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Documents\Documents (2)\PVAgri\LPIS_NEW\NovaSZP_materialy\"/>
    </mc:Choice>
  </mc:AlternateContent>
  <xr:revisionPtr revIDLastSave="0" documentId="13_ncr:1_{3CD45078-08CB-4C1F-82F0-C3DE3E0E5816}" xr6:coauthVersionLast="47" xr6:coauthVersionMax="47" xr10:uidLastSave="{00000000-0000-0000-0000-000000000000}"/>
  <bookViews>
    <workbookView xWindow="-120" yWindow="-120" windowWidth="29040" windowHeight="15840" tabRatio="904" activeTab="1" xr2:uid="{00000000-000D-0000-FFFF-FFFF00000000}"/>
  </bookViews>
  <sheets>
    <sheet name="UVOD" sheetId="12" r:id="rId1"/>
    <sheet name="EVID_OSEVU" sheetId="8" r:id="rId2"/>
    <sheet name="EVID_HNOJENI" sheetId="1" r:id="rId3"/>
    <sheet name="EVID_PASTVY" sheetId="9" r:id="rId4"/>
    <sheet name="EVID_VYNOSU" sheetId="6" r:id="rId5"/>
    <sheet name="KATEGORIE_ZVIRAT" sheetId="11" r:id="rId6"/>
    <sheet name="CIS_PRODUKTY" sheetId="7" r:id="rId7"/>
    <sheet name="CISL_PLODIN" sheetId="2" r:id="rId8"/>
    <sheet name="HLAVNI_HNOJIVA" sheetId="3" r:id="rId9"/>
    <sheet name="HNOJIVA_STATKOVA" sheetId="4" r:id="rId10"/>
    <sheet name="HNOJIVA_REGISTROVANA" sheetId="5" r:id="rId11"/>
    <sheet name="HNOJIVA_ALL" sheetId="13" r:id="rId12"/>
    <sheet name="CIS_OST" sheetId="10" r:id="rId13"/>
  </sheets>
  <definedNames>
    <definedName name="osev_ctverec">EVID_OSEVU!$B$3:$B$966</definedName>
    <definedName name="osev_pestovani_do">EVID_OSEVU!$F$3:$F$966</definedName>
    <definedName name="osev_pestovani_od">EVID_OSEVU!$E$3:$E$966</definedName>
    <definedName name="osev_plodina_id">EVID_OSEVU!$G$3:$G$966</definedName>
    <definedName name="osev_plodina_nazev">EVID_OSEVU!$H$3:$H$966</definedName>
    <definedName name="osev_pozemek_ozn">EVID_OSEVU!$D$3:$D$966</definedName>
    <definedName name="osev_zkod">EVID_OSEVU!$C$3:$C$966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6" i="1" l="1"/>
  <c r="G25" i="1"/>
  <c r="H3" i="9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3" i="1"/>
  <c r="D25" i="6"/>
  <c r="D26" i="6"/>
  <c r="D27" i="6"/>
  <c r="D28" i="6"/>
  <c r="M2491" i="6"/>
  <c r="M2490" i="6"/>
  <c r="M2489" i="6"/>
  <c r="M2488" i="6"/>
  <c r="M2487" i="6"/>
  <c r="M2486" i="6"/>
  <c r="M2485" i="6"/>
  <c r="M2484" i="6"/>
  <c r="M2483" i="6"/>
  <c r="M2482" i="6"/>
  <c r="M2481" i="6"/>
  <c r="M2480" i="6"/>
  <c r="M2479" i="6"/>
  <c r="M2478" i="6"/>
  <c r="M2477" i="6"/>
  <c r="M2476" i="6"/>
  <c r="M2475" i="6"/>
  <c r="M2474" i="6"/>
  <c r="M2473" i="6"/>
  <c r="M2472" i="6"/>
  <c r="M2471" i="6"/>
  <c r="M2470" i="6"/>
  <c r="M2469" i="6"/>
  <c r="M2468" i="6"/>
  <c r="M2467" i="6"/>
  <c r="M2466" i="6"/>
  <c r="M2465" i="6"/>
  <c r="M2464" i="6"/>
  <c r="M2463" i="6"/>
  <c r="M2462" i="6"/>
  <c r="M2461" i="6"/>
  <c r="M2460" i="6"/>
  <c r="M2459" i="6"/>
  <c r="M2458" i="6"/>
  <c r="M2457" i="6"/>
  <c r="M2456" i="6"/>
  <c r="M2455" i="6"/>
  <c r="M2454" i="6"/>
  <c r="M2453" i="6"/>
  <c r="M2452" i="6"/>
  <c r="M2451" i="6"/>
  <c r="M2450" i="6"/>
  <c r="M2449" i="6"/>
  <c r="M2448" i="6"/>
  <c r="M2447" i="6"/>
  <c r="M2446" i="6"/>
  <c r="M2445" i="6"/>
  <c r="M2444" i="6"/>
  <c r="M2443" i="6"/>
  <c r="M2442" i="6"/>
  <c r="M2441" i="6"/>
  <c r="M2440" i="6"/>
  <c r="M2439" i="6"/>
  <c r="M2438" i="6"/>
  <c r="M2437" i="6"/>
  <c r="M2436" i="6"/>
  <c r="M2435" i="6"/>
  <c r="M2434" i="6"/>
  <c r="M2433" i="6"/>
  <c r="M2432" i="6"/>
  <c r="M2431" i="6"/>
  <c r="M2430" i="6"/>
  <c r="M2429" i="6"/>
  <c r="M2428" i="6"/>
  <c r="M2427" i="6"/>
  <c r="M2426" i="6"/>
  <c r="M2425" i="6"/>
  <c r="M2424" i="6"/>
  <c r="M2423" i="6"/>
  <c r="M2422" i="6"/>
  <c r="M2421" i="6"/>
  <c r="M2420" i="6"/>
  <c r="M2419" i="6"/>
  <c r="M2418" i="6"/>
  <c r="M2417" i="6"/>
  <c r="M2416" i="6"/>
  <c r="M2415" i="6"/>
  <c r="M2414" i="6"/>
  <c r="M2413" i="6"/>
  <c r="M2412" i="6"/>
  <c r="M2411" i="6"/>
  <c r="M2410" i="6"/>
  <c r="M2409" i="6"/>
  <c r="M2408" i="6"/>
  <c r="M2407" i="6"/>
  <c r="M2406" i="6"/>
  <c r="M2405" i="6"/>
  <c r="M2404" i="6"/>
  <c r="M2403" i="6"/>
  <c r="M2402" i="6"/>
  <c r="M2401" i="6"/>
  <c r="M2400" i="6"/>
  <c r="M2399" i="6"/>
  <c r="M2398" i="6"/>
  <c r="M2397" i="6"/>
  <c r="M2396" i="6"/>
  <c r="M2395" i="6"/>
  <c r="M2394" i="6"/>
  <c r="M2393" i="6"/>
  <c r="M2392" i="6"/>
  <c r="M2391" i="6"/>
  <c r="M2390" i="6"/>
  <c r="M2389" i="6"/>
  <c r="M2388" i="6"/>
  <c r="M2387" i="6"/>
  <c r="M2386" i="6"/>
  <c r="M2385" i="6"/>
  <c r="M2384" i="6"/>
  <c r="M2383" i="6"/>
  <c r="M2382" i="6"/>
  <c r="M2381" i="6"/>
  <c r="M2380" i="6"/>
  <c r="M2379" i="6"/>
  <c r="M2378" i="6"/>
  <c r="M2377" i="6"/>
  <c r="M2376" i="6"/>
  <c r="M2375" i="6"/>
  <c r="M2374" i="6"/>
  <c r="M2373" i="6"/>
  <c r="M2372" i="6"/>
  <c r="M2371" i="6"/>
  <c r="M2370" i="6"/>
  <c r="M2369" i="6"/>
  <c r="M2368" i="6"/>
  <c r="M2367" i="6"/>
  <c r="M2366" i="6"/>
  <c r="M2365" i="6"/>
  <c r="M2364" i="6"/>
  <c r="M2363" i="6"/>
  <c r="M2362" i="6"/>
  <c r="M2361" i="6"/>
  <c r="M2360" i="6"/>
  <c r="M2359" i="6"/>
  <c r="M2358" i="6"/>
  <c r="M2357" i="6"/>
  <c r="M2356" i="6"/>
  <c r="M2355" i="6"/>
  <c r="M2354" i="6"/>
  <c r="M2353" i="6"/>
  <c r="M2352" i="6"/>
  <c r="M2351" i="6"/>
  <c r="M2350" i="6"/>
  <c r="M2349" i="6"/>
  <c r="M2348" i="6"/>
  <c r="M2347" i="6"/>
  <c r="M2346" i="6"/>
  <c r="M2345" i="6"/>
  <c r="M2344" i="6"/>
  <c r="M2343" i="6"/>
  <c r="M2342" i="6"/>
  <c r="M2341" i="6"/>
  <c r="M2340" i="6"/>
  <c r="M2339" i="6"/>
  <c r="M2338" i="6"/>
  <c r="M2337" i="6"/>
  <c r="M2336" i="6"/>
  <c r="M2335" i="6"/>
  <c r="M2334" i="6"/>
  <c r="M2333" i="6"/>
  <c r="M2332" i="6"/>
  <c r="M2331" i="6"/>
  <c r="M2330" i="6"/>
  <c r="M2329" i="6"/>
  <c r="M2328" i="6"/>
  <c r="M2327" i="6"/>
  <c r="M2326" i="6"/>
  <c r="M2325" i="6"/>
  <c r="M2324" i="6"/>
  <c r="M2323" i="6"/>
  <c r="M2322" i="6"/>
  <c r="M2321" i="6"/>
  <c r="M2320" i="6"/>
  <c r="M2319" i="6"/>
  <c r="M2318" i="6"/>
  <c r="M2317" i="6"/>
  <c r="M2316" i="6"/>
  <c r="M2315" i="6"/>
  <c r="M2314" i="6"/>
  <c r="M2313" i="6"/>
  <c r="M2312" i="6"/>
  <c r="M2311" i="6"/>
  <c r="M2310" i="6"/>
  <c r="M2309" i="6"/>
  <c r="M2308" i="6"/>
  <c r="M2307" i="6"/>
  <c r="M2306" i="6"/>
  <c r="M2305" i="6"/>
  <c r="M2304" i="6"/>
  <c r="M2303" i="6"/>
  <c r="M2302" i="6"/>
  <c r="M2301" i="6"/>
  <c r="M2300" i="6"/>
  <c r="M2299" i="6"/>
  <c r="M2298" i="6"/>
  <c r="M2297" i="6"/>
  <c r="M2296" i="6"/>
  <c r="M2295" i="6"/>
  <c r="M2294" i="6"/>
  <c r="M2293" i="6"/>
  <c r="M2292" i="6"/>
  <c r="M2291" i="6"/>
  <c r="M2290" i="6"/>
  <c r="M2289" i="6"/>
  <c r="M2288" i="6"/>
  <c r="M2287" i="6"/>
  <c r="M2286" i="6"/>
  <c r="M2285" i="6"/>
  <c r="M2284" i="6"/>
  <c r="M2283" i="6"/>
  <c r="M2282" i="6"/>
  <c r="M2281" i="6"/>
  <c r="M2280" i="6"/>
  <c r="M2279" i="6"/>
  <c r="M2278" i="6"/>
  <c r="M2277" i="6"/>
  <c r="M2276" i="6"/>
  <c r="M2275" i="6"/>
  <c r="M2274" i="6"/>
  <c r="M2273" i="6"/>
  <c r="M2272" i="6"/>
  <c r="M2271" i="6"/>
  <c r="M2270" i="6"/>
  <c r="M2269" i="6"/>
  <c r="M2268" i="6"/>
  <c r="M2267" i="6"/>
  <c r="M2266" i="6"/>
  <c r="M2265" i="6"/>
  <c r="M2264" i="6"/>
  <c r="M2263" i="6"/>
  <c r="M2262" i="6"/>
  <c r="M2261" i="6"/>
  <c r="M2260" i="6"/>
  <c r="M2259" i="6"/>
  <c r="M2258" i="6"/>
  <c r="M2257" i="6"/>
  <c r="M2256" i="6"/>
  <c r="M2255" i="6"/>
  <c r="M2254" i="6"/>
  <c r="M2253" i="6"/>
  <c r="M2252" i="6"/>
  <c r="M2251" i="6"/>
  <c r="M2250" i="6"/>
  <c r="M2249" i="6"/>
  <c r="M2248" i="6"/>
  <c r="M2247" i="6"/>
  <c r="M2246" i="6"/>
  <c r="M2245" i="6"/>
  <c r="M2244" i="6"/>
  <c r="M2243" i="6"/>
  <c r="M2242" i="6"/>
  <c r="M2241" i="6"/>
  <c r="M2240" i="6"/>
  <c r="M2239" i="6"/>
  <c r="M2238" i="6"/>
  <c r="M2237" i="6"/>
  <c r="M2236" i="6"/>
  <c r="M2235" i="6"/>
  <c r="M2234" i="6"/>
  <c r="M2233" i="6"/>
  <c r="M2232" i="6"/>
  <c r="M2231" i="6"/>
  <c r="M2230" i="6"/>
  <c r="M2229" i="6"/>
  <c r="M2228" i="6"/>
  <c r="M2227" i="6"/>
  <c r="M2226" i="6"/>
  <c r="M2225" i="6"/>
  <c r="M2224" i="6"/>
  <c r="M2223" i="6"/>
  <c r="M2222" i="6"/>
  <c r="M2221" i="6"/>
  <c r="M2220" i="6"/>
  <c r="M2219" i="6"/>
  <c r="M2218" i="6"/>
  <c r="M2217" i="6"/>
  <c r="M2216" i="6"/>
  <c r="M2215" i="6"/>
  <c r="M2214" i="6"/>
  <c r="M2213" i="6"/>
  <c r="M2212" i="6"/>
  <c r="M2211" i="6"/>
  <c r="M2210" i="6"/>
  <c r="M2209" i="6"/>
  <c r="M2208" i="6"/>
  <c r="M2207" i="6"/>
  <c r="M2206" i="6"/>
  <c r="M2205" i="6"/>
  <c r="M2204" i="6"/>
  <c r="M2203" i="6"/>
  <c r="M2202" i="6"/>
  <c r="M2201" i="6"/>
  <c r="M2200" i="6"/>
  <c r="M2199" i="6"/>
  <c r="M2198" i="6"/>
  <c r="M2197" i="6"/>
  <c r="M2196" i="6"/>
  <c r="M2195" i="6"/>
  <c r="M2194" i="6"/>
  <c r="M2193" i="6"/>
  <c r="M2192" i="6"/>
  <c r="M2191" i="6"/>
  <c r="M2190" i="6"/>
  <c r="M2189" i="6"/>
  <c r="M2188" i="6"/>
  <c r="M2187" i="6"/>
  <c r="M2186" i="6"/>
  <c r="M2185" i="6"/>
  <c r="M2184" i="6"/>
  <c r="M2183" i="6"/>
  <c r="M2182" i="6"/>
  <c r="M2181" i="6"/>
  <c r="M2180" i="6"/>
  <c r="M2179" i="6"/>
  <c r="M2178" i="6"/>
  <c r="M2177" i="6"/>
  <c r="M2176" i="6"/>
  <c r="M2175" i="6"/>
  <c r="M2174" i="6"/>
  <c r="M2173" i="6"/>
  <c r="M2172" i="6"/>
  <c r="M2171" i="6"/>
  <c r="M2170" i="6"/>
  <c r="M2169" i="6"/>
  <c r="M2168" i="6"/>
  <c r="M2167" i="6"/>
  <c r="M2166" i="6"/>
  <c r="M2165" i="6"/>
  <c r="M2164" i="6"/>
  <c r="M2163" i="6"/>
  <c r="M2162" i="6"/>
  <c r="M2161" i="6"/>
  <c r="M2160" i="6"/>
  <c r="M2159" i="6"/>
  <c r="M2158" i="6"/>
  <c r="M2157" i="6"/>
  <c r="M2156" i="6"/>
  <c r="M2155" i="6"/>
  <c r="M2154" i="6"/>
  <c r="M2153" i="6"/>
  <c r="M2152" i="6"/>
  <c r="M2151" i="6"/>
  <c r="M2150" i="6"/>
  <c r="M2149" i="6"/>
  <c r="M2148" i="6"/>
  <c r="M2147" i="6"/>
  <c r="M2146" i="6"/>
  <c r="M2145" i="6"/>
  <c r="M2144" i="6"/>
  <c r="M2143" i="6"/>
  <c r="M2142" i="6"/>
  <c r="M2141" i="6"/>
  <c r="M2140" i="6"/>
  <c r="M2139" i="6"/>
  <c r="M2138" i="6"/>
  <c r="M2137" i="6"/>
  <c r="M2136" i="6"/>
  <c r="M2135" i="6"/>
  <c r="M2134" i="6"/>
  <c r="M2133" i="6"/>
  <c r="M2132" i="6"/>
  <c r="M2131" i="6"/>
  <c r="M2130" i="6"/>
  <c r="M2129" i="6"/>
  <c r="M2128" i="6"/>
  <c r="M2127" i="6"/>
  <c r="M2126" i="6"/>
  <c r="M2125" i="6"/>
  <c r="M2124" i="6"/>
  <c r="M2123" i="6"/>
  <c r="M2122" i="6"/>
  <c r="M2121" i="6"/>
  <c r="M2120" i="6"/>
  <c r="M2119" i="6"/>
  <c r="M2118" i="6"/>
  <c r="M2117" i="6"/>
  <c r="M2116" i="6"/>
  <c r="M2115" i="6"/>
  <c r="M2114" i="6"/>
  <c r="M2113" i="6"/>
  <c r="M2112" i="6"/>
  <c r="M2111" i="6"/>
  <c r="M2110" i="6"/>
  <c r="M2109" i="6"/>
  <c r="M2108" i="6"/>
  <c r="M2107" i="6"/>
  <c r="M2106" i="6"/>
  <c r="M2105" i="6"/>
  <c r="M2104" i="6"/>
  <c r="M2103" i="6"/>
  <c r="M2102" i="6"/>
  <c r="M2101" i="6"/>
  <c r="M2100" i="6"/>
  <c r="M2099" i="6"/>
  <c r="M2098" i="6"/>
  <c r="M2097" i="6"/>
  <c r="M2096" i="6"/>
  <c r="M2095" i="6"/>
  <c r="M2094" i="6"/>
  <c r="M2093" i="6"/>
  <c r="M2092" i="6"/>
  <c r="M2091" i="6"/>
  <c r="M2090" i="6"/>
  <c r="M2089" i="6"/>
  <c r="M2088" i="6"/>
  <c r="M2087" i="6"/>
  <c r="M2086" i="6"/>
  <c r="M2085" i="6"/>
  <c r="M2084" i="6"/>
  <c r="M2083" i="6"/>
  <c r="M2082" i="6"/>
  <c r="M2081" i="6"/>
  <c r="M2080" i="6"/>
  <c r="M2079" i="6"/>
  <c r="M2078" i="6"/>
  <c r="M2077" i="6"/>
  <c r="M2076" i="6"/>
  <c r="M2075" i="6"/>
  <c r="M2074" i="6"/>
  <c r="M2073" i="6"/>
  <c r="M2072" i="6"/>
  <c r="M2071" i="6"/>
  <c r="M2070" i="6"/>
  <c r="M2069" i="6"/>
  <c r="M2068" i="6"/>
  <c r="M2067" i="6"/>
  <c r="M2066" i="6"/>
  <c r="M2065" i="6"/>
  <c r="M2064" i="6"/>
  <c r="M2063" i="6"/>
  <c r="M2062" i="6"/>
  <c r="M2061" i="6"/>
  <c r="M2060" i="6"/>
  <c r="M2059" i="6"/>
  <c r="M2058" i="6"/>
  <c r="M2057" i="6"/>
  <c r="M2056" i="6"/>
  <c r="M2055" i="6"/>
  <c r="M2054" i="6"/>
  <c r="M2053" i="6"/>
  <c r="M2052" i="6"/>
  <c r="M2051" i="6"/>
  <c r="M2050" i="6"/>
  <c r="M2049" i="6"/>
  <c r="M2048" i="6"/>
  <c r="M2047" i="6"/>
  <c r="M2046" i="6"/>
  <c r="M2045" i="6"/>
  <c r="M2044" i="6"/>
  <c r="M2043" i="6"/>
  <c r="M2042" i="6"/>
  <c r="M2041" i="6"/>
  <c r="M2040" i="6"/>
  <c r="M2039" i="6"/>
  <c r="M2038" i="6"/>
  <c r="M2037" i="6"/>
  <c r="M2036" i="6"/>
  <c r="M2035" i="6"/>
  <c r="M2034" i="6"/>
  <c r="M2033" i="6"/>
  <c r="M2032" i="6"/>
  <c r="M2031" i="6"/>
  <c r="M2030" i="6"/>
  <c r="M2029" i="6"/>
  <c r="M2028" i="6"/>
  <c r="M2027" i="6"/>
  <c r="M2026" i="6"/>
  <c r="M2025" i="6"/>
  <c r="M2024" i="6"/>
  <c r="M2023" i="6"/>
  <c r="M2022" i="6"/>
  <c r="M2021" i="6"/>
  <c r="M2020" i="6"/>
  <c r="M2019" i="6"/>
  <c r="M2018" i="6"/>
  <c r="M2017" i="6"/>
  <c r="M2016" i="6"/>
  <c r="M2015" i="6"/>
  <c r="M2014" i="6"/>
  <c r="M2013" i="6"/>
  <c r="M2012" i="6"/>
  <c r="M2011" i="6"/>
  <c r="M2010" i="6"/>
  <c r="M2009" i="6"/>
  <c r="M2008" i="6"/>
  <c r="M2007" i="6"/>
  <c r="M2006" i="6"/>
  <c r="M2005" i="6"/>
  <c r="M2004" i="6"/>
  <c r="M2003" i="6"/>
  <c r="M2002" i="6"/>
  <c r="M2001" i="6"/>
  <c r="M2000" i="6"/>
  <c r="M1999" i="6"/>
  <c r="M1998" i="6"/>
  <c r="M1997" i="6"/>
  <c r="M1996" i="6"/>
  <c r="M1995" i="6"/>
  <c r="M1994" i="6"/>
  <c r="M1993" i="6"/>
  <c r="M1992" i="6"/>
  <c r="M1991" i="6"/>
  <c r="M1990" i="6"/>
  <c r="M1989" i="6"/>
  <c r="M1988" i="6"/>
  <c r="M1987" i="6"/>
  <c r="M1986" i="6"/>
  <c r="M1985" i="6"/>
  <c r="M1984" i="6"/>
  <c r="M1983" i="6"/>
  <c r="M1982" i="6"/>
  <c r="M1981" i="6"/>
  <c r="M1980" i="6"/>
  <c r="M1979" i="6"/>
  <c r="M1978" i="6"/>
  <c r="M1977" i="6"/>
  <c r="M1976" i="6"/>
  <c r="M1975" i="6"/>
  <c r="M1974" i="6"/>
  <c r="M1973" i="6"/>
  <c r="M1972" i="6"/>
  <c r="M1971" i="6"/>
  <c r="M1970" i="6"/>
  <c r="M1969" i="6"/>
  <c r="M1968" i="6"/>
  <c r="M1967" i="6"/>
  <c r="M1966" i="6"/>
  <c r="M1965" i="6"/>
  <c r="M1964" i="6"/>
  <c r="M1963" i="6"/>
  <c r="M1962" i="6"/>
  <c r="M1961" i="6"/>
  <c r="M1960" i="6"/>
  <c r="M1959" i="6"/>
  <c r="M1958" i="6"/>
  <c r="M1957" i="6"/>
  <c r="M1956" i="6"/>
  <c r="M1955" i="6"/>
  <c r="M1954" i="6"/>
  <c r="M1953" i="6"/>
  <c r="M1952" i="6"/>
  <c r="M1951" i="6"/>
  <c r="M1950" i="6"/>
  <c r="M1949" i="6"/>
  <c r="M1948" i="6"/>
  <c r="M1947" i="6"/>
  <c r="M1946" i="6"/>
  <c r="M1945" i="6"/>
  <c r="M1944" i="6"/>
  <c r="M1943" i="6"/>
  <c r="M1942" i="6"/>
  <c r="M1941" i="6"/>
  <c r="M1940" i="6"/>
  <c r="M1939" i="6"/>
  <c r="M1938" i="6"/>
  <c r="M1937" i="6"/>
  <c r="M1936" i="6"/>
  <c r="M1935" i="6"/>
  <c r="M1934" i="6"/>
  <c r="M1933" i="6"/>
  <c r="M1932" i="6"/>
  <c r="M1931" i="6"/>
  <c r="M1930" i="6"/>
  <c r="M1929" i="6"/>
  <c r="M1928" i="6"/>
  <c r="M1927" i="6"/>
  <c r="M1926" i="6"/>
  <c r="M1925" i="6"/>
  <c r="M1924" i="6"/>
  <c r="M1923" i="6"/>
  <c r="M1922" i="6"/>
  <c r="M1921" i="6"/>
  <c r="M1920" i="6"/>
  <c r="M1919" i="6"/>
  <c r="M1918" i="6"/>
  <c r="M1917" i="6"/>
  <c r="M1916" i="6"/>
  <c r="M1915" i="6"/>
  <c r="M1914" i="6"/>
  <c r="M1913" i="6"/>
  <c r="M1912" i="6"/>
  <c r="M1911" i="6"/>
  <c r="M1910" i="6"/>
  <c r="M1909" i="6"/>
  <c r="M1908" i="6"/>
  <c r="M1907" i="6"/>
  <c r="M1906" i="6"/>
  <c r="M1905" i="6"/>
  <c r="M1904" i="6"/>
  <c r="M1903" i="6"/>
  <c r="M1902" i="6"/>
  <c r="M1901" i="6"/>
  <c r="M1900" i="6"/>
  <c r="M1899" i="6"/>
  <c r="M1898" i="6"/>
  <c r="M1897" i="6"/>
  <c r="M1896" i="6"/>
  <c r="M1895" i="6"/>
  <c r="M1894" i="6"/>
  <c r="M1893" i="6"/>
  <c r="M1892" i="6"/>
  <c r="M1891" i="6"/>
  <c r="M1890" i="6"/>
  <c r="M1889" i="6"/>
  <c r="M1888" i="6"/>
  <c r="M1887" i="6"/>
  <c r="M1886" i="6"/>
  <c r="M1885" i="6"/>
  <c r="M1884" i="6"/>
  <c r="M1883" i="6"/>
  <c r="M1882" i="6"/>
  <c r="M1881" i="6"/>
  <c r="M1880" i="6"/>
  <c r="M1879" i="6"/>
  <c r="M1878" i="6"/>
  <c r="M1877" i="6"/>
  <c r="M1876" i="6"/>
  <c r="M1875" i="6"/>
  <c r="M1874" i="6"/>
  <c r="M1873" i="6"/>
  <c r="M1872" i="6"/>
  <c r="M1871" i="6"/>
  <c r="M1870" i="6"/>
  <c r="M1869" i="6"/>
  <c r="M1868" i="6"/>
  <c r="M1867" i="6"/>
  <c r="M1866" i="6"/>
  <c r="M1865" i="6"/>
  <c r="M1864" i="6"/>
  <c r="M1863" i="6"/>
  <c r="M1862" i="6"/>
  <c r="M1861" i="6"/>
  <c r="M1860" i="6"/>
  <c r="M1859" i="6"/>
  <c r="M1858" i="6"/>
  <c r="M1857" i="6"/>
  <c r="M1856" i="6"/>
  <c r="M1855" i="6"/>
  <c r="M1854" i="6"/>
  <c r="M1853" i="6"/>
  <c r="M1852" i="6"/>
  <c r="M1851" i="6"/>
  <c r="M1850" i="6"/>
  <c r="M1849" i="6"/>
  <c r="M1848" i="6"/>
  <c r="M1847" i="6"/>
  <c r="M1846" i="6"/>
  <c r="M1845" i="6"/>
  <c r="M1844" i="6"/>
  <c r="M1843" i="6"/>
  <c r="M1842" i="6"/>
  <c r="M1841" i="6"/>
  <c r="M1840" i="6"/>
  <c r="M1839" i="6"/>
  <c r="M1838" i="6"/>
  <c r="M1837" i="6"/>
  <c r="M1836" i="6"/>
  <c r="M1835" i="6"/>
  <c r="M1834" i="6"/>
  <c r="M1833" i="6"/>
  <c r="M1832" i="6"/>
  <c r="M1831" i="6"/>
  <c r="M1830" i="6"/>
  <c r="M1829" i="6"/>
  <c r="M1828" i="6"/>
  <c r="M1827" i="6"/>
  <c r="M1826" i="6"/>
  <c r="M1825" i="6"/>
  <c r="M1824" i="6"/>
  <c r="M1823" i="6"/>
  <c r="M1822" i="6"/>
  <c r="M1821" i="6"/>
  <c r="M1820" i="6"/>
  <c r="M1819" i="6"/>
  <c r="M1818" i="6"/>
  <c r="M1817" i="6"/>
  <c r="M1816" i="6"/>
  <c r="M1815" i="6"/>
  <c r="M1814" i="6"/>
  <c r="M1813" i="6"/>
  <c r="M1812" i="6"/>
  <c r="M1811" i="6"/>
  <c r="M1810" i="6"/>
  <c r="M1809" i="6"/>
  <c r="M1808" i="6"/>
  <c r="M1807" i="6"/>
  <c r="M1806" i="6"/>
  <c r="M1805" i="6"/>
  <c r="M1804" i="6"/>
  <c r="M1803" i="6"/>
  <c r="M1802" i="6"/>
  <c r="M1801" i="6"/>
  <c r="M1800" i="6"/>
  <c r="M1799" i="6"/>
  <c r="M1798" i="6"/>
  <c r="M1797" i="6"/>
  <c r="M1796" i="6"/>
  <c r="M1795" i="6"/>
  <c r="M1794" i="6"/>
  <c r="M1793" i="6"/>
  <c r="M1792" i="6"/>
  <c r="M1791" i="6"/>
  <c r="M1790" i="6"/>
  <c r="M1789" i="6"/>
  <c r="M1788" i="6"/>
  <c r="M1787" i="6"/>
  <c r="M1786" i="6"/>
  <c r="M1785" i="6"/>
  <c r="M1784" i="6"/>
  <c r="M1783" i="6"/>
  <c r="M1782" i="6"/>
  <c r="M1781" i="6"/>
  <c r="M1780" i="6"/>
  <c r="M1779" i="6"/>
  <c r="M1778" i="6"/>
  <c r="M1777" i="6"/>
  <c r="M1776" i="6"/>
  <c r="M1775" i="6"/>
  <c r="M1774" i="6"/>
  <c r="M1773" i="6"/>
  <c r="M1772" i="6"/>
  <c r="M1771" i="6"/>
  <c r="M1770" i="6"/>
  <c r="M1769" i="6"/>
  <c r="M1768" i="6"/>
  <c r="M1767" i="6"/>
  <c r="M1766" i="6"/>
  <c r="M1765" i="6"/>
  <c r="M1764" i="6"/>
  <c r="M1763" i="6"/>
  <c r="M1762" i="6"/>
  <c r="M1761" i="6"/>
  <c r="M1760" i="6"/>
  <c r="M1759" i="6"/>
  <c r="M1758" i="6"/>
  <c r="M1757" i="6"/>
  <c r="M1756" i="6"/>
  <c r="M1755" i="6"/>
  <c r="M1754" i="6"/>
  <c r="M1753" i="6"/>
  <c r="M1752" i="6"/>
  <c r="M1751" i="6"/>
  <c r="M1750" i="6"/>
  <c r="M1749" i="6"/>
  <c r="M1748" i="6"/>
  <c r="M1747" i="6"/>
  <c r="M1746" i="6"/>
  <c r="M1745" i="6"/>
  <c r="M1744" i="6"/>
  <c r="M1743" i="6"/>
  <c r="M1742" i="6"/>
  <c r="M1741" i="6"/>
  <c r="M1740" i="6"/>
  <c r="M1739" i="6"/>
  <c r="M1738" i="6"/>
  <c r="M1737" i="6"/>
  <c r="M1736" i="6"/>
  <c r="M1735" i="6"/>
  <c r="M1734" i="6"/>
  <c r="M1733" i="6"/>
  <c r="M1732" i="6"/>
  <c r="M1731" i="6"/>
  <c r="M1730" i="6"/>
  <c r="M1729" i="6"/>
  <c r="M1728" i="6"/>
  <c r="M1727" i="6"/>
  <c r="M1726" i="6"/>
  <c r="M1725" i="6"/>
  <c r="M1724" i="6"/>
  <c r="M1723" i="6"/>
  <c r="M1722" i="6"/>
  <c r="M1721" i="6"/>
  <c r="M1720" i="6"/>
  <c r="M1719" i="6"/>
  <c r="M1718" i="6"/>
  <c r="M1717" i="6"/>
  <c r="M1716" i="6"/>
  <c r="M1715" i="6"/>
  <c r="M1714" i="6"/>
  <c r="M1713" i="6"/>
  <c r="M1712" i="6"/>
  <c r="M1711" i="6"/>
  <c r="M1710" i="6"/>
  <c r="M1709" i="6"/>
  <c r="M1708" i="6"/>
  <c r="M1707" i="6"/>
  <c r="M1706" i="6"/>
  <c r="M1705" i="6"/>
  <c r="M1704" i="6"/>
  <c r="M1703" i="6"/>
  <c r="M1702" i="6"/>
  <c r="M1701" i="6"/>
  <c r="M1700" i="6"/>
  <c r="M1699" i="6"/>
  <c r="M1698" i="6"/>
  <c r="M1697" i="6"/>
  <c r="M1696" i="6"/>
  <c r="M1695" i="6"/>
  <c r="M1694" i="6"/>
  <c r="M1693" i="6"/>
  <c r="M1692" i="6"/>
  <c r="M1691" i="6"/>
  <c r="M1690" i="6"/>
  <c r="M1689" i="6"/>
  <c r="M1688" i="6"/>
  <c r="M1687" i="6"/>
  <c r="M1686" i="6"/>
  <c r="M1685" i="6"/>
  <c r="M1684" i="6"/>
  <c r="M1683" i="6"/>
  <c r="M1682" i="6"/>
  <c r="M1681" i="6"/>
  <c r="M1680" i="6"/>
  <c r="M1679" i="6"/>
  <c r="M1678" i="6"/>
  <c r="M1677" i="6"/>
  <c r="M1676" i="6"/>
  <c r="M1675" i="6"/>
  <c r="M1674" i="6"/>
  <c r="M1673" i="6"/>
  <c r="M1672" i="6"/>
  <c r="M1671" i="6"/>
  <c r="M1670" i="6"/>
  <c r="M1669" i="6"/>
  <c r="M1668" i="6"/>
  <c r="M1667" i="6"/>
  <c r="M1666" i="6"/>
  <c r="M1665" i="6"/>
  <c r="M1664" i="6"/>
  <c r="M1663" i="6"/>
  <c r="M1662" i="6"/>
  <c r="M1661" i="6"/>
  <c r="M1660" i="6"/>
  <c r="M1659" i="6"/>
  <c r="M1658" i="6"/>
  <c r="M1657" i="6"/>
  <c r="M1656" i="6"/>
  <c r="M1655" i="6"/>
  <c r="M1654" i="6"/>
  <c r="M1653" i="6"/>
  <c r="M1652" i="6"/>
  <c r="M1651" i="6"/>
  <c r="M1650" i="6"/>
  <c r="M1649" i="6"/>
  <c r="M1648" i="6"/>
  <c r="M1647" i="6"/>
  <c r="M1646" i="6"/>
  <c r="M1645" i="6"/>
  <c r="M1644" i="6"/>
  <c r="M1643" i="6"/>
  <c r="M1642" i="6"/>
  <c r="M1641" i="6"/>
  <c r="M1640" i="6"/>
  <c r="M1639" i="6"/>
  <c r="M1638" i="6"/>
  <c r="M1637" i="6"/>
  <c r="M1636" i="6"/>
  <c r="M1635" i="6"/>
  <c r="M1634" i="6"/>
  <c r="M1633" i="6"/>
  <c r="M1632" i="6"/>
  <c r="M1631" i="6"/>
  <c r="M1630" i="6"/>
  <c r="M1629" i="6"/>
  <c r="M1628" i="6"/>
  <c r="M1627" i="6"/>
  <c r="M1626" i="6"/>
  <c r="M1625" i="6"/>
  <c r="M1624" i="6"/>
  <c r="M1623" i="6"/>
  <c r="M1622" i="6"/>
  <c r="M1621" i="6"/>
  <c r="M1620" i="6"/>
  <c r="M1619" i="6"/>
  <c r="M1618" i="6"/>
  <c r="M1617" i="6"/>
  <c r="M1616" i="6"/>
  <c r="M1615" i="6"/>
  <c r="M1614" i="6"/>
  <c r="M1613" i="6"/>
  <c r="M1612" i="6"/>
  <c r="M1611" i="6"/>
  <c r="M1610" i="6"/>
  <c r="M1609" i="6"/>
  <c r="M1608" i="6"/>
  <c r="M1607" i="6"/>
  <c r="M1606" i="6"/>
  <c r="M1605" i="6"/>
  <c r="M1604" i="6"/>
  <c r="M1603" i="6"/>
  <c r="M1602" i="6"/>
  <c r="M1601" i="6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525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H553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7" i="8"/>
  <c r="H638" i="8"/>
  <c r="H639" i="8"/>
  <c r="H640" i="8"/>
  <c r="H641" i="8"/>
  <c r="H642" i="8"/>
  <c r="H643" i="8"/>
  <c r="H644" i="8"/>
  <c r="H645" i="8"/>
  <c r="H646" i="8"/>
  <c r="H647" i="8"/>
  <c r="H648" i="8"/>
  <c r="H649" i="8"/>
  <c r="H650" i="8"/>
  <c r="H651" i="8"/>
  <c r="H652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47" i="8"/>
  <c r="H748" i="8"/>
  <c r="H749" i="8"/>
  <c r="H750" i="8"/>
  <c r="H751" i="8"/>
  <c r="H752" i="8"/>
  <c r="H753" i="8"/>
  <c r="H754" i="8"/>
  <c r="H755" i="8"/>
  <c r="H756" i="8"/>
  <c r="H757" i="8"/>
  <c r="H758" i="8"/>
  <c r="H759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829" i="8"/>
  <c r="H830" i="8"/>
  <c r="H831" i="8"/>
  <c r="H832" i="8"/>
  <c r="H833" i="8"/>
  <c r="H834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6" i="8"/>
  <c r="H877" i="8"/>
  <c r="H878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922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39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966" i="8"/>
  <c r="H967" i="8"/>
  <c r="H968" i="8"/>
  <c r="H969" i="8"/>
  <c r="H970" i="8"/>
  <c r="H971" i="8"/>
  <c r="H972" i="8"/>
  <c r="H973" i="8"/>
  <c r="H974" i="8"/>
  <c r="H975" i="8"/>
  <c r="H976" i="8"/>
  <c r="H977" i="8"/>
  <c r="H978" i="8"/>
  <c r="H979" i="8"/>
  <c r="H980" i="8"/>
  <c r="H981" i="8"/>
  <c r="H982" i="8"/>
  <c r="H983" i="8"/>
  <c r="H984" i="8"/>
  <c r="H985" i="8"/>
  <c r="H986" i="8"/>
  <c r="H987" i="8"/>
  <c r="H988" i="8"/>
  <c r="H989" i="8"/>
  <c r="H990" i="8"/>
  <c r="H991" i="8"/>
  <c r="H992" i="8"/>
  <c r="H993" i="8"/>
  <c r="H994" i="8"/>
  <c r="H995" i="8"/>
  <c r="H996" i="8"/>
  <c r="H997" i="8"/>
  <c r="H998" i="8"/>
  <c r="H999" i="8"/>
  <c r="H1000" i="8"/>
  <c r="H1001" i="8"/>
  <c r="H1002" i="8"/>
  <c r="H1003" i="8"/>
  <c r="H1004" i="8"/>
  <c r="H1005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1" i="8"/>
  <c r="H1032" i="8"/>
  <c r="H1033" i="8"/>
  <c r="H1034" i="8"/>
  <c r="H1035" i="8"/>
  <c r="H1036" i="8"/>
  <c r="H1037" i="8"/>
  <c r="H1038" i="8"/>
  <c r="H1039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2" i="8"/>
  <c r="H1063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6" i="8"/>
  <c r="H1077" i="8"/>
  <c r="H1078" i="8"/>
  <c r="H1079" i="8"/>
  <c r="H1080" i="8"/>
  <c r="H1081" i="8"/>
  <c r="H1082" i="8"/>
  <c r="H1083" i="8"/>
  <c r="H1084" i="8"/>
  <c r="H1085" i="8"/>
  <c r="H1086" i="8"/>
  <c r="H1087" i="8"/>
  <c r="H1088" i="8"/>
  <c r="H1089" i="8"/>
  <c r="H1090" i="8"/>
  <c r="H1091" i="8"/>
  <c r="H1092" i="8"/>
  <c r="H1093" i="8"/>
  <c r="H1094" i="8"/>
  <c r="H1095" i="8"/>
  <c r="H1096" i="8"/>
  <c r="H1097" i="8"/>
  <c r="H1098" i="8"/>
  <c r="H1099" i="8"/>
  <c r="H1100" i="8"/>
  <c r="H1101" i="8"/>
  <c r="H1102" i="8"/>
  <c r="H1103" i="8"/>
  <c r="H1104" i="8"/>
  <c r="H1105" i="8"/>
  <c r="H1106" i="8"/>
  <c r="H1107" i="8"/>
  <c r="H1108" i="8"/>
  <c r="H1109" i="8"/>
  <c r="H1110" i="8"/>
  <c r="H1111" i="8"/>
  <c r="H1112" i="8"/>
  <c r="H1113" i="8"/>
  <c r="H1114" i="8"/>
  <c r="H1115" i="8"/>
  <c r="H1116" i="8"/>
  <c r="H1117" i="8"/>
  <c r="H1118" i="8"/>
  <c r="H1119" i="8"/>
  <c r="H1120" i="8"/>
  <c r="H1121" i="8"/>
  <c r="H1122" i="8"/>
  <c r="H1123" i="8"/>
  <c r="H1124" i="8"/>
  <c r="H1125" i="8"/>
  <c r="H1126" i="8"/>
  <c r="H1127" i="8"/>
  <c r="H1128" i="8"/>
  <c r="H1129" i="8"/>
  <c r="H1130" i="8"/>
  <c r="H1131" i="8"/>
  <c r="H1132" i="8"/>
  <c r="H1133" i="8"/>
  <c r="H1134" i="8"/>
  <c r="H1135" i="8"/>
  <c r="H1136" i="8"/>
  <c r="H1137" i="8"/>
  <c r="H1138" i="8"/>
  <c r="H1139" i="8"/>
  <c r="H1140" i="8"/>
  <c r="H1141" i="8"/>
  <c r="H1142" i="8"/>
  <c r="H1143" i="8"/>
  <c r="H1144" i="8"/>
  <c r="H1145" i="8"/>
  <c r="H1146" i="8"/>
  <c r="H1147" i="8"/>
  <c r="H1148" i="8"/>
  <c r="H1149" i="8"/>
  <c r="H1150" i="8"/>
  <c r="H1151" i="8"/>
  <c r="H1152" i="8"/>
  <c r="H1153" i="8"/>
  <c r="H1154" i="8"/>
  <c r="H1155" i="8"/>
  <c r="H1156" i="8"/>
  <c r="H1157" i="8"/>
  <c r="H1158" i="8"/>
  <c r="H1159" i="8"/>
  <c r="H1160" i="8"/>
  <c r="H1161" i="8"/>
  <c r="H1162" i="8"/>
  <c r="H1163" i="8"/>
  <c r="H1164" i="8"/>
  <c r="H1165" i="8"/>
  <c r="H1166" i="8"/>
  <c r="H1167" i="8"/>
  <c r="H1168" i="8"/>
  <c r="H1169" i="8"/>
  <c r="H1170" i="8"/>
  <c r="H1171" i="8"/>
  <c r="H1172" i="8"/>
  <c r="H1173" i="8"/>
  <c r="H1174" i="8"/>
  <c r="H1175" i="8"/>
  <c r="H1176" i="8"/>
  <c r="H1177" i="8"/>
  <c r="H1178" i="8"/>
  <c r="H1179" i="8"/>
  <c r="H1180" i="8"/>
  <c r="H1181" i="8"/>
  <c r="H1182" i="8"/>
  <c r="H1183" i="8"/>
  <c r="H1184" i="8"/>
  <c r="H1185" i="8"/>
  <c r="H1186" i="8"/>
  <c r="H1187" i="8"/>
  <c r="H1188" i="8"/>
  <c r="H1189" i="8"/>
  <c r="H1190" i="8"/>
  <c r="H1191" i="8"/>
  <c r="H1192" i="8"/>
  <c r="H1193" i="8"/>
  <c r="H1194" i="8"/>
  <c r="H1195" i="8"/>
  <c r="H1196" i="8"/>
  <c r="H1197" i="8"/>
  <c r="H1198" i="8"/>
  <c r="H1199" i="8"/>
  <c r="H1200" i="8"/>
  <c r="H1201" i="8"/>
  <c r="H1202" i="8"/>
  <c r="H1203" i="8"/>
  <c r="H1204" i="8"/>
  <c r="H1205" i="8"/>
  <c r="H1206" i="8"/>
  <c r="H1207" i="8"/>
  <c r="H1208" i="8"/>
  <c r="H1209" i="8"/>
  <c r="H1210" i="8"/>
  <c r="H1211" i="8"/>
  <c r="H1212" i="8"/>
  <c r="H1213" i="8"/>
  <c r="H1214" i="8"/>
  <c r="H1215" i="8"/>
  <c r="H1216" i="8"/>
  <c r="H1217" i="8"/>
  <c r="H1218" i="8"/>
  <c r="H1219" i="8"/>
  <c r="H1220" i="8"/>
  <c r="H1221" i="8"/>
  <c r="H1222" i="8"/>
  <c r="H1223" i="8"/>
  <c r="H1224" i="8"/>
  <c r="H1225" i="8"/>
  <c r="H1226" i="8"/>
  <c r="H1227" i="8"/>
  <c r="H1228" i="8"/>
  <c r="H1229" i="8"/>
  <c r="H1230" i="8"/>
  <c r="H1231" i="8"/>
  <c r="H1232" i="8"/>
  <c r="H1233" i="8"/>
  <c r="H1234" i="8"/>
  <c r="H1235" i="8"/>
  <c r="H1236" i="8"/>
  <c r="H1237" i="8"/>
  <c r="H1238" i="8"/>
  <c r="H1239" i="8"/>
  <c r="H1240" i="8"/>
  <c r="H1241" i="8"/>
  <c r="H1242" i="8"/>
  <c r="H1243" i="8"/>
  <c r="H1244" i="8"/>
  <c r="H1245" i="8"/>
  <c r="H1246" i="8"/>
  <c r="H1247" i="8"/>
  <c r="H1248" i="8"/>
  <c r="H1249" i="8"/>
  <c r="H1250" i="8"/>
  <c r="H1251" i="8"/>
  <c r="H1252" i="8"/>
  <c r="H1253" i="8"/>
  <c r="H1254" i="8"/>
  <c r="H1255" i="8"/>
  <c r="H1256" i="8"/>
  <c r="H1257" i="8"/>
  <c r="H1258" i="8"/>
  <c r="H1259" i="8"/>
  <c r="H1260" i="8"/>
  <c r="H1261" i="8"/>
  <c r="H1262" i="8"/>
  <c r="H1263" i="8"/>
  <c r="H1264" i="8"/>
  <c r="H1265" i="8"/>
  <c r="H1266" i="8"/>
  <c r="H1267" i="8"/>
  <c r="H1268" i="8"/>
  <c r="H1269" i="8"/>
  <c r="H1270" i="8"/>
  <c r="H1271" i="8"/>
  <c r="H1272" i="8"/>
  <c r="H1273" i="8"/>
  <c r="H1274" i="8"/>
  <c r="H1275" i="8"/>
  <c r="H1276" i="8"/>
  <c r="H1277" i="8"/>
  <c r="H1278" i="8"/>
  <c r="H1279" i="8"/>
  <c r="H1280" i="8"/>
  <c r="H1281" i="8"/>
  <c r="H1282" i="8"/>
  <c r="H1283" i="8"/>
  <c r="H1284" i="8"/>
  <c r="H1285" i="8"/>
  <c r="H1286" i="8"/>
  <c r="H1287" i="8"/>
  <c r="H1288" i="8"/>
  <c r="H1289" i="8"/>
  <c r="H1290" i="8"/>
  <c r="H1291" i="8"/>
  <c r="H1292" i="8"/>
  <c r="H1293" i="8"/>
  <c r="H1294" i="8"/>
  <c r="H1295" i="8"/>
  <c r="H1296" i="8"/>
  <c r="H1297" i="8"/>
  <c r="H1298" i="8"/>
  <c r="H1299" i="8"/>
  <c r="H1300" i="8"/>
  <c r="H1301" i="8"/>
  <c r="H1302" i="8"/>
  <c r="H1303" i="8"/>
  <c r="H1304" i="8"/>
  <c r="H1305" i="8"/>
  <c r="H1306" i="8"/>
  <c r="H1307" i="8"/>
  <c r="H1308" i="8"/>
  <c r="H1309" i="8"/>
  <c r="H1310" i="8"/>
  <c r="H1311" i="8"/>
  <c r="H1312" i="8"/>
  <c r="H1313" i="8"/>
  <c r="H1314" i="8"/>
  <c r="H1315" i="8"/>
  <c r="H1316" i="8"/>
  <c r="H1317" i="8"/>
  <c r="H1318" i="8"/>
  <c r="H1319" i="8"/>
  <c r="H1320" i="8"/>
  <c r="H1321" i="8"/>
  <c r="H1322" i="8"/>
  <c r="H1323" i="8"/>
  <c r="H1324" i="8"/>
  <c r="H1325" i="8"/>
  <c r="H1326" i="8"/>
  <c r="H1327" i="8"/>
  <c r="H1328" i="8"/>
  <c r="H1329" i="8"/>
  <c r="H1330" i="8"/>
  <c r="H1331" i="8"/>
  <c r="H1332" i="8"/>
  <c r="H1333" i="8"/>
  <c r="H1334" i="8"/>
  <c r="H1335" i="8"/>
  <c r="H1336" i="8"/>
  <c r="H1337" i="8"/>
  <c r="H1338" i="8"/>
  <c r="H1339" i="8"/>
  <c r="H1340" i="8"/>
  <c r="H1341" i="8"/>
  <c r="H1342" i="8"/>
  <c r="H1343" i="8"/>
  <c r="H1344" i="8"/>
  <c r="H1345" i="8"/>
  <c r="H1346" i="8"/>
  <c r="H1347" i="8"/>
  <c r="H1348" i="8"/>
  <c r="H1349" i="8"/>
  <c r="H1350" i="8"/>
  <c r="H1351" i="8"/>
  <c r="H1352" i="8"/>
  <c r="H1353" i="8"/>
  <c r="H1354" i="8"/>
  <c r="H1355" i="8"/>
  <c r="H1356" i="8"/>
  <c r="H1357" i="8"/>
  <c r="H1358" i="8"/>
  <c r="H1359" i="8"/>
  <c r="H1360" i="8"/>
  <c r="H1361" i="8"/>
  <c r="H1362" i="8"/>
  <c r="H1363" i="8"/>
  <c r="H1364" i="8"/>
  <c r="H1365" i="8"/>
  <c r="H1366" i="8"/>
  <c r="H1367" i="8"/>
  <c r="H1368" i="8"/>
  <c r="H1369" i="8"/>
  <c r="H1370" i="8"/>
  <c r="H1371" i="8"/>
  <c r="H1372" i="8"/>
  <c r="H1373" i="8"/>
  <c r="H1374" i="8"/>
  <c r="H1375" i="8"/>
  <c r="H1376" i="8"/>
  <c r="H1377" i="8"/>
  <c r="H1378" i="8"/>
  <c r="H1379" i="8"/>
  <c r="H1380" i="8"/>
  <c r="H1381" i="8"/>
  <c r="H1382" i="8"/>
  <c r="H1383" i="8"/>
  <c r="H1384" i="8"/>
  <c r="H1385" i="8"/>
  <c r="H1386" i="8"/>
  <c r="H1387" i="8"/>
  <c r="H1388" i="8"/>
  <c r="H1389" i="8"/>
  <c r="H1390" i="8"/>
  <c r="H1391" i="8"/>
  <c r="H1392" i="8"/>
  <c r="H1393" i="8"/>
  <c r="H1394" i="8"/>
  <c r="H1395" i="8"/>
  <c r="H1396" i="8"/>
  <c r="H1397" i="8"/>
  <c r="H1398" i="8"/>
  <c r="H1399" i="8"/>
  <c r="H1400" i="8"/>
  <c r="H1401" i="8"/>
  <c r="H1402" i="8"/>
  <c r="H1403" i="8"/>
  <c r="H1404" i="8"/>
  <c r="H1405" i="8"/>
  <c r="H1406" i="8"/>
  <c r="H1407" i="8"/>
  <c r="H1408" i="8"/>
  <c r="H1409" i="8"/>
  <c r="H1410" i="8"/>
  <c r="H1411" i="8"/>
  <c r="H1412" i="8"/>
  <c r="H1413" i="8"/>
  <c r="H1414" i="8"/>
  <c r="H1415" i="8"/>
  <c r="H1416" i="8"/>
  <c r="H1417" i="8"/>
  <c r="H1418" i="8"/>
  <c r="H1419" i="8"/>
  <c r="H1420" i="8"/>
  <c r="H1421" i="8"/>
  <c r="H1422" i="8"/>
  <c r="H1423" i="8"/>
  <c r="H1424" i="8"/>
  <c r="H1425" i="8"/>
  <c r="H1426" i="8"/>
  <c r="H1427" i="8"/>
  <c r="H1428" i="8"/>
  <c r="H1429" i="8"/>
  <c r="H1430" i="8"/>
  <c r="H1431" i="8"/>
  <c r="H1432" i="8"/>
  <c r="H1433" i="8"/>
  <c r="H1434" i="8"/>
  <c r="H1435" i="8"/>
  <c r="H1436" i="8"/>
  <c r="H1437" i="8"/>
  <c r="H1438" i="8"/>
  <c r="H1439" i="8"/>
  <c r="H1440" i="8"/>
  <c r="H1441" i="8"/>
  <c r="H1442" i="8"/>
  <c r="H1443" i="8"/>
  <c r="H1444" i="8"/>
  <c r="H1445" i="8"/>
  <c r="H1446" i="8"/>
  <c r="H1447" i="8"/>
  <c r="H1448" i="8"/>
  <c r="H1449" i="8"/>
  <c r="H1450" i="8"/>
  <c r="H1451" i="8"/>
  <c r="H1452" i="8"/>
  <c r="H1453" i="8"/>
  <c r="H1454" i="8"/>
  <c r="H1455" i="8"/>
  <c r="H1456" i="8"/>
  <c r="H1457" i="8"/>
  <c r="H1458" i="8"/>
  <c r="H1459" i="8"/>
  <c r="H1460" i="8"/>
  <c r="H1461" i="8"/>
  <c r="H1462" i="8"/>
  <c r="H1463" i="8"/>
  <c r="H1464" i="8"/>
  <c r="H1465" i="8"/>
  <c r="H1466" i="8"/>
  <c r="H1467" i="8"/>
  <c r="H1468" i="8"/>
  <c r="H1469" i="8"/>
  <c r="H1470" i="8"/>
  <c r="H1471" i="8"/>
  <c r="H1472" i="8"/>
  <c r="H1473" i="8"/>
  <c r="H1474" i="8"/>
  <c r="H1475" i="8"/>
  <c r="H1476" i="8"/>
  <c r="H1477" i="8"/>
  <c r="H1478" i="8"/>
  <c r="H1479" i="8"/>
  <c r="H1480" i="8"/>
  <c r="H1481" i="8"/>
  <c r="H1482" i="8"/>
  <c r="H1483" i="8"/>
  <c r="H1484" i="8"/>
  <c r="H1485" i="8"/>
  <c r="H1486" i="8"/>
  <c r="H1487" i="8"/>
  <c r="H1488" i="8"/>
  <c r="H1489" i="8"/>
  <c r="H1490" i="8"/>
  <c r="H1491" i="8"/>
  <c r="H1492" i="8"/>
  <c r="H1493" i="8"/>
  <c r="H1494" i="8"/>
  <c r="H1495" i="8"/>
  <c r="H1496" i="8"/>
  <c r="H1497" i="8"/>
  <c r="H1498" i="8"/>
  <c r="H1499" i="8"/>
  <c r="H1500" i="8"/>
  <c r="H3" i="8"/>
  <c r="F1600" i="6" l="1"/>
  <c r="B4" i="6"/>
  <c r="C4" i="6"/>
  <c r="D4" i="6"/>
  <c r="F4" i="6"/>
  <c r="G4" i="6"/>
  <c r="H4" i="6"/>
  <c r="I4" i="6"/>
  <c r="M4" i="6" s="1"/>
  <c r="J4" i="6"/>
  <c r="B5" i="6"/>
  <c r="C5" i="6"/>
  <c r="D5" i="6"/>
  <c r="F5" i="6"/>
  <c r="G5" i="6"/>
  <c r="H5" i="6"/>
  <c r="I5" i="6"/>
  <c r="M5" i="6" s="1"/>
  <c r="J5" i="6"/>
  <c r="B6" i="6"/>
  <c r="C6" i="6"/>
  <c r="D6" i="6"/>
  <c r="F6" i="6"/>
  <c r="G6" i="6"/>
  <c r="H6" i="6"/>
  <c r="I6" i="6"/>
  <c r="M6" i="6" s="1"/>
  <c r="J6" i="6"/>
  <c r="B7" i="6"/>
  <c r="C7" i="6"/>
  <c r="D7" i="6"/>
  <c r="F7" i="6"/>
  <c r="G7" i="6"/>
  <c r="H7" i="6"/>
  <c r="I7" i="6"/>
  <c r="M7" i="6" s="1"/>
  <c r="J7" i="6"/>
  <c r="B8" i="6"/>
  <c r="C8" i="6"/>
  <c r="D8" i="6"/>
  <c r="F8" i="6"/>
  <c r="G8" i="6"/>
  <c r="H8" i="6"/>
  <c r="I8" i="6"/>
  <c r="M8" i="6" s="1"/>
  <c r="J8" i="6"/>
  <c r="B9" i="6"/>
  <c r="C9" i="6"/>
  <c r="D9" i="6"/>
  <c r="F9" i="6"/>
  <c r="G9" i="6"/>
  <c r="H9" i="6"/>
  <c r="I9" i="6"/>
  <c r="M9" i="6" s="1"/>
  <c r="J9" i="6"/>
  <c r="B10" i="6"/>
  <c r="C10" i="6"/>
  <c r="D10" i="6"/>
  <c r="F10" i="6"/>
  <c r="G10" i="6"/>
  <c r="H10" i="6"/>
  <c r="I10" i="6"/>
  <c r="M10" i="6" s="1"/>
  <c r="J10" i="6"/>
  <c r="B11" i="6"/>
  <c r="C11" i="6"/>
  <c r="D11" i="6"/>
  <c r="F11" i="6"/>
  <c r="G11" i="6"/>
  <c r="H11" i="6"/>
  <c r="I11" i="6"/>
  <c r="M11" i="6" s="1"/>
  <c r="J11" i="6"/>
  <c r="B12" i="6"/>
  <c r="C12" i="6"/>
  <c r="D12" i="6"/>
  <c r="F12" i="6"/>
  <c r="G12" i="6"/>
  <c r="H12" i="6"/>
  <c r="I12" i="6"/>
  <c r="M12" i="6" s="1"/>
  <c r="J12" i="6"/>
  <c r="B13" i="6"/>
  <c r="C13" i="6"/>
  <c r="D13" i="6"/>
  <c r="F13" i="6"/>
  <c r="G13" i="6"/>
  <c r="H13" i="6"/>
  <c r="I13" i="6"/>
  <c r="M13" i="6" s="1"/>
  <c r="J13" i="6"/>
  <c r="B14" i="6"/>
  <c r="C14" i="6"/>
  <c r="D14" i="6"/>
  <c r="F14" i="6"/>
  <c r="G14" i="6"/>
  <c r="H14" i="6"/>
  <c r="I14" i="6"/>
  <c r="M14" i="6" s="1"/>
  <c r="J14" i="6"/>
  <c r="B15" i="6"/>
  <c r="C15" i="6"/>
  <c r="D15" i="6"/>
  <c r="F15" i="6"/>
  <c r="G15" i="6"/>
  <c r="H15" i="6"/>
  <c r="I15" i="6"/>
  <c r="M15" i="6" s="1"/>
  <c r="J15" i="6"/>
  <c r="B16" i="6"/>
  <c r="C16" i="6"/>
  <c r="D16" i="6"/>
  <c r="F16" i="6"/>
  <c r="G16" i="6"/>
  <c r="H16" i="6"/>
  <c r="I16" i="6"/>
  <c r="M16" i="6" s="1"/>
  <c r="J16" i="6"/>
  <c r="B17" i="6"/>
  <c r="C17" i="6"/>
  <c r="D17" i="6"/>
  <c r="F17" i="6"/>
  <c r="G17" i="6"/>
  <c r="H17" i="6"/>
  <c r="I17" i="6"/>
  <c r="M17" i="6" s="1"/>
  <c r="J17" i="6"/>
  <c r="B18" i="6"/>
  <c r="C18" i="6"/>
  <c r="D18" i="6"/>
  <c r="F18" i="6"/>
  <c r="G18" i="6"/>
  <c r="H18" i="6"/>
  <c r="I18" i="6"/>
  <c r="M18" i="6" s="1"/>
  <c r="J18" i="6"/>
  <c r="B19" i="6"/>
  <c r="C19" i="6"/>
  <c r="D19" i="6"/>
  <c r="F19" i="6"/>
  <c r="G19" i="6"/>
  <c r="H19" i="6"/>
  <c r="I19" i="6"/>
  <c r="M19" i="6" s="1"/>
  <c r="J19" i="6"/>
  <c r="B20" i="6"/>
  <c r="C20" i="6"/>
  <c r="D20" i="6"/>
  <c r="F20" i="6"/>
  <c r="G20" i="6"/>
  <c r="H20" i="6"/>
  <c r="I20" i="6"/>
  <c r="M20" i="6" s="1"/>
  <c r="J20" i="6"/>
  <c r="B21" i="6"/>
  <c r="C21" i="6"/>
  <c r="D21" i="6"/>
  <c r="F21" i="6"/>
  <c r="G21" i="6"/>
  <c r="H21" i="6"/>
  <c r="I21" i="6"/>
  <c r="M21" i="6" s="1"/>
  <c r="J21" i="6"/>
  <c r="B22" i="6"/>
  <c r="C22" i="6"/>
  <c r="D22" i="6"/>
  <c r="F22" i="6"/>
  <c r="G22" i="6"/>
  <c r="H22" i="6"/>
  <c r="I22" i="6"/>
  <c r="M22" i="6" s="1"/>
  <c r="J22" i="6"/>
  <c r="B23" i="6"/>
  <c r="C23" i="6"/>
  <c r="D23" i="6"/>
  <c r="F23" i="6"/>
  <c r="G23" i="6"/>
  <c r="H23" i="6"/>
  <c r="I23" i="6"/>
  <c r="M23" i="6" s="1"/>
  <c r="J23" i="6"/>
  <c r="B24" i="6"/>
  <c r="C24" i="6"/>
  <c r="D24" i="6"/>
  <c r="F24" i="6"/>
  <c r="G24" i="6"/>
  <c r="H24" i="6"/>
  <c r="I24" i="6"/>
  <c r="M24" i="6" s="1"/>
  <c r="J24" i="6"/>
  <c r="B25" i="6"/>
  <c r="C25" i="6"/>
  <c r="F25" i="6"/>
  <c r="G25" i="6"/>
  <c r="H25" i="6"/>
  <c r="I25" i="6"/>
  <c r="M25" i="6" s="1"/>
  <c r="J25" i="6"/>
  <c r="B26" i="6"/>
  <c r="C26" i="6"/>
  <c r="F26" i="6"/>
  <c r="G26" i="6"/>
  <c r="H26" i="6"/>
  <c r="I26" i="6"/>
  <c r="M26" i="6" s="1"/>
  <c r="J26" i="6"/>
  <c r="B27" i="6"/>
  <c r="C27" i="6"/>
  <c r="F27" i="6"/>
  <c r="G27" i="6"/>
  <c r="H27" i="6"/>
  <c r="I27" i="6"/>
  <c r="M27" i="6" s="1"/>
  <c r="J27" i="6"/>
  <c r="B28" i="6"/>
  <c r="C28" i="6"/>
  <c r="F28" i="6"/>
  <c r="G28" i="6"/>
  <c r="H28" i="6"/>
  <c r="I28" i="6"/>
  <c r="M28" i="6" s="1"/>
  <c r="J28" i="6"/>
  <c r="B29" i="6"/>
  <c r="C29" i="6"/>
  <c r="D29" i="6"/>
  <c r="F29" i="6"/>
  <c r="G29" i="6"/>
  <c r="H29" i="6"/>
  <c r="I29" i="6"/>
  <c r="M29" i="6" s="1"/>
  <c r="J29" i="6"/>
  <c r="B30" i="6"/>
  <c r="C30" i="6"/>
  <c r="D30" i="6"/>
  <c r="F30" i="6"/>
  <c r="G30" i="6"/>
  <c r="H30" i="6"/>
  <c r="I30" i="6"/>
  <c r="M30" i="6" s="1"/>
  <c r="J30" i="6"/>
  <c r="B31" i="6"/>
  <c r="C31" i="6"/>
  <c r="D31" i="6"/>
  <c r="F31" i="6"/>
  <c r="G31" i="6"/>
  <c r="H31" i="6"/>
  <c r="I31" i="6"/>
  <c r="M31" i="6" s="1"/>
  <c r="J31" i="6"/>
  <c r="B32" i="6"/>
  <c r="C32" i="6"/>
  <c r="D32" i="6"/>
  <c r="F32" i="6"/>
  <c r="G32" i="6"/>
  <c r="H32" i="6"/>
  <c r="I32" i="6"/>
  <c r="M32" i="6" s="1"/>
  <c r="J32" i="6"/>
  <c r="B33" i="6"/>
  <c r="C33" i="6"/>
  <c r="D33" i="6"/>
  <c r="F33" i="6"/>
  <c r="G33" i="6"/>
  <c r="H33" i="6"/>
  <c r="I33" i="6"/>
  <c r="M33" i="6" s="1"/>
  <c r="J33" i="6"/>
  <c r="B34" i="6"/>
  <c r="C34" i="6"/>
  <c r="D34" i="6"/>
  <c r="F34" i="6"/>
  <c r="G34" i="6"/>
  <c r="H34" i="6"/>
  <c r="I34" i="6"/>
  <c r="M34" i="6" s="1"/>
  <c r="J34" i="6"/>
  <c r="B35" i="6"/>
  <c r="C35" i="6"/>
  <c r="D35" i="6"/>
  <c r="F35" i="6"/>
  <c r="G35" i="6"/>
  <c r="H35" i="6"/>
  <c r="I35" i="6"/>
  <c r="M35" i="6" s="1"/>
  <c r="J35" i="6"/>
  <c r="B36" i="6"/>
  <c r="C36" i="6"/>
  <c r="D36" i="6"/>
  <c r="F36" i="6"/>
  <c r="G36" i="6"/>
  <c r="H36" i="6"/>
  <c r="I36" i="6"/>
  <c r="M36" i="6" s="1"/>
  <c r="J36" i="6"/>
  <c r="B37" i="6"/>
  <c r="C37" i="6"/>
  <c r="D37" i="6"/>
  <c r="F37" i="6"/>
  <c r="G37" i="6"/>
  <c r="H37" i="6"/>
  <c r="I37" i="6"/>
  <c r="M37" i="6" s="1"/>
  <c r="J37" i="6"/>
  <c r="B38" i="6"/>
  <c r="C38" i="6"/>
  <c r="D38" i="6"/>
  <c r="F38" i="6"/>
  <c r="G38" i="6"/>
  <c r="H38" i="6"/>
  <c r="I38" i="6"/>
  <c r="M38" i="6" s="1"/>
  <c r="J38" i="6"/>
  <c r="B39" i="6"/>
  <c r="C39" i="6"/>
  <c r="D39" i="6"/>
  <c r="F39" i="6"/>
  <c r="G39" i="6"/>
  <c r="H39" i="6"/>
  <c r="I39" i="6"/>
  <c r="M39" i="6" s="1"/>
  <c r="J39" i="6"/>
  <c r="B40" i="6"/>
  <c r="C40" i="6"/>
  <c r="D40" i="6"/>
  <c r="F40" i="6"/>
  <c r="G40" i="6"/>
  <c r="H40" i="6"/>
  <c r="I40" i="6"/>
  <c r="M40" i="6" s="1"/>
  <c r="J40" i="6"/>
  <c r="B41" i="6"/>
  <c r="C41" i="6"/>
  <c r="D41" i="6"/>
  <c r="F41" i="6"/>
  <c r="G41" i="6"/>
  <c r="H41" i="6"/>
  <c r="I41" i="6"/>
  <c r="M41" i="6" s="1"/>
  <c r="J41" i="6"/>
  <c r="B42" i="6"/>
  <c r="C42" i="6"/>
  <c r="D42" i="6"/>
  <c r="F42" i="6"/>
  <c r="G42" i="6"/>
  <c r="H42" i="6"/>
  <c r="I42" i="6"/>
  <c r="M42" i="6" s="1"/>
  <c r="J42" i="6"/>
  <c r="B43" i="6"/>
  <c r="C43" i="6"/>
  <c r="D43" i="6"/>
  <c r="F43" i="6"/>
  <c r="G43" i="6"/>
  <c r="H43" i="6"/>
  <c r="I43" i="6"/>
  <c r="M43" i="6" s="1"/>
  <c r="J43" i="6"/>
  <c r="B44" i="6"/>
  <c r="C44" i="6"/>
  <c r="D44" i="6"/>
  <c r="F44" i="6"/>
  <c r="G44" i="6"/>
  <c r="H44" i="6"/>
  <c r="I44" i="6"/>
  <c r="M44" i="6" s="1"/>
  <c r="J44" i="6"/>
  <c r="B45" i="6"/>
  <c r="C45" i="6"/>
  <c r="D45" i="6"/>
  <c r="F45" i="6"/>
  <c r="G45" i="6"/>
  <c r="H45" i="6"/>
  <c r="I45" i="6"/>
  <c r="M45" i="6" s="1"/>
  <c r="J45" i="6"/>
  <c r="B46" i="6"/>
  <c r="C46" i="6"/>
  <c r="D46" i="6"/>
  <c r="F46" i="6"/>
  <c r="G46" i="6"/>
  <c r="H46" i="6"/>
  <c r="I46" i="6"/>
  <c r="M46" i="6" s="1"/>
  <c r="J46" i="6"/>
  <c r="B47" i="6"/>
  <c r="C47" i="6"/>
  <c r="D47" i="6"/>
  <c r="F47" i="6"/>
  <c r="G47" i="6"/>
  <c r="H47" i="6"/>
  <c r="I47" i="6"/>
  <c r="M47" i="6" s="1"/>
  <c r="J47" i="6"/>
  <c r="B48" i="6"/>
  <c r="C48" i="6"/>
  <c r="D48" i="6"/>
  <c r="F48" i="6"/>
  <c r="G48" i="6"/>
  <c r="H48" i="6"/>
  <c r="I48" i="6"/>
  <c r="M48" i="6" s="1"/>
  <c r="J48" i="6"/>
  <c r="B49" i="6"/>
  <c r="C49" i="6"/>
  <c r="D49" i="6"/>
  <c r="F49" i="6"/>
  <c r="G49" i="6"/>
  <c r="H49" i="6"/>
  <c r="I49" i="6"/>
  <c r="M49" i="6" s="1"/>
  <c r="J49" i="6"/>
  <c r="B50" i="6"/>
  <c r="C50" i="6"/>
  <c r="D50" i="6"/>
  <c r="F50" i="6"/>
  <c r="G50" i="6"/>
  <c r="H50" i="6"/>
  <c r="I50" i="6"/>
  <c r="M50" i="6" s="1"/>
  <c r="J50" i="6"/>
  <c r="B51" i="6"/>
  <c r="C51" i="6"/>
  <c r="D51" i="6"/>
  <c r="F51" i="6"/>
  <c r="G51" i="6"/>
  <c r="H51" i="6"/>
  <c r="I51" i="6"/>
  <c r="M51" i="6" s="1"/>
  <c r="J51" i="6"/>
  <c r="B52" i="6"/>
  <c r="C52" i="6"/>
  <c r="D52" i="6"/>
  <c r="F52" i="6"/>
  <c r="G52" i="6"/>
  <c r="H52" i="6"/>
  <c r="I52" i="6"/>
  <c r="M52" i="6" s="1"/>
  <c r="J52" i="6"/>
  <c r="B53" i="6"/>
  <c r="C53" i="6"/>
  <c r="D53" i="6"/>
  <c r="F53" i="6"/>
  <c r="G53" i="6"/>
  <c r="H53" i="6"/>
  <c r="I53" i="6"/>
  <c r="M53" i="6" s="1"/>
  <c r="J53" i="6"/>
  <c r="B54" i="6"/>
  <c r="C54" i="6"/>
  <c r="D54" i="6"/>
  <c r="F54" i="6"/>
  <c r="G54" i="6"/>
  <c r="H54" i="6"/>
  <c r="I54" i="6"/>
  <c r="M54" i="6" s="1"/>
  <c r="J54" i="6"/>
  <c r="B55" i="6"/>
  <c r="C55" i="6"/>
  <c r="D55" i="6"/>
  <c r="F55" i="6"/>
  <c r="G55" i="6"/>
  <c r="H55" i="6"/>
  <c r="I55" i="6"/>
  <c r="M55" i="6" s="1"/>
  <c r="J55" i="6"/>
  <c r="B56" i="6"/>
  <c r="C56" i="6"/>
  <c r="D56" i="6"/>
  <c r="F56" i="6"/>
  <c r="G56" i="6"/>
  <c r="H56" i="6"/>
  <c r="I56" i="6"/>
  <c r="M56" i="6" s="1"/>
  <c r="J56" i="6"/>
  <c r="B57" i="6"/>
  <c r="C57" i="6"/>
  <c r="D57" i="6"/>
  <c r="F57" i="6"/>
  <c r="G57" i="6"/>
  <c r="H57" i="6"/>
  <c r="I57" i="6"/>
  <c r="M57" i="6" s="1"/>
  <c r="J57" i="6"/>
  <c r="B58" i="6"/>
  <c r="C58" i="6"/>
  <c r="D58" i="6"/>
  <c r="F58" i="6"/>
  <c r="G58" i="6"/>
  <c r="H58" i="6"/>
  <c r="I58" i="6"/>
  <c r="M58" i="6" s="1"/>
  <c r="J58" i="6"/>
  <c r="B59" i="6"/>
  <c r="C59" i="6"/>
  <c r="D59" i="6"/>
  <c r="F59" i="6"/>
  <c r="G59" i="6"/>
  <c r="H59" i="6"/>
  <c r="I59" i="6"/>
  <c r="M59" i="6" s="1"/>
  <c r="J59" i="6"/>
  <c r="B60" i="6"/>
  <c r="C60" i="6"/>
  <c r="D60" i="6"/>
  <c r="F60" i="6"/>
  <c r="G60" i="6"/>
  <c r="H60" i="6"/>
  <c r="I60" i="6"/>
  <c r="M60" i="6" s="1"/>
  <c r="J60" i="6"/>
  <c r="B61" i="6"/>
  <c r="C61" i="6"/>
  <c r="D61" i="6"/>
  <c r="F61" i="6"/>
  <c r="G61" i="6"/>
  <c r="H61" i="6"/>
  <c r="I61" i="6"/>
  <c r="M61" i="6" s="1"/>
  <c r="J61" i="6"/>
  <c r="B62" i="6"/>
  <c r="C62" i="6"/>
  <c r="D62" i="6"/>
  <c r="F62" i="6"/>
  <c r="G62" i="6"/>
  <c r="H62" i="6"/>
  <c r="I62" i="6"/>
  <c r="M62" i="6" s="1"/>
  <c r="J62" i="6"/>
  <c r="B63" i="6"/>
  <c r="C63" i="6"/>
  <c r="D63" i="6"/>
  <c r="F63" i="6"/>
  <c r="G63" i="6"/>
  <c r="H63" i="6"/>
  <c r="I63" i="6"/>
  <c r="M63" i="6" s="1"/>
  <c r="J63" i="6"/>
  <c r="B64" i="6"/>
  <c r="C64" i="6"/>
  <c r="D64" i="6"/>
  <c r="F64" i="6"/>
  <c r="G64" i="6"/>
  <c r="H64" i="6"/>
  <c r="I64" i="6"/>
  <c r="M64" i="6" s="1"/>
  <c r="J64" i="6"/>
  <c r="B65" i="6"/>
  <c r="C65" i="6"/>
  <c r="D65" i="6"/>
  <c r="F65" i="6"/>
  <c r="G65" i="6"/>
  <c r="H65" i="6"/>
  <c r="I65" i="6"/>
  <c r="M65" i="6" s="1"/>
  <c r="J65" i="6"/>
  <c r="B66" i="6"/>
  <c r="C66" i="6"/>
  <c r="D66" i="6"/>
  <c r="F66" i="6"/>
  <c r="G66" i="6"/>
  <c r="H66" i="6"/>
  <c r="I66" i="6"/>
  <c r="M66" i="6" s="1"/>
  <c r="J66" i="6"/>
  <c r="B67" i="6"/>
  <c r="C67" i="6"/>
  <c r="D67" i="6"/>
  <c r="F67" i="6"/>
  <c r="G67" i="6"/>
  <c r="H67" i="6"/>
  <c r="I67" i="6"/>
  <c r="M67" i="6" s="1"/>
  <c r="J67" i="6"/>
  <c r="B68" i="6"/>
  <c r="C68" i="6"/>
  <c r="D68" i="6"/>
  <c r="F68" i="6"/>
  <c r="G68" i="6"/>
  <c r="H68" i="6"/>
  <c r="I68" i="6"/>
  <c r="M68" i="6" s="1"/>
  <c r="J68" i="6"/>
  <c r="B69" i="6"/>
  <c r="C69" i="6"/>
  <c r="D69" i="6"/>
  <c r="F69" i="6"/>
  <c r="G69" i="6"/>
  <c r="H69" i="6"/>
  <c r="I69" i="6"/>
  <c r="M69" i="6" s="1"/>
  <c r="J69" i="6"/>
  <c r="B70" i="6"/>
  <c r="C70" i="6"/>
  <c r="D70" i="6"/>
  <c r="F70" i="6"/>
  <c r="G70" i="6"/>
  <c r="H70" i="6"/>
  <c r="I70" i="6"/>
  <c r="M70" i="6" s="1"/>
  <c r="J70" i="6"/>
  <c r="B71" i="6"/>
  <c r="C71" i="6"/>
  <c r="D71" i="6"/>
  <c r="F71" i="6"/>
  <c r="G71" i="6"/>
  <c r="H71" i="6"/>
  <c r="I71" i="6"/>
  <c r="M71" i="6" s="1"/>
  <c r="J71" i="6"/>
  <c r="B72" i="6"/>
  <c r="C72" i="6"/>
  <c r="D72" i="6"/>
  <c r="F72" i="6"/>
  <c r="G72" i="6"/>
  <c r="H72" i="6"/>
  <c r="I72" i="6"/>
  <c r="M72" i="6" s="1"/>
  <c r="J72" i="6"/>
  <c r="B73" i="6"/>
  <c r="C73" i="6"/>
  <c r="D73" i="6"/>
  <c r="F73" i="6"/>
  <c r="G73" i="6"/>
  <c r="H73" i="6"/>
  <c r="I73" i="6"/>
  <c r="M73" i="6" s="1"/>
  <c r="J73" i="6"/>
  <c r="B74" i="6"/>
  <c r="C74" i="6"/>
  <c r="D74" i="6"/>
  <c r="F74" i="6"/>
  <c r="G74" i="6"/>
  <c r="H74" i="6"/>
  <c r="I74" i="6"/>
  <c r="M74" i="6" s="1"/>
  <c r="J74" i="6"/>
  <c r="B75" i="6"/>
  <c r="C75" i="6"/>
  <c r="D75" i="6"/>
  <c r="F75" i="6"/>
  <c r="G75" i="6"/>
  <c r="H75" i="6"/>
  <c r="I75" i="6"/>
  <c r="M75" i="6" s="1"/>
  <c r="J75" i="6"/>
  <c r="B76" i="6"/>
  <c r="C76" i="6"/>
  <c r="D76" i="6"/>
  <c r="F76" i="6"/>
  <c r="G76" i="6"/>
  <c r="H76" i="6"/>
  <c r="I76" i="6"/>
  <c r="M76" i="6" s="1"/>
  <c r="J76" i="6"/>
  <c r="B77" i="6"/>
  <c r="C77" i="6"/>
  <c r="D77" i="6"/>
  <c r="F77" i="6"/>
  <c r="G77" i="6"/>
  <c r="H77" i="6"/>
  <c r="I77" i="6"/>
  <c r="M77" i="6" s="1"/>
  <c r="J77" i="6"/>
  <c r="B78" i="6"/>
  <c r="C78" i="6"/>
  <c r="D78" i="6"/>
  <c r="F78" i="6"/>
  <c r="G78" i="6"/>
  <c r="H78" i="6"/>
  <c r="I78" i="6"/>
  <c r="M78" i="6" s="1"/>
  <c r="J78" i="6"/>
  <c r="B79" i="6"/>
  <c r="C79" i="6"/>
  <c r="D79" i="6"/>
  <c r="F79" i="6"/>
  <c r="G79" i="6"/>
  <c r="H79" i="6"/>
  <c r="I79" i="6"/>
  <c r="M79" i="6" s="1"/>
  <c r="J79" i="6"/>
  <c r="B80" i="6"/>
  <c r="C80" i="6"/>
  <c r="D80" i="6"/>
  <c r="F80" i="6"/>
  <c r="G80" i="6"/>
  <c r="H80" i="6"/>
  <c r="I80" i="6"/>
  <c r="M80" i="6" s="1"/>
  <c r="J80" i="6"/>
  <c r="B81" i="6"/>
  <c r="C81" i="6"/>
  <c r="D81" i="6"/>
  <c r="F81" i="6"/>
  <c r="G81" i="6"/>
  <c r="H81" i="6"/>
  <c r="I81" i="6"/>
  <c r="M81" i="6" s="1"/>
  <c r="J81" i="6"/>
  <c r="B82" i="6"/>
  <c r="C82" i="6"/>
  <c r="D82" i="6"/>
  <c r="F82" i="6"/>
  <c r="G82" i="6"/>
  <c r="H82" i="6"/>
  <c r="I82" i="6"/>
  <c r="M82" i="6" s="1"/>
  <c r="J82" i="6"/>
  <c r="B83" i="6"/>
  <c r="C83" i="6"/>
  <c r="D83" i="6"/>
  <c r="F83" i="6"/>
  <c r="G83" i="6"/>
  <c r="H83" i="6"/>
  <c r="I83" i="6"/>
  <c r="M83" i="6" s="1"/>
  <c r="J83" i="6"/>
  <c r="B84" i="6"/>
  <c r="C84" i="6"/>
  <c r="D84" i="6"/>
  <c r="F84" i="6"/>
  <c r="G84" i="6"/>
  <c r="H84" i="6"/>
  <c r="I84" i="6"/>
  <c r="M84" i="6" s="1"/>
  <c r="J84" i="6"/>
  <c r="B85" i="6"/>
  <c r="C85" i="6"/>
  <c r="D85" i="6"/>
  <c r="F85" i="6"/>
  <c r="G85" i="6"/>
  <c r="H85" i="6"/>
  <c r="I85" i="6"/>
  <c r="M85" i="6" s="1"/>
  <c r="J85" i="6"/>
  <c r="B86" i="6"/>
  <c r="C86" i="6"/>
  <c r="D86" i="6"/>
  <c r="F86" i="6"/>
  <c r="G86" i="6"/>
  <c r="H86" i="6"/>
  <c r="I86" i="6"/>
  <c r="M86" i="6" s="1"/>
  <c r="J86" i="6"/>
  <c r="B87" i="6"/>
  <c r="C87" i="6"/>
  <c r="D87" i="6"/>
  <c r="F87" i="6"/>
  <c r="G87" i="6"/>
  <c r="H87" i="6"/>
  <c r="I87" i="6"/>
  <c r="M87" i="6" s="1"/>
  <c r="J87" i="6"/>
  <c r="B88" i="6"/>
  <c r="C88" i="6"/>
  <c r="D88" i="6"/>
  <c r="F88" i="6"/>
  <c r="G88" i="6"/>
  <c r="H88" i="6"/>
  <c r="I88" i="6"/>
  <c r="M88" i="6" s="1"/>
  <c r="J88" i="6"/>
  <c r="B89" i="6"/>
  <c r="C89" i="6"/>
  <c r="D89" i="6"/>
  <c r="F89" i="6"/>
  <c r="G89" i="6"/>
  <c r="H89" i="6"/>
  <c r="I89" i="6"/>
  <c r="M89" i="6" s="1"/>
  <c r="J89" i="6"/>
  <c r="B90" i="6"/>
  <c r="C90" i="6"/>
  <c r="D90" i="6"/>
  <c r="F90" i="6"/>
  <c r="G90" i="6"/>
  <c r="H90" i="6"/>
  <c r="I90" i="6"/>
  <c r="M90" i="6" s="1"/>
  <c r="J90" i="6"/>
  <c r="B91" i="6"/>
  <c r="C91" i="6"/>
  <c r="D91" i="6"/>
  <c r="F91" i="6"/>
  <c r="G91" i="6"/>
  <c r="H91" i="6"/>
  <c r="I91" i="6"/>
  <c r="M91" i="6" s="1"/>
  <c r="J91" i="6"/>
  <c r="B92" i="6"/>
  <c r="C92" i="6"/>
  <c r="D92" i="6"/>
  <c r="F92" i="6"/>
  <c r="G92" i="6"/>
  <c r="H92" i="6"/>
  <c r="I92" i="6"/>
  <c r="M92" i="6" s="1"/>
  <c r="J92" i="6"/>
  <c r="B93" i="6"/>
  <c r="C93" i="6"/>
  <c r="D93" i="6"/>
  <c r="F93" i="6"/>
  <c r="G93" i="6"/>
  <c r="H93" i="6"/>
  <c r="I93" i="6"/>
  <c r="M93" i="6" s="1"/>
  <c r="J93" i="6"/>
  <c r="B94" i="6"/>
  <c r="C94" i="6"/>
  <c r="D94" i="6"/>
  <c r="F94" i="6"/>
  <c r="G94" i="6"/>
  <c r="H94" i="6"/>
  <c r="I94" i="6"/>
  <c r="M94" i="6" s="1"/>
  <c r="J94" i="6"/>
  <c r="B95" i="6"/>
  <c r="C95" i="6"/>
  <c r="D95" i="6"/>
  <c r="F95" i="6"/>
  <c r="G95" i="6"/>
  <c r="H95" i="6"/>
  <c r="I95" i="6"/>
  <c r="M95" i="6" s="1"/>
  <c r="J95" i="6"/>
  <c r="B96" i="6"/>
  <c r="C96" i="6"/>
  <c r="D96" i="6"/>
  <c r="F96" i="6"/>
  <c r="G96" i="6"/>
  <c r="H96" i="6"/>
  <c r="I96" i="6"/>
  <c r="M96" i="6" s="1"/>
  <c r="J96" i="6"/>
  <c r="B97" i="6"/>
  <c r="C97" i="6"/>
  <c r="D97" i="6"/>
  <c r="F97" i="6"/>
  <c r="G97" i="6"/>
  <c r="H97" i="6"/>
  <c r="I97" i="6"/>
  <c r="M97" i="6" s="1"/>
  <c r="J97" i="6"/>
  <c r="B98" i="6"/>
  <c r="C98" i="6"/>
  <c r="D98" i="6"/>
  <c r="F98" i="6"/>
  <c r="G98" i="6"/>
  <c r="H98" i="6"/>
  <c r="I98" i="6"/>
  <c r="M98" i="6" s="1"/>
  <c r="J98" i="6"/>
  <c r="B99" i="6"/>
  <c r="C99" i="6"/>
  <c r="D99" i="6"/>
  <c r="F99" i="6"/>
  <c r="G99" i="6"/>
  <c r="H99" i="6"/>
  <c r="I99" i="6"/>
  <c r="M99" i="6" s="1"/>
  <c r="J99" i="6"/>
  <c r="B100" i="6"/>
  <c r="C100" i="6"/>
  <c r="D100" i="6"/>
  <c r="F100" i="6"/>
  <c r="G100" i="6"/>
  <c r="H100" i="6"/>
  <c r="I100" i="6"/>
  <c r="M100" i="6" s="1"/>
  <c r="J100" i="6"/>
  <c r="B101" i="6"/>
  <c r="C101" i="6"/>
  <c r="D101" i="6"/>
  <c r="F101" i="6"/>
  <c r="G101" i="6"/>
  <c r="H101" i="6"/>
  <c r="I101" i="6"/>
  <c r="M101" i="6" s="1"/>
  <c r="J101" i="6"/>
  <c r="B102" i="6"/>
  <c r="C102" i="6"/>
  <c r="D102" i="6"/>
  <c r="F102" i="6"/>
  <c r="G102" i="6"/>
  <c r="H102" i="6"/>
  <c r="I102" i="6"/>
  <c r="M102" i="6" s="1"/>
  <c r="J102" i="6"/>
  <c r="B103" i="6"/>
  <c r="C103" i="6"/>
  <c r="D103" i="6"/>
  <c r="F103" i="6"/>
  <c r="G103" i="6"/>
  <c r="H103" i="6"/>
  <c r="I103" i="6"/>
  <c r="M103" i="6" s="1"/>
  <c r="J103" i="6"/>
  <c r="B104" i="6"/>
  <c r="C104" i="6"/>
  <c r="D104" i="6"/>
  <c r="F104" i="6"/>
  <c r="G104" i="6"/>
  <c r="H104" i="6"/>
  <c r="I104" i="6"/>
  <c r="M104" i="6" s="1"/>
  <c r="J104" i="6"/>
  <c r="B105" i="6"/>
  <c r="C105" i="6"/>
  <c r="D105" i="6"/>
  <c r="F105" i="6"/>
  <c r="G105" i="6"/>
  <c r="H105" i="6"/>
  <c r="I105" i="6"/>
  <c r="M105" i="6" s="1"/>
  <c r="J105" i="6"/>
  <c r="B106" i="6"/>
  <c r="C106" i="6"/>
  <c r="D106" i="6"/>
  <c r="F106" i="6"/>
  <c r="G106" i="6"/>
  <c r="H106" i="6"/>
  <c r="I106" i="6"/>
  <c r="M106" i="6" s="1"/>
  <c r="J106" i="6"/>
  <c r="B107" i="6"/>
  <c r="C107" i="6"/>
  <c r="D107" i="6"/>
  <c r="F107" i="6"/>
  <c r="G107" i="6"/>
  <c r="H107" i="6"/>
  <c r="I107" i="6"/>
  <c r="M107" i="6" s="1"/>
  <c r="J107" i="6"/>
  <c r="B108" i="6"/>
  <c r="C108" i="6"/>
  <c r="D108" i="6"/>
  <c r="F108" i="6"/>
  <c r="G108" i="6"/>
  <c r="H108" i="6"/>
  <c r="I108" i="6"/>
  <c r="M108" i="6" s="1"/>
  <c r="J108" i="6"/>
  <c r="B109" i="6"/>
  <c r="C109" i="6"/>
  <c r="D109" i="6"/>
  <c r="F109" i="6"/>
  <c r="G109" i="6"/>
  <c r="H109" i="6"/>
  <c r="I109" i="6"/>
  <c r="M109" i="6" s="1"/>
  <c r="J109" i="6"/>
  <c r="B110" i="6"/>
  <c r="C110" i="6"/>
  <c r="D110" i="6"/>
  <c r="F110" i="6"/>
  <c r="G110" i="6"/>
  <c r="H110" i="6"/>
  <c r="I110" i="6"/>
  <c r="M110" i="6" s="1"/>
  <c r="J110" i="6"/>
  <c r="B111" i="6"/>
  <c r="C111" i="6"/>
  <c r="D111" i="6"/>
  <c r="F111" i="6"/>
  <c r="G111" i="6"/>
  <c r="H111" i="6"/>
  <c r="I111" i="6"/>
  <c r="M111" i="6" s="1"/>
  <c r="J111" i="6"/>
  <c r="B112" i="6"/>
  <c r="C112" i="6"/>
  <c r="D112" i="6"/>
  <c r="F112" i="6"/>
  <c r="G112" i="6"/>
  <c r="H112" i="6"/>
  <c r="I112" i="6"/>
  <c r="M112" i="6" s="1"/>
  <c r="J112" i="6"/>
  <c r="B113" i="6"/>
  <c r="C113" i="6"/>
  <c r="D113" i="6"/>
  <c r="F113" i="6"/>
  <c r="G113" i="6"/>
  <c r="H113" i="6"/>
  <c r="I113" i="6"/>
  <c r="M113" i="6" s="1"/>
  <c r="J113" i="6"/>
  <c r="B114" i="6"/>
  <c r="C114" i="6"/>
  <c r="D114" i="6"/>
  <c r="F114" i="6"/>
  <c r="G114" i="6"/>
  <c r="H114" i="6"/>
  <c r="I114" i="6"/>
  <c r="M114" i="6" s="1"/>
  <c r="J114" i="6"/>
  <c r="B115" i="6"/>
  <c r="C115" i="6"/>
  <c r="D115" i="6"/>
  <c r="F115" i="6"/>
  <c r="G115" i="6"/>
  <c r="H115" i="6"/>
  <c r="I115" i="6"/>
  <c r="M115" i="6" s="1"/>
  <c r="J115" i="6"/>
  <c r="B116" i="6"/>
  <c r="C116" i="6"/>
  <c r="D116" i="6"/>
  <c r="F116" i="6"/>
  <c r="G116" i="6"/>
  <c r="H116" i="6"/>
  <c r="I116" i="6"/>
  <c r="M116" i="6" s="1"/>
  <c r="J116" i="6"/>
  <c r="B117" i="6"/>
  <c r="C117" i="6"/>
  <c r="D117" i="6"/>
  <c r="F117" i="6"/>
  <c r="G117" i="6"/>
  <c r="H117" i="6"/>
  <c r="I117" i="6"/>
  <c r="M117" i="6" s="1"/>
  <c r="J117" i="6"/>
  <c r="B118" i="6"/>
  <c r="C118" i="6"/>
  <c r="D118" i="6"/>
  <c r="F118" i="6"/>
  <c r="G118" i="6"/>
  <c r="H118" i="6"/>
  <c r="I118" i="6"/>
  <c r="M118" i="6" s="1"/>
  <c r="J118" i="6"/>
  <c r="B119" i="6"/>
  <c r="C119" i="6"/>
  <c r="D119" i="6"/>
  <c r="F119" i="6"/>
  <c r="G119" i="6"/>
  <c r="H119" i="6"/>
  <c r="I119" i="6"/>
  <c r="M119" i="6" s="1"/>
  <c r="J119" i="6"/>
  <c r="B120" i="6"/>
  <c r="C120" i="6"/>
  <c r="D120" i="6"/>
  <c r="F120" i="6"/>
  <c r="G120" i="6"/>
  <c r="H120" i="6"/>
  <c r="I120" i="6"/>
  <c r="M120" i="6" s="1"/>
  <c r="J120" i="6"/>
  <c r="B121" i="6"/>
  <c r="C121" i="6"/>
  <c r="D121" i="6"/>
  <c r="F121" i="6"/>
  <c r="G121" i="6"/>
  <c r="H121" i="6"/>
  <c r="I121" i="6"/>
  <c r="M121" i="6" s="1"/>
  <c r="J121" i="6"/>
  <c r="B122" i="6"/>
  <c r="C122" i="6"/>
  <c r="D122" i="6"/>
  <c r="F122" i="6"/>
  <c r="G122" i="6"/>
  <c r="H122" i="6"/>
  <c r="I122" i="6"/>
  <c r="M122" i="6" s="1"/>
  <c r="J122" i="6"/>
  <c r="B123" i="6"/>
  <c r="C123" i="6"/>
  <c r="D123" i="6"/>
  <c r="F123" i="6"/>
  <c r="G123" i="6"/>
  <c r="H123" i="6"/>
  <c r="I123" i="6"/>
  <c r="M123" i="6" s="1"/>
  <c r="J123" i="6"/>
  <c r="B124" i="6"/>
  <c r="C124" i="6"/>
  <c r="D124" i="6"/>
  <c r="F124" i="6"/>
  <c r="G124" i="6"/>
  <c r="H124" i="6"/>
  <c r="I124" i="6"/>
  <c r="M124" i="6" s="1"/>
  <c r="J124" i="6"/>
  <c r="B125" i="6"/>
  <c r="C125" i="6"/>
  <c r="D125" i="6"/>
  <c r="F125" i="6"/>
  <c r="G125" i="6"/>
  <c r="H125" i="6"/>
  <c r="I125" i="6"/>
  <c r="M125" i="6" s="1"/>
  <c r="J125" i="6"/>
  <c r="B126" i="6"/>
  <c r="C126" i="6"/>
  <c r="D126" i="6"/>
  <c r="F126" i="6"/>
  <c r="G126" i="6"/>
  <c r="H126" i="6"/>
  <c r="I126" i="6"/>
  <c r="M126" i="6" s="1"/>
  <c r="J126" i="6"/>
  <c r="B127" i="6"/>
  <c r="C127" i="6"/>
  <c r="D127" i="6"/>
  <c r="F127" i="6"/>
  <c r="G127" i="6"/>
  <c r="H127" i="6"/>
  <c r="I127" i="6"/>
  <c r="M127" i="6" s="1"/>
  <c r="J127" i="6"/>
  <c r="B128" i="6"/>
  <c r="C128" i="6"/>
  <c r="D128" i="6"/>
  <c r="F128" i="6"/>
  <c r="G128" i="6"/>
  <c r="H128" i="6"/>
  <c r="I128" i="6"/>
  <c r="M128" i="6" s="1"/>
  <c r="J128" i="6"/>
  <c r="B129" i="6"/>
  <c r="C129" i="6"/>
  <c r="D129" i="6"/>
  <c r="F129" i="6"/>
  <c r="G129" i="6"/>
  <c r="H129" i="6"/>
  <c r="I129" i="6"/>
  <c r="M129" i="6" s="1"/>
  <c r="J129" i="6"/>
  <c r="B130" i="6"/>
  <c r="C130" i="6"/>
  <c r="D130" i="6"/>
  <c r="F130" i="6"/>
  <c r="G130" i="6"/>
  <c r="H130" i="6"/>
  <c r="I130" i="6"/>
  <c r="M130" i="6" s="1"/>
  <c r="J130" i="6"/>
  <c r="B131" i="6"/>
  <c r="C131" i="6"/>
  <c r="D131" i="6"/>
  <c r="F131" i="6"/>
  <c r="G131" i="6"/>
  <c r="H131" i="6"/>
  <c r="I131" i="6"/>
  <c r="M131" i="6" s="1"/>
  <c r="J131" i="6"/>
  <c r="B132" i="6"/>
  <c r="C132" i="6"/>
  <c r="D132" i="6"/>
  <c r="F132" i="6"/>
  <c r="G132" i="6"/>
  <c r="H132" i="6"/>
  <c r="I132" i="6"/>
  <c r="M132" i="6" s="1"/>
  <c r="J132" i="6"/>
  <c r="B133" i="6"/>
  <c r="C133" i="6"/>
  <c r="D133" i="6"/>
  <c r="F133" i="6"/>
  <c r="G133" i="6"/>
  <c r="H133" i="6"/>
  <c r="I133" i="6"/>
  <c r="M133" i="6" s="1"/>
  <c r="J133" i="6"/>
  <c r="B134" i="6"/>
  <c r="C134" i="6"/>
  <c r="D134" i="6"/>
  <c r="F134" i="6"/>
  <c r="G134" i="6"/>
  <c r="H134" i="6"/>
  <c r="I134" i="6"/>
  <c r="M134" i="6" s="1"/>
  <c r="J134" i="6"/>
  <c r="B135" i="6"/>
  <c r="C135" i="6"/>
  <c r="D135" i="6"/>
  <c r="F135" i="6"/>
  <c r="G135" i="6"/>
  <c r="H135" i="6"/>
  <c r="I135" i="6"/>
  <c r="M135" i="6" s="1"/>
  <c r="J135" i="6"/>
  <c r="B136" i="6"/>
  <c r="C136" i="6"/>
  <c r="D136" i="6"/>
  <c r="F136" i="6"/>
  <c r="G136" i="6"/>
  <c r="H136" i="6"/>
  <c r="I136" i="6"/>
  <c r="M136" i="6" s="1"/>
  <c r="J136" i="6"/>
  <c r="B137" i="6"/>
  <c r="C137" i="6"/>
  <c r="D137" i="6"/>
  <c r="F137" i="6"/>
  <c r="G137" i="6"/>
  <c r="H137" i="6"/>
  <c r="I137" i="6"/>
  <c r="M137" i="6" s="1"/>
  <c r="J137" i="6"/>
  <c r="B138" i="6"/>
  <c r="C138" i="6"/>
  <c r="D138" i="6"/>
  <c r="F138" i="6"/>
  <c r="G138" i="6"/>
  <c r="H138" i="6"/>
  <c r="I138" i="6"/>
  <c r="M138" i="6" s="1"/>
  <c r="J138" i="6"/>
  <c r="B139" i="6"/>
  <c r="C139" i="6"/>
  <c r="D139" i="6"/>
  <c r="F139" i="6"/>
  <c r="G139" i="6"/>
  <c r="H139" i="6"/>
  <c r="I139" i="6"/>
  <c r="M139" i="6" s="1"/>
  <c r="J139" i="6"/>
  <c r="B140" i="6"/>
  <c r="C140" i="6"/>
  <c r="D140" i="6"/>
  <c r="F140" i="6"/>
  <c r="G140" i="6"/>
  <c r="H140" i="6"/>
  <c r="I140" i="6"/>
  <c r="M140" i="6" s="1"/>
  <c r="J140" i="6"/>
  <c r="B141" i="6"/>
  <c r="C141" i="6"/>
  <c r="D141" i="6"/>
  <c r="F141" i="6"/>
  <c r="G141" i="6"/>
  <c r="H141" i="6"/>
  <c r="I141" i="6"/>
  <c r="M141" i="6" s="1"/>
  <c r="J141" i="6"/>
  <c r="B142" i="6"/>
  <c r="C142" i="6"/>
  <c r="D142" i="6"/>
  <c r="F142" i="6"/>
  <c r="G142" i="6"/>
  <c r="H142" i="6"/>
  <c r="I142" i="6"/>
  <c r="M142" i="6" s="1"/>
  <c r="J142" i="6"/>
  <c r="B143" i="6"/>
  <c r="C143" i="6"/>
  <c r="D143" i="6"/>
  <c r="F143" i="6"/>
  <c r="G143" i="6"/>
  <c r="H143" i="6"/>
  <c r="I143" i="6"/>
  <c r="M143" i="6" s="1"/>
  <c r="J143" i="6"/>
  <c r="B144" i="6"/>
  <c r="C144" i="6"/>
  <c r="D144" i="6"/>
  <c r="F144" i="6"/>
  <c r="G144" i="6"/>
  <c r="H144" i="6"/>
  <c r="I144" i="6"/>
  <c r="M144" i="6" s="1"/>
  <c r="J144" i="6"/>
  <c r="B145" i="6"/>
  <c r="C145" i="6"/>
  <c r="D145" i="6"/>
  <c r="F145" i="6"/>
  <c r="G145" i="6"/>
  <c r="H145" i="6"/>
  <c r="I145" i="6"/>
  <c r="M145" i="6" s="1"/>
  <c r="J145" i="6"/>
  <c r="B146" i="6"/>
  <c r="C146" i="6"/>
  <c r="D146" i="6"/>
  <c r="F146" i="6"/>
  <c r="G146" i="6"/>
  <c r="H146" i="6"/>
  <c r="I146" i="6"/>
  <c r="M146" i="6" s="1"/>
  <c r="J146" i="6"/>
  <c r="B147" i="6"/>
  <c r="C147" i="6"/>
  <c r="D147" i="6"/>
  <c r="F147" i="6"/>
  <c r="G147" i="6"/>
  <c r="H147" i="6"/>
  <c r="I147" i="6"/>
  <c r="M147" i="6" s="1"/>
  <c r="J147" i="6"/>
  <c r="B148" i="6"/>
  <c r="C148" i="6"/>
  <c r="D148" i="6"/>
  <c r="F148" i="6"/>
  <c r="G148" i="6"/>
  <c r="H148" i="6"/>
  <c r="I148" i="6"/>
  <c r="M148" i="6" s="1"/>
  <c r="J148" i="6"/>
  <c r="B149" i="6"/>
  <c r="C149" i="6"/>
  <c r="D149" i="6"/>
  <c r="F149" i="6"/>
  <c r="G149" i="6"/>
  <c r="H149" i="6"/>
  <c r="I149" i="6"/>
  <c r="M149" i="6" s="1"/>
  <c r="J149" i="6"/>
  <c r="B150" i="6"/>
  <c r="C150" i="6"/>
  <c r="D150" i="6"/>
  <c r="F150" i="6"/>
  <c r="G150" i="6"/>
  <c r="H150" i="6"/>
  <c r="I150" i="6"/>
  <c r="M150" i="6" s="1"/>
  <c r="J150" i="6"/>
  <c r="B151" i="6"/>
  <c r="C151" i="6"/>
  <c r="D151" i="6"/>
  <c r="F151" i="6"/>
  <c r="G151" i="6"/>
  <c r="H151" i="6"/>
  <c r="I151" i="6"/>
  <c r="M151" i="6" s="1"/>
  <c r="J151" i="6"/>
  <c r="B152" i="6"/>
  <c r="C152" i="6"/>
  <c r="D152" i="6"/>
  <c r="F152" i="6"/>
  <c r="G152" i="6"/>
  <c r="H152" i="6"/>
  <c r="I152" i="6"/>
  <c r="M152" i="6" s="1"/>
  <c r="J152" i="6"/>
  <c r="B153" i="6"/>
  <c r="C153" i="6"/>
  <c r="D153" i="6"/>
  <c r="F153" i="6"/>
  <c r="G153" i="6"/>
  <c r="H153" i="6"/>
  <c r="I153" i="6"/>
  <c r="M153" i="6" s="1"/>
  <c r="J153" i="6"/>
  <c r="B154" i="6"/>
  <c r="C154" i="6"/>
  <c r="D154" i="6"/>
  <c r="F154" i="6"/>
  <c r="G154" i="6"/>
  <c r="H154" i="6"/>
  <c r="I154" i="6"/>
  <c r="M154" i="6" s="1"/>
  <c r="J154" i="6"/>
  <c r="B155" i="6"/>
  <c r="C155" i="6"/>
  <c r="D155" i="6"/>
  <c r="F155" i="6"/>
  <c r="G155" i="6"/>
  <c r="H155" i="6"/>
  <c r="I155" i="6"/>
  <c r="M155" i="6" s="1"/>
  <c r="J155" i="6"/>
  <c r="B156" i="6"/>
  <c r="C156" i="6"/>
  <c r="D156" i="6"/>
  <c r="F156" i="6"/>
  <c r="G156" i="6"/>
  <c r="H156" i="6"/>
  <c r="I156" i="6"/>
  <c r="M156" i="6" s="1"/>
  <c r="J156" i="6"/>
  <c r="B157" i="6"/>
  <c r="C157" i="6"/>
  <c r="D157" i="6"/>
  <c r="F157" i="6"/>
  <c r="G157" i="6"/>
  <c r="H157" i="6"/>
  <c r="I157" i="6"/>
  <c r="M157" i="6" s="1"/>
  <c r="J157" i="6"/>
  <c r="B158" i="6"/>
  <c r="C158" i="6"/>
  <c r="D158" i="6"/>
  <c r="F158" i="6"/>
  <c r="G158" i="6"/>
  <c r="H158" i="6"/>
  <c r="I158" i="6"/>
  <c r="M158" i="6" s="1"/>
  <c r="J158" i="6"/>
  <c r="B159" i="6"/>
  <c r="C159" i="6"/>
  <c r="D159" i="6"/>
  <c r="F159" i="6"/>
  <c r="G159" i="6"/>
  <c r="H159" i="6"/>
  <c r="I159" i="6"/>
  <c r="M159" i="6" s="1"/>
  <c r="J159" i="6"/>
  <c r="B160" i="6"/>
  <c r="C160" i="6"/>
  <c r="D160" i="6"/>
  <c r="F160" i="6"/>
  <c r="G160" i="6"/>
  <c r="H160" i="6"/>
  <c r="I160" i="6"/>
  <c r="M160" i="6" s="1"/>
  <c r="J160" i="6"/>
  <c r="B161" i="6"/>
  <c r="C161" i="6"/>
  <c r="D161" i="6"/>
  <c r="F161" i="6"/>
  <c r="G161" i="6"/>
  <c r="H161" i="6"/>
  <c r="I161" i="6"/>
  <c r="M161" i="6" s="1"/>
  <c r="J161" i="6"/>
  <c r="B162" i="6"/>
  <c r="C162" i="6"/>
  <c r="D162" i="6"/>
  <c r="F162" i="6"/>
  <c r="G162" i="6"/>
  <c r="H162" i="6"/>
  <c r="I162" i="6"/>
  <c r="M162" i="6" s="1"/>
  <c r="J162" i="6"/>
  <c r="B163" i="6"/>
  <c r="C163" i="6"/>
  <c r="D163" i="6"/>
  <c r="F163" i="6"/>
  <c r="G163" i="6"/>
  <c r="H163" i="6"/>
  <c r="I163" i="6"/>
  <c r="M163" i="6" s="1"/>
  <c r="J163" i="6"/>
  <c r="B164" i="6"/>
  <c r="C164" i="6"/>
  <c r="D164" i="6"/>
  <c r="F164" i="6"/>
  <c r="G164" i="6"/>
  <c r="H164" i="6"/>
  <c r="I164" i="6"/>
  <c r="M164" i="6" s="1"/>
  <c r="J164" i="6"/>
  <c r="B165" i="6"/>
  <c r="C165" i="6"/>
  <c r="D165" i="6"/>
  <c r="F165" i="6"/>
  <c r="G165" i="6"/>
  <c r="H165" i="6"/>
  <c r="I165" i="6"/>
  <c r="M165" i="6" s="1"/>
  <c r="J165" i="6"/>
  <c r="B166" i="6"/>
  <c r="C166" i="6"/>
  <c r="D166" i="6"/>
  <c r="F166" i="6"/>
  <c r="G166" i="6"/>
  <c r="H166" i="6"/>
  <c r="I166" i="6"/>
  <c r="M166" i="6" s="1"/>
  <c r="J166" i="6"/>
  <c r="B167" i="6"/>
  <c r="C167" i="6"/>
  <c r="D167" i="6"/>
  <c r="F167" i="6"/>
  <c r="G167" i="6"/>
  <c r="H167" i="6"/>
  <c r="I167" i="6"/>
  <c r="M167" i="6" s="1"/>
  <c r="J167" i="6"/>
  <c r="B168" i="6"/>
  <c r="C168" i="6"/>
  <c r="D168" i="6"/>
  <c r="F168" i="6"/>
  <c r="G168" i="6"/>
  <c r="H168" i="6"/>
  <c r="I168" i="6"/>
  <c r="M168" i="6" s="1"/>
  <c r="J168" i="6"/>
  <c r="B169" i="6"/>
  <c r="C169" i="6"/>
  <c r="D169" i="6"/>
  <c r="F169" i="6"/>
  <c r="G169" i="6"/>
  <c r="H169" i="6"/>
  <c r="I169" i="6"/>
  <c r="M169" i="6" s="1"/>
  <c r="J169" i="6"/>
  <c r="B170" i="6"/>
  <c r="C170" i="6"/>
  <c r="D170" i="6"/>
  <c r="F170" i="6"/>
  <c r="G170" i="6"/>
  <c r="H170" i="6"/>
  <c r="I170" i="6"/>
  <c r="M170" i="6" s="1"/>
  <c r="J170" i="6"/>
  <c r="B171" i="6"/>
  <c r="C171" i="6"/>
  <c r="D171" i="6"/>
  <c r="F171" i="6"/>
  <c r="G171" i="6"/>
  <c r="H171" i="6"/>
  <c r="I171" i="6"/>
  <c r="M171" i="6" s="1"/>
  <c r="J171" i="6"/>
  <c r="B172" i="6"/>
  <c r="C172" i="6"/>
  <c r="D172" i="6"/>
  <c r="F172" i="6"/>
  <c r="G172" i="6"/>
  <c r="H172" i="6"/>
  <c r="I172" i="6"/>
  <c r="M172" i="6" s="1"/>
  <c r="J172" i="6"/>
  <c r="B173" i="6"/>
  <c r="C173" i="6"/>
  <c r="D173" i="6"/>
  <c r="F173" i="6"/>
  <c r="G173" i="6"/>
  <c r="H173" i="6"/>
  <c r="I173" i="6"/>
  <c r="M173" i="6" s="1"/>
  <c r="J173" i="6"/>
  <c r="B174" i="6"/>
  <c r="C174" i="6"/>
  <c r="D174" i="6"/>
  <c r="F174" i="6"/>
  <c r="G174" i="6"/>
  <c r="H174" i="6"/>
  <c r="I174" i="6"/>
  <c r="M174" i="6" s="1"/>
  <c r="J174" i="6"/>
  <c r="B175" i="6"/>
  <c r="C175" i="6"/>
  <c r="D175" i="6"/>
  <c r="F175" i="6"/>
  <c r="G175" i="6"/>
  <c r="H175" i="6"/>
  <c r="I175" i="6"/>
  <c r="M175" i="6" s="1"/>
  <c r="J175" i="6"/>
  <c r="B176" i="6"/>
  <c r="C176" i="6"/>
  <c r="D176" i="6"/>
  <c r="F176" i="6"/>
  <c r="G176" i="6"/>
  <c r="H176" i="6"/>
  <c r="I176" i="6"/>
  <c r="M176" i="6" s="1"/>
  <c r="J176" i="6"/>
  <c r="B177" i="6"/>
  <c r="C177" i="6"/>
  <c r="D177" i="6"/>
  <c r="F177" i="6"/>
  <c r="G177" i="6"/>
  <c r="H177" i="6"/>
  <c r="I177" i="6"/>
  <c r="M177" i="6" s="1"/>
  <c r="J177" i="6"/>
  <c r="B178" i="6"/>
  <c r="C178" i="6"/>
  <c r="D178" i="6"/>
  <c r="F178" i="6"/>
  <c r="G178" i="6"/>
  <c r="H178" i="6"/>
  <c r="I178" i="6"/>
  <c r="M178" i="6" s="1"/>
  <c r="J178" i="6"/>
  <c r="B179" i="6"/>
  <c r="C179" i="6"/>
  <c r="D179" i="6"/>
  <c r="F179" i="6"/>
  <c r="G179" i="6"/>
  <c r="H179" i="6"/>
  <c r="I179" i="6"/>
  <c r="M179" i="6" s="1"/>
  <c r="J179" i="6"/>
  <c r="B180" i="6"/>
  <c r="C180" i="6"/>
  <c r="D180" i="6"/>
  <c r="F180" i="6"/>
  <c r="G180" i="6"/>
  <c r="H180" i="6"/>
  <c r="I180" i="6"/>
  <c r="M180" i="6" s="1"/>
  <c r="J180" i="6"/>
  <c r="B181" i="6"/>
  <c r="C181" i="6"/>
  <c r="D181" i="6"/>
  <c r="F181" i="6"/>
  <c r="G181" i="6"/>
  <c r="H181" i="6"/>
  <c r="I181" i="6"/>
  <c r="M181" i="6" s="1"/>
  <c r="J181" i="6"/>
  <c r="B182" i="6"/>
  <c r="C182" i="6"/>
  <c r="D182" i="6"/>
  <c r="F182" i="6"/>
  <c r="G182" i="6"/>
  <c r="H182" i="6"/>
  <c r="I182" i="6"/>
  <c r="M182" i="6" s="1"/>
  <c r="J182" i="6"/>
  <c r="B183" i="6"/>
  <c r="C183" i="6"/>
  <c r="D183" i="6"/>
  <c r="F183" i="6"/>
  <c r="G183" i="6"/>
  <c r="H183" i="6"/>
  <c r="I183" i="6"/>
  <c r="M183" i="6" s="1"/>
  <c r="J183" i="6"/>
  <c r="B184" i="6"/>
  <c r="C184" i="6"/>
  <c r="D184" i="6"/>
  <c r="F184" i="6"/>
  <c r="G184" i="6"/>
  <c r="H184" i="6"/>
  <c r="I184" i="6"/>
  <c r="M184" i="6" s="1"/>
  <c r="J184" i="6"/>
  <c r="B185" i="6"/>
  <c r="C185" i="6"/>
  <c r="D185" i="6"/>
  <c r="F185" i="6"/>
  <c r="G185" i="6"/>
  <c r="H185" i="6"/>
  <c r="I185" i="6"/>
  <c r="M185" i="6" s="1"/>
  <c r="J185" i="6"/>
  <c r="B186" i="6"/>
  <c r="C186" i="6"/>
  <c r="D186" i="6"/>
  <c r="F186" i="6"/>
  <c r="G186" i="6"/>
  <c r="H186" i="6"/>
  <c r="I186" i="6"/>
  <c r="M186" i="6" s="1"/>
  <c r="J186" i="6"/>
  <c r="B187" i="6"/>
  <c r="C187" i="6"/>
  <c r="D187" i="6"/>
  <c r="F187" i="6"/>
  <c r="G187" i="6"/>
  <c r="H187" i="6"/>
  <c r="I187" i="6"/>
  <c r="M187" i="6" s="1"/>
  <c r="J187" i="6"/>
  <c r="B188" i="6"/>
  <c r="C188" i="6"/>
  <c r="D188" i="6"/>
  <c r="F188" i="6"/>
  <c r="G188" i="6"/>
  <c r="H188" i="6"/>
  <c r="I188" i="6"/>
  <c r="M188" i="6" s="1"/>
  <c r="J188" i="6"/>
  <c r="B189" i="6"/>
  <c r="C189" i="6"/>
  <c r="D189" i="6"/>
  <c r="F189" i="6"/>
  <c r="G189" i="6"/>
  <c r="H189" i="6"/>
  <c r="I189" i="6"/>
  <c r="M189" i="6" s="1"/>
  <c r="J189" i="6"/>
  <c r="B190" i="6"/>
  <c r="C190" i="6"/>
  <c r="D190" i="6"/>
  <c r="F190" i="6"/>
  <c r="G190" i="6"/>
  <c r="H190" i="6"/>
  <c r="I190" i="6"/>
  <c r="M190" i="6" s="1"/>
  <c r="J190" i="6"/>
  <c r="B191" i="6"/>
  <c r="C191" i="6"/>
  <c r="D191" i="6"/>
  <c r="F191" i="6"/>
  <c r="G191" i="6"/>
  <c r="H191" i="6"/>
  <c r="I191" i="6"/>
  <c r="M191" i="6" s="1"/>
  <c r="J191" i="6"/>
  <c r="B192" i="6"/>
  <c r="C192" i="6"/>
  <c r="D192" i="6"/>
  <c r="F192" i="6"/>
  <c r="G192" i="6"/>
  <c r="H192" i="6"/>
  <c r="I192" i="6"/>
  <c r="M192" i="6" s="1"/>
  <c r="J192" i="6"/>
  <c r="B193" i="6"/>
  <c r="C193" i="6"/>
  <c r="D193" i="6"/>
  <c r="F193" i="6"/>
  <c r="G193" i="6"/>
  <c r="H193" i="6"/>
  <c r="I193" i="6"/>
  <c r="M193" i="6" s="1"/>
  <c r="J193" i="6"/>
  <c r="B194" i="6"/>
  <c r="C194" i="6"/>
  <c r="D194" i="6"/>
  <c r="F194" i="6"/>
  <c r="G194" i="6"/>
  <c r="H194" i="6"/>
  <c r="I194" i="6"/>
  <c r="M194" i="6" s="1"/>
  <c r="J194" i="6"/>
  <c r="B195" i="6"/>
  <c r="C195" i="6"/>
  <c r="D195" i="6"/>
  <c r="F195" i="6"/>
  <c r="G195" i="6"/>
  <c r="H195" i="6"/>
  <c r="I195" i="6"/>
  <c r="M195" i="6" s="1"/>
  <c r="J195" i="6"/>
  <c r="B196" i="6"/>
  <c r="C196" i="6"/>
  <c r="D196" i="6"/>
  <c r="F196" i="6"/>
  <c r="G196" i="6"/>
  <c r="H196" i="6"/>
  <c r="I196" i="6"/>
  <c r="M196" i="6" s="1"/>
  <c r="J196" i="6"/>
  <c r="B197" i="6"/>
  <c r="C197" i="6"/>
  <c r="D197" i="6"/>
  <c r="F197" i="6"/>
  <c r="G197" i="6"/>
  <c r="H197" i="6"/>
  <c r="I197" i="6"/>
  <c r="M197" i="6" s="1"/>
  <c r="J197" i="6"/>
  <c r="B198" i="6"/>
  <c r="C198" i="6"/>
  <c r="D198" i="6"/>
  <c r="F198" i="6"/>
  <c r="G198" i="6"/>
  <c r="H198" i="6"/>
  <c r="I198" i="6"/>
  <c r="M198" i="6" s="1"/>
  <c r="J198" i="6"/>
  <c r="B199" i="6"/>
  <c r="C199" i="6"/>
  <c r="D199" i="6"/>
  <c r="F199" i="6"/>
  <c r="G199" i="6"/>
  <c r="H199" i="6"/>
  <c r="I199" i="6"/>
  <c r="M199" i="6" s="1"/>
  <c r="J199" i="6"/>
  <c r="B200" i="6"/>
  <c r="C200" i="6"/>
  <c r="D200" i="6"/>
  <c r="F200" i="6"/>
  <c r="G200" i="6"/>
  <c r="H200" i="6"/>
  <c r="I200" i="6"/>
  <c r="M200" i="6" s="1"/>
  <c r="J200" i="6"/>
  <c r="B201" i="6"/>
  <c r="C201" i="6"/>
  <c r="D201" i="6"/>
  <c r="F201" i="6"/>
  <c r="G201" i="6"/>
  <c r="H201" i="6"/>
  <c r="I201" i="6"/>
  <c r="M201" i="6" s="1"/>
  <c r="J201" i="6"/>
  <c r="B202" i="6"/>
  <c r="C202" i="6"/>
  <c r="D202" i="6"/>
  <c r="F202" i="6"/>
  <c r="G202" i="6"/>
  <c r="H202" i="6"/>
  <c r="I202" i="6"/>
  <c r="M202" i="6" s="1"/>
  <c r="J202" i="6"/>
  <c r="B203" i="6"/>
  <c r="C203" i="6"/>
  <c r="D203" i="6"/>
  <c r="F203" i="6"/>
  <c r="G203" i="6"/>
  <c r="H203" i="6"/>
  <c r="I203" i="6"/>
  <c r="M203" i="6" s="1"/>
  <c r="J203" i="6"/>
  <c r="B204" i="6"/>
  <c r="C204" i="6"/>
  <c r="D204" i="6"/>
  <c r="F204" i="6"/>
  <c r="G204" i="6"/>
  <c r="H204" i="6"/>
  <c r="I204" i="6"/>
  <c r="M204" i="6" s="1"/>
  <c r="J204" i="6"/>
  <c r="B205" i="6"/>
  <c r="C205" i="6"/>
  <c r="D205" i="6"/>
  <c r="F205" i="6"/>
  <c r="G205" i="6"/>
  <c r="H205" i="6"/>
  <c r="I205" i="6"/>
  <c r="M205" i="6" s="1"/>
  <c r="J205" i="6"/>
  <c r="B206" i="6"/>
  <c r="C206" i="6"/>
  <c r="D206" i="6"/>
  <c r="F206" i="6"/>
  <c r="G206" i="6"/>
  <c r="H206" i="6"/>
  <c r="I206" i="6"/>
  <c r="M206" i="6" s="1"/>
  <c r="J206" i="6"/>
  <c r="B207" i="6"/>
  <c r="C207" i="6"/>
  <c r="D207" i="6"/>
  <c r="F207" i="6"/>
  <c r="G207" i="6"/>
  <c r="H207" i="6"/>
  <c r="I207" i="6"/>
  <c r="M207" i="6" s="1"/>
  <c r="J207" i="6"/>
  <c r="B208" i="6"/>
  <c r="C208" i="6"/>
  <c r="D208" i="6"/>
  <c r="F208" i="6"/>
  <c r="G208" i="6"/>
  <c r="H208" i="6"/>
  <c r="I208" i="6"/>
  <c r="M208" i="6" s="1"/>
  <c r="J208" i="6"/>
  <c r="B209" i="6"/>
  <c r="C209" i="6"/>
  <c r="D209" i="6"/>
  <c r="F209" i="6"/>
  <c r="G209" i="6"/>
  <c r="H209" i="6"/>
  <c r="I209" i="6"/>
  <c r="M209" i="6" s="1"/>
  <c r="J209" i="6"/>
  <c r="B210" i="6"/>
  <c r="C210" i="6"/>
  <c r="D210" i="6"/>
  <c r="F210" i="6"/>
  <c r="G210" i="6"/>
  <c r="H210" i="6"/>
  <c r="I210" i="6"/>
  <c r="M210" i="6" s="1"/>
  <c r="J210" i="6"/>
  <c r="B211" i="6"/>
  <c r="C211" i="6"/>
  <c r="D211" i="6"/>
  <c r="F211" i="6"/>
  <c r="G211" i="6"/>
  <c r="H211" i="6"/>
  <c r="I211" i="6"/>
  <c r="M211" i="6" s="1"/>
  <c r="J211" i="6"/>
  <c r="B212" i="6"/>
  <c r="C212" i="6"/>
  <c r="D212" i="6"/>
  <c r="F212" i="6"/>
  <c r="G212" i="6"/>
  <c r="H212" i="6"/>
  <c r="I212" i="6"/>
  <c r="M212" i="6" s="1"/>
  <c r="J212" i="6"/>
  <c r="B213" i="6"/>
  <c r="C213" i="6"/>
  <c r="D213" i="6"/>
  <c r="F213" i="6"/>
  <c r="G213" i="6"/>
  <c r="H213" i="6"/>
  <c r="I213" i="6"/>
  <c r="M213" i="6" s="1"/>
  <c r="J213" i="6"/>
  <c r="B214" i="6"/>
  <c r="C214" i="6"/>
  <c r="D214" i="6"/>
  <c r="F214" i="6"/>
  <c r="G214" i="6"/>
  <c r="H214" i="6"/>
  <c r="I214" i="6"/>
  <c r="M214" i="6" s="1"/>
  <c r="J214" i="6"/>
  <c r="B215" i="6"/>
  <c r="C215" i="6"/>
  <c r="D215" i="6"/>
  <c r="F215" i="6"/>
  <c r="G215" i="6"/>
  <c r="H215" i="6"/>
  <c r="I215" i="6"/>
  <c r="M215" i="6" s="1"/>
  <c r="J215" i="6"/>
  <c r="B216" i="6"/>
  <c r="C216" i="6"/>
  <c r="D216" i="6"/>
  <c r="F216" i="6"/>
  <c r="G216" i="6"/>
  <c r="H216" i="6"/>
  <c r="I216" i="6"/>
  <c r="M216" i="6" s="1"/>
  <c r="J216" i="6"/>
  <c r="B217" i="6"/>
  <c r="C217" i="6"/>
  <c r="D217" i="6"/>
  <c r="F217" i="6"/>
  <c r="G217" i="6"/>
  <c r="H217" i="6"/>
  <c r="I217" i="6"/>
  <c r="M217" i="6" s="1"/>
  <c r="J217" i="6"/>
  <c r="B218" i="6"/>
  <c r="C218" i="6"/>
  <c r="D218" i="6"/>
  <c r="F218" i="6"/>
  <c r="G218" i="6"/>
  <c r="H218" i="6"/>
  <c r="I218" i="6"/>
  <c r="M218" i="6" s="1"/>
  <c r="J218" i="6"/>
  <c r="B219" i="6"/>
  <c r="C219" i="6"/>
  <c r="D219" i="6"/>
  <c r="F219" i="6"/>
  <c r="G219" i="6"/>
  <c r="H219" i="6"/>
  <c r="I219" i="6"/>
  <c r="M219" i="6" s="1"/>
  <c r="J219" i="6"/>
  <c r="B220" i="6"/>
  <c r="C220" i="6"/>
  <c r="D220" i="6"/>
  <c r="F220" i="6"/>
  <c r="G220" i="6"/>
  <c r="H220" i="6"/>
  <c r="I220" i="6"/>
  <c r="M220" i="6" s="1"/>
  <c r="J220" i="6"/>
  <c r="B221" i="6"/>
  <c r="C221" i="6"/>
  <c r="D221" i="6"/>
  <c r="F221" i="6"/>
  <c r="G221" i="6"/>
  <c r="H221" i="6"/>
  <c r="I221" i="6"/>
  <c r="M221" i="6" s="1"/>
  <c r="J221" i="6"/>
  <c r="B222" i="6"/>
  <c r="C222" i="6"/>
  <c r="D222" i="6"/>
  <c r="F222" i="6"/>
  <c r="G222" i="6"/>
  <c r="H222" i="6"/>
  <c r="I222" i="6"/>
  <c r="M222" i="6" s="1"/>
  <c r="J222" i="6"/>
  <c r="B223" i="6"/>
  <c r="C223" i="6"/>
  <c r="D223" i="6"/>
  <c r="F223" i="6"/>
  <c r="G223" i="6"/>
  <c r="H223" i="6"/>
  <c r="I223" i="6"/>
  <c r="M223" i="6" s="1"/>
  <c r="J223" i="6"/>
  <c r="B224" i="6"/>
  <c r="C224" i="6"/>
  <c r="D224" i="6"/>
  <c r="F224" i="6"/>
  <c r="G224" i="6"/>
  <c r="H224" i="6"/>
  <c r="I224" i="6"/>
  <c r="M224" i="6" s="1"/>
  <c r="J224" i="6"/>
  <c r="B225" i="6"/>
  <c r="C225" i="6"/>
  <c r="D225" i="6"/>
  <c r="F225" i="6"/>
  <c r="G225" i="6"/>
  <c r="H225" i="6"/>
  <c r="I225" i="6"/>
  <c r="M225" i="6" s="1"/>
  <c r="J225" i="6"/>
  <c r="B226" i="6"/>
  <c r="C226" i="6"/>
  <c r="D226" i="6"/>
  <c r="F226" i="6"/>
  <c r="G226" i="6"/>
  <c r="H226" i="6"/>
  <c r="I226" i="6"/>
  <c r="M226" i="6" s="1"/>
  <c r="J226" i="6"/>
  <c r="B227" i="6"/>
  <c r="C227" i="6"/>
  <c r="D227" i="6"/>
  <c r="F227" i="6"/>
  <c r="G227" i="6"/>
  <c r="H227" i="6"/>
  <c r="I227" i="6"/>
  <c r="M227" i="6" s="1"/>
  <c r="J227" i="6"/>
  <c r="B228" i="6"/>
  <c r="C228" i="6"/>
  <c r="D228" i="6"/>
  <c r="F228" i="6"/>
  <c r="G228" i="6"/>
  <c r="H228" i="6"/>
  <c r="I228" i="6"/>
  <c r="M228" i="6" s="1"/>
  <c r="J228" i="6"/>
  <c r="B229" i="6"/>
  <c r="C229" i="6"/>
  <c r="D229" i="6"/>
  <c r="F229" i="6"/>
  <c r="G229" i="6"/>
  <c r="H229" i="6"/>
  <c r="I229" i="6"/>
  <c r="M229" i="6" s="1"/>
  <c r="J229" i="6"/>
  <c r="B230" i="6"/>
  <c r="C230" i="6"/>
  <c r="D230" i="6"/>
  <c r="F230" i="6"/>
  <c r="G230" i="6"/>
  <c r="H230" i="6"/>
  <c r="I230" i="6"/>
  <c r="M230" i="6" s="1"/>
  <c r="J230" i="6"/>
  <c r="B231" i="6"/>
  <c r="C231" i="6"/>
  <c r="D231" i="6"/>
  <c r="F231" i="6"/>
  <c r="G231" i="6"/>
  <c r="H231" i="6"/>
  <c r="I231" i="6"/>
  <c r="M231" i="6" s="1"/>
  <c r="J231" i="6"/>
  <c r="B232" i="6"/>
  <c r="C232" i="6"/>
  <c r="D232" i="6"/>
  <c r="F232" i="6"/>
  <c r="G232" i="6"/>
  <c r="H232" i="6"/>
  <c r="I232" i="6"/>
  <c r="M232" i="6" s="1"/>
  <c r="J232" i="6"/>
  <c r="B233" i="6"/>
  <c r="C233" i="6"/>
  <c r="D233" i="6"/>
  <c r="F233" i="6"/>
  <c r="G233" i="6"/>
  <c r="H233" i="6"/>
  <c r="I233" i="6"/>
  <c r="M233" i="6" s="1"/>
  <c r="J233" i="6"/>
  <c r="B234" i="6"/>
  <c r="C234" i="6"/>
  <c r="D234" i="6"/>
  <c r="F234" i="6"/>
  <c r="G234" i="6"/>
  <c r="H234" i="6"/>
  <c r="I234" i="6"/>
  <c r="M234" i="6" s="1"/>
  <c r="J234" i="6"/>
  <c r="B235" i="6"/>
  <c r="C235" i="6"/>
  <c r="D235" i="6"/>
  <c r="F235" i="6"/>
  <c r="G235" i="6"/>
  <c r="H235" i="6"/>
  <c r="I235" i="6"/>
  <c r="M235" i="6" s="1"/>
  <c r="J235" i="6"/>
  <c r="B236" i="6"/>
  <c r="C236" i="6"/>
  <c r="D236" i="6"/>
  <c r="F236" i="6"/>
  <c r="G236" i="6"/>
  <c r="H236" i="6"/>
  <c r="I236" i="6"/>
  <c r="M236" i="6" s="1"/>
  <c r="J236" i="6"/>
  <c r="B237" i="6"/>
  <c r="C237" i="6"/>
  <c r="D237" i="6"/>
  <c r="F237" i="6"/>
  <c r="G237" i="6"/>
  <c r="H237" i="6"/>
  <c r="I237" i="6"/>
  <c r="M237" i="6" s="1"/>
  <c r="J237" i="6"/>
  <c r="B238" i="6"/>
  <c r="C238" i="6"/>
  <c r="D238" i="6"/>
  <c r="F238" i="6"/>
  <c r="G238" i="6"/>
  <c r="H238" i="6"/>
  <c r="I238" i="6"/>
  <c r="M238" i="6" s="1"/>
  <c r="J238" i="6"/>
  <c r="B239" i="6"/>
  <c r="C239" i="6"/>
  <c r="D239" i="6"/>
  <c r="F239" i="6"/>
  <c r="G239" i="6"/>
  <c r="H239" i="6"/>
  <c r="I239" i="6"/>
  <c r="M239" i="6" s="1"/>
  <c r="J239" i="6"/>
  <c r="B240" i="6"/>
  <c r="C240" i="6"/>
  <c r="D240" i="6"/>
  <c r="F240" i="6"/>
  <c r="G240" i="6"/>
  <c r="H240" i="6"/>
  <c r="I240" i="6"/>
  <c r="M240" i="6" s="1"/>
  <c r="J240" i="6"/>
  <c r="B241" i="6"/>
  <c r="C241" i="6"/>
  <c r="D241" i="6"/>
  <c r="F241" i="6"/>
  <c r="G241" i="6"/>
  <c r="H241" i="6"/>
  <c r="I241" i="6"/>
  <c r="M241" i="6" s="1"/>
  <c r="J241" i="6"/>
  <c r="B242" i="6"/>
  <c r="C242" i="6"/>
  <c r="D242" i="6"/>
  <c r="F242" i="6"/>
  <c r="G242" i="6"/>
  <c r="H242" i="6"/>
  <c r="I242" i="6"/>
  <c r="M242" i="6" s="1"/>
  <c r="J242" i="6"/>
  <c r="B243" i="6"/>
  <c r="C243" i="6"/>
  <c r="D243" i="6"/>
  <c r="F243" i="6"/>
  <c r="G243" i="6"/>
  <c r="H243" i="6"/>
  <c r="I243" i="6"/>
  <c r="M243" i="6" s="1"/>
  <c r="J243" i="6"/>
  <c r="B244" i="6"/>
  <c r="C244" i="6"/>
  <c r="D244" i="6"/>
  <c r="F244" i="6"/>
  <c r="G244" i="6"/>
  <c r="H244" i="6"/>
  <c r="I244" i="6"/>
  <c r="M244" i="6" s="1"/>
  <c r="J244" i="6"/>
  <c r="B245" i="6"/>
  <c r="C245" i="6"/>
  <c r="D245" i="6"/>
  <c r="F245" i="6"/>
  <c r="G245" i="6"/>
  <c r="H245" i="6"/>
  <c r="I245" i="6"/>
  <c r="M245" i="6" s="1"/>
  <c r="J245" i="6"/>
  <c r="B246" i="6"/>
  <c r="C246" i="6"/>
  <c r="D246" i="6"/>
  <c r="F246" i="6"/>
  <c r="G246" i="6"/>
  <c r="H246" i="6"/>
  <c r="I246" i="6"/>
  <c r="M246" i="6" s="1"/>
  <c r="J246" i="6"/>
  <c r="B247" i="6"/>
  <c r="C247" i="6"/>
  <c r="D247" i="6"/>
  <c r="F247" i="6"/>
  <c r="G247" i="6"/>
  <c r="H247" i="6"/>
  <c r="I247" i="6"/>
  <c r="M247" i="6" s="1"/>
  <c r="J247" i="6"/>
  <c r="B248" i="6"/>
  <c r="C248" i="6"/>
  <c r="D248" i="6"/>
  <c r="F248" i="6"/>
  <c r="G248" i="6"/>
  <c r="H248" i="6"/>
  <c r="I248" i="6"/>
  <c r="M248" i="6" s="1"/>
  <c r="J248" i="6"/>
  <c r="B249" i="6"/>
  <c r="C249" i="6"/>
  <c r="D249" i="6"/>
  <c r="F249" i="6"/>
  <c r="G249" i="6"/>
  <c r="H249" i="6"/>
  <c r="I249" i="6"/>
  <c r="M249" i="6" s="1"/>
  <c r="J249" i="6"/>
  <c r="B250" i="6"/>
  <c r="C250" i="6"/>
  <c r="D250" i="6"/>
  <c r="F250" i="6"/>
  <c r="G250" i="6"/>
  <c r="H250" i="6"/>
  <c r="I250" i="6"/>
  <c r="M250" i="6" s="1"/>
  <c r="J250" i="6"/>
  <c r="B251" i="6"/>
  <c r="C251" i="6"/>
  <c r="D251" i="6"/>
  <c r="F251" i="6"/>
  <c r="G251" i="6"/>
  <c r="H251" i="6"/>
  <c r="I251" i="6"/>
  <c r="M251" i="6" s="1"/>
  <c r="J251" i="6"/>
  <c r="B252" i="6"/>
  <c r="C252" i="6"/>
  <c r="D252" i="6"/>
  <c r="F252" i="6"/>
  <c r="G252" i="6"/>
  <c r="H252" i="6"/>
  <c r="I252" i="6"/>
  <c r="M252" i="6" s="1"/>
  <c r="J252" i="6"/>
  <c r="B253" i="6"/>
  <c r="C253" i="6"/>
  <c r="D253" i="6"/>
  <c r="F253" i="6"/>
  <c r="G253" i="6"/>
  <c r="H253" i="6"/>
  <c r="I253" i="6"/>
  <c r="M253" i="6" s="1"/>
  <c r="J253" i="6"/>
  <c r="B254" i="6"/>
  <c r="C254" i="6"/>
  <c r="D254" i="6"/>
  <c r="F254" i="6"/>
  <c r="G254" i="6"/>
  <c r="H254" i="6"/>
  <c r="I254" i="6"/>
  <c r="M254" i="6" s="1"/>
  <c r="J254" i="6"/>
  <c r="B255" i="6"/>
  <c r="C255" i="6"/>
  <c r="D255" i="6"/>
  <c r="F255" i="6"/>
  <c r="G255" i="6"/>
  <c r="H255" i="6"/>
  <c r="I255" i="6"/>
  <c r="M255" i="6" s="1"/>
  <c r="J255" i="6"/>
  <c r="B256" i="6"/>
  <c r="C256" i="6"/>
  <c r="D256" i="6"/>
  <c r="F256" i="6"/>
  <c r="G256" i="6"/>
  <c r="H256" i="6"/>
  <c r="I256" i="6"/>
  <c r="M256" i="6" s="1"/>
  <c r="J256" i="6"/>
  <c r="B257" i="6"/>
  <c r="C257" i="6"/>
  <c r="D257" i="6"/>
  <c r="F257" i="6"/>
  <c r="G257" i="6"/>
  <c r="H257" i="6"/>
  <c r="I257" i="6"/>
  <c r="M257" i="6" s="1"/>
  <c r="J257" i="6"/>
  <c r="B258" i="6"/>
  <c r="C258" i="6"/>
  <c r="D258" i="6"/>
  <c r="F258" i="6"/>
  <c r="G258" i="6"/>
  <c r="H258" i="6"/>
  <c r="I258" i="6"/>
  <c r="M258" i="6" s="1"/>
  <c r="J258" i="6"/>
  <c r="B259" i="6"/>
  <c r="C259" i="6"/>
  <c r="D259" i="6"/>
  <c r="F259" i="6"/>
  <c r="G259" i="6"/>
  <c r="H259" i="6"/>
  <c r="I259" i="6"/>
  <c r="M259" i="6" s="1"/>
  <c r="J259" i="6"/>
  <c r="B260" i="6"/>
  <c r="C260" i="6"/>
  <c r="D260" i="6"/>
  <c r="F260" i="6"/>
  <c r="G260" i="6"/>
  <c r="H260" i="6"/>
  <c r="I260" i="6"/>
  <c r="M260" i="6" s="1"/>
  <c r="J260" i="6"/>
  <c r="B261" i="6"/>
  <c r="C261" i="6"/>
  <c r="D261" i="6"/>
  <c r="F261" i="6"/>
  <c r="G261" i="6"/>
  <c r="H261" i="6"/>
  <c r="I261" i="6"/>
  <c r="M261" i="6" s="1"/>
  <c r="J261" i="6"/>
  <c r="B262" i="6"/>
  <c r="C262" i="6"/>
  <c r="D262" i="6"/>
  <c r="F262" i="6"/>
  <c r="G262" i="6"/>
  <c r="H262" i="6"/>
  <c r="I262" i="6"/>
  <c r="M262" i="6" s="1"/>
  <c r="J262" i="6"/>
  <c r="B263" i="6"/>
  <c r="C263" i="6"/>
  <c r="D263" i="6"/>
  <c r="F263" i="6"/>
  <c r="G263" i="6"/>
  <c r="H263" i="6"/>
  <c r="I263" i="6"/>
  <c r="M263" i="6" s="1"/>
  <c r="J263" i="6"/>
  <c r="B264" i="6"/>
  <c r="C264" i="6"/>
  <c r="D264" i="6"/>
  <c r="F264" i="6"/>
  <c r="G264" i="6"/>
  <c r="H264" i="6"/>
  <c r="I264" i="6"/>
  <c r="M264" i="6" s="1"/>
  <c r="J264" i="6"/>
  <c r="B265" i="6"/>
  <c r="C265" i="6"/>
  <c r="D265" i="6"/>
  <c r="F265" i="6"/>
  <c r="G265" i="6"/>
  <c r="H265" i="6"/>
  <c r="I265" i="6"/>
  <c r="M265" i="6" s="1"/>
  <c r="J265" i="6"/>
  <c r="B266" i="6"/>
  <c r="C266" i="6"/>
  <c r="D266" i="6"/>
  <c r="F266" i="6"/>
  <c r="G266" i="6"/>
  <c r="H266" i="6"/>
  <c r="I266" i="6"/>
  <c r="M266" i="6" s="1"/>
  <c r="J266" i="6"/>
  <c r="B267" i="6"/>
  <c r="C267" i="6"/>
  <c r="D267" i="6"/>
  <c r="F267" i="6"/>
  <c r="G267" i="6"/>
  <c r="H267" i="6"/>
  <c r="I267" i="6"/>
  <c r="M267" i="6" s="1"/>
  <c r="J267" i="6"/>
  <c r="B268" i="6"/>
  <c r="C268" i="6"/>
  <c r="D268" i="6"/>
  <c r="F268" i="6"/>
  <c r="G268" i="6"/>
  <c r="H268" i="6"/>
  <c r="I268" i="6"/>
  <c r="M268" i="6" s="1"/>
  <c r="J268" i="6"/>
  <c r="B269" i="6"/>
  <c r="C269" i="6"/>
  <c r="D269" i="6"/>
  <c r="F269" i="6"/>
  <c r="G269" i="6"/>
  <c r="H269" i="6"/>
  <c r="I269" i="6"/>
  <c r="M269" i="6" s="1"/>
  <c r="J269" i="6"/>
  <c r="B270" i="6"/>
  <c r="C270" i="6"/>
  <c r="D270" i="6"/>
  <c r="F270" i="6"/>
  <c r="G270" i="6"/>
  <c r="H270" i="6"/>
  <c r="I270" i="6"/>
  <c r="M270" i="6" s="1"/>
  <c r="J270" i="6"/>
  <c r="B271" i="6"/>
  <c r="C271" i="6"/>
  <c r="D271" i="6"/>
  <c r="F271" i="6"/>
  <c r="G271" i="6"/>
  <c r="H271" i="6"/>
  <c r="I271" i="6"/>
  <c r="M271" i="6" s="1"/>
  <c r="J271" i="6"/>
  <c r="B272" i="6"/>
  <c r="C272" i="6"/>
  <c r="D272" i="6"/>
  <c r="F272" i="6"/>
  <c r="G272" i="6"/>
  <c r="H272" i="6"/>
  <c r="I272" i="6"/>
  <c r="M272" i="6" s="1"/>
  <c r="J272" i="6"/>
  <c r="B273" i="6"/>
  <c r="C273" i="6"/>
  <c r="D273" i="6"/>
  <c r="F273" i="6"/>
  <c r="G273" i="6"/>
  <c r="H273" i="6"/>
  <c r="I273" i="6"/>
  <c r="M273" i="6" s="1"/>
  <c r="J273" i="6"/>
  <c r="B274" i="6"/>
  <c r="C274" i="6"/>
  <c r="D274" i="6"/>
  <c r="F274" i="6"/>
  <c r="G274" i="6"/>
  <c r="H274" i="6"/>
  <c r="I274" i="6"/>
  <c r="M274" i="6" s="1"/>
  <c r="J274" i="6"/>
  <c r="B275" i="6"/>
  <c r="C275" i="6"/>
  <c r="D275" i="6"/>
  <c r="F275" i="6"/>
  <c r="G275" i="6"/>
  <c r="H275" i="6"/>
  <c r="I275" i="6"/>
  <c r="M275" i="6" s="1"/>
  <c r="J275" i="6"/>
  <c r="B276" i="6"/>
  <c r="C276" i="6"/>
  <c r="D276" i="6"/>
  <c r="F276" i="6"/>
  <c r="G276" i="6"/>
  <c r="H276" i="6"/>
  <c r="I276" i="6"/>
  <c r="M276" i="6" s="1"/>
  <c r="J276" i="6"/>
  <c r="B277" i="6"/>
  <c r="C277" i="6"/>
  <c r="D277" i="6"/>
  <c r="F277" i="6"/>
  <c r="G277" i="6"/>
  <c r="H277" i="6"/>
  <c r="I277" i="6"/>
  <c r="M277" i="6" s="1"/>
  <c r="J277" i="6"/>
  <c r="B278" i="6"/>
  <c r="C278" i="6"/>
  <c r="D278" i="6"/>
  <c r="F278" i="6"/>
  <c r="G278" i="6"/>
  <c r="H278" i="6"/>
  <c r="I278" i="6"/>
  <c r="M278" i="6" s="1"/>
  <c r="J278" i="6"/>
  <c r="B279" i="6"/>
  <c r="C279" i="6"/>
  <c r="D279" i="6"/>
  <c r="F279" i="6"/>
  <c r="G279" i="6"/>
  <c r="H279" i="6"/>
  <c r="I279" i="6"/>
  <c r="M279" i="6" s="1"/>
  <c r="J279" i="6"/>
  <c r="B280" i="6"/>
  <c r="C280" i="6"/>
  <c r="D280" i="6"/>
  <c r="F280" i="6"/>
  <c r="G280" i="6"/>
  <c r="H280" i="6"/>
  <c r="I280" i="6"/>
  <c r="M280" i="6" s="1"/>
  <c r="J280" i="6"/>
  <c r="B281" i="6"/>
  <c r="C281" i="6"/>
  <c r="D281" i="6"/>
  <c r="F281" i="6"/>
  <c r="G281" i="6"/>
  <c r="H281" i="6"/>
  <c r="I281" i="6"/>
  <c r="M281" i="6" s="1"/>
  <c r="J281" i="6"/>
  <c r="B282" i="6"/>
  <c r="C282" i="6"/>
  <c r="D282" i="6"/>
  <c r="F282" i="6"/>
  <c r="G282" i="6"/>
  <c r="H282" i="6"/>
  <c r="I282" i="6"/>
  <c r="M282" i="6" s="1"/>
  <c r="J282" i="6"/>
  <c r="B283" i="6"/>
  <c r="C283" i="6"/>
  <c r="D283" i="6"/>
  <c r="F283" i="6"/>
  <c r="G283" i="6"/>
  <c r="H283" i="6"/>
  <c r="I283" i="6"/>
  <c r="M283" i="6" s="1"/>
  <c r="J283" i="6"/>
  <c r="B284" i="6"/>
  <c r="C284" i="6"/>
  <c r="D284" i="6"/>
  <c r="F284" i="6"/>
  <c r="G284" i="6"/>
  <c r="H284" i="6"/>
  <c r="I284" i="6"/>
  <c r="M284" i="6" s="1"/>
  <c r="J284" i="6"/>
  <c r="B285" i="6"/>
  <c r="C285" i="6"/>
  <c r="D285" i="6"/>
  <c r="F285" i="6"/>
  <c r="G285" i="6"/>
  <c r="H285" i="6"/>
  <c r="I285" i="6"/>
  <c r="M285" i="6" s="1"/>
  <c r="J285" i="6"/>
  <c r="B286" i="6"/>
  <c r="C286" i="6"/>
  <c r="D286" i="6"/>
  <c r="F286" i="6"/>
  <c r="G286" i="6"/>
  <c r="H286" i="6"/>
  <c r="I286" i="6"/>
  <c r="M286" i="6" s="1"/>
  <c r="J286" i="6"/>
  <c r="B287" i="6"/>
  <c r="C287" i="6"/>
  <c r="D287" i="6"/>
  <c r="F287" i="6"/>
  <c r="G287" i="6"/>
  <c r="H287" i="6"/>
  <c r="I287" i="6"/>
  <c r="M287" i="6" s="1"/>
  <c r="J287" i="6"/>
  <c r="B288" i="6"/>
  <c r="C288" i="6"/>
  <c r="D288" i="6"/>
  <c r="F288" i="6"/>
  <c r="G288" i="6"/>
  <c r="H288" i="6"/>
  <c r="I288" i="6"/>
  <c r="M288" i="6" s="1"/>
  <c r="J288" i="6"/>
  <c r="B289" i="6"/>
  <c r="C289" i="6"/>
  <c r="D289" i="6"/>
  <c r="F289" i="6"/>
  <c r="G289" i="6"/>
  <c r="H289" i="6"/>
  <c r="I289" i="6"/>
  <c r="M289" i="6" s="1"/>
  <c r="J289" i="6"/>
  <c r="B290" i="6"/>
  <c r="C290" i="6"/>
  <c r="D290" i="6"/>
  <c r="F290" i="6"/>
  <c r="G290" i="6"/>
  <c r="H290" i="6"/>
  <c r="I290" i="6"/>
  <c r="M290" i="6" s="1"/>
  <c r="J290" i="6"/>
  <c r="B291" i="6"/>
  <c r="C291" i="6"/>
  <c r="D291" i="6"/>
  <c r="F291" i="6"/>
  <c r="G291" i="6"/>
  <c r="H291" i="6"/>
  <c r="I291" i="6"/>
  <c r="M291" i="6" s="1"/>
  <c r="J291" i="6"/>
  <c r="B292" i="6"/>
  <c r="C292" i="6"/>
  <c r="D292" i="6"/>
  <c r="F292" i="6"/>
  <c r="G292" i="6"/>
  <c r="H292" i="6"/>
  <c r="I292" i="6"/>
  <c r="M292" i="6" s="1"/>
  <c r="J292" i="6"/>
  <c r="B293" i="6"/>
  <c r="C293" i="6"/>
  <c r="D293" i="6"/>
  <c r="F293" i="6"/>
  <c r="G293" i="6"/>
  <c r="H293" i="6"/>
  <c r="I293" i="6"/>
  <c r="M293" i="6" s="1"/>
  <c r="J293" i="6"/>
  <c r="B294" i="6"/>
  <c r="C294" i="6"/>
  <c r="D294" i="6"/>
  <c r="F294" i="6"/>
  <c r="G294" i="6"/>
  <c r="H294" i="6"/>
  <c r="I294" i="6"/>
  <c r="M294" i="6" s="1"/>
  <c r="J294" i="6"/>
  <c r="B295" i="6"/>
  <c r="C295" i="6"/>
  <c r="D295" i="6"/>
  <c r="F295" i="6"/>
  <c r="G295" i="6"/>
  <c r="H295" i="6"/>
  <c r="I295" i="6"/>
  <c r="M295" i="6" s="1"/>
  <c r="J295" i="6"/>
  <c r="B296" i="6"/>
  <c r="C296" i="6"/>
  <c r="D296" i="6"/>
  <c r="F296" i="6"/>
  <c r="G296" i="6"/>
  <c r="H296" i="6"/>
  <c r="I296" i="6"/>
  <c r="M296" i="6" s="1"/>
  <c r="J296" i="6"/>
  <c r="B297" i="6"/>
  <c r="C297" i="6"/>
  <c r="D297" i="6"/>
  <c r="F297" i="6"/>
  <c r="G297" i="6"/>
  <c r="H297" i="6"/>
  <c r="I297" i="6"/>
  <c r="M297" i="6" s="1"/>
  <c r="J297" i="6"/>
  <c r="B298" i="6"/>
  <c r="C298" i="6"/>
  <c r="D298" i="6"/>
  <c r="F298" i="6"/>
  <c r="G298" i="6"/>
  <c r="H298" i="6"/>
  <c r="I298" i="6"/>
  <c r="M298" i="6" s="1"/>
  <c r="J298" i="6"/>
  <c r="B299" i="6"/>
  <c r="C299" i="6"/>
  <c r="D299" i="6"/>
  <c r="F299" i="6"/>
  <c r="G299" i="6"/>
  <c r="H299" i="6"/>
  <c r="I299" i="6"/>
  <c r="M299" i="6" s="1"/>
  <c r="J299" i="6"/>
  <c r="B300" i="6"/>
  <c r="C300" i="6"/>
  <c r="D300" i="6"/>
  <c r="F300" i="6"/>
  <c r="G300" i="6"/>
  <c r="H300" i="6"/>
  <c r="I300" i="6"/>
  <c r="M300" i="6" s="1"/>
  <c r="J300" i="6"/>
  <c r="B301" i="6"/>
  <c r="C301" i="6"/>
  <c r="D301" i="6"/>
  <c r="F301" i="6"/>
  <c r="G301" i="6"/>
  <c r="H301" i="6"/>
  <c r="I301" i="6"/>
  <c r="M301" i="6" s="1"/>
  <c r="J301" i="6"/>
  <c r="B302" i="6"/>
  <c r="C302" i="6"/>
  <c r="D302" i="6"/>
  <c r="F302" i="6"/>
  <c r="G302" i="6"/>
  <c r="H302" i="6"/>
  <c r="I302" i="6"/>
  <c r="M302" i="6" s="1"/>
  <c r="J302" i="6"/>
  <c r="B303" i="6"/>
  <c r="C303" i="6"/>
  <c r="D303" i="6"/>
  <c r="F303" i="6"/>
  <c r="G303" i="6"/>
  <c r="H303" i="6"/>
  <c r="I303" i="6"/>
  <c r="M303" i="6" s="1"/>
  <c r="J303" i="6"/>
  <c r="B304" i="6"/>
  <c r="C304" i="6"/>
  <c r="D304" i="6"/>
  <c r="F304" i="6"/>
  <c r="G304" i="6"/>
  <c r="H304" i="6"/>
  <c r="I304" i="6"/>
  <c r="M304" i="6" s="1"/>
  <c r="J304" i="6"/>
  <c r="B305" i="6"/>
  <c r="C305" i="6"/>
  <c r="D305" i="6"/>
  <c r="F305" i="6"/>
  <c r="G305" i="6"/>
  <c r="H305" i="6"/>
  <c r="I305" i="6"/>
  <c r="M305" i="6" s="1"/>
  <c r="J305" i="6"/>
  <c r="B306" i="6"/>
  <c r="C306" i="6"/>
  <c r="D306" i="6"/>
  <c r="F306" i="6"/>
  <c r="G306" i="6"/>
  <c r="H306" i="6"/>
  <c r="I306" i="6"/>
  <c r="M306" i="6" s="1"/>
  <c r="J306" i="6"/>
  <c r="B307" i="6"/>
  <c r="C307" i="6"/>
  <c r="D307" i="6"/>
  <c r="F307" i="6"/>
  <c r="G307" i="6"/>
  <c r="H307" i="6"/>
  <c r="I307" i="6"/>
  <c r="M307" i="6" s="1"/>
  <c r="J307" i="6"/>
  <c r="B308" i="6"/>
  <c r="C308" i="6"/>
  <c r="D308" i="6"/>
  <c r="F308" i="6"/>
  <c r="G308" i="6"/>
  <c r="H308" i="6"/>
  <c r="I308" i="6"/>
  <c r="M308" i="6" s="1"/>
  <c r="J308" i="6"/>
  <c r="B309" i="6"/>
  <c r="C309" i="6"/>
  <c r="D309" i="6"/>
  <c r="F309" i="6"/>
  <c r="G309" i="6"/>
  <c r="H309" i="6"/>
  <c r="I309" i="6"/>
  <c r="M309" i="6" s="1"/>
  <c r="J309" i="6"/>
  <c r="B310" i="6"/>
  <c r="C310" i="6"/>
  <c r="D310" i="6"/>
  <c r="F310" i="6"/>
  <c r="G310" i="6"/>
  <c r="H310" i="6"/>
  <c r="I310" i="6"/>
  <c r="M310" i="6" s="1"/>
  <c r="J310" i="6"/>
  <c r="B311" i="6"/>
  <c r="C311" i="6"/>
  <c r="D311" i="6"/>
  <c r="F311" i="6"/>
  <c r="G311" i="6"/>
  <c r="H311" i="6"/>
  <c r="I311" i="6"/>
  <c r="M311" i="6" s="1"/>
  <c r="J311" i="6"/>
  <c r="B312" i="6"/>
  <c r="C312" i="6"/>
  <c r="D312" i="6"/>
  <c r="F312" i="6"/>
  <c r="G312" i="6"/>
  <c r="H312" i="6"/>
  <c r="I312" i="6"/>
  <c r="M312" i="6" s="1"/>
  <c r="J312" i="6"/>
  <c r="B313" i="6"/>
  <c r="C313" i="6"/>
  <c r="D313" i="6"/>
  <c r="F313" i="6"/>
  <c r="G313" i="6"/>
  <c r="H313" i="6"/>
  <c r="I313" i="6"/>
  <c r="M313" i="6" s="1"/>
  <c r="J313" i="6"/>
  <c r="B314" i="6"/>
  <c r="C314" i="6"/>
  <c r="D314" i="6"/>
  <c r="F314" i="6"/>
  <c r="G314" i="6"/>
  <c r="H314" i="6"/>
  <c r="I314" i="6"/>
  <c r="M314" i="6" s="1"/>
  <c r="J314" i="6"/>
  <c r="B315" i="6"/>
  <c r="C315" i="6"/>
  <c r="D315" i="6"/>
  <c r="F315" i="6"/>
  <c r="G315" i="6"/>
  <c r="H315" i="6"/>
  <c r="I315" i="6"/>
  <c r="M315" i="6" s="1"/>
  <c r="J315" i="6"/>
  <c r="B316" i="6"/>
  <c r="C316" i="6"/>
  <c r="D316" i="6"/>
  <c r="F316" i="6"/>
  <c r="G316" i="6"/>
  <c r="H316" i="6"/>
  <c r="I316" i="6"/>
  <c r="M316" i="6" s="1"/>
  <c r="J316" i="6"/>
  <c r="B317" i="6"/>
  <c r="C317" i="6"/>
  <c r="D317" i="6"/>
  <c r="F317" i="6"/>
  <c r="G317" i="6"/>
  <c r="H317" i="6"/>
  <c r="I317" i="6"/>
  <c r="M317" i="6" s="1"/>
  <c r="J317" i="6"/>
  <c r="B318" i="6"/>
  <c r="C318" i="6"/>
  <c r="D318" i="6"/>
  <c r="F318" i="6"/>
  <c r="G318" i="6"/>
  <c r="H318" i="6"/>
  <c r="I318" i="6"/>
  <c r="M318" i="6" s="1"/>
  <c r="J318" i="6"/>
  <c r="B319" i="6"/>
  <c r="C319" i="6"/>
  <c r="D319" i="6"/>
  <c r="F319" i="6"/>
  <c r="G319" i="6"/>
  <c r="H319" i="6"/>
  <c r="I319" i="6"/>
  <c r="M319" i="6" s="1"/>
  <c r="J319" i="6"/>
  <c r="B320" i="6"/>
  <c r="C320" i="6"/>
  <c r="D320" i="6"/>
  <c r="F320" i="6"/>
  <c r="G320" i="6"/>
  <c r="H320" i="6"/>
  <c r="I320" i="6"/>
  <c r="M320" i="6" s="1"/>
  <c r="J320" i="6"/>
  <c r="B321" i="6"/>
  <c r="C321" i="6"/>
  <c r="D321" i="6"/>
  <c r="F321" i="6"/>
  <c r="G321" i="6"/>
  <c r="H321" i="6"/>
  <c r="I321" i="6"/>
  <c r="M321" i="6" s="1"/>
  <c r="J321" i="6"/>
  <c r="B322" i="6"/>
  <c r="C322" i="6"/>
  <c r="D322" i="6"/>
  <c r="F322" i="6"/>
  <c r="G322" i="6"/>
  <c r="H322" i="6"/>
  <c r="I322" i="6"/>
  <c r="M322" i="6" s="1"/>
  <c r="J322" i="6"/>
  <c r="B323" i="6"/>
  <c r="C323" i="6"/>
  <c r="D323" i="6"/>
  <c r="F323" i="6"/>
  <c r="G323" i="6"/>
  <c r="H323" i="6"/>
  <c r="I323" i="6"/>
  <c r="M323" i="6" s="1"/>
  <c r="J323" i="6"/>
  <c r="B324" i="6"/>
  <c r="C324" i="6"/>
  <c r="D324" i="6"/>
  <c r="F324" i="6"/>
  <c r="G324" i="6"/>
  <c r="H324" i="6"/>
  <c r="I324" i="6"/>
  <c r="M324" i="6" s="1"/>
  <c r="J324" i="6"/>
  <c r="B325" i="6"/>
  <c r="C325" i="6"/>
  <c r="D325" i="6"/>
  <c r="F325" i="6"/>
  <c r="G325" i="6"/>
  <c r="H325" i="6"/>
  <c r="I325" i="6"/>
  <c r="M325" i="6" s="1"/>
  <c r="J325" i="6"/>
  <c r="B326" i="6"/>
  <c r="C326" i="6"/>
  <c r="D326" i="6"/>
  <c r="F326" i="6"/>
  <c r="G326" i="6"/>
  <c r="H326" i="6"/>
  <c r="I326" i="6"/>
  <c r="M326" i="6" s="1"/>
  <c r="J326" i="6"/>
  <c r="B327" i="6"/>
  <c r="C327" i="6"/>
  <c r="D327" i="6"/>
  <c r="F327" i="6"/>
  <c r="G327" i="6"/>
  <c r="H327" i="6"/>
  <c r="I327" i="6"/>
  <c r="M327" i="6" s="1"/>
  <c r="J327" i="6"/>
  <c r="B328" i="6"/>
  <c r="C328" i="6"/>
  <c r="D328" i="6"/>
  <c r="F328" i="6"/>
  <c r="G328" i="6"/>
  <c r="H328" i="6"/>
  <c r="I328" i="6"/>
  <c r="M328" i="6" s="1"/>
  <c r="J328" i="6"/>
  <c r="B329" i="6"/>
  <c r="C329" i="6"/>
  <c r="D329" i="6"/>
  <c r="F329" i="6"/>
  <c r="G329" i="6"/>
  <c r="H329" i="6"/>
  <c r="I329" i="6"/>
  <c r="M329" i="6" s="1"/>
  <c r="J329" i="6"/>
  <c r="B330" i="6"/>
  <c r="C330" i="6"/>
  <c r="D330" i="6"/>
  <c r="F330" i="6"/>
  <c r="G330" i="6"/>
  <c r="H330" i="6"/>
  <c r="I330" i="6"/>
  <c r="M330" i="6" s="1"/>
  <c r="J330" i="6"/>
  <c r="B331" i="6"/>
  <c r="C331" i="6"/>
  <c r="D331" i="6"/>
  <c r="F331" i="6"/>
  <c r="G331" i="6"/>
  <c r="H331" i="6"/>
  <c r="I331" i="6"/>
  <c r="M331" i="6" s="1"/>
  <c r="J331" i="6"/>
  <c r="B332" i="6"/>
  <c r="C332" i="6"/>
  <c r="D332" i="6"/>
  <c r="F332" i="6"/>
  <c r="G332" i="6"/>
  <c r="H332" i="6"/>
  <c r="I332" i="6"/>
  <c r="M332" i="6" s="1"/>
  <c r="J332" i="6"/>
  <c r="B333" i="6"/>
  <c r="C333" i="6"/>
  <c r="D333" i="6"/>
  <c r="F333" i="6"/>
  <c r="G333" i="6"/>
  <c r="H333" i="6"/>
  <c r="I333" i="6"/>
  <c r="M333" i="6" s="1"/>
  <c r="J333" i="6"/>
  <c r="B334" i="6"/>
  <c r="C334" i="6"/>
  <c r="D334" i="6"/>
  <c r="F334" i="6"/>
  <c r="G334" i="6"/>
  <c r="H334" i="6"/>
  <c r="I334" i="6"/>
  <c r="M334" i="6" s="1"/>
  <c r="J334" i="6"/>
  <c r="B335" i="6"/>
  <c r="C335" i="6"/>
  <c r="D335" i="6"/>
  <c r="F335" i="6"/>
  <c r="G335" i="6"/>
  <c r="H335" i="6"/>
  <c r="I335" i="6"/>
  <c r="M335" i="6" s="1"/>
  <c r="J335" i="6"/>
  <c r="B336" i="6"/>
  <c r="C336" i="6"/>
  <c r="D336" i="6"/>
  <c r="F336" i="6"/>
  <c r="G336" i="6"/>
  <c r="H336" i="6"/>
  <c r="I336" i="6"/>
  <c r="M336" i="6" s="1"/>
  <c r="J336" i="6"/>
  <c r="B337" i="6"/>
  <c r="C337" i="6"/>
  <c r="D337" i="6"/>
  <c r="F337" i="6"/>
  <c r="G337" i="6"/>
  <c r="H337" i="6"/>
  <c r="I337" i="6"/>
  <c r="M337" i="6" s="1"/>
  <c r="J337" i="6"/>
  <c r="B338" i="6"/>
  <c r="C338" i="6"/>
  <c r="D338" i="6"/>
  <c r="F338" i="6"/>
  <c r="G338" i="6"/>
  <c r="H338" i="6"/>
  <c r="I338" i="6"/>
  <c r="M338" i="6" s="1"/>
  <c r="J338" i="6"/>
  <c r="B339" i="6"/>
  <c r="C339" i="6"/>
  <c r="D339" i="6"/>
  <c r="F339" i="6"/>
  <c r="G339" i="6"/>
  <c r="H339" i="6"/>
  <c r="I339" i="6"/>
  <c r="M339" i="6" s="1"/>
  <c r="J339" i="6"/>
  <c r="B340" i="6"/>
  <c r="C340" i="6"/>
  <c r="D340" i="6"/>
  <c r="F340" i="6"/>
  <c r="G340" i="6"/>
  <c r="H340" i="6"/>
  <c r="I340" i="6"/>
  <c r="M340" i="6" s="1"/>
  <c r="J340" i="6"/>
  <c r="B341" i="6"/>
  <c r="C341" i="6"/>
  <c r="D341" i="6"/>
  <c r="F341" i="6"/>
  <c r="G341" i="6"/>
  <c r="H341" i="6"/>
  <c r="I341" i="6"/>
  <c r="M341" i="6" s="1"/>
  <c r="J341" i="6"/>
  <c r="B342" i="6"/>
  <c r="C342" i="6"/>
  <c r="D342" i="6"/>
  <c r="F342" i="6"/>
  <c r="G342" i="6"/>
  <c r="H342" i="6"/>
  <c r="I342" i="6"/>
  <c r="M342" i="6" s="1"/>
  <c r="J342" i="6"/>
  <c r="B343" i="6"/>
  <c r="C343" i="6"/>
  <c r="D343" i="6"/>
  <c r="F343" i="6"/>
  <c r="G343" i="6"/>
  <c r="H343" i="6"/>
  <c r="I343" i="6"/>
  <c r="M343" i="6" s="1"/>
  <c r="J343" i="6"/>
  <c r="B344" i="6"/>
  <c r="C344" i="6"/>
  <c r="D344" i="6"/>
  <c r="F344" i="6"/>
  <c r="G344" i="6"/>
  <c r="H344" i="6"/>
  <c r="I344" i="6"/>
  <c r="M344" i="6" s="1"/>
  <c r="J344" i="6"/>
  <c r="B345" i="6"/>
  <c r="C345" i="6"/>
  <c r="D345" i="6"/>
  <c r="F345" i="6"/>
  <c r="G345" i="6"/>
  <c r="H345" i="6"/>
  <c r="I345" i="6"/>
  <c r="M345" i="6" s="1"/>
  <c r="J345" i="6"/>
  <c r="B346" i="6"/>
  <c r="C346" i="6"/>
  <c r="D346" i="6"/>
  <c r="F346" i="6"/>
  <c r="G346" i="6"/>
  <c r="H346" i="6"/>
  <c r="I346" i="6"/>
  <c r="M346" i="6" s="1"/>
  <c r="J346" i="6"/>
  <c r="B347" i="6"/>
  <c r="C347" i="6"/>
  <c r="D347" i="6"/>
  <c r="F347" i="6"/>
  <c r="G347" i="6"/>
  <c r="H347" i="6"/>
  <c r="I347" i="6"/>
  <c r="M347" i="6" s="1"/>
  <c r="J347" i="6"/>
  <c r="B348" i="6"/>
  <c r="C348" i="6"/>
  <c r="D348" i="6"/>
  <c r="F348" i="6"/>
  <c r="G348" i="6"/>
  <c r="H348" i="6"/>
  <c r="I348" i="6"/>
  <c r="M348" i="6" s="1"/>
  <c r="J348" i="6"/>
  <c r="B349" i="6"/>
  <c r="C349" i="6"/>
  <c r="D349" i="6"/>
  <c r="F349" i="6"/>
  <c r="G349" i="6"/>
  <c r="H349" i="6"/>
  <c r="I349" i="6"/>
  <c r="M349" i="6" s="1"/>
  <c r="J349" i="6"/>
  <c r="B350" i="6"/>
  <c r="C350" i="6"/>
  <c r="D350" i="6"/>
  <c r="F350" i="6"/>
  <c r="G350" i="6"/>
  <c r="H350" i="6"/>
  <c r="I350" i="6"/>
  <c r="M350" i="6" s="1"/>
  <c r="J350" i="6"/>
  <c r="B351" i="6"/>
  <c r="C351" i="6"/>
  <c r="D351" i="6"/>
  <c r="F351" i="6"/>
  <c r="G351" i="6"/>
  <c r="H351" i="6"/>
  <c r="I351" i="6"/>
  <c r="M351" i="6" s="1"/>
  <c r="J351" i="6"/>
  <c r="B352" i="6"/>
  <c r="C352" i="6"/>
  <c r="D352" i="6"/>
  <c r="F352" i="6"/>
  <c r="G352" i="6"/>
  <c r="H352" i="6"/>
  <c r="I352" i="6"/>
  <c r="M352" i="6" s="1"/>
  <c r="J352" i="6"/>
  <c r="B353" i="6"/>
  <c r="C353" i="6"/>
  <c r="D353" i="6"/>
  <c r="F353" i="6"/>
  <c r="G353" i="6"/>
  <c r="H353" i="6"/>
  <c r="I353" i="6"/>
  <c r="M353" i="6" s="1"/>
  <c r="J353" i="6"/>
  <c r="B354" i="6"/>
  <c r="C354" i="6"/>
  <c r="D354" i="6"/>
  <c r="F354" i="6"/>
  <c r="G354" i="6"/>
  <c r="H354" i="6"/>
  <c r="I354" i="6"/>
  <c r="M354" i="6" s="1"/>
  <c r="J354" i="6"/>
  <c r="B355" i="6"/>
  <c r="C355" i="6"/>
  <c r="D355" i="6"/>
  <c r="F355" i="6"/>
  <c r="G355" i="6"/>
  <c r="H355" i="6"/>
  <c r="I355" i="6"/>
  <c r="M355" i="6" s="1"/>
  <c r="J355" i="6"/>
  <c r="B356" i="6"/>
  <c r="C356" i="6"/>
  <c r="D356" i="6"/>
  <c r="F356" i="6"/>
  <c r="G356" i="6"/>
  <c r="H356" i="6"/>
  <c r="I356" i="6"/>
  <c r="M356" i="6" s="1"/>
  <c r="J356" i="6"/>
  <c r="B357" i="6"/>
  <c r="C357" i="6"/>
  <c r="D357" i="6"/>
  <c r="F357" i="6"/>
  <c r="G357" i="6"/>
  <c r="H357" i="6"/>
  <c r="I357" i="6"/>
  <c r="M357" i="6" s="1"/>
  <c r="J357" i="6"/>
  <c r="B358" i="6"/>
  <c r="C358" i="6"/>
  <c r="D358" i="6"/>
  <c r="F358" i="6"/>
  <c r="G358" i="6"/>
  <c r="H358" i="6"/>
  <c r="I358" i="6"/>
  <c r="M358" i="6" s="1"/>
  <c r="J358" i="6"/>
  <c r="B359" i="6"/>
  <c r="C359" i="6"/>
  <c r="D359" i="6"/>
  <c r="F359" i="6"/>
  <c r="G359" i="6"/>
  <c r="H359" i="6"/>
  <c r="I359" i="6"/>
  <c r="M359" i="6" s="1"/>
  <c r="J359" i="6"/>
  <c r="B360" i="6"/>
  <c r="C360" i="6"/>
  <c r="D360" i="6"/>
  <c r="F360" i="6"/>
  <c r="G360" i="6"/>
  <c r="H360" i="6"/>
  <c r="I360" i="6"/>
  <c r="M360" i="6" s="1"/>
  <c r="J360" i="6"/>
  <c r="B361" i="6"/>
  <c r="C361" i="6"/>
  <c r="D361" i="6"/>
  <c r="F361" i="6"/>
  <c r="G361" i="6"/>
  <c r="H361" i="6"/>
  <c r="I361" i="6"/>
  <c r="M361" i="6" s="1"/>
  <c r="J361" i="6"/>
  <c r="B362" i="6"/>
  <c r="C362" i="6"/>
  <c r="D362" i="6"/>
  <c r="F362" i="6"/>
  <c r="G362" i="6"/>
  <c r="H362" i="6"/>
  <c r="I362" i="6"/>
  <c r="M362" i="6" s="1"/>
  <c r="J362" i="6"/>
  <c r="B363" i="6"/>
  <c r="C363" i="6"/>
  <c r="D363" i="6"/>
  <c r="F363" i="6"/>
  <c r="G363" i="6"/>
  <c r="H363" i="6"/>
  <c r="I363" i="6"/>
  <c r="M363" i="6" s="1"/>
  <c r="J363" i="6"/>
  <c r="B364" i="6"/>
  <c r="C364" i="6"/>
  <c r="D364" i="6"/>
  <c r="F364" i="6"/>
  <c r="G364" i="6"/>
  <c r="H364" i="6"/>
  <c r="I364" i="6"/>
  <c r="M364" i="6" s="1"/>
  <c r="J364" i="6"/>
  <c r="B365" i="6"/>
  <c r="C365" i="6"/>
  <c r="D365" i="6"/>
  <c r="F365" i="6"/>
  <c r="G365" i="6"/>
  <c r="H365" i="6"/>
  <c r="I365" i="6"/>
  <c r="M365" i="6" s="1"/>
  <c r="J365" i="6"/>
  <c r="B366" i="6"/>
  <c r="C366" i="6"/>
  <c r="D366" i="6"/>
  <c r="F366" i="6"/>
  <c r="G366" i="6"/>
  <c r="H366" i="6"/>
  <c r="I366" i="6"/>
  <c r="M366" i="6" s="1"/>
  <c r="J366" i="6"/>
  <c r="B367" i="6"/>
  <c r="C367" i="6"/>
  <c r="D367" i="6"/>
  <c r="F367" i="6"/>
  <c r="G367" i="6"/>
  <c r="H367" i="6"/>
  <c r="I367" i="6"/>
  <c r="M367" i="6" s="1"/>
  <c r="J367" i="6"/>
  <c r="B368" i="6"/>
  <c r="C368" i="6"/>
  <c r="D368" i="6"/>
  <c r="F368" i="6"/>
  <c r="G368" i="6"/>
  <c r="H368" i="6"/>
  <c r="I368" i="6"/>
  <c r="M368" i="6" s="1"/>
  <c r="J368" i="6"/>
  <c r="B369" i="6"/>
  <c r="C369" i="6"/>
  <c r="D369" i="6"/>
  <c r="F369" i="6"/>
  <c r="G369" i="6"/>
  <c r="H369" i="6"/>
  <c r="I369" i="6"/>
  <c r="M369" i="6" s="1"/>
  <c r="J369" i="6"/>
  <c r="B370" i="6"/>
  <c r="C370" i="6"/>
  <c r="D370" i="6"/>
  <c r="F370" i="6"/>
  <c r="G370" i="6"/>
  <c r="H370" i="6"/>
  <c r="I370" i="6"/>
  <c r="M370" i="6" s="1"/>
  <c r="J370" i="6"/>
  <c r="B371" i="6"/>
  <c r="C371" i="6"/>
  <c r="D371" i="6"/>
  <c r="F371" i="6"/>
  <c r="G371" i="6"/>
  <c r="H371" i="6"/>
  <c r="I371" i="6"/>
  <c r="M371" i="6" s="1"/>
  <c r="J371" i="6"/>
  <c r="B372" i="6"/>
  <c r="C372" i="6"/>
  <c r="D372" i="6"/>
  <c r="F372" i="6"/>
  <c r="G372" i="6"/>
  <c r="H372" i="6"/>
  <c r="I372" i="6"/>
  <c r="M372" i="6" s="1"/>
  <c r="J372" i="6"/>
  <c r="B373" i="6"/>
  <c r="C373" i="6"/>
  <c r="D373" i="6"/>
  <c r="F373" i="6"/>
  <c r="G373" i="6"/>
  <c r="H373" i="6"/>
  <c r="I373" i="6"/>
  <c r="M373" i="6" s="1"/>
  <c r="J373" i="6"/>
  <c r="B374" i="6"/>
  <c r="C374" i="6"/>
  <c r="D374" i="6"/>
  <c r="F374" i="6"/>
  <c r="G374" i="6"/>
  <c r="H374" i="6"/>
  <c r="I374" i="6"/>
  <c r="M374" i="6" s="1"/>
  <c r="J374" i="6"/>
  <c r="B375" i="6"/>
  <c r="C375" i="6"/>
  <c r="D375" i="6"/>
  <c r="F375" i="6"/>
  <c r="G375" i="6"/>
  <c r="H375" i="6"/>
  <c r="I375" i="6"/>
  <c r="M375" i="6" s="1"/>
  <c r="J375" i="6"/>
  <c r="B376" i="6"/>
  <c r="C376" i="6"/>
  <c r="D376" i="6"/>
  <c r="F376" i="6"/>
  <c r="G376" i="6"/>
  <c r="H376" i="6"/>
  <c r="I376" i="6"/>
  <c r="M376" i="6" s="1"/>
  <c r="J376" i="6"/>
  <c r="B377" i="6"/>
  <c r="C377" i="6"/>
  <c r="D377" i="6"/>
  <c r="F377" i="6"/>
  <c r="G377" i="6"/>
  <c r="H377" i="6"/>
  <c r="I377" i="6"/>
  <c r="M377" i="6" s="1"/>
  <c r="J377" i="6"/>
  <c r="B378" i="6"/>
  <c r="C378" i="6"/>
  <c r="D378" i="6"/>
  <c r="F378" i="6"/>
  <c r="G378" i="6"/>
  <c r="H378" i="6"/>
  <c r="I378" i="6"/>
  <c r="M378" i="6" s="1"/>
  <c r="J378" i="6"/>
  <c r="B379" i="6"/>
  <c r="C379" i="6"/>
  <c r="D379" i="6"/>
  <c r="F379" i="6"/>
  <c r="G379" i="6"/>
  <c r="H379" i="6"/>
  <c r="I379" i="6"/>
  <c r="M379" i="6" s="1"/>
  <c r="J379" i="6"/>
  <c r="B380" i="6"/>
  <c r="C380" i="6"/>
  <c r="D380" i="6"/>
  <c r="F380" i="6"/>
  <c r="G380" i="6"/>
  <c r="H380" i="6"/>
  <c r="I380" i="6"/>
  <c r="M380" i="6" s="1"/>
  <c r="J380" i="6"/>
  <c r="B381" i="6"/>
  <c r="C381" i="6"/>
  <c r="D381" i="6"/>
  <c r="F381" i="6"/>
  <c r="G381" i="6"/>
  <c r="H381" i="6"/>
  <c r="I381" i="6"/>
  <c r="M381" i="6" s="1"/>
  <c r="J381" i="6"/>
  <c r="B382" i="6"/>
  <c r="C382" i="6"/>
  <c r="D382" i="6"/>
  <c r="F382" i="6"/>
  <c r="G382" i="6"/>
  <c r="H382" i="6"/>
  <c r="I382" i="6"/>
  <c r="M382" i="6" s="1"/>
  <c r="J382" i="6"/>
  <c r="B383" i="6"/>
  <c r="C383" i="6"/>
  <c r="D383" i="6"/>
  <c r="F383" i="6"/>
  <c r="G383" i="6"/>
  <c r="H383" i="6"/>
  <c r="I383" i="6"/>
  <c r="M383" i="6" s="1"/>
  <c r="J383" i="6"/>
  <c r="B384" i="6"/>
  <c r="C384" i="6"/>
  <c r="D384" i="6"/>
  <c r="F384" i="6"/>
  <c r="G384" i="6"/>
  <c r="H384" i="6"/>
  <c r="I384" i="6"/>
  <c r="M384" i="6" s="1"/>
  <c r="J384" i="6"/>
  <c r="B385" i="6"/>
  <c r="C385" i="6"/>
  <c r="D385" i="6"/>
  <c r="F385" i="6"/>
  <c r="G385" i="6"/>
  <c r="H385" i="6"/>
  <c r="I385" i="6"/>
  <c r="M385" i="6" s="1"/>
  <c r="J385" i="6"/>
  <c r="B386" i="6"/>
  <c r="C386" i="6"/>
  <c r="D386" i="6"/>
  <c r="F386" i="6"/>
  <c r="G386" i="6"/>
  <c r="H386" i="6"/>
  <c r="I386" i="6"/>
  <c r="M386" i="6" s="1"/>
  <c r="J386" i="6"/>
  <c r="B387" i="6"/>
  <c r="C387" i="6"/>
  <c r="D387" i="6"/>
  <c r="F387" i="6"/>
  <c r="G387" i="6"/>
  <c r="H387" i="6"/>
  <c r="I387" i="6"/>
  <c r="M387" i="6" s="1"/>
  <c r="J387" i="6"/>
  <c r="B388" i="6"/>
  <c r="C388" i="6"/>
  <c r="D388" i="6"/>
  <c r="F388" i="6"/>
  <c r="G388" i="6"/>
  <c r="H388" i="6"/>
  <c r="I388" i="6"/>
  <c r="M388" i="6" s="1"/>
  <c r="J388" i="6"/>
  <c r="B389" i="6"/>
  <c r="C389" i="6"/>
  <c r="D389" i="6"/>
  <c r="F389" i="6"/>
  <c r="G389" i="6"/>
  <c r="H389" i="6"/>
  <c r="I389" i="6"/>
  <c r="M389" i="6" s="1"/>
  <c r="J389" i="6"/>
  <c r="B390" i="6"/>
  <c r="C390" i="6"/>
  <c r="D390" i="6"/>
  <c r="F390" i="6"/>
  <c r="G390" i="6"/>
  <c r="H390" i="6"/>
  <c r="I390" i="6"/>
  <c r="M390" i="6" s="1"/>
  <c r="J390" i="6"/>
  <c r="B391" i="6"/>
  <c r="C391" i="6"/>
  <c r="D391" i="6"/>
  <c r="F391" i="6"/>
  <c r="G391" i="6"/>
  <c r="H391" i="6"/>
  <c r="I391" i="6"/>
  <c r="M391" i="6" s="1"/>
  <c r="J391" i="6"/>
  <c r="B392" i="6"/>
  <c r="C392" i="6"/>
  <c r="D392" i="6"/>
  <c r="F392" i="6"/>
  <c r="G392" i="6"/>
  <c r="H392" i="6"/>
  <c r="I392" i="6"/>
  <c r="M392" i="6" s="1"/>
  <c r="J392" i="6"/>
  <c r="B393" i="6"/>
  <c r="C393" i="6"/>
  <c r="D393" i="6"/>
  <c r="F393" i="6"/>
  <c r="G393" i="6"/>
  <c r="H393" i="6"/>
  <c r="I393" i="6"/>
  <c r="M393" i="6" s="1"/>
  <c r="J393" i="6"/>
  <c r="B394" i="6"/>
  <c r="C394" i="6"/>
  <c r="D394" i="6"/>
  <c r="F394" i="6"/>
  <c r="G394" i="6"/>
  <c r="H394" i="6"/>
  <c r="I394" i="6"/>
  <c r="M394" i="6" s="1"/>
  <c r="J394" i="6"/>
  <c r="B395" i="6"/>
  <c r="C395" i="6"/>
  <c r="D395" i="6"/>
  <c r="F395" i="6"/>
  <c r="G395" i="6"/>
  <c r="H395" i="6"/>
  <c r="I395" i="6"/>
  <c r="M395" i="6" s="1"/>
  <c r="J395" i="6"/>
  <c r="B396" i="6"/>
  <c r="C396" i="6"/>
  <c r="D396" i="6"/>
  <c r="F396" i="6"/>
  <c r="G396" i="6"/>
  <c r="H396" i="6"/>
  <c r="I396" i="6"/>
  <c r="M396" i="6" s="1"/>
  <c r="J396" i="6"/>
  <c r="B397" i="6"/>
  <c r="C397" i="6"/>
  <c r="D397" i="6"/>
  <c r="F397" i="6"/>
  <c r="G397" i="6"/>
  <c r="H397" i="6"/>
  <c r="I397" i="6"/>
  <c r="M397" i="6" s="1"/>
  <c r="J397" i="6"/>
  <c r="B398" i="6"/>
  <c r="C398" i="6"/>
  <c r="D398" i="6"/>
  <c r="F398" i="6"/>
  <c r="G398" i="6"/>
  <c r="H398" i="6"/>
  <c r="I398" i="6"/>
  <c r="M398" i="6" s="1"/>
  <c r="J398" i="6"/>
  <c r="B399" i="6"/>
  <c r="C399" i="6"/>
  <c r="D399" i="6"/>
  <c r="F399" i="6"/>
  <c r="G399" i="6"/>
  <c r="H399" i="6"/>
  <c r="I399" i="6"/>
  <c r="M399" i="6" s="1"/>
  <c r="J399" i="6"/>
  <c r="B400" i="6"/>
  <c r="C400" i="6"/>
  <c r="D400" i="6"/>
  <c r="F400" i="6"/>
  <c r="G400" i="6"/>
  <c r="H400" i="6"/>
  <c r="I400" i="6"/>
  <c r="M400" i="6" s="1"/>
  <c r="J400" i="6"/>
  <c r="B401" i="6"/>
  <c r="C401" i="6"/>
  <c r="D401" i="6"/>
  <c r="F401" i="6"/>
  <c r="G401" i="6"/>
  <c r="H401" i="6"/>
  <c r="I401" i="6"/>
  <c r="M401" i="6" s="1"/>
  <c r="J401" i="6"/>
  <c r="B402" i="6"/>
  <c r="C402" i="6"/>
  <c r="D402" i="6"/>
  <c r="F402" i="6"/>
  <c r="G402" i="6"/>
  <c r="H402" i="6"/>
  <c r="I402" i="6"/>
  <c r="M402" i="6" s="1"/>
  <c r="J402" i="6"/>
  <c r="B403" i="6"/>
  <c r="C403" i="6"/>
  <c r="D403" i="6"/>
  <c r="F403" i="6"/>
  <c r="G403" i="6"/>
  <c r="H403" i="6"/>
  <c r="I403" i="6"/>
  <c r="M403" i="6" s="1"/>
  <c r="J403" i="6"/>
  <c r="B404" i="6"/>
  <c r="C404" i="6"/>
  <c r="D404" i="6"/>
  <c r="F404" i="6"/>
  <c r="G404" i="6"/>
  <c r="H404" i="6"/>
  <c r="I404" i="6"/>
  <c r="M404" i="6" s="1"/>
  <c r="J404" i="6"/>
  <c r="B405" i="6"/>
  <c r="C405" i="6"/>
  <c r="D405" i="6"/>
  <c r="F405" i="6"/>
  <c r="G405" i="6"/>
  <c r="H405" i="6"/>
  <c r="I405" i="6"/>
  <c r="M405" i="6" s="1"/>
  <c r="J405" i="6"/>
  <c r="B406" i="6"/>
  <c r="C406" i="6"/>
  <c r="D406" i="6"/>
  <c r="F406" i="6"/>
  <c r="G406" i="6"/>
  <c r="H406" i="6"/>
  <c r="I406" i="6"/>
  <c r="M406" i="6" s="1"/>
  <c r="J406" i="6"/>
  <c r="B407" i="6"/>
  <c r="C407" i="6"/>
  <c r="D407" i="6"/>
  <c r="F407" i="6"/>
  <c r="G407" i="6"/>
  <c r="H407" i="6"/>
  <c r="I407" i="6"/>
  <c r="M407" i="6" s="1"/>
  <c r="J407" i="6"/>
  <c r="B408" i="6"/>
  <c r="C408" i="6"/>
  <c r="D408" i="6"/>
  <c r="F408" i="6"/>
  <c r="G408" i="6"/>
  <c r="H408" i="6"/>
  <c r="I408" i="6"/>
  <c r="M408" i="6" s="1"/>
  <c r="J408" i="6"/>
  <c r="B409" i="6"/>
  <c r="C409" i="6"/>
  <c r="D409" i="6"/>
  <c r="F409" i="6"/>
  <c r="G409" i="6"/>
  <c r="H409" i="6"/>
  <c r="I409" i="6"/>
  <c r="M409" i="6" s="1"/>
  <c r="J409" i="6"/>
  <c r="B410" i="6"/>
  <c r="C410" i="6"/>
  <c r="D410" i="6"/>
  <c r="F410" i="6"/>
  <c r="G410" i="6"/>
  <c r="H410" i="6"/>
  <c r="I410" i="6"/>
  <c r="M410" i="6" s="1"/>
  <c r="J410" i="6"/>
  <c r="B411" i="6"/>
  <c r="C411" i="6"/>
  <c r="D411" i="6"/>
  <c r="F411" i="6"/>
  <c r="G411" i="6"/>
  <c r="H411" i="6"/>
  <c r="I411" i="6"/>
  <c r="M411" i="6" s="1"/>
  <c r="J411" i="6"/>
  <c r="B412" i="6"/>
  <c r="C412" i="6"/>
  <c r="D412" i="6"/>
  <c r="F412" i="6"/>
  <c r="G412" i="6"/>
  <c r="H412" i="6"/>
  <c r="I412" i="6"/>
  <c r="M412" i="6" s="1"/>
  <c r="J412" i="6"/>
  <c r="B413" i="6"/>
  <c r="C413" i="6"/>
  <c r="D413" i="6"/>
  <c r="F413" i="6"/>
  <c r="G413" i="6"/>
  <c r="H413" i="6"/>
  <c r="I413" i="6"/>
  <c r="M413" i="6" s="1"/>
  <c r="J413" i="6"/>
  <c r="B414" i="6"/>
  <c r="C414" i="6"/>
  <c r="D414" i="6"/>
  <c r="F414" i="6"/>
  <c r="G414" i="6"/>
  <c r="H414" i="6"/>
  <c r="I414" i="6"/>
  <c r="M414" i="6" s="1"/>
  <c r="J414" i="6"/>
  <c r="B415" i="6"/>
  <c r="C415" i="6"/>
  <c r="D415" i="6"/>
  <c r="F415" i="6"/>
  <c r="G415" i="6"/>
  <c r="H415" i="6"/>
  <c r="I415" i="6"/>
  <c r="M415" i="6" s="1"/>
  <c r="J415" i="6"/>
  <c r="B416" i="6"/>
  <c r="C416" i="6"/>
  <c r="D416" i="6"/>
  <c r="F416" i="6"/>
  <c r="G416" i="6"/>
  <c r="H416" i="6"/>
  <c r="I416" i="6"/>
  <c r="M416" i="6" s="1"/>
  <c r="J416" i="6"/>
  <c r="B417" i="6"/>
  <c r="C417" i="6"/>
  <c r="D417" i="6"/>
  <c r="F417" i="6"/>
  <c r="G417" i="6"/>
  <c r="H417" i="6"/>
  <c r="I417" i="6"/>
  <c r="M417" i="6" s="1"/>
  <c r="J417" i="6"/>
  <c r="B418" i="6"/>
  <c r="C418" i="6"/>
  <c r="D418" i="6"/>
  <c r="F418" i="6"/>
  <c r="G418" i="6"/>
  <c r="H418" i="6"/>
  <c r="I418" i="6"/>
  <c r="M418" i="6" s="1"/>
  <c r="J418" i="6"/>
  <c r="B419" i="6"/>
  <c r="C419" i="6"/>
  <c r="D419" i="6"/>
  <c r="F419" i="6"/>
  <c r="G419" i="6"/>
  <c r="H419" i="6"/>
  <c r="I419" i="6"/>
  <c r="M419" i="6" s="1"/>
  <c r="J419" i="6"/>
  <c r="B420" i="6"/>
  <c r="C420" i="6"/>
  <c r="D420" i="6"/>
  <c r="F420" i="6"/>
  <c r="G420" i="6"/>
  <c r="H420" i="6"/>
  <c r="I420" i="6"/>
  <c r="M420" i="6" s="1"/>
  <c r="J420" i="6"/>
  <c r="B421" i="6"/>
  <c r="C421" i="6"/>
  <c r="D421" i="6"/>
  <c r="F421" i="6"/>
  <c r="G421" i="6"/>
  <c r="H421" i="6"/>
  <c r="I421" i="6"/>
  <c r="M421" i="6" s="1"/>
  <c r="J421" i="6"/>
  <c r="B422" i="6"/>
  <c r="C422" i="6"/>
  <c r="D422" i="6"/>
  <c r="F422" i="6"/>
  <c r="G422" i="6"/>
  <c r="H422" i="6"/>
  <c r="I422" i="6"/>
  <c r="M422" i="6" s="1"/>
  <c r="J422" i="6"/>
  <c r="B423" i="6"/>
  <c r="C423" i="6"/>
  <c r="D423" i="6"/>
  <c r="F423" i="6"/>
  <c r="G423" i="6"/>
  <c r="H423" i="6"/>
  <c r="I423" i="6"/>
  <c r="M423" i="6" s="1"/>
  <c r="J423" i="6"/>
  <c r="B424" i="6"/>
  <c r="C424" i="6"/>
  <c r="D424" i="6"/>
  <c r="F424" i="6"/>
  <c r="G424" i="6"/>
  <c r="H424" i="6"/>
  <c r="I424" i="6"/>
  <c r="M424" i="6" s="1"/>
  <c r="J424" i="6"/>
  <c r="B425" i="6"/>
  <c r="C425" i="6"/>
  <c r="D425" i="6"/>
  <c r="F425" i="6"/>
  <c r="G425" i="6"/>
  <c r="H425" i="6"/>
  <c r="I425" i="6"/>
  <c r="M425" i="6" s="1"/>
  <c r="J425" i="6"/>
  <c r="B426" i="6"/>
  <c r="C426" i="6"/>
  <c r="D426" i="6"/>
  <c r="F426" i="6"/>
  <c r="G426" i="6"/>
  <c r="H426" i="6"/>
  <c r="I426" i="6"/>
  <c r="M426" i="6" s="1"/>
  <c r="J426" i="6"/>
  <c r="B427" i="6"/>
  <c r="C427" i="6"/>
  <c r="D427" i="6"/>
  <c r="F427" i="6"/>
  <c r="G427" i="6"/>
  <c r="H427" i="6"/>
  <c r="I427" i="6"/>
  <c r="M427" i="6" s="1"/>
  <c r="J427" i="6"/>
  <c r="B428" i="6"/>
  <c r="C428" i="6"/>
  <c r="D428" i="6"/>
  <c r="F428" i="6"/>
  <c r="G428" i="6"/>
  <c r="H428" i="6"/>
  <c r="I428" i="6"/>
  <c r="M428" i="6" s="1"/>
  <c r="J428" i="6"/>
  <c r="B429" i="6"/>
  <c r="C429" i="6"/>
  <c r="D429" i="6"/>
  <c r="F429" i="6"/>
  <c r="G429" i="6"/>
  <c r="H429" i="6"/>
  <c r="I429" i="6"/>
  <c r="M429" i="6" s="1"/>
  <c r="J429" i="6"/>
  <c r="B430" i="6"/>
  <c r="C430" i="6"/>
  <c r="D430" i="6"/>
  <c r="F430" i="6"/>
  <c r="G430" i="6"/>
  <c r="H430" i="6"/>
  <c r="I430" i="6"/>
  <c r="M430" i="6" s="1"/>
  <c r="J430" i="6"/>
  <c r="B431" i="6"/>
  <c r="C431" i="6"/>
  <c r="D431" i="6"/>
  <c r="F431" i="6"/>
  <c r="G431" i="6"/>
  <c r="H431" i="6"/>
  <c r="I431" i="6"/>
  <c r="M431" i="6" s="1"/>
  <c r="J431" i="6"/>
  <c r="B432" i="6"/>
  <c r="C432" i="6"/>
  <c r="D432" i="6"/>
  <c r="F432" i="6"/>
  <c r="G432" i="6"/>
  <c r="H432" i="6"/>
  <c r="I432" i="6"/>
  <c r="M432" i="6" s="1"/>
  <c r="J432" i="6"/>
  <c r="B433" i="6"/>
  <c r="C433" i="6"/>
  <c r="D433" i="6"/>
  <c r="F433" i="6"/>
  <c r="G433" i="6"/>
  <c r="H433" i="6"/>
  <c r="I433" i="6"/>
  <c r="M433" i="6" s="1"/>
  <c r="J433" i="6"/>
  <c r="B434" i="6"/>
  <c r="C434" i="6"/>
  <c r="D434" i="6"/>
  <c r="F434" i="6"/>
  <c r="G434" i="6"/>
  <c r="H434" i="6"/>
  <c r="I434" i="6"/>
  <c r="M434" i="6" s="1"/>
  <c r="J434" i="6"/>
  <c r="B435" i="6"/>
  <c r="C435" i="6"/>
  <c r="D435" i="6"/>
  <c r="F435" i="6"/>
  <c r="G435" i="6"/>
  <c r="H435" i="6"/>
  <c r="I435" i="6"/>
  <c r="M435" i="6" s="1"/>
  <c r="J435" i="6"/>
  <c r="B436" i="6"/>
  <c r="C436" i="6"/>
  <c r="D436" i="6"/>
  <c r="F436" i="6"/>
  <c r="G436" i="6"/>
  <c r="H436" i="6"/>
  <c r="I436" i="6"/>
  <c r="M436" i="6" s="1"/>
  <c r="J436" i="6"/>
  <c r="B437" i="6"/>
  <c r="C437" i="6"/>
  <c r="D437" i="6"/>
  <c r="F437" i="6"/>
  <c r="G437" i="6"/>
  <c r="H437" i="6"/>
  <c r="I437" i="6"/>
  <c r="M437" i="6" s="1"/>
  <c r="J437" i="6"/>
  <c r="B438" i="6"/>
  <c r="C438" i="6"/>
  <c r="D438" i="6"/>
  <c r="F438" i="6"/>
  <c r="G438" i="6"/>
  <c r="H438" i="6"/>
  <c r="I438" i="6"/>
  <c r="M438" i="6" s="1"/>
  <c r="J438" i="6"/>
  <c r="B439" i="6"/>
  <c r="C439" i="6"/>
  <c r="D439" i="6"/>
  <c r="F439" i="6"/>
  <c r="G439" i="6"/>
  <c r="H439" i="6"/>
  <c r="I439" i="6"/>
  <c r="M439" i="6" s="1"/>
  <c r="J439" i="6"/>
  <c r="B440" i="6"/>
  <c r="C440" i="6"/>
  <c r="D440" i="6"/>
  <c r="F440" i="6"/>
  <c r="G440" i="6"/>
  <c r="H440" i="6"/>
  <c r="I440" i="6"/>
  <c r="M440" i="6" s="1"/>
  <c r="J440" i="6"/>
  <c r="B441" i="6"/>
  <c r="C441" i="6"/>
  <c r="D441" i="6"/>
  <c r="F441" i="6"/>
  <c r="G441" i="6"/>
  <c r="H441" i="6"/>
  <c r="I441" i="6"/>
  <c r="M441" i="6" s="1"/>
  <c r="J441" i="6"/>
  <c r="B442" i="6"/>
  <c r="C442" i="6"/>
  <c r="D442" i="6"/>
  <c r="F442" i="6"/>
  <c r="G442" i="6"/>
  <c r="H442" i="6"/>
  <c r="I442" i="6"/>
  <c r="M442" i="6" s="1"/>
  <c r="J442" i="6"/>
  <c r="B443" i="6"/>
  <c r="C443" i="6"/>
  <c r="D443" i="6"/>
  <c r="F443" i="6"/>
  <c r="G443" i="6"/>
  <c r="H443" i="6"/>
  <c r="I443" i="6"/>
  <c r="M443" i="6" s="1"/>
  <c r="J443" i="6"/>
  <c r="B444" i="6"/>
  <c r="C444" i="6"/>
  <c r="D444" i="6"/>
  <c r="F444" i="6"/>
  <c r="G444" i="6"/>
  <c r="H444" i="6"/>
  <c r="I444" i="6"/>
  <c r="M444" i="6" s="1"/>
  <c r="J444" i="6"/>
  <c r="B445" i="6"/>
  <c r="C445" i="6"/>
  <c r="D445" i="6"/>
  <c r="F445" i="6"/>
  <c r="G445" i="6"/>
  <c r="H445" i="6"/>
  <c r="I445" i="6"/>
  <c r="M445" i="6" s="1"/>
  <c r="J445" i="6"/>
  <c r="B446" i="6"/>
  <c r="C446" i="6"/>
  <c r="D446" i="6"/>
  <c r="F446" i="6"/>
  <c r="G446" i="6"/>
  <c r="H446" i="6"/>
  <c r="I446" i="6"/>
  <c r="M446" i="6" s="1"/>
  <c r="J446" i="6"/>
  <c r="B447" i="6"/>
  <c r="C447" i="6"/>
  <c r="D447" i="6"/>
  <c r="F447" i="6"/>
  <c r="G447" i="6"/>
  <c r="H447" i="6"/>
  <c r="I447" i="6"/>
  <c r="M447" i="6" s="1"/>
  <c r="J447" i="6"/>
  <c r="B448" i="6"/>
  <c r="C448" i="6"/>
  <c r="D448" i="6"/>
  <c r="F448" i="6"/>
  <c r="G448" i="6"/>
  <c r="H448" i="6"/>
  <c r="I448" i="6"/>
  <c r="M448" i="6" s="1"/>
  <c r="J448" i="6"/>
  <c r="B449" i="6"/>
  <c r="C449" i="6"/>
  <c r="D449" i="6"/>
  <c r="F449" i="6"/>
  <c r="G449" i="6"/>
  <c r="H449" i="6"/>
  <c r="I449" i="6"/>
  <c r="M449" i="6" s="1"/>
  <c r="J449" i="6"/>
  <c r="B450" i="6"/>
  <c r="C450" i="6"/>
  <c r="D450" i="6"/>
  <c r="F450" i="6"/>
  <c r="G450" i="6"/>
  <c r="H450" i="6"/>
  <c r="I450" i="6"/>
  <c r="M450" i="6" s="1"/>
  <c r="J450" i="6"/>
  <c r="B451" i="6"/>
  <c r="C451" i="6"/>
  <c r="D451" i="6"/>
  <c r="F451" i="6"/>
  <c r="G451" i="6"/>
  <c r="H451" i="6"/>
  <c r="I451" i="6"/>
  <c r="M451" i="6" s="1"/>
  <c r="J451" i="6"/>
  <c r="B452" i="6"/>
  <c r="C452" i="6"/>
  <c r="D452" i="6"/>
  <c r="F452" i="6"/>
  <c r="G452" i="6"/>
  <c r="H452" i="6"/>
  <c r="I452" i="6"/>
  <c r="M452" i="6" s="1"/>
  <c r="J452" i="6"/>
  <c r="B453" i="6"/>
  <c r="C453" i="6"/>
  <c r="D453" i="6"/>
  <c r="F453" i="6"/>
  <c r="G453" i="6"/>
  <c r="H453" i="6"/>
  <c r="I453" i="6"/>
  <c r="M453" i="6" s="1"/>
  <c r="J453" i="6"/>
  <c r="B454" i="6"/>
  <c r="C454" i="6"/>
  <c r="D454" i="6"/>
  <c r="F454" i="6"/>
  <c r="G454" i="6"/>
  <c r="H454" i="6"/>
  <c r="I454" i="6"/>
  <c r="M454" i="6" s="1"/>
  <c r="J454" i="6"/>
  <c r="B455" i="6"/>
  <c r="C455" i="6"/>
  <c r="D455" i="6"/>
  <c r="F455" i="6"/>
  <c r="G455" i="6"/>
  <c r="H455" i="6"/>
  <c r="I455" i="6"/>
  <c r="M455" i="6" s="1"/>
  <c r="J455" i="6"/>
  <c r="B456" i="6"/>
  <c r="C456" i="6"/>
  <c r="D456" i="6"/>
  <c r="F456" i="6"/>
  <c r="G456" i="6"/>
  <c r="H456" i="6"/>
  <c r="I456" i="6"/>
  <c r="M456" i="6" s="1"/>
  <c r="J456" i="6"/>
  <c r="B457" i="6"/>
  <c r="C457" i="6"/>
  <c r="D457" i="6"/>
  <c r="F457" i="6"/>
  <c r="G457" i="6"/>
  <c r="H457" i="6"/>
  <c r="I457" i="6"/>
  <c r="M457" i="6" s="1"/>
  <c r="J457" i="6"/>
  <c r="B458" i="6"/>
  <c r="C458" i="6"/>
  <c r="D458" i="6"/>
  <c r="F458" i="6"/>
  <c r="G458" i="6"/>
  <c r="H458" i="6"/>
  <c r="I458" i="6"/>
  <c r="M458" i="6" s="1"/>
  <c r="J458" i="6"/>
  <c r="B459" i="6"/>
  <c r="C459" i="6"/>
  <c r="D459" i="6"/>
  <c r="F459" i="6"/>
  <c r="G459" i="6"/>
  <c r="H459" i="6"/>
  <c r="I459" i="6"/>
  <c r="M459" i="6" s="1"/>
  <c r="J459" i="6"/>
  <c r="B460" i="6"/>
  <c r="C460" i="6"/>
  <c r="D460" i="6"/>
  <c r="F460" i="6"/>
  <c r="G460" i="6"/>
  <c r="H460" i="6"/>
  <c r="I460" i="6"/>
  <c r="M460" i="6" s="1"/>
  <c r="J460" i="6"/>
  <c r="B461" i="6"/>
  <c r="C461" i="6"/>
  <c r="D461" i="6"/>
  <c r="F461" i="6"/>
  <c r="G461" i="6"/>
  <c r="H461" i="6"/>
  <c r="I461" i="6"/>
  <c r="M461" i="6" s="1"/>
  <c r="J461" i="6"/>
  <c r="B462" i="6"/>
  <c r="C462" i="6"/>
  <c r="D462" i="6"/>
  <c r="F462" i="6"/>
  <c r="G462" i="6"/>
  <c r="H462" i="6"/>
  <c r="I462" i="6"/>
  <c r="M462" i="6" s="1"/>
  <c r="J462" i="6"/>
  <c r="B463" i="6"/>
  <c r="C463" i="6"/>
  <c r="D463" i="6"/>
  <c r="F463" i="6"/>
  <c r="G463" i="6"/>
  <c r="H463" i="6"/>
  <c r="I463" i="6"/>
  <c r="M463" i="6" s="1"/>
  <c r="J463" i="6"/>
  <c r="B464" i="6"/>
  <c r="C464" i="6"/>
  <c r="D464" i="6"/>
  <c r="F464" i="6"/>
  <c r="G464" i="6"/>
  <c r="H464" i="6"/>
  <c r="I464" i="6"/>
  <c r="M464" i="6" s="1"/>
  <c r="J464" i="6"/>
  <c r="B465" i="6"/>
  <c r="C465" i="6"/>
  <c r="D465" i="6"/>
  <c r="F465" i="6"/>
  <c r="G465" i="6"/>
  <c r="H465" i="6"/>
  <c r="I465" i="6"/>
  <c r="M465" i="6" s="1"/>
  <c r="J465" i="6"/>
  <c r="B466" i="6"/>
  <c r="C466" i="6"/>
  <c r="D466" i="6"/>
  <c r="F466" i="6"/>
  <c r="G466" i="6"/>
  <c r="H466" i="6"/>
  <c r="I466" i="6"/>
  <c r="M466" i="6" s="1"/>
  <c r="J466" i="6"/>
  <c r="B467" i="6"/>
  <c r="C467" i="6"/>
  <c r="D467" i="6"/>
  <c r="F467" i="6"/>
  <c r="G467" i="6"/>
  <c r="H467" i="6"/>
  <c r="I467" i="6"/>
  <c r="M467" i="6" s="1"/>
  <c r="J467" i="6"/>
  <c r="B468" i="6"/>
  <c r="C468" i="6"/>
  <c r="D468" i="6"/>
  <c r="F468" i="6"/>
  <c r="G468" i="6"/>
  <c r="H468" i="6"/>
  <c r="I468" i="6"/>
  <c r="M468" i="6" s="1"/>
  <c r="J468" i="6"/>
  <c r="B469" i="6"/>
  <c r="C469" i="6"/>
  <c r="D469" i="6"/>
  <c r="F469" i="6"/>
  <c r="G469" i="6"/>
  <c r="H469" i="6"/>
  <c r="I469" i="6"/>
  <c r="M469" i="6" s="1"/>
  <c r="J469" i="6"/>
  <c r="B470" i="6"/>
  <c r="C470" i="6"/>
  <c r="D470" i="6"/>
  <c r="F470" i="6"/>
  <c r="G470" i="6"/>
  <c r="H470" i="6"/>
  <c r="I470" i="6"/>
  <c r="M470" i="6" s="1"/>
  <c r="J470" i="6"/>
  <c r="B471" i="6"/>
  <c r="C471" i="6"/>
  <c r="D471" i="6"/>
  <c r="F471" i="6"/>
  <c r="G471" i="6"/>
  <c r="H471" i="6"/>
  <c r="I471" i="6"/>
  <c r="M471" i="6" s="1"/>
  <c r="J471" i="6"/>
  <c r="B472" i="6"/>
  <c r="C472" i="6"/>
  <c r="D472" i="6"/>
  <c r="F472" i="6"/>
  <c r="G472" i="6"/>
  <c r="H472" i="6"/>
  <c r="I472" i="6"/>
  <c r="M472" i="6" s="1"/>
  <c r="J472" i="6"/>
  <c r="B473" i="6"/>
  <c r="C473" i="6"/>
  <c r="D473" i="6"/>
  <c r="F473" i="6"/>
  <c r="G473" i="6"/>
  <c r="H473" i="6"/>
  <c r="I473" i="6"/>
  <c r="M473" i="6" s="1"/>
  <c r="J473" i="6"/>
  <c r="B474" i="6"/>
  <c r="C474" i="6"/>
  <c r="D474" i="6"/>
  <c r="F474" i="6"/>
  <c r="G474" i="6"/>
  <c r="H474" i="6"/>
  <c r="I474" i="6"/>
  <c r="M474" i="6" s="1"/>
  <c r="J474" i="6"/>
  <c r="B475" i="6"/>
  <c r="C475" i="6"/>
  <c r="D475" i="6"/>
  <c r="F475" i="6"/>
  <c r="G475" i="6"/>
  <c r="H475" i="6"/>
  <c r="I475" i="6"/>
  <c r="M475" i="6" s="1"/>
  <c r="J475" i="6"/>
  <c r="B476" i="6"/>
  <c r="C476" i="6"/>
  <c r="D476" i="6"/>
  <c r="F476" i="6"/>
  <c r="G476" i="6"/>
  <c r="H476" i="6"/>
  <c r="I476" i="6"/>
  <c r="M476" i="6" s="1"/>
  <c r="J476" i="6"/>
  <c r="B477" i="6"/>
  <c r="C477" i="6"/>
  <c r="D477" i="6"/>
  <c r="F477" i="6"/>
  <c r="G477" i="6"/>
  <c r="H477" i="6"/>
  <c r="I477" i="6"/>
  <c r="M477" i="6" s="1"/>
  <c r="J477" i="6"/>
  <c r="B478" i="6"/>
  <c r="C478" i="6"/>
  <c r="D478" i="6"/>
  <c r="F478" i="6"/>
  <c r="G478" i="6"/>
  <c r="H478" i="6"/>
  <c r="I478" i="6"/>
  <c r="M478" i="6" s="1"/>
  <c r="J478" i="6"/>
  <c r="B479" i="6"/>
  <c r="C479" i="6"/>
  <c r="D479" i="6"/>
  <c r="F479" i="6"/>
  <c r="G479" i="6"/>
  <c r="H479" i="6"/>
  <c r="I479" i="6"/>
  <c r="M479" i="6" s="1"/>
  <c r="J479" i="6"/>
  <c r="B480" i="6"/>
  <c r="C480" i="6"/>
  <c r="D480" i="6"/>
  <c r="F480" i="6"/>
  <c r="G480" i="6"/>
  <c r="H480" i="6"/>
  <c r="I480" i="6"/>
  <c r="M480" i="6" s="1"/>
  <c r="J480" i="6"/>
  <c r="B481" i="6"/>
  <c r="C481" i="6"/>
  <c r="D481" i="6"/>
  <c r="F481" i="6"/>
  <c r="G481" i="6"/>
  <c r="H481" i="6"/>
  <c r="I481" i="6"/>
  <c r="M481" i="6" s="1"/>
  <c r="J481" i="6"/>
  <c r="B482" i="6"/>
  <c r="C482" i="6"/>
  <c r="D482" i="6"/>
  <c r="F482" i="6"/>
  <c r="G482" i="6"/>
  <c r="H482" i="6"/>
  <c r="I482" i="6"/>
  <c r="M482" i="6" s="1"/>
  <c r="J482" i="6"/>
  <c r="B483" i="6"/>
  <c r="C483" i="6"/>
  <c r="D483" i="6"/>
  <c r="F483" i="6"/>
  <c r="G483" i="6"/>
  <c r="H483" i="6"/>
  <c r="I483" i="6"/>
  <c r="M483" i="6" s="1"/>
  <c r="J483" i="6"/>
  <c r="B484" i="6"/>
  <c r="C484" i="6"/>
  <c r="D484" i="6"/>
  <c r="F484" i="6"/>
  <c r="G484" i="6"/>
  <c r="H484" i="6"/>
  <c r="I484" i="6"/>
  <c r="M484" i="6" s="1"/>
  <c r="J484" i="6"/>
  <c r="B485" i="6"/>
  <c r="C485" i="6"/>
  <c r="D485" i="6"/>
  <c r="F485" i="6"/>
  <c r="G485" i="6"/>
  <c r="H485" i="6"/>
  <c r="I485" i="6"/>
  <c r="M485" i="6" s="1"/>
  <c r="J485" i="6"/>
  <c r="B486" i="6"/>
  <c r="C486" i="6"/>
  <c r="D486" i="6"/>
  <c r="F486" i="6"/>
  <c r="G486" i="6"/>
  <c r="H486" i="6"/>
  <c r="I486" i="6"/>
  <c r="M486" i="6" s="1"/>
  <c r="J486" i="6"/>
  <c r="B487" i="6"/>
  <c r="C487" i="6"/>
  <c r="D487" i="6"/>
  <c r="F487" i="6"/>
  <c r="G487" i="6"/>
  <c r="H487" i="6"/>
  <c r="I487" i="6"/>
  <c r="M487" i="6" s="1"/>
  <c r="J487" i="6"/>
  <c r="B488" i="6"/>
  <c r="C488" i="6"/>
  <c r="D488" i="6"/>
  <c r="F488" i="6"/>
  <c r="G488" i="6"/>
  <c r="H488" i="6"/>
  <c r="I488" i="6"/>
  <c r="M488" i="6" s="1"/>
  <c r="J488" i="6"/>
  <c r="B489" i="6"/>
  <c r="C489" i="6"/>
  <c r="D489" i="6"/>
  <c r="F489" i="6"/>
  <c r="G489" i="6"/>
  <c r="H489" i="6"/>
  <c r="I489" i="6"/>
  <c r="M489" i="6" s="1"/>
  <c r="J489" i="6"/>
  <c r="B490" i="6"/>
  <c r="C490" i="6"/>
  <c r="D490" i="6"/>
  <c r="F490" i="6"/>
  <c r="G490" i="6"/>
  <c r="H490" i="6"/>
  <c r="I490" i="6"/>
  <c r="M490" i="6" s="1"/>
  <c r="J490" i="6"/>
  <c r="B491" i="6"/>
  <c r="C491" i="6"/>
  <c r="D491" i="6"/>
  <c r="F491" i="6"/>
  <c r="G491" i="6"/>
  <c r="H491" i="6"/>
  <c r="I491" i="6"/>
  <c r="M491" i="6" s="1"/>
  <c r="J491" i="6"/>
  <c r="B492" i="6"/>
  <c r="C492" i="6"/>
  <c r="D492" i="6"/>
  <c r="F492" i="6"/>
  <c r="G492" i="6"/>
  <c r="H492" i="6"/>
  <c r="I492" i="6"/>
  <c r="M492" i="6" s="1"/>
  <c r="J492" i="6"/>
  <c r="B493" i="6"/>
  <c r="C493" i="6"/>
  <c r="D493" i="6"/>
  <c r="F493" i="6"/>
  <c r="G493" i="6"/>
  <c r="H493" i="6"/>
  <c r="I493" i="6"/>
  <c r="M493" i="6" s="1"/>
  <c r="J493" i="6"/>
  <c r="B494" i="6"/>
  <c r="C494" i="6"/>
  <c r="D494" i="6"/>
  <c r="F494" i="6"/>
  <c r="G494" i="6"/>
  <c r="H494" i="6"/>
  <c r="I494" i="6"/>
  <c r="M494" i="6" s="1"/>
  <c r="J494" i="6"/>
  <c r="B495" i="6"/>
  <c r="C495" i="6"/>
  <c r="D495" i="6"/>
  <c r="F495" i="6"/>
  <c r="G495" i="6"/>
  <c r="H495" i="6"/>
  <c r="I495" i="6"/>
  <c r="M495" i="6" s="1"/>
  <c r="J495" i="6"/>
  <c r="B496" i="6"/>
  <c r="C496" i="6"/>
  <c r="D496" i="6"/>
  <c r="F496" i="6"/>
  <c r="G496" i="6"/>
  <c r="H496" i="6"/>
  <c r="I496" i="6"/>
  <c r="M496" i="6" s="1"/>
  <c r="J496" i="6"/>
  <c r="B497" i="6"/>
  <c r="C497" i="6"/>
  <c r="D497" i="6"/>
  <c r="F497" i="6"/>
  <c r="G497" i="6"/>
  <c r="H497" i="6"/>
  <c r="I497" i="6"/>
  <c r="M497" i="6" s="1"/>
  <c r="J497" i="6"/>
  <c r="B498" i="6"/>
  <c r="C498" i="6"/>
  <c r="D498" i="6"/>
  <c r="F498" i="6"/>
  <c r="G498" i="6"/>
  <c r="H498" i="6"/>
  <c r="I498" i="6"/>
  <c r="M498" i="6" s="1"/>
  <c r="J498" i="6"/>
  <c r="B499" i="6"/>
  <c r="C499" i="6"/>
  <c r="D499" i="6"/>
  <c r="F499" i="6"/>
  <c r="G499" i="6"/>
  <c r="H499" i="6"/>
  <c r="I499" i="6"/>
  <c r="M499" i="6" s="1"/>
  <c r="J499" i="6"/>
  <c r="B500" i="6"/>
  <c r="C500" i="6"/>
  <c r="D500" i="6"/>
  <c r="F500" i="6"/>
  <c r="G500" i="6"/>
  <c r="H500" i="6"/>
  <c r="I500" i="6"/>
  <c r="M500" i="6" s="1"/>
  <c r="J500" i="6"/>
  <c r="B501" i="6"/>
  <c r="C501" i="6"/>
  <c r="D501" i="6"/>
  <c r="F501" i="6"/>
  <c r="G501" i="6"/>
  <c r="H501" i="6"/>
  <c r="I501" i="6"/>
  <c r="M501" i="6" s="1"/>
  <c r="J501" i="6"/>
  <c r="B502" i="6"/>
  <c r="C502" i="6"/>
  <c r="D502" i="6"/>
  <c r="F502" i="6"/>
  <c r="G502" i="6"/>
  <c r="H502" i="6"/>
  <c r="I502" i="6"/>
  <c r="M502" i="6" s="1"/>
  <c r="J502" i="6"/>
  <c r="B503" i="6"/>
  <c r="C503" i="6"/>
  <c r="D503" i="6"/>
  <c r="F503" i="6"/>
  <c r="G503" i="6"/>
  <c r="H503" i="6"/>
  <c r="I503" i="6"/>
  <c r="M503" i="6" s="1"/>
  <c r="J503" i="6"/>
  <c r="B504" i="6"/>
  <c r="C504" i="6"/>
  <c r="D504" i="6"/>
  <c r="F504" i="6"/>
  <c r="G504" i="6"/>
  <c r="H504" i="6"/>
  <c r="I504" i="6"/>
  <c r="M504" i="6" s="1"/>
  <c r="J504" i="6"/>
  <c r="B505" i="6"/>
  <c r="C505" i="6"/>
  <c r="D505" i="6"/>
  <c r="F505" i="6"/>
  <c r="G505" i="6"/>
  <c r="H505" i="6"/>
  <c r="I505" i="6"/>
  <c r="M505" i="6" s="1"/>
  <c r="J505" i="6"/>
  <c r="B506" i="6"/>
  <c r="C506" i="6"/>
  <c r="D506" i="6"/>
  <c r="F506" i="6"/>
  <c r="G506" i="6"/>
  <c r="H506" i="6"/>
  <c r="I506" i="6"/>
  <c r="M506" i="6" s="1"/>
  <c r="J506" i="6"/>
  <c r="B507" i="6"/>
  <c r="C507" i="6"/>
  <c r="D507" i="6"/>
  <c r="F507" i="6"/>
  <c r="G507" i="6"/>
  <c r="H507" i="6"/>
  <c r="I507" i="6"/>
  <c r="M507" i="6" s="1"/>
  <c r="J507" i="6"/>
  <c r="B508" i="6"/>
  <c r="C508" i="6"/>
  <c r="D508" i="6"/>
  <c r="F508" i="6"/>
  <c r="G508" i="6"/>
  <c r="H508" i="6"/>
  <c r="I508" i="6"/>
  <c r="M508" i="6" s="1"/>
  <c r="J508" i="6"/>
  <c r="B509" i="6"/>
  <c r="C509" i="6"/>
  <c r="D509" i="6"/>
  <c r="F509" i="6"/>
  <c r="G509" i="6"/>
  <c r="H509" i="6"/>
  <c r="I509" i="6"/>
  <c r="M509" i="6" s="1"/>
  <c r="J509" i="6"/>
  <c r="B510" i="6"/>
  <c r="C510" i="6"/>
  <c r="D510" i="6"/>
  <c r="F510" i="6"/>
  <c r="G510" i="6"/>
  <c r="H510" i="6"/>
  <c r="I510" i="6"/>
  <c r="M510" i="6" s="1"/>
  <c r="J510" i="6"/>
  <c r="B511" i="6"/>
  <c r="C511" i="6"/>
  <c r="D511" i="6"/>
  <c r="F511" i="6"/>
  <c r="G511" i="6"/>
  <c r="H511" i="6"/>
  <c r="I511" i="6"/>
  <c r="M511" i="6" s="1"/>
  <c r="J511" i="6"/>
  <c r="B512" i="6"/>
  <c r="C512" i="6"/>
  <c r="D512" i="6"/>
  <c r="F512" i="6"/>
  <c r="G512" i="6"/>
  <c r="H512" i="6"/>
  <c r="I512" i="6"/>
  <c r="M512" i="6" s="1"/>
  <c r="J512" i="6"/>
  <c r="B513" i="6"/>
  <c r="C513" i="6"/>
  <c r="D513" i="6"/>
  <c r="F513" i="6"/>
  <c r="G513" i="6"/>
  <c r="H513" i="6"/>
  <c r="I513" i="6"/>
  <c r="M513" i="6" s="1"/>
  <c r="J513" i="6"/>
  <c r="B514" i="6"/>
  <c r="C514" i="6"/>
  <c r="D514" i="6"/>
  <c r="F514" i="6"/>
  <c r="G514" i="6"/>
  <c r="H514" i="6"/>
  <c r="I514" i="6"/>
  <c r="M514" i="6" s="1"/>
  <c r="J514" i="6"/>
  <c r="B515" i="6"/>
  <c r="C515" i="6"/>
  <c r="D515" i="6"/>
  <c r="F515" i="6"/>
  <c r="G515" i="6"/>
  <c r="H515" i="6"/>
  <c r="I515" i="6"/>
  <c r="M515" i="6" s="1"/>
  <c r="J515" i="6"/>
  <c r="B516" i="6"/>
  <c r="C516" i="6"/>
  <c r="D516" i="6"/>
  <c r="F516" i="6"/>
  <c r="G516" i="6"/>
  <c r="H516" i="6"/>
  <c r="I516" i="6"/>
  <c r="M516" i="6" s="1"/>
  <c r="J516" i="6"/>
  <c r="B517" i="6"/>
  <c r="C517" i="6"/>
  <c r="D517" i="6"/>
  <c r="F517" i="6"/>
  <c r="G517" i="6"/>
  <c r="H517" i="6"/>
  <c r="I517" i="6"/>
  <c r="M517" i="6" s="1"/>
  <c r="J517" i="6"/>
  <c r="B518" i="6"/>
  <c r="C518" i="6"/>
  <c r="D518" i="6"/>
  <c r="F518" i="6"/>
  <c r="G518" i="6"/>
  <c r="H518" i="6"/>
  <c r="I518" i="6"/>
  <c r="M518" i="6" s="1"/>
  <c r="J518" i="6"/>
  <c r="B519" i="6"/>
  <c r="C519" i="6"/>
  <c r="D519" i="6"/>
  <c r="F519" i="6"/>
  <c r="G519" i="6"/>
  <c r="H519" i="6"/>
  <c r="I519" i="6"/>
  <c r="M519" i="6" s="1"/>
  <c r="J519" i="6"/>
  <c r="B520" i="6"/>
  <c r="C520" i="6"/>
  <c r="D520" i="6"/>
  <c r="F520" i="6"/>
  <c r="G520" i="6"/>
  <c r="H520" i="6"/>
  <c r="I520" i="6"/>
  <c r="M520" i="6" s="1"/>
  <c r="J520" i="6"/>
  <c r="B521" i="6"/>
  <c r="C521" i="6"/>
  <c r="D521" i="6"/>
  <c r="F521" i="6"/>
  <c r="G521" i="6"/>
  <c r="H521" i="6"/>
  <c r="I521" i="6"/>
  <c r="M521" i="6" s="1"/>
  <c r="J521" i="6"/>
  <c r="B522" i="6"/>
  <c r="C522" i="6"/>
  <c r="D522" i="6"/>
  <c r="F522" i="6"/>
  <c r="G522" i="6"/>
  <c r="H522" i="6"/>
  <c r="I522" i="6"/>
  <c r="M522" i="6" s="1"/>
  <c r="J522" i="6"/>
  <c r="B523" i="6"/>
  <c r="C523" i="6"/>
  <c r="D523" i="6"/>
  <c r="F523" i="6"/>
  <c r="G523" i="6"/>
  <c r="H523" i="6"/>
  <c r="I523" i="6"/>
  <c r="M523" i="6" s="1"/>
  <c r="J523" i="6"/>
  <c r="B524" i="6"/>
  <c r="C524" i="6"/>
  <c r="D524" i="6"/>
  <c r="F524" i="6"/>
  <c r="G524" i="6"/>
  <c r="H524" i="6"/>
  <c r="I524" i="6"/>
  <c r="M524" i="6" s="1"/>
  <c r="J524" i="6"/>
  <c r="B525" i="6"/>
  <c r="C525" i="6"/>
  <c r="D525" i="6"/>
  <c r="F525" i="6"/>
  <c r="G525" i="6"/>
  <c r="H525" i="6"/>
  <c r="I525" i="6"/>
  <c r="M525" i="6" s="1"/>
  <c r="J525" i="6"/>
  <c r="B526" i="6"/>
  <c r="C526" i="6"/>
  <c r="D526" i="6"/>
  <c r="F526" i="6"/>
  <c r="G526" i="6"/>
  <c r="H526" i="6"/>
  <c r="I526" i="6"/>
  <c r="M526" i="6" s="1"/>
  <c r="J526" i="6"/>
  <c r="B527" i="6"/>
  <c r="C527" i="6"/>
  <c r="D527" i="6"/>
  <c r="F527" i="6"/>
  <c r="G527" i="6"/>
  <c r="H527" i="6"/>
  <c r="I527" i="6"/>
  <c r="M527" i="6" s="1"/>
  <c r="J527" i="6"/>
  <c r="B528" i="6"/>
  <c r="C528" i="6"/>
  <c r="D528" i="6"/>
  <c r="F528" i="6"/>
  <c r="G528" i="6"/>
  <c r="H528" i="6"/>
  <c r="I528" i="6"/>
  <c r="M528" i="6" s="1"/>
  <c r="J528" i="6"/>
  <c r="B529" i="6"/>
  <c r="C529" i="6"/>
  <c r="D529" i="6"/>
  <c r="F529" i="6"/>
  <c r="G529" i="6"/>
  <c r="H529" i="6"/>
  <c r="I529" i="6"/>
  <c r="M529" i="6" s="1"/>
  <c r="J529" i="6"/>
  <c r="B530" i="6"/>
  <c r="C530" i="6"/>
  <c r="D530" i="6"/>
  <c r="F530" i="6"/>
  <c r="G530" i="6"/>
  <c r="H530" i="6"/>
  <c r="I530" i="6"/>
  <c r="M530" i="6" s="1"/>
  <c r="J530" i="6"/>
  <c r="B531" i="6"/>
  <c r="C531" i="6"/>
  <c r="D531" i="6"/>
  <c r="F531" i="6"/>
  <c r="G531" i="6"/>
  <c r="H531" i="6"/>
  <c r="I531" i="6"/>
  <c r="M531" i="6" s="1"/>
  <c r="J531" i="6"/>
  <c r="B532" i="6"/>
  <c r="C532" i="6"/>
  <c r="D532" i="6"/>
  <c r="F532" i="6"/>
  <c r="G532" i="6"/>
  <c r="H532" i="6"/>
  <c r="I532" i="6"/>
  <c r="M532" i="6" s="1"/>
  <c r="J532" i="6"/>
  <c r="B533" i="6"/>
  <c r="C533" i="6"/>
  <c r="D533" i="6"/>
  <c r="F533" i="6"/>
  <c r="G533" i="6"/>
  <c r="H533" i="6"/>
  <c r="I533" i="6"/>
  <c r="M533" i="6" s="1"/>
  <c r="J533" i="6"/>
  <c r="B534" i="6"/>
  <c r="C534" i="6"/>
  <c r="D534" i="6"/>
  <c r="F534" i="6"/>
  <c r="G534" i="6"/>
  <c r="H534" i="6"/>
  <c r="I534" i="6"/>
  <c r="M534" i="6" s="1"/>
  <c r="J534" i="6"/>
  <c r="B535" i="6"/>
  <c r="C535" i="6"/>
  <c r="D535" i="6"/>
  <c r="F535" i="6"/>
  <c r="G535" i="6"/>
  <c r="H535" i="6"/>
  <c r="I535" i="6"/>
  <c r="M535" i="6" s="1"/>
  <c r="J535" i="6"/>
  <c r="B536" i="6"/>
  <c r="C536" i="6"/>
  <c r="D536" i="6"/>
  <c r="F536" i="6"/>
  <c r="G536" i="6"/>
  <c r="H536" i="6"/>
  <c r="I536" i="6"/>
  <c r="M536" i="6" s="1"/>
  <c r="J536" i="6"/>
  <c r="B537" i="6"/>
  <c r="C537" i="6"/>
  <c r="D537" i="6"/>
  <c r="F537" i="6"/>
  <c r="G537" i="6"/>
  <c r="H537" i="6"/>
  <c r="I537" i="6"/>
  <c r="M537" i="6" s="1"/>
  <c r="J537" i="6"/>
  <c r="B538" i="6"/>
  <c r="C538" i="6"/>
  <c r="D538" i="6"/>
  <c r="F538" i="6"/>
  <c r="G538" i="6"/>
  <c r="H538" i="6"/>
  <c r="I538" i="6"/>
  <c r="M538" i="6" s="1"/>
  <c r="J538" i="6"/>
  <c r="B539" i="6"/>
  <c r="C539" i="6"/>
  <c r="D539" i="6"/>
  <c r="F539" i="6"/>
  <c r="G539" i="6"/>
  <c r="H539" i="6"/>
  <c r="I539" i="6"/>
  <c r="M539" i="6" s="1"/>
  <c r="J539" i="6"/>
  <c r="B540" i="6"/>
  <c r="C540" i="6"/>
  <c r="D540" i="6"/>
  <c r="F540" i="6"/>
  <c r="G540" i="6"/>
  <c r="H540" i="6"/>
  <c r="I540" i="6"/>
  <c r="M540" i="6" s="1"/>
  <c r="J540" i="6"/>
  <c r="B541" i="6"/>
  <c r="C541" i="6"/>
  <c r="D541" i="6"/>
  <c r="F541" i="6"/>
  <c r="G541" i="6"/>
  <c r="H541" i="6"/>
  <c r="I541" i="6"/>
  <c r="M541" i="6" s="1"/>
  <c r="J541" i="6"/>
  <c r="B542" i="6"/>
  <c r="C542" i="6"/>
  <c r="D542" i="6"/>
  <c r="F542" i="6"/>
  <c r="G542" i="6"/>
  <c r="H542" i="6"/>
  <c r="I542" i="6"/>
  <c r="M542" i="6" s="1"/>
  <c r="J542" i="6"/>
  <c r="B543" i="6"/>
  <c r="C543" i="6"/>
  <c r="D543" i="6"/>
  <c r="F543" i="6"/>
  <c r="G543" i="6"/>
  <c r="H543" i="6"/>
  <c r="I543" i="6"/>
  <c r="M543" i="6" s="1"/>
  <c r="J543" i="6"/>
  <c r="B544" i="6"/>
  <c r="C544" i="6"/>
  <c r="D544" i="6"/>
  <c r="F544" i="6"/>
  <c r="G544" i="6"/>
  <c r="H544" i="6"/>
  <c r="I544" i="6"/>
  <c r="M544" i="6" s="1"/>
  <c r="J544" i="6"/>
  <c r="B545" i="6"/>
  <c r="C545" i="6"/>
  <c r="D545" i="6"/>
  <c r="F545" i="6"/>
  <c r="G545" i="6"/>
  <c r="H545" i="6"/>
  <c r="I545" i="6"/>
  <c r="M545" i="6" s="1"/>
  <c r="J545" i="6"/>
  <c r="B546" i="6"/>
  <c r="C546" i="6"/>
  <c r="D546" i="6"/>
  <c r="F546" i="6"/>
  <c r="G546" i="6"/>
  <c r="H546" i="6"/>
  <c r="I546" i="6"/>
  <c r="M546" i="6" s="1"/>
  <c r="J546" i="6"/>
  <c r="B547" i="6"/>
  <c r="C547" i="6"/>
  <c r="D547" i="6"/>
  <c r="F547" i="6"/>
  <c r="G547" i="6"/>
  <c r="H547" i="6"/>
  <c r="I547" i="6"/>
  <c r="M547" i="6" s="1"/>
  <c r="J547" i="6"/>
  <c r="B548" i="6"/>
  <c r="C548" i="6"/>
  <c r="D548" i="6"/>
  <c r="F548" i="6"/>
  <c r="G548" i="6"/>
  <c r="H548" i="6"/>
  <c r="I548" i="6"/>
  <c r="M548" i="6" s="1"/>
  <c r="J548" i="6"/>
  <c r="B549" i="6"/>
  <c r="C549" i="6"/>
  <c r="D549" i="6"/>
  <c r="F549" i="6"/>
  <c r="G549" i="6"/>
  <c r="H549" i="6"/>
  <c r="I549" i="6"/>
  <c r="M549" i="6" s="1"/>
  <c r="J549" i="6"/>
  <c r="B550" i="6"/>
  <c r="C550" i="6"/>
  <c r="D550" i="6"/>
  <c r="F550" i="6"/>
  <c r="G550" i="6"/>
  <c r="H550" i="6"/>
  <c r="I550" i="6"/>
  <c r="M550" i="6" s="1"/>
  <c r="J550" i="6"/>
  <c r="B551" i="6"/>
  <c r="C551" i="6"/>
  <c r="D551" i="6"/>
  <c r="F551" i="6"/>
  <c r="G551" i="6"/>
  <c r="H551" i="6"/>
  <c r="I551" i="6"/>
  <c r="M551" i="6" s="1"/>
  <c r="J551" i="6"/>
  <c r="B552" i="6"/>
  <c r="C552" i="6"/>
  <c r="D552" i="6"/>
  <c r="F552" i="6"/>
  <c r="G552" i="6"/>
  <c r="H552" i="6"/>
  <c r="I552" i="6"/>
  <c r="M552" i="6" s="1"/>
  <c r="J552" i="6"/>
  <c r="B553" i="6"/>
  <c r="C553" i="6"/>
  <c r="D553" i="6"/>
  <c r="F553" i="6"/>
  <c r="G553" i="6"/>
  <c r="H553" i="6"/>
  <c r="I553" i="6"/>
  <c r="M553" i="6" s="1"/>
  <c r="J553" i="6"/>
  <c r="B554" i="6"/>
  <c r="C554" i="6"/>
  <c r="D554" i="6"/>
  <c r="F554" i="6"/>
  <c r="G554" i="6"/>
  <c r="H554" i="6"/>
  <c r="I554" i="6"/>
  <c r="M554" i="6" s="1"/>
  <c r="J554" i="6"/>
  <c r="B555" i="6"/>
  <c r="C555" i="6"/>
  <c r="D555" i="6"/>
  <c r="F555" i="6"/>
  <c r="G555" i="6"/>
  <c r="H555" i="6"/>
  <c r="I555" i="6"/>
  <c r="M555" i="6" s="1"/>
  <c r="J555" i="6"/>
  <c r="B556" i="6"/>
  <c r="C556" i="6"/>
  <c r="D556" i="6"/>
  <c r="F556" i="6"/>
  <c r="G556" i="6"/>
  <c r="H556" i="6"/>
  <c r="I556" i="6"/>
  <c r="M556" i="6" s="1"/>
  <c r="J556" i="6"/>
  <c r="B557" i="6"/>
  <c r="C557" i="6"/>
  <c r="D557" i="6"/>
  <c r="F557" i="6"/>
  <c r="G557" i="6"/>
  <c r="H557" i="6"/>
  <c r="I557" i="6"/>
  <c r="M557" i="6" s="1"/>
  <c r="J557" i="6"/>
  <c r="B558" i="6"/>
  <c r="C558" i="6"/>
  <c r="D558" i="6"/>
  <c r="F558" i="6"/>
  <c r="G558" i="6"/>
  <c r="H558" i="6"/>
  <c r="I558" i="6"/>
  <c r="M558" i="6" s="1"/>
  <c r="J558" i="6"/>
  <c r="B559" i="6"/>
  <c r="C559" i="6"/>
  <c r="D559" i="6"/>
  <c r="F559" i="6"/>
  <c r="G559" i="6"/>
  <c r="H559" i="6"/>
  <c r="I559" i="6"/>
  <c r="M559" i="6" s="1"/>
  <c r="J559" i="6"/>
  <c r="B560" i="6"/>
  <c r="C560" i="6"/>
  <c r="D560" i="6"/>
  <c r="F560" i="6"/>
  <c r="G560" i="6"/>
  <c r="H560" i="6"/>
  <c r="I560" i="6"/>
  <c r="M560" i="6" s="1"/>
  <c r="J560" i="6"/>
  <c r="B561" i="6"/>
  <c r="C561" i="6"/>
  <c r="D561" i="6"/>
  <c r="F561" i="6"/>
  <c r="G561" i="6"/>
  <c r="H561" i="6"/>
  <c r="I561" i="6"/>
  <c r="M561" i="6" s="1"/>
  <c r="J561" i="6"/>
  <c r="B562" i="6"/>
  <c r="C562" i="6"/>
  <c r="D562" i="6"/>
  <c r="F562" i="6"/>
  <c r="G562" i="6"/>
  <c r="H562" i="6"/>
  <c r="I562" i="6"/>
  <c r="M562" i="6" s="1"/>
  <c r="J562" i="6"/>
  <c r="B563" i="6"/>
  <c r="C563" i="6"/>
  <c r="D563" i="6"/>
  <c r="F563" i="6"/>
  <c r="G563" i="6"/>
  <c r="H563" i="6"/>
  <c r="I563" i="6"/>
  <c r="M563" i="6" s="1"/>
  <c r="J563" i="6"/>
  <c r="B564" i="6"/>
  <c r="C564" i="6"/>
  <c r="D564" i="6"/>
  <c r="F564" i="6"/>
  <c r="G564" i="6"/>
  <c r="H564" i="6"/>
  <c r="I564" i="6"/>
  <c r="M564" i="6" s="1"/>
  <c r="J564" i="6"/>
  <c r="B565" i="6"/>
  <c r="C565" i="6"/>
  <c r="D565" i="6"/>
  <c r="F565" i="6"/>
  <c r="G565" i="6"/>
  <c r="H565" i="6"/>
  <c r="I565" i="6"/>
  <c r="M565" i="6" s="1"/>
  <c r="J565" i="6"/>
  <c r="B566" i="6"/>
  <c r="C566" i="6"/>
  <c r="D566" i="6"/>
  <c r="F566" i="6"/>
  <c r="G566" i="6"/>
  <c r="H566" i="6"/>
  <c r="I566" i="6"/>
  <c r="M566" i="6" s="1"/>
  <c r="J566" i="6"/>
  <c r="B567" i="6"/>
  <c r="C567" i="6"/>
  <c r="D567" i="6"/>
  <c r="F567" i="6"/>
  <c r="G567" i="6"/>
  <c r="H567" i="6"/>
  <c r="I567" i="6"/>
  <c r="M567" i="6" s="1"/>
  <c r="J567" i="6"/>
  <c r="B568" i="6"/>
  <c r="C568" i="6"/>
  <c r="D568" i="6"/>
  <c r="F568" i="6"/>
  <c r="G568" i="6"/>
  <c r="H568" i="6"/>
  <c r="I568" i="6"/>
  <c r="M568" i="6" s="1"/>
  <c r="J568" i="6"/>
  <c r="B569" i="6"/>
  <c r="C569" i="6"/>
  <c r="D569" i="6"/>
  <c r="F569" i="6"/>
  <c r="G569" i="6"/>
  <c r="H569" i="6"/>
  <c r="I569" i="6"/>
  <c r="M569" i="6" s="1"/>
  <c r="J569" i="6"/>
  <c r="B570" i="6"/>
  <c r="C570" i="6"/>
  <c r="D570" i="6"/>
  <c r="F570" i="6"/>
  <c r="G570" i="6"/>
  <c r="H570" i="6"/>
  <c r="I570" i="6"/>
  <c r="M570" i="6" s="1"/>
  <c r="J570" i="6"/>
  <c r="B571" i="6"/>
  <c r="C571" i="6"/>
  <c r="D571" i="6"/>
  <c r="F571" i="6"/>
  <c r="G571" i="6"/>
  <c r="H571" i="6"/>
  <c r="I571" i="6"/>
  <c r="M571" i="6" s="1"/>
  <c r="J571" i="6"/>
  <c r="B572" i="6"/>
  <c r="C572" i="6"/>
  <c r="D572" i="6"/>
  <c r="F572" i="6"/>
  <c r="G572" i="6"/>
  <c r="H572" i="6"/>
  <c r="I572" i="6"/>
  <c r="M572" i="6" s="1"/>
  <c r="J572" i="6"/>
  <c r="B573" i="6"/>
  <c r="C573" i="6"/>
  <c r="D573" i="6"/>
  <c r="F573" i="6"/>
  <c r="G573" i="6"/>
  <c r="H573" i="6"/>
  <c r="I573" i="6"/>
  <c r="M573" i="6" s="1"/>
  <c r="J573" i="6"/>
  <c r="B574" i="6"/>
  <c r="C574" i="6"/>
  <c r="D574" i="6"/>
  <c r="F574" i="6"/>
  <c r="G574" i="6"/>
  <c r="H574" i="6"/>
  <c r="I574" i="6"/>
  <c r="M574" i="6" s="1"/>
  <c r="J574" i="6"/>
  <c r="B575" i="6"/>
  <c r="C575" i="6"/>
  <c r="D575" i="6"/>
  <c r="F575" i="6"/>
  <c r="G575" i="6"/>
  <c r="H575" i="6"/>
  <c r="I575" i="6"/>
  <c r="M575" i="6" s="1"/>
  <c r="J575" i="6"/>
  <c r="B576" i="6"/>
  <c r="C576" i="6"/>
  <c r="D576" i="6"/>
  <c r="F576" i="6"/>
  <c r="G576" i="6"/>
  <c r="H576" i="6"/>
  <c r="I576" i="6"/>
  <c r="M576" i="6" s="1"/>
  <c r="J576" i="6"/>
  <c r="B577" i="6"/>
  <c r="C577" i="6"/>
  <c r="D577" i="6"/>
  <c r="F577" i="6"/>
  <c r="G577" i="6"/>
  <c r="H577" i="6"/>
  <c r="I577" i="6"/>
  <c r="M577" i="6" s="1"/>
  <c r="J577" i="6"/>
  <c r="B578" i="6"/>
  <c r="C578" i="6"/>
  <c r="D578" i="6"/>
  <c r="F578" i="6"/>
  <c r="G578" i="6"/>
  <c r="H578" i="6"/>
  <c r="I578" i="6"/>
  <c r="M578" i="6" s="1"/>
  <c r="J578" i="6"/>
  <c r="B579" i="6"/>
  <c r="C579" i="6"/>
  <c r="D579" i="6"/>
  <c r="F579" i="6"/>
  <c r="G579" i="6"/>
  <c r="H579" i="6"/>
  <c r="I579" i="6"/>
  <c r="M579" i="6" s="1"/>
  <c r="J579" i="6"/>
  <c r="B580" i="6"/>
  <c r="C580" i="6"/>
  <c r="D580" i="6"/>
  <c r="F580" i="6"/>
  <c r="G580" i="6"/>
  <c r="H580" i="6"/>
  <c r="I580" i="6"/>
  <c r="M580" i="6" s="1"/>
  <c r="J580" i="6"/>
  <c r="B581" i="6"/>
  <c r="C581" i="6"/>
  <c r="D581" i="6"/>
  <c r="F581" i="6"/>
  <c r="G581" i="6"/>
  <c r="H581" i="6"/>
  <c r="I581" i="6"/>
  <c r="M581" i="6" s="1"/>
  <c r="J581" i="6"/>
  <c r="B582" i="6"/>
  <c r="C582" i="6"/>
  <c r="D582" i="6"/>
  <c r="F582" i="6"/>
  <c r="G582" i="6"/>
  <c r="H582" i="6"/>
  <c r="I582" i="6"/>
  <c r="M582" i="6" s="1"/>
  <c r="J582" i="6"/>
  <c r="B583" i="6"/>
  <c r="C583" i="6"/>
  <c r="D583" i="6"/>
  <c r="F583" i="6"/>
  <c r="G583" i="6"/>
  <c r="H583" i="6"/>
  <c r="I583" i="6"/>
  <c r="M583" i="6" s="1"/>
  <c r="J583" i="6"/>
  <c r="B584" i="6"/>
  <c r="C584" i="6"/>
  <c r="D584" i="6"/>
  <c r="F584" i="6"/>
  <c r="G584" i="6"/>
  <c r="H584" i="6"/>
  <c r="I584" i="6"/>
  <c r="M584" i="6" s="1"/>
  <c r="J584" i="6"/>
  <c r="B585" i="6"/>
  <c r="C585" i="6"/>
  <c r="D585" i="6"/>
  <c r="F585" i="6"/>
  <c r="G585" i="6"/>
  <c r="H585" i="6"/>
  <c r="I585" i="6"/>
  <c r="M585" i="6" s="1"/>
  <c r="J585" i="6"/>
  <c r="B586" i="6"/>
  <c r="C586" i="6"/>
  <c r="D586" i="6"/>
  <c r="F586" i="6"/>
  <c r="G586" i="6"/>
  <c r="H586" i="6"/>
  <c r="I586" i="6"/>
  <c r="M586" i="6" s="1"/>
  <c r="J586" i="6"/>
  <c r="B587" i="6"/>
  <c r="C587" i="6"/>
  <c r="D587" i="6"/>
  <c r="F587" i="6"/>
  <c r="G587" i="6"/>
  <c r="H587" i="6"/>
  <c r="I587" i="6"/>
  <c r="M587" i="6" s="1"/>
  <c r="J587" i="6"/>
  <c r="B588" i="6"/>
  <c r="C588" i="6"/>
  <c r="D588" i="6"/>
  <c r="F588" i="6"/>
  <c r="G588" i="6"/>
  <c r="H588" i="6"/>
  <c r="I588" i="6"/>
  <c r="M588" i="6" s="1"/>
  <c r="J588" i="6"/>
  <c r="B589" i="6"/>
  <c r="C589" i="6"/>
  <c r="D589" i="6"/>
  <c r="F589" i="6"/>
  <c r="G589" i="6"/>
  <c r="H589" i="6"/>
  <c r="I589" i="6"/>
  <c r="M589" i="6" s="1"/>
  <c r="J589" i="6"/>
  <c r="B590" i="6"/>
  <c r="C590" i="6"/>
  <c r="D590" i="6"/>
  <c r="F590" i="6"/>
  <c r="G590" i="6"/>
  <c r="H590" i="6"/>
  <c r="I590" i="6"/>
  <c r="M590" i="6" s="1"/>
  <c r="J590" i="6"/>
  <c r="B591" i="6"/>
  <c r="C591" i="6"/>
  <c r="D591" i="6"/>
  <c r="F591" i="6"/>
  <c r="G591" i="6"/>
  <c r="H591" i="6"/>
  <c r="I591" i="6"/>
  <c r="M591" i="6" s="1"/>
  <c r="J591" i="6"/>
  <c r="B592" i="6"/>
  <c r="C592" i="6"/>
  <c r="D592" i="6"/>
  <c r="F592" i="6"/>
  <c r="G592" i="6"/>
  <c r="H592" i="6"/>
  <c r="I592" i="6"/>
  <c r="M592" i="6" s="1"/>
  <c r="J592" i="6"/>
  <c r="B593" i="6"/>
  <c r="C593" i="6"/>
  <c r="D593" i="6"/>
  <c r="F593" i="6"/>
  <c r="G593" i="6"/>
  <c r="H593" i="6"/>
  <c r="I593" i="6"/>
  <c r="M593" i="6" s="1"/>
  <c r="J593" i="6"/>
  <c r="B594" i="6"/>
  <c r="C594" i="6"/>
  <c r="D594" i="6"/>
  <c r="F594" i="6"/>
  <c r="G594" i="6"/>
  <c r="H594" i="6"/>
  <c r="I594" i="6"/>
  <c r="M594" i="6" s="1"/>
  <c r="J594" i="6"/>
  <c r="B595" i="6"/>
  <c r="C595" i="6"/>
  <c r="D595" i="6"/>
  <c r="F595" i="6"/>
  <c r="G595" i="6"/>
  <c r="H595" i="6"/>
  <c r="I595" i="6"/>
  <c r="M595" i="6" s="1"/>
  <c r="J595" i="6"/>
  <c r="B596" i="6"/>
  <c r="C596" i="6"/>
  <c r="D596" i="6"/>
  <c r="F596" i="6"/>
  <c r="G596" i="6"/>
  <c r="H596" i="6"/>
  <c r="I596" i="6"/>
  <c r="M596" i="6" s="1"/>
  <c r="J596" i="6"/>
  <c r="B597" i="6"/>
  <c r="C597" i="6"/>
  <c r="D597" i="6"/>
  <c r="F597" i="6"/>
  <c r="G597" i="6"/>
  <c r="H597" i="6"/>
  <c r="I597" i="6"/>
  <c r="M597" i="6" s="1"/>
  <c r="J597" i="6"/>
  <c r="B598" i="6"/>
  <c r="C598" i="6"/>
  <c r="D598" i="6"/>
  <c r="F598" i="6"/>
  <c r="G598" i="6"/>
  <c r="H598" i="6"/>
  <c r="I598" i="6"/>
  <c r="M598" i="6" s="1"/>
  <c r="J598" i="6"/>
  <c r="B599" i="6"/>
  <c r="C599" i="6"/>
  <c r="D599" i="6"/>
  <c r="F599" i="6"/>
  <c r="G599" i="6"/>
  <c r="H599" i="6"/>
  <c r="I599" i="6"/>
  <c r="M599" i="6" s="1"/>
  <c r="J599" i="6"/>
  <c r="B600" i="6"/>
  <c r="C600" i="6"/>
  <c r="D600" i="6"/>
  <c r="F600" i="6"/>
  <c r="G600" i="6"/>
  <c r="H600" i="6"/>
  <c r="I600" i="6"/>
  <c r="M600" i="6" s="1"/>
  <c r="J600" i="6"/>
  <c r="B601" i="6"/>
  <c r="C601" i="6"/>
  <c r="D601" i="6"/>
  <c r="F601" i="6"/>
  <c r="G601" i="6"/>
  <c r="H601" i="6"/>
  <c r="I601" i="6"/>
  <c r="M601" i="6" s="1"/>
  <c r="J601" i="6"/>
  <c r="B602" i="6"/>
  <c r="C602" i="6"/>
  <c r="D602" i="6"/>
  <c r="F602" i="6"/>
  <c r="G602" i="6"/>
  <c r="H602" i="6"/>
  <c r="I602" i="6"/>
  <c r="M602" i="6" s="1"/>
  <c r="J602" i="6"/>
  <c r="B603" i="6"/>
  <c r="C603" i="6"/>
  <c r="D603" i="6"/>
  <c r="F603" i="6"/>
  <c r="G603" i="6"/>
  <c r="H603" i="6"/>
  <c r="I603" i="6"/>
  <c r="M603" i="6" s="1"/>
  <c r="J603" i="6"/>
  <c r="B604" i="6"/>
  <c r="C604" i="6"/>
  <c r="D604" i="6"/>
  <c r="F604" i="6"/>
  <c r="G604" i="6"/>
  <c r="H604" i="6"/>
  <c r="I604" i="6"/>
  <c r="M604" i="6" s="1"/>
  <c r="J604" i="6"/>
  <c r="B605" i="6"/>
  <c r="C605" i="6"/>
  <c r="D605" i="6"/>
  <c r="F605" i="6"/>
  <c r="G605" i="6"/>
  <c r="H605" i="6"/>
  <c r="I605" i="6"/>
  <c r="M605" i="6" s="1"/>
  <c r="J605" i="6"/>
  <c r="B606" i="6"/>
  <c r="C606" i="6"/>
  <c r="D606" i="6"/>
  <c r="F606" i="6"/>
  <c r="G606" i="6"/>
  <c r="H606" i="6"/>
  <c r="I606" i="6"/>
  <c r="M606" i="6" s="1"/>
  <c r="J606" i="6"/>
  <c r="B607" i="6"/>
  <c r="C607" i="6"/>
  <c r="D607" i="6"/>
  <c r="F607" i="6"/>
  <c r="G607" i="6"/>
  <c r="H607" i="6"/>
  <c r="I607" i="6"/>
  <c r="M607" i="6" s="1"/>
  <c r="J607" i="6"/>
  <c r="B608" i="6"/>
  <c r="C608" i="6"/>
  <c r="D608" i="6"/>
  <c r="F608" i="6"/>
  <c r="G608" i="6"/>
  <c r="H608" i="6"/>
  <c r="I608" i="6"/>
  <c r="M608" i="6" s="1"/>
  <c r="J608" i="6"/>
  <c r="B609" i="6"/>
  <c r="C609" i="6"/>
  <c r="D609" i="6"/>
  <c r="F609" i="6"/>
  <c r="G609" i="6"/>
  <c r="H609" i="6"/>
  <c r="I609" i="6"/>
  <c r="M609" i="6" s="1"/>
  <c r="J609" i="6"/>
  <c r="B610" i="6"/>
  <c r="C610" i="6"/>
  <c r="D610" i="6"/>
  <c r="F610" i="6"/>
  <c r="G610" i="6"/>
  <c r="H610" i="6"/>
  <c r="I610" i="6"/>
  <c r="M610" i="6" s="1"/>
  <c r="J610" i="6"/>
  <c r="B611" i="6"/>
  <c r="C611" i="6"/>
  <c r="D611" i="6"/>
  <c r="F611" i="6"/>
  <c r="G611" i="6"/>
  <c r="H611" i="6"/>
  <c r="I611" i="6"/>
  <c r="M611" i="6" s="1"/>
  <c r="J611" i="6"/>
  <c r="B612" i="6"/>
  <c r="C612" i="6"/>
  <c r="D612" i="6"/>
  <c r="F612" i="6"/>
  <c r="G612" i="6"/>
  <c r="H612" i="6"/>
  <c r="I612" i="6"/>
  <c r="M612" i="6" s="1"/>
  <c r="J612" i="6"/>
  <c r="B613" i="6"/>
  <c r="C613" i="6"/>
  <c r="D613" i="6"/>
  <c r="F613" i="6"/>
  <c r="G613" i="6"/>
  <c r="H613" i="6"/>
  <c r="I613" i="6"/>
  <c r="M613" i="6" s="1"/>
  <c r="J613" i="6"/>
  <c r="B614" i="6"/>
  <c r="C614" i="6"/>
  <c r="D614" i="6"/>
  <c r="F614" i="6"/>
  <c r="G614" i="6"/>
  <c r="H614" i="6"/>
  <c r="I614" i="6"/>
  <c r="M614" i="6" s="1"/>
  <c r="J614" i="6"/>
  <c r="B615" i="6"/>
  <c r="C615" i="6"/>
  <c r="D615" i="6"/>
  <c r="F615" i="6"/>
  <c r="G615" i="6"/>
  <c r="H615" i="6"/>
  <c r="I615" i="6"/>
  <c r="M615" i="6" s="1"/>
  <c r="J615" i="6"/>
  <c r="B616" i="6"/>
  <c r="C616" i="6"/>
  <c r="D616" i="6"/>
  <c r="F616" i="6"/>
  <c r="G616" i="6"/>
  <c r="H616" i="6"/>
  <c r="I616" i="6"/>
  <c r="M616" i="6" s="1"/>
  <c r="J616" i="6"/>
  <c r="B617" i="6"/>
  <c r="C617" i="6"/>
  <c r="D617" i="6"/>
  <c r="F617" i="6"/>
  <c r="G617" i="6"/>
  <c r="H617" i="6"/>
  <c r="I617" i="6"/>
  <c r="M617" i="6" s="1"/>
  <c r="J617" i="6"/>
  <c r="B618" i="6"/>
  <c r="C618" i="6"/>
  <c r="D618" i="6"/>
  <c r="F618" i="6"/>
  <c r="G618" i="6"/>
  <c r="H618" i="6"/>
  <c r="I618" i="6"/>
  <c r="M618" i="6" s="1"/>
  <c r="J618" i="6"/>
  <c r="B619" i="6"/>
  <c r="C619" i="6"/>
  <c r="D619" i="6"/>
  <c r="F619" i="6"/>
  <c r="G619" i="6"/>
  <c r="H619" i="6"/>
  <c r="I619" i="6"/>
  <c r="M619" i="6" s="1"/>
  <c r="J619" i="6"/>
  <c r="B620" i="6"/>
  <c r="C620" i="6"/>
  <c r="D620" i="6"/>
  <c r="F620" i="6"/>
  <c r="G620" i="6"/>
  <c r="H620" i="6"/>
  <c r="I620" i="6"/>
  <c r="M620" i="6" s="1"/>
  <c r="J620" i="6"/>
  <c r="B621" i="6"/>
  <c r="C621" i="6"/>
  <c r="D621" i="6"/>
  <c r="F621" i="6"/>
  <c r="G621" i="6"/>
  <c r="H621" i="6"/>
  <c r="I621" i="6"/>
  <c r="M621" i="6" s="1"/>
  <c r="J621" i="6"/>
  <c r="B622" i="6"/>
  <c r="C622" i="6"/>
  <c r="D622" i="6"/>
  <c r="F622" i="6"/>
  <c r="G622" i="6"/>
  <c r="H622" i="6"/>
  <c r="I622" i="6"/>
  <c r="M622" i="6" s="1"/>
  <c r="J622" i="6"/>
  <c r="B623" i="6"/>
  <c r="C623" i="6"/>
  <c r="D623" i="6"/>
  <c r="F623" i="6"/>
  <c r="G623" i="6"/>
  <c r="H623" i="6"/>
  <c r="I623" i="6"/>
  <c r="M623" i="6" s="1"/>
  <c r="J623" i="6"/>
  <c r="B624" i="6"/>
  <c r="C624" i="6"/>
  <c r="D624" i="6"/>
  <c r="F624" i="6"/>
  <c r="G624" i="6"/>
  <c r="H624" i="6"/>
  <c r="I624" i="6"/>
  <c r="M624" i="6" s="1"/>
  <c r="J624" i="6"/>
  <c r="B625" i="6"/>
  <c r="C625" i="6"/>
  <c r="D625" i="6"/>
  <c r="F625" i="6"/>
  <c r="G625" i="6"/>
  <c r="H625" i="6"/>
  <c r="I625" i="6"/>
  <c r="M625" i="6" s="1"/>
  <c r="J625" i="6"/>
  <c r="B626" i="6"/>
  <c r="C626" i="6"/>
  <c r="D626" i="6"/>
  <c r="F626" i="6"/>
  <c r="G626" i="6"/>
  <c r="H626" i="6"/>
  <c r="I626" i="6"/>
  <c r="M626" i="6" s="1"/>
  <c r="J626" i="6"/>
  <c r="B627" i="6"/>
  <c r="C627" i="6"/>
  <c r="D627" i="6"/>
  <c r="F627" i="6"/>
  <c r="G627" i="6"/>
  <c r="H627" i="6"/>
  <c r="I627" i="6"/>
  <c r="M627" i="6" s="1"/>
  <c r="J627" i="6"/>
  <c r="B628" i="6"/>
  <c r="C628" i="6"/>
  <c r="D628" i="6"/>
  <c r="F628" i="6"/>
  <c r="G628" i="6"/>
  <c r="H628" i="6"/>
  <c r="I628" i="6"/>
  <c r="M628" i="6" s="1"/>
  <c r="J628" i="6"/>
  <c r="B629" i="6"/>
  <c r="C629" i="6"/>
  <c r="D629" i="6"/>
  <c r="F629" i="6"/>
  <c r="G629" i="6"/>
  <c r="H629" i="6"/>
  <c r="I629" i="6"/>
  <c r="M629" i="6" s="1"/>
  <c r="J629" i="6"/>
  <c r="B630" i="6"/>
  <c r="C630" i="6"/>
  <c r="D630" i="6"/>
  <c r="F630" i="6"/>
  <c r="G630" i="6"/>
  <c r="H630" i="6"/>
  <c r="I630" i="6"/>
  <c r="M630" i="6" s="1"/>
  <c r="J630" i="6"/>
  <c r="B631" i="6"/>
  <c r="C631" i="6"/>
  <c r="D631" i="6"/>
  <c r="F631" i="6"/>
  <c r="G631" i="6"/>
  <c r="H631" i="6"/>
  <c r="I631" i="6"/>
  <c r="M631" i="6" s="1"/>
  <c r="J631" i="6"/>
  <c r="B632" i="6"/>
  <c r="C632" i="6"/>
  <c r="D632" i="6"/>
  <c r="F632" i="6"/>
  <c r="G632" i="6"/>
  <c r="H632" i="6"/>
  <c r="I632" i="6"/>
  <c r="M632" i="6" s="1"/>
  <c r="J632" i="6"/>
  <c r="B633" i="6"/>
  <c r="C633" i="6"/>
  <c r="D633" i="6"/>
  <c r="F633" i="6"/>
  <c r="G633" i="6"/>
  <c r="H633" i="6"/>
  <c r="I633" i="6"/>
  <c r="M633" i="6" s="1"/>
  <c r="J633" i="6"/>
  <c r="B634" i="6"/>
  <c r="C634" i="6"/>
  <c r="D634" i="6"/>
  <c r="F634" i="6"/>
  <c r="G634" i="6"/>
  <c r="H634" i="6"/>
  <c r="I634" i="6"/>
  <c r="M634" i="6" s="1"/>
  <c r="J634" i="6"/>
  <c r="B635" i="6"/>
  <c r="C635" i="6"/>
  <c r="D635" i="6"/>
  <c r="F635" i="6"/>
  <c r="G635" i="6"/>
  <c r="H635" i="6"/>
  <c r="I635" i="6"/>
  <c r="M635" i="6" s="1"/>
  <c r="J635" i="6"/>
  <c r="B636" i="6"/>
  <c r="C636" i="6"/>
  <c r="D636" i="6"/>
  <c r="F636" i="6"/>
  <c r="G636" i="6"/>
  <c r="H636" i="6"/>
  <c r="I636" i="6"/>
  <c r="M636" i="6" s="1"/>
  <c r="J636" i="6"/>
  <c r="B637" i="6"/>
  <c r="C637" i="6"/>
  <c r="D637" i="6"/>
  <c r="F637" i="6"/>
  <c r="G637" i="6"/>
  <c r="H637" i="6"/>
  <c r="I637" i="6"/>
  <c r="M637" i="6" s="1"/>
  <c r="J637" i="6"/>
  <c r="B638" i="6"/>
  <c r="C638" i="6"/>
  <c r="D638" i="6"/>
  <c r="F638" i="6"/>
  <c r="G638" i="6"/>
  <c r="H638" i="6"/>
  <c r="I638" i="6"/>
  <c r="M638" i="6" s="1"/>
  <c r="J638" i="6"/>
  <c r="B639" i="6"/>
  <c r="C639" i="6"/>
  <c r="D639" i="6"/>
  <c r="F639" i="6"/>
  <c r="G639" i="6"/>
  <c r="H639" i="6"/>
  <c r="I639" i="6"/>
  <c r="M639" i="6" s="1"/>
  <c r="J639" i="6"/>
  <c r="B640" i="6"/>
  <c r="C640" i="6"/>
  <c r="D640" i="6"/>
  <c r="F640" i="6"/>
  <c r="G640" i="6"/>
  <c r="H640" i="6"/>
  <c r="I640" i="6"/>
  <c r="M640" i="6" s="1"/>
  <c r="J640" i="6"/>
  <c r="B641" i="6"/>
  <c r="C641" i="6"/>
  <c r="D641" i="6"/>
  <c r="F641" i="6"/>
  <c r="G641" i="6"/>
  <c r="H641" i="6"/>
  <c r="I641" i="6"/>
  <c r="M641" i="6" s="1"/>
  <c r="J641" i="6"/>
  <c r="B642" i="6"/>
  <c r="C642" i="6"/>
  <c r="D642" i="6"/>
  <c r="F642" i="6"/>
  <c r="G642" i="6"/>
  <c r="H642" i="6"/>
  <c r="I642" i="6"/>
  <c r="M642" i="6" s="1"/>
  <c r="J642" i="6"/>
  <c r="B643" i="6"/>
  <c r="C643" i="6"/>
  <c r="D643" i="6"/>
  <c r="F643" i="6"/>
  <c r="G643" i="6"/>
  <c r="H643" i="6"/>
  <c r="I643" i="6"/>
  <c r="M643" i="6" s="1"/>
  <c r="J643" i="6"/>
  <c r="B644" i="6"/>
  <c r="C644" i="6"/>
  <c r="D644" i="6"/>
  <c r="F644" i="6"/>
  <c r="G644" i="6"/>
  <c r="H644" i="6"/>
  <c r="I644" i="6"/>
  <c r="M644" i="6" s="1"/>
  <c r="J644" i="6"/>
  <c r="B645" i="6"/>
  <c r="C645" i="6"/>
  <c r="D645" i="6"/>
  <c r="F645" i="6"/>
  <c r="G645" i="6"/>
  <c r="H645" i="6"/>
  <c r="I645" i="6"/>
  <c r="M645" i="6" s="1"/>
  <c r="J645" i="6"/>
  <c r="B646" i="6"/>
  <c r="C646" i="6"/>
  <c r="D646" i="6"/>
  <c r="F646" i="6"/>
  <c r="G646" i="6"/>
  <c r="H646" i="6"/>
  <c r="I646" i="6"/>
  <c r="M646" i="6" s="1"/>
  <c r="J646" i="6"/>
  <c r="B647" i="6"/>
  <c r="C647" i="6"/>
  <c r="D647" i="6"/>
  <c r="F647" i="6"/>
  <c r="G647" i="6"/>
  <c r="H647" i="6"/>
  <c r="I647" i="6"/>
  <c r="M647" i="6" s="1"/>
  <c r="J647" i="6"/>
  <c r="B648" i="6"/>
  <c r="C648" i="6"/>
  <c r="D648" i="6"/>
  <c r="F648" i="6"/>
  <c r="G648" i="6"/>
  <c r="H648" i="6"/>
  <c r="I648" i="6"/>
  <c r="M648" i="6" s="1"/>
  <c r="J648" i="6"/>
  <c r="B649" i="6"/>
  <c r="C649" i="6"/>
  <c r="D649" i="6"/>
  <c r="F649" i="6"/>
  <c r="G649" i="6"/>
  <c r="H649" i="6"/>
  <c r="I649" i="6"/>
  <c r="M649" i="6" s="1"/>
  <c r="J649" i="6"/>
  <c r="B650" i="6"/>
  <c r="C650" i="6"/>
  <c r="D650" i="6"/>
  <c r="F650" i="6"/>
  <c r="G650" i="6"/>
  <c r="H650" i="6"/>
  <c r="I650" i="6"/>
  <c r="M650" i="6" s="1"/>
  <c r="J650" i="6"/>
  <c r="B651" i="6"/>
  <c r="C651" i="6"/>
  <c r="D651" i="6"/>
  <c r="F651" i="6"/>
  <c r="G651" i="6"/>
  <c r="H651" i="6"/>
  <c r="I651" i="6"/>
  <c r="M651" i="6" s="1"/>
  <c r="J651" i="6"/>
  <c r="B652" i="6"/>
  <c r="C652" i="6"/>
  <c r="D652" i="6"/>
  <c r="F652" i="6"/>
  <c r="G652" i="6"/>
  <c r="H652" i="6"/>
  <c r="I652" i="6"/>
  <c r="M652" i="6" s="1"/>
  <c r="J652" i="6"/>
  <c r="B653" i="6"/>
  <c r="C653" i="6"/>
  <c r="D653" i="6"/>
  <c r="F653" i="6"/>
  <c r="G653" i="6"/>
  <c r="H653" i="6"/>
  <c r="I653" i="6"/>
  <c r="M653" i="6" s="1"/>
  <c r="J653" i="6"/>
  <c r="B654" i="6"/>
  <c r="C654" i="6"/>
  <c r="D654" i="6"/>
  <c r="F654" i="6"/>
  <c r="G654" i="6"/>
  <c r="H654" i="6"/>
  <c r="I654" i="6"/>
  <c r="M654" i="6" s="1"/>
  <c r="J654" i="6"/>
  <c r="B655" i="6"/>
  <c r="C655" i="6"/>
  <c r="D655" i="6"/>
  <c r="F655" i="6"/>
  <c r="G655" i="6"/>
  <c r="H655" i="6"/>
  <c r="I655" i="6"/>
  <c r="M655" i="6" s="1"/>
  <c r="J655" i="6"/>
  <c r="B656" i="6"/>
  <c r="C656" i="6"/>
  <c r="D656" i="6"/>
  <c r="F656" i="6"/>
  <c r="G656" i="6"/>
  <c r="H656" i="6"/>
  <c r="I656" i="6"/>
  <c r="M656" i="6" s="1"/>
  <c r="J656" i="6"/>
  <c r="B657" i="6"/>
  <c r="C657" i="6"/>
  <c r="D657" i="6"/>
  <c r="F657" i="6"/>
  <c r="G657" i="6"/>
  <c r="H657" i="6"/>
  <c r="I657" i="6"/>
  <c r="M657" i="6" s="1"/>
  <c r="J657" i="6"/>
  <c r="B658" i="6"/>
  <c r="C658" i="6"/>
  <c r="D658" i="6"/>
  <c r="F658" i="6"/>
  <c r="G658" i="6"/>
  <c r="H658" i="6"/>
  <c r="I658" i="6"/>
  <c r="M658" i="6" s="1"/>
  <c r="J658" i="6"/>
  <c r="B659" i="6"/>
  <c r="C659" i="6"/>
  <c r="D659" i="6"/>
  <c r="F659" i="6"/>
  <c r="G659" i="6"/>
  <c r="H659" i="6"/>
  <c r="I659" i="6"/>
  <c r="M659" i="6" s="1"/>
  <c r="J659" i="6"/>
  <c r="B660" i="6"/>
  <c r="C660" i="6"/>
  <c r="D660" i="6"/>
  <c r="F660" i="6"/>
  <c r="G660" i="6"/>
  <c r="H660" i="6"/>
  <c r="I660" i="6"/>
  <c r="M660" i="6" s="1"/>
  <c r="J660" i="6"/>
  <c r="B661" i="6"/>
  <c r="C661" i="6"/>
  <c r="D661" i="6"/>
  <c r="F661" i="6"/>
  <c r="G661" i="6"/>
  <c r="H661" i="6"/>
  <c r="I661" i="6"/>
  <c r="M661" i="6" s="1"/>
  <c r="J661" i="6"/>
  <c r="B662" i="6"/>
  <c r="C662" i="6"/>
  <c r="D662" i="6"/>
  <c r="F662" i="6"/>
  <c r="G662" i="6"/>
  <c r="H662" i="6"/>
  <c r="I662" i="6"/>
  <c r="M662" i="6" s="1"/>
  <c r="J662" i="6"/>
  <c r="B663" i="6"/>
  <c r="C663" i="6"/>
  <c r="D663" i="6"/>
  <c r="F663" i="6"/>
  <c r="G663" i="6"/>
  <c r="H663" i="6"/>
  <c r="I663" i="6"/>
  <c r="M663" i="6" s="1"/>
  <c r="J663" i="6"/>
  <c r="B664" i="6"/>
  <c r="C664" i="6"/>
  <c r="D664" i="6"/>
  <c r="F664" i="6"/>
  <c r="G664" i="6"/>
  <c r="H664" i="6"/>
  <c r="I664" i="6"/>
  <c r="M664" i="6" s="1"/>
  <c r="J664" i="6"/>
  <c r="B665" i="6"/>
  <c r="C665" i="6"/>
  <c r="D665" i="6"/>
  <c r="F665" i="6"/>
  <c r="G665" i="6"/>
  <c r="H665" i="6"/>
  <c r="I665" i="6"/>
  <c r="M665" i="6" s="1"/>
  <c r="J665" i="6"/>
  <c r="B666" i="6"/>
  <c r="C666" i="6"/>
  <c r="D666" i="6"/>
  <c r="F666" i="6"/>
  <c r="G666" i="6"/>
  <c r="H666" i="6"/>
  <c r="I666" i="6"/>
  <c r="M666" i="6" s="1"/>
  <c r="J666" i="6"/>
  <c r="B667" i="6"/>
  <c r="C667" i="6"/>
  <c r="D667" i="6"/>
  <c r="F667" i="6"/>
  <c r="G667" i="6"/>
  <c r="H667" i="6"/>
  <c r="I667" i="6"/>
  <c r="M667" i="6" s="1"/>
  <c r="J667" i="6"/>
  <c r="B668" i="6"/>
  <c r="C668" i="6"/>
  <c r="D668" i="6"/>
  <c r="F668" i="6"/>
  <c r="G668" i="6"/>
  <c r="H668" i="6"/>
  <c r="I668" i="6"/>
  <c r="M668" i="6" s="1"/>
  <c r="J668" i="6"/>
  <c r="B669" i="6"/>
  <c r="C669" i="6"/>
  <c r="D669" i="6"/>
  <c r="F669" i="6"/>
  <c r="G669" i="6"/>
  <c r="H669" i="6"/>
  <c r="I669" i="6"/>
  <c r="M669" i="6" s="1"/>
  <c r="J669" i="6"/>
  <c r="B670" i="6"/>
  <c r="C670" i="6"/>
  <c r="D670" i="6"/>
  <c r="F670" i="6"/>
  <c r="G670" i="6"/>
  <c r="H670" i="6"/>
  <c r="I670" i="6"/>
  <c r="M670" i="6" s="1"/>
  <c r="J670" i="6"/>
  <c r="B671" i="6"/>
  <c r="C671" i="6"/>
  <c r="D671" i="6"/>
  <c r="F671" i="6"/>
  <c r="G671" i="6"/>
  <c r="H671" i="6"/>
  <c r="I671" i="6"/>
  <c r="M671" i="6" s="1"/>
  <c r="J671" i="6"/>
  <c r="B672" i="6"/>
  <c r="C672" i="6"/>
  <c r="D672" i="6"/>
  <c r="F672" i="6"/>
  <c r="G672" i="6"/>
  <c r="H672" i="6"/>
  <c r="I672" i="6"/>
  <c r="M672" i="6" s="1"/>
  <c r="J672" i="6"/>
  <c r="B673" i="6"/>
  <c r="C673" i="6"/>
  <c r="D673" i="6"/>
  <c r="F673" i="6"/>
  <c r="G673" i="6"/>
  <c r="H673" i="6"/>
  <c r="I673" i="6"/>
  <c r="M673" i="6" s="1"/>
  <c r="J673" i="6"/>
  <c r="B674" i="6"/>
  <c r="C674" i="6"/>
  <c r="D674" i="6"/>
  <c r="F674" i="6"/>
  <c r="G674" i="6"/>
  <c r="H674" i="6"/>
  <c r="I674" i="6"/>
  <c r="M674" i="6" s="1"/>
  <c r="J674" i="6"/>
  <c r="B675" i="6"/>
  <c r="C675" i="6"/>
  <c r="D675" i="6"/>
  <c r="F675" i="6"/>
  <c r="G675" i="6"/>
  <c r="H675" i="6"/>
  <c r="I675" i="6"/>
  <c r="M675" i="6" s="1"/>
  <c r="J675" i="6"/>
  <c r="B676" i="6"/>
  <c r="C676" i="6"/>
  <c r="D676" i="6"/>
  <c r="F676" i="6"/>
  <c r="G676" i="6"/>
  <c r="H676" i="6"/>
  <c r="I676" i="6"/>
  <c r="M676" i="6" s="1"/>
  <c r="J676" i="6"/>
  <c r="B677" i="6"/>
  <c r="C677" i="6"/>
  <c r="D677" i="6"/>
  <c r="F677" i="6"/>
  <c r="G677" i="6"/>
  <c r="H677" i="6"/>
  <c r="I677" i="6"/>
  <c r="M677" i="6" s="1"/>
  <c r="J677" i="6"/>
  <c r="B678" i="6"/>
  <c r="C678" i="6"/>
  <c r="D678" i="6"/>
  <c r="F678" i="6"/>
  <c r="G678" i="6"/>
  <c r="H678" i="6"/>
  <c r="I678" i="6"/>
  <c r="M678" i="6" s="1"/>
  <c r="J678" i="6"/>
  <c r="B679" i="6"/>
  <c r="C679" i="6"/>
  <c r="D679" i="6"/>
  <c r="F679" i="6"/>
  <c r="G679" i="6"/>
  <c r="H679" i="6"/>
  <c r="I679" i="6"/>
  <c r="M679" i="6" s="1"/>
  <c r="J679" i="6"/>
  <c r="B680" i="6"/>
  <c r="C680" i="6"/>
  <c r="D680" i="6"/>
  <c r="F680" i="6"/>
  <c r="G680" i="6"/>
  <c r="H680" i="6"/>
  <c r="I680" i="6"/>
  <c r="M680" i="6" s="1"/>
  <c r="J680" i="6"/>
  <c r="B681" i="6"/>
  <c r="C681" i="6"/>
  <c r="D681" i="6"/>
  <c r="F681" i="6"/>
  <c r="G681" i="6"/>
  <c r="H681" i="6"/>
  <c r="I681" i="6"/>
  <c r="M681" i="6" s="1"/>
  <c r="J681" i="6"/>
  <c r="B682" i="6"/>
  <c r="C682" i="6"/>
  <c r="D682" i="6"/>
  <c r="F682" i="6"/>
  <c r="G682" i="6"/>
  <c r="H682" i="6"/>
  <c r="I682" i="6"/>
  <c r="M682" i="6" s="1"/>
  <c r="J682" i="6"/>
  <c r="B683" i="6"/>
  <c r="C683" i="6"/>
  <c r="D683" i="6"/>
  <c r="F683" i="6"/>
  <c r="G683" i="6"/>
  <c r="H683" i="6"/>
  <c r="I683" i="6"/>
  <c r="M683" i="6" s="1"/>
  <c r="J683" i="6"/>
  <c r="B684" i="6"/>
  <c r="C684" i="6"/>
  <c r="D684" i="6"/>
  <c r="F684" i="6"/>
  <c r="G684" i="6"/>
  <c r="H684" i="6"/>
  <c r="I684" i="6"/>
  <c r="M684" i="6" s="1"/>
  <c r="J684" i="6"/>
  <c r="B685" i="6"/>
  <c r="C685" i="6"/>
  <c r="D685" i="6"/>
  <c r="F685" i="6"/>
  <c r="G685" i="6"/>
  <c r="H685" i="6"/>
  <c r="I685" i="6"/>
  <c r="M685" i="6" s="1"/>
  <c r="J685" i="6"/>
  <c r="B686" i="6"/>
  <c r="C686" i="6"/>
  <c r="D686" i="6"/>
  <c r="F686" i="6"/>
  <c r="G686" i="6"/>
  <c r="H686" i="6"/>
  <c r="I686" i="6"/>
  <c r="M686" i="6" s="1"/>
  <c r="J686" i="6"/>
  <c r="B687" i="6"/>
  <c r="C687" i="6"/>
  <c r="D687" i="6"/>
  <c r="F687" i="6"/>
  <c r="G687" i="6"/>
  <c r="H687" i="6"/>
  <c r="I687" i="6"/>
  <c r="M687" i="6" s="1"/>
  <c r="J687" i="6"/>
  <c r="B688" i="6"/>
  <c r="C688" i="6"/>
  <c r="D688" i="6"/>
  <c r="F688" i="6"/>
  <c r="G688" i="6"/>
  <c r="H688" i="6"/>
  <c r="I688" i="6"/>
  <c r="M688" i="6" s="1"/>
  <c r="J688" i="6"/>
  <c r="B689" i="6"/>
  <c r="C689" i="6"/>
  <c r="D689" i="6"/>
  <c r="F689" i="6"/>
  <c r="G689" i="6"/>
  <c r="H689" i="6"/>
  <c r="I689" i="6"/>
  <c r="M689" i="6" s="1"/>
  <c r="J689" i="6"/>
  <c r="B690" i="6"/>
  <c r="C690" i="6"/>
  <c r="D690" i="6"/>
  <c r="F690" i="6"/>
  <c r="G690" i="6"/>
  <c r="H690" i="6"/>
  <c r="I690" i="6"/>
  <c r="M690" i="6" s="1"/>
  <c r="J690" i="6"/>
  <c r="B691" i="6"/>
  <c r="C691" i="6"/>
  <c r="D691" i="6"/>
  <c r="F691" i="6"/>
  <c r="G691" i="6"/>
  <c r="H691" i="6"/>
  <c r="I691" i="6"/>
  <c r="M691" i="6" s="1"/>
  <c r="J691" i="6"/>
  <c r="B692" i="6"/>
  <c r="C692" i="6"/>
  <c r="D692" i="6"/>
  <c r="F692" i="6"/>
  <c r="G692" i="6"/>
  <c r="H692" i="6"/>
  <c r="I692" i="6"/>
  <c r="M692" i="6" s="1"/>
  <c r="J692" i="6"/>
  <c r="B693" i="6"/>
  <c r="C693" i="6"/>
  <c r="D693" i="6"/>
  <c r="F693" i="6"/>
  <c r="G693" i="6"/>
  <c r="H693" i="6"/>
  <c r="I693" i="6"/>
  <c r="M693" i="6" s="1"/>
  <c r="J693" i="6"/>
  <c r="B694" i="6"/>
  <c r="C694" i="6"/>
  <c r="D694" i="6"/>
  <c r="F694" i="6"/>
  <c r="G694" i="6"/>
  <c r="H694" i="6"/>
  <c r="I694" i="6"/>
  <c r="M694" i="6" s="1"/>
  <c r="J694" i="6"/>
  <c r="B695" i="6"/>
  <c r="C695" i="6"/>
  <c r="D695" i="6"/>
  <c r="F695" i="6"/>
  <c r="G695" i="6"/>
  <c r="H695" i="6"/>
  <c r="I695" i="6"/>
  <c r="M695" i="6" s="1"/>
  <c r="J695" i="6"/>
  <c r="B696" i="6"/>
  <c r="C696" i="6"/>
  <c r="D696" i="6"/>
  <c r="F696" i="6"/>
  <c r="G696" i="6"/>
  <c r="H696" i="6"/>
  <c r="I696" i="6"/>
  <c r="M696" i="6" s="1"/>
  <c r="J696" i="6"/>
  <c r="B697" i="6"/>
  <c r="C697" i="6"/>
  <c r="D697" i="6"/>
  <c r="F697" i="6"/>
  <c r="G697" i="6"/>
  <c r="H697" i="6"/>
  <c r="I697" i="6"/>
  <c r="M697" i="6" s="1"/>
  <c r="J697" i="6"/>
  <c r="B698" i="6"/>
  <c r="C698" i="6"/>
  <c r="D698" i="6"/>
  <c r="F698" i="6"/>
  <c r="G698" i="6"/>
  <c r="H698" i="6"/>
  <c r="I698" i="6"/>
  <c r="M698" i="6" s="1"/>
  <c r="J698" i="6"/>
  <c r="B699" i="6"/>
  <c r="C699" i="6"/>
  <c r="D699" i="6"/>
  <c r="F699" i="6"/>
  <c r="G699" i="6"/>
  <c r="H699" i="6"/>
  <c r="I699" i="6"/>
  <c r="M699" i="6" s="1"/>
  <c r="J699" i="6"/>
  <c r="B700" i="6"/>
  <c r="C700" i="6"/>
  <c r="D700" i="6"/>
  <c r="F700" i="6"/>
  <c r="G700" i="6"/>
  <c r="H700" i="6"/>
  <c r="I700" i="6"/>
  <c r="M700" i="6" s="1"/>
  <c r="J700" i="6"/>
  <c r="B701" i="6"/>
  <c r="C701" i="6"/>
  <c r="D701" i="6"/>
  <c r="F701" i="6"/>
  <c r="G701" i="6"/>
  <c r="H701" i="6"/>
  <c r="I701" i="6"/>
  <c r="M701" i="6" s="1"/>
  <c r="J701" i="6"/>
  <c r="B702" i="6"/>
  <c r="C702" i="6"/>
  <c r="D702" i="6"/>
  <c r="F702" i="6"/>
  <c r="G702" i="6"/>
  <c r="H702" i="6"/>
  <c r="I702" i="6"/>
  <c r="M702" i="6" s="1"/>
  <c r="J702" i="6"/>
  <c r="B703" i="6"/>
  <c r="C703" i="6"/>
  <c r="D703" i="6"/>
  <c r="F703" i="6"/>
  <c r="G703" i="6"/>
  <c r="H703" i="6"/>
  <c r="I703" i="6"/>
  <c r="M703" i="6" s="1"/>
  <c r="J703" i="6"/>
  <c r="B704" i="6"/>
  <c r="C704" i="6"/>
  <c r="D704" i="6"/>
  <c r="F704" i="6"/>
  <c r="G704" i="6"/>
  <c r="H704" i="6"/>
  <c r="I704" i="6"/>
  <c r="M704" i="6" s="1"/>
  <c r="J704" i="6"/>
  <c r="B705" i="6"/>
  <c r="C705" i="6"/>
  <c r="D705" i="6"/>
  <c r="F705" i="6"/>
  <c r="G705" i="6"/>
  <c r="H705" i="6"/>
  <c r="I705" i="6"/>
  <c r="M705" i="6" s="1"/>
  <c r="J705" i="6"/>
  <c r="B706" i="6"/>
  <c r="C706" i="6"/>
  <c r="D706" i="6"/>
  <c r="F706" i="6"/>
  <c r="G706" i="6"/>
  <c r="H706" i="6"/>
  <c r="I706" i="6"/>
  <c r="M706" i="6" s="1"/>
  <c r="J706" i="6"/>
  <c r="B707" i="6"/>
  <c r="C707" i="6"/>
  <c r="D707" i="6"/>
  <c r="F707" i="6"/>
  <c r="G707" i="6"/>
  <c r="H707" i="6"/>
  <c r="I707" i="6"/>
  <c r="M707" i="6" s="1"/>
  <c r="J707" i="6"/>
  <c r="B708" i="6"/>
  <c r="C708" i="6"/>
  <c r="D708" i="6"/>
  <c r="F708" i="6"/>
  <c r="G708" i="6"/>
  <c r="H708" i="6"/>
  <c r="I708" i="6"/>
  <c r="M708" i="6" s="1"/>
  <c r="J708" i="6"/>
  <c r="B709" i="6"/>
  <c r="C709" i="6"/>
  <c r="D709" i="6"/>
  <c r="F709" i="6"/>
  <c r="G709" i="6"/>
  <c r="H709" i="6"/>
  <c r="I709" i="6"/>
  <c r="M709" i="6" s="1"/>
  <c r="J709" i="6"/>
  <c r="B710" i="6"/>
  <c r="C710" i="6"/>
  <c r="D710" i="6"/>
  <c r="F710" i="6"/>
  <c r="G710" i="6"/>
  <c r="H710" i="6"/>
  <c r="I710" i="6"/>
  <c r="M710" i="6" s="1"/>
  <c r="J710" i="6"/>
  <c r="B711" i="6"/>
  <c r="C711" i="6"/>
  <c r="D711" i="6"/>
  <c r="F711" i="6"/>
  <c r="G711" i="6"/>
  <c r="H711" i="6"/>
  <c r="I711" i="6"/>
  <c r="M711" i="6" s="1"/>
  <c r="J711" i="6"/>
  <c r="B712" i="6"/>
  <c r="C712" i="6"/>
  <c r="D712" i="6"/>
  <c r="F712" i="6"/>
  <c r="G712" i="6"/>
  <c r="H712" i="6"/>
  <c r="I712" i="6"/>
  <c r="M712" i="6" s="1"/>
  <c r="J712" i="6"/>
  <c r="B713" i="6"/>
  <c r="C713" i="6"/>
  <c r="D713" i="6"/>
  <c r="F713" i="6"/>
  <c r="G713" i="6"/>
  <c r="H713" i="6"/>
  <c r="I713" i="6"/>
  <c r="M713" i="6" s="1"/>
  <c r="J713" i="6"/>
  <c r="B714" i="6"/>
  <c r="C714" i="6"/>
  <c r="D714" i="6"/>
  <c r="F714" i="6"/>
  <c r="G714" i="6"/>
  <c r="H714" i="6"/>
  <c r="I714" i="6"/>
  <c r="M714" i="6" s="1"/>
  <c r="J714" i="6"/>
  <c r="B715" i="6"/>
  <c r="C715" i="6"/>
  <c r="D715" i="6"/>
  <c r="F715" i="6"/>
  <c r="G715" i="6"/>
  <c r="H715" i="6"/>
  <c r="I715" i="6"/>
  <c r="M715" i="6" s="1"/>
  <c r="J715" i="6"/>
  <c r="B716" i="6"/>
  <c r="C716" i="6"/>
  <c r="D716" i="6"/>
  <c r="F716" i="6"/>
  <c r="G716" i="6"/>
  <c r="H716" i="6"/>
  <c r="I716" i="6"/>
  <c r="M716" i="6" s="1"/>
  <c r="J716" i="6"/>
  <c r="B717" i="6"/>
  <c r="C717" i="6"/>
  <c r="D717" i="6"/>
  <c r="F717" i="6"/>
  <c r="G717" i="6"/>
  <c r="H717" i="6"/>
  <c r="I717" i="6"/>
  <c r="M717" i="6" s="1"/>
  <c r="J717" i="6"/>
  <c r="B718" i="6"/>
  <c r="C718" i="6"/>
  <c r="D718" i="6"/>
  <c r="F718" i="6"/>
  <c r="G718" i="6"/>
  <c r="H718" i="6"/>
  <c r="I718" i="6"/>
  <c r="M718" i="6" s="1"/>
  <c r="J718" i="6"/>
  <c r="B719" i="6"/>
  <c r="C719" i="6"/>
  <c r="D719" i="6"/>
  <c r="F719" i="6"/>
  <c r="G719" i="6"/>
  <c r="H719" i="6"/>
  <c r="I719" i="6"/>
  <c r="M719" i="6" s="1"/>
  <c r="J719" i="6"/>
  <c r="B720" i="6"/>
  <c r="C720" i="6"/>
  <c r="D720" i="6"/>
  <c r="F720" i="6"/>
  <c r="G720" i="6"/>
  <c r="H720" i="6"/>
  <c r="I720" i="6"/>
  <c r="M720" i="6" s="1"/>
  <c r="J720" i="6"/>
  <c r="B721" i="6"/>
  <c r="C721" i="6"/>
  <c r="D721" i="6"/>
  <c r="F721" i="6"/>
  <c r="G721" i="6"/>
  <c r="H721" i="6"/>
  <c r="I721" i="6"/>
  <c r="M721" i="6" s="1"/>
  <c r="J721" i="6"/>
  <c r="B722" i="6"/>
  <c r="C722" i="6"/>
  <c r="D722" i="6"/>
  <c r="F722" i="6"/>
  <c r="G722" i="6"/>
  <c r="H722" i="6"/>
  <c r="I722" i="6"/>
  <c r="M722" i="6" s="1"/>
  <c r="J722" i="6"/>
  <c r="B723" i="6"/>
  <c r="C723" i="6"/>
  <c r="D723" i="6"/>
  <c r="F723" i="6"/>
  <c r="G723" i="6"/>
  <c r="H723" i="6"/>
  <c r="I723" i="6"/>
  <c r="M723" i="6" s="1"/>
  <c r="J723" i="6"/>
  <c r="B724" i="6"/>
  <c r="C724" i="6"/>
  <c r="D724" i="6"/>
  <c r="F724" i="6"/>
  <c r="G724" i="6"/>
  <c r="H724" i="6"/>
  <c r="I724" i="6"/>
  <c r="M724" i="6" s="1"/>
  <c r="J724" i="6"/>
  <c r="B725" i="6"/>
  <c r="C725" i="6"/>
  <c r="D725" i="6"/>
  <c r="F725" i="6"/>
  <c r="G725" i="6"/>
  <c r="H725" i="6"/>
  <c r="I725" i="6"/>
  <c r="M725" i="6" s="1"/>
  <c r="J725" i="6"/>
  <c r="B726" i="6"/>
  <c r="C726" i="6"/>
  <c r="D726" i="6"/>
  <c r="F726" i="6"/>
  <c r="G726" i="6"/>
  <c r="H726" i="6"/>
  <c r="I726" i="6"/>
  <c r="M726" i="6" s="1"/>
  <c r="J726" i="6"/>
  <c r="B727" i="6"/>
  <c r="C727" i="6"/>
  <c r="D727" i="6"/>
  <c r="F727" i="6"/>
  <c r="G727" i="6"/>
  <c r="H727" i="6"/>
  <c r="I727" i="6"/>
  <c r="M727" i="6" s="1"/>
  <c r="J727" i="6"/>
  <c r="B728" i="6"/>
  <c r="C728" i="6"/>
  <c r="D728" i="6"/>
  <c r="F728" i="6"/>
  <c r="G728" i="6"/>
  <c r="H728" i="6"/>
  <c r="I728" i="6"/>
  <c r="M728" i="6" s="1"/>
  <c r="J728" i="6"/>
  <c r="B729" i="6"/>
  <c r="C729" i="6"/>
  <c r="D729" i="6"/>
  <c r="F729" i="6"/>
  <c r="G729" i="6"/>
  <c r="H729" i="6"/>
  <c r="I729" i="6"/>
  <c r="M729" i="6" s="1"/>
  <c r="J729" i="6"/>
  <c r="B730" i="6"/>
  <c r="C730" i="6"/>
  <c r="D730" i="6"/>
  <c r="F730" i="6"/>
  <c r="G730" i="6"/>
  <c r="H730" i="6"/>
  <c r="I730" i="6"/>
  <c r="M730" i="6" s="1"/>
  <c r="J730" i="6"/>
  <c r="B731" i="6"/>
  <c r="C731" i="6"/>
  <c r="D731" i="6"/>
  <c r="F731" i="6"/>
  <c r="G731" i="6"/>
  <c r="H731" i="6"/>
  <c r="I731" i="6"/>
  <c r="M731" i="6" s="1"/>
  <c r="J731" i="6"/>
  <c r="B732" i="6"/>
  <c r="C732" i="6"/>
  <c r="D732" i="6"/>
  <c r="F732" i="6"/>
  <c r="G732" i="6"/>
  <c r="H732" i="6"/>
  <c r="I732" i="6"/>
  <c r="M732" i="6" s="1"/>
  <c r="J732" i="6"/>
  <c r="B733" i="6"/>
  <c r="C733" i="6"/>
  <c r="D733" i="6"/>
  <c r="F733" i="6"/>
  <c r="G733" i="6"/>
  <c r="H733" i="6"/>
  <c r="I733" i="6"/>
  <c r="M733" i="6" s="1"/>
  <c r="J733" i="6"/>
  <c r="B734" i="6"/>
  <c r="C734" i="6"/>
  <c r="D734" i="6"/>
  <c r="F734" i="6"/>
  <c r="G734" i="6"/>
  <c r="H734" i="6"/>
  <c r="I734" i="6"/>
  <c r="M734" i="6" s="1"/>
  <c r="J734" i="6"/>
  <c r="B735" i="6"/>
  <c r="C735" i="6"/>
  <c r="D735" i="6"/>
  <c r="F735" i="6"/>
  <c r="G735" i="6"/>
  <c r="H735" i="6"/>
  <c r="I735" i="6"/>
  <c r="M735" i="6" s="1"/>
  <c r="J735" i="6"/>
  <c r="B736" i="6"/>
  <c r="C736" i="6"/>
  <c r="D736" i="6"/>
  <c r="F736" i="6"/>
  <c r="G736" i="6"/>
  <c r="H736" i="6"/>
  <c r="I736" i="6"/>
  <c r="M736" i="6" s="1"/>
  <c r="J736" i="6"/>
  <c r="B737" i="6"/>
  <c r="C737" i="6"/>
  <c r="D737" i="6"/>
  <c r="F737" i="6"/>
  <c r="G737" i="6"/>
  <c r="H737" i="6"/>
  <c r="I737" i="6"/>
  <c r="M737" i="6" s="1"/>
  <c r="J737" i="6"/>
  <c r="B738" i="6"/>
  <c r="C738" i="6"/>
  <c r="D738" i="6"/>
  <c r="F738" i="6"/>
  <c r="G738" i="6"/>
  <c r="H738" i="6"/>
  <c r="I738" i="6"/>
  <c r="M738" i="6" s="1"/>
  <c r="J738" i="6"/>
  <c r="B739" i="6"/>
  <c r="C739" i="6"/>
  <c r="D739" i="6"/>
  <c r="F739" i="6"/>
  <c r="G739" i="6"/>
  <c r="H739" i="6"/>
  <c r="I739" i="6"/>
  <c r="M739" i="6" s="1"/>
  <c r="J739" i="6"/>
  <c r="B740" i="6"/>
  <c r="C740" i="6"/>
  <c r="D740" i="6"/>
  <c r="F740" i="6"/>
  <c r="G740" i="6"/>
  <c r="H740" i="6"/>
  <c r="I740" i="6"/>
  <c r="M740" i="6" s="1"/>
  <c r="J740" i="6"/>
  <c r="B741" i="6"/>
  <c r="C741" i="6"/>
  <c r="D741" i="6"/>
  <c r="F741" i="6"/>
  <c r="G741" i="6"/>
  <c r="H741" i="6"/>
  <c r="I741" i="6"/>
  <c r="M741" i="6" s="1"/>
  <c r="J741" i="6"/>
  <c r="B742" i="6"/>
  <c r="C742" i="6"/>
  <c r="D742" i="6"/>
  <c r="F742" i="6"/>
  <c r="G742" i="6"/>
  <c r="H742" i="6"/>
  <c r="I742" i="6"/>
  <c r="M742" i="6" s="1"/>
  <c r="J742" i="6"/>
  <c r="B743" i="6"/>
  <c r="C743" i="6"/>
  <c r="D743" i="6"/>
  <c r="F743" i="6"/>
  <c r="G743" i="6"/>
  <c r="H743" i="6"/>
  <c r="I743" i="6"/>
  <c r="M743" i="6" s="1"/>
  <c r="J743" i="6"/>
  <c r="B744" i="6"/>
  <c r="C744" i="6"/>
  <c r="D744" i="6"/>
  <c r="F744" i="6"/>
  <c r="G744" i="6"/>
  <c r="H744" i="6"/>
  <c r="I744" i="6"/>
  <c r="M744" i="6" s="1"/>
  <c r="J744" i="6"/>
  <c r="B745" i="6"/>
  <c r="C745" i="6"/>
  <c r="D745" i="6"/>
  <c r="F745" i="6"/>
  <c r="G745" i="6"/>
  <c r="H745" i="6"/>
  <c r="I745" i="6"/>
  <c r="M745" i="6" s="1"/>
  <c r="J745" i="6"/>
  <c r="B746" i="6"/>
  <c r="C746" i="6"/>
  <c r="D746" i="6"/>
  <c r="F746" i="6"/>
  <c r="G746" i="6"/>
  <c r="H746" i="6"/>
  <c r="I746" i="6"/>
  <c r="M746" i="6" s="1"/>
  <c r="J746" i="6"/>
  <c r="B747" i="6"/>
  <c r="C747" i="6"/>
  <c r="D747" i="6"/>
  <c r="F747" i="6"/>
  <c r="G747" i="6"/>
  <c r="H747" i="6"/>
  <c r="I747" i="6"/>
  <c r="M747" i="6" s="1"/>
  <c r="J747" i="6"/>
  <c r="B748" i="6"/>
  <c r="C748" i="6"/>
  <c r="D748" i="6"/>
  <c r="F748" i="6"/>
  <c r="G748" i="6"/>
  <c r="H748" i="6"/>
  <c r="I748" i="6"/>
  <c r="M748" i="6" s="1"/>
  <c r="J748" i="6"/>
  <c r="B749" i="6"/>
  <c r="C749" i="6"/>
  <c r="D749" i="6"/>
  <c r="F749" i="6"/>
  <c r="G749" i="6"/>
  <c r="H749" i="6"/>
  <c r="I749" i="6"/>
  <c r="M749" i="6" s="1"/>
  <c r="J749" i="6"/>
  <c r="B750" i="6"/>
  <c r="C750" i="6"/>
  <c r="D750" i="6"/>
  <c r="F750" i="6"/>
  <c r="G750" i="6"/>
  <c r="H750" i="6"/>
  <c r="I750" i="6"/>
  <c r="M750" i="6" s="1"/>
  <c r="J750" i="6"/>
  <c r="B751" i="6"/>
  <c r="C751" i="6"/>
  <c r="D751" i="6"/>
  <c r="F751" i="6"/>
  <c r="G751" i="6"/>
  <c r="H751" i="6"/>
  <c r="I751" i="6"/>
  <c r="M751" i="6" s="1"/>
  <c r="J751" i="6"/>
  <c r="B752" i="6"/>
  <c r="C752" i="6"/>
  <c r="D752" i="6"/>
  <c r="F752" i="6"/>
  <c r="G752" i="6"/>
  <c r="H752" i="6"/>
  <c r="I752" i="6"/>
  <c r="M752" i="6" s="1"/>
  <c r="J752" i="6"/>
  <c r="B753" i="6"/>
  <c r="C753" i="6"/>
  <c r="D753" i="6"/>
  <c r="F753" i="6"/>
  <c r="G753" i="6"/>
  <c r="H753" i="6"/>
  <c r="I753" i="6"/>
  <c r="M753" i="6" s="1"/>
  <c r="J753" i="6"/>
  <c r="B754" i="6"/>
  <c r="C754" i="6"/>
  <c r="D754" i="6"/>
  <c r="F754" i="6"/>
  <c r="G754" i="6"/>
  <c r="H754" i="6"/>
  <c r="I754" i="6"/>
  <c r="M754" i="6" s="1"/>
  <c r="J754" i="6"/>
  <c r="B755" i="6"/>
  <c r="C755" i="6"/>
  <c r="D755" i="6"/>
  <c r="F755" i="6"/>
  <c r="G755" i="6"/>
  <c r="H755" i="6"/>
  <c r="I755" i="6"/>
  <c r="M755" i="6" s="1"/>
  <c r="J755" i="6"/>
  <c r="B756" i="6"/>
  <c r="C756" i="6"/>
  <c r="D756" i="6"/>
  <c r="F756" i="6"/>
  <c r="G756" i="6"/>
  <c r="H756" i="6"/>
  <c r="I756" i="6"/>
  <c r="M756" i="6" s="1"/>
  <c r="J756" i="6"/>
  <c r="B757" i="6"/>
  <c r="C757" i="6"/>
  <c r="D757" i="6"/>
  <c r="F757" i="6"/>
  <c r="G757" i="6"/>
  <c r="H757" i="6"/>
  <c r="I757" i="6"/>
  <c r="M757" i="6" s="1"/>
  <c r="J757" i="6"/>
  <c r="B758" i="6"/>
  <c r="C758" i="6"/>
  <c r="D758" i="6"/>
  <c r="F758" i="6"/>
  <c r="G758" i="6"/>
  <c r="H758" i="6"/>
  <c r="I758" i="6"/>
  <c r="M758" i="6" s="1"/>
  <c r="J758" i="6"/>
  <c r="B759" i="6"/>
  <c r="C759" i="6"/>
  <c r="D759" i="6"/>
  <c r="F759" i="6"/>
  <c r="G759" i="6"/>
  <c r="H759" i="6"/>
  <c r="I759" i="6"/>
  <c r="M759" i="6" s="1"/>
  <c r="J759" i="6"/>
  <c r="B760" i="6"/>
  <c r="C760" i="6"/>
  <c r="D760" i="6"/>
  <c r="F760" i="6"/>
  <c r="G760" i="6"/>
  <c r="H760" i="6"/>
  <c r="I760" i="6"/>
  <c r="M760" i="6" s="1"/>
  <c r="J760" i="6"/>
  <c r="B761" i="6"/>
  <c r="C761" i="6"/>
  <c r="D761" i="6"/>
  <c r="F761" i="6"/>
  <c r="G761" i="6"/>
  <c r="H761" i="6"/>
  <c r="I761" i="6"/>
  <c r="M761" i="6" s="1"/>
  <c r="J761" i="6"/>
  <c r="B762" i="6"/>
  <c r="C762" i="6"/>
  <c r="D762" i="6"/>
  <c r="F762" i="6"/>
  <c r="G762" i="6"/>
  <c r="H762" i="6"/>
  <c r="I762" i="6"/>
  <c r="M762" i="6" s="1"/>
  <c r="J762" i="6"/>
  <c r="B763" i="6"/>
  <c r="C763" i="6"/>
  <c r="D763" i="6"/>
  <c r="F763" i="6"/>
  <c r="G763" i="6"/>
  <c r="H763" i="6"/>
  <c r="I763" i="6"/>
  <c r="M763" i="6" s="1"/>
  <c r="J763" i="6"/>
  <c r="B764" i="6"/>
  <c r="C764" i="6"/>
  <c r="D764" i="6"/>
  <c r="F764" i="6"/>
  <c r="G764" i="6"/>
  <c r="H764" i="6"/>
  <c r="I764" i="6"/>
  <c r="M764" i="6" s="1"/>
  <c r="J764" i="6"/>
  <c r="B765" i="6"/>
  <c r="C765" i="6"/>
  <c r="D765" i="6"/>
  <c r="F765" i="6"/>
  <c r="G765" i="6"/>
  <c r="H765" i="6"/>
  <c r="I765" i="6"/>
  <c r="M765" i="6" s="1"/>
  <c r="J765" i="6"/>
  <c r="B766" i="6"/>
  <c r="C766" i="6"/>
  <c r="D766" i="6"/>
  <c r="F766" i="6"/>
  <c r="G766" i="6"/>
  <c r="H766" i="6"/>
  <c r="I766" i="6"/>
  <c r="M766" i="6" s="1"/>
  <c r="J766" i="6"/>
  <c r="B767" i="6"/>
  <c r="C767" i="6"/>
  <c r="D767" i="6"/>
  <c r="F767" i="6"/>
  <c r="G767" i="6"/>
  <c r="H767" i="6"/>
  <c r="I767" i="6"/>
  <c r="M767" i="6" s="1"/>
  <c r="J767" i="6"/>
  <c r="B768" i="6"/>
  <c r="C768" i="6"/>
  <c r="D768" i="6"/>
  <c r="F768" i="6"/>
  <c r="G768" i="6"/>
  <c r="H768" i="6"/>
  <c r="I768" i="6"/>
  <c r="M768" i="6" s="1"/>
  <c r="J768" i="6"/>
  <c r="B769" i="6"/>
  <c r="C769" i="6"/>
  <c r="D769" i="6"/>
  <c r="F769" i="6"/>
  <c r="G769" i="6"/>
  <c r="H769" i="6"/>
  <c r="I769" i="6"/>
  <c r="M769" i="6" s="1"/>
  <c r="J769" i="6"/>
  <c r="B770" i="6"/>
  <c r="C770" i="6"/>
  <c r="D770" i="6"/>
  <c r="F770" i="6"/>
  <c r="G770" i="6"/>
  <c r="H770" i="6"/>
  <c r="I770" i="6"/>
  <c r="M770" i="6" s="1"/>
  <c r="J770" i="6"/>
  <c r="B771" i="6"/>
  <c r="C771" i="6"/>
  <c r="D771" i="6"/>
  <c r="F771" i="6"/>
  <c r="G771" i="6"/>
  <c r="H771" i="6"/>
  <c r="I771" i="6"/>
  <c r="M771" i="6" s="1"/>
  <c r="J771" i="6"/>
  <c r="B772" i="6"/>
  <c r="C772" i="6"/>
  <c r="D772" i="6"/>
  <c r="F772" i="6"/>
  <c r="G772" i="6"/>
  <c r="H772" i="6"/>
  <c r="I772" i="6"/>
  <c r="M772" i="6" s="1"/>
  <c r="J772" i="6"/>
  <c r="B773" i="6"/>
  <c r="C773" i="6"/>
  <c r="D773" i="6"/>
  <c r="F773" i="6"/>
  <c r="G773" i="6"/>
  <c r="H773" i="6"/>
  <c r="I773" i="6"/>
  <c r="M773" i="6" s="1"/>
  <c r="J773" i="6"/>
  <c r="B774" i="6"/>
  <c r="C774" i="6"/>
  <c r="D774" i="6"/>
  <c r="F774" i="6"/>
  <c r="G774" i="6"/>
  <c r="H774" i="6"/>
  <c r="I774" i="6"/>
  <c r="M774" i="6" s="1"/>
  <c r="J774" i="6"/>
  <c r="B775" i="6"/>
  <c r="C775" i="6"/>
  <c r="D775" i="6"/>
  <c r="F775" i="6"/>
  <c r="G775" i="6"/>
  <c r="H775" i="6"/>
  <c r="I775" i="6"/>
  <c r="M775" i="6" s="1"/>
  <c r="J775" i="6"/>
  <c r="B776" i="6"/>
  <c r="C776" i="6"/>
  <c r="D776" i="6"/>
  <c r="F776" i="6"/>
  <c r="G776" i="6"/>
  <c r="H776" i="6"/>
  <c r="I776" i="6"/>
  <c r="M776" i="6" s="1"/>
  <c r="J776" i="6"/>
  <c r="B777" i="6"/>
  <c r="C777" i="6"/>
  <c r="D777" i="6"/>
  <c r="F777" i="6"/>
  <c r="G777" i="6"/>
  <c r="H777" i="6"/>
  <c r="I777" i="6"/>
  <c r="M777" i="6" s="1"/>
  <c r="J777" i="6"/>
  <c r="B778" i="6"/>
  <c r="C778" i="6"/>
  <c r="D778" i="6"/>
  <c r="F778" i="6"/>
  <c r="G778" i="6"/>
  <c r="H778" i="6"/>
  <c r="I778" i="6"/>
  <c r="M778" i="6" s="1"/>
  <c r="J778" i="6"/>
  <c r="B779" i="6"/>
  <c r="C779" i="6"/>
  <c r="D779" i="6"/>
  <c r="F779" i="6"/>
  <c r="G779" i="6"/>
  <c r="H779" i="6"/>
  <c r="I779" i="6"/>
  <c r="M779" i="6" s="1"/>
  <c r="J779" i="6"/>
  <c r="B780" i="6"/>
  <c r="C780" i="6"/>
  <c r="D780" i="6"/>
  <c r="F780" i="6"/>
  <c r="G780" i="6"/>
  <c r="H780" i="6"/>
  <c r="I780" i="6"/>
  <c r="M780" i="6" s="1"/>
  <c r="J780" i="6"/>
  <c r="B781" i="6"/>
  <c r="C781" i="6"/>
  <c r="D781" i="6"/>
  <c r="F781" i="6"/>
  <c r="G781" i="6"/>
  <c r="H781" i="6"/>
  <c r="I781" i="6"/>
  <c r="M781" i="6" s="1"/>
  <c r="J781" i="6"/>
  <c r="B782" i="6"/>
  <c r="C782" i="6"/>
  <c r="D782" i="6"/>
  <c r="F782" i="6"/>
  <c r="G782" i="6"/>
  <c r="H782" i="6"/>
  <c r="I782" i="6"/>
  <c r="M782" i="6" s="1"/>
  <c r="J782" i="6"/>
  <c r="B783" i="6"/>
  <c r="C783" i="6"/>
  <c r="D783" i="6"/>
  <c r="F783" i="6"/>
  <c r="G783" i="6"/>
  <c r="H783" i="6"/>
  <c r="I783" i="6"/>
  <c r="M783" i="6" s="1"/>
  <c r="J783" i="6"/>
  <c r="B784" i="6"/>
  <c r="C784" i="6"/>
  <c r="D784" i="6"/>
  <c r="F784" i="6"/>
  <c r="G784" i="6"/>
  <c r="H784" i="6"/>
  <c r="I784" i="6"/>
  <c r="M784" i="6" s="1"/>
  <c r="J784" i="6"/>
  <c r="B785" i="6"/>
  <c r="C785" i="6"/>
  <c r="D785" i="6"/>
  <c r="F785" i="6"/>
  <c r="G785" i="6"/>
  <c r="H785" i="6"/>
  <c r="I785" i="6"/>
  <c r="M785" i="6" s="1"/>
  <c r="J785" i="6"/>
  <c r="B786" i="6"/>
  <c r="C786" i="6"/>
  <c r="D786" i="6"/>
  <c r="F786" i="6"/>
  <c r="G786" i="6"/>
  <c r="H786" i="6"/>
  <c r="I786" i="6"/>
  <c r="M786" i="6" s="1"/>
  <c r="J786" i="6"/>
  <c r="B787" i="6"/>
  <c r="C787" i="6"/>
  <c r="D787" i="6"/>
  <c r="F787" i="6"/>
  <c r="G787" i="6"/>
  <c r="H787" i="6"/>
  <c r="I787" i="6"/>
  <c r="M787" i="6" s="1"/>
  <c r="J787" i="6"/>
  <c r="B788" i="6"/>
  <c r="C788" i="6"/>
  <c r="D788" i="6"/>
  <c r="F788" i="6"/>
  <c r="G788" i="6"/>
  <c r="H788" i="6"/>
  <c r="I788" i="6"/>
  <c r="M788" i="6" s="1"/>
  <c r="J788" i="6"/>
  <c r="B789" i="6"/>
  <c r="C789" i="6"/>
  <c r="D789" i="6"/>
  <c r="F789" i="6"/>
  <c r="G789" i="6"/>
  <c r="H789" i="6"/>
  <c r="I789" i="6"/>
  <c r="M789" i="6" s="1"/>
  <c r="J789" i="6"/>
  <c r="B790" i="6"/>
  <c r="C790" i="6"/>
  <c r="D790" i="6"/>
  <c r="F790" i="6"/>
  <c r="G790" i="6"/>
  <c r="H790" i="6"/>
  <c r="I790" i="6"/>
  <c r="M790" i="6" s="1"/>
  <c r="J790" i="6"/>
  <c r="B791" i="6"/>
  <c r="C791" i="6"/>
  <c r="D791" i="6"/>
  <c r="F791" i="6"/>
  <c r="G791" i="6"/>
  <c r="H791" i="6"/>
  <c r="I791" i="6"/>
  <c r="M791" i="6" s="1"/>
  <c r="J791" i="6"/>
  <c r="B792" i="6"/>
  <c r="C792" i="6"/>
  <c r="D792" i="6"/>
  <c r="F792" i="6"/>
  <c r="G792" i="6"/>
  <c r="H792" i="6"/>
  <c r="I792" i="6"/>
  <c r="M792" i="6" s="1"/>
  <c r="J792" i="6"/>
  <c r="B793" i="6"/>
  <c r="C793" i="6"/>
  <c r="D793" i="6"/>
  <c r="F793" i="6"/>
  <c r="G793" i="6"/>
  <c r="H793" i="6"/>
  <c r="I793" i="6"/>
  <c r="M793" i="6" s="1"/>
  <c r="J793" i="6"/>
  <c r="B794" i="6"/>
  <c r="C794" i="6"/>
  <c r="D794" i="6"/>
  <c r="F794" i="6"/>
  <c r="G794" i="6"/>
  <c r="H794" i="6"/>
  <c r="I794" i="6"/>
  <c r="M794" i="6" s="1"/>
  <c r="J794" i="6"/>
  <c r="B795" i="6"/>
  <c r="C795" i="6"/>
  <c r="D795" i="6"/>
  <c r="F795" i="6"/>
  <c r="G795" i="6"/>
  <c r="H795" i="6"/>
  <c r="I795" i="6"/>
  <c r="M795" i="6" s="1"/>
  <c r="J795" i="6"/>
  <c r="B796" i="6"/>
  <c r="C796" i="6"/>
  <c r="D796" i="6"/>
  <c r="F796" i="6"/>
  <c r="G796" i="6"/>
  <c r="H796" i="6"/>
  <c r="I796" i="6"/>
  <c r="M796" i="6" s="1"/>
  <c r="J796" i="6"/>
  <c r="B797" i="6"/>
  <c r="C797" i="6"/>
  <c r="D797" i="6"/>
  <c r="F797" i="6"/>
  <c r="G797" i="6"/>
  <c r="H797" i="6"/>
  <c r="I797" i="6"/>
  <c r="M797" i="6" s="1"/>
  <c r="J797" i="6"/>
  <c r="B798" i="6"/>
  <c r="C798" i="6"/>
  <c r="D798" i="6"/>
  <c r="F798" i="6"/>
  <c r="G798" i="6"/>
  <c r="H798" i="6"/>
  <c r="I798" i="6"/>
  <c r="M798" i="6" s="1"/>
  <c r="J798" i="6"/>
  <c r="B799" i="6"/>
  <c r="C799" i="6"/>
  <c r="D799" i="6"/>
  <c r="F799" i="6"/>
  <c r="G799" i="6"/>
  <c r="H799" i="6"/>
  <c r="I799" i="6"/>
  <c r="M799" i="6" s="1"/>
  <c r="J799" i="6"/>
  <c r="B800" i="6"/>
  <c r="C800" i="6"/>
  <c r="D800" i="6"/>
  <c r="F800" i="6"/>
  <c r="G800" i="6"/>
  <c r="H800" i="6"/>
  <c r="I800" i="6"/>
  <c r="M800" i="6" s="1"/>
  <c r="J800" i="6"/>
  <c r="B801" i="6"/>
  <c r="C801" i="6"/>
  <c r="D801" i="6"/>
  <c r="F801" i="6"/>
  <c r="G801" i="6"/>
  <c r="H801" i="6"/>
  <c r="I801" i="6"/>
  <c r="M801" i="6" s="1"/>
  <c r="J801" i="6"/>
  <c r="B802" i="6"/>
  <c r="C802" i="6"/>
  <c r="D802" i="6"/>
  <c r="F802" i="6"/>
  <c r="G802" i="6"/>
  <c r="H802" i="6"/>
  <c r="I802" i="6"/>
  <c r="M802" i="6" s="1"/>
  <c r="J802" i="6"/>
  <c r="B803" i="6"/>
  <c r="C803" i="6"/>
  <c r="D803" i="6"/>
  <c r="F803" i="6"/>
  <c r="G803" i="6"/>
  <c r="H803" i="6"/>
  <c r="I803" i="6"/>
  <c r="M803" i="6" s="1"/>
  <c r="J803" i="6"/>
  <c r="B804" i="6"/>
  <c r="C804" i="6"/>
  <c r="D804" i="6"/>
  <c r="F804" i="6"/>
  <c r="G804" i="6"/>
  <c r="H804" i="6"/>
  <c r="I804" i="6"/>
  <c r="M804" i="6" s="1"/>
  <c r="J804" i="6"/>
  <c r="B805" i="6"/>
  <c r="C805" i="6"/>
  <c r="D805" i="6"/>
  <c r="F805" i="6"/>
  <c r="G805" i="6"/>
  <c r="H805" i="6"/>
  <c r="I805" i="6"/>
  <c r="M805" i="6" s="1"/>
  <c r="J805" i="6"/>
  <c r="B806" i="6"/>
  <c r="C806" i="6"/>
  <c r="D806" i="6"/>
  <c r="F806" i="6"/>
  <c r="G806" i="6"/>
  <c r="H806" i="6"/>
  <c r="I806" i="6"/>
  <c r="M806" i="6" s="1"/>
  <c r="J806" i="6"/>
  <c r="B807" i="6"/>
  <c r="C807" i="6"/>
  <c r="D807" i="6"/>
  <c r="F807" i="6"/>
  <c r="G807" i="6"/>
  <c r="H807" i="6"/>
  <c r="I807" i="6"/>
  <c r="M807" i="6" s="1"/>
  <c r="J807" i="6"/>
  <c r="B808" i="6"/>
  <c r="C808" i="6"/>
  <c r="D808" i="6"/>
  <c r="F808" i="6"/>
  <c r="G808" i="6"/>
  <c r="H808" i="6"/>
  <c r="I808" i="6"/>
  <c r="M808" i="6" s="1"/>
  <c r="J808" i="6"/>
  <c r="B809" i="6"/>
  <c r="C809" i="6"/>
  <c r="D809" i="6"/>
  <c r="F809" i="6"/>
  <c r="G809" i="6"/>
  <c r="H809" i="6"/>
  <c r="I809" i="6"/>
  <c r="M809" i="6" s="1"/>
  <c r="J809" i="6"/>
  <c r="B810" i="6"/>
  <c r="C810" i="6"/>
  <c r="D810" i="6"/>
  <c r="F810" i="6"/>
  <c r="G810" i="6"/>
  <c r="H810" i="6"/>
  <c r="I810" i="6"/>
  <c r="M810" i="6" s="1"/>
  <c r="J810" i="6"/>
  <c r="B811" i="6"/>
  <c r="C811" i="6"/>
  <c r="D811" i="6"/>
  <c r="F811" i="6"/>
  <c r="G811" i="6"/>
  <c r="H811" i="6"/>
  <c r="I811" i="6"/>
  <c r="M811" i="6" s="1"/>
  <c r="J811" i="6"/>
  <c r="B812" i="6"/>
  <c r="C812" i="6"/>
  <c r="D812" i="6"/>
  <c r="F812" i="6"/>
  <c r="G812" i="6"/>
  <c r="H812" i="6"/>
  <c r="I812" i="6"/>
  <c r="M812" i="6" s="1"/>
  <c r="J812" i="6"/>
  <c r="B813" i="6"/>
  <c r="C813" i="6"/>
  <c r="D813" i="6"/>
  <c r="F813" i="6"/>
  <c r="G813" i="6"/>
  <c r="H813" i="6"/>
  <c r="I813" i="6"/>
  <c r="M813" i="6" s="1"/>
  <c r="J813" i="6"/>
  <c r="B814" i="6"/>
  <c r="C814" i="6"/>
  <c r="D814" i="6"/>
  <c r="F814" i="6"/>
  <c r="G814" i="6"/>
  <c r="H814" i="6"/>
  <c r="I814" i="6"/>
  <c r="M814" i="6" s="1"/>
  <c r="J814" i="6"/>
  <c r="B815" i="6"/>
  <c r="C815" i="6"/>
  <c r="D815" i="6"/>
  <c r="F815" i="6"/>
  <c r="G815" i="6"/>
  <c r="H815" i="6"/>
  <c r="I815" i="6"/>
  <c r="M815" i="6" s="1"/>
  <c r="J815" i="6"/>
  <c r="B816" i="6"/>
  <c r="C816" i="6"/>
  <c r="D816" i="6"/>
  <c r="F816" i="6"/>
  <c r="G816" i="6"/>
  <c r="H816" i="6"/>
  <c r="I816" i="6"/>
  <c r="M816" i="6" s="1"/>
  <c r="J816" i="6"/>
  <c r="B817" i="6"/>
  <c r="C817" i="6"/>
  <c r="D817" i="6"/>
  <c r="F817" i="6"/>
  <c r="G817" i="6"/>
  <c r="H817" i="6"/>
  <c r="I817" i="6"/>
  <c r="M817" i="6" s="1"/>
  <c r="J817" i="6"/>
  <c r="B818" i="6"/>
  <c r="C818" i="6"/>
  <c r="D818" i="6"/>
  <c r="F818" i="6"/>
  <c r="G818" i="6"/>
  <c r="H818" i="6"/>
  <c r="I818" i="6"/>
  <c r="M818" i="6" s="1"/>
  <c r="J818" i="6"/>
  <c r="B819" i="6"/>
  <c r="C819" i="6"/>
  <c r="D819" i="6"/>
  <c r="F819" i="6"/>
  <c r="G819" i="6"/>
  <c r="H819" i="6"/>
  <c r="I819" i="6"/>
  <c r="M819" i="6" s="1"/>
  <c r="J819" i="6"/>
  <c r="B820" i="6"/>
  <c r="C820" i="6"/>
  <c r="D820" i="6"/>
  <c r="F820" i="6"/>
  <c r="G820" i="6"/>
  <c r="H820" i="6"/>
  <c r="I820" i="6"/>
  <c r="M820" i="6" s="1"/>
  <c r="J820" i="6"/>
  <c r="B821" i="6"/>
  <c r="C821" i="6"/>
  <c r="D821" i="6"/>
  <c r="F821" i="6"/>
  <c r="G821" i="6"/>
  <c r="H821" i="6"/>
  <c r="I821" i="6"/>
  <c r="M821" i="6" s="1"/>
  <c r="J821" i="6"/>
  <c r="B822" i="6"/>
  <c r="C822" i="6"/>
  <c r="D822" i="6"/>
  <c r="F822" i="6"/>
  <c r="G822" i="6"/>
  <c r="H822" i="6"/>
  <c r="I822" i="6"/>
  <c r="M822" i="6" s="1"/>
  <c r="J822" i="6"/>
  <c r="B823" i="6"/>
  <c r="C823" i="6"/>
  <c r="D823" i="6"/>
  <c r="F823" i="6"/>
  <c r="G823" i="6"/>
  <c r="H823" i="6"/>
  <c r="I823" i="6"/>
  <c r="M823" i="6" s="1"/>
  <c r="J823" i="6"/>
  <c r="B824" i="6"/>
  <c r="C824" i="6"/>
  <c r="D824" i="6"/>
  <c r="F824" i="6"/>
  <c r="G824" i="6"/>
  <c r="H824" i="6"/>
  <c r="I824" i="6"/>
  <c r="M824" i="6" s="1"/>
  <c r="J824" i="6"/>
  <c r="B825" i="6"/>
  <c r="C825" i="6"/>
  <c r="D825" i="6"/>
  <c r="F825" i="6"/>
  <c r="G825" i="6"/>
  <c r="H825" i="6"/>
  <c r="I825" i="6"/>
  <c r="M825" i="6" s="1"/>
  <c r="J825" i="6"/>
  <c r="B826" i="6"/>
  <c r="C826" i="6"/>
  <c r="D826" i="6"/>
  <c r="F826" i="6"/>
  <c r="G826" i="6"/>
  <c r="H826" i="6"/>
  <c r="I826" i="6"/>
  <c r="M826" i="6" s="1"/>
  <c r="J826" i="6"/>
  <c r="B827" i="6"/>
  <c r="C827" i="6"/>
  <c r="D827" i="6"/>
  <c r="F827" i="6"/>
  <c r="G827" i="6"/>
  <c r="H827" i="6"/>
  <c r="I827" i="6"/>
  <c r="M827" i="6" s="1"/>
  <c r="J827" i="6"/>
  <c r="B828" i="6"/>
  <c r="C828" i="6"/>
  <c r="D828" i="6"/>
  <c r="F828" i="6"/>
  <c r="G828" i="6"/>
  <c r="H828" i="6"/>
  <c r="I828" i="6"/>
  <c r="M828" i="6" s="1"/>
  <c r="J828" i="6"/>
  <c r="B829" i="6"/>
  <c r="C829" i="6"/>
  <c r="D829" i="6"/>
  <c r="F829" i="6"/>
  <c r="G829" i="6"/>
  <c r="H829" i="6"/>
  <c r="I829" i="6"/>
  <c r="M829" i="6" s="1"/>
  <c r="J829" i="6"/>
  <c r="B830" i="6"/>
  <c r="C830" i="6"/>
  <c r="D830" i="6"/>
  <c r="F830" i="6"/>
  <c r="G830" i="6"/>
  <c r="H830" i="6"/>
  <c r="I830" i="6"/>
  <c r="M830" i="6" s="1"/>
  <c r="J830" i="6"/>
  <c r="B831" i="6"/>
  <c r="C831" i="6"/>
  <c r="D831" i="6"/>
  <c r="F831" i="6"/>
  <c r="G831" i="6"/>
  <c r="H831" i="6"/>
  <c r="I831" i="6"/>
  <c r="M831" i="6" s="1"/>
  <c r="J831" i="6"/>
  <c r="B832" i="6"/>
  <c r="C832" i="6"/>
  <c r="D832" i="6"/>
  <c r="F832" i="6"/>
  <c r="G832" i="6"/>
  <c r="H832" i="6"/>
  <c r="I832" i="6"/>
  <c r="M832" i="6" s="1"/>
  <c r="J832" i="6"/>
  <c r="B833" i="6"/>
  <c r="C833" i="6"/>
  <c r="D833" i="6"/>
  <c r="F833" i="6"/>
  <c r="G833" i="6"/>
  <c r="H833" i="6"/>
  <c r="I833" i="6"/>
  <c r="M833" i="6" s="1"/>
  <c r="J833" i="6"/>
  <c r="B834" i="6"/>
  <c r="C834" i="6"/>
  <c r="D834" i="6"/>
  <c r="F834" i="6"/>
  <c r="G834" i="6"/>
  <c r="H834" i="6"/>
  <c r="I834" i="6"/>
  <c r="M834" i="6" s="1"/>
  <c r="J834" i="6"/>
  <c r="B835" i="6"/>
  <c r="C835" i="6"/>
  <c r="D835" i="6"/>
  <c r="F835" i="6"/>
  <c r="G835" i="6"/>
  <c r="H835" i="6"/>
  <c r="I835" i="6"/>
  <c r="M835" i="6" s="1"/>
  <c r="J835" i="6"/>
  <c r="B836" i="6"/>
  <c r="C836" i="6"/>
  <c r="D836" i="6"/>
  <c r="F836" i="6"/>
  <c r="G836" i="6"/>
  <c r="H836" i="6"/>
  <c r="I836" i="6"/>
  <c r="M836" i="6" s="1"/>
  <c r="J836" i="6"/>
  <c r="B837" i="6"/>
  <c r="C837" i="6"/>
  <c r="D837" i="6"/>
  <c r="F837" i="6"/>
  <c r="G837" i="6"/>
  <c r="H837" i="6"/>
  <c r="I837" i="6"/>
  <c r="M837" i="6" s="1"/>
  <c r="J837" i="6"/>
  <c r="B838" i="6"/>
  <c r="C838" i="6"/>
  <c r="D838" i="6"/>
  <c r="F838" i="6"/>
  <c r="G838" i="6"/>
  <c r="H838" i="6"/>
  <c r="I838" i="6"/>
  <c r="M838" i="6" s="1"/>
  <c r="J838" i="6"/>
  <c r="B839" i="6"/>
  <c r="C839" i="6"/>
  <c r="D839" i="6"/>
  <c r="F839" i="6"/>
  <c r="G839" i="6"/>
  <c r="H839" i="6"/>
  <c r="I839" i="6"/>
  <c r="M839" i="6" s="1"/>
  <c r="J839" i="6"/>
  <c r="B840" i="6"/>
  <c r="C840" i="6"/>
  <c r="D840" i="6"/>
  <c r="F840" i="6"/>
  <c r="G840" i="6"/>
  <c r="H840" i="6"/>
  <c r="I840" i="6"/>
  <c r="M840" i="6" s="1"/>
  <c r="J840" i="6"/>
  <c r="B841" i="6"/>
  <c r="C841" i="6"/>
  <c r="D841" i="6"/>
  <c r="F841" i="6"/>
  <c r="G841" i="6"/>
  <c r="H841" i="6"/>
  <c r="I841" i="6"/>
  <c r="M841" i="6" s="1"/>
  <c r="J841" i="6"/>
  <c r="B842" i="6"/>
  <c r="C842" i="6"/>
  <c r="D842" i="6"/>
  <c r="F842" i="6"/>
  <c r="G842" i="6"/>
  <c r="H842" i="6"/>
  <c r="I842" i="6"/>
  <c r="M842" i="6" s="1"/>
  <c r="J842" i="6"/>
  <c r="B843" i="6"/>
  <c r="C843" i="6"/>
  <c r="D843" i="6"/>
  <c r="F843" i="6"/>
  <c r="G843" i="6"/>
  <c r="H843" i="6"/>
  <c r="I843" i="6"/>
  <c r="M843" i="6" s="1"/>
  <c r="J843" i="6"/>
  <c r="B844" i="6"/>
  <c r="C844" i="6"/>
  <c r="D844" i="6"/>
  <c r="F844" i="6"/>
  <c r="G844" i="6"/>
  <c r="H844" i="6"/>
  <c r="I844" i="6"/>
  <c r="M844" i="6" s="1"/>
  <c r="J844" i="6"/>
  <c r="B845" i="6"/>
  <c r="C845" i="6"/>
  <c r="D845" i="6"/>
  <c r="F845" i="6"/>
  <c r="G845" i="6"/>
  <c r="H845" i="6"/>
  <c r="I845" i="6"/>
  <c r="M845" i="6" s="1"/>
  <c r="J845" i="6"/>
  <c r="B846" i="6"/>
  <c r="C846" i="6"/>
  <c r="D846" i="6"/>
  <c r="F846" i="6"/>
  <c r="G846" i="6"/>
  <c r="H846" i="6"/>
  <c r="I846" i="6"/>
  <c r="M846" i="6" s="1"/>
  <c r="J846" i="6"/>
  <c r="B847" i="6"/>
  <c r="C847" i="6"/>
  <c r="D847" i="6"/>
  <c r="F847" i="6"/>
  <c r="G847" i="6"/>
  <c r="H847" i="6"/>
  <c r="I847" i="6"/>
  <c r="M847" i="6" s="1"/>
  <c r="J847" i="6"/>
  <c r="B848" i="6"/>
  <c r="C848" i="6"/>
  <c r="D848" i="6"/>
  <c r="F848" i="6"/>
  <c r="G848" i="6"/>
  <c r="H848" i="6"/>
  <c r="I848" i="6"/>
  <c r="M848" i="6" s="1"/>
  <c r="J848" i="6"/>
  <c r="B849" i="6"/>
  <c r="C849" i="6"/>
  <c r="D849" i="6"/>
  <c r="F849" i="6"/>
  <c r="G849" i="6"/>
  <c r="H849" i="6"/>
  <c r="I849" i="6"/>
  <c r="M849" i="6" s="1"/>
  <c r="J849" i="6"/>
  <c r="B850" i="6"/>
  <c r="C850" i="6"/>
  <c r="D850" i="6"/>
  <c r="F850" i="6"/>
  <c r="G850" i="6"/>
  <c r="H850" i="6"/>
  <c r="I850" i="6"/>
  <c r="M850" i="6" s="1"/>
  <c r="J850" i="6"/>
  <c r="B851" i="6"/>
  <c r="C851" i="6"/>
  <c r="D851" i="6"/>
  <c r="F851" i="6"/>
  <c r="G851" i="6"/>
  <c r="H851" i="6"/>
  <c r="I851" i="6"/>
  <c r="M851" i="6" s="1"/>
  <c r="J851" i="6"/>
  <c r="B852" i="6"/>
  <c r="C852" i="6"/>
  <c r="D852" i="6"/>
  <c r="F852" i="6"/>
  <c r="G852" i="6"/>
  <c r="H852" i="6"/>
  <c r="I852" i="6"/>
  <c r="M852" i="6" s="1"/>
  <c r="J852" i="6"/>
  <c r="B853" i="6"/>
  <c r="C853" i="6"/>
  <c r="D853" i="6"/>
  <c r="F853" i="6"/>
  <c r="G853" i="6"/>
  <c r="H853" i="6"/>
  <c r="I853" i="6"/>
  <c r="M853" i="6" s="1"/>
  <c r="J853" i="6"/>
  <c r="B854" i="6"/>
  <c r="C854" i="6"/>
  <c r="D854" i="6"/>
  <c r="F854" i="6"/>
  <c r="G854" i="6"/>
  <c r="H854" i="6"/>
  <c r="I854" i="6"/>
  <c r="M854" i="6" s="1"/>
  <c r="J854" i="6"/>
  <c r="B855" i="6"/>
  <c r="C855" i="6"/>
  <c r="D855" i="6"/>
  <c r="F855" i="6"/>
  <c r="G855" i="6"/>
  <c r="H855" i="6"/>
  <c r="I855" i="6"/>
  <c r="M855" i="6" s="1"/>
  <c r="J855" i="6"/>
  <c r="B856" i="6"/>
  <c r="C856" i="6"/>
  <c r="D856" i="6"/>
  <c r="F856" i="6"/>
  <c r="G856" i="6"/>
  <c r="H856" i="6"/>
  <c r="I856" i="6"/>
  <c r="M856" i="6" s="1"/>
  <c r="J856" i="6"/>
  <c r="B857" i="6"/>
  <c r="C857" i="6"/>
  <c r="D857" i="6"/>
  <c r="F857" i="6"/>
  <c r="G857" i="6"/>
  <c r="H857" i="6"/>
  <c r="I857" i="6"/>
  <c r="M857" i="6" s="1"/>
  <c r="J857" i="6"/>
  <c r="B858" i="6"/>
  <c r="C858" i="6"/>
  <c r="D858" i="6"/>
  <c r="F858" i="6"/>
  <c r="G858" i="6"/>
  <c r="H858" i="6"/>
  <c r="I858" i="6"/>
  <c r="M858" i="6" s="1"/>
  <c r="J858" i="6"/>
  <c r="B859" i="6"/>
  <c r="C859" i="6"/>
  <c r="D859" i="6"/>
  <c r="F859" i="6"/>
  <c r="G859" i="6"/>
  <c r="H859" i="6"/>
  <c r="I859" i="6"/>
  <c r="M859" i="6" s="1"/>
  <c r="J859" i="6"/>
  <c r="B860" i="6"/>
  <c r="C860" i="6"/>
  <c r="D860" i="6"/>
  <c r="F860" i="6"/>
  <c r="G860" i="6"/>
  <c r="H860" i="6"/>
  <c r="I860" i="6"/>
  <c r="M860" i="6" s="1"/>
  <c r="J860" i="6"/>
  <c r="B861" i="6"/>
  <c r="C861" i="6"/>
  <c r="D861" i="6"/>
  <c r="F861" i="6"/>
  <c r="G861" i="6"/>
  <c r="H861" i="6"/>
  <c r="I861" i="6"/>
  <c r="M861" i="6" s="1"/>
  <c r="J861" i="6"/>
  <c r="B862" i="6"/>
  <c r="C862" i="6"/>
  <c r="D862" i="6"/>
  <c r="F862" i="6"/>
  <c r="G862" i="6"/>
  <c r="H862" i="6"/>
  <c r="I862" i="6"/>
  <c r="M862" i="6" s="1"/>
  <c r="J862" i="6"/>
  <c r="B863" i="6"/>
  <c r="C863" i="6"/>
  <c r="D863" i="6"/>
  <c r="F863" i="6"/>
  <c r="G863" i="6"/>
  <c r="H863" i="6"/>
  <c r="I863" i="6"/>
  <c r="M863" i="6" s="1"/>
  <c r="J863" i="6"/>
  <c r="B864" i="6"/>
  <c r="C864" i="6"/>
  <c r="D864" i="6"/>
  <c r="F864" i="6"/>
  <c r="G864" i="6"/>
  <c r="H864" i="6"/>
  <c r="I864" i="6"/>
  <c r="M864" i="6" s="1"/>
  <c r="J864" i="6"/>
  <c r="B865" i="6"/>
  <c r="C865" i="6"/>
  <c r="D865" i="6"/>
  <c r="F865" i="6"/>
  <c r="G865" i="6"/>
  <c r="H865" i="6"/>
  <c r="I865" i="6"/>
  <c r="M865" i="6" s="1"/>
  <c r="J865" i="6"/>
  <c r="B866" i="6"/>
  <c r="C866" i="6"/>
  <c r="D866" i="6"/>
  <c r="F866" i="6"/>
  <c r="G866" i="6"/>
  <c r="H866" i="6"/>
  <c r="I866" i="6"/>
  <c r="M866" i="6" s="1"/>
  <c r="J866" i="6"/>
  <c r="B867" i="6"/>
  <c r="C867" i="6"/>
  <c r="D867" i="6"/>
  <c r="F867" i="6"/>
  <c r="G867" i="6"/>
  <c r="H867" i="6"/>
  <c r="I867" i="6"/>
  <c r="M867" i="6" s="1"/>
  <c r="J867" i="6"/>
  <c r="B868" i="6"/>
  <c r="C868" i="6"/>
  <c r="D868" i="6"/>
  <c r="F868" i="6"/>
  <c r="G868" i="6"/>
  <c r="H868" i="6"/>
  <c r="I868" i="6"/>
  <c r="M868" i="6" s="1"/>
  <c r="J868" i="6"/>
  <c r="B869" i="6"/>
  <c r="C869" i="6"/>
  <c r="D869" i="6"/>
  <c r="F869" i="6"/>
  <c r="G869" i="6"/>
  <c r="H869" i="6"/>
  <c r="I869" i="6"/>
  <c r="M869" i="6" s="1"/>
  <c r="J869" i="6"/>
  <c r="B870" i="6"/>
  <c r="C870" i="6"/>
  <c r="D870" i="6"/>
  <c r="F870" i="6"/>
  <c r="G870" i="6"/>
  <c r="H870" i="6"/>
  <c r="I870" i="6"/>
  <c r="M870" i="6" s="1"/>
  <c r="J870" i="6"/>
  <c r="B871" i="6"/>
  <c r="C871" i="6"/>
  <c r="D871" i="6"/>
  <c r="F871" i="6"/>
  <c r="G871" i="6"/>
  <c r="H871" i="6"/>
  <c r="I871" i="6"/>
  <c r="M871" i="6" s="1"/>
  <c r="J871" i="6"/>
  <c r="B872" i="6"/>
  <c r="C872" i="6"/>
  <c r="D872" i="6"/>
  <c r="F872" i="6"/>
  <c r="G872" i="6"/>
  <c r="H872" i="6"/>
  <c r="I872" i="6"/>
  <c r="M872" i="6" s="1"/>
  <c r="J872" i="6"/>
  <c r="B873" i="6"/>
  <c r="C873" i="6"/>
  <c r="D873" i="6"/>
  <c r="F873" i="6"/>
  <c r="G873" i="6"/>
  <c r="H873" i="6"/>
  <c r="I873" i="6"/>
  <c r="M873" i="6" s="1"/>
  <c r="J873" i="6"/>
  <c r="B874" i="6"/>
  <c r="C874" i="6"/>
  <c r="D874" i="6"/>
  <c r="F874" i="6"/>
  <c r="G874" i="6"/>
  <c r="H874" i="6"/>
  <c r="I874" i="6"/>
  <c r="M874" i="6" s="1"/>
  <c r="J874" i="6"/>
  <c r="B875" i="6"/>
  <c r="C875" i="6"/>
  <c r="D875" i="6"/>
  <c r="F875" i="6"/>
  <c r="G875" i="6"/>
  <c r="H875" i="6"/>
  <c r="I875" i="6"/>
  <c r="M875" i="6" s="1"/>
  <c r="J875" i="6"/>
  <c r="B876" i="6"/>
  <c r="C876" i="6"/>
  <c r="D876" i="6"/>
  <c r="F876" i="6"/>
  <c r="G876" i="6"/>
  <c r="H876" i="6"/>
  <c r="I876" i="6"/>
  <c r="M876" i="6" s="1"/>
  <c r="J876" i="6"/>
  <c r="B877" i="6"/>
  <c r="C877" i="6"/>
  <c r="D877" i="6"/>
  <c r="F877" i="6"/>
  <c r="G877" i="6"/>
  <c r="H877" i="6"/>
  <c r="I877" i="6"/>
  <c r="M877" i="6" s="1"/>
  <c r="J877" i="6"/>
  <c r="B878" i="6"/>
  <c r="C878" i="6"/>
  <c r="D878" i="6"/>
  <c r="F878" i="6"/>
  <c r="G878" i="6"/>
  <c r="H878" i="6"/>
  <c r="I878" i="6"/>
  <c r="M878" i="6" s="1"/>
  <c r="J878" i="6"/>
  <c r="B879" i="6"/>
  <c r="C879" i="6"/>
  <c r="D879" i="6"/>
  <c r="F879" i="6"/>
  <c r="G879" i="6"/>
  <c r="H879" i="6"/>
  <c r="I879" i="6"/>
  <c r="M879" i="6" s="1"/>
  <c r="J879" i="6"/>
  <c r="B880" i="6"/>
  <c r="C880" i="6"/>
  <c r="D880" i="6"/>
  <c r="F880" i="6"/>
  <c r="G880" i="6"/>
  <c r="H880" i="6"/>
  <c r="I880" i="6"/>
  <c r="M880" i="6" s="1"/>
  <c r="J880" i="6"/>
  <c r="B881" i="6"/>
  <c r="C881" i="6"/>
  <c r="D881" i="6"/>
  <c r="F881" i="6"/>
  <c r="G881" i="6"/>
  <c r="H881" i="6"/>
  <c r="I881" i="6"/>
  <c r="M881" i="6" s="1"/>
  <c r="J881" i="6"/>
  <c r="B882" i="6"/>
  <c r="C882" i="6"/>
  <c r="D882" i="6"/>
  <c r="F882" i="6"/>
  <c r="G882" i="6"/>
  <c r="H882" i="6"/>
  <c r="I882" i="6"/>
  <c r="M882" i="6" s="1"/>
  <c r="J882" i="6"/>
  <c r="B883" i="6"/>
  <c r="C883" i="6"/>
  <c r="D883" i="6"/>
  <c r="F883" i="6"/>
  <c r="G883" i="6"/>
  <c r="H883" i="6"/>
  <c r="I883" i="6"/>
  <c r="M883" i="6" s="1"/>
  <c r="J883" i="6"/>
  <c r="B884" i="6"/>
  <c r="C884" i="6"/>
  <c r="D884" i="6"/>
  <c r="F884" i="6"/>
  <c r="G884" i="6"/>
  <c r="H884" i="6"/>
  <c r="I884" i="6"/>
  <c r="M884" i="6" s="1"/>
  <c r="J884" i="6"/>
  <c r="B885" i="6"/>
  <c r="C885" i="6"/>
  <c r="D885" i="6"/>
  <c r="F885" i="6"/>
  <c r="G885" i="6"/>
  <c r="H885" i="6"/>
  <c r="I885" i="6"/>
  <c r="M885" i="6" s="1"/>
  <c r="J885" i="6"/>
  <c r="B886" i="6"/>
  <c r="C886" i="6"/>
  <c r="D886" i="6"/>
  <c r="F886" i="6"/>
  <c r="G886" i="6"/>
  <c r="H886" i="6"/>
  <c r="I886" i="6"/>
  <c r="M886" i="6" s="1"/>
  <c r="J886" i="6"/>
  <c r="B887" i="6"/>
  <c r="C887" i="6"/>
  <c r="D887" i="6"/>
  <c r="F887" i="6"/>
  <c r="G887" i="6"/>
  <c r="H887" i="6"/>
  <c r="I887" i="6"/>
  <c r="M887" i="6" s="1"/>
  <c r="J887" i="6"/>
  <c r="B888" i="6"/>
  <c r="C888" i="6"/>
  <c r="D888" i="6"/>
  <c r="F888" i="6"/>
  <c r="G888" i="6"/>
  <c r="H888" i="6"/>
  <c r="I888" i="6"/>
  <c r="M888" i="6" s="1"/>
  <c r="J888" i="6"/>
  <c r="B889" i="6"/>
  <c r="C889" i="6"/>
  <c r="D889" i="6"/>
  <c r="F889" i="6"/>
  <c r="G889" i="6"/>
  <c r="H889" i="6"/>
  <c r="I889" i="6"/>
  <c r="M889" i="6" s="1"/>
  <c r="J889" i="6"/>
  <c r="B890" i="6"/>
  <c r="C890" i="6"/>
  <c r="D890" i="6"/>
  <c r="F890" i="6"/>
  <c r="G890" i="6"/>
  <c r="H890" i="6"/>
  <c r="I890" i="6"/>
  <c r="M890" i="6" s="1"/>
  <c r="J890" i="6"/>
  <c r="B891" i="6"/>
  <c r="C891" i="6"/>
  <c r="D891" i="6"/>
  <c r="F891" i="6"/>
  <c r="G891" i="6"/>
  <c r="H891" i="6"/>
  <c r="I891" i="6"/>
  <c r="M891" i="6" s="1"/>
  <c r="J891" i="6"/>
  <c r="B892" i="6"/>
  <c r="C892" i="6"/>
  <c r="D892" i="6"/>
  <c r="F892" i="6"/>
  <c r="G892" i="6"/>
  <c r="H892" i="6"/>
  <c r="I892" i="6"/>
  <c r="M892" i="6" s="1"/>
  <c r="J892" i="6"/>
  <c r="B893" i="6"/>
  <c r="C893" i="6"/>
  <c r="D893" i="6"/>
  <c r="F893" i="6"/>
  <c r="G893" i="6"/>
  <c r="H893" i="6"/>
  <c r="I893" i="6"/>
  <c r="M893" i="6" s="1"/>
  <c r="J893" i="6"/>
  <c r="B894" i="6"/>
  <c r="C894" i="6"/>
  <c r="D894" i="6"/>
  <c r="F894" i="6"/>
  <c r="G894" i="6"/>
  <c r="H894" i="6"/>
  <c r="I894" i="6"/>
  <c r="M894" i="6" s="1"/>
  <c r="J894" i="6"/>
  <c r="B895" i="6"/>
  <c r="C895" i="6"/>
  <c r="D895" i="6"/>
  <c r="F895" i="6"/>
  <c r="G895" i="6"/>
  <c r="H895" i="6"/>
  <c r="I895" i="6"/>
  <c r="M895" i="6" s="1"/>
  <c r="J895" i="6"/>
  <c r="B896" i="6"/>
  <c r="C896" i="6"/>
  <c r="D896" i="6"/>
  <c r="F896" i="6"/>
  <c r="G896" i="6"/>
  <c r="H896" i="6"/>
  <c r="I896" i="6"/>
  <c r="M896" i="6" s="1"/>
  <c r="J896" i="6"/>
  <c r="B897" i="6"/>
  <c r="C897" i="6"/>
  <c r="D897" i="6"/>
  <c r="F897" i="6"/>
  <c r="G897" i="6"/>
  <c r="H897" i="6"/>
  <c r="I897" i="6"/>
  <c r="M897" i="6" s="1"/>
  <c r="J897" i="6"/>
  <c r="B898" i="6"/>
  <c r="C898" i="6"/>
  <c r="D898" i="6"/>
  <c r="F898" i="6"/>
  <c r="G898" i="6"/>
  <c r="H898" i="6"/>
  <c r="I898" i="6"/>
  <c r="M898" i="6" s="1"/>
  <c r="J898" i="6"/>
  <c r="B899" i="6"/>
  <c r="C899" i="6"/>
  <c r="D899" i="6"/>
  <c r="F899" i="6"/>
  <c r="G899" i="6"/>
  <c r="H899" i="6"/>
  <c r="I899" i="6"/>
  <c r="M899" i="6" s="1"/>
  <c r="J899" i="6"/>
  <c r="B900" i="6"/>
  <c r="C900" i="6"/>
  <c r="D900" i="6"/>
  <c r="F900" i="6"/>
  <c r="G900" i="6"/>
  <c r="H900" i="6"/>
  <c r="I900" i="6"/>
  <c r="M900" i="6" s="1"/>
  <c r="J900" i="6"/>
  <c r="B901" i="6"/>
  <c r="C901" i="6"/>
  <c r="D901" i="6"/>
  <c r="F901" i="6"/>
  <c r="G901" i="6"/>
  <c r="H901" i="6"/>
  <c r="I901" i="6"/>
  <c r="M901" i="6" s="1"/>
  <c r="J901" i="6"/>
  <c r="B902" i="6"/>
  <c r="C902" i="6"/>
  <c r="D902" i="6"/>
  <c r="F902" i="6"/>
  <c r="G902" i="6"/>
  <c r="H902" i="6"/>
  <c r="I902" i="6"/>
  <c r="M902" i="6" s="1"/>
  <c r="J902" i="6"/>
  <c r="B903" i="6"/>
  <c r="C903" i="6"/>
  <c r="D903" i="6"/>
  <c r="F903" i="6"/>
  <c r="G903" i="6"/>
  <c r="H903" i="6"/>
  <c r="I903" i="6"/>
  <c r="M903" i="6" s="1"/>
  <c r="J903" i="6"/>
  <c r="B904" i="6"/>
  <c r="C904" i="6"/>
  <c r="D904" i="6"/>
  <c r="F904" i="6"/>
  <c r="G904" i="6"/>
  <c r="H904" i="6"/>
  <c r="I904" i="6"/>
  <c r="M904" i="6" s="1"/>
  <c r="J904" i="6"/>
  <c r="B905" i="6"/>
  <c r="C905" i="6"/>
  <c r="D905" i="6"/>
  <c r="F905" i="6"/>
  <c r="G905" i="6"/>
  <c r="H905" i="6"/>
  <c r="I905" i="6"/>
  <c r="M905" i="6" s="1"/>
  <c r="J905" i="6"/>
  <c r="B906" i="6"/>
  <c r="C906" i="6"/>
  <c r="D906" i="6"/>
  <c r="F906" i="6"/>
  <c r="G906" i="6"/>
  <c r="H906" i="6"/>
  <c r="I906" i="6"/>
  <c r="M906" i="6" s="1"/>
  <c r="J906" i="6"/>
  <c r="B907" i="6"/>
  <c r="C907" i="6"/>
  <c r="D907" i="6"/>
  <c r="F907" i="6"/>
  <c r="G907" i="6"/>
  <c r="H907" i="6"/>
  <c r="I907" i="6"/>
  <c r="M907" i="6" s="1"/>
  <c r="J907" i="6"/>
  <c r="B908" i="6"/>
  <c r="C908" i="6"/>
  <c r="D908" i="6"/>
  <c r="F908" i="6"/>
  <c r="G908" i="6"/>
  <c r="H908" i="6"/>
  <c r="I908" i="6"/>
  <c r="M908" i="6" s="1"/>
  <c r="J908" i="6"/>
  <c r="B909" i="6"/>
  <c r="C909" i="6"/>
  <c r="D909" i="6"/>
  <c r="F909" i="6"/>
  <c r="G909" i="6"/>
  <c r="H909" i="6"/>
  <c r="I909" i="6"/>
  <c r="M909" i="6" s="1"/>
  <c r="J909" i="6"/>
  <c r="B910" i="6"/>
  <c r="C910" i="6"/>
  <c r="D910" i="6"/>
  <c r="F910" i="6"/>
  <c r="G910" i="6"/>
  <c r="H910" i="6"/>
  <c r="I910" i="6"/>
  <c r="M910" i="6" s="1"/>
  <c r="J910" i="6"/>
  <c r="B911" i="6"/>
  <c r="C911" i="6"/>
  <c r="D911" i="6"/>
  <c r="F911" i="6"/>
  <c r="G911" i="6"/>
  <c r="H911" i="6"/>
  <c r="I911" i="6"/>
  <c r="M911" i="6" s="1"/>
  <c r="J911" i="6"/>
  <c r="B912" i="6"/>
  <c r="C912" i="6"/>
  <c r="D912" i="6"/>
  <c r="F912" i="6"/>
  <c r="G912" i="6"/>
  <c r="H912" i="6"/>
  <c r="I912" i="6"/>
  <c r="M912" i="6" s="1"/>
  <c r="J912" i="6"/>
  <c r="B913" i="6"/>
  <c r="C913" i="6"/>
  <c r="D913" i="6"/>
  <c r="F913" i="6"/>
  <c r="G913" i="6"/>
  <c r="H913" i="6"/>
  <c r="I913" i="6"/>
  <c r="M913" i="6" s="1"/>
  <c r="J913" i="6"/>
  <c r="B914" i="6"/>
  <c r="C914" i="6"/>
  <c r="D914" i="6"/>
  <c r="F914" i="6"/>
  <c r="G914" i="6"/>
  <c r="H914" i="6"/>
  <c r="I914" i="6"/>
  <c r="M914" i="6" s="1"/>
  <c r="J914" i="6"/>
  <c r="B915" i="6"/>
  <c r="C915" i="6"/>
  <c r="D915" i="6"/>
  <c r="F915" i="6"/>
  <c r="G915" i="6"/>
  <c r="H915" i="6"/>
  <c r="I915" i="6"/>
  <c r="M915" i="6" s="1"/>
  <c r="J915" i="6"/>
  <c r="B916" i="6"/>
  <c r="C916" i="6"/>
  <c r="D916" i="6"/>
  <c r="F916" i="6"/>
  <c r="G916" i="6"/>
  <c r="H916" i="6"/>
  <c r="I916" i="6"/>
  <c r="M916" i="6" s="1"/>
  <c r="J916" i="6"/>
  <c r="B917" i="6"/>
  <c r="C917" i="6"/>
  <c r="D917" i="6"/>
  <c r="F917" i="6"/>
  <c r="G917" i="6"/>
  <c r="H917" i="6"/>
  <c r="I917" i="6"/>
  <c r="M917" i="6" s="1"/>
  <c r="J917" i="6"/>
  <c r="B918" i="6"/>
  <c r="C918" i="6"/>
  <c r="D918" i="6"/>
  <c r="F918" i="6"/>
  <c r="G918" i="6"/>
  <c r="H918" i="6"/>
  <c r="I918" i="6"/>
  <c r="M918" i="6" s="1"/>
  <c r="J918" i="6"/>
  <c r="B919" i="6"/>
  <c r="C919" i="6"/>
  <c r="D919" i="6"/>
  <c r="F919" i="6"/>
  <c r="G919" i="6"/>
  <c r="H919" i="6"/>
  <c r="I919" i="6"/>
  <c r="M919" i="6" s="1"/>
  <c r="J919" i="6"/>
  <c r="B920" i="6"/>
  <c r="C920" i="6"/>
  <c r="D920" i="6"/>
  <c r="F920" i="6"/>
  <c r="G920" i="6"/>
  <c r="H920" i="6"/>
  <c r="I920" i="6"/>
  <c r="M920" i="6" s="1"/>
  <c r="J920" i="6"/>
  <c r="B921" i="6"/>
  <c r="C921" i="6"/>
  <c r="D921" i="6"/>
  <c r="F921" i="6"/>
  <c r="G921" i="6"/>
  <c r="H921" i="6"/>
  <c r="I921" i="6"/>
  <c r="M921" i="6" s="1"/>
  <c r="J921" i="6"/>
  <c r="B922" i="6"/>
  <c r="C922" i="6"/>
  <c r="D922" i="6"/>
  <c r="F922" i="6"/>
  <c r="G922" i="6"/>
  <c r="H922" i="6"/>
  <c r="I922" i="6"/>
  <c r="M922" i="6" s="1"/>
  <c r="J922" i="6"/>
  <c r="B923" i="6"/>
  <c r="C923" i="6"/>
  <c r="D923" i="6"/>
  <c r="F923" i="6"/>
  <c r="G923" i="6"/>
  <c r="H923" i="6"/>
  <c r="I923" i="6"/>
  <c r="M923" i="6" s="1"/>
  <c r="J923" i="6"/>
  <c r="B924" i="6"/>
  <c r="C924" i="6"/>
  <c r="D924" i="6"/>
  <c r="F924" i="6"/>
  <c r="G924" i="6"/>
  <c r="H924" i="6"/>
  <c r="I924" i="6"/>
  <c r="M924" i="6" s="1"/>
  <c r="J924" i="6"/>
  <c r="B925" i="6"/>
  <c r="C925" i="6"/>
  <c r="D925" i="6"/>
  <c r="F925" i="6"/>
  <c r="G925" i="6"/>
  <c r="H925" i="6"/>
  <c r="I925" i="6"/>
  <c r="M925" i="6" s="1"/>
  <c r="J925" i="6"/>
  <c r="B926" i="6"/>
  <c r="C926" i="6"/>
  <c r="D926" i="6"/>
  <c r="F926" i="6"/>
  <c r="G926" i="6"/>
  <c r="H926" i="6"/>
  <c r="I926" i="6"/>
  <c r="M926" i="6" s="1"/>
  <c r="J926" i="6"/>
  <c r="B927" i="6"/>
  <c r="C927" i="6"/>
  <c r="D927" i="6"/>
  <c r="F927" i="6"/>
  <c r="G927" i="6"/>
  <c r="H927" i="6"/>
  <c r="I927" i="6"/>
  <c r="M927" i="6" s="1"/>
  <c r="J927" i="6"/>
  <c r="B928" i="6"/>
  <c r="C928" i="6"/>
  <c r="D928" i="6"/>
  <c r="F928" i="6"/>
  <c r="G928" i="6"/>
  <c r="H928" i="6"/>
  <c r="I928" i="6"/>
  <c r="M928" i="6" s="1"/>
  <c r="J928" i="6"/>
  <c r="B929" i="6"/>
  <c r="C929" i="6"/>
  <c r="D929" i="6"/>
  <c r="F929" i="6"/>
  <c r="G929" i="6"/>
  <c r="H929" i="6"/>
  <c r="I929" i="6"/>
  <c r="M929" i="6" s="1"/>
  <c r="J929" i="6"/>
  <c r="B930" i="6"/>
  <c r="C930" i="6"/>
  <c r="D930" i="6"/>
  <c r="F930" i="6"/>
  <c r="G930" i="6"/>
  <c r="H930" i="6"/>
  <c r="I930" i="6"/>
  <c r="M930" i="6" s="1"/>
  <c r="J930" i="6"/>
  <c r="B931" i="6"/>
  <c r="C931" i="6"/>
  <c r="D931" i="6"/>
  <c r="F931" i="6"/>
  <c r="G931" i="6"/>
  <c r="H931" i="6"/>
  <c r="I931" i="6"/>
  <c r="M931" i="6" s="1"/>
  <c r="J931" i="6"/>
  <c r="B932" i="6"/>
  <c r="C932" i="6"/>
  <c r="D932" i="6"/>
  <c r="F932" i="6"/>
  <c r="G932" i="6"/>
  <c r="H932" i="6"/>
  <c r="I932" i="6"/>
  <c r="M932" i="6" s="1"/>
  <c r="J932" i="6"/>
  <c r="B933" i="6"/>
  <c r="C933" i="6"/>
  <c r="D933" i="6"/>
  <c r="F933" i="6"/>
  <c r="G933" i="6"/>
  <c r="H933" i="6"/>
  <c r="I933" i="6"/>
  <c r="M933" i="6" s="1"/>
  <c r="J933" i="6"/>
  <c r="B934" i="6"/>
  <c r="C934" i="6"/>
  <c r="D934" i="6"/>
  <c r="F934" i="6"/>
  <c r="G934" i="6"/>
  <c r="H934" i="6"/>
  <c r="I934" i="6"/>
  <c r="M934" i="6" s="1"/>
  <c r="J934" i="6"/>
  <c r="B935" i="6"/>
  <c r="C935" i="6"/>
  <c r="D935" i="6"/>
  <c r="F935" i="6"/>
  <c r="G935" i="6"/>
  <c r="H935" i="6"/>
  <c r="I935" i="6"/>
  <c r="M935" i="6" s="1"/>
  <c r="J935" i="6"/>
  <c r="B936" i="6"/>
  <c r="C936" i="6"/>
  <c r="D936" i="6"/>
  <c r="F936" i="6"/>
  <c r="G936" i="6"/>
  <c r="H936" i="6"/>
  <c r="I936" i="6"/>
  <c r="M936" i="6" s="1"/>
  <c r="J936" i="6"/>
  <c r="B937" i="6"/>
  <c r="C937" i="6"/>
  <c r="D937" i="6"/>
  <c r="F937" i="6"/>
  <c r="G937" i="6"/>
  <c r="H937" i="6"/>
  <c r="I937" i="6"/>
  <c r="M937" i="6" s="1"/>
  <c r="J937" i="6"/>
  <c r="B938" i="6"/>
  <c r="C938" i="6"/>
  <c r="D938" i="6"/>
  <c r="F938" i="6"/>
  <c r="G938" i="6"/>
  <c r="H938" i="6"/>
  <c r="I938" i="6"/>
  <c r="M938" i="6" s="1"/>
  <c r="J938" i="6"/>
  <c r="B939" i="6"/>
  <c r="C939" i="6"/>
  <c r="D939" i="6"/>
  <c r="F939" i="6"/>
  <c r="G939" i="6"/>
  <c r="H939" i="6"/>
  <c r="I939" i="6"/>
  <c r="M939" i="6" s="1"/>
  <c r="J939" i="6"/>
  <c r="B940" i="6"/>
  <c r="C940" i="6"/>
  <c r="D940" i="6"/>
  <c r="F940" i="6"/>
  <c r="G940" i="6"/>
  <c r="H940" i="6"/>
  <c r="I940" i="6"/>
  <c r="M940" i="6" s="1"/>
  <c r="J940" i="6"/>
  <c r="B941" i="6"/>
  <c r="C941" i="6"/>
  <c r="D941" i="6"/>
  <c r="F941" i="6"/>
  <c r="G941" i="6"/>
  <c r="H941" i="6"/>
  <c r="I941" i="6"/>
  <c r="M941" i="6" s="1"/>
  <c r="J941" i="6"/>
  <c r="B942" i="6"/>
  <c r="C942" i="6"/>
  <c r="D942" i="6"/>
  <c r="F942" i="6"/>
  <c r="G942" i="6"/>
  <c r="H942" i="6"/>
  <c r="I942" i="6"/>
  <c r="M942" i="6" s="1"/>
  <c r="J942" i="6"/>
  <c r="B943" i="6"/>
  <c r="C943" i="6"/>
  <c r="D943" i="6"/>
  <c r="F943" i="6"/>
  <c r="G943" i="6"/>
  <c r="H943" i="6"/>
  <c r="I943" i="6"/>
  <c r="M943" i="6" s="1"/>
  <c r="J943" i="6"/>
  <c r="B944" i="6"/>
  <c r="C944" i="6"/>
  <c r="D944" i="6"/>
  <c r="F944" i="6"/>
  <c r="G944" i="6"/>
  <c r="H944" i="6"/>
  <c r="I944" i="6"/>
  <c r="M944" i="6" s="1"/>
  <c r="J944" i="6"/>
  <c r="B945" i="6"/>
  <c r="C945" i="6"/>
  <c r="D945" i="6"/>
  <c r="F945" i="6"/>
  <c r="G945" i="6"/>
  <c r="H945" i="6"/>
  <c r="I945" i="6"/>
  <c r="M945" i="6" s="1"/>
  <c r="J945" i="6"/>
  <c r="B946" i="6"/>
  <c r="C946" i="6"/>
  <c r="D946" i="6"/>
  <c r="F946" i="6"/>
  <c r="G946" i="6"/>
  <c r="H946" i="6"/>
  <c r="I946" i="6"/>
  <c r="M946" i="6" s="1"/>
  <c r="J946" i="6"/>
  <c r="B947" i="6"/>
  <c r="C947" i="6"/>
  <c r="D947" i="6"/>
  <c r="F947" i="6"/>
  <c r="G947" i="6"/>
  <c r="H947" i="6"/>
  <c r="I947" i="6"/>
  <c r="M947" i="6" s="1"/>
  <c r="J947" i="6"/>
  <c r="B948" i="6"/>
  <c r="C948" i="6"/>
  <c r="D948" i="6"/>
  <c r="F948" i="6"/>
  <c r="G948" i="6"/>
  <c r="H948" i="6"/>
  <c r="I948" i="6"/>
  <c r="M948" i="6" s="1"/>
  <c r="J948" i="6"/>
  <c r="B949" i="6"/>
  <c r="C949" i="6"/>
  <c r="D949" i="6"/>
  <c r="F949" i="6"/>
  <c r="G949" i="6"/>
  <c r="H949" i="6"/>
  <c r="I949" i="6"/>
  <c r="M949" i="6" s="1"/>
  <c r="J949" i="6"/>
  <c r="B950" i="6"/>
  <c r="C950" i="6"/>
  <c r="D950" i="6"/>
  <c r="F950" i="6"/>
  <c r="G950" i="6"/>
  <c r="H950" i="6"/>
  <c r="I950" i="6"/>
  <c r="M950" i="6" s="1"/>
  <c r="J950" i="6"/>
  <c r="B951" i="6"/>
  <c r="C951" i="6"/>
  <c r="D951" i="6"/>
  <c r="F951" i="6"/>
  <c r="G951" i="6"/>
  <c r="H951" i="6"/>
  <c r="I951" i="6"/>
  <c r="M951" i="6" s="1"/>
  <c r="J951" i="6"/>
  <c r="B952" i="6"/>
  <c r="C952" i="6"/>
  <c r="D952" i="6"/>
  <c r="F952" i="6"/>
  <c r="G952" i="6"/>
  <c r="H952" i="6"/>
  <c r="I952" i="6"/>
  <c r="M952" i="6" s="1"/>
  <c r="J952" i="6"/>
  <c r="B953" i="6"/>
  <c r="C953" i="6"/>
  <c r="D953" i="6"/>
  <c r="F953" i="6"/>
  <c r="G953" i="6"/>
  <c r="H953" i="6"/>
  <c r="I953" i="6"/>
  <c r="M953" i="6" s="1"/>
  <c r="J953" i="6"/>
  <c r="B954" i="6"/>
  <c r="C954" i="6"/>
  <c r="D954" i="6"/>
  <c r="F954" i="6"/>
  <c r="G954" i="6"/>
  <c r="H954" i="6"/>
  <c r="I954" i="6"/>
  <c r="M954" i="6" s="1"/>
  <c r="J954" i="6"/>
  <c r="B955" i="6"/>
  <c r="C955" i="6"/>
  <c r="D955" i="6"/>
  <c r="F955" i="6"/>
  <c r="G955" i="6"/>
  <c r="H955" i="6"/>
  <c r="I955" i="6"/>
  <c r="M955" i="6" s="1"/>
  <c r="J955" i="6"/>
  <c r="B956" i="6"/>
  <c r="C956" i="6"/>
  <c r="D956" i="6"/>
  <c r="F956" i="6"/>
  <c r="G956" i="6"/>
  <c r="H956" i="6"/>
  <c r="I956" i="6"/>
  <c r="M956" i="6" s="1"/>
  <c r="J956" i="6"/>
  <c r="B957" i="6"/>
  <c r="C957" i="6"/>
  <c r="D957" i="6"/>
  <c r="F957" i="6"/>
  <c r="G957" i="6"/>
  <c r="H957" i="6"/>
  <c r="I957" i="6"/>
  <c r="M957" i="6" s="1"/>
  <c r="J957" i="6"/>
  <c r="B958" i="6"/>
  <c r="C958" i="6"/>
  <c r="D958" i="6"/>
  <c r="F958" i="6"/>
  <c r="G958" i="6"/>
  <c r="H958" i="6"/>
  <c r="I958" i="6"/>
  <c r="M958" i="6" s="1"/>
  <c r="J958" i="6"/>
  <c r="B959" i="6"/>
  <c r="C959" i="6"/>
  <c r="D959" i="6"/>
  <c r="F959" i="6"/>
  <c r="G959" i="6"/>
  <c r="H959" i="6"/>
  <c r="I959" i="6"/>
  <c r="M959" i="6" s="1"/>
  <c r="J959" i="6"/>
  <c r="B960" i="6"/>
  <c r="C960" i="6"/>
  <c r="D960" i="6"/>
  <c r="F960" i="6"/>
  <c r="G960" i="6"/>
  <c r="H960" i="6"/>
  <c r="I960" i="6"/>
  <c r="M960" i="6" s="1"/>
  <c r="J960" i="6"/>
  <c r="B961" i="6"/>
  <c r="C961" i="6"/>
  <c r="D961" i="6"/>
  <c r="F961" i="6"/>
  <c r="G961" i="6"/>
  <c r="H961" i="6"/>
  <c r="I961" i="6"/>
  <c r="M961" i="6" s="1"/>
  <c r="J961" i="6"/>
  <c r="B962" i="6"/>
  <c r="C962" i="6"/>
  <c r="D962" i="6"/>
  <c r="F962" i="6"/>
  <c r="G962" i="6"/>
  <c r="H962" i="6"/>
  <c r="I962" i="6"/>
  <c r="M962" i="6" s="1"/>
  <c r="J962" i="6"/>
  <c r="B963" i="6"/>
  <c r="C963" i="6"/>
  <c r="D963" i="6"/>
  <c r="F963" i="6"/>
  <c r="G963" i="6"/>
  <c r="H963" i="6"/>
  <c r="I963" i="6"/>
  <c r="M963" i="6" s="1"/>
  <c r="J963" i="6"/>
  <c r="B964" i="6"/>
  <c r="C964" i="6"/>
  <c r="D964" i="6"/>
  <c r="F964" i="6"/>
  <c r="G964" i="6"/>
  <c r="H964" i="6"/>
  <c r="I964" i="6"/>
  <c r="M964" i="6" s="1"/>
  <c r="J964" i="6"/>
  <c r="B965" i="6"/>
  <c r="C965" i="6"/>
  <c r="D965" i="6"/>
  <c r="F965" i="6"/>
  <c r="G965" i="6"/>
  <c r="H965" i="6"/>
  <c r="I965" i="6"/>
  <c r="M965" i="6" s="1"/>
  <c r="J965" i="6"/>
  <c r="B966" i="6"/>
  <c r="C966" i="6"/>
  <c r="D966" i="6"/>
  <c r="F966" i="6"/>
  <c r="G966" i="6"/>
  <c r="H966" i="6"/>
  <c r="I966" i="6"/>
  <c r="M966" i="6" s="1"/>
  <c r="J966" i="6"/>
  <c r="B967" i="6"/>
  <c r="C967" i="6"/>
  <c r="D967" i="6"/>
  <c r="F967" i="6"/>
  <c r="G967" i="6"/>
  <c r="H967" i="6"/>
  <c r="I967" i="6"/>
  <c r="M967" i="6" s="1"/>
  <c r="J967" i="6"/>
  <c r="B968" i="6"/>
  <c r="C968" i="6"/>
  <c r="D968" i="6"/>
  <c r="F968" i="6"/>
  <c r="G968" i="6"/>
  <c r="H968" i="6"/>
  <c r="I968" i="6"/>
  <c r="M968" i="6" s="1"/>
  <c r="J968" i="6"/>
  <c r="B969" i="6"/>
  <c r="C969" i="6"/>
  <c r="D969" i="6"/>
  <c r="F969" i="6"/>
  <c r="G969" i="6"/>
  <c r="H969" i="6"/>
  <c r="I969" i="6"/>
  <c r="M969" i="6" s="1"/>
  <c r="J969" i="6"/>
  <c r="B970" i="6"/>
  <c r="C970" i="6"/>
  <c r="D970" i="6"/>
  <c r="F970" i="6"/>
  <c r="G970" i="6"/>
  <c r="H970" i="6"/>
  <c r="I970" i="6"/>
  <c r="M970" i="6" s="1"/>
  <c r="J970" i="6"/>
  <c r="B971" i="6"/>
  <c r="C971" i="6"/>
  <c r="D971" i="6"/>
  <c r="F971" i="6"/>
  <c r="G971" i="6"/>
  <c r="H971" i="6"/>
  <c r="I971" i="6"/>
  <c r="M971" i="6" s="1"/>
  <c r="J971" i="6"/>
  <c r="B972" i="6"/>
  <c r="C972" i="6"/>
  <c r="D972" i="6"/>
  <c r="F972" i="6"/>
  <c r="G972" i="6"/>
  <c r="H972" i="6"/>
  <c r="I972" i="6"/>
  <c r="M972" i="6" s="1"/>
  <c r="J972" i="6"/>
  <c r="B973" i="6"/>
  <c r="C973" i="6"/>
  <c r="D973" i="6"/>
  <c r="F973" i="6"/>
  <c r="G973" i="6"/>
  <c r="H973" i="6"/>
  <c r="I973" i="6"/>
  <c r="M973" i="6" s="1"/>
  <c r="J973" i="6"/>
  <c r="B974" i="6"/>
  <c r="C974" i="6"/>
  <c r="D974" i="6"/>
  <c r="F974" i="6"/>
  <c r="G974" i="6"/>
  <c r="H974" i="6"/>
  <c r="I974" i="6"/>
  <c r="M974" i="6" s="1"/>
  <c r="J974" i="6"/>
  <c r="B975" i="6"/>
  <c r="C975" i="6"/>
  <c r="D975" i="6"/>
  <c r="F975" i="6"/>
  <c r="G975" i="6"/>
  <c r="H975" i="6"/>
  <c r="I975" i="6"/>
  <c r="M975" i="6" s="1"/>
  <c r="J975" i="6"/>
  <c r="B976" i="6"/>
  <c r="C976" i="6"/>
  <c r="D976" i="6"/>
  <c r="F976" i="6"/>
  <c r="G976" i="6"/>
  <c r="H976" i="6"/>
  <c r="I976" i="6"/>
  <c r="M976" i="6" s="1"/>
  <c r="J976" i="6"/>
  <c r="B977" i="6"/>
  <c r="C977" i="6"/>
  <c r="D977" i="6"/>
  <c r="F977" i="6"/>
  <c r="G977" i="6"/>
  <c r="H977" i="6"/>
  <c r="I977" i="6"/>
  <c r="M977" i="6" s="1"/>
  <c r="J977" i="6"/>
  <c r="B978" i="6"/>
  <c r="C978" i="6"/>
  <c r="D978" i="6"/>
  <c r="F978" i="6"/>
  <c r="G978" i="6"/>
  <c r="H978" i="6"/>
  <c r="I978" i="6"/>
  <c r="M978" i="6" s="1"/>
  <c r="J978" i="6"/>
  <c r="B979" i="6"/>
  <c r="C979" i="6"/>
  <c r="D979" i="6"/>
  <c r="F979" i="6"/>
  <c r="G979" i="6"/>
  <c r="H979" i="6"/>
  <c r="I979" i="6"/>
  <c r="M979" i="6" s="1"/>
  <c r="J979" i="6"/>
  <c r="B980" i="6"/>
  <c r="C980" i="6"/>
  <c r="D980" i="6"/>
  <c r="F980" i="6"/>
  <c r="G980" i="6"/>
  <c r="H980" i="6"/>
  <c r="I980" i="6"/>
  <c r="M980" i="6" s="1"/>
  <c r="J980" i="6"/>
  <c r="B981" i="6"/>
  <c r="C981" i="6"/>
  <c r="D981" i="6"/>
  <c r="F981" i="6"/>
  <c r="G981" i="6"/>
  <c r="H981" i="6"/>
  <c r="I981" i="6"/>
  <c r="M981" i="6" s="1"/>
  <c r="J981" i="6"/>
  <c r="B982" i="6"/>
  <c r="C982" i="6"/>
  <c r="D982" i="6"/>
  <c r="F982" i="6"/>
  <c r="G982" i="6"/>
  <c r="H982" i="6"/>
  <c r="I982" i="6"/>
  <c r="M982" i="6" s="1"/>
  <c r="J982" i="6"/>
  <c r="B983" i="6"/>
  <c r="C983" i="6"/>
  <c r="D983" i="6"/>
  <c r="F983" i="6"/>
  <c r="G983" i="6"/>
  <c r="H983" i="6"/>
  <c r="I983" i="6"/>
  <c r="M983" i="6" s="1"/>
  <c r="J983" i="6"/>
  <c r="B984" i="6"/>
  <c r="C984" i="6"/>
  <c r="D984" i="6"/>
  <c r="F984" i="6"/>
  <c r="G984" i="6"/>
  <c r="H984" i="6"/>
  <c r="I984" i="6"/>
  <c r="M984" i="6" s="1"/>
  <c r="J984" i="6"/>
  <c r="B985" i="6"/>
  <c r="C985" i="6"/>
  <c r="D985" i="6"/>
  <c r="F985" i="6"/>
  <c r="G985" i="6"/>
  <c r="H985" i="6"/>
  <c r="I985" i="6"/>
  <c r="M985" i="6" s="1"/>
  <c r="J985" i="6"/>
  <c r="B986" i="6"/>
  <c r="C986" i="6"/>
  <c r="D986" i="6"/>
  <c r="F986" i="6"/>
  <c r="G986" i="6"/>
  <c r="H986" i="6"/>
  <c r="I986" i="6"/>
  <c r="M986" i="6" s="1"/>
  <c r="J986" i="6"/>
  <c r="B987" i="6"/>
  <c r="C987" i="6"/>
  <c r="D987" i="6"/>
  <c r="F987" i="6"/>
  <c r="G987" i="6"/>
  <c r="H987" i="6"/>
  <c r="I987" i="6"/>
  <c r="M987" i="6" s="1"/>
  <c r="J987" i="6"/>
  <c r="B988" i="6"/>
  <c r="C988" i="6"/>
  <c r="D988" i="6"/>
  <c r="F988" i="6"/>
  <c r="G988" i="6"/>
  <c r="H988" i="6"/>
  <c r="I988" i="6"/>
  <c r="M988" i="6" s="1"/>
  <c r="J988" i="6"/>
  <c r="B989" i="6"/>
  <c r="C989" i="6"/>
  <c r="D989" i="6"/>
  <c r="F989" i="6"/>
  <c r="G989" i="6"/>
  <c r="H989" i="6"/>
  <c r="I989" i="6"/>
  <c r="M989" i="6" s="1"/>
  <c r="J989" i="6"/>
  <c r="B990" i="6"/>
  <c r="C990" i="6"/>
  <c r="D990" i="6"/>
  <c r="F990" i="6"/>
  <c r="G990" i="6"/>
  <c r="H990" i="6"/>
  <c r="I990" i="6"/>
  <c r="M990" i="6" s="1"/>
  <c r="J990" i="6"/>
  <c r="B991" i="6"/>
  <c r="C991" i="6"/>
  <c r="D991" i="6"/>
  <c r="F991" i="6"/>
  <c r="G991" i="6"/>
  <c r="H991" i="6"/>
  <c r="I991" i="6"/>
  <c r="M991" i="6" s="1"/>
  <c r="J991" i="6"/>
  <c r="B992" i="6"/>
  <c r="C992" i="6"/>
  <c r="D992" i="6"/>
  <c r="F992" i="6"/>
  <c r="G992" i="6"/>
  <c r="H992" i="6"/>
  <c r="I992" i="6"/>
  <c r="M992" i="6" s="1"/>
  <c r="J992" i="6"/>
  <c r="B993" i="6"/>
  <c r="C993" i="6"/>
  <c r="D993" i="6"/>
  <c r="F993" i="6"/>
  <c r="G993" i="6"/>
  <c r="H993" i="6"/>
  <c r="I993" i="6"/>
  <c r="M993" i="6" s="1"/>
  <c r="J993" i="6"/>
  <c r="B994" i="6"/>
  <c r="C994" i="6"/>
  <c r="D994" i="6"/>
  <c r="F994" i="6"/>
  <c r="G994" i="6"/>
  <c r="H994" i="6"/>
  <c r="I994" i="6"/>
  <c r="M994" i="6" s="1"/>
  <c r="J994" i="6"/>
  <c r="B995" i="6"/>
  <c r="C995" i="6"/>
  <c r="D995" i="6"/>
  <c r="F995" i="6"/>
  <c r="G995" i="6"/>
  <c r="H995" i="6"/>
  <c r="I995" i="6"/>
  <c r="M995" i="6" s="1"/>
  <c r="J995" i="6"/>
  <c r="B996" i="6"/>
  <c r="C996" i="6"/>
  <c r="D996" i="6"/>
  <c r="F996" i="6"/>
  <c r="G996" i="6"/>
  <c r="H996" i="6"/>
  <c r="I996" i="6"/>
  <c r="M996" i="6" s="1"/>
  <c r="J996" i="6"/>
  <c r="B997" i="6"/>
  <c r="C997" i="6"/>
  <c r="D997" i="6"/>
  <c r="F997" i="6"/>
  <c r="G997" i="6"/>
  <c r="H997" i="6"/>
  <c r="I997" i="6"/>
  <c r="M997" i="6" s="1"/>
  <c r="J997" i="6"/>
  <c r="B998" i="6"/>
  <c r="C998" i="6"/>
  <c r="D998" i="6"/>
  <c r="F998" i="6"/>
  <c r="G998" i="6"/>
  <c r="H998" i="6"/>
  <c r="I998" i="6"/>
  <c r="M998" i="6" s="1"/>
  <c r="J998" i="6"/>
  <c r="B999" i="6"/>
  <c r="C999" i="6"/>
  <c r="D999" i="6"/>
  <c r="F999" i="6"/>
  <c r="G999" i="6"/>
  <c r="H999" i="6"/>
  <c r="I999" i="6"/>
  <c r="M999" i="6" s="1"/>
  <c r="J999" i="6"/>
  <c r="B1000" i="6"/>
  <c r="C1000" i="6"/>
  <c r="D1000" i="6"/>
  <c r="F1000" i="6"/>
  <c r="G1000" i="6"/>
  <c r="H1000" i="6"/>
  <c r="I1000" i="6"/>
  <c r="M1000" i="6" s="1"/>
  <c r="J1000" i="6"/>
  <c r="B1001" i="6"/>
  <c r="C1001" i="6"/>
  <c r="D1001" i="6"/>
  <c r="F1001" i="6"/>
  <c r="G1001" i="6"/>
  <c r="H1001" i="6"/>
  <c r="I1001" i="6"/>
  <c r="M1001" i="6" s="1"/>
  <c r="J1001" i="6"/>
  <c r="B1002" i="6"/>
  <c r="C1002" i="6"/>
  <c r="D1002" i="6"/>
  <c r="F1002" i="6"/>
  <c r="G1002" i="6"/>
  <c r="H1002" i="6"/>
  <c r="I1002" i="6"/>
  <c r="M1002" i="6" s="1"/>
  <c r="J1002" i="6"/>
  <c r="B1003" i="6"/>
  <c r="C1003" i="6"/>
  <c r="D1003" i="6"/>
  <c r="F1003" i="6"/>
  <c r="G1003" i="6"/>
  <c r="H1003" i="6"/>
  <c r="I1003" i="6"/>
  <c r="M1003" i="6" s="1"/>
  <c r="J1003" i="6"/>
  <c r="B1004" i="6"/>
  <c r="C1004" i="6"/>
  <c r="D1004" i="6"/>
  <c r="F1004" i="6"/>
  <c r="G1004" i="6"/>
  <c r="H1004" i="6"/>
  <c r="I1004" i="6"/>
  <c r="M1004" i="6" s="1"/>
  <c r="J1004" i="6"/>
  <c r="B1005" i="6"/>
  <c r="C1005" i="6"/>
  <c r="D1005" i="6"/>
  <c r="F1005" i="6"/>
  <c r="G1005" i="6"/>
  <c r="H1005" i="6"/>
  <c r="I1005" i="6"/>
  <c r="M1005" i="6" s="1"/>
  <c r="J1005" i="6"/>
  <c r="B1006" i="6"/>
  <c r="C1006" i="6"/>
  <c r="D1006" i="6"/>
  <c r="F1006" i="6"/>
  <c r="G1006" i="6"/>
  <c r="H1006" i="6"/>
  <c r="I1006" i="6"/>
  <c r="M1006" i="6" s="1"/>
  <c r="J1006" i="6"/>
  <c r="B1007" i="6"/>
  <c r="C1007" i="6"/>
  <c r="D1007" i="6"/>
  <c r="F1007" i="6"/>
  <c r="G1007" i="6"/>
  <c r="H1007" i="6"/>
  <c r="I1007" i="6"/>
  <c r="M1007" i="6" s="1"/>
  <c r="J1007" i="6"/>
  <c r="B1008" i="6"/>
  <c r="C1008" i="6"/>
  <c r="D1008" i="6"/>
  <c r="F1008" i="6"/>
  <c r="G1008" i="6"/>
  <c r="H1008" i="6"/>
  <c r="I1008" i="6"/>
  <c r="M1008" i="6" s="1"/>
  <c r="J1008" i="6"/>
  <c r="B1009" i="6"/>
  <c r="C1009" i="6"/>
  <c r="D1009" i="6"/>
  <c r="F1009" i="6"/>
  <c r="G1009" i="6"/>
  <c r="H1009" i="6"/>
  <c r="I1009" i="6"/>
  <c r="M1009" i="6" s="1"/>
  <c r="J1009" i="6"/>
  <c r="B1010" i="6"/>
  <c r="C1010" i="6"/>
  <c r="D1010" i="6"/>
  <c r="F1010" i="6"/>
  <c r="G1010" i="6"/>
  <c r="H1010" i="6"/>
  <c r="I1010" i="6"/>
  <c r="M1010" i="6" s="1"/>
  <c r="J1010" i="6"/>
  <c r="B1011" i="6"/>
  <c r="C1011" i="6"/>
  <c r="D1011" i="6"/>
  <c r="F1011" i="6"/>
  <c r="G1011" i="6"/>
  <c r="H1011" i="6"/>
  <c r="I1011" i="6"/>
  <c r="M1011" i="6" s="1"/>
  <c r="J1011" i="6"/>
  <c r="B1012" i="6"/>
  <c r="C1012" i="6"/>
  <c r="D1012" i="6"/>
  <c r="F1012" i="6"/>
  <c r="G1012" i="6"/>
  <c r="H1012" i="6"/>
  <c r="I1012" i="6"/>
  <c r="M1012" i="6" s="1"/>
  <c r="J1012" i="6"/>
  <c r="B1013" i="6"/>
  <c r="C1013" i="6"/>
  <c r="D1013" i="6"/>
  <c r="F1013" i="6"/>
  <c r="G1013" i="6"/>
  <c r="H1013" i="6"/>
  <c r="I1013" i="6"/>
  <c r="M1013" i="6" s="1"/>
  <c r="J1013" i="6"/>
  <c r="B1014" i="6"/>
  <c r="C1014" i="6"/>
  <c r="D1014" i="6"/>
  <c r="F1014" i="6"/>
  <c r="G1014" i="6"/>
  <c r="H1014" i="6"/>
  <c r="I1014" i="6"/>
  <c r="M1014" i="6" s="1"/>
  <c r="J1014" i="6"/>
  <c r="B1015" i="6"/>
  <c r="C1015" i="6"/>
  <c r="D1015" i="6"/>
  <c r="F1015" i="6"/>
  <c r="G1015" i="6"/>
  <c r="H1015" i="6"/>
  <c r="I1015" i="6"/>
  <c r="M1015" i="6" s="1"/>
  <c r="J1015" i="6"/>
  <c r="B1016" i="6"/>
  <c r="C1016" i="6"/>
  <c r="D1016" i="6"/>
  <c r="F1016" i="6"/>
  <c r="G1016" i="6"/>
  <c r="H1016" i="6"/>
  <c r="I1016" i="6"/>
  <c r="M1016" i="6" s="1"/>
  <c r="J1016" i="6"/>
  <c r="B1017" i="6"/>
  <c r="C1017" i="6"/>
  <c r="D1017" i="6"/>
  <c r="F1017" i="6"/>
  <c r="G1017" i="6"/>
  <c r="H1017" i="6"/>
  <c r="I1017" i="6"/>
  <c r="M1017" i="6" s="1"/>
  <c r="J1017" i="6"/>
  <c r="B1018" i="6"/>
  <c r="C1018" i="6"/>
  <c r="D1018" i="6"/>
  <c r="F1018" i="6"/>
  <c r="G1018" i="6"/>
  <c r="H1018" i="6"/>
  <c r="I1018" i="6"/>
  <c r="M1018" i="6" s="1"/>
  <c r="J1018" i="6"/>
  <c r="B1019" i="6"/>
  <c r="C1019" i="6"/>
  <c r="D1019" i="6"/>
  <c r="F1019" i="6"/>
  <c r="G1019" i="6"/>
  <c r="H1019" i="6"/>
  <c r="I1019" i="6"/>
  <c r="M1019" i="6" s="1"/>
  <c r="J1019" i="6"/>
  <c r="B1020" i="6"/>
  <c r="C1020" i="6"/>
  <c r="D1020" i="6"/>
  <c r="F1020" i="6"/>
  <c r="G1020" i="6"/>
  <c r="H1020" i="6"/>
  <c r="I1020" i="6"/>
  <c r="M1020" i="6" s="1"/>
  <c r="J1020" i="6"/>
  <c r="B1021" i="6"/>
  <c r="C1021" i="6"/>
  <c r="D1021" i="6"/>
  <c r="F1021" i="6"/>
  <c r="G1021" i="6"/>
  <c r="H1021" i="6"/>
  <c r="I1021" i="6"/>
  <c r="M1021" i="6" s="1"/>
  <c r="J1021" i="6"/>
  <c r="B1022" i="6"/>
  <c r="C1022" i="6"/>
  <c r="D1022" i="6"/>
  <c r="F1022" i="6"/>
  <c r="G1022" i="6"/>
  <c r="H1022" i="6"/>
  <c r="I1022" i="6"/>
  <c r="M1022" i="6" s="1"/>
  <c r="J1022" i="6"/>
  <c r="B1023" i="6"/>
  <c r="C1023" i="6"/>
  <c r="D1023" i="6"/>
  <c r="F1023" i="6"/>
  <c r="G1023" i="6"/>
  <c r="H1023" i="6"/>
  <c r="I1023" i="6"/>
  <c r="M1023" i="6" s="1"/>
  <c r="J1023" i="6"/>
  <c r="B1024" i="6"/>
  <c r="C1024" i="6"/>
  <c r="D1024" i="6"/>
  <c r="F1024" i="6"/>
  <c r="G1024" i="6"/>
  <c r="H1024" i="6"/>
  <c r="I1024" i="6"/>
  <c r="M1024" i="6" s="1"/>
  <c r="J1024" i="6"/>
  <c r="B1025" i="6"/>
  <c r="C1025" i="6"/>
  <c r="D1025" i="6"/>
  <c r="F1025" i="6"/>
  <c r="G1025" i="6"/>
  <c r="H1025" i="6"/>
  <c r="I1025" i="6"/>
  <c r="M1025" i="6" s="1"/>
  <c r="J1025" i="6"/>
  <c r="B1026" i="6"/>
  <c r="C1026" i="6"/>
  <c r="D1026" i="6"/>
  <c r="F1026" i="6"/>
  <c r="G1026" i="6"/>
  <c r="H1026" i="6"/>
  <c r="I1026" i="6"/>
  <c r="M1026" i="6" s="1"/>
  <c r="J1026" i="6"/>
  <c r="B1027" i="6"/>
  <c r="C1027" i="6"/>
  <c r="D1027" i="6"/>
  <c r="F1027" i="6"/>
  <c r="G1027" i="6"/>
  <c r="H1027" i="6"/>
  <c r="I1027" i="6"/>
  <c r="M1027" i="6" s="1"/>
  <c r="J1027" i="6"/>
  <c r="B1028" i="6"/>
  <c r="C1028" i="6"/>
  <c r="D1028" i="6"/>
  <c r="F1028" i="6"/>
  <c r="G1028" i="6"/>
  <c r="H1028" i="6"/>
  <c r="I1028" i="6"/>
  <c r="M1028" i="6" s="1"/>
  <c r="J1028" i="6"/>
  <c r="B1029" i="6"/>
  <c r="C1029" i="6"/>
  <c r="D1029" i="6"/>
  <c r="F1029" i="6"/>
  <c r="G1029" i="6"/>
  <c r="H1029" i="6"/>
  <c r="I1029" i="6"/>
  <c r="M1029" i="6" s="1"/>
  <c r="J1029" i="6"/>
  <c r="B1030" i="6"/>
  <c r="C1030" i="6"/>
  <c r="D1030" i="6"/>
  <c r="F1030" i="6"/>
  <c r="G1030" i="6"/>
  <c r="H1030" i="6"/>
  <c r="I1030" i="6"/>
  <c r="M1030" i="6" s="1"/>
  <c r="J1030" i="6"/>
  <c r="B1031" i="6"/>
  <c r="C1031" i="6"/>
  <c r="D1031" i="6"/>
  <c r="F1031" i="6"/>
  <c r="G1031" i="6"/>
  <c r="H1031" i="6"/>
  <c r="I1031" i="6"/>
  <c r="M1031" i="6" s="1"/>
  <c r="J1031" i="6"/>
  <c r="B1032" i="6"/>
  <c r="C1032" i="6"/>
  <c r="D1032" i="6"/>
  <c r="F1032" i="6"/>
  <c r="G1032" i="6"/>
  <c r="H1032" i="6"/>
  <c r="I1032" i="6"/>
  <c r="M1032" i="6" s="1"/>
  <c r="J1032" i="6"/>
  <c r="B1033" i="6"/>
  <c r="C1033" i="6"/>
  <c r="D1033" i="6"/>
  <c r="F1033" i="6"/>
  <c r="G1033" i="6"/>
  <c r="H1033" i="6"/>
  <c r="I1033" i="6"/>
  <c r="M1033" i="6" s="1"/>
  <c r="J1033" i="6"/>
  <c r="B1034" i="6"/>
  <c r="C1034" i="6"/>
  <c r="D1034" i="6"/>
  <c r="F1034" i="6"/>
  <c r="G1034" i="6"/>
  <c r="H1034" i="6"/>
  <c r="I1034" i="6"/>
  <c r="M1034" i="6" s="1"/>
  <c r="J1034" i="6"/>
  <c r="B1035" i="6"/>
  <c r="C1035" i="6"/>
  <c r="D1035" i="6"/>
  <c r="F1035" i="6"/>
  <c r="G1035" i="6"/>
  <c r="H1035" i="6"/>
  <c r="I1035" i="6"/>
  <c r="M1035" i="6" s="1"/>
  <c r="J1035" i="6"/>
  <c r="B1036" i="6"/>
  <c r="C1036" i="6"/>
  <c r="D1036" i="6"/>
  <c r="F1036" i="6"/>
  <c r="G1036" i="6"/>
  <c r="H1036" i="6"/>
  <c r="I1036" i="6"/>
  <c r="M1036" i="6" s="1"/>
  <c r="J1036" i="6"/>
  <c r="B1037" i="6"/>
  <c r="C1037" i="6"/>
  <c r="D1037" i="6"/>
  <c r="F1037" i="6"/>
  <c r="G1037" i="6"/>
  <c r="H1037" i="6"/>
  <c r="I1037" i="6"/>
  <c r="M1037" i="6" s="1"/>
  <c r="J1037" i="6"/>
  <c r="B1038" i="6"/>
  <c r="C1038" i="6"/>
  <c r="D1038" i="6"/>
  <c r="F1038" i="6"/>
  <c r="G1038" i="6"/>
  <c r="H1038" i="6"/>
  <c r="I1038" i="6"/>
  <c r="M1038" i="6" s="1"/>
  <c r="J1038" i="6"/>
  <c r="B1039" i="6"/>
  <c r="C1039" i="6"/>
  <c r="D1039" i="6"/>
  <c r="F1039" i="6"/>
  <c r="G1039" i="6"/>
  <c r="H1039" i="6"/>
  <c r="I1039" i="6"/>
  <c r="M1039" i="6" s="1"/>
  <c r="J1039" i="6"/>
  <c r="B1040" i="6"/>
  <c r="C1040" i="6"/>
  <c r="D1040" i="6"/>
  <c r="F1040" i="6"/>
  <c r="G1040" i="6"/>
  <c r="H1040" i="6"/>
  <c r="I1040" i="6"/>
  <c r="M1040" i="6" s="1"/>
  <c r="J1040" i="6"/>
  <c r="B1041" i="6"/>
  <c r="C1041" i="6"/>
  <c r="D1041" i="6"/>
  <c r="F1041" i="6"/>
  <c r="G1041" i="6"/>
  <c r="H1041" i="6"/>
  <c r="I1041" i="6"/>
  <c r="M1041" i="6" s="1"/>
  <c r="J1041" i="6"/>
  <c r="B1042" i="6"/>
  <c r="C1042" i="6"/>
  <c r="D1042" i="6"/>
  <c r="F1042" i="6"/>
  <c r="G1042" i="6"/>
  <c r="H1042" i="6"/>
  <c r="I1042" i="6"/>
  <c r="M1042" i="6" s="1"/>
  <c r="J1042" i="6"/>
  <c r="B1043" i="6"/>
  <c r="C1043" i="6"/>
  <c r="D1043" i="6"/>
  <c r="F1043" i="6"/>
  <c r="G1043" i="6"/>
  <c r="H1043" i="6"/>
  <c r="I1043" i="6"/>
  <c r="M1043" i="6" s="1"/>
  <c r="J1043" i="6"/>
  <c r="B1044" i="6"/>
  <c r="C1044" i="6"/>
  <c r="D1044" i="6"/>
  <c r="F1044" i="6"/>
  <c r="G1044" i="6"/>
  <c r="H1044" i="6"/>
  <c r="I1044" i="6"/>
  <c r="M1044" i="6" s="1"/>
  <c r="J1044" i="6"/>
  <c r="B1045" i="6"/>
  <c r="C1045" i="6"/>
  <c r="D1045" i="6"/>
  <c r="F1045" i="6"/>
  <c r="G1045" i="6"/>
  <c r="H1045" i="6"/>
  <c r="I1045" i="6"/>
  <c r="M1045" i="6" s="1"/>
  <c r="J1045" i="6"/>
  <c r="B1046" i="6"/>
  <c r="C1046" i="6"/>
  <c r="D1046" i="6"/>
  <c r="F1046" i="6"/>
  <c r="G1046" i="6"/>
  <c r="H1046" i="6"/>
  <c r="I1046" i="6"/>
  <c r="M1046" i="6" s="1"/>
  <c r="J1046" i="6"/>
  <c r="B1047" i="6"/>
  <c r="C1047" i="6"/>
  <c r="D1047" i="6"/>
  <c r="F1047" i="6"/>
  <c r="G1047" i="6"/>
  <c r="H1047" i="6"/>
  <c r="I1047" i="6"/>
  <c r="M1047" i="6" s="1"/>
  <c r="J1047" i="6"/>
  <c r="B1048" i="6"/>
  <c r="C1048" i="6"/>
  <c r="D1048" i="6"/>
  <c r="F1048" i="6"/>
  <c r="G1048" i="6"/>
  <c r="H1048" i="6"/>
  <c r="I1048" i="6"/>
  <c r="M1048" i="6" s="1"/>
  <c r="J1048" i="6"/>
  <c r="B1049" i="6"/>
  <c r="C1049" i="6"/>
  <c r="D1049" i="6"/>
  <c r="F1049" i="6"/>
  <c r="G1049" i="6"/>
  <c r="H1049" i="6"/>
  <c r="I1049" i="6"/>
  <c r="M1049" i="6" s="1"/>
  <c r="J1049" i="6"/>
  <c r="B1050" i="6"/>
  <c r="C1050" i="6"/>
  <c r="D1050" i="6"/>
  <c r="F1050" i="6"/>
  <c r="G1050" i="6"/>
  <c r="H1050" i="6"/>
  <c r="I1050" i="6"/>
  <c r="M1050" i="6" s="1"/>
  <c r="J1050" i="6"/>
  <c r="B1051" i="6"/>
  <c r="C1051" i="6"/>
  <c r="D1051" i="6"/>
  <c r="F1051" i="6"/>
  <c r="G1051" i="6"/>
  <c r="H1051" i="6"/>
  <c r="I1051" i="6"/>
  <c r="M1051" i="6" s="1"/>
  <c r="J1051" i="6"/>
  <c r="B1052" i="6"/>
  <c r="C1052" i="6"/>
  <c r="D1052" i="6"/>
  <c r="F1052" i="6"/>
  <c r="G1052" i="6"/>
  <c r="H1052" i="6"/>
  <c r="I1052" i="6"/>
  <c r="M1052" i="6" s="1"/>
  <c r="J1052" i="6"/>
  <c r="B1053" i="6"/>
  <c r="C1053" i="6"/>
  <c r="D1053" i="6"/>
  <c r="F1053" i="6"/>
  <c r="G1053" i="6"/>
  <c r="H1053" i="6"/>
  <c r="I1053" i="6"/>
  <c r="M1053" i="6" s="1"/>
  <c r="J1053" i="6"/>
  <c r="B1054" i="6"/>
  <c r="C1054" i="6"/>
  <c r="D1054" i="6"/>
  <c r="F1054" i="6"/>
  <c r="G1054" i="6"/>
  <c r="H1054" i="6"/>
  <c r="I1054" i="6"/>
  <c r="M1054" i="6" s="1"/>
  <c r="J1054" i="6"/>
  <c r="B1055" i="6"/>
  <c r="C1055" i="6"/>
  <c r="D1055" i="6"/>
  <c r="F1055" i="6"/>
  <c r="G1055" i="6"/>
  <c r="H1055" i="6"/>
  <c r="I1055" i="6"/>
  <c r="M1055" i="6" s="1"/>
  <c r="J1055" i="6"/>
  <c r="B1056" i="6"/>
  <c r="C1056" i="6"/>
  <c r="D1056" i="6"/>
  <c r="F1056" i="6"/>
  <c r="G1056" i="6"/>
  <c r="H1056" i="6"/>
  <c r="I1056" i="6"/>
  <c r="M1056" i="6" s="1"/>
  <c r="J1056" i="6"/>
  <c r="B1057" i="6"/>
  <c r="C1057" i="6"/>
  <c r="D1057" i="6"/>
  <c r="F1057" i="6"/>
  <c r="G1057" i="6"/>
  <c r="H1057" i="6"/>
  <c r="I1057" i="6"/>
  <c r="M1057" i="6" s="1"/>
  <c r="J1057" i="6"/>
  <c r="B1058" i="6"/>
  <c r="C1058" i="6"/>
  <c r="D1058" i="6"/>
  <c r="F1058" i="6"/>
  <c r="G1058" i="6"/>
  <c r="H1058" i="6"/>
  <c r="I1058" i="6"/>
  <c r="M1058" i="6" s="1"/>
  <c r="J1058" i="6"/>
  <c r="B1059" i="6"/>
  <c r="C1059" i="6"/>
  <c r="D1059" i="6"/>
  <c r="F1059" i="6"/>
  <c r="G1059" i="6"/>
  <c r="H1059" i="6"/>
  <c r="I1059" i="6"/>
  <c r="M1059" i="6" s="1"/>
  <c r="J1059" i="6"/>
  <c r="B1060" i="6"/>
  <c r="C1060" i="6"/>
  <c r="D1060" i="6"/>
  <c r="F1060" i="6"/>
  <c r="G1060" i="6"/>
  <c r="H1060" i="6"/>
  <c r="I1060" i="6"/>
  <c r="M1060" i="6" s="1"/>
  <c r="J1060" i="6"/>
  <c r="B1061" i="6"/>
  <c r="C1061" i="6"/>
  <c r="D1061" i="6"/>
  <c r="F1061" i="6"/>
  <c r="G1061" i="6"/>
  <c r="H1061" i="6"/>
  <c r="I1061" i="6"/>
  <c r="M1061" i="6" s="1"/>
  <c r="J1061" i="6"/>
  <c r="B1062" i="6"/>
  <c r="C1062" i="6"/>
  <c r="D1062" i="6"/>
  <c r="F1062" i="6"/>
  <c r="G1062" i="6"/>
  <c r="H1062" i="6"/>
  <c r="I1062" i="6"/>
  <c r="M1062" i="6" s="1"/>
  <c r="J1062" i="6"/>
  <c r="B1063" i="6"/>
  <c r="C1063" i="6"/>
  <c r="D1063" i="6"/>
  <c r="F1063" i="6"/>
  <c r="G1063" i="6"/>
  <c r="H1063" i="6"/>
  <c r="I1063" i="6"/>
  <c r="M1063" i="6" s="1"/>
  <c r="J1063" i="6"/>
  <c r="B1064" i="6"/>
  <c r="C1064" i="6"/>
  <c r="D1064" i="6"/>
  <c r="F1064" i="6"/>
  <c r="G1064" i="6"/>
  <c r="H1064" i="6"/>
  <c r="I1064" i="6"/>
  <c r="M1064" i="6" s="1"/>
  <c r="J1064" i="6"/>
  <c r="B1065" i="6"/>
  <c r="C1065" i="6"/>
  <c r="D1065" i="6"/>
  <c r="F1065" i="6"/>
  <c r="G1065" i="6"/>
  <c r="H1065" i="6"/>
  <c r="I1065" i="6"/>
  <c r="M1065" i="6" s="1"/>
  <c r="J1065" i="6"/>
  <c r="B1066" i="6"/>
  <c r="C1066" i="6"/>
  <c r="D1066" i="6"/>
  <c r="F1066" i="6"/>
  <c r="G1066" i="6"/>
  <c r="H1066" i="6"/>
  <c r="I1066" i="6"/>
  <c r="M1066" i="6" s="1"/>
  <c r="J1066" i="6"/>
  <c r="B1067" i="6"/>
  <c r="C1067" i="6"/>
  <c r="D1067" i="6"/>
  <c r="F1067" i="6"/>
  <c r="G1067" i="6"/>
  <c r="H1067" i="6"/>
  <c r="I1067" i="6"/>
  <c r="M1067" i="6" s="1"/>
  <c r="J1067" i="6"/>
  <c r="B1068" i="6"/>
  <c r="C1068" i="6"/>
  <c r="D1068" i="6"/>
  <c r="F1068" i="6"/>
  <c r="G1068" i="6"/>
  <c r="H1068" i="6"/>
  <c r="I1068" i="6"/>
  <c r="M1068" i="6" s="1"/>
  <c r="J1068" i="6"/>
  <c r="B1069" i="6"/>
  <c r="C1069" i="6"/>
  <c r="D1069" i="6"/>
  <c r="F1069" i="6"/>
  <c r="G1069" i="6"/>
  <c r="H1069" i="6"/>
  <c r="I1069" i="6"/>
  <c r="M1069" i="6" s="1"/>
  <c r="J1069" i="6"/>
  <c r="B1070" i="6"/>
  <c r="C1070" i="6"/>
  <c r="D1070" i="6"/>
  <c r="F1070" i="6"/>
  <c r="G1070" i="6"/>
  <c r="H1070" i="6"/>
  <c r="I1070" i="6"/>
  <c r="M1070" i="6" s="1"/>
  <c r="J1070" i="6"/>
  <c r="B1071" i="6"/>
  <c r="C1071" i="6"/>
  <c r="D1071" i="6"/>
  <c r="F1071" i="6"/>
  <c r="G1071" i="6"/>
  <c r="H1071" i="6"/>
  <c r="I1071" i="6"/>
  <c r="M1071" i="6" s="1"/>
  <c r="J1071" i="6"/>
  <c r="B1072" i="6"/>
  <c r="C1072" i="6"/>
  <c r="D1072" i="6"/>
  <c r="F1072" i="6"/>
  <c r="G1072" i="6"/>
  <c r="H1072" i="6"/>
  <c r="I1072" i="6"/>
  <c r="M1072" i="6" s="1"/>
  <c r="J1072" i="6"/>
  <c r="B1073" i="6"/>
  <c r="C1073" i="6"/>
  <c r="D1073" i="6"/>
  <c r="F1073" i="6"/>
  <c r="G1073" i="6"/>
  <c r="H1073" i="6"/>
  <c r="I1073" i="6"/>
  <c r="M1073" i="6" s="1"/>
  <c r="J1073" i="6"/>
  <c r="B1074" i="6"/>
  <c r="C1074" i="6"/>
  <c r="D1074" i="6"/>
  <c r="F1074" i="6"/>
  <c r="G1074" i="6"/>
  <c r="H1074" i="6"/>
  <c r="I1074" i="6"/>
  <c r="M1074" i="6" s="1"/>
  <c r="J1074" i="6"/>
  <c r="B1075" i="6"/>
  <c r="C1075" i="6"/>
  <c r="D1075" i="6"/>
  <c r="F1075" i="6"/>
  <c r="G1075" i="6"/>
  <c r="H1075" i="6"/>
  <c r="I1075" i="6"/>
  <c r="M1075" i="6" s="1"/>
  <c r="J1075" i="6"/>
  <c r="B1076" i="6"/>
  <c r="C1076" i="6"/>
  <c r="D1076" i="6"/>
  <c r="F1076" i="6"/>
  <c r="G1076" i="6"/>
  <c r="H1076" i="6"/>
  <c r="I1076" i="6"/>
  <c r="M1076" i="6" s="1"/>
  <c r="J1076" i="6"/>
  <c r="B1077" i="6"/>
  <c r="C1077" i="6"/>
  <c r="D1077" i="6"/>
  <c r="F1077" i="6"/>
  <c r="G1077" i="6"/>
  <c r="H1077" i="6"/>
  <c r="I1077" i="6"/>
  <c r="M1077" i="6" s="1"/>
  <c r="J1077" i="6"/>
  <c r="B1078" i="6"/>
  <c r="C1078" i="6"/>
  <c r="D1078" i="6"/>
  <c r="F1078" i="6"/>
  <c r="G1078" i="6"/>
  <c r="H1078" i="6"/>
  <c r="I1078" i="6"/>
  <c r="M1078" i="6" s="1"/>
  <c r="J1078" i="6"/>
  <c r="B1079" i="6"/>
  <c r="C1079" i="6"/>
  <c r="D1079" i="6"/>
  <c r="F1079" i="6"/>
  <c r="G1079" i="6"/>
  <c r="H1079" i="6"/>
  <c r="I1079" i="6"/>
  <c r="M1079" i="6" s="1"/>
  <c r="J1079" i="6"/>
  <c r="B1080" i="6"/>
  <c r="C1080" i="6"/>
  <c r="D1080" i="6"/>
  <c r="F1080" i="6"/>
  <c r="G1080" i="6"/>
  <c r="H1080" i="6"/>
  <c r="I1080" i="6"/>
  <c r="M1080" i="6" s="1"/>
  <c r="J1080" i="6"/>
  <c r="B1081" i="6"/>
  <c r="C1081" i="6"/>
  <c r="D1081" i="6"/>
  <c r="F1081" i="6"/>
  <c r="G1081" i="6"/>
  <c r="H1081" i="6"/>
  <c r="I1081" i="6"/>
  <c r="M1081" i="6" s="1"/>
  <c r="J1081" i="6"/>
  <c r="B1082" i="6"/>
  <c r="C1082" i="6"/>
  <c r="D1082" i="6"/>
  <c r="F1082" i="6"/>
  <c r="G1082" i="6"/>
  <c r="H1082" i="6"/>
  <c r="I1082" i="6"/>
  <c r="M1082" i="6" s="1"/>
  <c r="J1082" i="6"/>
  <c r="B1083" i="6"/>
  <c r="C1083" i="6"/>
  <c r="D1083" i="6"/>
  <c r="F1083" i="6"/>
  <c r="G1083" i="6"/>
  <c r="H1083" i="6"/>
  <c r="I1083" i="6"/>
  <c r="M1083" i="6" s="1"/>
  <c r="J1083" i="6"/>
  <c r="B1084" i="6"/>
  <c r="C1084" i="6"/>
  <c r="D1084" i="6"/>
  <c r="F1084" i="6"/>
  <c r="G1084" i="6"/>
  <c r="H1084" i="6"/>
  <c r="I1084" i="6"/>
  <c r="M1084" i="6" s="1"/>
  <c r="J1084" i="6"/>
  <c r="B1085" i="6"/>
  <c r="C1085" i="6"/>
  <c r="D1085" i="6"/>
  <c r="F1085" i="6"/>
  <c r="G1085" i="6"/>
  <c r="H1085" i="6"/>
  <c r="I1085" i="6"/>
  <c r="M1085" i="6" s="1"/>
  <c r="J1085" i="6"/>
  <c r="B1086" i="6"/>
  <c r="C1086" i="6"/>
  <c r="D1086" i="6"/>
  <c r="F1086" i="6"/>
  <c r="G1086" i="6"/>
  <c r="H1086" i="6"/>
  <c r="I1086" i="6"/>
  <c r="M1086" i="6" s="1"/>
  <c r="J1086" i="6"/>
  <c r="B1087" i="6"/>
  <c r="C1087" i="6"/>
  <c r="D1087" i="6"/>
  <c r="F1087" i="6"/>
  <c r="G1087" i="6"/>
  <c r="H1087" i="6"/>
  <c r="I1087" i="6"/>
  <c r="M1087" i="6" s="1"/>
  <c r="J1087" i="6"/>
  <c r="B1088" i="6"/>
  <c r="C1088" i="6"/>
  <c r="D1088" i="6"/>
  <c r="F1088" i="6"/>
  <c r="G1088" i="6"/>
  <c r="H1088" i="6"/>
  <c r="I1088" i="6"/>
  <c r="M1088" i="6" s="1"/>
  <c r="J1088" i="6"/>
  <c r="B1089" i="6"/>
  <c r="C1089" i="6"/>
  <c r="D1089" i="6"/>
  <c r="F1089" i="6"/>
  <c r="G1089" i="6"/>
  <c r="H1089" i="6"/>
  <c r="I1089" i="6"/>
  <c r="M1089" i="6" s="1"/>
  <c r="J1089" i="6"/>
  <c r="B1090" i="6"/>
  <c r="C1090" i="6"/>
  <c r="D1090" i="6"/>
  <c r="F1090" i="6"/>
  <c r="G1090" i="6"/>
  <c r="H1090" i="6"/>
  <c r="I1090" i="6"/>
  <c r="M1090" i="6" s="1"/>
  <c r="J1090" i="6"/>
  <c r="B1091" i="6"/>
  <c r="C1091" i="6"/>
  <c r="D1091" i="6"/>
  <c r="F1091" i="6"/>
  <c r="G1091" i="6"/>
  <c r="H1091" i="6"/>
  <c r="I1091" i="6"/>
  <c r="M1091" i="6" s="1"/>
  <c r="J1091" i="6"/>
  <c r="B1092" i="6"/>
  <c r="C1092" i="6"/>
  <c r="D1092" i="6"/>
  <c r="F1092" i="6"/>
  <c r="G1092" i="6"/>
  <c r="H1092" i="6"/>
  <c r="I1092" i="6"/>
  <c r="M1092" i="6" s="1"/>
  <c r="J1092" i="6"/>
  <c r="B1093" i="6"/>
  <c r="C1093" i="6"/>
  <c r="D1093" i="6"/>
  <c r="F1093" i="6"/>
  <c r="G1093" i="6"/>
  <c r="H1093" i="6"/>
  <c r="I1093" i="6"/>
  <c r="M1093" i="6" s="1"/>
  <c r="J1093" i="6"/>
  <c r="B1094" i="6"/>
  <c r="C1094" i="6"/>
  <c r="D1094" i="6"/>
  <c r="F1094" i="6"/>
  <c r="G1094" i="6"/>
  <c r="H1094" i="6"/>
  <c r="I1094" i="6"/>
  <c r="M1094" i="6" s="1"/>
  <c r="J1094" i="6"/>
  <c r="B1095" i="6"/>
  <c r="C1095" i="6"/>
  <c r="D1095" i="6"/>
  <c r="F1095" i="6"/>
  <c r="G1095" i="6"/>
  <c r="H1095" i="6"/>
  <c r="I1095" i="6"/>
  <c r="M1095" i="6" s="1"/>
  <c r="J1095" i="6"/>
  <c r="B1096" i="6"/>
  <c r="C1096" i="6"/>
  <c r="D1096" i="6"/>
  <c r="F1096" i="6"/>
  <c r="G1096" i="6"/>
  <c r="H1096" i="6"/>
  <c r="I1096" i="6"/>
  <c r="M1096" i="6" s="1"/>
  <c r="J1096" i="6"/>
  <c r="B1097" i="6"/>
  <c r="C1097" i="6"/>
  <c r="D1097" i="6"/>
  <c r="F1097" i="6"/>
  <c r="G1097" i="6"/>
  <c r="H1097" i="6"/>
  <c r="I1097" i="6"/>
  <c r="M1097" i="6" s="1"/>
  <c r="J1097" i="6"/>
  <c r="B1098" i="6"/>
  <c r="C1098" i="6"/>
  <c r="D1098" i="6"/>
  <c r="F1098" i="6"/>
  <c r="G1098" i="6"/>
  <c r="H1098" i="6"/>
  <c r="I1098" i="6"/>
  <c r="M1098" i="6" s="1"/>
  <c r="J1098" i="6"/>
  <c r="B1099" i="6"/>
  <c r="C1099" i="6"/>
  <c r="D1099" i="6"/>
  <c r="F1099" i="6"/>
  <c r="G1099" i="6"/>
  <c r="H1099" i="6"/>
  <c r="I1099" i="6"/>
  <c r="M1099" i="6" s="1"/>
  <c r="J1099" i="6"/>
  <c r="B1100" i="6"/>
  <c r="C1100" i="6"/>
  <c r="D1100" i="6"/>
  <c r="F1100" i="6"/>
  <c r="G1100" i="6"/>
  <c r="H1100" i="6"/>
  <c r="I1100" i="6"/>
  <c r="M1100" i="6" s="1"/>
  <c r="J1100" i="6"/>
  <c r="B1101" i="6"/>
  <c r="C1101" i="6"/>
  <c r="D1101" i="6"/>
  <c r="F1101" i="6"/>
  <c r="G1101" i="6"/>
  <c r="H1101" i="6"/>
  <c r="I1101" i="6"/>
  <c r="M1101" i="6" s="1"/>
  <c r="J1101" i="6"/>
  <c r="B1102" i="6"/>
  <c r="C1102" i="6"/>
  <c r="D1102" i="6"/>
  <c r="F1102" i="6"/>
  <c r="G1102" i="6"/>
  <c r="H1102" i="6"/>
  <c r="I1102" i="6"/>
  <c r="M1102" i="6" s="1"/>
  <c r="J1102" i="6"/>
  <c r="B1103" i="6"/>
  <c r="C1103" i="6"/>
  <c r="D1103" i="6"/>
  <c r="F1103" i="6"/>
  <c r="G1103" i="6"/>
  <c r="H1103" i="6"/>
  <c r="I1103" i="6"/>
  <c r="M1103" i="6" s="1"/>
  <c r="J1103" i="6"/>
  <c r="B1104" i="6"/>
  <c r="C1104" i="6"/>
  <c r="D1104" i="6"/>
  <c r="F1104" i="6"/>
  <c r="G1104" i="6"/>
  <c r="H1104" i="6"/>
  <c r="I1104" i="6"/>
  <c r="M1104" i="6" s="1"/>
  <c r="J1104" i="6"/>
  <c r="B1105" i="6"/>
  <c r="C1105" i="6"/>
  <c r="D1105" i="6"/>
  <c r="F1105" i="6"/>
  <c r="G1105" i="6"/>
  <c r="H1105" i="6"/>
  <c r="I1105" i="6"/>
  <c r="M1105" i="6" s="1"/>
  <c r="J1105" i="6"/>
  <c r="B1106" i="6"/>
  <c r="C1106" i="6"/>
  <c r="D1106" i="6"/>
  <c r="F1106" i="6"/>
  <c r="G1106" i="6"/>
  <c r="H1106" i="6"/>
  <c r="I1106" i="6"/>
  <c r="M1106" i="6" s="1"/>
  <c r="J1106" i="6"/>
  <c r="B1107" i="6"/>
  <c r="C1107" i="6"/>
  <c r="D1107" i="6"/>
  <c r="F1107" i="6"/>
  <c r="G1107" i="6"/>
  <c r="H1107" i="6"/>
  <c r="I1107" i="6"/>
  <c r="M1107" i="6" s="1"/>
  <c r="J1107" i="6"/>
  <c r="B1108" i="6"/>
  <c r="C1108" i="6"/>
  <c r="D1108" i="6"/>
  <c r="F1108" i="6"/>
  <c r="G1108" i="6"/>
  <c r="H1108" i="6"/>
  <c r="I1108" i="6"/>
  <c r="M1108" i="6" s="1"/>
  <c r="J1108" i="6"/>
  <c r="B1109" i="6"/>
  <c r="C1109" i="6"/>
  <c r="D1109" i="6"/>
  <c r="F1109" i="6"/>
  <c r="G1109" i="6"/>
  <c r="H1109" i="6"/>
  <c r="I1109" i="6"/>
  <c r="M1109" i="6" s="1"/>
  <c r="J1109" i="6"/>
  <c r="B1110" i="6"/>
  <c r="C1110" i="6"/>
  <c r="D1110" i="6"/>
  <c r="F1110" i="6"/>
  <c r="G1110" i="6"/>
  <c r="H1110" i="6"/>
  <c r="I1110" i="6"/>
  <c r="M1110" i="6" s="1"/>
  <c r="J1110" i="6"/>
  <c r="B1111" i="6"/>
  <c r="C1111" i="6"/>
  <c r="D1111" i="6"/>
  <c r="F1111" i="6"/>
  <c r="G1111" i="6"/>
  <c r="H1111" i="6"/>
  <c r="I1111" i="6"/>
  <c r="M1111" i="6" s="1"/>
  <c r="J1111" i="6"/>
  <c r="B1112" i="6"/>
  <c r="C1112" i="6"/>
  <c r="D1112" i="6"/>
  <c r="F1112" i="6"/>
  <c r="G1112" i="6"/>
  <c r="H1112" i="6"/>
  <c r="I1112" i="6"/>
  <c r="M1112" i="6" s="1"/>
  <c r="J1112" i="6"/>
  <c r="B1113" i="6"/>
  <c r="C1113" i="6"/>
  <c r="D1113" i="6"/>
  <c r="F1113" i="6"/>
  <c r="G1113" i="6"/>
  <c r="H1113" i="6"/>
  <c r="I1113" i="6"/>
  <c r="M1113" i="6" s="1"/>
  <c r="J1113" i="6"/>
  <c r="B1114" i="6"/>
  <c r="C1114" i="6"/>
  <c r="D1114" i="6"/>
  <c r="F1114" i="6"/>
  <c r="G1114" i="6"/>
  <c r="H1114" i="6"/>
  <c r="I1114" i="6"/>
  <c r="M1114" i="6" s="1"/>
  <c r="J1114" i="6"/>
  <c r="B1115" i="6"/>
  <c r="C1115" i="6"/>
  <c r="D1115" i="6"/>
  <c r="F1115" i="6"/>
  <c r="G1115" i="6"/>
  <c r="H1115" i="6"/>
  <c r="I1115" i="6"/>
  <c r="M1115" i="6" s="1"/>
  <c r="J1115" i="6"/>
  <c r="B1116" i="6"/>
  <c r="C1116" i="6"/>
  <c r="D1116" i="6"/>
  <c r="F1116" i="6"/>
  <c r="G1116" i="6"/>
  <c r="H1116" i="6"/>
  <c r="I1116" i="6"/>
  <c r="M1116" i="6" s="1"/>
  <c r="J1116" i="6"/>
  <c r="B1117" i="6"/>
  <c r="C1117" i="6"/>
  <c r="D1117" i="6"/>
  <c r="F1117" i="6"/>
  <c r="G1117" i="6"/>
  <c r="H1117" i="6"/>
  <c r="I1117" i="6"/>
  <c r="M1117" i="6" s="1"/>
  <c r="J1117" i="6"/>
  <c r="B1118" i="6"/>
  <c r="C1118" i="6"/>
  <c r="D1118" i="6"/>
  <c r="F1118" i="6"/>
  <c r="G1118" i="6"/>
  <c r="H1118" i="6"/>
  <c r="I1118" i="6"/>
  <c r="M1118" i="6" s="1"/>
  <c r="J1118" i="6"/>
  <c r="B1119" i="6"/>
  <c r="C1119" i="6"/>
  <c r="D1119" i="6"/>
  <c r="F1119" i="6"/>
  <c r="G1119" i="6"/>
  <c r="H1119" i="6"/>
  <c r="I1119" i="6"/>
  <c r="M1119" i="6" s="1"/>
  <c r="J1119" i="6"/>
  <c r="B1120" i="6"/>
  <c r="C1120" i="6"/>
  <c r="D1120" i="6"/>
  <c r="F1120" i="6"/>
  <c r="G1120" i="6"/>
  <c r="H1120" i="6"/>
  <c r="I1120" i="6"/>
  <c r="M1120" i="6" s="1"/>
  <c r="J1120" i="6"/>
  <c r="B1121" i="6"/>
  <c r="C1121" i="6"/>
  <c r="D1121" i="6"/>
  <c r="F1121" i="6"/>
  <c r="G1121" i="6"/>
  <c r="H1121" i="6"/>
  <c r="I1121" i="6"/>
  <c r="M1121" i="6" s="1"/>
  <c r="J1121" i="6"/>
  <c r="B1122" i="6"/>
  <c r="C1122" i="6"/>
  <c r="D1122" i="6"/>
  <c r="F1122" i="6"/>
  <c r="G1122" i="6"/>
  <c r="H1122" i="6"/>
  <c r="I1122" i="6"/>
  <c r="M1122" i="6" s="1"/>
  <c r="J1122" i="6"/>
  <c r="B1123" i="6"/>
  <c r="C1123" i="6"/>
  <c r="D1123" i="6"/>
  <c r="F1123" i="6"/>
  <c r="G1123" i="6"/>
  <c r="H1123" i="6"/>
  <c r="I1123" i="6"/>
  <c r="M1123" i="6" s="1"/>
  <c r="J1123" i="6"/>
  <c r="B1124" i="6"/>
  <c r="C1124" i="6"/>
  <c r="D1124" i="6"/>
  <c r="F1124" i="6"/>
  <c r="G1124" i="6"/>
  <c r="H1124" i="6"/>
  <c r="I1124" i="6"/>
  <c r="M1124" i="6" s="1"/>
  <c r="J1124" i="6"/>
  <c r="B1125" i="6"/>
  <c r="C1125" i="6"/>
  <c r="D1125" i="6"/>
  <c r="F1125" i="6"/>
  <c r="G1125" i="6"/>
  <c r="H1125" i="6"/>
  <c r="I1125" i="6"/>
  <c r="M1125" i="6" s="1"/>
  <c r="J1125" i="6"/>
  <c r="B1126" i="6"/>
  <c r="C1126" i="6"/>
  <c r="D1126" i="6"/>
  <c r="F1126" i="6"/>
  <c r="G1126" i="6"/>
  <c r="H1126" i="6"/>
  <c r="I1126" i="6"/>
  <c r="M1126" i="6" s="1"/>
  <c r="J1126" i="6"/>
  <c r="B1127" i="6"/>
  <c r="C1127" i="6"/>
  <c r="D1127" i="6"/>
  <c r="F1127" i="6"/>
  <c r="G1127" i="6"/>
  <c r="H1127" i="6"/>
  <c r="I1127" i="6"/>
  <c r="M1127" i="6" s="1"/>
  <c r="J1127" i="6"/>
  <c r="B1128" i="6"/>
  <c r="C1128" i="6"/>
  <c r="D1128" i="6"/>
  <c r="F1128" i="6"/>
  <c r="G1128" i="6"/>
  <c r="H1128" i="6"/>
  <c r="I1128" i="6"/>
  <c r="M1128" i="6" s="1"/>
  <c r="J1128" i="6"/>
  <c r="B1129" i="6"/>
  <c r="C1129" i="6"/>
  <c r="D1129" i="6"/>
  <c r="F1129" i="6"/>
  <c r="G1129" i="6"/>
  <c r="H1129" i="6"/>
  <c r="I1129" i="6"/>
  <c r="M1129" i="6" s="1"/>
  <c r="J1129" i="6"/>
  <c r="B1130" i="6"/>
  <c r="C1130" i="6"/>
  <c r="D1130" i="6"/>
  <c r="F1130" i="6"/>
  <c r="G1130" i="6"/>
  <c r="H1130" i="6"/>
  <c r="I1130" i="6"/>
  <c r="M1130" i="6" s="1"/>
  <c r="J1130" i="6"/>
  <c r="B1131" i="6"/>
  <c r="C1131" i="6"/>
  <c r="D1131" i="6"/>
  <c r="F1131" i="6"/>
  <c r="G1131" i="6"/>
  <c r="H1131" i="6"/>
  <c r="I1131" i="6"/>
  <c r="M1131" i="6" s="1"/>
  <c r="J1131" i="6"/>
  <c r="B1132" i="6"/>
  <c r="C1132" i="6"/>
  <c r="D1132" i="6"/>
  <c r="F1132" i="6"/>
  <c r="G1132" i="6"/>
  <c r="H1132" i="6"/>
  <c r="I1132" i="6"/>
  <c r="M1132" i="6" s="1"/>
  <c r="J1132" i="6"/>
  <c r="B1133" i="6"/>
  <c r="C1133" i="6"/>
  <c r="D1133" i="6"/>
  <c r="F1133" i="6"/>
  <c r="G1133" i="6"/>
  <c r="H1133" i="6"/>
  <c r="I1133" i="6"/>
  <c r="M1133" i="6" s="1"/>
  <c r="J1133" i="6"/>
  <c r="B1134" i="6"/>
  <c r="C1134" i="6"/>
  <c r="D1134" i="6"/>
  <c r="F1134" i="6"/>
  <c r="G1134" i="6"/>
  <c r="H1134" i="6"/>
  <c r="I1134" i="6"/>
  <c r="M1134" i="6" s="1"/>
  <c r="J1134" i="6"/>
  <c r="B1135" i="6"/>
  <c r="C1135" i="6"/>
  <c r="D1135" i="6"/>
  <c r="F1135" i="6"/>
  <c r="G1135" i="6"/>
  <c r="H1135" i="6"/>
  <c r="I1135" i="6"/>
  <c r="M1135" i="6" s="1"/>
  <c r="J1135" i="6"/>
  <c r="B1136" i="6"/>
  <c r="C1136" i="6"/>
  <c r="D1136" i="6"/>
  <c r="F1136" i="6"/>
  <c r="G1136" i="6"/>
  <c r="H1136" i="6"/>
  <c r="I1136" i="6"/>
  <c r="M1136" i="6" s="1"/>
  <c r="J1136" i="6"/>
  <c r="B1137" i="6"/>
  <c r="C1137" i="6"/>
  <c r="D1137" i="6"/>
  <c r="F1137" i="6"/>
  <c r="G1137" i="6"/>
  <c r="H1137" i="6"/>
  <c r="I1137" i="6"/>
  <c r="M1137" i="6" s="1"/>
  <c r="J1137" i="6"/>
  <c r="B1138" i="6"/>
  <c r="C1138" i="6"/>
  <c r="D1138" i="6"/>
  <c r="F1138" i="6"/>
  <c r="G1138" i="6"/>
  <c r="H1138" i="6"/>
  <c r="I1138" i="6"/>
  <c r="M1138" i="6" s="1"/>
  <c r="J1138" i="6"/>
  <c r="B1139" i="6"/>
  <c r="C1139" i="6"/>
  <c r="D1139" i="6"/>
  <c r="F1139" i="6"/>
  <c r="G1139" i="6"/>
  <c r="H1139" i="6"/>
  <c r="I1139" i="6"/>
  <c r="M1139" i="6" s="1"/>
  <c r="J1139" i="6"/>
  <c r="B1140" i="6"/>
  <c r="C1140" i="6"/>
  <c r="D1140" i="6"/>
  <c r="F1140" i="6"/>
  <c r="G1140" i="6"/>
  <c r="H1140" i="6"/>
  <c r="I1140" i="6"/>
  <c r="M1140" i="6" s="1"/>
  <c r="J1140" i="6"/>
  <c r="B1141" i="6"/>
  <c r="C1141" i="6"/>
  <c r="D1141" i="6"/>
  <c r="F1141" i="6"/>
  <c r="G1141" i="6"/>
  <c r="H1141" i="6"/>
  <c r="I1141" i="6"/>
  <c r="M1141" i="6" s="1"/>
  <c r="J1141" i="6"/>
  <c r="B1142" i="6"/>
  <c r="C1142" i="6"/>
  <c r="D1142" i="6"/>
  <c r="F1142" i="6"/>
  <c r="G1142" i="6"/>
  <c r="H1142" i="6"/>
  <c r="I1142" i="6"/>
  <c r="M1142" i="6" s="1"/>
  <c r="J1142" i="6"/>
  <c r="B1143" i="6"/>
  <c r="C1143" i="6"/>
  <c r="D1143" i="6"/>
  <c r="F1143" i="6"/>
  <c r="G1143" i="6"/>
  <c r="H1143" i="6"/>
  <c r="I1143" i="6"/>
  <c r="M1143" i="6" s="1"/>
  <c r="J1143" i="6"/>
  <c r="B1144" i="6"/>
  <c r="C1144" i="6"/>
  <c r="D1144" i="6"/>
  <c r="F1144" i="6"/>
  <c r="G1144" i="6"/>
  <c r="H1144" i="6"/>
  <c r="I1144" i="6"/>
  <c r="M1144" i="6" s="1"/>
  <c r="J1144" i="6"/>
  <c r="B1145" i="6"/>
  <c r="C1145" i="6"/>
  <c r="D1145" i="6"/>
  <c r="F1145" i="6"/>
  <c r="G1145" i="6"/>
  <c r="H1145" i="6"/>
  <c r="I1145" i="6"/>
  <c r="M1145" i="6" s="1"/>
  <c r="J1145" i="6"/>
  <c r="B1146" i="6"/>
  <c r="C1146" i="6"/>
  <c r="D1146" i="6"/>
  <c r="F1146" i="6"/>
  <c r="G1146" i="6"/>
  <c r="H1146" i="6"/>
  <c r="I1146" i="6"/>
  <c r="M1146" i="6" s="1"/>
  <c r="J1146" i="6"/>
  <c r="B1147" i="6"/>
  <c r="C1147" i="6"/>
  <c r="D1147" i="6"/>
  <c r="F1147" i="6"/>
  <c r="G1147" i="6"/>
  <c r="H1147" i="6"/>
  <c r="I1147" i="6"/>
  <c r="M1147" i="6" s="1"/>
  <c r="J1147" i="6"/>
  <c r="B1148" i="6"/>
  <c r="C1148" i="6"/>
  <c r="D1148" i="6"/>
  <c r="F1148" i="6"/>
  <c r="G1148" i="6"/>
  <c r="H1148" i="6"/>
  <c r="I1148" i="6"/>
  <c r="M1148" i="6" s="1"/>
  <c r="J1148" i="6"/>
  <c r="B1149" i="6"/>
  <c r="C1149" i="6"/>
  <c r="D1149" i="6"/>
  <c r="F1149" i="6"/>
  <c r="G1149" i="6"/>
  <c r="H1149" i="6"/>
  <c r="I1149" i="6"/>
  <c r="M1149" i="6" s="1"/>
  <c r="J1149" i="6"/>
  <c r="B1150" i="6"/>
  <c r="C1150" i="6"/>
  <c r="D1150" i="6"/>
  <c r="F1150" i="6"/>
  <c r="G1150" i="6"/>
  <c r="H1150" i="6"/>
  <c r="I1150" i="6"/>
  <c r="M1150" i="6" s="1"/>
  <c r="J1150" i="6"/>
  <c r="B1151" i="6"/>
  <c r="C1151" i="6"/>
  <c r="D1151" i="6"/>
  <c r="F1151" i="6"/>
  <c r="G1151" i="6"/>
  <c r="H1151" i="6"/>
  <c r="I1151" i="6"/>
  <c r="M1151" i="6" s="1"/>
  <c r="J1151" i="6"/>
  <c r="B1152" i="6"/>
  <c r="C1152" i="6"/>
  <c r="D1152" i="6"/>
  <c r="F1152" i="6"/>
  <c r="G1152" i="6"/>
  <c r="H1152" i="6"/>
  <c r="I1152" i="6"/>
  <c r="M1152" i="6" s="1"/>
  <c r="J1152" i="6"/>
  <c r="B1153" i="6"/>
  <c r="C1153" i="6"/>
  <c r="D1153" i="6"/>
  <c r="F1153" i="6"/>
  <c r="G1153" i="6"/>
  <c r="H1153" i="6"/>
  <c r="I1153" i="6"/>
  <c r="M1153" i="6" s="1"/>
  <c r="J1153" i="6"/>
  <c r="B1154" i="6"/>
  <c r="C1154" i="6"/>
  <c r="D1154" i="6"/>
  <c r="F1154" i="6"/>
  <c r="G1154" i="6"/>
  <c r="H1154" i="6"/>
  <c r="I1154" i="6"/>
  <c r="M1154" i="6" s="1"/>
  <c r="J1154" i="6"/>
  <c r="B1155" i="6"/>
  <c r="C1155" i="6"/>
  <c r="D1155" i="6"/>
  <c r="F1155" i="6"/>
  <c r="G1155" i="6"/>
  <c r="H1155" i="6"/>
  <c r="I1155" i="6"/>
  <c r="M1155" i="6" s="1"/>
  <c r="J1155" i="6"/>
  <c r="B1156" i="6"/>
  <c r="C1156" i="6"/>
  <c r="D1156" i="6"/>
  <c r="F1156" i="6"/>
  <c r="G1156" i="6"/>
  <c r="H1156" i="6"/>
  <c r="I1156" i="6"/>
  <c r="M1156" i="6" s="1"/>
  <c r="J1156" i="6"/>
  <c r="B1157" i="6"/>
  <c r="C1157" i="6"/>
  <c r="D1157" i="6"/>
  <c r="F1157" i="6"/>
  <c r="G1157" i="6"/>
  <c r="H1157" i="6"/>
  <c r="I1157" i="6"/>
  <c r="M1157" i="6" s="1"/>
  <c r="J1157" i="6"/>
  <c r="B1158" i="6"/>
  <c r="C1158" i="6"/>
  <c r="D1158" i="6"/>
  <c r="F1158" i="6"/>
  <c r="G1158" i="6"/>
  <c r="H1158" i="6"/>
  <c r="I1158" i="6"/>
  <c r="M1158" i="6" s="1"/>
  <c r="J1158" i="6"/>
  <c r="B1159" i="6"/>
  <c r="C1159" i="6"/>
  <c r="D1159" i="6"/>
  <c r="F1159" i="6"/>
  <c r="G1159" i="6"/>
  <c r="H1159" i="6"/>
  <c r="I1159" i="6"/>
  <c r="M1159" i="6" s="1"/>
  <c r="J1159" i="6"/>
  <c r="B1160" i="6"/>
  <c r="C1160" i="6"/>
  <c r="D1160" i="6"/>
  <c r="F1160" i="6"/>
  <c r="G1160" i="6"/>
  <c r="H1160" i="6"/>
  <c r="I1160" i="6"/>
  <c r="M1160" i="6" s="1"/>
  <c r="J1160" i="6"/>
  <c r="B1161" i="6"/>
  <c r="C1161" i="6"/>
  <c r="D1161" i="6"/>
  <c r="F1161" i="6"/>
  <c r="G1161" i="6"/>
  <c r="H1161" i="6"/>
  <c r="I1161" i="6"/>
  <c r="M1161" i="6" s="1"/>
  <c r="J1161" i="6"/>
  <c r="B1162" i="6"/>
  <c r="C1162" i="6"/>
  <c r="D1162" i="6"/>
  <c r="F1162" i="6"/>
  <c r="G1162" i="6"/>
  <c r="H1162" i="6"/>
  <c r="I1162" i="6"/>
  <c r="M1162" i="6" s="1"/>
  <c r="J1162" i="6"/>
  <c r="B1163" i="6"/>
  <c r="C1163" i="6"/>
  <c r="D1163" i="6"/>
  <c r="F1163" i="6"/>
  <c r="G1163" i="6"/>
  <c r="H1163" i="6"/>
  <c r="I1163" i="6"/>
  <c r="M1163" i="6" s="1"/>
  <c r="J1163" i="6"/>
  <c r="B1164" i="6"/>
  <c r="C1164" i="6"/>
  <c r="D1164" i="6"/>
  <c r="F1164" i="6"/>
  <c r="G1164" i="6"/>
  <c r="H1164" i="6"/>
  <c r="I1164" i="6"/>
  <c r="M1164" i="6" s="1"/>
  <c r="J1164" i="6"/>
  <c r="B1165" i="6"/>
  <c r="C1165" i="6"/>
  <c r="D1165" i="6"/>
  <c r="F1165" i="6"/>
  <c r="G1165" i="6"/>
  <c r="H1165" i="6"/>
  <c r="I1165" i="6"/>
  <c r="M1165" i="6" s="1"/>
  <c r="J1165" i="6"/>
  <c r="B1166" i="6"/>
  <c r="C1166" i="6"/>
  <c r="D1166" i="6"/>
  <c r="F1166" i="6"/>
  <c r="G1166" i="6"/>
  <c r="H1166" i="6"/>
  <c r="I1166" i="6"/>
  <c r="M1166" i="6" s="1"/>
  <c r="J1166" i="6"/>
  <c r="B1167" i="6"/>
  <c r="C1167" i="6"/>
  <c r="D1167" i="6"/>
  <c r="F1167" i="6"/>
  <c r="G1167" i="6"/>
  <c r="H1167" i="6"/>
  <c r="I1167" i="6"/>
  <c r="M1167" i="6" s="1"/>
  <c r="J1167" i="6"/>
  <c r="B1168" i="6"/>
  <c r="C1168" i="6"/>
  <c r="D1168" i="6"/>
  <c r="F1168" i="6"/>
  <c r="G1168" i="6"/>
  <c r="H1168" i="6"/>
  <c r="I1168" i="6"/>
  <c r="M1168" i="6" s="1"/>
  <c r="J1168" i="6"/>
  <c r="B1169" i="6"/>
  <c r="C1169" i="6"/>
  <c r="D1169" i="6"/>
  <c r="F1169" i="6"/>
  <c r="G1169" i="6"/>
  <c r="H1169" i="6"/>
  <c r="I1169" i="6"/>
  <c r="M1169" i="6" s="1"/>
  <c r="J1169" i="6"/>
  <c r="B1170" i="6"/>
  <c r="C1170" i="6"/>
  <c r="D1170" i="6"/>
  <c r="F1170" i="6"/>
  <c r="G1170" i="6"/>
  <c r="H1170" i="6"/>
  <c r="I1170" i="6"/>
  <c r="M1170" i="6" s="1"/>
  <c r="J1170" i="6"/>
  <c r="B1171" i="6"/>
  <c r="C1171" i="6"/>
  <c r="D1171" i="6"/>
  <c r="F1171" i="6"/>
  <c r="G1171" i="6"/>
  <c r="H1171" i="6"/>
  <c r="I1171" i="6"/>
  <c r="M1171" i="6" s="1"/>
  <c r="J1171" i="6"/>
  <c r="B1172" i="6"/>
  <c r="C1172" i="6"/>
  <c r="D1172" i="6"/>
  <c r="F1172" i="6"/>
  <c r="G1172" i="6"/>
  <c r="H1172" i="6"/>
  <c r="I1172" i="6"/>
  <c r="M1172" i="6" s="1"/>
  <c r="J1172" i="6"/>
  <c r="B1173" i="6"/>
  <c r="C1173" i="6"/>
  <c r="D1173" i="6"/>
  <c r="F1173" i="6"/>
  <c r="G1173" i="6"/>
  <c r="H1173" i="6"/>
  <c r="I1173" i="6"/>
  <c r="M1173" i="6" s="1"/>
  <c r="J1173" i="6"/>
  <c r="B1174" i="6"/>
  <c r="C1174" i="6"/>
  <c r="D1174" i="6"/>
  <c r="F1174" i="6"/>
  <c r="G1174" i="6"/>
  <c r="H1174" i="6"/>
  <c r="I1174" i="6"/>
  <c r="M1174" i="6" s="1"/>
  <c r="J1174" i="6"/>
  <c r="B1175" i="6"/>
  <c r="C1175" i="6"/>
  <c r="D1175" i="6"/>
  <c r="F1175" i="6"/>
  <c r="G1175" i="6"/>
  <c r="H1175" i="6"/>
  <c r="I1175" i="6"/>
  <c r="M1175" i="6" s="1"/>
  <c r="J1175" i="6"/>
  <c r="B1176" i="6"/>
  <c r="C1176" i="6"/>
  <c r="D1176" i="6"/>
  <c r="F1176" i="6"/>
  <c r="G1176" i="6"/>
  <c r="H1176" i="6"/>
  <c r="I1176" i="6"/>
  <c r="M1176" i="6" s="1"/>
  <c r="J1176" i="6"/>
  <c r="B1177" i="6"/>
  <c r="C1177" i="6"/>
  <c r="D1177" i="6"/>
  <c r="F1177" i="6"/>
  <c r="G1177" i="6"/>
  <c r="H1177" i="6"/>
  <c r="I1177" i="6"/>
  <c r="M1177" i="6" s="1"/>
  <c r="J1177" i="6"/>
  <c r="B1178" i="6"/>
  <c r="C1178" i="6"/>
  <c r="D1178" i="6"/>
  <c r="F1178" i="6"/>
  <c r="G1178" i="6"/>
  <c r="H1178" i="6"/>
  <c r="I1178" i="6"/>
  <c r="M1178" i="6" s="1"/>
  <c r="J1178" i="6"/>
  <c r="B1179" i="6"/>
  <c r="C1179" i="6"/>
  <c r="D1179" i="6"/>
  <c r="F1179" i="6"/>
  <c r="G1179" i="6"/>
  <c r="H1179" i="6"/>
  <c r="I1179" i="6"/>
  <c r="M1179" i="6" s="1"/>
  <c r="J1179" i="6"/>
  <c r="B1180" i="6"/>
  <c r="C1180" i="6"/>
  <c r="D1180" i="6"/>
  <c r="F1180" i="6"/>
  <c r="G1180" i="6"/>
  <c r="H1180" i="6"/>
  <c r="I1180" i="6"/>
  <c r="M1180" i="6" s="1"/>
  <c r="J1180" i="6"/>
  <c r="B1181" i="6"/>
  <c r="C1181" i="6"/>
  <c r="D1181" i="6"/>
  <c r="F1181" i="6"/>
  <c r="G1181" i="6"/>
  <c r="H1181" i="6"/>
  <c r="I1181" i="6"/>
  <c r="M1181" i="6" s="1"/>
  <c r="J1181" i="6"/>
  <c r="B1182" i="6"/>
  <c r="C1182" i="6"/>
  <c r="D1182" i="6"/>
  <c r="F1182" i="6"/>
  <c r="G1182" i="6"/>
  <c r="H1182" i="6"/>
  <c r="I1182" i="6"/>
  <c r="M1182" i="6" s="1"/>
  <c r="J1182" i="6"/>
  <c r="B1183" i="6"/>
  <c r="C1183" i="6"/>
  <c r="D1183" i="6"/>
  <c r="F1183" i="6"/>
  <c r="G1183" i="6"/>
  <c r="H1183" i="6"/>
  <c r="I1183" i="6"/>
  <c r="M1183" i="6" s="1"/>
  <c r="J1183" i="6"/>
  <c r="B1184" i="6"/>
  <c r="C1184" i="6"/>
  <c r="D1184" i="6"/>
  <c r="F1184" i="6"/>
  <c r="G1184" i="6"/>
  <c r="H1184" i="6"/>
  <c r="I1184" i="6"/>
  <c r="M1184" i="6" s="1"/>
  <c r="J1184" i="6"/>
  <c r="B1185" i="6"/>
  <c r="C1185" i="6"/>
  <c r="D1185" i="6"/>
  <c r="F1185" i="6"/>
  <c r="G1185" i="6"/>
  <c r="H1185" i="6"/>
  <c r="I1185" i="6"/>
  <c r="M1185" i="6" s="1"/>
  <c r="J1185" i="6"/>
  <c r="B1186" i="6"/>
  <c r="C1186" i="6"/>
  <c r="D1186" i="6"/>
  <c r="F1186" i="6"/>
  <c r="G1186" i="6"/>
  <c r="H1186" i="6"/>
  <c r="I1186" i="6"/>
  <c r="M1186" i="6" s="1"/>
  <c r="J1186" i="6"/>
  <c r="B1187" i="6"/>
  <c r="C1187" i="6"/>
  <c r="D1187" i="6"/>
  <c r="F1187" i="6"/>
  <c r="G1187" i="6"/>
  <c r="H1187" i="6"/>
  <c r="I1187" i="6"/>
  <c r="M1187" i="6" s="1"/>
  <c r="J1187" i="6"/>
  <c r="B1188" i="6"/>
  <c r="C1188" i="6"/>
  <c r="D1188" i="6"/>
  <c r="F1188" i="6"/>
  <c r="G1188" i="6"/>
  <c r="H1188" i="6"/>
  <c r="I1188" i="6"/>
  <c r="M1188" i="6" s="1"/>
  <c r="J1188" i="6"/>
  <c r="B1189" i="6"/>
  <c r="C1189" i="6"/>
  <c r="D1189" i="6"/>
  <c r="F1189" i="6"/>
  <c r="G1189" i="6"/>
  <c r="H1189" i="6"/>
  <c r="I1189" i="6"/>
  <c r="M1189" i="6" s="1"/>
  <c r="J1189" i="6"/>
  <c r="B1190" i="6"/>
  <c r="C1190" i="6"/>
  <c r="D1190" i="6"/>
  <c r="F1190" i="6"/>
  <c r="G1190" i="6"/>
  <c r="H1190" i="6"/>
  <c r="I1190" i="6"/>
  <c r="M1190" i="6" s="1"/>
  <c r="J1190" i="6"/>
  <c r="B1191" i="6"/>
  <c r="C1191" i="6"/>
  <c r="D1191" i="6"/>
  <c r="F1191" i="6"/>
  <c r="G1191" i="6"/>
  <c r="H1191" i="6"/>
  <c r="I1191" i="6"/>
  <c r="M1191" i="6" s="1"/>
  <c r="J1191" i="6"/>
  <c r="B1192" i="6"/>
  <c r="C1192" i="6"/>
  <c r="D1192" i="6"/>
  <c r="F1192" i="6"/>
  <c r="G1192" i="6"/>
  <c r="H1192" i="6"/>
  <c r="I1192" i="6"/>
  <c r="M1192" i="6" s="1"/>
  <c r="J1192" i="6"/>
  <c r="B1193" i="6"/>
  <c r="C1193" i="6"/>
  <c r="D1193" i="6"/>
  <c r="F1193" i="6"/>
  <c r="G1193" i="6"/>
  <c r="H1193" i="6"/>
  <c r="I1193" i="6"/>
  <c r="M1193" i="6" s="1"/>
  <c r="J1193" i="6"/>
  <c r="B1194" i="6"/>
  <c r="C1194" i="6"/>
  <c r="D1194" i="6"/>
  <c r="F1194" i="6"/>
  <c r="G1194" i="6"/>
  <c r="H1194" i="6"/>
  <c r="I1194" i="6"/>
  <c r="M1194" i="6" s="1"/>
  <c r="J1194" i="6"/>
  <c r="B1195" i="6"/>
  <c r="C1195" i="6"/>
  <c r="D1195" i="6"/>
  <c r="F1195" i="6"/>
  <c r="G1195" i="6"/>
  <c r="H1195" i="6"/>
  <c r="I1195" i="6"/>
  <c r="M1195" i="6" s="1"/>
  <c r="J1195" i="6"/>
  <c r="B1196" i="6"/>
  <c r="C1196" i="6"/>
  <c r="D1196" i="6"/>
  <c r="F1196" i="6"/>
  <c r="G1196" i="6"/>
  <c r="H1196" i="6"/>
  <c r="I1196" i="6"/>
  <c r="M1196" i="6" s="1"/>
  <c r="J1196" i="6"/>
  <c r="B1197" i="6"/>
  <c r="C1197" i="6"/>
  <c r="D1197" i="6"/>
  <c r="F1197" i="6"/>
  <c r="G1197" i="6"/>
  <c r="H1197" i="6"/>
  <c r="I1197" i="6"/>
  <c r="M1197" i="6" s="1"/>
  <c r="J1197" i="6"/>
  <c r="B1198" i="6"/>
  <c r="C1198" i="6"/>
  <c r="D1198" i="6"/>
  <c r="F1198" i="6"/>
  <c r="G1198" i="6"/>
  <c r="H1198" i="6"/>
  <c r="I1198" i="6"/>
  <c r="M1198" i="6" s="1"/>
  <c r="J1198" i="6"/>
  <c r="B1199" i="6"/>
  <c r="C1199" i="6"/>
  <c r="D1199" i="6"/>
  <c r="F1199" i="6"/>
  <c r="G1199" i="6"/>
  <c r="H1199" i="6"/>
  <c r="I1199" i="6"/>
  <c r="M1199" i="6" s="1"/>
  <c r="J1199" i="6"/>
  <c r="B1200" i="6"/>
  <c r="C1200" i="6"/>
  <c r="D1200" i="6"/>
  <c r="F1200" i="6"/>
  <c r="G1200" i="6"/>
  <c r="H1200" i="6"/>
  <c r="I1200" i="6"/>
  <c r="M1200" i="6" s="1"/>
  <c r="J1200" i="6"/>
  <c r="B1201" i="6"/>
  <c r="C1201" i="6"/>
  <c r="D1201" i="6"/>
  <c r="F1201" i="6"/>
  <c r="G1201" i="6"/>
  <c r="H1201" i="6"/>
  <c r="I1201" i="6"/>
  <c r="M1201" i="6" s="1"/>
  <c r="J1201" i="6"/>
  <c r="B1202" i="6"/>
  <c r="C1202" i="6"/>
  <c r="D1202" i="6"/>
  <c r="F1202" i="6"/>
  <c r="G1202" i="6"/>
  <c r="H1202" i="6"/>
  <c r="I1202" i="6"/>
  <c r="M1202" i="6" s="1"/>
  <c r="J1202" i="6"/>
  <c r="B1203" i="6"/>
  <c r="C1203" i="6"/>
  <c r="D1203" i="6"/>
  <c r="F1203" i="6"/>
  <c r="G1203" i="6"/>
  <c r="H1203" i="6"/>
  <c r="I1203" i="6"/>
  <c r="M1203" i="6" s="1"/>
  <c r="J1203" i="6"/>
  <c r="B1204" i="6"/>
  <c r="C1204" i="6"/>
  <c r="D1204" i="6"/>
  <c r="F1204" i="6"/>
  <c r="G1204" i="6"/>
  <c r="H1204" i="6"/>
  <c r="I1204" i="6"/>
  <c r="M1204" i="6" s="1"/>
  <c r="J1204" i="6"/>
  <c r="B1205" i="6"/>
  <c r="C1205" i="6"/>
  <c r="D1205" i="6"/>
  <c r="F1205" i="6"/>
  <c r="G1205" i="6"/>
  <c r="H1205" i="6"/>
  <c r="I1205" i="6"/>
  <c r="M1205" i="6" s="1"/>
  <c r="J1205" i="6"/>
  <c r="B1206" i="6"/>
  <c r="C1206" i="6"/>
  <c r="D1206" i="6"/>
  <c r="F1206" i="6"/>
  <c r="G1206" i="6"/>
  <c r="H1206" i="6"/>
  <c r="I1206" i="6"/>
  <c r="M1206" i="6" s="1"/>
  <c r="J1206" i="6"/>
  <c r="B1207" i="6"/>
  <c r="C1207" i="6"/>
  <c r="D1207" i="6"/>
  <c r="F1207" i="6"/>
  <c r="G1207" i="6"/>
  <c r="H1207" i="6"/>
  <c r="I1207" i="6"/>
  <c r="M1207" i="6" s="1"/>
  <c r="J1207" i="6"/>
  <c r="B1208" i="6"/>
  <c r="C1208" i="6"/>
  <c r="D1208" i="6"/>
  <c r="F1208" i="6"/>
  <c r="G1208" i="6"/>
  <c r="H1208" i="6"/>
  <c r="I1208" i="6"/>
  <c r="M1208" i="6" s="1"/>
  <c r="J1208" i="6"/>
  <c r="B1209" i="6"/>
  <c r="C1209" i="6"/>
  <c r="D1209" i="6"/>
  <c r="F1209" i="6"/>
  <c r="G1209" i="6"/>
  <c r="H1209" i="6"/>
  <c r="I1209" i="6"/>
  <c r="M1209" i="6" s="1"/>
  <c r="J1209" i="6"/>
  <c r="B1210" i="6"/>
  <c r="C1210" i="6"/>
  <c r="D1210" i="6"/>
  <c r="F1210" i="6"/>
  <c r="G1210" i="6"/>
  <c r="H1210" i="6"/>
  <c r="I1210" i="6"/>
  <c r="M1210" i="6" s="1"/>
  <c r="J1210" i="6"/>
  <c r="B1211" i="6"/>
  <c r="C1211" i="6"/>
  <c r="D1211" i="6"/>
  <c r="F1211" i="6"/>
  <c r="G1211" i="6"/>
  <c r="H1211" i="6"/>
  <c r="I1211" i="6"/>
  <c r="M1211" i="6" s="1"/>
  <c r="J1211" i="6"/>
  <c r="B1212" i="6"/>
  <c r="C1212" i="6"/>
  <c r="D1212" i="6"/>
  <c r="F1212" i="6"/>
  <c r="G1212" i="6"/>
  <c r="H1212" i="6"/>
  <c r="I1212" i="6"/>
  <c r="M1212" i="6" s="1"/>
  <c r="J1212" i="6"/>
  <c r="B1213" i="6"/>
  <c r="C1213" i="6"/>
  <c r="D1213" i="6"/>
  <c r="F1213" i="6"/>
  <c r="G1213" i="6"/>
  <c r="H1213" i="6"/>
  <c r="I1213" i="6"/>
  <c r="M1213" i="6" s="1"/>
  <c r="J1213" i="6"/>
  <c r="B1214" i="6"/>
  <c r="C1214" i="6"/>
  <c r="D1214" i="6"/>
  <c r="F1214" i="6"/>
  <c r="G1214" i="6"/>
  <c r="H1214" i="6"/>
  <c r="I1214" i="6"/>
  <c r="M1214" i="6" s="1"/>
  <c r="J1214" i="6"/>
  <c r="B1215" i="6"/>
  <c r="C1215" i="6"/>
  <c r="D1215" i="6"/>
  <c r="F1215" i="6"/>
  <c r="G1215" i="6"/>
  <c r="H1215" i="6"/>
  <c r="I1215" i="6"/>
  <c r="M1215" i="6" s="1"/>
  <c r="J1215" i="6"/>
  <c r="B1216" i="6"/>
  <c r="C1216" i="6"/>
  <c r="D1216" i="6"/>
  <c r="F1216" i="6"/>
  <c r="G1216" i="6"/>
  <c r="H1216" i="6"/>
  <c r="I1216" i="6"/>
  <c r="M1216" i="6" s="1"/>
  <c r="J1216" i="6"/>
  <c r="B1217" i="6"/>
  <c r="C1217" i="6"/>
  <c r="D1217" i="6"/>
  <c r="F1217" i="6"/>
  <c r="G1217" i="6"/>
  <c r="H1217" i="6"/>
  <c r="I1217" i="6"/>
  <c r="M1217" i="6" s="1"/>
  <c r="J1217" i="6"/>
  <c r="B1218" i="6"/>
  <c r="C1218" i="6"/>
  <c r="D1218" i="6"/>
  <c r="F1218" i="6"/>
  <c r="G1218" i="6"/>
  <c r="H1218" i="6"/>
  <c r="I1218" i="6"/>
  <c r="M1218" i="6" s="1"/>
  <c r="J1218" i="6"/>
  <c r="B1219" i="6"/>
  <c r="C1219" i="6"/>
  <c r="D1219" i="6"/>
  <c r="F1219" i="6"/>
  <c r="G1219" i="6"/>
  <c r="H1219" i="6"/>
  <c r="I1219" i="6"/>
  <c r="M1219" i="6" s="1"/>
  <c r="J1219" i="6"/>
  <c r="B1220" i="6"/>
  <c r="C1220" i="6"/>
  <c r="D1220" i="6"/>
  <c r="F1220" i="6"/>
  <c r="G1220" i="6"/>
  <c r="H1220" i="6"/>
  <c r="I1220" i="6"/>
  <c r="M1220" i="6" s="1"/>
  <c r="J1220" i="6"/>
  <c r="B1221" i="6"/>
  <c r="C1221" i="6"/>
  <c r="D1221" i="6"/>
  <c r="F1221" i="6"/>
  <c r="G1221" i="6"/>
  <c r="H1221" i="6"/>
  <c r="I1221" i="6"/>
  <c r="M1221" i="6" s="1"/>
  <c r="J1221" i="6"/>
  <c r="B1222" i="6"/>
  <c r="C1222" i="6"/>
  <c r="D1222" i="6"/>
  <c r="F1222" i="6"/>
  <c r="G1222" i="6"/>
  <c r="H1222" i="6"/>
  <c r="I1222" i="6"/>
  <c r="M1222" i="6" s="1"/>
  <c r="J1222" i="6"/>
  <c r="B1223" i="6"/>
  <c r="C1223" i="6"/>
  <c r="D1223" i="6"/>
  <c r="F1223" i="6"/>
  <c r="G1223" i="6"/>
  <c r="H1223" i="6"/>
  <c r="I1223" i="6"/>
  <c r="M1223" i="6" s="1"/>
  <c r="J1223" i="6"/>
  <c r="B1224" i="6"/>
  <c r="C1224" i="6"/>
  <c r="D1224" i="6"/>
  <c r="F1224" i="6"/>
  <c r="G1224" i="6"/>
  <c r="H1224" i="6"/>
  <c r="I1224" i="6"/>
  <c r="M1224" i="6" s="1"/>
  <c r="J1224" i="6"/>
  <c r="B1225" i="6"/>
  <c r="C1225" i="6"/>
  <c r="D1225" i="6"/>
  <c r="F1225" i="6"/>
  <c r="G1225" i="6"/>
  <c r="H1225" i="6"/>
  <c r="I1225" i="6"/>
  <c r="M1225" i="6" s="1"/>
  <c r="J1225" i="6"/>
  <c r="B1226" i="6"/>
  <c r="C1226" i="6"/>
  <c r="D1226" i="6"/>
  <c r="F1226" i="6"/>
  <c r="G1226" i="6"/>
  <c r="H1226" i="6"/>
  <c r="I1226" i="6"/>
  <c r="M1226" i="6" s="1"/>
  <c r="J1226" i="6"/>
  <c r="B1227" i="6"/>
  <c r="C1227" i="6"/>
  <c r="D1227" i="6"/>
  <c r="F1227" i="6"/>
  <c r="G1227" i="6"/>
  <c r="H1227" i="6"/>
  <c r="I1227" i="6"/>
  <c r="M1227" i="6" s="1"/>
  <c r="J1227" i="6"/>
  <c r="B1228" i="6"/>
  <c r="C1228" i="6"/>
  <c r="D1228" i="6"/>
  <c r="F1228" i="6"/>
  <c r="G1228" i="6"/>
  <c r="H1228" i="6"/>
  <c r="I1228" i="6"/>
  <c r="M1228" i="6" s="1"/>
  <c r="J1228" i="6"/>
  <c r="B1229" i="6"/>
  <c r="C1229" i="6"/>
  <c r="D1229" i="6"/>
  <c r="F1229" i="6"/>
  <c r="G1229" i="6"/>
  <c r="H1229" i="6"/>
  <c r="I1229" i="6"/>
  <c r="M1229" i="6" s="1"/>
  <c r="J1229" i="6"/>
  <c r="B1230" i="6"/>
  <c r="C1230" i="6"/>
  <c r="D1230" i="6"/>
  <c r="F1230" i="6"/>
  <c r="G1230" i="6"/>
  <c r="H1230" i="6"/>
  <c r="I1230" i="6"/>
  <c r="M1230" i="6" s="1"/>
  <c r="J1230" i="6"/>
  <c r="B1231" i="6"/>
  <c r="C1231" i="6"/>
  <c r="D1231" i="6"/>
  <c r="F1231" i="6"/>
  <c r="G1231" i="6"/>
  <c r="H1231" i="6"/>
  <c r="I1231" i="6"/>
  <c r="M1231" i="6" s="1"/>
  <c r="J1231" i="6"/>
  <c r="B1232" i="6"/>
  <c r="C1232" i="6"/>
  <c r="D1232" i="6"/>
  <c r="F1232" i="6"/>
  <c r="G1232" i="6"/>
  <c r="H1232" i="6"/>
  <c r="I1232" i="6"/>
  <c r="M1232" i="6" s="1"/>
  <c r="J1232" i="6"/>
  <c r="B1233" i="6"/>
  <c r="C1233" i="6"/>
  <c r="D1233" i="6"/>
  <c r="F1233" i="6"/>
  <c r="G1233" i="6"/>
  <c r="H1233" i="6"/>
  <c r="I1233" i="6"/>
  <c r="M1233" i="6" s="1"/>
  <c r="J1233" i="6"/>
  <c r="B1234" i="6"/>
  <c r="C1234" i="6"/>
  <c r="D1234" i="6"/>
  <c r="F1234" i="6"/>
  <c r="G1234" i="6"/>
  <c r="H1234" i="6"/>
  <c r="I1234" i="6"/>
  <c r="M1234" i="6" s="1"/>
  <c r="J1234" i="6"/>
  <c r="B1235" i="6"/>
  <c r="C1235" i="6"/>
  <c r="D1235" i="6"/>
  <c r="F1235" i="6"/>
  <c r="G1235" i="6"/>
  <c r="H1235" i="6"/>
  <c r="I1235" i="6"/>
  <c r="M1235" i="6" s="1"/>
  <c r="J1235" i="6"/>
  <c r="B1236" i="6"/>
  <c r="C1236" i="6"/>
  <c r="D1236" i="6"/>
  <c r="F1236" i="6"/>
  <c r="G1236" i="6"/>
  <c r="H1236" i="6"/>
  <c r="I1236" i="6"/>
  <c r="M1236" i="6" s="1"/>
  <c r="J1236" i="6"/>
  <c r="B1237" i="6"/>
  <c r="C1237" i="6"/>
  <c r="D1237" i="6"/>
  <c r="F1237" i="6"/>
  <c r="G1237" i="6"/>
  <c r="H1237" i="6"/>
  <c r="I1237" i="6"/>
  <c r="M1237" i="6" s="1"/>
  <c r="J1237" i="6"/>
  <c r="B1238" i="6"/>
  <c r="C1238" i="6"/>
  <c r="D1238" i="6"/>
  <c r="F1238" i="6"/>
  <c r="G1238" i="6"/>
  <c r="H1238" i="6"/>
  <c r="I1238" i="6"/>
  <c r="M1238" i="6" s="1"/>
  <c r="J1238" i="6"/>
  <c r="B1239" i="6"/>
  <c r="C1239" i="6"/>
  <c r="D1239" i="6"/>
  <c r="F1239" i="6"/>
  <c r="G1239" i="6"/>
  <c r="H1239" i="6"/>
  <c r="I1239" i="6"/>
  <c r="M1239" i="6" s="1"/>
  <c r="J1239" i="6"/>
  <c r="B1240" i="6"/>
  <c r="C1240" i="6"/>
  <c r="D1240" i="6"/>
  <c r="F1240" i="6"/>
  <c r="G1240" i="6"/>
  <c r="H1240" i="6"/>
  <c r="I1240" i="6"/>
  <c r="M1240" i="6" s="1"/>
  <c r="J1240" i="6"/>
  <c r="B1241" i="6"/>
  <c r="C1241" i="6"/>
  <c r="D1241" i="6"/>
  <c r="F1241" i="6"/>
  <c r="G1241" i="6"/>
  <c r="H1241" i="6"/>
  <c r="I1241" i="6"/>
  <c r="M1241" i="6" s="1"/>
  <c r="J1241" i="6"/>
  <c r="B1242" i="6"/>
  <c r="C1242" i="6"/>
  <c r="D1242" i="6"/>
  <c r="F1242" i="6"/>
  <c r="G1242" i="6"/>
  <c r="H1242" i="6"/>
  <c r="I1242" i="6"/>
  <c r="M1242" i="6" s="1"/>
  <c r="J1242" i="6"/>
  <c r="B1243" i="6"/>
  <c r="C1243" i="6"/>
  <c r="D1243" i="6"/>
  <c r="F1243" i="6"/>
  <c r="G1243" i="6"/>
  <c r="H1243" i="6"/>
  <c r="I1243" i="6"/>
  <c r="M1243" i="6" s="1"/>
  <c r="J1243" i="6"/>
  <c r="B1244" i="6"/>
  <c r="C1244" i="6"/>
  <c r="D1244" i="6"/>
  <c r="F1244" i="6"/>
  <c r="G1244" i="6"/>
  <c r="H1244" i="6"/>
  <c r="I1244" i="6"/>
  <c r="M1244" i="6" s="1"/>
  <c r="J1244" i="6"/>
  <c r="B1245" i="6"/>
  <c r="C1245" i="6"/>
  <c r="D1245" i="6"/>
  <c r="F1245" i="6"/>
  <c r="G1245" i="6"/>
  <c r="H1245" i="6"/>
  <c r="I1245" i="6"/>
  <c r="M1245" i="6" s="1"/>
  <c r="J1245" i="6"/>
  <c r="B1246" i="6"/>
  <c r="C1246" i="6"/>
  <c r="D1246" i="6"/>
  <c r="F1246" i="6"/>
  <c r="G1246" i="6"/>
  <c r="H1246" i="6"/>
  <c r="I1246" i="6"/>
  <c r="M1246" i="6" s="1"/>
  <c r="J1246" i="6"/>
  <c r="B1247" i="6"/>
  <c r="C1247" i="6"/>
  <c r="D1247" i="6"/>
  <c r="F1247" i="6"/>
  <c r="G1247" i="6"/>
  <c r="H1247" i="6"/>
  <c r="I1247" i="6"/>
  <c r="M1247" i="6" s="1"/>
  <c r="J1247" i="6"/>
  <c r="B1248" i="6"/>
  <c r="C1248" i="6"/>
  <c r="D1248" i="6"/>
  <c r="F1248" i="6"/>
  <c r="G1248" i="6"/>
  <c r="H1248" i="6"/>
  <c r="I1248" i="6"/>
  <c r="M1248" i="6" s="1"/>
  <c r="J1248" i="6"/>
  <c r="B1249" i="6"/>
  <c r="C1249" i="6"/>
  <c r="D1249" i="6"/>
  <c r="F1249" i="6"/>
  <c r="G1249" i="6"/>
  <c r="H1249" i="6"/>
  <c r="I1249" i="6"/>
  <c r="M1249" i="6" s="1"/>
  <c r="J1249" i="6"/>
  <c r="B1250" i="6"/>
  <c r="C1250" i="6"/>
  <c r="D1250" i="6"/>
  <c r="F1250" i="6"/>
  <c r="G1250" i="6"/>
  <c r="H1250" i="6"/>
  <c r="I1250" i="6"/>
  <c r="M1250" i="6" s="1"/>
  <c r="J1250" i="6"/>
  <c r="B1251" i="6"/>
  <c r="C1251" i="6"/>
  <c r="D1251" i="6"/>
  <c r="F1251" i="6"/>
  <c r="G1251" i="6"/>
  <c r="H1251" i="6"/>
  <c r="I1251" i="6"/>
  <c r="M1251" i="6" s="1"/>
  <c r="J1251" i="6"/>
  <c r="B1252" i="6"/>
  <c r="C1252" i="6"/>
  <c r="D1252" i="6"/>
  <c r="F1252" i="6"/>
  <c r="G1252" i="6"/>
  <c r="H1252" i="6"/>
  <c r="I1252" i="6"/>
  <c r="M1252" i="6" s="1"/>
  <c r="J1252" i="6"/>
  <c r="B1253" i="6"/>
  <c r="C1253" i="6"/>
  <c r="D1253" i="6"/>
  <c r="F1253" i="6"/>
  <c r="G1253" i="6"/>
  <c r="H1253" i="6"/>
  <c r="I1253" i="6"/>
  <c r="M1253" i="6" s="1"/>
  <c r="J1253" i="6"/>
  <c r="B1254" i="6"/>
  <c r="C1254" i="6"/>
  <c r="D1254" i="6"/>
  <c r="F1254" i="6"/>
  <c r="G1254" i="6"/>
  <c r="H1254" i="6"/>
  <c r="I1254" i="6"/>
  <c r="M1254" i="6" s="1"/>
  <c r="J1254" i="6"/>
  <c r="B1255" i="6"/>
  <c r="C1255" i="6"/>
  <c r="D1255" i="6"/>
  <c r="F1255" i="6"/>
  <c r="G1255" i="6"/>
  <c r="H1255" i="6"/>
  <c r="I1255" i="6"/>
  <c r="M1255" i="6" s="1"/>
  <c r="J1255" i="6"/>
  <c r="B1256" i="6"/>
  <c r="C1256" i="6"/>
  <c r="D1256" i="6"/>
  <c r="F1256" i="6"/>
  <c r="G1256" i="6"/>
  <c r="H1256" i="6"/>
  <c r="I1256" i="6"/>
  <c r="M1256" i="6" s="1"/>
  <c r="J1256" i="6"/>
  <c r="B1257" i="6"/>
  <c r="C1257" i="6"/>
  <c r="D1257" i="6"/>
  <c r="F1257" i="6"/>
  <c r="G1257" i="6"/>
  <c r="H1257" i="6"/>
  <c r="I1257" i="6"/>
  <c r="M1257" i="6" s="1"/>
  <c r="J1257" i="6"/>
  <c r="B1258" i="6"/>
  <c r="C1258" i="6"/>
  <c r="D1258" i="6"/>
  <c r="F1258" i="6"/>
  <c r="G1258" i="6"/>
  <c r="H1258" i="6"/>
  <c r="I1258" i="6"/>
  <c r="M1258" i="6" s="1"/>
  <c r="J1258" i="6"/>
  <c r="B1259" i="6"/>
  <c r="C1259" i="6"/>
  <c r="D1259" i="6"/>
  <c r="F1259" i="6"/>
  <c r="G1259" i="6"/>
  <c r="H1259" i="6"/>
  <c r="I1259" i="6"/>
  <c r="M1259" i="6" s="1"/>
  <c r="J1259" i="6"/>
  <c r="B1260" i="6"/>
  <c r="C1260" i="6"/>
  <c r="D1260" i="6"/>
  <c r="F1260" i="6"/>
  <c r="G1260" i="6"/>
  <c r="H1260" i="6"/>
  <c r="I1260" i="6"/>
  <c r="M1260" i="6" s="1"/>
  <c r="J1260" i="6"/>
  <c r="B1261" i="6"/>
  <c r="C1261" i="6"/>
  <c r="D1261" i="6"/>
  <c r="F1261" i="6"/>
  <c r="G1261" i="6"/>
  <c r="H1261" i="6"/>
  <c r="I1261" i="6"/>
  <c r="M1261" i="6" s="1"/>
  <c r="J1261" i="6"/>
  <c r="B1262" i="6"/>
  <c r="C1262" i="6"/>
  <c r="D1262" i="6"/>
  <c r="F1262" i="6"/>
  <c r="G1262" i="6"/>
  <c r="H1262" i="6"/>
  <c r="I1262" i="6"/>
  <c r="M1262" i="6" s="1"/>
  <c r="J1262" i="6"/>
  <c r="B1263" i="6"/>
  <c r="C1263" i="6"/>
  <c r="D1263" i="6"/>
  <c r="F1263" i="6"/>
  <c r="G1263" i="6"/>
  <c r="H1263" i="6"/>
  <c r="I1263" i="6"/>
  <c r="M1263" i="6" s="1"/>
  <c r="J1263" i="6"/>
  <c r="B1264" i="6"/>
  <c r="C1264" i="6"/>
  <c r="D1264" i="6"/>
  <c r="F1264" i="6"/>
  <c r="G1264" i="6"/>
  <c r="H1264" i="6"/>
  <c r="I1264" i="6"/>
  <c r="M1264" i="6" s="1"/>
  <c r="J1264" i="6"/>
  <c r="B1265" i="6"/>
  <c r="C1265" i="6"/>
  <c r="D1265" i="6"/>
  <c r="F1265" i="6"/>
  <c r="G1265" i="6"/>
  <c r="H1265" i="6"/>
  <c r="I1265" i="6"/>
  <c r="M1265" i="6" s="1"/>
  <c r="J1265" i="6"/>
  <c r="B1266" i="6"/>
  <c r="C1266" i="6"/>
  <c r="D1266" i="6"/>
  <c r="F1266" i="6"/>
  <c r="G1266" i="6"/>
  <c r="H1266" i="6"/>
  <c r="I1266" i="6"/>
  <c r="M1266" i="6" s="1"/>
  <c r="J1266" i="6"/>
  <c r="B1267" i="6"/>
  <c r="C1267" i="6"/>
  <c r="D1267" i="6"/>
  <c r="F1267" i="6"/>
  <c r="G1267" i="6"/>
  <c r="H1267" i="6"/>
  <c r="I1267" i="6"/>
  <c r="M1267" i="6" s="1"/>
  <c r="J1267" i="6"/>
  <c r="B1268" i="6"/>
  <c r="C1268" i="6"/>
  <c r="D1268" i="6"/>
  <c r="F1268" i="6"/>
  <c r="G1268" i="6"/>
  <c r="H1268" i="6"/>
  <c r="I1268" i="6"/>
  <c r="M1268" i="6" s="1"/>
  <c r="J1268" i="6"/>
  <c r="B1269" i="6"/>
  <c r="C1269" i="6"/>
  <c r="D1269" i="6"/>
  <c r="F1269" i="6"/>
  <c r="G1269" i="6"/>
  <c r="H1269" i="6"/>
  <c r="I1269" i="6"/>
  <c r="M1269" i="6" s="1"/>
  <c r="J1269" i="6"/>
  <c r="B1270" i="6"/>
  <c r="C1270" i="6"/>
  <c r="D1270" i="6"/>
  <c r="F1270" i="6"/>
  <c r="G1270" i="6"/>
  <c r="H1270" i="6"/>
  <c r="I1270" i="6"/>
  <c r="M1270" i="6" s="1"/>
  <c r="J1270" i="6"/>
  <c r="B1271" i="6"/>
  <c r="C1271" i="6"/>
  <c r="D1271" i="6"/>
  <c r="F1271" i="6"/>
  <c r="G1271" i="6"/>
  <c r="H1271" i="6"/>
  <c r="I1271" i="6"/>
  <c r="M1271" i="6" s="1"/>
  <c r="J1271" i="6"/>
  <c r="B1272" i="6"/>
  <c r="C1272" i="6"/>
  <c r="D1272" i="6"/>
  <c r="F1272" i="6"/>
  <c r="G1272" i="6"/>
  <c r="H1272" i="6"/>
  <c r="I1272" i="6"/>
  <c r="M1272" i="6" s="1"/>
  <c r="J1272" i="6"/>
  <c r="B1273" i="6"/>
  <c r="C1273" i="6"/>
  <c r="D1273" i="6"/>
  <c r="F1273" i="6"/>
  <c r="G1273" i="6"/>
  <c r="H1273" i="6"/>
  <c r="I1273" i="6"/>
  <c r="M1273" i="6" s="1"/>
  <c r="J1273" i="6"/>
  <c r="B1274" i="6"/>
  <c r="C1274" i="6"/>
  <c r="D1274" i="6"/>
  <c r="F1274" i="6"/>
  <c r="G1274" i="6"/>
  <c r="H1274" i="6"/>
  <c r="I1274" i="6"/>
  <c r="M1274" i="6" s="1"/>
  <c r="J1274" i="6"/>
  <c r="B1275" i="6"/>
  <c r="C1275" i="6"/>
  <c r="D1275" i="6"/>
  <c r="F1275" i="6"/>
  <c r="G1275" i="6"/>
  <c r="H1275" i="6"/>
  <c r="I1275" i="6"/>
  <c r="M1275" i="6" s="1"/>
  <c r="J1275" i="6"/>
  <c r="B1276" i="6"/>
  <c r="C1276" i="6"/>
  <c r="D1276" i="6"/>
  <c r="F1276" i="6"/>
  <c r="G1276" i="6"/>
  <c r="H1276" i="6"/>
  <c r="I1276" i="6"/>
  <c r="M1276" i="6" s="1"/>
  <c r="J1276" i="6"/>
  <c r="B1277" i="6"/>
  <c r="C1277" i="6"/>
  <c r="D1277" i="6"/>
  <c r="F1277" i="6"/>
  <c r="G1277" i="6"/>
  <c r="H1277" i="6"/>
  <c r="I1277" i="6"/>
  <c r="M1277" i="6" s="1"/>
  <c r="J1277" i="6"/>
  <c r="B1278" i="6"/>
  <c r="C1278" i="6"/>
  <c r="D1278" i="6"/>
  <c r="F1278" i="6"/>
  <c r="G1278" i="6"/>
  <c r="H1278" i="6"/>
  <c r="I1278" i="6"/>
  <c r="M1278" i="6" s="1"/>
  <c r="J1278" i="6"/>
  <c r="B1279" i="6"/>
  <c r="C1279" i="6"/>
  <c r="D1279" i="6"/>
  <c r="F1279" i="6"/>
  <c r="G1279" i="6"/>
  <c r="H1279" i="6"/>
  <c r="I1279" i="6"/>
  <c r="M1279" i="6" s="1"/>
  <c r="J1279" i="6"/>
  <c r="B1280" i="6"/>
  <c r="C1280" i="6"/>
  <c r="D1280" i="6"/>
  <c r="F1280" i="6"/>
  <c r="G1280" i="6"/>
  <c r="H1280" i="6"/>
  <c r="I1280" i="6"/>
  <c r="M1280" i="6" s="1"/>
  <c r="J1280" i="6"/>
  <c r="B1281" i="6"/>
  <c r="C1281" i="6"/>
  <c r="D1281" i="6"/>
  <c r="F1281" i="6"/>
  <c r="G1281" i="6"/>
  <c r="H1281" i="6"/>
  <c r="I1281" i="6"/>
  <c r="M1281" i="6" s="1"/>
  <c r="J1281" i="6"/>
  <c r="B1282" i="6"/>
  <c r="C1282" i="6"/>
  <c r="D1282" i="6"/>
  <c r="F1282" i="6"/>
  <c r="G1282" i="6"/>
  <c r="H1282" i="6"/>
  <c r="I1282" i="6"/>
  <c r="M1282" i="6" s="1"/>
  <c r="J1282" i="6"/>
  <c r="B1283" i="6"/>
  <c r="C1283" i="6"/>
  <c r="D1283" i="6"/>
  <c r="F1283" i="6"/>
  <c r="G1283" i="6"/>
  <c r="H1283" i="6"/>
  <c r="I1283" i="6"/>
  <c r="M1283" i="6" s="1"/>
  <c r="J1283" i="6"/>
  <c r="B1284" i="6"/>
  <c r="C1284" i="6"/>
  <c r="D1284" i="6"/>
  <c r="F1284" i="6"/>
  <c r="G1284" i="6"/>
  <c r="H1284" i="6"/>
  <c r="I1284" i="6"/>
  <c r="M1284" i="6" s="1"/>
  <c r="J1284" i="6"/>
  <c r="B1285" i="6"/>
  <c r="C1285" i="6"/>
  <c r="D1285" i="6"/>
  <c r="F1285" i="6"/>
  <c r="G1285" i="6"/>
  <c r="H1285" i="6"/>
  <c r="I1285" i="6"/>
  <c r="M1285" i="6" s="1"/>
  <c r="J1285" i="6"/>
  <c r="B1286" i="6"/>
  <c r="C1286" i="6"/>
  <c r="D1286" i="6"/>
  <c r="F1286" i="6"/>
  <c r="G1286" i="6"/>
  <c r="H1286" i="6"/>
  <c r="I1286" i="6"/>
  <c r="M1286" i="6" s="1"/>
  <c r="J1286" i="6"/>
  <c r="B1287" i="6"/>
  <c r="C1287" i="6"/>
  <c r="D1287" i="6"/>
  <c r="F1287" i="6"/>
  <c r="G1287" i="6"/>
  <c r="H1287" i="6"/>
  <c r="I1287" i="6"/>
  <c r="M1287" i="6" s="1"/>
  <c r="J1287" i="6"/>
  <c r="B1288" i="6"/>
  <c r="C1288" i="6"/>
  <c r="D1288" i="6"/>
  <c r="F1288" i="6"/>
  <c r="G1288" i="6"/>
  <c r="H1288" i="6"/>
  <c r="I1288" i="6"/>
  <c r="M1288" i="6" s="1"/>
  <c r="J1288" i="6"/>
  <c r="B1289" i="6"/>
  <c r="C1289" i="6"/>
  <c r="D1289" i="6"/>
  <c r="F1289" i="6"/>
  <c r="G1289" i="6"/>
  <c r="H1289" i="6"/>
  <c r="I1289" i="6"/>
  <c r="M1289" i="6" s="1"/>
  <c r="J1289" i="6"/>
  <c r="B1290" i="6"/>
  <c r="C1290" i="6"/>
  <c r="D1290" i="6"/>
  <c r="F1290" i="6"/>
  <c r="G1290" i="6"/>
  <c r="H1290" i="6"/>
  <c r="I1290" i="6"/>
  <c r="M1290" i="6" s="1"/>
  <c r="J1290" i="6"/>
  <c r="B1291" i="6"/>
  <c r="C1291" i="6"/>
  <c r="D1291" i="6"/>
  <c r="F1291" i="6"/>
  <c r="G1291" i="6"/>
  <c r="H1291" i="6"/>
  <c r="I1291" i="6"/>
  <c r="M1291" i="6" s="1"/>
  <c r="J1291" i="6"/>
  <c r="B1292" i="6"/>
  <c r="C1292" i="6"/>
  <c r="D1292" i="6"/>
  <c r="F1292" i="6"/>
  <c r="G1292" i="6"/>
  <c r="H1292" i="6"/>
  <c r="I1292" i="6"/>
  <c r="M1292" i="6" s="1"/>
  <c r="J1292" i="6"/>
  <c r="B1293" i="6"/>
  <c r="C1293" i="6"/>
  <c r="D1293" i="6"/>
  <c r="F1293" i="6"/>
  <c r="G1293" i="6"/>
  <c r="H1293" i="6"/>
  <c r="I1293" i="6"/>
  <c r="M1293" i="6" s="1"/>
  <c r="J1293" i="6"/>
  <c r="B1294" i="6"/>
  <c r="C1294" i="6"/>
  <c r="D1294" i="6"/>
  <c r="F1294" i="6"/>
  <c r="G1294" i="6"/>
  <c r="H1294" i="6"/>
  <c r="I1294" i="6"/>
  <c r="M1294" i="6" s="1"/>
  <c r="J1294" i="6"/>
  <c r="B1295" i="6"/>
  <c r="C1295" i="6"/>
  <c r="D1295" i="6"/>
  <c r="F1295" i="6"/>
  <c r="G1295" i="6"/>
  <c r="H1295" i="6"/>
  <c r="I1295" i="6"/>
  <c r="M1295" i="6" s="1"/>
  <c r="J1295" i="6"/>
  <c r="B1296" i="6"/>
  <c r="C1296" i="6"/>
  <c r="D1296" i="6"/>
  <c r="F1296" i="6"/>
  <c r="G1296" i="6"/>
  <c r="H1296" i="6"/>
  <c r="I1296" i="6"/>
  <c r="M1296" i="6" s="1"/>
  <c r="J1296" i="6"/>
  <c r="B1297" i="6"/>
  <c r="C1297" i="6"/>
  <c r="D1297" i="6"/>
  <c r="F1297" i="6"/>
  <c r="G1297" i="6"/>
  <c r="H1297" i="6"/>
  <c r="I1297" i="6"/>
  <c r="M1297" i="6" s="1"/>
  <c r="J1297" i="6"/>
  <c r="B1298" i="6"/>
  <c r="C1298" i="6"/>
  <c r="D1298" i="6"/>
  <c r="F1298" i="6"/>
  <c r="G1298" i="6"/>
  <c r="H1298" i="6"/>
  <c r="I1298" i="6"/>
  <c r="M1298" i="6" s="1"/>
  <c r="J1298" i="6"/>
  <c r="B1299" i="6"/>
  <c r="C1299" i="6"/>
  <c r="D1299" i="6"/>
  <c r="F1299" i="6"/>
  <c r="G1299" i="6"/>
  <c r="H1299" i="6"/>
  <c r="I1299" i="6"/>
  <c r="M1299" i="6" s="1"/>
  <c r="J1299" i="6"/>
  <c r="B1300" i="6"/>
  <c r="C1300" i="6"/>
  <c r="D1300" i="6"/>
  <c r="F1300" i="6"/>
  <c r="G1300" i="6"/>
  <c r="H1300" i="6"/>
  <c r="I1300" i="6"/>
  <c r="M1300" i="6" s="1"/>
  <c r="J1300" i="6"/>
  <c r="B1301" i="6"/>
  <c r="C1301" i="6"/>
  <c r="D1301" i="6"/>
  <c r="F1301" i="6"/>
  <c r="G1301" i="6"/>
  <c r="H1301" i="6"/>
  <c r="I1301" i="6"/>
  <c r="M1301" i="6" s="1"/>
  <c r="J1301" i="6"/>
  <c r="B1302" i="6"/>
  <c r="C1302" i="6"/>
  <c r="D1302" i="6"/>
  <c r="F1302" i="6"/>
  <c r="G1302" i="6"/>
  <c r="H1302" i="6"/>
  <c r="I1302" i="6"/>
  <c r="M1302" i="6" s="1"/>
  <c r="J1302" i="6"/>
  <c r="B1303" i="6"/>
  <c r="C1303" i="6"/>
  <c r="D1303" i="6"/>
  <c r="F1303" i="6"/>
  <c r="G1303" i="6"/>
  <c r="H1303" i="6"/>
  <c r="I1303" i="6"/>
  <c r="M1303" i="6" s="1"/>
  <c r="J1303" i="6"/>
  <c r="B1304" i="6"/>
  <c r="C1304" i="6"/>
  <c r="D1304" i="6"/>
  <c r="F1304" i="6"/>
  <c r="G1304" i="6"/>
  <c r="H1304" i="6"/>
  <c r="I1304" i="6"/>
  <c r="M1304" i="6" s="1"/>
  <c r="J1304" i="6"/>
  <c r="B1305" i="6"/>
  <c r="C1305" i="6"/>
  <c r="D1305" i="6"/>
  <c r="F1305" i="6"/>
  <c r="G1305" i="6"/>
  <c r="H1305" i="6"/>
  <c r="I1305" i="6"/>
  <c r="M1305" i="6" s="1"/>
  <c r="J1305" i="6"/>
  <c r="B1306" i="6"/>
  <c r="C1306" i="6"/>
  <c r="D1306" i="6"/>
  <c r="F1306" i="6"/>
  <c r="G1306" i="6"/>
  <c r="H1306" i="6"/>
  <c r="I1306" i="6"/>
  <c r="M1306" i="6" s="1"/>
  <c r="J1306" i="6"/>
  <c r="B1307" i="6"/>
  <c r="C1307" i="6"/>
  <c r="D1307" i="6"/>
  <c r="F1307" i="6"/>
  <c r="G1307" i="6"/>
  <c r="H1307" i="6"/>
  <c r="I1307" i="6"/>
  <c r="M1307" i="6" s="1"/>
  <c r="J1307" i="6"/>
  <c r="B1308" i="6"/>
  <c r="C1308" i="6"/>
  <c r="D1308" i="6"/>
  <c r="F1308" i="6"/>
  <c r="G1308" i="6"/>
  <c r="H1308" i="6"/>
  <c r="I1308" i="6"/>
  <c r="M1308" i="6" s="1"/>
  <c r="J1308" i="6"/>
  <c r="B1309" i="6"/>
  <c r="C1309" i="6"/>
  <c r="D1309" i="6"/>
  <c r="F1309" i="6"/>
  <c r="G1309" i="6"/>
  <c r="H1309" i="6"/>
  <c r="I1309" i="6"/>
  <c r="M1309" i="6" s="1"/>
  <c r="J1309" i="6"/>
  <c r="B1310" i="6"/>
  <c r="C1310" i="6"/>
  <c r="D1310" i="6"/>
  <c r="F1310" i="6"/>
  <c r="G1310" i="6"/>
  <c r="H1310" i="6"/>
  <c r="I1310" i="6"/>
  <c r="M1310" i="6" s="1"/>
  <c r="J1310" i="6"/>
  <c r="B1311" i="6"/>
  <c r="C1311" i="6"/>
  <c r="D1311" i="6"/>
  <c r="F1311" i="6"/>
  <c r="G1311" i="6"/>
  <c r="H1311" i="6"/>
  <c r="I1311" i="6"/>
  <c r="M1311" i="6" s="1"/>
  <c r="J1311" i="6"/>
  <c r="B1312" i="6"/>
  <c r="C1312" i="6"/>
  <c r="D1312" i="6"/>
  <c r="F1312" i="6"/>
  <c r="G1312" i="6"/>
  <c r="H1312" i="6"/>
  <c r="I1312" i="6"/>
  <c r="M1312" i="6" s="1"/>
  <c r="J1312" i="6"/>
  <c r="B1313" i="6"/>
  <c r="C1313" i="6"/>
  <c r="D1313" i="6"/>
  <c r="F1313" i="6"/>
  <c r="G1313" i="6"/>
  <c r="H1313" i="6"/>
  <c r="I1313" i="6"/>
  <c r="M1313" i="6" s="1"/>
  <c r="J1313" i="6"/>
  <c r="B1314" i="6"/>
  <c r="C1314" i="6"/>
  <c r="D1314" i="6"/>
  <c r="F1314" i="6"/>
  <c r="G1314" i="6"/>
  <c r="H1314" i="6"/>
  <c r="I1314" i="6"/>
  <c r="M1314" i="6" s="1"/>
  <c r="J1314" i="6"/>
  <c r="B1315" i="6"/>
  <c r="C1315" i="6"/>
  <c r="D1315" i="6"/>
  <c r="F1315" i="6"/>
  <c r="G1315" i="6"/>
  <c r="H1315" i="6"/>
  <c r="I1315" i="6"/>
  <c r="M1315" i="6" s="1"/>
  <c r="J1315" i="6"/>
  <c r="B1316" i="6"/>
  <c r="C1316" i="6"/>
  <c r="D1316" i="6"/>
  <c r="F1316" i="6"/>
  <c r="G1316" i="6"/>
  <c r="H1316" i="6"/>
  <c r="I1316" i="6"/>
  <c r="M1316" i="6" s="1"/>
  <c r="J1316" i="6"/>
  <c r="B1317" i="6"/>
  <c r="C1317" i="6"/>
  <c r="D1317" i="6"/>
  <c r="F1317" i="6"/>
  <c r="G1317" i="6"/>
  <c r="H1317" i="6"/>
  <c r="I1317" i="6"/>
  <c r="M1317" i="6" s="1"/>
  <c r="J1317" i="6"/>
  <c r="B1318" i="6"/>
  <c r="C1318" i="6"/>
  <c r="D1318" i="6"/>
  <c r="F1318" i="6"/>
  <c r="G1318" i="6"/>
  <c r="H1318" i="6"/>
  <c r="I1318" i="6"/>
  <c r="M1318" i="6" s="1"/>
  <c r="J1318" i="6"/>
  <c r="B1319" i="6"/>
  <c r="C1319" i="6"/>
  <c r="D1319" i="6"/>
  <c r="F1319" i="6"/>
  <c r="G1319" i="6"/>
  <c r="H1319" i="6"/>
  <c r="I1319" i="6"/>
  <c r="M1319" i="6" s="1"/>
  <c r="J1319" i="6"/>
  <c r="B1320" i="6"/>
  <c r="C1320" i="6"/>
  <c r="D1320" i="6"/>
  <c r="F1320" i="6"/>
  <c r="G1320" i="6"/>
  <c r="H1320" i="6"/>
  <c r="I1320" i="6"/>
  <c r="M1320" i="6" s="1"/>
  <c r="J1320" i="6"/>
  <c r="B1321" i="6"/>
  <c r="C1321" i="6"/>
  <c r="D1321" i="6"/>
  <c r="F1321" i="6"/>
  <c r="G1321" i="6"/>
  <c r="H1321" i="6"/>
  <c r="I1321" i="6"/>
  <c r="M1321" i="6" s="1"/>
  <c r="J1321" i="6"/>
  <c r="B1322" i="6"/>
  <c r="C1322" i="6"/>
  <c r="D1322" i="6"/>
  <c r="F1322" i="6"/>
  <c r="G1322" i="6"/>
  <c r="H1322" i="6"/>
  <c r="I1322" i="6"/>
  <c r="M1322" i="6" s="1"/>
  <c r="J1322" i="6"/>
  <c r="B1323" i="6"/>
  <c r="C1323" i="6"/>
  <c r="D1323" i="6"/>
  <c r="F1323" i="6"/>
  <c r="G1323" i="6"/>
  <c r="H1323" i="6"/>
  <c r="I1323" i="6"/>
  <c r="M1323" i="6" s="1"/>
  <c r="J1323" i="6"/>
  <c r="B1324" i="6"/>
  <c r="C1324" i="6"/>
  <c r="D1324" i="6"/>
  <c r="F1324" i="6"/>
  <c r="G1324" i="6"/>
  <c r="H1324" i="6"/>
  <c r="I1324" i="6"/>
  <c r="M1324" i="6" s="1"/>
  <c r="J1324" i="6"/>
  <c r="B1325" i="6"/>
  <c r="C1325" i="6"/>
  <c r="D1325" i="6"/>
  <c r="F1325" i="6"/>
  <c r="G1325" i="6"/>
  <c r="H1325" i="6"/>
  <c r="I1325" i="6"/>
  <c r="M1325" i="6" s="1"/>
  <c r="J1325" i="6"/>
  <c r="B1326" i="6"/>
  <c r="C1326" i="6"/>
  <c r="D1326" i="6"/>
  <c r="F1326" i="6"/>
  <c r="G1326" i="6"/>
  <c r="H1326" i="6"/>
  <c r="I1326" i="6"/>
  <c r="M1326" i="6" s="1"/>
  <c r="J1326" i="6"/>
  <c r="B1327" i="6"/>
  <c r="C1327" i="6"/>
  <c r="D1327" i="6"/>
  <c r="F1327" i="6"/>
  <c r="G1327" i="6"/>
  <c r="H1327" i="6"/>
  <c r="I1327" i="6"/>
  <c r="M1327" i="6" s="1"/>
  <c r="J1327" i="6"/>
  <c r="B1328" i="6"/>
  <c r="C1328" i="6"/>
  <c r="D1328" i="6"/>
  <c r="F1328" i="6"/>
  <c r="G1328" i="6"/>
  <c r="H1328" i="6"/>
  <c r="I1328" i="6"/>
  <c r="M1328" i="6" s="1"/>
  <c r="J1328" i="6"/>
  <c r="B1329" i="6"/>
  <c r="C1329" i="6"/>
  <c r="D1329" i="6"/>
  <c r="F1329" i="6"/>
  <c r="G1329" i="6"/>
  <c r="H1329" i="6"/>
  <c r="I1329" i="6"/>
  <c r="M1329" i="6" s="1"/>
  <c r="J1329" i="6"/>
  <c r="B1330" i="6"/>
  <c r="C1330" i="6"/>
  <c r="D1330" i="6"/>
  <c r="F1330" i="6"/>
  <c r="G1330" i="6"/>
  <c r="H1330" i="6"/>
  <c r="I1330" i="6"/>
  <c r="M1330" i="6" s="1"/>
  <c r="J1330" i="6"/>
  <c r="B1331" i="6"/>
  <c r="C1331" i="6"/>
  <c r="D1331" i="6"/>
  <c r="F1331" i="6"/>
  <c r="G1331" i="6"/>
  <c r="H1331" i="6"/>
  <c r="I1331" i="6"/>
  <c r="M1331" i="6" s="1"/>
  <c r="J1331" i="6"/>
  <c r="B1332" i="6"/>
  <c r="C1332" i="6"/>
  <c r="D1332" i="6"/>
  <c r="F1332" i="6"/>
  <c r="G1332" i="6"/>
  <c r="H1332" i="6"/>
  <c r="I1332" i="6"/>
  <c r="M1332" i="6" s="1"/>
  <c r="J1332" i="6"/>
  <c r="B1333" i="6"/>
  <c r="C1333" i="6"/>
  <c r="D1333" i="6"/>
  <c r="F1333" i="6"/>
  <c r="G1333" i="6"/>
  <c r="H1333" i="6"/>
  <c r="I1333" i="6"/>
  <c r="M1333" i="6" s="1"/>
  <c r="J1333" i="6"/>
  <c r="B1334" i="6"/>
  <c r="C1334" i="6"/>
  <c r="D1334" i="6"/>
  <c r="F1334" i="6"/>
  <c r="G1334" i="6"/>
  <c r="H1334" i="6"/>
  <c r="I1334" i="6"/>
  <c r="M1334" i="6" s="1"/>
  <c r="J1334" i="6"/>
  <c r="B1335" i="6"/>
  <c r="C1335" i="6"/>
  <c r="D1335" i="6"/>
  <c r="F1335" i="6"/>
  <c r="G1335" i="6"/>
  <c r="H1335" i="6"/>
  <c r="I1335" i="6"/>
  <c r="M1335" i="6" s="1"/>
  <c r="J1335" i="6"/>
  <c r="B1336" i="6"/>
  <c r="C1336" i="6"/>
  <c r="D1336" i="6"/>
  <c r="F1336" i="6"/>
  <c r="G1336" i="6"/>
  <c r="H1336" i="6"/>
  <c r="I1336" i="6"/>
  <c r="M1336" i="6" s="1"/>
  <c r="J1336" i="6"/>
  <c r="B1337" i="6"/>
  <c r="C1337" i="6"/>
  <c r="D1337" i="6"/>
  <c r="F1337" i="6"/>
  <c r="G1337" i="6"/>
  <c r="H1337" i="6"/>
  <c r="I1337" i="6"/>
  <c r="M1337" i="6" s="1"/>
  <c r="J1337" i="6"/>
  <c r="B1338" i="6"/>
  <c r="C1338" i="6"/>
  <c r="D1338" i="6"/>
  <c r="F1338" i="6"/>
  <c r="G1338" i="6"/>
  <c r="H1338" i="6"/>
  <c r="I1338" i="6"/>
  <c r="M1338" i="6" s="1"/>
  <c r="J1338" i="6"/>
  <c r="B1339" i="6"/>
  <c r="C1339" i="6"/>
  <c r="D1339" i="6"/>
  <c r="F1339" i="6"/>
  <c r="G1339" i="6"/>
  <c r="H1339" i="6"/>
  <c r="I1339" i="6"/>
  <c r="M1339" i="6" s="1"/>
  <c r="J1339" i="6"/>
  <c r="B1340" i="6"/>
  <c r="C1340" i="6"/>
  <c r="D1340" i="6"/>
  <c r="F1340" i="6"/>
  <c r="G1340" i="6"/>
  <c r="H1340" i="6"/>
  <c r="I1340" i="6"/>
  <c r="M1340" i="6" s="1"/>
  <c r="J1340" i="6"/>
  <c r="B1341" i="6"/>
  <c r="C1341" i="6"/>
  <c r="D1341" i="6"/>
  <c r="F1341" i="6"/>
  <c r="G1341" i="6"/>
  <c r="H1341" i="6"/>
  <c r="I1341" i="6"/>
  <c r="M1341" i="6" s="1"/>
  <c r="J1341" i="6"/>
  <c r="B1342" i="6"/>
  <c r="C1342" i="6"/>
  <c r="D1342" i="6"/>
  <c r="F1342" i="6"/>
  <c r="G1342" i="6"/>
  <c r="H1342" i="6"/>
  <c r="I1342" i="6"/>
  <c r="M1342" i="6" s="1"/>
  <c r="J1342" i="6"/>
  <c r="B1343" i="6"/>
  <c r="C1343" i="6"/>
  <c r="D1343" i="6"/>
  <c r="F1343" i="6"/>
  <c r="G1343" i="6"/>
  <c r="H1343" i="6"/>
  <c r="I1343" i="6"/>
  <c r="M1343" i="6" s="1"/>
  <c r="J1343" i="6"/>
  <c r="B1344" i="6"/>
  <c r="C1344" i="6"/>
  <c r="D1344" i="6"/>
  <c r="F1344" i="6"/>
  <c r="G1344" i="6"/>
  <c r="H1344" i="6"/>
  <c r="I1344" i="6"/>
  <c r="M1344" i="6" s="1"/>
  <c r="J1344" i="6"/>
  <c r="B1345" i="6"/>
  <c r="C1345" i="6"/>
  <c r="D1345" i="6"/>
  <c r="F1345" i="6"/>
  <c r="G1345" i="6"/>
  <c r="H1345" i="6"/>
  <c r="I1345" i="6"/>
  <c r="M1345" i="6" s="1"/>
  <c r="J1345" i="6"/>
  <c r="B1346" i="6"/>
  <c r="C1346" i="6"/>
  <c r="D1346" i="6"/>
  <c r="F1346" i="6"/>
  <c r="G1346" i="6"/>
  <c r="H1346" i="6"/>
  <c r="I1346" i="6"/>
  <c r="M1346" i="6" s="1"/>
  <c r="J1346" i="6"/>
  <c r="B1347" i="6"/>
  <c r="C1347" i="6"/>
  <c r="D1347" i="6"/>
  <c r="F1347" i="6"/>
  <c r="G1347" i="6"/>
  <c r="H1347" i="6"/>
  <c r="I1347" i="6"/>
  <c r="M1347" i="6" s="1"/>
  <c r="J1347" i="6"/>
  <c r="B1348" i="6"/>
  <c r="C1348" i="6"/>
  <c r="D1348" i="6"/>
  <c r="F1348" i="6"/>
  <c r="G1348" i="6"/>
  <c r="H1348" i="6"/>
  <c r="I1348" i="6"/>
  <c r="M1348" i="6" s="1"/>
  <c r="J1348" i="6"/>
  <c r="B1349" i="6"/>
  <c r="C1349" i="6"/>
  <c r="D1349" i="6"/>
  <c r="F1349" i="6"/>
  <c r="G1349" i="6"/>
  <c r="H1349" i="6"/>
  <c r="I1349" i="6"/>
  <c r="M1349" i="6" s="1"/>
  <c r="J1349" i="6"/>
  <c r="B1350" i="6"/>
  <c r="C1350" i="6"/>
  <c r="D1350" i="6"/>
  <c r="F1350" i="6"/>
  <c r="G1350" i="6"/>
  <c r="H1350" i="6"/>
  <c r="I1350" i="6"/>
  <c r="M1350" i="6" s="1"/>
  <c r="J1350" i="6"/>
  <c r="B1351" i="6"/>
  <c r="C1351" i="6"/>
  <c r="D1351" i="6"/>
  <c r="F1351" i="6"/>
  <c r="G1351" i="6"/>
  <c r="H1351" i="6"/>
  <c r="I1351" i="6"/>
  <c r="M1351" i="6" s="1"/>
  <c r="J1351" i="6"/>
  <c r="B1352" i="6"/>
  <c r="C1352" i="6"/>
  <c r="D1352" i="6"/>
  <c r="F1352" i="6"/>
  <c r="G1352" i="6"/>
  <c r="H1352" i="6"/>
  <c r="I1352" i="6"/>
  <c r="M1352" i="6" s="1"/>
  <c r="J1352" i="6"/>
  <c r="B1353" i="6"/>
  <c r="C1353" i="6"/>
  <c r="D1353" i="6"/>
  <c r="F1353" i="6"/>
  <c r="G1353" i="6"/>
  <c r="H1353" i="6"/>
  <c r="I1353" i="6"/>
  <c r="M1353" i="6" s="1"/>
  <c r="J1353" i="6"/>
  <c r="B1354" i="6"/>
  <c r="C1354" i="6"/>
  <c r="D1354" i="6"/>
  <c r="F1354" i="6"/>
  <c r="G1354" i="6"/>
  <c r="H1354" i="6"/>
  <c r="I1354" i="6"/>
  <c r="M1354" i="6" s="1"/>
  <c r="J1354" i="6"/>
  <c r="B1355" i="6"/>
  <c r="C1355" i="6"/>
  <c r="D1355" i="6"/>
  <c r="F1355" i="6"/>
  <c r="G1355" i="6"/>
  <c r="H1355" i="6"/>
  <c r="I1355" i="6"/>
  <c r="M1355" i="6" s="1"/>
  <c r="J1355" i="6"/>
  <c r="B1356" i="6"/>
  <c r="C1356" i="6"/>
  <c r="D1356" i="6"/>
  <c r="F1356" i="6"/>
  <c r="G1356" i="6"/>
  <c r="H1356" i="6"/>
  <c r="I1356" i="6"/>
  <c r="M1356" i="6" s="1"/>
  <c r="J1356" i="6"/>
  <c r="B1357" i="6"/>
  <c r="C1357" i="6"/>
  <c r="D1357" i="6"/>
  <c r="F1357" i="6"/>
  <c r="G1357" i="6"/>
  <c r="H1357" i="6"/>
  <c r="I1357" i="6"/>
  <c r="M1357" i="6" s="1"/>
  <c r="J1357" i="6"/>
  <c r="B1358" i="6"/>
  <c r="C1358" i="6"/>
  <c r="D1358" i="6"/>
  <c r="F1358" i="6"/>
  <c r="G1358" i="6"/>
  <c r="H1358" i="6"/>
  <c r="I1358" i="6"/>
  <c r="M1358" i="6" s="1"/>
  <c r="J1358" i="6"/>
  <c r="B1359" i="6"/>
  <c r="C1359" i="6"/>
  <c r="D1359" i="6"/>
  <c r="F1359" i="6"/>
  <c r="G1359" i="6"/>
  <c r="H1359" i="6"/>
  <c r="I1359" i="6"/>
  <c r="M1359" i="6" s="1"/>
  <c r="J1359" i="6"/>
  <c r="B1360" i="6"/>
  <c r="C1360" i="6"/>
  <c r="D1360" i="6"/>
  <c r="F1360" i="6"/>
  <c r="G1360" i="6"/>
  <c r="H1360" i="6"/>
  <c r="I1360" i="6"/>
  <c r="M1360" i="6" s="1"/>
  <c r="J1360" i="6"/>
  <c r="B1361" i="6"/>
  <c r="C1361" i="6"/>
  <c r="D1361" i="6"/>
  <c r="F1361" i="6"/>
  <c r="G1361" i="6"/>
  <c r="H1361" i="6"/>
  <c r="I1361" i="6"/>
  <c r="M1361" i="6" s="1"/>
  <c r="J1361" i="6"/>
  <c r="B1362" i="6"/>
  <c r="C1362" i="6"/>
  <c r="D1362" i="6"/>
  <c r="F1362" i="6"/>
  <c r="G1362" i="6"/>
  <c r="H1362" i="6"/>
  <c r="I1362" i="6"/>
  <c r="M1362" i="6" s="1"/>
  <c r="J1362" i="6"/>
  <c r="B1363" i="6"/>
  <c r="C1363" i="6"/>
  <c r="D1363" i="6"/>
  <c r="F1363" i="6"/>
  <c r="G1363" i="6"/>
  <c r="H1363" i="6"/>
  <c r="I1363" i="6"/>
  <c r="M1363" i="6" s="1"/>
  <c r="J1363" i="6"/>
  <c r="B1364" i="6"/>
  <c r="C1364" i="6"/>
  <c r="D1364" i="6"/>
  <c r="F1364" i="6"/>
  <c r="G1364" i="6"/>
  <c r="H1364" i="6"/>
  <c r="I1364" i="6"/>
  <c r="M1364" i="6" s="1"/>
  <c r="J1364" i="6"/>
  <c r="B1365" i="6"/>
  <c r="C1365" i="6"/>
  <c r="D1365" i="6"/>
  <c r="F1365" i="6"/>
  <c r="G1365" i="6"/>
  <c r="H1365" i="6"/>
  <c r="I1365" i="6"/>
  <c r="M1365" i="6" s="1"/>
  <c r="J1365" i="6"/>
  <c r="B1366" i="6"/>
  <c r="C1366" i="6"/>
  <c r="D1366" i="6"/>
  <c r="F1366" i="6"/>
  <c r="G1366" i="6"/>
  <c r="H1366" i="6"/>
  <c r="I1366" i="6"/>
  <c r="M1366" i="6" s="1"/>
  <c r="J1366" i="6"/>
  <c r="B1367" i="6"/>
  <c r="C1367" i="6"/>
  <c r="D1367" i="6"/>
  <c r="F1367" i="6"/>
  <c r="G1367" i="6"/>
  <c r="H1367" i="6"/>
  <c r="I1367" i="6"/>
  <c r="M1367" i="6" s="1"/>
  <c r="J1367" i="6"/>
  <c r="B1368" i="6"/>
  <c r="C1368" i="6"/>
  <c r="D1368" i="6"/>
  <c r="F1368" i="6"/>
  <c r="G1368" i="6"/>
  <c r="H1368" i="6"/>
  <c r="I1368" i="6"/>
  <c r="M1368" i="6" s="1"/>
  <c r="J1368" i="6"/>
  <c r="B1369" i="6"/>
  <c r="C1369" i="6"/>
  <c r="D1369" i="6"/>
  <c r="F1369" i="6"/>
  <c r="G1369" i="6"/>
  <c r="H1369" i="6"/>
  <c r="I1369" i="6"/>
  <c r="M1369" i="6" s="1"/>
  <c r="J1369" i="6"/>
  <c r="B1370" i="6"/>
  <c r="C1370" i="6"/>
  <c r="D1370" i="6"/>
  <c r="F1370" i="6"/>
  <c r="G1370" i="6"/>
  <c r="H1370" i="6"/>
  <c r="I1370" i="6"/>
  <c r="M1370" i="6" s="1"/>
  <c r="J1370" i="6"/>
  <c r="B1371" i="6"/>
  <c r="C1371" i="6"/>
  <c r="D1371" i="6"/>
  <c r="F1371" i="6"/>
  <c r="G1371" i="6"/>
  <c r="H1371" i="6"/>
  <c r="I1371" i="6"/>
  <c r="M1371" i="6" s="1"/>
  <c r="J1371" i="6"/>
  <c r="B1372" i="6"/>
  <c r="C1372" i="6"/>
  <c r="D1372" i="6"/>
  <c r="F1372" i="6"/>
  <c r="G1372" i="6"/>
  <c r="H1372" i="6"/>
  <c r="I1372" i="6"/>
  <c r="M1372" i="6" s="1"/>
  <c r="J1372" i="6"/>
  <c r="B1373" i="6"/>
  <c r="C1373" i="6"/>
  <c r="D1373" i="6"/>
  <c r="F1373" i="6"/>
  <c r="G1373" i="6"/>
  <c r="H1373" i="6"/>
  <c r="I1373" i="6"/>
  <c r="M1373" i="6" s="1"/>
  <c r="J1373" i="6"/>
  <c r="B1374" i="6"/>
  <c r="C1374" i="6"/>
  <c r="D1374" i="6"/>
  <c r="F1374" i="6"/>
  <c r="G1374" i="6"/>
  <c r="H1374" i="6"/>
  <c r="I1374" i="6"/>
  <c r="M1374" i="6" s="1"/>
  <c r="J1374" i="6"/>
  <c r="B1375" i="6"/>
  <c r="C1375" i="6"/>
  <c r="D1375" i="6"/>
  <c r="F1375" i="6"/>
  <c r="G1375" i="6"/>
  <c r="H1375" i="6"/>
  <c r="I1375" i="6"/>
  <c r="M1375" i="6" s="1"/>
  <c r="J1375" i="6"/>
  <c r="B1376" i="6"/>
  <c r="C1376" i="6"/>
  <c r="D1376" i="6"/>
  <c r="F1376" i="6"/>
  <c r="G1376" i="6"/>
  <c r="H1376" i="6"/>
  <c r="I1376" i="6"/>
  <c r="M1376" i="6" s="1"/>
  <c r="J1376" i="6"/>
  <c r="B1377" i="6"/>
  <c r="C1377" i="6"/>
  <c r="D1377" i="6"/>
  <c r="F1377" i="6"/>
  <c r="G1377" i="6"/>
  <c r="H1377" i="6"/>
  <c r="I1377" i="6"/>
  <c r="M1377" i="6" s="1"/>
  <c r="J1377" i="6"/>
  <c r="B1378" i="6"/>
  <c r="C1378" i="6"/>
  <c r="D1378" i="6"/>
  <c r="F1378" i="6"/>
  <c r="G1378" i="6"/>
  <c r="H1378" i="6"/>
  <c r="I1378" i="6"/>
  <c r="M1378" i="6" s="1"/>
  <c r="J1378" i="6"/>
  <c r="B1379" i="6"/>
  <c r="C1379" i="6"/>
  <c r="D1379" i="6"/>
  <c r="F1379" i="6"/>
  <c r="G1379" i="6"/>
  <c r="H1379" i="6"/>
  <c r="I1379" i="6"/>
  <c r="M1379" i="6" s="1"/>
  <c r="J1379" i="6"/>
  <c r="B1380" i="6"/>
  <c r="C1380" i="6"/>
  <c r="D1380" i="6"/>
  <c r="F1380" i="6"/>
  <c r="G1380" i="6"/>
  <c r="H1380" i="6"/>
  <c r="I1380" i="6"/>
  <c r="M1380" i="6" s="1"/>
  <c r="J1380" i="6"/>
  <c r="B1381" i="6"/>
  <c r="C1381" i="6"/>
  <c r="D1381" i="6"/>
  <c r="F1381" i="6"/>
  <c r="G1381" i="6"/>
  <c r="H1381" i="6"/>
  <c r="I1381" i="6"/>
  <c r="M1381" i="6" s="1"/>
  <c r="J1381" i="6"/>
  <c r="B1382" i="6"/>
  <c r="C1382" i="6"/>
  <c r="D1382" i="6"/>
  <c r="F1382" i="6"/>
  <c r="G1382" i="6"/>
  <c r="H1382" i="6"/>
  <c r="I1382" i="6"/>
  <c r="M1382" i="6" s="1"/>
  <c r="J1382" i="6"/>
  <c r="B1383" i="6"/>
  <c r="C1383" i="6"/>
  <c r="D1383" i="6"/>
  <c r="F1383" i="6"/>
  <c r="G1383" i="6"/>
  <c r="H1383" i="6"/>
  <c r="I1383" i="6"/>
  <c r="M1383" i="6" s="1"/>
  <c r="J1383" i="6"/>
  <c r="B1384" i="6"/>
  <c r="C1384" i="6"/>
  <c r="D1384" i="6"/>
  <c r="F1384" i="6"/>
  <c r="G1384" i="6"/>
  <c r="H1384" i="6"/>
  <c r="I1384" i="6"/>
  <c r="M1384" i="6" s="1"/>
  <c r="J1384" i="6"/>
  <c r="B1385" i="6"/>
  <c r="C1385" i="6"/>
  <c r="D1385" i="6"/>
  <c r="F1385" i="6"/>
  <c r="G1385" i="6"/>
  <c r="H1385" i="6"/>
  <c r="I1385" i="6"/>
  <c r="M1385" i="6" s="1"/>
  <c r="J1385" i="6"/>
  <c r="B1386" i="6"/>
  <c r="C1386" i="6"/>
  <c r="D1386" i="6"/>
  <c r="F1386" i="6"/>
  <c r="G1386" i="6"/>
  <c r="H1386" i="6"/>
  <c r="I1386" i="6"/>
  <c r="M1386" i="6" s="1"/>
  <c r="J1386" i="6"/>
  <c r="B1387" i="6"/>
  <c r="C1387" i="6"/>
  <c r="D1387" i="6"/>
  <c r="F1387" i="6"/>
  <c r="G1387" i="6"/>
  <c r="H1387" i="6"/>
  <c r="I1387" i="6"/>
  <c r="M1387" i="6" s="1"/>
  <c r="J1387" i="6"/>
  <c r="B1388" i="6"/>
  <c r="C1388" i="6"/>
  <c r="D1388" i="6"/>
  <c r="F1388" i="6"/>
  <c r="G1388" i="6"/>
  <c r="H1388" i="6"/>
  <c r="I1388" i="6"/>
  <c r="M1388" i="6" s="1"/>
  <c r="J1388" i="6"/>
  <c r="B1389" i="6"/>
  <c r="C1389" i="6"/>
  <c r="D1389" i="6"/>
  <c r="F1389" i="6"/>
  <c r="G1389" i="6"/>
  <c r="H1389" i="6"/>
  <c r="I1389" i="6"/>
  <c r="M1389" i="6" s="1"/>
  <c r="J1389" i="6"/>
  <c r="B1390" i="6"/>
  <c r="C1390" i="6"/>
  <c r="D1390" i="6"/>
  <c r="F1390" i="6"/>
  <c r="G1390" i="6"/>
  <c r="H1390" i="6"/>
  <c r="I1390" i="6"/>
  <c r="M1390" i="6" s="1"/>
  <c r="J1390" i="6"/>
  <c r="B1391" i="6"/>
  <c r="C1391" i="6"/>
  <c r="D1391" i="6"/>
  <c r="F1391" i="6"/>
  <c r="G1391" i="6"/>
  <c r="H1391" i="6"/>
  <c r="I1391" i="6"/>
  <c r="M1391" i="6" s="1"/>
  <c r="J1391" i="6"/>
  <c r="B1392" i="6"/>
  <c r="C1392" i="6"/>
  <c r="D1392" i="6"/>
  <c r="F1392" i="6"/>
  <c r="G1392" i="6"/>
  <c r="H1392" i="6"/>
  <c r="I1392" i="6"/>
  <c r="M1392" i="6" s="1"/>
  <c r="J1392" i="6"/>
  <c r="B1393" i="6"/>
  <c r="C1393" i="6"/>
  <c r="D1393" i="6"/>
  <c r="F1393" i="6"/>
  <c r="G1393" i="6"/>
  <c r="H1393" i="6"/>
  <c r="I1393" i="6"/>
  <c r="M1393" i="6" s="1"/>
  <c r="J1393" i="6"/>
  <c r="B1394" i="6"/>
  <c r="C1394" i="6"/>
  <c r="D1394" i="6"/>
  <c r="F1394" i="6"/>
  <c r="G1394" i="6"/>
  <c r="H1394" i="6"/>
  <c r="I1394" i="6"/>
  <c r="M1394" i="6" s="1"/>
  <c r="J1394" i="6"/>
  <c r="B1395" i="6"/>
  <c r="C1395" i="6"/>
  <c r="D1395" i="6"/>
  <c r="F1395" i="6"/>
  <c r="G1395" i="6"/>
  <c r="H1395" i="6"/>
  <c r="I1395" i="6"/>
  <c r="M1395" i="6" s="1"/>
  <c r="J1395" i="6"/>
  <c r="B1396" i="6"/>
  <c r="C1396" i="6"/>
  <c r="D1396" i="6"/>
  <c r="F1396" i="6"/>
  <c r="G1396" i="6"/>
  <c r="H1396" i="6"/>
  <c r="I1396" i="6"/>
  <c r="M1396" i="6" s="1"/>
  <c r="J1396" i="6"/>
  <c r="B1397" i="6"/>
  <c r="C1397" i="6"/>
  <c r="D1397" i="6"/>
  <c r="F1397" i="6"/>
  <c r="G1397" i="6"/>
  <c r="H1397" i="6"/>
  <c r="I1397" i="6"/>
  <c r="M1397" i="6" s="1"/>
  <c r="J1397" i="6"/>
  <c r="B1398" i="6"/>
  <c r="C1398" i="6"/>
  <c r="D1398" i="6"/>
  <c r="F1398" i="6"/>
  <c r="G1398" i="6"/>
  <c r="H1398" i="6"/>
  <c r="I1398" i="6"/>
  <c r="M1398" i="6" s="1"/>
  <c r="J1398" i="6"/>
  <c r="B1399" i="6"/>
  <c r="C1399" i="6"/>
  <c r="D1399" i="6"/>
  <c r="F1399" i="6"/>
  <c r="G1399" i="6"/>
  <c r="H1399" i="6"/>
  <c r="I1399" i="6"/>
  <c r="M1399" i="6" s="1"/>
  <c r="J1399" i="6"/>
  <c r="B1400" i="6"/>
  <c r="C1400" i="6"/>
  <c r="D1400" i="6"/>
  <c r="F1400" i="6"/>
  <c r="G1400" i="6"/>
  <c r="H1400" i="6"/>
  <c r="I1400" i="6"/>
  <c r="M1400" i="6" s="1"/>
  <c r="J1400" i="6"/>
  <c r="B1401" i="6"/>
  <c r="C1401" i="6"/>
  <c r="D1401" i="6"/>
  <c r="F1401" i="6"/>
  <c r="G1401" i="6"/>
  <c r="H1401" i="6"/>
  <c r="I1401" i="6"/>
  <c r="M1401" i="6" s="1"/>
  <c r="J1401" i="6"/>
  <c r="B1402" i="6"/>
  <c r="C1402" i="6"/>
  <c r="D1402" i="6"/>
  <c r="F1402" i="6"/>
  <c r="G1402" i="6"/>
  <c r="H1402" i="6"/>
  <c r="I1402" i="6"/>
  <c r="M1402" i="6" s="1"/>
  <c r="J1402" i="6"/>
  <c r="B1403" i="6"/>
  <c r="C1403" i="6"/>
  <c r="D1403" i="6"/>
  <c r="F1403" i="6"/>
  <c r="G1403" i="6"/>
  <c r="H1403" i="6"/>
  <c r="I1403" i="6"/>
  <c r="M1403" i="6" s="1"/>
  <c r="J1403" i="6"/>
  <c r="B1404" i="6"/>
  <c r="C1404" i="6"/>
  <c r="D1404" i="6"/>
  <c r="F1404" i="6"/>
  <c r="G1404" i="6"/>
  <c r="H1404" i="6"/>
  <c r="I1404" i="6"/>
  <c r="M1404" i="6" s="1"/>
  <c r="J1404" i="6"/>
  <c r="B1405" i="6"/>
  <c r="C1405" i="6"/>
  <c r="D1405" i="6"/>
  <c r="F1405" i="6"/>
  <c r="G1405" i="6"/>
  <c r="H1405" i="6"/>
  <c r="I1405" i="6"/>
  <c r="M1405" i="6" s="1"/>
  <c r="J1405" i="6"/>
  <c r="B1406" i="6"/>
  <c r="C1406" i="6"/>
  <c r="D1406" i="6"/>
  <c r="F1406" i="6"/>
  <c r="G1406" i="6"/>
  <c r="H1406" i="6"/>
  <c r="I1406" i="6"/>
  <c r="M1406" i="6" s="1"/>
  <c r="J1406" i="6"/>
  <c r="B1407" i="6"/>
  <c r="C1407" i="6"/>
  <c r="D1407" i="6"/>
  <c r="F1407" i="6"/>
  <c r="G1407" i="6"/>
  <c r="H1407" i="6"/>
  <c r="I1407" i="6"/>
  <c r="M1407" i="6" s="1"/>
  <c r="J1407" i="6"/>
  <c r="B1408" i="6"/>
  <c r="C1408" i="6"/>
  <c r="D1408" i="6"/>
  <c r="F1408" i="6"/>
  <c r="G1408" i="6"/>
  <c r="H1408" i="6"/>
  <c r="I1408" i="6"/>
  <c r="M1408" i="6" s="1"/>
  <c r="J1408" i="6"/>
  <c r="B1409" i="6"/>
  <c r="C1409" i="6"/>
  <c r="D1409" i="6"/>
  <c r="F1409" i="6"/>
  <c r="G1409" i="6"/>
  <c r="H1409" i="6"/>
  <c r="I1409" i="6"/>
  <c r="M1409" i="6" s="1"/>
  <c r="J1409" i="6"/>
  <c r="B1410" i="6"/>
  <c r="C1410" i="6"/>
  <c r="D1410" i="6"/>
  <c r="F1410" i="6"/>
  <c r="G1410" i="6"/>
  <c r="H1410" i="6"/>
  <c r="I1410" i="6"/>
  <c r="M1410" i="6" s="1"/>
  <c r="J1410" i="6"/>
  <c r="B1411" i="6"/>
  <c r="C1411" i="6"/>
  <c r="D1411" i="6"/>
  <c r="F1411" i="6"/>
  <c r="G1411" i="6"/>
  <c r="H1411" i="6"/>
  <c r="I1411" i="6"/>
  <c r="M1411" i="6" s="1"/>
  <c r="J1411" i="6"/>
  <c r="B1412" i="6"/>
  <c r="C1412" i="6"/>
  <c r="D1412" i="6"/>
  <c r="F1412" i="6"/>
  <c r="G1412" i="6"/>
  <c r="H1412" i="6"/>
  <c r="I1412" i="6"/>
  <c r="M1412" i="6" s="1"/>
  <c r="J1412" i="6"/>
  <c r="B1413" i="6"/>
  <c r="C1413" i="6"/>
  <c r="D1413" i="6"/>
  <c r="F1413" i="6"/>
  <c r="G1413" i="6"/>
  <c r="H1413" i="6"/>
  <c r="I1413" i="6"/>
  <c r="M1413" i="6" s="1"/>
  <c r="J1413" i="6"/>
  <c r="B1414" i="6"/>
  <c r="C1414" i="6"/>
  <c r="D1414" i="6"/>
  <c r="F1414" i="6"/>
  <c r="G1414" i="6"/>
  <c r="H1414" i="6"/>
  <c r="I1414" i="6"/>
  <c r="M1414" i="6" s="1"/>
  <c r="J1414" i="6"/>
  <c r="B1415" i="6"/>
  <c r="C1415" i="6"/>
  <c r="D1415" i="6"/>
  <c r="F1415" i="6"/>
  <c r="G1415" i="6"/>
  <c r="H1415" i="6"/>
  <c r="I1415" i="6"/>
  <c r="M1415" i="6" s="1"/>
  <c r="J1415" i="6"/>
  <c r="B1416" i="6"/>
  <c r="C1416" i="6"/>
  <c r="D1416" i="6"/>
  <c r="F1416" i="6"/>
  <c r="G1416" i="6"/>
  <c r="H1416" i="6"/>
  <c r="I1416" i="6"/>
  <c r="M1416" i="6" s="1"/>
  <c r="J1416" i="6"/>
  <c r="B1417" i="6"/>
  <c r="C1417" i="6"/>
  <c r="D1417" i="6"/>
  <c r="F1417" i="6"/>
  <c r="G1417" i="6"/>
  <c r="H1417" i="6"/>
  <c r="I1417" i="6"/>
  <c r="M1417" i="6" s="1"/>
  <c r="J1417" i="6"/>
  <c r="B1418" i="6"/>
  <c r="C1418" i="6"/>
  <c r="D1418" i="6"/>
  <c r="F1418" i="6"/>
  <c r="G1418" i="6"/>
  <c r="H1418" i="6"/>
  <c r="I1418" i="6"/>
  <c r="M1418" i="6" s="1"/>
  <c r="J1418" i="6"/>
  <c r="B1419" i="6"/>
  <c r="C1419" i="6"/>
  <c r="D1419" i="6"/>
  <c r="F1419" i="6"/>
  <c r="G1419" i="6"/>
  <c r="H1419" i="6"/>
  <c r="I1419" i="6"/>
  <c r="M1419" i="6" s="1"/>
  <c r="J1419" i="6"/>
  <c r="B1420" i="6"/>
  <c r="C1420" i="6"/>
  <c r="D1420" i="6"/>
  <c r="F1420" i="6"/>
  <c r="G1420" i="6"/>
  <c r="H1420" i="6"/>
  <c r="I1420" i="6"/>
  <c r="M1420" i="6" s="1"/>
  <c r="J1420" i="6"/>
  <c r="B1421" i="6"/>
  <c r="C1421" i="6"/>
  <c r="D1421" i="6"/>
  <c r="F1421" i="6"/>
  <c r="G1421" i="6"/>
  <c r="H1421" i="6"/>
  <c r="I1421" i="6"/>
  <c r="M1421" i="6" s="1"/>
  <c r="J1421" i="6"/>
  <c r="B1422" i="6"/>
  <c r="C1422" i="6"/>
  <c r="D1422" i="6"/>
  <c r="F1422" i="6"/>
  <c r="G1422" i="6"/>
  <c r="H1422" i="6"/>
  <c r="I1422" i="6"/>
  <c r="M1422" i="6" s="1"/>
  <c r="J1422" i="6"/>
  <c r="B1423" i="6"/>
  <c r="C1423" i="6"/>
  <c r="D1423" i="6"/>
  <c r="F1423" i="6"/>
  <c r="G1423" i="6"/>
  <c r="H1423" i="6"/>
  <c r="I1423" i="6"/>
  <c r="M1423" i="6" s="1"/>
  <c r="J1423" i="6"/>
  <c r="B1424" i="6"/>
  <c r="C1424" i="6"/>
  <c r="D1424" i="6"/>
  <c r="F1424" i="6"/>
  <c r="G1424" i="6"/>
  <c r="H1424" i="6"/>
  <c r="I1424" i="6"/>
  <c r="M1424" i="6" s="1"/>
  <c r="J1424" i="6"/>
  <c r="B1425" i="6"/>
  <c r="C1425" i="6"/>
  <c r="D1425" i="6"/>
  <c r="F1425" i="6"/>
  <c r="G1425" i="6"/>
  <c r="H1425" i="6"/>
  <c r="I1425" i="6"/>
  <c r="M1425" i="6" s="1"/>
  <c r="J1425" i="6"/>
  <c r="B1426" i="6"/>
  <c r="C1426" i="6"/>
  <c r="D1426" i="6"/>
  <c r="F1426" i="6"/>
  <c r="G1426" i="6"/>
  <c r="H1426" i="6"/>
  <c r="I1426" i="6"/>
  <c r="M1426" i="6" s="1"/>
  <c r="J1426" i="6"/>
  <c r="B1427" i="6"/>
  <c r="C1427" i="6"/>
  <c r="D1427" i="6"/>
  <c r="F1427" i="6"/>
  <c r="G1427" i="6"/>
  <c r="H1427" i="6"/>
  <c r="I1427" i="6"/>
  <c r="M1427" i="6" s="1"/>
  <c r="J1427" i="6"/>
  <c r="B1428" i="6"/>
  <c r="C1428" i="6"/>
  <c r="D1428" i="6"/>
  <c r="F1428" i="6"/>
  <c r="G1428" i="6"/>
  <c r="H1428" i="6"/>
  <c r="I1428" i="6"/>
  <c r="M1428" i="6" s="1"/>
  <c r="J1428" i="6"/>
  <c r="B1429" i="6"/>
  <c r="C1429" i="6"/>
  <c r="D1429" i="6"/>
  <c r="F1429" i="6"/>
  <c r="G1429" i="6"/>
  <c r="H1429" i="6"/>
  <c r="I1429" i="6"/>
  <c r="M1429" i="6" s="1"/>
  <c r="J1429" i="6"/>
  <c r="B1430" i="6"/>
  <c r="C1430" i="6"/>
  <c r="D1430" i="6"/>
  <c r="F1430" i="6"/>
  <c r="G1430" i="6"/>
  <c r="H1430" i="6"/>
  <c r="I1430" i="6"/>
  <c r="M1430" i="6" s="1"/>
  <c r="J1430" i="6"/>
  <c r="B1431" i="6"/>
  <c r="C1431" i="6"/>
  <c r="D1431" i="6"/>
  <c r="F1431" i="6"/>
  <c r="G1431" i="6"/>
  <c r="H1431" i="6"/>
  <c r="I1431" i="6"/>
  <c r="M1431" i="6" s="1"/>
  <c r="J1431" i="6"/>
  <c r="B1432" i="6"/>
  <c r="C1432" i="6"/>
  <c r="D1432" i="6"/>
  <c r="F1432" i="6"/>
  <c r="G1432" i="6"/>
  <c r="H1432" i="6"/>
  <c r="I1432" i="6"/>
  <c r="M1432" i="6" s="1"/>
  <c r="J1432" i="6"/>
  <c r="B1433" i="6"/>
  <c r="C1433" i="6"/>
  <c r="D1433" i="6"/>
  <c r="F1433" i="6"/>
  <c r="G1433" i="6"/>
  <c r="H1433" i="6"/>
  <c r="I1433" i="6"/>
  <c r="M1433" i="6" s="1"/>
  <c r="J1433" i="6"/>
  <c r="B1434" i="6"/>
  <c r="C1434" i="6"/>
  <c r="D1434" i="6"/>
  <c r="F1434" i="6"/>
  <c r="G1434" i="6"/>
  <c r="H1434" i="6"/>
  <c r="I1434" i="6"/>
  <c r="M1434" i="6" s="1"/>
  <c r="J1434" i="6"/>
  <c r="B1435" i="6"/>
  <c r="C1435" i="6"/>
  <c r="D1435" i="6"/>
  <c r="F1435" i="6"/>
  <c r="G1435" i="6"/>
  <c r="H1435" i="6"/>
  <c r="I1435" i="6"/>
  <c r="M1435" i="6" s="1"/>
  <c r="J1435" i="6"/>
  <c r="B1436" i="6"/>
  <c r="C1436" i="6"/>
  <c r="D1436" i="6"/>
  <c r="F1436" i="6"/>
  <c r="G1436" i="6"/>
  <c r="H1436" i="6"/>
  <c r="I1436" i="6"/>
  <c r="M1436" i="6" s="1"/>
  <c r="J1436" i="6"/>
  <c r="B1437" i="6"/>
  <c r="C1437" i="6"/>
  <c r="D1437" i="6"/>
  <c r="F1437" i="6"/>
  <c r="G1437" i="6"/>
  <c r="H1437" i="6"/>
  <c r="I1437" i="6"/>
  <c r="M1437" i="6" s="1"/>
  <c r="J1437" i="6"/>
  <c r="B1438" i="6"/>
  <c r="C1438" i="6"/>
  <c r="D1438" i="6"/>
  <c r="F1438" i="6"/>
  <c r="G1438" i="6"/>
  <c r="H1438" i="6"/>
  <c r="I1438" i="6"/>
  <c r="M1438" i="6" s="1"/>
  <c r="J1438" i="6"/>
  <c r="B1439" i="6"/>
  <c r="C1439" i="6"/>
  <c r="D1439" i="6"/>
  <c r="F1439" i="6"/>
  <c r="G1439" i="6"/>
  <c r="H1439" i="6"/>
  <c r="I1439" i="6"/>
  <c r="M1439" i="6" s="1"/>
  <c r="J1439" i="6"/>
  <c r="B1440" i="6"/>
  <c r="C1440" i="6"/>
  <c r="D1440" i="6"/>
  <c r="F1440" i="6"/>
  <c r="G1440" i="6"/>
  <c r="H1440" i="6"/>
  <c r="I1440" i="6"/>
  <c r="M1440" i="6" s="1"/>
  <c r="J1440" i="6"/>
  <c r="B1441" i="6"/>
  <c r="C1441" i="6"/>
  <c r="D1441" i="6"/>
  <c r="F1441" i="6"/>
  <c r="G1441" i="6"/>
  <c r="H1441" i="6"/>
  <c r="I1441" i="6"/>
  <c r="M1441" i="6" s="1"/>
  <c r="J1441" i="6"/>
  <c r="B1442" i="6"/>
  <c r="C1442" i="6"/>
  <c r="D1442" i="6"/>
  <c r="F1442" i="6"/>
  <c r="G1442" i="6"/>
  <c r="H1442" i="6"/>
  <c r="I1442" i="6"/>
  <c r="M1442" i="6" s="1"/>
  <c r="J1442" i="6"/>
  <c r="B1443" i="6"/>
  <c r="C1443" i="6"/>
  <c r="D1443" i="6"/>
  <c r="F1443" i="6"/>
  <c r="G1443" i="6"/>
  <c r="H1443" i="6"/>
  <c r="I1443" i="6"/>
  <c r="M1443" i="6" s="1"/>
  <c r="J1443" i="6"/>
  <c r="B1444" i="6"/>
  <c r="C1444" i="6"/>
  <c r="D1444" i="6"/>
  <c r="F1444" i="6"/>
  <c r="G1444" i="6"/>
  <c r="H1444" i="6"/>
  <c r="I1444" i="6"/>
  <c r="M1444" i="6" s="1"/>
  <c r="J1444" i="6"/>
  <c r="B1445" i="6"/>
  <c r="C1445" i="6"/>
  <c r="D1445" i="6"/>
  <c r="F1445" i="6"/>
  <c r="G1445" i="6"/>
  <c r="H1445" i="6"/>
  <c r="I1445" i="6"/>
  <c r="M1445" i="6" s="1"/>
  <c r="J1445" i="6"/>
  <c r="B1446" i="6"/>
  <c r="C1446" i="6"/>
  <c r="D1446" i="6"/>
  <c r="F1446" i="6"/>
  <c r="G1446" i="6"/>
  <c r="H1446" i="6"/>
  <c r="I1446" i="6"/>
  <c r="M1446" i="6" s="1"/>
  <c r="J1446" i="6"/>
  <c r="B1447" i="6"/>
  <c r="C1447" i="6"/>
  <c r="D1447" i="6"/>
  <c r="F1447" i="6"/>
  <c r="G1447" i="6"/>
  <c r="H1447" i="6"/>
  <c r="I1447" i="6"/>
  <c r="M1447" i="6" s="1"/>
  <c r="J1447" i="6"/>
  <c r="B1448" i="6"/>
  <c r="C1448" i="6"/>
  <c r="D1448" i="6"/>
  <c r="F1448" i="6"/>
  <c r="G1448" i="6"/>
  <c r="H1448" i="6"/>
  <c r="I1448" i="6"/>
  <c r="M1448" i="6" s="1"/>
  <c r="J1448" i="6"/>
  <c r="B1449" i="6"/>
  <c r="C1449" i="6"/>
  <c r="D1449" i="6"/>
  <c r="F1449" i="6"/>
  <c r="G1449" i="6"/>
  <c r="H1449" i="6"/>
  <c r="I1449" i="6"/>
  <c r="M1449" i="6" s="1"/>
  <c r="J1449" i="6"/>
  <c r="B1450" i="6"/>
  <c r="C1450" i="6"/>
  <c r="D1450" i="6"/>
  <c r="F1450" i="6"/>
  <c r="G1450" i="6"/>
  <c r="H1450" i="6"/>
  <c r="I1450" i="6"/>
  <c r="M1450" i="6" s="1"/>
  <c r="J1450" i="6"/>
  <c r="B1451" i="6"/>
  <c r="C1451" i="6"/>
  <c r="D1451" i="6"/>
  <c r="F1451" i="6"/>
  <c r="G1451" i="6"/>
  <c r="H1451" i="6"/>
  <c r="I1451" i="6"/>
  <c r="M1451" i="6" s="1"/>
  <c r="J1451" i="6"/>
  <c r="B1452" i="6"/>
  <c r="C1452" i="6"/>
  <c r="D1452" i="6"/>
  <c r="F1452" i="6"/>
  <c r="G1452" i="6"/>
  <c r="H1452" i="6"/>
  <c r="I1452" i="6"/>
  <c r="M1452" i="6" s="1"/>
  <c r="J1452" i="6"/>
  <c r="B1453" i="6"/>
  <c r="C1453" i="6"/>
  <c r="D1453" i="6"/>
  <c r="F1453" i="6"/>
  <c r="G1453" i="6"/>
  <c r="H1453" i="6"/>
  <c r="I1453" i="6"/>
  <c r="M1453" i="6" s="1"/>
  <c r="J1453" i="6"/>
  <c r="B1454" i="6"/>
  <c r="C1454" i="6"/>
  <c r="D1454" i="6"/>
  <c r="F1454" i="6"/>
  <c r="G1454" i="6"/>
  <c r="H1454" i="6"/>
  <c r="I1454" i="6"/>
  <c r="M1454" i="6" s="1"/>
  <c r="J1454" i="6"/>
  <c r="B1455" i="6"/>
  <c r="C1455" i="6"/>
  <c r="D1455" i="6"/>
  <c r="F1455" i="6"/>
  <c r="G1455" i="6"/>
  <c r="H1455" i="6"/>
  <c r="I1455" i="6"/>
  <c r="M1455" i="6" s="1"/>
  <c r="J1455" i="6"/>
  <c r="B1456" i="6"/>
  <c r="C1456" i="6"/>
  <c r="D1456" i="6"/>
  <c r="F1456" i="6"/>
  <c r="G1456" i="6"/>
  <c r="H1456" i="6"/>
  <c r="I1456" i="6"/>
  <c r="M1456" i="6" s="1"/>
  <c r="J1456" i="6"/>
  <c r="B1457" i="6"/>
  <c r="C1457" i="6"/>
  <c r="D1457" i="6"/>
  <c r="F1457" i="6"/>
  <c r="G1457" i="6"/>
  <c r="H1457" i="6"/>
  <c r="I1457" i="6"/>
  <c r="M1457" i="6" s="1"/>
  <c r="J1457" i="6"/>
  <c r="B1458" i="6"/>
  <c r="C1458" i="6"/>
  <c r="D1458" i="6"/>
  <c r="F1458" i="6"/>
  <c r="G1458" i="6"/>
  <c r="H1458" i="6"/>
  <c r="I1458" i="6"/>
  <c r="M1458" i="6" s="1"/>
  <c r="J1458" i="6"/>
  <c r="B1459" i="6"/>
  <c r="C1459" i="6"/>
  <c r="D1459" i="6"/>
  <c r="F1459" i="6"/>
  <c r="G1459" i="6"/>
  <c r="H1459" i="6"/>
  <c r="I1459" i="6"/>
  <c r="M1459" i="6" s="1"/>
  <c r="J1459" i="6"/>
  <c r="B1460" i="6"/>
  <c r="C1460" i="6"/>
  <c r="D1460" i="6"/>
  <c r="F1460" i="6"/>
  <c r="G1460" i="6"/>
  <c r="H1460" i="6"/>
  <c r="I1460" i="6"/>
  <c r="M1460" i="6" s="1"/>
  <c r="J1460" i="6"/>
  <c r="B1461" i="6"/>
  <c r="C1461" i="6"/>
  <c r="D1461" i="6"/>
  <c r="F1461" i="6"/>
  <c r="G1461" i="6"/>
  <c r="H1461" i="6"/>
  <c r="I1461" i="6"/>
  <c r="M1461" i="6" s="1"/>
  <c r="J1461" i="6"/>
  <c r="B1462" i="6"/>
  <c r="C1462" i="6"/>
  <c r="D1462" i="6"/>
  <c r="F1462" i="6"/>
  <c r="G1462" i="6"/>
  <c r="H1462" i="6"/>
  <c r="I1462" i="6"/>
  <c r="M1462" i="6" s="1"/>
  <c r="J1462" i="6"/>
  <c r="B1463" i="6"/>
  <c r="C1463" i="6"/>
  <c r="D1463" i="6"/>
  <c r="F1463" i="6"/>
  <c r="G1463" i="6"/>
  <c r="H1463" i="6"/>
  <c r="I1463" i="6"/>
  <c r="M1463" i="6" s="1"/>
  <c r="J1463" i="6"/>
  <c r="B1464" i="6"/>
  <c r="C1464" i="6"/>
  <c r="D1464" i="6"/>
  <c r="F1464" i="6"/>
  <c r="G1464" i="6"/>
  <c r="H1464" i="6"/>
  <c r="I1464" i="6"/>
  <c r="M1464" i="6" s="1"/>
  <c r="J1464" i="6"/>
  <c r="B1465" i="6"/>
  <c r="C1465" i="6"/>
  <c r="D1465" i="6"/>
  <c r="F1465" i="6"/>
  <c r="G1465" i="6"/>
  <c r="H1465" i="6"/>
  <c r="I1465" i="6"/>
  <c r="M1465" i="6" s="1"/>
  <c r="J1465" i="6"/>
  <c r="B1466" i="6"/>
  <c r="C1466" i="6"/>
  <c r="D1466" i="6"/>
  <c r="F1466" i="6"/>
  <c r="G1466" i="6"/>
  <c r="H1466" i="6"/>
  <c r="I1466" i="6"/>
  <c r="M1466" i="6" s="1"/>
  <c r="J1466" i="6"/>
  <c r="B1467" i="6"/>
  <c r="C1467" i="6"/>
  <c r="D1467" i="6"/>
  <c r="F1467" i="6"/>
  <c r="G1467" i="6"/>
  <c r="H1467" i="6"/>
  <c r="I1467" i="6"/>
  <c r="M1467" i="6" s="1"/>
  <c r="J1467" i="6"/>
  <c r="B1468" i="6"/>
  <c r="C1468" i="6"/>
  <c r="D1468" i="6"/>
  <c r="F1468" i="6"/>
  <c r="G1468" i="6"/>
  <c r="H1468" i="6"/>
  <c r="I1468" i="6"/>
  <c r="M1468" i="6" s="1"/>
  <c r="J1468" i="6"/>
  <c r="B1469" i="6"/>
  <c r="C1469" i="6"/>
  <c r="D1469" i="6"/>
  <c r="F1469" i="6"/>
  <c r="G1469" i="6"/>
  <c r="H1469" i="6"/>
  <c r="I1469" i="6"/>
  <c r="M1469" i="6" s="1"/>
  <c r="J1469" i="6"/>
  <c r="B1470" i="6"/>
  <c r="C1470" i="6"/>
  <c r="D1470" i="6"/>
  <c r="F1470" i="6"/>
  <c r="G1470" i="6"/>
  <c r="H1470" i="6"/>
  <c r="I1470" i="6"/>
  <c r="M1470" i="6" s="1"/>
  <c r="J1470" i="6"/>
  <c r="B1471" i="6"/>
  <c r="C1471" i="6"/>
  <c r="D1471" i="6"/>
  <c r="F1471" i="6"/>
  <c r="G1471" i="6"/>
  <c r="H1471" i="6"/>
  <c r="I1471" i="6"/>
  <c r="M1471" i="6" s="1"/>
  <c r="J1471" i="6"/>
  <c r="B1472" i="6"/>
  <c r="C1472" i="6"/>
  <c r="D1472" i="6"/>
  <c r="F1472" i="6"/>
  <c r="G1472" i="6"/>
  <c r="H1472" i="6"/>
  <c r="I1472" i="6"/>
  <c r="M1472" i="6" s="1"/>
  <c r="J1472" i="6"/>
  <c r="B1473" i="6"/>
  <c r="C1473" i="6"/>
  <c r="D1473" i="6"/>
  <c r="F1473" i="6"/>
  <c r="G1473" i="6"/>
  <c r="H1473" i="6"/>
  <c r="I1473" i="6"/>
  <c r="M1473" i="6" s="1"/>
  <c r="J1473" i="6"/>
  <c r="B1474" i="6"/>
  <c r="C1474" i="6"/>
  <c r="D1474" i="6"/>
  <c r="F1474" i="6"/>
  <c r="G1474" i="6"/>
  <c r="H1474" i="6"/>
  <c r="I1474" i="6"/>
  <c r="M1474" i="6" s="1"/>
  <c r="J1474" i="6"/>
  <c r="B1475" i="6"/>
  <c r="C1475" i="6"/>
  <c r="D1475" i="6"/>
  <c r="F1475" i="6"/>
  <c r="G1475" i="6"/>
  <c r="H1475" i="6"/>
  <c r="I1475" i="6"/>
  <c r="M1475" i="6" s="1"/>
  <c r="J1475" i="6"/>
  <c r="B1476" i="6"/>
  <c r="C1476" i="6"/>
  <c r="D1476" i="6"/>
  <c r="F1476" i="6"/>
  <c r="G1476" i="6"/>
  <c r="H1476" i="6"/>
  <c r="I1476" i="6"/>
  <c r="M1476" i="6" s="1"/>
  <c r="J1476" i="6"/>
  <c r="B1477" i="6"/>
  <c r="C1477" i="6"/>
  <c r="D1477" i="6"/>
  <c r="F1477" i="6"/>
  <c r="G1477" i="6"/>
  <c r="H1477" i="6"/>
  <c r="I1477" i="6"/>
  <c r="M1477" i="6" s="1"/>
  <c r="J1477" i="6"/>
  <c r="B1478" i="6"/>
  <c r="C1478" i="6"/>
  <c r="D1478" i="6"/>
  <c r="F1478" i="6"/>
  <c r="G1478" i="6"/>
  <c r="H1478" i="6"/>
  <c r="I1478" i="6"/>
  <c r="M1478" i="6" s="1"/>
  <c r="J1478" i="6"/>
  <c r="B1479" i="6"/>
  <c r="C1479" i="6"/>
  <c r="D1479" i="6"/>
  <c r="F1479" i="6"/>
  <c r="G1479" i="6"/>
  <c r="H1479" i="6"/>
  <c r="I1479" i="6"/>
  <c r="M1479" i="6" s="1"/>
  <c r="J1479" i="6"/>
  <c r="B1480" i="6"/>
  <c r="C1480" i="6"/>
  <c r="D1480" i="6"/>
  <c r="F1480" i="6"/>
  <c r="G1480" i="6"/>
  <c r="H1480" i="6"/>
  <c r="I1480" i="6"/>
  <c r="M1480" i="6" s="1"/>
  <c r="J1480" i="6"/>
  <c r="B1481" i="6"/>
  <c r="C1481" i="6"/>
  <c r="D1481" i="6"/>
  <c r="F1481" i="6"/>
  <c r="G1481" i="6"/>
  <c r="H1481" i="6"/>
  <c r="I1481" i="6"/>
  <c r="M1481" i="6" s="1"/>
  <c r="J1481" i="6"/>
  <c r="B1482" i="6"/>
  <c r="C1482" i="6"/>
  <c r="D1482" i="6"/>
  <c r="F1482" i="6"/>
  <c r="G1482" i="6"/>
  <c r="H1482" i="6"/>
  <c r="I1482" i="6"/>
  <c r="M1482" i="6" s="1"/>
  <c r="J1482" i="6"/>
  <c r="B1483" i="6"/>
  <c r="C1483" i="6"/>
  <c r="D1483" i="6"/>
  <c r="F1483" i="6"/>
  <c r="G1483" i="6"/>
  <c r="H1483" i="6"/>
  <c r="I1483" i="6"/>
  <c r="M1483" i="6" s="1"/>
  <c r="J1483" i="6"/>
  <c r="B1484" i="6"/>
  <c r="C1484" i="6"/>
  <c r="D1484" i="6"/>
  <c r="F1484" i="6"/>
  <c r="G1484" i="6"/>
  <c r="H1484" i="6"/>
  <c r="I1484" i="6"/>
  <c r="M1484" i="6" s="1"/>
  <c r="J1484" i="6"/>
  <c r="B1485" i="6"/>
  <c r="C1485" i="6"/>
  <c r="D1485" i="6"/>
  <c r="F1485" i="6"/>
  <c r="G1485" i="6"/>
  <c r="H1485" i="6"/>
  <c r="I1485" i="6"/>
  <c r="M1485" i="6" s="1"/>
  <c r="J1485" i="6"/>
  <c r="B1486" i="6"/>
  <c r="C1486" i="6"/>
  <c r="D1486" i="6"/>
  <c r="F1486" i="6"/>
  <c r="G1486" i="6"/>
  <c r="H1486" i="6"/>
  <c r="I1486" i="6"/>
  <c r="M1486" i="6" s="1"/>
  <c r="J1486" i="6"/>
  <c r="B1487" i="6"/>
  <c r="C1487" i="6"/>
  <c r="D1487" i="6"/>
  <c r="F1487" i="6"/>
  <c r="G1487" i="6"/>
  <c r="H1487" i="6"/>
  <c r="I1487" i="6"/>
  <c r="M1487" i="6" s="1"/>
  <c r="J1487" i="6"/>
  <c r="B1488" i="6"/>
  <c r="C1488" i="6"/>
  <c r="D1488" i="6"/>
  <c r="F1488" i="6"/>
  <c r="G1488" i="6"/>
  <c r="H1488" i="6"/>
  <c r="I1488" i="6"/>
  <c r="M1488" i="6" s="1"/>
  <c r="J1488" i="6"/>
  <c r="B1489" i="6"/>
  <c r="C1489" i="6"/>
  <c r="D1489" i="6"/>
  <c r="F1489" i="6"/>
  <c r="G1489" i="6"/>
  <c r="H1489" i="6"/>
  <c r="I1489" i="6"/>
  <c r="M1489" i="6" s="1"/>
  <c r="J1489" i="6"/>
  <c r="B1490" i="6"/>
  <c r="C1490" i="6"/>
  <c r="D1490" i="6"/>
  <c r="F1490" i="6"/>
  <c r="G1490" i="6"/>
  <c r="H1490" i="6"/>
  <c r="I1490" i="6"/>
  <c r="M1490" i="6" s="1"/>
  <c r="J1490" i="6"/>
  <c r="B1491" i="6"/>
  <c r="C1491" i="6"/>
  <c r="D1491" i="6"/>
  <c r="F1491" i="6"/>
  <c r="G1491" i="6"/>
  <c r="H1491" i="6"/>
  <c r="I1491" i="6"/>
  <c r="M1491" i="6" s="1"/>
  <c r="J1491" i="6"/>
  <c r="B1492" i="6"/>
  <c r="C1492" i="6"/>
  <c r="D1492" i="6"/>
  <c r="F1492" i="6"/>
  <c r="G1492" i="6"/>
  <c r="H1492" i="6"/>
  <c r="I1492" i="6"/>
  <c r="M1492" i="6" s="1"/>
  <c r="J1492" i="6"/>
  <c r="B1493" i="6"/>
  <c r="C1493" i="6"/>
  <c r="D1493" i="6"/>
  <c r="F1493" i="6"/>
  <c r="G1493" i="6"/>
  <c r="H1493" i="6"/>
  <c r="I1493" i="6"/>
  <c r="M1493" i="6" s="1"/>
  <c r="J1493" i="6"/>
  <c r="B1494" i="6"/>
  <c r="C1494" i="6"/>
  <c r="D1494" i="6"/>
  <c r="F1494" i="6"/>
  <c r="G1494" i="6"/>
  <c r="H1494" i="6"/>
  <c r="I1494" i="6"/>
  <c r="M1494" i="6" s="1"/>
  <c r="J1494" i="6"/>
  <c r="B1495" i="6"/>
  <c r="C1495" i="6"/>
  <c r="D1495" i="6"/>
  <c r="F1495" i="6"/>
  <c r="G1495" i="6"/>
  <c r="H1495" i="6"/>
  <c r="I1495" i="6"/>
  <c r="M1495" i="6" s="1"/>
  <c r="J1495" i="6"/>
  <c r="B1496" i="6"/>
  <c r="C1496" i="6"/>
  <c r="D1496" i="6"/>
  <c r="F1496" i="6"/>
  <c r="G1496" i="6"/>
  <c r="H1496" i="6"/>
  <c r="I1496" i="6"/>
  <c r="M1496" i="6" s="1"/>
  <c r="J1496" i="6"/>
  <c r="B1497" i="6"/>
  <c r="C1497" i="6"/>
  <c r="D1497" i="6"/>
  <c r="F1497" i="6"/>
  <c r="G1497" i="6"/>
  <c r="H1497" i="6"/>
  <c r="I1497" i="6"/>
  <c r="M1497" i="6" s="1"/>
  <c r="J1497" i="6"/>
  <c r="B1498" i="6"/>
  <c r="C1498" i="6"/>
  <c r="D1498" i="6"/>
  <c r="F1498" i="6"/>
  <c r="G1498" i="6"/>
  <c r="H1498" i="6"/>
  <c r="I1498" i="6"/>
  <c r="M1498" i="6" s="1"/>
  <c r="J1498" i="6"/>
  <c r="B1499" i="6"/>
  <c r="C1499" i="6"/>
  <c r="D1499" i="6"/>
  <c r="F1499" i="6"/>
  <c r="G1499" i="6"/>
  <c r="H1499" i="6"/>
  <c r="I1499" i="6"/>
  <c r="M1499" i="6" s="1"/>
  <c r="J1499" i="6"/>
  <c r="B1500" i="6"/>
  <c r="C1500" i="6"/>
  <c r="D1500" i="6"/>
  <c r="F1500" i="6"/>
  <c r="G1500" i="6"/>
  <c r="H1500" i="6"/>
  <c r="I1500" i="6"/>
  <c r="M1500" i="6" s="1"/>
  <c r="J1500" i="6"/>
  <c r="B1501" i="6"/>
  <c r="C1501" i="6"/>
  <c r="D1501" i="6"/>
  <c r="F1501" i="6"/>
  <c r="G1501" i="6"/>
  <c r="H1501" i="6"/>
  <c r="I1501" i="6"/>
  <c r="M1501" i="6" s="1"/>
  <c r="J1501" i="6"/>
  <c r="B1502" i="6"/>
  <c r="C1502" i="6"/>
  <c r="D1502" i="6"/>
  <c r="F1502" i="6"/>
  <c r="G1502" i="6"/>
  <c r="H1502" i="6"/>
  <c r="I1502" i="6"/>
  <c r="M1502" i="6" s="1"/>
  <c r="J1502" i="6"/>
  <c r="B1503" i="6"/>
  <c r="C1503" i="6"/>
  <c r="D1503" i="6"/>
  <c r="F1503" i="6"/>
  <c r="G1503" i="6"/>
  <c r="H1503" i="6"/>
  <c r="I1503" i="6"/>
  <c r="M1503" i="6" s="1"/>
  <c r="J1503" i="6"/>
  <c r="B1504" i="6"/>
  <c r="C1504" i="6"/>
  <c r="D1504" i="6"/>
  <c r="F1504" i="6"/>
  <c r="G1504" i="6"/>
  <c r="H1504" i="6"/>
  <c r="I1504" i="6"/>
  <c r="M1504" i="6" s="1"/>
  <c r="J1504" i="6"/>
  <c r="B1505" i="6"/>
  <c r="C1505" i="6"/>
  <c r="D1505" i="6"/>
  <c r="F1505" i="6"/>
  <c r="G1505" i="6"/>
  <c r="H1505" i="6"/>
  <c r="I1505" i="6"/>
  <c r="M1505" i="6" s="1"/>
  <c r="J1505" i="6"/>
  <c r="B1506" i="6"/>
  <c r="C1506" i="6"/>
  <c r="D1506" i="6"/>
  <c r="F1506" i="6"/>
  <c r="G1506" i="6"/>
  <c r="H1506" i="6"/>
  <c r="I1506" i="6"/>
  <c r="M1506" i="6" s="1"/>
  <c r="J1506" i="6"/>
  <c r="B1507" i="6"/>
  <c r="C1507" i="6"/>
  <c r="D1507" i="6"/>
  <c r="F1507" i="6"/>
  <c r="G1507" i="6"/>
  <c r="H1507" i="6"/>
  <c r="I1507" i="6"/>
  <c r="M1507" i="6" s="1"/>
  <c r="J1507" i="6"/>
  <c r="B1508" i="6"/>
  <c r="C1508" i="6"/>
  <c r="D1508" i="6"/>
  <c r="F1508" i="6"/>
  <c r="G1508" i="6"/>
  <c r="H1508" i="6"/>
  <c r="I1508" i="6"/>
  <c r="M1508" i="6" s="1"/>
  <c r="J1508" i="6"/>
  <c r="B1509" i="6"/>
  <c r="C1509" i="6"/>
  <c r="D1509" i="6"/>
  <c r="F1509" i="6"/>
  <c r="G1509" i="6"/>
  <c r="H1509" i="6"/>
  <c r="I1509" i="6"/>
  <c r="M1509" i="6" s="1"/>
  <c r="J1509" i="6"/>
  <c r="B1510" i="6"/>
  <c r="C1510" i="6"/>
  <c r="D1510" i="6"/>
  <c r="F1510" i="6"/>
  <c r="G1510" i="6"/>
  <c r="H1510" i="6"/>
  <c r="I1510" i="6"/>
  <c r="M1510" i="6" s="1"/>
  <c r="J1510" i="6"/>
  <c r="B1511" i="6"/>
  <c r="C1511" i="6"/>
  <c r="D1511" i="6"/>
  <c r="F1511" i="6"/>
  <c r="G1511" i="6"/>
  <c r="H1511" i="6"/>
  <c r="I1511" i="6"/>
  <c r="M1511" i="6" s="1"/>
  <c r="J1511" i="6"/>
  <c r="B1512" i="6"/>
  <c r="C1512" i="6"/>
  <c r="D1512" i="6"/>
  <c r="F1512" i="6"/>
  <c r="G1512" i="6"/>
  <c r="H1512" i="6"/>
  <c r="I1512" i="6"/>
  <c r="M1512" i="6" s="1"/>
  <c r="J1512" i="6"/>
  <c r="B1513" i="6"/>
  <c r="C1513" i="6"/>
  <c r="D1513" i="6"/>
  <c r="F1513" i="6"/>
  <c r="G1513" i="6"/>
  <c r="H1513" i="6"/>
  <c r="I1513" i="6"/>
  <c r="M1513" i="6" s="1"/>
  <c r="J1513" i="6"/>
  <c r="B1514" i="6"/>
  <c r="C1514" i="6"/>
  <c r="D1514" i="6"/>
  <c r="F1514" i="6"/>
  <c r="G1514" i="6"/>
  <c r="H1514" i="6"/>
  <c r="I1514" i="6"/>
  <c r="M1514" i="6" s="1"/>
  <c r="J1514" i="6"/>
  <c r="B1515" i="6"/>
  <c r="C1515" i="6"/>
  <c r="D1515" i="6"/>
  <c r="F1515" i="6"/>
  <c r="G1515" i="6"/>
  <c r="H1515" i="6"/>
  <c r="I1515" i="6"/>
  <c r="M1515" i="6" s="1"/>
  <c r="J1515" i="6"/>
  <c r="B1516" i="6"/>
  <c r="C1516" i="6"/>
  <c r="D1516" i="6"/>
  <c r="F1516" i="6"/>
  <c r="G1516" i="6"/>
  <c r="H1516" i="6"/>
  <c r="I1516" i="6"/>
  <c r="M1516" i="6" s="1"/>
  <c r="J1516" i="6"/>
  <c r="B1517" i="6"/>
  <c r="C1517" i="6"/>
  <c r="D1517" i="6"/>
  <c r="F1517" i="6"/>
  <c r="G1517" i="6"/>
  <c r="H1517" i="6"/>
  <c r="I1517" i="6"/>
  <c r="M1517" i="6" s="1"/>
  <c r="J1517" i="6"/>
  <c r="B1518" i="6"/>
  <c r="C1518" i="6"/>
  <c r="D1518" i="6"/>
  <c r="F1518" i="6"/>
  <c r="G1518" i="6"/>
  <c r="H1518" i="6"/>
  <c r="I1518" i="6"/>
  <c r="M1518" i="6" s="1"/>
  <c r="J1518" i="6"/>
  <c r="B1519" i="6"/>
  <c r="C1519" i="6"/>
  <c r="D1519" i="6"/>
  <c r="F1519" i="6"/>
  <c r="G1519" i="6"/>
  <c r="H1519" i="6"/>
  <c r="I1519" i="6"/>
  <c r="M1519" i="6" s="1"/>
  <c r="J1519" i="6"/>
  <c r="B1520" i="6"/>
  <c r="C1520" i="6"/>
  <c r="D1520" i="6"/>
  <c r="F1520" i="6"/>
  <c r="G1520" i="6"/>
  <c r="H1520" i="6"/>
  <c r="I1520" i="6"/>
  <c r="M1520" i="6" s="1"/>
  <c r="J1520" i="6"/>
  <c r="B1521" i="6"/>
  <c r="C1521" i="6"/>
  <c r="D1521" i="6"/>
  <c r="F1521" i="6"/>
  <c r="G1521" i="6"/>
  <c r="H1521" i="6"/>
  <c r="I1521" i="6"/>
  <c r="M1521" i="6" s="1"/>
  <c r="J1521" i="6"/>
  <c r="B1522" i="6"/>
  <c r="C1522" i="6"/>
  <c r="D1522" i="6"/>
  <c r="F1522" i="6"/>
  <c r="G1522" i="6"/>
  <c r="H1522" i="6"/>
  <c r="I1522" i="6"/>
  <c r="M1522" i="6" s="1"/>
  <c r="J1522" i="6"/>
  <c r="B1523" i="6"/>
  <c r="C1523" i="6"/>
  <c r="D1523" i="6"/>
  <c r="F1523" i="6"/>
  <c r="G1523" i="6"/>
  <c r="H1523" i="6"/>
  <c r="I1523" i="6"/>
  <c r="M1523" i="6" s="1"/>
  <c r="J1523" i="6"/>
  <c r="B1524" i="6"/>
  <c r="C1524" i="6"/>
  <c r="D1524" i="6"/>
  <c r="F1524" i="6"/>
  <c r="G1524" i="6"/>
  <c r="H1524" i="6"/>
  <c r="I1524" i="6"/>
  <c r="M1524" i="6" s="1"/>
  <c r="J1524" i="6"/>
  <c r="B1525" i="6"/>
  <c r="C1525" i="6"/>
  <c r="D1525" i="6"/>
  <c r="F1525" i="6"/>
  <c r="G1525" i="6"/>
  <c r="H1525" i="6"/>
  <c r="I1525" i="6"/>
  <c r="M1525" i="6" s="1"/>
  <c r="J1525" i="6"/>
  <c r="B1526" i="6"/>
  <c r="C1526" i="6"/>
  <c r="D1526" i="6"/>
  <c r="F1526" i="6"/>
  <c r="G1526" i="6"/>
  <c r="H1526" i="6"/>
  <c r="I1526" i="6"/>
  <c r="M1526" i="6" s="1"/>
  <c r="J1526" i="6"/>
  <c r="B1527" i="6"/>
  <c r="C1527" i="6"/>
  <c r="D1527" i="6"/>
  <c r="F1527" i="6"/>
  <c r="G1527" i="6"/>
  <c r="H1527" i="6"/>
  <c r="I1527" i="6"/>
  <c r="M1527" i="6" s="1"/>
  <c r="J1527" i="6"/>
  <c r="B1528" i="6"/>
  <c r="C1528" i="6"/>
  <c r="D1528" i="6"/>
  <c r="F1528" i="6"/>
  <c r="G1528" i="6"/>
  <c r="H1528" i="6"/>
  <c r="I1528" i="6"/>
  <c r="M1528" i="6" s="1"/>
  <c r="J1528" i="6"/>
  <c r="B1529" i="6"/>
  <c r="C1529" i="6"/>
  <c r="D1529" i="6"/>
  <c r="F1529" i="6"/>
  <c r="G1529" i="6"/>
  <c r="H1529" i="6"/>
  <c r="I1529" i="6"/>
  <c r="M1529" i="6" s="1"/>
  <c r="J1529" i="6"/>
  <c r="B1530" i="6"/>
  <c r="C1530" i="6"/>
  <c r="D1530" i="6"/>
  <c r="F1530" i="6"/>
  <c r="G1530" i="6"/>
  <c r="H1530" i="6"/>
  <c r="I1530" i="6"/>
  <c r="M1530" i="6" s="1"/>
  <c r="J1530" i="6"/>
  <c r="B1531" i="6"/>
  <c r="C1531" i="6"/>
  <c r="D1531" i="6"/>
  <c r="F1531" i="6"/>
  <c r="G1531" i="6"/>
  <c r="H1531" i="6"/>
  <c r="I1531" i="6"/>
  <c r="M1531" i="6" s="1"/>
  <c r="J1531" i="6"/>
  <c r="B1532" i="6"/>
  <c r="C1532" i="6"/>
  <c r="D1532" i="6"/>
  <c r="F1532" i="6"/>
  <c r="G1532" i="6"/>
  <c r="H1532" i="6"/>
  <c r="I1532" i="6"/>
  <c r="M1532" i="6" s="1"/>
  <c r="J1532" i="6"/>
  <c r="B1533" i="6"/>
  <c r="C1533" i="6"/>
  <c r="D1533" i="6"/>
  <c r="F1533" i="6"/>
  <c r="G1533" i="6"/>
  <c r="H1533" i="6"/>
  <c r="I1533" i="6"/>
  <c r="M1533" i="6" s="1"/>
  <c r="J1533" i="6"/>
  <c r="B1534" i="6"/>
  <c r="C1534" i="6"/>
  <c r="D1534" i="6"/>
  <c r="F1534" i="6"/>
  <c r="G1534" i="6"/>
  <c r="H1534" i="6"/>
  <c r="I1534" i="6"/>
  <c r="M1534" i="6" s="1"/>
  <c r="J1534" i="6"/>
  <c r="B1535" i="6"/>
  <c r="C1535" i="6"/>
  <c r="D1535" i="6"/>
  <c r="F1535" i="6"/>
  <c r="G1535" i="6"/>
  <c r="H1535" i="6"/>
  <c r="I1535" i="6"/>
  <c r="M1535" i="6" s="1"/>
  <c r="J1535" i="6"/>
  <c r="B1536" i="6"/>
  <c r="C1536" i="6"/>
  <c r="D1536" i="6"/>
  <c r="F1536" i="6"/>
  <c r="G1536" i="6"/>
  <c r="H1536" i="6"/>
  <c r="I1536" i="6"/>
  <c r="M1536" i="6" s="1"/>
  <c r="J1536" i="6"/>
  <c r="B1537" i="6"/>
  <c r="C1537" i="6"/>
  <c r="D1537" i="6"/>
  <c r="F1537" i="6"/>
  <c r="G1537" i="6"/>
  <c r="H1537" i="6"/>
  <c r="I1537" i="6"/>
  <c r="M1537" i="6" s="1"/>
  <c r="J1537" i="6"/>
  <c r="B1538" i="6"/>
  <c r="C1538" i="6"/>
  <c r="D1538" i="6"/>
  <c r="F1538" i="6"/>
  <c r="G1538" i="6"/>
  <c r="H1538" i="6"/>
  <c r="I1538" i="6"/>
  <c r="M1538" i="6" s="1"/>
  <c r="J1538" i="6"/>
  <c r="B1539" i="6"/>
  <c r="C1539" i="6"/>
  <c r="D1539" i="6"/>
  <c r="F1539" i="6"/>
  <c r="G1539" i="6"/>
  <c r="H1539" i="6"/>
  <c r="I1539" i="6"/>
  <c r="M1539" i="6" s="1"/>
  <c r="J1539" i="6"/>
  <c r="B1540" i="6"/>
  <c r="C1540" i="6"/>
  <c r="D1540" i="6"/>
  <c r="F1540" i="6"/>
  <c r="G1540" i="6"/>
  <c r="H1540" i="6"/>
  <c r="I1540" i="6"/>
  <c r="M1540" i="6" s="1"/>
  <c r="J1540" i="6"/>
  <c r="B1541" i="6"/>
  <c r="C1541" i="6"/>
  <c r="D1541" i="6"/>
  <c r="F1541" i="6"/>
  <c r="G1541" i="6"/>
  <c r="H1541" i="6"/>
  <c r="I1541" i="6"/>
  <c r="M1541" i="6" s="1"/>
  <c r="J1541" i="6"/>
  <c r="B1542" i="6"/>
  <c r="C1542" i="6"/>
  <c r="D1542" i="6"/>
  <c r="F1542" i="6"/>
  <c r="G1542" i="6"/>
  <c r="H1542" i="6"/>
  <c r="I1542" i="6"/>
  <c r="M1542" i="6" s="1"/>
  <c r="J1542" i="6"/>
  <c r="B1543" i="6"/>
  <c r="C1543" i="6"/>
  <c r="D1543" i="6"/>
  <c r="F1543" i="6"/>
  <c r="G1543" i="6"/>
  <c r="H1543" i="6"/>
  <c r="I1543" i="6"/>
  <c r="M1543" i="6" s="1"/>
  <c r="J1543" i="6"/>
  <c r="B1544" i="6"/>
  <c r="C1544" i="6"/>
  <c r="D1544" i="6"/>
  <c r="F1544" i="6"/>
  <c r="G1544" i="6"/>
  <c r="H1544" i="6"/>
  <c r="I1544" i="6"/>
  <c r="M1544" i="6" s="1"/>
  <c r="J1544" i="6"/>
  <c r="B1545" i="6"/>
  <c r="C1545" i="6"/>
  <c r="D1545" i="6"/>
  <c r="F1545" i="6"/>
  <c r="G1545" i="6"/>
  <c r="H1545" i="6"/>
  <c r="I1545" i="6"/>
  <c r="M1545" i="6" s="1"/>
  <c r="J1545" i="6"/>
  <c r="B1546" i="6"/>
  <c r="C1546" i="6"/>
  <c r="D1546" i="6"/>
  <c r="F1546" i="6"/>
  <c r="G1546" i="6"/>
  <c r="H1546" i="6"/>
  <c r="I1546" i="6"/>
  <c r="M1546" i="6" s="1"/>
  <c r="J1546" i="6"/>
  <c r="B1547" i="6"/>
  <c r="C1547" i="6"/>
  <c r="D1547" i="6"/>
  <c r="F1547" i="6"/>
  <c r="G1547" i="6"/>
  <c r="H1547" i="6"/>
  <c r="I1547" i="6"/>
  <c r="M1547" i="6" s="1"/>
  <c r="J1547" i="6"/>
  <c r="B1548" i="6"/>
  <c r="C1548" i="6"/>
  <c r="D1548" i="6"/>
  <c r="F1548" i="6"/>
  <c r="G1548" i="6"/>
  <c r="H1548" i="6"/>
  <c r="I1548" i="6"/>
  <c r="M1548" i="6" s="1"/>
  <c r="J1548" i="6"/>
  <c r="B1549" i="6"/>
  <c r="C1549" i="6"/>
  <c r="D1549" i="6"/>
  <c r="F1549" i="6"/>
  <c r="G1549" i="6"/>
  <c r="H1549" i="6"/>
  <c r="I1549" i="6"/>
  <c r="M1549" i="6" s="1"/>
  <c r="J1549" i="6"/>
  <c r="B1550" i="6"/>
  <c r="C1550" i="6"/>
  <c r="D1550" i="6"/>
  <c r="F1550" i="6"/>
  <c r="G1550" i="6"/>
  <c r="H1550" i="6"/>
  <c r="I1550" i="6"/>
  <c r="M1550" i="6" s="1"/>
  <c r="J1550" i="6"/>
  <c r="B1551" i="6"/>
  <c r="C1551" i="6"/>
  <c r="D1551" i="6"/>
  <c r="F1551" i="6"/>
  <c r="G1551" i="6"/>
  <c r="H1551" i="6"/>
  <c r="I1551" i="6"/>
  <c r="M1551" i="6" s="1"/>
  <c r="J1551" i="6"/>
  <c r="B1552" i="6"/>
  <c r="C1552" i="6"/>
  <c r="D1552" i="6"/>
  <c r="F1552" i="6"/>
  <c r="G1552" i="6"/>
  <c r="H1552" i="6"/>
  <c r="I1552" i="6"/>
  <c r="M1552" i="6" s="1"/>
  <c r="J1552" i="6"/>
  <c r="B1553" i="6"/>
  <c r="C1553" i="6"/>
  <c r="D1553" i="6"/>
  <c r="F1553" i="6"/>
  <c r="G1553" i="6"/>
  <c r="H1553" i="6"/>
  <c r="I1553" i="6"/>
  <c r="M1553" i="6" s="1"/>
  <c r="J1553" i="6"/>
  <c r="B1554" i="6"/>
  <c r="C1554" i="6"/>
  <c r="D1554" i="6"/>
  <c r="F1554" i="6"/>
  <c r="G1554" i="6"/>
  <c r="H1554" i="6"/>
  <c r="I1554" i="6"/>
  <c r="M1554" i="6" s="1"/>
  <c r="J1554" i="6"/>
  <c r="B1555" i="6"/>
  <c r="C1555" i="6"/>
  <c r="D1555" i="6"/>
  <c r="F1555" i="6"/>
  <c r="G1555" i="6"/>
  <c r="H1555" i="6"/>
  <c r="I1555" i="6"/>
  <c r="M1555" i="6" s="1"/>
  <c r="J1555" i="6"/>
  <c r="B1556" i="6"/>
  <c r="C1556" i="6"/>
  <c r="D1556" i="6"/>
  <c r="F1556" i="6"/>
  <c r="G1556" i="6"/>
  <c r="H1556" i="6"/>
  <c r="I1556" i="6"/>
  <c r="M1556" i="6" s="1"/>
  <c r="J1556" i="6"/>
  <c r="B1557" i="6"/>
  <c r="C1557" i="6"/>
  <c r="D1557" i="6"/>
  <c r="F1557" i="6"/>
  <c r="G1557" i="6"/>
  <c r="H1557" i="6"/>
  <c r="I1557" i="6"/>
  <c r="M1557" i="6" s="1"/>
  <c r="J1557" i="6"/>
  <c r="B1558" i="6"/>
  <c r="C1558" i="6"/>
  <c r="D1558" i="6"/>
  <c r="F1558" i="6"/>
  <c r="G1558" i="6"/>
  <c r="H1558" i="6"/>
  <c r="I1558" i="6"/>
  <c r="M1558" i="6" s="1"/>
  <c r="J1558" i="6"/>
  <c r="B1559" i="6"/>
  <c r="C1559" i="6"/>
  <c r="D1559" i="6"/>
  <c r="F1559" i="6"/>
  <c r="G1559" i="6"/>
  <c r="H1559" i="6"/>
  <c r="I1559" i="6"/>
  <c r="M1559" i="6" s="1"/>
  <c r="J1559" i="6"/>
  <c r="B1560" i="6"/>
  <c r="C1560" i="6"/>
  <c r="D1560" i="6"/>
  <c r="F1560" i="6"/>
  <c r="G1560" i="6"/>
  <c r="H1560" i="6"/>
  <c r="I1560" i="6"/>
  <c r="M1560" i="6" s="1"/>
  <c r="J1560" i="6"/>
  <c r="B1561" i="6"/>
  <c r="C1561" i="6"/>
  <c r="D1561" i="6"/>
  <c r="F1561" i="6"/>
  <c r="G1561" i="6"/>
  <c r="H1561" i="6"/>
  <c r="I1561" i="6"/>
  <c r="M1561" i="6" s="1"/>
  <c r="J1561" i="6"/>
  <c r="B1562" i="6"/>
  <c r="C1562" i="6"/>
  <c r="D1562" i="6"/>
  <c r="F1562" i="6"/>
  <c r="G1562" i="6"/>
  <c r="H1562" i="6"/>
  <c r="I1562" i="6"/>
  <c r="M1562" i="6" s="1"/>
  <c r="J1562" i="6"/>
  <c r="B1563" i="6"/>
  <c r="C1563" i="6"/>
  <c r="D1563" i="6"/>
  <c r="F1563" i="6"/>
  <c r="G1563" i="6"/>
  <c r="H1563" i="6"/>
  <c r="I1563" i="6"/>
  <c r="M1563" i="6" s="1"/>
  <c r="J1563" i="6"/>
  <c r="B1564" i="6"/>
  <c r="C1564" i="6"/>
  <c r="D1564" i="6"/>
  <c r="F1564" i="6"/>
  <c r="G1564" i="6"/>
  <c r="H1564" i="6"/>
  <c r="I1564" i="6"/>
  <c r="M1564" i="6" s="1"/>
  <c r="J1564" i="6"/>
  <c r="B1565" i="6"/>
  <c r="C1565" i="6"/>
  <c r="D1565" i="6"/>
  <c r="F1565" i="6"/>
  <c r="G1565" i="6"/>
  <c r="H1565" i="6"/>
  <c r="I1565" i="6"/>
  <c r="M1565" i="6" s="1"/>
  <c r="J1565" i="6"/>
  <c r="B1566" i="6"/>
  <c r="C1566" i="6"/>
  <c r="D1566" i="6"/>
  <c r="F1566" i="6"/>
  <c r="G1566" i="6"/>
  <c r="H1566" i="6"/>
  <c r="I1566" i="6"/>
  <c r="M1566" i="6" s="1"/>
  <c r="J1566" i="6"/>
  <c r="B1567" i="6"/>
  <c r="C1567" i="6"/>
  <c r="D1567" i="6"/>
  <c r="F1567" i="6"/>
  <c r="G1567" i="6"/>
  <c r="H1567" i="6"/>
  <c r="I1567" i="6"/>
  <c r="M1567" i="6" s="1"/>
  <c r="J1567" i="6"/>
  <c r="B1568" i="6"/>
  <c r="C1568" i="6"/>
  <c r="D1568" i="6"/>
  <c r="F1568" i="6"/>
  <c r="G1568" i="6"/>
  <c r="H1568" i="6"/>
  <c r="I1568" i="6"/>
  <c r="M1568" i="6" s="1"/>
  <c r="J1568" i="6"/>
  <c r="B1569" i="6"/>
  <c r="C1569" i="6"/>
  <c r="D1569" i="6"/>
  <c r="F1569" i="6"/>
  <c r="G1569" i="6"/>
  <c r="H1569" i="6"/>
  <c r="I1569" i="6"/>
  <c r="M1569" i="6" s="1"/>
  <c r="J1569" i="6"/>
  <c r="B1570" i="6"/>
  <c r="C1570" i="6"/>
  <c r="D1570" i="6"/>
  <c r="F1570" i="6"/>
  <c r="G1570" i="6"/>
  <c r="H1570" i="6"/>
  <c r="I1570" i="6"/>
  <c r="M1570" i="6" s="1"/>
  <c r="J1570" i="6"/>
  <c r="B1571" i="6"/>
  <c r="C1571" i="6"/>
  <c r="D1571" i="6"/>
  <c r="F1571" i="6"/>
  <c r="G1571" i="6"/>
  <c r="H1571" i="6"/>
  <c r="I1571" i="6"/>
  <c r="M1571" i="6" s="1"/>
  <c r="J1571" i="6"/>
  <c r="B1572" i="6"/>
  <c r="C1572" i="6"/>
  <c r="D1572" i="6"/>
  <c r="F1572" i="6"/>
  <c r="G1572" i="6"/>
  <c r="H1572" i="6"/>
  <c r="I1572" i="6"/>
  <c r="M1572" i="6" s="1"/>
  <c r="J1572" i="6"/>
  <c r="B1573" i="6"/>
  <c r="C1573" i="6"/>
  <c r="D1573" i="6"/>
  <c r="F1573" i="6"/>
  <c r="G1573" i="6"/>
  <c r="H1573" i="6"/>
  <c r="I1573" i="6"/>
  <c r="M1573" i="6" s="1"/>
  <c r="J1573" i="6"/>
  <c r="B1574" i="6"/>
  <c r="C1574" i="6"/>
  <c r="D1574" i="6"/>
  <c r="F1574" i="6"/>
  <c r="G1574" i="6"/>
  <c r="H1574" i="6"/>
  <c r="I1574" i="6"/>
  <c r="M1574" i="6" s="1"/>
  <c r="J1574" i="6"/>
  <c r="B1575" i="6"/>
  <c r="C1575" i="6"/>
  <c r="D1575" i="6"/>
  <c r="F1575" i="6"/>
  <c r="G1575" i="6"/>
  <c r="H1575" i="6"/>
  <c r="I1575" i="6"/>
  <c r="M1575" i="6" s="1"/>
  <c r="J1575" i="6"/>
  <c r="B1576" i="6"/>
  <c r="C1576" i="6"/>
  <c r="D1576" i="6"/>
  <c r="F1576" i="6"/>
  <c r="G1576" i="6"/>
  <c r="H1576" i="6"/>
  <c r="I1576" i="6"/>
  <c r="M1576" i="6" s="1"/>
  <c r="J1576" i="6"/>
  <c r="B1577" i="6"/>
  <c r="C1577" i="6"/>
  <c r="D1577" i="6"/>
  <c r="F1577" i="6"/>
  <c r="G1577" i="6"/>
  <c r="H1577" i="6"/>
  <c r="I1577" i="6"/>
  <c r="M1577" i="6" s="1"/>
  <c r="J1577" i="6"/>
  <c r="B1578" i="6"/>
  <c r="C1578" i="6"/>
  <c r="D1578" i="6"/>
  <c r="F1578" i="6"/>
  <c r="G1578" i="6"/>
  <c r="H1578" i="6"/>
  <c r="I1578" i="6"/>
  <c r="M1578" i="6" s="1"/>
  <c r="J1578" i="6"/>
  <c r="B1579" i="6"/>
  <c r="C1579" i="6"/>
  <c r="D1579" i="6"/>
  <c r="F1579" i="6"/>
  <c r="G1579" i="6"/>
  <c r="H1579" i="6"/>
  <c r="I1579" i="6"/>
  <c r="M1579" i="6" s="1"/>
  <c r="J1579" i="6"/>
  <c r="B1580" i="6"/>
  <c r="C1580" i="6"/>
  <c r="D1580" i="6"/>
  <c r="F1580" i="6"/>
  <c r="G1580" i="6"/>
  <c r="H1580" i="6"/>
  <c r="I1580" i="6"/>
  <c r="M1580" i="6" s="1"/>
  <c r="J1580" i="6"/>
  <c r="B1581" i="6"/>
  <c r="C1581" i="6"/>
  <c r="D1581" i="6"/>
  <c r="F1581" i="6"/>
  <c r="G1581" i="6"/>
  <c r="H1581" i="6"/>
  <c r="I1581" i="6"/>
  <c r="M1581" i="6" s="1"/>
  <c r="J1581" i="6"/>
  <c r="B1582" i="6"/>
  <c r="C1582" i="6"/>
  <c r="D1582" i="6"/>
  <c r="F1582" i="6"/>
  <c r="G1582" i="6"/>
  <c r="H1582" i="6"/>
  <c r="I1582" i="6"/>
  <c r="M1582" i="6" s="1"/>
  <c r="J1582" i="6"/>
  <c r="B1583" i="6"/>
  <c r="C1583" i="6"/>
  <c r="D1583" i="6"/>
  <c r="F1583" i="6"/>
  <c r="G1583" i="6"/>
  <c r="H1583" i="6"/>
  <c r="I1583" i="6"/>
  <c r="M1583" i="6" s="1"/>
  <c r="J1583" i="6"/>
  <c r="B1584" i="6"/>
  <c r="C1584" i="6"/>
  <c r="D1584" i="6"/>
  <c r="F1584" i="6"/>
  <c r="G1584" i="6"/>
  <c r="H1584" i="6"/>
  <c r="I1584" i="6"/>
  <c r="M1584" i="6" s="1"/>
  <c r="J1584" i="6"/>
  <c r="B1585" i="6"/>
  <c r="C1585" i="6"/>
  <c r="D1585" i="6"/>
  <c r="F1585" i="6"/>
  <c r="G1585" i="6"/>
  <c r="H1585" i="6"/>
  <c r="I1585" i="6"/>
  <c r="M1585" i="6" s="1"/>
  <c r="J1585" i="6"/>
  <c r="B1586" i="6"/>
  <c r="C1586" i="6"/>
  <c r="D1586" i="6"/>
  <c r="F1586" i="6"/>
  <c r="G1586" i="6"/>
  <c r="H1586" i="6"/>
  <c r="I1586" i="6"/>
  <c r="M1586" i="6" s="1"/>
  <c r="J1586" i="6"/>
  <c r="B1587" i="6"/>
  <c r="C1587" i="6"/>
  <c r="D1587" i="6"/>
  <c r="F1587" i="6"/>
  <c r="G1587" i="6"/>
  <c r="H1587" i="6"/>
  <c r="I1587" i="6"/>
  <c r="M1587" i="6" s="1"/>
  <c r="J1587" i="6"/>
  <c r="B1588" i="6"/>
  <c r="C1588" i="6"/>
  <c r="D1588" i="6"/>
  <c r="F1588" i="6"/>
  <c r="G1588" i="6"/>
  <c r="H1588" i="6"/>
  <c r="I1588" i="6"/>
  <c r="M1588" i="6" s="1"/>
  <c r="J1588" i="6"/>
  <c r="B1589" i="6"/>
  <c r="C1589" i="6"/>
  <c r="D1589" i="6"/>
  <c r="F1589" i="6"/>
  <c r="G1589" i="6"/>
  <c r="H1589" i="6"/>
  <c r="I1589" i="6"/>
  <c r="M1589" i="6" s="1"/>
  <c r="J1589" i="6"/>
  <c r="B1590" i="6"/>
  <c r="C1590" i="6"/>
  <c r="D1590" i="6"/>
  <c r="F1590" i="6"/>
  <c r="G1590" i="6"/>
  <c r="H1590" i="6"/>
  <c r="I1590" i="6"/>
  <c r="M1590" i="6" s="1"/>
  <c r="J1590" i="6"/>
  <c r="B1591" i="6"/>
  <c r="C1591" i="6"/>
  <c r="D1591" i="6"/>
  <c r="F1591" i="6"/>
  <c r="G1591" i="6"/>
  <c r="H1591" i="6"/>
  <c r="I1591" i="6"/>
  <c r="M1591" i="6" s="1"/>
  <c r="J1591" i="6"/>
  <c r="B1592" i="6"/>
  <c r="C1592" i="6"/>
  <c r="D1592" i="6"/>
  <c r="F1592" i="6"/>
  <c r="G1592" i="6"/>
  <c r="H1592" i="6"/>
  <c r="I1592" i="6"/>
  <c r="M1592" i="6" s="1"/>
  <c r="J1592" i="6"/>
  <c r="B1593" i="6"/>
  <c r="C1593" i="6"/>
  <c r="D1593" i="6"/>
  <c r="F1593" i="6"/>
  <c r="G1593" i="6"/>
  <c r="H1593" i="6"/>
  <c r="I1593" i="6"/>
  <c r="M1593" i="6" s="1"/>
  <c r="J1593" i="6"/>
  <c r="B1594" i="6"/>
  <c r="C1594" i="6"/>
  <c r="D1594" i="6"/>
  <c r="F1594" i="6"/>
  <c r="G1594" i="6"/>
  <c r="H1594" i="6"/>
  <c r="I1594" i="6"/>
  <c r="M1594" i="6" s="1"/>
  <c r="J1594" i="6"/>
  <c r="B1595" i="6"/>
  <c r="C1595" i="6"/>
  <c r="D1595" i="6"/>
  <c r="F1595" i="6"/>
  <c r="G1595" i="6"/>
  <c r="H1595" i="6"/>
  <c r="I1595" i="6"/>
  <c r="M1595" i="6" s="1"/>
  <c r="J1595" i="6"/>
  <c r="B1596" i="6"/>
  <c r="C1596" i="6"/>
  <c r="D1596" i="6"/>
  <c r="F1596" i="6"/>
  <c r="G1596" i="6"/>
  <c r="H1596" i="6"/>
  <c r="I1596" i="6"/>
  <c r="M1596" i="6" s="1"/>
  <c r="J1596" i="6"/>
  <c r="B1597" i="6"/>
  <c r="C1597" i="6"/>
  <c r="D1597" i="6"/>
  <c r="F1597" i="6"/>
  <c r="G1597" i="6"/>
  <c r="H1597" i="6"/>
  <c r="I1597" i="6"/>
  <c r="M1597" i="6" s="1"/>
  <c r="J1597" i="6"/>
  <c r="B1598" i="6"/>
  <c r="C1598" i="6"/>
  <c r="D1598" i="6"/>
  <c r="F1598" i="6"/>
  <c r="G1598" i="6"/>
  <c r="H1598" i="6"/>
  <c r="I1598" i="6"/>
  <c r="M1598" i="6" s="1"/>
  <c r="J1598" i="6"/>
  <c r="B1599" i="6"/>
  <c r="C1599" i="6"/>
  <c r="D1599" i="6"/>
  <c r="F1599" i="6"/>
  <c r="G1599" i="6"/>
  <c r="H1599" i="6"/>
  <c r="I1599" i="6"/>
  <c r="M1599" i="6" s="1"/>
  <c r="J1599" i="6"/>
  <c r="B1600" i="6"/>
  <c r="C1600" i="6"/>
  <c r="D1600" i="6"/>
  <c r="G1600" i="6"/>
  <c r="H1600" i="6"/>
  <c r="I1600" i="6"/>
  <c r="M1600" i="6" s="1"/>
  <c r="J1600" i="6"/>
  <c r="B4" i="9" l="1"/>
  <c r="C4" i="9"/>
  <c r="D4" i="9"/>
  <c r="H4" i="9"/>
  <c r="L4" i="9" s="1"/>
  <c r="I4" i="9"/>
  <c r="J4" i="9"/>
  <c r="B5" i="9"/>
  <c r="C5" i="9"/>
  <c r="D5" i="9"/>
  <c r="H5" i="9"/>
  <c r="I5" i="9"/>
  <c r="J5" i="9"/>
  <c r="B6" i="9"/>
  <c r="C6" i="9"/>
  <c r="D6" i="9"/>
  <c r="H6" i="9"/>
  <c r="I6" i="9"/>
  <c r="J6" i="9"/>
  <c r="B7" i="9"/>
  <c r="C7" i="9"/>
  <c r="D7" i="9"/>
  <c r="H7" i="9"/>
  <c r="L7" i="9" s="1"/>
  <c r="I7" i="9"/>
  <c r="J7" i="9"/>
  <c r="B8" i="9"/>
  <c r="C8" i="9"/>
  <c r="D8" i="9"/>
  <c r="H8" i="9"/>
  <c r="I8" i="9"/>
  <c r="J8" i="9"/>
  <c r="L8" i="9"/>
  <c r="O8" i="9"/>
  <c r="B9" i="9"/>
  <c r="C9" i="9"/>
  <c r="D9" i="9"/>
  <c r="H9" i="9"/>
  <c r="N9" i="9" s="1"/>
  <c r="I9" i="9"/>
  <c r="J9" i="9"/>
  <c r="O9" i="9"/>
  <c r="B10" i="9"/>
  <c r="C10" i="9"/>
  <c r="D10" i="9"/>
  <c r="H10" i="9"/>
  <c r="N10" i="9" s="1"/>
  <c r="I10" i="9"/>
  <c r="J10" i="9"/>
  <c r="B11" i="9"/>
  <c r="C11" i="9"/>
  <c r="D11" i="9"/>
  <c r="H11" i="9"/>
  <c r="N11" i="9" s="1"/>
  <c r="I11" i="9"/>
  <c r="J11" i="9"/>
  <c r="B12" i="9"/>
  <c r="C12" i="9"/>
  <c r="D12" i="9"/>
  <c r="H12" i="9"/>
  <c r="L12" i="9" s="1"/>
  <c r="I12" i="9"/>
  <c r="J12" i="9"/>
  <c r="N12" i="9"/>
  <c r="O12" i="9"/>
  <c r="B13" i="9"/>
  <c r="C13" i="9"/>
  <c r="D13" i="9"/>
  <c r="H13" i="9"/>
  <c r="L13" i="9" s="1"/>
  <c r="I13" i="9"/>
  <c r="J13" i="9"/>
  <c r="B14" i="9"/>
  <c r="C14" i="9"/>
  <c r="D14" i="9"/>
  <c r="H14" i="9"/>
  <c r="I14" i="9"/>
  <c r="J14" i="9"/>
  <c r="B15" i="9"/>
  <c r="C15" i="9"/>
  <c r="D15" i="9"/>
  <c r="H15" i="9"/>
  <c r="I15" i="9"/>
  <c r="J15" i="9"/>
  <c r="B16" i="9"/>
  <c r="C16" i="9"/>
  <c r="D16" i="9"/>
  <c r="H16" i="9"/>
  <c r="I16" i="9"/>
  <c r="J16" i="9"/>
  <c r="O16" i="9"/>
  <c r="B17" i="9"/>
  <c r="C17" i="9"/>
  <c r="D17" i="9"/>
  <c r="H17" i="9"/>
  <c r="N17" i="9" s="1"/>
  <c r="I17" i="9"/>
  <c r="J17" i="9"/>
  <c r="B18" i="9"/>
  <c r="C18" i="9"/>
  <c r="D18" i="9"/>
  <c r="H18" i="9"/>
  <c r="I18" i="9"/>
  <c r="J18" i="9"/>
  <c r="L18" i="9"/>
  <c r="N18" i="9"/>
  <c r="B19" i="9"/>
  <c r="C19" i="9"/>
  <c r="D19" i="9"/>
  <c r="H19" i="9"/>
  <c r="N19" i="9" s="1"/>
  <c r="I19" i="9"/>
  <c r="J19" i="9"/>
  <c r="B20" i="9"/>
  <c r="C20" i="9"/>
  <c r="D20" i="9"/>
  <c r="H20" i="9"/>
  <c r="I20" i="9"/>
  <c r="J20" i="9"/>
  <c r="B21" i="9"/>
  <c r="C21" i="9"/>
  <c r="D21" i="9"/>
  <c r="H21" i="9"/>
  <c r="L21" i="9" s="1"/>
  <c r="I21" i="9"/>
  <c r="J21" i="9"/>
  <c r="N21" i="9"/>
  <c r="O21" i="9"/>
  <c r="B22" i="9"/>
  <c r="C22" i="9"/>
  <c r="D22" i="9"/>
  <c r="H22" i="9"/>
  <c r="I22" i="9"/>
  <c r="J22" i="9"/>
  <c r="B23" i="9"/>
  <c r="C23" i="9"/>
  <c r="D23" i="9"/>
  <c r="H23" i="9"/>
  <c r="L23" i="9" s="1"/>
  <c r="I23" i="9"/>
  <c r="J23" i="9"/>
  <c r="B24" i="9"/>
  <c r="C24" i="9"/>
  <c r="D24" i="9"/>
  <c r="H24" i="9"/>
  <c r="O24" i="9" s="1"/>
  <c r="I24" i="9"/>
  <c r="J24" i="9"/>
  <c r="B25" i="9"/>
  <c r="C25" i="9"/>
  <c r="D25" i="9"/>
  <c r="H25" i="9"/>
  <c r="I25" i="9"/>
  <c r="J25" i="9"/>
  <c r="B26" i="9"/>
  <c r="C26" i="9"/>
  <c r="D26" i="9"/>
  <c r="H26" i="9"/>
  <c r="I26" i="9"/>
  <c r="J26" i="9"/>
  <c r="L26" i="9"/>
  <c r="B27" i="9"/>
  <c r="C27" i="9"/>
  <c r="D27" i="9"/>
  <c r="H27" i="9"/>
  <c r="N27" i="9" s="1"/>
  <c r="I27" i="9"/>
  <c r="J27" i="9"/>
  <c r="L27" i="9"/>
  <c r="B28" i="9"/>
  <c r="C28" i="9"/>
  <c r="D28" i="9"/>
  <c r="H28" i="9"/>
  <c r="L28" i="9" s="1"/>
  <c r="I28" i="9"/>
  <c r="J28" i="9"/>
  <c r="B29" i="9"/>
  <c r="C29" i="9"/>
  <c r="D29" i="9"/>
  <c r="H29" i="9"/>
  <c r="L29" i="9" s="1"/>
  <c r="I29" i="9"/>
  <c r="J29" i="9"/>
  <c r="B30" i="9"/>
  <c r="C30" i="9"/>
  <c r="D30" i="9"/>
  <c r="H30" i="9"/>
  <c r="I30" i="9"/>
  <c r="J30" i="9"/>
  <c r="N30" i="9"/>
  <c r="B31" i="9"/>
  <c r="C31" i="9"/>
  <c r="D31" i="9"/>
  <c r="H31" i="9"/>
  <c r="O31" i="9" s="1"/>
  <c r="I31" i="9"/>
  <c r="J31" i="9"/>
  <c r="L31" i="9"/>
  <c r="N31" i="9"/>
  <c r="B32" i="9"/>
  <c r="C32" i="9"/>
  <c r="D32" i="9"/>
  <c r="H32" i="9"/>
  <c r="I32" i="9"/>
  <c r="J32" i="9"/>
  <c r="B33" i="9"/>
  <c r="C33" i="9"/>
  <c r="D33" i="9"/>
  <c r="H33" i="9"/>
  <c r="I33" i="9"/>
  <c r="J33" i="9"/>
  <c r="B34" i="9"/>
  <c r="C34" i="9"/>
  <c r="D34" i="9"/>
  <c r="H34" i="9"/>
  <c r="L34" i="9" s="1"/>
  <c r="I34" i="9"/>
  <c r="J34" i="9"/>
  <c r="N34" i="9"/>
  <c r="B35" i="9"/>
  <c r="C35" i="9"/>
  <c r="D35" i="9"/>
  <c r="H35" i="9"/>
  <c r="N35" i="9" s="1"/>
  <c r="I35" i="9"/>
  <c r="J35" i="9"/>
  <c r="L35" i="9"/>
  <c r="B36" i="9"/>
  <c r="C36" i="9"/>
  <c r="D36" i="9"/>
  <c r="H36" i="9"/>
  <c r="O36" i="9" s="1"/>
  <c r="I36" i="9"/>
  <c r="J36" i="9"/>
  <c r="B37" i="9"/>
  <c r="C37" i="9"/>
  <c r="D37" i="9"/>
  <c r="H37" i="9"/>
  <c r="L37" i="9" s="1"/>
  <c r="I37" i="9"/>
  <c r="J37" i="9"/>
  <c r="O37" i="9"/>
  <c r="B38" i="9"/>
  <c r="C38" i="9"/>
  <c r="D38" i="9"/>
  <c r="H38" i="9"/>
  <c r="I38" i="9"/>
  <c r="J38" i="9"/>
  <c r="N38" i="9"/>
  <c r="B39" i="9"/>
  <c r="C39" i="9"/>
  <c r="D39" i="9"/>
  <c r="H39" i="9"/>
  <c r="N39" i="9" s="1"/>
  <c r="I39" i="9"/>
  <c r="J39" i="9"/>
  <c r="B40" i="9"/>
  <c r="C40" i="9"/>
  <c r="D40" i="9"/>
  <c r="H40" i="9"/>
  <c r="I40" i="9"/>
  <c r="J40" i="9"/>
  <c r="B41" i="9"/>
  <c r="C41" i="9"/>
  <c r="D41" i="9"/>
  <c r="H41" i="9"/>
  <c r="I41" i="9"/>
  <c r="J41" i="9"/>
  <c r="L41" i="9"/>
  <c r="O41" i="9"/>
  <c r="B42" i="9"/>
  <c r="C42" i="9"/>
  <c r="D42" i="9"/>
  <c r="H42" i="9"/>
  <c r="L42" i="9" s="1"/>
  <c r="I42" i="9"/>
  <c r="J42" i="9"/>
  <c r="N42" i="9"/>
  <c r="B43" i="9"/>
  <c r="C43" i="9"/>
  <c r="D43" i="9"/>
  <c r="H43" i="9"/>
  <c r="N43" i="9" s="1"/>
  <c r="I43" i="9"/>
  <c r="J43" i="9"/>
  <c r="L43" i="9"/>
  <c r="B44" i="9"/>
  <c r="C44" i="9"/>
  <c r="D44" i="9"/>
  <c r="H44" i="9"/>
  <c r="O44" i="9" s="1"/>
  <c r="I44" i="9"/>
  <c r="J44" i="9"/>
  <c r="B45" i="9"/>
  <c r="C45" i="9"/>
  <c r="D45" i="9"/>
  <c r="H45" i="9"/>
  <c r="L45" i="9" s="1"/>
  <c r="I45" i="9"/>
  <c r="J45" i="9"/>
  <c r="N45" i="9"/>
  <c r="O45" i="9"/>
  <c r="B46" i="9"/>
  <c r="C46" i="9"/>
  <c r="D46" i="9"/>
  <c r="H46" i="9"/>
  <c r="I46" i="9"/>
  <c r="J46" i="9"/>
  <c r="N46" i="9"/>
  <c r="B47" i="9"/>
  <c r="C47" i="9"/>
  <c r="D47" i="9"/>
  <c r="H47" i="9"/>
  <c r="L47" i="9" s="1"/>
  <c r="I47" i="9"/>
  <c r="J47" i="9"/>
  <c r="B48" i="9"/>
  <c r="C48" i="9"/>
  <c r="D48" i="9"/>
  <c r="H48" i="9"/>
  <c r="I48" i="9"/>
  <c r="J48" i="9"/>
  <c r="B49" i="9"/>
  <c r="C49" i="9"/>
  <c r="D49" i="9"/>
  <c r="H49" i="9"/>
  <c r="I49" i="9"/>
  <c r="J49" i="9"/>
  <c r="L49" i="9"/>
  <c r="O49" i="9"/>
  <c r="B50" i="9"/>
  <c r="C50" i="9"/>
  <c r="D50" i="9"/>
  <c r="H50" i="9"/>
  <c r="N50" i="9" s="1"/>
  <c r="I50" i="9"/>
  <c r="J50" i="9"/>
  <c r="B51" i="9"/>
  <c r="C51" i="9"/>
  <c r="D51" i="9"/>
  <c r="H51" i="9"/>
  <c r="N51" i="9" s="1"/>
  <c r="I51" i="9"/>
  <c r="J51" i="9"/>
  <c r="B52" i="9"/>
  <c r="C52" i="9"/>
  <c r="D52" i="9"/>
  <c r="H52" i="9"/>
  <c r="O52" i="9" s="1"/>
  <c r="I52" i="9"/>
  <c r="J52" i="9"/>
  <c r="N52" i="9"/>
  <c r="B53" i="9"/>
  <c r="C53" i="9"/>
  <c r="D53" i="9"/>
  <c r="H53" i="9"/>
  <c r="O53" i="9" s="1"/>
  <c r="I53" i="9"/>
  <c r="J53" i="9"/>
  <c r="L53" i="9"/>
  <c r="B54" i="9"/>
  <c r="C54" i="9"/>
  <c r="D54" i="9"/>
  <c r="H54" i="9"/>
  <c r="N54" i="9" s="1"/>
  <c r="I54" i="9"/>
  <c r="J54" i="9"/>
  <c r="B55" i="9"/>
  <c r="C55" i="9"/>
  <c r="D55" i="9"/>
  <c r="H55" i="9"/>
  <c r="L55" i="9" s="1"/>
  <c r="I55" i="9"/>
  <c r="J55" i="9"/>
  <c r="N55" i="9"/>
  <c r="O55" i="9"/>
  <c r="B56" i="9"/>
  <c r="C56" i="9"/>
  <c r="D56" i="9"/>
  <c r="H56" i="9"/>
  <c r="I56" i="9"/>
  <c r="J56" i="9"/>
  <c r="B57" i="9"/>
  <c r="C57" i="9"/>
  <c r="D57" i="9"/>
  <c r="H57" i="9"/>
  <c r="I57" i="9"/>
  <c r="J57" i="9"/>
  <c r="L57" i="9"/>
  <c r="O57" i="9"/>
  <c r="B58" i="9"/>
  <c r="C58" i="9"/>
  <c r="D58" i="9"/>
  <c r="H58" i="9"/>
  <c r="I58" i="9"/>
  <c r="J58" i="9"/>
  <c r="B59" i="9"/>
  <c r="C59" i="9"/>
  <c r="D59" i="9"/>
  <c r="H59" i="9"/>
  <c r="N59" i="9" s="1"/>
  <c r="I59" i="9"/>
  <c r="J59" i="9"/>
  <c r="L59" i="9"/>
  <c r="B60" i="9"/>
  <c r="C60" i="9"/>
  <c r="D60" i="9"/>
  <c r="H60" i="9"/>
  <c r="O60" i="9" s="1"/>
  <c r="I60" i="9"/>
  <c r="J60" i="9"/>
  <c r="L60" i="9"/>
  <c r="N60" i="9"/>
  <c r="B61" i="9"/>
  <c r="C61" i="9"/>
  <c r="D61" i="9"/>
  <c r="H61" i="9"/>
  <c r="L61" i="9" s="1"/>
  <c r="I61" i="9"/>
  <c r="J61" i="9"/>
  <c r="B62" i="9"/>
  <c r="C62" i="9"/>
  <c r="D62" i="9"/>
  <c r="H62" i="9"/>
  <c r="I62" i="9"/>
  <c r="J62" i="9"/>
  <c r="N62" i="9"/>
  <c r="B63" i="9"/>
  <c r="C63" i="9"/>
  <c r="D63" i="9"/>
  <c r="H63" i="9"/>
  <c r="I63" i="9"/>
  <c r="J63" i="9"/>
  <c r="L63" i="9"/>
  <c r="N63" i="9"/>
  <c r="O63" i="9"/>
  <c r="B64" i="9"/>
  <c r="C64" i="9"/>
  <c r="D64" i="9"/>
  <c r="H64" i="9"/>
  <c r="I64" i="9"/>
  <c r="J64" i="9"/>
  <c r="B65" i="9"/>
  <c r="C65" i="9"/>
  <c r="D65" i="9"/>
  <c r="H65" i="9"/>
  <c r="L65" i="9" s="1"/>
  <c r="I65" i="9"/>
  <c r="J65" i="9"/>
  <c r="B66" i="9"/>
  <c r="C66" i="9"/>
  <c r="D66" i="9"/>
  <c r="H66" i="9"/>
  <c r="I66" i="9"/>
  <c r="J66" i="9"/>
  <c r="L66" i="9"/>
  <c r="N66" i="9"/>
  <c r="B67" i="9"/>
  <c r="C67" i="9"/>
  <c r="D67" i="9"/>
  <c r="H67" i="9"/>
  <c r="N67" i="9" s="1"/>
  <c r="I67" i="9"/>
  <c r="J67" i="9"/>
  <c r="B68" i="9"/>
  <c r="C68" i="9"/>
  <c r="D68" i="9"/>
  <c r="H68" i="9"/>
  <c r="O68" i="9" s="1"/>
  <c r="I68" i="9"/>
  <c r="J68" i="9"/>
  <c r="B69" i="9"/>
  <c r="C69" i="9"/>
  <c r="D69" i="9"/>
  <c r="H69" i="9"/>
  <c r="L69" i="9" s="1"/>
  <c r="I69" i="9"/>
  <c r="J69" i="9"/>
  <c r="N69" i="9"/>
  <c r="O69" i="9"/>
  <c r="B70" i="9"/>
  <c r="C70" i="9"/>
  <c r="D70" i="9"/>
  <c r="H70" i="9"/>
  <c r="N70" i="9" s="1"/>
  <c r="I70" i="9"/>
  <c r="J70" i="9"/>
  <c r="B71" i="9"/>
  <c r="C71" i="9"/>
  <c r="D71" i="9"/>
  <c r="H71" i="9"/>
  <c r="L71" i="9" s="1"/>
  <c r="I71" i="9"/>
  <c r="J71" i="9"/>
  <c r="B72" i="9"/>
  <c r="C72" i="9"/>
  <c r="D72" i="9"/>
  <c r="H72" i="9"/>
  <c r="I72" i="9"/>
  <c r="J72" i="9"/>
  <c r="B73" i="9"/>
  <c r="C73" i="9"/>
  <c r="D73" i="9"/>
  <c r="H73" i="9"/>
  <c r="I73" i="9"/>
  <c r="J73" i="9"/>
  <c r="L73" i="9"/>
  <c r="O73" i="9"/>
  <c r="B74" i="9"/>
  <c r="C74" i="9"/>
  <c r="D74" i="9"/>
  <c r="H74" i="9"/>
  <c r="I74" i="9"/>
  <c r="J74" i="9"/>
  <c r="L74" i="9"/>
  <c r="N74" i="9"/>
  <c r="B75" i="9"/>
  <c r="C75" i="9"/>
  <c r="D75" i="9"/>
  <c r="H75" i="9"/>
  <c r="I75" i="9"/>
  <c r="J75" i="9"/>
  <c r="B76" i="9"/>
  <c r="C76" i="9"/>
  <c r="D76" i="9"/>
  <c r="H76" i="9"/>
  <c r="O76" i="9" s="1"/>
  <c r="I76" i="9"/>
  <c r="J76" i="9"/>
  <c r="N76" i="9"/>
  <c r="B77" i="9"/>
  <c r="C77" i="9"/>
  <c r="D77" i="9"/>
  <c r="H77" i="9"/>
  <c r="I77" i="9"/>
  <c r="J77" i="9"/>
  <c r="L77" i="9"/>
  <c r="N77" i="9"/>
  <c r="O77" i="9"/>
  <c r="B78" i="9"/>
  <c r="C78" i="9"/>
  <c r="D78" i="9"/>
  <c r="H78" i="9"/>
  <c r="N78" i="9" s="1"/>
  <c r="I78" i="9"/>
  <c r="J78" i="9"/>
  <c r="B79" i="9"/>
  <c r="C79" i="9"/>
  <c r="D79" i="9"/>
  <c r="H79" i="9"/>
  <c r="L79" i="9" s="1"/>
  <c r="I79" i="9"/>
  <c r="J79" i="9"/>
  <c r="N79" i="9"/>
  <c r="O79" i="9"/>
  <c r="B80" i="9"/>
  <c r="C80" i="9"/>
  <c r="D80" i="9"/>
  <c r="H80" i="9"/>
  <c r="I80" i="9"/>
  <c r="J80" i="9"/>
  <c r="O80" i="9"/>
  <c r="B81" i="9"/>
  <c r="C81" i="9"/>
  <c r="D81" i="9"/>
  <c r="H81" i="9"/>
  <c r="L81" i="9" s="1"/>
  <c r="I81" i="9"/>
  <c r="J81" i="9"/>
  <c r="B82" i="9"/>
  <c r="C82" i="9"/>
  <c r="D82" i="9"/>
  <c r="H82" i="9"/>
  <c r="N82" i="9" s="1"/>
  <c r="I82" i="9"/>
  <c r="J82" i="9"/>
  <c r="O82" i="9"/>
  <c r="B83" i="9"/>
  <c r="C83" i="9"/>
  <c r="D83" i="9"/>
  <c r="H83" i="9"/>
  <c r="I83" i="9"/>
  <c r="J83" i="9"/>
  <c r="B84" i="9"/>
  <c r="C84" i="9"/>
  <c r="D84" i="9"/>
  <c r="H84" i="9"/>
  <c r="O84" i="9" s="1"/>
  <c r="I84" i="9"/>
  <c r="J84" i="9"/>
  <c r="L84" i="9"/>
  <c r="N84" i="9"/>
  <c r="B85" i="9"/>
  <c r="C85" i="9"/>
  <c r="D85" i="9"/>
  <c r="H85" i="9"/>
  <c r="L85" i="9" s="1"/>
  <c r="I85" i="9"/>
  <c r="J85" i="9"/>
  <c r="B86" i="9"/>
  <c r="C86" i="9"/>
  <c r="D86" i="9"/>
  <c r="H86" i="9"/>
  <c r="I86" i="9"/>
  <c r="J86" i="9"/>
  <c r="N86" i="9"/>
  <c r="B87" i="9"/>
  <c r="C87" i="9"/>
  <c r="D87" i="9"/>
  <c r="H87" i="9"/>
  <c r="I87" i="9"/>
  <c r="J87" i="9"/>
  <c r="L87" i="9"/>
  <c r="N87" i="9"/>
  <c r="O87" i="9"/>
  <c r="B88" i="9"/>
  <c r="C88" i="9"/>
  <c r="D88" i="9"/>
  <c r="H88" i="9"/>
  <c r="O88" i="9" s="1"/>
  <c r="I88" i="9"/>
  <c r="J88" i="9"/>
  <c r="B89" i="9"/>
  <c r="C89" i="9"/>
  <c r="D89" i="9"/>
  <c r="H89" i="9"/>
  <c r="I89" i="9"/>
  <c r="J89" i="9"/>
  <c r="B90" i="9"/>
  <c r="C90" i="9"/>
  <c r="D90" i="9"/>
  <c r="H90" i="9"/>
  <c r="L90" i="9" s="1"/>
  <c r="I90" i="9"/>
  <c r="J90" i="9"/>
  <c r="N90" i="9"/>
  <c r="O90" i="9"/>
  <c r="B91" i="9"/>
  <c r="C91" i="9"/>
  <c r="D91" i="9"/>
  <c r="H91" i="9"/>
  <c r="L91" i="9" s="1"/>
  <c r="I91" i="9"/>
  <c r="J91" i="9"/>
  <c r="B92" i="9"/>
  <c r="C92" i="9"/>
  <c r="D92" i="9"/>
  <c r="H92" i="9"/>
  <c r="O92" i="9" s="1"/>
  <c r="I92" i="9"/>
  <c r="J92" i="9"/>
  <c r="N92" i="9"/>
  <c r="B93" i="9"/>
  <c r="C93" i="9"/>
  <c r="D93" i="9"/>
  <c r="H93" i="9"/>
  <c r="L93" i="9" s="1"/>
  <c r="I93" i="9"/>
  <c r="J93" i="9"/>
  <c r="O93" i="9"/>
  <c r="B94" i="9"/>
  <c r="C94" i="9"/>
  <c r="D94" i="9"/>
  <c r="H94" i="9"/>
  <c r="N94" i="9" s="1"/>
  <c r="I94" i="9"/>
  <c r="J94" i="9"/>
  <c r="B95" i="9"/>
  <c r="C95" i="9"/>
  <c r="D95" i="9"/>
  <c r="H95" i="9"/>
  <c r="I95" i="9"/>
  <c r="J95" i="9"/>
  <c r="L95" i="9"/>
  <c r="N95" i="9"/>
  <c r="O95" i="9"/>
  <c r="B96" i="9"/>
  <c r="C96" i="9"/>
  <c r="D96" i="9"/>
  <c r="H96" i="9"/>
  <c r="N96" i="9" s="1"/>
  <c r="I96" i="9"/>
  <c r="J96" i="9"/>
  <c r="B97" i="9"/>
  <c r="C97" i="9"/>
  <c r="D97" i="9"/>
  <c r="H97" i="9"/>
  <c r="I97" i="9"/>
  <c r="J97" i="9"/>
  <c r="L97" i="9"/>
  <c r="B98" i="9"/>
  <c r="C98" i="9"/>
  <c r="D98" i="9"/>
  <c r="H98" i="9"/>
  <c r="I98" i="9"/>
  <c r="J98" i="9"/>
  <c r="O98" i="9"/>
  <c r="B99" i="9"/>
  <c r="C99" i="9"/>
  <c r="D99" i="9"/>
  <c r="H99" i="9"/>
  <c r="N99" i="9" s="1"/>
  <c r="I99" i="9"/>
  <c r="J99" i="9"/>
  <c r="O99" i="9"/>
  <c r="B100" i="9"/>
  <c r="C100" i="9"/>
  <c r="D100" i="9"/>
  <c r="H100" i="9"/>
  <c r="O100" i="9" s="1"/>
  <c r="I100" i="9"/>
  <c r="J100" i="9"/>
  <c r="B101" i="9"/>
  <c r="C101" i="9"/>
  <c r="D101" i="9"/>
  <c r="H101" i="9"/>
  <c r="O101" i="9" s="1"/>
  <c r="I101" i="9"/>
  <c r="J101" i="9"/>
  <c r="B102" i="9"/>
  <c r="C102" i="9"/>
  <c r="D102" i="9"/>
  <c r="H102" i="9"/>
  <c r="I102" i="9"/>
  <c r="J102" i="9"/>
  <c r="B103" i="9"/>
  <c r="C103" i="9"/>
  <c r="D103" i="9"/>
  <c r="H103" i="9"/>
  <c r="I103" i="9"/>
  <c r="J103" i="9"/>
  <c r="B104" i="9"/>
  <c r="C104" i="9"/>
  <c r="D104" i="9"/>
  <c r="H104" i="9"/>
  <c r="L104" i="9" s="1"/>
  <c r="I104" i="9"/>
  <c r="J104" i="9"/>
  <c r="N104" i="9"/>
  <c r="B105" i="9"/>
  <c r="C105" i="9"/>
  <c r="D105" i="9"/>
  <c r="H105" i="9"/>
  <c r="N105" i="9" s="1"/>
  <c r="I105" i="9"/>
  <c r="J105" i="9"/>
  <c r="L105" i="9"/>
  <c r="O105" i="9"/>
  <c r="B106" i="9"/>
  <c r="C106" i="9"/>
  <c r="D106" i="9"/>
  <c r="H106" i="9"/>
  <c r="O106" i="9" s="1"/>
  <c r="I106" i="9"/>
  <c r="J106" i="9"/>
  <c r="B107" i="9"/>
  <c r="C107" i="9"/>
  <c r="D107" i="9"/>
  <c r="H107" i="9"/>
  <c r="I107" i="9"/>
  <c r="J107" i="9"/>
  <c r="L107" i="9"/>
  <c r="N107" i="9"/>
  <c r="O107" i="9"/>
  <c r="B108" i="9"/>
  <c r="C108" i="9"/>
  <c r="D108" i="9"/>
  <c r="H108" i="9"/>
  <c r="N108" i="9" s="1"/>
  <c r="I108" i="9"/>
  <c r="J108" i="9"/>
  <c r="B109" i="9"/>
  <c r="C109" i="9"/>
  <c r="D109" i="9"/>
  <c r="H109" i="9"/>
  <c r="L109" i="9" s="1"/>
  <c r="I109" i="9"/>
  <c r="J109" i="9"/>
  <c r="B110" i="9"/>
  <c r="C110" i="9"/>
  <c r="D110" i="9"/>
  <c r="H110" i="9"/>
  <c r="I110" i="9"/>
  <c r="J110" i="9"/>
  <c r="B111" i="9"/>
  <c r="C111" i="9"/>
  <c r="D111" i="9"/>
  <c r="H111" i="9"/>
  <c r="I111" i="9"/>
  <c r="J111" i="9"/>
  <c r="B112" i="9"/>
  <c r="C112" i="9"/>
  <c r="D112" i="9"/>
  <c r="H112" i="9"/>
  <c r="I112" i="9"/>
  <c r="J112" i="9"/>
  <c r="B113" i="9"/>
  <c r="C113" i="9"/>
  <c r="D113" i="9"/>
  <c r="H113" i="9"/>
  <c r="L113" i="9" s="1"/>
  <c r="I113" i="9"/>
  <c r="J113" i="9"/>
  <c r="N113" i="9"/>
  <c r="O113" i="9"/>
  <c r="B114" i="9"/>
  <c r="C114" i="9"/>
  <c r="D114" i="9"/>
  <c r="H114" i="9"/>
  <c r="O114" i="9" s="1"/>
  <c r="I114" i="9"/>
  <c r="J114" i="9"/>
  <c r="N114" i="9"/>
  <c r="B115" i="9"/>
  <c r="C115" i="9"/>
  <c r="D115" i="9"/>
  <c r="H115" i="9"/>
  <c r="L115" i="9" s="1"/>
  <c r="I115" i="9"/>
  <c r="J115" i="9"/>
  <c r="B116" i="9"/>
  <c r="C116" i="9"/>
  <c r="D116" i="9"/>
  <c r="H116" i="9"/>
  <c r="I116" i="9"/>
  <c r="J116" i="9"/>
  <c r="N116" i="9"/>
  <c r="B117" i="9"/>
  <c r="C117" i="9"/>
  <c r="D117" i="9"/>
  <c r="H117" i="9"/>
  <c r="I117" i="9"/>
  <c r="J117" i="9"/>
  <c r="L117" i="9"/>
  <c r="O117" i="9"/>
  <c r="B118" i="9"/>
  <c r="C118" i="9"/>
  <c r="D118" i="9"/>
  <c r="H118" i="9"/>
  <c r="O118" i="9" s="1"/>
  <c r="I118" i="9"/>
  <c r="J118" i="9"/>
  <c r="B119" i="9"/>
  <c r="C119" i="9"/>
  <c r="D119" i="9"/>
  <c r="H119" i="9"/>
  <c r="I119" i="9"/>
  <c r="J119" i="9"/>
  <c r="B120" i="9"/>
  <c r="C120" i="9"/>
  <c r="D120" i="9"/>
  <c r="H120" i="9"/>
  <c r="I120" i="9"/>
  <c r="J120" i="9"/>
  <c r="B121" i="9"/>
  <c r="C121" i="9"/>
  <c r="D121" i="9"/>
  <c r="H121" i="9"/>
  <c r="L121" i="9" s="1"/>
  <c r="I121" i="9"/>
  <c r="J121" i="9"/>
  <c r="O121" i="9"/>
  <c r="B122" i="9"/>
  <c r="C122" i="9"/>
  <c r="D122" i="9"/>
  <c r="H122" i="9"/>
  <c r="O122" i="9" s="1"/>
  <c r="I122" i="9"/>
  <c r="J122" i="9"/>
  <c r="N122" i="9"/>
  <c r="B123" i="9"/>
  <c r="C123" i="9"/>
  <c r="D123" i="9"/>
  <c r="H123" i="9"/>
  <c r="O123" i="9" s="1"/>
  <c r="I123" i="9"/>
  <c r="J123" i="9"/>
  <c r="N123" i="9"/>
  <c r="B124" i="9"/>
  <c r="C124" i="9"/>
  <c r="D124" i="9"/>
  <c r="H124" i="9"/>
  <c r="N124" i="9" s="1"/>
  <c r="I124" i="9"/>
  <c r="J124" i="9"/>
  <c r="B125" i="9"/>
  <c r="C125" i="9"/>
  <c r="D125" i="9"/>
  <c r="H125" i="9"/>
  <c r="I125" i="9"/>
  <c r="J125" i="9"/>
  <c r="L125" i="9"/>
  <c r="O125" i="9"/>
  <c r="B126" i="9"/>
  <c r="C126" i="9"/>
  <c r="D126" i="9"/>
  <c r="H126" i="9"/>
  <c r="I126" i="9"/>
  <c r="J126" i="9"/>
  <c r="O126" i="9"/>
  <c r="B127" i="9"/>
  <c r="C127" i="9"/>
  <c r="D127" i="9"/>
  <c r="H127" i="9"/>
  <c r="I127" i="9"/>
  <c r="J127" i="9"/>
  <c r="L127" i="9"/>
  <c r="O127" i="9"/>
  <c r="B128" i="9"/>
  <c r="C128" i="9"/>
  <c r="D128" i="9"/>
  <c r="H128" i="9"/>
  <c r="I128" i="9"/>
  <c r="J128" i="9"/>
  <c r="B129" i="9"/>
  <c r="C129" i="9"/>
  <c r="D129" i="9"/>
  <c r="H129" i="9"/>
  <c r="L129" i="9" s="1"/>
  <c r="I129" i="9"/>
  <c r="J129" i="9"/>
  <c r="O129" i="9"/>
  <c r="B130" i="9"/>
  <c r="C130" i="9"/>
  <c r="D130" i="9"/>
  <c r="H130" i="9"/>
  <c r="O130" i="9" s="1"/>
  <c r="I130" i="9"/>
  <c r="J130" i="9"/>
  <c r="N130" i="9"/>
  <c r="B131" i="9"/>
  <c r="C131" i="9"/>
  <c r="D131" i="9"/>
  <c r="H131" i="9"/>
  <c r="O131" i="9" s="1"/>
  <c r="I131" i="9"/>
  <c r="J131" i="9"/>
  <c r="N131" i="9"/>
  <c r="B132" i="9"/>
  <c r="C132" i="9"/>
  <c r="D132" i="9"/>
  <c r="H132" i="9"/>
  <c r="I132" i="9"/>
  <c r="J132" i="9"/>
  <c r="B133" i="9"/>
  <c r="C133" i="9"/>
  <c r="D133" i="9"/>
  <c r="H133" i="9"/>
  <c r="L133" i="9" s="1"/>
  <c r="I133" i="9"/>
  <c r="J133" i="9"/>
  <c r="O133" i="9"/>
  <c r="B134" i="9"/>
  <c r="C134" i="9"/>
  <c r="D134" i="9"/>
  <c r="H134" i="9"/>
  <c r="I134" i="9"/>
  <c r="J134" i="9"/>
  <c r="O134" i="9"/>
  <c r="B135" i="9"/>
  <c r="C135" i="9"/>
  <c r="D135" i="9"/>
  <c r="H135" i="9"/>
  <c r="I135" i="9"/>
  <c r="J135" i="9"/>
  <c r="L135" i="9"/>
  <c r="O135" i="9"/>
  <c r="B136" i="9"/>
  <c r="C136" i="9"/>
  <c r="D136" i="9"/>
  <c r="H136" i="9"/>
  <c r="I136" i="9"/>
  <c r="J136" i="9"/>
  <c r="B137" i="9"/>
  <c r="C137" i="9"/>
  <c r="D137" i="9"/>
  <c r="H137" i="9"/>
  <c r="N137" i="9" s="1"/>
  <c r="I137" i="9"/>
  <c r="J137" i="9"/>
  <c r="B138" i="9"/>
  <c r="C138" i="9"/>
  <c r="D138" i="9"/>
  <c r="H138" i="9"/>
  <c r="O138" i="9" s="1"/>
  <c r="I138" i="9"/>
  <c r="J138" i="9"/>
  <c r="N138" i="9"/>
  <c r="B139" i="9"/>
  <c r="C139" i="9"/>
  <c r="D139" i="9"/>
  <c r="H139" i="9"/>
  <c r="I139" i="9"/>
  <c r="J139" i="9"/>
  <c r="L139" i="9"/>
  <c r="N139" i="9"/>
  <c r="O139" i="9"/>
  <c r="B140" i="9"/>
  <c r="C140" i="9"/>
  <c r="D140" i="9"/>
  <c r="H140" i="9"/>
  <c r="I140" i="9"/>
  <c r="J140" i="9"/>
  <c r="B141" i="9"/>
  <c r="C141" i="9"/>
  <c r="D141" i="9"/>
  <c r="H141" i="9"/>
  <c r="I141" i="9"/>
  <c r="J141" i="9"/>
  <c r="B142" i="9"/>
  <c r="C142" i="9"/>
  <c r="D142" i="9"/>
  <c r="H142" i="9"/>
  <c r="I142" i="9"/>
  <c r="J142" i="9"/>
  <c r="B143" i="9"/>
  <c r="C143" i="9"/>
  <c r="D143" i="9"/>
  <c r="H143" i="9"/>
  <c r="L143" i="9" s="1"/>
  <c r="I143" i="9"/>
  <c r="J143" i="9"/>
  <c r="O143" i="9"/>
  <c r="B144" i="9"/>
  <c r="C144" i="9"/>
  <c r="D144" i="9"/>
  <c r="H144" i="9"/>
  <c r="N144" i="9" s="1"/>
  <c r="I144" i="9"/>
  <c r="J144" i="9"/>
  <c r="L144" i="9"/>
  <c r="B145" i="9"/>
  <c r="C145" i="9"/>
  <c r="D145" i="9"/>
  <c r="H145" i="9"/>
  <c r="N145" i="9" s="1"/>
  <c r="I145" i="9"/>
  <c r="J145" i="9"/>
  <c r="B146" i="9"/>
  <c r="C146" i="9"/>
  <c r="D146" i="9"/>
  <c r="H146" i="9"/>
  <c r="I146" i="9"/>
  <c r="J146" i="9"/>
  <c r="B147" i="9"/>
  <c r="C147" i="9"/>
  <c r="D147" i="9"/>
  <c r="H147" i="9"/>
  <c r="L147" i="9" s="1"/>
  <c r="I147" i="9"/>
  <c r="J147" i="9"/>
  <c r="N147" i="9"/>
  <c r="O147" i="9"/>
  <c r="B148" i="9"/>
  <c r="C148" i="9"/>
  <c r="D148" i="9"/>
  <c r="H148" i="9"/>
  <c r="N148" i="9" s="1"/>
  <c r="I148" i="9"/>
  <c r="J148" i="9"/>
  <c r="B149" i="9"/>
  <c r="C149" i="9"/>
  <c r="D149" i="9"/>
  <c r="H149" i="9"/>
  <c r="L149" i="9" s="1"/>
  <c r="I149" i="9"/>
  <c r="J149" i="9"/>
  <c r="O149" i="9"/>
  <c r="B150" i="9"/>
  <c r="C150" i="9"/>
  <c r="D150" i="9"/>
  <c r="H150" i="9"/>
  <c r="L150" i="9" s="1"/>
  <c r="I150" i="9"/>
  <c r="J150" i="9"/>
  <c r="O150" i="9"/>
  <c r="B151" i="9"/>
  <c r="C151" i="9"/>
  <c r="D151" i="9"/>
  <c r="H151" i="9"/>
  <c r="I151" i="9"/>
  <c r="J151" i="9"/>
  <c r="B152" i="9"/>
  <c r="C152" i="9"/>
  <c r="D152" i="9"/>
  <c r="H152" i="9"/>
  <c r="N152" i="9" s="1"/>
  <c r="I152" i="9"/>
  <c r="J152" i="9"/>
  <c r="L152" i="9"/>
  <c r="O152" i="9"/>
  <c r="B153" i="9"/>
  <c r="C153" i="9"/>
  <c r="D153" i="9"/>
  <c r="H153" i="9"/>
  <c r="L153" i="9" s="1"/>
  <c r="I153" i="9"/>
  <c r="J153" i="9"/>
  <c r="B154" i="9"/>
  <c r="C154" i="9"/>
  <c r="D154" i="9"/>
  <c r="H154" i="9"/>
  <c r="I154" i="9"/>
  <c r="J154" i="9"/>
  <c r="B155" i="9"/>
  <c r="C155" i="9"/>
  <c r="D155" i="9"/>
  <c r="H155" i="9"/>
  <c r="O155" i="9" s="1"/>
  <c r="I155" i="9"/>
  <c r="J155" i="9"/>
  <c r="N155" i="9"/>
  <c r="B156" i="9"/>
  <c r="C156" i="9"/>
  <c r="D156" i="9"/>
  <c r="H156" i="9"/>
  <c r="I156" i="9"/>
  <c r="J156" i="9"/>
  <c r="B157" i="9"/>
  <c r="C157" i="9"/>
  <c r="D157" i="9"/>
  <c r="H157" i="9"/>
  <c r="L157" i="9" s="1"/>
  <c r="I157" i="9"/>
  <c r="J157" i="9"/>
  <c r="B158" i="9"/>
  <c r="C158" i="9"/>
  <c r="D158" i="9"/>
  <c r="H158" i="9"/>
  <c r="I158" i="9"/>
  <c r="J158" i="9"/>
  <c r="O158" i="9"/>
  <c r="B159" i="9"/>
  <c r="C159" i="9"/>
  <c r="D159" i="9"/>
  <c r="H159" i="9"/>
  <c r="I159" i="9"/>
  <c r="J159" i="9"/>
  <c r="L159" i="9"/>
  <c r="B160" i="9"/>
  <c r="C160" i="9"/>
  <c r="D160" i="9"/>
  <c r="H160" i="9"/>
  <c r="N160" i="9" s="1"/>
  <c r="I160" i="9"/>
  <c r="J160" i="9"/>
  <c r="B161" i="9"/>
  <c r="C161" i="9"/>
  <c r="D161" i="9"/>
  <c r="H161" i="9"/>
  <c r="L161" i="9" s="1"/>
  <c r="I161" i="9"/>
  <c r="J161" i="9"/>
  <c r="B162" i="9"/>
  <c r="C162" i="9"/>
  <c r="D162" i="9"/>
  <c r="H162" i="9"/>
  <c r="I162" i="9"/>
  <c r="J162" i="9"/>
  <c r="L162" i="9"/>
  <c r="N162" i="9"/>
  <c r="O162" i="9"/>
  <c r="B163" i="9"/>
  <c r="C163" i="9"/>
  <c r="D163" i="9"/>
  <c r="H163" i="9"/>
  <c r="O163" i="9" s="1"/>
  <c r="I163" i="9"/>
  <c r="J163" i="9"/>
  <c r="B164" i="9"/>
  <c r="C164" i="9"/>
  <c r="D164" i="9"/>
  <c r="H164" i="9"/>
  <c r="I164" i="9"/>
  <c r="J164" i="9"/>
  <c r="B165" i="9"/>
  <c r="C165" i="9"/>
  <c r="D165" i="9"/>
  <c r="H165" i="9"/>
  <c r="I165" i="9"/>
  <c r="J165" i="9"/>
  <c r="B166" i="9"/>
  <c r="C166" i="9"/>
  <c r="D166" i="9"/>
  <c r="H166" i="9"/>
  <c r="I166" i="9"/>
  <c r="J166" i="9"/>
  <c r="O166" i="9"/>
  <c r="B167" i="9"/>
  <c r="C167" i="9"/>
  <c r="D167" i="9"/>
  <c r="H167" i="9"/>
  <c r="I167" i="9"/>
  <c r="J167" i="9"/>
  <c r="B168" i="9"/>
  <c r="C168" i="9"/>
  <c r="D168" i="9"/>
  <c r="H168" i="9"/>
  <c r="N168" i="9" s="1"/>
  <c r="I168" i="9"/>
  <c r="J168" i="9"/>
  <c r="B169" i="9"/>
  <c r="C169" i="9"/>
  <c r="D169" i="9"/>
  <c r="H169" i="9"/>
  <c r="L169" i="9" s="1"/>
  <c r="I169" i="9"/>
  <c r="J169" i="9"/>
  <c r="B170" i="9"/>
  <c r="C170" i="9"/>
  <c r="D170" i="9"/>
  <c r="H170" i="9"/>
  <c r="I170" i="9"/>
  <c r="J170" i="9"/>
  <c r="L170" i="9"/>
  <c r="N170" i="9"/>
  <c r="O170" i="9"/>
  <c r="B171" i="9"/>
  <c r="C171" i="9"/>
  <c r="D171" i="9"/>
  <c r="H171" i="9"/>
  <c r="O171" i="9" s="1"/>
  <c r="I171" i="9"/>
  <c r="J171" i="9"/>
  <c r="B172" i="9"/>
  <c r="C172" i="9"/>
  <c r="D172" i="9"/>
  <c r="H172" i="9"/>
  <c r="I172" i="9"/>
  <c r="J172" i="9"/>
  <c r="B173" i="9"/>
  <c r="C173" i="9"/>
  <c r="D173" i="9"/>
  <c r="H173" i="9"/>
  <c r="I173" i="9"/>
  <c r="J173" i="9"/>
  <c r="B174" i="9"/>
  <c r="C174" i="9"/>
  <c r="D174" i="9"/>
  <c r="H174" i="9"/>
  <c r="I174" i="9"/>
  <c r="J174" i="9"/>
  <c r="B175" i="9"/>
  <c r="C175" i="9"/>
  <c r="D175" i="9"/>
  <c r="H175" i="9"/>
  <c r="I175" i="9"/>
  <c r="J175" i="9"/>
  <c r="B176" i="9"/>
  <c r="C176" i="9"/>
  <c r="D176" i="9"/>
  <c r="H176" i="9"/>
  <c r="N176" i="9" s="1"/>
  <c r="I176" i="9"/>
  <c r="J176" i="9"/>
  <c r="L176" i="9"/>
  <c r="O176" i="9"/>
  <c r="B177" i="9"/>
  <c r="C177" i="9"/>
  <c r="D177" i="9"/>
  <c r="H177" i="9"/>
  <c r="L177" i="9" s="1"/>
  <c r="I177" i="9"/>
  <c r="J177" i="9"/>
  <c r="B178" i="9"/>
  <c r="C178" i="9"/>
  <c r="D178" i="9"/>
  <c r="H178" i="9"/>
  <c r="I178" i="9"/>
  <c r="J178" i="9"/>
  <c r="B179" i="9"/>
  <c r="C179" i="9"/>
  <c r="D179" i="9"/>
  <c r="H179" i="9"/>
  <c r="O179" i="9" s="1"/>
  <c r="I179" i="9"/>
  <c r="J179" i="9"/>
  <c r="N179" i="9"/>
  <c r="B180" i="9"/>
  <c r="C180" i="9"/>
  <c r="D180" i="9"/>
  <c r="H180" i="9"/>
  <c r="I180" i="9"/>
  <c r="J180" i="9"/>
  <c r="B181" i="9"/>
  <c r="C181" i="9"/>
  <c r="D181" i="9"/>
  <c r="H181" i="9"/>
  <c r="L181" i="9" s="1"/>
  <c r="I181" i="9"/>
  <c r="J181" i="9"/>
  <c r="B182" i="9"/>
  <c r="C182" i="9"/>
  <c r="D182" i="9"/>
  <c r="H182" i="9"/>
  <c r="I182" i="9"/>
  <c r="J182" i="9"/>
  <c r="B183" i="9"/>
  <c r="C183" i="9"/>
  <c r="D183" i="9"/>
  <c r="H183" i="9"/>
  <c r="I183" i="9"/>
  <c r="J183" i="9"/>
  <c r="B184" i="9"/>
  <c r="C184" i="9"/>
  <c r="D184" i="9"/>
  <c r="H184" i="9"/>
  <c r="O184" i="9" s="1"/>
  <c r="I184" i="9"/>
  <c r="J184" i="9"/>
  <c r="L184" i="9"/>
  <c r="N184" i="9"/>
  <c r="B185" i="9"/>
  <c r="C185" i="9"/>
  <c r="D185" i="9"/>
  <c r="H185" i="9"/>
  <c r="L185" i="9" s="1"/>
  <c r="I185" i="9"/>
  <c r="J185" i="9"/>
  <c r="B186" i="9"/>
  <c r="C186" i="9"/>
  <c r="D186" i="9"/>
  <c r="H186" i="9"/>
  <c r="L186" i="9" s="1"/>
  <c r="I186" i="9"/>
  <c r="J186" i="9"/>
  <c r="B187" i="9"/>
  <c r="C187" i="9"/>
  <c r="D187" i="9"/>
  <c r="H187" i="9"/>
  <c r="I187" i="9"/>
  <c r="J187" i="9"/>
  <c r="N187" i="9"/>
  <c r="O187" i="9"/>
  <c r="B188" i="9"/>
  <c r="C188" i="9"/>
  <c r="D188" i="9"/>
  <c r="H188" i="9"/>
  <c r="I188" i="9"/>
  <c r="J188" i="9"/>
  <c r="B189" i="9"/>
  <c r="C189" i="9"/>
  <c r="D189" i="9"/>
  <c r="H189" i="9"/>
  <c r="N189" i="9" s="1"/>
  <c r="I189" i="9"/>
  <c r="J189" i="9"/>
  <c r="B190" i="9"/>
  <c r="C190" i="9"/>
  <c r="D190" i="9"/>
  <c r="H190" i="9"/>
  <c r="I190" i="9"/>
  <c r="J190" i="9"/>
  <c r="B191" i="9"/>
  <c r="C191" i="9"/>
  <c r="D191" i="9"/>
  <c r="H191" i="9"/>
  <c r="I191" i="9"/>
  <c r="J191" i="9"/>
  <c r="B192" i="9"/>
  <c r="C192" i="9"/>
  <c r="D192" i="9"/>
  <c r="H192" i="9"/>
  <c r="L192" i="9" s="1"/>
  <c r="I192" i="9"/>
  <c r="J192" i="9"/>
  <c r="N192" i="9"/>
  <c r="O192" i="9"/>
  <c r="B193" i="9"/>
  <c r="C193" i="9"/>
  <c r="D193" i="9"/>
  <c r="H193" i="9"/>
  <c r="L193" i="9" s="1"/>
  <c r="I193" i="9"/>
  <c r="J193" i="9"/>
  <c r="P193" i="9" s="1"/>
  <c r="B194" i="9"/>
  <c r="C194" i="9"/>
  <c r="D194" i="9"/>
  <c r="H194" i="9"/>
  <c r="N194" i="9" s="1"/>
  <c r="I194" i="9"/>
  <c r="J194" i="9"/>
  <c r="B195" i="9"/>
  <c r="C195" i="9"/>
  <c r="D195" i="9"/>
  <c r="H195" i="9"/>
  <c r="I195" i="9"/>
  <c r="J195" i="9"/>
  <c r="B196" i="9"/>
  <c r="C196" i="9"/>
  <c r="D196" i="9"/>
  <c r="H196" i="9"/>
  <c r="I196" i="9"/>
  <c r="J196" i="9"/>
  <c r="B197" i="9"/>
  <c r="C197" i="9"/>
  <c r="D197" i="9"/>
  <c r="H197" i="9"/>
  <c r="L197" i="9" s="1"/>
  <c r="I197" i="9"/>
  <c r="J197" i="9"/>
  <c r="N197" i="9"/>
  <c r="O197" i="9"/>
  <c r="B198" i="9"/>
  <c r="C198" i="9"/>
  <c r="D198" i="9"/>
  <c r="H198" i="9"/>
  <c r="I198" i="9"/>
  <c r="J198" i="9"/>
  <c r="O198" i="9"/>
  <c r="B199" i="9"/>
  <c r="C199" i="9"/>
  <c r="D199" i="9"/>
  <c r="H199" i="9"/>
  <c r="I199" i="9"/>
  <c r="J199" i="9"/>
  <c r="B200" i="9"/>
  <c r="C200" i="9"/>
  <c r="D200" i="9"/>
  <c r="H200" i="9"/>
  <c r="L200" i="9" s="1"/>
  <c r="I200" i="9"/>
  <c r="J200" i="9"/>
  <c r="B201" i="9"/>
  <c r="C201" i="9"/>
  <c r="D201" i="9"/>
  <c r="H201" i="9"/>
  <c r="L201" i="9" s="1"/>
  <c r="I201" i="9"/>
  <c r="J201" i="9"/>
  <c r="B202" i="9"/>
  <c r="C202" i="9"/>
  <c r="D202" i="9"/>
  <c r="H202" i="9"/>
  <c r="O202" i="9" s="1"/>
  <c r="I202" i="9"/>
  <c r="J202" i="9"/>
  <c r="L202" i="9"/>
  <c r="N202" i="9"/>
  <c r="B203" i="9"/>
  <c r="C203" i="9"/>
  <c r="D203" i="9"/>
  <c r="H203" i="9"/>
  <c r="I203" i="9"/>
  <c r="J203" i="9"/>
  <c r="B204" i="9"/>
  <c r="C204" i="9"/>
  <c r="D204" i="9"/>
  <c r="H204" i="9"/>
  <c r="L204" i="9" s="1"/>
  <c r="I204" i="9"/>
  <c r="J204" i="9"/>
  <c r="B205" i="9"/>
  <c r="C205" i="9"/>
  <c r="D205" i="9"/>
  <c r="H205" i="9"/>
  <c r="L205" i="9" s="1"/>
  <c r="I205" i="9"/>
  <c r="J205" i="9"/>
  <c r="B206" i="9"/>
  <c r="C206" i="9"/>
  <c r="D206" i="9"/>
  <c r="H206" i="9"/>
  <c r="I206" i="9"/>
  <c r="J206" i="9"/>
  <c r="B207" i="9"/>
  <c r="C207" i="9"/>
  <c r="D207" i="9"/>
  <c r="H207" i="9"/>
  <c r="L207" i="9" s="1"/>
  <c r="I207" i="9"/>
  <c r="J207" i="9"/>
  <c r="N207" i="9"/>
  <c r="B208" i="9"/>
  <c r="C208" i="9"/>
  <c r="D208" i="9"/>
  <c r="H208" i="9"/>
  <c r="I208" i="9"/>
  <c r="J208" i="9"/>
  <c r="L208" i="9"/>
  <c r="N208" i="9"/>
  <c r="O208" i="9"/>
  <c r="B209" i="9"/>
  <c r="C209" i="9"/>
  <c r="D209" i="9"/>
  <c r="H209" i="9"/>
  <c r="I209" i="9"/>
  <c r="J209" i="9"/>
  <c r="B210" i="9"/>
  <c r="C210" i="9"/>
  <c r="D210" i="9"/>
  <c r="H210" i="9"/>
  <c r="L210" i="9" s="1"/>
  <c r="I210" i="9"/>
  <c r="J210" i="9"/>
  <c r="O210" i="9"/>
  <c r="B211" i="9"/>
  <c r="C211" i="9"/>
  <c r="D211" i="9"/>
  <c r="H211" i="9"/>
  <c r="I211" i="9"/>
  <c r="J211" i="9"/>
  <c r="B212" i="9"/>
  <c r="C212" i="9"/>
  <c r="D212" i="9"/>
  <c r="H212" i="9"/>
  <c r="N212" i="9" s="1"/>
  <c r="I212" i="9"/>
  <c r="J212" i="9"/>
  <c r="L212" i="9"/>
  <c r="O212" i="9"/>
  <c r="B213" i="9"/>
  <c r="C213" i="9"/>
  <c r="D213" i="9"/>
  <c r="H213" i="9"/>
  <c r="L213" i="9" s="1"/>
  <c r="I213" i="9"/>
  <c r="J213" i="9"/>
  <c r="B214" i="9"/>
  <c r="C214" i="9"/>
  <c r="D214" i="9"/>
  <c r="H214" i="9"/>
  <c r="I214" i="9"/>
  <c r="J214" i="9"/>
  <c r="B215" i="9"/>
  <c r="C215" i="9"/>
  <c r="D215" i="9"/>
  <c r="H215" i="9"/>
  <c r="O215" i="9" s="1"/>
  <c r="I215" i="9"/>
  <c r="J215" i="9"/>
  <c r="N215" i="9"/>
  <c r="B216" i="9"/>
  <c r="C216" i="9"/>
  <c r="D216" i="9"/>
  <c r="H216" i="9"/>
  <c r="I216" i="9"/>
  <c r="J216" i="9"/>
  <c r="B217" i="9"/>
  <c r="C217" i="9"/>
  <c r="D217" i="9"/>
  <c r="H217" i="9"/>
  <c r="L217" i="9" s="1"/>
  <c r="I217" i="9"/>
  <c r="J217" i="9"/>
  <c r="B218" i="9"/>
  <c r="C218" i="9"/>
  <c r="D218" i="9"/>
  <c r="H218" i="9"/>
  <c r="L218" i="9" s="1"/>
  <c r="I218" i="9"/>
  <c r="J218" i="9"/>
  <c r="B219" i="9"/>
  <c r="C219" i="9"/>
  <c r="D219" i="9"/>
  <c r="H219" i="9"/>
  <c r="I219" i="9"/>
  <c r="J219" i="9"/>
  <c r="B220" i="9"/>
  <c r="C220" i="9"/>
  <c r="D220" i="9"/>
  <c r="H220" i="9"/>
  <c r="O220" i="9" s="1"/>
  <c r="I220" i="9"/>
  <c r="J220" i="9"/>
  <c r="L220" i="9"/>
  <c r="N220" i="9"/>
  <c r="B221" i="9"/>
  <c r="C221" i="9"/>
  <c r="D221" i="9"/>
  <c r="H221" i="9"/>
  <c r="L221" i="9" s="1"/>
  <c r="I221" i="9"/>
  <c r="J221" i="9"/>
  <c r="B222" i="9"/>
  <c r="C222" i="9"/>
  <c r="D222" i="9"/>
  <c r="H222" i="9"/>
  <c r="I222" i="9"/>
  <c r="J222" i="9"/>
  <c r="B223" i="9"/>
  <c r="C223" i="9"/>
  <c r="D223" i="9"/>
  <c r="H223" i="9"/>
  <c r="O223" i="9" s="1"/>
  <c r="I223" i="9"/>
  <c r="J223" i="9"/>
  <c r="N223" i="9"/>
  <c r="B224" i="9"/>
  <c r="C224" i="9"/>
  <c r="D224" i="9"/>
  <c r="H224" i="9"/>
  <c r="I224" i="9"/>
  <c r="J224" i="9"/>
  <c r="B225" i="9"/>
  <c r="C225" i="9"/>
  <c r="D225" i="9"/>
  <c r="H225" i="9"/>
  <c r="L225" i="9" s="1"/>
  <c r="I225" i="9"/>
  <c r="J225" i="9"/>
  <c r="B226" i="9"/>
  <c r="C226" i="9"/>
  <c r="D226" i="9"/>
  <c r="H226" i="9"/>
  <c r="L226" i="9" s="1"/>
  <c r="I226" i="9"/>
  <c r="J226" i="9"/>
  <c r="O226" i="9"/>
  <c r="B227" i="9"/>
  <c r="C227" i="9"/>
  <c r="D227" i="9"/>
  <c r="H227" i="9"/>
  <c r="I227" i="9"/>
  <c r="J227" i="9"/>
  <c r="B228" i="9"/>
  <c r="C228" i="9"/>
  <c r="D228" i="9"/>
  <c r="H228" i="9"/>
  <c r="O228" i="9" s="1"/>
  <c r="I228" i="9"/>
  <c r="J228" i="9"/>
  <c r="L228" i="9"/>
  <c r="B229" i="9"/>
  <c r="C229" i="9"/>
  <c r="D229" i="9"/>
  <c r="H229" i="9"/>
  <c r="L229" i="9" s="1"/>
  <c r="I229" i="9"/>
  <c r="J229" i="9"/>
  <c r="B230" i="9"/>
  <c r="C230" i="9"/>
  <c r="D230" i="9"/>
  <c r="H230" i="9"/>
  <c r="I230" i="9"/>
  <c r="J230" i="9"/>
  <c r="B231" i="9"/>
  <c r="C231" i="9"/>
  <c r="D231" i="9"/>
  <c r="H231" i="9"/>
  <c r="O231" i="9" s="1"/>
  <c r="I231" i="9"/>
  <c r="J231" i="9"/>
  <c r="N231" i="9"/>
  <c r="B232" i="9"/>
  <c r="C232" i="9"/>
  <c r="D232" i="9"/>
  <c r="H232" i="9"/>
  <c r="I232" i="9"/>
  <c r="J232" i="9"/>
  <c r="B233" i="9"/>
  <c r="C233" i="9"/>
  <c r="D233" i="9"/>
  <c r="H233" i="9"/>
  <c r="L233" i="9" s="1"/>
  <c r="I233" i="9"/>
  <c r="J233" i="9"/>
  <c r="B234" i="9"/>
  <c r="C234" i="9"/>
  <c r="D234" i="9"/>
  <c r="H234" i="9"/>
  <c r="L234" i="9" s="1"/>
  <c r="I234" i="9"/>
  <c r="J234" i="9"/>
  <c r="O234" i="9"/>
  <c r="B235" i="9"/>
  <c r="C235" i="9"/>
  <c r="D235" i="9"/>
  <c r="H235" i="9"/>
  <c r="I235" i="9"/>
  <c r="J235" i="9"/>
  <c r="B236" i="9"/>
  <c r="C236" i="9"/>
  <c r="D236" i="9"/>
  <c r="H236" i="9"/>
  <c r="O236" i="9" s="1"/>
  <c r="I236" i="9"/>
  <c r="J236" i="9"/>
  <c r="L236" i="9"/>
  <c r="B237" i="9"/>
  <c r="C237" i="9"/>
  <c r="D237" i="9"/>
  <c r="H237" i="9"/>
  <c r="L237" i="9" s="1"/>
  <c r="I237" i="9"/>
  <c r="J237" i="9"/>
  <c r="B238" i="9"/>
  <c r="C238" i="9"/>
  <c r="D238" i="9"/>
  <c r="H238" i="9"/>
  <c r="I238" i="9"/>
  <c r="J238" i="9"/>
  <c r="B239" i="9"/>
  <c r="C239" i="9"/>
  <c r="D239" i="9"/>
  <c r="H239" i="9"/>
  <c r="I239" i="9"/>
  <c r="J239" i="9"/>
  <c r="N239" i="9"/>
  <c r="O239" i="9"/>
  <c r="B240" i="9"/>
  <c r="C240" i="9"/>
  <c r="D240" i="9"/>
  <c r="H240" i="9"/>
  <c r="I240" i="9"/>
  <c r="J240" i="9"/>
  <c r="B241" i="9"/>
  <c r="C241" i="9"/>
  <c r="D241" i="9"/>
  <c r="H241" i="9"/>
  <c r="N241" i="9" s="1"/>
  <c r="I241" i="9"/>
  <c r="J241" i="9"/>
  <c r="B242" i="9"/>
  <c r="C242" i="9"/>
  <c r="D242" i="9"/>
  <c r="H242" i="9"/>
  <c r="L242" i="9" s="1"/>
  <c r="I242" i="9"/>
  <c r="J242" i="9"/>
  <c r="B243" i="9"/>
  <c r="C243" i="9"/>
  <c r="D243" i="9"/>
  <c r="H243" i="9"/>
  <c r="I243" i="9"/>
  <c r="J243" i="9"/>
  <c r="B244" i="9"/>
  <c r="C244" i="9"/>
  <c r="D244" i="9"/>
  <c r="H244" i="9"/>
  <c r="O244" i="9" s="1"/>
  <c r="I244" i="9"/>
  <c r="J244" i="9"/>
  <c r="L244" i="9"/>
  <c r="N244" i="9"/>
  <c r="B245" i="9"/>
  <c r="C245" i="9"/>
  <c r="D245" i="9"/>
  <c r="H245" i="9"/>
  <c r="L245" i="9" s="1"/>
  <c r="I245" i="9"/>
  <c r="J245" i="9"/>
  <c r="B246" i="9"/>
  <c r="C246" i="9"/>
  <c r="D246" i="9"/>
  <c r="H246" i="9"/>
  <c r="L246" i="9" s="1"/>
  <c r="I246" i="9"/>
  <c r="J246" i="9"/>
  <c r="B247" i="9"/>
  <c r="C247" i="9"/>
  <c r="D247" i="9"/>
  <c r="H247" i="9"/>
  <c r="N247" i="9" s="1"/>
  <c r="I247" i="9"/>
  <c r="J247" i="9"/>
  <c r="O247" i="9"/>
  <c r="B248" i="9"/>
  <c r="C248" i="9"/>
  <c r="D248" i="9"/>
  <c r="H248" i="9"/>
  <c r="I248" i="9"/>
  <c r="J248" i="9"/>
  <c r="B249" i="9"/>
  <c r="C249" i="9"/>
  <c r="D249" i="9"/>
  <c r="H249" i="9"/>
  <c r="O249" i="9" s="1"/>
  <c r="I249" i="9"/>
  <c r="J249" i="9"/>
  <c r="L249" i="9"/>
  <c r="B250" i="9"/>
  <c r="C250" i="9"/>
  <c r="D250" i="9"/>
  <c r="H250" i="9"/>
  <c r="L250" i="9" s="1"/>
  <c r="I250" i="9"/>
  <c r="J250" i="9"/>
  <c r="B251" i="9"/>
  <c r="C251" i="9"/>
  <c r="D251" i="9"/>
  <c r="H251" i="9"/>
  <c r="I251" i="9"/>
  <c r="J251" i="9"/>
  <c r="B252" i="9"/>
  <c r="C252" i="9"/>
  <c r="D252" i="9"/>
  <c r="H252" i="9"/>
  <c r="O252" i="9" s="1"/>
  <c r="I252" i="9"/>
  <c r="J252" i="9"/>
  <c r="L252" i="9"/>
  <c r="N252" i="9"/>
  <c r="B253" i="9"/>
  <c r="C253" i="9"/>
  <c r="D253" i="9"/>
  <c r="H253" i="9"/>
  <c r="L253" i="9" s="1"/>
  <c r="I253" i="9"/>
  <c r="J253" i="9"/>
  <c r="B254" i="9"/>
  <c r="C254" i="9"/>
  <c r="D254" i="9"/>
  <c r="H254" i="9"/>
  <c r="L254" i="9" s="1"/>
  <c r="I254" i="9"/>
  <c r="J254" i="9"/>
  <c r="B255" i="9"/>
  <c r="C255" i="9"/>
  <c r="D255" i="9"/>
  <c r="H255" i="9"/>
  <c r="N255" i="9" s="1"/>
  <c r="I255" i="9"/>
  <c r="J255" i="9"/>
  <c r="O255" i="9"/>
  <c r="B256" i="9"/>
  <c r="C256" i="9"/>
  <c r="D256" i="9"/>
  <c r="H256" i="9"/>
  <c r="I256" i="9"/>
  <c r="J256" i="9"/>
  <c r="B257" i="9"/>
  <c r="C257" i="9"/>
  <c r="D257" i="9"/>
  <c r="H257" i="9"/>
  <c r="O257" i="9" s="1"/>
  <c r="I257" i="9"/>
  <c r="J257" i="9"/>
  <c r="L257" i="9"/>
  <c r="B258" i="9"/>
  <c r="C258" i="9"/>
  <c r="D258" i="9"/>
  <c r="H258" i="9"/>
  <c r="L258" i="9" s="1"/>
  <c r="I258" i="9"/>
  <c r="J258" i="9"/>
  <c r="B259" i="9"/>
  <c r="C259" i="9"/>
  <c r="D259" i="9"/>
  <c r="H259" i="9"/>
  <c r="I259" i="9"/>
  <c r="J259" i="9"/>
  <c r="B260" i="9"/>
  <c r="C260" i="9"/>
  <c r="D260" i="9"/>
  <c r="H260" i="9"/>
  <c r="O260" i="9" s="1"/>
  <c r="I260" i="9"/>
  <c r="J260" i="9"/>
  <c r="L260" i="9"/>
  <c r="N260" i="9"/>
  <c r="B261" i="9"/>
  <c r="C261" i="9"/>
  <c r="D261" i="9"/>
  <c r="H261" i="9"/>
  <c r="L261" i="9" s="1"/>
  <c r="I261" i="9"/>
  <c r="J261" i="9"/>
  <c r="B262" i="9"/>
  <c r="C262" i="9"/>
  <c r="D262" i="9"/>
  <c r="H262" i="9"/>
  <c r="I262" i="9"/>
  <c r="J262" i="9"/>
  <c r="B263" i="9"/>
  <c r="C263" i="9"/>
  <c r="D263" i="9"/>
  <c r="H263" i="9"/>
  <c r="N263" i="9" s="1"/>
  <c r="I263" i="9"/>
  <c r="J263" i="9"/>
  <c r="O263" i="9"/>
  <c r="B264" i="9"/>
  <c r="C264" i="9"/>
  <c r="D264" i="9"/>
  <c r="H264" i="9"/>
  <c r="I264" i="9"/>
  <c r="J264" i="9"/>
  <c r="B265" i="9"/>
  <c r="C265" i="9"/>
  <c r="D265" i="9"/>
  <c r="H265" i="9"/>
  <c r="O265" i="9" s="1"/>
  <c r="I265" i="9"/>
  <c r="J265" i="9"/>
  <c r="L265" i="9"/>
  <c r="B266" i="9"/>
  <c r="C266" i="9"/>
  <c r="D266" i="9"/>
  <c r="H266" i="9"/>
  <c r="L266" i="9" s="1"/>
  <c r="I266" i="9"/>
  <c r="J266" i="9"/>
  <c r="B267" i="9"/>
  <c r="C267" i="9"/>
  <c r="D267" i="9"/>
  <c r="H267" i="9"/>
  <c r="I267" i="9"/>
  <c r="J267" i="9"/>
  <c r="B268" i="9"/>
  <c r="C268" i="9"/>
  <c r="D268" i="9"/>
  <c r="H268" i="9"/>
  <c r="O268" i="9" s="1"/>
  <c r="I268" i="9"/>
  <c r="J268" i="9"/>
  <c r="L268" i="9"/>
  <c r="N268" i="9"/>
  <c r="B269" i="9"/>
  <c r="C269" i="9"/>
  <c r="D269" i="9"/>
  <c r="H269" i="9"/>
  <c r="I269" i="9"/>
  <c r="J269" i="9"/>
  <c r="B270" i="9"/>
  <c r="C270" i="9"/>
  <c r="D270" i="9"/>
  <c r="H270" i="9"/>
  <c r="I270" i="9"/>
  <c r="J270" i="9"/>
  <c r="B271" i="9"/>
  <c r="C271" i="9"/>
  <c r="D271" i="9"/>
  <c r="H271" i="9"/>
  <c r="N271" i="9" s="1"/>
  <c r="I271" i="9"/>
  <c r="J271" i="9"/>
  <c r="B272" i="9"/>
  <c r="C272" i="9"/>
  <c r="D272" i="9"/>
  <c r="H272" i="9"/>
  <c r="I272" i="9"/>
  <c r="J272" i="9"/>
  <c r="B273" i="9"/>
  <c r="C273" i="9"/>
  <c r="D273" i="9"/>
  <c r="H273" i="9"/>
  <c r="O273" i="9" s="1"/>
  <c r="I273" i="9"/>
  <c r="J273" i="9"/>
  <c r="L273" i="9"/>
  <c r="N273" i="9"/>
  <c r="B274" i="9"/>
  <c r="C274" i="9"/>
  <c r="D274" i="9"/>
  <c r="H274" i="9"/>
  <c r="L274" i="9" s="1"/>
  <c r="I274" i="9"/>
  <c r="J274" i="9"/>
  <c r="B275" i="9"/>
  <c r="C275" i="9"/>
  <c r="D275" i="9"/>
  <c r="H275" i="9"/>
  <c r="I275" i="9"/>
  <c r="J275" i="9"/>
  <c r="B276" i="9"/>
  <c r="C276" i="9"/>
  <c r="D276" i="9"/>
  <c r="H276" i="9"/>
  <c r="L276" i="9" s="1"/>
  <c r="I276" i="9"/>
  <c r="J276" i="9"/>
  <c r="N276" i="9"/>
  <c r="O276" i="9"/>
  <c r="B277" i="9"/>
  <c r="C277" i="9"/>
  <c r="D277" i="9"/>
  <c r="H277" i="9"/>
  <c r="I277" i="9"/>
  <c r="J277" i="9"/>
  <c r="B278" i="9"/>
  <c r="C278" i="9"/>
  <c r="D278" i="9"/>
  <c r="H278" i="9"/>
  <c r="O278" i="9" s="1"/>
  <c r="I278" i="9"/>
  <c r="J278" i="9"/>
  <c r="B279" i="9"/>
  <c r="C279" i="9"/>
  <c r="D279" i="9"/>
  <c r="H279" i="9"/>
  <c r="L279" i="9" s="1"/>
  <c r="I279" i="9"/>
  <c r="J279" i="9"/>
  <c r="B280" i="9"/>
  <c r="C280" i="9"/>
  <c r="D280" i="9"/>
  <c r="H280" i="9"/>
  <c r="I280" i="9"/>
  <c r="J280" i="9"/>
  <c r="B281" i="9"/>
  <c r="C281" i="9"/>
  <c r="D281" i="9"/>
  <c r="H281" i="9"/>
  <c r="O281" i="9" s="1"/>
  <c r="I281" i="9"/>
  <c r="J281" i="9"/>
  <c r="L281" i="9"/>
  <c r="N281" i="9"/>
  <c r="B282" i="9"/>
  <c r="C282" i="9"/>
  <c r="D282" i="9"/>
  <c r="H282" i="9"/>
  <c r="L282" i="9" s="1"/>
  <c r="I282" i="9"/>
  <c r="J282" i="9"/>
  <c r="B283" i="9"/>
  <c r="C283" i="9"/>
  <c r="D283" i="9"/>
  <c r="H283" i="9"/>
  <c r="I283" i="9"/>
  <c r="J283" i="9"/>
  <c r="N283" i="9"/>
  <c r="B284" i="9"/>
  <c r="C284" i="9"/>
  <c r="D284" i="9"/>
  <c r="H284" i="9"/>
  <c r="O284" i="9" s="1"/>
  <c r="I284" i="9"/>
  <c r="J284" i="9"/>
  <c r="L284" i="9"/>
  <c r="N284" i="9"/>
  <c r="B285" i="9"/>
  <c r="C285" i="9"/>
  <c r="D285" i="9"/>
  <c r="H285" i="9"/>
  <c r="I285" i="9"/>
  <c r="J285" i="9"/>
  <c r="B286" i="9"/>
  <c r="C286" i="9"/>
  <c r="D286" i="9"/>
  <c r="H286" i="9"/>
  <c r="I286" i="9"/>
  <c r="J286" i="9"/>
  <c r="B287" i="9"/>
  <c r="C287" i="9"/>
  <c r="D287" i="9"/>
  <c r="H287" i="9"/>
  <c r="N287" i="9" s="1"/>
  <c r="I287" i="9"/>
  <c r="J287" i="9"/>
  <c r="L287" i="9"/>
  <c r="B288" i="9"/>
  <c r="C288" i="9"/>
  <c r="D288" i="9"/>
  <c r="H288" i="9"/>
  <c r="N288" i="9" s="1"/>
  <c r="I288" i="9"/>
  <c r="J288" i="9"/>
  <c r="O288" i="9"/>
  <c r="B289" i="9"/>
  <c r="C289" i="9"/>
  <c r="D289" i="9"/>
  <c r="H289" i="9"/>
  <c r="N289" i="9" s="1"/>
  <c r="I289" i="9"/>
  <c r="J289" i="9"/>
  <c r="B290" i="9"/>
  <c r="C290" i="9"/>
  <c r="D290" i="9"/>
  <c r="H290" i="9"/>
  <c r="L290" i="9" s="1"/>
  <c r="I290" i="9"/>
  <c r="J290" i="9"/>
  <c r="B291" i="9"/>
  <c r="C291" i="9"/>
  <c r="D291" i="9"/>
  <c r="H291" i="9"/>
  <c r="O291" i="9" s="1"/>
  <c r="I291" i="9"/>
  <c r="J291" i="9"/>
  <c r="B292" i="9"/>
  <c r="C292" i="9"/>
  <c r="D292" i="9"/>
  <c r="H292" i="9"/>
  <c r="L292" i="9" s="1"/>
  <c r="I292" i="9"/>
  <c r="J292" i="9"/>
  <c r="N292" i="9"/>
  <c r="O292" i="9"/>
  <c r="B293" i="9"/>
  <c r="C293" i="9"/>
  <c r="D293" i="9"/>
  <c r="H293" i="9"/>
  <c r="I293" i="9"/>
  <c r="J293" i="9"/>
  <c r="B294" i="9"/>
  <c r="C294" i="9"/>
  <c r="D294" i="9"/>
  <c r="H294" i="9"/>
  <c r="N294" i="9" s="1"/>
  <c r="I294" i="9"/>
  <c r="J294" i="9"/>
  <c r="B295" i="9"/>
  <c r="C295" i="9"/>
  <c r="D295" i="9"/>
  <c r="H295" i="9"/>
  <c r="L295" i="9" s="1"/>
  <c r="I295" i="9"/>
  <c r="J295" i="9"/>
  <c r="O295" i="9"/>
  <c r="B296" i="9"/>
  <c r="C296" i="9"/>
  <c r="D296" i="9"/>
  <c r="H296" i="9"/>
  <c r="I296" i="9"/>
  <c r="J296" i="9"/>
  <c r="O296" i="9"/>
  <c r="B297" i="9"/>
  <c r="C297" i="9"/>
  <c r="D297" i="9"/>
  <c r="H297" i="9"/>
  <c r="O297" i="9" s="1"/>
  <c r="I297" i="9"/>
  <c r="J297" i="9"/>
  <c r="B298" i="9"/>
  <c r="C298" i="9"/>
  <c r="D298" i="9"/>
  <c r="H298" i="9"/>
  <c r="I298" i="9"/>
  <c r="J298" i="9"/>
  <c r="B299" i="9"/>
  <c r="C299" i="9"/>
  <c r="D299" i="9"/>
  <c r="H299" i="9"/>
  <c r="L299" i="9" s="1"/>
  <c r="I299" i="9"/>
  <c r="J299" i="9"/>
  <c r="B300" i="9"/>
  <c r="C300" i="9"/>
  <c r="D300" i="9"/>
  <c r="H300" i="9"/>
  <c r="L300" i="9" s="1"/>
  <c r="I300" i="9"/>
  <c r="J300" i="9"/>
  <c r="N300" i="9"/>
  <c r="O300" i="9"/>
  <c r="B301" i="9"/>
  <c r="C301" i="9"/>
  <c r="D301" i="9"/>
  <c r="H301" i="9"/>
  <c r="I301" i="9"/>
  <c r="J301" i="9"/>
  <c r="B302" i="9"/>
  <c r="C302" i="9"/>
  <c r="D302" i="9"/>
  <c r="H302" i="9"/>
  <c r="N302" i="9" s="1"/>
  <c r="I302" i="9"/>
  <c r="J302" i="9"/>
  <c r="B303" i="9"/>
  <c r="C303" i="9"/>
  <c r="D303" i="9"/>
  <c r="H303" i="9"/>
  <c r="L303" i="9" s="1"/>
  <c r="I303" i="9"/>
  <c r="J303" i="9"/>
  <c r="O303" i="9"/>
  <c r="B304" i="9"/>
  <c r="C304" i="9"/>
  <c r="D304" i="9"/>
  <c r="H304" i="9"/>
  <c r="I304" i="9"/>
  <c r="J304" i="9"/>
  <c r="O304" i="9"/>
  <c r="B305" i="9"/>
  <c r="C305" i="9"/>
  <c r="D305" i="9"/>
  <c r="H305" i="9"/>
  <c r="O305" i="9" s="1"/>
  <c r="I305" i="9"/>
  <c r="J305" i="9"/>
  <c r="B306" i="9"/>
  <c r="C306" i="9"/>
  <c r="D306" i="9"/>
  <c r="H306" i="9"/>
  <c r="I306" i="9"/>
  <c r="J306" i="9"/>
  <c r="B307" i="9"/>
  <c r="C307" i="9"/>
  <c r="D307" i="9"/>
  <c r="H307" i="9"/>
  <c r="L307" i="9" s="1"/>
  <c r="I307" i="9"/>
  <c r="J307" i="9"/>
  <c r="B308" i="9"/>
  <c r="C308" i="9"/>
  <c r="D308" i="9"/>
  <c r="H308" i="9"/>
  <c r="L308" i="9" s="1"/>
  <c r="I308" i="9"/>
  <c r="J308" i="9"/>
  <c r="N308" i="9"/>
  <c r="O308" i="9"/>
  <c r="B309" i="9"/>
  <c r="C309" i="9"/>
  <c r="D309" i="9"/>
  <c r="H309" i="9"/>
  <c r="I309" i="9"/>
  <c r="J309" i="9"/>
  <c r="B310" i="9"/>
  <c r="C310" i="9"/>
  <c r="D310" i="9"/>
  <c r="H310" i="9"/>
  <c r="N310" i="9" s="1"/>
  <c r="I310" i="9"/>
  <c r="J310" i="9"/>
  <c r="B311" i="9"/>
  <c r="C311" i="9"/>
  <c r="D311" i="9"/>
  <c r="H311" i="9"/>
  <c r="L311" i="9" s="1"/>
  <c r="I311" i="9"/>
  <c r="J311" i="9"/>
  <c r="O311" i="9"/>
  <c r="B312" i="9"/>
  <c r="C312" i="9"/>
  <c r="D312" i="9"/>
  <c r="H312" i="9"/>
  <c r="I312" i="9"/>
  <c r="J312" i="9"/>
  <c r="O312" i="9"/>
  <c r="B313" i="9"/>
  <c r="C313" i="9"/>
  <c r="D313" i="9"/>
  <c r="H313" i="9"/>
  <c r="O313" i="9" s="1"/>
  <c r="I313" i="9"/>
  <c r="J313" i="9"/>
  <c r="B314" i="9"/>
  <c r="C314" i="9"/>
  <c r="D314" i="9"/>
  <c r="H314" i="9"/>
  <c r="I314" i="9"/>
  <c r="J314" i="9"/>
  <c r="B315" i="9"/>
  <c r="C315" i="9"/>
  <c r="D315" i="9"/>
  <c r="H315" i="9"/>
  <c r="L315" i="9" s="1"/>
  <c r="I315" i="9"/>
  <c r="J315" i="9"/>
  <c r="B316" i="9"/>
  <c r="C316" i="9"/>
  <c r="D316" i="9"/>
  <c r="H316" i="9"/>
  <c r="L316" i="9" s="1"/>
  <c r="I316" i="9"/>
  <c r="J316" i="9"/>
  <c r="N316" i="9"/>
  <c r="O316" i="9"/>
  <c r="B317" i="9"/>
  <c r="C317" i="9"/>
  <c r="D317" i="9"/>
  <c r="H317" i="9"/>
  <c r="I317" i="9"/>
  <c r="J317" i="9"/>
  <c r="B318" i="9"/>
  <c r="C318" i="9"/>
  <c r="D318" i="9"/>
  <c r="H318" i="9"/>
  <c r="N318" i="9" s="1"/>
  <c r="I318" i="9"/>
  <c r="J318" i="9"/>
  <c r="B319" i="9"/>
  <c r="C319" i="9"/>
  <c r="D319" i="9"/>
  <c r="H319" i="9"/>
  <c r="L319" i="9" s="1"/>
  <c r="I319" i="9"/>
  <c r="J319" i="9"/>
  <c r="O319" i="9"/>
  <c r="B320" i="9"/>
  <c r="C320" i="9"/>
  <c r="D320" i="9"/>
  <c r="H320" i="9"/>
  <c r="I320" i="9"/>
  <c r="J320" i="9"/>
  <c r="O320" i="9"/>
  <c r="B321" i="9"/>
  <c r="C321" i="9"/>
  <c r="D321" i="9"/>
  <c r="H321" i="9"/>
  <c r="O321" i="9" s="1"/>
  <c r="I321" i="9"/>
  <c r="J321" i="9"/>
  <c r="B322" i="9"/>
  <c r="C322" i="9"/>
  <c r="D322" i="9"/>
  <c r="H322" i="9"/>
  <c r="I322" i="9"/>
  <c r="J322" i="9"/>
  <c r="B323" i="9"/>
  <c r="C323" i="9"/>
  <c r="D323" i="9"/>
  <c r="H323" i="9"/>
  <c r="L323" i="9" s="1"/>
  <c r="I323" i="9"/>
  <c r="J323" i="9"/>
  <c r="B324" i="9"/>
  <c r="C324" i="9"/>
  <c r="D324" i="9"/>
  <c r="H324" i="9"/>
  <c r="L324" i="9" s="1"/>
  <c r="I324" i="9"/>
  <c r="J324" i="9"/>
  <c r="N324" i="9"/>
  <c r="O324" i="9"/>
  <c r="B325" i="9"/>
  <c r="C325" i="9"/>
  <c r="D325" i="9"/>
  <c r="H325" i="9"/>
  <c r="I325" i="9"/>
  <c r="J325" i="9"/>
  <c r="B326" i="9"/>
  <c r="C326" i="9"/>
  <c r="D326" i="9"/>
  <c r="H326" i="9"/>
  <c r="N326" i="9" s="1"/>
  <c r="I326" i="9"/>
  <c r="J326" i="9"/>
  <c r="B327" i="9"/>
  <c r="C327" i="9"/>
  <c r="D327" i="9"/>
  <c r="H327" i="9"/>
  <c r="L327" i="9" s="1"/>
  <c r="I327" i="9"/>
  <c r="J327" i="9"/>
  <c r="O327" i="9"/>
  <c r="B328" i="9"/>
  <c r="C328" i="9"/>
  <c r="D328" i="9"/>
  <c r="H328" i="9"/>
  <c r="I328" i="9"/>
  <c r="J328" i="9"/>
  <c r="O328" i="9"/>
  <c r="B329" i="9"/>
  <c r="C329" i="9"/>
  <c r="D329" i="9"/>
  <c r="H329" i="9"/>
  <c r="O329" i="9" s="1"/>
  <c r="I329" i="9"/>
  <c r="J329" i="9"/>
  <c r="B330" i="9"/>
  <c r="C330" i="9"/>
  <c r="D330" i="9"/>
  <c r="H330" i="9"/>
  <c r="I330" i="9"/>
  <c r="J330" i="9"/>
  <c r="B331" i="9"/>
  <c r="C331" i="9"/>
  <c r="D331" i="9"/>
  <c r="H331" i="9"/>
  <c r="L331" i="9" s="1"/>
  <c r="I331" i="9"/>
  <c r="J331" i="9"/>
  <c r="B332" i="9"/>
  <c r="C332" i="9"/>
  <c r="D332" i="9"/>
  <c r="H332" i="9"/>
  <c r="L332" i="9" s="1"/>
  <c r="I332" i="9"/>
  <c r="J332" i="9"/>
  <c r="N332" i="9"/>
  <c r="O332" i="9"/>
  <c r="B333" i="9"/>
  <c r="C333" i="9"/>
  <c r="D333" i="9"/>
  <c r="H333" i="9"/>
  <c r="I333" i="9"/>
  <c r="J333" i="9"/>
  <c r="B334" i="9"/>
  <c r="C334" i="9"/>
  <c r="D334" i="9"/>
  <c r="H334" i="9"/>
  <c r="N334" i="9" s="1"/>
  <c r="I334" i="9"/>
  <c r="J334" i="9"/>
  <c r="B335" i="9"/>
  <c r="C335" i="9"/>
  <c r="D335" i="9"/>
  <c r="H335" i="9"/>
  <c r="L335" i="9" s="1"/>
  <c r="I335" i="9"/>
  <c r="J335" i="9"/>
  <c r="O335" i="9"/>
  <c r="B336" i="9"/>
  <c r="C336" i="9"/>
  <c r="D336" i="9"/>
  <c r="H336" i="9"/>
  <c r="I336" i="9"/>
  <c r="J336" i="9"/>
  <c r="O336" i="9"/>
  <c r="B337" i="9"/>
  <c r="C337" i="9"/>
  <c r="D337" i="9"/>
  <c r="H337" i="9"/>
  <c r="O337" i="9" s="1"/>
  <c r="I337" i="9"/>
  <c r="J337" i="9"/>
  <c r="B338" i="9"/>
  <c r="C338" i="9"/>
  <c r="D338" i="9"/>
  <c r="H338" i="9"/>
  <c r="I338" i="9"/>
  <c r="J338" i="9"/>
  <c r="B339" i="9"/>
  <c r="C339" i="9"/>
  <c r="D339" i="9"/>
  <c r="H339" i="9"/>
  <c r="L339" i="9" s="1"/>
  <c r="I339" i="9"/>
  <c r="J339" i="9"/>
  <c r="B340" i="9"/>
  <c r="C340" i="9"/>
  <c r="D340" i="9"/>
  <c r="H340" i="9"/>
  <c r="L340" i="9" s="1"/>
  <c r="I340" i="9"/>
  <c r="J340" i="9"/>
  <c r="N340" i="9"/>
  <c r="O340" i="9"/>
  <c r="B341" i="9"/>
  <c r="C341" i="9"/>
  <c r="D341" i="9"/>
  <c r="H341" i="9"/>
  <c r="I341" i="9"/>
  <c r="J341" i="9"/>
  <c r="B342" i="9"/>
  <c r="C342" i="9"/>
  <c r="D342" i="9"/>
  <c r="H342" i="9"/>
  <c r="O342" i="9" s="1"/>
  <c r="I342" i="9"/>
  <c r="J342" i="9"/>
  <c r="B343" i="9"/>
  <c r="C343" i="9"/>
  <c r="D343" i="9"/>
  <c r="H343" i="9"/>
  <c r="L343" i="9" s="1"/>
  <c r="I343" i="9"/>
  <c r="J343" i="9"/>
  <c r="B344" i="9"/>
  <c r="C344" i="9"/>
  <c r="D344" i="9"/>
  <c r="H344" i="9"/>
  <c r="I344" i="9"/>
  <c r="J344" i="9"/>
  <c r="O344" i="9"/>
  <c r="B345" i="9"/>
  <c r="C345" i="9"/>
  <c r="D345" i="9"/>
  <c r="H345" i="9"/>
  <c r="O345" i="9" s="1"/>
  <c r="I345" i="9"/>
  <c r="J345" i="9"/>
  <c r="N345" i="9"/>
  <c r="B346" i="9"/>
  <c r="C346" i="9"/>
  <c r="D346" i="9"/>
  <c r="H346" i="9"/>
  <c r="I346" i="9"/>
  <c r="J346" i="9"/>
  <c r="B347" i="9"/>
  <c r="C347" i="9"/>
  <c r="D347" i="9"/>
  <c r="H347" i="9"/>
  <c r="L347" i="9" s="1"/>
  <c r="I347" i="9"/>
  <c r="J347" i="9"/>
  <c r="B348" i="9"/>
  <c r="C348" i="9"/>
  <c r="D348" i="9"/>
  <c r="H348" i="9"/>
  <c r="L348" i="9" s="1"/>
  <c r="I348" i="9"/>
  <c r="J348" i="9"/>
  <c r="O348" i="9"/>
  <c r="B349" i="9"/>
  <c r="C349" i="9"/>
  <c r="D349" i="9"/>
  <c r="H349" i="9"/>
  <c r="I349" i="9"/>
  <c r="J349" i="9"/>
  <c r="B350" i="9"/>
  <c r="C350" i="9"/>
  <c r="D350" i="9"/>
  <c r="H350" i="9"/>
  <c r="O350" i="9" s="1"/>
  <c r="I350" i="9"/>
  <c r="J350" i="9"/>
  <c r="L350" i="9"/>
  <c r="B351" i="9"/>
  <c r="C351" i="9"/>
  <c r="D351" i="9"/>
  <c r="H351" i="9"/>
  <c r="L351" i="9" s="1"/>
  <c r="I351" i="9"/>
  <c r="J351" i="9"/>
  <c r="B352" i="9"/>
  <c r="C352" i="9"/>
  <c r="D352" i="9"/>
  <c r="H352" i="9"/>
  <c r="I352" i="9"/>
  <c r="J352" i="9"/>
  <c r="O352" i="9"/>
  <c r="B353" i="9"/>
  <c r="C353" i="9"/>
  <c r="D353" i="9"/>
  <c r="H353" i="9"/>
  <c r="O353" i="9" s="1"/>
  <c r="I353" i="9"/>
  <c r="J353" i="9"/>
  <c r="N353" i="9"/>
  <c r="B354" i="9"/>
  <c r="C354" i="9"/>
  <c r="D354" i="9"/>
  <c r="H354" i="9"/>
  <c r="I354" i="9"/>
  <c r="J354" i="9"/>
  <c r="B355" i="9"/>
  <c r="C355" i="9"/>
  <c r="D355" i="9"/>
  <c r="H355" i="9"/>
  <c r="L355" i="9" s="1"/>
  <c r="I355" i="9"/>
  <c r="J355" i="9"/>
  <c r="B356" i="9"/>
  <c r="C356" i="9"/>
  <c r="D356" i="9"/>
  <c r="H356" i="9"/>
  <c r="L356" i="9" s="1"/>
  <c r="I356" i="9"/>
  <c r="J356" i="9"/>
  <c r="O356" i="9"/>
  <c r="B357" i="9"/>
  <c r="C357" i="9"/>
  <c r="D357" i="9"/>
  <c r="H357" i="9"/>
  <c r="I357" i="9"/>
  <c r="J357" i="9"/>
  <c r="B358" i="9"/>
  <c r="C358" i="9"/>
  <c r="D358" i="9"/>
  <c r="H358" i="9"/>
  <c r="O358" i="9" s="1"/>
  <c r="I358" i="9"/>
  <c r="J358" i="9"/>
  <c r="L358" i="9"/>
  <c r="B359" i="9"/>
  <c r="C359" i="9"/>
  <c r="D359" i="9"/>
  <c r="H359" i="9"/>
  <c r="L359" i="9" s="1"/>
  <c r="I359" i="9"/>
  <c r="J359" i="9"/>
  <c r="B360" i="9"/>
  <c r="C360" i="9"/>
  <c r="D360" i="9"/>
  <c r="H360" i="9"/>
  <c r="I360" i="9"/>
  <c r="J360" i="9"/>
  <c r="O360" i="9"/>
  <c r="B361" i="9"/>
  <c r="C361" i="9"/>
  <c r="D361" i="9"/>
  <c r="H361" i="9"/>
  <c r="O361" i="9" s="1"/>
  <c r="I361" i="9"/>
  <c r="J361" i="9"/>
  <c r="N361" i="9"/>
  <c r="B362" i="9"/>
  <c r="C362" i="9"/>
  <c r="D362" i="9"/>
  <c r="H362" i="9"/>
  <c r="I362" i="9"/>
  <c r="J362" i="9"/>
  <c r="B363" i="9"/>
  <c r="C363" i="9"/>
  <c r="D363" i="9"/>
  <c r="H363" i="9"/>
  <c r="I363" i="9"/>
  <c r="J363" i="9"/>
  <c r="B364" i="9"/>
  <c r="C364" i="9"/>
  <c r="D364" i="9"/>
  <c r="H364" i="9"/>
  <c r="L364" i="9" s="1"/>
  <c r="I364" i="9"/>
  <c r="J364" i="9"/>
  <c r="B365" i="9"/>
  <c r="C365" i="9"/>
  <c r="D365" i="9"/>
  <c r="H365" i="9"/>
  <c r="I365" i="9"/>
  <c r="J365" i="9"/>
  <c r="B366" i="9"/>
  <c r="C366" i="9"/>
  <c r="D366" i="9"/>
  <c r="H366" i="9"/>
  <c r="O366" i="9" s="1"/>
  <c r="I366" i="9"/>
  <c r="J366" i="9"/>
  <c r="L366" i="9"/>
  <c r="N366" i="9"/>
  <c r="B367" i="9"/>
  <c r="C367" i="9"/>
  <c r="D367" i="9"/>
  <c r="H367" i="9"/>
  <c r="N367" i="9" s="1"/>
  <c r="I367" i="9"/>
  <c r="J367" i="9"/>
  <c r="L367" i="9"/>
  <c r="B368" i="9"/>
  <c r="C368" i="9"/>
  <c r="D368" i="9"/>
  <c r="H368" i="9"/>
  <c r="I368" i="9"/>
  <c r="J368" i="9"/>
  <c r="O368" i="9"/>
  <c r="B369" i="9"/>
  <c r="C369" i="9"/>
  <c r="D369" i="9"/>
  <c r="H369" i="9"/>
  <c r="I369" i="9"/>
  <c r="J369" i="9"/>
  <c r="N369" i="9"/>
  <c r="O369" i="9"/>
  <c r="B370" i="9"/>
  <c r="C370" i="9"/>
  <c r="D370" i="9"/>
  <c r="H370" i="9"/>
  <c r="I370" i="9"/>
  <c r="J370" i="9"/>
  <c r="B371" i="9"/>
  <c r="C371" i="9"/>
  <c r="D371" i="9"/>
  <c r="H371" i="9"/>
  <c r="L371" i="9" s="1"/>
  <c r="I371" i="9"/>
  <c r="J371" i="9"/>
  <c r="B372" i="9"/>
  <c r="C372" i="9"/>
  <c r="D372" i="9"/>
  <c r="H372" i="9"/>
  <c r="L372" i="9" s="1"/>
  <c r="I372" i="9"/>
  <c r="J372" i="9"/>
  <c r="B373" i="9"/>
  <c r="C373" i="9"/>
  <c r="D373" i="9"/>
  <c r="H373" i="9"/>
  <c r="I373" i="9"/>
  <c r="J373" i="9"/>
  <c r="B374" i="9"/>
  <c r="C374" i="9"/>
  <c r="D374" i="9"/>
  <c r="H374" i="9"/>
  <c r="O374" i="9" s="1"/>
  <c r="I374" i="9"/>
  <c r="J374" i="9"/>
  <c r="L374" i="9"/>
  <c r="N374" i="9"/>
  <c r="B375" i="9"/>
  <c r="C375" i="9"/>
  <c r="D375" i="9"/>
  <c r="H375" i="9"/>
  <c r="N375" i="9" s="1"/>
  <c r="I375" i="9"/>
  <c r="J375" i="9"/>
  <c r="L375" i="9"/>
  <c r="B376" i="9"/>
  <c r="C376" i="9"/>
  <c r="D376" i="9"/>
  <c r="H376" i="9"/>
  <c r="I376" i="9"/>
  <c r="J376" i="9"/>
  <c r="O376" i="9"/>
  <c r="B377" i="9"/>
  <c r="C377" i="9"/>
  <c r="D377" i="9"/>
  <c r="H377" i="9"/>
  <c r="I377" i="9"/>
  <c r="J377" i="9"/>
  <c r="N377" i="9"/>
  <c r="O377" i="9"/>
  <c r="B378" i="9"/>
  <c r="C378" i="9"/>
  <c r="D378" i="9"/>
  <c r="H378" i="9"/>
  <c r="O378" i="9" s="1"/>
  <c r="I378" i="9"/>
  <c r="J378" i="9"/>
  <c r="L378" i="9"/>
  <c r="B379" i="9"/>
  <c r="C379" i="9"/>
  <c r="D379" i="9"/>
  <c r="H379" i="9"/>
  <c r="L379" i="9" s="1"/>
  <c r="I379" i="9"/>
  <c r="J379" i="9"/>
  <c r="B380" i="9"/>
  <c r="C380" i="9"/>
  <c r="D380" i="9"/>
  <c r="H380" i="9"/>
  <c r="L380" i="9" s="1"/>
  <c r="I380" i="9"/>
  <c r="J380" i="9"/>
  <c r="N380" i="9"/>
  <c r="O380" i="9"/>
  <c r="B381" i="9"/>
  <c r="C381" i="9"/>
  <c r="D381" i="9"/>
  <c r="H381" i="9"/>
  <c r="I381" i="9"/>
  <c r="J381" i="9"/>
  <c r="N381" i="9"/>
  <c r="B382" i="9"/>
  <c r="C382" i="9"/>
  <c r="D382" i="9"/>
  <c r="H382" i="9"/>
  <c r="I382" i="9"/>
  <c r="J382" i="9"/>
  <c r="B383" i="9"/>
  <c r="C383" i="9"/>
  <c r="D383" i="9"/>
  <c r="H383" i="9"/>
  <c r="L383" i="9" s="1"/>
  <c r="I383" i="9"/>
  <c r="J383" i="9"/>
  <c r="N383" i="9"/>
  <c r="O383" i="9"/>
  <c r="B384" i="9"/>
  <c r="C384" i="9"/>
  <c r="D384" i="9"/>
  <c r="H384" i="9"/>
  <c r="I384" i="9"/>
  <c r="J384" i="9"/>
  <c r="B385" i="9"/>
  <c r="C385" i="9"/>
  <c r="D385" i="9"/>
  <c r="H385" i="9"/>
  <c r="N385" i="9" s="1"/>
  <c r="I385" i="9"/>
  <c r="J385" i="9"/>
  <c r="B386" i="9"/>
  <c r="C386" i="9"/>
  <c r="D386" i="9"/>
  <c r="H386" i="9"/>
  <c r="L386" i="9" s="1"/>
  <c r="I386" i="9"/>
  <c r="J386" i="9"/>
  <c r="O386" i="9"/>
  <c r="B387" i="9"/>
  <c r="C387" i="9"/>
  <c r="D387" i="9"/>
  <c r="H387" i="9"/>
  <c r="I387" i="9"/>
  <c r="J387" i="9"/>
  <c r="B388" i="9"/>
  <c r="C388" i="9"/>
  <c r="D388" i="9"/>
  <c r="H388" i="9"/>
  <c r="O388" i="9" s="1"/>
  <c r="I388" i="9"/>
  <c r="J388" i="9"/>
  <c r="L388" i="9"/>
  <c r="B389" i="9"/>
  <c r="C389" i="9"/>
  <c r="D389" i="9"/>
  <c r="H389" i="9"/>
  <c r="L389" i="9" s="1"/>
  <c r="I389" i="9"/>
  <c r="J389" i="9"/>
  <c r="B390" i="9"/>
  <c r="C390" i="9"/>
  <c r="D390" i="9"/>
  <c r="H390" i="9"/>
  <c r="I390" i="9"/>
  <c r="J390" i="9"/>
  <c r="B391" i="9"/>
  <c r="C391" i="9"/>
  <c r="D391" i="9"/>
  <c r="H391" i="9"/>
  <c r="O391" i="9" s="1"/>
  <c r="I391" i="9"/>
  <c r="J391" i="9"/>
  <c r="L391" i="9"/>
  <c r="N391" i="9"/>
  <c r="B392" i="9"/>
  <c r="C392" i="9"/>
  <c r="D392" i="9"/>
  <c r="H392" i="9"/>
  <c r="O392" i="9" s="1"/>
  <c r="I392" i="9"/>
  <c r="J392" i="9"/>
  <c r="B393" i="9"/>
  <c r="C393" i="9"/>
  <c r="D393" i="9"/>
  <c r="H393" i="9"/>
  <c r="L393" i="9" s="1"/>
  <c r="I393" i="9"/>
  <c r="J393" i="9"/>
  <c r="B394" i="9"/>
  <c r="C394" i="9"/>
  <c r="D394" i="9"/>
  <c r="H394" i="9"/>
  <c r="N394" i="9" s="1"/>
  <c r="I394" i="9"/>
  <c r="J394" i="9"/>
  <c r="B395" i="9"/>
  <c r="C395" i="9"/>
  <c r="D395" i="9"/>
  <c r="H395" i="9"/>
  <c r="I395" i="9"/>
  <c r="J395" i="9"/>
  <c r="B396" i="9"/>
  <c r="C396" i="9"/>
  <c r="D396" i="9"/>
  <c r="H396" i="9"/>
  <c r="O396" i="9" s="1"/>
  <c r="I396" i="9"/>
  <c r="J396" i="9"/>
  <c r="L396" i="9"/>
  <c r="B397" i="9"/>
  <c r="C397" i="9"/>
  <c r="D397" i="9"/>
  <c r="H397" i="9"/>
  <c r="L397" i="9" s="1"/>
  <c r="I397" i="9"/>
  <c r="J397" i="9"/>
  <c r="B398" i="9"/>
  <c r="C398" i="9"/>
  <c r="D398" i="9"/>
  <c r="H398" i="9"/>
  <c r="I398" i="9"/>
  <c r="J398" i="9"/>
  <c r="L398" i="9"/>
  <c r="N398" i="9"/>
  <c r="O398" i="9"/>
  <c r="B399" i="9"/>
  <c r="C399" i="9"/>
  <c r="D399" i="9"/>
  <c r="H399" i="9"/>
  <c r="I399" i="9"/>
  <c r="J399" i="9"/>
  <c r="B400" i="9"/>
  <c r="C400" i="9"/>
  <c r="D400" i="9"/>
  <c r="H400" i="9"/>
  <c r="N400" i="9" s="1"/>
  <c r="I400" i="9"/>
  <c r="J400" i="9"/>
  <c r="L400" i="9"/>
  <c r="B401" i="9"/>
  <c r="C401" i="9"/>
  <c r="D401" i="9"/>
  <c r="H401" i="9"/>
  <c r="I401" i="9"/>
  <c r="J401" i="9"/>
  <c r="B402" i="9"/>
  <c r="C402" i="9"/>
  <c r="D402" i="9"/>
  <c r="H402" i="9"/>
  <c r="I402" i="9"/>
  <c r="J402" i="9"/>
  <c r="O402" i="9"/>
  <c r="B403" i="9"/>
  <c r="C403" i="9"/>
  <c r="D403" i="9"/>
  <c r="H403" i="9"/>
  <c r="L403" i="9" s="1"/>
  <c r="I403" i="9"/>
  <c r="J403" i="9"/>
  <c r="N403" i="9"/>
  <c r="O403" i="9"/>
  <c r="B404" i="9"/>
  <c r="C404" i="9"/>
  <c r="D404" i="9"/>
  <c r="H404" i="9"/>
  <c r="I404" i="9"/>
  <c r="J404" i="9"/>
  <c r="B405" i="9"/>
  <c r="C405" i="9"/>
  <c r="D405" i="9"/>
  <c r="H405" i="9"/>
  <c r="L405" i="9" s="1"/>
  <c r="I405" i="9"/>
  <c r="J405" i="9"/>
  <c r="B406" i="9"/>
  <c r="C406" i="9"/>
  <c r="D406" i="9"/>
  <c r="H406" i="9"/>
  <c r="I406" i="9"/>
  <c r="J406" i="9"/>
  <c r="L406" i="9"/>
  <c r="N406" i="9"/>
  <c r="O406" i="9"/>
  <c r="B407" i="9"/>
  <c r="C407" i="9"/>
  <c r="D407" i="9"/>
  <c r="H407" i="9"/>
  <c r="I407" i="9"/>
  <c r="J407" i="9"/>
  <c r="B408" i="9"/>
  <c r="C408" i="9"/>
  <c r="D408" i="9"/>
  <c r="H408" i="9"/>
  <c r="N408" i="9" s="1"/>
  <c r="I408" i="9"/>
  <c r="J408" i="9"/>
  <c r="L408" i="9"/>
  <c r="B409" i="9"/>
  <c r="C409" i="9"/>
  <c r="D409" i="9"/>
  <c r="H409" i="9"/>
  <c r="I409" i="9"/>
  <c r="J409" i="9"/>
  <c r="B410" i="9"/>
  <c r="C410" i="9"/>
  <c r="D410" i="9"/>
  <c r="H410" i="9"/>
  <c r="I410" i="9"/>
  <c r="J410" i="9"/>
  <c r="O410" i="9"/>
  <c r="B411" i="9"/>
  <c r="C411" i="9"/>
  <c r="D411" i="9"/>
  <c r="H411" i="9"/>
  <c r="L411" i="9" s="1"/>
  <c r="I411" i="9"/>
  <c r="J411" i="9"/>
  <c r="N411" i="9"/>
  <c r="O411" i="9"/>
  <c r="B412" i="9"/>
  <c r="C412" i="9"/>
  <c r="D412" i="9"/>
  <c r="H412" i="9"/>
  <c r="I412" i="9"/>
  <c r="J412" i="9"/>
  <c r="B413" i="9"/>
  <c r="C413" i="9"/>
  <c r="D413" i="9"/>
  <c r="H413" i="9"/>
  <c r="L413" i="9" s="1"/>
  <c r="I413" i="9"/>
  <c r="J413" i="9"/>
  <c r="B414" i="9"/>
  <c r="C414" i="9"/>
  <c r="D414" i="9"/>
  <c r="H414" i="9"/>
  <c r="I414" i="9"/>
  <c r="J414" i="9"/>
  <c r="L414" i="9"/>
  <c r="N414" i="9"/>
  <c r="O414" i="9"/>
  <c r="B415" i="9"/>
  <c r="C415" i="9"/>
  <c r="D415" i="9"/>
  <c r="H415" i="9"/>
  <c r="I415" i="9"/>
  <c r="J415" i="9"/>
  <c r="B416" i="9"/>
  <c r="C416" i="9"/>
  <c r="D416" i="9"/>
  <c r="H416" i="9"/>
  <c r="N416" i="9" s="1"/>
  <c r="I416" i="9"/>
  <c r="J416" i="9"/>
  <c r="L416" i="9"/>
  <c r="B417" i="9"/>
  <c r="C417" i="9"/>
  <c r="D417" i="9"/>
  <c r="H417" i="9"/>
  <c r="I417" i="9"/>
  <c r="J417" i="9"/>
  <c r="B418" i="9"/>
  <c r="C418" i="9"/>
  <c r="D418" i="9"/>
  <c r="H418" i="9"/>
  <c r="I418" i="9"/>
  <c r="J418" i="9"/>
  <c r="O418" i="9"/>
  <c r="B419" i="9"/>
  <c r="C419" i="9"/>
  <c r="D419" i="9"/>
  <c r="H419" i="9"/>
  <c r="L419" i="9" s="1"/>
  <c r="I419" i="9"/>
  <c r="J419" i="9"/>
  <c r="N419" i="9"/>
  <c r="O419" i="9"/>
  <c r="B420" i="9"/>
  <c r="C420" i="9"/>
  <c r="D420" i="9"/>
  <c r="H420" i="9"/>
  <c r="I420" i="9"/>
  <c r="J420" i="9"/>
  <c r="B421" i="9"/>
  <c r="C421" i="9"/>
  <c r="D421" i="9"/>
  <c r="H421" i="9"/>
  <c r="L421" i="9" s="1"/>
  <c r="I421" i="9"/>
  <c r="J421" i="9"/>
  <c r="B422" i="9"/>
  <c r="C422" i="9"/>
  <c r="D422" i="9"/>
  <c r="H422" i="9"/>
  <c r="I422" i="9"/>
  <c r="J422" i="9"/>
  <c r="L422" i="9"/>
  <c r="N422" i="9"/>
  <c r="O422" i="9"/>
  <c r="B423" i="9"/>
  <c r="C423" i="9"/>
  <c r="D423" i="9"/>
  <c r="H423" i="9"/>
  <c r="I423" i="9"/>
  <c r="J423" i="9"/>
  <c r="B424" i="9"/>
  <c r="C424" i="9"/>
  <c r="D424" i="9"/>
  <c r="H424" i="9"/>
  <c r="N424" i="9" s="1"/>
  <c r="I424" i="9"/>
  <c r="J424" i="9"/>
  <c r="L424" i="9"/>
  <c r="B425" i="9"/>
  <c r="C425" i="9"/>
  <c r="D425" i="9"/>
  <c r="H425" i="9"/>
  <c r="I425" i="9"/>
  <c r="J425" i="9"/>
  <c r="B426" i="9"/>
  <c r="C426" i="9"/>
  <c r="D426" i="9"/>
  <c r="H426" i="9"/>
  <c r="I426" i="9"/>
  <c r="J426" i="9"/>
  <c r="O426" i="9"/>
  <c r="B427" i="9"/>
  <c r="C427" i="9"/>
  <c r="D427" i="9"/>
  <c r="H427" i="9"/>
  <c r="L427" i="9" s="1"/>
  <c r="I427" i="9"/>
  <c r="J427" i="9"/>
  <c r="N427" i="9"/>
  <c r="O427" i="9"/>
  <c r="B428" i="9"/>
  <c r="C428" i="9"/>
  <c r="D428" i="9"/>
  <c r="H428" i="9"/>
  <c r="I428" i="9"/>
  <c r="J428" i="9"/>
  <c r="B429" i="9"/>
  <c r="C429" i="9"/>
  <c r="D429" i="9"/>
  <c r="H429" i="9"/>
  <c r="I429" i="9"/>
  <c r="J429" i="9"/>
  <c r="B430" i="9"/>
  <c r="C430" i="9"/>
  <c r="D430" i="9"/>
  <c r="H430" i="9"/>
  <c r="I430" i="9"/>
  <c r="J430" i="9"/>
  <c r="L430" i="9"/>
  <c r="N430" i="9"/>
  <c r="O430" i="9"/>
  <c r="B431" i="9"/>
  <c r="C431" i="9"/>
  <c r="D431" i="9"/>
  <c r="H431" i="9"/>
  <c r="I431" i="9"/>
  <c r="J431" i="9"/>
  <c r="B432" i="9"/>
  <c r="C432" i="9"/>
  <c r="D432" i="9"/>
  <c r="H432" i="9"/>
  <c r="N432" i="9" s="1"/>
  <c r="I432" i="9"/>
  <c r="J432" i="9"/>
  <c r="L432" i="9"/>
  <c r="B433" i="9"/>
  <c r="C433" i="9"/>
  <c r="D433" i="9"/>
  <c r="H433" i="9"/>
  <c r="I433" i="9"/>
  <c r="J433" i="9"/>
  <c r="B434" i="9"/>
  <c r="C434" i="9"/>
  <c r="D434" i="9"/>
  <c r="H434" i="9"/>
  <c r="I434" i="9"/>
  <c r="J434" i="9"/>
  <c r="B435" i="9"/>
  <c r="C435" i="9"/>
  <c r="D435" i="9"/>
  <c r="H435" i="9"/>
  <c r="L435" i="9" s="1"/>
  <c r="I435" i="9"/>
  <c r="J435" i="9"/>
  <c r="N435" i="9"/>
  <c r="O435" i="9"/>
  <c r="B436" i="9"/>
  <c r="C436" i="9"/>
  <c r="D436" i="9"/>
  <c r="H436" i="9"/>
  <c r="I436" i="9"/>
  <c r="J436" i="9"/>
  <c r="B437" i="9"/>
  <c r="C437" i="9"/>
  <c r="D437" i="9"/>
  <c r="H437" i="9"/>
  <c r="I437" i="9"/>
  <c r="J437" i="9"/>
  <c r="B438" i="9"/>
  <c r="C438" i="9"/>
  <c r="D438" i="9"/>
  <c r="H438" i="9"/>
  <c r="I438" i="9"/>
  <c r="J438" i="9"/>
  <c r="L438" i="9"/>
  <c r="N438" i="9"/>
  <c r="O438" i="9"/>
  <c r="B439" i="9"/>
  <c r="C439" i="9"/>
  <c r="D439" i="9"/>
  <c r="H439" i="9"/>
  <c r="I439" i="9"/>
  <c r="J439" i="9"/>
  <c r="B440" i="9"/>
  <c r="C440" i="9"/>
  <c r="D440" i="9"/>
  <c r="H440" i="9"/>
  <c r="N440" i="9" s="1"/>
  <c r="I440" i="9"/>
  <c r="J440" i="9"/>
  <c r="L440" i="9"/>
  <c r="B441" i="9"/>
  <c r="C441" i="9"/>
  <c r="D441" i="9"/>
  <c r="H441" i="9"/>
  <c r="I441" i="9"/>
  <c r="J441" i="9"/>
  <c r="B442" i="9"/>
  <c r="C442" i="9"/>
  <c r="D442" i="9"/>
  <c r="H442" i="9"/>
  <c r="O442" i="9" s="1"/>
  <c r="I442" i="9"/>
  <c r="J442" i="9"/>
  <c r="B443" i="9"/>
  <c r="C443" i="9"/>
  <c r="D443" i="9"/>
  <c r="H443" i="9"/>
  <c r="L443" i="9" s="1"/>
  <c r="I443" i="9"/>
  <c r="J443" i="9"/>
  <c r="N443" i="9"/>
  <c r="O443" i="9"/>
  <c r="B444" i="9"/>
  <c r="C444" i="9"/>
  <c r="D444" i="9"/>
  <c r="H444" i="9"/>
  <c r="I444" i="9"/>
  <c r="J444" i="9"/>
  <c r="B445" i="9"/>
  <c r="C445" i="9"/>
  <c r="D445" i="9"/>
  <c r="H445" i="9"/>
  <c r="L445" i="9" s="1"/>
  <c r="I445" i="9"/>
  <c r="J445" i="9"/>
  <c r="B446" i="9"/>
  <c r="C446" i="9"/>
  <c r="D446" i="9"/>
  <c r="H446" i="9"/>
  <c r="I446" i="9"/>
  <c r="J446" i="9"/>
  <c r="O446" i="9"/>
  <c r="B447" i="9"/>
  <c r="C447" i="9"/>
  <c r="D447" i="9"/>
  <c r="H447" i="9"/>
  <c r="I447" i="9"/>
  <c r="J447" i="9"/>
  <c r="B448" i="9"/>
  <c r="C448" i="9"/>
  <c r="D448" i="9"/>
  <c r="H448" i="9"/>
  <c r="I448" i="9"/>
  <c r="J448" i="9"/>
  <c r="L448" i="9"/>
  <c r="N448" i="9"/>
  <c r="B449" i="9"/>
  <c r="C449" i="9"/>
  <c r="D449" i="9"/>
  <c r="H449" i="9"/>
  <c r="I449" i="9"/>
  <c r="J449" i="9"/>
  <c r="B450" i="9"/>
  <c r="C450" i="9"/>
  <c r="D450" i="9"/>
  <c r="H450" i="9"/>
  <c r="I450" i="9"/>
  <c r="J450" i="9"/>
  <c r="B451" i="9"/>
  <c r="C451" i="9"/>
  <c r="D451" i="9"/>
  <c r="H451" i="9"/>
  <c r="L451" i="9" s="1"/>
  <c r="I451" i="9"/>
  <c r="J451" i="9"/>
  <c r="N451" i="9"/>
  <c r="O451" i="9"/>
  <c r="B452" i="9"/>
  <c r="C452" i="9"/>
  <c r="D452" i="9"/>
  <c r="H452" i="9"/>
  <c r="I452" i="9"/>
  <c r="J452" i="9"/>
  <c r="B453" i="9"/>
  <c r="C453" i="9"/>
  <c r="D453" i="9"/>
  <c r="H453" i="9"/>
  <c r="I453" i="9"/>
  <c r="J453" i="9"/>
  <c r="L453" i="9"/>
  <c r="B454" i="9"/>
  <c r="C454" i="9"/>
  <c r="D454" i="9"/>
  <c r="H454" i="9"/>
  <c r="I454" i="9"/>
  <c r="J454" i="9"/>
  <c r="B455" i="9"/>
  <c r="C455" i="9"/>
  <c r="D455" i="9"/>
  <c r="H455" i="9"/>
  <c r="I455" i="9"/>
  <c r="J455" i="9"/>
  <c r="B456" i="9"/>
  <c r="C456" i="9"/>
  <c r="D456" i="9"/>
  <c r="H456" i="9"/>
  <c r="I456" i="9"/>
  <c r="J456" i="9"/>
  <c r="L456" i="9"/>
  <c r="N456" i="9"/>
  <c r="B457" i="9"/>
  <c r="C457" i="9"/>
  <c r="D457" i="9"/>
  <c r="H457" i="9"/>
  <c r="N457" i="9" s="1"/>
  <c r="I457" i="9"/>
  <c r="J457" i="9"/>
  <c r="B458" i="9"/>
  <c r="C458" i="9"/>
  <c r="D458" i="9"/>
  <c r="H458" i="9"/>
  <c r="I458" i="9"/>
  <c r="J458" i="9"/>
  <c r="B459" i="9"/>
  <c r="C459" i="9"/>
  <c r="D459" i="9"/>
  <c r="H459" i="9"/>
  <c r="L459" i="9" s="1"/>
  <c r="I459" i="9"/>
  <c r="J459" i="9"/>
  <c r="N459" i="9"/>
  <c r="O459" i="9"/>
  <c r="B460" i="9"/>
  <c r="C460" i="9"/>
  <c r="D460" i="9"/>
  <c r="H460" i="9"/>
  <c r="I460" i="9"/>
  <c r="J460" i="9"/>
  <c r="B461" i="9"/>
  <c r="C461" i="9"/>
  <c r="D461" i="9"/>
  <c r="H461" i="9"/>
  <c r="I461" i="9"/>
  <c r="J461" i="9"/>
  <c r="L461" i="9"/>
  <c r="B462" i="9"/>
  <c r="C462" i="9"/>
  <c r="D462" i="9"/>
  <c r="H462" i="9"/>
  <c r="N462" i="9" s="1"/>
  <c r="I462" i="9"/>
  <c r="J462" i="9"/>
  <c r="B463" i="9"/>
  <c r="C463" i="9"/>
  <c r="D463" i="9"/>
  <c r="H463" i="9"/>
  <c r="I463" i="9"/>
  <c r="J463" i="9"/>
  <c r="B464" i="9"/>
  <c r="C464" i="9"/>
  <c r="D464" i="9"/>
  <c r="H464" i="9"/>
  <c r="I464" i="9"/>
  <c r="J464" i="9"/>
  <c r="N464" i="9"/>
  <c r="O464" i="9"/>
  <c r="B465" i="9"/>
  <c r="C465" i="9"/>
  <c r="D465" i="9"/>
  <c r="H465" i="9"/>
  <c r="N465" i="9" s="1"/>
  <c r="I465" i="9"/>
  <c r="J465" i="9"/>
  <c r="L465" i="9"/>
  <c r="B466" i="9"/>
  <c r="C466" i="9"/>
  <c r="D466" i="9"/>
  <c r="H466" i="9"/>
  <c r="N466" i="9" s="1"/>
  <c r="I466" i="9"/>
  <c r="J466" i="9"/>
  <c r="L466" i="9"/>
  <c r="B467" i="9"/>
  <c r="C467" i="9"/>
  <c r="D467" i="9"/>
  <c r="H467" i="9"/>
  <c r="I467" i="9"/>
  <c r="J467" i="9"/>
  <c r="B468" i="9"/>
  <c r="C468" i="9"/>
  <c r="D468" i="9"/>
  <c r="H468" i="9"/>
  <c r="I468" i="9"/>
  <c r="J468" i="9"/>
  <c r="B469" i="9"/>
  <c r="C469" i="9"/>
  <c r="D469" i="9"/>
  <c r="H469" i="9"/>
  <c r="I469" i="9"/>
  <c r="J469" i="9"/>
  <c r="B470" i="9"/>
  <c r="C470" i="9"/>
  <c r="D470" i="9"/>
  <c r="H470" i="9"/>
  <c r="N470" i="9" s="1"/>
  <c r="I470" i="9"/>
  <c r="J470" i="9"/>
  <c r="L470" i="9"/>
  <c r="O470" i="9"/>
  <c r="B471" i="9"/>
  <c r="C471" i="9"/>
  <c r="D471" i="9"/>
  <c r="H471" i="9"/>
  <c r="I471" i="9"/>
  <c r="J471" i="9"/>
  <c r="B472" i="9"/>
  <c r="C472" i="9"/>
  <c r="D472" i="9"/>
  <c r="H472" i="9"/>
  <c r="N472" i="9" s="1"/>
  <c r="I472" i="9"/>
  <c r="J472" i="9"/>
  <c r="L472" i="9"/>
  <c r="O472" i="9"/>
  <c r="B473" i="9"/>
  <c r="C473" i="9"/>
  <c r="D473" i="9"/>
  <c r="H473" i="9"/>
  <c r="L473" i="9" s="1"/>
  <c r="I473" i="9"/>
  <c r="J473" i="9"/>
  <c r="N473" i="9"/>
  <c r="O473" i="9"/>
  <c r="B474" i="9"/>
  <c r="C474" i="9"/>
  <c r="D474" i="9"/>
  <c r="H474" i="9"/>
  <c r="I474" i="9"/>
  <c r="J474" i="9"/>
  <c r="B475" i="9"/>
  <c r="C475" i="9"/>
  <c r="D475" i="9"/>
  <c r="H475" i="9"/>
  <c r="O475" i="9" s="1"/>
  <c r="I475" i="9"/>
  <c r="J475" i="9"/>
  <c r="B476" i="9"/>
  <c r="C476" i="9"/>
  <c r="D476" i="9"/>
  <c r="H476" i="9"/>
  <c r="I476" i="9"/>
  <c r="J476" i="9"/>
  <c r="B477" i="9"/>
  <c r="C477" i="9"/>
  <c r="D477" i="9"/>
  <c r="H477" i="9"/>
  <c r="I477" i="9"/>
  <c r="J477" i="9"/>
  <c r="L477" i="9"/>
  <c r="O477" i="9"/>
  <c r="B478" i="9"/>
  <c r="C478" i="9"/>
  <c r="D478" i="9"/>
  <c r="H478" i="9"/>
  <c r="O478" i="9" s="1"/>
  <c r="I478" i="9"/>
  <c r="J478" i="9"/>
  <c r="B479" i="9"/>
  <c r="C479" i="9"/>
  <c r="D479" i="9"/>
  <c r="H479" i="9"/>
  <c r="I479" i="9"/>
  <c r="J479" i="9"/>
  <c r="B480" i="9"/>
  <c r="C480" i="9"/>
  <c r="D480" i="9"/>
  <c r="H480" i="9"/>
  <c r="I480" i="9"/>
  <c r="J480" i="9"/>
  <c r="B481" i="9"/>
  <c r="C481" i="9"/>
  <c r="D481" i="9"/>
  <c r="H481" i="9"/>
  <c r="L481" i="9" s="1"/>
  <c r="I481" i="9"/>
  <c r="J481" i="9"/>
  <c r="N481" i="9"/>
  <c r="O481" i="9"/>
  <c r="B482" i="9"/>
  <c r="C482" i="9"/>
  <c r="D482" i="9"/>
  <c r="H482" i="9"/>
  <c r="O482" i="9" s="1"/>
  <c r="I482" i="9"/>
  <c r="J482" i="9"/>
  <c r="N482" i="9"/>
  <c r="B483" i="9"/>
  <c r="C483" i="9"/>
  <c r="D483" i="9"/>
  <c r="H483" i="9"/>
  <c r="I483" i="9"/>
  <c r="J483" i="9"/>
  <c r="B484" i="9"/>
  <c r="C484" i="9"/>
  <c r="D484" i="9"/>
  <c r="H484" i="9"/>
  <c r="I484" i="9"/>
  <c r="J484" i="9"/>
  <c r="B485" i="9"/>
  <c r="C485" i="9"/>
  <c r="D485" i="9"/>
  <c r="H485" i="9"/>
  <c r="I485" i="9"/>
  <c r="J485" i="9"/>
  <c r="L485" i="9"/>
  <c r="O485" i="9"/>
  <c r="B486" i="9"/>
  <c r="C486" i="9"/>
  <c r="D486" i="9"/>
  <c r="H486" i="9"/>
  <c r="O486" i="9" s="1"/>
  <c r="I486" i="9"/>
  <c r="J486" i="9"/>
  <c r="B487" i="9"/>
  <c r="C487" i="9"/>
  <c r="D487" i="9"/>
  <c r="H487" i="9"/>
  <c r="I487" i="9"/>
  <c r="J487" i="9"/>
  <c r="B488" i="9"/>
  <c r="C488" i="9"/>
  <c r="D488" i="9"/>
  <c r="H488" i="9"/>
  <c r="I488" i="9"/>
  <c r="J488" i="9"/>
  <c r="B489" i="9"/>
  <c r="C489" i="9"/>
  <c r="D489" i="9"/>
  <c r="H489" i="9"/>
  <c r="L489" i="9" s="1"/>
  <c r="I489" i="9"/>
  <c r="J489" i="9"/>
  <c r="N489" i="9"/>
  <c r="B490" i="9"/>
  <c r="C490" i="9"/>
  <c r="D490" i="9"/>
  <c r="H490" i="9"/>
  <c r="O490" i="9" s="1"/>
  <c r="I490" i="9"/>
  <c r="J490" i="9"/>
  <c r="N490" i="9"/>
  <c r="B491" i="9"/>
  <c r="C491" i="9"/>
  <c r="D491" i="9"/>
  <c r="H491" i="9"/>
  <c r="I491" i="9"/>
  <c r="J491" i="9"/>
  <c r="B492" i="9"/>
  <c r="C492" i="9"/>
  <c r="D492" i="9"/>
  <c r="H492" i="9"/>
  <c r="I492" i="9"/>
  <c r="J492" i="9"/>
  <c r="B493" i="9"/>
  <c r="C493" i="9"/>
  <c r="D493" i="9"/>
  <c r="H493" i="9"/>
  <c r="I493" i="9"/>
  <c r="J493" i="9"/>
  <c r="L493" i="9"/>
  <c r="O493" i="9"/>
  <c r="B494" i="9"/>
  <c r="C494" i="9"/>
  <c r="D494" i="9"/>
  <c r="H494" i="9"/>
  <c r="O494" i="9" s="1"/>
  <c r="I494" i="9"/>
  <c r="J494" i="9"/>
  <c r="B495" i="9"/>
  <c r="C495" i="9"/>
  <c r="D495" i="9"/>
  <c r="H495" i="9"/>
  <c r="I495" i="9"/>
  <c r="J495" i="9"/>
  <c r="B496" i="9"/>
  <c r="C496" i="9"/>
  <c r="D496" i="9"/>
  <c r="H496" i="9"/>
  <c r="I496" i="9"/>
  <c r="J496" i="9"/>
  <c r="B497" i="9"/>
  <c r="C497" i="9"/>
  <c r="D497" i="9"/>
  <c r="H497" i="9"/>
  <c r="L497" i="9" s="1"/>
  <c r="I497" i="9"/>
  <c r="J497" i="9"/>
  <c r="N497" i="9"/>
  <c r="O497" i="9"/>
  <c r="B498" i="9"/>
  <c r="C498" i="9"/>
  <c r="D498" i="9"/>
  <c r="H498" i="9"/>
  <c r="O498" i="9" s="1"/>
  <c r="I498" i="9"/>
  <c r="J498" i="9"/>
  <c r="N498" i="9"/>
  <c r="B499" i="9"/>
  <c r="C499" i="9"/>
  <c r="D499" i="9"/>
  <c r="H499" i="9"/>
  <c r="I499" i="9"/>
  <c r="J499" i="9"/>
  <c r="B500" i="9"/>
  <c r="C500" i="9"/>
  <c r="D500" i="9"/>
  <c r="H500" i="9"/>
  <c r="I500" i="9"/>
  <c r="J500" i="9"/>
  <c r="B501" i="9"/>
  <c r="C501" i="9"/>
  <c r="D501" i="9"/>
  <c r="H501" i="9"/>
  <c r="I501" i="9"/>
  <c r="J501" i="9"/>
  <c r="L501" i="9"/>
  <c r="O501" i="9"/>
  <c r="B502" i="9"/>
  <c r="C502" i="9"/>
  <c r="D502" i="9"/>
  <c r="H502" i="9"/>
  <c r="O502" i="9" s="1"/>
  <c r="I502" i="9"/>
  <c r="J502" i="9"/>
  <c r="B503" i="9"/>
  <c r="C503" i="9"/>
  <c r="D503" i="9"/>
  <c r="H503" i="9"/>
  <c r="I503" i="9"/>
  <c r="J503" i="9"/>
  <c r="B504" i="9"/>
  <c r="C504" i="9"/>
  <c r="D504" i="9"/>
  <c r="H504" i="9"/>
  <c r="I504" i="9"/>
  <c r="J504" i="9"/>
  <c r="B505" i="9"/>
  <c r="C505" i="9"/>
  <c r="D505" i="9"/>
  <c r="H505" i="9"/>
  <c r="L505" i="9" s="1"/>
  <c r="I505" i="9"/>
  <c r="J505" i="9"/>
  <c r="N505" i="9"/>
  <c r="O505" i="9"/>
  <c r="B506" i="9"/>
  <c r="C506" i="9"/>
  <c r="D506" i="9"/>
  <c r="H506" i="9"/>
  <c r="O506" i="9" s="1"/>
  <c r="I506" i="9"/>
  <c r="J506" i="9"/>
  <c r="N506" i="9"/>
  <c r="B507" i="9"/>
  <c r="C507" i="9"/>
  <c r="D507" i="9"/>
  <c r="H507" i="9"/>
  <c r="I507" i="9"/>
  <c r="J507" i="9"/>
  <c r="B508" i="9"/>
  <c r="C508" i="9"/>
  <c r="D508" i="9"/>
  <c r="H508" i="9"/>
  <c r="I508" i="9"/>
  <c r="J508" i="9"/>
  <c r="B509" i="9"/>
  <c r="C509" i="9"/>
  <c r="D509" i="9"/>
  <c r="H509" i="9"/>
  <c r="I509" i="9"/>
  <c r="J509" i="9"/>
  <c r="L509" i="9"/>
  <c r="O509" i="9"/>
  <c r="B510" i="9"/>
  <c r="C510" i="9"/>
  <c r="D510" i="9"/>
  <c r="H510" i="9"/>
  <c r="O510" i="9" s="1"/>
  <c r="I510" i="9"/>
  <c r="J510" i="9"/>
  <c r="B511" i="9"/>
  <c r="C511" i="9"/>
  <c r="D511" i="9"/>
  <c r="H511" i="9"/>
  <c r="I511" i="9"/>
  <c r="J511" i="9"/>
  <c r="B512" i="9"/>
  <c r="C512" i="9"/>
  <c r="D512" i="9"/>
  <c r="H512" i="9"/>
  <c r="I512" i="9"/>
  <c r="J512" i="9"/>
  <c r="B513" i="9"/>
  <c r="C513" i="9"/>
  <c r="D513" i="9"/>
  <c r="H513" i="9"/>
  <c r="L513" i="9" s="1"/>
  <c r="I513" i="9"/>
  <c r="J513" i="9"/>
  <c r="B514" i="9"/>
  <c r="C514" i="9"/>
  <c r="D514" i="9"/>
  <c r="H514" i="9"/>
  <c r="O514" i="9" s="1"/>
  <c r="I514" i="9"/>
  <c r="J514" i="9"/>
  <c r="N514" i="9"/>
  <c r="B515" i="9"/>
  <c r="C515" i="9"/>
  <c r="D515" i="9"/>
  <c r="H515" i="9"/>
  <c r="I515" i="9"/>
  <c r="J515" i="9"/>
  <c r="B516" i="9"/>
  <c r="C516" i="9"/>
  <c r="D516" i="9"/>
  <c r="H516" i="9"/>
  <c r="I516" i="9"/>
  <c r="J516" i="9"/>
  <c r="B517" i="9"/>
  <c r="C517" i="9"/>
  <c r="D517" i="9"/>
  <c r="H517" i="9"/>
  <c r="I517" i="9"/>
  <c r="J517" i="9"/>
  <c r="L517" i="9"/>
  <c r="O517" i="9"/>
  <c r="B518" i="9"/>
  <c r="C518" i="9"/>
  <c r="D518" i="9"/>
  <c r="H518" i="9"/>
  <c r="O518" i="9" s="1"/>
  <c r="I518" i="9"/>
  <c r="J518" i="9"/>
  <c r="B519" i="9"/>
  <c r="C519" i="9"/>
  <c r="D519" i="9"/>
  <c r="H519" i="9"/>
  <c r="I519" i="9"/>
  <c r="J519" i="9"/>
  <c r="B520" i="9"/>
  <c r="C520" i="9"/>
  <c r="D520" i="9"/>
  <c r="H520" i="9"/>
  <c r="I520" i="9"/>
  <c r="J520" i="9"/>
  <c r="B521" i="9"/>
  <c r="C521" i="9"/>
  <c r="D521" i="9"/>
  <c r="H521" i="9"/>
  <c r="L521" i="9" s="1"/>
  <c r="I521" i="9"/>
  <c r="J521" i="9"/>
  <c r="N521" i="9"/>
  <c r="O521" i="9"/>
  <c r="B522" i="9"/>
  <c r="C522" i="9"/>
  <c r="D522" i="9"/>
  <c r="H522" i="9"/>
  <c r="O522" i="9" s="1"/>
  <c r="I522" i="9"/>
  <c r="J522" i="9"/>
  <c r="N522" i="9"/>
  <c r="B523" i="9"/>
  <c r="C523" i="9"/>
  <c r="D523" i="9"/>
  <c r="H523" i="9"/>
  <c r="I523" i="9"/>
  <c r="J523" i="9"/>
  <c r="O523" i="9"/>
  <c r="B524" i="9"/>
  <c r="C524" i="9"/>
  <c r="D524" i="9"/>
  <c r="H524" i="9"/>
  <c r="I524" i="9"/>
  <c r="J524" i="9"/>
  <c r="B525" i="9"/>
  <c r="C525" i="9"/>
  <c r="D525" i="9"/>
  <c r="H525" i="9"/>
  <c r="I525" i="9"/>
  <c r="J525" i="9"/>
  <c r="L525" i="9"/>
  <c r="O525" i="9"/>
  <c r="B526" i="9"/>
  <c r="C526" i="9"/>
  <c r="D526" i="9"/>
  <c r="H526" i="9"/>
  <c r="O526" i="9" s="1"/>
  <c r="I526" i="9"/>
  <c r="J526" i="9"/>
  <c r="B527" i="9"/>
  <c r="C527" i="9"/>
  <c r="D527" i="9"/>
  <c r="H527" i="9"/>
  <c r="I527" i="9"/>
  <c r="J527" i="9"/>
  <c r="B528" i="9"/>
  <c r="C528" i="9"/>
  <c r="D528" i="9"/>
  <c r="H528" i="9"/>
  <c r="I528" i="9"/>
  <c r="J528" i="9"/>
  <c r="B529" i="9"/>
  <c r="C529" i="9"/>
  <c r="D529" i="9"/>
  <c r="H529" i="9"/>
  <c r="L529" i="9" s="1"/>
  <c r="I529" i="9"/>
  <c r="J529" i="9"/>
  <c r="B530" i="9"/>
  <c r="C530" i="9"/>
  <c r="D530" i="9"/>
  <c r="H530" i="9"/>
  <c r="O530" i="9" s="1"/>
  <c r="I530" i="9"/>
  <c r="J530" i="9"/>
  <c r="B531" i="9"/>
  <c r="C531" i="9"/>
  <c r="D531" i="9"/>
  <c r="H531" i="9"/>
  <c r="O531" i="9" s="1"/>
  <c r="I531" i="9"/>
  <c r="J531" i="9"/>
  <c r="L531" i="9"/>
  <c r="B532" i="9"/>
  <c r="C532" i="9"/>
  <c r="D532" i="9"/>
  <c r="H532" i="9"/>
  <c r="I532" i="9"/>
  <c r="J532" i="9"/>
  <c r="B533" i="9"/>
  <c r="C533" i="9"/>
  <c r="D533" i="9"/>
  <c r="H533" i="9"/>
  <c r="L533" i="9" s="1"/>
  <c r="I533" i="9"/>
  <c r="J533" i="9"/>
  <c r="O533" i="9"/>
  <c r="B534" i="9"/>
  <c r="C534" i="9"/>
  <c r="D534" i="9"/>
  <c r="H534" i="9"/>
  <c r="O534" i="9" s="1"/>
  <c r="I534" i="9"/>
  <c r="J534" i="9"/>
  <c r="B535" i="9"/>
  <c r="C535" i="9"/>
  <c r="D535" i="9"/>
  <c r="H535" i="9"/>
  <c r="I535" i="9"/>
  <c r="J535" i="9"/>
  <c r="B536" i="9"/>
  <c r="C536" i="9"/>
  <c r="D536" i="9"/>
  <c r="H536" i="9"/>
  <c r="O536" i="9" s="1"/>
  <c r="I536" i="9"/>
  <c r="J536" i="9"/>
  <c r="L536" i="9"/>
  <c r="N536" i="9"/>
  <c r="B537" i="9"/>
  <c r="C537" i="9"/>
  <c r="D537" i="9"/>
  <c r="H537" i="9"/>
  <c r="N537" i="9" s="1"/>
  <c r="I537" i="9"/>
  <c r="J537" i="9"/>
  <c r="L537" i="9"/>
  <c r="B538" i="9"/>
  <c r="C538" i="9"/>
  <c r="D538" i="9"/>
  <c r="H538" i="9"/>
  <c r="O538" i="9" s="1"/>
  <c r="I538" i="9"/>
  <c r="J538" i="9"/>
  <c r="B539" i="9"/>
  <c r="C539" i="9"/>
  <c r="D539" i="9"/>
  <c r="H539" i="9"/>
  <c r="L539" i="9" s="1"/>
  <c r="I539" i="9"/>
  <c r="J539" i="9"/>
  <c r="B540" i="9"/>
  <c r="C540" i="9"/>
  <c r="D540" i="9"/>
  <c r="H540" i="9"/>
  <c r="I540" i="9"/>
  <c r="J540" i="9"/>
  <c r="B541" i="9"/>
  <c r="C541" i="9"/>
  <c r="D541" i="9"/>
  <c r="H541" i="9"/>
  <c r="O541" i="9" s="1"/>
  <c r="I541" i="9"/>
  <c r="J541" i="9"/>
  <c r="L541" i="9"/>
  <c r="B542" i="9"/>
  <c r="C542" i="9"/>
  <c r="D542" i="9"/>
  <c r="H542" i="9"/>
  <c r="N542" i="9" s="1"/>
  <c r="I542" i="9"/>
  <c r="J542" i="9"/>
  <c r="B543" i="9"/>
  <c r="C543" i="9"/>
  <c r="D543" i="9"/>
  <c r="H543" i="9"/>
  <c r="I543" i="9"/>
  <c r="J543" i="9"/>
  <c r="B544" i="9"/>
  <c r="C544" i="9"/>
  <c r="D544" i="9"/>
  <c r="H544" i="9"/>
  <c r="O544" i="9" s="1"/>
  <c r="I544" i="9"/>
  <c r="J544" i="9"/>
  <c r="L544" i="9"/>
  <c r="N544" i="9"/>
  <c r="B545" i="9"/>
  <c r="C545" i="9"/>
  <c r="D545" i="9"/>
  <c r="H545" i="9"/>
  <c r="N545" i="9" s="1"/>
  <c r="I545" i="9"/>
  <c r="J545" i="9"/>
  <c r="L545" i="9"/>
  <c r="B546" i="9"/>
  <c r="C546" i="9"/>
  <c r="D546" i="9"/>
  <c r="H546" i="9"/>
  <c r="O546" i="9" s="1"/>
  <c r="I546" i="9"/>
  <c r="J546" i="9"/>
  <c r="B547" i="9"/>
  <c r="C547" i="9"/>
  <c r="D547" i="9"/>
  <c r="H547" i="9"/>
  <c r="L547" i="9" s="1"/>
  <c r="I547" i="9"/>
  <c r="J547" i="9"/>
  <c r="B548" i="9"/>
  <c r="C548" i="9"/>
  <c r="D548" i="9"/>
  <c r="H548" i="9"/>
  <c r="I548" i="9"/>
  <c r="J548" i="9"/>
  <c r="B549" i="9"/>
  <c r="C549" i="9"/>
  <c r="D549" i="9"/>
  <c r="H549" i="9"/>
  <c r="O549" i="9" s="1"/>
  <c r="I549" i="9"/>
  <c r="J549" i="9"/>
  <c r="L549" i="9"/>
  <c r="B550" i="9"/>
  <c r="C550" i="9"/>
  <c r="D550" i="9"/>
  <c r="H550" i="9"/>
  <c r="N550" i="9" s="1"/>
  <c r="I550" i="9"/>
  <c r="J550" i="9"/>
  <c r="B551" i="9"/>
  <c r="C551" i="9"/>
  <c r="D551" i="9"/>
  <c r="H551" i="9"/>
  <c r="I551" i="9"/>
  <c r="J551" i="9"/>
  <c r="B552" i="9"/>
  <c r="C552" i="9"/>
  <c r="D552" i="9"/>
  <c r="H552" i="9"/>
  <c r="O552" i="9" s="1"/>
  <c r="I552" i="9"/>
  <c r="J552" i="9"/>
  <c r="L552" i="9"/>
  <c r="N552" i="9"/>
  <c r="B553" i="9"/>
  <c r="C553" i="9"/>
  <c r="D553" i="9"/>
  <c r="H553" i="9"/>
  <c r="N553" i="9" s="1"/>
  <c r="I553" i="9"/>
  <c r="J553" i="9"/>
  <c r="L553" i="9"/>
  <c r="B554" i="9"/>
  <c r="C554" i="9"/>
  <c r="D554" i="9"/>
  <c r="H554" i="9"/>
  <c r="O554" i="9" s="1"/>
  <c r="I554" i="9"/>
  <c r="J554" i="9"/>
  <c r="B555" i="9"/>
  <c r="C555" i="9"/>
  <c r="D555" i="9"/>
  <c r="H555" i="9"/>
  <c r="L555" i="9" s="1"/>
  <c r="I555" i="9"/>
  <c r="J555" i="9"/>
  <c r="B556" i="9"/>
  <c r="C556" i="9"/>
  <c r="D556" i="9"/>
  <c r="H556" i="9"/>
  <c r="I556" i="9"/>
  <c r="J556" i="9"/>
  <c r="B557" i="9"/>
  <c r="C557" i="9"/>
  <c r="D557" i="9"/>
  <c r="H557" i="9"/>
  <c r="O557" i="9" s="1"/>
  <c r="I557" i="9"/>
  <c r="J557" i="9"/>
  <c r="L557" i="9"/>
  <c r="B558" i="9"/>
  <c r="C558" i="9"/>
  <c r="D558" i="9"/>
  <c r="H558" i="9"/>
  <c r="N558" i="9" s="1"/>
  <c r="I558" i="9"/>
  <c r="J558" i="9"/>
  <c r="B559" i="9"/>
  <c r="C559" i="9"/>
  <c r="D559" i="9"/>
  <c r="H559" i="9"/>
  <c r="I559" i="9"/>
  <c r="J559" i="9"/>
  <c r="B560" i="9"/>
  <c r="C560" i="9"/>
  <c r="D560" i="9"/>
  <c r="H560" i="9"/>
  <c r="O560" i="9" s="1"/>
  <c r="I560" i="9"/>
  <c r="J560" i="9"/>
  <c r="B561" i="9"/>
  <c r="C561" i="9"/>
  <c r="D561" i="9"/>
  <c r="H561" i="9"/>
  <c r="N561" i="9" s="1"/>
  <c r="I561" i="9"/>
  <c r="J561" i="9"/>
  <c r="L561" i="9"/>
  <c r="B562" i="9"/>
  <c r="C562" i="9"/>
  <c r="D562" i="9"/>
  <c r="H562" i="9"/>
  <c r="O562" i="9" s="1"/>
  <c r="I562" i="9"/>
  <c r="J562" i="9"/>
  <c r="B563" i="9"/>
  <c r="C563" i="9"/>
  <c r="D563" i="9"/>
  <c r="H563" i="9"/>
  <c r="L563" i="9" s="1"/>
  <c r="I563" i="9"/>
  <c r="J563" i="9"/>
  <c r="B564" i="9"/>
  <c r="C564" i="9"/>
  <c r="D564" i="9"/>
  <c r="H564" i="9"/>
  <c r="I564" i="9"/>
  <c r="J564" i="9"/>
  <c r="B565" i="9"/>
  <c r="C565" i="9"/>
  <c r="D565" i="9"/>
  <c r="H565" i="9"/>
  <c r="I565" i="9"/>
  <c r="J565" i="9"/>
  <c r="L565" i="9"/>
  <c r="O565" i="9"/>
  <c r="B566" i="9"/>
  <c r="C566" i="9"/>
  <c r="D566" i="9"/>
  <c r="H566" i="9"/>
  <c r="N566" i="9" s="1"/>
  <c r="I566" i="9"/>
  <c r="J566" i="9"/>
  <c r="B567" i="9"/>
  <c r="C567" i="9"/>
  <c r="D567" i="9"/>
  <c r="H567" i="9"/>
  <c r="I567" i="9"/>
  <c r="J567" i="9"/>
  <c r="B568" i="9"/>
  <c r="C568" i="9"/>
  <c r="D568" i="9"/>
  <c r="H568" i="9"/>
  <c r="O568" i="9" s="1"/>
  <c r="I568" i="9"/>
  <c r="J568" i="9"/>
  <c r="B569" i="9"/>
  <c r="C569" i="9"/>
  <c r="D569" i="9"/>
  <c r="H569" i="9"/>
  <c r="N569" i="9" s="1"/>
  <c r="I569" i="9"/>
  <c r="J569" i="9"/>
  <c r="L569" i="9"/>
  <c r="B570" i="9"/>
  <c r="C570" i="9"/>
  <c r="D570" i="9"/>
  <c r="H570" i="9"/>
  <c r="O570" i="9" s="1"/>
  <c r="I570" i="9"/>
  <c r="J570" i="9"/>
  <c r="B571" i="9"/>
  <c r="C571" i="9"/>
  <c r="D571" i="9"/>
  <c r="H571" i="9"/>
  <c r="L571" i="9" s="1"/>
  <c r="I571" i="9"/>
  <c r="J571" i="9"/>
  <c r="B572" i="9"/>
  <c r="C572" i="9"/>
  <c r="D572" i="9"/>
  <c r="H572" i="9"/>
  <c r="I572" i="9"/>
  <c r="J572" i="9"/>
  <c r="B573" i="9"/>
  <c r="C573" i="9"/>
  <c r="D573" i="9"/>
  <c r="H573" i="9"/>
  <c r="I573" i="9"/>
  <c r="J573" i="9"/>
  <c r="L573" i="9"/>
  <c r="O573" i="9"/>
  <c r="B574" i="9"/>
  <c r="C574" i="9"/>
  <c r="D574" i="9"/>
  <c r="H574" i="9"/>
  <c r="N574" i="9" s="1"/>
  <c r="I574" i="9"/>
  <c r="J574" i="9"/>
  <c r="B575" i="9"/>
  <c r="C575" i="9"/>
  <c r="D575" i="9"/>
  <c r="H575" i="9"/>
  <c r="I575" i="9"/>
  <c r="J575" i="9"/>
  <c r="B576" i="9"/>
  <c r="C576" i="9"/>
  <c r="D576" i="9"/>
  <c r="H576" i="9"/>
  <c r="O576" i="9" s="1"/>
  <c r="I576" i="9"/>
  <c r="J576" i="9"/>
  <c r="B577" i="9"/>
  <c r="C577" i="9"/>
  <c r="D577" i="9"/>
  <c r="H577" i="9"/>
  <c r="N577" i="9" s="1"/>
  <c r="I577" i="9"/>
  <c r="J577" i="9"/>
  <c r="L577" i="9"/>
  <c r="B578" i="9"/>
  <c r="C578" i="9"/>
  <c r="D578" i="9"/>
  <c r="H578" i="9"/>
  <c r="O578" i="9" s="1"/>
  <c r="I578" i="9"/>
  <c r="J578" i="9"/>
  <c r="B579" i="9"/>
  <c r="C579" i="9"/>
  <c r="D579" i="9"/>
  <c r="H579" i="9"/>
  <c r="L579" i="9" s="1"/>
  <c r="I579" i="9"/>
  <c r="J579" i="9"/>
  <c r="B580" i="9"/>
  <c r="C580" i="9"/>
  <c r="D580" i="9"/>
  <c r="H580" i="9"/>
  <c r="I580" i="9"/>
  <c r="J580" i="9"/>
  <c r="B581" i="9"/>
  <c r="C581" i="9"/>
  <c r="D581" i="9"/>
  <c r="H581" i="9"/>
  <c r="I581" i="9"/>
  <c r="J581" i="9"/>
  <c r="L581" i="9"/>
  <c r="O581" i="9"/>
  <c r="B582" i="9"/>
  <c r="C582" i="9"/>
  <c r="D582" i="9"/>
  <c r="H582" i="9"/>
  <c r="N582" i="9" s="1"/>
  <c r="I582" i="9"/>
  <c r="J582" i="9"/>
  <c r="B583" i="9"/>
  <c r="C583" i="9"/>
  <c r="D583" i="9"/>
  <c r="H583" i="9"/>
  <c r="I583" i="9"/>
  <c r="J583" i="9"/>
  <c r="B584" i="9"/>
  <c r="C584" i="9"/>
  <c r="D584" i="9"/>
  <c r="H584" i="9"/>
  <c r="O584" i="9" s="1"/>
  <c r="I584" i="9"/>
  <c r="J584" i="9"/>
  <c r="B585" i="9"/>
  <c r="C585" i="9"/>
  <c r="D585" i="9"/>
  <c r="H585" i="9"/>
  <c r="L585" i="9" s="1"/>
  <c r="I585" i="9"/>
  <c r="J585" i="9"/>
  <c r="B586" i="9"/>
  <c r="C586" i="9"/>
  <c r="D586" i="9"/>
  <c r="H586" i="9"/>
  <c r="O586" i="9" s="1"/>
  <c r="I586" i="9"/>
  <c r="J586" i="9"/>
  <c r="B587" i="9"/>
  <c r="C587" i="9"/>
  <c r="D587" i="9"/>
  <c r="H587" i="9"/>
  <c r="L587" i="9" s="1"/>
  <c r="I587" i="9"/>
  <c r="J587" i="9"/>
  <c r="B588" i="9"/>
  <c r="C588" i="9"/>
  <c r="D588" i="9"/>
  <c r="H588" i="9"/>
  <c r="I588" i="9"/>
  <c r="J588" i="9"/>
  <c r="B589" i="9"/>
  <c r="C589" i="9"/>
  <c r="D589" i="9"/>
  <c r="H589" i="9"/>
  <c r="I589" i="9"/>
  <c r="J589" i="9"/>
  <c r="L589" i="9"/>
  <c r="O589" i="9"/>
  <c r="B590" i="9"/>
  <c r="C590" i="9"/>
  <c r="D590" i="9"/>
  <c r="H590" i="9"/>
  <c r="N590" i="9" s="1"/>
  <c r="I590" i="9"/>
  <c r="J590" i="9"/>
  <c r="B591" i="9"/>
  <c r="C591" i="9"/>
  <c r="D591" i="9"/>
  <c r="H591" i="9"/>
  <c r="I591" i="9"/>
  <c r="J591" i="9"/>
  <c r="B592" i="9"/>
  <c r="C592" i="9"/>
  <c r="D592" i="9"/>
  <c r="H592" i="9"/>
  <c r="O592" i="9" s="1"/>
  <c r="I592" i="9"/>
  <c r="J592" i="9"/>
  <c r="B593" i="9"/>
  <c r="C593" i="9"/>
  <c r="D593" i="9"/>
  <c r="H593" i="9"/>
  <c r="L593" i="9" s="1"/>
  <c r="I593" i="9"/>
  <c r="J593" i="9"/>
  <c r="B594" i="9"/>
  <c r="C594" i="9"/>
  <c r="D594" i="9"/>
  <c r="H594" i="9"/>
  <c r="O594" i="9" s="1"/>
  <c r="I594" i="9"/>
  <c r="J594" i="9"/>
  <c r="B595" i="9"/>
  <c r="C595" i="9"/>
  <c r="D595" i="9"/>
  <c r="H595" i="9"/>
  <c r="L595" i="9" s="1"/>
  <c r="I595" i="9"/>
  <c r="J595" i="9"/>
  <c r="B596" i="9"/>
  <c r="C596" i="9"/>
  <c r="D596" i="9"/>
  <c r="H596" i="9"/>
  <c r="I596" i="9"/>
  <c r="J596" i="9"/>
  <c r="B597" i="9"/>
  <c r="C597" i="9"/>
  <c r="D597" i="9"/>
  <c r="H597" i="9"/>
  <c r="I597" i="9"/>
  <c r="J597" i="9"/>
  <c r="L597" i="9"/>
  <c r="O597" i="9"/>
  <c r="B598" i="9"/>
  <c r="C598" i="9"/>
  <c r="D598" i="9"/>
  <c r="H598" i="9"/>
  <c r="N598" i="9" s="1"/>
  <c r="I598" i="9"/>
  <c r="J598" i="9"/>
  <c r="B599" i="9"/>
  <c r="C599" i="9"/>
  <c r="D599" i="9"/>
  <c r="H599" i="9"/>
  <c r="I599" i="9"/>
  <c r="J599" i="9"/>
  <c r="B600" i="9"/>
  <c r="C600" i="9"/>
  <c r="D600" i="9"/>
  <c r="H600" i="9"/>
  <c r="O600" i="9" s="1"/>
  <c r="I600" i="9"/>
  <c r="J600" i="9"/>
  <c r="B601" i="9"/>
  <c r="C601" i="9"/>
  <c r="D601" i="9"/>
  <c r="H601" i="9"/>
  <c r="L601" i="9" s="1"/>
  <c r="I601" i="9"/>
  <c r="J601" i="9"/>
  <c r="B602" i="9"/>
  <c r="C602" i="9"/>
  <c r="D602" i="9"/>
  <c r="H602" i="9"/>
  <c r="I602" i="9"/>
  <c r="J602" i="9"/>
  <c r="B603" i="9"/>
  <c r="C603" i="9"/>
  <c r="D603" i="9"/>
  <c r="H603" i="9"/>
  <c r="L603" i="9" s="1"/>
  <c r="I603" i="9"/>
  <c r="J603" i="9"/>
  <c r="B604" i="9"/>
  <c r="C604" i="9"/>
  <c r="D604" i="9"/>
  <c r="H604" i="9"/>
  <c r="I604" i="9"/>
  <c r="J604" i="9"/>
  <c r="B605" i="9"/>
  <c r="C605" i="9"/>
  <c r="D605" i="9"/>
  <c r="H605" i="9"/>
  <c r="I605" i="9"/>
  <c r="J605" i="9"/>
  <c r="L605" i="9"/>
  <c r="O605" i="9"/>
  <c r="B606" i="9"/>
  <c r="C606" i="9"/>
  <c r="D606" i="9"/>
  <c r="H606" i="9"/>
  <c r="N606" i="9" s="1"/>
  <c r="I606" i="9"/>
  <c r="J606" i="9"/>
  <c r="B607" i="9"/>
  <c r="C607" i="9"/>
  <c r="D607" i="9"/>
  <c r="H607" i="9"/>
  <c r="I607" i="9"/>
  <c r="J607" i="9"/>
  <c r="B608" i="9"/>
  <c r="C608" i="9"/>
  <c r="D608" i="9"/>
  <c r="H608" i="9"/>
  <c r="O608" i="9" s="1"/>
  <c r="I608" i="9"/>
  <c r="J608" i="9"/>
  <c r="B609" i="9"/>
  <c r="C609" i="9"/>
  <c r="D609" i="9"/>
  <c r="H609" i="9"/>
  <c r="L609" i="9" s="1"/>
  <c r="I609" i="9"/>
  <c r="J609" i="9"/>
  <c r="B610" i="9"/>
  <c r="C610" i="9"/>
  <c r="D610" i="9"/>
  <c r="H610" i="9"/>
  <c r="I610" i="9"/>
  <c r="J610" i="9"/>
  <c r="B611" i="9"/>
  <c r="C611" i="9"/>
  <c r="D611" i="9"/>
  <c r="H611" i="9"/>
  <c r="L611" i="9" s="1"/>
  <c r="I611" i="9"/>
  <c r="J611" i="9"/>
  <c r="B612" i="9"/>
  <c r="C612" i="9"/>
  <c r="D612" i="9"/>
  <c r="H612" i="9"/>
  <c r="I612" i="9"/>
  <c r="J612" i="9"/>
  <c r="B613" i="9"/>
  <c r="C613" i="9"/>
  <c r="D613" i="9"/>
  <c r="H613" i="9"/>
  <c r="I613" i="9"/>
  <c r="J613" i="9"/>
  <c r="L613" i="9"/>
  <c r="O613" i="9"/>
  <c r="B614" i="9"/>
  <c r="C614" i="9"/>
  <c r="D614" i="9"/>
  <c r="H614" i="9"/>
  <c r="N614" i="9" s="1"/>
  <c r="I614" i="9"/>
  <c r="J614" i="9"/>
  <c r="B615" i="9"/>
  <c r="C615" i="9"/>
  <c r="D615" i="9"/>
  <c r="H615" i="9"/>
  <c r="I615" i="9"/>
  <c r="J615" i="9"/>
  <c r="B616" i="9"/>
  <c r="C616" i="9"/>
  <c r="D616" i="9"/>
  <c r="H616" i="9"/>
  <c r="O616" i="9" s="1"/>
  <c r="I616" i="9"/>
  <c r="J616" i="9"/>
  <c r="B617" i="9"/>
  <c r="C617" i="9"/>
  <c r="D617" i="9"/>
  <c r="H617" i="9"/>
  <c r="N617" i="9" s="1"/>
  <c r="I617" i="9"/>
  <c r="J617" i="9"/>
  <c r="L617" i="9"/>
  <c r="B618" i="9"/>
  <c r="C618" i="9"/>
  <c r="D618" i="9"/>
  <c r="H618" i="9"/>
  <c r="I618" i="9"/>
  <c r="J618" i="9"/>
  <c r="N618" i="9"/>
  <c r="B619" i="9"/>
  <c r="C619" i="9"/>
  <c r="D619" i="9"/>
  <c r="H619" i="9"/>
  <c r="L619" i="9" s="1"/>
  <c r="I619" i="9"/>
  <c r="J619" i="9"/>
  <c r="B620" i="9"/>
  <c r="C620" i="9"/>
  <c r="D620" i="9"/>
  <c r="H620" i="9"/>
  <c r="I620" i="9"/>
  <c r="J620" i="9"/>
  <c r="B621" i="9"/>
  <c r="C621" i="9"/>
  <c r="D621" i="9"/>
  <c r="H621" i="9"/>
  <c r="I621" i="9"/>
  <c r="J621" i="9"/>
  <c r="L621" i="9"/>
  <c r="O621" i="9"/>
  <c r="B622" i="9"/>
  <c r="C622" i="9"/>
  <c r="D622" i="9"/>
  <c r="H622" i="9"/>
  <c r="N622" i="9" s="1"/>
  <c r="I622" i="9"/>
  <c r="J622" i="9"/>
  <c r="B623" i="9"/>
  <c r="C623" i="9"/>
  <c r="D623" i="9"/>
  <c r="H623" i="9"/>
  <c r="L623" i="9" s="1"/>
  <c r="I623" i="9"/>
  <c r="J623" i="9"/>
  <c r="B624" i="9"/>
  <c r="C624" i="9"/>
  <c r="D624" i="9"/>
  <c r="H624" i="9"/>
  <c r="O624" i="9" s="1"/>
  <c r="I624" i="9"/>
  <c r="J624" i="9"/>
  <c r="B625" i="9"/>
  <c r="C625" i="9"/>
  <c r="D625" i="9"/>
  <c r="H625" i="9"/>
  <c r="L625" i="9" s="1"/>
  <c r="I625" i="9"/>
  <c r="J625" i="9"/>
  <c r="B626" i="9"/>
  <c r="C626" i="9"/>
  <c r="D626" i="9"/>
  <c r="H626" i="9"/>
  <c r="N626" i="9" s="1"/>
  <c r="I626" i="9"/>
  <c r="J626" i="9"/>
  <c r="O626" i="9"/>
  <c r="B627" i="9"/>
  <c r="C627" i="9"/>
  <c r="D627" i="9"/>
  <c r="H627" i="9"/>
  <c r="L627" i="9" s="1"/>
  <c r="I627" i="9"/>
  <c r="J627" i="9"/>
  <c r="O627" i="9"/>
  <c r="B628" i="9"/>
  <c r="C628" i="9"/>
  <c r="D628" i="9"/>
  <c r="H628" i="9"/>
  <c r="I628" i="9"/>
  <c r="J628" i="9"/>
  <c r="B629" i="9"/>
  <c r="C629" i="9"/>
  <c r="D629" i="9"/>
  <c r="H629" i="9"/>
  <c r="I629" i="9"/>
  <c r="J629" i="9"/>
  <c r="L629" i="9"/>
  <c r="B630" i="9"/>
  <c r="C630" i="9"/>
  <c r="D630" i="9"/>
  <c r="H630" i="9"/>
  <c r="I630" i="9"/>
  <c r="J630" i="9"/>
  <c r="B631" i="9"/>
  <c r="C631" i="9"/>
  <c r="D631" i="9"/>
  <c r="H631" i="9"/>
  <c r="O631" i="9" s="1"/>
  <c r="I631" i="9"/>
  <c r="J631" i="9"/>
  <c r="N631" i="9"/>
  <c r="B632" i="9"/>
  <c r="C632" i="9"/>
  <c r="D632" i="9"/>
  <c r="H632" i="9"/>
  <c r="O632" i="9" s="1"/>
  <c r="I632" i="9"/>
  <c r="J632" i="9"/>
  <c r="N632" i="9"/>
  <c r="B633" i="9"/>
  <c r="C633" i="9"/>
  <c r="D633" i="9"/>
  <c r="H633" i="9"/>
  <c r="I633" i="9"/>
  <c r="J633" i="9"/>
  <c r="B634" i="9"/>
  <c r="C634" i="9"/>
  <c r="D634" i="9"/>
  <c r="H634" i="9"/>
  <c r="L634" i="9" s="1"/>
  <c r="I634" i="9"/>
  <c r="J634" i="9"/>
  <c r="N634" i="9"/>
  <c r="B635" i="9"/>
  <c r="C635" i="9"/>
  <c r="D635" i="9"/>
  <c r="H635" i="9"/>
  <c r="L635" i="9" s="1"/>
  <c r="I635" i="9"/>
  <c r="J635" i="9"/>
  <c r="N635" i="9"/>
  <c r="O635" i="9"/>
  <c r="B636" i="9"/>
  <c r="C636" i="9"/>
  <c r="D636" i="9"/>
  <c r="H636" i="9"/>
  <c r="L636" i="9" s="1"/>
  <c r="I636" i="9"/>
  <c r="J636" i="9"/>
  <c r="B637" i="9"/>
  <c r="C637" i="9"/>
  <c r="D637" i="9"/>
  <c r="H637" i="9"/>
  <c r="N637" i="9" s="1"/>
  <c r="I637" i="9"/>
  <c r="J637" i="9"/>
  <c r="L637" i="9"/>
  <c r="O637" i="9"/>
  <c r="B638" i="9"/>
  <c r="C638" i="9"/>
  <c r="D638" i="9"/>
  <c r="H638" i="9"/>
  <c r="I638" i="9"/>
  <c r="J638" i="9"/>
  <c r="L638" i="9"/>
  <c r="O638" i="9"/>
  <c r="B639" i="9"/>
  <c r="C639" i="9"/>
  <c r="D639" i="9"/>
  <c r="H639" i="9"/>
  <c r="L639" i="9" s="1"/>
  <c r="I639" i="9"/>
  <c r="J639" i="9"/>
  <c r="B640" i="9"/>
  <c r="C640" i="9"/>
  <c r="D640" i="9"/>
  <c r="H640" i="9"/>
  <c r="I640" i="9"/>
  <c r="J640" i="9"/>
  <c r="B641" i="9"/>
  <c r="C641" i="9"/>
  <c r="D641" i="9"/>
  <c r="H641" i="9"/>
  <c r="N641" i="9" s="1"/>
  <c r="I641" i="9"/>
  <c r="J641" i="9"/>
  <c r="B642" i="9"/>
  <c r="C642" i="9"/>
  <c r="D642" i="9"/>
  <c r="H642" i="9"/>
  <c r="L642" i="9" s="1"/>
  <c r="I642" i="9"/>
  <c r="J642" i="9"/>
  <c r="B643" i="9"/>
  <c r="C643" i="9"/>
  <c r="D643" i="9"/>
  <c r="H643" i="9"/>
  <c r="N643" i="9" s="1"/>
  <c r="I643" i="9"/>
  <c r="J643" i="9"/>
  <c r="L643" i="9"/>
  <c r="O643" i="9"/>
  <c r="B644" i="9"/>
  <c r="C644" i="9"/>
  <c r="D644" i="9"/>
  <c r="H644" i="9"/>
  <c r="O644" i="9" s="1"/>
  <c r="I644" i="9"/>
  <c r="J644" i="9"/>
  <c r="B645" i="9"/>
  <c r="C645" i="9"/>
  <c r="D645" i="9"/>
  <c r="H645" i="9"/>
  <c r="N645" i="9" s="1"/>
  <c r="I645" i="9"/>
  <c r="J645" i="9"/>
  <c r="L645" i="9"/>
  <c r="B646" i="9"/>
  <c r="C646" i="9"/>
  <c r="D646" i="9"/>
  <c r="H646" i="9"/>
  <c r="I646" i="9"/>
  <c r="J646" i="9"/>
  <c r="B647" i="9"/>
  <c r="C647" i="9"/>
  <c r="D647" i="9"/>
  <c r="H647" i="9"/>
  <c r="L647" i="9" s="1"/>
  <c r="I647" i="9"/>
  <c r="J647" i="9"/>
  <c r="B648" i="9"/>
  <c r="C648" i="9"/>
  <c r="D648" i="9"/>
  <c r="H648" i="9"/>
  <c r="I648" i="9"/>
  <c r="J648" i="9"/>
  <c r="B649" i="9"/>
  <c r="C649" i="9"/>
  <c r="D649" i="9"/>
  <c r="H649" i="9"/>
  <c r="N649" i="9" s="1"/>
  <c r="I649" i="9"/>
  <c r="J649" i="9"/>
  <c r="B650" i="9"/>
  <c r="C650" i="9"/>
  <c r="D650" i="9"/>
  <c r="H650" i="9"/>
  <c r="L650" i="9" s="1"/>
  <c r="I650" i="9"/>
  <c r="J650" i="9"/>
  <c r="B651" i="9"/>
  <c r="C651" i="9"/>
  <c r="D651" i="9"/>
  <c r="H651" i="9"/>
  <c r="N651" i="9" s="1"/>
  <c r="I651" i="9"/>
  <c r="J651" i="9"/>
  <c r="L651" i="9"/>
  <c r="O651" i="9"/>
  <c r="B652" i="9"/>
  <c r="C652" i="9"/>
  <c r="D652" i="9"/>
  <c r="H652" i="9"/>
  <c r="O652" i="9" s="1"/>
  <c r="I652" i="9"/>
  <c r="J652" i="9"/>
  <c r="B653" i="9"/>
  <c r="C653" i="9"/>
  <c r="D653" i="9"/>
  <c r="H653" i="9"/>
  <c r="N653" i="9" s="1"/>
  <c r="I653" i="9"/>
  <c r="J653" i="9"/>
  <c r="L653" i="9"/>
  <c r="B654" i="9"/>
  <c r="C654" i="9"/>
  <c r="D654" i="9"/>
  <c r="H654" i="9"/>
  <c r="I654" i="9"/>
  <c r="J654" i="9"/>
  <c r="B655" i="9"/>
  <c r="C655" i="9"/>
  <c r="D655" i="9"/>
  <c r="H655" i="9"/>
  <c r="L655" i="9" s="1"/>
  <c r="I655" i="9"/>
  <c r="J655" i="9"/>
  <c r="B656" i="9"/>
  <c r="C656" i="9"/>
  <c r="D656" i="9"/>
  <c r="H656" i="9"/>
  <c r="I656" i="9"/>
  <c r="J656" i="9"/>
  <c r="B657" i="9"/>
  <c r="C657" i="9"/>
  <c r="D657" i="9"/>
  <c r="H657" i="9"/>
  <c r="N657" i="9" s="1"/>
  <c r="I657" i="9"/>
  <c r="J657" i="9"/>
  <c r="B658" i="9"/>
  <c r="C658" i="9"/>
  <c r="D658" i="9"/>
  <c r="H658" i="9"/>
  <c r="L658" i="9" s="1"/>
  <c r="I658" i="9"/>
  <c r="J658" i="9"/>
  <c r="B659" i="9"/>
  <c r="C659" i="9"/>
  <c r="D659" i="9"/>
  <c r="H659" i="9"/>
  <c r="N659" i="9" s="1"/>
  <c r="I659" i="9"/>
  <c r="J659" i="9"/>
  <c r="L659" i="9"/>
  <c r="O659" i="9"/>
  <c r="B660" i="9"/>
  <c r="C660" i="9"/>
  <c r="D660" i="9"/>
  <c r="H660" i="9"/>
  <c r="O660" i="9" s="1"/>
  <c r="I660" i="9"/>
  <c r="J660" i="9"/>
  <c r="B661" i="9"/>
  <c r="C661" i="9"/>
  <c r="D661" i="9"/>
  <c r="H661" i="9"/>
  <c r="N661" i="9" s="1"/>
  <c r="I661" i="9"/>
  <c r="J661" i="9"/>
  <c r="L661" i="9"/>
  <c r="B662" i="9"/>
  <c r="C662" i="9"/>
  <c r="D662" i="9"/>
  <c r="H662" i="9"/>
  <c r="I662" i="9"/>
  <c r="J662" i="9"/>
  <c r="B663" i="9"/>
  <c r="C663" i="9"/>
  <c r="D663" i="9"/>
  <c r="H663" i="9"/>
  <c r="N663" i="9" s="1"/>
  <c r="I663" i="9"/>
  <c r="J663" i="9"/>
  <c r="B664" i="9"/>
  <c r="C664" i="9"/>
  <c r="D664" i="9"/>
  <c r="H664" i="9"/>
  <c r="I664" i="9"/>
  <c r="J664" i="9"/>
  <c r="B665" i="9"/>
  <c r="C665" i="9"/>
  <c r="D665" i="9"/>
  <c r="H665" i="9"/>
  <c r="N665" i="9" s="1"/>
  <c r="I665" i="9"/>
  <c r="J665" i="9"/>
  <c r="B666" i="9"/>
  <c r="C666" i="9"/>
  <c r="D666" i="9"/>
  <c r="H666" i="9"/>
  <c r="N666" i="9" s="1"/>
  <c r="I666" i="9"/>
  <c r="J666" i="9"/>
  <c r="P666" i="9" s="1"/>
  <c r="R666" i="9" s="1"/>
  <c r="L666" i="9"/>
  <c r="B667" i="9"/>
  <c r="C667" i="9"/>
  <c r="D667" i="9"/>
  <c r="H667" i="9"/>
  <c r="N667" i="9" s="1"/>
  <c r="I667" i="9"/>
  <c r="J667" i="9"/>
  <c r="P667" i="9" s="1"/>
  <c r="R667" i="9" s="1"/>
  <c r="L667" i="9"/>
  <c r="O667" i="9"/>
  <c r="B668" i="9"/>
  <c r="C668" i="9"/>
  <c r="D668" i="9"/>
  <c r="H668" i="9"/>
  <c r="O668" i="9" s="1"/>
  <c r="I668" i="9"/>
  <c r="J668" i="9"/>
  <c r="B669" i="9"/>
  <c r="C669" i="9"/>
  <c r="D669" i="9"/>
  <c r="H669" i="9"/>
  <c r="I669" i="9"/>
  <c r="J669" i="9"/>
  <c r="L669" i="9"/>
  <c r="N669" i="9"/>
  <c r="O669" i="9"/>
  <c r="B670" i="9"/>
  <c r="C670" i="9"/>
  <c r="D670" i="9"/>
  <c r="H670" i="9"/>
  <c r="I670" i="9"/>
  <c r="J670" i="9"/>
  <c r="B671" i="9"/>
  <c r="C671" i="9"/>
  <c r="D671" i="9"/>
  <c r="H671" i="9"/>
  <c r="I671" i="9"/>
  <c r="J671" i="9"/>
  <c r="B672" i="9"/>
  <c r="C672" i="9"/>
  <c r="D672" i="9"/>
  <c r="H672" i="9"/>
  <c r="I672" i="9"/>
  <c r="J672" i="9"/>
  <c r="B673" i="9"/>
  <c r="C673" i="9"/>
  <c r="D673" i="9"/>
  <c r="H673" i="9"/>
  <c r="N673" i="9" s="1"/>
  <c r="I673" i="9"/>
  <c r="J673" i="9"/>
  <c r="B674" i="9"/>
  <c r="C674" i="9"/>
  <c r="D674" i="9"/>
  <c r="H674" i="9"/>
  <c r="I674" i="9"/>
  <c r="J674" i="9"/>
  <c r="L674" i="9"/>
  <c r="N674" i="9"/>
  <c r="B675" i="9"/>
  <c r="C675" i="9"/>
  <c r="D675" i="9"/>
  <c r="H675" i="9"/>
  <c r="N675" i="9" s="1"/>
  <c r="I675" i="9"/>
  <c r="J675" i="9"/>
  <c r="L675" i="9"/>
  <c r="O675" i="9"/>
  <c r="B676" i="9"/>
  <c r="C676" i="9"/>
  <c r="D676" i="9"/>
  <c r="H676" i="9"/>
  <c r="O676" i="9" s="1"/>
  <c r="I676" i="9"/>
  <c r="J676" i="9"/>
  <c r="B677" i="9"/>
  <c r="C677" i="9"/>
  <c r="D677" i="9"/>
  <c r="H677" i="9"/>
  <c r="I677" i="9"/>
  <c r="J677" i="9"/>
  <c r="L677" i="9"/>
  <c r="N677" i="9"/>
  <c r="O677" i="9"/>
  <c r="B678" i="9"/>
  <c r="C678" i="9"/>
  <c r="D678" i="9"/>
  <c r="H678" i="9"/>
  <c r="I678" i="9"/>
  <c r="J678" i="9"/>
  <c r="B679" i="9"/>
  <c r="C679" i="9"/>
  <c r="D679" i="9"/>
  <c r="H679" i="9"/>
  <c r="N679" i="9" s="1"/>
  <c r="I679" i="9"/>
  <c r="J679" i="9"/>
  <c r="B680" i="9"/>
  <c r="C680" i="9"/>
  <c r="D680" i="9"/>
  <c r="H680" i="9"/>
  <c r="I680" i="9"/>
  <c r="J680" i="9"/>
  <c r="B681" i="9"/>
  <c r="C681" i="9"/>
  <c r="D681" i="9"/>
  <c r="H681" i="9"/>
  <c r="N681" i="9" s="1"/>
  <c r="I681" i="9"/>
  <c r="J681" i="9"/>
  <c r="B682" i="9"/>
  <c r="C682" i="9"/>
  <c r="D682" i="9"/>
  <c r="H682" i="9"/>
  <c r="I682" i="9"/>
  <c r="J682" i="9"/>
  <c r="P682" i="9" s="1"/>
  <c r="R682" i="9" s="1"/>
  <c r="L682" i="9"/>
  <c r="N682" i="9"/>
  <c r="B683" i="9"/>
  <c r="C683" i="9"/>
  <c r="D683" i="9"/>
  <c r="H683" i="9"/>
  <c r="N683" i="9" s="1"/>
  <c r="I683" i="9"/>
  <c r="J683" i="9"/>
  <c r="L683" i="9"/>
  <c r="O683" i="9"/>
  <c r="B684" i="9"/>
  <c r="C684" i="9"/>
  <c r="D684" i="9"/>
  <c r="H684" i="9"/>
  <c r="I684" i="9"/>
  <c r="J684" i="9"/>
  <c r="B685" i="9"/>
  <c r="C685" i="9"/>
  <c r="D685" i="9"/>
  <c r="H685" i="9"/>
  <c r="I685" i="9"/>
  <c r="J685" i="9"/>
  <c r="L685" i="9"/>
  <c r="N685" i="9"/>
  <c r="O685" i="9"/>
  <c r="B686" i="9"/>
  <c r="C686" i="9"/>
  <c r="D686" i="9"/>
  <c r="H686" i="9"/>
  <c r="I686" i="9"/>
  <c r="J686" i="9"/>
  <c r="B687" i="9"/>
  <c r="C687" i="9"/>
  <c r="D687" i="9"/>
  <c r="H687" i="9"/>
  <c r="N687" i="9" s="1"/>
  <c r="I687" i="9"/>
  <c r="J687" i="9"/>
  <c r="L687" i="9"/>
  <c r="B688" i="9"/>
  <c r="C688" i="9"/>
  <c r="D688" i="9"/>
  <c r="H688" i="9"/>
  <c r="I688" i="9"/>
  <c r="J688" i="9"/>
  <c r="B689" i="9"/>
  <c r="C689" i="9"/>
  <c r="D689" i="9"/>
  <c r="H689" i="9"/>
  <c r="I689" i="9"/>
  <c r="J689" i="9"/>
  <c r="B690" i="9"/>
  <c r="C690" i="9"/>
  <c r="D690" i="9"/>
  <c r="H690" i="9"/>
  <c r="I690" i="9"/>
  <c r="J690" i="9"/>
  <c r="L690" i="9"/>
  <c r="N690" i="9"/>
  <c r="B691" i="9"/>
  <c r="C691" i="9"/>
  <c r="D691" i="9"/>
  <c r="H691" i="9"/>
  <c r="N691" i="9" s="1"/>
  <c r="I691" i="9"/>
  <c r="J691" i="9"/>
  <c r="L691" i="9"/>
  <c r="O691" i="9"/>
  <c r="B692" i="9"/>
  <c r="C692" i="9"/>
  <c r="D692" i="9"/>
  <c r="H692" i="9"/>
  <c r="O692" i="9" s="1"/>
  <c r="I692" i="9"/>
  <c r="J692" i="9"/>
  <c r="B693" i="9"/>
  <c r="C693" i="9"/>
  <c r="D693" i="9"/>
  <c r="H693" i="9"/>
  <c r="I693" i="9"/>
  <c r="J693" i="9"/>
  <c r="L693" i="9"/>
  <c r="N693" i="9"/>
  <c r="O693" i="9"/>
  <c r="B694" i="9"/>
  <c r="C694" i="9"/>
  <c r="D694" i="9"/>
  <c r="H694" i="9"/>
  <c r="I694" i="9"/>
  <c r="J694" i="9"/>
  <c r="B695" i="9"/>
  <c r="C695" i="9"/>
  <c r="D695" i="9"/>
  <c r="H695" i="9"/>
  <c r="N695" i="9" s="1"/>
  <c r="I695" i="9"/>
  <c r="J695" i="9"/>
  <c r="L695" i="9"/>
  <c r="O695" i="9"/>
  <c r="B696" i="9"/>
  <c r="C696" i="9"/>
  <c r="D696" i="9"/>
  <c r="H696" i="9"/>
  <c r="I696" i="9"/>
  <c r="J696" i="9"/>
  <c r="B697" i="9"/>
  <c r="C697" i="9"/>
  <c r="D697" i="9"/>
  <c r="H697" i="9"/>
  <c r="N697" i="9" s="1"/>
  <c r="I697" i="9"/>
  <c r="J697" i="9"/>
  <c r="B698" i="9"/>
  <c r="C698" i="9"/>
  <c r="D698" i="9"/>
  <c r="H698" i="9"/>
  <c r="I698" i="9"/>
  <c r="J698" i="9"/>
  <c r="L698" i="9"/>
  <c r="N698" i="9"/>
  <c r="B699" i="9"/>
  <c r="C699" i="9"/>
  <c r="D699" i="9"/>
  <c r="H699" i="9"/>
  <c r="N699" i="9" s="1"/>
  <c r="I699" i="9"/>
  <c r="J699" i="9"/>
  <c r="B700" i="9"/>
  <c r="C700" i="9"/>
  <c r="D700" i="9"/>
  <c r="H700" i="9"/>
  <c r="O700" i="9" s="1"/>
  <c r="I700" i="9"/>
  <c r="J700" i="9"/>
  <c r="N700" i="9"/>
  <c r="B701" i="9"/>
  <c r="C701" i="9"/>
  <c r="D701" i="9"/>
  <c r="H701" i="9"/>
  <c r="I701" i="9"/>
  <c r="J701" i="9"/>
  <c r="L701" i="9"/>
  <c r="N701" i="9"/>
  <c r="O701" i="9"/>
  <c r="B702" i="9"/>
  <c r="C702" i="9"/>
  <c r="D702" i="9"/>
  <c r="H702" i="9"/>
  <c r="I702" i="9"/>
  <c r="J702" i="9"/>
  <c r="B703" i="9"/>
  <c r="C703" i="9"/>
  <c r="D703" i="9"/>
  <c r="H703" i="9"/>
  <c r="N703" i="9" s="1"/>
  <c r="I703" i="9"/>
  <c r="J703" i="9"/>
  <c r="L703" i="9"/>
  <c r="O703" i="9"/>
  <c r="B704" i="9"/>
  <c r="C704" i="9"/>
  <c r="D704" i="9"/>
  <c r="H704" i="9"/>
  <c r="I704" i="9"/>
  <c r="J704" i="9"/>
  <c r="B705" i="9"/>
  <c r="C705" i="9"/>
  <c r="D705" i="9"/>
  <c r="H705" i="9"/>
  <c r="N705" i="9" s="1"/>
  <c r="I705" i="9"/>
  <c r="J705" i="9"/>
  <c r="L705" i="9"/>
  <c r="B706" i="9"/>
  <c r="C706" i="9"/>
  <c r="D706" i="9"/>
  <c r="H706" i="9"/>
  <c r="I706" i="9"/>
  <c r="J706" i="9"/>
  <c r="L706" i="9"/>
  <c r="N706" i="9"/>
  <c r="B707" i="9"/>
  <c r="C707" i="9"/>
  <c r="D707" i="9"/>
  <c r="H707" i="9"/>
  <c r="N707" i="9" s="1"/>
  <c r="I707" i="9"/>
  <c r="J707" i="9"/>
  <c r="B708" i="9"/>
  <c r="C708" i="9"/>
  <c r="D708" i="9"/>
  <c r="H708" i="9"/>
  <c r="O708" i="9" s="1"/>
  <c r="I708" i="9"/>
  <c r="J708" i="9"/>
  <c r="N708" i="9"/>
  <c r="B709" i="9"/>
  <c r="C709" i="9"/>
  <c r="D709" i="9"/>
  <c r="H709" i="9"/>
  <c r="I709" i="9"/>
  <c r="J709" i="9"/>
  <c r="L709" i="9"/>
  <c r="N709" i="9"/>
  <c r="O709" i="9"/>
  <c r="B710" i="9"/>
  <c r="C710" i="9"/>
  <c r="D710" i="9"/>
  <c r="H710" i="9"/>
  <c r="I710" i="9"/>
  <c r="J710" i="9"/>
  <c r="B711" i="9"/>
  <c r="C711" i="9"/>
  <c r="D711" i="9"/>
  <c r="H711" i="9"/>
  <c r="N711" i="9" s="1"/>
  <c r="I711" i="9"/>
  <c r="J711" i="9"/>
  <c r="L711" i="9"/>
  <c r="O711" i="9"/>
  <c r="B712" i="9"/>
  <c r="C712" i="9"/>
  <c r="D712" i="9"/>
  <c r="H712" i="9"/>
  <c r="I712" i="9"/>
  <c r="J712" i="9"/>
  <c r="B713" i="9"/>
  <c r="C713" i="9"/>
  <c r="D713" i="9"/>
  <c r="H713" i="9"/>
  <c r="N713" i="9" s="1"/>
  <c r="I713" i="9"/>
  <c r="J713" i="9"/>
  <c r="L713" i="9"/>
  <c r="B714" i="9"/>
  <c r="C714" i="9"/>
  <c r="D714" i="9"/>
  <c r="H714" i="9"/>
  <c r="I714" i="9"/>
  <c r="J714" i="9"/>
  <c r="P714" i="9" s="1"/>
  <c r="R714" i="9" s="1"/>
  <c r="L714" i="9"/>
  <c r="N714" i="9"/>
  <c r="B715" i="9"/>
  <c r="C715" i="9"/>
  <c r="D715" i="9"/>
  <c r="H715" i="9"/>
  <c r="I715" i="9"/>
  <c r="J715" i="9"/>
  <c r="B716" i="9"/>
  <c r="C716" i="9"/>
  <c r="D716" i="9"/>
  <c r="H716" i="9"/>
  <c r="O716" i="9" s="1"/>
  <c r="I716" i="9"/>
  <c r="J716" i="9"/>
  <c r="N716" i="9"/>
  <c r="B717" i="9"/>
  <c r="C717" i="9"/>
  <c r="D717" i="9"/>
  <c r="H717" i="9"/>
  <c r="N717" i="9" s="1"/>
  <c r="I717" i="9"/>
  <c r="J717" i="9"/>
  <c r="L717" i="9"/>
  <c r="O717" i="9"/>
  <c r="B718" i="9"/>
  <c r="C718" i="9"/>
  <c r="D718" i="9"/>
  <c r="H718" i="9"/>
  <c r="I718" i="9"/>
  <c r="J718" i="9"/>
  <c r="B719" i="9"/>
  <c r="C719" i="9"/>
  <c r="D719" i="9"/>
  <c r="H719" i="9"/>
  <c r="N719" i="9" s="1"/>
  <c r="I719" i="9"/>
  <c r="J719" i="9"/>
  <c r="L719" i="9"/>
  <c r="O719" i="9"/>
  <c r="B720" i="9"/>
  <c r="C720" i="9"/>
  <c r="D720" i="9"/>
  <c r="H720" i="9"/>
  <c r="I720" i="9"/>
  <c r="J720" i="9"/>
  <c r="B721" i="9"/>
  <c r="C721" i="9"/>
  <c r="D721" i="9"/>
  <c r="H721" i="9"/>
  <c r="N721" i="9" s="1"/>
  <c r="I721" i="9"/>
  <c r="J721" i="9"/>
  <c r="L721" i="9"/>
  <c r="B722" i="9"/>
  <c r="C722" i="9"/>
  <c r="D722" i="9"/>
  <c r="H722" i="9"/>
  <c r="N722" i="9" s="1"/>
  <c r="I722" i="9"/>
  <c r="J722" i="9"/>
  <c r="L722" i="9"/>
  <c r="B723" i="9"/>
  <c r="C723" i="9"/>
  <c r="D723" i="9"/>
  <c r="H723" i="9"/>
  <c r="N723" i="9" s="1"/>
  <c r="I723" i="9"/>
  <c r="J723" i="9"/>
  <c r="B724" i="9"/>
  <c r="C724" i="9"/>
  <c r="D724" i="9"/>
  <c r="H724" i="9"/>
  <c r="O724" i="9" s="1"/>
  <c r="I724" i="9"/>
  <c r="J724" i="9"/>
  <c r="N724" i="9"/>
  <c r="B725" i="9"/>
  <c r="C725" i="9"/>
  <c r="D725" i="9"/>
  <c r="H725" i="9"/>
  <c r="L725" i="9" s="1"/>
  <c r="I725" i="9"/>
  <c r="J725" i="9"/>
  <c r="B726" i="9"/>
  <c r="C726" i="9"/>
  <c r="D726" i="9"/>
  <c r="H726" i="9"/>
  <c r="I726" i="9"/>
  <c r="J726" i="9"/>
  <c r="B727" i="9"/>
  <c r="C727" i="9"/>
  <c r="D727" i="9"/>
  <c r="H727" i="9"/>
  <c r="N727" i="9" s="1"/>
  <c r="I727" i="9"/>
  <c r="J727" i="9"/>
  <c r="L727" i="9"/>
  <c r="O727" i="9"/>
  <c r="B728" i="9"/>
  <c r="C728" i="9"/>
  <c r="D728" i="9"/>
  <c r="H728" i="9"/>
  <c r="I728" i="9"/>
  <c r="J728" i="9"/>
  <c r="B729" i="9"/>
  <c r="C729" i="9"/>
  <c r="D729" i="9"/>
  <c r="H729" i="9"/>
  <c r="N729" i="9" s="1"/>
  <c r="I729" i="9"/>
  <c r="J729" i="9"/>
  <c r="L729" i="9"/>
  <c r="B730" i="9"/>
  <c r="C730" i="9"/>
  <c r="D730" i="9"/>
  <c r="H730" i="9"/>
  <c r="L730" i="9" s="1"/>
  <c r="I730" i="9"/>
  <c r="J730" i="9"/>
  <c r="B731" i="9"/>
  <c r="C731" i="9"/>
  <c r="D731" i="9"/>
  <c r="H731" i="9"/>
  <c r="N731" i="9" s="1"/>
  <c r="I731" i="9"/>
  <c r="J731" i="9"/>
  <c r="P731" i="9" s="1"/>
  <c r="L731" i="9"/>
  <c r="B732" i="9"/>
  <c r="C732" i="9"/>
  <c r="D732" i="9"/>
  <c r="H732" i="9"/>
  <c r="O732" i="9" s="1"/>
  <c r="I732" i="9"/>
  <c r="J732" i="9"/>
  <c r="N732" i="9"/>
  <c r="B733" i="9"/>
  <c r="C733" i="9"/>
  <c r="D733" i="9"/>
  <c r="H733" i="9"/>
  <c r="L733" i="9" s="1"/>
  <c r="I733" i="9"/>
  <c r="J733" i="9"/>
  <c r="B734" i="9"/>
  <c r="C734" i="9"/>
  <c r="D734" i="9"/>
  <c r="H734" i="9"/>
  <c r="I734" i="9"/>
  <c r="J734" i="9"/>
  <c r="B735" i="9"/>
  <c r="C735" i="9"/>
  <c r="D735" i="9"/>
  <c r="H735" i="9"/>
  <c r="N735" i="9" s="1"/>
  <c r="I735" i="9"/>
  <c r="J735" i="9"/>
  <c r="O735" i="9"/>
  <c r="B736" i="9"/>
  <c r="C736" i="9"/>
  <c r="D736" i="9"/>
  <c r="H736" i="9"/>
  <c r="I736" i="9"/>
  <c r="J736" i="9"/>
  <c r="B737" i="9"/>
  <c r="C737" i="9"/>
  <c r="D737" i="9"/>
  <c r="H737" i="9"/>
  <c r="I737" i="9"/>
  <c r="J737" i="9"/>
  <c r="L737" i="9"/>
  <c r="B738" i="9"/>
  <c r="C738" i="9"/>
  <c r="D738" i="9"/>
  <c r="H738" i="9"/>
  <c r="L738" i="9" s="1"/>
  <c r="I738" i="9"/>
  <c r="J738" i="9"/>
  <c r="B739" i="9"/>
  <c r="C739" i="9"/>
  <c r="D739" i="9"/>
  <c r="H739" i="9"/>
  <c r="N739" i="9" s="1"/>
  <c r="I739" i="9"/>
  <c r="J739" i="9"/>
  <c r="L739" i="9"/>
  <c r="O739" i="9"/>
  <c r="B740" i="9"/>
  <c r="C740" i="9"/>
  <c r="D740" i="9"/>
  <c r="H740" i="9"/>
  <c r="O740" i="9" s="1"/>
  <c r="I740" i="9"/>
  <c r="J740" i="9"/>
  <c r="N740" i="9"/>
  <c r="B741" i="9"/>
  <c r="C741" i="9"/>
  <c r="D741" i="9"/>
  <c r="H741" i="9"/>
  <c r="I741" i="9"/>
  <c r="J741" i="9"/>
  <c r="B742" i="9"/>
  <c r="C742" i="9"/>
  <c r="D742" i="9"/>
  <c r="H742" i="9"/>
  <c r="I742" i="9"/>
  <c r="J742" i="9"/>
  <c r="B743" i="9"/>
  <c r="C743" i="9"/>
  <c r="D743" i="9"/>
  <c r="H743" i="9"/>
  <c r="N743" i="9" s="1"/>
  <c r="I743" i="9"/>
  <c r="J743" i="9"/>
  <c r="L743" i="9"/>
  <c r="B744" i="9"/>
  <c r="C744" i="9"/>
  <c r="D744" i="9"/>
  <c r="H744" i="9"/>
  <c r="I744" i="9"/>
  <c r="J744" i="9"/>
  <c r="B745" i="9"/>
  <c r="C745" i="9"/>
  <c r="D745" i="9"/>
  <c r="H745" i="9"/>
  <c r="I745" i="9"/>
  <c r="J745" i="9"/>
  <c r="L745" i="9"/>
  <c r="B746" i="9"/>
  <c r="C746" i="9"/>
  <c r="D746" i="9"/>
  <c r="H746" i="9"/>
  <c r="I746" i="9"/>
  <c r="J746" i="9"/>
  <c r="B747" i="9"/>
  <c r="C747" i="9"/>
  <c r="D747" i="9"/>
  <c r="H747" i="9"/>
  <c r="N747" i="9" s="1"/>
  <c r="I747" i="9"/>
  <c r="J747" i="9"/>
  <c r="P747" i="9" s="1"/>
  <c r="L747" i="9"/>
  <c r="O747" i="9"/>
  <c r="B748" i="9"/>
  <c r="C748" i="9"/>
  <c r="D748" i="9"/>
  <c r="H748" i="9"/>
  <c r="O748" i="9" s="1"/>
  <c r="I748" i="9"/>
  <c r="J748" i="9"/>
  <c r="B749" i="9"/>
  <c r="C749" i="9"/>
  <c r="D749" i="9"/>
  <c r="H749" i="9"/>
  <c r="L749" i="9" s="1"/>
  <c r="I749" i="9"/>
  <c r="J749" i="9"/>
  <c r="B750" i="9"/>
  <c r="C750" i="9"/>
  <c r="D750" i="9"/>
  <c r="H750" i="9"/>
  <c r="I750" i="9"/>
  <c r="J750" i="9"/>
  <c r="B751" i="9"/>
  <c r="C751" i="9"/>
  <c r="D751" i="9"/>
  <c r="H751" i="9"/>
  <c r="N751" i="9" s="1"/>
  <c r="I751" i="9"/>
  <c r="J751" i="9"/>
  <c r="B752" i="9"/>
  <c r="C752" i="9"/>
  <c r="D752" i="9"/>
  <c r="H752" i="9"/>
  <c r="I752" i="9"/>
  <c r="J752" i="9"/>
  <c r="B753" i="9"/>
  <c r="C753" i="9"/>
  <c r="D753" i="9"/>
  <c r="H753" i="9"/>
  <c r="L753" i="9" s="1"/>
  <c r="I753" i="9"/>
  <c r="J753" i="9"/>
  <c r="B754" i="9"/>
  <c r="C754" i="9"/>
  <c r="D754" i="9"/>
  <c r="H754" i="9"/>
  <c r="L754" i="9" s="1"/>
  <c r="I754" i="9"/>
  <c r="J754" i="9"/>
  <c r="B755" i="9"/>
  <c r="C755" i="9"/>
  <c r="D755" i="9"/>
  <c r="H755" i="9"/>
  <c r="N755" i="9" s="1"/>
  <c r="I755" i="9"/>
  <c r="J755" i="9"/>
  <c r="L755" i="9"/>
  <c r="O755" i="9"/>
  <c r="B756" i="9"/>
  <c r="C756" i="9"/>
  <c r="D756" i="9"/>
  <c r="H756" i="9"/>
  <c r="I756" i="9"/>
  <c r="J756" i="9"/>
  <c r="B757" i="9"/>
  <c r="C757" i="9"/>
  <c r="D757" i="9"/>
  <c r="H757" i="9"/>
  <c r="I757" i="9"/>
  <c r="J757" i="9"/>
  <c r="L757" i="9"/>
  <c r="N757" i="9"/>
  <c r="O757" i="9"/>
  <c r="B758" i="9"/>
  <c r="C758" i="9"/>
  <c r="D758" i="9"/>
  <c r="H758" i="9"/>
  <c r="N758" i="9" s="1"/>
  <c r="I758" i="9"/>
  <c r="J758" i="9"/>
  <c r="B759" i="9"/>
  <c r="C759" i="9"/>
  <c r="D759" i="9"/>
  <c r="H759" i="9"/>
  <c r="I759" i="9"/>
  <c r="J759" i="9"/>
  <c r="B760" i="9"/>
  <c r="C760" i="9"/>
  <c r="D760" i="9"/>
  <c r="H760" i="9"/>
  <c r="I760" i="9"/>
  <c r="J760" i="9"/>
  <c r="B761" i="9"/>
  <c r="C761" i="9"/>
  <c r="D761" i="9"/>
  <c r="H761" i="9"/>
  <c r="L761" i="9" s="1"/>
  <c r="I761" i="9"/>
  <c r="J761" i="9"/>
  <c r="B762" i="9"/>
  <c r="C762" i="9"/>
  <c r="D762" i="9"/>
  <c r="H762" i="9"/>
  <c r="N762" i="9" s="1"/>
  <c r="I762" i="9"/>
  <c r="J762" i="9"/>
  <c r="L762" i="9"/>
  <c r="B763" i="9"/>
  <c r="C763" i="9"/>
  <c r="D763" i="9"/>
  <c r="H763" i="9"/>
  <c r="N763" i="9" s="1"/>
  <c r="I763" i="9"/>
  <c r="J763" i="9"/>
  <c r="L763" i="9"/>
  <c r="O763" i="9"/>
  <c r="B764" i="9"/>
  <c r="C764" i="9"/>
  <c r="D764" i="9"/>
  <c r="H764" i="9"/>
  <c r="N764" i="9" s="1"/>
  <c r="I764" i="9"/>
  <c r="J764" i="9"/>
  <c r="B765" i="9"/>
  <c r="C765" i="9"/>
  <c r="D765" i="9"/>
  <c r="H765" i="9"/>
  <c r="I765" i="9"/>
  <c r="J765" i="9"/>
  <c r="L765" i="9"/>
  <c r="N765" i="9"/>
  <c r="O765" i="9"/>
  <c r="B766" i="9"/>
  <c r="C766" i="9"/>
  <c r="D766" i="9"/>
  <c r="H766" i="9"/>
  <c r="I766" i="9"/>
  <c r="J766" i="9"/>
  <c r="N766" i="9"/>
  <c r="B767" i="9"/>
  <c r="C767" i="9"/>
  <c r="D767" i="9"/>
  <c r="H767" i="9"/>
  <c r="N767" i="9" s="1"/>
  <c r="I767" i="9"/>
  <c r="J767" i="9"/>
  <c r="B768" i="9"/>
  <c r="C768" i="9"/>
  <c r="D768" i="9"/>
  <c r="H768" i="9"/>
  <c r="I768" i="9"/>
  <c r="J768" i="9"/>
  <c r="B769" i="9"/>
  <c r="C769" i="9"/>
  <c r="D769" i="9"/>
  <c r="H769" i="9"/>
  <c r="N769" i="9" s="1"/>
  <c r="I769" i="9"/>
  <c r="J769" i="9"/>
  <c r="L769" i="9"/>
  <c r="O769" i="9"/>
  <c r="B770" i="9"/>
  <c r="C770" i="9"/>
  <c r="D770" i="9"/>
  <c r="H770" i="9"/>
  <c r="L770" i="9" s="1"/>
  <c r="I770" i="9"/>
  <c r="J770" i="9"/>
  <c r="B771" i="9"/>
  <c r="C771" i="9"/>
  <c r="D771" i="9"/>
  <c r="H771" i="9"/>
  <c r="N771" i="9" s="1"/>
  <c r="I771" i="9"/>
  <c r="J771" i="9"/>
  <c r="L771" i="9"/>
  <c r="O771" i="9"/>
  <c r="B772" i="9"/>
  <c r="C772" i="9"/>
  <c r="D772" i="9"/>
  <c r="H772" i="9"/>
  <c r="I772" i="9"/>
  <c r="J772" i="9"/>
  <c r="B773" i="9"/>
  <c r="C773" i="9"/>
  <c r="D773" i="9"/>
  <c r="H773" i="9"/>
  <c r="I773" i="9"/>
  <c r="J773" i="9"/>
  <c r="O773" i="9"/>
  <c r="B774" i="9"/>
  <c r="C774" i="9"/>
  <c r="D774" i="9"/>
  <c r="H774" i="9"/>
  <c r="I774" i="9"/>
  <c r="J774" i="9"/>
  <c r="P774" i="9" s="1"/>
  <c r="L774" i="9"/>
  <c r="N774" i="9"/>
  <c r="B775" i="9"/>
  <c r="C775" i="9"/>
  <c r="D775" i="9"/>
  <c r="H775" i="9"/>
  <c r="I775" i="9"/>
  <c r="J775" i="9"/>
  <c r="B776" i="9"/>
  <c r="C776" i="9"/>
  <c r="D776" i="9"/>
  <c r="H776" i="9"/>
  <c r="I776" i="9"/>
  <c r="J776" i="9"/>
  <c r="N776" i="9"/>
  <c r="O776" i="9"/>
  <c r="B777" i="9"/>
  <c r="C777" i="9"/>
  <c r="D777" i="9"/>
  <c r="H777" i="9"/>
  <c r="I777" i="9"/>
  <c r="J777" i="9"/>
  <c r="B778" i="9"/>
  <c r="C778" i="9"/>
  <c r="D778" i="9"/>
  <c r="H778" i="9"/>
  <c r="L778" i="9" s="1"/>
  <c r="I778" i="9"/>
  <c r="J778" i="9"/>
  <c r="N778" i="9"/>
  <c r="B779" i="9"/>
  <c r="C779" i="9"/>
  <c r="D779" i="9"/>
  <c r="H779" i="9"/>
  <c r="I779" i="9"/>
  <c r="J779" i="9"/>
  <c r="B780" i="9"/>
  <c r="C780" i="9"/>
  <c r="D780" i="9"/>
  <c r="H780" i="9"/>
  <c r="I780" i="9"/>
  <c r="J780" i="9"/>
  <c r="B781" i="9"/>
  <c r="C781" i="9"/>
  <c r="D781" i="9"/>
  <c r="H781" i="9"/>
  <c r="I781" i="9"/>
  <c r="J781" i="9"/>
  <c r="O781" i="9"/>
  <c r="B782" i="9"/>
  <c r="C782" i="9"/>
  <c r="D782" i="9"/>
  <c r="H782" i="9"/>
  <c r="I782" i="9"/>
  <c r="J782" i="9"/>
  <c r="B783" i="9"/>
  <c r="C783" i="9"/>
  <c r="D783" i="9"/>
  <c r="H783" i="9"/>
  <c r="I783" i="9"/>
  <c r="J783" i="9"/>
  <c r="L783" i="9"/>
  <c r="N783" i="9"/>
  <c r="B784" i="9"/>
  <c r="C784" i="9"/>
  <c r="D784" i="9"/>
  <c r="H784" i="9"/>
  <c r="O784" i="9" s="1"/>
  <c r="I784" i="9"/>
  <c r="J784" i="9"/>
  <c r="L784" i="9"/>
  <c r="N784" i="9"/>
  <c r="B785" i="9"/>
  <c r="C785" i="9"/>
  <c r="D785" i="9"/>
  <c r="H785" i="9"/>
  <c r="L785" i="9" s="1"/>
  <c r="I785" i="9"/>
  <c r="J785" i="9"/>
  <c r="B786" i="9"/>
  <c r="C786" i="9"/>
  <c r="D786" i="9"/>
  <c r="H786" i="9"/>
  <c r="L786" i="9" s="1"/>
  <c r="I786" i="9"/>
  <c r="J786" i="9"/>
  <c r="N786" i="9"/>
  <c r="B787" i="9"/>
  <c r="C787" i="9"/>
  <c r="D787" i="9"/>
  <c r="H787" i="9"/>
  <c r="I787" i="9"/>
  <c r="J787" i="9"/>
  <c r="B788" i="9"/>
  <c r="C788" i="9"/>
  <c r="D788" i="9"/>
  <c r="H788" i="9"/>
  <c r="I788" i="9"/>
  <c r="J788" i="9"/>
  <c r="B789" i="9"/>
  <c r="C789" i="9"/>
  <c r="D789" i="9"/>
  <c r="H789" i="9"/>
  <c r="I789" i="9"/>
  <c r="J789" i="9"/>
  <c r="O789" i="9"/>
  <c r="B790" i="9"/>
  <c r="C790" i="9"/>
  <c r="D790" i="9"/>
  <c r="H790" i="9"/>
  <c r="I790" i="9"/>
  <c r="J790" i="9"/>
  <c r="B791" i="9"/>
  <c r="C791" i="9"/>
  <c r="D791" i="9"/>
  <c r="H791" i="9"/>
  <c r="I791" i="9"/>
  <c r="J791" i="9"/>
  <c r="L791" i="9"/>
  <c r="N791" i="9"/>
  <c r="B792" i="9"/>
  <c r="C792" i="9"/>
  <c r="D792" i="9"/>
  <c r="H792" i="9"/>
  <c r="O792" i="9" s="1"/>
  <c r="I792" i="9"/>
  <c r="J792" i="9"/>
  <c r="L792" i="9"/>
  <c r="N792" i="9"/>
  <c r="B793" i="9"/>
  <c r="C793" i="9"/>
  <c r="D793" i="9"/>
  <c r="H793" i="9"/>
  <c r="L793" i="9" s="1"/>
  <c r="I793" i="9"/>
  <c r="J793" i="9"/>
  <c r="B794" i="9"/>
  <c r="C794" i="9"/>
  <c r="D794" i="9"/>
  <c r="H794" i="9"/>
  <c r="L794" i="9" s="1"/>
  <c r="I794" i="9"/>
  <c r="J794" i="9"/>
  <c r="N794" i="9"/>
  <c r="B795" i="9"/>
  <c r="C795" i="9"/>
  <c r="D795" i="9"/>
  <c r="H795" i="9"/>
  <c r="I795" i="9"/>
  <c r="J795" i="9"/>
  <c r="B796" i="9"/>
  <c r="C796" i="9"/>
  <c r="D796" i="9"/>
  <c r="H796" i="9"/>
  <c r="I796" i="9"/>
  <c r="J796" i="9"/>
  <c r="B797" i="9"/>
  <c r="C797" i="9"/>
  <c r="D797" i="9"/>
  <c r="H797" i="9"/>
  <c r="I797" i="9"/>
  <c r="J797" i="9"/>
  <c r="O797" i="9"/>
  <c r="B798" i="9"/>
  <c r="C798" i="9"/>
  <c r="D798" i="9"/>
  <c r="H798" i="9"/>
  <c r="I798" i="9"/>
  <c r="J798" i="9"/>
  <c r="B799" i="9"/>
  <c r="C799" i="9"/>
  <c r="D799" i="9"/>
  <c r="H799" i="9"/>
  <c r="I799" i="9"/>
  <c r="J799" i="9"/>
  <c r="L799" i="9"/>
  <c r="N799" i="9"/>
  <c r="B800" i="9"/>
  <c r="C800" i="9"/>
  <c r="D800" i="9"/>
  <c r="H800" i="9"/>
  <c r="O800" i="9" s="1"/>
  <c r="I800" i="9"/>
  <c r="J800" i="9"/>
  <c r="L800" i="9"/>
  <c r="N800" i="9"/>
  <c r="B801" i="9"/>
  <c r="C801" i="9"/>
  <c r="D801" i="9"/>
  <c r="H801" i="9"/>
  <c r="L801" i="9" s="1"/>
  <c r="I801" i="9"/>
  <c r="J801" i="9"/>
  <c r="B802" i="9"/>
  <c r="C802" i="9"/>
  <c r="D802" i="9"/>
  <c r="H802" i="9"/>
  <c r="L802" i="9" s="1"/>
  <c r="I802" i="9"/>
  <c r="J802" i="9"/>
  <c r="N802" i="9"/>
  <c r="B803" i="9"/>
  <c r="C803" i="9"/>
  <c r="D803" i="9"/>
  <c r="H803" i="9"/>
  <c r="I803" i="9"/>
  <c r="J803" i="9"/>
  <c r="B804" i="9"/>
  <c r="C804" i="9"/>
  <c r="D804" i="9"/>
  <c r="H804" i="9"/>
  <c r="I804" i="9"/>
  <c r="J804" i="9"/>
  <c r="B805" i="9"/>
  <c r="C805" i="9"/>
  <c r="D805" i="9"/>
  <c r="H805" i="9"/>
  <c r="I805" i="9"/>
  <c r="J805" i="9"/>
  <c r="O805" i="9"/>
  <c r="B806" i="9"/>
  <c r="C806" i="9"/>
  <c r="D806" i="9"/>
  <c r="H806" i="9"/>
  <c r="I806" i="9"/>
  <c r="J806" i="9"/>
  <c r="B807" i="9"/>
  <c r="C807" i="9"/>
  <c r="D807" i="9"/>
  <c r="H807" i="9"/>
  <c r="I807" i="9"/>
  <c r="J807" i="9"/>
  <c r="L807" i="9"/>
  <c r="N807" i="9"/>
  <c r="B808" i="9"/>
  <c r="C808" i="9"/>
  <c r="D808" i="9"/>
  <c r="H808" i="9"/>
  <c r="O808" i="9" s="1"/>
  <c r="I808" i="9"/>
  <c r="J808" i="9"/>
  <c r="L808" i="9"/>
  <c r="N808" i="9"/>
  <c r="B809" i="9"/>
  <c r="C809" i="9"/>
  <c r="D809" i="9"/>
  <c r="H809" i="9"/>
  <c r="L809" i="9" s="1"/>
  <c r="I809" i="9"/>
  <c r="J809" i="9"/>
  <c r="B810" i="9"/>
  <c r="C810" i="9"/>
  <c r="D810" i="9"/>
  <c r="H810" i="9"/>
  <c r="L810" i="9" s="1"/>
  <c r="I810" i="9"/>
  <c r="J810" i="9"/>
  <c r="N810" i="9"/>
  <c r="B811" i="9"/>
  <c r="C811" i="9"/>
  <c r="D811" i="9"/>
  <c r="H811" i="9"/>
  <c r="I811" i="9"/>
  <c r="J811" i="9"/>
  <c r="B812" i="9"/>
  <c r="C812" i="9"/>
  <c r="D812" i="9"/>
  <c r="H812" i="9"/>
  <c r="I812" i="9"/>
  <c r="J812" i="9"/>
  <c r="B813" i="9"/>
  <c r="C813" i="9"/>
  <c r="D813" i="9"/>
  <c r="H813" i="9"/>
  <c r="I813" i="9"/>
  <c r="J813" i="9"/>
  <c r="O813" i="9"/>
  <c r="B814" i="9"/>
  <c r="C814" i="9"/>
  <c r="D814" i="9"/>
  <c r="H814" i="9"/>
  <c r="I814" i="9"/>
  <c r="J814" i="9"/>
  <c r="B815" i="9"/>
  <c r="C815" i="9"/>
  <c r="D815" i="9"/>
  <c r="H815" i="9"/>
  <c r="I815" i="9"/>
  <c r="J815" i="9"/>
  <c r="L815" i="9"/>
  <c r="N815" i="9"/>
  <c r="B816" i="9"/>
  <c r="C816" i="9"/>
  <c r="D816" i="9"/>
  <c r="H816" i="9"/>
  <c r="O816" i="9" s="1"/>
  <c r="I816" i="9"/>
  <c r="J816" i="9"/>
  <c r="L816" i="9"/>
  <c r="N816" i="9"/>
  <c r="B817" i="9"/>
  <c r="C817" i="9"/>
  <c r="D817" i="9"/>
  <c r="H817" i="9"/>
  <c r="L817" i="9" s="1"/>
  <c r="I817" i="9"/>
  <c r="J817" i="9"/>
  <c r="B818" i="9"/>
  <c r="C818" i="9"/>
  <c r="D818" i="9"/>
  <c r="H818" i="9"/>
  <c r="L818" i="9" s="1"/>
  <c r="I818" i="9"/>
  <c r="J818" i="9"/>
  <c r="N818" i="9"/>
  <c r="B819" i="9"/>
  <c r="C819" i="9"/>
  <c r="D819" i="9"/>
  <c r="H819" i="9"/>
  <c r="I819" i="9"/>
  <c r="J819" i="9"/>
  <c r="B820" i="9"/>
  <c r="C820" i="9"/>
  <c r="D820" i="9"/>
  <c r="H820" i="9"/>
  <c r="I820" i="9"/>
  <c r="J820" i="9"/>
  <c r="B821" i="9"/>
  <c r="C821" i="9"/>
  <c r="D821" i="9"/>
  <c r="H821" i="9"/>
  <c r="I821" i="9"/>
  <c r="J821" i="9"/>
  <c r="O821" i="9"/>
  <c r="B822" i="9"/>
  <c r="C822" i="9"/>
  <c r="D822" i="9"/>
  <c r="H822" i="9"/>
  <c r="I822" i="9"/>
  <c r="J822" i="9"/>
  <c r="B823" i="9"/>
  <c r="C823" i="9"/>
  <c r="D823" i="9"/>
  <c r="H823" i="9"/>
  <c r="I823" i="9"/>
  <c r="J823" i="9"/>
  <c r="L823" i="9"/>
  <c r="N823" i="9"/>
  <c r="B824" i="9"/>
  <c r="C824" i="9"/>
  <c r="D824" i="9"/>
  <c r="H824" i="9"/>
  <c r="O824" i="9" s="1"/>
  <c r="I824" i="9"/>
  <c r="J824" i="9"/>
  <c r="L824" i="9"/>
  <c r="N824" i="9"/>
  <c r="B825" i="9"/>
  <c r="C825" i="9"/>
  <c r="D825" i="9"/>
  <c r="H825" i="9"/>
  <c r="I825" i="9"/>
  <c r="J825" i="9"/>
  <c r="B826" i="9"/>
  <c r="C826" i="9"/>
  <c r="D826" i="9"/>
  <c r="H826" i="9"/>
  <c r="L826" i="9" s="1"/>
  <c r="I826" i="9"/>
  <c r="J826" i="9"/>
  <c r="N826" i="9"/>
  <c r="B827" i="9"/>
  <c r="C827" i="9"/>
  <c r="D827" i="9"/>
  <c r="H827" i="9"/>
  <c r="I827" i="9"/>
  <c r="J827" i="9"/>
  <c r="B828" i="9"/>
  <c r="C828" i="9"/>
  <c r="D828" i="9"/>
  <c r="H828" i="9"/>
  <c r="I828" i="9"/>
  <c r="J828" i="9"/>
  <c r="B829" i="9"/>
  <c r="C829" i="9"/>
  <c r="D829" i="9"/>
  <c r="H829" i="9"/>
  <c r="I829" i="9"/>
  <c r="J829" i="9"/>
  <c r="O829" i="9"/>
  <c r="B830" i="9"/>
  <c r="C830" i="9"/>
  <c r="D830" i="9"/>
  <c r="H830" i="9"/>
  <c r="I830" i="9"/>
  <c r="J830" i="9"/>
  <c r="B831" i="9"/>
  <c r="C831" i="9"/>
  <c r="D831" i="9"/>
  <c r="H831" i="9"/>
  <c r="I831" i="9"/>
  <c r="J831" i="9"/>
  <c r="L831" i="9"/>
  <c r="N831" i="9"/>
  <c r="B832" i="9"/>
  <c r="C832" i="9"/>
  <c r="D832" i="9"/>
  <c r="H832" i="9"/>
  <c r="O832" i="9" s="1"/>
  <c r="I832" i="9"/>
  <c r="J832" i="9"/>
  <c r="L832" i="9"/>
  <c r="N832" i="9"/>
  <c r="B833" i="9"/>
  <c r="C833" i="9"/>
  <c r="D833" i="9"/>
  <c r="H833" i="9"/>
  <c r="I833" i="9"/>
  <c r="J833" i="9"/>
  <c r="B834" i="9"/>
  <c r="C834" i="9"/>
  <c r="D834" i="9"/>
  <c r="H834" i="9"/>
  <c r="L834" i="9" s="1"/>
  <c r="I834" i="9"/>
  <c r="J834" i="9"/>
  <c r="N834" i="9"/>
  <c r="B835" i="9"/>
  <c r="C835" i="9"/>
  <c r="D835" i="9"/>
  <c r="H835" i="9"/>
  <c r="I835" i="9"/>
  <c r="J835" i="9"/>
  <c r="B836" i="9"/>
  <c r="C836" i="9"/>
  <c r="D836" i="9"/>
  <c r="H836" i="9"/>
  <c r="I836" i="9"/>
  <c r="J836" i="9"/>
  <c r="B837" i="9"/>
  <c r="C837" i="9"/>
  <c r="D837" i="9"/>
  <c r="H837" i="9"/>
  <c r="I837" i="9"/>
  <c r="J837" i="9"/>
  <c r="O837" i="9"/>
  <c r="B838" i="9"/>
  <c r="C838" i="9"/>
  <c r="D838" i="9"/>
  <c r="H838" i="9"/>
  <c r="I838" i="9"/>
  <c r="J838" i="9"/>
  <c r="B839" i="9"/>
  <c r="C839" i="9"/>
  <c r="D839" i="9"/>
  <c r="H839" i="9"/>
  <c r="I839" i="9"/>
  <c r="J839" i="9"/>
  <c r="L839" i="9"/>
  <c r="N839" i="9"/>
  <c r="B840" i="9"/>
  <c r="C840" i="9"/>
  <c r="D840" i="9"/>
  <c r="H840" i="9"/>
  <c r="O840" i="9" s="1"/>
  <c r="I840" i="9"/>
  <c r="J840" i="9"/>
  <c r="L840" i="9"/>
  <c r="N840" i="9"/>
  <c r="B841" i="9"/>
  <c r="C841" i="9"/>
  <c r="D841" i="9"/>
  <c r="H841" i="9"/>
  <c r="I841" i="9"/>
  <c r="J841" i="9"/>
  <c r="B842" i="9"/>
  <c r="C842" i="9"/>
  <c r="D842" i="9"/>
  <c r="H842" i="9"/>
  <c r="L842" i="9" s="1"/>
  <c r="I842" i="9"/>
  <c r="J842" i="9"/>
  <c r="N842" i="9"/>
  <c r="B843" i="9"/>
  <c r="C843" i="9"/>
  <c r="D843" i="9"/>
  <c r="H843" i="9"/>
  <c r="I843" i="9"/>
  <c r="J843" i="9"/>
  <c r="B844" i="9"/>
  <c r="C844" i="9"/>
  <c r="D844" i="9"/>
  <c r="H844" i="9"/>
  <c r="I844" i="9"/>
  <c r="J844" i="9"/>
  <c r="B845" i="9"/>
  <c r="C845" i="9"/>
  <c r="D845" i="9"/>
  <c r="H845" i="9"/>
  <c r="I845" i="9"/>
  <c r="J845" i="9"/>
  <c r="O845" i="9"/>
  <c r="B846" i="9"/>
  <c r="C846" i="9"/>
  <c r="D846" i="9"/>
  <c r="H846" i="9"/>
  <c r="I846" i="9"/>
  <c r="J846" i="9"/>
  <c r="B847" i="9"/>
  <c r="C847" i="9"/>
  <c r="D847" i="9"/>
  <c r="H847" i="9"/>
  <c r="I847" i="9"/>
  <c r="J847" i="9"/>
  <c r="L847" i="9"/>
  <c r="N847" i="9"/>
  <c r="B848" i="9"/>
  <c r="C848" i="9"/>
  <c r="D848" i="9"/>
  <c r="H848" i="9"/>
  <c r="O848" i="9" s="1"/>
  <c r="I848" i="9"/>
  <c r="J848" i="9"/>
  <c r="L848" i="9"/>
  <c r="N848" i="9"/>
  <c r="B849" i="9"/>
  <c r="C849" i="9"/>
  <c r="D849" i="9"/>
  <c r="H849" i="9"/>
  <c r="I849" i="9"/>
  <c r="J849" i="9"/>
  <c r="B850" i="9"/>
  <c r="C850" i="9"/>
  <c r="D850" i="9"/>
  <c r="H850" i="9"/>
  <c r="L850" i="9" s="1"/>
  <c r="I850" i="9"/>
  <c r="J850" i="9"/>
  <c r="N850" i="9"/>
  <c r="B851" i="9"/>
  <c r="C851" i="9"/>
  <c r="D851" i="9"/>
  <c r="H851" i="9"/>
  <c r="I851" i="9"/>
  <c r="J851" i="9"/>
  <c r="B852" i="9"/>
  <c r="C852" i="9"/>
  <c r="D852" i="9"/>
  <c r="H852" i="9"/>
  <c r="I852" i="9"/>
  <c r="J852" i="9"/>
  <c r="B853" i="9"/>
  <c r="C853" i="9"/>
  <c r="D853" i="9"/>
  <c r="H853" i="9"/>
  <c r="I853" i="9"/>
  <c r="J853" i="9"/>
  <c r="O853" i="9"/>
  <c r="B854" i="9"/>
  <c r="C854" i="9"/>
  <c r="D854" i="9"/>
  <c r="H854" i="9"/>
  <c r="I854" i="9"/>
  <c r="J854" i="9"/>
  <c r="B855" i="9"/>
  <c r="C855" i="9"/>
  <c r="D855" i="9"/>
  <c r="H855" i="9"/>
  <c r="I855" i="9"/>
  <c r="J855" i="9"/>
  <c r="L855" i="9"/>
  <c r="N855" i="9"/>
  <c r="B856" i="9"/>
  <c r="C856" i="9"/>
  <c r="D856" i="9"/>
  <c r="H856" i="9"/>
  <c r="O856" i="9" s="1"/>
  <c r="I856" i="9"/>
  <c r="J856" i="9"/>
  <c r="L856" i="9"/>
  <c r="N856" i="9"/>
  <c r="B857" i="9"/>
  <c r="C857" i="9"/>
  <c r="D857" i="9"/>
  <c r="H857" i="9"/>
  <c r="I857" i="9"/>
  <c r="J857" i="9"/>
  <c r="B858" i="9"/>
  <c r="C858" i="9"/>
  <c r="D858" i="9"/>
  <c r="H858" i="9"/>
  <c r="L858" i="9" s="1"/>
  <c r="I858" i="9"/>
  <c r="J858" i="9"/>
  <c r="N858" i="9"/>
  <c r="B859" i="9"/>
  <c r="C859" i="9"/>
  <c r="D859" i="9"/>
  <c r="H859" i="9"/>
  <c r="I859" i="9"/>
  <c r="J859" i="9"/>
  <c r="B860" i="9"/>
  <c r="C860" i="9"/>
  <c r="D860" i="9"/>
  <c r="H860" i="9"/>
  <c r="I860" i="9"/>
  <c r="J860" i="9"/>
  <c r="B861" i="9"/>
  <c r="C861" i="9"/>
  <c r="D861" i="9"/>
  <c r="H861" i="9"/>
  <c r="I861" i="9"/>
  <c r="J861" i="9"/>
  <c r="O861" i="9"/>
  <c r="B862" i="9"/>
  <c r="C862" i="9"/>
  <c r="D862" i="9"/>
  <c r="H862" i="9"/>
  <c r="I862" i="9"/>
  <c r="J862" i="9"/>
  <c r="B863" i="9"/>
  <c r="C863" i="9"/>
  <c r="D863" i="9"/>
  <c r="H863" i="9"/>
  <c r="I863" i="9"/>
  <c r="J863" i="9"/>
  <c r="L863" i="9"/>
  <c r="N863" i="9"/>
  <c r="B864" i="9"/>
  <c r="C864" i="9"/>
  <c r="D864" i="9"/>
  <c r="H864" i="9"/>
  <c r="O864" i="9" s="1"/>
  <c r="I864" i="9"/>
  <c r="J864" i="9"/>
  <c r="L864" i="9"/>
  <c r="N864" i="9"/>
  <c r="B865" i="9"/>
  <c r="C865" i="9"/>
  <c r="D865" i="9"/>
  <c r="H865" i="9"/>
  <c r="I865" i="9"/>
  <c r="J865" i="9"/>
  <c r="B866" i="9"/>
  <c r="C866" i="9"/>
  <c r="D866" i="9"/>
  <c r="H866" i="9"/>
  <c r="L866" i="9" s="1"/>
  <c r="I866" i="9"/>
  <c r="J866" i="9"/>
  <c r="N866" i="9"/>
  <c r="B867" i="9"/>
  <c r="C867" i="9"/>
  <c r="D867" i="9"/>
  <c r="H867" i="9"/>
  <c r="I867" i="9"/>
  <c r="J867" i="9"/>
  <c r="B868" i="9"/>
  <c r="C868" i="9"/>
  <c r="D868" i="9"/>
  <c r="H868" i="9"/>
  <c r="I868" i="9"/>
  <c r="J868" i="9"/>
  <c r="B869" i="9"/>
  <c r="C869" i="9"/>
  <c r="D869" i="9"/>
  <c r="H869" i="9"/>
  <c r="I869" i="9"/>
  <c r="J869" i="9"/>
  <c r="O869" i="9"/>
  <c r="B870" i="9"/>
  <c r="C870" i="9"/>
  <c r="D870" i="9"/>
  <c r="H870" i="9"/>
  <c r="I870" i="9"/>
  <c r="J870" i="9"/>
  <c r="B871" i="9"/>
  <c r="C871" i="9"/>
  <c r="D871" i="9"/>
  <c r="H871" i="9"/>
  <c r="I871" i="9"/>
  <c r="J871" i="9"/>
  <c r="L871" i="9"/>
  <c r="N871" i="9"/>
  <c r="B872" i="9"/>
  <c r="C872" i="9"/>
  <c r="D872" i="9"/>
  <c r="H872" i="9"/>
  <c r="O872" i="9" s="1"/>
  <c r="I872" i="9"/>
  <c r="J872" i="9"/>
  <c r="L872" i="9"/>
  <c r="N872" i="9"/>
  <c r="B873" i="9"/>
  <c r="C873" i="9"/>
  <c r="D873" i="9"/>
  <c r="H873" i="9"/>
  <c r="I873" i="9"/>
  <c r="J873" i="9"/>
  <c r="B874" i="9"/>
  <c r="C874" i="9"/>
  <c r="D874" i="9"/>
  <c r="H874" i="9"/>
  <c r="L874" i="9" s="1"/>
  <c r="I874" i="9"/>
  <c r="J874" i="9"/>
  <c r="N874" i="9"/>
  <c r="B875" i="9"/>
  <c r="C875" i="9"/>
  <c r="D875" i="9"/>
  <c r="H875" i="9"/>
  <c r="I875" i="9"/>
  <c r="J875" i="9"/>
  <c r="B876" i="9"/>
  <c r="C876" i="9"/>
  <c r="D876" i="9"/>
  <c r="H876" i="9"/>
  <c r="I876" i="9"/>
  <c r="J876" i="9"/>
  <c r="B877" i="9"/>
  <c r="C877" i="9"/>
  <c r="D877" i="9"/>
  <c r="H877" i="9"/>
  <c r="I877" i="9"/>
  <c r="J877" i="9"/>
  <c r="O877" i="9"/>
  <c r="B878" i="9"/>
  <c r="C878" i="9"/>
  <c r="D878" i="9"/>
  <c r="H878" i="9"/>
  <c r="I878" i="9"/>
  <c r="J878" i="9"/>
  <c r="B879" i="9"/>
  <c r="C879" i="9"/>
  <c r="D879" i="9"/>
  <c r="H879" i="9"/>
  <c r="I879" i="9"/>
  <c r="J879" i="9"/>
  <c r="L879" i="9"/>
  <c r="N879" i="9"/>
  <c r="B880" i="9"/>
  <c r="C880" i="9"/>
  <c r="D880" i="9"/>
  <c r="H880" i="9"/>
  <c r="O880" i="9" s="1"/>
  <c r="I880" i="9"/>
  <c r="J880" i="9"/>
  <c r="L880" i="9"/>
  <c r="B881" i="9"/>
  <c r="C881" i="9"/>
  <c r="D881" i="9"/>
  <c r="H881" i="9"/>
  <c r="I881" i="9"/>
  <c r="J881" i="9"/>
  <c r="B882" i="9"/>
  <c r="C882" i="9"/>
  <c r="D882" i="9"/>
  <c r="H882" i="9"/>
  <c r="L882" i="9" s="1"/>
  <c r="I882" i="9"/>
  <c r="J882" i="9"/>
  <c r="N882" i="9"/>
  <c r="B883" i="9"/>
  <c r="C883" i="9"/>
  <c r="D883" i="9"/>
  <c r="H883" i="9"/>
  <c r="I883" i="9"/>
  <c r="J883" i="9"/>
  <c r="B884" i="9"/>
  <c r="C884" i="9"/>
  <c r="D884" i="9"/>
  <c r="H884" i="9"/>
  <c r="I884" i="9"/>
  <c r="J884" i="9"/>
  <c r="B885" i="9"/>
  <c r="C885" i="9"/>
  <c r="D885" i="9"/>
  <c r="H885" i="9"/>
  <c r="I885" i="9"/>
  <c r="J885" i="9"/>
  <c r="O885" i="9"/>
  <c r="B886" i="9"/>
  <c r="C886" i="9"/>
  <c r="D886" i="9"/>
  <c r="H886" i="9"/>
  <c r="I886" i="9"/>
  <c r="J886" i="9"/>
  <c r="B887" i="9"/>
  <c r="C887" i="9"/>
  <c r="D887" i="9"/>
  <c r="H887" i="9"/>
  <c r="I887" i="9"/>
  <c r="J887" i="9"/>
  <c r="L887" i="9"/>
  <c r="N887" i="9"/>
  <c r="B888" i="9"/>
  <c r="C888" i="9"/>
  <c r="D888" i="9"/>
  <c r="H888" i="9"/>
  <c r="O888" i="9" s="1"/>
  <c r="I888" i="9"/>
  <c r="J888" i="9"/>
  <c r="L888" i="9"/>
  <c r="B889" i="9"/>
  <c r="C889" i="9"/>
  <c r="D889" i="9"/>
  <c r="H889" i="9"/>
  <c r="I889" i="9"/>
  <c r="J889" i="9"/>
  <c r="B890" i="9"/>
  <c r="C890" i="9"/>
  <c r="D890" i="9"/>
  <c r="H890" i="9"/>
  <c r="L890" i="9" s="1"/>
  <c r="I890" i="9"/>
  <c r="J890" i="9"/>
  <c r="N890" i="9"/>
  <c r="B891" i="9"/>
  <c r="C891" i="9"/>
  <c r="D891" i="9"/>
  <c r="H891" i="9"/>
  <c r="I891" i="9"/>
  <c r="J891" i="9"/>
  <c r="B892" i="9"/>
  <c r="C892" i="9"/>
  <c r="D892" i="9"/>
  <c r="H892" i="9"/>
  <c r="I892" i="9"/>
  <c r="J892" i="9"/>
  <c r="B893" i="9"/>
  <c r="C893" i="9"/>
  <c r="D893" i="9"/>
  <c r="H893" i="9"/>
  <c r="I893" i="9"/>
  <c r="J893" i="9"/>
  <c r="O893" i="9"/>
  <c r="B894" i="9"/>
  <c r="C894" i="9"/>
  <c r="D894" i="9"/>
  <c r="H894" i="9"/>
  <c r="I894" i="9"/>
  <c r="J894" i="9"/>
  <c r="B895" i="9"/>
  <c r="C895" i="9"/>
  <c r="D895" i="9"/>
  <c r="H895" i="9"/>
  <c r="I895" i="9"/>
  <c r="J895" i="9"/>
  <c r="L895" i="9"/>
  <c r="N895" i="9"/>
  <c r="B896" i="9"/>
  <c r="C896" i="9"/>
  <c r="D896" i="9"/>
  <c r="H896" i="9"/>
  <c r="O896" i="9" s="1"/>
  <c r="I896" i="9"/>
  <c r="J896" i="9"/>
  <c r="L896" i="9"/>
  <c r="B897" i="9"/>
  <c r="C897" i="9"/>
  <c r="D897" i="9"/>
  <c r="H897" i="9"/>
  <c r="I897" i="9"/>
  <c r="J897" i="9"/>
  <c r="B898" i="9"/>
  <c r="C898" i="9"/>
  <c r="D898" i="9"/>
  <c r="H898" i="9"/>
  <c r="L898" i="9" s="1"/>
  <c r="I898" i="9"/>
  <c r="J898" i="9"/>
  <c r="N898" i="9"/>
  <c r="B899" i="9"/>
  <c r="C899" i="9"/>
  <c r="D899" i="9"/>
  <c r="H899" i="9"/>
  <c r="I899" i="9"/>
  <c r="J899" i="9"/>
  <c r="B900" i="9"/>
  <c r="C900" i="9"/>
  <c r="D900" i="9"/>
  <c r="H900" i="9"/>
  <c r="I900" i="9"/>
  <c r="J900" i="9"/>
  <c r="B901" i="9"/>
  <c r="C901" i="9"/>
  <c r="D901" i="9"/>
  <c r="H901" i="9"/>
  <c r="I901" i="9"/>
  <c r="J901" i="9"/>
  <c r="O901" i="9"/>
  <c r="B902" i="9"/>
  <c r="C902" i="9"/>
  <c r="D902" i="9"/>
  <c r="H902" i="9"/>
  <c r="I902" i="9"/>
  <c r="J902" i="9"/>
  <c r="B903" i="9"/>
  <c r="C903" i="9"/>
  <c r="D903" i="9"/>
  <c r="H903" i="9"/>
  <c r="I903" i="9"/>
  <c r="J903" i="9"/>
  <c r="L903" i="9"/>
  <c r="N903" i="9"/>
  <c r="B904" i="9"/>
  <c r="C904" i="9"/>
  <c r="D904" i="9"/>
  <c r="H904" i="9"/>
  <c r="O904" i="9" s="1"/>
  <c r="I904" i="9"/>
  <c r="J904" i="9"/>
  <c r="L904" i="9"/>
  <c r="B905" i="9"/>
  <c r="C905" i="9"/>
  <c r="D905" i="9"/>
  <c r="H905" i="9"/>
  <c r="I905" i="9"/>
  <c r="J905" i="9"/>
  <c r="B906" i="9"/>
  <c r="C906" i="9"/>
  <c r="D906" i="9"/>
  <c r="H906" i="9"/>
  <c r="L906" i="9" s="1"/>
  <c r="I906" i="9"/>
  <c r="J906" i="9"/>
  <c r="N906" i="9"/>
  <c r="B907" i="9"/>
  <c r="C907" i="9"/>
  <c r="D907" i="9"/>
  <c r="H907" i="9"/>
  <c r="I907" i="9"/>
  <c r="J907" i="9"/>
  <c r="N907" i="9"/>
  <c r="B908" i="9"/>
  <c r="C908" i="9"/>
  <c r="D908" i="9"/>
  <c r="H908" i="9"/>
  <c r="I908" i="9"/>
  <c r="J908" i="9"/>
  <c r="B909" i="9"/>
  <c r="C909" i="9"/>
  <c r="D909" i="9"/>
  <c r="H909" i="9"/>
  <c r="O909" i="9" s="1"/>
  <c r="I909" i="9"/>
  <c r="J909" i="9"/>
  <c r="B910" i="9"/>
  <c r="C910" i="9"/>
  <c r="D910" i="9"/>
  <c r="H910" i="9"/>
  <c r="I910" i="9"/>
  <c r="J910" i="9"/>
  <c r="B911" i="9"/>
  <c r="C911" i="9"/>
  <c r="D911" i="9"/>
  <c r="H911" i="9"/>
  <c r="I911" i="9"/>
  <c r="J911" i="9"/>
  <c r="N911" i="9"/>
  <c r="B912" i="9"/>
  <c r="C912" i="9"/>
  <c r="D912" i="9"/>
  <c r="H912" i="9"/>
  <c r="O912" i="9" s="1"/>
  <c r="I912" i="9"/>
  <c r="J912" i="9"/>
  <c r="L912" i="9"/>
  <c r="N912" i="9"/>
  <c r="B913" i="9"/>
  <c r="C913" i="9"/>
  <c r="D913" i="9"/>
  <c r="H913" i="9"/>
  <c r="I913" i="9"/>
  <c r="J913" i="9"/>
  <c r="B914" i="9"/>
  <c r="C914" i="9"/>
  <c r="D914" i="9"/>
  <c r="H914" i="9"/>
  <c r="I914" i="9"/>
  <c r="J914" i="9"/>
  <c r="O914" i="9"/>
  <c r="B915" i="9"/>
  <c r="C915" i="9"/>
  <c r="D915" i="9"/>
  <c r="H915" i="9"/>
  <c r="I915" i="9"/>
  <c r="J915" i="9"/>
  <c r="L915" i="9"/>
  <c r="N915" i="9"/>
  <c r="O915" i="9"/>
  <c r="B916" i="9"/>
  <c r="C916" i="9"/>
  <c r="D916" i="9"/>
  <c r="H916" i="9"/>
  <c r="I916" i="9"/>
  <c r="J916" i="9"/>
  <c r="B917" i="9"/>
  <c r="C917" i="9"/>
  <c r="D917" i="9"/>
  <c r="H917" i="9"/>
  <c r="N917" i="9" s="1"/>
  <c r="I917" i="9"/>
  <c r="J917" i="9"/>
  <c r="L917" i="9"/>
  <c r="O917" i="9"/>
  <c r="B918" i="9"/>
  <c r="C918" i="9"/>
  <c r="D918" i="9"/>
  <c r="H918" i="9"/>
  <c r="I918" i="9"/>
  <c r="J918" i="9"/>
  <c r="B919" i="9"/>
  <c r="C919" i="9"/>
  <c r="D919" i="9"/>
  <c r="H919" i="9"/>
  <c r="I919" i="9"/>
  <c r="J919" i="9"/>
  <c r="L919" i="9"/>
  <c r="N919" i="9"/>
  <c r="O919" i="9"/>
  <c r="B920" i="9"/>
  <c r="C920" i="9"/>
  <c r="D920" i="9"/>
  <c r="H920" i="9"/>
  <c r="I920" i="9"/>
  <c r="J920" i="9"/>
  <c r="B921" i="9"/>
  <c r="C921" i="9"/>
  <c r="D921" i="9"/>
  <c r="H921" i="9"/>
  <c r="I921" i="9"/>
  <c r="J921" i="9"/>
  <c r="B922" i="9"/>
  <c r="C922" i="9"/>
  <c r="D922" i="9"/>
  <c r="H922" i="9"/>
  <c r="L922" i="9" s="1"/>
  <c r="I922" i="9"/>
  <c r="J922" i="9"/>
  <c r="N922" i="9"/>
  <c r="O922" i="9"/>
  <c r="B923" i="9"/>
  <c r="C923" i="9"/>
  <c r="D923" i="9"/>
  <c r="H923" i="9"/>
  <c r="O923" i="9" s="1"/>
  <c r="I923" i="9"/>
  <c r="J923" i="9"/>
  <c r="B924" i="9"/>
  <c r="C924" i="9"/>
  <c r="D924" i="9"/>
  <c r="H924" i="9"/>
  <c r="L924" i="9" s="1"/>
  <c r="I924" i="9"/>
  <c r="J924" i="9"/>
  <c r="B925" i="9"/>
  <c r="C925" i="9"/>
  <c r="D925" i="9"/>
  <c r="H925" i="9"/>
  <c r="I925" i="9"/>
  <c r="J925" i="9"/>
  <c r="B926" i="9"/>
  <c r="C926" i="9"/>
  <c r="D926" i="9"/>
  <c r="H926" i="9"/>
  <c r="L926" i="9" s="1"/>
  <c r="I926" i="9"/>
  <c r="J926" i="9"/>
  <c r="B927" i="9"/>
  <c r="C927" i="9"/>
  <c r="D927" i="9"/>
  <c r="H927" i="9"/>
  <c r="O927" i="9" s="1"/>
  <c r="I927" i="9"/>
  <c r="J927" i="9"/>
  <c r="N927" i="9"/>
  <c r="B928" i="9"/>
  <c r="C928" i="9"/>
  <c r="D928" i="9"/>
  <c r="H928" i="9"/>
  <c r="I928" i="9"/>
  <c r="J928" i="9"/>
  <c r="B929" i="9"/>
  <c r="C929" i="9"/>
  <c r="D929" i="9"/>
  <c r="H929" i="9"/>
  <c r="I929" i="9"/>
  <c r="J929" i="9"/>
  <c r="B930" i="9"/>
  <c r="C930" i="9"/>
  <c r="D930" i="9"/>
  <c r="H930" i="9"/>
  <c r="L930" i="9" s="1"/>
  <c r="I930" i="9"/>
  <c r="J930" i="9"/>
  <c r="N930" i="9"/>
  <c r="O930" i="9"/>
  <c r="B931" i="9"/>
  <c r="C931" i="9"/>
  <c r="D931" i="9"/>
  <c r="H931" i="9"/>
  <c r="O931" i="9" s="1"/>
  <c r="I931" i="9"/>
  <c r="J931" i="9"/>
  <c r="B932" i="9"/>
  <c r="C932" i="9"/>
  <c r="D932" i="9"/>
  <c r="H932" i="9"/>
  <c r="L932" i="9" s="1"/>
  <c r="I932" i="9"/>
  <c r="J932" i="9"/>
  <c r="B933" i="9"/>
  <c r="C933" i="9"/>
  <c r="D933" i="9"/>
  <c r="H933" i="9"/>
  <c r="I933" i="9"/>
  <c r="J933" i="9"/>
  <c r="B934" i="9"/>
  <c r="C934" i="9"/>
  <c r="D934" i="9"/>
  <c r="H934" i="9"/>
  <c r="L934" i="9" s="1"/>
  <c r="I934" i="9"/>
  <c r="J934" i="9"/>
  <c r="B935" i="9"/>
  <c r="C935" i="9"/>
  <c r="D935" i="9"/>
  <c r="H935" i="9"/>
  <c r="I935" i="9"/>
  <c r="J935" i="9"/>
  <c r="B936" i="9"/>
  <c r="C936" i="9"/>
  <c r="D936" i="9"/>
  <c r="H936" i="9"/>
  <c r="I936" i="9"/>
  <c r="J936" i="9"/>
  <c r="B937" i="9"/>
  <c r="C937" i="9"/>
  <c r="D937" i="9"/>
  <c r="H937" i="9"/>
  <c r="I937" i="9"/>
  <c r="J937" i="9"/>
  <c r="B938" i="9"/>
  <c r="C938" i="9"/>
  <c r="D938" i="9"/>
  <c r="H938" i="9"/>
  <c r="L938" i="9" s="1"/>
  <c r="I938" i="9"/>
  <c r="J938" i="9"/>
  <c r="N938" i="9"/>
  <c r="O938" i="9"/>
  <c r="B939" i="9"/>
  <c r="C939" i="9"/>
  <c r="D939" i="9"/>
  <c r="H939" i="9"/>
  <c r="O939" i="9" s="1"/>
  <c r="I939" i="9"/>
  <c r="J939" i="9"/>
  <c r="B940" i="9"/>
  <c r="C940" i="9"/>
  <c r="D940" i="9"/>
  <c r="H940" i="9"/>
  <c r="L940" i="9" s="1"/>
  <c r="I940" i="9"/>
  <c r="J940" i="9"/>
  <c r="B941" i="9"/>
  <c r="C941" i="9"/>
  <c r="D941" i="9"/>
  <c r="H941" i="9"/>
  <c r="I941" i="9"/>
  <c r="J941" i="9"/>
  <c r="B942" i="9"/>
  <c r="C942" i="9"/>
  <c r="D942" i="9"/>
  <c r="H942" i="9"/>
  <c r="L942" i="9" s="1"/>
  <c r="I942" i="9"/>
  <c r="J942" i="9"/>
  <c r="B943" i="9"/>
  <c r="C943" i="9"/>
  <c r="D943" i="9"/>
  <c r="H943" i="9"/>
  <c r="O943" i="9" s="1"/>
  <c r="I943" i="9"/>
  <c r="J943" i="9"/>
  <c r="B944" i="9"/>
  <c r="C944" i="9"/>
  <c r="D944" i="9"/>
  <c r="H944" i="9"/>
  <c r="I944" i="9"/>
  <c r="J944" i="9"/>
  <c r="B945" i="9"/>
  <c r="C945" i="9"/>
  <c r="D945" i="9"/>
  <c r="H945" i="9"/>
  <c r="I945" i="9"/>
  <c r="J945" i="9"/>
  <c r="B946" i="9"/>
  <c r="C946" i="9"/>
  <c r="D946" i="9"/>
  <c r="H946" i="9"/>
  <c r="L946" i="9" s="1"/>
  <c r="I946" i="9"/>
  <c r="J946" i="9"/>
  <c r="N946" i="9"/>
  <c r="O946" i="9"/>
  <c r="B947" i="9"/>
  <c r="C947" i="9"/>
  <c r="D947" i="9"/>
  <c r="H947" i="9"/>
  <c r="O947" i="9" s="1"/>
  <c r="I947" i="9"/>
  <c r="J947" i="9"/>
  <c r="B948" i="9"/>
  <c r="C948" i="9"/>
  <c r="D948" i="9"/>
  <c r="H948" i="9"/>
  <c r="L948" i="9" s="1"/>
  <c r="I948" i="9"/>
  <c r="J948" i="9"/>
  <c r="B949" i="9"/>
  <c r="C949" i="9"/>
  <c r="D949" i="9"/>
  <c r="H949" i="9"/>
  <c r="I949" i="9"/>
  <c r="J949" i="9"/>
  <c r="B950" i="9"/>
  <c r="C950" i="9"/>
  <c r="D950" i="9"/>
  <c r="H950" i="9"/>
  <c r="L950" i="9" s="1"/>
  <c r="I950" i="9"/>
  <c r="J950" i="9"/>
  <c r="B951" i="9"/>
  <c r="C951" i="9"/>
  <c r="D951" i="9"/>
  <c r="H951" i="9"/>
  <c r="O951" i="9" s="1"/>
  <c r="I951" i="9"/>
  <c r="J951" i="9"/>
  <c r="N951" i="9"/>
  <c r="B952" i="9"/>
  <c r="C952" i="9"/>
  <c r="D952" i="9"/>
  <c r="H952" i="9"/>
  <c r="I952" i="9"/>
  <c r="J952" i="9"/>
  <c r="B953" i="9"/>
  <c r="C953" i="9"/>
  <c r="D953" i="9"/>
  <c r="H953" i="9"/>
  <c r="I953" i="9"/>
  <c r="J953" i="9"/>
  <c r="B954" i="9"/>
  <c r="C954" i="9"/>
  <c r="D954" i="9"/>
  <c r="H954" i="9"/>
  <c r="L954" i="9" s="1"/>
  <c r="I954" i="9"/>
  <c r="J954" i="9"/>
  <c r="N954" i="9"/>
  <c r="O954" i="9"/>
  <c r="B955" i="9"/>
  <c r="C955" i="9"/>
  <c r="D955" i="9"/>
  <c r="H955" i="9"/>
  <c r="O955" i="9" s="1"/>
  <c r="I955" i="9"/>
  <c r="J955" i="9"/>
  <c r="B956" i="9"/>
  <c r="C956" i="9"/>
  <c r="D956" i="9"/>
  <c r="H956" i="9"/>
  <c r="L956" i="9" s="1"/>
  <c r="I956" i="9"/>
  <c r="J956" i="9"/>
  <c r="B957" i="9"/>
  <c r="C957" i="9"/>
  <c r="D957" i="9"/>
  <c r="H957" i="9"/>
  <c r="I957" i="9"/>
  <c r="J957" i="9"/>
  <c r="B958" i="9"/>
  <c r="C958" i="9"/>
  <c r="D958" i="9"/>
  <c r="H958" i="9"/>
  <c r="L958" i="9" s="1"/>
  <c r="I958" i="9"/>
  <c r="J958" i="9"/>
  <c r="B959" i="9"/>
  <c r="C959" i="9"/>
  <c r="D959" i="9"/>
  <c r="H959" i="9"/>
  <c r="O959" i="9" s="1"/>
  <c r="I959" i="9"/>
  <c r="J959" i="9"/>
  <c r="N959" i="9"/>
  <c r="B960" i="9"/>
  <c r="C960" i="9"/>
  <c r="D960" i="9"/>
  <c r="H960" i="9"/>
  <c r="I960" i="9"/>
  <c r="J960" i="9"/>
  <c r="B961" i="9"/>
  <c r="C961" i="9"/>
  <c r="D961" i="9"/>
  <c r="H961" i="9"/>
  <c r="I961" i="9"/>
  <c r="J961" i="9"/>
  <c r="B962" i="9"/>
  <c r="C962" i="9"/>
  <c r="D962" i="9"/>
  <c r="H962" i="9"/>
  <c r="L962" i="9" s="1"/>
  <c r="I962" i="9"/>
  <c r="J962" i="9"/>
  <c r="N962" i="9"/>
  <c r="O962" i="9"/>
  <c r="B963" i="9"/>
  <c r="C963" i="9"/>
  <c r="D963" i="9"/>
  <c r="H963" i="9"/>
  <c r="O963" i="9" s="1"/>
  <c r="I963" i="9"/>
  <c r="J963" i="9"/>
  <c r="B964" i="9"/>
  <c r="C964" i="9"/>
  <c r="D964" i="9"/>
  <c r="H964" i="9"/>
  <c r="I964" i="9"/>
  <c r="J964" i="9"/>
  <c r="B965" i="9"/>
  <c r="C965" i="9"/>
  <c r="D965" i="9"/>
  <c r="H965" i="9"/>
  <c r="I965" i="9"/>
  <c r="J965" i="9"/>
  <c r="B966" i="9"/>
  <c r="C966" i="9"/>
  <c r="D966" i="9"/>
  <c r="H966" i="9"/>
  <c r="L966" i="9" s="1"/>
  <c r="I966" i="9"/>
  <c r="J966" i="9"/>
  <c r="B967" i="9"/>
  <c r="C967" i="9"/>
  <c r="D967" i="9"/>
  <c r="H967" i="9"/>
  <c r="I967" i="9"/>
  <c r="J967" i="9"/>
  <c r="B968" i="9"/>
  <c r="C968" i="9"/>
  <c r="D968" i="9"/>
  <c r="H968" i="9"/>
  <c r="I968" i="9"/>
  <c r="J968" i="9"/>
  <c r="B969" i="9"/>
  <c r="C969" i="9"/>
  <c r="D969" i="9"/>
  <c r="H969" i="9"/>
  <c r="I969" i="9"/>
  <c r="J969" i="9"/>
  <c r="B970" i="9"/>
  <c r="C970" i="9"/>
  <c r="D970" i="9"/>
  <c r="H970" i="9"/>
  <c r="L970" i="9" s="1"/>
  <c r="I970" i="9"/>
  <c r="J970" i="9"/>
  <c r="N970" i="9"/>
  <c r="O970" i="9"/>
  <c r="B971" i="9"/>
  <c r="C971" i="9"/>
  <c r="D971" i="9"/>
  <c r="H971" i="9"/>
  <c r="O971" i="9" s="1"/>
  <c r="I971" i="9"/>
  <c r="J971" i="9"/>
  <c r="B972" i="9"/>
  <c r="C972" i="9"/>
  <c r="D972" i="9"/>
  <c r="H972" i="9"/>
  <c r="I972" i="9"/>
  <c r="J972" i="9"/>
  <c r="B973" i="9"/>
  <c r="C973" i="9"/>
  <c r="D973" i="9"/>
  <c r="H973" i="9"/>
  <c r="I973" i="9"/>
  <c r="J973" i="9"/>
  <c r="B974" i="9"/>
  <c r="C974" i="9"/>
  <c r="D974" i="9"/>
  <c r="H974" i="9"/>
  <c r="L974" i="9" s="1"/>
  <c r="I974" i="9"/>
  <c r="J974" i="9"/>
  <c r="B975" i="9"/>
  <c r="C975" i="9"/>
  <c r="D975" i="9"/>
  <c r="H975" i="9"/>
  <c r="O975" i="9" s="1"/>
  <c r="I975" i="9"/>
  <c r="J975" i="9"/>
  <c r="B976" i="9"/>
  <c r="C976" i="9"/>
  <c r="D976" i="9"/>
  <c r="H976" i="9"/>
  <c r="I976" i="9"/>
  <c r="J976" i="9"/>
  <c r="B977" i="9"/>
  <c r="C977" i="9"/>
  <c r="D977" i="9"/>
  <c r="H977" i="9"/>
  <c r="I977" i="9"/>
  <c r="J977" i="9"/>
  <c r="B978" i="9"/>
  <c r="C978" i="9"/>
  <c r="D978" i="9"/>
  <c r="H978" i="9"/>
  <c r="L978" i="9" s="1"/>
  <c r="I978" i="9"/>
  <c r="J978" i="9"/>
  <c r="O978" i="9"/>
  <c r="B979" i="9"/>
  <c r="C979" i="9"/>
  <c r="D979" i="9"/>
  <c r="H979" i="9"/>
  <c r="O979" i="9" s="1"/>
  <c r="I979" i="9"/>
  <c r="J979" i="9"/>
  <c r="B980" i="9"/>
  <c r="C980" i="9"/>
  <c r="D980" i="9"/>
  <c r="H980" i="9"/>
  <c r="I980" i="9"/>
  <c r="J980" i="9"/>
  <c r="B981" i="9"/>
  <c r="C981" i="9"/>
  <c r="D981" i="9"/>
  <c r="H981" i="9"/>
  <c r="I981" i="9"/>
  <c r="J981" i="9"/>
  <c r="B982" i="9"/>
  <c r="C982" i="9"/>
  <c r="D982" i="9"/>
  <c r="H982" i="9"/>
  <c r="L982" i="9" s="1"/>
  <c r="I982" i="9"/>
  <c r="J982" i="9"/>
  <c r="B983" i="9"/>
  <c r="C983" i="9"/>
  <c r="D983" i="9"/>
  <c r="H983" i="9"/>
  <c r="O983" i="9" s="1"/>
  <c r="I983" i="9"/>
  <c r="J983" i="9"/>
  <c r="N983" i="9"/>
  <c r="B984" i="9"/>
  <c r="C984" i="9"/>
  <c r="D984" i="9"/>
  <c r="H984" i="9"/>
  <c r="I984" i="9"/>
  <c r="J984" i="9"/>
  <c r="B985" i="9"/>
  <c r="C985" i="9"/>
  <c r="D985" i="9"/>
  <c r="H985" i="9"/>
  <c r="I985" i="9"/>
  <c r="J985" i="9"/>
  <c r="B986" i="9"/>
  <c r="C986" i="9"/>
  <c r="D986" i="9"/>
  <c r="H986" i="9"/>
  <c r="L986" i="9" s="1"/>
  <c r="I986" i="9"/>
  <c r="J986" i="9"/>
  <c r="O986" i="9"/>
  <c r="B987" i="9"/>
  <c r="C987" i="9"/>
  <c r="D987" i="9"/>
  <c r="H987" i="9"/>
  <c r="O987" i="9" s="1"/>
  <c r="I987" i="9"/>
  <c r="J987" i="9"/>
  <c r="B988" i="9"/>
  <c r="C988" i="9"/>
  <c r="D988" i="9"/>
  <c r="H988" i="9"/>
  <c r="L988" i="9" s="1"/>
  <c r="I988" i="9"/>
  <c r="J988" i="9"/>
  <c r="B989" i="9"/>
  <c r="C989" i="9"/>
  <c r="D989" i="9"/>
  <c r="H989" i="9"/>
  <c r="I989" i="9"/>
  <c r="J989" i="9"/>
  <c r="B990" i="9"/>
  <c r="C990" i="9"/>
  <c r="D990" i="9"/>
  <c r="H990" i="9"/>
  <c r="I990" i="9"/>
  <c r="J990" i="9"/>
  <c r="B991" i="9"/>
  <c r="C991" i="9"/>
  <c r="D991" i="9"/>
  <c r="H991" i="9"/>
  <c r="N991" i="9" s="1"/>
  <c r="I991" i="9"/>
  <c r="J991" i="9"/>
  <c r="O991" i="9"/>
  <c r="B992" i="9"/>
  <c r="C992" i="9"/>
  <c r="D992" i="9"/>
  <c r="H992" i="9"/>
  <c r="I992" i="9"/>
  <c r="J992" i="9"/>
  <c r="B993" i="9"/>
  <c r="C993" i="9"/>
  <c r="D993" i="9"/>
  <c r="H993" i="9"/>
  <c r="I993" i="9"/>
  <c r="J993" i="9"/>
  <c r="B994" i="9"/>
  <c r="C994" i="9"/>
  <c r="D994" i="9"/>
  <c r="H994" i="9"/>
  <c r="L994" i="9" s="1"/>
  <c r="I994" i="9"/>
  <c r="J994" i="9"/>
  <c r="N994" i="9"/>
  <c r="O994" i="9"/>
  <c r="B995" i="9"/>
  <c r="C995" i="9"/>
  <c r="D995" i="9"/>
  <c r="H995" i="9"/>
  <c r="O995" i="9" s="1"/>
  <c r="I995" i="9"/>
  <c r="J995" i="9"/>
  <c r="B996" i="9"/>
  <c r="C996" i="9"/>
  <c r="D996" i="9"/>
  <c r="H996" i="9"/>
  <c r="L996" i="9" s="1"/>
  <c r="I996" i="9"/>
  <c r="J996" i="9"/>
  <c r="B997" i="9"/>
  <c r="C997" i="9"/>
  <c r="D997" i="9"/>
  <c r="H997" i="9"/>
  <c r="I997" i="9"/>
  <c r="J997" i="9"/>
  <c r="B998" i="9"/>
  <c r="C998" i="9"/>
  <c r="D998" i="9"/>
  <c r="H998" i="9"/>
  <c r="I998" i="9"/>
  <c r="J998" i="9"/>
  <c r="L998" i="9"/>
  <c r="O998" i="9"/>
  <c r="B999" i="9"/>
  <c r="C999" i="9"/>
  <c r="D999" i="9"/>
  <c r="H999" i="9"/>
  <c r="O999" i="9" s="1"/>
  <c r="I999" i="9"/>
  <c r="J999" i="9"/>
  <c r="N999" i="9"/>
  <c r="B1000" i="9"/>
  <c r="C1000" i="9"/>
  <c r="D1000" i="9"/>
  <c r="H1000" i="9"/>
  <c r="I1000" i="9"/>
  <c r="J1000" i="9"/>
  <c r="B1001" i="9"/>
  <c r="C1001" i="9"/>
  <c r="D1001" i="9"/>
  <c r="H1001" i="9"/>
  <c r="O1001" i="9" s="1"/>
  <c r="I1001" i="9"/>
  <c r="J1001" i="9"/>
  <c r="B1002" i="9"/>
  <c r="C1002" i="9"/>
  <c r="D1002" i="9"/>
  <c r="H1002" i="9"/>
  <c r="L1002" i="9" s="1"/>
  <c r="I1002" i="9"/>
  <c r="J1002" i="9"/>
  <c r="O1002" i="9"/>
  <c r="B1003" i="9"/>
  <c r="C1003" i="9"/>
  <c r="D1003" i="9"/>
  <c r="H1003" i="9"/>
  <c r="O1003" i="9" s="1"/>
  <c r="I1003" i="9"/>
  <c r="J1003" i="9"/>
  <c r="B1004" i="9"/>
  <c r="C1004" i="9"/>
  <c r="D1004" i="9"/>
  <c r="H1004" i="9"/>
  <c r="O1004" i="9" s="1"/>
  <c r="I1004" i="9"/>
  <c r="J1004" i="9"/>
  <c r="N1004" i="9"/>
  <c r="B1005" i="9"/>
  <c r="C1005" i="9"/>
  <c r="D1005" i="9"/>
  <c r="H1005" i="9"/>
  <c r="I1005" i="9"/>
  <c r="J1005" i="9"/>
  <c r="B1006" i="9"/>
  <c r="C1006" i="9"/>
  <c r="D1006" i="9"/>
  <c r="H1006" i="9"/>
  <c r="L1006" i="9" s="1"/>
  <c r="I1006" i="9"/>
  <c r="J1006" i="9"/>
  <c r="O1006" i="9"/>
  <c r="B1007" i="9"/>
  <c r="C1007" i="9"/>
  <c r="D1007" i="9"/>
  <c r="H1007" i="9"/>
  <c r="I1007" i="9"/>
  <c r="J1007" i="9"/>
  <c r="B1008" i="9"/>
  <c r="C1008" i="9"/>
  <c r="D1008" i="9"/>
  <c r="H1008" i="9"/>
  <c r="I1008" i="9"/>
  <c r="J1008" i="9"/>
  <c r="B1009" i="9"/>
  <c r="C1009" i="9"/>
  <c r="D1009" i="9"/>
  <c r="H1009" i="9"/>
  <c r="I1009" i="9"/>
  <c r="J1009" i="9"/>
  <c r="L1009" i="9"/>
  <c r="B1010" i="9"/>
  <c r="C1010" i="9"/>
  <c r="D1010" i="9"/>
  <c r="H1010" i="9"/>
  <c r="L1010" i="9" s="1"/>
  <c r="I1010" i="9"/>
  <c r="J1010" i="9"/>
  <c r="N1010" i="9"/>
  <c r="O1010" i="9"/>
  <c r="B1011" i="9"/>
  <c r="C1011" i="9"/>
  <c r="D1011" i="9"/>
  <c r="H1011" i="9"/>
  <c r="O1011" i="9" s="1"/>
  <c r="I1011" i="9"/>
  <c r="J1011" i="9"/>
  <c r="B1012" i="9"/>
  <c r="C1012" i="9"/>
  <c r="D1012" i="9"/>
  <c r="H1012" i="9"/>
  <c r="O1012" i="9" s="1"/>
  <c r="I1012" i="9"/>
  <c r="J1012" i="9"/>
  <c r="B1013" i="9"/>
  <c r="C1013" i="9"/>
  <c r="D1013" i="9"/>
  <c r="H1013" i="9"/>
  <c r="I1013" i="9"/>
  <c r="J1013" i="9"/>
  <c r="B1014" i="9"/>
  <c r="C1014" i="9"/>
  <c r="D1014" i="9"/>
  <c r="H1014" i="9"/>
  <c r="L1014" i="9" s="1"/>
  <c r="I1014" i="9"/>
  <c r="J1014" i="9"/>
  <c r="B1015" i="9"/>
  <c r="C1015" i="9"/>
  <c r="D1015" i="9"/>
  <c r="H1015" i="9"/>
  <c r="N1015" i="9" s="1"/>
  <c r="I1015" i="9"/>
  <c r="J1015" i="9"/>
  <c r="O1015" i="9"/>
  <c r="B1016" i="9"/>
  <c r="C1016" i="9"/>
  <c r="D1016" i="9"/>
  <c r="H1016" i="9"/>
  <c r="I1016" i="9"/>
  <c r="J1016" i="9"/>
  <c r="B1017" i="9"/>
  <c r="C1017" i="9"/>
  <c r="D1017" i="9"/>
  <c r="H1017" i="9"/>
  <c r="O1017" i="9" s="1"/>
  <c r="I1017" i="9"/>
  <c r="J1017" i="9"/>
  <c r="N1017" i="9"/>
  <c r="B1018" i="9"/>
  <c r="C1018" i="9"/>
  <c r="D1018" i="9"/>
  <c r="H1018" i="9"/>
  <c r="L1018" i="9" s="1"/>
  <c r="I1018" i="9"/>
  <c r="J1018" i="9"/>
  <c r="O1018" i="9"/>
  <c r="B1019" i="9"/>
  <c r="C1019" i="9"/>
  <c r="D1019" i="9"/>
  <c r="H1019" i="9"/>
  <c r="I1019" i="9"/>
  <c r="J1019" i="9"/>
  <c r="B1020" i="9"/>
  <c r="C1020" i="9"/>
  <c r="D1020" i="9"/>
  <c r="H1020" i="9"/>
  <c r="I1020" i="9"/>
  <c r="J1020" i="9"/>
  <c r="L1020" i="9"/>
  <c r="N1020" i="9"/>
  <c r="O1020" i="9"/>
  <c r="B1021" i="9"/>
  <c r="C1021" i="9"/>
  <c r="D1021" i="9"/>
  <c r="H1021" i="9"/>
  <c r="I1021" i="9"/>
  <c r="J1021" i="9"/>
  <c r="B1022" i="9"/>
  <c r="C1022" i="9"/>
  <c r="D1022" i="9"/>
  <c r="H1022" i="9"/>
  <c r="I1022" i="9"/>
  <c r="J1022" i="9"/>
  <c r="B1023" i="9"/>
  <c r="C1023" i="9"/>
  <c r="D1023" i="9"/>
  <c r="H1023" i="9"/>
  <c r="N1023" i="9" s="1"/>
  <c r="I1023" i="9"/>
  <c r="J1023" i="9"/>
  <c r="O1023" i="9"/>
  <c r="B1024" i="9"/>
  <c r="C1024" i="9"/>
  <c r="D1024" i="9"/>
  <c r="H1024" i="9"/>
  <c r="I1024" i="9"/>
  <c r="J1024" i="9"/>
  <c r="B1025" i="9"/>
  <c r="C1025" i="9"/>
  <c r="D1025" i="9"/>
  <c r="H1025" i="9"/>
  <c r="O1025" i="9" s="1"/>
  <c r="I1025" i="9"/>
  <c r="J1025" i="9"/>
  <c r="N1025" i="9"/>
  <c r="B1026" i="9"/>
  <c r="C1026" i="9"/>
  <c r="D1026" i="9"/>
  <c r="H1026" i="9"/>
  <c r="L1026" i="9" s="1"/>
  <c r="I1026" i="9"/>
  <c r="J1026" i="9"/>
  <c r="O1026" i="9"/>
  <c r="B1027" i="9"/>
  <c r="C1027" i="9"/>
  <c r="D1027" i="9"/>
  <c r="H1027" i="9"/>
  <c r="I1027" i="9"/>
  <c r="J1027" i="9"/>
  <c r="B1028" i="9"/>
  <c r="C1028" i="9"/>
  <c r="D1028" i="9"/>
  <c r="H1028" i="9"/>
  <c r="I1028" i="9"/>
  <c r="J1028" i="9"/>
  <c r="L1028" i="9"/>
  <c r="N1028" i="9"/>
  <c r="O1028" i="9"/>
  <c r="B1029" i="9"/>
  <c r="C1029" i="9"/>
  <c r="D1029" i="9"/>
  <c r="H1029" i="9"/>
  <c r="I1029" i="9"/>
  <c r="J1029" i="9"/>
  <c r="B1030" i="9"/>
  <c r="C1030" i="9"/>
  <c r="D1030" i="9"/>
  <c r="H1030" i="9"/>
  <c r="I1030" i="9"/>
  <c r="J1030" i="9"/>
  <c r="B1031" i="9"/>
  <c r="C1031" i="9"/>
  <c r="D1031" i="9"/>
  <c r="H1031" i="9"/>
  <c r="I1031" i="9"/>
  <c r="J1031" i="9"/>
  <c r="N1031" i="9"/>
  <c r="O1031" i="9"/>
  <c r="B1032" i="9"/>
  <c r="C1032" i="9"/>
  <c r="D1032" i="9"/>
  <c r="H1032" i="9"/>
  <c r="I1032" i="9"/>
  <c r="J1032" i="9"/>
  <c r="B1033" i="9"/>
  <c r="C1033" i="9"/>
  <c r="D1033" i="9"/>
  <c r="H1033" i="9"/>
  <c r="L1033" i="9" s="1"/>
  <c r="I1033" i="9"/>
  <c r="J1033" i="9"/>
  <c r="B1034" i="9"/>
  <c r="C1034" i="9"/>
  <c r="D1034" i="9"/>
  <c r="H1034" i="9"/>
  <c r="L1034" i="9" s="1"/>
  <c r="I1034" i="9"/>
  <c r="J1034" i="9"/>
  <c r="B1035" i="9"/>
  <c r="C1035" i="9"/>
  <c r="D1035" i="9"/>
  <c r="H1035" i="9"/>
  <c r="I1035" i="9"/>
  <c r="J1035" i="9"/>
  <c r="B1036" i="9"/>
  <c r="C1036" i="9"/>
  <c r="D1036" i="9"/>
  <c r="H1036" i="9"/>
  <c r="I1036" i="9"/>
  <c r="J1036" i="9"/>
  <c r="L1036" i="9"/>
  <c r="N1036" i="9"/>
  <c r="O1036" i="9"/>
  <c r="B1037" i="9"/>
  <c r="C1037" i="9"/>
  <c r="D1037" i="9"/>
  <c r="H1037" i="9"/>
  <c r="I1037" i="9"/>
  <c r="J1037" i="9"/>
  <c r="B1038" i="9"/>
  <c r="C1038" i="9"/>
  <c r="D1038" i="9"/>
  <c r="H1038" i="9"/>
  <c r="I1038" i="9"/>
  <c r="J1038" i="9"/>
  <c r="B1039" i="9"/>
  <c r="C1039" i="9"/>
  <c r="D1039" i="9"/>
  <c r="H1039" i="9"/>
  <c r="I1039" i="9"/>
  <c r="J1039" i="9"/>
  <c r="N1039" i="9"/>
  <c r="O1039" i="9"/>
  <c r="B1040" i="9"/>
  <c r="C1040" i="9"/>
  <c r="D1040" i="9"/>
  <c r="H1040" i="9"/>
  <c r="I1040" i="9"/>
  <c r="J1040" i="9"/>
  <c r="B1041" i="9"/>
  <c r="C1041" i="9"/>
  <c r="D1041" i="9"/>
  <c r="H1041" i="9"/>
  <c r="L1041" i="9" s="1"/>
  <c r="I1041" i="9"/>
  <c r="J1041" i="9"/>
  <c r="B1042" i="9"/>
  <c r="C1042" i="9"/>
  <c r="D1042" i="9"/>
  <c r="H1042" i="9"/>
  <c r="L1042" i="9" s="1"/>
  <c r="I1042" i="9"/>
  <c r="J1042" i="9"/>
  <c r="B1043" i="9"/>
  <c r="C1043" i="9"/>
  <c r="D1043" i="9"/>
  <c r="H1043" i="9"/>
  <c r="I1043" i="9"/>
  <c r="J1043" i="9"/>
  <c r="B1044" i="9"/>
  <c r="C1044" i="9"/>
  <c r="D1044" i="9"/>
  <c r="H1044" i="9"/>
  <c r="I1044" i="9"/>
  <c r="J1044" i="9"/>
  <c r="L1044" i="9"/>
  <c r="N1044" i="9"/>
  <c r="O1044" i="9"/>
  <c r="B1045" i="9"/>
  <c r="C1045" i="9"/>
  <c r="D1045" i="9"/>
  <c r="H1045" i="9"/>
  <c r="I1045" i="9"/>
  <c r="J1045" i="9"/>
  <c r="B1046" i="9"/>
  <c r="C1046" i="9"/>
  <c r="D1046" i="9"/>
  <c r="H1046" i="9"/>
  <c r="I1046" i="9"/>
  <c r="J1046" i="9"/>
  <c r="B1047" i="9"/>
  <c r="C1047" i="9"/>
  <c r="D1047" i="9"/>
  <c r="H1047" i="9"/>
  <c r="I1047" i="9"/>
  <c r="J1047" i="9"/>
  <c r="N1047" i="9"/>
  <c r="O1047" i="9"/>
  <c r="B1048" i="9"/>
  <c r="C1048" i="9"/>
  <c r="D1048" i="9"/>
  <c r="H1048" i="9"/>
  <c r="I1048" i="9"/>
  <c r="J1048" i="9"/>
  <c r="B1049" i="9"/>
  <c r="C1049" i="9"/>
  <c r="D1049" i="9"/>
  <c r="H1049" i="9"/>
  <c r="L1049" i="9" s="1"/>
  <c r="I1049" i="9"/>
  <c r="J1049" i="9"/>
  <c r="B1050" i="9"/>
  <c r="C1050" i="9"/>
  <c r="D1050" i="9"/>
  <c r="H1050" i="9"/>
  <c r="L1050" i="9" s="1"/>
  <c r="I1050" i="9"/>
  <c r="J1050" i="9"/>
  <c r="B1051" i="9"/>
  <c r="C1051" i="9"/>
  <c r="D1051" i="9"/>
  <c r="H1051" i="9"/>
  <c r="N1051" i="9" s="1"/>
  <c r="I1051" i="9"/>
  <c r="J1051" i="9"/>
  <c r="B1052" i="9"/>
  <c r="C1052" i="9"/>
  <c r="D1052" i="9"/>
  <c r="H1052" i="9"/>
  <c r="O1052" i="9" s="1"/>
  <c r="I1052" i="9"/>
  <c r="J1052" i="9"/>
  <c r="N1052" i="9"/>
  <c r="B1053" i="9"/>
  <c r="C1053" i="9"/>
  <c r="D1053" i="9"/>
  <c r="H1053" i="9"/>
  <c r="I1053" i="9"/>
  <c r="J1053" i="9"/>
  <c r="B1054" i="9"/>
  <c r="C1054" i="9"/>
  <c r="D1054" i="9"/>
  <c r="H1054" i="9"/>
  <c r="L1054" i="9" s="1"/>
  <c r="I1054" i="9"/>
  <c r="J1054" i="9"/>
  <c r="N1054" i="9"/>
  <c r="B1055" i="9"/>
  <c r="C1055" i="9"/>
  <c r="D1055" i="9"/>
  <c r="H1055" i="9"/>
  <c r="N1055" i="9" s="1"/>
  <c r="I1055" i="9"/>
  <c r="J1055" i="9"/>
  <c r="B1056" i="9"/>
  <c r="C1056" i="9"/>
  <c r="D1056" i="9"/>
  <c r="H1056" i="9"/>
  <c r="I1056" i="9"/>
  <c r="J1056" i="9"/>
  <c r="L1056" i="9"/>
  <c r="B1057" i="9"/>
  <c r="C1057" i="9"/>
  <c r="D1057" i="9"/>
  <c r="H1057" i="9"/>
  <c r="I1057" i="9"/>
  <c r="J1057" i="9"/>
  <c r="B1058" i="9"/>
  <c r="C1058" i="9"/>
  <c r="D1058" i="9"/>
  <c r="H1058" i="9"/>
  <c r="L1058" i="9" s="1"/>
  <c r="I1058" i="9"/>
  <c r="J1058" i="9"/>
  <c r="O1058" i="9"/>
  <c r="B1059" i="9"/>
  <c r="C1059" i="9"/>
  <c r="D1059" i="9"/>
  <c r="H1059" i="9"/>
  <c r="N1059" i="9" s="1"/>
  <c r="I1059" i="9"/>
  <c r="J1059" i="9"/>
  <c r="B1060" i="9"/>
  <c r="C1060" i="9"/>
  <c r="D1060" i="9"/>
  <c r="H1060" i="9"/>
  <c r="O1060" i="9" s="1"/>
  <c r="I1060" i="9"/>
  <c r="J1060" i="9"/>
  <c r="N1060" i="9"/>
  <c r="B1061" i="9"/>
  <c r="C1061" i="9"/>
  <c r="D1061" i="9"/>
  <c r="H1061" i="9"/>
  <c r="O1061" i="9" s="1"/>
  <c r="I1061" i="9"/>
  <c r="J1061" i="9"/>
  <c r="B1062" i="9"/>
  <c r="C1062" i="9"/>
  <c r="D1062" i="9"/>
  <c r="H1062" i="9"/>
  <c r="L1062" i="9" s="1"/>
  <c r="I1062" i="9"/>
  <c r="J1062" i="9"/>
  <c r="B1063" i="9"/>
  <c r="C1063" i="9"/>
  <c r="D1063" i="9"/>
  <c r="H1063" i="9"/>
  <c r="L1063" i="9" s="1"/>
  <c r="I1063" i="9"/>
  <c r="J1063" i="9"/>
  <c r="N1063" i="9"/>
  <c r="B1064" i="9"/>
  <c r="C1064" i="9"/>
  <c r="D1064" i="9"/>
  <c r="H1064" i="9"/>
  <c r="N1064" i="9" s="1"/>
  <c r="I1064" i="9"/>
  <c r="J1064" i="9"/>
  <c r="L1064" i="9"/>
  <c r="B1065" i="9"/>
  <c r="C1065" i="9"/>
  <c r="D1065" i="9"/>
  <c r="H1065" i="9"/>
  <c r="I1065" i="9"/>
  <c r="J1065" i="9"/>
  <c r="B1066" i="9"/>
  <c r="C1066" i="9"/>
  <c r="D1066" i="9"/>
  <c r="H1066" i="9"/>
  <c r="N1066" i="9" s="1"/>
  <c r="I1066" i="9"/>
  <c r="J1066" i="9"/>
  <c r="L1066" i="9"/>
  <c r="B1067" i="9"/>
  <c r="C1067" i="9"/>
  <c r="D1067" i="9"/>
  <c r="H1067" i="9"/>
  <c r="L1067" i="9" s="1"/>
  <c r="I1067" i="9"/>
  <c r="J1067" i="9"/>
  <c r="N1067" i="9"/>
  <c r="B1068" i="9"/>
  <c r="C1068" i="9"/>
  <c r="D1068" i="9"/>
  <c r="H1068" i="9"/>
  <c r="N1068" i="9" s="1"/>
  <c r="I1068" i="9"/>
  <c r="J1068" i="9"/>
  <c r="O1068" i="9"/>
  <c r="B1069" i="9"/>
  <c r="C1069" i="9"/>
  <c r="D1069" i="9"/>
  <c r="H1069" i="9"/>
  <c r="I1069" i="9"/>
  <c r="J1069" i="9"/>
  <c r="N1069" i="9"/>
  <c r="B1070" i="9"/>
  <c r="C1070" i="9"/>
  <c r="D1070" i="9"/>
  <c r="H1070" i="9"/>
  <c r="I1070" i="9"/>
  <c r="J1070" i="9"/>
  <c r="L1070" i="9"/>
  <c r="N1070" i="9"/>
  <c r="O1070" i="9"/>
  <c r="B1071" i="9"/>
  <c r="C1071" i="9"/>
  <c r="D1071" i="9"/>
  <c r="H1071" i="9"/>
  <c r="O1071" i="9" s="1"/>
  <c r="I1071" i="9"/>
  <c r="J1071" i="9"/>
  <c r="B1072" i="9"/>
  <c r="C1072" i="9"/>
  <c r="D1072" i="9"/>
  <c r="H1072" i="9"/>
  <c r="L1072" i="9" s="1"/>
  <c r="I1072" i="9"/>
  <c r="J1072" i="9"/>
  <c r="B1073" i="9"/>
  <c r="C1073" i="9"/>
  <c r="D1073" i="9"/>
  <c r="H1073" i="9"/>
  <c r="I1073" i="9"/>
  <c r="J1073" i="9"/>
  <c r="B1074" i="9"/>
  <c r="C1074" i="9"/>
  <c r="D1074" i="9"/>
  <c r="H1074" i="9"/>
  <c r="N1074" i="9" s="1"/>
  <c r="I1074" i="9"/>
  <c r="J1074" i="9"/>
  <c r="L1074" i="9"/>
  <c r="B1075" i="9"/>
  <c r="C1075" i="9"/>
  <c r="D1075" i="9"/>
  <c r="H1075" i="9"/>
  <c r="L1075" i="9" s="1"/>
  <c r="I1075" i="9"/>
  <c r="J1075" i="9"/>
  <c r="N1075" i="9"/>
  <c r="B1076" i="9"/>
  <c r="C1076" i="9"/>
  <c r="D1076" i="9"/>
  <c r="H1076" i="9"/>
  <c r="N1076" i="9" s="1"/>
  <c r="I1076" i="9"/>
  <c r="J1076" i="9"/>
  <c r="O1076" i="9"/>
  <c r="B1077" i="9"/>
  <c r="C1077" i="9"/>
  <c r="D1077" i="9"/>
  <c r="H1077" i="9"/>
  <c r="I1077" i="9"/>
  <c r="J1077" i="9"/>
  <c r="N1077" i="9"/>
  <c r="B1078" i="9"/>
  <c r="C1078" i="9"/>
  <c r="D1078" i="9"/>
  <c r="H1078" i="9"/>
  <c r="I1078" i="9"/>
  <c r="J1078" i="9"/>
  <c r="L1078" i="9"/>
  <c r="N1078" i="9"/>
  <c r="O1078" i="9"/>
  <c r="B1079" i="9"/>
  <c r="C1079" i="9"/>
  <c r="D1079" i="9"/>
  <c r="H1079" i="9"/>
  <c r="O1079" i="9" s="1"/>
  <c r="I1079" i="9"/>
  <c r="J1079" i="9"/>
  <c r="B1080" i="9"/>
  <c r="C1080" i="9"/>
  <c r="D1080" i="9"/>
  <c r="H1080" i="9"/>
  <c r="L1080" i="9" s="1"/>
  <c r="I1080" i="9"/>
  <c r="J1080" i="9"/>
  <c r="B1081" i="9"/>
  <c r="C1081" i="9"/>
  <c r="D1081" i="9"/>
  <c r="H1081" i="9"/>
  <c r="I1081" i="9"/>
  <c r="J1081" i="9"/>
  <c r="B1082" i="9"/>
  <c r="C1082" i="9"/>
  <c r="D1082" i="9"/>
  <c r="H1082" i="9"/>
  <c r="N1082" i="9" s="1"/>
  <c r="I1082" i="9"/>
  <c r="J1082" i="9"/>
  <c r="L1082" i="9"/>
  <c r="B1083" i="9"/>
  <c r="C1083" i="9"/>
  <c r="D1083" i="9"/>
  <c r="H1083" i="9"/>
  <c r="L1083" i="9" s="1"/>
  <c r="I1083" i="9"/>
  <c r="J1083" i="9"/>
  <c r="N1083" i="9"/>
  <c r="B1084" i="9"/>
  <c r="C1084" i="9"/>
  <c r="D1084" i="9"/>
  <c r="H1084" i="9"/>
  <c r="N1084" i="9" s="1"/>
  <c r="I1084" i="9"/>
  <c r="J1084" i="9"/>
  <c r="O1084" i="9"/>
  <c r="B1085" i="9"/>
  <c r="C1085" i="9"/>
  <c r="D1085" i="9"/>
  <c r="H1085" i="9"/>
  <c r="I1085" i="9"/>
  <c r="J1085" i="9"/>
  <c r="N1085" i="9"/>
  <c r="B1086" i="9"/>
  <c r="C1086" i="9"/>
  <c r="D1086" i="9"/>
  <c r="H1086" i="9"/>
  <c r="I1086" i="9"/>
  <c r="J1086" i="9"/>
  <c r="L1086" i="9"/>
  <c r="N1086" i="9"/>
  <c r="O1086" i="9"/>
  <c r="B1087" i="9"/>
  <c r="C1087" i="9"/>
  <c r="D1087" i="9"/>
  <c r="H1087" i="9"/>
  <c r="O1087" i="9" s="1"/>
  <c r="I1087" i="9"/>
  <c r="J1087" i="9"/>
  <c r="B1088" i="9"/>
  <c r="C1088" i="9"/>
  <c r="D1088" i="9"/>
  <c r="H1088" i="9"/>
  <c r="L1088" i="9" s="1"/>
  <c r="I1088" i="9"/>
  <c r="J1088" i="9"/>
  <c r="B1089" i="9"/>
  <c r="C1089" i="9"/>
  <c r="D1089" i="9"/>
  <c r="H1089" i="9"/>
  <c r="I1089" i="9"/>
  <c r="J1089" i="9"/>
  <c r="B1090" i="9"/>
  <c r="C1090" i="9"/>
  <c r="D1090" i="9"/>
  <c r="H1090" i="9"/>
  <c r="N1090" i="9" s="1"/>
  <c r="I1090" i="9"/>
  <c r="J1090" i="9"/>
  <c r="L1090" i="9"/>
  <c r="B1091" i="9"/>
  <c r="C1091" i="9"/>
  <c r="D1091" i="9"/>
  <c r="H1091" i="9"/>
  <c r="L1091" i="9" s="1"/>
  <c r="I1091" i="9"/>
  <c r="J1091" i="9"/>
  <c r="N1091" i="9"/>
  <c r="B1092" i="9"/>
  <c r="C1092" i="9"/>
  <c r="D1092" i="9"/>
  <c r="H1092" i="9"/>
  <c r="N1092" i="9" s="1"/>
  <c r="I1092" i="9"/>
  <c r="J1092" i="9"/>
  <c r="O1092" i="9"/>
  <c r="B1093" i="9"/>
  <c r="C1093" i="9"/>
  <c r="D1093" i="9"/>
  <c r="H1093" i="9"/>
  <c r="I1093" i="9"/>
  <c r="J1093" i="9"/>
  <c r="N1093" i="9"/>
  <c r="B1094" i="9"/>
  <c r="C1094" i="9"/>
  <c r="D1094" i="9"/>
  <c r="H1094" i="9"/>
  <c r="I1094" i="9"/>
  <c r="J1094" i="9"/>
  <c r="L1094" i="9"/>
  <c r="N1094" i="9"/>
  <c r="O1094" i="9"/>
  <c r="B1095" i="9"/>
  <c r="C1095" i="9"/>
  <c r="D1095" i="9"/>
  <c r="H1095" i="9"/>
  <c r="O1095" i="9" s="1"/>
  <c r="I1095" i="9"/>
  <c r="J1095" i="9"/>
  <c r="B1096" i="9"/>
  <c r="C1096" i="9"/>
  <c r="D1096" i="9"/>
  <c r="H1096" i="9"/>
  <c r="L1096" i="9" s="1"/>
  <c r="I1096" i="9"/>
  <c r="J1096" i="9"/>
  <c r="B1097" i="9"/>
  <c r="C1097" i="9"/>
  <c r="D1097" i="9"/>
  <c r="H1097" i="9"/>
  <c r="I1097" i="9"/>
  <c r="J1097" i="9"/>
  <c r="B1098" i="9"/>
  <c r="C1098" i="9"/>
  <c r="D1098" i="9"/>
  <c r="H1098" i="9"/>
  <c r="N1098" i="9" s="1"/>
  <c r="I1098" i="9"/>
  <c r="J1098" i="9"/>
  <c r="L1098" i="9"/>
  <c r="B1099" i="9"/>
  <c r="C1099" i="9"/>
  <c r="D1099" i="9"/>
  <c r="H1099" i="9"/>
  <c r="L1099" i="9" s="1"/>
  <c r="I1099" i="9"/>
  <c r="J1099" i="9"/>
  <c r="N1099" i="9"/>
  <c r="B1100" i="9"/>
  <c r="C1100" i="9"/>
  <c r="D1100" i="9"/>
  <c r="H1100" i="9"/>
  <c r="N1100" i="9" s="1"/>
  <c r="I1100" i="9"/>
  <c r="J1100" i="9"/>
  <c r="O1100" i="9"/>
  <c r="B1101" i="9"/>
  <c r="C1101" i="9"/>
  <c r="D1101" i="9"/>
  <c r="H1101" i="9"/>
  <c r="I1101" i="9"/>
  <c r="J1101" i="9"/>
  <c r="N1101" i="9"/>
  <c r="B1102" i="9"/>
  <c r="C1102" i="9"/>
  <c r="D1102" i="9"/>
  <c r="H1102" i="9"/>
  <c r="I1102" i="9"/>
  <c r="J1102" i="9"/>
  <c r="L1102" i="9"/>
  <c r="N1102" i="9"/>
  <c r="O1102" i="9"/>
  <c r="B1103" i="9"/>
  <c r="C1103" i="9"/>
  <c r="D1103" i="9"/>
  <c r="H1103" i="9"/>
  <c r="O1103" i="9" s="1"/>
  <c r="I1103" i="9"/>
  <c r="J1103" i="9"/>
  <c r="B1104" i="9"/>
  <c r="C1104" i="9"/>
  <c r="D1104" i="9"/>
  <c r="H1104" i="9"/>
  <c r="L1104" i="9" s="1"/>
  <c r="I1104" i="9"/>
  <c r="J1104" i="9"/>
  <c r="B1105" i="9"/>
  <c r="C1105" i="9"/>
  <c r="D1105" i="9"/>
  <c r="H1105" i="9"/>
  <c r="I1105" i="9"/>
  <c r="J1105" i="9"/>
  <c r="B1106" i="9"/>
  <c r="C1106" i="9"/>
  <c r="D1106" i="9"/>
  <c r="H1106" i="9"/>
  <c r="N1106" i="9" s="1"/>
  <c r="I1106" i="9"/>
  <c r="J1106" i="9"/>
  <c r="L1106" i="9"/>
  <c r="B1107" i="9"/>
  <c r="C1107" i="9"/>
  <c r="D1107" i="9"/>
  <c r="H1107" i="9"/>
  <c r="L1107" i="9" s="1"/>
  <c r="I1107" i="9"/>
  <c r="J1107" i="9"/>
  <c r="N1107" i="9"/>
  <c r="B1108" i="9"/>
  <c r="C1108" i="9"/>
  <c r="D1108" i="9"/>
  <c r="H1108" i="9"/>
  <c r="N1108" i="9" s="1"/>
  <c r="I1108" i="9"/>
  <c r="J1108" i="9"/>
  <c r="O1108" i="9"/>
  <c r="B1109" i="9"/>
  <c r="C1109" i="9"/>
  <c r="D1109" i="9"/>
  <c r="H1109" i="9"/>
  <c r="I1109" i="9"/>
  <c r="J1109" i="9"/>
  <c r="N1109" i="9"/>
  <c r="B1110" i="9"/>
  <c r="C1110" i="9"/>
  <c r="D1110" i="9"/>
  <c r="H1110" i="9"/>
  <c r="I1110" i="9"/>
  <c r="J1110" i="9"/>
  <c r="L1110" i="9"/>
  <c r="N1110" i="9"/>
  <c r="O1110" i="9"/>
  <c r="B1111" i="9"/>
  <c r="C1111" i="9"/>
  <c r="D1111" i="9"/>
  <c r="H1111" i="9"/>
  <c r="O1111" i="9" s="1"/>
  <c r="I1111" i="9"/>
  <c r="J1111" i="9"/>
  <c r="B1112" i="9"/>
  <c r="C1112" i="9"/>
  <c r="D1112" i="9"/>
  <c r="H1112" i="9"/>
  <c r="L1112" i="9" s="1"/>
  <c r="I1112" i="9"/>
  <c r="J1112" i="9"/>
  <c r="B1113" i="9"/>
  <c r="C1113" i="9"/>
  <c r="D1113" i="9"/>
  <c r="H1113" i="9"/>
  <c r="I1113" i="9"/>
  <c r="J1113" i="9"/>
  <c r="B1114" i="9"/>
  <c r="C1114" i="9"/>
  <c r="D1114" i="9"/>
  <c r="H1114" i="9"/>
  <c r="N1114" i="9" s="1"/>
  <c r="I1114" i="9"/>
  <c r="J1114" i="9"/>
  <c r="L1114" i="9"/>
  <c r="B1115" i="9"/>
  <c r="C1115" i="9"/>
  <c r="D1115" i="9"/>
  <c r="H1115" i="9"/>
  <c r="L1115" i="9" s="1"/>
  <c r="I1115" i="9"/>
  <c r="J1115" i="9"/>
  <c r="N1115" i="9"/>
  <c r="B1116" i="9"/>
  <c r="C1116" i="9"/>
  <c r="D1116" i="9"/>
  <c r="H1116" i="9"/>
  <c r="N1116" i="9" s="1"/>
  <c r="I1116" i="9"/>
  <c r="J1116" i="9"/>
  <c r="O1116" i="9"/>
  <c r="B1117" i="9"/>
  <c r="C1117" i="9"/>
  <c r="D1117" i="9"/>
  <c r="H1117" i="9"/>
  <c r="I1117" i="9"/>
  <c r="J1117" i="9"/>
  <c r="N1117" i="9"/>
  <c r="B1118" i="9"/>
  <c r="C1118" i="9"/>
  <c r="D1118" i="9"/>
  <c r="H1118" i="9"/>
  <c r="I1118" i="9"/>
  <c r="J1118" i="9"/>
  <c r="L1118" i="9"/>
  <c r="N1118" i="9"/>
  <c r="O1118" i="9"/>
  <c r="B1119" i="9"/>
  <c r="C1119" i="9"/>
  <c r="D1119" i="9"/>
  <c r="H1119" i="9"/>
  <c r="O1119" i="9" s="1"/>
  <c r="I1119" i="9"/>
  <c r="J1119" i="9"/>
  <c r="B1120" i="9"/>
  <c r="C1120" i="9"/>
  <c r="D1120" i="9"/>
  <c r="H1120" i="9"/>
  <c r="L1120" i="9" s="1"/>
  <c r="I1120" i="9"/>
  <c r="J1120" i="9"/>
  <c r="B1121" i="9"/>
  <c r="C1121" i="9"/>
  <c r="D1121" i="9"/>
  <c r="H1121" i="9"/>
  <c r="I1121" i="9"/>
  <c r="J1121" i="9"/>
  <c r="B1122" i="9"/>
  <c r="C1122" i="9"/>
  <c r="D1122" i="9"/>
  <c r="H1122" i="9"/>
  <c r="N1122" i="9" s="1"/>
  <c r="I1122" i="9"/>
  <c r="J1122" i="9"/>
  <c r="L1122" i="9"/>
  <c r="B1123" i="9"/>
  <c r="C1123" i="9"/>
  <c r="D1123" i="9"/>
  <c r="H1123" i="9"/>
  <c r="L1123" i="9" s="1"/>
  <c r="I1123" i="9"/>
  <c r="J1123" i="9"/>
  <c r="N1123" i="9"/>
  <c r="B1124" i="9"/>
  <c r="C1124" i="9"/>
  <c r="D1124" i="9"/>
  <c r="H1124" i="9"/>
  <c r="N1124" i="9" s="1"/>
  <c r="I1124" i="9"/>
  <c r="J1124" i="9"/>
  <c r="O1124" i="9"/>
  <c r="B1125" i="9"/>
  <c r="C1125" i="9"/>
  <c r="D1125" i="9"/>
  <c r="H1125" i="9"/>
  <c r="I1125" i="9"/>
  <c r="J1125" i="9"/>
  <c r="N1125" i="9"/>
  <c r="B1126" i="9"/>
  <c r="C1126" i="9"/>
  <c r="D1126" i="9"/>
  <c r="H1126" i="9"/>
  <c r="I1126" i="9"/>
  <c r="J1126" i="9"/>
  <c r="L1126" i="9"/>
  <c r="N1126" i="9"/>
  <c r="O1126" i="9"/>
  <c r="B1127" i="9"/>
  <c r="C1127" i="9"/>
  <c r="D1127" i="9"/>
  <c r="H1127" i="9"/>
  <c r="O1127" i="9" s="1"/>
  <c r="I1127" i="9"/>
  <c r="J1127" i="9"/>
  <c r="B1128" i="9"/>
  <c r="C1128" i="9"/>
  <c r="D1128" i="9"/>
  <c r="H1128" i="9"/>
  <c r="L1128" i="9" s="1"/>
  <c r="I1128" i="9"/>
  <c r="J1128" i="9"/>
  <c r="B1129" i="9"/>
  <c r="C1129" i="9"/>
  <c r="D1129" i="9"/>
  <c r="H1129" i="9"/>
  <c r="I1129" i="9"/>
  <c r="J1129" i="9"/>
  <c r="B1130" i="9"/>
  <c r="C1130" i="9"/>
  <c r="D1130" i="9"/>
  <c r="H1130" i="9"/>
  <c r="N1130" i="9" s="1"/>
  <c r="I1130" i="9"/>
  <c r="J1130" i="9"/>
  <c r="L1130" i="9"/>
  <c r="O1130" i="9"/>
  <c r="B1131" i="9"/>
  <c r="C1131" i="9"/>
  <c r="D1131" i="9"/>
  <c r="H1131" i="9"/>
  <c r="L1131" i="9" s="1"/>
  <c r="I1131" i="9"/>
  <c r="J1131" i="9"/>
  <c r="N1131" i="9"/>
  <c r="B1132" i="9"/>
  <c r="C1132" i="9"/>
  <c r="D1132" i="9"/>
  <c r="H1132" i="9"/>
  <c r="N1132" i="9" s="1"/>
  <c r="I1132" i="9"/>
  <c r="J1132" i="9"/>
  <c r="O1132" i="9"/>
  <c r="B1133" i="9"/>
  <c r="C1133" i="9"/>
  <c r="D1133" i="9"/>
  <c r="H1133" i="9"/>
  <c r="I1133" i="9"/>
  <c r="J1133" i="9"/>
  <c r="N1133" i="9"/>
  <c r="B1134" i="9"/>
  <c r="C1134" i="9"/>
  <c r="D1134" i="9"/>
  <c r="H1134" i="9"/>
  <c r="I1134" i="9"/>
  <c r="J1134" i="9"/>
  <c r="L1134" i="9"/>
  <c r="N1134" i="9"/>
  <c r="O1134" i="9"/>
  <c r="B1135" i="9"/>
  <c r="C1135" i="9"/>
  <c r="D1135" i="9"/>
  <c r="H1135" i="9"/>
  <c r="O1135" i="9" s="1"/>
  <c r="I1135" i="9"/>
  <c r="J1135" i="9"/>
  <c r="B1136" i="9"/>
  <c r="C1136" i="9"/>
  <c r="D1136" i="9"/>
  <c r="H1136" i="9"/>
  <c r="L1136" i="9" s="1"/>
  <c r="I1136" i="9"/>
  <c r="J1136" i="9"/>
  <c r="B1137" i="9"/>
  <c r="C1137" i="9"/>
  <c r="D1137" i="9"/>
  <c r="H1137" i="9"/>
  <c r="I1137" i="9"/>
  <c r="J1137" i="9"/>
  <c r="B1138" i="9"/>
  <c r="C1138" i="9"/>
  <c r="D1138" i="9"/>
  <c r="H1138" i="9"/>
  <c r="N1138" i="9" s="1"/>
  <c r="I1138" i="9"/>
  <c r="J1138" i="9"/>
  <c r="L1138" i="9"/>
  <c r="O1138" i="9"/>
  <c r="B1139" i="9"/>
  <c r="C1139" i="9"/>
  <c r="D1139" i="9"/>
  <c r="H1139" i="9"/>
  <c r="L1139" i="9" s="1"/>
  <c r="I1139" i="9"/>
  <c r="J1139" i="9"/>
  <c r="N1139" i="9"/>
  <c r="B1140" i="9"/>
  <c r="C1140" i="9"/>
  <c r="D1140" i="9"/>
  <c r="H1140" i="9"/>
  <c r="N1140" i="9" s="1"/>
  <c r="I1140" i="9"/>
  <c r="J1140" i="9"/>
  <c r="O1140" i="9"/>
  <c r="B1141" i="9"/>
  <c r="C1141" i="9"/>
  <c r="D1141" i="9"/>
  <c r="H1141" i="9"/>
  <c r="I1141" i="9"/>
  <c r="J1141" i="9"/>
  <c r="N1141" i="9"/>
  <c r="B1142" i="9"/>
  <c r="C1142" i="9"/>
  <c r="D1142" i="9"/>
  <c r="H1142" i="9"/>
  <c r="I1142" i="9"/>
  <c r="J1142" i="9"/>
  <c r="L1142" i="9"/>
  <c r="N1142" i="9"/>
  <c r="O1142" i="9"/>
  <c r="B1143" i="9"/>
  <c r="C1143" i="9"/>
  <c r="D1143" i="9"/>
  <c r="H1143" i="9"/>
  <c r="O1143" i="9" s="1"/>
  <c r="I1143" i="9"/>
  <c r="J1143" i="9"/>
  <c r="B1144" i="9"/>
  <c r="C1144" i="9"/>
  <c r="D1144" i="9"/>
  <c r="H1144" i="9"/>
  <c r="L1144" i="9" s="1"/>
  <c r="I1144" i="9"/>
  <c r="J1144" i="9"/>
  <c r="B1145" i="9"/>
  <c r="C1145" i="9"/>
  <c r="D1145" i="9"/>
  <c r="H1145" i="9"/>
  <c r="I1145" i="9"/>
  <c r="J1145" i="9"/>
  <c r="B1146" i="9"/>
  <c r="C1146" i="9"/>
  <c r="D1146" i="9"/>
  <c r="H1146" i="9"/>
  <c r="N1146" i="9" s="1"/>
  <c r="I1146" i="9"/>
  <c r="J1146" i="9"/>
  <c r="L1146" i="9"/>
  <c r="O1146" i="9"/>
  <c r="B1147" i="9"/>
  <c r="C1147" i="9"/>
  <c r="D1147" i="9"/>
  <c r="H1147" i="9"/>
  <c r="L1147" i="9" s="1"/>
  <c r="I1147" i="9"/>
  <c r="J1147" i="9"/>
  <c r="N1147" i="9"/>
  <c r="B1148" i="9"/>
  <c r="C1148" i="9"/>
  <c r="D1148" i="9"/>
  <c r="H1148" i="9"/>
  <c r="N1148" i="9" s="1"/>
  <c r="I1148" i="9"/>
  <c r="J1148" i="9"/>
  <c r="O1148" i="9"/>
  <c r="B1149" i="9"/>
  <c r="C1149" i="9"/>
  <c r="D1149" i="9"/>
  <c r="H1149" i="9"/>
  <c r="I1149" i="9"/>
  <c r="J1149" i="9"/>
  <c r="N1149" i="9"/>
  <c r="B1150" i="9"/>
  <c r="C1150" i="9"/>
  <c r="D1150" i="9"/>
  <c r="H1150" i="9"/>
  <c r="I1150" i="9"/>
  <c r="J1150" i="9"/>
  <c r="L1150" i="9"/>
  <c r="N1150" i="9"/>
  <c r="O1150" i="9"/>
  <c r="B1151" i="9"/>
  <c r="C1151" i="9"/>
  <c r="D1151" i="9"/>
  <c r="H1151" i="9"/>
  <c r="O1151" i="9" s="1"/>
  <c r="I1151" i="9"/>
  <c r="J1151" i="9"/>
  <c r="B1152" i="9"/>
  <c r="C1152" i="9"/>
  <c r="D1152" i="9"/>
  <c r="H1152" i="9"/>
  <c r="L1152" i="9" s="1"/>
  <c r="I1152" i="9"/>
  <c r="J1152" i="9"/>
  <c r="B1153" i="9"/>
  <c r="C1153" i="9"/>
  <c r="D1153" i="9"/>
  <c r="H1153" i="9"/>
  <c r="I1153" i="9"/>
  <c r="J1153" i="9"/>
  <c r="B1154" i="9"/>
  <c r="C1154" i="9"/>
  <c r="D1154" i="9"/>
  <c r="H1154" i="9"/>
  <c r="N1154" i="9" s="1"/>
  <c r="I1154" i="9"/>
  <c r="J1154" i="9"/>
  <c r="L1154" i="9"/>
  <c r="O1154" i="9"/>
  <c r="B1155" i="9"/>
  <c r="C1155" i="9"/>
  <c r="D1155" i="9"/>
  <c r="H1155" i="9"/>
  <c r="L1155" i="9" s="1"/>
  <c r="I1155" i="9"/>
  <c r="J1155" i="9"/>
  <c r="N1155" i="9"/>
  <c r="B1156" i="9"/>
  <c r="C1156" i="9"/>
  <c r="D1156" i="9"/>
  <c r="H1156" i="9"/>
  <c r="N1156" i="9" s="1"/>
  <c r="I1156" i="9"/>
  <c r="J1156" i="9"/>
  <c r="O1156" i="9"/>
  <c r="B1157" i="9"/>
  <c r="C1157" i="9"/>
  <c r="D1157" i="9"/>
  <c r="H1157" i="9"/>
  <c r="I1157" i="9"/>
  <c r="J1157" i="9"/>
  <c r="N1157" i="9"/>
  <c r="B1158" i="9"/>
  <c r="C1158" i="9"/>
  <c r="D1158" i="9"/>
  <c r="H1158" i="9"/>
  <c r="I1158" i="9"/>
  <c r="J1158" i="9"/>
  <c r="L1158" i="9"/>
  <c r="N1158" i="9"/>
  <c r="O1158" i="9"/>
  <c r="B1159" i="9"/>
  <c r="C1159" i="9"/>
  <c r="D1159" i="9"/>
  <c r="H1159" i="9"/>
  <c r="O1159" i="9" s="1"/>
  <c r="I1159" i="9"/>
  <c r="J1159" i="9"/>
  <c r="B1160" i="9"/>
  <c r="C1160" i="9"/>
  <c r="D1160" i="9"/>
  <c r="H1160" i="9"/>
  <c r="L1160" i="9" s="1"/>
  <c r="I1160" i="9"/>
  <c r="J1160" i="9"/>
  <c r="B1161" i="9"/>
  <c r="C1161" i="9"/>
  <c r="D1161" i="9"/>
  <c r="H1161" i="9"/>
  <c r="I1161" i="9"/>
  <c r="J1161" i="9"/>
  <c r="B1162" i="9"/>
  <c r="C1162" i="9"/>
  <c r="D1162" i="9"/>
  <c r="H1162" i="9"/>
  <c r="N1162" i="9" s="1"/>
  <c r="I1162" i="9"/>
  <c r="J1162" i="9"/>
  <c r="L1162" i="9"/>
  <c r="O1162" i="9"/>
  <c r="B1163" i="9"/>
  <c r="C1163" i="9"/>
  <c r="D1163" i="9"/>
  <c r="H1163" i="9"/>
  <c r="L1163" i="9" s="1"/>
  <c r="I1163" i="9"/>
  <c r="J1163" i="9"/>
  <c r="N1163" i="9"/>
  <c r="B1164" i="9"/>
  <c r="C1164" i="9"/>
  <c r="D1164" i="9"/>
  <c r="H1164" i="9"/>
  <c r="N1164" i="9" s="1"/>
  <c r="I1164" i="9"/>
  <c r="J1164" i="9"/>
  <c r="O1164" i="9"/>
  <c r="B1165" i="9"/>
  <c r="C1165" i="9"/>
  <c r="D1165" i="9"/>
  <c r="H1165" i="9"/>
  <c r="I1165" i="9"/>
  <c r="J1165" i="9"/>
  <c r="N1165" i="9"/>
  <c r="B1166" i="9"/>
  <c r="C1166" i="9"/>
  <c r="D1166" i="9"/>
  <c r="H1166" i="9"/>
  <c r="I1166" i="9"/>
  <c r="J1166" i="9"/>
  <c r="L1166" i="9"/>
  <c r="N1166" i="9"/>
  <c r="O1166" i="9"/>
  <c r="B1167" i="9"/>
  <c r="C1167" i="9"/>
  <c r="D1167" i="9"/>
  <c r="H1167" i="9"/>
  <c r="O1167" i="9" s="1"/>
  <c r="I1167" i="9"/>
  <c r="J1167" i="9"/>
  <c r="B1168" i="9"/>
  <c r="C1168" i="9"/>
  <c r="D1168" i="9"/>
  <c r="H1168" i="9"/>
  <c r="L1168" i="9" s="1"/>
  <c r="I1168" i="9"/>
  <c r="J1168" i="9"/>
  <c r="B1169" i="9"/>
  <c r="C1169" i="9"/>
  <c r="D1169" i="9"/>
  <c r="H1169" i="9"/>
  <c r="I1169" i="9"/>
  <c r="J1169" i="9"/>
  <c r="B1170" i="9"/>
  <c r="C1170" i="9"/>
  <c r="D1170" i="9"/>
  <c r="H1170" i="9"/>
  <c r="N1170" i="9" s="1"/>
  <c r="I1170" i="9"/>
  <c r="J1170" i="9"/>
  <c r="L1170" i="9"/>
  <c r="O1170" i="9"/>
  <c r="B1171" i="9"/>
  <c r="C1171" i="9"/>
  <c r="D1171" i="9"/>
  <c r="H1171" i="9"/>
  <c r="L1171" i="9" s="1"/>
  <c r="I1171" i="9"/>
  <c r="J1171" i="9"/>
  <c r="N1171" i="9"/>
  <c r="B1172" i="9"/>
  <c r="C1172" i="9"/>
  <c r="D1172" i="9"/>
  <c r="H1172" i="9"/>
  <c r="N1172" i="9" s="1"/>
  <c r="I1172" i="9"/>
  <c r="J1172" i="9"/>
  <c r="O1172" i="9"/>
  <c r="B1173" i="9"/>
  <c r="C1173" i="9"/>
  <c r="D1173" i="9"/>
  <c r="H1173" i="9"/>
  <c r="I1173" i="9"/>
  <c r="J1173" i="9"/>
  <c r="N1173" i="9"/>
  <c r="B1174" i="9"/>
  <c r="C1174" i="9"/>
  <c r="D1174" i="9"/>
  <c r="H1174" i="9"/>
  <c r="I1174" i="9"/>
  <c r="J1174" i="9"/>
  <c r="L1174" i="9"/>
  <c r="N1174" i="9"/>
  <c r="O1174" i="9"/>
  <c r="B1175" i="9"/>
  <c r="C1175" i="9"/>
  <c r="D1175" i="9"/>
  <c r="H1175" i="9"/>
  <c r="O1175" i="9" s="1"/>
  <c r="I1175" i="9"/>
  <c r="J1175" i="9"/>
  <c r="B1176" i="9"/>
  <c r="C1176" i="9"/>
  <c r="D1176" i="9"/>
  <c r="H1176" i="9"/>
  <c r="L1176" i="9" s="1"/>
  <c r="I1176" i="9"/>
  <c r="J1176" i="9"/>
  <c r="B1177" i="9"/>
  <c r="C1177" i="9"/>
  <c r="D1177" i="9"/>
  <c r="H1177" i="9"/>
  <c r="I1177" i="9"/>
  <c r="J1177" i="9"/>
  <c r="B1178" i="9"/>
  <c r="C1178" i="9"/>
  <c r="D1178" i="9"/>
  <c r="H1178" i="9"/>
  <c r="N1178" i="9" s="1"/>
  <c r="I1178" i="9"/>
  <c r="J1178" i="9"/>
  <c r="L1178" i="9"/>
  <c r="O1178" i="9"/>
  <c r="B1179" i="9"/>
  <c r="C1179" i="9"/>
  <c r="D1179" i="9"/>
  <c r="H1179" i="9"/>
  <c r="L1179" i="9" s="1"/>
  <c r="I1179" i="9"/>
  <c r="J1179" i="9"/>
  <c r="N1179" i="9"/>
  <c r="B1180" i="9"/>
  <c r="C1180" i="9"/>
  <c r="D1180" i="9"/>
  <c r="H1180" i="9"/>
  <c r="N1180" i="9" s="1"/>
  <c r="I1180" i="9"/>
  <c r="J1180" i="9"/>
  <c r="O1180" i="9"/>
  <c r="B1181" i="9"/>
  <c r="C1181" i="9"/>
  <c r="D1181" i="9"/>
  <c r="H1181" i="9"/>
  <c r="I1181" i="9"/>
  <c r="J1181" i="9"/>
  <c r="N1181" i="9"/>
  <c r="B1182" i="9"/>
  <c r="C1182" i="9"/>
  <c r="D1182" i="9"/>
  <c r="H1182" i="9"/>
  <c r="I1182" i="9"/>
  <c r="J1182" i="9"/>
  <c r="L1182" i="9"/>
  <c r="N1182" i="9"/>
  <c r="O1182" i="9"/>
  <c r="B1183" i="9"/>
  <c r="C1183" i="9"/>
  <c r="D1183" i="9"/>
  <c r="H1183" i="9"/>
  <c r="O1183" i="9" s="1"/>
  <c r="I1183" i="9"/>
  <c r="J1183" i="9"/>
  <c r="B1184" i="9"/>
  <c r="C1184" i="9"/>
  <c r="D1184" i="9"/>
  <c r="H1184" i="9"/>
  <c r="L1184" i="9" s="1"/>
  <c r="I1184" i="9"/>
  <c r="J1184" i="9"/>
  <c r="B1185" i="9"/>
  <c r="C1185" i="9"/>
  <c r="D1185" i="9"/>
  <c r="H1185" i="9"/>
  <c r="I1185" i="9"/>
  <c r="J1185" i="9"/>
  <c r="B1186" i="9"/>
  <c r="C1186" i="9"/>
  <c r="D1186" i="9"/>
  <c r="H1186" i="9"/>
  <c r="N1186" i="9" s="1"/>
  <c r="I1186" i="9"/>
  <c r="J1186" i="9"/>
  <c r="L1186" i="9"/>
  <c r="O1186" i="9"/>
  <c r="B1187" i="9"/>
  <c r="C1187" i="9"/>
  <c r="D1187" i="9"/>
  <c r="H1187" i="9"/>
  <c r="L1187" i="9" s="1"/>
  <c r="I1187" i="9"/>
  <c r="J1187" i="9"/>
  <c r="N1187" i="9"/>
  <c r="B1188" i="9"/>
  <c r="C1188" i="9"/>
  <c r="D1188" i="9"/>
  <c r="H1188" i="9"/>
  <c r="N1188" i="9" s="1"/>
  <c r="I1188" i="9"/>
  <c r="J1188" i="9"/>
  <c r="O1188" i="9"/>
  <c r="B1189" i="9"/>
  <c r="C1189" i="9"/>
  <c r="D1189" i="9"/>
  <c r="H1189" i="9"/>
  <c r="I1189" i="9"/>
  <c r="J1189" i="9"/>
  <c r="N1189" i="9"/>
  <c r="B1190" i="9"/>
  <c r="C1190" i="9"/>
  <c r="D1190" i="9"/>
  <c r="H1190" i="9"/>
  <c r="I1190" i="9"/>
  <c r="J1190" i="9"/>
  <c r="L1190" i="9"/>
  <c r="N1190" i="9"/>
  <c r="O1190" i="9"/>
  <c r="B1191" i="9"/>
  <c r="C1191" i="9"/>
  <c r="D1191" i="9"/>
  <c r="H1191" i="9"/>
  <c r="O1191" i="9" s="1"/>
  <c r="I1191" i="9"/>
  <c r="J1191" i="9"/>
  <c r="B1192" i="9"/>
  <c r="C1192" i="9"/>
  <c r="D1192" i="9"/>
  <c r="H1192" i="9"/>
  <c r="L1192" i="9" s="1"/>
  <c r="I1192" i="9"/>
  <c r="J1192" i="9"/>
  <c r="B1193" i="9"/>
  <c r="C1193" i="9"/>
  <c r="D1193" i="9"/>
  <c r="H1193" i="9"/>
  <c r="I1193" i="9"/>
  <c r="J1193" i="9"/>
  <c r="B1194" i="9"/>
  <c r="C1194" i="9"/>
  <c r="D1194" i="9"/>
  <c r="H1194" i="9"/>
  <c r="N1194" i="9" s="1"/>
  <c r="I1194" i="9"/>
  <c r="J1194" i="9"/>
  <c r="L1194" i="9"/>
  <c r="O1194" i="9"/>
  <c r="B1195" i="9"/>
  <c r="C1195" i="9"/>
  <c r="D1195" i="9"/>
  <c r="H1195" i="9"/>
  <c r="L1195" i="9" s="1"/>
  <c r="I1195" i="9"/>
  <c r="J1195" i="9"/>
  <c r="B1196" i="9"/>
  <c r="C1196" i="9"/>
  <c r="D1196" i="9"/>
  <c r="H1196" i="9"/>
  <c r="N1196" i="9" s="1"/>
  <c r="I1196" i="9"/>
  <c r="J1196" i="9"/>
  <c r="O1196" i="9"/>
  <c r="B1197" i="9"/>
  <c r="C1197" i="9"/>
  <c r="D1197" i="9"/>
  <c r="H1197" i="9"/>
  <c r="I1197" i="9"/>
  <c r="J1197" i="9"/>
  <c r="N1197" i="9"/>
  <c r="B1198" i="9"/>
  <c r="C1198" i="9"/>
  <c r="D1198" i="9"/>
  <c r="H1198" i="9"/>
  <c r="I1198" i="9"/>
  <c r="J1198" i="9"/>
  <c r="L1198" i="9"/>
  <c r="N1198" i="9"/>
  <c r="O1198" i="9"/>
  <c r="B1199" i="9"/>
  <c r="C1199" i="9"/>
  <c r="D1199" i="9"/>
  <c r="H1199" i="9"/>
  <c r="O1199" i="9" s="1"/>
  <c r="I1199" i="9"/>
  <c r="J1199" i="9"/>
  <c r="B1200" i="9"/>
  <c r="C1200" i="9"/>
  <c r="D1200" i="9"/>
  <c r="H1200" i="9"/>
  <c r="L1200" i="9" s="1"/>
  <c r="I1200" i="9"/>
  <c r="J1200" i="9"/>
  <c r="B1201" i="9"/>
  <c r="C1201" i="9"/>
  <c r="D1201" i="9"/>
  <c r="H1201" i="9"/>
  <c r="I1201" i="9"/>
  <c r="J1201" i="9"/>
  <c r="B1202" i="9"/>
  <c r="C1202" i="9"/>
  <c r="D1202" i="9"/>
  <c r="H1202" i="9"/>
  <c r="N1202" i="9" s="1"/>
  <c r="I1202" i="9"/>
  <c r="J1202" i="9"/>
  <c r="L1202" i="9"/>
  <c r="O1202" i="9"/>
  <c r="B1203" i="9"/>
  <c r="C1203" i="9"/>
  <c r="D1203" i="9"/>
  <c r="H1203" i="9"/>
  <c r="L1203" i="9" s="1"/>
  <c r="I1203" i="9"/>
  <c r="J1203" i="9"/>
  <c r="B1204" i="9"/>
  <c r="C1204" i="9"/>
  <c r="D1204" i="9"/>
  <c r="H1204" i="9"/>
  <c r="N1204" i="9" s="1"/>
  <c r="I1204" i="9"/>
  <c r="J1204" i="9"/>
  <c r="O1204" i="9"/>
  <c r="B1205" i="9"/>
  <c r="C1205" i="9"/>
  <c r="D1205" i="9"/>
  <c r="H1205" i="9"/>
  <c r="I1205" i="9"/>
  <c r="J1205" i="9"/>
  <c r="N1205" i="9"/>
  <c r="B1206" i="9"/>
  <c r="C1206" i="9"/>
  <c r="D1206" i="9"/>
  <c r="H1206" i="9"/>
  <c r="I1206" i="9"/>
  <c r="J1206" i="9"/>
  <c r="L1206" i="9"/>
  <c r="N1206" i="9"/>
  <c r="O1206" i="9"/>
  <c r="B1207" i="9"/>
  <c r="C1207" i="9"/>
  <c r="D1207" i="9"/>
  <c r="H1207" i="9"/>
  <c r="O1207" i="9" s="1"/>
  <c r="I1207" i="9"/>
  <c r="J1207" i="9"/>
  <c r="B1208" i="9"/>
  <c r="C1208" i="9"/>
  <c r="D1208" i="9"/>
  <c r="H1208" i="9"/>
  <c r="L1208" i="9" s="1"/>
  <c r="I1208" i="9"/>
  <c r="J1208" i="9"/>
  <c r="B1209" i="9"/>
  <c r="C1209" i="9"/>
  <c r="D1209" i="9"/>
  <c r="H1209" i="9"/>
  <c r="I1209" i="9"/>
  <c r="J1209" i="9"/>
  <c r="B1210" i="9"/>
  <c r="C1210" i="9"/>
  <c r="D1210" i="9"/>
  <c r="H1210" i="9"/>
  <c r="N1210" i="9" s="1"/>
  <c r="I1210" i="9"/>
  <c r="J1210" i="9"/>
  <c r="L1210" i="9"/>
  <c r="O1210" i="9"/>
  <c r="B1211" i="9"/>
  <c r="C1211" i="9"/>
  <c r="D1211" i="9"/>
  <c r="H1211" i="9"/>
  <c r="L1211" i="9" s="1"/>
  <c r="I1211" i="9"/>
  <c r="J1211" i="9"/>
  <c r="B1212" i="9"/>
  <c r="C1212" i="9"/>
  <c r="D1212" i="9"/>
  <c r="H1212" i="9"/>
  <c r="N1212" i="9" s="1"/>
  <c r="I1212" i="9"/>
  <c r="J1212" i="9"/>
  <c r="O1212" i="9"/>
  <c r="B1213" i="9"/>
  <c r="C1213" i="9"/>
  <c r="D1213" i="9"/>
  <c r="H1213" i="9"/>
  <c r="I1213" i="9"/>
  <c r="J1213" i="9"/>
  <c r="B1214" i="9"/>
  <c r="C1214" i="9"/>
  <c r="D1214" i="9"/>
  <c r="H1214" i="9"/>
  <c r="L1214" i="9" s="1"/>
  <c r="I1214" i="9"/>
  <c r="J1214" i="9"/>
  <c r="N1214" i="9"/>
  <c r="O1214" i="9"/>
  <c r="B1215" i="9"/>
  <c r="C1215" i="9"/>
  <c r="D1215" i="9"/>
  <c r="H1215" i="9"/>
  <c r="O1215" i="9" s="1"/>
  <c r="I1215" i="9"/>
  <c r="J1215" i="9"/>
  <c r="B1216" i="9"/>
  <c r="C1216" i="9"/>
  <c r="D1216" i="9"/>
  <c r="H1216" i="9"/>
  <c r="I1216" i="9"/>
  <c r="J1216" i="9"/>
  <c r="L1216" i="9"/>
  <c r="B1217" i="9"/>
  <c r="C1217" i="9"/>
  <c r="D1217" i="9"/>
  <c r="H1217" i="9"/>
  <c r="L1217" i="9" s="1"/>
  <c r="I1217" i="9"/>
  <c r="J1217" i="9"/>
  <c r="N1217" i="9"/>
  <c r="B1218" i="9"/>
  <c r="C1218" i="9"/>
  <c r="D1218" i="9"/>
  <c r="H1218" i="9"/>
  <c r="N1218" i="9" s="1"/>
  <c r="I1218" i="9"/>
  <c r="J1218" i="9"/>
  <c r="L1218" i="9"/>
  <c r="O1218" i="9"/>
  <c r="B1219" i="9"/>
  <c r="C1219" i="9"/>
  <c r="D1219" i="9"/>
  <c r="H1219" i="9"/>
  <c r="L1219" i="9" s="1"/>
  <c r="I1219" i="9"/>
  <c r="J1219" i="9"/>
  <c r="B1220" i="9"/>
  <c r="C1220" i="9"/>
  <c r="D1220" i="9"/>
  <c r="H1220" i="9"/>
  <c r="N1220" i="9" s="1"/>
  <c r="I1220" i="9"/>
  <c r="J1220" i="9"/>
  <c r="B1221" i="9"/>
  <c r="C1221" i="9"/>
  <c r="D1221" i="9"/>
  <c r="H1221" i="9"/>
  <c r="L1221" i="9" s="1"/>
  <c r="I1221" i="9"/>
  <c r="J1221" i="9"/>
  <c r="B1222" i="9"/>
  <c r="C1222" i="9"/>
  <c r="D1222" i="9"/>
  <c r="H1222" i="9"/>
  <c r="L1222" i="9" s="1"/>
  <c r="I1222" i="9"/>
  <c r="J1222" i="9"/>
  <c r="N1222" i="9"/>
  <c r="O1222" i="9"/>
  <c r="B1223" i="9"/>
  <c r="C1223" i="9"/>
  <c r="D1223" i="9"/>
  <c r="H1223" i="9"/>
  <c r="I1223" i="9"/>
  <c r="J1223" i="9"/>
  <c r="B1224" i="9"/>
  <c r="C1224" i="9"/>
  <c r="D1224" i="9"/>
  <c r="H1224" i="9"/>
  <c r="I1224" i="9"/>
  <c r="J1224" i="9"/>
  <c r="B1225" i="9"/>
  <c r="C1225" i="9"/>
  <c r="D1225" i="9"/>
  <c r="H1225" i="9"/>
  <c r="L1225" i="9" s="1"/>
  <c r="I1225" i="9"/>
  <c r="J1225" i="9"/>
  <c r="N1225" i="9"/>
  <c r="B1226" i="9"/>
  <c r="C1226" i="9"/>
  <c r="D1226" i="9"/>
  <c r="H1226" i="9"/>
  <c r="N1226" i="9" s="1"/>
  <c r="I1226" i="9"/>
  <c r="J1226" i="9"/>
  <c r="L1226" i="9"/>
  <c r="O1226" i="9"/>
  <c r="B1227" i="9"/>
  <c r="C1227" i="9"/>
  <c r="D1227" i="9"/>
  <c r="H1227" i="9"/>
  <c r="I1227" i="9"/>
  <c r="J1227" i="9"/>
  <c r="B1228" i="9"/>
  <c r="C1228" i="9"/>
  <c r="D1228" i="9"/>
  <c r="H1228" i="9"/>
  <c r="N1228" i="9" s="1"/>
  <c r="I1228" i="9"/>
  <c r="J1228" i="9"/>
  <c r="L1228" i="9"/>
  <c r="B1229" i="9"/>
  <c r="C1229" i="9"/>
  <c r="D1229" i="9"/>
  <c r="H1229" i="9"/>
  <c r="L1229" i="9" s="1"/>
  <c r="I1229" i="9"/>
  <c r="J1229" i="9"/>
  <c r="B1230" i="9"/>
  <c r="C1230" i="9"/>
  <c r="D1230" i="9"/>
  <c r="H1230" i="9"/>
  <c r="L1230" i="9" s="1"/>
  <c r="I1230" i="9"/>
  <c r="J1230" i="9"/>
  <c r="N1230" i="9"/>
  <c r="O1230" i="9"/>
  <c r="B1231" i="9"/>
  <c r="C1231" i="9"/>
  <c r="D1231" i="9"/>
  <c r="H1231" i="9"/>
  <c r="I1231" i="9"/>
  <c r="J1231" i="9"/>
  <c r="B1232" i="9"/>
  <c r="C1232" i="9"/>
  <c r="D1232" i="9"/>
  <c r="H1232" i="9"/>
  <c r="L1232" i="9" s="1"/>
  <c r="I1232" i="9"/>
  <c r="J1232" i="9"/>
  <c r="N1232" i="9"/>
  <c r="O1232" i="9"/>
  <c r="B1233" i="9"/>
  <c r="C1233" i="9"/>
  <c r="D1233" i="9"/>
  <c r="H1233" i="9"/>
  <c r="L1233" i="9" s="1"/>
  <c r="I1233" i="9"/>
  <c r="J1233" i="9"/>
  <c r="B1234" i="9"/>
  <c r="C1234" i="9"/>
  <c r="D1234" i="9"/>
  <c r="H1234" i="9"/>
  <c r="N1234" i="9" s="1"/>
  <c r="I1234" i="9"/>
  <c r="J1234" i="9"/>
  <c r="B1235" i="9"/>
  <c r="C1235" i="9"/>
  <c r="D1235" i="9"/>
  <c r="H1235" i="9"/>
  <c r="N1235" i="9" s="1"/>
  <c r="I1235" i="9"/>
  <c r="J1235" i="9"/>
  <c r="O1235" i="9"/>
  <c r="B1236" i="9"/>
  <c r="C1236" i="9"/>
  <c r="D1236" i="9"/>
  <c r="H1236" i="9"/>
  <c r="I1236" i="9"/>
  <c r="J1236" i="9"/>
  <c r="B1237" i="9"/>
  <c r="C1237" i="9"/>
  <c r="D1237" i="9"/>
  <c r="H1237" i="9"/>
  <c r="L1237" i="9" s="1"/>
  <c r="I1237" i="9"/>
  <c r="J1237" i="9"/>
  <c r="B1238" i="9"/>
  <c r="C1238" i="9"/>
  <c r="D1238" i="9"/>
  <c r="H1238" i="9"/>
  <c r="L1238" i="9" s="1"/>
  <c r="I1238" i="9"/>
  <c r="J1238" i="9"/>
  <c r="N1238" i="9"/>
  <c r="O1238" i="9"/>
  <c r="B1239" i="9"/>
  <c r="C1239" i="9"/>
  <c r="D1239" i="9"/>
  <c r="H1239" i="9"/>
  <c r="I1239" i="9"/>
  <c r="J1239" i="9"/>
  <c r="B1240" i="9"/>
  <c r="C1240" i="9"/>
  <c r="D1240" i="9"/>
  <c r="H1240" i="9"/>
  <c r="L1240" i="9" s="1"/>
  <c r="I1240" i="9"/>
  <c r="J1240" i="9"/>
  <c r="N1240" i="9"/>
  <c r="B1241" i="9"/>
  <c r="C1241" i="9"/>
  <c r="D1241" i="9"/>
  <c r="H1241" i="9"/>
  <c r="I1241" i="9"/>
  <c r="J1241" i="9"/>
  <c r="B1242" i="9"/>
  <c r="C1242" i="9"/>
  <c r="D1242" i="9"/>
  <c r="H1242" i="9"/>
  <c r="N1242" i="9" s="1"/>
  <c r="I1242" i="9"/>
  <c r="J1242" i="9"/>
  <c r="B1243" i="9"/>
  <c r="C1243" i="9"/>
  <c r="D1243" i="9"/>
  <c r="H1243" i="9"/>
  <c r="I1243" i="9"/>
  <c r="J1243" i="9"/>
  <c r="B1244" i="9"/>
  <c r="C1244" i="9"/>
  <c r="D1244" i="9"/>
  <c r="H1244" i="9"/>
  <c r="I1244" i="9"/>
  <c r="J1244" i="9"/>
  <c r="B1245" i="9"/>
  <c r="C1245" i="9"/>
  <c r="D1245" i="9"/>
  <c r="H1245" i="9"/>
  <c r="L1245" i="9" s="1"/>
  <c r="I1245" i="9"/>
  <c r="J1245" i="9"/>
  <c r="N1245" i="9"/>
  <c r="B1246" i="9"/>
  <c r="C1246" i="9"/>
  <c r="D1246" i="9"/>
  <c r="H1246" i="9"/>
  <c r="I1246" i="9"/>
  <c r="J1246" i="9"/>
  <c r="B1247" i="9"/>
  <c r="C1247" i="9"/>
  <c r="D1247" i="9"/>
  <c r="H1247" i="9"/>
  <c r="N1247" i="9" s="1"/>
  <c r="I1247" i="9"/>
  <c r="J1247" i="9"/>
  <c r="L1247" i="9"/>
  <c r="B1248" i="9"/>
  <c r="C1248" i="9"/>
  <c r="D1248" i="9"/>
  <c r="H1248" i="9"/>
  <c r="I1248" i="9"/>
  <c r="J1248" i="9"/>
  <c r="B1249" i="9"/>
  <c r="C1249" i="9"/>
  <c r="D1249" i="9"/>
  <c r="H1249" i="9"/>
  <c r="N1249" i="9" s="1"/>
  <c r="I1249" i="9"/>
  <c r="J1249" i="9"/>
  <c r="L1249" i="9"/>
  <c r="B1250" i="9"/>
  <c r="C1250" i="9"/>
  <c r="D1250" i="9"/>
  <c r="H1250" i="9"/>
  <c r="N1250" i="9" s="1"/>
  <c r="I1250" i="9"/>
  <c r="J1250" i="9"/>
  <c r="B1251" i="9"/>
  <c r="C1251" i="9"/>
  <c r="D1251" i="9"/>
  <c r="H1251" i="9"/>
  <c r="N1251" i="9" s="1"/>
  <c r="I1251" i="9"/>
  <c r="J1251" i="9"/>
  <c r="B1252" i="9"/>
  <c r="C1252" i="9"/>
  <c r="D1252" i="9"/>
  <c r="H1252" i="9"/>
  <c r="I1252" i="9"/>
  <c r="J1252" i="9"/>
  <c r="B1253" i="9"/>
  <c r="C1253" i="9"/>
  <c r="D1253" i="9"/>
  <c r="H1253" i="9"/>
  <c r="L1253" i="9" s="1"/>
  <c r="I1253" i="9"/>
  <c r="J1253" i="9"/>
  <c r="N1253" i="9"/>
  <c r="B1254" i="9"/>
  <c r="C1254" i="9"/>
  <c r="D1254" i="9"/>
  <c r="H1254" i="9"/>
  <c r="I1254" i="9"/>
  <c r="J1254" i="9"/>
  <c r="B1255" i="9"/>
  <c r="C1255" i="9"/>
  <c r="D1255" i="9"/>
  <c r="H1255" i="9"/>
  <c r="N1255" i="9" s="1"/>
  <c r="I1255" i="9"/>
  <c r="J1255" i="9"/>
  <c r="L1255" i="9"/>
  <c r="B1256" i="9"/>
  <c r="C1256" i="9"/>
  <c r="D1256" i="9"/>
  <c r="H1256" i="9"/>
  <c r="I1256" i="9"/>
  <c r="J1256" i="9"/>
  <c r="B1257" i="9"/>
  <c r="C1257" i="9"/>
  <c r="D1257" i="9"/>
  <c r="H1257" i="9"/>
  <c r="N1257" i="9" s="1"/>
  <c r="I1257" i="9"/>
  <c r="J1257" i="9"/>
  <c r="L1257" i="9"/>
  <c r="B1258" i="9"/>
  <c r="C1258" i="9"/>
  <c r="D1258" i="9"/>
  <c r="H1258" i="9"/>
  <c r="N1258" i="9" s="1"/>
  <c r="I1258" i="9"/>
  <c r="J1258" i="9"/>
  <c r="B1259" i="9"/>
  <c r="C1259" i="9"/>
  <c r="D1259" i="9"/>
  <c r="H1259" i="9"/>
  <c r="N1259" i="9" s="1"/>
  <c r="I1259" i="9"/>
  <c r="J1259" i="9"/>
  <c r="B1260" i="9"/>
  <c r="C1260" i="9"/>
  <c r="D1260" i="9"/>
  <c r="H1260" i="9"/>
  <c r="I1260" i="9"/>
  <c r="J1260" i="9"/>
  <c r="B1261" i="9"/>
  <c r="C1261" i="9"/>
  <c r="D1261" i="9"/>
  <c r="H1261" i="9"/>
  <c r="L1261" i="9" s="1"/>
  <c r="I1261" i="9"/>
  <c r="J1261" i="9"/>
  <c r="N1261" i="9"/>
  <c r="B1262" i="9"/>
  <c r="C1262" i="9"/>
  <c r="D1262" i="9"/>
  <c r="H1262" i="9"/>
  <c r="I1262" i="9"/>
  <c r="J1262" i="9"/>
  <c r="B1263" i="9"/>
  <c r="C1263" i="9"/>
  <c r="D1263" i="9"/>
  <c r="H1263" i="9"/>
  <c r="N1263" i="9" s="1"/>
  <c r="I1263" i="9"/>
  <c r="J1263" i="9"/>
  <c r="L1263" i="9"/>
  <c r="B1264" i="9"/>
  <c r="C1264" i="9"/>
  <c r="D1264" i="9"/>
  <c r="H1264" i="9"/>
  <c r="I1264" i="9"/>
  <c r="J1264" i="9"/>
  <c r="B1265" i="9"/>
  <c r="C1265" i="9"/>
  <c r="D1265" i="9"/>
  <c r="H1265" i="9"/>
  <c r="N1265" i="9" s="1"/>
  <c r="I1265" i="9"/>
  <c r="J1265" i="9"/>
  <c r="L1265" i="9"/>
  <c r="B1266" i="9"/>
  <c r="C1266" i="9"/>
  <c r="D1266" i="9"/>
  <c r="H1266" i="9"/>
  <c r="N1266" i="9" s="1"/>
  <c r="I1266" i="9"/>
  <c r="J1266" i="9"/>
  <c r="B1267" i="9"/>
  <c r="C1267" i="9"/>
  <c r="D1267" i="9"/>
  <c r="H1267" i="9"/>
  <c r="N1267" i="9" s="1"/>
  <c r="I1267" i="9"/>
  <c r="J1267" i="9"/>
  <c r="B1268" i="9"/>
  <c r="C1268" i="9"/>
  <c r="D1268" i="9"/>
  <c r="H1268" i="9"/>
  <c r="I1268" i="9"/>
  <c r="J1268" i="9"/>
  <c r="B1269" i="9"/>
  <c r="C1269" i="9"/>
  <c r="D1269" i="9"/>
  <c r="H1269" i="9"/>
  <c r="L1269" i="9" s="1"/>
  <c r="I1269" i="9"/>
  <c r="J1269" i="9"/>
  <c r="N1269" i="9"/>
  <c r="B1270" i="9"/>
  <c r="C1270" i="9"/>
  <c r="D1270" i="9"/>
  <c r="H1270" i="9"/>
  <c r="I1270" i="9"/>
  <c r="J1270" i="9"/>
  <c r="B1271" i="9"/>
  <c r="C1271" i="9"/>
  <c r="D1271" i="9"/>
  <c r="H1271" i="9"/>
  <c r="N1271" i="9" s="1"/>
  <c r="I1271" i="9"/>
  <c r="J1271" i="9"/>
  <c r="L1271" i="9"/>
  <c r="B1272" i="9"/>
  <c r="C1272" i="9"/>
  <c r="D1272" i="9"/>
  <c r="H1272" i="9"/>
  <c r="I1272" i="9"/>
  <c r="J1272" i="9"/>
  <c r="B1273" i="9"/>
  <c r="C1273" i="9"/>
  <c r="D1273" i="9"/>
  <c r="H1273" i="9"/>
  <c r="N1273" i="9" s="1"/>
  <c r="I1273" i="9"/>
  <c r="J1273" i="9"/>
  <c r="L1273" i="9"/>
  <c r="B1274" i="9"/>
  <c r="C1274" i="9"/>
  <c r="D1274" i="9"/>
  <c r="H1274" i="9"/>
  <c r="N1274" i="9" s="1"/>
  <c r="I1274" i="9"/>
  <c r="J1274" i="9"/>
  <c r="B1275" i="9"/>
  <c r="C1275" i="9"/>
  <c r="D1275" i="9"/>
  <c r="H1275" i="9"/>
  <c r="N1275" i="9" s="1"/>
  <c r="I1275" i="9"/>
  <c r="J1275" i="9"/>
  <c r="B1276" i="9"/>
  <c r="C1276" i="9"/>
  <c r="D1276" i="9"/>
  <c r="H1276" i="9"/>
  <c r="I1276" i="9"/>
  <c r="J1276" i="9"/>
  <c r="B1277" i="9"/>
  <c r="C1277" i="9"/>
  <c r="D1277" i="9"/>
  <c r="H1277" i="9"/>
  <c r="L1277" i="9" s="1"/>
  <c r="I1277" i="9"/>
  <c r="J1277" i="9"/>
  <c r="N1277" i="9"/>
  <c r="B1278" i="9"/>
  <c r="C1278" i="9"/>
  <c r="D1278" i="9"/>
  <c r="H1278" i="9"/>
  <c r="I1278" i="9"/>
  <c r="J1278" i="9"/>
  <c r="B1279" i="9"/>
  <c r="C1279" i="9"/>
  <c r="D1279" i="9"/>
  <c r="H1279" i="9"/>
  <c r="N1279" i="9" s="1"/>
  <c r="I1279" i="9"/>
  <c r="J1279" i="9"/>
  <c r="L1279" i="9"/>
  <c r="B1280" i="9"/>
  <c r="C1280" i="9"/>
  <c r="D1280" i="9"/>
  <c r="H1280" i="9"/>
  <c r="I1280" i="9"/>
  <c r="J1280" i="9"/>
  <c r="B1281" i="9"/>
  <c r="C1281" i="9"/>
  <c r="D1281" i="9"/>
  <c r="H1281" i="9"/>
  <c r="N1281" i="9" s="1"/>
  <c r="I1281" i="9"/>
  <c r="J1281" i="9"/>
  <c r="L1281" i="9"/>
  <c r="B1282" i="9"/>
  <c r="C1282" i="9"/>
  <c r="D1282" i="9"/>
  <c r="H1282" i="9"/>
  <c r="N1282" i="9" s="1"/>
  <c r="I1282" i="9"/>
  <c r="J1282" i="9"/>
  <c r="B1283" i="9"/>
  <c r="C1283" i="9"/>
  <c r="D1283" i="9"/>
  <c r="H1283" i="9"/>
  <c r="N1283" i="9" s="1"/>
  <c r="I1283" i="9"/>
  <c r="J1283" i="9"/>
  <c r="B1284" i="9"/>
  <c r="C1284" i="9"/>
  <c r="D1284" i="9"/>
  <c r="H1284" i="9"/>
  <c r="I1284" i="9"/>
  <c r="J1284" i="9"/>
  <c r="B1285" i="9"/>
  <c r="C1285" i="9"/>
  <c r="D1285" i="9"/>
  <c r="H1285" i="9"/>
  <c r="L1285" i="9" s="1"/>
  <c r="I1285" i="9"/>
  <c r="J1285" i="9"/>
  <c r="N1285" i="9"/>
  <c r="B1286" i="9"/>
  <c r="C1286" i="9"/>
  <c r="D1286" i="9"/>
  <c r="H1286" i="9"/>
  <c r="I1286" i="9"/>
  <c r="J1286" i="9"/>
  <c r="B1287" i="9"/>
  <c r="C1287" i="9"/>
  <c r="D1287" i="9"/>
  <c r="H1287" i="9"/>
  <c r="N1287" i="9" s="1"/>
  <c r="I1287" i="9"/>
  <c r="J1287" i="9"/>
  <c r="L1287" i="9"/>
  <c r="B1288" i="9"/>
  <c r="C1288" i="9"/>
  <c r="D1288" i="9"/>
  <c r="H1288" i="9"/>
  <c r="I1288" i="9"/>
  <c r="J1288" i="9"/>
  <c r="B1289" i="9"/>
  <c r="C1289" i="9"/>
  <c r="D1289" i="9"/>
  <c r="H1289" i="9"/>
  <c r="N1289" i="9" s="1"/>
  <c r="I1289" i="9"/>
  <c r="J1289" i="9"/>
  <c r="L1289" i="9"/>
  <c r="B1290" i="9"/>
  <c r="C1290" i="9"/>
  <c r="D1290" i="9"/>
  <c r="H1290" i="9"/>
  <c r="N1290" i="9" s="1"/>
  <c r="I1290" i="9"/>
  <c r="J1290" i="9"/>
  <c r="B1291" i="9"/>
  <c r="C1291" i="9"/>
  <c r="D1291" i="9"/>
  <c r="H1291" i="9"/>
  <c r="N1291" i="9" s="1"/>
  <c r="I1291" i="9"/>
  <c r="J1291" i="9"/>
  <c r="B1292" i="9"/>
  <c r="C1292" i="9"/>
  <c r="D1292" i="9"/>
  <c r="H1292" i="9"/>
  <c r="I1292" i="9"/>
  <c r="J1292" i="9"/>
  <c r="B1293" i="9"/>
  <c r="C1293" i="9"/>
  <c r="D1293" i="9"/>
  <c r="H1293" i="9"/>
  <c r="L1293" i="9" s="1"/>
  <c r="I1293" i="9"/>
  <c r="J1293" i="9"/>
  <c r="N1293" i="9"/>
  <c r="B1294" i="9"/>
  <c r="C1294" i="9"/>
  <c r="D1294" i="9"/>
  <c r="H1294" i="9"/>
  <c r="I1294" i="9"/>
  <c r="J1294" i="9"/>
  <c r="B1295" i="9"/>
  <c r="C1295" i="9"/>
  <c r="D1295" i="9"/>
  <c r="H1295" i="9"/>
  <c r="N1295" i="9" s="1"/>
  <c r="I1295" i="9"/>
  <c r="J1295" i="9"/>
  <c r="L1295" i="9"/>
  <c r="B1296" i="9"/>
  <c r="C1296" i="9"/>
  <c r="D1296" i="9"/>
  <c r="H1296" i="9"/>
  <c r="I1296" i="9"/>
  <c r="J1296" i="9"/>
  <c r="B1297" i="9"/>
  <c r="C1297" i="9"/>
  <c r="D1297" i="9"/>
  <c r="H1297" i="9"/>
  <c r="N1297" i="9" s="1"/>
  <c r="I1297" i="9"/>
  <c r="J1297" i="9"/>
  <c r="L1297" i="9"/>
  <c r="B1298" i="9"/>
  <c r="C1298" i="9"/>
  <c r="D1298" i="9"/>
  <c r="H1298" i="9"/>
  <c r="N1298" i="9" s="1"/>
  <c r="I1298" i="9"/>
  <c r="J1298" i="9"/>
  <c r="B1299" i="9"/>
  <c r="C1299" i="9"/>
  <c r="D1299" i="9"/>
  <c r="H1299" i="9"/>
  <c r="N1299" i="9" s="1"/>
  <c r="I1299" i="9"/>
  <c r="J1299" i="9"/>
  <c r="B1300" i="9"/>
  <c r="C1300" i="9"/>
  <c r="D1300" i="9"/>
  <c r="H1300" i="9"/>
  <c r="I1300" i="9"/>
  <c r="J1300" i="9"/>
  <c r="B1301" i="9"/>
  <c r="C1301" i="9"/>
  <c r="D1301" i="9"/>
  <c r="H1301" i="9"/>
  <c r="L1301" i="9" s="1"/>
  <c r="I1301" i="9"/>
  <c r="J1301" i="9"/>
  <c r="N1301" i="9"/>
  <c r="B1302" i="9"/>
  <c r="C1302" i="9"/>
  <c r="D1302" i="9"/>
  <c r="H1302" i="9"/>
  <c r="I1302" i="9"/>
  <c r="J1302" i="9"/>
  <c r="B1303" i="9"/>
  <c r="C1303" i="9"/>
  <c r="D1303" i="9"/>
  <c r="H1303" i="9"/>
  <c r="N1303" i="9" s="1"/>
  <c r="I1303" i="9"/>
  <c r="J1303" i="9"/>
  <c r="L1303" i="9"/>
  <c r="B1304" i="9"/>
  <c r="C1304" i="9"/>
  <c r="D1304" i="9"/>
  <c r="H1304" i="9"/>
  <c r="I1304" i="9"/>
  <c r="J1304" i="9"/>
  <c r="B1305" i="9"/>
  <c r="C1305" i="9"/>
  <c r="D1305" i="9"/>
  <c r="H1305" i="9"/>
  <c r="N1305" i="9" s="1"/>
  <c r="I1305" i="9"/>
  <c r="J1305" i="9"/>
  <c r="L1305" i="9"/>
  <c r="B1306" i="9"/>
  <c r="C1306" i="9"/>
  <c r="D1306" i="9"/>
  <c r="H1306" i="9"/>
  <c r="N1306" i="9" s="1"/>
  <c r="I1306" i="9"/>
  <c r="J1306" i="9"/>
  <c r="B1307" i="9"/>
  <c r="C1307" i="9"/>
  <c r="D1307" i="9"/>
  <c r="H1307" i="9"/>
  <c r="N1307" i="9" s="1"/>
  <c r="I1307" i="9"/>
  <c r="J1307" i="9"/>
  <c r="B1308" i="9"/>
  <c r="C1308" i="9"/>
  <c r="D1308" i="9"/>
  <c r="H1308" i="9"/>
  <c r="I1308" i="9"/>
  <c r="J1308" i="9"/>
  <c r="B1309" i="9"/>
  <c r="C1309" i="9"/>
  <c r="D1309" i="9"/>
  <c r="H1309" i="9"/>
  <c r="L1309" i="9" s="1"/>
  <c r="I1309" i="9"/>
  <c r="J1309" i="9"/>
  <c r="N1309" i="9"/>
  <c r="B1310" i="9"/>
  <c r="C1310" i="9"/>
  <c r="D1310" i="9"/>
  <c r="H1310" i="9"/>
  <c r="I1310" i="9"/>
  <c r="J1310" i="9"/>
  <c r="B1311" i="9"/>
  <c r="C1311" i="9"/>
  <c r="D1311" i="9"/>
  <c r="H1311" i="9"/>
  <c r="N1311" i="9" s="1"/>
  <c r="I1311" i="9"/>
  <c r="J1311" i="9"/>
  <c r="L1311" i="9"/>
  <c r="B1312" i="9"/>
  <c r="C1312" i="9"/>
  <c r="D1312" i="9"/>
  <c r="H1312" i="9"/>
  <c r="I1312" i="9"/>
  <c r="J1312" i="9"/>
  <c r="B1313" i="9"/>
  <c r="C1313" i="9"/>
  <c r="D1313" i="9"/>
  <c r="H1313" i="9"/>
  <c r="N1313" i="9" s="1"/>
  <c r="I1313" i="9"/>
  <c r="J1313" i="9"/>
  <c r="L1313" i="9"/>
  <c r="B1314" i="9"/>
  <c r="C1314" i="9"/>
  <c r="D1314" i="9"/>
  <c r="H1314" i="9"/>
  <c r="N1314" i="9" s="1"/>
  <c r="I1314" i="9"/>
  <c r="J1314" i="9"/>
  <c r="B1315" i="9"/>
  <c r="C1315" i="9"/>
  <c r="D1315" i="9"/>
  <c r="H1315" i="9"/>
  <c r="N1315" i="9" s="1"/>
  <c r="I1315" i="9"/>
  <c r="J1315" i="9"/>
  <c r="B1316" i="9"/>
  <c r="C1316" i="9"/>
  <c r="D1316" i="9"/>
  <c r="H1316" i="9"/>
  <c r="I1316" i="9"/>
  <c r="J1316" i="9"/>
  <c r="B1317" i="9"/>
  <c r="C1317" i="9"/>
  <c r="D1317" i="9"/>
  <c r="H1317" i="9"/>
  <c r="L1317" i="9" s="1"/>
  <c r="I1317" i="9"/>
  <c r="J1317" i="9"/>
  <c r="N1317" i="9"/>
  <c r="B1318" i="9"/>
  <c r="C1318" i="9"/>
  <c r="D1318" i="9"/>
  <c r="H1318" i="9"/>
  <c r="I1318" i="9"/>
  <c r="J1318" i="9"/>
  <c r="B1319" i="9"/>
  <c r="C1319" i="9"/>
  <c r="D1319" i="9"/>
  <c r="H1319" i="9"/>
  <c r="N1319" i="9" s="1"/>
  <c r="I1319" i="9"/>
  <c r="J1319" i="9"/>
  <c r="L1319" i="9"/>
  <c r="B1320" i="9"/>
  <c r="C1320" i="9"/>
  <c r="D1320" i="9"/>
  <c r="H1320" i="9"/>
  <c r="I1320" i="9"/>
  <c r="J1320" i="9"/>
  <c r="B1321" i="9"/>
  <c r="C1321" i="9"/>
  <c r="D1321" i="9"/>
  <c r="H1321" i="9"/>
  <c r="N1321" i="9" s="1"/>
  <c r="I1321" i="9"/>
  <c r="J1321" i="9"/>
  <c r="L1321" i="9"/>
  <c r="B1322" i="9"/>
  <c r="C1322" i="9"/>
  <c r="D1322" i="9"/>
  <c r="H1322" i="9"/>
  <c r="N1322" i="9" s="1"/>
  <c r="I1322" i="9"/>
  <c r="J1322" i="9"/>
  <c r="B1323" i="9"/>
  <c r="C1323" i="9"/>
  <c r="D1323" i="9"/>
  <c r="H1323" i="9"/>
  <c r="N1323" i="9" s="1"/>
  <c r="I1323" i="9"/>
  <c r="J1323" i="9"/>
  <c r="B1324" i="9"/>
  <c r="C1324" i="9"/>
  <c r="D1324" i="9"/>
  <c r="H1324" i="9"/>
  <c r="I1324" i="9"/>
  <c r="J1324" i="9"/>
  <c r="B1325" i="9"/>
  <c r="C1325" i="9"/>
  <c r="D1325" i="9"/>
  <c r="H1325" i="9"/>
  <c r="L1325" i="9" s="1"/>
  <c r="I1325" i="9"/>
  <c r="J1325" i="9"/>
  <c r="N1325" i="9"/>
  <c r="B1326" i="9"/>
  <c r="C1326" i="9"/>
  <c r="D1326" i="9"/>
  <c r="H1326" i="9"/>
  <c r="I1326" i="9"/>
  <c r="J1326" i="9"/>
  <c r="B1327" i="9"/>
  <c r="C1327" i="9"/>
  <c r="D1327" i="9"/>
  <c r="H1327" i="9"/>
  <c r="N1327" i="9" s="1"/>
  <c r="I1327" i="9"/>
  <c r="J1327" i="9"/>
  <c r="L1327" i="9"/>
  <c r="B1328" i="9"/>
  <c r="C1328" i="9"/>
  <c r="D1328" i="9"/>
  <c r="H1328" i="9"/>
  <c r="I1328" i="9"/>
  <c r="J1328" i="9"/>
  <c r="B1329" i="9"/>
  <c r="C1329" i="9"/>
  <c r="D1329" i="9"/>
  <c r="H1329" i="9"/>
  <c r="N1329" i="9" s="1"/>
  <c r="I1329" i="9"/>
  <c r="J1329" i="9"/>
  <c r="L1329" i="9"/>
  <c r="B1330" i="9"/>
  <c r="C1330" i="9"/>
  <c r="D1330" i="9"/>
  <c r="H1330" i="9"/>
  <c r="N1330" i="9" s="1"/>
  <c r="I1330" i="9"/>
  <c r="J1330" i="9"/>
  <c r="B1331" i="9"/>
  <c r="C1331" i="9"/>
  <c r="D1331" i="9"/>
  <c r="H1331" i="9"/>
  <c r="N1331" i="9" s="1"/>
  <c r="I1331" i="9"/>
  <c r="J1331" i="9"/>
  <c r="B1332" i="9"/>
  <c r="C1332" i="9"/>
  <c r="D1332" i="9"/>
  <c r="H1332" i="9"/>
  <c r="I1332" i="9"/>
  <c r="J1332" i="9"/>
  <c r="B1333" i="9"/>
  <c r="C1333" i="9"/>
  <c r="D1333" i="9"/>
  <c r="H1333" i="9"/>
  <c r="L1333" i="9" s="1"/>
  <c r="I1333" i="9"/>
  <c r="J1333" i="9"/>
  <c r="N1333" i="9"/>
  <c r="B1334" i="9"/>
  <c r="C1334" i="9"/>
  <c r="D1334" i="9"/>
  <c r="H1334" i="9"/>
  <c r="I1334" i="9"/>
  <c r="J1334" i="9"/>
  <c r="B1335" i="9"/>
  <c r="C1335" i="9"/>
  <c r="D1335" i="9"/>
  <c r="H1335" i="9"/>
  <c r="N1335" i="9" s="1"/>
  <c r="I1335" i="9"/>
  <c r="J1335" i="9"/>
  <c r="L1335" i="9"/>
  <c r="B1336" i="9"/>
  <c r="C1336" i="9"/>
  <c r="D1336" i="9"/>
  <c r="H1336" i="9"/>
  <c r="I1336" i="9"/>
  <c r="J1336" i="9"/>
  <c r="B1337" i="9"/>
  <c r="C1337" i="9"/>
  <c r="D1337" i="9"/>
  <c r="H1337" i="9"/>
  <c r="N1337" i="9" s="1"/>
  <c r="I1337" i="9"/>
  <c r="J1337" i="9"/>
  <c r="L1337" i="9"/>
  <c r="B1338" i="9"/>
  <c r="C1338" i="9"/>
  <c r="D1338" i="9"/>
  <c r="H1338" i="9"/>
  <c r="N1338" i="9" s="1"/>
  <c r="I1338" i="9"/>
  <c r="J1338" i="9"/>
  <c r="B1339" i="9"/>
  <c r="C1339" i="9"/>
  <c r="D1339" i="9"/>
  <c r="H1339" i="9"/>
  <c r="N1339" i="9" s="1"/>
  <c r="I1339" i="9"/>
  <c r="J1339" i="9"/>
  <c r="B1340" i="9"/>
  <c r="C1340" i="9"/>
  <c r="D1340" i="9"/>
  <c r="H1340" i="9"/>
  <c r="I1340" i="9"/>
  <c r="J1340" i="9"/>
  <c r="B1341" i="9"/>
  <c r="C1341" i="9"/>
  <c r="D1341" i="9"/>
  <c r="H1341" i="9"/>
  <c r="L1341" i="9" s="1"/>
  <c r="I1341" i="9"/>
  <c r="J1341" i="9"/>
  <c r="N1341" i="9"/>
  <c r="B1342" i="9"/>
  <c r="C1342" i="9"/>
  <c r="D1342" i="9"/>
  <c r="H1342" i="9"/>
  <c r="N1342" i="9" s="1"/>
  <c r="I1342" i="9"/>
  <c r="J1342" i="9"/>
  <c r="B1343" i="9"/>
  <c r="C1343" i="9"/>
  <c r="D1343" i="9"/>
  <c r="H1343" i="9"/>
  <c r="I1343" i="9"/>
  <c r="J1343" i="9"/>
  <c r="B1344" i="9"/>
  <c r="C1344" i="9"/>
  <c r="D1344" i="9"/>
  <c r="H1344" i="9"/>
  <c r="I1344" i="9"/>
  <c r="J1344" i="9"/>
  <c r="B1345" i="9"/>
  <c r="C1345" i="9"/>
  <c r="D1345" i="9"/>
  <c r="H1345" i="9"/>
  <c r="N1345" i="9" s="1"/>
  <c r="I1345" i="9"/>
  <c r="J1345" i="9"/>
  <c r="L1345" i="9"/>
  <c r="O1345" i="9"/>
  <c r="B1346" i="9"/>
  <c r="C1346" i="9"/>
  <c r="D1346" i="9"/>
  <c r="H1346" i="9"/>
  <c r="N1346" i="9" s="1"/>
  <c r="I1346" i="9"/>
  <c r="J1346" i="9"/>
  <c r="B1347" i="9"/>
  <c r="C1347" i="9"/>
  <c r="D1347" i="9"/>
  <c r="H1347" i="9"/>
  <c r="N1347" i="9" s="1"/>
  <c r="I1347" i="9"/>
  <c r="J1347" i="9"/>
  <c r="B1348" i="9"/>
  <c r="C1348" i="9"/>
  <c r="D1348" i="9"/>
  <c r="H1348" i="9"/>
  <c r="I1348" i="9"/>
  <c r="J1348" i="9"/>
  <c r="B1349" i="9"/>
  <c r="C1349" i="9"/>
  <c r="D1349" i="9"/>
  <c r="H1349" i="9"/>
  <c r="L1349" i="9" s="1"/>
  <c r="I1349" i="9"/>
  <c r="J1349" i="9"/>
  <c r="N1349" i="9"/>
  <c r="B1350" i="9"/>
  <c r="C1350" i="9"/>
  <c r="D1350" i="9"/>
  <c r="H1350" i="9"/>
  <c r="N1350" i="9" s="1"/>
  <c r="I1350" i="9"/>
  <c r="J1350" i="9"/>
  <c r="B1351" i="9"/>
  <c r="C1351" i="9"/>
  <c r="D1351" i="9"/>
  <c r="H1351" i="9"/>
  <c r="I1351" i="9"/>
  <c r="J1351" i="9"/>
  <c r="B1352" i="9"/>
  <c r="C1352" i="9"/>
  <c r="D1352" i="9"/>
  <c r="H1352" i="9"/>
  <c r="I1352" i="9"/>
  <c r="J1352" i="9"/>
  <c r="B1353" i="9"/>
  <c r="C1353" i="9"/>
  <c r="D1353" i="9"/>
  <c r="H1353" i="9"/>
  <c r="N1353" i="9" s="1"/>
  <c r="I1353" i="9"/>
  <c r="J1353" i="9"/>
  <c r="L1353" i="9"/>
  <c r="O1353" i="9"/>
  <c r="B1354" i="9"/>
  <c r="C1354" i="9"/>
  <c r="D1354" i="9"/>
  <c r="H1354" i="9"/>
  <c r="I1354" i="9"/>
  <c r="J1354" i="9"/>
  <c r="O1354" i="9"/>
  <c r="B1355" i="9"/>
  <c r="C1355" i="9"/>
  <c r="D1355" i="9"/>
  <c r="H1355" i="9"/>
  <c r="L1355" i="9" s="1"/>
  <c r="I1355" i="9"/>
  <c r="J1355" i="9"/>
  <c r="B1356" i="9"/>
  <c r="C1356" i="9"/>
  <c r="D1356" i="9"/>
  <c r="H1356" i="9"/>
  <c r="I1356" i="9"/>
  <c r="J1356" i="9"/>
  <c r="B1357" i="9"/>
  <c r="C1357" i="9"/>
  <c r="D1357" i="9"/>
  <c r="H1357" i="9"/>
  <c r="L1357" i="9" s="1"/>
  <c r="I1357" i="9"/>
  <c r="J1357" i="9"/>
  <c r="N1357" i="9"/>
  <c r="B1358" i="9"/>
  <c r="C1358" i="9"/>
  <c r="D1358" i="9"/>
  <c r="H1358" i="9"/>
  <c r="N1358" i="9" s="1"/>
  <c r="I1358" i="9"/>
  <c r="J1358" i="9"/>
  <c r="B1359" i="9"/>
  <c r="C1359" i="9"/>
  <c r="D1359" i="9"/>
  <c r="H1359" i="9"/>
  <c r="I1359" i="9"/>
  <c r="J1359" i="9"/>
  <c r="B1360" i="9"/>
  <c r="C1360" i="9"/>
  <c r="D1360" i="9"/>
  <c r="H1360" i="9"/>
  <c r="I1360" i="9"/>
  <c r="J1360" i="9"/>
  <c r="B1361" i="9"/>
  <c r="C1361" i="9"/>
  <c r="D1361" i="9"/>
  <c r="H1361" i="9"/>
  <c r="N1361" i="9" s="1"/>
  <c r="I1361" i="9"/>
  <c r="J1361" i="9"/>
  <c r="L1361" i="9"/>
  <c r="O1361" i="9"/>
  <c r="B1362" i="9"/>
  <c r="C1362" i="9"/>
  <c r="D1362" i="9"/>
  <c r="H1362" i="9"/>
  <c r="N1362" i="9" s="1"/>
  <c r="I1362" i="9"/>
  <c r="J1362" i="9"/>
  <c r="B1363" i="9"/>
  <c r="C1363" i="9"/>
  <c r="D1363" i="9"/>
  <c r="H1363" i="9"/>
  <c r="O1363" i="9" s="1"/>
  <c r="I1363" i="9"/>
  <c r="J1363" i="9"/>
  <c r="B1364" i="9"/>
  <c r="C1364" i="9"/>
  <c r="D1364" i="9"/>
  <c r="H1364" i="9"/>
  <c r="I1364" i="9"/>
  <c r="J1364" i="9"/>
  <c r="B1365" i="9"/>
  <c r="C1365" i="9"/>
  <c r="D1365" i="9"/>
  <c r="H1365" i="9"/>
  <c r="L1365" i="9" s="1"/>
  <c r="I1365" i="9"/>
  <c r="J1365" i="9"/>
  <c r="N1365" i="9"/>
  <c r="B1366" i="9"/>
  <c r="C1366" i="9"/>
  <c r="D1366" i="9"/>
  <c r="H1366" i="9"/>
  <c r="N1366" i="9" s="1"/>
  <c r="I1366" i="9"/>
  <c r="J1366" i="9"/>
  <c r="B1367" i="9"/>
  <c r="C1367" i="9"/>
  <c r="D1367" i="9"/>
  <c r="H1367" i="9"/>
  <c r="N1367" i="9" s="1"/>
  <c r="I1367" i="9"/>
  <c r="J1367" i="9"/>
  <c r="L1367" i="9"/>
  <c r="B1368" i="9"/>
  <c r="C1368" i="9"/>
  <c r="D1368" i="9"/>
  <c r="H1368" i="9"/>
  <c r="O1368" i="9" s="1"/>
  <c r="I1368" i="9"/>
  <c r="J1368" i="9"/>
  <c r="B1369" i="9"/>
  <c r="C1369" i="9"/>
  <c r="D1369" i="9"/>
  <c r="H1369" i="9"/>
  <c r="I1369" i="9"/>
  <c r="J1369" i="9"/>
  <c r="L1369" i="9"/>
  <c r="O1369" i="9"/>
  <c r="B1370" i="9"/>
  <c r="C1370" i="9"/>
  <c r="D1370" i="9"/>
  <c r="H1370" i="9"/>
  <c r="L1370" i="9" s="1"/>
  <c r="I1370" i="9"/>
  <c r="J1370" i="9"/>
  <c r="B1371" i="9"/>
  <c r="C1371" i="9"/>
  <c r="D1371" i="9"/>
  <c r="H1371" i="9"/>
  <c r="N1371" i="9" s="1"/>
  <c r="I1371" i="9"/>
  <c r="J1371" i="9"/>
  <c r="B1372" i="9"/>
  <c r="C1372" i="9"/>
  <c r="D1372" i="9"/>
  <c r="H1372" i="9"/>
  <c r="I1372" i="9"/>
  <c r="J1372" i="9"/>
  <c r="B1373" i="9"/>
  <c r="C1373" i="9"/>
  <c r="D1373" i="9"/>
  <c r="H1373" i="9"/>
  <c r="L1373" i="9" s="1"/>
  <c r="I1373" i="9"/>
  <c r="J1373" i="9"/>
  <c r="N1373" i="9"/>
  <c r="B1374" i="9"/>
  <c r="C1374" i="9"/>
  <c r="D1374" i="9"/>
  <c r="H1374" i="9"/>
  <c r="N1374" i="9" s="1"/>
  <c r="I1374" i="9"/>
  <c r="J1374" i="9"/>
  <c r="B1375" i="9"/>
  <c r="C1375" i="9"/>
  <c r="D1375" i="9"/>
  <c r="H1375" i="9"/>
  <c r="I1375" i="9"/>
  <c r="J1375" i="9"/>
  <c r="B1376" i="9"/>
  <c r="C1376" i="9"/>
  <c r="D1376" i="9"/>
  <c r="H1376" i="9"/>
  <c r="N1376" i="9" s="1"/>
  <c r="I1376" i="9"/>
  <c r="J1376" i="9"/>
  <c r="O1376" i="9"/>
  <c r="B1377" i="9"/>
  <c r="C1377" i="9"/>
  <c r="D1377" i="9"/>
  <c r="H1377" i="9"/>
  <c r="N1377" i="9" s="1"/>
  <c r="I1377" i="9"/>
  <c r="J1377" i="9"/>
  <c r="L1377" i="9"/>
  <c r="O1377" i="9"/>
  <c r="B1378" i="9"/>
  <c r="C1378" i="9"/>
  <c r="D1378" i="9"/>
  <c r="H1378" i="9"/>
  <c r="I1378" i="9"/>
  <c r="J1378" i="9"/>
  <c r="B1379" i="9"/>
  <c r="C1379" i="9"/>
  <c r="D1379" i="9"/>
  <c r="H1379" i="9"/>
  <c r="N1379" i="9" s="1"/>
  <c r="I1379" i="9"/>
  <c r="J1379" i="9"/>
  <c r="B1380" i="9"/>
  <c r="C1380" i="9"/>
  <c r="D1380" i="9"/>
  <c r="H1380" i="9"/>
  <c r="N1380" i="9" s="1"/>
  <c r="I1380" i="9"/>
  <c r="J1380" i="9"/>
  <c r="L1380" i="9"/>
  <c r="B1381" i="9"/>
  <c r="C1381" i="9"/>
  <c r="D1381" i="9"/>
  <c r="H1381" i="9"/>
  <c r="L1381" i="9" s="1"/>
  <c r="I1381" i="9"/>
  <c r="J1381" i="9"/>
  <c r="N1381" i="9"/>
  <c r="B1382" i="9"/>
  <c r="C1382" i="9"/>
  <c r="D1382" i="9"/>
  <c r="H1382" i="9"/>
  <c r="I1382" i="9"/>
  <c r="J1382" i="9"/>
  <c r="L1382" i="9"/>
  <c r="N1382" i="9"/>
  <c r="O1382" i="9"/>
  <c r="B1383" i="9"/>
  <c r="C1383" i="9"/>
  <c r="D1383" i="9"/>
  <c r="H1383" i="9"/>
  <c r="I1383" i="9"/>
  <c r="J1383" i="9"/>
  <c r="N1383" i="9"/>
  <c r="O1383" i="9"/>
  <c r="B1384" i="9"/>
  <c r="C1384" i="9"/>
  <c r="D1384" i="9"/>
  <c r="H1384" i="9"/>
  <c r="I1384" i="9"/>
  <c r="J1384" i="9"/>
  <c r="B1385" i="9"/>
  <c r="C1385" i="9"/>
  <c r="D1385" i="9"/>
  <c r="H1385" i="9"/>
  <c r="L1385" i="9" s="1"/>
  <c r="I1385" i="9"/>
  <c r="J1385" i="9"/>
  <c r="B1386" i="9"/>
  <c r="C1386" i="9"/>
  <c r="D1386" i="9"/>
  <c r="H1386" i="9"/>
  <c r="I1386" i="9"/>
  <c r="J1386" i="9"/>
  <c r="B1387" i="9"/>
  <c r="C1387" i="9"/>
  <c r="D1387" i="9"/>
  <c r="H1387" i="9"/>
  <c r="N1387" i="9" s="1"/>
  <c r="I1387" i="9"/>
  <c r="J1387" i="9"/>
  <c r="B1388" i="9"/>
  <c r="C1388" i="9"/>
  <c r="D1388" i="9"/>
  <c r="H1388" i="9"/>
  <c r="N1388" i="9" s="1"/>
  <c r="I1388" i="9"/>
  <c r="J1388" i="9"/>
  <c r="L1388" i="9"/>
  <c r="B1389" i="9"/>
  <c r="C1389" i="9"/>
  <c r="D1389" i="9"/>
  <c r="H1389" i="9"/>
  <c r="L1389" i="9" s="1"/>
  <c r="I1389" i="9"/>
  <c r="J1389" i="9"/>
  <c r="N1389" i="9"/>
  <c r="B1390" i="9"/>
  <c r="C1390" i="9"/>
  <c r="D1390" i="9"/>
  <c r="H1390" i="9"/>
  <c r="I1390" i="9"/>
  <c r="J1390" i="9"/>
  <c r="L1390" i="9"/>
  <c r="N1390" i="9"/>
  <c r="O1390" i="9"/>
  <c r="B1391" i="9"/>
  <c r="C1391" i="9"/>
  <c r="D1391" i="9"/>
  <c r="H1391" i="9"/>
  <c r="I1391" i="9"/>
  <c r="J1391" i="9"/>
  <c r="N1391" i="9"/>
  <c r="O1391" i="9"/>
  <c r="B1392" i="9"/>
  <c r="C1392" i="9"/>
  <c r="D1392" i="9"/>
  <c r="H1392" i="9"/>
  <c r="I1392" i="9"/>
  <c r="J1392" i="9"/>
  <c r="B1393" i="9"/>
  <c r="C1393" i="9"/>
  <c r="D1393" i="9"/>
  <c r="H1393" i="9"/>
  <c r="L1393" i="9" s="1"/>
  <c r="I1393" i="9"/>
  <c r="J1393" i="9"/>
  <c r="B1394" i="9"/>
  <c r="C1394" i="9"/>
  <c r="D1394" i="9"/>
  <c r="H1394" i="9"/>
  <c r="I1394" i="9"/>
  <c r="J1394" i="9"/>
  <c r="B1395" i="9"/>
  <c r="C1395" i="9"/>
  <c r="D1395" i="9"/>
  <c r="H1395" i="9"/>
  <c r="N1395" i="9" s="1"/>
  <c r="I1395" i="9"/>
  <c r="J1395" i="9"/>
  <c r="B1396" i="9"/>
  <c r="C1396" i="9"/>
  <c r="D1396" i="9"/>
  <c r="H1396" i="9"/>
  <c r="N1396" i="9" s="1"/>
  <c r="I1396" i="9"/>
  <c r="J1396" i="9"/>
  <c r="L1396" i="9"/>
  <c r="B1397" i="9"/>
  <c r="C1397" i="9"/>
  <c r="D1397" i="9"/>
  <c r="H1397" i="9"/>
  <c r="L1397" i="9" s="1"/>
  <c r="I1397" i="9"/>
  <c r="J1397" i="9"/>
  <c r="N1397" i="9"/>
  <c r="B1398" i="9"/>
  <c r="C1398" i="9"/>
  <c r="D1398" i="9"/>
  <c r="H1398" i="9"/>
  <c r="I1398" i="9"/>
  <c r="J1398" i="9"/>
  <c r="L1398" i="9"/>
  <c r="N1398" i="9"/>
  <c r="O1398" i="9"/>
  <c r="B1399" i="9"/>
  <c r="C1399" i="9"/>
  <c r="D1399" i="9"/>
  <c r="H1399" i="9"/>
  <c r="I1399" i="9"/>
  <c r="J1399" i="9"/>
  <c r="N1399" i="9"/>
  <c r="O1399" i="9"/>
  <c r="B1400" i="9"/>
  <c r="C1400" i="9"/>
  <c r="D1400" i="9"/>
  <c r="H1400" i="9"/>
  <c r="I1400" i="9"/>
  <c r="J1400" i="9"/>
  <c r="B1401" i="9"/>
  <c r="C1401" i="9"/>
  <c r="D1401" i="9"/>
  <c r="H1401" i="9"/>
  <c r="L1401" i="9" s="1"/>
  <c r="I1401" i="9"/>
  <c r="J1401" i="9"/>
  <c r="B1402" i="9"/>
  <c r="C1402" i="9"/>
  <c r="D1402" i="9"/>
  <c r="H1402" i="9"/>
  <c r="I1402" i="9"/>
  <c r="J1402" i="9"/>
  <c r="B1403" i="9"/>
  <c r="C1403" i="9"/>
  <c r="D1403" i="9"/>
  <c r="H1403" i="9"/>
  <c r="N1403" i="9" s="1"/>
  <c r="I1403" i="9"/>
  <c r="J1403" i="9"/>
  <c r="B1404" i="9"/>
  <c r="C1404" i="9"/>
  <c r="D1404" i="9"/>
  <c r="H1404" i="9"/>
  <c r="N1404" i="9" s="1"/>
  <c r="I1404" i="9"/>
  <c r="J1404" i="9"/>
  <c r="L1404" i="9"/>
  <c r="B1405" i="9"/>
  <c r="C1405" i="9"/>
  <c r="D1405" i="9"/>
  <c r="H1405" i="9"/>
  <c r="L1405" i="9" s="1"/>
  <c r="I1405" i="9"/>
  <c r="J1405" i="9"/>
  <c r="N1405" i="9"/>
  <c r="B1406" i="9"/>
  <c r="C1406" i="9"/>
  <c r="D1406" i="9"/>
  <c r="H1406" i="9"/>
  <c r="I1406" i="9"/>
  <c r="J1406" i="9"/>
  <c r="L1406" i="9"/>
  <c r="N1406" i="9"/>
  <c r="O1406" i="9"/>
  <c r="B1407" i="9"/>
  <c r="C1407" i="9"/>
  <c r="D1407" i="9"/>
  <c r="H1407" i="9"/>
  <c r="I1407" i="9"/>
  <c r="J1407" i="9"/>
  <c r="N1407" i="9"/>
  <c r="O1407" i="9"/>
  <c r="B1408" i="9"/>
  <c r="C1408" i="9"/>
  <c r="D1408" i="9"/>
  <c r="H1408" i="9"/>
  <c r="I1408" i="9"/>
  <c r="J1408" i="9"/>
  <c r="B1409" i="9"/>
  <c r="C1409" i="9"/>
  <c r="D1409" i="9"/>
  <c r="H1409" i="9"/>
  <c r="L1409" i="9" s="1"/>
  <c r="I1409" i="9"/>
  <c r="J1409" i="9"/>
  <c r="B1410" i="9"/>
  <c r="C1410" i="9"/>
  <c r="D1410" i="9"/>
  <c r="H1410" i="9"/>
  <c r="I1410" i="9"/>
  <c r="J1410" i="9"/>
  <c r="B1411" i="9"/>
  <c r="C1411" i="9"/>
  <c r="D1411" i="9"/>
  <c r="H1411" i="9"/>
  <c r="N1411" i="9" s="1"/>
  <c r="I1411" i="9"/>
  <c r="J1411" i="9"/>
  <c r="B1412" i="9"/>
  <c r="C1412" i="9"/>
  <c r="D1412" i="9"/>
  <c r="H1412" i="9"/>
  <c r="N1412" i="9" s="1"/>
  <c r="I1412" i="9"/>
  <c r="J1412" i="9"/>
  <c r="L1412" i="9"/>
  <c r="B1413" i="9"/>
  <c r="C1413" i="9"/>
  <c r="D1413" i="9"/>
  <c r="H1413" i="9"/>
  <c r="L1413" i="9" s="1"/>
  <c r="I1413" i="9"/>
  <c r="J1413" i="9"/>
  <c r="N1413" i="9"/>
  <c r="B1414" i="9"/>
  <c r="C1414" i="9"/>
  <c r="D1414" i="9"/>
  <c r="H1414" i="9"/>
  <c r="I1414" i="9"/>
  <c r="J1414" i="9"/>
  <c r="L1414" i="9"/>
  <c r="N1414" i="9"/>
  <c r="O1414" i="9"/>
  <c r="B1415" i="9"/>
  <c r="C1415" i="9"/>
  <c r="D1415" i="9"/>
  <c r="H1415" i="9"/>
  <c r="I1415" i="9"/>
  <c r="J1415" i="9"/>
  <c r="N1415" i="9"/>
  <c r="O1415" i="9"/>
  <c r="B1416" i="9"/>
  <c r="C1416" i="9"/>
  <c r="D1416" i="9"/>
  <c r="H1416" i="9"/>
  <c r="I1416" i="9"/>
  <c r="J1416" i="9"/>
  <c r="B1417" i="9"/>
  <c r="C1417" i="9"/>
  <c r="D1417" i="9"/>
  <c r="H1417" i="9"/>
  <c r="L1417" i="9" s="1"/>
  <c r="I1417" i="9"/>
  <c r="J1417" i="9"/>
  <c r="B1418" i="9"/>
  <c r="C1418" i="9"/>
  <c r="D1418" i="9"/>
  <c r="H1418" i="9"/>
  <c r="I1418" i="9"/>
  <c r="J1418" i="9"/>
  <c r="B1419" i="9"/>
  <c r="C1419" i="9"/>
  <c r="D1419" i="9"/>
  <c r="H1419" i="9"/>
  <c r="N1419" i="9" s="1"/>
  <c r="I1419" i="9"/>
  <c r="J1419" i="9"/>
  <c r="B1420" i="9"/>
  <c r="C1420" i="9"/>
  <c r="D1420" i="9"/>
  <c r="H1420" i="9"/>
  <c r="N1420" i="9" s="1"/>
  <c r="I1420" i="9"/>
  <c r="J1420" i="9"/>
  <c r="L1420" i="9"/>
  <c r="B1421" i="9"/>
  <c r="C1421" i="9"/>
  <c r="D1421" i="9"/>
  <c r="H1421" i="9"/>
  <c r="L1421" i="9" s="1"/>
  <c r="I1421" i="9"/>
  <c r="J1421" i="9"/>
  <c r="N1421" i="9"/>
  <c r="B1422" i="9"/>
  <c r="C1422" i="9"/>
  <c r="D1422" i="9"/>
  <c r="H1422" i="9"/>
  <c r="I1422" i="9"/>
  <c r="J1422" i="9"/>
  <c r="L1422" i="9"/>
  <c r="N1422" i="9"/>
  <c r="O1422" i="9"/>
  <c r="B1423" i="9"/>
  <c r="C1423" i="9"/>
  <c r="D1423" i="9"/>
  <c r="H1423" i="9"/>
  <c r="I1423" i="9"/>
  <c r="J1423" i="9"/>
  <c r="N1423" i="9"/>
  <c r="O1423" i="9"/>
  <c r="B1424" i="9"/>
  <c r="C1424" i="9"/>
  <c r="D1424" i="9"/>
  <c r="H1424" i="9"/>
  <c r="I1424" i="9"/>
  <c r="J1424" i="9"/>
  <c r="B1425" i="9"/>
  <c r="C1425" i="9"/>
  <c r="D1425" i="9"/>
  <c r="H1425" i="9"/>
  <c r="L1425" i="9" s="1"/>
  <c r="I1425" i="9"/>
  <c r="J1425" i="9"/>
  <c r="B1426" i="9"/>
  <c r="C1426" i="9"/>
  <c r="D1426" i="9"/>
  <c r="H1426" i="9"/>
  <c r="I1426" i="9"/>
  <c r="J1426" i="9"/>
  <c r="B1427" i="9"/>
  <c r="C1427" i="9"/>
  <c r="D1427" i="9"/>
  <c r="H1427" i="9"/>
  <c r="N1427" i="9" s="1"/>
  <c r="I1427" i="9"/>
  <c r="J1427" i="9"/>
  <c r="B1428" i="9"/>
  <c r="C1428" i="9"/>
  <c r="D1428" i="9"/>
  <c r="H1428" i="9"/>
  <c r="N1428" i="9" s="1"/>
  <c r="I1428" i="9"/>
  <c r="J1428" i="9"/>
  <c r="L1428" i="9"/>
  <c r="B1429" i="9"/>
  <c r="C1429" i="9"/>
  <c r="D1429" i="9"/>
  <c r="H1429" i="9"/>
  <c r="L1429" i="9" s="1"/>
  <c r="I1429" i="9"/>
  <c r="J1429" i="9"/>
  <c r="N1429" i="9"/>
  <c r="B1430" i="9"/>
  <c r="C1430" i="9"/>
  <c r="D1430" i="9"/>
  <c r="H1430" i="9"/>
  <c r="I1430" i="9"/>
  <c r="J1430" i="9"/>
  <c r="L1430" i="9"/>
  <c r="N1430" i="9"/>
  <c r="O1430" i="9"/>
  <c r="B1431" i="9"/>
  <c r="C1431" i="9"/>
  <c r="D1431" i="9"/>
  <c r="H1431" i="9"/>
  <c r="I1431" i="9"/>
  <c r="J1431" i="9"/>
  <c r="N1431" i="9"/>
  <c r="O1431" i="9"/>
  <c r="B1432" i="9"/>
  <c r="C1432" i="9"/>
  <c r="D1432" i="9"/>
  <c r="H1432" i="9"/>
  <c r="I1432" i="9"/>
  <c r="J1432" i="9"/>
  <c r="B1433" i="9"/>
  <c r="C1433" i="9"/>
  <c r="D1433" i="9"/>
  <c r="H1433" i="9"/>
  <c r="L1433" i="9" s="1"/>
  <c r="I1433" i="9"/>
  <c r="J1433" i="9"/>
  <c r="B1434" i="9"/>
  <c r="C1434" i="9"/>
  <c r="D1434" i="9"/>
  <c r="H1434" i="9"/>
  <c r="I1434" i="9"/>
  <c r="J1434" i="9"/>
  <c r="B1435" i="9"/>
  <c r="C1435" i="9"/>
  <c r="D1435" i="9"/>
  <c r="H1435" i="9"/>
  <c r="N1435" i="9" s="1"/>
  <c r="I1435" i="9"/>
  <c r="J1435" i="9"/>
  <c r="B1436" i="9"/>
  <c r="C1436" i="9"/>
  <c r="D1436" i="9"/>
  <c r="H1436" i="9"/>
  <c r="N1436" i="9" s="1"/>
  <c r="I1436" i="9"/>
  <c r="J1436" i="9"/>
  <c r="L1436" i="9"/>
  <c r="B1437" i="9"/>
  <c r="C1437" i="9"/>
  <c r="D1437" i="9"/>
  <c r="H1437" i="9"/>
  <c r="L1437" i="9" s="1"/>
  <c r="I1437" i="9"/>
  <c r="J1437" i="9"/>
  <c r="N1437" i="9"/>
  <c r="B1438" i="9"/>
  <c r="C1438" i="9"/>
  <c r="D1438" i="9"/>
  <c r="H1438" i="9"/>
  <c r="I1438" i="9"/>
  <c r="J1438" i="9"/>
  <c r="L1438" i="9"/>
  <c r="N1438" i="9"/>
  <c r="O1438" i="9"/>
  <c r="B1439" i="9"/>
  <c r="C1439" i="9"/>
  <c r="D1439" i="9"/>
  <c r="H1439" i="9"/>
  <c r="N1439" i="9" s="1"/>
  <c r="I1439" i="9"/>
  <c r="J1439" i="9"/>
  <c r="O1439" i="9"/>
  <c r="B1440" i="9"/>
  <c r="C1440" i="9"/>
  <c r="D1440" i="9"/>
  <c r="H1440" i="9"/>
  <c r="I1440" i="9"/>
  <c r="J1440" i="9"/>
  <c r="B1441" i="9"/>
  <c r="C1441" i="9"/>
  <c r="D1441" i="9"/>
  <c r="H1441" i="9"/>
  <c r="L1441" i="9" s="1"/>
  <c r="I1441" i="9"/>
  <c r="J1441" i="9"/>
  <c r="B1442" i="9"/>
  <c r="C1442" i="9"/>
  <c r="D1442" i="9"/>
  <c r="H1442" i="9"/>
  <c r="I1442" i="9"/>
  <c r="J1442" i="9"/>
  <c r="B1443" i="9"/>
  <c r="C1443" i="9"/>
  <c r="D1443" i="9"/>
  <c r="H1443" i="9"/>
  <c r="N1443" i="9" s="1"/>
  <c r="I1443" i="9"/>
  <c r="J1443" i="9"/>
  <c r="B1444" i="9"/>
  <c r="C1444" i="9"/>
  <c r="D1444" i="9"/>
  <c r="H1444" i="9"/>
  <c r="N1444" i="9" s="1"/>
  <c r="I1444" i="9"/>
  <c r="J1444" i="9"/>
  <c r="L1444" i="9"/>
  <c r="B1445" i="9"/>
  <c r="C1445" i="9"/>
  <c r="D1445" i="9"/>
  <c r="H1445" i="9"/>
  <c r="L1445" i="9" s="1"/>
  <c r="I1445" i="9"/>
  <c r="J1445" i="9"/>
  <c r="N1445" i="9"/>
  <c r="B1446" i="9"/>
  <c r="C1446" i="9"/>
  <c r="D1446" i="9"/>
  <c r="H1446" i="9"/>
  <c r="I1446" i="9"/>
  <c r="J1446" i="9"/>
  <c r="L1446" i="9"/>
  <c r="N1446" i="9"/>
  <c r="O1446" i="9"/>
  <c r="B1447" i="9"/>
  <c r="C1447" i="9"/>
  <c r="D1447" i="9"/>
  <c r="H1447" i="9"/>
  <c r="N1447" i="9" s="1"/>
  <c r="I1447" i="9"/>
  <c r="J1447" i="9"/>
  <c r="O1447" i="9"/>
  <c r="B1448" i="9"/>
  <c r="C1448" i="9"/>
  <c r="D1448" i="9"/>
  <c r="H1448" i="9"/>
  <c r="I1448" i="9"/>
  <c r="J1448" i="9"/>
  <c r="B1449" i="9"/>
  <c r="C1449" i="9"/>
  <c r="D1449" i="9"/>
  <c r="H1449" i="9"/>
  <c r="L1449" i="9" s="1"/>
  <c r="I1449" i="9"/>
  <c r="J1449" i="9"/>
  <c r="B1450" i="9"/>
  <c r="C1450" i="9"/>
  <c r="D1450" i="9"/>
  <c r="H1450" i="9"/>
  <c r="I1450" i="9"/>
  <c r="J1450" i="9"/>
  <c r="B1451" i="9"/>
  <c r="C1451" i="9"/>
  <c r="D1451" i="9"/>
  <c r="H1451" i="9"/>
  <c r="N1451" i="9" s="1"/>
  <c r="I1451" i="9"/>
  <c r="J1451" i="9"/>
  <c r="B1452" i="9"/>
  <c r="C1452" i="9"/>
  <c r="D1452" i="9"/>
  <c r="H1452" i="9"/>
  <c r="N1452" i="9" s="1"/>
  <c r="I1452" i="9"/>
  <c r="J1452" i="9"/>
  <c r="L1452" i="9"/>
  <c r="B1453" i="9"/>
  <c r="C1453" i="9"/>
  <c r="D1453" i="9"/>
  <c r="H1453" i="9"/>
  <c r="L1453" i="9" s="1"/>
  <c r="I1453" i="9"/>
  <c r="J1453" i="9"/>
  <c r="N1453" i="9"/>
  <c r="B1454" i="9"/>
  <c r="C1454" i="9"/>
  <c r="D1454" i="9"/>
  <c r="H1454" i="9"/>
  <c r="I1454" i="9"/>
  <c r="J1454" i="9"/>
  <c r="L1454" i="9"/>
  <c r="N1454" i="9"/>
  <c r="O1454" i="9"/>
  <c r="B1455" i="9"/>
  <c r="C1455" i="9"/>
  <c r="D1455" i="9"/>
  <c r="H1455" i="9"/>
  <c r="N1455" i="9" s="1"/>
  <c r="I1455" i="9"/>
  <c r="J1455" i="9"/>
  <c r="O1455" i="9"/>
  <c r="B1456" i="9"/>
  <c r="C1456" i="9"/>
  <c r="D1456" i="9"/>
  <c r="H1456" i="9"/>
  <c r="I1456" i="9"/>
  <c r="J1456" i="9"/>
  <c r="B1457" i="9"/>
  <c r="C1457" i="9"/>
  <c r="D1457" i="9"/>
  <c r="H1457" i="9"/>
  <c r="L1457" i="9" s="1"/>
  <c r="I1457" i="9"/>
  <c r="J1457" i="9"/>
  <c r="B1458" i="9"/>
  <c r="C1458" i="9"/>
  <c r="D1458" i="9"/>
  <c r="H1458" i="9"/>
  <c r="I1458" i="9"/>
  <c r="J1458" i="9"/>
  <c r="B1459" i="9"/>
  <c r="C1459" i="9"/>
  <c r="D1459" i="9"/>
  <c r="H1459" i="9"/>
  <c r="N1459" i="9" s="1"/>
  <c r="I1459" i="9"/>
  <c r="J1459" i="9"/>
  <c r="B1460" i="9"/>
  <c r="C1460" i="9"/>
  <c r="D1460" i="9"/>
  <c r="H1460" i="9"/>
  <c r="N1460" i="9" s="1"/>
  <c r="I1460" i="9"/>
  <c r="J1460" i="9"/>
  <c r="L1460" i="9"/>
  <c r="B1461" i="9"/>
  <c r="C1461" i="9"/>
  <c r="D1461" i="9"/>
  <c r="H1461" i="9"/>
  <c r="L1461" i="9" s="1"/>
  <c r="I1461" i="9"/>
  <c r="J1461" i="9"/>
  <c r="N1461" i="9"/>
  <c r="B1462" i="9"/>
  <c r="C1462" i="9"/>
  <c r="D1462" i="9"/>
  <c r="H1462" i="9"/>
  <c r="I1462" i="9"/>
  <c r="J1462" i="9"/>
  <c r="L1462" i="9"/>
  <c r="N1462" i="9"/>
  <c r="O1462" i="9"/>
  <c r="B1463" i="9"/>
  <c r="C1463" i="9"/>
  <c r="D1463" i="9"/>
  <c r="H1463" i="9"/>
  <c r="N1463" i="9" s="1"/>
  <c r="I1463" i="9"/>
  <c r="J1463" i="9"/>
  <c r="O1463" i="9"/>
  <c r="B1464" i="9"/>
  <c r="C1464" i="9"/>
  <c r="D1464" i="9"/>
  <c r="H1464" i="9"/>
  <c r="I1464" i="9"/>
  <c r="J1464" i="9"/>
  <c r="B1465" i="9"/>
  <c r="C1465" i="9"/>
  <c r="D1465" i="9"/>
  <c r="H1465" i="9"/>
  <c r="L1465" i="9" s="1"/>
  <c r="I1465" i="9"/>
  <c r="J1465" i="9"/>
  <c r="B1466" i="9"/>
  <c r="C1466" i="9"/>
  <c r="D1466" i="9"/>
  <c r="H1466" i="9"/>
  <c r="I1466" i="9"/>
  <c r="J1466" i="9"/>
  <c r="B1467" i="9"/>
  <c r="C1467" i="9"/>
  <c r="D1467" i="9"/>
  <c r="H1467" i="9"/>
  <c r="N1467" i="9" s="1"/>
  <c r="I1467" i="9"/>
  <c r="J1467" i="9"/>
  <c r="B1468" i="9"/>
  <c r="C1468" i="9"/>
  <c r="D1468" i="9"/>
  <c r="H1468" i="9"/>
  <c r="N1468" i="9" s="1"/>
  <c r="I1468" i="9"/>
  <c r="J1468" i="9"/>
  <c r="L1468" i="9"/>
  <c r="B1469" i="9"/>
  <c r="C1469" i="9"/>
  <c r="D1469" i="9"/>
  <c r="H1469" i="9"/>
  <c r="L1469" i="9" s="1"/>
  <c r="I1469" i="9"/>
  <c r="J1469" i="9"/>
  <c r="N1469" i="9"/>
  <c r="B1470" i="9"/>
  <c r="C1470" i="9"/>
  <c r="D1470" i="9"/>
  <c r="H1470" i="9"/>
  <c r="I1470" i="9"/>
  <c r="J1470" i="9"/>
  <c r="L1470" i="9"/>
  <c r="N1470" i="9"/>
  <c r="O1470" i="9"/>
  <c r="B1471" i="9"/>
  <c r="C1471" i="9"/>
  <c r="D1471" i="9"/>
  <c r="H1471" i="9"/>
  <c r="N1471" i="9" s="1"/>
  <c r="I1471" i="9"/>
  <c r="J1471" i="9"/>
  <c r="O1471" i="9"/>
  <c r="B1472" i="9"/>
  <c r="C1472" i="9"/>
  <c r="D1472" i="9"/>
  <c r="H1472" i="9"/>
  <c r="I1472" i="9"/>
  <c r="J1472" i="9"/>
  <c r="B1473" i="9"/>
  <c r="C1473" i="9"/>
  <c r="D1473" i="9"/>
  <c r="H1473" i="9"/>
  <c r="L1473" i="9" s="1"/>
  <c r="I1473" i="9"/>
  <c r="J1473" i="9"/>
  <c r="B1474" i="9"/>
  <c r="C1474" i="9"/>
  <c r="D1474" i="9"/>
  <c r="H1474" i="9"/>
  <c r="I1474" i="9"/>
  <c r="J1474" i="9"/>
  <c r="B1475" i="9"/>
  <c r="C1475" i="9"/>
  <c r="D1475" i="9"/>
  <c r="H1475" i="9"/>
  <c r="I1475" i="9"/>
  <c r="J1475" i="9"/>
  <c r="B1476" i="9"/>
  <c r="C1476" i="9"/>
  <c r="D1476" i="9"/>
  <c r="H1476" i="9"/>
  <c r="N1476" i="9" s="1"/>
  <c r="I1476" i="9"/>
  <c r="J1476" i="9"/>
  <c r="L1476" i="9"/>
  <c r="B1477" i="9"/>
  <c r="C1477" i="9"/>
  <c r="D1477" i="9"/>
  <c r="H1477" i="9"/>
  <c r="L1477" i="9" s="1"/>
  <c r="I1477" i="9"/>
  <c r="J1477" i="9"/>
  <c r="N1477" i="9"/>
  <c r="B1478" i="9"/>
  <c r="C1478" i="9"/>
  <c r="D1478" i="9"/>
  <c r="H1478" i="9"/>
  <c r="I1478" i="9"/>
  <c r="J1478" i="9"/>
  <c r="L1478" i="9"/>
  <c r="N1478" i="9"/>
  <c r="O1478" i="9"/>
  <c r="B1479" i="9"/>
  <c r="C1479" i="9"/>
  <c r="D1479" i="9"/>
  <c r="H1479" i="9"/>
  <c r="N1479" i="9" s="1"/>
  <c r="I1479" i="9"/>
  <c r="J1479" i="9"/>
  <c r="O1479" i="9"/>
  <c r="B1480" i="9"/>
  <c r="C1480" i="9"/>
  <c r="D1480" i="9"/>
  <c r="H1480" i="9"/>
  <c r="I1480" i="9"/>
  <c r="J1480" i="9"/>
  <c r="B1481" i="9"/>
  <c r="C1481" i="9"/>
  <c r="D1481" i="9"/>
  <c r="H1481" i="9"/>
  <c r="L1481" i="9" s="1"/>
  <c r="I1481" i="9"/>
  <c r="J1481" i="9"/>
  <c r="B1482" i="9"/>
  <c r="C1482" i="9"/>
  <c r="D1482" i="9"/>
  <c r="H1482" i="9"/>
  <c r="I1482" i="9"/>
  <c r="J1482" i="9"/>
  <c r="B1483" i="9"/>
  <c r="C1483" i="9"/>
  <c r="D1483" i="9"/>
  <c r="H1483" i="9"/>
  <c r="I1483" i="9"/>
  <c r="J1483" i="9"/>
  <c r="B1484" i="9"/>
  <c r="C1484" i="9"/>
  <c r="D1484" i="9"/>
  <c r="H1484" i="9"/>
  <c r="N1484" i="9" s="1"/>
  <c r="I1484" i="9"/>
  <c r="J1484" i="9"/>
  <c r="L1484" i="9"/>
  <c r="B1485" i="9"/>
  <c r="C1485" i="9"/>
  <c r="D1485" i="9"/>
  <c r="H1485" i="9"/>
  <c r="L1485" i="9" s="1"/>
  <c r="I1485" i="9"/>
  <c r="J1485" i="9"/>
  <c r="N1485" i="9"/>
  <c r="B1486" i="9"/>
  <c r="C1486" i="9"/>
  <c r="D1486" i="9"/>
  <c r="H1486" i="9"/>
  <c r="I1486" i="9"/>
  <c r="J1486" i="9"/>
  <c r="L1486" i="9"/>
  <c r="N1486" i="9"/>
  <c r="O1486" i="9"/>
  <c r="B1487" i="9"/>
  <c r="C1487" i="9"/>
  <c r="D1487" i="9"/>
  <c r="H1487" i="9"/>
  <c r="N1487" i="9" s="1"/>
  <c r="I1487" i="9"/>
  <c r="J1487" i="9"/>
  <c r="O1487" i="9"/>
  <c r="B1488" i="9"/>
  <c r="C1488" i="9"/>
  <c r="D1488" i="9"/>
  <c r="H1488" i="9"/>
  <c r="I1488" i="9"/>
  <c r="J1488" i="9"/>
  <c r="B1489" i="9"/>
  <c r="C1489" i="9"/>
  <c r="D1489" i="9"/>
  <c r="H1489" i="9"/>
  <c r="L1489" i="9" s="1"/>
  <c r="I1489" i="9"/>
  <c r="J1489" i="9"/>
  <c r="B1490" i="9"/>
  <c r="C1490" i="9"/>
  <c r="D1490" i="9"/>
  <c r="H1490" i="9"/>
  <c r="I1490" i="9"/>
  <c r="J1490" i="9"/>
  <c r="B1491" i="9"/>
  <c r="C1491" i="9"/>
  <c r="D1491" i="9"/>
  <c r="H1491" i="9"/>
  <c r="N1491" i="9" s="1"/>
  <c r="I1491" i="9"/>
  <c r="J1491" i="9"/>
  <c r="B1492" i="9"/>
  <c r="C1492" i="9"/>
  <c r="D1492" i="9"/>
  <c r="H1492" i="9"/>
  <c r="N1492" i="9" s="1"/>
  <c r="I1492" i="9"/>
  <c r="J1492" i="9"/>
  <c r="L1492" i="9"/>
  <c r="B1493" i="9"/>
  <c r="C1493" i="9"/>
  <c r="D1493" i="9"/>
  <c r="H1493" i="9"/>
  <c r="L1493" i="9" s="1"/>
  <c r="I1493" i="9"/>
  <c r="J1493" i="9"/>
  <c r="N1493" i="9"/>
  <c r="B1494" i="9"/>
  <c r="C1494" i="9"/>
  <c r="D1494" i="9"/>
  <c r="H1494" i="9"/>
  <c r="I1494" i="9"/>
  <c r="J1494" i="9"/>
  <c r="L1494" i="9"/>
  <c r="N1494" i="9"/>
  <c r="O1494" i="9"/>
  <c r="B1495" i="9"/>
  <c r="C1495" i="9"/>
  <c r="D1495" i="9"/>
  <c r="H1495" i="9"/>
  <c r="N1495" i="9" s="1"/>
  <c r="I1495" i="9"/>
  <c r="J1495" i="9"/>
  <c r="O1495" i="9"/>
  <c r="B1496" i="9"/>
  <c r="C1496" i="9"/>
  <c r="D1496" i="9"/>
  <c r="H1496" i="9"/>
  <c r="I1496" i="9"/>
  <c r="J1496" i="9"/>
  <c r="L1496" i="9"/>
  <c r="B1497" i="9"/>
  <c r="C1497" i="9"/>
  <c r="D1497" i="9"/>
  <c r="H1497" i="9"/>
  <c r="I1497" i="9"/>
  <c r="J1497" i="9"/>
  <c r="L1497" i="9"/>
  <c r="B1498" i="9"/>
  <c r="C1498" i="9"/>
  <c r="D1498" i="9"/>
  <c r="H1498" i="9"/>
  <c r="N1498" i="9" s="1"/>
  <c r="I1498" i="9"/>
  <c r="J1498" i="9"/>
  <c r="O1498" i="9"/>
  <c r="B1499" i="9"/>
  <c r="C1499" i="9"/>
  <c r="D1499" i="9"/>
  <c r="H1499" i="9"/>
  <c r="I1499" i="9"/>
  <c r="J1499" i="9"/>
  <c r="B1500" i="9"/>
  <c r="C1500" i="9"/>
  <c r="D1500" i="9"/>
  <c r="H1500" i="9"/>
  <c r="L1500" i="9" s="1"/>
  <c r="I1500" i="9"/>
  <c r="J1500" i="9"/>
  <c r="N1500" i="9"/>
  <c r="O1500" i="9"/>
  <c r="B1501" i="9"/>
  <c r="C1501" i="9"/>
  <c r="D1501" i="9"/>
  <c r="H1501" i="9"/>
  <c r="I1501" i="9"/>
  <c r="J1501" i="9"/>
  <c r="B1502" i="9"/>
  <c r="C1502" i="9"/>
  <c r="D1502" i="9"/>
  <c r="H1502" i="9"/>
  <c r="I1502" i="9"/>
  <c r="J1502" i="9"/>
  <c r="L1502" i="9"/>
  <c r="N1502" i="9"/>
  <c r="O1502" i="9"/>
  <c r="B1503" i="9"/>
  <c r="C1503" i="9"/>
  <c r="D1503" i="9"/>
  <c r="H1503" i="9"/>
  <c r="I1503" i="9"/>
  <c r="J1503" i="9"/>
  <c r="B1504" i="9"/>
  <c r="C1504" i="9"/>
  <c r="D1504" i="9"/>
  <c r="H1504" i="9"/>
  <c r="O1504" i="9" s="1"/>
  <c r="I1504" i="9"/>
  <c r="J1504" i="9"/>
  <c r="B1505" i="9"/>
  <c r="C1505" i="9"/>
  <c r="D1505" i="9"/>
  <c r="H1505" i="9"/>
  <c r="L1505" i="9" s="1"/>
  <c r="I1505" i="9"/>
  <c r="J1505" i="9"/>
  <c r="B1506" i="9"/>
  <c r="C1506" i="9"/>
  <c r="D1506" i="9"/>
  <c r="H1506" i="9"/>
  <c r="I1506" i="9"/>
  <c r="J1506" i="9"/>
  <c r="B1507" i="9"/>
  <c r="C1507" i="9"/>
  <c r="D1507" i="9"/>
  <c r="H1507" i="9"/>
  <c r="N1507" i="9" s="1"/>
  <c r="I1507" i="9"/>
  <c r="J1507" i="9"/>
  <c r="B1508" i="9"/>
  <c r="C1508" i="9"/>
  <c r="D1508" i="9"/>
  <c r="H1508" i="9"/>
  <c r="N1508" i="9" s="1"/>
  <c r="I1508" i="9"/>
  <c r="J1508" i="9"/>
  <c r="L1508" i="9"/>
  <c r="B1509" i="9"/>
  <c r="C1509" i="9"/>
  <c r="D1509" i="9"/>
  <c r="H1509" i="9"/>
  <c r="N1509" i="9" s="1"/>
  <c r="I1509" i="9"/>
  <c r="J1509" i="9"/>
  <c r="B1510" i="9"/>
  <c r="C1510" i="9"/>
  <c r="D1510" i="9"/>
  <c r="H1510" i="9"/>
  <c r="L1510" i="9" s="1"/>
  <c r="I1510" i="9"/>
  <c r="J1510" i="9"/>
  <c r="O1510" i="9"/>
  <c r="B1511" i="9"/>
  <c r="C1511" i="9"/>
  <c r="D1511" i="9"/>
  <c r="H1511" i="9"/>
  <c r="I1511" i="9"/>
  <c r="J1511" i="9"/>
  <c r="B1512" i="9"/>
  <c r="C1512" i="9"/>
  <c r="D1512" i="9"/>
  <c r="H1512" i="9"/>
  <c r="L1512" i="9" s="1"/>
  <c r="I1512" i="9"/>
  <c r="J1512" i="9"/>
  <c r="B1513" i="9"/>
  <c r="C1513" i="9"/>
  <c r="D1513" i="9"/>
  <c r="H1513" i="9"/>
  <c r="L1513" i="9" s="1"/>
  <c r="I1513" i="9"/>
  <c r="J1513" i="9"/>
  <c r="O1513" i="9"/>
  <c r="B1514" i="9"/>
  <c r="C1514" i="9"/>
  <c r="D1514" i="9"/>
  <c r="H1514" i="9"/>
  <c r="N1514" i="9" s="1"/>
  <c r="I1514" i="9"/>
  <c r="J1514" i="9"/>
  <c r="L1514" i="9"/>
  <c r="B1515" i="9"/>
  <c r="C1515" i="9"/>
  <c r="D1515" i="9"/>
  <c r="H1515" i="9"/>
  <c r="N1515" i="9" s="1"/>
  <c r="I1515" i="9"/>
  <c r="J1515" i="9"/>
  <c r="L1515" i="9"/>
  <c r="B1516" i="9"/>
  <c r="C1516" i="9"/>
  <c r="D1516" i="9"/>
  <c r="H1516" i="9"/>
  <c r="N1516" i="9" s="1"/>
  <c r="I1516" i="9"/>
  <c r="J1516" i="9"/>
  <c r="L1516" i="9"/>
  <c r="B1517" i="9"/>
  <c r="C1517" i="9"/>
  <c r="D1517" i="9"/>
  <c r="H1517" i="9"/>
  <c r="I1517" i="9"/>
  <c r="J1517" i="9"/>
  <c r="N1517" i="9"/>
  <c r="B1518" i="9"/>
  <c r="C1518" i="9"/>
  <c r="D1518" i="9"/>
  <c r="H1518" i="9"/>
  <c r="I1518" i="9"/>
  <c r="J1518" i="9"/>
  <c r="L1518" i="9"/>
  <c r="N1518" i="9"/>
  <c r="O1518" i="9"/>
  <c r="B1519" i="9"/>
  <c r="C1519" i="9"/>
  <c r="D1519" i="9"/>
  <c r="H1519" i="9"/>
  <c r="L1519" i="9" s="1"/>
  <c r="I1519" i="9"/>
  <c r="J1519" i="9"/>
  <c r="O1519" i="9"/>
  <c r="B1520" i="9"/>
  <c r="C1520" i="9"/>
  <c r="D1520" i="9"/>
  <c r="H1520" i="9"/>
  <c r="N1520" i="9" s="1"/>
  <c r="I1520" i="9"/>
  <c r="J1520" i="9"/>
  <c r="L1520" i="9"/>
  <c r="B1521" i="9"/>
  <c r="C1521" i="9"/>
  <c r="D1521" i="9"/>
  <c r="H1521" i="9"/>
  <c r="I1521" i="9"/>
  <c r="J1521" i="9"/>
  <c r="L1521" i="9"/>
  <c r="N1521" i="9"/>
  <c r="B1522" i="9"/>
  <c r="C1522" i="9"/>
  <c r="D1522" i="9"/>
  <c r="H1522" i="9"/>
  <c r="N1522" i="9" s="1"/>
  <c r="I1522" i="9"/>
  <c r="J1522" i="9"/>
  <c r="L1522" i="9"/>
  <c r="B1523" i="9"/>
  <c r="C1523" i="9"/>
  <c r="D1523" i="9"/>
  <c r="H1523" i="9"/>
  <c r="O1523" i="9" s="1"/>
  <c r="I1523" i="9"/>
  <c r="J1523" i="9"/>
  <c r="N1523" i="9"/>
  <c r="B1524" i="9"/>
  <c r="C1524" i="9"/>
  <c r="D1524" i="9"/>
  <c r="H1524" i="9"/>
  <c r="L1524" i="9" s="1"/>
  <c r="I1524" i="9"/>
  <c r="J1524" i="9"/>
  <c r="N1524" i="9"/>
  <c r="O1524" i="9"/>
  <c r="B1525" i="9"/>
  <c r="C1525" i="9"/>
  <c r="D1525" i="9"/>
  <c r="H1525" i="9"/>
  <c r="I1525" i="9"/>
  <c r="J1525" i="9"/>
  <c r="B1526" i="9"/>
  <c r="C1526" i="9"/>
  <c r="D1526" i="9"/>
  <c r="H1526" i="9"/>
  <c r="N1526" i="9" s="1"/>
  <c r="I1526" i="9"/>
  <c r="J1526" i="9"/>
  <c r="L1526" i="9"/>
  <c r="O1526" i="9"/>
  <c r="B1527" i="9"/>
  <c r="C1527" i="9"/>
  <c r="D1527" i="9"/>
  <c r="H1527" i="9"/>
  <c r="I1527" i="9"/>
  <c r="J1527" i="9"/>
  <c r="B1528" i="9"/>
  <c r="C1528" i="9"/>
  <c r="D1528" i="9"/>
  <c r="H1528" i="9"/>
  <c r="N1528" i="9" s="1"/>
  <c r="I1528" i="9"/>
  <c r="J1528" i="9"/>
  <c r="L1528" i="9"/>
  <c r="B1529" i="9"/>
  <c r="C1529" i="9"/>
  <c r="D1529" i="9"/>
  <c r="H1529" i="9"/>
  <c r="I1529" i="9"/>
  <c r="J1529" i="9"/>
  <c r="L1529" i="9"/>
  <c r="N1529" i="9"/>
  <c r="B1530" i="9"/>
  <c r="C1530" i="9"/>
  <c r="D1530" i="9"/>
  <c r="H1530" i="9"/>
  <c r="N1530" i="9" s="1"/>
  <c r="I1530" i="9"/>
  <c r="J1530" i="9"/>
  <c r="L1530" i="9"/>
  <c r="B1531" i="9"/>
  <c r="C1531" i="9"/>
  <c r="D1531" i="9"/>
  <c r="H1531" i="9"/>
  <c r="O1531" i="9" s="1"/>
  <c r="I1531" i="9"/>
  <c r="J1531" i="9"/>
  <c r="N1531" i="9"/>
  <c r="B1532" i="9"/>
  <c r="C1532" i="9"/>
  <c r="D1532" i="9"/>
  <c r="H1532" i="9"/>
  <c r="L1532" i="9" s="1"/>
  <c r="I1532" i="9"/>
  <c r="J1532" i="9"/>
  <c r="N1532" i="9"/>
  <c r="O1532" i="9"/>
  <c r="B1533" i="9"/>
  <c r="C1533" i="9"/>
  <c r="D1533" i="9"/>
  <c r="H1533" i="9"/>
  <c r="I1533" i="9"/>
  <c r="J1533" i="9"/>
  <c r="B1534" i="9"/>
  <c r="C1534" i="9"/>
  <c r="D1534" i="9"/>
  <c r="H1534" i="9"/>
  <c r="N1534" i="9" s="1"/>
  <c r="I1534" i="9"/>
  <c r="J1534" i="9"/>
  <c r="L1534" i="9"/>
  <c r="O1534" i="9"/>
  <c r="B1535" i="9"/>
  <c r="C1535" i="9"/>
  <c r="D1535" i="9"/>
  <c r="H1535" i="9"/>
  <c r="I1535" i="9"/>
  <c r="J1535" i="9"/>
  <c r="B1536" i="9"/>
  <c r="C1536" i="9"/>
  <c r="D1536" i="9"/>
  <c r="H1536" i="9"/>
  <c r="N1536" i="9" s="1"/>
  <c r="I1536" i="9"/>
  <c r="J1536" i="9"/>
  <c r="L1536" i="9"/>
  <c r="B1537" i="9"/>
  <c r="C1537" i="9"/>
  <c r="D1537" i="9"/>
  <c r="H1537" i="9"/>
  <c r="I1537" i="9"/>
  <c r="J1537" i="9"/>
  <c r="L1537" i="9"/>
  <c r="N1537" i="9"/>
  <c r="B1538" i="9"/>
  <c r="C1538" i="9"/>
  <c r="D1538" i="9"/>
  <c r="H1538" i="9"/>
  <c r="N1538" i="9" s="1"/>
  <c r="I1538" i="9"/>
  <c r="J1538" i="9"/>
  <c r="L1538" i="9"/>
  <c r="B1539" i="9"/>
  <c r="C1539" i="9"/>
  <c r="D1539" i="9"/>
  <c r="H1539" i="9"/>
  <c r="O1539" i="9" s="1"/>
  <c r="I1539" i="9"/>
  <c r="J1539" i="9"/>
  <c r="N1539" i="9"/>
  <c r="B1540" i="9"/>
  <c r="C1540" i="9"/>
  <c r="D1540" i="9"/>
  <c r="H1540" i="9"/>
  <c r="L1540" i="9" s="1"/>
  <c r="I1540" i="9"/>
  <c r="J1540" i="9"/>
  <c r="N1540" i="9"/>
  <c r="O1540" i="9"/>
  <c r="B1541" i="9"/>
  <c r="C1541" i="9"/>
  <c r="D1541" i="9"/>
  <c r="H1541" i="9"/>
  <c r="I1541" i="9"/>
  <c r="J1541" i="9"/>
  <c r="B1542" i="9"/>
  <c r="C1542" i="9"/>
  <c r="D1542" i="9"/>
  <c r="H1542" i="9"/>
  <c r="N1542" i="9" s="1"/>
  <c r="I1542" i="9"/>
  <c r="J1542" i="9"/>
  <c r="L1542" i="9"/>
  <c r="O1542" i="9"/>
  <c r="B1543" i="9"/>
  <c r="C1543" i="9"/>
  <c r="D1543" i="9"/>
  <c r="H1543" i="9"/>
  <c r="I1543" i="9"/>
  <c r="J1543" i="9"/>
  <c r="B1544" i="9"/>
  <c r="C1544" i="9"/>
  <c r="D1544" i="9"/>
  <c r="H1544" i="9"/>
  <c r="N1544" i="9" s="1"/>
  <c r="I1544" i="9"/>
  <c r="J1544" i="9"/>
  <c r="L1544" i="9"/>
  <c r="B1545" i="9"/>
  <c r="C1545" i="9"/>
  <c r="D1545" i="9"/>
  <c r="H1545" i="9"/>
  <c r="I1545" i="9"/>
  <c r="J1545" i="9"/>
  <c r="L1545" i="9"/>
  <c r="N1545" i="9"/>
  <c r="B1546" i="9"/>
  <c r="C1546" i="9"/>
  <c r="D1546" i="9"/>
  <c r="H1546" i="9"/>
  <c r="N1546" i="9" s="1"/>
  <c r="I1546" i="9"/>
  <c r="J1546" i="9"/>
  <c r="L1546" i="9"/>
  <c r="B1547" i="9"/>
  <c r="C1547" i="9"/>
  <c r="D1547" i="9"/>
  <c r="H1547" i="9"/>
  <c r="O1547" i="9" s="1"/>
  <c r="I1547" i="9"/>
  <c r="J1547" i="9"/>
  <c r="N1547" i="9"/>
  <c r="B1548" i="9"/>
  <c r="C1548" i="9"/>
  <c r="D1548" i="9"/>
  <c r="H1548" i="9"/>
  <c r="L1548" i="9" s="1"/>
  <c r="I1548" i="9"/>
  <c r="J1548" i="9"/>
  <c r="N1548" i="9"/>
  <c r="O1548" i="9"/>
  <c r="B1549" i="9"/>
  <c r="C1549" i="9"/>
  <c r="D1549" i="9"/>
  <c r="H1549" i="9"/>
  <c r="I1549" i="9"/>
  <c r="J1549" i="9"/>
  <c r="B1550" i="9"/>
  <c r="C1550" i="9"/>
  <c r="D1550" i="9"/>
  <c r="H1550" i="9"/>
  <c r="N1550" i="9" s="1"/>
  <c r="I1550" i="9"/>
  <c r="J1550" i="9"/>
  <c r="L1550" i="9"/>
  <c r="O1550" i="9"/>
  <c r="B1551" i="9"/>
  <c r="C1551" i="9"/>
  <c r="D1551" i="9"/>
  <c r="H1551" i="9"/>
  <c r="I1551" i="9"/>
  <c r="J1551" i="9"/>
  <c r="B1552" i="9"/>
  <c r="C1552" i="9"/>
  <c r="D1552" i="9"/>
  <c r="H1552" i="9"/>
  <c r="N1552" i="9" s="1"/>
  <c r="I1552" i="9"/>
  <c r="J1552" i="9"/>
  <c r="L1552" i="9"/>
  <c r="B1553" i="9"/>
  <c r="C1553" i="9"/>
  <c r="D1553" i="9"/>
  <c r="H1553" i="9"/>
  <c r="I1553" i="9"/>
  <c r="J1553" i="9"/>
  <c r="L1553" i="9"/>
  <c r="N1553" i="9"/>
  <c r="B1554" i="9"/>
  <c r="C1554" i="9"/>
  <c r="D1554" i="9"/>
  <c r="H1554" i="9"/>
  <c r="N1554" i="9" s="1"/>
  <c r="I1554" i="9"/>
  <c r="J1554" i="9"/>
  <c r="L1554" i="9"/>
  <c r="B1555" i="9"/>
  <c r="C1555" i="9"/>
  <c r="D1555" i="9"/>
  <c r="H1555" i="9"/>
  <c r="O1555" i="9" s="1"/>
  <c r="I1555" i="9"/>
  <c r="J1555" i="9"/>
  <c r="N1555" i="9"/>
  <c r="B1556" i="9"/>
  <c r="C1556" i="9"/>
  <c r="D1556" i="9"/>
  <c r="H1556" i="9"/>
  <c r="L1556" i="9" s="1"/>
  <c r="I1556" i="9"/>
  <c r="J1556" i="9"/>
  <c r="N1556" i="9"/>
  <c r="O1556" i="9"/>
  <c r="B1557" i="9"/>
  <c r="C1557" i="9"/>
  <c r="D1557" i="9"/>
  <c r="H1557" i="9"/>
  <c r="I1557" i="9"/>
  <c r="J1557" i="9"/>
  <c r="B1558" i="9"/>
  <c r="C1558" i="9"/>
  <c r="D1558" i="9"/>
  <c r="H1558" i="9"/>
  <c r="N1558" i="9" s="1"/>
  <c r="I1558" i="9"/>
  <c r="J1558" i="9"/>
  <c r="L1558" i="9"/>
  <c r="O1558" i="9"/>
  <c r="B1559" i="9"/>
  <c r="C1559" i="9"/>
  <c r="D1559" i="9"/>
  <c r="H1559" i="9"/>
  <c r="I1559" i="9"/>
  <c r="J1559" i="9"/>
  <c r="B1560" i="9"/>
  <c r="C1560" i="9"/>
  <c r="D1560" i="9"/>
  <c r="H1560" i="9"/>
  <c r="N1560" i="9" s="1"/>
  <c r="I1560" i="9"/>
  <c r="J1560" i="9"/>
  <c r="L1560" i="9"/>
  <c r="B1561" i="9"/>
  <c r="C1561" i="9"/>
  <c r="D1561" i="9"/>
  <c r="H1561" i="9"/>
  <c r="I1561" i="9"/>
  <c r="J1561" i="9"/>
  <c r="L1561" i="9"/>
  <c r="N1561" i="9"/>
  <c r="B1562" i="9"/>
  <c r="C1562" i="9"/>
  <c r="D1562" i="9"/>
  <c r="H1562" i="9"/>
  <c r="N1562" i="9" s="1"/>
  <c r="I1562" i="9"/>
  <c r="J1562" i="9"/>
  <c r="L1562" i="9"/>
  <c r="B1563" i="9"/>
  <c r="C1563" i="9"/>
  <c r="D1563" i="9"/>
  <c r="H1563" i="9"/>
  <c r="O1563" i="9" s="1"/>
  <c r="I1563" i="9"/>
  <c r="J1563" i="9"/>
  <c r="N1563" i="9"/>
  <c r="B1564" i="9"/>
  <c r="C1564" i="9"/>
  <c r="D1564" i="9"/>
  <c r="H1564" i="9"/>
  <c r="L1564" i="9" s="1"/>
  <c r="I1564" i="9"/>
  <c r="J1564" i="9"/>
  <c r="N1564" i="9"/>
  <c r="O1564" i="9"/>
  <c r="B1565" i="9"/>
  <c r="C1565" i="9"/>
  <c r="D1565" i="9"/>
  <c r="H1565" i="9"/>
  <c r="I1565" i="9"/>
  <c r="J1565" i="9"/>
  <c r="B1566" i="9"/>
  <c r="C1566" i="9"/>
  <c r="D1566" i="9"/>
  <c r="H1566" i="9"/>
  <c r="N1566" i="9" s="1"/>
  <c r="I1566" i="9"/>
  <c r="J1566" i="9"/>
  <c r="L1566" i="9"/>
  <c r="O1566" i="9"/>
  <c r="B1567" i="9"/>
  <c r="C1567" i="9"/>
  <c r="D1567" i="9"/>
  <c r="H1567" i="9"/>
  <c r="I1567" i="9"/>
  <c r="J1567" i="9"/>
  <c r="B1568" i="9"/>
  <c r="C1568" i="9"/>
  <c r="D1568" i="9"/>
  <c r="H1568" i="9"/>
  <c r="N1568" i="9" s="1"/>
  <c r="I1568" i="9"/>
  <c r="J1568" i="9"/>
  <c r="L1568" i="9"/>
  <c r="B1569" i="9"/>
  <c r="C1569" i="9"/>
  <c r="D1569" i="9"/>
  <c r="H1569" i="9"/>
  <c r="I1569" i="9"/>
  <c r="J1569" i="9"/>
  <c r="L1569" i="9"/>
  <c r="N1569" i="9"/>
  <c r="B1570" i="9"/>
  <c r="C1570" i="9"/>
  <c r="D1570" i="9"/>
  <c r="H1570" i="9"/>
  <c r="N1570" i="9" s="1"/>
  <c r="I1570" i="9"/>
  <c r="J1570" i="9"/>
  <c r="L1570" i="9"/>
  <c r="B1571" i="9"/>
  <c r="C1571" i="9"/>
  <c r="D1571" i="9"/>
  <c r="H1571" i="9"/>
  <c r="O1571" i="9" s="1"/>
  <c r="I1571" i="9"/>
  <c r="J1571" i="9"/>
  <c r="N1571" i="9"/>
  <c r="B1572" i="9"/>
  <c r="C1572" i="9"/>
  <c r="D1572" i="9"/>
  <c r="H1572" i="9"/>
  <c r="I1572" i="9"/>
  <c r="J1572" i="9"/>
  <c r="B1573" i="9"/>
  <c r="C1573" i="9"/>
  <c r="D1573" i="9"/>
  <c r="H1573" i="9"/>
  <c r="L1573" i="9" s="1"/>
  <c r="I1573" i="9"/>
  <c r="J1573" i="9"/>
  <c r="B1574" i="9"/>
  <c r="C1574" i="9"/>
  <c r="D1574" i="9"/>
  <c r="H1574" i="9"/>
  <c r="N1574" i="9" s="1"/>
  <c r="I1574" i="9"/>
  <c r="J1574" i="9"/>
  <c r="L1574" i="9"/>
  <c r="O1574" i="9"/>
  <c r="B1575" i="9"/>
  <c r="C1575" i="9"/>
  <c r="D1575" i="9"/>
  <c r="H1575" i="9"/>
  <c r="I1575" i="9"/>
  <c r="J1575" i="9"/>
  <c r="B1576" i="9"/>
  <c r="C1576" i="9"/>
  <c r="D1576" i="9"/>
  <c r="H1576" i="9"/>
  <c r="O1576" i="9" s="1"/>
  <c r="I1576" i="9"/>
  <c r="J1576" i="9"/>
  <c r="L1576" i="9"/>
  <c r="N1576" i="9"/>
  <c r="B1577" i="9"/>
  <c r="C1577" i="9"/>
  <c r="D1577" i="9"/>
  <c r="H1577" i="9"/>
  <c r="L1577" i="9" s="1"/>
  <c r="I1577" i="9"/>
  <c r="J1577" i="9"/>
  <c r="B1578" i="9"/>
  <c r="C1578" i="9"/>
  <c r="D1578" i="9"/>
  <c r="H1578" i="9"/>
  <c r="L1578" i="9" s="1"/>
  <c r="I1578" i="9"/>
  <c r="J1578" i="9"/>
  <c r="N1578" i="9"/>
  <c r="B1579" i="9"/>
  <c r="C1579" i="9"/>
  <c r="D1579" i="9"/>
  <c r="H1579" i="9"/>
  <c r="O1579" i="9" s="1"/>
  <c r="I1579" i="9"/>
  <c r="J1579" i="9"/>
  <c r="B1580" i="9"/>
  <c r="C1580" i="9"/>
  <c r="D1580" i="9"/>
  <c r="H1580" i="9"/>
  <c r="O1580" i="9" s="1"/>
  <c r="I1580" i="9"/>
  <c r="J1580" i="9"/>
  <c r="B1581" i="9"/>
  <c r="C1581" i="9"/>
  <c r="D1581" i="9"/>
  <c r="H1581" i="9"/>
  <c r="L1581" i="9" s="1"/>
  <c r="I1581" i="9"/>
  <c r="J1581" i="9"/>
  <c r="B1582" i="9"/>
  <c r="C1582" i="9"/>
  <c r="D1582" i="9"/>
  <c r="H1582" i="9"/>
  <c r="N1582" i="9" s="1"/>
  <c r="I1582" i="9"/>
  <c r="J1582" i="9"/>
  <c r="L1582" i="9"/>
  <c r="O1582" i="9"/>
  <c r="B1583" i="9"/>
  <c r="C1583" i="9"/>
  <c r="D1583" i="9"/>
  <c r="H1583" i="9"/>
  <c r="I1583" i="9"/>
  <c r="J1583" i="9"/>
  <c r="B1584" i="9"/>
  <c r="C1584" i="9"/>
  <c r="D1584" i="9"/>
  <c r="H1584" i="9"/>
  <c r="O1584" i="9" s="1"/>
  <c r="I1584" i="9"/>
  <c r="J1584" i="9"/>
  <c r="N1584" i="9"/>
  <c r="B1585" i="9"/>
  <c r="C1585" i="9"/>
  <c r="D1585" i="9"/>
  <c r="H1585" i="9"/>
  <c r="I1585" i="9"/>
  <c r="J1585" i="9"/>
  <c r="L1585" i="9"/>
  <c r="N1585" i="9"/>
  <c r="B1586" i="9"/>
  <c r="C1586" i="9"/>
  <c r="D1586" i="9"/>
  <c r="H1586" i="9"/>
  <c r="I1586" i="9"/>
  <c r="J1586" i="9"/>
  <c r="B1587" i="9"/>
  <c r="C1587" i="9"/>
  <c r="D1587" i="9"/>
  <c r="H1587" i="9"/>
  <c r="I1587" i="9"/>
  <c r="J1587" i="9"/>
  <c r="N1587" i="9"/>
  <c r="O1587" i="9"/>
  <c r="B1588" i="9"/>
  <c r="C1588" i="9"/>
  <c r="D1588" i="9"/>
  <c r="H1588" i="9"/>
  <c r="O1588" i="9" s="1"/>
  <c r="I1588" i="9"/>
  <c r="J1588" i="9"/>
  <c r="B1589" i="9"/>
  <c r="C1589" i="9"/>
  <c r="D1589" i="9"/>
  <c r="H1589" i="9"/>
  <c r="I1589" i="9"/>
  <c r="J1589" i="9"/>
  <c r="L1589" i="9"/>
  <c r="B1590" i="9"/>
  <c r="C1590" i="9"/>
  <c r="D1590" i="9"/>
  <c r="H1590" i="9"/>
  <c r="N1590" i="9" s="1"/>
  <c r="I1590" i="9"/>
  <c r="J1590" i="9"/>
  <c r="L1590" i="9"/>
  <c r="O1590" i="9"/>
  <c r="B1591" i="9"/>
  <c r="C1591" i="9"/>
  <c r="D1591" i="9"/>
  <c r="H1591" i="9"/>
  <c r="I1591" i="9"/>
  <c r="J1591" i="9"/>
  <c r="B1592" i="9"/>
  <c r="C1592" i="9"/>
  <c r="D1592" i="9"/>
  <c r="H1592" i="9"/>
  <c r="O1592" i="9" s="1"/>
  <c r="I1592" i="9"/>
  <c r="J1592" i="9"/>
  <c r="N1592" i="9"/>
  <c r="B1593" i="9"/>
  <c r="C1593" i="9"/>
  <c r="D1593" i="9"/>
  <c r="H1593" i="9"/>
  <c r="I1593" i="9"/>
  <c r="J1593" i="9"/>
  <c r="L1593" i="9"/>
  <c r="N1593" i="9"/>
  <c r="B1594" i="9"/>
  <c r="C1594" i="9"/>
  <c r="D1594" i="9"/>
  <c r="H1594" i="9"/>
  <c r="I1594" i="9"/>
  <c r="J1594" i="9"/>
  <c r="B1595" i="9"/>
  <c r="C1595" i="9"/>
  <c r="D1595" i="9"/>
  <c r="H1595" i="9"/>
  <c r="I1595" i="9"/>
  <c r="J1595" i="9"/>
  <c r="N1595" i="9"/>
  <c r="O1595" i="9"/>
  <c r="B1596" i="9"/>
  <c r="C1596" i="9"/>
  <c r="D1596" i="9"/>
  <c r="H1596" i="9"/>
  <c r="O1596" i="9" s="1"/>
  <c r="I1596" i="9"/>
  <c r="J1596" i="9"/>
  <c r="B1597" i="9"/>
  <c r="C1597" i="9"/>
  <c r="D1597" i="9"/>
  <c r="H1597" i="9"/>
  <c r="L1597" i="9" s="1"/>
  <c r="I1597" i="9"/>
  <c r="J1597" i="9"/>
  <c r="B1598" i="9"/>
  <c r="C1598" i="9"/>
  <c r="D1598" i="9"/>
  <c r="H1598" i="9"/>
  <c r="N1598" i="9" s="1"/>
  <c r="I1598" i="9"/>
  <c r="J1598" i="9"/>
  <c r="L1598" i="9"/>
  <c r="O1598" i="9"/>
  <c r="B1599" i="9"/>
  <c r="C1599" i="9"/>
  <c r="D1599" i="9"/>
  <c r="H1599" i="9"/>
  <c r="I1599" i="9"/>
  <c r="J1599" i="9"/>
  <c r="B1600" i="9"/>
  <c r="C1600" i="9"/>
  <c r="D1600" i="9"/>
  <c r="H1600" i="9"/>
  <c r="O1600" i="9" s="1"/>
  <c r="I1600" i="9"/>
  <c r="J1600" i="9"/>
  <c r="N1600" i="9"/>
  <c r="B1601" i="9"/>
  <c r="C1601" i="9"/>
  <c r="D1601" i="9"/>
  <c r="H1601" i="9"/>
  <c r="I1601" i="9"/>
  <c r="J1601" i="9"/>
  <c r="L1601" i="9"/>
  <c r="N1601" i="9"/>
  <c r="B1602" i="9"/>
  <c r="C1602" i="9"/>
  <c r="D1602" i="9"/>
  <c r="H1602" i="9"/>
  <c r="I1602" i="9"/>
  <c r="J1602" i="9"/>
  <c r="B1603" i="9"/>
  <c r="C1603" i="9"/>
  <c r="D1603" i="9"/>
  <c r="H1603" i="9"/>
  <c r="I1603" i="9"/>
  <c r="J1603" i="9"/>
  <c r="N1603" i="9"/>
  <c r="O1603" i="9"/>
  <c r="B1604" i="9"/>
  <c r="C1604" i="9"/>
  <c r="D1604" i="9"/>
  <c r="H1604" i="9"/>
  <c r="O1604" i="9" s="1"/>
  <c r="I1604" i="9"/>
  <c r="J1604" i="9"/>
  <c r="B1605" i="9"/>
  <c r="C1605" i="9"/>
  <c r="D1605" i="9"/>
  <c r="H1605" i="9"/>
  <c r="I1605" i="9"/>
  <c r="J1605" i="9"/>
  <c r="L1605" i="9"/>
  <c r="B1606" i="9"/>
  <c r="C1606" i="9"/>
  <c r="D1606" i="9"/>
  <c r="H1606" i="9"/>
  <c r="N1606" i="9" s="1"/>
  <c r="I1606" i="9"/>
  <c r="J1606" i="9"/>
  <c r="L1606" i="9"/>
  <c r="O1606" i="9"/>
  <c r="B1607" i="9"/>
  <c r="C1607" i="9"/>
  <c r="D1607" i="9"/>
  <c r="H1607" i="9"/>
  <c r="I1607" i="9"/>
  <c r="J1607" i="9"/>
  <c r="B1608" i="9"/>
  <c r="C1608" i="9"/>
  <c r="D1608" i="9"/>
  <c r="H1608" i="9"/>
  <c r="O1608" i="9" s="1"/>
  <c r="I1608" i="9"/>
  <c r="J1608" i="9"/>
  <c r="N1608" i="9"/>
  <c r="B1609" i="9"/>
  <c r="C1609" i="9"/>
  <c r="D1609" i="9"/>
  <c r="H1609" i="9"/>
  <c r="I1609" i="9"/>
  <c r="J1609" i="9"/>
  <c r="L1609" i="9"/>
  <c r="N1609" i="9"/>
  <c r="B1610" i="9"/>
  <c r="C1610" i="9"/>
  <c r="D1610" i="9"/>
  <c r="H1610" i="9"/>
  <c r="I1610" i="9"/>
  <c r="J1610" i="9"/>
  <c r="B1611" i="9"/>
  <c r="C1611" i="9"/>
  <c r="D1611" i="9"/>
  <c r="H1611" i="9"/>
  <c r="I1611" i="9"/>
  <c r="J1611" i="9"/>
  <c r="N1611" i="9"/>
  <c r="O1611" i="9"/>
  <c r="B1612" i="9"/>
  <c r="C1612" i="9"/>
  <c r="D1612" i="9"/>
  <c r="H1612" i="9"/>
  <c r="O1612" i="9" s="1"/>
  <c r="I1612" i="9"/>
  <c r="J1612" i="9"/>
  <c r="B1613" i="9"/>
  <c r="C1613" i="9"/>
  <c r="D1613" i="9"/>
  <c r="H1613" i="9"/>
  <c r="I1613" i="9"/>
  <c r="J1613" i="9"/>
  <c r="B1614" i="9"/>
  <c r="C1614" i="9"/>
  <c r="D1614" i="9"/>
  <c r="H1614" i="9"/>
  <c r="N1614" i="9" s="1"/>
  <c r="I1614" i="9"/>
  <c r="J1614" i="9"/>
  <c r="L1614" i="9"/>
  <c r="O1614" i="9"/>
  <c r="B1615" i="9"/>
  <c r="C1615" i="9"/>
  <c r="D1615" i="9"/>
  <c r="H1615" i="9"/>
  <c r="I1615" i="9"/>
  <c r="J1615" i="9"/>
  <c r="B1616" i="9"/>
  <c r="C1616" i="9"/>
  <c r="D1616" i="9"/>
  <c r="H1616" i="9"/>
  <c r="O1616" i="9" s="1"/>
  <c r="I1616" i="9"/>
  <c r="J1616" i="9"/>
  <c r="N1616" i="9"/>
  <c r="B1617" i="9"/>
  <c r="C1617" i="9"/>
  <c r="D1617" i="9"/>
  <c r="H1617" i="9"/>
  <c r="I1617" i="9"/>
  <c r="J1617" i="9"/>
  <c r="L1617" i="9"/>
  <c r="N1617" i="9"/>
  <c r="B1618" i="9"/>
  <c r="C1618" i="9"/>
  <c r="D1618" i="9"/>
  <c r="H1618" i="9"/>
  <c r="I1618" i="9"/>
  <c r="J1618" i="9"/>
  <c r="B1619" i="9"/>
  <c r="C1619" i="9"/>
  <c r="D1619" i="9"/>
  <c r="H1619" i="9"/>
  <c r="I1619" i="9"/>
  <c r="J1619" i="9"/>
  <c r="N1619" i="9"/>
  <c r="O1619" i="9"/>
  <c r="B1620" i="9"/>
  <c r="C1620" i="9"/>
  <c r="D1620" i="9"/>
  <c r="H1620" i="9"/>
  <c r="I1620" i="9"/>
  <c r="J1620" i="9"/>
  <c r="B1621" i="9"/>
  <c r="C1621" i="9"/>
  <c r="D1621" i="9"/>
  <c r="H1621" i="9"/>
  <c r="I1621" i="9"/>
  <c r="J1621" i="9"/>
  <c r="B1622" i="9"/>
  <c r="C1622" i="9"/>
  <c r="D1622" i="9"/>
  <c r="H1622" i="9"/>
  <c r="N1622" i="9" s="1"/>
  <c r="I1622" i="9"/>
  <c r="J1622" i="9"/>
  <c r="B1623" i="9"/>
  <c r="C1623" i="9"/>
  <c r="D1623" i="9"/>
  <c r="H1623" i="9"/>
  <c r="I1623" i="9"/>
  <c r="J1623" i="9"/>
  <c r="B1624" i="9"/>
  <c r="C1624" i="9"/>
  <c r="D1624" i="9"/>
  <c r="H1624" i="9"/>
  <c r="O1624" i="9" s="1"/>
  <c r="I1624" i="9"/>
  <c r="J1624" i="9"/>
  <c r="L1624" i="9"/>
  <c r="N1624" i="9"/>
  <c r="B1625" i="9"/>
  <c r="C1625" i="9"/>
  <c r="D1625" i="9"/>
  <c r="H1625" i="9"/>
  <c r="I1625" i="9"/>
  <c r="J1625" i="9"/>
  <c r="P1625" i="9" s="1"/>
  <c r="L1625" i="9"/>
  <c r="N1625" i="9"/>
  <c r="B1626" i="9"/>
  <c r="C1626" i="9"/>
  <c r="D1626" i="9"/>
  <c r="H1626" i="9"/>
  <c r="N1626" i="9" s="1"/>
  <c r="I1626" i="9"/>
  <c r="J1626" i="9"/>
  <c r="L1626" i="9"/>
  <c r="B1627" i="9"/>
  <c r="C1627" i="9"/>
  <c r="D1627" i="9"/>
  <c r="H1627" i="9"/>
  <c r="N1627" i="9" s="1"/>
  <c r="I1627" i="9"/>
  <c r="J1627" i="9"/>
  <c r="O1627" i="9"/>
  <c r="B1628" i="9"/>
  <c r="C1628" i="9"/>
  <c r="D1628" i="9"/>
  <c r="H1628" i="9"/>
  <c r="I1628" i="9"/>
  <c r="J1628" i="9"/>
  <c r="B1629" i="9"/>
  <c r="C1629" i="9"/>
  <c r="D1629" i="9"/>
  <c r="H1629" i="9"/>
  <c r="I1629" i="9"/>
  <c r="J1629" i="9"/>
  <c r="B1630" i="9"/>
  <c r="C1630" i="9"/>
  <c r="D1630" i="9"/>
  <c r="H1630" i="9"/>
  <c r="N1630" i="9" s="1"/>
  <c r="I1630" i="9"/>
  <c r="J1630" i="9"/>
  <c r="L1630" i="9"/>
  <c r="O1630" i="9"/>
  <c r="B1631" i="9"/>
  <c r="C1631" i="9"/>
  <c r="D1631" i="9"/>
  <c r="H1631" i="9"/>
  <c r="I1631" i="9"/>
  <c r="J1631" i="9"/>
  <c r="B1632" i="9"/>
  <c r="C1632" i="9"/>
  <c r="D1632" i="9"/>
  <c r="H1632" i="9"/>
  <c r="O1632" i="9" s="1"/>
  <c r="I1632" i="9"/>
  <c r="J1632" i="9"/>
  <c r="L1632" i="9"/>
  <c r="N1632" i="9"/>
  <c r="B1633" i="9"/>
  <c r="C1633" i="9"/>
  <c r="D1633" i="9"/>
  <c r="H1633" i="9"/>
  <c r="N1633" i="9" s="1"/>
  <c r="I1633" i="9"/>
  <c r="J1633" i="9"/>
  <c r="L1633" i="9"/>
  <c r="B1634" i="9"/>
  <c r="C1634" i="9"/>
  <c r="D1634" i="9"/>
  <c r="H1634" i="9"/>
  <c r="N1634" i="9" s="1"/>
  <c r="I1634" i="9"/>
  <c r="J1634" i="9"/>
  <c r="B1635" i="9"/>
  <c r="C1635" i="9"/>
  <c r="D1635" i="9"/>
  <c r="H1635" i="9"/>
  <c r="I1635" i="9"/>
  <c r="J1635" i="9"/>
  <c r="N1635" i="9"/>
  <c r="O1635" i="9"/>
  <c r="B1636" i="9"/>
  <c r="C1636" i="9"/>
  <c r="D1636" i="9"/>
  <c r="H1636" i="9"/>
  <c r="I1636" i="9"/>
  <c r="J1636" i="9"/>
  <c r="B1637" i="9"/>
  <c r="C1637" i="9"/>
  <c r="D1637" i="9"/>
  <c r="H1637" i="9"/>
  <c r="L1637" i="9" s="1"/>
  <c r="I1637" i="9"/>
  <c r="J1637" i="9"/>
  <c r="B1638" i="9"/>
  <c r="C1638" i="9"/>
  <c r="D1638" i="9"/>
  <c r="H1638" i="9"/>
  <c r="N1638" i="9" s="1"/>
  <c r="I1638" i="9"/>
  <c r="J1638" i="9"/>
  <c r="P1638" i="9" s="1"/>
  <c r="L1638" i="9"/>
  <c r="O1638" i="9"/>
  <c r="B1639" i="9"/>
  <c r="C1639" i="9"/>
  <c r="D1639" i="9"/>
  <c r="H1639" i="9"/>
  <c r="I1639" i="9"/>
  <c r="J1639" i="9"/>
  <c r="B1640" i="9"/>
  <c r="C1640" i="9"/>
  <c r="D1640" i="9"/>
  <c r="H1640" i="9"/>
  <c r="O1640" i="9" s="1"/>
  <c r="I1640" i="9"/>
  <c r="J1640" i="9"/>
  <c r="B1641" i="9"/>
  <c r="C1641" i="9"/>
  <c r="D1641" i="9"/>
  <c r="H1641" i="9"/>
  <c r="L1641" i="9" s="1"/>
  <c r="I1641" i="9"/>
  <c r="J1641" i="9"/>
  <c r="N1641" i="9"/>
  <c r="B1642" i="9"/>
  <c r="C1642" i="9"/>
  <c r="D1642" i="9"/>
  <c r="H1642" i="9"/>
  <c r="I1642" i="9"/>
  <c r="J1642" i="9"/>
  <c r="L1642" i="9"/>
  <c r="N1642" i="9"/>
  <c r="O1642" i="9"/>
  <c r="B1643" i="9"/>
  <c r="C1643" i="9"/>
  <c r="D1643" i="9"/>
  <c r="H1643" i="9"/>
  <c r="N1643" i="9" s="1"/>
  <c r="I1643" i="9"/>
  <c r="J1643" i="9"/>
  <c r="O1643" i="9"/>
  <c r="B1644" i="9"/>
  <c r="C1644" i="9"/>
  <c r="D1644" i="9"/>
  <c r="H1644" i="9"/>
  <c r="O1644" i="9" s="1"/>
  <c r="I1644" i="9"/>
  <c r="J1644" i="9"/>
  <c r="B1645" i="9"/>
  <c r="C1645" i="9"/>
  <c r="D1645" i="9"/>
  <c r="H1645" i="9"/>
  <c r="L1645" i="9" s="1"/>
  <c r="I1645" i="9"/>
  <c r="J1645" i="9"/>
  <c r="B1646" i="9"/>
  <c r="C1646" i="9"/>
  <c r="D1646" i="9"/>
  <c r="H1646" i="9"/>
  <c r="N1646" i="9" s="1"/>
  <c r="I1646" i="9"/>
  <c r="J1646" i="9"/>
  <c r="L1646" i="9"/>
  <c r="B1647" i="9"/>
  <c r="C1647" i="9"/>
  <c r="D1647" i="9"/>
  <c r="H1647" i="9"/>
  <c r="I1647" i="9"/>
  <c r="J1647" i="9"/>
  <c r="B1648" i="9"/>
  <c r="C1648" i="9"/>
  <c r="D1648" i="9"/>
  <c r="H1648" i="9"/>
  <c r="O1648" i="9" s="1"/>
  <c r="I1648" i="9"/>
  <c r="J1648" i="9"/>
  <c r="L1648" i="9"/>
  <c r="N1648" i="9"/>
  <c r="B1649" i="9"/>
  <c r="C1649" i="9"/>
  <c r="D1649" i="9"/>
  <c r="H1649" i="9"/>
  <c r="I1649" i="9"/>
  <c r="J1649" i="9"/>
  <c r="B1650" i="9"/>
  <c r="C1650" i="9"/>
  <c r="D1650" i="9"/>
  <c r="H1650" i="9"/>
  <c r="L1650" i="9" s="1"/>
  <c r="I1650" i="9"/>
  <c r="J1650" i="9"/>
  <c r="N1650" i="9"/>
  <c r="B1651" i="9"/>
  <c r="C1651" i="9"/>
  <c r="D1651" i="9"/>
  <c r="H1651" i="9"/>
  <c r="N1651" i="9" s="1"/>
  <c r="I1651" i="9"/>
  <c r="J1651" i="9"/>
  <c r="B1652" i="9"/>
  <c r="C1652" i="9"/>
  <c r="D1652" i="9"/>
  <c r="H1652" i="9"/>
  <c r="O1652" i="9" s="1"/>
  <c r="I1652" i="9"/>
  <c r="J1652" i="9"/>
  <c r="B1653" i="9"/>
  <c r="C1653" i="9"/>
  <c r="D1653" i="9"/>
  <c r="H1653" i="9"/>
  <c r="I1653" i="9"/>
  <c r="J1653" i="9"/>
  <c r="L1653" i="9"/>
  <c r="B1654" i="9"/>
  <c r="C1654" i="9"/>
  <c r="D1654" i="9"/>
  <c r="H1654" i="9"/>
  <c r="N1654" i="9" s="1"/>
  <c r="I1654" i="9"/>
  <c r="J1654" i="9"/>
  <c r="L1654" i="9"/>
  <c r="B1655" i="9"/>
  <c r="C1655" i="9"/>
  <c r="D1655" i="9"/>
  <c r="H1655" i="9"/>
  <c r="I1655" i="9"/>
  <c r="J1655" i="9"/>
  <c r="B1656" i="9"/>
  <c r="C1656" i="9"/>
  <c r="D1656" i="9"/>
  <c r="H1656" i="9"/>
  <c r="O1656" i="9" s="1"/>
  <c r="I1656" i="9"/>
  <c r="J1656" i="9"/>
  <c r="L1656" i="9"/>
  <c r="N1656" i="9"/>
  <c r="B1657" i="9"/>
  <c r="C1657" i="9"/>
  <c r="D1657" i="9"/>
  <c r="H1657" i="9"/>
  <c r="I1657" i="9"/>
  <c r="J1657" i="9"/>
  <c r="B1658" i="9"/>
  <c r="C1658" i="9"/>
  <c r="D1658" i="9"/>
  <c r="H1658" i="9"/>
  <c r="L1658" i="9" s="1"/>
  <c r="I1658" i="9"/>
  <c r="J1658" i="9"/>
  <c r="N1658" i="9"/>
  <c r="B1659" i="9"/>
  <c r="C1659" i="9"/>
  <c r="D1659" i="9"/>
  <c r="H1659" i="9"/>
  <c r="N1659" i="9" s="1"/>
  <c r="I1659" i="9"/>
  <c r="J1659" i="9"/>
  <c r="B1660" i="9"/>
  <c r="C1660" i="9"/>
  <c r="D1660" i="9"/>
  <c r="H1660" i="9"/>
  <c r="O1660" i="9" s="1"/>
  <c r="I1660" i="9"/>
  <c r="J1660" i="9"/>
  <c r="B1661" i="9"/>
  <c r="C1661" i="9"/>
  <c r="D1661" i="9"/>
  <c r="H1661" i="9"/>
  <c r="L1661" i="9" s="1"/>
  <c r="I1661" i="9"/>
  <c r="J1661" i="9"/>
  <c r="B1662" i="9"/>
  <c r="C1662" i="9"/>
  <c r="D1662" i="9"/>
  <c r="H1662" i="9"/>
  <c r="N1662" i="9" s="1"/>
  <c r="I1662" i="9"/>
  <c r="J1662" i="9"/>
  <c r="O1662" i="9"/>
  <c r="B1663" i="9"/>
  <c r="C1663" i="9"/>
  <c r="D1663" i="9"/>
  <c r="H1663" i="9"/>
  <c r="I1663" i="9"/>
  <c r="J1663" i="9"/>
  <c r="B1664" i="9"/>
  <c r="C1664" i="9"/>
  <c r="D1664" i="9"/>
  <c r="H1664" i="9"/>
  <c r="O1664" i="9" s="1"/>
  <c r="I1664" i="9"/>
  <c r="J1664" i="9"/>
  <c r="B1665" i="9"/>
  <c r="C1665" i="9"/>
  <c r="D1665" i="9"/>
  <c r="H1665" i="9"/>
  <c r="L1665" i="9" s="1"/>
  <c r="I1665" i="9"/>
  <c r="J1665" i="9"/>
  <c r="N1665" i="9"/>
  <c r="B1666" i="9"/>
  <c r="C1666" i="9"/>
  <c r="D1666" i="9"/>
  <c r="H1666" i="9"/>
  <c r="I1666" i="9"/>
  <c r="J1666" i="9"/>
  <c r="L1666" i="9"/>
  <c r="N1666" i="9"/>
  <c r="O1666" i="9"/>
  <c r="B1667" i="9"/>
  <c r="C1667" i="9"/>
  <c r="D1667" i="9"/>
  <c r="H1667" i="9"/>
  <c r="N1667" i="9" s="1"/>
  <c r="I1667" i="9"/>
  <c r="J1667" i="9"/>
  <c r="O1667" i="9"/>
  <c r="B1668" i="9"/>
  <c r="C1668" i="9"/>
  <c r="D1668" i="9"/>
  <c r="H1668" i="9"/>
  <c r="I1668" i="9"/>
  <c r="J1668" i="9"/>
  <c r="O1668" i="9"/>
  <c r="B1669" i="9"/>
  <c r="C1669" i="9"/>
  <c r="D1669" i="9"/>
  <c r="H1669" i="9"/>
  <c r="I1669" i="9"/>
  <c r="J1669" i="9"/>
  <c r="L1669" i="9"/>
  <c r="B1670" i="9"/>
  <c r="C1670" i="9"/>
  <c r="D1670" i="9"/>
  <c r="H1670" i="9"/>
  <c r="N1670" i="9" s="1"/>
  <c r="I1670" i="9"/>
  <c r="J1670" i="9"/>
  <c r="L1670" i="9"/>
  <c r="O1670" i="9"/>
  <c r="B1671" i="9"/>
  <c r="C1671" i="9"/>
  <c r="D1671" i="9"/>
  <c r="H1671" i="9"/>
  <c r="I1671" i="9"/>
  <c r="J1671" i="9"/>
  <c r="B1672" i="9"/>
  <c r="C1672" i="9"/>
  <c r="D1672" i="9"/>
  <c r="H1672" i="9"/>
  <c r="O1672" i="9" s="1"/>
  <c r="I1672" i="9"/>
  <c r="J1672" i="9"/>
  <c r="N1672" i="9"/>
  <c r="B1673" i="9"/>
  <c r="C1673" i="9"/>
  <c r="D1673" i="9"/>
  <c r="H1673" i="9"/>
  <c r="N1673" i="9" s="1"/>
  <c r="I1673" i="9"/>
  <c r="J1673" i="9"/>
  <c r="L1673" i="9"/>
  <c r="B1674" i="9"/>
  <c r="C1674" i="9"/>
  <c r="D1674" i="9"/>
  <c r="H1674" i="9"/>
  <c r="I1674" i="9"/>
  <c r="J1674" i="9"/>
  <c r="B1675" i="9"/>
  <c r="C1675" i="9"/>
  <c r="D1675" i="9"/>
  <c r="H1675" i="9"/>
  <c r="I1675" i="9"/>
  <c r="J1675" i="9"/>
  <c r="N1675" i="9"/>
  <c r="O1675" i="9"/>
  <c r="B1676" i="9"/>
  <c r="C1676" i="9"/>
  <c r="D1676" i="9"/>
  <c r="H1676" i="9"/>
  <c r="O1676" i="9" s="1"/>
  <c r="I1676" i="9"/>
  <c r="J1676" i="9"/>
  <c r="B1677" i="9"/>
  <c r="C1677" i="9"/>
  <c r="D1677" i="9"/>
  <c r="H1677" i="9"/>
  <c r="I1677" i="9"/>
  <c r="J1677" i="9"/>
  <c r="B1678" i="9"/>
  <c r="C1678" i="9"/>
  <c r="D1678" i="9"/>
  <c r="H1678" i="9"/>
  <c r="N1678" i="9" s="1"/>
  <c r="I1678" i="9"/>
  <c r="J1678" i="9"/>
  <c r="L1678" i="9"/>
  <c r="O1678" i="9"/>
  <c r="B1679" i="9"/>
  <c r="C1679" i="9"/>
  <c r="D1679" i="9"/>
  <c r="H1679" i="9"/>
  <c r="I1679" i="9"/>
  <c r="J1679" i="9"/>
  <c r="B1680" i="9"/>
  <c r="C1680" i="9"/>
  <c r="D1680" i="9"/>
  <c r="H1680" i="9"/>
  <c r="O1680" i="9" s="1"/>
  <c r="I1680" i="9"/>
  <c r="J1680" i="9"/>
  <c r="N1680" i="9"/>
  <c r="B1681" i="9"/>
  <c r="C1681" i="9"/>
  <c r="D1681" i="9"/>
  <c r="H1681" i="9"/>
  <c r="N1681" i="9" s="1"/>
  <c r="I1681" i="9"/>
  <c r="J1681" i="9"/>
  <c r="L1681" i="9"/>
  <c r="B1682" i="9"/>
  <c r="C1682" i="9"/>
  <c r="D1682" i="9"/>
  <c r="H1682" i="9"/>
  <c r="I1682" i="9"/>
  <c r="J1682" i="9"/>
  <c r="B1683" i="9"/>
  <c r="C1683" i="9"/>
  <c r="D1683" i="9"/>
  <c r="H1683" i="9"/>
  <c r="I1683" i="9"/>
  <c r="J1683" i="9"/>
  <c r="N1683" i="9"/>
  <c r="O1683" i="9"/>
  <c r="B1684" i="9"/>
  <c r="C1684" i="9"/>
  <c r="D1684" i="9"/>
  <c r="H1684" i="9"/>
  <c r="I1684" i="9"/>
  <c r="J1684" i="9"/>
  <c r="B1685" i="9"/>
  <c r="C1685" i="9"/>
  <c r="D1685" i="9"/>
  <c r="H1685" i="9"/>
  <c r="I1685" i="9"/>
  <c r="J1685" i="9"/>
  <c r="B1686" i="9"/>
  <c r="C1686" i="9"/>
  <c r="D1686" i="9"/>
  <c r="H1686" i="9"/>
  <c r="N1686" i="9" s="1"/>
  <c r="I1686" i="9"/>
  <c r="J1686" i="9"/>
  <c r="O1686" i="9"/>
  <c r="B1687" i="9"/>
  <c r="C1687" i="9"/>
  <c r="D1687" i="9"/>
  <c r="H1687" i="9"/>
  <c r="I1687" i="9"/>
  <c r="J1687" i="9"/>
  <c r="B1688" i="9"/>
  <c r="C1688" i="9"/>
  <c r="D1688" i="9"/>
  <c r="H1688" i="9"/>
  <c r="I1688" i="9"/>
  <c r="J1688" i="9"/>
  <c r="B1689" i="9"/>
  <c r="C1689" i="9"/>
  <c r="D1689" i="9"/>
  <c r="H1689" i="9"/>
  <c r="L1689" i="9" s="1"/>
  <c r="I1689" i="9"/>
  <c r="J1689" i="9"/>
  <c r="N1689" i="9"/>
  <c r="B1690" i="9"/>
  <c r="C1690" i="9"/>
  <c r="D1690" i="9"/>
  <c r="H1690" i="9"/>
  <c r="I1690" i="9"/>
  <c r="J1690" i="9"/>
  <c r="L1690" i="9"/>
  <c r="N1690" i="9"/>
  <c r="O1690" i="9"/>
  <c r="B1691" i="9"/>
  <c r="C1691" i="9"/>
  <c r="D1691" i="9"/>
  <c r="H1691" i="9"/>
  <c r="N1691" i="9" s="1"/>
  <c r="I1691" i="9"/>
  <c r="J1691" i="9"/>
  <c r="O1691" i="9"/>
  <c r="B1692" i="9"/>
  <c r="C1692" i="9"/>
  <c r="D1692" i="9"/>
  <c r="H1692" i="9"/>
  <c r="I1692" i="9"/>
  <c r="J1692" i="9"/>
  <c r="B1693" i="9"/>
  <c r="C1693" i="9"/>
  <c r="D1693" i="9"/>
  <c r="H1693" i="9"/>
  <c r="I1693" i="9"/>
  <c r="J1693" i="9"/>
  <c r="B1694" i="9"/>
  <c r="C1694" i="9"/>
  <c r="D1694" i="9"/>
  <c r="H1694" i="9"/>
  <c r="N1694" i="9" s="1"/>
  <c r="I1694" i="9"/>
  <c r="J1694" i="9"/>
  <c r="L1694" i="9"/>
  <c r="B1695" i="9"/>
  <c r="C1695" i="9"/>
  <c r="D1695" i="9"/>
  <c r="H1695" i="9"/>
  <c r="I1695" i="9"/>
  <c r="J1695" i="9"/>
  <c r="B1696" i="9"/>
  <c r="C1696" i="9"/>
  <c r="D1696" i="9"/>
  <c r="H1696" i="9"/>
  <c r="O1696" i="9" s="1"/>
  <c r="I1696" i="9"/>
  <c r="J1696" i="9"/>
  <c r="L1696" i="9"/>
  <c r="N1696" i="9"/>
  <c r="B1697" i="9"/>
  <c r="C1697" i="9"/>
  <c r="D1697" i="9"/>
  <c r="H1697" i="9"/>
  <c r="I1697" i="9"/>
  <c r="J1697" i="9"/>
  <c r="B1698" i="9"/>
  <c r="C1698" i="9"/>
  <c r="D1698" i="9"/>
  <c r="H1698" i="9"/>
  <c r="L1698" i="9" s="1"/>
  <c r="I1698" i="9"/>
  <c r="J1698" i="9"/>
  <c r="N1698" i="9"/>
  <c r="B1699" i="9"/>
  <c r="C1699" i="9"/>
  <c r="D1699" i="9"/>
  <c r="H1699" i="9"/>
  <c r="I1699" i="9"/>
  <c r="J1699" i="9"/>
  <c r="B1700" i="9"/>
  <c r="C1700" i="9"/>
  <c r="D1700" i="9"/>
  <c r="H1700" i="9"/>
  <c r="I1700" i="9"/>
  <c r="J1700" i="9"/>
  <c r="B1701" i="9"/>
  <c r="C1701" i="9"/>
  <c r="D1701" i="9"/>
  <c r="H1701" i="9"/>
  <c r="L1701" i="9" s="1"/>
  <c r="I1701" i="9"/>
  <c r="J1701" i="9"/>
  <c r="B1702" i="9"/>
  <c r="C1702" i="9"/>
  <c r="D1702" i="9"/>
  <c r="H1702" i="9"/>
  <c r="N1702" i="9" s="1"/>
  <c r="I1702" i="9"/>
  <c r="J1702" i="9"/>
  <c r="O1702" i="9"/>
  <c r="B1703" i="9"/>
  <c r="C1703" i="9"/>
  <c r="D1703" i="9"/>
  <c r="H1703" i="9"/>
  <c r="I1703" i="9"/>
  <c r="J1703" i="9"/>
  <c r="B1704" i="9"/>
  <c r="C1704" i="9"/>
  <c r="D1704" i="9"/>
  <c r="H1704" i="9"/>
  <c r="O1704" i="9" s="1"/>
  <c r="I1704" i="9"/>
  <c r="J1704" i="9"/>
  <c r="N1704" i="9"/>
  <c r="B1705" i="9"/>
  <c r="C1705" i="9"/>
  <c r="D1705" i="9"/>
  <c r="H1705" i="9"/>
  <c r="N1705" i="9" s="1"/>
  <c r="I1705" i="9"/>
  <c r="J1705" i="9"/>
  <c r="L1705" i="9"/>
  <c r="B1706" i="9"/>
  <c r="C1706" i="9"/>
  <c r="D1706" i="9"/>
  <c r="H1706" i="9"/>
  <c r="I1706" i="9"/>
  <c r="J1706" i="9"/>
  <c r="L1706" i="9"/>
  <c r="N1706" i="9"/>
  <c r="O1706" i="9"/>
  <c r="B1707" i="9"/>
  <c r="C1707" i="9"/>
  <c r="D1707" i="9"/>
  <c r="H1707" i="9"/>
  <c r="I1707" i="9"/>
  <c r="J1707" i="9"/>
  <c r="N1707" i="9"/>
  <c r="O1707" i="9"/>
  <c r="B1708" i="9"/>
  <c r="C1708" i="9"/>
  <c r="D1708" i="9"/>
  <c r="H1708" i="9"/>
  <c r="O1708" i="9" s="1"/>
  <c r="I1708" i="9"/>
  <c r="J1708" i="9"/>
  <c r="B1709" i="9"/>
  <c r="C1709" i="9"/>
  <c r="D1709" i="9"/>
  <c r="H1709" i="9"/>
  <c r="L1709" i="9" s="1"/>
  <c r="I1709" i="9"/>
  <c r="J1709" i="9"/>
  <c r="B1710" i="9"/>
  <c r="C1710" i="9"/>
  <c r="D1710" i="9"/>
  <c r="H1710" i="9"/>
  <c r="I1710" i="9"/>
  <c r="J1710" i="9"/>
  <c r="B1711" i="9"/>
  <c r="C1711" i="9"/>
  <c r="D1711" i="9"/>
  <c r="H1711" i="9"/>
  <c r="I1711" i="9"/>
  <c r="J1711" i="9"/>
  <c r="B1712" i="9"/>
  <c r="C1712" i="9"/>
  <c r="D1712" i="9"/>
  <c r="H1712" i="9"/>
  <c r="O1712" i="9" s="1"/>
  <c r="I1712" i="9"/>
  <c r="J1712" i="9"/>
  <c r="L1712" i="9"/>
  <c r="B1713" i="9"/>
  <c r="C1713" i="9"/>
  <c r="D1713" i="9"/>
  <c r="H1713" i="9"/>
  <c r="I1713" i="9"/>
  <c r="J1713" i="9"/>
  <c r="B1714" i="9"/>
  <c r="C1714" i="9"/>
  <c r="D1714" i="9"/>
  <c r="H1714" i="9"/>
  <c r="L1714" i="9" s="1"/>
  <c r="I1714" i="9"/>
  <c r="J1714" i="9"/>
  <c r="N1714" i="9"/>
  <c r="O1714" i="9"/>
  <c r="B1715" i="9"/>
  <c r="C1715" i="9"/>
  <c r="D1715" i="9"/>
  <c r="H1715" i="9"/>
  <c r="L1715" i="9" s="1"/>
  <c r="I1715" i="9"/>
  <c r="J1715" i="9"/>
  <c r="O1715" i="9"/>
  <c r="B1716" i="9"/>
  <c r="C1716" i="9"/>
  <c r="D1716" i="9"/>
  <c r="H1716" i="9"/>
  <c r="O1716" i="9" s="1"/>
  <c r="I1716" i="9"/>
  <c r="J1716" i="9"/>
  <c r="B1717" i="9"/>
  <c r="C1717" i="9"/>
  <c r="D1717" i="9"/>
  <c r="H1717" i="9"/>
  <c r="L1717" i="9" s="1"/>
  <c r="I1717" i="9"/>
  <c r="J1717" i="9"/>
  <c r="B1718" i="9"/>
  <c r="C1718" i="9"/>
  <c r="D1718" i="9"/>
  <c r="H1718" i="9"/>
  <c r="I1718" i="9"/>
  <c r="J1718" i="9"/>
  <c r="B1719" i="9"/>
  <c r="C1719" i="9"/>
  <c r="D1719" i="9"/>
  <c r="H1719" i="9"/>
  <c r="I1719" i="9"/>
  <c r="J1719" i="9"/>
  <c r="B1720" i="9"/>
  <c r="C1720" i="9"/>
  <c r="D1720" i="9"/>
  <c r="H1720" i="9"/>
  <c r="I1720" i="9"/>
  <c r="J1720" i="9"/>
  <c r="L1720" i="9"/>
  <c r="B1721" i="9"/>
  <c r="C1721" i="9"/>
  <c r="D1721" i="9"/>
  <c r="H1721" i="9"/>
  <c r="L1721" i="9" s="1"/>
  <c r="I1721" i="9"/>
  <c r="J1721" i="9"/>
  <c r="N1721" i="9"/>
  <c r="B1722" i="9"/>
  <c r="C1722" i="9"/>
  <c r="D1722" i="9"/>
  <c r="H1722" i="9"/>
  <c r="I1722" i="9"/>
  <c r="J1722" i="9"/>
  <c r="L1722" i="9"/>
  <c r="N1722" i="9"/>
  <c r="O1722" i="9"/>
  <c r="B1723" i="9"/>
  <c r="C1723" i="9"/>
  <c r="D1723" i="9"/>
  <c r="H1723" i="9"/>
  <c r="L1723" i="9" s="1"/>
  <c r="I1723" i="9"/>
  <c r="J1723" i="9"/>
  <c r="O1723" i="9"/>
  <c r="B1724" i="9"/>
  <c r="C1724" i="9"/>
  <c r="D1724" i="9"/>
  <c r="H1724" i="9"/>
  <c r="O1724" i="9" s="1"/>
  <c r="I1724" i="9"/>
  <c r="J1724" i="9"/>
  <c r="N1724" i="9"/>
  <c r="B1725" i="9"/>
  <c r="C1725" i="9"/>
  <c r="D1725" i="9"/>
  <c r="H1725" i="9"/>
  <c r="I1725" i="9"/>
  <c r="J1725" i="9"/>
  <c r="L1725" i="9"/>
  <c r="B1726" i="9"/>
  <c r="C1726" i="9"/>
  <c r="D1726" i="9"/>
  <c r="H1726" i="9"/>
  <c r="L1726" i="9" s="1"/>
  <c r="I1726" i="9"/>
  <c r="J1726" i="9"/>
  <c r="O1726" i="9"/>
  <c r="B1727" i="9"/>
  <c r="C1727" i="9"/>
  <c r="D1727" i="9"/>
  <c r="H1727" i="9"/>
  <c r="I1727" i="9"/>
  <c r="J1727" i="9"/>
  <c r="B1728" i="9"/>
  <c r="C1728" i="9"/>
  <c r="D1728" i="9"/>
  <c r="H1728" i="9"/>
  <c r="L1728" i="9" s="1"/>
  <c r="I1728" i="9"/>
  <c r="J1728" i="9"/>
  <c r="B1729" i="9"/>
  <c r="C1729" i="9"/>
  <c r="D1729" i="9"/>
  <c r="H1729" i="9"/>
  <c r="I1729" i="9"/>
  <c r="J1729" i="9"/>
  <c r="L1729" i="9"/>
  <c r="N1729" i="9"/>
  <c r="B1730" i="9"/>
  <c r="C1730" i="9"/>
  <c r="D1730" i="9"/>
  <c r="H1730" i="9"/>
  <c r="N1730" i="9" s="1"/>
  <c r="I1730" i="9"/>
  <c r="J1730" i="9"/>
  <c r="L1730" i="9"/>
  <c r="O1730" i="9"/>
  <c r="B1731" i="9"/>
  <c r="C1731" i="9"/>
  <c r="D1731" i="9"/>
  <c r="H1731" i="9"/>
  <c r="I1731" i="9"/>
  <c r="J1731" i="9"/>
  <c r="N1731" i="9"/>
  <c r="B1732" i="9"/>
  <c r="C1732" i="9"/>
  <c r="D1732" i="9"/>
  <c r="H1732" i="9"/>
  <c r="I1732" i="9"/>
  <c r="J1732" i="9"/>
  <c r="B1733" i="9"/>
  <c r="C1733" i="9"/>
  <c r="D1733" i="9"/>
  <c r="H1733" i="9"/>
  <c r="L1733" i="9" s="1"/>
  <c r="I1733" i="9"/>
  <c r="J1733" i="9"/>
  <c r="B1734" i="9"/>
  <c r="C1734" i="9"/>
  <c r="D1734" i="9"/>
  <c r="H1734" i="9"/>
  <c r="O1734" i="9" s="1"/>
  <c r="I1734" i="9"/>
  <c r="J1734" i="9"/>
  <c r="L1734" i="9"/>
  <c r="B1735" i="9"/>
  <c r="C1735" i="9"/>
  <c r="D1735" i="9"/>
  <c r="H1735" i="9"/>
  <c r="I1735" i="9"/>
  <c r="J1735" i="9"/>
  <c r="B1736" i="9"/>
  <c r="C1736" i="9"/>
  <c r="D1736" i="9"/>
  <c r="H1736" i="9"/>
  <c r="I1736" i="9"/>
  <c r="J1736" i="9"/>
  <c r="B1737" i="9"/>
  <c r="C1737" i="9"/>
  <c r="D1737" i="9"/>
  <c r="H1737" i="9"/>
  <c r="O1737" i="9" s="1"/>
  <c r="I1737" i="9"/>
  <c r="J1737" i="9"/>
  <c r="L1737" i="9"/>
  <c r="N1737" i="9"/>
  <c r="B1738" i="9"/>
  <c r="C1738" i="9"/>
  <c r="D1738" i="9"/>
  <c r="H1738" i="9"/>
  <c r="L1738" i="9" s="1"/>
  <c r="I1738" i="9"/>
  <c r="J1738" i="9"/>
  <c r="N1738" i="9"/>
  <c r="O1738" i="9"/>
  <c r="B1739" i="9"/>
  <c r="C1739" i="9"/>
  <c r="D1739" i="9"/>
  <c r="H1739" i="9"/>
  <c r="I1739" i="9"/>
  <c r="J1739" i="9"/>
  <c r="B1740" i="9"/>
  <c r="C1740" i="9"/>
  <c r="D1740" i="9"/>
  <c r="H1740" i="9"/>
  <c r="I1740" i="9"/>
  <c r="J1740" i="9"/>
  <c r="B1741" i="9"/>
  <c r="C1741" i="9"/>
  <c r="D1741" i="9"/>
  <c r="H1741" i="9"/>
  <c r="L1741" i="9" s="1"/>
  <c r="I1741" i="9"/>
  <c r="J1741" i="9"/>
  <c r="B1742" i="9"/>
  <c r="C1742" i="9"/>
  <c r="D1742" i="9"/>
  <c r="H1742" i="9"/>
  <c r="L1742" i="9" s="1"/>
  <c r="I1742" i="9"/>
  <c r="J1742" i="9"/>
  <c r="O1742" i="9"/>
  <c r="B1743" i="9"/>
  <c r="C1743" i="9"/>
  <c r="D1743" i="9"/>
  <c r="H1743" i="9"/>
  <c r="I1743" i="9"/>
  <c r="J1743" i="9"/>
  <c r="B1744" i="9"/>
  <c r="C1744" i="9"/>
  <c r="D1744" i="9"/>
  <c r="H1744" i="9"/>
  <c r="I1744" i="9"/>
  <c r="J1744" i="9"/>
  <c r="O1744" i="9"/>
  <c r="B1745" i="9"/>
  <c r="C1745" i="9"/>
  <c r="D1745" i="9"/>
  <c r="H1745" i="9"/>
  <c r="I1745" i="9"/>
  <c r="J1745" i="9"/>
  <c r="B1746" i="9"/>
  <c r="C1746" i="9"/>
  <c r="D1746" i="9"/>
  <c r="H1746" i="9"/>
  <c r="I1746" i="9"/>
  <c r="J1746" i="9"/>
  <c r="O1746" i="9"/>
  <c r="B1747" i="9"/>
  <c r="C1747" i="9"/>
  <c r="D1747" i="9"/>
  <c r="H1747" i="9"/>
  <c r="I1747" i="9"/>
  <c r="J1747" i="9"/>
  <c r="B1748" i="9"/>
  <c r="C1748" i="9"/>
  <c r="D1748" i="9"/>
  <c r="H1748" i="9"/>
  <c r="L1748" i="9" s="1"/>
  <c r="I1748" i="9"/>
  <c r="J1748" i="9"/>
  <c r="O1748" i="9"/>
  <c r="B1749" i="9"/>
  <c r="C1749" i="9"/>
  <c r="D1749" i="9"/>
  <c r="H1749" i="9"/>
  <c r="I1749" i="9"/>
  <c r="J1749" i="9"/>
  <c r="B1750" i="9"/>
  <c r="C1750" i="9"/>
  <c r="D1750" i="9"/>
  <c r="H1750" i="9"/>
  <c r="N1750" i="9" s="1"/>
  <c r="I1750" i="9"/>
  <c r="J1750" i="9"/>
  <c r="O1750" i="9"/>
  <c r="B1751" i="9"/>
  <c r="C1751" i="9"/>
  <c r="D1751" i="9"/>
  <c r="H1751" i="9"/>
  <c r="I1751" i="9"/>
  <c r="J1751" i="9"/>
  <c r="B1752" i="9"/>
  <c r="C1752" i="9"/>
  <c r="D1752" i="9"/>
  <c r="H1752" i="9"/>
  <c r="L1752" i="9" s="1"/>
  <c r="I1752" i="9"/>
  <c r="J1752" i="9"/>
  <c r="N1752" i="9"/>
  <c r="O1752" i="9"/>
  <c r="B1753" i="9"/>
  <c r="C1753" i="9"/>
  <c r="D1753" i="9"/>
  <c r="H1753" i="9"/>
  <c r="O1753" i="9" s="1"/>
  <c r="I1753" i="9"/>
  <c r="J1753" i="9"/>
  <c r="B1754" i="9"/>
  <c r="C1754" i="9"/>
  <c r="D1754" i="9"/>
  <c r="H1754" i="9"/>
  <c r="O1754" i="9" s="1"/>
  <c r="I1754" i="9"/>
  <c r="J1754" i="9"/>
  <c r="B1755" i="9"/>
  <c r="C1755" i="9"/>
  <c r="D1755" i="9"/>
  <c r="H1755" i="9"/>
  <c r="L1755" i="9" s="1"/>
  <c r="I1755" i="9"/>
  <c r="J1755" i="9"/>
  <c r="B1756" i="9"/>
  <c r="C1756" i="9"/>
  <c r="D1756" i="9"/>
  <c r="H1756" i="9"/>
  <c r="I1756" i="9"/>
  <c r="J1756" i="9"/>
  <c r="L1756" i="9"/>
  <c r="B1757" i="9"/>
  <c r="C1757" i="9"/>
  <c r="D1757" i="9"/>
  <c r="H1757" i="9"/>
  <c r="L1757" i="9" s="1"/>
  <c r="I1757" i="9"/>
  <c r="J1757" i="9"/>
  <c r="O1757" i="9"/>
  <c r="B1758" i="9"/>
  <c r="C1758" i="9"/>
  <c r="D1758" i="9"/>
  <c r="H1758" i="9"/>
  <c r="N1758" i="9" s="1"/>
  <c r="I1758" i="9"/>
  <c r="J1758" i="9"/>
  <c r="O1758" i="9"/>
  <c r="B1759" i="9"/>
  <c r="C1759" i="9"/>
  <c r="D1759" i="9"/>
  <c r="H1759" i="9"/>
  <c r="O1759" i="9" s="1"/>
  <c r="I1759" i="9"/>
  <c r="J1759" i="9"/>
  <c r="B1760" i="9"/>
  <c r="C1760" i="9"/>
  <c r="D1760" i="9"/>
  <c r="H1760" i="9"/>
  <c r="I1760" i="9"/>
  <c r="J1760" i="9"/>
  <c r="B1761" i="9"/>
  <c r="C1761" i="9"/>
  <c r="D1761" i="9"/>
  <c r="H1761" i="9"/>
  <c r="N1761" i="9" s="1"/>
  <c r="I1761" i="9"/>
  <c r="J1761" i="9"/>
  <c r="B1762" i="9"/>
  <c r="C1762" i="9"/>
  <c r="D1762" i="9"/>
  <c r="H1762" i="9"/>
  <c r="I1762" i="9"/>
  <c r="J1762" i="9"/>
  <c r="B1763" i="9"/>
  <c r="C1763" i="9"/>
  <c r="D1763" i="9"/>
  <c r="H1763" i="9"/>
  <c r="L1763" i="9" s="1"/>
  <c r="I1763" i="9"/>
  <c r="J1763" i="9"/>
  <c r="N1763" i="9"/>
  <c r="O1763" i="9"/>
  <c r="B1764" i="9"/>
  <c r="C1764" i="9"/>
  <c r="D1764" i="9"/>
  <c r="H1764" i="9"/>
  <c r="L1764" i="9" s="1"/>
  <c r="I1764" i="9"/>
  <c r="J1764" i="9"/>
  <c r="B1765" i="9"/>
  <c r="C1765" i="9"/>
  <c r="D1765" i="9"/>
  <c r="H1765" i="9"/>
  <c r="L1765" i="9" s="1"/>
  <c r="I1765" i="9"/>
  <c r="J1765" i="9"/>
  <c r="O1765" i="9"/>
  <c r="B1766" i="9"/>
  <c r="C1766" i="9"/>
  <c r="D1766" i="9"/>
  <c r="H1766" i="9"/>
  <c r="N1766" i="9" s="1"/>
  <c r="I1766" i="9"/>
  <c r="J1766" i="9"/>
  <c r="O1766" i="9"/>
  <c r="B1767" i="9"/>
  <c r="C1767" i="9"/>
  <c r="D1767" i="9"/>
  <c r="H1767" i="9"/>
  <c r="I1767" i="9"/>
  <c r="J1767" i="9"/>
  <c r="O1767" i="9"/>
  <c r="B1768" i="9"/>
  <c r="C1768" i="9"/>
  <c r="D1768" i="9"/>
  <c r="H1768" i="9"/>
  <c r="I1768" i="9"/>
  <c r="J1768" i="9"/>
  <c r="B1769" i="9"/>
  <c r="C1769" i="9"/>
  <c r="D1769" i="9"/>
  <c r="H1769" i="9"/>
  <c r="N1769" i="9" s="1"/>
  <c r="I1769" i="9"/>
  <c r="J1769" i="9"/>
  <c r="L1769" i="9"/>
  <c r="B1770" i="9"/>
  <c r="C1770" i="9"/>
  <c r="D1770" i="9"/>
  <c r="H1770" i="9"/>
  <c r="I1770" i="9"/>
  <c r="J1770" i="9"/>
  <c r="B1771" i="9"/>
  <c r="C1771" i="9"/>
  <c r="D1771" i="9"/>
  <c r="H1771" i="9"/>
  <c r="L1771" i="9" s="1"/>
  <c r="I1771" i="9"/>
  <c r="J1771" i="9"/>
  <c r="B1772" i="9"/>
  <c r="C1772" i="9"/>
  <c r="D1772" i="9"/>
  <c r="H1772" i="9"/>
  <c r="L1772" i="9" s="1"/>
  <c r="I1772" i="9"/>
  <c r="J1772" i="9"/>
  <c r="N1772" i="9"/>
  <c r="O1772" i="9"/>
  <c r="B1773" i="9"/>
  <c r="C1773" i="9"/>
  <c r="D1773" i="9"/>
  <c r="H1773" i="9"/>
  <c r="L1773" i="9" s="1"/>
  <c r="I1773" i="9"/>
  <c r="J1773" i="9"/>
  <c r="B1774" i="9"/>
  <c r="C1774" i="9"/>
  <c r="D1774" i="9"/>
  <c r="H1774" i="9"/>
  <c r="N1774" i="9" s="1"/>
  <c r="I1774" i="9"/>
  <c r="J1774" i="9"/>
  <c r="B1775" i="9"/>
  <c r="C1775" i="9"/>
  <c r="D1775" i="9"/>
  <c r="H1775" i="9"/>
  <c r="I1775" i="9"/>
  <c r="J1775" i="9"/>
  <c r="O1775" i="9"/>
  <c r="B1776" i="9"/>
  <c r="C1776" i="9"/>
  <c r="D1776" i="9"/>
  <c r="H1776" i="9"/>
  <c r="I1776" i="9"/>
  <c r="J1776" i="9"/>
  <c r="B1777" i="9"/>
  <c r="C1777" i="9"/>
  <c r="D1777" i="9"/>
  <c r="H1777" i="9"/>
  <c r="O1777" i="9" s="1"/>
  <c r="I1777" i="9"/>
  <c r="J1777" i="9"/>
  <c r="L1777" i="9"/>
  <c r="N1777" i="9"/>
  <c r="B1778" i="9"/>
  <c r="C1778" i="9"/>
  <c r="D1778" i="9"/>
  <c r="H1778" i="9"/>
  <c r="I1778" i="9"/>
  <c r="J1778" i="9"/>
  <c r="B1779" i="9"/>
  <c r="C1779" i="9"/>
  <c r="D1779" i="9"/>
  <c r="H1779" i="9"/>
  <c r="L1779" i="9" s="1"/>
  <c r="I1779" i="9"/>
  <c r="J1779" i="9"/>
  <c r="B1780" i="9"/>
  <c r="C1780" i="9"/>
  <c r="D1780" i="9"/>
  <c r="H1780" i="9"/>
  <c r="L1780" i="9" s="1"/>
  <c r="I1780" i="9"/>
  <c r="J1780" i="9"/>
  <c r="N1780" i="9"/>
  <c r="O1780" i="9"/>
  <c r="B1781" i="9"/>
  <c r="C1781" i="9"/>
  <c r="D1781" i="9"/>
  <c r="H1781" i="9"/>
  <c r="L1781" i="9" s="1"/>
  <c r="I1781" i="9"/>
  <c r="J1781" i="9"/>
  <c r="B1782" i="9"/>
  <c r="C1782" i="9"/>
  <c r="D1782" i="9"/>
  <c r="H1782" i="9"/>
  <c r="N1782" i="9" s="1"/>
  <c r="I1782" i="9"/>
  <c r="J1782" i="9"/>
  <c r="B1783" i="9"/>
  <c r="C1783" i="9"/>
  <c r="D1783" i="9"/>
  <c r="H1783" i="9"/>
  <c r="I1783" i="9"/>
  <c r="J1783" i="9"/>
  <c r="O1783" i="9"/>
  <c r="B1784" i="9"/>
  <c r="C1784" i="9"/>
  <c r="D1784" i="9"/>
  <c r="H1784" i="9"/>
  <c r="I1784" i="9"/>
  <c r="J1784" i="9"/>
  <c r="B1785" i="9"/>
  <c r="C1785" i="9"/>
  <c r="D1785" i="9"/>
  <c r="H1785" i="9"/>
  <c r="O1785" i="9" s="1"/>
  <c r="I1785" i="9"/>
  <c r="J1785" i="9"/>
  <c r="L1785" i="9"/>
  <c r="N1785" i="9"/>
  <c r="B1786" i="9"/>
  <c r="C1786" i="9"/>
  <c r="D1786" i="9"/>
  <c r="H1786" i="9"/>
  <c r="I1786" i="9"/>
  <c r="J1786" i="9"/>
  <c r="B1787" i="9"/>
  <c r="C1787" i="9"/>
  <c r="D1787" i="9"/>
  <c r="H1787" i="9"/>
  <c r="L1787" i="9" s="1"/>
  <c r="I1787" i="9"/>
  <c r="J1787" i="9"/>
  <c r="B1788" i="9"/>
  <c r="C1788" i="9"/>
  <c r="D1788" i="9"/>
  <c r="H1788" i="9"/>
  <c r="L1788" i="9" s="1"/>
  <c r="I1788" i="9"/>
  <c r="J1788" i="9"/>
  <c r="N1788" i="9"/>
  <c r="O1788" i="9"/>
  <c r="B1789" i="9"/>
  <c r="C1789" i="9"/>
  <c r="D1789" i="9"/>
  <c r="H1789" i="9"/>
  <c r="L1789" i="9" s="1"/>
  <c r="I1789" i="9"/>
  <c r="J1789" i="9"/>
  <c r="B1790" i="9"/>
  <c r="C1790" i="9"/>
  <c r="D1790" i="9"/>
  <c r="H1790" i="9"/>
  <c r="N1790" i="9" s="1"/>
  <c r="I1790" i="9"/>
  <c r="J1790" i="9"/>
  <c r="B1791" i="9"/>
  <c r="C1791" i="9"/>
  <c r="D1791" i="9"/>
  <c r="H1791" i="9"/>
  <c r="I1791" i="9"/>
  <c r="J1791" i="9"/>
  <c r="O1791" i="9"/>
  <c r="B1792" i="9"/>
  <c r="C1792" i="9"/>
  <c r="D1792" i="9"/>
  <c r="H1792" i="9"/>
  <c r="I1792" i="9"/>
  <c r="J1792" i="9"/>
  <c r="B1793" i="9"/>
  <c r="C1793" i="9"/>
  <c r="D1793" i="9"/>
  <c r="H1793" i="9"/>
  <c r="O1793" i="9" s="1"/>
  <c r="I1793" i="9"/>
  <c r="J1793" i="9"/>
  <c r="L1793" i="9"/>
  <c r="N1793" i="9"/>
  <c r="B1794" i="9"/>
  <c r="C1794" i="9"/>
  <c r="D1794" i="9"/>
  <c r="H1794" i="9"/>
  <c r="I1794" i="9"/>
  <c r="J1794" i="9"/>
  <c r="B1795" i="9"/>
  <c r="C1795" i="9"/>
  <c r="D1795" i="9"/>
  <c r="H1795" i="9"/>
  <c r="L1795" i="9" s="1"/>
  <c r="I1795" i="9"/>
  <c r="J1795" i="9"/>
  <c r="B1796" i="9"/>
  <c r="C1796" i="9"/>
  <c r="D1796" i="9"/>
  <c r="H1796" i="9"/>
  <c r="L1796" i="9" s="1"/>
  <c r="I1796" i="9"/>
  <c r="J1796" i="9"/>
  <c r="N1796" i="9"/>
  <c r="O1796" i="9"/>
  <c r="B1797" i="9"/>
  <c r="C1797" i="9"/>
  <c r="D1797" i="9"/>
  <c r="H1797" i="9"/>
  <c r="L1797" i="9" s="1"/>
  <c r="I1797" i="9"/>
  <c r="J1797" i="9"/>
  <c r="B1798" i="9"/>
  <c r="C1798" i="9"/>
  <c r="D1798" i="9"/>
  <c r="H1798" i="9"/>
  <c r="N1798" i="9" s="1"/>
  <c r="I1798" i="9"/>
  <c r="J1798" i="9"/>
  <c r="B1799" i="9"/>
  <c r="C1799" i="9"/>
  <c r="D1799" i="9"/>
  <c r="H1799" i="9"/>
  <c r="I1799" i="9"/>
  <c r="J1799" i="9"/>
  <c r="O1799" i="9"/>
  <c r="B1800" i="9"/>
  <c r="C1800" i="9"/>
  <c r="D1800" i="9"/>
  <c r="H1800" i="9"/>
  <c r="I1800" i="9"/>
  <c r="J1800" i="9"/>
  <c r="B1801" i="9"/>
  <c r="C1801" i="9"/>
  <c r="D1801" i="9"/>
  <c r="H1801" i="9"/>
  <c r="O1801" i="9" s="1"/>
  <c r="I1801" i="9"/>
  <c r="J1801" i="9"/>
  <c r="L1801" i="9"/>
  <c r="N1801" i="9"/>
  <c r="B1802" i="9"/>
  <c r="C1802" i="9"/>
  <c r="D1802" i="9"/>
  <c r="H1802" i="9"/>
  <c r="L1802" i="9" s="1"/>
  <c r="I1802" i="9"/>
  <c r="J1802" i="9"/>
  <c r="B1803" i="9"/>
  <c r="C1803" i="9"/>
  <c r="D1803" i="9"/>
  <c r="H1803" i="9"/>
  <c r="L1803" i="9" s="1"/>
  <c r="I1803" i="9"/>
  <c r="J1803" i="9"/>
  <c r="B1804" i="9"/>
  <c r="C1804" i="9"/>
  <c r="D1804" i="9"/>
  <c r="H1804" i="9"/>
  <c r="L1804" i="9" s="1"/>
  <c r="I1804" i="9"/>
  <c r="J1804" i="9"/>
  <c r="N1804" i="9"/>
  <c r="O1804" i="9"/>
  <c r="B1805" i="9"/>
  <c r="C1805" i="9"/>
  <c r="D1805" i="9"/>
  <c r="H1805" i="9"/>
  <c r="L1805" i="9" s="1"/>
  <c r="I1805" i="9"/>
  <c r="J1805" i="9"/>
  <c r="B1806" i="9"/>
  <c r="C1806" i="9"/>
  <c r="D1806" i="9"/>
  <c r="H1806" i="9"/>
  <c r="N1806" i="9" s="1"/>
  <c r="I1806" i="9"/>
  <c r="J1806" i="9"/>
  <c r="B1807" i="9"/>
  <c r="C1807" i="9"/>
  <c r="D1807" i="9"/>
  <c r="H1807" i="9"/>
  <c r="I1807" i="9"/>
  <c r="J1807" i="9"/>
  <c r="O1807" i="9"/>
  <c r="B1808" i="9"/>
  <c r="C1808" i="9"/>
  <c r="D1808" i="9"/>
  <c r="H1808" i="9"/>
  <c r="I1808" i="9"/>
  <c r="J1808" i="9"/>
  <c r="B1809" i="9"/>
  <c r="C1809" i="9"/>
  <c r="D1809" i="9"/>
  <c r="H1809" i="9"/>
  <c r="O1809" i="9" s="1"/>
  <c r="I1809" i="9"/>
  <c r="J1809" i="9"/>
  <c r="L1809" i="9"/>
  <c r="N1809" i="9"/>
  <c r="B1810" i="9"/>
  <c r="C1810" i="9"/>
  <c r="D1810" i="9"/>
  <c r="H1810" i="9"/>
  <c r="L1810" i="9" s="1"/>
  <c r="I1810" i="9"/>
  <c r="J1810" i="9"/>
  <c r="B1811" i="9"/>
  <c r="C1811" i="9"/>
  <c r="D1811" i="9"/>
  <c r="H1811" i="9"/>
  <c r="O1811" i="9" s="1"/>
  <c r="I1811" i="9"/>
  <c r="J1811" i="9"/>
  <c r="B1812" i="9"/>
  <c r="C1812" i="9"/>
  <c r="D1812" i="9"/>
  <c r="H1812" i="9"/>
  <c r="L1812" i="9" s="1"/>
  <c r="I1812" i="9"/>
  <c r="J1812" i="9"/>
  <c r="N1812" i="9"/>
  <c r="O1812" i="9"/>
  <c r="B1813" i="9"/>
  <c r="C1813" i="9"/>
  <c r="D1813" i="9"/>
  <c r="H1813" i="9"/>
  <c r="L1813" i="9" s="1"/>
  <c r="I1813" i="9"/>
  <c r="J1813" i="9"/>
  <c r="O1813" i="9"/>
  <c r="B1814" i="9"/>
  <c r="C1814" i="9"/>
  <c r="D1814" i="9"/>
  <c r="H1814" i="9"/>
  <c r="N1814" i="9" s="1"/>
  <c r="I1814" i="9"/>
  <c r="J1814" i="9"/>
  <c r="B1815" i="9"/>
  <c r="C1815" i="9"/>
  <c r="D1815" i="9"/>
  <c r="H1815" i="9"/>
  <c r="I1815" i="9"/>
  <c r="J1815" i="9"/>
  <c r="O1815" i="9"/>
  <c r="B1816" i="9"/>
  <c r="C1816" i="9"/>
  <c r="D1816" i="9"/>
  <c r="H1816" i="9"/>
  <c r="I1816" i="9"/>
  <c r="J1816" i="9"/>
  <c r="B1817" i="9"/>
  <c r="C1817" i="9"/>
  <c r="D1817" i="9"/>
  <c r="H1817" i="9"/>
  <c r="I1817" i="9"/>
  <c r="J1817" i="9"/>
  <c r="L1817" i="9"/>
  <c r="N1817" i="9"/>
  <c r="O1817" i="9"/>
  <c r="B1818" i="9"/>
  <c r="C1818" i="9"/>
  <c r="D1818" i="9"/>
  <c r="H1818" i="9"/>
  <c r="L1818" i="9" s="1"/>
  <c r="I1818" i="9"/>
  <c r="J1818" i="9"/>
  <c r="B1819" i="9"/>
  <c r="C1819" i="9"/>
  <c r="D1819" i="9"/>
  <c r="H1819" i="9"/>
  <c r="O1819" i="9" s="1"/>
  <c r="I1819" i="9"/>
  <c r="J1819" i="9"/>
  <c r="B1820" i="9"/>
  <c r="C1820" i="9"/>
  <c r="D1820" i="9"/>
  <c r="H1820" i="9"/>
  <c r="L1820" i="9" s="1"/>
  <c r="I1820" i="9"/>
  <c r="J1820" i="9"/>
  <c r="N1820" i="9"/>
  <c r="O1820" i="9"/>
  <c r="B1821" i="9"/>
  <c r="C1821" i="9"/>
  <c r="D1821" i="9"/>
  <c r="H1821" i="9"/>
  <c r="L1821" i="9" s="1"/>
  <c r="I1821" i="9"/>
  <c r="J1821" i="9"/>
  <c r="O1821" i="9"/>
  <c r="B1822" i="9"/>
  <c r="C1822" i="9"/>
  <c r="D1822" i="9"/>
  <c r="H1822" i="9"/>
  <c r="O1822" i="9" s="1"/>
  <c r="I1822" i="9"/>
  <c r="J1822" i="9"/>
  <c r="N1822" i="9"/>
  <c r="B1823" i="9"/>
  <c r="C1823" i="9"/>
  <c r="D1823" i="9"/>
  <c r="H1823" i="9"/>
  <c r="O1823" i="9" s="1"/>
  <c r="I1823" i="9"/>
  <c r="J1823" i="9"/>
  <c r="B1824" i="9"/>
  <c r="C1824" i="9"/>
  <c r="D1824" i="9"/>
  <c r="H1824" i="9"/>
  <c r="I1824" i="9"/>
  <c r="J1824" i="9"/>
  <c r="B1825" i="9"/>
  <c r="C1825" i="9"/>
  <c r="D1825" i="9"/>
  <c r="H1825" i="9"/>
  <c r="I1825" i="9"/>
  <c r="J1825" i="9"/>
  <c r="L1825" i="9"/>
  <c r="N1825" i="9"/>
  <c r="O1825" i="9"/>
  <c r="B1826" i="9"/>
  <c r="C1826" i="9"/>
  <c r="D1826" i="9"/>
  <c r="H1826" i="9"/>
  <c r="L1826" i="9" s="1"/>
  <c r="I1826" i="9"/>
  <c r="J1826" i="9"/>
  <c r="B1827" i="9"/>
  <c r="C1827" i="9"/>
  <c r="D1827" i="9"/>
  <c r="H1827" i="9"/>
  <c r="O1827" i="9" s="1"/>
  <c r="I1827" i="9"/>
  <c r="J1827" i="9"/>
  <c r="L1827" i="9"/>
  <c r="B1828" i="9"/>
  <c r="C1828" i="9"/>
  <c r="D1828" i="9"/>
  <c r="H1828" i="9"/>
  <c r="L1828" i="9" s="1"/>
  <c r="I1828" i="9"/>
  <c r="J1828" i="9"/>
  <c r="B1829" i="9"/>
  <c r="C1829" i="9"/>
  <c r="D1829" i="9"/>
  <c r="H1829" i="9"/>
  <c r="L1829" i="9" s="1"/>
  <c r="I1829" i="9"/>
  <c r="J1829" i="9"/>
  <c r="O1829" i="9"/>
  <c r="B1830" i="9"/>
  <c r="C1830" i="9"/>
  <c r="D1830" i="9"/>
  <c r="H1830" i="9"/>
  <c r="I1830" i="9"/>
  <c r="J1830" i="9"/>
  <c r="N1830" i="9"/>
  <c r="O1830" i="9"/>
  <c r="B1831" i="9"/>
  <c r="C1831" i="9"/>
  <c r="D1831" i="9"/>
  <c r="H1831" i="9"/>
  <c r="O1831" i="9" s="1"/>
  <c r="I1831" i="9"/>
  <c r="J1831" i="9"/>
  <c r="B1832" i="9"/>
  <c r="C1832" i="9"/>
  <c r="D1832" i="9"/>
  <c r="H1832" i="9"/>
  <c r="I1832" i="9"/>
  <c r="J1832" i="9"/>
  <c r="B1833" i="9"/>
  <c r="C1833" i="9"/>
  <c r="D1833" i="9"/>
  <c r="H1833" i="9"/>
  <c r="L1833" i="9" s="1"/>
  <c r="I1833" i="9"/>
  <c r="J1833" i="9"/>
  <c r="O1833" i="9"/>
  <c r="B1834" i="9"/>
  <c r="C1834" i="9"/>
  <c r="D1834" i="9"/>
  <c r="H1834" i="9"/>
  <c r="I1834" i="9"/>
  <c r="J1834" i="9"/>
  <c r="B1835" i="9"/>
  <c r="C1835" i="9"/>
  <c r="D1835" i="9"/>
  <c r="H1835" i="9"/>
  <c r="O1835" i="9" s="1"/>
  <c r="I1835" i="9"/>
  <c r="J1835" i="9"/>
  <c r="L1835" i="9"/>
  <c r="N1835" i="9"/>
  <c r="B1836" i="9"/>
  <c r="C1836" i="9"/>
  <c r="D1836" i="9"/>
  <c r="H1836" i="9"/>
  <c r="L1836" i="9" s="1"/>
  <c r="I1836" i="9"/>
  <c r="J1836" i="9"/>
  <c r="O1836" i="9"/>
  <c r="B1837" i="9"/>
  <c r="C1837" i="9"/>
  <c r="D1837" i="9"/>
  <c r="H1837" i="9"/>
  <c r="L1837" i="9" s="1"/>
  <c r="I1837" i="9"/>
  <c r="J1837" i="9"/>
  <c r="B1838" i="9"/>
  <c r="C1838" i="9"/>
  <c r="D1838" i="9"/>
  <c r="H1838" i="9"/>
  <c r="I1838" i="9"/>
  <c r="J1838" i="9"/>
  <c r="N1838" i="9"/>
  <c r="O1838" i="9"/>
  <c r="B1839" i="9"/>
  <c r="C1839" i="9"/>
  <c r="D1839" i="9"/>
  <c r="H1839" i="9"/>
  <c r="I1839" i="9"/>
  <c r="J1839" i="9"/>
  <c r="O1839" i="9"/>
  <c r="B1840" i="9"/>
  <c r="C1840" i="9"/>
  <c r="D1840" i="9"/>
  <c r="H1840" i="9"/>
  <c r="I1840" i="9"/>
  <c r="J1840" i="9"/>
  <c r="B1841" i="9"/>
  <c r="C1841" i="9"/>
  <c r="D1841" i="9"/>
  <c r="H1841" i="9"/>
  <c r="L1841" i="9" s="1"/>
  <c r="I1841" i="9"/>
  <c r="J1841" i="9"/>
  <c r="N1841" i="9"/>
  <c r="O1841" i="9"/>
  <c r="B1842" i="9"/>
  <c r="C1842" i="9"/>
  <c r="D1842" i="9"/>
  <c r="H1842" i="9"/>
  <c r="I1842" i="9"/>
  <c r="J1842" i="9"/>
  <c r="B1843" i="9"/>
  <c r="C1843" i="9"/>
  <c r="D1843" i="9"/>
  <c r="H1843" i="9"/>
  <c r="I1843" i="9"/>
  <c r="J1843" i="9"/>
  <c r="L1843" i="9"/>
  <c r="N1843" i="9"/>
  <c r="O1843" i="9"/>
  <c r="B1844" i="9"/>
  <c r="C1844" i="9"/>
  <c r="D1844" i="9"/>
  <c r="H1844" i="9"/>
  <c r="L1844" i="9" s="1"/>
  <c r="I1844" i="9"/>
  <c r="J1844" i="9"/>
  <c r="O1844" i="9"/>
  <c r="B1845" i="9"/>
  <c r="C1845" i="9"/>
  <c r="D1845" i="9"/>
  <c r="H1845" i="9"/>
  <c r="L1845" i="9" s="1"/>
  <c r="I1845" i="9"/>
  <c r="J1845" i="9"/>
  <c r="B1846" i="9"/>
  <c r="C1846" i="9"/>
  <c r="D1846" i="9"/>
  <c r="H1846" i="9"/>
  <c r="I1846" i="9"/>
  <c r="J1846" i="9"/>
  <c r="N1846" i="9"/>
  <c r="O1846" i="9"/>
  <c r="B1847" i="9"/>
  <c r="C1847" i="9"/>
  <c r="D1847" i="9"/>
  <c r="H1847" i="9"/>
  <c r="I1847" i="9"/>
  <c r="J1847" i="9"/>
  <c r="O1847" i="9"/>
  <c r="B1848" i="9"/>
  <c r="C1848" i="9"/>
  <c r="D1848" i="9"/>
  <c r="H1848" i="9"/>
  <c r="I1848" i="9"/>
  <c r="J1848" i="9"/>
  <c r="B1849" i="9"/>
  <c r="C1849" i="9"/>
  <c r="D1849" i="9"/>
  <c r="H1849" i="9"/>
  <c r="L1849" i="9" s="1"/>
  <c r="I1849" i="9"/>
  <c r="J1849" i="9"/>
  <c r="N1849" i="9"/>
  <c r="O1849" i="9"/>
  <c r="B1850" i="9"/>
  <c r="C1850" i="9"/>
  <c r="D1850" i="9"/>
  <c r="H1850" i="9"/>
  <c r="I1850" i="9"/>
  <c r="J1850" i="9"/>
  <c r="B1851" i="9"/>
  <c r="C1851" i="9"/>
  <c r="D1851" i="9"/>
  <c r="H1851" i="9"/>
  <c r="I1851" i="9"/>
  <c r="J1851" i="9"/>
  <c r="L1851" i="9"/>
  <c r="N1851" i="9"/>
  <c r="O1851" i="9"/>
  <c r="B1852" i="9"/>
  <c r="C1852" i="9"/>
  <c r="D1852" i="9"/>
  <c r="H1852" i="9"/>
  <c r="L1852" i="9" s="1"/>
  <c r="I1852" i="9"/>
  <c r="J1852" i="9"/>
  <c r="O1852" i="9"/>
  <c r="B1853" i="9"/>
  <c r="C1853" i="9"/>
  <c r="D1853" i="9"/>
  <c r="H1853" i="9"/>
  <c r="L1853" i="9" s="1"/>
  <c r="I1853" i="9"/>
  <c r="J1853" i="9"/>
  <c r="B1854" i="9"/>
  <c r="C1854" i="9"/>
  <c r="D1854" i="9"/>
  <c r="H1854" i="9"/>
  <c r="I1854" i="9"/>
  <c r="J1854" i="9"/>
  <c r="N1854" i="9"/>
  <c r="O1854" i="9"/>
  <c r="B1855" i="9"/>
  <c r="C1855" i="9"/>
  <c r="D1855" i="9"/>
  <c r="H1855" i="9"/>
  <c r="I1855" i="9"/>
  <c r="J1855" i="9"/>
  <c r="O1855" i="9"/>
  <c r="B1856" i="9"/>
  <c r="C1856" i="9"/>
  <c r="D1856" i="9"/>
  <c r="H1856" i="9"/>
  <c r="I1856" i="9"/>
  <c r="J1856" i="9"/>
  <c r="B1857" i="9"/>
  <c r="C1857" i="9"/>
  <c r="D1857" i="9"/>
  <c r="H1857" i="9"/>
  <c r="L1857" i="9" s="1"/>
  <c r="I1857" i="9"/>
  <c r="J1857" i="9"/>
  <c r="N1857" i="9"/>
  <c r="O1857" i="9"/>
  <c r="B1858" i="9"/>
  <c r="C1858" i="9"/>
  <c r="D1858" i="9"/>
  <c r="H1858" i="9"/>
  <c r="I1858" i="9"/>
  <c r="J1858" i="9"/>
  <c r="B1859" i="9"/>
  <c r="C1859" i="9"/>
  <c r="D1859" i="9"/>
  <c r="H1859" i="9"/>
  <c r="I1859" i="9"/>
  <c r="J1859" i="9"/>
  <c r="L1859" i="9"/>
  <c r="N1859" i="9"/>
  <c r="O1859" i="9"/>
  <c r="B1860" i="9"/>
  <c r="C1860" i="9"/>
  <c r="D1860" i="9"/>
  <c r="H1860" i="9"/>
  <c r="L1860" i="9" s="1"/>
  <c r="I1860" i="9"/>
  <c r="J1860" i="9"/>
  <c r="O1860" i="9"/>
  <c r="B1861" i="9"/>
  <c r="C1861" i="9"/>
  <c r="D1861" i="9"/>
  <c r="H1861" i="9"/>
  <c r="L1861" i="9" s="1"/>
  <c r="I1861" i="9"/>
  <c r="J1861" i="9"/>
  <c r="B1862" i="9"/>
  <c r="C1862" i="9"/>
  <c r="D1862" i="9"/>
  <c r="H1862" i="9"/>
  <c r="I1862" i="9"/>
  <c r="J1862" i="9"/>
  <c r="N1862" i="9"/>
  <c r="O1862" i="9"/>
  <c r="B1863" i="9"/>
  <c r="C1863" i="9"/>
  <c r="D1863" i="9"/>
  <c r="H1863" i="9"/>
  <c r="I1863" i="9"/>
  <c r="J1863" i="9"/>
  <c r="O1863" i="9"/>
  <c r="B1864" i="9"/>
  <c r="C1864" i="9"/>
  <c r="D1864" i="9"/>
  <c r="H1864" i="9"/>
  <c r="I1864" i="9"/>
  <c r="J1864" i="9"/>
  <c r="B1865" i="9"/>
  <c r="C1865" i="9"/>
  <c r="D1865" i="9"/>
  <c r="H1865" i="9"/>
  <c r="L1865" i="9" s="1"/>
  <c r="I1865" i="9"/>
  <c r="J1865" i="9"/>
  <c r="N1865" i="9"/>
  <c r="O1865" i="9"/>
  <c r="B1866" i="9"/>
  <c r="C1866" i="9"/>
  <c r="D1866" i="9"/>
  <c r="H1866" i="9"/>
  <c r="I1866" i="9"/>
  <c r="J1866" i="9"/>
  <c r="B1867" i="9"/>
  <c r="C1867" i="9"/>
  <c r="D1867" i="9"/>
  <c r="H1867" i="9"/>
  <c r="I1867" i="9"/>
  <c r="J1867" i="9"/>
  <c r="L1867" i="9"/>
  <c r="N1867" i="9"/>
  <c r="O1867" i="9"/>
  <c r="B1868" i="9"/>
  <c r="C1868" i="9"/>
  <c r="D1868" i="9"/>
  <c r="H1868" i="9"/>
  <c r="L1868" i="9" s="1"/>
  <c r="I1868" i="9"/>
  <c r="J1868" i="9"/>
  <c r="O1868" i="9"/>
  <c r="B1869" i="9"/>
  <c r="C1869" i="9"/>
  <c r="D1869" i="9"/>
  <c r="H1869" i="9"/>
  <c r="L1869" i="9" s="1"/>
  <c r="I1869" i="9"/>
  <c r="J1869" i="9"/>
  <c r="B1870" i="9"/>
  <c r="C1870" i="9"/>
  <c r="D1870" i="9"/>
  <c r="H1870" i="9"/>
  <c r="I1870" i="9"/>
  <c r="J1870" i="9"/>
  <c r="N1870" i="9"/>
  <c r="O1870" i="9"/>
  <c r="B1871" i="9"/>
  <c r="C1871" i="9"/>
  <c r="D1871" i="9"/>
  <c r="H1871" i="9"/>
  <c r="I1871" i="9"/>
  <c r="J1871" i="9"/>
  <c r="O1871" i="9"/>
  <c r="B1872" i="9"/>
  <c r="C1872" i="9"/>
  <c r="D1872" i="9"/>
  <c r="H1872" i="9"/>
  <c r="I1872" i="9"/>
  <c r="J1872" i="9"/>
  <c r="B1873" i="9"/>
  <c r="C1873" i="9"/>
  <c r="D1873" i="9"/>
  <c r="H1873" i="9"/>
  <c r="L1873" i="9" s="1"/>
  <c r="I1873" i="9"/>
  <c r="J1873" i="9"/>
  <c r="N1873" i="9"/>
  <c r="O1873" i="9"/>
  <c r="B1874" i="9"/>
  <c r="C1874" i="9"/>
  <c r="D1874" i="9"/>
  <c r="H1874" i="9"/>
  <c r="I1874" i="9"/>
  <c r="J1874" i="9"/>
  <c r="B1875" i="9"/>
  <c r="C1875" i="9"/>
  <c r="D1875" i="9"/>
  <c r="H1875" i="9"/>
  <c r="I1875" i="9"/>
  <c r="J1875" i="9"/>
  <c r="L1875" i="9"/>
  <c r="N1875" i="9"/>
  <c r="O1875" i="9"/>
  <c r="B1876" i="9"/>
  <c r="C1876" i="9"/>
  <c r="D1876" i="9"/>
  <c r="H1876" i="9"/>
  <c r="L1876" i="9" s="1"/>
  <c r="I1876" i="9"/>
  <c r="J1876" i="9"/>
  <c r="O1876" i="9"/>
  <c r="B1877" i="9"/>
  <c r="C1877" i="9"/>
  <c r="D1877" i="9"/>
  <c r="H1877" i="9"/>
  <c r="L1877" i="9" s="1"/>
  <c r="I1877" i="9"/>
  <c r="J1877" i="9"/>
  <c r="B1878" i="9"/>
  <c r="C1878" i="9"/>
  <c r="D1878" i="9"/>
  <c r="H1878" i="9"/>
  <c r="I1878" i="9"/>
  <c r="J1878" i="9"/>
  <c r="N1878" i="9"/>
  <c r="O1878" i="9"/>
  <c r="B1879" i="9"/>
  <c r="C1879" i="9"/>
  <c r="D1879" i="9"/>
  <c r="H1879" i="9"/>
  <c r="I1879" i="9"/>
  <c r="J1879" i="9"/>
  <c r="O1879" i="9"/>
  <c r="B1880" i="9"/>
  <c r="C1880" i="9"/>
  <c r="D1880" i="9"/>
  <c r="H1880" i="9"/>
  <c r="I1880" i="9"/>
  <c r="J1880" i="9"/>
  <c r="B1881" i="9"/>
  <c r="C1881" i="9"/>
  <c r="D1881" i="9"/>
  <c r="H1881" i="9"/>
  <c r="L1881" i="9" s="1"/>
  <c r="I1881" i="9"/>
  <c r="J1881" i="9"/>
  <c r="N1881" i="9"/>
  <c r="O1881" i="9"/>
  <c r="B1882" i="9"/>
  <c r="C1882" i="9"/>
  <c r="D1882" i="9"/>
  <c r="H1882" i="9"/>
  <c r="I1882" i="9"/>
  <c r="J1882" i="9"/>
  <c r="B1883" i="9"/>
  <c r="C1883" i="9"/>
  <c r="D1883" i="9"/>
  <c r="H1883" i="9"/>
  <c r="O1883" i="9" s="1"/>
  <c r="I1883" i="9"/>
  <c r="J1883" i="9"/>
  <c r="L1883" i="9"/>
  <c r="N1883" i="9"/>
  <c r="B1884" i="9"/>
  <c r="C1884" i="9"/>
  <c r="D1884" i="9"/>
  <c r="H1884" i="9"/>
  <c r="N1884" i="9" s="1"/>
  <c r="I1884" i="9"/>
  <c r="J1884" i="9"/>
  <c r="P1884" i="9" s="1"/>
  <c r="Q1884" i="9" s="1"/>
  <c r="L1884" i="9"/>
  <c r="O1884" i="9"/>
  <c r="B1885" i="9"/>
  <c r="C1885" i="9"/>
  <c r="D1885" i="9"/>
  <c r="H1885" i="9"/>
  <c r="L1885" i="9" s="1"/>
  <c r="I1885" i="9"/>
  <c r="J1885" i="9"/>
  <c r="B1886" i="9"/>
  <c r="C1886" i="9"/>
  <c r="D1886" i="9"/>
  <c r="H1886" i="9"/>
  <c r="I1886" i="9"/>
  <c r="J1886" i="9"/>
  <c r="N1886" i="9"/>
  <c r="O1886" i="9"/>
  <c r="B1887" i="9"/>
  <c r="C1887" i="9"/>
  <c r="D1887" i="9"/>
  <c r="H1887" i="9"/>
  <c r="I1887" i="9"/>
  <c r="J1887" i="9"/>
  <c r="O1887" i="9"/>
  <c r="B1888" i="9"/>
  <c r="C1888" i="9"/>
  <c r="D1888" i="9"/>
  <c r="H1888" i="9"/>
  <c r="I1888" i="9"/>
  <c r="J1888" i="9"/>
  <c r="B1889" i="9"/>
  <c r="C1889" i="9"/>
  <c r="D1889" i="9"/>
  <c r="H1889" i="9"/>
  <c r="L1889" i="9" s="1"/>
  <c r="I1889" i="9"/>
  <c r="J1889" i="9"/>
  <c r="N1889" i="9"/>
  <c r="O1889" i="9"/>
  <c r="B1890" i="9"/>
  <c r="C1890" i="9"/>
  <c r="D1890" i="9"/>
  <c r="H1890" i="9"/>
  <c r="I1890" i="9"/>
  <c r="J1890" i="9"/>
  <c r="B1891" i="9"/>
  <c r="C1891" i="9"/>
  <c r="D1891" i="9"/>
  <c r="H1891" i="9"/>
  <c r="I1891" i="9"/>
  <c r="J1891" i="9"/>
  <c r="L1891" i="9"/>
  <c r="N1891" i="9"/>
  <c r="O1891" i="9"/>
  <c r="B1892" i="9"/>
  <c r="C1892" i="9"/>
  <c r="D1892" i="9"/>
  <c r="H1892" i="9"/>
  <c r="L1892" i="9" s="1"/>
  <c r="I1892" i="9"/>
  <c r="J1892" i="9"/>
  <c r="O1892" i="9"/>
  <c r="B1893" i="9"/>
  <c r="C1893" i="9"/>
  <c r="D1893" i="9"/>
  <c r="H1893" i="9"/>
  <c r="L1893" i="9" s="1"/>
  <c r="I1893" i="9"/>
  <c r="J1893" i="9"/>
  <c r="B1894" i="9"/>
  <c r="C1894" i="9"/>
  <c r="D1894" i="9"/>
  <c r="H1894" i="9"/>
  <c r="I1894" i="9"/>
  <c r="J1894" i="9"/>
  <c r="N1894" i="9"/>
  <c r="O1894" i="9"/>
  <c r="B1895" i="9"/>
  <c r="C1895" i="9"/>
  <c r="D1895" i="9"/>
  <c r="H1895" i="9"/>
  <c r="I1895" i="9"/>
  <c r="J1895" i="9"/>
  <c r="O1895" i="9"/>
  <c r="B1896" i="9"/>
  <c r="C1896" i="9"/>
  <c r="D1896" i="9"/>
  <c r="H1896" i="9"/>
  <c r="I1896" i="9"/>
  <c r="J1896" i="9"/>
  <c r="B1897" i="9"/>
  <c r="C1897" i="9"/>
  <c r="D1897" i="9"/>
  <c r="H1897" i="9"/>
  <c r="L1897" i="9" s="1"/>
  <c r="I1897" i="9"/>
  <c r="J1897" i="9"/>
  <c r="N1897" i="9"/>
  <c r="O1897" i="9"/>
  <c r="B1898" i="9"/>
  <c r="C1898" i="9"/>
  <c r="D1898" i="9"/>
  <c r="H1898" i="9"/>
  <c r="I1898" i="9"/>
  <c r="J1898" i="9"/>
  <c r="B1899" i="9"/>
  <c r="C1899" i="9"/>
  <c r="D1899" i="9"/>
  <c r="H1899" i="9"/>
  <c r="I1899" i="9"/>
  <c r="J1899" i="9"/>
  <c r="L1899" i="9"/>
  <c r="N1899" i="9"/>
  <c r="O1899" i="9"/>
  <c r="B1900" i="9"/>
  <c r="C1900" i="9"/>
  <c r="D1900" i="9"/>
  <c r="H1900" i="9"/>
  <c r="L1900" i="9" s="1"/>
  <c r="I1900" i="9"/>
  <c r="J1900" i="9"/>
  <c r="O1900" i="9"/>
  <c r="B1901" i="9"/>
  <c r="C1901" i="9"/>
  <c r="D1901" i="9"/>
  <c r="H1901" i="9"/>
  <c r="L1901" i="9" s="1"/>
  <c r="I1901" i="9"/>
  <c r="J1901" i="9"/>
  <c r="B1902" i="9"/>
  <c r="C1902" i="9"/>
  <c r="D1902" i="9"/>
  <c r="H1902" i="9"/>
  <c r="I1902" i="9"/>
  <c r="J1902" i="9"/>
  <c r="N1902" i="9"/>
  <c r="O1902" i="9"/>
  <c r="B1903" i="9"/>
  <c r="C1903" i="9"/>
  <c r="D1903" i="9"/>
  <c r="H1903" i="9"/>
  <c r="I1903" i="9"/>
  <c r="J1903" i="9"/>
  <c r="O1903" i="9"/>
  <c r="B1904" i="9"/>
  <c r="C1904" i="9"/>
  <c r="D1904" i="9"/>
  <c r="H1904" i="9"/>
  <c r="I1904" i="9"/>
  <c r="J1904" i="9"/>
  <c r="B1905" i="9"/>
  <c r="C1905" i="9"/>
  <c r="D1905" i="9"/>
  <c r="H1905" i="9"/>
  <c r="L1905" i="9" s="1"/>
  <c r="I1905" i="9"/>
  <c r="J1905" i="9"/>
  <c r="N1905" i="9"/>
  <c r="O1905" i="9"/>
  <c r="B1906" i="9"/>
  <c r="C1906" i="9"/>
  <c r="D1906" i="9"/>
  <c r="H1906" i="9"/>
  <c r="I1906" i="9"/>
  <c r="J1906" i="9"/>
  <c r="B1907" i="9"/>
  <c r="C1907" i="9"/>
  <c r="D1907" i="9"/>
  <c r="H1907" i="9"/>
  <c r="I1907" i="9"/>
  <c r="J1907" i="9"/>
  <c r="L1907" i="9"/>
  <c r="N1907" i="9"/>
  <c r="O1907" i="9"/>
  <c r="B1908" i="9"/>
  <c r="C1908" i="9"/>
  <c r="D1908" i="9"/>
  <c r="H1908" i="9"/>
  <c r="L1908" i="9" s="1"/>
  <c r="I1908" i="9"/>
  <c r="J1908" i="9"/>
  <c r="O1908" i="9"/>
  <c r="B1909" i="9"/>
  <c r="C1909" i="9"/>
  <c r="D1909" i="9"/>
  <c r="H1909" i="9"/>
  <c r="L1909" i="9" s="1"/>
  <c r="I1909" i="9"/>
  <c r="J1909" i="9"/>
  <c r="B1910" i="9"/>
  <c r="C1910" i="9"/>
  <c r="D1910" i="9"/>
  <c r="H1910" i="9"/>
  <c r="I1910" i="9"/>
  <c r="J1910" i="9"/>
  <c r="N1910" i="9"/>
  <c r="O1910" i="9"/>
  <c r="B1911" i="9"/>
  <c r="C1911" i="9"/>
  <c r="D1911" i="9"/>
  <c r="H1911" i="9"/>
  <c r="I1911" i="9"/>
  <c r="J1911" i="9"/>
  <c r="O1911" i="9"/>
  <c r="B1912" i="9"/>
  <c r="C1912" i="9"/>
  <c r="D1912" i="9"/>
  <c r="H1912" i="9"/>
  <c r="I1912" i="9"/>
  <c r="J1912" i="9"/>
  <c r="B1913" i="9"/>
  <c r="C1913" i="9"/>
  <c r="D1913" i="9"/>
  <c r="H1913" i="9"/>
  <c r="L1913" i="9" s="1"/>
  <c r="I1913" i="9"/>
  <c r="J1913" i="9"/>
  <c r="N1913" i="9"/>
  <c r="O1913" i="9"/>
  <c r="B1914" i="9"/>
  <c r="C1914" i="9"/>
  <c r="D1914" i="9"/>
  <c r="H1914" i="9"/>
  <c r="I1914" i="9"/>
  <c r="J1914" i="9"/>
  <c r="B1915" i="9"/>
  <c r="C1915" i="9"/>
  <c r="D1915" i="9"/>
  <c r="H1915" i="9"/>
  <c r="O1915" i="9" s="1"/>
  <c r="I1915" i="9"/>
  <c r="J1915" i="9"/>
  <c r="L1915" i="9"/>
  <c r="N1915" i="9"/>
  <c r="B1916" i="9"/>
  <c r="C1916" i="9"/>
  <c r="D1916" i="9"/>
  <c r="H1916" i="9"/>
  <c r="N1916" i="9" s="1"/>
  <c r="I1916" i="9"/>
  <c r="J1916" i="9"/>
  <c r="P1916" i="9" s="1"/>
  <c r="Q1916" i="9" s="1"/>
  <c r="L1916" i="9"/>
  <c r="O1916" i="9"/>
  <c r="B1917" i="9"/>
  <c r="C1917" i="9"/>
  <c r="D1917" i="9"/>
  <c r="H1917" i="9"/>
  <c r="L1917" i="9" s="1"/>
  <c r="I1917" i="9"/>
  <c r="J1917" i="9"/>
  <c r="B1918" i="9"/>
  <c r="C1918" i="9"/>
  <c r="D1918" i="9"/>
  <c r="H1918" i="9"/>
  <c r="I1918" i="9"/>
  <c r="J1918" i="9"/>
  <c r="N1918" i="9"/>
  <c r="O1918" i="9"/>
  <c r="B1919" i="9"/>
  <c r="C1919" i="9"/>
  <c r="D1919" i="9"/>
  <c r="H1919" i="9"/>
  <c r="I1919" i="9"/>
  <c r="J1919" i="9"/>
  <c r="O1919" i="9"/>
  <c r="B1920" i="9"/>
  <c r="C1920" i="9"/>
  <c r="D1920" i="9"/>
  <c r="H1920" i="9"/>
  <c r="I1920" i="9"/>
  <c r="J1920" i="9"/>
  <c r="B1921" i="9"/>
  <c r="C1921" i="9"/>
  <c r="D1921" i="9"/>
  <c r="H1921" i="9"/>
  <c r="L1921" i="9" s="1"/>
  <c r="I1921" i="9"/>
  <c r="J1921" i="9"/>
  <c r="N1921" i="9"/>
  <c r="O1921" i="9"/>
  <c r="B1922" i="9"/>
  <c r="C1922" i="9"/>
  <c r="D1922" i="9"/>
  <c r="H1922" i="9"/>
  <c r="I1922" i="9"/>
  <c r="J1922" i="9"/>
  <c r="B1923" i="9"/>
  <c r="C1923" i="9"/>
  <c r="D1923" i="9"/>
  <c r="H1923" i="9"/>
  <c r="I1923" i="9"/>
  <c r="J1923" i="9"/>
  <c r="L1923" i="9"/>
  <c r="N1923" i="9"/>
  <c r="O1923" i="9"/>
  <c r="B1924" i="9"/>
  <c r="C1924" i="9"/>
  <c r="D1924" i="9"/>
  <c r="H1924" i="9"/>
  <c r="L1924" i="9" s="1"/>
  <c r="I1924" i="9"/>
  <c r="J1924" i="9"/>
  <c r="O1924" i="9"/>
  <c r="B1925" i="9"/>
  <c r="C1925" i="9"/>
  <c r="D1925" i="9"/>
  <c r="H1925" i="9"/>
  <c r="L1925" i="9" s="1"/>
  <c r="I1925" i="9"/>
  <c r="J1925" i="9"/>
  <c r="B1926" i="9"/>
  <c r="C1926" i="9"/>
  <c r="D1926" i="9"/>
  <c r="H1926" i="9"/>
  <c r="I1926" i="9"/>
  <c r="J1926" i="9"/>
  <c r="N1926" i="9"/>
  <c r="O1926" i="9"/>
  <c r="B1927" i="9"/>
  <c r="C1927" i="9"/>
  <c r="D1927" i="9"/>
  <c r="H1927" i="9"/>
  <c r="I1927" i="9"/>
  <c r="J1927" i="9"/>
  <c r="O1927" i="9"/>
  <c r="B1928" i="9"/>
  <c r="C1928" i="9"/>
  <c r="D1928" i="9"/>
  <c r="H1928" i="9"/>
  <c r="I1928" i="9"/>
  <c r="J1928" i="9"/>
  <c r="B1929" i="9"/>
  <c r="C1929" i="9"/>
  <c r="D1929" i="9"/>
  <c r="H1929" i="9"/>
  <c r="L1929" i="9" s="1"/>
  <c r="I1929" i="9"/>
  <c r="J1929" i="9"/>
  <c r="N1929" i="9"/>
  <c r="O1929" i="9"/>
  <c r="B1930" i="9"/>
  <c r="C1930" i="9"/>
  <c r="D1930" i="9"/>
  <c r="H1930" i="9"/>
  <c r="I1930" i="9"/>
  <c r="J1930" i="9"/>
  <c r="B1931" i="9"/>
  <c r="C1931" i="9"/>
  <c r="D1931" i="9"/>
  <c r="H1931" i="9"/>
  <c r="O1931" i="9" s="1"/>
  <c r="I1931" i="9"/>
  <c r="J1931" i="9"/>
  <c r="L1931" i="9"/>
  <c r="N1931" i="9"/>
  <c r="B1932" i="9"/>
  <c r="C1932" i="9"/>
  <c r="D1932" i="9"/>
  <c r="H1932" i="9"/>
  <c r="L1932" i="9" s="1"/>
  <c r="I1932" i="9"/>
  <c r="J1932" i="9"/>
  <c r="N1932" i="9"/>
  <c r="B1933" i="9"/>
  <c r="C1933" i="9"/>
  <c r="D1933" i="9"/>
  <c r="H1933" i="9"/>
  <c r="L1933" i="9" s="1"/>
  <c r="I1933" i="9"/>
  <c r="J1933" i="9"/>
  <c r="B1934" i="9"/>
  <c r="C1934" i="9"/>
  <c r="D1934" i="9"/>
  <c r="H1934" i="9"/>
  <c r="I1934" i="9"/>
  <c r="J1934" i="9"/>
  <c r="N1934" i="9"/>
  <c r="O1934" i="9"/>
  <c r="B1935" i="9"/>
  <c r="C1935" i="9"/>
  <c r="D1935" i="9"/>
  <c r="H1935" i="9"/>
  <c r="I1935" i="9"/>
  <c r="J1935" i="9"/>
  <c r="O1935" i="9"/>
  <c r="B1936" i="9"/>
  <c r="C1936" i="9"/>
  <c r="D1936" i="9"/>
  <c r="H1936" i="9"/>
  <c r="I1936" i="9"/>
  <c r="J1936" i="9"/>
  <c r="B1937" i="9"/>
  <c r="C1937" i="9"/>
  <c r="D1937" i="9"/>
  <c r="H1937" i="9"/>
  <c r="N1937" i="9" s="1"/>
  <c r="I1937" i="9"/>
  <c r="J1937" i="9"/>
  <c r="L1937" i="9"/>
  <c r="O1937" i="9"/>
  <c r="B1938" i="9"/>
  <c r="C1938" i="9"/>
  <c r="D1938" i="9"/>
  <c r="H1938" i="9"/>
  <c r="I1938" i="9"/>
  <c r="J1938" i="9"/>
  <c r="B1939" i="9"/>
  <c r="C1939" i="9"/>
  <c r="D1939" i="9"/>
  <c r="H1939" i="9"/>
  <c r="I1939" i="9"/>
  <c r="J1939" i="9"/>
  <c r="L1939" i="9"/>
  <c r="N1939" i="9"/>
  <c r="O1939" i="9"/>
  <c r="B1940" i="9"/>
  <c r="C1940" i="9"/>
  <c r="D1940" i="9"/>
  <c r="H1940" i="9"/>
  <c r="L1940" i="9" s="1"/>
  <c r="I1940" i="9"/>
  <c r="J1940" i="9"/>
  <c r="N1940" i="9"/>
  <c r="B1941" i="9"/>
  <c r="C1941" i="9"/>
  <c r="D1941" i="9"/>
  <c r="H1941" i="9"/>
  <c r="L1941" i="9" s="1"/>
  <c r="I1941" i="9"/>
  <c r="J1941" i="9"/>
  <c r="B1942" i="9"/>
  <c r="C1942" i="9"/>
  <c r="D1942" i="9"/>
  <c r="H1942" i="9"/>
  <c r="I1942" i="9"/>
  <c r="J1942" i="9"/>
  <c r="N1942" i="9"/>
  <c r="O1942" i="9"/>
  <c r="B1943" i="9"/>
  <c r="C1943" i="9"/>
  <c r="D1943" i="9"/>
  <c r="H1943" i="9"/>
  <c r="I1943" i="9"/>
  <c r="J1943" i="9"/>
  <c r="O1943" i="9"/>
  <c r="B1944" i="9"/>
  <c r="C1944" i="9"/>
  <c r="D1944" i="9"/>
  <c r="H1944" i="9"/>
  <c r="I1944" i="9"/>
  <c r="J1944" i="9"/>
  <c r="B1945" i="9"/>
  <c r="C1945" i="9"/>
  <c r="D1945" i="9"/>
  <c r="H1945" i="9"/>
  <c r="N1945" i="9" s="1"/>
  <c r="I1945" i="9"/>
  <c r="J1945" i="9"/>
  <c r="L1945" i="9"/>
  <c r="O1945" i="9"/>
  <c r="B1946" i="9"/>
  <c r="C1946" i="9"/>
  <c r="D1946" i="9"/>
  <c r="H1946" i="9"/>
  <c r="I1946" i="9"/>
  <c r="J1946" i="9"/>
  <c r="B1947" i="9"/>
  <c r="C1947" i="9"/>
  <c r="D1947" i="9"/>
  <c r="H1947" i="9"/>
  <c r="O1947" i="9" s="1"/>
  <c r="I1947" i="9"/>
  <c r="J1947" i="9"/>
  <c r="L1947" i="9"/>
  <c r="N1947" i="9"/>
  <c r="B1948" i="9"/>
  <c r="C1948" i="9"/>
  <c r="D1948" i="9"/>
  <c r="H1948" i="9"/>
  <c r="L1948" i="9" s="1"/>
  <c r="I1948" i="9"/>
  <c r="J1948" i="9"/>
  <c r="N1948" i="9"/>
  <c r="O1948" i="9"/>
  <c r="B1949" i="9"/>
  <c r="C1949" i="9"/>
  <c r="D1949" i="9"/>
  <c r="H1949" i="9"/>
  <c r="L1949" i="9" s="1"/>
  <c r="I1949" i="9"/>
  <c r="J1949" i="9"/>
  <c r="B1950" i="9"/>
  <c r="C1950" i="9"/>
  <c r="D1950" i="9"/>
  <c r="H1950" i="9"/>
  <c r="N1950" i="9" s="1"/>
  <c r="I1950" i="9"/>
  <c r="J1950" i="9"/>
  <c r="B1951" i="9"/>
  <c r="C1951" i="9"/>
  <c r="D1951" i="9"/>
  <c r="H1951" i="9"/>
  <c r="I1951" i="9"/>
  <c r="J1951" i="9"/>
  <c r="O1951" i="9"/>
  <c r="B1952" i="9"/>
  <c r="C1952" i="9"/>
  <c r="D1952" i="9"/>
  <c r="H1952" i="9"/>
  <c r="I1952" i="9"/>
  <c r="J1952" i="9"/>
  <c r="B1953" i="9"/>
  <c r="C1953" i="9"/>
  <c r="D1953" i="9"/>
  <c r="H1953" i="9"/>
  <c r="O1953" i="9" s="1"/>
  <c r="I1953" i="9"/>
  <c r="J1953" i="9"/>
  <c r="L1953" i="9"/>
  <c r="N1953" i="9"/>
  <c r="B1954" i="9"/>
  <c r="C1954" i="9"/>
  <c r="D1954" i="9"/>
  <c r="H1954" i="9"/>
  <c r="I1954" i="9"/>
  <c r="J1954" i="9"/>
  <c r="B1955" i="9"/>
  <c r="C1955" i="9"/>
  <c r="D1955" i="9"/>
  <c r="H1955" i="9"/>
  <c r="O1955" i="9" s="1"/>
  <c r="I1955" i="9"/>
  <c r="J1955" i="9"/>
  <c r="B1956" i="9"/>
  <c r="C1956" i="9"/>
  <c r="D1956" i="9"/>
  <c r="H1956" i="9"/>
  <c r="L1956" i="9" s="1"/>
  <c r="I1956" i="9"/>
  <c r="J1956" i="9"/>
  <c r="N1956" i="9"/>
  <c r="O1956" i="9"/>
  <c r="B1957" i="9"/>
  <c r="C1957" i="9"/>
  <c r="D1957" i="9"/>
  <c r="H1957" i="9"/>
  <c r="L1957" i="9" s="1"/>
  <c r="I1957" i="9"/>
  <c r="J1957" i="9"/>
  <c r="O1957" i="9"/>
  <c r="B1958" i="9"/>
  <c r="C1958" i="9"/>
  <c r="D1958" i="9"/>
  <c r="H1958" i="9"/>
  <c r="N1958" i="9" s="1"/>
  <c r="I1958" i="9"/>
  <c r="J1958" i="9"/>
  <c r="O1958" i="9"/>
  <c r="B1959" i="9"/>
  <c r="C1959" i="9"/>
  <c r="D1959" i="9"/>
  <c r="H1959" i="9"/>
  <c r="O1959" i="9" s="1"/>
  <c r="I1959" i="9"/>
  <c r="J1959" i="9"/>
  <c r="B1960" i="9"/>
  <c r="C1960" i="9"/>
  <c r="D1960" i="9"/>
  <c r="H1960" i="9"/>
  <c r="I1960" i="9"/>
  <c r="J1960" i="9"/>
  <c r="B1961" i="9"/>
  <c r="C1961" i="9"/>
  <c r="D1961" i="9"/>
  <c r="H1961" i="9"/>
  <c r="N1961" i="9" s="1"/>
  <c r="I1961" i="9"/>
  <c r="J1961" i="9"/>
  <c r="O1961" i="9"/>
  <c r="B1962" i="9"/>
  <c r="C1962" i="9"/>
  <c r="D1962" i="9"/>
  <c r="H1962" i="9"/>
  <c r="I1962" i="9"/>
  <c r="J1962" i="9"/>
  <c r="B1963" i="9"/>
  <c r="C1963" i="9"/>
  <c r="D1963" i="9"/>
  <c r="H1963" i="9"/>
  <c r="N1963" i="9" s="1"/>
  <c r="I1963" i="9"/>
  <c r="J1963" i="9"/>
  <c r="L1963" i="9"/>
  <c r="O1963" i="9"/>
  <c r="B1964" i="9"/>
  <c r="C1964" i="9"/>
  <c r="D1964" i="9"/>
  <c r="H1964" i="9"/>
  <c r="L1964" i="9" s="1"/>
  <c r="I1964" i="9"/>
  <c r="J1964" i="9"/>
  <c r="B1965" i="9"/>
  <c r="C1965" i="9"/>
  <c r="D1965" i="9"/>
  <c r="H1965" i="9"/>
  <c r="L1965" i="9" s="1"/>
  <c r="I1965" i="9"/>
  <c r="J1965" i="9"/>
  <c r="O1965" i="9"/>
  <c r="B1966" i="9"/>
  <c r="C1966" i="9"/>
  <c r="D1966" i="9"/>
  <c r="H1966" i="9"/>
  <c r="O1966" i="9" s="1"/>
  <c r="I1966" i="9"/>
  <c r="J1966" i="9"/>
  <c r="N1966" i="9"/>
  <c r="B1967" i="9"/>
  <c r="C1967" i="9"/>
  <c r="D1967" i="9"/>
  <c r="H1967" i="9"/>
  <c r="O1967" i="9" s="1"/>
  <c r="I1967" i="9"/>
  <c r="J1967" i="9"/>
  <c r="B1968" i="9"/>
  <c r="C1968" i="9"/>
  <c r="D1968" i="9"/>
  <c r="H1968" i="9"/>
  <c r="I1968" i="9"/>
  <c r="J1968" i="9"/>
  <c r="B1969" i="9"/>
  <c r="C1969" i="9"/>
  <c r="D1969" i="9"/>
  <c r="H1969" i="9"/>
  <c r="L1969" i="9" s="1"/>
  <c r="I1969" i="9"/>
  <c r="J1969" i="9"/>
  <c r="B1970" i="9"/>
  <c r="C1970" i="9"/>
  <c r="D1970" i="9"/>
  <c r="H1970" i="9"/>
  <c r="I1970" i="9"/>
  <c r="J1970" i="9"/>
  <c r="B1971" i="9"/>
  <c r="C1971" i="9"/>
  <c r="D1971" i="9"/>
  <c r="H1971" i="9"/>
  <c r="O1971" i="9" s="1"/>
  <c r="I1971" i="9"/>
  <c r="J1971" i="9"/>
  <c r="L1971" i="9"/>
  <c r="N1971" i="9"/>
  <c r="B1972" i="9"/>
  <c r="C1972" i="9"/>
  <c r="D1972" i="9"/>
  <c r="H1972" i="9"/>
  <c r="L1972" i="9" s="1"/>
  <c r="I1972" i="9"/>
  <c r="J1972" i="9"/>
  <c r="B1973" i="9"/>
  <c r="C1973" i="9"/>
  <c r="D1973" i="9"/>
  <c r="H1973" i="9"/>
  <c r="L1973" i="9" s="1"/>
  <c r="I1973" i="9"/>
  <c r="J1973" i="9"/>
  <c r="B1974" i="9"/>
  <c r="C1974" i="9"/>
  <c r="D1974" i="9"/>
  <c r="H1974" i="9"/>
  <c r="N1974" i="9" s="1"/>
  <c r="I1974" i="9"/>
  <c r="J1974" i="9"/>
  <c r="O1974" i="9"/>
  <c r="B1975" i="9"/>
  <c r="C1975" i="9"/>
  <c r="D1975" i="9"/>
  <c r="H1975" i="9"/>
  <c r="I1975" i="9"/>
  <c r="J1975" i="9"/>
  <c r="O1975" i="9"/>
  <c r="B1976" i="9"/>
  <c r="C1976" i="9"/>
  <c r="D1976" i="9"/>
  <c r="H1976" i="9"/>
  <c r="I1976" i="9"/>
  <c r="J1976" i="9"/>
  <c r="B1977" i="9"/>
  <c r="C1977" i="9"/>
  <c r="D1977" i="9"/>
  <c r="H1977" i="9"/>
  <c r="L1977" i="9" s="1"/>
  <c r="I1977" i="9"/>
  <c r="J1977" i="9"/>
  <c r="B1978" i="9"/>
  <c r="C1978" i="9"/>
  <c r="D1978" i="9"/>
  <c r="H1978" i="9"/>
  <c r="I1978" i="9"/>
  <c r="J1978" i="9"/>
  <c r="B1979" i="9"/>
  <c r="C1979" i="9"/>
  <c r="D1979" i="9"/>
  <c r="H1979" i="9"/>
  <c r="O1979" i="9" s="1"/>
  <c r="I1979" i="9"/>
  <c r="J1979" i="9"/>
  <c r="N1979" i="9"/>
  <c r="B1980" i="9"/>
  <c r="C1980" i="9"/>
  <c r="D1980" i="9"/>
  <c r="H1980" i="9"/>
  <c r="N1980" i="9" s="1"/>
  <c r="I1980" i="9"/>
  <c r="J1980" i="9"/>
  <c r="L1980" i="9"/>
  <c r="B1981" i="9"/>
  <c r="C1981" i="9"/>
  <c r="D1981" i="9"/>
  <c r="H1981" i="9"/>
  <c r="L1981" i="9" s="1"/>
  <c r="I1981" i="9"/>
  <c r="J1981" i="9"/>
  <c r="B1982" i="9"/>
  <c r="C1982" i="9"/>
  <c r="D1982" i="9"/>
  <c r="H1982" i="9"/>
  <c r="N1982" i="9" s="1"/>
  <c r="I1982" i="9"/>
  <c r="J1982" i="9"/>
  <c r="O1982" i="9"/>
  <c r="B1983" i="9"/>
  <c r="C1983" i="9"/>
  <c r="D1983" i="9"/>
  <c r="H1983" i="9"/>
  <c r="I1983" i="9"/>
  <c r="J1983" i="9"/>
  <c r="O1983" i="9"/>
  <c r="B1984" i="9"/>
  <c r="C1984" i="9"/>
  <c r="D1984" i="9"/>
  <c r="H1984" i="9"/>
  <c r="I1984" i="9"/>
  <c r="J1984" i="9"/>
  <c r="B1985" i="9"/>
  <c r="C1985" i="9"/>
  <c r="D1985" i="9"/>
  <c r="H1985" i="9"/>
  <c r="L1985" i="9" s="1"/>
  <c r="I1985" i="9"/>
  <c r="J1985" i="9"/>
  <c r="B1986" i="9"/>
  <c r="C1986" i="9"/>
  <c r="D1986" i="9"/>
  <c r="H1986" i="9"/>
  <c r="I1986" i="9"/>
  <c r="J1986" i="9"/>
  <c r="B1987" i="9"/>
  <c r="C1987" i="9"/>
  <c r="D1987" i="9"/>
  <c r="H1987" i="9"/>
  <c r="L1987" i="9" s="1"/>
  <c r="I1987" i="9"/>
  <c r="J1987" i="9"/>
  <c r="N1987" i="9"/>
  <c r="O1987" i="9"/>
  <c r="B1988" i="9"/>
  <c r="C1988" i="9"/>
  <c r="D1988" i="9"/>
  <c r="H1988" i="9"/>
  <c r="L1988" i="9" s="1"/>
  <c r="I1988" i="9"/>
  <c r="J1988" i="9"/>
  <c r="B1989" i="9"/>
  <c r="C1989" i="9"/>
  <c r="D1989" i="9"/>
  <c r="H1989" i="9"/>
  <c r="L1989" i="9" s="1"/>
  <c r="I1989" i="9"/>
  <c r="J1989" i="9"/>
  <c r="B1990" i="9"/>
  <c r="C1990" i="9"/>
  <c r="D1990" i="9"/>
  <c r="H1990" i="9"/>
  <c r="N1990" i="9" s="1"/>
  <c r="I1990" i="9"/>
  <c r="J1990" i="9"/>
  <c r="O1990" i="9"/>
  <c r="B1991" i="9"/>
  <c r="C1991" i="9"/>
  <c r="D1991" i="9"/>
  <c r="H1991" i="9"/>
  <c r="I1991" i="9"/>
  <c r="J1991" i="9"/>
  <c r="O1991" i="9"/>
  <c r="B1992" i="9"/>
  <c r="C1992" i="9"/>
  <c r="D1992" i="9"/>
  <c r="H1992" i="9"/>
  <c r="I1992" i="9"/>
  <c r="J1992" i="9"/>
  <c r="B1993" i="9"/>
  <c r="C1993" i="9"/>
  <c r="D1993" i="9"/>
  <c r="H1993" i="9"/>
  <c r="L1993" i="9" s="1"/>
  <c r="I1993" i="9"/>
  <c r="J1993" i="9"/>
  <c r="B1994" i="9"/>
  <c r="C1994" i="9"/>
  <c r="D1994" i="9"/>
  <c r="H1994" i="9"/>
  <c r="I1994" i="9"/>
  <c r="J1994" i="9"/>
  <c r="B1995" i="9"/>
  <c r="C1995" i="9"/>
  <c r="D1995" i="9"/>
  <c r="H1995" i="9"/>
  <c r="L1995" i="9" s="1"/>
  <c r="I1995" i="9"/>
  <c r="J1995" i="9"/>
  <c r="O1995" i="9"/>
  <c r="B1996" i="9"/>
  <c r="C1996" i="9"/>
  <c r="D1996" i="9"/>
  <c r="H1996" i="9"/>
  <c r="L1996" i="9" s="1"/>
  <c r="I1996" i="9"/>
  <c r="J1996" i="9"/>
  <c r="N1996" i="9"/>
  <c r="B1997" i="9"/>
  <c r="C1997" i="9"/>
  <c r="D1997" i="9"/>
  <c r="H1997" i="9"/>
  <c r="L1997" i="9" s="1"/>
  <c r="I1997" i="9"/>
  <c r="J1997" i="9"/>
  <c r="B1998" i="9"/>
  <c r="C1998" i="9"/>
  <c r="D1998" i="9"/>
  <c r="H1998" i="9"/>
  <c r="N1998" i="9" s="1"/>
  <c r="I1998" i="9"/>
  <c r="J1998" i="9"/>
  <c r="B1999" i="9"/>
  <c r="C1999" i="9"/>
  <c r="D1999" i="9"/>
  <c r="H1999" i="9"/>
  <c r="I1999" i="9"/>
  <c r="J1999" i="9"/>
  <c r="O1999" i="9"/>
  <c r="B2000" i="9"/>
  <c r="C2000" i="9"/>
  <c r="D2000" i="9"/>
  <c r="H2000" i="9"/>
  <c r="I2000" i="9"/>
  <c r="J2000" i="9"/>
  <c r="B2001" i="9"/>
  <c r="C2001" i="9"/>
  <c r="D2001" i="9"/>
  <c r="H2001" i="9"/>
  <c r="N2001" i="9" s="1"/>
  <c r="I2001" i="9"/>
  <c r="J2001" i="9"/>
  <c r="L2001" i="9"/>
  <c r="B2002" i="9"/>
  <c r="C2002" i="9"/>
  <c r="D2002" i="9"/>
  <c r="H2002" i="9"/>
  <c r="I2002" i="9"/>
  <c r="J2002" i="9"/>
  <c r="B2003" i="9"/>
  <c r="C2003" i="9"/>
  <c r="D2003" i="9"/>
  <c r="H2003" i="9"/>
  <c r="O2003" i="9" s="1"/>
  <c r="I2003" i="9"/>
  <c r="J2003" i="9"/>
  <c r="B2004" i="9"/>
  <c r="C2004" i="9"/>
  <c r="D2004" i="9"/>
  <c r="H2004" i="9"/>
  <c r="L2004" i="9" s="1"/>
  <c r="I2004" i="9"/>
  <c r="J2004" i="9"/>
  <c r="P2004" i="9" s="1"/>
  <c r="N2004" i="9"/>
  <c r="O2004" i="9"/>
  <c r="B2005" i="9"/>
  <c r="C2005" i="9"/>
  <c r="D2005" i="9"/>
  <c r="H2005" i="9"/>
  <c r="L2005" i="9" s="1"/>
  <c r="I2005" i="9"/>
  <c r="J2005" i="9"/>
  <c r="O2005" i="9"/>
  <c r="B2006" i="9"/>
  <c r="C2006" i="9"/>
  <c r="D2006" i="9"/>
  <c r="H2006" i="9"/>
  <c r="N2006" i="9" s="1"/>
  <c r="I2006" i="9"/>
  <c r="J2006" i="9"/>
  <c r="B2007" i="9"/>
  <c r="C2007" i="9"/>
  <c r="D2007" i="9"/>
  <c r="H2007" i="9"/>
  <c r="O2007" i="9" s="1"/>
  <c r="I2007" i="9"/>
  <c r="J2007" i="9"/>
  <c r="B2008" i="9"/>
  <c r="C2008" i="9"/>
  <c r="D2008" i="9"/>
  <c r="H2008" i="9"/>
  <c r="I2008" i="9"/>
  <c r="J2008" i="9"/>
  <c r="B2009" i="9"/>
  <c r="C2009" i="9"/>
  <c r="D2009" i="9"/>
  <c r="H2009" i="9"/>
  <c r="I2009" i="9"/>
  <c r="J2009" i="9"/>
  <c r="L2009" i="9"/>
  <c r="O2009" i="9"/>
  <c r="B2010" i="9"/>
  <c r="C2010" i="9"/>
  <c r="D2010" i="9"/>
  <c r="H2010" i="9"/>
  <c r="I2010" i="9"/>
  <c r="J2010" i="9"/>
  <c r="B2011" i="9"/>
  <c r="C2011" i="9"/>
  <c r="D2011" i="9"/>
  <c r="H2011" i="9"/>
  <c r="O2011" i="9" s="1"/>
  <c r="I2011" i="9"/>
  <c r="J2011" i="9"/>
  <c r="L2011" i="9"/>
  <c r="B2012" i="9"/>
  <c r="C2012" i="9"/>
  <c r="D2012" i="9"/>
  <c r="H2012" i="9"/>
  <c r="L2012" i="9" s="1"/>
  <c r="I2012" i="9"/>
  <c r="J2012" i="9"/>
  <c r="B2013" i="9"/>
  <c r="C2013" i="9"/>
  <c r="D2013" i="9"/>
  <c r="H2013" i="9"/>
  <c r="L2013" i="9" s="1"/>
  <c r="I2013" i="9"/>
  <c r="J2013" i="9"/>
  <c r="B2014" i="9"/>
  <c r="C2014" i="9"/>
  <c r="D2014" i="9"/>
  <c r="H2014" i="9"/>
  <c r="I2014" i="9"/>
  <c r="J2014" i="9"/>
  <c r="N2014" i="9"/>
  <c r="O2014" i="9"/>
  <c r="B2015" i="9"/>
  <c r="C2015" i="9"/>
  <c r="D2015" i="9"/>
  <c r="H2015" i="9"/>
  <c r="I2015" i="9"/>
  <c r="J2015" i="9"/>
  <c r="B2016" i="9"/>
  <c r="C2016" i="9"/>
  <c r="D2016" i="9"/>
  <c r="H2016" i="9"/>
  <c r="L2016" i="9" s="1"/>
  <c r="I2016" i="9"/>
  <c r="J2016" i="9"/>
  <c r="B2017" i="9"/>
  <c r="C2017" i="9"/>
  <c r="D2017" i="9"/>
  <c r="H2017" i="9"/>
  <c r="L2017" i="9" s="1"/>
  <c r="I2017" i="9"/>
  <c r="J2017" i="9"/>
  <c r="B2018" i="9"/>
  <c r="C2018" i="9"/>
  <c r="D2018" i="9"/>
  <c r="H2018" i="9"/>
  <c r="I2018" i="9"/>
  <c r="J2018" i="9"/>
  <c r="B2019" i="9"/>
  <c r="C2019" i="9"/>
  <c r="D2019" i="9"/>
  <c r="H2019" i="9"/>
  <c r="O2019" i="9" s="1"/>
  <c r="I2019" i="9"/>
  <c r="J2019" i="9"/>
  <c r="L2019" i="9"/>
  <c r="N2019" i="9"/>
  <c r="B2020" i="9"/>
  <c r="C2020" i="9"/>
  <c r="D2020" i="9"/>
  <c r="H2020" i="9"/>
  <c r="L2020" i="9" s="1"/>
  <c r="I2020" i="9"/>
  <c r="J2020" i="9"/>
  <c r="N2020" i="9"/>
  <c r="B2021" i="9"/>
  <c r="C2021" i="9"/>
  <c r="D2021" i="9"/>
  <c r="H2021" i="9"/>
  <c r="L2021" i="9" s="1"/>
  <c r="I2021" i="9"/>
  <c r="J2021" i="9"/>
  <c r="B2022" i="9"/>
  <c r="C2022" i="9"/>
  <c r="D2022" i="9"/>
  <c r="H2022" i="9"/>
  <c r="N2022" i="9" s="1"/>
  <c r="I2022" i="9"/>
  <c r="J2022" i="9"/>
  <c r="O2022" i="9"/>
  <c r="B2023" i="9"/>
  <c r="C2023" i="9"/>
  <c r="D2023" i="9"/>
  <c r="H2023" i="9"/>
  <c r="I2023" i="9"/>
  <c r="J2023" i="9"/>
  <c r="O2023" i="9"/>
  <c r="B2024" i="9"/>
  <c r="C2024" i="9"/>
  <c r="D2024" i="9"/>
  <c r="H2024" i="9"/>
  <c r="I2024" i="9"/>
  <c r="J2024" i="9"/>
  <c r="B2025" i="9"/>
  <c r="C2025" i="9"/>
  <c r="D2025" i="9"/>
  <c r="H2025" i="9"/>
  <c r="N2025" i="9" s="1"/>
  <c r="I2025" i="9"/>
  <c r="J2025" i="9"/>
  <c r="P2025" i="9" s="1"/>
  <c r="L2025" i="9"/>
  <c r="B2026" i="9"/>
  <c r="C2026" i="9"/>
  <c r="D2026" i="9"/>
  <c r="H2026" i="9"/>
  <c r="I2026" i="9"/>
  <c r="J2026" i="9"/>
  <c r="B2027" i="9"/>
  <c r="C2027" i="9"/>
  <c r="D2027" i="9"/>
  <c r="H2027" i="9"/>
  <c r="L2027" i="9" s="1"/>
  <c r="I2027" i="9"/>
  <c r="J2027" i="9"/>
  <c r="O2027" i="9"/>
  <c r="B2028" i="9"/>
  <c r="C2028" i="9"/>
  <c r="D2028" i="9"/>
  <c r="H2028" i="9"/>
  <c r="I2028" i="9"/>
  <c r="J2028" i="9"/>
  <c r="N2028" i="9"/>
  <c r="B2029" i="9"/>
  <c r="C2029" i="9"/>
  <c r="D2029" i="9"/>
  <c r="H2029" i="9"/>
  <c r="N2029" i="9" s="1"/>
  <c r="I2029" i="9"/>
  <c r="J2029" i="9"/>
  <c r="L2029" i="9"/>
  <c r="B2030" i="9"/>
  <c r="C2030" i="9"/>
  <c r="D2030" i="9"/>
  <c r="H2030" i="9"/>
  <c r="N2030" i="9" s="1"/>
  <c r="I2030" i="9"/>
  <c r="J2030" i="9"/>
  <c r="B2031" i="9"/>
  <c r="C2031" i="9"/>
  <c r="D2031" i="9"/>
  <c r="H2031" i="9"/>
  <c r="O2031" i="9" s="1"/>
  <c r="I2031" i="9"/>
  <c r="J2031" i="9"/>
  <c r="B2032" i="9"/>
  <c r="C2032" i="9"/>
  <c r="D2032" i="9"/>
  <c r="H2032" i="9"/>
  <c r="I2032" i="9"/>
  <c r="J2032" i="9"/>
  <c r="B2033" i="9"/>
  <c r="C2033" i="9"/>
  <c r="D2033" i="9"/>
  <c r="H2033" i="9"/>
  <c r="I2033" i="9"/>
  <c r="J2033" i="9"/>
  <c r="L2033" i="9"/>
  <c r="O2033" i="9"/>
  <c r="B2034" i="9"/>
  <c r="C2034" i="9"/>
  <c r="D2034" i="9"/>
  <c r="H2034" i="9"/>
  <c r="I2034" i="9"/>
  <c r="J2034" i="9"/>
  <c r="B2035" i="9"/>
  <c r="C2035" i="9"/>
  <c r="D2035" i="9"/>
  <c r="H2035" i="9"/>
  <c r="L2035" i="9" s="1"/>
  <c r="I2035" i="9"/>
  <c r="J2035" i="9"/>
  <c r="N2035" i="9"/>
  <c r="O2035" i="9"/>
  <c r="B2036" i="9"/>
  <c r="C2036" i="9"/>
  <c r="D2036" i="9"/>
  <c r="H2036" i="9"/>
  <c r="L2036" i="9" s="1"/>
  <c r="I2036" i="9"/>
  <c r="J2036" i="9"/>
  <c r="O2036" i="9"/>
  <c r="B2037" i="9"/>
  <c r="C2037" i="9"/>
  <c r="D2037" i="9"/>
  <c r="H2037" i="9"/>
  <c r="L2037" i="9" s="1"/>
  <c r="I2037" i="9"/>
  <c r="J2037" i="9"/>
  <c r="O2037" i="9"/>
  <c r="B2038" i="9"/>
  <c r="C2038" i="9"/>
  <c r="D2038" i="9"/>
  <c r="H2038" i="9"/>
  <c r="N2038" i="9" s="1"/>
  <c r="I2038" i="9"/>
  <c r="J2038" i="9"/>
  <c r="O2038" i="9"/>
  <c r="B2039" i="9"/>
  <c r="C2039" i="9"/>
  <c r="D2039" i="9"/>
  <c r="H2039" i="9"/>
  <c r="O2039" i="9" s="1"/>
  <c r="I2039" i="9"/>
  <c r="J2039" i="9"/>
  <c r="B2040" i="9"/>
  <c r="C2040" i="9"/>
  <c r="D2040" i="9"/>
  <c r="H2040" i="9"/>
  <c r="I2040" i="9"/>
  <c r="J2040" i="9"/>
  <c r="B2041" i="9"/>
  <c r="C2041" i="9"/>
  <c r="D2041" i="9"/>
  <c r="H2041" i="9"/>
  <c r="L2041" i="9" s="1"/>
  <c r="I2041" i="9"/>
  <c r="J2041" i="9"/>
  <c r="O2041" i="9"/>
  <c r="B2042" i="9"/>
  <c r="C2042" i="9"/>
  <c r="D2042" i="9"/>
  <c r="H2042" i="9"/>
  <c r="I2042" i="9"/>
  <c r="J2042" i="9"/>
  <c r="B2043" i="9"/>
  <c r="C2043" i="9"/>
  <c r="D2043" i="9"/>
  <c r="H2043" i="9"/>
  <c r="N2043" i="9" s="1"/>
  <c r="I2043" i="9"/>
  <c r="J2043" i="9"/>
  <c r="L2043" i="9"/>
  <c r="O2043" i="9"/>
  <c r="B2044" i="9"/>
  <c r="C2044" i="9"/>
  <c r="D2044" i="9"/>
  <c r="H2044" i="9"/>
  <c r="L2044" i="9" s="1"/>
  <c r="I2044" i="9"/>
  <c r="J2044" i="9"/>
  <c r="B2045" i="9"/>
  <c r="C2045" i="9"/>
  <c r="D2045" i="9"/>
  <c r="H2045" i="9"/>
  <c r="L2045" i="9" s="1"/>
  <c r="I2045" i="9"/>
  <c r="J2045" i="9"/>
  <c r="O2045" i="9"/>
  <c r="B2046" i="9"/>
  <c r="C2046" i="9"/>
  <c r="D2046" i="9"/>
  <c r="H2046" i="9"/>
  <c r="O2046" i="9" s="1"/>
  <c r="I2046" i="9"/>
  <c r="J2046" i="9"/>
  <c r="N2046" i="9"/>
  <c r="B2047" i="9"/>
  <c r="C2047" i="9"/>
  <c r="D2047" i="9"/>
  <c r="H2047" i="9"/>
  <c r="O2047" i="9" s="1"/>
  <c r="I2047" i="9"/>
  <c r="J2047" i="9"/>
  <c r="B2048" i="9"/>
  <c r="C2048" i="9"/>
  <c r="D2048" i="9"/>
  <c r="H2048" i="9"/>
  <c r="I2048" i="9"/>
  <c r="J2048" i="9"/>
  <c r="B2049" i="9"/>
  <c r="C2049" i="9"/>
  <c r="D2049" i="9"/>
  <c r="H2049" i="9"/>
  <c r="L2049" i="9" s="1"/>
  <c r="I2049" i="9"/>
  <c r="J2049" i="9"/>
  <c r="O2049" i="9"/>
  <c r="B2050" i="9"/>
  <c r="C2050" i="9"/>
  <c r="D2050" i="9"/>
  <c r="H2050" i="9"/>
  <c r="I2050" i="9"/>
  <c r="J2050" i="9"/>
  <c r="B2051" i="9"/>
  <c r="C2051" i="9"/>
  <c r="D2051" i="9"/>
  <c r="H2051" i="9"/>
  <c r="N2051" i="9" s="1"/>
  <c r="I2051" i="9"/>
  <c r="J2051" i="9"/>
  <c r="L2051" i="9"/>
  <c r="O2051" i="9"/>
  <c r="B2052" i="9"/>
  <c r="C2052" i="9"/>
  <c r="D2052" i="9"/>
  <c r="H2052" i="9"/>
  <c r="L2052" i="9" s="1"/>
  <c r="I2052" i="9"/>
  <c r="J2052" i="9"/>
  <c r="B2053" i="9"/>
  <c r="C2053" i="9"/>
  <c r="D2053" i="9"/>
  <c r="H2053" i="9"/>
  <c r="L2053" i="9" s="1"/>
  <c r="I2053" i="9"/>
  <c r="J2053" i="9"/>
  <c r="O2053" i="9"/>
  <c r="B2054" i="9"/>
  <c r="C2054" i="9"/>
  <c r="D2054" i="9"/>
  <c r="H2054" i="9"/>
  <c r="O2054" i="9" s="1"/>
  <c r="I2054" i="9"/>
  <c r="J2054" i="9"/>
  <c r="N2054" i="9"/>
  <c r="B2055" i="9"/>
  <c r="C2055" i="9"/>
  <c r="D2055" i="9"/>
  <c r="H2055" i="9"/>
  <c r="I2055" i="9"/>
  <c r="J2055" i="9"/>
  <c r="B2056" i="9"/>
  <c r="C2056" i="9"/>
  <c r="D2056" i="9"/>
  <c r="H2056" i="9"/>
  <c r="L2056" i="9" s="1"/>
  <c r="I2056" i="9"/>
  <c r="J2056" i="9"/>
  <c r="B2057" i="9"/>
  <c r="C2057" i="9"/>
  <c r="D2057" i="9"/>
  <c r="H2057" i="9"/>
  <c r="L2057" i="9" s="1"/>
  <c r="I2057" i="9"/>
  <c r="J2057" i="9"/>
  <c r="O2057" i="9"/>
  <c r="B2058" i="9"/>
  <c r="C2058" i="9"/>
  <c r="D2058" i="9"/>
  <c r="H2058" i="9"/>
  <c r="I2058" i="9"/>
  <c r="J2058" i="9"/>
  <c r="B2059" i="9"/>
  <c r="C2059" i="9"/>
  <c r="D2059" i="9"/>
  <c r="H2059" i="9"/>
  <c r="O2059" i="9" s="1"/>
  <c r="I2059" i="9"/>
  <c r="J2059" i="9"/>
  <c r="L2059" i="9"/>
  <c r="B2060" i="9"/>
  <c r="C2060" i="9"/>
  <c r="D2060" i="9"/>
  <c r="H2060" i="9"/>
  <c r="L2060" i="9" s="1"/>
  <c r="I2060" i="9"/>
  <c r="J2060" i="9"/>
  <c r="B2061" i="9"/>
  <c r="C2061" i="9"/>
  <c r="D2061" i="9"/>
  <c r="H2061" i="9"/>
  <c r="L2061" i="9" s="1"/>
  <c r="I2061" i="9"/>
  <c r="J2061" i="9"/>
  <c r="O2061" i="9"/>
  <c r="B2062" i="9"/>
  <c r="C2062" i="9"/>
  <c r="D2062" i="9"/>
  <c r="H2062" i="9"/>
  <c r="O2062" i="9" s="1"/>
  <c r="I2062" i="9"/>
  <c r="J2062" i="9"/>
  <c r="N2062" i="9"/>
  <c r="B2063" i="9"/>
  <c r="C2063" i="9"/>
  <c r="D2063" i="9"/>
  <c r="H2063" i="9"/>
  <c r="L2063" i="9" s="1"/>
  <c r="I2063" i="9"/>
  <c r="J2063" i="9"/>
  <c r="B2064" i="9"/>
  <c r="C2064" i="9"/>
  <c r="D2064" i="9"/>
  <c r="H2064" i="9"/>
  <c r="L2064" i="9" s="1"/>
  <c r="I2064" i="9"/>
  <c r="J2064" i="9"/>
  <c r="B2065" i="9"/>
  <c r="C2065" i="9"/>
  <c r="D2065" i="9"/>
  <c r="H2065" i="9"/>
  <c r="L2065" i="9" s="1"/>
  <c r="I2065" i="9"/>
  <c r="J2065" i="9"/>
  <c r="B2066" i="9"/>
  <c r="C2066" i="9"/>
  <c r="D2066" i="9"/>
  <c r="H2066" i="9"/>
  <c r="I2066" i="9"/>
  <c r="J2066" i="9"/>
  <c r="N2066" i="9"/>
  <c r="B2067" i="9"/>
  <c r="C2067" i="9"/>
  <c r="D2067" i="9"/>
  <c r="H2067" i="9"/>
  <c r="O2067" i="9" s="1"/>
  <c r="I2067" i="9"/>
  <c r="J2067" i="9"/>
  <c r="L2067" i="9"/>
  <c r="B2068" i="9"/>
  <c r="C2068" i="9"/>
  <c r="D2068" i="9"/>
  <c r="H2068" i="9"/>
  <c r="L2068" i="9" s="1"/>
  <c r="I2068" i="9"/>
  <c r="J2068" i="9"/>
  <c r="B2069" i="9"/>
  <c r="C2069" i="9"/>
  <c r="D2069" i="9"/>
  <c r="H2069" i="9"/>
  <c r="L2069" i="9" s="1"/>
  <c r="I2069" i="9"/>
  <c r="J2069" i="9"/>
  <c r="O2069" i="9"/>
  <c r="B2070" i="9"/>
  <c r="C2070" i="9"/>
  <c r="D2070" i="9"/>
  <c r="H2070" i="9"/>
  <c r="N2070" i="9" s="1"/>
  <c r="I2070" i="9"/>
  <c r="J2070" i="9"/>
  <c r="L2070" i="9"/>
  <c r="O2070" i="9"/>
  <c r="B2071" i="9"/>
  <c r="C2071" i="9"/>
  <c r="D2071" i="9"/>
  <c r="H2071" i="9"/>
  <c r="I2071" i="9"/>
  <c r="J2071" i="9"/>
  <c r="B2072" i="9"/>
  <c r="C2072" i="9"/>
  <c r="D2072" i="9"/>
  <c r="H2072" i="9"/>
  <c r="L2072" i="9" s="1"/>
  <c r="I2072" i="9"/>
  <c r="J2072" i="9"/>
  <c r="N2072" i="9"/>
  <c r="O2072" i="9"/>
  <c r="B2073" i="9"/>
  <c r="C2073" i="9"/>
  <c r="D2073" i="9"/>
  <c r="H2073" i="9"/>
  <c r="I2073" i="9"/>
  <c r="J2073" i="9"/>
  <c r="B2074" i="9"/>
  <c r="C2074" i="9"/>
  <c r="D2074" i="9"/>
  <c r="H2074" i="9"/>
  <c r="N2074" i="9" s="1"/>
  <c r="I2074" i="9"/>
  <c r="J2074" i="9"/>
  <c r="L2074" i="9"/>
  <c r="O2074" i="9"/>
  <c r="B2075" i="9"/>
  <c r="C2075" i="9"/>
  <c r="D2075" i="9"/>
  <c r="H2075" i="9"/>
  <c r="L2075" i="9" s="1"/>
  <c r="I2075" i="9"/>
  <c r="J2075" i="9"/>
  <c r="N2075" i="9"/>
  <c r="B2076" i="9"/>
  <c r="C2076" i="9"/>
  <c r="D2076" i="9"/>
  <c r="H2076" i="9"/>
  <c r="O2076" i="9" s="1"/>
  <c r="I2076" i="9"/>
  <c r="J2076" i="9"/>
  <c r="B2077" i="9"/>
  <c r="C2077" i="9"/>
  <c r="D2077" i="9"/>
  <c r="H2077" i="9"/>
  <c r="N2077" i="9" s="1"/>
  <c r="I2077" i="9"/>
  <c r="J2077" i="9"/>
  <c r="B2078" i="9"/>
  <c r="C2078" i="9"/>
  <c r="D2078" i="9"/>
  <c r="H2078" i="9"/>
  <c r="N2078" i="9" s="1"/>
  <c r="I2078" i="9"/>
  <c r="J2078" i="9"/>
  <c r="O2078" i="9"/>
  <c r="B2079" i="9"/>
  <c r="C2079" i="9"/>
  <c r="D2079" i="9"/>
  <c r="H2079" i="9"/>
  <c r="I2079" i="9"/>
  <c r="J2079" i="9"/>
  <c r="B2080" i="9"/>
  <c r="C2080" i="9"/>
  <c r="D2080" i="9"/>
  <c r="H2080" i="9"/>
  <c r="N2080" i="9" s="1"/>
  <c r="I2080" i="9"/>
  <c r="J2080" i="9"/>
  <c r="L2080" i="9"/>
  <c r="O2080" i="9"/>
  <c r="B2081" i="9"/>
  <c r="C2081" i="9"/>
  <c r="D2081" i="9"/>
  <c r="H2081" i="9"/>
  <c r="N2081" i="9" s="1"/>
  <c r="I2081" i="9"/>
  <c r="J2081" i="9"/>
  <c r="B2082" i="9"/>
  <c r="C2082" i="9"/>
  <c r="D2082" i="9"/>
  <c r="H2082" i="9"/>
  <c r="N2082" i="9" s="1"/>
  <c r="I2082" i="9"/>
  <c r="J2082" i="9"/>
  <c r="L2082" i="9"/>
  <c r="O2082" i="9"/>
  <c r="B2083" i="9"/>
  <c r="C2083" i="9"/>
  <c r="D2083" i="9"/>
  <c r="H2083" i="9"/>
  <c r="L2083" i="9" s="1"/>
  <c r="I2083" i="9"/>
  <c r="J2083" i="9"/>
  <c r="P2083" i="9" s="1"/>
  <c r="R2083" i="9" s="1"/>
  <c r="N2083" i="9"/>
  <c r="B2084" i="9"/>
  <c r="C2084" i="9"/>
  <c r="D2084" i="9"/>
  <c r="H2084" i="9"/>
  <c r="O2084" i="9" s="1"/>
  <c r="I2084" i="9"/>
  <c r="J2084" i="9"/>
  <c r="B2085" i="9"/>
  <c r="C2085" i="9"/>
  <c r="D2085" i="9"/>
  <c r="H2085" i="9"/>
  <c r="N2085" i="9" s="1"/>
  <c r="I2085" i="9"/>
  <c r="J2085" i="9"/>
  <c r="B2086" i="9"/>
  <c r="C2086" i="9"/>
  <c r="D2086" i="9"/>
  <c r="H2086" i="9"/>
  <c r="N2086" i="9" s="1"/>
  <c r="I2086" i="9"/>
  <c r="J2086" i="9"/>
  <c r="O2086" i="9"/>
  <c r="B2087" i="9"/>
  <c r="C2087" i="9"/>
  <c r="D2087" i="9"/>
  <c r="H2087" i="9"/>
  <c r="I2087" i="9"/>
  <c r="J2087" i="9"/>
  <c r="B2088" i="9"/>
  <c r="C2088" i="9"/>
  <c r="D2088" i="9"/>
  <c r="H2088" i="9"/>
  <c r="N2088" i="9" s="1"/>
  <c r="I2088" i="9"/>
  <c r="J2088" i="9"/>
  <c r="L2088" i="9"/>
  <c r="O2088" i="9"/>
  <c r="B2089" i="9"/>
  <c r="C2089" i="9"/>
  <c r="D2089" i="9"/>
  <c r="H2089" i="9"/>
  <c r="N2089" i="9" s="1"/>
  <c r="I2089" i="9"/>
  <c r="J2089" i="9"/>
  <c r="B2090" i="9"/>
  <c r="C2090" i="9"/>
  <c r="D2090" i="9"/>
  <c r="H2090" i="9"/>
  <c r="N2090" i="9" s="1"/>
  <c r="I2090" i="9"/>
  <c r="J2090" i="9"/>
  <c r="L2090" i="9"/>
  <c r="O2090" i="9"/>
  <c r="B2091" i="9"/>
  <c r="C2091" i="9"/>
  <c r="D2091" i="9"/>
  <c r="H2091" i="9"/>
  <c r="L2091" i="9" s="1"/>
  <c r="I2091" i="9"/>
  <c r="J2091" i="9"/>
  <c r="N2091" i="9"/>
  <c r="B2092" i="9"/>
  <c r="C2092" i="9"/>
  <c r="D2092" i="9"/>
  <c r="H2092" i="9"/>
  <c r="O2092" i="9" s="1"/>
  <c r="I2092" i="9"/>
  <c r="J2092" i="9"/>
  <c r="B2093" i="9"/>
  <c r="C2093" i="9"/>
  <c r="D2093" i="9"/>
  <c r="H2093" i="9"/>
  <c r="N2093" i="9" s="1"/>
  <c r="I2093" i="9"/>
  <c r="J2093" i="9"/>
  <c r="B2094" i="9"/>
  <c r="C2094" i="9"/>
  <c r="D2094" i="9"/>
  <c r="H2094" i="9"/>
  <c r="N2094" i="9" s="1"/>
  <c r="I2094" i="9"/>
  <c r="J2094" i="9"/>
  <c r="O2094" i="9"/>
  <c r="B2095" i="9"/>
  <c r="C2095" i="9"/>
  <c r="D2095" i="9"/>
  <c r="H2095" i="9"/>
  <c r="I2095" i="9"/>
  <c r="J2095" i="9"/>
  <c r="O2095" i="9"/>
  <c r="B2096" i="9"/>
  <c r="C2096" i="9"/>
  <c r="D2096" i="9"/>
  <c r="H2096" i="9"/>
  <c r="O2096" i="9" s="1"/>
  <c r="I2096" i="9"/>
  <c r="J2096" i="9"/>
  <c r="B2097" i="9"/>
  <c r="C2097" i="9"/>
  <c r="D2097" i="9"/>
  <c r="H2097" i="9"/>
  <c r="L2097" i="9" s="1"/>
  <c r="I2097" i="9"/>
  <c r="J2097" i="9"/>
  <c r="B2098" i="9"/>
  <c r="C2098" i="9"/>
  <c r="D2098" i="9"/>
  <c r="H2098" i="9"/>
  <c r="L2098" i="9" s="1"/>
  <c r="I2098" i="9"/>
  <c r="J2098" i="9"/>
  <c r="B2099" i="9"/>
  <c r="C2099" i="9"/>
  <c r="D2099" i="9"/>
  <c r="H2099" i="9"/>
  <c r="O2099" i="9" s="1"/>
  <c r="I2099" i="9"/>
  <c r="J2099" i="9"/>
  <c r="L2099" i="9"/>
  <c r="N2099" i="9"/>
  <c r="B2100" i="9"/>
  <c r="C2100" i="9"/>
  <c r="D2100" i="9"/>
  <c r="H2100" i="9"/>
  <c r="L2100" i="9" s="1"/>
  <c r="I2100" i="9"/>
  <c r="J2100" i="9"/>
  <c r="B2101" i="9"/>
  <c r="C2101" i="9"/>
  <c r="D2101" i="9"/>
  <c r="H2101" i="9"/>
  <c r="N2101" i="9" s="1"/>
  <c r="I2101" i="9"/>
  <c r="J2101" i="9"/>
  <c r="B2102" i="9"/>
  <c r="C2102" i="9"/>
  <c r="D2102" i="9"/>
  <c r="H2102" i="9"/>
  <c r="L2102" i="9" s="1"/>
  <c r="I2102" i="9"/>
  <c r="J2102" i="9"/>
  <c r="N2102" i="9"/>
  <c r="B2103" i="9"/>
  <c r="C2103" i="9"/>
  <c r="D2103" i="9"/>
  <c r="H2103" i="9"/>
  <c r="L2103" i="9" s="1"/>
  <c r="I2103" i="9"/>
  <c r="J2103" i="9"/>
  <c r="B2104" i="9"/>
  <c r="C2104" i="9"/>
  <c r="D2104" i="9"/>
  <c r="H2104" i="9"/>
  <c r="O2104" i="9" s="1"/>
  <c r="I2104" i="9"/>
  <c r="J2104" i="9"/>
  <c r="B2105" i="9"/>
  <c r="C2105" i="9"/>
  <c r="D2105" i="9"/>
  <c r="H2105" i="9"/>
  <c r="L2105" i="9" s="1"/>
  <c r="I2105" i="9"/>
  <c r="J2105" i="9"/>
  <c r="B2106" i="9"/>
  <c r="C2106" i="9"/>
  <c r="D2106" i="9"/>
  <c r="H2106" i="9"/>
  <c r="L2106" i="9" s="1"/>
  <c r="I2106" i="9"/>
  <c r="J2106" i="9"/>
  <c r="B2107" i="9"/>
  <c r="C2107" i="9"/>
  <c r="D2107" i="9"/>
  <c r="H2107" i="9"/>
  <c r="O2107" i="9" s="1"/>
  <c r="I2107" i="9"/>
  <c r="J2107" i="9"/>
  <c r="L2107" i="9"/>
  <c r="N2107" i="9"/>
  <c r="B2108" i="9"/>
  <c r="C2108" i="9"/>
  <c r="D2108" i="9"/>
  <c r="H2108" i="9"/>
  <c r="L2108" i="9" s="1"/>
  <c r="I2108" i="9"/>
  <c r="J2108" i="9"/>
  <c r="B2109" i="9"/>
  <c r="C2109" i="9"/>
  <c r="D2109" i="9"/>
  <c r="H2109" i="9"/>
  <c r="N2109" i="9" s="1"/>
  <c r="I2109" i="9"/>
  <c r="J2109" i="9"/>
  <c r="B2110" i="9"/>
  <c r="C2110" i="9"/>
  <c r="D2110" i="9"/>
  <c r="H2110" i="9"/>
  <c r="L2110" i="9" s="1"/>
  <c r="I2110" i="9"/>
  <c r="J2110" i="9"/>
  <c r="N2110" i="9"/>
  <c r="B2111" i="9"/>
  <c r="C2111" i="9"/>
  <c r="D2111" i="9"/>
  <c r="H2111" i="9"/>
  <c r="L2111" i="9" s="1"/>
  <c r="I2111" i="9"/>
  <c r="J2111" i="9"/>
  <c r="B2112" i="9"/>
  <c r="C2112" i="9"/>
  <c r="D2112" i="9"/>
  <c r="H2112" i="9"/>
  <c r="O2112" i="9" s="1"/>
  <c r="I2112" i="9"/>
  <c r="J2112" i="9"/>
  <c r="L2112" i="9"/>
  <c r="B2113" i="9"/>
  <c r="C2113" i="9"/>
  <c r="D2113" i="9"/>
  <c r="H2113" i="9"/>
  <c r="L2113" i="9" s="1"/>
  <c r="I2113" i="9"/>
  <c r="J2113" i="9"/>
  <c r="B2114" i="9"/>
  <c r="C2114" i="9"/>
  <c r="D2114" i="9"/>
  <c r="H2114" i="9"/>
  <c r="L2114" i="9" s="1"/>
  <c r="I2114" i="9"/>
  <c r="J2114" i="9"/>
  <c r="B2115" i="9"/>
  <c r="C2115" i="9"/>
  <c r="D2115" i="9"/>
  <c r="H2115" i="9"/>
  <c r="O2115" i="9" s="1"/>
  <c r="I2115" i="9"/>
  <c r="J2115" i="9"/>
  <c r="L2115" i="9"/>
  <c r="N2115" i="9"/>
  <c r="B2116" i="9"/>
  <c r="C2116" i="9"/>
  <c r="D2116" i="9"/>
  <c r="H2116" i="9"/>
  <c r="L2116" i="9" s="1"/>
  <c r="I2116" i="9"/>
  <c r="J2116" i="9"/>
  <c r="B2117" i="9"/>
  <c r="C2117" i="9"/>
  <c r="D2117" i="9"/>
  <c r="H2117" i="9"/>
  <c r="N2117" i="9" s="1"/>
  <c r="I2117" i="9"/>
  <c r="J2117" i="9"/>
  <c r="B2118" i="9"/>
  <c r="C2118" i="9"/>
  <c r="D2118" i="9"/>
  <c r="H2118" i="9"/>
  <c r="L2118" i="9" s="1"/>
  <c r="I2118" i="9"/>
  <c r="J2118" i="9"/>
  <c r="N2118" i="9"/>
  <c r="B2119" i="9"/>
  <c r="C2119" i="9"/>
  <c r="D2119" i="9"/>
  <c r="H2119" i="9"/>
  <c r="L2119" i="9" s="1"/>
  <c r="I2119" i="9"/>
  <c r="J2119" i="9"/>
  <c r="B2120" i="9"/>
  <c r="C2120" i="9"/>
  <c r="D2120" i="9"/>
  <c r="H2120" i="9"/>
  <c r="O2120" i="9" s="1"/>
  <c r="I2120" i="9"/>
  <c r="J2120" i="9"/>
  <c r="L2120" i="9"/>
  <c r="B2121" i="9"/>
  <c r="C2121" i="9"/>
  <c r="D2121" i="9"/>
  <c r="H2121" i="9"/>
  <c r="L2121" i="9" s="1"/>
  <c r="I2121" i="9"/>
  <c r="J2121" i="9"/>
  <c r="B2122" i="9"/>
  <c r="C2122" i="9"/>
  <c r="D2122" i="9"/>
  <c r="H2122" i="9"/>
  <c r="L2122" i="9" s="1"/>
  <c r="I2122" i="9"/>
  <c r="J2122" i="9"/>
  <c r="B2123" i="9"/>
  <c r="C2123" i="9"/>
  <c r="D2123" i="9"/>
  <c r="H2123" i="9"/>
  <c r="O2123" i="9" s="1"/>
  <c r="I2123" i="9"/>
  <c r="J2123" i="9"/>
  <c r="L2123" i="9"/>
  <c r="N2123" i="9"/>
  <c r="B2124" i="9"/>
  <c r="C2124" i="9"/>
  <c r="D2124" i="9"/>
  <c r="H2124" i="9"/>
  <c r="L2124" i="9" s="1"/>
  <c r="I2124" i="9"/>
  <c r="J2124" i="9"/>
  <c r="B2125" i="9"/>
  <c r="C2125" i="9"/>
  <c r="D2125" i="9"/>
  <c r="H2125" i="9"/>
  <c r="N2125" i="9" s="1"/>
  <c r="I2125" i="9"/>
  <c r="J2125" i="9"/>
  <c r="B2126" i="9"/>
  <c r="C2126" i="9"/>
  <c r="D2126" i="9"/>
  <c r="H2126" i="9"/>
  <c r="L2126" i="9" s="1"/>
  <c r="I2126" i="9"/>
  <c r="J2126" i="9"/>
  <c r="N2126" i="9"/>
  <c r="B2127" i="9"/>
  <c r="C2127" i="9"/>
  <c r="D2127" i="9"/>
  <c r="H2127" i="9"/>
  <c r="L2127" i="9" s="1"/>
  <c r="I2127" i="9"/>
  <c r="J2127" i="9"/>
  <c r="B2128" i="9"/>
  <c r="C2128" i="9"/>
  <c r="D2128" i="9"/>
  <c r="H2128" i="9"/>
  <c r="O2128" i="9" s="1"/>
  <c r="I2128" i="9"/>
  <c r="J2128" i="9"/>
  <c r="L2128" i="9"/>
  <c r="B2129" i="9"/>
  <c r="C2129" i="9"/>
  <c r="D2129" i="9"/>
  <c r="H2129" i="9"/>
  <c r="L2129" i="9" s="1"/>
  <c r="I2129" i="9"/>
  <c r="J2129" i="9"/>
  <c r="B2130" i="9"/>
  <c r="C2130" i="9"/>
  <c r="D2130" i="9"/>
  <c r="H2130" i="9"/>
  <c r="L2130" i="9" s="1"/>
  <c r="I2130" i="9"/>
  <c r="J2130" i="9"/>
  <c r="B2131" i="9"/>
  <c r="C2131" i="9"/>
  <c r="D2131" i="9"/>
  <c r="H2131" i="9"/>
  <c r="O2131" i="9" s="1"/>
  <c r="I2131" i="9"/>
  <c r="J2131" i="9"/>
  <c r="L2131" i="9"/>
  <c r="N2131" i="9"/>
  <c r="B2132" i="9"/>
  <c r="C2132" i="9"/>
  <c r="D2132" i="9"/>
  <c r="H2132" i="9"/>
  <c r="L2132" i="9" s="1"/>
  <c r="I2132" i="9"/>
  <c r="J2132" i="9"/>
  <c r="B2133" i="9"/>
  <c r="C2133" i="9"/>
  <c r="D2133" i="9"/>
  <c r="H2133" i="9"/>
  <c r="N2133" i="9" s="1"/>
  <c r="I2133" i="9"/>
  <c r="J2133" i="9"/>
  <c r="B2134" i="9"/>
  <c r="C2134" i="9"/>
  <c r="D2134" i="9"/>
  <c r="H2134" i="9"/>
  <c r="L2134" i="9" s="1"/>
  <c r="I2134" i="9"/>
  <c r="J2134" i="9"/>
  <c r="N2134" i="9"/>
  <c r="B2135" i="9"/>
  <c r="C2135" i="9"/>
  <c r="D2135" i="9"/>
  <c r="H2135" i="9"/>
  <c r="L2135" i="9" s="1"/>
  <c r="I2135" i="9"/>
  <c r="J2135" i="9"/>
  <c r="B2136" i="9"/>
  <c r="C2136" i="9"/>
  <c r="D2136" i="9"/>
  <c r="H2136" i="9"/>
  <c r="O2136" i="9" s="1"/>
  <c r="I2136" i="9"/>
  <c r="J2136" i="9"/>
  <c r="L2136" i="9"/>
  <c r="B2137" i="9"/>
  <c r="C2137" i="9"/>
  <c r="D2137" i="9"/>
  <c r="H2137" i="9"/>
  <c r="L2137" i="9" s="1"/>
  <c r="I2137" i="9"/>
  <c r="J2137" i="9"/>
  <c r="B2138" i="9"/>
  <c r="C2138" i="9"/>
  <c r="D2138" i="9"/>
  <c r="H2138" i="9"/>
  <c r="L2138" i="9" s="1"/>
  <c r="I2138" i="9"/>
  <c r="J2138" i="9"/>
  <c r="B2139" i="9"/>
  <c r="C2139" i="9"/>
  <c r="D2139" i="9"/>
  <c r="H2139" i="9"/>
  <c r="O2139" i="9" s="1"/>
  <c r="I2139" i="9"/>
  <c r="J2139" i="9"/>
  <c r="L2139" i="9"/>
  <c r="N2139" i="9"/>
  <c r="B2140" i="9"/>
  <c r="C2140" i="9"/>
  <c r="D2140" i="9"/>
  <c r="H2140" i="9"/>
  <c r="L2140" i="9" s="1"/>
  <c r="I2140" i="9"/>
  <c r="J2140" i="9"/>
  <c r="B2141" i="9"/>
  <c r="C2141" i="9"/>
  <c r="D2141" i="9"/>
  <c r="H2141" i="9"/>
  <c r="N2141" i="9" s="1"/>
  <c r="I2141" i="9"/>
  <c r="J2141" i="9"/>
  <c r="B2142" i="9"/>
  <c r="C2142" i="9"/>
  <c r="D2142" i="9"/>
  <c r="H2142" i="9"/>
  <c r="L2142" i="9" s="1"/>
  <c r="I2142" i="9"/>
  <c r="J2142" i="9"/>
  <c r="O2142" i="9"/>
  <c r="B2143" i="9"/>
  <c r="C2143" i="9"/>
  <c r="D2143" i="9"/>
  <c r="H2143" i="9"/>
  <c r="L2143" i="9" s="1"/>
  <c r="I2143" i="9"/>
  <c r="J2143" i="9"/>
  <c r="B2144" i="9"/>
  <c r="C2144" i="9"/>
  <c r="D2144" i="9"/>
  <c r="H2144" i="9"/>
  <c r="O2144" i="9" s="1"/>
  <c r="I2144" i="9"/>
  <c r="J2144" i="9"/>
  <c r="L2144" i="9"/>
  <c r="B2145" i="9"/>
  <c r="C2145" i="9"/>
  <c r="D2145" i="9"/>
  <c r="H2145" i="9"/>
  <c r="L2145" i="9" s="1"/>
  <c r="I2145" i="9"/>
  <c r="J2145" i="9"/>
  <c r="B2146" i="9"/>
  <c r="C2146" i="9"/>
  <c r="D2146" i="9"/>
  <c r="H2146" i="9"/>
  <c r="L2146" i="9" s="1"/>
  <c r="I2146" i="9"/>
  <c r="J2146" i="9"/>
  <c r="B2147" i="9"/>
  <c r="C2147" i="9"/>
  <c r="D2147" i="9"/>
  <c r="H2147" i="9"/>
  <c r="L2147" i="9" s="1"/>
  <c r="I2147" i="9"/>
  <c r="J2147" i="9"/>
  <c r="N2147" i="9"/>
  <c r="B2148" i="9"/>
  <c r="C2148" i="9"/>
  <c r="D2148" i="9"/>
  <c r="H2148" i="9"/>
  <c r="L2148" i="9" s="1"/>
  <c r="I2148" i="9"/>
  <c r="J2148" i="9"/>
  <c r="B2149" i="9"/>
  <c r="C2149" i="9"/>
  <c r="D2149" i="9"/>
  <c r="H2149" i="9"/>
  <c r="I2149" i="9"/>
  <c r="J2149" i="9"/>
  <c r="B2150" i="9"/>
  <c r="C2150" i="9"/>
  <c r="D2150" i="9"/>
  <c r="H2150" i="9"/>
  <c r="L2150" i="9" s="1"/>
  <c r="I2150" i="9"/>
  <c r="J2150" i="9"/>
  <c r="B2151" i="9"/>
  <c r="C2151" i="9"/>
  <c r="D2151" i="9"/>
  <c r="H2151" i="9"/>
  <c r="L2151" i="9" s="1"/>
  <c r="I2151" i="9"/>
  <c r="J2151" i="9"/>
  <c r="B2152" i="9"/>
  <c r="C2152" i="9"/>
  <c r="D2152" i="9"/>
  <c r="H2152" i="9"/>
  <c r="O2152" i="9" s="1"/>
  <c r="I2152" i="9"/>
  <c r="J2152" i="9"/>
  <c r="L2152" i="9"/>
  <c r="B2153" i="9"/>
  <c r="C2153" i="9"/>
  <c r="D2153" i="9"/>
  <c r="H2153" i="9"/>
  <c r="L2153" i="9" s="1"/>
  <c r="I2153" i="9"/>
  <c r="J2153" i="9"/>
  <c r="B2154" i="9"/>
  <c r="C2154" i="9"/>
  <c r="D2154" i="9"/>
  <c r="H2154" i="9"/>
  <c r="L2154" i="9" s="1"/>
  <c r="I2154" i="9"/>
  <c r="J2154" i="9"/>
  <c r="B2155" i="9"/>
  <c r="C2155" i="9"/>
  <c r="D2155" i="9"/>
  <c r="H2155" i="9"/>
  <c r="L2155" i="9" s="1"/>
  <c r="I2155" i="9"/>
  <c r="J2155" i="9"/>
  <c r="N2155" i="9"/>
  <c r="B2156" i="9"/>
  <c r="C2156" i="9"/>
  <c r="D2156" i="9"/>
  <c r="H2156" i="9"/>
  <c r="L2156" i="9" s="1"/>
  <c r="I2156" i="9"/>
  <c r="J2156" i="9"/>
  <c r="B2157" i="9"/>
  <c r="C2157" i="9"/>
  <c r="D2157" i="9"/>
  <c r="H2157" i="9"/>
  <c r="I2157" i="9"/>
  <c r="J2157" i="9"/>
  <c r="B2158" i="9"/>
  <c r="C2158" i="9"/>
  <c r="D2158" i="9"/>
  <c r="H2158" i="9"/>
  <c r="L2158" i="9" s="1"/>
  <c r="I2158" i="9"/>
  <c r="J2158" i="9"/>
  <c r="B2159" i="9"/>
  <c r="C2159" i="9"/>
  <c r="D2159" i="9"/>
  <c r="H2159" i="9"/>
  <c r="L2159" i="9" s="1"/>
  <c r="I2159" i="9"/>
  <c r="J2159" i="9"/>
  <c r="B2160" i="9"/>
  <c r="C2160" i="9"/>
  <c r="D2160" i="9"/>
  <c r="H2160" i="9"/>
  <c r="O2160" i="9" s="1"/>
  <c r="I2160" i="9"/>
  <c r="J2160" i="9"/>
  <c r="L2160" i="9"/>
  <c r="B2161" i="9"/>
  <c r="C2161" i="9"/>
  <c r="D2161" i="9"/>
  <c r="H2161" i="9"/>
  <c r="L2161" i="9" s="1"/>
  <c r="I2161" i="9"/>
  <c r="J2161" i="9"/>
  <c r="B2162" i="9"/>
  <c r="C2162" i="9"/>
  <c r="D2162" i="9"/>
  <c r="H2162" i="9"/>
  <c r="L2162" i="9" s="1"/>
  <c r="I2162" i="9"/>
  <c r="J2162" i="9"/>
  <c r="B2163" i="9"/>
  <c r="C2163" i="9"/>
  <c r="D2163" i="9"/>
  <c r="H2163" i="9"/>
  <c r="L2163" i="9" s="1"/>
  <c r="I2163" i="9"/>
  <c r="J2163" i="9"/>
  <c r="N2163" i="9"/>
  <c r="B2164" i="9"/>
  <c r="C2164" i="9"/>
  <c r="D2164" i="9"/>
  <c r="H2164" i="9"/>
  <c r="N2164" i="9" s="1"/>
  <c r="I2164" i="9"/>
  <c r="J2164" i="9"/>
  <c r="L2164" i="9"/>
  <c r="B2165" i="9"/>
  <c r="C2165" i="9"/>
  <c r="D2165" i="9"/>
  <c r="H2165" i="9"/>
  <c r="I2165" i="9"/>
  <c r="J2165" i="9"/>
  <c r="B2166" i="9"/>
  <c r="C2166" i="9"/>
  <c r="D2166" i="9"/>
  <c r="H2166" i="9"/>
  <c r="L2166" i="9" s="1"/>
  <c r="I2166" i="9"/>
  <c r="J2166" i="9"/>
  <c r="B2167" i="9"/>
  <c r="C2167" i="9"/>
  <c r="D2167" i="9"/>
  <c r="H2167" i="9"/>
  <c r="L2167" i="9" s="1"/>
  <c r="I2167" i="9"/>
  <c r="J2167" i="9"/>
  <c r="B2168" i="9"/>
  <c r="C2168" i="9"/>
  <c r="D2168" i="9"/>
  <c r="H2168" i="9"/>
  <c r="O2168" i="9" s="1"/>
  <c r="I2168" i="9"/>
  <c r="J2168" i="9"/>
  <c r="L2168" i="9"/>
  <c r="B2169" i="9"/>
  <c r="C2169" i="9"/>
  <c r="D2169" i="9"/>
  <c r="H2169" i="9"/>
  <c r="L2169" i="9" s="1"/>
  <c r="I2169" i="9"/>
  <c r="J2169" i="9"/>
  <c r="B2170" i="9"/>
  <c r="C2170" i="9"/>
  <c r="D2170" i="9"/>
  <c r="H2170" i="9"/>
  <c r="L2170" i="9" s="1"/>
  <c r="I2170" i="9"/>
  <c r="J2170" i="9"/>
  <c r="B2171" i="9"/>
  <c r="C2171" i="9"/>
  <c r="D2171" i="9"/>
  <c r="H2171" i="9"/>
  <c r="L2171" i="9" s="1"/>
  <c r="I2171" i="9"/>
  <c r="J2171" i="9"/>
  <c r="N2171" i="9"/>
  <c r="B2172" i="9"/>
  <c r="C2172" i="9"/>
  <c r="D2172" i="9"/>
  <c r="H2172" i="9"/>
  <c r="N2172" i="9" s="1"/>
  <c r="I2172" i="9"/>
  <c r="J2172" i="9"/>
  <c r="P2172" i="9" s="1"/>
  <c r="L2172" i="9"/>
  <c r="B2173" i="9"/>
  <c r="C2173" i="9"/>
  <c r="D2173" i="9"/>
  <c r="H2173" i="9"/>
  <c r="I2173" i="9"/>
  <c r="J2173" i="9"/>
  <c r="B2174" i="9"/>
  <c r="C2174" i="9"/>
  <c r="D2174" i="9"/>
  <c r="H2174" i="9"/>
  <c r="L2174" i="9" s="1"/>
  <c r="I2174" i="9"/>
  <c r="J2174" i="9"/>
  <c r="B2175" i="9"/>
  <c r="C2175" i="9"/>
  <c r="D2175" i="9"/>
  <c r="H2175" i="9"/>
  <c r="L2175" i="9" s="1"/>
  <c r="I2175" i="9"/>
  <c r="J2175" i="9"/>
  <c r="B2176" i="9"/>
  <c r="C2176" i="9"/>
  <c r="D2176" i="9"/>
  <c r="H2176" i="9"/>
  <c r="O2176" i="9" s="1"/>
  <c r="I2176" i="9"/>
  <c r="J2176" i="9"/>
  <c r="L2176" i="9"/>
  <c r="B2177" i="9"/>
  <c r="C2177" i="9"/>
  <c r="D2177" i="9"/>
  <c r="H2177" i="9"/>
  <c r="L2177" i="9" s="1"/>
  <c r="I2177" i="9"/>
  <c r="J2177" i="9"/>
  <c r="B2178" i="9"/>
  <c r="C2178" i="9"/>
  <c r="D2178" i="9"/>
  <c r="H2178" i="9"/>
  <c r="L2178" i="9" s="1"/>
  <c r="I2178" i="9"/>
  <c r="J2178" i="9"/>
  <c r="B2179" i="9"/>
  <c r="C2179" i="9"/>
  <c r="D2179" i="9"/>
  <c r="H2179" i="9"/>
  <c r="L2179" i="9" s="1"/>
  <c r="I2179" i="9"/>
  <c r="J2179" i="9"/>
  <c r="N2179" i="9"/>
  <c r="B2180" i="9"/>
  <c r="C2180" i="9"/>
  <c r="D2180" i="9"/>
  <c r="H2180" i="9"/>
  <c r="N2180" i="9" s="1"/>
  <c r="I2180" i="9"/>
  <c r="J2180" i="9"/>
  <c r="L2180" i="9"/>
  <c r="B2181" i="9"/>
  <c r="C2181" i="9"/>
  <c r="D2181" i="9"/>
  <c r="H2181" i="9"/>
  <c r="I2181" i="9"/>
  <c r="J2181" i="9"/>
  <c r="B2182" i="9"/>
  <c r="C2182" i="9"/>
  <c r="D2182" i="9"/>
  <c r="H2182" i="9"/>
  <c r="L2182" i="9" s="1"/>
  <c r="I2182" i="9"/>
  <c r="J2182" i="9"/>
  <c r="B2183" i="9"/>
  <c r="C2183" i="9"/>
  <c r="D2183" i="9"/>
  <c r="H2183" i="9"/>
  <c r="L2183" i="9" s="1"/>
  <c r="I2183" i="9"/>
  <c r="J2183" i="9"/>
  <c r="B2184" i="9"/>
  <c r="C2184" i="9"/>
  <c r="D2184" i="9"/>
  <c r="H2184" i="9"/>
  <c r="O2184" i="9" s="1"/>
  <c r="I2184" i="9"/>
  <c r="J2184" i="9"/>
  <c r="L2184" i="9"/>
  <c r="B2185" i="9"/>
  <c r="C2185" i="9"/>
  <c r="D2185" i="9"/>
  <c r="H2185" i="9"/>
  <c r="L2185" i="9" s="1"/>
  <c r="I2185" i="9"/>
  <c r="J2185" i="9"/>
  <c r="B2186" i="9"/>
  <c r="C2186" i="9"/>
  <c r="D2186" i="9"/>
  <c r="H2186" i="9"/>
  <c r="L2186" i="9" s="1"/>
  <c r="I2186" i="9"/>
  <c r="J2186" i="9"/>
  <c r="B2187" i="9"/>
  <c r="C2187" i="9"/>
  <c r="D2187" i="9"/>
  <c r="H2187" i="9"/>
  <c r="L2187" i="9" s="1"/>
  <c r="I2187" i="9"/>
  <c r="J2187" i="9"/>
  <c r="N2187" i="9"/>
  <c r="B2188" i="9"/>
  <c r="C2188" i="9"/>
  <c r="D2188" i="9"/>
  <c r="H2188" i="9"/>
  <c r="O2188" i="9" s="1"/>
  <c r="I2188" i="9"/>
  <c r="J2188" i="9"/>
  <c r="N2188" i="9"/>
  <c r="B2189" i="9"/>
  <c r="C2189" i="9"/>
  <c r="D2189" i="9"/>
  <c r="H2189" i="9"/>
  <c r="I2189" i="9"/>
  <c r="J2189" i="9"/>
  <c r="B2190" i="9"/>
  <c r="C2190" i="9"/>
  <c r="D2190" i="9"/>
  <c r="H2190" i="9"/>
  <c r="L2190" i="9" s="1"/>
  <c r="I2190" i="9"/>
  <c r="J2190" i="9"/>
  <c r="B2191" i="9"/>
  <c r="C2191" i="9"/>
  <c r="D2191" i="9"/>
  <c r="H2191" i="9"/>
  <c r="L2191" i="9" s="1"/>
  <c r="I2191" i="9"/>
  <c r="J2191" i="9"/>
  <c r="B2192" i="9"/>
  <c r="C2192" i="9"/>
  <c r="D2192" i="9"/>
  <c r="H2192" i="9"/>
  <c r="O2192" i="9" s="1"/>
  <c r="I2192" i="9"/>
  <c r="J2192" i="9"/>
  <c r="L2192" i="9"/>
  <c r="B2193" i="9"/>
  <c r="C2193" i="9"/>
  <c r="D2193" i="9"/>
  <c r="H2193" i="9"/>
  <c r="N2193" i="9" s="1"/>
  <c r="I2193" i="9"/>
  <c r="J2193" i="9"/>
  <c r="L2193" i="9"/>
  <c r="B2194" i="9"/>
  <c r="C2194" i="9"/>
  <c r="D2194" i="9"/>
  <c r="H2194" i="9"/>
  <c r="L2194" i="9" s="1"/>
  <c r="I2194" i="9"/>
  <c r="J2194" i="9"/>
  <c r="B2195" i="9"/>
  <c r="C2195" i="9"/>
  <c r="D2195" i="9"/>
  <c r="H2195" i="9"/>
  <c r="L2195" i="9" s="1"/>
  <c r="I2195" i="9"/>
  <c r="J2195" i="9"/>
  <c r="B2196" i="9"/>
  <c r="C2196" i="9"/>
  <c r="D2196" i="9"/>
  <c r="H2196" i="9"/>
  <c r="I2196" i="9"/>
  <c r="J2196" i="9"/>
  <c r="O2196" i="9"/>
  <c r="B2197" i="9"/>
  <c r="C2197" i="9"/>
  <c r="D2197" i="9"/>
  <c r="H2197" i="9"/>
  <c r="I2197" i="9"/>
  <c r="J2197" i="9"/>
  <c r="B2198" i="9"/>
  <c r="C2198" i="9"/>
  <c r="D2198" i="9"/>
  <c r="H2198" i="9"/>
  <c r="L2198" i="9" s="1"/>
  <c r="I2198" i="9"/>
  <c r="J2198" i="9"/>
  <c r="B2199" i="9"/>
  <c r="C2199" i="9"/>
  <c r="D2199" i="9"/>
  <c r="H2199" i="9"/>
  <c r="L2199" i="9" s="1"/>
  <c r="I2199" i="9"/>
  <c r="J2199" i="9"/>
  <c r="B2200" i="9"/>
  <c r="C2200" i="9"/>
  <c r="D2200" i="9"/>
  <c r="H2200" i="9"/>
  <c r="O2200" i="9" s="1"/>
  <c r="I2200" i="9"/>
  <c r="J2200" i="9"/>
  <c r="B2201" i="9"/>
  <c r="C2201" i="9"/>
  <c r="D2201" i="9"/>
  <c r="H2201" i="9"/>
  <c r="L2201" i="9" s="1"/>
  <c r="I2201" i="9"/>
  <c r="J2201" i="9"/>
  <c r="N2201" i="9"/>
  <c r="B2202" i="9"/>
  <c r="C2202" i="9"/>
  <c r="D2202" i="9"/>
  <c r="H2202" i="9"/>
  <c r="L2202" i="9" s="1"/>
  <c r="I2202" i="9"/>
  <c r="J2202" i="9"/>
  <c r="B2203" i="9"/>
  <c r="C2203" i="9"/>
  <c r="D2203" i="9"/>
  <c r="H2203" i="9"/>
  <c r="L2203" i="9" s="1"/>
  <c r="I2203" i="9"/>
  <c r="J2203" i="9"/>
  <c r="B2204" i="9"/>
  <c r="C2204" i="9"/>
  <c r="D2204" i="9"/>
  <c r="H2204" i="9"/>
  <c r="L2204" i="9" s="1"/>
  <c r="I2204" i="9"/>
  <c r="J2204" i="9"/>
  <c r="O2204" i="9"/>
  <c r="B2205" i="9"/>
  <c r="C2205" i="9"/>
  <c r="D2205" i="9"/>
  <c r="H2205" i="9"/>
  <c r="I2205" i="9"/>
  <c r="J2205" i="9"/>
  <c r="B2206" i="9"/>
  <c r="C2206" i="9"/>
  <c r="D2206" i="9"/>
  <c r="H2206" i="9"/>
  <c r="N2206" i="9" s="1"/>
  <c r="I2206" i="9"/>
  <c r="J2206" i="9"/>
  <c r="L2206" i="9"/>
  <c r="B2207" i="9"/>
  <c r="C2207" i="9"/>
  <c r="D2207" i="9"/>
  <c r="H2207" i="9"/>
  <c r="L2207" i="9" s="1"/>
  <c r="I2207" i="9"/>
  <c r="J2207" i="9"/>
  <c r="B2208" i="9"/>
  <c r="C2208" i="9"/>
  <c r="D2208" i="9"/>
  <c r="H2208" i="9"/>
  <c r="L2208" i="9" s="1"/>
  <c r="I2208" i="9"/>
  <c r="J2208" i="9"/>
  <c r="B2209" i="9"/>
  <c r="C2209" i="9"/>
  <c r="D2209" i="9"/>
  <c r="H2209" i="9"/>
  <c r="L2209" i="9" s="1"/>
  <c r="I2209" i="9"/>
  <c r="J2209" i="9"/>
  <c r="N2209" i="9"/>
  <c r="O2209" i="9"/>
  <c r="B2210" i="9"/>
  <c r="C2210" i="9"/>
  <c r="D2210" i="9"/>
  <c r="H2210" i="9"/>
  <c r="L2210" i="9" s="1"/>
  <c r="I2210" i="9"/>
  <c r="J2210" i="9"/>
  <c r="B2211" i="9"/>
  <c r="C2211" i="9"/>
  <c r="D2211" i="9"/>
  <c r="H2211" i="9"/>
  <c r="N2211" i="9" s="1"/>
  <c r="I2211" i="9"/>
  <c r="J2211" i="9"/>
  <c r="L2211" i="9"/>
  <c r="B2212" i="9"/>
  <c r="C2212" i="9"/>
  <c r="D2212" i="9"/>
  <c r="H2212" i="9"/>
  <c r="L2212" i="9" s="1"/>
  <c r="I2212" i="9"/>
  <c r="J2212" i="9"/>
  <c r="O2212" i="9"/>
  <c r="B2213" i="9"/>
  <c r="C2213" i="9"/>
  <c r="D2213" i="9"/>
  <c r="H2213" i="9"/>
  <c r="I2213" i="9"/>
  <c r="J2213" i="9"/>
  <c r="B2214" i="9"/>
  <c r="C2214" i="9"/>
  <c r="D2214" i="9"/>
  <c r="H2214" i="9"/>
  <c r="I2214" i="9"/>
  <c r="J2214" i="9"/>
  <c r="L2214" i="9"/>
  <c r="N2214" i="9"/>
  <c r="O2214" i="9"/>
  <c r="B2215" i="9"/>
  <c r="C2215" i="9"/>
  <c r="D2215" i="9"/>
  <c r="H2215" i="9"/>
  <c r="L2215" i="9" s="1"/>
  <c r="I2215" i="9"/>
  <c r="J2215" i="9"/>
  <c r="B2216" i="9"/>
  <c r="C2216" i="9"/>
  <c r="D2216" i="9"/>
  <c r="H2216" i="9"/>
  <c r="L2216" i="9" s="1"/>
  <c r="I2216" i="9"/>
  <c r="J2216" i="9"/>
  <c r="B2217" i="9"/>
  <c r="C2217" i="9"/>
  <c r="D2217" i="9"/>
  <c r="H2217" i="9"/>
  <c r="L2217" i="9" s="1"/>
  <c r="I2217" i="9"/>
  <c r="J2217" i="9"/>
  <c r="N2217" i="9"/>
  <c r="O2217" i="9"/>
  <c r="B2218" i="9"/>
  <c r="C2218" i="9"/>
  <c r="D2218" i="9"/>
  <c r="H2218" i="9"/>
  <c r="L2218" i="9" s="1"/>
  <c r="I2218" i="9"/>
  <c r="J2218" i="9"/>
  <c r="B2219" i="9"/>
  <c r="C2219" i="9"/>
  <c r="D2219" i="9"/>
  <c r="H2219" i="9"/>
  <c r="N2219" i="9" s="1"/>
  <c r="I2219" i="9"/>
  <c r="J2219" i="9"/>
  <c r="L2219" i="9"/>
  <c r="B2220" i="9"/>
  <c r="C2220" i="9"/>
  <c r="D2220" i="9"/>
  <c r="H2220" i="9"/>
  <c r="L2220" i="9" s="1"/>
  <c r="I2220" i="9"/>
  <c r="J2220" i="9"/>
  <c r="O2220" i="9"/>
  <c r="B2221" i="9"/>
  <c r="C2221" i="9"/>
  <c r="D2221" i="9"/>
  <c r="H2221" i="9"/>
  <c r="I2221" i="9"/>
  <c r="J2221" i="9"/>
  <c r="B2222" i="9"/>
  <c r="C2222" i="9"/>
  <c r="D2222" i="9"/>
  <c r="H2222" i="9"/>
  <c r="I2222" i="9"/>
  <c r="J2222" i="9"/>
  <c r="L2222" i="9"/>
  <c r="N2222" i="9"/>
  <c r="O2222" i="9"/>
  <c r="B2223" i="9"/>
  <c r="C2223" i="9"/>
  <c r="D2223" i="9"/>
  <c r="H2223" i="9"/>
  <c r="L2223" i="9" s="1"/>
  <c r="I2223" i="9"/>
  <c r="J2223" i="9"/>
  <c r="B2224" i="9"/>
  <c r="C2224" i="9"/>
  <c r="D2224" i="9"/>
  <c r="H2224" i="9"/>
  <c r="O2224" i="9" s="1"/>
  <c r="I2224" i="9"/>
  <c r="J2224" i="9"/>
  <c r="L2224" i="9"/>
  <c r="B2225" i="9"/>
  <c r="C2225" i="9"/>
  <c r="D2225" i="9"/>
  <c r="H2225" i="9"/>
  <c r="N2225" i="9" s="1"/>
  <c r="I2225" i="9"/>
  <c r="J2225" i="9"/>
  <c r="L2225" i="9"/>
  <c r="O2225" i="9"/>
  <c r="B2226" i="9"/>
  <c r="C2226" i="9"/>
  <c r="D2226" i="9"/>
  <c r="H2226" i="9"/>
  <c r="L2226" i="9" s="1"/>
  <c r="I2226" i="9"/>
  <c r="J2226" i="9"/>
  <c r="B2227" i="9"/>
  <c r="C2227" i="9"/>
  <c r="D2227" i="9"/>
  <c r="H2227" i="9"/>
  <c r="N2227" i="9" s="1"/>
  <c r="I2227" i="9"/>
  <c r="J2227" i="9"/>
  <c r="L2227" i="9"/>
  <c r="B2228" i="9"/>
  <c r="C2228" i="9"/>
  <c r="D2228" i="9"/>
  <c r="H2228" i="9"/>
  <c r="L2228" i="9" s="1"/>
  <c r="I2228" i="9"/>
  <c r="J2228" i="9"/>
  <c r="N2228" i="9"/>
  <c r="B2229" i="9"/>
  <c r="C2229" i="9"/>
  <c r="D2229" i="9"/>
  <c r="H2229" i="9"/>
  <c r="I2229" i="9"/>
  <c r="J2229" i="9"/>
  <c r="B2230" i="9"/>
  <c r="C2230" i="9"/>
  <c r="D2230" i="9"/>
  <c r="H2230" i="9"/>
  <c r="I2230" i="9"/>
  <c r="J2230" i="9"/>
  <c r="L2230" i="9"/>
  <c r="N2230" i="9"/>
  <c r="O2230" i="9"/>
  <c r="B2231" i="9"/>
  <c r="C2231" i="9"/>
  <c r="D2231" i="9"/>
  <c r="H2231" i="9"/>
  <c r="L2231" i="9" s="1"/>
  <c r="I2231" i="9"/>
  <c r="J2231" i="9"/>
  <c r="B2232" i="9"/>
  <c r="C2232" i="9"/>
  <c r="D2232" i="9"/>
  <c r="H2232" i="9"/>
  <c r="O2232" i="9" s="1"/>
  <c r="I2232" i="9"/>
  <c r="J2232" i="9"/>
  <c r="B2233" i="9"/>
  <c r="C2233" i="9"/>
  <c r="D2233" i="9"/>
  <c r="H2233" i="9"/>
  <c r="N2233" i="9" s="1"/>
  <c r="I2233" i="9"/>
  <c r="J2233" i="9"/>
  <c r="L2233" i="9"/>
  <c r="O2233" i="9"/>
  <c r="B2234" i="9"/>
  <c r="C2234" i="9"/>
  <c r="D2234" i="9"/>
  <c r="H2234" i="9"/>
  <c r="L2234" i="9" s="1"/>
  <c r="I2234" i="9"/>
  <c r="J2234" i="9"/>
  <c r="B2235" i="9"/>
  <c r="C2235" i="9"/>
  <c r="D2235" i="9"/>
  <c r="H2235" i="9"/>
  <c r="N2235" i="9" s="1"/>
  <c r="I2235" i="9"/>
  <c r="J2235" i="9"/>
  <c r="L2235" i="9"/>
  <c r="B2236" i="9"/>
  <c r="C2236" i="9"/>
  <c r="D2236" i="9"/>
  <c r="H2236" i="9"/>
  <c r="L2236" i="9" s="1"/>
  <c r="I2236" i="9"/>
  <c r="J2236" i="9"/>
  <c r="N2236" i="9"/>
  <c r="O2236" i="9"/>
  <c r="B2237" i="9"/>
  <c r="C2237" i="9"/>
  <c r="D2237" i="9"/>
  <c r="H2237" i="9"/>
  <c r="I2237" i="9"/>
  <c r="J2237" i="9"/>
  <c r="B2238" i="9"/>
  <c r="C2238" i="9"/>
  <c r="D2238" i="9"/>
  <c r="H2238" i="9"/>
  <c r="I2238" i="9"/>
  <c r="J2238" i="9"/>
  <c r="L2238" i="9"/>
  <c r="N2238" i="9"/>
  <c r="O2238" i="9"/>
  <c r="B2239" i="9"/>
  <c r="C2239" i="9"/>
  <c r="D2239" i="9"/>
  <c r="H2239" i="9"/>
  <c r="L2239" i="9" s="1"/>
  <c r="I2239" i="9"/>
  <c r="J2239" i="9"/>
  <c r="B2240" i="9"/>
  <c r="C2240" i="9"/>
  <c r="D2240" i="9"/>
  <c r="H2240" i="9"/>
  <c r="O2240" i="9" s="1"/>
  <c r="I2240" i="9"/>
  <c r="J2240" i="9"/>
  <c r="L2240" i="9"/>
  <c r="B2241" i="9"/>
  <c r="C2241" i="9"/>
  <c r="D2241" i="9"/>
  <c r="H2241" i="9"/>
  <c r="I2241" i="9"/>
  <c r="J2241" i="9"/>
  <c r="L2241" i="9"/>
  <c r="N2241" i="9"/>
  <c r="O2241" i="9"/>
  <c r="B2242" i="9"/>
  <c r="C2242" i="9"/>
  <c r="D2242" i="9"/>
  <c r="H2242" i="9"/>
  <c r="L2242" i="9" s="1"/>
  <c r="I2242" i="9"/>
  <c r="J2242" i="9"/>
  <c r="B2243" i="9"/>
  <c r="C2243" i="9"/>
  <c r="D2243" i="9"/>
  <c r="H2243" i="9"/>
  <c r="I2243" i="9"/>
  <c r="J2243" i="9"/>
  <c r="L2243" i="9"/>
  <c r="N2243" i="9"/>
  <c r="B2244" i="9"/>
  <c r="C2244" i="9"/>
  <c r="D2244" i="9"/>
  <c r="H2244" i="9"/>
  <c r="I2244" i="9"/>
  <c r="J2244" i="9"/>
  <c r="P2244" i="9" s="1"/>
  <c r="L2244" i="9"/>
  <c r="N2244" i="9"/>
  <c r="O2244" i="9"/>
  <c r="B2245" i="9"/>
  <c r="C2245" i="9"/>
  <c r="D2245" i="9"/>
  <c r="H2245" i="9"/>
  <c r="I2245" i="9"/>
  <c r="J2245" i="9"/>
  <c r="B2246" i="9"/>
  <c r="C2246" i="9"/>
  <c r="D2246" i="9"/>
  <c r="H2246" i="9"/>
  <c r="I2246" i="9"/>
  <c r="J2246" i="9"/>
  <c r="L2246" i="9"/>
  <c r="N2246" i="9"/>
  <c r="O2246" i="9"/>
  <c r="B2247" i="9"/>
  <c r="C2247" i="9"/>
  <c r="D2247" i="9"/>
  <c r="H2247" i="9"/>
  <c r="L2247" i="9" s="1"/>
  <c r="I2247" i="9"/>
  <c r="J2247" i="9"/>
  <c r="B2248" i="9"/>
  <c r="C2248" i="9"/>
  <c r="D2248" i="9"/>
  <c r="H2248" i="9"/>
  <c r="O2248" i="9" s="1"/>
  <c r="I2248" i="9"/>
  <c r="J2248" i="9"/>
  <c r="L2248" i="9"/>
  <c r="B2249" i="9"/>
  <c r="C2249" i="9"/>
  <c r="D2249" i="9"/>
  <c r="H2249" i="9"/>
  <c r="I2249" i="9"/>
  <c r="J2249" i="9"/>
  <c r="P2249" i="9" s="1"/>
  <c r="R2249" i="9" s="1"/>
  <c r="L2249" i="9"/>
  <c r="N2249" i="9"/>
  <c r="O2249" i="9"/>
  <c r="B2250" i="9"/>
  <c r="C2250" i="9"/>
  <c r="D2250" i="9"/>
  <c r="H2250" i="9"/>
  <c r="L2250" i="9" s="1"/>
  <c r="I2250" i="9"/>
  <c r="J2250" i="9"/>
  <c r="B2251" i="9"/>
  <c r="C2251" i="9"/>
  <c r="D2251" i="9"/>
  <c r="H2251" i="9"/>
  <c r="I2251" i="9"/>
  <c r="J2251" i="9"/>
  <c r="L2251" i="9"/>
  <c r="N2251" i="9"/>
  <c r="B2252" i="9"/>
  <c r="C2252" i="9"/>
  <c r="D2252" i="9"/>
  <c r="H2252" i="9"/>
  <c r="I2252" i="9"/>
  <c r="J2252" i="9"/>
  <c r="P2252" i="9" s="1"/>
  <c r="S2252" i="9" s="1"/>
  <c r="L2252" i="9"/>
  <c r="N2252" i="9"/>
  <c r="O2252" i="9"/>
  <c r="B2253" i="9"/>
  <c r="C2253" i="9"/>
  <c r="D2253" i="9"/>
  <c r="H2253" i="9"/>
  <c r="I2253" i="9"/>
  <c r="J2253" i="9"/>
  <c r="B2254" i="9"/>
  <c r="C2254" i="9"/>
  <c r="D2254" i="9"/>
  <c r="H2254" i="9"/>
  <c r="I2254" i="9"/>
  <c r="J2254" i="9"/>
  <c r="L2254" i="9"/>
  <c r="N2254" i="9"/>
  <c r="O2254" i="9"/>
  <c r="B2255" i="9"/>
  <c r="C2255" i="9"/>
  <c r="D2255" i="9"/>
  <c r="H2255" i="9"/>
  <c r="L2255" i="9" s="1"/>
  <c r="I2255" i="9"/>
  <c r="J2255" i="9"/>
  <c r="B2256" i="9"/>
  <c r="C2256" i="9"/>
  <c r="D2256" i="9"/>
  <c r="H2256" i="9"/>
  <c r="O2256" i="9" s="1"/>
  <c r="I2256" i="9"/>
  <c r="J2256" i="9"/>
  <c r="L2256" i="9"/>
  <c r="B2257" i="9"/>
  <c r="C2257" i="9"/>
  <c r="D2257" i="9"/>
  <c r="H2257" i="9"/>
  <c r="I2257" i="9"/>
  <c r="J2257" i="9"/>
  <c r="L2257" i="9"/>
  <c r="N2257" i="9"/>
  <c r="O2257" i="9"/>
  <c r="B2258" i="9"/>
  <c r="C2258" i="9"/>
  <c r="D2258" i="9"/>
  <c r="H2258" i="9"/>
  <c r="L2258" i="9" s="1"/>
  <c r="I2258" i="9"/>
  <c r="J2258" i="9"/>
  <c r="B2259" i="9"/>
  <c r="C2259" i="9"/>
  <c r="D2259" i="9"/>
  <c r="H2259" i="9"/>
  <c r="I2259" i="9"/>
  <c r="J2259" i="9"/>
  <c r="L2259" i="9"/>
  <c r="N2259" i="9"/>
  <c r="B2260" i="9"/>
  <c r="C2260" i="9"/>
  <c r="D2260" i="9"/>
  <c r="H2260" i="9"/>
  <c r="I2260" i="9"/>
  <c r="J2260" i="9"/>
  <c r="P2260" i="9" s="1"/>
  <c r="R2260" i="9" s="1"/>
  <c r="L2260" i="9"/>
  <c r="N2260" i="9"/>
  <c r="O2260" i="9"/>
  <c r="B2261" i="9"/>
  <c r="C2261" i="9"/>
  <c r="D2261" i="9"/>
  <c r="H2261" i="9"/>
  <c r="I2261" i="9"/>
  <c r="J2261" i="9"/>
  <c r="B2262" i="9"/>
  <c r="C2262" i="9"/>
  <c r="D2262" i="9"/>
  <c r="H2262" i="9"/>
  <c r="I2262" i="9"/>
  <c r="J2262" i="9"/>
  <c r="L2262" i="9"/>
  <c r="N2262" i="9"/>
  <c r="O2262" i="9"/>
  <c r="B2263" i="9"/>
  <c r="C2263" i="9"/>
  <c r="D2263" i="9"/>
  <c r="H2263" i="9"/>
  <c r="L2263" i="9" s="1"/>
  <c r="I2263" i="9"/>
  <c r="J2263" i="9"/>
  <c r="B2264" i="9"/>
  <c r="C2264" i="9"/>
  <c r="D2264" i="9"/>
  <c r="H2264" i="9"/>
  <c r="O2264" i="9" s="1"/>
  <c r="I2264" i="9"/>
  <c r="J2264" i="9"/>
  <c r="L2264" i="9"/>
  <c r="B2265" i="9"/>
  <c r="C2265" i="9"/>
  <c r="D2265" i="9"/>
  <c r="H2265" i="9"/>
  <c r="I2265" i="9"/>
  <c r="J2265" i="9"/>
  <c r="P2265" i="9" s="1"/>
  <c r="R2265" i="9" s="1"/>
  <c r="L2265" i="9"/>
  <c r="N2265" i="9"/>
  <c r="O2265" i="9"/>
  <c r="B2266" i="9"/>
  <c r="C2266" i="9"/>
  <c r="D2266" i="9"/>
  <c r="H2266" i="9"/>
  <c r="L2266" i="9" s="1"/>
  <c r="I2266" i="9"/>
  <c r="J2266" i="9"/>
  <c r="B2267" i="9"/>
  <c r="C2267" i="9"/>
  <c r="D2267" i="9"/>
  <c r="H2267" i="9"/>
  <c r="I2267" i="9"/>
  <c r="J2267" i="9"/>
  <c r="L2267" i="9"/>
  <c r="N2267" i="9"/>
  <c r="B2268" i="9"/>
  <c r="C2268" i="9"/>
  <c r="D2268" i="9"/>
  <c r="H2268" i="9"/>
  <c r="N2268" i="9" s="1"/>
  <c r="I2268" i="9"/>
  <c r="J2268" i="9"/>
  <c r="P2268" i="9" s="1"/>
  <c r="L2268" i="9"/>
  <c r="O2268" i="9"/>
  <c r="B2269" i="9"/>
  <c r="C2269" i="9"/>
  <c r="D2269" i="9"/>
  <c r="H2269" i="9"/>
  <c r="I2269" i="9"/>
  <c r="J2269" i="9"/>
  <c r="B2270" i="9"/>
  <c r="C2270" i="9"/>
  <c r="D2270" i="9"/>
  <c r="H2270" i="9"/>
  <c r="L2270" i="9" s="1"/>
  <c r="I2270" i="9"/>
  <c r="J2270" i="9"/>
  <c r="N2270" i="9"/>
  <c r="O2270" i="9"/>
  <c r="B2271" i="9"/>
  <c r="C2271" i="9"/>
  <c r="D2271" i="9"/>
  <c r="H2271" i="9"/>
  <c r="L2271" i="9" s="1"/>
  <c r="I2271" i="9"/>
  <c r="J2271" i="9"/>
  <c r="B2272" i="9"/>
  <c r="C2272" i="9"/>
  <c r="D2272" i="9"/>
  <c r="H2272" i="9"/>
  <c r="O2272" i="9" s="1"/>
  <c r="I2272" i="9"/>
  <c r="J2272" i="9"/>
  <c r="L2272" i="9"/>
  <c r="B2273" i="9"/>
  <c r="C2273" i="9"/>
  <c r="D2273" i="9"/>
  <c r="H2273" i="9"/>
  <c r="I2273" i="9"/>
  <c r="J2273" i="9"/>
  <c r="L2273" i="9"/>
  <c r="N2273" i="9"/>
  <c r="O2273" i="9"/>
  <c r="B2274" i="9"/>
  <c r="C2274" i="9"/>
  <c r="D2274" i="9"/>
  <c r="H2274" i="9"/>
  <c r="L2274" i="9" s="1"/>
  <c r="I2274" i="9"/>
  <c r="J2274" i="9"/>
  <c r="B2275" i="9"/>
  <c r="C2275" i="9"/>
  <c r="D2275" i="9"/>
  <c r="H2275" i="9"/>
  <c r="I2275" i="9"/>
  <c r="J2275" i="9"/>
  <c r="L2275" i="9"/>
  <c r="N2275" i="9"/>
  <c r="B2276" i="9"/>
  <c r="C2276" i="9"/>
  <c r="D2276" i="9"/>
  <c r="H2276" i="9"/>
  <c r="O2276" i="9" s="1"/>
  <c r="I2276" i="9"/>
  <c r="J2276" i="9"/>
  <c r="N2276" i="9"/>
  <c r="B2277" i="9"/>
  <c r="C2277" i="9"/>
  <c r="D2277" i="9"/>
  <c r="H2277" i="9"/>
  <c r="I2277" i="9"/>
  <c r="J2277" i="9"/>
  <c r="B2278" i="9"/>
  <c r="C2278" i="9"/>
  <c r="D2278" i="9"/>
  <c r="H2278" i="9"/>
  <c r="L2278" i="9" s="1"/>
  <c r="I2278" i="9"/>
  <c r="J2278" i="9"/>
  <c r="O2278" i="9"/>
  <c r="B2279" i="9"/>
  <c r="C2279" i="9"/>
  <c r="D2279" i="9"/>
  <c r="H2279" i="9"/>
  <c r="L2279" i="9" s="1"/>
  <c r="I2279" i="9"/>
  <c r="J2279" i="9"/>
  <c r="B2280" i="9"/>
  <c r="C2280" i="9"/>
  <c r="D2280" i="9"/>
  <c r="H2280" i="9"/>
  <c r="O2280" i="9" s="1"/>
  <c r="I2280" i="9"/>
  <c r="J2280" i="9"/>
  <c r="L2280" i="9"/>
  <c r="B2281" i="9"/>
  <c r="C2281" i="9"/>
  <c r="D2281" i="9"/>
  <c r="H2281" i="9"/>
  <c r="N2281" i="9" s="1"/>
  <c r="I2281" i="9"/>
  <c r="J2281" i="9"/>
  <c r="P2281" i="9" s="1"/>
  <c r="R2281" i="9" s="1"/>
  <c r="L2281" i="9"/>
  <c r="O2281" i="9"/>
  <c r="B2282" i="9"/>
  <c r="C2282" i="9"/>
  <c r="D2282" i="9"/>
  <c r="H2282" i="9"/>
  <c r="L2282" i="9" s="1"/>
  <c r="I2282" i="9"/>
  <c r="J2282" i="9"/>
  <c r="B2283" i="9"/>
  <c r="C2283" i="9"/>
  <c r="D2283" i="9"/>
  <c r="H2283" i="9"/>
  <c r="L2283" i="9" s="1"/>
  <c r="I2283" i="9"/>
  <c r="J2283" i="9"/>
  <c r="N2283" i="9"/>
  <c r="O2283" i="9"/>
  <c r="B2284" i="9"/>
  <c r="C2284" i="9"/>
  <c r="D2284" i="9"/>
  <c r="H2284" i="9"/>
  <c r="I2284" i="9"/>
  <c r="J2284" i="9"/>
  <c r="O2284" i="9"/>
  <c r="B2285" i="9"/>
  <c r="C2285" i="9"/>
  <c r="D2285" i="9"/>
  <c r="H2285" i="9"/>
  <c r="I2285" i="9"/>
  <c r="J2285" i="9"/>
  <c r="B2286" i="9"/>
  <c r="C2286" i="9"/>
  <c r="D2286" i="9"/>
  <c r="H2286" i="9"/>
  <c r="L2286" i="9" s="1"/>
  <c r="I2286" i="9"/>
  <c r="J2286" i="9"/>
  <c r="N2286" i="9"/>
  <c r="O2286" i="9"/>
  <c r="B2287" i="9"/>
  <c r="C2287" i="9"/>
  <c r="D2287" i="9"/>
  <c r="H2287" i="9"/>
  <c r="L2287" i="9" s="1"/>
  <c r="I2287" i="9"/>
  <c r="J2287" i="9"/>
  <c r="B2288" i="9"/>
  <c r="C2288" i="9"/>
  <c r="D2288" i="9"/>
  <c r="H2288" i="9"/>
  <c r="O2288" i="9" s="1"/>
  <c r="I2288" i="9"/>
  <c r="J2288" i="9"/>
  <c r="L2288" i="9"/>
  <c r="B2289" i="9"/>
  <c r="C2289" i="9"/>
  <c r="D2289" i="9"/>
  <c r="H2289" i="9"/>
  <c r="O2289" i="9" s="1"/>
  <c r="I2289" i="9"/>
  <c r="J2289" i="9"/>
  <c r="L2289" i="9"/>
  <c r="N2289" i="9"/>
  <c r="B2290" i="9"/>
  <c r="C2290" i="9"/>
  <c r="D2290" i="9"/>
  <c r="H2290" i="9"/>
  <c r="L2290" i="9" s="1"/>
  <c r="I2290" i="9"/>
  <c r="J2290" i="9"/>
  <c r="B2291" i="9"/>
  <c r="C2291" i="9"/>
  <c r="D2291" i="9"/>
  <c r="H2291" i="9"/>
  <c r="L2291" i="9" s="1"/>
  <c r="I2291" i="9"/>
  <c r="J2291" i="9"/>
  <c r="O2291" i="9"/>
  <c r="B2292" i="9"/>
  <c r="C2292" i="9"/>
  <c r="D2292" i="9"/>
  <c r="H2292" i="9"/>
  <c r="I2292" i="9"/>
  <c r="J2292" i="9"/>
  <c r="O2292" i="9"/>
  <c r="B2293" i="9"/>
  <c r="C2293" i="9"/>
  <c r="D2293" i="9"/>
  <c r="H2293" i="9"/>
  <c r="I2293" i="9"/>
  <c r="J2293" i="9"/>
  <c r="B2294" i="9"/>
  <c r="C2294" i="9"/>
  <c r="D2294" i="9"/>
  <c r="H2294" i="9"/>
  <c r="N2294" i="9" s="1"/>
  <c r="I2294" i="9"/>
  <c r="J2294" i="9"/>
  <c r="L2294" i="9"/>
  <c r="O2294" i="9"/>
  <c r="B2295" i="9"/>
  <c r="C2295" i="9"/>
  <c r="D2295" i="9"/>
  <c r="H2295" i="9"/>
  <c r="L2295" i="9" s="1"/>
  <c r="I2295" i="9"/>
  <c r="J2295" i="9"/>
  <c r="B2296" i="9"/>
  <c r="C2296" i="9"/>
  <c r="D2296" i="9"/>
  <c r="H2296" i="9"/>
  <c r="O2296" i="9" s="1"/>
  <c r="I2296" i="9"/>
  <c r="J2296" i="9"/>
  <c r="B2297" i="9"/>
  <c r="C2297" i="9"/>
  <c r="D2297" i="9"/>
  <c r="H2297" i="9"/>
  <c r="L2297" i="9" s="1"/>
  <c r="I2297" i="9"/>
  <c r="J2297" i="9"/>
  <c r="O2297" i="9"/>
  <c r="B2298" i="9"/>
  <c r="C2298" i="9"/>
  <c r="D2298" i="9"/>
  <c r="H2298" i="9"/>
  <c r="L2298" i="9" s="1"/>
  <c r="I2298" i="9"/>
  <c r="J2298" i="9"/>
  <c r="B2299" i="9"/>
  <c r="C2299" i="9"/>
  <c r="D2299" i="9"/>
  <c r="H2299" i="9"/>
  <c r="N2299" i="9" s="1"/>
  <c r="I2299" i="9"/>
  <c r="J2299" i="9"/>
  <c r="L2299" i="9"/>
  <c r="O2299" i="9"/>
  <c r="B2300" i="9"/>
  <c r="C2300" i="9"/>
  <c r="D2300" i="9"/>
  <c r="H2300" i="9"/>
  <c r="L2300" i="9" s="1"/>
  <c r="I2300" i="9"/>
  <c r="J2300" i="9"/>
  <c r="B2301" i="9"/>
  <c r="C2301" i="9"/>
  <c r="D2301" i="9"/>
  <c r="H2301" i="9"/>
  <c r="I2301" i="9"/>
  <c r="J2301" i="9"/>
  <c r="B2302" i="9"/>
  <c r="C2302" i="9"/>
  <c r="D2302" i="9"/>
  <c r="H2302" i="9"/>
  <c r="L2302" i="9" s="1"/>
  <c r="I2302" i="9"/>
  <c r="J2302" i="9"/>
  <c r="N2302" i="9"/>
  <c r="O2302" i="9"/>
  <c r="B2303" i="9"/>
  <c r="C2303" i="9"/>
  <c r="D2303" i="9"/>
  <c r="H2303" i="9"/>
  <c r="L2303" i="9" s="1"/>
  <c r="I2303" i="9"/>
  <c r="J2303" i="9"/>
  <c r="B2304" i="9"/>
  <c r="C2304" i="9"/>
  <c r="D2304" i="9"/>
  <c r="H2304" i="9"/>
  <c r="L2304" i="9" s="1"/>
  <c r="I2304" i="9"/>
  <c r="J2304" i="9"/>
  <c r="O2304" i="9"/>
  <c r="B2305" i="9"/>
  <c r="C2305" i="9"/>
  <c r="D2305" i="9"/>
  <c r="H2305" i="9"/>
  <c r="L2305" i="9" s="1"/>
  <c r="I2305" i="9"/>
  <c r="J2305" i="9"/>
  <c r="B2306" i="9"/>
  <c r="C2306" i="9"/>
  <c r="D2306" i="9"/>
  <c r="H2306" i="9"/>
  <c r="L2306" i="9" s="1"/>
  <c r="I2306" i="9"/>
  <c r="J2306" i="9"/>
  <c r="B2307" i="9"/>
  <c r="C2307" i="9"/>
  <c r="D2307" i="9"/>
  <c r="H2307" i="9"/>
  <c r="O2307" i="9" s="1"/>
  <c r="I2307" i="9"/>
  <c r="J2307" i="9"/>
  <c r="L2307" i="9"/>
  <c r="N2307" i="9"/>
  <c r="B2308" i="9"/>
  <c r="C2308" i="9"/>
  <c r="D2308" i="9"/>
  <c r="H2308" i="9"/>
  <c r="L2308" i="9" s="1"/>
  <c r="I2308" i="9"/>
  <c r="J2308" i="9"/>
  <c r="B2309" i="9"/>
  <c r="C2309" i="9"/>
  <c r="D2309" i="9"/>
  <c r="H2309" i="9"/>
  <c r="I2309" i="9"/>
  <c r="J2309" i="9"/>
  <c r="B2310" i="9"/>
  <c r="C2310" i="9"/>
  <c r="D2310" i="9"/>
  <c r="H2310" i="9"/>
  <c r="L2310" i="9" s="1"/>
  <c r="I2310" i="9"/>
  <c r="J2310" i="9"/>
  <c r="B2311" i="9"/>
  <c r="C2311" i="9"/>
  <c r="D2311" i="9"/>
  <c r="H2311" i="9"/>
  <c r="L2311" i="9" s="1"/>
  <c r="I2311" i="9"/>
  <c r="J2311" i="9"/>
  <c r="B2312" i="9"/>
  <c r="C2312" i="9"/>
  <c r="D2312" i="9"/>
  <c r="H2312" i="9"/>
  <c r="I2312" i="9"/>
  <c r="J2312" i="9"/>
  <c r="L2312" i="9"/>
  <c r="O2312" i="9"/>
  <c r="B2313" i="9"/>
  <c r="C2313" i="9"/>
  <c r="D2313" i="9"/>
  <c r="H2313" i="9"/>
  <c r="N2313" i="9" s="1"/>
  <c r="I2313" i="9"/>
  <c r="J2313" i="9"/>
  <c r="B2314" i="9"/>
  <c r="C2314" i="9"/>
  <c r="D2314" i="9"/>
  <c r="H2314" i="9"/>
  <c r="L2314" i="9" s="1"/>
  <c r="I2314" i="9"/>
  <c r="J2314" i="9"/>
  <c r="B2315" i="9"/>
  <c r="C2315" i="9"/>
  <c r="D2315" i="9"/>
  <c r="H2315" i="9"/>
  <c r="L2315" i="9" s="1"/>
  <c r="I2315" i="9"/>
  <c r="J2315" i="9"/>
  <c r="B2316" i="9"/>
  <c r="C2316" i="9"/>
  <c r="D2316" i="9"/>
  <c r="H2316" i="9"/>
  <c r="L2316" i="9" s="1"/>
  <c r="I2316" i="9"/>
  <c r="J2316" i="9"/>
  <c r="O2316" i="9"/>
  <c r="B2317" i="9"/>
  <c r="C2317" i="9"/>
  <c r="D2317" i="9"/>
  <c r="H2317" i="9"/>
  <c r="I2317" i="9"/>
  <c r="J2317" i="9"/>
  <c r="B2318" i="9"/>
  <c r="C2318" i="9"/>
  <c r="D2318" i="9"/>
  <c r="H2318" i="9"/>
  <c r="N2318" i="9" s="1"/>
  <c r="I2318" i="9"/>
  <c r="J2318" i="9"/>
  <c r="L2318" i="9"/>
  <c r="B2319" i="9"/>
  <c r="C2319" i="9"/>
  <c r="D2319" i="9"/>
  <c r="H2319" i="9"/>
  <c r="L2319" i="9" s="1"/>
  <c r="I2319" i="9"/>
  <c r="J2319" i="9"/>
  <c r="B2320" i="9"/>
  <c r="C2320" i="9"/>
  <c r="D2320" i="9"/>
  <c r="H2320" i="9"/>
  <c r="O2320" i="9" s="1"/>
  <c r="I2320" i="9"/>
  <c r="J2320" i="9"/>
  <c r="B2321" i="9"/>
  <c r="C2321" i="9"/>
  <c r="D2321" i="9"/>
  <c r="H2321" i="9"/>
  <c r="I2321" i="9"/>
  <c r="J2321" i="9"/>
  <c r="N2321" i="9"/>
  <c r="B2322" i="9"/>
  <c r="C2322" i="9"/>
  <c r="D2322" i="9"/>
  <c r="H2322" i="9"/>
  <c r="L2322" i="9" s="1"/>
  <c r="I2322" i="9"/>
  <c r="J2322" i="9"/>
  <c r="B2323" i="9"/>
  <c r="C2323" i="9"/>
  <c r="D2323" i="9"/>
  <c r="H2323" i="9"/>
  <c r="O2323" i="9" s="1"/>
  <c r="I2323" i="9"/>
  <c r="J2323" i="9"/>
  <c r="N2323" i="9"/>
  <c r="B2324" i="9"/>
  <c r="C2324" i="9"/>
  <c r="D2324" i="9"/>
  <c r="H2324" i="9"/>
  <c r="I2324" i="9"/>
  <c r="J2324" i="9"/>
  <c r="O2324" i="9"/>
  <c r="B2325" i="9"/>
  <c r="C2325" i="9"/>
  <c r="D2325" i="9"/>
  <c r="H2325" i="9"/>
  <c r="I2325" i="9"/>
  <c r="J2325" i="9"/>
  <c r="B2326" i="9"/>
  <c r="C2326" i="9"/>
  <c r="D2326" i="9"/>
  <c r="H2326" i="9"/>
  <c r="N2326" i="9" s="1"/>
  <c r="I2326" i="9"/>
  <c r="J2326" i="9"/>
  <c r="B2327" i="9"/>
  <c r="C2327" i="9"/>
  <c r="D2327" i="9"/>
  <c r="H2327" i="9"/>
  <c r="L2327" i="9" s="1"/>
  <c r="I2327" i="9"/>
  <c r="J2327" i="9"/>
  <c r="B2328" i="9"/>
  <c r="C2328" i="9"/>
  <c r="D2328" i="9"/>
  <c r="H2328" i="9"/>
  <c r="O2328" i="9" s="1"/>
  <c r="I2328" i="9"/>
  <c r="J2328" i="9"/>
  <c r="L2328" i="9"/>
  <c r="B2329" i="9"/>
  <c r="C2329" i="9"/>
  <c r="D2329" i="9"/>
  <c r="H2329" i="9"/>
  <c r="O2329" i="9" s="1"/>
  <c r="I2329" i="9"/>
  <c r="J2329" i="9"/>
  <c r="L2329" i="9"/>
  <c r="N2329" i="9"/>
  <c r="B2330" i="9"/>
  <c r="C2330" i="9"/>
  <c r="D2330" i="9"/>
  <c r="H2330" i="9"/>
  <c r="L2330" i="9" s="1"/>
  <c r="I2330" i="9"/>
  <c r="J2330" i="9"/>
  <c r="B2331" i="9"/>
  <c r="C2331" i="9"/>
  <c r="D2331" i="9"/>
  <c r="H2331" i="9"/>
  <c r="N2331" i="9" s="1"/>
  <c r="I2331" i="9"/>
  <c r="J2331" i="9"/>
  <c r="B2332" i="9"/>
  <c r="C2332" i="9"/>
  <c r="D2332" i="9"/>
  <c r="H2332" i="9"/>
  <c r="O2332" i="9" s="1"/>
  <c r="I2332" i="9"/>
  <c r="J2332" i="9"/>
  <c r="B2333" i="9"/>
  <c r="C2333" i="9"/>
  <c r="D2333" i="9"/>
  <c r="H2333" i="9"/>
  <c r="I2333" i="9"/>
  <c r="J2333" i="9"/>
  <c r="B2334" i="9"/>
  <c r="C2334" i="9"/>
  <c r="D2334" i="9"/>
  <c r="H2334" i="9"/>
  <c r="L2334" i="9" s="1"/>
  <c r="I2334" i="9"/>
  <c r="J2334" i="9"/>
  <c r="O2334" i="9"/>
  <c r="B2335" i="9"/>
  <c r="C2335" i="9"/>
  <c r="D2335" i="9"/>
  <c r="H2335" i="9"/>
  <c r="L2335" i="9" s="1"/>
  <c r="I2335" i="9"/>
  <c r="J2335" i="9"/>
  <c r="B2336" i="9"/>
  <c r="C2336" i="9"/>
  <c r="D2336" i="9"/>
  <c r="H2336" i="9"/>
  <c r="O2336" i="9" s="1"/>
  <c r="I2336" i="9"/>
  <c r="J2336" i="9"/>
  <c r="L2336" i="9"/>
  <c r="B2337" i="9"/>
  <c r="C2337" i="9"/>
  <c r="D2337" i="9"/>
  <c r="H2337" i="9"/>
  <c r="L2337" i="9" s="1"/>
  <c r="I2337" i="9"/>
  <c r="J2337" i="9"/>
  <c r="B2338" i="9"/>
  <c r="C2338" i="9"/>
  <c r="D2338" i="9"/>
  <c r="H2338" i="9"/>
  <c r="L2338" i="9" s="1"/>
  <c r="I2338" i="9"/>
  <c r="J2338" i="9"/>
  <c r="O2338" i="9"/>
  <c r="B2339" i="9"/>
  <c r="C2339" i="9"/>
  <c r="D2339" i="9"/>
  <c r="H2339" i="9"/>
  <c r="I2339" i="9"/>
  <c r="J2339" i="9"/>
  <c r="N2339" i="9"/>
  <c r="B2340" i="9"/>
  <c r="C2340" i="9"/>
  <c r="D2340" i="9"/>
  <c r="H2340" i="9"/>
  <c r="O2340" i="9" s="1"/>
  <c r="I2340" i="9"/>
  <c r="J2340" i="9"/>
  <c r="N2340" i="9"/>
  <c r="B2341" i="9"/>
  <c r="C2341" i="9"/>
  <c r="D2341" i="9"/>
  <c r="H2341" i="9"/>
  <c r="I2341" i="9"/>
  <c r="J2341" i="9"/>
  <c r="B2342" i="9"/>
  <c r="C2342" i="9"/>
  <c r="D2342" i="9"/>
  <c r="H2342" i="9"/>
  <c r="L2342" i="9" s="1"/>
  <c r="I2342" i="9"/>
  <c r="J2342" i="9"/>
  <c r="B2343" i="9"/>
  <c r="C2343" i="9"/>
  <c r="D2343" i="9"/>
  <c r="H2343" i="9"/>
  <c r="L2343" i="9" s="1"/>
  <c r="I2343" i="9"/>
  <c r="J2343" i="9"/>
  <c r="B2344" i="9"/>
  <c r="C2344" i="9"/>
  <c r="D2344" i="9"/>
  <c r="H2344" i="9"/>
  <c r="O2344" i="9" s="1"/>
  <c r="I2344" i="9"/>
  <c r="J2344" i="9"/>
  <c r="B2345" i="9"/>
  <c r="C2345" i="9"/>
  <c r="D2345" i="9"/>
  <c r="H2345" i="9"/>
  <c r="N2345" i="9" s="1"/>
  <c r="I2345" i="9"/>
  <c r="J2345" i="9"/>
  <c r="L2345" i="9"/>
  <c r="B2346" i="9"/>
  <c r="C2346" i="9"/>
  <c r="D2346" i="9"/>
  <c r="H2346" i="9"/>
  <c r="L2346" i="9" s="1"/>
  <c r="I2346" i="9"/>
  <c r="J2346" i="9"/>
  <c r="B2347" i="9"/>
  <c r="C2347" i="9"/>
  <c r="D2347" i="9"/>
  <c r="H2347" i="9"/>
  <c r="L2347" i="9" s="1"/>
  <c r="I2347" i="9"/>
  <c r="J2347" i="9"/>
  <c r="B2348" i="9"/>
  <c r="C2348" i="9"/>
  <c r="D2348" i="9"/>
  <c r="H2348" i="9"/>
  <c r="I2348" i="9"/>
  <c r="J2348" i="9"/>
  <c r="L2348" i="9"/>
  <c r="N2348" i="9"/>
  <c r="O2348" i="9"/>
  <c r="B2349" i="9"/>
  <c r="C2349" i="9"/>
  <c r="D2349" i="9"/>
  <c r="H2349" i="9"/>
  <c r="I2349" i="9"/>
  <c r="J2349" i="9"/>
  <c r="B2350" i="9"/>
  <c r="C2350" i="9"/>
  <c r="D2350" i="9"/>
  <c r="H2350" i="9"/>
  <c r="L2350" i="9" s="1"/>
  <c r="I2350" i="9"/>
  <c r="J2350" i="9"/>
  <c r="B2351" i="9"/>
  <c r="C2351" i="9"/>
  <c r="D2351" i="9"/>
  <c r="H2351" i="9"/>
  <c r="L2351" i="9" s="1"/>
  <c r="I2351" i="9"/>
  <c r="J2351" i="9"/>
  <c r="P2351" i="9" s="1"/>
  <c r="R2351" i="9" s="1"/>
  <c r="B2352" i="9"/>
  <c r="C2352" i="9"/>
  <c r="D2352" i="9"/>
  <c r="H2352" i="9"/>
  <c r="O2352" i="9" s="1"/>
  <c r="I2352" i="9"/>
  <c r="J2352" i="9"/>
  <c r="B2353" i="9"/>
  <c r="C2353" i="9"/>
  <c r="D2353" i="9"/>
  <c r="H2353" i="9"/>
  <c r="N2353" i="9" s="1"/>
  <c r="I2353" i="9"/>
  <c r="J2353" i="9"/>
  <c r="P2353" i="9" s="1"/>
  <c r="R2353" i="9" s="1"/>
  <c r="L2353" i="9"/>
  <c r="B2354" i="9"/>
  <c r="C2354" i="9"/>
  <c r="D2354" i="9"/>
  <c r="H2354" i="9"/>
  <c r="L2354" i="9" s="1"/>
  <c r="I2354" i="9"/>
  <c r="J2354" i="9"/>
  <c r="B2355" i="9"/>
  <c r="C2355" i="9"/>
  <c r="D2355" i="9"/>
  <c r="H2355" i="9"/>
  <c r="L2355" i="9" s="1"/>
  <c r="I2355" i="9"/>
  <c r="J2355" i="9"/>
  <c r="B2356" i="9"/>
  <c r="C2356" i="9"/>
  <c r="D2356" i="9"/>
  <c r="H2356" i="9"/>
  <c r="L2356" i="9" s="1"/>
  <c r="I2356" i="9"/>
  <c r="J2356" i="9"/>
  <c r="N2356" i="9"/>
  <c r="O2356" i="9"/>
  <c r="B2357" i="9"/>
  <c r="C2357" i="9"/>
  <c r="D2357" i="9"/>
  <c r="H2357" i="9"/>
  <c r="I2357" i="9"/>
  <c r="J2357" i="9"/>
  <c r="B2358" i="9"/>
  <c r="C2358" i="9"/>
  <c r="D2358" i="9"/>
  <c r="H2358" i="9"/>
  <c r="N2358" i="9" s="1"/>
  <c r="I2358" i="9"/>
  <c r="J2358" i="9"/>
  <c r="L2358" i="9"/>
  <c r="B2359" i="9"/>
  <c r="C2359" i="9"/>
  <c r="D2359" i="9"/>
  <c r="H2359" i="9"/>
  <c r="L2359" i="9" s="1"/>
  <c r="I2359" i="9"/>
  <c r="J2359" i="9"/>
  <c r="P2359" i="9" s="1"/>
  <c r="R2359" i="9" s="1"/>
  <c r="B2360" i="9"/>
  <c r="C2360" i="9"/>
  <c r="D2360" i="9"/>
  <c r="H2360" i="9"/>
  <c r="O2360" i="9" s="1"/>
  <c r="I2360" i="9"/>
  <c r="J2360" i="9"/>
  <c r="B2361" i="9"/>
  <c r="C2361" i="9"/>
  <c r="D2361" i="9"/>
  <c r="H2361" i="9"/>
  <c r="I2361" i="9"/>
  <c r="J2361" i="9"/>
  <c r="L2361" i="9"/>
  <c r="N2361" i="9"/>
  <c r="O2361" i="9"/>
  <c r="B2362" i="9"/>
  <c r="C2362" i="9"/>
  <c r="D2362" i="9"/>
  <c r="H2362" i="9"/>
  <c r="L2362" i="9" s="1"/>
  <c r="I2362" i="9"/>
  <c r="J2362" i="9"/>
  <c r="B2363" i="9"/>
  <c r="C2363" i="9"/>
  <c r="D2363" i="9"/>
  <c r="H2363" i="9"/>
  <c r="L2363" i="9" s="1"/>
  <c r="I2363" i="9"/>
  <c r="J2363" i="9"/>
  <c r="B2364" i="9"/>
  <c r="C2364" i="9"/>
  <c r="D2364" i="9"/>
  <c r="H2364" i="9"/>
  <c r="L2364" i="9" s="1"/>
  <c r="I2364" i="9"/>
  <c r="J2364" i="9"/>
  <c r="N2364" i="9"/>
  <c r="O2364" i="9"/>
  <c r="B2365" i="9"/>
  <c r="C2365" i="9"/>
  <c r="D2365" i="9"/>
  <c r="H2365" i="9"/>
  <c r="I2365" i="9"/>
  <c r="J2365" i="9"/>
  <c r="B2366" i="9"/>
  <c r="C2366" i="9"/>
  <c r="D2366" i="9"/>
  <c r="H2366" i="9"/>
  <c r="N2366" i="9" s="1"/>
  <c r="I2366" i="9"/>
  <c r="J2366" i="9"/>
  <c r="L2366" i="9"/>
  <c r="B2367" i="9"/>
  <c r="C2367" i="9"/>
  <c r="D2367" i="9"/>
  <c r="H2367" i="9"/>
  <c r="I2367" i="9"/>
  <c r="J2367" i="9"/>
  <c r="B2368" i="9"/>
  <c r="C2368" i="9"/>
  <c r="D2368" i="9"/>
  <c r="H2368" i="9"/>
  <c r="O2368" i="9" s="1"/>
  <c r="I2368" i="9"/>
  <c r="J2368" i="9"/>
  <c r="B2369" i="9"/>
  <c r="C2369" i="9"/>
  <c r="D2369" i="9"/>
  <c r="H2369" i="9"/>
  <c r="I2369" i="9"/>
  <c r="J2369" i="9"/>
  <c r="N2369" i="9"/>
  <c r="O2369" i="9"/>
  <c r="B2370" i="9"/>
  <c r="C2370" i="9"/>
  <c r="D2370" i="9"/>
  <c r="H2370" i="9"/>
  <c r="L2370" i="9" s="1"/>
  <c r="I2370" i="9"/>
  <c r="J2370" i="9"/>
  <c r="O2370" i="9"/>
  <c r="B2371" i="9"/>
  <c r="C2371" i="9"/>
  <c r="D2371" i="9"/>
  <c r="H2371" i="9"/>
  <c r="N2371" i="9" s="1"/>
  <c r="I2371" i="9"/>
  <c r="J2371" i="9"/>
  <c r="B2372" i="9"/>
  <c r="C2372" i="9"/>
  <c r="D2372" i="9"/>
  <c r="H2372" i="9"/>
  <c r="O2372" i="9" s="1"/>
  <c r="I2372" i="9"/>
  <c r="J2372" i="9"/>
  <c r="L2372" i="9"/>
  <c r="B2373" i="9"/>
  <c r="C2373" i="9"/>
  <c r="D2373" i="9"/>
  <c r="H2373" i="9"/>
  <c r="I2373" i="9"/>
  <c r="J2373" i="9"/>
  <c r="B2374" i="9"/>
  <c r="C2374" i="9"/>
  <c r="D2374" i="9"/>
  <c r="H2374" i="9"/>
  <c r="I2374" i="9"/>
  <c r="J2374" i="9"/>
  <c r="L2374" i="9"/>
  <c r="O2374" i="9"/>
  <c r="B2375" i="9"/>
  <c r="C2375" i="9"/>
  <c r="D2375" i="9"/>
  <c r="H2375" i="9"/>
  <c r="I2375" i="9"/>
  <c r="J2375" i="9"/>
  <c r="B2376" i="9"/>
  <c r="C2376" i="9"/>
  <c r="D2376" i="9"/>
  <c r="H2376" i="9"/>
  <c r="N2376" i="9" s="1"/>
  <c r="I2376" i="9"/>
  <c r="J2376" i="9"/>
  <c r="L2376" i="9"/>
  <c r="B2377" i="9"/>
  <c r="C2377" i="9"/>
  <c r="D2377" i="9"/>
  <c r="H2377" i="9"/>
  <c r="L2377" i="9" s="1"/>
  <c r="I2377" i="9"/>
  <c r="J2377" i="9"/>
  <c r="P2377" i="9" s="1"/>
  <c r="N2377" i="9"/>
  <c r="B2378" i="9"/>
  <c r="C2378" i="9"/>
  <c r="D2378" i="9"/>
  <c r="H2378" i="9"/>
  <c r="I2378" i="9"/>
  <c r="J2378" i="9"/>
  <c r="L2378" i="9"/>
  <c r="N2378" i="9"/>
  <c r="O2378" i="9"/>
  <c r="B2379" i="9"/>
  <c r="C2379" i="9"/>
  <c r="D2379" i="9"/>
  <c r="H2379" i="9"/>
  <c r="N2379" i="9" s="1"/>
  <c r="I2379" i="9"/>
  <c r="J2379" i="9"/>
  <c r="B2380" i="9"/>
  <c r="C2380" i="9"/>
  <c r="D2380" i="9"/>
  <c r="H2380" i="9"/>
  <c r="O2380" i="9" s="1"/>
  <c r="I2380" i="9"/>
  <c r="J2380" i="9"/>
  <c r="L2380" i="9"/>
  <c r="B2381" i="9"/>
  <c r="C2381" i="9"/>
  <c r="D2381" i="9"/>
  <c r="H2381" i="9"/>
  <c r="I2381" i="9"/>
  <c r="J2381" i="9"/>
  <c r="B2382" i="9"/>
  <c r="C2382" i="9"/>
  <c r="D2382" i="9"/>
  <c r="H2382" i="9"/>
  <c r="I2382" i="9"/>
  <c r="J2382" i="9"/>
  <c r="L2382" i="9"/>
  <c r="O2382" i="9"/>
  <c r="B2383" i="9"/>
  <c r="C2383" i="9"/>
  <c r="D2383" i="9"/>
  <c r="H2383" i="9"/>
  <c r="I2383" i="9"/>
  <c r="J2383" i="9"/>
  <c r="B2384" i="9"/>
  <c r="C2384" i="9"/>
  <c r="D2384" i="9"/>
  <c r="H2384" i="9"/>
  <c r="N2384" i="9" s="1"/>
  <c r="I2384" i="9"/>
  <c r="J2384" i="9"/>
  <c r="L2384" i="9"/>
  <c r="B2385" i="9"/>
  <c r="C2385" i="9"/>
  <c r="D2385" i="9"/>
  <c r="H2385" i="9"/>
  <c r="L2385" i="9" s="1"/>
  <c r="I2385" i="9"/>
  <c r="J2385" i="9"/>
  <c r="P2385" i="9" s="1"/>
  <c r="N2385" i="9"/>
  <c r="O2385" i="9"/>
  <c r="B2386" i="9"/>
  <c r="C2386" i="9"/>
  <c r="D2386" i="9"/>
  <c r="H2386" i="9"/>
  <c r="L2386" i="9" s="1"/>
  <c r="I2386" i="9"/>
  <c r="J2386" i="9"/>
  <c r="N2386" i="9"/>
  <c r="O2386" i="9"/>
  <c r="B2387" i="9"/>
  <c r="C2387" i="9"/>
  <c r="D2387" i="9"/>
  <c r="H2387" i="9"/>
  <c r="N2387" i="9" s="1"/>
  <c r="I2387" i="9"/>
  <c r="J2387" i="9"/>
  <c r="B2388" i="9"/>
  <c r="C2388" i="9"/>
  <c r="D2388" i="9"/>
  <c r="H2388" i="9"/>
  <c r="O2388" i="9" s="1"/>
  <c r="I2388" i="9"/>
  <c r="J2388" i="9"/>
  <c r="L2388" i="9"/>
  <c r="B2389" i="9"/>
  <c r="C2389" i="9"/>
  <c r="D2389" i="9"/>
  <c r="H2389" i="9"/>
  <c r="I2389" i="9"/>
  <c r="J2389" i="9"/>
  <c r="B2390" i="9"/>
  <c r="C2390" i="9"/>
  <c r="D2390" i="9"/>
  <c r="H2390" i="9"/>
  <c r="I2390" i="9"/>
  <c r="J2390" i="9"/>
  <c r="L2390" i="9"/>
  <c r="O2390" i="9"/>
  <c r="B2391" i="9"/>
  <c r="C2391" i="9"/>
  <c r="D2391" i="9"/>
  <c r="H2391" i="9"/>
  <c r="I2391" i="9"/>
  <c r="J2391" i="9"/>
  <c r="B2392" i="9"/>
  <c r="C2392" i="9"/>
  <c r="D2392" i="9"/>
  <c r="H2392" i="9"/>
  <c r="O2392" i="9" s="1"/>
  <c r="I2392" i="9"/>
  <c r="J2392" i="9"/>
  <c r="L2392" i="9"/>
  <c r="B2393" i="9"/>
  <c r="C2393" i="9"/>
  <c r="D2393" i="9"/>
  <c r="H2393" i="9"/>
  <c r="L2393" i="9" s="1"/>
  <c r="I2393" i="9"/>
  <c r="J2393" i="9"/>
  <c r="N2393" i="9"/>
  <c r="B2394" i="9"/>
  <c r="C2394" i="9"/>
  <c r="D2394" i="9"/>
  <c r="H2394" i="9"/>
  <c r="L2394" i="9" s="1"/>
  <c r="I2394" i="9"/>
  <c r="J2394" i="9"/>
  <c r="N2394" i="9"/>
  <c r="O2394" i="9"/>
  <c r="B2395" i="9"/>
  <c r="C2395" i="9"/>
  <c r="D2395" i="9"/>
  <c r="H2395" i="9"/>
  <c r="N2395" i="9" s="1"/>
  <c r="I2395" i="9"/>
  <c r="J2395" i="9"/>
  <c r="L2395" i="9"/>
  <c r="B2396" i="9"/>
  <c r="C2396" i="9"/>
  <c r="D2396" i="9"/>
  <c r="H2396" i="9"/>
  <c r="N2396" i="9" s="1"/>
  <c r="I2396" i="9"/>
  <c r="J2396" i="9"/>
  <c r="L2396" i="9"/>
  <c r="B2397" i="9"/>
  <c r="C2397" i="9"/>
  <c r="D2397" i="9"/>
  <c r="H2397" i="9"/>
  <c r="N2397" i="9" s="1"/>
  <c r="I2397" i="9"/>
  <c r="J2397" i="9"/>
  <c r="O2397" i="9"/>
  <c r="B2398" i="9"/>
  <c r="C2398" i="9"/>
  <c r="D2398" i="9"/>
  <c r="H2398" i="9"/>
  <c r="N2398" i="9" s="1"/>
  <c r="I2398" i="9"/>
  <c r="J2398" i="9"/>
  <c r="P2398" i="9" s="1"/>
  <c r="Q2398" i="9" s="1"/>
  <c r="L2398" i="9"/>
  <c r="B2399" i="9"/>
  <c r="C2399" i="9"/>
  <c r="D2399" i="9"/>
  <c r="H2399" i="9"/>
  <c r="I2399" i="9"/>
  <c r="J2399" i="9"/>
  <c r="N2399" i="9"/>
  <c r="O2399" i="9"/>
  <c r="B2400" i="9"/>
  <c r="C2400" i="9"/>
  <c r="D2400" i="9"/>
  <c r="H2400" i="9"/>
  <c r="I2400" i="9"/>
  <c r="J2400" i="9"/>
  <c r="B2401" i="9"/>
  <c r="C2401" i="9"/>
  <c r="D2401" i="9"/>
  <c r="H2401" i="9"/>
  <c r="O2401" i="9" s="1"/>
  <c r="I2401" i="9"/>
  <c r="J2401" i="9"/>
  <c r="N2401" i="9"/>
  <c r="B2402" i="9"/>
  <c r="C2402" i="9"/>
  <c r="D2402" i="9"/>
  <c r="H2402" i="9"/>
  <c r="N2402" i="9" s="1"/>
  <c r="I2402" i="9"/>
  <c r="J2402" i="9"/>
  <c r="L2402" i="9"/>
  <c r="O2402" i="9"/>
  <c r="B2403" i="9"/>
  <c r="C2403" i="9"/>
  <c r="D2403" i="9"/>
  <c r="H2403" i="9"/>
  <c r="L2403" i="9" s="1"/>
  <c r="I2403" i="9"/>
  <c r="J2403" i="9"/>
  <c r="B2404" i="9"/>
  <c r="C2404" i="9"/>
  <c r="D2404" i="9"/>
  <c r="H2404" i="9"/>
  <c r="O2404" i="9" s="1"/>
  <c r="I2404" i="9"/>
  <c r="J2404" i="9"/>
  <c r="N2404" i="9"/>
  <c r="B2405" i="9"/>
  <c r="C2405" i="9"/>
  <c r="D2405" i="9"/>
  <c r="H2405" i="9"/>
  <c r="L2405" i="9" s="1"/>
  <c r="I2405" i="9"/>
  <c r="J2405" i="9"/>
  <c r="B2406" i="9"/>
  <c r="C2406" i="9"/>
  <c r="D2406" i="9"/>
  <c r="H2406" i="9"/>
  <c r="N2406" i="9" s="1"/>
  <c r="I2406" i="9"/>
  <c r="J2406" i="9"/>
  <c r="L2406" i="9"/>
  <c r="O2406" i="9"/>
  <c r="B2407" i="9"/>
  <c r="C2407" i="9"/>
  <c r="D2407" i="9"/>
  <c r="H2407" i="9"/>
  <c r="I2407" i="9"/>
  <c r="J2407" i="9"/>
  <c r="N2407" i="9"/>
  <c r="O2407" i="9"/>
  <c r="B2408" i="9"/>
  <c r="C2408" i="9"/>
  <c r="D2408" i="9"/>
  <c r="H2408" i="9"/>
  <c r="I2408" i="9"/>
  <c r="J2408" i="9"/>
  <c r="B2409" i="9"/>
  <c r="C2409" i="9"/>
  <c r="D2409" i="9"/>
  <c r="H2409" i="9"/>
  <c r="O2409" i="9" s="1"/>
  <c r="I2409" i="9"/>
  <c r="J2409" i="9"/>
  <c r="L2409" i="9"/>
  <c r="B2410" i="9"/>
  <c r="C2410" i="9"/>
  <c r="D2410" i="9"/>
  <c r="H2410" i="9"/>
  <c r="N2410" i="9" s="1"/>
  <c r="I2410" i="9"/>
  <c r="J2410" i="9"/>
  <c r="L2410" i="9"/>
  <c r="O2410" i="9"/>
  <c r="B2411" i="9"/>
  <c r="C2411" i="9"/>
  <c r="D2411" i="9"/>
  <c r="H2411" i="9"/>
  <c r="L2411" i="9" s="1"/>
  <c r="I2411" i="9"/>
  <c r="J2411" i="9"/>
  <c r="O2411" i="9"/>
  <c r="B2412" i="9"/>
  <c r="C2412" i="9"/>
  <c r="D2412" i="9"/>
  <c r="H2412" i="9"/>
  <c r="O2412" i="9" s="1"/>
  <c r="I2412" i="9"/>
  <c r="J2412" i="9"/>
  <c r="N2412" i="9"/>
  <c r="B2413" i="9"/>
  <c r="C2413" i="9"/>
  <c r="D2413" i="9"/>
  <c r="H2413" i="9"/>
  <c r="L2413" i="9" s="1"/>
  <c r="I2413" i="9"/>
  <c r="J2413" i="9"/>
  <c r="B2414" i="9"/>
  <c r="C2414" i="9"/>
  <c r="D2414" i="9"/>
  <c r="H2414" i="9"/>
  <c r="N2414" i="9" s="1"/>
  <c r="I2414" i="9"/>
  <c r="J2414" i="9"/>
  <c r="O2414" i="9"/>
  <c r="B2415" i="9"/>
  <c r="C2415" i="9"/>
  <c r="D2415" i="9"/>
  <c r="H2415" i="9"/>
  <c r="I2415" i="9"/>
  <c r="J2415" i="9"/>
  <c r="N2415" i="9"/>
  <c r="O2415" i="9"/>
  <c r="B2416" i="9"/>
  <c r="C2416" i="9"/>
  <c r="D2416" i="9"/>
  <c r="H2416" i="9"/>
  <c r="I2416" i="9"/>
  <c r="J2416" i="9"/>
  <c r="B2417" i="9"/>
  <c r="C2417" i="9"/>
  <c r="D2417" i="9"/>
  <c r="H2417" i="9"/>
  <c r="O2417" i="9" s="1"/>
  <c r="I2417" i="9"/>
  <c r="J2417" i="9"/>
  <c r="L2417" i="9"/>
  <c r="N2417" i="9"/>
  <c r="B2418" i="9"/>
  <c r="C2418" i="9"/>
  <c r="D2418" i="9"/>
  <c r="H2418" i="9"/>
  <c r="N2418" i="9" s="1"/>
  <c r="I2418" i="9"/>
  <c r="J2418" i="9"/>
  <c r="B2419" i="9"/>
  <c r="C2419" i="9"/>
  <c r="D2419" i="9"/>
  <c r="H2419" i="9"/>
  <c r="L2419" i="9" s="1"/>
  <c r="I2419" i="9"/>
  <c r="J2419" i="9"/>
  <c r="O2419" i="9"/>
  <c r="B2420" i="9"/>
  <c r="C2420" i="9"/>
  <c r="D2420" i="9"/>
  <c r="H2420" i="9"/>
  <c r="O2420" i="9" s="1"/>
  <c r="I2420" i="9"/>
  <c r="J2420" i="9"/>
  <c r="N2420" i="9"/>
  <c r="B2421" i="9"/>
  <c r="C2421" i="9"/>
  <c r="D2421" i="9"/>
  <c r="H2421" i="9"/>
  <c r="L2421" i="9" s="1"/>
  <c r="I2421" i="9"/>
  <c r="J2421" i="9"/>
  <c r="B2422" i="9"/>
  <c r="C2422" i="9"/>
  <c r="D2422" i="9"/>
  <c r="H2422" i="9"/>
  <c r="N2422" i="9" s="1"/>
  <c r="I2422" i="9"/>
  <c r="J2422" i="9"/>
  <c r="L2422" i="9"/>
  <c r="B2423" i="9"/>
  <c r="C2423" i="9"/>
  <c r="D2423" i="9"/>
  <c r="H2423" i="9"/>
  <c r="I2423" i="9"/>
  <c r="J2423" i="9"/>
  <c r="N2423" i="9"/>
  <c r="O2423" i="9"/>
  <c r="B2424" i="9"/>
  <c r="C2424" i="9"/>
  <c r="D2424" i="9"/>
  <c r="H2424" i="9"/>
  <c r="I2424" i="9"/>
  <c r="J2424" i="9"/>
  <c r="B2425" i="9"/>
  <c r="C2425" i="9"/>
  <c r="D2425" i="9"/>
  <c r="H2425" i="9"/>
  <c r="O2425" i="9" s="1"/>
  <c r="I2425" i="9"/>
  <c r="J2425" i="9"/>
  <c r="L2425" i="9"/>
  <c r="B2426" i="9"/>
  <c r="C2426" i="9"/>
  <c r="D2426" i="9"/>
  <c r="H2426" i="9"/>
  <c r="N2426" i="9" s="1"/>
  <c r="I2426" i="9"/>
  <c r="J2426" i="9"/>
  <c r="B2427" i="9"/>
  <c r="C2427" i="9"/>
  <c r="D2427" i="9"/>
  <c r="H2427" i="9"/>
  <c r="L2427" i="9" s="1"/>
  <c r="I2427" i="9"/>
  <c r="J2427" i="9"/>
  <c r="O2427" i="9"/>
  <c r="B2428" i="9"/>
  <c r="C2428" i="9"/>
  <c r="D2428" i="9"/>
  <c r="H2428" i="9"/>
  <c r="O2428" i="9" s="1"/>
  <c r="I2428" i="9"/>
  <c r="J2428" i="9"/>
  <c r="N2428" i="9"/>
  <c r="B2429" i="9"/>
  <c r="C2429" i="9"/>
  <c r="D2429" i="9"/>
  <c r="H2429" i="9"/>
  <c r="I2429" i="9"/>
  <c r="J2429" i="9"/>
  <c r="L2429" i="9"/>
  <c r="B2430" i="9"/>
  <c r="C2430" i="9"/>
  <c r="D2430" i="9"/>
  <c r="H2430" i="9"/>
  <c r="I2430" i="9"/>
  <c r="J2430" i="9"/>
  <c r="L2430" i="9"/>
  <c r="N2430" i="9"/>
  <c r="O2430" i="9"/>
  <c r="B2431" i="9"/>
  <c r="C2431" i="9"/>
  <c r="D2431" i="9"/>
  <c r="H2431" i="9"/>
  <c r="N2431" i="9" s="1"/>
  <c r="I2431" i="9"/>
  <c r="J2431" i="9"/>
  <c r="O2431" i="9"/>
  <c r="B2432" i="9"/>
  <c r="C2432" i="9"/>
  <c r="D2432" i="9"/>
  <c r="H2432" i="9"/>
  <c r="I2432" i="9"/>
  <c r="J2432" i="9"/>
  <c r="B2433" i="9"/>
  <c r="C2433" i="9"/>
  <c r="D2433" i="9"/>
  <c r="H2433" i="9"/>
  <c r="O2433" i="9" s="1"/>
  <c r="I2433" i="9"/>
  <c r="J2433" i="9"/>
  <c r="L2433" i="9"/>
  <c r="B2434" i="9"/>
  <c r="C2434" i="9"/>
  <c r="D2434" i="9"/>
  <c r="H2434" i="9"/>
  <c r="N2434" i="9" s="1"/>
  <c r="I2434" i="9"/>
  <c r="J2434" i="9"/>
  <c r="B2435" i="9"/>
  <c r="C2435" i="9"/>
  <c r="D2435" i="9"/>
  <c r="H2435" i="9"/>
  <c r="L2435" i="9" s="1"/>
  <c r="I2435" i="9"/>
  <c r="J2435" i="9"/>
  <c r="O2435" i="9"/>
  <c r="B2436" i="9"/>
  <c r="C2436" i="9"/>
  <c r="D2436" i="9"/>
  <c r="H2436" i="9"/>
  <c r="O2436" i="9" s="1"/>
  <c r="I2436" i="9"/>
  <c r="J2436" i="9"/>
  <c r="N2436" i="9"/>
  <c r="B2437" i="9"/>
  <c r="C2437" i="9"/>
  <c r="D2437" i="9"/>
  <c r="H2437" i="9"/>
  <c r="I2437" i="9"/>
  <c r="J2437" i="9"/>
  <c r="L2437" i="9"/>
  <c r="B2438" i="9"/>
  <c r="C2438" i="9"/>
  <c r="D2438" i="9"/>
  <c r="H2438" i="9"/>
  <c r="I2438" i="9"/>
  <c r="J2438" i="9"/>
  <c r="P2438" i="9" s="1"/>
  <c r="L2438" i="9"/>
  <c r="N2438" i="9"/>
  <c r="O2438" i="9"/>
  <c r="B2439" i="9"/>
  <c r="C2439" i="9"/>
  <c r="D2439" i="9"/>
  <c r="H2439" i="9"/>
  <c r="N2439" i="9" s="1"/>
  <c r="I2439" i="9"/>
  <c r="J2439" i="9"/>
  <c r="O2439" i="9"/>
  <c r="B2440" i="9"/>
  <c r="C2440" i="9"/>
  <c r="D2440" i="9"/>
  <c r="H2440" i="9"/>
  <c r="I2440" i="9"/>
  <c r="J2440" i="9"/>
  <c r="B2441" i="9"/>
  <c r="C2441" i="9"/>
  <c r="D2441" i="9"/>
  <c r="H2441" i="9"/>
  <c r="N2441" i="9" s="1"/>
  <c r="I2441" i="9"/>
  <c r="J2441" i="9"/>
  <c r="L2441" i="9"/>
  <c r="O2441" i="9"/>
  <c r="B2442" i="9"/>
  <c r="C2442" i="9"/>
  <c r="D2442" i="9"/>
  <c r="H2442" i="9"/>
  <c r="O2442" i="9" s="1"/>
  <c r="I2442" i="9"/>
  <c r="J2442" i="9"/>
  <c r="B2443" i="9"/>
  <c r="C2443" i="9"/>
  <c r="D2443" i="9"/>
  <c r="H2443" i="9"/>
  <c r="L2443" i="9" s="1"/>
  <c r="I2443" i="9"/>
  <c r="J2443" i="9"/>
  <c r="O2443" i="9"/>
  <c r="B2444" i="9"/>
  <c r="C2444" i="9"/>
  <c r="D2444" i="9"/>
  <c r="H2444" i="9"/>
  <c r="O2444" i="9" s="1"/>
  <c r="I2444" i="9"/>
  <c r="J2444" i="9"/>
  <c r="N2444" i="9"/>
  <c r="B2445" i="9"/>
  <c r="C2445" i="9"/>
  <c r="D2445" i="9"/>
  <c r="H2445" i="9"/>
  <c r="I2445" i="9"/>
  <c r="J2445" i="9"/>
  <c r="L2445" i="9"/>
  <c r="B2446" i="9"/>
  <c r="C2446" i="9"/>
  <c r="D2446" i="9"/>
  <c r="H2446" i="9"/>
  <c r="I2446" i="9"/>
  <c r="J2446" i="9"/>
  <c r="L2446" i="9"/>
  <c r="N2446" i="9"/>
  <c r="O2446" i="9"/>
  <c r="B2447" i="9"/>
  <c r="C2447" i="9"/>
  <c r="D2447" i="9"/>
  <c r="H2447" i="9"/>
  <c r="L2447" i="9" s="1"/>
  <c r="I2447" i="9"/>
  <c r="J2447" i="9"/>
  <c r="O2447" i="9"/>
  <c r="B2448" i="9"/>
  <c r="C2448" i="9"/>
  <c r="D2448" i="9"/>
  <c r="H2448" i="9"/>
  <c r="I2448" i="9"/>
  <c r="J2448" i="9"/>
  <c r="B2449" i="9"/>
  <c r="C2449" i="9"/>
  <c r="D2449" i="9"/>
  <c r="H2449" i="9"/>
  <c r="N2449" i="9" s="1"/>
  <c r="I2449" i="9"/>
  <c r="J2449" i="9"/>
  <c r="L2449" i="9"/>
  <c r="O2449" i="9"/>
  <c r="B2450" i="9"/>
  <c r="C2450" i="9"/>
  <c r="D2450" i="9"/>
  <c r="H2450" i="9"/>
  <c r="O2450" i="9" s="1"/>
  <c r="I2450" i="9"/>
  <c r="J2450" i="9"/>
  <c r="B2451" i="9"/>
  <c r="C2451" i="9"/>
  <c r="D2451" i="9"/>
  <c r="H2451" i="9"/>
  <c r="L2451" i="9" s="1"/>
  <c r="I2451" i="9"/>
  <c r="J2451" i="9"/>
  <c r="O2451" i="9"/>
  <c r="B2452" i="9"/>
  <c r="C2452" i="9"/>
  <c r="D2452" i="9"/>
  <c r="H2452" i="9"/>
  <c r="O2452" i="9" s="1"/>
  <c r="I2452" i="9"/>
  <c r="J2452" i="9"/>
  <c r="N2452" i="9"/>
  <c r="B2453" i="9"/>
  <c r="C2453" i="9"/>
  <c r="D2453" i="9"/>
  <c r="H2453" i="9"/>
  <c r="I2453" i="9"/>
  <c r="J2453" i="9"/>
  <c r="L2453" i="9"/>
  <c r="B2454" i="9"/>
  <c r="C2454" i="9"/>
  <c r="D2454" i="9"/>
  <c r="H2454" i="9"/>
  <c r="I2454" i="9"/>
  <c r="J2454" i="9"/>
  <c r="P2454" i="9" s="1"/>
  <c r="L2454" i="9"/>
  <c r="N2454" i="9"/>
  <c r="O2454" i="9"/>
  <c r="B2455" i="9"/>
  <c r="C2455" i="9"/>
  <c r="D2455" i="9"/>
  <c r="H2455" i="9"/>
  <c r="L2455" i="9" s="1"/>
  <c r="I2455" i="9"/>
  <c r="J2455" i="9"/>
  <c r="O2455" i="9"/>
  <c r="B2456" i="9"/>
  <c r="C2456" i="9"/>
  <c r="D2456" i="9"/>
  <c r="H2456" i="9"/>
  <c r="I2456" i="9"/>
  <c r="J2456" i="9"/>
  <c r="B2457" i="9"/>
  <c r="C2457" i="9"/>
  <c r="D2457" i="9"/>
  <c r="H2457" i="9"/>
  <c r="N2457" i="9" s="1"/>
  <c r="I2457" i="9"/>
  <c r="J2457" i="9"/>
  <c r="L2457" i="9"/>
  <c r="O2457" i="9"/>
  <c r="B2458" i="9"/>
  <c r="C2458" i="9"/>
  <c r="D2458" i="9"/>
  <c r="H2458" i="9"/>
  <c r="I2458" i="9"/>
  <c r="J2458" i="9"/>
  <c r="B2459" i="9"/>
  <c r="C2459" i="9"/>
  <c r="D2459" i="9"/>
  <c r="H2459" i="9"/>
  <c r="L2459" i="9" s="1"/>
  <c r="I2459" i="9"/>
  <c r="J2459" i="9"/>
  <c r="B2460" i="9"/>
  <c r="C2460" i="9"/>
  <c r="D2460" i="9"/>
  <c r="H2460" i="9"/>
  <c r="O2460" i="9" s="1"/>
  <c r="I2460" i="9"/>
  <c r="J2460" i="9"/>
  <c r="B2461" i="9"/>
  <c r="C2461" i="9"/>
  <c r="D2461" i="9"/>
  <c r="H2461" i="9"/>
  <c r="I2461" i="9"/>
  <c r="J2461" i="9"/>
  <c r="L2461" i="9"/>
  <c r="B2462" i="9"/>
  <c r="C2462" i="9"/>
  <c r="D2462" i="9"/>
  <c r="H2462" i="9"/>
  <c r="N2462" i="9" s="1"/>
  <c r="I2462" i="9"/>
  <c r="J2462" i="9"/>
  <c r="P2462" i="9" s="1"/>
  <c r="L2462" i="9"/>
  <c r="O2462" i="9"/>
  <c r="B2463" i="9"/>
  <c r="C2463" i="9"/>
  <c r="D2463" i="9"/>
  <c r="H2463" i="9"/>
  <c r="L2463" i="9" s="1"/>
  <c r="I2463" i="9"/>
  <c r="J2463" i="9"/>
  <c r="B2464" i="9"/>
  <c r="C2464" i="9"/>
  <c r="D2464" i="9"/>
  <c r="H2464" i="9"/>
  <c r="I2464" i="9"/>
  <c r="J2464" i="9"/>
  <c r="B2465" i="9"/>
  <c r="C2465" i="9"/>
  <c r="D2465" i="9"/>
  <c r="H2465" i="9"/>
  <c r="O2465" i="9" s="1"/>
  <c r="I2465" i="9"/>
  <c r="J2465" i="9"/>
  <c r="L2465" i="9"/>
  <c r="N2465" i="9"/>
  <c r="B2466" i="9"/>
  <c r="C2466" i="9"/>
  <c r="D2466" i="9"/>
  <c r="H2466" i="9"/>
  <c r="I2466" i="9"/>
  <c r="J2466" i="9"/>
  <c r="B2467" i="9"/>
  <c r="C2467" i="9"/>
  <c r="D2467" i="9"/>
  <c r="H2467" i="9"/>
  <c r="N2467" i="9" s="1"/>
  <c r="I2467" i="9"/>
  <c r="J2467" i="9"/>
  <c r="L2467" i="9"/>
  <c r="B2468" i="9"/>
  <c r="C2468" i="9"/>
  <c r="D2468" i="9"/>
  <c r="H2468" i="9"/>
  <c r="O2468" i="9" s="1"/>
  <c r="I2468" i="9"/>
  <c r="J2468" i="9"/>
  <c r="B2469" i="9"/>
  <c r="C2469" i="9"/>
  <c r="D2469" i="9"/>
  <c r="H2469" i="9"/>
  <c r="I2469" i="9"/>
  <c r="J2469" i="9"/>
  <c r="L2469" i="9"/>
  <c r="B2470" i="9"/>
  <c r="C2470" i="9"/>
  <c r="D2470" i="9"/>
  <c r="H2470" i="9"/>
  <c r="N2470" i="9" s="1"/>
  <c r="I2470" i="9"/>
  <c r="J2470" i="9"/>
  <c r="P2470" i="9" s="1"/>
  <c r="L2470" i="9"/>
  <c r="O2470" i="9"/>
  <c r="B2471" i="9"/>
  <c r="C2471" i="9"/>
  <c r="D2471" i="9"/>
  <c r="H2471" i="9"/>
  <c r="L2471" i="9" s="1"/>
  <c r="I2471" i="9"/>
  <c r="J2471" i="9"/>
  <c r="B2472" i="9"/>
  <c r="C2472" i="9"/>
  <c r="D2472" i="9"/>
  <c r="H2472" i="9"/>
  <c r="I2472" i="9"/>
  <c r="J2472" i="9"/>
  <c r="B2473" i="9"/>
  <c r="C2473" i="9"/>
  <c r="D2473" i="9"/>
  <c r="H2473" i="9"/>
  <c r="L2473" i="9" s="1"/>
  <c r="I2473" i="9"/>
  <c r="J2473" i="9"/>
  <c r="N2473" i="9"/>
  <c r="O2473" i="9"/>
  <c r="B2474" i="9"/>
  <c r="C2474" i="9"/>
  <c r="D2474" i="9"/>
  <c r="H2474" i="9"/>
  <c r="I2474" i="9"/>
  <c r="J2474" i="9"/>
  <c r="B2475" i="9"/>
  <c r="C2475" i="9"/>
  <c r="D2475" i="9"/>
  <c r="H2475" i="9"/>
  <c r="N2475" i="9" s="1"/>
  <c r="I2475" i="9"/>
  <c r="J2475" i="9"/>
  <c r="O2475" i="9"/>
  <c r="B2476" i="9"/>
  <c r="C2476" i="9"/>
  <c r="D2476" i="9"/>
  <c r="H2476" i="9"/>
  <c r="O2476" i="9" s="1"/>
  <c r="I2476" i="9"/>
  <c r="J2476" i="9"/>
  <c r="B2477" i="9"/>
  <c r="C2477" i="9"/>
  <c r="D2477" i="9"/>
  <c r="H2477" i="9"/>
  <c r="I2477" i="9"/>
  <c r="J2477" i="9"/>
  <c r="L2477" i="9"/>
  <c r="B2478" i="9"/>
  <c r="C2478" i="9"/>
  <c r="D2478" i="9"/>
  <c r="H2478" i="9"/>
  <c r="O2478" i="9" s="1"/>
  <c r="I2478" i="9"/>
  <c r="J2478" i="9"/>
  <c r="L2478" i="9"/>
  <c r="N2478" i="9"/>
  <c r="B2479" i="9"/>
  <c r="C2479" i="9"/>
  <c r="D2479" i="9"/>
  <c r="H2479" i="9"/>
  <c r="L2479" i="9" s="1"/>
  <c r="I2479" i="9"/>
  <c r="J2479" i="9"/>
  <c r="B2480" i="9"/>
  <c r="C2480" i="9"/>
  <c r="D2480" i="9"/>
  <c r="H2480" i="9"/>
  <c r="I2480" i="9"/>
  <c r="J2480" i="9"/>
  <c r="B2481" i="9"/>
  <c r="C2481" i="9"/>
  <c r="D2481" i="9"/>
  <c r="H2481" i="9"/>
  <c r="L2481" i="9" s="1"/>
  <c r="I2481" i="9"/>
  <c r="J2481" i="9"/>
  <c r="B2482" i="9"/>
  <c r="C2482" i="9"/>
  <c r="D2482" i="9"/>
  <c r="H2482" i="9"/>
  <c r="I2482" i="9"/>
  <c r="J2482" i="9"/>
  <c r="B2483" i="9"/>
  <c r="C2483" i="9"/>
  <c r="D2483" i="9"/>
  <c r="H2483" i="9"/>
  <c r="N2483" i="9" s="1"/>
  <c r="I2483" i="9"/>
  <c r="J2483" i="9"/>
  <c r="L2483" i="9"/>
  <c r="B2484" i="9"/>
  <c r="C2484" i="9"/>
  <c r="D2484" i="9"/>
  <c r="H2484" i="9"/>
  <c r="O2484" i="9" s="1"/>
  <c r="I2484" i="9"/>
  <c r="J2484" i="9"/>
  <c r="B2485" i="9"/>
  <c r="C2485" i="9"/>
  <c r="D2485" i="9"/>
  <c r="H2485" i="9"/>
  <c r="N2485" i="9" s="1"/>
  <c r="I2485" i="9"/>
  <c r="J2485" i="9"/>
  <c r="B2486" i="9"/>
  <c r="C2486" i="9"/>
  <c r="D2486" i="9"/>
  <c r="H2486" i="9"/>
  <c r="L2486" i="9" s="1"/>
  <c r="I2486" i="9"/>
  <c r="J2486" i="9"/>
  <c r="N2486" i="9"/>
  <c r="O2486" i="9"/>
  <c r="B2487" i="9"/>
  <c r="C2487" i="9"/>
  <c r="D2487" i="9"/>
  <c r="H2487" i="9"/>
  <c r="L2487" i="9" s="1"/>
  <c r="I2487" i="9"/>
  <c r="J2487" i="9"/>
  <c r="B2488" i="9"/>
  <c r="C2488" i="9"/>
  <c r="D2488" i="9"/>
  <c r="H2488" i="9"/>
  <c r="I2488" i="9"/>
  <c r="J2488" i="9"/>
  <c r="B2489" i="9"/>
  <c r="C2489" i="9"/>
  <c r="D2489" i="9"/>
  <c r="H2489" i="9"/>
  <c r="L2489" i="9" s="1"/>
  <c r="I2489" i="9"/>
  <c r="J2489" i="9"/>
  <c r="B2490" i="9"/>
  <c r="C2490" i="9"/>
  <c r="D2490" i="9"/>
  <c r="H2490" i="9"/>
  <c r="I2490" i="9"/>
  <c r="J2490" i="9"/>
  <c r="B2491" i="9"/>
  <c r="C2491" i="9"/>
  <c r="D2491" i="9"/>
  <c r="H2491" i="9"/>
  <c r="N2491" i="9" s="1"/>
  <c r="I2491" i="9"/>
  <c r="J2491" i="9"/>
  <c r="L2491" i="9"/>
  <c r="O2491" i="9"/>
  <c r="B5" i="1"/>
  <c r="C5" i="1"/>
  <c r="D5" i="1"/>
  <c r="E5" i="1"/>
  <c r="F5" i="1"/>
  <c r="G5" i="1"/>
  <c r="J5" i="1"/>
  <c r="M5" i="1" s="1"/>
  <c r="O5" i="1"/>
  <c r="P5" i="1"/>
  <c r="Q5" i="1"/>
  <c r="R5" i="1"/>
  <c r="S5" i="1"/>
  <c r="T5" i="1"/>
  <c r="B6" i="1"/>
  <c r="C6" i="1"/>
  <c r="D6" i="1"/>
  <c r="E6" i="1"/>
  <c r="F6" i="1"/>
  <c r="G6" i="1"/>
  <c r="J6" i="1"/>
  <c r="M6" i="1" s="1"/>
  <c r="O6" i="1"/>
  <c r="P6" i="1"/>
  <c r="Q6" i="1"/>
  <c r="R6" i="1"/>
  <c r="S6" i="1"/>
  <c r="T6" i="1"/>
  <c r="B7" i="1"/>
  <c r="C7" i="1"/>
  <c r="D7" i="1"/>
  <c r="E7" i="1"/>
  <c r="F7" i="1"/>
  <c r="G7" i="1"/>
  <c r="J7" i="1"/>
  <c r="M7" i="1" s="1"/>
  <c r="O7" i="1"/>
  <c r="P7" i="1"/>
  <c r="Q7" i="1"/>
  <c r="R7" i="1"/>
  <c r="S7" i="1"/>
  <c r="T7" i="1"/>
  <c r="B8" i="1"/>
  <c r="C8" i="1"/>
  <c r="D8" i="1"/>
  <c r="E8" i="1"/>
  <c r="F8" i="1"/>
  <c r="G8" i="1"/>
  <c r="J8" i="1"/>
  <c r="M8" i="1" s="1"/>
  <c r="O8" i="1"/>
  <c r="P8" i="1"/>
  <c r="Q8" i="1"/>
  <c r="R8" i="1"/>
  <c r="S8" i="1"/>
  <c r="T8" i="1"/>
  <c r="B9" i="1"/>
  <c r="C9" i="1"/>
  <c r="D9" i="1"/>
  <c r="E9" i="1"/>
  <c r="F9" i="1"/>
  <c r="G9" i="1"/>
  <c r="J9" i="1"/>
  <c r="M9" i="1" s="1"/>
  <c r="O9" i="1"/>
  <c r="P9" i="1"/>
  <c r="Q9" i="1"/>
  <c r="R9" i="1"/>
  <c r="S9" i="1"/>
  <c r="T9" i="1"/>
  <c r="B10" i="1"/>
  <c r="C10" i="1"/>
  <c r="D10" i="1"/>
  <c r="E10" i="1"/>
  <c r="F10" i="1"/>
  <c r="G10" i="1"/>
  <c r="J10" i="1"/>
  <c r="M10" i="1" s="1"/>
  <c r="O10" i="1"/>
  <c r="P10" i="1"/>
  <c r="Q10" i="1"/>
  <c r="R10" i="1"/>
  <c r="S10" i="1"/>
  <c r="T10" i="1"/>
  <c r="B11" i="1"/>
  <c r="C11" i="1"/>
  <c r="D11" i="1"/>
  <c r="E11" i="1"/>
  <c r="F11" i="1"/>
  <c r="G11" i="1"/>
  <c r="J11" i="1"/>
  <c r="M11" i="1" s="1"/>
  <c r="O11" i="1"/>
  <c r="P11" i="1"/>
  <c r="Q11" i="1"/>
  <c r="R11" i="1"/>
  <c r="S11" i="1"/>
  <c r="T11" i="1"/>
  <c r="B12" i="1"/>
  <c r="C12" i="1"/>
  <c r="D12" i="1"/>
  <c r="E12" i="1"/>
  <c r="F12" i="1"/>
  <c r="G12" i="1"/>
  <c r="J12" i="1"/>
  <c r="M12" i="1" s="1"/>
  <c r="O12" i="1"/>
  <c r="P12" i="1"/>
  <c r="Q12" i="1"/>
  <c r="R12" i="1"/>
  <c r="S12" i="1"/>
  <c r="T12" i="1"/>
  <c r="B13" i="1"/>
  <c r="C13" i="1"/>
  <c r="D13" i="1"/>
  <c r="E13" i="1"/>
  <c r="F13" i="1"/>
  <c r="G13" i="1"/>
  <c r="J13" i="1"/>
  <c r="M13" i="1" s="1"/>
  <c r="O13" i="1"/>
  <c r="P13" i="1"/>
  <c r="Q13" i="1"/>
  <c r="R13" i="1"/>
  <c r="S13" i="1"/>
  <c r="T13" i="1"/>
  <c r="B14" i="1"/>
  <c r="C14" i="1"/>
  <c r="D14" i="1"/>
  <c r="E14" i="1"/>
  <c r="F14" i="1"/>
  <c r="G14" i="1"/>
  <c r="J14" i="1"/>
  <c r="M14" i="1" s="1"/>
  <c r="O14" i="1"/>
  <c r="P14" i="1"/>
  <c r="Q14" i="1"/>
  <c r="R14" i="1"/>
  <c r="S14" i="1"/>
  <c r="T14" i="1"/>
  <c r="B15" i="1"/>
  <c r="C15" i="1"/>
  <c r="D15" i="1"/>
  <c r="E15" i="1"/>
  <c r="F15" i="1"/>
  <c r="G15" i="1"/>
  <c r="J15" i="1"/>
  <c r="M15" i="1" s="1"/>
  <c r="O15" i="1"/>
  <c r="P15" i="1"/>
  <c r="Q15" i="1"/>
  <c r="R15" i="1"/>
  <c r="S15" i="1"/>
  <c r="T15" i="1"/>
  <c r="B16" i="1"/>
  <c r="C16" i="1"/>
  <c r="D16" i="1"/>
  <c r="E16" i="1"/>
  <c r="F16" i="1"/>
  <c r="G16" i="1"/>
  <c r="J16" i="1"/>
  <c r="M16" i="1" s="1"/>
  <c r="P16" i="1"/>
  <c r="Q16" i="1"/>
  <c r="R16" i="1"/>
  <c r="S16" i="1"/>
  <c r="T16" i="1"/>
  <c r="B17" i="1"/>
  <c r="C17" i="1"/>
  <c r="D17" i="1"/>
  <c r="E17" i="1"/>
  <c r="F17" i="1"/>
  <c r="G17" i="1"/>
  <c r="J17" i="1"/>
  <c r="M17" i="1" s="1"/>
  <c r="O17" i="1"/>
  <c r="P17" i="1"/>
  <c r="Q17" i="1"/>
  <c r="R17" i="1"/>
  <c r="S17" i="1"/>
  <c r="T17" i="1"/>
  <c r="B18" i="1"/>
  <c r="C18" i="1"/>
  <c r="D18" i="1"/>
  <c r="E18" i="1"/>
  <c r="F18" i="1"/>
  <c r="G18" i="1"/>
  <c r="J18" i="1"/>
  <c r="M18" i="1" s="1"/>
  <c r="O18" i="1"/>
  <c r="P18" i="1"/>
  <c r="Q18" i="1"/>
  <c r="R18" i="1"/>
  <c r="S18" i="1"/>
  <c r="T18" i="1"/>
  <c r="B19" i="1"/>
  <c r="C19" i="1"/>
  <c r="D19" i="1"/>
  <c r="E19" i="1"/>
  <c r="F19" i="1"/>
  <c r="G19" i="1"/>
  <c r="J19" i="1"/>
  <c r="M19" i="1" s="1"/>
  <c r="O19" i="1"/>
  <c r="P19" i="1"/>
  <c r="Q19" i="1"/>
  <c r="R19" i="1"/>
  <c r="S19" i="1"/>
  <c r="T19" i="1"/>
  <c r="B20" i="1"/>
  <c r="C20" i="1"/>
  <c r="D20" i="1"/>
  <c r="E20" i="1"/>
  <c r="F20" i="1"/>
  <c r="G20" i="1"/>
  <c r="J20" i="1"/>
  <c r="M20" i="1" s="1"/>
  <c r="O20" i="1"/>
  <c r="P20" i="1"/>
  <c r="Q20" i="1"/>
  <c r="R20" i="1"/>
  <c r="S20" i="1"/>
  <c r="T20" i="1"/>
  <c r="B21" i="1"/>
  <c r="C21" i="1"/>
  <c r="D21" i="1"/>
  <c r="E21" i="1"/>
  <c r="F21" i="1"/>
  <c r="G21" i="1"/>
  <c r="J21" i="1"/>
  <c r="M21" i="1" s="1"/>
  <c r="O21" i="1"/>
  <c r="P21" i="1"/>
  <c r="Q21" i="1"/>
  <c r="R21" i="1"/>
  <c r="S21" i="1"/>
  <c r="T21" i="1"/>
  <c r="B22" i="1"/>
  <c r="C22" i="1"/>
  <c r="D22" i="1"/>
  <c r="E22" i="1"/>
  <c r="F22" i="1"/>
  <c r="G22" i="1"/>
  <c r="J22" i="1"/>
  <c r="M22" i="1" s="1"/>
  <c r="O22" i="1"/>
  <c r="P22" i="1"/>
  <c r="Q22" i="1"/>
  <c r="R22" i="1"/>
  <c r="S22" i="1"/>
  <c r="T22" i="1"/>
  <c r="B23" i="1"/>
  <c r="C23" i="1"/>
  <c r="D23" i="1"/>
  <c r="E23" i="1"/>
  <c r="F23" i="1"/>
  <c r="G23" i="1"/>
  <c r="J23" i="1"/>
  <c r="M23" i="1" s="1"/>
  <c r="O23" i="1"/>
  <c r="P23" i="1"/>
  <c r="Q23" i="1"/>
  <c r="R23" i="1"/>
  <c r="S23" i="1"/>
  <c r="T23" i="1"/>
  <c r="B24" i="1"/>
  <c r="C24" i="1"/>
  <c r="D24" i="1"/>
  <c r="E24" i="1"/>
  <c r="F24" i="1"/>
  <c r="G24" i="1"/>
  <c r="J24" i="1"/>
  <c r="M24" i="1" s="1"/>
  <c r="O24" i="1"/>
  <c r="P24" i="1"/>
  <c r="Q24" i="1"/>
  <c r="R24" i="1"/>
  <c r="S24" i="1"/>
  <c r="T24" i="1"/>
  <c r="B25" i="1"/>
  <c r="C25" i="1"/>
  <c r="D25" i="1"/>
  <c r="E25" i="1"/>
  <c r="F25" i="1"/>
  <c r="J25" i="1"/>
  <c r="M25" i="1" s="1"/>
  <c r="O25" i="1"/>
  <c r="P25" i="1"/>
  <c r="Q25" i="1"/>
  <c r="R25" i="1"/>
  <c r="S25" i="1"/>
  <c r="T25" i="1"/>
  <c r="B26" i="1"/>
  <c r="C26" i="1"/>
  <c r="D26" i="1"/>
  <c r="E26" i="1"/>
  <c r="F26" i="1"/>
  <c r="G26" i="1"/>
  <c r="J26" i="1"/>
  <c r="M26" i="1" s="1"/>
  <c r="O26" i="1"/>
  <c r="P26" i="1"/>
  <c r="Q26" i="1"/>
  <c r="R26" i="1"/>
  <c r="S26" i="1"/>
  <c r="T26" i="1"/>
  <c r="B27" i="1"/>
  <c r="C27" i="1"/>
  <c r="D27" i="1"/>
  <c r="E27" i="1"/>
  <c r="F27" i="1"/>
  <c r="G27" i="1"/>
  <c r="J27" i="1"/>
  <c r="M27" i="1" s="1"/>
  <c r="O27" i="1"/>
  <c r="P27" i="1"/>
  <c r="Q27" i="1"/>
  <c r="R27" i="1"/>
  <c r="S27" i="1"/>
  <c r="T27" i="1"/>
  <c r="B28" i="1"/>
  <c r="C28" i="1"/>
  <c r="D28" i="1"/>
  <c r="E28" i="1"/>
  <c r="F28" i="1"/>
  <c r="G28" i="1"/>
  <c r="J28" i="1"/>
  <c r="M28" i="1" s="1"/>
  <c r="O28" i="1"/>
  <c r="P28" i="1"/>
  <c r="Q28" i="1"/>
  <c r="R28" i="1"/>
  <c r="S28" i="1"/>
  <c r="T28" i="1"/>
  <c r="B29" i="1"/>
  <c r="C29" i="1"/>
  <c r="D29" i="1"/>
  <c r="E29" i="1"/>
  <c r="F29" i="1"/>
  <c r="G29" i="1"/>
  <c r="J29" i="1"/>
  <c r="M29" i="1" s="1"/>
  <c r="O29" i="1"/>
  <c r="P29" i="1"/>
  <c r="Q29" i="1"/>
  <c r="R29" i="1"/>
  <c r="S29" i="1"/>
  <c r="T29" i="1"/>
  <c r="B30" i="1"/>
  <c r="C30" i="1"/>
  <c r="D30" i="1"/>
  <c r="E30" i="1"/>
  <c r="F30" i="1"/>
  <c r="G30" i="1"/>
  <c r="J30" i="1"/>
  <c r="M30" i="1" s="1"/>
  <c r="O30" i="1"/>
  <c r="P30" i="1"/>
  <c r="Q30" i="1"/>
  <c r="R30" i="1"/>
  <c r="S30" i="1"/>
  <c r="T30" i="1"/>
  <c r="B31" i="1"/>
  <c r="C31" i="1"/>
  <c r="D31" i="1"/>
  <c r="E31" i="1"/>
  <c r="F31" i="1"/>
  <c r="G31" i="1"/>
  <c r="J31" i="1"/>
  <c r="M31" i="1" s="1"/>
  <c r="O31" i="1"/>
  <c r="P31" i="1"/>
  <c r="Q31" i="1"/>
  <c r="R31" i="1"/>
  <c r="S31" i="1"/>
  <c r="T31" i="1"/>
  <c r="B32" i="1"/>
  <c r="C32" i="1"/>
  <c r="D32" i="1"/>
  <c r="E32" i="1"/>
  <c r="F32" i="1"/>
  <c r="G32" i="1"/>
  <c r="J32" i="1"/>
  <c r="M32" i="1" s="1"/>
  <c r="O32" i="1"/>
  <c r="P32" i="1"/>
  <c r="Q32" i="1"/>
  <c r="R32" i="1"/>
  <c r="S32" i="1"/>
  <c r="T32" i="1"/>
  <c r="B33" i="1"/>
  <c r="C33" i="1"/>
  <c r="D33" i="1"/>
  <c r="E33" i="1"/>
  <c r="F33" i="1"/>
  <c r="G33" i="1"/>
  <c r="J33" i="1"/>
  <c r="M33" i="1" s="1"/>
  <c r="O33" i="1"/>
  <c r="P33" i="1"/>
  <c r="Q33" i="1"/>
  <c r="R33" i="1"/>
  <c r="S33" i="1"/>
  <c r="T33" i="1"/>
  <c r="B34" i="1"/>
  <c r="C34" i="1"/>
  <c r="D34" i="1"/>
  <c r="E34" i="1"/>
  <c r="F34" i="1"/>
  <c r="G34" i="1"/>
  <c r="J34" i="1"/>
  <c r="M34" i="1" s="1"/>
  <c r="O34" i="1"/>
  <c r="P34" i="1"/>
  <c r="Q34" i="1"/>
  <c r="R34" i="1"/>
  <c r="S34" i="1"/>
  <c r="T34" i="1"/>
  <c r="B35" i="1"/>
  <c r="C35" i="1"/>
  <c r="D35" i="1"/>
  <c r="E35" i="1"/>
  <c r="F35" i="1"/>
  <c r="G35" i="1"/>
  <c r="J35" i="1"/>
  <c r="M35" i="1" s="1"/>
  <c r="O35" i="1"/>
  <c r="P35" i="1"/>
  <c r="Q35" i="1"/>
  <c r="R35" i="1"/>
  <c r="S35" i="1"/>
  <c r="T35" i="1"/>
  <c r="B36" i="1"/>
  <c r="C36" i="1"/>
  <c r="D36" i="1"/>
  <c r="E36" i="1"/>
  <c r="F36" i="1"/>
  <c r="G36" i="1"/>
  <c r="J36" i="1"/>
  <c r="M36" i="1" s="1"/>
  <c r="O36" i="1"/>
  <c r="P36" i="1"/>
  <c r="Q36" i="1"/>
  <c r="R36" i="1"/>
  <c r="S36" i="1"/>
  <c r="T36" i="1"/>
  <c r="B37" i="1"/>
  <c r="C37" i="1"/>
  <c r="D37" i="1"/>
  <c r="E37" i="1"/>
  <c r="F37" i="1"/>
  <c r="G37" i="1"/>
  <c r="J37" i="1"/>
  <c r="M37" i="1" s="1"/>
  <c r="O37" i="1"/>
  <c r="P37" i="1"/>
  <c r="Q37" i="1"/>
  <c r="R37" i="1"/>
  <c r="S37" i="1"/>
  <c r="T37" i="1"/>
  <c r="B38" i="1"/>
  <c r="C38" i="1"/>
  <c r="D38" i="1"/>
  <c r="E38" i="1"/>
  <c r="F38" i="1"/>
  <c r="G38" i="1"/>
  <c r="J38" i="1"/>
  <c r="M38" i="1" s="1"/>
  <c r="O38" i="1"/>
  <c r="P38" i="1"/>
  <c r="Q38" i="1"/>
  <c r="R38" i="1"/>
  <c r="S38" i="1"/>
  <c r="T38" i="1"/>
  <c r="B39" i="1"/>
  <c r="C39" i="1"/>
  <c r="D39" i="1"/>
  <c r="E39" i="1"/>
  <c r="F39" i="1"/>
  <c r="G39" i="1"/>
  <c r="J39" i="1"/>
  <c r="M39" i="1" s="1"/>
  <c r="O39" i="1"/>
  <c r="P39" i="1"/>
  <c r="Q39" i="1"/>
  <c r="R39" i="1"/>
  <c r="S39" i="1"/>
  <c r="T39" i="1"/>
  <c r="B40" i="1"/>
  <c r="C40" i="1"/>
  <c r="D40" i="1"/>
  <c r="E40" i="1"/>
  <c r="F40" i="1"/>
  <c r="G40" i="1"/>
  <c r="J40" i="1"/>
  <c r="M40" i="1" s="1"/>
  <c r="O40" i="1"/>
  <c r="P40" i="1"/>
  <c r="Q40" i="1"/>
  <c r="R40" i="1"/>
  <c r="S40" i="1"/>
  <c r="T40" i="1"/>
  <c r="B41" i="1"/>
  <c r="C41" i="1"/>
  <c r="D41" i="1"/>
  <c r="E41" i="1"/>
  <c r="F41" i="1"/>
  <c r="G41" i="1"/>
  <c r="J41" i="1"/>
  <c r="M41" i="1" s="1"/>
  <c r="O41" i="1"/>
  <c r="P41" i="1"/>
  <c r="Q41" i="1"/>
  <c r="R41" i="1"/>
  <c r="S41" i="1"/>
  <c r="T41" i="1"/>
  <c r="B42" i="1"/>
  <c r="C42" i="1"/>
  <c r="D42" i="1"/>
  <c r="E42" i="1"/>
  <c r="F42" i="1"/>
  <c r="G42" i="1"/>
  <c r="J42" i="1"/>
  <c r="M42" i="1" s="1"/>
  <c r="O42" i="1"/>
  <c r="P42" i="1"/>
  <c r="Q42" i="1"/>
  <c r="R42" i="1"/>
  <c r="S42" i="1"/>
  <c r="T42" i="1"/>
  <c r="B43" i="1"/>
  <c r="C43" i="1"/>
  <c r="D43" i="1"/>
  <c r="E43" i="1"/>
  <c r="F43" i="1"/>
  <c r="G43" i="1"/>
  <c r="J43" i="1"/>
  <c r="M43" i="1" s="1"/>
  <c r="O43" i="1"/>
  <c r="P43" i="1"/>
  <c r="Q43" i="1"/>
  <c r="R43" i="1"/>
  <c r="S43" i="1"/>
  <c r="T43" i="1"/>
  <c r="B44" i="1"/>
  <c r="C44" i="1"/>
  <c r="D44" i="1"/>
  <c r="E44" i="1"/>
  <c r="F44" i="1"/>
  <c r="G44" i="1"/>
  <c r="J44" i="1"/>
  <c r="M44" i="1" s="1"/>
  <c r="O44" i="1"/>
  <c r="P44" i="1"/>
  <c r="Q44" i="1"/>
  <c r="R44" i="1"/>
  <c r="S44" i="1"/>
  <c r="T44" i="1"/>
  <c r="B45" i="1"/>
  <c r="C45" i="1"/>
  <c r="D45" i="1"/>
  <c r="E45" i="1"/>
  <c r="F45" i="1"/>
  <c r="G45" i="1"/>
  <c r="J45" i="1"/>
  <c r="M45" i="1" s="1"/>
  <c r="O45" i="1"/>
  <c r="P45" i="1"/>
  <c r="Q45" i="1"/>
  <c r="R45" i="1"/>
  <c r="S45" i="1"/>
  <c r="T45" i="1"/>
  <c r="B46" i="1"/>
  <c r="C46" i="1"/>
  <c r="D46" i="1"/>
  <c r="E46" i="1"/>
  <c r="F46" i="1"/>
  <c r="G46" i="1"/>
  <c r="J46" i="1"/>
  <c r="M46" i="1" s="1"/>
  <c r="O46" i="1"/>
  <c r="P46" i="1"/>
  <c r="Q46" i="1"/>
  <c r="R46" i="1"/>
  <c r="S46" i="1"/>
  <c r="T46" i="1"/>
  <c r="B47" i="1"/>
  <c r="C47" i="1"/>
  <c r="D47" i="1"/>
  <c r="E47" i="1"/>
  <c r="F47" i="1"/>
  <c r="G47" i="1"/>
  <c r="J47" i="1"/>
  <c r="M47" i="1" s="1"/>
  <c r="O47" i="1"/>
  <c r="P47" i="1"/>
  <c r="Q47" i="1"/>
  <c r="R47" i="1"/>
  <c r="S47" i="1"/>
  <c r="T47" i="1"/>
  <c r="B48" i="1"/>
  <c r="C48" i="1"/>
  <c r="D48" i="1"/>
  <c r="E48" i="1"/>
  <c r="F48" i="1"/>
  <c r="G48" i="1"/>
  <c r="J48" i="1"/>
  <c r="M48" i="1" s="1"/>
  <c r="O48" i="1"/>
  <c r="P48" i="1"/>
  <c r="Q48" i="1"/>
  <c r="R48" i="1"/>
  <c r="S48" i="1"/>
  <c r="T48" i="1"/>
  <c r="B49" i="1"/>
  <c r="C49" i="1"/>
  <c r="D49" i="1"/>
  <c r="E49" i="1"/>
  <c r="F49" i="1"/>
  <c r="G49" i="1"/>
  <c r="J49" i="1"/>
  <c r="M49" i="1" s="1"/>
  <c r="O49" i="1"/>
  <c r="P49" i="1"/>
  <c r="Q49" i="1"/>
  <c r="R49" i="1"/>
  <c r="S49" i="1"/>
  <c r="T49" i="1"/>
  <c r="B50" i="1"/>
  <c r="C50" i="1"/>
  <c r="D50" i="1"/>
  <c r="E50" i="1"/>
  <c r="F50" i="1"/>
  <c r="G50" i="1"/>
  <c r="J50" i="1"/>
  <c r="M50" i="1" s="1"/>
  <c r="O50" i="1"/>
  <c r="P50" i="1"/>
  <c r="Q50" i="1"/>
  <c r="R50" i="1"/>
  <c r="S50" i="1"/>
  <c r="T50" i="1"/>
  <c r="B51" i="1"/>
  <c r="C51" i="1"/>
  <c r="D51" i="1"/>
  <c r="E51" i="1"/>
  <c r="F51" i="1"/>
  <c r="G51" i="1"/>
  <c r="J51" i="1"/>
  <c r="M51" i="1" s="1"/>
  <c r="O51" i="1"/>
  <c r="P51" i="1"/>
  <c r="Q51" i="1"/>
  <c r="R51" i="1"/>
  <c r="S51" i="1"/>
  <c r="T51" i="1"/>
  <c r="B52" i="1"/>
  <c r="C52" i="1"/>
  <c r="D52" i="1"/>
  <c r="E52" i="1"/>
  <c r="F52" i="1"/>
  <c r="G52" i="1"/>
  <c r="J52" i="1"/>
  <c r="M52" i="1" s="1"/>
  <c r="O52" i="1"/>
  <c r="P52" i="1"/>
  <c r="Q52" i="1"/>
  <c r="R52" i="1"/>
  <c r="S52" i="1"/>
  <c r="T52" i="1"/>
  <c r="B53" i="1"/>
  <c r="C53" i="1"/>
  <c r="D53" i="1"/>
  <c r="E53" i="1"/>
  <c r="F53" i="1"/>
  <c r="G53" i="1"/>
  <c r="J53" i="1"/>
  <c r="M53" i="1" s="1"/>
  <c r="O53" i="1"/>
  <c r="P53" i="1"/>
  <c r="Q53" i="1"/>
  <c r="R53" i="1"/>
  <c r="S53" i="1"/>
  <c r="T53" i="1"/>
  <c r="B54" i="1"/>
  <c r="C54" i="1"/>
  <c r="D54" i="1"/>
  <c r="E54" i="1"/>
  <c r="F54" i="1"/>
  <c r="G54" i="1"/>
  <c r="J54" i="1"/>
  <c r="M54" i="1" s="1"/>
  <c r="O54" i="1"/>
  <c r="P54" i="1"/>
  <c r="Q54" i="1"/>
  <c r="R54" i="1"/>
  <c r="S54" i="1"/>
  <c r="T54" i="1"/>
  <c r="B55" i="1"/>
  <c r="C55" i="1"/>
  <c r="D55" i="1"/>
  <c r="E55" i="1"/>
  <c r="F55" i="1"/>
  <c r="G55" i="1"/>
  <c r="J55" i="1"/>
  <c r="M55" i="1" s="1"/>
  <c r="O55" i="1"/>
  <c r="P55" i="1"/>
  <c r="Q55" i="1"/>
  <c r="R55" i="1"/>
  <c r="S55" i="1"/>
  <c r="T55" i="1"/>
  <c r="B56" i="1"/>
  <c r="C56" i="1"/>
  <c r="D56" i="1"/>
  <c r="E56" i="1"/>
  <c r="F56" i="1"/>
  <c r="G56" i="1"/>
  <c r="J56" i="1"/>
  <c r="M56" i="1" s="1"/>
  <c r="O56" i="1"/>
  <c r="P56" i="1"/>
  <c r="Q56" i="1"/>
  <c r="R56" i="1"/>
  <c r="S56" i="1"/>
  <c r="T56" i="1"/>
  <c r="B57" i="1"/>
  <c r="C57" i="1"/>
  <c r="D57" i="1"/>
  <c r="E57" i="1"/>
  <c r="F57" i="1"/>
  <c r="G57" i="1"/>
  <c r="J57" i="1"/>
  <c r="M57" i="1" s="1"/>
  <c r="O57" i="1"/>
  <c r="P57" i="1"/>
  <c r="Q57" i="1"/>
  <c r="R57" i="1"/>
  <c r="S57" i="1"/>
  <c r="T57" i="1"/>
  <c r="B58" i="1"/>
  <c r="C58" i="1"/>
  <c r="D58" i="1"/>
  <c r="E58" i="1"/>
  <c r="F58" i="1"/>
  <c r="G58" i="1"/>
  <c r="J58" i="1"/>
  <c r="M58" i="1" s="1"/>
  <c r="O58" i="1"/>
  <c r="P58" i="1"/>
  <c r="Q58" i="1"/>
  <c r="R58" i="1"/>
  <c r="S58" i="1"/>
  <c r="T58" i="1"/>
  <c r="B59" i="1"/>
  <c r="C59" i="1"/>
  <c r="D59" i="1"/>
  <c r="E59" i="1"/>
  <c r="F59" i="1"/>
  <c r="G59" i="1"/>
  <c r="J59" i="1"/>
  <c r="M59" i="1" s="1"/>
  <c r="O59" i="1"/>
  <c r="P59" i="1"/>
  <c r="Q59" i="1"/>
  <c r="R59" i="1"/>
  <c r="S59" i="1"/>
  <c r="T59" i="1"/>
  <c r="B60" i="1"/>
  <c r="C60" i="1"/>
  <c r="D60" i="1"/>
  <c r="E60" i="1"/>
  <c r="F60" i="1"/>
  <c r="G60" i="1"/>
  <c r="J60" i="1"/>
  <c r="M60" i="1" s="1"/>
  <c r="O60" i="1"/>
  <c r="P60" i="1"/>
  <c r="Q60" i="1"/>
  <c r="R60" i="1"/>
  <c r="S60" i="1"/>
  <c r="T60" i="1"/>
  <c r="B61" i="1"/>
  <c r="C61" i="1"/>
  <c r="D61" i="1"/>
  <c r="E61" i="1"/>
  <c r="F61" i="1"/>
  <c r="G61" i="1"/>
  <c r="J61" i="1"/>
  <c r="M61" i="1" s="1"/>
  <c r="O61" i="1"/>
  <c r="P61" i="1"/>
  <c r="Q61" i="1"/>
  <c r="R61" i="1"/>
  <c r="S61" i="1"/>
  <c r="T61" i="1"/>
  <c r="B62" i="1"/>
  <c r="C62" i="1"/>
  <c r="D62" i="1"/>
  <c r="E62" i="1"/>
  <c r="F62" i="1"/>
  <c r="G62" i="1"/>
  <c r="J62" i="1"/>
  <c r="M62" i="1" s="1"/>
  <c r="O62" i="1"/>
  <c r="P62" i="1"/>
  <c r="Q62" i="1"/>
  <c r="R62" i="1"/>
  <c r="S62" i="1"/>
  <c r="T62" i="1"/>
  <c r="B63" i="1"/>
  <c r="C63" i="1"/>
  <c r="D63" i="1"/>
  <c r="E63" i="1"/>
  <c r="F63" i="1"/>
  <c r="G63" i="1"/>
  <c r="J63" i="1"/>
  <c r="M63" i="1" s="1"/>
  <c r="O63" i="1"/>
  <c r="P63" i="1"/>
  <c r="Q63" i="1"/>
  <c r="R63" i="1"/>
  <c r="S63" i="1"/>
  <c r="T63" i="1"/>
  <c r="B64" i="1"/>
  <c r="C64" i="1"/>
  <c r="D64" i="1"/>
  <c r="E64" i="1"/>
  <c r="F64" i="1"/>
  <c r="G64" i="1"/>
  <c r="J64" i="1"/>
  <c r="M64" i="1" s="1"/>
  <c r="O64" i="1"/>
  <c r="P64" i="1"/>
  <c r="Q64" i="1"/>
  <c r="R64" i="1"/>
  <c r="S64" i="1"/>
  <c r="T64" i="1"/>
  <c r="B65" i="1"/>
  <c r="C65" i="1"/>
  <c r="D65" i="1"/>
  <c r="E65" i="1"/>
  <c r="F65" i="1"/>
  <c r="G65" i="1"/>
  <c r="J65" i="1"/>
  <c r="M65" i="1" s="1"/>
  <c r="O65" i="1"/>
  <c r="P65" i="1"/>
  <c r="Q65" i="1"/>
  <c r="R65" i="1"/>
  <c r="S65" i="1"/>
  <c r="T65" i="1"/>
  <c r="B66" i="1"/>
  <c r="C66" i="1"/>
  <c r="D66" i="1"/>
  <c r="E66" i="1"/>
  <c r="F66" i="1"/>
  <c r="G66" i="1"/>
  <c r="J66" i="1"/>
  <c r="M66" i="1" s="1"/>
  <c r="O66" i="1"/>
  <c r="P66" i="1"/>
  <c r="Q66" i="1"/>
  <c r="R66" i="1"/>
  <c r="S66" i="1"/>
  <c r="T66" i="1"/>
  <c r="B67" i="1"/>
  <c r="C67" i="1"/>
  <c r="D67" i="1"/>
  <c r="E67" i="1"/>
  <c r="F67" i="1"/>
  <c r="G67" i="1"/>
  <c r="J67" i="1"/>
  <c r="M67" i="1" s="1"/>
  <c r="O67" i="1"/>
  <c r="P67" i="1"/>
  <c r="Q67" i="1"/>
  <c r="R67" i="1"/>
  <c r="S67" i="1"/>
  <c r="T67" i="1"/>
  <c r="B68" i="1"/>
  <c r="C68" i="1"/>
  <c r="D68" i="1"/>
  <c r="E68" i="1"/>
  <c r="F68" i="1"/>
  <c r="G68" i="1"/>
  <c r="J68" i="1"/>
  <c r="M68" i="1" s="1"/>
  <c r="O68" i="1"/>
  <c r="P68" i="1"/>
  <c r="Q68" i="1"/>
  <c r="R68" i="1"/>
  <c r="S68" i="1"/>
  <c r="T68" i="1"/>
  <c r="B69" i="1"/>
  <c r="C69" i="1"/>
  <c r="D69" i="1"/>
  <c r="E69" i="1"/>
  <c r="F69" i="1"/>
  <c r="G69" i="1"/>
  <c r="J69" i="1"/>
  <c r="M69" i="1" s="1"/>
  <c r="O69" i="1"/>
  <c r="P69" i="1"/>
  <c r="Q69" i="1"/>
  <c r="R69" i="1"/>
  <c r="S69" i="1"/>
  <c r="T69" i="1"/>
  <c r="B70" i="1"/>
  <c r="C70" i="1"/>
  <c r="D70" i="1"/>
  <c r="E70" i="1"/>
  <c r="F70" i="1"/>
  <c r="G70" i="1"/>
  <c r="J70" i="1"/>
  <c r="M70" i="1" s="1"/>
  <c r="O70" i="1"/>
  <c r="P70" i="1"/>
  <c r="Q70" i="1"/>
  <c r="R70" i="1"/>
  <c r="S70" i="1"/>
  <c r="T70" i="1"/>
  <c r="B71" i="1"/>
  <c r="C71" i="1"/>
  <c r="D71" i="1"/>
  <c r="E71" i="1"/>
  <c r="F71" i="1"/>
  <c r="G71" i="1"/>
  <c r="J71" i="1"/>
  <c r="M71" i="1" s="1"/>
  <c r="O71" i="1"/>
  <c r="P71" i="1"/>
  <c r="Q71" i="1"/>
  <c r="R71" i="1"/>
  <c r="S71" i="1"/>
  <c r="T71" i="1"/>
  <c r="B72" i="1"/>
  <c r="C72" i="1"/>
  <c r="D72" i="1"/>
  <c r="E72" i="1"/>
  <c r="F72" i="1"/>
  <c r="G72" i="1"/>
  <c r="J72" i="1"/>
  <c r="M72" i="1" s="1"/>
  <c r="O72" i="1"/>
  <c r="P72" i="1"/>
  <c r="Q72" i="1"/>
  <c r="R72" i="1"/>
  <c r="S72" i="1"/>
  <c r="T72" i="1"/>
  <c r="B73" i="1"/>
  <c r="C73" i="1"/>
  <c r="D73" i="1"/>
  <c r="E73" i="1"/>
  <c r="F73" i="1"/>
  <c r="G73" i="1"/>
  <c r="J73" i="1"/>
  <c r="M73" i="1" s="1"/>
  <c r="O73" i="1"/>
  <c r="P73" i="1"/>
  <c r="Q73" i="1"/>
  <c r="R73" i="1"/>
  <c r="S73" i="1"/>
  <c r="T73" i="1"/>
  <c r="B74" i="1"/>
  <c r="C74" i="1"/>
  <c r="D74" i="1"/>
  <c r="E74" i="1"/>
  <c r="F74" i="1"/>
  <c r="G74" i="1"/>
  <c r="J74" i="1"/>
  <c r="M74" i="1" s="1"/>
  <c r="O74" i="1"/>
  <c r="P74" i="1"/>
  <c r="Q74" i="1"/>
  <c r="R74" i="1"/>
  <c r="S74" i="1"/>
  <c r="T74" i="1"/>
  <c r="B75" i="1"/>
  <c r="C75" i="1"/>
  <c r="D75" i="1"/>
  <c r="E75" i="1"/>
  <c r="F75" i="1"/>
  <c r="G75" i="1"/>
  <c r="J75" i="1"/>
  <c r="M75" i="1" s="1"/>
  <c r="O75" i="1"/>
  <c r="P75" i="1"/>
  <c r="Q75" i="1"/>
  <c r="R75" i="1"/>
  <c r="S75" i="1"/>
  <c r="T75" i="1"/>
  <c r="B76" i="1"/>
  <c r="C76" i="1"/>
  <c r="D76" i="1"/>
  <c r="E76" i="1"/>
  <c r="F76" i="1"/>
  <c r="G76" i="1"/>
  <c r="J76" i="1"/>
  <c r="M76" i="1" s="1"/>
  <c r="O76" i="1"/>
  <c r="P76" i="1"/>
  <c r="Q76" i="1"/>
  <c r="R76" i="1"/>
  <c r="S76" i="1"/>
  <c r="T76" i="1"/>
  <c r="B77" i="1"/>
  <c r="C77" i="1"/>
  <c r="D77" i="1"/>
  <c r="E77" i="1"/>
  <c r="F77" i="1"/>
  <c r="G77" i="1"/>
  <c r="J77" i="1"/>
  <c r="M77" i="1" s="1"/>
  <c r="O77" i="1"/>
  <c r="P77" i="1"/>
  <c r="Q77" i="1"/>
  <c r="R77" i="1"/>
  <c r="S77" i="1"/>
  <c r="T77" i="1"/>
  <c r="B78" i="1"/>
  <c r="C78" i="1"/>
  <c r="D78" i="1"/>
  <c r="E78" i="1"/>
  <c r="F78" i="1"/>
  <c r="G78" i="1"/>
  <c r="J78" i="1"/>
  <c r="M78" i="1" s="1"/>
  <c r="O78" i="1"/>
  <c r="P78" i="1"/>
  <c r="Q78" i="1"/>
  <c r="R78" i="1"/>
  <c r="S78" i="1"/>
  <c r="T78" i="1"/>
  <c r="B79" i="1"/>
  <c r="C79" i="1"/>
  <c r="D79" i="1"/>
  <c r="E79" i="1"/>
  <c r="F79" i="1"/>
  <c r="G79" i="1"/>
  <c r="J79" i="1"/>
  <c r="M79" i="1" s="1"/>
  <c r="O79" i="1"/>
  <c r="P79" i="1"/>
  <c r="Q79" i="1"/>
  <c r="R79" i="1"/>
  <c r="S79" i="1"/>
  <c r="T79" i="1"/>
  <c r="B80" i="1"/>
  <c r="C80" i="1"/>
  <c r="D80" i="1"/>
  <c r="E80" i="1"/>
  <c r="F80" i="1"/>
  <c r="G80" i="1"/>
  <c r="J80" i="1"/>
  <c r="M80" i="1" s="1"/>
  <c r="O80" i="1"/>
  <c r="P80" i="1"/>
  <c r="Q80" i="1"/>
  <c r="R80" i="1"/>
  <c r="S80" i="1"/>
  <c r="T80" i="1"/>
  <c r="B81" i="1"/>
  <c r="C81" i="1"/>
  <c r="D81" i="1"/>
  <c r="E81" i="1"/>
  <c r="F81" i="1"/>
  <c r="G81" i="1"/>
  <c r="J81" i="1"/>
  <c r="M81" i="1" s="1"/>
  <c r="O81" i="1"/>
  <c r="P81" i="1"/>
  <c r="Q81" i="1"/>
  <c r="R81" i="1"/>
  <c r="S81" i="1"/>
  <c r="T81" i="1"/>
  <c r="B82" i="1"/>
  <c r="C82" i="1"/>
  <c r="D82" i="1"/>
  <c r="E82" i="1"/>
  <c r="F82" i="1"/>
  <c r="G82" i="1"/>
  <c r="J82" i="1"/>
  <c r="M82" i="1" s="1"/>
  <c r="O82" i="1"/>
  <c r="P82" i="1"/>
  <c r="Q82" i="1"/>
  <c r="R82" i="1"/>
  <c r="S82" i="1"/>
  <c r="T82" i="1"/>
  <c r="B83" i="1"/>
  <c r="C83" i="1"/>
  <c r="D83" i="1"/>
  <c r="E83" i="1"/>
  <c r="F83" i="1"/>
  <c r="G83" i="1"/>
  <c r="J83" i="1"/>
  <c r="M83" i="1" s="1"/>
  <c r="O83" i="1"/>
  <c r="P83" i="1"/>
  <c r="Q83" i="1"/>
  <c r="R83" i="1"/>
  <c r="S83" i="1"/>
  <c r="T83" i="1"/>
  <c r="B84" i="1"/>
  <c r="C84" i="1"/>
  <c r="D84" i="1"/>
  <c r="E84" i="1"/>
  <c r="F84" i="1"/>
  <c r="G84" i="1"/>
  <c r="J84" i="1"/>
  <c r="M84" i="1" s="1"/>
  <c r="O84" i="1"/>
  <c r="P84" i="1"/>
  <c r="Q84" i="1"/>
  <c r="R84" i="1"/>
  <c r="S84" i="1"/>
  <c r="T84" i="1"/>
  <c r="B85" i="1"/>
  <c r="C85" i="1"/>
  <c r="D85" i="1"/>
  <c r="E85" i="1"/>
  <c r="F85" i="1"/>
  <c r="G85" i="1"/>
  <c r="J85" i="1"/>
  <c r="M85" i="1" s="1"/>
  <c r="O85" i="1"/>
  <c r="P85" i="1"/>
  <c r="Q85" i="1"/>
  <c r="R85" i="1"/>
  <c r="S85" i="1"/>
  <c r="T85" i="1"/>
  <c r="B86" i="1"/>
  <c r="C86" i="1"/>
  <c r="D86" i="1"/>
  <c r="E86" i="1"/>
  <c r="F86" i="1"/>
  <c r="G86" i="1"/>
  <c r="J86" i="1"/>
  <c r="M86" i="1" s="1"/>
  <c r="O86" i="1"/>
  <c r="P86" i="1"/>
  <c r="Q86" i="1"/>
  <c r="R86" i="1"/>
  <c r="S86" i="1"/>
  <c r="T86" i="1"/>
  <c r="B87" i="1"/>
  <c r="C87" i="1"/>
  <c r="D87" i="1"/>
  <c r="E87" i="1"/>
  <c r="F87" i="1"/>
  <c r="G87" i="1"/>
  <c r="J87" i="1"/>
  <c r="M87" i="1" s="1"/>
  <c r="O87" i="1"/>
  <c r="P87" i="1"/>
  <c r="Q87" i="1"/>
  <c r="R87" i="1"/>
  <c r="S87" i="1"/>
  <c r="T87" i="1"/>
  <c r="B88" i="1"/>
  <c r="C88" i="1"/>
  <c r="D88" i="1"/>
  <c r="E88" i="1"/>
  <c r="F88" i="1"/>
  <c r="G88" i="1"/>
  <c r="J88" i="1"/>
  <c r="M88" i="1" s="1"/>
  <c r="O88" i="1"/>
  <c r="P88" i="1"/>
  <c r="Q88" i="1"/>
  <c r="R88" i="1"/>
  <c r="S88" i="1"/>
  <c r="T88" i="1"/>
  <c r="B89" i="1"/>
  <c r="C89" i="1"/>
  <c r="D89" i="1"/>
  <c r="E89" i="1"/>
  <c r="F89" i="1"/>
  <c r="G89" i="1"/>
  <c r="J89" i="1"/>
  <c r="M89" i="1" s="1"/>
  <c r="O89" i="1"/>
  <c r="P89" i="1"/>
  <c r="Q89" i="1"/>
  <c r="R89" i="1"/>
  <c r="S89" i="1"/>
  <c r="T89" i="1"/>
  <c r="B90" i="1"/>
  <c r="C90" i="1"/>
  <c r="D90" i="1"/>
  <c r="E90" i="1"/>
  <c r="F90" i="1"/>
  <c r="G90" i="1"/>
  <c r="J90" i="1"/>
  <c r="M90" i="1" s="1"/>
  <c r="O90" i="1"/>
  <c r="P90" i="1"/>
  <c r="Q90" i="1"/>
  <c r="R90" i="1"/>
  <c r="S90" i="1"/>
  <c r="T90" i="1"/>
  <c r="B91" i="1"/>
  <c r="C91" i="1"/>
  <c r="D91" i="1"/>
  <c r="E91" i="1"/>
  <c r="F91" i="1"/>
  <c r="G91" i="1"/>
  <c r="J91" i="1"/>
  <c r="M91" i="1" s="1"/>
  <c r="O91" i="1"/>
  <c r="P91" i="1"/>
  <c r="Q91" i="1"/>
  <c r="R91" i="1"/>
  <c r="S91" i="1"/>
  <c r="T91" i="1"/>
  <c r="B92" i="1"/>
  <c r="C92" i="1"/>
  <c r="D92" i="1"/>
  <c r="E92" i="1"/>
  <c r="F92" i="1"/>
  <c r="G92" i="1"/>
  <c r="J92" i="1"/>
  <c r="M92" i="1" s="1"/>
  <c r="O92" i="1"/>
  <c r="P92" i="1"/>
  <c r="Q92" i="1"/>
  <c r="R92" i="1"/>
  <c r="S92" i="1"/>
  <c r="T92" i="1"/>
  <c r="B93" i="1"/>
  <c r="C93" i="1"/>
  <c r="D93" i="1"/>
  <c r="E93" i="1"/>
  <c r="F93" i="1"/>
  <c r="G93" i="1"/>
  <c r="J93" i="1"/>
  <c r="M93" i="1" s="1"/>
  <c r="O93" i="1"/>
  <c r="P93" i="1"/>
  <c r="Q93" i="1"/>
  <c r="R93" i="1"/>
  <c r="S93" i="1"/>
  <c r="T93" i="1"/>
  <c r="B94" i="1"/>
  <c r="C94" i="1"/>
  <c r="D94" i="1"/>
  <c r="E94" i="1"/>
  <c r="F94" i="1"/>
  <c r="G94" i="1"/>
  <c r="J94" i="1"/>
  <c r="M94" i="1" s="1"/>
  <c r="O94" i="1"/>
  <c r="P94" i="1"/>
  <c r="Q94" i="1"/>
  <c r="R94" i="1"/>
  <c r="S94" i="1"/>
  <c r="T94" i="1"/>
  <c r="B95" i="1"/>
  <c r="C95" i="1"/>
  <c r="D95" i="1"/>
  <c r="E95" i="1"/>
  <c r="F95" i="1"/>
  <c r="G95" i="1"/>
  <c r="J95" i="1"/>
  <c r="M95" i="1" s="1"/>
  <c r="O95" i="1"/>
  <c r="P95" i="1"/>
  <c r="Q95" i="1"/>
  <c r="R95" i="1"/>
  <c r="S95" i="1"/>
  <c r="T95" i="1"/>
  <c r="B96" i="1"/>
  <c r="C96" i="1"/>
  <c r="D96" i="1"/>
  <c r="E96" i="1"/>
  <c r="F96" i="1"/>
  <c r="G96" i="1"/>
  <c r="J96" i="1"/>
  <c r="M96" i="1" s="1"/>
  <c r="O96" i="1"/>
  <c r="P96" i="1"/>
  <c r="Q96" i="1"/>
  <c r="R96" i="1"/>
  <c r="S96" i="1"/>
  <c r="T96" i="1"/>
  <c r="B97" i="1"/>
  <c r="C97" i="1"/>
  <c r="D97" i="1"/>
  <c r="E97" i="1"/>
  <c r="F97" i="1"/>
  <c r="G97" i="1"/>
  <c r="J97" i="1"/>
  <c r="M97" i="1" s="1"/>
  <c r="O97" i="1"/>
  <c r="P97" i="1"/>
  <c r="Q97" i="1"/>
  <c r="R97" i="1"/>
  <c r="S97" i="1"/>
  <c r="T97" i="1"/>
  <c r="B98" i="1"/>
  <c r="C98" i="1"/>
  <c r="D98" i="1"/>
  <c r="E98" i="1"/>
  <c r="F98" i="1"/>
  <c r="G98" i="1"/>
  <c r="J98" i="1"/>
  <c r="M98" i="1" s="1"/>
  <c r="O98" i="1"/>
  <c r="P98" i="1"/>
  <c r="Q98" i="1"/>
  <c r="R98" i="1"/>
  <c r="S98" i="1"/>
  <c r="T98" i="1"/>
  <c r="B99" i="1"/>
  <c r="C99" i="1"/>
  <c r="D99" i="1"/>
  <c r="E99" i="1"/>
  <c r="F99" i="1"/>
  <c r="G99" i="1"/>
  <c r="J99" i="1"/>
  <c r="M99" i="1" s="1"/>
  <c r="O99" i="1"/>
  <c r="P99" i="1"/>
  <c r="Q99" i="1"/>
  <c r="R99" i="1"/>
  <c r="S99" i="1"/>
  <c r="T99" i="1"/>
  <c r="B100" i="1"/>
  <c r="C100" i="1"/>
  <c r="D100" i="1"/>
  <c r="E100" i="1"/>
  <c r="F100" i="1"/>
  <c r="G100" i="1"/>
  <c r="J100" i="1"/>
  <c r="M100" i="1" s="1"/>
  <c r="O100" i="1"/>
  <c r="P100" i="1"/>
  <c r="Q100" i="1"/>
  <c r="R100" i="1"/>
  <c r="S100" i="1"/>
  <c r="T100" i="1"/>
  <c r="B101" i="1"/>
  <c r="C101" i="1"/>
  <c r="D101" i="1"/>
  <c r="E101" i="1"/>
  <c r="F101" i="1"/>
  <c r="G101" i="1"/>
  <c r="J101" i="1"/>
  <c r="M101" i="1" s="1"/>
  <c r="O101" i="1"/>
  <c r="P101" i="1"/>
  <c r="Q101" i="1"/>
  <c r="R101" i="1"/>
  <c r="S101" i="1"/>
  <c r="T101" i="1"/>
  <c r="B102" i="1"/>
  <c r="C102" i="1"/>
  <c r="D102" i="1"/>
  <c r="E102" i="1"/>
  <c r="F102" i="1"/>
  <c r="G102" i="1"/>
  <c r="J102" i="1"/>
  <c r="M102" i="1" s="1"/>
  <c r="O102" i="1"/>
  <c r="P102" i="1"/>
  <c r="Q102" i="1"/>
  <c r="R102" i="1"/>
  <c r="S102" i="1"/>
  <c r="T102" i="1"/>
  <c r="B103" i="1"/>
  <c r="C103" i="1"/>
  <c r="D103" i="1"/>
  <c r="E103" i="1"/>
  <c r="F103" i="1"/>
  <c r="G103" i="1"/>
  <c r="J103" i="1"/>
  <c r="M103" i="1" s="1"/>
  <c r="O103" i="1"/>
  <c r="P103" i="1"/>
  <c r="Q103" i="1"/>
  <c r="R103" i="1"/>
  <c r="S103" i="1"/>
  <c r="T103" i="1"/>
  <c r="B104" i="1"/>
  <c r="C104" i="1"/>
  <c r="D104" i="1"/>
  <c r="E104" i="1"/>
  <c r="F104" i="1"/>
  <c r="G104" i="1"/>
  <c r="J104" i="1"/>
  <c r="M104" i="1" s="1"/>
  <c r="O104" i="1"/>
  <c r="P104" i="1"/>
  <c r="Q104" i="1"/>
  <c r="R104" i="1"/>
  <c r="S104" i="1"/>
  <c r="T104" i="1"/>
  <c r="B105" i="1"/>
  <c r="C105" i="1"/>
  <c r="D105" i="1"/>
  <c r="E105" i="1"/>
  <c r="F105" i="1"/>
  <c r="G105" i="1"/>
  <c r="J105" i="1"/>
  <c r="M105" i="1" s="1"/>
  <c r="O105" i="1"/>
  <c r="P105" i="1"/>
  <c r="Q105" i="1"/>
  <c r="R105" i="1"/>
  <c r="S105" i="1"/>
  <c r="T105" i="1"/>
  <c r="B106" i="1"/>
  <c r="C106" i="1"/>
  <c r="D106" i="1"/>
  <c r="E106" i="1"/>
  <c r="F106" i="1"/>
  <c r="G106" i="1"/>
  <c r="J106" i="1"/>
  <c r="M106" i="1" s="1"/>
  <c r="O106" i="1"/>
  <c r="P106" i="1"/>
  <c r="Q106" i="1"/>
  <c r="R106" i="1"/>
  <c r="S106" i="1"/>
  <c r="T106" i="1"/>
  <c r="B107" i="1"/>
  <c r="C107" i="1"/>
  <c r="D107" i="1"/>
  <c r="E107" i="1"/>
  <c r="F107" i="1"/>
  <c r="G107" i="1"/>
  <c r="J107" i="1"/>
  <c r="M107" i="1" s="1"/>
  <c r="O107" i="1"/>
  <c r="P107" i="1"/>
  <c r="Q107" i="1"/>
  <c r="R107" i="1"/>
  <c r="S107" i="1"/>
  <c r="T107" i="1"/>
  <c r="B108" i="1"/>
  <c r="C108" i="1"/>
  <c r="D108" i="1"/>
  <c r="E108" i="1"/>
  <c r="F108" i="1"/>
  <c r="G108" i="1"/>
  <c r="J108" i="1"/>
  <c r="M108" i="1" s="1"/>
  <c r="O108" i="1"/>
  <c r="P108" i="1"/>
  <c r="Q108" i="1"/>
  <c r="R108" i="1"/>
  <c r="S108" i="1"/>
  <c r="T108" i="1"/>
  <c r="B109" i="1"/>
  <c r="C109" i="1"/>
  <c r="D109" i="1"/>
  <c r="E109" i="1"/>
  <c r="F109" i="1"/>
  <c r="G109" i="1"/>
  <c r="J109" i="1"/>
  <c r="M109" i="1" s="1"/>
  <c r="O109" i="1"/>
  <c r="P109" i="1"/>
  <c r="Q109" i="1"/>
  <c r="R109" i="1"/>
  <c r="S109" i="1"/>
  <c r="T109" i="1"/>
  <c r="B110" i="1"/>
  <c r="C110" i="1"/>
  <c r="D110" i="1"/>
  <c r="E110" i="1"/>
  <c r="F110" i="1"/>
  <c r="G110" i="1"/>
  <c r="J110" i="1"/>
  <c r="M110" i="1" s="1"/>
  <c r="O110" i="1"/>
  <c r="P110" i="1"/>
  <c r="Q110" i="1"/>
  <c r="R110" i="1"/>
  <c r="S110" i="1"/>
  <c r="T110" i="1"/>
  <c r="B111" i="1"/>
  <c r="C111" i="1"/>
  <c r="D111" i="1"/>
  <c r="E111" i="1"/>
  <c r="F111" i="1"/>
  <c r="G111" i="1"/>
  <c r="J111" i="1"/>
  <c r="M111" i="1" s="1"/>
  <c r="O111" i="1"/>
  <c r="P111" i="1"/>
  <c r="Q111" i="1"/>
  <c r="R111" i="1"/>
  <c r="S111" i="1"/>
  <c r="T111" i="1"/>
  <c r="B112" i="1"/>
  <c r="C112" i="1"/>
  <c r="D112" i="1"/>
  <c r="E112" i="1"/>
  <c r="F112" i="1"/>
  <c r="G112" i="1"/>
  <c r="J112" i="1"/>
  <c r="M112" i="1" s="1"/>
  <c r="O112" i="1"/>
  <c r="P112" i="1"/>
  <c r="Q112" i="1"/>
  <c r="R112" i="1"/>
  <c r="S112" i="1"/>
  <c r="T112" i="1"/>
  <c r="B113" i="1"/>
  <c r="C113" i="1"/>
  <c r="D113" i="1"/>
  <c r="E113" i="1"/>
  <c r="F113" i="1"/>
  <c r="G113" i="1"/>
  <c r="J113" i="1"/>
  <c r="M113" i="1" s="1"/>
  <c r="O113" i="1"/>
  <c r="P113" i="1"/>
  <c r="Q113" i="1"/>
  <c r="R113" i="1"/>
  <c r="S113" i="1"/>
  <c r="T113" i="1"/>
  <c r="B114" i="1"/>
  <c r="C114" i="1"/>
  <c r="D114" i="1"/>
  <c r="E114" i="1"/>
  <c r="F114" i="1"/>
  <c r="G114" i="1"/>
  <c r="J114" i="1"/>
  <c r="M114" i="1" s="1"/>
  <c r="O114" i="1"/>
  <c r="P114" i="1"/>
  <c r="Q114" i="1"/>
  <c r="R114" i="1"/>
  <c r="S114" i="1"/>
  <c r="T114" i="1"/>
  <c r="B115" i="1"/>
  <c r="C115" i="1"/>
  <c r="D115" i="1"/>
  <c r="E115" i="1"/>
  <c r="F115" i="1"/>
  <c r="G115" i="1"/>
  <c r="J115" i="1"/>
  <c r="M115" i="1" s="1"/>
  <c r="O115" i="1"/>
  <c r="P115" i="1"/>
  <c r="Q115" i="1"/>
  <c r="R115" i="1"/>
  <c r="S115" i="1"/>
  <c r="T115" i="1"/>
  <c r="B116" i="1"/>
  <c r="C116" i="1"/>
  <c r="D116" i="1"/>
  <c r="E116" i="1"/>
  <c r="F116" i="1"/>
  <c r="G116" i="1"/>
  <c r="J116" i="1"/>
  <c r="M116" i="1" s="1"/>
  <c r="O116" i="1"/>
  <c r="P116" i="1"/>
  <c r="Q116" i="1"/>
  <c r="R116" i="1"/>
  <c r="S116" i="1"/>
  <c r="T116" i="1"/>
  <c r="B117" i="1"/>
  <c r="C117" i="1"/>
  <c r="D117" i="1"/>
  <c r="E117" i="1"/>
  <c r="F117" i="1"/>
  <c r="G117" i="1"/>
  <c r="J117" i="1"/>
  <c r="M117" i="1" s="1"/>
  <c r="O117" i="1"/>
  <c r="P117" i="1"/>
  <c r="Q117" i="1"/>
  <c r="R117" i="1"/>
  <c r="S117" i="1"/>
  <c r="T117" i="1"/>
  <c r="B118" i="1"/>
  <c r="C118" i="1"/>
  <c r="D118" i="1"/>
  <c r="E118" i="1"/>
  <c r="F118" i="1"/>
  <c r="G118" i="1"/>
  <c r="J118" i="1"/>
  <c r="M118" i="1" s="1"/>
  <c r="O118" i="1"/>
  <c r="P118" i="1"/>
  <c r="Q118" i="1"/>
  <c r="R118" i="1"/>
  <c r="S118" i="1"/>
  <c r="T118" i="1"/>
  <c r="B119" i="1"/>
  <c r="C119" i="1"/>
  <c r="D119" i="1"/>
  <c r="E119" i="1"/>
  <c r="F119" i="1"/>
  <c r="G119" i="1"/>
  <c r="J119" i="1"/>
  <c r="M119" i="1" s="1"/>
  <c r="O119" i="1"/>
  <c r="P119" i="1"/>
  <c r="Q119" i="1"/>
  <c r="R119" i="1"/>
  <c r="S119" i="1"/>
  <c r="T119" i="1"/>
  <c r="B120" i="1"/>
  <c r="C120" i="1"/>
  <c r="D120" i="1"/>
  <c r="E120" i="1"/>
  <c r="F120" i="1"/>
  <c r="G120" i="1"/>
  <c r="J120" i="1"/>
  <c r="M120" i="1" s="1"/>
  <c r="O120" i="1"/>
  <c r="P120" i="1"/>
  <c r="Q120" i="1"/>
  <c r="R120" i="1"/>
  <c r="S120" i="1"/>
  <c r="T120" i="1"/>
  <c r="B121" i="1"/>
  <c r="C121" i="1"/>
  <c r="D121" i="1"/>
  <c r="E121" i="1"/>
  <c r="F121" i="1"/>
  <c r="G121" i="1"/>
  <c r="J121" i="1"/>
  <c r="M121" i="1" s="1"/>
  <c r="O121" i="1"/>
  <c r="P121" i="1"/>
  <c r="Q121" i="1"/>
  <c r="R121" i="1"/>
  <c r="S121" i="1"/>
  <c r="T121" i="1"/>
  <c r="B122" i="1"/>
  <c r="C122" i="1"/>
  <c r="D122" i="1"/>
  <c r="E122" i="1"/>
  <c r="F122" i="1"/>
  <c r="G122" i="1"/>
  <c r="J122" i="1"/>
  <c r="M122" i="1" s="1"/>
  <c r="O122" i="1"/>
  <c r="P122" i="1"/>
  <c r="Q122" i="1"/>
  <c r="R122" i="1"/>
  <c r="S122" i="1"/>
  <c r="T122" i="1"/>
  <c r="B123" i="1"/>
  <c r="C123" i="1"/>
  <c r="D123" i="1"/>
  <c r="E123" i="1"/>
  <c r="F123" i="1"/>
  <c r="G123" i="1"/>
  <c r="J123" i="1"/>
  <c r="M123" i="1" s="1"/>
  <c r="O123" i="1"/>
  <c r="P123" i="1"/>
  <c r="Q123" i="1"/>
  <c r="R123" i="1"/>
  <c r="S123" i="1"/>
  <c r="T123" i="1"/>
  <c r="B124" i="1"/>
  <c r="C124" i="1"/>
  <c r="D124" i="1"/>
  <c r="E124" i="1"/>
  <c r="F124" i="1"/>
  <c r="G124" i="1"/>
  <c r="J124" i="1"/>
  <c r="M124" i="1" s="1"/>
  <c r="O124" i="1"/>
  <c r="P124" i="1"/>
  <c r="Q124" i="1"/>
  <c r="R124" i="1"/>
  <c r="S124" i="1"/>
  <c r="T124" i="1"/>
  <c r="B125" i="1"/>
  <c r="C125" i="1"/>
  <c r="D125" i="1"/>
  <c r="E125" i="1"/>
  <c r="F125" i="1"/>
  <c r="G125" i="1"/>
  <c r="J125" i="1"/>
  <c r="M125" i="1" s="1"/>
  <c r="O125" i="1"/>
  <c r="P125" i="1"/>
  <c r="Q125" i="1"/>
  <c r="R125" i="1"/>
  <c r="S125" i="1"/>
  <c r="T125" i="1"/>
  <c r="B126" i="1"/>
  <c r="C126" i="1"/>
  <c r="D126" i="1"/>
  <c r="E126" i="1"/>
  <c r="F126" i="1"/>
  <c r="G126" i="1"/>
  <c r="J126" i="1"/>
  <c r="M126" i="1" s="1"/>
  <c r="O126" i="1"/>
  <c r="P126" i="1"/>
  <c r="Q126" i="1"/>
  <c r="R126" i="1"/>
  <c r="S126" i="1"/>
  <c r="T126" i="1"/>
  <c r="B127" i="1"/>
  <c r="C127" i="1"/>
  <c r="D127" i="1"/>
  <c r="E127" i="1"/>
  <c r="F127" i="1"/>
  <c r="G127" i="1"/>
  <c r="J127" i="1"/>
  <c r="M127" i="1" s="1"/>
  <c r="O127" i="1"/>
  <c r="P127" i="1"/>
  <c r="Q127" i="1"/>
  <c r="R127" i="1"/>
  <c r="S127" i="1"/>
  <c r="T127" i="1"/>
  <c r="B128" i="1"/>
  <c r="C128" i="1"/>
  <c r="D128" i="1"/>
  <c r="E128" i="1"/>
  <c r="F128" i="1"/>
  <c r="G128" i="1"/>
  <c r="J128" i="1"/>
  <c r="M128" i="1" s="1"/>
  <c r="O128" i="1"/>
  <c r="P128" i="1"/>
  <c r="Q128" i="1"/>
  <c r="R128" i="1"/>
  <c r="S128" i="1"/>
  <c r="T128" i="1"/>
  <c r="B129" i="1"/>
  <c r="C129" i="1"/>
  <c r="D129" i="1"/>
  <c r="E129" i="1"/>
  <c r="F129" i="1"/>
  <c r="G129" i="1"/>
  <c r="J129" i="1"/>
  <c r="M129" i="1" s="1"/>
  <c r="O129" i="1"/>
  <c r="P129" i="1"/>
  <c r="Q129" i="1"/>
  <c r="R129" i="1"/>
  <c r="S129" i="1"/>
  <c r="T129" i="1"/>
  <c r="B130" i="1"/>
  <c r="C130" i="1"/>
  <c r="D130" i="1"/>
  <c r="E130" i="1"/>
  <c r="F130" i="1"/>
  <c r="G130" i="1"/>
  <c r="J130" i="1"/>
  <c r="M130" i="1" s="1"/>
  <c r="O130" i="1"/>
  <c r="P130" i="1"/>
  <c r="Q130" i="1"/>
  <c r="R130" i="1"/>
  <c r="S130" i="1"/>
  <c r="T130" i="1"/>
  <c r="B131" i="1"/>
  <c r="C131" i="1"/>
  <c r="D131" i="1"/>
  <c r="E131" i="1"/>
  <c r="F131" i="1"/>
  <c r="G131" i="1"/>
  <c r="J131" i="1"/>
  <c r="M131" i="1" s="1"/>
  <c r="O131" i="1"/>
  <c r="P131" i="1"/>
  <c r="Q131" i="1"/>
  <c r="R131" i="1"/>
  <c r="S131" i="1"/>
  <c r="T131" i="1"/>
  <c r="B132" i="1"/>
  <c r="C132" i="1"/>
  <c r="D132" i="1"/>
  <c r="E132" i="1"/>
  <c r="F132" i="1"/>
  <c r="G132" i="1"/>
  <c r="J132" i="1"/>
  <c r="M132" i="1" s="1"/>
  <c r="O132" i="1"/>
  <c r="P132" i="1"/>
  <c r="Q132" i="1"/>
  <c r="R132" i="1"/>
  <c r="S132" i="1"/>
  <c r="T132" i="1"/>
  <c r="B133" i="1"/>
  <c r="C133" i="1"/>
  <c r="D133" i="1"/>
  <c r="E133" i="1"/>
  <c r="F133" i="1"/>
  <c r="G133" i="1"/>
  <c r="J133" i="1"/>
  <c r="M133" i="1" s="1"/>
  <c r="O133" i="1"/>
  <c r="P133" i="1"/>
  <c r="Q133" i="1"/>
  <c r="R133" i="1"/>
  <c r="S133" i="1"/>
  <c r="T133" i="1"/>
  <c r="B134" i="1"/>
  <c r="C134" i="1"/>
  <c r="D134" i="1"/>
  <c r="E134" i="1"/>
  <c r="F134" i="1"/>
  <c r="G134" i="1"/>
  <c r="J134" i="1"/>
  <c r="M134" i="1" s="1"/>
  <c r="O134" i="1"/>
  <c r="P134" i="1"/>
  <c r="Q134" i="1"/>
  <c r="R134" i="1"/>
  <c r="S134" i="1"/>
  <c r="T134" i="1"/>
  <c r="B135" i="1"/>
  <c r="C135" i="1"/>
  <c r="D135" i="1"/>
  <c r="E135" i="1"/>
  <c r="F135" i="1"/>
  <c r="G135" i="1"/>
  <c r="J135" i="1"/>
  <c r="M135" i="1" s="1"/>
  <c r="O135" i="1"/>
  <c r="P135" i="1"/>
  <c r="Q135" i="1"/>
  <c r="R135" i="1"/>
  <c r="S135" i="1"/>
  <c r="T135" i="1"/>
  <c r="B136" i="1"/>
  <c r="C136" i="1"/>
  <c r="D136" i="1"/>
  <c r="E136" i="1"/>
  <c r="F136" i="1"/>
  <c r="G136" i="1"/>
  <c r="J136" i="1"/>
  <c r="M136" i="1" s="1"/>
  <c r="O136" i="1"/>
  <c r="P136" i="1"/>
  <c r="Q136" i="1"/>
  <c r="R136" i="1"/>
  <c r="S136" i="1"/>
  <c r="T136" i="1"/>
  <c r="B137" i="1"/>
  <c r="C137" i="1"/>
  <c r="D137" i="1"/>
  <c r="E137" i="1"/>
  <c r="F137" i="1"/>
  <c r="G137" i="1"/>
  <c r="J137" i="1"/>
  <c r="M137" i="1" s="1"/>
  <c r="O137" i="1"/>
  <c r="P137" i="1"/>
  <c r="Q137" i="1"/>
  <c r="R137" i="1"/>
  <c r="S137" i="1"/>
  <c r="T137" i="1"/>
  <c r="B138" i="1"/>
  <c r="C138" i="1"/>
  <c r="D138" i="1"/>
  <c r="E138" i="1"/>
  <c r="F138" i="1"/>
  <c r="G138" i="1"/>
  <c r="J138" i="1"/>
  <c r="M138" i="1" s="1"/>
  <c r="O138" i="1"/>
  <c r="P138" i="1"/>
  <c r="Q138" i="1"/>
  <c r="R138" i="1"/>
  <c r="S138" i="1"/>
  <c r="T138" i="1"/>
  <c r="B139" i="1"/>
  <c r="C139" i="1"/>
  <c r="D139" i="1"/>
  <c r="E139" i="1"/>
  <c r="F139" i="1"/>
  <c r="G139" i="1"/>
  <c r="J139" i="1"/>
  <c r="M139" i="1" s="1"/>
  <c r="O139" i="1"/>
  <c r="P139" i="1"/>
  <c r="Q139" i="1"/>
  <c r="R139" i="1"/>
  <c r="S139" i="1"/>
  <c r="T139" i="1"/>
  <c r="B140" i="1"/>
  <c r="C140" i="1"/>
  <c r="D140" i="1"/>
  <c r="E140" i="1"/>
  <c r="F140" i="1"/>
  <c r="G140" i="1"/>
  <c r="J140" i="1"/>
  <c r="M140" i="1" s="1"/>
  <c r="O140" i="1"/>
  <c r="P140" i="1"/>
  <c r="Q140" i="1"/>
  <c r="R140" i="1"/>
  <c r="S140" i="1"/>
  <c r="T140" i="1"/>
  <c r="B141" i="1"/>
  <c r="C141" i="1"/>
  <c r="D141" i="1"/>
  <c r="E141" i="1"/>
  <c r="F141" i="1"/>
  <c r="G141" i="1"/>
  <c r="J141" i="1"/>
  <c r="M141" i="1" s="1"/>
  <c r="O141" i="1"/>
  <c r="P141" i="1"/>
  <c r="Q141" i="1"/>
  <c r="R141" i="1"/>
  <c r="S141" i="1"/>
  <c r="T141" i="1"/>
  <c r="B142" i="1"/>
  <c r="C142" i="1"/>
  <c r="D142" i="1"/>
  <c r="E142" i="1"/>
  <c r="F142" i="1"/>
  <c r="G142" i="1"/>
  <c r="J142" i="1"/>
  <c r="M142" i="1" s="1"/>
  <c r="O142" i="1"/>
  <c r="P142" i="1"/>
  <c r="Q142" i="1"/>
  <c r="R142" i="1"/>
  <c r="S142" i="1"/>
  <c r="T142" i="1"/>
  <c r="B143" i="1"/>
  <c r="C143" i="1"/>
  <c r="D143" i="1"/>
  <c r="E143" i="1"/>
  <c r="F143" i="1"/>
  <c r="G143" i="1"/>
  <c r="J143" i="1"/>
  <c r="M143" i="1" s="1"/>
  <c r="O143" i="1"/>
  <c r="P143" i="1"/>
  <c r="Q143" i="1"/>
  <c r="R143" i="1"/>
  <c r="S143" i="1"/>
  <c r="T143" i="1"/>
  <c r="B144" i="1"/>
  <c r="C144" i="1"/>
  <c r="D144" i="1"/>
  <c r="E144" i="1"/>
  <c r="F144" i="1"/>
  <c r="G144" i="1"/>
  <c r="J144" i="1"/>
  <c r="M144" i="1" s="1"/>
  <c r="O144" i="1"/>
  <c r="P144" i="1"/>
  <c r="Q144" i="1"/>
  <c r="R144" i="1"/>
  <c r="S144" i="1"/>
  <c r="T144" i="1"/>
  <c r="B145" i="1"/>
  <c r="C145" i="1"/>
  <c r="D145" i="1"/>
  <c r="E145" i="1"/>
  <c r="F145" i="1"/>
  <c r="G145" i="1"/>
  <c r="J145" i="1"/>
  <c r="M145" i="1" s="1"/>
  <c r="O145" i="1"/>
  <c r="P145" i="1"/>
  <c r="Q145" i="1"/>
  <c r="R145" i="1"/>
  <c r="S145" i="1"/>
  <c r="T145" i="1"/>
  <c r="B146" i="1"/>
  <c r="C146" i="1"/>
  <c r="D146" i="1"/>
  <c r="E146" i="1"/>
  <c r="F146" i="1"/>
  <c r="G146" i="1"/>
  <c r="J146" i="1"/>
  <c r="M146" i="1" s="1"/>
  <c r="O146" i="1"/>
  <c r="P146" i="1"/>
  <c r="Q146" i="1"/>
  <c r="R146" i="1"/>
  <c r="S146" i="1"/>
  <c r="T146" i="1"/>
  <c r="B147" i="1"/>
  <c r="C147" i="1"/>
  <c r="D147" i="1"/>
  <c r="E147" i="1"/>
  <c r="F147" i="1"/>
  <c r="G147" i="1"/>
  <c r="J147" i="1"/>
  <c r="M147" i="1" s="1"/>
  <c r="O147" i="1"/>
  <c r="P147" i="1"/>
  <c r="Q147" i="1"/>
  <c r="R147" i="1"/>
  <c r="S147" i="1"/>
  <c r="T147" i="1"/>
  <c r="B148" i="1"/>
  <c r="C148" i="1"/>
  <c r="D148" i="1"/>
  <c r="E148" i="1"/>
  <c r="F148" i="1"/>
  <c r="G148" i="1"/>
  <c r="J148" i="1"/>
  <c r="M148" i="1" s="1"/>
  <c r="O148" i="1"/>
  <c r="P148" i="1"/>
  <c r="Q148" i="1"/>
  <c r="R148" i="1"/>
  <c r="S148" i="1"/>
  <c r="T148" i="1"/>
  <c r="B149" i="1"/>
  <c r="C149" i="1"/>
  <c r="D149" i="1"/>
  <c r="E149" i="1"/>
  <c r="F149" i="1"/>
  <c r="G149" i="1"/>
  <c r="J149" i="1"/>
  <c r="M149" i="1" s="1"/>
  <c r="O149" i="1"/>
  <c r="P149" i="1"/>
  <c r="Q149" i="1"/>
  <c r="R149" i="1"/>
  <c r="S149" i="1"/>
  <c r="T149" i="1"/>
  <c r="B150" i="1"/>
  <c r="C150" i="1"/>
  <c r="D150" i="1"/>
  <c r="E150" i="1"/>
  <c r="F150" i="1"/>
  <c r="G150" i="1"/>
  <c r="J150" i="1"/>
  <c r="M150" i="1" s="1"/>
  <c r="O150" i="1"/>
  <c r="P150" i="1"/>
  <c r="Q150" i="1"/>
  <c r="R150" i="1"/>
  <c r="S150" i="1"/>
  <c r="T150" i="1"/>
  <c r="B151" i="1"/>
  <c r="C151" i="1"/>
  <c r="D151" i="1"/>
  <c r="E151" i="1"/>
  <c r="F151" i="1"/>
  <c r="G151" i="1"/>
  <c r="J151" i="1"/>
  <c r="M151" i="1" s="1"/>
  <c r="O151" i="1"/>
  <c r="P151" i="1"/>
  <c r="Q151" i="1"/>
  <c r="R151" i="1"/>
  <c r="S151" i="1"/>
  <c r="T151" i="1"/>
  <c r="B152" i="1"/>
  <c r="C152" i="1"/>
  <c r="D152" i="1"/>
  <c r="E152" i="1"/>
  <c r="F152" i="1"/>
  <c r="G152" i="1"/>
  <c r="J152" i="1"/>
  <c r="M152" i="1" s="1"/>
  <c r="O152" i="1"/>
  <c r="P152" i="1"/>
  <c r="Q152" i="1"/>
  <c r="R152" i="1"/>
  <c r="S152" i="1"/>
  <c r="T152" i="1"/>
  <c r="B153" i="1"/>
  <c r="C153" i="1"/>
  <c r="D153" i="1"/>
  <c r="E153" i="1"/>
  <c r="F153" i="1"/>
  <c r="G153" i="1"/>
  <c r="J153" i="1"/>
  <c r="M153" i="1" s="1"/>
  <c r="O153" i="1"/>
  <c r="P153" i="1"/>
  <c r="Q153" i="1"/>
  <c r="R153" i="1"/>
  <c r="S153" i="1"/>
  <c r="T153" i="1"/>
  <c r="B154" i="1"/>
  <c r="C154" i="1"/>
  <c r="D154" i="1"/>
  <c r="E154" i="1"/>
  <c r="F154" i="1"/>
  <c r="G154" i="1"/>
  <c r="J154" i="1"/>
  <c r="M154" i="1" s="1"/>
  <c r="O154" i="1"/>
  <c r="P154" i="1"/>
  <c r="Q154" i="1"/>
  <c r="R154" i="1"/>
  <c r="S154" i="1"/>
  <c r="T154" i="1"/>
  <c r="B155" i="1"/>
  <c r="C155" i="1"/>
  <c r="D155" i="1"/>
  <c r="E155" i="1"/>
  <c r="F155" i="1"/>
  <c r="G155" i="1"/>
  <c r="J155" i="1"/>
  <c r="M155" i="1" s="1"/>
  <c r="O155" i="1"/>
  <c r="P155" i="1"/>
  <c r="Q155" i="1"/>
  <c r="R155" i="1"/>
  <c r="S155" i="1"/>
  <c r="T155" i="1"/>
  <c r="B156" i="1"/>
  <c r="C156" i="1"/>
  <c r="D156" i="1"/>
  <c r="E156" i="1"/>
  <c r="F156" i="1"/>
  <c r="G156" i="1"/>
  <c r="J156" i="1"/>
  <c r="M156" i="1" s="1"/>
  <c r="O156" i="1"/>
  <c r="P156" i="1"/>
  <c r="Q156" i="1"/>
  <c r="R156" i="1"/>
  <c r="S156" i="1"/>
  <c r="T156" i="1"/>
  <c r="B157" i="1"/>
  <c r="C157" i="1"/>
  <c r="D157" i="1"/>
  <c r="E157" i="1"/>
  <c r="F157" i="1"/>
  <c r="G157" i="1"/>
  <c r="J157" i="1"/>
  <c r="M157" i="1" s="1"/>
  <c r="O157" i="1"/>
  <c r="P157" i="1"/>
  <c r="Q157" i="1"/>
  <c r="R157" i="1"/>
  <c r="S157" i="1"/>
  <c r="T157" i="1"/>
  <c r="B158" i="1"/>
  <c r="C158" i="1"/>
  <c r="D158" i="1"/>
  <c r="E158" i="1"/>
  <c r="F158" i="1"/>
  <c r="G158" i="1"/>
  <c r="J158" i="1"/>
  <c r="M158" i="1" s="1"/>
  <c r="O158" i="1"/>
  <c r="P158" i="1"/>
  <c r="Q158" i="1"/>
  <c r="R158" i="1"/>
  <c r="S158" i="1"/>
  <c r="T158" i="1"/>
  <c r="B159" i="1"/>
  <c r="C159" i="1"/>
  <c r="D159" i="1"/>
  <c r="E159" i="1"/>
  <c r="F159" i="1"/>
  <c r="G159" i="1"/>
  <c r="J159" i="1"/>
  <c r="M159" i="1" s="1"/>
  <c r="O159" i="1"/>
  <c r="P159" i="1"/>
  <c r="Q159" i="1"/>
  <c r="R159" i="1"/>
  <c r="S159" i="1"/>
  <c r="T159" i="1"/>
  <c r="B160" i="1"/>
  <c r="C160" i="1"/>
  <c r="D160" i="1"/>
  <c r="E160" i="1"/>
  <c r="F160" i="1"/>
  <c r="G160" i="1"/>
  <c r="J160" i="1"/>
  <c r="M160" i="1" s="1"/>
  <c r="O160" i="1"/>
  <c r="P160" i="1"/>
  <c r="Q160" i="1"/>
  <c r="R160" i="1"/>
  <c r="S160" i="1"/>
  <c r="T160" i="1"/>
  <c r="B161" i="1"/>
  <c r="C161" i="1"/>
  <c r="D161" i="1"/>
  <c r="E161" i="1"/>
  <c r="F161" i="1"/>
  <c r="G161" i="1"/>
  <c r="J161" i="1"/>
  <c r="M161" i="1" s="1"/>
  <c r="O161" i="1"/>
  <c r="P161" i="1"/>
  <c r="Q161" i="1"/>
  <c r="R161" i="1"/>
  <c r="S161" i="1"/>
  <c r="T161" i="1"/>
  <c r="B162" i="1"/>
  <c r="C162" i="1"/>
  <c r="D162" i="1"/>
  <c r="E162" i="1"/>
  <c r="F162" i="1"/>
  <c r="G162" i="1"/>
  <c r="J162" i="1"/>
  <c r="M162" i="1" s="1"/>
  <c r="O162" i="1"/>
  <c r="P162" i="1"/>
  <c r="Q162" i="1"/>
  <c r="R162" i="1"/>
  <c r="S162" i="1"/>
  <c r="T162" i="1"/>
  <c r="B163" i="1"/>
  <c r="C163" i="1"/>
  <c r="D163" i="1"/>
  <c r="E163" i="1"/>
  <c r="F163" i="1"/>
  <c r="G163" i="1"/>
  <c r="J163" i="1"/>
  <c r="M163" i="1" s="1"/>
  <c r="O163" i="1"/>
  <c r="P163" i="1"/>
  <c r="Q163" i="1"/>
  <c r="R163" i="1"/>
  <c r="S163" i="1"/>
  <c r="T163" i="1"/>
  <c r="B164" i="1"/>
  <c r="C164" i="1"/>
  <c r="D164" i="1"/>
  <c r="E164" i="1"/>
  <c r="F164" i="1"/>
  <c r="G164" i="1"/>
  <c r="J164" i="1"/>
  <c r="M164" i="1" s="1"/>
  <c r="O164" i="1"/>
  <c r="P164" i="1"/>
  <c r="Q164" i="1"/>
  <c r="R164" i="1"/>
  <c r="S164" i="1"/>
  <c r="T164" i="1"/>
  <c r="B165" i="1"/>
  <c r="C165" i="1"/>
  <c r="D165" i="1"/>
  <c r="E165" i="1"/>
  <c r="F165" i="1"/>
  <c r="G165" i="1"/>
  <c r="J165" i="1"/>
  <c r="M165" i="1" s="1"/>
  <c r="O165" i="1"/>
  <c r="P165" i="1"/>
  <c r="Q165" i="1"/>
  <c r="R165" i="1"/>
  <c r="S165" i="1"/>
  <c r="T165" i="1"/>
  <c r="B166" i="1"/>
  <c r="C166" i="1"/>
  <c r="D166" i="1"/>
  <c r="E166" i="1"/>
  <c r="F166" i="1"/>
  <c r="G166" i="1"/>
  <c r="J166" i="1"/>
  <c r="M166" i="1" s="1"/>
  <c r="O166" i="1"/>
  <c r="P166" i="1"/>
  <c r="Q166" i="1"/>
  <c r="R166" i="1"/>
  <c r="S166" i="1"/>
  <c r="T166" i="1"/>
  <c r="B167" i="1"/>
  <c r="C167" i="1"/>
  <c r="D167" i="1"/>
  <c r="E167" i="1"/>
  <c r="F167" i="1"/>
  <c r="G167" i="1"/>
  <c r="J167" i="1"/>
  <c r="M167" i="1" s="1"/>
  <c r="O167" i="1"/>
  <c r="P167" i="1"/>
  <c r="Q167" i="1"/>
  <c r="R167" i="1"/>
  <c r="S167" i="1"/>
  <c r="T167" i="1"/>
  <c r="B168" i="1"/>
  <c r="C168" i="1"/>
  <c r="D168" i="1"/>
  <c r="E168" i="1"/>
  <c r="F168" i="1"/>
  <c r="G168" i="1"/>
  <c r="J168" i="1"/>
  <c r="M168" i="1" s="1"/>
  <c r="O168" i="1"/>
  <c r="P168" i="1"/>
  <c r="Q168" i="1"/>
  <c r="R168" i="1"/>
  <c r="S168" i="1"/>
  <c r="T168" i="1"/>
  <c r="B169" i="1"/>
  <c r="C169" i="1"/>
  <c r="D169" i="1"/>
  <c r="E169" i="1"/>
  <c r="F169" i="1"/>
  <c r="G169" i="1"/>
  <c r="J169" i="1"/>
  <c r="M169" i="1" s="1"/>
  <c r="O169" i="1"/>
  <c r="P169" i="1"/>
  <c r="Q169" i="1"/>
  <c r="R169" i="1"/>
  <c r="S169" i="1"/>
  <c r="T169" i="1"/>
  <c r="B170" i="1"/>
  <c r="C170" i="1"/>
  <c r="D170" i="1"/>
  <c r="E170" i="1"/>
  <c r="F170" i="1"/>
  <c r="G170" i="1"/>
  <c r="J170" i="1"/>
  <c r="M170" i="1" s="1"/>
  <c r="O170" i="1"/>
  <c r="P170" i="1"/>
  <c r="Q170" i="1"/>
  <c r="R170" i="1"/>
  <c r="S170" i="1"/>
  <c r="T170" i="1"/>
  <c r="B171" i="1"/>
  <c r="C171" i="1"/>
  <c r="D171" i="1"/>
  <c r="E171" i="1"/>
  <c r="F171" i="1"/>
  <c r="G171" i="1"/>
  <c r="J171" i="1"/>
  <c r="M171" i="1" s="1"/>
  <c r="O171" i="1"/>
  <c r="P171" i="1"/>
  <c r="Q171" i="1"/>
  <c r="R171" i="1"/>
  <c r="S171" i="1"/>
  <c r="T171" i="1"/>
  <c r="B172" i="1"/>
  <c r="C172" i="1"/>
  <c r="D172" i="1"/>
  <c r="E172" i="1"/>
  <c r="F172" i="1"/>
  <c r="G172" i="1"/>
  <c r="J172" i="1"/>
  <c r="M172" i="1" s="1"/>
  <c r="O172" i="1"/>
  <c r="P172" i="1"/>
  <c r="Q172" i="1"/>
  <c r="R172" i="1"/>
  <c r="S172" i="1"/>
  <c r="T172" i="1"/>
  <c r="B173" i="1"/>
  <c r="C173" i="1"/>
  <c r="D173" i="1"/>
  <c r="E173" i="1"/>
  <c r="F173" i="1"/>
  <c r="G173" i="1"/>
  <c r="J173" i="1"/>
  <c r="M173" i="1" s="1"/>
  <c r="O173" i="1"/>
  <c r="P173" i="1"/>
  <c r="Q173" i="1"/>
  <c r="R173" i="1"/>
  <c r="S173" i="1"/>
  <c r="T173" i="1"/>
  <c r="B174" i="1"/>
  <c r="C174" i="1"/>
  <c r="D174" i="1"/>
  <c r="E174" i="1"/>
  <c r="F174" i="1"/>
  <c r="G174" i="1"/>
  <c r="J174" i="1"/>
  <c r="M174" i="1" s="1"/>
  <c r="O174" i="1"/>
  <c r="P174" i="1"/>
  <c r="Q174" i="1"/>
  <c r="R174" i="1"/>
  <c r="S174" i="1"/>
  <c r="T174" i="1"/>
  <c r="B175" i="1"/>
  <c r="C175" i="1"/>
  <c r="D175" i="1"/>
  <c r="E175" i="1"/>
  <c r="F175" i="1"/>
  <c r="G175" i="1"/>
  <c r="J175" i="1"/>
  <c r="M175" i="1" s="1"/>
  <c r="O175" i="1"/>
  <c r="P175" i="1"/>
  <c r="Q175" i="1"/>
  <c r="R175" i="1"/>
  <c r="S175" i="1"/>
  <c r="T175" i="1"/>
  <c r="B176" i="1"/>
  <c r="C176" i="1"/>
  <c r="D176" i="1"/>
  <c r="E176" i="1"/>
  <c r="F176" i="1"/>
  <c r="G176" i="1"/>
  <c r="J176" i="1"/>
  <c r="M176" i="1" s="1"/>
  <c r="O176" i="1"/>
  <c r="P176" i="1"/>
  <c r="Q176" i="1"/>
  <c r="R176" i="1"/>
  <c r="S176" i="1"/>
  <c r="T176" i="1"/>
  <c r="B177" i="1"/>
  <c r="C177" i="1"/>
  <c r="D177" i="1"/>
  <c r="E177" i="1"/>
  <c r="F177" i="1"/>
  <c r="G177" i="1"/>
  <c r="J177" i="1"/>
  <c r="M177" i="1" s="1"/>
  <c r="O177" i="1"/>
  <c r="P177" i="1"/>
  <c r="Q177" i="1"/>
  <c r="R177" i="1"/>
  <c r="S177" i="1"/>
  <c r="T177" i="1"/>
  <c r="B178" i="1"/>
  <c r="C178" i="1"/>
  <c r="D178" i="1"/>
  <c r="E178" i="1"/>
  <c r="F178" i="1"/>
  <c r="G178" i="1"/>
  <c r="J178" i="1"/>
  <c r="M178" i="1" s="1"/>
  <c r="O178" i="1"/>
  <c r="P178" i="1"/>
  <c r="Q178" i="1"/>
  <c r="R178" i="1"/>
  <c r="S178" i="1"/>
  <c r="T178" i="1"/>
  <c r="B179" i="1"/>
  <c r="C179" i="1"/>
  <c r="D179" i="1"/>
  <c r="E179" i="1"/>
  <c r="F179" i="1"/>
  <c r="G179" i="1"/>
  <c r="J179" i="1"/>
  <c r="M179" i="1" s="1"/>
  <c r="O179" i="1"/>
  <c r="P179" i="1"/>
  <c r="Q179" i="1"/>
  <c r="R179" i="1"/>
  <c r="S179" i="1"/>
  <c r="T179" i="1"/>
  <c r="B180" i="1"/>
  <c r="C180" i="1"/>
  <c r="D180" i="1"/>
  <c r="E180" i="1"/>
  <c r="F180" i="1"/>
  <c r="G180" i="1"/>
  <c r="J180" i="1"/>
  <c r="M180" i="1" s="1"/>
  <c r="O180" i="1"/>
  <c r="P180" i="1"/>
  <c r="Q180" i="1"/>
  <c r="R180" i="1"/>
  <c r="S180" i="1"/>
  <c r="T180" i="1"/>
  <c r="B181" i="1"/>
  <c r="C181" i="1"/>
  <c r="D181" i="1"/>
  <c r="E181" i="1"/>
  <c r="F181" i="1"/>
  <c r="G181" i="1"/>
  <c r="J181" i="1"/>
  <c r="M181" i="1" s="1"/>
  <c r="O181" i="1"/>
  <c r="P181" i="1"/>
  <c r="Q181" i="1"/>
  <c r="R181" i="1"/>
  <c r="S181" i="1"/>
  <c r="T181" i="1"/>
  <c r="B182" i="1"/>
  <c r="C182" i="1"/>
  <c r="D182" i="1"/>
  <c r="E182" i="1"/>
  <c r="F182" i="1"/>
  <c r="G182" i="1"/>
  <c r="J182" i="1"/>
  <c r="M182" i="1" s="1"/>
  <c r="O182" i="1"/>
  <c r="P182" i="1"/>
  <c r="Q182" i="1"/>
  <c r="R182" i="1"/>
  <c r="S182" i="1"/>
  <c r="T182" i="1"/>
  <c r="B183" i="1"/>
  <c r="C183" i="1"/>
  <c r="D183" i="1"/>
  <c r="E183" i="1"/>
  <c r="F183" i="1"/>
  <c r="G183" i="1"/>
  <c r="J183" i="1"/>
  <c r="M183" i="1" s="1"/>
  <c r="O183" i="1"/>
  <c r="P183" i="1"/>
  <c r="Q183" i="1"/>
  <c r="R183" i="1"/>
  <c r="S183" i="1"/>
  <c r="T183" i="1"/>
  <c r="B184" i="1"/>
  <c r="C184" i="1"/>
  <c r="D184" i="1"/>
  <c r="E184" i="1"/>
  <c r="F184" i="1"/>
  <c r="G184" i="1"/>
  <c r="J184" i="1"/>
  <c r="M184" i="1" s="1"/>
  <c r="O184" i="1"/>
  <c r="P184" i="1"/>
  <c r="Q184" i="1"/>
  <c r="R184" i="1"/>
  <c r="S184" i="1"/>
  <c r="T184" i="1"/>
  <c r="B185" i="1"/>
  <c r="C185" i="1"/>
  <c r="D185" i="1"/>
  <c r="E185" i="1"/>
  <c r="F185" i="1"/>
  <c r="G185" i="1"/>
  <c r="J185" i="1"/>
  <c r="M185" i="1" s="1"/>
  <c r="O185" i="1"/>
  <c r="P185" i="1"/>
  <c r="Q185" i="1"/>
  <c r="R185" i="1"/>
  <c r="S185" i="1"/>
  <c r="T185" i="1"/>
  <c r="B186" i="1"/>
  <c r="C186" i="1"/>
  <c r="D186" i="1"/>
  <c r="E186" i="1"/>
  <c r="F186" i="1"/>
  <c r="G186" i="1"/>
  <c r="J186" i="1"/>
  <c r="M186" i="1" s="1"/>
  <c r="O186" i="1"/>
  <c r="P186" i="1"/>
  <c r="Q186" i="1"/>
  <c r="R186" i="1"/>
  <c r="S186" i="1"/>
  <c r="T186" i="1"/>
  <c r="B187" i="1"/>
  <c r="C187" i="1"/>
  <c r="D187" i="1"/>
  <c r="E187" i="1"/>
  <c r="F187" i="1"/>
  <c r="G187" i="1"/>
  <c r="J187" i="1"/>
  <c r="M187" i="1" s="1"/>
  <c r="O187" i="1"/>
  <c r="P187" i="1"/>
  <c r="Q187" i="1"/>
  <c r="R187" i="1"/>
  <c r="S187" i="1"/>
  <c r="T187" i="1"/>
  <c r="B188" i="1"/>
  <c r="C188" i="1"/>
  <c r="D188" i="1"/>
  <c r="E188" i="1"/>
  <c r="F188" i="1"/>
  <c r="G188" i="1"/>
  <c r="J188" i="1"/>
  <c r="M188" i="1" s="1"/>
  <c r="O188" i="1"/>
  <c r="P188" i="1"/>
  <c r="Q188" i="1"/>
  <c r="R188" i="1"/>
  <c r="S188" i="1"/>
  <c r="T188" i="1"/>
  <c r="B189" i="1"/>
  <c r="C189" i="1"/>
  <c r="D189" i="1"/>
  <c r="E189" i="1"/>
  <c r="F189" i="1"/>
  <c r="G189" i="1"/>
  <c r="J189" i="1"/>
  <c r="M189" i="1" s="1"/>
  <c r="O189" i="1"/>
  <c r="P189" i="1"/>
  <c r="Q189" i="1"/>
  <c r="R189" i="1"/>
  <c r="S189" i="1"/>
  <c r="T189" i="1"/>
  <c r="B190" i="1"/>
  <c r="C190" i="1"/>
  <c r="D190" i="1"/>
  <c r="E190" i="1"/>
  <c r="F190" i="1"/>
  <c r="G190" i="1"/>
  <c r="J190" i="1"/>
  <c r="M190" i="1" s="1"/>
  <c r="O190" i="1"/>
  <c r="P190" i="1"/>
  <c r="Q190" i="1"/>
  <c r="R190" i="1"/>
  <c r="S190" i="1"/>
  <c r="T190" i="1"/>
  <c r="B191" i="1"/>
  <c r="C191" i="1"/>
  <c r="D191" i="1"/>
  <c r="E191" i="1"/>
  <c r="F191" i="1"/>
  <c r="G191" i="1"/>
  <c r="J191" i="1"/>
  <c r="M191" i="1" s="1"/>
  <c r="O191" i="1"/>
  <c r="P191" i="1"/>
  <c r="Q191" i="1"/>
  <c r="R191" i="1"/>
  <c r="S191" i="1"/>
  <c r="T191" i="1"/>
  <c r="B192" i="1"/>
  <c r="C192" i="1"/>
  <c r="D192" i="1"/>
  <c r="E192" i="1"/>
  <c r="F192" i="1"/>
  <c r="G192" i="1"/>
  <c r="J192" i="1"/>
  <c r="M192" i="1" s="1"/>
  <c r="O192" i="1"/>
  <c r="P192" i="1"/>
  <c r="Q192" i="1"/>
  <c r="R192" i="1"/>
  <c r="S192" i="1"/>
  <c r="T192" i="1"/>
  <c r="B193" i="1"/>
  <c r="C193" i="1"/>
  <c r="D193" i="1"/>
  <c r="E193" i="1"/>
  <c r="F193" i="1"/>
  <c r="G193" i="1"/>
  <c r="J193" i="1"/>
  <c r="M193" i="1" s="1"/>
  <c r="O193" i="1"/>
  <c r="P193" i="1"/>
  <c r="Q193" i="1"/>
  <c r="R193" i="1"/>
  <c r="S193" i="1"/>
  <c r="T193" i="1"/>
  <c r="B194" i="1"/>
  <c r="C194" i="1"/>
  <c r="D194" i="1"/>
  <c r="E194" i="1"/>
  <c r="F194" i="1"/>
  <c r="G194" i="1"/>
  <c r="J194" i="1"/>
  <c r="M194" i="1" s="1"/>
  <c r="O194" i="1"/>
  <c r="P194" i="1"/>
  <c r="Q194" i="1"/>
  <c r="R194" i="1"/>
  <c r="S194" i="1"/>
  <c r="T194" i="1"/>
  <c r="B195" i="1"/>
  <c r="C195" i="1"/>
  <c r="D195" i="1"/>
  <c r="E195" i="1"/>
  <c r="F195" i="1"/>
  <c r="G195" i="1"/>
  <c r="J195" i="1"/>
  <c r="M195" i="1" s="1"/>
  <c r="O195" i="1"/>
  <c r="P195" i="1"/>
  <c r="Q195" i="1"/>
  <c r="R195" i="1"/>
  <c r="S195" i="1"/>
  <c r="T195" i="1"/>
  <c r="B196" i="1"/>
  <c r="C196" i="1"/>
  <c r="D196" i="1"/>
  <c r="E196" i="1"/>
  <c r="F196" i="1"/>
  <c r="G196" i="1"/>
  <c r="J196" i="1"/>
  <c r="M196" i="1" s="1"/>
  <c r="O196" i="1"/>
  <c r="P196" i="1"/>
  <c r="Q196" i="1"/>
  <c r="R196" i="1"/>
  <c r="S196" i="1"/>
  <c r="T196" i="1"/>
  <c r="B197" i="1"/>
  <c r="C197" i="1"/>
  <c r="D197" i="1"/>
  <c r="E197" i="1"/>
  <c r="F197" i="1"/>
  <c r="G197" i="1"/>
  <c r="J197" i="1"/>
  <c r="M197" i="1" s="1"/>
  <c r="O197" i="1"/>
  <c r="P197" i="1"/>
  <c r="Q197" i="1"/>
  <c r="R197" i="1"/>
  <c r="S197" i="1"/>
  <c r="T197" i="1"/>
  <c r="B198" i="1"/>
  <c r="C198" i="1"/>
  <c r="D198" i="1"/>
  <c r="E198" i="1"/>
  <c r="F198" i="1"/>
  <c r="G198" i="1"/>
  <c r="J198" i="1"/>
  <c r="M198" i="1" s="1"/>
  <c r="O198" i="1"/>
  <c r="P198" i="1"/>
  <c r="Q198" i="1"/>
  <c r="R198" i="1"/>
  <c r="S198" i="1"/>
  <c r="T198" i="1"/>
  <c r="B199" i="1"/>
  <c r="C199" i="1"/>
  <c r="D199" i="1"/>
  <c r="E199" i="1"/>
  <c r="F199" i="1"/>
  <c r="G199" i="1"/>
  <c r="J199" i="1"/>
  <c r="M199" i="1" s="1"/>
  <c r="O199" i="1"/>
  <c r="P199" i="1"/>
  <c r="Q199" i="1"/>
  <c r="R199" i="1"/>
  <c r="S199" i="1"/>
  <c r="T199" i="1"/>
  <c r="B200" i="1"/>
  <c r="C200" i="1"/>
  <c r="D200" i="1"/>
  <c r="E200" i="1"/>
  <c r="F200" i="1"/>
  <c r="G200" i="1"/>
  <c r="J200" i="1"/>
  <c r="M200" i="1" s="1"/>
  <c r="O200" i="1"/>
  <c r="P200" i="1"/>
  <c r="Q200" i="1"/>
  <c r="R200" i="1"/>
  <c r="S200" i="1"/>
  <c r="T200" i="1"/>
  <c r="B201" i="1"/>
  <c r="C201" i="1"/>
  <c r="D201" i="1"/>
  <c r="E201" i="1"/>
  <c r="F201" i="1"/>
  <c r="G201" i="1"/>
  <c r="J201" i="1"/>
  <c r="M201" i="1" s="1"/>
  <c r="O201" i="1"/>
  <c r="P201" i="1"/>
  <c r="Q201" i="1"/>
  <c r="R201" i="1"/>
  <c r="S201" i="1"/>
  <c r="T201" i="1"/>
  <c r="B202" i="1"/>
  <c r="C202" i="1"/>
  <c r="D202" i="1"/>
  <c r="E202" i="1"/>
  <c r="F202" i="1"/>
  <c r="G202" i="1"/>
  <c r="J202" i="1"/>
  <c r="M202" i="1" s="1"/>
  <c r="O202" i="1"/>
  <c r="P202" i="1"/>
  <c r="Q202" i="1"/>
  <c r="R202" i="1"/>
  <c r="S202" i="1"/>
  <c r="T202" i="1"/>
  <c r="B203" i="1"/>
  <c r="C203" i="1"/>
  <c r="D203" i="1"/>
  <c r="E203" i="1"/>
  <c r="F203" i="1"/>
  <c r="G203" i="1"/>
  <c r="J203" i="1"/>
  <c r="M203" i="1" s="1"/>
  <c r="O203" i="1"/>
  <c r="P203" i="1"/>
  <c r="Q203" i="1"/>
  <c r="R203" i="1"/>
  <c r="S203" i="1"/>
  <c r="T203" i="1"/>
  <c r="B204" i="1"/>
  <c r="C204" i="1"/>
  <c r="D204" i="1"/>
  <c r="E204" i="1"/>
  <c r="F204" i="1"/>
  <c r="G204" i="1"/>
  <c r="J204" i="1"/>
  <c r="M204" i="1" s="1"/>
  <c r="O204" i="1"/>
  <c r="P204" i="1"/>
  <c r="Q204" i="1"/>
  <c r="R204" i="1"/>
  <c r="S204" i="1"/>
  <c r="T204" i="1"/>
  <c r="B205" i="1"/>
  <c r="C205" i="1"/>
  <c r="D205" i="1"/>
  <c r="E205" i="1"/>
  <c r="F205" i="1"/>
  <c r="G205" i="1"/>
  <c r="J205" i="1"/>
  <c r="M205" i="1" s="1"/>
  <c r="O205" i="1"/>
  <c r="P205" i="1"/>
  <c r="Q205" i="1"/>
  <c r="R205" i="1"/>
  <c r="S205" i="1"/>
  <c r="T205" i="1"/>
  <c r="B206" i="1"/>
  <c r="C206" i="1"/>
  <c r="D206" i="1"/>
  <c r="E206" i="1"/>
  <c r="F206" i="1"/>
  <c r="G206" i="1"/>
  <c r="J206" i="1"/>
  <c r="M206" i="1" s="1"/>
  <c r="O206" i="1"/>
  <c r="P206" i="1"/>
  <c r="Q206" i="1"/>
  <c r="R206" i="1"/>
  <c r="S206" i="1"/>
  <c r="T206" i="1"/>
  <c r="B207" i="1"/>
  <c r="C207" i="1"/>
  <c r="D207" i="1"/>
  <c r="E207" i="1"/>
  <c r="F207" i="1"/>
  <c r="G207" i="1"/>
  <c r="J207" i="1"/>
  <c r="M207" i="1" s="1"/>
  <c r="O207" i="1"/>
  <c r="P207" i="1"/>
  <c r="Q207" i="1"/>
  <c r="R207" i="1"/>
  <c r="S207" i="1"/>
  <c r="T207" i="1"/>
  <c r="B208" i="1"/>
  <c r="C208" i="1"/>
  <c r="D208" i="1"/>
  <c r="E208" i="1"/>
  <c r="F208" i="1"/>
  <c r="G208" i="1"/>
  <c r="J208" i="1"/>
  <c r="M208" i="1" s="1"/>
  <c r="O208" i="1"/>
  <c r="P208" i="1"/>
  <c r="Q208" i="1"/>
  <c r="R208" i="1"/>
  <c r="S208" i="1"/>
  <c r="T208" i="1"/>
  <c r="B209" i="1"/>
  <c r="C209" i="1"/>
  <c r="D209" i="1"/>
  <c r="E209" i="1"/>
  <c r="F209" i="1"/>
  <c r="G209" i="1"/>
  <c r="J209" i="1"/>
  <c r="M209" i="1" s="1"/>
  <c r="O209" i="1"/>
  <c r="P209" i="1"/>
  <c r="Q209" i="1"/>
  <c r="R209" i="1"/>
  <c r="S209" i="1"/>
  <c r="T209" i="1"/>
  <c r="B210" i="1"/>
  <c r="C210" i="1"/>
  <c r="D210" i="1"/>
  <c r="E210" i="1"/>
  <c r="F210" i="1"/>
  <c r="G210" i="1"/>
  <c r="J210" i="1"/>
  <c r="M210" i="1" s="1"/>
  <c r="O210" i="1"/>
  <c r="P210" i="1"/>
  <c r="Q210" i="1"/>
  <c r="R210" i="1"/>
  <c r="S210" i="1"/>
  <c r="T210" i="1"/>
  <c r="B211" i="1"/>
  <c r="C211" i="1"/>
  <c r="D211" i="1"/>
  <c r="E211" i="1"/>
  <c r="F211" i="1"/>
  <c r="G211" i="1"/>
  <c r="J211" i="1"/>
  <c r="M211" i="1" s="1"/>
  <c r="O211" i="1"/>
  <c r="P211" i="1"/>
  <c r="Q211" i="1"/>
  <c r="R211" i="1"/>
  <c r="S211" i="1"/>
  <c r="T211" i="1"/>
  <c r="B212" i="1"/>
  <c r="C212" i="1"/>
  <c r="D212" i="1"/>
  <c r="E212" i="1"/>
  <c r="F212" i="1"/>
  <c r="G212" i="1"/>
  <c r="J212" i="1"/>
  <c r="M212" i="1" s="1"/>
  <c r="O212" i="1"/>
  <c r="P212" i="1"/>
  <c r="Q212" i="1"/>
  <c r="R212" i="1"/>
  <c r="S212" i="1"/>
  <c r="T212" i="1"/>
  <c r="B213" i="1"/>
  <c r="C213" i="1"/>
  <c r="D213" i="1"/>
  <c r="E213" i="1"/>
  <c r="F213" i="1"/>
  <c r="G213" i="1"/>
  <c r="J213" i="1"/>
  <c r="M213" i="1" s="1"/>
  <c r="O213" i="1"/>
  <c r="P213" i="1"/>
  <c r="Q213" i="1"/>
  <c r="R213" i="1"/>
  <c r="S213" i="1"/>
  <c r="T213" i="1"/>
  <c r="B214" i="1"/>
  <c r="C214" i="1"/>
  <c r="D214" i="1"/>
  <c r="E214" i="1"/>
  <c r="F214" i="1"/>
  <c r="G214" i="1"/>
  <c r="J214" i="1"/>
  <c r="M214" i="1" s="1"/>
  <c r="O214" i="1"/>
  <c r="P214" i="1"/>
  <c r="Q214" i="1"/>
  <c r="R214" i="1"/>
  <c r="S214" i="1"/>
  <c r="T214" i="1"/>
  <c r="B215" i="1"/>
  <c r="C215" i="1"/>
  <c r="D215" i="1"/>
  <c r="E215" i="1"/>
  <c r="F215" i="1"/>
  <c r="G215" i="1"/>
  <c r="J215" i="1"/>
  <c r="M215" i="1" s="1"/>
  <c r="O215" i="1"/>
  <c r="P215" i="1"/>
  <c r="Q215" i="1"/>
  <c r="R215" i="1"/>
  <c r="S215" i="1"/>
  <c r="T215" i="1"/>
  <c r="B216" i="1"/>
  <c r="C216" i="1"/>
  <c r="D216" i="1"/>
  <c r="E216" i="1"/>
  <c r="F216" i="1"/>
  <c r="G216" i="1"/>
  <c r="J216" i="1"/>
  <c r="M216" i="1" s="1"/>
  <c r="O216" i="1"/>
  <c r="P216" i="1"/>
  <c r="Q216" i="1"/>
  <c r="R216" i="1"/>
  <c r="S216" i="1"/>
  <c r="T216" i="1"/>
  <c r="B217" i="1"/>
  <c r="C217" i="1"/>
  <c r="D217" i="1"/>
  <c r="E217" i="1"/>
  <c r="F217" i="1"/>
  <c r="G217" i="1"/>
  <c r="J217" i="1"/>
  <c r="M217" i="1" s="1"/>
  <c r="O217" i="1"/>
  <c r="P217" i="1"/>
  <c r="Q217" i="1"/>
  <c r="R217" i="1"/>
  <c r="S217" i="1"/>
  <c r="T217" i="1"/>
  <c r="B218" i="1"/>
  <c r="C218" i="1"/>
  <c r="D218" i="1"/>
  <c r="E218" i="1"/>
  <c r="F218" i="1"/>
  <c r="G218" i="1"/>
  <c r="J218" i="1"/>
  <c r="M218" i="1" s="1"/>
  <c r="O218" i="1"/>
  <c r="P218" i="1"/>
  <c r="Q218" i="1"/>
  <c r="R218" i="1"/>
  <c r="S218" i="1"/>
  <c r="T218" i="1"/>
  <c r="B219" i="1"/>
  <c r="C219" i="1"/>
  <c r="D219" i="1"/>
  <c r="E219" i="1"/>
  <c r="F219" i="1"/>
  <c r="G219" i="1"/>
  <c r="J219" i="1"/>
  <c r="M219" i="1" s="1"/>
  <c r="O219" i="1"/>
  <c r="P219" i="1"/>
  <c r="Q219" i="1"/>
  <c r="R219" i="1"/>
  <c r="S219" i="1"/>
  <c r="T219" i="1"/>
  <c r="B220" i="1"/>
  <c r="C220" i="1"/>
  <c r="D220" i="1"/>
  <c r="E220" i="1"/>
  <c r="F220" i="1"/>
  <c r="G220" i="1"/>
  <c r="J220" i="1"/>
  <c r="M220" i="1" s="1"/>
  <c r="O220" i="1"/>
  <c r="P220" i="1"/>
  <c r="Q220" i="1"/>
  <c r="R220" i="1"/>
  <c r="S220" i="1"/>
  <c r="T220" i="1"/>
  <c r="B221" i="1"/>
  <c r="C221" i="1"/>
  <c r="D221" i="1"/>
  <c r="E221" i="1"/>
  <c r="F221" i="1"/>
  <c r="G221" i="1"/>
  <c r="J221" i="1"/>
  <c r="M221" i="1" s="1"/>
  <c r="O221" i="1"/>
  <c r="P221" i="1"/>
  <c r="Q221" i="1"/>
  <c r="R221" i="1"/>
  <c r="S221" i="1"/>
  <c r="T221" i="1"/>
  <c r="B222" i="1"/>
  <c r="C222" i="1"/>
  <c r="D222" i="1"/>
  <c r="E222" i="1"/>
  <c r="F222" i="1"/>
  <c r="G222" i="1"/>
  <c r="J222" i="1"/>
  <c r="M222" i="1" s="1"/>
  <c r="O222" i="1"/>
  <c r="P222" i="1"/>
  <c r="Q222" i="1"/>
  <c r="R222" i="1"/>
  <c r="S222" i="1"/>
  <c r="T222" i="1"/>
  <c r="B223" i="1"/>
  <c r="C223" i="1"/>
  <c r="D223" i="1"/>
  <c r="E223" i="1"/>
  <c r="F223" i="1"/>
  <c r="G223" i="1"/>
  <c r="J223" i="1"/>
  <c r="M223" i="1" s="1"/>
  <c r="O223" i="1"/>
  <c r="P223" i="1"/>
  <c r="Q223" i="1"/>
  <c r="R223" i="1"/>
  <c r="S223" i="1"/>
  <c r="T223" i="1"/>
  <c r="B224" i="1"/>
  <c r="C224" i="1"/>
  <c r="D224" i="1"/>
  <c r="E224" i="1"/>
  <c r="F224" i="1"/>
  <c r="G224" i="1"/>
  <c r="J224" i="1"/>
  <c r="M224" i="1" s="1"/>
  <c r="O224" i="1"/>
  <c r="P224" i="1"/>
  <c r="Q224" i="1"/>
  <c r="R224" i="1"/>
  <c r="S224" i="1"/>
  <c r="T224" i="1"/>
  <c r="B225" i="1"/>
  <c r="C225" i="1"/>
  <c r="D225" i="1"/>
  <c r="E225" i="1"/>
  <c r="F225" i="1"/>
  <c r="G225" i="1"/>
  <c r="J225" i="1"/>
  <c r="M225" i="1" s="1"/>
  <c r="O225" i="1"/>
  <c r="P225" i="1"/>
  <c r="Q225" i="1"/>
  <c r="R225" i="1"/>
  <c r="S225" i="1"/>
  <c r="T225" i="1"/>
  <c r="B226" i="1"/>
  <c r="C226" i="1"/>
  <c r="D226" i="1"/>
  <c r="E226" i="1"/>
  <c r="F226" i="1"/>
  <c r="G226" i="1"/>
  <c r="J226" i="1"/>
  <c r="M226" i="1" s="1"/>
  <c r="O226" i="1"/>
  <c r="P226" i="1"/>
  <c r="Q226" i="1"/>
  <c r="R226" i="1"/>
  <c r="S226" i="1"/>
  <c r="T226" i="1"/>
  <c r="B227" i="1"/>
  <c r="C227" i="1"/>
  <c r="D227" i="1"/>
  <c r="E227" i="1"/>
  <c r="F227" i="1"/>
  <c r="G227" i="1"/>
  <c r="J227" i="1"/>
  <c r="M227" i="1" s="1"/>
  <c r="O227" i="1"/>
  <c r="P227" i="1"/>
  <c r="Q227" i="1"/>
  <c r="R227" i="1"/>
  <c r="S227" i="1"/>
  <c r="T227" i="1"/>
  <c r="B228" i="1"/>
  <c r="C228" i="1"/>
  <c r="D228" i="1"/>
  <c r="E228" i="1"/>
  <c r="F228" i="1"/>
  <c r="G228" i="1"/>
  <c r="J228" i="1"/>
  <c r="M228" i="1" s="1"/>
  <c r="O228" i="1"/>
  <c r="P228" i="1"/>
  <c r="Q228" i="1"/>
  <c r="R228" i="1"/>
  <c r="S228" i="1"/>
  <c r="T228" i="1"/>
  <c r="B229" i="1"/>
  <c r="C229" i="1"/>
  <c r="D229" i="1"/>
  <c r="E229" i="1"/>
  <c r="F229" i="1"/>
  <c r="G229" i="1"/>
  <c r="J229" i="1"/>
  <c r="M229" i="1" s="1"/>
  <c r="O229" i="1"/>
  <c r="P229" i="1"/>
  <c r="Q229" i="1"/>
  <c r="R229" i="1"/>
  <c r="S229" i="1"/>
  <c r="T229" i="1"/>
  <c r="B230" i="1"/>
  <c r="C230" i="1"/>
  <c r="D230" i="1"/>
  <c r="E230" i="1"/>
  <c r="F230" i="1"/>
  <c r="G230" i="1"/>
  <c r="J230" i="1"/>
  <c r="M230" i="1" s="1"/>
  <c r="O230" i="1"/>
  <c r="P230" i="1"/>
  <c r="Q230" i="1"/>
  <c r="R230" i="1"/>
  <c r="S230" i="1"/>
  <c r="T230" i="1"/>
  <c r="B231" i="1"/>
  <c r="C231" i="1"/>
  <c r="D231" i="1"/>
  <c r="E231" i="1"/>
  <c r="F231" i="1"/>
  <c r="G231" i="1"/>
  <c r="J231" i="1"/>
  <c r="M231" i="1" s="1"/>
  <c r="O231" i="1"/>
  <c r="P231" i="1"/>
  <c r="Q231" i="1"/>
  <c r="R231" i="1"/>
  <c r="S231" i="1"/>
  <c r="T231" i="1"/>
  <c r="B232" i="1"/>
  <c r="C232" i="1"/>
  <c r="D232" i="1"/>
  <c r="E232" i="1"/>
  <c r="F232" i="1"/>
  <c r="G232" i="1"/>
  <c r="J232" i="1"/>
  <c r="M232" i="1" s="1"/>
  <c r="O232" i="1"/>
  <c r="P232" i="1"/>
  <c r="Q232" i="1"/>
  <c r="R232" i="1"/>
  <c r="S232" i="1"/>
  <c r="T232" i="1"/>
  <c r="B233" i="1"/>
  <c r="C233" i="1"/>
  <c r="D233" i="1"/>
  <c r="E233" i="1"/>
  <c r="F233" i="1"/>
  <c r="G233" i="1"/>
  <c r="J233" i="1"/>
  <c r="M233" i="1" s="1"/>
  <c r="O233" i="1"/>
  <c r="P233" i="1"/>
  <c r="Q233" i="1"/>
  <c r="R233" i="1"/>
  <c r="S233" i="1"/>
  <c r="T233" i="1"/>
  <c r="B234" i="1"/>
  <c r="C234" i="1"/>
  <c r="D234" i="1"/>
  <c r="E234" i="1"/>
  <c r="F234" i="1"/>
  <c r="G234" i="1"/>
  <c r="J234" i="1"/>
  <c r="M234" i="1" s="1"/>
  <c r="O234" i="1"/>
  <c r="P234" i="1"/>
  <c r="Q234" i="1"/>
  <c r="R234" i="1"/>
  <c r="S234" i="1"/>
  <c r="T234" i="1"/>
  <c r="B235" i="1"/>
  <c r="C235" i="1"/>
  <c r="D235" i="1"/>
  <c r="E235" i="1"/>
  <c r="F235" i="1"/>
  <c r="G235" i="1"/>
  <c r="J235" i="1"/>
  <c r="M235" i="1" s="1"/>
  <c r="O235" i="1"/>
  <c r="P235" i="1"/>
  <c r="Q235" i="1"/>
  <c r="R235" i="1"/>
  <c r="S235" i="1"/>
  <c r="T235" i="1"/>
  <c r="B236" i="1"/>
  <c r="C236" i="1"/>
  <c r="D236" i="1"/>
  <c r="E236" i="1"/>
  <c r="F236" i="1"/>
  <c r="G236" i="1"/>
  <c r="J236" i="1"/>
  <c r="M236" i="1" s="1"/>
  <c r="O236" i="1"/>
  <c r="P236" i="1"/>
  <c r="Q236" i="1"/>
  <c r="R236" i="1"/>
  <c r="S236" i="1"/>
  <c r="T236" i="1"/>
  <c r="B237" i="1"/>
  <c r="C237" i="1"/>
  <c r="D237" i="1"/>
  <c r="E237" i="1"/>
  <c r="F237" i="1"/>
  <c r="G237" i="1"/>
  <c r="J237" i="1"/>
  <c r="M237" i="1" s="1"/>
  <c r="O237" i="1"/>
  <c r="P237" i="1"/>
  <c r="Q237" i="1"/>
  <c r="R237" i="1"/>
  <c r="S237" i="1"/>
  <c r="T237" i="1"/>
  <c r="B238" i="1"/>
  <c r="C238" i="1"/>
  <c r="D238" i="1"/>
  <c r="E238" i="1"/>
  <c r="F238" i="1"/>
  <c r="G238" i="1"/>
  <c r="J238" i="1"/>
  <c r="M238" i="1" s="1"/>
  <c r="O238" i="1"/>
  <c r="P238" i="1"/>
  <c r="Q238" i="1"/>
  <c r="R238" i="1"/>
  <c r="S238" i="1"/>
  <c r="T238" i="1"/>
  <c r="B239" i="1"/>
  <c r="C239" i="1"/>
  <c r="D239" i="1"/>
  <c r="E239" i="1"/>
  <c r="F239" i="1"/>
  <c r="G239" i="1"/>
  <c r="J239" i="1"/>
  <c r="M239" i="1" s="1"/>
  <c r="O239" i="1"/>
  <c r="P239" i="1"/>
  <c r="Q239" i="1"/>
  <c r="R239" i="1"/>
  <c r="S239" i="1"/>
  <c r="T239" i="1"/>
  <c r="B240" i="1"/>
  <c r="C240" i="1"/>
  <c r="D240" i="1"/>
  <c r="E240" i="1"/>
  <c r="F240" i="1"/>
  <c r="G240" i="1"/>
  <c r="J240" i="1"/>
  <c r="M240" i="1" s="1"/>
  <c r="O240" i="1"/>
  <c r="P240" i="1"/>
  <c r="Q240" i="1"/>
  <c r="R240" i="1"/>
  <c r="S240" i="1"/>
  <c r="T240" i="1"/>
  <c r="B241" i="1"/>
  <c r="C241" i="1"/>
  <c r="D241" i="1"/>
  <c r="E241" i="1"/>
  <c r="F241" i="1"/>
  <c r="G241" i="1"/>
  <c r="J241" i="1"/>
  <c r="M241" i="1" s="1"/>
  <c r="O241" i="1"/>
  <c r="P241" i="1"/>
  <c r="Q241" i="1"/>
  <c r="R241" i="1"/>
  <c r="S241" i="1"/>
  <c r="T241" i="1"/>
  <c r="B242" i="1"/>
  <c r="C242" i="1"/>
  <c r="D242" i="1"/>
  <c r="E242" i="1"/>
  <c r="F242" i="1"/>
  <c r="G242" i="1"/>
  <c r="J242" i="1"/>
  <c r="M242" i="1" s="1"/>
  <c r="O242" i="1"/>
  <c r="P242" i="1"/>
  <c r="Q242" i="1"/>
  <c r="R242" i="1"/>
  <c r="S242" i="1"/>
  <c r="T242" i="1"/>
  <c r="B243" i="1"/>
  <c r="C243" i="1"/>
  <c r="D243" i="1"/>
  <c r="E243" i="1"/>
  <c r="F243" i="1"/>
  <c r="G243" i="1"/>
  <c r="J243" i="1"/>
  <c r="M243" i="1" s="1"/>
  <c r="O243" i="1"/>
  <c r="P243" i="1"/>
  <c r="Q243" i="1"/>
  <c r="R243" i="1"/>
  <c r="S243" i="1"/>
  <c r="T243" i="1"/>
  <c r="B244" i="1"/>
  <c r="C244" i="1"/>
  <c r="D244" i="1"/>
  <c r="E244" i="1"/>
  <c r="F244" i="1"/>
  <c r="G244" i="1"/>
  <c r="J244" i="1"/>
  <c r="M244" i="1" s="1"/>
  <c r="O244" i="1"/>
  <c r="P244" i="1"/>
  <c r="Q244" i="1"/>
  <c r="R244" i="1"/>
  <c r="S244" i="1"/>
  <c r="T244" i="1"/>
  <c r="B245" i="1"/>
  <c r="C245" i="1"/>
  <c r="D245" i="1"/>
  <c r="E245" i="1"/>
  <c r="F245" i="1"/>
  <c r="G245" i="1"/>
  <c r="J245" i="1"/>
  <c r="M245" i="1" s="1"/>
  <c r="O245" i="1"/>
  <c r="P245" i="1"/>
  <c r="Q245" i="1"/>
  <c r="R245" i="1"/>
  <c r="S245" i="1"/>
  <c r="T245" i="1"/>
  <c r="B246" i="1"/>
  <c r="C246" i="1"/>
  <c r="D246" i="1"/>
  <c r="E246" i="1"/>
  <c r="F246" i="1"/>
  <c r="G246" i="1"/>
  <c r="J246" i="1"/>
  <c r="M246" i="1" s="1"/>
  <c r="O246" i="1"/>
  <c r="P246" i="1"/>
  <c r="Q246" i="1"/>
  <c r="R246" i="1"/>
  <c r="S246" i="1"/>
  <c r="T246" i="1"/>
  <c r="B247" i="1"/>
  <c r="C247" i="1"/>
  <c r="D247" i="1"/>
  <c r="E247" i="1"/>
  <c r="F247" i="1"/>
  <c r="G247" i="1"/>
  <c r="J247" i="1"/>
  <c r="M247" i="1" s="1"/>
  <c r="O247" i="1"/>
  <c r="P247" i="1"/>
  <c r="Q247" i="1"/>
  <c r="R247" i="1"/>
  <c r="S247" i="1"/>
  <c r="T247" i="1"/>
  <c r="B248" i="1"/>
  <c r="C248" i="1"/>
  <c r="D248" i="1"/>
  <c r="E248" i="1"/>
  <c r="F248" i="1"/>
  <c r="G248" i="1"/>
  <c r="J248" i="1"/>
  <c r="M248" i="1" s="1"/>
  <c r="O248" i="1"/>
  <c r="P248" i="1"/>
  <c r="Q248" i="1"/>
  <c r="R248" i="1"/>
  <c r="S248" i="1"/>
  <c r="T248" i="1"/>
  <c r="B249" i="1"/>
  <c r="C249" i="1"/>
  <c r="D249" i="1"/>
  <c r="E249" i="1"/>
  <c r="F249" i="1"/>
  <c r="G249" i="1"/>
  <c r="J249" i="1"/>
  <c r="M249" i="1" s="1"/>
  <c r="O249" i="1"/>
  <c r="P249" i="1"/>
  <c r="Q249" i="1"/>
  <c r="R249" i="1"/>
  <c r="S249" i="1"/>
  <c r="T249" i="1"/>
  <c r="B250" i="1"/>
  <c r="C250" i="1"/>
  <c r="D250" i="1"/>
  <c r="E250" i="1"/>
  <c r="F250" i="1"/>
  <c r="G250" i="1"/>
  <c r="J250" i="1"/>
  <c r="M250" i="1" s="1"/>
  <c r="O250" i="1"/>
  <c r="P250" i="1"/>
  <c r="Q250" i="1"/>
  <c r="R250" i="1"/>
  <c r="S250" i="1"/>
  <c r="T250" i="1"/>
  <c r="B251" i="1"/>
  <c r="C251" i="1"/>
  <c r="D251" i="1"/>
  <c r="E251" i="1"/>
  <c r="F251" i="1"/>
  <c r="G251" i="1"/>
  <c r="J251" i="1"/>
  <c r="M251" i="1" s="1"/>
  <c r="O251" i="1"/>
  <c r="P251" i="1"/>
  <c r="Q251" i="1"/>
  <c r="R251" i="1"/>
  <c r="S251" i="1"/>
  <c r="T251" i="1"/>
  <c r="B252" i="1"/>
  <c r="C252" i="1"/>
  <c r="D252" i="1"/>
  <c r="E252" i="1"/>
  <c r="F252" i="1"/>
  <c r="G252" i="1"/>
  <c r="J252" i="1"/>
  <c r="M252" i="1" s="1"/>
  <c r="O252" i="1"/>
  <c r="P252" i="1"/>
  <c r="Q252" i="1"/>
  <c r="R252" i="1"/>
  <c r="S252" i="1"/>
  <c r="T252" i="1"/>
  <c r="B253" i="1"/>
  <c r="C253" i="1"/>
  <c r="D253" i="1"/>
  <c r="E253" i="1"/>
  <c r="F253" i="1"/>
  <c r="G253" i="1"/>
  <c r="J253" i="1"/>
  <c r="M253" i="1" s="1"/>
  <c r="O253" i="1"/>
  <c r="P253" i="1"/>
  <c r="Q253" i="1"/>
  <c r="R253" i="1"/>
  <c r="S253" i="1"/>
  <c r="T253" i="1"/>
  <c r="B254" i="1"/>
  <c r="C254" i="1"/>
  <c r="D254" i="1"/>
  <c r="E254" i="1"/>
  <c r="F254" i="1"/>
  <c r="G254" i="1"/>
  <c r="J254" i="1"/>
  <c r="M254" i="1" s="1"/>
  <c r="O254" i="1"/>
  <c r="P254" i="1"/>
  <c r="Q254" i="1"/>
  <c r="R254" i="1"/>
  <c r="S254" i="1"/>
  <c r="T254" i="1"/>
  <c r="B255" i="1"/>
  <c r="C255" i="1"/>
  <c r="D255" i="1"/>
  <c r="E255" i="1"/>
  <c r="F255" i="1"/>
  <c r="G255" i="1"/>
  <c r="J255" i="1"/>
  <c r="M255" i="1" s="1"/>
  <c r="O255" i="1"/>
  <c r="P255" i="1"/>
  <c r="Q255" i="1"/>
  <c r="R255" i="1"/>
  <c r="S255" i="1"/>
  <c r="T255" i="1"/>
  <c r="B256" i="1"/>
  <c r="C256" i="1"/>
  <c r="D256" i="1"/>
  <c r="E256" i="1"/>
  <c r="F256" i="1"/>
  <c r="G256" i="1"/>
  <c r="J256" i="1"/>
  <c r="M256" i="1" s="1"/>
  <c r="O256" i="1"/>
  <c r="P256" i="1"/>
  <c r="Q256" i="1"/>
  <c r="R256" i="1"/>
  <c r="S256" i="1"/>
  <c r="T256" i="1"/>
  <c r="B257" i="1"/>
  <c r="C257" i="1"/>
  <c r="D257" i="1"/>
  <c r="E257" i="1"/>
  <c r="F257" i="1"/>
  <c r="G257" i="1"/>
  <c r="J257" i="1"/>
  <c r="M257" i="1" s="1"/>
  <c r="O257" i="1"/>
  <c r="P257" i="1"/>
  <c r="Q257" i="1"/>
  <c r="R257" i="1"/>
  <c r="S257" i="1"/>
  <c r="T257" i="1"/>
  <c r="B258" i="1"/>
  <c r="C258" i="1"/>
  <c r="D258" i="1"/>
  <c r="E258" i="1"/>
  <c r="F258" i="1"/>
  <c r="G258" i="1"/>
  <c r="J258" i="1"/>
  <c r="M258" i="1" s="1"/>
  <c r="O258" i="1"/>
  <c r="P258" i="1"/>
  <c r="Q258" i="1"/>
  <c r="R258" i="1"/>
  <c r="S258" i="1"/>
  <c r="T258" i="1"/>
  <c r="B259" i="1"/>
  <c r="C259" i="1"/>
  <c r="D259" i="1"/>
  <c r="E259" i="1"/>
  <c r="F259" i="1"/>
  <c r="G259" i="1"/>
  <c r="J259" i="1"/>
  <c r="M259" i="1" s="1"/>
  <c r="O259" i="1"/>
  <c r="P259" i="1"/>
  <c r="Q259" i="1"/>
  <c r="R259" i="1"/>
  <c r="S259" i="1"/>
  <c r="T259" i="1"/>
  <c r="B260" i="1"/>
  <c r="C260" i="1"/>
  <c r="D260" i="1"/>
  <c r="E260" i="1"/>
  <c r="F260" i="1"/>
  <c r="G260" i="1"/>
  <c r="J260" i="1"/>
  <c r="M260" i="1" s="1"/>
  <c r="O260" i="1"/>
  <c r="P260" i="1"/>
  <c r="Q260" i="1"/>
  <c r="R260" i="1"/>
  <c r="S260" i="1"/>
  <c r="T260" i="1"/>
  <c r="B261" i="1"/>
  <c r="C261" i="1"/>
  <c r="D261" i="1"/>
  <c r="E261" i="1"/>
  <c r="F261" i="1"/>
  <c r="G261" i="1"/>
  <c r="J261" i="1"/>
  <c r="M261" i="1" s="1"/>
  <c r="O261" i="1"/>
  <c r="P261" i="1"/>
  <c r="Q261" i="1"/>
  <c r="R261" i="1"/>
  <c r="S261" i="1"/>
  <c r="T261" i="1"/>
  <c r="B262" i="1"/>
  <c r="C262" i="1"/>
  <c r="D262" i="1"/>
  <c r="E262" i="1"/>
  <c r="F262" i="1"/>
  <c r="G262" i="1"/>
  <c r="J262" i="1"/>
  <c r="M262" i="1" s="1"/>
  <c r="O262" i="1"/>
  <c r="P262" i="1"/>
  <c r="Q262" i="1"/>
  <c r="R262" i="1"/>
  <c r="S262" i="1"/>
  <c r="T262" i="1"/>
  <c r="B263" i="1"/>
  <c r="C263" i="1"/>
  <c r="D263" i="1"/>
  <c r="E263" i="1"/>
  <c r="F263" i="1"/>
  <c r="G263" i="1"/>
  <c r="J263" i="1"/>
  <c r="M263" i="1" s="1"/>
  <c r="O263" i="1"/>
  <c r="P263" i="1"/>
  <c r="Q263" i="1"/>
  <c r="R263" i="1"/>
  <c r="S263" i="1"/>
  <c r="T263" i="1"/>
  <c r="B264" i="1"/>
  <c r="C264" i="1"/>
  <c r="D264" i="1"/>
  <c r="E264" i="1"/>
  <c r="F264" i="1"/>
  <c r="G264" i="1"/>
  <c r="J264" i="1"/>
  <c r="M264" i="1" s="1"/>
  <c r="O264" i="1"/>
  <c r="P264" i="1"/>
  <c r="Q264" i="1"/>
  <c r="R264" i="1"/>
  <c r="S264" i="1"/>
  <c r="T264" i="1"/>
  <c r="B265" i="1"/>
  <c r="C265" i="1"/>
  <c r="D265" i="1"/>
  <c r="E265" i="1"/>
  <c r="F265" i="1"/>
  <c r="G265" i="1"/>
  <c r="J265" i="1"/>
  <c r="M265" i="1" s="1"/>
  <c r="O265" i="1"/>
  <c r="P265" i="1"/>
  <c r="Q265" i="1"/>
  <c r="R265" i="1"/>
  <c r="S265" i="1"/>
  <c r="T265" i="1"/>
  <c r="B266" i="1"/>
  <c r="C266" i="1"/>
  <c r="D266" i="1"/>
  <c r="E266" i="1"/>
  <c r="F266" i="1"/>
  <c r="G266" i="1"/>
  <c r="J266" i="1"/>
  <c r="M266" i="1" s="1"/>
  <c r="O266" i="1"/>
  <c r="P266" i="1"/>
  <c r="Q266" i="1"/>
  <c r="R266" i="1"/>
  <c r="S266" i="1"/>
  <c r="T266" i="1"/>
  <c r="B267" i="1"/>
  <c r="C267" i="1"/>
  <c r="D267" i="1"/>
  <c r="E267" i="1"/>
  <c r="F267" i="1"/>
  <c r="G267" i="1"/>
  <c r="J267" i="1"/>
  <c r="M267" i="1" s="1"/>
  <c r="O267" i="1"/>
  <c r="P267" i="1"/>
  <c r="Q267" i="1"/>
  <c r="R267" i="1"/>
  <c r="S267" i="1"/>
  <c r="T267" i="1"/>
  <c r="B268" i="1"/>
  <c r="C268" i="1"/>
  <c r="D268" i="1"/>
  <c r="E268" i="1"/>
  <c r="F268" i="1"/>
  <c r="G268" i="1"/>
  <c r="J268" i="1"/>
  <c r="M268" i="1" s="1"/>
  <c r="O268" i="1"/>
  <c r="P268" i="1"/>
  <c r="Q268" i="1"/>
  <c r="R268" i="1"/>
  <c r="S268" i="1"/>
  <c r="T268" i="1"/>
  <c r="B269" i="1"/>
  <c r="C269" i="1"/>
  <c r="D269" i="1"/>
  <c r="E269" i="1"/>
  <c r="F269" i="1"/>
  <c r="G269" i="1"/>
  <c r="J269" i="1"/>
  <c r="M269" i="1" s="1"/>
  <c r="O269" i="1"/>
  <c r="P269" i="1"/>
  <c r="Q269" i="1"/>
  <c r="R269" i="1"/>
  <c r="S269" i="1"/>
  <c r="T269" i="1"/>
  <c r="B270" i="1"/>
  <c r="C270" i="1"/>
  <c r="D270" i="1"/>
  <c r="E270" i="1"/>
  <c r="F270" i="1"/>
  <c r="G270" i="1"/>
  <c r="J270" i="1"/>
  <c r="M270" i="1" s="1"/>
  <c r="O270" i="1"/>
  <c r="P270" i="1"/>
  <c r="Q270" i="1"/>
  <c r="R270" i="1"/>
  <c r="S270" i="1"/>
  <c r="T270" i="1"/>
  <c r="B271" i="1"/>
  <c r="C271" i="1"/>
  <c r="D271" i="1"/>
  <c r="E271" i="1"/>
  <c r="F271" i="1"/>
  <c r="G271" i="1"/>
  <c r="J271" i="1"/>
  <c r="M271" i="1" s="1"/>
  <c r="O271" i="1"/>
  <c r="P271" i="1"/>
  <c r="Q271" i="1"/>
  <c r="R271" i="1"/>
  <c r="S271" i="1"/>
  <c r="T271" i="1"/>
  <c r="B272" i="1"/>
  <c r="C272" i="1"/>
  <c r="D272" i="1"/>
  <c r="E272" i="1"/>
  <c r="F272" i="1"/>
  <c r="G272" i="1"/>
  <c r="J272" i="1"/>
  <c r="M272" i="1" s="1"/>
  <c r="O272" i="1"/>
  <c r="P272" i="1"/>
  <c r="Q272" i="1"/>
  <c r="R272" i="1"/>
  <c r="S272" i="1"/>
  <c r="T272" i="1"/>
  <c r="B273" i="1"/>
  <c r="C273" i="1"/>
  <c r="D273" i="1"/>
  <c r="E273" i="1"/>
  <c r="F273" i="1"/>
  <c r="G273" i="1"/>
  <c r="J273" i="1"/>
  <c r="M273" i="1" s="1"/>
  <c r="O273" i="1"/>
  <c r="P273" i="1"/>
  <c r="Q273" i="1"/>
  <c r="R273" i="1"/>
  <c r="S273" i="1"/>
  <c r="T273" i="1"/>
  <c r="B274" i="1"/>
  <c r="C274" i="1"/>
  <c r="D274" i="1"/>
  <c r="E274" i="1"/>
  <c r="F274" i="1"/>
  <c r="G274" i="1"/>
  <c r="J274" i="1"/>
  <c r="M274" i="1" s="1"/>
  <c r="O274" i="1"/>
  <c r="P274" i="1"/>
  <c r="Q274" i="1"/>
  <c r="R274" i="1"/>
  <c r="S274" i="1"/>
  <c r="T274" i="1"/>
  <c r="B275" i="1"/>
  <c r="C275" i="1"/>
  <c r="D275" i="1"/>
  <c r="E275" i="1"/>
  <c r="F275" i="1"/>
  <c r="G275" i="1"/>
  <c r="J275" i="1"/>
  <c r="M275" i="1" s="1"/>
  <c r="O275" i="1"/>
  <c r="P275" i="1"/>
  <c r="Q275" i="1"/>
  <c r="R275" i="1"/>
  <c r="S275" i="1"/>
  <c r="T275" i="1"/>
  <c r="B276" i="1"/>
  <c r="C276" i="1"/>
  <c r="D276" i="1"/>
  <c r="E276" i="1"/>
  <c r="F276" i="1"/>
  <c r="G276" i="1"/>
  <c r="J276" i="1"/>
  <c r="M276" i="1" s="1"/>
  <c r="O276" i="1"/>
  <c r="P276" i="1"/>
  <c r="Q276" i="1"/>
  <c r="R276" i="1"/>
  <c r="S276" i="1"/>
  <c r="T276" i="1"/>
  <c r="B277" i="1"/>
  <c r="C277" i="1"/>
  <c r="D277" i="1"/>
  <c r="E277" i="1"/>
  <c r="F277" i="1"/>
  <c r="G277" i="1"/>
  <c r="J277" i="1"/>
  <c r="M277" i="1" s="1"/>
  <c r="O277" i="1"/>
  <c r="P277" i="1"/>
  <c r="Q277" i="1"/>
  <c r="R277" i="1"/>
  <c r="S277" i="1"/>
  <c r="T277" i="1"/>
  <c r="B278" i="1"/>
  <c r="C278" i="1"/>
  <c r="D278" i="1"/>
  <c r="E278" i="1"/>
  <c r="F278" i="1"/>
  <c r="G278" i="1"/>
  <c r="J278" i="1"/>
  <c r="M278" i="1" s="1"/>
  <c r="O278" i="1"/>
  <c r="P278" i="1"/>
  <c r="Q278" i="1"/>
  <c r="R278" i="1"/>
  <c r="S278" i="1"/>
  <c r="T278" i="1"/>
  <c r="B279" i="1"/>
  <c r="C279" i="1"/>
  <c r="D279" i="1"/>
  <c r="E279" i="1"/>
  <c r="F279" i="1"/>
  <c r="G279" i="1"/>
  <c r="J279" i="1"/>
  <c r="M279" i="1" s="1"/>
  <c r="O279" i="1"/>
  <c r="P279" i="1"/>
  <c r="Q279" i="1"/>
  <c r="R279" i="1"/>
  <c r="S279" i="1"/>
  <c r="T279" i="1"/>
  <c r="B280" i="1"/>
  <c r="C280" i="1"/>
  <c r="D280" i="1"/>
  <c r="E280" i="1"/>
  <c r="F280" i="1"/>
  <c r="G280" i="1"/>
  <c r="J280" i="1"/>
  <c r="M280" i="1" s="1"/>
  <c r="O280" i="1"/>
  <c r="P280" i="1"/>
  <c r="Q280" i="1"/>
  <c r="R280" i="1"/>
  <c r="S280" i="1"/>
  <c r="T280" i="1"/>
  <c r="B281" i="1"/>
  <c r="C281" i="1"/>
  <c r="D281" i="1"/>
  <c r="E281" i="1"/>
  <c r="F281" i="1"/>
  <c r="G281" i="1"/>
  <c r="J281" i="1"/>
  <c r="M281" i="1" s="1"/>
  <c r="O281" i="1"/>
  <c r="P281" i="1"/>
  <c r="Q281" i="1"/>
  <c r="R281" i="1"/>
  <c r="S281" i="1"/>
  <c r="T281" i="1"/>
  <c r="B282" i="1"/>
  <c r="C282" i="1"/>
  <c r="D282" i="1"/>
  <c r="E282" i="1"/>
  <c r="F282" i="1"/>
  <c r="G282" i="1"/>
  <c r="J282" i="1"/>
  <c r="M282" i="1" s="1"/>
  <c r="O282" i="1"/>
  <c r="P282" i="1"/>
  <c r="Q282" i="1"/>
  <c r="R282" i="1"/>
  <c r="S282" i="1"/>
  <c r="T282" i="1"/>
  <c r="B283" i="1"/>
  <c r="C283" i="1"/>
  <c r="D283" i="1"/>
  <c r="E283" i="1"/>
  <c r="F283" i="1"/>
  <c r="G283" i="1"/>
  <c r="J283" i="1"/>
  <c r="M283" i="1" s="1"/>
  <c r="O283" i="1"/>
  <c r="P283" i="1"/>
  <c r="Q283" i="1"/>
  <c r="R283" i="1"/>
  <c r="S283" i="1"/>
  <c r="T283" i="1"/>
  <c r="B284" i="1"/>
  <c r="C284" i="1"/>
  <c r="D284" i="1"/>
  <c r="E284" i="1"/>
  <c r="F284" i="1"/>
  <c r="G284" i="1"/>
  <c r="J284" i="1"/>
  <c r="M284" i="1" s="1"/>
  <c r="O284" i="1"/>
  <c r="P284" i="1"/>
  <c r="Q284" i="1"/>
  <c r="R284" i="1"/>
  <c r="S284" i="1"/>
  <c r="T284" i="1"/>
  <c r="B285" i="1"/>
  <c r="C285" i="1"/>
  <c r="D285" i="1"/>
  <c r="E285" i="1"/>
  <c r="F285" i="1"/>
  <c r="G285" i="1"/>
  <c r="J285" i="1"/>
  <c r="M285" i="1" s="1"/>
  <c r="O285" i="1"/>
  <c r="P285" i="1"/>
  <c r="Q285" i="1"/>
  <c r="R285" i="1"/>
  <c r="S285" i="1"/>
  <c r="T285" i="1"/>
  <c r="B286" i="1"/>
  <c r="C286" i="1"/>
  <c r="D286" i="1"/>
  <c r="E286" i="1"/>
  <c r="F286" i="1"/>
  <c r="G286" i="1"/>
  <c r="J286" i="1"/>
  <c r="M286" i="1" s="1"/>
  <c r="O286" i="1"/>
  <c r="P286" i="1"/>
  <c r="Q286" i="1"/>
  <c r="R286" i="1"/>
  <c r="S286" i="1"/>
  <c r="T286" i="1"/>
  <c r="B287" i="1"/>
  <c r="C287" i="1"/>
  <c r="D287" i="1"/>
  <c r="E287" i="1"/>
  <c r="F287" i="1"/>
  <c r="G287" i="1"/>
  <c r="J287" i="1"/>
  <c r="M287" i="1" s="1"/>
  <c r="O287" i="1"/>
  <c r="P287" i="1"/>
  <c r="Q287" i="1"/>
  <c r="R287" i="1"/>
  <c r="S287" i="1"/>
  <c r="T287" i="1"/>
  <c r="B288" i="1"/>
  <c r="C288" i="1"/>
  <c r="D288" i="1"/>
  <c r="E288" i="1"/>
  <c r="F288" i="1"/>
  <c r="G288" i="1"/>
  <c r="J288" i="1"/>
  <c r="M288" i="1" s="1"/>
  <c r="O288" i="1"/>
  <c r="P288" i="1"/>
  <c r="Q288" i="1"/>
  <c r="R288" i="1"/>
  <c r="S288" i="1"/>
  <c r="T288" i="1"/>
  <c r="B289" i="1"/>
  <c r="C289" i="1"/>
  <c r="D289" i="1"/>
  <c r="E289" i="1"/>
  <c r="F289" i="1"/>
  <c r="G289" i="1"/>
  <c r="J289" i="1"/>
  <c r="M289" i="1" s="1"/>
  <c r="O289" i="1"/>
  <c r="P289" i="1"/>
  <c r="Q289" i="1"/>
  <c r="R289" i="1"/>
  <c r="S289" i="1"/>
  <c r="T289" i="1"/>
  <c r="B290" i="1"/>
  <c r="C290" i="1"/>
  <c r="D290" i="1"/>
  <c r="E290" i="1"/>
  <c r="F290" i="1"/>
  <c r="G290" i="1"/>
  <c r="J290" i="1"/>
  <c r="M290" i="1" s="1"/>
  <c r="O290" i="1"/>
  <c r="P290" i="1"/>
  <c r="Q290" i="1"/>
  <c r="R290" i="1"/>
  <c r="S290" i="1"/>
  <c r="T290" i="1"/>
  <c r="B291" i="1"/>
  <c r="C291" i="1"/>
  <c r="D291" i="1"/>
  <c r="E291" i="1"/>
  <c r="F291" i="1"/>
  <c r="G291" i="1"/>
  <c r="J291" i="1"/>
  <c r="M291" i="1" s="1"/>
  <c r="O291" i="1"/>
  <c r="P291" i="1"/>
  <c r="Q291" i="1"/>
  <c r="R291" i="1"/>
  <c r="S291" i="1"/>
  <c r="T291" i="1"/>
  <c r="B292" i="1"/>
  <c r="C292" i="1"/>
  <c r="D292" i="1"/>
  <c r="E292" i="1"/>
  <c r="F292" i="1"/>
  <c r="G292" i="1"/>
  <c r="J292" i="1"/>
  <c r="M292" i="1" s="1"/>
  <c r="O292" i="1"/>
  <c r="P292" i="1"/>
  <c r="Q292" i="1"/>
  <c r="R292" i="1"/>
  <c r="S292" i="1"/>
  <c r="T292" i="1"/>
  <c r="B293" i="1"/>
  <c r="C293" i="1"/>
  <c r="D293" i="1"/>
  <c r="E293" i="1"/>
  <c r="F293" i="1"/>
  <c r="G293" i="1"/>
  <c r="J293" i="1"/>
  <c r="M293" i="1" s="1"/>
  <c r="O293" i="1"/>
  <c r="P293" i="1"/>
  <c r="Q293" i="1"/>
  <c r="R293" i="1"/>
  <c r="S293" i="1"/>
  <c r="T293" i="1"/>
  <c r="B294" i="1"/>
  <c r="C294" i="1"/>
  <c r="D294" i="1"/>
  <c r="E294" i="1"/>
  <c r="F294" i="1"/>
  <c r="G294" i="1"/>
  <c r="J294" i="1"/>
  <c r="M294" i="1" s="1"/>
  <c r="O294" i="1"/>
  <c r="P294" i="1"/>
  <c r="Q294" i="1"/>
  <c r="R294" i="1"/>
  <c r="S294" i="1"/>
  <c r="T294" i="1"/>
  <c r="B295" i="1"/>
  <c r="C295" i="1"/>
  <c r="D295" i="1"/>
  <c r="E295" i="1"/>
  <c r="F295" i="1"/>
  <c r="G295" i="1"/>
  <c r="J295" i="1"/>
  <c r="M295" i="1" s="1"/>
  <c r="O295" i="1"/>
  <c r="P295" i="1"/>
  <c r="Q295" i="1"/>
  <c r="R295" i="1"/>
  <c r="S295" i="1"/>
  <c r="T295" i="1"/>
  <c r="B296" i="1"/>
  <c r="C296" i="1"/>
  <c r="D296" i="1"/>
  <c r="E296" i="1"/>
  <c r="F296" i="1"/>
  <c r="G296" i="1"/>
  <c r="J296" i="1"/>
  <c r="M296" i="1" s="1"/>
  <c r="O296" i="1"/>
  <c r="P296" i="1"/>
  <c r="Q296" i="1"/>
  <c r="R296" i="1"/>
  <c r="S296" i="1"/>
  <c r="T296" i="1"/>
  <c r="B297" i="1"/>
  <c r="C297" i="1"/>
  <c r="D297" i="1"/>
  <c r="E297" i="1"/>
  <c r="F297" i="1"/>
  <c r="G297" i="1"/>
  <c r="J297" i="1"/>
  <c r="M297" i="1" s="1"/>
  <c r="O297" i="1"/>
  <c r="P297" i="1"/>
  <c r="Q297" i="1"/>
  <c r="R297" i="1"/>
  <c r="S297" i="1"/>
  <c r="T297" i="1"/>
  <c r="B298" i="1"/>
  <c r="C298" i="1"/>
  <c r="D298" i="1"/>
  <c r="E298" i="1"/>
  <c r="F298" i="1"/>
  <c r="G298" i="1"/>
  <c r="J298" i="1"/>
  <c r="M298" i="1" s="1"/>
  <c r="O298" i="1"/>
  <c r="P298" i="1"/>
  <c r="Q298" i="1"/>
  <c r="R298" i="1"/>
  <c r="S298" i="1"/>
  <c r="T298" i="1"/>
  <c r="B299" i="1"/>
  <c r="C299" i="1"/>
  <c r="D299" i="1"/>
  <c r="E299" i="1"/>
  <c r="F299" i="1"/>
  <c r="G299" i="1"/>
  <c r="J299" i="1"/>
  <c r="M299" i="1" s="1"/>
  <c r="O299" i="1"/>
  <c r="P299" i="1"/>
  <c r="Q299" i="1"/>
  <c r="R299" i="1"/>
  <c r="S299" i="1"/>
  <c r="T299" i="1"/>
  <c r="B300" i="1"/>
  <c r="C300" i="1"/>
  <c r="D300" i="1"/>
  <c r="E300" i="1"/>
  <c r="F300" i="1"/>
  <c r="G300" i="1"/>
  <c r="J300" i="1"/>
  <c r="M300" i="1" s="1"/>
  <c r="O300" i="1"/>
  <c r="P300" i="1"/>
  <c r="Q300" i="1"/>
  <c r="R300" i="1"/>
  <c r="S300" i="1"/>
  <c r="T300" i="1"/>
  <c r="B301" i="1"/>
  <c r="C301" i="1"/>
  <c r="D301" i="1"/>
  <c r="E301" i="1"/>
  <c r="F301" i="1"/>
  <c r="G301" i="1"/>
  <c r="J301" i="1"/>
  <c r="M301" i="1" s="1"/>
  <c r="O301" i="1"/>
  <c r="P301" i="1"/>
  <c r="Q301" i="1"/>
  <c r="R301" i="1"/>
  <c r="S301" i="1"/>
  <c r="T301" i="1"/>
  <c r="B302" i="1"/>
  <c r="C302" i="1"/>
  <c r="D302" i="1"/>
  <c r="E302" i="1"/>
  <c r="F302" i="1"/>
  <c r="G302" i="1"/>
  <c r="J302" i="1"/>
  <c r="M302" i="1" s="1"/>
  <c r="O302" i="1"/>
  <c r="P302" i="1"/>
  <c r="Q302" i="1"/>
  <c r="R302" i="1"/>
  <c r="S302" i="1"/>
  <c r="T302" i="1"/>
  <c r="B303" i="1"/>
  <c r="C303" i="1"/>
  <c r="D303" i="1"/>
  <c r="E303" i="1"/>
  <c r="F303" i="1"/>
  <c r="G303" i="1"/>
  <c r="J303" i="1"/>
  <c r="M303" i="1" s="1"/>
  <c r="O303" i="1"/>
  <c r="P303" i="1"/>
  <c r="Q303" i="1"/>
  <c r="R303" i="1"/>
  <c r="S303" i="1"/>
  <c r="T303" i="1"/>
  <c r="B304" i="1"/>
  <c r="C304" i="1"/>
  <c r="D304" i="1"/>
  <c r="E304" i="1"/>
  <c r="F304" i="1"/>
  <c r="G304" i="1"/>
  <c r="J304" i="1"/>
  <c r="M304" i="1" s="1"/>
  <c r="O304" i="1"/>
  <c r="P304" i="1"/>
  <c r="Q304" i="1"/>
  <c r="R304" i="1"/>
  <c r="S304" i="1"/>
  <c r="T304" i="1"/>
  <c r="B305" i="1"/>
  <c r="C305" i="1"/>
  <c r="D305" i="1"/>
  <c r="E305" i="1"/>
  <c r="F305" i="1"/>
  <c r="G305" i="1"/>
  <c r="J305" i="1"/>
  <c r="M305" i="1" s="1"/>
  <c r="O305" i="1"/>
  <c r="P305" i="1"/>
  <c r="Q305" i="1"/>
  <c r="R305" i="1"/>
  <c r="S305" i="1"/>
  <c r="T305" i="1"/>
  <c r="B306" i="1"/>
  <c r="C306" i="1"/>
  <c r="D306" i="1"/>
  <c r="E306" i="1"/>
  <c r="F306" i="1"/>
  <c r="G306" i="1"/>
  <c r="J306" i="1"/>
  <c r="M306" i="1" s="1"/>
  <c r="O306" i="1"/>
  <c r="P306" i="1"/>
  <c r="Q306" i="1"/>
  <c r="R306" i="1"/>
  <c r="S306" i="1"/>
  <c r="T306" i="1"/>
  <c r="B307" i="1"/>
  <c r="C307" i="1"/>
  <c r="D307" i="1"/>
  <c r="E307" i="1"/>
  <c r="F307" i="1"/>
  <c r="G307" i="1"/>
  <c r="J307" i="1"/>
  <c r="M307" i="1" s="1"/>
  <c r="O307" i="1"/>
  <c r="P307" i="1"/>
  <c r="Q307" i="1"/>
  <c r="R307" i="1"/>
  <c r="S307" i="1"/>
  <c r="T307" i="1"/>
  <c r="B308" i="1"/>
  <c r="C308" i="1"/>
  <c r="D308" i="1"/>
  <c r="E308" i="1"/>
  <c r="F308" i="1"/>
  <c r="G308" i="1"/>
  <c r="J308" i="1"/>
  <c r="M308" i="1" s="1"/>
  <c r="O308" i="1"/>
  <c r="P308" i="1"/>
  <c r="Q308" i="1"/>
  <c r="R308" i="1"/>
  <c r="S308" i="1"/>
  <c r="T308" i="1"/>
  <c r="B309" i="1"/>
  <c r="C309" i="1"/>
  <c r="D309" i="1"/>
  <c r="E309" i="1"/>
  <c r="F309" i="1"/>
  <c r="G309" i="1"/>
  <c r="J309" i="1"/>
  <c r="M309" i="1" s="1"/>
  <c r="O309" i="1"/>
  <c r="P309" i="1"/>
  <c r="Q309" i="1"/>
  <c r="R309" i="1"/>
  <c r="S309" i="1"/>
  <c r="T309" i="1"/>
  <c r="B310" i="1"/>
  <c r="C310" i="1"/>
  <c r="D310" i="1"/>
  <c r="E310" i="1"/>
  <c r="F310" i="1"/>
  <c r="G310" i="1"/>
  <c r="J310" i="1"/>
  <c r="M310" i="1" s="1"/>
  <c r="O310" i="1"/>
  <c r="P310" i="1"/>
  <c r="Q310" i="1"/>
  <c r="R310" i="1"/>
  <c r="S310" i="1"/>
  <c r="T310" i="1"/>
  <c r="B311" i="1"/>
  <c r="C311" i="1"/>
  <c r="D311" i="1"/>
  <c r="E311" i="1"/>
  <c r="F311" i="1"/>
  <c r="G311" i="1"/>
  <c r="J311" i="1"/>
  <c r="M311" i="1" s="1"/>
  <c r="O311" i="1"/>
  <c r="P311" i="1"/>
  <c r="Q311" i="1"/>
  <c r="R311" i="1"/>
  <c r="S311" i="1"/>
  <c r="T311" i="1"/>
  <c r="B312" i="1"/>
  <c r="C312" i="1"/>
  <c r="D312" i="1"/>
  <c r="E312" i="1"/>
  <c r="F312" i="1"/>
  <c r="G312" i="1"/>
  <c r="J312" i="1"/>
  <c r="M312" i="1" s="1"/>
  <c r="O312" i="1"/>
  <c r="P312" i="1"/>
  <c r="Q312" i="1"/>
  <c r="R312" i="1"/>
  <c r="S312" i="1"/>
  <c r="T312" i="1"/>
  <c r="B313" i="1"/>
  <c r="C313" i="1"/>
  <c r="D313" i="1"/>
  <c r="E313" i="1"/>
  <c r="F313" i="1"/>
  <c r="G313" i="1"/>
  <c r="J313" i="1"/>
  <c r="M313" i="1" s="1"/>
  <c r="O313" i="1"/>
  <c r="P313" i="1"/>
  <c r="Q313" i="1"/>
  <c r="R313" i="1"/>
  <c r="S313" i="1"/>
  <c r="T313" i="1"/>
  <c r="B314" i="1"/>
  <c r="C314" i="1"/>
  <c r="D314" i="1"/>
  <c r="E314" i="1"/>
  <c r="F314" i="1"/>
  <c r="G314" i="1"/>
  <c r="J314" i="1"/>
  <c r="M314" i="1" s="1"/>
  <c r="O314" i="1"/>
  <c r="P314" i="1"/>
  <c r="Q314" i="1"/>
  <c r="R314" i="1"/>
  <c r="S314" i="1"/>
  <c r="T314" i="1"/>
  <c r="B315" i="1"/>
  <c r="C315" i="1"/>
  <c r="D315" i="1"/>
  <c r="E315" i="1"/>
  <c r="F315" i="1"/>
  <c r="G315" i="1"/>
  <c r="J315" i="1"/>
  <c r="M315" i="1" s="1"/>
  <c r="O315" i="1"/>
  <c r="P315" i="1"/>
  <c r="Q315" i="1"/>
  <c r="R315" i="1"/>
  <c r="S315" i="1"/>
  <c r="T315" i="1"/>
  <c r="B316" i="1"/>
  <c r="C316" i="1"/>
  <c r="D316" i="1"/>
  <c r="E316" i="1"/>
  <c r="F316" i="1"/>
  <c r="G316" i="1"/>
  <c r="J316" i="1"/>
  <c r="M316" i="1" s="1"/>
  <c r="O316" i="1"/>
  <c r="P316" i="1"/>
  <c r="Q316" i="1"/>
  <c r="R316" i="1"/>
  <c r="S316" i="1"/>
  <c r="T316" i="1"/>
  <c r="B317" i="1"/>
  <c r="C317" i="1"/>
  <c r="D317" i="1"/>
  <c r="E317" i="1"/>
  <c r="F317" i="1"/>
  <c r="G317" i="1"/>
  <c r="J317" i="1"/>
  <c r="M317" i="1" s="1"/>
  <c r="O317" i="1"/>
  <c r="P317" i="1"/>
  <c r="Q317" i="1"/>
  <c r="R317" i="1"/>
  <c r="S317" i="1"/>
  <c r="T317" i="1"/>
  <c r="B318" i="1"/>
  <c r="C318" i="1"/>
  <c r="D318" i="1"/>
  <c r="E318" i="1"/>
  <c r="F318" i="1"/>
  <c r="G318" i="1"/>
  <c r="J318" i="1"/>
  <c r="M318" i="1" s="1"/>
  <c r="O318" i="1"/>
  <c r="P318" i="1"/>
  <c r="Q318" i="1"/>
  <c r="R318" i="1"/>
  <c r="S318" i="1"/>
  <c r="T318" i="1"/>
  <c r="B319" i="1"/>
  <c r="C319" i="1"/>
  <c r="D319" i="1"/>
  <c r="E319" i="1"/>
  <c r="F319" i="1"/>
  <c r="G319" i="1"/>
  <c r="J319" i="1"/>
  <c r="M319" i="1" s="1"/>
  <c r="O319" i="1"/>
  <c r="P319" i="1"/>
  <c r="Q319" i="1"/>
  <c r="R319" i="1"/>
  <c r="S319" i="1"/>
  <c r="T319" i="1"/>
  <c r="B320" i="1"/>
  <c r="C320" i="1"/>
  <c r="D320" i="1"/>
  <c r="E320" i="1"/>
  <c r="F320" i="1"/>
  <c r="G320" i="1"/>
  <c r="J320" i="1"/>
  <c r="M320" i="1" s="1"/>
  <c r="O320" i="1"/>
  <c r="P320" i="1"/>
  <c r="Q320" i="1"/>
  <c r="R320" i="1"/>
  <c r="S320" i="1"/>
  <c r="T320" i="1"/>
  <c r="B321" i="1"/>
  <c r="C321" i="1"/>
  <c r="D321" i="1"/>
  <c r="E321" i="1"/>
  <c r="F321" i="1"/>
  <c r="G321" i="1"/>
  <c r="J321" i="1"/>
  <c r="M321" i="1" s="1"/>
  <c r="O321" i="1"/>
  <c r="P321" i="1"/>
  <c r="Q321" i="1"/>
  <c r="R321" i="1"/>
  <c r="S321" i="1"/>
  <c r="T321" i="1"/>
  <c r="B322" i="1"/>
  <c r="C322" i="1"/>
  <c r="D322" i="1"/>
  <c r="E322" i="1"/>
  <c r="F322" i="1"/>
  <c r="G322" i="1"/>
  <c r="J322" i="1"/>
  <c r="M322" i="1" s="1"/>
  <c r="O322" i="1"/>
  <c r="P322" i="1"/>
  <c r="Q322" i="1"/>
  <c r="R322" i="1"/>
  <c r="S322" i="1"/>
  <c r="T322" i="1"/>
  <c r="B323" i="1"/>
  <c r="C323" i="1"/>
  <c r="D323" i="1"/>
  <c r="E323" i="1"/>
  <c r="F323" i="1"/>
  <c r="G323" i="1"/>
  <c r="J323" i="1"/>
  <c r="M323" i="1" s="1"/>
  <c r="O323" i="1"/>
  <c r="P323" i="1"/>
  <c r="Q323" i="1"/>
  <c r="R323" i="1"/>
  <c r="S323" i="1"/>
  <c r="T323" i="1"/>
  <c r="B324" i="1"/>
  <c r="C324" i="1"/>
  <c r="D324" i="1"/>
  <c r="E324" i="1"/>
  <c r="F324" i="1"/>
  <c r="G324" i="1"/>
  <c r="J324" i="1"/>
  <c r="M324" i="1" s="1"/>
  <c r="O324" i="1"/>
  <c r="P324" i="1"/>
  <c r="Q324" i="1"/>
  <c r="R324" i="1"/>
  <c r="S324" i="1"/>
  <c r="T324" i="1"/>
  <c r="B325" i="1"/>
  <c r="C325" i="1"/>
  <c r="D325" i="1"/>
  <c r="E325" i="1"/>
  <c r="F325" i="1"/>
  <c r="G325" i="1"/>
  <c r="J325" i="1"/>
  <c r="M325" i="1" s="1"/>
  <c r="O325" i="1"/>
  <c r="P325" i="1"/>
  <c r="Q325" i="1"/>
  <c r="R325" i="1"/>
  <c r="S325" i="1"/>
  <c r="T325" i="1"/>
  <c r="B326" i="1"/>
  <c r="C326" i="1"/>
  <c r="D326" i="1"/>
  <c r="E326" i="1"/>
  <c r="F326" i="1"/>
  <c r="G326" i="1"/>
  <c r="J326" i="1"/>
  <c r="M326" i="1" s="1"/>
  <c r="O326" i="1"/>
  <c r="P326" i="1"/>
  <c r="Q326" i="1"/>
  <c r="R326" i="1"/>
  <c r="S326" i="1"/>
  <c r="T326" i="1"/>
  <c r="B327" i="1"/>
  <c r="C327" i="1"/>
  <c r="D327" i="1"/>
  <c r="E327" i="1"/>
  <c r="F327" i="1"/>
  <c r="G327" i="1"/>
  <c r="J327" i="1"/>
  <c r="M327" i="1" s="1"/>
  <c r="O327" i="1"/>
  <c r="P327" i="1"/>
  <c r="Q327" i="1"/>
  <c r="R327" i="1"/>
  <c r="S327" i="1"/>
  <c r="T327" i="1"/>
  <c r="B328" i="1"/>
  <c r="C328" i="1"/>
  <c r="D328" i="1"/>
  <c r="E328" i="1"/>
  <c r="F328" i="1"/>
  <c r="G328" i="1"/>
  <c r="J328" i="1"/>
  <c r="M328" i="1" s="1"/>
  <c r="O328" i="1"/>
  <c r="P328" i="1"/>
  <c r="Q328" i="1"/>
  <c r="R328" i="1"/>
  <c r="S328" i="1"/>
  <c r="T328" i="1"/>
  <c r="B329" i="1"/>
  <c r="C329" i="1"/>
  <c r="D329" i="1"/>
  <c r="E329" i="1"/>
  <c r="F329" i="1"/>
  <c r="G329" i="1"/>
  <c r="J329" i="1"/>
  <c r="M329" i="1" s="1"/>
  <c r="O329" i="1"/>
  <c r="P329" i="1"/>
  <c r="Q329" i="1"/>
  <c r="R329" i="1"/>
  <c r="S329" i="1"/>
  <c r="T329" i="1"/>
  <c r="B330" i="1"/>
  <c r="C330" i="1"/>
  <c r="D330" i="1"/>
  <c r="E330" i="1"/>
  <c r="F330" i="1"/>
  <c r="G330" i="1"/>
  <c r="J330" i="1"/>
  <c r="M330" i="1" s="1"/>
  <c r="O330" i="1"/>
  <c r="P330" i="1"/>
  <c r="Q330" i="1"/>
  <c r="R330" i="1"/>
  <c r="S330" i="1"/>
  <c r="T330" i="1"/>
  <c r="B331" i="1"/>
  <c r="C331" i="1"/>
  <c r="D331" i="1"/>
  <c r="E331" i="1"/>
  <c r="F331" i="1"/>
  <c r="G331" i="1"/>
  <c r="J331" i="1"/>
  <c r="M331" i="1" s="1"/>
  <c r="O331" i="1"/>
  <c r="P331" i="1"/>
  <c r="Q331" i="1"/>
  <c r="R331" i="1"/>
  <c r="S331" i="1"/>
  <c r="T331" i="1"/>
  <c r="B332" i="1"/>
  <c r="C332" i="1"/>
  <c r="D332" i="1"/>
  <c r="E332" i="1"/>
  <c r="F332" i="1"/>
  <c r="G332" i="1"/>
  <c r="J332" i="1"/>
  <c r="M332" i="1" s="1"/>
  <c r="O332" i="1"/>
  <c r="P332" i="1"/>
  <c r="Q332" i="1"/>
  <c r="R332" i="1"/>
  <c r="S332" i="1"/>
  <c r="T332" i="1"/>
  <c r="B333" i="1"/>
  <c r="C333" i="1"/>
  <c r="D333" i="1"/>
  <c r="E333" i="1"/>
  <c r="F333" i="1"/>
  <c r="G333" i="1"/>
  <c r="J333" i="1"/>
  <c r="M333" i="1" s="1"/>
  <c r="O333" i="1"/>
  <c r="P333" i="1"/>
  <c r="Q333" i="1"/>
  <c r="R333" i="1"/>
  <c r="S333" i="1"/>
  <c r="T333" i="1"/>
  <c r="B334" i="1"/>
  <c r="C334" i="1"/>
  <c r="D334" i="1"/>
  <c r="E334" i="1"/>
  <c r="F334" i="1"/>
  <c r="G334" i="1"/>
  <c r="J334" i="1"/>
  <c r="M334" i="1" s="1"/>
  <c r="O334" i="1"/>
  <c r="P334" i="1"/>
  <c r="Q334" i="1"/>
  <c r="R334" i="1"/>
  <c r="S334" i="1"/>
  <c r="T334" i="1"/>
  <c r="B335" i="1"/>
  <c r="C335" i="1"/>
  <c r="D335" i="1"/>
  <c r="E335" i="1"/>
  <c r="F335" i="1"/>
  <c r="G335" i="1"/>
  <c r="J335" i="1"/>
  <c r="M335" i="1" s="1"/>
  <c r="O335" i="1"/>
  <c r="P335" i="1"/>
  <c r="Q335" i="1"/>
  <c r="R335" i="1"/>
  <c r="S335" i="1"/>
  <c r="T335" i="1"/>
  <c r="B336" i="1"/>
  <c r="C336" i="1"/>
  <c r="D336" i="1"/>
  <c r="E336" i="1"/>
  <c r="F336" i="1"/>
  <c r="G336" i="1"/>
  <c r="J336" i="1"/>
  <c r="M336" i="1" s="1"/>
  <c r="O336" i="1"/>
  <c r="P336" i="1"/>
  <c r="Q336" i="1"/>
  <c r="R336" i="1"/>
  <c r="S336" i="1"/>
  <c r="T336" i="1"/>
  <c r="B337" i="1"/>
  <c r="C337" i="1"/>
  <c r="D337" i="1"/>
  <c r="E337" i="1"/>
  <c r="F337" i="1"/>
  <c r="G337" i="1"/>
  <c r="J337" i="1"/>
  <c r="M337" i="1" s="1"/>
  <c r="O337" i="1"/>
  <c r="P337" i="1"/>
  <c r="Q337" i="1"/>
  <c r="R337" i="1"/>
  <c r="S337" i="1"/>
  <c r="T337" i="1"/>
  <c r="B338" i="1"/>
  <c r="C338" i="1"/>
  <c r="D338" i="1"/>
  <c r="E338" i="1"/>
  <c r="F338" i="1"/>
  <c r="G338" i="1"/>
  <c r="J338" i="1"/>
  <c r="M338" i="1" s="1"/>
  <c r="O338" i="1"/>
  <c r="P338" i="1"/>
  <c r="Q338" i="1"/>
  <c r="R338" i="1"/>
  <c r="S338" i="1"/>
  <c r="T338" i="1"/>
  <c r="B339" i="1"/>
  <c r="C339" i="1"/>
  <c r="D339" i="1"/>
  <c r="E339" i="1"/>
  <c r="F339" i="1"/>
  <c r="G339" i="1"/>
  <c r="J339" i="1"/>
  <c r="M339" i="1" s="1"/>
  <c r="O339" i="1"/>
  <c r="P339" i="1"/>
  <c r="Q339" i="1"/>
  <c r="R339" i="1"/>
  <c r="S339" i="1"/>
  <c r="T339" i="1"/>
  <c r="B340" i="1"/>
  <c r="C340" i="1"/>
  <c r="D340" i="1"/>
  <c r="E340" i="1"/>
  <c r="F340" i="1"/>
  <c r="G340" i="1"/>
  <c r="J340" i="1"/>
  <c r="M340" i="1" s="1"/>
  <c r="O340" i="1"/>
  <c r="P340" i="1"/>
  <c r="Q340" i="1"/>
  <c r="R340" i="1"/>
  <c r="S340" i="1"/>
  <c r="T340" i="1"/>
  <c r="B341" i="1"/>
  <c r="C341" i="1"/>
  <c r="D341" i="1"/>
  <c r="E341" i="1"/>
  <c r="F341" i="1"/>
  <c r="G341" i="1"/>
  <c r="J341" i="1"/>
  <c r="M341" i="1" s="1"/>
  <c r="O341" i="1"/>
  <c r="P341" i="1"/>
  <c r="Q341" i="1"/>
  <c r="R341" i="1"/>
  <c r="S341" i="1"/>
  <c r="T341" i="1"/>
  <c r="B342" i="1"/>
  <c r="C342" i="1"/>
  <c r="D342" i="1"/>
  <c r="E342" i="1"/>
  <c r="F342" i="1"/>
  <c r="G342" i="1"/>
  <c r="J342" i="1"/>
  <c r="M342" i="1" s="1"/>
  <c r="O342" i="1"/>
  <c r="P342" i="1"/>
  <c r="Q342" i="1"/>
  <c r="R342" i="1"/>
  <c r="S342" i="1"/>
  <c r="T342" i="1"/>
  <c r="B343" i="1"/>
  <c r="C343" i="1"/>
  <c r="D343" i="1"/>
  <c r="E343" i="1"/>
  <c r="F343" i="1"/>
  <c r="G343" i="1"/>
  <c r="J343" i="1"/>
  <c r="M343" i="1" s="1"/>
  <c r="O343" i="1"/>
  <c r="P343" i="1"/>
  <c r="Q343" i="1"/>
  <c r="R343" i="1"/>
  <c r="S343" i="1"/>
  <c r="T343" i="1"/>
  <c r="B344" i="1"/>
  <c r="C344" i="1"/>
  <c r="D344" i="1"/>
  <c r="E344" i="1"/>
  <c r="F344" i="1"/>
  <c r="G344" i="1"/>
  <c r="J344" i="1"/>
  <c r="M344" i="1" s="1"/>
  <c r="O344" i="1"/>
  <c r="P344" i="1"/>
  <c r="Q344" i="1"/>
  <c r="R344" i="1"/>
  <c r="S344" i="1"/>
  <c r="T344" i="1"/>
  <c r="B345" i="1"/>
  <c r="C345" i="1"/>
  <c r="D345" i="1"/>
  <c r="E345" i="1"/>
  <c r="F345" i="1"/>
  <c r="G345" i="1"/>
  <c r="J345" i="1"/>
  <c r="M345" i="1" s="1"/>
  <c r="O345" i="1"/>
  <c r="P345" i="1"/>
  <c r="Q345" i="1"/>
  <c r="R345" i="1"/>
  <c r="S345" i="1"/>
  <c r="T345" i="1"/>
  <c r="B346" i="1"/>
  <c r="C346" i="1"/>
  <c r="D346" i="1"/>
  <c r="E346" i="1"/>
  <c r="F346" i="1"/>
  <c r="G346" i="1"/>
  <c r="J346" i="1"/>
  <c r="M346" i="1" s="1"/>
  <c r="O346" i="1"/>
  <c r="P346" i="1"/>
  <c r="Q346" i="1"/>
  <c r="R346" i="1"/>
  <c r="S346" i="1"/>
  <c r="T346" i="1"/>
  <c r="B347" i="1"/>
  <c r="C347" i="1"/>
  <c r="D347" i="1"/>
  <c r="E347" i="1"/>
  <c r="F347" i="1"/>
  <c r="G347" i="1"/>
  <c r="J347" i="1"/>
  <c r="M347" i="1" s="1"/>
  <c r="O347" i="1"/>
  <c r="P347" i="1"/>
  <c r="Q347" i="1"/>
  <c r="R347" i="1"/>
  <c r="S347" i="1"/>
  <c r="T347" i="1"/>
  <c r="B348" i="1"/>
  <c r="C348" i="1"/>
  <c r="D348" i="1"/>
  <c r="E348" i="1"/>
  <c r="F348" i="1"/>
  <c r="G348" i="1"/>
  <c r="J348" i="1"/>
  <c r="M348" i="1" s="1"/>
  <c r="O348" i="1"/>
  <c r="P348" i="1"/>
  <c r="Q348" i="1"/>
  <c r="R348" i="1"/>
  <c r="S348" i="1"/>
  <c r="T348" i="1"/>
  <c r="B349" i="1"/>
  <c r="C349" i="1"/>
  <c r="D349" i="1"/>
  <c r="E349" i="1"/>
  <c r="F349" i="1"/>
  <c r="G349" i="1"/>
  <c r="J349" i="1"/>
  <c r="M349" i="1" s="1"/>
  <c r="O349" i="1"/>
  <c r="P349" i="1"/>
  <c r="Q349" i="1"/>
  <c r="R349" i="1"/>
  <c r="S349" i="1"/>
  <c r="T349" i="1"/>
  <c r="B350" i="1"/>
  <c r="C350" i="1"/>
  <c r="D350" i="1"/>
  <c r="E350" i="1"/>
  <c r="F350" i="1"/>
  <c r="G350" i="1"/>
  <c r="J350" i="1"/>
  <c r="M350" i="1" s="1"/>
  <c r="O350" i="1"/>
  <c r="P350" i="1"/>
  <c r="Q350" i="1"/>
  <c r="R350" i="1"/>
  <c r="S350" i="1"/>
  <c r="T350" i="1"/>
  <c r="B351" i="1"/>
  <c r="C351" i="1"/>
  <c r="D351" i="1"/>
  <c r="E351" i="1"/>
  <c r="F351" i="1"/>
  <c r="G351" i="1"/>
  <c r="J351" i="1"/>
  <c r="M351" i="1" s="1"/>
  <c r="O351" i="1"/>
  <c r="P351" i="1"/>
  <c r="Q351" i="1"/>
  <c r="R351" i="1"/>
  <c r="S351" i="1"/>
  <c r="T351" i="1"/>
  <c r="B352" i="1"/>
  <c r="C352" i="1"/>
  <c r="D352" i="1"/>
  <c r="E352" i="1"/>
  <c r="F352" i="1"/>
  <c r="G352" i="1"/>
  <c r="J352" i="1"/>
  <c r="M352" i="1" s="1"/>
  <c r="O352" i="1"/>
  <c r="P352" i="1"/>
  <c r="Q352" i="1"/>
  <c r="R352" i="1"/>
  <c r="S352" i="1"/>
  <c r="T352" i="1"/>
  <c r="B353" i="1"/>
  <c r="C353" i="1"/>
  <c r="D353" i="1"/>
  <c r="E353" i="1"/>
  <c r="F353" i="1"/>
  <c r="G353" i="1"/>
  <c r="J353" i="1"/>
  <c r="M353" i="1" s="1"/>
  <c r="O353" i="1"/>
  <c r="P353" i="1"/>
  <c r="Q353" i="1"/>
  <c r="R353" i="1"/>
  <c r="S353" i="1"/>
  <c r="T353" i="1"/>
  <c r="B354" i="1"/>
  <c r="C354" i="1"/>
  <c r="D354" i="1"/>
  <c r="E354" i="1"/>
  <c r="F354" i="1"/>
  <c r="G354" i="1"/>
  <c r="J354" i="1"/>
  <c r="M354" i="1" s="1"/>
  <c r="O354" i="1"/>
  <c r="P354" i="1"/>
  <c r="Q354" i="1"/>
  <c r="R354" i="1"/>
  <c r="S354" i="1"/>
  <c r="T354" i="1"/>
  <c r="B355" i="1"/>
  <c r="C355" i="1"/>
  <c r="D355" i="1"/>
  <c r="E355" i="1"/>
  <c r="F355" i="1"/>
  <c r="G355" i="1"/>
  <c r="J355" i="1"/>
  <c r="M355" i="1" s="1"/>
  <c r="O355" i="1"/>
  <c r="P355" i="1"/>
  <c r="Q355" i="1"/>
  <c r="R355" i="1"/>
  <c r="S355" i="1"/>
  <c r="T355" i="1"/>
  <c r="B356" i="1"/>
  <c r="C356" i="1"/>
  <c r="D356" i="1"/>
  <c r="E356" i="1"/>
  <c r="F356" i="1"/>
  <c r="G356" i="1"/>
  <c r="J356" i="1"/>
  <c r="M356" i="1" s="1"/>
  <c r="O356" i="1"/>
  <c r="P356" i="1"/>
  <c r="Q356" i="1"/>
  <c r="R356" i="1"/>
  <c r="S356" i="1"/>
  <c r="T356" i="1"/>
  <c r="B357" i="1"/>
  <c r="C357" i="1"/>
  <c r="D357" i="1"/>
  <c r="E357" i="1"/>
  <c r="F357" i="1"/>
  <c r="G357" i="1"/>
  <c r="J357" i="1"/>
  <c r="M357" i="1" s="1"/>
  <c r="O357" i="1"/>
  <c r="P357" i="1"/>
  <c r="Q357" i="1"/>
  <c r="R357" i="1"/>
  <c r="S357" i="1"/>
  <c r="T357" i="1"/>
  <c r="B358" i="1"/>
  <c r="C358" i="1"/>
  <c r="D358" i="1"/>
  <c r="E358" i="1"/>
  <c r="F358" i="1"/>
  <c r="G358" i="1"/>
  <c r="J358" i="1"/>
  <c r="M358" i="1" s="1"/>
  <c r="O358" i="1"/>
  <c r="P358" i="1"/>
  <c r="Q358" i="1"/>
  <c r="R358" i="1"/>
  <c r="S358" i="1"/>
  <c r="T358" i="1"/>
  <c r="B359" i="1"/>
  <c r="C359" i="1"/>
  <c r="D359" i="1"/>
  <c r="E359" i="1"/>
  <c r="F359" i="1"/>
  <c r="G359" i="1"/>
  <c r="J359" i="1"/>
  <c r="M359" i="1" s="1"/>
  <c r="O359" i="1"/>
  <c r="P359" i="1"/>
  <c r="Q359" i="1"/>
  <c r="R359" i="1"/>
  <c r="S359" i="1"/>
  <c r="T359" i="1"/>
  <c r="B360" i="1"/>
  <c r="C360" i="1"/>
  <c r="D360" i="1"/>
  <c r="E360" i="1"/>
  <c r="F360" i="1"/>
  <c r="G360" i="1"/>
  <c r="J360" i="1"/>
  <c r="M360" i="1" s="1"/>
  <c r="O360" i="1"/>
  <c r="P360" i="1"/>
  <c r="Q360" i="1"/>
  <c r="R360" i="1"/>
  <c r="S360" i="1"/>
  <c r="T360" i="1"/>
  <c r="B361" i="1"/>
  <c r="C361" i="1"/>
  <c r="D361" i="1"/>
  <c r="E361" i="1"/>
  <c r="F361" i="1"/>
  <c r="G361" i="1"/>
  <c r="J361" i="1"/>
  <c r="M361" i="1" s="1"/>
  <c r="O361" i="1"/>
  <c r="P361" i="1"/>
  <c r="Q361" i="1"/>
  <c r="R361" i="1"/>
  <c r="S361" i="1"/>
  <c r="T361" i="1"/>
  <c r="B362" i="1"/>
  <c r="C362" i="1"/>
  <c r="D362" i="1"/>
  <c r="E362" i="1"/>
  <c r="F362" i="1"/>
  <c r="G362" i="1"/>
  <c r="J362" i="1"/>
  <c r="M362" i="1" s="1"/>
  <c r="O362" i="1"/>
  <c r="P362" i="1"/>
  <c r="Q362" i="1"/>
  <c r="R362" i="1"/>
  <c r="S362" i="1"/>
  <c r="T362" i="1"/>
  <c r="B363" i="1"/>
  <c r="C363" i="1"/>
  <c r="D363" i="1"/>
  <c r="E363" i="1"/>
  <c r="F363" i="1"/>
  <c r="G363" i="1"/>
  <c r="J363" i="1"/>
  <c r="M363" i="1" s="1"/>
  <c r="O363" i="1"/>
  <c r="P363" i="1"/>
  <c r="Q363" i="1"/>
  <c r="R363" i="1"/>
  <c r="S363" i="1"/>
  <c r="T363" i="1"/>
  <c r="B364" i="1"/>
  <c r="C364" i="1"/>
  <c r="D364" i="1"/>
  <c r="E364" i="1"/>
  <c r="F364" i="1"/>
  <c r="G364" i="1"/>
  <c r="J364" i="1"/>
  <c r="M364" i="1" s="1"/>
  <c r="O364" i="1"/>
  <c r="P364" i="1"/>
  <c r="Q364" i="1"/>
  <c r="R364" i="1"/>
  <c r="S364" i="1"/>
  <c r="T364" i="1"/>
  <c r="B365" i="1"/>
  <c r="C365" i="1"/>
  <c r="D365" i="1"/>
  <c r="E365" i="1"/>
  <c r="F365" i="1"/>
  <c r="G365" i="1"/>
  <c r="J365" i="1"/>
  <c r="M365" i="1" s="1"/>
  <c r="O365" i="1"/>
  <c r="P365" i="1"/>
  <c r="Q365" i="1"/>
  <c r="R365" i="1"/>
  <c r="S365" i="1"/>
  <c r="T365" i="1"/>
  <c r="B366" i="1"/>
  <c r="C366" i="1"/>
  <c r="D366" i="1"/>
  <c r="E366" i="1"/>
  <c r="F366" i="1"/>
  <c r="G366" i="1"/>
  <c r="J366" i="1"/>
  <c r="M366" i="1" s="1"/>
  <c r="O366" i="1"/>
  <c r="P366" i="1"/>
  <c r="Q366" i="1"/>
  <c r="R366" i="1"/>
  <c r="S366" i="1"/>
  <c r="T366" i="1"/>
  <c r="B367" i="1"/>
  <c r="C367" i="1"/>
  <c r="D367" i="1"/>
  <c r="E367" i="1"/>
  <c r="F367" i="1"/>
  <c r="G367" i="1"/>
  <c r="J367" i="1"/>
  <c r="M367" i="1" s="1"/>
  <c r="O367" i="1"/>
  <c r="P367" i="1"/>
  <c r="Q367" i="1"/>
  <c r="R367" i="1"/>
  <c r="S367" i="1"/>
  <c r="T367" i="1"/>
  <c r="B368" i="1"/>
  <c r="C368" i="1"/>
  <c r="D368" i="1"/>
  <c r="E368" i="1"/>
  <c r="F368" i="1"/>
  <c r="G368" i="1"/>
  <c r="J368" i="1"/>
  <c r="M368" i="1" s="1"/>
  <c r="O368" i="1"/>
  <c r="P368" i="1"/>
  <c r="Q368" i="1"/>
  <c r="R368" i="1"/>
  <c r="S368" i="1"/>
  <c r="T368" i="1"/>
  <c r="B369" i="1"/>
  <c r="C369" i="1"/>
  <c r="D369" i="1"/>
  <c r="E369" i="1"/>
  <c r="F369" i="1"/>
  <c r="G369" i="1"/>
  <c r="J369" i="1"/>
  <c r="M369" i="1" s="1"/>
  <c r="O369" i="1"/>
  <c r="P369" i="1"/>
  <c r="Q369" i="1"/>
  <c r="R369" i="1"/>
  <c r="S369" i="1"/>
  <c r="T369" i="1"/>
  <c r="B370" i="1"/>
  <c r="C370" i="1"/>
  <c r="D370" i="1"/>
  <c r="E370" i="1"/>
  <c r="F370" i="1"/>
  <c r="G370" i="1"/>
  <c r="J370" i="1"/>
  <c r="M370" i="1" s="1"/>
  <c r="O370" i="1"/>
  <c r="P370" i="1"/>
  <c r="Q370" i="1"/>
  <c r="R370" i="1"/>
  <c r="S370" i="1"/>
  <c r="T370" i="1"/>
  <c r="B371" i="1"/>
  <c r="C371" i="1"/>
  <c r="D371" i="1"/>
  <c r="E371" i="1"/>
  <c r="F371" i="1"/>
  <c r="G371" i="1"/>
  <c r="J371" i="1"/>
  <c r="M371" i="1" s="1"/>
  <c r="O371" i="1"/>
  <c r="P371" i="1"/>
  <c r="Q371" i="1"/>
  <c r="R371" i="1"/>
  <c r="S371" i="1"/>
  <c r="T371" i="1"/>
  <c r="B372" i="1"/>
  <c r="C372" i="1"/>
  <c r="D372" i="1"/>
  <c r="E372" i="1"/>
  <c r="F372" i="1"/>
  <c r="G372" i="1"/>
  <c r="J372" i="1"/>
  <c r="M372" i="1" s="1"/>
  <c r="O372" i="1"/>
  <c r="P372" i="1"/>
  <c r="Q372" i="1"/>
  <c r="R372" i="1"/>
  <c r="S372" i="1"/>
  <c r="T372" i="1"/>
  <c r="B373" i="1"/>
  <c r="C373" i="1"/>
  <c r="D373" i="1"/>
  <c r="E373" i="1"/>
  <c r="F373" i="1"/>
  <c r="G373" i="1"/>
  <c r="J373" i="1"/>
  <c r="M373" i="1" s="1"/>
  <c r="O373" i="1"/>
  <c r="P373" i="1"/>
  <c r="Q373" i="1"/>
  <c r="R373" i="1"/>
  <c r="S373" i="1"/>
  <c r="T373" i="1"/>
  <c r="B374" i="1"/>
  <c r="C374" i="1"/>
  <c r="D374" i="1"/>
  <c r="E374" i="1"/>
  <c r="F374" i="1"/>
  <c r="G374" i="1"/>
  <c r="J374" i="1"/>
  <c r="M374" i="1" s="1"/>
  <c r="O374" i="1"/>
  <c r="P374" i="1"/>
  <c r="Q374" i="1"/>
  <c r="R374" i="1"/>
  <c r="S374" i="1"/>
  <c r="T374" i="1"/>
  <c r="B375" i="1"/>
  <c r="C375" i="1"/>
  <c r="D375" i="1"/>
  <c r="E375" i="1"/>
  <c r="F375" i="1"/>
  <c r="G375" i="1"/>
  <c r="J375" i="1"/>
  <c r="M375" i="1" s="1"/>
  <c r="O375" i="1"/>
  <c r="P375" i="1"/>
  <c r="Q375" i="1"/>
  <c r="R375" i="1"/>
  <c r="S375" i="1"/>
  <c r="T375" i="1"/>
  <c r="B376" i="1"/>
  <c r="C376" i="1"/>
  <c r="D376" i="1"/>
  <c r="E376" i="1"/>
  <c r="F376" i="1"/>
  <c r="G376" i="1"/>
  <c r="J376" i="1"/>
  <c r="M376" i="1" s="1"/>
  <c r="O376" i="1"/>
  <c r="P376" i="1"/>
  <c r="Q376" i="1"/>
  <c r="R376" i="1"/>
  <c r="S376" i="1"/>
  <c r="T376" i="1"/>
  <c r="B377" i="1"/>
  <c r="C377" i="1"/>
  <c r="D377" i="1"/>
  <c r="E377" i="1"/>
  <c r="F377" i="1"/>
  <c r="G377" i="1"/>
  <c r="J377" i="1"/>
  <c r="M377" i="1" s="1"/>
  <c r="O377" i="1"/>
  <c r="P377" i="1"/>
  <c r="Q377" i="1"/>
  <c r="R377" i="1"/>
  <c r="S377" i="1"/>
  <c r="T377" i="1"/>
  <c r="B378" i="1"/>
  <c r="C378" i="1"/>
  <c r="D378" i="1"/>
  <c r="E378" i="1"/>
  <c r="F378" i="1"/>
  <c r="G378" i="1"/>
  <c r="J378" i="1"/>
  <c r="M378" i="1" s="1"/>
  <c r="O378" i="1"/>
  <c r="P378" i="1"/>
  <c r="Q378" i="1"/>
  <c r="R378" i="1"/>
  <c r="S378" i="1"/>
  <c r="T378" i="1"/>
  <c r="B379" i="1"/>
  <c r="C379" i="1"/>
  <c r="D379" i="1"/>
  <c r="E379" i="1"/>
  <c r="F379" i="1"/>
  <c r="G379" i="1"/>
  <c r="J379" i="1"/>
  <c r="M379" i="1" s="1"/>
  <c r="O379" i="1"/>
  <c r="P379" i="1"/>
  <c r="Q379" i="1"/>
  <c r="R379" i="1"/>
  <c r="S379" i="1"/>
  <c r="T379" i="1"/>
  <c r="B380" i="1"/>
  <c r="C380" i="1"/>
  <c r="D380" i="1"/>
  <c r="E380" i="1"/>
  <c r="F380" i="1"/>
  <c r="G380" i="1"/>
  <c r="J380" i="1"/>
  <c r="M380" i="1" s="1"/>
  <c r="O380" i="1"/>
  <c r="P380" i="1"/>
  <c r="Q380" i="1"/>
  <c r="R380" i="1"/>
  <c r="S380" i="1"/>
  <c r="T380" i="1"/>
  <c r="B381" i="1"/>
  <c r="C381" i="1"/>
  <c r="D381" i="1"/>
  <c r="E381" i="1"/>
  <c r="F381" i="1"/>
  <c r="G381" i="1"/>
  <c r="J381" i="1"/>
  <c r="M381" i="1" s="1"/>
  <c r="O381" i="1"/>
  <c r="P381" i="1"/>
  <c r="Q381" i="1"/>
  <c r="R381" i="1"/>
  <c r="S381" i="1"/>
  <c r="T381" i="1"/>
  <c r="B382" i="1"/>
  <c r="C382" i="1"/>
  <c r="D382" i="1"/>
  <c r="E382" i="1"/>
  <c r="F382" i="1"/>
  <c r="G382" i="1"/>
  <c r="J382" i="1"/>
  <c r="M382" i="1" s="1"/>
  <c r="O382" i="1"/>
  <c r="P382" i="1"/>
  <c r="Q382" i="1"/>
  <c r="R382" i="1"/>
  <c r="S382" i="1"/>
  <c r="T382" i="1"/>
  <c r="B383" i="1"/>
  <c r="C383" i="1"/>
  <c r="D383" i="1"/>
  <c r="E383" i="1"/>
  <c r="F383" i="1"/>
  <c r="G383" i="1"/>
  <c r="J383" i="1"/>
  <c r="M383" i="1" s="1"/>
  <c r="O383" i="1"/>
  <c r="P383" i="1"/>
  <c r="Q383" i="1"/>
  <c r="R383" i="1"/>
  <c r="S383" i="1"/>
  <c r="T383" i="1"/>
  <c r="B384" i="1"/>
  <c r="C384" i="1"/>
  <c r="D384" i="1"/>
  <c r="E384" i="1"/>
  <c r="F384" i="1"/>
  <c r="G384" i="1"/>
  <c r="J384" i="1"/>
  <c r="M384" i="1" s="1"/>
  <c r="O384" i="1"/>
  <c r="P384" i="1"/>
  <c r="Q384" i="1"/>
  <c r="R384" i="1"/>
  <c r="S384" i="1"/>
  <c r="T384" i="1"/>
  <c r="B385" i="1"/>
  <c r="C385" i="1"/>
  <c r="D385" i="1"/>
  <c r="E385" i="1"/>
  <c r="F385" i="1"/>
  <c r="G385" i="1"/>
  <c r="J385" i="1"/>
  <c r="M385" i="1" s="1"/>
  <c r="O385" i="1"/>
  <c r="P385" i="1"/>
  <c r="Q385" i="1"/>
  <c r="R385" i="1"/>
  <c r="S385" i="1"/>
  <c r="T385" i="1"/>
  <c r="B386" i="1"/>
  <c r="C386" i="1"/>
  <c r="D386" i="1"/>
  <c r="E386" i="1"/>
  <c r="F386" i="1"/>
  <c r="G386" i="1"/>
  <c r="J386" i="1"/>
  <c r="M386" i="1" s="1"/>
  <c r="O386" i="1"/>
  <c r="P386" i="1"/>
  <c r="Q386" i="1"/>
  <c r="R386" i="1"/>
  <c r="S386" i="1"/>
  <c r="T386" i="1"/>
  <c r="B387" i="1"/>
  <c r="C387" i="1"/>
  <c r="D387" i="1"/>
  <c r="E387" i="1"/>
  <c r="F387" i="1"/>
  <c r="G387" i="1"/>
  <c r="J387" i="1"/>
  <c r="M387" i="1" s="1"/>
  <c r="O387" i="1"/>
  <c r="P387" i="1"/>
  <c r="Q387" i="1"/>
  <c r="R387" i="1"/>
  <c r="S387" i="1"/>
  <c r="T387" i="1"/>
  <c r="B388" i="1"/>
  <c r="C388" i="1"/>
  <c r="D388" i="1"/>
  <c r="E388" i="1"/>
  <c r="F388" i="1"/>
  <c r="G388" i="1"/>
  <c r="J388" i="1"/>
  <c r="M388" i="1" s="1"/>
  <c r="O388" i="1"/>
  <c r="P388" i="1"/>
  <c r="Q388" i="1"/>
  <c r="R388" i="1"/>
  <c r="S388" i="1"/>
  <c r="T388" i="1"/>
  <c r="B389" i="1"/>
  <c r="C389" i="1"/>
  <c r="D389" i="1"/>
  <c r="E389" i="1"/>
  <c r="F389" i="1"/>
  <c r="G389" i="1"/>
  <c r="J389" i="1"/>
  <c r="M389" i="1" s="1"/>
  <c r="O389" i="1"/>
  <c r="P389" i="1"/>
  <c r="Q389" i="1"/>
  <c r="R389" i="1"/>
  <c r="S389" i="1"/>
  <c r="T389" i="1"/>
  <c r="B390" i="1"/>
  <c r="C390" i="1"/>
  <c r="D390" i="1"/>
  <c r="E390" i="1"/>
  <c r="F390" i="1"/>
  <c r="G390" i="1"/>
  <c r="J390" i="1"/>
  <c r="M390" i="1" s="1"/>
  <c r="O390" i="1"/>
  <c r="P390" i="1"/>
  <c r="Q390" i="1"/>
  <c r="R390" i="1"/>
  <c r="S390" i="1"/>
  <c r="T390" i="1"/>
  <c r="B391" i="1"/>
  <c r="C391" i="1"/>
  <c r="D391" i="1"/>
  <c r="E391" i="1"/>
  <c r="F391" i="1"/>
  <c r="G391" i="1"/>
  <c r="J391" i="1"/>
  <c r="M391" i="1" s="1"/>
  <c r="O391" i="1"/>
  <c r="P391" i="1"/>
  <c r="Q391" i="1"/>
  <c r="R391" i="1"/>
  <c r="S391" i="1"/>
  <c r="T391" i="1"/>
  <c r="B392" i="1"/>
  <c r="C392" i="1"/>
  <c r="D392" i="1"/>
  <c r="E392" i="1"/>
  <c r="F392" i="1"/>
  <c r="G392" i="1"/>
  <c r="J392" i="1"/>
  <c r="M392" i="1" s="1"/>
  <c r="O392" i="1"/>
  <c r="P392" i="1"/>
  <c r="Q392" i="1"/>
  <c r="R392" i="1"/>
  <c r="S392" i="1"/>
  <c r="T392" i="1"/>
  <c r="B393" i="1"/>
  <c r="C393" i="1"/>
  <c r="D393" i="1"/>
  <c r="E393" i="1"/>
  <c r="F393" i="1"/>
  <c r="G393" i="1"/>
  <c r="J393" i="1"/>
  <c r="M393" i="1" s="1"/>
  <c r="O393" i="1"/>
  <c r="P393" i="1"/>
  <c r="Q393" i="1"/>
  <c r="R393" i="1"/>
  <c r="S393" i="1"/>
  <c r="T393" i="1"/>
  <c r="B394" i="1"/>
  <c r="C394" i="1"/>
  <c r="D394" i="1"/>
  <c r="E394" i="1"/>
  <c r="F394" i="1"/>
  <c r="G394" i="1"/>
  <c r="J394" i="1"/>
  <c r="M394" i="1" s="1"/>
  <c r="O394" i="1"/>
  <c r="P394" i="1"/>
  <c r="Q394" i="1"/>
  <c r="R394" i="1"/>
  <c r="S394" i="1"/>
  <c r="T394" i="1"/>
  <c r="B395" i="1"/>
  <c r="C395" i="1"/>
  <c r="D395" i="1"/>
  <c r="E395" i="1"/>
  <c r="F395" i="1"/>
  <c r="G395" i="1"/>
  <c r="J395" i="1"/>
  <c r="M395" i="1" s="1"/>
  <c r="O395" i="1"/>
  <c r="P395" i="1"/>
  <c r="Q395" i="1"/>
  <c r="R395" i="1"/>
  <c r="S395" i="1"/>
  <c r="T395" i="1"/>
  <c r="B396" i="1"/>
  <c r="C396" i="1"/>
  <c r="D396" i="1"/>
  <c r="E396" i="1"/>
  <c r="F396" i="1"/>
  <c r="G396" i="1"/>
  <c r="J396" i="1"/>
  <c r="M396" i="1" s="1"/>
  <c r="O396" i="1"/>
  <c r="P396" i="1"/>
  <c r="Q396" i="1"/>
  <c r="R396" i="1"/>
  <c r="S396" i="1"/>
  <c r="T396" i="1"/>
  <c r="B397" i="1"/>
  <c r="C397" i="1"/>
  <c r="D397" i="1"/>
  <c r="E397" i="1"/>
  <c r="F397" i="1"/>
  <c r="G397" i="1"/>
  <c r="J397" i="1"/>
  <c r="M397" i="1" s="1"/>
  <c r="O397" i="1"/>
  <c r="P397" i="1"/>
  <c r="Q397" i="1"/>
  <c r="R397" i="1"/>
  <c r="S397" i="1"/>
  <c r="T397" i="1"/>
  <c r="B398" i="1"/>
  <c r="C398" i="1"/>
  <c r="D398" i="1"/>
  <c r="E398" i="1"/>
  <c r="F398" i="1"/>
  <c r="G398" i="1"/>
  <c r="J398" i="1"/>
  <c r="M398" i="1" s="1"/>
  <c r="O398" i="1"/>
  <c r="P398" i="1"/>
  <c r="Q398" i="1"/>
  <c r="R398" i="1"/>
  <c r="S398" i="1"/>
  <c r="T398" i="1"/>
  <c r="B399" i="1"/>
  <c r="C399" i="1"/>
  <c r="D399" i="1"/>
  <c r="E399" i="1"/>
  <c r="F399" i="1"/>
  <c r="G399" i="1"/>
  <c r="J399" i="1"/>
  <c r="M399" i="1" s="1"/>
  <c r="O399" i="1"/>
  <c r="P399" i="1"/>
  <c r="Q399" i="1"/>
  <c r="R399" i="1"/>
  <c r="S399" i="1"/>
  <c r="T399" i="1"/>
  <c r="B400" i="1"/>
  <c r="C400" i="1"/>
  <c r="D400" i="1"/>
  <c r="E400" i="1"/>
  <c r="F400" i="1"/>
  <c r="G400" i="1"/>
  <c r="J400" i="1"/>
  <c r="M400" i="1" s="1"/>
  <c r="O400" i="1"/>
  <c r="P400" i="1"/>
  <c r="Q400" i="1"/>
  <c r="R400" i="1"/>
  <c r="S400" i="1"/>
  <c r="T400" i="1"/>
  <c r="B401" i="1"/>
  <c r="C401" i="1"/>
  <c r="D401" i="1"/>
  <c r="E401" i="1"/>
  <c r="F401" i="1"/>
  <c r="G401" i="1"/>
  <c r="J401" i="1"/>
  <c r="M401" i="1" s="1"/>
  <c r="O401" i="1"/>
  <c r="P401" i="1"/>
  <c r="Q401" i="1"/>
  <c r="R401" i="1"/>
  <c r="S401" i="1"/>
  <c r="T401" i="1"/>
  <c r="B402" i="1"/>
  <c r="C402" i="1"/>
  <c r="D402" i="1"/>
  <c r="E402" i="1"/>
  <c r="F402" i="1"/>
  <c r="G402" i="1"/>
  <c r="J402" i="1"/>
  <c r="M402" i="1" s="1"/>
  <c r="O402" i="1"/>
  <c r="P402" i="1"/>
  <c r="Q402" i="1"/>
  <c r="R402" i="1"/>
  <c r="S402" i="1"/>
  <c r="T402" i="1"/>
  <c r="B403" i="1"/>
  <c r="C403" i="1"/>
  <c r="D403" i="1"/>
  <c r="E403" i="1"/>
  <c r="F403" i="1"/>
  <c r="G403" i="1"/>
  <c r="J403" i="1"/>
  <c r="M403" i="1" s="1"/>
  <c r="O403" i="1"/>
  <c r="P403" i="1"/>
  <c r="Q403" i="1"/>
  <c r="R403" i="1"/>
  <c r="S403" i="1"/>
  <c r="T403" i="1"/>
  <c r="B404" i="1"/>
  <c r="C404" i="1"/>
  <c r="D404" i="1"/>
  <c r="E404" i="1"/>
  <c r="F404" i="1"/>
  <c r="G404" i="1"/>
  <c r="J404" i="1"/>
  <c r="M404" i="1" s="1"/>
  <c r="O404" i="1"/>
  <c r="P404" i="1"/>
  <c r="Q404" i="1"/>
  <c r="R404" i="1"/>
  <c r="S404" i="1"/>
  <c r="T404" i="1"/>
  <c r="B405" i="1"/>
  <c r="C405" i="1"/>
  <c r="D405" i="1"/>
  <c r="E405" i="1"/>
  <c r="F405" i="1"/>
  <c r="G405" i="1"/>
  <c r="J405" i="1"/>
  <c r="M405" i="1" s="1"/>
  <c r="O405" i="1"/>
  <c r="P405" i="1"/>
  <c r="Q405" i="1"/>
  <c r="R405" i="1"/>
  <c r="S405" i="1"/>
  <c r="T405" i="1"/>
  <c r="B406" i="1"/>
  <c r="C406" i="1"/>
  <c r="D406" i="1"/>
  <c r="E406" i="1"/>
  <c r="F406" i="1"/>
  <c r="G406" i="1"/>
  <c r="J406" i="1"/>
  <c r="M406" i="1" s="1"/>
  <c r="O406" i="1"/>
  <c r="P406" i="1"/>
  <c r="Q406" i="1"/>
  <c r="R406" i="1"/>
  <c r="S406" i="1"/>
  <c r="T406" i="1"/>
  <c r="B407" i="1"/>
  <c r="C407" i="1"/>
  <c r="D407" i="1"/>
  <c r="E407" i="1"/>
  <c r="F407" i="1"/>
  <c r="G407" i="1"/>
  <c r="J407" i="1"/>
  <c r="M407" i="1" s="1"/>
  <c r="O407" i="1"/>
  <c r="P407" i="1"/>
  <c r="Q407" i="1"/>
  <c r="R407" i="1"/>
  <c r="S407" i="1"/>
  <c r="T407" i="1"/>
  <c r="B408" i="1"/>
  <c r="C408" i="1"/>
  <c r="D408" i="1"/>
  <c r="E408" i="1"/>
  <c r="F408" i="1"/>
  <c r="G408" i="1"/>
  <c r="J408" i="1"/>
  <c r="M408" i="1" s="1"/>
  <c r="O408" i="1"/>
  <c r="P408" i="1"/>
  <c r="Q408" i="1"/>
  <c r="R408" i="1"/>
  <c r="S408" i="1"/>
  <c r="T408" i="1"/>
  <c r="B409" i="1"/>
  <c r="C409" i="1"/>
  <c r="D409" i="1"/>
  <c r="E409" i="1"/>
  <c r="F409" i="1"/>
  <c r="G409" i="1"/>
  <c r="J409" i="1"/>
  <c r="M409" i="1" s="1"/>
  <c r="O409" i="1"/>
  <c r="P409" i="1"/>
  <c r="Q409" i="1"/>
  <c r="R409" i="1"/>
  <c r="S409" i="1"/>
  <c r="T409" i="1"/>
  <c r="B410" i="1"/>
  <c r="C410" i="1"/>
  <c r="D410" i="1"/>
  <c r="E410" i="1"/>
  <c r="F410" i="1"/>
  <c r="G410" i="1"/>
  <c r="J410" i="1"/>
  <c r="M410" i="1" s="1"/>
  <c r="O410" i="1"/>
  <c r="P410" i="1"/>
  <c r="Q410" i="1"/>
  <c r="R410" i="1"/>
  <c r="S410" i="1"/>
  <c r="T410" i="1"/>
  <c r="B411" i="1"/>
  <c r="C411" i="1"/>
  <c r="D411" i="1"/>
  <c r="E411" i="1"/>
  <c r="F411" i="1"/>
  <c r="G411" i="1"/>
  <c r="J411" i="1"/>
  <c r="M411" i="1" s="1"/>
  <c r="O411" i="1"/>
  <c r="P411" i="1"/>
  <c r="Q411" i="1"/>
  <c r="R411" i="1"/>
  <c r="S411" i="1"/>
  <c r="T411" i="1"/>
  <c r="B412" i="1"/>
  <c r="C412" i="1"/>
  <c r="D412" i="1"/>
  <c r="E412" i="1"/>
  <c r="F412" i="1"/>
  <c r="G412" i="1"/>
  <c r="J412" i="1"/>
  <c r="M412" i="1" s="1"/>
  <c r="O412" i="1"/>
  <c r="P412" i="1"/>
  <c r="Q412" i="1"/>
  <c r="R412" i="1"/>
  <c r="S412" i="1"/>
  <c r="T412" i="1"/>
  <c r="B413" i="1"/>
  <c r="C413" i="1"/>
  <c r="D413" i="1"/>
  <c r="E413" i="1"/>
  <c r="F413" i="1"/>
  <c r="G413" i="1"/>
  <c r="J413" i="1"/>
  <c r="M413" i="1" s="1"/>
  <c r="O413" i="1"/>
  <c r="P413" i="1"/>
  <c r="Q413" i="1"/>
  <c r="R413" i="1"/>
  <c r="S413" i="1"/>
  <c r="T413" i="1"/>
  <c r="B414" i="1"/>
  <c r="C414" i="1"/>
  <c r="D414" i="1"/>
  <c r="E414" i="1"/>
  <c r="F414" i="1"/>
  <c r="G414" i="1"/>
  <c r="J414" i="1"/>
  <c r="M414" i="1" s="1"/>
  <c r="O414" i="1"/>
  <c r="P414" i="1"/>
  <c r="Q414" i="1"/>
  <c r="R414" i="1"/>
  <c r="S414" i="1"/>
  <c r="T414" i="1"/>
  <c r="B415" i="1"/>
  <c r="C415" i="1"/>
  <c r="D415" i="1"/>
  <c r="E415" i="1"/>
  <c r="F415" i="1"/>
  <c r="G415" i="1"/>
  <c r="J415" i="1"/>
  <c r="M415" i="1" s="1"/>
  <c r="O415" i="1"/>
  <c r="P415" i="1"/>
  <c r="Q415" i="1"/>
  <c r="R415" i="1"/>
  <c r="S415" i="1"/>
  <c r="T415" i="1"/>
  <c r="B416" i="1"/>
  <c r="C416" i="1"/>
  <c r="D416" i="1"/>
  <c r="E416" i="1"/>
  <c r="F416" i="1"/>
  <c r="G416" i="1"/>
  <c r="J416" i="1"/>
  <c r="M416" i="1" s="1"/>
  <c r="O416" i="1"/>
  <c r="P416" i="1"/>
  <c r="Q416" i="1"/>
  <c r="R416" i="1"/>
  <c r="S416" i="1"/>
  <c r="T416" i="1"/>
  <c r="B417" i="1"/>
  <c r="C417" i="1"/>
  <c r="D417" i="1"/>
  <c r="E417" i="1"/>
  <c r="F417" i="1"/>
  <c r="G417" i="1"/>
  <c r="J417" i="1"/>
  <c r="M417" i="1" s="1"/>
  <c r="O417" i="1"/>
  <c r="P417" i="1"/>
  <c r="Q417" i="1"/>
  <c r="R417" i="1"/>
  <c r="S417" i="1"/>
  <c r="T417" i="1"/>
  <c r="B418" i="1"/>
  <c r="C418" i="1"/>
  <c r="D418" i="1"/>
  <c r="E418" i="1"/>
  <c r="F418" i="1"/>
  <c r="G418" i="1"/>
  <c r="J418" i="1"/>
  <c r="M418" i="1" s="1"/>
  <c r="O418" i="1"/>
  <c r="P418" i="1"/>
  <c r="Q418" i="1"/>
  <c r="R418" i="1"/>
  <c r="S418" i="1"/>
  <c r="T418" i="1"/>
  <c r="B419" i="1"/>
  <c r="C419" i="1"/>
  <c r="D419" i="1"/>
  <c r="E419" i="1"/>
  <c r="F419" i="1"/>
  <c r="G419" i="1"/>
  <c r="J419" i="1"/>
  <c r="M419" i="1" s="1"/>
  <c r="O419" i="1"/>
  <c r="P419" i="1"/>
  <c r="Q419" i="1"/>
  <c r="R419" i="1"/>
  <c r="S419" i="1"/>
  <c r="T419" i="1"/>
  <c r="B420" i="1"/>
  <c r="C420" i="1"/>
  <c r="D420" i="1"/>
  <c r="E420" i="1"/>
  <c r="F420" i="1"/>
  <c r="G420" i="1"/>
  <c r="J420" i="1"/>
  <c r="M420" i="1" s="1"/>
  <c r="O420" i="1"/>
  <c r="P420" i="1"/>
  <c r="Q420" i="1"/>
  <c r="R420" i="1"/>
  <c r="S420" i="1"/>
  <c r="T420" i="1"/>
  <c r="B421" i="1"/>
  <c r="C421" i="1"/>
  <c r="D421" i="1"/>
  <c r="E421" i="1"/>
  <c r="F421" i="1"/>
  <c r="G421" i="1"/>
  <c r="J421" i="1"/>
  <c r="M421" i="1" s="1"/>
  <c r="O421" i="1"/>
  <c r="P421" i="1"/>
  <c r="Q421" i="1"/>
  <c r="R421" i="1"/>
  <c r="S421" i="1"/>
  <c r="T421" i="1"/>
  <c r="B422" i="1"/>
  <c r="C422" i="1"/>
  <c r="D422" i="1"/>
  <c r="E422" i="1"/>
  <c r="F422" i="1"/>
  <c r="G422" i="1"/>
  <c r="J422" i="1"/>
  <c r="M422" i="1" s="1"/>
  <c r="O422" i="1"/>
  <c r="P422" i="1"/>
  <c r="Q422" i="1"/>
  <c r="R422" i="1"/>
  <c r="S422" i="1"/>
  <c r="T422" i="1"/>
  <c r="B423" i="1"/>
  <c r="C423" i="1"/>
  <c r="D423" i="1"/>
  <c r="E423" i="1"/>
  <c r="F423" i="1"/>
  <c r="G423" i="1"/>
  <c r="J423" i="1"/>
  <c r="M423" i="1" s="1"/>
  <c r="O423" i="1"/>
  <c r="P423" i="1"/>
  <c r="Q423" i="1"/>
  <c r="R423" i="1"/>
  <c r="S423" i="1"/>
  <c r="T423" i="1"/>
  <c r="B424" i="1"/>
  <c r="C424" i="1"/>
  <c r="D424" i="1"/>
  <c r="E424" i="1"/>
  <c r="F424" i="1"/>
  <c r="G424" i="1"/>
  <c r="J424" i="1"/>
  <c r="M424" i="1" s="1"/>
  <c r="O424" i="1"/>
  <c r="P424" i="1"/>
  <c r="Q424" i="1"/>
  <c r="R424" i="1"/>
  <c r="S424" i="1"/>
  <c r="T424" i="1"/>
  <c r="B425" i="1"/>
  <c r="C425" i="1"/>
  <c r="D425" i="1"/>
  <c r="E425" i="1"/>
  <c r="F425" i="1"/>
  <c r="G425" i="1"/>
  <c r="J425" i="1"/>
  <c r="M425" i="1" s="1"/>
  <c r="O425" i="1"/>
  <c r="P425" i="1"/>
  <c r="Q425" i="1"/>
  <c r="R425" i="1"/>
  <c r="S425" i="1"/>
  <c r="T425" i="1"/>
  <c r="B426" i="1"/>
  <c r="C426" i="1"/>
  <c r="D426" i="1"/>
  <c r="E426" i="1"/>
  <c r="F426" i="1"/>
  <c r="G426" i="1"/>
  <c r="J426" i="1"/>
  <c r="M426" i="1" s="1"/>
  <c r="O426" i="1"/>
  <c r="P426" i="1"/>
  <c r="Q426" i="1"/>
  <c r="R426" i="1"/>
  <c r="S426" i="1"/>
  <c r="T426" i="1"/>
  <c r="B427" i="1"/>
  <c r="C427" i="1"/>
  <c r="D427" i="1"/>
  <c r="E427" i="1"/>
  <c r="F427" i="1"/>
  <c r="G427" i="1"/>
  <c r="J427" i="1"/>
  <c r="M427" i="1" s="1"/>
  <c r="O427" i="1"/>
  <c r="P427" i="1"/>
  <c r="Q427" i="1"/>
  <c r="R427" i="1"/>
  <c r="S427" i="1"/>
  <c r="T427" i="1"/>
  <c r="B428" i="1"/>
  <c r="C428" i="1"/>
  <c r="D428" i="1"/>
  <c r="E428" i="1"/>
  <c r="F428" i="1"/>
  <c r="G428" i="1"/>
  <c r="J428" i="1"/>
  <c r="M428" i="1" s="1"/>
  <c r="O428" i="1"/>
  <c r="P428" i="1"/>
  <c r="Q428" i="1"/>
  <c r="R428" i="1"/>
  <c r="S428" i="1"/>
  <c r="T428" i="1"/>
  <c r="B429" i="1"/>
  <c r="C429" i="1"/>
  <c r="D429" i="1"/>
  <c r="E429" i="1"/>
  <c r="F429" i="1"/>
  <c r="G429" i="1"/>
  <c r="J429" i="1"/>
  <c r="M429" i="1" s="1"/>
  <c r="O429" i="1"/>
  <c r="P429" i="1"/>
  <c r="Q429" i="1"/>
  <c r="R429" i="1"/>
  <c r="S429" i="1"/>
  <c r="T429" i="1"/>
  <c r="B430" i="1"/>
  <c r="C430" i="1"/>
  <c r="D430" i="1"/>
  <c r="E430" i="1"/>
  <c r="F430" i="1"/>
  <c r="G430" i="1"/>
  <c r="J430" i="1"/>
  <c r="M430" i="1" s="1"/>
  <c r="O430" i="1"/>
  <c r="P430" i="1"/>
  <c r="Q430" i="1"/>
  <c r="R430" i="1"/>
  <c r="S430" i="1"/>
  <c r="T430" i="1"/>
  <c r="B431" i="1"/>
  <c r="C431" i="1"/>
  <c r="D431" i="1"/>
  <c r="E431" i="1"/>
  <c r="F431" i="1"/>
  <c r="G431" i="1"/>
  <c r="J431" i="1"/>
  <c r="M431" i="1" s="1"/>
  <c r="O431" i="1"/>
  <c r="P431" i="1"/>
  <c r="Q431" i="1"/>
  <c r="R431" i="1"/>
  <c r="S431" i="1"/>
  <c r="T431" i="1"/>
  <c r="B432" i="1"/>
  <c r="C432" i="1"/>
  <c r="D432" i="1"/>
  <c r="E432" i="1"/>
  <c r="F432" i="1"/>
  <c r="G432" i="1"/>
  <c r="J432" i="1"/>
  <c r="M432" i="1" s="1"/>
  <c r="O432" i="1"/>
  <c r="P432" i="1"/>
  <c r="Q432" i="1"/>
  <c r="R432" i="1"/>
  <c r="S432" i="1"/>
  <c r="T432" i="1"/>
  <c r="B433" i="1"/>
  <c r="C433" i="1"/>
  <c r="D433" i="1"/>
  <c r="E433" i="1"/>
  <c r="F433" i="1"/>
  <c r="G433" i="1"/>
  <c r="J433" i="1"/>
  <c r="M433" i="1" s="1"/>
  <c r="O433" i="1"/>
  <c r="P433" i="1"/>
  <c r="Q433" i="1"/>
  <c r="R433" i="1"/>
  <c r="S433" i="1"/>
  <c r="T433" i="1"/>
  <c r="B434" i="1"/>
  <c r="C434" i="1"/>
  <c r="D434" i="1"/>
  <c r="E434" i="1"/>
  <c r="F434" i="1"/>
  <c r="G434" i="1"/>
  <c r="J434" i="1"/>
  <c r="M434" i="1" s="1"/>
  <c r="O434" i="1"/>
  <c r="P434" i="1"/>
  <c r="Q434" i="1"/>
  <c r="R434" i="1"/>
  <c r="S434" i="1"/>
  <c r="T434" i="1"/>
  <c r="B435" i="1"/>
  <c r="C435" i="1"/>
  <c r="D435" i="1"/>
  <c r="E435" i="1"/>
  <c r="F435" i="1"/>
  <c r="G435" i="1"/>
  <c r="J435" i="1"/>
  <c r="M435" i="1" s="1"/>
  <c r="O435" i="1"/>
  <c r="P435" i="1"/>
  <c r="Q435" i="1"/>
  <c r="R435" i="1"/>
  <c r="S435" i="1"/>
  <c r="T435" i="1"/>
  <c r="B436" i="1"/>
  <c r="C436" i="1"/>
  <c r="D436" i="1"/>
  <c r="E436" i="1"/>
  <c r="F436" i="1"/>
  <c r="G436" i="1"/>
  <c r="J436" i="1"/>
  <c r="M436" i="1" s="1"/>
  <c r="O436" i="1"/>
  <c r="P436" i="1"/>
  <c r="Q436" i="1"/>
  <c r="R436" i="1"/>
  <c r="S436" i="1"/>
  <c r="T436" i="1"/>
  <c r="B437" i="1"/>
  <c r="C437" i="1"/>
  <c r="D437" i="1"/>
  <c r="E437" i="1"/>
  <c r="F437" i="1"/>
  <c r="G437" i="1"/>
  <c r="J437" i="1"/>
  <c r="M437" i="1" s="1"/>
  <c r="O437" i="1"/>
  <c r="P437" i="1"/>
  <c r="Q437" i="1"/>
  <c r="R437" i="1"/>
  <c r="S437" i="1"/>
  <c r="T437" i="1"/>
  <c r="B438" i="1"/>
  <c r="C438" i="1"/>
  <c r="D438" i="1"/>
  <c r="E438" i="1"/>
  <c r="F438" i="1"/>
  <c r="G438" i="1"/>
  <c r="J438" i="1"/>
  <c r="M438" i="1" s="1"/>
  <c r="O438" i="1"/>
  <c r="P438" i="1"/>
  <c r="Q438" i="1"/>
  <c r="R438" i="1"/>
  <c r="S438" i="1"/>
  <c r="T438" i="1"/>
  <c r="B439" i="1"/>
  <c r="C439" i="1"/>
  <c r="D439" i="1"/>
  <c r="E439" i="1"/>
  <c r="F439" i="1"/>
  <c r="G439" i="1"/>
  <c r="J439" i="1"/>
  <c r="M439" i="1" s="1"/>
  <c r="O439" i="1"/>
  <c r="P439" i="1"/>
  <c r="Q439" i="1"/>
  <c r="R439" i="1"/>
  <c r="S439" i="1"/>
  <c r="T439" i="1"/>
  <c r="B440" i="1"/>
  <c r="C440" i="1"/>
  <c r="D440" i="1"/>
  <c r="E440" i="1"/>
  <c r="F440" i="1"/>
  <c r="G440" i="1"/>
  <c r="J440" i="1"/>
  <c r="M440" i="1" s="1"/>
  <c r="O440" i="1"/>
  <c r="P440" i="1"/>
  <c r="Q440" i="1"/>
  <c r="R440" i="1"/>
  <c r="S440" i="1"/>
  <c r="T440" i="1"/>
  <c r="B441" i="1"/>
  <c r="C441" i="1"/>
  <c r="D441" i="1"/>
  <c r="E441" i="1"/>
  <c r="F441" i="1"/>
  <c r="G441" i="1"/>
  <c r="J441" i="1"/>
  <c r="M441" i="1" s="1"/>
  <c r="O441" i="1"/>
  <c r="P441" i="1"/>
  <c r="Q441" i="1"/>
  <c r="R441" i="1"/>
  <c r="S441" i="1"/>
  <c r="T441" i="1"/>
  <c r="B442" i="1"/>
  <c r="C442" i="1"/>
  <c r="D442" i="1"/>
  <c r="E442" i="1"/>
  <c r="F442" i="1"/>
  <c r="G442" i="1"/>
  <c r="J442" i="1"/>
  <c r="M442" i="1" s="1"/>
  <c r="O442" i="1"/>
  <c r="P442" i="1"/>
  <c r="Q442" i="1"/>
  <c r="R442" i="1"/>
  <c r="S442" i="1"/>
  <c r="T442" i="1"/>
  <c r="B443" i="1"/>
  <c r="C443" i="1"/>
  <c r="D443" i="1"/>
  <c r="E443" i="1"/>
  <c r="F443" i="1"/>
  <c r="G443" i="1"/>
  <c r="J443" i="1"/>
  <c r="M443" i="1" s="1"/>
  <c r="O443" i="1"/>
  <c r="P443" i="1"/>
  <c r="Q443" i="1"/>
  <c r="R443" i="1"/>
  <c r="S443" i="1"/>
  <c r="T443" i="1"/>
  <c r="B444" i="1"/>
  <c r="C444" i="1"/>
  <c r="D444" i="1"/>
  <c r="E444" i="1"/>
  <c r="F444" i="1"/>
  <c r="G444" i="1"/>
  <c r="J444" i="1"/>
  <c r="M444" i="1" s="1"/>
  <c r="O444" i="1"/>
  <c r="P444" i="1"/>
  <c r="Q444" i="1"/>
  <c r="R444" i="1"/>
  <c r="S444" i="1"/>
  <c r="T444" i="1"/>
  <c r="B445" i="1"/>
  <c r="C445" i="1"/>
  <c r="D445" i="1"/>
  <c r="E445" i="1"/>
  <c r="F445" i="1"/>
  <c r="G445" i="1"/>
  <c r="J445" i="1"/>
  <c r="M445" i="1" s="1"/>
  <c r="O445" i="1"/>
  <c r="P445" i="1"/>
  <c r="Q445" i="1"/>
  <c r="R445" i="1"/>
  <c r="S445" i="1"/>
  <c r="T445" i="1"/>
  <c r="B446" i="1"/>
  <c r="C446" i="1"/>
  <c r="D446" i="1"/>
  <c r="E446" i="1"/>
  <c r="F446" i="1"/>
  <c r="G446" i="1"/>
  <c r="J446" i="1"/>
  <c r="M446" i="1" s="1"/>
  <c r="O446" i="1"/>
  <c r="P446" i="1"/>
  <c r="Q446" i="1"/>
  <c r="R446" i="1"/>
  <c r="S446" i="1"/>
  <c r="T446" i="1"/>
  <c r="B447" i="1"/>
  <c r="C447" i="1"/>
  <c r="D447" i="1"/>
  <c r="E447" i="1"/>
  <c r="F447" i="1"/>
  <c r="G447" i="1"/>
  <c r="J447" i="1"/>
  <c r="M447" i="1" s="1"/>
  <c r="O447" i="1"/>
  <c r="P447" i="1"/>
  <c r="Q447" i="1"/>
  <c r="R447" i="1"/>
  <c r="S447" i="1"/>
  <c r="T447" i="1"/>
  <c r="B448" i="1"/>
  <c r="C448" i="1"/>
  <c r="D448" i="1"/>
  <c r="E448" i="1"/>
  <c r="F448" i="1"/>
  <c r="G448" i="1"/>
  <c r="J448" i="1"/>
  <c r="M448" i="1" s="1"/>
  <c r="O448" i="1"/>
  <c r="P448" i="1"/>
  <c r="Q448" i="1"/>
  <c r="R448" i="1"/>
  <c r="S448" i="1"/>
  <c r="T448" i="1"/>
  <c r="B449" i="1"/>
  <c r="C449" i="1"/>
  <c r="D449" i="1"/>
  <c r="E449" i="1"/>
  <c r="F449" i="1"/>
  <c r="G449" i="1"/>
  <c r="J449" i="1"/>
  <c r="M449" i="1" s="1"/>
  <c r="O449" i="1"/>
  <c r="P449" i="1"/>
  <c r="Q449" i="1"/>
  <c r="R449" i="1"/>
  <c r="S449" i="1"/>
  <c r="T449" i="1"/>
  <c r="B450" i="1"/>
  <c r="C450" i="1"/>
  <c r="D450" i="1"/>
  <c r="E450" i="1"/>
  <c r="F450" i="1"/>
  <c r="G450" i="1"/>
  <c r="J450" i="1"/>
  <c r="M450" i="1" s="1"/>
  <c r="O450" i="1"/>
  <c r="P450" i="1"/>
  <c r="Q450" i="1"/>
  <c r="R450" i="1"/>
  <c r="S450" i="1"/>
  <c r="T450" i="1"/>
  <c r="B451" i="1"/>
  <c r="C451" i="1"/>
  <c r="D451" i="1"/>
  <c r="E451" i="1"/>
  <c r="F451" i="1"/>
  <c r="G451" i="1"/>
  <c r="J451" i="1"/>
  <c r="M451" i="1" s="1"/>
  <c r="O451" i="1"/>
  <c r="P451" i="1"/>
  <c r="Q451" i="1"/>
  <c r="R451" i="1"/>
  <c r="S451" i="1"/>
  <c r="T451" i="1"/>
  <c r="B452" i="1"/>
  <c r="C452" i="1"/>
  <c r="D452" i="1"/>
  <c r="E452" i="1"/>
  <c r="F452" i="1"/>
  <c r="G452" i="1"/>
  <c r="J452" i="1"/>
  <c r="M452" i="1" s="1"/>
  <c r="O452" i="1"/>
  <c r="P452" i="1"/>
  <c r="Q452" i="1"/>
  <c r="R452" i="1"/>
  <c r="S452" i="1"/>
  <c r="T452" i="1"/>
  <c r="B453" i="1"/>
  <c r="C453" i="1"/>
  <c r="D453" i="1"/>
  <c r="E453" i="1"/>
  <c r="F453" i="1"/>
  <c r="G453" i="1"/>
  <c r="J453" i="1"/>
  <c r="M453" i="1" s="1"/>
  <c r="O453" i="1"/>
  <c r="P453" i="1"/>
  <c r="Q453" i="1"/>
  <c r="R453" i="1"/>
  <c r="S453" i="1"/>
  <c r="T453" i="1"/>
  <c r="B454" i="1"/>
  <c r="C454" i="1"/>
  <c r="D454" i="1"/>
  <c r="E454" i="1"/>
  <c r="F454" i="1"/>
  <c r="G454" i="1"/>
  <c r="J454" i="1"/>
  <c r="M454" i="1" s="1"/>
  <c r="O454" i="1"/>
  <c r="P454" i="1"/>
  <c r="Q454" i="1"/>
  <c r="R454" i="1"/>
  <c r="S454" i="1"/>
  <c r="T454" i="1"/>
  <c r="B455" i="1"/>
  <c r="C455" i="1"/>
  <c r="D455" i="1"/>
  <c r="E455" i="1"/>
  <c r="F455" i="1"/>
  <c r="G455" i="1"/>
  <c r="J455" i="1"/>
  <c r="M455" i="1" s="1"/>
  <c r="O455" i="1"/>
  <c r="P455" i="1"/>
  <c r="Q455" i="1"/>
  <c r="R455" i="1"/>
  <c r="S455" i="1"/>
  <c r="T455" i="1"/>
  <c r="B456" i="1"/>
  <c r="C456" i="1"/>
  <c r="D456" i="1"/>
  <c r="E456" i="1"/>
  <c r="F456" i="1"/>
  <c r="G456" i="1"/>
  <c r="J456" i="1"/>
  <c r="M456" i="1" s="1"/>
  <c r="O456" i="1"/>
  <c r="P456" i="1"/>
  <c r="Q456" i="1"/>
  <c r="R456" i="1"/>
  <c r="S456" i="1"/>
  <c r="T456" i="1"/>
  <c r="B457" i="1"/>
  <c r="C457" i="1"/>
  <c r="D457" i="1"/>
  <c r="E457" i="1"/>
  <c r="F457" i="1"/>
  <c r="G457" i="1"/>
  <c r="J457" i="1"/>
  <c r="M457" i="1" s="1"/>
  <c r="O457" i="1"/>
  <c r="P457" i="1"/>
  <c r="Q457" i="1"/>
  <c r="R457" i="1"/>
  <c r="S457" i="1"/>
  <c r="T457" i="1"/>
  <c r="B458" i="1"/>
  <c r="C458" i="1"/>
  <c r="D458" i="1"/>
  <c r="E458" i="1"/>
  <c r="F458" i="1"/>
  <c r="G458" i="1"/>
  <c r="J458" i="1"/>
  <c r="M458" i="1" s="1"/>
  <c r="O458" i="1"/>
  <c r="P458" i="1"/>
  <c r="Q458" i="1"/>
  <c r="R458" i="1"/>
  <c r="S458" i="1"/>
  <c r="T458" i="1"/>
  <c r="B459" i="1"/>
  <c r="C459" i="1"/>
  <c r="D459" i="1"/>
  <c r="E459" i="1"/>
  <c r="F459" i="1"/>
  <c r="G459" i="1"/>
  <c r="J459" i="1"/>
  <c r="M459" i="1" s="1"/>
  <c r="O459" i="1"/>
  <c r="P459" i="1"/>
  <c r="Q459" i="1"/>
  <c r="R459" i="1"/>
  <c r="S459" i="1"/>
  <c r="T459" i="1"/>
  <c r="B460" i="1"/>
  <c r="C460" i="1"/>
  <c r="D460" i="1"/>
  <c r="E460" i="1"/>
  <c r="F460" i="1"/>
  <c r="G460" i="1"/>
  <c r="J460" i="1"/>
  <c r="M460" i="1" s="1"/>
  <c r="O460" i="1"/>
  <c r="P460" i="1"/>
  <c r="Q460" i="1"/>
  <c r="R460" i="1"/>
  <c r="S460" i="1"/>
  <c r="T460" i="1"/>
  <c r="B461" i="1"/>
  <c r="C461" i="1"/>
  <c r="D461" i="1"/>
  <c r="E461" i="1"/>
  <c r="F461" i="1"/>
  <c r="G461" i="1"/>
  <c r="J461" i="1"/>
  <c r="M461" i="1" s="1"/>
  <c r="O461" i="1"/>
  <c r="P461" i="1"/>
  <c r="Q461" i="1"/>
  <c r="R461" i="1"/>
  <c r="S461" i="1"/>
  <c r="T461" i="1"/>
  <c r="B462" i="1"/>
  <c r="C462" i="1"/>
  <c r="D462" i="1"/>
  <c r="E462" i="1"/>
  <c r="F462" i="1"/>
  <c r="G462" i="1"/>
  <c r="J462" i="1"/>
  <c r="M462" i="1" s="1"/>
  <c r="O462" i="1"/>
  <c r="P462" i="1"/>
  <c r="Q462" i="1"/>
  <c r="R462" i="1"/>
  <c r="S462" i="1"/>
  <c r="T462" i="1"/>
  <c r="B463" i="1"/>
  <c r="C463" i="1"/>
  <c r="D463" i="1"/>
  <c r="E463" i="1"/>
  <c r="F463" i="1"/>
  <c r="G463" i="1"/>
  <c r="J463" i="1"/>
  <c r="M463" i="1" s="1"/>
  <c r="O463" i="1"/>
  <c r="P463" i="1"/>
  <c r="Q463" i="1"/>
  <c r="R463" i="1"/>
  <c r="S463" i="1"/>
  <c r="T463" i="1"/>
  <c r="B464" i="1"/>
  <c r="C464" i="1"/>
  <c r="D464" i="1"/>
  <c r="E464" i="1"/>
  <c r="F464" i="1"/>
  <c r="G464" i="1"/>
  <c r="J464" i="1"/>
  <c r="M464" i="1" s="1"/>
  <c r="O464" i="1"/>
  <c r="P464" i="1"/>
  <c r="Q464" i="1"/>
  <c r="R464" i="1"/>
  <c r="S464" i="1"/>
  <c r="T464" i="1"/>
  <c r="B465" i="1"/>
  <c r="C465" i="1"/>
  <c r="D465" i="1"/>
  <c r="E465" i="1"/>
  <c r="F465" i="1"/>
  <c r="G465" i="1"/>
  <c r="J465" i="1"/>
  <c r="M465" i="1" s="1"/>
  <c r="O465" i="1"/>
  <c r="P465" i="1"/>
  <c r="Q465" i="1"/>
  <c r="R465" i="1"/>
  <c r="S465" i="1"/>
  <c r="T465" i="1"/>
  <c r="B466" i="1"/>
  <c r="C466" i="1"/>
  <c r="D466" i="1"/>
  <c r="E466" i="1"/>
  <c r="F466" i="1"/>
  <c r="G466" i="1"/>
  <c r="J466" i="1"/>
  <c r="M466" i="1" s="1"/>
  <c r="O466" i="1"/>
  <c r="P466" i="1"/>
  <c r="Q466" i="1"/>
  <c r="R466" i="1"/>
  <c r="S466" i="1"/>
  <c r="T466" i="1"/>
  <c r="B467" i="1"/>
  <c r="C467" i="1"/>
  <c r="D467" i="1"/>
  <c r="E467" i="1"/>
  <c r="F467" i="1"/>
  <c r="G467" i="1"/>
  <c r="J467" i="1"/>
  <c r="M467" i="1" s="1"/>
  <c r="O467" i="1"/>
  <c r="P467" i="1"/>
  <c r="Q467" i="1"/>
  <c r="R467" i="1"/>
  <c r="S467" i="1"/>
  <c r="T467" i="1"/>
  <c r="B468" i="1"/>
  <c r="C468" i="1"/>
  <c r="D468" i="1"/>
  <c r="E468" i="1"/>
  <c r="F468" i="1"/>
  <c r="G468" i="1"/>
  <c r="J468" i="1"/>
  <c r="M468" i="1" s="1"/>
  <c r="O468" i="1"/>
  <c r="P468" i="1"/>
  <c r="Q468" i="1"/>
  <c r="R468" i="1"/>
  <c r="S468" i="1"/>
  <c r="T468" i="1"/>
  <c r="B469" i="1"/>
  <c r="C469" i="1"/>
  <c r="D469" i="1"/>
  <c r="E469" i="1"/>
  <c r="F469" i="1"/>
  <c r="G469" i="1"/>
  <c r="J469" i="1"/>
  <c r="M469" i="1" s="1"/>
  <c r="O469" i="1"/>
  <c r="P469" i="1"/>
  <c r="Q469" i="1"/>
  <c r="R469" i="1"/>
  <c r="S469" i="1"/>
  <c r="T469" i="1"/>
  <c r="B470" i="1"/>
  <c r="C470" i="1"/>
  <c r="D470" i="1"/>
  <c r="E470" i="1"/>
  <c r="F470" i="1"/>
  <c r="G470" i="1"/>
  <c r="J470" i="1"/>
  <c r="M470" i="1" s="1"/>
  <c r="O470" i="1"/>
  <c r="P470" i="1"/>
  <c r="Q470" i="1"/>
  <c r="R470" i="1"/>
  <c r="S470" i="1"/>
  <c r="T470" i="1"/>
  <c r="B471" i="1"/>
  <c r="C471" i="1"/>
  <c r="D471" i="1"/>
  <c r="E471" i="1"/>
  <c r="F471" i="1"/>
  <c r="G471" i="1"/>
  <c r="J471" i="1"/>
  <c r="M471" i="1" s="1"/>
  <c r="O471" i="1"/>
  <c r="P471" i="1"/>
  <c r="Q471" i="1"/>
  <c r="R471" i="1"/>
  <c r="S471" i="1"/>
  <c r="T471" i="1"/>
  <c r="B472" i="1"/>
  <c r="C472" i="1"/>
  <c r="D472" i="1"/>
  <c r="E472" i="1"/>
  <c r="F472" i="1"/>
  <c r="G472" i="1"/>
  <c r="J472" i="1"/>
  <c r="M472" i="1" s="1"/>
  <c r="O472" i="1"/>
  <c r="P472" i="1"/>
  <c r="Q472" i="1"/>
  <c r="R472" i="1"/>
  <c r="S472" i="1"/>
  <c r="T472" i="1"/>
  <c r="B473" i="1"/>
  <c r="C473" i="1"/>
  <c r="D473" i="1"/>
  <c r="E473" i="1"/>
  <c r="F473" i="1"/>
  <c r="G473" i="1"/>
  <c r="J473" i="1"/>
  <c r="M473" i="1" s="1"/>
  <c r="O473" i="1"/>
  <c r="P473" i="1"/>
  <c r="Q473" i="1"/>
  <c r="R473" i="1"/>
  <c r="S473" i="1"/>
  <c r="T473" i="1"/>
  <c r="B474" i="1"/>
  <c r="C474" i="1"/>
  <c r="D474" i="1"/>
  <c r="E474" i="1"/>
  <c r="F474" i="1"/>
  <c r="G474" i="1"/>
  <c r="J474" i="1"/>
  <c r="M474" i="1" s="1"/>
  <c r="O474" i="1"/>
  <c r="P474" i="1"/>
  <c r="Q474" i="1"/>
  <c r="R474" i="1"/>
  <c r="S474" i="1"/>
  <c r="T474" i="1"/>
  <c r="B475" i="1"/>
  <c r="C475" i="1"/>
  <c r="D475" i="1"/>
  <c r="E475" i="1"/>
  <c r="F475" i="1"/>
  <c r="G475" i="1"/>
  <c r="J475" i="1"/>
  <c r="M475" i="1" s="1"/>
  <c r="O475" i="1"/>
  <c r="P475" i="1"/>
  <c r="Q475" i="1"/>
  <c r="R475" i="1"/>
  <c r="S475" i="1"/>
  <c r="T475" i="1"/>
  <c r="B476" i="1"/>
  <c r="C476" i="1"/>
  <c r="D476" i="1"/>
  <c r="E476" i="1"/>
  <c r="F476" i="1"/>
  <c r="G476" i="1"/>
  <c r="J476" i="1"/>
  <c r="M476" i="1" s="1"/>
  <c r="O476" i="1"/>
  <c r="P476" i="1"/>
  <c r="Q476" i="1"/>
  <c r="R476" i="1"/>
  <c r="S476" i="1"/>
  <c r="T476" i="1"/>
  <c r="B477" i="1"/>
  <c r="C477" i="1"/>
  <c r="D477" i="1"/>
  <c r="E477" i="1"/>
  <c r="F477" i="1"/>
  <c r="G477" i="1"/>
  <c r="J477" i="1"/>
  <c r="M477" i="1" s="1"/>
  <c r="O477" i="1"/>
  <c r="P477" i="1"/>
  <c r="Q477" i="1"/>
  <c r="R477" i="1"/>
  <c r="S477" i="1"/>
  <c r="T477" i="1"/>
  <c r="B478" i="1"/>
  <c r="C478" i="1"/>
  <c r="D478" i="1"/>
  <c r="E478" i="1"/>
  <c r="F478" i="1"/>
  <c r="G478" i="1"/>
  <c r="J478" i="1"/>
  <c r="M478" i="1" s="1"/>
  <c r="O478" i="1"/>
  <c r="P478" i="1"/>
  <c r="Q478" i="1"/>
  <c r="R478" i="1"/>
  <c r="S478" i="1"/>
  <c r="T478" i="1"/>
  <c r="B479" i="1"/>
  <c r="C479" i="1"/>
  <c r="D479" i="1"/>
  <c r="E479" i="1"/>
  <c r="F479" i="1"/>
  <c r="G479" i="1"/>
  <c r="J479" i="1"/>
  <c r="M479" i="1" s="1"/>
  <c r="O479" i="1"/>
  <c r="P479" i="1"/>
  <c r="Q479" i="1"/>
  <c r="R479" i="1"/>
  <c r="S479" i="1"/>
  <c r="T479" i="1"/>
  <c r="B480" i="1"/>
  <c r="C480" i="1"/>
  <c r="D480" i="1"/>
  <c r="E480" i="1"/>
  <c r="F480" i="1"/>
  <c r="G480" i="1"/>
  <c r="J480" i="1"/>
  <c r="M480" i="1" s="1"/>
  <c r="O480" i="1"/>
  <c r="P480" i="1"/>
  <c r="Q480" i="1"/>
  <c r="R480" i="1"/>
  <c r="S480" i="1"/>
  <c r="T480" i="1"/>
  <c r="B481" i="1"/>
  <c r="C481" i="1"/>
  <c r="D481" i="1"/>
  <c r="E481" i="1"/>
  <c r="F481" i="1"/>
  <c r="G481" i="1"/>
  <c r="J481" i="1"/>
  <c r="M481" i="1" s="1"/>
  <c r="O481" i="1"/>
  <c r="P481" i="1"/>
  <c r="Q481" i="1"/>
  <c r="R481" i="1"/>
  <c r="S481" i="1"/>
  <c r="T481" i="1"/>
  <c r="B482" i="1"/>
  <c r="C482" i="1"/>
  <c r="D482" i="1"/>
  <c r="E482" i="1"/>
  <c r="F482" i="1"/>
  <c r="G482" i="1"/>
  <c r="J482" i="1"/>
  <c r="M482" i="1" s="1"/>
  <c r="O482" i="1"/>
  <c r="P482" i="1"/>
  <c r="Q482" i="1"/>
  <c r="R482" i="1"/>
  <c r="S482" i="1"/>
  <c r="T482" i="1"/>
  <c r="B483" i="1"/>
  <c r="C483" i="1"/>
  <c r="D483" i="1"/>
  <c r="E483" i="1"/>
  <c r="F483" i="1"/>
  <c r="G483" i="1"/>
  <c r="J483" i="1"/>
  <c r="M483" i="1" s="1"/>
  <c r="O483" i="1"/>
  <c r="P483" i="1"/>
  <c r="Q483" i="1"/>
  <c r="R483" i="1"/>
  <c r="S483" i="1"/>
  <c r="T483" i="1"/>
  <c r="B484" i="1"/>
  <c r="C484" i="1"/>
  <c r="D484" i="1"/>
  <c r="E484" i="1"/>
  <c r="F484" i="1"/>
  <c r="G484" i="1"/>
  <c r="J484" i="1"/>
  <c r="M484" i="1" s="1"/>
  <c r="O484" i="1"/>
  <c r="P484" i="1"/>
  <c r="Q484" i="1"/>
  <c r="R484" i="1"/>
  <c r="S484" i="1"/>
  <c r="T484" i="1"/>
  <c r="B485" i="1"/>
  <c r="C485" i="1"/>
  <c r="D485" i="1"/>
  <c r="E485" i="1"/>
  <c r="F485" i="1"/>
  <c r="G485" i="1"/>
  <c r="J485" i="1"/>
  <c r="M485" i="1" s="1"/>
  <c r="O485" i="1"/>
  <c r="P485" i="1"/>
  <c r="Q485" i="1"/>
  <c r="R485" i="1"/>
  <c r="S485" i="1"/>
  <c r="T485" i="1"/>
  <c r="B486" i="1"/>
  <c r="C486" i="1"/>
  <c r="D486" i="1"/>
  <c r="E486" i="1"/>
  <c r="F486" i="1"/>
  <c r="G486" i="1"/>
  <c r="J486" i="1"/>
  <c r="M486" i="1" s="1"/>
  <c r="O486" i="1"/>
  <c r="P486" i="1"/>
  <c r="Q486" i="1"/>
  <c r="R486" i="1"/>
  <c r="S486" i="1"/>
  <c r="T486" i="1"/>
  <c r="B487" i="1"/>
  <c r="C487" i="1"/>
  <c r="D487" i="1"/>
  <c r="E487" i="1"/>
  <c r="F487" i="1"/>
  <c r="G487" i="1"/>
  <c r="J487" i="1"/>
  <c r="M487" i="1" s="1"/>
  <c r="O487" i="1"/>
  <c r="P487" i="1"/>
  <c r="Q487" i="1"/>
  <c r="R487" i="1"/>
  <c r="S487" i="1"/>
  <c r="T487" i="1"/>
  <c r="B488" i="1"/>
  <c r="C488" i="1"/>
  <c r="D488" i="1"/>
  <c r="E488" i="1"/>
  <c r="F488" i="1"/>
  <c r="G488" i="1"/>
  <c r="J488" i="1"/>
  <c r="M488" i="1" s="1"/>
  <c r="O488" i="1"/>
  <c r="P488" i="1"/>
  <c r="Q488" i="1"/>
  <c r="R488" i="1"/>
  <c r="S488" i="1"/>
  <c r="T488" i="1"/>
  <c r="B489" i="1"/>
  <c r="C489" i="1"/>
  <c r="D489" i="1"/>
  <c r="E489" i="1"/>
  <c r="F489" i="1"/>
  <c r="G489" i="1"/>
  <c r="J489" i="1"/>
  <c r="M489" i="1" s="1"/>
  <c r="O489" i="1"/>
  <c r="P489" i="1"/>
  <c r="Q489" i="1"/>
  <c r="R489" i="1"/>
  <c r="S489" i="1"/>
  <c r="T489" i="1"/>
  <c r="B490" i="1"/>
  <c r="C490" i="1"/>
  <c r="D490" i="1"/>
  <c r="E490" i="1"/>
  <c r="F490" i="1"/>
  <c r="G490" i="1"/>
  <c r="J490" i="1"/>
  <c r="M490" i="1" s="1"/>
  <c r="O490" i="1"/>
  <c r="P490" i="1"/>
  <c r="Q490" i="1"/>
  <c r="R490" i="1"/>
  <c r="S490" i="1"/>
  <c r="T490" i="1"/>
  <c r="B491" i="1"/>
  <c r="C491" i="1"/>
  <c r="D491" i="1"/>
  <c r="E491" i="1"/>
  <c r="F491" i="1"/>
  <c r="G491" i="1"/>
  <c r="J491" i="1"/>
  <c r="M491" i="1" s="1"/>
  <c r="O491" i="1"/>
  <c r="P491" i="1"/>
  <c r="Q491" i="1"/>
  <c r="R491" i="1"/>
  <c r="S491" i="1"/>
  <c r="T491" i="1"/>
  <c r="B492" i="1"/>
  <c r="C492" i="1"/>
  <c r="D492" i="1"/>
  <c r="E492" i="1"/>
  <c r="F492" i="1"/>
  <c r="G492" i="1"/>
  <c r="J492" i="1"/>
  <c r="M492" i="1" s="1"/>
  <c r="O492" i="1"/>
  <c r="P492" i="1"/>
  <c r="Q492" i="1"/>
  <c r="R492" i="1"/>
  <c r="S492" i="1"/>
  <c r="T492" i="1"/>
  <c r="B493" i="1"/>
  <c r="C493" i="1"/>
  <c r="D493" i="1"/>
  <c r="E493" i="1"/>
  <c r="F493" i="1"/>
  <c r="G493" i="1"/>
  <c r="J493" i="1"/>
  <c r="M493" i="1" s="1"/>
  <c r="O493" i="1"/>
  <c r="P493" i="1"/>
  <c r="Q493" i="1"/>
  <c r="R493" i="1"/>
  <c r="S493" i="1"/>
  <c r="T493" i="1"/>
  <c r="B494" i="1"/>
  <c r="C494" i="1"/>
  <c r="D494" i="1"/>
  <c r="E494" i="1"/>
  <c r="F494" i="1"/>
  <c r="G494" i="1"/>
  <c r="J494" i="1"/>
  <c r="M494" i="1" s="1"/>
  <c r="O494" i="1"/>
  <c r="P494" i="1"/>
  <c r="Q494" i="1"/>
  <c r="R494" i="1"/>
  <c r="S494" i="1"/>
  <c r="T494" i="1"/>
  <c r="B495" i="1"/>
  <c r="C495" i="1"/>
  <c r="D495" i="1"/>
  <c r="E495" i="1"/>
  <c r="F495" i="1"/>
  <c r="G495" i="1"/>
  <c r="J495" i="1"/>
  <c r="M495" i="1" s="1"/>
  <c r="O495" i="1"/>
  <c r="P495" i="1"/>
  <c r="Q495" i="1"/>
  <c r="R495" i="1"/>
  <c r="S495" i="1"/>
  <c r="T495" i="1"/>
  <c r="B496" i="1"/>
  <c r="C496" i="1"/>
  <c r="D496" i="1"/>
  <c r="E496" i="1"/>
  <c r="F496" i="1"/>
  <c r="G496" i="1"/>
  <c r="J496" i="1"/>
  <c r="M496" i="1" s="1"/>
  <c r="O496" i="1"/>
  <c r="P496" i="1"/>
  <c r="Q496" i="1"/>
  <c r="R496" i="1"/>
  <c r="S496" i="1"/>
  <c r="T496" i="1"/>
  <c r="B497" i="1"/>
  <c r="C497" i="1"/>
  <c r="D497" i="1"/>
  <c r="E497" i="1"/>
  <c r="F497" i="1"/>
  <c r="G497" i="1"/>
  <c r="J497" i="1"/>
  <c r="M497" i="1" s="1"/>
  <c r="O497" i="1"/>
  <c r="P497" i="1"/>
  <c r="Q497" i="1"/>
  <c r="R497" i="1"/>
  <c r="S497" i="1"/>
  <c r="T497" i="1"/>
  <c r="B498" i="1"/>
  <c r="C498" i="1"/>
  <c r="D498" i="1"/>
  <c r="E498" i="1"/>
  <c r="F498" i="1"/>
  <c r="G498" i="1"/>
  <c r="J498" i="1"/>
  <c r="M498" i="1" s="1"/>
  <c r="O498" i="1"/>
  <c r="P498" i="1"/>
  <c r="Q498" i="1"/>
  <c r="R498" i="1"/>
  <c r="S498" i="1"/>
  <c r="T498" i="1"/>
  <c r="B499" i="1"/>
  <c r="C499" i="1"/>
  <c r="D499" i="1"/>
  <c r="E499" i="1"/>
  <c r="F499" i="1"/>
  <c r="G499" i="1"/>
  <c r="J499" i="1"/>
  <c r="M499" i="1" s="1"/>
  <c r="O499" i="1"/>
  <c r="P499" i="1"/>
  <c r="Q499" i="1"/>
  <c r="R499" i="1"/>
  <c r="S499" i="1"/>
  <c r="T499" i="1"/>
  <c r="B500" i="1"/>
  <c r="C500" i="1"/>
  <c r="D500" i="1"/>
  <c r="E500" i="1"/>
  <c r="F500" i="1"/>
  <c r="G500" i="1"/>
  <c r="J500" i="1"/>
  <c r="M500" i="1" s="1"/>
  <c r="O500" i="1"/>
  <c r="P500" i="1"/>
  <c r="Q500" i="1"/>
  <c r="R500" i="1"/>
  <c r="S500" i="1"/>
  <c r="T500" i="1"/>
  <c r="B501" i="1"/>
  <c r="C501" i="1"/>
  <c r="D501" i="1"/>
  <c r="E501" i="1"/>
  <c r="F501" i="1"/>
  <c r="G501" i="1"/>
  <c r="J501" i="1"/>
  <c r="M501" i="1" s="1"/>
  <c r="O501" i="1"/>
  <c r="P501" i="1"/>
  <c r="Q501" i="1"/>
  <c r="R501" i="1"/>
  <c r="S501" i="1"/>
  <c r="T501" i="1"/>
  <c r="B502" i="1"/>
  <c r="C502" i="1"/>
  <c r="D502" i="1"/>
  <c r="E502" i="1"/>
  <c r="F502" i="1"/>
  <c r="G502" i="1"/>
  <c r="J502" i="1"/>
  <c r="M502" i="1" s="1"/>
  <c r="O502" i="1"/>
  <c r="P502" i="1"/>
  <c r="Q502" i="1"/>
  <c r="R502" i="1"/>
  <c r="S502" i="1"/>
  <c r="T502" i="1"/>
  <c r="B503" i="1"/>
  <c r="C503" i="1"/>
  <c r="D503" i="1"/>
  <c r="E503" i="1"/>
  <c r="F503" i="1"/>
  <c r="G503" i="1"/>
  <c r="J503" i="1"/>
  <c r="M503" i="1" s="1"/>
  <c r="O503" i="1"/>
  <c r="P503" i="1"/>
  <c r="Q503" i="1"/>
  <c r="R503" i="1"/>
  <c r="S503" i="1"/>
  <c r="T503" i="1"/>
  <c r="B504" i="1"/>
  <c r="C504" i="1"/>
  <c r="D504" i="1"/>
  <c r="E504" i="1"/>
  <c r="F504" i="1"/>
  <c r="G504" i="1"/>
  <c r="J504" i="1"/>
  <c r="M504" i="1" s="1"/>
  <c r="O504" i="1"/>
  <c r="P504" i="1"/>
  <c r="Q504" i="1"/>
  <c r="R504" i="1"/>
  <c r="S504" i="1"/>
  <c r="T504" i="1"/>
  <c r="B505" i="1"/>
  <c r="C505" i="1"/>
  <c r="D505" i="1"/>
  <c r="E505" i="1"/>
  <c r="F505" i="1"/>
  <c r="G505" i="1"/>
  <c r="J505" i="1"/>
  <c r="M505" i="1" s="1"/>
  <c r="O505" i="1"/>
  <c r="P505" i="1"/>
  <c r="Q505" i="1"/>
  <c r="R505" i="1"/>
  <c r="S505" i="1"/>
  <c r="T505" i="1"/>
  <c r="B506" i="1"/>
  <c r="C506" i="1"/>
  <c r="D506" i="1"/>
  <c r="E506" i="1"/>
  <c r="F506" i="1"/>
  <c r="G506" i="1"/>
  <c r="J506" i="1"/>
  <c r="M506" i="1" s="1"/>
  <c r="O506" i="1"/>
  <c r="P506" i="1"/>
  <c r="Q506" i="1"/>
  <c r="R506" i="1"/>
  <c r="S506" i="1"/>
  <c r="T506" i="1"/>
  <c r="B507" i="1"/>
  <c r="C507" i="1"/>
  <c r="D507" i="1"/>
  <c r="E507" i="1"/>
  <c r="F507" i="1"/>
  <c r="G507" i="1"/>
  <c r="J507" i="1"/>
  <c r="M507" i="1" s="1"/>
  <c r="O507" i="1"/>
  <c r="P507" i="1"/>
  <c r="Q507" i="1"/>
  <c r="R507" i="1"/>
  <c r="S507" i="1"/>
  <c r="T507" i="1"/>
  <c r="B508" i="1"/>
  <c r="C508" i="1"/>
  <c r="D508" i="1"/>
  <c r="E508" i="1"/>
  <c r="F508" i="1"/>
  <c r="G508" i="1"/>
  <c r="J508" i="1"/>
  <c r="M508" i="1" s="1"/>
  <c r="O508" i="1"/>
  <c r="P508" i="1"/>
  <c r="Q508" i="1"/>
  <c r="R508" i="1"/>
  <c r="S508" i="1"/>
  <c r="T508" i="1"/>
  <c r="B509" i="1"/>
  <c r="C509" i="1"/>
  <c r="D509" i="1"/>
  <c r="E509" i="1"/>
  <c r="F509" i="1"/>
  <c r="G509" i="1"/>
  <c r="J509" i="1"/>
  <c r="M509" i="1" s="1"/>
  <c r="O509" i="1"/>
  <c r="P509" i="1"/>
  <c r="Q509" i="1"/>
  <c r="R509" i="1"/>
  <c r="S509" i="1"/>
  <c r="T509" i="1"/>
  <c r="B510" i="1"/>
  <c r="C510" i="1"/>
  <c r="D510" i="1"/>
  <c r="E510" i="1"/>
  <c r="F510" i="1"/>
  <c r="G510" i="1"/>
  <c r="J510" i="1"/>
  <c r="M510" i="1" s="1"/>
  <c r="O510" i="1"/>
  <c r="P510" i="1"/>
  <c r="Q510" i="1"/>
  <c r="R510" i="1"/>
  <c r="S510" i="1"/>
  <c r="T510" i="1"/>
  <c r="B511" i="1"/>
  <c r="C511" i="1"/>
  <c r="D511" i="1"/>
  <c r="E511" i="1"/>
  <c r="F511" i="1"/>
  <c r="G511" i="1"/>
  <c r="J511" i="1"/>
  <c r="M511" i="1" s="1"/>
  <c r="O511" i="1"/>
  <c r="P511" i="1"/>
  <c r="Q511" i="1"/>
  <c r="R511" i="1"/>
  <c r="S511" i="1"/>
  <c r="T511" i="1"/>
  <c r="B512" i="1"/>
  <c r="C512" i="1"/>
  <c r="D512" i="1"/>
  <c r="E512" i="1"/>
  <c r="F512" i="1"/>
  <c r="G512" i="1"/>
  <c r="J512" i="1"/>
  <c r="M512" i="1" s="1"/>
  <c r="O512" i="1"/>
  <c r="P512" i="1"/>
  <c r="Q512" i="1"/>
  <c r="R512" i="1"/>
  <c r="S512" i="1"/>
  <c r="T512" i="1"/>
  <c r="B513" i="1"/>
  <c r="C513" i="1"/>
  <c r="D513" i="1"/>
  <c r="E513" i="1"/>
  <c r="F513" i="1"/>
  <c r="G513" i="1"/>
  <c r="J513" i="1"/>
  <c r="M513" i="1" s="1"/>
  <c r="O513" i="1"/>
  <c r="P513" i="1"/>
  <c r="Q513" i="1"/>
  <c r="R513" i="1"/>
  <c r="S513" i="1"/>
  <c r="T513" i="1"/>
  <c r="B514" i="1"/>
  <c r="C514" i="1"/>
  <c r="D514" i="1"/>
  <c r="E514" i="1"/>
  <c r="F514" i="1"/>
  <c r="G514" i="1"/>
  <c r="J514" i="1"/>
  <c r="M514" i="1" s="1"/>
  <c r="O514" i="1"/>
  <c r="P514" i="1"/>
  <c r="Q514" i="1"/>
  <c r="R514" i="1"/>
  <c r="S514" i="1"/>
  <c r="T514" i="1"/>
  <c r="B515" i="1"/>
  <c r="C515" i="1"/>
  <c r="D515" i="1"/>
  <c r="E515" i="1"/>
  <c r="F515" i="1"/>
  <c r="G515" i="1"/>
  <c r="J515" i="1"/>
  <c r="M515" i="1" s="1"/>
  <c r="O515" i="1"/>
  <c r="P515" i="1"/>
  <c r="Q515" i="1"/>
  <c r="R515" i="1"/>
  <c r="S515" i="1"/>
  <c r="T515" i="1"/>
  <c r="B516" i="1"/>
  <c r="C516" i="1"/>
  <c r="D516" i="1"/>
  <c r="E516" i="1"/>
  <c r="F516" i="1"/>
  <c r="G516" i="1"/>
  <c r="J516" i="1"/>
  <c r="M516" i="1" s="1"/>
  <c r="O516" i="1"/>
  <c r="P516" i="1"/>
  <c r="Q516" i="1"/>
  <c r="R516" i="1"/>
  <c r="S516" i="1"/>
  <c r="T516" i="1"/>
  <c r="B517" i="1"/>
  <c r="C517" i="1"/>
  <c r="D517" i="1"/>
  <c r="E517" i="1"/>
  <c r="F517" i="1"/>
  <c r="G517" i="1"/>
  <c r="J517" i="1"/>
  <c r="M517" i="1" s="1"/>
  <c r="O517" i="1"/>
  <c r="P517" i="1"/>
  <c r="Q517" i="1"/>
  <c r="R517" i="1"/>
  <c r="S517" i="1"/>
  <c r="T517" i="1"/>
  <c r="B518" i="1"/>
  <c r="C518" i="1"/>
  <c r="D518" i="1"/>
  <c r="E518" i="1"/>
  <c r="F518" i="1"/>
  <c r="G518" i="1"/>
  <c r="J518" i="1"/>
  <c r="M518" i="1" s="1"/>
  <c r="O518" i="1"/>
  <c r="P518" i="1"/>
  <c r="Q518" i="1"/>
  <c r="R518" i="1"/>
  <c r="S518" i="1"/>
  <c r="T518" i="1"/>
  <c r="B519" i="1"/>
  <c r="C519" i="1"/>
  <c r="D519" i="1"/>
  <c r="E519" i="1"/>
  <c r="F519" i="1"/>
  <c r="G519" i="1"/>
  <c r="J519" i="1"/>
  <c r="M519" i="1" s="1"/>
  <c r="O519" i="1"/>
  <c r="P519" i="1"/>
  <c r="Q519" i="1"/>
  <c r="R519" i="1"/>
  <c r="S519" i="1"/>
  <c r="T519" i="1"/>
  <c r="B520" i="1"/>
  <c r="C520" i="1"/>
  <c r="D520" i="1"/>
  <c r="E520" i="1"/>
  <c r="F520" i="1"/>
  <c r="G520" i="1"/>
  <c r="J520" i="1"/>
  <c r="M520" i="1" s="1"/>
  <c r="O520" i="1"/>
  <c r="P520" i="1"/>
  <c r="Q520" i="1"/>
  <c r="R520" i="1"/>
  <c r="S520" i="1"/>
  <c r="T520" i="1"/>
  <c r="B521" i="1"/>
  <c r="C521" i="1"/>
  <c r="D521" i="1"/>
  <c r="E521" i="1"/>
  <c r="F521" i="1"/>
  <c r="G521" i="1"/>
  <c r="J521" i="1"/>
  <c r="M521" i="1" s="1"/>
  <c r="O521" i="1"/>
  <c r="P521" i="1"/>
  <c r="Q521" i="1"/>
  <c r="R521" i="1"/>
  <c r="S521" i="1"/>
  <c r="T521" i="1"/>
  <c r="B522" i="1"/>
  <c r="C522" i="1"/>
  <c r="D522" i="1"/>
  <c r="E522" i="1"/>
  <c r="F522" i="1"/>
  <c r="G522" i="1"/>
  <c r="J522" i="1"/>
  <c r="M522" i="1" s="1"/>
  <c r="O522" i="1"/>
  <c r="P522" i="1"/>
  <c r="Q522" i="1"/>
  <c r="R522" i="1"/>
  <c r="S522" i="1"/>
  <c r="T522" i="1"/>
  <c r="B523" i="1"/>
  <c r="C523" i="1"/>
  <c r="D523" i="1"/>
  <c r="E523" i="1"/>
  <c r="F523" i="1"/>
  <c r="G523" i="1"/>
  <c r="J523" i="1"/>
  <c r="M523" i="1" s="1"/>
  <c r="O523" i="1"/>
  <c r="P523" i="1"/>
  <c r="Q523" i="1"/>
  <c r="R523" i="1"/>
  <c r="S523" i="1"/>
  <c r="T523" i="1"/>
  <c r="B524" i="1"/>
  <c r="C524" i="1"/>
  <c r="D524" i="1"/>
  <c r="E524" i="1"/>
  <c r="F524" i="1"/>
  <c r="G524" i="1"/>
  <c r="J524" i="1"/>
  <c r="M524" i="1" s="1"/>
  <c r="O524" i="1"/>
  <c r="P524" i="1"/>
  <c r="Q524" i="1"/>
  <c r="R524" i="1"/>
  <c r="S524" i="1"/>
  <c r="T524" i="1"/>
  <c r="B525" i="1"/>
  <c r="C525" i="1"/>
  <c r="D525" i="1"/>
  <c r="E525" i="1"/>
  <c r="F525" i="1"/>
  <c r="G525" i="1"/>
  <c r="J525" i="1"/>
  <c r="M525" i="1" s="1"/>
  <c r="O525" i="1"/>
  <c r="P525" i="1"/>
  <c r="Q525" i="1"/>
  <c r="R525" i="1"/>
  <c r="S525" i="1"/>
  <c r="T525" i="1"/>
  <c r="B526" i="1"/>
  <c r="C526" i="1"/>
  <c r="D526" i="1"/>
  <c r="E526" i="1"/>
  <c r="F526" i="1"/>
  <c r="G526" i="1"/>
  <c r="J526" i="1"/>
  <c r="M526" i="1" s="1"/>
  <c r="O526" i="1"/>
  <c r="P526" i="1"/>
  <c r="Q526" i="1"/>
  <c r="R526" i="1"/>
  <c r="S526" i="1"/>
  <c r="T526" i="1"/>
  <c r="B527" i="1"/>
  <c r="C527" i="1"/>
  <c r="D527" i="1"/>
  <c r="E527" i="1"/>
  <c r="F527" i="1"/>
  <c r="G527" i="1"/>
  <c r="J527" i="1"/>
  <c r="M527" i="1" s="1"/>
  <c r="O527" i="1"/>
  <c r="P527" i="1"/>
  <c r="Q527" i="1"/>
  <c r="R527" i="1"/>
  <c r="S527" i="1"/>
  <c r="T527" i="1"/>
  <c r="B528" i="1"/>
  <c r="C528" i="1"/>
  <c r="D528" i="1"/>
  <c r="E528" i="1"/>
  <c r="F528" i="1"/>
  <c r="G528" i="1"/>
  <c r="J528" i="1"/>
  <c r="M528" i="1" s="1"/>
  <c r="O528" i="1"/>
  <c r="P528" i="1"/>
  <c r="Q528" i="1"/>
  <c r="R528" i="1"/>
  <c r="S528" i="1"/>
  <c r="T528" i="1"/>
  <c r="B529" i="1"/>
  <c r="C529" i="1"/>
  <c r="D529" i="1"/>
  <c r="E529" i="1"/>
  <c r="F529" i="1"/>
  <c r="G529" i="1"/>
  <c r="J529" i="1"/>
  <c r="M529" i="1" s="1"/>
  <c r="O529" i="1"/>
  <c r="P529" i="1"/>
  <c r="Q529" i="1"/>
  <c r="R529" i="1"/>
  <c r="S529" i="1"/>
  <c r="T529" i="1"/>
  <c r="B530" i="1"/>
  <c r="C530" i="1"/>
  <c r="D530" i="1"/>
  <c r="E530" i="1"/>
  <c r="F530" i="1"/>
  <c r="G530" i="1"/>
  <c r="J530" i="1"/>
  <c r="M530" i="1" s="1"/>
  <c r="O530" i="1"/>
  <c r="P530" i="1"/>
  <c r="Q530" i="1"/>
  <c r="R530" i="1"/>
  <c r="S530" i="1"/>
  <c r="T530" i="1"/>
  <c r="B531" i="1"/>
  <c r="C531" i="1"/>
  <c r="D531" i="1"/>
  <c r="E531" i="1"/>
  <c r="F531" i="1"/>
  <c r="G531" i="1"/>
  <c r="J531" i="1"/>
  <c r="M531" i="1" s="1"/>
  <c r="O531" i="1"/>
  <c r="P531" i="1"/>
  <c r="Q531" i="1"/>
  <c r="R531" i="1"/>
  <c r="S531" i="1"/>
  <c r="T531" i="1"/>
  <c r="B532" i="1"/>
  <c r="C532" i="1"/>
  <c r="D532" i="1"/>
  <c r="E532" i="1"/>
  <c r="F532" i="1"/>
  <c r="G532" i="1"/>
  <c r="J532" i="1"/>
  <c r="M532" i="1" s="1"/>
  <c r="O532" i="1"/>
  <c r="P532" i="1"/>
  <c r="Q532" i="1"/>
  <c r="R532" i="1"/>
  <c r="S532" i="1"/>
  <c r="T532" i="1"/>
  <c r="B533" i="1"/>
  <c r="C533" i="1"/>
  <c r="D533" i="1"/>
  <c r="E533" i="1"/>
  <c r="F533" i="1"/>
  <c r="G533" i="1"/>
  <c r="J533" i="1"/>
  <c r="M533" i="1" s="1"/>
  <c r="O533" i="1"/>
  <c r="P533" i="1"/>
  <c r="Q533" i="1"/>
  <c r="R533" i="1"/>
  <c r="S533" i="1"/>
  <c r="T533" i="1"/>
  <c r="B534" i="1"/>
  <c r="C534" i="1"/>
  <c r="D534" i="1"/>
  <c r="E534" i="1"/>
  <c r="F534" i="1"/>
  <c r="G534" i="1"/>
  <c r="J534" i="1"/>
  <c r="M534" i="1" s="1"/>
  <c r="O534" i="1"/>
  <c r="P534" i="1"/>
  <c r="Q534" i="1"/>
  <c r="R534" i="1"/>
  <c r="S534" i="1"/>
  <c r="T534" i="1"/>
  <c r="B535" i="1"/>
  <c r="C535" i="1"/>
  <c r="D535" i="1"/>
  <c r="E535" i="1"/>
  <c r="F535" i="1"/>
  <c r="G535" i="1"/>
  <c r="J535" i="1"/>
  <c r="M535" i="1" s="1"/>
  <c r="O535" i="1"/>
  <c r="P535" i="1"/>
  <c r="Q535" i="1"/>
  <c r="R535" i="1"/>
  <c r="S535" i="1"/>
  <c r="T535" i="1"/>
  <c r="B536" i="1"/>
  <c r="C536" i="1"/>
  <c r="D536" i="1"/>
  <c r="E536" i="1"/>
  <c r="F536" i="1"/>
  <c r="G536" i="1"/>
  <c r="J536" i="1"/>
  <c r="M536" i="1" s="1"/>
  <c r="O536" i="1"/>
  <c r="P536" i="1"/>
  <c r="Q536" i="1"/>
  <c r="R536" i="1"/>
  <c r="S536" i="1"/>
  <c r="T536" i="1"/>
  <c r="B537" i="1"/>
  <c r="C537" i="1"/>
  <c r="D537" i="1"/>
  <c r="E537" i="1"/>
  <c r="F537" i="1"/>
  <c r="G537" i="1"/>
  <c r="J537" i="1"/>
  <c r="M537" i="1" s="1"/>
  <c r="O537" i="1"/>
  <c r="P537" i="1"/>
  <c r="Q537" i="1"/>
  <c r="R537" i="1"/>
  <c r="S537" i="1"/>
  <c r="T537" i="1"/>
  <c r="B538" i="1"/>
  <c r="C538" i="1"/>
  <c r="D538" i="1"/>
  <c r="E538" i="1"/>
  <c r="F538" i="1"/>
  <c r="G538" i="1"/>
  <c r="J538" i="1"/>
  <c r="M538" i="1" s="1"/>
  <c r="O538" i="1"/>
  <c r="P538" i="1"/>
  <c r="Q538" i="1"/>
  <c r="R538" i="1"/>
  <c r="S538" i="1"/>
  <c r="T538" i="1"/>
  <c r="B539" i="1"/>
  <c r="C539" i="1"/>
  <c r="D539" i="1"/>
  <c r="E539" i="1"/>
  <c r="F539" i="1"/>
  <c r="G539" i="1"/>
  <c r="J539" i="1"/>
  <c r="M539" i="1" s="1"/>
  <c r="O539" i="1"/>
  <c r="P539" i="1"/>
  <c r="Q539" i="1"/>
  <c r="R539" i="1"/>
  <c r="S539" i="1"/>
  <c r="T539" i="1"/>
  <c r="B540" i="1"/>
  <c r="C540" i="1"/>
  <c r="D540" i="1"/>
  <c r="E540" i="1"/>
  <c r="F540" i="1"/>
  <c r="G540" i="1"/>
  <c r="J540" i="1"/>
  <c r="M540" i="1" s="1"/>
  <c r="O540" i="1"/>
  <c r="P540" i="1"/>
  <c r="Q540" i="1"/>
  <c r="R540" i="1"/>
  <c r="S540" i="1"/>
  <c r="T540" i="1"/>
  <c r="B541" i="1"/>
  <c r="C541" i="1"/>
  <c r="D541" i="1"/>
  <c r="E541" i="1"/>
  <c r="F541" i="1"/>
  <c r="G541" i="1"/>
  <c r="J541" i="1"/>
  <c r="M541" i="1" s="1"/>
  <c r="O541" i="1"/>
  <c r="P541" i="1"/>
  <c r="Q541" i="1"/>
  <c r="R541" i="1"/>
  <c r="S541" i="1"/>
  <c r="T541" i="1"/>
  <c r="B542" i="1"/>
  <c r="C542" i="1"/>
  <c r="D542" i="1"/>
  <c r="E542" i="1"/>
  <c r="F542" i="1"/>
  <c r="G542" i="1"/>
  <c r="J542" i="1"/>
  <c r="M542" i="1" s="1"/>
  <c r="O542" i="1"/>
  <c r="P542" i="1"/>
  <c r="Q542" i="1"/>
  <c r="R542" i="1"/>
  <c r="S542" i="1"/>
  <c r="T542" i="1"/>
  <c r="B543" i="1"/>
  <c r="C543" i="1"/>
  <c r="D543" i="1"/>
  <c r="E543" i="1"/>
  <c r="F543" i="1"/>
  <c r="G543" i="1"/>
  <c r="J543" i="1"/>
  <c r="M543" i="1" s="1"/>
  <c r="O543" i="1"/>
  <c r="P543" i="1"/>
  <c r="Q543" i="1"/>
  <c r="R543" i="1"/>
  <c r="S543" i="1"/>
  <c r="T543" i="1"/>
  <c r="B544" i="1"/>
  <c r="C544" i="1"/>
  <c r="D544" i="1"/>
  <c r="E544" i="1"/>
  <c r="F544" i="1"/>
  <c r="G544" i="1"/>
  <c r="J544" i="1"/>
  <c r="M544" i="1" s="1"/>
  <c r="O544" i="1"/>
  <c r="P544" i="1"/>
  <c r="Q544" i="1"/>
  <c r="R544" i="1"/>
  <c r="S544" i="1"/>
  <c r="T544" i="1"/>
  <c r="B545" i="1"/>
  <c r="C545" i="1"/>
  <c r="D545" i="1"/>
  <c r="E545" i="1"/>
  <c r="F545" i="1"/>
  <c r="G545" i="1"/>
  <c r="J545" i="1"/>
  <c r="M545" i="1" s="1"/>
  <c r="O545" i="1"/>
  <c r="P545" i="1"/>
  <c r="Q545" i="1"/>
  <c r="R545" i="1"/>
  <c r="S545" i="1"/>
  <c r="T545" i="1"/>
  <c r="B546" i="1"/>
  <c r="C546" i="1"/>
  <c r="D546" i="1"/>
  <c r="E546" i="1"/>
  <c r="F546" i="1"/>
  <c r="G546" i="1"/>
  <c r="J546" i="1"/>
  <c r="M546" i="1" s="1"/>
  <c r="O546" i="1"/>
  <c r="P546" i="1"/>
  <c r="Q546" i="1"/>
  <c r="R546" i="1"/>
  <c r="S546" i="1"/>
  <c r="T546" i="1"/>
  <c r="B547" i="1"/>
  <c r="C547" i="1"/>
  <c r="D547" i="1"/>
  <c r="E547" i="1"/>
  <c r="F547" i="1"/>
  <c r="G547" i="1"/>
  <c r="J547" i="1"/>
  <c r="M547" i="1" s="1"/>
  <c r="O547" i="1"/>
  <c r="P547" i="1"/>
  <c r="Q547" i="1"/>
  <c r="R547" i="1"/>
  <c r="S547" i="1"/>
  <c r="T547" i="1"/>
  <c r="B548" i="1"/>
  <c r="C548" i="1"/>
  <c r="D548" i="1"/>
  <c r="E548" i="1"/>
  <c r="F548" i="1"/>
  <c r="G548" i="1"/>
  <c r="J548" i="1"/>
  <c r="M548" i="1" s="1"/>
  <c r="O548" i="1"/>
  <c r="P548" i="1"/>
  <c r="Q548" i="1"/>
  <c r="R548" i="1"/>
  <c r="S548" i="1"/>
  <c r="T548" i="1"/>
  <c r="B549" i="1"/>
  <c r="C549" i="1"/>
  <c r="D549" i="1"/>
  <c r="E549" i="1"/>
  <c r="F549" i="1"/>
  <c r="G549" i="1"/>
  <c r="J549" i="1"/>
  <c r="M549" i="1" s="1"/>
  <c r="O549" i="1"/>
  <c r="P549" i="1"/>
  <c r="Q549" i="1"/>
  <c r="R549" i="1"/>
  <c r="S549" i="1"/>
  <c r="T549" i="1"/>
  <c r="B550" i="1"/>
  <c r="C550" i="1"/>
  <c r="D550" i="1"/>
  <c r="E550" i="1"/>
  <c r="F550" i="1"/>
  <c r="G550" i="1"/>
  <c r="J550" i="1"/>
  <c r="M550" i="1" s="1"/>
  <c r="O550" i="1"/>
  <c r="P550" i="1"/>
  <c r="Q550" i="1"/>
  <c r="R550" i="1"/>
  <c r="S550" i="1"/>
  <c r="T550" i="1"/>
  <c r="B551" i="1"/>
  <c r="C551" i="1"/>
  <c r="D551" i="1"/>
  <c r="E551" i="1"/>
  <c r="F551" i="1"/>
  <c r="G551" i="1"/>
  <c r="J551" i="1"/>
  <c r="M551" i="1" s="1"/>
  <c r="O551" i="1"/>
  <c r="P551" i="1"/>
  <c r="Q551" i="1"/>
  <c r="R551" i="1"/>
  <c r="S551" i="1"/>
  <c r="T551" i="1"/>
  <c r="B552" i="1"/>
  <c r="C552" i="1"/>
  <c r="D552" i="1"/>
  <c r="E552" i="1"/>
  <c r="F552" i="1"/>
  <c r="G552" i="1"/>
  <c r="J552" i="1"/>
  <c r="M552" i="1" s="1"/>
  <c r="O552" i="1"/>
  <c r="P552" i="1"/>
  <c r="Q552" i="1"/>
  <c r="R552" i="1"/>
  <c r="S552" i="1"/>
  <c r="T552" i="1"/>
  <c r="B553" i="1"/>
  <c r="C553" i="1"/>
  <c r="D553" i="1"/>
  <c r="E553" i="1"/>
  <c r="F553" i="1"/>
  <c r="G553" i="1"/>
  <c r="J553" i="1"/>
  <c r="M553" i="1" s="1"/>
  <c r="O553" i="1"/>
  <c r="P553" i="1"/>
  <c r="Q553" i="1"/>
  <c r="R553" i="1"/>
  <c r="S553" i="1"/>
  <c r="T553" i="1"/>
  <c r="B554" i="1"/>
  <c r="C554" i="1"/>
  <c r="D554" i="1"/>
  <c r="E554" i="1"/>
  <c r="F554" i="1"/>
  <c r="G554" i="1"/>
  <c r="J554" i="1"/>
  <c r="M554" i="1" s="1"/>
  <c r="O554" i="1"/>
  <c r="P554" i="1"/>
  <c r="Q554" i="1"/>
  <c r="R554" i="1"/>
  <c r="S554" i="1"/>
  <c r="T554" i="1"/>
  <c r="B555" i="1"/>
  <c r="C555" i="1"/>
  <c r="D555" i="1"/>
  <c r="E555" i="1"/>
  <c r="F555" i="1"/>
  <c r="G555" i="1"/>
  <c r="J555" i="1"/>
  <c r="M555" i="1" s="1"/>
  <c r="O555" i="1"/>
  <c r="P555" i="1"/>
  <c r="Q555" i="1"/>
  <c r="R555" i="1"/>
  <c r="S555" i="1"/>
  <c r="T555" i="1"/>
  <c r="B556" i="1"/>
  <c r="C556" i="1"/>
  <c r="D556" i="1"/>
  <c r="E556" i="1"/>
  <c r="F556" i="1"/>
  <c r="G556" i="1"/>
  <c r="J556" i="1"/>
  <c r="M556" i="1" s="1"/>
  <c r="O556" i="1"/>
  <c r="P556" i="1"/>
  <c r="Q556" i="1"/>
  <c r="R556" i="1"/>
  <c r="S556" i="1"/>
  <c r="T556" i="1"/>
  <c r="B557" i="1"/>
  <c r="C557" i="1"/>
  <c r="D557" i="1"/>
  <c r="E557" i="1"/>
  <c r="F557" i="1"/>
  <c r="G557" i="1"/>
  <c r="J557" i="1"/>
  <c r="M557" i="1" s="1"/>
  <c r="O557" i="1"/>
  <c r="P557" i="1"/>
  <c r="Q557" i="1"/>
  <c r="R557" i="1"/>
  <c r="S557" i="1"/>
  <c r="T557" i="1"/>
  <c r="B558" i="1"/>
  <c r="C558" i="1"/>
  <c r="D558" i="1"/>
  <c r="E558" i="1"/>
  <c r="F558" i="1"/>
  <c r="G558" i="1"/>
  <c r="J558" i="1"/>
  <c r="M558" i="1" s="1"/>
  <c r="O558" i="1"/>
  <c r="P558" i="1"/>
  <c r="Q558" i="1"/>
  <c r="R558" i="1"/>
  <c r="S558" i="1"/>
  <c r="T558" i="1"/>
  <c r="B559" i="1"/>
  <c r="C559" i="1"/>
  <c r="D559" i="1"/>
  <c r="E559" i="1"/>
  <c r="F559" i="1"/>
  <c r="G559" i="1"/>
  <c r="J559" i="1"/>
  <c r="M559" i="1" s="1"/>
  <c r="O559" i="1"/>
  <c r="P559" i="1"/>
  <c r="Q559" i="1"/>
  <c r="R559" i="1"/>
  <c r="S559" i="1"/>
  <c r="T559" i="1"/>
  <c r="B560" i="1"/>
  <c r="C560" i="1"/>
  <c r="D560" i="1"/>
  <c r="E560" i="1"/>
  <c r="F560" i="1"/>
  <c r="G560" i="1"/>
  <c r="J560" i="1"/>
  <c r="M560" i="1" s="1"/>
  <c r="O560" i="1"/>
  <c r="P560" i="1"/>
  <c r="Q560" i="1"/>
  <c r="R560" i="1"/>
  <c r="S560" i="1"/>
  <c r="T560" i="1"/>
  <c r="B561" i="1"/>
  <c r="C561" i="1"/>
  <c r="D561" i="1"/>
  <c r="E561" i="1"/>
  <c r="F561" i="1"/>
  <c r="G561" i="1"/>
  <c r="J561" i="1"/>
  <c r="M561" i="1" s="1"/>
  <c r="O561" i="1"/>
  <c r="P561" i="1"/>
  <c r="Q561" i="1"/>
  <c r="R561" i="1"/>
  <c r="S561" i="1"/>
  <c r="T561" i="1"/>
  <c r="B562" i="1"/>
  <c r="C562" i="1"/>
  <c r="D562" i="1"/>
  <c r="E562" i="1"/>
  <c r="F562" i="1"/>
  <c r="G562" i="1"/>
  <c r="J562" i="1"/>
  <c r="M562" i="1" s="1"/>
  <c r="O562" i="1"/>
  <c r="P562" i="1"/>
  <c r="Q562" i="1"/>
  <c r="R562" i="1"/>
  <c r="S562" i="1"/>
  <c r="T562" i="1"/>
  <c r="B563" i="1"/>
  <c r="C563" i="1"/>
  <c r="D563" i="1"/>
  <c r="E563" i="1"/>
  <c r="F563" i="1"/>
  <c r="G563" i="1"/>
  <c r="J563" i="1"/>
  <c r="M563" i="1" s="1"/>
  <c r="O563" i="1"/>
  <c r="P563" i="1"/>
  <c r="Q563" i="1"/>
  <c r="R563" i="1"/>
  <c r="S563" i="1"/>
  <c r="T563" i="1"/>
  <c r="B564" i="1"/>
  <c r="C564" i="1"/>
  <c r="D564" i="1"/>
  <c r="E564" i="1"/>
  <c r="F564" i="1"/>
  <c r="G564" i="1"/>
  <c r="J564" i="1"/>
  <c r="M564" i="1" s="1"/>
  <c r="O564" i="1"/>
  <c r="P564" i="1"/>
  <c r="Q564" i="1"/>
  <c r="R564" i="1"/>
  <c r="S564" i="1"/>
  <c r="T564" i="1"/>
  <c r="B565" i="1"/>
  <c r="C565" i="1"/>
  <c r="D565" i="1"/>
  <c r="E565" i="1"/>
  <c r="F565" i="1"/>
  <c r="G565" i="1"/>
  <c r="J565" i="1"/>
  <c r="M565" i="1" s="1"/>
  <c r="O565" i="1"/>
  <c r="P565" i="1"/>
  <c r="Q565" i="1"/>
  <c r="R565" i="1"/>
  <c r="S565" i="1"/>
  <c r="T565" i="1"/>
  <c r="B566" i="1"/>
  <c r="C566" i="1"/>
  <c r="D566" i="1"/>
  <c r="E566" i="1"/>
  <c r="F566" i="1"/>
  <c r="G566" i="1"/>
  <c r="J566" i="1"/>
  <c r="M566" i="1" s="1"/>
  <c r="O566" i="1"/>
  <c r="P566" i="1"/>
  <c r="Q566" i="1"/>
  <c r="R566" i="1"/>
  <c r="S566" i="1"/>
  <c r="T566" i="1"/>
  <c r="B567" i="1"/>
  <c r="C567" i="1"/>
  <c r="D567" i="1"/>
  <c r="E567" i="1"/>
  <c r="F567" i="1"/>
  <c r="G567" i="1"/>
  <c r="J567" i="1"/>
  <c r="M567" i="1" s="1"/>
  <c r="O567" i="1"/>
  <c r="P567" i="1"/>
  <c r="Q567" i="1"/>
  <c r="R567" i="1"/>
  <c r="S567" i="1"/>
  <c r="T567" i="1"/>
  <c r="B568" i="1"/>
  <c r="C568" i="1"/>
  <c r="D568" i="1"/>
  <c r="E568" i="1"/>
  <c r="F568" i="1"/>
  <c r="G568" i="1"/>
  <c r="J568" i="1"/>
  <c r="M568" i="1" s="1"/>
  <c r="O568" i="1"/>
  <c r="P568" i="1"/>
  <c r="Q568" i="1"/>
  <c r="R568" i="1"/>
  <c r="S568" i="1"/>
  <c r="T568" i="1"/>
  <c r="B569" i="1"/>
  <c r="C569" i="1"/>
  <c r="D569" i="1"/>
  <c r="E569" i="1"/>
  <c r="F569" i="1"/>
  <c r="G569" i="1"/>
  <c r="J569" i="1"/>
  <c r="M569" i="1" s="1"/>
  <c r="O569" i="1"/>
  <c r="P569" i="1"/>
  <c r="Q569" i="1"/>
  <c r="R569" i="1"/>
  <c r="S569" i="1"/>
  <c r="T569" i="1"/>
  <c r="B570" i="1"/>
  <c r="C570" i="1"/>
  <c r="D570" i="1"/>
  <c r="E570" i="1"/>
  <c r="F570" i="1"/>
  <c r="G570" i="1"/>
  <c r="J570" i="1"/>
  <c r="M570" i="1" s="1"/>
  <c r="O570" i="1"/>
  <c r="P570" i="1"/>
  <c r="Q570" i="1"/>
  <c r="R570" i="1"/>
  <c r="S570" i="1"/>
  <c r="T570" i="1"/>
  <c r="B571" i="1"/>
  <c r="C571" i="1"/>
  <c r="D571" i="1"/>
  <c r="E571" i="1"/>
  <c r="F571" i="1"/>
  <c r="G571" i="1"/>
  <c r="J571" i="1"/>
  <c r="M571" i="1" s="1"/>
  <c r="O571" i="1"/>
  <c r="P571" i="1"/>
  <c r="Q571" i="1"/>
  <c r="R571" i="1"/>
  <c r="S571" i="1"/>
  <c r="T571" i="1"/>
  <c r="B572" i="1"/>
  <c r="C572" i="1"/>
  <c r="D572" i="1"/>
  <c r="E572" i="1"/>
  <c r="F572" i="1"/>
  <c r="G572" i="1"/>
  <c r="J572" i="1"/>
  <c r="M572" i="1" s="1"/>
  <c r="O572" i="1"/>
  <c r="P572" i="1"/>
  <c r="Q572" i="1"/>
  <c r="R572" i="1"/>
  <c r="S572" i="1"/>
  <c r="T572" i="1"/>
  <c r="B573" i="1"/>
  <c r="C573" i="1"/>
  <c r="D573" i="1"/>
  <c r="E573" i="1"/>
  <c r="F573" i="1"/>
  <c r="G573" i="1"/>
  <c r="J573" i="1"/>
  <c r="M573" i="1" s="1"/>
  <c r="O573" i="1"/>
  <c r="P573" i="1"/>
  <c r="Q573" i="1"/>
  <c r="R573" i="1"/>
  <c r="S573" i="1"/>
  <c r="T573" i="1"/>
  <c r="B574" i="1"/>
  <c r="C574" i="1"/>
  <c r="D574" i="1"/>
  <c r="E574" i="1"/>
  <c r="F574" i="1"/>
  <c r="G574" i="1"/>
  <c r="J574" i="1"/>
  <c r="M574" i="1" s="1"/>
  <c r="O574" i="1"/>
  <c r="P574" i="1"/>
  <c r="Q574" i="1"/>
  <c r="R574" i="1"/>
  <c r="S574" i="1"/>
  <c r="T574" i="1"/>
  <c r="B575" i="1"/>
  <c r="C575" i="1"/>
  <c r="D575" i="1"/>
  <c r="E575" i="1"/>
  <c r="F575" i="1"/>
  <c r="G575" i="1"/>
  <c r="J575" i="1"/>
  <c r="M575" i="1" s="1"/>
  <c r="O575" i="1"/>
  <c r="P575" i="1"/>
  <c r="Q575" i="1"/>
  <c r="R575" i="1"/>
  <c r="S575" i="1"/>
  <c r="T575" i="1"/>
  <c r="B576" i="1"/>
  <c r="C576" i="1"/>
  <c r="D576" i="1"/>
  <c r="E576" i="1"/>
  <c r="F576" i="1"/>
  <c r="G576" i="1"/>
  <c r="J576" i="1"/>
  <c r="M576" i="1" s="1"/>
  <c r="O576" i="1"/>
  <c r="P576" i="1"/>
  <c r="Q576" i="1"/>
  <c r="R576" i="1"/>
  <c r="S576" i="1"/>
  <c r="T576" i="1"/>
  <c r="B577" i="1"/>
  <c r="C577" i="1"/>
  <c r="D577" i="1"/>
  <c r="E577" i="1"/>
  <c r="F577" i="1"/>
  <c r="G577" i="1"/>
  <c r="J577" i="1"/>
  <c r="M577" i="1" s="1"/>
  <c r="O577" i="1"/>
  <c r="P577" i="1"/>
  <c r="Q577" i="1"/>
  <c r="R577" i="1"/>
  <c r="S577" i="1"/>
  <c r="T577" i="1"/>
  <c r="B578" i="1"/>
  <c r="C578" i="1"/>
  <c r="D578" i="1"/>
  <c r="E578" i="1"/>
  <c r="F578" i="1"/>
  <c r="G578" i="1"/>
  <c r="J578" i="1"/>
  <c r="M578" i="1" s="1"/>
  <c r="O578" i="1"/>
  <c r="P578" i="1"/>
  <c r="Q578" i="1"/>
  <c r="R578" i="1"/>
  <c r="S578" i="1"/>
  <c r="T578" i="1"/>
  <c r="B579" i="1"/>
  <c r="C579" i="1"/>
  <c r="D579" i="1"/>
  <c r="E579" i="1"/>
  <c r="F579" i="1"/>
  <c r="G579" i="1"/>
  <c r="J579" i="1"/>
  <c r="M579" i="1" s="1"/>
  <c r="O579" i="1"/>
  <c r="P579" i="1"/>
  <c r="Q579" i="1"/>
  <c r="R579" i="1"/>
  <c r="S579" i="1"/>
  <c r="T579" i="1"/>
  <c r="B580" i="1"/>
  <c r="C580" i="1"/>
  <c r="D580" i="1"/>
  <c r="E580" i="1"/>
  <c r="F580" i="1"/>
  <c r="G580" i="1"/>
  <c r="J580" i="1"/>
  <c r="M580" i="1" s="1"/>
  <c r="O580" i="1"/>
  <c r="P580" i="1"/>
  <c r="Q580" i="1"/>
  <c r="R580" i="1"/>
  <c r="S580" i="1"/>
  <c r="T580" i="1"/>
  <c r="B581" i="1"/>
  <c r="C581" i="1"/>
  <c r="D581" i="1"/>
  <c r="E581" i="1"/>
  <c r="F581" i="1"/>
  <c r="G581" i="1"/>
  <c r="J581" i="1"/>
  <c r="M581" i="1" s="1"/>
  <c r="O581" i="1"/>
  <c r="P581" i="1"/>
  <c r="Q581" i="1"/>
  <c r="R581" i="1"/>
  <c r="S581" i="1"/>
  <c r="T581" i="1"/>
  <c r="B582" i="1"/>
  <c r="C582" i="1"/>
  <c r="D582" i="1"/>
  <c r="E582" i="1"/>
  <c r="F582" i="1"/>
  <c r="G582" i="1"/>
  <c r="J582" i="1"/>
  <c r="M582" i="1" s="1"/>
  <c r="O582" i="1"/>
  <c r="P582" i="1"/>
  <c r="Q582" i="1"/>
  <c r="R582" i="1"/>
  <c r="S582" i="1"/>
  <c r="T582" i="1"/>
  <c r="B583" i="1"/>
  <c r="C583" i="1"/>
  <c r="D583" i="1"/>
  <c r="E583" i="1"/>
  <c r="F583" i="1"/>
  <c r="G583" i="1"/>
  <c r="J583" i="1"/>
  <c r="M583" i="1" s="1"/>
  <c r="O583" i="1"/>
  <c r="P583" i="1"/>
  <c r="Q583" i="1"/>
  <c r="R583" i="1"/>
  <c r="S583" i="1"/>
  <c r="T583" i="1"/>
  <c r="B584" i="1"/>
  <c r="C584" i="1"/>
  <c r="D584" i="1"/>
  <c r="E584" i="1"/>
  <c r="F584" i="1"/>
  <c r="G584" i="1"/>
  <c r="J584" i="1"/>
  <c r="M584" i="1" s="1"/>
  <c r="O584" i="1"/>
  <c r="P584" i="1"/>
  <c r="Q584" i="1"/>
  <c r="R584" i="1"/>
  <c r="S584" i="1"/>
  <c r="T584" i="1"/>
  <c r="B585" i="1"/>
  <c r="C585" i="1"/>
  <c r="D585" i="1"/>
  <c r="E585" i="1"/>
  <c r="F585" i="1"/>
  <c r="G585" i="1"/>
  <c r="J585" i="1"/>
  <c r="M585" i="1" s="1"/>
  <c r="O585" i="1"/>
  <c r="P585" i="1"/>
  <c r="Q585" i="1"/>
  <c r="R585" i="1"/>
  <c r="S585" i="1"/>
  <c r="T585" i="1"/>
  <c r="B586" i="1"/>
  <c r="C586" i="1"/>
  <c r="D586" i="1"/>
  <c r="E586" i="1"/>
  <c r="F586" i="1"/>
  <c r="G586" i="1"/>
  <c r="J586" i="1"/>
  <c r="M586" i="1" s="1"/>
  <c r="O586" i="1"/>
  <c r="P586" i="1"/>
  <c r="Q586" i="1"/>
  <c r="R586" i="1"/>
  <c r="S586" i="1"/>
  <c r="T586" i="1"/>
  <c r="B587" i="1"/>
  <c r="C587" i="1"/>
  <c r="D587" i="1"/>
  <c r="E587" i="1"/>
  <c r="F587" i="1"/>
  <c r="G587" i="1"/>
  <c r="J587" i="1"/>
  <c r="M587" i="1" s="1"/>
  <c r="O587" i="1"/>
  <c r="P587" i="1"/>
  <c r="Q587" i="1"/>
  <c r="R587" i="1"/>
  <c r="S587" i="1"/>
  <c r="T587" i="1"/>
  <c r="B588" i="1"/>
  <c r="C588" i="1"/>
  <c r="D588" i="1"/>
  <c r="E588" i="1"/>
  <c r="F588" i="1"/>
  <c r="G588" i="1"/>
  <c r="J588" i="1"/>
  <c r="M588" i="1" s="1"/>
  <c r="O588" i="1"/>
  <c r="P588" i="1"/>
  <c r="Q588" i="1"/>
  <c r="R588" i="1"/>
  <c r="S588" i="1"/>
  <c r="T588" i="1"/>
  <c r="B589" i="1"/>
  <c r="C589" i="1"/>
  <c r="D589" i="1"/>
  <c r="E589" i="1"/>
  <c r="F589" i="1"/>
  <c r="G589" i="1"/>
  <c r="J589" i="1"/>
  <c r="M589" i="1" s="1"/>
  <c r="O589" i="1"/>
  <c r="P589" i="1"/>
  <c r="Q589" i="1"/>
  <c r="R589" i="1"/>
  <c r="S589" i="1"/>
  <c r="T589" i="1"/>
  <c r="B590" i="1"/>
  <c r="C590" i="1"/>
  <c r="D590" i="1"/>
  <c r="E590" i="1"/>
  <c r="F590" i="1"/>
  <c r="G590" i="1"/>
  <c r="J590" i="1"/>
  <c r="M590" i="1" s="1"/>
  <c r="O590" i="1"/>
  <c r="P590" i="1"/>
  <c r="Q590" i="1"/>
  <c r="R590" i="1"/>
  <c r="S590" i="1"/>
  <c r="T590" i="1"/>
  <c r="B591" i="1"/>
  <c r="C591" i="1"/>
  <c r="D591" i="1"/>
  <c r="E591" i="1"/>
  <c r="F591" i="1"/>
  <c r="G591" i="1"/>
  <c r="J591" i="1"/>
  <c r="M591" i="1" s="1"/>
  <c r="O591" i="1"/>
  <c r="P591" i="1"/>
  <c r="Q591" i="1"/>
  <c r="R591" i="1"/>
  <c r="S591" i="1"/>
  <c r="T591" i="1"/>
  <c r="B592" i="1"/>
  <c r="C592" i="1"/>
  <c r="D592" i="1"/>
  <c r="E592" i="1"/>
  <c r="F592" i="1"/>
  <c r="G592" i="1"/>
  <c r="J592" i="1"/>
  <c r="M592" i="1" s="1"/>
  <c r="O592" i="1"/>
  <c r="P592" i="1"/>
  <c r="Q592" i="1"/>
  <c r="R592" i="1"/>
  <c r="S592" i="1"/>
  <c r="T592" i="1"/>
  <c r="B593" i="1"/>
  <c r="C593" i="1"/>
  <c r="D593" i="1"/>
  <c r="E593" i="1"/>
  <c r="F593" i="1"/>
  <c r="G593" i="1"/>
  <c r="J593" i="1"/>
  <c r="M593" i="1" s="1"/>
  <c r="O593" i="1"/>
  <c r="P593" i="1"/>
  <c r="Q593" i="1"/>
  <c r="R593" i="1"/>
  <c r="S593" i="1"/>
  <c r="T593" i="1"/>
  <c r="B594" i="1"/>
  <c r="C594" i="1"/>
  <c r="D594" i="1"/>
  <c r="E594" i="1"/>
  <c r="F594" i="1"/>
  <c r="G594" i="1"/>
  <c r="J594" i="1"/>
  <c r="M594" i="1" s="1"/>
  <c r="O594" i="1"/>
  <c r="P594" i="1"/>
  <c r="Q594" i="1"/>
  <c r="R594" i="1"/>
  <c r="S594" i="1"/>
  <c r="T594" i="1"/>
  <c r="B595" i="1"/>
  <c r="C595" i="1"/>
  <c r="D595" i="1"/>
  <c r="E595" i="1"/>
  <c r="F595" i="1"/>
  <c r="G595" i="1"/>
  <c r="J595" i="1"/>
  <c r="M595" i="1" s="1"/>
  <c r="O595" i="1"/>
  <c r="P595" i="1"/>
  <c r="Q595" i="1"/>
  <c r="R595" i="1"/>
  <c r="S595" i="1"/>
  <c r="T595" i="1"/>
  <c r="B596" i="1"/>
  <c r="C596" i="1"/>
  <c r="D596" i="1"/>
  <c r="E596" i="1"/>
  <c r="F596" i="1"/>
  <c r="G596" i="1"/>
  <c r="J596" i="1"/>
  <c r="M596" i="1" s="1"/>
  <c r="O596" i="1"/>
  <c r="P596" i="1"/>
  <c r="Q596" i="1"/>
  <c r="R596" i="1"/>
  <c r="S596" i="1"/>
  <c r="T596" i="1"/>
  <c r="B597" i="1"/>
  <c r="C597" i="1"/>
  <c r="D597" i="1"/>
  <c r="E597" i="1"/>
  <c r="F597" i="1"/>
  <c r="G597" i="1"/>
  <c r="J597" i="1"/>
  <c r="M597" i="1" s="1"/>
  <c r="O597" i="1"/>
  <c r="P597" i="1"/>
  <c r="Q597" i="1"/>
  <c r="R597" i="1"/>
  <c r="S597" i="1"/>
  <c r="T597" i="1"/>
  <c r="B598" i="1"/>
  <c r="C598" i="1"/>
  <c r="D598" i="1"/>
  <c r="E598" i="1"/>
  <c r="F598" i="1"/>
  <c r="G598" i="1"/>
  <c r="J598" i="1"/>
  <c r="M598" i="1" s="1"/>
  <c r="O598" i="1"/>
  <c r="P598" i="1"/>
  <c r="Q598" i="1"/>
  <c r="R598" i="1"/>
  <c r="S598" i="1"/>
  <c r="T598" i="1"/>
  <c r="B599" i="1"/>
  <c r="C599" i="1"/>
  <c r="D599" i="1"/>
  <c r="E599" i="1"/>
  <c r="F599" i="1"/>
  <c r="G599" i="1"/>
  <c r="J599" i="1"/>
  <c r="M599" i="1" s="1"/>
  <c r="O599" i="1"/>
  <c r="P599" i="1"/>
  <c r="Q599" i="1"/>
  <c r="R599" i="1"/>
  <c r="S599" i="1"/>
  <c r="T599" i="1"/>
  <c r="B600" i="1"/>
  <c r="C600" i="1"/>
  <c r="D600" i="1"/>
  <c r="E600" i="1"/>
  <c r="F600" i="1"/>
  <c r="G600" i="1"/>
  <c r="J600" i="1"/>
  <c r="M600" i="1" s="1"/>
  <c r="O600" i="1"/>
  <c r="P600" i="1"/>
  <c r="Q600" i="1"/>
  <c r="R600" i="1"/>
  <c r="S600" i="1"/>
  <c r="T600" i="1"/>
  <c r="B601" i="1"/>
  <c r="C601" i="1"/>
  <c r="D601" i="1"/>
  <c r="E601" i="1"/>
  <c r="F601" i="1"/>
  <c r="G601" i="1"/>
  <c r="J601" i="1"/>
  <c r="M601" i="1" s="1"/>
  <c r="O601" i="1"/>
  <c r="P601" i="1"/>
  <c r="Q601" i="1"/>
  <c r="R601" i="1"/>
  <c r="S601" i="1"/>
  <c r="T601" i="1"/>
  <c r="B602" i="1"/>
  <c r="C602" i="1"/>
  <c r="D602" i="1"/>
  <c r="E602" i="1"/>
  <c r="F602" i="1"/>
  <c r="G602" i="1"/>
  <c r="J602" i="1"/>
  <c r="M602" i="1" s="1"/>
  <c r="O602" i="1"/>
  <c r="P602" i="1"/>
  <c r="Q602" i="1"/>
  <c r="R602" i="1"/>
  <c r="S602" i="1"/>
  <c r="T602" i="1"/>
  <c r="B603" i="1"/>
  <c r="C603" i="1"/>
  <c r="D603" i="1"/>
  <c r="E603" i="1"/>
  <c r="F603" i="1"/>
  <c r="G603" i="1"/>
  <c r="J603" i="1"/>
  <c r="M603" i="1" s="1"/>
  <c r="O603" i="1"/>
  <c r="P603" i="1"/>
  <c r="Q603" i="1"/>
  <c r="R603" i="1"/>
  <c r="S603" i="1"/>
  <c r="T603" i="1"/>
  <c r="B604" i="1"/>
  <c r="C604" i="1"/>
  <c r="D604" i="1"/>
  <c r="E604" i="1"/>
  <c r="F604" i="1"/>
  <c r="G604" i="1"/>
  <c r="J604" i="1"/>
  <c r="M604" i="1" s="1"/>
  <c r="O604" i="1"/>
  <c r="P604" i="1"/>
  <c r="Q604" i="1"/>
  <c r="R604" i="1"/>
  <c r="S604" i="1"/>
  <c r="T604" i="1"/>
  <c r="B605" i="1"/>
  <c r="C605" i="1"/>
  <c r="D605" i="1"/>
  <c r="E605" i="1"/>
  <c r="F605" i="1"/>
  <c r="G605" i="1"/>
  <c r="J605" i="1"/>
  <c r="M605" i="1" s="1"/>
  <c r="O605" i="1"/>
  <c r="P605" i="1"/>
  <c r="Q605" i="1"/>
  <c r="R605" i="1"/>
  <c r="S605" i="1"/>
  <c r="T605" i="1"/>
  <c r="B606" i="1"/>
  <c r="C606" i="1"/>
  <c r="D606" i="1"/>
  <c r="E606" i="1"/>
  <c r="F606" i="1"/>
  <c r="G606" i="1"/>
  <c r="J606" i="1"/>
  <c r="M606" i="1" s="1"/>
  <c r="O606" i="1"/>
  <c r="P606" i="1"/>
  <c r="Q606" i="1"/>
  <c r="R606" i="1"/>
  <c r="S606" i="1"/>
  <c r="T606" i="1"/>
  <c r="B607" i="1"/>
  <c r="C607" i="1"/>
  <c r="D607" i="1"/>
  <c r="E607" i="1"/>
  <c r="F607" i="1"/>
  <c r="G607" i="1"/>
  <c r="J607" i="1"/>
  <c r="M607" i="1" s="1"/>
  <c r="O607" i="1"/>
  <c r="P607" i="1"/>
  <c r="Q607" i="1"/>
  <c r="R607" i="1"/>
  <c r="S607" i="1"/>
  <c r="T607" i="1"/>
  <c r="B608" i="1"/>
  <c r="C608" i="1"/>
  <c r="D608" i="1"/>
  <c r="E608" i="1"/>
  <c r="F608" i="1"/>
  <c r="G608" i="1"/>
  <c r="J608" i="1"/>
  <c r="M608" i="1" s="1"/>
  <c r="O608" i="1"/>
  <c r="P608" i="1"/>
  <c r="Q608" i="1"/>
  <c r="R608" i="1"/>
  <c r="S608" i="1"/>
  <c r="T608" i="1"/>
  <c r="B609" i="1"/>
  <c r="C609" i="1"/>
  <c r="D609" i="1"/>
  <c r="E609" i="1"/>
  <c r="F609" i="1"/>
  <c r="G609" i="1"/>
  <c r="J609" i="1"/>
  <c r="M609" i="1" s="1"/>
  <c r="O609" i="1"/>
  <c r="P609" i="1"/>
  <c r="Q609" i="1"/>
  <c r="R609" i="1"/>
  <c r="S609" i="1"/>
  <c r="T609" i="1"/>
  <c r="B610" i="1"/>
  <c r="C610" i="1"/>
  <c r="D610" i="1"/>
  <c r="E610" i="1"/>
  <c r="F610" i="1"/>
  <c r="G610" i="1"/>
  <c r="J610" i="1"/>
  <c r="M610" i="1" s="1"/>
  <c r="O610" i="1"/>
  <c r="P610" i="1"/>
  <c r="Q610" i="1"/>
  <c r="R610" i="1"/>
  <c r="S610" i="1"/>
  <c r="T610" i="1"/>
  <c r="B611" i="1"/>
  <c r="C611" i="1"/>
  <c r="D611" i="1"/>
  <c r="E611" i="1"/>
  <c r="F611" i="1"/>
  <c r="G611" i="1"/>
  <c r="J611" i="1"/>
  <c r="M611" i="1" s="1"/>
  <c r="O611" i="1"/>
  <c r="P611" i="1"/>
  <c r="Q611" i="1"/>
  <c r="R611" i="1"/>
  <c r="S611" i="1"/>
  <c r="T611" i="1"/>
  <c r="B612" i="1"/>
  <c r="C612" i="1"/>
  <c r="D612" i="1"/>
  <c r="E612" i="1"/>
  <c r="F612" i="1"/>
  <c r="G612" i="1"/>
  <c r="J612" i="1"/>
  <c r="M612" i="1" s="1"/>
  <c r="O612" i="1"/>
  <c r="P612" i="1"/>
  <c r="Q612" i="1"/>
  <c r="R612" i="1"/>
  <c r="S612" i="1"/>
  <c r="T612" i="1"/>
  <c r="B613" i="1"/>
  <c r="C613" i="1"/>
  <c r="D613" i="1"/>
  <c r="E613" i="1"/>
  <c r="F613" i="1"/>
  <c r="G613" i="1"/>
  <c r="J613" i="1"/>
  <c r="M613" i="1" s="1"/>
  <c r="O613" i="1"/>
  <c r="P613" i="1"/>
  <c r="Q613" i="1"/>
  <c r="R613" i="1"/>
  <c r="S613" i="1"/>
  <c r="T613" i="1"/>
  <c r="B614" i="1"/>
  <c r="C614" i="1"/>
  <c r="D614" i="1"/>
  <c r="E614" i="1"/>
  <c r="F614" i="1"/>
  <c r="G614" i="1"/>
  <c r="J614" i="1"/>
  <c r="M614" i="1" s="1"/>
  <c r="O614" i="1"/>
  <c r="P614" i="1"/>
  <c r="Q614" i="1"/>
  <c r="R614" i="1"/>
  <c r="S614" i="1"/>
  <c r="T614" i="1"/>
  <c r="B615" i="1"/>
  <c r="C615" i="1"/>
  <c r="D615" i="1"/>
  <c r="E615" i="1"/>
  <c r="F615" i="1"/>
  <c r="G615" i="1"/>
  <c r="J615" i="1"/>
  <c r="M615" i="1" s="1"/>
  <c r="O615" i="1"/>
  <c r="P615" i="1"/>
  <c r="Q615" i="1"/>
  <c r="R615" i="1"/>
  <c r="S615" i="1"/>
  <c r="T615" i="1"/>
  <c r="B616" i="1"/>
  <c r="C616" i="1"/>
  <c r="D616" i="1"/>
  <c r="E616" i="1"/>
  <c r="F616" i="1"/>
  <c r="G616" i="1"/>
  <c r="J616" i="1"/>
  <c r="M616" i="1" s="1"/>
  <c r="O616" i="1"/>
  <c r="P616" i="1"/>
  <c r="Q616" i="1"/>
  <c r="R616" i="1"/>
  <c r="S616" i="1"/>
  <c r="T616" i="1"/>
  <c r="B617" i="1"/>
  <c r="C617" i="1"/>
  <c r="D617" i="1"/>
  <c r="E617" i="1"/>
  <c r="F617" i="1"/>
  <c r="G617" i="1"/>
  <c r="J617" i="1"/>
  <c r="M617" i="1" s="1"/>
  <c r="O617" i="1"/>
  <c r="P617" i="1"/>
  <c r="Q617" i="1"/>
  <c r="R617" i="1"/>
  <c r="S617" i="1"/>
  <c r="T617" i="1"/>
  <c r="B618" i="1"/>
  <c r="C618" i="1"/>
  <c r="D618" i="1"/>
  <c r="E618" i="1"/>
  <c r="F618" i="1"/>
  <c r="G618" i="1"/>
  <c r="J618" i="1"/>
  <c r="M618" i="1" s="1"/>
  <c r="O618" i="1"/>
  <c r="P618" i="1"/>
  <c r="Q618" i="1"/>
  <c r="R618" i="1"/>
  <c r="S618" i="1"/>
  <c r="T618" i="1"/>
  <c r="B619" i="1"/>
  <c r="C619" i="1"/>
  <c r="D619" i="1"/>
  <c r="E619" i="1"/>
  <c r="F619" i="1"/>
  <c r="G619" i="1"/>
  <c r="J619" i="1"/>
  <c r="M619" i="1" s="1"/>
  <c r="O619" i="1"/>
  <c r="P619" i="1"/>
  <c r="Q619" i="1"/>
  <c r="R619" i="1"/>
  <c r="S619" i="1"/>
  <c r="T619" i="1"/>
  <c r="B620" i="1"/>
  <c r="C620" i="1"/>
  <c r="D620" i="1"/>
  <c r="E620" i="1"/>
  <c r="F620" i="1"/>
  <c r="G620" i="1"/>
  <c r="J620" i="1"/>
  <c r="M620" i="1" s="1"/>
  <c r="O620" i="1"/>
  <c r="P620" i="1"/>
  <c r="Q620" i="1"/>
  <c r="R620" i="1"/>
  <c r="S620" i="1"/>
  <c r="T620" i="1"/>
  <c r="B621" i="1"/>
  <c r="C621" i="1"/>
  <c r="D621" i="1"/>
  <c r="E621" i="1"/>
  <c r="F621" i="1"/>
  <c r="G621" i="1"/>
  <c r="J621" i="1"/>
  <c r="M621" i="1" s="1"/>
  <c r="O621" i="1"/>
  <c r="P621" i="1"/>
  <c r="Q621" i="1"/>
  <c r="R621" i="1"/>
  <c r="S621" i="1"/>
  <c r="T621" i="1"/>
  <c r="B622" i="1"/>
  <c r="C622" i="1"/>
  <c r="D622" i="1"/>
  <c r="E622" i="1"/>
  <c r="F622" i="1"/>
  <c r="G622" i="1"/>
  <c r="J622" i="1"/>
  <c r="M622" i="1" s="1"/>
  <c r="O622" i="1"/>
  <c r="P622" i="1"/>
  <c r="Q622" i="1"/>
  <c r="R622" i="1"/>
  <c r="S622" i="1"/>
  <c r="T622" i="1"/>
  <c r="B623" i="1"/>
  <c r="C623" i="1"/>
  <c r="D623" i="1"/>
  <c r="E623" i="1"/>
  <c r="F623" i="1"/>
  <c r="G623" i="1"/>
  <c r="J623" i="1"/>
  <c r="M623" i="1" s="1"/>
  <c r="O623" i="1"/>
  <c r="P623" i="1"/>
  <c r="Q623" i="1"/>
  <c r="R623" i="1"/>
  <c r="S623" i="1"/>
  <c r="T623" i="1"/>
  <c r="B624" i="1"/>
  <c r="C624" i="1"/>
  <c r="D624" i="1"/>
  <c r="E624" i="1"/>
  <c r="F624" i="1"/>
  <c r="G624" i="1"/>
  <c r="J624" i="1"/>
  <c r="M624" i="1" s="1"/>
  <c r="O624" i="1"/>
  <c r="P624" i="1"/>
  <c r="Q624" i="1"/>
  <c r="R624" i="1"/>
  <c r="S624" i="1"/>
  <c r="T624" i="1"/>
  <c r="B625" i="1"/>
  <c r="C625" i="1"/>
  <c r="D625" i="1"/>
  <c r="E625" i="1"/>
  <c r="F625" i="1"/>
  <c r="G625" i="1"/>
  <c r="J625" i="1"/>
  <c r="M625" i="1" s="1"/>
  <c r="O625" i="1"/>
  <c r="P625" i="1"/>
  <c r="Q625" i="1"/>
  <c r="R625" i="1"/>
  <c r="S625" i="1"/>
  <c r="T625" i="1"/>
  <c r="B626" i="1"/>
  <c r="C626" i="1"/>
  <c r="D626" i="1"/>
  <c r="E626" i="1"/>
  <c r="F626" i="1"/>
  <c r="G626" i="1"/>
  <c r="J626" i="1"/>
  <c r="M626" i="1" s="1"/>
  <c r="O626" i="1"/>
  <c r="P626" i="1"/>
  <c r="Q626" i="1"/>
  <c r="R626" i="1"/>
  <c r="S626" i="1"/>
  <c r="T626" i="1"/>
  <c r="B627" i="1"/>
  <c r="C627" i="1"/>
  <c r="D627" i="1"/>
  <c r="E627" i="1"/>
  <c r="F627" i="1"/>
  <c r="G627" i="1"/>
  <c r="J627" i="1"/>
  <c r="M627" i="1" s="1"/>
  <c r="O627" i="1"/>
  <c r="P627" i="1"/>
  <c r="Q627" i="1"/>
  <c r="R627" i="1"/>
  <c r="S627" i="1"/>
  <c r="T627" i="1"/>
  <c r="B628" i="1"/>
  <c r="C628" i="1"/>
  <c r="D628" i="1"/>
  <c r="E628" i="1"/>
  <c r="F628" i="1"/>
  <c r="G628" i="1"/>
  <c r="J628" i="1"/>
  <c r="M628" i="1" s="1"/>
  <c r="O628" i="1"/>
  <c r="P628" i="1"/>
  <c r="Q628" i="1"/>
  <c r="R628" i="1"/>
  <c r="S628" i="1"/>
  <c r="T628" i="1"/>
  <c r="B629" i="1"/>
  <c r="C629" i="1"/>
  <c r="D629" i="1"/>
  <c r="E629" i="1"/>
  <c r="F629" i="1"/>
  <c r="G629" i="1"/>
  <c r="J629" i="1"/>
  <c r="M629" i="1" s="1"/>
  <c r="O629" i="1"/>
  <c r="P629" i="1"/>
  <c r="Q629" i="1"/>
  <c r="R629" i="1"/>
  <c r="S629" i="1"/>
  <c r="T629" i="1"/>
  <c r="B630" i="1"/>
  <c r="C630" i="1"/>
  <c r="D630" i="1"/>
  <c r="E630" i="1"/>
  <c r="F630" i="1"/>
  <c r="G630" i="1"/>
  <c r="J630" i="1"/>
  <c r="M630" i="1" s="1"/>
  <c r="O630" i="1"/>
  <c r="P630" i="1"/>
  <c r="Q630" i="1"/>
  <c r="R630" i="1"/>
  <c r="S630" i="1"/>
  <c r="T630" i="1"/>
  <c r="B631" i="1"/>
  <c r="C631" i="1"/>
  <c r="D631" i="1"/>
  <c r="E631" i="1"/>
  <c r="F631" i="1"/>
  <c r="G631" i="1"/>
  <c r="J631" i="1"/>
  <c r="M631" i="1" s="1"/>
  <c r="O631" i="1"/>
  <c r="P631" i="1"/>
  <c r="Q631" i="1"/>
  <c r="R631" i="1"/>
  <c r="S631" i="1"/>
  <c r="T631" i="1"/>
  <c r="B632" i="1"/>
  <c r="C632" i="1"/>
  <c r="D632" i="1"/>
  <c r="E632" i="1"/>
  <c r="F632" i="1"/>
  <c r="G632" i="1"/>
  <c r="J632" i="1"/>
  <c r="M632" i="1" s="1"/>
  <c r="O632" i="1"/>
  <c r="P632" i="1"/>
  <c r="Q632" i="1"/>
  <c r="R632" i="1"/>
  <c r="S632" i="1"/>
  <c r="T632" i="1"/>
  <c r="B633" i="1"/>
  <c r="C633" i="1"/>
  <c r="D633" i="1"/>
  <c r="E633" i="1"/>
  <c r="F633" i="1"/>
  <c r="G633" i="1"/>
  <c r="J633" i="1"/>
  <c r="M633" i="1" s="1"/>
  <c r="O633" i="1"/>
  <c r="P633" i="1"/>
  <c r="Q633" i="1"/>
  <c r="R633" i="1"/>
  <c r="S633" i="1"/>
  <c r="T633" i="1"/>
  <c r="B634" i="1"/>
  <c r="C634" i="1"/>
  <c r="D634" i="1"/>
  <c r="E634" i="1"/>
  <c r="F634" i="1"/>
  <c r="G634" i="1"/>
  <c r="J634" i="1"/>
  <c r="M634" i="1" s="1"/>
  <c r="O634" i="1"/>
  <c r="P634" i="1"/>
  <c r="Q634" i="1"/>
  <c r="R634" i="1"/>
  <c r="S634" i="1"/>
  <c r="T634" i="1"/>
  <c r="B635" i="1"/>
  <c r="C635" i="1"/>
  <c r="D635" i="1"/>
  <c r="E635" i="1"/>
  <c r="F635" i="1"/>
  <c r="G635" i="1"/>
  <c r="J635" i="1"/>
  <c r="M635" i="1" s="1"/>
  <c r="O635" i="1"/>
  <c r="P635" i="1"/>
  <c r="Q635" i="1"/>
  <c r="R635" i="1"/>
  <c r="S635" i="1"/>
  <c r="T635" i="1"/>
  <c r="B636" i="1"/>
  <c r="C636" i="1"/>
  <c r="D636" i="1"/>
  <c r="E636" i="1"/>
  <c r="F636" i="1"/>
  <c r="G636" i="1"/>
  <c r="J636" i="1"/>
  <c r="M636" i="1" s="1"/>
  <c r="O636" i="1"/>
  <c r="P636" i="1"/>
  <c r="Q636" i="1"/>
  <c r="R636" i="1"/>
  <c r="S636" i="1"/>
  <c r="T636" i="1"/>
  <c r="B637" i="1"/>
  <c r="C637" i="1"/>
  <c r="D637" i="1"/>
  <c r="E637" i="1"/>
  <c r="F637" i="1"/>
  <c r="G637" i="1"/>
  <c r="J637" i="1"/>
  <c r="M637" i="1" s="1"/>
  <c r="O637" i="1"/>
  <c r="P637" i="1"/>
  <c r="Q637" i="1"/>
  <c r="R637" i="1"/>
  <c r="S637" i="1"/>
  <c r="T637" i="1"/>
  <c r="B638" i="1"/>
  <c r="C638" i="1"/>
  <c r="D638" i="1"/>
  <c r="E638" i="1"/>
  <c r="F638" i="1"/>
  <c r="G638" i="1"/>
  <c r="J638" i="1"/>
  <c r="M638" i="1" s="1"/>
  <c r="O638" i="1"/>
  <c r="P638" i="1"/>
  <c r="Q638" i="1"/>
  <c r="R638" i="1"/>
  <c r="S638" i="1"/>
  <c r="T638" i="1"/>
  <c r="B639" i="1"/>
  <c r="C639" i="1"/>
  <c r="D639" i="1"/>
  <c r="E639" i="1"/>
  <c r="F639" i="1"/>
  <c r="G639" i="1"/>
  <c r="J639" i="1"/>
  <c r="M639" i="1" s="1"/>
  <c r="O639" i="1"/>
  <c r="P639" i="1"/>
  <c r="Q639" i="1"/>
  <c r="R639" i="1"/>
  <c r="S639" i="1"/>
  <c r="T639" i="1"/>
  <c r="B640" i="1"/>
  <c r="C640" i="1"/>
  <c r="D640" i="1"/>
  <c r="E640" i="1"/>
  <c r="F640" i="1"/>
  <c r="G640" i="1"/>
  <c r="J640" i="1"/>
  <c r="M640" i="1" s="1"/>
  <c r="O640" i="1"/>
  <c r="P640" i="1"/>
  <c r="Q640" i="1"/>
  <c r="R640" i="1"/>
  <c r="S640" i="1"/>
  <c r="T640" i="1"/>
  <c r="B641" i="1"/>
  <c r="C641" i="1"/>
  <c r="D641" i="1"/>
  <c r="E641" i="1"/>
  <c r="F641" i="1"/>
  <c r="G641" i="1"/>
  <c r="J641" i="1"/>
  <c r="M641" i="1" s="1"/>
  <c r="O641" i="1"/>
  <c r="P641" i="1"/>
  <c r="Q641" i="1"/>
  <c r="R641" i="1"/>
  <c r="S641" i="1"/>
  <c r="T641" i="1"/>
  <c r="B642" i="1"/>
  <c r="C642" i="1"/>
  <c r="D642" i="1"/>
  <c r="E642" i="1"/>
  <c r="F642" i="1"/>
  <c r="G642" i="1"/>
  <c r="J642" i="1"/>
  <c r="M642" i="1" s="1"/>
  <c r="O642" i="1"/>
  <c r="P642" i="1"/>
  <c r="Q642" i="1"/>
  <c r="R642" i="1"/>
  <c r="S642" i="1"/>
  <c r="T642" i="1"/>
  <c r="B643" i="1"/>
  <c r="C643" i="1"/>
  <c r="D643" i="1"/>
  <c r="E643" i="1"/>
  <c r="F643" i="1"/>
  <c r="G643" i="1"/>
  <c r="J643" i="1"/>
  <c r="M643" i="1" s="1"/>
  <c r="O643" i="1"/>
  <c r="P643" i="1"/>
  <c r="Q643" i="1"/>
  <c r="R643" i="1"/>
  <c r="S643" i="1"/>
  <c r="T643" i="1"/>
  <c r="B644" i="1"/>
  <c r="C644" i="1"/>
  <c r="D644" i="1"/>
  <c r="E644" i="1"/>
  <c r="F644" i="1"/>
  <c r="G644" i="1"/>
  <c r="J644" i="1"/>
  <c r="M644" i="1" s="1"/>
  <c r="O644" i="1"/>
  <c r="P644" i="1"/>
  <c r="Q644" i="1"/>
  <c r="R644" i="1"/>
  <c r="S644" i="1"/>
  <c r="T644" i="1"/>
  <c r="B645" i="1"/>
  <c r="C645" i="1"/>
  <c r="D645" i="1"/>
  <c r="E645" i="1"/>
  <c r="F645" i="1"/>
  <c r="G645" i="1"/>
  <c r="J645" i="1"/>
  <c r="M645" i="1" s="1"/>
  <c r="O645" i="1"/>
  <c r="P645" i="1"/>
  <c r="Q645" i="1"/>
  <c r="R645" i="1"/>
  <c r="S645" i="1"/>
  <c r="T645" i="1"/>
  <c r="B646" i="1"/>
  <c r="C646" i="1"/>
  <c r="D646" i="1"/>
  <c r="E646" i="1"/>
  <c r="F646" i="1"/>
  <c r="G646" i="1"/>
  <c r="J646" i="1"/>
  <c r="M646" i="1" s="1"/>
  <c r="O646" i="1"/>
  <c r="P646" i="1"/>
  <c r="Q646" i="1"/>
  <c r="R646" i="1"/>
  <c r="S646" i="1"/>
  <c r="T646" i="1"/>
  <c r="B647" i="1"/>
  <c r="C647" i="1"/>
  <c r="D647" i="1"/>
  <c r="E647" i="1"/>
  <c r="F647" i="1"/>
  <c r="G647" i="1"/>
  <c r="J647" i="1"/>
  <c r="M647" i="1" s="1"/>
  <c r="O647" i="1"/>
  <c r="P647" i="1"/>
  <c r="Q647" i="1"/>
  <c r="R647" i="1"/>
  <c r="S647" i="1"/>
  <c r="T647" i="1"/>
  <c r="B648" i="1"/>
  <c r="C648" i="1"/>
  <c r="D648" i="1"/>
  <c r="E648" i="1"/>
  <c r="F648" i="1"/>
  <c r="G648" i="1"/>
  <c r="J648" i="1"/>
  <c r="M648" i="1" s="1"/>
  <c r="O648" i="1"/>
  <c r="P648" i="1"/>
  <c r="Q648" i="1"/>
  <c r="R648" i="1"/>
  <c r="S648" i="1"/>
  <c r="T648" i="1"/>
  <c r="B649" i="1"/>
  <c r="C649" i="1"/>
  <c r="D649" i="1"/>
  <c r="E649" i="1"/>
  <c r="F649" i="1"/>
  <c r="G649" i="1"/>
  <c r="J649" i="1"/>
  <c r="M649" i="1" s="1"/>
  <c r="O649" i="1"/>
  <c r="P649" i="1"/>
  <c r="Q649" i="1"/>
  <c r="R649" i="1"/>
  <c r="S649" i="1"/>
  <c r="T649" i="1"/>
  <c r="B650" i="1"/>
  <c r="C650" i="1"/>
  <c r="D650" i="1"/>
  <c r="E650" i="1"/>
  <c r="F650" i="1"/>
  <c r="G650" i="1"/>
  <c r="J650" i="1"/>
  <c r="M650" i="1" s="1"/>
  <c r="O650" i="1"/>
  <c r="P650" i="1"/>
  <c r="Q650" i="1"/>
  <c r="R650" i="1"/>
  <c r="S650" i="1"/>
  <c r="T650" i="1"/>
  <c r="B651" i="1"/>
  <c r="C651" i="1"/>
  <c r="D651" i="1"/>
  <c r="E651" i="1"/>
  <c r="F651" i="1"/>
  <c r="G651" i="1"/>
  <c r="J651" i="1"/>
  <c r="M651" i="1" s="1"/>
  <c r="O651" i="1"/>
  <c r="P651" i="1"/>
  <c r="Q651" i="1"/>
  <c r="R651" i="1"/>
  <c r="S651" i="1"/>
  <c r="T651" i="1"/>
  <c r="B652" i="1"/>
  <c r="C652" i="1"/>
  <c r="D652" i="1"/>
  <c r="E652" i="1"/>
  <c r="F652" i="1"/>
  <c r="G652" i="1"/>
  <c r="J652" i="1"/>
  <c r="M652" i="1" s="1"/>
  <c r="O652" i="1"/>
  <c r="P652" i="1"/>
  <c r="Q652" i="1"/>
  <c r="R652" i="1"/>
  <c r="S652" i="1"/>
  <c r="T652" i="1"/>
  <c r="B653" i="1"/>
  <c r="C653" i="1"/>
  <c r="D653" i="1"/>
  <c r="E653" i="1"/>
  <c r="F653" i="1"/>
  <c r="G653" i="1"/>
  <c r="J653" i="1"/>
  <c r="M653" i="1" s="1"/>
  <c r="O653" i="1"/>
  <c r="P653" i="1"/>
  <c r="Q653" i="1"/>
  <c r="R653" i="1"/>
  <c r="S653" i="1"/>
  <c r="T653" i="1"/>
  <c r="B654" i="1"/>
  <c r="C654" i="1"/>
  <c r="D654" i="1"/>
  <c r="E654" i="1"/>
  <c r="F654" i="1"/>
  <c r="G654" i="1"/>
  <c r="J654" i="1"/>
  <c r="M654" i="1" s="1"/>
  <c r="O654" i="1"/>
  <c r="P654" i="1"/>
  <c r="Q654" i="1"/>
  <c r="R654" i="1"/>
  <c r="S654" i="1"/>
  <c r="T654" i="1"/>
  <c r="B655" i="1"/>
  <c r="C655" i="1"/>
  <c r="D655" i="1"/>
  <c r="E655" i="1"/>
  <c r="F655" i="1"/>
  <c r="G655" i="1"/>
  <c r="J655" i="1"/>
  <c r="M655" i="1" s="1"/>
  <c r="O655" i="1"/>
  <c r="P655" i="1"/>
  <c r="Q655" i="1"/>
  <c r="R655" i="1"/>
  <c r="S655" i="1"/>
  <c r="T655" i="1"/>
  <c r="B656" i="1"/>
  <c r="C656" i="1"/>
  <c r="D656" i="1"/>
  <c r="E656" i="1"/>
  <c r="F656" i="1"/>
  <c r="G656" i="1"/>
  <c r="J656" i="1"/>
  <c r="M656" i="1" s="1"/>
  <c r="O656" i="1"/>
  <c r="P656" i="1"/>
  <c r="Q656" i="1"/>
  <c r="R656" i="1"/>
  <c r="S656" i="1"/>
  <c r="T656" i="1"/>
  <c r="B657" i="1"/>
  <c r="C657" i="1"/>
  <c r="D657" i="1"/>
  <c r="E657" i="1"/>
  <c r="F657" i="1"/>
  <c r="G657" i="1"/>
  <c r="J657" i="1"/>
  <c r="M657" i="1" s="1"/>
  <c r="O657" i="1"/>
  <c r="P657" i="1"/>
  <c r="Q657" i="1"/>
  <c r="R657" i="1"/>
  <c r="S657" i="1"/>
  <c r="T657" i="1"/>
  <c r="B658" i="1"/>
  <c r="C658" i="1"/>
  <c r="D658" i="1"/>
  <c r="E658" i="1"/>
  <c r="F658" i="1"/>
  <c r="G658" i="1"/>
  <c r="J658" i="1"/>
  <c r="M658" i="1" s="1"/>
  <c r="O658" i="1"/>
  <c r="P658" i="1"/>
  <c r="Q658" i="1"/>
  <c r="R658" i="1"/>
  <c r="S658" i="1"/>
  <c r="T658" i="1"/>
  <c r="B659" i="1"/>
  <c r="C659" i="1"/>
  <c r="D659" i="1"/>
  <c r="E659" i="1"/>
  <c r="F659" i="1"/>
  <c r="G659" i="1"/>
  <c r="J659" i="1"/>
  <c r="M659" i="1" s="1"/>
  <c r="O659" i="1"/>
  <c r="P659" i="1"/>
  <c r="Q659" i="1"/>
  <c r="R659" i="1"/>
  <c r="S659" i="1"/>
  <c r="T659" i="1"/>
  <c r="B660" i="1"/>
  <c r="C660" i="1"/>
  <c r="D660" i="1"/>
  <c r="E660" i="1"/>
  <c r="F660" i="1"/>
  <c r="G660" i="1"/>
  <c r="J660" i="1"/>
  <c r="M660" i="1" s="1"/>
  <c r="O660" i="1"/>
  <c r="P660" i="1"/>
  <c r="Q660" i="1"/>
  <c r="R660" i="1"/>
  <c r="S660" i="1"/>
  <c r="T660" i="1"/>
  <c r="B661" i="1"/>
  <c r="C661" i="1"/>
  <c r="D661" i="1"/>
  <c r="E661" i="1"/>
  <c r="F661" i="1"/>
  <c r="G661" i="1"/>
  <c r="J661" i="1"/>
  <c r="M661" i="1" s="1"/>
  <c r="O661" i="1"/>
  <c r="P661" i="1"/>
  <c r="Q661" i="1"/>
  <c r="R661" i="1"/>
  <c r="S661" i="1"/>
  <c r="T661" i="1"/>
  <c r="B662" i="1"/>
  <c r="C662" i="1"/>
  <c r="D662" i="1"/>
  <c r="E662" i="1"/>
  <c r="F662" i="1"/>
  <c r="G662" i="1"/>
  <c r="J662" i="1"/>
  <c r="M662" i="1" s="1"/>
  <c r="O662" i="1"/>
  <c r="P662" i="1"/>
  <c r="Q662" i="1"/>
  <c r="R662" i="1"/>
  <c r="S662" i="1"/>
  <c r="T662" i="1"/>
  <c r="B663" i="1"/>
  <c r="C663" i="1"/>
  <c r="D663" i="1"/>
  <c r="E663" i="1"/>
  <c r="F663" i="1"/>
  <c r="G663" i="1"/>
  <c r="J663" i="1"/>
  <c r="M663" i="1" s="1"/>
  <c r="O663" i="1"/>
  <c r="P663" i="1"/>
  <c r="Q663" i="1"/>
  <c r="R663" i="1"/>
  <c r="S663" i="1"/>
  <c r="T663" i="1"/>
  <c r="B664" i="1"/>
  <c r="C664" i="1"/>
  <c r="D664" i="1"/>
  <c r="E664" i="1"/>
  <c r="F664" i="1"/>
  <c r="G664" i="1"/>
  <c r="J664" i="1"/>
  <c r="M664" i="1" s="1"/>
  <c r="O664" i="1"/>
  <c r="P664" i="1"/>
  <c r="Q664" i="1"/>
  <c r="R664" i="1"/>
  <c r="S664" i="1"/>
  <c r="T664" i="1"/>
  <c r="B665" i="1"/>
  <c r="C665" i="1"/>
  <c r="D665" i="1"/>
  <c r="E665" i="1"/>
  <c r="F665" i="1"/>
  <c r="G665" i="1"/>
  <c r="J665" i="1"/>
  <c r="M665" i="1" s="1"/>
  <c r="O665" i="1"/>
  <c r="P665" i="1"/>
  <c r="Q665" i="1"/>
  <c r="R665" i="1"/>
  <c r="S665" i="1"/>
  <c r="T665" i="1"/>
  <c r="B666" i="1"/>
  <c r="C666" i="1"/>
  <c r="D666" i="1"/>
  <c r="E666" i="1"/>
  <c r="F666" i="1"/>
  <c r="G666" i="1"/>
  <c r="J666" i="1"/>
  <c r="M666" i="1" s="1"/>
  <c r="O666" i="1"/>
  <c r="P666" i="1"/>
  <c r="Q666" i="1"/>
  <c r="R666" i="1"/>
  <c r="S666" i="1"/>
  <c r="T666" i="1"/>
  <c r="B667" i="1"/>
  <c r="C667" i="1"/>
  <c r="D667" i="1"/>
  <c r="E667" i="1"/>
  <c r="F667" i="1"/>
  <c r="G667" i="1"/>
  <c r="J667" i="1"/>
  <c r="M667" i="1" s="1"/>
  <c r="O667" i="1"/>
  <c r="P667" i="1"/>
  <c r="Q667" i="1"/>
  <c r="R667" i="1"/>
  <c r="S667" i="1"/>
  <c r="T667" i="1"/>
  <c r="B668" i="1"/>
  <c r="C668" i="1"/>
  <c r="D668" i="1"/>
  <c r="E668" i="1"/>
  <c r="F668" i="1"/>
  <c r="G668" i="1"/>
  <c r="J668" i="1"/>
  <c r="M668" i="1" s="1"/>
  <c r="O668" i="1"/>
  <c r="P668" i="1"/>
  <c r="Q668" i="1"/>
  <c r="R668" i="1"/>
  <c r="S668" i="1"/>
  <c r="T668" i="1"/>
  <c r="B669" i="1"/>
  <c r="C669" i="1"/>
  <c r="D669" i="1"/>
  <c r="E669" i="1"/>
  <c r="F669" i="1"/>
  <c r="G669" i="1"/>
  <c r="J669" i="1"/>
  <c r="M669" i="1" s="1"/>
  <c r="O669" i="1"/>
  <c r="P669" i="1"/>
  <c r="Q669" i="1"/>
  <c r="R669" i="1"/>
  <c r="S669" i="1"/>
  <c r="T669" i="1"/>
  <c r="B670" i="1"/>
  <c r="C670" i="1"/>
  <c r="D670" i="1"/>
  <c r="E670" i="1"/>
  <c r="F670" i="1"/>
  <c r="G670" i="1"/>
  <c r="J670" i="1"/>
  <c r="M670" i="1" s="1"/>
  <c r="O670" i="1"/>
  <c r="P670" i="1"/>
  <c r="Q670" i="1"/>
  <c r="R670" i="1"/>
  <c r="S670" i="1"/>
  <c r="T670" i="1"/>
  <c r="B671" i="1"/>
  <c r="C671" i="1"/>
  <c r="D671" i="1"/>
  <c r="E671" i="1"/>
  <c r="F671" i="1"/>
  <c r="G671" i="1"/>
  <c r="J671" i="1"/>
  <c r="M671" i="1" s="1"/>
  <c r="O671" i="1"/>
  <c r="P671" i="1"/>
  <c r="Q671" i="1"/>
  <c r="R671" i="1"/>
  <c r="S671" i="1"/>
  <c r="T671" i="1"/>
  <c r="B672" i="1"/>
  <c r="C672" i="1"/>
  <c r="D672" i="1"/>
  <c r="E672" i="1"/>
  <c r="F672" i="1"/>
  <c r="G672" i="1"/>
  <c r="J672" i="1"/>
  <c r="M672" i="1" s="1"/>
  <c r="O672" i="1"/>
  <c r="P672" i="1"/>
  <c r="Q672" i="1"/>
  <c r="R672" i="1"/>
  <c r="S672" i="1"/>
  <c r="T672" i="1"/>
  <c r="B673" i="1"/>
  <c r="C673" i="1"/>
  <c r="D673" i="1"/>
  <c r="E673" i="1"/>
  <c r="F673" i="1"/>
  <c r="G673" i="1"/>
  <c r="J673" i="1"/>
  <c r="M673" i="1" s="1"/>
  <c r="O673" i="1"/>
  <c r="P673" i="1"/>
  <c r="Q673" i="1"/>
  <c r="R673" i="1"/>
  <c r="S673" i="1"/>
  <c r="T673" i="1"/>
  <c r="B674" i="1"/>
  <c r="C674" i="1"/>
  <c r="D674" i="1"/>
  <c r="E674" i="1"/>
  <c r="F674" i="1"/>
  <c r="G674" i="1"/>
  <c r="J674" i="1"/>
  <c r="M674" i="1" s="1"/>
  <c r="O674" i="1"/>
  <c r="P674" i="1"/>
  <c r="Q674" i="1"/>
  <c r="R674" i="1"/>
  <c r="S674" i="1"/>
  <c r="T674" i="1"/>
  <c r="B675" i="1"/>
  <c r="C675" i="1"/>
  <c r="D675" i="1"/>
  <c r="E675" i="1"/>
  <c r="F675" i="1"/>
  <c r="G675" i="1"/>
  <c r="J675" i="1"/>
  <c r="M675" i="1" s="1"/>
  <c r="O675" i="1"/>
  <c r="P675" i="1"/>
  <c r="Q675" i="1"/>
  <c r="R675" i="1"/>
  <c r="S675" i="1"/>
  <c r="T675" i="1"/>
  <c r="B676" i="1"/>
  <c r="C676" i="1"/>
  <c r="D676" i="1"/>
  <c r="E676" i="1"/>
  <c r="F676" i="1"/>
  <c r="G676" i="1"/>
  <c r="J676" i="1"/>
  <c r="M676" i="1" s="1"/>
  <c r="O676" i="1"/>
  <c r="P676" i="1"/>
  <c r="Q676" i="1"/>
  <c r="R676" i="1"/>
  <c r="S676" i="1"/>
  <c r="T676" i="1"/>
  <c r="B677" i="1"/>
  <c r="C677" i="1"/>
  <c r="D677" i="1"/>
  <c r="E677" i="1"/>
  <c r="F677" i="1"/>
  <c r="G677" i="1"/>
  <c r="J677" i="1"/>
  <c r="M677" i="1" s="1"/>
  <c r="O677" i="1"/>
  <c r="P677" i="1"/>
  <c r="Q677" i="1"/>
  <c r="R677" i="1"/>
  <c r="S677" i="1"/>
  <c r="T677" i="1"/>
  <c r="B678" i="1"/>
  <c r="C678" i="1"/>
  <c r="D678" i="1"/>
  <c r="E678" i="1"/>
  <c r="F678" i="1"/>
  <c r="G678" i="1"/>
  <c r="J678" i="1"/>
  <c r="M678" i="1" s="1"/>
  <c r="O678" i="1"/>
  <c r="P678" i="1"/>
  <c r="Q678" i="1"/>
  <c r="R678" i="1"/>
  <c r="S678" i="1"/>
  <c r="T678" i="1"/>
  <c r="B679" i="1"/>
  <c r="C679" i="1"/>
  <c r="D679" i="1"/>
  <c r="E679" i="1"/>
  <c r="F679" i="1"/>
  <c r="G679" i="1"/>
  <c r="J679" i="1"/>
  <c r="M679" i="1" s="1"/>
  <c r="O679" i="1"/>
  <c r="P679" i="1"/>
  <c r="Q679" i="1"/>
  <c r="R679" i="1"/>
  <c r="S679" i="1"/>
  <c r="T679" i="1"/>
  <c r="B680" i="1"/>
  <c r="C680" i="1"/>
  <c r="D680" i="1"/>
  <c r="E680" i="1"/>
  <c r="F680" i="1"/>
  <c r="G680" i="1"/>
  <c r="J680" i="1"/>
  <c r="M680" i="1" s="1"/>
  <c r="O680" i="1"/>
  <c r="P680" i="1"/>
  <c r="Q680" i="1"/>
  <c r="R680" i="1"/>
  <c r="S680" i="1"/>
  <c r="T680" i="1"/>
  <c r="B681" i="1"/>
  <c r="C681" i="1"/>
  <c r="D681" i="1"/>
  <c r="E681" i="1"/>
  <c r="F681" i="1"/>
  <c r="G681" i="1"/>
  <c r="J681" i="1"/>
  <c r="M681" i="1" s="1"/>
  <c r="O681" i="1"/>
  <c r="P681" i="1"/>
  <c r="Q681" i="1"/>
  <c r="R681" i="1"/>
  <c r="S681" i="1"/>
  <c r="T681" i="1"/>
  <c r="B682" i="1"/>
  <c r="C682" i="1"/>
  <c r="D682" i="1"/>
  <c r="E682" i="1"/>
  <c r="F682" i="1"/>
  <c r="G682" i="1"/>
  <c r="J682" i="1"/>
  <c r="M682" i="1" s="1"/>
  <c r="O682" i="1"/>
  <c r="P682" i="1"/>
  <c r="Q682" i="1"/>
  <c r="R682" i="1"/>
  <c r="S682" i="1"/>
  <c r="T682" i="1"/>
  <c r="B683" i="1"/>
  <c r="C683" i="1"/>
  <c r="D683" i="1"/>
  <c r="E683" i="1"/>
  <c r="F683" i="1"/>
  <c r="G683" i="1"/>
  <c r="J683" i="1"/>
  <c r="M683" i="1" s="1"/>
  <c r="O683" i="1"/>
  <c r="P683" i="1"/>
  <c r="Q683" i="1"/>
  <c r="R683" i="1"/>
  <c r="S683" i="1"/>
  <c r="T683" i="1"/>
  <c r="B684" i="1"/>
  <c r="C684" i="1"/>
  <c r="D684" i="1"/>
  <c r="E684" i="1"/>
  <c r="F684" i="1"/>
  <c r="G684" i="1"/>
  <c r="J684" i="1"/>
  <c r="M684" i="1" s="1"/>
  <c r="O684" i="1"/>
  <c r="P684" i="1"/>
  <c r="Q684" i="1"/>
  <c r="R684" i="1"/>
  <c r="S684" i="1"/>
  <c r="T684" i="1"/>
  <c r="B685" i="1"/>
  <c r="C685" i="1"/>
  <c r="D685" i="1"/>
  <c r="E685" i="1"/>
  <c r="F685" i="1"/>
  <c r="G685" i="1"/>
  <c r="J685" i="1"/>
  <c r="M685" i="1" s="1"/>
  <c r="O685" i="1"/>
  <c r="P685" i="1"/>
  <c r="Q685" i="1"/>
  <c r="R685" i="1"/>
  <c r="S685" i="1"/>
  <c r="T685" i="1"/>
  <c r="B686" i="1"/>
  <c r="C686" i="1"/>
  <c r="D686" i="1"/>
  <c r="E686" i="1"/>
  <c r="F686" i="1"/>
  <c r="G686" i="1"/>
  <c r="J686" i="1"/>
  <c r="M686" i="1" s="1"/>
  <c r="O686" i="1"/>
  <c r="P686" i="1"/>
  <c r="Q686" i="1"/>
  <c r="R686" i="1"/>
  <c r="S686" i="1"/>
  <c r="T686" i="1"/>
  <c r="B687" i="1"/>
  <c r="C687" i="1"/>
  <c r="D687" i="1"/>
  <c r="E687" i="1"/>
  <c r="F687" i="1"/>
  <c r="G687" i="1"/>
  <c r="J687" i="1"/>
  <c r="M687" i="1" s="1"/>
  <c r="O687" i="1"/>
  <c r="P687" i="1"/>
  <c r="Q687" i="1"/>
  <c r="R687" i="1"/>
  <c r="S687" i="1"/>
  <c r="T687" i="1"/>
  <c r="B688" i="1"/>
  <c r="C688" i="1"/>
  <c r="D688" i="1"/>
  <c r="E688" i="1"/>
  <c r="F688" i="1"/>
  <c r="G688" i="1"/>
  <c r="J688" i="1"/>
  <c r="M688" i="1" s="1"/>
  <c r="O688" i="1"/>
  <c r="P688" i="1"/>
  <c r="Q688" i="1"/>
  <c r="R688" i="1"/>
  <c r="S688" i="1"/>
  <c r="T688" i="1"/>
  <c r="B689" i="1"/>
  <c r="C689" i="1"/>
  <c r="D689" i="1"/>
  <c r="E689" i="1"/>
  <c r="F689" i="1"/>
  <c r="G689" i="1"/>
  <c r="J689" i="1"/>
  <c r="M689" i="1" s="1"/>
  <c r="O689" i="1"/>
  <c r="P689" i="1"/>
  <c r="Q689" i="1"/>
  <c r="R689" i="1"/>
  <c r="S689" i="1"/>
  <c r="T689" i="1"/>
  <c r="B690" i="1"/>
  <c r="C690" i="1"/>
  <c r="D690" i="1"/>
  <c r="E690" i="1"/>
  <c r="F690" i="1"/>
  <c r="G690" i="1"/>
  <c r="J690" i="1"/>
  <c r="M690" i="1" s="1"/>
  <c r="O690" i="1"/>
  <c r="P690" i="1"/>
  <c r="Q690" i="1"/>
  <c r="R690" i="1"/>
  <c r="S690" i="1"/>
  <c r="T690" i="1"/>
  <c r="B691" i="1"/>
  <c r="C691" i="1"/>
  <c r="D691" i="1"/>
  <c r="E691" i="1"/>
  <c r="F691" i="1"/>
  <c r="G691" i="1"/>
  <c r="J691" i="1"/>
  <c r="M691" i="1" s="1"/>
  <c r="O691" i="1"/>
  <c r="P691" i="1"/>
  <c r="Q691" i="1"/>
  <c r="R691" i="1"/>
  <c r="S691" i="1"/>
  <c r="T691" i="1"/>
  <c r="B692" i="1"/>
  <c r="C692" i="1"/>
  <c r="D692" i="1"/>
  <c r="E692" i="1"/>
  <c r="F692" i="1"/>
  <c r="G692" i="1"/>
  <c r="J692" i="1"/>
  <c r="M692" i="1" s="1"/>
  <c r="O692" i="1"/>
  <c r="P692" i="1"/>
  <c r="Q692" i="1"/>
  <c r="R692" i="1"/>
  <c r="S692" i="1"/>
  <c r="T692" i="1"/>
  <c r="B693" i="1"/>
  <c r="C693" i="1"/>
  <c r="D693" i="1"/>
  <c r="E693" i="1"/>
  <c r="F693" i="1"/>
  <c r="G693" i="1"/>
  <c r="J693" i="1"/>
  <c r="M693" i="1" s="1"/>
  <c r="O693" i="1"/>
  <c r="P693" i="1"/>
  <c r="Q693" i="1"/>
  <c r="R693" i="1"/>
  <c r="S693" i="1"/>
  <c r="T693" i="1"/>
  <c r="B694" i="1"/>
  <c r="C694" i="1"/>
  <c r="D694" i="1"/>
  <c r="E694" i="1"/>
  <c r="F694" i="1"/>
  <c r="G694" i="1"/>
  <c r="J694" i="1"/>
  <c r="M694" i="1" s="1"/>
  <c r="O694" i="1"/>
  <c r="P694" i="1"/>
  <c r="Q694" i="1"/>
  <c r="R694" i="1"/>
  <c r="S694" i="1"/>
  <c r="T694" i="1"/>
  <c r="B695" i="1"/>
  <c r="C695" i="1"/>
  <c r="D695" i="1"/>
  <c r="E695" i="1"/>
  <c r="F695" i="1"/>
  <c r="G695" i="1"/>
  <c r="J695" i="1"/>
  <c r="M695" i="1" s="1"/>
  <c r="O695" i="1"/>
  <c r="P695" i="1"/>
  <c r="Q695" i="1"/>
  <c r="R695" i="1"/>
  <c r="S695" i="1"/>
  <c r="T695" i="1"/>
  <c r="B696" i="1"/>
  <c r="C696" i="1"/>
  <c r="D696" i="1"/>
  <c r="E696" i="1"/>
  <c r="F696" i="1"/>
  <c r="G696" i="1"/>
  <c r="J696" i="1"/>
  <c r="M696" i="1" s="1"/>
  <c r="O696" i="1"/>
  <c r="P696" i="1"/>
  <c r="Q696" i="1"/>
  <c r="R696" i="1"/>
  <c r="S696" i="1"/>
  <c r="T696" i="1"/>
  <c r="B697" i="1"/>
  <c r="C697" i="1"/>
  <c r="D697" i="1"/>
  <c r="E697" i="1"/>
  <c r="F697" i="1"/>
  <c r="G697" i="1"/>
  <c r="J697" i="1"/>
  <c r="M697" i="1" s="1"/>
  <c r="O697" i="1"/>
  <c r="P697" i="1"/>
  <c r="Q697" i="1"/>
  <c r="R697" i="1"/>
  <c r="S697" i="1"/>
  <c r="T697" i="1"/>
  <c r="B698" i="1"/>
  <c r="C698" i="1"/>
  <c r="D698" i="1"/>
  <c r="E698" i="1"/>
  <c r="F698" i="1"/>
  <c r="G698" i="1"/>
  <c r="J698" i="1"/>
  <c r="M698" i="1" s="1"/>
  <c r="O698" i="1"/>
  <c r="P698" i="1"/>
  <c r="Q698" i="1"/>
  <c r="R698" i="1"/>
  <c r="S698" i="1"/>
  <c r="T698" i="1"/>
  <c r="B699" i="1"/>
  <c r="C699" i="1"/>
  <c r="D699" i="1"/>
  <c r="E699" i="1"/>
  <c r="F699" i="1"/>
  <c r="G699" i="1"/>
  <c r="J699" i="1"/>
  <c r="M699" i="1" s="1"/>
  <c r="O699" i="1"/>
  <c r="P699" i="1"/>
  <c r="Q699" i="1"/>
  <c r="R699" i="1"/>
  <c r="S699" i="1"/>
  <c r="T699" i="1"/>
  <c r="B700" i="1"/>
  <c r="C700" i="1"/>
  <c r="D700" i="1"/>
  <c r="E700" i="1"/>
  <c r="F700" i="1"/>
  <c r="G700" i="1"/>
  <c r="J700" i="1"/>
  <c r="M700" i="1" s="1"/>
  <c r="O700" i="1"/>
  <c r="P700" i="1"/>
  <c r="Q700" i="1"/>
  <c r="R700" i="1"/>
  <c r="S700" i="1"/>
  <c r="T700" i="1"/>
  <c r="B701" i="1"/>
  <c r="C701" i="1"/>
  <c r="D701" i="1"/>
  <c r="E701" i="1"/>
  <c r="F701" i="1"/>
  <c r="G701" i="1"/>
  <c r="J701" i="1"/>
  <c r="M701" i="1" s="1"/>
  <c r="O701" i="1"/>
  <c r="P701" i="1"/>
  <c r="Q701" i="1"/>
  <c r="R701" i="1"/>
  <c r="S701" i="1"/>
  <c r="T701" i="1"/>
  <c r="B702" i="1"/>
  <c r="C702" i="1"/>
  <c r="D702" i="1"/>
  <c r="E702" i="1"/>
  <c r="F702" i="1"/>
  <c r="G702" i="1"/>
  <c r="J702" i="1"/>
  <c r="M702" i="1" s="1"/>
  <c r="O702" i="1"/>
  <c r="P702" i="1"/>
  <c r="Q702" i="1"/>
  <c r="R702" i="1"/>
  <c r="S702" i="1"/>
  <c r="T702" i="1"/>
  <c r="B703" i="1"/>
  <c r="C703" i="1"/>
  <c r="D703" i="1"/>
  <c r="E703" i="1"/>
  <c r="F703" i="1"/>
  <c r="G703" i="1"/>
  <c r="J703" i="1"/>
  <c r="M703" i="1" s="1"/>
  <c r="O703" i="1"/>
  <c r="P703" i="1"/>
  <c r="Q703" i="1"/>
  <c r="R703" i="1"/>
  <c r="S703" i="1"/>
  <c r="T703" i="1"/>
  <c r="B704" i="1"/>
  <c r="C704" i="1"/>
  <c r="D704" i="1"/>
  <c r="E704" i="1"/>
  <c r="F704" i="1"/>
  <c r="G704" i="1"/>
  <c r="J704" i="1"/>
  <c r="M704" i="1" s="1"/>
  <c r="O704" i="1"/>
  <c r="P704" i="1"/>
  <c r="Q704" i="1"/>
  <c r="R704" i="1"/>
  <c r="S704" i="1"/>
  <c r="T704" i="1"/>
  <c r="B705" i="1"/>
  <c r="C705" i="1"/>
  <c r="D705" i="1"/>
  <c r="E705" i="1"/>
  <c r="F705" i="1"/>
  <c r="G705" i="1"/>
  <c r="J705" i="1"/>
  <c r="M705" i="1" s="1"/>
  <c r="O705" i="1"/>
  <c r="P705" i="1"/>
  <c r="Q705" i="1"/>
  <c r="R705" i="1"/>
  <c r="S705" i="1"/>
  <c r="T705" i="1"/>
  <c r="B706" i="1"/>
  <c r="C706" i="1"/>
  <c r="D706" i="1"/>
  <c r="E706" i="1"/>
  <c r="F706" i="1"/>
  <c r="G706" i="1"/>
  <c r="J706" i="1"/>
  <c r="M706" i="1" s="1"/>
  <c r="O706" i="1"/>
  <c r="P706" i="1"/>
  <c r="Q706" i="1"/>
  <c r="R706" i="1"/>
  <c r="S706" i="1"/>
  <c r="T706" i="1"/>
  <c r="B707" i="1"/>
  <c r="C707" i="1"/>
  <c r="D707" i="1"/>
  <c r="E707" i="1"/>
  <c r="F707" i="1"/>
  <c r="G707" i="1"/>
  <c r="J707" i="1"/>
  <c r="M707" i="1" s="1"/>
  <c r="O707" i="1"/>
  <c r="P707" i="1"/>
  <c r="Q707" i="1"/>
  <c r="R707" i="1"/>
  <c r="S707" i="1"/>
  <c r="T707" i="1"/>
  <c r="B708" i="1"/>
  <c r="C708" i="1"/>
  <c r="D708" i="1"/>
  <c r="E708" i="1"/>
  <c r="F708" i="1"/>
  <c r="G708" i="1"/>
  <c r="J708" i="1"/>
  <c r="M708" i="1" s="1"/>
  <c r="O708" i="1"/>
  <c r="P708" i="1"/>
  <c r="Q708" i="1"/>
  <c r="R708" i="1"/>
  <c r="S708" i="1"/>
  <c r="T708" i="1"/>
  <c r="B709" i="1"/>
  <c r="C709" i="1"/>
  <c r="D709" i="1"/>
  <c r="E709" i="1"/>
  <c r="F709" i="1"/>
  <c r="G709" i="1"/>
  <c r="J709" i="1"/>
  <c r="M709" i="1" s="1"/>
  <c r="O709" i="1"/>
  <c r="P709" i="1"/>
  <c r="Q709" i="1"/>
  <c r="R709" i="1"/>
  <c r="S709" i="1"/>
  <c r="T709" i="1"/>
  <c r="B710" i="1"/>
  <c r="C710" i="1"/>
  <c r="D710" i="1"/>
  <c r="E710" i="1"/>
  <c r="F710" i="1"/>
  <c r="G710" i="1"/>
  <c r="J710" i="1"/>
  <c r="M710" i="1" s="1"/>
  <c r="O710" i="1"/>
  <c r="P710" i="1"/>
  <c r="Q710" i="1"/>
  <c r="R710" i="1"/>
  <c r="S710" i="1"/>
  <c r="T710" i="1"/>
  <c r="B711" i="1"/>
  <c r="C711" i="1"/>
  <c r="D711" i="1"/>
  <c r="E711" i="1"/>
  <c r="F711" i="1"/>
  <c r="G711" i="1"/>
  <c r="J711" i="1"/>
  <c r="M711" i="1" s="1"/>
  <c r="O711" i="1"/>
  <c r="P711" i="1"/>
  <c r="Q711" i="1"/>
  <c r="R711" i="1"/>
  <c r="S711" i="1"/>
  <c r="T711" i="1"/>
  <c r="B712" i="1"/>
  <c r="C712" i="1"/>
  <c r="D712" i="1"/>
  <c r="E712" i="1"/>
  <c r="F712" i="1"/>
  <c r="G712" i="1"/>
  <c r="J712" i="1"/>
  <c r="M712" i="1" s="1"/>
  <c r="O712" i="1"/>
  <c r="P712" i="1"/>
  <c r="Q712" i="1"/>
  <c r="R712" i="1"/>
  <c r="S712" i="1"/>
  <c r="T712" i="1"/>
  <c r="B713" i="1"/>
  <c r="C713" i="1"/>
  <c r="D713" i="1"/>
  <c r="E713" i="1"/>
  <c r="F713" i="1"/>
  <c r="G713" i="1"/>
  <c r="J713" i="1"/>
  <c r="M713" i="1" s="1"/>
  <c r="O713" i="1"/>
  <c r="P713" i="1"/>
  <c r="Q713" i="1"/>
  <c r="R713" i="1"/>
  <c r="S713" i="1"/>
  <c r="T713" i="1"/>
  <c r="B714" i="1"/>
  <c r="C714" i="1"/>
  <c r="D714" i="1"/>
  <c r="E714" i="1"/>
  <c r="F714" i="1"/>
  <c r="G714" i="1"/>
  <c r="J714" i="1"/>
  <c r="M714" i="1" s="1"/>
  <c r="O714" i="1"/>
  <c r="P714" i="1"/>
  <c r="Q714" i="1"/>
  <c r="R714" i="1"/>
  <c r="S714" i="1"/>
  <c r="T714" i="1"/>
  <c r="B715" i="1"/>
  <c r="C715" i="1"/>
  <c r="D715" i="1"/>
  <c r="E715" i="1"/>
  <c r="F715" i="1"/>
  <c r="G715" i="1"/>
  <c r="J715" i="1"/>
  <c r="M715" i="1" s="1"/>
  <c r="O715" i="1"/>
  <c r="P715" i="1"/>
  <c r="Q715" i="1"/>
  <c r="R715" i="1"/>
  <c r="S715" i="1"/>
  <c r="T715" i="1"/>
  <c r="B716" i="1"/>
  <c r="C716" i="1"/>
  <c r="D716" i="1"/>
  <c r="E716" i="1"/>
  <c r="F716" i="1"/>
  <c r="G716" i="1"/>
  <c r="J716" i="1"/>
  <c r="M716" i="1" s="1"/>
  <c r="O716" i="1"/>
  <c r="P716" i="1"/>
  <c r="Q716" i="1"/>
  <c r="R716" i="1"/>
  <c r="S716" i="1"/>
  <c r="T716" i="1"/>
  <c r="B717" i="1"/>
  <c r="C717" i="1"/>
  <c r="D717" i="1"/>
  <c r="E717" i="1"/>
  <c r="F717" i="1"/>
  <c r="G717" i="1"/>
  <c r="J717" i="1"/>
  <c r="M717" i="1" s="1"/>
  <c r="O717" i="1"/>
  <c r="P717" i="1"/>
  <c r="Q717" i="1"/>
  <c r="R717" i="1"/>
  <c r="S717" i="1"/>
  <c r="T717" i="1"/>
  <c r="B718" i="1"/>
  <c r="C718" i="1"/>
  <c r="D718" i="1"/>
  <c r="E718" i="1"/>
  <c r="F718" i="1"/>
  <c r="G718" i="1"/>
  <c r="J718" i="1"/>
  <c r="M718" i="1" s="1"/>
  <c r="O718" i="1"/>
  <c r="P718" i="1"/>
  <c r="Q718" i="1"/>
  <c r="R718" i="1"/>
  <c r="S718" i="1"/>
  <c r="T718" i="1"/>
  <c r="B719" i="1"/>
  <c r="C719" i="1"/>
  <c r="D719" i="1"/>
  <c r="E719" i="1"/>
  <c r="F719" i="1"/>
  <c r="G719" i="1"/>
  <c r="J719" i="1"/>
  <c r="M719" i="1" s="1"/>
  <c r="O719" i="1"/>
  <c r="P719" i="1"/>
  <c r="Q719" i="1"/>
  <c r="R719" i="1"/>
  <c r="S719" i="1"/>
  <c r="T719" i="1"/>
  <c r="B720" i="1"/>
  <c r="C720" i="1"/>
  <c r="D720" i="1"/>
  <c r="E720" i="1"/>
  <c r="F720" i="1"/>
  <c r="G720" i="1"/>
  <c r="J720" i="1"/>
  <c r="M720" i="1" s="1"/>
  <c r="O720" i="1"/>
  <c r="P720" i="1"/>
  <c r="Q720" i="1"/>
  <c r="R720" i="1"/>
  <c r="S720" i="1"/>
  <c r="T720" i="1"/>
  <c r="B721" i="1"/>
  <c r="C721" i="1"/>
  <c r="D721" i="1"/>
  <c r="E721" i="1"/>
  <c r="F721" i="1"/>
  <c r="G721" i="1"/>
  <c r="J721" i="1"/>
  <c r="M721" i="1" s="1"/>
  <c r="O721" i="1"/>
  <c r="P721" i="1"/>
  <c r="Q721" i="1"/>
  <c r="R721" i="1"/>
  <c r="S721" i="1"/>
  <c r="T721" i="1"/>
  <c r="B722" i="1"/>
  <c r="C722" i="1"/>
  <c r="D722" i="1"/>
  <c r="E722" i="1"/>
  <c r="F722" i="1"/>
  <c r="G722" i="1"/>
  <c r="J722" i="1"/>
  <c r="M722" i="1" s="1"/>
  <c r="O722" i="1"/>
  <c r="P722" i="1"/>
  <c r="Q722" i="1"/>
  <c r="R722" i="1"/>
  <c r="S722" i="1"/>
  <c r="T722" i="1"/>
  <c r="B723" i="1"/>
  <c r="C723" i="1"/>
  <c r="D723" i="1"/>
  <c r="E723" i="1"/>
  <c r="F723" i="1"/>
  <c r="G723" i="1"/>
  <c r="J723" i="1"/>
  <c r="M723" i="1" s="1"/>
  <c r="O723" i="1"/>
  <c r="P723" i="1"/>
  <c r="Q723" i="1"/>
  <c r="R723" i="1"/>
  <c r="S723" i="1"/>
  <c r="T723" i="1"/>
  <c r="B724" i="1"/>
  <c r="C724" i="1"/>
  <c r="D724" i="1"/>
  <c r="E724" i="1"/>
  <c r="F724" i="1"/>
  <c r="G724" i="1"/>
  <c r="J724" i="1"/>
  <c r="M724" i="1" s="1"/>
  <c r="O724" i="1"/>
  <c r="P724" i="1"/>
  <c r="Q724" i="1"/>
  <c r="R724" i="1"/>
  <c r="S724" i="1"/>
  <c r="T724" i="1"/>
  <c r="B725" i="1"/>
  <c r="C725" i="1"/>
  <c r="D725" i="1"/>
  <c r="E725" i="1"/>
  <c r="F725" i="1"/>
  <c r="G725" i="1"/>
  <c r="J725" i="1"/>
  <c r="M725" i="1" s="1"/>
  <c r="O725" i="1"/>
  <c r="P725" i="1"/>
  <c r="Q725" i="1"/>
  <c r="R725" i="1"/>
  <c r="S725" i="1"/>
  <c r="T725" i="1"/>
  <c r="B726" i="1"/>
  <c r="C726" i="1"/>
  <c r="D726" i="1"/>
  <c r="E726" i="1"/>
  <c r="F726" i="1"/>
  <c r="G726" i="1"/>
  <c r="J726" i="1"/>
  <c r="M726" i="1" s="1"/>
  <c r="O726" i="1"/>
  <c r="P726" i="1"/>
  <c r="Q726" i="1"/>
  <c r="R726" i="1"/>
  <c r="S726" i="1"/>
  <c r="T726" i="1"/>
  <c r="B727" i="1"/>
  <c r="C727" i="1"/>
  <c r="D727" i="1"/>
  <c r="E727" i="1"/>
  <c r="F727" i="1"/>
  <c r="G727" i="1"/>
  <c r="J727" i="1"/>
  <c r="M727" i="1" s="1"/>
  <c r="O727" i="1"/>
  <c r="P727" i="1"/>
  <c r="Q727" i="1"/>
  <c r="R727" i="1"/>
  <c r="S727" i="1"/>
  <c r="T727" i="1"/>
  <c r="B728" i="1"/>
  <c r="C728" i="1"/>
  <c r="D728" i="1"/>
  <c r="E728" i="1"/>
  <c r="F728" i="1"/>
  <c r="G728" i="1"/>
  <c r="J728" i="1"/>
  <c r="M728" i="1" s="1"/>
  <c r="O728" i="1"/>
  <c r="P728" i="1"/>
  <c r="Q728" i="1"/>
  <c r="R728" i="1"/>
  <c r="S728" i="1"/>
  <c r="T728" i="1"/>
  <c r="B729" i="1"/>
  <c r="C729" i="1"/>
  <c r="D729" i="1"/>
  <c r="E729" i="1"/>
  <c r="F729" i="1"/>
  <c r="G729" i="1"/>
  <c r="J729" i="1"/>
  <c r="M729" i="1" s="1"/>
  <c r="O729" i="1"/>
  <c r="P729" i="1"/>
  <c r="Q729" i="1"/>
  <c r="R729" i="1"/>
  <c r="S729" i="1"/>
  <c r="T729" i="1"/>
  <c r="B730" i="1"/>
  <c r="C730" i="1"/>
  <c r="D730" i="1"/>
  <c r="E730" i="1"/>
  <c r="F730" i="1"/>
  <c r="G730" i="1"/>
  <c r="J730" i="1"/>
  <c r="M730" i="1" s="1"/>
  <c r="O730" i="1"/>
  <c r="P730" i="1"/>
  <c r="Q730" i="1"/>
  <c r="R730" i="1"/>
  <c r="S730" i="1"/>
  <c r="T730" i="1"/>
  <c r="B731" i="1"/>
  <c r="C731" i="1"/>
  <c r="D731" i="1"/>
  <c r="E731" i="1"/>
  <c r="F731" i="1"/>
  <c r="G731" i="1"/>
  <c r="J731" i="1"/>
  <c r="M731" i="1" s="1"/>
  <c r="O731" i="1"/>
  <c r="P731" i="1"/>
  <c r="Q731" i="1"/>
  <c r="R731" i="1"/>
  <c r="S731" i="1"/>
  <c r="T731" i="1"/>
  <c r="B732" i="1"/>
  <c r="C732" i="1"/>
  <c r="D732" i="1"/>
  <c r="E732" i="1"/>
  <c r="F732" i="1"/>
  <c r="G732" i="1"/>
  <c r="J732" i="1"/>
  <c r="M732" i="1" s="1"/>
  <c r="O732" i="1"/>
  <c r="P732" i="1"/>
  <c r="Q732" i="1"/>
  <c r="R732" i="1"/>
  <c r="S732" i="1"/>
  <c r="T732" i="1"/>
  <c r="B733" i="1"/>
  <c r="C733" i="1"/>
  <c r="D733" i="1"/>
  <c r="E733" i="1"/>
  <c r="F733" i="1"/>
  <c r="G733" i="1"/>
  <c r="J733" i="1"/>
  <c r="M733" i="1" s="1"/>
  <c r="O733" i="1"/>
  <c r="P733" i="1"/>
  <c r="Q733" i="1"/>
  <c r="R733" i="1"/>
  <c r="S733" i="1"/>
  <c r="T733" i="1"/>
  <c r="B734" i="1"/>
  <c r="C734" i="1"/>
  <c r="D734" i="1"/>
  <c r="E734" i="1"/>
  <c r="F734" i="1"/>
  <c r="G734" i="1"/>
  <c r="J734" i="1"/>
  <c r="M734" i="1" s="1"/>
  <c r="O734" i="1"/>
  <c r="P734" i="1"/>
  <c r="Q734" i="1"/>
  <c r="R734" i="1"/>
  <c r="S734" i="1"/>
  <c r="T734" i="1"/>
  <c r="B735" i="1"/>
  <c r="C735" i="1"/>
  <c r="D735" i="1"/>
  <c r="E735" i="1"/>
  <c r="F735" i="1"/>
  <c r="G735" i="1"/>
  <c r="J735" i="1"/>
  <c r="M735" i="1" s="1"/>
  <c r="O735" i="1"/>
  <c r="P735" i="1"/>
  <c r="Q735" i="1"/>
  <c r="R735" i="1"/>
  <c r="S735" i="1"/>
  <c r="T735" i="1"/>
  <c r="B736" i="1"/>
  <c r="C736" i="1"/>
  <c r="D736" i="1"/>
  <c r="E736" i="1"/>
  <c r="F736" i="1"/>
  <c r="G736" i="1"/>
  <c r="J736" i="1"/>
  <c r="M736" i="1" s="1"/>
  <c r="O736" i="1"/>
  <c r="P736" i="1"/>
  <c r="Q736" i="1"/>
  <c r="R736" i="1"/>
  <c r="S736" i="1"/>
  <c r="T736" i="1"/>
  <c r="B737" i="1"/>
  <c r="C737" i="1"/>
  <c r="D737" i="1"/>
  <c r="E737" i="1"/>
  <c r="F737" i="1"/>
  <c r="G737" i="1"/>
  <c r="J737" i="1"/>
  <c r="M737" i="1" s="1"/>
  <c r="O737" i="1"/>
  <c r="P737" i="1"/>
  <c r="Q737" i="1"/>
  <c r="R737" i="1"/>
  <c r="S737" i="1"/>
  <c r="T737" i="1"/>
  <c r="B738" i="1"/>
  <c r="C738" i="1"/>
  <c r="D738" i="1"/>
  <c r="E738" i="1"/>
  <c r="F738" i="1"/>
  <c r="G738" i="1"/>
  <c r="J738" i="1"/>
  <c r="M738" i="1" s="1"/>
  <c r="O738" i="1"/>
  <c r="P738" i="1"/>
  <c r="Q738" i="1"/>
  <c r="R738" i="1"/>
  <c r="S738" i="1"/>
  <c r="T738" i="1"/>
  <c r="B739" i="1"/>
  <c r="C739" i="1"/>
  <c r="D739" i="1"/>
  <c r="E739" i="1"/>
  <c r="F739" i="1"/>
  <c r="G739" i="1"/>
  <c r="J739" i="1"/>
  <c r="M739" i="1" s="1"/>
  <c r="O739" i="1"/>
  <c r="P739" i="1"/>
  <c r="Q739" i="1"/>
  <c r="R739" i="1"/>
  <c r="S739" i="1"/>
  <c r="T739" i="1"/>
  <c r="B740" i="1"/>
  <c r="C740" i="1"/>
  <c r="D740" i="1"/>
  <c r="E740" i="1"/>
  <c r="F740" i="1"/>
  <c r="G740" i="1"/>
  <c r="J740" i="1"/>
  <c r="M740" i="1" s="1"/>
  <c r="O740" i="1"/>
  <c r="P740" i="1"/>
  <c r="Q740" i="1"/>
  <c r="R740" i="1"/>
  <c r="S740" i="1"/>
  <c r="T740" i="1"/>
  <c r="B741" i="1"/>
  <c r="C741" i="1"/>
  <c r="D741" i="1"/>
  <c r="E741" i="1"/>
  <c r="F741" i="1"/>
  <c r="G741" i="1"/>
  <c r="J741" i="1"/>
  <c r="M741" i="1" s="1"/>
  <c r="O741" i="1"/>
  <c r="P741" i="1"/>
  <c r="Q741" i="1"/>
  <c r="R741" i="1"/>
  <c r="S741" i="1"/>
  <c r="T741" i="1"/>
  <c r="B742" i="1"/>
  <c r="C742" i="1"/>
  <c r="D742" i="1"/>
  <c r="E742" i="1"/>
  <c r="F742" i="1"/>
  <c r="G742" i="1"/>
  <c r="J742" i="1"/>
  <c r="M742" i="1" s="1"/>
  <c r="O742" i="1"/>
  <c r="P742" i="1"/>
  <c r="Q742" i="1"/>
  <c r="R742" i="1"/>
  <c r="S742" i="1"/>
  <c r="T742" i="1"/>
  <c r="B743" i="1"/>
  <c r="C743" i="1"/>
  <c r="D743" i="1"/>
  <c r="E743" i="1"/>
  <c r="F743" i="1"/>
  <c r="G743" i="1"/>
  <c r="J743" i="1"/>
  <c r="M743" i="1" s="1"/>
  <c r="O743" i="1"/>
  <c r="P743" i="1"/>
  <c r="Q743" i="1"/>
  <c r="R743" i="1"/>
  <c r="S743" i="1"/>
  <c r="T743" i="1"/>
  <c r="B744" i="1"/>
  <c r="C744" i="1"/>
  <c r="D744" i="1"/>
  <c r="E744" i="1"/>
  <c r="F744" i="1"/>
  <c r="G744" i="1"/>
  <c r="J744" i="1"/>
  <c r="M744" i="1" s="1"/>
  <c r="O744" i="1"/>
  <c r="P744" i="1"/>
  <c r="Q744" i="1"/>
  <c r="R744" i="1"/>
  <c r="S744" i="1"/>
  <c r="T744" i="1"/>
  <c r="B745" i="1"/>
  <c r="C745" i="1"/>
  <c r="D745" i="1"/>
  <c r="E745" i="1"/>
  <c r="F745" i="1"/>
  <c r="G745" i="1"/>
  <c r="J745" i="1"/>
  <c r="M745" i="1" s="1"/>
  <c r="O745" i="1"/>
  <c r="P745" i="1"/>
  <c r="Q745" i="1"/>
  <c r="R745" i="1"/>
  <c r="S745" i="1"/>
  <c r="T745" i="1"/>
  <c r="B746" i="1"/>
  <c r="C746" i="1"/>
  <c r="D746" i="1"/>
  <c r="E746" i="1"/>
  <c r="F746" i="1"/>
  <c r="G746" i="1"/>
  <c r="J746" i="1"/>
  <c r="M746" i="1" s="1"/>
  <c r="O746" i="1"/>
  <c r="P746" i="1"/>
  <c r="Q746" i="1"/>
  <c r="R746" i="1"/>
  <c r="S746" i="1"/>
  <c r="T746" i="1"/>
  <c r="B747" i="1"/>
  <c r="C747" i="1"/>
  <c r="D747" i="1"/>
  <c r="E747" i="1"/>
  <c r="F747" i="1"/>
  <c r="G747" i="1"/>
  <c r="J747" i="1"/>
  <c r="M747" i="1" s="1"/>
  <c r="O747" i="1"/>
  <c r="P747" i="1"/>
  <c r="Q747" i="1"/>
  <c r="R747" i="1"/>
  <c r="S747" i="1"/>
  <c r="T747" i="1"/>
  <c r="B748" i="1"/>
  <c r="C748" i="1"/>
  <c r="D748" i="1"/>
  <c r="E748" i="1"/>
  <c r="F748" i="1"/>
  <c r="G748" i="1"/>
  <c r="J748" i="1"/>
  <c r="M748" i="1" s="1"/>
  <c r="O748" i="1"/>
  <c r="P748" i="1"/>
  <c r="Q748" i="1"/>
  <c r="R748" i="1"/>
  <c r="S748" i="1"/>
  <c r="T748" i="1"/>
  <c r="B749" i="1"/>
  <c r="C749" i="1"/>
  <c r="D749" i="1"/>
  <c r="E749" i="1"/>
  <c r="F749" i="1"/>
  <c r="G749" i="1"/>
  <c r="J749" i="1"/>
  <c r="M749" i="1" s="1"/>
  <c r="O749" i="1"/>
  <c r="P749" i="1"/>
  <c r="Q749" i="1"/>
  <c r="R749" i="1"/>
  <c r="S749" i="1"/>
  <c r="T749" i="1"/>
  <c r="B750" i="1"/>
  <c r="C750" i="1"/>
  <c r="D750" i="1"/>
  <c r="E750" i="1"/>
  <c r="F750" i="1"/>
  <c r="G750" i="1"/>
  <c r="J750" i="1"/>
  <c r="M750" i="1" s="1"/>
  <c r="O750" i="1"/>
  <c r="P750" i="1"/>
  <c r="Q750" i="1"/>
  <c r="R750" i="1"/>
  <c r="S750" i="1"/>
  <c r="T750" i="1"/>
  <c r="B751" i="1"/>
  <c r="C751" i="1"/>
  <c r="D751" i="1"/>
  <c r="E751" i="1"/>
  <c r="F751" i="1"/>
  <c r="G751" i="1"/>
  <c r="J751" i="1"/>
  <c r="M751" i="1" s="1"/>
  <c r="O751" i="1"/>
  <c r="P751" i="1"/>
  <c r="Q751" i="1"/>
  <c r="R751" i="1"/>
  <c r="S751" i="1"/>
  <c r="T751" i="1"/>
  <c r="B752" i="1"/>
  <c r="C752" i="1"/>
  <c r="D752" i="1"/>
  <c r="E752" i="1"/>
  <c r="F752" i="1"/>
  <c r="G752" i="1"/>
  <c r="J752" i="1"/>
  <c r="M752" i="1" s="1"/>
  <c r="O752" i="1"/>
  <c r="P752" i="1"/>
  <c r="Q752" i="1"/>
  <c r="R752" i="1"/>
  <c r="S752" i="1"/>
  <c r="T752" i="1"/>
  <c r="B753" i="1"/>
  <c r="C753" i="1"/>
  <c r="D753" i="1"/>
  <c r="E753" i="1"/>
  <c r="F753" i="1"/>
  <c r="G753" i="1"/>
  <c r="J753" i="1"/>
  <c r="M753" i="1" s="1"/>
  <c r="O753" i="1"/>
  <c r="P753" i="1"/>
  <c r="Q753" i="1"/>
  <c r="R753" i="1"/>
  <c r="S753" i="1"/>
  <c r="T753" i="1"/>
  <c r="B754" i="1"/>
  <c r="C754" i="1"/>
  <c r="D754" i="1"/>
  <c r="E754" i="1"/>
  <c r="F754" i="1"/>
  <c r="G754" i="1"/>
  <c r="J754" i="1"/>
  <c r="M754" i="1" s="1"/>
  <c r="O754" i="1"/>
  <c r="P754" i="1"/>
  <c r="Q754" i="1"/>
  <c r="R754" i="1"/>
  <c r="S754" i="1"/>
  <c r="T754" i="1"/>
  <c r="B755" i="1"/>
  <c r="C755" i="1"/>
  <c r="D755" i="1"/>
  <c r="E755" i="1"/>
  <c r="F755" i="1"/>
  <c r="G755" i="1"/>
  <c r="J755" i="1"/>
  <c r="M755" i="1" s="1"/>
  <c r="O755" i="1"/>
  <c r="P755" i="1"/>
  <c r="Q755" i="1"/>
  <c r="R755" i="1"/>
  <c r="S755" i="1"/>
  <c r="T755" i="1"/>
  <c r="B756" i="1"/>
  <c r="C756" i="1"/>
  <c r="D756" i="1"/>
  <c r="E756" i="1"/>
  <c r="F756" i="1"/>
  <c r="G756" i="1"/>
  <c r="J756" i="1"/>
  <c r="M756" i="1" s="1"/>
  <c r="O756" i="1"/>
  <c r="P756" i="1"/>
  <c r="Q756" i="1"/>
  <c r="R756" i="1"/>
  <c r="S756" i="1"/>
  <c r="T756" i="1"/>
  <c r="B757" i="1"/>
  <c r="C757" i="1"/>
  <c r="D757" i="1"/>
  <c r="E757" i="1"/>
  <c r="F757" i="1"/>
  <c r="G757" i="1"/>
  <c r="J757" i="1"/>
  <c r="M757" i="1" s="1"/>
  <c r="O757" i="1"/>
  <c r="P757" i="1"/>
  <c r="Q757" i="1"/>
  <c r="R757" i="1"/>
  <c r="S757" i="1"/>
  <c r="T757" i="1"/>
  <c r="B758" i="1"/>
  <c r="C758" i="1"/>
  <c r="D758" i="1"/>
  <c r="E758" i="1"/>
  <c r="F758" i="1"/>
  <c r="G758" i="1"/>
  <c r="J758" i="1"/>
  <c r="M758" i="1" s="1"/>
  <c r="O758" i="1"/>
  <c r="P758" i="1"/>
  <c r="Q758" i="1"/>
  <c r="R758" i="1"/>
  <c r="S758" i="1"/>
  <c r="T758" i="1"/>
  <c r="B759" i="1"/>
  <c r="C759" i="1"/>
  <c r="D759" i="1"/>
  <c r="E759" i="1"/>
  <c r="F759" i="1"/>
  <c r="G759" i="1"/>
  <c r="J759" i="1"/>
  <c r="M759" i="1" s="1"/>
  <c r="O759" i="1"/>
  <c r="P759" i="1"/>
  <c r="Q759" i="1"/>
  <c r="R759" i="1"/>
  <c r="S759" i="1"/>
  <c r="T759" i="1"/>
  <c r="B760" i="1"/>
  <c r="C760" i="1"/>
  <c r="D760" i="1"/>
  <c r="E760" i="1"/>
  <c r="F760" i="1"/>
  <c r="G760" i="1"/>
  <c r="J760" i="1"/>
  <c r="M760" i="1" s="1"/>
  <c r="O760" i="1"/>
  <c r="P760" i="1"/>
  <c r="Q760" i="1"/>
  <c r="R760" i="1"/>
  <c r="S760" i="1"/>
  <c r="T760" i="1"/>
  <c r="B761" i="1"/>
  <c r="C761" i="1"/>
  <c r="D761" i="1"/>
  <c r="E761" i="1"/>
  <c r="F761" i="1"/>
  <c r="G761" i="1"/>
  <c r="J761" i="1"/>
  <c r="M761" i="1" s="1"/>
  <c r="O761" i="1"/>
  <c r="P761" i="1"/>
  <c r="Q761" i="1"/>
  <c r="R761" i="1"/>
  <c r="S761" i="1"/>
  <c r="T761" i="1"/>
  <c r="B762" i="1"/>
  <c r="C762" i="1"/>
  <c r="D762" i="1"/>
  <c r="E762" i="1"/>
  <c r="F762" i="1"/>
  <c r="G762" i="1"/>
  <c r="J762" i="1"/>
  <c r="M762" i="1" s="1"/>
  <c r="O762" i="1"/>
  <c r="P762" i="1"/>
  <c r="Q762" i="1"/>
  <c r="R762" i="1"/>
  <c r="S762" i="1"/>
  <c r="T762" i="1"/>
  <c r="B763" i="1"/>
  <c r="C763" i="1"/>
  <c r="D763" i="1"/>
  <c r="E763" i="1"/>
  <c r="F763" i="1"/>
  <c r="G763" i="1"/>
  <c r="J763" i="1"/>
  <c r="M763" i="1" s="1"/>
  <c r="O763" i="1"/>
  <c r="P763" i="1"/>
  <c r="Q763" i="1"/>
  <c r="R763" i="1"/>
  <c r="S763" i="1"/>
  <c r="T763" i="1"/>
  <c r="B764" i="1"/>
  <c r="C764" i="1"/>
  <c r="D764" i="1"/>
  <c r="E764" i="1"/>
  <c r="F764" i="1"/>
  <c r="G764" i="1"/>
  <c r="J764" i="1"/>
  <c r="M764" i="1" s="1"/>
  <c r="O764" i="1"/>
  <c r="P764" i="1"/>
  <c r="Q764" i="1"/>
  <c r="R764" i="1"/>
  <c r="S764" i="1"/>
  <c r="T764" i="1"/>
  <c r="B765" i="1"/>
  <c r="C765" i="1"/>
  <c r="D765" i="1"/>
  <c r="E765" i="1"/>
  <c r="F765" i="1"/>
  <c r="G765" i="1"/>
  <c r="J765" i="1"/>
  <c r="M765" i="1" s="1"/>
  <c r="O765" i="1"/>
  <c r="P765" i="1"/>
  <c r="Q765" i="1"/>
  <c r="R765" i="1"/>
  <c r="S765" i="1"/>
  <c r="T765" i="1"/>
  <c r="B766" i="1"/>
  <c r="C766" i="1"/>
  <c r="D766" i="1"/>
  <c r="E766" i="1"/>
  <c r="F766" i="1"/>
  <c r="G766" i="1"/>
  <c r="J766" i="1"/>
  <c r="M766" i="1" s="1"/>
  <c r="O766" i="1"/>
  <c r="P766" i="1"/>
  <c r="Q766" i="1"/>
  <c r="R766" i="1"/>
  <c r="S766" i="1"/>
  <c r="T766" i="1"/>
  <c r="B767" i="1"/>
  <c r="C767" i="1"/>
  <c r="D767" i="1"/>
  <c r="E767" i="1"/>
  <c r="F767" i="1"/>
  <c r="G767" i="1"/>
  <c r="J767" i="1"/>
  <c r="M767" i="1" s="1"/>
  <c r="O767" i="1"/>
  <c r="P767" i="1"/>
  <c r="Q767" i="1"/>
  <c r="R767" i="1"/>
  <c r="S767" i="1"/>
  <c r="T767" i="1"/>
  <c r="B768" i="1"/>
  <c r="C768" i="1"/>
  <c r="D768" i="1"/>
  <c r="E768" i="1"/>
  <c r="F768" i="1"/>
  <c r="G768" i="1"/>
  <c r="J768" i="1"/>
  <c r="M768" i="1" s="1"/>
  <c r="O768" i="1"/>
  <c r="P768" i="1"/>
  <c r="Q768" i="1"/>
  <c r="R768" i="1"/>
  <c r="S768" i="1"/>
  <c r="T768" i="1"/>
  <c r="B769" i="1"/>
  <c r="C769" i="1"/>
  <c r="D769" i="1"/>
  <c r="E769" i="1"/>
  <c r="F769" i="1"/>
  <c r="G769" i="1"/>
  <c r="J769" i="1"/>
  <c r="M769" i="1" s="1"/>
  <c r="O769" i="1"/>
  <c r="P769" i="1"/>
  <c r="Q769" i="1"/>
  <c r="R769" i="1"/>
  <c r="S769" i="1"/>
  <c r="T769" i="1"/>
  <c r="B770" i="1"/>
  <c r="C770" i="1"/>
  <c r="D770" i="1"/>
  <c r="E770" i="1"/>
  <c r="F770" i="1"/>
  <c r="G770" i="1"/>
  <c r="J770" i="1"/>
  <c r="M770" i="1" s="1"/>
  <c r="O770" i="1"/>
  <c r="P770" i="1"/>
  <c r="Q770" i="1"/>
  <c r="R770" i="1"/>
  <c r="S770" i="1"/>
  <c r="T770" i="1"/>
  <c r="B771" i="1"/>
  <c r="C771" i="1"/>
  <c r="D771" i="1"/>
  <c r="E771" i="1"/>
  <c r="F771" i="1"/>
  <c r="G771" i="1"/>
  <c r="J771" i="1"/>
  <c r="M771" i="1" s="1"/>
  <c r="O771" i="1"/>
  <c r="P771" i="1"/>
  <c r="Q771" i="1"/>
  <c r="R771" i="1"/>
  <c r="S771" i="1"/>
  <c r="T771" i="1"/>
  <c r="B772" i="1"/>
  <c r="C772" i="1"/>
  <c r="D772" i="1"/>
  <c r="E772" i="1"/>
  <c r="F772" i="1"/>
  <c r="G772" i="1"/>
  <c r="J772" i="1"/>
  <c r="M772" i="1" s="1"/>
  <c r="O772" i="1"/>
  <c r="P772" i="1"/>
  <c r="Q772" i="1"/>
  <c r="R772" i="1"/>
  <c r="S772" i="1"/>
  <c r="T772" i="1"/>
  <c r="B773" i="1"/>
  <c r="C773" i="1"/>
  <c r="D773" i="1"/>
  <c r="E773" i="1"/>
  <c r="F773" i="1"/>
  <c r="G773" i="1"/>
  <c r="J773" i="1"/>
  <c r="M773" i="1" s="1"/>
  <c r="O773" i="1"/>
  <c r="P773" i="1"/>
  <c r="Q773" i="1"/>
  <c r="R773" i="1"/>
  <c r="S773" i="1"/>
  <c r="T773" i="1"/>
  <c r="B774" i="1"/>
  <c r="C774" i="1"/>
  <c r="D774" i="1"/>
  <c r="E774" i="1"/>
  <c r="F774" i="1"/>
  <c r="G774" i="1"/>
  <c r="J774" i="1"/>
  <c r="M774" i="1" s="1"/>
  <c r="O774" i="1"/>
  <c r="P774" i="1"/>
  <c r="Q774" i="1"/>
  <c r="R774" i="1"/>
  <c r="S774" i="1"/>
  <c r="T774" i="1"/>
  <c r="B775" i="1"/>
  <c r="C775" i="1"/>
  <c r="D775" i="1"/>
  <c r="E775" i="1"/>
  <c r="F775" i="1"/>
  <c r="G775" i="1"/>
  <c r="J775" i="1"/>
  <c r="M775" i="1" s="1"/>
  <c r="O775" i="1"/>
  <c r="P775" i="1"/>
  <c r="Q775" i="1"/>
  <c r="R775" i="1"/>
  <c r="S775" i="1"/>
  <c r="T775" i="1"/>
  <c r="B776" i="1"/>
  <c r="C776" i="1"/>
  <c r="D776" i="1"/>
  <c r="E776" i="1"/>
  <c r="F776" i="1"/>
  <c r="G776" i="1"/>
  <c r="J776" i="1"/>
  <c r="M776" i="1" s="1"/>
  <c r="O776" i="1"/>
  <c r="P776" i="1"/>
  <c r="Q776" i="1"/>
  <c r="R776" i="1"/>
  <c r="S776" i="1"/>
  <c r="T776" i="1"/>
  <c r="B777" i="1"/>
  <c r="C777" i="1"/>
  <c r="D777" i="1"/>
  <c r="E777" i="1"/>
  <c r="F777" i="1"/>
  <c r="G777" i="1"/>
  <c r="J777" i="1"/>
  <c r="M777" i="1" s="1"/>
  <c r="O777" i="1"/>
  <c r="P777" i="1"/>
  <c r="Q777" i="1"/>
  <c r="R777" i="1"/>
  <c r="S777" i="1"/>
  <c r="T777" i="1"/>
  <c r="B778" i="1"/>
  <c r="C778" i="1"/>
  <c r="D778" i="1"/>
  <c r="E778" i="1"/>
  <c r="F778" i="1"/>
  <c r="G778" i="1"/>
  <c r="J778" i="1"/>
  <c r="M778" i="1" s="1"/>
  <c r="O778" i="1"/>
  <c r="P778" i="1"/>
  <c r="Q778" i="1"/>
  <c r="R778" i="1"/>
  <c r="S778" i="1"/>
  <c r="T778" i="1"/>
  <c r="B779" i="1"/>
  <c r="C779" i="1"/>
  <c r="D779" i="1"/>
  <c r="E779" i="1"/>
  <c r="F779" i="1"/>
  <c r="G779" i="1"/>
  <c r="J779" i="1"/>
  <c r="M779" i="1" s="1"/>
  <c r="O779" i="1"/>
  <c r="P779" i="1"/>
  <c r="Q779" i="1"/>
  <c r="R779" i="1"/>
  <c r="S779" i="1"/>
  <c r="T779" i="1"/>
  <c r="B780" i="1"/>
  <c r="C780" i="1"/>
  <c r="D780" i="1"/>
  <c r="E780" i="1"/>
  <c r="F780" i="1"/>
  <c r="G780" i="1"/>
  <c r="J780" i="1"/>
  <c r="M780" i="1" s="1"/>
  <c r="O780" i="1"/>
  <c r="P780" i="1"/>
  <c r="Q780" i="1"/>
  <c r="R780" i="1"/>
  <c r="S780" i="1"/>
  <c r="T780" i="1"/>
  <c r="B781" i="1"/>
  <c r="C781" i="1"/>
  <c r="D781" i="1"/>
  <c r="E781" i="1"/>
  <c r="F781" i="1"/>
  <c r="G781" i="1"/>
  <c r="J781" i="1"/>
  <c r="M781" i="1" s="1"/>
  <c r="O781" i="1"/>
  <c r="P781" i="1"/>
  <c r="Q781" i="1"/>
  <c r="R781" i="1"/>
  <c r="S781" i="1"/>
  <c r="T781" i="1"/>
  <c r="B782" i="1"/>
  <c r="C782" i="1"/>
  <c r="D782" i="1"/>
  <c r="E782" i="1"/>
  <c r="F782" i="1"/>
  <c r="G782" i="1"/>
  <c r="J782" i="1"/>
  <c r="M782" i="1" s="1"/>
  <c r="O782" i="1"/>
  <c r="P782" i="1"/>
  <c r="Q782" i="1"/>
  <c r="R782" i="1"/>
  <c r="S782" i="1"/>
  <c r="T782" i="1"/>
  <c r="B783" i="1"/>
  <c r="C783" i="1"/>
  <c r="D783" i="1"/>
  <c r="E783" i="1"/>
  <c r="F783" i="1"/>
  <c r="G783" i="1"/>
  <c r="J783" i="1"/>
  <c r="M783" i="1" s="1"/>
  <c r="O783" i="1"/>
  <c r="P783" i="1"/>
  <c r="Q783" i="1"/>
  <c r="R783" i="1"/>
  <c r="S783" i="1"/>
  <c r="T783" i="1"/>
  <c r="B784" i="1"/>
  <c r="C784" i="1"/>
  <c r="D784" i="1"/>
  <c r="E784" i="1"/>
  <c r="F784" i="1"/>
  <c r="G784" i="1"/>
  <c r="J784" i="1"/>
  <c r="M784" i="1" s="1"/>
  <c r="O784" i="1"/>
  <c r="P784" i="1"/>
  <c r="Q784" i="1"/>
  <c r="R784" i="1"/>
  <c r="S784" i="1"/>
  <c r="T784" i="1"/>
  <c r="B785" i="1"/>
  <c r="C785" i="1"/>
  <c r="D785" i="1"/>
  <c r="E785" i="1"/>
  <c r="F785" i="1"/>
  <c r="G785" i="1"/>
  <c r="J785" i="1"/>
  <c r="M785" i="1" s="1"/>
  <c r="O785" i="1"/>
  <c r="P785" i="1"/>
  <c r="Q785" i="1"/>
  <c r="R785" i="1"/>
  <c r="S785" i="1"/>
  <c r="T785" i="1"/>
  <c r="B786" i="1"/>
  <c r="C786" i="1"/>
  <c r="D786" i="1"/>
  <c r="E786" i="1"/>
  <c r="F786" i="1"/>
  <c r="G786" i="1"/>
  <c r="J786" i="1"/>
  <c r="M786" i="1" s="1"/>
  <c r="O786" i="1"/>
  <c r="P786" i="1"/>
  <c r="Q786" i="1"/>
  <c r="R786" i="1"/>
  <c r="S786" i="1"/>
  <c r="T786" i="1"/>
  <c r="B787" i="1"/>
  <c r="C787" i="1"/>
  <c r="D787" i="1"/>
  <c r="E787" i="1"/>
  <c r="F787" i="1"/>
  <c r="G787" i="1"/>
  <c r="J787" i="1"/>
  <c r="M787" i="1" s="1"/>
  <c r="O787" i="1"/>
  <c r="P787" i="1"/>
  <c r="Q787" i="1"/>
  <c r="R787" i="1"/>
  <c r="S787" i="1"/>
  <c r="T787" i="1"/>
  <c r="B788" i="1"/>
  <c r="C788" i="1"/>
  <c r="D788" i="1"/>
  <c r="E788" i="1"/>
  <c r="F788" i="1"/>
  <c r="G788" i="1"/>
  <c r="J788" i="1"/>
  <c r="M788" i="1" s="1"/>
  <c r="O788" i="1"/>
  <c r="P788" i="1"/>
  <c r="Q788" i="1"/>
  <c r="R788" i="1"/>
  <c r="S788" i="1"/>
  <c r="T788" i="1"/>
  <c r="B789" i="1"/>
  <c r="C789" i="1"/>
  <c r="D789" i="1"/>
  <c r="E789" i="1"/>
  <c r="F789" i="1"/>
  <c r="G789" i="1"/>
  <c r="J789" i="1"/>
  <c r="M789" i="1" s="1"/>
  <c r="O789" i="1"/>
  <c r="P789" i="1"/>
  <c r="Q789" i="1"/>
  <c r="R789" i="1"/>
  <c r="S789" i="1"/>
  <c r="T789" i="1"/>
  <c r="B790" i="1"/>
  <c r="C790" i="1"/>
  <c r="D790" i="1"/>
  <c r="E790" i="1"/>
  <c r="F790" i="1"/>
  <c r="G790" i="1"/>
  <c r="J790" i="1"/>
  <c r="M790" i="1" s="1"/>
  <c r="O790" i="1"/>
  <c r="P790" i="1"/>
  <c r="Q790" i="1"/>
  <c r="R790" i="1"/>
  <c r="S790" i="1"/>
  <c r="T790" i="1"/>
  <c r="B791" i="1"/>
  <c r="C791" i="1"/>
  <c r="D791" i="1"/>
  <c r="E791" i="1"/>
  <c r="F791" i="1"/>
  <c r="G791" i="1"/>
  <c r="J791" i="1"/>
  <c r="M791" i="1" s="1"/>
  <c r="O791" i="1"/>
  <c r="P791" i="1"/>
  <c r="Q791" i="1"/>
  <c r="R791" i="1"/>
  <c r="S791" i="1"/>
  <c r="T791" i="1"/>
  <c r="B792" i="1"/>
  <c r="C792" i="1"/>
  <c r="D792" i="1"/>
  <c r="E792" i="1"/>
  <c r="F792" i="1"/>
  <c r="G792" i="1"/>
  <c r="J792" i="1"/>
  <c r="M792" i="1" s="1"/>
  <c r="O792" i="1"/>
  <c r="P792" i="1"/>
  <c r="Q792" i="1"/>
  <c r="R792" i="1"/>
  <c r="S792" i="1"/>
  <c r="T792" i="1"/>
  <c r="B793" i="1"/>
  <c r="C793" i="1"/>
  <c r="D793" i="1"/>
  <c r="E793" i="1"/>
  <c r="F793" i="1"/>
  <c r="G793" i="1"/>
  <c r="J793" i="1"/>
  <c r="M793" i="1" s="1"/>
  <c r="O793" i="1"/>
  <c r="P793" i="1"/>
  <c r="Q793" i="1"/>
  <c r="R793" i="1"/>
  <c r="S793" i="1"/>
  <c r="T793" i="1"/>
  <c r="B794" i="1"/>
  <c r="C794" i="1"/>
  <c r="D794" i="1"/>
  <c r="E794" i="1"/>
  <c r="F794" i="1"/>
  <c r="G794" i="1"/>
  <c r="J794" i="1"/>
  <c r="M794" i="1" s="1"/>
  <c r="O794" i="1"/>
  <c r="P794" i="1"/>
  <c r="Q794" i="1"/>
  <c r="R794" i="1"/>
  <c r="S794" i="1"/>
  <c r="T794" i="1"/>
  <c r="B795" i="1"/>
  <c r="C795" i="1"/>
  <c r="D795" i="1"/>
  <c r="E795" i="1"/>
  <c r="F795" i="1"/>
  <c r="G795" i="1"/>
  <c r="J795" i="1"/>
  <c r="M795" i="1" s="1"/>
  <c r="O795" i="1"/>
  <c r="P795" i="1"/>
  <c r="Q795" i="1"/>
  <c r="R795" i="1"/>
  <c r="S795" i="1"/>
  <c r="T795" i="1"/>
  <c r="B796" i="1"/>
  <c r="C796" i="1"/>
  <c r="D796" i="1"/>
  <c r="E796" i="1"/>
  <c r="F796" i="1"/>
  <c r="G796" i="1"/>
  <c r="J796" i="1"/>
  <c r="M796" i="1" s="1"/>
  <c r="O796" i="1"/>
  <c r="P796" i="1"/>
  <c r="Q796" i="1"/>
  <c r="R796" i="1"/>
  <c r="S796" i="1"/>
  <c r="T796" i="1"/>
  <c r="B797" i="1"/>
  <c r="C797" i="1"/>
  <c r="D797" i="1"/>
  <c r="E797" i="1"/>
  <c r="F797" i="1"/>
  <c r="G797" i="1"/>
  <c r="J797" i="1"/>
  <c r="M797" i="1" s="1"/>
  <c r="O797" i="1"/>
  <c r="P797" i="1"/>
  <c r="Q797" i="1"/>
  <c r="R797" i="1"/>
  <c r="S797" i="1"/>
  <c r="T797" i="1"/>
  <c r="B798" i="1"/>
  <c r="C798" i="1"/>
  <c r="D798" i="1"/>
  <c r="E798" i="1"/>
  <c r="F798" i="1"/>
  <c r="G798" i="1"/>
  <c r="J798" i="1"/>
  <c r="M798" i="1" s="1"/>
  <c r="O798" i="1"/>
  <c r="P798" i="1"/>
  <c r="Q798" i="1"/>
  <c r="R798" i="1"/>
  <c r="S798" i="1"/>
  <c r="T798" i="1"/>
  <c r="B799" i="1"/>
  <c r="C799" i="1"/>
  <c r="D799" i="1"/>
  <c r="E799" i="1"/>
  <c r="F799" i="1"/>
  <c r="G799" i="1"/>
  <c r="J799" i="1"/>
  <c r="M799" i="1" s="1"/>
  <c r="O799" i="1"/>
  <c r="P799" i="1"/>
  <c r="Q799" i="1"/>
  <c r="R799" i="1"/>
  <c r="S799" i="1"/>
  <c r="T799" i="1"/>
  <c r="B800" i="1"/>
  <c r="C800" i="1"/>
  <c r="D800" i="1"/>
  <c r="E800" i="1"/>
  <c r="F800" i="1"/>
  <c r="G800" i="1"/>
  <c r="J800" i="1"/>
  <c r="M800" i="1" s="1"/>
  <c r="O800" i="1"/>
  <c r="P800" i="1"/>
  <c r="Q800" i="1"/>
  <c r="R800" i="1"/>
  <c r="S800" i="1"/>
  <c r="T800" i="1"/>
  <c r="B801" i="1"/>
  <c r="C801" i="1"/>
  <c r="D801" i="1"/>
  <c r="E801" i="1"/>
  <c r="F801" i="1"/>
  <c r="G801" i="1"/>
  <c r="J801" i="1"/>
  <c r="M801" i="1" s="1"/>
  <c r="O801" i="1"/>
  <c r="P801" i="1"/>
  <c r="Q801" i="1"/>
  <c r="R801" i="1"/>
  <c r="S801" i="1"/>
  <c r="T801" i="1"/>
  <c r="B802" i="1"/>
  <c r="C802" i="1"/>
  <c r="D802" i="1"/>
  <c r="E802" i="1"/>
  <c r="F802" i="1"/>
  <c r="G802" i="1"/>
  <c r="J802" i="1"/>
  <c r="M802" i="1" s="1"/>
  <c r="O802" i="1"/>
  <c r="P802" i="1"/>
  <c r="Q802" i="1"/>
  <c r="R802" i="1"/>
  <c r="S802" i="1"/>
  <c r="T802" i="1"/>
  <c r="B803" i="1"/>
  <c r="C803" i="1"/>
  <c r="D803" i="1"/>
  <c r="E803" i="1"/>
  <c r="F803" i="1"/>
  <c r="G803" i="1"/>
  <c r="J803" i="1"/>
  <c r="M803" i="1" s="1"/>
  <c r="O803" i="1"/>
  <c r="P803" i="1"/>
  <c r="Q803" i="1"/>
  <c r="R803" i="1"/>
  <c r="S803" i="1"/>
  <c r="T803" i="1"/>
  <c r="B804" i="1"/>
  <c r="C804" i="1"/>
  <c r="D804" i="1"/>
  <c r="E804" i="1"/>
  <c r="F804" i="1"/>
  <c r="G804" i="1"/>
  <c r="J804" i="1"/>
  <c r="M804" i="1" s="1"/>
  <c r="O804" i="1"/>
  <c r="P804" i="1"/>
  <c r="Q804" i="1"/>
  <c r="R804" i="1"/>
  <c r="S804" i="1"/>
  <c r="T804" i="1"/>
  <c r="B805" i="1"/>
  <c r="C805" i="1"/>
  <c r="D805" i="1"/>
  <c r="E805" i="1"/>
  <c r="F805" i="1"/>
  <c r="G805" i="1"/>
  <c r="J805" i="1"/>
  <c r="M805" i="1" s="1"/>
  <c r="O805" i="1"/>
  <c r="P805" i="1"/>
  <c r="Q805" i="1"/>
  <c r="R805" i="1"/>
  <c r="S805" i="1"/>
  <c r="T805" i="1"/>
  <c r="B806" i="1"/>
  <c r="C806" i="1"/>
  <c r="D806" i="1"/>
  <c r="E806" i="1"/>
  <c r="F806" i="1"/>
  <c r="G806" i="1"/>
  <c r="J806" i="1"/>
  <c r="M806" i="1" s="1"/>
  <c r="O806" i="1"/>
  <c r="P806" i="1"/>
  <c r="Q806" i="1"/>
  <c r="R806" i="1"/>
  <c r="S806" i="1"/>
  <c r="T806" i="1"/>
  <c r="B807" i="1"/>
  <c r="C807" i="1"/>
  <c r="D807" i="1"/>
  <c r="E807" i="1"/>
  <c r="F807" i="1"/>
  <c r="G807" i="1"/>
  <c r="J807" i="1"/>
  <c r="M807" i="1" s="1"/>
  <c r="O807" i="1"/>
  <c r="P807" i="1"/>
  <c r="Q807" i="1"/>
  <c r="R807" i="1"/>
  <c r="S807" i="1"/>
  <c r="T807" i="1"/>
  <c r="B808" i="1"/>
  <c r="C808" i="1"/>
  <c r="D808" i="1"/>
  <c r="E808" i="1"/>
  <c r="F808" i="1"/>
  <c r="G808" i="1"/>
  <c r="J808" i="1"/>
  <c r="M808" i="1" s="1"/>
  <c r="O808" i="1"/>
  <c r="P808" i="1"/>
  <c r="Q808" i="1"/>
  <c r="R808" i="1"/>
  <c r="S808" i="1"/>
  <c r="T808" i="1"/>
  <c r="B809" i="1"/>
  <c r="C809" i="1"/>
  <c r="D809" i="1"/>
  <c r="E809" i="1"/>
  <c r="F809" i="1"/>
  <c r="G809" i="1"/>
  <c r="J809" i="1"/>
  <c r="M809" i="1" s="1"/>
  <c r="O809" i="1"/>
  <c r="P809" i="1"/>
  <c r="Q809" i="1"/>
  <c r="R809" i="1"/>
  <c r="S809" i="1"/>
  <c r="T809" i="1"/>
  <c r="B810" i="1"/>
  <c r="C810" i="1"/>
  <c r="D810" i="1"/>
  <c r="E810" i="1"/>
  <c r="F810" i="1"/>
  <c r="G810" i="1"/>
  <c r="J810" i="1"/>
  <c r="M810" i="1" s="1"/>
  <c r="O810" i="1"/>
  <c r="P810" i="1"/>
  <c r="Q810" i="1"/>
  <c r="R810" i="1"/>
  <c r="S810" i="1"/>
  <c r="T810" i="1"/>
  <c r="B811" i="1"/>
  <c r="C811" i="1"/>
  <c r="D811" i="1"/>
  <c r="E811" i="1"/>
  <c r="F811" i="1"/>
  <c r="G811" i="1"/>
  <c r="J811" i="1"/>
  <c r="M811" i="1" s="1"/>
  <c r="O811" i="1"/>
  <c r="P811" i="1"/>
  <c r="Q811" i="1"/>
  <c r="R811" i="1"/>
  <c r="S811" i="1"/>
  <c r="T811" i="1"/>
  <c r="B812" i="1"/>
  <c r="C812" i="1"/>
  <c r="D812" i="1"/>
  <c r="E812" i="1"/>
  <c r="F812" i="1"/>
  <c r="G812" i="1"/>
  <c r="J812" i="1"/>
  <c r="M812" i="1" s="1"/>
  <c r="O812" i="1"/>
  <c r="P812" i="1"/>
  <c r="Q812" i="1"/>
  <c r="R812" i="1"/>
  <c r="S812" i="1"/>
  <c r="T812" i="1"/>
  <c r="B813" i="1"/>
  <c r="C813" i="1"/>
  <c r="D813" i="1"/>
  <c r="E813" i="1"/>
  <c r="F813" i="1"/>
  <c r="G813" i="1"/>
  <c r="J813" i="1"/>
  <c r="M813" i="1" s="1"/>
  <c r="O813" i="1"/>
  <c r="P813" i="1"/>
  <c r="Q813" i="1"/>
  <c r="R813" i="1"/>
  <c r="S813" i="1"/>
  <c r="T813" i="1"/>
  <c r="B814" i="1"/>
  <c r="C814" i="1"/>
  <c r="D814" i="1"/>
  <c r="E814" i="1"/>
  <c r="F814" i="1"/>
  <c r="G814" i="1"/>
  <c r="J814" i="1"/>
  <c r="M814" i="1" s="1"/>
  <c r="O814" i="1"/>
  <c r="P814" i="1"/>
  <c r="Q814" i="1"/>
  <c r="R814" i="1"/>
  <c r="S814" i="1"/>
  <c r="T814" i="1"/>
  <c r="B815" i="1"/>
  <c r="C815" i="1"/>
  <c r="D815" i="1"/>
  <c r="E815" i="1"/>
  <c r="F815" i="1"/>
  <c r="G815" i="1"/>
  <c r="J815" i="1"/>
  <c r="M815" i="1" s="1"/>
  <c r="O815" i="1"/>
  <c r="P815" i="1"/>
  <c r="Q815" i="1"/>
  <c r="R815" i="1"/>
  <c r="S815" i="1"/>
  <c r="T815" i="1"/>
  <c r="B816" i="1"/>
  <c r="C816" i="1"/>
  <c r="D816" i="1"/>
  <c r="E816" i="1"/>
  <c r="F816" i="1"/>
  <c r="G816" i="1"/>
  <c r="J816" i="1"/>
  <c r="M816" i="1" s="1"/>
  <c r="O816" i="1"/>
  <c r="P816" i="1"/>
  <c r="Q816" i="1"/>
  <c r="R816" i="1"/>
  <c r="S816" i="1"/>
  <c r="T816" i="1"/>
  <c r="B817" i="1"/>
  <c r="C817" i="1"/>
  <c r="D817" i="1"/>
  <c r="E817" i="1"/>
  <c r="F817" i="1"/>
  <c r="G817" i="1"/>
  <c r="J817" i="1"/>
  <c r="M817" i="1" s="1"/>
  <c r="O817" i="1"/>
  <c r="P817" i="1"/>
  <c r="Q817" i="1"/>
  <c r="R817" i="1"/>
  <c r="S817" i="1"/>
  <c r="T817" i="1"/>
  <c r="B818" i="1"/>
  <c r="C818" i="1"/>
  <c r="D818" i="1"/>
  <c r="E818" i="1"/>
  <c r="F818" i="1"/>
  <c r="G818" i="1"/>
  <c r="J818" i="1"/>
  <c r="M818" i="1" s="1"/>
  <c r="O818" i="1"/>
  <c r="P818" i="1"/>
  <c r="Q818" i="1"/>
  <c r="R818" i="1"/>
  <c r="S818" i="1"/>
  <c r="T818" i="1"/>
  <c r="B819" i="1"/>
  <c r="C819" i="1"/>
  <c r="D819" i="1"/>
  <c r="E819" i="1"/>
  <c r="F819" i="1"/>
  <c r="G819" i="1"/>
  <c r="J819" i="1"/>
  <c r="M819" i="1" s="1"/>
  <c r="O819" i="1"/>
  <c r="P819" i="1"/>
  <c r="Q819" i="1"/>
  <c r="R819" i="1"/>
  <c r="S819" i="1"/>
  <c r="T819" i="1"/>
  <c r="B820" i="1"/>
  <c r="C820" i="1"/>
  <c r="D820" i="1"/>
  <c r="E820" i="1"/>
  <c r="F820" i="1"/>
  <c r="G820" i="1"/>
  <c r="J820" i="1"/>
  <c r="M820" i="1" s="1"/>
  <c r="O820" i="1"/>
  <c r="P820" i="1"/>
  <c r="Q820" i="1"/>
  <c r="R820" i="1"/>
  <c r="S820" i="1"/>
  <c r="T820" i="1"/>
  <c r="B821" i="1"/>
  <c r="C821" i="1"/>
  <c r="D821" i="1"/>
  <c r="E821" i="1"/>
  <c r="F821" i="1"/>
  <c r="G821" i="1"/>
  <c r="J821" i="1"/>
  <c r="M821" i="1" s="1"/>
  <c r="O821" i="1"/>
  <c r="P821" i="1"/>
  <c r="Q821" i="1"/>
  <c r="R821" i="1"/>
  <c r="S821" i="1"/>
  <c r="T821" i="1"/>
  <c r="B822" i="1"/>
  <c r="C822" i="1"/>
  <c r="D822" i="1"/>
  <c r="E822" i="1"/>
  <c r="F822" i="1"/>
  <c r="G822" i="1"/>
  <c r="J822" i="1"/>
  <c r="M822" i="1" s="1"/>
  <c r="O822" i="1"/>
  <c r="P822" i="1"/>
  <c r="Q822" i="1"/>
  <c r="R822" i="1"/>
  <c r="S822" i="1"/>
  <c r="T822" i="1"/>
  <c r="B823" i="1"/>
  <c r="C823" i="1"/>
  <c r="D823" i="1"/>
  <c r="E823" i="1"/>
  <c r="F823" i="1"/>
  <c r="G823" i="1"/>
  <c r="J823" i="1"/>
  <c r="M823" i="1" s="1"/>
  <c r="O823" i="1"/>
  <c r="P823" i="1"/>
  <c r="Q823" i="1"/>
  <c r="R823" i="1"/>
  <c r="S823" i="1"/>
  <c r="T823" i="1"/>
  <c r="B824" i="1"/>
  <c r="C824" i="1"/>
  <c r="D824" i="1"/>
  <c r="E824" i="1"/>
  <c r="F824" i="1"/>
  <c r="G824" i="1"/>
  <c r="J824" i="1"/>
  <c r="M824" i="1" s="1"/>
  <c r="O824" i="1"/>
  <c r="P824" i="1"/>
  <c r="Q824" i="1"/>
  <c r="R824" i="1"/>
  <c r="S824" i="1"/>
  <c r="T824" i="1"/>
  <c r="B825" i="1"/>
  <c r="C825" i="1"/>
  <c r="D825" i="1"/>
  <c r="E825" i="1"/>
  <c r="F825" i="1"/>
  <c r="G825" i="1"/>
  <c r="J825" i="1"/>
  <c r="M825" i="1" s="1"/>
  <c r="O825" i="1"/>
  <c r="P825" i="1"/>
  <c r="Q825" i="1"/>
  <c r="R825" i="1"/>
  <c r="S825" i="1"/>
  <c r="T825" i="1"/>
  <c r="B826" i="1"/>
  <c r="C826" i="1"/>
  <c r="D826" i="1"/>
  <c r="E826" i="1"/>
  <c r="F826" i="1"/>
  <c r="G826" i="1"/>
  <c r="J826" i="1"/>
  <c r="M826" i="1" s="1"/>
  <c r="O826" i="1"/>
  <c r="P826" i="1"/>
  <c r="Q826" i="1"/>
  <c r="R826" i="1"/>
  <c r="S826" i="1"/>
  <c r="T826" i="1"/>
  <c r="B827" i="1"/>
  <c r="C827" i="1"/>
  <c r="D827" i="1"/>
  <c r="E827" i="1"/>
  <c r="F827" i="1"/>
  <c r="G827" i="1"/>
  <c r="J827" i="1"/>
  <c r="M827" i="1" s="1"/>
  <c r="O827" i="1"/>
  <c r="P827" i="1"/>
  <c r="Q827" i="1"/>
  <c r="R827" i="1"/>
  <c r="S827" i="1"/>
  <c r="T827" i="1"/>
  <c r="B828" i="1"/>
  <c r="C828" i="1"/>
  <c r="D828" i="1"/>
  <c r="E828" i="1"/>
  <c r="F828" i="1"/>
  <c r="G828" i="1"/>
  <c r="J828" i="1"/>
  <c r="M828" i="1" s="1"/>
  <c r="O828" i="1"/>
  <c r="P828" i="1"/>
  <c r="Q828" i="1"/>
  <c r="R828" i="1"/>
  <c r="S828" i="1"/>
  <c r="T828" i="1"/>
  <c r="B829" i="1"/>
  <c r="C829" i="1"/>
  <c r="D829" i="1"/>
  <c r="E829" i="1"/>
  <c r="F829" i="1"/>
  <c r="G829" i="1"/>
  <c r="J829" i="1"/>
  <c r="M829" i="1" s="1"/>
  <c r="O829" i="1"/>
  <c r="P829" i="1"/>
  <c r="Q829" i="1"/>
  <c r="R829" i="1"/>
  <c r="S829" i="1"/>
  <c r="T829" i="1"/>
  <c r="B830" i="1"/>
  <c r="C830" i="1"/>
  <c r="D830" i="1"/>
  <c r="E830" i="1"/>
  <c r="F830" i="1"/>
  <c r="G830" i="1"/>
  <c r="J830" i="1"/>
  <c r="M830" i="1" s="1"/>
  <c r="O830" i="1"/>
  <c r="P830" i="1"/>
  <c r="Q830" i="1"/>
  <c r="R830" i="1"/>
  <c r="S830" i="1"/>
  <c r="T830" i="1"/>
  <c r="B831" i="1"/>
  <c r="C831" i="1"/>
  <c r="D831" i="1"/>
  <c r="E831" i="1"/>
  <c r="F831" i="1"/>
  <c r="G831" i="1"/>
  <c r="J831" i="1"/>
  <c r="M831" i="1" s="1"/>
  <c r="O831" i="1"/>
  <c r="P831" i="1"/>
  <c r="Q831" i="1"/>
  <c r="R831" i="1"/>
  <c r="S831" i="1"/>
  <c r="T831" i="1"/>
  <c r="B832" i="1"/>
  <c r="C832" i="1"/>
  <c r="D832" i="1"/>
  <c r="E832" i="1"/>
  <c r="F832" i="1"/>
  <c r="G832" i="1"/>
  <c r="J832" i="1"/>
  <c r="M832" i="1" s="1"/>
  <c r="O832" i="1"/>
  <c r="P832" i="1"/>
  <c r="Q832" i="1"/>
  <c r="R832" i="1"/>
  <c r="S832" i="1"/>
  <c r="T832" i="1"/>
  <c r="B833" i="1"/>
  <c r="C833" i="1"/>
  <c r="D833" i="1"/>
  <c r="E833" i="1"/>
  <c r="F833" i="1"/>
  <c r="G833" i="1"/>
  <c r="J833" i="1"/>
  <c r="M833" i="1" s="1"/>
  <c r="O833" i="1"/>
  <c r="P833" i="1"/>
  <c r="Q833" i="1"/>
  <c r="R833" i="1"/>
  <c r="S833" i="1"/>
  <c r="T833" i="1"/>
  <c r="B834" i="1"/>
  <c r="C834" i="1"/>
  <c r="D834" i="1"/>
  <c r="E834" i="1"/>
  <c r="F834" i="1"/>
  <c r="G834" i="1"/>
  <c r="J834" i="1"/>
  <c r="M834" i="1" s="1"/>
  <c r="O834" i="1"/>
  <c r="P834" i="1"/>
  <c r="Q834" i="1"/>
  <c r="R834" i="1"/>
  <c r="S834" i="1"/>
  <c r="T834" i="1"/>
  <c r="B835" i="1"/>
  <c r="C835" i="1"/>
  <c r="D835" i="1"/>
  <c r="E835" i="1"/>
  <c r="F835" i="1"/>
  <c r="G835" i="1"/>
  <c r="J835" i="1"/>
  <c r="M835" i="1" s="1"/>
  <c r="O835" i="1"/>
  <c r="P835" i="1"/>
  <c r="Q835" i="1"/>
  <c r="R835" i="1"/>
  <c r="S835" i="1"/>
  <c r="T835" i="1"/>
  <c r="B836" i="1"/>
  <c r="C836" i="1"/>
  <c r="D836" i="1"/>
  <c r="E836" i="1"/>
  <c r="F836" i="1"/>
  <c r="G836" i="1"/>
  <c r="J836" i="1"/>
  <c r="M836" i="1" s="1"/>
  <c r="O836" i="1"/>
  <c r="P836" i="1"/>
  <c r="Q836" i="1"/>
  <c r="R836" i="1"/>
  <c r="S836" i="1"/>
  <c r="T836" i="1"/>
  <c r="B837" i="1"/>
  <c r="C837" i="1"/>
  <c r="D837" i="1"/>
  <c r="E837" i="1"/>
  <c r="F837" i="1"/>
  <c r="G837" i="1"/>
  <c r="J837" i="1"/>
  <c r="M837" i="1" s="1"/>
  <c r="O837" i="1"/>
  <c r="P837" i="1"/>
  <c r="Q837" i="1"/>
  <c r="R837" i="1"/>
  <c r="S837" i="1"/>
  <c r="T837" i="1"/>
  <c r="B838" i="1"/>
  <c r="C838" i="1"/>
  <c r="D838" i="1"/>
  <c r="E838" i="1"/>
  <c r="F838" i="1"/>
  <c r="G838" i="1"/>
  <c r="J838" i="1"/>
  <c r="M838" i="1" s="1"/>
  <c r="O838" i="1"/>
  <c r="P838" i="1"/>
  <c r="Q838" i="1"/>
  <c r="R838" i="1"/>
  <c r="S838" i="1"/>
  <c r="T838" i="1"/>
  <c r="B839" i="1"/>
  <c r="C839" i="1"/>
  <c r="D839" i="1"/>
  <c r="E839" i="1"/>
  <c r="F839" i="1"/>
  <c r="G839" i="1"/>
  <c r="J839" i="1"/>
  <c r="M839" i="1" s="1"/>
  <c r="O839" i="1"/>
  <c r="P839" i="1"/>
  <c r="Q839" i="1"/>
  <c r="R839" i="1"/>
  <c r="S839" i="1"/>
  <c r="T839" i="1"/>
  <c r="B840" i="1"/>
  <c r="C840" i="1"/>
  <c r="D840" i="1"/>
  <c r="E840" i="1"/>
  <c r="F840" i="1"/>
  <c r="G840" i="1"/>
  <c r="J840" i="1"/>
  <c r="M840" i="1" s="1"/>
  <c r="O840" i="1"/>
  <c r="P840" i="1"/>
  <c r="Q840" i="1"/>
  <c r="R840" i="1"/>
  <c r="S840" i="1"/>
  <c r="T840" i="1"/>
  <c r="B841" i="1"/>
  <c r="C841" i="1"/>
  <c r="D841" i="1"/>
  <c r="E841" i="1"/>
  <c r="F841" i="1"/>
  <c r="G841" i="1"/>
  <c r="J841" i="1"/>
  <c r="M841" i="1" s="1"/>
  <c r="O841" i="1"/>
  <c r="P841" i="1"/>
  <c r="Q841" i="1"/>
  <c r="R841" i="1"/>
  <c r="S841" i="1"/>
  <c r="T841" i="1"/>
  <c r="B842" i="1"/>
  <c r="C842" i="1"/>
  <c r="D842" i="1"/>
  <c r="E842" i="1"/>
  <c r="F842" i="1"/>
  <c r="G842" i="1"/>
  <c r="J842" i="1"/>
  <c r="M842" i="1" s="1"/>
  <c r="O842" i="1"/>
  <c r="P842" i="1"/>
  <c r="Q842" i="1"/>
  <c r="R842" i="1"/>
  <c r="S842" i="1"/>
  <c r="T842" i="1"/>
  <c r="B843" i="1"/>
  <c r="C843" i="1"/>
  <c r="D843" i="1"/>
  <c r="E843" i="1"/>
  <c r="F843" i="1"/>
  <c r="G843" i="1"/>
  <c r="J843" i="1"/>
  <c r="M843" i="1" s="1"/>
  <c r="O843" i="1"/>
  <c r="P843" i="1"/>
  <c r="Q843" i="1"/>
  <c r="R843" i="1"/>
  <c r="S843" i="1"/>
  <c r="T843" i="1"/>
  <c r="B844" i="1"/>
  <c r="C844" i="1"/>
  <c r="D844" i="1"/>
  <c r="E844" i="1"/>
  <c r="F844" i="1"/>
  <c r="G844" i="1"/>
  <c r="J844" i="1"/>
  <c r="M844" i="1" s="1"/>
  <c r="O844" i="1"/>
  <c r="P844" i="1"/>
  <c r="Q844" i="1"/>
  <c r="R844" i="1"/>
  <c r="S844" i="1"/>
  <c r="T844" i="1"/>
  <c r="B845" i="1"/>
  <c r="C845" i="1"/>
  <c r="D845" i="1"/>
  <c r="E845" i="1"/>
  <c r="F845" i="1"/>
  <c r="G845" i="1"/>
  <c r="J845" i="1"/>
  <c r="M845" i="1" s="1"/>
  <c r="O845" i="1"/>
  <c r="P845" i="1"/>
  <c r="Q845" i="1"/>
  <c r="R845" i="1"/>
  <c r="S845" i="1"/>
  <c r="T845" i="1"/>
  <c r="B846" i="1"/>
  <c r="C846" i="1"/>
  <c r="D846" i="1"/>
  <c r="E846" i="1"/>
  <c r="F846" i="1"/>
  <c r="G846" i="1"/>
  <c r="J846" i="1"/>
  <c r="M846" i="1" s="1"/>
  <c r="O846" i="1"/>
  <c r="P846" i="1"/>
  <c r="Q846" i="1"/>
  <c r="R846" i="1"/>
  <c r="S846" i="1"/>
  <c r="T846" i="1"/>
  <c r="B847" i="1"/>
  <c r="C847" i="1"/>
  <c r="D847" i="1"/>
  <c r="E847" i="1"/>
  <c r="F847" i="1"/>
  <c r="G847" i="1"/>
  <c r="J847" i="1"/>
  <c r="M847" i="1" s="1"/>
  <c r="O847" i="1"/>
  <c r="P847" i="1"/>
  <c r="Q847" i="1"/>
  <c r="R847" i="1"/>
  <c r="S847" i="1"/>
  <c r="T847" i="1"/>
  <c r="B848" i="1"/>
  <c r="C848" i="1"/>
  <c r="D848" i="1"/>
  <c r="E848" i="1"/>
  <c r="F848" i="1"/>
  <c r="G848" i="1"/>
  <c r="J848" i="1"/>
  <c r="M848" i="1" s="1"/>
  <c r="O848" i="1"/>
  <c r="P848" i="1"/>
  <c r="Q848" i="1"/>
  <c r="R848" i="1"/>
  <c r="S848" i="1"/>
  <c r="T848" i="1"/>
  <c r="B849" i="1"/>
  <c r="C849" i="1"/>
  <c r="D849" i="1"/>
  <c r="E849" i="1"/>
  <c r="F849" i="1"/>
  <c r="G849" i="1"/>
  <c r="J849" i="1"/>
  <c r="M849" i="1" s="1"/>
  <c r="O849" i="1"/>
  <c r="P849" i="1"/>
  <c r="Q849" i="1"/>
  <c r="R849" i="1"/>
  <c r="S849" i="1"/>
  <c r="T849" i="1"/>
  <c r="B850" i="1"/>
  <c r="C850" i="1"/>
  <c r="D850" i="1"/>
  <c r="E850" i="1"/>
  <c r="F850" i="1"/>
  <c r="G850" i="1"/>
  <c r="J850" i="1"/>
  <c r="M850" i="1" s="1"/>
  <c r="O850" i="1"/>
  <c r="P850" i="1"/>
  <c r="Q850" i="1"/>
  <c r="R850" i="1"/>
  <c r="S850" i="1"/>
  <c r="T850" i="1"/>
  <c r="B851" i="1"/>
  <c r="C851" i="1"/>
  <c r="D851" i="1"/>
  <c r="E851" i="1"/>
  <c r="F851" i="1"/>
  <c r="G851" i="1"/>
  <c r="J851" i="1"/>
  <c r="M851" i="1" s="1"/>
  <c r="O851" i="1"/>
  <c r="P851" i="1"/>
  <c r="Q851" i="1"/>
  <c r="R851" i="1"/>
  <c r="S851" i="1"/>
  <c r="T851" i="1"/>
  <c r="B852" i="1"/>
  <c r="C852" i="1"/>
  <c r="D852" i="1"/>
  <c r="E852" i="1"/>
  <c r="F852" i="1"/>
  <c r="G852" i="1"/>
  <c r="J852" i="1"/>
  <c r="M852" i="1" s="1"/>
  <c r="O852" i="1"/>
  <c r="P852" i="1"/>
  <c r="Q852" i="1"/>
  <c r="R852" i="1"/>
  <c r="S852" i="1"/>
  <c r="T852" i="1"/>
  <c r="B853" i="1"/>
  <c r="C853" i="1"/>
  <c r="D853" i="1"/>
  <c r="E853" i="1"/>
  <c r="F853" i="1"/>
  <c r="G853" i="1"/>
  <c r="J853" i="1"/>
  <c r="M853" i="1" s="1"/>
  <c r="O853" i="1"/>
  <c r="P853" i="1"/>
  <c r="Q853" i="1"/>
  <c r="R853" i="1"/>
  <c r="S853" i="1"/>
  <c r="T853" i="1"/>
  <c r="B854" i="1"/>
  <c r="C854" i="1"/>
  <c r="D854" i="1"/>
  <c r="E854" i="1"/>
  <c r="F854" i="1"/>
  <c r="G854" i="1"/>
  <c r="J854" i="1"/>
  <c r="M854" i="1" s="1"/>
  <c r="O854" i="1"/>
  <c r="P854" i="1"/>
  <c r="Q854" i="1"/>
  <c r="R854" i="1"/>
  <c r="S854" i="1"/>
  <c r="T854" i="1"/>
  <c r="B855" i="1"/>
  <c r="C855" i="1"/>
  <c r="D855" i="1"/>
  <c r="E855" i="1"/>
  <c r="F855" i="1"/>
  <c r="G855" i="1"/>
  <c r="J855" i="1"/>
  <c r="M855" i="1" s="1"/>
  <c r="O855" i="1"/>
  <c r="P855" i="1"/>
  <c r="Q855" i="1"/>
  <c r="R855" i="1"/>
  <c r="S855" i="1"/>
  <c r="T855" i="1"/>
  <c r="B856" i="1"/>
  <c r="C856" i="1"/>
  <c r="D856" i="1"/>
  <c r="E856" i="1"/>
  <c r="F856" i="1"/>
  <c r="G856" i="1"/>
  <c r="J856" i="1"/>
  <c r="M856" i="1" s="1"/>
  <c r="O856" i="1"/>
  <c r="P856" i="1"/>
  <c r="Q856" i="1"/>
  <c r="R856" i="1"/>
  <c r="S856" i="1"/>
  <c r="T856" i="1"/>
  <c r="B857" i="1"/>
  <c r="C857" i="1"/>
  <c r="D857" i="1"/>
  <c r="E857" i="1"/>
  <c r="F857" i="1"/>
  <c r="G857" i="1"/>
  <c r="J857" i="1"/>
  <c r="M857" i="1" s="1"/>
  <c r="O857" i="1"/>
  <c r="P857" i="1"/>
  <c r="Q857" i="1"/>
  <c r="R857" i="1"/>
  <c r="S857" i="1"/>
  <c r="T857" i="1"/>
  <c r="B858" i="1"/>
  <c r="C858" i="1"/>
  <c r="D858" i="1"/>
  <c r="E858" i="1"/>
  <c r="F858" i="1"/>
  <c r="G858" i="1"/>
  <c r="J858" i="1"/>
  <c r="M858" i="1" s="1"/>
  <c r="O858" i="1"/>
  <c r="P858" i="1"/>
  <c r="Q858" i="1"/>
  <c r="R858" i="1"/>
  <c r="S858" i="1"/>
  <c r="T858" i="1"/>
  <c r="B859" i="1"/>
  <c r="C859" i="1"/>
  <c r="D859" i="1"/>
  <c r="E859" i="1"/>
  <c r="F859" i="1"/>
  <c r="G859" i="1"/>
  <c r="J859" i="1"/>
  <c r="M859" i="1" s="1"/>
  <c r="O859" i="1"/>
  <c r="P859" i="1"/>
  <c r="Q859" i="1"/>
  <c r="R859" i="1"/>
  <c r="S859" i="1"/>
  <c r="T859" i="1"/>
  <c r="B860" i="1"/>
  <c r="C860" i="1"/>
  <c r="D860" i="1"/>
  <c r="E860" i="1"/>
  <c r="F860" i="1"/>
  <c r="G860" i="1"/>
  <c r="J860" i="1"/>
  <c r="M860" i="1" s="1"/>
  <c r="O860" i="1"/>
  <c r="P860" i="1"/>
  <c r="Q860" i="1"/>
  <c r="R860" i="1"/>
  <c r="S860" i="1"/>
  <c r="T860" i="1"/>
  <c r="B861" i="1"/>
  <c r="C861" i="1"/>
  <c r="D861" i="1"/>
  <c r="E861" i="1"/>
  <c r="F861" i="1"/>
  <c r="G861" i="1"/>
  <c r="J861" i="1"/>
  <c r="M861" i="1" s="1"/>
  <c r="O861" i="1"/>
  <c r="P861" i="1"/>
  <c r="Q861" i="1"/>
  <c r="R861" i="1"/>
  <c r="S861" i="1"/>
  <c r="T861" i="1"/>
  <c r="B862" i="1"/>
  <c r="C862" i="1"/>
  <c r="D862" i="1"/>
  <c r="E862" i="1"/>
  <c r="F862" i="1"/>
  <c r="G862" i="1"/>
  <c r="J862" i="1"/>
  <c r="M862" i="1" s="1"/>
  <c r="O862" i="1"/>
  <c r="P862" i="1"/>
  <c r="Q862" i="1"/>
  <c r="R862" i="1"/>
  <c r="S862" i="1"/>
  <c r="T862" i="1"/>
  <c r="B863" i="1"/>
  <c r="C863" i="1"/>
  <c r="D863" i="1"/>
  <c r="E863" i="1"/>
  <c r="F863" i="1"/>
  <c r="G863" i="1"/>
  <c r="J863" i="1"/>
  <c r="M863" i="1" s="1"/>
  <c r="O863" i="1"/>
  <c r="P863" i="1"/>
  <c r="Q863" i="1"/>
  <c r="R863" i="1"/>
  <c r="S863" i="1"/>
  <c r="T863" i="1"/>
  <c r="B864" i="1"/>
  <c r="C864" i="1"/>
  <c r="D864" i="1"/>
  <c r="E864" i="1"/>
  <c r="F864" i="1"/>
  <c r="G864" i="1"/>
  <c r="J864" i="1"/>
  <c r="M864" i="1" s="1"/>
  <c r="O864" i="1"/>
  <c r="P864" i="1"/>
  <c r="Q864" i="1"/>
  <c r="R864" i="1"/>
  <c r="S864" i="1"/>
  <c r="T864" i="1"/>
  <c r="B865" i="1"/>
  <c r="C865" i="1"/>
  <c r="D865" i="1"/>
  <c r="E865" i="1"/>
  <c r="F865" i="1"/>
  <c r="G865" i="1"/>
  <c r="J865" i="1"/>
  <c r="M865" i="1" s="1"/>
  <c r="O865" i="1"/>
  <c r="P865" i="1"/>
  <c r="Q865" i="1"/>
  <c r="R865" i="1"/>
  <c r="S865" i="1"/>
  <c r="T865" i="1"/>
  <c r="B866" i="1"/>
  <c r="C866" i="1"/>
  <c r="D866" i="1"/>
  <c r="E866" i="1"/>
  <c r="F866" i="1"/>
  <c r="G866" i="1"/>
  <c r="J866" i="1"/>
  <c r="M866" i="1" s="1"/>
  <c r="O866" i="1"/>
  <c r="P866" i="1"/>
  <c r="Q866" i="1"/>
  <c r="R866" i="1"/>
  <c r="S866" i="1"/>
  <c r="T866" i="1"/>
  <c r="B867" i="1"/>
  <c r="C867" i="1"/>
  <c r="D867" i="1"/>
  <c r="E867" i="1"/>
  <c r="F867" i="1"/>
  <c r="G867" i="1"/>
  <c r="J867" i="1"/>
  <c r="M867" i="1" s="1"/>
  <c r="O867" i="1"/>
  <c r="P867" i="1"/>
  <c r="Q867" i="1"/>
  <c r="R867" i="1"/>
  <c r="S867" i="1"/>
  <c r="T867" i="1"/>
  <c r="B868" i="1"/>
  <c r="C868" i="1"/>
  <c r="D868" i="1"/>
  <c r="E868" i="1"/>
  <c r="F868" i="1"/>
  <c r="G868" i="1"/>
  <c r="J868" i="1"/>
  <c r="M868" i="1" s="1"/>
  <c r="O868" i="1"/>
  <c r="P868" i="1"/>
  <c r="Q868" i="1"/>
  <c r="R868" i="1"/>
  <c r="S868" i="1"/>
  <c r="T868" i="1"/>
  <c r="B869" i="1"/>
  <c r="C869" i="1"/>
  <c r="D869" i="1"/>
  <c r="E869" i="1"/>
  <c r="F869" i="1"/>
  <c r="G869" i="1"/>
  <c r="J869" i="1"/>
  <c r="M869" i="1" s="1"/>
  <c r="O869" i="1"/>
  <c r="P869" i="1"/>
  <c r="Q869" i="1"/>
  <c r="R869" i="1"/>
  <c r="S869" i="1"/>
  <c r="T869" i="1"/>
  <c r="B870" i="1"/>
  <c r="C870" i="1"/>
  <c r="D870" i="1"/>
  <c r="E870" i="1"/>
  <c r="F870" i="1"/>
  <c r="G870" i="1"/>
  <c r="J870" i="1"/>
  <c r="M870" i="1" s="1"/>
  <c r="O870" i="1"/>
  <c r="P870" i="1"/>
  <c r="Q870" i="1"/>
  <c r="R870" i="1"/>
  <c r="S870" i="1"/>
  <c r="T870" i="1"/>
  <c r="B871" i="1"/>
  <c r="C871" i="1"/>
  <c r="D871" i="1"/>
  <c r="E871" i="1"/>
  <c r="F871" i="1"/>
  <c r="G871" i="1"/>
  <c r="J871" i="1"/>
  <c r="M871" i="1" s="1"/>
  <c r="O871" i="1"/>
  <c r="P871" i="1"/>
  <c r="Q871" i="1"/>
  <c r="R871" i="1"/>
  <c r="S871" i="1"/>
  <c r="T871" i="1"/>
  <c r="B872" i="1"/>
  <c r="C872" i="1"/>
  <c r="D872" i="1"/>
  <c r="E872" i="1"/>
  <c r="F872" i="1"/>
  <c r="G872" i="1"/>
  <c r="J872" i="1"/>
  <c r="M872" i="1" s="1"/>
  <c r="O872" i="1"/>
  <c r="P872" i="1"/>
  <c r="Q872" i="1"/>
  <c r="R872" i="1"/>
  <c r="S872" i="1"/>
  <c r="T872" i="1"/>
  <c r="B873" i="1"/>
  <c r="C873" i="1"/>
  <c r="D873" i="1"/>
  <c r="E873" i="1"/>
  <c r="F873" i="1"/>
  <c r="G873" i="1"/>
  <c r="J873" i="1"/>
  <c r="M873" i="1" s="1"/>
  <c r="O873" i="1"/>
  <c r="P873" i="1"/>
  <c r="Q873" i="1"/>
  <c r="R873" i="1"/>
  <c r="S873" i="1"/>
  <c r="T873" i="1"/>
  <c r="B874" i="1"/>
  <c r="C874" i="1"/>
  <c r="D874" i="1"/>
  <c r="E874" i="1"/>
  <c r="F874" i="1"/>
  <c r="G874" i="1"/>
  <c r="J874" i="1"/>
  <c r="M874" i="1" s="1"/>
  <c r="O874" i="1"/>
  <c r="P874" i="1"/>
  <c r="Q874" i="1"/>
  <c r="R874" i="1"/>
  <c r="S874" i="1"/>
  <c r="T874" i="1"/>
  <c r="B875" i="1"/>
  <c r="C875" i="1"/>
  <c r="D875" i="1"/>
  <c r="E875" i="1"/>
  <c r="F875" i="1"/>
  <c r="G875" i="1"/>
  <c r="J875" i="1"/>
  <c r="M875" i="1" s="1"/>
  <c r="O875" i="1"/>
  <c r="P875" i="1"/>
  <c r="Q875" i="1"/>
  <c r="R875" i="1"/>
  <c r="S875" i="1"/>
  <c r="T875" i="1"/>
  <c r="B876" i="1"/>
  <c r="C876" i="1"/>
  <c r="D876" i="1"/>
  <c r="E876" i="1"/>
  <c r="F876" i="1"/>
  <c r="G876" i="1"/>
  <c r="J876" i="1"/>
  <c r="M876" i="1" s="1"/>
  <c r="O876" i="1"/>
  <c r="P876" i="1"/>
  <c r="Q876" i="1"/>
  <c r="R876" i="1"/>
  <c r="S876" i="1"/>
  <c r="T876" i="1"/>
  <c r="B877" i="1"/>
  <c r="C877" i="1"/>
  <c r="D877" i="1"/>
  <c r="E877" i="1"/>
  <c r="F877" i="1"/>
  <c r="G877" i="1"/>
  <c r="J877" i="1"/>
  <c r="M877" i="1" s="1"/>
  <c r="O877" i="1"/>
  <c r="P877" i="1"/>
  <c r="Q877" i="1"/>
  <c r="R877" i="1"/>
  <c r="S877" i="1"/>
  <c r="T877" i="1"/>
  <c r="B878" i="1"/>
  <c r="C878" i="1"/>
  <c r="D878" i="1"/>
  <c r="E878" i="1"/>
  <c r="F878" i="1"/>
  <c r="G878" i="1"/>
  <c r="J878" i="1"/>
  <c r="M878" i="1" s="1"/>
  <c r="O878" i="1"/>
  <c r="P878" i="1"/>
  <c r="Q878" i="1"/>
  <c r="R878" i="1"/>
  <c r="S878" i="1"/>
  <c r="T878" i="1"/>
  <c r="B879" i="1"/>
  <c r="C879" i="1"/>
  <c r="D879" i="1"/>
  <c r="E879" i="1"/>
  <c r="F879" i="1"/>
  <c r="G879" i="1"/>
  <c r="J879" i="1"/>
  <c r="M879" i="1" s="1"/>
  <c r="O879" i="1"/>
  <c r="P879" i="1"/>
  <c r="Q879" i="1"/>
  <c r="R879" i="1"/>
  <c r="S879" i="1"/>
  <c r="T879" i="1"/>
  <c r="B880" i="1"/>
  <c r="C880" i="1"/>
  <c r="D880" i="1"/>
  <c r="E880" i="1"/>
  <c r="F880" i="1"/>
  <c r="G880" i="1"/>
  <c r="J880" i="1"/>
  <c r="M880" i="1" s="1"/>
  <c r="O880" i="1"/>
  <c r="P880" i="1"/>
  <c r="Q880" i="1"/>
  <c r="R880" i="1"/>
  <c r="S880" i="1"/>
  <c r="T880" i="1"/>
  <c r="B881" i="1"/>
  <c r="C881" i="1"/>
  <c r="D881" i="1"/>
  <c r="E881" i="1"/>
  <c r="F881" i="1"/>
  <c r="G881" i="1"/>
  <c r="J881" i="1"/>
  <c r="M881" i="1" s="1"/>
  <c r="O881" i="1"/>
  <c r="P881" i="1"/>
  <c r="Q881" i="1"/>
  <c r="R881" i="1"/>
  <c r="S881" i="1"/>
  <c r="T881" i="1"/>
  <c r="B882" i="1"/>
  <c r="C882" i="1"/>
  <c r="D882" i="1"/>
  <c r="E882" i="1"/>
  <c r="F882" i="1"/>
  <c r="G882" i="1"/>
  <c r="J882" i="1"/>
  <c r="M882" i="1" s="1"/>
  <c r="O882" i="1"/>
  <c r="P882" i="1"/>
  <c r="Q882" i="1"/>
  <c r="R882" i="1"/>
  <c r="S882" i="1"/>
  <c r="T882" i="1"/>
  <c r="B883" i="1"/>
  <c r="C883" i="1"/>
  <c r="D883" i="1"/>
  <c r="E883" i="1"/>
  <c r="F883" i="1"/>
  <c r="G883" i="1"/>
  <c r="J883" i="1"/>
  <c r="M883" i="1" s="1"/>
  <c r="O883" i="1"/>
  <c r="P883" i="1"/>
  <c r="Q883" i="1"/>
  <c r="R883" i="1"/>
  <c r="S883" i="1"/>
  <c r="T883" i="1"/>
  <c r="B884" i="1"/>
  <c r="C884" i="1"/>
  <c r="D884" i="1"/>
  <c r="E884" i="1"/>
  <c r="F884" i="1"/>
  <c r="G884" i="1"/>
  <c r="J884" i="1"/>
  <c r="M884" i="1" s="1"/>
  <c r="O884" i="1"/>
  <c r="P884" i="1"/>
  <c r="Q884" i="1"/>
  <c r="R884" i="1"/>
  <c r="S884" i="1"/>
  <c r="T884" i="1"/>
  <c r="B885" i="1"/>
  <c r="C885" i="1"/>
  <c r="D885" i="1"/>
  <c r="E885" i="1"/>
  <c r="F885" i="1"/>
  <c r="G885" i="1"/>
  <c r="J885" i="1"/>
  <c r="M885" i="1" s="1"/>
  <c r="O885" i="1"/>
  <c r="P885" i="1"/>
  <c r="Q885" i="1"/>
  <c r="R885" i="1"/>
  <c r="S885" i="1"/>
  <c r="T885" i="1"/>
  <c r="B886" i="1"/>
  <c r="C886" i="1"/>
  <c r="D886" i="1"/>
  <c r="E886" i="1"/>
  <c r="F886" i="1"/>
  <c r="G886" i="1"/>
  <c r="J886" i="1"/>
  <c r="M886" i="1" s="1"/>
  <c r="O886" i="1"/>
  <c r="P886" i="1"/>
  <c r="Q886" i="1"/>
  <c r="R886" i="1"/>
  <c r="S886" i="1"/>
  <c r="T886" i="1"/>
  <c r="B887" i="1"/>
  <c r="C887" i="1"/>
  <c r="D887" i="1"/>
  <c r="E887" i="1"/>
  <c r="F887" i="1"/>
  <c r="G887" i="1"/>
  <c r="J887" i="1"/>
  <c r="M887" i="1" s="1"/>
  <c r="O887" i="1"/>
  <c r="P887" i="1"/>
  <c r="Q887" i="1"/>
  <c r="R887" i="1"/>
  <c r="S887" i="1"/>
  <c r="T887" i="1"/>
  <c r="B888" i="1"/>
  <c r="C888" i="1"/>
  <c r="D888" i="1"/>
  <c r="E888" i="1"/>
  <c r="F888" i="1"/>
  <c r="G888" i="1"/>
  <c r="J888" i="1"/>
  <c r="M888" i="1" s="1"/>
  <c r="O888" i="1"/>
  <c r="P888" i="1"/>
  <c r="Q888" i="1"/>
  <c r="R888" i="1"/>
  <c r="S888" i="1"/>
  <c r="T888" i="1"/>
  <c r="B889" i="1"/>
  <c r="C889" i="1"/>
  <c r="D889" i="1"/>
  <c r="E889" i="1"/>
  <c r="F889" i="1"/>
  <c r="G889" i="1"/>
  <c r="J889" i="1"/>
  <c r="M889" i="1" s="1"/>
  <c r="O889" i="1"/>
  <c r="P889" i="1"/>
  <c r="Q889" i="1"/>
  <c r="R889" i="1"/>
  <c r="S889" i="1"/>
  <c r="T889" i="1"/>
  <c r="B890" i="1"/>
  <c r="C890" i="1"/>
  <c r="D890" i="1"/>
  <c r="E890" i="1"/>
  <c r="F890" i="1"/>
  <c r="G890" i="1"/>
  <c r="J890" i="1"/>
  <c r="M890" i="1" s="1"/>
  <c r="O890" i="1"/>
  <c r="P890" i="1"/>
  <c r="Q890" i="1"/>
  <c r="R890" i="1"/>
  <c r="S890" i="1"/>
  <c r="T890" i="1"/>
  <c r="B891" i="1"/>
  <c r="C891" i="1"/>
  <c r="D891" i="1"/>
  <c r="E891" i="1"/>
  <c r="F891" i="1"/>
  <c r="G891" i="1"/>
  <c r="J891" i="1"/>
  <c r="M891" i="1" s="1"/>
  <c r="O891" i="1"/>
  <c r="P891" i="1"/>
  <c r="Q891" i="1"/>
  <c r="R891" i="1"/>
  <c r="S891" i="1"/>
  <c r="T891" i="1"/>
  <c r="B892" i="1"/>
  <c r="C892" i="1"/>
  <c r="D892" i="1"/>
  <c r="E892" i="1"/>
  <c r="F892" i="1"/>
  <c r="G892" i="1"/>
  <c r="J892" i="1"/>
  <c r="M892" i="1" s="1"/>
  <c r="O892" i="1"/>
  <c r="P892" i="1"/>
  <c r="Q892" i="1"/>
  <c r="R892" i="1"/>
  <c r="S892" i="1"/>
  <c r="T892" i="1"/>
  <c r="B893" i="1"/>
  <c r="C893" i="1"/>
  <c r="D893" i="1"/>
  <c r="E893" i="1"/>
  <c r="F893" i="1"/>
  <c r="G893" i="1"/>
  <c r="J893" i="1"/>
  <c r="M893" i="1" s="1"/>
  <c r="O893" i="1"/>
  <c r="P893" i="1"/>
  <c r="Q893" i="1"/>
  <c r="R893" i="1"/>
  <c r="S893" i="1"/>
  <c r="T893" i="1"/>
  <c r="B894" i="1"/>
  <c r="C894" i="1"/>
  <c r="D894" i="1"/>
  <c r="E894" i="1"/>
  <c r="F894" i="1"/>
  <c r="G894" i="1"/>
  <c r="J894" i="1"/>
  <c r="M894" i="1" s="1"/>
  <c r="O894" i="1"/>
  <c r="P894" i="1"/>
  <c r="Q894" i="1"/>
  <c r="R894" i="1"/>
  <c r="S894" i="1"/>
  <c r="T894" i="1"/>
  <c r="B895" i="1"/>
  <c r="C895" i="1"/>
  <c r="D895" i="1"/>
  <c r="E895" i="1"/>
  <c r="F895" i="1"/>
  <c r="G895" i="1"/>
  <c r="J895" i="1"/>
  <c r="M895" i="1" s="1"/>
  <c r="O895" i="1"/>
  <c r="P895" i="1"/>
  <c r="Q895" i="1"/>
  <c r="R895" i="1"/>
  <c r="S895" i="1"/>
  <c r="T895" i="1"/>
  <c r="B896" i="1"/>
  <c r="C896" i="1"/>
  <c r="D896" i="1"/>
  <c r="E896" i="1"/>
  <c r="F896" i="1"/>
  <c r="G896" i="1"/>
  <c r="J896" i="1"/>
  <c r="M896" i="1" s="1"/>
  <c r="O896" i="1"/>
  <c r="P896" i="1"/>
  <c r="Q896" i="1"/>
  <c r="R896" i="1"/>
  <c r="S896" i="1"/>
  <c r="T896" i="1"/>
  <c r="B897" i="1"/>
  <c r="C897" i="1"/>
  <c r="D897" i="1"/>
  <c r="E897" i="1"/>
  <c r="F897" i="1"/>
  <c r="G897" i="1"/>
  <c r="J897" i="1"/>
  <c r="M897" i="1" s="1"/>
  <c r="O897" i="1"/>
  <c r="P897" i="1"/>
  <c r="Q897" i="1"/>
  <c r="R897" i="1"/>
  <c r="S897" i="1"/>
  <c r="T897" i="1"/>
  <c r="B898" i="1"/>
  <c r="C898" i="1"/>
  <c r="D898" i="1"/>
  <c r="E898" i="1"/>
  <c r="F898" i="1"/>
  <c r="G898" i="1"/>
  <c r="J898" i="1"/>
  <c r="M898" i="1" s="1"/>
  <c r="O898" i="1"/>
  <c r="P898" i="1"/>
  <c r="Q898" i="1"/>
  <c r="R898" i="1"/>
  <c r="S898" i="1"/>
  <c r="T898" i="1"/>
  <c r="B899" i="1"/>
  <c r="C899" i="1"/>
  <c r="D899" i="1"/>
  <c r="E899" i="1"/>
  <c r="F899" i="1"/>
  <c r="G899" i="1"/>
  <c r="J899" i="1"/>
  <c r="M899" i="1" s="1"/>
  <c r="O899" i="1"/>
  <c r="P899" i="1"/>
  <c r="Q899" i="1"/>
  <c r="R899" i="1"/>
  <c r="S899" i="1"/>
  <c r="T899" i="1"/>
  <c r="B900" i="1"/>
  <c r="C900" i="1"/>
  <c r="D900" i="1"/>
  <c r="E900" i="1"/>
  <c r="F900" i="1"/>
  <c r="G900" i="1"/>
  <c r="J900" i="1"/>
  <c r="M900" i="1" s="1"/>
  <c r="O900" i="1"/>
  <c r="P900" i="1"/>
  <c r="Q900" i="1"/>
  <c r="R900" i="1"/>
  <c r="S900" i="1"/>
  <c r="T900" i="1"/>
  <c r="B901" i="1"/>
  <c r="C901" i="1"/>
  <c r="D901" i="1"/>
  <c r="E901" i="1"/>
  <c r="F901" i="1"/>
  <c r="G901" i="1"/>
  <c r="J901" i="1"/>
  <c r="M901" i="1" s="1"/>
  <c r="O901" i="1"/>
  <c r="P901" i="1"/>
  <c r="Q901" i="1"/>
  <c r="R901" i="1"/>
  <c r="S901" i="1"/>
  <c r="T901" i="1"/>
  <c r="B902" i="1"/>
  <c r="C902" i="1"/>
  <c r="D902" i="1"/>
  <c r="E902" i="1"/>
  <c r="F902" i="1"/>
  <c r="G902" i="1"/>
  <c r="J902" i="1"/>
  <c r="M902" i="1" s="1"/>
  <c r="O902" i="1"/>
  <c r="P902" i="1"/>
  <c r="Q902" i="1"/>
  <c r="R902" i="1"/>
  <c r="S902" i="1"/>
  <c r="T902" i="1"/>
  <c r="B903" i="1"/>
  <c r="C903" i="1"/>
  <c r="D903" i="1"/>
  <c r="E903" i="1"/>
  <c r="F903" i="1"/>
  <c r="G903" i="1"/>
  <c r="J903" i="1"/>
  <c r="M903" i="1" s="1"/>
  <c r="O903" i="1"/>
  <c r="P903" i="1"/>
  <c r="Q903" i="1"/>
  <c r="R903" i="1"/>
  <c r="S903" i="1"/>
  <c r="T903" i="1"/>
  <c r="B904" i="1"/>
  <c r="C904" i="1"/>
  <c r="D904" i="1"/>
  <c r="E904" i="1"/>
  <c r="F904" i="1"/>
  <c r="G904" i="1"/>
  <c r="J904" i="1"/>
  <c r="M904" i="1" s="1"/>
  <c r="O904" i="1"/>
  <c r="P904" i="1"/>
  <c r="Q904" i="1"/>
  <c r="R904" i="1"/>
  <c r="S904" i="1"/>
  <c r="T904" i="1"/>
  <c r="B905" i="1"/>
  <c r="C905" i="1"/>
  <c r="D905" i="1"/>
  <c r="E905" i="1"/>
  <c r="F905" i="1"/>
  <c r="G905" i="1"/>
  <c r="J905" i="1"/>
  <c r="M905" i="1" s="1"/>
  <c r="O905" i="1"/>
  <c r="P905" i="1"/>
  <c r="Q905" i="1"/>
  <c r="R905" i="1"/>
  <c r="S905" i="1"/>
  <c r="T905" i="1"/>
  <c r="B906" i="1"/>
  <c r="C906" i="1"/>
  <c r="D906" i="1"/>
  <c r="E906" i="1"/>
  <c r="F906" i="1"/>
  <c r="G906" i="1"/>
  <c r="J906" i="1"/>
  <c r="M906" i="1" s="1"/>
  <c r="O906" i="1"/>
  <c r="P906" i="1"/>
  <c r="Q906" i="1"/>
  <c r="R906" i="1"/>
  <c r="S906" i="1"/>
  <c r="T906" i="1"/>
  <c r="B907" i="1"/>
  <c r="C907" i="1"/>
  <c r="D907" i="1"/>
  <c r="E907" i="1"/>
  <c r="F907" i="1"/>
  <c r="G907" i="1"/>
  <c r="J907" i="1"/>
  <c r="M907" i="1" s="1"/>
  <c r="O907" i="1"/>
  <c r="P907" i="1"/>
  <c r="Q907" i="1"/>
  <c r="R907" i="1"/>
  <c r="S907" i="1"/>
  <c r="T907" i="1"/>
  <c r="B908" i="1"/>
  <c r="C908" i="1"/>
  <c r="D908" i="1"/>
  <c r="E908" i="1"/>
  <c r="F908" i="1"/>
  <c r="G908" i="1"/>
  <c r="J908" i="1"/>
  <c r="M908" i="1" s="1"/>
  <c r="O908" i="1"/>
  <c r="P908" i="1"/>
  <c r="Q908" i="1"/>
  <c r="R908" i="1"/>
  <c r="S908" i="1"/>
  <c r="T908" i="1"/>
  <c r="B909" i="1"/>
  <c r="C909" i="1"/>
  <c r="D909" i="1"/>
  <c r="E909" i="1"/>
  <c r="F909" i="1"/>
  <c r="G909" i="1"/>
  <c r="J909" i="1"/>
  <c r="M909" i="1" s="1"/>
  <c r="O909" i="1"/>
  <c r="P909" i="1"/>
  <c r="Q909" i="1"/>
  <c r="R909" i="1"/>
  <c r="S909" i="1"/>
  <c r="T909" i="1"/>
  <c r="B910" i="1"/>
  <c r="C910" i="1"/>
  <c r="D910" i="1"/>
  <c r="E910" i="1"/>
  <c r="F910" i="1"/>
  <c r="G910" i="1"/>
  <c r="J910" i="1"/>
  <c r="M910" i="1" s="1"/>
  <c r="O910" i="1"/>
  <c r="P910" i="1"/>
  <c r="Q910" i="1"/>
  <c r="R910" i="1"/>
  <c r="S910" i="1"/>
  <c r="T910" i="1"/>
  <c r="B911" i="1"/>
  <c r="C911" i="1"/>
  <c r="D911" i="1"/>
  <c r="E911" i="1"/>
  <c r="F911" i="1"/>
  <c r="G911" i="1"/>
  <c r="J911" i="1"/>
  <c r="M911" i="1" s="1"/>
  <c r="O911" i="1"/>
  <c r="P911" i="1"/>
  <c r="Q911" i="1"/>
  <c r="R911" i="1"/>
  <c r="S911" i="1"/>
  <c r="T911" i="1"/>
  <c r="B912" i="1"/>
  <c r="C912" i="1"/>
  <c r="D912" i="1"/>
  <c r="E912" i="1"/>
  <c r="F912" i="1"/>
  <c r="G912" i="1"/>
  <c r="J912" i="1"/>
  <c r="M912" i="1" s="1"/>
  <c r="O912" i="1"/>
  <c r="P912" i="1"/>
  <c r="Q912" i="1"/>
  <c r="R912" i="1"/>
  <c r="S912" i="1"/>
  <c r="T912" i="1"/>
  <c r="B913" i="1"/>
  <c r="C913" i="1"/>
  <c r="D913" i="1"/>
  <c r="E913" i="1"/>
  <c r="F913" i="1"/>
  <c r="G913" i="1"/>
  <c r="J913" i="1"/>
  <c r="M913" i="1" s="1"/>
  <c r="O913" i="1"/>
  <c r="P913" i="1"/>
  <c r="Q913" i="1"/>
  <c r="R913" i="1"/>
  <c r="S913" i="1"/>
  <c r="T913" i="1"/>
  <c r="B914" i="1"/>
  <c r="C914" i="1"/>
  <c r="D914" i="1"/>
  <c r="E914" i="1"/>
  <c r="F914" i="1"/>
  <c r="G914" i="1"/>
  <c r="J914" i="1"/>
  <c r="M914" i="1" s="1"/>
  <c r="O914" i="1"/>
  <c r="P914" i="1"/>
  <c r="Q914" i="1"/>
  <c r="R914" i="1"/>
  <c r="S914" i="1"/>
  <c r="T914" i="1"/>
  <c r="B915" i="1"/>
  <c r="C915" i="1"/>
  <c r="D915" i="1"/>
  <c r="E915" i="1"/>
  <c r="F915" i="1"/>
  <c r="G915" i="1"/>
  <c r="J915" i="1"/>
  <c r="M915" i="1" s="1"/>
  <c r="O915" i="1"/>
  <c r="P915" i="1"/>
  <c r="Q915" i="1"/>
  <c r="R915" i="1"/>
  <c r="S915" i="1"/>
  <c r="T915" i="1"/>
  <c r="B916" i="1"/>
  <c r="C916" i="1"/>
  <c r="D916" i="1"/>
  <c r="E916" i="1"/>
  <c r="F916" i="1"/>
  <c r="G916" i="1"/>
  <c r="J916" i="1"/>
  <c r="M916" i="1" s="1"/>
  <c r="O916" i="1"/>
  <c r="P916" i="1"/>
  <c r="Q916" i="1"/>
  <c r="R916" i="1"/>
  <c r="S916" i="1"/>
  <c r="T916" i="1"/>
  <c r="B917" i="1"/>
  <c r="C917" i="1"/>
  <c r="D917" i="1"/>
  <c r="E917" i="1"/>
  <c r="F917" i="1"/>
  <c r="G917" i="1"/>
  <c r="J917" i="1"/>
  <c r="M917" i="1" s="1"/>
  <c r="O917" i="1"/>
  <c r="P917" i="1"/>
  <c r="Q917" i="1"/>
  <c r="R917" i="1"/>
  <c r="S917" i="1"/>
  <c r="T917" i="1"/>
  <c r="B918" i="1"/>
  <c r="C918" i="1"/>
  <c r="D918" i="1"/>
  <c r="E918" i="1"/>
  <c r="F918" i="1"/>
  <c r="G918" i="1"/>
  <c r="J918" i="1"/>
  <c r="M918" i="1" s="1"/>
  <c r="O918" i="1"/>
  <c r="P918" i="1"/>
  <c r="Q918" i="1"/>
  <c r="R918" i="1"/>
  <c r="S918" i="1"/>
  <c r="T918" i="1"/>
  <c r="B919" i="1"/>
  <c r="C919" i="1"/>
  <c r="D919" i="1"/>
  <c r="E919" i="1"/>
  <c r="F919" i="1"/>
  <c r="G919" i="1"/>
  <c r="J919" i="1"/>
  <c r="M919" i="1" s="1"/>
  <c r="O919" i="1"/>
  <c r="P919" i="1"/>
  <c r="Q919" i="1"/>
  <c r="R919" i="1"/>
  <c r="S919" i="1"/>
  <c r="T919" i="1"/>
  <c r="B920" i="1"/>
  <c r="C920" i="1"/>
  <c r="D920" i="1"/>
  <c r="E920" i="1"/>
  <c r="F920" i="1"/>
  <c r="G920" i="1"/>
  <c r="J920" i="1"/>
  <c r="M920" i="1" s="1"/>
  <c r="O920" i="1"/>
  <c r="P920" i="1"/>
  <c r="Q920" i="1"/>
  <c r="R920" i="1"/>
  <c r="S920" i="1"/>
  <c r="T920" i="1"/>
  <c r="B921" i="1"/>
  <c r="C921" i="1"/>
  <c r="D921" i="1"/>
  <c r="E921" i="1"/>
  <c r="F921" i="1"/>
  <c r="G921" i="1"/>
  <c r="J921" i="1"/>
  <c r="M921" i="1" s="1"/>
  <c r="O921" i="1"/>
  <c r="P921" i="1"/>
  <c r="Q921" i="1"/>
  <c r="R921" i="1"/>
  <c r="S921" i="1"/>
  <c r="T921" i="1"/>
  <c r="B922" i="1"/>
  <c r="C922" i="1"/>
  <c r="D922" i="1"/>
  <c r="E922" i="1"/>
  <c r="F922" i="1"/>
  <c r="G922" i="1"/>
  <c r="J922" i="1"/>
  <c r="M922" i="1" s="1"/>
  <c r="O922" i="1"/>
  <c r="P922" i="1"/>
  <c r="Q922" i="1"/>
  <c r="R922" i="1"/>
  <c r="S922" i="1"/>
  <c r="T922" i="1"/>
  <c r="B923" i="1"/>
  <c r="C923" i="1"/>
  <c r="D923" i="1"/>
  <c r="E923" i="1"/>
  <c r="F923" i="1"/>
  <c r="G923" i="1"/>
  <c r="J923" i="1"/>
  <c r="M923" i="1" s="1"/>
  <c r="O923" i="1"/>
  <c r="P923" i="1"/>
  <c r="Q923" i="1"/>
  <c r="R923" i="1"/>
  <c r="S923" i="1"/>
  <c r="T923" i="1"/>
  <c r="B924" i="1"/>
  <c r="C924" i="1"/>
  <c r="D924" i="1"/>
  <c r="E924" i="1"/>
  <c r="F924" i="1"/>
  <c r="G924" i="1"/>
  <c r="J924" i="1"/>
  <c r="M924" i="1" s="1"/>
  <c r="O924" i="1"/>
  <c r="P924" i="1"/>
  <c r="Q924" i="1"/>
  <c r="R924" i="1"/>
  <c r="S924" i="1"/>
  <c r="T924" i="1"/>
  <c r="B925" i="1"/>
  <c r="C925" i="1"/>
  <c r="D925" i="1"/>
  <c r="E925" i="1"/>
  <c r="F925" i="1"/>
  <c r="G925" i="1"/>
  <c r="J925" i="1"/>
  <c r="M925" i="1" s="1"/>
  <c r="O925" i="1"/>
  <c r="P925" i="1"/>
  <c r="Q925" i="1"/>
  <c r="R925" i="1"/>
  <c r="S925" i="1"/>
  <c r="T925" i="1"/>
  <c r="B926" i="1"/>
  <c r="C926" i="1"/>
  <c r="D926" i="1"/>
  <c r="E926" i="1"/>
  <c r="F926" i="1"/>
  <c r="G926" i="1"/>
  <c r="J926" i="1"/>
  <c r="M926" i="1" s="1"/>
  <c r="O926" i="1"/>
  <c r="P926" i="1"/>
  <c r="Q926" i="1"/>
  <c r="R926" i="1"/>
  <c r="S926" i="1"/>
  <c r="T926" i="1"/>
  <c r="B927" i="1"/>
  <c r="C927" i="1"/>
  <c r="D927" i="1"/>
  <c r="E927" i="1"/>
  <c r="F927" i="1"/>
  <c r="G927" i="1"/>
  <c r="J927" i="1"/>
  <c r="M927" i="1" s="1"/>
  <c r="O927" i="1"/>
  <c r="P927" i="1"/>
  <c r="Q927" i="1"/>
  <c r="R927" i="1"/>
  <c r="S927" i="1"/>
  <c r="T927" i="1"/>
  <c r="B928" i="1"/>
  <c r="C928" i="1"/>
  <c r="D928" i="1"/>
  <c r="E928" i="1"/>
  <c r="F928" i="1"/>
  <c r="G928" i="1"/>
  <c r="J928" i="1"/>
  <c r="M928" i="1" s="1"/>
  <c r="O928" i="1"/>
  <c r="P928" i="1"/>
  <c r="Q928" i="1"/>
  <c r="R928" i="1"/>
  <c r="S928" i="1"/>
  <c r="T928" i="1"/>
  <c r="B929" i="1"/>
  <c r="C929" i="1"/>
  <c r="D929" i="1"/>
  <c r="E929" i="1"/>
  <c r="F929" i="1"/>
  <c r="G929" i="1"/>
  <c r="J929" i="1"/>
  <c r="M929" i="1" s="1"/>
  <c r="O929" i="1"/>
  <c r="P929" i="1"/>
  <c r="Q929" i="1"/>
  <c r="R929" i="1"/>
  <c r="S929" i="1"/>
  <c r="T929" i="1"/>
  <c r="B930" i="1"/>
  <c r="C930" i="1"/>
  <c r="D930" i="1"/>
  <c r="E930" i="1"/>
  <c r="F930" i="1"/>
  <c r="G930" i="1"/>
  <c r="J930" i="1"/>
  <c r="M930" i="1" s="1"/>
  <c r="O930" i="1"/>
  <c r="P930" i="1"/>
  <c r="Q930" i="1"/>
  <c r="R930" i="1"/>
  <c r="S930" i="1"/>
  <c r="T930" i="1"/>
  <c r="B931" i="1"/>
  <c r="C931" i="1"/>
  <c r="D931" i="1"/>
  <c r="E931" i="1"/>
  <c r="F931" i="1"/>
  <c r="G931" i="1"/>
  <c r="J931" i="1"/>
  <c r="M931" i="1" s="1"/>
  <c r="O931" i="1"/>
  <c r="P931" i="1"/>
  <c r="Q931" i="1"/>
  <c r="R931" i="1"/>
  <c r="S931" i="1"/>
  <c r="T931" i="1"/>
  <c r="B932" i="1"/>
  <c r="C932" i="1"/>
  <c r="D932" i="1"/>
  <c r="E932" i="1"/>
  <c r="F932" i="1"/>
  <c r="G932" i="1"/>
  <c r="J932" i="1"/>
  <c r="M932" i="1" s="1"/>
  <c r="O932" i="1"/>
  <c r="P932" i="1"/>
  <c r="Q932" i="1"/>
  <c r="R932" i="1"/>
  <c r="S932" i="1"/>
  <c r="T932" i="1"/>
  <c r="B933" i="1"/>
  <c r="C933" i="1"/>
  <c r="D933" i="1"/>
  <c r="E933" i="1"/>
  <c r="F933" i="1"/>
  <c r="G933" i="1"/>
  <c r="J933" i="1"/>
  <c r="M933" i="1" s="1"/>
  <c r="O933" i="1"/>
  <c r="P933" i="1"/>
  <c r="Q933" i="1"/>
  <c r="R933" i="1"/>
  <c r="S933" i="1"/>
  <c r="T933" i="1"/>
  <c r="B934" i="1"/>
  <c r="C934" i="1"/>
  <c r="D934" i="1"/>
  <c r="E934" i="1"/>
  <c r="F934" i="1"/>
  <c r="G934" i="1"/>
  <c r="J934" i="1"/>
  <c r="M934" i="1" s="1"/>
  <c r="O934" i="1"/>
  <c r="P934" i="1"/>
  <c r="Q934" i="1"/>
  <c r="R934" i="1"/>
  <c r="S934" i="1"/>
  <c r="T934" i="1"/>
  <c r="B935" i="1"/>
  <c r="C935" i="1"/>
  <c r="D935" i="1"/>
  <c r="E935" i="1"/>
  <c r="F935" i="1"/>
  <c r="G935" i="1"/>
  <c r="J935" i="1"/>
  <c r="M935" i="1" s="1"/>
  <c r="O935" i="1"/>
  <c r="P935" i="1"/>
  <c r="Q935" i="1"/>
  <c r="R935" i="1"/>
  <c r="S935" i="1"/>
  <c r="T935" i="1"/>
  <c r="B936" i="1"/>
  <c r="C936" i="1"/>
  <c r="D936" i="1"/>
  <c r="E936" i="1"/>
  <c r="F936" i="1"/>
  <c r="G936" i="1"/>
  <c r="J936" i="1"/>
  <c r="M936" i="1" s="1"/>
  <c r="O936" i="1"/>
  <c r="P936" i="1"/>
  <c r="Q936" i="1"/>
  <c r="R936" i="1"/>
  <c r="S936" i="1"/>
  <c r="T936" i="1"/>
  <c r="B937" i="1"/>
  <c r="C937" i="1"/>
  <c r="D937" i="1"/>
  <c r="E937" i="1"/>
  <c r="F937" i="1"/>
  <c r="G937" i="1"/>
  <c r="J937" i="1"/>
  <c r="M937" i="1" s="1"/>
  <c r="O937" i="1"/>
  <c r="P937" i="1"/>
  <c r="Q937" i="1"/>
  <c r="R937" i="1"/>
  <c r="S937" i="1"/>
  <c r="T937" i="1"/>
  <c r="B938" i="1"/>
  <c r="C938" i="1"/>
  <c r="D938" i="1"/>
  <c r="E938" i="1"/>
  <c r="F938" i="1"/>
  <c r="G938" i="1"/>
  <c r="J938" i="1"/>
  <c r="M938" i="1" s="1"/>
  <c r="O938" i="1"/>
  <c r="P938" i="1"/>
  <c r="Q938" i="1"/>
  <c r="R938" i="1"/>
  <c r="S938" i="1"/>
  <c r="T938" i="1"/>
  <c r="B939" i="1"/>
  <c r="C939" i="1"/>
  <c r="D939" i="1"/>
  <c r="E939" i="1"/>
  <c r="F939" i="1"/>
  <c r="G939" i="1"/>
  <c r="J939" i="1"/>
  <c r="M939" i="1" s="1"/>
  <c r="O939" i="1"/>
  <c r="P939" i="1"/>
  <c r="Q939" i="1"/>
  <c r="R939" i="1"/>
  <c r="S939" i="1"/>
  <c r="T939" i="1"/>
  <c r="B940" i="1"/>
  <c r="C940" i="1"/>
  <c r="D940" i="1"/>
  <c r="E940" i="1"/>
  <c r="F940" i="1"/>
  <c r="G940" i="1"/>
  <c r="J940" i="1"/>
  <c r="M940" i="1" s="1"/>
  <c r="O940" i="1"/>
  <c r="P940" i="1"/>
  <c r="Q940" i="1"/>
  <c r="R940" i="1"/>
  <c r="S940" i="1"/>
  <c r="T940" i="1"/>
  <c r="B941" i="1"/>
  <c r="C941" i="1"/>
  <c r="D941" i="1"/>
  <c r="E941" i="1"/>
  <c r="F941" i="1"/>
  <c r="G941" i="1"/>
  <c r="J941" i="1"/>
  <c r="M941" i="1" s="1"/>
  <c r="O941" i="1"/>
  <c r="P941" i="1"/>
  <c r="Q941" i="1"/>
  <c r="R941" i="1"/>
  <c r="S941" i="1"/>
  <c r="T941" i="1"/>
  <c r="B942" i="1"/>
  <c r="C942" i="1"/>
  <c r="D942" i="1"/>
  <c r="E942" i="1"/>
  <c r="F942" i="1"/>
  <c r="G942" i="1"/>
  <c r="J942" i="1"/>
  <c r="M942" i="1" s="1"/>
  <c r="O942" i="1"/>
  <c r="P942" i="1"/>
  <c r="Q942" i="1"/>
  <c r="R942" i="1"/>
  <c r="S942" i="1"/>
  <c r="T942" i="1"/>
  <c r="B943" i="1"/>
  <c r="C943" i="1"/>
  <c r="D943" i="1"/>
  <c r="E943" i="1"/>
  <c r="F943" i="1"/>
  <c r="G943" i="1"/>
  <c r="J943" i="1"/>
  <c r="M943" i="1" s="1"/>
  <c r="O943" i="1"/>
  <c r="P943" i="1"/>
  <c r="Q943" i="1"/>
  <c r="R943" i="1"/>
  <c r="S943" i="1"/>
  <c r="T943" i="1"/>
  <c r="B944" i="1"/>
  <c r="C944" i="1"/>
  <c r="D944" i="1"/>
  <c r="E944" i="1"/>
  <c r="F944" i="1"/>
  <c r="G944" i="1"/>
  <c r="J944" i="1"/>
  <c r="M944" i="1" s="1"/>
  <c r="O944" i="1"/>
  <c r="P944" i="1"/>
  <c r="Q944" i="1"/>
  <c r="R944" i="1"/>
  <c r="S944" i="1"/>
  <c r="T944" i="1"/>
  <c r="B945" i="1"/>
  <c r="C945" i="1"/>
  <c r="D945" i="1"/>
  <c r="E945" i="1"/>
  <c r="F945" i="1"/>
  <c r="G945" i="1"/>
  <c r="J945" i="1"/>
  <c r="M945" i="1" s="1"/>
  <c r="O945" i="1"/>
  <c r="P945" i="1"/>
  <c r="Q945" i="1"/>
  <c r="R945" i="1"/>
  <c r="S945" i="1"/>
  <c r="T945" i="1"/>
  <c r="B946" i="1"/>
  <c r="C946" i="1"/>
  <c r="D946" i="1"/>
  <c r="E946" i="1"/>
  <c r="F946" i="1"/>
  <c r="G946" i="1"/>
  <c r="J946" i="1"/>
  <c r="M946" i="1" s="1"/>
  <c r="O946" i="1"/>
  <c r="P946" i="1"/>
  <c r="Q946" i="1"/>
  <c r="R946" i="1"/>
  <c r="S946" i="1"/>
  <c r="T946" i="1"/>
  <c r="B947" i="1"/>
  <c r="C947" i="1"/>
  <c r="D947" i="1"/>
  <c r="E947" i="1"/>
  <c r="F947" i="1"/>
  <c r="G947" i="1"/>
  <c r="J947" i="1"/>
  <c r="M947" i="1" s="1"/>
  <c r="O947" i="1"/>
  <c r="P947" i="1"/>
  <c r="Q947" i="1"/>
  <c r="R947" i="1"/>
  <c r="S947" i="1"/>
  <c r="T947" i="1"/>
  <c r="B948" i="1"/>
  <c r="C948" i="1"/>
  <c r="D948" i="1"/>
  <c r="E948" i="1"/>
  <c r="F948" i="1"/>
  <c r="G948" i="1"/>
  <c r="J948" i="1"/>
  <c r="M948" i="1" s="1"/>
  <c r="O948" i="1"/>
  <c r="P948" i="1"/>
  <c r="Q948" i="1"/>
  <c r="R948" i="1"/>
  <c r="S948" i="1"/>
  <c r="T948" i="1"/>
  <c r="B949" i="1"/>
  <c r="C949" i="1"/>
  <c r="D949" i="1"/>
  <c r="E949" i="1"/>
  <c r="F949" i="1"/>
  <c r="G949" i="1"/>
  <c r="J949" i="1"/>
  <c r="M949" i="1" s="1"/>
  <c r="O949" i="1"/>
  <c r="P949" i="1"/>
  <c r="Q949" i="1"/>
  <c r="R949" i="1"/>
  <c r="S949" i="1"/>
  <c r="T949" i="1"/>
  <c r="B950" i="1"/>
  <c r="C950" i="1"/>
  <c r="D950" i="1"/>
  <c r="E950" i="1"/>
  <c r="F950" i="1"/>
  <c r="G950" i="1"/>
  <c r="J950" i="1"/>
  <c r="M950" i="1" s="1"/>
  <c r="O950" i="1"/>
  <c r="P950" i="1"/>
  <c r="Q950" i="1"/>
  <c r="R950" i="1"/>
  <c r="S950" i="1"/>
  <c r="T950" i="1"/>
  <c r="B951" i="1"/>
  <c r="C951" i="1"/>
  <c r="D951" i="1"/>
  <c r="E951" i="1"/>
  <c r="F951" i="1"/>
  <c r="G951" i="1"/>
  <c r="J951" i="1"/>
  <c r="M951" i="1" s="1"/>
  <c r="O951" i="1"/>
  <c r="P951" i="1"/>
  <c r="Q951" i="1"/>
  <c r="R951" i="1"/>
  <c r="S951" i="1"/>
  <c r="T951" i="1"/>
  <c r="B952" i="1"/>
  <c r="C952" i="1"/>
  <c r="D952" i="1"/>
  <c r="E952" i="1"/>
  <c r="F952" i="1"/>
  <c r="G952" i="1"/>
  <c r="J952" i="1"/>
  <c r="M952" i="1" s="1"/>
  <c r="O952" i="1"/>
  <c r="P952" i="1"/>
  <c r="Q952" i="1"/>
  <c r="R952" i="1"/>
  <c r="S952" i="1"/>
  <c r="T952" i="1"/>
  <c r="B953" i="1"/>
  <c r="C953" i="1"/>
  <c r="D953" i="1"/>
  <c r="E953" i="1"/>
  <c r="F953" i="1"/>
  <c r="G953" i="1"/>
  <c r="J953" i="1"/>
  <c r="M953" i="1" s="1"/>
  <c r="O953" i="1"/>
  <c r="P953" i="1"/>
  <c r="Q953" i="1"/>
  <c r="R953" i="1"/>
  <c r="S953" i="1"/>
  <c r="T953" i="1"/>
  <c r="B954" i="1"/>
  <c r="C954" i="1"/>
  <c r="D954" i="1"/>
  <c r="E954" i="1"/>
  <c r="F954" i="1"/>
  <c r="G954" i="1"/>
  <c r="J954" i="1"/>
  <c r="M954" i="1" s="1"/>
  <c r="O954" i="1"/>
  <c r="P954" i="1"/>
  <c r="Q954" i="1"/>
  <c r="R954" i="1"/>
  <c r="S954" i="1"/>
  <c r="T954" i="1"/>
  <c r="B955" i="1"/>
  <c r="C955" i="1"/>
  <c r="D955" i="1"/>
  <c r="E955" i="1"/>
  <c r="F955" i="1"/>
  <c r="G955" i="1"/>
  <c r="J955" i="1"/>
  <c r="M955" i="1" s="1"/>
  <c r="O955" i="1"/>
  <c r="P955" i="1"/>
  <c r="Q955" i="1"/>
  <c r="R955" i="1"/>
  <c r="S955" i="1"/>
  <c r="T955" i="1"/>
  <c r="B956" i="1"/>
  <c r="C956" i="1"/>
  <c r="D956" i="1"/>
  <c r="E956" i="1"/>
  <c r="F956" i="1"/>
  <c r="G956" i="1"/>
  <c r="J956" i="1"/>
  <c r="M956" i="1" s="1"/>
  <c r="O956" i="1"/>
  <c r="P956" i="1"/>
  <c r="Q956" i="1"/>
  <c r="R956" i="1"/>
  <c r="S956" i="1"/>
  <c r="T956" i="1"/>
  <c r="B957" i="1"/>
  <c r="C957" i="1"/>
  <c r="D957" i="1"/>
  <c r="E957" i="1"/>
  <c r="F957" i="1"/>
  <c r="G957" i="1"/>
  <c r="J957" i="1"/>
  <c r="M957" i="1" s="1"/>
  <c r="O957" i="1"/>
  <c r="P957" i="1"/>
  <c r="Q957" i="1"/>
  <c r="R957" i="1"/>
  <c r="S957" i="1"/>
  <c r="T957" i="1"/>
  <c r="B958" i="1"/>
  <c r="C958" i="1"/>
  <c r="D958" i="1"/>
  <c r="E958" i="1"/>
  <c r="F958" i="1"/>
  <c r="G958" i="1"/>
  <c r="J958" i="1"/>
  <c r="M958" i="1" s="1"/>
  <c r="O958" i="1"/>
  <c r="P958" i="1"/>
  <c r="Q958" i="1"/>
  <c r="R958" i="1"/>
  <c r="S958" i="1"/>
  <c r="T958" i="1"/>
  <c r="B959" i="1"/>
  <c r="C959" i="1"/>
  <c r="D959" i="1"/>
  <c r="E959" i="1"/>
  <c r="F959" i="1"/>
  <c r="G959" i="1"/>
  <c r="J959" i="1"/>
  <c r="M959" i="1" s="1"/>
  <c r="O959" i="1"/>
  <c r="P959" i="1"/>
  <c r="Q959" i="1"/>
  <c r="R959" i="1"/>
  <c r="S959" i="1"/>
  <c r="T959" i="1"/>
  <c r="B960" i="1"/>
  <c r="C960" i="1"/>
  <c r="D960" i="1"/>
  <c r="E960" i="1"/>
  <c r="F960" i="1"/>
  <c r="G960" i="1"/>
  <c r="J960" i="1"/>
  <c r="M960" i="1" s="1"/>
  <c r="O960" i="1"/>
  <c r="P960" i="1"/>
  <c r="Q960" i="1"/>
  <c r="R960" i="1"/>
  <c r="S960" i="1"/>
  <c r="T960" i="1"/>
  <c r="B961" i="1"/>
  <c r="C961" i="1"/>
  <c r="D961" i="1"/>
  <c r="E961" i="1"/>
  <c r="F961" i="1"/>
  <c r="G961" i="1"/>
  <c r="J961" i="1"/>
  <c r="M961" i="1" s="1"/>
  <c r="O961" i="1"/>
  <c r="P961" i="1"/>
  <c r="Q961" i="1"/>
  <c r="R961" i="1"/>
  <c r="S961" i="1"/>
  <c r="T961" i="1"/>
  <c r="B962" i="1"/>
  <c r="C962" i="1"/>
  <c r="D962" i="1"/>
  <c r="E962" i="1"/>
  <c r="F962" i="1"/>
  <c r="G962" i="1"/>
  <c r="J962" i="1"/>
  <c r="M962" i="1" s="1"/>
  <c r="O962" i="1"/>
  <c r="P962" i="1"/>
  <c r="Q962" i="1"/>
  <c r="R962" i="1"/>
  <c r="S962" i="1"/>
  <c r="T962" i="1"/>
  <c r="B963" i="1"/>
  <c r="C963" i="1"/>
  <c r="D963" i="1"/>
  <c r="E963" i="1"/>
  <c r="F963" i="1"/>
  <c r="G963" i="1"/>
  <c r="J963" i="1"/>
  <c r="M963" i="1" s="1"/>
  <c r="O963" i="1"/>
  <c r="P963" i="1"/>
  <c r="Q963" i="1"/>
  <c r="R963" i="1"/>
  <c r="S963" i="1"/>
  <c r="T963" i="1"/>
  <c r="B964" i="1"/>
  <c r="C964" i="1"/>
  <c r="D964" i="1"/>
  <c r="E964" i="1"/>
  <c r="F964" i="1"/>
  <c r="G964" i="1"/>
  <c r="J964" i="1"/>
  <c r="M964" i="1" s="1"/>
  <c r="O964" i="1"/>
  <c r="P964" i="1"/>
  <c r="Q964" i="1"/>
  <c r="R964" i="1"/>
  <c r="S964" i="1"/>
  <c r="T964" i="1"/>
  <c r="B965" i="1"/>
  <c r="C965" i="1"/>
  <c r="D965" i="1"/>
  <c r="E965" i="1"/>
  <c r="F965" i="1"/>
  <c r="G965" i="1"/>
  <c r="J965" i="1"/>
  <c r="M965" i="1" s="1"/>
  <c r="O965" i="1"/>
  <c r="P965" i="1"/>
  <c r="Q965" i="1"/>
  <c r="R965" i="1"/>
  <c r="S965" i="1"/>
  <c r="T965" i="1"/>
  <c r="B966" i="1"/>
  <c r="C966" i="1"/>
  <c r="D966" i="1"/>
  <c r="E966" i="1"/>
  <c r="F966" i="1"/>
  <c r="G966" i="1"/>
  <c r="J966" i="1"/>
  <c r="M966" i="1" s="1"/>
  <c r="O966" i="1"/>
  <c r="P966" i="1"/>
  <c r="Q966" i="1"/>
  <c r="R966" i="1"/>
  <c r="S966" i="1"/>
  <c r="T966" i="1"/>
  <c r="B967" i="1"/>
  <c r="C967" i="1"/>
  <c r="D967" i="1"/>
  <c r="E967" i="1"/>
  <c r="F967" i="1"/>
  <c r="G967" i="1"/>
  <c r="J967" i="1"/>
  <c r="M967" i="1" s="1"/>
  <c r="O967" i="1"/>
  <c r="P967" i="1"/>
  <c r="Q967" i="1"/>
  <c r="R967" i="1"/>
  <c r="S967" i="1"/>
  <c r="T967" i="1"/>
  <c r="B968" i="1"/>
  <c r="C968" i="1"/>
  <c r="D968" i="1"/>
  <c r="E968" i="1"/>
  <c r="F968" i="1"/>
  <c r="G968" i="1"/>
  <c r="J968" i="1"/>
  <c r="M968" i="1" s="1"/>
  <c r="O968" i="1"/>
  <c r="P968" i="1"/>
  <c r="Q968" i="1"/>
  <c r="R968" i="1"/>
  <c r="S968" i="1"/>
  <c r="T968" i="1"/>
  <c r="B969" i="1"/>
  <c r="C969" i="1"/>
  <c r="D969" i="1"/>
  <c r="E969" i="1"/>
  <c r="F969" i="1"/>
  <c r="G969" i="1"/>
  <c r="J969" i="1"/>
  <c r="M969" i="1" s="1"/>
  <c r="O969" i="1"/>
  <c r="P969" i="1"/>
  <c r="Q969" i="1"/>
  <c r="R969" i="1"/>
  <c r="S969" i="1"/>
  <c r="T969" i="1"/>
  <c r="B970" i="1"/>
  <c r="C970" i="1"/>
  <c r="D970" i="1"/>
  <c r="E970" i="1"/>
  <c r="F970" i="1"/>
  <c r="G970" i="1"/>
  <c r="J970" i="1"/>
  <c r="M970" i="1" s="1"/>
  <c r="O970" i="1"/>
  <c r="P970" i="1"/>
  <c r="Q970" i="1"/>
  <c r="R970" i="1"/>
  <c r="S970" i="1"/>
  <c r="T970" i="1"/>
  <c r="B971" i="1"/>
  <c r="C971" i="1"/>
  <c r="D971" i="1"/>
  <c r="E971" i="1"/>
  <c r="F971" i="1"/>
  <c r="G971" i="1"/>
  <c r="J971" i="1"/>
  <c r="M971" i="1" s="1"/>
  <c r="O971" i="1"/>
  <c r="P971" i="1"/>
  <c r="Q971" i="1"/>
  <c r="R971" i="1"/>
  <c r="S971" i="1"/>
  <c r="T971" i="1"/>
  <c r="B972" i="1"/>
  <c r="C972" i="1"/>
  <c r="D972" i="1"/>
  <c r="E972" i="1"/>
  <c r="F972" i="1"/>
  <c r="G972" i="1"/>
  <c r="J972" i="1"/>
  <c r="M972" i="1" s="1"/>
  <c r="O972" i="1"/>
  <c r="P972" i="1"/>
  <c r="Q972" i="1"/>
  <c r="R972" i="1"/>
  <c r="S972" i="1"/>
  <c r="T972" i="1"/>
  <c r="B973" i="1"/>
  <c r="C973" i="1"/>
  <c r="D973" i="1"/>
  <c r="E973" i="1"/>
  <c r="F973" i="1"/>
  <c r="G973" i="1"/>
  <c r="J973" i="1"/>
  <c r="M973" i="1" s="1"/>
  <c r="O973" i="1"/>
  <c r="P973" i="1"/>
  <c r="Q973" i="1"/>
  <c r="R973" i="1"/>
  <c r="S973" i="1"/>
  <c r="T973" i="1"/>
  <c r="B974" i="1"/>
  <c r="C974" i="1"/>
  <c r="D974" i="1"/>
  <c r="E974" i="1"/>
  <c r="F974" i="1"/>
  <c r="G974" i="1"/>
  <c r="J974" i="1"/>
  <c r="M974" i="1" s="1"/>
  <c r="O974" i="1"/>
  <c r="P974" i="1"/>
  <c r="Q974" i="1"/>
  <c r="R974" i="1"/>
  <c r="S974" i="1"/>
  <c r="T974" i="1"/>
  <c r="B975" i="1"/>
  <c r="C975" i="1"/>
  <c r="D975" i="1"/>
  <c r="E975" i="1"/>
  <c r="F975" i="1"/>
  <c r="G975" i="1"/>
  <c r="J975" i="1"/>
  <c r="M975" i="1" s="1"/>
  <c r="O975" i="1"/>
  <c r="P975" i="1"/>
  <c r="Q975" i="1"/>
  <c r="R975" i="1"/>
  <c r="S975" i="1"/>
  <c r="T975" i="1"/>
  <c r="B976" i="1"/>
  <c r="C976" i="1"/>
  <c r="D976" i="1"/>
  <c r="E976" i="1"/>
  <c r="F976" i="1"/>
  <c r="G976" i="1"/>
  <c r="J976" i="1"/>
  <c r="M976" i="1" s="1"/>
  <c r="O976" i="1"/>
  <c r="P976" i="1"/>
  <c r="Q976" i="1"/>
  <c r="R976" i="1"/>
  <c r="S976" i="1"/>
  <c r="T976" i="1"/>
  <c r="B977" i="1"/>
  <c r="C977" i="1"/>
  <c r="D977" i="1"/>
  <c r="E977" i="1"/>
  <c r="F977" i="1"/>
  <c r="G977" i="1"/>
  <c r="J977" i="1"/>
  <c r="M977" i="1" s="1"/>
  <c r="O977" i="1"/>
  <c r="P977" i="1"/>
  <c r="Q977" i="1"/>
  <c r="R977" i="1"/>
  <c r="S977" i="1"/>
  <c r="T977" i="1"/>
  <c r="B978" i="1"/>
  <c r="C978" i="1"/>
  <c r="D978" i="1"/>
  <c r="E978" i="1"/>
  <c r="F978" i="1"/>
  <c r="G978" i="1"/>
  <c r="J978" i="1"/>
  <c r="M978" i="1" s="1"/>
  <c r="O978" i="1"/>
  <c r="P978" i="1"/>
  <c r="Q978" i="1"/>
  <c r="R978" i="1"/>
  <c r="S978" i="1"/>
  <c r="T978" i="1"/>
  <c r="B979" i="1"/>
  <c r="C979" i="1"/>
  <c r="D979" i="1"/>
  <c r="E979" i="1"/>
  <c r="F979" i="1"/>
  <c r="G979" i="1"/>
  <c r="J979" i="1"/>
  <c r="M979" i="1" s="1"/>
  <c r="O979" i="1"/>
  <c r="P979" i="1"/>
  <c r="Q979" i="1"/>
  <c r="R979" i="1"/>
  <c r="S979" i="1"/>
  <c r="T979" i="1"/>
  <c r="B980" i="1"/>
  <c r="C980" i="1"/>
  <c r="D980" i="1"/>
  <c r="E980" i="1"/>
  <c r="F980" i="1"/>
  <c r="G980" i="1"/>
  <c r="J980" i="1"/>
  <c r="M980" i="1" s="1"/>
  <c r="O980" i="1"/>
  <c r="P980" i="1"/>
  <c r="Q980" i="1"/>
  <c r="R980" i="1"/>
  <c r="S980" i="1"/>
  <c r="T980" i="1"/>
  <c r="B981" i="1"/>
  <c r="C981" i="1"/>
  <c r="D981" i="1"/>
  <c r="E981" i="1"/>
  <c r="F981" i="1"/>
  <c r="G981" i="1"/>
  <c r="J981" i="1"/>
  <c r="M981" i="1" s="1"/>
  <c r="O981" i="1"/>
  <c r="P981" i="1"/>
  <c r="Q981" i="1"/>
  <c r="R981" i="1"/>
  <c r="S981" i="1"/>
  <c r="T981" i="1"/>
  <c r="B982" i="1"/>
  <c r="C982" i="1"/>
  <c r="D982" i="1"/>
  <c r="E982" i="1"/>
  <c r="F982" i="1"/>
  <c r="G982" i="1"/>
  <c r="J982" i="1"/>
  <c r="M982" i="1" s="1"/>
  <c r="O982" i="1"/>
  <c r="P982" i="1"/>
  <c r="Q982" i="1"/>
  <c r="R982" i="1"/>
  <c r="S982" i="1"/>
  <c r="T982" i="1"/>
  <c r="B983" i="1"/>
  <c r="C983" i="1"/>
  <c r="D983" i="1"/>
  <c r="E983" i="1"/>
  <c r="F983" i="1"/>
  <c r="G983" i="1"/>
  <c r="J983" i="1"/>
  <c r="M983" i="1" s="1"/>
  <c r="O983" i="1"/>
  <c r="P983" i="1"/>
  <c r="Q983" i="1"/>
  <c r="R983" i="1"/>
  <c r="S983" i="1"/>
  <c r="T983" i="1"/>
  <c r="B984" i="1"/>
  <c r="C984" i="1"/>
  <c r="D984" i="1"/>
  <c r="E984" i="1"/>
  <c r="F984" i="1"/>
  <c r="G984" i="1"/>
  <c r="J984" i="1"/>
  <c r="M984" i="1" s="1"/>
  <c r="O984" i="1"/>
  <c r="P984" i="1"/>
  <c r="Q984" i="1"/>
  <c r="R984" i="1"/>
  <c r="S984" i="1"/>
  <c r="T984" i="1"/>
  <c r="B985" i="1"/>
  <c r="C985" i="1"/>
  <c r="D985" i="1"/>
  <c r="E985" i="1"/>
  <c r="F985" i="1"/>
  <c r="G985" i="1"/>
  <c r="J985" i="1"/>
  <c r="M985" i="1" s="1"/>
  <c r="O985" i="1"/>
  <c r="P985" i="1"/>
  <c r="Q985" i="1"/>
  <c r="R985" i="1"/>
  <c r="S985" i="1"/>
  <c r="T985" i="1"/>
  <c r="B986" i="1"/>
  <c r="C986" i="1"/>
  <c r="D986" i="1"/>
  <c r="E986" i="1"/>
  <c r="F986" i="1"/>
  <c r="G986" i="1"/>
  <c r="J986" i="1"/>
  <c r="M986" i="1" s="1"/>
  <c r="O986" i="1"/>
  <c r="P986" i="1"/>
  <c r="Q986" i="1"/>
  <c r="R986" i="1"/>
  <c r="S986" i="1"/>
  <c r="T986" i="1"/>
  <c r="B987" i="1"/>
  <c r="C987" i="1"/>
  <c r="D987" i="1"/>
  <c r="E987" i="1"/>
  <c r="F987" i="1"/>
  <c r="G987" i="1"/>
  <c r="J987" i="1"/>
  <c r="M987" i="1" s="1"/>
  <c r="O987" i="1"/>
  <c r="P987" i="1"/>
  <c r="Q987" i="1"/>
  <c r="R987" i="1"/>
  <c r="S987" i="1"/>
  <c r="T987" i="1"/>
  <c r="B988" i="1"/>
  <c r="C988" i="1"/>
  <c r="D988" i="1"/>
  <c r="E988" i="1"/>
  <c r="F988" i="1"/>
  <c r="G988" i="1"/>
  <c r="J988" i="1"/>
  <c r="M988" i="1" s="1"/>
  <c r="O988" i="1"/>
  <c r="P988" i="1"/>
  <c r="Q988" i="1"/>
  <c r="R988" i="1"/>
  <c r="S988" i="1"/>
  <c r="T988" i="1"/>
  <c r="B989" i="1"/>
  <c r="C989" i="1"/>
  <c r="D989" i="1"/>
  <c r="E989" i="1"/>
  <c r="F989" i="1"/>
  <c r="G989" i="1"/>
  <c r="J989" i="1"/>
  <c r="M989" i="1" s="1"/>
  <c r="O989" i="1"/>
  <c r="P989" i="1"/>
  <c r="Q989" i="1"/>
  <c r="R989" i="1"/>
  <c r="S989" i="1"/>
  <c r="T989" i="1"/>
  <c r="B990" i="1"/>
  <c r="C990" i="1"/>
  <c r="D990" i="1"/>
  <c r="E990" i="1"/>
  <c r="F990" i="1"/>
  <c r="G990" i="1"/>
  <c r="J990" i="1"/>
  <c r="M990" i="1" s="1"/>
  <c r="O990" i="1"/>
  <c r="P990" i="1"/>
  <c r="Q990" i="1"/>
  <c r="R990" i="1"/>
  <c r="S990" i="1"/>
  <c r="T990" i="1"/>
  <c r="B991" i="1"/>
  <c r="C991" i="1"/>
  <c r="D991" i="1"/>
  <c r="E991" i="1"/>
  <c r="F991" i="1"/>
  <c r="G991" i="1"/>
  <c r="J991" i="1"/>
  <c r="M991" i="1" s="1"/>
  <c r="O991" i="1"/>
  <c r="P991" i="1"/>
  <c r="Q991" i="1"/>
  <c r="R991" i="1"/>
  <c r="S991" i="1"/>
  <c r="T991" i="1"/>
  <c r="B992" i="1"/>
  <c r="C992" i="1"/>
  <c r="D992" i="1"/>
  <c r="E992" i="1"/>
  <c r="F992" i="1"/>
  <c r="G992" i="1"/>
  <c r="J992" i="1"/>
  <c r="M992" i="1" s="1"/>
  <c r="O992" i="1"/>
  <c r="P992" i="1"/>
  <c r="Q992" i="1"/>
  <c r="R992" i="1"/>
  <c r="S992" i="1"/>
  <c r="T992" i="1"/>
  <c r="B993" i="1"/>
  <c r="C993" i="1"/>
  <c r="D993" i="1"/>
  <c r="E993" i="1"/>
  <c r="F993" i="1"/>
  <c r="G993" i="1"/>
  <c r="J993" i="1"/>
  <c r="M993" i="1" s="1"/>
  <c r="O993" i="1"/>
  <c r="P993" i="1"/>
  <c r="Q993" i="1"/>
  <c r="R993" i="1"/>
  <c r="S993" i="1"/>
  <c r="T993" i="1"/>
  <c r="B994" i="1"/>
  <c r="C994" i="1"/>
  <c r="D994" i="1"/>
  <c r="E994" i="1"/>
  <c r="F994" i="1"/>
  <c r="G994" i="1"/>
  <c r="J994" i="1"/>
  <c r="M994" i="1" s="1"/>
  <c r="O994" i="1"/>
  <c r="P994" i="1"/>
  <c r="Q994" i="1"/>
  <c r="R994" i="1"/>
  <c r="S994" i="1"/>
  <c r="T994" i="1"/>
  <c r="B995" i="1"/>
  <c r="C995" i="1"/>
  <c r="D995" i="1"/>
  <c r="E995" i="1"/>
  <c r="F995" i="1"/>
  <c r="G995" i="1"/>
  <c r="J995" i="1"/>
  <c r="M995" i="1" s="1"/>
  <c r="O995" i="1"/>
  <c r="P995" i="1"/>
  <c r="Q995" i="1"/>
  <c r="R995" i="1"/>
  <c r="S995" i="1"/>
  <c r="T995" i="1"/>
  <c r="B996" i="1"/>
  <c r="C996" i="1"/>
  <c r="D996" i="1"/>
  <c r="E996" i="1"/>
  <c r="F996" i="1"/>
  <c r="G996" i="1"/>
  <c r="J996" i="1"/>
  <c r="M996" i="1" s="1"/>
  <c r="O996" i="1"/>
  <c r="P996" i="1"/>
  <c r="Q996" i="1"/>
  <c r="R996" i="1"/>
  <c r="S996" i="1"/>
  <c r="T996" i="1"/>
  <c r="B997" i="1"/>
  <c r="C997" i="1"/>
  <c r="D997" i="1"/>
  <c r="E997" i="1"/>
  <c r="F997" i="1"/>
  <c r="G997" i="1"/>
  <c r="J997" i="1"/>
  <c r="M997" i="1" s="1"/>
  <c r="O997" i="1"/>
  <c r="P997" i="1"/>
  <c r="Q997" i="1"/>
  <c r="R997" i="1"/>
  <c r="S997" i="1"/>
  <c r="T997" i="1"/>
  <c r="B998" i="1"/>
  <c r="C998" i="1"/>
  <c r="D998" i="1"/>
  <c r="E998" i="1"/>
  <c r="F998" i="1"/>
  <c r="G998" i="1"/>
  <c r="J998" i="1"/>
  <c r="M998" i="1" s="1"/>
  <c r="O998" i="1"/>
  <c r="P998" i="1"/>
  <c r="Q998" i="1"/>
  <c r="R998" i="1"/>
  <c r="S998" i="1"/>
  <c r="T998" i="1"/>
  <c r="B999" i="1"/>
  <c r="C999" i="1"/>
  <c r="D999" i="1"/>
  <c r="E999" i="1"/>
  <c r="F999" i="1"/>
  <c r="G999" i="1"/>
  <c r="J999" i="1"/>
  <c r="M999" i="1" s="1"/>
  <c r="O999" i="1"/>
  <c r="P999" i="1"/>
  <c r="Q999" i="1"/>
  <c r="R999" i="1"/>
  <c r="S999" i="1"/>
  <c r="T999" i="1"/>
  <c r="B1000" i="1"/>
  <c r="C1000" i="1"/>
  <c r="D1000" i="1"/>
  <c r="E1000" i="1"/>
  <c r="F1000" i="1"/>
  <c r="G1000" i="1"/>
  <c r="J1000" i="1"/>
  <c r="M1000" i="1" s="1"/>
  <c r="O1000" i="1"/>
  <c r="P1000" i="1"/>
  <c r="Q1000" i="1"/>
  <c r="R1000" i="1"/>
  <c r="S1000" i="1"/>
  <c r="T1000" i="1"/>
  <c r="B1001" i="1"/>
  <c r="C1001" i="1"/>
  <c r="D1001" i="1"/>
  <c r="E1001" i="1"/>
  <c r="F1001" i="1"/>
  <c r="G1001" i="1"/>
  <c r="J1001" i="1"/>
  <c r="M1001" i="1" s="1"/>
  <c r="O1001" i="1"/>
  <c r="P1001" i="1"/>
  <c r="Q1001" i="1"/>
  <c r="R1001" i="1"/>
  <c r="S1001" i="1"/>
  <c r="T1001" i="1"/>
  <c r="B1002" i="1"/>
  <c r="C1002" i="1"/>
  <c r="D1002" i="1"/>
  <c r="E1002" i="1"/>
  <c r="F1002" i="1"/>
  <c r="G1002" i="1"/>
  <c r="J1002" i="1"/>
  <c r="M1002" i="1" s="1"/>
  <c r="O1002" i="1"/>
  <c r="P1002" i="1"/>
  <c r="Q1002" i="1"/>
  <c r="R1002" i="1"/>
  <c r="S1002" i="1"/>
  <c r="T1002" i="1"/>
  <c r="B1003" i="1"/>
  <c r="C1003" i="1"/>
  <c r="D1003" i="1"/>
  <c r="E1003" i="1"/>
  <c r="F1003" i="1"/>
  <c r="G1003" i="1"/>
  <c r="J1003" i="1"/>
  <c r="M1003" i="1" s="1"/>
  <c r="O1003" i="1"/>
  <c r="P1003" i="1"/>
  <c r="Q1003" i="1"/>
  <c r="R1003" i="1"/>
  <c r="S1003" i="1"/>
  <c r="T1003" i="1"/>
  <c r="B1004" i="1"/>
  <c r="C1004" i="1"/>
  <c r="D1004" i="1"/>
  <c r="E1004" i="1"/>
  <c r="F1004" i="1"/>
  <c r="G1004" i="1"/>
  <c r="J1004" i="1"/>
  <c r="M1004" i="1" s="1"/>
  <c r="O1004" i="1"/>
  <c r="P1004" i="1"/>
  <c r="Q1004" i="1"/>
  <c r="R1004" i="1"/>
  <c r="S1004" i="1"/>
  <c r="T1004" i="1"/>
  <c r="B1005" i="1"/>
  <c r="C1005" i="1"/>
  <c r="D1005" i="1"/>
  <c r="E1005" i="1"/>
  <c r="F1005" i="1"/>
  <c r="G1005" i="1"/>
  <c r="J1005" i="1"/>
  <c r="M1005" i="1" s="1"/>
  <c r="O1005" i="1"/>
  <c r="P1005" i="1"/>
  <c r="Q1005" i="1"/>
  <c r="R1005" i="1"/>
  <c r="S1005" i="1"/>
  <c r="T1005" i="1"/>
  <c r="B1006" i="1"/>
  <c r="C1006" i="1"/>
  <c r="D1006" i="1"/>
  <c r="E1006" i="1"/>
  <c r="F1006" i="1"/>
  <c r="G1006" i="1"/>
  <c r="J1006" i="1"/>
  <c r="M1006" i="1" s="1"/>
  <c r="O1006" i="1"/>
  <c r="P1006" i="1"/>
  <c r="Q1006" i="1"/>
  <c r="R1006" i="1"/>
  <c r="S1006" i="1"/>
  <c r="T1006" i="1"/>
  <c r="B1007" i="1"/>
  <c r="C1007" i="1"/>
  <c r="D1007" i="1"/>
  <c r="E1007" i="1"/>
  <c r="F1007" i="1"/>
  <c r="G1007" i="1"/>
  <c r="J1007" i="1"/>
  <c r="M1007" i="1" s="1"/>
  <c r="O1007" i="1"/>
  <c r="P1007" i="1"/>
  <c r="Q1007" i="1"/>
  <c r="R1007" i="1"/>
  <c r="S1007" i="1"/>
  <c r="T1007" i="1"/>
  <c r="B1008" i="1"/>
  <c r="C1008" i="1"/>
  <c r="D1008" i="1"/>
  <c r="E1008" i="1"/>
  <c r="F1008" i="1"/>
  <c r="G1008" i="1"/>
  <c r="J1008" i="1"/>
  <c r="M1008" i="1" s="1"/>
  <c r="O1008" i="1"/>
  <c r="P1008" i="1"/>
  <c r="Q1008" i="1"/>
  <c r="R1008" i="1"/>
  <c r="S1008" i="1"/>
  <c r="T1008" i="1"/>
  <c r="B1009" i="1"/>
  <c r="C1009" i="1"/>
  <c r="D1009" i="1"/>
  <c r="E1009" i="1"/>
  <c r="F1009" i="1"/>
  <c r="G1009" i="1"/>
  <c r="J1009" i="1"/>
  <c r="M1009" i="1" s="1"/>
  <c r="O1009" i="1"/>
  <c r="P1009" i="1"/>
  <c r="Q1009" i="1"/>
  <c r="R1009" i="1"/>
  <c r="S1009" i="1"/>
  <c r="T1009" i="1"/>
  <c r="B1010" i="1"/>
  <c r="C1010" i="1"/>
  <c r="D1010" i="1"/>
  <c r="E1010" i="1"/>
  <c r="F1010" i="1"/>
  <c r="G1010" i="1"/>
  <c r="J1010" i="1"/>
  <c r="M1010" i="1" s="1"/>
  <c r="O1010" i="1"/>
  <c r="P1010" i="1"/>
  <c r="Q1010" i="1"/>
  <c r="R1010" i="1"/>
  <c r="S1010" i="1"/>
  <c r="T1010" i="1"/>
  <c r="B1011" i="1"/>
  <c r="C1011" i="1"/>
  <c r="D1011" i="1"/>
  <c r="E1011" i="1"/>
  <c r="F1011" i="1"/>
  <c r="G1011" i="1"/>
  <c r="J1011" i="1"/>
  <c r="M1011" i="1" s="1"/>
  <c r="O1011" i="1"/>
  <c r="P1011" i="1"/>
  <c r="Q1011" i="1"/>
  <c r="R1011" i="1"/>
  <c r="S1011" i="1"/>
  <c r="T1011" i="1"/>
  <c r="B1012" i="1"/>
  <c r="C1012" i="1"/>
  <c r="D1012" i="1"/>
  <c r="E1012" i="1"/>
  <c r="F1012" i="1"/>
  <c r="G1012" i="1"/>
  <c r="J1012" i="1"/>
  <c r="M1012" i="1" s="1"/>
  <c r="O1012" i="1"/>
  <c r="P1012" i="1"/>
  <c r="Q1012" i="1"/>
  <c r="R1012" i="1"/>
  <c r="S1012" i="1"/>
  <c r="T1012" i="1"/>
  <c r="B1013" i="1"/>
  <c r="C1013" i="1"/>
  <c r="D1013" i="1"/>
  <c r="E1013" i="1"/>
  <c r="F1013" i="1"/>
  <c r="G1013" i="1"/>
  <c r="J1013" i="1"/>
  <c r="M1013" i="1" s="1"/>
  <c r="O1013" i="1"/>
  <c r="P1013" i="1"/>
  <c r="Q1013" i="1"/>
  <c r="R1013" i="1"/>
  <c r="S1013" i="1"/>
  <c r="T1013" i="1"/>
  <c r="B1014" i="1"/>
  <c r="C1014" i="1"/>
  <c r="D1014" i="1"/>
  <c r="E1014" i="1"/>
  <c r="F1014" i="1"/>
  <c r="G1014" i="1"/>
  <c r="J1014" i="1"/>
  <c r="M1014" i="1" s="1"/>
  <c r="O1014" i="1"/>
  <c r="P1014" i="1"/>
  <c r="Q1014" i="1"/>
  <c r="R1014" i="1"/>
  <c r="S1014" i="1"/>
  <c r="T1014" i="1"/>
  <c r="B1015" i="1"/>
  <c r="C1015" i="1"/>
  <c r="D1015" i="1"/>
  <c r="E1015" i="1"/>
  <c r="F1015" i="1"/>
  <c r="G1015" i="1"/>
  <c r="J1015" i="1"/>
  <c r="M1015" i="1" s="1"/>
  <c r="O1015" i="1"/>
  <c r="P1015" i="1"/>
  <c r="Q1015" i="1"/>
  <c r="R1015" i="1"/>
  <c r="S1015" i="1"/>
  <c r="T1015" i="1"/>
  <c r="B1016" i="1"/>
  <c r="C1016" i="1"/>
  <c r="D1016" i="1"/>
  <c r="E1016" i="1"/>
  <c r="F1016" i="1"/>
  <c r="G1016" i="1"/>
  <c r="J1016" i="1"/>
  <c r="M1016" i="1" s="1"/>
  <c r="O1016" i="1"/>
  <c r="P1016" i="1"/>
  <c r="Q1016" i="1"/>
  <c r="R1016" i="1"/>
  <c r="S1016" i="1"/>
  <c r="T1016" i="1"/>
  <c r="B1017" i="1"/>
  <c r="C1017" i="1"/>
  <c r="D1017" i="1"/>
  <c r="E1017" i="1"/>
  <c r="F1017" i="1"/>
  <c r="G1017" i="1"/>
  <c r="J1017" i="1"/>
  <c r="M1017" i="1" s="1"/>
  <c r="O1017" i="1"/>
  <c r="P1017" i="1"/>
  <c r="Q1017" i="1"/>
  <c r="R1017" i="1"/>
  <c r="S1017" i="1"/>
  <c r="T1017" i="1"/>
  <c r="B1018" i="1"/>
  <c r="C1018" i="1"/>
  <c r="D1018" i="1"/>
  <c r="E1018" i="1"/>
  <c r="F1018" i="1"/>
  <c r="G1018" i="1"/>
  <c r="J1018" i="1"/>
  <c r="M1018" i="1" s="1"/>
  <c r="O1018" i="1"/>
  <c r="P1018" i="1"/>
  <c r="Q1018" i="1"/>
  <c r="R1018" i="1"/>
  <c r="S1018" i="1"/>
  <c r="T1018" i="1"/>
  <c r="B1019" i="1"/>
  <c r="C1019" i="1"/>
  <c r="D1019" i="1"/>
  <c r="E1019" i="1"/>
  <c r="F1019" i="1"/>
  <c r="G1019" i="1"/>
  <c r="J1019" i="1"/>
  <c r="M1019" i="1" s="1"/>
  <c r="O1019" i="1"/>
  <c r="P1019" i="1"/>
  <c r="Q1019" i="1"/>
  <c r="R1019" i="1"/>
  <c r="S1019" i="1"/>
  <c r="T1019" i="1"/>
  <c r="B1020" i="1"/>
  <c r="C1020" i="1"/>
  <c r="D1020" i="1"/>
  <c r="E1020" i="1"/>
  <c r="F1020" i="1"/>
  <c r="G1020" i="1"/>
  <c r="J1020" i="1"/>
  <c r="M1020" i="1" s="1"/>
  <c r="O1020" i="1"/>
  <c r="P1020" i="1"/>
  <c r="Q1020" i="1"/>
  <c r="R1020" i="1"/>
  <c r="S1020" i="1"/>
  <c r="T1020" i="1"/>
  <c r="B1021" i="1"/>
  <c r="C1021" i="1"/>
  <c r="D1021" i="1"/>
  <c r="E1021" i="1"/>
  <c r="F1021" i="1"/>
  <c r="G1021" i="1"/>
  <c r="J1021" i="1"/>
  <c r="M1021" i="1" s="1"/>
  <c r="O1021" i="1"/>
  <c r="P1021" i="1"/>
  <c r="Q1021" i="1"/>
  <c r="R1021" i="1"/>
  <c r="S1021" i="1"/>
  <c r="T1021" i="1"/>
  <c r="B1022" i="1"/>
  <c r="C1022" i="1"/>
  <c r="D1022" i="1"/>
  <c r="E1022" i="1"/>
  <c r="F1022" i="1"/>
  <c r="G1022" i="1"/>
  <c r="J1022" i="1"/>
  <c r="M1022" i="1" s="1"/>
  <c r="O1022" i="1"/>
  <c r="P1022" i="1"/>
  <c r="Q1022" i="1"/>
  <c r="R1022" i="1"/>
  <c r="S1022" i="1"/>
  <c r="T1022" i="1"/>
  <c r="B1023" i="1"/>
  <c r="C1023" i="1"/>
  <c r="D1023" i="1"/>
  <c r="E1023" i="1"/>
  <c r="F1023" i="1"/>
  <c r="G1023" i="1"/>
  <c r="J1023" i="1"/>
  <c r="M1023" i="1" s="1"/>
  <c r="O1023" i="1"/>
  <c r="P1023" i="1"/>
  <c r="Q1023" i="1"/>
  <c r="R1023" i="1"/>
  <c r="S1023" i="1"/>
  <c r="T1023" i="1"/>
  <c r="B1024" i="1"/>
  <c r="C1024" i="1"/>
  <c r="D1024" i="1"/>
  <c r="E1024" i="1"/>
  <c r="F1024" i="1"/>
  <c r="G1024" i="1"/>
  <c r="J1024" i="1"/>
  <c r="M1024" i="1" s="1"/>
  <c r="O1024" i="1"/>
  <c r="P1024" i="1"/>
  <c r="Q1024" i="1"/>
  <c r="R1024" i="1"/>
  <c r="S1024" i="1"/>
  <c r="T1024" i="1"/>
  <c r="B1025" i="1"/>
  <c r="C1025" i="1"/>
  <c r="D1025" i="1"/>
  <c r="E1025" i="1"/>
  <c r="F1025" i="1"/>
  <c r="G1025" i="1"/>
  <c r="J1025" i="1"/>
  <c r="M1025" i="1" s="1"/>
  <c r="O1025" i="1"/>
  <c r="P1025" i="1"/>
  <c r="Q1025" i="1"/>
  <c r="R1025" i="1"/>
  <c r="S1025" i="1"/>
  <c r="T1025" i="1"/>
  <c r="B1026" i="1"/>
  <c r="C1026" i="1"/>
  <c r="D1026" i="1"/>
  <c r="E1026" i="1"/>
  <c r="F1026" i="1"/>
  <c r="G1026" i="1"/>
  <c r="J1026" i="1"/>
  <c r="M1026" i="1" s="1"/>
  <c r="O1026" i="1"/>
  <c r="P1026" i="1"/>
  <c r="Q1026" i="1"/>
  <c r="R1026" i="1"/>
  <c r="S1026" i="1"/>
  <c r="T1026" i="1"/>
  <c r="B1027" i="1"/>
  <c r="C1027" i="1"/>
  <c r="D1027" i="1"/>
  <c r="E1027" i="1"/>
  <c r="F1027" i="1"/>
  <c r="G1027" i="1"/>
  <c r="J1027" i="1"/>
  <c r="M1027" i="1" s="1"/>
  <c r="O1027" i="1"/>
  <c r="P1027" i="1"/>
  <c r="Q1027" i="1"/>
  <c r="R1027" i="1"/>
  <c r="S1027" i="1"/>
  <c r="T1027" i="1"/>
  <c r="B1028" i="1"/>
  <c r="C1028" i="1"/>
  <c r="D1028" i="1"/>
  <c r="E1028" i="1"/>
  <c r="F1028" i="1"/>
  <c r="G1028" i="1"/>
  <c r="J1028" i="1"/>
  <c r="M1028" i="1" s="1"/>
  <c r="O1028" i="1"/>
  <c r="P1028" i="1"/>
  <c r="Q1028" i="1"/>
  <c r="R1028" i="1"/>
  <c r="S1028" i="1"/>
  <c r="T1028" i="1"/>
  <c r="B1029" i="1"/>
  <c r="C1029" i="1"/>
  <c r="D1029" i="1"/>
  <c r="E1029" i="1"/>
  <c r="F1029" i="1"/>
  <c r="G1029" i="1"/>
  <c r="J1029" i="1"/>
  <c r="M1029" i="1" s="1"/>
  <c r="O1029" i="1"/>
  <c r="P1029" i="1"/>
  <c r="Q1029" i="1"/>
  <c r="R1029" i="1"/>
  <c r="S1029" i="1"/>
  <c r="T1029" i="1"/>
  <c r="B1030" i="1"/>
  <c r="C1030" i="1"/>
  <c r="D1030" i="1"/>
  <c r="E1030" i="1"/>
  <c r="F1030" i="1"/>
  <c r="G1030" i="1"/>
  <c r="J1030" i="1"/>
  <c r="M1030" i="1" s="1"/>
  <c r="O1030" i="1"/>
  <c r="P1030" i="1"/>
  <c r="Q1030" i="1"/>
  <c r="R1030" i="1"/>
  <c r="S1030" i="1"/>
  <c r="T1030" i="1"/>
  <c r="B1031" i="1"/>
  <c r="C1031" i="1"/>
  <c r="D1031" i="1"/>
  <c r="E1031" i="1"/>
  <c r="F1031" i="1"/>
  <c r="G1031" i="1"/>
  <c r="J1031" i="1"/>
  <c r="M1031" i="1" s="1"/>
  <c r="O1031" i="1"/>
  <c r="P1031" i="1"/>
  <c r="Q1031" i="1"/>
  <c r="R1031" i="1"/>
  <c r="S1031" i="1"/>
  <c r="T1031" i="1"/>
  <c r="B1032" i="1"/>
  <c r="C1032" i="1"/>
  <c r="D1032" i="1"/>
  <c r="E1032" i="1"/>
  <c r="F1032" i="1"/>
  <c r="G1032" i="1"/>
  <c r="J1032" i="1"/>
  <c r="M1032" i="1" s="1"/>
  <c r="O1032" i="1"/>
  <c r="P1032" i="1"/>
  <c r="Q1032" i="1"/>
  <c r="R1032" i="1"/>
  <c r="S1032" i="1"/>
  <c r="T1032" i="1"/>
  <c r="B1033" i="1"/>
  <c r="C1033" i="1"/>
  <c r="D1033" i="1"/>
  <c r="E1033" i="1"/>
  <c r="F1033" i="1"/>
  <c r="G1033" i="1"/>
  <c r="J1033" i="1"/>
  <c r="M1033" i="1" s="1"/>
  <c r="O1033" i="1"/>
  <c r="P1033" i="1"/>
  <c r="Q1033" i="1"/>
  <c r="R1033" i="1"/>
  <c r="S1033" i="1"/>
  <c r="T1033" i="1"/>
  <c r="B1034" i="1"/>
  <c r="C1034" i="1"/>
  <c r="D1034" i="1"/>
  <c r="E1034" i="1"/>
  <c r="F1034" i="1"/>
  <c r="G1034" i="1"/>
  <c r="J1034" i="1"/>
  <c r="M1034" i="1" s="1"/>
  <c r="O1034" i="1"/>
  <c r="P1034" i="1"/>
  <c r="Q1034" i="1"/>
  <c r="R1034" i="1"/>
  <c r="S1034" i="1"/>
  <c r="T1034" i="1"/>
  <c r="B1035" i="1"/>
  <c r="C1035" i="1"/>
  <c r="D1035" i="1"/>
  <c r="E1035" i="1"/>
  <c r="F1035" i="1"/>
  <c r="G1035" i="1"/>
  <c r="J1035" i="1"/>
  <c r="M1035" i="1" s="1"/>
  <c r="O1035" i="1"/>
  <c r="P1035" i="1"/>
  <c r="Q1035" i="1"/>
  <c r="R1035" i="1"/>
  <c r="S1035" i="1"/>
  <c r="T1035" i="1"/>
  <c r="B1036" i="1"/>
  <c r="C1036" i="1"/>
  <c r="D1036" i="1"/>
  <c r="E1036" i="1"/>
  <c r="F1036" i="1"/>
  <c r="G1036" i="1"/>
  <c r="J1036" i="1"/>
  <c r="M1036" i="1" s="1"/>
  <c r="O1036" i="1"/>
  <c r="P1036" i="1"/>
  <c r="Q1036" i="1"/>
  <c r="R1036" i="1"/>
  <c r="S1036" i="1"/>
  <c r="T1036" i="1"/>
  <c r="B1037" i="1"/>
  <c r="C1037" i="1"/>
  <c r="D1037" i="1"/>
  <c r="E1037" i="1"/>
  <c r="F1037" i="1"/>
  <c r="G1037" i="1"/>
  <c r="J1037" i="1"/>
  <c r="M1037" i="1" s="1"/>
  <c r="O1037" i="1"/>
  <c r="P1037" i="1"/>
  <c r="Q1037" i="1"/>
  <c r="R1037" i="1"/>
  <c r="S1037" i="1"/>
  <c r="T1037" i="1"/>
  <c r="B1038" i="1"/>
  <c r="C1038" i="1"/>
  <c r="D1038" i="1"/>
  <c r="E1038" i="1"/>
  <c r="F1038" i="1"/>
  <c r="G1038" i="1"/>
  <c r="J1038" i="1"/>
  <c r="M1038" i="1" s="1"/>
  <c r="O1038" i="1"/>
  <c r="P1038" i="1"/>
  <c r="Q1038" i="1"/>
  <c r="R1038" i="1"/>
  <c r="S1038" i="1"/>
  <c r="T1038" i="1"/>
  <c r="B1039" i="1"/>
  <c r="C1039" i="1"/>
  <c r="D1039" i="1"/>
  <c r="E1039" i="1"/>
  <c r="F1039" i="1"/>
  <c r="G1039" i="1"/>
  <c r="J1039" i="1"/>
  <c r="M1039" i="1" s="1"/>
  <c r="O1039" i="1"/>
  <c r="P1039" i="1"/>
  <c r="Q1039" i="1"/>
  <c r="R1039" i="1"/>
  <c r="S1039" i="1"/>
  <c r="T1039" i="1"/>
  <c r="B1040" i="1"/>
  <c r="C1040" i="1"/>
  <c r="D1040" i="1"/>
  <c r="E1040" i="1"/>
  <c r="F1040" i="1"/>
  <c r="G1040" i="1"/>
  <c r="J1040" i="1"/>
  <c r="M1040" i="1" s="1"/>
  <c r="O1040" i="1"/>
  <c r="P1040" i="1"/>
  <c r="Q1040" i="1"/>
  <c r="R1040" i="1"/>
  <c r="S1040" i="1"/>
  <c r="T1040" i="1"/>
  <c r="B1041" i="1"/>
  <c r="C1041" i="1"/>
  <c r="D1041" i="1"/>
  <c r="E1041" i="1"/>
  <c r="F1041" i="1"/>
  <c r="G1041" i="1"/>
  <c r="J1041" i="1"/>
  <c r="M1041" i="1" s="1"/>
  <c r="O1041" i="1"/>
  <c r="P1041" i="1"/>
  <c r="Q1041" i="1"/>
  <c r="R1041" i="1"/>
  <c r="S1041" i="1"/>
  <c r="T1041" i="1"/>
  <c r="B1042" i="1"/>
  <c r="C1042" i="1"/>
  <c r="D1042" i="1"/>
  <c r="E1042" i="1"/>
  <c r="F1042" i="1"/>
  <c r="G1042" i="1"/>
  <c r="J1042" i="1"/>
  <c r="M1042" i="1" s="1"/>
  <c r="O1042" i="1"/>
  <c r="P1042" i="1"/>
  <c r="Q1042" i="1"/>
  <c r="R1042" i="1"/>
  <c r="S1042" i="1"/>
  <c r="T1042" i="1"/>
  <c r="B1043" i="1"/>
  <c r="C1043" i="1"/>
  <c r="D1043" i="1"/>
  <c r="E1043" i="1"/>
  <c r="F1043" i="1"/>
  <c r="G1043" i="1"/>
  <c r="J1043" i="1"/>
  <c r="M1043" i="1" s="1"/>
  <c r="O1043" i="1"/>
  <c r="P1043" i="1"/>
  <c r="Q1043" i="1"/>
  <c r="R1043" i="1"/>
  <c r="S1043" i="1"/>
  <c r="T1043" i="1"/>
  <c r="B1044" i="1"/>
  <c r="C1044" i="1"/>
  <c r="D1044" i="1"/>
  <c r="E1044" i="1"/>
  <c r="F1044" i="1"/>
  <c r="G1044" i="1"/>
  <c r="J1044" i="1"/>
  <c r="M1044" i="1" s="1"/>
  <c r="O1044" i="1"/>
  <c r="P1044" i="1"/>
  <c r="Q1044" i="1"/>
  <c r="R1044" i="1"/>
  <c r="S1044" i="1"/>
  <c r="T1044" i="1"/>
  <c r="B1045" i="1"/>
  <c r="C1045" i="1"/>
  <c r="D1045" i="1"/>
  <c r="E1045" i="1"/>
  <c r="F1045" i="1"/>
  <c r="G1045" i="1"/>
  <c r="J1045" i="1"/>
  <c r="M1045" i="1" s="1"/>
  <c r="O1045" i="1"/>
  <c r="P1045" i="1"/>
  <c r="Q1045" i="1"/>
  <c r="R1045" i="1"/>
  <c r="S1045" i="1"/>
  <c r="T1045" i="1"/>
  <c r="B1046" i="1"/>
  <c r="C1046" i="1"/>
  <c r="D1046" i="1"/>
  <c r="E1046" i="1"/>
  <c r="F1046" i="1"/>
  <c r="G1046" i="1"/>
  <c r="J1046" i="1"/>
  <c r="M1046" i="1" s="1"/>
  <c r="O1046" i="1"/>
  <c r="P1046" i="1"/>
  <c r="Q1046" i="1"/>
  <c r="R1046" i="1"/>
  <c r="S1046" i="1"/>
  <c r="T1046" i="1"/>
  <c r="B1047" i="1"/>
  <c r="C1047" i="1"/>
  <c r="D1047" i="1"/>
  <c r="E1047" i="1"/>
  <c r="F1047" i="1"/>
  <c r="G1047" i="1"/>
  <c r="J1047" i="1"/>
  <c r="M1047" i="1" s="1"/>
  <c r="O1047" i="1"/>
  <c r="P1047" i="1"/>
  <c r="Q1047" i="1"/>
  <c r="R1047" i="1"/>
  <c r="S1047" i="1"/>
  <c r="T1047" i="1"/>
  <c r="B1048" i="1"/>
  <c r="C1048" i="1"/>
  <c r="D1048" i="1"/>
  <c r="E1048" i="1"/>
  <c r="F1048" i="1"/>
  <c r="G1048" i="1"/>
  <c r="J1048" i="1"/>
  <c r="M1048" i="1" s="1"/>
  <c r="O1048" i="1"/>
  <c r="P1048" i="1"/>
  <c r="Q1048" i="1"/>
  <c r="R1048" i="1"/>
  <c r="S1048" i="1"/>
  <c r="T1048" i="1"/>
  <c r="B1049" i="1"/>
  <c r="C1049" i="1"/>
  <c r="D1049" i="1"/>
  <c r="E1049" i="1"/>
  <c r="F1049" i="1"/>
  <c r="G1049" i="1"/>
  <c r="J1049" i="1"/>
  <c r="M1049" i="1" s="1"/>
  <c r="O1049" i="1"/>
  <c r="P1049" i="1"/>
  <c r="Q1049" i="1"/>
  <c r="R1049" i="1"/>
  <c r="S1049" i="1"/>
  <c r="T1049" i="1"/>
  <c r="B1050" i="1"/>
  <c r="C1050" i="1"/>
  <c r="D1050" i="1"/>
  <c r="E1050" i="1"/>
  <c r="F1050" i="1"/>
  <c r="G1050" i="1"/>
  <c r="J1050" i="1"/>
  <c r="M1050" i="1" s="1"/>
  <c r="O1050" i="1"/>
  <c r="P1050" i="1"/>
  <c r="Q1050" i="1"/>
  <c r="R1050" i="1"/>
  <c r="S1050" i="1"/>
  <c r="T1050" i="1"/>
  <c r="B1051" i="1"/>
  <c r="C1051" i="1"/>
  <c r="D1051" i="1"/>
  <c r="E1051" i="1"/>
  <c r="F1051" i="1"/>
  <c r="G1051" i="1"/>
  <c r="J1051" i="1"/>
  <c r="M1051" i="1" s="1"/>
  <c r="O1051" i="1"/>
  <c r="P1051" i="1"/>
  <c r="Q1051" i="1"/>
  <c r="R1051" i="1"/>
  <c r="S1051" i="1"/>
  <c r="T1051" i="1"/>
  <c r="B1052" i="1"/>
  <c r="C1052" i="1"/>
  <c r="D1052" i="1"/>
  <c r="E1052" i="1"/>
  <c r="F1052" i="1"/>
  <c r="G1052" i="1"/>
  <c r="J1052" i="1"/>
  <c r="M1052" i="1" s="1"/>
  <c r="O1052" i="1"/>
  <c r="P1052" i="1"/>
  <c r="Q1052" i="1"/>
  <c r="R1052" i="1"/>
  <c r="S1052" i="1"/>
  <c r="T1052" i="1"/>
  <c r="B1053" i="1"/>
  <c r="C1053" i="1"/>
  <c r="D1053" i="1"/>
  <c r="E1053" i="1"/>
  <c r="F1053" i="1"/>
  <c r="G1053" i="1"/>
  <c r="J1053" i="1"/>
  <c r="M1053" i="1" s="1"/>
  <c r="O1053" i="1"/>
  <c r="P1053" i="1"/>
  <c r="Q1053" i="1"/>
  <c r="R1053" i="1"/>
  <c r="S1053" i="1"/>
  <c r="T1053" i="1"/>
  <c r="B1054" i="1"/>
  <c r="C1054" i="1"/>
  <c r="D1054" i="1"/>
  <c r="E1054" i="1"/>
  <c r="F1054" i="1"/>
  <c r="G1054" i="1"/>
  <c r="J1054" i="1"/>
  <c r="M1054" i="1" s="1"/>
  <c r="O1054" i="1"/>
  <c r="P1054" i="1"/>
  <c r="Q1054" i="1"/>
  <c r="R1054" i="1"/>
  <c r="S1054" i="1"/>
  <c r="T1054" i="1"/>
  <c r="B1055" i="1"/>
  <c r="C1055" i="1"/>
  <c r="D1055" i="1"/>
  <c r="E1055" i="1"/>
  <c r="F1055" i="1"/>
  <c r="G1055" i="1"/>
  <c r="J1055" i="1"/>
  <c r="M1055" i="1" s="1"/>
  <c r="O1055" i="1"/>
  <c r="P1055" i="1"/>
  <c r="Q1055" i="1"/>
  <c r="R1055" i="1"/>
  <c r="S1055" i="1"/>
  <c r="T1055" i="1"/>
  <c r="B1056" i="1"/>
  <c r="C1056" i="1"/>
  <c r="D1056" i="1"/>
  <c r="E1056" i="1"/>
  <c r="F1056" i="1"/>
  <c r="G1056" i="1"/>
  <c r="J1056" i="1"/>
  <c r="M1056" i="1" s="1"/>
  <c r="O1056" i="1"/>
  <c r="P1056" i="1"/>
  <c r="Q1056" i="1"/>
  <c r="R1056" i="1"/>
  <c r="S1056" i="1"/>
  <c r="T1056" i="1"/>
  <c r="B1057" i="1"/>
  <c r="C1057" i="1"/>
  <c r="D1057" i="1"/>
  <c r="E1057" i="1"/>
  <c r="F1057" i="1"/>
  <c r="G1057" i="1"/>
  <c r="J1057" i="1"/>
  <c r="M1057" i="1" s="1"/>
  <c r="O1057" i="1"/>
  <c r="P1057" i="1"/>
  <c r="Q1057" i="1"/>
  <c r="R1057" i="1"/>
  <c r="S1057" i="1"/>
  <c r="T1057" i="1"/>
  <c r="B1058" i="1"/>
  <c r="C1058" i="1"/>
  <c r="D1058" i="1"/>
  <c r="E1058" i="1"/>
  <c r="F1058" i="1"/>
  <c r="G1058" i="1"/>
  <c r="J1058" i="1"/>
  <c r="M1058" i="1" s="1"/>
  <c r="O1058" i="1"/>
  <c r="P1058" i="1"/>
  <c r="Q1058" i="1"/>
  <c r="R1058" i="1"/>
  <c r="S1058" i="1"/>
  <c r="T1058" i="1"/>
  <c r="B1059" i="1"/>
  <c r="C1059" i="1"/>
  <c r="D1059" i="1"/>
  <c r="E1059" i="1"/>
  <c r="F1059" i="1"/>
  <c r="G1059" i="1"/>
  <c r="J1059" i="1"/>
  <c r="M1059" i="1" s="1"/>
  <c r="O1059" i="1"/>
  <c r="P1059" i="1"/>
  <c r="Q1059" i="1"/>
  <c r="R1059" i="1"/>
  <c r="S1059" i="1"/>
  <c r="T1059" i="1"/>
  <c r="B1060" i="1"/>
  <c r="C1060" i="1"/>
  <c r="D1060" i="1"/>
  <c r="E1060" i="1"/>
  <c r="F1060" i="1"/>
  <c r="G1060" i="1"/>
  <c r="J1060" i="1"/>
  <c r="M1060" i="1" s="1"/>
  <c r="O1060" i="1"/>
  <c r="P1060" i="1"/>
  <c r="Q1060" i="1"/>
  <c r="R1060" i="1"/>
  <c r="S1060" i="1"/>
  <c r="T1060" i="1"/>
  <c r="B1061" i="1"/>
  <c r="C1061" i="1"/>
  <c r="D1061" i="1"/>
  <c r="E1061" i="1"/>
  <c r="F1061" i="1"/>
  <c r="G1061" i="1"/>
  <c r="J1061" i="1"/>
  <c r="M1061" i="1" s="1"/>
  <c r="O1061" i="1"/>
  <c r="P1061" i="1"/>
  <c r="Q1061" i="1"/>
  <c r="R1061" i="1"/>
  <c r="S1061" i="1"/>
  <c r="T1061" i="1"/>
  <c r="B1062" i="1"/>
  <c r="C1062" i="1"/>
  <c r="D1062" i="1"/>
  <c r="E1062" i="1"/>
  <c r="F1062" i="1"/>
  <c r="G1062" i="1"/>
  <c r="J1062" i="1"/>
  <c r="M1062" i="1" s="1"/>
  <c r="O1062" i="1"/>
  <c r="P1062" i="1"/>
  <c r="Q1062" i="1"/>
  <c r="R1062" i="1"/>
  <c r="S1062" i="1"/>
  <c r="T1062" i="1"/>
  <c r="B1063" i="1"/>
  <c r="C1063" i="1"/>
  <c r="D1063" i="1"/>
  <c r="E1063" i="1"/>
  <c r="F1063" i="1"/>
  <c r="G1063" i="1"/>
  <c r="J1063" i="1"/>
  <c r="M1063" i="1" s="1"/>
  <c r="O1063" i="1"/>
  <c r="P1063" i="1"/>
  <c r="Q1063" i="1"/>
  <c r="R1063" i="1"/>
  <c r="S1063" i="1"/>
  <c r="T1063" i="1"/>
  <c r="B1064" i="1"/>
  <c r="C1064" i="1"/>
  <c r="D1064" i="1"/>
  <c r="E1064" i="1"/>
  <c r="F1064" i="1"/>
  <c r="G1064" i="1"/>
  <c r="J1064" i="1"/>
  <c r="M1064" i="1" s="1"/>
  <c r="O1064" i="1"/>
  <c r="P1064" i="1"/>
  <c r="Q1064" i="1"/>
  <c r="R1064" i="1"/>
  <c r="S1064" i="1"/>
  <c r="T1064" i="1"/>
  <c r="B1065" i="1"/>
  <c r="C1065" i="1"/>
  <c r="D1065" i="1"/>
  <c r="E1065" i="1"/>
  <c r="F1065" i="1"/>
  <c r="G1065" i="1"/>
  <c r="J1065" i="1"/>
  <c r="M1065" i="1" s="1"/>
  <c r="O1065" i="1"/>
  <c r="P1065" i="1"/>
  <c r="Q1065" i="1"/>
  <c r="R1065" i="1"/>
  <c r="S1065" i="1"/>
  <c r="T1065" i="1"/>
  <c r="B1066" i="1"/>
  <c r="C1066" i="1"/>
  <c r="D1066" i="1"/>
  <c r="E1066" i="1"/>
  <c r="F1066" i="1"/>
  <c r="G1066" i="1"/>
  <c r="J1066" i="1"/>
  <c r="M1066" i="1" s="1"/>
  <c r="O1066" i="1"/>
  <c r="P1066" i="1"/>
  <c r="Q1066" i="1"/>
  <c r="R1066" i="1"/>
  <c r="S1066" i="1"/>
  <c r="T1066" i="1"/>
  <c r="B1067" i="1"/>
  <c r="C1067" i="1"/>
  <c r="D1067" i="1"/>
  <c r="E1067" i="1"/>
  <c r="F1067" i="1"/>
  <c r="G1067" i="1"/>
  <c r="J1067" i="1"/>
  <c r="M1067" i="1" s="1"/>
  <c r="O1067" i="1"/>
  <c r="P1067" i="1"/>
  <c r="Q1067" i="1"/>
  <c r="R1067" i="1"/>
  <c r="S1067" i="1"/>
  <c r="T1067" i="1"/>
  <c r="B1068" i="1"/>
  <c r="C1068" i="1"/>
  <c r="D1068" i="1"/>
  <c r="E1068" i="1"/>
  <c r="F1068" i="1"/>
  <c r="G1068" i="1"/>
  <c r="J1068" i="1"/>
  <c r="M1068" i="1" s="1"/>
  <c r="O1068" i="1"/>
  <c r="P1068" i="1"/>
  <c r="Q1068" i="1"/>
  <c r="R1068" i="1"/>
  <c r="S1068" i="1"/>
  <c r="T1068" i="1"/>
  <c r="B1069" i="1"/>
  <c r="C1069" i="1"/>
  <c r="D1069" i="1"/>
  <c r="E1069" i="1"/>
  <c r="F1069" i="1"/>
  <c r="G1069" i="1"/>
  <c r="J1069" i="1"/>
  <c r="M1069" i="1" s="1"/>
  <c r="O1069" i="1"/>
  <c r="P1069" i="1"/>
  <c r="Q1069" i="1"/>
  <c r="R1069" i="1"/>
  <c r="S1069" i="1"/>
  <c r="T1069" i="1"/>
  <c r="B1070" i="1"/>
  <c r="C1070" i="1"/>
  <c r="D1070" i="1"/>
  <c r="E1070" i="1"/>
  <c r="F1070" i="1"/>
  <c r="G1070" i="1"/>
  <c r="J1070" i="1"/>
  <c r="M1070" i="1" s="1"/>
  <c r="O1070" i="1"/>
  <c r="P1070" i="1"/>
  <c r="Q1070" i="1"/>
  <c r="R1070" i="1"/>
  <c r="S1070" i="1"/>
  <c r="T1070" i="1"/>
  <c r="B1071" i="1"/>
  <c r="C1071" i="1"/>
  <c r="D1071" i="1"/>
  <c r="E1071" i="1"/>
  <c r="F1071" i="1"/>
  <c r="G1071" i="1"/>
  <c r="J1071" i="1"/>
  <c r="M1071" i="1" s="1"/>
  <c r="O1071" i="1"/>
  <c r="P1071" i="1"/>
  <c r="Q1071" i="1"/>
  <c r="R1071" i="1"/>
  <c r="S1071" i="1"/>
  <c r="T1071" i="1"/>
  <c r="B1072" i="1"/>
  <c r="C1072" i="1"/>
  <c r="D1072" i="1"/>
  <c r="E1072" i="1"/>
  <c r="F1072" i="1"/>
  <c r="G1072" i="1"/>
  <c r="J1072" i="1"/>
  <c r="M1072" i="1" s="1"/>
  <c r="O1072" i="1"/>
  <c r="P1072" i="1"/>
  <c r="Q1072" i="1"/>
  <c r="R1072" i="1"/>
  <c r="S1072" i="1"/>
  <c r="T1072" i="1"/>
  <c r="B1073" i="1"/>
  <c r="C1073" i="1"/>
  <c r="D1073" i="1"/>
  <c r="E1073" i="1"/>
  <c r="F1073" i="1"/>
  <c r="G1073" i="1"/>
  <c r="J1073" i="1"/>
  <c r="M1073" i="1" s="1"/>
  <c r="O1073" i="1"/>
  <c r="P1073" i="1"/>
  <c r="Q1073" i="1"/>
  <c r="R1073" i="1"/>
  <c r="S1073" i="1"/>
  <c r="T1073" i="1"/>
  <c r="B1074" i="1"/>
  <c r="C1074" i="1"/>
  <c r="D1074" i="1"/>
  <c r="E1074" i="1"/>
  <c r="F1074" i="1"/>
  <c r="G1074" i="1"/>
  <c r="J1074" i="1"/>
  <c r="M1074" i="1" s="1"/>
  <c r="O1074" i="1"/>
  <c r="P1074" i="1"/>
  <c r="Q1074" i="1"/>
  <c r="R1074" i="1"/>
  <c r="S1074" i="1"/>
  <c r="T1074" i="1"/>
  <c r="B1075" i="1"/>
  <c r="C1075" i="1"/>
  <c r="D1075" i="1"/>
  <c r="E1075" i="1"/>
  <c r="F1075" i="1"/>
  <c r="G1075" i="1"/>
  <c r="J1075" i="1"/>
  <c r="M1075" i="1" s="1"/>
  <c r="O1075" i="1"/>
  <c r="P1075" i="1"/>
  <c r="Q1075" i="1"/>
  <c r="R1075" i="1"/>
  <c r="S1075" i="1"/>
  <c r="T1075" i="1"/>
  <c r="B1076" i="1"/>
  <c r="C1076" i="1"/>
  <c r="D1076" i="1"/>
  <c r="E1076" i="1"/>
  <c r="F1076" i="1"/>
  <c r="G1076" i="1"/>
  <c r="J1076" i="1"/>
  <c r="M1076" i="1" s="1"/>
  <c r="O1076" i="1"/>
  <c r="P1076" i="1"/>
  <c r="Q1076" i="1"/>
  <c r="R1076" i="1"/>
  <c r="S1076" i="1"/>
  <c r="T1076" i="1"/>
  <c r="B1077" i="1"/>
  <c r="C1077" i="1"/>
  <c r="D1077" i="1"/>
  <c r="E1077" i="1"/>
  <c r="F1077" i="1"/>
  <c r="G1077" i="1"/>
  <c r="J1077" i="1"/>
  <c r="M1077" i="1" s="1"/>
  <c r="O1077" i="1"/>
  <c r="P1077" i="1"/>
  <c r="Q1077" i="1"/>
  <c r="R1077" i="1"/>
  <c r="S1077" i="1"/>
  <c r="T1077" i="1"/>
  <c r="B1078" i="1"/>
  <c r="C1078" i="1"/>
  <c r="D1078" i="1"/>
  <c r="E1078" i="1"/>
  <c r="F1078" i="1"/>
  <c r="G1078" i="1"/>
  <c r="J1078" i="1"/>
  <c r="M1078" i="1" s="1"/>
  <c r="O1078" i="1"/>
  <c r="P1078" i="1"/>
  <c r="Q1078" i="1"/>
  <c r="R1078" i="1"/>
  <c r="S1078" i="1"/>
  <c r="T1078" i="1"/>
  <c r="B1079" i="1"/>
  <c r="C1079" i="1"/>
  <c r="D1079" i="1"/>
  <c r="E1079" i="1"/>
  <c r="F1079" i="1"/>
  <c r="G1079" i="1"/>
  <c r="J1079" i="1"/>
  <c r="M1079" i="1" s="1"/>
  <c r="O1079" i="1"/>
  <c r="P1079" i="1"/>
  <c r="Q1079" i="1"/>
  <c r="R1079" i="1"/>
  <c r="S1079" i="1"/>
  <c r="T1079" i="1"/>
  <c r="B1080" i="1"/>
  <c r="C1080" i="1"/>
  <c r="D1080" i="1"/>
  <c r="E1080" i="1"/>
  <c r="F1080" i="1"/>
  <c r="G1080" i="1"/>
  <c r="J1080" i="1"/>
  <c r="M1080" i="1" s="1"/>
  <c r="O1080" i="1"/>
  <c r="P1080" i="1"/>
  <c r="Q1080" i="1"/>
  <c r="R1080" i="1"/>
  <c r="S1080" i="1"/>
  <c r="T1080" i="1"/>
  <c r="B1081" i="1"/>
  <c r="C1081" i="1"/>
  <c r="D1081" i="1"/>
  <c r="E1081" i="1"/>
  <c r="F1081" i="1"/>
  <c r="G1081" i="1"/>
  <c r="J1081" i="1"/>
  <c r="M1081" i="1" s="1"/>
  <c r="O1081" i="1"/>
  <c r="P1081" i="1"/>
  <c r="Q1081" i="1"/>
  <c r="R1081" i="1"/>
  <c r="S1081" i="1"/>
  <c r="T1081" i="1"/>
  <c r="B1082" i="1"/>
  <c r="C1082" i="1"/>
  <c r="D1082" i="1"/>
  <c r="E1082" i="1"/>
  <c r="F1082" i="1"/>
  <c r="G1082" i="1"/>
  <c r="J1082" i="1"/>
  <c r="M1082" i="1" s="1"/>
  <c r="O1082" i="1"/>
  <c r="P1082" i="1"/>
  <c r="Q1082" i="1"/>
  <c r="R1082" i="1"/>
  <c r="S1082" i="1"/>
  <c r="T1082" i="1"/>
  <c r="B1083" i="1"/>
  <c r="C1083" i="1"/>
  <c r="D1083" i="1"/>
  <c r="E1083" i="1"/>
  <c r="F1083" i="1"/>
  <c r="G1083" i="1"/>
  <c r="J1083" i="1"/>
  <c r="M1083" i="1" s="1"/>
  <c r="O1083" i="1"/>
  <c r="P1083" i="1"/>
  <c r="Q1083" i="1"/>
  <c r="R1083" i="1"/>
  <c r="S1083" i="1"/>
  <c r="T1083" i="1"/>
  <c r="B1084" i="1"/>
  <c r="C1084" i="1"/>
  <c r="D1084" i="1"/>
  <c r="E1084" i="1"/>
  <c r="F1084" i="1"/>
  <c r="G1084" i="1"/>
  <c r="J1084" i="1"/>
  <c r="M1084" i="1" s="1"/>
  <c r="O1084" i="1"/>
  <c r="P1084" i="1"/>
  <c r="Q1084" i="1"/>
  <c r="R1084" i="1"/>
  <c r="S1084" i="1"/>
  <c r="T1084" i="1"/>
  <c r="B1085" i="1"/>
  <c r="C1085" i="1"/>
  <c r="D1085" i="1"/>
  <c r="E1085" i="1"/>
  <c r="F1085" i="1"/>
  <c r="G1085" i="1"/>
  <c r="J1085" i="1"/>
  <c r="M1085" i="1" s="1"/>
  <c r="O1085" i="1"/>
  <c r="P1085" i="1"/>
  <c r="Q1085" i="1"/>
  <c r="R1085" i="1"/>
  <c r="S1085" i="1"/>
  <c r="T1085" i="1"/>
  <c r="B1086" i="1"/>
  <c r="C1086" i="1"/>
  <c r="D1086" i="1"/>
  <c r="E1086" i="1"/>
  <c r="F1086" i="1"/>
  <c r="G1086" i="1"/>
  <c r="J1086" i="1"/>
  <c r="M1086" i="1" s="1"/>
  <c r="O1086" i="1"/>
  <c r="P1086" i="1"/>
  <c r="Q1086" i="1"/>
  <c r="R1086" i="1"/>
  <c r="S1086" i="1"/>
  <c r="T1086" i="1"/>
  <c r="B1087" i="1"/>
  <c r="C1087" i="1"/>
  <c r="D1087" i="1"/>
  <c r="E1087" i="1"/>
  <c r="F1087" i="1"/>
  <c r="G1087" i="1"/>
  <c r="J1087" i="1"/>
  <c r="M1087" i="1" s="1"/>
  <c r="O1087" i="1"/>
  <c r="P1087" i="1"/>
  <c r="Q1087" i="1"/>
  <c r="R1087" i="1"/>
  <c r="S1087" i="1"/>
  <c r="T1087" i="1"/>
  <c r="B1088" i="1"/>
  <c r="C1088" i="1"/>
  <c r="D1088" i="1"/>
  <c r="E1088" i="1"/>
  <c r="F1088" i="1"/>
  <c r="G1088" i="1"/>
  <c r="J1088" i="1"/>
  <c r="M1088" i="1" s="1"/>
  <c r="O1088" i="1"/>
  <c r="P1088" i="1"/>
  <c r="Q1088" i="1"/>
  <c r="R1088" i="1"/>
  <c r="S1088" i="1"/>
  <c r="T1088" i="1"/>
  <c r="B1089" i="1"/>
  <c r="C1089" i="1"/>
  <c r="D1089" i="1"/>
  <c r="E1089" i="1"/>
  <c r="F1089" i="1"/>
  <c r="G1089" i="1"/>
  <c r="J1089" i="1"/>
  <c r="M1089" i="1" s="1"/>
  <c r="O1089" i="1"/>
  <c r="P1089" i="1"/>
  <c r="Q1089" i="1"/>
  <c r="R1089" i="1"/>
  <c r="S1089" i="1"/>
  <c r="T1089" i="1"/>
  <c r="B1090" i="1"/>
  <c r="C1090" i="1"/>
  <c r="D1090" i="1"/>
  <c r="E1090" i="1"/>
  <c r="F1090" i="1"/>
  <c r="G1090" i="1"/>
  <c r="J1090" i="1"/>
  <c r="M1090" i="1" s="1"/>
  <c r="O1090" i="1"/>
  <c r="P1090" i="1"/>
  <c r="Q1090" i="1"/>
  <c r="R1090" i="1"/>
  <c r="S1090" i="1"/>
  <c r="T1090" i="1"/>
  <c r="B1091" i="1"/>
  <c r="C1091" i="1"/>
  <c r="D1091" i="1"/>
  <c r="E1091" i="1"/>
  <c r="F1091" i="1"/>
  <c r="G1091" i="1"/>
  <c r="J1091" i="1"/>
  <c r="M1091" i="1" s="1"/>
  <c r="O1091" i="1"/>
  <c r="P1091" i="1"/>
  <c r="Q1091" i="1"/>
  <c r="R1091" i="1"/>
  <c r="S1091" i="1"/>
  <c r="T1091" i="1"/>
  <c r="B1092" i="1"/>
  <c r="C1092" i="1"/>
  <c r="D1092" i="1"/>
  <c r="E1092" i="1"/>
  <c r="F1092" i="1"/>
  <c r="G1092" i="1"/>
  <c r="J1092" i="1"/>
  <c r="M1092" i="1" s="1"/>
  <c r="O1092" i="1"/>
  <c r="P1092" i="1"/>
  <c r="Q1092" i="1"/>
  <c r="R1092" i="1"/>
  <c r="S1092" i="1"/>
  <c r="T1092" i="1"/>
  <c r="B1093" i="1"/>
  <c r="C1093" i="1"/>
  <c r="D1093" i="1"/>
  <c r="E1093" i="1"/>
  <c r="F1093" i="1"/>
  <c r="G1093" i="1"/>
  <c r="J1093" i="1"/>
  <c r="M1093" i="1" s="1"/>
  <c r="O1093" i="1"/>
  <c r="P1093" i="1"/>
  <c r="Q1093" i="1"/>
  <c r="R1093" i="1"/>
  <c r="S1093" i="1"/>
  <c r="T1093" i="1"/>
  <c r="B1094" i="1"/>
  <c r="C1094" i="1"/>
  <c r="D1094" i="1"/>
  <c r="E1094" i="1"/>
  <c r="F1094" i="1"/>
  <c r="G1094" i="1"/>
  <c r="J1094" i="1"/>
  <c r="M1094" i="1" s="1"/>
  <c r="O1094" i="1"/>
  <c r="P1094" i="1"/>
  <c r="Q1094" i="1"/>
  <c r="R1094" i="1"/>
  <c r="S1094" i="1"/>
  <c r="T1094" i="1"/>
  <c r="B1095" i="1"/>
  <c r="C1095" i="1"/>
  <c r="D1095" i="1"/>
  <c r="E1095" i="1"/>
  <c r="F1095" i="1"/>
  <c r="G1095" i="1"/>
  <c r="J1095" i="1"/>
  <c r="M1095" i="1" s="1"/>
  <c r="O1095" i="1"/>
  <c r="P1095" i="1"/>
  <c r="Q1095" i="1"/>
  <c r="R1095" i="1"/>
  <c r="S1095" i="1"/>
  <c r="T1095" i="1"/>
  <c r="B1096" i="1"/>
  <c r="C1096" i="1"/>
  <c r="D1096" i="1"/>
  <c r="E1096" i="1"/>
  <c r="F1096" i="1"/>
  <c r="G1096" i="1"/>
  <c r="J1096" i="1"/>
  <c r="M1096" i="1" s="1"/>
  <c r="O1096" i="1"/>
  <c r="P1096" i="1"/>
  <c r="Q1096" i="1"/>
  <c r="R1096" i="1"/>
  <c r="S1096" i="1"/>
  <c r="T1096" i="1"/>
  <c r="B1097" i="1"/>
  <c r="C1097" i="1"/>
  <c r="D1097" i="1"/>
  <c r="E1097" i="1"/>
  <c r="F1097" i="1"/>
  <c r="G1097" i="1"/>
  <c r="J1097" i="1"/>
  <c r="M1097" i="1" s="1"/>
  <c r="O1097" i="1"/>
  <c r="P1097" i="1"/>
  <c r="Q1097" i="1"/>
  <c r="R1097" i="1"/>
  <c r="S1097" i="1"/>
  <c r="T1097" i="1"/>
  <c r="B1098" i="1"/>
  <c r="C1098" i="1"/>
  <c r="D1098" i="1"/>
  <c r="E1098" i="1"/>
  <c r="F1098" i="1"/>
  <c r="G1098" i="1"/>
  <c r="J1098" i="1"/>
  <c r="M1098" i="1" s="1"/>
  <c r="O1098" i="1"/>
  <c r="P1098" i="1"/>
  <c r="Q1098" i="1"/>
  <c r="R1098" i="1"/>
  <c r="S1098" i="1"/>
  <c r="T1098" i="1"/>
  <c r="B1099" i="1"/>
  <c r="C1099" i="1"/>
  <c r="D1099" i="1"/>
  <c r="E1099" i="1"/>
  <c r="F1099" i="1"/>
  <c r="G1099" i="1"/>
  <c r="J1099" i="1"/>
  <c r="M1099" i="1" s="1"/>
  <c r="O1099" i="1"/>
  <c r="P1099" i="1"/>
  <c r="Q1099" i="1"/>
  <c r="R1099" i="1"/>
  <c r="S1099" i="1"/>
  <c r="T1099" i="1"/>
  <c r="B1100" i="1"/>
  <c r="C1100" i="1"/>
  <c r="D1100" i="1"/>
  <c r="E1100" i="1"/>
  <c r="F1100" i="1"/>
  <c r="G1100" i="1"/>
  <c r="J1100" i="1"/>
  <c r="M1100" i="1" s="1"/>
  <c r="O1100" i="1"/>
  <c r="P1100" i="1"/>
  <c r="Q1100" i="1"/>
  <c r="R1100" i="1"/>
  <c r="S1100" i="1"/>
  <c r="T1100" i="1"/>
  <c r="B1101" i="1"/>
  <c r="C1101" i="1"/>
  <c r="D1101" i="1"/>
  <c r="E1101" i="1"/>
  <c r="F1101" i="1"/>
  <c r="G1101" i="1"/>
  <c r="J1101" i="1"/>
  <c r="M1101" i="1" s="1"/>
  <c r="O1101" i="1"/>
  <c r="P1101" i="1"/>
  <c r="Q1101" i="1"/>
  <c r="R1101" i="1"/>
  <c r="S1101" i="1"/>
  <c r="T1101" i="1"/>
  <c r="B1102" i="1"/>
  <c r="C1102" i="1"/>
  <c r="D1102" i="1"/>
  <c r="E1102" i="1"/>
  <c r="F1102" i="1"/>
  <c r="G1102" i="1"/>
  <c r="J1102" i="1"/>
  <c r="M1102" i="1" s="1"/>
  <c r="O1102" i="1"/>
  <c r="P1102" i="1"/>
  <c r="Q1102" i="1"/>
  <c r="R1102" i="1"/>
  <c r="S1102" i="1"/>
  <c r="T1102" i="1"/>
  <c r="B1103" i="1"/>
  <c r="C1103" i="1"/>
  <c r="D1103" i="1"/>
  <c r="E1103" i="1"/>
  <c r="F1103" i="1"/>
  <c r="G1103" i="1"/>
  <c r="J1103" i="1"/>
  <c r="M1103" i="1" s="1"/>
  <c r="O1103" i="1"/>
  <c r="P1103" i="1"/>
  <c r="Q1103" i="1"/>
  <c r="R1103" i="1"/>
  <c r="S1103" i="1"/>
  <c r="T1103" i="1"/>
  <c r="B1104" i="1"/>
  <c r="C1104" i="1"/>
  <c r="D1104" i="1"/>
  <c r="E1104" i="1"/>
  <c r="F1104" i="1"/>
  <c r="G1104" i="1"/>
  <c r="J1104" i="1"/>
  <c r="M1104" i="1" s="1"/>
  <c r="O1104" i="1"/>
  <c r="P1104" i="1"/>
  <c r="Q1104" i="1"/>
  <c r="R1104" i="1"/>
  <c r="S1104" i="1"/>
  <c r="T1104" i="1"/>
  <c r="B1105" i="1"/>
  <c r="C1105" i="1"/>
  <c r="D1105" i="1"/>
  <c r="E1105" i="1"/>
  <c r="F1105" i="1"/>
  <c r="G1105" i="1"/>
  <c r="J1105" i="1"/>
  <c r="M1105" i="1" s="1"/>
  <c r="O1105" i="1"/>
  <c r="P1105" i="1"/>
  <c r="Q1105" i="1"/>
  <c r="R1105" i="1"/>
  <c r="S1105" i="1"/>
  <c r="T1105" i="1"/>
  <c r="B1106" i="1"/>
  <c r="C1106" i="1"/>
  <c r="D1106" i="1"/>
  <c r="E1106" i="1"/>
  <c r="F1106" i="1"/>
  <c r="G1106" i="1"/>
  <c r="J1106" i="1"/>
  <c r="M1106" i="1" s="1"/>
  <c r="O1106" i="1"/>
  <c r="P1106" i="1"/>
  <c r="Q1106" i="1"/>
  <c r="R1106" i="1"/>
  <c r="S1106" i="1"/>
  <c r="T1106" i="1"/>
  <c r="B1107" i="1"/>
  <c r="C1107" i="1"/>
  <c r="D1107" i="1"/>
  <c r="E1107" i="1"/>
  <c r="F1107" i="1"/>
  <c r="G1107" i="1"/>
  <c r="J1107" i="1"/>
  <c r="M1107" i="1" s="1"/>
  <c r="O1107" i="1"/>
  <c r="P1107" i="1"/>
  <c r="Q1107" i="1"/>
  <c r="R1107" i="1"/>
  <c r="S1107" i="1"/>
  <c r="T1107" i="1"/>
  <c r="B1108" i="1"/>
  <c r="C1108" i="1"/>
  <c r="D1108" i="1"/>
  <c r="E1108" i="1"/>
  <c r="F1108" i="1"/>
  <c r="G1108" i="1"/>
  <c r="J1108" i="1"/>
  <c r="M1108" i="1" s="1"/>
  <c r="O1108" i="1"/>
  <c r="P1108" i="1"/>
  <c r="Q1108" i="1"/>
  <c r="R1108" i="1"/>
  <c r="S1108" i="1"/>
  <c r="T1108" i="1"/>
  <c r="B1109" i="1"/>
  <c r="C1109" i="1"/>
  <c r="D1109" i="1"/>
  <c r="E1109" i="1"/>
  <c r="F1109" i="1"/>
  <c r="G1109" i="1"/>
  <c r="J1109" i="1"/>
  <c r="M1109" i="1" s="1"/>
  <c r="O1109" i="1"/>
  <c r="P1109" i="1"/>
  <c r="Q1109" i="1"/>
  <c r="R1109" i="1"/>
  <c r="S1109" i="1"/>
  <c r="T1109" i="1"/>
  <c r="B1110" i="1"/>
  <c r="C1110" i="1"/>
  <c r="D1110" i="1"/>
  <c r="E1110" i="1"/>
  <c r="F1110" i="1"/>
  <c r="G1110" i="1"/>
  <c r="J1110" i="1"/>
  <c r="M1110" i="1" s="1"/>
  <c r="O1110" i="1"/>
  <c r="P1110" i="1"/>
  <c r="Q1110" i="1"/>
  <c r="R1110" i="1"/>
  <c r="S1110" i="1"/>
  <c r="T1110" i="1"/>
  <c r="B1111" i="1"/>
  <c r="C1111" i="1"/>
  <c r="D1111" i="1"/>
  <c r="E1111" i="1"/>
  <c r="F1111" i="1"/>
  <c r="G1111" i="1"/>
  <c r="J1111" i="1"/>
  <c r="M1111" i="1" s="1"/>
  <c r="O1111" i="1"/>
  <c r="P1111" i="1"/>
  <c r="Q1111" i="1"/>
  <c r="R1111" i="1"/>
  <c r="S1111" i="1"/>
  <c r="T1111" i="1"/>
  <c r="B1112" i="1"/>
  <c r="C1112" i="1"/>
  <c r="D1112" i="1"/>
  <c r="E1112" i="1"/>
  <c r="F1112" i="1"/>
  <c r="G1112" i="1"/>
  <c r="J1112" i="1"/>
  <c r="M1112" i="1" s="1"/>
  <c r="O1112" i="1"/>
  <c r="P1112" i="1"/>
  <c r="Q1112" i="1"/>
  <c r="R1112" i="1"/>
  <c r="S1112" i="1"/>
  <c r="T1112" i="1"/>
  <c r="B1113" i="1"/>
  <c r="C1113" i="1"/>
  <c r="D1113" i="1"/>
  <c r="E1113" i="1"/>
  <c r="F1113" i="1"/>
  <c r="G1113" i="1"/>
  <c r="J1113" i="1"/>
  <c r="M1113" i="1" s="1"/>
  <c r="O1113" i="1"/>
  <c r="P1113" i="1"/>
  <c r="Q1113" i="1"/>
  <c r="R1113" i="1"/>
  <c r="S1113" i="1"/>
  <c r="T1113" i="1"/>
  <c r="B1114" i="1"/>
  <c r="C1114" i="1"/>
  <c r="D1114" i="1"/>
  <c r="E1114" i="1"/>
  <c r="F1114" i="1"/>
  <c r="G1114" i="1"/>
  <c r="J1114" i="1"/>
  <c r="M1114" i="1" s="1"/>
  <c r="O1114" i="1"/>
  <c r="P1114" i="1"/>
  <c r="Q1114" i="1"/>
  <c r="R1114" i="1"/>
  <c r="S1114" i="1"/>
  <c r="T1114" i="1"/>
  <c r="B1115" i="1"/>
  <c r="C1115" i="1"/>
  <c r="D1115" i="1"/>
  <c r="E1115" i="1"/>
  <c r="F1115" i="1"/>
  <c r="G1115" i="1"/>
  <c r="J1115" i="1"/>
  <c r="M1115" i="1" s="1"/>
  <c r="O1115" i="1"/>
  <c r="P1115" i="1"/>
  <c r="Q1115" i="1"/>
  <c r="R1115" i="1"/>
  <c r="S1115" i="1"/>
  <c r="T1115" i="1"/>
  <c r="B1116" i="1"/>
  <c r="C1116" i="1"/>
  <c r="D1116" i="1"/>
  <c r="E1116" i="1"/>
  <c r="F1116" i="1"/>
  <c r="G1116" i="1"/>
  <c r="J1116" i="1"/>
  <c r="M1116" i="1" s="1"/>
  <c r="O1116" i="1"/>
  <c r="P1116" i="1"/>
  <c r="Q1116" i="1"/>
  <c r="R1116" i="1"/>
  <c r="S1116" i="1"/>
  <c r="T1116" i="1"/>
  <c r="B1117" i="1"/>
  <c r="C1117" i="1"/>
  <c r="D1117" i="1"/>
  <c r="E1117" i="1"/>
  <c r="F1117" i="1"/>
  <c r="G1117" i="1"/>
  <c r="J1117" i="1"/>
  <c r="M1117" i="1" s="1"/>
  <c r="O1117" i="1"/>
  <c r="P1117" i="1"/>
  <c r="Q1117" i="1"/>
  <c r="R1117" i="1"/>
  <c r="S1117" i="1"/>
  <c r="T1117" i="1"/>
  <c r="B1118" i="1"/>
  <c r="C1118" i="1"/>
  <c r="D1118" i="1"/>
  <c r="E1118" i="1"/>
  <c r="F1118" i="1"/>
  <c r="G1118" i="1"/>
  <c r="J1118" i="1"/>
  <c r="M1118" i="1" s="1"/>
  <c r="O1118" i="1"/>
  <c r="P1118" i="1"/>
  <c r="Q1118" i="1"/>
  <c r="R1118" i="1"/>
  <c r="S1118" i="1"/>
  <c r="T1118" i="1"/>
  <c r="B1119" i="1"/>
  <c r="C1119" i="1"/>
  <c r="D1119" i="1"/>
  <c r="E1119" i="1"/>
  <c r="F1119" i="1"/>
  <c r="G1119" i="1"/>
  <c r="J1119" i="1"/>
  <c r="M1119" i="1" s="1"/>
  <c r="O1119" i="1"/>
  <c r="P1119" i="1"/>
  <c r="Q1119" i="1"/>
  <c r="R1119" i="1"/>
  <c r="S1119" i="1"/>
  <c r="T1119" i="1"/>
  <c r="B1120" i="1"/>
  <c r="C1120" i="1"/>
  <c r="D1120" i="1"/>
  <c r="E1120" i="1"/>
  <c r="F1120" i="1"/>
  <c r="G1120" i="1"/>
  <c r="J1120" i="1"/>
  <c r="M1120" i="1" s="1"/>
  <c r="O1120" i="1"/>
  <c r="P1120" i="1"/>
  <c r="Q1120" i="1"/>
  <c r="R1120" i="1"/>
  <c r="S1120" i="1"/>
  <c r="T1120" i="1"/>
  <c r="B1121" i="1"/>
  <c r="C1121" i="1"/>
  <c r="D1121" i="1"/>
  <c r="E1121" i="1"/>
  <c r="F1121" i="1"/>
  <c r="G1121" i="1"/>
  <c r="J1121" i="1"/>
  <c r="M1121" i="1" s="1"/>
  <c r="O1121" i="1"/>
  <c r="P1121" i="1"/>
  <c r="Q1121" i="1"/>
  <c r="R1121" i="1"/>
  <c r="S1121" i="1"/>
  <c r="T1121" i="1"/>
  <c r="B1122" i="1"/>
  <c r="C1122" i="1"/>
  <c r="D1122" i="1"/>
  <c r="E1122" i="1"/>
  <c r="F1122" i="1"/>
  <c r="G1122" i="1"/>
  <c r="J1122" i="1"/>
  <c r="M1122" i="1" s="1"/>
  <c r="O1122" i="1"/>
  <c r="P1122" i="1"/>
  <c r="Q1122" i="1"/>
  <c r="R1122" i="1"/>
  <c r="S1122" i="1"/>
  <c r="T1122" i="1"/>
  <c r="B1123" i="1"/>
  <c r="C1123" i="1"/>
  <c r="D1123" i="1"/>
  <c r="E1123" i="1"/>
  <c r="F1123" i="1"/>
  <c r="G1123" i="1"/>
  <c r="J1123" i="1"/>
  <c r="M1123" i="1" s="1"/>
  <c r="O1123" i="1"/>
  <c r="P1123" i="1"/>
  <c r="Q1123" i="1"/>
  <c r="R1123" i="1"/>
  <c r="S1123" i="1"/>
  <c r="T1123" i="1"/>
  <c r="B1124" i="1"/>
  <c r="C1124" i="1"/>
  <c r="D1124" i="1"/>
  <c r="E1124" i="1"/>
  <c r="F1124" i="1"/>
  <c r="G1124" i="1"/>
  <c r="J1124" i="1"/>
  <c r="M1124" i="1" s="1"/>
  <c r="O1124" i="1"/>
  <c r="P1124" i="1"/>
  <c r="Q1124" i="1"/>
  <c r="R1124" i="1"/>
  <c r="S1124" i="1"/>
  <c r="T1124" i="1"/>
  <c r="B1125" i="1"/>
  <c r="C1125" i="1"/>
  <c r="D1125" i="1"/>
  <c r="E1125" i="1"/>
  <c r="F1125" i="1"/>
  <c r="G1125" i="1"/>
  <c r="J1125" i="1"/>
  <c r="M1125" i="1" s="1"/>
  <c r="O1125" i="1"/>
  <c r="P1125" i="1"/>
  <c r="Q1125" i="1"/>
  <c r="R1125" i="1"/>
  <c r="S1125" i="1"/>
  <c r="T1125" i="1"/>
  <c r="B1126" i="1"/>
  <c r="C1126" i="1"/>
  <c r="D1126" i="1"/>
  <c r="E1126" i="1"/>
  <c r="F1126" i="1"/>
  <c r="G1126" i="1"/>
  <c r="J1126" i="1"/>
  <c r="M1126" i="1" s="1"/>
  <c r="O1126" i="1"/>
  <c r="P1126" i="1"/>
  <c r="Q1126" i="1"/>
  <c r="R1126" i="1"/>
  <c r="S1126" i="1"/>
  <c r="T1126" i="1"/>
  <c r="B1127" i="1"/>
  <c r="C1127" i="1"/>
  <c r="D1127" i="1"/>
  <c r="E1127" i="1"/>
  <c r="F1127" i="1"/>
  <c r="G1127" i="1"/>
  <c r="J1127" i="1"/>
  <c r="M1127" i="1" s="1"/>
  <c r="O1127" i="1"/>
  <c r="P1127" i="1"/>
  <c r="Q1127" i="1"/>
  <c r="R1127" i="1"/>
  <c r="S1127" i="1"/>
  <c r="T1127" i="1"/>
  <c r="B1128" i="1"/>
  <c r="C1128" i="1"/>
  <c r="D1128" i="1"/>
  <c r="E1128" i="1"/>
  <c r="F1128" i="1"/>
  <c r="G1128" i="1"/>
  <c r="J1128" i="1"/>
  <c r="M1128" i="1" s="1"/>
  <c r="O1128" i="1"/>
  <c r="P1128" i="1"/>
  <c r="Q1128" i="1"/>
  <c r="R1128" i="1"/>
  <c r="S1128" i="1"/>
  <c r="T1128" i="1"/>
  <c r="B1129" i="1"/>
  <c r="C1129" i="1"/>
  <c r="D1129" i="1"/>
  <c r="E1129" i="1"/>
  <c r="F1129" i="1"/>
  <c r="G1129" i="1"/>
  <c r="J1129" i="1"/>
  <c r="M1129" i="1" s="1"/>
  <c r="O1129" i="1"/>
  <c r="P1129" i="1"/>
  <c r="Q1129" i="1"/>
  <c r="R1129" i="1"/>
  <c r="S1129" i="1"/>
  <c r="T1129" i="1"/>
  <c r="B1130" i="1"/>
  <c r="C1130" i="1"/>
  <c r="D1130" i="1"/>
  <c r="E1130" i="1"/>
  <c r="F1130" i="1"/>
  <c r="G1130" i="1"/>
  <c r="J1130" i="1"/>
  <c r="M1130" i="1" s="1"/>
  <c r="O1130" i="1"/>
  <c r="P1130" i="1"/>
  <c r="Q1130" i="1"/>
  <c r="R1130" i="1"/>
  <c r="S1130" i="1"/>
  <c r="T1130" i="1"/>
  <c r="B1131" i="1"/>
  <c r="C1131" i="1"/>
  <c r="D1131" i="1"/>
  <c r="E1131" i="1"/>
  <c r="F1131" i="1"/>
  <c r="G1131" i="1"/>
  <c r="J1131" i="1"/>
  <c r="M1131" i="1" s="1"/>
  <c r="O1131" i="1"/>
  <c r="P1131" i="1"/>
  <c r="Q1131" i="1"/>
  <c r="R1131" i="1"/>
  <c r="S1131" i="1"/>
  <c r="T1131" i="1"/>
  <c r="B1132" i="1"/>
  <c r="C1132" i="1"/>
  <c r="D1132" i="1"/>
  <c r="E1132" i="1"/>
  <c r="F1132" i="1"/>
  <c r="G1132" i="1"/>
  <c r="J1132" i="1"/>
  <c r="M1132" i="1" s="1"/>
  <c r="O1132" i="1"/>
  <c r="P1132" i="1"/>
  <c r="Q1132" i="1"/>
  <c r="R1132" i="1"/>
  <c r="S1132" i="1"/>
  <c r="T1132" i="1"/>
  <c r="B1133" i="1"/>
  <c r="C1133" i="1"/>
  <c r="D1133" i="1"/>
  <c r="E1133" i="1"/>
  <c r="F1133" i="1"/>
  <c r="G1133" i="1"/>
  <c r="J1133" i="1"/>
  <c r="M1133" i="1" s="1"/>
  <c r="O1133" i="1"/>
  <c r="P1133" i="1"/>
  <c r="Q1133" i="1"/>
  <c r="R1133" i="1"/>
  <c r="S1133" i="1"/>
  <c r="T1133" i="1"/>
  <c r="B1134" i="1"/>
  <c r="C1134" i="1"/>
  <c r="D1134" i="1"/>
  <c r="E1134" i="1"/>
  <c r="F1134" i="1"/>
  <c r="G1134" i="1"/>
  <c r="J1134" i="1"/>
  <c r="M1134" i="1" s="1"/>
  <c r="O1134" i="1"/>
  <c r="P1134" i="1"/>
  <c r="Q1134" i="1"/>
  <c r="R1134" i="1"/>
  <c r="S1134" i="1"/>
  <c r="T1134" i="1"/>
  <c r="B1135" i="1"/>
  <c r="C1135" i="1"/>
  <c r="D1135" i="1"/>
  <c r="E1135" i="1"/>
  <c r="F1135" i="1"/>
  <c r="G1135" i="1"/>
  <c r="J1135" i="1"/>
  <c r="M1135" i="1" s="1"/>
  <c r="O1135" i="1"/>
  <c r="P1135" i="1"/>
  <c r="Q1135" i="1"/>
  <c r="R1135" i="1"/>
  <c r="S1135" i="1"/>
  <c r="T1135" i="1"/>
  <c r="B1136" i="1"/>
  <c r="C1136" i="1"/>
  <c r="D1136" i="1"/>
  <c r="E1136" i="1"/>
  <c r="F1136" i="1"/>
  <c r="G1136" i="1"/>
  <c r="J1136" i="1"/>
  <c r="M1136" i="1" s="1"/>
  <c r="O1136" i="1"/>
  <c r="P1136" i="1"/>
  <c r="Q1136" i="1"/>
  <c r="R1136" i="1"/>
  <c r="S1136" i="1"/>
  <c r="T1136" i="1"/>
  <c r="B1137" i="1"/>
  <c r="C1137" i="1"/>
  <c r="D1137" i="1"/>
  <c r="E1137" i="1"/>
  <c r="F1137" i="1"/>
  <c r="G1137" i="1"/>
  <c r="J1137" i="1"/>
  <c r="M1137" i="1" s="1"/>
  <c r="O1137" i="1"/>
  <c r="P1137" i="1"/>
  <c r="Q1137" i="1"/>
  <c r="R1137" i="1"/>
  <c r="S1137" i="1"/>
  <c r="T1137" i="1"/>
  <c r="B1138" i="1"/>
  <c r="C1138" i="1"/>
  <c r="D1138" i="1"/>
  <c r="E1138" i="1"/>
  <c r="F1138" i="1"/>
  <c r="G1138" i="1"/>
  <c r="J1138" i="1"/>
  <c r="M1138" i="1" s="1"/>
  <c r="O1138" i="1"/>
  <c r="P1138" i="1"/>
  <c r="Q1138" i="1"/>
  <c r="R1138" i="1"/>
  <c r="S1138" i="1"/>
  <c r="T1138" i="1"/>
  <c r="B1139" i="1"/>
  <c r="C1139" i="1"/>
  <c r="D1139" i="1"/>
  <c r="E1139" i="1"/>
  <c r="F1139" i="1"/>
  <c r="G1139" i="1"/>
  <c r="J1139" i="1"/>
  <c r="M1139" i="1" s="1"/>
  <c r="O1139" i="1"/>
  <c r="P1139" i="1"/>
  <c r="Q1139" i="1"/>
  <c r="R1139" i="1"/>
  <c r="S1139" i="1"/>
  <c r="T1139" i="1"/>
  <c r="B1140" i="1"/>
  <c r="C1140" i="1"/>
  <c r="D1140" i="1"/>
  <c r="E1140" i="1"/>
  <c r="F1140" i="1"/>
  <c r="G1140" i="1"/>
  <c r="J1140" i="1"/>
  <c r="M1140" i="1" s="1"/>
  <c r="O1140" i="1"/>
  <c r="P1140" i="1"/>
  <c r="Q1140" i="1"/>
  <c r="R1140" i="1"/>
  <c r="S1140" i="1"/>
  <c r="T1140" i="1"/>
  <c r="B1141" i="1"/>
  <c r="C1141" i="1"/>
  <c r="D1141" i="1"/>
  <c r="E1141" i="1"/>
  <c r="F1141" i="1"/>
  <c r="G1141" i="1"/>
  <c r="J1141" i="1"/>
  <c r="M1141" i="1" s="1"/>
  <c r="O1141" i="1"/>
  <c r="P1141" i="1"/>
  <c r="Q1141" i="1"/>
  <c r="R1141" i="1"/>
  <c r="S1141" i="1"/>
  <c r="T1141" i="1"/>
  <c r="B1142" i="1"/>
  <c r="C1142" i="1"/>
  <c r="D1142" i="1"/>
  <c r="E1142" i="1"/>
  <c r="F1142" i="1"/>
  <c r="G1142" i="1"/>
  <c r="J1142" i="1"/>
  <c r="M1142" i="1" s="1"/>
  <c r="O1142" i="1"/>
  <c r="P1142" i="1"/>
  <c r="Q1142" i="1"/>
  <c r="R1142" i="1"/>
  <c r="S1142" i="1"/>
  <c r="T1142" i="1"/>
  <c r="B1143" i="1"/>
  <c r="C1143" i="1"/>
  <c r="D1143" i="1"/>
  <c r="E1143" i="1"/>
  <c r="F1143" i="1"/>
  <c r="G1143" i="1"/>
  <c r="J1143" i="1"/>
  <c r="M1143" i="1" s="1"/>
  <c r="O1143" i="1"/>
  <c r="P1143" i="1"/>
  <c r="Q1143" i="1"/>
  <c r="R1143" i="1"/>
  <c r="S1143" i="1"/>
  <c r="T1143" i="1"/>
  <c r="B1144" i="1"/>
  <c r="C1144" i="1"/>
  <c r="D1144" i="1"/>
  <c r="E1144" i="1"/>
  <c r="F1144" i="1"/>
  <c r="G1144" i="1"/>
  <c r="J1144" i="1"/>
  <c r="M1144" i="1" s="1"/>
  <c r="O1144" i="1"/>
  <c r="P1144" i="1"/>
  <c r="Q1144" i="1"/>
  <c r="R1144" i="1"/>
  <c r="S1144" i="1"/>
  <c r="T1144" i="1"/>
  <c r="B1145" i="1"/>
  <c r="C1145" i="1"/>
  <c r="D1145" i="1"/>
  <c r="E1145" i="1"/>
  <c r="F1145" i="1"/>
  <c r="G1145" i="1"/>
  <c r="J1145" i="1"/>
  <c r="M1145" i="1" s="1"/>
  <c r="O1145" i="1"/>
  <c r="P1145" i="1"/>
  <c r="Q1145" i="1"/>
  <c r="R1145" i="1"/>
  <c r="S1145" i="1"/>
  <c r="T1145" i="1"/>
  <c r="B1146" i="1"/>
  <c r="C1146" i="1"/>
  <c r="D1146" i="1"/>
  <c r="E1146" i="1"/>
  <c r="F1146" i="1"/>
  <c r="G1146" i="1"/>
  <c r="J1146" i="1"/>
  <c r="M1146" i="1" s="1"/>
  <c r="O1146" i="1"/>
  <c r="P1146" i="1"/>
  <c r="Q1146" i="1"/>
  <c r="R1146" i="1"/>
  <c r="S1146" i="1"/>
  <c r="T1146" i="1"/>
  <c r="B1147" i="1"/>
  <c r="C1147" i="1"/>
  <c r="D1147" i="1"/>
  <c r="E1147" i="1"/>
  <c r="F1147" i="1"/>
  <c r="G1147" i="1"/>
  <c r="J1147" i="1"/>
  <c r="M1147" i="1" s="1"/>
  <c r="O1147" i="1"/>
  <c r="P1147" i="1"/>
  <c r="Q1147" i="1"/>
  <c r="R1147" i="1"/>
  <c r="S1147" i="1"/>
  <c r="T1147" i="1"/>
  <c r="B1148" i="1"/>
  <c r="C1148" i="1"/>
  <c r="D1148" i="1"/>
  <c r="E1148" i="1"/>
  <c r="F1148" i="1"/>
  <c r="G1148" i="1"/>
  <c r="J1148" i="1"/>
  <c r="M1148" i="1" s="1"/>
  <c r="O1148" i="1"/>
  <c r="P1148" i="1"/>
  <c r="Q1148" i="1"/>
  <c r="R1148" i="1"/>
  <c r="S1148" i="1"/>
  <c r="T1148" i="1"/>
  <c r="B1149" i="1"/>
  <c r="C1149" i="1"/>
  <c r="D1149" i="1"/>
  <c r="E1149" i="1"/>
  <c r="F1149" i="1"/>
  <c r="G1149" i="1"/>
  <c r="J1149" i="1"/>
  <c r="M1149" i="1" s="1"/>
  <c r="O1149" i="1"/>
  <c r="P1149" i="1"/>
  <c r="Q1149" i="1"/>
  <c r="R1149" i="1"/>
  <c r="S1149" i="1"/>
  <c r="T1149" i="1"/>
  <c r="B1150" i="1"/>
  <c r="C1150" i="1"/>
  <c r="D1150" i="1"/>
  <c r="E1150" i="1"/>
  <c r="F1150" i="1"/>
  <c r="G1150" i="1"/>
  <c r="J1150" i="1"/>
  <c r="M1150" i="1" s="1"/>
  <c r="O1150" i="1"/>
  <c r="P1150" i="1"/>
  <c r="Q1150" i="1"/>
  <c r="R1150" i="1"/>
  <c r="S1150" i="1"/>
  <c r="T1150" i="1"/>
  <c r="B1151" i="1"/>
  <c r="C1151" i="1"/>
  <c r="D1151" i="1"/>
  <c r="E1151" i="1"/>
  <c r="F1151" i="1"/>
  <c r="G1151" i="1"/>
  <c r="J1151" i="1"/>
  <c r="M1151" i="1" s="1"/>
  <c r="O1151" i="1"/>
  <c r="P1151" i="1"/>
  <c r="Q1151" i="1"/>
  <c r="R1151" i="1"/>
  <c r="S1151" i="1"/>
  <c r="T1151" i="1"/>
  <c r="B1152" i="1"/>
  <c r="C1152" i="1"/>
  <c r="D1152" i="1"/>
  <c r="E1152" i="1"/>
  <c r="F1152" i="1"/>
  <c r="G1152" i="1"/>
  <c r="J1152" i="1"/>
  <c r="M1152" i="1" s="1"/>
  <c r="O1152" i="1"/>
  <c r="P1152" i="1"/>
  <c r="Q1152" i="1"/>
  <c r="R1152" i="1"/>
  <c r="S1152" i="1"/>
  <c r="T1152" i="1"/>
  <c r="B1153" i="1"/>
  <c r="C1153" i="1"/>
  <c r="D1153" i="1"/>
  <c r="E1153" i="1"/>
  <c r="F1153" i="1"/>
  <c r="G1153" i="1"/>
  <c r="J1153" i="1"/>
  <c r="M1153" i="1" s="1"/>
  <c r="O1153" i="1"/>
  <c r="P1153" i="1"/>
  <c r="Q1153" i="1"/>
  <c r="R1153" i="1"/>
  <c r="S1153" i="1"/>
  <c r="T1153" i="1"/>
  <c r="B1154" i="1"/>
  <c r="C1154" i="1"/>
  <c r="D1154" i="1"/>
  <c r="E1154" i="1"/>
  <c r="F1154" i="1"/>
  <c r="G1154" i="1"/>
  <c r="J1154" i="1"/>
  <c r="M1154" i="1" s="1"/>
  <c r="O1154" i="1"/>
  <c r="P1154" i="1"/>
  <c r="Q1154" i="1"/>
  <c r="R1154" i="1"/>
  <c r="S1154" i="1"/>
  <c r="T1154" i="1"/>
  <c r="B1155" i="1"/>
  <c r="C1155" i="1"/>
  <c r="D1155" i="1"/>
  <c r="E1155" i="1"/>
  <c r="F1155" i="1"/>
  <c r="G1155" i="1"/>
  <c r="J1155" i="1"/>
  <c r="M1155" i="1" s="1"/>
  <c r="O1155" i="1"/>
  <c r="P1155" i="1"/>
  <c r="Q1155" i="1"/>
  <c r="R1155" i="1"/>
  <c r="S1155" i="1"/>
  <c r="T1155" i="1"/>
  <c r="B1156" i="1"/>
  <c r="C1156" i="1"/>
  <c r="D1156" i="1"/>
  <c r="E1156" i="1"/>
  <c r="F1156" i="1"/>
  <c r="G1156" i="1"/>
  <c r="J1156" i="1"/>
  <c r="M1156" i="1" s="1"/>
  <c r="O1156" i="1"/>
  <c r="P1156" i="1"/>
  <c r="Q1156" i="1"/>
  <c r="R1156" i="1"/>
  <c r="S1156" i="1"/>
  <c r="T1156" i="1"/>
  <c r="B1157" i="1"/>
  <c r="C1157" i="1"/>
  <c r="D1157" i="1"/>
  <c r="E1157" i="1"/>
  <c r="F1157" i="1"/>
  <c r="G1157" i="1"/>
  <c r="J1157" i="1"/>
  <c r="M1157" i="1" s="1"/>
  <c r="O1157" i="1"/>
  <c r="P1157" i="1"/>
  <c r="Q1157" i="1"/>
  <c r="R1157" i="1"/>
  <c r="S1157" i="1"/>
  <c r="T1157" i="1"/>
  <c r="B1158" i="1"/>
  <c r="C1158" i="1"/>
  <c r="D1158" i="1"/>
  <c r="E1158" i="1"/>
  <c r="F1158" i="1"/>
  <c r="G1158" i="1"/>
  <c r="J1158" i="1"/>
  <c r="M1158" i="1" s="1"/>
  <c r="O1158" i="1"/>
  <c r="P1158" i="1"/>
  <c r="Q1158" i="1"/>
  <c r="R1158" i="1"/>
  <c r="S1158" i="1"/>
  <c r="T1158" i="1"/>
  <c r="B1159" i="1"/>
  <c r="C1159" i="1"/>
  <c r="D1159" i="1"/>
  <c r="E1159" i="1"/>
  <c r="F1159" i="1"/>
  <c r="G1159" i="1"/>
  <c r="J1159" i="1"/>
  <c r="M1159" i="1" s="1"/>
  <c r="O1159" i="1"/>
  <c r="P1159" i="1"/>
  <c r="Q1159" i="1"/>
  <c r="R1159" i="1"/>
  <c r="S1159" i="1"/>
  <c r="T1159" i="1"/>
  <c r="B1160" i="1"/>
  <c r="C1160" i="1"/>
  <c r="D1160" i="1"/>
  <c r="E1160" i="1"/>
  <c r="F1160" i="1"/>
  <c r="G1160" i="1"/>
  <c r="J1160" i="1"/>
  <c r="M1160" i="1" s="1"/>
  <c r="O1160" i="1"/>
  <c r="P1160" i="1"/>
  <c r="Q1160" i="1"/>
  <c r="R1160" i="1"/>
  <c r="S1160" i="1"/>
  <c r="T1160" i="1"/>
  <c r="B1161" i="1"/>
  <c r="C1161" i="1"/>
  <c r="D1161" i="1"/>
  <c r="E1161" i="1"/>
  <c r="F1161" i="1"/>
  <c r="G1161" i="1"/>
  <c r="J1161" i="1"/>
  <c r="M1161" i="1" s="1"/>
  <c r="O1161" i="1"/>
  <c r="P1161" i="1"/>
  <c r="Q1161" i="1"/>
  <c r="R1161" i="1"/>
  <c r="S1161" i="1"/>
  <c r="T1161" i="1"/>
  <c r="B1162" i="1"/>
  <c r="C1162" i="1"/>
  <c r="D1162" i="1"/>
  <c r="E1162" i="1"/>
  <c r="F1162" i="1"/>
  <c r="G1162" i="1"/>
  <c r="J1162" i="1"/>
  <c r="M1162" i="1" s="1"/>
  <c r="O1162" i="1"/>
  <c r="P1162" i="1"/>
  <c r="Q1162" i="1"/>
  <c r="R1162" i="1"/>
  <c r="S1162" i="1"/>
  <c r="T1162" i="1"/>
  <c r="B1163" i="1"/>
  <c r="C1163" i="1"/>
  <c r="D1163" i="1"/>
  <c r="E1163" i="1"/>
  <c r="F1163" i="1"/>
  <c r="G1163" i="1"/>
  <c r="J1163" i="1"/>
  <c r="M1163" i="1" s="1"/>
  <c r="O1163" i="1"/>
  <c r="P1163" i="1"/>
  <c r="Q1163" i="1"/>
  <c r="R1163" i="1"/>
  <c r="S1163" i="1"/>
  <c r="T1163" i="1"/>
  <c r="B1164" i="1"/>
  <c r="C1164" i="1"/>
  <c r="D1164" i="1"/>
  <c r="E1164" i="1"/>
  <c r="F1164" i="1"/>
  <c r="G1164" i="1"/>
  <c r="J1164" i="1"/>
  <c r="M1164" i="1" s="1"/>
  <c r="O1164" i="1"/>
  <c r="P1164" i="1"/>
  <c r="Q1164" i="1"/>
  <c r="R1164" i="1"/>
  <c r="S1164" i="1"/>
  <c r="T1164" i="1"/>
  <c r="B1165" i="1"/>
  <c r="C1165" i="1"/>
  <c r="D1165" i="1"/>
  <c r="E1165" i="1"/>
  <c r="F1165" i="1"/>
  <c r="G1165" i="1"/>
  <c r="J1165" i="1"/>
  <c r="M1165" i="1" s="1"/>
  <c r="O1165" i="1"/>
  <c r="P1165" i="1"/>
  <c r="Q1165" i="1"/>
  <c r="R1165" i="1"/>
  <c r="S1165" i="1"/>
  <c r="T1165" i="1"/>
  <c r="B1166" i="1"/>
  <c r="C1166" i="1"/>
  <c r="D1166" i="1"/>
  <c r="E1166" i="1"/>
  <c r="F1166" i="1"/>
  <c r="G1166" i="1"/>
  <c r="J1166" i="1"/>
  <c r="M1166" i="1" s="1"/>
  <c r="O1166" i="1"/>
  <c r="P1166" i="1"/>
  <c r="Q1166" i="1"/>
  <c r="R1166" i="1"/>
  <c r="S1166" i="1"/>
  <c r="T1166" i="1"/>
  <c r="B1167" i="1"/>
  <c r="C1167" i="1"/>
  <c r="D1167" i="1"/>
  <c r="E1167" i="1"/>
  <c r="F1167" i="1"/>
  <c r="G1167" i="1"/>
  <c r="J1167" i="1"/>
  <c r="M1167" i="1" s="1"/>
  <c r="O1167" i="1"/>
  <c r="P1167" i="1"/>
  <c r="Q1167" i="1"/>
  <c r="R1167" i="1"/>
  <c r="S1167" i="1"/>
  <c r="T1167" i="1"/>
  <c r="B1168" i="1"/>
  <c r="C1168" i="1"/>
  <c r="D1168" i="1"/>
  <c r="E1168" i="1"/>
  <c r="F1168" i="1"/>
  <c r="G1168" i="1"/>
  <c r="J1168" i="1"/>
  <c r="M1168" i="1" s="1"/>
  <c r="O1168" i="1"/>
  <c r="P1168" i="1"/>
  <c r="Q1168" i="1"/>
  <c r="R1168" i="1"/>
  <c r="S1168" i="1"/>
  <c r="T1168" i="1"/>
  <c r="B1169" i="1"/>
  <c r="C1169" i="1"/>
  <c r="D1169" i="1"/>
  <c r="E1169" i="1"/>
  <c r="F1169" i="1"/>
  <c r="G1169" i="1"/>
  <c r="J1169" i="1"/>
  <c r="M1169" i="1" s="1"/>
  <c r="O1169" i="1"/>
  <c r="P1169" i="1"/>
  <c r="Q1169" i="1"/>
  <c r="R1169" i="1"/>
  <c r="S1169" i="1"/>
  <c r="T1169" i="1"/>
  <c r="B1170" i="1"/>
  <c r="C1170" i="1"/>
  <c r="D1170" i="1"/>
  <c r="E1170" i="1"/>
  <c r="F1170" i="1"/>
  <c r="G1170" i="1"/>
  <c r="J1170" i="1"/>
  <c r="M1170" i="1" s="1"/>
  <c r="O1170" i="1"/>
  <c r="P1170" i="1"/>
  <c r="Q1170" i="1"/>
  <c r="R1170" i="1"/>
  <c r="S1170" i="1"/>
  <c r="T1170" i="1"/>
  <c r="B1171" i="1"/>
  <c r="C1171" i="1"/>
  <c r="D1171" i="1"/>
  <c r="E1171" i="1"/>
  <c r="F1171" i="1"/>
  <c r="G1171" i="1"/>
  <c r="J1171" i="1"/>
  <c r="M1171" i="1" s="1"/>
  <c r="O1171" i="1"/>
  <c r="P1171" i="1"/>
  <c r="Q1171" i="1"/>
  <c r="R1171" i="1"/>
  <c r="S1171" i="1"/>
  <c r="T1171" i="1"/>
  <c r="B1172" i="1"/>
  <c r="C1172" i="1"/>
  <c r="D1172" i="1"/>
  <c r="E1172" i="1"/>
  <c r="F1172" i="1"/>
  <c r="G1172" i="1"/>
  <c r="J1172" i="1"/>
  <c r="M1172" i="1" s="1"/>
  <c r="O1172" i="1"/>
  <c r="P1172" i="1"/>
  <c r="Q1172" i="1"/>
  <c r="R1172" i="1"/>
  <c r="S1172" i="1"/>
  <c r="T1172" i="1"/>
  <c r="B1173" i="1"/>
  <c r="C1173" i="1"/>
  <c r="D1173" i="1"/>
  <c r="E1173" i="1"/>
  <c r="F1173" i="1"/>
  <c r="G1173" i="1"/>
  <c r="J1173" i="1"/>
  <c r="M1173" i="1" s="1"/>
  <c r="O1173" i="1"/>
  <c r="P1173" i="1"/>
  <c r="Q1173" i="1"/>
  <c r="R1173" i="1"/>
  <c r="S1173" i="1"/>
  <c r="T1173" i="1"/>
  <c r="B1174" i="1"/>
  <c r="C1174" i="1"/>
  <c r="D1174" i="1"/>
  <c r="E1174" i="1"/>
  <c r="F1174" i="1"/>
  <c r="G1174" i="1"/>
  <c r="J1174" i="1"/>
  <c r="M1174" i="1" s="1"/>
  <c r="O1174" i="1"/>
  <c r="P1174" i="1"/>
  <c r="Q1174" i="1"/>
  <c r="R1174" i="1"/>
  <c r="S1174" i="1"/>
  <c r="T1174" i="1"/>
  <c r="B1175" i="1"/>
  <c r="C1175" i="1"/>
  <c r="D1175" i="1"/>
  <c r="E1175" i="1"/>
  <c r="F1175" i="1"/>
  <c r="G1175" i="1"/>
  <c r="J1175" i="1"/>
  <c r="M1175" i="1" s="1"/>
  <c r="O1175" i="1"/>
  <c r="P1175" i="1"/>
  <c r="Q1175" i="1"/>
  <c r="R1175" i="1"/>
  <c r="S1175" i="1"/>
  <c r="T1175" i="1"/>
  <c r="B1176" i="1"/>
  <c r="C1176" i="1"/>
  <c r="D1176" i="1"/>
  <c r="E1176" i="1"/>
  <c r="F1176" i="1"/>
  <c r="G1176" i="1"/>
  <c r="J1176" i="1"/>
  <c r="M1176" i="1" s="1"/>
  <c r="O1176" i="1"/>
  <c r="P1176" i="1"/>
  <c r="Q1176" i="1"/>
  <c r="R1176" i="1"/>
  <c r="S1176" i="1"/>
  <c r="T1176" i="1"/>
  <c r="B1177" i="1"/>
  <c r="C1177" i="1"/>
  <c r="D1177" i="1"/>
  <c r="E1177" i="1"/>
  <c r="F1177" i="1"/>
  <c r="G1177" i="1"/>
  <c r="J1177" i="1"/>
  <c r="M1177" i="1" s="1"/>
  <c r="O1177" i="1"/>
  <c r="P1177" i="1"/>
  <c r="Q1177" i="1"/>
  <c r="R1177" i="1"/>
  <c r="S1177" i="1"/>
  <c r="T1177" i="1"/>
  <c r="B1178" i="1"/>
  <c r="C1178" i="1"/>
  <c r="D1178" i="1"/>
  <c r="E1178" i="1"/>
  <c r="F1178" i="1"/>
  <c r="G1178" i="1"/>
  <c r="J1178" i="1"/>
  <c r="M1178" i="1" s="1"/>
  <c r="O1178" i="1"/>
  <c r="P1178" i="1"/>
  <c r="Q1178" i="1"/>
  <c r="R1178" i="1"/>
  <c r="S1178" i="1"/>
  <c r="T1178" i="1"/>
  <c r="B1179" i="1"/>
  <c r="C1179" i="1"/>
  <c r="D1179" i="1"/>
  <c r="E1179" i="1"/>
  <c r="F1179" i="1"/>
  <c r="G1179" i="1"/>
  <c r="J1179" i="1"/>
  <c r="M1179" i="1" s="1"/>
  <c r="O1179" i="1"/>
  <c r="P1179" i="1"/>
  <c r="Q1179" i="1"/>
  <c r="R1179" i="1"/>
  <c r="S1179" i="1"/>
  <c r="T1179" i="1"/>
  <c r="B1180" i="1"/>
  <c r="C1180" i="1"/>
  <c r="D1180" i="1"/>
  <c r="E1180" i="1"/>
  <c r="F1180" i="1"/>
  <c r="G1180" i="1"/>
  <c r="J1180" i="1"/>
  <c r="M1180" i="1" s="1"/>
  <c r="O1180" i="1"/>
  <c r="P1180" i="1"/>
  <c r="Q1180" i="1"/>
  <c r="R1180" i="1"/>
  <c r="S1180" i="1"/>
  <c r="T1180" i="1"/>
  <c r="B1181" i="1"/>
  <c r="C1181" i="1"/>
  <c r="D1181" i="1"/>
  <c r="E1181" i="1"/>
  <c r="F1181" i="1"/>
  <c r="G1181" i="1"/>
  <c r="J1181" i="1"/>
  <c r="M1181" i="1" s="1"/>
  <c r="O1181" i="1"/>
  <c r="P1181" i="1"/>
  <c r="Q1181" i="1"/>
  <c r="R1181" i="1"/>
  <c r="S1181" i="1"/>
  <c r="T1181" i="1"/>
  <c r="B1182" i="1"/>
  <c r="C1182" i="1"/>
  <c r="D1182" i="1"/>
  <c r="E1182" i="1"/>
  <c r="F1182" i="1"/>
  <c r="G1182" i="1"/>
  <c r="J1182" i="1"/>
  <c r="M1182" i="1" s="1"/>
  <c r="O1182" i="1"/>
  <c r="P1182" i="1"/>
  <c r="Q1182" i="1"/>
  <c r="R1182" i="1"/>
  <c r="S1182" i="1"/>
  <c r="T1182" i="1"/>
  <c r="B1183" i="1"/>
  <c r="C1183" i="1"/>
  <c r="D1183" i="1"/>
  <c r="E1183" i="1"/>
  <c r="F1183" i="1"/>
  <c r="G1183" i="1"/>
  <c r="J1183" i="1"/>
  <c r="M1183" i="1" s="1"/>
  <c r="O1183" i="1"/>
  <c r="P1183" i="1"/>
  <c r="Q1183" i="1"/>
  <c r="R1183" i="1"/>
  <c r="S1183" i="1"/>
  <c r="T1183" i="1"/>
  <c r="B1184" i="1"/>
  <c r="C1184" i="1"/>
  <c r="D1184" i="1"/>
  <c r="E1184" i="1"/>
  <c r="F1184" i="1"/>
  <c r="G1184" i="1"/>
  <c r="J1184" i="1"/>
  <c r="M1184" i="1" s="1"/>
  <c r="O1184" i="1"/>
  <c r="P1184" i="1"/>
  <c r="Q1184" i="1"/>
  <c r="R1184" i="1"/>
  <c r="S1184" i="1"/>
  <c r="T1184" i="1"/>
  <c r="B1185" i="1"/>
  <c r="C1185" i="1"/>
  <c r="D1185" i="1"/>
  <c r="E1185" i="1"/>
  <c r="F1185" i="1"/>
  <c r="G1185" i="1"/>
  <c r="J1185" i="1"/>
  <c r="M1185" i="1" s="1"/>
  <c r="O1185" i="1"/>
  <c r="P1185" i="1"/>
  <c r="Q1185" i="1"/>
  <c r="R1185" i="1"/>
  <c r="S1185" i="1"/>
  <c r="T1185" i="1"/>
  <c r="B1186" i="1"/>
  <c r="C1186" i="1"/>
  <c r="D1186" i="1"/>
  <c r="E1186" i="1"/>
  <c r="F1186" i="1"/>
  <c r="G1186" i="1"/>
  <c r="J1186" i="1"/>
  <c r="M1186" i="1" s="1"/>
  <c r="O1186" i="1"/>
  <c r="P1186" i="1"/>
  <c r="Q1186" i="1"/>
  <c r="R1186" i="1"/>
  <c r="S1186" i="1"/>
  <c r="T1186" i="1"/>
  <c r="B1187" i="1"/>
  <c r="C1187" i="1"/>
  <c r="D1187" i="1"/>
  <c r="E1187" i="1"/>
  <c r="F1187" i="1"/>
  <c r="G1187" i="1"/>
  <c r="J1187" i="1"/>
  <c r="M1187" i="1" s="1"/>
  <c r="O1187" i="1"/>
  <c r="P1187" i="1"/>
  <c r="Q1187" i="1"/>
  <c r="R1187" i="1"/>
  <c r="S1187" i="1"/>
  <c r="T1187" i="1"/>
  <c r="B1188" i="1"/>
  <c r="C1188" i="1"/>
  <c r="D1188" i="1"/>
  <c r="E1188" i="1"/>
  <c r="F1188" i="1"/>
  <c r="G1188" i="1"/>
  <c r="J1188" i="1"/>
  <c r="M1188" i="1" s="1"/>
  <c r="O1188" i="1"/>
  <c r="P1188" i="1"/>
  <c r="Q1188" i="1"/>
  <c r="R1188" i="1"/>
  <c r="S1188" i="1"/>
  <c r="T1188" i="1"/>
  <c r="B1189" i="1"/>
  <c r="C1189" i="1"/>
  <c r="D1189" i="1"/>
  <c r="E1189" i="1"/>
  <c r="F1189" i="1"/>
  <c r="G1189" i="1"/>
  <c r="J1189" i="1"/>
  <c r="M1189" i="1" s="1"/>
  <c r="O1189" i="1"/>
  <c r="P1189" i="1"/>
  <c r="Q1189" i="1"/>
  <c r="R1189" i="1"/>
  <c r="S1189" i="1"/>
  <c r="T1189" i="1"/>
  <c r="B1190" i="1"/>
  <c r="C1190" i="1"/>
  <c r="D1190" i="1"/>
  <c r="E1190" i="1"/>
  <c r="F1190" i="1"/>
  <c r="G1190" i="1"/>
  <c r="J1190" i="1"/>
  <c r="M1190" i="1" s="1"/>
  <c r="O1190" i="1"/>
  <c r="P1190" i="1"/>
  <c r="Q1190" i="1"/>
  <c r="R1190" i="1"/>
  <c r="S1190" i="1"/>
  <c r="T1190" i="1"/>
  <c r="B1191" i="1"/>
  <c r="C1191" i="1"/>
  <c r="D1191" i="1"/>
  <c r="E1191" i="1"/>
  <c r="F1191" i="1"/>
  <c r="G1191" i="1"/>
  <c r="J1191" i="1"/>
  <c r="M1191" i="1" s="1"/>
  <c r="O1191" i="1"/>
  <c r="P1191" i="1"/>
  <c r="Q1191" i="1"/>
  <c r="R1191" i="1"/>
  <c r="S1191" i="1"/>
  <c r="T1191" i="1"/>
  <c r="B1192" i="1"/>
  <c r="C1192" i="1"/>
  <c r="D1192" i="1"/>
  <c r="E1192" i="1"/>
  <c r="F1192" i="1"/>
  <c r="G1192" i="1"/>
  <c r="J1192" i="1"/>
  <c r="M1192" i="1" s="1"/>
  <c r="O1192" i="1"/>
  <c r="P1192" i="1"/>
  <c r="Q1192" i="1"/>
  <c r="R1192" i="1"/>
  <c r="S1192" i="1"/>
  <c r="T1192" i="1"/>
  <c r="B1193" i="1"/>
  <c r="C1193" i="1"/>
  <c r="D1193" i="1"/>
  <c r="E1193" i="1"/>
  <c r="F1193" i="1"/>
  <c r="G1193" i="1"/>
  <c r="J1193" i="1"/>
  <c r="M1193" i="1" s="1"/>
  <c r="O1193" i="1"/>
  <c r="P1193" i="1"/>
  <c r="Q1193" i="1"/>
  <c r="R1193" i="1"/>
  <c r="S1193" i="1"/>
  <c r="T1193" i="1"/>
  <c r="B1194" i="1"/>
  <c r="C1194" i="1"/>
  <c r="D1194" i="1"/>
  <c r="E1194" i="1"/>
  <c r="F1194" i="1"/>
  <c r="G1194" i="1"/>
  <c r="J1194" i="1"/>
  <c r="M1194" i="1" s="1"/>
  <c r="O1194" i="1"/>
  <c r="P1194" i="1"/>
  <c r="Q1194" i="1"/>
  <c r="R1194" i="1"/>
  <c r="S1194" i="1"/>
  <c r="T1194" i="1"/>
  <c r="B1195" i="1"/>
  <c r="C1195" i="1"/>
  <c r="D1195" i="1"/>
  <c r="E1195" i="1"/>
  <c r="F1195" i="1"/>
  <c r="G1195" i="1"/>
  <c r="J1195" i="1"/>
  <c r="M1195" i="1" s="1"/>
  <c r="O1195" i="1"/>
  <c r="P1195" i="1"/>
  <c r="Q1195" i="1"/>
  <c r="R1195" i="1"/>
  <c r="S1195" i="1"/>
  <c r="T1195" i="1"/>
  <c r="B1196" i="1"/>
  <c r="C1196" i="1"/>
  <c r="D1196" i="1"/>
  <c r="E1196" i="1"/>
  <c r="F1196" i="1"/>
  <c r="G1196" i="1"/>
  <c r="J1196" i="1"/>
  <c r="M1196" i="1" s="1"/>
  <c r="O1196" i="1"/>
  <c r="P1196" i="1"/>
  <c r="Q1196" i="1"/>
  <c r="R1196" i="1"/>
  <c r="S1196" i="1"/>
  <c r="T1196" i="1"/>
  <c r="B1197" i="1"/>
  <c r="C1197" i="1"/>
  <c r="D1197" i="1"/>
  <c r="E1197" i="1"/>
  <c r="F1197" i="1"/>
  <c r="G1197" i="1"/>
  <c r="J1197" i="1"/>
  <c r="M1197" i="1" s="1"/>
  <c r="O1197" i="1"/>
  <c r="P1197" i="1"/>
  <c r="Q1197" i="1"/>
  <c r="R1197" i="1"/>
  <c r="S1197" i="1"/>
  <c r="T1197" i="1"/>
  <c r="B1198" i="1"/>
  <c r="C1198" i="1"/>
  <c r="D1198" i="1"/>
  <c r="E1198" i="1"/>
  <c r="F1198" i="1"/>
  <c r="G1198" i="1"/>
  <c r="J1198" i="1"/>
  <c r="M1198" i="1" s="1"/>
  <c r="O1198" i="1"/>
  <c r="P1198" i="1"/>
  <c r="Q1198" i="1"/>
  <c r="R1198" i="1"/>
  <c r="S1198" i="1"/>
  <c r="T1198" i="1"/>
  <c r="B1199" i="1"/>
  <c r="C1199" i="1"/>
  <c r="D1199" i="1"/>
  <c r="E1199" i="1"/>
  <c r="F1199" i="1"/>
  <c r="G1199" i="1"/>
  <c r="J1199" i="1"/>
  <c r="M1199" i="1" s="1"/>
  <c r="O1199" i="1"/>
  <c r="P1199" i="1"/>
  <c r="Q1199" i="1"/>
  <c r="R1199" i="1"/>
  <c r="S1199" i="1"/>
  <c r="T1199" i="1"/>
  <c r="B1200" i="1"/>
  <c r="C1200" i="1"/>
  <c r="D1200" i="1"/>
  <c r="E1200" i="1"/>
  <c r="F1200" i="1"/>
  <c r="G1200" i="1"/>
  <c r="J1200" i="1"/>
  <c r="M1200" i="1" s="1"/>
  <c r="O1200" i="1"/>
  <c r="P1200" i="1"/>
  <c r="Q1200" i="1"/>
  <c r="R1200" i="1"/>
  <c r="S1200" i="1"/>
  <c r="T1200" i="1"/>
  <c r="B1201" i="1"/>
  <c r="C1201" i="1"/>
  <c r="D1201" i="1"/>
  <c r="E1201" i="1"/>
  <c r="F1201" i="1"/>
  <c r="G1201" i="1"/>
  <c r="J1201" i="1"/>
  <c r="M1201" i="1" s="1"/>
  <c r="O1201" i="1"/>
  <c r="P1201" i="1"/>
  <c r="Q1201" i="1"/>
  <c r="R1201" i="1"/>
  <c r="S1201" i="1"/>
  <c r="T1201" i="1"/>
  <c r="B1202" i="1"/>
  <c r="C1202" i="1"/>
  <c r="D1202" i="1"/>
  <c r="E1202" i="1"/>
  <c r="F1202" i="1"/>
  <c r="G1202" i="1"/>
  <c r="J1202" i="1"/>
  <c r="M1202" i="1" s="1"/>
  <c r="O1202" i="1"/>
  <c r="P1202" i="1"/>
  <c r="Q1202" i="1"/>
  <c r="R1202" i="1"/>
  <c r="S1202" i="1"/>
  <c r="T1202" i="1"/>
  <c r="B1203" i="1"/>
  <c r="C1203" i="1"/>
  <c r="D1203" i="1"/>
  <c r="E1203" i="1"/>
  <c r="F1203" i="1"/>
  <c r="G1203" i="1"/>
  <c r="J1203" i="1"/>
  <c r="M1203" i="1" s="1"/>
  <c r="O1203" i="1"/>
  <c r="P1203" i="1"/>
  <c r="Q1203" i="1"/>
  <c r="R1203" i="1"/>
  <c r="S1203" i="1"/>
  <c r="T1203" i="1"/>
  <c r="B1204" i="1"/>
  <c r="C1204" i="1"/>
  <c r="D1204" i="1"/>
  <c r="E1204" i="1"/>
  <c r="F1204" i="1"/>
  <c r="G1204" i="1"/>
  <c r="J1204" i="1"/>
  <c r="M1204" i="1" s="1"/>
  <c r="O1204" i="1"/>
  <c r="P1204" i="1"/>
  <c r="Q1204" i="1"/>
  <c r="R1204" i="1"/>
  <c r="S1204" i="1"/>
  <c r="T1204" i="1"/>
  <c r="B1205" i="1"/>
  <c r="C1205" i="1"/>
  <c r="D1205" i="1"/>
  <c r="E1205" i="1"/>
  <c r="F1205" i="1"/>
  <c r="G1205" i="1"/>
  <c r="J1205" i="1"/>
  <c r="M1205" i="1" s="1"/>
  <c r="O1205" i="1"/>
  <c r="P1205" i="1"/>
  <c r="Q1205" i="1"/>
  <c r="R1205" i="1"/>
  <c r="S1205" i="1"/>
  <c r="T1205" i="1"/>
  <c r="B1206" i="1"/>
  <c r="C1206" i="1"/>
  <c r="D1206" i="1"/>
  <c r="E1206" i="1"/>
  <c r="F1206" i="1"/>
  <c r="G1206" i="1"/>
  <c r="J1206" i="1"/>
  <c r="M1206" i="1" s="1"/>
  <c r="O1206" i="1"/>
  <c r="P1206" i="1"/>
  <c r="Q1206" i="1"/>
  <c r="R1206" i="1"/>
  <c r="S1206" i="1"/>
  <c r="T1206" i="1"/>
  <c r="B1207" i="1"/>
  <c r="C1207" i="1"/>
  <c r="D1207" i="1"/>
  <c r="E1207" i="1"/>
  <c r="F1207" i="1"/>
  <c r="G1207" i="1"/>
  <c r="J1207" i="1"/>
  <c r="M1207" i="1" s="1"/>
  <c r="O1207" i="1"/>
  <c r="P1207" i="1"/>
  <c r="Q1207" i="1"/>
  <c r="R1207" i="1"/>
  <c r="S1207" i="1"/>
  <c r="T1207" i="1"/>
  <c r="B1208" i="1"/>
  <c r="C1208" i="1"/>
  <c r="D1208" i="1"/>
  <c r="E1208" i="1"/>
  <c r="F1208" i="1"/>
  <c r="G1208" i="1"/>
  <c r="J1208" i="1"/>
  <c r="M1208" i="1" s="1"/>
  <c r="O1208" i="1"/>
  <c r="P1208" i="1"/>
  <c r="Q1208" i="1"/>
  <c r="R1208" i="1"/>
  <c r="S1208" i="1"/>
  <c r="T1208" i="1"/>
  <c r="B1209" i="1"/>
  <c r="C1209" i="1"/>
  <c r="D1209" i="1"/>
  <c r="E1209" i="1"/>
  <c r="F1209" i="1"/>
  <c r="G1209" i="1"/>
  <c r="J1209" i="1"/>
  <c r="M1209" i="1" s="1"/>
  <c r="O1209" i="1"/>
  <c r="P1209" i="1"/>
  <c r="Q1209" i="1"/>
  <c r="R1209" i="1"/>
  <c r="S1209" i="1"/>
  <c r="T1209" i="1"/>
  <c r="B1210" i="1"/>
  <c r="C1210" i="1"/>
  <c r="D1210" i="1"/>
  <c r="E1210" i="1"/>
  <c r="F1210" i="1"/>
  <c r="G1210" i="1"/>
  <c r="J1210" i="1"/>
  <c r="M1210" i="1" s="1"/>
  <c r="O1210" i="1"/>
  <c r="P1210" i="1"/>
  <c r="Q1210" i="1"/>
  <c r="R1210" i="1"/>
  <c r="S1210" i="1"/>
  <c r="T1210" i="1"/>
  <c r="B1211" i="1"/>
  <c r="C1211" i="1"/>
  <c r="D1211" i="1"/>
  <c r="E1211" i="1"/>
  <c r="F1211" i="1"/>
  <c r="G1211" i="1"/>
  <c r="J1211" i="1"/>
  <c r="M1211" i="1" s="1"/>
  <c r="O1211" i="1"/>
  <c r="P1211" i="1"/>
  <c r="Q1211" i="1"/>
  <c r="R1211" i="1"/>
  <c r="S1211" i="1"/>
  <c r="T1211" i="1"/>
  <c r="B1212" i="1"/>
  <c r="C1212" i="1"/>
  <c r="D1212" i="1"/>
  <c r="E1212" i="1"/>
  <c r="F1212" i="1"/>
  <c r="G1212" i="1"/>
  <c r="J1212" i="1"/>
  <c r="M1212" i="1" s="1"/>
  <c r="O1212" i="1"/>
  <c r="P1212" i="1"/>
  <c r="Q1212" i="1"/>
  <c r="R1212" i="1"/>
  <c r="S1212" i="1"/>
  <c r="T1212" i="1"/>
  <c r="B1213" i="1"/>
  <c r="C1213" i="1"/>
  <c r="D1213" i="1"/>
  <c r="E1213" i="1"/>
  <c r="F1213" i="1"/>
  <c r="G1213" i="1"/>
  <c r="J1213" i="1"/>
  <c r="M1213" i="1" s="1"/>
  <c r="O1213" i="1"/>
  <c r="P1213" i="1"/>
  <c r="Q1213" i="1"/>
  <c r="R1213" i="1"/>
  <c r="S1213" i="1"/>
  <c r="T1213" i="1"/>
  <c r="B1214" i="1"/>
  <c r="C1214" i="1"/>
  <c r="D1214" i="1"/>
  <c r="E1214" i="1"/>
  <c r="F1214" i="1"/>
  <c r="G1214" i="1"/>
  <c r="J1214" i="1"/>
  <c r="M1214" i="1" s="1"/>
  <c r="O1214" i="1"/>
  <c r="P1214" i="1"/>
  <c r="Q1214" i="1"/>
  <c r="R1214" i="1"/>
  <c r="S1214" i="1"/>
  <c r="T1214" i="1"/>
  <c r="B1215" i="1"/>
  <c r="C1215" i="1"/>
  <c r="D1215" i="1"/>
  <c r="E1215" i="1"/>
  <c r="F1215" i="1"/>
  <c r="G1215" i="1"/>
  <c r="J1215" i="1"/>
  <c r="M1215" i="1" s="1"/>
  <c r="O1215" i="1"/>
  <c r="P1215" i="1"/>
  <c r="Q1215" i="1"/>
  <c r="R1215" i="1"/>
  <c r="S1215" i="1"/>
  <c r="T1215" i="1"/>
  <c r="B1216" i="1"/>
  <c r="C1216" i="1"/>
  <c r="D1216" i="1"/>
  <c r="E1216" i="1"/>
  <c r="F1216" i="1"/>
  <c r="G1216" i="1"/>
  <c r="J1216" i="1"/>
  <c r="M1216" i="1" s="1"/>
  <c r="O1216" i="1"/>
  <c r="P1216" i="1"/>
  <c r="Q1216" i="1"/>
  <c r="R1216" i="1"/>
  <c r="S1216" i="1"/>
  <c r="T1216" i="1"/>
  <c r="B1217" i="1"/>
  <c r="C1217" i="1"/>
  <c r="D1217" i="1"/>
  <c r="E1217" i="1"/>
  <c r="F1217" i="1"/>
  <c r="G1217" i="1"/>
  <c r="J1217" i="1"/>
  <c r="M1217" i="1" s="1"/>
  <c r="O1217" i="1"/>
  <c r="P1217" i="1"/>
  <c r="Q1217" i="1"/>
  <c r="R1217" i="1"/>
  <c r="S1217" i="1"/>
  <c r="T1217" i="1"/>
  <c r="B1218" i="1"/>
  <c r="C1218" i="1"/>
  <c r="D1218" i="1"/>
  <c r="E1218" i="1"/>
  <c r="F1218" i="1"/>
  <c r="G1218" i="1"/>
  <c r="J1218" i="1"/>
  <c r="M1218" i="1" s="1"/>
  <c r="O1218" i="1"/>
  <c r="P1218" i="1"/>
  <c r="Q1218" i="1"/>
  <c r="R1218" i="1"/>
  <c r="S1218" i="1"/>
  <c r="T1218" i="1"/>
  <c r="B1219" i="1"/>
  <c r="C1219" i="1"/>
  <c r="D1219" i="1"/>
  <c r="E1219" i="1"/>
  <c r="F1219" i="1"/>
  <c r="G1219" i="1"/>
  <c r="J1219" i="1"/>
  <c r="M1219" i="1" s="1"/>
  <c r="O1219" i="1"/>
  <c r="P1219" i="1"/>
  <c r="Q1219" i="1"/>
  <c r="R1219" i="1"/>
  <c r="S1219" i="1"/>
  <c r="T1219" i="1"/>
  <c r="B1220" i="1"/>
  <c r="C1220" i="1"/>
  <c r="D1220" i="1"/>
  <c r="E1220" i="1"/>
  <c r="F1220" i="1"/>
  <c r="G1220" i="1"/>
  <c r="J1220" i="1"/>
  <c r="M1220" i="1" s="1"/>
  <c r="O1220" i="1"/>
  <c r="P1220" i="1"/>
  <c r="Q1220" i="1"/>
  <c r="R1220" i="1"/>
  <c r="S1220" i="1"/>
  <c r="T1220" i="1"/>
  <c r="B1221" i="1"/>
  <c r="C1221" i="1"/>
  <c r="D1221" i="1"/>
  <c r="E1221" i="1"/>
  <c r="F1221" i="1"/>
  <c r="G1221" i="1"/>
  <c r="J1221" i="1"/>
  <c r="M1221" i="1" s="1"/>
  <c r="O1221" i="1"/>
  <c r="P1221" i="1"/>
  <c r="Q1221" i="1"/>
  <c r="R1221" i="1"/>
  <c r="S1221" i="1"/>
  <c r="T1221" i="1"/>
  <c r="B1222" i="1"/>
  <c r="C1222" i="1"/>
  <c r="D1222" i="1"/>
  <c r="E1222" i="1"/>
  <c r="F1222" i="1"/>
  <c r="G1222" i="1"/>
  <c r="J1222" i="1"/>
  <c r="M1222" i="1" s="1"/>
  <c r="O1222" i="1"/>
  <c r="P1222" i="1"/>
  <c r="Q1222" i="1"/>
  <c r="R1222" i="1"/>
  <c r="S1222" i="1"/>
  <c r="T1222" i="1"/>
  <c r="B1223" i="1"/>
  <c r="C1223" i="1"/>
  <c r="D1223" i="1"/>
  <c r="E1223" i="1"/>
  <c r="F1223" i="1"/>
  <c r="G1223" i="1"/>
  <c r="J1223" i="1"/>
  <c r="M1223" i="1" s="1"/>
  <c r="O1223" i="1"/>
  <c r="P1223" i="1"/>
  <c r="Q1223" i="1"/>
  <c r="R1223" i="1"/>
  <c r="S1223" i="1"/>
  <c r="T1223" i="1"/>
  <c r="B1224" i="1"/>
  <c r="C1224" i="1"/>
  <c r="D1224" i="1"/>
  <c r="E1224" i="1"/>
  <c r="F1224" i="1"/>
  <c r="G1224" i="1"/>
  <c r="J1224" i="1"/>
  <c r="M1224" i="1" s="1"/>
  <c r="O1224" i="1"/>
  <c r="P1224" i="1"/>
  <c r="Q1224" i="1"/>
  <c r="R1224" i="1"/>
  <c r="S1224" i="1"/>
  <c r="T1224" i="1"/>
  <c r="B1225" i="1"/>
  <c r="C1225" i="1"/>
  <c r="D1225" i="1"/>
  <c r="E1225" i="1"/>
  <c r="F1225" i="1"/>
  <c r="G1225" i="1"/>
  <c r="J1225" i="1"/>
  <c r="M1225" i="1" s="1"/>
  <c r="O1225" i="1"/>
  <c r="P1225" i="1"/>
  <c r="Q1225" i="1"/>
  <c r="R1225" i="1"/>
  <c r="S1225" i="1"/>
  <c r="T1225" i="1"/>
  <c r="B1226" i="1"/>
  <c r="C1226" i="1"/>
  <c r="D1226" i="1"/>
  <c r="E1226" i="1"/>
  <c r="F1226" i="1"/>
  <c r="G1226" i="1"/>
  <c r="J1226" i="1"/>
  <c r="M1226" i="1" s="1"/>
  <c r="O1226" i="1"/>
  <c r="P1226" i="1"/>
  <c r="Q1226" i="1"/>
  <c r="R1226" i="1"/>
  <c r="S1226" i="1"/>
  <c r="T1226" i="1"/>
  <c r="B1227" i="1"/>
  <c r="C1227" i="1"/>
  <c r="D1227" i="1"/>
  <c r="E1227" i="1"/>
  <c r="F1227" i="1"/>
  <c r="G1227" i="1"/>
  <c r="J1227" i="1"/>
  <c r="M1227" i="1" s="1"/>
  <c r="O1227" i="1"/>
  <c r="P1227" i="1"/>
  <c r="Q1227" i="1"/>
  <c r="R1227" i="1"/>
  <c r="S1227" i="1"/>
  <c r="T1227" i="1"/>
  <c r="B1228" i="1"/>
  <c r="C1228" i="1"/>
  <c r="D1228" i="1"/>
  <c r="E1228" i="1"/>
  <c r="F1228" i="1"/>
  <c r="G1228" i="1"/>
  <c r="J1228" i="1"/>
  <c r="M1228" i="1" s="1"/>
  <c r="O1228" i="1"/>
  <c r="P1228" i="1"/>
  <c r="Q1228" i="1"/>
  <c r="R1228" i="1"/>
  <c r="S1228" i="1"/>
  <c r="T1228" i="1"/>
  <c r="B1229" i="1"/>
  <c r="C1229" i="1"/>
  <c r="D1229" i="1"/>
  <c r="E1229" i="1"/>
  <c r="F1229" i="1"/>
  <c r="G1229" i="1"/>
  <c r="J1229" i="1"/>
  <c r="M1229" i="1" s="1"/>
  <c r="O1229" i="1"/>
  <c r="P1229" i="1"/>
  <c r="Q1229" i="1"/>
  <c r="R1229" i="1"/>
  <c r="S1229" i="1"/>
  <c r="T1229" i="1"/>
  <c r="B1230" i="1"/>
  <c r="C1230" i="1"/>
  <c r="D1230" i="1"/>
  <c r="E1230" i="1"/>
  <c r="F1230" i="1"/>
  <c r="G1230" i="1"/>
  <c r="J1230" i="1"/>
  <c r="M1230" i="1" s="1"/>
  <c r="O1230" i="1"/>
  <c r="P1230" i="1"/>
  <c r="Q1230" i="1"/>
  <c r="R1230" i="1"/>
  <c r="S1230" i="1"/>
  <c r="T1230" i="1"/>
  <c r="B1231" i="1"/>
  <c r="C1231" i="1"/>
  <c r="D1231" i="1"/>
  <c r="E1231" i="1"/>
  <c r="F1231" i="1"/>
  <c r="G1231" i="1"/>
  <c r="J1231" i="1"/>
  <c r="M1231" i="1" s="1"/>
  <c r="O1231" i="1"/>
  <c r="P1231" i="1"/>
  <c r="Q1231" i="1"/>
  <c r="R1231" i="1"/>
  <c r="S1231" i="1"/>
  <c r="T1231" i="1"/>
  <c r="B1232" i="1"/>
  <c r="C1232" i="1"/>
  <c r="D1232" i="1"/>
  <c r="E1232" i="1"/>
  <c r="F1232" i="1"/>
  <c r="G1232" i="1"/>
  <c r="J1232" i="1"/>
  <c r="M1232" i="1" s="1"/>
  <c r="O1232" i="1"/>
  <c r="P1232" i="1"/>
  <c r="Q1232" i="1"/>
  <c r="R1232" i="1"/>
  <c r="S1232" i="1"/>
  <c r="T1232" i="1"/>
  <c r="B1233" i="1"/>
  <c r="C1233" i="1"/>
  <c r="D1233" i="1"/>
  <c r="E1233" i="1"/>
  <c r="F1233" i="1"/>
  <c r="G1233" i="1"/>
  <c r="J1233" i="1"/>
  <c r="M1233" i="1" s="1"/>
  <c r="O1233" i="1"/>
  <c r="P1233" i="1"/>
  <c r="Q1233" i="1"/>
  <c r="R1233" i="1"/>
  <c r="S1233" i="1"/>
  <c r="T1233" i="1"/>
  <c r="B1234" i="1"/>
  <c r="C1234" i="1"/>
  <c r="D1234" i="1"/>
  <c r="E1234" i="1"/>
  <c r="F1234" i="1"/>
  <c r="G1234" i="1"/>
  <c r="J1234" i="1"/>
  <c r="M1234" i="1" s="1"/>
  <c r="O1234" i="1"/>
  <c r="P1234" i="1"/>
  <c r="Q1234" i="1"/>
  <c r="R1234" i="1"/>
  <c r="S1234" i="1"/>
  <c r="T1234" i="1"/>
  <c r="B1235" i="1"/>
  <c r="C1235" i="1"/>
  <c r="D1235" i="1"/>
  <c r="E1235" i="1"/>
  <c r="F1235" i="1"/>
  <c r="G1235" i="1"/>
  <c r="J1235" i="1"/>
  <c r="M1235" i="1" s="1"/>
  <c r="O1235" i="1"/>
  <c r="P1235" i="1"/>
  <c r="Q1235" i="1"/>
  <c r="R1235" i="1"/>
  <c r="S1235" i="1"/>
  <c r="T1235" i="1"/>
  <c r="B1236" i="1"/>
  <c r="C1236" i="1"/>
  <c r="D1236" i="1"/>
  <c r="E1236" i="1"/>
  <c r="F1236" i="1"/>
  <c r="G1236" i="1"/>
  <c r="J1236" i="1"/>
  <c r="M1236" i="1" s="1"/>
  <c r="O1236" i="1"/>
  <c r="P1236" i="1"/>
  <c r="Q1236" i="1"/>
  <c r="R1236" i="1"/>
  <c r="S1236" i="1"/>
  <c r="T1236" i="1"/>
  <c r="B1237" i="1"/>
  <c r="C1237" i="1"/>
  <c r="D1237" i="1"/>
  <c r="E1237" i="1"/>
  <c r="F1237" i="1"/>
  <c r="G1237" i="1"/>
  <c r="J1237" i="1"/>
  <c r="M1237" i="1" s="1"/>
  <c r="O1237" i="1"/>
  <c r="P1237" i="1"/>
  <c r="Q1237" i="1"/>
  <c r="R1237" i="1"/>
  <c r="S1237" i="1"/>
  <c r="T1237" i="1"/>
  <c r="B1238" i="1"/>
  <c r="C1238" i="1"/>
  <c r="D1238" i="1"/>
  <c r="E1238" i="1"/>
  <c r="F1238" i="1"/>
  <c r="G1238" i="1"/>
  <c r="J1238" i="1"/>
  <c r="M1238" i="1" s="1"/>
  <c r="O1238" i="1"/>
  <c r="P1238" i="1"/>
  <c r="Q1238" i="1"/>
  <c r="R1238" i="1"/>
  <c r="S1238" i="1"/>
  <c r="T1238" i="1"/>
  <c r="B1239" i="1"/>
  <c r="C1239" i="1"/>
  <c r="D1239" i="1"/>
  <c r="E1239" i="1"/>
  <c r="F1239" i="1"/>
  <c r="G1239" i="1"/>
  <c r="J1239" i="1"/>
  <c r="M1239" i="1" s="1"/>
  <c r="O1239" i="1"/>
  <c r="P1239" i="1"/>
  <c r="Q1239" i="1"/>
  <c r="R1239" i="1"/>
  <c r="S1239" i="1"/>
  <c r="T1239" i="1"/>
  <c r="B1240" i="1"/>
  <c r="C1240" i="1"/>
  <c r="D1240" i="1"/>
  <c r="E1240" i="1"/>
  <c r="F1240" i="1"/>
  <c r="G1240" i="1"/>
  <c r="J1240" i="1"/>
  <c r="M1240" i="1" s="1"/>
  <c r="O1240" i="1"/>
  <c r="P1240" i="1"/>
  <c r="Q1240" i="1"/>
  <c r="R1240" i="1"/>
  <c r="S1240" i="1"/>
  <c r="T1240" i="1"/>
  <c r="B1241" i="1"/>
  <c r="C1241" i="1"/>
  <c r="D1241" i="1"/>
  <c r="E1241" i="1"/>
  <c r="F1241" i="1"/>
  <c r="G1241" i="1"/>
  <c r="J1241" i="1"/>
  <c r="M1241" i="1" s="1"/>
  <c r="O1241" i="1"/>
  <c r="P1241" i="1"/>
  <c r="Q1241" i="1"/>
  <c r="R1241" i="1"/>
  <c r="S1241" i="1"/>
  <c r="T1241" i="1"/>
  <c r="B1242" i="1"/>
  <c r="C1242" i="1"/>
  <c r="D1242" i="1"/>
  <c r="E1242" i="1"/>
  <c r="F1242" i="1"/>
  <c r="G1242" i="1"/>
  <c r="J1242" i="1"/>
  <c r="M1242" i="1" s="1"/>
  <c r="O1242" i="1"/>
  <c r="P1242" i="1"/>
  <c r="Q1242" i="1"/>
  <c r="R1242" i="1"/>
  <c r="S1242" i="1"/>
  <c r="T1242" i="1"/>
  <c r="B1243" i="1"/>
  <c r="C1243" i="1"/>
  <c r="D1243" i="1"/>
  <c r="E1243" i="1"/>
  <c r="F1243" i="1"/>
  <c r="G1243" i="1"/>
  <c r="J1243" i="1"/>
  <c r="M1243" i="1" s="1"/>
  <c r="O1243" i="1"/>
  <c r="P1243" i="1"/>
  <c r="Q1243" i="1"/>
  <c r="R1243" i="1"/>
  <c r="S1243" i="1"/>
  <c r="T1243" i="1"/>
  <c r="B1244" i="1"/>
  <c r="C1244" i="1"/>
  <c r="D1244" i="1"/>
  <c r="E1244" i="1"/>
  <c r="F1244" i="1"/>
  <c r="G1244" i="1"/>
  <c r="J1244" i="1"/>
  <c r="M1244" i="1" s="1"/>
  <c r="O1244" i="1"/>
  <c r="P1244" i="1"/>
  <c r="Q1244" i="1"/>
  <c r="R1244" i="1"/>
  <c r="S1244" i="1"/>
  <c r="T1244" i="1"/>
  <c r="B1245" i="1"/>
  <c r="C1245" i="1"/>
  <c r="D1245" i="1"/>
  <c r="E1245" i="1"/>
  <c r="F1245" i="1"/>
  <c r="G1245" i="1"/>
  <c r="J1245" i="1"/>
  <c r="M1245" i="1" s="1"/>
  <c r="O1245" i="1"/>
  <c r="P1245" i="1"/>
  <c r="Q1245" i="1"/>
  <c r="R1245" i="1"/>
  <c r="S1245" i="1"/>
  <c r="T1245" i="1"/>
  <c r="B1246" i="1"/>
  <c r="C1246" i="1"/>
  <c r="D1246" i="1"/>
  <c r="E1246" i="1"/>
  <c r="F1246" i="1"/>
  <c r="G1246" i="1"/>
  <c r="J1246" i="1"/>
  <c r="M1246" i="1" s="1"/>
  <c r="O1246" i="1"/>
  <c r="P1246" i="1"/>
  <c r="Q1246" i="1"/>
  <c r="R1246" i="1"/>
  <c r="S1246" i="1"/>
  <c r="T1246" i="1"/>
  <c r="B1247" i="1"/>
  <c r="C1247" i="1"/>
  <c r="D1247" i="1"/>
  <c r="E1247" i="1"/>
  <c r="F1247" i="1"/>
  <c r="G1247" i="1"/>
  <c r="J1247" i="1"/>
  <c r="M1247" i="1" s="1"/>
  <c r="O1247" i="1"/>
  <c r="P1247" i="1"/>
  <c r="Q1247" i="1"/>
  <c r="R1247" i="1"/>
  <c r="S1247" i="1"/>
  <c r="T1247" i="1"/>
  <c r="B1248" i="1"/>
  <c r="C1248" i="1"/>
  <c r="D1248" i="1"/>
  <c r="E1248" i="1"/>
  <c r="F1248" i="1"/>
  <c r="G1248" i="1"/>
  <c r="J1248" i="1"/>
  <c r="M1248" i="1" s="1"/>
  <c r="O1248" i="1"/>
  <c r="P1248" i="1"/>
  <c r="Q1248" i="1"/>
  <c r="R1248" i="1"/>
  <c r="S1248" i="1"/>
  <c r="T1248" i="1"/>
  <c r="B1249" i="1"/>
  <c r="C1249" i="1"/>
  <c r="D1249" i="1"/>
  <c r="E1249" i="1"/>
  <c r="F1249" i="1"/>
  <c r="G1249" i="1"/>
  <c r="J1249" i="1"/>
  <c r="M1249" i="1" s="1"/>
  <c r="O1249" i="1"/>
  <c r="P1249" i="1"/>
  <c r="Q1249" i="1"/>
  <c r="R1249" i="1"/>
  <c r="S1249" i="1"/>
  <c r="T1249" i="1"/>
  <c r="B1250" i="1"/>
  <c r="C1250" i="1"/>
  <c r="D1250" i="1"/>
  <c r="E1250" i="1"/>
  <c r="F1250" i="1"/>
  <c r="G1250" i="1"/>
  <c r="J1250" i="1"/>
  <c r="M1250" i="1" s="1"/>
  <c r="O1250" i="1"/>
  <c r="P1250" i="1"/>
  <c r="Q1250" i="1"/>
  <c r="R1250" i="1"/>
  <c r="S1250" i="1"/>
  <c r="T1250" i="1"/>
  <c r="B1251" i="1"/>
  <c r="C1251" i="1"/>
  <c r="D1251" i="1"/>
  <c r="E1251" i="1"/>
  <c r="F1251" i="1"/>
  <c r="G1251" i="1"/>
  <c r="J1251" i="1"/>
  <c r="M1251" i="1" s="1"/>
  <c r="O1251" i="1"/>
  <c r="P1251" i="1"/>
  <c r="Q1251" i="1"/>
  <c r="R1251" i="1"/>
  <c r="S1251" i="1"/>
  <c r="T1251" i="1"/>
  <c r="B1252" i="1"/>
  <c r="C1252" i="1"/>
  <c r="D1252" i="1"/>
  <c r="E1252" i="1"/>
  <c r="F1252" i="1"/>
  <c r="G1252" i="1"/>
  <c r="J1252" i="1"/>
  <c r="M1252" i="1" s="1"/>
  <c r="O1252" i="1"/>
  <c r="P1252" i="1"/>
  <c r="Q1252" i="1"/>
  <c r="R1252" i="1"/>
  <c r="S1252" i="1"/>
  <c r="T1252" i="1"/>
  <c r="B1253" i="1"/>
  <c r="C1253" i="1"/>
  <c r="D1253" i="1"/>
  <c r="E1253" i="1"/>
  <c r="F1253" i="1"/>
  <c r="G1253" i="1"/>
  <c r="J1253" i="1"/>
  <c r="M1253" i="1" s="1"/>
  <c r="O1253" i="1"/>
  <c r="P1253" i="1"/>
  <c r="Q1253" i="1"/>
  <c r="R1253" i="1"/>
  <c r="S1253" i="1"/>
  <c r="T1253" i="1"/>
  <c r="B1254" i="1"/>
  <c r="C1254" i="1"/>
  <c r="D1254" i="1"/>
  <c r="E1254" i="1"/>
  <c r="F1254" i="1"/>
  <c r="G1254" i="1"/>
  <c r="J1254" i="1"/>
  <c r="M1254" i="1" s="1"/>
  <c r="O1254" i="1"/>
  <c r="P1254" i="1"/>
  <c r="Q1254" i="1"/>
  <c r="R1254" i="1"/>
  <c r="S1254" i="1"/>
  <c r="T1254" i="1"/>
  <c r="B1255" i="1"/>
  <c r="C1255" i="1"/>
  <c r="D1255" i="1"/>
  <c r="E1255" i="1"/>
  <c r="F1255" i="1"/>
  <c r="G1255" i="1"/>
  <c r="J1255" i="1"/>
  <c r="M1255" i="1" s="1"/>
  <c r="O1255" i="1"/>
  <c r="P1255" i="1"/>
  <c r="Q1255" i="1"/>
  <c r="R1255" i="1"/>
  <c r="S1255" i="1"/>
  <c r="T1255" i="1"/>
  <c r="B1256" i="1"/>
  <c r="C1256" i="1"/>
  <c r="D1256" i="1"/>
  <c r="E1256" i="1"/>
  <c r="F1256" i="1"/>
  <c r="G1256" i="1"/>
  <c r="J1256" i="1"/>
  <c r="M1256" i="1" s="1"/>
  <c r="O1256" i="1"/>
  <c r="P1256" i="1"/>
  <c r="Q1256" i="1"/>
  <c r="R1256" i="1"/>
  <c r="S1256" i="1"/>
  <c r="T1256" i="1"/>
  <c r="B1257" i="1"/>
  <c r="C1257" i="1"/>
  <c r="D1257" i="1"/>
  <c r="E1257" i="1"/>
  <c r="F1257" i="1"/>
  <c r="G1257" i="1"/>
  <c r="J1257" i="1"/>
  <c r="M1257" i="1" s="1"/>
  <c r="O1257" i="1"/>
  <c r="P1257" i="1"/>
  <c r="Q1257" i="1"/>
  <c r="R1257" i="1"/>
  <c r="S1257" i="1"/>
  <c r="T1257" i="1"/>
  <c r="B1258" i="1"/>
  <c r="C1258" i="1"/>
  <c r="D1258" i="1"/>
  <c r="E1258" i="1"/>
  <c r="F1258" i="1"/>
  <c r="G1258" i="1"/>
  <c r="J1258" i="1"/>
  <c r="M1258" i="1" s="1"/>
  <c r="O1258" i="1"/>
  <c r="P1258" i="1"/>
  <c r="Q1258" i="1"/>
  <c r="R1258" i="1"/>
  <c r="S1258" i="1"/>
  <c r="T1258" i="1"/>
  <c r="B1259" i="1"/>
  <c r="C1259" i="1"/>
  <c r="D1259" i="1"/>
  <c r="E1259" i="1"/>
  <c r="F1259" i="1"/>
  <c r="G1259" i="1"/>
  <c r="J1259" i="1"/>
  <c r="M1259" i="1" s="1"/>
  <c r="O1259" i="1"/>
  <c r="P1259" i="1"/>
  <c r="Q1259" i="1"/>
  <c r="R1259" i="1"/>
  <c r="S1259" i="1"/>
  <c r="T1259" i="1"/>
  <c r="B1260" i="1"/>
  <c r="C1260" i="1"/>
  <c r="D1260" i="1"/>
  <c r="E1260" i="1"/>
  <c r="F1260" i="1"/>
  <c r="G1260" i="1"/>
  <c r="J1260" i="1"/>
  <c r="M1260" i="1" s="1"/>
  <c r="O1260" i="1"/>
  <c r="P1260" i="1"/>
  <c r="Q1260" i="1"/>
  <c r="R1260" i="1"/>
  <c r="S1260" i="1"/>
  <c r="T1260" i="1"/>
  <c r="B1261" i="1"/>
  <c r="C1261" i="1"/>
  <c r="D1261" i="1"/>
  <c r="E1261" i="1"/>
  <c r="F1261" i="1"/>
  <c r="G1261" i="1"/>
  <c r="J1261" i="1"/>
  <c r="M1261" i="1" s="1"/>
  <c r="O1261" i="1"/>
  <c r="P1261" i="1"/>
  <c r="Q1261" i="1"/>
  <c r="R1261" i="1"/>
  <c r="S1261" i="1"/>
  <c r="T1261" i="1"/>
  <c r="B1262" i="1"/>
  <c r="C1262" i="1"/>
  <c r="D1262" i="1"/>
  <c r="E1262" i="1"/>
  <c r="F1262" i="1"/>
  <c r="G1262" i="1"/>
  <c r="J1262" i="1"/>
  <c r="M1262" i="1" s="1"/>
  <c r="O1262" i="1"/>
  <c r="P1262" i="1"/>
  <c r="Q1262" i="1"/>
  <c r="R1262" i="1"/>
  <c r="S1262" i="1"/>
  <c r="T1262" i="1"/>
  <c r="B1263" i="1"/>
  <c r="C1263" i="1"/>
  <c r="D1263" i="1"/>
  <c r="E1263" i="1"/>
  <c r="F1263" i="1"/>
  <c r="G1263" i="1"/>
  <c r="J1263" i="1"/>
  <c r="M1263" i="1" s="1"/>
  <c r="O1263" i="1"/>
  <c r="P1263" i="1"/>
  <c r="Q1263" i="1"/>
  <c r="R1263" i="1"/>
  <c r="S1263" i="1"/>
  <c r="T1263" i="1"/>
  <c r="B1264" i="1"/>
  <c r="C1264" i="1"/>
  <c r="D1264" i="1"/>
  <c r="E1264" i="1"/>
  <c r="F1264" i="1"/>
  <c r="G1264" i="1"/>
  <c r="J1264" i="1"/>
  <c r="M1264" i="1" s="1"/>
  <c r="O1264" i="1"/>
  <c r="P1264" i="1"/>
  <c r="Q1264" i="1"/>
  <c r="R1264" i="1"/>
  <c r="S1264" i="1"/>
  <c r="T1264" i="1"/>
  <c r="B1265" i="1"/>
  <c r="C1265" i="1"/>
  <c r="D1265" i="1"/>
  <c r="E1265" i="1"/>
  <c r="F1265" i="1"/>
  <c r="G1265" i="1"/>
  <c r="J1265" i="1"/>
  <c r="M1265" i="1" s="1"/>
  <c r="O1265" i="1"/>
  <c r="P1265" i="1"/>
  <c r="Q1265" i="1"/>
  <c r="R1265" i="1"/>
  <c r="S1265" i="1"/>
  <c r="T1265" i="1"/>
  <c r="B1266" i="1"/>
  <c r="C1266" i="1"/>
  <c r="D1266" i="1"/>
  <c r="E1266" i="1"/>
  <c r="F1266" i="1"/>
  <c r="G1266" i="1"/>
  <c r="J1266" i="1"/>
  <c r="M1266" i="1" s="1"/>
  <c r="O1266" i="1"/>
  <c r="P1266" i="1"/>
  <c r="Q1266" i="1"/>
  <c r="R1266" i="1"/>
  <c r="S1266" i="1"/>
  <c r="T1266" i="1"/>
  <c r="B1267" i="1"/>
  <c r="C1267" i="1"/>
  <c r="D1267" i="1"/>
  <c r="E1267" i="1"/>
  <c r="F1267" i="1"/>
  <c r="G1267" i="1"/>
  <c r="J1267" i="1"/>
  <c r="M1267" i="1" s="1"/>
  <c r="O1267" i="1"/>
  <c r="P1267" i="1"/>
  <c r="Q1267" i="1"/>
  <c r="R1267" i="1"/>
  <c r="S1267" i="1"/>
  <c r="T1267" i="1"/>
  <c r="B1268" i="1"/>
  <c r="C1268" i="1"/>
  <c r="D1268" i="1"/>
  <c r="E1268" i="1"/>
  <c r="F1268" i="1"/>
  <c r="G1268" i="1"/>
  <c r="J1268" i="1"/>
  <c r="M1268" i="1" s="1"/>
  <c r="O1268" i="1"/>
  <c r="P1268" i="1"/>
  <c r="Q1268" i="1"/>
  <c r="R1268" i="1"/>
  <c r="S1268" i="1"/>
  <c r="T1268" i="1"/>
  <c r="B1269" i="1"/>
  <c r="C1269" i="1"/>
  <c r="D1269" i="1"/>
  <c r="E1269" i="1"/>
  <c r="F1269" i="1"/>
  <c r="G1269" i="1"/>
  <c r="J1269" i="1"/>
  <c r="M1269" i="1" s="1"/>
  <c r="O1269" i="1"/>
  <c r="P1269" i="1"/>
  <c r="Q1269" i="1"/>
  <c r="R1269" i="1"/>
  <c r="S1269" i="1"/>
  <c r="T1269" i="1"/>
  <c r="B1270" i="1"/>
  <c r="C1270" i="1"/>
  <c r="D1270" i="1"/>
  <c r="E1270" i="1"/>
  <c r="F1270" i="1"/>
  <c r="G1270" i="1"/>
  <c r="J1270" i="1"/>
  <c r="M1270" i="1" s="1"/>
  <c r="O1270" i="1"/>
  <c r="P1270" i="1"/>
  <c r="Q1270" i="1"/>
  <c r="R1270" i="1"/>
  <c r="S1270" i="1"/>
  <c r="T1270" i="1"/>
  <c r="B1271" i="1"/>
  <c r="C1271" i="1"/>
  <c r="D1271" i="1"/>
  <c r="E1271" i="1"/>
  <c r="F1271" i="1"/>
  <c r="G1271" i="1"/>
  <c r="J1271" i="1"/>
  <c r="M1271" i="1" s="1"/>
  <c r="O1271" i="1"/>
  <c r="P1271" i="1"/>
  <c r="Q1271" i="1"/>
  <c r="R1271" i="1"/>
  <c r="S1271" i="1"/>
  <c r="T1271" i="1"/>
  <c r="B1272" i="1"/>
  <c r="C1272" i="1"/>
  <c r="D1272" i="1"/>
  <c r="E1272" i="1"/>
  <c r="F1272" i="1"/>
  <c r="G1272" i="1"/>
  <c r="J1272" i="1"/>
  <c r="M1272" i="1" s="1"/>
  <c r="O1272" i="1"/>
  <c r="P1272" i="1"/>
  <c r="Q1272" i="1"/>
  <c r="R1272" i="1"/>
  <c r="S1272" i="1"/>
  <c r="T1272" i="1"/>
  <c r="B1273" i="1"/>
  <c r="C1273" i="1"/>
  <c r="D1273" i="1"/>
  <c r="E1273" i="1"/>
  <c r="F1273" i="1"/>
  <c r="G1273" i="1"/>
  <c r="J1273" i="1"/>
  <c r="M1273" i="1" s="1"/>
  <c r="O1273" i="1"/>
  <c r="P1273" i="1"/>
  <c r="Q1273" i="1"/>
  <c r="R1273" i="1"/>
  <c r="S1273" i="1"/>
  <c r="T1273" i="1"/>
  <c r="B1274" i="1"/>
  <c r="C1274" i="1"/>
  <c r="D1274" i="1"/>
  <c r="E1274" i="1"/>
  <c r="F1274" i="1"/>
  <c r="G1274" i="1"/>
  <c r="J1274" i="1"/>
  <c r="M1274" i="1" s="1"/>
  <c r="O1274" i="1"/>
  <c r="P1274" i="1"/>
  <c r="Q1274" i="1"/>
  <c r="R1274" i="1"/>
  <c r="S1274" i="1"/>
  <c r="T1274" i="1"/>
  <c r="B1275" i="1"/>
  <c r="C1275" i="1"/>
  <c r="D1275" i="1"/>
  <c r="E1275" i="1"/>
  <c r="F1275" i="1"/>
  <c r="G1275" i="1"/>
  <c r="J1275" i="1"/>
  <c r="M1275" i="1" s="1"/>
  <c r="O1275" i="1"/>
  <c r="P1275" i="1"/>
  <c r="Q1275" i="1"/>
  <c r="R1275" i="1"/>
  <c r="S1275" i="1"/>
  <c r="T1275" i="1"/>
  <c r="B1276" i="1"/>
  <c r="C1276" i="1"/>
  <c r="D1276" i="1"/>
  <c r="E1276" i="1"/>
  <c r="F1276" i="1"/>
  <c r="G1276" i="1"/>
  <c r="J1276" i="1"/>
  <c r="M1276" i="1" s="1"/>
  <c r="O1276" i="1"/>
  <c r="P1276" i="1"/>
  <c r="Q1276" i="1"/>
  <c r="R1276" i="1"/>
  <c r="S1276" i="1"/>
  <c r="T1276" i="1"/>
  <c r="B1277" i="1"/>
  <c r="C1277" i="1"/>
  <c r="D1277" i="1"/>
  <c r="E1277" i="1"/>
  <c r="F1277" i="1"/>
  <c r="G1277" i="1"/>
  <c r="J1277" i="1"/>
  <c r="M1277" i="1" s="1"/>
  <c r="O1277" i="1"/>
  <c r="P1277" i="1"/>
  <c r="Q1277" i="1"/>
  <c r="R1277" i="1"/>
  <c r="S1277" i="1"/>
  <c r="T1277" i="1"/>
  <c r="B1278" i="1"/>
  <c r="C1278" i="1"/>
  <c r="D1278" i="1"/>
  <c r="E1278" i="1"/>
  <c r="F1278" i="1"/>
  <c r="G1278" i="1"/>
  <c r="J1278" i="1"/>
  <c r="M1278" i="1" s="1"/>
  <c r="O1278" i="1"/>
  <c r="P1278" i="1"/>
  <c r="Q1278" i="1"/>
  <c r="R1278" i="1"/>
  <c r="S1278" i="1"/>
  <c r="T1278" i="1"/>
  <c r="B1279" i="1"/>
  <c r="C1279" i="1"/>
  <c r="D1279" i="1"/>
  <c r="E1279" i="1"/>
  <c r="F1279" i="1"/>
  <c r="G1279" i="1"/>
  <c r="J1279" i="1"/>
  <c r="M1279" i="1" s="1"/>
  <c r="O1279" i="1"/>
  <c r="P1279" i="1"/>
  <c r="Q1279" i="1"/>
  <c r="R1279" i="1"/>
  <c r="S1279" i="1"/>
  <c r="T1279" i="1"/>
  <c r="B1280" i="1"/>
  <c r="C1280" i="1"/>
  <c r="D1280" i="1"/>
  <c r="E1280" i="1"/>
  <c r="F1280" i="1"/>
  <c r="G1280" i="1"/>
  <c r="J1280" i="1"/>
  <c r="M1280" i="1" s="1"/>
  <c r="O1280" i="1"/>
  <c r="P1280" i="1"/>
  <c r="Q1280" i="1"/>
  <c r="R1280" i="1"/>
  <c r="S1280" i="1"/>
  <c r="T1280" i="1"/>
  <c r="B1281" i="1"/>
  <c r="C1281" i="1"/>
  <c r="D1281" i="1"/>
  <c r="E1281" i="1"/>
  <c r="F1281" i="1"/>
  <c r="G1281" i="1"/>
  <c r="J1281" i="1"/>
  <c r="M1281" i="1" s="1"/>
  <c r="O1281" i="1"/>
  <c r="P1281" i="1"/>
  <c r="Q1281" i="1"/>
  <c r="R1281" i="1"/>
  <c r="S1281" i="1"/>
  <c r="T1281" i="1"/>
  <c r="B1282" i="1"/>
  <c r="C1282" i="1"/>
  <c r="D1282" i="1"/>
  <c r="E1282" i="1"/>
  <c r="F1282" i="1"/>
  <c r="G1282" i="1"/>
  <c r="J1282" i="1"/>
  <c r="M1282" i="1" s="1"/>
  <c r="O1282" i="1"/>
  <c r="P1282" i="1"/>
  <c r="Q1282" i="1"/>
  <c r="R1282" i="1"/>
  <c r="S1282" i="1"/>
  <c r="T1282" i="1"/>
  <c r="B1283" i="1"/>
  <c r="C1283" i="1"/>
  <c r="D1283" i="1"/>
  <c r="E1283" i="1"/>
  <c r="F1283" i="1"/>
  <c r="G1283" i="1"/>
  <c r="J1283" i="1"/>
  <c r="M1283" i="1" s="1"/>
  <c r="O1283" i="1"/>
  <c r="P1283" i="1"/>
  <c r="Q1283" i="1"/>
  <c r="R1283" i="1"/>
  <c r="S1283" i="1"/>
  <c r="T1283" i="1"/>
  <c r="B1284" i="1"/>
  <c r="C1284" i="1"/>
  <c r="D1284" i="1"/>
  <c r="E1284" i="1"/>
  <c r="F1284" i="1"/>
  <c r="G1284" i="1"/>
  <c r="J1284" i="1"/>
  <c r="M1284" i="1" s="1"/>
  <c r="O1284" i="1"/>
  <c r="P1284" i="1"/>
  <c r="Q1284" i="1"/>
  <c r="R1284" i="1"/>
  <c r="S1284" i="1"/>
  <c r="T1284" i="1"/>
  <c r="B1285" i="1"/>
  <c r="C1285" i="1"/>
  <c r="D1285" i="1"/>
  <c r="E1285" i="1"/>
  <c r="F1285" i="1"/>
  <c r="G1285" i="1"/>
  <c r="J1285" i="1"/>
  <c r="M1285" i="1" s="1"/>
  <c r="O1285" i="1"/>
  <c r="P1285" i="1"/>
  <c r="Q1285" i="1"/>
  <c r="R1285" i="1"/>
  <c r="S1285" i="1"/>
  <c r="T1285" i="1"/>
  <c r="B1286" i="1"/>
  <c r="C1286" i="1"/>
  <c r="D1286" i="1"/>
  <c r="E1286" i="1"/>
  <c r="F1286" i="1"/>
  <c r="G1286" i="1"/>
  <c r="J1286" i="1"/>
  <c r="M1286" i="1" s="1"/>
  <c r="O1286" i="1"/>
  <c r="P1286" i="1"/>
  <c r="Q1286" i="1"/>
  <c r="R1286" i="1"/>
  <c r="S1286" i="1"/>
  <c r="T1286" i="1"/>
  <c r="B1287" i="1"/>
  <c r="C1287" i="1"/>
  <c r="D1287" i="1"/>
  <c r="E1287" i="1"/>
  <c r="F1287" i="1"/>
  <c r="G1287" i="1"/>
  <c r="J1287" i="1"/>
  <c r="M1287" i="1" s="1"/>
  <c r="O1287" i="1"/>
  <c r="P1287" i="1"/>
  <c r="Q1287" i="1"/>
  <c r="R1287" i="1"/>
  <c r="S1287" i="1"/>
  <c r="T1287" i="1"/>
  <c r="B1288" i="1"/>
  <c r="C1288" i="1"/>
  <c r="D1288" i="1"/>
  <c r="E1288" i="1"/>
  <c r="F1288" i="1"/>
  <c r="G1288" i="1"/>
  <c r="J1288" i="1"/>
  <c r="M1288" i="1" s="1"/>
  <c r="O1288" i="1"/>
  <c r="P1288" i="1"/>
  <c r="Q1288" i="1"/>
  <c r="R1288" i="1"/>
  <c r="S1288" i="1"/>
  <c r="T1288" i="1"/>
  <c r="B1289" i="1"/>
  <c r="C1289" i="1"/>
  <c r="D1289" i="1"/>
  <c r="E1289" i="1"/>
  <c r="F1289" i="1"/>
  <c r="G1289" i="1"/>
  <c r="J1289" i="1"/>
  <c r="M1289" i="1" s="1"/>
  <c r="O1289" i="1"/>
  <c r="P1289" i="1"/>
  <c r="Q1289" i="1"/>
  <c r="R1289" i="1"/>
  <c r="S1289" i="1"/>
  <c r="T1289" i="1"/>
  <c r="B1290" i="1"/>
  <c r="C1290" i="1"/>
  <c r="D1290" i="1"/>
  <c r="E1290" i="1"/>
  <c r="F1290" i="1"/>
  <c r="G1290" i="1"/>
  <c r="J1290" i="1"/>
  <c r="M1290" i="1" s="1"/>
  <c r="O1290" i="1"/>
  <c r="P1290" i="1"/>
  <c r="Q1290" i="1"/>
  <c r="R1290" i="1"/>
  <c r="S1290" i="1"/>
  <c r="T1290" i="1"/>
  <c r="B1291" i="1"/>
  <c r="C1291" i="1"/>
  <c r="D1291" i="1"/>
  <c r="E1291" i="1"/>
  <c r="F1291" i="1"/>
  <c r="G1291" i="1"/>
  <c r="J1291" i="1"/>
  <c r="M1291" i="1" s="1"/>
  <c r="O1291" i="1"/>
  <c r="P1291" i="1"/>
  <c r="Q1291" i="1"/>
  <c r="R1291" i="1"/>
  <c r="S1291" i="1"/>
  <c r="T1291" i="1"/>
  <c r="B1292" i="1"/>
  <c r="C1292" i="1"/>
  <c r="D1292" i="1"/>
  <c r="E1292" i="1"/>
  <c r="F1292" i="1"/>
  <c r="G1292" i="1"/>
  <c r="J1292" i="1"/>
  <c r="M1292" i="1" s="1"/>
  <c r="O1292" i="1"/>
  <c r="P1292" i="1"/>
  <c r="Q1292" i="1"/>
  <c r="R1292" i="1"/>
  <c r="S1292" i="1"/>
  <c r="T1292" i="1"/>
  <c r="B1293" i="1"/>
  <c r="C1293" i="1"/>
  <c r="D1293" i="1"/>
  <c r="E1293" i="1"/>
  <c r="F1293" i="1"/>
  <c r="G1293" i="1"/>
  <c r="J1293" i="1"/>
  <c r="M1293" i="1" s="1"/>
  <c r="O1293" i="1"/>
  <c r="P1293" i="1"/>
  <c r="Q1293" i="1"/>
  <c r="R1293" i="1"/>
  <c r="S1293" i="1"/>
  <c r="T1293" i="1"/>
  <c r="B1294" i="1"/>
  <c r="C1294" i="1"/>
  <c r="D1294" i="1"/>
  <c r="E1294" i="1"/>
  <c r="F1294" i="1"/>
  <c r="G1294" i="1"/>
  <c r="J1294" i="1"/>
  <c r="M1294" i="1" s="1"/>
  <c r="O1294" i="1"/>
  <c r="P1294" i="1"/>
  <c r="Q1294" i="1"/>
  <c r="R1294" i="1"/>
  <c r="S1294" i="1"/>
  <c r="T1294" i="1"/>
  <c r="B1295" i="1"/>
  <c r="C1295" i="1"/>
  <c r="D1295" i="1"/>
  <c r="E1295" i="1"/>
  <c r="F1295" i="1"/>
  <c r="G1295" i="1"/>
  <c r="J1295" i="1"/>
  <c r="M1295" i="1" s="1"/>
  <c r="O1295" i="1"/>
  <c r="P1295" i="1"/>
  <c r="Q1295" i="1"/>
  <c r="R1295" i="1"/>
  <c r="S1295" i="1"/>
  <c r="T1295" i="1"/>
  <c r="B1296" i="1"/>
  <c r="C1296" i="1"/>
  <c r="D1296" i="1"/>
  <c r="E1296" i="1"/>
  <c r="F1296" i="1"/>
  <c r="G1296" i="1"/>
  <c r="J1296" i="1"/>
  <c r="M1296" i="1" s="1"/>
  <c r="O1296" i="1"/>
  <c r="P1296" i="1"/>
  <c r="Q1296" i="1"/>
  <c r="R1296" i="1"/>
  <c r="S1296" i="1"/>
  <c r="T1296" i="1"/>
  <c r="B1297" i="1"/>
  <c r="C1297" i="1"/>
  <c r="D1297" i="1"/>
  <c r="E1297" i="1"/>
  <c r="F1297" i="1"/>
  <c r="G1297" i="1"/>
  <c r="J1297" i="1"/>
  <c r="M1297" i="1" s="1"/>
  <c r="O1297" i="1"/>
  <c r="P1297" i="1"/>
  <c r="Q1297" i="1"/>
  <c r="R1297" i="1"/>
  <c r="S1297" i="1"/>
  <c r="T1297" i="1"/>
  <c r="B1298" i="1"/>
  <c r="C1298" i="1"/>
  <c r="D1298" i="1"/>
  <c r="E1298" i="1"/>
  <c r="F1298" i="1"/>
  <c r="G1298" i="1"/>
  <c r="J1298" i="1"/>
  <c r="M1298" i="1" s="1"/>
  <c r="O1298" i="1"/>
  <c r="P1298" i="1"/>
  <c r="Q1298" i="1"/>
  <c r="R1298" i="1"/>
  <c r="S1298" i="1"/>
  <c r="T1298" i="1"/>
  <c r="B1299" i="1"/>
  <c r="C1299" i="1"/>
  <c r="D1299" i="1"/>
  <c r="E1299" i="1"/>
  <c r="F1299" i="1"/>
  <c r="G1299" i="1"/>
  <c r="J1299" i="1"/>
  <c r="M1299" i="1" s="1"/>
  <c r="O1299" i="1"/>
  <c r="P1299" i="1"/>
  <c r="Q1299" i="1"/>
  <c r="R1299" i="1"/>
  <c r="S1299" i="1"/>
  <c r="T1299" i="1"/>
  <c r="B1300" i="1"/>
  <c r="C1300" i="1"/>
  <c r="D1300" i="1"/>
  <c r="E1300" i="1"/>
  <c r="F1300" i="1"/>
  <c r="G1300" i="1"/>
  <c r="J1300" i="1"/>
  <c r="M1300" i="1" s="1"/>
  <c r="O1300" i="1"/>
  <c r="P1300" i="1"/>
  <c r="Q1300" i="1"/>
  <c r="R1300" i="1"/>
  <c r="S1300" i="1"/>
  <c r="T1300" i="1"/>
  <c r="B1301" i="1"/>
  <c r="C1301" i="1"/>
  <c r="D1301" i="1"/>
  <c r="E1301" i="1"/>
  <c r="F1301" i="1"/>
  <c r="G1301" i="1"/>
  <c r="J1301" i="1"/>
  <c r="M1301" i="1" s="1"/>
  <c r="O1301" i="1"/>
  <c r="P1301" i="1"/>
  <c r="Q1301" i="1"/>
  <c r="R1301" i="1"/>
  <c r="S1301" i="1"/>
  <c r="T1301" i="1"/>
  <c r="B1302" i="1"/>
  <c r="C1302" i="1"/>
  <c r="D1302" i="1"/>
  <c r="E1302" i="1"/>
  <c r="F1302" i="1"/>
  <c r="G1302" i="1"/>
  <c r="J1302" i="1"/>
  <c r="M1302" i="1" s="1"/>
  <c r="O1302" i="1"/>
  <c r="P1302" i="1"/>
  <c r="Q1302" i="1"/>
  <c r="R1302" i="1"/>
  <c r="S1302" i="1"/>
  <c r="T1302" i="1"/>
  <c r="B1303" i="1"/>
  <c r="C1303" i="1"/>
  <c r="D1303" i="1"/>
  <c r="E1303" i="1"/>
  <c r="F1303" i="1"/>
  <c r="G1303" i="1"/>
  <c r="J1303" i="1"/>
  <c r="M1303" i="1" s="1"/>
  <c r="O1303" i="1"/>
  <c r="P1303" i="1"/>
  <c r="Q1303" i="1"/>
  <c r="R1303" i="1"/>
  <c r="S1303" i="1"/>
  <c r="T1303" i="1"/>
  <c r="B1304" i="1"/>
  <c r="C1304" i="1"/>
  <c r="D1304" i="1"/>
  <c r="E1304" i="1"/>
  <c r="F1304" i="1"/>
  <c r="G1304" i="1"/>
  <c r="J1304" i="1"/>
  <c r="M1304" i="1" s="1"/>
  <c r="O1304" i="1"/>
  <c r="P1304" i="1"/>
  <c r="Q1304" i="1"/>
  <c r="R1304" i="1"/>
  <c r="S1304" i="1"/>
  <c r="T1304" i="1"/>
  <c r="B1305" i="1"/>
  <c r="C1305" i="1"/>
  <c r="D1305" i="1"/>
  <c r="E1305" i="1"/>
  <c r="F1305" i="1"/>
  <c r="G1305" i="1"/>
  <c r="J1305" i="1"/>
  <c r="M1305" i="1" s="1"/>
  <c r="O1305" i="1"/>
  <c r="P1305" i="1"/>
  <c r="Q1305" i="1"/>
  <c r="R1305" i="1"/>
  <c r="S1305" i="1"/>
  <c r="T1305" i="1"/>
  <c r="B1306" i="1"/>
  <c r="C1306" i="1"/>
  <c r="D1306" i="1"/>
  <c r="E1306" i="1"/>
  <c r="F1306" i="1"/>
  <c r="G1306" i="1"/>
  <c r="J1306" i="1"/>
  <c r="M1306" i="1" s="1"/>
  <c r="O1306" i="1"/>
  <c r="P1306" i="1"/>
  <c r="Q1306" i="1"/>
  <c r="R1306" i="1"/>
  <c r="S1306" i="1"/>
  <c r="T1306" i="1"/>
  <c r="B1307" i="1"/>
  <c r="C1307" i="1"/>
  <c r="D1307" i="1"/>
  <c r="E1307" i="1"/>
  <c r="F1307" i="1"/>
  <c r="G1307" i="1"/>
  <c r="J1307" i="1"/>
  <c r="M1307" i="1" s="1"/>
  <c r="O1307" i="1"/>
  <c r="P1307" i="1"/>
  <c r="Q1307" i="1"/>
  <c r="R1307" i="1"/>
  <c r="S1307" i="1"/>
  <c r="T1307" i="1"/>
  <c r="B1308" i="1"/>
  <c r="C1308" i="1"/>
  <c r="D1308" i="1"/>
  <c r="E1308" i="1"/>
  <c r="F1308" i="1"/>
  <c r="G1308" i="1"/>
  <c r="J1308" i="1"/>
  <c r="M1308" i="1" s="1"/>
  <c r="O1308" i="1"/>
  <c r="P1308" i="1"/>
  <c r="Q1308" i="1"/>
  <c r="R1308" i="1"/>
  <c r="S1308" i="1"/>
  <c r="T1308" i="1"/>
  <c r="B1309" i="1"/>
  <c r="C1309" i="1"/>
  <c r="D1309" i="1"/>
  <c r="E1309" i="1"/>
  <c r="F1309" i="1"/>
  <c r="G1309" i="1"/>
  <c r="J1309" i="1"/>
  <c r="M1309" i="1" s="1"/>
  <c r="O1309" i="1"/>
  <c r="P1309" i="1"/>
  <c r="Q1309" i="1"/>
  <c r="R1309" i="1"/>
  <c r="S1309" i="1"/>
  <c r="T1309" i="1"/>
  <c r="B1310" i="1"/>
  <c r="C1310" i="1"/>
  <c r="D1310" i="1"/>
  <c r="E1310" i="1"/>
  <c r="F1310" i="1"/>
  <c r="G1310" i="1"/>
  <c r="J1310" i="1"/>
  <c r="M1310" i="1" s="1"/>
  <c r="O1310" i="1"/>
  <c r="P1310" i="1"/>
  <c r="Q1310" i="1"/>
  <c r="R1310" i="1"/>
  <c r="S1310" i="1"/>
  <c r="T1310" i="1"/>
  <c r="B1311" i="1"/>
  <c r="C1311" i="1"/>
  <c r="D1311" i="1"/>
  <c r="E1311" i="1"/>
  <c r="F1311" i="1"/>
  <c r="G1311" i="1"/>
  <c r="J1311" i="1"/>
  <c r="M1311" i="1" s="1"/>
  <c r="O1311" i="1"/>
  <c r="P1311" i="1"/>
  <c r="Q1311" i="1"/>
  <c r="R1311" i="1"/>
  <c r="S1311" i="1"/>
  <c r="T1311" i="1"/>
  <c r="B1312" i="1"/>
  <c r="C1312" i="1"/>
  <c r="D1312" i="1"/>
  <c r="E1312" i="1"/>
  <c r="F1312" i="1"/>
  <c r="G1312" i="1"/>
  <c r="J1312" i="1"/>
  <c r="M1312" i="1" s="1"/>
  <c r="O1312" i="1"/>
  <c r="P1312" i="1"/>
  <c r="Q1312" i="1"/>
  <c r="R1312" i="1"/>
  <c r="S1312" i="1"/>
  <c r="T1312" i="1"/>
  <c r="B1313" i="1"/>
  <c r="C1313" i="1"/>
  <c r="D1313" i="1"/>
  <c r="E1313" i="1"/>
  <c r="F1313" i="1"/>
  <c r="G1313" i="1"/>
  <c r="J1313" i="1"/>
  <c r="M1313" i="1" s="1"/>
  <c r="O1313" i="1"/>
  <c r="P1313" i="1"/>
  <c r="Q1313" i="1"/>
  <c r="R1313" i="1"/>
  <c r="S1313" i="1"/>
  <c r="T1313" i="1"/>
  <c r="B1314" i="1"/>
  <c r="C1314" i="1"/>
  <c r="D1314" i="1"/>
  <c r="E1314" i="1"/>
  <c r="F1314" i="1"/>
  <c r="G1314" i="1"/>
  <c r="J1314" i="1"/>
  <c r="M1314" i="1" s="1"/>
  <c r="O1314" i="1"/>
  <c r="P1314" i="1"/>
  <c r="Q1314" i="1"/>
  <c r="R1314" i="1"/>
  <c r="S1314" i="1"/>
  <c r="T1314" i="1"/>
  <c r="B1315" i="1"/>
  <c r="C1315" i="1"/>
  <c r="D1315" i="1"/>
  <c r="E1315" i="1"/>
  <c r="F1315" i="1"/>
  <c r="G1315" i="1"/>
  <c r="J1315" i="1"/>
  <c r="M1315" i="1" s="1"/>
  <c r="O1315" i="1"/>
  <c r="P1315" i="1"/>
  <c r="Q1315" i="1"/>
  <c r="R1315" i="1"/>
  <c r="S1315" i="1"/>
  <c r="T1315" i="1"/>
  <c r="B1316" i="1"/>
  <c r="C1316" i="1"/>
  <c r="D1316" i="1"/>
  <c r="E1316" i="1"/>
  <c r="F1316" i="1"/>
  <c r="G1316" i="1"/>
  <c r="J1316" i="1"/>
  <c r="M1316" i="1" s="1"/>
  <c r="O1316" i="1"/>
  <c r="P1316" i="1"/>
  <c r="Q1316" i="1"/>
  <c r="R1316" i="1"/>
  <c r="S1316" i="1"/>
  <c r="T1316" i="1"/>
  <c r="B1317" i="1"/>
  <c r="C1317" i="1"/>
  <c r="D1317" i="1"/>
  <c r="E1317" i="1"/>
  <c r="F1317" i="1"/>
  <c r="G1317" i="1"/>
  <c r="J1317" i="1"/>
  <c r="M1317" i="1" s="1"/>
  <c r="O1317" i="1"/>
  <c r="P1317" i="1"/>
  <c r="Q1317" i="1"/>
  <c r="R1317" i="1"/>
  <c r="S1317" i="1"/>
  <c r="T1317" i="1"/>
  <c r="B1318" i="1"/>
  <c r="C1318" i="1"/>
  <c r="D1318" i="1"/>
  <c r="E1318" i="1"/>
  <c r="F1318" i="1"/>
  <c r="G1318" i="1"/>
  <c r="J1318" i="1"/>
  <c r="M1318" i="1" s="1"/>
  <c r="O1318" i="1"/>
  <c r="P1318" i="1"/>
  <c r="Q1318" i="1"/>
  <c r="R1318" i="1"/>
  <c r="S1318" i="1"/>
  <c r="T1318" i="1"/>
  <c r="B1319" i="1"/>
  <c r="C1319" i="1"/>
  <c r="D1319" i="1"/>
  <c r="E1319" i="1"/>
  <c r="F1319" i="1"/>
  <c r="G1319" i="1"/>
  <c r="J1319" i="1"/>
  <c r="M1319" i="1" s="1"/>
  <c r="O1319" i="1"/>
  <c r="P1319" i="1"/>
  <c r="Q1319" i="1"/>
  <c r="R1319" i="1"/>
  <c r="S1319" i="1"/>
  <c r="T1319" i="1"/>
  <c r="B1320" i="1"/>
  <c r="C1320" i="1"/>
  <c r="D1320" i="1"/>
  <c r="E1320" i="1"/>
  <c r="F1320" i="1"/>
  <c r="G1320" i="1"/>
  <c r="J1320" i="1"/>
  <c r="M1320" i="1" s="1"/>
  <c r="O1320" i="1"/>
  <c r="P1320" i="1"/>
  <c r="Q1320" i="1"/>
  <c r="R1320" i="1"/>
  <c r="S1320" i="1"/>
  <c r="T1320" i="1"/>
  <c r="B1321" i="1"/>
  <c r="C1321" i="1"/>
  <c r="D1321" i="1"/>
  <c r="E1321" i="1"/>
  <c r="F1321" i="1"/>
  <c r="G1321" i="1"/>
  <c r="J1321" i="1"/>
  <c r="M1321" i="1" s="1"/>
  <c r="O1321" i="1"/>
  <c r="P1321" i="1"/>
  <c r="Q1321" i="1"/>
  <c r="R1321" i="1"/>
  <c r="S1321" i="1"/>
  <c r="T1321" i="1"/>
  <c r="B1322" i="1"/>
  <c r="C1322" i="1"/>
  <c r="D1322" i="1"/>
  <c r="E1322" i="1"/>
  <c r="F1322" i="1"/>
  <c r="G1322" i="1"/>
  <c r="J1322" i="1"/>
  <c r="M1322" i="1" s="1"/>
  <c r="O1322" i="1"/>
  <c r="P1322" i="1"/>
  <c r="Q1322" i="1"/>
  <c r="R1322" i="1"/>
  <c r="S1322" i="1"/>
  <c r="T1322" i="1"/>
  <c r="B1323" i="1"/>
  <c r="C1323" i="1"/>
  <c r="D1323" i="1"/>
  <c r="E1323" i="1"/>
  <c r="F1323" i="1"/>
  <c r="G1323" i="1"/>
  <c r="J1323" i="1"/>
  <c r="M1323" i="1" s="1"/>
  <c r="O1323" i="1"/>
  <c r="P1323" i="1"/>
  <c r="Q1323" i="1"/>
  <c r="R1323" i="1"/>
  <c r="S1323" i="1"/>
  <c r="T1323" i="1"/>
  <c r="B1324" i="1"/>
  <c r="C1324" i="1"/>
  <c r="D1324" i="1"/>
  <c r="E1324" i="1"/>
  <c r="F1324" i="1"/>
  <c r="G1324" i="1"/>
  <c r="J1324" i="1"/>
  <c r="M1324" i="1" s="1"/>
  <c r="O1324" i="1"/>
  <c r="P1324" i="1"/>
  <c r="Q1324" i="1"/>
  <c r="R1324" i="1"/>
  <c r="S1324" i="1"/>
  <c r="T1324" i="1"/>
  <c r="B1325" i="1"/>
  <c r="C1325" i="1"/>
  <c r="D1325" i="1"/>
  <c r="E1325" i="1"/>
  <c r="F1325" i="1"/>
  <c r="G1325" i="1"/>
  <c r="J1325" i="1"/>
  <c r="M1325" i="1" s="1"/>
  <c r="O1325" i="1"/>
  <c r="P1325" i="1"/>
  <c r="Q1325" i="1"/>
  <c r="R1325" i="1"/>
  <c r="S1325" i="1"/>
  <c r="T1325" i="1"/>
  <c r="B1326" i="1"/>
  <c r="C1326" i="1"/>
  <c r="D1326" i="1"/>
  <c r="E1326" i="1"/>
  <c r="F1326" i="1"/>
  <c r="G1326" i="1"/>
  <c r="J1326" i="1"/>
  <c r="M1326" i="1" s="1"/>
  <c r="O1326" i="1"/>
  <c r="P1326" i="1"/>
  <c r="Q1326" i="1"/>
  <c r="R1326" i="1"/>
  <c r="S1326" i="1"/>
  <c r="T1326" i="1"/>
  <c r="B1327" i="1"/>
  <c r="C1327" i="1"/>
  <c r="D1327" i="1"/>
  <c r="E1327" i="1"/>
  <c r="F1327" i="1"/>
  <c r="G1327" i="1"/>
  <c r="J1327" i="1"/>
  <c r="M1327" i="1" s="1"/>
  <c r="O1327" i="1"/>
  <c r="P1327" i="1"/>
  <c r="Q1327" i="1"/>
  <c r="R1327" i="1"/>
  <c r="S1327" i="1"/>
  <c r="T1327" i="1"/>
  <c r="B1328" i="1"/>
  <c r="C1328" i="1"/>
  <c r="D1328" i="1"/>
  <c r="E1328" i="1"/>
  <c r="F1328" i="1"/>
  <c r="G1328" i="1"/>
  <c r="J1328" i="1"/>
  <c r="M1328" i="1" s="1"/>
  <c r="O1328" i="1"/>
  <c r="P1328" i="1"/>
  <c r="Q1328" i="1"/>
  <c r="R1328" i="1"/>
  <c r="S1328" i="1"/>
  <c r="T1328" i="1"/>
  <c r="B1329" i="1"/>
  <c r="C1329" i="1"/>
  <c r="D1329" i="1"/>
  <c r="E1329" i="1"/>
  <c r="F1329" i="1"/>
  <c r="G1329" i="1"/>
  <c r="J1329" i="1"/>
  <c r="M1329" i="1" s="1"/>
  <c r="O1329" i="1"/>
  <c r="P1329" i="1"/>
  <c r="Q1329" i="1"/>
  <c r="R1329" i="1"/>
  <c r="S1329" i="1"/>
  <c r="T1329" i="1"/>
  <c r="B1330" i="1"/>
  <c r="C1330" i="1"/>
  <c r="D1330" i="1"/>
  <c r="E1330" i="1"/>
  <c r="F1330" i="1"/>
  <c r="G1330" i="1"/>
  <c r="J1330" i="1"/>
  <c r="M1330" i="1" s="1"/>
  <c r="O1330" i="1"/>
  <c r="P1330" i="1"/>
  <c r="Q1330" i="1"/>
  <c r="R1330" i="1"/>
  <c r="S1330" i="1"/>
  <c r="T1330" i="1"/>
  <c r="B1331" i="1"/>
  <c r="C1331" i="1"/>
  <c r="D1331" i="1"/>
  <c r="E1331" i="1"/>
  <c r="F1331" i="1"/>
  <c r="G1331" i="1"/>
  <c r="J1331" i="1"/>
  <c r="M1331" i="1" s="1"/>
  <c r="O1331" i="1"/>
  <c r="P1331" i="1"/>
  <c r="Q1331" i="1"/>
  <c r="R1331" i="1"/>
  <c r="S1331" i="1"/>
  <c r="T1331" i="1"/>
  <c r="B1332" i="1"/>
  <c r="C1332" i="1"/>
  <c r="D1332" i="1"/>
  <c r="E1332" i="1"/>
  <c r="F1332" i="1"/>
  <c r="G1332" i="1"/>
  <c r="J1332" i="1"/>
  <c r="M1332" i="1" s="1"/>
  <c r="O1332" i="1"/>
  <c r="P1332" i="1"/>
  <c r="Q1332" i="1"/>
  <c r="R1332" i="1"/>
  <c r="S1332" i="1"/>
  <c r="T1332" i="1"/>
  <c r="B1333" i="1"/>
  <c r="C1333" i="1"/>
  <c r="D1333" i="1"/>
  <c r="E1333" i="1"/>
  <c r="F1333" i="1"/>
  <c r="G1333" i="1"/>
  <c r="J1333" i="1"/>
  <c r="M1333" i="1" s="1"/>
  <c r="O1333" i="1"/>
  <c r="P1333" i="1"/>
  <c r="Q1333" i="1"/>
  <c r="R1333" i="1"/>
  <c r="S1333" i="1"/>
  <c r="T1333" i="1"/>
  <c r="B1334" i="1"/>
  <c r="C1334" i="1"/>
  <c r="D1334" i="1"/>
  <c r="E1334" i="1"/>
  <c r="F1334" i="1"/>
  <c r="G1334" i="1"/>
  <c r="J1334" i="1"/>
  <c r="M1334" i="1" s="1"/>
  <c r="O1334" i="1"/>
  <c r="P1334" i="1"/>
  <c r="Q1334" i="1"/>
  <c r="R1334" i="1"/>
  <c r="S1334" i="1"/>
  <c r="T1334" i="1"/>
  <c r="B1335" i="1"/>
  <c r="C1335" i="1"/>
  <c r="D1335" i="1"/>
  <c r="E1335" i="1"/>
  <c r="F1335" i="1"/>
  <c r="G1335" i="1"/>
  <c r="J1335" i="1"/>
  <c r="M1335" i="1" s="1"/>
  <c r="O1335" i="1"/>
  <c r="P1335" i="1"/>
  <c r="Q1335" i="1"/>
  <c r="R1335" i="1"/>
  <c r="S1335" i="1"/>
  <c r="T1335" i="1"/>
  <c r="B1336" i="1"/>
  <c r="C1336" i="1"/>
  <c r="D1336" i="1"/>
  <c r="E1336" i="1"/>
  <c r="F1336" i="1"/>
  <c r="G1336" i="1"/>
  <c r="J1336" i="1"/>
  <c r="M1336" i="1" s="1"/>
  <c r="O1336" i="1"/>
  <c r="P1336" i="1"/>
  <c r="Q1336" i="1"/>
  <c r="R1336" i="1"/>
  <c r="S1336" i="1"/>
  <c r="T1336" i="1"/>
  <c r="B1337" i="1"/>
  <c r="C1337" i="1"/>
  <c r="D1337" i="1"/>
  <c r="E1337" i="1"/>
  <c r="F1337" i="1"/>
  <c r="G1337" i="1"/>
  <c r="J1337" i="1"/>
  <c r="M1337" i="1" s="1"/>
  <c r="O1337" i="1"/>
  <c r="P1337" i="1"/>
  <c r="Q1337" i="1"/>
  <c r="R1337" i="1"/>
  <c r="S1337" i="1"/>
  <c r="T1337" i="1"/>
  <c r="B1338" i="1"/>
  <c r="C1338" i="1"/>
  <c r="D1338" i="1"/>
  <c r="E1338" i="1"/>
  <c r="F1338" i="1"/>
  <c r="G1338" i="1"/>
  <c r="J1338" i="1"/>
  <c r="M1338" i="1" s="1"/>
  <c r="O1338" i="1"/>
  <c r="P1338" i="1"/>
  <c r="Q1338" i="1"/>
  <c r="R1338" i="1"/>
  <c r="S1338" i="1"/>
  <c r="T1338" i="1"/>
  <c r="B1339" i="1"/>
  <c r="C1339" i="1"/>
  <c r="D1339" i="1"/>
  <c r="E1339" i="1"/>
  <c r="F1339" i="1"/>
  <c r="G1339" i="1"/>
  <c r="J1339" i="1"/>
  <c r="M1339" i="1" s="1"/>
  <c r="O1339" i="1"/>
  <c r="P1339" i="1"/>
  <c r="Q1339" i="1"/>
  <c r="R1339" i="1"/>
  <c r="S1339" i="1"/>
  <c r="T1339" i="1"/>
  <c r="B1340" i="1"/>
  <c r="C1340" i="1"/>
  <c r="D1340" i="1"/>
  <c r="E1340" i="1"/>
  <c r="F1340" i="1"/>
  <c r="G1340" i="1"/>
  <c r="J1340" i="1"/>
  <c r="M1340" i="1" s="1"/>
  <c r="O1340" i="1"/>
  <c r="P1340" i="1"/>
  <c r="Q1340" i="1"/>
  <c r="R1340" i="1"/>
  <c r="S1340" i="1"/>
  <c r="T1340" i="1"/>
  <c r="B1341" i="1"/>
  <c r="C1341" i="1"/>
  <c r="D1341" i="1"/>
  <c r="E1341" i="1"/>
  <c r="F1341" i="1"/>
  <c r="G1341" i="1"/>
  <c r="J1341" i="1"/>
  <c r="M1341" i="1" s="1"/>
  <c r="O1341" i="1"/>
  <c r="P1341" i="1"/>
  <c r="Q1341" i="1"/>
  <c r="R1341" i="1"/>
  <c r="S1341" i="1"/>
  <c r="T1341" i="1"/>
  <c r="B1342" i="1"/>
  <c r="C1342" i="1"/>
  <c r="D1342" i="1"/>
  <c r="E1342" i="1"/>
  <c r="F1342" i="1"/>
  <c r="G1342" i="1"/>
  <c r="J1342" i="1"/>
  <c r="M1342" i="1" s="1"/>
  <c r="O1342" i="1"/>
  <c r="P1342" i="1"/>
  <c r="Q1342" i="1"/>
  <c r="R1342" i="1"/>
  <c r="S1342" i="1"/>
  <c r="T1342" i="1"/>
  <c r="B1343" i="1"/>
  <c r="C1343" i="1"/>
  <c r="D1343" i="1"/>
  <c r="E1343" i="1"/>
  <c r="F1343" i="1"/>
  <c r="G1343" i="1"/>
  <c r="J1343" i="1"/>
  <c r="M1343" i="1" s="1"/>
  <c r="O1343" i="1"/>
  <c r="P1343" i="1"/>
  <c r="Q1343" i="1"/>
  <c r="R1343" i="1"/>
  <c r="S1343" i="1"/>
  <c r="T1343" i="1"/>
  <c r="B1344" i="1"/>
  <c r="C1344" i="1"/>
  <c r="D1344" i="1"/>
  <c r="E1344" i="1"/>
  <c r="F1344" i="1"/>
  <c r="G1344" i="1"/>
  <c r="J1344" i="1"/>
  <c r="M1344" i="1" s="1"/>
  <c r="O1344" i="1"/>
  <c r="P1344" i="1"/>
  <c r="Q1344" i="1"/>
  <c r="R1344" i="1"/>
  <c r="S1344" i="1"/>
  <c r="T1344" i="1"/>
  <c r="B1345" i="1"/>
  <c r="C1345" i="1"/>
  <c r="D1345" i="1"/>
  <c r="E1345" i="1"/>
  <c r="F1345" i="1"/>
  <c r="G1345" i="1"/>
  <c r="J1345" i="1"/>
  <c r="M1345" i="1" s="1"/>
  <c r="O1345" i="1"/>
  <c r="P1345" i="1"/>
  <c r="Q1345" i="1"/>
  <c r="R1345" i="1"/>
  <c r="S1345" i="1"/>
  <c r="T1345" i="1"/>
  <c r="B1346" i="1"/>
  <c r="C1346" i="1"/>
  <c r="D1346" i="1"/>
  <c r="E1346" i="1"/>
  <c r="F1346" i="1"/>
  <c r="G1346" i="1"/>
  <c r="J1346" i="1"/>
  <c r="M1346" i="1" s="1"/>
  <c r="O1346" i="1"/>
  <c r="P1346" i="1"/>
  <c r="Q1346" i="1"/>
  <c r="R1346" i="1"/>
  <c r="S1346" i="1"/>
  <c r="T1346" i="1"/>
  <c r="B1347" i="1"/>
  <c r="C1347" i="1"/>
  <c r="D1347" i="1"/>
  <c r="E1347" i="1"/>
  <c r="F1347" i="1"/>
  <c r="G1347" i="1"/>
  <c r="J1347" i="1"/>
  <c r="M1347" i="1" s="1"/>
  <c r="O1347" i="1"/>
  <c r="P1347" i="1"/>
  <c r="Q1347" i="1"/>
  <c r="R1347" i="1"/>
  <c r="S1347" i="1"/>
  <c r="T1347" i="1"/>
  <c r="B1348" i="1"/>
  <c r="C1348" i="1"/>
  <c r="D1348" i="1"/>
  <c r="E1348" i="1"/>
  <c r="F1348" i="1"/>
  <c r="G1348" i="1"/>
  <c r="J1348" i="1"/>
  <c r="M1348" i="1" s="1"/>
  <c r="O1348" i="1"/>
  <c r="P1348" i="1"/>
  <c r="Q1348" i="1"/>
  <c r="R1348" i="1"/>
  <c r="S1348" i="1"/>
  <c r="T1348" i="1"/>
  <c r="B1349" i="1"/>
  <c r="C1349" i="1"/>
  <c r="D1349" i="1"/>
  <c r="E1349" i="1"/>
  <c r="F1349" i="1"/>
  <c r="G1349" i="1"/>
  <c r="J1349" i="1"/>
  <c r="M1349" i="1" s="1"/>
  <c r="O1349" i="1"/>
  <c r="P1349" i="1"/>
  <c r="Q1349" i="1"/>
  <c r="R1349" i="1"/>
  <c r="S1349" i="1"/>
  <c r="T1349" i="1"/>
  <c r="B1350" i="1"/>
  <c r="C1350" i="1"/>
  <c r="D1350" i="1"/>
  <c r="E1350" i="1"/>
  <c r="F1350" i="1"/>
  <c r="G1350" i="1"/>
  <c r="J1350" i="1"/>
  <c r="M1350" i="1" s="1"/>
  <c r="O1350" i="1"/>
  <c r="P1350" i="1"/>
  <c r="Q1350" i="1"/>
  <c r="R1350" i="1"/>
  <c r="S1350" i="1"/>
  <c r="T1350" i="1"/>
  <c r="B1351" i="1"/>
  <c r="C1351" i="1"/>
  <c r="D1351" i="1"/>
  <c r="E1351" i="1"/>
  <c r="F1351" i="1"/>
  <c r="G1351" i="1"/>
  <c r="J1351" i="1"/>
  <c r="M1351" i="1" s="1"/>
  <c r="O1351" i="1"/>
  <c r="P1351" i="1"/>
  <c r="Q1351" i="1"/>
  <c r="R1351" i="1"/>
  <c r="S1351" i="1"/>
  <c r="T1351" i="1"/>
  <c r="B1352" i="1"/>
  <c r="C1352" i="1"/>
  <c r="D1352" i="1"/>
  <c r="E1352" i="1"/>
  <c r="F1352" i="1"/>
  <c r="G1352" i="1"/>
  <c r="J1352" i="1"/>
  <c r="M1352" i="1" s="1"/>
  <c r="O1352" i="1"/>
  <c r="P1352" i="1"/>
  <c r="Q1352" i="1"/>
  <c r="R1352" i="1"/>
  <c r="S1352" i="1"/>
  <c r="T1352" i="1"/>
  <c r="B1353" i="1"/>
  <c r="C1353" i="1"/>
  <c r="D1353" i="1"/>
  <c r="E1353" i="1"/>
  <c r="F1353" i="1"/>
  <c r="G1353" i="1"/>
  <c r="J1353" i="1"/>
  <c r="M1353" i="1" s="1"/>
  <c r="O1353" i="1"/>
  <c r="P1353" i="1"/>
  <c r="Q1353" i="1"/>
  <c r="R1353" i="1"/>
  <c r="S1353" i="1"/>
  <c r="T1353" i="1"/>
  <c r="B1354" i="1"/>
  <c r="C1354" i="1"/>
  <c r="D1354" i="1"/>
  <c r="E1354" i="1"/>
  <c r="F1354" i="1"/>
  <c r="G1354" i="1"/>
  <c r="J1354" i="1"/>
  <c r="M1354" i="1" s="1"/>
  <c r="O1354" i="1"/>
  <c r="P1354" i="1"/>
  <c r="Q1354" i="1"/>
  <c r="R1354" i="1"/>
  <c r="S1354" i="1"/>
  <c r="T1354" i="1"/>
  <c r="B1355" i="1"/>
  <c r="C1355" i="1"/>
  <c r="D1355" i="1"/>
  <c r="E1355" i="1"/>
  <c r="F1355" i="1"/>
  <c r="G1355" i="1"/>
  <c r="J1355" i="1"/>
  <c r="M1355" i="1" s="1"/>
  <c r="O1355" i="1"/>
  <c r="P1355" i="1"/>
  <c r="Q1355" i="1"/>
  <c r="R1355" i="1"/>
  <c r="S1355" i="1"/>
  <c r="T1355" i="1"/>
  <c r="B1356" i="1"/>
  <c r="C1356" i="1"/>
  <c r="D1356" i="1"/>
  <c r="E1356" i="1"/>
  <c r="F1356" i="1"/>
  <c r="G1356" i="1"/>
  <c r="J1356" i="1"/>
  <c r="M1356" i="1" s="1"/>
  <c r="O1356" i="1"/>
  <c r="P1356" i="1"/>
  <c r="Q1356" i="1"/>
  <c r="R1356" i="1"/>
  <c r="S1356" i="1"/>
  <c r="T1356" i="1"/>
  <c r="B1357" i="1"/>
  <c r="C1357" i="1"/>
  <c r="D1357" i="1"/>
  <c r="E1357" i="1"/>
  <c r="F1357" i="1"/>
  <c r="G1357" i="1"/>
  <c r="J1357" i="1"/>
  <c r="M1357" i="1" s="1"/>
  <c r="O1357" i="1"/>
  <c r="P1357" i="1"/>
  <c r="Q1357" i="1"/>
  <c r="R1357" i="1"/>
  <c r="S1357" i="1"/>
  <c r="T1357" i="1"/>
  <c r="B1358" i="1"/>
  <c r="C1358" i="1"/>
  <c r="D1358" i="1"/>
  <c r="E1358" i="1"/>
  <c r="F1358" i="1"/>
  <c r="G1358" i="1"/>
  <c r="J1358" i="1"/>
  <c r="M1358" i="1" s="1"/>
  <c r="O1358" i="1"/>
  <c r="P1358" i="1"/>
  <c r="Q1358" i="1"/>
  <c r="R1358" i="1"/>
  <c r="S1358" i="1"/>
  <c r="T1358" i="1"/>
  <c r="B1359" i="1"/>
  <c r="C1359" i="1"/>
  <c r="D1359" i="1"/>
  <c r="E1359" i="1"/>
  <c r="F1359" i="1"/>
  <c r="G1359" i="1"/>
  <c r="J1359" i="1"/>
  <c r="M1359" i="1" s="1"/>
  <c r="O1359" i="1"/>
  <c r="P1359" i="1"/>
  <c r="Q1359" i="1"/>
  <c r="R1359" i="1"/>
  <c r="S1359" i="1"/>
  <c r="T1359" i="1"/>
  <c r="B1360" i="1"/>
  <c r="C1360" i="1"/>
  <c r="D1360" i="1"/>
  <c r="E1360" i="1"/>
  <c r="F1360" i="1"/>
  <c r="G1360" i="1"/>
  <c r="J1360" i="1"/>
  <c r="M1360" i="1" s="1"/>
  <c r="O1360" i="1"/>
  <c r="P1360" i="1"/>
  <c r="Q1360" i="1"/>
  <c r="R1360" i="1"/>
  <c r="S1360" i="1"/>
  <c r="T1360" i="1"/>
  <c r="B1361" i="1"/>
  <c r="C1361" i="1"/>
  <c r="D1361" i="1"/>
  <c r="E1361" i="1"/>
  <c r="F1361" i="1"/>
  <c r="G1361" i="1"/>
  <c r="J1361" i="1"/>
  <c r="M1361" i="1" s="1"/>
  <c r="O1361" i="1"/>
  <c r="P1361" i="1"/>
  <c r="Q1361" i="1"/>
  <c r="R1361" i="1"/>
  <c r="S1361" i="1"/>
  <c r="T1361" i="1"/>
  <c r="B1362" i="1"/>
  <c r="C1362" i="1"/>
  <c r="D1362" i="1"/>
  <c r="E1362" i="1"/>
  <c r="F1362" i="1"/>
  <c r="G1362" i="1"/>
  <c r="J1362" i="1"/>
  <c r="M1362" i="1" s="1"/>
  <c r="O1362" i="1"/>
  <c r="P1362" i="1"/>
  <c r="Q1362" i="1"/>
  <c r="R1362" i="1"/>
  <c r="S1362" i="1"/>
  <c r="T1362" i="1"/>
  <c r="B1363" i="1"/>
  <c r="C1363" i="1"/>
  <c r="D1363" i="1"/>
  <c r="E1363" i="1"/>
  <c r="F1363" i="1"/>
  <c r="G1363" i="1"/>
  <c r="J1363" i="1"/>
  <c r="M1363" i="1" s="1"/>
  <c r="O1363" i="1"/>
  <c r="P1363" i="1"/>
  <c r="Q1363" i="1"/>
  <c r="R1363" i="1"/>
  <c r="S1363" i="1"/>
  <c r="T1363" i="1"/>
  <c r="B1364" i="1"/>
  <c r="C1364" i="1"/>
  <c r="D1364" i="1"/>
  <c r="E1364" i="1"/>
  <c r="F1364" i="1"/>
  <c r="G1364" i="1"/>
  <c r="J1364" i="1"/>
  <c r="M1364" i="1" s="1"/>
  <c r="O1364" i="1"/>
  <c r="P1364" i="1"/>
  <c r="Q1364" i="1"/>
  <c r="R1364" i="1"/>
  <c r="S1364" i="1"/>
  <c r="T1364" i="1"/>
  <c r="B1365" i="1"/>
  <c r="C1365" i="1"/>
  <c r="D1365" i="1"/>
  <c r="E1365" i="1"/>
  <c r="F1365" i="1"/>
  <c r="G1365" i="1"/>
  <c r="J1365" i="1"/>
  <c r="M1365" i="1" s="1"/>
  <c r="O1365" i="1"/>
  <c r="P1365" i="1"/>
  <c r="Q1365" i="1"/>
  <c r="R1365" i="1"/>
  <c r="S1365" i="1"/>
  <c r="T1365" i="1"/>
  <c r="B1366" i="1"/>
  <c r="C1366" i="1"/>
  <c r="D1366" i="1"/>
  <c r="E1366" i="1"/>
  <c r="F1366" i="1"/>
  <c r="G1366" i="1"/>
  <c r="J1366" i="1"/>
  <c r="M1366" i="1" s="1"/>
  <c r="O1366" i="1"/>
  <c r="P1366" i="1"/>
  <c r="Q1366" i="1"/>
  <c r="R1366" i="1"/>
  <c r="S1366" i="1"/>
  <c r="T1366" i="1"/>
  <c r="B1367" i="1"/>
  <c r="C1367" i="1"/>
  <c r="D1367" i="1"/>
  <c r="E1367" i="1"/>
  <c r="F1367" i="1"/>
  <c r="G1367" i="1"/>
  <c r="J1367" i="1"/>
  <c r="M1367" i="1" s="1"/>
  <c r="O1367" i="1"/>
  <c r="P1367" i="1"/>
  <c r="Q1367" i="1"/>
  <c r="R1367" i="1"/>
  <c r="S1367" i="1"/>
  <c r="T1367" i="1"/>
  <c r="B1368" i="1"/>
  <c r="C1368" i="1"/>
  <c r="D1368" i="1"/>
  <c r="E1368" i="1"/>
  <c r="F1368" i="1"/>
  <c r="G1368" i="1"/>
  <c r="J1368" i="1"/>
  <c r="M1368" i="1" s="1"/>
  <c r="O1368" i="1"/>
  <c r="P1368" i="1"/>
  <c r="Q1368" i="1"/>
  <c r="R1368" i="1"/>
  <c r="S1368" i="1"/>
  <c r="T1368" i="1"/>
  <c r="B1369" i="1"/>
  <c r="C1369" i="1"/>
  <c r="D1369" i="1"/>
  <c r="E1369" i="1"/>
  <c r="F1369" i="1"/>
  <c r="G1369" i="1"/>
  <c r="J1369" i="1"/>
  <c r="M1369" i="1" s="1"/>
  <c r="O1369" i="1"/>
  <c r="P1369" i="1"/>
  <c r="Q1369" i="1"/>
  <c r="R1369" i="1"/>
  <c r="S1369" i="1"/>
  <c r="T1369" i="1"/>
  <c r="B1370" i="1"/>
  <c r="C1370" i="1"/>
  <c r="D1370" i="1"/>
  <c r="E1370" i="1"/>
  <c r="F1370" i="1"/>
  <c r="G1370" i="1"/>
  <c r="J1370" i="1"/>
  <c r="M1370" i="1" s="1"/>
  <c r="O1370" i="1"/>
  <c r="P1370" i="1"/>
  <c r="Q1370" i="1"/>
  <c r="R1370" i="1"/>
  <c r="S1370" i="1"/>
  <c r="T1370" i="1"/>
  <c r="B1371" i="1"/>
  <c r="C1371" i="1"/>
  <c r="D1371" i="1"/>
  <c r="E1371" i="1"/>
  <c r="F1371" i="1"/>
  <c r="G1371" i="1"/>
  <c r="J1371" i="1"/>
  <c r="M1371" i="1" s="1"/>
  <c r="O1371" i="1"/>
  <c r="P1371" i="1"/>
  <c r="Q1371" i="1"/>
  <c r="R1371" i="1"/>
  <c r="S1371" i="1"/>
  <c r="T1371" i="1"/>
  <c r="B1372" i="1"/>
  <c r="C1372" i="1"/>
  <c r="D1372" i="1"/>
  <c r="E1372" i="1"/>
  <c r="F1372" i="1"/>
  <c r="G1372" i="1"/>
  <c r="J1372" i="1"/>
  <c r="M1372" i="1" s="1"/>
  <c r="O1372" i="1"/>
  <c r="P1372" i="1"/>
  <c r="Q1372" i="1"/>
  <c r="R1372" i="1"/>
  <c r="S1372" i="1"/>
  <c r="T1372" i="1"/>
  <c r="B1373" i="1"/>
  <c r="C1373" i="1"/>
  <c r="D1373" i="1"/>
  <c r="E1373" i="1"/>
  <c r="F1373" i="1"/>
  <c r="G1373" i="1"/>
  <c r="J1373" i="1"/>
  <c r="M1373" i="1" s="1"/>
  <c r="O1373" i="1"/>
  <c r="P1373" i="1"/>
  <c r="Q1373" i="1"/>
  <c r="R1373" i="1"/>
  <c r="S1373" i="1"/>
  <c r="T1373" i="1"/>
  <c r="B1374" i="1"/>
  <c r="C1374" i="1"/>
  <c r="D1374" i="1"/>
  <c r="E1374" i="1"/>
  <c r="F1374" i="1"/>
  <c r="G1374" i="1"/>
  <c r="J1374" i="1"/>
  <c r="M1374" i="1" s="1"/>
  <c r="O1374" i="1"/>
  <c r="P1374" i="1"/>
  <c r="Q1374" i="1"/>
  <c r="R1374" i="1"/>
  <c r="S1374" i="1"/>
  <c r="T1374" i="1"/>
  <c r="B1375" i="1"/>
  <c r="C1375" i="1"/>
  <c r="D1375" i="1"/>
  <c r="E1375" i="1"/>
  <c r="F1375" i="1"/>
  <c r="G1375" i="1"/>
  <c r="J1375" i="1"/>
  <c r="M1375" i="1" s="1"/>
  <c r="O1375" i="1"/>
  <c r="P1375" i="1"/>
  <c r="Q1375" i="1"/>
  <c r="R1375" i="1"/>
  <c r="S1375" i="1"/>
  <c r="T1375" i="1"/>
  <c r="B1376" i="1"/>
  <c r="C1376" i="1"/>
  <c r="D1376" i="1"/>
  <c r="E1376" i="1"/>
  <c r="F1376" i="1"/>
  <c r="G1376" i="1"/>
  <c r="J1376" i="1"/>
  <c r="M1376" i="1" s="1"/>
  <c r="O1376" i="1"/>
  <c r="P1376" i="1"/>
  <c r="Q1376" i="1"/>
  <c r="R1376" i="1"/>
  <c r="S1376" i="1"/>
  <c r="T1376" i="1"/>
  <c r="B1377" i="1"/>
  <c r="C1377" i="1"/>
  <c r="D1377" i="1"/>
  <c r="E1377" i="1"/>
  <c r="F1377" i="1"/>
  <c r="G1377" i="1"/>
  <c r="J1377" i="1"/>
  <c r="M1377" i="1" s="1"/>
  <c r="O1377" i="1"/>
  <c r="P1377" i="1"/>
  <c r="Q1377" i="1"/>
  <c r="R1377" i="1"/>
  <c r="S1377" i="1"/>
  <c r="T1377" i="1"/>
  <c r="B1378" i="1"/>
  <c r="C1378" i="1"/>
  <c r="D1378" i="1"/>
  <c r="E1378" i="1"/>
  <c r="F1378" i="1"/>
  <c r="G1378" i="1"/>
  <c r="J1378" i="1"/>
  <c r="M1378" i="1" s="1"/>
  <c r="O1378" i="1"/>
  <c r="P1378" i="1"/>
  <c r="Q1378" i="1"/>
  <c r="R1378" i="1"/>
  <c r="S1378" i="1"/>
  <c r="T1378" i="1"/>
  <c r="B1379" i="1"/>
  <c r="C1379" i="1"/>
  <c r="D1379" i="1"/>
  <c r="E1379" i="1"/>
  <c r="F1379" i="1"/>
  <c r="G1379" i="1"/>
  <c r="J1379" i="1"/>
  <c r="M1379" i="1" s="1"/>
  <c r="O1379" i="1"/>
  <c r="P1379" i="1"/>
  <c r="Q1379" i="1"/>
  <c r="R1379" i="1"/>
  <c r="S1379" i="1"/>
  <c r="T1379" i="1"/>
  <c r="B1380" i="1"/>
  <c r="C1380" i="1"/>
  <c r="D1380" i="1"/>
  <c r="E1380" i="1"/>
  <c r="F1380" i="1"/>
  <c r="G1380" i="1"/>
  <c r="J1380" i="1"/>
  <c r="M1380" i="1" s="1"/>
  <c r="O1380" i="1"/>
  <c r="P1380" i="1"/>
  <c r="Q1380" i="1"/>
  <c r="R1380" i="1"/>
  <c r="S1380" i="1"/>
  <c r="T1380" i="1"/>
  <c r="B1381" i="1"/>
  <c r="C1381" i="1"/>
  <c r="D1381" i="1"/>
  <c r="E1381" i="1"/>
  <c r="F1381" i="1"/>
  <c r="G1381" i="1"/>
  <c r="J1381" i="1"/>
  <c r="M1381" i="1" s="1"/>
  <c r="O1381" i="1"/>
  <c r="P1381" i="1"/>
  <c r="Q1381" i="1"/>
  <c r="R1381" i="1"/>
  <c r="S1381" i="1"/>
  <c r="T1381" i="1"/>
  <c r="B1382" i="1"/>
  <c r="C1382" i="1"/>
  <c r="D1382" i="1"/>
  <c r="E1382" i="1"/>
  <c r="F1382" i="1"/>
  <c r="G1382" i="1"/>
  <c r="J1382" i="1"/>
  <c r="M1382" i="1" s="1"/>
  <c r="O1382" i="1"/>
  <c r="P1382" i="1"/>
  <c r="Q1382" i="1"/>
  <c r="R1382" i="1"/>
  <c r="S1382" i="1"/>
  <c r="T1382" i="1"/>
  <c r="B1383" i="1"/>
  <c r="C1383" i="1"/>
  <c r="D1383" i="1"/>
  <c r="E1383" i="1"/>
  <c r="F1383" i="1"/>
  <c r="G1383" i="1"/>
  <c r="J1383" i="1"/>
  <c r="M1383" i="1" s="1"/>
  <c r="O1383" i="1"/>
  <c r="P1383" i="1"/>
  <c r="Q1383" i="1"/>
  <c r="R1383" i="1"/>
  <c r="S1383" i="1"/>
  <c r="T1383" i="1"/>
  <c r="B1384" i="1"/>
  <c r="C1384" i="1"/>
  <c r="D1384" i="1"/>
  <c r="E1384" i="1"/>
  <c r="F1384" i="1"/>
  <c r="G1384" i="1"/>
  <c r="J1384" i="1"/>
  <c r="M1384" i="1" s="1"/>
  <c r="O1384" i="1"/>
  <c r="P1384" i="1"/>
  <c r="Q1384" i="1"/>
  <c r="R1384" i="1"/>
  <c r="S1384" i="1"/>
  <c r="T1384" i="1"/>
  <c r="B1385" i="1"/>
  <c r="C1385" i="1"/>
  <c r="D1385" i="1"/>
  <c r="E1385" i="1"/>
  <c r="F1385" i="1"/>
  <c r="G1385" i="1"/>
  <c r="J1385" i="1"/>
  <c r="M1385" i="1" s="1"/>
  <c r="O1385" i="1"/>
  <c r="P1385" i="1"/>
  <c r="Q1385" i="1"/>
  <c r="R1385" i="1"/>
  <c r="S1385" i="1"/>
  <c r="T1385" i="1"/>
  <c r="B1386" i="1"/>
  <c r="C1386" i="1"/>
  <c r="D1386" i="1"/>
  <c r="E1386" i="1"/>
  <c r="F1386" i="1"/>
  <c r="G1386" i="1"/>
  <c r="J1386" i="1"/>
  <c r="M1386" i="1" s="1"/>
  <c r="O1386" i="1"/>
  <c r="P1386" i="1"/>
  <c r="Q1386" i="1"/>
  <c r="R1386" i="1"/>
  <c r="S1386" i="1"/>
  <c r="T1386" i="1"/>
  <c r="B1387" i="1"/>
  <c r="C1387" i="1"/>
  <c r="D1387" i="1"/>
  <c r="E1387" i="1"/>
  <c r="F1387" i="1"/>
  <c r="G1387" i="1"/>
  <c r="J1387" i="1"/>
  <c r="M1387" i="1" s="1"/>
  <c r="O1387" i="1"/>
  <c r="P1387" i="1"/>
  <c r="Q1387" i="1"/>
  <c r="R1387" i="1"/>
  <c r="S1387" i="1"/>
  <c r="T1387" i="1"/>
  <c r="B1388" i="1"/>
  <c r="C1388" i="1"/>
  <c r="D1388" i="1"/>
  <c r="E1388" i="1"/>
  <c r="F1388" i="1"/>
  <c r="G1388" i="1"/>
  <c r="J1388" i="1"/>
  <c r="M1388" i="1" s="1"/>
  <c r="O1388" i="1"/>
  <c r="P1388" i="1"/>
  <c r="Q1388" i="1"/>
  <c r="R1388" i="1"/>
  <c r="S1388" i="1"/>
  <c r="T1388" i="1"/>
  <c r="B1389" i="1"/>
  <c r="C1389" i="1"/>
  <c r="D1389" i="1"/>
  <c r="E1389" i="1"/>
  <c r="F1389" i="1"/>
  <c r="G1389" i="1"/>
  <c r="J1389" i="1"/>
  <c r="M1389" i="1" s="1"/>
  <c r="O1389" i="1"/>
  <c r="P1389" i="1"/>
  <c r="Q1389" i="1"/>
  <c r="R1389" i="1"/>
  <c r="S1389" i="1"/>
  <c r="T1389" i="1"/>
  <c r="B1390" i="1"/>
  <c r="C1390" i="1"/>
  <c r="D1390" i="1"/>
  <c r="E1390" i="1"/>
  <c r="F1390" i="1"/>
  <c r="G1390" i="1"/>
  <c r="J1390" i="1"/>
  <c r="M1390" i="1" s="1"/>
  <c r="O1390" i="1"/>
  <c r="P1390" i="1"/>
  <c r="Q1390" i="1"/>
  <c r="R1390" i="1"/>
  <c r="S1390" i="1"/>
  <c r="T1390" i="1"/>
  <c r="B1391" i="1"/>
  <c r="C1391" i="1"/>
  <c r="D1391" i="1"/>
  <c r="E1391" i="1"/>
  <c r="F1391" i="1"/>
  <c r="G1391" i="1"/>
  <c r="J1391" i="1"/>
  <c r="M1391" i="1" s="1"/>
  <c r="O1391" i="1"/>
  <c r="P1391" i="1"/>
  <c r="Q1391" i="1"/>
  <c r="R1391" i="1"/>
  <c r="S1391" i="1"/>
  <c r="T1391" i="1"/>
  <c r="B1392" i="1"/>
  <c r="C1392" i="1"/>
  <c r="D1392" i="1"/>
  <c r="E1392" i="1"/>
  <c r="F1392" i="1"/>
  <c r="G1392" i="1"/>
  <c r="J1392" i="1"/>
  <c r="M1392" i="1" s="1"/>
  <c r="O1392" i="1"/>
  <c r="P1392" i="1"/>
  <c r="Q1392" i="1"/>
  <c r="R1392" i="1"/>
  <c r="S1392" i="1"/>
  <c r="T1392" i="1"/>
  <c r="B1393" i="1"/>
  <c r="C1393" i="1"/>
  <c r="D1393" i="1"/>
  <c r="E1393" i="1"/>
  <c r="F1393" i="1"/>
  <c r="G1393" i="1"/>
  <c r="J1393" i="1"/>
  <c r="M1393" i="1" s="1"/>
  <c r="O1393" i="1"/>
  <c r="P1393" i="1"/>
  <c r="Q1393" i="1"/>
  <c r="R1393" i="1"/>
  <c r="S1393" i="1"/>
  <c r="T1393" i="1"/>
  <c r="B1394" i="1"/>
  <c r="C1394" i="1"/>
  <c r="D1394" i="1"/>
  <c r="E1394" i="1"/>
  <c r="F1394" i="1"/>
  <c r="G1394" i="1"/>
  <c r="J1394" i="1"/>
  <c r="M1394" i="1" s="1"/>
  <c r="O1394" i="1"/>
  <c r="P1394" i="1"/>
  <c r="Q1394" i="1"/>
  <c r="R1394" i="1"/>
  <c r="S1394" i="1"/>
  <c r="T1394" i="1"/>
  <c r="B1395" i="1"/>
  <c r="C1395" i="1"/>
  <c r="D1395" i="1"/>
  <c r="E1395" i="1"/>
  <c r="F1395" i="1"/>
  <c r="G1395" i="1"/>
  <c r="J1395" i="1"/>
  <c r="M1395" i="1" s="1"/>
  <c r="O1395" i="1"/>
  <c r="P1395" i="1"/>
  <c r="Q1395" i="1"/>
  <c r="R1395" i="1"/>
  <c r="S1395" i="1"/>
  <c r="T1395" i="1"/>
  <c r="B1396" i="1"/>
  <c r="C1396" i="1"/>
  <c r="D1396" i="1"/>
  <c r="E1396" i="1"/>
  <c r="F1396" i="1"/>
  <c r="G1396" i="1"/>
  <c r="J1396" i="1"/>
  <c r="M1396" i="1" s="1"/>
  <c r="O1396" i="1"/>
  <c r="P1396" i="1"/>
  <c r="Q1396" i="1"/>
  <c r="R1396" i="1"/>
  <c r="S1396" i="1"/>
  <c r="T1396" i="1"/>
  <c r="B1397" i="1"/>
  <c r="C1397" i="1"/>
  <c r="D1397" i="1"/>
  <c r="E1397" i="1"/>
  <c r="F1397" i="1"/>
  <c r="G1397" i="1"/>
  <c r="J1397" i="1"/>
  <c r="M1397" i="1" s="1"/>
  <c r="O1397" i="1"/>
  <c r="P1397" i="1"/>
  <c r="Q1397" i="1"/>
  <c r="R1397" i="1"/>
  <c r="S1397" i="1"/>
  <c r="T1397" i="1"/>
  <c r="B1398" i="1"/>
  <c r="C1398" i="1"/>
  <c r="D1398" i="1"/>
  <c r="E1398" i="1"/>
  <c r="F1398" i="1"/>
  <c r="G1398" i="1"/>
  <c r="J1398" i="1"/>
  <c r="M1398" i="1" s="1"/>
  <c r="O1398" i="1"/>
  <c r="P1398" i="1"/>
  <c r="Q1398" i="1"/>
  <c r="R1398" i="1"/>
  <c r="S1398" i="1"/>
  <c r="T1398" i="1"/>
  <c r="B1399" i="1"/>
  <c r="C1399" i="1"/>
  <c r="D1399" i="1"/>
  <c r="E1399" i="1"/>
  <c r="F1399" i="1"/>
  <c r="G1399" i="1"/>
  <c r="J1399" i="1"/>
  <c r="M1399" i="1" s="1"/>
  <c r="O1399" i="1"/>
  <c r="P1399" i="1"/>
  <c r="Q1399" i="1"/>
  <c r="R1399" i="1"/>
  <c r="S1399" i="1"/>
  <c r="T1399" i="1"/>
  <c r="B1400" i="1"/>
  <c r="C1400" i="1"/>
  <c r="D1400" i="1"/>
  <c r="E1400" i="1"/>
  <c r="F1400" i="1"/>
  <c r="G1400" i="1"/>
  <c r="J1400" i="1"/>
  <c r="M1400" i="1" s="1"/>
  <c r="O1400" i="1"/>
  <c r="P1400" i="1"/>
  <c r="Q1400" i="1"/>
  <c r="R1400" i="1"/>
  <c r="S1400" i="1"/>
  <c r="T1400" i="1"/>
  <c r="B1401" i="1"/>
  <c r="C1401" i="1"/>
  <c r="D1401" i="1"/>
  <c r="E1401" i="1"/>
  <c r="F1401" i="1"/>
  <c r="G1401" i="1"/>
  <c r="J1401" i="1"/>
  <c r="M1401" i="1" s="1"/>
  <c r="O1401" i="1"/>
  <c r="P1401" i="1"/>
  <c r="Q1401" i="1"/>
  <c r="R1401" i="1"/>
  <c r="S1401" i="1"/>
  <c r="T1401" i="1"/>
  <c r="B1402" i="1"/>
  <c r="C1402" i="1"/>
  <c r="D1402" i="1"/>
  <c r="E1402" i="1"/>
  <c r="F1402" i="1"/>
  <c r="G1402" i="1"/>
  <c r="J1402" i="1"/>
  <c r="M1402" i="1" s="1"/>
  <c r="O1402" i="1"/>
  <c r="P1402" i="1"/>
  <c r="Q1402" i="1"/>
  <c r="R1402" i="1"/>
  <c r="S1402" i="1"/>
  <c r="T1402" i="1"/>
  <c r="B1403" i="1"/>
  <c r="C1403" i="1"/>
  <c r="D1403" i="1"/>
  <c r="E1403" i="1"/>
  <c r="F1403" i="1"/>
  <c r="G1403" i="1"/>
  <c r="J1403" i="1"/>
  <c r="M1403" i="1" s="1"/>
  <c r="O1403" i="1"/>
  <c r="P1403" i="1"/>
  <c r="Q1403" i="1"/>
  <c r="R1403" i="1"/>
  <c r="S1403" i="1"/>
  <c r="T1403" i="1"/>
  <c r="B1404" i="1"/>
  <c r="C1404" i="1"/>
  <c r="D1404" i="1"/>
  <c r="E1404" i="1"/>
  <c r="F1404" i="1"/>
  <c r="G1404" i="1"/>
  <c r="J1404" i="1"/>
  <c r="M1404" i="1" s="1"/>
  <c r="O1404" i="1"/>
  <c r="P1404" i="1"/>
  <c r="Q1404" i="1"/>
  <c r="R1404" i="1"/>
  <c r="S1404" i="1"/>
  <c r="T1404" i="1"/>
  <c r="B1405" i="1"/>
  <c r="C1405" i="1"/>
  <c r="D1405" i="1"/>
  <c r="E1405" i="1"/>
  <c r="F1405" i="1"/>
  <c r="G1405" i="1"/>
  <c r="J1405" i="1"/>
  <c r="M1405" i="1" s="1"/>
  <c r="O1405" i="1"/>
  <c r="P1405" i="1"/>
  <c r="Q1405" i="1"/>
  <c r="R1405" i="1"/>
  <c r="S1405" i="1"/>
  <c r="T1405" i="1"/>
  <c r="B1406" i="1"/>
  <c r="C1406" i="1"/>
  <c r="D1406" i="1"/>
  <c r="E1406" i="1"/>
  <c r="F1406" i="1"/>
  <c r="G1406" i="1"/>
  <c r="J1406" i="1"/>
  <c r="M1406" i="1" s="1"/>
  <c r="O1406" i="1"/>
  <c r="P1406" i="1"/>
  <c r="Q1406" i="1"/>
  <c r="R1406" i="1"/>
  <c r="S1406" i="1"/>
  <c r="T1406" i="1"/>
  <c r="B1407" i="1"/>
  <c r="C1407" i="1"/>
  <c r="D1407" i="1"/>
  <c r="E1407" i="1"/>
  <c r="F1407" i="1"/>
  <c r="G1407" i="1"/>
  <c r="J1407" i="1"/>
  <c r="M1407" i="1" s="1"/>
  <c r="O1407" i="1"/>
  <c r="P1407" i="1"/>
  <c r="Q1407" i="1"/>
  <c r="R1407" i="1"/>
  <c r="S1407" i="1"/>
  <c r="T1407" i="1"/>
  <c r="B1408" i="1"/>
  <c r="C1408" i="1"/>
  <c r="D1408" i="1"/>
  <c r="E1408" i="1"/>
  <c r="F1408" i="1"/>
  <c r="G1408" i="1"/>
  <c r="J1408" i="1"/>
  <c r="M1408" i="1" s="1"/>
  <c r="O1408" i="1"/>
  <c r="P1408" i="1"/>
  <c r="Q1408" i="1"/>
  <c r="R1408" i="1"/>
  <c r="S1408" i="1"/>
  <c r="T1408" i="1"/>
  <c r="B1409" i="1"/>
  <c r="C1409" i="1"/>
  <c r="D1409" i="1"/>
  <c r="E1409" i="1"/>
  <c r="F1409" i="1"/>
  <c r="G1409" i="1"/>
  <c r="J1409" i="1"/>
  <c r="M1409" i="1" s="1"/>
  <c r="O1409" i="1"/>
  <c r="P1409" i="1"/>
  <c r="Q1409" i="1"/>
  <c r="R1409" i="1"/>
  <c r="S1409" i="1"/>
  <c r="T1409" i="1"/>
  <c r="B1410" i="1"/>
  <c r="C1410" i="1"/>
  <c r="D1410" i="1"/>
  <c r="E1410" i="1"/>
  <c r="F1410" i="1"/>
  <c r="G1410" i="1"/>
  <c r="J1410" i="1"/>
  <c r="M1410" i="1" s="1"/>
  <c r="O1410" i="1"/>
  <c r="P1410" i="1"/>
  <c r="Q1410" i="1"/>
  <c r="R1410" i="1"/>
  <c r="S1410" i="1"/>
  <c r="T1410" i="1"/>
  <c r="B1411" i="1"/>
  <c r="C1411" i="1"/>
  <c r="D1411" i="1"/>
  <c r="E1411" i="1"/>
  <c r="F1411" i="1"/>
  <c r="G1411" i="1"/>
  <c r="J1411" i="1"/>
  <c r="M1411" i="1" s="1"/>
  <c r="O1411" i="1"/>
  <c r="P1411" i="1"/>
  <c r="Q1411" i="1"/>
  <c r="R1411" i="1"/>
  <c r="S1411" i="1"/>
  <c r="T1411" i="1"/>
  <c r="B1412" i="1"/>
  <c r="C1412" i="1"/>
  <c r="D1412" i="1"/>
  <c r="E1412" i="1"/>
  <c r="F1412" i="1"/>
  <c r="G1412" i="1"/>
  <c r="J1412" i="1"/>
  <c r="M1412" i="1" s="1"/>
  <c r="O1412" i="1"/>
  <c r="P1412" i="1"/>
  <c r="Q1412" i="1"/>
  <c r="R1412" i="1"/>
  <c r="S1412" i="1"/>
  <c r="T1412" i="1"/>
  <c r="B1413" i="1"/>
  <c r="C1413" i="1"/>
  <c r="D1413" i="1"/>
  <c r="E1413" i="1"/>
  <c r="F1413" i="1"/>
  <c r="G1413" i="1"/>
  <c r="J1413" i="1"/>
  <c r="M1413" i="1" s="1"/>
  <c r="O1413" i="1"/>
  <c r="P1413" i="1"/>
  <c r="Q1413" i="1"/>
  <c r="R1413" i="1"/>
  <c r="S1413" i="1"/>
  <c r="T1413" i="1"/>
  <c r="B1414" i="1"/>
  <c r="C1414" i="1"/>
  <c r="D1414" i="1"/>
  <c r="E1414" i="1"/>
  <c r="F1414" i="1"/>
  <c r="G1414" i="1"/>
  <c r="J1414" i="1"/>
  <c r="M1414" i="1" s="1"/>
  <c r="O1414" i="1"/>
  <c r="P1414" i="1"/>
  <c r="Q1414" i="1"/>
  <c r="R1414" i="1"/>
  <c r="S1414" i="1"/>
  <c r="T1414" i="1"/>
  <c r="B1415" i="1"/>
  <c r="C1415" i="1"/>
  <c r="D1415" i="1"/>
  <c r="E1415" i="1"/>
  <c r="F1415" i="1"/>
  <c r="G1415" i="1"/>
  <c r="J1415" i="1"/>
  <c r="M1415" i="1" s="1"/>
  <c r="O1415" i="1"/>
  <c r="P1415" i="1"/>
  <c r="Q1415" i="1"/>
  <c r="R1415" i="1"/>
  <c r="S1415" i="1"/>
  <c r="T1415" i="1"/>
  <c r="B1416" i="1"/>
  <c r="C1416" i="1"/>
  <c r="D1416" i="1"/>
  <c r="E1416" i="1"/>
  <c r="F1416" i="1"/>
  <c r="G1416" i="1"/>
  <c r="J1416" i="1"/>
  <c r="M1416" i="1" s="1"/>
  <c r="O1416" i="1"/>
  <c r="P1416" i="1"/>
  <c r="Q1416" i="1"/>
  <c r="R1416" i="1"/>
  <c r="S1416" i="1"/>
  <c r="T1416" i="1"/>
  <c r="B1417" i="1"/>
  <c r="C1417" i="1"/>
  <c r="D1417" i="1"/>
  <c r="E1417" i="1"/>
  <c r="F1417" i="1"/>
  <c r="G1417" i="1"/>
  <c r="J1417" i="1"/>
  <c r="M1417" i="1" s="1"/>
  <c r="O1417" i="1"/>
  <c r="P1417" i="1"/>
  <c r="Q1417" i="1"/>
  <c r="R1417" i="1"/>
  <c r="S1417" i="1"/>
  <c r="T1417" i="1"/>
  <c r="B1418" i="1"/>
  <c r="C1418" i="1"/>
  <c r="D1418" i="1"/>
  <c r="E1418" i="1"/>
  <c r="F1418" i="1"/>
  <c r="G1418" i="1"/>
  <c r="J1418" i="1"/>
  <c r="M1418" i="1" s="1"/>
  <c r="O1418" i="1"/>
  <c r="P1418" i="1"/>
  <c r="Q1418" i="1"/>
  <c r="R1418" i="1"/>
  <c r="S1418" i="1"/>
  <c r="T1418" i="1"/>
  <c r="B1419" i="1"/>
  <c r="C1419" i="1"/>
  <c r="D1419" i="1"/>
  <c r="E1419" i="1"/>
  <c r="F1419" i="1"/>
  <c r="G1419" i="1"/>
  <c r="J1419" i="1"/>
  <c r="M1419" i="1" s="1"/>
  <c r="O1419" i="1"/>
  <c r="P1419" i="1"/>
  <c r="Q1419" i="1"/>
  <c r="R1419" i="1"/>
  <c r="S1419" i="1"/>
  <c r="T1419" i="1"/>
  <c r="B1420" i="1"/>
  <c r="C1420" i="1"/>
  <c r="D1420" i="1"/>
  <c r="E1420" i="1"/>
  <c r="F1420" i="1"/>
  <c r="G1420" i="1"/>
  <c r="J1420" i="1"/>
  <c r="M1420" i="1" s="1"/>
  <c r="O1420" i="1"/>
  <c r="P1420" i="1"/>
  <c r="Q1420" i="1"/>
  <c r="R1420" i="1"/>
  <c r="S1420" i="1"/>
  <c r="T1420" i="1"/>
  <c r="B1421" i="1"/>
  <c r="C1421" i="1"/>
  <c r="D1421" i="1"/>
  <c r="E1421" i="1"/>
  <c r="F1421" i="1"/>
  <c r="G1421" i="1"/>
  <c r="J1421" i="1"/>
  <c r="M1421" i="1" s="1"/>
  <c r="O1421" i="1"/>
  <c r="P1421" i="1"/>
  <c r="Q1421" i="1"/>
  <c r="R1421" i="1"/>
  <c r="S1421" i="1"/>
  <c r="T1421" i="1"/>
  <c r="B1422" i="1"/>
  <c r="C1422" i="1"/>
  <c r="D1422" i="1"/>
  <c r="E1422" i="1"/>
  <c r="F1422" i="1"/>
  <c r="G1422" i="1"/>
  <c r="J1422" i="1"/>
  <c r="M1422" i="1" s="1"/>
  <c r="O1422" i="1"/>
  <c r="P1422" i="1"/>
  <c r="Q1422" i="1"/>
  <c r="R1422" i="1"/>
  <c r="S1422" i="1"/>
  <c r="T1422" i="1"/>
  <c r="B1423" i="1"/>
  <c r="C1423" i="1"/>
  <c r="D1423" i="1"/>
  <c r="E1423" i="1"/>
  <c r="F1423" i="1"/>
  <c r="G1423" i="1"/>
  <c r="J1423" i="1"/>
  <c r="M1423" i="1" s="1"/>
  <c r="O1423" i="1"/>
  <c r="P1423" i="1"/>
  <c r="Q1423" i="1"/>
  <c r="R1423" i="1"/>
  <c r="S1423" i="1"/>
  <c r="T1423" i="1"/>
  <c r="B1424" i="1"/>
  <c r="C1424" i="1"/>
  <c r="D1424" i="1"/>
  <c r="E1424" i="1"/>
  <c r="F1424" i="1"/>
  <c r="G1424" i="1"/>
  <c r="J1424" i="1"/>
  <c r="M1424" i="1" s="1"/>
  <c r="O1424" i="1"/>
  <c r="P1424" i="1"/>
  <c r="Q1424" i="1"/>
  <c r="R1424" i="1"/>
  <c r="S1424" i="1"/>
  <c r="T1424" i="1"/>
  <c r="B1425" i="1"/>
  <c r="C1425" i="1"/>
  <c r="D1425" i="1"/>
  <c r="E1425" i="1"/>
  <c r="F1425" i="1"/>
  <c r="G1425" i="1"/>
  <c r="J1425" i="1"/>
  <c r="M1425" i="1" s="1"/>
  <c r="O1425" i="1"/>
  <c r="P1425" i="1"/>
  <c r="Q1425" i="1"/>
  <c r="R1425" i="1"/>
  <c r="S1425" i="1"/>
  <c r="T1425" i="1"/>
  <c r="B1426" i="1"/>
  <c r="C1426" i="1"/>
  <c r="D1426" i="1"/>
  <c r="E1426" i="1"/>
  <c r="F1426" i="1"/>
  <c r="G1426" i="1"/>
  <c r="J1426" i="1"/>
  <c r="M1426" i="1" s="1"/>
  <c r="O1426" i="1"/>
  <c r="P1426" i="1"/>
  <c r="Q1426" i="1"/>
  <c r="R1426" i="1"/>
  <c r="S1426" i="1"/>
  <c r="T1426" i="1"/>
  <c r="B1427" i="1"/>
  <c r="C1427" i="1"/>
  <c r="D1427" i="1"/>
  <c r="E1427" i="1"/>
  <c r="F1427" i="1"/>
  <c r="G1427" i="1"/>
  <c r="J1427" i="1"/>
  <c r="M1427" i="1" s="1"/>
  <c r="O1427" i="1"/>
  <c r="P1427" i="1"/>
  <c r="Q1427" i="1"/>
  <c r="R1427" i="1"/>
  <c r="S1427" i="1"/>
  <c r="T1427" i="1"/>
  <c r="B1428" i="1"/>
  <c r="C1428" i="1"/>
  <c r="D1428" i="1"/>
  <c r="E1428" i="1"/>
  <c r="F1428" i="1"/>
  <c r="G1428" i="1"/>
  <c r="J1428" i="1"/>
  <c r="M1428" i="1" s="1"/>
  <c r="O1428" i="1"/>
  <c r="P1428" i="1"/>
  <c r="Q1428" i="1"/>
  <c r="R1428" i="1"/>
  <c r="S1428" i="1"/>
  <c r="T1428" i="1"/>
  <c r="B1429" i="1"/>
  <c r="C1429" i="1"/>
  <c r="D1429" i="1"/>
  <c r="E1429" i="1"/>
  <c r="F1429" i="1"/>
  <c r="G1429" i="1"/>
  <c r="J1429" i="1"/>
  <c r="M1429" i="1" s="1"/>
  <c r="O1429" i="1"/>
  <c r="P1429" i="1"/>
  <c r="Q1429" i="1"/>
  <c r="R1429" i="1"/>
  <c r="S1429" i="1"/>
  <c r="T1429" i="1"/>
  <c r="B1430" i="1"/>
  <c r="C1430" i="1"/>
  <c r="D1430" i="1"/>
  <c r="E1430" i="1"/>
  <c r="F1430" i="1"/>
  <c r="G1430" i="1"/>
  <c r="J1430" i="1"/>
  <c r="M1430" i="1" s="1"/>
  <c r="O1430" i="1"/>
  <c r="P1430" i="1"/>
  <c r="Q1430" i="1"/>
  <c r="R1430" i="1"/>
  <c r="S1430" i="1"/>
  <c r="T1430" i="1"/>
  <c r="B1431" i="1"/>
  <c r="C1431" i="1"/>
  <c r="D1431" i="1"/>
  <c r="E1431" i="1"/>
  <c r="F1431" i="1"/>
  <c r="G1431" i="1"/>
  <c r="J1431" i="1"/>
  <c r="M1431" i="1" s="1"/>
  <c r="O1431" i="1"/>
  <c r="P1431" i="1"/>
  <c r="Q1431" i="1"/>
  <c r="R1431" i="1"/>
  <c r="S1431" i="1"/>
  <c r="T1431" i="1"/>
  <c r="B1432" i="1"/>
  <c r="C1432" i="1"/>
  <c r="D1432" i="1"/>
  <c r="E1432" i="1"/>
  <c r="F1432" i="1"/>
  <c r="G1432" i="1"/>
  <c r="J1432" i="1"/>
  <c r="M1432" i="1" s="1"/>
  <c r="O1432" i="1"/>
  <c r="P1432" i="1"/>
  <c r="Q1432" i="1"/>
  <c r="R1432" i="1"/>
  <c r="S1432" i="1"/>
  <c r="T1432" i="1"/>
  <c r="B1433" i="1"/>
  <c r="C1433" i="1"/>
  <c r="D1433" i="1"/>
  <c r="E1433" i="1"/>
  <c r="F1433" i="1"/>
  <c r="G1433" i="1"/>
  <c r="J1433" i="1"/>
  <c r="M1433" i="1" s="1"/>
  <c r="O1433" i="1"/>
  <c r="P1433" i="1"/>
  <c r="Q1433" i="1"/>
  <c r="R1433" i="1"/>
  <c r="S1433" i="1"/>
  <c r="T1433" i="1"/>
  <c r="B1434" i="1"/>
  <c r="C1434" i="1"/>
  <c r="D1434" i="1"/>
  <c r="E1434" i="1"/>
  <c r="F1434" i="1"/>
  <c r="G1434" i="1"/>
  <c r="J1434" i="1"/>
  <c r="M1434" i="1" s="1"/>
  <c r="O1434" i="1"/>
  <c r="P1434" i="1"/>
  <c r="Q1434" i="1"/>
  <c r="R1434" i="1"/>
  <c r="S1434" i="1"/>
  <c r="T1434" i="1"/>
  <c r="B1435" i="1"/>
  <c r="C1435" i="1"/>
  <c r="D1435" i="1"/>
  <c r="E1435" i="1"/>
  <c r="F1435" i="1"/>
  <c r="G1435" i="1"/>
  <c r="J1435" i="1"/>
  <c r="M1435" i="1" s="1"/>
  <c r="O1435" i="1"/>
  <c r="P1435" i="1"/>
  <c r="Q1435" i="1"/>
  <c r="R1435" i="1"/>
  <c r="S1435" i="1"/>
  <c r="T1435" i="1"/>
  <c r="B1436" i="1"/>
  <c r="C1436" i="1"/>
  <c r="D1436" i="1"/>
  <c r="E1436" i="1"/>
  <c r="F1436" i="1"/>
  <c r="G1436" i="1"/>
  <c r="J1436" i="1"/>
  <c r="M1436" i="1" s="1"/>
  <c r="O1436" i="1"/>
  <c r="P1436" i="1"/>
  <c r="Q1436" i="1"/>
  <c r="R1436" i="1"/>
  <c r="S1436" i="1"/>
  <c r="T1436" i="1"/>
  <c r="B1437" i="1"/>
  <c r="C1437" i="1"/>
  <c r="D1437" i="1"/>
  <c r="E1437" i="1"/>
  <c r="F1437" i="1"/>
  <c r="G1437" i="1"/>
  <c r="J1437" i="1"/>
  <c r="M1437" i="1" s="1"/>
  <c r="O1437" i="1"/>
  <c r="P1437" i="1"/>
  <c r="Q1437" i="1"/>
  <c r="R1437" i="1"/>
  <c r="S1437" i="1"/>
  <c r="T1437" i="1"/>
  <c r="B1438" i="1"/>
  <c r="C1438" i="1"/>
  <c r="D1438" i="1"/>
  <c r="E1438" i="1"/>
  <c r="F1438" i="1"/>
  <c r="G1438" i="1"/>
  <c r="J1438" i="1"/>
  <c r="M1438" i="1" s="1"/>
  <c r="O1438" i="1"/>
  <c r="P1438" i="1"/>
  <c r="Q1438" i="1"/>
  <c r="R1438" i="1"/>
  <c r="S1438" i="1"/>
  <c r="T1438" i="1"/>
  <c r="B1439" i="1"/>
  <c r="C1439" i="1"/>
  <c r="D1439" i="1"/>
  <c r="E1439" i="1"/>
  <c r="F1439" i="1"/>
  <c r="G1439" i="1"/>
  <c r="J1439" i="1"/>
  <c r="M1439" i="1" s="1"/>
  <c r="O1439" i="1"/>
  <c r="P1439" i="1"/>
  <c r="Q1439" i="1"/>
  <c r="R1439" i="1"/>
  <c r="S1439" i="1"/>
  <c r="T1439" i="1"/>
  <c r="B1440" i="1"/>
  <c r="C1440" i="1"/>
  <c r="D1440" i="1"/>
  <c r="E1440" i="1"/>
  <c r="F1440" i="1"/>
  <c r="G1440" i="1"/>
  <c r="J1440" i="1"/>
  <c r="M1440" i="1" s="1"/>
  <c r="O1440" i="1"/>
  <c r="P1440" i="1"/>
  <c r="Q1440" i="1"/>
  <c r="R1440" i="1"/>
  <c r="S1440" i="1"/>
  <c r="T1440" i="1"/>
  <c r="B1441" i="1"/>
  <c r="C1441" i="1"/>
  <c r="D1441" i="1"/>
  <c r="E1441" i="1"/>
  <c r="F1441" i="1"/>
  <c r="G1441" i="1"/>
  <c r="J1441" i="1"/>
  <c r="M1441" i="1" s="1"/>
  <c r="O1441" i="1"/>
  <c r="P1441" i="1"/>
  <c r="Q1441" i="1"/>
  <c r="R1441" i="1"/>
  <c r="S1441" i="1"/>
  <c r="T1441" i="1"/>
  <c r="B1442" i="1"/>
  <c r="C1442" i="1"/>
  <c r="D1442" i="1"/>
  <c r="E1442" i="1"/>
  <c r="F1442" i="1"/>
  <c r="G1442" i="1"/>
  <c r="J1442" i="1"/>
  <c r="M1442" i="1" s="1"/>
  <c r="O1442" i="1"/>
  <c r="P1442" i="1"/>
  <c r="Q1442" i="1"/>
  <c r="R1442" i="1"/>
  <c r="S1442" i="1"/>
  <c r="T1442" i="1"/>
  <c r="B1443" i="1"/>
  <c r="C1443" i="1"/>
  <c r="D1443" i="1"/>
  <c r="E1443" i="1"/>
  <c r="F1443" i="1"/>
  <c r="G1443" i="1"/>
  <c r="J1443" i="1"/>
  <c r="M1443" i="1" s="1"/>
  <c r="O1443" i="1"/>
  <c r="P1443" i="1"/>
  <c r="Q1443" i="1"/>
  <c r="R1443" i="1"/>
  <c r="S1443" i="1"/>
  <c r="T1443" i="1"/>
  <c r="B1444" i="1"/>
  <c r="C1444" i="1"/>
  <c r="D1444" i="1"/>
  <c r="E1444" i="1"/>
  <c r="F1444" i="1"/>
  <c r="G1444" i="1"/>
  <c r="J1444" i="1"/>
  <c r="M1444" i="1" s="1"/>
  <c r="O1444" i="1"/>
  <c r="P1444" i="1"/>
  <c r="Q1444" i="1"/>
  <c r="R1444" i="1"/>
  <c r="S1444" i="1"/>
  <c r="T1444" i="1"/>
  <c r="B1445" i="1"/>
  <c r="C1445" i="1"/>
  <c r="D1445" i="1"/>
  <c r="E1445" i="1"/>
  <c r="F1445" i="1"/>
  <c r="G1445" i="1"/>
  <c r="J1445" i="1"/>
  <c r="M1445" i="1" s="1"/>
  <c r="O1445" i="1"/>
  <c r="P1445" i="1"/>
  <c r="Q1445" i="1"/>
  <c r="R1445" i="1"/>
  <c r="S1445" i="1"/>
  <c r="T1445" i="1"/>
  <c r="B1446" i="1"/>
  <c r="C1446" i="1"/>
  <c r="D1446" i="1"/>
  <c r="E1446" i="1"/>
  <c r="F1446" i="1"/>
  <c r="G1446" i="1"/>
  <c r="J1446" i="1"/>
  <c r="M1446" i="1" s="1"/>
  <c r="O1446" i="1"/>
  <c r="P1446" i="1"/>
  <c r="Q1446" i="1"/>
  <c r="R1446" i="1"/>
  <c r="S1446" i="1"/>
  <c r="T1446" i="1"/>
  <c r="B1447" i="1"/>
  <c r="C1447" i="1"/>
  <c r="D1447" i="1"/>
  <c r="E1447" i="1"/>
  <c r="F1447" i="1"/>
  <c r="G1447" i="1"/>
  <c r="J1447" i="1"/>
  <c r="M1447" i="1" s="1"/>
  <c r="O1447" i="1"/>
  <c r="P1447" i="1"/>
  <c r="Q1447" i="1"/>
  <c r="R1447" i="1"/>
  <c r="S1447" i="1"/>
  <c r="T1447" i="1"/>
  <c r="B1448" i="1"/>
  <c r="C1448" i="1"/>
  <c r="D1448" i="1"/>
  <c r="E1448" i="1"/>
  <c r="F1448" i="1"/>
  <c r="G1448" i="1"/>
  <c r="J1448" i="1"/>
  <c r="M1448" i="1" s="1"/>
  <c r="O1448" i="1"/>
  <c r="P1448" i="1"/>
  <c r="Q1448" i="1"/>
  <c r="R1448" i="1"/>
  <c r="S1448" i="1"/>
  <c r="T1448" i="1"/>
  <c r="B1449" i="1"/>
  <c r="C1449" i="1"/>
  <c r="D1449" i="1"/>
  <c r="E1449" i="1"/>
  <c r="F1449" i="1"/>
  <c r="G1449" i="1"/>
  <c r="J1449" i="1"/>
  <c r="M1449" i="1" s="1"/>
  <c r="O1449" i="1"/>
  <c r="P1449" i="1"/>
  <c r="Q1449" i="1"/>
  <c r="R1449" i="1"/>
  <c r="S1449" i="1"/>
  <c r="T1449" i="1"/>
  <c r="B1450" i="1"/>
  <c r="C1450" i="1"/>
  <c r="D1450" i="1"/>
  <c r="E1450" i="1"/>
  <c r="F1450" i="1"/>
  <c r="G1450" i="1"/>
  <c r="J1450" i="1"/>
  <c r="M1450" i="1" s="1"/>
  <c r="O1450" i="1"/>
  <c r="P1450" i="1"/>
  <c r="Q1450" i="1"/>
  <c r="R1450" i="1"/>
  <c r="S1450" i="1"/>
  <c r="T1450" i="1"/>
  <c r="B1451" i="1"/>
  <c r="C1451" i="1"/>
  <c r="D1451" i="1"/>
  <c r="E1451" i="1"/>
  <c r="F1451" i="1"/>
  <c r="G1451" i="1"/>
  <c r="J1451" i="1"/>
  <c r="M1451" i="1" s="1"/>
  <c r="O1451" i="1"/>
  <c r="P1451" i="1"/>
  <c r="Q1451" i="1"/>
  <c r="R1451" i="1"/>
  <c r="S1451" i="1"/>
  <c r="T1451" i="1"/>
  <c r="B1452" i="1"/>
  <c r="C1452" i="1"/>
  <c r="D1452" i="1"/>
  <c r="E1452" i="1"/>
  <c r="F1452" i="1"/>
  <c r="G1452" i="1"/>
  <c r="J1452" i="1"/>
  <c r="M1452" i="1" s="1"/>
  <c r="O1452" i="1"/>
  <c r="P1452" i="1"/>
  <c r="Q1452" i="1"/>
  <c r="R1452" i="1"/>
  <c r="S1452" i="1"/>
  <c r="T1452" i="1"/>
  <c r="B1453" i="1"/>
  <c r="C1453" i="1"/>
  <c r="D1453" i="1"/>
  <c r="E1453" i="1"/>
  <c r="F1453" i="1"/>
  <c r="G1453" i="1"/>
  <c r="J1453" i="1"/>
  <c r="M1453" i="1" s="1"/>
  <c r="O1453" i="1"/>
  <c r="P1453" i="1"/>
  <c r="Q1453" i="1"/>
  <c r="R1453" i="1"/>
  <c r="S1453" i="1"/>
  <c r="T1453" i="1"/>
  <c r="B1454" i="1"/>
  <c r="C1454" i="1"/>
  <c r="D1454" i="1"/>
  <c r="E1454" i="1"/>
  <c r="F1454" i="1"/>
  <c r="G1454" i="1"/>
  <c r="J1454" i="1"/>
  <c r="M1454" i="1" s="1"/>
  <c r="O1454" i="1"/>
  <c r="P1454" i="1"/>
  <c r="Q1454" i="1"/>
  <c r="R1454" i="1"/>
  <c r="S1454" i="1"/>
  <c r="T1454" i="1"/>
  <c r="B1455" i="1"/>
  <c r="C1455" i="1"/>
  <c r="D1455" i="1"/>
  <c r="E1455" i="1"/>
  <c r="F1455" i="1"/>
  <c r="G1455" i="1"/>
  <c r="J1455" i="1"/>
  <c r="M1455" i="1" s="1"/>
  <c r="O1455" i="1"/>
  <c r="P1455" i="1"/>
  <c r="Q1455" i="1"/>
  <c r="R1455" i="1"/>
  <c r="S1455" i="1"/>
  <c r="T1455" i="1"/>
  <c r="B1456" i="1"/>
  <c r="C1456" i="1"/>
  <c r="D1456" i="1"/>
  <c r="E1456" i="1"/>
  <c r="F1456" i="1"/>
  <c r="G1456" i="1"/>
  <c r="J1456" i="1"/>
  <c r="M1456" i="1" s="1"/>
  <c r="O1456" i="1"/>
  <c r="P1456" i="1"/>
  <c r="Q1456" i="1"/>
  <c r="R1456" i="1"/>
  <c r="S1456" i="1"/>
  <c r="T1456" i="1"/>
  <c r="B1457" i="1"/>
  <c r="C1457" i="1"/>
  <c r="D1457" i="1"/>
  <c r="E1457" i="1"/>
  <c r="F1457" i="1"/>
  <c r="G1457" i="1"/>
  <c r="J1457" i="1"/>
  <c r="M1457" i="1" s="1"/>
  <c r="O1457" i="1"/>
  <c r="P1457" i="1"/>
  <c r="Q1457" i="1"/>
  <c r="R1457" i="1"/>
  <c r="S1457" i="1"/>
  <c r="T1457" i="1"/>
  <c r="B1458" i="1"/>
  <c r="C1458" i="1"/>
  <c r="D1458" i="1"/>
  <c r="E1458" i="1"/>
  <c r="F1458" i="1"/>
  <c r="G1458" i="1"/>
  <c r="J1458" i="1"/>
  <c r="M1458" i="1" s="1"/>
  <c r="O1458" i="1"/>
  <c r="P1458" i="1"/>
  <c r="Q1458" i="1"/>
  <c r="R1458" i="1"/>
  <c r="S1458" i="1"/>
  <c r="T1458" i="1"/>
  <c r="B1459" i="1"/>
  <c r="C1459" i="1"/>
  <c r="D1459" i="1"/>
  <c r="E1459" i="1"/>
  <c r="F1459" i="1"/>
  <c r="G1459" i="1"/>
  <c r="J1459" i="1"/>
  <c r="M1459" i="1" s="1"/>
  <c r="O1459" i="1"/>
  <c r="P1459" i="1"/>
  <c r="Q1459" i="1"/>
  <c r="R1459" i="1"/>
  <c r="S1459" i="1"/>
  <c r="T1459" i="1"/>
  <c r="B1460" i="1"/>
  <c r="C1460" i="1"/>
  <c r="D1460" i="1"/>
  <c r="E1460" i="1"/>
  <c r="F1460" i="1"/>
  <c r="G1460" i="1"/>
  <c r="J1460" i="1"/>
  <c r="M1460" i="1" s="1"/>
  <c r="O1460" i="1"/>
  <c r="P1460" i="1"/>
  <c r="Q1460" i="1"/>
  <c r="R1460" i="1"/>
  <c r="S1460" i="1"/>
  <c r="T1460" i="1"/>
  <c r="B1461" i="1"/>
  <c r="C1461" i="1"/>
  <c r="D1461" i="1"/>
  <c r="E1461" i="1"/>
  <c r="F1461" i="1"/>
  <c r="G1461" i="1"/>
  <c r="J1461" i="1"/>
  <c r="M1461" i="1" s="1"/>
  <c r="O1461" i="1"/>
  <c r="P1461" i="1"/>
  <c r="Q1461" i="1"/>
  <c r="R1461" i="1"/>
  <c r="S1461" i="1"/>
  <c r="T1461" i="1"/>
  <c r="B1462" i="1"/>
  <c r="C1462" i="1"/>
  <c r="D1462" i="1"/>
  <c r="E1462" i="1"/>
  <c r="F1462" i="1"/>
  <c r="G1462" i="1"/>
  <c r="J1462" i="1"/>
  <c r="M1462" i="1" s="1"/>
  <c r="O1462" i="1"/>
  <c r="P1462" i="1"/>
  <c r="Q1462" i="1"/>
  <c r="R1462" i="1"/>
  <c r="S1462" i="1"/>
  <c r="T1462" i="1"/>
  <c r="B1463" i="1"/>
  <c r="C1463" i="1"/>
  <c r="D1463" i="1"/>
  <c r="E1463" i="1"/>
  <c r="F1463" i="1"/>
  <c r="G1463" i="1"/>
  <c r="J1463" i="1"/>
  <c r="M1463" i="1" s="1"/>
  <c r="O1463" i="1"/>
  <c r="P1463" i="1"/>
  <c r="Q1463" i="1"/>
  <c r="R1463" i="1"/>
  <c r="S1463" i="1"/>
  <c r="T1463" i="1"/>
  <c r="B1464" i="1"/>
  <c r="C1464" i="1"/>
  <c r="D1464" i="1"/>
  <c r="E1464" i="1"/>
  <c r="F1464" i="1"/>
  <c r="G1464" i="1"/>
  <c r="J1464" i="1"/>
  <c r="M1464" i="1" s="1"/>
  <c r="O1464" i="1"/>
  <c r="P1464" i="1"/>
  <c r="Q1464" i="1"/>
  <c r="R1464" i="1"/>
  <c r="S1464" i="1"/>
  <c r="T1464" i="1"/>
  <c r="B1465" i="1"/>
  <c r="C1465" i="1"/>
  <c r="D1465" i="1"/>
  <c r="E1465" i="1"/>
  <c r="F1465" i="1"/>
  <c r="G1465" i="1"/>
  <c r="J1465" i="1"/>
  <c r="M1465" i="1" s="1"/>
  <c r="O1465" i="1"/>
  <c r="P1465" i="1"/>
  <c r="Q1465" i="1"/>
  <c r="R1465" i="1"/>
  <c r="S1465" i="1"/>
  <c r="T1465" i="1"/>
  <c r="B1466" i="1"/>
  <c r="C1466" i="1"/>
  <c r="D1466" i="1"/>
  <c r="E1466" i="1"/>
  <c r="F1466" i="1"/>
  <c r="G1466" i="1"/>
  <c r="J1466" i="1"/>
  <c r="M1466" i="1" s="1"/>
  <c r="O1466" i="1"/>
  <c r="P1466" i="1"/>
  <c r="Q1466" i="1"/>
  <c r="R1466" i="1"/>
  <c r="S1466" i="1"/>
  <c r="T1466" i="1"/>
  <c r="B1467" i="1"/>
  <c r="C1467" i="1"/>
  <c r="D1467" i="1"/>
  <c r="E1467" i="1"/>
  <c r="F1467" i="1"/>
  <c r="G1467" i="1"/>
  <c r="J1467" i="1"/>
  <c r="M1467" i="1" s="1"/>
  <c r="O1467" i="1"/>
  <c r="P1467" i="1"/>
  <c r="Q1467" i="1"/>
  <c r="R1467" i="1"/>
  <c r="S1467" i="1"/>
  <c r="T1467" i="1"/>
  <c r="B1468" i="1"/>
  <c r="C1468" i="1"/>
  <c r="D1468" i="1"/>
  <c r="E1468" i="1"/>
  <c r="F1468" i="1"/>
  <c r="G1468" i="1"/>
  <c r="J1468" i="1"/>
  <c r="M1468" i="1" s="1"/>
  <c r="O1468" i="1"/>
  <c r="P1468" i="1"/>
  <c r="Q1468" i="1"/>
  <c r="R1468" i="1"/>
  <c r="S1468" i="1"/>
  <c r="T1468" i="1"/>
  <c r="B1469" i="1"/>
  <c r="C1469" i="1"/>
  <c r="D1469" i="1"/>
  <c r="E1469" i="1"/>
  <c r="F1469" i="1"/>
  <c r="G1469" i="1"/>
  <c r="J1469" i="1"/>
  <c r="M1469" i="1" s="1"/>
  <c r="O1469" i="1"/>
  <c r="P1469" i="1"/>
  <c r="Q1469" i="1"/>
  <c r="R1469" i="1"/>
  <c r="S1469" i="1"/>
  <c r="T1469" i="1"/>
  <c r="B1470" i="1"/>
  <c r="C1470" i="1"/>
  <c r="D1470" i="1"/>
  <c r="E1470" i="1"/>
  <c r="F1470" i="1"/>
  <c r="G1470" i="1"/>
  <c r="J1470" i="1"/>
  <c r="M1470" i="1" s="1"/>
  <c r="O1470" i="1"/>
  <c r="P1470" i="1"/>
  <c r="Q1470" i="1"/>
  <c r="R1470" i="1"/>
  <c r="S1470" i="1"/>
  <c r="T1470" i="1"/>
  <c r="B1471" i="1"/>
  <c r="C1471" i="1"/>
  <c r="D1471" i="1"/>
  <c r="E1471" i="1"/>
  <c r="F1471" i="1"/>
  <c r="G1471" i="1"/>
  <c r="J1471" i="1"/>
  <c r="M1471" i="1" s="1"/>
  <c r="O1471" i="1"/>
  <c r="P1471" i="1"/>
  <c r="Q1471" i="1"/>
  <c r="R1471" i="1"/>
  <c r="S1471" i="1"/>
  <c r="T1471" i="1"/>
  <c r="B1472" i="1"/>
  <c r="C1472" i="1"/>
  <c r="D1472" i="1"/>
  <c r="E1472" i="1"/>
  <c r="F1472" i="1"/>
  <c r="G1472" i="1"/>
  <c r="J1472" i="1"/>
  <c r="M1472" i="1" s="1"/>
  <c r="O1472" i="1"/>
  <c r="P1472" i="1"/>
  <c r="Q1472" i="1"/>
  <c r="R1472" i="1"/>
  <c r="S1472" i="1"/>
  <c r="T1472" i="1"/>
  <c r="B1473" i="1"/>
  <c r="C1473" i="1"/>
  <c r="D1473" i="1"/>
  <c r="E1473" i="1"/>
  <c r="F1473" i="1"/>
  <c r="G1473" i="1"/>
  <c r="J1473" i="1"/>
  <c r="M1473" i="1" s="1"/>
  <c r="O1473" i="1"/>
  <c r="P1473" i="1"/>
  <c r="Q1473" i="1"/>
  <c r="R1473" i="1"/>
  <c r="S1473" i="1"/>
  <c r="T1473" i="1"/>
  <c r="B1474" i="1"/>
  <c r="C1474" i="1"/>
  <c r="D1474" i="1"/>
  <c r="E1474" i="1"/>
  <c r="F1474" i="1"/>
  <c r="G1474" i="1"/>
  <c r="J1474" i="1"/>
  <c r="M1474" i="1" s="1"/>
  <c r="O1474" i="1"/>
  <c r="P1474" i="1"/>
  <c r="Q1474" i="1"/>
  <c r="R1474" i="1"/>
  <c r="S1474" i="1"/>
  <c r="T1474" i="1"/>
  <c r="B1475" i="1"/>
  <c r="C1475" i="1"/>
  <c r="D1475" i="1"/>
  <c r="E1475" i="1"/>
  <c r="F1475" i="1"/>
  <c r="G1475" i="1"/>
  <c r="J1475" i="1"/>
  <c r="M1475" i="1" s="1"/>
  <c r="O1475" i="1"/>
  <c r="P1475" i="1"/>
  <c r="Q1475" i="1"/>
  <c r="R1475" i="1"/>
  <c r="S1475" i="1"/>
  <c r="T1475" i="1"/>
  <c r="B1476" i="1"/>
  <c r="C1476" i="1"/>
  <c r="D1476" i="1"/>
  <c r="E1476" i="1"/>
  <c r="F1476" i="1"/>
  <c r="G1476" i="1"/>
  <c r="J1476" i="1"/>
  <c r="M1476" i="1" s="1"/>
  <c r="O1476" i="1"/>
  <c r="P1476" i="1"/>
  <c r="Q1476" i="1"/>
  <c r="R1476" i="1"/>
  <c r="S1476" i="1"/>
  <c r="T1476" i="1"/>
  <c r="B1477" i="1"/>
  <c r="C1477" i="1"/>
  <c r="D1477" i="1"/>
  <c r="E1477" i="1"/>
  <c r="F1477" i="1"/>
  <c r="G1477" i="1"/>
  <c r="J1477" i="1"/>
  <c r="M1477" i="1" s="1"/>
  <c r="O1477" i="1"/>
  <c r="P1477" i="1"/>
  <c r="Q1477" i="1"/>
  <c r="R1477" i="1"/>
  <c r="S1477" i="1"/>
  <c r="T1477" i="1"/>
  <c r="B1478" i="1"/>
  <c r="C1478" i="1"/>
  <c r="D1478" i="1"/>
  <c r="E1478" i="1"/>
  <c r="F1478" i="1"/>
  <c r="G1478" i="1"/>
  <c r="J1478" i="1"/>
  <c r="M1478" i="1" s="1"/>
  <c r="O1478" i="1"/>
  <c r="P1478" i="1"/>
  <c r="Q1478" i="1"/>
  <c r="R1478" i="1"/>
  <c r="S1478" i="1"/>
  <c r="T1478" i="1"/>
  <c r="B1479" i="1"/>
  <c r="C1479" i="1"/>
  <c r="D1479" i="1"/>
  <c r="E1479" i="1"/>
  <c r="F1479" i="1"/>
  <c r="G1479" i="1"/>
  <c r="J1479" i="1"/>
  <c r="M1479" i="1" s="1"/>
  <c r="O1479" i="1"/>
  <c r="P1479" i="1"/>
  <c r="Q1479" i="1"/>
  <c r="R1479" i="1"/>
  <c r="S1479" i="1"/>
  <c r="T1479" i="1"/>
  <c r="B1480" i="1"/>
  <c r="C1480" i="1"/>
  <c r="D1480" i="1"/>
  <c r="E1480" i="1"/>
  <c r="F1480" i="1"/>
  <c r="G1480" i="1"/>
  <c r="J1480" i="1"/>
  <c r="M1480" i="1" s="1"/>
  <c r="O1480" i="1"/>
  <c r="P1480" i="1"/>
  <c r="Q1480" i="1"/>
  <c r="R1480" i="1"/>
  <c r="S1480" i="1"/>
  <c r="T1480" i="1"/>
  <c r="B1481" i="1"/>
  <c r="C1481" i="1"/>
  <c r="D1481" i="1"/>
  <c r="E1481" i="1"/>
  <c r="F1481" i="1"/>
  <c r="G1481" i="1"/>
  <c r="J1481" i="1"/>
  <c r="M1481" i="1" s="1"/>
  <c r="O1481" i="1"/>
  <c r="P1481" i="1"/>
  <c r="Q1481" i="1"/>
  <c r="R1481" i="1"/>
  <c r="S1481" i="1"/>
  <c r="T1481" i="1"/>
  <c r="B1482" i="1"/>
  <c r="C1482" i="1"/>
  <c r="D1482" i="1"/>
  <c r="E1482" i="1"/>
  <c r="F1482" i="1"/>
  <c r="G1482" i="1"/>
  <c r="J1482" i="1"/>
  <c r="M1482" i="1" s="1"/>
  <c r="O1482" i="1"/>
  <c r="P1482" i="1"/>
  <c r="Q1482" i="1"/>
  <c r="R1482" i="1"/>
  <c r="S1482" i="1"/>
  <c r="T1482" i="1"/>
  <c r="B1483" i="1"/>
  <c r="C1483" i="1"/>
  <c r="D1483" i="1"/>
  <c r="E1483" i="1"/>
  <c r="F1483" i="1"/>
  <c r="G1483" i="1"/>
  <c r="J1483" i="1"/>
  <c r="M1483" i="1" s="1"/>
  <c r="O1483" i="1"/>
  <c r="P1483" i="1"/>
  <c r="Q1483" i="1"/>
  <c r="R1483" i="1"/>
  <c r="S1483" i="1"/>
  <c r="T1483" i="1"/>
  <c r="B1484" i="1"/>
  <c r="C1484" i="1"/>
  <c r="D1484" i="1"/>
  <c r="E1484" i="1"/>
  <c r="F1484" i="1"/>
  <c r="G1484" i="1"/>
  <c r="J1484" i="1"/>
  <c r="M1484" i="1" s="1"/>
  <c r="O1484" i="1"/>
  <c r="P1484" i="1"/>
  <c r="Q1484" i="1"/>
  <c r="R1484" i="1"/>
  <c r="S1484" i="1"/>
  <c r="T1484" i="1"/>
  <c r="B1485" i="1"/>
  <c r="C1485" i="1"/>
  <c r="D1485" i="1"/>
  <c r="E1485" i="1"/>
  <c r="F1485" i="1"/>
  <c r="G1485" i="1"/>
  <c r="J1485" i="1"/>
  <c r="M1485" i="1" s="1"/>
  <c r="O1485" i="1"/>
  <c r="P1485" i="1"/>
  <c r="Q1485" i="1"/>
  <c r="R1485" i="1"/>
  <c r="S1485" i="1"/>
  <c r="T1485" i="1"/>
  <c r="B1486" i="1"/>
  <c r="C1486" i="1"/>
  <c r="D1486" i="1"/>
  <c r="E1486" i="1"/>
  <c r="F1486" i="1"/>
  <c r="G1486" i="1"/>
  <c r="J1486" i="1"/>
  <c r="M1486" i="1" s="1"/>
  <c r="O1486" i="1"/>
  <c r="P1486" i="1"/>
  <c r="Q1486" i="1"/>
  <c r="R1486" i="1"/>
  <c r="S1486" i="1"/>
  <c r="T1486" i="1"/>
  <c r="B1487" i="1"/>
  <c r="C1487" i="1"/>
  <c r="D1487" i="1"/>
  <c r="E1487" i="1"/>
  <c r="F1487" i="1"/>
  <c r="G1487" i="1"/>
  <c r="J1487" i="1"/>
  <c r="M1487" i="1" s="1"/>
  <c r="O1487" i="1"/>
  <c r="P1487" i="1"/>
  <c r="Q1487" i="1"/>
  <c r="R1487" i="1"/>
  <c r="S1487" i="1"/>
  <c r="T1487" i="1"/>
  <c r="B1488" i="1"/>
  <c r="C1488" i="1"/>
  <c r="D1488" i="1"/>
  <c r="E1488" i="1"/>
  <c r="F1488" i="1"/>
  <c r="G1488" i="1"/>
  <c r="J1488" i="1"/>
  <c r="M1488" i="1" s="1"/>
  <c r="O1488" i="1"/>
  <c r="P1488" i="1"/>
  <c r="Q1488" i="1"/>
  <c r="R1488" i="1"/>
  <c r="S1488" i="1"/>
  <c r="T1488" i="1"/>
  <c r="B1489" i="1"/>
  <c r="C1489" i="1"/>
  <c r="D1489" i="1"/>
  <c r="E1489" i="1"/>
  <c r="F1489" i="1"/>
  <c r="G1489" i="1"/>
  <c r="J1489" i="1"/>
  <c r="M1489" i="1" s="1"/>
  <c r="O1489" i="1"/>
  <c r="P1489" i="1"/>
  <c r="Q1489" i="1"/>
  <c r="R1489" i="1"/>
  <c r="S1489" i="1"/>
  <c r="T1489" i="1"/>
  <c r="B1490" i="1"/>
  <c r="C1490" i="1"/>
  <c r="D1490" i="1"/>
  <c r="E1490" i="1"/>
  <c r="F1490" i="1"/>
  <c r="G1490" i="1"/>
  <c r="J1490" i="1"/>
  <c r="M1490" i="1" s="1"/>
  <c r="O1490" i="1"/>
  <c r="P1490" i="1"/>
  <c r="Q1490" i="1"/>
  <c r="R1490" i="1"/>
  <c r="S1490" i="1"/>
  <c r="T1490" i="1"/>
  <c r="B1491" i="1"/>
  <c r="C1491" i="1"/>
  <c r="D1491" i="1"/>
  <c r="E1491" i="1"/>
  <c r="F1491" i="1"/>
  <c r="G1491" i="1"/>
  <c r="J1491" i="1"/>
  <c r="M1491" i="1" s="1"/>
  <c r="O1491" i="1"/>
  <c r="P1491" i="1"/>
  <c r="Q1491" i="1"/>
  <c r="R1491" i="1"/>
  <c r="S1491" i="1"/>
  <c r="T1491" i="1"/>
  <c r="B1492" i="1"/>
  <c r="C1492" i="1"/>
  <c r="D1492" i="1"/>
  <c r="E1492" i="1"/>
  <c r="F1492" i="1"/>
  <c r="G1492" i="1"/>
  <c r="J1492" i="1"/>
  <c r="M1492" i="1" s="1"/>
  <c r="O1492" i="1"/>
  <c r="P1492" i="1"/>
  <c r="Q1492" i="1"/>
  <c r="R1492" i="1"/>
  <c r="S1492" i="1"/>
  <c r="T1492" i="1"/>
  <c r="B1493" i="1"/>
  <c r="C1493" i="1"/>
  <c r="D1493" i="1"/>
  <c r="E1493" i="1"/>
  <c r="F1493" i="1"/>
  <c r="G1493" i="1"/>
  <c r="J1493" i="1"/>
  <c r="M1493" i="1" s="1"/>
  <c r="O1493" i="1"/>
  <c r="P1493" i="1"/>
  <c r="Q1493" i="1"/>
  <c r="R1493" i="1"/>
  <c r="S1493" i="1"/>
  <c r="T1493" i="1"/>
  <c r="B1494" i="1"/>
  <c r="C1494" i="1"/>
  <c r="D1494" i="1"/>
  <c r="E1494" i="1"/>
  <c r="F1494" i="1"/>
  <c r="G1494" i="1"/>
  <c r="J1494" i="1"/>
  <c r="M1494" i="1" s="1"/>
  <c r="O1494" i="1"/>
  <c r="P1494" i="1"/>
  <c r="Q1494" i="1"/>
  <c r="R1494" i="1"/>
  <c r="S1494" i="1"/>
  <c r="T1494" i="1"/>
  <c r="B1495" i="1"/>
  <c r="C1495" i="1"/>
  <c r="D1495" i="1"/>
  <c r="E1495" i="1"/>
  <c r="F1495" i="1"/>
  <c r="G1495" i="1"/>
  <c r="J1495" i="1"/>
  <c r="M1495" i="1" s="1"/>
  <c r="O1495" i="1"/>
  <c r="P1495" i="1"/>
  <c r="Q1495" i="1"/>
  <c r="R1495" i="1"/>
  <c r="S1495" i="1"/>
  <c r="T1495" i="1"/>
  <c r="B1496" i="1"/>
  <c r="C1496" i="1"/>
  <c r="D1496" i="1"/>
  <c r="E1496" i="1"/>
  <c r="F1496" i="1"/>
  <c r="G1496" i="1"/>
  <c r="J1496" i="1"/>
  <c r="M1496" i="1" s="1"/>
  <c r="O1496" i="1"/>
  <c r="P1496" i="1"/>
  <c r="Q1496" i="1"/>
  <c r="R1496" i="1"/>
  <c r="S1496" i="1"/>
  <c r="T1496" i="1"/>
  <c r="B1497" i="1"/>
  <c r="C1497" i="1"/>
  <c r="D1497" i="1"/>
  <c r="E1497" i="1"/>
  <c r="F1497" i="1"/>
  <c r="G1497" i="1"/>
  <c r="J1497" i="1"/>
  <c r="M1497" i="1" s="1"/>
  <c r="O1497" i="1"/>
  <c r="P1497" i="1"/>
  <c r="Q1497" i="1"/>
  <c r="R1497" i="1"/>
  <c r="S1497" i="1"/>
  <c r="T1497" i="1"/>
  <c r="B1498" i="1"/>
  <c r="C1498" i="1"/>
  <c r="D1498" i="1"/>
  <c r="E1498" i="1"/>
  <c r="F1498" i="1"/>
  <c r="G1498" i="1"/>
  <c r="J1498" i="1"/>
  <c r="M1498" i="1" s="1"/>
  <c r="O1498" i="1"/>
  <c r="P1498" i="1"/>
  <c r="Q1498" i="1"/>
  <c r="R1498" i="1"/>
  <c r="S1498" i="1"/>
  <c r="T1498" i="1"/>
  <c r="B1499" i="1"/>
  <c r="C1499" i="1"/>
  <c r="D1499" i="1"/>
  <c r="E1499" i="1"/>
  <c r="F1499" i="1"/>
  <c r="G1499" i="1"/>
  <c r="J1499" i="1"/>
  <c r="M1499" i="1" s="1"/>
  <c r="O1499" i="1"/>
  <c r="P1499" i="1"/>
  <c r="Q1499" i="1"/>
  <c r="R1499" i="1"/>
  <c r="S1499" i="1"/>
  <c r="T1499" i="1"/>
  <c r="B1500" i="1"/>
  <c r="C1500" i="1"/>
  <c r="D1500" i="1"/>
  <c r="E1500" i="1"/>
  <c r="F1500" i="1"/>
  <c r="G1500" i="1"/>
  <c r="J1500" i="1"/>
  <c r="M1500" i="1" s="1"/>
  <c r="O1500" i="1"/>
  <c r="P1500" i="1"/>
  <c r="Q1500" i="1"/>
  <c r="R1500" i="1"/>
  <c r="S1500" i="1"/>
  <c r="T1500" i="1"/>
  <c r="B1501" i="1"/>
  <c r="C1501" i="1"/>
  <c r="D1501" i="1"/>
  <c r="E1501" i="1"/>
  <c r="F1501" i="1"/>
  <c r="G1501" i="1"/>
  <c r="J1501" i="1"/>
  <c r="M1501" i="1" s="1"/>
  <c r="O1501" i="1"/>
  <c r="P1501" i="1"/>
  <c r="Q1501" i="1"/>
  <c r="R1501" i="1"/>
  <c r="S1501" i="1"/>
  <c r="T1501" i="1"/>
  <c r="B1502" i="1"/>
  <c r="C1502" i="1"/>
  <c r="D1502" i="1"/>
  <c r="E1502" i="1"/>
  <c r="F1502" i="1"/>
  <c r="G1502" i="1"/>
  <c r="J1502" i="1"/>
  <c r="M1502" i="1" s="1"/>
  <c r="O1502" i="1"/>
  <c r="P1502" i="1"/>
  <c r="Q1502" i="1"/>
  <c r="R1502" i="1"/>
  <c r="S1502" i="1"/>
  <c r="T1502" i="1"/>
  <c r="B1503" i="1"/>
  <c r="C1503" i="1"/>
  <c r="D1503" i="1"/>
  <c r="E1503" i="1"/>
  <c r="F1503" i="1"/>
  <c r="G1503" i="1"/>
  <c r="J1503" i="1"/>
  <c r="M1503" i="1" s="1"/>
  <c r="O1503" i="1"/>
  <c r="P1503" i="1"/>
  <c r="Q1503" i="1"/>
  <c r="R1503" i="1"/>
  <c r="S1503" i="1"/>
  <c r="T1503" i="1"/>
  <c r="B1504" i="1"/>
  <c r="C1504" i="1"/>
  <c r="D1504" i="1"/>
  <c r="E1504" i="1"/>
  <c r="F1504" i="1"/>
  <c r="G1504" i="1"/>
  <c r="J1504" i="1"/>
  <c r="M1504" i="1" s="1"/>
  <c r="O1504" i="1"/>
  <c r="P1504" i="1"/>
  <c r="Q1504" i="1"/>
  <c r="R1504" i="1"/>
  <c r="S1504" i="1"/>
  <c r="T1504" i="1"/>
  <c r="B1505" i="1"/>
  <c r="C1505" i="1"/>
  <c r="D1505" i="1"/>
  <c r="E1505" i="1"/>
  <c r="F1505" i="1"/>
  <c r="G1505" i="1"/>
  <c r="J1505" i="1"/>
  <c r="M1505" i="1" s="1"/>
  <c r="O1505" i="1"/>
  <c r="P1505" i="1"/>
  <c r="Q1505" i="1"/>
  <c r="R1505" i="1"/>
  <c r="S1505" i="1"/>
  <c r="T1505" i="1"/>
  <c r="B1506" i="1"/>
  <c r="C1506" i="1"/>
  <c r="D1506" i="1"/>
  <c r="E1506" i="1"/>
  <c r="F1506" i="1"/>
  <c r="G1506" i="1"/>
  <c r="J1506" i="1"/>
  <c r="M1506" i="1" s="1"/>
  <c r="O1506" i="1"/>
  <c r="P1506" i="1"/>
  <c r="Q1506" i="1"/>
  <c r="R1506" i="1"/>
  <c r="S1506" i="1"/>
  <c r="T1506" i="1"/>
  <c r="B1507" i="1"/>
  <c r="C1507" i="1"/>
  <c r="D1507" i="1"/>
  <c r="E1507" i="1"/>
  <c r="F1507" i="1"/>
  <c r="G1507" i="1"/>
  <c r="J1507" i="1"/>
  <c r="M1507" i="1" s="1"/>
  <c r="O1507" i="1"/>
  <c r="P1507" i="1"/>
  <c r="Q1507" i="1"/>
  <c r="R1507" i="1"/>
  <c r="S1507" i="1"/>
  <c r="T1507" i="1"/>
  <c r="B1508" i="1"/>
  <c r="C1508" i="1"/>
  <c r="D1508" i="1"/>
  <c r="E1508" i="1"/>
  <c r="F1508" i="1"/>
  <c r="G1508" i="1"/>
  <c r="J1508" i="1"/>
  <c r="M1508" i="1" s="1"/>
  <c r="O1508" i="1"/>
  <c r="P1508" i="1"/>
  <c r="Q1508" i="1"/>
  <c r="R1508" i="1"/>
  <c r="S1508" i="1"/>
  <c r="T1508" i="1"/>
  <c r="B1509" i="1"/>
  <c r="C1509" i="1"/>
  <c r="D1509" i="1"/>
  <c r="E1509" i="1"/>
  <c r="F1509" i="1"/>
  <c r="G1509" i="1"/>
  <c r="J1509" i="1"/>
  <c r="M1509" i="1" s="1"/>
  <c r="O1509" i="1"/>
  <c r="P1509" i="1"/>
  <c r="Q1509" i="1"/>
  <c r="R1509" i="1"/>
  <c r="S1509" i="1"/>
  <c r="T1509" i="1"/>
  <c r="B1510" i="1"/>
  <c r="C1510" i="1"/>
  <c r="D1510" i="1"/>
  <c r="E1510" i="1"/>
  <c r="F1510" i="1"/>
  <c r="G1510" i="1"/>
  <c r="J1510" i="1"/>
  <c r="M1510" i="1" s="1"/>
  <c r="O1510" i="1"/>
  <c r="P1510" i="1"/>
  <c r="Q1510" i="1"/>
  <c r="R1510" i="1"/>
  <c r="S1510" i="1"/>
  <c r="T1510" i="1"/>
  <c r="B1511" i="1"/>
  <c r="C1511" i="1"/>
  <c r="D1511" i="1"/>
  <c r="E1511" i="1"/>
  <c r="F1511" i="1"/>
  <c r="G1511" i="1"/>
  <c r="J1511" i="1"/>
  <c r="M1511" i="1" s="1"/>
  <c r="O1511" i="1"/>
  <c r="P1511" i="1"/>
  <c r="Q1511" i="1"/>
  <c r="R1511" i="1"/>
  <c r="S1511" i="1"/>
  <c r="T1511" i="1"/>
  <c r="B1512" i="1"/>
  <c r="C1512" i="1"/>
  <c r="D1512" i="1"/>
  <c r="E1512" i="1"/>
  <c r="F1512" i="1"/>
  <c r="G1512" i="1"/>
  <c r="J1512" i="1"/>
  <c r="M1512" i="1" s="1"/>
  <c r="O1512" i="1"/>
  <c r="P1512" i="1"/>
  <c r="Q1512" i="1"/>
  <c r="R1512" i="1"/>
  <c r="S1512" i="1"/>
  <c r="T1512" i="1"/>
  <c r="B1513" i="1"/>
  <c r="C1513" i="1"/>
  <c r="D1513" i="1"/>
  <c r="E1513" i="1"/>
  <c r="F1513" i="1"/>
  <c r="G1513" i="1"/>
  <c r="J1513" i="1"/>
  <c r="M1513" i="1" s="1"/>
  <c r="O1513" i="1"/>
  <c r="P1513" i="1"/>
  <c r="Q1513" i="1"/>
  <c r="R1513" i="1"/>
  <c r="S1513" i="1"/>
  <c r="T1513" i="1"/>
  <c r="B1514" i="1"/>
  <c r="C1514" i="1"/>
  <c r="D1514" i="1"/>
  <c r="E1514" i="1"/>
  <c r="F1514" i="1"/>
  <c r="G1514" i="1"/>
  <c r="J1514" i="1"/>
  <c r="M1514" i="1" s="1"/>
  <c r="O1514" i="1"/>
  <c r="P1514" i="1"/>
  <c r="Q1514" i="1"/>
  <c r="R1514" i="1"/>
  <c r="S1514" i="1"/>
  <c r="T1514" i="1"/>
  <c r="B1515" i="1"/>
  <c r="C1515" i="1"/>
  <c r="D1515" i="1"/>
  <c r="E1515" i="1"/>
  <c r="F1515" i="1"/>
  <c r="G1515" i="1"/>
  <c r="J1515" i="1"/>
  <c r="M1515" i="1" s="1"/>
  <c r="O1515" i="1"/>
  <c r="P1515" i="1"/>
  <c r="Q1515" i="1"/>
  <c r="R1515" i="1"/>
  <c r="S1515" i="1"/>
  <c r="T1515" i="1"/>
  <c r="B1516" i="1"/>
  <c r="C1516" i="1"/>
  <c r="D1516" i="1"/>
  <c r="E1516" i="1"/>
  <c r="F1516" i="1"/>
  <c r="G1516" i="1"/>
  <c r="J1516" i="1"/>
  <c r="M1516" i="1" s="1"/>
  <c r="O1516" i="1"/>
  <c r="P1516" i="1"/>
  <c r="Q1516" i="1"/>
  <c r="R1516" i="1"/>
  <c r="S1516" i="1"/>
  <c r="T1516" i="1"/>
  <c r="B1517" i="1"/>
  <c r="C1517" i="1"/>
  <c r="D1517" i="1"/>
  <c r="E1517" i="1"/>
  <c r="F1517" i="1"/>
  <c r="G1517" i="1"/>
  <c r="J1517" i="1"/>
  <c r="M1517" i="1" s="1"/>
  <c r="O1517" i="1"/>
  <c r="P1517" i="1"/>
  <c r="Q1517" i="1"/>
  <c r="R1517" i="1"/>
  <c r="S1517" i="1"/>
  <c r="T1517" i="1"/>
  <c r="B1518" i="1"/>
  <c r="C1518" i="1"/>
  <c r="D1518" i="1"/>
  <c r="E1518" i="1"/>
  <c r="F1518" i="1"/>
  <c r="G1518" i="1"/>
  <c r="J1518" i="1"/>
  <c r="M1518" i="1" s="1"/>
  <c r="O1518" i="1"/>
  <c r="P1518" i="1"/>
  <c r="Q1518" i="1"/>
  <c r="R1518" i="1"/>
  <c r="S1518" i="1"/>
  <c r="T1518" i="1"/>
  <c r="B1519" i="1"/>
  <c r="C1519" i="1"/>
  <c r="D1519" i="1"/>
  <c r="E1519" i="1"/>
  <c r="F1519" i="1"/>
  <c r="G1519" i="1"/>
  <c r="J1519" i="1"/>
  <c r="M1519" i="1" s="1"/>
  <c r="O1519" i="1"/>
  <c r="P1519" i="1"/>
  <c r="Q1519" i="1"/>
  <c r="R1519" i="1"/>
  <c r="S1519" i="1"/>
  <c r="T1519" i="1"/>
  <c r="B1520" i="1"/>
  <c r="C1520" i="1"/>
  <c r="D1520" i="1"/>
  <c r="E1520" i="1"/>
  <c r="F1520" i="1"/>
  <c r="G1520" i="1"/>
  <c r="J1520" i="1"/>
  <c r="M1520" i="1" s="1"/>
  <c r="O1520" i="1"/>
  <c r="P1520" i="1"/>
  <c r="Q1520" i="1"/>
  <c r="R1520" i="1"/>
  <c r="S1520" i="1"/>
  <c r="T1520" i="1"/>
  <c r="B1521" i="1"/>
  <c r="C1521" i="1"/>
  <c r="D1521" i="1"/>
  <c r="E1521" i="1"/>
  <c r="F1521" i="1"/>
  <c r="G1521" i="1"/>
  <c r="J1521" i="1"/>
  <c r="M1521" i="1" s="1"/>
  <c r="O1521" i="1"/>
  <c r="P1521" i="1"/>
  <c r="Q1521" i="1"/>
  <c r="R1521" i="1"/>
  <c r="S1521" i="1"/>
  <c r="T1521" i="1"/>
  <c r="B1522" i="1"/>
  <c r="C1522" i="1"/>
  <c r="D1522" i="1"/>
  <c r="E1522" i="1"/>
  <c r="F1522" i="1"/>
  <c r="G1522" i="1"/>
  <c r="J1522" i="1"/>
  <c r="M1522" i="1" s="1"/>
  <c r="O1522" i="1"/>
  <c r="P1522" i="1"/>
  <c r="Q1522" i="1"/>
  <c r="R1522" i="1"/>
  <c r="S1522" i="1"/>
  <c r="T1522" i="1"/>
  <c r="B1523" i="1"/>
  <c r="C1523" i="1"/>
  <c r="D1523" i="1"/>
  <c r="E1523" i="1"/>
  <c r="F1523" i="1"/>
  <c r="G1523" i="1"/>
  <c r="J1523" i="1"/>
  <c r="M1523" i="1" s="1"/>
  <c r="O1523" i="1"/>
  <c r="P1523" i="1"/>
  <c r="Q1523" i="1"/>
  <c r="R1523" i="1"/>
  <c r="S1523" i="1"/>
  <c r="T1523" i="1"/>
  <c r="B1524" i="1"/>
  <c r="C1524" i="1"/>
  <c r="D1524" i="1"/>
  <c r="E1524" i="1"/>
  <c r="F1524" i="1"/>
  <c r="G1524" i="1"/>
  <c r="J1524" i="1"/>
  <c r="M1524" i="1" s="1"/>
  <c r="O1524" i="1"/>
  <c r="P1524" i="1"/>
  <c r="Q1524" i="1"/>
  <c r="R1524" i="1"/>
  <c r="S1524" i="1"/>
  <c r="T1524" i="1"/>
  <c r="B1525" i="1"/>
  <c r="C1525" i="1"/>
  <c r="D1525" i="1"/>
  <c r="E1525" i="1"/>
  <c r="F1525" i="1"/>
  <c r="G1525" i="1"/>
  <c r="J1525" i="1"/>
  <c r="M1525" i="1" s="1"/>
  <c r="O1525" i="1"/>
  <c r="P1525" i="1"/>
  <c r="Q1525" i="1"/>
  <c r="R1525" i="1"/>
  <c r="S1525" i="1"/>
  <c r="T1525" i="1"/>
  <c r="B1526" i="1"/>
  <c r="C1526" i="1"/>
  <c r="D1526" i="1"/>
  <c r="E1526" i="1"/>
  <c r="F1526" i="1"/>
  <c r="G1526" i="1"/>
  <c r="J1526" i="1"/>
  <c r="M1526" i="1" s="1"/>
  <c r="O1526" i="1"/>
  <c r="P1526" i="1"/>
  <c r="Q1526" i="1"/>
  <c r="R1526" i="1"/>
  <c r="S1526" i="1"/>
  <c r="T1526" i="1"/>
  <c r="B1527" i="1"/>
  <c r="C1527" i="1"/>
  <c r="D1527" i="1"/>
  <c r="E1527" i="1"/>
  <c r="F1527" i="1"/>
  <c r="G1527" i="1"/>
  <c r="J1527" i="1"/>
  <c r="M1527" i="1" s="1"/>
  <c r="O1527" i="1"/>
  <c r="P1527" i="1"/>
  <c r="Q1527" i="1"/>
  <c r="R1527" i="1"/>
  <c r="S1527" i="1"/>
  <c r="T1527" i="1"/>
  <c r="B1528" i="1"/>
  <c r="C1528" i="1"/>
  <c r="D1528" i="1"/>
  <c r="E1528" i="1"/>
  <c r="F1528" i="1"/>
  <c r="G1528" i="1"/>
  <c r="J1528" i="1"/>
  <c r="M1528" i="1" s="1"/>
  <c r="O1528" i="1"/>
  <c r="P1528" i="1"/>
  <c r="Q1528" i="1"/>
  <c r="R1528" i="1"/>
  <c r="S1528" i="1"/>
  <c r="T1528" i="1"/>
  <c r="B1529" i="1"/>
  <c r="C1529" i="1"/>
  <c r="D1529" i="1"/>
  <c r="E1529" i="1"/>
  <c r="F1529" i="1"/>
  <c r="G1529" i="1"/>
  <c r="J1529" i="1"/>
  <c r="M1529" i="1" s="1"/>
  <c r="O1529" i="1"/>
  <c r="P1529" i="1"/>
  <c r="Q1529" i="1"/>
  <c r="R1529" i="1"/>
  <c r="S1529" i="1"/>
  <c r="T1529" i="1"/>
  <c r="B1530" i="1"/>
  <c r="C1530" i="1"/>
  <c r="D1530" i="1"/>
  <c r="E1530" i="1"/>
  <c r="F1530" i="1"/>
  <c r="G1530" i="1"/>
  <c r="J1530" i="1"/>
  <c r="M1530" i="1" s="1"/>
  <c r="O1530" i="1"/>
  <c r="P1530" i="1"/>
  <c r="Q1530" i="1"/>
  <c r="R1530" i="1"/>
  <c r="S1530" i="1"/>
  <c r="T1530" i="1"/>
  <c r="B1531" i="1"/>
  <c r="C1531" i="1"/>
  <c r="D1531" i="1"/>
  <c r="E1531" i="1"/>
  <c r="F1531" i="1"/>
  <c r="G1531" i="1"/>
  <c r="J1531" i="1"/>
  <c r="M1531" i="1" s="1"/>
  <c r="O1531" i="1"/>
  <c r="P1531" i="1"/>
  <c r="Q1531" i="1"/>
  <c r="R1531" i="1"/>
  <c r="S1531" i="1"/>
  <c r="T1531" i="1"/>
  <c r="B1532" i="1"/>
  <c r="C1532" i="1"/>
  <c r="D1532" i="1"/>
  <c r="E1532" i="1"/>
  <c r="F1532" i="1"/>
  <c r="G1532" i="1"/>
  <c r="J1532" i="1"/>
  <c r="M1532" i="1" s="1"/>
  <c r="O1532" i="1"/>
  <c r="P1532" i="1"/>
  <c r="Q1532" i="1"/>
  <c r="R1532" i="1"/>
  <c r="S1532" i="1"/>
  <c r="T1532" i="1"/>
  <c r="B1533" i="1"/>
  <c r="C1533" i="1"/>
  <c r="D1533" i="1"/>
  <c r="E1533" i="1"/>
  <c r="F1533" i="1"/>
  <c r="G1533" i="1"/>
  <c r="J1533" i="1"/>
  <c r="M1533" i="1" s="1"/>
  <c r="O1533" i="1"/>
  <c r="P1533" i="1"/>
  <c r="Q1533" i="1"/>
  <c r="R1533" i="1"/>
  <c r="S1533" i="1"/>
  <c r="T1533" i="1"/>
  <c r="B1534" i="1"/>
  <c r="C1534" i="1"/>
  <c r="D1534" i="1"/>
  <c r="E1534" i="1"/>
  <c r="F1534" i="1"/>
  <c r="G1534" i="1"/>
  <c r="J1534" i="1"/>
  <c r="M1534" i="1" s="1"/>
  <c r="O1534" i="1"/>
  <c r="P1534" i="1"/>
  <c r="Q1534" i="1"/>
  <c r="R1534" i="1"/>
  <c r="S1534" i="1"/>
  <c r="T1534" i="1"/>
  <c r="B1535" i="1"/>
  <c r="C1535" i="1"/>
  <c r="D1535" i="1"/>
  <c r="E1535" i="1"/>
  <c r="F1535" i="1"/>
  <c r="G1535" i="1"/>
  <c r="J1535" i="1"/>
  <c r="M1535" i="1" s="1"/>
  <c r="O1535" i="1"/>
  <c r="P1535" i="1"/>
  <c r="Q1535" i="1"/>
  <c r="R1535" i="1"/>
  <c r="S1535" i="1"/>
  <c r="T1535" i="1"/>
  <c r="B1536" i="1"/>
  <c r="C1536" i="1"/>
  <c r="D1536" i="1"/>
  <c r="E1536" i="1"/>
  <c r="F1536" i="1"/>
  <c r="G1536" i="1"/>
  <c r="J1536" i="1"/>
  <c r="M1536" i="1" s="1"/>
  <c r="O1536" i="1"/>
  <c r="P1536" i="1"/>
  <c r="Q1536" i="1"/>
  <c r="R1536" i="1"/>
  <c r="S1536" i="1"/>
  <c r="T1536" i="1"/>
  <c r="B1537" i="1"/>
  <c r="C1537" i="1"/>
  <c r="D1537" i="1"/>
  <c r="E1537" i="1"/>
  <c r="F1537" i="1"/>
  <c r="G1537" i="1"/>
  <c r="J1537" i="1"/>
  <c r="M1537" i="1" s="1"/>
  <c r="O1537" i="1"/>
  <c r="P1537" i="1"/>
  <c r="Q1537" i="1"/>
  <c r="R1537" i="1"/>
  <c r="S1537" i="1"/>
  <c r="T1537" i="1"/>
  <c r="B1538" i="1"/>
  <c r="C1538" i="1"/>
  <c r="D1538" i="1"/>
  <c r="E1538" i="1"/>
  <c r="F1538" i="1"/>
  <c r="G1538" i="1"/>
  <c r="J1538" i="1"/>
  <c r="M1538" i="1" s="1"/>
  <c r="O1538" i="1"/>
  <c r="P1538" i="1"/>
  <c r="Q1538" i="1"/>
  <c r="R1538" i="1"/>
  <c r="S1538" i="1"/>
  <c r="T1538" i="1"/>
  <c r="B1539" i="1"/>
  <c r="C1539" i="1"/>
  <c r="D1539" i="1"/>
  <c r="E1539" i="1"/>
  <c r="F1539" i="1"/>
  <c r="G1539" i="1"/>
  <c r="J1539" i="1"/>
  <c r="M1539" i="1" s="1"/>
  <c r="O1539" i="1"/>
  <c r="P1539" i="1"/>
  <c r="Q1539" i="1"/>
  <c r="R1539" i="1"/>
  <c r="S1539" i="1"/>
  <c r="T1539" i="1"/>
  <c r="B1540" i="1"/>
  <c r="C1540" i="1"/>
  <c r="D1540" i="1"/>
  <c r="E1540" i="1"/>
  <c r="F1540" i="1"/>
  <c r="G1540" i="1"/>
  <c r="J1540" i="1"/>
  <c r="M1540" i="1" s="1"/>
  <c r="O1540" i="1"/>
  <c r="P1540" i="1"/>
  <c r="Q1540" i="1"/>
  <c r="R1540" i="1"/>
  <c r="S1540" i="1"/>
  <c r="T1540" i="1"/>
  <c r="B1541" i="1"/>
  <c r="C1541" i="1"/>
  <c r="D1541" i="1"/>
  <c r="E1541" i="1"/>
  <c r="F1541" i="1"/>
  <c r="G1541" i="1"/>
  <c r="J1541" i="1"/>
  <c r="M1541" i="1" s="1"/>
  <c r="O1541" i="1"/>
  <c r="P1541" i="1"/>
  <c r="Q1541" i="1"/>
  <c r="R1541" i="1"/>
  <c r="S1541" i="1"/>
  <c r="T1541" i="1"/>
  <c r="B1542" i="1"/>
  <c r="C1542" i="1"/>
  <c r="D1542" i="1"/>
  <c r="E1542" i="1"/>
  <c r="F1542" i="1"/>
  <c r="G1542" i="1"/>
  <c r="J1542" i="1"/>
  <c r="M1542" i="1" s="1"/>
  <c r="O1542" i="1"/>
  <c r="P1542" i="1"/>
  <c r="Q1542" i="1"/>
  <c r="R1542" i="1"/>
  <c r="S1542" i="1"/>
  <c r="T1542" i="1"/>
  <c r="B1543" i="1"/>
  <c r="C1543" i="1"/>
  <c r="D1543" i="1"/>
  <c r="E1543" i="1"/>
  <c r="F1543" i="1"/>
  <c r="G1543" i="1"/>
  <c r="J1543" i="1"/>
  <c r="M1543" i="1" s="1"/>
  <c r="O1543" i="1"/>
  <c r="P1543" i="1"/>
  <c r="Q1543" i="1"/>
  <c r="R1543" i="1"/>
  <c r="S1543" i="1"/>
  <c r="T1543" i="1"/>
  <c r="B1544" i="1"/>
  <c r="C1544" i="1"/>
  <c r="D1544" i="1"/>
  <c r="E1544" i="1"/>
  <c r="F1544" i="1"/>
  <c r="G1544" i="1"/>
  <c r="J1544" i="1"/>
  <c r="M1544" i="1" s="1"/>
  <c r="O1544" i="1"/>
  <c r="P1544" i="1"/>
  <c r="Q1544" i="1"/>
  <c r="R1544" i="1"/>
  <c r="S1544" i="1"/>
  <c r="T1544" i="1"/>
  <c r="B1545" i="1"/>
  <c r="C1545" i="1"/>
  <c r="D1545" i="1"/>
  <c r="E1545" i="1"/>
  <c r="F1545" i="1"/>
  <c r="G1545" i="1"/>
  <c r="J1545" i="1"/>
  <c r="M1545" i="1" s="1"/>
  <c r="O1545" i="1"/>
  <c r="P1545" i="1"/>
  <c r="Q1545" i="1"/>
  <c r="R1545" i="1"/>
  <c r="S1545" i="1"/>
  <c r="T1545" i="1"/>
  <c r="B1546" i="1"/>
  <c r="C1546" i="1"/>
  <c r="D1546" i="1"/>
  <c r="E1546" i="1"/>
  <c r="F1546" i="1"/>
  <c r="G1546" i="1"/>
  <c r="J1546" i="1"/>
  <c r="M1546" i="1" s="1"/>
  <c r="O1546" i="1"/>
  <c r="P1546" i="1"/>
  <c r="Q1546" i="1"/>
  <c r="R1546" i="1"/>
  <c r="S1546" i="1"/>
  <c r="T1546" i="1"/>
  <c r="B1547" i="1"/>
  <c r="C1547" i="1"/>
  <c r="D1547" i="1"/>
  <c r="E1547" i="1"/>
  <c r="F1547" i="1"/>
  <c r="G1547" i="1"/>
  <c r="J1547" i="1"/>
  <c r="M1547" i="1" s="1"/>
  <c r="O1547" i="1"/>
  <c r="P1547" i="1"/>
  <c r="Q1547" i="1"/>
  <c r="R1547" i="1"/>
  <c r="S1547" i="1"/>
  <c r="T1547" i="1"/>
  <c r="B1548" i="1"/>
  <c r="C1548" i="1"/>
  <c r="D1548" i="1"/>
  <c r="E1548" i="1"/>
  <c r="F1548" i="1"/>
  <c r="G1548" i="1"/>
  <c r="J1548" i="1"/>
  <c r="M1548" i="1" s="1"/>
  <c r="O1548" i="1"/>
  <c r="P1548" i="1"/>
  <c r="Q1548" i="1"/>
  <c r="R1548" i="1"/>
  <c r="S1548" i="1"/>
  <c r="T1548" i="1"/>
  <c r="B1549" i="1"/>
  <c r="C1549" i="1"/>
  <c r="D1549" i="1"/>
  <c r="E1549" i="1"/>
  <c r="F1549" i="1"/>
  <c r="G1549" i="1"/>
  <c r="J1549" i="1"/>
  <c r="M1549" i="1" s="1"/>
  <c r="O1549" i="1"/>
  <c r="P1549" i="1"/>
  <c r="Q1549" i="1"/>
  <c r="R1549" i="1"/>
  <c r="S1549" i="1"/>
  <c r="T1549" i="1"/>
  <c r="B1550" i="1"/>
  <c r="C1550" i="1"/>
  <c r="D1550" i="1"/>
  <c r="E1550" i="1"/>
  <c r="F1550" i="1"/>
  <c r="G1550" i="1"/>
  <c r="J1550" i="1"/>
  <c r="M1550" i="1" s="1"/>
  <c r="O1550" i="1"/>
  <c r="P1550" i="1"/>
  <c r="Q1550" i="1"/>
  <c r="R1550" i="1"/>
  <c r="S1550" i="1"/>
  <c r="T1550" i="1"/>
  <c r="B1551" i="1"/>
  <c r="C1551" i="1"/>
  <c r="D1551" i="1"/>
  <c r="E1551" i="1"/>
  <c r="F1551" i="1"/>
  <c r="G1551" i="1"/>
  <c r="J1551" i="1"/>
  <c r="M1551" i="1" s="1"/>
  <c r="O1551" i="1"/>
  <c r="P1551" i="1"/>
  <c r="Q1551" i="1"/>
  <c r="R1551" i="1"/>
  <c r="S1551" i="1"/>
  <c r="T1551" i="1"/>
  <c r="B1552" i="1"/>
  <c r="C1552" i="1"/>
  <c r="D1552" i="1"/>
  <c r="E1552" i="1"/>
  <c r="F1552" i="1"/>
  <c r="G1552" i="1"/>
  <c r="J1552" i="1"/>
  <c r="M1552" i="1" s="1"/>
  <c r="O1552" i="1"/>
  <c r="P1552" i="1"/>
  <c r="Q1552" i="1"/>
  <c r="R1552" i="1"/>
  <c r="S1552" i="1"/>
  <c r="T1552" i="1"/>
  <c r="B1553" i="1"/>
  <c r="C1553" i="1"/>
  <c r="D1553" i="1"/>
  <c r="E1553" i="1"/>
  <c r="F1553" i="1"/>
  <c r="G1553" i="1"/>
  <c r="J1553" i="1"/>
  <c r="M1553" i="1" s="1"/>
  <c r="O1553" i="1"/>
  <c r="P1553" i="1"/>
  <c r="Q1553" i="1"/>
  <c r="R1553" i="1"/>
  <c r="S1553" i="1"/>
  <c r="T1553" i="1"/>
  <c r="B1554" i="1"/>
  <c r="C1554" i="1"/>
  <c r="D1554" i="1"/>
  <c r="E1554" i="1"/>
  <c r="F1554" i="1"/>
  <c r="G1554" i="1"/>
  <c r="J1554" i="1"/>
  <c r="M1554" i="1" s="1"/>
  <c r="O1554" i="1"/>
  <c r="P1554" i="1"/>
  <c r="Q1554" i="1"/>
  <c r="R1554" i="1"/>
  <c r="S1554" i="1"/>
  <c r="T1554" i="1"/>
  <c r="B1555" i="1"/>
  <c r="C1555" i="1"/>
  <c r="D1555" i="1"/>
  <c r="E1555" i="1"/>
  <c r="F1555" i="1"/>
  <c r="G1555" i="1"/>
  <c r="J1555" i="1"/>
  <c r="M1555" i="1" s="1"/>
  <c r="O1555" i="1"/>
  <c r="P1555" i="1"/>
  <c r="Q1555" i="1"/>
  <c r="R1555" i="1"/>
  <c r="S1555" i="1"/>
  <c r="T1555" i="1"/>
  <c r="B1556" i="1"/>
  <c r="C1556" i="1"/>
  <c r="D1556" i="1"/>
  <c r="E1556" i="1"/>
  <c r="F1556" i="1"/>
  <c r="G1556" i="1"/>
  <c r="J1556" i="1"/>
  <c r="M1556" i="1" s="1"/>
  <c r="O1556" i="1"/>
  <c r="P1556" i="1"/>
  <c r="Q1556" i="1"/>
  <c r="R1556" i="1"/>
  <c r="S1556" i="1"/>
  <c r="T1556" i="1"/>
  <c r="B1557" i="1"/>
  <c r="C1557" i="1"/>
  <c r="D1557" i="1"/>
  <c r="E1557" i="1"/>
  <c r="F1557" i="1"/>
  <c r="G1557" i="1"/>
  <c r="J1557" i="1"/>
  <c r="M1557" i="1" s="1"/>
  <c r="O1557" i="1"/>
  <c r="P1557" i="1"/>
  <c r="Q1557" i="1"/>
  <c r="R1557" i="1"/>
  <c r="S1557" i="1"/>
  <c r="T1557" i="1"/>
  <c r="B1558" i="1"/>
  <c r="C1558" i="1"/>
  <c r="D1558" i="1"/>
  <c r="E1558" i="1"/>
  <c r="F1558" i="1"/>
  <c r="G1558" i="1"/>
  <c r="J1558" i="1"/>
  <c r="M1558" i="1" s="1"/>
  <c r="O1558" i="1"/>
  <c r="P1558" i="1"/>
  <c r="Q1558" i="1"/>
  <c r="R1558" i="1"/>
  <c r="S1558" i="1"/>
  <c r="T1558" i="1"/>
  <c r="B1559" i="1"/>
  <c r="C1559" i="1"/>
  <c r="D1559" i="1"/>
  <c r="E1559" i="1"/>
  <c r="F1559" i="1"/>
  <c r="G1559" i="1"/>
  <c r="J1559" i="1"/>
  <c r="M1559" i="1" s="1"/>
  <c r="O1559" i="1"/>
  <c r="P1559" i="1"/>
  <c r="Q1559" i="1"/>
  <c r="R1559" i="1"/>
  <c r="S1559" i="1"/>
  <c r="T1559" i="1"/>
  <c r="B1560" i="1"/>
  <c r="C1560" i="1"/>
  <c r="D1560" i="1"/>
  <c r="E1560" i="1"/>
  <c r="F1560" i="1"/>
  <c r="G1560" i="1"/>
  <c r="J1560" i="1"/>
  <c r="M1560" i="1" s="1"/>
  <c r="O1560" i="1"/>
  <c r="P1560" i="1"/>
  <c r="Q1560" i="1"/>
  <c r="R1560" i="1"/>
  <c r="S1560" i="1"/>
  <c r="T1560" i="1"/>
  <c r="B1561" i="1"/>
  <c r="C1561" i="1"/>
  <c r="D1561" i="1"/>
  <c r="E1561" i="1"/>
  <c r="F1561" i="1"/>
  <c r="G1561" i="1"/>
  <c r="J1561" i="1"/>
  <c r="M1561" i="1" s="1"/>
  <c r="O1561" i="1"/>
  <c r="P1561" i="1"/>
  <c r="Q1561" i="1"/>
  <c r="R1561" i="1"/>
  <c r="S1561" i="1"/>
  <c r="T1561" i="1"/>
  <c r="B1562" i="1"/>
  <c r="C1562" i="1"/>
  <c r="D1562" i="1"/>
  <c r="E1562" i="1"/>
  <c r="F1562" i="1"/>
  <c r="G1562" i="1"/>
  <c r="J1562" i="1"/>
  <c r="M1562" i="1" s="1"/>
  <c r="O1562" i="1"/>
  <c r="P1562" i="1"/>
  <c r="Q1562" i="1"/>
  <c r="R1562" i="1"/>
  <c r="S1562" i="1"/>
  <c r="T1562" i="1"/>
  <c r="B1563" i="1"/>
  <c r="C1563" i="1"/>
  <c r="D1563" i="1"/>
  <c r="E1563" i="1"/>
  <c r="F1563" i="1"/>
  <c r="G1563" i="1"/>
  <c r="J1563" i="1"/>
  <c r="M1563" i="1" s="1"/>
  <c r="O1563" i="1"/>
  <c r="P1563" i="1"/>
  <c r="Q1563" i="1"/>
  <c r="R1563" i="1"/>
  <c r="S1563" i="1"/>
  <c r="T1563" i="1"/>
  <c r="B1564" i="1"/>
  <c r="C1564" i="1"/>
  <c r="D1564" i="1"/>
  <c r="E1564" i="1"/>
  <c r="F1564" i="1"/>
  <c r="G1564" i="1"/>
  <c r="J1564" i="1"/>
  <c r="M1564" i="1" s="1"/>
  <c r="O1564" i="1"/>
  <c r="P1564" i="1"/>
  <c r="Q1564" i="1"/>
  <c r="R1564" i="1"/>
  <c r="S1564" i="1"/>
  <c r="T1564" i="1"/>
  <c r="B1565" i="1"/>
  <c r="C1565" i="1"/>
  <c r="D1565" i="1"/>
  <c r="E1565" i="1"/>
  <c r="F1565" i="1"/>
  <c r="G1565" i="1"/>
  <c r="J1565" i="1"/>
  <c r="M1565" i="1" s="1"/>
  <c r="O1565" i="1"/>
  <c r="P1565" i="1"/>
  <c r="Q1565" i="1"/>
  <c r="R1565" i="1"/>
  <c r="S1565" i="1"/>
  <c r="T1565" i="1"/>
  <c r="B1566" i="1"/>
  <c r="C1566" i="1"/>
  <c r="D1566" i="1"/>
  <c r="E1566" i="1"/>
  <c r="F1566" i="1"/>
  <c r="G1566" i="1"/>
  <c r="J1566" i="1"/>
  <c r="M1566" i="1" s="1"/>
  <c r="O1566" i="1"/>
  <c r="P1566" i="1"/>
  <c r="Q1566" i="1"/>
  <c r="R1566" i="1"/>
  <c r="S1566" i="1"/>
  <c r="T1566" i="1"/>
  <c r="B1567" i="1"/>
  <c r="C1567" i="1"/>
  <c r="D1567" i="1"/>
  <c r="E1567" i="1"/>
  <c r="F1567" i="1"/>
  <c r="G1567" i="1"/>
  <c r="J1567" i="1"/>
  <c r="M1567" i="1" s="1"/>
  <c r="O1567" i="1"/>
  <c r="P1567" i="1"/>
  <c r="Q1567" i="1"/>
  <c r="R1567" i="1"/>
  <c r="S1567" i="1"/>
  <c r="T1567" i="1"/>
  <c r="B1568" i="1"/>
  <c r="C1568" i="1"/>
  <c r="D1568" i="1"/>
  <c r="E1568" i="1"/>
  <c r="F1568" i="1"/>
  <c r="G1568" i="1"/>
  <c r="J1568" i="1"/>
  <c r="M1568" i="1" s="1"/>
  <c r="O1568" i="1"/>
  <c r="P1568" i="1"/>
  <c r="Q1568" i="1"/>
  <c r="R1568" i="1"/>
  <c r="S1568" i="1"/>
  <c r="T1568" i="1"/>
  <c r="B1569" i="1"/>
  <c r="C1569" i="1"/>
  <c r="D1569" i="1"/>
  <c r="E1569" i="1"/>
  <c r="F1569" i="1"/>
  <c r="G1569" i="1"/>
  <c r="J1569" i="1"/>
  <c r="M1569" i="1" s="1"/>
  <c r="O1569" i="1"/>
  <c r="P1569" i="1"/>
  <c r="Q1569" i="1"/>
  <c r="R1569" i="1"/>
  <c r="S1569" i="1"/>
  <c r="T1569" i="1"/>
  <c r="B1570" i="1"/>
  <c r="C1570" i="1"/>
  <c r="D1570" i="1"/>
  <c r="E1570" i="1"/>
  <c r="F1570" i="1"/>
  <c r="G1570" i="1"/>
  <c r="J1570" i="1"/>
  <c r="M1570" i="1" s="1"/>
  <c r="O1570" i="1"/>
  <c r="P1570" i="1"/>
  <c r="Q1570" i="1"/>
  <c r="R1570" i="1"/>
  <c r="S1570" i="1"/>
  <c r="T1570" i="1"/>
  <c r="B1571" i="1"/>
  <c r="C1571" i="1"/>
  <c r="D1571" i="1"/>
  <c r="E1571" i="1"/>
  <c r="F1571" i="1"/>
  <c r="G1571" i="1"/>
  <c r="J1571" i="1"/>
  <c r="M1571" i="1" s="1"/>
  <c r="O1571" i="1"/>
  <c r="P1571" i="1"/>
  <c r="Q1571" i="1"/>
  <c r="R1571" i="1"/>
  <c r="S1571" i="1"/>
  <c r="T1571" i="1"/>
  <c r="B1572" i="1"/>
  <c r="C1572" i="1"/>
  <c r="D1572" i="1"/>
  <c r="E1572" i="1"/>
  <c r="F1572" i="1"/>
  <c r="G1572" i="1"/>
  <c r="J1572" i="1"/>
  <c r="M1572" i="1" s="1"/>
  <c r="O1572" i="1"/>
  <c r="P1572" i="1"/>
  <c r="Q1572" i="1"/>
  <c r="R1572" i="1"/>
  <c r="S1572" i="1"/>
  <c r="T1572" i="1"/>
  <c r="B1573" i="1"/>
  <c r="C1573" i="1"/>
  <c r="D1573" i="1"/>
  <c r="E1573" i="1"/>
  <c r="F1573" i="1"/>
  <c r="G1573" i="1"/>
  <c r="J1573" i="1"/>
  <c r="M1573" i="1" s="1"/>
  <c r="O1573" i="1"/>
  <c r="P1573" i="1"/>
  <c r="Q1573" i="1"/>
  <c r="R1573" i="1"/>
  <c r="S1573" i="1"/>
  <c r="T1573" i="1"/>
  <c r="B1574" i="1"/>
  <c r="C1574" i="1"/>
  <c r="D1574" i="1"/>
  <c r="E1574" i="1"/>
  <c r="F1574" i="1"/>
  <c r="G1574" i="1"/>
  <c r="J1574" i="1"/>
  <c r="M1574" i="1" s="1"/>
  <c r="O1574" i="1"/>
  <c r="P1574" i="1"/>
  <c r="Q1574" i="1"/>
  <c r="R1574" i="1"/>
  <c r="S1574" i="1"/>
  <c r="T1574" i="1"/>
  <c r="B1575" i="1"/>
  <c r="C1575" i="1"/>
  <c r="D1575" i="1"/>
  <c r="E1575" i="1"/>
  <c r="F1575" i="1"/>
  <c r="G1575" i="1"/>
  <c r="J1575" i="1"/>
  <c r="M1575" i="1" s="1"/>
  <c r="O1575" i="1"/>
  <c r="P1575" i="1"/>
  <c r="Q1575" i="1"/>
  <c r="R1575" i="1"/>
  <c r="S1575" i="1"/>
  <c r="T1575" i="1"/>
  <c r="B1576" i="1"/>
  <c r="C1576" i="1"/>
  <c r="D1576" i="1"/>
  <c r="E1576" i="1"/>
  <c r="F1576" i="1"/>
  <c r="G1576" i="1"/>
  <c r="J1576" i="1"/>
  <c r="M1576" i="1" s="1"/>
  <c r="O1576" i="1"/>
  <c r="P1576" i="1"/>
  <c r="Q1576" i="1"/>
  <c r="R1576" i="1"/>
  <c r="S1576" i="1"/>
  <c r="T1576" i="1"/>
  <c r="B1577" i="1"/>
  <c r="C1577" i="1"/>
  <c r="D1577" i="1"/>
  <c r="E1577" i="1"/>
  <c r="F1577" i="1"/>
  <c r="G1577" i="1"/>
  <c r="J1577" i="1"/>
  <c r="M1577" i="1" s="1"/>
  <c r="O1577" i="1"/>
  <c r="P1577" i="1"/>
  <c r="Q1577" i="1"/>
  <c r="R1577" i="1"/>
  <c r="S1577" i="1"/>
  <c r="T1577" i="1"/>
  <c r="B1578" i="1"/>
  <c r="C1578" i="1"/>
  <c r="D1578" i="1"/>
  <c r="E1578" i="1"/>
  <c r="F1578" i="1"/>
  <c r="G1578" i="1"/>
  <c r="J1578" i="1"/>
  <c r="M1578" i="1" s="1"/>
  <c r="O1578" i="1"/>
  <c r="P1578" i="1"/>
  <c r="Q1578" i="1"/>
  <c r="R1578" i="1"/>
  <c r="S1578" i="1"/>
  <c r="T1578" i="1"/>
  <c r="B1579" i="1"/>
  <c r="C1579" i="1"/>
  <c r="D1579" i="1"/>
  <c r="E1579" i="1"/>
  <c r="F1579" i="1"/>
  <c r="G1579" i="1"/>
  <c r="J1579" i="1"/>
  <c r="M1579" i="1" s="1"/>
  <c r="O1579" i="1"/>
  <c r="P1579" i="1"/>
  <c r="Q1579" i="1"/>
  <c r="R1579" i="1"/>
  <c r="S1579" i="1"/>
  <c r="T1579" i="1"/>
  <c r="B1580" i="1"/>
  <c r="C1580" i="1"/>
  <c r="D1580" i="1"/>
  <c r="E1580" i="1"/>
  <c r="F1580" i="1"/>
  <c r="G1580" i="1"/>
  <c r="J1580" i="1"/>
  <c r="M1580" i="1" s="1"/>
  <c r="O1580" i="1"/>
  <c r="P1580" i="1"/>
  <c r="Q1580" i="1"/>
  <c r="R1580" i="1"/>
  <c r="S1580" i="1"/>
  <c r="T1580" i="1"/>
  <c r="B1581" i="1"/>
  <c r="C1581" i="1"/>
  <c r="D1581" i="1"/>
  <c r="E1581" i="1"/>
  <c r="F1581" i="1"/>
  <c r="G1581" i="1"/>
  <c r="J1581" i="1"/>
  <c r="M1581" i="1" s="1"/>
  <c r="O1581" i="1"/>
  <c r="P1581" i="1"/>
  <c r="Q1581" i="1"/>
  <c r="R1581" i="1"/>
  <c r="S1581" i="1"/>
  <c r="T1581" i="1"/>
  <c r="B1582" i="1"/>
  <c r="C1582" i="1"/>
  <c r="D1582" i="1"/>
  <c r="E1582" i="1"/>
  <c r="F1582" i="1"/>
  <c r="G1582" i="1"/>
  <c r="J1582" i="1"/>
  <c r="M1582" i="1" s="1"/>
  <c r="O1582" i="1"/>
  <c r="P1582" i="1"/>
  <c r="Q1582" i="1"/>
  <c r="R1582" i="1"/>
  <c r="S1582" i="1"/>
  <c r="T1582" i="1"/>
  <c r="B1583" i="1"/>
  <c r="C1583" i="1"/>
  <c r="D1583" i="1"/>
  <c r="E1583" i="1"/>
  <c r="F1583" i="1"/>
  <c r="G1583" i="1"/>
  <c r="J1583" i="1"/>
  <c r="M1583" i="1" s="1"/>
  <c r="O1583" i="1"/>
  <c r="P1583" i="1"/>
  <c r="Q1583" i="1"/>
  <c r="R1583" i="1"/>
  <c r="S1583" i="1"/>
  <c r="T1583" i="1"/>
  <c r="B1584" i="1"/>
  <c r="C1584" i="1"/>
  <c r="D1584" i="1"/>
  <c r="E1584" i="1"/>
  <c r="F1584" i="1"/>
  <c r="G1584" i="1"/>
  <c r="J1584" i="1"/>
  <c r="M1584" i="1" s="1"/>
  <c r="O1584" i="1"/>
  <c r="P1584" i="1"/>
  <c r="Q1584" i="1"/>
  <c r="R1584" i="1"/>
  <c r="S1584" i="1"/>
  <c r="T1584" i="1"/>
  <c r="B1585" i="1"/>
  <c r="C1585" i="1"/>
  <c r="D1585" i="1"/>
  <c r="E1585" i="1"/>
  <c r="F1585" i="1"/>
  <c r="G1585" i="1"/>
  <c r="J1585" i="1"/>
  <c r="M1585" i="1" s="1"/>
  <c r="O1585" i="1"/>
  <c r="P1585" i="1"/>
  <c r="Q1585" i="1"/>
  <c r="R1585" i="1"/>
  <c r="S1585" i="1"/>
  <c r="T1585" i="1"/>
  <c r="B1586" i="1"/>
  <c r="C1586" i="1"/>
  <c r="D1586" i="1"/>
  <c r="E1586" i="1"/>
  <c r="F1586" i="1"/>
  <c r="G1586" i="1"/>
  <c r="J1586" i="1"/>
  <c r="M1586" i="1" s="1"/>
  <c r="O1586" i="1"/>
  <c r="P1586" i="1"/>
  <c r="Q1586" i="1"/>
  <c r="R1586" i="1"/>
  <c r="S1586" i="1"/>
  <c r="T1586" i="1"/>
  <c r="B1587" i="1"/>
  <c r="C1587" i="1"/>
  <c r="D1587" i="1"/>
  <c r="E1587" i="1"/>
  <c r="F1587" i="1"/>
  <c r="G1587" i="1"/>
  <c r="J1587" i="1"/>
  <c r="M1587" i="1" s="1"/>
  <c r="O1587" i="1"/>
  <c r="P1587" i="1"/>
  <c r="Q1587" i="1"/>
  <c r="R1587" i="1"/>
  <c r="S1587" i="1"/>
  <c r="T1587" i="1"/>
  <c r="B1588" i="1"/>
  <c r="C1588" i="1"/>
  <c r="D1588" i="1"/>
  <c r="E1588" i="1"/>
  <c r="F1588" i="1"/>
  <c r="G1588" i="1"/>
  <c r="J1588" i="1"/>
  <c r="M1588" i="1" s="1"/>
  <c r="O1588" i="1"/>
  <c r="P1588" i="1"/>
  <c r="Q1588" i="1"/>
  <c r="R1588" i="1"/>
  <c r="S1588" i="1"/>
  <c r="T1588" i="1"/>
  <c r="B1589" i="1"/>
  <c r="C1589" i="1"/>
  <c r="D1589" i="1"/>
  <c r="E1589" i="1"/>
  <c r="F1589" i="1"/>
  <c r="G1589" i="1"/>
  <c r="J1589" i="1"/>
  <c r="M1589" i="1" s="1"/>
  <c r="O1589" i="1"/>
  <c r="P1589" i="1"/>
  <c r="Q1589" i="1"/>
  <c r="R1589" i="1"/>
  <c r="S1589" i="1"/>
  <c r="T1589" i="1"/>
  <c r="B1590" i="1"/>
  <c r="C1590" i="1"/>
  <c r="D1590" i="1"/>
  <c r="E1590" i="1"/>
  <c r="F1590" i="1"/>
  <c r="G1590" i="1"/>
  <c r="J1590" i="1"/>
  <c r="M1590" i="1" s="1"/>
  <c r="O1590" i="1"/>
  <c r="P1590" i="1"/>
  <c r="Q1590" i="1"/>
  <c r="R1590" i="1"/>
  <c r="S1590" i="1"/>
  <c r="T1590" i="1"/>
  <c r="B1591" i="1"/>
  <c r="C1591" i="1"/>
  <c r="D1591" i="1"/>
  <c r="E1591" i="1"/>
  <c r="F1591" i="1"/>
  <c r="G1591" i="1"/>
  <c r="J1591" i="1"/>
  <c r="M1591" i="1" s="1"/>
  <c r="O1591" i="1"/>
  <c r="P1591" i="1"/>
  <c r="Q1591" i="1"/>
  <c r="R1591" i="1"/>
  <c r="S1591" i="1"/>
  <c r="T1591" i="1"/>
  <c r="B1592" i="1"/>
  <c r="C1592" i="1"/>
  <c r="D1592" i="1"/>
  <c r="E1592" i="1"/>
  <c r="F1592" i="1"/>
  <c r="G1592" i="1"/>
  <c r="J1592" i="1"/>
  <c r="M1592" i="1" s="1"/>
  <c r="O1592" i="1"/>
  <c r="P1592" i="1"/>
  <c r="Q1592" i="1"/>
  <c r="R1592" i="1"/>
  <c r="S1592" i="1"/>
  <c r="T1592" i="1"/>
  <c r="B1593" i="1"/>
  <c r="C1593" i="1"/>
  <c r="D1593" i="1"/>
  <c r="E1593" i="1"/>
  <c r="F1593" i="1"/>
  <c r="G1593" i="1"/>
  <c r="J1593" i="1"/>
  <c r="M1593" i="1" s="1"/>
  <c r="O1593" i="1"/>
  <c r="P1593" i="1"/>
  <c r="Q1593" i="1"/>
  <c r="R1593" i="1"/>
  <c r="S1593" i="1"/>
  <c r="T1593" i="1"/>
  <c r="B1594" i="1"/>
  <c r="C1594" i="1"/>
  <c r="D1594" i="1"/>
  <c r="E1594" i="1"/>
  <c r="F1594" i="1"/>
  <c r="G1594" i="1"/>
  <c r="J1594" i="1"/>
  <c r="M1594" i="1" s="1"/>
  <c r="O1594" i="1"/>
  <c r="P1594" i="1"/>
  <c r="Q1594" i="1"/>
  <c r="R1594" i="1"/>
  <c r="S1594" i="1"/>
  <c r="T1594" i="1"/>
  <c r="B1595" i="1"/>
  <c r="C1595" i="1"/>
  <c r="D1595" i="1"/>
  <c r="E1595" i="1"/>
  <c r="F1595" i="1"/>
  <c r="G1595" i="1"/>
  <c r="J1595" i="1"/>
  <c r="M1595" i="1" s="1"/>
  <c r="O1595" i="1"/>
  <c r="P1595" i="1"/>
  <c r="Q1595" i="1"/>
  <c r="R1595" i="1"/>
  <c r="S1595" i="1"/>
  <c r="T1595" i="1"/>
  <c r="B1596" i="1"/>
  <c r="C1596" i="1"/>
  <c r="D1596" i="1"/>
  <c r="E1596" i="1"/>
  <c r="F1596" i="1"/>
  <c r="G1596" i="1"/>
  <c r="J1596" i="1"/>
  <c r="M1596" i="1" s="1"/>
  <c r="O1596" i="1"/>
  <c r="P1596" i="1"/>
  <c r="Q1596" i="1"/>
  <c r="R1596" i="1"/>
  <c r="S1596" i="1"/>
  <c r="T1596" i="1"/>
  <c r="B1597" i="1"/>
  <c r="C1597" i="1"/>
  <c r="D1597" i="1"/>
  <c r="E1597" i="1"/>
  <c r="F1597" i="1"/>
  <c r="G1597" i="1"/>
  <c r="J1597" i="1"/>
  <c r="M1597" i="1" s="1"/>
  <c r="O1597" i="1"/>
  <c r="P1597" i="1"/>
  <c r="Q1597" i="1"/>
  <c r="R1597" i="1"/>
  <c r="S1597" i="1"/>
  <c r="T1597" i="1"/>
  <c r="B1598" i="1"/>
  <c r="C1598" i="1"/>
  <c r="D1598" i="1"/>
  <c r="E1598" i="1"/>
  <c r="F1598" i="1"/>
  <c r="G1598" i="1"/>
  <c r="J1598" i="1"/>
  <c r="M1598" i="1" s="1"/>
  <c r="O1598" i="1"/>
  <c r="P1598" i="1"/>
  <c r="Q1598" i="1"/>
  <c r="R1598" i="1"/>
  <c r="S1598" i="1"/>
  <c r="T1598" i="1"/>
  <c r="B1599" i="1"/>
  <c r="C1599" i="1"/>
  <c r="D1599" i="1"/>
  <c r="E1599" i="1"/>
  <c r="F1599" i="1"/>
  <c r="G1599" i="1"/>
  <c r="J1599" i="1"/>
  <c r="M1599" i="1" s="1"/>
  <c r="O1599" i="1"/>
  <c r="P1599" i="1"/>
  <c r="Q1599" i="1"/>
  <c r="R1599" i="1"/>
  <c r="S1599" i="1"/>
  <c r="T1599" i="1"/>
  <c r="B1600" i="1"/>
  <c r="C1600" i="1"/>
  <c r="D1600" i="1"/>
  <c r="E1600" i="1"/>
  <c r="F1600" i="1"/>
  <c r="G1600" i="1"/>
  <c r="J1600" i="1"/>
  <c r="M1600" i="1" s="1"/>
  <c r="O1600" i="1"/>
  <c r="P1600" i="1"/>
  <c r="Q1600" i="1"/>
  <c r="R1600" i="1"/>
  <c r="S1600" i="1"/>
  <c r="T1600" i="1"/>
  <c r="B1601" i="1"/>
  <c r="C1601" i="1"/>
  <c r="D1601" i="1"/>
  <c r="E1601" i="1"/>
  <c r="F1601" i="1"/>
  <c r="G1601" i="1"/>
  <c r="J1601" i="1"/>
  <c r="M1601" i="1" s="1"/>
  <c r="O1601" i="1"/>
  <c r="P1601" i="1"/>
  <c r="Q1601" i="1"/>
  <c r="R1601" i="1"/>
  <c r="S1601" i="1"/>
  <c r="T1601" i="1"/>
  <c r="B1602" i="1"/>
  <c r="C1602" i="1"/>
  <c r="D1602" i="1"/>
  <c r="E1602" i="1"/>
  <c r="F1602" i="1"/>
  <c r="G1602" i="1"/>
  <c r="J1602" i="1"/>
  <c r="M1602" i="1" s="1"/>
  <c r="O1602" i="1"/>
  <c r="P1602" i="1"/>
  <c r="Q1602" i="1"/>
  <c r="R1602" i="1"/>
  <c r="S1602" i="1"/>
  <c r="T1602" i="1"/>
  <c r="B1603" i="1"/>
  <c r="C1603" i="1"/>
  <c r="D1603" i="1"/>
  <c r="E1603" i="1"/>
  <c r="F1603" i="1"/>
  <c r="G1603" i="1"/>
  <c r="J1603" i="1"/>
  <c r="M1603" i="1" s="1"/>
  <c r="O1603" i="1"/>
  <c r="P1603" i="1"/>
  <c r="Q1603" i="1"/>
  <c r="R1603" i="1"/>
  <c r="S1603" i="1"/>
  <c r="T1603" i="1"/>
  <c r="B1604" i="1"/>
  <c r="C1604" i="1"/>
  <c r="D1604" i="1"/>
  <c r="E1604" i="1"/>
  <c r="F1604" i="1"/>
  <c r="G1604" i="1"/>
  <c r="J1604" i="1"/>
  <c r="M1604" i="1" s="1"/>
  <c r="O1604" i="1"/>
  <c r="P1604" i="1"/>
  <c r="Q1604" i="1"/>
  <c r="R1604" i="1"/>
  <c r="S1604" i="1"/>
  <c r="T1604" i="1"/>
  <c r="B1605" i="1"/>
  <c r="C1605" i="1"/>
  <c r="D1605" i="1"/>
  <c r="E1605" i="1"/>
  <c r="F1605" i="1"/>
  <c r="G1605" i="1"/>
  <c r="J1605" i="1"/>
  <c r="M1605" i="1" s="1"/>
  <c r="O1605" i="1"/>
  <c r="P1605" i="1"/>
  <c r="Q1605" i="1"/>
  <c r="R1605" i="1"/>
  <c r="S1605" i="1"/>
  <c r="T1605" i="1"/>
  <c r="B1606" i="1"/>
  <c r="C1606" i="1"/>
  <c r="D1606" i="1"/>
  <c r="E1606" i="1"/>
  <c r="F1606" i="1"/>
  <c r="G1606" i="1"/>
  <c r="J1606" i="1"/>
  <c r="M1606" i="1" s="1"/>
  <c r="O1606" i="1"/>
  <c r="P1606" i="1"/>
  <c r="Q1606" i="1"/>
  <c r="R1606" i="1"/>
  <c r="S1606" i="1"/>
  <c r="T1606" i="1"/>
  <c r="B1607" i="1"/>
  <c r="C1607" i="1"/>
  <c r="D1607" i="1"/>
  <c r="E1607" i="1"/>
  <c r="F1607" i="1"/>
  <c r="G1607" i="1"/>
  <c r="J1607" i="1"/>
  <c r="M1607" i="1" s="1"/>
  <c r="O1607" i="1"/>
  <c r="P1607" i="1"/>
  <c r="Q1607" i="1"/>
  <c r="R1607" i="1"/>
  <c r="S1607" i="1"/>
  <c r="T1607" i="1"/>
  <c r="B1608" i="1"/>
  <c r="C1608" i="1"/>
  <c r="D1608" i="1"/>
  <c r="E1608" i="1"/>
  <c r="F1608" i="1"/>
  <c r="G1608" i="1"/>
  <c r="J1608" i="1"/>
  <c r="M1608" i="1" s="1"/>
  <c r="O1608" i="1"/>
  <c r="P1608" i="1"/>
  <c r="Q1608" i="1"/>
  <c r="R1608" i="1"/>
  <c r="S1608" i="1"/>
  <c r="T1608" i="1"/>
  <c r="B1609" i="1"/>
  <c r="C1609" i="1"/>
  <c r="D1609" i="1"/>
  <c r="E1609" i="1"/>
  <c r="F1609" i="1"/>
  <c r="G1609" i="1"/>
  <c r="J1609" i="1"/>
  <c r="M1609" i="1" s="1"/>
  <c r="O1609" i="1"/>
  <c r="P1609" i="1"/>
  <c r="Q1609" i="1"/>
  <c r="R1609" i="1"/>
  <c r="S1609" i="1"/>
  <c r="T1609" i="1"/>
  <c r="B1610" i="1"/>
  <c r="C1610" i="1"/>
  <c r="D1610" i="1"/>
  <c r="E1610" i="1"/>
  <c r="F1610" i="1"/>
  <c r="G1610" i="1"/>
  <c r="J1610" i="1"/>
  <c r="M1610" i="1" s="1"/>
  <c r="O1610" i="1"/>
  <c r="P1610" i="1"/>
  <c r="Q1610" i="1"/>
  <c r="R1610" i="1"/>
  <c r="S1610" i="1"/>
  <c r="T1610" i="1"/>
  <c r="B1611" i="1"/>
  <c r="C1611" i="1"/>
  <c r="D1611" i="1"/>
  <c r="E1611" i="1"/>
  <c r="F1611" i="1"/>
  <c r="G1611" i="1"/>
  <c r="J1611" i="1"/>
  <c r="M1611" i="1" s="1"/>
  <c r="O1611" i="1"/>
  <c r="P1611" i="1"/>
  <c r="Q1611" i="1"/>
  <c r="R1611" i="1"/>
  <c r="S1611" i="1"/>
  <c r="T1611" i="1"/>
  <c r="B1612" i="1"/>
  <c r="C1612" i="1"/>
  <c r="D1612" i="1"/>
  <c r="E1612" i="1"/>
  <c r="F1612" i="1"/>
  <c r="G1612" i="1"/>
  <c r="J1612" i="1"/>
  <c r="M1612" i="1" s="1"/>
  <c r="O1612" i="1"/>
  <c r="P1612" i="1"/>
  <c r="Q1612" i="1"/>
  <c r="R1612" i="1"/>
  <c r="S1612" i="1"/>
  <c r="T1612" i="1"/>
  <c r="B1613" i="1"/>
  <c r="C1613" i="1"/>
  <c r="D1613" i="1"/>
  <c r="E1613" i="1"/>
  <c r="F1613" i="1"/>
  <c r="G1613" i="1"/>
  <c r="J1613" i="1"/>
  <c r="M1613" i="1" s="1"/>
  <c r="O1613" i="1"/>
  <c r="P1613" i="1"/>
  <c r="Q1613" i="1"/>
  <c r="R1613" i="1"/>
  <c r="S1613" i="1"/>
  <c r="T1613" i="1"/>
  <c r="B1614" i="1"/>
  <c r="C1614" i="1"/>
  <c r="D1614" i="1"/>
  <c r="E1614" i="1"/>
  <c r="F1614" i="1"/>
  <c r="G1614" i="1"/>
  <c r="J1614" i="1"/>
  <c r="M1614" i="1" s="1"/>
  <c r="O1614" i="1"/>
  <c r="P1614" i="1"/>
  <c r="Q1614" i="1"/>
  <c r="R1614" i="1"/>
  <c r="S1614" i="1"/>
  <c r="T1614" i="1"/>
  <c r="B1615" i="1"/>
  <c r="C1615" i="1"/>
  <c r="D1615" i="1"/>
  <c r="E1615" i="1"/>
  <c r="F1615" i="1"/>
  <c r="G1615" i="1"/>
  <c r="J1615" i="1"/>
  <c r="M1615" i="1" s="1"/>
  <c r="O1615" i="1"/>
  <c r="P1615" i="1"/>
  <c r="Q1615" i="1"/>
  <c r="R1615" i="1"/>
  <c r="S1615" i="1"/>
  <c r="T1615" i="1"/>
  <c r="B1616" i="1"/>
  <c r="C1616" i="1"/>
  <c r="D1616" i="1"/>
  <c r="E1616" i="1"/>
  <c r="F1616" i="1"/>
  <c r="G1616" i="1"/>
  <c r="J1616" i="1"/>
  <c r="M1616" i="1" s="1"/>
  <c r="O1616" i="1"/>
  <c r="P1616" i="1"/>
  <c r="Q1616" i="1"/>
  <c r="R1616" i="1"/>
  <c r="S1616" i="1"/>
  <c r="T1616" i="1"/>
  <c r="B1617" i="1"/>
  <c r="C1617" i="1"/>
  <c r="D1617" i="1"/>
  <c r="E1617" i="1"/>
  <c r="F1617" i="1"/>
  <c r="G1617" i="1"/>
  <c r="J1617" i="1"/>
  <c r="M1617" i="1" s="1"/>
  <c r="O1617" i="1"/>
  <c r="P1617" i="1"/>
  <c r="Q1617" i="1"/>
  <c r="R1617" i="1"/>
  <c r="S1617" i="1"/>
  <c r="T1617" i="1"/>
  <c r="B1618" i="1"/>
  <c r="C1618" i="1"/>
  <c r="D1618" i="1"/>
  <c r="E1618" i="1"/>
  <c r="F1618" i="1"/>
  <c r="G1618" i="1"/>
  <c r="J1618" i="1"/>
  <c r="M1618" i="1" s="1"/>
  <c r="O1618" i="1"/>
  <c r="P1618" i="1"/>
  <c r="Q1618" i="1"/>
  <c r="R1618" i="1"/>
  <c r="S1618" i="1"/>
  <c r="T1618" i="1"/>
  <c r="B1619" i="1"/>
  <c r="C1619" i="1"/>
  <c r="D1619" i="1"/>
  <c r="E1619" i="1"/>
  <c r="F1619" i="1"/>
  <c r="G1619" i="1"/>
  <c r="J1619" i="1"/>
  <c r="M1619" i="1" s="1"/>
  <c r="O1619" i="1"/>
  <c r="P1619" i="1"/>
  <c r="Q1619" i="1"/>
  <c r="R1619" i="1"/>
  <c r="S1619" i="1"/>
  <c r="T1619" i="1"/>
  <c r="B1620" i="1"/>
  <c r="C1620" i="1"/>
  <c r="D1620" i="1"/>
  <c r="E1620" i="1"/>
  <c r="F1620" i="1"/>
  <c r="G1620" i="1"/>
  <c r="J1620" i="1"/>
  <c r="M1620" i="1" s="1"/>
  <c r="O1620" i="1"/>
  <c r="P1620" i="1"/>
  <c r="Q1620" i="1"/>
  <c r="R1620" i="1"/>
  <c r="S1620" i="1"/>
  <c r="T1620" i="1"/>
  <c r="B1621" i="1"/>
  <c r="C1621" i="1"/>
  <c r="D1621" i="1"/>
  <c r="E1621" i="1"/>
  <c r="F1621" i="1"/>
  <c r="G1621" i="1"/>
  <c r="J1621" i="1"/>
  <c r="M1621" i="1" s="1"/>
  <c r="O1621" i="1"/>
  <c r="P1621" i="1"/>
  <c r="Q1621" i="1"/>
  <c r="R1621" i="1"/>
  <c r="S1621" i="1"/>
  <c r="T1621" i="1"/>
  <c r="B1622" i="1"/>
  <c r="C1622" i="1"/>
  <c r="D1622" i="1"/>
  <c r="E1622" i="1"/>
  <c r="F1622" i="1"/>
  <c r="G1622" i="1"/>
  <c r="J1622" i="1"/>
  <c r="M1622" i="1" s="1"/>
  <c r="O1622" i="1"/>
  <c r="P1622" i="1"/>
  <c r="Q1622" i="1"/>
  <c r="R1622" i="1"/>
  <c r="S1622" i="1"/>
  <c r="T1622" i="1"/>
  <c r="B1623" i="1"/>
  <c r="C1623" i="1"/>
  <c r="D1623" i="1"/>
  <c r="E1623" i="1"/>
  <c r="F1623" i="1"/>
  <c r="G1623" i="1"/>
  <c r="J1623" i="1"/>
  <c r="M1623" i="1" s="1"/>
  <c r="O1623" i="1"/>
  <c r="P1623" i="1"/>
  <c r="Q1623" i="1"/>
  <c r="R1623" i="1"/>
  <c r="S1623" i="1"/>
  <c r="T1623" i="1"/>
  <c r="B1624" i="1"/>
  <c r="C1624" i="1"/>
  <c r="D1624" i="1"/>
  <c r="E1624" i="1"/>
  <c r="F1624" i="1"/>
  <c r="G1624" i="1"/>
  <c r="J1624" i="1"/>
  <c r="M1624" i="1" s="1"/>
  <c r="O1624" i="1"/>
  <c r="P1624" i="1"/>
  <c r="Q1624" i="1"/>
  <c r="R1624" i="1"/>
  <c r="S1624" i="1"/>
  <c r="T1624" i="1"/>
  <c r="B1625" i="1"/>
  <c r="C1625" i="1"/>
  <c r="D1625" i="1"/>
  <c r="E1625" i="1"/>
  <c r="F1625" i="1"/>
  <c r="G1625" i="1"/>
  <c r="J1625" i="1"/>
  <c r="M1625" i="1" s="1"/>
  <c r="O1625" i="1"/>
  <c r="P1625" i="1"/>
  <c r="Q1625" i="1"/>
  <c r="R1625" i="1"/>
  <c r="S1625" i="1"/>
  <c r="T1625" i="1"/>
  <c r="B1626" i="1"/>
  <c r="C1626" i="1"/>
  <c r="D1626" i="1"/>
  <c r="E1626" i="1"/>
  <c r="F1626" i="1"/>
  <c r="G1626" i="1"/>
  <c r="J1626" i="1"/>
  <c r="M1626" i="1" s="1"/>
  <c r="O1626" i="1"/>
  <c r="P1626" i="1"/>
  <c r="Q1626" i="1"/>
  <c r="R1626" i="1"/>
  <c r="S1626" i="1"/>
  <c r="T1626" i="1"/>
  <c r="B1627" i="1"/>
  <c r="C1627" i="1"/>
  <c r="D1627" i="1"/>
  <c r="E1627" i="1"/>
  <c r="F1627" i="1"/>
  <c r="G1627" i="1"/>
  <c r="J1627" i="1"/>
  <c r="M1627" i="1" s="1"/>
  <c r="O1627" i="1"/>
  <c r="P1627" i="1"/>
  <c r="Q1627" i="1"/>
  <c r="R1627" i="1"/>
  <c r="S1627" i="1"/>
  <c r="T1627" i="1"/>
  <c r="B1628" i="1"/>
  <c r="C1628" i="1"/>
  <c r="D1628" i="1"/>
  <c r="E1628" i="1"/>
  <c r="F1628" i="1"/>
  <c r="G1628" i="1"/>
  <c r="J1628" i="1"/>
  <c r="M1628" i="1" s="1"/>
  <c r="O1628" i="1"/>
  <c r="P1628" i="1"/>
  <c r="Q1628" i="1"/>
  <c r="R1628" i="1"/>
  <c r="S1628" i="1"/>
  <c r="T1628" i="1"/>
  <c r="B1629" i="1"/>
  <c r="C1629" i="1"/>
  <c r="D1629" i="1"/>
  <c r="E1629" i="1"/>
  <c r="F1629" i="1"/>
  <c r="G1629" i="1"/>
  <c r="J1629" i="1"/>
  <c r="M1629" i="1" s="1"/>
  <c r="O1629" i="1"/>
  <c r="P1629" i="1"/>
  <c r="Q1629" i="1"/>
  <c r="R1629" i="1"/>
  <c r="S1629" i="1"/>
  <c r="T1629" i="1"/>
  <c r="B1630" i="1"/>
  <c r="C1630" i="1"/>
  <c r="D1630" i="1"/>
  <c r="E1630" i="1"/>
  <c r="F1630" i="1"/>
  <c r="G1630" i="1"/>
  <c r="J1630" i="1"/>
  <c r="M1630" i="1" s="1"/>
  <c r="O1630" i="1"/>
  <c r="P1630" i="1"/>
  <c r="Q1630" i="1"/>
  <c r="R1630" i="1"/>
  <c r="S1630" i="1"/>
  <c r="T1630" i="1"/>
  <c r="B1631" i="1"/>
  <c r="C1631" i="1"/>
  <c r="D1631" i="1"/>
  <c r="E1631" i="1"/>
  <c r="F1631" i="1"/>
  <c r="G1631" i="1"/>
  <c r="J1631" i="1"/>
  <c r="M1631" i="1" s="1"/>
  <c r="O1631" i="1"/>
  <c r="P1631" i="1"/>
  <c r="Q1631" i="1"/>
  <c r="R1631" i="1"/>
  <c r="S1631" i="1"/>
  <c r="T1631" i="1"/>
  <c r="B1632" i="1"/>
  <c r="C1632" i="1"/>
  <c r="D1632" i="1"/>
  <c r="E1632" i="1"/>
  <c r="F1632" i="1"/>
  <c r="G1632" i="1"/>
  <c r="J1632" i="1"/>
  <c r="M1632" i="1" s="1"/>
  <c r="O1632" i="1"/>
  <c r="P1632" i="1"/>
  <c r="Q1632" i="1"/>
  <c r="R1632" i="1"/>
  <c r="S1632" i="1"/>
  <c r="T1632" i="1"/>
  <c r="B1633" i="1"/>
  <c r="C1633" i="1"/>
  <c r="D1633" i="1"/>
  <c r="E1633" i="1"/>
  <c r="F1633" i="1"/>
  <c r="G1633" i="1"/>
  <c r="J1633" i="1"/>
  <c r="M1633" i="1" s="1"/>
  <c r="O1633" i="1"/>
  <c r="P1633" i="1"/>
  <c r="Q1633" i="1"/>
  <c r="R1633" i="1"/>
  <c r="S1633" i="1"/>
  <c r="T1633" i="1"/>
  <c r="B1634" i="1"/>
  <c r="C1634" i="1"/>
  <c r="D1634" i="1"/>
  <c r="E1634" i="1"/>
  <c r="F1634" i="1"/>
  <c r="G1634" i="1"/>
  <c r="J1634" i="1"/>
  <c r="M1634" i="1" s="1"/>
  <c r="O1634" i="1"/>
  <c r="P1634" i="1"/>
  <c r="Q1634" i="1"/>
  <c r="R1634" i="1"/>
  <c r="S1634" i="1"/>
  <c r="T1634" i="1"/>
  <c r="B1635" i="1"/>
  <c r="C1635" i="1"/>
  <c r="D1635" i="1"/>
  <c r="E1635" i="1"/>
  <c r="F1635" i="1"/>
  <c r="G1635" i="1"/>
  <c r="J1635" i="1"/>
  <c r="M1635" i="1" s="1"/>
  <c r="O1635" i="1"/>
  <c r="P1635" i="1"/>
  <c r="Q1635" i="1"/>
  <c r="R1635" i="1"/>
  <c r="S1635" i="1"/>
  <c r="T1635" i="1"/>
  <c r="B1636" i="1"/>
  <c r="C1636" i="1"/>
  <c r="D1636" i="1"/>
  <c r="E1636" i="1"/>
  <c r="F1636" i="1"/>
  <c r="G1636" i="1"/>
  <c r="J1636" i="1"/>
  <c r="M1636" i="1" s="1"/>
  <c r="O1636" i="1"/>
  <c r="P1636" i="1"/>
  <c r="Q1636" i="1"/>
  <c r="R1636" i="1"/>
  <c r="S1636" i="1"/>
  <c r="T1636" i="1"/>
  <c r="B1637" i="1"/>
  <c r="C1637" i="1"/>
  <c r="D1637" i="1"/>
  <c r="E1637" i="1"/>
  <c r="F1637" i="1"/>
  <c r="G1637" i="1"/>
  <c r="J1637" i="1"/>
  <c r="M1637" i="1" s="1"/>
  <c r="O1637" i="1"/>
  <c r="P1637" i="1"/>
  <c r="Q1637" i="1"/>
  <c r="R1637" i="1"/>
  <c r="S1637" i="1"/>
  <c r="T1637" i="1"/>
  <c r="B1638" i="1"/>
  <c r="C1638" i="1"/>
  <c r="D1638" i="1"/>
  <c r="E1638" i="1"/>
  <c r="F1638" i="1"/>
  <c r="G1638" i="1"/>
  <c r="J1638" i="1"/>
  <c r="M1638" i="1" s="1"/>
  <c r="O1638" i="1"/>
  <c r="P1638" i="1"/>
  <c r="Q1638" i="1"/>
  <c r="R1638" i="1"/>
  <c r="S1638" i="1"/>
  <c r="T1638" i="1"/>
  <c r="B1639" i="1"/>
  <c r="C1639" i="1"/>
  <c r="D1639" i="1"/>
  <c r="E1639" i="1"/>
  <c r="F1639" i="1"/>
  <c r="G1639" i="1"/>
  <c r="J1639" i="1"/>
  <c r="M1639" i="1" s="1"/>
  <c r="O1639" i="1"/>
  <c r="P1639" i="1"/>
  <c r="Q1639" i="1"/>
  <c r="R1639" i="1"/>
  <c r="S1639" i="1"/>
  <c r="T1639" i="1"/>
  <c r="B1640" i="1"/>
  <c r="C1640" i="1"/>
  <c r="D1640" i="1"/>
  <c r="E1640" i="1"/>
  <c r="F1640" i="1"/>
  <c r="G1640" i="1"/>
  <c r="J1640" i="1"/>
  <c r="M1640" i="1" s="1"/>
  <c r="O1640" i="1"/>
  <c r="P1640" i="1"/>
  <c r="Q1640" i="1"/>
  <c r="R1640" i="1"/>
  <c r="S1640" i="1"/>
  <c r="T1640" i="1"/>
  <c r="B1641" i="1"/>
  <c r="C1641" i="1"/>
  <c r="D1641" i="1"/>
  <c r="E1641" i="1"/>
  <c r="F1641" i="1"/>
  <c r="G1641" i="1"/>
  <c r="J1641" i="1"/>
  <c r="M1641" i="1" s="1"/>
  <c r="O1641" i="1"/>
  <c r="P1641" i="1"/>
  <c r="Q1641" i="1"/>
  <c r="R1641" i="1"/>
  <c r="S1641" i="1"/>
  <c r="T1641" i="1"/>
  <c r="B1642" i="1"/>
  <c r="C1642" i="1"/>
  <c r="D1642" i="1"/>
  <c r="E1642" i="1"/>
  <c r="F1642" i="1"/>
  <c r="G1642" i="1"/>
  <c r="J1642" i="1"/>
  <c r="M1642" i="1" s="1"/>
  <c r="O1642" i="1"/>
  <c r="P1642" i="1"/>
  <c r="Q1642" i="1"/>
  <c r="R1642" i="1"/>
  <c r="S1642" i="1"/>
  <c r="T1642" i="1"/>
  <c r="B1643" i="1"/>
  <c r="C1643" i="1"/>
  <c r="D1643" i="1"/>
  <c r="E1643" i="1"/>
  <c r="F1643" i="1"/>
  <c r="G1643" i="1"/>
  <c r="J1643" i="1"/>
  <c r="M1643" i="1" s="1"/>
  <c r="O1643" i="1"/>
  <c r="P1643" i="1"/>
  <c r="Q1643" i="1"/>
  <c r="R1643" i="1"/>
  <c r="S1643" i="1"/>
  <c r="T1643" i="1"/>
  <c r="B1644" i="1"/>
  <c r="C1644" i="1"/>
  <c r="D1644" i="1"/>
  <c r="E1644" i="1"/>
  <c r="F1644" i="1"/>
  <c r="G1644" i="1"/>
  <c r="J1644" i="1"/>
  <c r="M1644" i="1" s="1"/>
  <c r="O1644" i="1"/>
  <c r="P1644" i="1"/>
  <c r="Q1644" i="1"/>
  <c r="R1644" i="1"/>
  <c r="S1644" i="1"/>
  <c r="T1644" i="1"/>
  <c r="B1645" i="1"/>
  <c r="C1645" i="1"/>
  <c r="D1645" i="1"/>
  <c r="E1645" i="1"/>
  <c r="F1645" i="1"/>
  <c r="G1645" i="1"/>
  <c r="J1645" i="1"/>
  <c r="M1645" i="1" s="1"/>
  <c r="O1645" i="1"/>
  <c r="P1645" i="1"/>
  <c r="Q1645" i="1"/>
  <c r="R1645" i="1"/>
  <c r="S1645" i="1"/>
  <c r="T1645" i="1"/>
  <c r="B1646" i="1"/>
  <c r="C1646" i="1"/>
  <c r="D1646" i="1"/>
  <c r="E1646" i="1"/>
  <c r="F1646" i="1"/>
  <c r="G1646" i="1"/>
  <c r="J1646" i="1"/>
  <c r="M1646" i="1" s="1"/>
  <c r="O1646" i="1"/>
  <c r="P1646" i="1"/>
  <c r="Q1646" i="1"/>
  <c r="R1646" i="1"/>
  <c r="S1646" i="1"/>
  <c r="T1646" i="1"/>
  <c r="B1647" i="1"/>
  <c r="C1647" i="1"/>
  <c r="D1647" i="1"/>
  <c r="E1647" i="1"/>
  <c r="F1647" i="1"/>
  <c r="G1647" i="1"/>
  <c r="J1647" i="1"/>
  <c r="M1647" i="1" s="1"/>
  <c r="O1647" i="1"/>
  <c r="P1647" i="1"/>
  <c r="Q1647" i="1"/>
  <c r="R1647" i="1"/>
  <c r="S1647" i="1"/>
  <c r="T1647" i="1"/>
  <c r="B1648" i="1"/>
  <c r="C1648" i="1"/>
  <c r="D1648" i="1"/>
  <c r="E1648" i="1"/>
  <c r="F1648" i="1"/>
  <c r="G1648" i="1"/>
  <c r="J1648" i="1"/>
  <c r="M1648" i="1" s="1"/>
  <c r="O1648" i="1"/>
  <c r="P1648" i="1"/>
  <c r="Q1648" i="1"/>
  <c r="R1648" i="1"/>
  <c r="S1648" i="1"/>
  <c r="T1648" i="1"/>
  <c r="B1649" i="1"/>
  <c r="C1649" i="1"/>
  <c r="D1649" i="1"/>
  <c r="E1649" i="1"/>
  <c r="F1649" i="1"/>
  <c r="G1649" i="1"/>
  <c r="J1649" i="1"/>
  <c r="M1649" i="1" s="1"/>
  <c r="O1649" i="1"/>
  <c r="P1649" i="1"/>
  <c r="Q1649" i="1"/>
  <c r="R1649" i="1"/>
  <c r="S1649" i="1"/>
  <c r="T1649" i="1"/>
  <c r="B1650" i="1"/>
  <c r="C1650" i="1"/>
  <c r="D1650" i="1"/>
  <c r="E1650" i="1"/>
  <c r="F1650" i="1"/>
  <c r="G1650" i="1"/>
  <c r="J1650" i="1"/>
  <c r="M1650" i="1" s="1"/>
  <c r="O1650" i="1"/>
  <c r="P1650" i="1"/>
  <c r="Q1650" i="1"/>
  <c r="R1650" i="1"/>
  <c r="S1650" i="1"/>
  <c r="T1650" i="1"/>
  <c r="B1651" i="1"/>
  <c r="C1651" i="1"/>
  <c r="D1651" i="1"/>
  <c r="E1651" i="1"/>
  <c r="F1651" i="1"/>
  <c r="G1651" i="1"/>
  <c r="J1651" i="1"/>
  <c r="M1651" i="1" s="1"/>
  <c r="O1651" i="1"/>
  <c r="P1651" i="1"/>
  <c r="Q1651" i="1"/>
  <c r="R1651" i="1"/>
  <c r="S1651" i="1"/>
  <c r="T1651" i="1"/>
  <c r="B1652" i="1"/>
  <c r="C1652" i="1"/>
  <c r="D1652" i="1"/>
  <c r="E1652" i="1"/>
  <c r="F1652" i="1"/>
  <c r="G1652" i="1"/>
  <c r="J1652" i="1"/>
  <c r="M1652" i="1" s="1"/>
  <c r="O1652" i="1"/>
  <c r="P1652" i="1"/>
  <c r="Q1652" i="1"/>
  <c r="R1652" i="1"/>
  <c r="S1652" i="1"/>
  <c r="T1652" i="1"/>
  <c r="B1653" i="1"/>
  <c r="C1653" i="1"/>
  <c r="D1653" i="1"/>
  <c r="E1653" i="1"/>
  <c r="F1653" i="1"/>
  <c r="G1653" i="1"/>
  <c r="J1653" i="1"/>
  <c r="M1653" i="1" s="1"/>
  <c r="O1653" i="1"/>
  <c r="P1653" i="1"/>
  <c r="Q1653" i="1"/>
  <c r="R1653" i="1"/>
  <c r="S1653" i="1"/>
  <c r="T1653" i="1"/>
  <c r="B1654" i="1"/>
  <c r="C1654" i="1"/>
  <c r="D1654" i="1"/>
  <c r="E1654" i="1"/>
  <c r="F1654" i="1"/>
  <c r="G1654" i="1"/>
  <c r="J1654" i="1"/>
  <c r="M1654" i="1" s="1"/>
  <c r="O1654" i="1"/>
  <c r="P1654" i="1"/>
  <c r="Q1654" i="1"/>
  <c r="R1654" i="1"/>
  <c r="S1654" i="1"/>
  <c r="T1654" i="1"/>
  <c r="B1655" i="1"/>
  <c r="C1655" i="1"/>
  <c r="D1655" i="1"/>
  <c r="E1655" i="1"/>
  <c r="F1655" i="1"/>
  <c r="G1655" i="1"/>
  <c r="J1655" i="1"/>
  <c r="M1655" i="1" s="1"/>
  <c r="O1655" i="1"/>
  <c r="P1655" i="1"/>
  <c r="Q1655" i="1"/>
  <c r="R1655" i="1"/>
  <c r="S1655" i="1"/>
  <c r="T1655" i="1"/>
  <c r="B1656" i="1"/>
  <c r="C1656" i="1"/>
  <c r="D1656" i="1"/>
  <c r="E1656" i="1"/>
  <c r="F1656" i="1"/>
  <c r="G1656" i="1"/>
  <c r="J1656" i="1"/>
  <c r="M1656" i="1" s="1"/>
  <c r="O1656" i="1"/>
  <c r="P1656" i="1"/>
  <c r="Q1656" i="1"/>
  <c r="R1656" i="1"/>
  <c r="S1656" i="1"/>
  <c r="T1656" i="1"/>
  <c r="B1657" i="1"/>
  <c r="C1657" i="1"/>
  <c r="D1657" i="1"/>
  <c r="E1657" i="1"/>
  <c r="F1657" i="1"/>
  <c r="G1657" i="1"/>
  <c r="J1657" i="1"/>
  <c r="M1657" i="1" s="1"/>
  <c r="O1657" i="1"/>
  <c r="P1657" i="1"/>
  <c r="Q1657" i="1"/>
  <c r="R1657" i="1"/>
  <c r="S1657" i="1"/>
  <c r="T1657" i="1"/>
  <c r="B1658" i="1"/>
  <c r="C1658" i="1"/>
  <c r="D1658" i="1"/>
  <c r="E1658" i="1"/>
  <c r="F1658" i="1"/>
  <c r="G1658" i="1"/>
  <c r="J1658" i="1"/>
  <c r="M1658" i="1" s="1"/>
  <c r="O1658" i="1"/>
  <c r="P1658" i="1"/>
  <c r="Q1658" i="1"/>
  <c r="R1658" i="1"/>
  <c r="S1658" i="1"/>
  <c r="T1658" i="1"/>
  <c r="B1659" i="1"/>
  <c r="C1659" i="1"/>
  <c r="D1659" i="1"/>
  <c r="E1659" i="1"/>
  <c r="F1659" i="1"/>
  <c r="G1659" i="1"/>
  <c r="J1659" i="1"/>
  <c r="M1659" i="1" s="1"/>
  <c r="O1659" i="1"/>
  <c r="P1659" i="1"/>
  <c r="Q1659" i="1"/>
  <c r="R1659" i="1"/>
  <c r="S1659" i="1"/>
  <c r="T1659" i="1"/>
  <c r="B1660" i="1"/>
  <c r="C1660" i="1"/>
  <c r="D1660" i="1"/>
  <c r="E1660" i="1"/>
  <c r="F1660" i="1"/>
  <c r="G1660" i="1"/>
  <c r="J1660" i="1"/>
  <c r="M1660" i="1" s="1"/>
  <c r="O1660" i="1"/>
  <c r="P1660" i="1"/>
  <c r="Q1660" i="1"/>
  <c r="R1660" i="1"/>
  <c r="S1660" i="1"/>
  <c r="T1660" i="1"/>
  <c r="B1661" i="1"/>
  <c r="C1661" i="1"/>
  <c r="D1661" i="1"/>
  <c r="E1661" i="1"/>
  <c r="F1661" i="1"/>
  <c r="G1661" i="1"/>
  <c r="J1661" i="1"/>
  <c r="M1661" i="1" s="1"/>
  <c r="O1661" i="1"/>
  <c r="P1661" i="1"/>
  <c r="Q1661" i="1"/>
  <c r="R1661" i="1"/>
  <c r="S1661" i="1"/>
  <c r="T1661" i="1"/>
  <c r="B1662" i="1"/>
  <c r="C1662" i="1"/>
  <c r="D1662" i="1"/>
  <c r="E1662" i="1"/>
  <c r="F1662" i="1"/>
  <c r="G1662" i="1"/>
  <c r="J1662" i="1"/>
  <c r="M1662" i="1" s="1"/>
  <c r="O1662" i="1"/>
  <c r="P1662" i="1"/>
  <c r="Q1662" i="1"/>
  <c r="R1662" i="1"/>
  <c r="S1662" i="1"/>
  <c r="T1662" i="1"/>
  <c r="B1663" i="1"/>
  <c r="C1663" i="1"/>
  <c r="D1663" i="1"/>
  <c r="E1663" i="1"/>
  <c r="F1663" i="1"/>
  <c r="G1663" i="1"/>
  <c r="J1663" i="1"/>
  <c r="M1663" i="1" s="1"/>
  <c r="O1663" i="1"/>
  <c r="P1663" i="1"/>
  <c r="Q1663" i="1"/>
  <c r="R1663" i="1"/>
  <c r="S1663" i="1"/>
  <c r="T1663" i="1"/>
  <c r="B1664" i="1"/>
  <c r="C1664" i="1"/>
  <c r="D1664" i="1"/>
  <c r="E1664" i="1"/>
  <c r="F1664" i="1"/>
  <c r="G1664" i="1"/>
  <c r="J1664" i="1"/>
  <c r="M1664" i="1" s="1"/>
  <c r="O1664" i="1"/>
  <c r="P1664" i="1"/>
  <c r="Q1664" i="1"/>
  <c r="R1664" i="1"/>
  <c r="S1664" i="1"/>
  <c r="T1664" i="1"/>
  <c r="B1665" i="1"/>
  <c r="C1665" i="1"/>
  <c r="D1665" i="1"/>
  <c r="E1665" i="1"/>
  <c r="F1665" i="1"/>
  <c r="G1665" i="1"/>
  <c r="J1665" i="1"/>
  <c r="M1665" i="1" s="1"/>
  <c r="O1665" i="1"/>
  <c r="P1665" i="1"/>
  <c r="Q1665" i="1"/>
  <c r="R1665" i="1"/>
  <c r="S1665" i="1"/>
  <c r="T1665" i="1"/>
  <c r="B1666" i="1"/>
  <c r="C1666" i="1"/>
  <c r="D1666" i="1"/>
  <c r="E1666" i="1"/>
  <c r="F1666" i="1"/>
  <c r="G1666" i="1"/>
  <c r="J1666" i="1"/>
  <c r="M1666" i="1" s="1"/>
  <c r="O1666" i="1"/>
  <c r="P1666" i="1"/>
  <c r="Q1666" i="1"/>
  <c r="R1666" i="1"/>
  <c r="S1666" i="1"/>
  <c r="T1666" i="1"/>
  <c r="B1667" i="1"/>
  <c r="C1667" i="1"/>
  <c r="D1667" i="1"/>
  <c r="E1667" i="1"/>
  <c r="F1667" i="1"/>
  <c r="G1667" i="1"/>
  <c r="J1667" i="1"/>
  <c r="M1667" i="1" s="1"/>
  <c r="O1667" i="1"/>
  <c r="P1667" i="1"/>
  <c r="Q1667" i="1"/>
  <c r="R1667" i="1"/>
  <c r="S1667" i="1"/>
  <c r="T1667" i="1"/>
  <c r="B1668" i="1"/>
  <c r="C1668" i="1"/>
  <c r="D1668" i="1"/>
  <c r="E1668" i="1"/>
  <c r="F1668" i="1"/>
  <c r="G1668" i="1"/>
  <c r="J1668" i="1"/>
  <c r="M1668" i="1" s="1"/>
  <c r="O1668" i="1"/>
  <c r="P1668" i="1"/>
  <c r="Q1668" i="1"/>
  <c r="R1668" i="1"/>
  <c r="S1668" i="1"/>
  <c r="T1668" i="1"/>
  <c r="B1669" i="1"/>
  <c r="C1669" i="1"/>
  <c r="D1669" i="1"/>
  <c r="E1669" i="1"/>
  <c r="F1669" i="1"/>
  <c r="G1669" i="1"/>
  <c r="J1669" i="1"/>
  <c r="M1669" i="1" s="1"/>
  <c r="O1669" i="1"/>
  <c r="P1669" i="1"/>
  <c r="Q1669" i="1"/>
  <c r="R1669" i="1"/>
  <c r="S1669" i="1"/>
  <c r="T1669" i="1"/>
  <c r="B1670" i="1"/>
  <c r="C1670" i="1"/>
  <c r="D1670" i="1"/>
  <c r="E1670" i="1"/>
  <c r="F1670" i="1"/>
  <c r="G1670" i="1"/>
  <c r="J1670" i="1"/>
  <c r="M1670" i="1" s="1"/>
  <c r="O1670" i="1"/>
  <c r="P1670" i="1"/>
  <c r="Q1670" i="1"/>
  <c r="R1670" i="1"/>
  <c r="S1670" i="1"/>
  <c r="T1670" i="1"/>
  <c r="B1671" i="1"/>
  <c r="C1671" i="1"/>
  <c r="D1671" i="1"/>
  <c r="E1671" i="1"/>
  <c r="F1671" i="1"/>
  <c r="G1671" i="1"/>
  <c r="J1671" i="1"/>
  <c r="M1671" i="1" s="1"/>
  <c r="O1671" i="1"/>
  <c r="P1671" i="1"/>
  <c r="Q1671" i="1"/>
  <c r="R1671" i="1"/>
  <c r="S1671" i="1"/>
  <c r="T1671" i="1"/>
  <c r="B1672" i="1"/>
  <c r="C1672" i="1"/>
  <c r="D1672" i="1"/>
  <c r="E1672" i="1"/>
  <c r="F1672" i="1"/>
  <c r="G1672" i="1"/>
  <c r="J1672" i="1"/>
  <c r="M1672" i="1" s="1"/>
  <c r="O1672" i="1"/>
  <c r="P1672" i="1"/>
  <c r="Q1672" i="1"/>
  <c r="R1672" i="1"/>
  <c r="S1672" i="1"/>
  <c r="T1672" i="1"/>
  <c r="B1673" i="1"/>
  <c r="C1673" i="1"/>
  <c r="D1673" i="1"/>
  <c r="E1673" i="1"/>
  <c r="F1673" i="1"/>
  <c r="G1673" i="1"/>
  <c r="J1673" i="1"/>
  <c r="M1673" i="1" s="1"/>
  <c r="O1673" i="1"/>
  <c r="P1673" i="1"/>
  <c r="Q1673" i="1"/>
  <c r="R1673" i="1"/>
  <c r="S1673" i="1"/>
  <c r="T1673" i="1"/>
  <c r="B1674" i="1"/>
  <c r="C1674" i="1"/>
  <c r="D1674" i="1"/>
  <c r="E1674" i="1"/>
  <c r="F1674" i="1"/>
  <c r="G1674" i="1"/>
  <c r="J1674" i="1"/>
  <c r="M1674" i="1" s="1"/>
  <c r="O1674" i="1"/>
  <c r="P1674" i="1"/>
  <c r="Q1674" i="1"/>
  <c r="R1674" i="1"/>
  <c r="S1674" i="1"/>
  <c r="T1674" i="1"/>
  <c r="B1675" i="1"/>
  <c r="C1675" i="1"/>
  <c r="D1675" i="1"/>
  <c r="E1675" i="1"/>
  <c r="F1675" i="1"/>
  <c r="G1675" i="1"/>
  <c r="J1675" i="1"/>
  <c r="M1675" i="1" s="1"/>
  <c r="O1675" i="1"/>
  <c r="P1675" i="1"/>
  <c r="Q1675" i="1"/>
  <c r="R1675" i="1"/>
  <c r="S1675" i="1"/>
  <c r="T1675" i="1"/>
  <c r="B1676" i="1"/>
  <c r="C1676" i="1"/>
  <c r="D1676" i="1"/>
  <c r="E1676" i="1"/>
  <c r="F1676" i="1"/>
  <c r="G1676" i="1"/>
  <c r="J1676" i="1"/>
  <c r="M1676" i="1" s="1"/>
  <c r="O1676" i="1"/>
  <c r="P1676" i="1"/>
  <c r="Q1676" i="1"/>
  <c r="R1676" i="1"/>
  <c r="S1676" i="1"/>
  <c r="T1676" i="1"/>
  <c r="B1677" i="1"/>
  <c r="C1677" i="1"/>
  <c r="D1677" i="1"/>
  <c r="E1677" i="1"/>
  <c r="F1677" i="1"/>
  <c r="G1677" i="1"/>
  <c r="J1677" i="1"/>
  <c r="M1677" i="1" s="1"/>
  <c r="O1677" i="1"/>
  <c r="P1677" i="1"/>
  <c r="Q1677" i="1"/>
  <c r="R1677" i="1"/>
  <c r="S1677" i="1"/>
  <c r="T1677" i="1"/>
  <c r="B1678" i="1"/>
  <c r="C1678" i="1"/>
  <c r="D1678" i="1"/>
  <c r="E1678" i="1"/>
  <c r="F1678" i="1"/>
  <c r="G1678" i="1"/>
  <c r="J1678" i="1"/>
  <c r="M1678" i="1" s="1"/>
  <c r="O1678" i="1"/>
  <c r="P1678" i="1"/>
  <c r="Q1678" i="1"/>
  <c r="R1678" i="1"/>
  <c r="S1678" i="1"/>
  <c r="T1678" i="1"/>
  <c r="B1679" i="1"/>
  <c r="C1679" i="1"/>
  <c r="D1679" i="1"/>
  <c r="E1679" i="1"/>
  <c r="F1679" i="1"/>
  <c r="G1679" i="1"/>
  <c r="J1679" i="1"/>
  <c r="M1679" i="1" s="1"/>
  <c r="O1679" i="1"/>
  <c r="P1679" i="1"/>
  <c r="Q1679" i="1"/>
  <c r="R1679" i="1"/>
  <c r="S1679" i="1"/>
  <c r="T1679" i="1"/>
  <c r="B1680" i="1"/>
  <c r="C1680" i="1"/>
  <c r="D1680" i="1"/>
  <c r="E1680" i="1"/>
  <c r="F1680" i="1"/>
  <c r="G1680" i="1"/>
  <c r="J1680" i="1"/>
  <c r="M1680" i="1" s="1"/>
  <c r="O1680" i="1"/>
  <c r="P1680" i="1"/>
  <c r="Q1680" i="1"/>
  <c r="R1680" i="1"/>
  <c r="S1680" i="1"/>
  <c r="T1680" i="1"/>
  <c r="B1681" i="1"/>
  <c r="C1681" i="1"/>
  <c r="D1681" i="1"/>
  <c r="E1681" i="1"/>
  <c r="F1681" i="1"/>
  <c r="G1681" i="1"/>
  <c r="J1681" i="1"/>
  <c r="M1681" i="1" s="1"/>
  <c r="O1681" i="1"/>
  <c r="P1681" i="1"/>
  <c r="Q1681" i="1"/>
  <c r="R1681" i="1"/>
  <c r="S1681" i="1"/>
  <c r="T1681" i="1"/>
  <c r="B1682" i="1"/>
  <c r="C1682" i="1"/>
  <c r="D1682" i="1"/>
  <c r="E1682" i="1"/>
  <c r="F1682" i="1"/>
  <c r="G1682" i="1"/>
  <c r="J1682" i="1"/>
  <c r="M1682" i="1" s="1"/>
  <c r="O1682" i="1"/>
  <c r="P1682" i="1"/>
  <c r="Q1682" i="1"/>
  <c r="R1682" i="1"/>
  <c r="S1682" i="1"/>
  <c r="T1682" i="1"/>
  <c r="B1683" i="1"/>
  <c r="C1683" i="1"/>
  <c r="D1683" i="1"/>
  <c r="E1683" i="1"/>
  <c r="F1683" i="1"/>
  <c r="G1683" i="1"/>
  <c r="J1683" i="1"/>
  <c r="M1683" i="1" s="1"/>
  <c r="O1683" i="1"/>
  <c r="P1683" i="1"/>
  <c r="Q1683" i="1"/>
  <c r="R1683" i="1"/>
  <c r="S1683" i="1"/>
  <c r="T1683" i="1"/>
  <c r="B1684" i="1"/>
  <c r="C1684" i="1"/>
  <c r="D1684" i="1"/>
  <c r="E1684" i="1"/>
  <c r="F1684" i="1"/>
  <c r="G1684" i="1"/>
  <c r="J1684" i="1"/>
  <c r="M1684" i="1" s="1"/>
  <c r="O1684" i="1"/>
  <c r="P1684" i="1"/>
  <c r="Q1684" i="1"/>
  <c r="R1684" i="1"/>
  <c r="S1684" i="1"/>
  <c r="T1684" i="1"/>
  <c r="B1685" i="1"/>
  <c r="C1685" i="1"/>
  <c r="D1685" i="1"/>
  <c r="E1685" i="1"/>
  <c r="F1685" i="1"/>
  <c r="G1685" i="1"/>
  <c r="J1685" i="1"/>
  <c r="M1685" i="1" s="1"/>
  <c r="O1685" i="1"/>
  <c r="P1685" i="1"/>
  <c r="Q1685" i="1"/>
  <c r="R1685" i="1"/>
  <c r="S1685" i="1"/>
  <c r="T1685" i="1"/>
  <c r="B1686" i="1"/>
  <c r="C1686" i="1"/>
  <c r="D1686" i="1"/>
  <c r="E1686" i="1"/>
  <c r="F1686" i="1"/>
  <c r="G1686" i="1"/>
  <c r="J1686" i="1"/>
  <c r="M1686" i="1" s="1"/>
  <c r="O1686" i="1"/>
  <c r="P1686" i="1"/>
  <c r="Q1686" i="1"/>
  <c r="R1686" i="1"/>
  <c r="S1686" i="1"/>
  <c r="T1686" i="1"/>
  <c r="B1687" i="1"/>
  <c r="C1687" i="1"/>
  <c r="D1687" i="1"/>
  <c r="E1687" i="1"/>
  <c r="F1687" i="1"/>
  <c r="G1687" i="1"/>
  <c r="J1687" i="1"/>
  <c r="M1687" i="1" s="1"/>
  <c r="O1687" i="1"/>
  <c r="P1687" i="1"/>
  <c r="Q1687" i="1"/>
  <c r="R1687" i="1"/>
  <c r="S1687" i="1"/>
  <c r="T1687" i="1"/>
  <c r="B1688" i="1"/>
  <c r="C1688" i="1"/>
  <c r="D1688" i="1"/>
  <c r="E1688" i="1"/>
  <c r="F1688" i="1"/>
  <c r="G1688" i="1"/>
  <c r="J1688" i="1"/>
  <c r="M1688" i="1" s="1"/>
  <c r="O1688" i="1"/>
  <c r="P1688" i="1"/>
  <c r="Q1688" i="1"/>
  <c r="R1688" i="1"/>
  <c r="S1688" i="1"/>
  <c r="T1688" i="1"/>
  <c r="B1689" i="1"/>
  <c r="C1689" i="1"/>
  <c r="D1689" i="1"/>
  <c r="E1689" i="1"/>
  <c r="F1689" i="1"/>
  <c r="G1689" i="1"/>
  <c r="J1689" i="1"/>
  <c r="M1689" i="1" s="1"/>
  <c r="O1689" i="1"/>
  <c r="P1689" i="1"/>
  <c r="Q1689" i="1"/>
  <c r="R1689" i="1"/>
  <c r="S1689" i="1"/>
  <c r="T1689" i="1"/>
  <c r="B1690" i="1"/>
  <c r="C1690" i="1"/>
  <c r="D1690" i="1"/>
  <c r="E1690" i="1"/>
  <c r="F1690" i="1"/>
  <c r="G1690" i="1"/>
  <c r="J1690" i="1"/>
  <c r="M1690" i="1" s="1"/>
  <c r="O1690" i="1"/>
  <c r="P1690" i="1"/>
  <c r="Q1690" i="1"/>
  <c r="R1690" i="1"/>
  <c r="S1690" i="1"/>
  <c r="T1690" i="1"/>
  <c r="B1691" i="1"/>
  <c r="C1691" i="1"/>
  <c r="D1691" i="1"/>
  <c r="E1691" i="1"/>
  <c r="F1691" i="1"/>
  <c r="G1691" i="1"/>
  <c r="J1691" i="1"/>
  <c r="M1691" i="1" s="1"/>
  <c r="O1691" i="1"/>
  <c r="P1691" i="1"/>
  <c r="Q1691" i="1"/>
  <c r="R1691" i="1"/>
  <c r="S1691" i="1"/>
  <c r="T1691" i="1"/>
  <c r="B1692" i="1"/>
  <c r="C1692" i="1"/>
  <c r="D1692" i="1"/>
  <c r="E1692" i="1"/>
  <c r="F1692" i="1"/>
  <c r="G1692" i="1"/>
  <c r="J1692" i="1"/>
  <c r="M1692" i="1" s="1"/>
  <c r="O1692" i="1"/>
  <c r="P1692" i="1"/>
  <c r="Q1692" i="1"/>
  <c r="R1692" i="1"/>
  <c r="S1692" i="1"/>
  <c r="T1692" i="1"/>
  <c r="B1693" i="1"/>
  <c r="C1693" i="1"/>
  <c r="D1693" i="1"/>
  <c r="E1693" i="1"/>
  <c r="F1693" i="1"/>
  <c r="G1693" i="1"/>
  <c r="J1693" i="1"/>
  <c r="M1693" i="1" s="1"/>
  <c r="O1693" i="1"/>
  <c r="P1693" i="1"/>
  <c r="Q1693" i="1"/>
  <c r="R1693" i="1"/>
  <c r="S1693" i="1"/>
  <c r="T1693" i="1"/>
  <c r="B1694" i="1"/>
  <c r="C1694" i="1"/>
  <c r="D1694" i="1"/>
  <c r="E1694" i="1"/>
  <c r="F1694" i="1"/>
  <c r="G1694" i="1"/>
  <c r="J1694" i="1"/>
  <c r="M1694" i="1" s="1"/>
  <c r="O1694" i="1"/>
  <c r="P1694" i="1"/>
  <c r="Q1694" i="1"/>
  <c r="R1694" i="1"/>
  <c r="S1694" i="1"/>
  <c r="T1694" i="1"/>
  <c r="B1695" i="1"/>
  <c r="C1695" i="1"/>
  <c r="D1695" i="1"/>
  <c r="E1695" i="1"/>
  <c r="F1695" i="1"/>
  <c r="G1695" i="1"/>
  <c r="J1695" i="1"/>
  <c r="M1695" i="1" s="1"/>
  <c r="O1695" i="1"/>
  <c r="P1695" i="1"/>
  <c r="Q1695" i="1"/>
  <c r="R1695" i="1"/>
  <c r="S1695" i="1"/>
  <c r="T1695" i="1"/>
  <c r="B1696" i="1"/>
  <c r="C1696" i="1"/>
  <c r="D1696" i="1"/>
  <c r="E1696" i="1"/>
  <c r="F1696" i="1"/>
  <c r="G1696" i="1"/>
  <c r="J1696" i="1"/>
  <c r="M1696" i="1" s="1"/>
  <c r="O1696" i="1"/>
  <c r="P1696" i="1"/>
  <c r="Q1696" i="1"/>
  <c r="R1696" i="1"/>
  <c r="S1696" i="1"/>
  <c r="T1696" i="1"/>
  <c r="B1697" i="1"/>
  <c r="C1697" i="1"/>
  <c r="D1697" i="1"/>
  <c r="E1697" i="1"/>
  <c r="F1697" i="1"/>
  <c r="G1697" i="1"/>
  <c r="J1697" i="1"/>
  <c r="M1697" i="1" s="1"/>
  <c r="O1697" i="1"/>
  <c r="P1697" i="1"/>
  <c r="Q1697" i="1"/>
  <c r="R1697" i="1"/>
  <c r="S1697" i="1"/>
  <c r="T1697" i="1"/>
  <c r="B1698" i="1"/>
  <c r="C1698" i="1"/>
  <c r="D1698" i="1"/>
  <c r="E1698" i="1"/>
  <c r="F1698" i="1"/>
  <c r="G1698" i="1"/>
  <c r="J1698" i="1"/>
  <c r="M1698" i="1" s="1"/>
  <c r="O1698" i="1"/>
  <c r="P1698" i="1"/>
  <c r="Q1698" i="1"/>
  <c r="R1698" i="1"/>
  <c r="S1698" i="1"/>
  <c r="T1698" i="1"/>
  <c r="B1699" i="1"/>
  <c r="C1699" i="1"/>
  <c r="D1699" i="1"/>
  <c r="E1699" i="1"/>
  <c r="F1699" i="1"/>
  <c r="G1699" i="1"/>
  <c r="J1699" i="1"/>
  <c r="M1699" i="1" s="1"/>
  <c r="O1699" i="1"/>
  <c r="P1699" i="1"/>
  <c r="Q1699" i="1"/>
  <c r="R1699" i="1"/>
  <c r="S1699" i="1"/>
  <c r="T1699" i="1"/>
  <c r="B1700" i="1"/>
  <c r="C1700" i="1"/>
  <c r="D1700" i="1"/>
  <c r="E1700" i="1"/>
  <c r="F1700" i="1"/>
  <c r="G1700" i="1"/>
  <c r="J1700" i="1"/>
  <c r="M1700" i="1" s="1"/>
  <c r="O1700" i="1"/>
  <c r="P1700" i="1"/>
  <c r="Q1700" i="1"/>
  <c r="R1700" i="1"/>
  <c r="S1700" i="1"/>
  <c r="T1700" i="1"/>
  <c r="B1701" i="1"/>
  <c r="C1701" i="1"/>
  <c r="D1701" i="1"/>
  <c r="E1701" i="1"/>
  <c r="F1701" i="1"/>
  <c r="G1701" i="1"/>
  <c r="J1701" i="1"/>
  <c r="M1701" i="1" s="1"/>
  <c r="O1701" i="1"/>
  <c r="P1701" i="1"/>
  <c r="Q1701" i="1"/>
  <c r="R1701" i="1"/>
  <c r="S1701" i="1"/>
  <c r="T1701" i="1"/>
  <c r="B1702" i="1"/>
  <c r="C1702" i="1"/>
  <c r="D1702" i="1"/>
  <c r="E1702" i="1"/>
  <c r="F1702" i="1"/>
  <c r="G1702" i="1"/>
  <c r="J1702" i="1"/>
  <c r="M1702" i="1" s="1"/>
  <c r="O1702" i="1"/>
  <c r="P1702" i="1"/>
  <c r="Q1702" i="1"/>
  <c r="R1702" i="1"/>
  <c r="S1702" i="1"/>
  <c r="T1702" i="1"/>
  <c r="B1703" i="1"/>
  <c r="C1703" i="1"/>
  <c r="D1703" i="1"/>
  <c r="E1703" i="1"/>
  <c r="F1703" i="1"/>
  <c r="G1703" i="1"/>
  <c r="J1703" i="1"/>
  <c r="M1703" i="1" s="1"/>
  <c r="O1703" i="1"/>
  <c r="P1703" i="1"/>
  <c r="Q1703" i="1"/>
  <c r="R1703" i="1"/>
  <c r="S1703" i="1"/>
  <c r="T1703" i="1"/>
  <c r="B1704" i="1"/>
  <c r="C1704" i="1"/>
  <c r="D1704" i="1"/>
  <c r="E1704" i="1"/>
  <c r="F1704" i="1"/>
  <c r="G1704" i="1"/>
  <c r="J1704" i="1"/>
  <c r="M1704" i="1" s="1"/>
  <c r="O1704" i="1"/>
  <c r="P1704" i="1"/>
  <c r="Q1704" i="1"/>
  <c r="R1704" i="1"/>
  <c r="S1704" i="1"/>
  <c r="T1704" i="1"/>
  <c r="B1705" i="1"/>
  <c r="C1705" i="1"/>
  <c r="D1705" i="1"/>
  <c r="E1705" i="1"/>
  <c r="F1705" i="1"/>
  <c r="G1705" i="1"/>
  <c r="J1705" i="1"/>
  <c r="M1705" i="1" s="1"/>
  <c r="O1705" i="1"/>
  <c r="P1705" i="1"/>
  <c r="Q1705" i="1"/>
  <c r="R1705" i="1"/>
  <c r="S1705" i="1"/>
  <c r="T1705" i="1"/>
  <c r="B1706" i="1"/>
  <c r="C1706" i="1"/>
  <c r="D1706" i="1"/>
  <c r="E1706" i="1"/>
  <c r="F1706" i="1"/>
  <c r="G1706" i="1"/>
  <c r="J1706" i="1"/>
  <c r="M1706" i="1" s="1"/>
  <c r="O1706" i="1"/>
  <c r="P1706" i="1"/>
  <c r="Q1706" i="1"/>
  <c r="R1706" i="1"/>
  <c r="S1706" i="1"/>
  <c r="T1706" i="1"/>
  <c r="B1707" i="1"/>
  <c r="C1707" i="1"/>
  <c r="D1707" i="1"/>
  <c r="E1707" i="1"/>
  <c r="F1707" i="1"/>
  <c r="G1707" i="1"/>
  <c r="J1707" i="1"/>
  <c r="M1707" i="1" s="1"/>
  <c r="O1707" i="1"/>
  <c r="P1707" i="1"/>
  <c r="Q1707" i="1"/>
  <c r="R1707" i="1"/>
  <c r="S1707" i="1"/>
  <c r="T1707" i="1"/>
  <c r="B1708" i="1"/>
  <c r="C1708" i="1"/>
  <c r="D1708" i="1"/>
  <c r="E1708" i="1"/>
  <c r="F1708" i="1"/>
  <c r="G1708" i="1"/>
  <c r="J1708" i="1"/>
  <c r="M1708" i="1" s="1"/>
  <c r="O1708" i="1"/>
  <c r="P1708" i="1"/>
  <c r="Q1708" i="1"/>
  <c r="R1708" i="1"/>
  <c r="S1708" i="1"/>
  <c r="T1708" i="1"/>
  <c r="B1709" i="1"/>
  <c r="C1709" i="1"/>
  <c r="D1709" i="1"/>
  <c r="E1709" i="1"/>
  <c r="F1709" i="1"/>
  <c r="G1709" i="1"/>
  <c r="J1709" i="1"/>
  <c r="M1709" i="1" s="1"/>
  <c r="O1709" i="1"/>
  <c r="P1709" i="1"/>
  <c r="Q1709" i="1"/>
  <c r="R1709" i="1"/>
  <c r="S1709" i="1"/>
  <c r="T1709" i="1"/>
  <c r="B1710" i="1"/>
  <c r="C1710" i="1"/>
  <c r="D1710" i="1"/>
  <c r="E1710" i="1"/>
  <c r="F1710" i="1"/>
  <c r="G1710" i="1"/>
  <c r="J1710" i="1"/>
  <c r="M1710" i="1" s="1"/>
  <c r="O1710" i="1"/>
  <c r="P1710" i="1"/>
  <c r="Q1710" i="1"/>
  <c r="R1710" i="1"/>
  <c r="S1710" i="1"/>
  <c r="T1710" i="1"/>
  <c r="B1711" i="1"/>
  <c r="C1711" i="1"/>
  <c r="D1711" i="1"/>
  <c r="E1711" i="1"/>
  <c r="F1711" i="1"/>
  <c r="G1711" i="1"/>
  <c r="J1711" i="1"/>
  <c r="M1711" i="1" s="1"/>
  <c r="O1711" i="1"/>
  <c r="P1711" i="1"/>
  <c r="Q1711" i="1"/>
  <c r="R1711" i="1"/>
  <c r="S1711" i="1"/>
  <c r="T1711" i="1"/>
  <c r="B1712" i="1"/>
  <c r="C1712" i="1"/>
  <c r="D1712" i="1"/>
  <c r="E1712" i="1"/>
  <c r="F1712" i="1"/>
  <c r="G1712" i="1"/>
  <c r="J1712" i="1"/>
  <c r="M1712" i="1" s="1"/>
  <c r="O1712" i="1"/>
  <c r="P1712" i="1"/>
  <c r="Q1712" i="1"/>
  <c r="R1712" i="1"/>
  <c r="S1712" i="1"/>
  <c r="T1712" i="1"/>
  <c r="B1713" i="1"/>
  <c r="C1713" i="1"/>
  <c r="D1713" i="1"/>
  <c r="E1713" i="1"/>
  <c r="F1713" i="1"/>
  <c r="G1713" i="1"/>
  <c r="J1713" i="1"/>
  <c r="M1713" i="1" s="1"/>
  <c r="O1713" i="1"/>
  <c r="P1713" i="1"/>
  <c r="Q1713" i="1"/>
  <c r="R1713" i="1"/>
  <c r="S1713" i="1"/>
  <c r="T1713" i="1"/>
  <c r="B1714" i="1"/>
  <c r="C1714" i="1"/>
  <c r="D1714" i="1"/>
  <c r="E1714" i="1"/>
  <c r="F1714" i="1"/>
  <c r="G1714" i="1"/>
  <c r="J1714" i="1"/>
  <c r="M1714" i="1" s="1"/>
  <c r="O1714" i="1"/>
  <c r="P1714" i="1"/>
  <c r="Q1714" i="1"/>
  <c r="R1714" i="1"/>
  <c r="S1714" i="1"/>
  <c r="T1714" i="1"/>
  <c r="B1715" i="1"/>
  <c r="C1715" i="1"/>
  <c r="D1715" i="1"/>
  <c r="E1715" i="1"/>
  <c r="F1715" i="1"/>
  <c r="G1715" i="1"/>
  <c r="J1715" i="1"/>
  <c r="M1715" i="1" s="1"/>
  <c r="O1715" i="1"/>
  <c r="P1715" i="1"/>
  <c r="Q1715" i="1"/>
  <c r="R1715" i="1"/>
  <c r="S1715" i="1"/>
  <c r="T1715" i="1"/>
  <c r="B1716" i="1"/>
  <c r="C1716" i="1"/>
  <c r="D1716" i="1"/>
  <c r="E1716" i="1"/>
  <c r="F1716" i="1"/>
  <c r="G1716" i="1"/>
  <c r="J1716" i="1"/>
  <c r="M1716" i="1" s="1"/>
  <c r="O1716" i="1"/>
  <c r="P1716" i="1"/>
  <c r="Q1716" i="1"/>
  <c r="R1716" i="1"/>
  <c r="S1716" i="1"/>
  <c r="T1716" i="1"/>
  <c r="B1717" i="1"/>
  <c r="C1717" i="1"/>
  <c r="D1717" i="1"/>
  <c r="E1717" i="1"/>
  <c r="F1717" i="1"/>
  <c r="G1717" i="1"/>
  <c r="J1717" i="1"/>
  <c r="M1717" i="1" s="1"/>
  <c r="O1717" i="1"/>
  <c r="P1717" i="1"/>
  <c r="Q1717" i="1"/>
  <c r="R1717" i="1"/>
  <c r="S1717" i="1"/>
  <c r="T1717" i="1"/>
  <c r="B1718" i="1"/>
  <c r="C1718" i="1"/>
  <c r="D1718" i="1"/>
  <c r="E1718" i="1"/>
  <c r="F1718" i="1"/>
  <c r="G1718" i="1"/>
  <c r="J1718" i="1"/>
  <c r="M1718" i="1" s="1"/>
  <c r="O1718" i="1"/>
  <c r="P1718" i="1"/>
  <c r="Q1718" i="1"/>
  <c r="R1718" i="1"/>
  <c r="S1718" i="1"/>
  <c r="T1718" i="1"/>
  <c r="B1719" i="1"/>
  <c r="C1719" i="1"/>
  <c r="D1719" i="1"/>
  <c r="E1719" i="1"/>
  <c r="F1719" i="1"/>
  <c r="G1719" i="1"/>
  <c r="J1719" i="1"/>
  <c r="M1719" i="1" s="1"/>
  <c r="O1719" i="1"/>
  <c r="P1719" i="1"/>
  <c r="Q1719" i="1"/>
  <c r="R1719" i="1"/>
  <c r="S1719" i="1"/>
  <c r="T1719" i="1"/>
  <c r="B1720" i="1"/>
  <c r="C1720" i="1"/>
  <c r="D1720" i="1"/>
  <c r="E1720" i="1"/>
  <c r="F1720" i="1"/>
  <c r="G1720" i="1"/>
  <c r="J1720" i="1"/>
  <c r="M1720" i="1" s="1"/>
  <c r="O1720" i="1"/>
  <c r="P1720" i="1"/>
  <c r="Q1720" i="1"/>
  <c r="R1720" i="1"/>
  <c r="S1720" i="1"/>
  <c r="T1720" i="1"/>
  <c r="B1721" i="1"/>
  <c r="C1721" i="1"/>
  <c r="D1721" i="1"/>
  <c r="E1721" i="1"/>
  <c r="F1721" i="1"/>
  <c r="G1721" i="1"/>
  <c r="J1721" i="1"/>
  <c r="M1721" i="1" s="1"/>
  <c r="O1721" i="1"/>
  <c r="P1721" i="1"/>
  <c r="Q1721" i="1"/>
  <c r="R1721" i="1"/>
  <c r="S1721" i="1"/>
  <c r="T1721" i="1"/>
  <c r="B1722" i="1"/>
  <c r="C1722" i="1"/>
  <c r="D1722" i="1"/>
  <c r="E1722" i="1"/>
  <c r="F1722" i="1"/>
  <c r="G1722" i="1"/>
  <c r="J1722" i="1"/>
  <c r="M1722" i="1" s="1"/>
  <c r="O1722" i="1"/>
  <c r="P1722" i="1"/>
  <c r="Q1722" i="1"/>
  <c r="R1722" i="1"/>
  <c r="S1722" i="1"/>
  <c r="T1722" i="1"/>
  <c r="B1723" i="1"/>
  <c r="C1723" i="1"/>
  <c r="D1723" i="1"/>
  <c r="E1723" i="1"/>
  <c r="F1723" i="1"/>
  <c r="G1723" i="1"/>
  <c r="J1723" i="1"/>
  <c r="M1723" i="1" s="1"/>
  <c r="O1723" i="1"/>
  <c r="P1723" i="1"/>
  <c r="Q1723" i="1"/>
  <c r="R1723" i="1"/>
  <c r="S1723" i="1"/>
  <c r="T1723" i="1"/>
  <c r="B1724" i="1"/>
  <c r="C1724" i="1"/>
  <c r="D1724" i="1"/>
  <c r="E1724" i="1"/>
  <c r="F1724" i="1"/>
  <c r="G1724" i="1"/>
  <c r="J1724" i="1"/>
  <c r="M1724" i="1" s="1"/>
  <c r="O1724" i="1"/>
  <c r="P1724" i="1"/>
  <c r="Q1724" i="1"/>
  <c r="R1724" i="1"/>
  <c r="S1724" i="1"/>
  <c r="T1724" i="1"/>
  <c r="B1725" i="1"/>
  <c r="C1725" i="1"/>
  <c r="D1725" i="1"/>
  <c r="E1725" i="1"/>
  <c r="F1725" i="1"/>
  <c r="G1725" i="1"/>
  <c r="J1725" i="1"/>
  <c r="M1725" i="1" s="1"/>
  <c r="O1725" i="1"/>
  <c r="P1725" i="1"/>
  <c r="Q1725" i="1"/>
  <c r="R1725" i="1"/>
  <c r="S1725" i="1"/>
  <c r="T1725" i="1"/>
  <c r="B1726" i="1"/>
  <c r="C1726" i="1"/>
  <c r="D1726" i="1"/>
  <c r="E1726" i="1"/>
  <c r="F1726" i="1"/>
  <c r="G1726" i="1"/>
  <c r="J1726" i="1"/>
  <c r="M1726" i="1" s="1"/>
  <c r="O1726" i="1"/>
  <c r="P1726" i="1"/>
  <c r="Q1726" i="1"/>
  <c r="R1726" i="1"/>
  <c r="S1726" i="1"/>
  <c r="T1726" i="1"/>
  <c r="B1727" i="1"/>
  <c r="C1727" i="1"/>
  <c r="D1727" i="1"/>
  <c r="E1727" i="1"/>
  <c r="F1727" i="1"/>
  <c r="G1727" i="1"/>
  <c r="J1727" i="1"/>
  <c r="M1727" i="1" s="1"/>
  <c r="O1727" i="1"/>
  <c r="P1727" i="1"/>
  <c r="Q1727" i="1"/>
  <c r="R1727" i="1"/>
  <c r="S1727" i="1"/>
  <c r="T1727" i="1"/>
  <c r="B1728" i="1"/>
  <c r="C1728" i="1"/>
  <c r="D1728" i="1"/>
  <c r="E1728" i="1"/>
  <c r="F1728" i="1"/>
  <c r="G1728" i="1"/>
  <c r="J1728" i="1"/>
  <c r="M1728" i="1" s="1"/>
  <c r="O1728" i="1"/>
  <c r="P1728" i="1"/>
  <c r="Q1728" i="1"/>
  <c r="R1728" i="1"/>
  <c r="S1728" i="1"/>
  <c r="T1728" i="1"/>
  <c r="B1729" i="1"/>
  <c r="C1729" i="1"/>
  <c r="D1729" i="1"/>
  <c r="E1729" i="1"/>
  <c r="F1729" i="1"/>
  <c r="G1729" i="1"/>
  <c r="J1729" i="1"/>
  <c r="M1729" i="1" s="1"/>
  <c r="O1729" i="1"/>
  <c r="P1729" i="1"/>
  <c r="Q1729" i="1"/>
  <c r="R1729" i="1"/>
  <c r="S1729" i="1"/>
  <c r="T1729" i="1"/>
  <c r="B1730" i="1"/>
  <c r="C1730" i="1"/>
  <c r="D1730" i="1"/>
  <c r="E1730" i="1"/>
  <c r="F1730" i="1"/>
  <c r="G1730" i="1"/>
  <c r="J1730" i="1"/>
  <c r="M1730" i="1" s="1"/>
  <c r="O1730" i="1"/>
  <c r="P1730" i="1"/>
  <c r="Q1730" i="1"/>
  <c r="R1730" i="1"/>
  <c r="S1730" i="1"/>
  <c r="T1730" i="1"/>
  <c r="B1731" i="1"/>
  <c r="C1731" i="1"/>
  <c r="D1731" i="1"/>
  <c r="E1731" i="1"/>
  <c r="F1731" i="1"/>
  <c r="G1731" i="1"/>
  <c r="J1731" i="1"/>
  <c r="M1731" i="1" s="1"/>
  <c r="O1731" i="1"/>
  <c r="P1731" i="1"/>
  <c r="Q1731" i="1"/>
  <c r="R1731" i="1"/>
  <c r="S1731" i="1"/>
  <c r="T1731" i="1"/>
  <c r="B1732" i="1"/>
  <c r="C1732" i="1"/>
  <c r="D1732" i="1"/>
  <c r="E1732" i="1"/>
  <c r="F1732" i="1"/>
  <c r="G1732" i="1"/>
  <c r="J1732" i="1"/>
  <c r="M1732" i="1" s="1"/>
  <c r="O1732" i="1"/>
  <c r="P1732" i="1"/>
  <c r="Q1732" i="1"/>
  <c r="R1732" i="1"/>
  <c r="S1732" i="1"/>
  <c r="T1732" i="1"/>
  <c r="B1733" i="1"/>
  <c r="C1733" i="1"/>
  <c r="D1733" i="1"/>
  <c r="E1733" i="1"/>
  <c r="F1733" i="1"/>
  <c r="G1733" i="1"/>
  <c r="J1733" i="1"/>
  <c r="M1733" i="1" s="1"/>
  <c r="O1733" i="1"/>
  <c r="P1733" i="1"/>
  <c r="Q1733" i="1"/>
  <c r="R1733" i="1"/>
  <c r="S1733" i="1"/>
  <c r="T1733" i="1"/>
  <c r="B1734" i="1"/>
  <c r="C1734" i="1"/>
  <c r="D1734" i="1"/>
  <c r="E1734" i="1"/>
  <c r="F1734" i="1"/>
  <c r="G1734" i="1"/>
  <c r="J1734" i="1"/>
  <c r="M1734" i="1" s="1"/>
  <c r="O1734" i="1"/>
  <c r="P1734" i="1"/>
  <c r="Q1734" i="1"/>
  <c r="R1734" i="1"/>
  <c r="S1734" i="1"/>
  <c r="T1734" i="1"/>
  <c r="B1735" i="1"/>
  <c r="C1735" i="1"/>
  <c r="D1735" i="1"/>
  <c r="E1735" i="1"/>
  <c r="F1735" i="1"/>
  <c r="G1735" i="1"/>
  <c r="J1735" i="1"/>
  <c r="M1735" i="1" s="1"/>
  <c r="O1735" i="1"/>
  <c r="P1735" i="1"/>
  <c r="Q1735" i="1"/>
  <c r="R1735" i="1"/>
  <c r="S1735" i="1"/>
  <c r="T1735" i="1"/>
  <c r="B1736" i="1"/>
  <c r="C1736" i="1"/>
  <c r="D1736" i="1"/>
  <c r="E1736" i="1"/>
  <c r="F1736" i="1"/>
  <c r="G1736" i="1"/>
  <c r="J1736" i="1"/>
  <c r="M1736" i="1" s="1"/>
  <c r="O1736" i="1"/>
  <c r="P1736" i="1"/>
  <c r="Q1736" i="1"/>
  <c r="R1736" i="1"/>
  <c r="S1736" i="1"/>
  <c r="T1736" i="1"/>
  <c r="B1737" i="1"/>
  <c r="C1737" i="1"/>
  <c r="D1737" i="1"/>
  <c r="E1737" i="1"/>
  <c r="F1737" i="1"/>
  <c r="G1737" i="1"/>
  <c r="J1737" i="1"/>
  <c r="M1737" i="1" s="1"/>
  <c r="O1737" i="1"/>
  <c r="P1737" i="1"/>
  <c r="Q1737" i="1"/>
  <c r="R1737" i="1"/>
  <c r="S1737" i="1"/>
  <c r="T1737" i="1"/>
  <c r="B1738" i="1"/>
  <c r="C1738" i="1"/>
  <c r="D1738" i="1"/>
  <c r="E1738" i="1"/>
  <c r="F1738" i="1"/>
  <c r="G1738" i="1"/>
  <c r="J1738" i="1"/>
  <c r="M1738" i="1" s="1"/>
  <c r="O1738" i="1"/>
  <c r="P1738" i="1"/>
  <c r="Q1738" i="1"/>
  <c r="R1738" i="1"/>
  <c r="S1738" i="1"/>
  <c r="T1738" i="1"/>
  <c r="B1739" i="1"/>
  <c r="C1739" i="1"/>
  <c r="D1739" i="1"/>
  <c r="E1739" i="1"/>
  <c r="F1739" i="1"/>
  <c r="G1739" i="1"/>
  <c r="J1739" i="1"/>
  <c r="M1739" i="1" s="1"/>
  <c r="O1739" i="1"/>
  <c r="P1739" i="1"/>
  <c r="Q1739" i="1"/>
  <c r="R1739" i="1"/>
  <c r="S1739" i="1"/>
  <c r="T1739" i="1"/>
  <c r="B1740" i="1"/>
  <c r="C1740" i="1"/>
  <c r="D1740" i="1"/>
  <c r="E1740" i="1"/>
  <c r="F1740" i="1"/>
  <c r="G1740" i="1"/>
  <c r="J1740" i="1"/>
  <c r="M1740" i="1" s="1"/>
  <c r="O1740" i="1"/>
  <c r="P1740" i="1"/>
  <c r="Q1740" i="1"/>
  <c r="R1740" i="1"/>
  <c r="S1740" i="1"/>
  <c r="T1740" i="1"/>
  <c r="B1741" i="1"/>
  <c r="C1741" i="1"/>
  <c r="D1741" i="1"/>
  <c r="E1741" i="1"/>
  <c r="F1741" i="1"/>
  <c r="G1741" i="1"/>
  <c r="J1741" i="1"/>
  <c r="M1741" i="1" s="1"/>
  <c r="O1741" i="1"/>
  <c r="P1741" i="1"/>
  <c r="Q1741" i="1"/>
  <c r="R1741" i="1"/>
  <c r="S1741" i="1"/>
  <c r="T1741" i="1"/>
  <c r="B1742" i="1"/>
  <c r="C1742" i="1"/>
  <c r="D1742" i="1"/>
  <c r="E1742" i="1"/>
  <c r="F1742" i="1"/>
  <c r="G1742" i="1"/>
  <c r="J1742" i="1"/>
  <c r="M1742" i="1" s="1"/>
  <c r="O1742" i="1"/>
  <c r="P1742" i="1"/>
  <c r="Q1742" i="1"/>
  <c r="R1742" i="1"/>
  <c r="S1742" i="1"/>
  <c r="T1742" i="1"/>
  <c r="B1743" i="1"/>
  <c r="C1743" i="1"/>
  <c r="D1743" i="1"/>
  <c r="E1743" i="1"/>
  <c r="F1743" i="1"/>
  <c r="G1743" i="1"/>
  <c r="J1743" i="1"/>
  <c r="M1743" i="1" s="1"/>
  <c r="O1743" i="1"/>
  <c r="P1743" i="1"/>
  <c r="Q1743" i="1"/>
  <c r="R1743" i="1"/>
  <c r="S1743" i="1"/>
  <c r="T1743" i="1"/>
  <c r="B1744" i="1"/>
  <c r="C1744" i="1"/>
  <c r="D1744" i="1"/>
  <c r="E1744" i="1"/>
  <c r="F1744" i="1"/>
  <c r="G1744" i="1"/>
  <c r="J1744" i="1"/>
  <c r="M1744" i="1" s="1"/>
  <c r="O1744" i="1"/>
  <c r="P1744" i="1"/>
  <c r="Q1744" i="1"/>
  <c r="R1744" i="1"/>
  <c r="S1744" i="1"/>
  <c r="T1744" i="1"/>
  <c r="B1745" i="1"/>
  <c r="C1745" i="1"/>
  <c r="D1745" i="1"/>
  <c r="E1745" i="1"/>
  <c r="F1745" i="1"/>
  <c r="G1745" i="1"/>
  <c r="J1745" i="1"/>
  <c r="M1745" i="1" s="1"/>
  <c r="O1745" i="1"/>
  <c r="P1745" i="1"/>
  <c r="Q1745" i="1"/>
  <c r="R1745" i="1"/>
  <c r="S1745" i="1"/>
  <c r="T1745" i="1"/>
  <c r="B1746" i="1"/>
  <c r="C1746" i="1"/>
  <c r="D1746" i="1"/>
  <c r="E1746" i="1"/>
  <c r="F1746" i="1"/>
  <c r="G1746" i="1"/>
  <c r="J1746" i="1"/>
  <c r="M1746" i="1" s="1"/>
  <c r="O1746" i="1"/>
  <c r="P1746" i="1"/>
  <c r="Q1746" i="1"/>
  <c r="R1746" i="1"/>
  <c r="S1746" i="1"/>
  <c r="T1746" i="1"/>
  <c r="B1747" i="1"/>
  <c r="C1747" i="1"/>
  <c r="D1747" i="1"/>
  <c r="E1747" i="1"/>
  <c r="F1747" i="1"/>
  <c r="G1747" i="1"/>
  <c r="J1747" i="1"/>
  <c r="M1747" i="1" s="1"/>
  <c r="O1747" i="1"/>
  <c r="P1747" i="1"/>
  <c r="Q1747" i="1"/>
  <c r="R1747" i="1"/>
  <c r="S1747" i="1"/>
  <c r="T1747" i="1"/>
  <c r="B1748" i="1"/>
  <c r="C1748" i="1"/>
  <c r="D1748" i="1"/>
  <c r="E1748" i="1"/>
  <c r="F1748" i="1"/>
  <c r="G1748" i="1"/>
  <c r="J1748" i="1"/>
  <c r="M1748" i="1" s="1"/>
  <c r="O1748" i="1"/>
  <c r="P1748" i="1"/>
  <c r="Q1748" i="1"/>
  <c r="R1748" i="1"/>
  <c r="S1748" i="1"/>
  <c r="T1748" i="1"/>
  <c r="B1749" i="1"/>
  <c r="C1749" i="1"/>
  <c r="D1749" i="1"/>
  <c r="E1749" i="1"/>
  <c r="F1749" i="1"/>
  <c r="G1749" i="1"/>
  <c r="J1749" i="1"/>
  <c r="M1749" i="1" s="1"/>
  <c r="O1749" i="1"/>
  <c r="P1749" i="1"/>
  <c r="Q1749" i="1"/>
  <c r="R1749" i="1"/>
  <c r="S1749" i="1"/>
  <c r="T1749" i="1"/>
  <c r="B1750" i="1"/>
  <c r="C1750" i="1"/>
  <c r="D1750" i="1"/>
  <c r="E1750" i="1"/>
  <c r="F1750" i="1"/>
  <c r="G1750" i="1"/>
  <c r="J1750" i="1"/>
  <c r="M1750" i="1" s="1"/>
  <c r="O1750" i="1"/>
  <c r="P1750" i="1"/>
  <c r="Q1750" i="1"/>
  <c r="R1750" i="1"/>
  <c r="S1750" i="1"/>
  <c r="T1750" i="1"/>
  <c r="B1751" i="1"/>
  <c r="C1751" i="1"/>
  <c r="D1751" i="1"/>
  <c r="E1751" i="1"/>
  <c r="F1751" i="1"/>
  <c r="G1751" i="1"/>
  <c r="J1751" i="1"/>
  <c r="M1751" i="1" s="1"/>
  <c r="O1751" i="1"/>
  <c r="P1751" i="1"/>
  <c r="Q1751" i="1"/>
  <c r="R1751" i="1"/>
  <c r="S1751" i="1"/>
  <c r="T1751" i="1"/>
  <c r="B1752" i="1"/>
  <c r="C1752" i="1"/>
  <c r="D1752" i="1"/>
  <c r="E1752" i="1"/>
  <c r="F1752" i="1"/>
  <c r="G1752" i="1"/>
  <c r="J1752" i="1"/>
  <c r="M1752" i="1" s="1"/>
  <c r="O1752" i="1"/>
  <c r="P1752" i="1"/>
  <c r="Q1752" i="1"/>
  <c r="R1752" i="1"/>
  <c r="S1752" i="1"/>
  <c r="T1752" i="1"/>
  <c r="B1753" i="1"/>
  <c r="C1753" i="1"/>
  <c r="D1753" i="1"/>
  <c r="E1753" i="1"/>
  <c r="F1753" i="1"/>
  <c r="G1753" i="1"/>
  <c r="J1753" i="1"/>
  <c r="M1753" i="1" s="1"/>
  <c r="O1753" i="1"/>
  <c r="P1753" i="1"/>
  <c r="Q1753" i="1"/>
  <c r="R1753" i="1"/>
  <c r="S1753" i="1"/>
  <c r="T1753" i="1"/>
  <c r="B1754" i="1"/>
  <c r="C1754" i="1"/>
  <c r="D1754" i="1"/>
  <c r="E1754" i="1"/>
  <c r="F1754" i="1"/>
  <c r="G1754" i="1"/>
  <c r="J1754" i="1"/>
  <c r="M1754" i="1" s="1"/>
  <c r="O1754" i="1"/>
  <c r="P1754" i="1"/>
  <c r="Q1754" i="1"/>
  <c r="R1754" i="1"/>
  <c r="S1754" i="1"/>
  <c r="T1754" i="1"/>
  <c r="B1755" i="1"/>
  <c r="C1755" i="1"/>
  <c r="D1755" i="1"/>
  <c r="E1755" i="1"/>
  <c r="F1755" i="1"/>
  <c r="G1755" i="1"/>
  <c r="J1755" i="1"/>
  <c r="M1755" i="1" s="1"/>
  <c r="O1755" i="1"/>
  <c r="P1755" i="1"/>
  <c r="Q1755" i="1"/>
  <c r="R1755" i="1"/>
  <c r="S1755" i="1"/>
  <c r="T1755" i="1"/>
  <c r="B1756" i="1"/>
  <c r="C1756" i="1"/>
  <c r="D1756" i="1"/>
  <c r="E1756" i="1"/>
  <c r="F1756" i="1"/>
  <c r="G1756" i="1"/>
  <c r="J1756" i="1"/>
  <c r="M1756" i="1" s="1"/>
  <c r="O1756" i="1"/>
  <c r="P1756" i="1"/>
  <c r="Q1756" i="1"/>
  <c r="R1756" i="1"/>
  <c r="S1756" i="1"/>
  <c r="T1756" i="1"/>
  <c r="B1757" i="1"/>
  <c r="C1757" i="1"/>
  <c r="D1757" i="1"/>
  <c r="E1757" i="1"/>
  <c r="F1757" i="1"/>
  <c r="G1757" i="1"/>
  <c r="J1757" i="1"/>
  <c r="M1757" i="1" s="1"/>
  <c r="O1757" i="1"/>
  <c r="P1757" i="1"/>
  <c r="Q1757" i="1"/>
  <c r="R1757" i="1"/>
  <c r="S1757" i="1"/>
  <c r="T1757" i="1"/>
  <c r="B1758" i="1"/>
  <c r="C1758" i="1"/>
  <c r="D1758" i="1"/>
  <c r="E1758" i="1"/>
  <c r="F1758" i="1"/>
  <c r="G1758" i="1"/>
  <c r="J1758" i="1"/>
  <c r="M1758" i="1" s="1"/>
  <c r="O1758" i="1"/>
  <c r="P1758" i="1"/>
  <c r="Q1758" i="1"/>
  <c r="R1758" i="1"/>
  <c r="S1758" i="1"/>
  <c r="T1758" i="1"/>
  <c r="B1759" i="1"/>
  <c r="C1759" i="1"/>
  <c r="D1759" i="1"/>
  <c r="E1759" i="1"/>
  <c r="F1759" i="1"/>
  <c r="G1759" i="1"/>
  <c r="J1759" i="1"/>
  <c r="M1759" i="1" s="1"/>
  <c r="O1759" i="1"/>
  <c r="P1759" i="1"/>
  <c r="Q1759" i="1"/>
  <c r="R1759" i="1"/>
  <c r="S1759" i="1"/>
  <c r="T1759" i="1"/>
  <c r="B1760" i="1"/>
  <c r="C1760" i="1"/>
  <c r="D1760" i="1"/>
  <c r="E1760" i="1"/>
  <c r="F1760" i="1"/>
  <c r="G1760" i="1"/>
  <c r="J1760" i="1"/>
  <c r="M1760" i="1" s="1"/>
  <c r="O1760" i="1"/>
  <c r="P1760" i="1"/>
  <c r="Q1760" i="1"/>
  <c r="R1760" i="1"/>
  <c r="S1760" i="1"/>
  <c r="T1760" i="1"/>
  <c r="B1761" i="1"/>
  <c r="C1761" i="1"/>
  <c r="D1761" i="1"/>
  <c r="E1761" i="1"/>
  <c r="F1761" i="1"/>
  <c r="G1761" i="1"/>
  <c r="J1761" i="1"/>
  <c r="M1761" i="1" s="1"/>
  <c r="O1761" i="1"/>
  <c r="P1761" i="1"/>
  <c r="Q1761" i="1"/>
  <c r="R1761" i="1"/>
  <c r="S1761" i="1"/>
  <c r="T1761" i="1"/>
  <c r="B1762" i="1"/>
  <c r="C1762" i="1"/>
  <c r="D1762" i="1"/>
  <c r="E1762" i="1"/>
  <c r="F1762" i="1"/>
  <c r="G1762" i="1"/>
  <c r="J1762" i="1"/>
  <c r="M1762" i="1" s="1"/>
  <c r="O1762" i="1"/>
  <c r="P1762" i="1"/>
  <c r="Q1762" i="1"/>
  <c r="R1762" i="1"/>
  <c r="S1762" i="1"/>
  <c r="T1762" i="1"/>
  <c r="B1763" i="1"/>
  <c r="C1763" i="1"/>
  <c r="D1763" i="1"/>
  <c r="E1763" i="1"/>
  <c r="F1763" i="1"/>
  <c r="G1763" i="1"/>
  <c r="J1763" i="1"/>
  <c r="M1763" i="1" s="1"/>
  <c r="O1763" i="1"/>
  <c r="P1763" i="1"/>
  <c r="Q1763" i="1"/>
  <c r="R1763" i="1"/>
  <c r="S1763" i="1"/>
  <c r="T1763" i="1"/>
  <c r="B1764" i="1"/>
  <c r="C1764" i="1"/>
  <c r="D1764" i="1"/>
  <c r="E1764" i="1"/>
  <c r="F1764" i="1"/>
  <c r="G1764" i="1"/>
  <c r="J1764" i="1"/>
  <c r="M1764" i="1" s="1"/>
  <c r="O1764" i="1"/>
  <c r="P1764" i="1"/>
  <c r="Q1764" i="1"/>
  <c r="R1764" i="1"/>
  <c r="S1764" i="1"/>
  <c r="T1764" i="1"/>
  <c r="B1765" i="1"/>
  <c r="C1765" i="1"/>
  <c r="D1765" i="1"/>
  <c r="E1765" i="1"/>
  <c r="F1765" i="1"/>
  <c r="G1765" i="1"/>
  <c r="J1765" i="1"/>
  <c r="M1765" i="1" s="1"/>
  <c r="O1765" i="1"/>
  <c r="P1765" i="1"/>
  <c r="Q1765" i="1"/>
  <c r="R1765" i="1"/>
  <c r="S1765" i="1"/>
  <c r="T1765" i="1"/>
  <c r="B1766" i="1"/>
  <c r="C1766" i="1"/>
  <c r="D1766" i="1"/>
  <c r="E1766" i="1"/>
  <c r="F1766" i="1"/>
  <c r="G1766" i="1"/>
  <c r="J1766" i="1"/>
  <c r="M1766" i="1" s="1"/>
  <c r="O1766" i="1"/>
  <c r="P1766" i="1"/>
  <c r="Q1766" i="1"/>
  <c r="R1766" i="1"/>
  <c r="S1766" i="1"/>
  <c r="T1766" i="1"/>
  <c r="B1767" i="1"/>
  <c r="C1767" i="1"/>
  <c r="D1767" i="1"/>
  <c r="E1767" i="1"/>
  <c r="F1767" i="1"/>
  <c r="G1767" i="1"/>
  <c r="J1767" i="1"/>
  <c r="M1767" i="1" s="1"/>
  <c r="O1767" i="1"/>
  <c r="P1767" i="1"/>
  <c r="Q1767" i="1"/>
  <c r="R1767" i="1"/>
  <c r="S1767" i="1"/>
  <c r="T1767" i="1"/>
  <c r="B1768" i="1"/>
  <c r="C1768" i="1"/>
  <c r="D1768" i="1"/>
  <c r="E1768" i="1"/>
  <c r="F1768" i="1"/>
  <c r="G1768" i="1"/>
  <c r="J1768" i="1"/>
  <c r="M1768" i="1" s="1"/>
  <c r="O1768" i="1"/>
  <c r="P1768" i="1"/>
  <c r="Q1768" i="1"/>
  <c r="R1768" i="1"/>
  <c r="S1768" i="1"/>
  <c r="T1768" i="1"/>
  <c r="B1769" i="1"/>
  <c r="C1769" i="1"/>
  <c r="D1769" i="1"/>
  <c r="E1769" i="1"/>
  <c r="F1769" i="1"/>
  <c r="G1769" i="1"/>
  <c r="J1769" i="1"/>
  <c r="M1769" i="1" s="1"/>
  <c r="O1769" i="1"/>
  <c r="P1769" i="1"/>
  <c r="Q1769" i="1"/>
  <c r="R1769" i="1"/>
  <c r="S1769" i="1"/>
  <c r="T1769" i="1"/>
  <c r="B1770" i="1"/>
  <c r="C1770" i="1"/>
  <c r="D1770" i="1"/>
  <c r="E1770" i="1"/>
  <c r="F1770" i="1"/>
  <c r="G1770" i="1"/>
  <c r="J1770" i="1"/>
  <c r="M1770" i="1" s="1"/>
  <c r="O1770" i="1"/>
  <c r="P1770" i="1"/>
  <c r="Q1770" i="1"/>
  <c r="R1770" i="1"/>
  <c r="S1770" i="1"/>
  <c r="T1770" i="1"/>
  <c r="B1771" i="1"/>
  <c r="C1771" i="1"/>
  <c r="D1771" i="1"/>
  <c r="E1771" i="1"/>
  <c r="F1771" i="1"/>
  <c r="G1771" i="1"/>
  <c r="J1771" i="1"/>
  <c r="M1771" i="1" s="1"/>
  <c r="O1771" i="1"/>
  <c r="P1771" i="1"/>
  <c r="Q1771" i="1"/>
  <c r="R1771" i="1"/>
  <c r="S1771" i="1"/>
  <c r="T1771" i="1"/>
  <c r="B1772" i="1"/>
  <c r="C1772" i="1"/>
  <c r="D1772" i="1"/>
  <c r="E1772" i="1"/>
  <c r="F1772" i="1"/>
  <c r="G1772" i="1"/>
  <c r="J1772" i="1"/>
  <c r="M1772" i="1" s="1"/>
  <c r="O1772" i="1"/>
  <c r="P1772" i="1"/>
  <c r="Q1772" i="1"/>
  <c r="R1772" i="1"/>
  <c r="S1772" i="1"/>
  <c r="T1772" i="1"/>
  <c r="B1773" i="1"/>
  <c r="C1773" i="1"/>
  <c r="D1773" i="1"/>
  <c r="E1773" i="1"/>
  <c r="F1773" i="1"/>
  <c r="G1773" i="1"/>
  <c r="J1773" i="1"/>
  <c r="M1773" i="1" s="1"/>
  <c r="O1773" i="1"/>
  <c r="P1773" i="1"/>
  <c r="Q1773" i="1"/>
  <c r="R1773" i="1"/>
  <c r="S1773" i="1"/>
  <c r="T1773" i="1"/>
  <c r="B1774" i="1"/>
  <c r="C1774" i="1"/>
  <c r="D1774" i="1"/>
  <c r="E1774" i="1"/>
  <c r="F1774" i="1"/>
  <c r="G1774" i="1"/>
  <c r="J1774" i="1"/>
  <c r="M1774" i="1" s="1"/>
  <c r="O1774" i="1"/>
  <c r="P1774" i="1"/>
  <c r="Q1774" i="1"/>
  <c r="R1774" i="1"/>
  <c r="S1774" i="1"/>
  <c r="T1774" i="1"/>
  <c r="B1775" i="1"/>
  <c r="C1775" i="1"/>
  <c r="D1775" i="1"/>
  <c r="E1775" i="1"/>
  <c r="F1775" i="1"/>
  <c r="G1775" i="1"/>
  <c r="J1775" i="1"/>
  <c r="M1775" i="1" s="1"/>
  <c r="O1775" i="1"/>
  <c r="P1775" i="1"/>
  <c r="Q1775" i="1"/>
  <c r="R1775" i="1"/>
  <c r="S1775" i="1"/>
  <c r="T1775" i="1"/>
  <c r="B1776" i="1"/>
  <c r="C1776" i="1"/>
  <c r="D1776" i="1"/>
  <c r="E1776" i="1"/>
  <c r="F1776" i="1"/>
  <c r="G1776" i="1"/>
  <c r="J1776" i="1"/>
  <c r="M1776" i="1" s="1"/>
  <c r="O1776" i="1"/>
  <c r="P1776" i="1"/>
  <c r="Q1776" i="1"/>
  <c r="R1776" i="1"/>
  <c r="S1776" i="1"/>
  <c r="T1776" i="1"/>
  <c r="B1777" i="1"/>
  <c r="C1777" i="1"/>
  <c r="D1777" i="1"/>
  <c r="E1777" i="1"/>
  <c r="F1777" i="1"/>
  <c r="G1777" i="1"/>
  <c r="J1777" i="1"/>
  <c r="M1777" i="1" s="1"/>
  <c r="O1777" i="1"/>
  <c r="P1777" i="1"/>
  <c r="Q1777" i="1"/>
  <c r="R1777" i="1"/>
  <c r="S1777" i="1"/>
  <c r="T1777" i="1"/>
  <c r="B1778" i="1"/>
  <c r="C1778" i="1"/>
  <c r="D1778" i="1"/>
  <c r="E1778" i="1"/>
  <c r="F1778" i="1"/>
  <c r="G1778" i="1"/>
  <c r="J1778" i="1"/>
  <c r="M1778" i="1" s="1"/>
  <c r="O1778" i="1"/>
  <c r="P1778" i="1"/>
  <c r="Q1778" i="1"/>
  <c r="R1778" i="1"/>
  <c r="S1778" i="1"/>
  <c r="T1778" i="1"/>
  <c r="B1779" i="1"/>
  <c r="C1779" i="1"/>
  <c r="D1779" i="1"/>
  <c r="E1779" i="1"/>
  <c r="F1779" i="1"/>
  <c r="G1779" i="1"/>
  <c r="J1779" i="1"/>
  <c r="M1779" i="1" s="1"/>
  <c r="O1779" i="1"/>
  <c r="P1779" i="1"/>
  <c r="Q1779" i="1"/>
  <c r="R1779" i="1"/>
  <c r="S1779" i="1"/>
  <c r="T1779" i="1"/>
  <c r="B1780" i="1"/>
  <c r="C1780" i="1"/>
  <c r="D1780" i="1"/>
  <c r="E1780" i="1"/>
  <c r="F1780" i="1"/>
  <c r="G1780" i="1"/>
  <c r="J1780" i="1"/>
  <c r="M1780" i="1" s="1"/>
  <c r="O1780" i="1"/>
  <c r="P1780" i="1"/>
  <c r="Q1780" i="1"/>
  <c r="R1780" i="1"/>
  <c r="S1780" i="1"/>
  <c r="T1780" i="1"/>
  <c r="B1781" i="1"/>
  <c r="C1781" i="1"/>
  <c r="D1781" i="1"/>
  <c r="E1781" i="1"/>
  <c r="F1781" i="1"/>
  <c r="G1781" i="1"/>
  <c r="J1781" i="1"/>
  <c r="M1781" i="1" s="1"/>
  <c r="O1781" i="1"/>
  <c r="P1781" i="1"/>
  <c r="Q1781" i="1"/>
  <c r="R1781" i="1"/>
  <c r="S1781" i="1"/>
  <c r="T1781" i="1"/>
  <c r="B1782" i="1"/>
  <c r="C1782" i="1"/>
  <c r="D1782" i="1"/>
  <c r="E1782" i="1"/>
  <c r="F1782" i="1"/>
  <c r="G1782" i="1"/>
  <c r="J1782" i="1"/>
  <c r="M1782" i="1" s="1"/>
  <c r="O1782" i="1"/>
  <c r="P1782" i="1"/>
  <c r="Q1782" i="1"/>
  <c r="R1782" i="1"/>
  <c r="S1782" i="1"/>
  <c r="T1782" i="1"/>
  <c r="B1783" i="1"/>
  <c r="C1783" i="1"/>
  <c r="D1783" i="1"/>
  <c r="E1783" i="1"/>
  <c r="F1783" i="1"/>
  <c r="G1783" i="1"/>
  <c r="J1783" i="1"/>
  <c r="M1783" i="1" s="1"/>
  <c r="O1783" i="1"/>
  <c r="P1783" i="1"/>
  <c r="Q1783" i="1"/>
  <c r="R1783" i="1"/>
  <c r="S1783" i="1"/>
  <c r="T1783" i="1"/>
  <c r="B1784" i="1"/>
  <c r="C1784" i="1"/>
  <c r="D1784" i="1"/>
  <c r="E1784" i="1"/>
  <c r="F1784" i="1"/>
  <c r="G1784" i="1"/>
  <c r="J1784" i="1"/>
  <c r="M1784" i="1" s="1"/>
  <c r="O1784" i="1"/>
  <c r="P1784" i="1"/>
  <c r="Q1784" i="1"/>
  <c r="R1784" i="1"/>
  <c r="S1784" i="1"/>
  <c r="T1784" i="1"/>
  <c r="B1785" i="1"/>
  <c r="C1785" i="1"/>
  <c r="D1785" i="1"/>
  <c r="E1785" i="1"/>
  <c r="F1785" i="1"/>
  <c r="G1785" i="1"/>
  <c r="J1785" i="1"/>
  <c r="M1785" i="1" s="1"/>
  <c r="O1785" i="1"/>
  <c r="P1785" i="1"/>
  <c r="Q1785" i="1"/>
  <c r="R1785" i="1"/>
  <c r="S1785" i="1"/>
  <c r="T1785" i="1"/>
  <c r="B1786" i="1"/>
  <c r="C1786" i="1"/>
  <c r="D1786" i="1"/>
  <c r="E1786" i="1"/>
  <c r="F1786" i="1"/>
  <c r="G1786" i="1"/>
  <c r="J1786" i="1"/>
  <c r="M1786" i="1" s="1"/>
  <c r="O1786" i="1"/>
  <c r="P1786" i="1"/>
  <c r="Q1786" i="1"/>
  <c r="R1786" i="1"/>
  <c r="S1786" i="1"/>
  <c r="T1786" i="1"/>
  <c r="B1787" i="1"/>
  <c r="C1787" i="1"/>
  <c r="D1787" i="1"/>
  <c r="E1787" i="1"/>
  <c r="F1787" i="1"/>
  <c r="G1787" i="1"/>
  <c r="J1787" i="1"/>
  <c r="M1787" i="1" s="1"/>
  <c r="O1787" i="1"/>
  <c r="P1787" i="1"/>
  <c r="Q1787" i="1"/>
  <c r="R1787" i="1"/>
  <c r="S1787" i="1"/>
  <c r="T1787" i="1"/>
  <c r="B1788" i="1"/>
  <c r="C1788" i="1"/>
  <c r="D1788" i="1"/>
  <c r="E1788" i="1"/>
  <c r="F1788" i="1"/>
  <c r="G1788" i="1"/>
  <c r="J1788" i="1"/>
  <c r="M1788" i="1" s="1"/>
  <c r="O1788" i="1"/>
  <c r="P1788" i="1"/>
  <c r="Q1788" i="1"/>
  <c r="R1788" i="1"/>
  <c r="S1788" i="1"/>
  <c r="T1788" i="1"/>
  <c r="B1789" i="1"/>
  <c r="C1789" i="1"/>
  <c r="D1789" i="1"/>
  <c r="E1789" i="1"/>
  <c r="F1789" i="1"/>
  <c r="G1789" i="1"/>
  <c r="J1789" i="1"/>
  <c r="M1789" i="1" s="1"/>
  <c r="O1789" i="1"/>
  <c r="P1789" i="1"/>
  <c r="Q1789" i="1"/>
  <c r="R1789" i="1"/>
  <c r="S1789" i="1"/>
  <c r="T1789" i="1"/>
  <c r="B1790" i="1"/>
  <c r="C1790" i="1"/>
  <c r="D1790" i="1"/>
  <c r="E1790" i="1"/>
  <c r="F1790" i="1"/>
  <c r="G1790" i="1"/>
  <c r="J1790" i="1"/>
  <c r="M1790" i="1" s="1"/>
  <c r="O1790" i="1"/>
  <c r="P1790" i="1"/>
  <c r="Q1790" i="1"/>
  <c r="R1790" i="1"/>
  <c r="S1790" i="1"/>
  <c r="T1790" i="1"/>
  <c r="B1791" i="1"/>
  <c r="C1791" i="1"/>
  <c r="D1791" i="1"/>
  <c r="E1791" i="1"/>
  <c r="F1791" i="1"/>
  <c r="G1791" i="1"/>
  <c r="J1791" i="1"/>
  <c r="M1791" i="1" s="1"/>
  <c r="O1791" i="1"/>
  <c r="P1791" i="1"/>
  <c r="Q1791" i="1"/>
  <c r="R1791" i="1"/>
  <c r="S1791" i="1"/>
  <c r="T1791" i="1"/>
  <c r="B1792" i="1"/>
  <c r="C1792" i="1"/>
  <c r="D1792" i="1"/>
  <c r="E1792" i="1"/>
  <c r="F1792" i="1"/>
  <c r="G1792" i="1"/>
  <c r="J1792" i="1"/>
  <c r="M1792" i="1" s="1"/>
  <c r="O1792" i="1"/>
  <c r="P1792" i="1"/>
  <c r="Q1792" i="1"/>
  <c r="R1792" i="1"/>
  <c r="S1792" i="1"/>
  <c r="T1792" i="1"/>
  <c r="B1793" i="1"/>
  <c r="C1793" i="1"/>
  <c r="D1793" i="1"/>
  <c r="E1793" i="1"/>
  <c r="F1793" i="1"/>
  <c r="G1793" i="1"/>
  <c r="J1793" i="1"/>
  <c r="M1793" i="1" s="1"/>
  <c r="O1793" i="1"/>
  <c r="P1793" i="1"/>
  <c r="Q1793" i="1"/>
  <c r="R1793" i="1"/>
  <c r="S1793" i="1"/>
  <c r="T1793" i="1"/>
  <c r="B1794" i="1"/>
  <c r="C1794" i="1"/>
  <c r="D1794" i="1"/>
  <c r="E1794" i="1"/>
  <c r="F1794" i="1"/>
  <c r="G1794" i="1"/>
  <c r="J1794" i="1"/>
  <c r="M1794" i="1" s="1"/>
  <c r="O1794" i="1"/>
  <c r="P1794" i="1"/>
  <c r="Q1794" i="1"/>
  <c r="R1794" i="1"/>
  <c r="S1794" i="1"/>
  <c r="T1794" i="1"/>
  <c r="B1795" i="1"/>
  <c r="C1795" i="1"/>
  <c r="D1795" i="1"/>
  <c r="E1795" i="1"/>
  <c r="F1795" i="1"/>
  <c r="G1795" i="1"/>
  <c r="J1795" i="1"/>
  <c r="M1795" i="1" s="1"/>
  <c r="O1795" i="1"/>
  <c r="P1795" i="1"/>
  <c r="Q1795" i="1"/>
  <c r="R1795" i="1"/>
  <c r="S1795" i="1"/>
  <c r="T1795" i="1"/>
  <c r="B1796" i="1"/>
  <c r="C1796" i="1"/>
  <c r="D1796" i="1"/>
  <c r="E1796" i="1"/>
  <c r="F1796" i="1"/>
  <c r="G1796" i="1"/>
  <c r="J1796" i="1"/>
  <c r="M1796" i="1" s="1"/>
  <c r="O1796" i="1"/>
  <c r="P1796" i="1"/>
  <c r="Q1796" i="1"/>
  <c r="R1796" i="1"/>
  <c r="S1796" i="1"/>
  <c r="T1796" i="1"/>
  <c r="B1797" i="1"/>
  <c r="C1797" i="1"/>
  <c r="D1797" i="1"/>
  <c r="E1797" i="1"/>
  <c r="F1797" i="1"/>
  <c r="G1797" i="1"/>
  <c r="J1797" i="1"/>
  <c r="M1797" i="1" s="1"/>
  <c r="O1797" i="1"/>
  <c r="P1797" i="1"/>
  <c r="Q1797" i="1"/>
  <c r="R1797" i="1"/>
  <c r="S1797" i="1"/>
  <c r="T1797" i="1"/>
  <c r="B1798" i="1"/>
  <c r="C1798" i="1"/>
  <c r="D1798" i="1"/>
  <c r="E1798" i="1"/>
  <c r="F1798" i="1"/>
  <c r="G1798" i="1"/>
  <c r="J1798" i="1"/>
  <c r="M1798" i="1" s="1"/>
  <c r="O1798" i="1"/>
  <c r="P1798" i="1"/>
  <c r="Q1798" i="1"/>
  <c r="R1798" i="1"/>
  <c r="S1798" i="1"/>
  <c r="T1798" i="1"/>
  <c r="B1799" i="1"/>
  <c r="C1799" i="1"/>
  <c r="D1799" i="1"/>
  <c r="E1799" i="1"/>
  <c r="F1799" i="1"/>
  <c r="G1799" i="1"/>
  <c r="J1799" i="1"/>
  <c r="M1799" i="1" s="1"/>
  <c r="O1799" i="1"/>
  <c r="P1799" i="1"/>
  <c r="Q1799" i="1"/>
  <c r="R1799" i="1"/>
  <c r="S1799" i="1"/>
  <c r="T1799" i="1"/>
  <c r="B1800" i="1"/>
  <c r="C1800" i="1"/>
  <c r="D1800" i="1"/>
  <c r="E1800" i="1"/>
  <c r="F1800" i="1"/>
  <c r="G1800" i="1"/>
  <c r="J1800" i="1"/>
  <c r="M1800" i="1" s="1"/>
  <c r="O1800" i="1"/>
  <c r="P1800" i="1"/>
  <c r="Q1800" i="1"/>
  <c r="R1800" i="1"/>
  <c r="S1800" i="1"/>
  <c r="T1800" i="1"/>
  <c r="B1801" i="1"/>
  <c r="C1801" i="1"/>
  <c r="D1801" i="1"/>
  <c r="E1801" i="1"/>
  <c r="F1801" i="1"/>
  <c r="G1801" i="1"/>
  <c r="J1801" i="1"/>
  <c r="M1801" i="1" s="1"/>
  <c r="O1801" i="1"/>
  <c r="P1801" i="1"/>
  <c r="Q1801" i="1"/>
  <c r="R1801" i="1"/>
  <c r="S1801" i="1"/>
  <c r="T1801" i="1"/>
  <c r="B1802" i="1"/>
  <c r="C1802" i="1"/>
  <c r="D1802" i="1"/>
  <c r="E1802" i="1"/>
  <c r="F1802" i="1"/>
  <c r="G1802" i="1"/>
  <c r="J1802" i="1"/>
  <c r="M1802" i="1" s="1"/>
  <c r="O1802" i="1"/>
  <c r="P1802" i="1"/>
  <c r="Q1802" i="1"/>
  <c r="R1802" i="1"/>
  <c r="S1802" i="1"/>
  <c r="T1802" i="1"/>
  <c r="B1803" i="1"/>
  <c r="C1803" i="1"/>
  <c r="D1803" i="1"/>
  <c r="E1803" i="1"/>
  <c r="F1803" i="1"/>
  <c r="G1803" i="1"/>
  <c r="J1803" i="1"/>
  <c r="M1803" i="1" s="1"/>
  <c r="O1803" i="1"/>
  <c r="P1803" i="1"/>
  <c r="Q1803" i="1"/>
  <c r="R1803" i="1"/>
  <c r="S1803" i="1"/>
  <c r="T1803" i="1"/>
  <c r="B1804" i="1"/>
  <c r="C1804" i="1"/>
  <c r="D1804" i="1"/>
  <c r="E1804" i="1"/>
  <c r="F1804" i="1"/>
  <c r="G1804" i="1"/>
  <c r="J1804" i="1"/>
  <c r="M1804" i="1" s="1"/>
  <c r="O1804" i="1"/>
  <c r="P1804" i="1"/>
  <c r="Q1804" i="1"/>
  <c r="R1804" i="1"/>
  <c r="S1804" i="1"/>
  <c r="T1804" i="1"/>
  <c r="B1805" i="1"/>
  <c r="C1805" i="1"/>
  <c r="D1805" i="1"/>
  <c r="E1805" i="1"/>
  <c r="F1805" i="1"/>
  <c r="G1805" i="1"/>
  <c r="J1805" i="1"/>
  <c r="M1805" i="1" s="1"/>
  <c r="O1805" i="1"/>
  <c r="P1805" i="1"/>
  <c r="Q1805" i="1"/>
  <c r="R1805" i="1"/>
  <c r="S1805" i="1"/>
  <c r="T1805" i="1"/>
  <c r="B1806" i="1"/>
  <c r="C1806" i="1"/>
  <c r="D1806" i="1"/>
  <c r="E1806" i="1"/>
  <c r="F1806" i="1"/>
  <c r="G1806" i="1"/>
  <c r="J1806" i="1"/>
  <c r="M1806" i="1" s="1"/>
  <c r="O1806" i="1"/>
  <c r="P1806" i="1"/>
  <c r="Q1806" i="1"/>
  <c r="R1806" i="1"/>
  <c r="S1806" i="1"/>
  <c r="T1806" i="1"/>
  <c r="B1807" i="1"/>
  <c r="C1807" i="1"/>
  <c r="D1807" i="1"/>
  <c r="E1807" i="1"/>
  <c r="F1807" i="1"/>
  <c r="G1807" i="1"/>
  <c r="J1807" i="1"/>
  <c r="M1807" i="1" s="1"/>
  <c r="O1807" i="1"/>
  <c r="P1807" i="1"/>
  <c r="Q1807" i="1"/>
  <c r="R1807" i="1"/>
  <c r="S1807" i="1"/>
  <c r="T1807" i="1"/>
  <c r="B1808" i="1"/>
  <c r="C1808" i="1"/>
  <c r="D1808" i="1"/>
  <c r="E1808" i="1"/>
  <c r="F1808" i="1"/>
  <c r="G1808" i="1"/>
  <c r="J1808" i="1"/>
  <c r="M1808" i="1" s="1"/>
  <c r="O1808" i="1"/>
  <c r="P1808" i="1"/>
  <c r="Q1808" i="1"/>
  <c r="R1808" i="1"/>
  <c r="S1808" i="1"/>
  <c r="T1808" i="1"/>
  <c r="B1809" i="1"/>
  <c r="C1809" i="1"/>
  <c r="D1809" i="1"/>
  <c r="E1809" i="1"/>
  <c r="F1809" i="1"/>
  <c r="G1809" i="1"/>
  <c r="J1809" i="1"/>
  <c r="M1809" i="1" s="1"/>
  <c r="O1809" i="1"/>
  <c r="P1809" i="1"/>
  <c r="Q1809" i="1"/>
  <c r="R1809" i="1"/>
  <c r="S1809" i="1"/>
  <c r="T1809" i="1"/>
  <c r="B1810" i="1"/>
  <c r="C1810" i="1"/>
  <c r="D1810" i="1"/>
  <c r="E1810" i="1"/>
  <c r="F1810" i="1"/>
  <c r="G1810" i="1"/>
  <c r="J1810" i="1"/>
  <c r="M1810" i="1" s="1"/>
  <c r="O1810" i="1"/>
  <c r="P1810" i="1"/>
  <c r="Q1810" i="1"/>
  <c r="R1810" i="1"/>
  <c r="S1810" i="1"/>
  <c r="T1810" i="1"/>
  <c r="B1811" i="1"/>
  <c r="C1811" i="1"/>
  <c r="D1811" i="1"/>
  <c r="E1811" i="1"/>
  <c r="F1811" i="1"/>
  <c r="G1811" i="1"/>
  <c r="J1811" i="1"/>
  <c r="M1811" i="1" s="1"/>
  <c r="O1811" i="1"/>
  <c r="P1811" i="1"/>
  <c r="Q1811" i="1"/>
  <c r="R1811" i="1"/>
  <c r="S1811" i="1"/>
  <c r="T1811" i="1"/>
  <c r="B1812" i="1"/>
  <c r="C1812" i="1"/>
  <c r="D1812" i="1"/>
  <c r="E1812" i="1"/>
  <c r="F1812" i="1"/>
  <c r="G1812" i="1"/>
  <c r="J1812" i="1"/>
  <c r="M1812" i="1" s="1"/>
  <c r="O1812" i="1"/>
  <c r="P1812" i="1"/>
  <c r="Q1812" i="1"/>
  <c r="R1812" i="1"/>
  <c r="S1812" i="1"/>
  <c r="T1812" i="1"/>
  <c r="B1813" i="1"/>
  <c r="C1813" i="1"/>
  <c r="D1813" i="1"/>
  <c r="E1813" i="1"/>
  <c r="F1813" i="1"/>
  <c r="G1813" i="1"/>
  <c r="J1813" i="1"/>
  <c r="M1813" i="1" s="1"/>
  <c r="O1813" i="1"/>
  <c r="P1813" i="1"/>
  <c r="Q1813" i="1"/>
  <c r="R1813" i="1"/>
  <c r="S1813" i="1"/>
  <c r="T1813" i="1"/>
  <c r="B1814" i="1"/>
  <c r="C1814" i="1"/>
  <c r="D1814" i="1"/>
  <c r="E1814" i="1"/>
  <c r="F1814" i="1"/>
  <c r="G1814" i="1"/>
  <c r="J1814" i="1"/>
  <c r="M1814" i="1" s="1"/>
  <c r="O1814" i="1"/>
  <c r="P1814" i="1"/>
  <c r="Q1814" i="1"/>
  <c r="R1814" i="1"/>
  <c r="S1814" i="1"/>
  <c r="T1814" i="1"/>
  <c r="B1815" i="1"/>
  <c r="C1815" i="1"/>
  <c r="D1815" i="1"/>
  <c r="E1815" i="1"/>
  <c r="F1815" i="1"/>
  <c r="G1815" i="1"/>
  <c r="J1815" i="1"/>
  <c r="M1815" i="1" s="1"/>
  <c r="O1815" i="1"/>
  <c r="P1815" i="1"/>
  <c r="Q1815" i="1"/>
  <c r="R1815" i="1"/>
  <c r="S1815" i="1"/>
  <c r="T1815" i="1"/>
  <c r="B1816" i="1"/>
  <c r="C1816" i="1"/>
  <c r="D1816" i="1"/>
  <c r="E1816" i="1"/>
  <c r="F1816" i="1"/>
  <c r="G1816" i="1"/>
  <c r="J1816" i="1"/>
  <c r="M1816" i="1" s="1"/>
  <c r="O1816" i="1"/>
  <c r="P1816" i="1"/>
  <c r="Q1816" i="1"/>
  <c r="R1816" i="1"/>
  <c r="S1816" i="1"/>
  <c r="T1816" i="1"/>
  <c r="B1817" i="1"/>
  <c r="C1817" i="1"/>
  <c r="D1817" i="1"/>
  <c r="E1817" i="1"/>
  <c r="F1817" i="1"/>
  <c r="G1817" i="1"/>
  <c r="J1817" i="1"/>
  <c r="M1817" i="1" s="1"/>
  <c r="O1817" i="1"/>
  <c r="P1817" i="1"/>
  <c r="Q1817" i="1"/>
  <c r="R1817" i="1"/>
  <c r="S1817" i="1"/>
  <c r="T1817" i="1"/>
  <c r="B1818" i="1"/>
  <c r="C1818" i="1"/>
  <c r="D1818" i="1"/>
  <c r="E1818" i="1"/>
  <c r="F1818" i="1"/>
  <c r="G1818" i="1"/>
  <c r="J1818" i="1"/>
  <c r="M1818" i="1" s="1"/>
  <c r="O1818" i="1"/>
  <c r="P1818" i="1"/>
  <c r="Q1818" i="1"/>
  <c r="R1818" i="1"/>
  <c r="S1818" i="1"/>
  <c r="T1818" i="1"/>
  <c r="B1819" i="1"/>
  <c r="C1819" i="1"/>
  <c r="D1819" i="1"/>
  <c r="E1819" i="1"/>
  <c r="F1819" i="1"/>
  <c r="G1819" i="1"/>
  <c r="J1819" i="1"/>
  <c r="M1819" i="1" s="1"/>
  <c r="O1819" i="1"/>
  <c r="P1819" i="1"/>
  <c r="Q1819" i="1"/>
  <c r="R1819" i="1"/>
  <c r="S1819" i="1"/>
  <c r="T1819" i="1"/>
  <c r="B1820" i="1"/>
  <c r="C1820" i="1"/>
  <c r="D1820" i="1"/>
  <c r="E1820" i="1"/>
  <c r="F1820" i="1"/>
  <c r="G1820" i="1"/>
  <c r="J1820" i="1"/>
  <c r="M1820" i="1" s="1"/>
  <c r="O1820" i="1"/>
  <c r="P1820" i="1"/>
  <c r="Q1820" i="1"/>
  <c r="R1820" i="1"/>
  <c r="S1820" i="1"/>
  <c r="T1820" i="1"/>
  <c r="B1821" i="1"/>
  <c r="C1821" i="1"/>
  <c r="D1821" i="1"/>
  <c r="E1821" i="1"/>
  <c r="F1821" i="1"/>
  <c r="G1821" i="1"/>
  <c r="J1821" i="1"/>
  <c r="M1821" i="1" s="1"/>
  <c r="O1821" i="1"/>
  <c r="P1821" i="1"/>
  <c r="Q1821" i="1"/>
  <c r="R1821" i="1"/>
  <c r="S1821" i="1"/>
  <c r="T1821" i="1"/>
  <c r="B1822" i="1"/>
  <c r="C1822" i="1"/>
  <c r="D1822" i="1"/>
  <c r="E1822" i="1"/>
  <c r="F1822" i="1"/>
  <c r="G1822" i="1"/>
  <c r="J1822" i="1"/>
  <c r="M1822" i="1" s="1"/>
  <c r="O1822" i="1"/>
  <c r="P1822" i="1"/>
  <c r="Q1822" i="1"/>
  <c r="R1822" i="1"/>
  <c r="S1822" i="1"/>
  <c r="T1822" i="1"/>
  <c r="B1823" i="1"/>
  <c r="C1823" i="1"/>
  <c r="D1823" i="1"/>
  <c r="E1823" i="1"/>
  <c r="F1823" i="1"/>
  <c r="G1823" i="1"/>
  <c r="J1823" i="1"/>
  <c r="M1823" i="1" s="1"/>
  <c r="O1823" i="1"/>
  <c r="P1823" i="1"/>
  <c r="Q1823" i="1"/>
  <c r="R1823" i="1"/>
  <c r="S1823" i="1"/>
  <c r="T1823" i="1"/>
  <c r="B1824" i="1"/>
  <c r="C1824" i="1"/>
  <c r="D1824" i="1"/>
  <c r="E1824" i="1"/>
  <c r="F1824" i="1"/>
  <c r="G1824" i="1"/>
  <c r="J1824" i="1"/>
  <c r="M1824" i="1" s="1"/>
  <c r="O1824" i="1"/>
  <c r="P1824" i="1"/>
  <c r="Q1824" i="1"/>
  <c r="R1824" i="1"/>
  <c r="S1824" i="1"/>
  <c r="T1824" i="1"/>
  <c r="B1825" i="1"/>
  <c r="C1825" i="1"/>
  <c r="D1825" i="1"/>
  <c r="E1825" i="1"/>
  <c r="F1825" i="1"/>
  <c r="G1825" i="1"/>
  <c r="J1825" i="1"/>
  <c r="M1825" i="1" s="1"/>
  <c r="O1825" i="1"/>
  <c r="P1825" i="1"/>
  <c r="Q1825" i="1"/>
  <c r="R1825" i="1"/>
  <c r="S1825" i="1"/>
  <c r="T1825" i="1"/>
  <c r="B1826" i="1"/>
  <c r="C1826" i="1"/>
  <c r="D1826" i="1"/>
  <c r="E1826" i="1"/>
  <c r="F1826" i="1"/>
  <c r="G1826" i="1"/>
  <c r="J1826" i="1"/>
  <c r="M1826" i="1" s="1"/>
  <c r="O1826" i="1"/>
  <c r="P1826" i="1"/>
  <c r="Q1826" i="1"/>
  <c r="R1826" i="1"/>
  <c r="S1826" i="1"/>
  <c r="T1826" i="1"/>
  <c r="B1827" i="1"/>
  <c r="C1827" i="1"/>
  <c r="D1827" i="1"/>
  <c r="E1827" i="1"/>
  <c r="F1827" i="1"/>
  <c r="G1827" i="1"/>
  <c r="J1827" i="1"/>
  <c r="M1827" i="1" s="1"/>
  <c r="O1827" i="1"/>
  <c r="P1827" i="1"/>
  <c r="Q1827" i="1"/>
  <c r="R1827" i="1"/>
  <c r="S1827" i="1"/>
  <c r="T1827" i="1"/>
  <c r="B1828" i="1"/>
  <c r="C1828" i="1"/>
  <c r="D1828" i="1"/>
  <c r="E1828" i="1"/>
  <c r="F1828" i="1"/>
  <c r="G1828" i="1"/>
  <c r="J1828" i="1"/>
  <c r="M1828" i="1" s="1"/>
  <c r="O1828" i="1"/>
  <c r="P1828" i="1"/>
  <c r="Q1828" i="1"/>
  <c r="R1828" i="1"/>
  <c r="S1828" i="1"/>
  <c r="T1828" i="1"/>
  <c r="B1829" i="1"/>
  <c r="C1829" i="1"/>
  <c r="D1829" i="1"/>
  <c r="E1829" i="1"/>
  <c r="F1829" i="1"/>
  <c r="G1829" i="1"/>
  <c r="J1829" i="1"/>
  <c r="M1829" i="1" s="1"/>
  <c r="O1829" i="1"/>
  <c r="P1829" i="1"/>
  <c r="Q1829" i="1"/>
  <c r="R1829" i="1"/>
  <c r="S1829" i="1"/>
  <c r="T1829" i="1"/>
  <c r="B1830" i="1"/>
  <c r="C1830" i="1"/>
  <c r="D1830" i="1"/>
  <c r="E1830" i="1"/>
  <c r="F1830" i="1"/>
  <c r="G1830" i="1"/>
  <c r="J1830" i="1"/>
  <c r="M1830" i="1" s="1"/>
  <c r="O1830" i="1"/>
  <c r="P1830" i="1"/>
  <c r="Q1830" i="1"/>
  <c r="R1830" i="1"/>
  <c r="S1830" i="1"/>
  <c r="T1830" i="1"/>
  <c r="B1831" i="1"/>
  <c r="C1831" i="1"/>
  <c r="D1831" i="1"/>
  <c r="E1831" i="1"/>
  <c r="F1831" i="1"/>
  <c r="G1831" i="1"/>
  <c r="J1831" i="1"/>
  <c r="M1831" i="1" s="1"/>
  <c r="O1831" i="1"/>
  <c r="P1831" i="1"/>
  <c r="Q1831" i="1"/>
  <c r="R1831" i="1"/>
  <c r="S1831" i="1"/>
  <c r="T1831" i="1"/>
  <c r="B1832" i="1"/>
  <c r="C1832" i="1"/>
  <c r="D1832" i="1"/>
  <c r="E1832" i="1"/>
  <c r="F1832" i="1"/>
  <c r="G1832" i="1"/>
  <c r="J1832" i="1"/>
  <c r="M1832" i="1" s="1"/>
  <c r="O1832" i="1"/>
  <c r="P1832" i="1"/>
  <c r="Q1832" i="1"/>
  <c r="R1832" i="1"/>
  <c r="S1832" i="1"/>
  <c r="T1832" i="1"/>
  <c r="B1833" i="1"/>
  <c r="C1833" i="1"/>
  <c r="D1833" i="1"/>
  <c r="E1833" i="1"/>
  <c r="F1833" i="1"/>
  <c r="G1833" i="1"/>
  <c r="J1833" i="1"/>
  <c r="M1833" i="1" s="1"/>
  <c r="O1833" i="1"/>
  <c r="P1833" i="1"/>
  <c r="Q1833" i="1"/>
  <c r="R1833" i="1"/>
  <c r="S1833" i="1"/>
  <c r="T1833" i="1"/>
  <c r="B1834" i="1"/>
  <c r="C1834" i="1"/>
  <c r="D1834" i="1"/>
  <c r="E1834" i="1"/>
  <c r="F1834" i="1"/>
  <c r="G1834" i="1"/>
  <c r="J1834" i="1"/>
  <c r="M1834" i="1" s="1"/>
  <c r="O1834" i="1"/>
  <c r="P1834" i="1"/>
  <c r="Q1834" i="1"/>
  <c r="R1834" i="1"/>
  <c r="S1834" i="1"/>
  <c r="T1834" i="1"/>
  <c r="B1835" i="1"/>
  <c r="C1835" i="1"/>
  <c r="D1835" i="1"/>
  <c r="E1835" i="1"/>
  <c r="F1835" i="1"/>
  <c r="G1835" i="1"/>
  <c r="J1835" i="1"/>
  <c r="M1835" i="1" s="1"/>
  <c r="O1835" i="1"/>
  <c r="P1835" i="1"/>
  <c r="Q1835" i="1"/>
  <c r="R1835" i="1"/>
  <c r="S1835" i="1"/>
  <c r="T1835" i="1"/>
  <c r="B1836" i="1"/>
  <c r="C1836" i="1"/>
  <c r="D1836" i="1"/>
  <c r="E1836" i="1"/>
  <c r="F1836" i="1"/>
  <c r="G1836" i="1"/>
  <c r="J1836" i="1"/>
  <c r="M1836" i="1" s="1"/>
  <c r="O1836" i="1"/>
  <c r="P1836" i="1"/>
  <c r="Q1836" i="1"/>
  <c r="R1836" i="1"/>
  <c r="S1836" i="1"/>
  <c r="T1836" i="1"/>
  <c r="B1837" i="1"/>
  <c r="C1837" i="1"/>
  <c r="D1837" i="1"/>
  <c r="E1837" i="1"/>
  <c r="F1837" i="1"/>
  <c r="G1837" i="1"/>
  <c r="J1837" i="1"/>
  <c r="M1837" i="1" s="1"/>
  <c r="O1837" i="1"/>
  <c r="P1837" i="1"/>
  <c r="Q1837" i="1"/>
  <c r="R1837" i="1"/>
  <c r="S1837" i="1"/>
  <c r="T1837" i="1"/>
  <c r="B1838" i="1"/>
  <c r="C1838" i="1"/>
  <c r="D1838" i="1"/>
  <c r="E1838" i="1"/>
  <c r="F1838" i="1"/>
  <c r="G1838" i="1"/>
  <c r="J1838" i="1"/>
  <c r="M1838" i="1" s="1"/>
  <c r="O1838" i="1"/>
  <c r="P1838" i="1"/>
  <c r="Q1838" i="1"/>
  <c r="R1838" i="1"/>
  <c r="S1838" i="1"/>
  <c r="T1838" i="1"/>
  <c r="B1839" i="1"/>
  <c r="C1839" i="1"/>
  <c r="D1839" i="1"/>
  <c r="E1839" i="1"/>
  <c r="F1839" i="1"/>
  <c r="G1839" i="1"/>
  <c r="J1839" i="1"/>
  <c r="M1839" i="1" s="1"/>
  <c r="O1839" i="1"/>
  <c r="P1839" i="1"/>
  <c r="Q1839" i="1"/>
  <c r="R1839" i="1"/>
  <c r="S1839" i="1"/>
  <c r="T1839" i="1"/>
  <c r="B1840" i="1"/>
  <c r="C1840" i="1"/>
  <c r="D1840" i="1"/>
  <c r="E1840" i="1"/>
  <c r="F1840" i="1"/>
  <c r="G1840" i="1"/>
  <c r="J1840" i="1"/>
  <c r="M1840" i="1" s="1"/>
  <c r="O1840" i="1"/>
  <c r="P1840" i="1"/>
  <c r="Q1840" i="1"/>
  <c r="R1840" i="1"/>
  <c r="S1840" i="1"/>
  <c r="T1840" i="1"/>
  <c r="B1841" i="1"/>
  <c r="C1841" i="1"/>
  <c r="D1841" i="1"/>
  <c r="E1841" i="1"/>
  <c r="F1841" i="1"/>
  <c r="G1841" i="1"/>
  <c r="J1841" i="1"/>
  <c r="M1841" i="1" s="1"/>
  <c r="O1841" i="1"/>
  <c r="P1841" i="1"/>
  <c r="Q1841" i="1"/>
  <c r="R1841" i="1"/>
  <c r="S1841" i="1"/>
  <c r="T1841" i="1"/>
  <c r="B1842" i="1"/>
  <c r="C1842" i="1"/>
  <c r="D1842" i="1"/>
  <c r="E1842" i="1"/>
  <c r="F1842" i="1"/>
  <c r="G1842" i="1"/>
  <c r="J1842" i="1"/>
  <c r="M1842" i="1" s="1"/>
  <c r="O1842" i="1"/>
  <c r="P1842" i="1"/>
  <c r="Q1842" i="1"/>
  <c r="R1842" i="1"/>
  <c r="S1842" i="1"/>
  <c r="T1842" i="1"/>
  <c r="B1843" i="1"/>
  <c r="C1843" i="1"/>
  <c r="D1843" i="1"/>
  <c r="E1843" i="1"/>
  <c r="F1843" i="1"/>
  <c r="G1843" i="1"/>
  <c r="J1843" i="1"/>
  <c r="M1843" i="1" s="1"/>
  <c r="O1843" i="1"/>
  <c r="P1843" i="1"/>
  <c r="Q1843" i="1"/>
  <c r="R1843" i="1"/>
  <c r="S1843" i="1"/>
  <c r="T1843" i="1"/>
  <c r="B1844" i="1"/>
  <c r="C1844" i="1"/>
  <c r="D1844" i="1"/>
  <c r="E1844" i="1"/>
  <c r="F1844" i="1"/>
  <c r="G1844" i="1"/>
  <c r="J1844" i="1"/>
  <c r="M1844" i="1" s="1"/>
  <c r="O1844" i="1"/>
  <c r="P1844" i="1"/>
  <c r="Q1844" i="1"/>
  <c r="R1844" i="1"/>
  <c r="S1844" i="1"/>
  <c r="T1844" i="1"/>
  <c r="B1845" i="1"/>
  <c r="C1845" i="1"/>
  <c r="D1845" i="1"/>
  <c r="E1845" i="1"/>
  <c r="F1845" i="1"/>
  <c r="G1845" i="1"/>
  <c r="J1845" i="1"/>
  <c r="M1845" i="1" s="1"/>
  <c r="O1845" i="1"/>
  <c r="P1845" i="1"/>
  <c r="Q1845" i="1"/>
  <c r="R1845" i="1"/>
  <c r="S1845" i="1"/>
  <c r="T1845" i="1"/>
  <c r="B1846" i="1"/>
  <c r="C1846" i="1"/>
  <c r="D1846" i="1"/>
  <c r="E1846" i="1"/>
  <c r="F1846" i="1"/>
  <c r="G1846" i="1"/>
  <c r="J1846" i="1"/>
  <c r="M1846" i="1" s="1"/>
  <c r="O1846" i="1"/>
  <c r="P1846" i="1"/>
  <c r="Q1846" i="1"/>
  <c r="R1846" i="1"/>
  <c r="S1846" i="1"/>
  <c r="T1846" i="1"/>
  <c r="B1847" i="1"/>
  <c r="C1847" i="1"/>
  <c r="D1847" i="1"/>
  <c r="E1847" i="1"/>
  <c r="F1847" i="1"/>
  <c r="G1847" i="1"/>
  <c r="J1847" i="1"/>
  <c r="M1847" i="1" s="1"/>
  <c r="O1847" i="1"/>
  <c r="P1847" i="1"/>
  <c r="Q1847" i="1"/>
  <c r="R1847" i="1"/>
  <c r="S1847" i="1"/>
  <c r="T1847" i="1"/>
  <c r="B1848" i="1"/>
  <c r="C1848" i="1"/>
  <c r="D1848" i="1"/>
  <c r="E1848" i="1"/>
  <c r="F1848" i="1"/>
  <c r="G1848" i="1"/>
  <c r="J1848" i="1"/>
  <c r="M1848" i="1" s="1"/>
  <c r="O1848" i="1"/>
  <c r="P1848" i="1"/>
  <c r="Q1848" i="1"/>
  <c r="R1848" i="1"/>
  <c r="S1848" i="1"/>
  <c r="T1848" i="1"/>
  <c r="B1849" i="1"/>
  <c r="C1849" i="1"/>
  <c r="D1849" i="1"/>
  <c r="E1849" i="1"/>
  <c r="F1849" i="1"/>
  <c r="G1849" i="1"/>
  <c r="J1849" i="1"/>
  <c r="M1849" i="1" s="1"/>
  <c r="O1849" i="1"/>
  <c r="P1849" i="1"/>
  <c r="Q1849" i="1"/>
  <c r="R1849" i="1"/>
  <c r="S1849" i="1"/>
  <c r="T1849" i="1"/>
  <c r="B1850" i="1"/>
  <c r="C1850" i="1"/>
  <c r="D1850" i="1"/>
  <c r="E1850" i="1"/>
  <c r="F1850" i="1"/>
  <c r="G1850" i="1"/>
  <c r="J1850" i="1"/>
  <c r="M1850" i="1" s="1"/>
  <c r="O1850" i="1"/>
  <c r="P1850" i="1"/>
  <c r="Q1850" i="1"/>
  <c r="R1850" i="1"/>
  <c r="S1850" i="1"/>
  <c r="T1850" i="1"/>
  <c r="B1851" i="1"/>
  <c r="C1851" i="1"/>
  <c r="D1851" i="1"/>
  <c r="E1851" i="1"/>
  <c r="F1851" i="1"/>
  <c r="G1851" i="1"/>
  <c r="J1851" i="1"/>
  <c r="M1851" i="1" s="1"/>
  <c r="O1851" i="1"/>
  <c r="P1851" i="1"/>
  <c r="Q1851" i="1"/>
  <c r="R1851" i="1"/>
  <c r="S1851" i="1"/>
  <c r="T1851" i="1"/>
  <c r="B1852" i="1"/>
  <c r="C1852" i="1"/>
  <c r="D1852" i="1"/>
  <c r="E1852" i="1"/>
  <c r="F1852" i="1"/>
  <c r="G1852" i="1"/>
  <c r="J1852" i="1"/>
  <c r="M1852" i="1" s="1"/>
  <c r="O1852" i="1"/>
  <c r="P1852" i="1"/>
  <c r="Q1852" i="1"/>
  <c r="R1852" i="1"/>
  <c r="S1852" i="1"/>
  <c r="T1852" i="1"/>
  <c r="B1853" i="1"/>
  <c r="C1853" i="1"/>
  <c r="D1853" i="1"/>
  <c r="E1853" i="1"/>
  <c r="F1853" i="1"/>
  <c r="G1853" i="1"/>
  <c r="J1853" i="1"/>
  <c r="M1853" i="1" s="1"/>
  <c r="O1853" i="1"/>
  <c r="P1853" i="1"/>
  <c r="Q1853" i="1"/>
  <c r="R1853" i="1"/>
  <c r="S1853" i="1"/>
  <c r="T1853" i="1"/>
  <c r="B1854" i="1"/>
  <c r="C1854" i="1"/>
  <c r="D1854" i="1"/>
  <c r="E1854" i="1"/>
  <c r="F1854" i="1"/>
  <c r="G1854" i="1"/>
  <c r="J1854" i="1"/>
  <c r="M1854" i="1" s="1"/>
  <c r="O1854" i="1"/>
  <c r="P1854" i="1"/>
  <c r="Q1854" i="1"/>
  <c r="R1854" i="1"/>
  <c r="S1854" i="1"/>
  <c r="T1854" i="1"/>
  <c r="B1855" i="1"/>
  <c r="C1855" i="1"/>
  <c r="D1855" i="1"/>
  <c r="E1855" i="1"/>
  <c r="F1855" i="1"/>
  <c r="G1855" i="1"/>
  <c r="J1855" i="1"/>
  <c r="M1855" i="1" s="1"/>
  <c r="O1855" i="1"/>
  <c r="P1855" i="1"/>
  <c r="Q1855" i="1"/>
  <c r="R1855" i="1"/>
  <c r="S1855" i="1"/>
  <c r="T1855" i="1"/>
  <c r="B1856" i="1"/>
  <c r="C1856" i="1"/>
  <c r="D1856" i="1"/>
  <c r="E1856" i="1"/>
  <c r="F1856" i="1"/>
  <c r="G1856" i="1"/>
  <c r="J1856" i="1"/>
  <c r="M1856" i="1" s="1"/>
  <c r="O1856" i="1"/>
  <c r="P1856" i="1"/>
  <c r="Q1856" i="1"/>
  <c r="R1856" i="1"/>
  <c r="S1856" i="1"/>
  <c r="T1856" i="1"/>
  <c r="B1857" i="1"/>
  <c r="C1857" i="1"/>
  <c r="D1857" i="1"/>
  <c r="E1857" i="1"/>
  <c r="F1857" i="1"/>
  <c r="G1857" i="1"/>
  <c r="J1857" i="1"/>
  <c r="M1857" i="1" s="1"/>
  <c r="O1857" i="1"/>
  <c r="P1857" i="1"/>
  <c r="Q1857" i="1"/>
  <c r="R1857" i="1"/>
  <c r="S1857" i="1"/>
  <c r="T1857" i="1"/>
  <c r="B1858" i="1"/>
  <c r="C1858" i="1"/>
  <c r="D1858" i="1"/>
  <c r="E1858" i="1"/>
  <c r="F1858" i="1"/>
  <c r="G1858" i="1"/>
  <c r="J1858" i="1"/>
  <c r="M1858" i="1" s="1"/>
  <c r="O1858" i="1"/>
  <c r="P1858" i="1"/>
  <c r="Q1858" i="1"/>
  <c r="R1858" i="1"/>
  <c r="S1858" i="1"/>
  <c r="T1858" i="1"/>
  <c r="B1859" i="1"/>
  <c r="C1859" i="1"/>
  <c r="D1859" i="1"/>
  <c r="E1859" i="1"/>
  <c r="F1859" i="1"/>
  <c r="G1859" i="1"/>
  <c r="J1859" i="1"/>
  <c r="M1859" i="1" s="1"/>
  <c r="O1859" i="1"/>
  <c r="P1859" i="1"/>
  <c r="Q1859" i="1"/>
  <c r="R1859" i="1"/>
  <c r="S1859" i="1"/>
  <c r="T1859" i="1"/>
  <c r="B1860" i="1"/>
  <c r="C1860" i="1"/>
  <c r="D1860" i="1"/>
  <c r="E1860" i="1"/>
  <c r="F1860" i="1"/>
  <c r="G1860" i="1"/>
  <c r="J1860" i="1"/>
  <c r="M1860" i="1" s="1"/>
  <c r="O1860" i="1"/>
  <c r="P1860" i="1"/>
  <c r="Q1860" i="1"/>
  <c r="R1860" i="1"/>
  <c r="S1860" i="1"/>
  <c r="T1860" i="1"/>
  <c r="B1861" i="1"/>
  <c r="C1861" i="1"/>
  <c r="D1861" i="1"/>
  <c r="E1861" i="1"/>
  <c r="F1861" i="1"/>
  <c r="G1861" i="1"/>
  <c r="J1861" i="1"/>
  <c r="M1861" i="1" s="1"/>
  <c r="O1861" i="1"/>
  <c r="P1861" i="1"/>
  <c r="Q1861" i="1"/>
  <c r="R1861" i="1"/>
  <c r="S1861" i="1"/>
  <c r="T1861" i="1"/>
  <c r="B1862" i="1"/>
  <c r="C1862" i="1"/>
  <c r="D1862" i="1"/>
  <c r="E1862" i="1"/>
  <c r="F1862" i="1"/>
  <c r="G1862" i="1"/>
  <c r="J1862" i="1"/>
  <c r="M1862" i="1" s="1"/>
  <c r="O1862" i="1"/>
  <c r="P1862" i="1"/>
  <c r="Q1862" i="1"/>
  <c r="R1862" i="1"/>
  <c r="S1862" i="1"/>
  <c r="T1862" i="1"/>
  <c r="B1863" i="1"/>
  <c r="C1863" i="1"/>
  <c r="D1863" i="1"/>
  <c r="E1863" i="1"/>
  <c r="F1863" i="1"/>
  <c r="G1863" i="1"/>
  <c r="J1863" i="1"/>
  <c r="M1863" i="1" s="1"/>
  <c r="O1863" i="1"/>
  <c r="P1863" i="1"/>
  <c r="Q1863" i="1"/>
  <c r="R1863" i="1"/>
  <c r="S1863" i="1"/>
  <c r="T1863" i="1"/>
  <c r="B1864" i="1"/>
  <c r="C1864" i="1"/>
  <c r="D1864" i="1"/>
  <c r="E1864" i="1"/>
  <c r="F1864" i="1"/>
  <c r="G1864" i="1"/>
  <c r="J1864" i="1"/>
  <c r="M1864" i="1" s="1"/>
  <c r="O1864" i="1"/>
  <c r="P1864" i="1"/>
  <c r="Q1864" i="1"/>
  <c r="R1864" i="1"/>
  <c r="S1864" i="1"/>
  <c r="T1864" i="1"/>
  <c r="B1865" i="1"/>
  <c r="C1865" i="1"/>
  <c r="D1865" i="1"/>
  <c r="E1865" i="1"/>
  <c r="F1865" i="1"/>
  <c r="G1865" i="1"/>
  <c r="J1865" i="1"/>
  <c r="M1865" i="1" s="1"/>
  <c r="O1865" i="1"/>
  <c r="P1865" i="1"/>
  <c r="Q1865" i="1"/>
  <c r="R1865" i="1"/>
  <c r="S1865" i="1"/>
  <c r="T1865" i="1"/>
  <c r="B1866" i="1"/>
  <c r="C1866" i="1"/>
  <c r="D1866" i="1"/>
  <c r="E1866" i="1"/>
  <c r="F1866" i="1"/>
  <c r="G1866" i="1"/>
  <c r="J1866" i="1"/>
  <c r="M1866" i="1" s="1"/>
  <c r="O1866" i="1"/>
  <c r="P1866" i="1"/>
  <c r="Q1866" i="1"/>
  <c r="R1866" i="1"/>
  <c r="S1866" i="1"/>
  <c r="T1866" i="1"/>
  <c r="B1867" i="1"/>
  <c r="C1867" i="1"/>
  <c r="D1867" i="1"/>
  <c r="E1867" i="1"/>
  <c r="F1867" i="1"/>
  <c r="G1867" i="1"/>
  <c r="J1867" i="1"/>
  <c r="M1867" i="1" s="1"/>
  <c r="O1867" i="1"/>
  <c r="P1867" i="1"/>
  <c r="Q1867" i="1"/>
  <c r="R1867" i="1"/>
  <c r="S1867" i="1"/>
  <c r="T1867" i="1"/>
  <c r="B1868" i="1"/>
  <c r="C1868" i="1"/>
  <c r="D1868" i="1"/>
  <c r="E1868" i="1"/>
  <c r="F1868" i="1"/>
  <c r="G1868" i="1"/>
  <c r="J1868" i="1"/>
  <c r="M1868" i="1" s="1"/>
  <c r="O1868" i="1"/>
  <c r="P1868" i="1"/>
  <c r="Q1868" i="1"/>
  <c r="R1868" i="1"/>
  <c r="S1868" i="1"/>
  <c r="T1868" i="1"/>
  <c r="B1869" i="1"/>
  <c r="C1869" i="1"/>
  <c r="D1869" i="1"/>
  <c r="E1869" i="1"/>
  <c r="F1869" i="1"/>
  <c r="G1869" i="1"/>
  <c r="J1869" i="1"/>
  <c r="M1869" i="1" s="1"/>
  <c r="O1869" i="1"/>
  <c r="P1869" i="1"/>
  <c r="Q1869" i="1"/>
  <c r="R1869" i="1"/>
  <c r="S1869" i="1"/>
  <c r="T1869" i="1"/>
  <c r="B1870" i="1"/>
  <c r="C1870" i="1"/>
  <c r="D1870" i="1"/>
  <c r="E1870" i="1"/>
  <c r="F1870" i="1"/>
  <c r="G1870" i="1"/>
  <c r="J1870" i="1"/>
  <c r="M1870" i="1" s="1"/>
  <c r="O1870" i="1"/>
  <c r="P1870" i="1"/>
  <c r="Q1870" i="1"/>
  <c r="R1870" i="1"/>
  <c r="S1870" i="1"/>
  <c r="T1870" i="1"/>
  <c r="B1871" i="1"/>
  <c r="C1871" i="1"/>
  <c r="D1871" i="1"/>
  <c r="E1871" i="1"/>
  <c r="F1871" i="1"/>
  <c r="G1871" i="1"/>
  <c r="J1871" i="1"/>
  <c r="M1871" i="1" s="1"/>
  <c r="O1871" i="1"/>
  <c r="P1871" i="1"/>
  <c r="Q1871" i="1"/>
  <c r="R1871" i="1"/>
  <c r="S1871" i="1"/>
  <c r="T1871" i="1"/>
  <c r="B1872" i="1"/>
  <c r="C1872" i="1"/>
  <c r="D1872" i="1"/>
  <c r="E1872" i="1"/>
  <c r="F1872" i="1"/>
  <c r="G1872" i="1"/>
  <c r="J1872" i="1"/>
  <c r="M1872" i="1" s="1"/>
  <c r="O1872" i="1"/>
  <c r="P1872" i="1"/>
  <c r="Q1872" i="1"/>
  <c r="R1872" i="1"/>
  <c r="S1872" i="1"/>
  <c r="T1872" i="1"/>
  <c r="B1873" i="1"/>
  <c r="C1873" i="1"/>
  <c r="D1873" i="1"/>
  <c r="E1873" i="1"/>
  <c r="F1873" i="1"/>
  <c r="G1873" i="1"/>
  <c r="J1873" i="1"/>
  <c r="M1873" i="1" s="1"/>
  <c r="O1873" i="1"/>
  <c r="P1873" i="1"/>
  <c r="Q1873" i="1"/>
  <c r="R1873" i="1"/>
  <c r="S1873" i="1"/>
  <c r="T1873" i="1"/>
  <c r="B1874" i="1"/>
  <c r="C1874" i="1"/>
  <c r="D1874" i="1"/>
  <c r="E1874" i="1"/>
  <c r="F1874" i="1"/>
  <c r="G1874" i="1"/>
  <c r="J1874" i="1"/>
  <c r="M1874" i="1" s="1"/>
  <c r="O1874" i="1"/>
  <c r="P1874" i="1"/>
  <c r="Q1874" i="1"/>
  <c r="R1874" i="1"/>
  <c r="S1874" i="1"/>
  <c r="T1874" i="1"/>
  <c r="B1875" i="1"/>
  <c r="C1875" i="1"/>
  <c r="D1875" i="1"/>
  <c r="E1875" i="1"/>
  <c r="F1875" i="1"/>
  <c r="G1875" i="1"/>
  <c r="J1875" i="1"/>
  <c r="M1875" i="1" s="1"/>
  <c r="O1875" i="1"/>
  <c r="P1875" i="1"/>
  <c r="Q1875" i="1"/>
  <c r="R1875" i="1"/>
  <c r="S1875" i="1"/>
  <c r="T1875" i="1"/>
  <c r="B1876" i="1"/>
  <c r="C1876" i="1"/>
  <c r="D1876" i="1"/>
  <c r="E1876" i="1"/>
  <c r="F1876" i="1"/>
  <c r="G1876" i="1"/>
  <c r="J1876" i="1"/>
  <c r="M1876" i="1" s="1"/>
  <c r="O1876" i="1"/>
  <c r="P1876" i="1"/>
  <c r="Q1876" i="1"/>
  <c r="R1876" i="1"/>
  <c r="S1876" i="1"/>
  <c r="T1876" i="1"/>
  <c r="B1877" i="1"/>
  <c r="C1877" i="1"/>
  <c r="D1877" i="1"/>
  <c r="E1877" i="1"/>
  <c r="F1877" i="1"/>
  <c r="G1877" i="1"/>
  <c r="J1877" i="1"/>
  <c r="M1877" i="1" s="1"/>
  <c r="O1877" i="1"/>
  <c r="P1877" i="1"/>
  <c r="Q1877" i="1"/>
  <c r="R1877" i="1"/>
  <c r="S1877" i="1"/>
  <c r="T1877" i="1"/>
  <c r="B1878" i="1"/>
  <c r="C1878" i="1"/>
  <c r="D1878" i="1"/>
  <c r="E1878" i="1"/>
  <c r="F1878" i="1"/>
  <c r="G1878" i="1"/>
  <c r="J1878" i="1"/>
  <c r="M1878" i="1" s="1"/>
  <c r="O1878" i="1"/>
  <c r="P1878" i="1"/>
  <c r="Q1878" i="1"/>
  <c r="R1878" i="1"/>
  <c r="S1878" i="1"/>
  <c r="T1878" i="1"/>
  <c r="B1879" i="1"/>
  <c r="C1879" i="1"/>
  <c r="D1879" i="1"/>
  <c r="E1879" i="1"/>
  <c r="F1879" i="1"/>
  <c r="G1879" i="1"/>
  <c r="J1879" i="1"/>
  <c r="M1879" i="1" s="1"/>
  <c r="O1879" i="1"/>
  <c r="P1879" i="1"/>
  <c r="Q1879" i="1"/>
  <c r="R1879" i="1"/>
  <c r="S1879" i="1"/>
  <c r="T1879" i="1"/>
  <c r="B1880" i="1"/>
  <c r="C1880" i="1"/>
  <c r="D1880" i="1"/>
  <c r="E1880" i="1"/>
  <c r="F1880" i="1"/>
  <c r="G1880" i="1"/>
  <c r="J1880" i="1"/>
  <c r="M1880" i="1" s="1"/>
  <c r="O1880" i="1"/>
  <c r="P1880" i="1"/>
  <c r="Q1880" i="1"/>
  <c r="R1880" i="1"/>
  <c r="S1880" i="1"/>
  <c r="T1880" i="1"/>
  <c r="B1881" i="1"/>
  <c r="C1881" i="1"/>
  <c r="D1881" i="1"/>
  <c r="E1881" i="1"/>
  <c r="F1881" i="1"/>
  <c r="G1881" i="1"/>
  <c r="J1881" i="1"/>
  <c r="M1881" i="1" s="1"/>
  <c r="O1881" i="1"/>
  <c r="P1881" i="1"/>
  <c r="Q1881" i="1"/>
  <c r="R1881" i="1"/>
  <c r="S1881" i="1"/>
  <c r="T1881" i="1"/>
  <c r="B1882" i="1"/>
  <c r="C1882" i="1"/>
  <c r="D1882" i="1"/>
  <c r="E1882" i="1"/>
  <c r="F1882" i="1"/>
  <c r="G1882" i="1"/>
  <c r="J1882" i="1"/>
  <c r="M1882" i="1" s="1"/>
  <c r="O1882" i="1"/>
  <c r="P1882" i="1"/>
  <c r="Q1882" i="1"/>
  <c r="R1882" i="1"/>
  <c r="S1882" i="1"/>
  <c r="T1882" i="1"/>
  <c r="B1883" i="1"/>
  <c r="C1883" i="1"/>
  <c r="D1883" i="1"/>
  <c r="E1883" i="1"/>
  <c r="F1883" i="1"/>
  <c r="G1883" i="1"/>
  <c r="J1883" i="1"/>
  <c r="M1883" i="1" s="1"/>
  <c r="O1883" i="1"/>
  <c r="P1883" i="1"/>
  <c r="Q1883" i="1"/>
  <c r="R1883" i="1"/>
  <c r="S1883" i="1"/>
  <c r="T1883" i="1"/>
  <c r="B1884" i="1"/>
  <c r="C1884" i="1"/>
  <c r="D1884" i="1"/>
  <c r="E1884" i="1"/>
  <c r="F1884" i="1"/>
  <c r="G1884" i="1"/>
  <c r="J1884" i="1"/>
  <c r="M1884" i="1" s="1"/>
  <c r="O1884" i="1"/>
  <c r="P1884" i="1"/>
  <c r="Q1884" i="1"/>
  <c r="R1884" i="1"/>
  <c r="S1884" i="1"/>
  <c r="T1884" i="1"/>
  <c r="B1885" i="1"/>
  <c r="C1885" i="1"/>
  <c r="D1885" i="1"/>
  <c r="E1885" i="1"/>
  <c r="F1885" i="1"/>
  <c r="G1885" i="1"/>
  <c r="J1885" i="1"/>
  <c r="M1885" i="1" s="1"/>
  <c r="O1885" i="1"/>
  <c r="P1885" i="1"/>
  <c r="Q1885" i="1"/>
  <c r="R1885" i="1"/>
  <c r="S1885" i="1"/>
  <c r="T1885" i="1"/>
  <c r="B1886" i="1"/>
  <c r="C1886" i="1"/>
  <c r="D1886" i="1"/>
  <c r="E1886" i="1"/>
  <c r="F1886" i="1"/>
  <c r="G1886" i="1"/>
  <c r="J1886" i="1"/>
  <c r="M1886" i="1" s="1"/>
  <c r="O1886" i="1"/>
  <c r="P1886" i="1"/>
  <c r="Q1886" i="1"/>
  <c r="R1886" i="1"/>
  <c r="S1886" i="1"/>
  <c r="T1886" i="1"/>
  <c r="B1887" i="1"/>
  <c r="C1887" i="1"/>
  <c r="D1887" i="1"/>
  <c r="E1887" i="1"/>
  <c r="F1887" i="1"/>
  <c r="G1887" i="1"/>
  <c r="J1887" i="1"/>
  <c r="M1887" i="1" s="1"/>
  <c r="O1887" i="1"/>
  <c r="P1887" i="1"/>
  <c r="Q1887" i="1"/>
  <c r="R1887" i="1"/>
  <c r="S1887" i="1"/>
  <c r="T1887" i="1"/>
  <c r="B1888" i="1"/>
  <c r="C1888" i="1"/>
  <c r="D1888" i="1"/>
  <c r="E1888" i="1"/>
  <c r="F1888" i="1"/>
  <c r="G1888" i="1"/>
  <c r="J1888" i="1"/>
  <c r="M1888" i="1" s="1"/>
  <c r="O1888" i="1"/>
  <c r="P1888" i="1"/>
  <c r="Q1888" i="1"/>
  <c r="R1888" i="1"/>
  <c r="S1888" i="1"/>
  <c r="T1888" i="1"/>
  <c r="B1889" i="1"/>
  <c r="C1889" i="1"/>
  <c r="D1889" i="1"/>
  <c r="E1889" i="1"/>
  <c r="F1889" i="1"/>
  <c r="G1889" i="1"/>
  <c r="J1889" i="1"/>
  <c r="M1889" i="1" s="1"/>
  <c r="O1889" i="1"/>
  <c r="P1889" i="1"/>
  <c r="Q1889" i="1"/>
  <c r="R1889" i="1"/>
  <c r="S1889" i="1"/>
  <c r="T1889" i="1"/>
  <c r="B1890" i="1"/>
  <c r="C1890" i="1"/>
  <c r="D1890" i="1"/>
  <c r="E1890" i="1"/>
  <c r="F1890" i="1"/>
  <c r="G1890" i="1"/>
  <c r="J1890" i="1"/>
  <c r="M1890" i="1" s="1"/>
  <c r="O1890" i="1"/>
  <c r="P1890" i="1"/>
  <c r="Q1890" i="1"/>
  <c r="R1890" i="1"/>
  <c r="S1890" i="1"/>
  <c r="T1890" i="1"/>
  <c r="B1891" i="1"/>
  <c r="C1891" i="1"/>
  <c r="D1891" i="1"/>
  <c r="E1891" i="1"/>
  <c r="F1891" i="1"/>
  <c r="G1891" i="1"/>
  <c r="J1891" i="1"/>
  <c r="M1891" i="1" s="1"/>
  <c r="O1891" i="1"/>
  <c r="P1891" i="1"/>
  <c r="Q1891" i="1"/>
  <c r="R1891" i="1"/>
  <c r="S1891" i="1"/>
  <c r="T1891" i="1"/>
  <c r="B1892" i="1"/>
  <c r="C1892" i="1"/>
  <c r="D1892" i="1"/>
  <c r="E1892" i="1"/>
  <c r="F1892" i="1"/>
  <c r="G1892" i="1"/>
  <c r="J1892" i="1"/>
  <c r="M1892" i="1" s="1"/>
  <c r="O1892" i="1"/>
  <c r="P1892" i="1"/>
  <c r="Q1892" i="1"/>
  <c r="R1892" i="1"/>
  <c r="S1892" i="1"/>
  <c r="T1892" i="1"/>
  <c r="B1893" i="1"/>
  <c r="C1893" i="1"/>
  <c r="D1893" i="1"/>
  <c r="E1893" i="1"/>
  <c r="F1893" i="1"/>
  <c r="G1893" i="1"/>
  <c r="J1893" i="1"/>
  <c r="M1893" i="1" s="1"/>
  <c r="O1893" i="1"/>
  <c r="P1893" i="1"/>
  <c r="Q1893" i="1"/>
  <c r="R1893" i="1"/>
  <c r="S1893" i="1"/>
  <c r="T1893" i="1"/>
  <c r="B1894" i="1"/>
  <c r="C1894" i="1"/>
  <c r="D1894" i="1"/>
  <c r="E1894" i="1"/>
  <c r="F1894" i="1"/>
  <c r="G1894" i="1"/>
  <c r="J1894" i="1"/>
  <c r="M1894" i="1" s="1"/>
  <c r="O1894" i="1"/>
  <c r="P1894" i="1"/>
  <c r="Q1894" i="1"/>
  <c r="R1894" i="1"/>
  <c r="S1894" i="1"/>
  <c r="T1894" i="1"/>
  <c r="B1895" i="1"/>
  <c r="C1895" i="1"/>
  <c r="D1895" i="1"/>
  <c r="E1895" i="1"/>
  <c r="F1895" i="1"/>
  <c r="G1895" i="1"/>
  <c r="J1895" i="1"/>
  <c r="M1895" i="1" s="1"/>
  <c r="O1895" i="1"/>
  <c r="P1895" i="1"/>
  <c r="Q1895" i="1"/>
  <c r="R1895" i="1"/>
  <c r="S1895" i="1"/>
  <c r="T1895" i="1"/>
  <c r="B1896" i="1"/>
  <c r="C1896" i="1"/>
  <c r="D1896" i="1"/>
  <c r="E1896" i="1"/>
  <c r="F1896" i="1"/>
  <c r="G1896" i="1"/>
  <c r="J1896" i="1"/>
  <c r="M1896" i="1" s="1"/>
  <c r="O1896" i="1"/>
  <c r="P1896" i="1"/>
  <c r="Q1896" i="1"/>
  <c r="R1896" i="1"/>
  <c r="S1896" i="1"/>
  <c r="T1896" i="1"/>
  <c r="B1897" i="1"/>
  <c r="C1897" i="1"/>
  <c r="D1897" i="1"/>
  <c r="E1897" i="1"/>
  <c r="F1897" i="1"/>
  <c r="G1897" i="1"/>
  <c r="J1897" i="1"/>
  <c r="M1897" i="1" s="1"/>
  <c r="O1897" i="1"/>
  <c r="P1897" i="1"/>
  <c r="Q1897" i="1"/>
  <c r="R1897" i="1"/>
  <c r="S1897" i="1"/>
  <c r="T1897" i="1"/>
  <c r="B1898" i="1"/>
  <c r="C1898" i="1"/>
  <c r="D1898" i="1"/>
  <c r="E1898" i="1"/>
  <c r="F1898" i="1"/>
  <c r="G1898" i="1"/>
  <c r="J1898" i="1"/>
  <c r="M1898" i="1" s="1"/>
  <c r="O1898" i="1"/>
  <c r="P1898" i="1"/>
  <c r="Q1898" i="1"/>
  <c r="R1898" i="1"/>
  <c r="S1898" i="1"/>
  <c r="T1898" i="1"/>
  <c r="B1899" i="1"/>
  <c r="C1899" i="1"/>
  <c r="D1899" i="1"/>
  <c r="E1899" i="1"/>
  <c r="F1899" i="1"/>
  <c r="G1899" i="1"/>
  <c r="J1899" i="1"/>
  <c r="M1899" i="1" s="1"/>
  <c r="O1899" i="1"/>
  <c r="P1899" i="1"/>
  <c r="Q1899" i="1"/>
  <c r="R1899" i="1"/>
  <c r="S1899" i="1"/>
  <c r="T1899" i="1"/>
  <c r="B1900" i="1"/>
  <c r="C1900" i="1"/>
  <c r="D1900" i="1"/>
  <c r="E1900" i="1"/>
  <c r="F1900" i="1"/>
  <c r="G1900" i="1"/>
  <c r="J1900" i="1"/>
  <c r="M1900" i="1" s="1"/>
  <c r="O1900" i="1"/>
  <c r="P1900" i="1"/>
  <c r="Q1900" i="1"/>
  <c r="R1900" i="1"/>
  <c r="S1900" i="1"/>
  <c r="T1900" i="1"/>
  <c r="B1901" i="1"/>
  <c r="C1901" i="1"/>
  <c r="D1901" i="1"/>
  <c r="E1901" i="1"/>
  <c r="F1901" i="1"/>
  <c r="G1901" i="1"/>
  <c r="J1901" i="1"/>
  <c r="M1901" i="1" s="1"/>
  <c r="O1901" i="1"/>
  <c r="P1901" i="1"/>
  <c r="Q1901" i="1"/>
  <c r="R1901" i="1"/>
  <c r="S1901" i="1"/>
  <c r="T1901" i="1"/>
  <c r="B1902" i="1"/>
  <c r="C1902" i="1"/>
  <c r="D1902" i="1"/>
  <c r="E1902" i="1"/>
  <c r="F1902" i="1"/>
  <c r="G1902" i="1"/>
  <c r="J1902" i="1"/>
  <c r="M1902" i="1" s="1"/>
  <c r="O1902" i="1"/>
  <c r="P1902" i="1"/>
  <c r="Q1902" i="1"/>
  <c r="R1902" i="1"/>
  <c r="S1902" i="1"/>
  <c r="T1902" i="1"/>
  <c r="B1903" i="1"/>
  <c r="C1903" i="1"/>
  <c r="D1903" i="1"/>
  <c r="E1903" i="1"/>
  <c r="F1903" i="1"/>
  <c r="G1903" i="1"/>
  <c r="J1903" i="1"/>
  <c r="M1903" i="1" s="1"/>
  <c r="O1903" i="1"/>
  <c r="P1903" i="1"/>
  <c r="Q1903" i="1"/>
  <c r="R1903" i="1"/>
  <c r="S1903" i="1"/>
  <c r="T1903" i="1"/>
  <c r="B1904" i="1"/>
  <c r="C1904" i="1"/>
  <c r="D1904" i="1"/>
  <c r="E1904" i="1"/>
  <c r="F1904" i="1"/>
  <c r="G1904" i="1"/>
  <c r="J1904" i="1"/>
  <c r="M1904" i="1" s="1"/>
  <c r="O1904" i="1"/>
  <c r="P1904" i="1"/>
  <c r="Q1904" i="1"/>
  <c r="R1904" i="1"/>
  <c r="S1904" i="1"/>
  <c r="T1904" i="1"/>
  <c r="B1905" i="1"/>
  <c r="C1905" i="1"/>
  <c r="D1905" i="1"/>
  <c r="E1905" i="1"/>
  <c r="F1905" i="1"/>
  <c r="G1905" i="1"/>
  <c r="J1905" i="1"/>
  <c r="M1905" i="1" s="1"/>
  <c r="O1905" i="1"/>
  <c r="P1905" i="1"/>
  <c r="Q1905" i="1"/>
  <c r="R1905" i="1"/>
  <c r="S1905" i="1"/>
  <c r="T1905" i="1"/>
  <c r="B1906" i="1"/>
  <c r="C1906" i="1"/>
  <c r="D1906" i="1"/>
  <c r="E1906" i="1"/>
  <c r="F1906" i="1"/>
  <c r="G1906" i="1"/>
  <c r="J1906" i="1"/>
  <c r="M1906" i="1" s="1"/>
  <c r="O1906" i="1"/>
  <c r="P1906" i="1"/>
  <c r="Q1906" i="1"/>
  <c r="R1906" i="1"/>
  <c r="S1906" i="1"/>
  <c r="T1906" i="1"/>
  <c r="B1907" i="1"/>
  <c r="C1907" i="1"/>
  <c r="D1907" i="1"/>
  <c r="E1907" i="1"/>
  <c r="F1907" i="1"/>
  <c r="G1907" i="1"/>
  <c r="J1907" i="1"/>
  <c r="M1907" i="1" s="1"/>
  <c r="O1907" i="1"/>
  <c r="P1907" i="1"/>
  <c r="Q1907" i="1"/>
  <c r="R1907" i="1"/>
  <c r="S1907" i="1"/>
  <c r="T1907" i="1"/>
  <c r="B1908" i="1"/>
  <c r="C1908" i="1"/>
  <c r="D1908" i="1"/>
  <c r="E1908" i="1"/>
  <c r="F1908" i="1"/>
  <c r="G1908" i="1"/>
  <c r="J1908" i="1"/>
  <c r="M1908" i="1" s="1"/>
  <c r="O1908" i="1"/>
  <c r="P1908" i="1"/>
  <c r="Q1908" i="1"/>
  <c r="R1908" i="1"/>
  <c r="S1908" i="1"/>
  <c r="T1908" i="1"/>
  <c r="B1909" i="1"/>
  <c r="C1909" i="1"/>
  <c r="D1909" i="1"/>
  <c r="E1909" i="1"/>
  <c r="F1909" i="1"/>
  <c r="G1909" i="1"/>
  <c r="J1909" i="1"/>
  <c r="M1909" i="1" s="1"/>
  <c r="O1909" i="1"/>
  <c r="P1909" i="1"/>
  <c r="Q1909" i="1"/>
  <c r="R1909" i="1"/>
  <c r="S1909" i="1"/>
  <c r="T1909" i="1"/>
  <c r="B1910" i="1"/>
  <c r="C1910" i="1"/>
  <c r="D1910" i="1"/>
  <c r="E1910" i="1"/>
  <c r="F1910" i="1"/>
  <c r="G1910" i="1"/>
  <c r="J1910" i="1"/>
  <c r="M1910" i="1" s="1"/>
  <c r="O1910" i="1"/>
  <c r="P1910" i="1"/>
  <c r="Q1910" i="1"/>
  <c r="R1910" i="1"/>
  <c r="S1910" i="1"/>
  <c r="T1910" i="1"/>
  <c r="B1911" i="1"/>
  <c r="C1911" i="1"/>
  <c r="D1911" i="1"/>
  <c r="E1911" i="1"/>
  <c r="F1911" i="1"/>
  <c r="G1911" i="1"/>
  <c r="J1911" i="1"/>
  <c r="M1911" i="1" s="1"/>
  <c r="O1911" i="1"/>
  <c r="P1911" i="1"/>
  <c r="Q1911" i="1"/>
  <c r="R1911" i="1"/>
  <c r="S1911" i="1"/>
  <c r="T1911" i="1"/>
  <c r="B1912" i="1"/>
  <c r="C1912" i="1"/>
  <c r="D1912" i="1"/>
  <c r="E1912" i="1"/>
  <c r="F1912" i="1"/>
  <c r="G1912" i="1"/>
  <c r="J1912" i="1"/>
  <c r="M1912" i="1" s="1"/>
  <c r="O1912" i="1"/>
  <c r="P1912" i="1"/>
  <c r="Q1912" i="1"/>
  <c r="R1912" i="1"/>
  <c r="S1912" i="1"/>
  <c r="T1912" i="1"/>
  <c r="B1913" i="1"/>
  <c r="C1913" i="1"/>
  <c r="D1913" i="1"/>
  <c r="E1913" i="1"/>
  <c r="F1913" i="1"/>
  <c r="G1913" i="1"/>
  <c r="J1913" i="1"/>
  <c r="M1913" i="1" s="1"/>
  <c r="O1913" i="1"/>
  <c r="P1913" i="1"/>
  <c r="Q1913" i="1"/>
  <c r="R1913" i="1"/>
  <c r="S1913" i="1"/>
  <c r="T1913" i="1"/>
  <c r="B1914" i="1"/>
  <c r="C1914" i="1"/>
  <c r="D1914" i="1"/>
  <c r="E1914" i="1"/>
  <c r="F1914" i="1"/>
  <c r="G1914" i="1"/>
  <c r="J1914" i="1"/>
  <c r="M1914" i="1" s="1"/>
  <c r="O1914" i="1"/>
  <c r="P1914" i="1"/>
  <c r="Q1914" i="1"/>
  <c r="R1914" i="1"/>
  <c r="S1914" i="1"/>
  <c r="T1914" i="1"/>
  <c r="B1915" i="1"/>
  <c r="C1915" i="1"/>
  <c r="D1915" i="1"/>
  <c r="E1915" i="1"/>
  <c r="F1915" i="1"/>
  <c r="G1915" i="1"/>
  <c r="J1915" i="1"/>
  <c r="M1915" i="1" s="1"/>
  <c r="O1915" i="1"/>
  <c r="P1915" i="1"/>
  <c r="Q1915" i="1"/>
  <c r="R1915" i="1"/>
  <c r="S1915" i="1"/>
  <c r="T1915" i="1"/>
  <c r="B1916" i="1"/>
  <c r="C1916" i="1"/>
  <c r="D1916" i="1"/>
  <c r="E1916" i="1"/>
  <c r="F1916" i="1"/>
  <c r="G1916" i="1"/>
  <c r="J1916" i="1"/>
  <c r="M1916" i="1" s="1"/>
  <c r="O1916" i="1"/>
  <c r="P1916" i="1"/>
  <c r="Q1916" i="1"/>
  <c r="R1916" i="1"/>
  <c r="S1916" i="1"/>
  <c r="T1916" i="1"/>
  <c r="B1917" i="1"/>
  <c r="C1917" i="1"/>
  <c r="D1917" i="1"/>
  <c r="E1917" i="1"/>
  <c r="F1917" i="1"/>
  <c r="G1917" i="1"/>
  <c r="J1917" i="1"/>
  <c r="M1917" i="1" s="1"/>
  <c r="O1917" i="1"/>
  <c r="P1917" i="1"/>
  <c r="Q1917" i="1"/>
  <c r="R1917" i="1"/>
  <c r="S1917" i="1"/>
  <c r="T1917" i="1"/>
  <c r="B1918" i="1"/>
  <c r="C1918" i="1"/>
  <c r="D1918" i="1"/>
  <c r="E1918" i="1"/>
  <c r="F1918" i="1"/>
  <c r="G1918" i="1"/>
  <c r="J1918" i="1"/>
  <c r="M1918" i="1" s="1"/>
  <c r="O1918" i="1"/>
  <c r="P1918" i="1"/>
  <c r="Q1918" i="1"/>
  <c r="R1918" i="1"/>
  <c r="S1918" i="1"/>
  <c r="T1918" i="1"/>
  <c r="B1919" i="1"/>
  <c r="C1919" i="1"/>
  <c r="D1919" i="1"/>
  <c r="E1919" i="1"/>
  <c r="F1919" i="1"/>
  <c r="G1919" i="1"/>
  <c r="J1919" i="1"/>
  <c r="M1919" i="1" s="1"/>
  <c r="O1919" i="1"/>
  <c r="P1919" i="1"/>
  <c r="Q1919" i="1"/>
  <c r="R1919" i="1"/>
  <c r="S1919" i="1"/>
  <c r="T1919" i="1"/>
  <c r="B1920" i="1"/>
  <c r="C1920" i="1"/>
  <c r="D1920" i="1"/>
  <c r="E1920" i="1"/>
  <c r="F1920" i="1"/>
  <c r="G1920" i="1"/>
  <c r="J1920" i="1"/>
  <c r="M1920" i="1" s="1"/>
  <c r="O1920" i="1"/>
  <c r="P1920" i="1"/>
  <c r="Q1920" i="1"/>
  <c r="R1920" i="1"/>
  <c r="S1920" i="1"/>
  <c r="T1920" i="1"/>
  <c r="B1921" i="1"/>
  <c r="C1921" i="1"/>
  <c r="D1921" i="1"/>
  <c r="E1921" i="1"/>
  <c r="F1921" i="1"/>
  <c r="G1921" i="1"/>
  <c r="J1921" i="1"/>
  <c r="M1921" i="1" s="1"/>
  <c r="O1921" i="1"/>
  <c r="P1921" i="1"/>
  <c r="Q1921" i="1"/>
  <c r="R1921" i="1"/>
  <c r="S1921" i="1"/>
  <c r="T1921" i="1"/>
  <c r="B1922" i="1"/>
  <c r="C1922" i="1"/>
  <c r="D1922" i="1"/>
  <c r="E1922" i="1"/>
  <c r="F1922" i="1"/>
  <c r="G1922" i="1"/>
  <c r="J1922" i="1"/>
  <c r="M1922" i="1" s="1"/>
  <c r="O1922" i="1"/>
  <c r="P1922" i="1"/>
  <c r="Q1922" i="1"/>
  <c r="R1922" i="1"/>
  <c r="S1922" i="1"/>
  <c r="T1922" i="1"/>
  <c r="B1923" i="1"/>
  <c r="C1923" i="1"/>
  <c r="D1923" i="1"/>
  <c r="E1923" i="1"/>
  <c r="F1923" i="1"/>
  <c r="G1923" i="1"/>
  <c r="J1923" i="1"/>
  <c r="M1923" i="1" s="1"/>
  <c r="O1923" i="1"/>
  <c r="P1923" i="1"/>
  <c r="Q1923" i="1"/>
  <c r="R1923" i="1"/>
  <c r="S1923" i="1"/>
  <c r="T1923" i="1"/>
  <c r="B1924" i="1"/>
  <c r="C1924" i="1"/>
  <c r="D1924" i="1"/>
  <c r="E1924" i="1"/>
  <c r="F1924" i="1"/>
  <c r="G1924" i="1"/>
  <c r="J1924" i="1"/>
  <c r="M1924" i="1" s="1"/>
  <c r="O1924" i="1"/>
  <c r="P1924" i="1"/>
  <c r="Q1924" i="1"/>
  <c r="R1924" i="1"/>
  <c r="S1924" i="1"/>
  <c r="T1924" i="1"/>
  <c r="B1925" i="1"/>
  <c r="C1925" i="1"/>
  <c r="D1925" i="1"/>
  <c r="E1925" i="1"/>
  <c r="F1925" i="1"/>
  <c r="G1925" i="1"/>
  <c r="J1925" i="1"/>
  <c r="M1925" i="1" s="1"/>
  <c r="O1925" i="1"/>
  <c r="P1925" i="1"/>
  <c r="Q1925" i="1"/>
  <c r="R1925" i="1"/>
  <c r="S1925" i="1"/>
  <c r="T1925" i="1"/>
  <c r="B1926" i="1"/>
  <c r="C1926" i="1"/>
  <c r="D1926" i="1"/>
  <c r="E1926" i="1"/>
  <c r="F1926" i="1"/>
  <c r="G1926" i="1"/>
  <c r="J1926" i="1"/>
  <c r="M1926" i="1" s="1"/>
  <c r="O1926" i="1"/>
  <c r="P1926" i="1"/>
  <c r="Q1926" i="1"/>
  <c r="R1926" i="1"/>
  <c r="S1926" i="1"/>
  <c r="T1926" i="1"/>
  <c r="B1927" i="1"/>
  <c r="C1927" i="1"/>
  <c r="D1927" i="1"/>
  <c r="E1927" i="1"/>
  <c r="F1927" i="1"/>
  <c r="G1927" i="1"/>
  <c r="J1927" i="1"/>
  <c r="M1927" i="1" s="1"/>
  <c r="O1927" i="1"/>
  <c r="P1927" i="1"/>
  <c r="Q1927" i="1"/>
  <c r="R1927" i="1"/>
  <c r="S1927" i="1"/>
  <c r="T1927" i="1"/>
  <c r="B1928" i="1"/>
  <c r="C1928" i="1"/>
  <c r="D1928" i="1"/>
  <c r="E1928" i="1"/>
  <c r="F1928" i="1"/>
  <c r="G1928" i="1"/>
  <c r="J1928" i="1"/>
  <c r="M1928" i="1" s="1"/>
  <c r="O1928" i="1"/>
  <c r="P1928" i="1"/>
  <c r="Q1928" i="1"/>
  <c r="R1928" i="1"/>
  <c r="S1928" i="1"/>
  <c r="T1928" i="1"/>
  <c r="B1929" i="1"/>
  <c r="C1929" i="1"/>
  <c r="D1929" i="1"/>
  <c r="E1929" i="1"/>
  <c r="F1929" i="1"/>
  <c r="G1929" i="1"/>
  <c r="J1929" i="1"/>
  <c r="M1929" i="1" s="1"/>
  <c r="O1929" i="1"/>
  <c r="P1929" i="1"/>
  <c r="Q1929" i="1"/>
  <c r="R1929" i="1"/>
  <c r="S1929" i="1"/>
  <c r="T1929" i="1"/>
  <c r="B1930" i="1"/>
  <c r="C1930" i="1"/>
  <c r="D1930" i="1"/>
  <c r="E1930" i="1"/>
  <c r="F1930" i="1"/>
  <c r="G1930" i="1"/>
  <c r="J1930" i="1"/>
  <c r="M1930" i="1" s="1"/>
  <c r="O1930" i="1"/>
  <c r="P1930" i="1"/>
  <c r="Q1930" i="1"/>
  <c r="R1930" i="1"/>
  <c r="S1930" i="1"/>
  <c r="T1930" i="1"/>
  <c r="B1931" i="1"/>
  <c r="C1931" i="1"/>
  <c r="D1931" i="1"/>
  <c r="E1931" i="1"/>
  <c r="F1931" i="1"/>
  <c r="G1931" i="1"/>
  <c r="J1931" i="1"/>
  <c r="M1931" i="1" s="1"/>
  <c r="O1931" i="1"/>
  <c r="P1931" i="1"/>
  <c r="Q1931" i="1"/>
  <c r="R1931" i="1"/>
  <c r="S1931" i="1"/>
  <c r="T1931" i="1"/>
  <c r="B1932" i="1"/>
  <c r="C1932" i="1"/>
  <c r="D1932" i="1"/>
  <c r="E1932" i="1"/>
  <c r="F1932" i="1"/>
  <c r="G1932" i="1"/>
  <c r="J1932" i="1"/>
  <c r="M1932" i="1" s="1"/>
  <c r="O1932" i="1"/>
  <c r="P1932" i="1"/>
  <c r="Q1932" i="1"/>
  <c r="R1932" i="1"/>
  <c r="S1932" i="1"/>
  <c r="T1932" i="1"/>
  <c r="B1933" i="1"/>
  <c r="C1933" i="1"/>
  <c r="D1933" i="1"/>
  <c r="E1933" i="1"/>
  <c r="F1933" i="1"/>
  <c r="G1933" i="1"/>
  <c r="J1933" i="1"/>
  <c r="M1933" i="1" s="1"/>
  <c r="O1933" i="1"/>
  <c r="P1933" i="1"/>
  <c r="Q1933" i="1"/>
  <c r="R1933" i="1"/>
  <c r="S1933" i="1"/>
  <c r="T1933" i="1"/>
  <c r="B1934" i="1"/>
  <c r="C1934" i="1"/>
  <c r="D1934" i="1"/>
  <c r="E1934" i="1"/>
  <c r="F1934" i="1"/>
  <c r="G1934" i="1"/>
  <c r="J1934" i="1"/>
  <c r="M1934" i="1" s="1"/>
  <c r="O1934" i="1"/>
  <c r="P1934" i="1"/>
  <c r="Q1934" i="1"/>
  <c r="R1934" i="1"/>
  <c r="S1934" i="1"/>
  <c r="T1934" i="1"/>
  <c r="B1935" i="1"/>
  <c r="C1935" i="1"/>
  <c r="D1935" i="1"/>
  <c r="E1935" i="1"/>
  <c r="F1935" i="1"/>
  <c r="G1935" i="1"/>
  <c r="J1935" i="1"/>
  <c r="M1935" i="1" s="1"/>
  <c r="O1935" i="1"/>
  <c r="P1935" i="1"/>
  <c r="Q1935" i="1"/>
  <c r="R1935" i="1"/>
  <c r="S1935" i="1"/>
  <c r="T1935" i="1"/>
  <c r="B1936" i="1"/>
  <c r="C1936" i="1"/>
  <c r="D1936" i="1"/>
  <c r="E1936" i="1"/>
  <c r="F1936" i="1"/>
  <c r="G1936" i="1"/>
  <c r="J1936" i="1"/>
  <c r="M1936" i="1" s="1"/>
  <c r="O1936" i="1"/>
  <c r="P1936" i="1"/>
  <c r="Q1936" i="1"/>
  <c r="R1936" i="1"/>
  <c r="S1936" i="1"/>
  <c r="T1936" i="1"/>
  <c r="B1937" i="1"/>
  <c r="C1937" i="1"/>
  <c r="D1937" i="1"/>
  <c r="E1937" i="1"/>
  <c r="F1937" i="1"/>
  <c r="G1937" i="1"/>
  <c r="J1937" i="1"/>
  <c r="M1937" i="1" s="1"/>
  <c r="O1937" i="1"/>
  <c r="P1937" i="1"/>
  <c r="Q1937" i="1"/>
  <c r="R1937" i="1"/>
  <c r="S1937" i="1"/>
  <c r="T1937" i="1"/>
  <c r="B1938" i="1"/>
  <c r="C1938" i="1"/>
  <c r="D1938" i="1"/>
  <c r="E1938" i="1"/>
  <c r="F1938" i="1"/>
  <c r="G1938" i="1"/>
  <c r="J1938" i="1"/>
  <c r="M1938" i="1" s="1"/>
  <c r="O1938" i="1"/>
  <c r="P1938" i="1"/>
  <c r="Q1938" i="1"/>
  <c r="R1938" i="1"/>
  <c r="S1938" i="1"/>
  <c r="T1938" i="1"/>
  <c r="B1939" i="1"/>
  <c r="C1939" i="1"/>
  <c r="D1939" i="1"/>
  <c r="E1939" i="1"/>
  <c r="F1939" i="1"/>
  <c r="G1939" i="1"/>
  <c r="J1939" i="1"/>
  <c r="M1939" i="1" s="1"/>
  <c r="O1939" i="1"/>
  <c r="P1939" i="1"/>
  <c r="Q1939" i="1"/>
  <c r="R1939" i="1"/>
  <c r="S1939" i="1"/>
  <c r="T1939" i="1"/>
  <c r="B1940" i="1"/>
  <c r="C1940" i="1"/>
  <c r="D1940" i="1"/>
  <c r="E1940" i="1"/>
  <c r="F1940" i="1"/>
  <c r="G1940" i="1"/>
  <c r="J1940" i="1"/>
  <c r="M1940" i="1" s="1"/>
  <c r="O1940" i="1"/>
  <c r="P1940" i="1"/>
  <c r="Q1940" i="1"/>
  <c r="R1940" i="1"/>
  <c r="S1940" i="1"/>
  <c r="T1940" i="1"/>
  <c r="B1941" i="1"/>
  <c r="C1941" i="1"/>
  <c r="D1941" i="1"/>
  <c r="E1941" i="1"/>
  <c r="F1941" i="1"/>
  <c r="G1941" i="1"/>
  <c r="J1941" i="1"/>
  <c r="M1941" i="1" s="1"/>
  <c r="O1941" i="1"/>
  <c r="P1941" i="1"/>
  <c r="Q1941" i="1"/>
  <c r="R1941" i="1"/>
  <c r="S1941" i="1"/>
  <c r="T1941" i="1"/>
  <c r="B1942" i="1"/>
  <c r="C1942" i="1"/>
  <c r="D1942" i="1"/>
  <c r="E1942" i="1"/>
  <c r="F1942" i="1"/>
  <c r="G1942" i="1"/>
  <c r="J1942" i="1"/>
  <c r="M1942" i="1" s="1"/>
  <c r="O1942" i="1"/>
  <c r="P1942" i="1"/>
  <c r="Q1942" i="1"/>
  <c r="R1942" i="1"/>
  <c r="S1942" i="1"/>
  <c r="T1942" i="1"/>
  <c r="B1943" i="1"/>
  <c r="C1943" i="1"/>
  <c r="D1943" i="1"/>
  <c r="E1943" i="1"/>
  <c r="F1943" i="1"/>
  <c r="G1943" i="1"/>
  <c r="J1943" i="1"/>
  <c r="M1943" i="1" s="1"/>
  <c r="O1943" i="1"/>
  <c r="P1943" i="1"/>
  <c r="Q1943" i="1"/>
  <c r="R1943" i="1"/>
  <c r="S1943" i="1"/>
  <c r="T1943" i="1"/>
  <c r="B1944" i="1"/>
  <c r="C1944" i="1"/>
  <c r="D1944" i="1"/>
  <c r="E1944" i="1"/>
  <c r="F1944" i="1"/>
  <c r="G1944" i="1"/>
  <c r="J1944" i="1"/>
  <c r="M1944" i="1" s="1"/>
  <c r="O1944" i="1"/>
  <c r="P1944" i="1"/>
  <c r="Q1944" i="1"/>
  <c r="R1944" i="1"/>
  <c r="S1944" i="1"/>
  <c r="T1944" i="1"/>
  <c r="B1945" i="1"/>
  <c r="C1945" i="1"/>
  <c r="D1945" i="1"/>
  <c r="E1945" i="1"/>
  <c r="F1945" i="1"/>
  <c r="G1945" i="1"/>
  <c r="J1945" i="1"/>
  <c r="M1945" i="1" s="1"/>
  <c r="O1945" i="1"/>
  <c r="P1945" i="1"/>
  <c r="Q1945" i="1"/>
  <c r="R1945" i="1"/>
  <c r="S1945" i="1"/>
  <c r="T1945" i="1"/>
  <c r="B1946" i="1"/>
  <c r="C1946" i="1"/>
  <c r="D1946" i="1"/>
  <c r="E1946" i="1"/>
  <c r="F1946" i="1"/>
  <c r="G1946" i="1"/>
  <c r="J1946" i="1"/>
  <c r="M1946" i="1" s="1"/>
  <c r="O1946" i="1"/>
  <c r="P1946" i="1"/>
  <c r="Q1946" i="1"/>
  <c r="R1946" i="1"/>
  <c r="S1946" i="1"/>
  <c r="T1946" i="1"/>
  <c r="B1947" i="1"/>
  <c r="C1947" i="1"/>
  <c r="D1947" i="1"/>
  <c r="E1947" i="1"/>
  <c r="F1947" i="1"/>
  <c r="G1947" i="1"/>
  <c r="J1947" i="1"/>
  <c r="M1947" i="1" s="1"/>
  <c r="O1947" i="1"/>
  <c r="P1947" i="1"/>
  <c r="Q1947" i="1"/>
  <c r="R1947" i="1"/>
  <c r="S1947" i="1"/>
  <c r="T1947" i="1"/>
  <c r="B1948" i="1"/>
  <c r="C1948" i="1"/>
  <c r="D1948" i="1"/>
  <c r="E1948" i="1"/>
  <c r="F1948" i="1"/>
  <c r="G1948" i="1"/>
  <c r="J1948" i="1"/>
  <c r="M1948" i="1" s="1"/>
  <c r="O1948" i="1"/>
  <c r="P1948" i="1"/>
  <c r="Q1948" i="1"/>
  <c r="R1948" i="1"/>
  <c r="S1948" i="1"/>
  <c r="T1948" i="1"/>
  <c r="B1949" i="1"/>
  <c r="C1949" i="1"/>
  <c r="D1949" i="1"/>
  <c r="E1949" i="1"/>
  <c r="F1949" i="1"/>
  <c r="G1949" i="1"/>
  <c r="J1949" i="1"/>
  <c r="M1949" i="1" s="1"/>
  <c r="O1949" i="1"/>
  <c r="P1949" i="1"/>
  <c r="Q1949" i="1"/>
  <c r="R1949" i="1"/>
  <c r="S1949" i="1"/>
  <c r="T1949" i="1"/>
  <c r="B1950" i="1"/>
  <c r="C1950" i="1"/>
  <c r="D1950" i="1"/>
  <c r="E1950" i="1"/>
  <c r="F1950" i="1"/>
  <c r="G1950" i="1"/>
  <c r="J1950" i="1"/>
  <c r="M1950" i="1" s="1"/>
  <c r="O1950" i="1"/>
  <c r="P1950" i="1"/>
  <c r="Q1950" i="1"/>
  <c r="R1950" i="1"/>
  <c r="S1950" i="1"/>
  <c r="T1950" i="1"/>
  <c r="B1951" i="1"/>
  <c r="C1951" i="1"/>
  <c r="D1951" i="1"/>
  <c r="E1951" i="1"/>
  <c r="F1951" i="1"/>
  <c r="G1951" i="1"/>
  <c r="J1951" i="1"/>
  <c r="M1951" i="1" s="1"/>
  <c r="O1951" i="1"/>
  <c r="P1951" i="1"/>
  <c r="Q1951" i="1"/>
  <c r="R1951" i="1"/>
  <c r="S1951" i="1"/>
  <c r="T1951" i="1"/>
  <c r="B1952" i="1"/>
  <c r="C1952" i="1"/>
  <c r="D1952" i="1"/>
  <c r="E1952" i="1"/>
  <c r="F1952" i="1"/>
  <c r="G1952" i="1"/>
  <c r="J1952" i="1"/>
  <c r="M1952" i="1" s="1"/>
  <c r="O1952" i="1"/>
  <c r="P1952" i="1"/>
  <c r="Q1952" i="1"/>
  <c r="R1952" i="1"/>
  <c r="S1952" i="1"/>
  <c r="T1952" i="1"/>
  <c r="B1953" i="1"/>
  <c r="C1953" i="1"/>
  <c r="D1953" i="1"/>
  <c r="E1953" i="1"/>
  <c r="F1953" i="1"/>
  <c r="G1953" i="1"/>
  <c r="J1953" i="1"/>
  <c r="M1953" i="1" s="1"/>
  <c r="O1953" i="1"/>
  <c r="P1953" i="1"/>
  <c r="Q1953" i="1"/>
  <c r="R1953" i="1"/>
  <c r="S1953" i="1"/>
  <c r="T1953" i="1"/>
  <c r="B1954" i="1"/>
  <c r="C1954" i="1"/>
  <c r="D1954" i="1"/>
  <c r="E1954" i="1"/>
  <c r="F1954" i="1"/>
  <c r="G1954" i="1"/>
  <c r="J1954" i="1"/>
  <c r="M1954" i="1" s="1"/>
  <c r="O1954" i="1"/>
  <c r="P1954" i="1"/>
  <c r="Q1954" i="1"/>
  <c r="R1954" i="1"/>
  <c r="S1954" i="1"/>
  <c r="T1954" i="1"/>
  <c r="B1955" i="1"/>
  <c r="C1955" i="1"/>
  <c r="D1955" i="1"/>
  <c r="E1955" i="1"/>
  <c r="F1955" i="1"/>
  <c r="G1955" i="1"/>
  <c r="J1955" i="1"/>
  <c r="M1955" i="1" s="1"/>
  <c r="O1955" i="1"/>
  <c r="P1955" i="1"/>
  <c r="Q1955" i="1"/>
  <c r="R1955" i="1"/>
  <c r="S1955" i="1"/>
  <c r="T1955" i="1"/>
  <c r="B1956" i="1"/>
  <c r="C1956" i="1"/>
  <c r="D1956" i="1"/>
  <c r="E1956" i="1"/>
  <c r="F1956" i="1"/>
  <c r="G1956" i="1"/>
  <c r="J1956" i="1"/>
  <c r="M1956" i="1" s="1"/>
  <c r="O1956" i="1"/>
  <c r="P1956" i="1"/>
  <c r="Q1956" i="1"/>
  <c r="R1956" i="1"/>
  <c r="S1956" i="1"/>
  <c r="T1956" i="1"/>
  <c r="B1957" i="1"/>
  <c r="C1957" i="1"/>
  <c r="D1957" i="1"/>
  <c r="E1957" i="1"/>
  <c r="F1957" i="1"/>
  <c r="G1957" i="1"/>
  <c r="J1957" i="1"/>
  <c r="M1957" i="1" s="1"/>
  <c r="O1957" i="1"/>
  <c r="P1957" i="1"/>
  <c r="Q1957" i="1"/>
  <c r="R1957" i="1"/>
  <c r="S1957" i="1"/>
  <c r="T1957" i="1"/>
  <c r="B1958" i="1"/>
  <c r="C1958" i="1"/>
  <c r="D1958" i="1"/>
  <c r="E1958" i="1"/>
  <c r="F1958" i="1"/>
  <c r="G1958" i="1"/>
  <c r="J1958" i="1"/>
  <c r="M1958" i="1" s="1"/>
  <c r="O1958" i="1"/>
  <c r="P1958" i="1"/>
  <c r="Q1958" i="1"/>
  <c r="R1958" i="1"/>
  <c r="S1958" i="1"/>
  <c r="T1958" i="1"/>
  <c r="B1959" i="1"/>
  <c r="C1959" i="1"/>
  <c r="D1959" i="1"/>
  <c r="E1959" i="1"/>
  <c r="F1959" i="1"/>
  <c r="G1959" i="1"/>
  <c r="J1959" i="1"/>
  <c r="M1959" i="1" s="1"/>
  <c r="O1959" i="1"/>
  <c r="P1959" i="1"/>
  <c r="Q1959" i="1"/>
  <c r="R1959" i="1"/>
  <c r="S1959" i="1"/>
  <c r="T1959" i="1"/>
  <c r="B1960" i="1"/>
  <c r="C1960" i="1"/>
  <c r="D1960" i="1"/>
  <c r="E1960" i="1"/>
  <c r="F1960" i="1"/>
  <c r="G1960" i="1"/>
  <c r="J1960" i="1"/>
  <c r="M1960" i="1" s="1"/>
  <c r="O1960" i="1"/>
  <c r="P1960" i="1"/>
  <c r="Q1960" i="1"/>
  <c r="R1960" i="1"/>
  <c r="S1960" i="1"/>
  <c r="T1960" i="1"/>
  <c r="B1961" i="1"/>
  <c r="C1961" i="1"/>
  <c r="D1961" i="1"/>
  <c r="E1961" i="1"/>
  <c r="F1961" i="1"/>
  <c r="G1961" i="1"/>
  <c r="J1961" i="1"/>
  <c r="M1961" i="1" s="1"/>
  <c r="O1961" i="1"/>
  <c r="P1961" i="1"/>
  <c r="Q1961" i="1"/>
  <c r="R1961" i="1"/>
  <c r="S1961" i="1"/>
  <c r="T1961" i="1"/>
  <c r="B1962" i="1"/>
  <c r="C1962" i="1"/>
  <c r="D1962" i="1"/>
  <c r="E1962" i="1"/>
  <c r="F1962" i="1"/>
  <c r="G1962" i="1"/>
  <c r="J1962" i="1"/>
  <c r="M1962" i="1" s="1"/>
  <c r="O1962" i="1"/>
  <c r="P1962" i="1"/>
  <c r="Q1962" i="1"/>
  <c r="R1962" i="1"/>
  <c r="S1962" i="1"/>
  <c r="T1962" i="1"/>
  <c r="B1963" i="1"/>
  <c r="C1963" i="1"/>
  <c r="D1963" i="1"/>
  <c r="E1963" i="1"/>
  <c r="F1963" i="1"/>
  <c r="G1963" i="1"/>
  <c r="J1963" i="1"/>
  <c r="M1963" i="1" s="1"/>
  <c r="O1963" i="1"/>
  <c r="P1963" i="1"/>
  <c r="Q1963" i="1"/>
  <c r="R1963" i="1"/>
  <c r="S1963" i="1"/>
  <c r="T1963" i="1"/>
  <c r="B1964" i="1"/>
  <c r="C1964" i="1"/>
  <c r="D1964" i="1"/>
  <c r="E1964" i="1"/>
  <c r="F1964" i="1"/>
  <c r="G1964" i="1"/>
  <c r="J1964" i="1"/>
  <c r="M1964" i="1" s="1"/>
  <c r="O1964" i="1"/>
  <c r="P1964" i="1"/>
  <c r="Q1964" i="1"/>
  <c r="R1964" i="1"/>
  <c r="S1964" i="1"/>
  <c r="T1964" i="1"/>
  <c r="B1965" i="1"/>
  <c r="C1965" i="1"/>
  <c r="D1965" i="1"/>
  <c r="E1965" i="1"/>
  <c r="F1965" i="1"/>
  <c r="G1965" i="1"/>
  <c r="J1965" i="1"/>
  <c r="M1965" i="1" s="1"/>
  <c r="O1965" i="1"/>
  <c r="P1965" i="1"/>
  <c r="Q1965" i="1"/>
  <c r="R1965" i="1"/>
  <c r="S1965" i="1"/>
  <c r="T1965" i="1"/>
  <c r="B1966" i="1"/>
  <c r="C1966" i="1"/>
  <c r="D1966" i="1"/>
  <c r="E1966" i="1"/>
  <c r="F1966" i="1"/>
  <c r="G1966" i="1"/>
  <c r="J1966" i="1"/>
  <c r="M1966" i="1" s="1"/>
  <c r="O1966" i="1"/>
  <c r="P1966" i="1"/>
  <c r="Q1966" i="1"/>
  <c r="R1966" i="1"/>
  <c r="S1966" i="1"/>
  <c r="T1966" i="1"/>
  <c r="B1967" i="1"/>
  <c r="C1967" i="1"/>
  <c r="D1967" i="1"/>
  <c r="E1967" i="1"/>
  <c r="F1967" i="1"/>
  <c r="G1967" i="1"/>
  <c r="J1967" i="1"/>
  <c r="M1967" i="1" s="1"/>
  <c r="O1967" i="1"/>
  <c r="P1967" i="1"/>
  <c r="Q1967" i="1"/>
  <c r="R1967" i="1"/>
  <c r="S1967" i="1"/>
  <c r="T1967" i="1"/>
  <c r="B1968" i="1"/>
  <c r="C1968" i="1"/>
  <c r="D1968" i="1"/>
  <c r="E1968" i="1"/>
  <c r="F1968" i="1"/>
  <c r="G1968" i="1"/>
  <c r="J1968" i="1"/>
  <c r="M1968" i="1" s="1"/>
  <c r="O1968" i="1"/>
  <c r="P1968" i="1"/>
  <c r="Q1968" i="1"/>
  <c r="R1968" i="1"/>
  <c r="S1968" i="1"/>
  <c r="T1968" i="1"/>
  <c r="B1969" i="1"/>
  <c r="C1969" i="1"/>
  <c r="D1969" i="1"/>
  <c r="E1969" i="1"/>
  <c r="F1969" i="1"/>
  <c r="G1969" i="1"/>
  <c r="J1969" i="1"/>
  <c r="M1969" i="1" s="1"/>
  <c r="O1969" i="1"/>
  <c r="P1969" i="1"/>
  <c r="Q1969" i="1"/>
  <c r="R1969" i="1"/>
  <c r="S1969" i="1"/>
  <c r="T1969" i="1"/>
  <c r="B1970" i="1"/>
  <c r="C1970" i="1"/>
  <c r="D1970" i="1"/>
  <c r="E1970" i="1"/>
  <c r="F1970" i="1"/>
  <c r="G1970" i="1"/>
  <c r="J1970" i="1"/>
  <c r="M1970" i="1" s="1"/>
  <c r="O1970" i="1"/>
  <c r="P1970" i="1"/>
  <c r="Q1970" i="1"/>
  <c r="R1970" i="1"/>
  <c r="S1970" i="1"/>
  <c r="T1970" i="1"/>
  <c r="B1971" i="1"/>
  <c r="C1971" i="1"/>
  <c r="D1971" i="1"/>
  <c r="E1971" i="1"/>
  <c r="F1971" i="1"/>
  <c r="G1971" i="1"/>
  <c r="J1971" i="1"/>
  <c r="M1971" i="1" s="1"/>
  <c r="O1971" i="1"/>
  <c r="P1971" i="1"/>
  <c r="Q1971" i="1"/>
  <c r="R1971" i="1"/>
  <c r="S1971" i="1"/>
  <c r="T1971" i="1"/>
  <c r="B1972" i="1"/>
  <c r="C1972" i="1"/>
  <c r="D1972" i="1"/>
  <c r="E1972" i="1"/>
  <c r="F1972" i="1"/>
  <c r="G1972" i="1"/>
  <c r="J1972" i="1"/>
  <c r="M1972" i="1" s="1"/>
  <c r="O1972" i="1"/>
  <c r="P1972" i="1"/>
  <c r="Q1972" i="1"/>
  <c r="R1972" i="1"/>
  <c r="S1972" i="1"/>
  <c r="T1972" i="1"/>
  <c r="B1973" i="1"/>
  <c r="C1973" i="1"/>
  <c r="D1973" i="1"/>
  <c r="E1973" i="1"/>
  <c r="F1973" i="1"/>
  <c r="G1973" i="1"/>
  <c r="J1973" i="1"/>
  <c r="M1973" i="1" s="1"/>
  <c r="O1973" i="1"/>
  <c r="P1973" i="1"/>
  <c r="Q1973" i="1"/>
  <c r="R1973" i="1"/>
  <c r="S1973" i="1"/>
  <c r="T1973" i="1"/>
  <c r="B1974" i="1"/>
  <c r="C1974" i="1"/>
  <c r="D1974" i="1"/>
  <c r="E1974" i="1"/>
  <c r="F1974" i="1"/>
  <c r="G1974" i="1"/>
  <c r="J1974" i="1"/>
  <c r="M1974" i="1" s="1"/>
  <c r="O1974" i="1"/>
  <c r="P1974" i="1"/>
  <c r="Q1974" i="1"/>
  <c r="R1974" i="1"/>
  <c r="S1974" i="1"/>
  <c r="T1974" i="1"/>
  <c r="B1975" i="1"/>
  <c r="C1975" i="1"/>
  <c r="D1975" i="1"/>
  <c r="E1975" i="1"/>
  <c r="F1975" i="1"/>
  <c r="G1975" i="1"/>
  <c r="J1975" i="1"/>
  <c r="M1975" i="1" s="1"/>
  <c r="O1975" i="1"/>
  <c r="P1975" i="1"/>
  <c r="Q1975" i="1"/>
  <c r="R1975" i="1"/>
  <c r="S1975" i="1"/>
  <c r="T1975" i="1"/>
  <c r="B1976" i="1"/>
  <c r="C1976" i="1"/>
  <c r="D1976" i="1"/>
  <c r="E1976" i="1"/>
  <c r="F1976" i="1"/>
  <c r="G1976" i="1"/>
  <c r="J1976" i="1"/>
  <c r="M1976" i="1" s="1"/>
  <c r="O1976" i="1"/>
  <c r="P1976" i="1"/>
  <c r="Q1976" i="1"/>
  <c r="R1976" i="1"/>
  <c r="S1976" i="1"/>
  <c r="T1976" i="1"/>
  <c r="B1977" i="1"/>
  <c r="C1977" i="1"/>
  <c r="D1977" i="1"/>
  <c r="E1977" i="1"/>
  <c r="F1977" i="1"/>
  <c r="G1977" i="1"/>
  <c r="J1977" i="1"/>
  <c r="M1977" i="1" s="1"/>
  <c r="O1977" i="1"/>
  <c r="P1977" i="1"/>
  <c r="Q1977" i="1"/>
  <c r="R1977" i="1"/>
  <c r="S1977" i="1"/>
  <c r="T1977" i="1"/>
  <c r="B1978" i="1"/>
  <c r="C1978" i="1"/>
  <c r="D1978" i="1"/>
  <c r="E1978" i="1"/>
  <c r="F1978" i="1"/>
  <c r="G1978" i="1"/>
  <c r="J1978" i="1"/>
  <c r="M1978" i="1" s="1"/>
  <c r="O1978" i="1"/>
  <c r="P1978" i="1"/>
  <c r="Q1978" i="1"/>
  <c r="R1978" i="1"/>
  <c r="S1978" i="1"/>
  <c r="T1978" i="1"/>
  <c r="B1979" i="1"/>
  <c r="C1979" i="1"/>
  <c r="D1979" i="1"/>
  <c r="E1979" i="1"/>
  <c r="F1979" i="1"/>
  <c r="G1979" i="1"/>
  <c r="J1979" i="1"/>
  <c r="M1979" i="1" s="1"/>
  <c r="O1979" i="1"/>
  <c r="P1979" i="1"/>
  <c r="Q1979" i="1"/>
  <c r="R1979" i="1"/>
  <c r="S1979" i="1"/>
  <c r="T1979" i="1"/>
  <c r="B1980" i="1"/>
  <c r="C1980" i="1"/>
  <c r="D1980" i="1"/>
  <c r="E1980" i="1"/>
  <c r="F1980" i="1"/>
  <c r="G1980" i="1"/>
  <c r="J1980" i="1"/>
  <c r="M1980" i="1" s="1"/>
  <c r="O1980" i="1"/>
  <c r="P1980" i="1"/>
  <c r="Q1980" i="1"/>
  <c r="R1980" i="1"/>
  <c r="S1980" i="1"/>
  <c r="T1980" i="1"/>
  <c r="B1981" i="1"/>
  <c r="C1981" i="1"/>
  <c r="D1981" i="1"/>
  <c r="E1981" i="1"/>
  <c r="F1981" i="1"/>
  <c r="G1981" i="1"/>
  <c r="J1981" i="1"/>
  <c r="M1981" i="1" s="1"/>
  <c r="O1981" i="1"/>
  <c r="P1981" i="1"/>
  <c r="Q1981" i="1"/>
  <c r="R1981" i="1"/>
  <c r="S1981" i="1"/>
  <c r="T1981" i="1"/>
  <c r="B1982" i="1"/>
  <c r="C1982" i="1"/>
  <c r="D1982" i="1"/>
  <c r="E1982" i="1"/>
  <c r="F1982" i="1"/>
  <c r="G1982" i="1"/>
  <c r="J1982" i="1"/>
  <c r="M1982" i="1" s="1"/>
  <c r="O1982" i="1"/>
  <c r="P1982" i="1"/>
  <c r="Q1982" i="1"/>
  <c r="R1982" i="1"/>
  <c r="S1982" i="1"/>
  <c r="T1982" i="1"/>
  <c r="B1983" i="1"/>
  <c r="C1983" i="1"/>
  <c r="D1983" i="1"/>
  <c r="E1983" i="1"/>
  <c r="F1983" i="1"/>
  <c r="G1983" i="1"/>
  <c r="J1983" i="1"/>
  <c r="M1983" i="1" s="1"/>
  <c r="O1983" i="1"/>
  <c r="P1983" i="1"/>
  <c r="Q1983" i="1"/>
  <c r="R1983" i="1"/>
  <c r="S1983" i="1"/>
  <c r="T1983" i="1"/>
  <c r="B1984" i="1"/>
  <c r="C1984" i="1"/>
  <c r="D1984" i="1"/>
  <c r="E1984" i="1"/>
  <c r="F1984" i="1"/>
  <c r="G1984" i="1"/>
  <c r="J1984" i="1"/>
  <c r="M1984" i="1" s="1"/>
  <c r="O1984" i="1"/>
  <c r="P1984" i="1"/>
  <c r="Q1984" i="1"/>
  <c r="R1984" i="1"/>
  <c r="S1984" i="1"/>
  <c r="T1984" i="1"/>
  <c r="B1985" i="1"/>
  <c r="C1985" i="1"/>
  <c r="D1985" i="1"/>
  <c r="E1985" i="1"/>
  <c r="F1985" i="1"/>
  <c r="G1985" i="1"/>
  <c r="J1985" i="1"/>
  <c r="M1985" i="1" s="1"/>
  <c r="O1985" i="1"/>
  <c r="P1985" i="1"/>
  <c r="Q1985" i="1"/>
  <c r="R1985" i="1"/>
  <c r="S1985" i="1"/>
  <c r="T1985" i="1"/>
  <c r="B1986" i="1"/>
  <c r="C1986" i="1"/>
  <c r="D1986" i="1"/>
  <c r="E1986" i="1"/>
  <c r="F1986" i="1"/>
  <c r="G1986" i="1"/>
  <c r="J1986" i="1"/>
  <c r="M1986" i="1" s="1"/>
  <c r="O1986" i="1"/>
  <c r="P1986" i="1"/>
  <c r="Q1986" i="1"/>
  <c r="R1986" i="1"/>
  <c r="S1986" i="1"/>
  <c r="T1986" i="1"/>
  <c r="B1987" i="1"/>
  <c r="C1987" i="1"/>
  <c r="D1987" i="1"/>
  <c r="E1987" i="1"/>
  <c r="F1987" i="1"/>
  <c r="G1987" i="1"/>
  <c r="J1987" i="1"/>
  <c r="M1987" i="1" s="1"/>
  <c r="O1987" i="1"/>
  <c r="P1987" i="1"/>
  <c r="Q1987" i="1"/>
  <c r="R1987" i="1"/>
  <c r="S1987" i="1"/>
  <c r="T1987" i="1"/>
  <c r="B1988" i="1"/>
  <c r="C1988" i="1"/>
  <c r="D1988" i="1"/>
  <c r="E1988" i="1"/>
  <c r="F1988" i="1"/>
  <c r="G1988" i="1"/>
  <c r="J1988" i="1"/>
  <c r="M1988" i="1" s="1"/>
  <c r="O1988" i="1"/>
  <c r="P1988" i="1"/>
  <c r="Q1988" i="1"/>
  <c r="R1988" i="1"/>
  <c r="S1988" i="1"/>
  <c r="T1988" i="1"/>
  <c r="B1989" i="1"/>
  <c r="C1989" i="1"/>
  <c r="D1989" i="1"/>
  <c r="E1989" i="1"/>
  <c r="F1989" i="1"/>
  <c r="G1989" i="1"/>
  <c r="J1989" i="1"/>
  <c r="M1989" i="1" s="1"/>
  <c r="O1989" i="1"/>
  <c r="P1989" i="1"/>
  <c r="Q1989" i="1"/>
  <c r="R1989" i="1"/>
  <c r="S1989" i="1"/>
  <c r="T1989" i="1"/>
  <c r="B1990" i="1"/>
  <c r="C1990" i="1"/>
  <c r="D1990" i="1"/>
  <c r="E1990" i="1"/>
  <c r="F1990" i="1"/>
  <c r="G1990" i="1"/>
  <c r="J1990" i="1"/>
  <c r="M1990" i="1" s="1"/>
  <c r="O1990" i="1"/>
  <c r="P1990" i="1"/>
  <c r="Q1990" i="1"/>
  <c r="R1990" i="1"/>
  <c r="S1990" i="1"/>
  <c r="T1990" i="1"/>
  <c r="B1991" i="1"/>
  <c r="C1991" i="1"/>
  <c r="D1991" i="1"/>
  <c r="E1991" i="1"/>
  <c r="F1991" i="1"/>
  <c r="G1991" i="1"/>
  <c r="J1991" i="1"/>
  <c r="M1991" i="1" s="1"/>
  <c r="O1991" i="1"/>
  <c r="P1991" i="1"/>
  <c r="Q1991" i="1"/>
  <c r="R1991" i="1"/>
  <c r="S1991" i="1"/>
  <c r="T1991" i="1"/>
  <c r="B1992" i="1"/>
  <c r="C1992" i="1"/>
  <c r="D1992" i="1"/>
  <c r="E1992" i="1"/>
  <c r="F1992" i="1"/>
  <c r="G1992" i="1"/>
  <c r="J1992" i="1"/>
  <c r="M1992" i="1" s="1"/>
  <c r="O1992" i="1"/>
  <c r="P1992" i="1"/>
  <c r="Q1992" i="1"/>
  <c r="R1992" i="1"/>
  <c r="S1992" i="1"/>
  <c r="T1992" i="1"/>
  <c r="B1993" i="1"/>
  <c r="C1993" i="1"/>
  <c r="D1993" i="1"/>
  <c r="E1993" i="1"/>
  <c r="F1993" i="1"/>
  <c r="G1993" i="1"/>
  <c r="J1993" i="1"/>
  <c r="M1993" i="1" s="1"/>
  <c r="O1993" i="1"/>
  <c r="P1993" i="1"/>
  <c r="Q1993" i="1"/>
  <c r="R1993" i="1"/>
  <c r="S1993" i="1"/>
  <c r="T1993" i="1"/>
  <c r="B1994" i="1"/>
  <c r="C1994" i="1"/>
  <c r="D1994" i="1"/>
  <c r="E1994" i="1"/>
  <c r="F1994" i="1"/>
  <c r="G1994" i="1"/>
  <c r="J1994" i="1"/>
  <c r="M1994" i="1" s="1"/>
  <c r="O1994" i="1"/>
  <c r="P1994" i="1"/>
  <c r="Q1994" i="1"/>
  <c r="R1994" i="1"/>
  <c r="S1994" i="1"/>
  <c r="T1994" i="1"/>
  <c r="B1995" i="1"/>
  <c r="C1995" i="1"/>
  <c r="D1995" i="1"/>
  <c r="E1995" i="1"/>
  <c r="F1995" i="1"/>
  <c r="G1995" i="1"/>
  <c r="J1995" i="1"/>
  <c r="M1995" i="1" s="1"/>
  <c r="O1995" i="1"/>
  <c r="P1995" i="1"/>
  <c r="Q1995" i="1"/>
  <c r="R1995" i="1"/>
  <c r="S1995" i="1"/>
  <c r="T1995" i="1"/>
  <c r="B1996" i="1"/>
  <c r="C1996" i="1"/>
  <c r="D1996" i="1"/>
  <c r="E1996" i="1"/>
  <c r="F1996" i="1"/>
  <c r="G1996" i="1"/>
  <c r="J1996" i="1"/>
  <c r="M1996" i="1" s="1"/>
  <c r="O1996" i="1"/>
  <c r="P1996" i="1"/>
  <c r="Q1996" i="1"/>
  <c r="R1996" i="1"/>
  <c r="S1996" i="1"/>
  <c r="T1996" i="1"/>
  <c r="B1997" i="1"/>
  <c r="C1997" i="1"/>
  <c r="D1997" i="1"/>
  <c r="E1997" i="1"/>
  <c r="F1997" i="1"/>
  <c r="G1997" i="1"/>
  <c r="J1997" i="1"/>
  <c r="M1997" i="1" s="1"/>
  <c r="O1997" i="1"/>
  <c r="P1997" i="1"/>
  <c r="Q1997" i="1"/>
  <c r="R1997" i="1"/>
  <c r="S1997" i="1"/>
  <c r="T1997" i="1"/>
  <c r="B1998" i="1"/>
  <c r="C1998" i="1"/>
  <c r="D1998" i="1"/>
  <c r="E1998" i="1"/>
  <c r="F1998" i="1"/>
  <c r="G1998" i="1"/>
  <c r="J1998" i="1"/>
  <c r="M1998" i="1" s="1"/>
  <c r="O1998" i="1"/>
  <c r="P1998" i="1"/>
  <c r="Q1998" i="1"/>
  <c r="R1998" i="1"/>
  <c r="S1998" i="1"/>
  <c r="T1998" i="1"/>
  <c r="B1999" i="1"/>
  <c r="C1999" i="1"/>
  <c r="D1999" i="1"/>
  <c r="E1999" i="1"/>
  <c r="F1999" i="1"/>
  <c r="G1999" i="1"/>
  <c r="J1999" i="1"/>
  <c r="M1999" i="1" s="1"/>
  <c r="O1999" i="1"/>
  <c r="P1999" i="1"/>
  <c r="Q1999" i="1"/>
  <c r="R1999" i="1"/>
  <c r="S1999" i="1"/>
  <c r="T1999" i="1"/>
  <c r="B2000" i="1"/>
  <c r="C2000" i="1"/>
  <c r="D2000" i="1"/>
  <c r="E2000" i="1"/>
  <c r="F2000" i="1"/>
  <c r="G2000" i="1"/>
  <c r="J2000" i="1"/>
  <c r="M2000" i="1" s="1"/>
  <c r="O2000" i="1"/>
  <c r="P2000" i="1"/>
  <c r="Q2000" i="1"/>
  <c r="R2000" i="1"/>
  <c r="S2000" i="1"/>
  <c r="T2000" i="1"/>
  <c r="B2001" i="1"/>
  <c r="C2001" i="1"/>
  <c r="D2001" i="1"/>
  <c r="E2001" i="1"/>
  <c r="F2001" i="1"/>
  <c r="G2001" i="1"/>
  <c r="J2001" i="1"/>
  <c r="M2001" i="1" s="1"/>
  <c r="O2001" i="1"/>
  <c r="P2001" i="1"/>
  <c r="Q2001" i="1"/>
  <c r="R2001" i="1"/>
  <c r="S2001" i="1"/>
  <c r="T2001" i="1"/>
  <c r="B2002" i="1"/>
  <c r="C2002" i="1"/>
  <c r="D2002" i="1"/>
  <c r="E2002" i="1"/>
  <c r="F2002" i="1"/>
  <c r="G2002" i="1"/>
  <c r="J2002" i="1"/>
  <c r="M2002" i="1" s="1"/>
  <c r="O2002" i="1"/>
  <c r="P2002" i="1"/>
  <c r="Q2002" i="1"/>
  <c r="R2002" i="1"/>
  <c r="S2002" i="1"/>
  <c r="T2002" i="1"/>
  <c r="B2003" i="1"/>
  <c r="C2003" i="1"/>
  <c r="D2003" i="1"/>
  <c r="E2003" i="1"/>
  <c r="F2003" i="1"/>
  <c r="G2003" i="1"/>
  <c r="J2003" i="1"/>
  <c r="M2003" i="1" s="1"/>
  <c r="O2003" i="1"/>
  <c r="P2003" i="1"/>
  <c r="Q2003" i="1"/>
  <c r="R2003" i="1"/>
  <c r="S2003" i="1"/>
  <c r="T2003" i="1"/>
  <c r="B2004" i="1"/>
  <c r="C2004" i="1"/>
  <c r="D2004" i="1"/>
  <c r="E2004" i="1"/>
  <c r="F2004" i="1"/>
  <c r="G2004" i="1"/>
  <c r="J2004" i="1"/>
  <c r="M2004" i="1" s="1"/>
  <c r="O2004" i="1"/>
  <c r="P2004" i="1"/>
  <c r="Q2004" i="1"/>
  <c r="R2004" i="1"/>
  <c r="S2004" i="1"/>
  <c r="T2004" i="1"/>
  <c r="B2005" i="1"/>
  <c r="C2005" i="1"/>
  <c r="D2005" i="1"/>
  <c r="E2005" i="1"/>
  <c r="F2005" i="1"/>
  <c r="G2005" i="1"/>
  <c r="J2005" i="1"/>
  <c r="M2005" i="1" s="1"/>
  <c r="O2005" i="1"/>
  <c r="P2005" i="1"/>
  <c r="Q2005" i="1"/>
  <c r="R2005" i="1"/>
  <c r="S2005" i="1"/>
  <c r="T2005" i="1"/>
  <c r="B2006" i="1"/>
  <c r="C2006" i="1"/>
  <c r="D2006" i="1"/>
  <c r="E2006" i="1"/>
  <c r="F2006" i="1"/>
  <c r="G2006" i="1"/>
  <c r="J2006" i="1"/>
  <c r="M2006" i="1" s="1"/>
  <c r="O2006" i="1"/>
  <c r="P2006" i="1"/>
  <c r="Q2006" i="1"/>
  <c r="R2006" i="1"/>
  <c r="S2006" i="1"/>
  <c r="T2006" i="1"/>
  <c r="B2007" i="1"/>
  <c r="C2007" i="1"/>
  <c r="D2007" i="1"/>
  <c r="E2007" i="1"/>
  <c r="F2007" i="1"/>
  <c r="G2007" i="1"/>
  <c r="J2007" i="1"/>
  <c r="M2007" i="1" s="1"/>
  <c r="O2007" i="1"/>
  <c r="P2007" i="1"/>
  <c r="Q2007" i="1"/>
  <c r="R2007" i="1"/>
  <c r="S2007" i="1"/>
  <c r="T2007" i="1"/>
  <c r="B2008" i="1"/>
  <c r="C2008" i="1"/>
  <c r="D2008" i="1"/>
  <c r="E2008" i="1"/>
  <c r="F2008" i="1"/>
  <c r="G2008" i="1"/>
  <c r="J2008" i="1"/>
  <c r="M2008" i="1" s="1"/>
  <c r="O2008" i="1"/>
  <c r="P2008" i="1"/>
  <c r="Q2008" i="1"/>
  <c r="R2008" i="1"/>
  <c r="S2008" i="1"/>
  <c r="T2008" i="1"/>
  <c r="B2009" i="1"/>
  <c r="C2009" i="1"/>
  <c r="D2009" i="1"/>
  <c r="E2009" i="1"/>
  <c r="F2009" i="1"/>
  <c r="G2009" i="1"/>
  <c r="J2009" i="1"/>
  <c r="M2009" i="1" s="1"/>
  <c r="O2009" i="1"/>
  <c r="P2009" i="1"/>
  <c r="Q2009" i="1"/>
  <c r="R2009" i="1"/>
  <c r="S2009" i="1"/>
  <c r="T2009" i="1"/>
  <c r="B2010" i="1"/>
  <c r="C2010" i="1"/>
  <c r="D2010" i="1"/>
  <c r="E2010" i="1"/>
  <c r="F2010" i="1"/>
  <c r="G2010" i="1"/>
  <c r="J2010" i="1"/>
  <c r="M2010" i="1" s="1"/>
  <c r="O2010" i="1"/>
  <c r="P2010" i="1"/>
  <c r="Q2010" i="1"/>
  <c r="R2010" i="1"/>
  <c r="S2010" i="1"/>
  <c r="T2010" i="1"/>
  <c r="B2011" i="1"/>
  <c r="C2011" i="1"/>
  <c r="D2011" i="1"/>
  <c r="E2011" i="1"/>
  <c r="F2011" i="1"/>
  <c r="G2011" i="1"/>
  <c r="J2011" i="1"/>
  <c r="M2011" i="1" s="1"/>
  <c r="O2011" i="1"/>
  <c r="P2011" i="1"/>
  <c r="Q2011" i="1"/>
  <c r="R2011" i="1"/>
  <c r="S2011" i="1"/>
  <c r="T2011" i="1"/>
  <c r="B2012" i="1"/>
  <c r="C2012" i="1"/>
  <c r="D2012" i="1"/>
  <c r="E2012" i="1"/>
  <c r="F2012" i="1"/>
  <c r="G2012" i="1"/>
  <c r="J2012" i="1"/>
  <c r="M2012" i="1" s="1"/>
  <c r="O2012" i="1"/>
  <c r="P2012" i="1"/>
  <c r="Q2012" i="1"/>
  <c r="R2012" i="1"/>
  <c r="S2012" i="1"/>
  <c r="T2012" i="1"/>
  <c r="B2013" i="1"/>
  <c r="C2013" i="1"/>
  <c r="D2013" i="1"/>
  <c r="E2013" i="1"/>
  <c r="F2013" i="1"/>
  <c r="G2013" i="1"/>
  <c r="J2013" i="1"/>
  <c r="M2013" i="1" s="1"/>
  <c r="O2013" i="1"/>
  <c r="P2013" i="1"/>
  <c r="Q2013" i="1"/>
  <c r="R2013" i="1"/>
  <c r="S2013" i="1"/>
  <c r="T2013" i="1"/>
  <c r="B2014" i="1"/>
  <c r="C2014" i="1"/>
  <c r="D2014" i="1"/>
  <c r="E2014" i="1"/>
  <c r="F2014" i="1"/>
  <c r="G2014" i="1"/>
  <c r="J2014" i="1"/>
  <c r="M2014" i="1" s="1"/>
  <c r="O2014" i="1"/>
  <c r="P2014" i="1"/>
  <c r="Q2014" i="1"/>
  <c r="R2014" i="1"/>
  <c r="S2014" i="1"/>
  <c r="T2014" i="1"/>
  <c r="B2015" i="1"/>
  <c r="C2015" i="1"/>
  <c r="D2015" i="1"/>
  <c r="E2015" i="1"/>
  <c r="F2015" i="1"/>
  <c r="G2015" i="1"/>
  <c r="J2015" i="1"/>
  <c r="M2015" i="1" s="1"/>
  <c r="O2015" i="1"/>
  <c r="P2015" i="1"/>
  <c r="Q2015" i="1"/>
  <c r="R2015" i="1"/>
  <c r="S2015" i="1"/>
  <c r="T2015" i="1"/>
  <c r="B2016" i="1"/>
  <c r="C2016" i="1"/>
  <c r="D2016" i="1"/>
  <c r="E2016" i="1"/>
  <c r="F2016" i="1"/>
  <c r="G2016" i="1"/>
  <c r="J2016" i="1"/>
  <c r="M2016" i="1" s="1"/>
  <c r="O2016" i="1"/>
  <c r="P2016" i="1"/>
  <c r="Q2016" i="1"/>
  <c r="R2016" i="1"/>
  <c r="S2016" i="1"/>
  <c r="T2016" i="1"/>
  <c r="B2017" i="1"/>
  <c r="C2017" i="1"/>
  <c r="D2017" i="1"/>
  <c r="E2017" i="1"/>
  <c r="F2017" i="1"/>
  <c r="G2017" i="1"/>
  <c r="J2017" i="1"/>
  <c r="M2017" i="1" s="1"/>
  <c r="O2017" i="1"/>
  <c r="P2017" i="1"/>
  <c r="Q2017" i="1"/>
  <c r="R2017" i="1"/>
  <c r="S2017" i="1"/>
  <c r="T2017" i="1"/>
  <c r="B2018" i="1"/>
  <c r="C2018" i="1"/>
  <c r="D2018" i="1"/>
  <c r="E2018" i="1"/>
  <c r="F2018" i="1"/>
  <c r="G2018" i="1"/>
  <c r="J2018" i="1"/>
  <c r="M2018" i="1" s="1"/>
  <c r="O2018" i="1"/>
  <c r="P2018" i="1"/>
  <c r="Q2018" i="1"/>
  <c r="R2018" i="1"/>
  <c r="S2018" i="1"/>
  <c r="T2018" i="1"/>
  <c r="B2019" i="1"/>
  <c r="C2019" i="1"/>
  <c r="D2019" i="1"/>
  <c r="E2019" i="1"/>
  <c r="F2019" i="1"/>
  <c r="G2019" i="1"/>
  <c r="J2019" i="1"/>
  <c r="M2019" i="1" s="1"/>
  <c r="O2019" i="1"/>
  <c r="P2019" i="1"/>
  <c r="Q2019" i="1"/>
  <c r="R2019" i="1"/>
  <c r="S2019" i="1"/>
  <c r="T2019" i="1"/>
  <c r="B2020" i="1"/>
  <c r="C2020" i="1"/>
  <c r="D2020" i="1"/>
  <c r="E2020" i="1"/>
  <c r="F2020" i="1"/>
  <c r="G2020" i="1"/>
  <c r="J2020" i="1"/>
  <c r="M2020" i="1" s="1"/>
  <c r="O2020" i="1"/>
  <c r="P2020" i="1"/>
  <c r="Q2020" i="1"/>
  <c r="R2020" i="1"/>
  <c r="S2020" i="1"/>
  <c r="T2020" i="1"/>
  <c r="B2021" i="1"/>
  <c r="C2021" i="1"/>
  <c r="D2021" i="1"/>
  <c r="E2021" i="1"/>
  <c r="F2021" i="1"/>
  <c r="G2021" i="1"/>
  <c r="J2021" i="1"/>
  <c r="M2021" i="1" s="1"/>
  <c r="O2021" i="1"/>
  <c r="P2021" i="1"/>
  <c r="Q2021" i="1"/>
  <c r="R2021" i="1"/>
  <c r="S2021" i="1"/>
  <c r="T2021" i="1"/>
  <c r="B2022" i="1"/>
  <c r="C2022" i="1"/>
  <c r="D2022" i="1"/>
  <c r="E2022" i="1"/>
  <c r="F2022" i="1"/>
  <c r="G2022" i="1"/>
  <c r="J2022" i="1"/>
  <c r="M2022" i="1" s="1"/>
  <c r="O2022" i="1"/>
  <c r="P2022" i="1"/>
  <c r="Q2022" i="1"/>
  <c r="R2022" i="1"/>
  <c r="S2022" i="1"/>
  <c r="T2022" i="1"/>
  <c r="B2023" i="1"/>
  <c r="C2023" i="1"/>
  <c r="D2023" i="1"/>
  <c r="E2023" i="1"/>
  <c r="F2023" i="1"/>
  <c r="G2023" i="1"/>
  <c r="J2023" i="1"/>
  <c r="M2023" i="1" s="1"/>
  <c r="O2023" i="1"/>
  <c r="P2023" i="1"/>
  <c r="Q2023" i="1"/>
  <c r="R2023" i="1"/>
  <c r="S2023" i="1"/>
  <c r="T2023" i="1"/>
  <c r="B2024" i="1"/>
  <c r="C2024" i="1"/>
  <c r="D2024" i="1"/>
  <c r="E2024" i="1"/>
  <c r="F2024" i="1"/>
  <c r="G2024" i="1"/>
  <c r="J2024" i="1"/>
  <c r="M2024" i="1" s="1"/>
  <c r="O2024" i="1"/>
  <c r="P2024" i="1"/>
  <c r="Q2024" i="1"/>
  <c r="R2024" i="1"/>
  <c r="S2024" i="1"/>
  <c r="T2024" i="1"/>
  <c r="B2025" i="1"/>
  <c r="C2025" i="1"/>
  <c r="D2025" i="1"/>
  <c r="E2025" i="1"/>
  <c r="F2025" i="1"/>
  <c r="G2025" i="1"/>
  <c r="J2025" i="1"/>
  <c r="M2025" i="1" s="1"/>
  <c r="O2025" i="1"/>
  <c r="P2025" i="1"/>
  <c r="Q2025" i="1"/>
  <c r="R2025" i="1"/>
  <c r="S2025" i="1"/>
  <c r="T2025" i="1"/>
  <c r="B2026" i="1"/>
  <c r="C2026" i="1"/>
  <c r="D2026" i="1"/>
  <c r="E2026" i="1"/>
  <c r="F2026" i="1"/>
  <c r="G2026" i="1"/>
  <c r="J2026" i="1"/>
  <c r="M2026" i="1" s="1"/>
  <c r="O2026" i="1"/>
  <c r="P2026" i="1"/>
  <c r="Q2026" i="1"/>
  <c r="R2026" i="1"/>
  <c r="S2026" i="1"/>
  <c r="T2026" i="1"/>
  <c r="B2027" i="1"/>
  <c r="C2027" i="1"/>
  <c r="D2027" i="1"/>
  <c r="E2027" i="1"/>
  <c r="F2027" i="1"/>
  <c r="G2027" i="1"/>
  <c r="J2027" i="1"/>
  <c r="M2027" i="1" s="1"/>
  <c r="O2027" i="1"/>
  <c r="P2027" i="1"/>
  <c r="Q2027" i="1"/>
  <c r="R2027" i="1"/>
  <c r="S2027" i="1"/>
  <c r="T2027" i="1"/>
  <c r="B2028" i="1"/>
  <c r="C2028" i="1"/>
  <c r="D2028" i="1"/>
  <c r="E2028" i="1"/>
  <c r="F2028" i="1"/>
  <c r="G2028" i="1"/>
  <c r="J2028" i="1"/>
  <c r="M2028" i="1" s="1"/>
  <c r="O2028" i="1"/>
  <c r="P2028" i="1"/>
  <c r="Q2028" i="1"/>
  <c r="R2028" i="1"/>
  <c r="S2028" i="1"/>
  <c r="T2028" i="1"/>
  <c r="B2029" i="1"/>
  <c r="C2029" i="1"/>
  <c r="D2029" i="1"/>
  <c r="E2029" i="1"/>
  <c r="F2029" i="1"/>
  <c r="G2029" i="1"/>
  <c r="J2029" i="1"/>
  <c r="M2029" i="1" s="1"/>
  <c r="O2029" i="1"/>
  <c r="P2029" i="1"/>
  <c r="Q2029" i="1"/>
  <c r="R2029" i="1"/>
  <c r="S2029" i="1"/>
  <c r="T2029" i="1"/>
  <c r="B2030" i="1"/>
  <c r="C2030" i="1"/>
  <c r="D2030" i="1"/>
  <c r="E2030" i="1"/>
  <c r="F2030" i="1"/>
  <c r="G2030" i="1"/>
  <c r="J2030" i="1"/>
  <c r="M2030" i="1" s="1"/>
  <c r="O2030" i="1"/>
  <c r="P2030" i="1"/>
  <c r="Q2030" i="1"/>
  <c r="R2030" i="1"/>
  <c r="S2030" i="1"/>
  <c r="T2030" i="1"/>
  <c r="B2031" i="1"/>
  <c r="C2031" i="1"/>
  <c r="D2031" i="1"/>
  <c r="E2031" i="1"/>
  <c r="F2031" i="1"/>
  <c r="G2031" i="1"/>
  <c r="J2031" i="1"/>
  <c r="M2031" i="1" s="1"/>
  <c r="O2031" i="1"/>
  <c r="P2031" i="1"/>
  <c r="Q2031" i="1"/>
  <c r="R2031" i="1"/>
  <c r="S2031" i="1"/>
  <c r="T2031" i="1"/>
  <c r="B2032" i="1"/>
  <c r="C2032" i="1"/>
  <c r="D2032" i="1"/>
  <c r="E2032" i="1"/>
  <c r="F2032" i="1"/>
  <c r="G2032" i="1"/>
  <c r="J2032" i="1"/>
  <c r="M2032" i="1" s="1"/>
  <c r="O2032" i="1"/>
  <c r="P2032" i="1"/>
  <c r="Q2032" i="1"/>
  <c r="R2032" i="1"/>
  <c r="S2032" i="1"/>
  <c r="T2032" i="1"/>
  <c r="B2033" i="1"/>
  <c r="C2033" i="1"/>
  <c r="D2033" i="1"/>
  <c r="E2033" i="1"/>
  <c r="F2033" i="1"/>
  <c r="G2033" i="1"/>
  <c r="J2033" i="1"/>
  <c r="M2033" i="1" s="1"/>
  <c r="O2033" i="1"/>
  <c r="P2033" i="1"/>
  <c r="Q2033" i="1"/>
  <c r="R2033" i="1"/>
  <c r="S2033" i="1"/>
  <c r="T2033" i="1"/>
  <c r="B2034" i="1"/>
  <c r="C2034" i="1"/>
  <c r="D2034" i="1"/>
  <c r="E2034" i="1"/>
  <c r="F2034" i="1"/>
  <c r="G2034" i="1"/>
  <c r="J2034" i="1"/>
  <c r="M2034" i="1" s="1"/>
  <c r="O2034" i="1"/>
  <c r="P2034" i="1"/>
  <c r="Q2034" i="1"/>
  <c r="R2034" i="1"/>
  <c r="S2034" i="1"/>
  <c r="T2034" i="1"/>
  <c r="B2035" i="1"/>
  <c r="C2035" i="1"/>
  <c r="D2035" i="1"/>
  <c r="E2035" i="1"/>
  <c r="F2035" i="1"/>
  <c r="G2035" i="1"/>
  <c r="J2035" i="1"/>
  <c r="M2035" i="1" s="1"/>
  <c r="O2035" i="1"/>
  <c r="P2035" i="1"/>
  <c r="Q2035" i="1"/>
  <c r="R2035" i="1"/>
  <c r="S2035" i="1"/>
  <c r="T2035" i="1"/>
  <c r="B2036" i="1"/>
  <c r="C2036" i="1"/>
  <c r="D2036" i="1"/>
  <c r="E2036" i="1"/>
  <c r="F2036" i="1"/>
  <c r="G2036" i="1"/>
  <c r="J2036" i="1"/>
  <c r="M2036" i="1" s="1"/>
  <c r="O2036" i="1"/>
  <c r="P2036" i="1"/>
  <c r="Q2036" i="1"/>
  <c r="R2036" i="1"/>
  <c r="S2036" i="1"/>
  <c r="T2036" i="1"/>
  <c r="B2037" i="1"/>
  <c r="C2037" i="1"/>
  <c r="D2037" i="1"/>
  <c r="E2037" i="1"/>
  <c r="F2037" i="1"/>
  <c r="G2037" i="1"/>
  <c r="J2037" i="1"/>
  <c r="M2037" i="1" s="1"/>
  <c r="O2037" i="1"/>
  <c r="P2037" i="1"/>
  <c r="Q2037" i="1"/>
  <c r="R2037" i="1"/>
  <c r="S2037" i="1"/>
  <c r="T2037" i="1"/>
  <c r="B2038" i="1"/>
  <c r="C2038" i="1"/>
  <c r="D2038" i="1"/>
  <c r="E2038" i="1"/>
  <c r="F2038" i="1"/>
  <c r="G2038" i="1"/>
  <c r="J2038" i="1"/>
  <c r="M2038" i="1" s="1"/>
  <c r="O2038" i="1"/>
  <c r="P2038" i="1"/>
  <c r="Q2038" i="1"/>
  <c r="R2038" i="1"/>
  <c r="S2038" i="1"/>
  <c r="T2038" i="1"/>
  <c r="B2039" i="1"/>
  <c r="C2039" i="1"/>
  <c r="D2039" i="1"/>
  <c r="E2039" i="1"/>
  <c r="F2039" i="1"/>
  <c r="G2039" i="1"/>
  <c r="J2039" i="1"/>
  <c r="M2039" i="1" s="1"/>
  <c r="O2039" i="1"/>
  <c r="P2039" i="1"/>
  <c r="Q2039" i="1"/>
  <c r="R2039" i="1"/>
  <c r="S2039" i="1"/>
  <c r="T2039" i="1"/>
  <c r="B2040" i="1"/>
  <c r="C2040" i="1"/>
  <c r="D2040" i="1"/>
  <c r="E2040" i="1"/>
  <c r="F2040" i="1"/>
  <c r="G2040" i="1"/>
  <c r="J2040" i="1"/>
  <c r="M2040" i="1" s="1"/>
  <c r="O2040" i="1"/>
  <c r="P2040" i="1"/>
  <c r="Q2040" i="1"/>
  <c r="R2040" i="1"/>
  <c r="S2040" i="1"/>
  <c r="T2040" i="1"/>
  <c r="B2041" i="1"/>
  <c r="C2041" i="1"/>
  <c r="D2041" i="1"/>
  <c r="E2041" i="1"/>
  <c r="F2041" i="1"/>
  <c r="G2041" i="1"/>
  <c r="J2041" i="1"/>
  <c r="M2041" i="1" s="1"/>
  <c r="O2041" i="1"/>
  <c r="P2041" i="1"/>
  <c r="Q2041" i="1"/>
  <c r="R2041" i="1"/>
  <c r="S2041" i="1"/>
  <c r="T2041" i="1"/>
  <c r="B2042" i="1"/>
  <c r="C2042" i="1"/>
  <c r="D2042" i="1"/>
  <c r="E2042" i="1"/>
  <c r="F2042" i="1"/>
  <c r="G2042" i="1"/>
  <c r="J2042" i="1"/>
  <c r="M2042" i="1" s="1"/>
  <c r="O2042" i="1"/>
  <c r="P2042" i="1"/>
  <c r="Q2042" i="1"/>
  <c r="R2042" i="1"/>
  <c r="S2042" i="1"/>
  <c r="T2042" i="1"/>
  <c r="B2043" i="1"/>
  <c r="C2043" i="1"/>
  <c r="D2043" i="1"/>
  <c r="E2043" i="1"/>
  <c r="F2043" i="1"/>
  <c r="G2043" i="1"/>
  <c r="J2043" i="1"/>
  <c r="M2043" i="1" s="1"/>
  <c r="O2043" i="1"/>
  <c r="P2043" i="1"/>
  <c r="Q2043" i="1"/>
  <c r="R2043" i="1"/>
  <c r="S2043" i="1"/>
  <c r="T2043" i="1"/>
  <c r="B2044" i="1"/>
  <c r="C2044" i="1"/>
  <c r="D2044" i="1"/>
  <c r="E2044" i="1"/>
  <c r="F2044" i="1"/>
  <c r="G2044" i="1"/>
  <c r="J2044" i="1"/>
  <c r="M2044" i="1" s="1"/>
  <c r="O2044" i="1"/>
  <c r="P2044" i="1"/>
  <c r="Q2044" i="1"/>
  <c r="R2044" i="1"/>
  <c r="S2044" i="1"/>
  <c r="T2044" i="1"/>
  <c r="B2045" i="1"/>
  <c r="C2045" i="1"/>
  <c r="D2045" i="1"/>
  <c r="E2045" i="1"/>
  <c r="F2045" i="1"/>
  <c r="G2045" i="1"/>
  <c r="J2045" i="1"/>
  <c r="M2045" i="1" s="1"/>
  <c r="O2045" i="1"/>
  <c r="P2045" i="1"/>
  <c r="Q2045" i="1"/>
  <c r="R2045" i="1"/>
  <c r="S2045" i="1"/>
  <c r="T2045" i="1"/>
  <c r="B2046" i="1"/>
  <c r="C2046" i="1"/>
  <c r="D2046" i="1"/>
  <c r="E2046" i="1"/>
  <c r="F2046" i="1"/>
  <c r="G2046" i="1"/>
  <c r="J2046" i="1"/>
  <c r="M2046" i="1" s="1"/>
  <c r="O2046" i="1"/>
  <c r="P2046" i="1"/>
  <c r="Q2046" i="1"/>
  <c r="R2046" i="1"/>
  <c r="S2046" i="1"/>
  <c r="T2046" i="1"/>
  <c r="B2047" i="1"/>
  <c r="C2047" i="1"/>
  <c r="D2047" i="1"/>
  <c r="E2047" i="1"/>
  <c r="F2047" i="1"/>
  <c r="G2047" i="1"/>
  <c r="J2047" i="1"/>
  <c r="M2047" i="1" s="1"/>
  <c r="O2047" i="1"/>
  <c r="P2047" i="1"/>
  <c r="Q2047" i="1"/>
  <c r="R2047" i="1"/>
  <c r="S2047" i="1"/>
  <c r="T2047" i="1"/>
  <c r="B2048" i="1"/>
  <c r="C2048" i="1"/>
  <c r="D2048" i="1"/>
  <c r="E2048" i="1"/>
  <c r="F2048" i="1"/>
  <c r="G2048" i="1"/>
  <c r="J2048" i="1"/>
  <c r="M2048" i="1" s="1"/>
  <c r="O2048" i="1"/>
  <c r="P2048" i="1"/>
  <c r="Q2048" i="1"/>
  <c r="R2048" i="1"/>
  <c r="S2048" i="1"/>
  <c r="T2048" i="1"/>
  <c r="B2049" i="1"/>
  <c r="C2049" i="1"/>
  <c r="D2049" i="1"/>
  <c r="E2049" i="1"/>
  <c r="F2049" i="1"/>
  <c r="G2049" i="1"/>
  <c r="J2049" i="1"/>
  <c r="M2049" i="1" s="1"/>
  <c r="O2049" i="1"/>
  <c r="P2049" i="1"/>
  <c r="Q2049" i="1"/>
  <c r="R2049" i="1"/>
  <c r="S2049" i="1"/>
  <c r="T2049" i="1"/>
  <c r="B2050" i="1"/>
  <c r="C2050" i="1"/>
  <c r="D2050" i="1"/>
  <c r="E2050" i="1"/>
  <c r="F2050" i="1"/>
  <c r="G2050" i="1"/>
  <c r="J2050" i="1"/>
  <c r="M2050" i="1" s="1"/>
  <c r="O2050" i="1"/>
  <c r="P2050" i="1"/>
  <c r="Q2050" i="1"/>
  <c r="R2050" i="1"/>
  <c r="S2050" i="1"/>
  <c r="T2050" i="1"/>
  <c r="B2051" i="1"/>
  <c r="C2051" i="1"/>
  <c r="D2051" i="1"/>
  <c r="E2051" i="1"/>
  <c r="F2051" i="1"/>
  <c r="G2051" i="1"/>
  <c r="J2051" i="1"/>
  <c r="M2051" i="1" s="1"/>
  <c r="O2051" i="1"/>
  <c r="P2051" i="1"/>
  <c r="Q2051" i="1"/>
  <c r="R2051" i="1"/>
  <c r="S2051" i="1"/>
  <c r="T2051" i="1"/>
  <c r="B2052" i="1"/>
  <c r="C2052" i="1"/>
  <c r="D2052" i="1"/>
  <c r="E2052" i="1"/>
  <c r="F2052" i="1"/>
  <c r="G2052" i="1"/>
  <c r="J2052" i="1"/>
  <c r="M2052" i="1" s="1"/>
  <c r="O2052" i="1"/>
  <c r="P2052" i="1"/>
  <c r="Q2052" i="1"/>
  <c r="R2052" i="1"/>
  <c r="S2052" i="1"/>
  <c r="T2052" i="1"/>
  <c r="B2053" i="1"/>
  <c r="C2053" i="1"/>
  <c r="D2053" i="1"/>
  <c r="E2053" i="1"/>
  <c r="F2053" i="1"/>
  <c r="G2053" i="1"/>
  <c r="J2053" i="1"/>
  <c r="M2053" i="1" s="1"/>
  <c r="O2053" i="1"/>
  <c r="P2053" i="1"/>
  <c r="Q2053" i="1"/>
  <c r="R2053" i="1"/>
  <c r="S2053" i="1"/>
  <c r="T2053" i="1"/>
  <c r="B2054" i="1"/>
  <c r="C2054" i="1"/>
  <c r="D2054" i="1"/>
  <c r="E2054" i="1"/>
  <c r="F2054" i="1"/>
  <c r="G2054" i="1"/>
  <c r="J2054" i="1"/>
  <c r="M2054" i="1" s="1"/>
  <c r="O2054" i="1"/>
  <c r="P2054" i="1"/>
  <c r="Q2054" i="1"/>
  <c r="R2054" i="1"/>
  <c r="S2054" i="1"/>
  <c r="T2054" i="1"/>
  <c r="B2055" i="1"/>
  <c r="C2055" i="1"/>
  <c r="D2055" i="1"/>
  <c r="E2055" i="1"/>
  <c r="F2055" i="1"/>
  <c r="G2055" i="1"/>
  <c r="J2055" i="1"/>
  <c r="M2055" i="1" s="1"/>
  <c r="O2055" i="1"/>
  <c r="P2055" i="1"/>
  <c r="Q2055" i="1"/>
  <c r="R2055" i="1"/>
  <c r="S2055" i="1"/>
  <c r="T2055" i="1"/>
  <c r="B2056" i="1"/>
  <c r="C2056" i="1"/>
  <c r="D2056" i="1"/>
  <c r="E2056" i="1"/>
  <c r="F2056" i="1"/>
  <c r="G2056" i="1"/>
  <c r="J2056" i="1"/>
  <c r="M2056" i="1" s="1"/>
  <c r="O2056" i="1"/>
  <c r="P2056" i="1"/>
  <c r="Q2056" i="1"/>
  <c r="R2056" i="1"/>
  <c r="S2056" i="1"/>
  <c r="T2056" i="1"/>
  <c r="B2057" i="1"/>
  <c r="C2057" i="1"/>
  <c r="D2057" i="1"/>
  <c r="E2057" i="1"/>
  <c r="F2057" i="1"/>
  <c r="G2057" i="1"/>
  <c r="J2057" i="1"/>
  <c r="M2057" i="1" s="1"/>
  <c r="O2057" i="1"/>
  <c r="P2057" i="1"/>
  <c r="Q2057" i="1"/>
  <c r="R2057" i="1"/>
  <c r="S2057" i="1"/>
  <c r="T2057" i="1"/>
  <c r="B2058" i="1"/>
  <c r="C2058" i="1"/>
  <c r="D2058" i="1"/>
  <c r="E2058" i="1"/>
  <c r="F2058" i="1"/>
  <c r="G2058" i="1"/>
  <c r="J2058" i="1"/>
  <c r="M2058" i="1" s="1"/>
  <c r="O2058" i="1"/>
  <c r="P2058" i="1"/>
  <c r="Q2058" i="1"/>
  <c r="R2058" i="1"/>
  <c r="S2058" i="1"/>
  <c r="T2058" i="1"/>
  <c r="B2059" i="1"/>
  <c r="C2059" i="1"/>
  <c r="D2059" i="1"/>
  <c r="E2059" i="1"/>
  <c r="F2059" i="1"/>
  <c r="G2059" i="1"/>
  <c r="J2059" i="1"/>
  <c r="M2059" i="1" s="1"/>
  <c r="O2059" i="1"/>
  <c r="P2059" i="1"/>
  <c r="Q2059" i="1"/>
  <c r="R2059" i="1"/>
  <c r="S2059" i="1"/>
  <c r="T2059" i="1"/>
  <c r="B2060" i="1"/>
  <c r="C2060" i="1"/>
  <c r="D2060" i="1"/>
  <c r="E2060" i="1"/>
  <c r="F2060" i="1"/>
  <c r="G2060" i="1"/>
  <c r="J2060" i="1"/>
  <c r="M2060" i="1" s="1"/>
  <c r="O2060" i="1"/>
  <c r="P2060" i="1"/>
  <c r="Q2060" i="1"/>
  <c r="R2060" i="1"/>
  <c r="S2060" i="1"/>
  <c r="T2060" i="1"/>
  <c r="B2061" i="1"/>
  <c r="C2061" i="1"/>
  <c r="D2061" i="1"/>
  <c r="E2061" i="1"/>
  <c r="F2061" i="1"/>
  <c r="G2061" i="1"/>
  <c r="J2061" i="1"/>
  <c r="M2061" i="1" s="1"/>
  <c r="O2061" i="1"/>
  <c r="P2061" i="1"/>
  <c r="Q2061" i="1"/>
  <c r="R2061" i="1"/>
  <c r="S2061" i="1"/>
  <c r="T2061" i="1"/>
  <c r="B2062" i="1"/>
  <c r="C2062" i="1"/>
  <c r="D2062" i="1"/>
  <c r="E2062" i="1"/>
  <c r="F2062" i="1"/>
  <c r="G2062" i="1"/>
  <c r="J2062" i="1"/>
  <c r="M2062" i="1" s="1"/>
  <c r="O2062" i="1"/>
  <c r="P2062" i="1"/>
  <c r="Q2062" i="1"/>
  <c r="R2062" i="1"/>
  <c r="S2062" i="1"/>
  <c r="T2062" i="1"/>
  <c r="B2063" i="1"/>
  <c r="C2063" i="1"/>
  <c r="D2063" i="1"/>
  <c r="E2063" i="1"/>
  <c r="F2063" i="1"/>
  <c r="G2063" i="1"/>
  <c r="J2063" i="1"/>
  <c r="M2063" i="1" s="1"/>
  <c r="O2063" i="1"/>
  <c r="P2063" i="1"/>
  <c r="Q2063" i="1"/>
  <c r="R2063" i="1"/>
  <c r="S2063" i="1"/>
  <c r="T2063" i="1"/>
  <c r="B2064" i="1"/>
  <c r="C2064" i="1"/>
  <c r="D2064" i="1"/>
  <c r="E2064" i="1"/>
  <c r="F2064" i="1"/>
  <c r="G2064" i="1"/>
  <c r="J2064" i="1"/>
  <c r="M2064" i="1" s="1"/>
  <c r="O2064" i="1"/>
  <c r="P2064" i="1"/>
  <c r="Q2064" i="1"/>
  <c r="R2064" i="1"/>
  <c r="S2064" i="1"/>
  <c r="T2064" i="1"/>
  <c r="B2065" i="1"/>
  <c r="C2065" i="1"/>
  <c r="D2065" i="1"/>
  <c r="E2065" i="1"/>
  <c r="F2065" i="1"/>
  <c r="G2065" i="1"/>
  <c r="J2065" i="1"/>
  <c r="M2065" i="1" s="1"/>
  <c r="O2065" i="1"/>
  <c r="P2065" i="1"/>
  <c r="Q2065" i="1"/>
  <c r="R2065" i="1"/>
  <c r="S2065" i="1"/>
  <c r="T2065" i="1"/>
  <c r="B2066" i="1"/>
  <c r="C2066" i="1"/>
  <c r="D2066" i="1"/>
  <c r="E2066" i="1"/>
  <c r="F2066" i="1"/>
  <c r="G2066" i="1"/>
  <c r="J2066" i="1"/>
  <c r="M2066" i="1" s="1"/>
  <c r="O2066" i="1"/>
  <c r="P2066" i="1"/>
  <c r="Q2066" i="1"/>
  <c r="R2066" i="1"/>
  <c r="S2066" i="1"/>
  <c r="T2066" i="1"/>
  <c r="B2067" i="1"/>
  <c r="C2067" i="1"/>
  <c r="D2067" i="1"/>
  <c r="E2067" i="1"/>
  <c r="F2067" i="1"/>
  <c r="G2067" i="1"/>
  <c r="J2067" i="1"/>
  <c r="M2067" i="1" s="1"/>
  <c r="O2067" i="1"/>
  <c r="P2067" i="1"/>
  <c r="Q2067" i="1"/>
  <c r="R2067" i="1"/>
  <c r="S2067" i="1"/>
  <c r="T2067" i="1"/>
  <c r="B2068" i="1"/>
  <c r="C2068" i="1"/>
  <c r="D2068" i="1"/>
  <c r="E2068" i="1"/>
  <c r="F2068" i="1"/>
  <c r="G2068" i="1"/>
  <c r="J2068" i="1"/>
  <c r="M2068" i="1" s="1"/>
  <c r="O2068" i="1"/>
  <c r="P2068" i="1"/>
  <c r="Q2068" i="1"/>
  <c r="R2068" i="1"/>
  <c r="S2068" i="1"/>
  <c r="T2068" i="1"/>
  <c r="B2069" i="1"/>
  <c r="C2069" i="1"/>
  <c r="D2069" i="1"/>
  <c r="E2069" i="1"/>
  <c r="F2069" i="1"/>
  <c r="G2069" i="1"/>
  <c r="J2069" i="1"/>
  <c r="M2069" i="1" s="1"/>
  <c r="O2069" i="1"/>
  <c r="P2069" i="1"/>
  <c r="Q2069" i="1"/>
  <c r="R2069" i="1"/>
  <c r="S2069" i="1"/>
  <c r="T2069" i="1"/>
  <c r="B2070" i="1"/>
  <c r="C2070" i="1"/>
  <c r="D2070" i="1"/>
  <c r="E2070" i="1"/>
  <c r="F2070" i="1"/>
  <c r="G2070" i="1"/>
  <c r="J2070" i="1"/>
  <c r="M2070" i="1" s="1"/>
  <c r="O2070" i="1"/>
  <c r="P2070" i="1"/>
  <c r="Q2070" i="1"/>
  <c r="R2070" i="1"/>
  <c r="S2070" i="1"/>
  <c r="T2070" i="1"/>
  <c r="B2071" i="1"/>
  <c r="C2071" i="1"/>
  <c r="D2071" i="1"/>
  <c r="E2071" i="1"/>
  <c r="F2071" i="1"/>
  <c r="G2071" i="1"/>
  <c r="J2071" i="1"/>
  <c r="M2071" i="1" s="1"/>
  <c r="O2071" i="1"/>
  <c r="P2071" i="1"/>
  <c r="Q2071" i="1"/>
  <c r="R2071" i="1"/>
  <c r="S2071" i="1"/>
  <c r="T2071" i="1"/>
  <c r="B2072" i="1"/>
  <c r="C2072" i="1"/>
  <c r="D2072" i="1"/>
  <c r="E2072" i="1"/>
  <c r="F2072" i="1"/>
  <c r="G2072" i="1"/>
  <c r="J2072" i="1"/>
  <c r="M2072" i="1" s="1"/>
  <c r="O2072" i="1"/>
  <c r="P2072" i="1"/>
  <c r="Q2072" i="1"/>
  <c r="R2072" i="1"/>
  <c r="S2072" i="1"/>
  <c r="T2072" i="1"/>
  <c r="B2073" i="1"/>
  <c r="C2073" i="1"/>
  <c r="D2073" i="1"/>
  <c r="E2073" i="1"/>
  <c r="F2073" i="1"/>
  <c r="G2073" i="1"/>
  <c r="J2073" i="1"/>
  <c r="M2073" i="1" s="1"/>
  <c r="O2073" i="1"/>
  <c r="P2073" i="1"/>
  <c r="Q2073" i="1"/>
  <c r="R2073" i="1"/>
  <c r="S2073" i="1"/>
  <c r="T2073" i="1"/>
  <c r="B2074" i="1"/>
  <c r="C2074" i="1"/>
  <c r="D2074" i="1"/>
  <c r="E2074" i="1"/>
  <c r="F2074" i="1"/>
  <c r="G2074" i="1"/>
  <c r="J2074" i="1"/>
  <c r="M2074" i="1" s="1"/>
  <c r="O2074" i="1"/>
  <c r="P2074" i="1"/>
  <c r="Q2074" i="1"/>
  <c r="R2074" i="1"/>
  <c r="S2074" i="1"/>
  <c r="T2074" i="1"/>
  <c r="B2075" i="1"/>
  <c r="C2075" i="1"/>
  <c r="D2075" i="1"/>
  <c r="E2075" i="1"/>
  <c r="F2075" i="1"/>
  <c r="G2075" i="1"/>
  <c r="J2075" i="1"/>
  <c r="M2075" i="1" s="1"/>
  <c r="O2075" i="1"/>
  <c r="P2075" i="1"/>
  <c r="Q2075" i="1"/>
  <c r="R2075" i="1"/>
  <c r="S2075" i="1"/>
  <c r="T2075" i="1"/>
  <c r="B2076" i="1"/>
  <c r="C2076" i="1"/>
  <c r="D2076" i="1"/>
  <c r="E2076" i="1"/>
  <c r="F2076" i="1"/>
  <c r="G2076" i="1"/>
  <c r="J2076" i="1"/>
  <c r="M2076" i="1" s="1"/>
  <c r="O2076" i="1"/>
  <c r="P2076" i="1"/>
  <c r="Q2076" i="1"/>
  <c r="R2076" i="1"/>
  <c r="S2076" i="1"/>
  <c r="T2076" i="1"/>
  <c r="B2077" i="1"/>
  <c r="C2077" i="1"/>
  <c r="D2077" i="1"/>
  <c r="E2077" i="1"/>
  <c r="F2077" i="1"/>
  <c r="G2077" i="1"/>
  <c r="J2077" i="1"/>
  <c r="M2077" i="1" s="1"/>
  <c r="O2077" i="1"/>
  <c r="P2077" i="1"/>
  <c r="Q2077" i="1"/>
  <c r="R2077" i="1"/>
  <c r="S2077" i="1"/>
  <c r="T2077" i="1"/>
  <c r="B2078" i="1"/>
  <c r="C2078" i="1"/>
  <c r="D2078" i="1"/>
  <c r="E2078" i="1"/>
  <c r="F2078" i="1"/>
  <c r="G2078" i="1"/>
  <c r="J2078" i="1"/>
  <c r="M2078" i="1" s="1"/>
  <c r="O2078" i="1"/>
  <c r="P2078" i="1"/>
  <c r="Q2078" i="1"/>
  <c r="R2078" i="1"/>
  <c r="S2078" i="1"/>
  <c r="T2078" i="1"/>
  <c r="B2079" i="1"/>
  <c r="C2079" i="1"/>
  <c r="D2079" i="1"/>
  <c r="E2079" i="1"/>
  <c r="F2079" i="1"/>
  <c r="G2079" i="1"/>
  <c r="J2079" i="1"/>
  <c r="M2079" i="1" s="1"/>
  <c r="O2079" i="1"/>
  <c r="P2079" i="1"/>
  <c r="Q2079" i="1"/>
  <c r="R2079" i="1"/>
  <c r="S2079" i="1"/>
  <c r="T2079" i="1"/>
  <c r="B2080" i="1"/>
  <c r="C2080" i="1"/>
  <c r="D2080" i="1"/>
  <c r="E2080" i="1"/>
  <c r="F2080" i="1"/>
  <c r="G2080" i="1"/>
  <c r="J2080" i="1"/>
  <c r="M2080" i="1" s="1"/>
  <c r="O2080" i="1"/>
  <c r="P2080" i="1"/>
  <c r="Q2080" i="1"/>
  <c r="R2080" i="1"/>
  <c r="S2080" i="1"/>
  <c r="T2080" i="1"/>
  <c r="B2081" i="1"/>
  <c r="C2081" i="1"/>
  <c r="D2081" i="1"/>
  <c r="E2081" i="1"/>
  <c r="F2081" i="1"/>
  <c r="G2081" i="1"/>
  <c r="J2081" i="1"/>
  <c r="M2081" i="1" s="1"/>
  <c r="O2081" i="1"/>
  <c r="P2081" i="1"/>
  <c r="Q2081" i="1"/>
  <c r="R2081" i="1"/>
  <c r="S2081" i="1"/>
  <c r="T2081" i="1"/>
  <c r="B2082" i="1"/>
  <c r="C2082" i="1"/>
  <c r="D2082" i="1"/>
  <c r="E2082" i="1"/>
  <c r="F2082" i="1"/>
  <c r="G2082" i="1"/>
  <c r="J2082" i="1"/>
  <c r="M2082" i="1" s="1"/>
  <c r="O2082" i="1"/>
  <c r="P2082" i="1"/>
  <c r="Q2082" i="1"/>
  <c r="R2082" i="1"/>
  <c r="S2082" i="1"/>
  <c r="T2082" i="1"/>
  <c r="B2083" i="1"/>
  <c r="C2083" i="1"/>
  <c r="D2083" i="1"/>
  <c r="E2083" i="1"/>
  <c r="F2083" i="1"/>
  <c r="G2083" i="1"/>
  <c r="J2083" i="1"/>
  <c r="M2083" i="1" s="1"/>
  <c r="O2083" i="1"/>
  <c r="P2083" i="1"/>
  <c r="Q2083" i="1"/>
  <c r="R2083" i="1"/>
  <c r="S2083" i="1"/>
  <c r="T2083" i="1"/>
  <c r="B2084" i="1"/>
  <c r="C2084" i="1"/>
  <c r="D2084" i="1"/>
  <c r="E2084" i="1"/>
  <c r="F2084" i="1"/>
  <c r="G2084" i="1"/>
  <c r="J2084" i="1"/>
  <c r="M2084" i="1" s="1"/>
  <c r="O2084" i="1"/>
  <c r="P2084" i="1"/>
  <c r="Q2084" i="1"/>
  <c r="R2084" i="1"/>
  <c r="S2084" i="1"/>
  <c r="T2084" i="1"/>
  <c r="B2085" i="1"/>
  <c r="C2085" i="1"/>
  <c r="D2085" i="1"/>
  <c r="E2085" i="1"/>
  <c r="F2085" i="1"/>
  <c r="G2085" i="1"/>
  <c r="J2085" i="1"/>
  <c r="M2085" i="1" s="1"/>
  <c r="O2085" i="1"/>
  <c r="P2085" i="1"/>
  <c r="Q2085" i="1"/>
  <c r="R2085" i="1"/>
  <c r="S2085" i="1"/>
  <c r="T2085" i="1"/>
  <c r="B2086" i="1"/>
  <c r="C2086" i="1"/>
  <c r="D2086" i="1"/>
  <c r="E2086" i="1"/>
  <c r="F2086" i="1"/>
  <c r="G2086" i="1"/>
  <c r="J2086" i="1"/>
  <c r="M2086" i="1" s="1"/>
  <c r="O2086" i="1"/>
  <c r="P2086" i="1"/>
  <c r="Q2086" i="1"/>
  <c r="R2086" i="1"/>
  <c r="S2086" i="1"/>
  <c r="T2086" i="1"/>
  <c r="B2087" i="1"/>
  <c r="C2087" i="1"/>
  <c r="D2087" i="1"/>
  <c r="E2087" i="1"/>
  <c r="F2087" i="1"/>
  <c r="G2087" i="1"/>
  <c r="J2087" i="1"/>
  <c r="M2087" i="1" s="1"/>
  <c r="O2087" i="1"/>
  <c r="P2087" i="1"/>
  <c r="Q2087" i="1"/>
  <c r="R2087" i="1"/>
  <c r="S2087" i="1"/>
  <c r="T2087" i="1"/>
  <c r="B2088" i="1"/>
  <c r="C2088" i="1"/>
  <c r="D2088" i="1"/>
  <c r="E2088" i="1"/>
  <c r="F2088" i="1"/>
  <c r="G2088" i="1"/>
  <c r="J2088" i="1"/>
  <c r="M2088" i="1" s="1"/>
  <c r="O2088" i="1"/>
  <c r="P2088" i="1"/>
  <c r="Q2088" i="1"/>
  <c r="R2088" i="1"/>
  <c r="S2088" i="1"/>
  <c r="T2088" i="1"/>
  <c r="B2089" i="1"/>
  <c r="C2089" i="1"/>
  <c r="D2089" i="1"/>
  <c r="E2089" i="1"/>
  <c r="F2089" i="1"/>
  <c r="G2089" i="1"/>
  <c r="J2089" i="1"/>
  <c r="M2089" i="1" s="1"/>
  <c r="O2089" i="1"/>
  <c r="P2089" i="1"/>
  <c r="Q2089" i="1"/>
  <c r="R2089" i="1"/>
  <c r="S2089" i="1"/>
  <c r="T2089" i="1"/>
  <c r="B2090" i="1"/>
  <c r="C2090" i="1"/>
  <c r="D2090" i="1"/>
  <c r="E2090" i="1"/>
  <c r="F2090" i="1"/>
  <c r="G2090" i="1"/>
  <c r="J2090" i="1"/>
  <c r="M2090" i="1" s="1"/>
  <c r="O2090" i="1"/>
  <c r="P2090" i="1"/>
  <c r="Q2090" i="1"/>
  <c r="R2090" i="1"/>
  <c r="S2090" i="1"/>
  <c r="T2090" i="1"/>
  <c r="B2091" i="1"/>
  <c r="C2091" i="1"/>
  <c r="D2091" i="1"/>
  <c r="E2091" i="1"/>
  <c r="F2091" i="1"/>
  <c r="G2091" i="1"/>
  <c r="J2091" i="1"/>
  <c r="M2091" i="1" s="1"/>
  <c r="O2091" i="1"/>
  <c r="P2091" i="1"/>
  <c r="Q2091" i="1"/>
  <c r="R2091" i="1"/>
  <c r="S2091" i="1"/>
  <c r="T2091" i="1"/>
  <c r="B2092" i="1"/>
  <c r="C2092" i="1"/>
  <c r="D2092" i="1"/>
  <c r="E2092" i="1"/>
  <c r="F2092" i="1"/>
  <c r="G2092" i="1"/>
  <c r="J2092" i="1"/>
  <c r="M2092" i="1" s="1"/>
  <c r="O2092" i="1"/>
  <c r="P2092" i="1"/>
  <c r="Q2092" i="1"/>
  <c r="R2092" i="1"/>
  <c r="S2092" i="1"/>
  <c r="T2092" i="1"/>
  <c r="B2093" i="1"/>
  <c r="C2093" i="1"/>
  <c r="D2093" i="1"/>
  <c r="E2093" i="1"/>
  <c r="F2093" i="1"/>
  <c r="G2093" i="1"/>
  <c r="J2093" i="1"/>
  <c r="M2093" i="1" s="1"/>
  <c r="O2093" i="1"/>
  <c r="P2093" i="1"/>
  <c r="Q2093" i="1"/>
  <c r="R2093" i="1"/>
  <c r="S2093" i="1"/>
  <c r="T2093" i="1"/>
  <c r="B2094" i="1"/>
  <c r="C2094" i="1"/>
  <c r="D2094" i="1"/>
  <c r="E2094" i="1"/>
  <c r="F2094" i="1"/>
  <c r="G2094" i="1"/>
  <c r="J2094" i="1"/>
  <c r="M2094" i="1" s="1"/>
  <c r="O2094" i="1"/>
  <c r="P2094" i="1"/>
  <c r="Q2094" i="1"/>
  <c r="R2094" i="1"/>
  <c r="S2094" i="1"/>
  <c r="T2094" i="1"/>
  <c r="B2095" i="1"/>
  <c r="C2095" i="1"/>
  <c r="D2095" i="1"/>
  <c r="E2095" i="1"/>
  <c r="F2095" i="1"/>
  <c r="G2095" i="1"/>
  <c r="J2095" i="1"/>
  <c r="M2095" i="1" s="1"/>
  <c r="O2095" i="1"/>
  <c r="P2095" i="1"/>
  <c r="Q2095" i="1"/>
  <c r="R2095" i="1"/>
  <c r="S2095" i="1"/>
  <c r="T2095" i="1"/>
  <c r="B2096" i="1"/>
  <c r="C2096" i="1"/>
  <c r="D2096" i="1"/>
  <c r="E2096" i="1"/>
  <c r="F2096" i="1"/>
  <c r="G2096" i="1"/>
  <c r="J2096" i="1"/>
  <c r="M2096" i="1" s="1"/>
  <c r="O2096" i="1"/>
  <c r="P2096" i="1"/>
  <c r="Q2096" i="1"/>
  <c r="R2096" i="1"/>
  <c r="S2096" i="1"/>
  <c r="T2096" i="1"/>
  <c r="B2097" i="1"/>
  <c r="C2097" i="1"/>
  <c r="D2097" i="1"/>
  <c r="E2097" i="1"/>
  <c r="F2097" i="1"/>
  <c r="G2097" i="1"/>
  <c r="J2097" i="1"/>
  <c r="M2097" i="1" s="1"/>
  <c r="O2097" i="1"/>
  <c r="P2097" i="1"/>
  <c r="Q2097" i="1"/>
  <c r="R2097" i="1"/>
  <c r="S2097" i="1"/>
  <c r="T2097" i="1"/>
  <c r="B2098" i="1"/>
  <c r="C2098" i="1"/>
  <c r="D2098" i="1"/>
  <c r="E2098" i="1"/>
  <c r="F2098" i="1"/>
  <c r="G2098" i="1"/>
  <c r="J2098" i="1"/>
  <c r="M2098" i="1" s="1"/>
  <c r="O2098" i="1"/>
  <c r="P2098" i="1"/>
  <c r="Q2098" i="1"/>
  <c r="R2098" i="1"/>
  <c r="S2098" i="1"/>
  <c r="T2098" i="1"/>
  <c r="B2099" i="1"/>
  <c r="C2099" i="1"/>
  <c r="D2099" i="1"/>
  <c r="E2099" i="1"/>
  <c r="F2099" i="1"/>
  <c r="G2099" i="1"/>
  <c r="J2099" i="1"/>
  <c r="M2099" i="1" s="1"/>
  <c r="O2099" i="1"/>
  <c r="P2099" i="1"/>
  <c r="Q2099" i="1"/>
  <c r="R2099" i="1"/>
  <c r="S2099" i="1"/>
  <c r="T2099" i="1"/>
  <c r="B2100" i="1"/>
  <c r="C2100" i="1"/>
  <c r="D2100" i="1"/>
  <c r="E2100" i="1"/>
  <c r="F2100" i="1"/>
  <c r="G2100" i="1"/>
  <c r="J2100" i="1"/>
  <c r="M2100" i="1" s="1"/>
  <c r="O2100" i="1"/>
  <c r="P2100" i="1"/>
  <c r="Q2100" i="1"/>
  <c r="R2100" i="1"/>
  <c r="S2100" i="1"/>
  <c r="T2100" i="1"/>
  <c r="B2101" i="1"/>
  <c r="C2101" i="1"/>
  <c r="D2101" i="1"/>
  <c r="E2101" i="1"/>
  <c r="F2101" i="1"/>
  <c r="G2101" i="1"/>
  <c r="J2101" i="1"/>
  <c r="M2101" i="1" s="1"/>
  <c r="O2101" i="1"/>
  <c r="P2101" i="1"/>
  <c r="Q2101" i="1"/>
  <c r="R2101" i="1"/>
  <c r="S2101" i="1"/>
  <c r="T2101" i="1"/>
  <c r="B2102" i="1"/>
  <c r="C2102" i="1"/>
  <c r="D2102" i="1"/>
  <c r="E2102" i="1"/>
  <c r="F2102" i="1"/>
  <c r="G2102" i="1"/>
  <c r="J2102" i="1"/>
  <c r="M2102" i="1" s="1"/>
  <c r="O2102" i="1"/>
  <c r="P2102" i="1"/>
  <c r="Q2102" i="1"/>
  <c r="R2102" i="1"/>
  <c r="S2102" i="1"/>
  <c r="T2102" i="1"/>
  <c r="B2103" i="1"/>
  <c r="C2103" i="1"/>
  <c r="D2103" i="1"/>
  <c r="E2103" i="1"/>
  <c r="F2103" i="1"/>
  <c r="G2103" i="1"/>
  <c r="J2103" i="1"/>
  <c r="M2103" i="1" s="1"/>
  <c r="O2103" i="1"/>
  <c r="P2103" i="1"/>
  <c r="Q2103" i="1"/>
  <c r="R2103" i="1"/>
  <c r="S2103" i="1"/>
  <c r="T2103" i="1"/>
  <c r="B2104" i="1"/>
  <c r="C2104" i="1"/>
  <c r="D2104" i="1"/>
  <c r="E2104" i="1"/>
  <c r="F2104" i="1"/>
  <c r="G2104" i="1"/>
  <c r="J2104" i="1"/>
  <c r="M2104" i="1" s="1"/>
  <c r="O2104" i="1"/>
  <c r="P2104" i="1"/>
  <c r="Q2104" i="1"/>
  <c r="R2104" i="1"/>
  <c r="S2104" i="1"/>
  <c r="T2104" i="1"/>
  <c r="B2105" i="1"/>
  <c r="C2105" i="1"/>
  <c r="D2105" i="1"/>
  <c r="E2105" i="1"/>
  <c r="F2105" i="1"/>
  <c r="G2105" i="1"/>
  <c r="J2105" i="1"/>
  <c r="M2105" i="1" s="1"/>
  <c r="O2105" i="1"/>
  <c r="P2105" i="1"/>
  <c r="Q2105" i="1"/>
  <c r="R2105" i="1"/>
  <c r="S2105" i="1"/>
  <c r="T2105" i="1"/>
  <c r="B2106" i="1"/>
  <c r="C2106" i="1"/>
  <c r="D2106" i="1"/>
  <c r="E2106" i="1"/>
  <c r="F2106" i="1"/>
  <c r="G2106" i="1"/>
  <c r="J2106" i="1"/>
  <c r="M2106" i="1" s="1"/>
  <c r="O2106" i="1"/>
  <c r="P2106" i="1"/>
  <c r="Q2106" i="1"/>
  <c r="R2106" i="1"/>
  <c r="S2106" i="1"/>
  <c r="T2106" i="1"/>
  <c r="B2107" i="1"/>
  <c r="C2107" i="1"/>
  <c r="D2107" i="1"/>
  <c r="E2107" i="1"/>
  <c r="F2107" i="1"/>
  <c r="G2107" i="1"/>
  <c r="J2107" i="1"/>
  <c r="M2107" i="1" s="1"/>
  <c r="O2107" i="1"/>
  <c r="P2107" i="1"/>
  <c r="Q2107" i="1"/>
  <c r="R2107" i="1"/>
  <c r="S2107" i="1"/>
  <c r="T2107" i="1"/>
  <c r="B2108" i="1"/>
  <c r="C2108" i="1"/>
  <c r="D2108" i="1"/>
  <c r="E2108" i="1"/>
  <c r="F2108" i="1"/>
  <c r="G2108" i="1"/>
  <c r="J2108" i="1"/>
  <c r="M2108" i="1" s="1"/>
  <c r="O2108" i="1"/>
  <c r="P2108" i="1"/>
  <c r="Q2108" i="1"/>
  <c r="R2108" i="1"/>
  <c r="S2108" i="1"/>
  <c r="T2108" i="1"/>
  <c r="B2109" i="1"/>
  <c r="C2109" i="1"/>
  <c r="D2109" i="1"/>
  <c r="E2109" i="1"/>
  <c r="F2109" i="1"/>
  <c r="G2109" i="1"/>
  <c r="J2109" i="1"/>
  <c r="M2109" i="1" s="1"/>
  <c r="O2109" i="1"/>
  <c r="P2109" i="1"/>
  <c r="Q2109" i="1"/>
  <c r="R2109" i="1"/>
  <c r="S2109" i="1"/>
  <c r="T2109" i="1"/>
  <c r="B2110" i="1"/>
  <c r="C2110" i="1"/>
  <c r="D2110" i="1"/>
  <c r="E2110" i="1"/>
  <c r="F2110" i="1"/>
  <c r="G2110" i="1"/>
  <c r="J2110" i="1"/>
  <c r="M2110" i="1" s="1"/>
  <c r="O2110" i="1"/>
  <c r="P2110" i="1"/>
  <c r="Q2110" i="1"/>
  <c r="R2110" i="1"/>
  <c r="S2110" i="1"/>
  <c r="T2110" i="1"/>
  <c r="B2111" i="1"/>
  <c r="C2111" i="1"/>
  <c r="D2111" i="1"/>
  <c r="E2111" i="1"/>
  <c r="F2111" i="1"/>
  <c r="G2111" i="1"/>
  <c r="J2111" i="1"/>
  <c r="M2111" i="1" s="1"/>
  <c r="O2111" i="1"/>
  <c r="P2111" i="1"/>
  <c r="Q2111" i="1"/>
  <c r="R2111" i="1"/>
  <c r="S2111" i="1"/>
  <c r="T2111" i="1"/>
  <c r="B2112" i="1"/>
  <c r="C2112" i="1"/>
  <c r="D2112" i="1"/>
  <c r="E2112" i="1"/>
  <c r="F2112" i="1"/>
  <c r="G2112" i="1"/>
  <c r="J2112" i="1"/>
  <c r="M2112" i="1" s="1"/>
  <c r="O2112" i="1"/>
  <c r="P2112" i="1"/>
  <c r="Q2112" i="1"/>
  <c r="R2112" i="1"/>
  <c r="S2112" i="1"/>
  <c r="T2112" i="1"/>
  <c r="B2113" i="1"/>
  <c r="C2113" i="1"/>
  <c r="D2113" i="1"/>
  <c r="E2113" i="1"/>
  <c r="F2113" i="1"/>
  <c r="G2113" i="1"/>
  <c r="J2113" i="1"/>
  <c r="M2113" i="1" s="1"/>
  <c r="O2113" i="1"/>
  <c r="P2113" i="1"/>
  <c r="Q2113" i="1"/>
  <c r="R2113" i="1"/>
  <c r="S2113" i="1"/>
  <c r="T2113" i="1"/>
  <c r="B2114" i="1"/>
  <c r="C2114" i="1"/>
  <c r="D2114" i="1"/>
  <c r="E2114" i="1"/>
  <c r="F2114" i="1"/>
  <c r="G2114" i="1"/>
  <c r="J2114" i="1"/>
  <c r="M2114" i="1" s="1"/>
  <c r="O2114" i="1"/>
  <c r="P2114" i="1"/>
  <c r="Q2114" i="1"/>
  <c r="R2114" i="1"/>
  <c r="S2114" i="1"/>
  <c r="T2114" i="1"/>
  <c r="B2115" i="1"/>
  <c r="C2115" i="1"/>
  <c r="D2115" i="1"/>
  <c r="E2115" i="1"/>
  <c r="F2115" i="1"/>
  <c r="G2115" i="1"/>
  <c r="J2115" i="1"/>
  <c r="M2115" i="1" s="1"/>
  <c r="O2115" i="1"/>
  <c r="P2115" i="1"/>
  <c r="Q2115" i="1"/>
  <c r="R2115" i="1"/>
  <c r="S2115" i="1"/>
  <c r="T2115" i="1"/>
  <c r="B2116" i="1"/>
  <c r="C2116" i="1"/>
  <c r="D2116" i="1"/>
  <c r="E2116" i="1"/>
  <c r="F2116" i="1"/>
  <c r="G2116" i="1"/>
  <c r="J2116" i="1"/>
  <c r="M2116" i="1" s="1"/>
  <c r="O2116" i="1"/>
  <c r="P2116" i="1"/>
  <c r="Q2116" i="1"/>
  <c r="R2116" i="1"/>
  <c r="S2116" i="1"/>
  <c r="T2116" i="1"/>
  <c r="B2117" i="1"/>
  <c r="C2117" i="1"/>
  <c r="D2117" i="1"/>
  <c r="E2117" i="1"/>
  <c r="F2117" i="1"/>
  <c r="G2117" i="1"/>
  <c r="J2117" i="1"/>
  <c r="M2117" i="1" s="1"/>
  <c r="O2117" i="1"/>
  <c r="P2117" i="1"/>
  <c r="Q2117" i="1"/>
  <c r="R2117" i="1"/>
  <c r="S2117" i="1"/>
  <c r="T2117" i="1"/>
  <c r="B2118" i="1"/>
  <c r="C2118" i="1"/>
  <c r="D2118" i="1"/>
  <c r="E2118" i="1"/>
  <c r="F2118" i="1"/>
  <c r="G2118" i="1"/>
  <c r="J2118" i="1"/>
  <c r="M2118" i="1" s="1"/>
  <c r="O2118" i="1"/>
  <c r="P2118" i="1"/>
  <c r="Q2118" i="1"/>
  <c r="R2118" i="1"/>
  <c r="S2118" i="1"/>
  <c r="T2118" i="1"/>
  <c r="B2119" i="1"/>
  <c r="C2119" i="1"/>
  <c r="D2119" i="1"/>
  <c r="E2119" i="1"/>
  <c r="F2119" i="1"/>
  <c r="G2119" i="1"/>
  <c r="J2119" i="1"/>
  <c r="M2119" i="1" s="1"/>
  <c r="O2119" i="1"/>
  <c r="P2119" i="1"/>
  <c r="Q2119" i="1"/>
  <c r="R2119" i="1"/>
  <c r="S2119" i="1"/>
  <c r="T2119" i="1"/>
  <c r="B2120" i="1"/>
  <c r="C2120" i="1"/>
  <c r="D2120" i="1"/>
  <c r="E2120" i="1"/>
  <c r="F2120" i="1"/>
  <c r="G2120" i="1"/>
  <c r="J2120" i="1"/>
  <c r="M2120" i="1" s="1"/>
  <c r="O2120" i="1"/>
  <c r="P2120" i="1"/>
  <c r="Q2120" i="1"/>
  <c r="R2120" i="1"/>
  <c r="S2120" i="1"/>
  <c r="T2120" i="1"/>
  <c r="B2121" i="1"/>
  <c r="C2121" i="1"/>
  <c r="D2121" i="1"/>
  <c r="E2121" i="1"/>
  <c r="F2121" i="1"/>
  <c r="G2121" i="1"/>
  <c r="J2121" i="1"/>
  <c r="M2121" i="1" s="1"/>
  <c r="O2121" i="1"/>
  <c r="P2121" i="1"/>
  <c r="Q2121" i="1"/>
  <c r="R2121" i="1"/>
  <c r="S2121" i="1"/>
  <c r="T2121" i="1"/>
  <c r="B2122" i="1"/>
  <c r="C2122" i="1"/>
  <c r="D2122" i="1"/>
  <c r="E2122" i="1"/>
  <c r="F2122" i="1"/>
  <c r="G2122" i="1"/>
  <c r="J2122" i="1"/>
  <c r="M2122" i="1" s="1"/>
  <c r="O2122" i="1"/>
  <c r="P2122" i="1"/>
  <c r="Q2122" i="1"/>
  <c r="R2122" i="1"/>
  <c r="S2122" i="1"/>
  <c r="T2122" i="1"/>
  <c r="B2123" i="1"/>
  <c r="C2123" i="1"/>
  <c r="D2123" i="1"/>
  <c r="E2123" i="1"/>
  <c r="F2123" i="1"/>
  <c r="G2123" i="1"/>
  <c r="J2123" i="1"/>
  <c r="M2123" i="1" s="1"/>
  <c r="O2123" i="1"/>
  <c r="P2123" i="1"/>
  <c r="Q2123" i="1"/>
  <c r="R2123" i="1"/>
  <c r="S2123" i="1"/>
  <c r="T2123" i="1"/>
  <c r="B2124" i="1"/>
  <c r="C2124" i="1"/>
  <c r="D2124" i="1"/>
  <c r="E2124" i="1"/>
  <c r="F2124" i="1"/>
  <c r="G2124" i="1"/>
  <c r="J2124" i="1"/>
  <c r="M2124" i="1" s="1"/>
  <c r="O2124" i="1"/>
  <c r="P2124" i="1"/>
  <c r="Q2124" i="1"/>
  <c r="R2124" i="1"/>
  <c r="S2124" i="1"/>
  <c r="T2124" i="1"/>
  <c r="B2125" i="1"/>
  <c r="C2125" i="1"/>
  <c r="D2125" i="1"/>
  <c r="E2125" i="1"/>
  <c r="F2125" i="1"/>
  <c r="G2125" i="1"/>
  <c r="J2125" i="1"/>
  <c r="M2125" i="1" s="1"/>
  <c r="O2125" i="1"/>
  <c r="P2125" i="1"/>
  <c r="Q2125" i="1"/>
  <c r="R2125" i="1"/>
  <c r="S2125" i="1"/>
  <c r="T2125" i="1"/>
  <c r="B2126" i="1"/>
  <c r="C2126" i="1"/>
  <c r="D2126" i="1"/>
  <c r="E2126" i="1"/>
  <c r="F2126" i="1"/>
  <c r="G2126" i="1"/>
  <c r="J2126" i="1"/>
  <c r="M2126" i="1" s="1"/>
  <c r="O2126" i="1"/>
  <c r="P2126" i="1"/>
  <c r="Q2126" i="1"/>
  <c r="R2126" i="1"/>
  <c r="S2126" i="1"/>
  <c r="T2126" i="1"/>
  <c r="B2127" i="1"/>
  <c r="C2127" i="1"/>
  <c r="D2127" i="1"/>
  <c r="E2127" i="1"/>
  <c r="F2127" i="1"/>
  <c r="G2127" i="1"/>
  <c r="J2127" i="1"/>
  <c r="M2127" i="1" s="1"/>
  <c r="O2127" i="1"/>
  <c r="P2127" i="1"/>
  <c r="Q2127" i="1"/>
  <c r="R2127" i="1"/>
  <c r="S2127" i="1"/>
  <c r="T2127" i="1"/>
  <c r="B2128" i="1"/>
  <c r="C2128" i="1"/>
  <c r="D2128" i="1"/>
  <c r="E2128" i="1"/>
  <c r="F2128" i="1"/>
  <c r="G2128" i="1"/>
  <c r="J2128" i="1"/>
  <c r="M2128" i="1" s="1"/>
  <c r="O2128" i="1"/>
  <c r="P2128" i="1"/>
  <c r="Q2128" i="1"/>
  <c r="R2128" i="1"/>
  <c r="S2128" i="1"/>
  <c r="T2128" i="1"/>
  <c r="B2129" i="1"/>
  <c r="C2129" i="1"/>
  <c r="D2129" i="1"/>
  <c r="E2129" i="1"/>
  <c r="F2129" i="1"/>
  <c r="G2129" i="1"/>
  <c r="J2129" i="1"/>
  <c r="M2129" i="1" s="1"/>
  <c r="O2129" i="1"/>
  <c r="P2129" i="1"/>
  <c r="Q2129" i="1"/>
  <c r="R2129" i="1"/>
  <c r="S2129" i="1"/>
  <c r="T2129" i="1"/>
  <c r="B2130" i="1"/>
  <c r="C2130" i="1"/>
  <c r="D2130" i="1"/>
  <c r="E2130" i="1"/>
  <c r="F2130" i="1"/>
  <c r="G2130" i="1"/>
  <c r="J2130" i="1"/>
  <c r="M2130" i="1" s="1"/>
  <c r="O2130" i="1"/>
  <c r="P2130" i="1"/>
  <c r="Q2130" i="1"/>
  <c r="R2130" i="1"/>
  <c r="S2130" i="1"/>
  <c r="T2130" i="1"/>
  <c r="B2131" i="1"/>
  <c r="C2131" i="1"/>
  <c r="D2131" i="1"/>
  <c r="E2131" i="1"/>
  <c r="F2131" i="1"/>
  <c r="G2131" i="1"/>
  <c r="J2131" i="1"/>
  <c r="M2131" i="1" s="1"/>
  <c r="O2131" i="1"/>
  <c r="P2131" i="1"/>
  <c r="Q2131" i="1"/>
  <c r="R2131" i="1"/>
  <c r="S2131" i="1"/>
  <c r="T2131" i="1"/>
  <c r="B2132" i="1"/>
  <c r="C2132" i="1"/>
  <c r="D2132" i="1"/>
  <c r="E2132" i="1"/>
  <c r="F2132" i="1"/>
  <c r="G2132" i="1"/>
  <c r="J2132" i="1"/>
  <c r="M2132" i="1" s="1"/>
  <c r="O2132" i="1"/>
  <c r="P2132" i="1"/>
  <c r="Q2132" i="1"/>
  <c r="R2132" i="1"/>
  <c r="S2132" i="1"/>
  <c r="T2132" i="1"/>
  <c r="B2133" i="1"/>
  <c r="C2133" i="1"/>
  <c r="D2133" i="1"/>
  <c r="E2133" i="1"/>
  <c r="F2133" i="1"/>
  <c r="G2133" i="1"/>
  <c r="J2133" i="1"/>
  <c r="M2133" i="1" s="1"/>
  <c r="O2133" i="1"/>
  <c r="P2133" i="1"/>
  <c r="Q2133" i="1"/>
  <c r="R2133" i="1"/>
  <c r="S2133" i="1"/>
  <c r="T2133" i="1"/>
  <c r="B2134" i="1"/>
  <c r="C2134" i="1"/>
  <c r="D2134" i="1"/>
  <c r="E2134" i="1"/>
  <c r="F2134" i="1"/>
  <c r="G2134" i="1"/>
  <c r="J2134" i="1"/>
  <c r="M2134" i="1" s="1"/>
  <c r="O2134" i="1"/>
  <c r="P2134" i="1"/>
  <c r="Q2134" i="1"/>
  <c r="R2134" i="1"/>
  <c r="S2134" i="1"/>
  <c r="T2134" i="1"/>
  <c r="B2135" i="1"/>
  <c r="C2135" i="1"/>
  <c r="D2135" i="1"/>
  <c r="E2135" i="1"/>
  <c r="F2135" i="1"/>
  <c r="G2135" i="1"/>
  <c r="J2135" i="1"/>
  <c r="M2135" i="1" s="1"/>
  <c r="O2135" i="1"/>
  <c r="P2135" i="1"/>
  <c r="Q2135" i="1"/>
  <c r="R2135" i="1"/>
  <c r="S2135" i="1"/>
  <c r="T2135" i="1"/>
  <c r="B2136" i="1"/>
  <c r="C2136" i="1"/>
  <c r="D2136" i="1"/>
  <c r="E2136" i="1"/>
  <c r="F2136" i="1"/>
  <c r="G2136" i="1"/>
  <c r="J2136" i="1"/>
  <c r="M2136" i="1" s="1"/>
  <c r="O2136" i="1"/>
  <c r="P2136" i="1"/>
  <c r="Q2136" i="1"/>
  <c r="R2136" i="1"/>
  <c r="S2136" i="1"/>
  <c r="T2136" i="1"/>
  <c r="B2137" i="1"/>
  <c r="C2137" i="1"/>
  <c r="D2137" i="1"/>
  <c r="E2137" i="1"/>
  <c r="F2137" i="1"/>
  <c r="G2137" i="1"/>
  <c r="J2137" i="1"/>
  <c r="M2137" i="1" s="1"/>
  <c r="O2137" i="1"/>
  <c r="P2137" i="1"/>
  <c r="Q2137" i="1"/>
  <c r="R2137" i="1"/>
  <c r="S2137" i="1"/>
  <c r="T2137" i="1"/>
  <c r="B2138" i="1"/>
  <c r="C2138" i="1"/>
  <c r="D2138" i="1"/>
  <c r="E2138" i="1"/>
  <c r="F2138" i="1"/>
  <c r="G2138" i="1"/>
  <c r="J2138" i="1"/>
  <c r="M2138" i="1" s="1"/>
  <c r="O2138" i="1"/>
  <c r="P2138" i="1"/>
  <c r="Q2138" i="1"/>
  <c r="R2138" i="1"/>
  <c r="S2138" i="1"/>
  <c r="T2138" i="1"/>
  <c r="B2139" i="1"/>
  <c r="C2139" i="1"/>
  <c r="D2139" i="1"/>
  <c r="E2139" i="1"/>
  <c r="F2139" i="1"/>
  <c r="G2139" i="1"/>
  <c r="J2139" i="1"/>
  <c r="M2139" i="1" s="1"/>
  <c r="O2139" i="1"/>
  <c r="P2139" i="1"/>
  <c r="Q2139" i="1"/>
  <c r="R2139" i="1"/>
  <c r="S2139" i="1"/>
  <c r="T2139" i="1"/>
  <c r="B2140" i="1"/>
  <c r="C2140" i="1"/>
  <c r="D2140" i="1"/>
  <c r="E2140" i="1"/>
  <c r="F2140" i="1"/>
  <c r="G2140" i="1"/>
  <c r="J2140" i="1"/>
  <c r="M2140" i="1" s="1"/>
  <c r="O2140" i="1"/>
  <c r="P2140" i="1"/>
  <c r="Q2140" i="1"/>
  <c r="R2140" i="1"/>
  <c r="S2140" i="1"/>
  <c r="T2140" i="1"/>
  <c r="B2141" i="1"/>
  <c r="C2141" i="1"/>
  <c r="D2141" i="1"/>
  <c r="E2141" i="1"/>
  <c r="F2141" i="1"/>
  <c r="G2141" i="1"/>
  <c r="J2141" i="1"/>
  <c r="M2141" i="1" s="1"/>
  <c r="O2141" i="1"/>
  <c r="P2141" i="1"/>
  <c r="Q2141" i="1"/>
  <c r="R2141" i="1"/>
  <c r="S2141" i="1"/>
  <c r="T2141" i="1"/>
  <c r="B2142" i="1"/>
  <c r="C2142" i="1"/>
  <c r="D2142" i="1"/>
  <c r="E2142" i="1"/>
  <c r="F2142" i="1"/>
  <c r="G2142" i="1"/>
  <c r="J2142" i="1"/>
  <c r="M2142" i="1" s="1"/>
  <c r="O2142" i="1"/>
  <c r="P2142" i="1"/>
  <c r="Q2142" i="1"/>
  <c r="R2142" i="1"/>
  <c r="S2142" i="1"/>
  <c r="T2142" i="1"/>
  <c r="B2143" i="1"/>
  <c r="C2143" i="1"/>
  <c r="D2143" i="1"/>
  <c r="E2143" i="1"/>
  <c r="F2143" i="1"/>
  <c r="G2143" i="1"/>
  <c r="J2143" i="1"/>
  <c r="M2143" i="1" s="1"/>
  <c r="O2143" i="1"/>
  <c r="P2143" i="1"/>
  <c r="Q2143" i="1"/>
  <c r="R2143" i="1"/>
  <c r="S2143" i="1"/>
  <c r="T2143" i="1"/>
  <c r="B2144" i="1"/>
  <c r="C2144" i="1"/>
  <c r="D2144" i="1"/>
  <c r="E2144" i="1"/>
  <c r="F2144" i="1"/>
  <c r="G2144" i="1"/>
  <c r="J2144" i="1"/>
  <c r="M2144" i="1" s="1"/>
  <c r="O2144" i="1"/>
  <c r="P2144" i="1"/>
  <c r="Q2144" i="1"/>
  <c r="R2144" i="1"/>
  <c r="S2144" i="1"/>
  <c r="T2144" i="1"/>
  <c r="B2145" i="1"/>
  <c r="C2145" i="1"/>
  <c r="D2145" i="1"/>
  <c r="E2145" i="1"/>
  <c r="F2145" i="1"/>
  <c r="G2145" i="1"/>
  <c r="J2145" i="1"/>
  <c r="M2145" i="1" s="1"/>
  <c r="O2145" i="1"/>
  <c r="P2145" i="1"/>
  <c r="Q2145" i="1"/>
  <c r="R2145" i="1"/>
  <c r="S2145" i="1"/>
  <c r="T2145" i="1"/>
  <c r="B2146" i="1"/>
  <c r="C2146" i="1"/>
  <c r="D2146" i="1"/>
  <c r="E2146" i="1"/>
  <c r="F2146" i="1"/>
  <c r="G2146" i="1"/>
  <c r="J2146" i="1"/>
  <c r="M2146" i="1" s="1"/>
  <c r="O2146" i="1"/>
  <c r="P2146" i="1"/>
  <c r="Q2146" i="1"/>
  <c r="R2146" i="1"/>
  <c r="S2146" i="1"/>
  <c r="T2146" i="1"/>
  <c r="B2147" i="1"/>
  <c r="C2147" i="1"/>
  <c r="D2147" i="1"/>
  <c r="E2147" i="1"/>
  <c r="F2147" i="1"/>
  <c r="G2147" i="1"/>
  <c r="J2147" i="1"/>
  <c r="M2147" i="1" s="1"/>
  <c r="O2147" i="1"/>
  <c r="P2147" i="1"/>
  <c r="Q2147" i="1"/>
  <c r="R2147" i="1"/>
  <c r="S2147" i="1"/>
  <c r="T2147" i="1"/>
  <c r="B2148" i="1"/>
  <c r="C2148" i="1"/>
  <c r="D2148" i="1"/>
  <c r="E2148" i="1"/>
  <c r="F2148" i="1"/>
  <c r="G2148" i="1"/>
  <c r="J2148" i="1"/>
  <c r="M2148" i="1" s="1"/>
  <c r="O2148" i="1"/>
  <c r="P2148" i="1"/>
  <c r="Q2148" i="1"/>
  <c r="R2148" i="1"/>
  <c r="S2148" i="1"/>
  <c r="T2148" i="1"/>
  <c r="B2149" i="1"/>
  <c r="C2149" i="1"/>
  <c r="D2149" i="1"/>
  <c r="E2149" i="1"/>
  <c r="F2149" i="1"/>
  <c r="G2149" i="1"/>
  <c r="J2149" i="1"/>
  <c r="M2149" i="1" s="1"/>
  <c r="O2149" i="1"/>
  <c r="P2149" i="1"/>
  <c r="Q2149" i="1"/>
  <c r="R2149" i="1"/>
  <c r="S2149" i="1"/>
  <c r="T2149" i="1"/>
  <c r="B2150" i="1"/>
  <c r="C2150" i="1"/>
  <c r="D2150" i="1"/>
  <c r="E2150" i="1"/>
  <c r="F2150" i="1"/>
  <c r="G2150" i="1"/>
  <c r="J2150" i="1"/>
  <c r="M2150" i="1" s="1"/>
  <c r="O2150" i="1"/>
  <c r="P2150" i="1"/>
  <c r="Q2150" i="1"/>
  <c r="R2150" i="1"/>
  <c r="S2150" i="1"/>
  <c r="T2150" i="1"/>
  <c r="B2151" i="1"/>
  <c r="C2151" i="1"/>
  <c r="D2151" i="1"/>
  <c r="E2151" i="1"/>
  <c r="F2151" i="1"/>
  <c r="G2151" i="1"/>
  <c r="J2151" i="1"/>
  <c r="M2151" i="1" s="1"/>
  <c r="O2151" i="1"/>
  <c r="P2151" i="1"/>
  <c r="Q2151" i="1"/>
  <c r="R2151" i="1"/>
  <c r="S2151" i="1"/>
  <c r="T2151" i="1"/>
  <c r="B2152" i="1"/>
  <c r="C2152" i="1"/>
  <c r="D2152" i="1"/>
  <c r="E2152" i="1"/>
  <c r="F2152" i="1"/>
  <c r="G2152" i="1"/>
  <c r="J2152" i="1"/>
  <c r="M2152" i="1" s="1"/>
  <c r="O2152" i="1"/>
  <c r="P2152" i="1"/>
  <c r="Q2152" i="1"/>
  <c r="R2152" i="1"/>
  <c r="S2152" i="1"/>
  <c r="T2152" i="1"/>
  <c r="B2153" i="1"/>
  <c r="C2153" i="1"/>
  <c r="D2153" i="1"/>
  <c r="E2153" i="1"/>
  <c r="F2153" i="1"/>
  <c r="G2153" i="1"/>
  <c r="J2153" i="1"/>
  <c r="M2153" i="1" s="1"/>
  <c r="O2153" i="1"/>
  <c r="P2153" i="1"/>
  <c r="Q2153" i="1"/>
  <c r="R2153" i="1"/>
  <c r="S2153" i="1"/>
  <c r="T2153" i="1"/>
  <c r="B2154" i="1"/>
  <c r="C2154" i="1"/>
  <c r="D2154" i="1"/>
  <c r="E2154" i="1"/>
  <c r="F2154" i="1"/>
  <c r="G2154" i="1"/>
  <c r="J2154" i="1"/>
  <c r="M2154" i="1" s="1"/>
  <c r="O2154" i="1"/>
  <c r="P2154" i="1"/>
  <c r="Q2154" i="1"/>
  <c r="R2154" i="1"/>
  <c r="S2154" i="1"/>
  <c r="T2154" i="1"/>
  <c r="B2155" i="1"/>
  <c r="C2155" i="1"/>
  <c r="D2155" i="1"/>
  <c r="E2155" i="1"/>
  <c r="F2155" i="1"/>
  <c r="G2155" i="1"/>
  <c r="J2155" i="1"/>
  <c r="M2155" i="1" s="1"/>
  <c r="O2155" i="1"/>
  <c r="P2155" i="1"/>
  <c r="Q2155" i="1"/>
  <c r="R2155" i="1"/>
  <c r="S2155" i="1"/>
  <c r="T2155" i="1"/>
  <c r="B2156" i="1"/>
  <c r="C2156" i="1"/>
  <c r="D2156" i="1"/>
  <c r="E2156" i="1"/>
  <c r="F2156" i="1"/>
  <c r="G2156" i="1"/>
  <c r="J2156" i="1"/>
  <c r="M2156" i="1" s="1"/>
  <c r="O2156" i="1"/>
  <c r="P2156" i="1"/>
  <c r="Q2156" i="1"/>
  <c r="R2156" i="1"/>
  <c r="S2156" i="1"/>
  <c r="T2156" i="1"/>
  <c r="B2157" i="1"/>
  <c r="C2157" i="1"/>
  <c r="D2157" i="1"/>
  <c r="E2157" i="1"/>
  <c r="F2157" i="1"/>
  <c r="G2157" i="1"/>
  <c r="J2157" i="1"/>
  <c r="M2157" i="1" s="1"/>
  <c r="O2157" i="1"/>
  <c r="P2157" i="1"/>
  <c r="Q2157" i="1"/>
  <c r="R2157" i="1"/>
  <c r="S2157" i="1"/>
  <c r="T2157" i="1"/>
  <c r="B2158" i="1"/>
  <c r="C2158" i="1"/>
  <c r="D2158" i="1"/>
  <c r="E2158" i="1"/>
  <c r="F2158" i="1"/>
  <c r="G2158" i="1"/>
  <c r="J2158" i="1"/>
  <c r="M2158" i="1" s="1"/>
  <c r="O2158" i="1"/>
  <c r="P2158" i="1"/>
  <c r="Q2158" i="1"/>
  <c r="R2158" i="1"/>
  <c r="S2158" i="1"/>
  <c r="T2158" i="1"/>
  <c r="B2159" i="1"/>
  <c r="C2159" i="1"/>
  <c r="D2159" i="1"/>
  <c r="E2159" i="1"/>
  <c r="F2159" i="1"/>
  <c r="G2159" i="1"/>
  <c r="J2159" i="1"/>
  <c r="M2159" i="1" s="1"/>
  <c r="O2159" i="1"/>
  <c r="P2159" i="1"/>
  <c r="Q2159" i="1"/>
  <c r="R2159" i="1"/>
  <c r="S2159" i="1"/>
  <c r="T2159" i="1"/>
  <c r="B2160" i="1"/>
  <c r="C2160" i="1"/>
  <c r="D2160" i="1"/>
  <c r="E2160" i="1"/>
  <c r="F2160" i="1"/>
  <c r="G2160" i="1"/>
  <c r="J2160" i="1"/>
  <c r="M2160" i="1" s="1"/>
  <c r="O2160" i="1"/>
  <c r="P2160" i="1"/>
  <c r="Q2160" i="1"/>
  <c r="R2160" i="1"/>
  <c r="S2160" i="1"/>
  <c r="T2160" i="1"/>
  <c r="B2161" i="1"/>
  <c r="C2161" i="1"/>
  <c r="D2161" i="1"/>
  <c r="E2161" i="1"/>
  <c r="F2161" i="1"/>
  <c r="G2161" i="1"/>
  <c r="J2161" i="1"/>
  <c r="M2161" i="1" s="1"/>
  <c r="O2161" i="1"/>
  <c r="P2161" i="1"/>
  <c r="Q2161" i="1"/>
  <c r="R2161" i="1"/>
  <c r="S2161" i="1"/>
  <c r="T2161" i="1"/>
  <c r="B2162" i="1"/>
  <c r="C2162" i="1"/>
  <c r="D2162" i="1"/>
  <c r="E2162" i="1"/>
  <c r="F2162" i="1"/>
  <c r="G2162" i="1"/>
  <c r="J2162" i="1"/>
  <c r="M2162" i="1" s="1"/>
  <c r="O2162" i="1"/>
  <c r="P2162" i="1"/>
  <c r="Q2162" i="1"/>
  <c r="R2162" i="1"/>
  <c r="S2162" i="1"/>
  <c r="T2162" i="1"/>
  <c r="B2163" i="1"/>
  <c r="C2163" i="1"/>
  <c r="D2163" i="1"/>
  <c r="E2163" i="1"/>
  <c r="F2163" i="1"/>
  <c r="G2163" i="1"/>
  <c r="J2163" i="1"/>
  <c r="M2163" i="1" s="1"/>
  <c r="O2163" i="1"/>
  <c r="P2163" i="1"/>
  <c r="Q2163" i="1"/>
  <c r="R2163" i="1"/>
  <c r="S2163" i="1"/>
  <c r="T2163" i="1"/>
  <c r="B2164" i="1"/>
  <c r="C2164" i="1"/>
  <c r="D2164" i="1"/>
  <c r="E2164" i="1"/>
  <c r="F2164" i="1"/>
  <c r="G2164" i="1"/>
  <c r="J2164" i="1"/>
  <c r="M2164" i="1" s="1"/>
  <c r="O2164" i="1"/>
  <c r="P2164" i="1"/>
  <c r="Q2164" i="1"/>
  <c r="R2164" i="1"/>
  <c r="S2164" i="1"/>
  <c r="T2164" i="1"/>
  <c r="B2165" i="1"/>
  <c r="C2165" i="1"/>
  <c r="D2165" i="1"/>
  <c r="E2165" i="1"/>
  <c r="F2165" i="1"/>
  <c r="G2165" i="1"/>
  <c r="J2165" i="1"/>
  <c r="M2165" i="1" s="1"/>
  <c r="O2165" i="1"/>
  <c r="P2165" i="1"/>
  <c r="Q2165" i="1"/>
  <c r="R2165" i="1"/>
  <c r="S2165" i="1"/>
  <c r="T2165" i="1"/>
  <c r="B2166" i="1"/>
  <c r="C2166" i="1"/>
  <c r="D2166" i="1"/>
  <c r="E2166" i="1"/>
  <c r="F2166" i="1"/>
  <c r="G2166" i="1"/>
  <c r="J2166" i="1"/>
  <c r="M2166" i="1" s="1"/>
  <c r="O2166" i="1"/>
  <c r="P2166" i="1"/>
  <c r="Q2166" i="1"/>
  <c r="R2166" i="1"/>
  <c r="S2166" i="1"/>
  <c r="T2166" i="1"/>
  <c r="B2167" i="1"/>
  <c r="C2167" i="1"/>
  <c r="D2167" i="1"/>
  <c r="E2167" i="1"/>
  <c r="F2167" i="1"/>
  <c r="G2167" i="1"/>
  <c r="J2167" i="1"/>
  <c r="M2167" i="1" s="1"/>
  <c r="O2167" i="1"/>
  <c r="P2167" i="1"/>
  <c r="Q2167" i="1"/>
  <c r="R2167" i="1"/>
  <c r="S2167" i="1"/>
  <c r="T2167" i="1"/>
  <c r="B2168" i="1"/>
  <c r="C2168" i="1"/>
  <c r="D2168" i="1"/>
  <c r="E2168" i="1"/>
  <c r="F2168" i="1"/>
  <c r="G2168" i="1"/>
  <c r="J2168" i="1"/>
  <c r="M2168" i="1" s="1"/>
  <c r="O2168" i="1"/>
  <c r="P2168" i="1"/>
  <c r="Q2168" i="1"/>
  <c r="R2168" i="1"/>
  <c r="S2168" i="1"/>
  <c r="T2168" i="1"/>
  <c r="B2169" i="1"/>
  <c r="C2169" i="1"/>
  <c r="D2169" i="1"/>
  <c r="E2169" i="1"/>
  <c r="F2169" i="1"/>
  <c r="G2169" i="1"/>
  <c r="J2169" i="1"/>
  <c r="M2169" i="1" s="1"/>
  <c r="O2169" i="1"/>
  <c r="P2169" i="1"/>
  <c r="Q2169" i="1"/>
  <c r="R2169" i="1"/>
  <c r="S2169" i="1"/>
  <c r="T2169" i="1"/>
  <c r="B2170" i="1"/>
  <c r="C2170" i="1"/>
  <c r="D2170" i="1"/>
  <c r="E2170" i="1"/>
  <c r="F2170" i="1"/>
  <c r="G2170" i="1"/>
  <c r="J2170" i="1"/>
  <c r="M2170" i="1" s="1"/>
  <c r="O2170" i="1"/>
  <c r="P2170" i="1"/>
  <c r="Q2170" i="1"/>
  <c r="R2170" i="1"/>
  <c r="S2170" i="1"/>
  <c r="T2170" i="1"/>
  <c r="B2171" i="1"/>
  <c r="C2171" i="1"/>
  <c r="D2171" i="1"/>
  <c r="E2171" i="1"/>
  <c r="F2171" i="1"/>
  <c r="G2171" i="1"/>
  <c r="J2171" i="1"/>
  <c r="M2171" i="1" s="1"/>
  <c r="O2171" i="1"/>
  <c r="P2171" i="1"/>
  <c r="Q2171" i="1"/>
  <c r="R2171" i="1"/>
  <c r="S2171" i="1"/>
  <c r="T2171" i="1"/>
  <c r="B2172" i="1"/>
  <c r="C2172" i="1"/>
  <c r="D2172" i="1"/>
  <c r="E2172" i="1"/>
  <c r="F2172" i="1"/>
  <c r="G2172" i="1"/>
  <c r="J2172" i="1"/>
  <c r="M2172" i="1" s="1"/>
  <c r="O2172" i="1"/>
  <c r="P2172" i="1"/>
  <c r="Q2172" i="1"/>
  <c r="R2172" i="1"/>
  <c r="S2172" i="1"/>
  <c r="T2172" i="1"/>
  <c r="B2173" i="1"/>
  <c r="C2173" i="1"/>
  <c r="D2173" i="1"/>
  <c r="E2173" i="1"/>
  <c r="F2173" i="1"/>
  <c r="G2173" i="1"/>
  <c r="J2173" i="1"/>
  <c r="M2173" i="1" s="1"/>
  <c r="O2173" i="1"/>
  <c r="P2173" i="1"/>
  <c r="Q2173" i="1"/>
  <c r="R2173" i="1"/>
  <c r="S2173" i="1"/>
  <c r="T2173" i="1"/>
  <c r="B2174" i="1"/>
  <c r="C2174" i="1"/>
  <c r="D2174" i="1"/>
  <c r="E2174" i="1"/>
  <c r="F2174" i="1"/>
  <c r="G2174" i="1"/>
  <c r="J2174" i="1"/>
  <c r="M2174" i="1" s="1"/>
  <c r="O2174" i="1"/>
  <c r="P2174" i="1"/>
  <c r="Q2174" i="1"/>
  <c r="R2174" i="1"/>
  <c r="S2174" i="1"/>
  <c r="T2174" i="1"/>
  <c r="B2175" i="1"/>
  <c r="C2175" i="1"/>
  <c r="D2175" i="1"/>
  <c r="E2175" i="1"/>
  <c r="F2175" i="1"/>
  <c r="G2175" i="1"/>
  <c r="J2175" i="1"/>
  <c r="M2175" i="1" s="1"/>
  <c r="O2175" i="1"/>
  <c r="P2175" i="1"/>
  <c r="Q2175" i="1"/>
  <c r="R2175" i="1"/>
  <c r="S2175" i="1"/>
  <c r="T2175" i="1"/>
  <c r="B2176" i="1"/>
  <c r="C2176" i="1"/>
  <c r="D2176" i="1"/>
  <c r="E2176" i="1"/>
  <c r="F2176" i="1"/>
  <c r="G2176" i="1"/>
  <c r="J2176" i="1"/>
  <c r="M2176" i="1" s="1"/>
  <c r="O2176" i="1"/>
  <c r="P2176" i="1"/>
  <c r="Q2176" i="1"/>
  <c r="R2176" i="1"/>
  <c r="S2176" i="1"/>
  <c r="T2176" i="1"/>
  <c r="B2177" i="1"/>
  <c r="C2177" i="1"/>
  <c r="D2177" i="1"/>
  <c r="E2177" i="1"/>
  <c r="F2177" i="1"/>
  <c r="G2177" i="1"/>
  <c r="J2177" i="1"/>
  <c r="M2177" i="1" s="1"/>
  <c r="O2177" i="1"/>
  <c r="P2177" i="1"/>
  <c r="Q2177" i="1"/>
  <c r="R2177" i="1"/>
  <c r="S2177" i="1"/>
  <c r="T2177" i="1"/>
  <c r="B2178" i="1"/>
  <c r="C2178" i="1"/>
  <c r="D2178" i="1"/>
  <c r="E2178" i="1"/>
  <c r="F2178" i="1"/>
  <c r="G2178" i="1"/>
  <c r="J2178" i="1"/>
  <c r="M2178" i="1" s="1"/>
  <c r="O2178" i="1"/>
  <c r="P2178" i="1"/>
  <c r="Q2178" i="1"/>
  <c r="R2178" i="1"/>
  <c r="S2178" i="1"/>
  <c r="T2178" i="1"/>
  <c r="B2179" i="1"/>
  <c r="C2179" i="1"/>
  <c r="D2179" i="1"/>
  <c r="E2179" i="1"/>
  <c r="F2179" i="1"/>
  <c r="G2179" i="1"/>
  <c r="J2179" i="1"/>
  <c r="M2179" i="1" s="1"/>
  <c r="O2179" i="1"/>
  <c r="P2179" i="1"/>
  <c r="Q2179" i="1"/>
  <c r="R2179" i="1"/>
  <c r="S2179" i="1"/>
  <c r="T2179" i="1"/>
  <c r="B2180" i="1"/>
  <c r="C2180" i="1"/>
  <c r="D2180" i="1"/>
  <c r="E2180" i="1"/>
  <c r="F2180" i="1"/>
  <c r="G2180" i="1"/>
  <c r="J2180" i="1"/>
  <c r="M2180" i="1" s="1"/>
  <c r="O2180" i="1"/>
  <c r="P2180" i="1"/>
  <c r="Q2180" i="1"/>
  <c r="R2180" i="1"/>
  <c r="S2180" i="1"/>
  <c r="T2180" i="1"/>
  <c r="B2181" i="1"/>
  <c r="C2181" i="1"/>
  <c r="D2181" i="1"/>
  <c r="E2181" i="1"/>
  <c r="F2181" i="1"/>
  <c r="G2181" i="1"/>
  <c r="J2181" i="1"/>
  <c r="M2181" i="1" s="1"/>
  <c r="O2181" i="1"/>
  <c r="P2181" i="1"/>
  <c r="Q2181" i="1"/>
  <c r="R2181" i="1"/>
  <c r="S2181" i="1"/>
  <c r="T2181" i="1"/>
  <c r="B2182" i="1"/>
  <c r="C2182" i="1"/>
  <c r="D2182" i="1"/>
  <c r="E2182" i="1"/>
  <c r="F2182" i="1"/>
  <c r="G2182" i="1"/>
  <c r="J2182" i="1"/>
  <c r="M2182" i="1" s="1"/>
  <c r="O2182" i="1"/>
  <c r="P2182" i="1"/>
  <c r="Q2182" i="1"/>
  <c r="R2182" i="1"/>
  <c r="S2182" i="1"/>
  <c r="T2182" i="1"/>
  <c r="B2183" i="1"/>
  <c r="C2183" i="1"/>
  <c r="D2183" i="1"/>
  <c r="E2183" i="1"/>
  <c r="F2183" i="1"/>
  <c r="G2183" i="1"/>
  <c r="J2183" i="1"/>
  <c r="M2183" i="1" s="1"/>
  <c r="O2183" i="1"/>
  <c r="P2183" i="1"/>
  <c r="Q2183" i="1"/>
  <c r="R2183" i="1"/>
  <c r="S2183" i="1"/>
  <c r="T2183" i="1"/>
  <c r="B2184" i="1"/>
  <c r="C2184" i="1"/>
  <c r="D2184" i="1"/>
  <c r="E2184" i="1"/>
  <c r="F2184" i="1"/>
  <c r="G2184" i="1"/>
  <c r="J2184" i="1"/>
  <c r="M2184" i="1" s="1"/>
  <c r="O2184" i="1"/>
  <c r="P2184" i="1"/>
  <c r="Q2184" i="1"/>
  <c r="R2184" i="1"/>
  <c r="S2184" i="1"/>
  <c r="T2184" i="1"/>
  <c r="B2185" i="1"/>
  <c r="C2185" i="1"/>
  <c r="D2185" i="1"/>
  <c r="E2185" i="1"/>
  <c r="F2185" i="1"/>
  <c r="G2185" i="1"/>
  <c r="J2185" i="1"/>
  <c r="M2185" i="1" s="1"/>
  <c r="O2185" i="1"/>
  <c r="P2185" i="1"/>
  <c r="Q2185" i="1"/>
  <c r="R2185" i="1"/>
  <c r="S2185" i="1"/>
  <c r="T2185" i="1"/>
  <c r="B2186" i="1"/>
  <c r="C2186" i="1"/>
  <c r="D2186" i="1"/>
  <c r="E2186" i="1"/>
  <c r="F2186" i="1"/>
  <c r="G2186" i="1"/>
  <c r="J2186" i="1"/>
  <c r="M2186" i="1" s="1"/>
  <c r="O2186" i="1"/>
  <c r="P2186" i="1"/>
  <c r="Q2186" i="1"/>
  <c r="R2186" i="1"/>
  <c r="S2186" i="1"/>
  <c r="T2186" i="1"/>
  <c r="B2187" i="1"/>
  <c r="C2187" i="1"/>
  <c r="D2187" i="1"/>
  <c r="E2187" i="1"/>
  <c r="F2187" i="1"/>
  <c r="G2187" i="1"/>
  <c r="J2187" i="1"/>
  <c r="M2187" i="1" s="1"/>
  <c r="O2187" i="1"/>
  <c r="P2187" i="1"/>
  <c r="Q2187" i="1"/>
  <c r="R2187" i="1"/>
  <c r="S2187" i="1"/>
  <c r="T2187" i="1"/>
  <c r="B2188" i="1"/>
  <c r="C2188" i="1"/>
  <c r="D2188" i="1"/>
  <c r="E2188" i="1"/>
  <c r="F2188" i="1"/>
  <c r="G2188" i="1"/>
  <c r="J2188" i="1"/>
  <c r="M2188" i="1" s="1"/>
  <c r="O2188" i="1"/>
  <c r="P2188" i="1"/>
  <c r="Q2188" i="1"/>
  <c r="R2188" i="1"/>
  <c r="S2188" i="1"/>
  <c r="T2188" i="1"/>
  <c r="B2189" i="1"/>
  <c r="C2189" i="1"/>
  <c r="D2189" i="1"/>
  <c r="E2189" i="1"/>
  <c r="F2189" i="1"/>
  <c r="G2189" i="1"/>
  <c r="J2189" i="1"/>
  <c r="M2189" i="1" s="1"/>
  <c r="O2189" i="1"/>
  <c r="P2189" i="1"/>
  <c r="Q2189" i="1"/>
  <c r="R2189" i="1"/>
  <c r="S2189" i="1"/>
  <c r="T2189" i="1"/>
  <c r="B2190" i="1"/>
  <c r="C2190" i="1"/>
  <c r="D2190" i="1"/>
  <c r="E2190" i="1"/>
  <c r="F2190" i="1"/>
  <c r="G2190" i="1"/>
  <c r="J2190" i="1"/>
  <c r="M2190" i="1" s="1"/>
  <c r="O2190" i="1"/>
  <c r="P2190" i="1"/>
  <c r="Q2190" i="1"/>
  <c r="R2190" i="1"/>
  <c r="S2190" i="1"/>
  <c r="T2190" i="1"/>
  <c r="B2191" i="1"/>
  <c r="C2191" i="1"/>
  <c r="D2191" i="1"/>
  <c r="E2191" i="1"/>
  <c r="F2191" i="1"/>
  <c r="G2191" i="1"/>
  <c r="J2191" i="1"/>
  <c r="M2191" i="1" s="1"/>
  <c r="O2191" i="1"/>
  <c r="P2191" i="1"/>
  <c r="Q2191" i="1"/>
  <c r="R2191" i="1"/>
  <c r="S2191" i="1"/>
  <c r="T2191" i="1"/>
  <c r="B2192" i="1"/>
  <c r="C2192" i="1"/>
  <c r="D2192" i="1"/>
  <c r="E2192" i="1"/>
  <c r="F2192" i="1"/>
  <c r="G2192" i="1"/>
  <c r="J2192" i="1"/>
  <c r="M2192" i="1" s="1"/>
  <c r="O2192" i="1"/>
  <c r="P2192" i="1"/>
  <c r="Q2192" i="1"/>
  <c r="R2192" i="1"/>
  <c r="S2192" i="1"/>
  <c r="T2192" i="1"/>
  <c r="B2193" i="1"/>
  <c r="C2193" i="1"/>
  <c r="D2193" i="1"/>
  <c r="E2193" i="1"/>
  <c r="F2193" i="1"/>
  <c r="G2193" i="1"/>
  <c r="J2193" i="1"/>
  <c r="M2193" i="1" s="1"/>
  <c r="O2193" i="1"/>
  <c r="P2193" i="1"/>
  <c r="Q2193" i="1"/>
  <c r="R2193" i="1"/>
  <c r="S2193" i="1"/>
  <c r="T2193" i="1"/>
  <c r="B2194" i="1"/>
  <c r="C2194" i="1"/>
  <c r="D2194" i="1"/>
  <c r="E2194" i="1"/>
  <c r="F2194" i="1"/>
  <c r="G2194" i="1"/>
  <c r="J2194" i="1"/>
  <c r="M2194" i="1" s="1"/>
  <c r="O2194" i="1"/>
  <c r="P2194" i="1"/>
  <c r="Q2194" i="1"/>
  <c r="R2194" i="1"/>
  <c r="S2194" i="1"/>
  <c r="T2194" i="1"/>
  <c r="B2195" i="1"/>
  <c r="C2195" i="1"/>
  <c r="D2195" i="1"/>
  <c r="E2195" i="1"/>
  <c r="F2195" i="1"/>
  <c r="G2195" i="1"/>
  <c r="J2195" i="1"/>
  <c r="M2195" i="1" s="1"/>
  <c r="O2195" i="1"/>
  <c r="P2195" i="1"/>
  <c r="Q2195" i="1"/>
  <c r="R2195" i="1"/>
  <c r="S2195" i="1"/>
  <c r="T2195" i="1"/>
  <c r="B2196" i="1"/>
  <c r="C2196" i="1"/>
  <c r="D2196" i="1"/>
  <c r="E2196" i="1"/>
  <c r="F2196" i="1"/>
  <c r="G2196" i="1"/>
  <c r="J2196" i="1"/>
  <c r="M2196" i="1" s="1"/>
  <c r="O2196" i="1"/>
  <c r="P2196" i="1"/>
  <c r="Q2196" i="1"/>
  <c r="R2196" i="1"/>
  <c r="S2196" i="1"/>
  <c r="T2196" i="1"/>
  <c r="B2197" i="1"/>
  <c r="C2197" i="1"/>
  <c r="D2197" i="1"/>
  <c r="E2197" i="1"/>
  <c r="F2197" i="1"/>
  <c r="G2197" i="1"/>
  <c r="J2197" i="1"/>
  <c r="M2197" i="1" s="1"/>
  <c r="O2197" i="1"/>
  <c r="P2197" i="1"/>
  <c r="Q2197" i="1"/>
  <c r="R2197" i="1"/>
  <c r="S2197" i="1"/>
  <c r="T2197" i="1"/>
  <c r="B2198" i="1"/>
  <c r="C2198" i="1"/>
  <c r="D2198" i="1"/>
  <c r="E2198" i="1"/>
  <c r="F2198" i="1"/>
  <c r="G2198" i="1"/>
  <c r="J2198" i="1"/>
  <c r="M2198" i="1" s="1"/>
  <c r="O2198" i="1"/>
  <c r="P2198" i="1"/>
  <c r="Q2198" i="1"/>
  <c r="R2198" i="1"/>
  <c r="S2198" i="1"/>
  <c r="T2198" i="1"/>
  <c r="B2199" i="1"/>
  <c r="C2199" i="1"/>
  <c r="D2199" i="1"/>
  <c r="E2199" i="1"/>
  <c r="F2199" i="1"/>
  <c r="G2199" i="1"/>
  <c r="J2199" i="1"/>
  <c r="M2199" i="1" s="1"/>
  <c r="O2199" i="1"/>
  <c r="P2199" i="1"/>
  <c r="Q2199" i="1"/>
  <c r="R2199" i="1"/>
  <c r="S2199" i="1"/>
  <c r="T2199" i="1"/>
  <c r="B2200" i="1"/>
  <c r="C2200" i="1"/>
  <c r="D2200" i="1"/>
  <c r="E2200" i="1"/>
  <c r="F2200" i="1"/>
  <c r="G2200" i="1"/>
  <c r="J2200" i="1"/>
  <c r="M2200" i="1" s="1"/>
  <c r="O2200" i="1"/>
  <c r="P2200" i="1"/>
  <c r="Q2200" i="1"/>
  <c r="R2200" i="1"/>
  <c r="S2200" i="1"/>
  <c r="T2200" i="1"/>
  <c r="B2201" i="1"/>
  <c r="C2201" i="1"/>
  <c r="D2201" i="1"/>
  <c r="E2201" i="1"/>
  <c r="F2201" i="1"/>
  <c r="G2201" i="1"/>
  <c r="J2201" i="1"/>
  <c r="M2201" i="1" s="1"/>
  <c r="O2201" i="1"/>
  <c r="P2201" i="1"/>
  <c r="Q2201" i="1"/>
  <c r="R2201" i="1"/>
  <c r="S2201" i="1"/>
  <c r="T2201" i="1"/>
  <c r="B2202" i="1"/>
  <c r="C2202" i="1"/>
  <c r="D2202" i="1"/>
  <c r="E2202" i="1"/>
  <c r="F2202" i="1"/>
  <c r="G2202" i="1"/>
  <c r="J2202" i="1"/>
  <c r="M2202" i="1" s="1"/>
  <c r="O2202" i="1"/>
  <c r="P2202" i="1"/>
  <c r="Q2202" i="1"/>
  <c r="R2202" i="1"/>
  <c r="S2202" i="1"/>
  <c r="T2202" i="1"/>
  <c r="B2203" i="1"/>
  <c r="C2203" i="1"/>
  <c r="D2203" i="1"/>
  <c r="E2203" i="1"/>
  <c r="F2203" i="1"/>
  <c r="G2203" i="1"/>
  <c r="J2203" i="1"/>
  <c r="M2203" i="1" s="1"/>
  <c r="O2203" i="1"/>
  <c r="P2203" i="1"/>
  <c r="Q2203" i="1"/>
  <c r="R2203" i="1"/>
  <c r="S2203" i="1"/>
  <c r="T2203" i="1"/>
  <c r="B2204" i="1"/>
  <c r="C2204" i="1"/>
  <c r="D2204" i="1"/>
  <c r="E2204" i="1"/>
  <c r="F2204" i="1"/>
  <c r="G2204" i="1"/>
  <c r="J2204" i="1"/>
  <c r="M2204" i="1" s="1"/>
  <c r="O2204" i="1"/>
  <c r="P2204" i="1"/>
  <c r="Q2204" i="1"/>
  <c r="R2204" i="1"/>
  <c r="S2204" i="1"/>
  <c r="T2204" i="1"/>
  <c r="B2205" i="1"/>
  <c r="C2205" i="1"/>
  <c r="D2205" i="1"/>
  <c r="E2205" i="1"/>
  <c r="F2205" i="1"/>
  <c r="G2205" i="1"/>
  <c r="J2205" i="1"/>
  <c r="M2205" i="1" s="1"/>
  <c r="O2205" i="1"/>
  <c r="P2205" i="1"/>
  <c r="Q2205" i="1"/>
  <c r="R2205" i="1"/>
  <c r="S2205" i="1"/>
  <c r="T2205" i="1"/>
  <c r="B2206" i="1"/>
  <c r="C2206" i="1"/>
  <c r="D2206" i="1"/>
  <c r="E2206" i="1"/>
  <c r="F2206" i="1"/>
  <c r="G2206" i="1"/>
  <c r="J2206" i="1"/>
  <c r="M2206" i="1" s="1"/>
  <c r="O2206" i="1"/>
  <c r="P2206" i="1"/>
  <c r="Q2206" i="1"/>
  <c r="R2206" i="1"/>
  <c r="S2206" i="1"/>
  <c r="T2206" i="1"/>
  <c r="B2207" i="1"/>
  <c r="C2207" i="1"/>
  <c r="D2207" i="1"/>
  <c r="E2207" i="1"/>
  <c r="F2207" i="1"/>
  <c r="G2207" i="1"/>
  <c r="J2207" i="1"/>
  <c r="M2207" i="1" s="1"/>
  <c r="O2207" i="1"/>
  <c r="P2207" i="1"/>
  <c r="Q2207" i="1"/>
  <c r="R2207" i="1"/>
  <c r="S2207" i="1"/>
  <c r="T2207" i="1"/>
  <c r="B2208" i="1"/>
  <c r="C2208" i="1"/>
  <c r="D2208" i="1"/>
  <c r="E2208" i="1"/>
  <c r="F2208" i="1"/>
  <c r="G2208" i="1"/>
  <c r="J2208" i="1"/>
  <c r="M2208" i="1" s="1"/>
  <c r="O2208" i="1"/>
  <c r="P2208" i="1"/>
  <c r="Q2208" i="1"/>
  <c r="R2208" i="1"/>
  <c r="S2208" i="1"/>
  <c r="T2208" i="1"/>
  <c r="B2209" i="1"/>
  <c r="C2209" i="1"/>
  <c r="D2209" i="1"/>
  <c r="E2209" i="1"/>
  <c r="F2209" i="1"/>
  <c r="G2209" i="1"/>
  <c r="J2209" i="1"/>
  <c r="M2209" i="1" s="1"/>
  <c r="O2209" i="1"/>
  <c r="P2209" i="1"/>
  <c r="Q2209" i="1"/>
  <c r="R2209" i="1"/>
  <c r="S2209" i="1"/>
  <c r="T2209" i="1"/>
  <c r="B2210" i="1"/>
  <c r="C2210" i="1"/>
  <c r="D2210" i="1"/>
  <c r="E2210" i="1"/>
  <c r="F2210" i="1"/>
  <c r="G2210" i="1"/>
  <c r="J2210" i="1"/>
  <c r="M2210" i="1" s="1"/>
  <c r="O2210" i="1"/>
  <c r="P2210" i="1"/>
  <c r="Q2210" i="1"/>
  <c r="R2210" i="1"/>
  <c r="S2210" i="1"/>
  <c r="T2210" i="1"/>
  <c r="B2211" i="1"/>
  <c r="C2211" i="1"/>
  <c r="D2211" i="1"/>
  <c r="E2211" i="1"/>
  <c r="F2211" i="1"/>
  <c r="G2211" i="1"/>
  <c r="J2211" i="1"/>
  <c r="M2211" i="1" s="1"/>
  <c r="O2211" i="1"/>
  <c r="P2211" i="1"/>
  <c r="Q2211" i="1"/>
  <c r="R2211" i="1"/>
  <c r="S2211" i="1"/>
  <c r="T2211" i="1"/>
  <c r="B2212" i="1"/>
  <c r="C2212" i="1"/>
  <c r="D2212" i="1"/>
  <c r="E2212" i="1"/>
  <c r="F2212" i="1"/>
  <c r="G2212" i="1"/>
  <c r="J2212" i="1"/>
  <c r="M2212" i="1" s="1"/>
  <c r="O2212" i="1"/>
  <c r="P2212" i="1"/>
  <c r="Q2212" i="1"/>
  <c r="R2212" i="1"/>
  <c r="S2212" i="1"/>
  <c r="T2212" i="1"/>
  <c r="B2213" i="1"/>
  <c r="C2213" i="1"/>
  <c r="D2213" i="1"/>
  <c r="E2213" i="1"/>
  <c r="F2213" i="1"/>
  <c r="G2213" i="1"/>
  <c r="J2213" i="1"/>
  <c r="M2213" i="1" s="1"/>
  <c r="O2213" i="1"/>
  <c r="P2213" i="1"/>
  <c r="Q2213" i="1"/>
  <c r="R2213" i="1"/>
  <c r="S2213" i="1"/>
  <c r="T2213" i="1"/>
  <c r="B2214" i="1"/>
  <c r="C2214" i="1"/>
  <c r="D2214" i="1"/>
  <c r="E2214" i="1"/>
  <c r="F2214" i="1"/>
  <c r="G2214" i="1"/>
  <c r="J2214" i="1"/>
  <c r="M2214" i="1" s="1"/>
  <c r="O2214" i="1"/>
  <c r="P2214" i="1"/>
  <c r="Q2214" i="1"/>
  <c r="R2214" i="1"/>
  <c r="S2214" i="1"/>
  <c r="T2214" i="1"/>
  <c r="B2215" i="1"/>
  <c r="C2215" i="1"/>
  <c r="D2215" i="1"/>
  <c r="E2215" i="1"/>
  <c r="F2215" i="1"/>
  <c r="G2215" i="1"/>
  <c r="J2215" i="1"/>
  <c r="M2215" i="1" s="1"/>
  <c r="O2215" i="1"/>
  <c r="P2215" i="1"/>
  <c r="Q2215" i="1"/>
  <c r="R2215" i="1"/>
  <c r="S2215" i="1"/>
  <c r="T2215" i="1"/>
  <c r="B2216" i="1"/>
  <c r="C2216" i="1"/>
  <c r="D2216" i="1"/>
  <c r="E2216" i="1"/>
  <c r="F2216" i="1"/>
  <c r="G2216" i="1"/>
  <c r="J2216" i="1"/>
  <c r="M2216" i="1" s="1"/>
  <c r="O2216" i="1"/>
  <c r="P2216" i="1"/>
  <c r="Q2216" i="1"/>
  <c r="R2216" i="1"/>
  <c r="S2216" i="1"/>
  <c r="T2216" i="1"/>
  <c r="B2217" i="1"/>
  <c r="C2217" i="1"/>
  <c r="D2217" i="1"/>
  <c r="E2217" i="1"/>
  <c r="F2217" i="1"/>
  <c r="G2217" i="1"/>
  <c r="J2217" i="1"/>
  <c r="M2217" i="1" s="1"/>
  <c r="O2217" i="1"/>
  <c r="P2217" i="1"/>
  <c r="Q2217" i="1"/>
  <c r="R2217" i="1"/>
  <c r="S2217" i="1"/>
  <c r="T2217" i="1"/>
  <c r="B2218" i="1"/>
  <c r="C2218" i="1"/>
  <c r="D2218" i="1"/>
  <c r="E2218" i="1"/>
  <c r="F2218" i="1"/>
  <c r="G2218" i="1"/>
  <c r="J2218" i="1"/>
  <c r="M2218" i="1" s="1"/>
  <c r="O2218" i="1"/>
  <c r="P2218" i="1"/>
  <c r="Q2218" i="1"/>
  <c r="R2218" i="1"/>
  <c r="S2218" i="1"/>
  <c r="T2218" i="1"/>
  <c r="B2219" i="1"/>
  <c r="C2219" i="1"/>
  <c r="D2219" i="1"/>
  <c r="E2219" i="1"/>
  <c r="F2219" i="1"/>
  <c r="G2219" i="1"/>
  <c r="J2219" i="1"/>
  <c r="M2219" i="1" s="1"/>
  <c r="O2219" i="1"/>
  <c r="P2219" i="1"/>
  <c r="Q2219" i="1"/>
  <c r="R2219" i="1"/>
  <c r="S2219" i="1"/>
  <c r="T2219" i="1"/>
  <c r="B2220" i="1"/>
  <c r="C2220" i="1"/>
  <c r="D2220" i="1"/>
  <c r="E2220" i="1"/>
  <c r="F2220" i="1"/>
  <c r="G2220" i="1"/>
  <c r="J2220" i="1"/>
  <c r="M2220" i="1" s="1"/>
  <c r="O2220" i="1"/>
  <c r="P2220" i="1"/>
  <c r="Q2220" i="1"/>
  <c r="R2220" i="1"/>
  <c r="S2220" i="1"/>
  <c r="T2220" i="1"/>
  <c r="B2221" i="1"/>
  <c r="C2221" i="1"/>
  <c r="D2221" i="1"/>
  <c r="E2221" i="1"/>
  <c r="F2221" i="1"/>
  <c r="G2221" i="1"/>
  <c r="J2221" i="1"/>
  <c r="M2221" i="1" s="1"/>
  <c r="O2221" i="1"/>
  <c r="P2221" i="1"/>
  <c r="Q2221" i="1"/>
  <c r="R2221" i="1"/>
  <c r="S2221" i="1"/>
  <c r="T2221" i="1"/>
  <c r="B2222" i="1"/>
  <c r="C2222" i="1"/>
  <c r="D2222" i="1"/>
  <c r="E2222" i="1"/>
  <c r="F2222" i="1"/>
  <c r="G2222" i="1"/>
  <c r="J2222" i="1"/>
  <c r="M2222" i="1" s="1"/>
  <c r="O2222" i="1"/>
  <c r="P2222" i="1"/>
  <c r="Q2222" i="1"/>
  <c r="R2222" i="1"/>
  <c r="S2222" i="1"/>
  <c r="T2222" i="1"/>
  <c r="B2223" i="1"/>
  <c r="C2223" i="1"/>
  <c r="D2223" i="1"/>
  <c r="E2223" i="1"/>
  <c r="F2223" i="1"/>
  <c r="G2223" i="1"/>
  <c r="J2223" i="1"/>
  <c r="M2223" i="1" s="1"/>
  <c r="O2223" i="1"/>
  <c r="P2223" i="1"/>
  <c r="Q2223" i="1"/>
  <c r="R2223" i="1"/>
  <c r="S2223" i="1"/>
  <c r="T2223" i="1"/>
  <c r="B2224" i="1"/>
  <c r="C2224" i="1"/>
  <c r="D2224" i="1"/>
  <c r="E2224" i="1"/>
  <c r="F2224" i="1"/>
  <c r="G2224" i="1"/>
  <c r="J2224" i="1"/>
  <c r="M2224" i="1" s="1"/>
  <c r="O2224" i="1"/>
  <c r="P2224" i="1"/>
  <c r="Q2224" i="1"/>
  <c r="R2224" i="1"/>
  <c r="S2224" i="1"/>
  <c r="T2224" i="1"/>
  <c r="B2225" i="1"/>
  <c r="C2225" i="1"/>
  <c r="D2225" i="1"/>
  <c r="E2225" i="1"/>
  <c r="F2225" i="1"/>
  <c r="G2225" i="1"/>
  <c r="J2225" i="1"/>
  <c r="M2225" i="1" s="1"/>
  <c r="O2225" i="1"/>
  <c r="P2225" i="1"/>
  <c r="Q2225" i="1"/>
  <c r="R2225" i="1"/>
  <c r="S2225" i="1"/>
  <c r="T2225" i="1"/>
  <c r="B2226" i="1"/>
  <c r="C2226" i="1"/>
  <c r="D2226" i="1"/>
  <c r="E2226" i="1"/>
  <c r="F2226" i="1"/>
  <c r="G2226" i="1"/>
  <c r="J2226" i="1"/>
  <c r="M2226" i="1" s="1"/>
  <c r="O2226" i="1"/>
  <c r="P2226" i="1"/>
  <c r="Q2226" i="1"/>
  <c r="R2226" i="1"/>
  <c r="S2226" i="1"/>
  <c r="T2226" i="1"/>
  <c r="B2227" i="1"/>
  <c r="C2227" i="1"/>
  <c r="D2227" i="1"/>
  <c r="E2227" i="1"/>
  <c r="F2227" i="1"/>
  <c r="G2227" i="1"/>
  <c r="J2227" i="1"/>
  <c r="M2227" i="1" s="1"/>
  <c r="O2227" i="1"/>
  <c r="P2227" i="1"/>
  <c r="Q2227" i="1"/>
  <c r="R2227" i="1"/>
  <c r="S2227" i="1"/>
  <c r="T2227" i="1"/>
  <c r="B2228" i="1"/>
  <c r="C2228" i="1"/>
  <c r="D2228" i="1"/>
  <c r="E2228" i="1"/>
  <c r="F2228" i="1"/>
  <c r="G2228" i="1"/>
  <c r="J2228" i="1"/>
  <c r="M2228" i="1" s="1"/>
  <c r="O2228" i="1"/>
  <c r="P2228" i="1"/>
  <c r="Q2228" i="1"/>
  <c r="R2228" i="1"/>
  <c r="S2228" i="1"/>
  <c r="T2228" i="1"/>
  <c r="B2229" i="1"/>
  <c r="C2229" i="1"/>
  <c r="D2229" i="1"/>
  <c r="E2229" i="1"/>
  <c r="F2229" i="1"/>
  <c r="G2229" i="1"/>
  <c r="J2229" i="1"/>
  <c r="M2229" i="1" s="1"/>
  <c r="O2229" i="1"/>
  <c r="P2229" i="1"/>
  <c r="Q2229" i="1"/>
  <c r="R2229" i="1"/>
  <c r="S2229" i="1"/>
  <c r="T2229" i="1"/>
  <c r="B2230" i="1"/>
  <c r="C2230" i="1"/>
  <c r="D2230" i="1"/>
  <c r="E2230" i="1"/>
  <c r="F2230" i="1"/>
  <c r="G2230" i="1"/>
  <c r="J2230" i="1"/>
  <c r="M2230" i="1" s="1"/>
  <c r="O2230" i="1"/>
  <c r="P2230" i="1"/>
  <c r="Q2230" i="1"/>
  <c r="R2230" i="1"/>
  <c r="S2230" i="1"/>
  <c r="T2230" i="1"/>
  <c r="B2231" i="1"/>
  <c r="C2231" i="1"/>
  <c r="D2231" i="1"/>
  <c r="E2231" i="1"/>
  <c r="F2231" i="1"/>
  <c r="G2231" i="1"/>
  <c r="J2231" i="1"/>
  <c r="M2231" i="1" s="1"/>
  <c r="O2231" i="1"/>
  <c r="P2231" i="1"/>
  <c r="Q2231" i="1"/>
  <c r="R2231" i="1"/>
  <c r="S2231" i="1"/>
  <c r="T2231" i="1"/>
  <c r="B2232" i="1"/>
  <c r="C2232" i="1"/>
  <c r="D2232" i="1"/>
  <c r="E2232" i="1"/>
  <c r="F2232" i="1"/>
  <c r="G2232" i="1"/>
  <c r="J2232" i="1"/>
  <c r="M2232" i="1" s="1"/>
  <c r="O2232" i="1"/>
  <c r="P2232" i="1"/>
  <c r="Q2232" i="1"/>
  <c r="R2232" i="1"/>
  <c r="S2232" i="1"/>
  <c r="T2232" i="1"/>
  <c r="B2233" i="1"/>
  <c r="C2233" i="1"/>
  <c r="D2233" i="1"/>
  <c r="E2233" i="1"/>
  <c r="F2233" i="1"/>
  <c r="G2233" i="1"/>
  <c r="J2233" i="1"/>
  <c r="M2233" i="1" s="1"/>
  <c r="O2233" i="1"/>
  <c r="P2233" i="1"/>
  <c r="Q2233" i="1"/>
  <c r="R2233" i="1"/>
  <c r="S2233" i="1"/>
  <c r="T2233" i="1"/>
  <c r="B2234" i="1"/>
  <c r="C2234" i="1"/>
  <c r="D2234" i="1"/>
  <c r="E2234" i="1"/>
  <c r="F2234" i="1"/>
  <c r="G2234" i="1"/>
  <c r="J2234" i="1"/>
  <c r="M2234" i="1" s="1"/>
  <c r="O2234" i="1"/>
  <c r="P2234" i="1"/>
  <c r="Q2234" i="1"/>
  <c r="R2234" i="1"/>
  <c r="S2234" i="1"/>
  <c r="T2234" i="1"/>
  <c r="B2235" i="1"/>
  <c r="C2235" i="1"/>
  <c r="D2235" i="1"/>
  <c r="E2235" i="1"/>
  <c r="F2235" i="1"/>
  <c r="G2235" i="1"/>
  <c r="J2235" i="1"/>
  <c r="M2235" i="1" s="1"/>
  <c r="O2235" i="1"/>
  <c r="P2235" i="1"/>
  <c r="Q2235" i="1"/>
  <c r="R2235" i="1"/>
  <c r="S2235" i="1"/>
  <c r="T2235" i="1"/>
  <c r="B2236" i="1"/>
  <c r="C2236" i="1"/>
  <c r="D2236" i="1"/>
  <c r="E2236" i="1"/>
  <c r="F2236" i="1"/>
  <c r="G2236" i="1"/>
  <c r="J2236" i="1"/>
  <c r="M2236" i="1" s="1"/>
  <c r="O2236" i="1"/>
  <c r="P2236" i="1"/>
  <c r="Q2236" i="1"/>
  <c r="R2236" i="1"/>
  <c r="S2236" i="1"/>
  <c r="T2236" i="1"/>
  <c r="B2237" i="1"/>
  <c r="C2237" i="1"/>
  <c r="D2237" i="1"/>
  <c r="E2237" i="1"/>
  <c r="F2237" i="1"/>
  <c r="G2237" i="1"/>
  <c r="J2237" i="1"/>
  <c r="M2237" i="1" s="1"/>
  <c r="O2237" i="1"/>
  <c r="P2237" i="1"/>
  <c r="Q2237" i="1"/>
  <c r="R2237" i="1"/>
  <c r="S2237" i="1"/>
  <c r="T2237" i="1"/>
  <c r="B2238" i="1"/>
  <c r="C2238" i="1"/>
  <c r="D2238" i="1"/>
  <c r="E2238" i="1"/>
  <c r="F2238" i="1"/>
  <c r="G2238" i="1"/>
  <c r="J2238" i="1"/>
  <c r="M2238" i="1" s="1"/>
  <c r="O2238" i="1"/>
  <c r="P2238" i="1"/>
  <c r="Q2238" i="1"/>
  <c r="R2238" i="1"/>
  <c r="S2238" i="1"/>
  <c r="T2238" i="1"/>
  <c r="B2239" i="1"/>
  <c r="C2239" i="1"/>
  <c r="D2239" i="1"/>
  <c r="E2239" i="1"/>
  <c r="F2239" i="1"/>
  <c r="G2239" i="1"/>
  <c r="J2239" i="1"/>
  <c r="M2239" i="1" s="1"/>
  <c r="O2239" i="1"/>
  <c r="P2239" i="1"/>
  <c r="Q2239" i="1"/>
  <c r="R2239" i="1"/>
  <c r="S2239" i="1"/>
  <c r="T2239" i="1"/>
  <c r="B2240" i="1"/>
  <c r="C2240" i="1"/>
  <c r="D2240" i="1"/>
  <c r="E2240" i="1"/>
  <c r="F2240" i="1"/>
  <c r="G2240" i="1"/>
  <c r="J2240" i="1"/>
  <c r="M2240" i="1" s="1"/>
  <c r="O2240" i="1"/>
  <c r="P2240" i="1"/>
  <c r="Q2240" i="1"/>
  <c r="R2240" i="1"/>
  <c r="S2240" i="1"/>
  <c r="T2240" i="1"/>
  <c r="B2241" i="1"/>
  <c r="C2241" i="1"/>
  <c r="D2241" i="1"/>
  <c r="E2241" i="1"/>
  <c r="F2241" i="1"/>
  <c r="G2241" i="1"/>
  <c r="J2241" i="1"/>
  <c r="M2241" i="1" s="1"/>
  <c r="O2241" i="1"/>
  <c r="P2241" i="1"/>
  <c r="Q2241" i="1"/>
  <c r="R2241" i="1"/>
  <c r="S2241" i="1"/>
  <c r="T2241" i="1"/>
  <c r="B2242" i="1"/>
  <c r="C2242" i="1"/>
  <c r="D2242" i="1"/>
  <c r="E2242" i="1"/>
  <c r="F2242" i="1"/>
  <c r="G2242" i="1"/>
  <c r="J2242" i="1"/>
  <c r="M2242" i="1" s="1"/>
  <c r="O2242" i="1"/>
  <c r="P2242" i="1"/>
  <c r="Q2242" i="1"/>
  <c r="R2242" i="1"/>
  <c r="S2242" i="1"/>
  <c r="T2242" i="1"/>
  <c r="B2243" i="1"/>
  <c r="C2243" i="1"/>
  <c r="D2243" i="1"/>
  <c r="E2243" i="1"/>
  <c r="F2243" i="1"/>
  <c r="G2243" i="1"/>
  <c r="J2243" i="1"/>
  <c r="M2243" i="1" s="1"/>
  <c r="O2243" i="1"/>
  <c r="P2243" i="1"/>
  <c r="Q2243" i="1"/>
  <c r="R2243" i="1"/>
  <c r="S2243" i="1"/>
  <c r="T2243" i="1"/>
  <c r="B2244" i="1"/>
  <c r="C2244" i="1"/>
  <c r="D2244" i="1"/>
  <c r="E2244" i="1"/>
  <c r="F2244" i="1"/>
  <c r="G2244" i="1"/>
  <c r="J2244" i="1"/>
  <c r="M2244" i="1" s="1"/>
  <c r="O2244" i="1"/>
  <c r="P2244" i="1"/>
  <c r="Q2244" i="1"/>
  <c r="R2244" i="1"/>
  <c r="S2244" i="1"/>
  <c r="T2244" i="1"/>
  <c r="B2245" i="1"/>
  <c r="C2245" i="1"/>
  <c r="D2245" i="1"/>
  <c r="E2245" i="1"/>
  <c r="F2245" i="1"/>
  <c r="G2245" i="1"/>
  <c r="J2245" i="1"/>
  <c r="M2245" i="1" s="1"/>
  <c r="O2245" i="1"/>
  <c r="P2245" i="1"/>
  <c r="Q2245" i="1"/>
  <c r="R2245" i="1"/>
  <c r="S2245" i="1"/>
  <c r="T2245" i="1"/>
  <c r="B2246" i="1"/>
  <c r="C2246" i="1"/>
  <c r="D2246" i="1"/>
  <c r="E2246" i="1"/>
  <c r="F2246" i="1"/>
  <c r="G2246" i="1"/>
  <c r="J2246" i="1"/>
  <c r="M2246" i="1" s="1"/>
  <c r="O2246" i="1"/>
  <c r="P2246" i="1"/>
  <c r="Q2246" i="1"/>
  <c r="R2246" i="1"/>
  <c r="S2246" i="1"/>
  <c r="T2246" i="1"/>
  <c r="B2247" i="1"/>
  <c r="C2247" i="1"/>
  <c r="D2247" i="1"/>
  <c r="E2247" i="1"/>
  <c r="F2247" i="1"/>
  <c r="G2247" i="1"/>
  <c r="J2247" i="1"/>
  <c r="M2247" i="1" s="1"/>
  <c r="O2247" i="1"/>
  <c r="P2247" i="1"/>
  <c r="Q2247" i="1"/>
  <c r="R2247" i="1"/>
  <c r="S2247" i="1"/>
  <c r="T2247" i="1"/>
  <c r="B2248" i="1"/>
  <c r="C2248" i="1"/>
  <c r="D2248" i="1"/>
  <c r="E2248" i="1"/>
  <c r="F2248" i="1"/>
  <c r="G2248" i="1"/>
  <c r="J2248" i="1"/>
  <c r="M2248" i="1" s="1"/>
  <c r="O2248" i="1"/>
  <c r="P2248" i="1"/>
  <c r="Q2248" i="1"/>
  <c r="R2248" i="1"/>
  <c r="S2248" i="1"/>
  <c r="T2248" i="1"/>
  <c r="B2249" i="1"/>
  <c r="C2249" i="1"/>
  <c r="D2249" i="1"/>
  <c r="E2249" i="1"/>
  <c r="F2249" i="1"/>
  <c r="G2249" i="1"/>
  <c r="J2249" i="1"/>
  <c r="M2249" i="1" s="1"/>
  <c r="O2249" i="1"/>
  <c r="P2249" i="1"/>
  <c r="Q2249" i="1"/>
  <c r="R2249" i="1"/>
  <c r="S2249" i="1"/>
  <c r="T2249" i="1"/>
  <c r="B2250" i="1"/>
  <c r="C2250" i="1"/>
  <c r="D2250" i="1"/>
  <c r="E2250" i="1"/>
  <c r="F2250" i="1"/>
  <c r="G2250" i="1"/>
  <c r="J2250" i="1"/>
  <c r="M2250" i="1" s="1"/>
  <c r="O2250" i="1"/>
  <c r="P2250" i="1"/>
  <c r="Q2250" i="1"/>
  <c r="R2250" i="1"/>
  <c r="S2250" i="1"/>
  <c r="T2250" i="1"/>
  <c r="B2251" i="1"/>
  <c r="C2251" i="1"/>
  <c r="D2251" i="1"/>
  <c r="E2251" i="1"/>
  <c r="F2251" i="1"/>
  <c r="G2251" i="1"/>
  <c r="J2251" i="1"/>
  <c r="M2251" i="1" s="1"/>
  <c r="O2251" i="1"/>
  <c r="P2251" i="1"/>
  <c r="Q2251" i="1"/>
  <c r="R2251" i="1"/>
  <c r="S2251" i="1"/>
  <c r="T2251" i="1"/>
  <c r="B2252" i="1"/>
  <c r="C2252" i="1"/>
  <c r="D2252" i="1"/>
  <c r="E2252" i="1"/>
  <c r="F2252" i="1"/>
  <c r="G2252" i="1"/>
  <c r="J2252" i="1"/>
  <c r="M2252" i="1" s="1"/>
  <c r="O2252" i="1"/>
  <c r="P2252" i="1"/>
  <c r="Q2252" i="1"/>
  <c r="R2252" i="1"/>
  <c r="S2252" i="1"/>
  <c r="T2252" i="1"/>
  <c r="B2253" i="1"/>
  <c r="C2253" i="1"/>
  <c r="D2253" i="1"/>
  <c r="E2253" i="1"/>
  <c r="F2253" i="1"/>
  <c r="G2253" i="1"/>
  <c r="J2253" i="1"/>
  <c r="M2253" i="1" s="1"/>
  <c r="O2253" i="1"/>
  <c r="P2253" i="1"/>
  <c r="Q2253" i="1"/>
  <c r="R2253" i="1"/>
  <c r="S2253" i="1"/>
  <c r="T2253" i="1"/>
  <c r="B2254" i="1"/>
  <c r="C2254" i="1"/>
  <c r="D2254" i="1"/>
  <c r="E2254" i="1"/>
  <c r="F2254" i="1"/>
  <c r="G2254" i="1"/>
  <c r="J2254" i="1"/>
  <c r="M2254" i="1" s="1"/>
  <c r="O2254" i="1"/>
  <c r="P2254" i="1"/>
  <c r="Q2254" i="1"/>
  <c r="R2254" i="1"/>
  <c r="S2254" i="1"/>
  <c r="T2254" i="1"/>
  <c r="B2255" i="1"/>
  <c r="C2255" i="1"/>
  <c r="D2255" i="1"/>
  <c r="E2255" i="1"/>
  <c r="F2255" i="1"/>
  <c r="G2255" i="1"/>
  <c r="J2255" i="1"/>
  <c r="M2255" i="1" s="1"/>
  <c r="O2255" i="1"/>
  <c r="P2255" i="1"/>
  <c r="Q2255" i="1"/>
  <c r="R2255" i="1"/>
  <c r="S2255" i="1"/>
  <c r="T2255" i="1"/>
  <c r="B2256" i="1"/>
  <c r="C2256" i="1"/>
  <c r="D2256" i="1"/>
  <c r="E2256" i="1"/>
  <c r="F2256" i="1"/>
  <c r="G2256" i="1"/>
  <c r="J2256" i="1"/>
  <c r="M2256" i="1" s="1"/>
  <c r="O2256" i="1"/>
  <c r="P2256" i="1"/>
  <c r="Q2256" i="1"/>
  <c r="R2256" i="1"/>
  <c r="S2256" i="1"/>
  <c r="T2256" i="1"/>
  <c r="B2257" i="1"/>
  <c r="C2257" i="1"/>
  <c r="D2257" i="1"/>
  <c r="E2257" i="1"/>
  <c r="F2257" i="1"/>
  <c r="G2257" i="1"/>
  <c r="J2257" i="1"/>
  <c r="M2257" i="1" s="1"/>
  <c r="O2257" i="1"/>
  <c r="P2257" i="1"/>
  <c r="Q2257" i="1"/>
  <c r="R2257" i="1"/>
  <c r="S2257" i="1"/>
  <c r="T2257" i="1"/>
  <c r="B2258" i="1"/>
  <c r="C2258" i="1"/>
  <c r="D2258" i="1"/>
  <c r="E2258" i="1"/>
  <c r="F2258" i="1"/>
  <c r="G2258" i="1"/>
  <c r="J2258" i="1"/>
  <c r="M2258" i="1" s="1"/>
  <c r="O2258" i="1"/>
  <c r="P2258" i="1"/>
  <c r="Q2258" i="1"/>
  <c r="R2258" i="1"/>
  <c r="S2258" i="1"/>
  <c r="T2258" i="1"/>
  <c r="B2259" i="1"/>
  <c r="C2259" i="1"/>
  <c r="D2259" i="1"/>
  <c r="E2259" i="1"/>
  <c r="F2259" i="1"/>
  <c r="G2259" i="1"/>
  <c r="J2259" i="1"/>
  <c r="M2259" i="1" s="1"/>
  <c r="O2259" i="1"/>
  <c r="P2259" i="1"/>
  <c r="Q2259" i="1"/>
  <c r="R2259" i="1"/>
  <c r="S2259" i="1"/>
  <c r="T2259" i="1"/>
  <c r="B2260" i="1"/>
  <c r="C2260" i="1"/>
  <c r="D2260" i="1"/>
  <c r="E2260" i="1"/>
  <c r="F2260" i="1"/>
  <c r="G2260" i="1"/>
  <c r="J2260" i="1"/>
  <c r="M2260" i="1" s="1"/>
  <c r="O2260" i="1"/>
  <c r="P2260" i="1"/>
  <c r="Q2260" i="1"/>
  <c r="R2260" i="1"/>
  <c r="S2260" i="1"/>
  <c r="T2260" i="1"/>
  <c r="B2261" i="1"/>
  <c r="C2261" i="1"/>
  <c r="D2261" i="1"/>
  <c r="E2261" i="1"/>
  <c r="F2261" i="1"/>
  <c r="G2261" i="1"/>
  <c r="J2261" i="1"/>
  <c r="M2261" i="1" s="1"/>
  <c r="O2261" i="1"/>
  <c r="P2261" i="1"/>
  <c r="Q2261" i="1"/>
  <c r="R2261" i="1"/>
  <c r="S2261" i="1"/>
  <c r="T2261" i="1"/>
  <c r="B2262" i="1"/>
  <c r="C2262" i="1"/>
  <c r="D2262" i="1"/>
  <c r="E2262" i="1"/>
  <c r="F2262" i="1"/>
  <c r="G2262" i="1"/>
  <c r="J2262" i="1"/>
  <c r="M2262" i="1" s="1"/>
  <c r="O2262" i="1"/>
  <c r="P2262" i="1"/>
  <c r="Q2262" i="1"/>
  <c r="R2262" i="1"/>
  <c r="S2262" i="1"/>
  <c r="T2262" i="1"/>
  <c r="B2263" i="1"/>
  <c r="C2263" i="1"/>
  <c r="D2263" i="1"/>
  <c r="E2263" i="1"/>
  <c r="F2263" i="1"/>
  <c r="G2263" i="1"/>
  <c r="J2263" i="1"/>
  <c r="M2263" i="1" s="1"/>
  <c r="O2263" i="1"/>
  <c r="P2263" i="1"/>
  <c r="Q2263" i="1"/>
  <c r="R2263" i="1"/>
  <c r="S2263" i="1"/>
  <c r="T2263" i="1"/>
  <c r="B2264" i="1"/>
  <c r="C2264" i="1"/>
  <c r="D2264" i="1"/>
  <c r="E2264" i="1"/>
  <c r="F2264" i="1"/>
  <c r="G2264" i="1"/>
  <c r="J2264" i="1"/>
  <c r="M2264" i="1" s="1"/>
  <c r="O2264" i="1"/>
  <c r="P2264" i="1"/>
  <c r="Q2264" i="1"/>
  <c r="R2264" i="1"/>
  <c r="S2264" i="1"/>
  <c r="T2264" i="1"/>
  <c r="B2265" i="1"/>
  <c r="C2265" i="1"/>
  <c r="D2265" i="1"/>
  <c r="E2265" i="1"/>
  <c r="F2265" i="1"/>
  <c r="G2265" i="1"/>
  <c r="J2265" i="1"/>
  <c r="M2265" i="1" s="1"/>
  <c r="O2265" i="1"/>
  <c r="P2265" i="1"/>
  <c r="Q2265" i="1"/>
  <c r="R2265" i="1"/>
  <c r="S2265" i="1"/>
  <c r="T2265" i="1"/>
  <c r="B2266" i="1"/>
  <c r="C2266" i="1"/>
  <c r="D2266" i="1"/>
  <c r="E2266" i="1"/>
  <c r="F2266" i="1"/>
  <c r="G2266" i="1"/>
  <c r="J2266" i="1"/>
  <c r="M2266" i="1" s="1"/>
  <c r="O2266" i="1"/>
  <c r="P2266" i="1"/>
  <c r="Q2266" i="1"/>
  <c r="R2266" i="1"/>
  <c r="S2266" i="1"/>
  <c r="T2266" i="1"/>
  <c r="B2267" i="1"/>
  <c r="C2267" i="1"/>
  <c r="D2267" i="1"/>
  <c r="E2267" i="1"/>
  <c r="F2267" i="1"/>
  <c r="G2267" i="1"/>
  <c r="J2267" i="1"/>
  <c r="M2267" i="1" s="1"/>
  <c r="O2267" i="1"/>
  <c r="P2267" i="1"/>
  <c r="Q2267" i="1"/>
  <c r="R2267" i="1"/>
  <c r="S2267" i="1"/>
  <c r="T2267" i="1"/>
  <c r="B2268" i="1"/>
  <c r="C2268" i="1"/>
  <c r="D2268" i="1"/>
  <c r="E2268" i="1"/>
  <c r="F2268" i="1"/>
  <c r="G2268" i="1"/>
  <c r="J2268" i="1"/>
  <c r="M2268" i="1" s="1"/>
  <c r="O2268" i="1"/>
  <c r="P2268" i="1"/>
  <c r="Q2268" i="1"/>
  <c r="R2268" i="1"/>
  <c r="S2268" i="1"/>
  <c r="T2268" i="1"/>
  <c r="B2269" i="1"/>
  <c r="C2269" i="1"/>
  <c r="D2269" i="1"/>
  <c r="E2269" i="1"/>
  <c r="F2269" i="1"/>
  <c r="G2269" i="1"/>
  <c r="J2269" i="1"/>
  <c r="M2269" i="1" s="1"/>
  <c r="O2269" i="1"/>
  <c r="P2269" i="1"/>
  <c r="Q2269" i="1"/>
  <c r="R2269" i="1"/>
  <c r="S2269" i="1"/>
  <c r="T2269" i="1"/>
  <c r="B2270" i="1"/>
  <c r="C2270" i="1"/>
  <c r="D2270" i="1"/>
  <c r="E2270" i="1"/>
  <c r="F2270" i="1"/>
  <c r="G2270" i="1"/>
  <c r="J2270" i="1"/>
  <c r="M2270" i="1" s="1"/>
  <c r="O2270" i="1"/>
  <c r="P2270" i="1"/>
  <c r="Q2270" i="1"/>
  <c r="R2270" i="1"/>
  <c r="S2270" i="1"/>
  <c r="T2270" i="1"/>
  <c r="B2271" i="1"/>
  <c r="C2271" i="1"/>
  <c r="D2271" i="1"/>
  <c r="E2271" i="1"/>
  <c r="F2271" i="1"/>
  <c r="G2271" i="1"/>
  <c r="J2271" i="1"/>
  <c r="M2271" i="1" s="1"/>
  <c r="O2271" i="1"/>
  <c r="P2271" i="1"/>
  <c r="Q2271" i="1"/>
  <c r="R2271" i="1"/>
  <c r="S2271" i="1"/>
  <c r="T2271" i="1"/>
  <c r="B2272" i="1"/>
  <c r="C2272" i="1"/>
  <c r="D2272" i="1"/>
  <c r="E2272" i="1"/>
  <c r="F2272" i="1"/>
  <c r="G2272" i="1"/>
  <c r="J2272" i="1"/>
  <c r="M2272" i="1" s="1"/>
  <c r="O2272" i="1"/>
  <c r="P2272" i="1"/>
  <c r="Q2272" i="1"/>
  <c r="R2272" i="1"/>
  <c r="S2272" i="1"/>
  <c r="T2272" i="1"/>
  <c r="B2273" i="1"/>
  <c r="C2273" i="1"/>
  <c r="D2273" i="1"/>
  <c r="E2273" i="1"/>
  <c r="F2273" i="1"/>
  <c r="G2273" i="1"/>
  <c r="J2273" i="1"/>
  <c r="M2273" i="1" s="1"/>
  <c r="O2273" i="1"/>
  <c r="P2273" i="1"/>
  <c r="Q2273" i="1"/>
  <c r="R2273" i="1"/>
  <c r="S2273" i="1"/>
  <c r="T2273" i="1"/>
  <c r="B2274" i="1"/>
  <c r="C2274" i="1"/>
  <c r="D2274" i="1"/>
  <c r="E2274" i="1"/>
  <c r="F2274" i="1"/>
  <c r="G2274" i="1"/>
  <c r="J2274" i="1"/>
  <c r="M2274" i="1" s="1"/>
  <c r="O2274" i="1"/>
  <c r="P2274" i="1"/>
  <c r="Q2274" i="1"/>
  <c r="R2274" i="1"/>
  <c r="S2274" i="1"/>
  <c r="T2274" i="1"/>
  <c r="B2275" i="1"/>
  <c r="C2275" i="1"/>
  <c r="D2275" i="1"/>
  <c r="E2275" i="1"/>
  <c r="F2275" i="1"/>
  <c r="G2275" i="1"/>
  <c r="J2275" i="1"/>
  <c r="M2275" i="1" s="1"/>
  <c r="O2275" i="1"/>
  <c r="P2275" i="1"/>
  <c r="Q2275" i="1"/>
  <c r="R2275" i="1"/>
  <c r="S2275" i="1"/>
  <c r="T2275" i="1"/>
  <c r="B2276" i="1"/>
  <c r="C2276" i="1"/>
  <c r="D2276" i="1"/>
  <c r="E2276" i="1"/>
  <c r="F2276" i="1"/>
  <c r="G2276" i="1"/>
  <c r="J2276" i="1"/>
  <c r="M2276" i="1" s="1"/>
  <c r="O2276" i="1"/>
  <c r="P2276" i="1"/>
  <c r="Q2276" i="1"/>
  <c r="R2276" i="1"/>
  <c r="S2276" i="1"/>
  <c r="T2276" i="1"/>
  <c r="B2277" i="1"/>
  <c r="C2277" i="1"/>
  <c r="D2277" i="1"/>
  <c r="E2277" i="1"/>
  <c r="F2277" i="1"/>
  <c r="G2277" i="1"/>
  <c r="J2277" i="1"/>
  <c r="M2277" i="1" s="1"/>
  <c r="O2277" i="1"/>
  <c r="P2277" i="1"/>
  <c r="Q2277" i="1"/>
  <c r="R2277" i="1"/>
  <c r="S2277" i="1"/>
  <c r="T2277" i="1"/>
  <c r="B2278" i="1"/>
  <c r="C2278" i="1"/>
  <c r="D2278" i="1"/>
  <c r="E2278" i="1"/>
  <c r="F2278" i="1"/>
  <c r="G2278" i="1"/>
  <c r="J2278" i="1"/>
  <c r="M2278" i="1" s="1"/>
  <c r="O2278" i="1"/>
  <c r="P2278" i="1"/>
  <c r="Q2278" i="1"/>
  <c r="R2278" i="1"/>
  <c r="S2278" i="1"/>
  <c r="T2278" i="1"/>
  <c r="B2279" i="1"/>
  <c r="C2279" i="1"/>
  <c r="D2279" i="1"/>
  <c r="E2279" i="1"/>
  <c r="F2279" i="1"/>
  <c r="G2279" i="1"/>
  <c r="J2279" i="1"/>
  <c r="M2279" i="1" s="1"/>
  <c r="O2279" i="1"/>
  <c r="P2279" i="1"/>
  <c r="Q2279" i="1"/>
  <c r="R2279" i="1"/>
  <c r="S2279" i="1"/>
  <c r="T2279" i="1"/>
  <c r="B2280" i="1"/>
  <c r="C2280" i="1"/>
  <c r="D2280" i="1"/>
  <c r="E2280" i="1"/>
  <c r="F2280" i="1"/>
  <c r="G2280" i="1"/>
  <c r="J2280" i="1"/>
  <c r="M2280" i="1" s="1"/>
  <c r="O2280" i="1"/>
  <c r="P2280" i="1"/>
  <c r="Q2280" i="1"/>
  <c r="R2280" i="1"/>
  <c r="S2280" i="1"/>
  <c r="T2280" i="1"/>
  <c r="B2281" i="1"/>
  <c r="C2281" i="1"/>
  <c r="D2281" i="1"/>
  <c r="E2281" i="1"/>
  <c r="F2281" i="1"/>
  <c r="G2281" i="1"/>
  <c r="J2281" i="1"/>
  <c r="M2281" i="1" s="1"/>
  <c r="O2281" i="1"/>
  <c r="P2281" i="1"/>
  <c r="Q2281" i="1"/>
  <c r="R2281" i="1"/>
  <c r="S2281" i="1"/>
  <c r="T2281" i="1"/>
  <c r="B2282" i="1"/>
  <c r="C2282" i="1"/>
  <c r="D2282" i="1"/>
  <c r="E2282" i="1"/>
  <c r="F2282" i="1"/>
  <c r="G2282" i="1"/>
  <c r="J2282" i="1"/>
  <c r="M2282" i="1" s="1"/>
  <c r="O2282" i="1"/>
  <c r="P2282" i="1"/>
  <c r="Q2282" i="1"/>
  <c r="R2282" i="1"/>
  <c r="S2282" i="1"/>
  <c r="T2282" i="1"/>
  <c r="B2283" i="1"/>
  <c r="C2283" i="1"/>
  <c r="D2283" i="1"/>
  <c r="E2283" i="1"/>
  <c r="F2283" i="1"/>
  <c r="G2283" i="1"/>
  <c r="J2283" i="1"/>
  <c r="M2283" i="1" s="1"/>
  <c r="O2283" i="1"/>
  <c r="P2283" i="1"/>
  <c r="Q2283" i="1"/>
  <c r="R2283" i="1"/>
  <c r="S2283" i="1"/>
  <c r="T2283" i="1"/>
  <c r="B2284" i="1"/>
  <c r="C2284" i="1"/>
  <c r="D2284" i="1"/>
  <c r="E2284" i="1"/>
  <c r="F2284" i="1"/>
  <c r="G2284" i="1"/>
  <c r="J2284" i="1"/>
  <c r="M2284" i="1" s="1"/>
  <c r="O2284" i="1"/>
  <c r="P2284" i="1"/>
  <c r="Q2284" i="1"/>
  <c r="R2284" i="1"/>
  <c r="S2284" i="1"/>
  <c r="T2284" i="1"/>
  <c r="B2285" i="1"/>
  <c r="C2285" i="1"/>
  <c r="D2285" i="1"/>
  <c r="E2285" i="1"/>
  <c r="F2285" i="1"/>
  <c r="G2285" i="1"/>
  <c r="J2285" i="1"/>
  <c r="M2285" i="1" s="1"/>
  <c r="O2285" i="1"/>
  <c r="P2285" i="1"/>
  <c r="Q2285" i="1"/>
  <c r="R2285" i="1"/>
  <c r="S2285" i="1"/>
  <c r="T2285" i="1"/>
  <c r="B2286" i="1"/>
  <c r="C2286" i="1"/>
  <c r="D2286" i="1"/>
  <c r="E2286" i="1"/>
  <c r="F2286" i="1"/>
  <c r="G2286" i="1"/>
  <c r="J2286" i="1"/>
  <c r="M2286" i="1" s="1"/>
  <c r="O2286" i="1"/>
  <c r="P2286" i="1"/>
  <c r="Q2286" i="1"/>
  <c r="R2286" i="1"/>
  <c r="S2286" i="1"/>
  <c r="T2286" i="1"/>
  <c r="B2287" i="1"/>
  <c r="C2287" i="1"/>
  <c r="D2287" i="1"/>
  <c r="E2287" i="1"/>
  <c r="F2287" i="1"/>
  <c r="G2287" i="1"/>
  <c r="J2287" i="1"/>
  <c r="M2287" i="1" s="1"/>
  <c r="O2287" i="1"/>
  <c r="P2287" i="1"/>
  <c r="Q2287" i="1"/>
  <c r="R2287" i="1"/>
  <c r="S2287" i="1"/>
  <c r="T2287" i="1"/>
  <c r="B2288" i="1"/>
  <c r="C2288" i="1"/>
  <c r="D2288" i="1"/>
  <c r="E2288" i="1"/>
  <c r="F2288" i="1"/>
  <c r="G2288" i="1"/>
  <c r="J2288" i="1"/>
  <c r="M2288" i="1" s="1"/>
  <c r="O2288" i="1"/>
  <c r="P2288" i="1"/>
  <c r="Q2288" i="1"/>
  <c r="R2288" i="1"/>
  <c r="S2288" i="1"/>
  <c r="T2288" i="1"/>
  <c r="B2289" i="1"/>
  <c r="C2289" i="1"/>
  <c r="D2289" i="1"/>
  <c r="E2289" i="1"/>
  <c r="F2289" i="1"/>
  <c r="G2289" i="1"/>
  <c r="J2289" i="1"/>
  <c r="M2289" i="1" s="1"/>
  <c r="O2289" i="1"/>
  <c r="P2289" i="1"/>
  <c r="Q2289" i="1"/>
  <c r="R2289" i="1"/>
  <c r="S2289" i="1"/>
  <c r="T2289" i="1"/>
  <c r="B2290" i="1"/>
  <c r="C2290" i="1"/>
  <c r="D2290" i="1"/>
  <c r="E2290" i="1"/>
  <c r="F2290" i="1"/>
  <c r="G2290" i="1"/>
  <c r="J2290" i="1"/>
  <c r="M2290" i="1" s="1"/>
  <c r="O2290" i="1"/>
  <c r="P2290" i="1"/>
  <c r="Q2290" i="1"/>
  <c r="R2290" i="1"/>
  <c r="S2290" i="1"/>
  <c r="T2290" i="1"/>
  <c r="B2291" i="1"/>
  <c r="C2291" i="1"/>
  <c r="D2291" i="1"/>
  <c r="E2291" i="1"/>
  <c r="F2291" i="1"/>
  <c r="G2291" i="1"/>
  <c r="J2291" i="1"/>
  <c r="M2291" i="1" s="1"/>
  <c r="O2291" i="1"/>
  <c r="P2291" i="1"/>
  <c r="Q2291" i="1"/>
  <c r="R2291" i="1"/>
  <c r="S2291" i="1"/>
  <c r="T2291" i="1"/>
  <c r="B2292" i="1"/>
  <c r="C2292" i="1"/>
  <c r="D2292" i="1"/>
  <c r="E2292" i="1"/>
  <c r="F2292" i="1"/>
  <c r="G2292" i="1"/>
  <c r="J2292" i="1"/>
  <c r="M2292" i="1" s="1"/>
  <c r="O2292" i="1"/>
  <c r="P2292" i="1"/>
  <c r="Q2292" i="1"/>
  <c r="R2292" i="1"/>
  <c r="S2292" i="1"/>
  <c r="T2292" i="1"/>
  <c r="B2293" i="1"/>
  <c r="C2293" i="1"/>
  <c r="D2293" i="1"/>
  <c r="E2293" i="1"/>
  <c r="F2293" i="1"/>
  <c r="G2293" i="1"/>
  <c r="J2293" i="1"/>
  <c r="M2293" i="1" s="1"/>
  <c r="O2293" i="1"/>
  <c r="P2293" i="1"/>
  <c r="Q2293" i="1"/>
  <c r="R2293" i="1"/>
  <c r="S2293" i="1"/>
  <c r="T2293" i="1"/>
  <c r="B2294" i="1"/>
  <c r="C2294" i="1"/>
  <c r="D2294" i="1"/>
  <c r="E2294" i="1"/>
  <c r="F2294" i="1"/>
  <c r="G2294" i="1"/>
  <c r="J2294" i="1"/>
  <c r="M2294" i="1" s="1"/>
  <c r="O2294" i="1"/>
  <c r="P2294" i="1"/>
  <c r="Q2294" i="1"/>
  <c r="R2294" i="1"/>
  <c r="S2294" i="1"/>
  <c r="T2294" i="1"/>
  <c r="B2295" i="1"/>
  <c r="C2295" i="1"/>
  <c r="D2295" i="1"/>
  <c r="E2295" i="1"/>
  <c r="F2295" i="1"/>
  <c r="G2295" i="1"/>
  <c r="J2295" i="1"/>
  <c r="M2295" i="1" s="1"/>
  <c r="O2295" i="1"/>
  <c r="P2295" i="1"/>
  <c r="Q2295" i="1"/>
  <c r="R2295" i="1"/>
  <c r="S2295" i="1"/>
  <c r="T2295" i="1"/>
  <c r="B2296" i="1"/>
  <c r="C2296" i="1"/>
  <c r="D2296" i="1"/>
  <c r="E2296" i="1"/>
  <c r="F2296" i="1"/>
  <c r="G2296" i="1"/>
  <c r="J2296" i="1"/>
  <c r="M2296" i="1" s="1"/>
  <c r="O2296" i="1"/>
  <c r="P2296" i="1"/>
  <c r="Q2296" i="1"/>
  <c r="R2296" i="1"/>
  <c r="S2296" i="1"/>
  <c r="T2296" i="1"/>
  <c r="B2297" i="1"/>
  <c r="C2297" i="1"/>
  <c r="D2297" i="1"/>
  <c r="E2297" i="1"/>
  <c r="F2297" i="1"/>
  <c r="G2297" i="1"/>
  <c r="J2297" i="1"/>
  <c r="M2297" i="1" s="1"/>
  <c r="O2297" i="1"/>
  <c r="P2297" i="1"/>
  <c r="Q2297" i="1"/>
  <c r="R2297" i="1"/>
  <c r="S2297" i="1"/>
  <c r="T2297" i="1"/>
  <c r="B2298" i="1"/>
  <c r="C2298" i="1"/>
  <c r="D2298" i="1"/>
  <c r="E2298" i="1"/>
  <c r="F2298" i="1"/>
  <c r="G2298" i="1"/>
  <c r="J2298" i="1"/>
  <c r="M2298" i="1" s="1"/>
  <c r="O2298" i="1"/>
  <c r="P2298" i="1"/>
  <c r="Q2298" i="1"/>
  <c r="R2298" i="1"/>
  <c r="S2298" i="1"/>
  <c r="T2298" i="1"/>
  <c r="B2299" i="1"/>
  <c r="C2299" i="1"/>
  <c r="D2299" i="1"/>
  <c r="E2299" i="1"/>
  <c r="F2299" i="1"/>
  <c r="G2299" i="1"/>
  <c r="J2299" i="1"/>
  <c r="M2299" i="1" s="1"/>
  <c r="O2299" i="1"/>
  <c r="P2299" i="1"/>
  <c r="Q2299" i="1"/>
  <c r="R2299" i="1"/>
  <c r="S2299" i="1"/>
  <c r="T2299" i="1"/>
  <c r="B2300" i="1"/>
  <c r="C2300" i="1"/>
  <c r="D2300" i="1"/>
  <c r="E2300" i="1"/>
  <c r="F2300" i="1"/>
  <c r="G2300" i="1"/>
  <c r="J2300" i="1"/>
  <c r="M2300" i="1" s="1"/>
  <c r="O2300" i="1"/>
  <c r="P2300" i="1"/>
  <c r="Q2300" i="1"/>
  <c r="R2300" i="1"/>
  <c r="S2300" i="1"/>
  <c r="T2300" i="1"/>
  <c r="B2301" i="1"/>
  <c r="C2301" i="1"/>
  <c r="D2301" i="1"/>
  <c r="E2301" i="1"/>
  <c r="F2301" i="1"/>
  <c r="G2301" i="1"/>
  <c r="J2301" i="1"/>
  <c r="M2301" i="1" s="1"/>
  <c r="O2301" i="1"/>
  <c r="P2301" i="1"/>
  <c r="Q2301" i="1"/>
  <c r="R2301" i="1"/>
  <c r="S2301" i="1"/>
  <c r="T2301" i="1"/>
  <c r="B2302" i="1"/>
  <c r="C2302" i="1"/>
  <c r="D2302" i="1"/>
  <c r="E2302" i="1"/>
  <c r="F2302" i="1"/>
  <c r="G2302" i="1"/>
  <c r="J2302" i="1"/>
  <c r="M2302" i="1" s="1"/>
  <c r="O2302" i="1"/>
  <c r="P2302" i="1"/>
  <c r="Q2302" i="1"/>
  <c r="R2302" i="1"/>
  <c r="S2302" i="1"/>
  <c r="T2302" i="1"/>
  <c r="B2303" i="1"/>
  <c r="C2303" i="1"/>
  <c r="D2303" i="1"/>
  <c r="E2303" i="1"/>
  <c r="F2303" i="1"/>
  <c r="G2303" i="1"/>
  <c r="J2303" i="1"/>
  <c r="M2303" i="1" s="1"/>
  <c r="O2303" i="1"/>
  <c r="P2303" i="1"/>
  <c r="Q2303" i="1"/>
  <c r="R2303" i="1"/>
  <c r="S2303" i="1"/>
  <c r="T2303" i="1"/>
  <c r="B2304" i="1"/>
  <c r="C2304" i="1"/>
  <c r="D2304" i="1"/>
  <c r="E2304" i="1"/>
  <c r="F2304" i="1"/>
  <c r="G2304" i="1"/>
  <c r="J2304" i="1"/>
  <c r="M2304" i="1" s="1"/>
  <c r="O2304" i="1"/>
  <c r="P2304" i="1"/>
  <c r="Q2304" i="1"/>
  <c r="R2304" i="1"/>
  <c r="S2304" i="1"/>
  <c r="T2304" i="1"/>
  <c r="B2305" i="1"/>
  <c r="C2305" i="1"/>
  <c r="D2305" i="1"/>
  <c r="E2305" i="1"/>
  <c r="F2305" i="1"/>
  <c r="G2305" i="1"/>
  <c r="J2305" i="1"/>
  <c r="M2305" i="1" s="1"/>
  <c r="O2305" i="1"/>
  <c r="P2305" i="1"/>
  <c r="Q2305" i="1"/>
  <c r="R2305" i="1"/>
  <c r="S2305" i="1"/>
  <c r="T2305" i="1"/>
  <c r="B2306" i="1"/>
  <c r="C2306" i="1"/>
  <c r="D2306" i="1"/>
  <c r="E2306" i="1"/>
  <c r="F2306" i="1"/>
  <c r="G2306" i="1"/>
  <c r="J2306" i="1"/>
  <c r="M2306" i="1" s="1"/>
  <c r="O2306" i="1"/>
  <c r="P2306" i="1"/>
  <c r="Q2306" i="1"/>
  <c r="R2306" i="1"/>
  <c r="S2306" i="1"/>
  <c r="T2306" i="1"/>
  <c r="B2307" i="1"/>
  <c r="C2307" i="1"/>
  <c r="D2307" i="1"/>
  <c r="E2307" i="1"/>
  <c r="F2307" i="1"/>
  <c r="G2307" i="1"/>
  <c r="J2307" i="1"/>
  <c r="M2307" i="1" s="1"/>
  <c r="O2307" i="1"/>
  <c r="P2307" i="1"/>
  <c r="Q2307" i="1"/>
  <c r="R2307" i="1"/>
  <c r="S2307" i="1"/>
  <c r="T2307" i="1"/>
  <c r="B2308" i="1"/>
  <c r="C2308" i="1"/>
  <c r="D2308" i="1"/>
  <c r="E2308" i="1"/>
  <c r="F2308" i="1"/>
  <c r="G2308" i="1"/>
  <c r="J2308" i="1"/>
  <c r="M2308" i="1" s="1"/>
  <c r="O2308" i="1"/>
  <c r="P2308" i="1"/>
  <c r="Q2308" i="1"/>
  <c r="R2308" i="1"/>
  <c r="S2308" i="1"/>
  <c r="T2308" i="1"/>
  <c r="B2309" i="1"/>
  <c r="C2309" i="1"/>
  <c r="D2309" i="1"/>
  <c r="E2309" i="1"/>
  <c r="F2309" i="1"/>
  <c r="G2309" i="1"/>
  <c r="J2309" i="1"/>
  <c r="M2309" i="1" s="1"/>
  <c r="O2309" i="1"/>
  <c r="P2309" i="1"/>
  <c r="Q2309" i="1"/>
  <c r="R2309" i="1"/>
  <c r="S2309" i="1"/>
  <c r="T2309" i="1"/>
  <c r="B2310" i="1"/>
  <c r="C2310" i="1"/>
  <c r="D2310" i="1"/>
  <c r="E2310" i="1"/>
  <c r="F2310" i="1"/>
  <c r="G2310" i="1"/>
  <c r="J2310" i="1"/>
  <c r="M2310" i="1" s="1"/>
  <c r="O2310" i="1"/>
  <c r="P2310" i="1"/>
  <c r="Q2310" i="1"/>
  <c r="R2310" i="1"/>
  <c r="S2310" i="1"/>
  <c r="T2310" i="1"/>
  <c r="B2311" i="1"/>
  <c r="C2311" i="1"/>
  <c r="D2311" i="1"/>
  <c r="E2311" i="1"/>
  <c r="F2311" i="1"/>
  <c r="G2311" i="1"/>
  <c r="J2311" i="1"/>
  <c r="M2311" i="1" s="1"/>
  <c r="O2311" i="1"/>
  <c r="P2311" i="1"/>
  <c r="Q2311" i="1"/>
  <c r="R2311" i="1"/>
  <c r="S2311" i="1"/>
  <c r="T2311" i="1"/>
  <c r="B2312" i="1"/>
  <c r="C2312" i="1"/>
  <c r="D2312" i="1"/>
  <c r="E2312" i="1"/>
  <c r="F2312" i="1"/>
  <c r="G2312" i="1"/>
  <c r="J2312" i="1"/>
  <c r="M2312" i="1" s="1"/>
  <c r="O2312" i="1"/>
  <c r="P2312" i="1"/>
  <c r="Q2312" i="1"/>
  <c r="R2312" i="1"/>
  <c r="S2312" i="1"/>
  <c r="T2312" i="1"/>
  <c r="B2313" i="1"/>
  <c r="C2313" i="1"/>
  <c r="D2313" i="1"/>
  <c r="E2313" i="1"/>
  <c r="F2313" i="1"/>
  <c r="G2313" i="1"/>
  <c r="J2313" i="1"/>
  <c r="M2313" i="1" s="1"/>
  <c r="O2313" i="1"/>
  <c r="P2313" i="1"/>
  <c r="Q2313" i="1"/>
  <c r="R2313" i="1"/>
  <c r="S2313" i="1"/>
  <c r="T2313" i="1"/>
  <c r="B2314" i="1"/>
  <c r="C2314" i="1"/>
  <c r="D2314" i="1"/>
  <c r="E2314" i="1"/>
  <c r="F2314" i="1"/>
  <c r="G2314" i="1"/>
  <c r="J2314" i="1"/>
  <c r="M2314" i="1" s="1"/>
  <c r="O2314" i="1"/>
  <c r="P2314" i="1"/>
  <c r="Q2314" i="1"/>
  <c r="R2314" i="1"/>
  <c r="S2314" i="1"/>
  <c r="T2314" i="1"/>
  <c r="B2315" i="1"/>
  <c r="C2315" i="1"/>
  <c r="D2315" i="1"/>
  <c r="E2315" i="1"/>
  <c r="F2315" i="1"/>
  <c r="G2315" i="1"/>
  <c r="J2315" i="1"/>
  <c r="M2315" i="1" s="1"/>
  <c r="O2315" i="1"/>
  <c r="P2315" i="1"/>
  <c r="Q2315" i="1"/>
  <c r="R2315" i="1"/>
  <c r="S2315" i="1"/>
  <c r="T2315" i="1"/>
  <c r="B2316" i="1"/>
  <c r="C2316" i="1"/>
  <c r="D2316" i="1"/>
  <c r="E2316" i="1"/>
  <c r="F2316" i="1"/>
  <c r="G2316" i="1"/>
  <c r="J2316" i="1"/>
  <c r="M2316" i="1" s="1"/>
  <c r="O2316" i="1"/>
  <c r="P2316" i="1"/>
  <c r="Q2316" i="1"/>
  <c r="R2316" i="1"/>
  <c r="S2316" i="1"/>
  <c r="T2316" i="1"/>
  <c r="B2317" i="1"/>
  <c r="C2317" i="1"/>
  <c r="D2317" i="1"/>
  <c r="E2317" i="1"/>
  <c r="F2317" i="1"/>
  <c r="G2317" i="1"/>
  <c r="J2317" i="1"/>
  <c r="M2317" i="1" s="1"/>
  <c r="O2317" i="1"/>
  <c r="P2317" i="1"/>
  <c r="Q2317" i="1"/>
  <c r="R2317" i="1"/>
  <c r="S2317" i="1"/>
  <c r="T2317" i="1"/>
  <c r="B2318" i="1"/>
  <c r="C2318" i="1"/>
  <c r="D2318" i="1"/>
  <c r="E2318" i="1"/>
  <c r="F2318" i="1"/>
  <c r="G2318" i="1"/>
  <c r="J2318" i="1"/>
  <c r="M2318" i="1" s="1"/>
  <c r="O2318" i="1"/>
  <c r="P2318" i="1"/>
  <c r="Q2318" i="1"/>
  <c r="R2318" i="1"/>
  <c r="S2318" i="1"/>
  <c r="T2318" i="1"/>
  <c r="B2319" i="1"/>
  <c r="C2319" i="1"/>
  <c r="D2319" i="1"/>
  <c r="E2319" i="1"/>
  <c r="F2319" i="1"/>
  <c r="G2319" i="1"/>
  <c r="J2319" i="1"/>
  <c r="M2319" i="1" s="1"/>
  <c r="O2319" i="1"/>
  <c r="P2319" i="1"/>
  <c r="Q2319" i="1"/>
  <c r="R2319" i="1"/>
  <c r="S2319" i="1"/>
  <c r="T2319" i="1"/>
  <c r="B2320" i="1"/>
  <c r="C2320" i="1"/>
  <c r="D2320" i="1"/>
  <c r="E2320" i="1"/>
  <c r="F2320" i="1"/>
  <c r="G2320" i="1"/>
  <c r="J2320" i="1"/>
  <c r="M2320" i="1" s="1"/>
  <c r="O2320" i="1"/>
  <c r="P2320" i="1"/>
  <c r="Q2320" i="1"/>
  <c r="R2320" i="1"/>
  <c r="S2320" i="1"/>
  <c r="T2320" i="1"/>
  <c r="B2321" i="1"/>
  <c r="C2321" i="1"/>
  <c r="D2321" i="1"/>
  <c r="E2321" i="1"/>
  <c r="F2321" i="1"/>
  <c r="G2321" i="1"/>
  <c r="J2321" i="1"/>
  <c r="M2321" i="1" s="1"/>
  <c r="O2321" i="1"/>
  <c r="P2321" i="1"/>
  <c r="Q2321" i="1"/>
  <c r="R2321" i="1"/>
  <c r="S2321" i="1"/>
  <c r="T2321" i="1"/>
  <c r="B2322" i="1"/>
  <c r="C2322" i="1"/>
  <c r="D2322" i="1"/>
  <c r="E2322" i="1"/>
  <c r="F2322" i="1"/>
  <c r="G2322" i="1"/>
  <c r="J2322" i="1"/>
  <c r="M2322" i="1" s="1"/>
  <c r="O2322" i="1"/>
  <c r="P2322" i="1"/>
  <c r="Q2322" i="1"/>
  <c r="R2322" i="1"/>
  <c r="S2322" i="1"/>
  <c r="T2322" i="1"/>
  <c r="B2323" i="1"/>
  <c r="C2323" i="1"/>
  <c r="D2323" i="1"/>
  <c r="E2323" i="1"/>
  <c r="F2323" i="1"/>
  <c r="G2323" i="1"/>
  <c r="J2323" i="1"/>
  <c r="M2323" i="1" s="1"/>
  <c r="O2323" i="1"/>
  <c r="P2323" i="1"/>
  <c r="Q2323" i="1"/>
  <c r="R2323" i="1"/>
  <c r="S2323" i="1"/>
  <c r="T2323" i="1"/>
  <c r="B2324" i="1"/>
  <c r="C2324" i="1"/>
  <c r="D2324" i="1"/>
  <c r="E2324" i="1"/>
  <c r="F2324" i="1"/>
  <c r="G2324" i="1"/>
  <c r="J2324" i="1"/>
  <c r="M2324" i="1" s="1"/>
  <c r="O2324" i="1"/>
  <c r="P2324" i="1"/>
  <c r="Q2324" i="1"/>
  <c r="R2324" i="1"/>
  <c r="S2324" i="1"/>
  <c r="T2324" i="1"/>
  <c r="B2325" i="1"/>
  <c r="C2325" i="1"/>
  <c r="D2325" i="1"/>
  <c r="E2325" i="1"/>
  <c r="F2325" i="1"/>
  <c r="G2325" i="1"/>
  <c r="J2325" i="1"/>
  <c r="M2325" i="1" s="1"/>
  <c r="O2325" i="1"/>
  <c r="P2325" i="1"/>
  <c r="Q2325" i="1"/>
  <c r="R2325" i="1"/>
  <c r="S2325" i="1"/>
  <c r="T2325" i="1"/>
  <c r="B2326" i="1"/>
  <c r="C2326" i="1"/>
  <c r="D2326" i="1"/>
  <c r="E2326" i="1"/>
  <c r="F2326" i="1"/>
  <c r="G2326" i="1"/>
  <c r="J2326" i="1"/>
  <c r="M2326" i="1" s="1"/>
  <c r="O2326" i="1"/>
  <c r="P2326" i="1"/>
  <c r="Q2326" i="1"/>
  <c r="R2326" i="1"/>
  <c r="S2326" i="1"/>
  <c r="T2326" i="1"/>
  <c r="B2327" i="1"/>
  <c r="C2327" i="1"/>
  <c r="D2327" i="1"/>
  <c r="E2327" i="1"/>
  <c r="F2327" i="1"/>
  <c r="G2327" i="1"/>
  <c r="J2327" i="1"/>
  <c r="M2327" i="1" s="1"/>
  <c r="O2327" i="1"/>
  <c r="P2327" i="1"/>
  <c r="Q2327" i="1"/>
  <c r="R2327" i="1"/>
  <c r="S2327" i="1"/>
  <c r="T2327" i="1"/>
  <c r="B2328" i="1"/>
  <c r="C2328" i="1"/>
  <c r="D2328" i="1"/>
  <c r="E2328" i="1"/>
  <c r="F2328" i="1"/>
  <c r="G2328" i="1"/>
  <c r="J2328" i="1"/>
  <c r="M2328" i="1" s="1"/>
  <c r="O2328" i="1"/>
  <c r="P2328" i="1"/>
  <c r="Q2328" i="1"/>
  <c r="R2328" i="1"/>
  <c r="S2328" i="1"/>
  <c r="T2328" i="1"/>
  <c r="B2329" i="1"/>
  <c r="C2329" i="1"/>
  <c r="D2329" i="1"/>
  <c r="E2329" i="1"/>
  <c r="F2329" i="1"/>
  <c r="G2329" i="1"/>
  <c r="J2329" i="1"/>
  <c r="M2329" i="1" s="1"/>
  <c r="O2329" i="1"/>
  <c r="P2329" i="1"/>
  <c r="Q2329" i="1"/>
  <c r="R2329" i="1"/>
  <c r="S2329" i="1"/>
  <c r="T2329" i="1"/>
  <c r="B2330" i="1"/>
  <c r="C2330" i="1"/>
  <c r="D2330" i="1"/>
  <c r="E2330" i="1"/>
  <c r="F2330" i="1"/>
  <c r="G2330" i="1"/>
  <c r="J2330" i="1"/>
  <c r="M2330" i="1" s="1"/>
  <c r="O2330" i="1"/>
  <c r="P2330" i="1"/>
  <c r="Q2330" i="1"/>
  <c r="R2330" i="1"/>
  <c r="S2330" i="1"/>
  <c r="T2330" i="1"/>
  <c r="B2331" i="1"/>
  <c r="C2331" i="1"/>
  <c r="D2331" i="1"/>
  <c r="E2331" i="1"/>
  <c r="F2331" i="1"/>
  <c r="G2331" i="1"/>
  <c r="J2331" i="1"/>
  <c r="M2331" i="1" s="1"/>
  <c r="O2331" i="1"/>
  <c r="P2331" i="1"/>
  <c r="Q2331" i="1"/>
  <c r="R2331" i="1"/>
  <c r="S2331" i="1"/>
  <c r="T2331" i="1"/>
  <c r="B2332" i="1"/>
  <c r="C2332" i="1"/>
  <c r="D2332" i="1"/>
  <c r="E2332" i="1"/>
  <c r="F2332" i="1"/>
  <c r="G2332" i="1"/>
  <c r="J2332" i="1"/>
  <c r="M2332" i="1" s="1"/>
  <c r="O2332" i="1"/>
  <c r="P2332" i="1"/>
  <c r="Q2332" i="1"/>
  <c r="R2332" i="1"/>
  <c r="S2332" i="1"/>
  <c r="T2332" i="1"/>
  <c r="B2333" i="1"/>
  <c r="C2333" i="1"/>
  <c r="D2333" i="1"/>
  <c r="E2333" i="1"/>
  <c r="F2333" i="1"/>
  <c r="G2333" i="1"/>
  <c r="J2333" i="1"/>
  <c r="M2333" i="1" s="1"/>
  <c r="O2333" i="1"/>
  <c r="P2333" i="1"/>
  <c r="Q2333" i="1"/>
  <c r="R2333" i="1"/>
  <c r="S2333" i="1"/>
  <c r="T2333" i="1"/>
  <c r="B2334" i="1"/>
  <c r="C2334" i="1"/>
  <c r="D2334" i="1"/>
  <c r="E2334" i="1"/>
  <c r="F2334" i="1"/>
  <c r="G2334" i="1"/>
  <c r="J2334" i="1"/>
  <c r="M2334" i="1" s="1"/>
  <c r="O2334" i="1"/>
  <c r="P2334" i="1"/>
  <c r="Q2334" i="1"/>
  <c r="R2334" i="1"/>
  <c r="S2334" i="1"/>
  <c r="T2334" i="1"/>
  <c r="B2335" i="1"/>
  <c r="C2335" i="1"/>
  <c r="D2335" i="1"/>
  <c r="E2335" i="1"/>
  <c r="F2335" i="1"/>
  <c r="G2335" i="1"/>
  <c r="J2335" i="1"/>
  <c r="M2335" i="1" s="1"/>
  <c r="O2335" i="1"/>
  <c r="P2335" i="1"/>
  <c r="Q2335" i="1"/>
  <c r="R2335" i="1"/>
  <c r="S2335" i="1"/>
  <c r="T2335" i="1"/>
  <c r="B2336" i="1"/>
  <c r="C2336" i="1"/>
  <c r="D2336" i="1"/>
  <c r="E2336" i="1"/>
  <c r="F2336" i="1"/>
  <c r="G2336" i="1"/>
  <c r="J2336" i="1"/>
  <c r="M2336" i="1" s="1"/>
  <c r="O2336" i="1"/>
  <c r="P2336" i="1"/>
  <c r="Q2336" i="1"/>
  <c r="R2336" i="1"/>
  <c r="S2336" i="1"/>
  <c r="T2336" i="1"/>
  <c r="B2337" i="1"/>
  <c r="C2337" i="1"/>
  <c r="D2337" i="1"/>
  <c r="E2337" i="1"/>
  <c r="F2337" i="1"/>
  <c r="G2337" i="1"/>
  <c r="J2337" i="1"/>
  <c r="M2337" i="1" s="1"/>
  <c r="O2337" i="1"/>
  <c r="P2337" i="1"/>
  <c r="Q2337" i="1"/>
  <c r="R2337" i="1"/>
  <c r="S2337" i="1"/>
  <c r="T2337" i="1"/>
  <c r="B2338" i="1"/>
  <c r="C2338" i="1"/>
  <c r="D2338" i="1"/>
  <c r="E2338" i="1"/>
  <c r="F2338" i="1"/>
  <c r="G2338" i="1"/>
  <c r="J2338" i="1"/>
  <c r="M2338" i="1" s="1"/>
  <c r="O2338" i="1"/>
  <c r="P2338" i="1"/>
  <c r="Q2338" i="1"/>
  <c r="R2338" i="1"/>
  <c r="S2338" i="1"/>
  <c r="T2338" i="1"/>
  <c r="B2339" i="1"/>
  <c r="C2339" i="1"/>
  <c r="D2339" i="1"/>
  <c r="E2339" i="1"/>
  <c r="F2339" i="1"/>
  <c r="G2339" i="1"/>
  <c r="J2339" i="1"/>
  <c r="M2339" i="1" s="1"/>
  <c r="O2339" i="1"/>
  <c r="P2339" i="1"/>
  <c r="Q2339" i="1"/>
  <c r="R2339" i="1"/>
  <c r="S2339" i="1"/>
  <c r="T2339" i="1"/>
  <c r="B2340" i="1"/>
  <c r="C2340" i="1"/>
  <c r="D2340" i="1"/>
  <c r="E2340" i="1"/>
  <c r="F2340" i="1"/>
  <c r="G2340" i="1"/>
  <c r="J2340" i="1"/>
  <c r="M2340" i="1" s="1"/>
  <c r="O2340" i="1"/>
  <c r="P2340" i="1"/>
  <c r="Q2340" i="1"/>
  <c r="R2340" i="1"/>
  <c r="S2340" i="1"/>
  <c r="T2340" i="1"/>
  <c r="B2341" i="1"/>
  <c r="C2341" i="1"/>
  <c r="D2341" i="1"/>
  <c r="E2341" i="1"/>
  <c r="F2341" i="1"/>
  <c r="G2341" i="1"/>
  <c r="J2341" i="1"/>
  <c r="M2341" i="1" s="1"/>
  <c r="O2341" i="1"/>
  <c r="P2341" i="1"/>
  <c r="Q2341" i="1"/>
  <c r="R2341" i="1"/>
  <c r="S2341" i="1"/>
  <c r="T2341" i="1"/>
  <c r="B2342" i="1"/>
  <c r="C2342" i="1"/>
  <c r="D2342" i="1"/>
  <c r="E2342" i="1"/>
  <c r="F2342" i="1"/>
  <c r="G2342" i="1"/>
  <c r="J2342" i="1"/>
  <c r="M2342" i="1" s="1"/>
  <c r="O2342" i="1"/>
  <c r="P2342" i="1"/>
  <c r="Q2342" i="1"/>
  <c r="R2342" i="1"/>
  <c r="S2342" i="1"/>
  <c r="T2342" i="1"/>
  <c r="B2343" i="1"/>
  <c r="C2343" i="1"/>
  <c r="D2343" i="1"/>
  <c r="E2343" i="1"/>
  <c r="F2343" i="1"/>
  <c r="G2343" i="1"/>
  <c r="J2343" i="1"/>
  <c r="M2343" i="1" s="1"/>
  <c r="O2343" i="1"/>
  <c r="P2343" i="1"/>
  <c r="Q2343" i="1"/>
  <c r="R2343" i="1"/>
  <c r="S2343" i="1"/>
  <c r="T2343" i="1"/>
  <c r="B2344" i="1"/>
  <c r="C2344" i="1"/>
  <c r="D2344" i="1"/>
  <c r="E2344" i="1"/>
  <c r="F2344" i="1"/>
  <c r="G2344" i="1"/>
  <c r="J2344" i="1"/>
  <c r="M2344" i="1" s="1"/>
  <c r="O2344" i="1"/>
  <c r="P2344" i="1"/>
  <c r="Q2344" i="1"/>
  <c r="R2344" i="1"/>
  <c r="S2344" i="1"/>
  <c r="T2344" i="1"/>
  <c r="B2345" i="1"/>
  <c r="C2345" i="1"/>
  <c r="D2345" i="1"/>
  <c r="E2345" i="1"/>
  <c r="F2345" i="1"/>
  <c r="G2345" i="1"/>
  <c r="J2345" i="1"/>
  <c r="M2345" i="1" s="1"/>
  <c r="O2345" i="1"/>
  <c r="P2345" i="1"/>
  <c r="Q2345" i="1"/>
  <c r="R2345" i="1"/>
  <c r="S2345" i="1"/>
  <c r="T2345" i="1"/>
  <c r="B2346" i="1"/>
  <c r="C2346" i="1"/>
  <c r="D2346" i="1"/>
  <c r="E2346" i="1"/>
  <c r="F2346" i="1"/>
  <c r="G2346" i="1"/>
  <c r="J2346" i="1"/>
  <c r="M2346" i="1" s="1"/>
  <c r="O2346" i="1"/>
  <c r="P2346" i="1"/>
  <c r="Q2346" i="1"/>
  <c r="R2346" i="1"/>
  <c r="S2346" i="1"/>
  <c r="T2346" i="1"/>
  <c r="B2347" i="1"/>
  <c r="C2347" i="1"/>
  <c r="D2347" i="1"/>
  <c r="E2347" i="1"/>
  <c r="F2347" i="1"/>
  <c r="G2347" i="1"/>
  <c r="J2347" i="1"/>
  <c r="M2347" i="1" s="1"/>
  <c r="O2347" i="1"/>
  <c r="P2347" i="1"/>
  <c r="Q2347" i="1"/>
  <c r="R2347" i="1"/>
  <c r="S2347" i="1"/>
  <c r="T2347" i="1"/>
  <c r="B2348" i="1"/>
  <c r="C2348" i="1"/>
  <c r="D2348" i="1"/>
  <c r="E2348" i="1"/>
  <c r="F2348" i="1"/>
  <c r="G2348" i="1"/>
  <c r="J2348" i="1"/>
  <c r="M2348" i="1" s="1"/>
  <c r="O2348" i="1"/>
  <c r="P2348" i="1"/>
  <c r="Q2348" i="1"/>
  <c r="R2348" i="1"/>
  <c r="S2348" i="1"/>
  <c r="T2348" i="1"/>
  <c r="B2349" i="1"/>
  <c r="C2349" i="1"/>
  <c r="D2349" i="1"/>
  <c r="E2349" i="1"/>
  <c r="F2349" i="1"/>
  <c r="G2349" i="1"/>
  <c r="J2349" i="1"/>
  <c r="M2349" i="1" s="1"/>
  <c r="O2349" i="1"/>
  <c r="P2349" i="1"/>
  <c r="Q2349" i="1"/>
  <c r="R2349" i="1"/>
  <c r="S2349" i="1"/>
  <c r="T2349" i="1"/>
  <c r="B2350" i="1"/>
  <c r="C2350" i="1"/>
  <c r="D2350" i="1"/>
  <c r="E2350" i="1"/>
  <c r="F2350" i="1"/>
  <c r="G2350" i="1"/>
  <c r="J2350" i="1"/>
  <c r="M2350" i="1" s="1"/>
  <c r="O2350" i="1"/>
  <c r="P2350" i="1"/>
  <c r="Q2350" i="1"/>
  <c r="R2350" i="1"/>
  <c r="S2350" i="1"/>
  <c r="T2350" i="1"/>
  <c r="B2351" i="1"/>
  <c r="C2351" i="1"/>
  <c r="D2351" i="1"/>
  <c r="E2351" i="1"/>
  <c r="F2351" i="1"/>
  <c r="G2351" i="1"/>
  <c r="J2351" i="1"/>
  <c r="M2351" i="1" s="1"/>
  <c r="O2351" i="1"/>
  <c r="P2351" i="1"/>
  <c r="Q2351" i="1"/>
  <c r="R2351" i="1"/>
  <c r="S2351" i="1"/>
  <c r="T2351" i="1"/>
  <c r="B2352" i="1"/>
  <c r="C2352" i="1"/>
  <c r="D2352" i="1"/>
  <c r="E2352" i="1"/>
  <c r="F2352" i="1"/>
  <c r="G2352" i="1"/>
  <c r="J2352" i="1"/>
  <c r="M2352" i="1" s="1"/>
  <c r="O2352" i="1"/>
  <c r="P2352" i="1"/>
  <c r="Q2352" i="1"/>
  <c r="R2352" i="1"/>
  <c r="S2352" i="1"/>
  <c r="T2352" i="1"/>
  <c r="B2353" i="1"/>
  <c r="C2353" i="1"/>
  <c r="D2353" i="1"/>
  <c r="E2353" i="1"/>
  <c r="F2353" i="1"/>
  <c r="G2353" i="1"/>
  <c r="J2353" i="1"/>
  <c r="M2353" i="1" s="1"/>
  <c r="O2353" i="1"/>
  <c r="P2353" i="1"/>
  <c r="Q2353" i="1"/>
  <c r="R2353" i="1"/>
  <c r="S2353" i="1"/>
  <c r="T2353" i="1"/>
  <c r="B2354" i="1"/>
  <c r="C2354" i="1"/>
  <c r="D2354" i="1"/>
  <c r="E2354" i="1"/>
  <c r="F2354" i="1"/>
  <c r="G2354" i="1"/>
  <c r="J2354" i="1"/>
  <c r="M2354" i="1" s="1"/>
  <c r="O2354" i="1"/>
  <c r="P2354" i="1"/>
  <c r="Q2354" i="1"/>
  <c r="R2354" i="1"/>
  <c r="S2354" i="1"/>
  <c r="T2354" i="1"/>
  <c r="B2355" i="1"/>
  <c r="C2355" i="1"/>
  <c r="D2355" i="1"/>
  <c r="E2355" i="1"/>
  <c r="F2355" i="1"/>
  <c r="G2355" i="1"/>
  <c r="J2355" i="1"/>
  <c r="M2355" i="1" s="1"/>
  <c r="O2355" i="1"/>
  <c r="P2355" i="1"/>
  <c r="Q2355" i="1"/>
  <c r="R2355" i="1"/>
  <c r="S2355" i="1"/>
  <c r="T2355" i="1"/>
  <c r="B2356" i="1"/>
  <c r="C2356" i="1"/>
  <c r="D2356" i="1"/>
  <c r="E2356" i="1"/>
  <c r="F2356" i="1"/>
  <c r="G2356" i="1"/>
  <c r="J2356" i="1"/>
  <c r="M2356" i="1" s="1"/>
  <c r="O2356" i="1"/>
  <c r="P2356" i="1"/>
  <c r="Q2356" i="1"/>
  <c r="R2356" i="1"/>
  <c r="S2356" i="1"/>
  <c r="T2356" i="1"/>
  <c r="B2357" i="1"/>
  <c r="C2357" i="1"/>
  <c r="D2357" i="1"/>
  <c r="E2357" i="1"/>
  <c r="F2357" i="1"/>
  <c r="G2357" i="1"/>
  <c r="J2357" i="1"/>
  <c r="M2357" i="1" s="1"/>
  <c r="O2357" i="1"/>
  <c r="P2357" i="1"/>
  <c r="Q2357" i="1"/>
  <c r="R2357" i="1"/>
  <c r="S2357" i="1"/>
  <c r="T2357" i="1"/>
  <c r="B2358" i="1"/>
  <c r="C2358" i="1"/>
  <c r="D2358" i="1"/>
  <c r="E2358" i="1"/>
  <c r="F2358" i="1"/>
  <c r="G2358" i="1"/>
  <c r="J2358" i="1"/>
  <c r="M2358" i="1" s="1"/>
  <c r="O2358" i="1"/>
  <c r="P2358" i="1"/>
  <c r="Q2358" i="1"/>
  <c r="R2358" i="1"/>
  <c r="S2358" i="1"/>
  <c r="T2358" i="1"/>
  <c r="B2359" i="1"/>
  <c r="C2359" i="1"/>
  <c r="D2359" i="1"/>
  <c r="E2359" i="1"/>
  <c r="F2359" i="1"/>
  <c r="G2359" i="1"/>
  <c r="J2359" i="1"/>
  <c r="M2359" i="1" s="1"/>
  <c r="O2359" i="1"/>
  <c r="P2359" i="1"/>
  <c r="Q2359" i="1"/>
  <c r="R2359" i="1"/>
  <c r="S2359" i="1"/>
  <c r="T2359" i="1"/>
  <c r="B2360" i="1"/>
  <c r="C2360" i="1"/>
  <c r="D2360" i="1"/>
  <c r="E2360" i="1"/>
  <c r="F2360" i="1"/>
  <c r="G2360" i="1"/>
  <c r="J2360" i="1"/>
  <c r="M2360" i="1" s="1"/>
  <c r="O2360" i="1"/>
  <c r="P2360" i="1"/>
  <c r="Q2360" i="1"/>
  <c r="R2360" i="1"/>
  <c r="S2360" i="1"/>
  <c r="T2360" i="1"/>
  <c r="B2361" i="1"/>
  <c r="C2361" i="1"/>
  <c r="D2361" i="1"/>
  <c r="E2361" i="1"/>
  <c r="F2361" i="1"/>
  <c r="G2361" i="1"/>
  <c r="J2361" i="1"/>
  <c r="M2361" i="1" s="1"/>
  <c r="O2361" i="1"/>
  <c r="P2361" i="1"/>
  <c r="Q2361" i="1"/>
  <c r="R2361" i="1"/>
  <c r="S2361" i="1"/>
  <c r="T2361" i="1"/>
  <c r="B2362" i="1"/>
  <c r="C2362" i="1"/>
  <c r="D2362" i="1"/>
  <c r="E2362" i="1"/>
  <c r="F2362" i="1"/>
  <c r="G2362" i="1"/>
  <c r="J2362" i="1"/>
  <c r="M2362" i="1" s="1"/>
  <c r="O2362" i="1"/>
  <c r="P2362" i="1"/>
  <c r="Q2362" i="1"/>
  <c r="R2362" i="1"/>
  <c r="S2362" i="1"/>
  <c r="T2362" i="1"/>
  <c r="B2363" i="1"/>
  <c r="C2363" i="1"/>
  <c r="D2363" i="1"/>
  <c r="E2363" i="1"/>
  <c r="F2363" i="1"/>
  <c r="G2363" i="1"/>
  <c r="J2363" i="1"/>
  <c r="M2363" i="1" s="1"/>
  <c r="O2363" i="1"/>
  <c r="P2363" i="1"/>
  <c r="Q2363" i="1"/>
  <c r="R2363" i="1"/>
  <c r="S2363" i="1"/>
  <c r="T2363" i="1"/>
  <c r="B2364" i="1"/>
  <c r="C2364" i="1"/>
  <c r="D2364" i="1"/>
  <c r="E2364" i="1"/>
  <c r="F2364" i="1"/>
  <c r="G2364" i="1"/>
  <c r="J2364" i="1"/>
  <c r="M2364" i="1" s="1"/>
  <c r="O2364" i="1"/>
  <c r="P2364" i="1"/>
  <c r="Q2364" i="1"/>
  <c r="R2364" i="1"/>
  <c r="S2364" i="1"/>
  <c r="T2364" i="1"/>
  <c r="B2365" i="1"/>
  <c r="C2365" i="1"/>
  <c r="D2365" i="1"/>
  <c r="E2365" i="1"/>
  <c r="F2365" i="1"/>
  <c r="G2365" i="1"/>
  <c r="J2365" i="1"/>
  <c r="M2365" i="1" s="1"/>
  <c r="O2365" i="1"/>
  <c r="P2365" i="1"/>
  <c r="Q2365" i="1"/>
  <c r="R2365" i="1"/>
  <c r="S2365" i="1"/>
  <c r="T2365" i="1"/>
  <c r="B2366" i="1"/>
  <c r="C2366" i="1"/>
  <c r="D2366" i="1"/>
  <c r="E2366" i="1"/>
  <c r="F2366" i="1"/>
  <c r="G2366" i="1"/>
  <c r="J2366" i="1"/>
  <c r="M2366" i="1" s="1"/>
  <c r="O2366" i="1"/>
  <c r="P2366" i="1"/>
  <c r="Q2366" i="1"/>
  <c r="R2366" i="1"/>
  <c r="S2366" i="1"/>
  <c r="T2366" i="1"/>
  <c r="B2367" i="1"/>
  <c r="C2367" i="1"/>
  <c r="D2367" i="1"/>
  <c r="E2367" i="1"/>
  <c r="F2367" i="1"/>
  <c r="G2367" i="1"/>
  <c r="J2367" i="1"/>
  <c r="M2367" i="1" s="1"/>
  <c r="O2367" i="1"/>
  <c r="P2367" i="1"/>
  <c r="Q2367" i="1"/>
  <c r="R2367" i="1"/>
  <c r="S2367" i="1"/>
  <c r="T2367" i="1"/>
  <c r="B2368" i="1"/>
  <c r="C2368" i="1"/>
  <c r="D2368" i="1"/>
  <c r="E2368" i="1"/>
  <c r="F2368" i="1"/>
  <c r="G2368" i="1"/>
  <c r="J2368" i="1"/>
  <c r="M2368" i="1" s="1"/>
  <c r="O2368" i="1"/>
  <c r="P2368" i="1"/>
  <c r="Q2368" i="1"/>
  <c r="R2368" i="1"/>
  <c r="S2368" i="1"/>
  <c r="T2368" i="1"/>
  <c r="B2369" i="1"/>
  <c r="C2369" i="1"/>
  <c r="D2369" i="1"/>
  <c r="E2369" i="1"/>
  <c r="F2369" i="1"/>
  <c r="G2369" i="1"/>
  <c r="J2369" i="1"/>
  <c r="M2369" i="1" s="1"/>
  <c r="O2369" i="1"/>
  <c r="P2369" i="1"/>
  <c r="Q2369" i="1"/>
  <c r="R2369" i="1"/>
  <c r="S2369" i="1"/>
  <c r="T2369" i="1"/>
  <c r="B2370" i="1"/>
  <c r="C2370" i="1"/>
  <c r="D2370" i="1"/>
  <c r="E2370" i="1"/>
  <c r="F2370" i="1"/>
  <c r="G2370" i="1"/>
  <c r="J2370" i="1"/>
  <c r="M2370" i="1" s="1"/>
  <c r="O2370" i="1"/>
  <c r="P2370" i="1"/>
  <c r="Q2370" i="1"/>
  <c r="R2370" i="1"/>
  <c r="S2370" i="1"/>
  <c r="T2370" i="1"/>
  <c r="B2371" i="1"/>
  <c r="C2371" i="1"/>
  <c r="D2371" i="1"/>
  <c r="E2371" i="1"/>
  <c r="F2371" i="1"/>
  <c r="G2371" i="1"/>
  <c r="J2371" i="1"/>
  <c r="M2371" i="1" s="1"/>
  <c r="O2371" i="1"/>
  <c r="P2371" i="1"/>
  <c r="Q2371" i="1"/>
  <c r="R2371" i="1"/>
  <c r="S2371" i="1"/>
  <c r="T2371" i="1"/>
  <c r="B2372" i="1"/>
  <c r="C2372" i="1"/>
  <c r="D2372" i="1"/>
  <c r="E2372" i="1"/>
  <c r="F2372" i="1"/>
  <c r="G2372" i="1"/>
  <c r="J2372" i="1"/>
  <c r="M2372" i="1" s="1"/>
  <c r="O2372" i="1"/>
  <c r="P2372" i="1"/>
  <c r="Q2372" i="1"/>
  <c r="R2372" i="1"/>
  <c r="S2372" i="1"/>
  <c r="T2372" i="1"/>
  <c r="B2373" i="1"/>
  <c r="C2373" i="1"/>
  <c r="D2373" i="1"/>
  <c r="E2373" i="1"/>
  <c r="F2373" i="1"/>
  <c r="G2373" i="1"/>
  <c r="J2373" i="1"/>
  <c r="M2373" i="1" s="1"/>
  <c r="O2373" i="1"/>
  <c r="P2373" i="1"/>
  <c r="Q2373" i="1"/>
  <c r="R2373" i="1"/>
  <c r="S2373" i="1"/>
  <c r="T2373" i="1"/>
  <c r="B2374" i="1"/>
  <c r="C2374" i="1"/>
  <c r="D2374" i="1"/>
  <c r="E2374" i="1"/>
  <c r="F2374" i="1"/>
  <c r="G2374" i="1"/>
  <c r="J2374" i="1"/>
  <c r="M2374" i="1" s="1"/>
  <c r="O2374" i="1"/>
  <c r="P2374" i="1"/>
  <c r="Q2374" i="1"/>
  <c r="R2374" i="1"/>
  <c r="S2374" i="1"/>
  <c r="T2374" i="1"/>
  <c r="B2375" i="1"/>
  <c r="C2375" i="1"/>
  <c r="D2375" i="1"/>
  <c r="E2375" i="1"/>
  <c r="F2375" i="1"/>
  <c r="G2375" i="1"/>
  <c r="J2375" i="1"/>
  <c r="M2375" i="1" s="1"/>
  <c r="O2375" i="1"/>
  <c r="P2375" i="1"/>
  <c r="Q2375" i="1"/>
  <c r="R2375" i="1"/>
  <c r="S2375" i="1"/>
  <c r="T2375" i="1"/>
  <c r="B2376" i="1"/>
  <c r="C2376" i="1"/>
  <c r="D2376" i="1"/>
  <c r="E2376" i="1"/>
  <c r="F2376" i="1"/>
  <c r="G2376" i="1"/>
  <c r="J2376" i="1"/>
  <c r="M2376" i="1" s="1"/>
  <c r="O2376" i="1"/>
  <c r="P2376" i="1"/>
  <c r="Q2376" i="1"/>
  <c r="R2376" i="1"/>
  <c r="S2376" i="1"/>
  <c r="T2376" i="1"/>
  <c r="B2377" i="1"/>
  <c r="C2377" i="1"/>
  <c r="D2377" i="1"/>
  <c r="E2377" i="1"/>
  <c r="F2377" i="1"/>
  <c r="G2377" i="1"/>
  <c r="J2377" i="1"/>
  <c r="M2377" i="1" s="1"/>
  <c r="O2377" i="1"/>
  <c r="P2377" i="1"/>
  <c r="Q2377" i="1"/>
  <c r="R2377" i="1"/>
  <c r="S2377" i="1"/>
  <c r="T2377" i="1"/>
  <c r="B2378" i="1"/>
  <c r="C2378" i="1"/>
  <c r="D2378" i="1"/>
  <c r="E2378" i="1"/>
  <c r="F2378" i="1"/>
  <c r="G2378" i="1"/>
  <c r="J2378" i="1"/>
  <c r="M2378" i="1" s="1"/>
  <c r="O2378" i="1"/>
  <c r="P2378" i="1"/>
  <c r="Q2378" i="1"/>
  <c r="R2378" i="1"/>
  <c r="S2378" i="1"/>
  <c r="T2378" i="1"/>
  <c r="B2379" i="1"/>
  <c r="C2379" i="1"/>
  <c r="D2379" i="1"/>
  <c r="E2379" i="1"/>
  <c r="F2379" i="1"/>
  <c r="G2379" i="1"/>
  <c r="J2379" i="1"/>
  <c r="M2379" i="1" s="1"/>
  <c r="O2379" i="1"/>
  <c r="P2379" i="1"/>
  <c r="Q2379" i="1"/>
  <c r="R2379" i="1"/>
  <c r="S2379" i="1"/>
  <c r="T2379" i="1"/>
  <c r="B2380" i="1"/>
  <c r="C2380" i="1"/>
  <c r="D2380" i="1"/>
  <c r="E2380" i="1"/>
  <c r="F2380" i="1"/>
  <c r="G2380" i="1"/>
  <c r="J2380" i="1"/>
  <c r="M2380" i="1" s="1"/>
  <c r="O2380" i="1"/>
  <c r="P2380" i="1"/>
  <c r="Q2380" i="1"/>
  <c r="R2380" i="1"/>
  <c r="S2380" i="1"/>
  <c r="T2380" i="1"/>
  <c r="B2381" i="1"/>
  <c r="C2381" i="1"/>
  <c r="D2381" i="1"/>
  <c r="E2381" i="1"/>
  <c r="F2381" i="1"/>
  <c r="G2381" i="1"/>
  <c r="J2381" i="1"/>
  <c r="M2381" i="1" s="1"/>
  <c r="O2381" i="1"/>
  <c r="P2381" i="1"/>
  <c r="Q2381" i="1"/>
  <c r="R2381" i="1"/>
  <c r="S2381" i="1"/>
  <c r="T2381" i="1"/>
  <c r="B2382" i="1"/>
  <c r="C2382" i="1"/>
  <c r="D2382" i="1"/>
  <c r="E2382" i="1"/>
  <c r="F2382" i="1"/>
  <c r="G2382" i="1"/>
  <c r="J2382" i="1"/>
  <c r="M2382" i="1" s="1"/>
  <c r="O2382" i="1"/>
  <c r="P2382" i="1"/>
  <c r="Q2382" i="1"/>
  <c r="R2382" i="1"/>
  <c r="S2382" i="1"/>
  <c r="T2382" i="1"/>
  <c r="B2383" i="1"/>
  <c r="C2383" i="1"/>
  <c r="D2383" i="1"/>
  <c r="E2383" i="1"/>
  <c r="F2383" i="1"/>
  <c r="G2383" i="1"/>
  <c r="J2383" i="1"/>
  <c r="M2383" i="1" s="1"/>
  <c r="O2383" i="1"/>
  <c r="P2383" i="1"/>
  <c r="Q2383" i="1"/>
  <c r="R2383" i="1"/>
  <c r="S2383" i="1"/>
  <c r="T2383" i="1"/>
  <c r="B2384" i="1"/>
  <c r="C2384" i="1"/>
  <c r="D2384" i="1"/>
  <c r="E2384" i="1"/>
  <c r="F2384" i="1"/>
  <c r="G2384" i="1"/>
  <c r="J2384" i="1"/>
  <c r="M2384" i="1" s="1"/>
  <c r="O2384" i="1"/>
  <c r="P2384" i="1"/>
  <c r="Q2384" i="1"/>
  <c r="R2384" i="1"/>
  <c r="S2384" i="1"/>
  <c r="T2384" i="1"/>
  <c r="B2385" i="1"/>
  <c r="C2385" i="1"/>
  <c r="D2385" i="1"/>
  <c r="E2385" i="1"/>
  <c r="F2385" i="1"/>
  <c r="G2385" i="1"/>
  <c r="J2385" i="1"/>
  <c r="M2385" i="1" s="1"/>
  <c r="O2385" i="1"/>
  <c r="P2385" i="1"/>
  <c r="Q2385" i="1"/>
  <c r="R2385" i="1"/>
  <c r="S2385" i="1"/>
  <c r="T2385" i="1"/>
  <c r="B2386" i="1"/>
  <c r="C2386" i="1"/>
  <c r="D2386" i="1"/>
  <c r="E2386" i="1"/>
  <c r="F2386" i="1"/>
  <c r="G2386" i="1"/>
  <c r="J2386" i="1"/>
  <c r="M2386" i="1" s="1"/>
  <c r="O2386" i="1"/>
  <c r="P2386" i="1"/>
  <c r="Q2386" i="1"/>
  <c r="R2386" i="1"/>
  <c r="S2386" i="1"/>
  <c r="T2386" i="1"/>
  <c r="B2387" i="1"/>
  <c r="C2387" i="1"/>
  <c r="D2387" i="1"/>
  <c r="E2387" i="1"/>
  <c r="F2387" i="1"/>
  <c r="G2387" i="1"/>
  <c r="J2387" i="1"/>
  <c r="M2387" i="1" s="1"/>
  <c r="O2387" i="1"/>
  <c r="P2387" i="1"/>
  <c r="Q2387" i="1"/>
  <c r="R2387" i="1"/>
  <c r="S2387" i="1"/>
  <c r="T2387" i="1"/>
  <c r="B2388" i="1"/>
  <c r="C2388" i="1"/>
  <c r="D2388" i="1"/>
  <c r="E2388" i="1"/>
  <c r="F2388" i="1"/>
  <c r="G2388" i="1"/>
  <c r="J2388" i="1"/>
  <c r="M2388" i="1" s="1"/>
  <c r="O2388" i="1"/>
  <c r="P2388" i="1"/>
  <c r="Q2388" i="1"/>
  <c r="R2388" i="1"/>
  <c r="S2388" i="1"/>
  <c r="T2388" i="1"/>
  <c r="B2389" i="1"/>
  <c r="C2389" i="1"/>
  <c r="D2389" i="1"/>
  <c r="E2389" i="1"/>
  <c r="F2389" i="1"/>
  <c r="G2389" i="1"/>
  <c r="J2389" i="1"/>
  <c r="M2389" i="1" s="1"/>
  <c r="O2389" i="1"/>
  <c r="P2389" i="1"/>
  <c r="Q2389" i="1"/>
  <c r="R2389" i="1"/>
  <c r="S2389" i="1"/>
  <c r="T2389" i="1"/>
  <c r="B2390" i="1"/>
  <c r="C2390" i="1"/>
  <c r="D2390" i="1"/>
  <c r="E2390" i="1"/>
  <c r="F2390" i="1"/>
  <c r="G2390" i="1"/>
  <c r="J2390" i="1"/>
  <c r="M2390" i="1" s="1"/>
  <c r="O2390" i="1"/>
  <c r="P2390" i="1"/>
  <c r="Q2390" i="1"/>
  <c r="R2390" i="1"/>
  <c r="S2390" i="1"/>
  <c r="T2390" i="1"/>
  <c r="B2391" i="1"/>
  <c r="C2391" i="1"/>
  <c r="D2391" i="1"/>
  <c r="E2391" i="1"/>
  <c r="F2391" i="1"/>
  <c r="G2391" i="1"/>
  <c r="J2391" i="1"/>
  <c r="M2391" i="1" s="1"/>
  <c r="O2391" i="1"/>
  <c r="P2391" i="1"/>
  <c r="Q2391" i="1"/>
  <c r="R2391" i="1"/>
  <c r="S2391" i="1"/>
  <c r="T2391" i="1"/>
  <c r="B2392" i="1"/>
  <c r="C2392" i="1"/>
  <c r="D2392" i="1"/>
  <c r="E2392" i="1"/>
  <c r="F2392" i="1"/>
  <c r="G2392" i="1"/>
  <c r="J2392" i="1"/>
  <c r="M2392" i="1" s="1"/>
  <c r="O2392" i="1"/>
  <c r="P2392" i="1"/>
  <c r="Q2392" i="1"/>
  <c r="R2392" i="1"/>
  <c r="S2392" i="1"/>
  <c r="T2392" i="1"/>
  <c r="B2393" i="1"/>
  <c r="C2393" i="1"/>
  <c r="D2393" i="1"/>
  <c r="E2393" i="1"/>
  <c r="F2393" i="1"/>
  <c r="G2393" i="1"/>
  <c r="J2393" i="1"/>
  <c r="M2393" i="1" s="1"/>
  <c r="O2393" i="1"/>
  <c r="P2393" i="1"/>
  <c r="Q2393" i="1"/>
  <c r="R2393" i="1"/>
  <c r="S2393" i="1"/>
  <c r="T2393" i="1"/>
  <c r="B2394" i="1"/>
  <c r="C2394" i="1"/>
  <c r="D2394" i="1"/>
  <c r="E2394" i="1"/>
  <c r="F2394" i="1"/>
  <c r="G2394" i="1"/>
  <c r="J2394" i="1"/>
  <c r="M2394" i="1" s="1"/>
  <c r="O2394" i="1"/>
  <c r="P2394" i="1"/>
  <c r="Q2394" i="1"/>
  <c r="R2394" i="1"/>
  <c r="S2394" i="1"/>
  <c r="T2394" i="1"/>
  <c r="B2395" i="1"/>
  <c r="C2395" i="1"/>
  <c r="D2395" i="1"/>
  <c r="E2395" i="1"/>
  <c r="F2395" i="1"/>
  <c r="G2395" i="1"/>
  <c r="J2395" i="1"/>
  <c r="M2395" i="1" s="1"/>
  <c r="O2395" i="1"/>
  <c r="P2395" i="1"/>
  <c r="Q2395" i="1"/>
  <c r="R2395" i="1"/>
  <c r="S2395" i="1"/>
  <c r="T2395" i="1"/>
  <c r="B2396" i="1"/>
  <c r="C2396" i="1"/>
  <c r="D2396" i="1"/>
  <c r="E2396" i="1"/>
  <c r="F2396" i="1"/>
  <c r="G2396" i="1"/>
  <c r="J2396" i="1"/>
  <c r="M2396" i="1" s="1"/>
  <c r="O2396" i="1"/>
  <c r="P2396" i="1"/>
  <c r="Q2396" i="1"/>
  <c r="R2396" i="1"/>
  <c r="S2396" i="1"/>
  <c r="T2396" i="1"/>
  <c r="B2397" i="1"/>
  <c r="C2397" i="1"/>
  <c r="D2397" i="1"/>
  <c r="E2397" i="1"/>
  <c r="F2397" i="1"/>
  <c r="G2397" i="1"/>
  <c r="J2397" i="1"/>
  <c r="M2397" i="1" s="1"/>
  <c r="O2397" i="1"/>
  <c r="P2397" i="1"/>
  <c r="Q2397" i="1"/>
  <c r="R2397" i="1"/>
  <c r="S2397" i="1"/>
  <c r="T2397" i="1"/>
  <c r="B2398" i="1"/>
  <c r="C2398" i="1"/>
  <c r="D2398" i="1"/>
  <c r="E2398" i="1"/>
  <c r="F2398" i="1"/>
  <c r="G2398" i="1"/>
  <c r="J2398" i="1"/>
  <c r="M2398" i="1" s="1"/>
  <c r="O2398" i="1"/>
  <c r="P2398" i="1"/>
  <c r="Q2398" i="1"/>
  <c r="R2398" i="1"/>
  <c r="S2398" i="1"/>
  <c r="T2398" i="1"/>
  <c r="B2399" i="1"/>
  <c r="C2399" i="1"/>
  <c r="D2399" i="1"/>
  <c r="E2399" i="1"/>
  <c r="F2399" i="1"/>
  <c r="G2399" i="1"/>
  <c r="J2399" i="1"/>
  <c r="M2399" i="1" s="1"/>
  <c r="O2399" i="1"/>
  <c r="P2399" i="1"/>
  <c r="Q2399" i="1"/>
  <c r="R2399" i="1"/>
  <c r="S2399" i="1"/>
  <c r="T2399" i="1"/>
  <c r="B2400" i="1"/>
  <c r="C2400" i="1"/>
  <c r="D2400" i="1"/>
  <c r="E2400" i="1"/>
  <c r="F2400" i="1"/>
  <c r="G2400" i="1"/>
  <c r="J2400" i="1"/>
  <c r="M2400" i="1" s="1"/>
  <c r="O2400" i="1"/>
  <c r="P2400" i="1"/>
  <c r="Q2400" i="1"/>
  <c r="R2400" i="1"/>
  <c r="S2400" i="1"/>
  <c r="T2400" i="1"/>
  <c r="B2401" i="1"/>
  <c r="C2401" i="1"/>
  <c r="D2401" i="1"/>
  <c r="E2401" i="1"/>
  <c r="F2401" i="1"/>
  <c r="G2401" i="1"/>
  <c r="J2401" i="1"/>
  <c r="M2401" i="1" s="1"/>
  <c r="O2401" i="1"/>
  <c r="P2401" i="1"/>
  <c r="Q2401" i="1"/>
  <c r="R2401" i="1"/>
  <c r="S2401" i="1"/>
  <c r="T2401" i="1"/>
  <c r="B2402" i="1"/>
  <c r="C2402" i="1"/>
  <c r="D2402" i="1"/>
  <c r="E2402" i="1"/>
  <c r="F2402" i="1"/>
  <c r="G2402" i="1"/>
  <c r="J2402" i="1"/>
  <c r="M2402" i="1" s="1"/>
  <c r="O2402" i="1"/>
  <c r="P2402" i="1"/>
  <c r="Q2402" i="1"/>
  <c r="R2402" i="1"/>
  <c r="S2402" i="1"/>
  <c r="T2402" i="1"/>
  <c r="B2403" i="1"/>
  <c r="C2403" i="1"/>
  <c r="D2403" i="1"/>
  <c r="E2403" i="1"/>
  <c r="F2403" i="1"/>
  <c r="G2403" i="1"/>
  <c r="J2403" i="1"/>
  <c r="M2403" i="1" s="1"/>
  <c r="O2403" i="1"/>
  <c r="P2403" i="1"/>
  <c r="Q2403" i="1"/>
  <c r="R2403" i="1"/>
  <c r="S2403" i="1"/>
  <c r="T2403" i="1"/>
  <c r="B2404" i="1"/>
  <c r="C2404" i="1"/>
  <c r="D2404" i="1"/>
  <c r="E2404" i="1"/>
  <c r="F2404" i="1"/>
  <c r="G2404" i="1"/>
  <c r="J2404" i="1"/>
  <c r="M2404" i="1" s="1"/>
  <c r="O2404" i="1"/>
  <c r="P2404" i="1"/>
  <c r="Q2404" i="1"/>
  <c r="R2404" i="1"/>
  <c r="S2404" i="1"/>
  <c r="T2404" i="1"/>
  <c r="B2405" i="1"/>
  <c r="C2405" i="1"/>
  <c r="D2405" i="1"/>
  <c r="E2405" i="1"/>
  <c r="F2405" i="1"/>
  <c r="G2405" i="1"/>
  <c r="J2405" i="1"/>
  <c r="M2405" i="1" s="1"/>
  <c r="O2405" i="1"/>
  <c r="P2405" i="1"/>
  <c r="Q2405" i="1"/>
  <c r="R2405" i="1"/>
  <c r="S2405" i="1"/>
  <c r="T2405" i="1"/>
  <c r="B2406" i="1"/>
  <c r="C2406" i="1"/>
  <c r="D2406" i="1"/>
  <c r="E2406" i="1"/>
  <c r="F2406" i="1"/>
  <c r="G2406" i="1"/>
  <c r="J2406" i="1"/>
  <c r="M2406" i="1" s="1"/>
  <c r="O2406" i="1"/>
  <c r="P2406" i="1"/>
  <c r="Q2406" i="1"/>
  <c r="R2406" i="1"/>
  <c r="S2406" i="1"/>
  <c r="T2406" i="1"/>
  <c r="B2407" i="1"/>
  <c r="C2407" i="1"/>
  <c r="D2407" i="1"/>
  <c r="E2407" i="1"/>
  <c r="F2407" i="1"/>
  <c r="G2407" i="1"/>
  <c r="J2407" i="1"/>
  <c r="M2407" i="1" s="1"/>
  <c r="O2407" i="1"/>
  <c r="P2407" i="1"/>
  <c r="Q2407" i="1"/>
  <c r="R2407" i="1"/>
  <c r="S2407" i="1"/>
  <c r="T2407" i="1"/>
  <c r="B2408" i="1"/>
  <c r="C2408" i="1"/>
  <c r="D2408" i="1"/>
  <c r="E2408" i="1"/>
  <c r="F2408" i="1"/>
  <c r="G2408" i="1"/>
  <c r="J2408" i="1"/>
  <c r="M2408" i="1" s="1"/>
  <c r="O2408" i="1"/>
  <c r="P2408" i="1"/>
  <c r="Q2408" i="1"/>
  <c r="R2408" i="1"/>
  <c r="S2408" i="1"/>
  <c r="T2408" i="1"/>
  <c r="B2409" i="1"/>
  <c r="C2409" i="1"/>
  <c r="D2409" i="1"/>
  <c r="E2409" i="1"/>
  <c r="F2409" i="1"/>
  <c r="G2409" i="1"/>
  <c r="J2409" i="1"/>
  <c r="M2409" i="1" s="1"/>
  <c r="O2409" i="1"/>
  <c r="P2409" i="1"/>
  <c r="Q2409" i="1"/>
  <c r="R2409" i="1"/>
  <c r="S2409" i="1"/>
  <c r="T2409" i="1"/>
  <c r="B2410" i="1"/>
  <c r="C2410" i="1"/>
  <c r="D2410" i="1"/>
  <c r="E2410" i="1"/>
  <c r="F2410" i="1"/>
  <c r="G2410" i="1"/>
  <c r="J2410" i="1"/>
  <c r="M2410" i="1" s="1"/>
  <c r="O2410" i="1"/>
  <c r="P2410" i="1"/>
  <c r="Q2410" i="1"/>
  <c r="R2410" i="1"/>
  <c r="S2410" i="1"/>
  <c r="T2410" i="1"/>
  <c r="B2411" i="1"/>
  <c r="C2411" i="1"/>
  <c r="D2411" i="1"/>
  <c r="E2411" i="1"/>
  <c r="F2411" i="1"/>
  <c r="G2411" i="1"/>
  <c r="J2411" i="1"/>
  <c r="M2411" i="1" s="1"/>
  <c r="O2411" i="1"/>
  <c r="P2411" i="1"/>
  <c r="Q2411" i="1"/>
  <c r="R2411" i="1"/>
  <c r="S2411" i="1"/>
  <c r="T2411" i="1"/>
  <c r="B2412" i="1"/>
  <c r="C2412" i="1"/>
  <c r="D2412" i="1"/>
  <c r="E2412" i="1"/>
  <c r="F2412" i="1"/>
  <c r="G2412" i="1"/>
  <c r="J2412" i="1"/>
  <c r="M2412" i="1" s="1"/>
  <c r="O2412" i="1"/>
  <c r="P2412" i="1"/>
  <c r="Q2412" i="1"/>
  <c r="R2412" i="1"/>
  <c r="S2412" i="1"/>
  <c r="T2412" i="1"/>
  <c r="B2413" i="1"/>
  <c r="C2413" i="1"/>
  <c r="D2413" i="1"/>
  <c r="E2413" i="1"/>
  <c r="F2413" i="1"/>
  <c r="G2413" i="1"/>
  <c r="J2413" i="1"/>
  <c r="M2413" i="1" s="1"/>
  <c r="O2413" i="1"/>
  <c r="P2413" i="1"/>
  <c r="Q2413" i="1"/>
  <c r="R2413" i="1"/>
  <c r="S2413" i="1"/>
  <c r="T2413" i="1"/>
  <c r="B2414" i="1"/>
  <c r="C2414" i="1"/>
  <c r="D2414" i="1"/>
  <c r="E2414" i="1"/>
  <c r="F2414" i="1"/>
  <c r="G2414" i="1"/>
  <c r="J2414" i="1"/>
  <c r="M2414" i="1" s="1"/>
  <c r="O2414" i="1"/>
  <c r="P2414" i="1"/>
  <c r="Q2414" i="1"/>
  <c r="R2414" i="1"/>
  <c r="S2414" i="1"/>
  <c r="T2414" i="1"/>
  <c r="B2415" i="1"/>
  <c r="C2415" i="1"/>
  <c r="D2415" i="1"/>
  <c r="E2415" i="1"/>
  <c r="F2415" i="1"/>
  <c r="G2415" i="1"/>
  <c r="J2415" i="1"/>
  <c r="M2415" i="1" s="1"/>
  <c r="O2415" i="1"/>
  <c r="P2415" i="1"/>
  <c r="Q2415" i="1"/>
  <c r="R2415" i="1"/>
  <c r="S2415" i="1"/>
  <c r="T2415" i="1"/>
  <c r="B2416" i="1"/>
  <c r="C2416" i="1"/>
  <c r="D2416" i="1"/>
  <c r="E2416" i="1"/>
  <c r="F2416" i="1"/>
  <c r="G2416" i="1"/>
  <c r="J2416" i="1"/>
  <c r="M2416" i="1" s="1"/>
  <c r="O2416" i="1"/>
  <c r="P2416" i="1"/>
  <c r="Q2416" i="1"/>
  <c r="R2416" i="1"/>
  <c r="S2416" i="1"/>
  <c r="T2416" i="1"/>
  <c r="B2417" i="1"/>
  <c r="C2417" i="1"/>
  <c r="D2417" i="1"/>
  <c r="E2417" i="1"/>
  <c r="F2417" i="1"/>
  <c r="G2417" i="1"/>
  <c r="J2417" i="1"/>
  <c r="M2417" i="1" s="1"/>
  <c r="O2417" i="1"/>
  <c r="P2417" i="1"/>
  <c r="Q2417" i="1"/>
  <c r="R2417" i="1"/>
  <c r="S2417" i="1"/>
  <c r="T2417" i="1"/>
  <c r="B2418" i="1"/>
  <c r="C2418" i="1"/>
  <c r="D2418" i="1"/>
  <c r="E2418" i="1"/>
  <c r="F2418" i="1"/>
  <c r="G2418" i="1"/>
  <c r="J2418" i="1"/>
  <c r="M2418" i="1" s="1"/>
  <c r="O2418" i="1"/>
  <c r="P2418" i="1"/>
  <c r="Q2418" i="1"/>
  <c r="R2418" i="1"/>
  <c r="S2418" i="1"/>
  <c r="T2418" i="1"/>
  <c r="B2419" i="1"/>
  <c r="C2419" i="1"/>
  <c r="D2419" i="1"/>
  <c r="E2419" i="1"/>
  <c r="F2419" i="1"/>
  <c r="G2419" i="1"/>
  <c r="J2419" i="1"/>
  <c r="M2419" i="1" s="1"/>
  <c r="O2419" i="1"/>
  <c r="P2419" i="1"/>
  <c r="Q2419" i="1"/>
  <c r="R2419" i="1"/>
  <c r="S2419" i="1"/>
  <c r="T2419" i="1"/>
  <c r="B2420" i="1"/>
  <c r="C2420" i="1"/>
  <c r="D2420" i="1"/>
  <c r="E2420" i="1"/>
  <c r="F2420" i="1"/>
  <c r="G2420" i="1"/>
  <c r="J2420" i="1"/>
  <c r="M2420" i="1" s="1"/>
  <c r="O2420" i="1"/>
  <c r="P2420" i="1"/>
  <c r="Q2420" i="1"/>
  <c r="R2420" i="1"/>
  <c r="S2420" i="1"/>
  <c r="T2420" i="1"/>
  <c r="B2421" i="1"/>
  <c r="C2421" i="1"/>
  <c r="D2421" i="1"/>
  <c r="E2421" i="1"/>
  <c r="F2421" i="1"/>
  <c r="G2421" i="1"/>
  <c r="J2421" i="1"/>
  <c r="M2421" i="1" s="1"/>
  <c r="O2421" i="1"/>
  <c r="P2421" i="1"/>
  <c r="Q2421" i="1"/>
  <c r="R2421" i="1"/>
  <c r="S2421" i="1"/>
  <c r="T2421" i="1"/>
  <c r="B2422" i="1"/>
  <c r="C2422" i="1"/>
  <c r="D2422" i="1"/>
  <c r="E2422" i="1"/>
  <c r="F2422" i="1"/>
  <c r="G2422" i="1"/>
  <c r="J2422" i="1"/>
  <c r="M2422" i="1" s="1"/>
  <c r="O2422" i="1"/>
  <c r="P2422" i="1"/>
  <c r="Q2422" i="1"/>
  <c r="R2422" i="1"/>
  <c r="S2422" i="1"/>
  <c r="T2422" i="1"/>
  <c r="B2423" i="1"/>
  <c r="C2423" i="1"/>
  <c r="D2423" i="1"/>
  <c r="E2423" i="1"/>
  <c r="F2423" i="1"/>
  <c r="G2423" i="1"/>
  <c r="J2423" i="1"/>
  <c r="M2423" i="1" s="1"/>
  <c r="O2423" i="1"/>
  <c r="P2423" i="1"/>
  <c r="Q2423" i="1"/>
  <c r="R2423" i="1"/>
  <c r="S2423" i="1"/>
  <c r="T2423" i="1"/>
  <c r="B2424" i="1"/>
  <c r="C2424" i="1"/>
  <c r="D2424" i="1"/>
  <c r="E2424" i="1"/>
  <c r="F2424" i="1"/>
  <c r="G2424" i="1"/>
  <c r="J2424" i="1"/>
  <c r="M2424" i="1" s="1"/>
  <c r="O2424" i="1"/>
  <c r="P2424" i="1"/>
  <c r="Q2424" i="1"/>
  <c r="R2424" i="1"/>
  <c r="S2424" i="1"/>
  <c r="T2424" i="1"/>
  <c r="B2425" i="1"/>
  <c r="C2425" i="1"/>
  <c r="D2425" i="1"/>
  <c r="E2425" i="1"/>
  <c r="F2425" i="1"/>
  <c r="G2425" i="1"/>
  <c r="J2425" i="1"/>
  <c r="M2425" i="1" s="1"/>
  <c r="O2425" i="1"/>
  <c r="P2425" i="1"/>
  <c r="Q2425" i="1"/>
  <c r="R2425" i="1"/>
  <c r="S2425" i="1"/>
  <c r="T2425" i="1"/>
  <c r="B2426" i="1"/>
  <c r="C2426" i="1"/>
  <c r="D2426" i="1"/>
  <c r="E2426" i="1"/>
  <c r="F2426" i="1"/>
  <c r="G2426" i="1"/>
  <c r="J2426" i="1"/>
  <c r="M2426" i="1" s="1"/>
  <c r="O2426" i="1"/>
  <c r="P2426" i="1"/>
  <c r="Q2426" i="1"/>
  <c r="R2426" i="1"/>
  <c r="S2426" i="1"/>
  <c r="T2426" i="1"/>
  <c r="B2427" i="1"/>
  <c r="C2427" i="1"/>
  <c r="D2427" i="1"/>
  <c r="E2427" i="1"/>
  <c r="F2427" i="1"/>
  <c r="G2427" i="1"/>
  <c r="J2427" i="1"/>
  <c r="M2427" i="1" s="1"/>
  <c r="O2427" i="1"/>
  <c r="P2427" i="1"/>
  <c r="Q2427" i="1"/>
  <c r="R2427" i="1"/>
  <c r="S2427" i="1"/>
  <c r="T2427" i="1"/>
  <c r="B2428" i="1"/>
  <c r="C2428" i="1"/>
  <c r="D2428" i="1"/>
  <c r="E2428" i="1"/>
  <c r="F2428" i="1"/>
  <c r="G2428" i="1"/>
  <c r="J2428" i="1"/>
  <c r="M2428" i="1" s="1"/>
  <c r="O2428" i="1"/>
  <c r="P2428" i="1"/>
  <c r="Q2428" i="1"/>
  <c r="R2428" i="1"/>
  <c r="S2428" i="1"/>
  <c r="T2428" i="1"/>
  <c r="B2429" i="1"/>
  <c r="C2429" i="1"/>
  <c r="D2429" i="1"/>
  <c r="E2429" i="1"/>
  <c r="F2429" i="1"/>
  <c r="G2429" i="1"/>
  <c r="J2429" i="1"/>
  <c r="M2429" i="1" s="1"/>
  <c r="O2429" i="1"/>
  <c r="P2429" i="1"/>
  <c r="Q2429" i="1"/>
  <c r="R2429" i="1"/>
  <c r="S2429" i="1"/>
  <c r="T2429" i="1"/>
  <c r="B2430" i="1"/>
  <c r="C2430" i="1"/>
  <c r="D2430" i="1"/>
  <c r="E2430" i="1"/>
  <c r="F2430" i="1"/>
  <c r="G2430" i="1"/>
  <c r="J2430" i="1"/>
  <c r="M2430" i="1" s="1"/>
  <c r="O2430" i="1"/>
  <c r="P2430" i="1"/>
  <c r="Q2430" i="1"/>
  <c r="R2430" i="1"/>
  <c r="S2430" i="1"/>
  <c r="T2430" i="1"/>
  <c r="B2431" i="1"/>
  <c r="C2431" i="1"/>
  <c r="D2431" i="1"/>
  <c r="E2431" i="1"/>
  <c r="F2431" i="1"/>
  <c r="G2431" i="1"/>
  <c r="J2431" i="1"/>
  <c r="M2431" i="1" s="1"/>
  <c r="O2431" i="1"/>
  <c r="P2431" i="1"/>
  <c r="Q2431" i="1"/>
  <c r="R2431" i="1"/>
  <c r="S2431" i="1"/>
  <c r="T2431" i="1"/>
  <c r="B2432" i="1"/>
  <c r="C2432" i="1"/>
  <c r="D2432" i="1"/>
  <c r="E2432" i="1"/>
  <c r="F2432" i="1"/>
  <c r="G2432" i="1"/>
  <c r="J2432" i="1"/>
  <c r="M2432" i="1" s="1"/>
  <c r="O2432" i="1"/>
  <c r="P2432" i="1"/>
  <c r="Q2432" i="1"/>
  <c r="R2432" i="1"/>
  <c r="S2432" i="1"/>
  <c r="T2432" i="1"/>
  <c r="B2433" i="1"/>
  <c r="C2433" i="1"/>
  <c r="D2433" i="1"/>
  <c r="E2433" i="1"/>
  <c r="F2433" i="1"/>
  <c r="G2433" i="1"/>
  <c r="J2433" i="1"/>
  <c r="M2433" i="1" s="1"/>
  <c r="O2433" i="1"/>
  <c r="P2433" i="1"/>
  <c r="Q2433" i="1"/>
  <c r="R2433" i="1"/>
  <c r="S2433" i="1"/>
  <c r="T2433" i="1"/>
  <c r="B2434" i="1"/>
  <c r="C2434" i="1"/>
  <c r="D2434" i="1"/>
  <c r="E2434" i="1"/>
  <c r="F2434" i="1"/>
  <c r="G2434" i="1"/>
  <c r="J2434" i="1"/>
  <c r="M2434" i="1" s="1"/>
  <c r="O2434" i="1"/>
  <c r="P2434" i="1"/>
  <c r="Q2434" i="1"/>
  <c r="R2434" i="1"/>
  <c r="S2434" i="1"/>
  <c r="T2434" i="1"/>
  <c r="B2435" i="1"/>
  <c r="C2435" i="1"/>
  <c r="D2435" i="1"/>
  <c r="E2435" i="1"/>
  <c r="F2435" i="1"/>
  <c r="G2435" i="1"/>
  <c r="J2435" i="1"/>
  <c r="M2435" i="1" s="1"/>
  <c r="O2435" i="1"/>
  <c r="P2435" i="1"/>
  <c r="Q2435" i="1"/>
  <c r="R2435" i="1"/>
  <c r="S2435" i="1"/>
  <c r="T2435" i="1"/>
  <c r="B2436" i="1"/>
  <c r="C2436" i="1"/>
  <c r="D2436" i="1"/>
  <c r="E2436" i="1"/>
  <c r="F2436" i="1"/>
  <c r="G2436" i="1"/>
  <c r="J2436" i="1"/>
  <c r="M2436" i="1" s="1"/>
  <c r="O2436" i="1"/>
  <c r="P2436" i="1"/>
  <c r="Q2436" i="1"/>
  <c r="R2436" i="1"/>
  <c r="S2436" i="1"/>
  <c r="T2436" i="1"/>
  <c r="B2437" i="1"/>
  <c r="C2437" i="1"/>
  <c r="D2437" i="1"/>
  <c r="E2437" i="1"/>
  <c r="F2437" i="1"/>
  <c r="G2437" i="1"/>
  <c r="J2437" i="1"/>
  <c r="M2437" i="1" s="1"/>
  <c r="O2437" i="1"/>
  <c r="P2437" i="1"/>
  <c r="Q2437" i="1"/>
  <c r="R2437" i="1"/>
  <c r="S2437" i="1"/>
  <c r="T2437" i="1"/>
  <c r="B2438" i="1"/>
  <c r="C2438" i="1"/>
  <c r="D2438" i="1"/>
  <c r="E2438" i="1"/>
  <c r="F2438" i="1"/>
  <c r="G2438" i="1"/>
  <c r="J2438" i="1"/>
  <c r="M2438" i="1" s="1"/>
  <c r="O2438" i="1"/>
  <c r="P2438" i="1"/>
  <c r="Q2438" i="1"/>
  <c r="R2438" i="1"/>
  <c r="S2438" i="1"/>
  <c r="T2438" i="1"/>
  <c r="B2439" i="1"/>
  <c r="C2439" i="1"/>
  <c r="D2439" i="1"/>
  <c r="E2439" i="1"/>
  <c r="F2439" i="1"/>
  <c r="G2439" i="1"/>
  <c r="J2439" i="1"/>
  <c r="M2439" i="1" s="1"/>
  <c r="O2439" i="1"/>
  <c r="P2439" i="1"/>
  <c r="Q2439" i="1"/>
  <c r="R2439" i="1"/>
  <c r="S2439" i="1"/>
  <c r="T2439" i="1"/>
  <c r="B2440" i="1"/>
  <c r="C2440" i="1"/>
  <c r="D2440" i="1"/>
  <c r="E2440" i="1"/>
  <c r="F2440" i="1"/>
  <c r="G2440" i="1"/>
  <c r="J2440" i="1"/>
  <c r="M2440" i="1" s="1"/>
  <c r="O2440" i="1"/>
  <c r="P2440" i="1"/>
  <c r="Q2440" i="1"/>
  <c r="R2440" i="1"/>
  <c r="S2440" i="1"/>
  <c r="T2440" i="1"/>
  <c r="B2441" i="1"/>
  <c r="C2441" i="1"/>
  <c r="D2441" i="1"/>
  <c r="E2441" i="1"/>
  <c r="F2441" i="1"/>
  <c r="G2441" i="1"/>
  <c r="J2441" i="1"/>
  <c r="M2441" i="1" s="1"/>
  <c r="O2441" i="1"/>
  <c r="P2441" i="1"/>
  <c r="Q2441" i="1"/>
  <c r="R2441" i="1"/>
  <c r="S2441" i="1"/>
  <c r="T2441" i="1"/>
  <c r="B2442" i="1"/>
  <c r="C2442" i="1"/>
  <c r="D2442" i="1"/>
  <c r="E2442" i="1"/>
  <c r="F2442" i="1"/>
  <c r="G2442" i="1"/>
  <c r="J2442" i="1"/>
  <c r="M2442" i="1" s="1"/>
  <c r="O2442" i="1"/>
  <c r="P2442" i="1"/>
  <c r="Q2442" i="1"/>
  <c r="R2442" i="1"/>
  <c r="S2442" i="1"/>
  <c r="T2442" i="1"/>
  <c r="B2443" i="1"/>
  <c r="C2443" i="1"/>
  <c r="D2443" i="1"/>
  <c r="E2443" i="1"/>
  <c r="F2443" i="1"/>
  <c r="G2443" i="1"/>
  <c r="J2443" i="1"/>
  <c r="M2443" i="1" s="1"/>
  <c r="O2443" i="1"/>
  <c r="P2443" i="1"/>
  <c r="Q2443" i="1"/>
  <c r="R2443" i="1"/>
  <c r="S2443" i="1"/>
  <c r="T2443" i="1"/>
  <c r="B2444" i="1"/>
  <c r="C2444" i="1"/>
  <c r="D2444" i="1"/>
  <c r="E2444" i="1"/>
  <c r="F2444" i="1"/>
  <c r="G2444" i="1"/>
  <c r="J2444" i="1"/>
  <c r="M2444" i="1" s="1"/>
  <c r="O2444" i="1"/>
  <c r="P2444" i="1"/>
  <c r="Q2444" i="1"/>
  <c r="R2444" i="1"/>
  <c r="S2444" i="1"/>
  <c r="T2444" i="1"/>
  <c r="B2445" i="1"/>
  <c r="C2445" i="1"/>
  <c r="D2445" i="1"/>
  <c r="E2445" i="1"/>
  <c r="F2445" i="1"/>
  <c r="G2445" i="1"/>
  <c r="J2445" i="1"/>
  <c r="M2445" i="1" s="1"/>
  <c r="O2445" i="1"/>
  <c r="P2445" i="1"/>
  <c r="Q2445" i="1"/>
  <c r="R2445" i="1"/>
  <c r="S2445" i="1"/>
  <c r="T2445" i="1"/>
  <c r="B2446" i="1"/>
  <c r="C2446" i="1"/>
  <c r="D2446" i="1"/>
  <c r="E2446" i="1"/>
  <c r="F2446" i="1"/>
  <c r="G2446" i="1"/>
  <c r="J2446" i="1"/>
  <c r="M2446" i="1" s="1"/>
  <c r="O2446" i="1"/>
  <c r="P2446" i="1"/>
  <c r="Q2446" i="1"/>
  <c r="R2446" i="1"/>
  <c r="S2446" i="1"/>
  <c r="T2446" i="1"/>
  <c r="B2447" i="1"/>
  <c r="C2447" i="1"/>
  <c r="D2447" i="1"/>
  <c r="E2447" i="1"/>
  <c r="F2447" i="1"/>
  <c r="G2447" i="1"/>
  <c r="J2447" i="1"/>
  <c r="M2447" i="1" s="1"/>
  <c r="O2447" i="1"/>
  <c r="P2447" i="1"/>
  <c r="Q2447" i="1"/>
  <c r="R2447" i="1"/>
  <c r="S2447" i="1"/>
  <c r="T2447" i="1"/>
  <c r="B2448" i="1"/>
  <c r="C2448" i="1"/>
  <c r="D2448" i="1"/>
  <c r="E2448" i="1"/>
  <c r="F2448" i="1"/>
  <c r="G2448" i="1"/>
  <c r="J2448" i="1"/>
  <c r="M2448" i="1" s="1"/>
  <c r="O2448" i="1"/>
  <c r="P2448" i="1"/>
  <c r="Q2448" i="1"/>
  <c r="R2448" i="1"/>
  <c r="S2448" i="1"/>
  <c r="T2448" i="1"/>
  <c r="B2449" i="1"/>
  <c r="C2449" i="1"/>
  <c r="D2449" i="1"/>
  <c r="E2449" i="1"/>
  <c r="F2449" i="1"/>
  <c r="G2449" i="1"/>
  <c r="J2449" i="1"/>
  <c r="M2449" i="1" s="1"/>
  <c r="O2449" i="1"/>
  <c r="P2449" i="1"/>
  <c r="Q2449" i="1"/>
  <c r="R2449" i="1"/>
  <c r="S2449" i="1"/>
  <c r="T2449" i="1"/>
  <c r="B2450" i="1"/>
  <c r="C2450" i="1"/>
  <c r="D2450" i="1"/>
  <c r="E2450" i="1"/>
  <c r="F2450" i="1"/>
  <c r="G2450" i="1"/>
  <c r="J2450" i="1"/>
  <c r="M2450" i="1" s="1"/>
  <c r="O2450" i="1"/>
  <c r="P2450" i="1"/>
  <c r="Q2450" i="1"/>
  <c r="R2450" i="1"/>
  <c r="S2450" i="1"/>
  <c r="T2450" i="1"/>
  <c r="B2451" i="1"/>
  <c r="C2451" i="1"/>
  <c r="D2451" i="1"/>
  <c r="E2451" i="1"/>
  <c r="F2451" i="1"/>
  <c r="G2451" i="1"/>
  <c r="J2451" i="1"/>
  <c r="M2451" i="1" s="1"/>
  <c r="O2451" i="1"/>
  <c r="P2451" i="1"/>
  <c r="Q2451" i="1"/>
  <c r="R2451" i="1"/>
  <c r="S2451" i="1"/>
  <c r="T2451" i="1"/>
  <c r="B2452" i="1"/>
  <c r="C2452" i="1"/>
  <c r="D2452" i="1"/>
  <c r="E2452" i="1"/>
  <c r="F2452" i="1"/>
  <c r="G2452" i="1"/>
  <c r="J2452" i="1"/>
  <c r="M2452" i="1" s="1"/>
  <c r="O2452" i="1"/>
  <c r="P2452" i="1"/>
  <c r="Q2452" i="1"/>
  <c r="R2452" i="1"/>
  <c r="S2452" i="1"/>
  <c r="T2452" i="1"/>
  <c r="B2453" i="1"/>
  <c r="C2453" i="1"/>
  <c r="D2453" i="1"/>
  <c r="E2453" i="1"/>
  <c r="F2453" i="1"/>
  <c r="G2453" i="1"/>
  <c r="J2453" i="1"/>
  <c r="M2453" i="1" s="1"/>
  <c r="O2453" i="1"/>
  <c r="P2453" i="1"/>
  <c r="Q2453" i="1"/>
  <c r="R2453" i="1"/>
  <c r="S2453" i="1"/>
  <c r="T2453" i="1"/>
  <c r="B2454" i="1"/>
  <c r="C2454" i="1"/>
  <c r="D2454" i="1"/>
  <c r="E2454" i="1"/>
  <c r="F2454" i="1"/>
  <c r="G2454" i="1"/>
  <c r="J2454" i="1"/>
  <c r="M2454" i="1" s="1"/>
  <c r="O2454" i="1"/>
  <c r="P2454" i="1"/>
  <c r="Q2454" i="1"/>
  <c r="R2454" i="1"/>
  <c r="S2454" i="1"/>
  <c r="T2454" i="1"/>
  <c r="B2455" i="1"/>
  <c r="C2455" i="1"/>
  <c r="D2455" i="1"/>
  <c r="E2455" i="1"/>
  <c r="F2455" i="1"/>
  <c r="G2455" i="1"/>
  <c r="J2455" i="1"/>
  <c r="M2455" i="1" s="1"/>
  <c r="O2455" i="1"/>
  <c r="P2455" i="1"/>
  <c r="Q2455" i="1"/>
  <c r="R2455" i="1"/>
  <c r="S2455" i="1"/>
  <c r="T2455" i="1"/>
  <c r="B2456" i="1"/>
  <c r="C2456" i="1"/>
  <c r="D2456" i="1"/>
  <c r="E2456" i="1"/>
  <c r="F2456" i="1"/>
  <c r="G2456" i="1"/>
  <c r="J2456" i="1"/>
  <c r="M2456" i="1" s="1"/>
  <c r="O2456" i="1"/>
  <c r="P2456" i="1"/>
  <c r="Q2456" i="1"/>
  <c r="R2456" i="1"/>
  <c r="S2456" i="1"/>
  <c r="T2456" i="1"/>
  <c r="B2457" i="1"/>
  <c r="C2457" i="1"/>
  <c r="D2457" i="1"/>
  <c r="E2457" i="1"/>
  <c r="F2457" i="1"/>
  <c r="G2457" i="1"/>
  <c r="J2457" i="1"/>
  <c r="M2457" i="1" s="1"/>
  <c r="O2457" i="1"/>
  <c r="P2457" i="1"/>
  <c r="Q2457" i="1"/>
  <c r="R2457" i="1"/>
  <c r="S2457" i="1"/>
  <c r="T2457" i="1"/>
  <c r="B2458" i="1"/>
  <c r="C2458" i="1"/>
  <c r="D2458" i="1"/>
  <c r="E2458" i="1"/>
  <c r="F2458" i="1"/>
  <c r="G2458" i="1"/>
  <c r="J2458" i="1"/>
  <c r="M2458" i="1" s="1"/>
  <c r="O2458" i="1"/>
  <c r="P2458" i="1"/>
  <c r="Q2458" i="1"/>
  <c r="R2458" i="1"/>
  <c r="S2458" i="1"/>
  <c r="T2458" i="1"/>
  <c r="B2459" i="1"/>
  <c r="C2459" i="1"/>
  <c r="D2459" i="1"/>
  <c r="E2459" i="1"/>
  <c r="F2459" i="1"/>
  <c r="G2459" i="1"/>
  <c r="J2459" i="1"/>
  <c r="M2459" i="1" s="1"/>
  <c r="O2459" i="1"/>
  <c r="P2459" i="1"/>
  <c r="Q2459" i="1"/>
  <c r="R2459" i="1"/>
  <c r="S2459" i="1"/>
  <c r="T2459" i="1"/>
  <c r="B2460" i="1"/>
  <c r="C2460" i="1"/>
  <c r="D2460" i="1"/>
  <c r="E2460" i="1"/>
  <c r="F2460" i="1"/>
  <c r="G2460" i="1"/>
  <c r="J2460" i="1"/>
  <c r="M2460" i="1" s="1"/>
  <c r="O2460" i="1"/>
  <c r="P2460" i="1"/>
  <c r="Q2460" i="1"/>
  <c r="R2460" i="1"/>
  <c r="S2460" i="1"/>
  <c r="T2460" i="1"/>
  <c r="B2461" i="1"/>
  <c r="C2461" i="1"/>
  <c r="D2461" i="1"/>
  <c r="E2461" i="1"/>
  <c r="F2461" i="1"/>
  <c r="G2461" i="1"/>
  <c r="J2461" i="1"/>
  <c r="M2461" i="1" s="1"/>
  <c r="O2461" i="1"/>
  <c r="P2461" i="1"/>
  <c r="Q2461" i="1"/>
  <c r="R2461" i="1"/>
  <c r="S2461" i="1"/>
  <c r="T2461" i="1"/>
  <c r="B2462" i="1"/>
  <c r="C2462" i="1"/>
  <c r="D2462" i="1"/>
  <c r="E2462" i="1"/>
  <c r="F2462" i="1"/>
  <c r="G2462" i="1"/>
  <c r="J2462" i="1"/>
  <c r="M2462" i="1" s="1"/>
  <c r="O2462" i="1"/>
  <c r="P2462" i="1"/>
  <c r="Q2462" i="1"/>
  <c r="R2462" i="1"/>
  <c r="S2462" i="1"/>
  <c r="T2462" i="1"/>
  <c r="B2463" i="1"/>
  <c r="C2463" i="1"/>
  <c r="D2463" i="1"/>
  <c r="E2463" i="1"/>
  <c r="F2463" i="1"/>
  <c r="G2463" i="1"/>
  <c r="J2463" i="1"/>
  <c r="M2463" i="1" s="1"/>
  <c r="O2463" i="1"/>
  <c r="P2463" i="1"/>
  <c r="Q2463" i="1"/>
  <c r="R2463" i="1"/>
  <c r="S2463" i="1"/>
  <c r="T2463" i="1"/>
  <c r="B2464" i="1"/>
  <c r="C2464" i="1"/>
  <c r="D2464" i="1"/>
  <c r="E2464" i="1"/>
  <c r="F2464" i="1"/>
  <c r="G2464" i="1"/>
  <c r="J2464" i="1"/>
  <c r="M2464" i="1" s="1"/>
  <c r="O2464" i="1"/>
  <c r="P2464" i="1"/>
  <c r="Q2464" i="1"/>
  <c r="R2464" i="1"/>
  <c r="S2464" i="1"/>
  <c r="T2464" i="1"/>
  <c r="B2465" i="1"/>
  <c r="C2465" i="1"/>
  <c r="D2465" i="1"/>
  <c r="E2465" i="1"/>
  <c r="F2465" i="1"/>
  <c r="G2465" i="1"/>
  <c r="J2465" i="1"/>
  <c r="M2465" i="1" s="1"/>
  <c r="O2465" i="1"/>
  <c r="P2465" i="1"/>
  <c r="Q2465" i="1"/>
  <c r="R2465" i="1"/>
  <c r="S2465" i="1"/>
  <c r="T2465" i="1"/>
  <c r="B2466" i="1"/>
  <c r="C2466" i="1"/>
  <c r="D2466" i="1"/>
  <c r="E2466" i="1"/>
  <c r="F2466" i="1"/>
  <c r="G2466" i="1"/>
  <c r="J2466" i="1"/>
  <c r="M2466" i="1" s="1"/>
  <c r="O2466" i="1"/>
  <c r="P2466" i="1"/>
  <c r="Q2466" i="1"/>
  <c r="R2466" i="1"/>
  <c r="S2466" i="1"/>
  <c r="T2466" i="1"/>
  <c r="B2467" i="1"/>
  <c r="C2467" i="1"/>
  <c r="D2467" i="1"/>
  <c r="E2467" i="1"/>
  <c r="F2467" i="1"/>
  <c r="G2467" i="1"/>
  <c r="J2467" i="1"/>
  <c r="M2467" i="1" s="1"/>
  <c r="O2467" i="1"/>
  <c r="P2467" i="1"/>
  <c r="Q2467" i="1"/>
  <c r="R2467" i="1"/>
  <c r="S2467" i="1"/>
  <c r="T2467" i="1"/>
  <c r="B2468" i="1"/>
  <c r="C2468" i="1"/>
  <c r="D2468" i="1"/>
  <c r="E2468" i="1"/>
  <c r="F2468" i="1"/>
  <c r="G2468" i="1"/>
  <c r="J2468" i="1"/>
  <c r="M2468" i="1" s="1"/>
  <c r="O2468" i="1"/>
  <c r="P2468" i="1"/>
  <c r="Q2468" i="1"/>
  <c r="R2468" i="1"/>
  <c r="S2468" i="1"/>
  <c r="T2468" i="1"/>
  <c r="B2469" i="1"/>
  <c r="C2469" i="1"/>
  <c r="D2469" i="1"/>
  <c r="E2469" i="1"/>
  <c r="F2469" i="1"/>
  <c r="G2469" i="1"/>
  <c r="J2469" i="1"/>
  <c r="M2469" i="1" s="1"/>
  <c r="O2469" i="1"/>
  <c r="P2469" i="1"/>
  <c r="Q2469" i="1"/>
  <c r="R2469" i="1"/>
  <c r="S2469" i="1"/>
  <c r="T2469" i="1"/>
  <c r="B2470" i="1"/>
  <c r="C2470" i="1"/>
  <c r="D2470" i="1"/>
  <c r="E2470" i="1"/>
  <c r="F2470" i="1"/>
  <c r="G2470" i="1"/>
  <c r="J2470" i="1"/>
  <c r="M2470" i="1" s="1"/>
  <c r="O2470" i="1"/>
  <c r="P2470" i="1"/>
  <c r="Q2470" i="1"/>
  <c r="R2470" i="1"/>
  <c r="S2470" i="1"/>
  <c r="T2470" i="1"/>
  <c r="B2471" i="1"/>
  <c r="C2471" i="1"/>
  <c r="D2471" i="1"/>
  <c r="E2471" i="1"/>
  <c r="F2471" i="1"/>
  <c r="G2471" i="1"/>
  <c r="J2471" i="1"/>
  <c r="M2471" i="1" s="1"/>
  <c r="O2471" i="1"/>
  <c r="P2471" i="1"/>
  <c r="Q2471" i="1"/>
  <c r="R2471" i="1"/>
  <c r="S2471" i="1"/>
  <c r="T2471" i="1"/>
  <c r="B2472" i="1"/>
  <c r="C2472" i="1"/>
  <c r="D2472" i="1"/>
  <c r="E2472" i="1"/>
  <c r="F2472" i="1"/>
  <c r="G2472" i="1"/>
  <c r="J2472" i="1"/>
  <c r="M2472" i="1" s="1"/>
  <c r="O2472" i="1"/>
  <c r="P2472" i="1"/>
  <c r="Q2472" i="1"/>
  <c r="R2472" i="1"/>
  <c r="S2472" i="1"/>
  <c r="T2472" i="1"/>
  <c r="B2473" i="1"/>
  <c r="C2473" i="1"/>
  <c r="D2473" i="1"/>
  <c r="E2473" i="1"/>
  <c r="F2473" i="1"/>
  <c r="G2473" i="1"/>
  <c r="J2473" i="1"/>
  <c r="M2473" i="1" s="1"/>
  <c r="O2473" i="1"/>
  <c r="P2473" i="1"/>
  <c r="Q2473" i="1"/>
  <c r="R2473" i="1"/>
  <c r="S2473" i="1"/>
  <c r="T2473" i="1"/>
  <c r="B2474" i="1"/>
  <c r="C2474" i="1"/>
  <c r="D2474" i="1"/>
  <c r="E2474" i="1"/>
  <c r="F2474" i="1"/>
  <c r="G2474" i="1"/>
  <c r="J2474" i="1"/>
  <c r="M2474" i="1" s="1"/>
  <c r="O2474" i="1"/>
  <c r="P2474" i="1"/>
  <c r="Q2474" i="1"/>
  <c r="R2474" i="1"/>
  <c r="S2474" i="1"/>
  <c r="T2474" i="1"/>
  <c r="B2475" i="1"/>
  <c r="C2475" i="1"/>
  <c r="D2475" i="1"/>
  <c r="E2475" i="1"/>
  <c r="F2475" i="1"/>
  <c r="G2475" i="1"/>
  <c r="J2475" i="1"/>
  <c r="M2475" i="1" s="1"/>
  <c r="O2475" i="1"/>
  <c r="P2475" i="1"/>
  <c r="Q2475" i="1"/>
  <c r="R2475" i="1"/>
  <c r="S2475" i="1"/>
  <c r="T2475" i="1"/>
  <c r="B2476" i="1"/>
  <c r="C2476" i="1"/>
  <c r="D2476" i="1"/>
  <c r="E2476" i="1"/>
  <c r="F2476" i="1"/>
  <c r="G2476" i="1"/>
  <c r="J2476" i="1"/>
  <c r="M2476" i="1" s="1"/>
  <c r="O2476" i="1"/>
  <c r="P2476" i="1"/>
  <c r="Q2476" i="1"/>
  <c r="R2476" i="1"/>
  <c r="S2476" i="1"/>
  <c r="T2476" i="1"/>
  <c r="B2477" i="1"/>
  <c r="C2477" i="1"/>
  <c r="D2477" i="1"/>
  <c r="E2477" i="1"/>
  <c r="F2477" i="1"/>
  <c r="G2477" i="1"/>
  <c r="J2477" i="1"/>
  <c r="M2477" i="1" s="1"/>
  <c r="O2477" i="1"/>
  <c r="P2477" i="1"/>
  <c r="Q2477" i="1"/>
  <c r="R2477" i="1"/>
  <c r="S2477" i="1"/>
  <c r="T2477" i="1"/>
  <c r="B2478" i="1"/>
  <c r="C2478" i="1"/>
  <c r="D2478" i="1"/>
  <c r="E2478" i="1"/>
  <c r="F2478" i="1"/>
  <c r="G2478" i="1"/>
  <c r="J2478" i="1"/>
  <c r="M2478" i="1" s="1"/>
  <c r="O2478" i="1"/>
  <c r="P2478" i="1"/>
  <c r="Q2478" i="1"/>
  <c r="R2478" i="1"/>
  <c r="S2478" i="1"/>
  <c r="T2478" i="1"/>
  <c r="B2479" i="1"/>
  <c r="C2479" i="1"/>
  <c r="D2479" i="1"/>
  <c r="E2479" i="1"/>
  <c r="F2479" i="1"/>
  <c r="G2479" i="1"/>
  <c r="J2479" i="1"/>
  <c r="M2479" i="1" s="1"/>
  <c r="O2479" i="1"/>
  <c r="P2479" i="1"/>
  <c r="Q2479" i="1"/>
  <c r="R2479" i="1"/>
  <c r="S2479" i="1"/>
  <c r="T2479" i="1"/>
  <c r="B2480" i="1"/>
  <c r="C2480" i="1"/>
  <c r="D2480" i="1"/>
  <c r="E2480" i="1"/>
  <c r="F2480" i="1"/>
  <c r="G2480" i="1"/>
  <c r="J2480" i="1"/>
  <c r="M2480" i="1" s="1"/>
  <c r="O2480" i="1"/>
  <c r="P2480" i="1"/>
  <c r="Q2480" i="1"/>
  <c r="R2480" i="1"/>
  <c r="S2480" i="1"/>
  <c r="T2480" i="1"/>
  <c r="B2481" i="1"/>
  <c r="C2481" i="1"/>
  <c r="D2481" i="1"/>
  <c r="E2481" i="1"/>
  <c r="F2481" i="1"/>
  <c r="G2481" i="1"/>
  <c r="J2481" i="1"/>
  <c r="M2481" i="1" s="1"/>
  <c r="O2481" i="1"/>
  <c r="P2481" i="1"/>
  <c r="Q2481" i="1"/>
  <c r="R2481" i="1"/>
  <c r="S2481" i="1"/>
  <c r="T2481" i="1"/>
  <c r="B2482" i="1"/>
  <c r="C2482" i="1"/>
  <c r="D2482" i="1"/>
  <c r="E2482" i="1"/>
  <c r="F2482" i="1"/>
  <c r="G2482" i="1"/>
  <c r="J2482" i="1"/>
  <c r="M2482" i="1" s="1"/>
  <c r="O2482" i="1"/>
  <c r="P2482" i="1"/>
  <c r="Q2482" i="1"/>
  <c r="R2482" i="1"/>
  <c r="S2482" i="1"/>
  <c r="T2482" i="1"/>
  <c r="B2483" i="1"/>
  <c r="C2483" i="1"/>
  <c r="D2483" i="1"/>
  <c r="E2483" i="1"/>
  <c r="F2483" i="1"/>
  <c r="G2483" i="1"/>
  <c r="J2483" i="1"/>
  <c r="M2483" i="1" s="1"/>
  <c r="O2483" i="1"/>
  <c r="P2483" i="1"/>
  <c r="Q2483" i="1"/>
  <c r="R2483" i="1"/>
  <c r="S2483" i="1"/>
  <c r="T2483" i="1"/>
  <c r="B2484" i="1"/>
  <c r="C2484" i="1"/>
  <c r="D2484" i="1"/>
  <c r="E2484" i="1"/>
  <c r="F2484" i="1"/>
  <c r="G2484" i="1"/>
  <c r="J2484" i="1"/>
  <c r="M2484" i="1" s="1"/>
  <c r="O2484" i="1"/>
  <c r="P2484" i="1"/>
  <c r="Q2484" i="1"/>
  <c r="R2484" i="1"/>
  <c r="S2484" i="1"/>
  <c r="T2484" i="1"/>
  <c r="B2485" i="1"/>
  <c r="C2485" i="1"/>
  <c r="D2485" i="1"/>
  <c r="E2485" i="1"/>
  <c r="F2485" i="1"/>
  <c r="G2485" i="1"/>
  <c r="J2485" i="1"/>
  <c r="M2485" i="1" s="1"/>
  <c r="O2485" i="1"/>
  <c r="P2485" i="1"/>
  <c r="Q2485" i="1"/>
  <c r="R2485" i="1"/>
  <c r="S2485" i="1"/>
  <c r="T2485" i="1"/>
  <c r="B2486" i="1"/>
  <c r="C2486" i="1"/>
  <c r="D2486" i="1"/>
  <c r="E2486" i="1"/>
  <c r="F2486" i="1"/>
  <c r="G2486" i="1"/>
  <c r="J2486" i="1"/>
  <c r="M2486" i="1" s="1"/>
  <c r="O2486" i="1"/>
  <c r="P2486" i="1"/>
  <c r="Q2486" i="1"/>
  <c r="R2486" i="1"/>
  <c r="S2486" i="1"/>
  <c r="T2486" i="1"/>
  <c r="B2487" i="1"/>
  <c r="C2487" i="1"/>
  <c r="D2487" i="1"/>
  <c r="E2487" i="1"/>
  <c r="F2487" i="1"/>
  <c r="G2487" i="1"/>
  <c r="J2487" i="1"/>
  <c r="M2487" i="1" s="1"/>
  <c r="O2487" i="1"/>
  <c r="P2487" i="1"/>
  <c r="Q2487" i="1"/>
  <c r="R2487" i="1"/>
  <c r="S2487" i="1"/>
  <c r="T2487" i="1"/>
  <c r="B2488" i="1"/>
  <c r="C2488" i="1"/>
  <c r="D2488" i="1"/>
  <c r="E2488" i="1"/>
  <c r="F2488" i="1"/>
  <c r="G2488" i="1"/>
  <c r="J2488" i="1"/>
  <c r="M2488" i="1" s="1"/>
  <c r="O2488" i="1"/>
  <c r="P2488" i="1"/>
  <c r="Q2488" i="1"/>
  <c r="R2488" i="1"/>
  <c r="S2488" i="1"/>
  <c r="T2488" i="1"/>
  <c r="B2489" i="1"/>
  <c r="C2489" i="1"/>
  <c r="D2489" i="1"/>
  <c r="E2489" i="1"/>
  <c r="F2489" i="1"/>
  <c r="G2489" i="1"/>
  <c r="J2489" i="1"/>
  <c r="M2489" i="1" s="1"/>
  <c r="O2489" i="1"/>
  <c r="P2489" i="1"/>
  <c r="Q2489" i="1"/>
  <c r="R2489" i="1"/>
  <c r="S2489" i="1"/>
  <c r="T2489" i="1"/>
  <c r="B2490" i="1"/>
  <c r="C2490" i="1"/>
  <c r="D2490" i="1"/>
  <c r="E2490" i="1"/>
  <c r="F2490" i="1"/>
  <c r="G2490" i="1"/>
  <c r="J2490" i="1"/>
  <c r="M2490" i="1" s="1"/>
  <c r="O2490" i="1"/>
  <c r="P2490" i="1"/>
  <c r="Q2490" i="1"/>
  <c r="R2490" i="1"/>
  <c r="S2490" i="1"/>
  <c r="T2490" i="1"/>
  <c r="B2491" i="1"/>
  <c r="C2491" i="1"/>
  <c r="D2491" i="1"/>
  <c r="E2491" i="1"/>
  <c r="F2491" i="1"/>
  <c r="G2491" i="1"/>
  <c r="J2491" i="1"/>
  <c r="M2491" i="1" s="1"/>
  <c r="O2491" i="1"/>
  <c r="P2491" i="1"/>
  <c r="Q2491" i="1"/>
  <c r="R2491" i="1"/>
  <c r="S2491" i="1"/>
  <c r="T2491" i="1"/>
  <c r="B2492" i="1"/>
  <c r="C2492" i="1"/>
  <c r="D2492" i="1"/>
  <c r="E2492" i="1"/>
  <c r="F2492" i="1"/>
  <c r="G2492" i="1"/>
  <c r="J2492" i="1"/>
  <c r="M2492" i="1" s="1"/>
  <c r="O2492" i="1"/>
  <c r="P2492" i="1"/>
  <c r="Q2492" i="1"/>
  <c r="R2492" i="1"/>
  <c r="S2492" i="1"/>
  <c r="T2492" i="1"/>
  <c r="B2493" i="1"/>
  <c r="C2493" i="1"/>
  <c r="D2493" i="1"/>
  <c r="E2493" i="1"/>
  <c r="F2493" i="1"/>
  <c r="G2493" i="1"/>
  <c r="J2493" i="1"/>
  <c r="M2493" i="1" s="1"/>
  <c r="O2493" i="1"/>
  <c r="P2493" i="1"/>
  <c r="Q2493" i="1"/>
  <c r="R2493" i="1"/>
  <c r="S2493" i="1"/>
  <c r="T2493" i="1"/>
  <c r="B2494" i="1"/>
  <c r="C2494" i="1"/>
  <c r="D2494" i="1"/>
  <c r="E2494" i="1"/>
  <c r="F2494" i="1"/>
  <c r="G2494" i="1"/>
  <c r="J2494" i="1"/>
  <c r="M2494" i="1" s="1"/>
  <c r="O2494" i="1"/>
  <c r="P2494" i="1"/>
  <c r="Q2494" i="1"/>
  <c r="R2494" i="1"/>
  <c r="S2494" i="1"/>
  <c r="T2494" i="1"/>
  <c r="B2495" i="1"/>
  <c r="C2495" i="1"/>
  <c r="D2495" i="1"/>
  <c r="E2495" i="1"/>
  <c r="F2495" i="1"/>
  <c r="G2495" i="1"/>
  <c r="J2495" i="1"/>
  <c r="M2495" i="1" s="1"/>
  <c r="O2495" i="1"/>
  <c r="P2495" i="1"/>
  <c r="Q2495" i="1"/>
  <c r="R2495" i="1"/>
  <c r="S2495" i="1"/>
  <c r="T2495" i="1"/>
  <c r="B2496" i="1"/>
  <c r="C2496" i="1"/>
  <c r="D2496" i="1"/>
  <c r="E2496" i="1"/>
  <c r="F2496" i="1"/>
  <c r="G2496" i="1"/>
  <c r="J2496" i="1"/>
  <c r="M2496" i="1" s="1"/>
  <c r="O2496" i="1"/>
  <c r="P2496" i="1"/>
  <c r="Q2496" i="1"/>
  <c r="R2496" i="1"/>
  <c r="S2496" i="1"/>
  <c r="T2496" i="1"/>
  <c r="B2497" i="1"/>
  <c r="C2497" i="1"/>
  <c r="D2497" i="1"/>
  <c r="E2497" i="1"/>
  <c r="F2497" i="1"/>
  <c r="G2497" i="1"/>
  <c r="J2497" i="1"/>
  <c r="M2497" i="1" s="1"/>
  <c r="O2497" i="1"/>
  <c r="P2497" i="1"/>
  <c r="Q2497" i="1"/>
  <c r="R2497" i="1"/>
  <c r="S2497" i="1"/>
  <c r="T2497" i="1"/>
  <c r="B2498" i="1"/>
  <c r="C2498" i="1"/>
  <c r="D2498" i="1"/>
  <c r="E2498" i="1"/>
  <c r="F2498" i="1"/>
  <c r="G2498" i="1"/>
  <c r="J2498" i="1"/>
  <c r="M2498" i="1" s="1"/>
  <c r="O2498" i="1"/>
  <c r="P2498" i="1"/>
  <c r="Q2498" i="1"/>
  <c r="R2498" i="1"/>
  <c r="S2498" i="1"/>
  <c r="T2498" i="1"/>
  <c r="B2499" i="1"/>
  <c r="C2499" i="1"/>
  <c r="D2499" i="1"/>
  <c r="E2499" i="1"/>
  <c r="F2499" i="1"/>
  <c r="G2499" i="1"/>
  <c r="J2499" i="1"/>
  <c r="M2499" i="1" s="1"/>
  <c r="O2499" i="1"/>
  <c r="P2499" i="1"/>
  <c r="Q2499" i="1"/>
  <c r="R2499" i="1"/>
  <c r="S2499" i="1"/>
  <c r="T2499" i="1"/>
  <c r="B2500" i="1"/>
  <c r="C2500" i="1"/>
  <c r="D2500" i="1"/>
  <c r="E2500" i="1"/>
  <c r="F2500" i="1"/>
  <c r="G2500" i="1"/>
  <c r="J2500" i="1"/>
  <c r="M2500" i="1" s="1"/>
  <c r="O2500" i="1"/>
  <c r="P2500" i="1"/>
  <c r="Q2500" i="1"/>
  <c r="R2500" i="1"/>
  <c r="S2500" i="1"/>
  <c r="T2500" i="1"/>
  <c r="J3" i="6"/>
  <c r="L3" i="9"/>
  <c r="I3" i="6"/>
  <c r="M3" i="6" s="1"/>
  <c r="H3" i="6"/>
  <c r="F3" i="6"/>
  <c r="D3" i="6"/>
  <c r="C3" i="6"/>
  <c r="B3" i="6"/>
  <c r="J3" i="9"/>
  <c r="J3" i="1"/>
  <c r="M3" i="1" s="1"/>
  <c r="J4" i="1"/>
  <c r="M4" i="1" s="1"/>
  <c r="I3" i="9"/>
  <c r="D3" i="9"/>
  <c r="C3" i="9"/>
  <c r="B3" i="9"/>
  <c r="D4" i="1"/>
  <c r="D3" i="1"/>
  <c r="C4" i="1"/>
  <c r="C3" i="1"/>
  <c r="B4" i="1"/>
  <c r="B3" i="1"/>
  <c r="G4" i="1"/>
  <c r="G3" i="1"/>
  <c r="E4" i="1"/>
  <c r="E3" i="1"/>
  <c r="F4" i="1"/>
  <c r="G3" i="6"/>
  <c r="O3" i="1"/>
  <c r="P3" i="1"/>
  <c r="P4" i="1"/>
  <c r="Q4" i="1"/>
  <c r="R4" i="1"/>
  <c r="S4" i="1"/>
  <c r="T4" i="1"/>
  <c r="T3" i="1"/>
  <c r="S3" i="1"/>
  <c r="R3" i="1"/>
  <c r="Q3" i="1"/>
  <c r="H26" i="11"/>
  <c r="O4" i="1"/>
  <c r="G2" i="11"/>
  <c r="G13" i="11"/>
  <c r="G12" i="11"/>
  <c r="G11" i="11"/>
  <c r="G10" i="11"/>
  <c r="G9" i="11"/>
  <c r="G8" i="11"/>
  <c r="G7" i="11"/>
  <c r="G6" i="11"/>
  <c r="G31" i="11"/>
  <c r="G30" i="11"/>
  <c r="G29" i="11"/>
  <c r="G28" i="11"/>
  <c r="G4" i="11"/>
  <c r="G27" i="11"/>
  <c r="G26" i="11"/>
  <c r="G17" i="11"/>
  <c r="G16" i="11"/>
  <c r="G15" i="11"/>
  <c r="G14" i="11"/>
  <c r="G5" i="11"/>
  <c r="G25" i="11"/>
  <c r="G24" i="11"/>
  <c r="G23" i="11"/>
  <c r="G22" i="11"/>
  <c r="G21" i="11"/>
  <c r="G20" i="11"/>
  <c r="G19" i="11"/>
  <c r="N1732" i="9" l="1"/>
  <c r="O1732" i="9"/>
  <c r="N1394" i="9"/>
  <c r="L1394" i="9"/>
  <c r="O1394" i="9"/>
  <c r="L1739" i="9"/>
  <c r="N1739" i="9"/>
  <c r="O1739" i="9"/>
  <c r="L1594" i="9"/>
  <c r="P1594" i="9" s="1"/>
  <c r="N1594" i="9"/>
  <c r="O1594" i="9"/>
  <c r="N1482" i="9"/>
  <c r="L1482" i="9"/>
  <c r="O1482" i="9"/>
  <c r="N1466" i="9"/>
  <c r="L1466" i="9"/>
  <c r="O1466" i="9"/>
  <c r="N1450" i="9"/>
  <c r="L1450" i="9"/>
  <c r="O1450" i="9"/>
  <c r="N1434" i="9"/>
  <c r="L1434" i="9"/>
  <c r="O1434" i="9"/>
  <c r="O1356" i="9"/>
  <c r="L1356" i="9"/>
  <c r="N1356" i="9"/>
  <c r="L1343" i="9"/>
  <c r="N1343" i="9"/>
  <c r="O1343" i="9"/>
  <c r="N1007" i="9"/>
  <c r="O1007" i="9"/>
  <c r="O935" i="9"/>
  <c r="N935" i="9"/>
  <c r="L897" i="9"/>
  <c r="N897" i="9"/>
  <c r="O897" i="9"/>
  <c r="L2485" i="9"/>
  <c r="O2467" i="9"/>
  <c r="O2459" i="9"/>
  <c r="O2422" i="9"/>
  <c r="L2414" i="9"/>
  <c r="N2409" i="9"/>
  <c r="P2406" i="9"/>
  <c r="Q2406" i="9" s="1"/>
  <c r="L2401" i="9"/>
  <c r="O2396" i="9"/>
  <c r="O2393" i="9"/>
  <c r="P2361" i="9"/>
  <c r="R2361" i="9" s="1"/>
  <c r="P2348" i="9"/>
  <c r="R2348" i="9" s="1"/>
  <c r="O2326" i="9"/>
  <c r="L2296" i="9"/>
  <c r="N2291" i="9"/>
  <c r="N2278" i="9"/>
  <c r="O2228" i="9"/>
  <c r="O2030" i="9"/>
  <c r="N2027" i="9"/>
  <c r="O2017" i="9"/>
  <c r="O2012" i="9"/>
  <c r="O1989" i="9"/>
  <c r="O1981" i="9"/>
  <c r="O1973" i="9"/>
  <c r="N1955" i="9"/>
  <c r="O1950" i="9"/>
  <c r="N1833" i="9"/>
  <c r="O1828" i="9"/>
  <c r="O1720" i="9"/>
  <c r="N1720" i="9"/>
  <c r="L1718" i="9"/>
  <c r="O1718" i="9"/>
  <c r="N1682" i="9"/>
  <c r="O1682" i="9"/>
  <c r="L1682" i="9"/>
  <c r="L1501" i="9"/>
  <c r="P1501" i="9" s="1"/>
  <c r="N1501" i="9"/>
  <c r="N1378" i="9"/>
  <c r="L1378" i="9"/>
  <c r="O1378" i="9"/>
  <c r="O1324" i="9"/>
  <c r="L1324" i="9"/>
  <c r="N1324" i="9"/>
  <c r="O1292" i="9"/>
  <c r="L1292" i="9"/>
  <c r="P1292" i="9" s="1"/>
  <c r="N1292" i="9"/>
  <c r="O1260" i="9"/>
  <c r="L1260" i="9"/>
  <c r="N1260" i="9"/>
  <c r="N1223" i="9"/>
  <c r="O1223" i="9"/>
  <c r="O3" i="9"/>
  <c r="L2326" i="9"/>
  <c r="N2012" i="9"/>
  <c r="O1997" i="9"/>
  <c r="L1955" i="9"/>
  <c r="N1828" i="9"/>
  <c r="L1657" i="9"/>
  <c r="N1657" i="9"/>
  <c r="L1618" i="9"/>
  <c r="P1618" i="9" s="1"/>
  <c r="N1618" i="9"/>
  <c r="O1618" i="9"/>
  <c r="N1418" i="9"/>
  <c r="L1418" i="9"/>
  <c r="O1418" i="9"/>
  <c r="N1239" i="9"/>
  <c r="O1239" i="9"/>
  <c r="L1065" i="9"/>
  <c r="N1065" i="9"/>
  <c r="O1065" i="9"/>
  <c r="O967" i="9"/>
  <c r="N967" i="9"/>
  <c r="O2483" i="9"/>
  <c r="L2475" i="9"/>
  <c r="N2433" i="9"/>
  <c r="N2425" i="9"/>
  <c r="P2225" i="9"/>
  <c r="R2225" i="9" s="1"/>
  <c r="L2104" i="9"/>
  <c r="L2096" i="9"/>
  <c r="O2091" i="9"/>
  <c r="O2083" i="9"/>
  <c r="O2075" i="9"/>
  <c r="N2067" i="9"/>
  <c r="N2059" i="9"/>
  <c r="O2025" i="9"/>
  <c r="O2020" i="9"/>
  <c r="O1940" i="9"/>
  <c r="O1932" i="9"/>
  <c r="N1924" i="9"/>
  <c r="N1908" i="9"/>
  <c r="N1900" i="9"/>
  <c r="N1892" i="9"/>
  <c r="N1876" i="9"/>
  <c r="N1868" i="9"/>
  <c r="N1860" i="9"/>
  <c r="N1852" i="9"/>
  <c r="N1844" i="9"/>
  <c r="N1836" i="9"/>
  <c r="O1805" i="9"/>
  <c r="O1797" i="9"/>
  <c r="O1789" i="9"/>
  <c r="O1781" i="9"/>
  <c r="O1773" i="9"/>
  <c r="L1746" i="9"/>
  <c r="N1746" i="9"/>
  <c r="L1030" i="9"/>
  <c r="N1030" i="9"/>
  <c r="O1030" i="9"/>
  <c r="O2155" i="9"/>
  <c r="O2147" i="9"/>
  <c r="O2134" i="9"/>
  <c r="O2126" i="9"/>
  <c r="O2118" i="9"/>
  <c r="O2110" i="9"/>
  <c r="O2102" i="9"/>
  <c r="L1744" i="9"/>
  <c r="N1744" i="9"/>
  <c r="N1506" i="9"/>
  <c r="L1506" i="9"/>
  <c r="O1506" i="9"/>
  <c r="N1402" i="9"/>
  <c r="L1402" i="9"/>
  <c r="O1402" i="9"/>
  <c r="O1348" i="9"/>
  <c r="L1348" i="9"/>
  <c r="N1348" i="9"/>
  <c r="O1316" i="9"/>
  <c r="L1316" i="9"/>
  <c r="N1316" i="9"/>
  <c r="O1284" i="9"/>
  <c r="L1284" i="9"/>
  <c r="N1284" i="9"/>
  <c r="O1252" i="9"/>
  <c r="L1252" i="9"/>
  <c r="N1252" i="9"/>
  <c r="O2481" i="9"/>
  <c r="O2195" i="9"/>
  <c r="O2182" i="9"/>
  <c r="O2174" i="9"/>
  <c r="O2166" i="9"/>
  <c r="O2158" i="9"/>
  <c r="O2150" i="9"/>
  <c r="N1710" i="9"/>
  <c r="L1710" i="9"/>
  <c r="P1710" i="9" s="1"/>
  <c r="O1710" i="9"/>
  <c r="L1602" i="9"/>
  <c r="N1602" i="9"/>
  <c r="O1602" i="9"/>
  <c r="L1372" i="9"/>
  <c r="N1372" i="9"/>
  <c r="L1359" i="9"/>
  <c r="N1359" i="9"/>
  <c r="O1359" i="9"/>
  <c r="L1046" i="9"/>
  <c r="N1046" i="9"/>
  <c r="O1046" i="9"/>
  <c r="L980" i="9"/>
  <c r="N980" i="9"/>
  <c r="O980" i="9"/>
  <c r="O2489" i="9"/>
  <c r="N2481" i="9"/>
  <c r="N2468" i="9"/>
  <c r="O2463" i="9"/>
  <c r="N2460" i="9"/>
  <c r="N2455" i="9"/>
  <c r="N2447" i="9"/>
  <c r="O2418" i="9"/>
  <c r="L2352" i="9"/>
  <c r="P2352" i="9" s="1"/>
  <c r="L2344" i="9"/>
  <c r="O2322" i="9"/>
  <c r="O2315" i="9"/>
  <c r="O2310" i="9"/>
  <c r="O2305" i="9"/>
  <c r="N2297" i="9"/>
  <c r="P2279" i="9"/>
  <c r="R2279" i="9" s="1"/>
  <c r="L2200" i="9"/>
  <c r="N2195" i="9"/>
  <c r="O2190" i="9"/>
  <c r="N2182" i="9"/>
  <c r="N2174" i="9"/>
  <c r="N2166" i="9"/>
  <c r="N2158" i="9"/>
  <c r="N2150" i="9"/>
  <c r="N2142" i="9"/>
  <c r="O2137" i="9"/>
  <c r="O2129" i="9"/>
  <c r="O2121" i="9"/>
  <c r="O2113" i="9"/>
  <c r="O2105" i="9"/>
  <c r="O2097" i="9"/>
  <c r="L2094" i="9"/>
  <c r="L2086" i="9"/>
  <c r="P2086" i="9" s="1"/>
  <c r="Q2086" i="9" s="1"/>
  <c r="L2078" i="9"/>
  <c r="O2065" i="9"/>
  <c r="O2060" i="9"/>
  <c r="N2057" i="9"/>
  <c r="O2052" i="9"/>
  <c r="N2049" i="9"/>
  <c r="O2044" i="9"/>
  <c r="N2036" i="9"/>
  <c r="O2013" i="9"/>
  <c r="O1998" i="9"/>
  <c r="N1995" i="9"/>
  <c r="L1979" i="9"/>
  <c r="P1979" i="9" s="1"/>
  <c r="O1969" i="9"/>
  <c r="O1964" i="9"/>
  <c r="L1961" i="9"/>
  <c r="O1803" i="9"/>
  <c r="O1795" i="9"/>
  <c r="O1787" i="9"/>
  <c r="O1779" i="9"/>
  <c r="O1771" i="9"/>
  <c r="O1761" i="9"/>
  <c r="N1754" i="9"/>
  <c r="L1731" i="9"/>
  <c r="O1731" i="9"/>
  <c r="N1490" i="9"/>
  <c r="L1490" i="9"/>
  <c r="O1490" i="9"/>
  <c r="N1474" i="9"/>
  <c r="L1474" i="9"/>
  <c r="O1474" i="9"/>
  <c r="N1458" i="9"/>
  <c r="L1458" i="9"/>
  <c r="O1458" i="9"/>
  <c r="N1442" i="9"/>
  <c r="L1442" i="9"/>
  <c r="O1442" i="9"/>
  <c r="N1386" i="9"/>
  <c r="L1386" i="9"/>
  <c r="O1386" i="9"/>
  <c r="L1057" i="9"/>
  <c r="N1057" i="9"/>
  <c r="O1057" i="9"/>
  <c r="N2489" i="9"/>
  <c r="P2486" i="9"/>
  <c r="S2486" i="9" s="1"/>
  <c r="N2476" i="9"/>
  <c r="O2471" i="9"/>
  <c r="N2463" i="9"/>
  <c r="O2434" i="9"/>
  <c r="O2426" i="9"/>
  <c r="L2418" i="9"/>
  <c r="N2368" i="9"/>
  <c r="L2360" i="9"/>
  <c r="N2355" i="9"/>
  <c r="O2350" i="9"/>
  <c r="N2347" i="9"/>
  <c r="O2342" i="9"/>
  <c r="O2337" i="9"/>
  <c r="N2315" i="9"/>
  <c r="N2310" i="9"/>
  <c r="N2305" i="9"/>
  <c r="O2300" i="9"/>
  <c r="O2208" i="9"/>
  <c r="O2203" i="9"/>
  <c r="O2198" i="9"/>
  <c r="N2190" i="9"/>
  <c r="O2185" i="9"/>
  <c r="O2177" i="9"/>
  <c r="O2169" i="9"/>
  <c r="O2161" i="9"/>
  <c r="O2153" i="9"/>
  <c r="O2145" i="9"/>
  <c r="N2137" i="9"/>
  <c r="O2132" i="9"/>
  <c r="N2129" i="9"/>
  <c r="O2124" i="9"/>
  <c r="N2121" i="9"/>
  <c r="O2116" i="9"/>
  <c r="N2113" i="9"/>
  <c r="O2108" i="9"/>
  <c r="N2105" i="9"/>
  <c r="O2100" i="9"/>
  <c r="N2097" i="9"/>
  <c r="P2094" i="9"/>
  <c r="Q2094" i="9" s="1"/>
  <c r="O2068" i="9"/>
  <c r="N2060" i="9"/>
  <c r="N2052" i="9"/>
  <c r="N2044" i="9"/>
  <c r="N2003" i="9"/>
  <c r="O1985" i="9"/>
  <c r="O1977" i="9"/>
  <c r="N1964" i="9"/>
  <c r="O1925" i="9"/>
  <c r="O1917" i="9"/>
  <c r="O1909" i="9"/>
  <c r="O1901" i="9"/>
  <c r="O1893" i="9"/>
  <c r="O1885" i="9"/>
  <c r="O1877" i="9"/>
  <c r="O1869" i="9"/>
  <c r="O1861" i="9"/>
  <c r="O1853" i="9"/>
  <c r="O1845" i="9"/>
  <c r="O1837" i="9"/>
  <c r="N1811" i="9"/>
  <c r="O1806" i="9"/>
  <c r="N1803" i="9"/>
  <c r="O1798" i="9"/>
  <c r="N1795" i="9"/>
  <c r="O1790" i="9"/>
  <c r="N1787" i="9"/>
  <c r="O1782" i="9"/>
  <c r="N1779" i="9"/>
  <c r="O1774" i="9"/>
  <c r="N1771" i="9"/>
  <c r="L1761" i="9"/>
  <c r="L1754" i="9"/>
  <c r="N1699" i="9"/>
  <c r="O1699" i="9"/>
  <c r="N1674" i="9"/>
  <c r="O1674" i="9"/>
  <c r="L1674" i="9"/>
  <c r="L1649" i="9"/>
  <c r="P1649" i="9" s="1"/>
  <c r="N1649" i="9"/>
  <c r="N1426" i="9"/>
  <c r="L1426" i="9"/>
  <c r="O1426" i="9"/>
  <c r="O1340" i="9"/>
  <c r="L1340" i="9"/>
  <c r="N1340" i="9"/>
  <c r="O1308" i="9"/>
  <c r="L1308" i="9"/>
  <c r="N1308" i="9"/>
  <c r="O1276" i="9"/>
  <c r="L1276" i="9"/>
  <c r="P1276" i="9" s="1"/>
  <c r="N1276" i="9"/>
  <c r="O1244" i="9"/>
  <c r="L1244" i="9"/>
  <c r="N1244" i="9"/>
  <c r="N2484" i="9"/>
  <c r="O2479" i="9"/>
  <c r="L2434" i="9"/>
  <c r="P2434" i="9" s="1"/>
  <c r="L2426" i="9"/>
  <c r="O2384" i="9"/>
  <c r="O2376" i="9"/>
  <c r="L2368" i="9"/>
  <c r="N2363" i="9"/>
  <c r="O2358" i="9"/>
  <c r="N2350" i="9"/>
  <c r="N2337" i="9"/>
  <c r="L2320" i="9"/>
  <c r="P2295" i="9"/>
  <c r="R2295" i="9" s="1"/>
  <c r="O2216" i="9"/>
  <c r="O2211" i="9"/>
  <c r="N2203" i="9"/>
  <c r="N2198" i="9"/>
  <c r="O2193" i="9"/>
  <c r="N2185" i="9"/>
  <c r="O2180" i="9"/>
  <c r="N2177" i="9"/>
  <c r="O2172" i="9"/>
  <c r="N2169" i="9"/>
  <c r="O2164" i="9"/>
  <c r="N2161" i="9"/>
  <c r="O2156" i="9"/>
  <c r="N2153" i="9"/>
  <c r="O2148" i="9"/>
  <c r="N2145" i="9"/>
  <c r="O2140" i="9"/>
  <c r="N2132" i="9"/>
  <c r="N2124" i="9"/>
  <c r="N2116" i="9"/>
  <c r="N2108" i="9"/>
  <c r="N2100" i="9"/>
  <c r="N2068" i="9"/>
  <c r="O2063" i="9"/>
  <c r="O2021" i="9"/>
  <c r="O2006" i="9"/>
  <c r="L2003" i="9"/>
  <c r="O1993" i="9"/>
  <c r="O1988" i="9"/>
  <c r="N1985" i="9"/>
  <c r="O1980" i="9"/>
  <c r="N1977" i="9"/>
  <c r="N1972" i="9"/>
  <c r="O1941" i="9"/>
  <c r="O1933" i="9"/>
  <c r="N1819" i="9"/>
  <c r="O1814" i="9"/>
  <c r="L1811" i="9"/>
  <c r="O1769" i="9"/>
  <c r="O1764" i="9"/>
  <c r="N1756" i="9"/>
  <c r="O1756" i="9"/>
  <c r="L1697" i="9"/>
  <c r="N1697" i="9"/>
  <c r="L1586" i="9"/>
  <c r="N1586" i="9"/>
  <c r="O1586" i="9"/>
  <c r="L993" i="9"/>
  <c r="N993" i="9"/>
  <c r="O993" i="9"/>
  <c r="O2487" i="9"/>
  <c r="P2426" i="9"/>
  <c r="Q2426" i="9" s="1"/>
  <c r="O2403" i="9"/>
  <c r="N2392" i="9"/>
  <c r="O2366" i="9"/>
  <c r="O2353" i="9"/>
  <c r="O2345" i="9"/>
  <c r="O2330" i="9"/>
  <c r="O2318" i="9"/>
  <c r="P2315" i="9"/>
  <c r="Q2315" i="9" s="1"/>
  <c r="O2308" i="9"/>
  <c r="L2232" i="9"/>
  <c r="O2227" i="9"/>
  <c r="O2219" i="9"/>
  <c r="O2206" i="9"/>
  <c r="N2156" i="9"/>
  <c r="N2148" i="9"/>
  <c r="N2140" i="9"/>
  <c r="P2137" i="9"/>
  <c r="R2137" i="9" s="1"/>
  <c r="P2129" i="9"/>
  <c r="R2129" i="9" s="1"/>
  <c r="P2121" i="9"/>
  <c r="R2121" i="9" s="1"/>
  <c r="P2113" i="9"/>
  <c r="R2113" i="9" s="1"/>
  <c r="P2105" i="9"/>
  <c r="R2105" i="9" s="1"/>
  <c r="P2097" i="9"/>
  <c r="R2097" i="9" s="1"/>
  <c r="P2068" i="9"/>
  <c r="R2068" i="9" s="1"/>
  <c r="P2060" i="9"/>
  <c r="Q2060" i="9" s="1"/>
  <c r="O2029" i="9"/>
  <c r="N2011" i="9"/>
  <c r="O2001" i="9"/>
  <c r="O1996" i="9"/>
  <c r="N1988" i="9"/>
  <c r="O1949" i="9"/>
  <c r="N1827" i="9"/>
  <c r="L1819" i="9"/>
  <c r="N1764" i="9"/>
  <c r="O1741" i="9"/>
  <c r="L1610" i="9"/>
  <c r="P1610" i="9" s="1"/>
  <c r="N1610" i="9"/>
  <c r="O1610" i="9"/>
  <c r="N1410" i="9"/>
  <c r="L1410" i="9"/>
  <c r="O1410" i="9"/>
  <c r="L1364" i="9"/>
  <c r="N1364" i="9"/>
  <c r="L1351" i="9"/>
  <c r="N1351" i="9"/>
  <c r="O1351" i="9"/>
  <c r="L1022" i="9"/>
  <c r="O1022" i="9"/>
  <c r="O2398" i="9"/>
  <c r="O2201" i="9"/>
  <c r="N1713" i="9"/>
  <c r="L1713" i="9"/>
  <c r="O1688" i="9"/>
  <c r="L1688" i="9"/>
  <c r="N1688" i="9"/>
  <c r="L1375" i="9"/>
  <c r="N1375" i="9"/>
  <c r="O1375" i="9"/>
  <c r="O1332" i="9"/>
  <c r="L1332" i="9"/>
  <c r="P1332" i="9" s="1"/>
  <c r="N1332" i="9"/>
  <c r="O1300" i="9"/>
  <c r="L1300" i="9"/>
  <c r="N1300" i="9"/>
  <c r="O1268" i="9"/>
  <c r="L1268" i="9"/>
  <c r="N1268" i="9"/>
  <c r="L1038" i="9"/>
  <c r="N1038" i="9"/>
  <c r="O1038" i="9"/>
  <c r="P1705" i="9"/>
  <c r="R1705" i="9" s="1"/>
  <c r="O1698" i="9"/>
  <c r="O1658" i="9"/>
  <c r="O1650" i="9"/>
  <c r="L1634" i="9"/>
  <c r="P1626" i="9"/>
  <c r="N1579" i="9"/>
  <c r="L1504" i="9"/>
  <c r="P1485" i="9"/>
  <c r="R1485" i="9" s="1"/>
  <c r="O1373" i="9"/>
  <c r="O1365" i="9"/>
  <c r="O1357" i="9"/>
  <c r="O1349" i="9"/>
  <c r="O1341" i="9"/>
  <c r="O1333" i="9"/>
  <c r="O1325" i="9"/>
  <c r="O1317" i="9"/>
  <c r="O1309" i="9"/>
  <c r="O1301" i="9"/>
  <c r="O1293" i="9"/>
  <c r="O1285" i="9"/>
  <c r="O1277" i="9"/>
  <c r="O1269" i="9"/>
  <c r="O1261" i="9"/>
  <c r="O1253" i="9"/>
  <c r="O1245" i="9"/>
  <c r="L1242" i="9"/>
  <c r="L1234" i="9"/>
  <c r="O1122" i="9"/>
  <c r="O1114" i="9"/>
  <c r="O1106" i="9"/>
  <c r="O1098" i="9"/>
  <c r="O1090" i="9"/>
  <c r="O1082" i="9"/>
  <c r="O1074" i="9"/>
  <c r="O1066" i="9"/>
  <c r="O1063" i="9"/>
  <c r="L1060" i="9"/>
  <c r="O1055" i="9"/>
  <c r="L1052" i="9"/>
  <c r="L1025" i="9"/>
  <c r="L1017" i="9"/>
  <c r="N978" i="9"/>
  <c r="L969" i="9"/>
  <c r="N969" i="9"/>
  <c r="O969" i="9"/>
  <c r="L937" i="9"/>
  <c r="P937" i="9" s="1"/>
  <c r="N937" i="9"/>
  <c r="O937" i="9"/>
  <c r="L908" i="9"/>
  <c r="P908" i="9" s="1"/>
  <c r="R908" i="9" s="1"/>
  <c r="O908" i="9"/>
  <c r="P1666" i="9"/>
  <c r="R1666" i="9" s="1"/>
  <c r="L1616" i="9"/>
  <c r="L1608" i="9"/>
  <c r="L1600" i="9"/>
  <c r="L1592" i="9"/>
  <c r="L1584" i="9"/>
  <c r="O1512" i="9"/>
  <c r="N1237" i="9"/>
  <c r="O1208" i="9"/>
  <c r="O1200" i="9"/>
  <c r="O1192" i="9"/>
  <c r="O1184" i="9"/>
  <c r="O1176" i="9"/>
  <c r="O1168" i="9"/>
  <c r="O1160" i="9"/>
  <c r="O1152" i="9"/>
  <c r="O1144" i="9"/>
  <c r="O1136" i="9"/>
  <c r="O1128" i="9"/>
  <c r="O1120" i="9"/>
  <c r="O1112" i="9"/>
  <c r="O1104" i="9"/>
  <c r="O1096" i="9"/>
  <c r="O1088" i="9"/>
  <c r="O1080" i="9"/>
  <c r="O1072" i="9"/>
  <c r="O1050" i="9"/>
  <c r="O1042" i="9"/>
  <c r="O1034" i="9"/>
  <c r="O684" i="9"/>
  <c r="N684" i="9"/>
  <c r="L628" i="9"/>
  <c r="O628" i="9"/>
  <c r="N434" i="9"/>
  <c r="L434" i="9"/>
  <c r="P434" i="9" s="1"/>
  <c r="O434" i="9"/>
  <c r="P1658" i="9"/>
  <c r="Q1658" i="9" s="1"/>
  <c r="P1373" i="9"/>
  <c r="R1373" i="9" s="1"/>
  <c r="P1357" i="9"/>
  <c r="R1357" i="9" s="1"/>
  <c r="P1341" i="9"/>
  <c r="P1325" i="9"/>
  <c r="Q1325" i="9" s="1"/>
  <c r="P1309" i="9"/>
  <c r="P1293" i="9"/>
  <c r="P1277" i="9"/>
  <c r="Q1277" i="9" s="1"/>
  <c r="P1261" i="9"/>
  <c r="S1261" i="9" s="1"/>
  <c r="P1245" i="9"/>
  <c r="R1245" i="9" s="1"/>
  <c r="N1026" i="9"/>
  <c r="N1018" i="9"/>
  <c r="L961" i="9"/>
  <c r="N961" i="9"/>
  <c r="O961" i="9"/>
  <c r="L929" i="9"/>
  <c r="N929" i="9"/>
  <c r="O929" i="9"/>
  <c r="L913" i="9"/>
  <c r="N913" i="9"/>
  <c r="O913" i="9"/>
  <c r="L868" i="9"/>
  <c r="O868" i="9"/>
  <c r="L852" i="9"/>
  <c r="O852" i="9"/>
  <c r="L836" i="9"/>
  <c r="O836" i="9"/>
  <c r="L820" i="9"/>
  <c r="O820" i="9"/>
  <c r="L804" i="9"/>
  <c r="O804" i="9"/>
  <c r="L788" i="9"/>
  <c r="P788" i="9" s="1"/>
  <c r="S788" i="9" s="1"/>
  <c r="O788" i="9"/>
  <c r="P1706" i="9"/>
  <c r="R1706" i="9" s="1"/>
  <c r="L1680" i="9"/>
  <c r="P1680" i="9" s="1"/>
  <c r="L1672" i="9"/>
  <c r="N1664" i="9"/>
  <c r="O1659" i="9"/>
  <c r="O1651" i="9"/>
  <c r="N1640" i="9"/>
  <c r="O1622" i="9"/>
  <c r="N1577" i="9"/>
  <c r="P1574" i="9"/>
  <c r="Q1574" i="9" s="1"/>
  <c r="P1515" i="9"/>
  <c r="S1515" i="9" s="1"/>
  <c r="N1510" i="9"/>
  <c r="O1219" i="9"/>
  <c r="O1211" i="9"/>
  <c r="O1203" i="9"/>
  <c r="O1195" i="9"/>
  <c r="O1187" i="9"/>
  <c r="O1179" i="9"/>
  <c r="O1171" i="9"/>
  <c r="O1163" i="9"/>
  <c r="O1155" i="9"/>
  <c r="O1147" i="9"/>
  <c r="O1139" i="9"/>
  <c r="O1131" i="9"/>
  <c r="O1123" i="9"/>
  <c r="O1115" i="9"/>
  <c r="O1107" i="9"/>
  <c r="O1099" i="9"/>
  <c r="O1091" i="9"/>
  <c r="O1083" i="9"/>
  <c r="O1075" i="9"/>
  <c r="O1067" i="9"/>
  <c r="L972" i="9"/>
  <c r="N972" i="9"/>
  <c r="O972" i="9"/>
  <c r="L884" i="9"/>
  <c r="O884" i="9"/>
  <c r="L873" i="9"/>
  <c r="P873" i="9" s="1"/>
  <c r="N873" i="9"/>
  <c r="O873" i="9"/>
  <c r="L857" i="9"/>
  <c r="N857" i="9"/>
  <c r="O857" i="9"/>
  <c r="L841" i="9"/>
  <c r="N841" i="9"/>
  <c r="O841" i="9"/>
  <c r="L825" i="9"/>
  <c r="P825" i="9" s="1"/>
  <c r="N825" i="9"/>
  <c r="O825" i="9"/>
  <c r="N689" i="9"/>
  <c r="L689" i="9"/>
  <c r="L1664" i="9"/>
  <c r="L1640" i="9"/>
  <c r="L1622" i="9"/>
  <c r="L1371" i="9"/>
  <c r="L1347" i="9"/>
  <c r="L1339" i="9"/>
  <c r="L1331" i="9"/>
  <c r="L1323" i="9"/>
  <c r="P1323" i="9" s="1"/>
  <c r="L1315" i="9"/>
  <c r="L1307" i="9"/>
  <c r="L1299" i="9"/>
  <c r="P1299" i="9" s="1"/>
  <c r="L1291" i="9"/>
  <c r="L1283" i="9"/>
  <c r="L1275" i="9"/>
  <c r="L1267" i="9"/>
  <c r="L1259" i="9"/>
  <c r="L1251" i="9"/>
  <c r="N1219" i="9"/>
  <c r="N1211" i="9"/>
  <c r="N1203" i="9"/>
  <c r="N1195" i="9"/>
  <c r="N996" i="9"/>
  <c r="O996" i="9"/>
  <c r="L741" i="9"/>
  <c r="N741" i="9"/>
  <c r="O741" i="9"/>
  <c r="L633" i="9"/>
  <c r="N633" i="9"/>
  <c r="O633" i="9"/>
  <c r="P1622" i="9"/>
  <c r="R1622" i="9" s="1"/>
  <c r="P1577" i="9"/>
  <c r="R1577" i="9" s="1"/>
  <c r="O1570" i="9"/>
  <c r="O1562" i="9"/>
  <c r="O1554" i="9"/>
  <c r="O1546" i="9"/>
  <c r="O1538" i="9"/>
  <c r="O1530" i="9"/>
  <c r="O1522" i="9"/>
  <c r="O1516" i="9"/>
  <c r="O1508" i="9"/>
  <c r="O1492" i="9"/>
  <c r="O1484" i="9"/>
  <c r="O1476" i="9"/>
  <c r="O1468" i="9"/>
  <c r="O1460" i="9"/>
  <c r="O1452" i="9"/>
  <c r="O1444" i="9"/>
  <c r="O1436" i="9"/>
  <c r="O1428" i="9"/>
  <c r="O1420" i="9"/>
  <c r="O1412" i="9"/>
  <c r="O1404" i="9"/>
  <c r="O1396" i="9"/>
  <c r="O1388" i="9"/>
  <c r="O1380" i="9"/>
  <c r="L1001" i="9"/>
  <c r="P1001" i="9" s="1"/>
  <c r="R1001" i="9" s="1"/>
  <c r="N1001" i="9"/>
  <c r="L985" i="9"/>
  <c r="N985" i="9"/>
  <c r="O985" i="9"/>
  <c r="L953" i="9"/>
  <c r="N953" i="9"/>
  <c r="O953" i="9"/>
  <c r="L921" i="9"/>
  <c r="N921" i="9"/>
  <c r="O921" i="9"/>
  <c r="L900" i="9"/>
  <c r="O900" i="9"/>
  <c r="L889" i="9"/>
  <c r="N889" i="9"/>
  <c r="O889" i="9"/>
  <c r="N775" i="9"/>
  <c r="L775" i="9"/>
  <c r="O775" i="9"/>
  <c r="N1748" i="9"/>
  <c r="N1723" i="9"/>
  <c r="N1715" i="9"/>
  <c r="N1712" i="9"/>
  <c r="L1704" i="9"/>
  <c r="O1694" i="9"/>
  <c r="L1686" i="9"/>
  <c r="P1686" i="9" s="1"/>
  <c r="L1662" i="9"/>
  <c r="O1654" i="9"/>
  <c r="O1646" i="9"/>
  <c r="P1617" i="9"/>
  <c r="S1617" i="9" s="1"/>
  <c r="P1601" i="9"/>
  <c r="R1601" i="9" s="1"/>
  <c r="P1585" i="9"/>
  <c r="R1585" i="9" s="1"/>
  <c r="O1578" i="9"/>
  <c r="N1519" i="9"/>
  <c r="N1513" i="9"/>
  <c r="P1377" i="9"/>
  <c r="O1337" i="9"/>
  <c r="O1329" i="9"/>
  <c r="O1321" i="9"/>
  <c r="O1313" i="9"/>
  <c r="O1305" i="9"/>
  <c r="O1297" i="9"/>
  <c r="O1289" i="9"/>
  <c r="O1281" i="9"/>
  <c r="O1273" i="9"/>
  <c r="O1265" i="9"/>
  <c r="O1257" i="9"/>
  <c r="O1249" i="9"/>
  <c r="O1054" i="9"/>
  <c r="L1004" i="9"/>
  <c r="N975" i="9"/>
  <c r="L964" i="9"/>
  <c r="P964" i="9" s="1"/>
  <c r="R964" i="9" s="1"/>
  <c r="N964" i="9"/>
  <c r="O964" i="9"/>
  <c r="N943" i="9"/>
  <c r="N671" i="9"/>
  <c r="L671" i="9"/>
  <c r="O671" i="9"/>
  <c r="P1662" i="9"/>
  <c r="P1230" i="9"/>
  <c r="R1230" i="9" s="1"/>
  <c r="P1214" i="9"/>
  <c r="R1214" i="9" s="1"/>
  <c r="L905" i="9"/>
  <c r="N905" i="9"/>
  <c r="O905" i="9"/>
  <c r="N759" i="9"/>
  <c r="L759" i="9"/>
  <c r="O759" i="9"/>
  <c r="L1702" i="9"/>
  <c r="O1626" i="9"/>
  <c r="L1498" i="9"/>
  <c r="O1367" i="9"/>
  <c r="O1335" i="9"/>
  <c r="O1327" i="9"/>
  <c r="O1319" i="9"/>
  <c r="O1311" i="9"/>
  <c r="O1303" i="9"/>
  <c r="O1295" i="9"/>
  <c r="O1287" i="9"/>
  <c r="O1279" i="9"/>
  <c r="O1271" i="9"/>
  <c r="O1263" i="9"/>
  <c r="O1255" i="9"/>
  <c r="O1247" i="9"/>
  <c r="O1228" i="9"/>
  <c r="O1220" i="9"/>
  <c r="O1062" i="9"/>
  <c r="O1049" i="9"/>
  <c r="O1041" i="9"/>
  <c r="O1033" i="9"/>
  <c r="O1014" i="9"/>
  <c r="L990" i="9"/>
  <c r="O990" i="9"/>
  <c r="N986" i="9"/>
  <c r="L977" i="9"/>
  <c r="N977" i="9"/>
  <c r="O977" i="9"/>
  <c r="L945" i="9"/>
  <c r="P945" i="9" s="1"/>
  <c r="N945" i="9"/>
  <c r="O945" i="9"/>
  <c r="L876" i="9"/>
  <c r="P876" i="9" s="1"/>
  <c r="S876" i="9" s="1"/>
  <c r="O876" i="9"/>
  <c r="L860" i="9"/>
  <c r="O860" i="9"/>
  <c r="L844" i="9"/>
  <c r="O844" i="9"/>
  <c r="L828" i="9"/>
  <c r="O828" i="9"/>
  <c r="L812" i="9"/>
  <c r="O812" i="9"/>
  <c r="L796" i="9"/>
  <c r="O796" i="9"/>
  <c r="L780" i="9"/>
  <c r="P780" i="9" s="1"/>
  <c r="O780" i="9"/>
  <c r="L746" i="9"/>
  <c r="N746" i="9"/>
  <c r="O520" i="9"/>
  <c r="L520" i="9"/>
  <c r="N520" i="9"/>
  <c r="P1665" i="9"/>
  <c r="R1665" i="9" s="1"/>
  <c r="O1634" i="9"/>
  <c r="P1578" i="9"/>
  <c r="R1578" i="9" s="1"/>
  <c r="O1514" i="9"/>
  <c r="P1498" i="9"/>
  <c r="S1498" i="9" s="1"/>
  <c r="N1049" i="9"/>
  <c r="N1041" i="9"/>
  <c r="N1033" i="9"/>
  <c r="N1012" i="9"/>
  <c r="N988" i="9"/>
  <c r="O988" i="9"/>
  <c r="L865" i="9"/>
  <c r="N865" i="9"/>
  <c r="O865" i="9"/>
  <c r="L849" i="9"/>
  <c r="P849" i="9" s="1"/>
  <c r="N849" i="9"/>
  <c r="O849" i="9"/>
  <c r="L833" i="9"/>
  <c r="P833" i="9" s="1"/>
  <c r="N833" i="9"/>
  <c r="O833" i="9"/>
  <c r="P1657" i="9"/>
  <c r="R1657" i="9" s="1"/>
  <c r="P1602" i="9"/>
  <c r="R1602" i="9" s="1"/>
  <c r="P1586" i="9"/>
  <c r="P1490" i="9"/>
  <c r="S1490" i="9" s="1"/>
  <c r="P1474" i="9"/>
  <c r="R1474" i="9" s="1"/>
  <c r="P1458" i="9"/>
  <c r="S1458" i="9" s="1"/>
  <c r="P1442" i="9"/>
  <c r="Q1442" i="9" s="1"/>
  <c r="P1426" i="9"/>
  <c r="Q1426" i="9" s="1"/>
  <c r="P1410" i="9"/>
  <c r="R1410" i="9" s="1"/>
  <c r="P1394" i="9"/>
  <c r="S1394" i="9" s="1"/>
  <c r="P1378" i="9"/>
  <c r="R1378" i="9" s="1"/>
  <c r="P1372" i="9"/>
  <c r="S1372" i="9" s="1"/>
  <c r="P1340" i="9"/>
  <c r="R1340" i="9" s="1"/>
  <c r="P1324" i="9"/>
  <c r="R1324" i="9" s="1"/>
  <c r="P1308" i="9"/>
  <c r="P1260" i="9"/>
  <c r="R1260" i="9" s="1"/>
  <c r="P1244" i="9"/>
  <c r="R1244" i="9" s="1"/>
  <c r="O1242" i="9"/>
  <c r="O1234" i="9"/>
  <c r="L1012" i="9"/>
  <c r="N1009" i="9"/>
  <c r="O1009" i="9"/>
  <c r="L892" i="9"/>
  <c r="O892" i="9"/>
  <c r="L881" i="9"/>
  <c r="N881" i="9"/>
  <c r="O881" i="9"/>
  <c r="N715" i="9"/>
  <c r="L715" i="9"/>
  <c r="O715" i="9"/>
  <c r="L491" i="9"/>
  <c r="P491" i="9" s="1"/>
  <c r="S491" i="9" s="1"/>
  <c r="N491" i="9"/>
  <c r="O491" i="9"/>
  <c r="L468" i="9"/>
  <c r="N468" i="9"/>
  <c r="N450" i="9"/>
  <c r="L450" i="9"/>
  <c r="O450" i="9"/>
  <c r="N441" i="9"/>
  <c r="L441" i="9"/>
  <c r="P441" i="9" s="1"/>
  <c r="L262" i="9"/>
  <c r="O262" i="9"/>
  <c r="L238" i="9"/>
  <c r="P238" i="9" s="1"/>
  <c r="R238" i="9" s="1"/>
  <c r="O238" i="9"/>
  <c r="L173" i="9"/>
  <c r="N173" i="9"/>
  <c r="O173" i="9"/>
  <c r="L20" i="9"/>
  <c r="N20" i="9"/>
  <c r="O20" i="9"/>
  <c r="N75" i="9"/>
  <c r="L75" i="9"/>
  <c r="P75" i="9" s="1"/>
  <c r="Q75" i="9" s="1"/>
  <c r="P739" i="9"/>
  <c r="R739" i="9" s="1"/>
  <c r="P674" i="9"/>
  <c r="R674" i="9" s="1"/>
  <c r="L507" i="9"/>
  <c r="P507" i="9" s="1"/>
  <c r="S507" i="9" s="1"/>
  <c r="N507" i="9"/>
  <c r="O507" i="9"/>
  <c r="O480" i="9"/>
  <c r="L480" i="9"/>
  <c r="N480" i="9"/>
  <c r="N425" i="9"/>
  <c r="L425" i="9"/>
  <c r="P425" i="9" s="1"/>
  <c r="L5" i="9"/>
  <c r="O5" i="9"/>
  <c r="L523" i="9"/>
  <c r="N523" i="9"/>
  <c r="L471" i="9"/>
  <c r="P471" i="9" s="1"/>
  <c r="O471" i="9"/>
  <c r="L446" i="9"/>
  <c r="N446" i="9"/>
  <c r="N418" i="9"/>
  <c r="L418" i="9"/>
  <c r="L230" i="9"/>
  <c r="N230" i="9"/>
  <c r="O230" i="9"/>
  <c r="N904" i="9"/>
  <c r="N896" i="9"/>
  <c r="N888" i="9"/>
  <c r="N880" i="9"/>
  <c r="O496" i="9"/>
  <c r="L496" i="9"/>
  <c r="N496" i="9"/>
  <c r="L437" i="9"/>
  <c r="N437" i="9"/>
  <c r="N409" i="9"/>
  <c r="L409" i="9"/>
  <c r="L178" i="9"/>
  <c r="N178" i="9"/>
  <c r="O178" i="9"/>
  <c r="L165" i="9"/>
  <c r="N165" i="9"/>
  <c r="O165" i="9"/>
  <c r="L154" i="9"/>
  <c r="N154" i="9"/>
  <c r="O154" i="9"/>
  <c r="N531" i="9"/>
  <c r="P521" i="9"/>
  <c r="Q521" i="9" s="1"/>
  <c r="L483" i="9"/>
  <c r="N483" i="9"/>
  <c r="O483" i="9"/>
  <c r="O474" i="9"/>
  <c r="N474" i="9"/>
  <c r="P458" i="9"/>
  <c r="S458" i="9" s="1"/>
  <c r="N402" i="9"/>
  <c r="L402" i="9"/>
  <c r="P402" i="9" s="1"/>
  <c r="O382" i="9"/>
  <c r="L382" i="9"/>
  <c r="N382" i="9"/>
  <c r="P888" i="9"/>
  <c r="Q888" i="9" s="1"/>
  <c r="P872" i="9"/>
  <c r="Q872" i="9" s="1"/>
  <c r="P856" i="9"/>
  <c r="Q856" i="9" s="1"/>
  <c r="P840" i="9"/>
  <c r="Q840" i="9" s="1"/>
  <c r="P824" i="9"/>
  <c r="Q824" i="9" s="1"/>
  <c r="P808" i="9"/>
  <c r="Q808" i="9" s="1"/>
  <c r="P792" i="9"/>
  <c r="Q792" i="9" s="1"/>
  <c r="N748" i="9"/>
  <c r="O743" i="9"/>
  <c r="L735" i="9"/>
  <c r="O725" i="9"/>
  <c r="P675" i="9"/>
  <c r="R675" i="9" s="1"/>
  <c r="L657" i="9"/>
  <c r="L649" i="9"/>
  <c r="L641" i="9"/>
  <c r="L632" i="9"/>
  <c r="P632" i="9" s="1"/>
  <c r="N627" i="9"/>
  <c r="N624" i="9"/>
  <c r="O619" i="9"/>
  <c r="O611" i="9"/>
  <c r="N608" i="9"/>
  <c r="O603" i="9"/>
  <c r="N600" i="9"/>
  <c r="O595" i="9"/>
  <c r="N592" i="9"/>
  <c r="O587" i="9"/>
  <c r="N584" i="9"/>
  <c r="O579" i="9"/>
  <c r="N576" i="9"/>
  <c r="O571" i="9"/>
  <c r="N568" i="9"/>
  <c r="O563" i="9"/>
  <c r="N560" i="9"/>
  <c r="O555" i="9"/>
  <c r="O547" i="9"/>
  <c r="O539" i="9"/>
  <c r="O528" i="9"/>
  <c r="L528" i="9"/>
  <c r="N528" i="9"/>
  <c r="O512" i="9"/>
  <c r="L512" i="9"/>
  <c r="N512" i="9"/>
  <c r="N467" i="9"/>
  <c r="O467" i="9"/>
  <c r="N449" i="9"/>
  <c r="L449" i="9"/>
  <c r="P449" i="9" s="1"/>
  <c r="N442" i="9"/>
  <c r="L442" i="9"/>
  <c r="L222" i="9"/>
  <c r="N222" i="9"/>
  <c r="O222" i="9"/>
  <c r="L141" i="9"/>
  <c r="P141" i="9" s="1"/>
  <c r="O141" i="9"/>
  <c r="O982" i="9"/>
  <c r="O974" i="9"/>
  <c r="O966" i="9"/>
  <c r="O958" i="9"/>
  <c r="O950" i="9"/>
  <c r="O942" i="9"/>
  <c r="O934" i="9"/>
  <c r="O926" i="9"/>
  <c r="P912" i="9"/>
  <c r="R912" i="9" s="1"/>
  <c r="O817" i="9"/>
  <c r="O809" i="9"/>
  <c r="O801" i="9"/>
  <c r="O793" i="9"/>
  <c r="O785" i="9"/>
  <c r="O761" i="9"/>
  <c r="O751" i="9"/>
  <c r="O733" i="9"/>
  <c r="N730" i="9"/>
  <c r="N725" i="9"/>
  <c r="O699" i="9"/>
  <c r="P683" i="9"/>
  <c r="R683" i="9" s="1"/>
  <c r="L665" i="9"/>
  <c r="N660" i="9"/>
  <c r="O655" i="9"/>
  <c r="N652" i="9"/>
  <c r="O647" i="9"/>
  <c r="N644" i="9"/>
  <c r="O639" i="9"/>
  <c r="L624" i="9"/>
  <c r="N619" i="9"/>
  <c r="N616" i="9"/>
  <c r="N611" i="9"/>
  <c r="L608" i="9"/>
  <c r="N603" i="9"/>
  <c r="L600" i="9"/>
  <c r="N595" i="9"/>
  <c r="L592" i="9"/>
  <c r="P592" i="9" s="1"/>
  <c r="N587" i="9"/>
  <c r="L584" i="9"/>
  <c r="N579" i="9"/>
  <c r="L576" i="9"/>
  <c r="N571" i="9"/>
  <c r="L568" i="9"/>
  <c r="N563" i="9"/>
  <c r="L560" i="9"/>
  <c r="N555" i="9"/>
  <c r="N547" i="9"/>
  <c r="N539" i="9"/>
  <c r="O529" i="9"/>
  <c r="L499" i="9"/>
  <c r="N499" i="9"/>
  <c r="O499" i="9"/>
  <c r="N458" i="9"/>
  <c r="L458" i="9"/>
  <c r="O458" i="9"/>
  <c r="N433" i="9"/>
  <c r="L433" i="9"/>
  <c r="O102" i="9"/>
  <c r="L102" i="9"/>
  <c r="N102" i="9"/>
  <c r="N817" i="9"/>
  <c r="N809" i="9"/>
  <c r="N801" i="9"/>
  <c r="N793" i="9"/>
  <c r="N785" i="9"/>
  <c r="O767" i="9"/>
  <c r="L751" i="9"/>
  <c r="N738" i="9"/>
  <c r="N733" i="9"/>
  <c r="O707" i="9"/>
  <c r="L699" i="9"/>
  <c r="L673" i="9"/>
  <c r="N668" i="9"/>
  <c r="O663" i="9"/>
  <c r="N655" i="9"/>
  <c r="N647" i="9"/>
  <c r="N639" i="9"/>
  <c r="O636" i="9"/>
  <c r="O622" i="9"/>
  <c r="L616" i="9"/>
  <c r="P616" i="9" s="1"/>
  <c r="O606" i="9"/>
  <c r="O598" i="9"/>
  <c r="O590" i="9"/>
  <c r="O582" i="9"/>
  <c r="O574" i="9"/>
  <c r="O566" i="9"/>
  <c r="O558" i="9"/>
  <c r="O550" i="9"/>
  <c r="O542" i="9"/>
  <c r="N529" i="9"/>
  <c r="O513" i="9"/>
  <c r="N426" i="9"/>
  <c r="L426" i="9"/>
  <c r="P396" i="9"/>
  <c r="R396" i="9" s="1"/>
  <c r="O270" i="9"/>
  <c r="L270" i="9"/>
  <c r="O956" i="9"/>
  <c r="O948" i="9"/>
  <c r="O940" i="9"/>
  <c r="O932" i="9"/>
  <c r="O924" i="9"/>
  <c r="L767" i="9"/>
  <c r="O749" i="9"/>
  <c r="P730" i="9"/>
  <c r="R730" i="9" s="1"/>
  <c r="L707" i="9"/>
  <c r="L681" i="9"/>
  <c r="P681" i="9" s="1"/>
  <c r="Q681" i="9" s="1"/>
  <c r="N676" i="9"/>
  <c r="L663" i="9"/>
  <c r="O625" i="9"/>
  <c r="O614" i="9"/>
  <c r="O609" i="9"/>
  <c r="O601" i="9"/>
  <c r="O593" i="9"/>
  <c r="O585" i="9"/>
  <c r="O577" i="9"/>
  <c r="O569" i="9"/>
  <c r="O561" i="9"/>
  <c r="O553" i="9"/>
  <c r="O545" i="9"/>
  <c r="O537" i="9"/>
  <c r="L515" i="9"/>
  <c r="P515" i="9" s="1"/>
  <c r="S515" i="9" s="1"/>
  <c r="N515" i="9"/>
  <c r="O515" i="9"/>
  <c r="N513" i="9"/>
  <c r="O488" i="9"/>
  <c r="L488" i="9"/>
  <c r="N488" i="9"/>
  <c r="O468" i="9"/>
  <c r="L454" i="9"/>
  <c r="N454" i="9"/>
  <c r="O454" i="9"/>
  <c r="N417" i="9"/>
  <c r="L417" i="9"/>
  <c r="L214" i="9"/>
  <c r="N214" i="9"/>
  <c r="O214" i="9"/>
  <c r="L15" i="9"/>
  <c r="O15" i="9"/>
  <c r="N956" i="9"/>
  <c r="N948" i="9"/>
  <c r="N940" i="9"/>
  <c r="N932" i="9"/>
  <c r="N924" i="9"/>
  <c r="P905" i="9"/>
  <c r="S905" i="9" s="1"/>
  <c r="P889" i="9"/>
  <c r="S889" i="9" s="1"/>
  <c r="P857" i="9"/>
  <c r="S857" i="9" s="1"/>
  <c r="P841" i="9"/>
  <c r="S841" i="9" s="1"/>
  <c r="P809" i="9"/>
  <c r="S809" i="9" s="1"/>
  <c r="P793" i="9"/>
  <c r="S793" i="9" s="1"/>
  <c r="N770" i="9"/>
  <c r="N754" i="9"/>
  <c r="N749" i="9"/>
  <c r="P738" i="9"/>
  <c r="R738" i="9" s="1"/>
  <c r="O723" i="9"/>
  <c r="O679" i="9"/>
  <c r="O661" i="9"/>
  <c r="N658" i="9"/>
  <c r="O653" i="9"/>
  <c r="N650" i="9"/>
  <c r="O645" i="9"/>
  <c r="N642" i="9"/>
  <c r="N625" i="9"/>
  <c r="O617" i="9"/>
  <c r="N609" i="9"/>
  <c r="N601" i="9"/>
  <c r="N593" i="9"/>
  <c r="N585" i="9"/>
  <c r="P529" i="9"/>
  <c r="Q529" i="9" s="1"/>
  <c r="N410" i="9"/>
  <c r="L410" i="9"/>
  <c r="P410" i="9" s="1"/>
  <c r="L58" i="9"/>
  <c r="N58" i="9"/>
  <c r="P913" i="9"/>
  <c r="Q913" i="9" s="1"/>
  <c r="O906" i="9"/>
  <c r="O898" i="9"/>
  <c r="O890" i="9"/>
  <c r="O882" i="9"/>
  <c r="O874" i="9"/>
  <c r="O866" i="9"/>
  <c r="O858" i="9"/>
  <c r="O850" i="9"/>
  <c r="O842" i="9"/>
  <c r="O834" i="9"/>
  <c r="O826" i="9"/>
  <c r="O818" i="9"/>
  <c r="O810" i="9"/>
  <c r="O802" i="9"/>
  <c r="O794" i="9"/>
  <c r="O786" i="9"/>
  <c r="O778" i="9"/>
  <c r="P746" i="9"/>
  <c r="R746" i="9" s="1"/>
  <c r="O731" i="9"/>
  <c r="L723" i="9"/>
  <c r="P723" i="9" s="1"/>
  <c r="P715" i="9"/>
  <c r="R715" i="9" s="1"/>
  <c r="L697" i="9"/>
  <c r="N692" i="9"/>
  <c r="O687" i="9"/>
  <c r="L679" i="9"/>
  <c r="P679" i="9" s="1"/>
  <c r="P633" i="9"/>
  <c r="R633" i="9" s="1"/>
  <c r="O504" i="9"/>
  <c r="L504" i="9"/>
  <c r="N504" i="9"/>
  <c r="O489" i="9"/>
  <c r="L475" i="9"/>
  <c r="N475" i="9"/>
  <c r="L429" i="9"/>
  <c r="N429" i="9"/>
  <c r="N401" i="9"/>
  <c r="L401" i="9"/>
  <c r="O394" i="9"/>
  <c r="L394" i="9"/>
  <c r="L286" i="9"/>
  <c r="P286" i="9" s="1"/>
  <c r="Q286" i="9" s="1"/>
  <c r="N286" i="9"/>
  <c r="O286" i="9"/>
  <c r="L33" i="9"/>
  <c r="P33" i="9" s="1"/>
  <c r="Q33" i="9" s="1"/>
  <c r="O33" i="9"/>
  <c r="L462" i="9"/>
  <c r="L457" i="9"/>
  <c r="P457" i="9" s="1"/>
  <c r="P454" i="9"/>
  <c r="S454" i="9" s="1"/>
  <c r="N396" i="9"/>
  <c r="N388" i="9"/>
  <c r="L385" i="9"/>
  <c r="N358" i="9"/>
  <c r="N350" i="9"/>
  <c r="L342" i="9"/>
  <c r="N337" i="9"/>
  <c r="L334" i="9"/>
  <c r="N329" i="9"/>
  <c r="L326" i="9"/>
  <c r="N321" i="9"/>
  <c r="L318" i="9"/>
  <c r="N313" i="9"/>
  <c r="L310" i="9"/>
  <c r="N305" i="9"/>
  <c r="L302" i="9"/>
  <c r="P302" i="9" s="1"/>
  <c r="N297" i="9"/>
  <c r="L294" i="9"/>
  <c r="L289" i="9"/>
  <c r="L278" i="9"/>
  <c r="N265" i="9"/>
  <c r="N257" i="9"/>
  <c r="N249" i="9"/>
  <c r="L241" i="9"/>
  <c r="N236" i="9"/>
  <c r="N228" i="9"/>
  <c r="L194" i="9"/>
  <c r="L189" i="9"/>
  <c r="P189" i="9" s="1"/>
  <c r="R189" i="9" s="1"/>
  <c r="N171" i="9"/>
  <c r="L168" i="9"/>
  <c r="N163" i="9"/>
  <c r="L160" i="9"/>
  <c r="L131" i="9"/>
  <c r="P131" i="9" s="1"/>
  <c r="R131" i="9" s="1"/>
  <c r="L123" i="9"/>
  <c r="L92" i="9"/>
  <c r="L67" i="9"/>
  <c r="P61" i="9"/>
  <c r="R61" i="9" s="1"/>
  <c r="N53" i="9"/>
  <c r="L50" i="9"/>
  <c r="P44" i="9"/>
  <c r="S44" i="9" s="1"/>
  <c r="L39" i="9"/>
  <c r="L36" i="9"/>
  <c r="N28" i="9"/>
  <c r="N13" i="9"/>
  <c r="P84" i="9"/>
  <c r="P53" i="9"/>
  <c r="R53" i="9" s="1"/>
  <c r="P391" i="9"/>
  <c r="Q391" i="9" s="1"/>
  <c r="O389" i="9"/>
  <c r="O372" i="9"/>
  <c r="O364" i="9"/>
  <c r="O359" i="9"/>
  <c r="N356" i="9"/>
  <c r="O351" i="9"/>
  <c r="N348" i="9"/>
  <c r="O343" i="9"/>
  <c r="N335" i="9"/>
  <c r="N327" i="9"/>
  <c r="N319" i="9"/>
  <c r="N311" i="9"/>
  <c r="N303" i="9"/>
  <c r="N295" i="9"/>
  <c r="O279" i="9"/>
  <c r="O271" i="9"/>
  <c r="O266" i="9"/>
  <c r="O258" i="9"/>
  <c r="O250" i="9"/>
  <c r="O242" i="9"/>
  <c r="O218" i="9"/>
  <c r="N210" i="9"/>
  <c r="O205" i="9"/>
  <c r="O200" i="9"/>
  <c r="N150" i="9"/>
  <c r="O137" i="9"/>
  <c r="N129" i="9"/>
  <c r="N121" i="9"/>
  <c r="N93" i="9"/>
  <c r="O85" i="9"/>
  <c r="L82" i="9"/>
  <c r="L76" i="9"/>
  <c r="P76" i="9" s="1"/>
  <c r="O71" i="9"/>
  <c r="O65" i="9"/>
  <c r="N37" i="9"/>
  <c r="O29" i="9"/>
  <c r="P8" i="9"/>
  <c r="R8" i="9" s="1"/>
  <c r="P513" i="9"/>
  <c r="Q513" i="9" s="1"/>
  <c r="P505" i="9"/>
  <c r="Q505" i="9" s="1"/>
  <c r="P497" i="9"/>
  <c r="Q497" i="9" s="1"/>
  <c r="P489" i="9"/>
  <c r="Q489" i="9" s="1"/>
  <c r="P442" i="9"/>
  <c r="S442" i="9" s="1"/>
  <c r="P426" i="9"/>
  <c r="S426" i="9" s="1"/>
  <c r="N421" i="9"/>
  <c r="P418" i="9"/>
  <c r="Q418" i="9" s="1"/>
  <c r="N413" i="9"/>
  <c r="N405" i="9"/>
  <c r="N397" i="9"/>
  <c r="N389" i="9"/>
  <c r="P383" i="9"/>
  <c r="R383" i="9" s="1"/>
  <c r="P380" i="9"/>
  <c r="R380" i="9" s="1"/>
  <c r="O375" i="9"/>
  <c r="N372" i="9"/>
  <c r="O367" i="9"/>
  <c r="N364" i="9"/>
  <c r="N359" i="9"/>
  <c r="N351" i="9"/>
  <c r="N343" i="9"/>
  <c r="P340" i="9"/>
  <c r="S340" i="9" s="1"/>
  <c r="P335" i="9"/>
  <c r="R335" i="9" s="1"/>
  <c r="P332" i="9"/>
  <c r="S332" i="9" s="1"/>
  <c r="P324" i="9"/>
  <c r="S324" i="9" s="1"/>
  <c r="P319" i="9"/>
  <c r="R319" i="9" s="1"/>
  <c r="P316" i="9"/>
  <c r="R316" i="9" s="1"/>
  <c r="P308" i="9"/>
  <c r="S308" i="9" s="1"/>
  <c r="P303" i="9"/>
  <c r="R303" i="9" s="1"/>
  <c r="P300" i="9"/>
  <c r="Q300" i="9" s="1"/>
  <c r="P292" i="9"/>
  <c r="O290" i="9"/>
  <c r="O282" i="9"/>
  <c r="N279" i="9"/>
  <c r="O274" i="9"/>
  <c r="N266" i="9"/>
  <c r="N258" i="9"/>
  <c r="N250" i="9"/>
  <c r="N242" i="9"/>
  <c r="N205" i="9"/>
  <c r="N200" i="9"/>
  <c r="P197" i="9"/>
  <c r="S197" i="9" s="1"/>
  <c r="P192" i="9"/>
  <c r="O145" i="9"/>
  <c r="L137" i="9"/>
  <c r="O109" i="9"/>
  <c r="N106" i="9"/>
  <c r="O96" i="9"/>
  <c r="N85" i="9"/>
  <c r="N71" i="9"/>
  <c r="N68" i="9"/>
  <c r="L51" i="9"/>
  <c r="P45" i="9"/>
  <c r="S45" i="9" s="1"/>
  <c r="N29" i="9"/>
  <c r="L11" i="9"/>
  <c r="O466" i="9"/>
  <c r="P397" i="9"/>
  <c r="S397" i="9" s="1"/>
  <c r="N290" i="9"/>
  <c r="N282" i="9"/>
  <c r="N274" i="9"/>
  <c r="P258" i="9"/>
  <c r="Q258" i="9" s="1"/>
  <c r="P242" i="9"/>
  <c r="S242" i="9" s="1"/>
  <c r="P229" i="9"/>
  <c r="R229" i="9" s="1"/>
  <c r="N221" i="9"/>
  <c r="P213" i="9"/>
  <c r="L145" i="9"/>
  <c r="N101" i="9"/>
  <c r="L68" i="9"/>
  <c r="L19" i="9"/>
  <c r="P19" i="9" s="1"/>
  <c r="O4" i="9"/>
  <c r="P372" i="9"/>
  <c r="S372" i="9" s="1"/>
  <c r="P359" i="9"/>
  <c r="R359" i="9" s="1"/>
  <c r="P279" i="9"/>
  <c r="R279" i="9" s="1"/>
  <c r="P85" i="9"/>
  <c r="S85" i="9" s="1"/>
  <c r="P367" i="9"/>
  <c r="Q367" i="9" s="1"/>
  <c r="P77" i="9"/>
  <c r="Q77" i="9" s="1"/>
  <c r="P60" i="9"/>
  <c r="Q60" i="9" s="1"/>
  <c r="P27" i="9"/>
  <c r="S27" i="9" s="1"/>
  <c r="O233" i="9"/>
  <c r="O225" i="9"/>
  <c r="P201" i="9"/>
  <c r="Q201" i="9" s="1"/>
  <c r="O186" i="9"/>
  <c r="O181" i="9"/>
  <c r="O157" i="9"/>
  <c r="O115" i="9"/>
  <c r="P104" i="9"/>
  <c r="Q104" i="9" s="1"/>
  <c r="O61" i="9"/>
  <c r="L52" i="9"/>
  <c r="O47" i="9"/>
  <c r="O462" i="9"/>
  <c r="P430" i="9"/>
  <c r="P414" i="9"/>
  <c r="Q414" i="9" s="1"/>
  <c r="P398" i="9"/>
  <c r="Q398" i="9" s="1"/>
  <c r="O385" i="9"/>
  <c r="O334" i="9"/>
  <c r="O326" i="9"/>
  <c r="O318" i="9"/>
  <c r="O310" i="9"/>
  <c r="O302" i="9"/>
  <c r="O294" i="9"/>
  <c r="O254" i="9"/>
  <c r="O246" i="9"/>
  <c r="N233" i="9"/>
  <c r="N225" i="9"/>
  <c r="O217" i="9"/>
  <c r="O194" i="9"/>
  <c r="O189" i="9"/>
  <c r="N186" i="9"/>
  <c r="N181" i="9"/>
  <c r="O168" i="9"/>
  <c r="O160" i="9"/>
  <c r="N157" i="9"/>
  <c r="N115" i="9"/>
  <c r="O81" i="9"/>
  <c r="N61" i="9"/>
  <c r="P52" i="9"/>
  <c r="R52" i="9" s="1"/>
  <c r="N47" i="9"/>
  <c r="N44" i="9"/>
  <c r="O39" i="9"/>
  <c r="O23" i="9"/>
  <c r="P409" i="9"/>
  <c r="R409" i="9" s="1"/>
  <c r="N342" i="9"/>
  <c r="L44" i="9"/>
  <c r="N36" i="9"/>
  <c r="O28" i="9"/>
  <c r="O13" i="9"/>
  <c r="P2329" i="9"/>
  <c r="R2329" i="9" s="1"/>
  <c r="P2289" i="9"/>
  <c r="R2289" i="9" s="1"/>
  <c r="P2177" i="9"/>
  <c r="R2177" i="9" s="1"/>
  <c r="P2145" i="9"/>
  <c r="R2145" i="9" s="1"/>
  <c r="P2116" i="9"/>
  <c r="R2116" i="9" s="1"/>
  <c r="P1714" i="9"/>
  <c r="R1714" i="9" s="1"/>
  <c r="P1713" i="9"/>
  <c r="R1713" i="9" s="1"/>
  <c r="P1674" i="9"/>
  <c r="R1674" i="9" s="1"/>
  <c r="P1582" i="9"/>
  <c r="Q1582" i="9" s="1"/>
  <c r="P1570" i="9"/>
  <c r="R1570" i="9" s="1"/>
  <c r="P1553" i="9"/>
  <c r="R1553" i="9" s="1"/>
  <c r="P1538" i="9"/>
  <c r="S1538" i="9" s="1"/>
  <c r="P1521" i="9"/>
  <c r="R1521" i="9" s="1"/>
  <c r="P917" i="9"/>
  <c r="S917" i="9" s="1"/>
  <c r="P722" i="9"/>
  <c r="R722" i="9" s="1"/>
  <c r="P659" i="9"/>
  <c r="R659" i="9" s="1"/>
  <c r="P658" i="9"/>
  <c r="Q658" i="9" s="1"/>
  <c r="P643" i="9"/>
  <c r="R643" i="9" s="1"/>
  <c r="P642" i="9"/>
  <c r="S642" i="9" s="1"/>
  <c r="P601" i="9"/>
  <c r="Q601" i="9" s="1"/>
  <c r="P585" i="9"/>
  <c r="Q585" i="9" s="1"/>
  <c r="P569" i="9"/>
  <c r="Q569" i="9" s="1"/>
  <c r="P553" i="9"/>
  <c r="Q553" i="9" s="1"/>
  <c r="P537" i="9"/>
  <c r="Q537" i="9" s="1"/>
  <c r="P450" i="9"/>
  <c r="S450" i="9" s="1"/>
  <c r="P348" i="9"/>
  <c r="S348" i="9" s="1"/>
  <c r="P129" i="9"/>
  <c r="S129" i="9" s="1"/>
  <c r="P93" i="9"/>
  <c r="S93" i="9" s="1"/>
  <c r="P66" i="9"/>
  <c r="R66" i="9" s="1"/>
  <c r="P37" i="9"/>
  <c r="R37" i="9" s="1"/>
  <c r="P36" i="9"/>
  <c r="R36" i="9" s="1"/>
  <c r="P11" i="9"/>
  <c r="Q11" i="9" s="1"/>
  <c r="P2422" i="9"/>
  <c r="Q2422" i="9" s="1"/>
  <c r="P2410" i="9"/>
  <c r="Q2410" i="9" s="1"/>
  <c r="P2396" i="9"/>
  <c r="R2396" i="9" s="1"/>
  <c r="P2233" i="9"/>
  <c r="R2233" i="9" s="1"/>
  <c r="P2207" i="9"/>
  <c r="R2207" i="9" s="1"/>
  <c r="P2193" i="9"/>
  <c r="R2193" i="9" s="1"/>
  <c r="P2180" i="9"/>
  <c r="R2180" i="9" s="1"/>
  <c r="P2167" i="9"/>
  <c r="R2167" i="9" s="1"/>
  <c r="P2164" i="9"/>
  <c r="S2164" i="9" s="1"/>
  <c r="P2151" i="9"/>
  <c r="R2151" i="9" s="1"/>
  <c r="P2041" i="9"/>
  <c r="R2041" i="9" s="1"/>
  <c r="P2017" i="9"/>
  <c r="Q2017" i="9" s="1"/>
  <c r="P1980" i="9"/>
  <c r="Q1980" i="9" s="1"/>
  <c r="P1730" i="9"/>
  <c r="R1730" i="9" s="1"/>
  <c r="P1702" i="9"/>
  <c r="Q1702" i="9" s="1"/>
  <c r="P1690" i="9"/>
  <c r="Q1690" i="9" s="1"/>
  <c r="P1689" i="9"/>
  <c r="S1689" i="9" s="1"/>
  <c r="P1642" i="9"/>
  <c r="R1642" i="9" s="1"/>
  <c r="P1641" i="9"/>
  <c r="R1641" i="9" s="1"/>
  <c r="P1489" i="9"/>
  <c r="R1489" i="9" s="1"/>
  <c r="P1371" i="9"/>
  <c r="R1371" i="9" s="1"/>
  <c r="P1211" i="9"/>
  <c r="Q1211" i="9" s="1"/>
  <c r="P1210" i="9"/>
  <c r="S1210" i="9" s="1"/>
  <c r="P1195" i="9"/>
  <c r="S1195" i="9" s="1"/>
  <c r="P1179" i="9"/>
  <c r="Q1179" i="9" s="1"/>
  <c r="P1163" i="9"/>
  <c r="Q1163" i="9" s="1"/>
  <c r="P1147" i="9"/>
  <c r="Q1147" i="9" s="1"/>
  <c r="P1131" i="9"/>
  <c r="S1131" i="9" s="1"/>
  <c r="P1115" i="9"/>
  <c r="R1115" i="9" s="1"/>
  <c r="P1099" i="9"/>
  <c r="S1099" i="9" s="1"/>
  <c r="P1083" i="9"/>
  <c r="S1083" i="9" s="1"/>
  <c r="P1067" i="9"/>
  <c r="R1067" i="9" s="1"/>
  <c r="P763" i="9"/>
  <c r="R763" i="9" s="1"/>
  <c r="P699" i="9"/>
  <c r="R699" i="9" s="1"/>
  <c r="P698" i="9"/>
  <c r="R698" i="9" s="1"/>
  <c r="P617" i="9"/>
  <c r="R617" i="9" s="1"/>
  <c r="P438" i="9"/>
  <c r="S438" i="9" s="1"/>
  <c r="P422" i="9"/>
  <c r="S422" i="9" s="1"/>
  <c r="P406" i="9"/>
  <c r="S406" i="9" s="1"/>
  <c r="P388" i="9"/>
  <c r="S388" i="9" s="1"/>
  <c r="P364" i="9"/>
  <c r="P351" i="9"/>
  <c r="R351" i="9" s="1"/>
  <c r="P290" i="9"/>
  <c r="S290" i="9" s="1"/>
  <c r="P200" i="9"/>
  <c r="R200" i="9" s="1"/>
  <c r="P176" i="9"/>
  <c r="Q176" i="9" s="1"/>
  <c r="P69" i="9"/>
  <c r="R69" i="9" s="1"/>
  <c r="P68" i="9"/>
  <c r="R68" i="9" s="1"/>
  <c r="P12" i="9"/>
  <c r="S12" i="9" s="1"/>
  <c r="P2478" i="9"/>
  <c r="R2478" i="9" s="1"/>
  <c r="P2337" i="9"/>
  <c r="R2337" i="9" s="1"/>
  <c r="P2161" i="9"/>
  <c r="R2161" i="9" s="1"/>
  <c r="P2100" i="9"/>
  <c r="S2100" i="9" s="1"/>
  <c r="P1673" i="9"/>
  <c r="R1673" i="9" s="1"/>
  <c r="P1598" i="9"/>
  <c r="R1598" i="9" s="1"/>
  <c r="P1569" i="9"/>
  <c r="R1569" i="9" s="1"/>
  <c r="P1554" i="9"/>
  <c r="S1554" i="9" s="1"/>
  <c r="P1537" i="9"/>
  <c r="R1537" i="9" s="1"/>
  <c r="P1522" i="9"/>
  <c r="R1522" i="9" s="1"/>
  <c r="P1050" i="9"/>
  <c r="R1050" i="9" s="1"/>
  <c r="P1002" i="9"/>
  <c r="R1002" i="9" s="1"/>
  <c r="P74" i="9"/>
  <c r="R74" i="9" s="1"/>
  <c r="P2343" i="9"/>
  <c r="R2343" i="9" s="1"/>
  <c r="P2271" i="9"/>
  <c r="R2271" i="9" s="1"/>
  <c r="P2239" i="9"/>
  <c r="R2239" i="9" s="1"/>
  <c r="P1493" i="9"/>
  <c r="P2414" i="9"/>
  <c r="Q2414" i="9" s="1"/>
  <c r="P2402" i="9"/>
  <c r="Q2402" i="9" s="1"/>
  <c r="P2185" i="9"/>
  <c r="R2185" i="9" s="1"/>
  <c r="P2169" i="9"/>
  <c r="R2169" i="9" s="1"/>
  <c r="P2153" i="9"/>
  <c r="R2153" i="9" s="1"/>
  <c r="P2108" i="9"/>
  <c r="S2108" i="9" s="1"/>
  <c r="P2033" i="9"/>
  <c r="R2033" i="9" s="1"/>
  <c r="P1972" i="9"/>
  <c r="Q1972" i="9" s="1"/>
  <c r="P1722" i="9"/>
  <c r="R1722" i="9" s="1"/>
  <c r="P1721" i="9"/>
  <c r="R1721" i="9" s="1"/>
  <c r="P1682" i="9"/>
  <c r="R1682" i="9" s="1"/>
  <c r="P1681" i="9"/>
  <c r="P1646" i="9"/>
  <c r="R1646" i="9" s="1"/>
  <c r="P1634" i="9"/>
  <c r="R1634" i="9" s="1"/>
  <c r="P1633" i="9"/>
  <c r="R1633" i="9" s="1"/>
  <c r="P1562" i="9"/>
  <c r="R1562" i="9" s="1"/>
  <c r="P1561" i="9"/>
  <c r="R1561" i="9" s="1"/>
  <c r="P1546" i="9"/>
  <c r="S1546" i="9" s="1"/>
  <c r="P1545" i="9"/>
  <c r="R1545" i="9" s="1"/>
  <c r="P1530" i="9"/>
  <c r="R1530" i="9" s="1"/>
  <c r="P1529" i="9"/>
  <c r="R1529" i="9" s="1"/>
  <c r="P1497" i="9"/>
  <c r="R1497" i="9" s="1"/>
  <c r="P1234" i="9"/>
  <c r="Q1234" i="9" s="1"/>
  <c r="P755" i="9"/>
  <c r="P754" i="9"/>
  <c r="R754" i="9" s="1"/>
  <c r="P691" i="9"/>
  <c r="R691" i="9" s="1"/>
  <c r="P690" i="9"/>
  <c r="R690" i="9" s="1"/>
  <c r="P651" i="9"/>
  <c r="R651" i="9" s="1"/>
  <c r="P650" i="9"/>
  <c r="S650" i="9" s="1"/>
  <c r="P625" i="9"/>
  <c r="S625" i="9" s="1"/>
  <c r="P609" i="9"/>
  <c r="Q609" i="9" s="1"/>
  <c r="P593" i="9"/>
  <c r="R593" i="9" s="1"/>
  <c r="P577" i="9"/>
  <c r="R577" i="9" s="1"/>
  <c r="P561" i="9"/>
  <c r="R561" i="9" s="1"/>
  <c r="P545" i="9"/>
  <c r="R545" i="9" s="1"/>
  <c r="P356" i="9"/>
  <c r="P137" i="9"/>
  <c r="R137" i="9" s="1"/>
  <c r="P121" i="9"/>
  <c r="R121" i="9" s="1"/>
  <c r="P50" i="9"/>
  <c r="R50" i="9" s="1"/>
  <c r="P28" i="9"/>
  <c r="S28" i="9" s="1"/>
  <c r="P2327" i="9"/>
  <c r="R2327" i="9" s="1"/>
  <c r="P2319" i="9"/>
  <c r="R2319" i="9" s="1"/>
  <c r="P2287" i="9"/>
  <c r="R2287" i="9" s="1"/>
  <c r="P2012" i="9"/>
  <c r="Q2012" i="9" s="1"/>
  <c r="P1755" i="9"/>
  <c r="S1755" i="9" s="1"/>
  <c r="P1203" i="9"/>
  <c r="S1203" i="9" s="1"/>
  <c r="P1187" i="9"/>
  <c r="S1187" i="9" s="1"/>
  <c r="P1171" i="9"/>
  <c r="P1155" i="9"/>
  <c r="S1155" i="9" s="1"/>
  <c r="P1139" i="9"/>
  <c r="S1139" i="9" s="1"/>
  <c r="P1123" i="9"/>
  <c r="S1123" i="9" s="1"/>
  <c r="P1107" i="9"/>
  <c r="Q1107" i="9" s="1"/>
  <c r="P1091" i="9"/>
  <c r="R1091" i="9" s="1"/>
  <c r="P1075" i="9"/>
  <c r="S1075" i="9" s="1"/>
  <c r="P473" i="9"/>
  <c r="R473" i="9" s="1"/>
  <c r="P282" i="9"/>
  <c r="R282" i="9" s="1"/>
  <c r="P185" i="9"/>
  <c r="Q185" i="9" s="1"/>
  <c r="P18" i="9"/>
  <c r="R18" i="9" s="1"/>
  <c r="P2446" i="9"/>
  <c r="Q2446" i="9" s="1"/>
  <c r="P2430" i="9"/>
  <c r="R2430" i="9" s="1"/>
  <c r="P2418" i="9"/>
  <c r="Q2418" i="9" s="1"/>
  <c r="P2345" i="9"/>
  <c r="R2345" i="9" s="1"/>
  <c r="P2311" i="9"/>
  <c r="R2311" i="9" s="1"/>
  <c r="P2273" i="9"/>
  <c r="R2273" i="9" s="1"/>
  <c r="P2257" i="9"/>
  <c r="R2257" i="9" s="1"/>
  <c r="P2241" i="9"/>
  <c r="R2241" i="9" s="1"/>
  <c r="P2231" i="9"/>
  <c r="R2231" i="9" s="1"/>
  <c r="P2065" i="9"/>
  <c r="R2065" i="9" s="1"/>
  <c r="P2052" i="9"/>
  <c r="Q2052" i="9" s="1"/>
  <c r="P2049" i="9"/>
  <c r="Q2049" i="9" s="1"/>
  <c r="P1818" i="9"/>
  <c r="R1818" i="9" s="1"/>
  <c r="P1746" i="9"/>
  <c r="R1746" i="9" s="1"/>
  <c r="P1739" i="9"/>
  <c r="R1739" i="9" s="1"/>
  <c r="P1698" i="9"/>
  <c r="R1698" i="9" s="1"/>
  <c r="P1697" i="9"/>
  <c r="R1697" i="9" s="1"/>
  <c r="P1650" i="9"/>
  <c r="Q1650" i="9" s="1"/>
  <c r="P1609" i="9"/>
  <c r="R1609" i="9" s="1"/>
  <c r="P1593" i="9"/>
  <c r="R1593" i="9" s="1"/>
  <c r="P1482" i="9"/>
  <c r="S1482" i="9" s="1"/>
  <c r="P1466" i="9"/>
  <c r="S1466" i="9" s="1"/>
  <c r="P1450" i="9"/>
  <c r="S1450" i="9" s="1"/>
  <c r="P1434" i="9"/>
  <c r="S1434" i="9" s="1"/>
  <c r="P1418" i="9"/>
  <c r="S1418" i="9" s="1"/>
  <c r="P1402" i="9"/>
  <c r="P1386" i="9"/>
  <c r="Q1386" i="9" s="1"/>
  <c r="P1365" i="9"/>
  <c r="R1365" i="9" s="1"/>
  <c r="P1349" i="9"/>
  <c r="R1349" i="9" s="1"/>
  <c r="P1348" i="9"/>
  <c r="R1348" i="9" s="1"/>
  <c r="P1333" i="9"/>
  <c r="R1333" i="9" s="1"/>
  <c r="P1317" i="9"/>
  <c r="S1317" i="9" s="1"/>
  <c r="P1316" i="9"/>
  <c r="R1316" i="9" s="1"/>
  <c r="P1301" i="9"/>
  <c r="R1301" i="9" s="1"/>
  <c r="P1300" i="9"/>
  <c r="S1300" i="9" s="1"/>
  <c r="P1285" i="9"/>
  <c r="R1285" i="9" s="1"/>
  <c r="P1284" i="9"/>
  <c r="S1284" i="9" s="1"/>
  <c r="P1269" i="9"/>
  <c r="P1268" i="9"/>
  <c r="S1268" i="9" s="1"/>
  <c r="P1253" i="9"/>
  <c r="S1253" i="9" s="1"/>
  <c r="P1252" i="9"/>
  <c r="R1252" i="9" s="1"/>
  <c r="P897" i="9"/>
  <c r="S897" i="9" s="1"/>
  <c r="P896" i="9"/>
  <c r="Q896" i="9" s="1"/>
  <c r="P881" i="9"/>
  <c r="S881" i="9" s="1"/>
  <c r="P880" i="9"/>
  <c r="Q880" i="9" s="1"/>
  <c r="P865" i="9"/>
  <c r="S865" i="9" s="1"/>
  <c r="P864" i="9"/>
  <c r="Q864" i="9" s="1"/>
  <c r="P848" i="9"/>
  <c r="Q848" i="9" s="1"/>
  <c r="P832" i="9"/>
  <c r="Q832" i="9" s="1"/>
  <c r="P817" i="9"/>
  <c r="S817" i="9" s="1"/>
  <c r="P816" i="9"/>
  <c r="Q816" i="9" s="1"/>
  <c r="P801" i="9"/>
  <c r="S801" i="9" s="1"/>
  <c r="P800" i="9"/>
  <c r="Q800" i="9" s="1"/>
  <c r="P785" i="9"/>
  <c r="S785" i="9" s="1"/>
  <c r="P784" i="9"/>
  <c r="Q784" i="9" s="1"/>
  <c r="P707" i="9"/>
  <c r="R707" i="9" s="1"/>
  <c r="P706" i="9"/>
  <c r="R706" i="9" s="1"/>
  <c r="P638" i="9"/>
  <c r="S638" i="9" s="1"/>
  <c r="P637" i="9"/>
  <c r="Q637" i="9" s="1"/>
  <c r="P636" i="9"/>
  <c r="R636" i="9" s="1"/>
  <c r="P634" i="9"/>
  <c r="R634" i="9" s="1"/>
  <c r="P446" i="9"/>
  <c r="P433" i="9"/>
  <c r="R433" i="9" s="1"/>
  <c r="P417" i="9"/>
  <c r="R417" i="9" s="1"/>
  <c r="P401" i="9"/>
  <c r="R401" i="9" s="1"/>
  <c r="P375" i="9"/>
  <c r="Q375" i="9" s="1"/>
  <c r="P226" i="9"/>
  <c r="S226" i="9" s="1"/>
  <c r="P184" i="9"/>
  <c r="R184" i="9" s="1"/>
  <c r="P102" i="9"/>
  <c r="R102" i="9" s="1"/>
  <c r="P91" i="9"/>
  <c r="R91" i="9" s="1"/>
  <c r="P58" i="9"/>
  <c r="R58" i="9" s="1"/>
  <c r="P34" i="9"/>
  <c r="R34" i="9" s="1"/>
  <c r="P20" i="9"/>
  <c r="Q20" i="9" s="1"/>
  <c r="P1388" i="9"/>
  <c r="P1126" i="9"/>
  <c r="Q1126" i="9" s="1"/>
  <c r="P1060" i="9"/>
  <c r="R1060" i="9" s="1"/>
  <c r="P488" i="9"/>
  <c r="R488" i="9" s="1"/>
  <c r="P2216" i="9"/>
  <c r="R2216" i="9" s="1"/>
  <c r="P2011" i="9"/>
  <c r="S2011" i="9" s="1"/>
  <c r="P162" i="9"/>
  <c r="R162" i="9" s="1"/>
  <c r="P2223" i="9"/>
  <c r="R2223" i="9" s="1"/>
  <c r="P2096" i="9"/>
  <c r="Q2096" i="9" s="1"/>
  <c r="P1508" i="9"/>
  <c r="R1508" i="9" s="1"/>
  <c r="P1492" i="9"/>
  <c r="R1492" i="9" s="1"/>
  <c r="P1444" i="9"/>
  <c r="Q1444" i="9" s="1"/>
  <c r="P1428" i="9"/>
  <c r="R1428" i="9" s="1"/>
  <c r="P1412" i="9"/>
  <c r="Q1412" i="9" s="1"/>
  <c r="P600" i="9"/>
  <c r="R600" i="9" s="1"/>
  <c r="P87" i="9"/>
  <c r="Q87" i="9" s="1"/>
  <c r="P1963" i="9"/>
  <c r="S1963" i="9" s="1"/>
  <c r="P1923" i="9"/>
  <c r="Q1923" i="9" s="1"/>
  <c r="P1817" i="9"/>
  <c r="Q1817" i="9" s="1"/>
  <c r="P1803" i="9"/>
  <c r="S1803" i="9" s="1"/>
  <c r="P1787" i="9"/>
  <c r="S1787" i="9" s="1"/>
  <c r="P1771" i="9"/>
  <c r="S1771" i="9" s="1"/>
  <c r="P1465" i="9"/>
  <c r="R1465" i="9" s="1"/>
  <c r="P1122" i="9"/>
  <c r="S1122" i="9" s="1"/>
  <c r="P1449" i="9"/>
  <c r="R1449" i="9" s="1"/>
  <c r="P245" i="9"/>
  <c r="R245" i="9" s="1"/>
  <c r="P2078" i="9"/>
  <c r="Q2078" i="9" s="1"/>
  <c r="P1825" i="9"/>
  <c r="R1825" i="9" s="1"/>
  <c r="P1514" i="9"/>
  <c r="R1514" i="9" s="1"/>
  <c r="P2175" i="9"/>
  <c r="R2175" i="9" s="1"/>
  <c r="P2159" i="9"/>
  <c r="R2159" i="9" s="1"/>
  <c r="P1453" i="9"/>
  <c r="R1453" i="9" s="1"/>
  <c r="P771" i="9"/>
  <c r="R771" i="9" s="1"/>
  <c r="P725" i="9"/>
  <c r="Q725" i="9" s="1"/>
  <c r="P2338" i="9"/>
  <c r="Q2338" i="9" s="1"/>
  <c r="P2310" i="9"/>
  <c r="Q2310" i="9" s="1"/>
  <c r="P1993" i="9"/>
  <c r="R1993" i="9" s="1"/>
  <c r="P1987" i="9"/>
  <c r="R1987" i="9" s="1"/>
  <c r="P2455" i="9"/>
  <c r="S2455" i="9" s="1"/>
  <c r="P2259" i="9"/>
  <c r="R2259" i="9" s="1"/>
  <c r="P2247" i="9"/>
  <c r="R2247" i="9" s="1"/>
  <c r="P2215" i="9"/>
  <c r="R2215" i="9" s="1"/>
  <c r="P1833" i="9"/>
  <c r="R1833" i="9" s="1"/>
  <c r="P1505" i="9"/>
  <c r="R1505" i="9" s="1"/>
  <c r="P1335" i="9"/>
  <c r="R1335" i="9" s="1"/>
  <c r="P1026" i="9"/>
  <c r="R1026" i="9" s="1"/>
  <c r="P1010" i="9"/>
  <c r="S1010" i="9" s="1"/>
  <c r="P994" i="9"/>
  <c r="R994" i="9" s="1"/>
  <c r="P978" i="9"/>
  <c r="P962" i="9"/>
  <c r="R962" i="9" s="1"/>
  <c r="P946" i="9"/>
  <c r="R946" i="9" s="1"/>
  <c r="P930" i="9"/>
  <c r="R930" i="9" s="1"/>
  <c r="P427" i="9"/>
  <c r="R427" i="9" s="1"/>
  <c r="P327" i="9"/>
  <c r="R327" i="9" s="1"/>
  <c r="P2356" i="9"/>
  <c r="Q2356" i="9" s="1"/>
  <c r="P2355" i="9"/>
  <c r="R2355" i="9" s="1"/>
  <c r="P1810" i="9"/>
  <c r="S1810" i="9" s="1"/>
  <c r="P1731" i="9"/>
  <c r="S1731" i="9" s="1"/>
  <c r="P221" i="9"/>
  <c r="Q221" i="9" s="1"/>
  <c r="P2255" i="9"/>
  <c r="R2255" i="9" s="1"/>
  <c r="P2251" i="9"/>
  <c r="S2251" i="9" s="1"/>
  <c r="P1742" i="9"/>
  <c r="S1742" i="9" s="1"/>
  <c r="P15" i="9"/>
  <c r="R15" i="9" s="1"/>
  <c r="P2070" i="9"/>
  <c r="Q2070" i="9" s="1"/>
  <c r="P2037" i="9"/>
  <c r="Q2037" i="9" s="1"/>
  <c r="P2036" i="9"/>
  <c r="R2036" i="9" s="1"/>
  <c r="P1468" i="9"/>
  <c r="S1468" i="9" s="1"/>
  <c r="P1452" i="9"/>
  <c r="Q1452" i="9" s="1"/>
  <c r="P1381" i="9"/>
  <c r="R1381" i="9" s="1"/>
  <c r="P1375" i="9"/>
  <c r="Q1375" i="9" s="1"/>
  <c r="P663" i="9"/>
  <c r="Q663" i="9" s="1"/>
  <c r="R1293" i="9"/>
  <c r="S1293" i="9"/>
  <c r="P2473" i="9"/>
  <c r="S2473" i="9" s="1"/>
  <c r="P2471" i="9"/>
  <c r="Q2471" i="9" s="1"/>
  <c r="P2393" i="9"/>
  <c r="S2393" i="9" s="1"/>
  <c r="P2312" i="9"/>
  <c r="R2312" i="9" s="1"/>
  <c r="P2303" i="9"/>
  <c r="R2303" i="9" s="1"/>
  <c r="P2278" i="9"/>
  <c r="Q2278" i="9" s="1"/>
  <c r="P2209" i="9"/>
  <c r="Q2209" i="9" s="1"/>
  <c r="P2200" i="9"/>
  <c r="R2200" i="9" s="1"/>
  <c r="P2111" i="9"/>
  <c r="R2111" i="9" s="1"/>
  <c r="P2009" i="9"/>
  <c r="Q2009" i="9" s="1"/>
  <c r="P1940" i="9"/>
  <c r="Q1940" i="9" s="1"/>
  <c r="P1526" i="9"/>
  <c r="Q1526" i="9" s="1"/>
  <c r="P1393" i="9"/>
  <c r="R1393" i="9" s="1"/>
  <c r="P1295" i="9"/>
  <c r="R1295" i="9" s="1"/>
  <c r="P1130" i="9"/>
  <c r="Q1130" i="9" s="1"/>
  <c r="P757" i="9"/>
  <c r="S757" i="9" s="1"/>
  <c r="P703" i="9"/>
  <c r="Q703" i="9" s="1"/>
  <c r="P560" i="9"/>
  <c r="Q560" i="9" s="1"/>
  <c r="P544" i="9"/>
  <c r="Q544" i="9" s="1"/>
  <c r="P496" i="9"/>
  <c r="Q496" i="9" s="1"/>
  <c r="P260" i="9"/>
  <c r="Q260" i="9" s="1"/>
  <c r="P2322" i="9"/>
  <c r="Q2322" i="9" s="1"/>
  <c r="P2148" i="9"/>
  <c r="R2148" i="9" s="1"/>
  <c r="P2132" i="9"/>
  <c r="S2132" i="9" s="1"/>
  <c r="P2051" i="9"/>
  <c r="Q2051" i="9" s="1"/>
  <c r="P1931" i="9"/>
  <c r="S1931" i="9" s="1"/>
  <c r="P1219" i="9"/>
  <c r="R1219" i="9" s="1"/>
  <c r="P1134" i="9"/>
  <c r="Q1134" i="9" s="1"/>
  <c r="P1057" i="9"/>
  <c r="R1057" i="9" s="1"/>
  <c r="P1034" i="9"/>
  <c r="S1034" i="9" s="1"/>
  <c r="P669" i="9"/>
  <c r="R669" i="9" s="1"/>
  <c r="P581" i="9"/>
  <c r="R581" i="9" s="1"/>
  <c r="P445" i="9"/>
  <c r="Q445" i="9" s="1"/>
  <c r="P169" i="9"/>
  <c r="S169" i="9" s="1"/>
  <c r="P79" i="9"/>
  <c r="R79" i="9" s="1"/>
  <c r="P51" i="9"/>
  <c r="Q51" i="9" s="1"/>
  <c r="P42" i="9"/>
  <c r="R42" i="9" s="1"/>
  <c r="P1477" i="9"/>
  <c r="P1417" i="9"/>
  <c r="R1417" i="9" s="1"/>
  <c r="P1319" i="9"/>
  <c r="Q1319" i="9" s="1"/>
  <c r="P1303" i="9"/>
  <c r="Q1303" i="9" s="1"/>
  <c r="P1058" i="9"/>
  <c r="R1058" i="9" s="1"/>
  <c r="P762" i="9"/>
  <c r="R762" i="9" s="1"/>
  <c r="P733" i="9"/>
  <c r="Q733" i="9" s="1"/>
  <c r="P520" i="9"/>
  <c r="Q520" i="9" s="1"/>
  <c r="P2463" i="9"/>
  <c r="Q2463" i="9" s="1"/>
  <c r="P2308" i="9"/>
  <c r="S2308" i="9" s="1"/>
  <c r="P2238" i="9"/>
  <c r="Q2238" i="9" s="1"/>
  <c r="P2217" i="9"/>
  <c r="R2217" i="9" s="1"/>
  <c r="P2201" i="9"/>
  <c r="R2201" i="9" s="1"/>
  <c r="P2123" i="9"/>
  <c r="Q2123" i="9" s="1"/>
  <c r="P2119" i="9"/>
  <c r="R2119" i="9" s="1"/>
  <c r="P1905" i="9"/>
  <c r="R1905" i="9" s="1"/>
  <c r="P1889" i="9"/>
  <c r="R1889" i="9" s="1"/>
  <c r="P1670" i="9"/>
  <c r="S1670" i="9" s="1"/>
  <c r="P1484" i="9"/>
  <c r="R1484" i="9" s="1"/>
  <c r="P1413" i="9"/>
  <c r="Q1413" i="9" s="1"/>
  <c r="P1401" i="9"/>
  <c r="R1401" i="9" s="1"/>
  <c r="P1086" i="9"/>
  <c r="Q1086" i="9" s="1"/>
  <c r="P1082" i="9"/>
  <c r="Q1082" i="9" s="1"/>
  <c r="P639" i="9"/>
  <c r="S639" i="9" s="1"/>
  <c r="P589" i="9"/>
  <c r="Q589" i="9" s="1"/>
  <c r="P552" i="9"/>
  <c r="Q552" i="9" s="1"/>
  <c r="P234" i="9"/>
  <c r="S234" i="9" s="1"/>
  <c r="P230" i="9"/>
  <c r="S230" i="9" s="1"/>
  <c r="P123" i="9"/>
  <c r="S123" i="9" s="1"/>
  <c r="P2376" i="9"/>
  <c r="Q2376" i="9" s="1"/>
  <c r="P266" i="9"/>
  <c r="P250" i="9"/>
  <c r="S250" i="9" s="1"/>
  <c r="P177" i="9"/>
  <c r="P2457" i="9"/>
  <c r="Q2457" i="9" s="1"/>
  <c r="P2441" i="9"/>
  <c r="S2441" i="9" s="1"/>
  <c r="P2425" i="9"/>
  <c r="Q2425" i="9" s="1"/>
  <c r="P1802" i="9"/>
  <c r="S1802" i="9" s="1"/>
  <c r="P1694" i="9"/>
  <c r="Q1694" i="9" s="1"/>
  <c r="P1420" i="9"/>
  <c r="S1420" i="9" s="1"/>
  <c r="P1343" i="9"/>
  <c r="Q1343" i="9" s="1"/>
  <c r="P1255" i="9"/>
  <c r="Q1255" i="9" s="1"/>
  <c r="P647" i="9"/>
  <c r="S647" i="9" s="1"/>
  <c r="P315" i="9"/>
  <c r="R315" i="9" s="1"/>
  <c r="P299" i="9"/>
  <c r="R299" i="9" s="1"/>
  <c r="P225" i="9"/>
  <c r="R225" i="9" s="1"/>
  <c r="P35" i="9"/>
  <c r="Q35" i="9" s="1"/>
  <c r="P334" i="9"/>
  <c r="S334" i="9" s="1"/>
  <c r="R755" i="9"/>
  <c r="Q755" i="9"/>
  <c r="S755" i="9"/>
  <c r="Q2470" i="9"/>
  <c r="P2236" i="9"/>
  <c r="S2236" i="9" s="1"/>
  <c r="P2235" i="9"/>
  <c r="R2235" i="9" s="1"/>
  <c r="P2220" i="9"/>
  <c r="S2220" i="9" s="1"/>
  <c r="P2208" i="9"/>
  <c r="R2208" i="9" s="1"/>
  <c r="P2204" i="9"/>
  <c r="Q2204" i="9" s="1"/>
  <c r="P2191" i="9"/>
  <c r="R2191" i="9" s="1"/>
  <c r="P2155" i="9"/>
  <c r="S2155" i="9" s="1"/>
  <c r="P2099" i="9"/>
  <c r="S2099" i="9" s="1"/>
  <c r="P2091" i="9"/>
  <c r="R2091" i="9" s="1"/>
  <c r="P2088" i="9"/>
  <c r="S2088" i="9" s="1"/>
  <c r="P1956" i="9"/>
  <c r="Q1956" i="9" s="1"/>
  <c r="P1947" i="9"/>
  <c r="S1947" i="9" s="1"/>
  <c r="P1881" i="9"/>
  <c r="R1881" i="9" s="1"/>
  <c r="P1865" i="9"/>
  <c r="R1865" i="9" s="1"/>
  <c r="P1849" i="9"/>
  <c r="R1849" i="9" s="1"/>
  <c r="P1835" i="9"/>
  <c r="S1835" i="9" s="1"/>
  <c r="P1566" i="9"/>
  <c r="R1566" i="9" s="1"/>
  <c r="P1542" i="9"/>
  <c r="Q1542" i="9" s="1"/>
  <c r="P1494" i="9"/>
  <c r="S1494" i="9" s="1"/>
  <c r="P1425" i="9"/>
  <c r="R1425" i="9" s="1"/>
  <c r="P1385" i="9"/>
  <c r="R1385" i="9" s="1"/>
  <c r="P1380" i="9"/>
  <c r="Q1380" i="9" s="1"/>
  <c r="P1070" i="9"/>
  <c r="Q1070" i="9" s="1"/>
  <c r="P1066" i="9"/>
  <c r="Q1066" i="9" s="1"/>
  <c r="P1064" i="9"/>
  <c r="Q1064" i="9" s="1"/>
  <c r="P775" i="9"/>
  <c r="Q775" i="9" s="1"/>
  <c r="P735" i="9"/>
  <c r="Q735" i="9" s="1"/>
  <c r="P671" i="9"/>
  <c r="R671" i="9" s="1"/>
  <c r="P557" i="9"/>
  <c r="S557" i="9" s="1"/>
  <c r="P466" i="9"/>
  <c r="S466" i="9" s="1"/>
  <c r="P2335" i="9"/>
  <c r="R2335" i="9" s="1"/>
  <c r="P2318" i="9"/>
  <c r="S2318" i="9" s="1"/>
  <c r="P2246" i="9"/>
  <c r="R2246" i="9" s="1"/>
  <c r="P2104" i="9"/>
  <c r="R2104" i="9" s="1"/>
  <c r="P2067" i="9"/>
  <c r="R2067" i="9" s="1"/>
  <c r="P2035" i="9"/>
  <c r="S2035" i="9" s="1"/>
  <c r="P2019" i="9"/>
  <c r="R2019" i="9" s="1"/>
  <c r="P1988" i="9"/>
  <c r="S1988" i="9" s="1"/>
  <c r="P1961" i="9"/>
  <c r="R1961" i="9" s="1"/>
  <c r="P1900" i="9"/>
  <c r="Q1900" i="9" s="1"/>
  <c r="P1867" i="9"/>
  <c r="S1867" i="9" s="1"/>
  <c r="P1851" i="9"/>
  <c r="S1851" i="9" s="1"/>
  <c r="P1811" i="9"/>
  <c r="S1811" i="9" s="1"/>
  <c r="P1795" i="9"/>
  <c r="S1795" i="9" s="1"/>
  <c r="P1779" i="9"/>
  <c r="S1779" i="9" s="1"/>
  <c r="P1763" i="9"/>
  <c r="S1763" i="9" s="1"/>
  <c r="P1729" i="9"/>
  <c r="S1729" i="9" s="1"/>
  <c r="P1678" i="9"/>
  <c r="R1678" i="9" s="1"/>
  <c r="P1630" i="9"/>
  <c r="Q1630" i="9" s="1"/>
  <c r="P1550" i="9"/>
  <c r="S1550" i="9" s="1"/>
  <c r="P1476" i="9"/>
  <c r="Q1476" i="9" s="1"/>
  <c r="P1460" i="9"/>
  <c r="Q1460" i="9" s="1"/>
  <c r="P1421" i="9"/>
  <c r="Q1421" i="9" s="1"/>
  <c r="P1190" i="9"/>
  <c r="Q1190" i="9" s="1"/>
  <c r="P1186" i="9"/>
  <c r="R1186" i="9" s="1"/>
  <c r="P1150" i="9"/>
  <c r="Q1150" i="9" s="1"/>
  <c r="P1146" i="9"/>
  <c r="Q1146" i="9" s="1"/>
  <c r="P1063" i="9"/>
  <c r="R1063" i="9" s="1"/>
  <c r="P892" i="9"/>
  <c r="Q892" i="9" s="1"/>
  <c r="P719" i="9"/>
  <c r="Q719" i="9" s="1"/>
  <c r="P709" i="9"/>
  <c r="Q709" i="9" s="1"/>
  <c r="P693" i="9"/>
  <c r="Q693" i="9" s="1"/>
  <c r="P576" i="9"/>
  <c r="Q576" i="9" s="1"/>
  <c r="P541" i="9"/>
  <c r="R541" i="9" s="1"/>
  <c r="P504" i="9"/>
  <c r="Q504" i="9" s="1"/>
  <c r="P461" i="9"/>
  <c r="S461" i="9" s="1"/>
  <c r="P443" i="9"/>
  <c r="S443" i="9" s="1"/>
  <c r="P379" i="9"/>
  <c r="R379" i="9" s="1"/>
  <c r="P318" i="9"/>
  <c r="R318" i="9" s="1"/>
  <c r="P152" i="9"/>
  <c r="Q152" i="9" s="1"/>
  <c r="P139" i="9"/>
  <c r="R139" i="9" s="1"/>
  <c r="P90" i="9"/>
  <c r="R90" i="9" s="1"/>
  <c r="P67" i="9"/>
  <c r="Q67" i="9" s="1"/>
  <c r="S2260" i="9"/>
  <c r="P253" i="9"/>
  <c r="R253" i="9" s="1"/>
  <c r="P2395" i="9"/>
  <c r="R2395" i="9" s="1"/>
  <c r="P2330" i="9"/>
  <c r="Q2330" i="9" s="1"/>
  <c r="P2228" i="9"/>
  <c r="S2228" i="9" s="1"/>
  <c r="P2080" i="9"/>
  <c r="S2080" i="9" s="1"/>
  <c r="P2072" i="9"/>
  <c r="S2072" i="9" s="1"/>
  <c r="P2020" i="9"/>
  <c r="S2020" i="9" s="1"/>
  <c r="P1995" i="9"/>
  <c r="S1995" i="9" s="1"/>
  <c r="P1939" i="9"/>
  <c r="S1939" i="9" s="1"/>
  <c r="P1891" i="9"/>
  <c r="S1891" i="9" s="1"/>
  <c r="P1873" i="9"/>
  <c r="R1873" i="9" s="1"/>
  <c r="P1857" i="9"/>
  <c r="R1857" i="9" s="1"/>
  <c r="P1841" i="9"/>
  <c r="R1841" i="9" s="1"/>
  <c r="P1754" i="9"/>
  <c r="S1754" i="9" s="1"/>
  <c r="P1654" i="9"/>
  <c r="Q1654" i="9" s="1"/>
  <c r="P1590" i="9"/>
  <c r="Q1590" i="9" s="1"/>
  <c r="P1558" i="9"/>
  <c r="R1558" i="9" s="1"/>
  <c r="P1433" i="9"/>
  <c r="R1433" i="9" s="1"/>
  <c r="P1389" i="9"/>
  <c r="Q1389" i="9" s="1"/>
  <c r="P1198" i="9"/>
  <c r="Q1198" i="9" s="1"/>
  <c r="P1194" i="9"/>
  <c r="Q1194" i="9" s="1"/>
  <c r="P1118" i="9"/>
  <c r="Q1118" i="9" s="1"/>
  <c r="P1114" i="9"/>
  <c r="Q1114" i="9" s="1"/>
  <c r="P1052" i="9"/>
  <c r="Q1052" i="9" s="1"/>
  <c r="P919" i="9"/>
  <c r="R919" i="9" s="1"/>
  <c r="P828" i="9"/>
  <c r="R828" i="9" s="1"/>
  <c r="P727" i="9"/>
  <c r="Q727" i="9" s="1"/>
  <c r="P717" i="9"/>
  <c r="Q717" i="9" s="1"/>
  <c r="P677" i="9"/>
  <c r="Q677" i="9" s="1"/>
  <c r="P655" i="9"/>
  <c r="R655" i="9" s="1"/>
  <c r="P605" i="9"/>
  <c r="R605" i="9" s="1"/>
  <c r="P584" i="9"/>
  <c r="Q584" i="9" s="1"/>
  <c r="P429" i="9"/>
  <c r="Q429" i="9" s="1"/>
  <c r="P411" i="9"/>
  <c r="S411" i="9" s="1"/>
  <c r="P257" i="9"/>
  <c r="R257" i="9" s="1"/>
  <c r="P2300" i="9"/>
  <c r="S2300" i="9" s="1"/>
  <c r="P1964" i="9"/>
  <c r="Q1964" i="9" s="1"/>
  <c r="P1908" i="9"/>
  <c r="Q1908" i="9" s="1"/>
  <c r="P1752" i="9"/>
  <c r="Q1752" i="9" s="1"/>
  <c r="P1486" i="9"/>
  <c r="S1486" i="9" s="1"/>
  <c r="P1445" i="9"/>
  <c r="S1445" i="9" s="1"/>
  <c r="P701" i="9"/>
  <c r="R701" i="9" s="1"/>
  <c r="P435" i="9"/>
  <c r="Q435" i="9" s="1"/>
  <c r="P331" i="9"/>
  <c r="R331" i="9" s="1"/>
  <c r="P311" i="9"/>
  <c r="S311" i="9" s="1"/>
  <c r="P295" i="9"/>
  <c r="R295" i="9" s="1"/>
  <c r="P21" i="9"/>
  <c r="R21" i="9" s="1"/>
  <c r="P2366" i="9"/>
  <c r="Q2366" i="9" s="1"/>
  <c r="P2304" i="9"/>
  <c r="R2304" i="9" s="1"/>
  <c r="P2029" i="9"/>
  <c r="S2029" i="9" s="1"/>
  <c r="P2027" i="9"/>
  <c r="S2027" i="9" s="1"/>
  <c r="P2001" i="9"/>
  <c r="R2001" i="9" s="1"/>
  <c r="P1985" i="9"/>
  <c r="S1985" i="9" s="1"/>
  <c r="P1969" i="9"/>
  <c r="R1969" i="9" s="1"/>
  <c r="P1929" i="9"/>
  <c r="Q1929" i="9" s="1"/>
  <c r="P1913" i="9"/>
  <c r="Q1913" i="9" s="1"/>
  <c r="P1897" i="9"/>
  <c r="Q1897" i="9" s="1"/>
  <c r="P1819" i="9"/>
  <c r="R1819" i="9" s="1"/>
  <c r="P1534" i="9"/>
  <c r="R1534" i="9" s="1"/>
  <c r="P1473" i="9"/>
  <c r="R1473" i="9" s="1"/>
  <c r="P1457" i="9"/>
  <c r="R1457" i="9" s="1"/>
  <c r="P1396" i="9"/>
  <c r="R1396" i="9" s="1"/>
  <c r="P1182" i="9"/>
  <c r="Q1182" i="9" s="1"/>
  <c r="P1178" i="9"/>
  <c r="Q1178" i="9" s="1"/>
  <c r="P1036" i="9"/>
  <c r="R1036" i="9" s="1"/>
  <c r="P1020" i="9"/>
  <c r="R1020" i="9" s="1"/>
  <c r="P1004" i="9"/>
  <c r="S1004" i="9" s="1"/>
  <c r="P988" i="9"/>
  <c r="R988" i="9" s="1"/>
  <c r="P972" i="9"/>
  <c r="Q972" i="9" s="1"/>
  <c r="P956" i="9"/>
  <c r="R956" i="9" s="1"/>
  <c r="P940" i="9"/>
  <c r="S940" i="9" s="1"/>
  <c r="P924" i="9"/>
  <c r="R924" i="9" s="1"/>
  <c r="P904" i="9"/>
  <c r="R904" i="9" s="1"/>
  <c r="P711" i="9"/>
  <c r="S711" i="9" s="1"/>
  <c r="P621" i="9"/>
  <c r="R621" i="9" s="1"/>
  <c r="P613" i="9"/>
  <c r="Q613" i="9" s="1"/>
  <c r="P347" i="9"/>
  <c r="R347" i="9" s="1"/>
  <c r="P276" i="9"/>
  <c r="Q276" i="9" s="1"/>
  <c r="P161" i="9"/>
  <c r="R1689" i="9"/>
  <c r="S2244" i="9"/>
  <c r="Q2244" i="9"/>
  <c r="R2172" i="9"/>
  <c r="Q2172" i="9"/>
  <c r="Q2252" i="9"/>
  <c r="S2268" i="9"/>
  <c r="Q2268" i="9"/>
  <c r="P2297" i="9"/>
  <c r="R2297" i="9" s="1"/>
  <c r="S2172" i="9"/>
  <c r="P2171" i="9"/>
  <c r="Q2171" i="9" s="1"/>
  <c r="P2143" i="9"/>
  <c r="R2143" i="9" s="1"/>
  <c r="P2124" i="9"/>
  <c r="S2124" i="9" s="1"/>
  <c r="P1948" i="9"/>
  <c r="Q1948" i="9" s="1"/>
  <c r="P1932" i="9"/>
  <c r="Q1932" i="9" s="1"/>
  <c r="P1826" i="9"/>
  <c r="S1826" i="9" s="1"/>
  <c r="P1796" i="9"/>
  <c r="R1796" i="9" s="1"/>
  <c r="P1780" i="9"/>
  <c r="R1780" i="9" s="1"/>
  <c r="P1764" i="9"/>
  <c r="S1764" i="9" s="1"/>
  <c r="P1461" i="9"/>
  <c r="S1461" i="9" s="1"/>
  <c r="P2378" i="9"/>
  <c r="S2378" i="9" s="1"/>
  <c r="P2363" i="9"/>
  <c r="Q2363" i="9" s="1"/>
  <c r="Q2353" i="9"/>
  <c r="P2326" i="9"/>
  <c r="Q2326" i="9" s="1"/>
  <c r="P2286" i="9"/>
  <c r="R2286" i="9" s="1"/>
  <c r="P2203" i="9"/>
  <c r="Q2203" i="9" s="1"/>
  <c r="P2190" i="9"/>
  <c r="R2190" i="9" s="1"/>
  <c r="P2179" i="9"/>
  <c r="R2179" i="9" s="1"/>
  <c r="P2131" i="9"/>
  <c r="Q2131" i="9" s="1"/>
  <c r="P2127" i="9"/>
  <c r="R2127" i="9" s="1"/>
  <c r="Q2121" i="9"/>
  <c r="P2074" i="9"/>
  <c r="R2074" i="9" s="1"/>
  <c r="P2044" i="9"/>
  <c r="R2044" i="9" s="1"/>
  <c r="P1996" i="9"/>
  <c r="Q1996" i="9" s="1"/>
  <c r="P1953" i="9"/>
  <c r="Q1953" i="9" s="1"/>
  <c r="P1937" i="9"/>
  <c r="Q1937" i="9" s="1"/>
  <c r="P1921" i="9"/>
  <c r="Q1921" i="9" s="1"/>
  <c r="P1899" i="9"/>
  <c r="S1899" i="9" s="1"/>
  <c r="P1876" i="9"/>
  <c r="Q1876" i="9" s="1"/>
  <c r="P1860" i="9"/>
  <c r="Q1860" i="9" s="1"/>
  <c r="P1844" i="9"/>
  <c r="R1844" i="9" s="1"/>
  <c r="P1828" i="9"/>
  <c r="S1828" i="9" s="1"/>
  <c r="P1812" i="9"/>
  <c r="Q1812" i="9" s="1"/>
  <c r="P1801" i="9"/>
  <c r="R1801" i="9" s="1"/>
  <c r="P1785" i="9"/>
  <c r="Q1785" i="9" s="1"/>
  <c r="P1769" i="9"/>
  <c r="R1769" i="9" s="1"/>
  <c r="P1734" i="9"/>
  <c r="Q1734" i="9" s="1"/>
  <c r="Q1673" i="9"/>
  <c r="R1586" i="9"/>
  <c r="S1586" i="9"/>
  <c r="R1625" i="9"/>
  <c r="Q1625" i="9"/>
  <c r="R1309" i="9"/>
  <c r="S1309" i="9"/>
  <c r="P2489" i="9"/>
  <c r="S2489" i="9" s="1"/>
  <c r="P2487" i="9"/>
  <c r="Q2487" i="9" s="1"/>
  <c r="P2449" i="9"/>
  <c r="Q2449" i="9" s="1"/>
  <c r="P2384" i="9"/>
  <c r="S2384" i="9" s="1"/>
  <c r="P2364" i="9"/>
  <c r="Q2364" i="9" s="1"/>
  <c r="P2305" i="9"/>
  <c r="R2305" i="9" s="1"/>
  <c r="P2294" i="9"/>
  <c r="R2294" i="9" s="1"/>
  <c r="P2263" i="9"/>
  <c r="R2263" i="9" s="1"/>
  <c r="P2243" i="9"/>
  <c r="Q2243" i="9" s="1"/>
  <c r="P2224" i="9"/>
  <c r="R2224" i="9" s="1"/>
  <c r="P2166" i="9"/>
  <c r="Q2166" i="9" s="1"/>
  <c r="P2156" i="9"/>
  <c r="S2156" i="9" s="1"/>
  <c r="P2139" i="9"/>
  <c r="S2139" i="9" s="1"/>
  <c r="P2135" i="9"/>
  <c r="R2135" i="9" s="1"/>
  <c r="Q2129" i="9"/>
  <c r="P2112" i="9"/>
  <c r="R2112" i="9" s="1"/>
  <c r="P2107" i="9"/>
  <c r="Q2107" i="9" s="1"/>
  <c r="P2103" i="9"/>
  <c r="R2103" i="9" s="1"/>
  <c r="P2075" i="9"/>
  <c r="R2075" i="9" s="1"/>
  <c r="P2057" i="9"/>
  <c r="Q2057" i="9" s="1"/>
  <c r="P2003" i="9"/>
  <c r="S2003" i="9" s="1"/>
  <c r="P1945" i="9"/>
  <c r="Q1945" i="9" s="1"/>
  <c r="P1924" i="9"/>
  <c r="Q1924" i="9" s="1"/>
  <c r="P1907" i="9"/>
  <c r="S1907" i="9" s="1"/>
  <c r="P1804" i="9"/>
  <c r="Q1804" i="9" s="1"/>
  <c r="P1788" i="9"/>
  <c r="Q1788" i="9" s="1"/>
  <c r="P1772" i="9"/>
  <c r="Q1772" i="9" s="1"/>
  <c r="P1744" i="9"/>
  <c r="R1744" i="9" s="1"/>
  <c r="P1726" i="9"/>
  <c r="R1726" i="9" s="1"/>
  <c r="R1341" i="9"/>
  <c r="Q1341" i="9"/>
  <c r="S1341" i="9"/>
  <c r="R1277" i="9"/>
  <c r="R1269" i="9"/>
  <c r="Q1269" i="9"/>
  <c r="S1269" i="9"/>
  <c r="P2465" i="9"/>
  <c r="Q2465" i="9" s="1"/>
  <c r="P2447" i="9"/>
  <c r="S2447" i="9" s="1"/>
  <c r="P2433" i="9"/>
  <c r="Q2433" i="9" s="1"/>
  <c r="Q2249" i="9"/>
  <c r="P2211" i="9"/>
  <c r="Q2211" i="9" s="1"/>
  <c r="P2198" i="9"/>
  <c r="R2198" i="9" s="1"/>
  <c r="P2182" i="9"/>
  <c r="S2182" i="9" s="1"/>
  <c r="P2115" i="9"/>
  <c r="Q2115" i="9" s="1"/>
  <c r="P1868" i="9"/>
  <c r="S1868" i="9" s="1"/>
  <c r="P1852" i="9"/>
  <c r="Q1852" i="9" s="1"/>
  <c r="P1836" i="9"/>
  <c r="Q1836" i="9" s="1"/>
  <c r="P1820" i="9"/>
  <c r="Q1820" i="9" s="1"/>
  <c r="P1809" i="9"/>
  <c r="R1809" i="9" s="1"/>
  <c r="P1793" i="9"/>
  <c r="Q1793" i="9" s="1"/>
  <c r="P1777" i="9"/>
  <c r="Q1777" i="9" s="1"/>
  <c r="P1761" i="9"/>
  <c r="Q1761" i="9" s="1"/>
  <c r="P1738" i="9"/>
  <c r="R1738" i="9" s="1"/>
  <c r="P1737" i="9"/>
  <c r="R1737" i="9" s="1"/>
  <c r="P1723" i="9"/>
  <c r="S1723" i="9" s="1"/>
  <c r="P1718" i="9"/>
  <c r="Q1718" i="9" s="1"/>
  <c r="S1657" i="9"/>
  <c r="Q1309" i="9"/>
  <c r="P2481" i="9"/>
  <c r="Q2481" i="9" s="1"/>
  <c r="P2479" i="9"/>
  <c r="R2479" i="9" s="1"/>
  <c r="P2392" i="9"/>
  <c r="S2392" i="9" s="1"/>
  <c r="Q2265" i="9"/>
  <c r="Q2260" i="9"/>
  <c r="Q2225" i="9"/>
  <c r="P2212" i="9"/>
  <c r="S2212" i="9" s="1"/>
  <c r="P2199" i="9"/>
  <c r="R2199" i="9" s="1"/>
  <c r="P2183" i="9"/>
  <c r="R2183" i="9" s="1"/>
  <c r="P2140" i="9"/>
  <c r="S2140" i="9" s="1"/>
  <c r="P2043" i="9"/>
  <c r="S2043" i="9" s="1"/>
  <c r="P1977" i="9"/>
  <c r="Q1977" i="9" s="1"/>
  <c r="P1973" i="9"/>
  <c r="Q1973" i="9" s="1"/>
  <c r="P1892" i="9"/>
  <c r="Q1892" i="9" s="1"/>
  <c r="P1875" i="9"/>
  <c r="R1875" i="9" s="1"/>
  <c r="P1859" i="9"/>
  <c r="Q1859" i="9" s="1"/>
  <c r="P1843" i="9"/>
  <c r="R1843" i="9" s="1"/>
  <c r="P1827" i="9"/>
  <c r="S1827" i="9" s="1"/>
  <c r="S1673" i="9"/>
  <c r="Q1657" i="9"/>
  <c r="P1506" i="9"/>
  <c r="S1506" i="9" s="1"/>
  <c r="P1500" i="9"/>
  <c r="P1469" i="9"/>
  <c r="S1469" i="9" s="1"/>
  <c r="P1437" i="9"/>
  <c r="S1437" i="9" s="1"/>
  <c r="P1405" i="9"/>
  <c r="S1405" i="9" s="1"/>
  <c r="P1279" i="9"/>
  <c r="Q1279" i="9" s="1"/>
  <c r="P844" i="9"/>
  <c r="R844" i="9" s="1"/>
  <c r="P751" i="9"/>
  <c r="Q751" i="9" s="1"/>
  <c r="P481" i="9"/>
  <c r="R481" i="9" s="1"/>
  <c r="P451" i="9"/>
  <c r="S451" i="9" s="1"/>
  <c r="P343" i="9"/>
  <c r="R343" i="9" s="1"/>
  <c r="P254" i="9"/>
  <c r="R254" i="9" s="1"/>
  <c r="P214" i="9"/>
  <c r="S214" i="9" s="1"/>
  <c r="P170" i="9"/>
  <c r="R170" i="9" s="1"/>
  <c r="P157" i="9"/>
  <c r="Q157" i="9" s="1"/>
  <c r="P153" i="9"/>
  <c r="Q153" i="9" s="1"/>
  <c r="P107" i="9"/>
  <c r="Q107" i="9" s="1"/>
  <c r="P95" i="9"/>
  <c r="Q95" i="9" s="1"/>
  <c r="P92" i="9"/>
  <c r="S92" i="9" s="1"/>
  <c r="P1364" i="9"/>
  <c r="S1364" i="9" s="1"/>
  <c r="P1356" i="9"/>
  <c r="R1356" i="9" s="1"/>
  <c r="P1311" i="9"/>
  <c r="Q1311" i="9" s="1"/>
  <c r="P1287" i="9"/>
  <c r="R1287" i="9" s="1"/>
  <c r="P1247" i="9"/>
  <c r="Q1247" i="9" s="1"/>
  <c r="P1238" i="9"/>
  <c r="Q1238" i="9" s="1"/>
  <c r="P1218" i="9"/>
  <c r="Q1218" i="9" s="1"/>
  <c r="P1174" i="9"/>
  <c r="Q1174" i="9" s="1"/>
  <c r="P1170" i="9"/>
  <c r="Q1170" i="9" s="1"/>
  <c r="P1110" i="9"/>
  <c r="Q1110" i="9" s="1"/>
  <c r="P1106" i="9"/>
  <c r="S1106" i="9" s="1"/>
  <c r="P1017" i="9"/>
  <c r="Q1017" i="9" s="1"/>
  <c r="P985" i="9"/>
  <c r="R985" i="9" s="1"/>
  <c r="P969" i="9"/>
  <c r="R969" i="9" s="1"/>
  <c r="P953" i="9"/>
  <c r="Q953" i="9" s="1"/>
  <c r="P921" i="9"/>
  <c r="Q921" i="9" s="1"/>
  <c r="P741" i="9"/>
  <c r="Q741" i="9" s="1"/>
  <c r="P695" i="9"/>
  <c r="Q695" i="9" s="1"/>
  <c r="P687" i="9"/>
  <c r="Q687" i="9" s="1"/>
  <c r="P628" i="9"/>
  <c r="R628" i="9" s="1"/>
  <c r="P536" i="9"/>
  <c r="R536" i="9" s="1"/>
  <c r="P512" i="9"/>
  <c r="Q512" i="9" s="1"/>
  <c r="P493" i="9"/>
  <c r="R493" i="9" s="1"/>
  <c r="P459" i="9"/>
  <c r="Q459" i="9" s="1"/>
  <c r="P419" i="9"/>
  <c r="R419" i="9" s="1"/>
  <c r="P413" i="9"/>
  <c r="Q413" i="9" s="1"/>
  <c r="P268" i="9"/>
  <c r="Q268" i="9" s="1"/>
  <c r="P261" i="9"/>
  <c r="S261" i="9" s="1"/>
  <c r="P244" i="9"/>
  <c r="S244" i="9" s="1"/>
  <c r="P220" i="9"/>
  <c r="Q220" i="9" s="1"/>
  <c r="P218" i="9"/>
  <c r="S218" i="9" s="1"/>
  <c r="S192" i="9"/>
  <c r="P160" i="9"/>
  <c r="Q160" i="9" s="1"/>
  <c r="P29" i="9"/>
  <c r="S29" i="9" s="1"/>
  <c r="P133" i="9"/>
  <c r="Q133" i="9" s="1"/>
  <c r="P13" i="9"/>
  <c r="S13" i="9" s="1"/>
  <c r="P1516" i="9"/>
  <c r="S1516" i="9" s="1"/>
  <c r="P1327" i="9"/>
  <c r="Q1327" i="9" s="1"/>
  <c r="P1263" i="9"/>
  <c r="S1263" i="9" s="1"/>
  <c r="P1222" i="9"/>
  <c r="Q1222" i="9" s="1"/>
  <c r="P1158" i="9"/>
  <c r="Q1158" i="9" s="1"/>
  <c r="P1154" i="9"/>
  <c r="Q1154" i="9" s="1"/>
  <c r="P1094" i="9"/>
  <c r="Q1094" i="9" s="1"/>
  <c r="P1090" i="9"/>
  <c r="R1090" i="9" s="1"/>
  <c r="P1065" i="9"/>
  <c r="Q1065" i="9" s="1"/>
  <c r="P1018" i="9"/>
  <c r="R1018" i="9" s="1"/>
  <c r="P986" i="9"/>
  <c r="R986" i="9" s="1"/>
  <c r="P970" i="9"/>
  <c r="S970" i="9" s="1"/>
  <c r="P954" i="9"/>
  <c r="R954" i="9" s="1"/>
  <c r="P938" i="9"/>
  <c r="R938" i="9" s="1"/>
  <c r="P922" i="9"/>
  <c r="Q922" i="9" s="1"/>
  <c r="P860" i="9"/>
  <c r="Q860" i="9" s="1"/>
  <c r="P749" i="9"/>
  <c r="Q749" i="9" s="1"/>
  <c r="P685" i="9"/>
  <c r="Q685" i="9" s="1"/>
  <c r="P565" i="9"/>
  <c r="S565" i="9" s="1"/>
  <c r="P525" i="9"/>
  <c r="R525" i="9" s="1"/>
  <c r="P249" i="9"/>
  <c r="S249" i="9" s="1"/>
  <c r="P228" i="9"/>
  <c r="S228" i="9" s="1"/>
  <c r="P145" i="9"/>
  <c r="S145" i="9" s="1"/>
  <c r="P144" i="9"/>
  <c r="R144" i="9" s="1"/>
  <c r="P115" i="9"/>
  <c r="P113" i="9"/>
  <c r="R113" i="9" s="1"/>
  <c r="Q319" i="9"/>
  <c r="P252" i="9"/>
  <c r="R252" i="9" s="1"/>
  <c r="P222" i="9"/>
  <c r="Q222" i="9" s="1"/>
  <c r="P168" i="9"/>
  <c r="S168" i="9" s="1"/>
  <c r="P1614" i="9"/>
  <c r="Q1614" i="9" s="1"/>
  <c r="P1606" i="9"/>
  <c r="Q1606" i="9" s="1"/>
  <c r="P1351" i="9"/>
  <c r="R1351" i="9" s="1"/>
  <c r="Q1293" i="9"/>
  <c r="P1226" i="9"/>
  <c r="R1226" i="9" s="1"/>
  <c r="P1206" i="9"/>
  <c r="Q1206" i="9" s="1"/>
  <c r="P1202" i="9"/>
  <c r="Q1202" i="9" s="1"/>
  <c r="P1142" i="9"/>
  <c r="Q1142" i="9" s="1"/>
  <c r="P1138" i="9"/>
  <c r="Q1138" i="9" s="1"/>
  <c r="P1078" i="9"/>
  <c r="Q1078" i="9" s="1"/>
  <c r="P1074" i="9"/>
  <c r="Q1074" i="9" s="1"/>
  <c r="P1025" i="9"/>
  <c r="R1025" i="9" s="1"/>
  <c r="P1009" i="9"/>
  <c r="Q1009" i="9" s="1"/>
  <c r="P993" i="9"/>
  <c r="Q993" i="9" s="1"/>
  <c r="P977" i="9"/>
  <c r="Q977" i="9" s="1"/>
  <c r="P961" i="9"/>
  <c r="Q961" i="9" s="1"/>
  <c r="P929" i="9"/>
  <c r="Q929" i="9" s="1"/>
  <c r="S667" i="9"/>
  <c r="Q651" i="9"/>
  <c r="P597" i="9"/>
  <c r="R597" i="9" s="1"/>
  <c r="P573" i="9"/>
  <c r="R573" i="9" s="1"/>
  <c r="P568" i="9"/>
  <c r="Q568" i="9" s="1"/>
  <c r="P549" i="9"/>
  <c r="S549" i="9" s="1"/>
  <c r="P480" i="9"/>
  <c r="R480" i="9" s="1"/>
  <c r="P236" i="9"/>
  <c r="S236" i="9" s="1"/>
  <c r="P212" i="9"/>
  <c r="Q212" i="9" s="1"/>
  <c r="P150" i="9"/>
  <c r="S150" i="9" s="1"/>
  <c r="P147" i="9"/>
  <c r="Q147" i="9" s="1"/>
  <c r="P105" i="9"/>
  <c r="S105" i="9" s="1"/>
  <c r="P59" i="9"/>
  <c r="Q59" i="9" s="1"/>
  <c r="P43" i="9"/>
  <c r="Q43" i="9" s="1"/>
  <c r="P1441" i="9"/>
  <c r="R1441" i="9" s="1"/>
  <c r="P1436" i="9"/>
  <c r="S1436" i="9" s="1"/>
  <c r="P1429" i="9"/>
  <c r="S1429" i="9" s="1"/>
  <c r="P1409" i="9"/>
  <c r="R1409" i="9" s="1"/>
  <c r="P1404" i="9"/>
  <c r="R1404" i="9" s="1"/>
  <c r="P1397" i="9"/>
  <c r="S1397" i="9" s="1"/>
  <c r="P1359" i="9"/>
  <c r="Q1359" i="9" s="1"/>
  <c r="P1233" i="9"/>
  <c r="R1233" i="9" s="1"/>
  <c r="P1166" i="9"/>
  <c r="Q1166" i="9" s="1"/>
  <c r="P1162" i="9"/>
  <c r="Q1162" i="9" s="1"/>
  <c r="P1102" i="9"/>
  <c r="Q1102" i="9" s="1"/>
  <c r="P1098" i="9"/>
  <c r="Q1098" i="9" s="1"/>
  <c r="P1044" i="9"/>
  <c r="Q1044" i="9" s="1"/>
  <c r="P1042" i="9"/>
  <c r="R1042" i="9" s="1"/>
  <c r="P1028" i="9"/>
  <c r="Q1028" i="9" s="1"/>
  <c r="P1012" i="9"/>
  <c r="R1012" i="9" s="1"/>
  <c r="P996" i="9"/>
  <c r="S996" i="9" s="1"/>
  <c r="P980" i="9"/>
  <c r="R980" i="9" s="1"/>
  <c r="P948" i="9"/>
  <c r="R948" i="9" s="1"/>
  <c r="P932" i="9"/>
  <c r="Q932" i="9" s="1"/>
  <c r="P765" i="9"/>
  <c r="Q765" i="9" s="1"/>
  <c r="P743" i="9"/>
  <c r="Q743" i="9" s="1"/>
  <c r="Q667" i="9"/>
  <c r="P528" i="9"/>
  <c r="R528" i="9" s="1"/>
  <c r="P509" i="9"/>
  <c r="R509" i="9" s="1"/>
  <c r="P462" i="9"/>
  <c r="S462" i="9" s="1"/>
  <c r="P403" i="9"/>
  <c r="R403" i="9" s="1"/>
  <c r="P274" i="9"/>
  <c r="S274" i="9" s="1"/>
  <c r="P237" i="9"/>
  <c r="S237" i="9" s="1"/>
  <c r="Q2462" i="9"/>
  <c r="R2454" i="9"/>
  <c r="S2454" i="9"/>
  <c r="Q2438" i="9"/>
  <c r="R2438" i="9"/>
  <c r="S2438" i="9"/>
  <c r="R2470" i="9"/>
  <c r="S2470" i="9"/>
  <c r="R2406" i="9"/>
  <c r="Q2454" i="9"/>
  <c r="R2462" i="9"/>
  <c r="S2462" i="9"/>
  <c r="Q2430" i="9"/>
  <c r="S2430" i="9"/>
  <c r="N2173" i="9"/>
  <c r="O2173" i="9"/>
  <c r="L2173" i="9"/>
  <c r="P2173" i="9" s="1"/>
  <c r="O2490" i="9"/>
  <c r="N2487" i="9"/>
  <c r="P2485" i="9"/>
  <c r="L2484" i="9"/>
  <c r="O2482" i="9"/>
  <c r="N2479" i="9"/>
  <c r="P2477" i="9"/>
  <c r="S2477" i="9" s="1"/>
  <c r="L2476" i="9"/>
  <c r="P2476" i="9" s="1"/>
  <c r="R2476" i="9" s="1"/>
  <c r="O2474" i="9"/>
  <c r="N2471" i="9"/>
  <c r="P2469" i="9"/>
  <c r="L2468" i="9"/>
  <c r="P2468" i="9" s="1"/>
  <c r="O2466" i="9"/>
  <c r="P2461" i="9"/>
  <c r="L2460" i="9"/>
  <c r="O2458" i="9"/>
  <c r="P2453" i="9"/>
  <c r="L2452" i="9"/>
  <c r="P2452" i="9" s="1"/>
  <c r="S2452" i="9" s="1"/>
  <c r="P2445" i="9"/>
  <c r="L2444" i="9"/>
  <c r="P2437" i="9"/>
  <c r="L2436" i="9"/>
  <c r="P2436" i="9" s="1"/>
  <c r="P2429" i="9"/>
  <c r="L2428" i="9"/>
  <c r="P2428" i="9" s="1"/>
  <c r="R2428" i="9" s="1"/>
  <c r="P2421" i="9"/>
  <c r="S2421" i="9" s="1"/>
  <c r="L2420" i="9"/>
  <c r="P2413" i="9"/>
  <c r="S2413" i="9" s="1"/>
  <c r="L2412" i="9"/>
  <c r="P2405" i="9"/>
  <c r="S2405" i="9" s="1"/>
  <c r="L2404" i="9"/>
  <c r="P2404" i="9" s="1"/>
  <c r="S2398" i="9"/>
  <c r="R2385" i="9"/>
  <c r="S2385" i="9"/>
  <c r="Q2385" i="9"/>
  <c r="N2341" i="9"/>
  <c r="O2341" i="9"/>
  <c r="L2341" i="9"/>
  <c r="P2341" i="9" s="1"/>
  <c r="N2317" i="9"/>
  <c r="O2317" i="9"/>
  <c r="L2317" i="9"/>
  <c r="P2317" i="9" s="1"/>
  <c r="N2253" i="9"/>
  <c r="O2253" i="9"/>
  <c r="L2253" i="9"/>
  <c r="P2253" i="9" s="1"/>
  <c r="N2221" i="9"/>
  <c r="O2221" i="9"/>
  <c r="P2221" i="9"/>
  <c r="L2221" i="9"/>
  <c r="N2490" i="9"/>
  <c r="O2485" i="9"/>
  <c r="N2482" i="9"/>
  <c r="O2477" i="9"/>
  <c r="N2474" i="9"/>
  <c r="O2469" i="9"/>
  <c r="N2466" i="9"/>
  <c r="O2461" i="9"/>
  <c r="N2458" i="9"/>
  <c r="O2453" i="9"/>
  <c r="N2450" i="9"/>
  <c r="O2445" i="9"/>
  <c r="N2442" i="9"/>
  <c r="L2439" i="9"/>
  <c r="P2439" i="9" s="1"/>
  <c r="Q2439" i="9" s="1"/>
  <c r="O2437" i="9"/>
  <c r="L2431" i="9"/>
  <c r="P2431" i="9" s="1"/>
  <c r="O2429" i="9"/>
  <c r="L2423" i="9"/>
  <c r="P2423" i="9" s="1"/>
  <c r="Q2423" i="9" s="1"/>
  <c r="O2421" i="9"/>
  <c r="L2415" i="9"/>
  <c r="P2415" i="9" s="1"/>
  <c r="Q2415" i="9" s="1"/>
  <c r="O2413" i="9"/>
  <c r="L2407" i="9"/>
  <c r="P2407" i="9" s="1"/>
  <c r="Q2407" i="9" s="1"/>
  <c r="O2405" i="9"/>
  <c r="L2399" i="9"/>
  <c r="P2399" i="9" s="1"/>
  <c r="Q2399" i="9" s="1"/>
  <c r="R2398" i="9"/>
  <c r="Q2396" i="9"/>
  <c r="P2347" i="9"/>
  <c r="P2299" i="9"/>
  <c r="P2254" i="9"/>
  <c r="L2383" i="9"/>
  <c r="P2383" i="9" s="1"/>
  <c r="Q2383" i="9" s="1"/>
  <c r="N2383" i="9"/>
  <c r="O2383" i="9"/>
  <c r="P2491" i="9"/>
  <c r="Q2491" i="9" s="1"/>
  <c r="L2490" i="9"/>
  <c r="P2490" i="9" s="1"/>
  <c r="R2490" i="9" s="1"/>
  <c r="O2488" i="9"/>
  <c r="P2483" i="9"/>
  <c r="L2482" i="9"/>
  <c r="P2482" i="9" s="1"/>
  <c r="R2482" i="9" s="1"/>
  <c r="O2480" i="9"/>
  <c r="N2477" i="9"/>
  <c r="P2475" i="9"/>
  <c r="Q2475" i="9" s="1"/>
  <c r="L2474" i="9"/>
  <c r="P2474" i="9" s="1"/>
  <c r="S2474" i="9" s="1"/>
  <c r="O2472" i="9"/>
  <c r="N2469" i="9"/>
  <c r="P2467" i="9"/>
  <c r="L2466" i="9"/>
  <c r="P2466" i="9" s="1"/>
  <c r="S2466" i="9" s="1"/>
  <c r="O2464" i="9"/>
  <c r="N2461" i="9"/>
  <c r="P2459" i="9"/>
  <c r="Q2459" i="9" s="1"/>
  <c r="L2458" i="9"/>
  <c r="P2458" i="9" s="1"/>
  <c r="S2458" i="9" s="1"/>
  <c r="O2456" i="9"/>
  <c r="N2453" i="9"/>
  <c r="P2451" i="9"/>
  <c r="Q2451" i="9" s="1"/>
  <c r="L2450" i="9"/>
  <c r="P2450" i="9" s="1"/>
  <c r="S2450" i="9" s="1"/>
  <c r="O2448" i="9"/>
  <c r="N2445" i="9"/>
  <c r="P2443" i="9"/>
  <c r="Q2443" i="9" s="1"/>
  <c r="L2442" i="9"/>
  <c r="P2442" i="9" s="1"/>
  <c r="O2440" i="9"/>
  <c r="N2437" i="9"/>
  <c r="P2435" i="9"/>
  <c r="Q2435" i="9" s="1"/>
  <c r="O2432" i="9"/>
  <c r="N2429" i="9"/>
  <c r="P2427" i="9"/>
  <c r="O2424" i="9"/>
  <c r="N2421" i="9"/>
  <c r="P2419" i="9"/>
  <c r="Q2419" i="9" s="1"/>
  <c r="O2416" i="9"/>
  <c r="N2413" i="9"/>
  <c r="P2411" i="9"/>
  <c r="O2408" i="9"/>
  <c r="N2405" i="9"/>
  <c r="P2403" i="9"/>
  <c r="O2400" i="9"/>
  <c r="N2389" i="9"/>
  <c r="O2389" i="9"/>
  <c r="L2389" i="9"/>
  <c r="P2389" i="9" s="1"/>
  <c r="R2389" i="9" s="1"/>
  <c r="N2373" i="9"/>
  <c r="O2373" i="9"/>
  <c r="P2373" i="9"/>
  <c r="R2373" i="9" s="1"/>
  <c r="L2373" i="9"/>
  <c r="P2307" i="9"/>
  <c r="N2293" i="9"/>
  <c r="O2293" i="9"/>
  <c r="L2293" i="9"/>
  <c r="P2293" i="9" s="1"/>
  <c r="P2291" i="9"/>
  <c r="N2285" i="9"/>
  <c r="O2285" i="9"/>
  <c r="L2285" i="9"/>
  <c r="P2285" i="9" s="1"/>
  <c r="R2285" i="9" s="1"/>
  <c r="P2283" i="9"/>
  <c r="Q2283" i="9" s="1"/>
  <c r="N2277" i="9"/>
  <c r="O2277" i="9"/>
  <c r="L2277" i="9"/>
  <c r="P2277" i="9" s="1"/>
  <c r="P2275" i="9"/>
  <c r="Q2275" i="9" s="1"/>
  <c r="N2269" i="9"/>
  <c r="O2269" i="9"/>
  <c r="L2269" i="9"/>
  <c r="P2269" i="9" s="1"/>
  <c r="N2165" i="9"/>
  <c r="O2165" i="9"/>
  <c r="L2165" i="9"/>
  <c r="P2165" i="9" s="1"/>
  <c r="R2165" i="9" s="1"/>
  <c r="P2163" i="9"/>
  <c r="Q2163" i="9" s="1"/>
  <c r="N2213" i="9"/>
  <c r="O2213" i="9"/>
  <c r="L2213" i="9"/>
  <c r="P2213" i="9" s="1"/>
  <c r="N2488" i="9"/>
  <c r="N2480" i="9"/>
  <c r="N2472" i="9"/>
  <c r="N2464" i="9"/>
  <c r="N2456" i="9"/>
  <c r="N2448" i="9"/>
  <c r="N2440" i="9"/>
  <c r="N2432" i="9"/>
  <c r="N2424" i="9"/>
  <c r="N2416" i="9"/>
  <c r="N2408" i="9"/>
  <c r="N2400" i="9"/>
  <c r="L2391" i="9"/>
  <c r="P2391" i="9" s="1"/>
  <c r="N2391" i="9"/>
  <c r="O2391" i="9"/>
  <c r="L2375" i="9"/>
  <c r="P2375" i="9" s="1"/>
  <c r="N2375" i="9"/>
  <c r="O2375" i="9"/>
  <c r="R2251" i="9"/>
  <c r="N2245" i="9"/>
  <c r="O2245" i="9"/>
  <c r="L2245" i="9"/>
  <c r="P2245" i="9" s="1"/>
  <c r="N2333" i="9"/>
  <c r="O2333" i="9"/>
  <c r="L2333" i="9"/>
  <c r="P2333" i="9" s="1"/>
  <c r="L2488" i="9"/>
  <c r="P2488" i="9" s="1"/>
  <c r="L2480" i="9"/>
  <c r="P2480" i="9" s="1"/>
  <c r="Q2480" i="9" s="1"/>
  <c r="L2472" i="9"/>
  <c r="P2472" i="9" s="1"/>
  <c r="L2464" i="9"/>
  <c r="P2464" i="9" s="1"/>
  <c r="N2459" i="9"/>
  <c r="L2456" i="9"/>
  <c r="P2456" i="9" s="1"/>
  <c r="N2451" i="9"/>
  <c r="L2448" i="9"/>
  <c r="P2448" i="9" s="1"/>
  <c r="N2443" i="9"/>
  <c r="L2440" i="9"/>
  <c r="P2440" i="9" s="1"/>
  <c r="N2435" i="9"/>
  <c r="L2432" i="9"/>
  <c r="P2432" i="9" s="1"/>
  <c r="N2427" i="9"/>
  <c r="L2424" i="9"/>
  <c r="P2424" i="9" s="1"/>
  <c r="N2419" i="9"/>
  <c r="P2417" i="9"/>
  <c r="S2417" i="9" s="1"/>
  <c r="L2416" i="9"/>
  <c r="P2416" i="9" s="1"/>
  <c r="N2411" i="9"/>
  <c r="P2409" i="9"/>
  <c r="S2409" i="9" s="1"/>
  <c r="L2408" i="9"/>
  <c r="P2408" i="9" s="1"/>
  <c r="Q2408" i="9" s="1"/>
  <c r="N2403" i="9"/>
  <c r="P2401" i="9"/>
  <c r="L2400" i="9"/>
  <c r="P2400" i="9" s="1"/>
  <c r="L2397" i="9"/>
  <c r="P2397" i="9" s="1"/>
  <c r="R2397" i="9" s="1"/>
  <c r="N2325" i="9"/>
  <c r="O2325" i="9"/>
  <c r="L2325" i="9"/>
  <c r="P2325" i="9" s="1"/>
  <c r="Q2325" i="9" s="1"/>
  <c r="N2301" i="9"/>
  <c r="O2301" i="9"/>
  <c r="P2301" i="9"/>
  <c r="Q2301" i="9" s="1"/>
  <c r="L2301" i="9"/>
  <c r="P2227" i="9"/>
  <c r="N2197" i="9"/>
  <c r="O2197" i="9"/>
  <c r="L2197" i="9"/>
  <c r="P2197" i="9" s="1"/>
  <c r="P2195" i="9"/>
  <c r="Q2195" i="9" s="1"/>
  <c r="N2189" i="9"/>
  <c r="O2189" i="9"/>
  <c r="L2189" i="9"/>
  <c r="P2189" i="9" s="1"/>
  <c r="R2189" i="9" s="1"/>
  <c r="P2187" i="9"/>
  <c r="Q2187" i="9" s="1"/>
  <c r="N2181" i="9"/>
  <c r="O2181" i="9"/>
  <c r="P2181" i="9"/>
  <c r="S2181" i="9" s="1"/>
  <c r="L2181" i="9"/>
  <c r="P2147" i="9"/>
  <c r="P2484" i="9"/>
  <c r="R2484" i="9" s="1"/>
  <c r="P2460" i="9"/>
  <c r="R2460" i="9" s="1"/>
  <c r="P2444" i="9"/>
  <c r="R2444" i="9" s="1"/>
  <c r="P2420" i="9"/>
  <c r="R2420" i="9" s="1"/>
  <c r="P2412" i="9"/>
  <c r="R2412" i="9" s="1"/>
  <c r="R2377" i="9"/>
  <c r="S2377" i="9"/>
  <c r="Q2377" i="9"/>
  <c r="L2367" i="9"/>
  <c r="P2367" i="9" s="1"/>
  <c r="N2367" i="9"/>
  <c r="O2367" i="9"/>
  <c r="N2365" i="9"/>
  <c r="O2365" i="9"/>
  <c r="L2365" i="9"/>
  <c r="P2365" i="9" s="1"/>
  <c r="R2365" i="9" s="1"/>
  <c r="P2267" i="9"/>
  <c r="Q2267" i="9" s="1"/>
  <c r="N2261" i="9"/>
  <c r="O2261" i="9"/>
  <c r="L2261" i="9"/>
  <c r="P2261" i="9" s="1"/>
  <c r="S2261" i="9" s="1"/>
  <c r="P2219" i="9"/>
  <c r="N2157" i="9"/>
  <c r="O2157" i="9"/>
  <c r="L2157" i="9"/>
  <c r="P2157" i="9" s="1"/>
  <c r="S2157" i="9" s="1"/>
  <c r="N2381" i="9"/>
  <c r="O2381" i="9"/>
  <c r="L2381" i="9"/>
  <c r="P2381" i="9" s="1"/>
  <c r="N2357" i="9"/>
  <c r="O2357" i="9"/>
  <c r="L2357" i="9"/>
  <c r="P2357" i="9" s="1"/>
  <c r="N2349" i="9"/>
  <c r="O2349" i="9"/>
  <c r="L2349" i="9"/>
  <c r="P2349" i="9" s="1"/>
  <c r="N2309" i="9"/>
  <c r="O2309" i="9"/>
  <c r="L2309" i="9"/>
  <c r="P2309" i="9" s="1"/>
  <c r="N2237" i="9"/>
  <c r="O2237" i="9"/>
  <c r="L2237" i="9"/>
  <c r="P2237" i="9" s="1"/>
  <c r="R2237" i="9" s="1"/>
  <c r="N2229" i="9"/>
  <c r="O2229" i="9"/>
  <c r="L2229" i="9"/>
  <c r="P2229" i="9" s="1"/>
  <c r="N2205" i="9"/>
  <c r="O2205" i="9"/>
  <c r="L2205" i="9"/>
  <c r="P2205" i="9" s="1"/>
  <c r="R2205" i="9" s="1"/>
  <c r="N2149" i="9"/>
  <c r="O2149" i="9"/>
  <c r="L2149" i="9"/>
  <c r="P2149" i="9" s="1"/>
  <c r="R2149" i="9" s="1"/>
  <c r="O2395" i="9"/>
  <c r="P2390" i="9"/>
  <c r="Q2390" i="9" s="1"/>
  <c r="O2387" i="9"/>
  <c r="P2382" i="9"/>
  <c r="R2382" i="9" s="1"/>
  <c r="O2379" i="9"/>
  <c r="P2374" i="9"/>
  <c r="O2371" i="9"/>
  <c r="O2363" i="9"/>
  <c r="N2360" i="9"/>
  <c r="S2359" i="9"/>
  <c r="P2358" i="9"/>
  <c r="R2358" i="9" s="1"/>
  <c r="O2355" i="9"/>
  <c r="N2352" i="9"/>
  <c r="S2351" i="9"/>
  <c r="P2350" i="9"/>
  <c r="O2347" i="9"/>
  <c r="N2344" i="9"/>
  <c r="P2342" i="9"/>
  <c r="R2342" i="9" s="1"/>
  <c r="O2339" i="9"/>
  <c r="N2336" i="9"/>
  <c r="P2334" i="9"/>
  <c r="Q2334" i="9" s="1"/>
  <c r="O2331" i="9"/>
  <c r="Q2329" i="9"/>
  <c r="N2328" i="9"/>
  <c r="N2320" i="9"/>
  <c r="N2312" i="9"/>
  <c r="N2304" i="9"/>
  <c r="P2302" i="9"/>
  <c r="R2302" i="9" s="1"/>
  <c r="N2296" i="9"/>
  <c r="N2288" i="9"/>
  <c r="Q2281" i="9"/>
  <c r="N2280" i="9"/>
  <c r="O2275" i="9"/>
  <c r="N2272" i="9"/>
  <c r="P2270" i="9"/>
  <c r="R2268" i="9"/>
  <c r="O2267" i="9"/>
  <c r="N2264" i="9"/>
  <c r="P2262" i="9"/>
  <c r="O2259" i="9"/>
  <c r="N2256" i="9"/>
  <c r="R2252" i="9"/>
  <c r="O2251" i="9"/>
  <c r="N2248" i="9"/>
  <c r="R2244" i="9"/>
  <c r="O2243" i="9"/>
  <c r="N2240" i="9"/>
  <c r="O2235" i="9"/>
  <c r="N2232" i="9"/>
  <c r="P2230" i="9"/>
  <c r="S2230" i="9" s="1"/>
  <c r="N2224" i="9"/>
  <c r="P2222" i="9"/>
  <c r="R2222" i="9" s="1"/>
  <c r="N2216" i="9"/>
  <c r="P2214" i="9"/>
  <c r="N2208" i="9"/>
  <c r="P2206" i="9"/>
  <c r="R2206" i="9" s="1"/>
  <c r="N2200" i="9"/>
  <c r="N2192" i="9"/>
  <c r="O2187" i="9"/>
  <c r="Q2185" i="9"/>
  <c r="N2184" i="9"/>
  <c r="O2179" i="9"/>
  <c r="N2176" i="9"/>
  <c r="P2174" i="9"/>
  <c r="Q2174" i="9" s="1"/>
  <c r="O2171" i="9"/>
  <c r="N2168" i="9"/>
  <c r="O2163" i="9"/>
  <c r="N2160" i="9"/>
  <c r="P2158" i="9"/>
  <c r="R2158" i="9" s="1"/>
  <c r="N2152" i="9"/>
  <c r="P2150" i="9"/>
  <c r="R2150" i="9" s="1"/>
  <c r="N2144" i="9"/>
  <c r="P2142" i="9"/>
  <c r="R2142" i="9" s="1"/>
  <c r="L2141" i="9"/>
  <c r="P2141" i="9" s="1"/>
  <c r="R2141" i="9" s="1"/>
  <c r="N2136" i="9"/>
  <c r="P2134" i="9"/>
  <c r="R2134" i="9" s="1"/>
  <c r="L2133" i="9"/>
  <c r="N2128" i="9"/>
  <c r="P2126" i="9"/>
  <c r="R2126" i="9" s="1"/>
  <c r="L2125" i="9"/>
  <c r="N2120" i="9"/>
  <c r="P2118" i="9"/>
  <c r="R2118" i="9" s="1"/>
  <c r="L2117" i="9"/>
  <c r="P2117" i="9" s="1"/>
  <c r="R2117" i="9" s="1"/>
  <c r="N2112" i="9"/>
  <c r="P2110" i="9"/>
  <c r="R2110" i="9" s="1"/>
  <c r="L2109" i="9"/>
  <c r="N2104" i="9"/>
  <c r="P2102" i="9"/>
  <c r="L2101" i="9"/>
  <c r="P2101" i="9" s="1"/>
  <c r="R2101" i="9" s="1"/>
  <c r="N2096" i="9"/>
  <c r="L2093" i="9"/>
  <c r="P2093" i="9" s="1"/>
  <c r="Q2093" i="9" s="1"/>
  <c r="O2093" i="9"/>
  <c r="O2081" i="9"/>
  <c r="L2081" i="9"/>
  <c r="P2081" i="9" s="1"/>
  <c r="N2073" i="9"/>
  <c r="O2073" i="9"/>
  <c r="P2073" i="9"/>
  <c r="Q2073" i="9" s="1"/>
  <c r="L2073" i="9"/>
  <c r="N2390" i="9"/>
  <c r="P2388" i="9"/>
  <c r="S2388" i="9" s="1"/>
  <c r="L2387" i="9"/>
  <c r="P2387" i="9" s="1"/>
  <c r="N2382" i="9"/>
  <c r="P2380" i="9"/>
  <c r="L2379" i="9"/>
  <c r="P2379" i="9" s="1"/>
  <c r="O2377" i="9"/>
  <c r="N2374" i="9"/>
  <c r="P2372" i="9"/>
  <c r="S2372" i="9" s="1"/>
  <c r="L2371" i="9"/>
  <c r="P2371" i="9" s="1"/>
  <c r="Q2359" i="9"/>
  <c r="Q2351" i="9"/>
  <c r="N2342" i="9"/>
  <c r="L2339" i="9"/>
  <c r="P2339" i="9" s="1"/>
  <c r="N2334" i="9"/>
  <c r="L2331" i="9"/>
  <c r="P2331" i="9" s="1"/>
  <c r="L2323" i="9"/>
  <c r="P2323" i="9" s="1"/>
  <c r="O2321" i="9"/>
  <c r="P2316" i="9"/>
  <c r="O2313" i="9"/>
  <c r="Q2111" i="9"/>
  <c r="S2049" i="9"/>
  <c r="L1928" i="9"/>
  <c r="P1928" i="9" s="1"/>
  <c r="Q1928" i="9" s="1"/>
  <c r="N1928" i="9"/>
  <c r="O1928" i="9"/>
  <c r="Q2004" i="9"/>
  <c r="R2004" i="9"/>
  <c r="S2004" i="9"/>
  <c r="L1824" i="9"/>
  <c r="P1824" i="9" s="1"/>
  <c r="N1824" i="9"/>
  <c r="O1824" i="9"/>
  <c r="P2394" i="9"/>
  <c r="N2388" i="9"/>
  <c r="P2386" i="9"/>
  <c r="N2380" i="9"/>
  <c r="N2372" i="9"/>
  <c r="P2370" i="9"/>
  <c r="L2369" i="9"/>
  <c r="P2369" i="9" s="1"/>
  <c r="P2362" i="9"/>
  <c r="O2359" i="9"/>
  <c r="P2354" i="9"/>
  <c r="O2351" i="9"/>
  <c r="P2346" i="9"/>
  <c r="O2343" i="9"/>
  <c r="O2335" i="9"/>
  <c r="N2332" i="9"/>
  <c r="O2327" i="9"/>
  <c r="N2324" i="9"/>
  <c r="L2321" i="9"/>
  <c r="P2321" i="9" s="1"/>
  <c r="S2321" i="9" s="1"/>
  <c r="O2319" i="9"/>
  <c r="N2316" i="9"/>
  <c r="P2314" i="9"/>
  <c r="L2313" i="9"/>
  <c r="P2313" i="9" s="1"/>
  <c r="R2313" i="9" s="1"/>
  <c r="O2311" i="9"/>
  <c r="N2308" i="9"/>
  <c r="P2306" i="9"/>
  <c r="O2303" i="9"/>
  <c r="N2300" i="9"/>
  <c r="P2298" i="9"/>
  <c r="O2295" i="9"/>
  <c r="N2292" i="9"/>
  <c r="P2290" i="9"/>
  <c r="O2287" i="9"/>
  <c r="N2284" i="9"/>
  <c r="P2282" i="9"/>
  <c r="O2279" i="9"/>
  <c r="P2274" i="9"/>
  <c r="O2271" i="9"/>
  <c r="P2266" i="9"/>
  <c r="O2263" i="9"/>
  <c r="P2258" i="9"/>
  <c r="O2255" i="9"/>
  <c r="P2250" i="9"/>
  <c r="O2247" i="9"/>
  <c r="P2242" i="9"/>
  <c r="O2239" i="9"/>
  <c r="P2234" i="9"/>
  <c r="O2231" i="9"/>
  <c r="P2226" i="9"/>
  <c r="O2223" i="9"/>
  <c r="N2220" i="9"/>
  <c r="P2218" i="9"/>
  <c r="O2215" i="9"/>
  <c r="N2212" i="9"/>
  <c r="P2210" i="9"/>
  <c r="O2207" i="9"/>
  <c r="N2204" i="9"/>
  <c r="P2202" i="9"/>
  <c r="O2199" i="9"/>
  <c r="N2196" i="9"/>
  <c r="P2194" i="9"/>
  <c r="O2191" i="9"/>
  <c r="P2186" i="9"/>
  <c r="O2183" i="9"/>
  <c r="P2178" i="9"/>
  <c r="O2175" i="9"/>
  <c r="P2170" i="9"/>
  <c r="O2167" i="9"/>
  <c r="P2162" i="9"/>
  <c r="O2159" i="9"/>
  <c r="P2154" i="9"/>
  <c r="O2151" i="9"/>
  <c r="P2146" i="9"/>
  <c r="O2143" i="9"/>
  <c r="P2138" i="9"/>
  <c r="O2135" i="9"/>
  <c r="P2130" i="9"/>
  <c r="O2127" i="9"/>
  <c r="P2122" i="9"/>
  <c r="O2119" i="9"/>
  <c r="P2114" i="9"/>
  <c r="O2111" i="9"/>
  <c r="P2106" i="9"/>
  <c r="O2103" i="9"/>
  <c r="P2098" i="9"/>
  <c r="O2089" i="9"/>
  <c r="L2089" i="9"/>
  <c r="P2089" i="9" s="1"/>
  <c r="O2362" i="9"/>
  <c r="N2359" i="9"/>
  <c r="O2354" i="9"/>
  <c r="N2351" i="9"/>
  <c r="O2346" i="9"/>
  <c r="N2343" i="9"/>
  <c r="L2340" i="9"/>
  <c r="P2340" i="9" s="1"/>
  <c r="S2340" i="9" s="1"/>
  <c r="N2335" i="9"/>
  <c r="L2332" i="9"/>
  <c r="P2332" i="9" s="1"/>
  <c r="N2327" i="9"/>
  <c r="L2324" i="9"/>
  <c r="P2324" i="9" s="1"/>
  <c r="N2319" i="9"/>
  <c r="O2314" i="9"/>
  <c r="N2311" i="9"/>
  <c r="O2306" i="9"/>
  <c r="N2303" i="9"/>
  <c r="O2298" i="9"/>
  <c r="N2295" i="9"/>
  <c r="L2292" i="9"/>
  <c r="P2292" i="9" s="1"/>
  <c r="S2292" i="9" s="1"/>
  <c r="O2290" i="9"/>
  <c r="N2287" i="9"/>
  <c r="L2284" i="9"/>
  <c r="P2284" i="9" s="1"/>
  <c r="O2282" i="9"/>
  <c r="N2279" i="9"/>
  <c r="L2276" i="9"/>
  <c r="P2276" i="9" s="1"/>
  <c r="S2276" i="9" s="1"/>
  <c r="O2274" i="9"/>
  <c r="N2271" i="9"/>
  <c r="O2266" i="9"/>
  <c r="N2263" i="9"/>
  <c r="O2258" i="9"/>
  <c r="N2255" i="9"/>
  <c r="O2250" i="9"/>
  <c r="N2247" i="9"/>
  <c r="O2242" i="9"/>
  <c r="N2239" i="9"/>
  <c r="O2234" i="9"/>
  <c r="N2231" i="9"/>
  <c r="O2226" i="9"/>
  <c r="N2223" i="9"/>
  <c r="O2218" i="9"/>
  <c r="N2215" i="9"/>
  <c r="O2210" i="9"/>
  <c r="N2207" i="9"/>
  <c r="O2202" i="9"/>
  <c r="N2199" i="9"/>
  <c r="L2196" i="9"/>
  <c r="P2196" i="9" s="1"/>
  <c r="S2196" i="9" s="1"/>
  <c r="O2194" i="9"/>
  <c r="N2191" i="9"/>
  <c r="L2188" i="9"/>
  <c r="P2188" i="9" s="1"/>
  <c r="O2186" i="9"/>
  <c r="N2183" i="9"/>
  <c r="O2178" i="9"/>
  <c r="N2175" i="9"/>
  <c r="O2170" i="9"/>
  <c r="N2167" i="9"/>
  <c r="O2162" i="9"/>
  <c r="N2159" i="9"/>
  <c r="O2154" i="9"/>
  <c r="N2151" i="9"/>
  <c r="O2146" i="9"/>
  <c r="N2143" i="9"/>
  <c r="O2138" i="9"/>
  <c r="N2135" i="9"/>
  <c r="P2133" i="9"/>
  <c r="R2133" i="9" s="1"/>
  <c r="O2130" i="9"/>
  <c r="N2127" i="9"/>
  <c r="P2125" i="9"/>
  <c r="R2125" i="9" s="1"/>
  <c r="O2122" i="9"/>
  <c r="N2119" i="9"/>
  <c r="O2114" i="9"/>
  <c r="N2111" i="9"/>
  <c r="P2109" i="9"/>
  <c r="R2109" i="9" s="1"/>
  <c r="O2106" i="9"/>
  <c r="N2103" i="9"/>
  <c r="O2098" i="9"/>
  <c r="N2370" i="9"/>
  <c r="P2368" i="9"/>
  <c r="N2362" i="9"/>
  <c r="P2360" i="9"/>
  <c r="N2354" i="9"/>
  <c r="S2353" i="9"/>
  <c r="N2346" i="9"/>
  <c r="P2344" i="9"/>
  <c r="N2338" i="9"/>
  <c r="P2336" i="9"/>
  <c r="N2330" i="9"/>
  <c r="S2329" i="9"/>
  <c r="P2328" i="9"/>
  <c r="N2322" i="9"/>
  <c r="P2320" i="9"/>
  <c r="Q2320" i="9" s="1"/>
  <c r="N2314" i="9"/>
  <c r="N2306" i="9"/>
  <c r="N2298" i="9"/>
  <c r="P2296" i="9"/>
  <c r="Q2296" i="9" s="1"/>
  <c r="N2290" i="9"/>
  <c r="P2288" i="9"/>
  <c r="Q2288" i="9" s="1"/>
  <c r="N2282" i="9"/>
  <c r="S2281" i="9"/>
  <c r="P2280" i="9"/>
  <c r="Q2280" i="9" s="1"/>
  <c r="N2274" i="9"/>
  <c r="P2272" i="9"/>
  <c r="N2266" i="9"/>
  <c r="S2265" i="9"/>
  <c r="P2264" i="9"/>
  <c r="Q2264" i="9" s="1"/>
  <c r="N2258" i="9"/>
  <c r="P2256" i="9"/>
  <c r="N2250" i="9"/>
  <c r="S2249" i="9"/>
  <c r="P2248" i="9"/>
  <c r="Q2248" i="9" s="1"/>
  <c r="N2242" i="9"/>
  <c r="P2240" i="9"/>
  <c r="Q2240" i="9" s="1"/>
  <c r="N2234" i="9"/>
  <c r="S2233" i="9"/>
  <c r="P2232" i="9"/>
  <c r="N2226" i="9"/>
  <c r="S2225" i="9"/>
  <c r="N2218" i="9"/>
  <c r="N2210" i="9"/>
  <c r="N2202" i="9"/>
  <c r="N2194" i="9"/>
  <c r="P2192" i="9"/>
  <c r="N2186" i="9"/>
  <c r="P2184" i="9"/>
  <c r="Q2184" i="9" s="1"/>
  <c r="N2178" i="9"/>
  <c r="P2176" i="9"/>
  <c r="N2170" i="9"/>
  <c r="P2168" i="9"/>
  <c r="N2162" i="9"/>
  <c r="P2160" i="9"/>
  <c r="Q2160" i="9" s="1"/>
  <c r="N2154" i="9"/>
  <c r="P2152" i="9"/>
  <c r="Q2152" i="9" s="1"/>
  <c r="N2146" i="9"/>
  <c r="P2144" i="9"/>
  <c r="O2141" i="9"/>
  <c r="N2138" i="9"/>
  <c r="P2136" i="9"/>
  <c r="Q2136" i="9" s="1"/>
  <c r="O2133" i="9"/>
  <c r="N2130" i="9"/>
  <c r="S2129" i="9"/>
  <c r="P2128" i="9"/>
  <c r="O2125" i="9"/>
  <c r="N2122" i="9"/>
  <c r="S2121" i="9"/>
  <c r="P2120" i="9"/>
  <c r="Q2120" i="9" s="1"/>
  <c r="O2117" i="9"/>
  <c r="N2114" i="9"/>
  <c r="O2109" i="9"/>
  <c r="N2106" i="9"/>
  <c r="S2105" i="9"/>
  <c r="O2101" i="9"/>
  <c r="N2098" i="9"/>
  <c r="L2095" i="9"/>
  <c r="P2095" i="9" s="1"/>
  <c r="R2095" i="9" s="1"/>
  <c r="N2095" i="9"/>
  <c r="L2085" i="9"/>
  <c r="P2085" i="9" s="1"/>
  <c r="O2085" i="9"/>
  <c r="S2070" i="9"/>
  <c r="L1920" i="9"/>
  <c r="P1920" i="9" s="1"/>
  <c r="N1920" i="9"/>
  <c r="O1920" i="9"/>
  <c r="R1493" i="9"/>
  <c r="Q1493" i="9"/>
  <c r="Q1492" i="9"/>
  <c r="R2017" i="9"/>
  <c r="N2092" i="9"/>
  <c r="P2090" i="9"/>
  <c r="O2087" i="9"/>
  <c r="N2084" i="9"/>
  <c r="S2083" i="9"/>
  <c r="P2082" i="9"/>
  <c r="O2079" i="9"/>
  <c r="N2076" i="9"/>
  <c r="O2071" i="9"/>
  <c r="N2056" i="9"/>
  <c r="O2056" i="9"/>
  <c r="P2056" i="9"/>
  <c r="R2056" i="9" s="1"/>
  <c r="L2042" i="9"/>
  <c r="P2042" i="9" s="1"/>
  <c r="Q2042" i="9" s="1"/>
  <c r="N2042" i="9"/>
  <c r="O2042" i="9"/>
  <c r="L2034" i="9"/>
  <c r="P2034" i="9" s="1"/>
  <c r="Q2034" i="9" s="1"/>
  <c r="N2034" i="9"/>
  <c r="O2034" i="9"/>
  <c r="L2026" i="9"/>
  <c r="P2026" i="9" s="1"/>
  <c r="Q2026" i="9" s="1"/>
  <c r="N2026" i="9"/>
  <c r="O2026" i="9"/>
  <c r="N2016" i="9"/>
  <c r="O2016" i="9"/>
  <c r="P2016" i="9"/>
  <c r="R2016" i="9" s="1"/>
  <c r="L2000" i="9"/>
  <c r="P2000" i="9" s="1"/>
  <c r="R2000" i="9" s="1"/>
  <c r="N2000" i="9"/>
  <c r="O2000" i="9"/>
  <c r="L1976" i="9"/>
  <c r="P1976" i="9" s="1"/>
  <c r="N1976" i="9"/>
  <c r="O1976" i="9"/>
  <c r="L1740" i="9"/>
  <c r="P1740" i="9" s="1"/>
  <c r="Q1740" i="9" s="1"/>
  <c r="N1740" i="9"/>
  <c r="O1740" i="9"/>
  <c r="L1735" i="9"/>
  <c r="P1735" i="9" s="1"/>
  <c r="N1735" i="9"/>
  <c r="O1735" i="9"/>
  <c r="L2092" i="9"/>
  <c r="P2092" i="9" s="1"/>
  <c r="N2087" i="9"/>
  <c r="L2084" i="9"/>
  <c r="P2084" i="9" s="1"/>
  <c r="N2079" i="9"/>
  <c r="L2076" i="9"/>
  <c r="P2076" i="9" s="1"/>
  <c r="N2071" i="9"/>
  <c r="P2064" i="9"/>
  <c r="R2064" i="9" s="1"/>
  <c r="L2055" i="9"/>
  <c r="N2055" i="9"/>
  <c r="P2055" i="9"/>
  <c r="S2055" i="9" s="1"/>
  <c r="N2048" i="9"/>
  <c r="O2048" i="9"/>
  <c r="N2040" i="9"/>
  <c r="O2040" i="9"/>
  <c r="N2032" i="9"/>
  <c r="O2032" i="9"/>
  <c r="N2024" i="9"/>
  <c r="O2024" i="9"/>
  <c r="L2015" i="9"/>
  <c r="P2015" i="9" s="1"/>
  <c r="N2015" i="9"/>
  <c r="L2002" i="9"/>
  <c r="P2002" i="9" s="1"/>
  <c r="R2002" i="9" s="1"/>
  <c r="N2002" i="9"/>
  <c r="O2002" i="9"/>
  <c r="L1808" i="9"/>
  <c r="P1808" i="9" s="1"/>
  <c r="N1808" i="9"/>
  <c r="O1808" i="9"/>
  <c r="L1800" i="9"/>
  <c r="P1800" i="9" s="1"/>
  <c r="R1800" i="9" s="1"/>
  <c r="N1800" i="9"/>
  <c r="O1800" i="9"/>
  <c r="L1792" i="9"/>
  <c r="P1792" i="9" s="1"/>
  <c r="Q1792" i="9" s="1"/>
  <c r="N1792" i="9"/>
  <c r="O1792" i="9"/>
  <c r="L1784" i="9"/>
  <c r="P1784" i="9" s="1"/>
  <c r="S1784" i="9" s="1"/>
  <c r="N1784" i="9"/>
  <c r="O1784" i="9"/>
  <c r="L1776" i="9"/>
  <c r="P1776" i="9" s="1"/>
  <c r="Q1776" i="9" s="1"/>
  <c r="N1776" i="9"/>
  <c r="O1776" i="9"/>
  <c r="L1768" i="9"/>
  <c r="P1768" i="9" s="1"/>
  <c r="R1768" i="9" s="1"/>
  <c r="N1768" i="9"/>
  <c r="O1768" i="9"/>
  <c r="L1760" i="9"/>
  <c r="P1760" i="9" s="1"/>
  <c r="N1760" i="9"/>
  <c r="O1760" i="9"/>
  <c r="L1671" i="9"/>
  <c r="P1671" i="9" s="1"/>
  <c r="N1671" i="9"/>
  <c r="O1671" i="9"/>
  <c r="L2087" i="9"/>
  <c r="P2087" i="9" s="1"/>
  <c r="R2087" i="9" s="1"/>
  <c r="Q2083" i="9"/>
  <c r="L2079" i="9"/>
  <c r="P2079" i="9" s="1"/>
  <c r="O2077" i="9"/>
  <c r="L2071" i="9"/>
  <c r="P2071" i="9" s="1"/>
  <c r="R2071" i="9" s="1"/>
  <c r="L2066" i="9"/>
  <c r="P2066" i="9" s="1"/>
  <c r="Q2066" i="9" s="1"/>
  <c r="O2066" i="9"/>
  <c r="L2047" i="9"/>
  <c r="P2047" i="9" s="1"/>
  <c r="R2047" i="9" s="1"/>
  <c r="N2047" i="9"/>
  <c r="L2039" i="9"/>
  <c r="P2039" i="9" s="1"/>
  <c r="N2039" i="9"/>
  <c r="L2031" i="9"/>
  <c r="P2031" i="9" s="1"/>
  <c r="N2031" i="9"/>
  <c r="L2023" i="9"/>
  <c r="N2023" i="9"/>
  <c r="P2023" i="9"/>
  <c r="L1816" i="9"/>
  <c r="P1816" i="9" s="1"/>
  <c r="N1816" i="9"/>
  <c r="O1816" i="9"/>
  <c r="L2077" i="9"/>
  <c r="P2077" i="9" s="1"/>
  <c r="R2077" i="9" s="1"/>
  <c r="Q2025" i="9"/>
  <c r="R2025" i="9"/>
  <c r="S2025" i="9"/>
  <c r="L1944" i="9"/>
  <c r="P1944" i="9" s="1"/>
  <c r="N1944" i="9"/>
  <c r="O1944" i="9"/>
  <c r="L1936" i="9"/>
  <c r="P1936" i="9" s="1"/>
  <c r="Q1936" i="9" s="1"/>
  <c r="N1936" i="9"/>
  <c r="O1936" i="9"/>
  <c r="L1912" i="9"/>
  <c r="P1912" i="9" s="1"/>
  <c r="N1912" i="9"/>
  <c r="O1912" i="9"/>
  <c r="L1904" i="9"/>
  <c r="P1904" i="9" s="1"/>
  <c r="Q1904" i="9" s="1"/>
  <c r="N1904" i="9"/>
  <c r="O1904" i="9"/>
  <c r="L1896" i="9"/>
  <c r="P1896" i="9" s="1"/>
  <c r="N1896" i="9"/>
  <c r="O1896" i="9"/>
  <c r="L1888" i="9"/>
  <c r="N1888" i="9"/>
  <c r="O1888" i="9"/>
  <c r="P1888" i="9"/>
  <c r="R1888" i="9" s="1"/>
  <c r="L1832" i="9"/>
  <c r="P1832" i="9" s="1"/>
  <c r="N1832" i="9"/>
  <c r="O1832" i="9"/>
  <c r="L1747" i="9"/>
  <c r="P1747" i="9" s="1"/>
  <c r="N1747" i="9"/>
  <c r="O1747" i="9"/>
  <c r="N2064" i="9"/>
  <c r="O2064" i="9"/>
  <c r="L1952" i="9"/>
  <c r="P1952" i="9" s="1"/>
  <c r="N1952" i="9"/>
  <c r="O1952" i="9"/>
  <c r="L1880" i="9"/>
  <c r="P1880" i="9" s="1"/>
  <c r="N1880" i="9"/>
  <c r="O1880" i="9"/>
  <c r="L1872" i="9"/>
  <c r="P1872" i="9" s="1"/>
  <c r="N1872" i="9"/>
  <c r="O1872" i="9"/>
  <c r="L1864" i="9"/>
  <c r="P1864" i="9" s="1"/>
  <c r="S1864" i="9" s="1"/>
  <c r="N1864" i="9"/>
  <c r="O1864" i="9"/>
  <c r="L1856" i="9"/>
  <c r="P1856" i="9" s="1"/>
  <c r="Q1856" i="9" s="1"/>
  <c r="N1856" i="9"/>
  <c r="O1856" i="9"/>
  <c r="L1848" i="9"/>
  <c r="P1848" i="9" s="1"/>
  <c r="R1848" i="9" s="1"/>
  <c r="N1848" i="9"/>
  <c r="O1848" i="9"/>
  <c r="L1840" i="9"/>
  <c r="P1840" i="9" s="1"/>
  <c r="N1840" i="9"/>
  <c r="O1840" i="9"/>
  <c r="L1749" i="9"/>
  <c r="P1749" i="9" s="1"/>
  <c r="N1749" i="9"/>
  <c r="O1749" i="9"/>
  <c r="O1745" i="9"/>
  <c r="L1745" i="9"/>
  <c r="P1745" i="9" s="1"/>
  <c r="N1745" i="9"/>
  <c r="R1626" i="9"/>
  <c r="Q1626" i="9"/>
  <c r="S1626" i="9"/>
  <c r="L1620" i="9"/>
  <c r="N1620" i="9"/>
  <c r="P1620" i="9"/>
  <c r="S1620" i="9" s="1"/>
  <c r="O1620" i="9"/>
  <c r="N1613" i="9"/>
  <c r="O1613" i="9"/>
  <c r="L1613" i="9"/>
  <c r="P1613" i="9" s="1"/>
  <c r="L2058" i="9"/>
  <c r="P2058" i="9" s="1"/>
  <c r="S2058" i="9" s="1"/>
  <c r="N2058" i="9"/>
  <c r="O2058" i="9"/>
  <c r="O2055" i="9"/>
  <c r="L2048" i="9"/>
  <c r="P2048" i="9" s="1"/>
  <c r="L2040" i="9"/>
  <c r="P2040" i="9" s="1"/>
  <c r="L2032" i="9"/>
  <c r="P2032" i="9" s="1"/>
  <c r="L2024" i="9"/>
  <c r="P2024" i="9" s="1"/>
  <c r="O2015" i="9"/>
  <c r="L2010" i="9"/>
  <c r="P2010" i="9" s="1"/>
  <c r="N2010" i="9"/>
  <c r="O2010" i="9"/>
  <c r="L2008" i="9"/>
  <c r="P2008" i="9" s="1"/>
  <c r="Q2008" i="9" s="1"/>
  <c r="N2008" i="9"/>
  <c r="O2008" i="9"/>
  <c r="L1960" i="9"/>
  <c r="P1960" i="9" s="1"/>
  <c r="R1960" i="9" s="1"/>
  <c r="N1960" i="9"/>
  <c r="O1960" i="9"/>
  <c r="R1754" i="9"/>
  <c r="Q1754" i="9"/>
  <c r="R1681" i="9"/>
  <c r="Q1681" i="9"/>
  <c r="N2063" i="9"/>
  <c r="P2063" i="9"/>
  <c r="S2063" i="9" s="1"/>
  <c r="L2050" i="9"/>
  <c r="P2050" i="9" s="1"/>
  <c r="N2050" i="9"/>
  <c r="O2050" i="9"/>
  <c r="L2018" i="9"/>
  <c r="P2018" i="9" s="1"/>
  <c r="N2018" i="9"/>
  <c r="O2018" i="9"/>
  <c r="L1992" i="9"/>
  <c r="P1992" i="9" s="1"/>
  <c r="N1992" i="9"/>
  <c r="O1992" i="9"/>
  <c r="L1984" i="9"/>
  <c r="P1984" i="9" s="1"/>
  <c r="N1984" i="9"/>
  <c r="O1984" i="9"/>
  <c r="L1968" i="9"/>
  <c r="P1968" i="9" s="1"/>
  <c r="N1968" i="9"/>
  <c r="O1968" i="9"/>
  <c r="L1751" i="9"/>
  <c r="P1751" i="9" s="1"/>
  <c r="S1751" i="9" s="1"/>
  <c r="N1751" i="9"/>
  <c r="O1751" i="9"/>
  <c r="L1684" i="9"/>
  <c r="P1684" i="9" s="1"/>
  <c r="N1684" i="9"/>
  <c r="O1684" i="9"/>
  <c r="N1677" i="9"/>
  <c r="O1677" i="9"/>
  <c r="L1677" i="9"/>
  <c r="P1677" i="9" s="1"/>
  <c r="Q1677" i="9" s="1"/>
  <c r="Q1638" i="9"/>
  <c r="R1638" i="9"/>
  <c r="S1638" i="9"/>
  <c r="R1630" i="9"/>
  <c r="L1607" i="9"/>
  <c r="P1607" i="9" s="1"/>
  <c r="Q1607" i="9" s="1"/>
  <c r="N1607" i="9"/>
  <c r="O1607" i="9"/>
  <c r="L1559" i="9"/>
  <c r="P1559" i="9" s="1"/>
  <c r="N1559" i="9"/>
  <c r="O1559" i="9"/>
  <c r="L1700" i="9"/>
  <c r="P1700" i="9" s="1"/>
  <c r="R1700" i="9" s="1"/>
  <c r="N1700" i="9"/>
  <c r="N1693" i="9"/>
  <c r="O1693" i="9"/>
  <c r="L1687" i="9"/>
  <c r="P1687" i="9" s="1"/>
  <c r="N1687" i="9"/>
  <c r="O1687" i="9"/>
  <c r="L1636" i="9"/>
  <c r="P1636" i="9" s="1"/>
  <c r="S1636" i="9" s="1"/>
  <c r="N1636" i="9"/>
  <c r="N1629" i="9"/>
  <c r="O1629" i="9"/>
  <c r="P1629" i="9"/>
  <c r="L1623" i="9"/>
  <c r="P1623" i="9" s="1"/>
  <c r="N1623" i="9"/>
  <c r="O1623" i="9"/>
  <c r="L1572" i="9"/>
  <c r="P1572" i="9" s="1"/>
  <c r="N1572" i="9"/>
  <c r="L1533" i="9"/>
  <c r="P1533" i="9" s="1"/>
  <c r="N1533" i="9"/>
  <c r="O1533" i="9"/>
  <c r="L1511" i="9"/>
  <c r="P1511" i="9" s="1"/>
  <c r="R1511" i="9" s="1"/>
  <c r="N1511" i="9"/>
  <c r="O1511" i="9"/>
  <c r="N2065" i="9"/>
  <c r="L2062" i="9"/>
  <c r="P2062" i="9" s="1"/>
  <c r="L2054" i="9"/>
  <c r="P2054" i="9" s="1"/>
  <c r="L2046" i="9"/>
  <c r="P2046" i="9" s="1"/>
  <c r="S2046" i="9" s="1"/>
  <c r="N2041" i="9"/>
  <c r="L2038" i="9"/>
  <c r="P2038" i="9" s="1"/>
  <c r="R2038" i="9" s="1"/>
  <c r="N2033" i="9"/>
  <c r="L2030" i="9"/>
  <c r="P2030" i="9" s="1"/>
  <c r="O2028" i="9"/>
  <c r="L2022" i="9"/>
  <c r="P2022" i="9" s="1"/>
  <c r="N2017" i="9"/>
  <c r="L2014" i="9"/>
  <c r="P2014" i="9" s="1"/>
  <c r="N2009" i="9"/>
  <c r="L2006" i="9"/>
  <c r="P2006" i="9" s="1"/>
  <c r="L1998" i="9"/>
  <c r="P1998" i="9" s="1"/>
  <c r="N1993" i="9"/>
  <c r="L1990" i="9"/>
  <c r="P1990" i="9" s="1"/>
  <c r="L1982" i="9"/>
  <c r="P1982" i="9" s="1"/>
  <c r="L1974" i="9"/>
  <c r="P1974" i="9" s="1"/>
  <c r="O1972" i="9"/>
  <c r="N1969" i="9"/>
  <c r="L1966" i="9"/>
  <c r="P1966" i="9" s="1"/>
  <c r="Q1966" i="9" s="1"/>
  <c r="L1958" i="9"/>
  <c r="P1958" i="9" s="1"/>
  <c r="S1958" i="9" s="1"/>
  <c r="L1950" i="9"/>
  <c r="P1950" i="9" s="1"/>
  <c r="L1942" i="9"/>
  <c r="P1942" i="9" s="1"/>
  <c r="L1934" i="9"/>
  <c r="P1934" i="9" s="1"/>
  <c r="L1926" i="9"/>
  <c r="P1926" i="9" s="1"/>
  <c r="R1926" i="9" s="1"/>
  <c r="L1918" i="9"/>
  <c r="P1918" i="9" s="1"/>
  <c r="L1910" i="9"/>
  <c r="P1910" i="9" s="1"/>
  <c r="R1910" i="9" s="1"/>
  <c r="L1902" i="9"/>
  <c r="P1902" i="9" s="1"/>
  <c r="L1894" i="9"/>
  <c r="P1894" i="9" s="1"/>
  <c r="S1894" i="9" s="1"/>
  <c r="L1886" i="9"/>
  <c r="P1886" i="9" s="1"/>
  <c r="L1878" i="9"/>
  <c r="P1878" i="9" s="1"/>
  <c r="S1878" i="9" s="1"/>
  <c r="L1870" i="9"/>
  <c r="P1870" i="9" s="1"/>
  <c r="L1862" i="9"/>
  <c r="P1862" i="9" s="1"/>
  <c r="S1862" i="9" s="1"/>
  <c r="L1854" i="9"/>
  <c r="P1854" i="9" s="1"/>
  <c r="L1846" i="9"/>
  <c r="P1846" i="9" s="1"/>
  <c r="S1846" i="9" s="1"/>
  <c r="L1838" i="9"/>
  <c r="P1838" i="9" s="1"/>
  <c r="L1830" i="9"/>
  <c r="P1830" i="9" s="1"/>
  <c r="R1830" i="9" s="1"/>
  <c r="L1822" i="9"/>
  <c r="P1822" i="9" s="1"/>
  <c r="L1814" i="9"/>
  <c r="P1814" i="9" s="1"/>
  <c r="R1814" i="9" s="1"/>
  <c r="L1806" i="9"/>
  <c r="P1806" i="9" s="1"/>
  <c r="L1798" i="9"/>
  <c r="P1798" i="9" s="1"/>
  <c r="R1798" i="9" s="1"/>
  <c r="L1790" i="9"/>
  <c r="P1790" i="9" s="1"/>
  <c r="L1782" i="9"/>
  <c r="P1782" i="9" s="1"/>
  <c r="L1774" i="9"/>
  <c r="P1774" i="9" s="1"/>
  <c r="L1766" i="9"/>
  <c r="P1766" i="9" s="1"/>
  <c r="S1766" i="9" s="1"/>
  <c r="L1758" i="9"/>
  <c r="P1758" i="9" s="1"/>
  <c r="N1743" i="9"/>
  <c r="L1727" i="9"/>
  <c r="N1727" i="9"/>
  <c r="L1692" i="9"/>
  <c r="N1692" i="9"/>
  <c r="P1692" i="9"/>
  <c r="R1692" i="9" s="1"/>
  <c r="N1685" i="9"/>
  <c r="O1685" i="9"/>
  <c r="L1679" i="9"/>
  <c r="P1679" i="9" s="1"/>
  <c r="S1679" i="9" s="1"/>
  <c r="N1679" i="9"/>
  <c r="O1679" i="9"/>
  <c r="Q1646" i="9"/>
  <c r="L1628" i="9"/>
  <c r="P1628" i="9" s="1"/>
  <c r="N1628" i="9"/>
  <c r="N1621" i="9"/>
  <c r="O1621" i="9"/>
  <c r="L1615" i="9"/>
  <c r="N1615" i="9"/>
  <c r="O1615" i="9"/>
  <c r="L1557" i="9"/>
  <c r="P1557" i="9" s="1"/>
  <c r="N1557" i="9"/>
  <c r="O1557" i="9"/>
  <c r="L1535" i="9"/>
  <c r="N1535" i="9"/>
  <c r="O1535" i="9"/>
  <c r="P1513" i="9"/>
  <c r="Q1513" i="9" s="1"/>
  <c r="O1499" i="9"/>
  <c r="L1499" i="9"/>
  <c r="P1499" i="9" s="1"/>
  <c r="N1499" i="9"/>
  <c r="S1402" i="9"/>
  <c r="Q1402" i="9"/>
  <c r="R1402" i="9"/>
  <c r="P2069" i="9"/>
  <c r="P2061" i="9"/>
  <c r="P2053" i="9"/>
  <c r="P2045" i="9"/>
  <c r="L2028" i="9"/>
  <c r="P2028" i="9" s="1"/>
  <c r="S2028" i="9" s="1"/>
  <c r="P2021" i="9"/>
  <c r="P2013" i="9"/>
  <c r="N2007" i="9"/>
  <c r="P2005" i="9"/>
  <c r="N1999" i="9"/>
  <c r="P1997" i="9"/>
  <c r="O1994" i="9"/>
  <c r="N1991" i="9"/>
  <c r="P1989" i="9"/>
  <c r="O1986" i="9"/>
  <c r="N1983" i="9"/>
  <c r="P1981" i="9"/>
  <c r="O1978" i="9"/>
  <c r="N1975" i="9"/>
  <c r="O1970" i="9"/>
  <c r="N1967" i="9"/>
  <c r="P1965" i="9"/>
  <c r="O1962" i="9"/>
  <c r="N1959" i="9"/>
  <c r="P1957" i="9"/>
  <c r="O1954" i="9"/>
  <c r="N1951" i="9"/>
  <c r="P1949" i="9"/>
  <c r="O1946" i="9"/>
  <c r="N1943" i="9"/>
  <c r="P1941" i="9"/>
  <c r="O1938" i="9"/>
  <c r="N1935" i="9"/>
  <c r="P1933" i="9"/>
  <c r="O1930" i="9"/>
  <c r="N1927" i="9"/>
  <c r="P1925" i="9"/>
  <c r="O1922" i="9"/>
  <c r="N1919" i="9"/>
  <c r="P1917" i="9"/>
  <c r="O1914" i="9"/>
  <c r="N1911" i="9"/>
  <c r="P1909" i="9"/>
  <c r="O1906" i="9"/>
  <c r="N1903" i="9"/>
  <c r="P1901" i="9"/>
  <c r="O1898" i="9"/>
  <c r="N1895" i="9"/>
  <c r="P1893" i="9"/>
  <c r="O1890" i="9"/>
  <c r="N1887" i="9"/>
  <c r="P1885" i="9"/>
  <c r="O1882" i="9"/>
  <c r="N1879" i="9"/>
  <c r="P1877" i="9"/>
  <c r="O1874" i="9"/>
  <c r="N1871" i="9"/>
  <c r="P1869" i="9"/>
  <c r="O1866" i="9"/>
  <c r="N1863" i="9"/>
  <c r="P1861" i="9"/>
  <c r="O1858" i="9"/>
  <c r="N1855" i="9"/>
  <c r="P1853" i="9"/>
  <c r="O1850" i="9"/>
  <c r="N1847" i="9"/>
  <c r="P1845" i="9"/>
  <c r="O1842" i="9"/>
  <c r="N1839" i="9"/>
  <c r="P1837" i="9"/>
  <c r="O1834" i="9"/>
  <c r="N1831" i="9"/>
  <c r="P1829" i="9"/>
  <c r="O1826" i="9"/>
  <c r="N1823" i="9"/>
  <c r="P1821" i="9"/>
  <c r="O1818" i="9"/>
  <c r="N1815" i="9"/>
  <c r="P1813" i="9"/>
  <c r="O1810" i="9"/>
  <c r="N1807" i="9"/>
  <c r="P1805" i="9"/>
  <c r="O1802" i="9"/>
  <c r="N1799" i="9"/>
  <c r="P1797" i="9"/>
  <c r="O1794" i="9"/>
  <c r="N1791" i="9"/>
  <c r="P1789" i="9"/>
  <c r="O1786" i="9"/>
  <c r="N1783" i="9"/>
  <c r="P1781" i="9"/>
  <c r="O1778" i="9"/>
  <c r="N1775" i="9"/>
  <c r="P1773" i="9"/>
  <c r="O1770" i="9"/>
  <c r="N1767" i="9"/>
  <c r="P1765" i="9"/>
  <c r="O1762" i="9"/>
  <c r="N1759" i="9"/>
  <c r="P1757" i="9"/>
  <c r="L1750" i="9"/>
  <c r="P1750" i="9" s="1"/>
  <c r="N1741" i="9"/>
  <c r="O1736" i="9"/>
  <c r="N1728" i="9"/>
  <c r="N1725" i="9"/>
  <c r="O1725" i="9"/>
  <c r="P1725" i="9"/>
  <c r="S1725" i="9" s="1"/>
  <c r="L1676" i="9"/>
  <c r="P1676" i="9" s="1"/>
  <c r="N1676" i="9"/>
  <c r="N1669" i="9"/>
  <c r="O1669" i="9"/>
  <c r="P1669" i="9"/>
  <c r="R1669" i="9" s="1"/>
  <c r="L1663" i="9"/>
  <c r="P1663" i="9" s="1"/>
  <c r="Q1663" i="9" s="1"/>
  <c r="N1663" i="9"/>
  <c r="O1663" i="9"/>
  <c r="L1612" i="9"/>
  <c r="P1612" i="9" s="1"/>
  <c r="N1612" i="9"/>
  <c r="N1605" i="9"/>
  <c r="O1605" i="9"/>
  <c r="P1605" i="9"/>
  <c r="R1605" i="9" s="1"/>
  <c r="L1599" i="9"/>
  <c r="P1599" i="9" s="1"/>
  <c r="Q1599" i="9" s="1"/>
  <c r="N1599" i="9"/>
  <c r="O1599" i="9"/>
  <c r="Q1586" i="9"/>
  <c r="L1541" i="9"/>
  <c r="P1541" i="9" s="1"/>
  <c r="N1541" i="9"/>
  <c r="O1541" i="9"/>
  <c r="Q1521" i="9"/>
  <c r="L2007" i="9"/>
  <c r="P2007" i="9" s="1"/>
  <c r="L1999" i="9"/>
  <c r="P1999" i="9" s="1"/>
  <c r="N1994" i="9"/>
  <c r="L1991" i="9"/>
  <c r="P1991" i="9" s="1"/>
  <c r="N1986" i="9"/>
  <c r="L1983" i="9"/>
  <c r="P1983" i="9" s="1"/>
  <c r="N1978" i="9"/>
  <c r="L1975" i="9"/>
  <c r="P1975" i="9" s="1"/>
  <c r="N1970" i="9"/>
  <c r="L1967" i="9"/>
  <c r="P1967" i="9" s="1"/>
  <c r="N1962" i="9"/>
  <c r="L1959" i="9"/>
  <c r="P1959" i="9" s="1"/>
  <c r="N1954" i="9"/>
  <c r="L1951" i="9"/>
  <c r="P1951" i="9" s="1"/>
  <c r="N1946" i="9"/>
  <c r="L1943" i="9"/>
  <c r="P1943" i="9" s="1"/>
  <c r="N1938" i="9"/>
  <c r="L1935" i="9"/>
  <c r="P1935" i="9" s="1"/>
  <c r="N1930" i="9"/>
  <c r="L1927" i="9"/>
  <c r="P1927" i="9" s="1"/>
  <c r="N1922" i="9"/>
  <c r="L1919" i="9"/>
  <c r="P1919" i="9" s="1"/>
  <c r="N1914" i="9"/>
  <c r="L1911" i="9"/>
  <c r="P1911" i="9" s="1"/>
  <c r="N1906" i="9"/>
  <c r="L1903" i="9"/>
  <c r="P1903" i="9" s="1"/>
  <c r="S1903" i="9" s="1"/>
  <c r="N1898" i="9"/>
  <c r="L1895" i="9"/>
  <c r="P1895" i="9" s="1"/>
  <c r="N1890" i="9"/>
  <c r="L1887" i="9"/>
  <c r="P1887" i="9" s="1"/>
  <c r="S1887" i="9" s="1"/>
  <c r="N1882" i="9"/>
  <c r="L1879" i="9"/>
  <c r="P1879" i="9" s="1"/>
  <c r="N1874" i="9"/>
  <c r="L1871" i="9"/>
  <c r="P1871" i="9" s="1"/>
  <c r="N1866" i="9"/>
  <c r="L1863" i="9"/>
  <c r="P1863" i="9" s="1"/>
  <c r="N1858" i="9"/>
  <c r="L1855" i="9"/>
  <c r="P1855" i="9" s="1"/>
  <c r="N1850" i="9"/>
  <c r="L1847" i="9"/>
  <c r="P1847" i="9" s="1"/>
  <c r="N1842" i="9"/>
  <c r="L1839" i="9"/>
  <c r="P1839" i="9" s="1"/>
  <c r="N1834" i="9"/>
  <c r="L1831" i="9"/>
  <c r="P1831" i="9" s="1"/>
  <c r="N1826" i="9"/>
  <c r="L1823" i="9"/>
  <c r="P1823" i="9" s="1"/>
  <c r="R1823" i="9" s="1"/>
  <c r="N1818" i="9"/>
  <c r="L1815" i="9"/>
  <c r="P1815" i="9" s="1"/>
  <c r="N1810" i="9"/>
  <c r="L1807" i="9"/>
  <c r="P1807" i="9" s="1"/>
  <c r="N1802" i="9"/>
  <c r="L1799" i="9"/>
  <c r="P1799" i="9" s="1"/>
  <c r="N1794" i="9"/>
  <c r="L1791" i="9"/>
  <c r="P1791" i="9" s="1"/>
  <c r="N1786" i="9"/>
  <c r="L1783" i="9"/>
  <c r="P1783" i="9" s="1"/>
  <c r="N1778" i="9"/>
  <c r="L1775" i="9"/>
  <c r="P1775" i="9" s="1"/>
  <c r="N1770" i="9"/>
  <c r="L1767" i="9"/>
  <c r="P1767" i="9" s="1"/>
  <c r="S1767" i="9" s="1"/>
  <c r="N1762" i="9"/>
  <c r="L1759" i="9"/>
  <c r="P1759" i="9" s="1"/>
  <c r="S1759" i="9" s="1"/>
  <c r="N1742" i="9"/>
  <c r="N1736" i="9"/>
  <c r="N1733" i="9"/>
  <c r="O1733" i="9"/>
  <c r="P1733" i="9"/>
  <c r="S1733" i="9" s="1"/>
  <c r="L1719" i="9"/>
  <c r="P1719" i="9" s="1"/>
  <c r="Q1719" i="9" s="1"/>
  <c r="N1719" i="9"/>
  <c r="O1719" i="9"/>
  <c r="L1668" i="9"/>
  <c r="P1668" i="9" s="1"/>
  <c r="N1668" i="9"/>
  <c r="N1661" i="9"/>
  <c r="O1661" i="9"/>
  <c r="P1661" i="9"/>
  <c r="R1661" i="9" s="1"/>
  <c r="L1655" i="9"/>
  <c r="P1655" i="9" s="1"/>
  <c r="Q1655" i="9" s="1"/>
  <c r="N1655" i="9"/>
  <c r="O1655" i="9"/>
  <c r="S1641" i="9"/>
  <c r="L1604" i="9"/>
  <c r="P1604" i="9" s="1"/>
  <c r="N1604" i="9"/>
  <c r="N1597" i="9"/>
  <c r="O1597" i="9"/>
  <c r="P1597" i="9"/>
  <c r="L1591" i="9"/>
  <c r="P1591" i="9" s="1"/>
  <c r="N1591" i="9"/>
  <c r="O1591" i="9"/>
  <c r="L1565" i="9"/>
  <c r="N1565" i="9"/>
  <c r="O1565" i="9"/>
  <c r="P1565" i="9"/>
  <c r="R1565" i="9" s="1"/>
  <c r="L1543" i="9"/>
  <c r="P1543" i="9" s="1"/>
  <c r="R1543" i="9" s="1"/>
  <c r="N1543" i="9"/>
  <c r="O1543" i="9"/>
  <c r="N2069" i="9"/>
  <c r="N2061" i="9"/>
  <c r="P2059" i="9"/>
  <c r="N2053" i="9"/>
  <c r="N2045" i="9"/>
  <c r="N2037" i="9"/>
  <c r="N2021" i="9"/>
  <c r="N2013" i="9"/>
  <c r="N2005" i="9"/>
  <c r="N1997" i="9"/>
  <c r="L1994" i="9"/>
  <c r="P1994" i="9" s="1"/>
  <c r="R1994" i="9" s="1"/>
  <c r="N1989" i="9"/>
  <c r="L1986" i="9"/>
  <c r="P1986" i="9" s="1"/>
  <c r="R1986" i="9" s="1"/>
  <c r="N1981" i="9"/>
  <c r="L1978" i="9"/>
  <c r="P1978" i="9" s="1"/>
  <c r="R1978" i="9" s="1"/>
  <c r="N1973" i="9"/>
  <c r="P1971" i="9"/>
  <c r="L1970" i="9"/>
  <c r="P1970" i="9" s="1"/>
  <c r="R1970" i="9" s="1"/>
  <c r="N1965" i="9"/>
  <c r="L1962" i="9"/>
  <c r="P1962" i="9" s="1"/>
  <c r="R1962" i="9" s="1"/>
  <c r="N1957" i="9"/>
  <c r="P1955" i="9"/>
  <c r="L1954" i="9"/>
  <c r="P1954" i="9" s="1"/>
  <c r="R1954" i="9" s="1"/>
  <c r="N1949" i="9"/>
  <c r="L1946" i="9"/>
  <c r="P1946" i="9" s="1"/>
  <c r="R1946" i="9" s="1"/>
  <c r="N1941" i="9"/>
  <c r="L1938" i="9"/>
  <c r="P1938" i="9" s="1"/>
  <c r="R1938" i="9" s="1"/>
  <c r="N1933" i="9"/>
  <c r="L1930" i="9"/>
  <c r="P1930" i="9" s="1"/>
  <c r="R1930" i="9" s="1"/>
  <c r="N1925" i="9"/>
  <c r="L1922" i="9"/>
  <c r="P1922" i="9" s="1"/>
  <c r="R1922" i="9" s="1"/>
  <c r="N1917" i="9"/>
  <c r="S1916" i="9"/>
  <c r="P1915" i="9"/>
  <c r="L1914" i="9"/>
  <c r="P1914" i="9" s="1"/>
  <c r="R1914" i="9" s="1"/>
  <c r="N1909" i="9"/>
  <c r="L1906" i="9"/>
  <c r="P1906" i="9" s="1"/>
  <c r="R1906" i="9" s="1"/>
  <c r="N1901" i="9"/>
  <c r="L1898" i="9"/>
  <c r="P1898" i="9" s="1"/>
  <c r="R1898" i="9" s="1"/>
  <c r="N1893" i="9"/>
  <c r="L1890" i="9"/>
  <c r="P1890" i="9" s="1"/>
  <c r="N1885" i="9"/>
  <c r="S1884" i="9"/>
  <c r="P1883" i="9"/>
  <c r="L1882" i="9"/>
  <c r="P1882" i="9" s="1"/>
  <c r="R1882" i="9" s="1"/>
  <c r="N1877" i="9"/>
  <c r="L1874" i="9"/>
  <c r="P1874" i="9" s="1"/>
  <c r="N1869" i="9"/>
  <c r="L1866" i="9"/>
  <c r="P1866" i="9" s="1"/>
  <c r="R1866" i="9" s="1"/>
  <c r="N1861" i="9"/>
  <c r="L1858" i="9"/>
  <c r="P1858" i="9" s="1"/>
  <c r="R1858" i="9" s="1"/>
  <c r="N1853" i="9"/>
  <c r="L1850" i="9"/>
  <c r="P1850" i="9" s="1"/>
  <c r="R1850" i="9" s="1"/>
  <c r="N1845" i="9"/>
  <c r="L1842" i="9"/>
  <c r="P1842" i="9" s="1"/>
  <c r="R1842" i="9" s="1"/>
  <c r="N1837" i="9"/>
  <c r="L1834" i="9"/>
  <c r="P1834" i="9" s="1"/>
  <c r="R1834" i="9" s="1"/>
  <c r="N1829" i="9"/>
  <c r="N1821" i="9"/>
  <c r="N1813" i="9"/>
  <c r="N1805" i="9"/>
  <c r="N1797" i="9"/>
  <c r="L1794" i="9"/>
  <c r="P1794" i="9" s="1"/>
  <c r="R1794" i="9" s="1"/>
  <c r="N1789" i="9"/>
  <c r="L1786" i="9"/>
  <c r="P1786" i="9" s="1"/>
  <c r="R1786" i="9" s="1"/>
  <c r="N1781" i="9"/>
  <c r="L1778" i="9"/>
  <c r="P1778" i="9" s="1"/>
  <c r="N1773" i="9"/>
  <c r="L1770" i="9"/>
  <c r="P1770" i="9" s="1"/>
  <c r="R1770" i="9" s="1"/>
  <c r="N1765" i="9"/>
  <c r="L1762" i="9"/>
  <c r="P1762" i="9" s="1"/>
  <c r="R1762" i="9" s="1"/>
  <c r="N1757" i="9"/>
  <c r="P1756" i="9"/>
  <c r="R1756" i="9" s="1"/>
  <c r="O1755" i="9"/>
  <c r="N1753" i="9"/>
  <c r="O1743" i="9"/>
  <c r="L1736" i="9"/>
  <c r="P1736" i="9" s="1"/>
  <c r="S1736" i="9" s="1"/>
  <c r="P1727" i="9"/>
  <c r="L1724" i="9"/>
  <c r="P1724" i="9"/>
  <c r="N1717" i="9"/>
  <c r="O1717" i="9"/>
  <c r="P1717" i="9"/>
  <c r="R1717" i="9" s="1"/>
  <c r="L1711" i="9"/>
  <c r="P1711" i="9" s="1"/>
  <c r="Q1711" i="9" s="1"/>
  <c r="N1711" i="9"/>
  <c r="O1711" i="9"/>
  <c r="O1700" i="9"/>
  <c r="L1693" i="9"/>
  <c r="P1693" i="9" s="1"/>
  <c r="L1660" i="9"/>
  <c r="N1660" i="9"/>
  <c r="P1660" i="9"/>
  <c r="S1660" i="9" s="1"/>
  <c r="N1653" i="9"/>
  <c r="O1653" i="9"/>
  <c r="P1653" i="9"/>
  <c r="R1653" i="9" s="1"/>
  <c r="L1647" i="9"/>
  <c r="P1647" i="9" s="1"/>
  <c r="Q1647" i="9" s="1"/>
  <c r="N1647" i="9"/>
  <c r="O1647" i="9"/>
  <c r="O1636" i="9"/>
  <c r="L1629" i="9"/>
  <c r="L1596" i="9"/>
  <c r="P1596" i="9" s="1"/>
  <c r="N1596" i="9"/>
  <c r="N1589" i="9"/>
  <c r="O1589" i="9"/>
  <c r="P1589" i="9"/>
  <c r="R1589" i="9" s="1"/>
  <c r="L1583" i="9"/>
  <c r="P1583" i="9" s="1"/>
  <c r="Q1583" i="9" s="1"/>
  <c r="N1583" i="9"/>
  <c r="O1583" i="9"/>
  <c r="O1572" i="9"/>
  <c r="L1567" i="9"/>
  <c r="P1567" i="9" s="1"/>
  <c r="R1567" i="9" s="1"/>
  <c r="N1567" i="9"/>
  <c r="O1567" i="9"/>
  <c r="L1525" i="9"/>
  <c r="P1525" i="9" s="1"/>
  <c r="N1525" i="9"/>
  <c r="O1525" i="9"/>
  <c r="L1480" i="9"/>
  <c r="P1480" i="9" s="1"/>
  <c r="N1480" i="9"/>
  <c r="O1480" i="9"/>
  <c r="Q1434" i="9"/>
  <c r="R1916" i="9"/>
  <c r="R1884" i="9"/>
  <c r="N1755" i="9"/>
  <c r="L1753" i="9"/>
  <c r="P1753" i="9" s="1"/>
  <c r="Q1753" i="9" s="1"/>
  <c r="P1748" i="9"/>
  <c r="S1746" i="9"/>
  <c r="L1743" i="9"/>
  <c r="P1743" i="9" s="1"/>
  <c r="S1743" i="9" s="1"/>
  <c r="L1732" i="9"/>
  <c r="P1732" i="9" s="1"/>
  <c r="O1727" i="9"/>
  <c r="L1716" i="9"/>
  <c r="P1716" i="9" s="1"/>
  <c r="N1716" i="9"/>
  <c r="P1715" i="9"/>
  <c r="N1709" i="9"/>
  <c r="O1709" i="9"/>
  <c r="P1709" i="9"/>
  <c r="R1709" i="9" s="1"/>
  <c r="L1703" i="9"/>
  <c r="P1703" i="9" s="1"/>
  <c r="N1703" i="9"/>
  <c r="O1703" i="9"/>
  <c r="O1692" i="9"/>
  <c r="L1685" i="9"/>
  <c r="P1685" i="9" s="1"/>
  <c r="Q1685" i="9" s="1"/>
  <c r="L1652" i="9"/>
  <c r="N1652" i="9"/>
  <c r="P1652" i="9"/>
  <c r="N1645" i="9"/>
  <c r="O1645" i="9"/>
  <c r="P1645" i="9"/>
  <c r="R1645" i="9" s="1"/>
  <c r="Q1641" i="9"/>
  <c r="L1639" i="9"/>
  <c r="P1639" i="9" s="1"/>
  <c r="N1639" i="9"/>
  <c r="O1639" i="9"/>
  <c r="O1628" i="9"/>
  <c r="S1625" i="9"/>
  <c r="L1621" i="9"/>
  <c r="P1621" i="9" s="1"/>
  <c r="P1615" i="9"/>
  <c r="L1588" i="9"/>
  <c r="P1588" i="9" s="1"/>
  <c r="S1588" i="9" s="1"/>
  <c r="N1588" i="9"/>
  <c r="N1581" i="9"/>
  <c r="O1581" i="9"/>
  <c r="P1581" i="9"/>
  <c r="R1581" i="9" s="1"/>
  <c r="L1575" i="9"/>
  <c r="P1575" i="9" s="1"/>
  <c r="N1575" i="9"/>
  <c r="O1575" i="9"/>
  <c r="L1549" i="9"/>
  <c r="P1549" i="9" s="1"/>
  <c r="N1549" i="9"/>
  <c r="O1549" i="9"/>
  <c r="P1535" i="9"/>
  <c r="R1535" i="9" s="1"/>
  <c r="L1527" i="9"/>
  <c r="P1527" i="9" s="1"/>
  <c r="N1527" i="9"/>
  <c r="O1527" i="9"/>
  <c r="S1442" i="9"/>
  <c r="R1442" i="9"/>
  <c r="Q1746" i="9"/>
  <c r="P1741" i="9"/>
  <c r="R1741" i="9" s="1"/>
  <c r="O1728" i="9"/>
  <c r="P1728" i="9"/>
  <c r="R1728" i="9" s="1"/>
  <c r="L1708" i="9"/>
  <c r="P1708" i="9" s="1"/>
  <c r="N1708" i="9"/>
  <c r="N1701" i="9"/>
  <c r="O1701" i="9"/>
  <c r="P1701" i="9"/>
  <c r="R1701" i="9" s="1"/>
  <c r="L1695" i="9"/>
  <c r="P1695" i="9" s="1"/>
  <c r="N1695" i="9"/>
  <c r="O1695" i="9"/>
  <c r="S1681" i="9"/>
  <c r="Q1662" i="9"/>
  <c r="R1662" i="9"/>
  <c r="S1662" i="9"/>
  <c r="L1644" i="9"/>
  <c r="P1644" i="9" s="1"/>
  <c r="R1644" i="9" s="1"/>
  <c r="N1644" i="9"/>
  <c r="N1637" i="9"/>
  <c r="O1637" i="9"/>
  <c r="P1637" i="9"/>
  <c r="R1637" i="9" s="1"/>
  <c r="L1631" i="9"/>
  <c r="P1631" i="9" s="1"/>
  <c r="N1631" i="9"/>
  <c r="O1631" i="9"/>
  <c r="Q1598" i="9"/>
  <c r="L1580" i="9"/>
  <c r="P1580" i="9" s="1"/>
  <c r="R1580" i="9" s="1"/>
  <c r="N1580" i="9"/>
  <c r="N1573" i="9"/>
  <c r="O1573" i="9"/>
  <c r="P1573" i="9"/>
  <c r="Q1553" i="9"/>
  <c r="L1551" i="9"/>
  <c r="P1551" i="9" s="1"/>
  <c r="N1551" i="9"/>
  <c r="O1551" i="9"/>
  <c r="L1503" i="9"/>
  <c r="P1503" i="9" s="1"/>
  <c r="N1503" i="9"/>
  <c r="O1503" i="9"/>
  <c r="N1483" i="9"/>
  <c r="O1483" i="9"/>
  <c r="L1483" i="9"/>
  <c r="P1483" i="9" s="1"/>
  <c r="N1734" i="9"/>
  <c r="O1729" i="9"/>
  <c r="N1726" i="9"/>
  <c r="O1721" i="9"/>
  <c r="N1718" i="9"/>
  <c r="O1713" i="9"/>
  <c r="L1707" i="9"/>
  <c r="P1707" i="9" s="1"/>
  <c r="Q1707" i="9" s="1"/>
  <c r="O1705" i="9"/>
  <c r="L1699" i="9"/>
  <c r="P1699" i="9" s="1"/>
  <c r="Q1699" i="9" s="1"/>
  <c r="O1697" i="9"/>
  <c r="L1691" i="9"/>
  <c r="P1691" i="9" s="1"/>
  <c r="O1689" i="9"/>
  <c r="L1683" i="9"/>
  <c r="P1683" i="9" s="1"/>
  <c r="Q1683" i="9" s="1"/>
  <c r="O1681" i="9"/>
  <c r="L1675" i="9"/>
  <c r="P1675" i="9" s="1"/>
  <c r="Q1675" i="9" s="1"/>
  <c r="O1673" i="9"/>
  <c r="L1667" i="9"/>
  <c r="P1667" i="9" s="1"/>
  <c r="Q1667" i="9" s="1"/>
  <c r="O1665" i="9"/>
  <c r="L1659" i="9"/>
  <c r="P1659" i="9" s="1"/>
  <c r="O1657" i="9"/>
  <c r="L1651" i="9"/>
  <c r="P1651" i="9" s="1"/>
  <c r="O1649" i="9"/>
  <c r="L1643" i="9"/>
  <c r="P1643" i="9" s="1"/>
  <c r="O1641" i="9"/>
  <c r="L1635" i="9"/>
  <c r="P1635" i="9" s="1"/>
  <c r="Q1635" i="9" s="1"/>
  <c r="O1633" i="9"/>
  <c r="L1627" i="9"/>
  <c r="P1627" i="9" s="1"/>
  <c r="O1625" i="9"/>
  <c r="L1619" i="9"/>
  <c r="P1619" i="9" s="1"/>
  <c r="Q1619" i="9" s="1"/>
  <c r="O1617" i="9"/>
  <c r="L1611" i="9"/>
  <c r="P1611" i="9" s="1"/>
  <c r="Q1611" i="9" s="1"/>
  <c r="O1609" i="9"/>
  <c r="L1603" i="9"/>
  <c r="P1603" i="9" s="1"/>
  <c r="Q1603" i="9" s="1"/>
  <c r="O1601" i="9"/>
  <c r="L1595" i="9"/>
  <c r="P1595" i="9" s="1"/>
  <c r="O1593" i="9"/>
  <c r="L1587" i="9"/>
  <c r="P1587" i="9" s="1"/>
  <c r="Q1587" i="9" s="1"/>
  <c r="O1585" i="9"/>
  <c r="L1579" i="9"/>
  <c r="P1579" i="9" s="1"/>
  <c r="Q1579" i="9" s="1"/>
  <c r="O1577" i="9"/>
  <c r="L1571" i="9"/>
  <c r="P1571" i="9" s="1"/>
  <c r="O1569" i="9"/>
  <c r="P1564" i="9"/>
  <c r="L1563" i="9"/>
  <c r="P1563" i="9" s="1"/>
  <c r="Q1563" i="9" s="1"/>
  <c r="O1561" i="9"/>
  <c r="P1556" i="9"/>
  <c r="L1555" i="9"/>
  <c r="P1555" i="9" s="1"/>
  <c r="Q1555" i="9" s="1"/>
  <c r="O1553" i="9"/>
  <c r="P1548" i="9"/>
  <c r="L1547" i="9"/>
  <c r="P1547" i="9" s="1"/>
  <c r="Q1547" i="9" s="1"/>
  <c r="O1545" i="9"/>
  <c r="P1540" i="9"/>
  <c r="L1539" i="9"/>
  <c r="P1539" i="9" s="1"/>
  <c r="Q1539" i="9" s="1"/>
  <c r="O1537" i="9"/>
  <c r="P1532" i="9"/>
  <c r="L1531" i="9"/>
  <c r="P1531" i="9" s="1"/>
  <c r="O1529" i="9"/>
  <c r="P1524" i="9"/>
  <c r="L1523" i="9"/>
  <c r="P1523" i="9" s="1"/>
  <c r="Q1523" i="9" s="1"/>
  <c r="O1521" i="9"/>
  <c r="P1519" i="9"/>
  <c r="S1519" i="9" s="1"/>
  <c r="N1504" i="9"/>
  <c r="P1504" i="9"/>
  <c r="S1504" i="9" s="1"/>
  <c r="R1490" i="9"/>
  <c r="L1352" i="9"/>
  <c r="P1352" i="9" s="1"/>
  <c r="N1352" i="9"/>
  <c r="O1352" i="9"/>
  <c r="P1518" i="9"/>
  <c r="O1043" i="9"/>
  <c r="L1043" i="9"/>
  <c r="P1043" i="9" s="1"/>
  <c r="N1043" i="9"/>
  <c r="O1507" i="9"/>
  <c r="L1507" i="9"/>
  <c r="P1507" i="9" s="1"/>
  <c r="S1507" i="9" s="1"/>
  <c r="O1491" i="9"/>
  <c r="L1491" i="9"/>
  <c r="P1491" i="9" s="1"/>
  <c r="P1478" i="9"/>
  <c r="Q1388" i="9"/>
  <c r="R1388" i="9"/>
  <c r="S1388" i="9"/>
  <c r="L1185" i="9"/>
  <c r="P1185" i="9" s="1"/>
  <c r="N1185" i="9"/>
  <c r="O1185" i="9"/>
  <c r="L1121" i="9"/>
  <c r="P1121" i="9" s="1"/>
  <c r="Q1121" i="9" s="1"/>
  <c r="N1121" i="9"/>
  <c r="O1121" i="9"/>
  <c r="S1082" i="9"/>
  <c r="P1720" i="9"/>
  <c r="P1712" i="9"/>
  <c r="Q1712" i="9" s="1"/>
  <c r="P1704" i="9"/>
  <c r="Q1704" i="9" s="1"/>
  <c r="P1696" i="9"/>
  <c r="Q1696" i="9" s="1"/>
  <c r="P1688" i="9"/>
  <c r="Q1688" i="9" s="1"/>
  <c r="P1672" i="9"/>
  <c r="P1664" i="9"/>
  <c r="Q1664" i="9" s="1"/>
  <c r="P1656" i="9"/>
  <c r="P1648" i="9"/>
  <c r="Q1648" i="9" s="1"/>
  <c r="P1640" i="9"/>
  <c r="Q1640" i="9" s="1"/>
  <c r="P1632" i="9"/>
  <c r="Q1632" i="9" s="1"/>
  <c r="P1624" i="9"/>
  <c r="Q1624" i="9" s="1"/>
  <c r="P1616" i="9"/>
  <c r="P1608" i="9"/>
  <c r="P1600" i="9"/>
  <c r="Q1600" i="9" s="1"/>
  <c r="P1592" i="9"/>
  <c r="P1584" i="9"/>
  <c r="Q1584" i="9" s="1"/>
  <c r="P1576" i="9"/>
  <c r="Q1576" i="9" s="1"/>
  <c r="P1568" i="9"/>
  <c r="Q1568" i="9" s="1"/>
  <c r="P1560" i="9"/>
  <c r="Q1560" i="9" s="1"/>
  <c r="S1553" i="9"/>
  <c r="P1552" i="9"/>
  <c r="P1544" i="9"/>
  <c r="P1536" i="9"/>
  <c r="Q1536" i="9" s="1"/>
  <c r="P1528" i="9"/>
  <c r="S1521" i="9"/>
  <c r="P1520" i="9"/>
  <c r="O1515" i="9"/>
  <c r="P1510" i="9"/>
  <c r="P1502" i="9"/>
  <c r="N1496" i="9"/>
  <c r="O1496" i="9"/>
  <c r="P1496" i="9"/>
  <c r="L1472" i="9"/>
  <c r="P1472" i="9" s="1"/>
  <c r="R1472" i="9" s="1"/>
  <c r="N1472" i="9"/>
  <c r="O1472" i="9"/>
  <c r="L1464" i="9"/>
  <c r="P1464" i="9" s="1"/>
  <c r="R1464" i="9" s="1"/>
  <c r="N1464" i="9"/>
  <c r="O1464" i="9"/>
  <c r="L1456" i="9"/>
  <c r="P1456" i="9" s="1"/>
  <c r="N1456" i="9"/>
  <c r="O1456" i="9"/>
  <c r="L1448" i="9"/>
  <c r="N1448" i="9"/>
  <c r="O1448" i="9"/>
  <c r="P1448" i="9"/>
  <c r="R1448" i="9" s="1"/>
  <c r="L1440" i="9"/>
  <c r="P1440" i="9" s="1"/>
  <c r="N1440" i="9"/>
  <c r="O1440" i="9"/>
  <c r="L1432" i="9"/>
  <c r="P1432" i="9" s="1"/>
  <c r="N1432" i="9"/>
  <c r="O1432" i="9"/>
  <c r="L1424" i="9"/>
  <c r="P1424" i="9" s="1"/>
  <c r="N1424" i="9"/>
  <c r="O1424" i="9"/>
  <c r="L1416" i="9"/>
  <c r="P1416" i="9" s="1"/>
  <c r="S1416" i="9" s="1"/>
  <c r="N1416" i="9"/>
  <c r="O1416" i="9"/>
  <c r="L1408" i="9"/>
  <c r="P1408" i="9" s="1"/>
  <c r="R1408" i="9" s="1"/>
  <c r="N1408" i="9"/>
  <c r="O1408" i="9"/>
  <c r="L1400" i="9"/>
  <c r="P1400" i="9" s="1"/>
  <c r="R1400" i="9" s="1"/>
  <c r="N1400" i="9"/>
  <c r="O1400" i="9"/>
  <c r="L1392" i="9"/>
  <c r="P1392" i="9" s="1"/>
  <c r="N1392" i="9"/>
  <c r="O1392" i="9"/>
  <c r="L1384" i="9"/>
  <c r="P1384" i="9" s="1"/>
  <c r="N1384" i="9"/>
  <c r="O1384" i="9"/>
  <c r="R1377" i="9"/>
  <c r="S1377" i="9"/>
  <c r="O1568" i="9"/>
  <c r="O1560" i="9"/>
  <c r="O1552" i="9"/>
  <c r="O1544" i="9"/>
  <c r="O1536" i="9"/>
  <c r="O1528" i="9"/>
  <c r="O1520" i="9"/>
  <c r="L1517" i="9"/>
  <c r="P1517" i="9" s="1"/>
  <c r="O1517" i="9"/>
  <c r="L1495" i="9"/>
  <c r="P1495" i="9"/>
  <c r="L1488" i="9"/>
  <c r="P1488" i="9" s="1"/>
  <c r="N1488" i="9"/>
  <c r="O1488" i="9"/>
  <c r="N1475" i="9"/>
  <c r="O1475" i="9"/>
  <c r="L1475" i="9"/>
  <c r="P1475" i="9" s="1"/>
  <c r="P1470" i="9"/>
  <c r="P1462" i="9"/>
  <c r="P1454" i="9"/>
  <c r="P1446" i="9"/>
  <c r="P1438" i="9"/>
  <c r="P1430" i="9"/>
  <c r="P1422" i="9"/>
  <c r="P1414" i="9"/>
  <c r="P1406" i="9"/>
  <c r="P1398" i="9"/>
  <c r="P1390" i="9"/>
  <c r="P1382" i="9"/>
  <c r="N1512" i="9"/>
  <c r="P1512" i="9"/>
  <c r="L1509" i="9"/>
  <c r="P1509" i="9" s="1"/>
  <c r="Q1509" i="9" s="1"/>
  <c r="O1509" i="9"/>
  <c r="N1505" i="9"/>
  <c r="O1505" i="9"/>
  <c r="P1481" i="9"/>
  <c r="R1481" i="9" s="1"/>
  <c r="O1497" i="9"/>
  <c r="S1493" i="9"/>
  <c r="O1489" i="9"/>
  <c r="O1481" i="9"/>
  <c r="O1473" i="9"/>
  <c r="L1467" i="9"/>
  <c r="P1467" i="9" s="1"/>
  <c r="Q1467" i="9" s="1"/>
  <c r="O1465" i="9"/>
  <c r="L1459" i="9"/>
  <c r="O1457" i="9"/>
  <c r="L1451" i="9"/>
  <c r="P1451" i="9" s="1"/>
  <c r="O1449" i="9"/>
  <c r="L1443" i="9"/>
  <c r="P1443" i="9" s="1"/>
  <c r="O1441" i="9"/>
  <c r="L1435" i="9"/>
  <c r="P1435" i="9" s="1"/>
  <c r="O1433" i="9"/>
  <c r="L1427" i="9"/>
  <c r="O1425" i="9"/>
  <c r="L1419" i="9"/>
  <c r="P1419" i="9" s="1"/>
  <c r="Q1419" i="9" s="1"/>
  <c r="O1417" i="9"/>
  <c r="S1413" i="9"/>
  <c r="L1411" i="9"/>
  <c r="O1409" i="9"/>
  <c r="L1403" i="9"/>
  <c r="O1401" i="9"/>
  <c r="L1395" i="9"/>
  <c r="O1393" i="9"/>
  <c r="L1387" i="9"/>
  <c r="P1387" i="9" s="1"/>
  <c r="O1385" i="9"/>
  <c r="L1379" i="9"/>
  <c r="P1379" i="9" s="1"/>
  <c r="L1358" i="9"/>
  <c r="P1358" i="9" s="1"/>
  <c r="O1358" i="9"/>
  <c r="L1224" i="9"/>
  <c r="P1224" i="9" s="1"/>
  <c r="N1224" i="9"/>
  <c r="O1224" i="9"/>
  <c r="L1201" i="9"/>
  <c r="N1201" i="9"/>
  <c r="O1201" i="9"/>
  <c r="P1201" i="9"/>
  <c r="L1137" i="9"/>
  <c r="P1137" i="9" s="1"/>
  <c r="S1137" i="9" s="1"/>
  <c r="N1137" i="9"/>
  <c r="O1137" i="9"/>
  <c r="L1073" i="9"/>
  <c r="P1073" i="9" s="1"/>
  <c r="N1073" i="9"/>
  <c r="O1073" i="9"/>
  <c r="N1497" i="9"/>
  <c r="N1489" i="9"/>
  <c r="N1481" i="9"/>
  <c r="N1473" i="9"/>
  <c r="N1465" i="9"/>
  <c r="P1463" i="9"/>
  <c r="R1463" i="9" s="1"/>
  <c r="N1457" i="9"/>
  <c r="N1449" i="9"/>
  <c r="N1441" i="9"/>
  <c r="N1433" i="9"/>
  <c r="N1425" i="9"/>
  <c r="N1417" i="9"/>
  <c r="N1409" i="9"/>
  <c r="N1401" i="9"/>
  <c r="N1393" i="9"/>
  <c r="N1385" i="9"/>
  <c r="L1368" i="9"/>
  <c r="P1368" i="9" s="1"/>
  <c r="P1367" i="9"/>
  <c r="N1363" i="9"/>
  <c r="L1354" i="9"/>
  <c r="P1354" i="9" s="1"/>
  <c r="L1320" i="9"/>
  <c r="N1320" i="9"/>
  <c r="O1320" i="9"/>
  <c r="L1318" i="9"/>
  <c r="P1318" i="9" s="1"/>
  <c r="R1318" i="9" s="1"/>
  <c r="N1318" i="9"/>
  <c r="O1318" i="9"/>
  <c r="R1308" i="9"/>
  <c r="S1308" i="9"/>
  <c r="Q1295" i="9"/>
  <c r="L1288" i="9"/>
  <c r="N1288" i="9"/>
  <c r="O1288" i="9"/>
  <c r="L1286" i="9"/>
  <c r="P1286" i="9" s="1"/>
  <c r="N1286" i="9"/>
  <c r="O1286" i="9"/>
  <c r="L1256" i="9"/>
  <c r="P1256" i="9" s="1"/>
  <c r="R1256" i="9" s="1"/>
  <c r="N1256" i="9"/>
  <c r="O1256" i="9"/>
  <c r="L1254" i="9"/>
  <c r="P1254" i="9" s="1"/>
  <c r="N1254" i="9"/>
  <c r="O1254" i="9"/>
  <c r="L1227" i="9"/>
  <c r="P1227" i="9" s="1"/>
  <c r="N1227" i="9"/>
  <c r="O1227" i="9"/>
  <c r="L1161" i="9"/>
  <c r="P1161" i="9" s="1"/>
  <c r="S1161" i="9" s="1"/>
  <c r="N1161" i="9"/>
  <c r="O1161" i="9"/>
  <c r="L1097" i="9"/>
  <c r="N1097" i="9"/>
  <c r="O1097" i="9"/>
  <c r="P1097" i="9"/>
  <c r="L1362" i="9"/>
  <c r="P1362" i="9" s="1"/>
  <c r="L1346" i="9"/>
  <c r="O1346" i="9"/>
  <c r="L1328" i="9"/>
  <c r="P1328" i="9" s="1"/>
  <c r="N1328" i="9"/>
  <c r="O1328" i="9"/>
  <c r="L1326" i="9"/>
  <c r="P1326" i="9" s="1"/>
  <c r="R1326" i="9" s="1"/>
  <c r="N1326" i="9"/>
  <c r="O1326" i="9"/>
  <c r="R1303" i="9"/>
  <c r="L1296" i="9"/>
  <c r="P1296" i="9" s="1"/>
  <c r="N1296" i="9"/>
  <c r="O1296" i="9"/>
  <c r="L1294" i="9"/>
  <c r="P1294" i="9" s="1"/>
  <c r="N1294" i="9"/>
  <c r="O1294" i="9"/>
  <c r="L1264" i="9"/>
  <c r="P1264" i="9" s="1"/>
  <c r="Q1264" i="9" s="1"/>
  <c r="N1264" i="9"/>
  <c r="O1264" i="9"/>
  <c r="L1262" i="9"/>
  <c r="P1262" i="9" s="1"/>
  <c r="N1262" i="9"/>
  <c r="O1262" i="9"/>
  <c r="O1213" i="9"/>
  <c r="P1213" i="9"/>
  <c r="L1213" i="9"/>
  <c r="N1213" i="9"/>
  <c r="O1209" i="9"/>
  <c r="L1209" i="9"/>
  <c r="P1209" i="9" s="1"/>
  <c r="N1209" i="9"/>
  <c r="L1145" i="9"/>
  <c r="P1145" i="9" s="1"/>
  <c r="N1145" i="9"/>
  <c r="O1145" i="9"/>
  <c r="L1081" i="9"/>
  <c r="P1081" i="9" s="1"/>
  <c r="Q1081" i="9" s="1"/>
  <c r="N1081" i="9"/>
  <c r="O1081" i="9"/>
  <c r="O1501" i="9"/>
  <c r="S1497" i="9"/>
  <c r="O1493" i="9"/>
  <c r="L1487" i="9"/>
  <c r="P1487" i="9" s="1"/>
  <c r="O1485" i="9"/>
  <c r="L1479" i="9"/>
  <c r="P1479" i="9" s="1"/>
  <c r="O1477" i="9"/>
  <c r="L1471" i="9"/>
  <c r="P1471" i="9" s="1"/>
  <c r="S1471" i="9" s="1"/>
  <c r="O1469" i="9"/>
  <c r="L1463" i="9"/>
  <c r="O1461" i="9"/>
  <c r="L1455" i="9"/>
  <c r="P1455" i="9" s="1"/>
  <c r="O1453" i="9"/>
  <c r="L1447" i="9"/>
  <c r="P1447" i="9" s="1"/>
  <c r="O1445" i="9"/>
  <c r="L1439" i="9"/>
  <c r="P1439" i="9" s="1"/>
  <c r="O1437" i="9"/>
  <c r="L1431" i="9"/>
  <c r="P1431" i="9" s="1"/>
  <c r="R1431" i="9" s="1"/>
  <c r="O1429" i="9"/>
  <c r="L1423" i="9"/>
  <c r="P1423" i="9" s="1"/>
  <c r="O1421" i="9"/>
  <c r="L1415" i="9"/>
  <c r="P1415" i="9" s="1"/>
  <c r="O1413" i="9"/>
  <c r="L1407" i="9"/>
  <c r="P1407" i="9" s="1"/>
  <c r="O1405" i="9"/>
  <c r="S1401" i="9"/>
  <c r="L1399" i="9"/>
  <c r="P1399" i="9" s="1"/>
  <c r="R1399" i="9" s="1"/>
  <c r="O1397" i="9"/>
  <c r="L1391" i="9"/>
  <c r="P1391" i="9" s="1"/>
  <c r="O1389" i="9"/>
  <c r="L1383" i="9"/>
  <c r="P1383" i="9" s="1"/>
  <c r="O1381" i="9"/>
  <c r="O1372" i="9"/>
  <c r="O1371" i="9"/>
  <c r="Q1365" i="9"/>
  <c r="L1350" i="9"/>
  <c r="P1350" i="9" s="1"/>
  <c r="R1350" i="9" s="1"/>
  <c r="O1350" i="9"/>
  <c r="L1344" i="9"/>
  <c r="P1344" i="9" s="1"/>
  <c r="R1344" i="9" s="1"/>
  <c r="N1344" i="9"/>
  <c r="O1344" i="9"/>
  <c r="L1243" i="9"/>
  <c r="P1243" i="9" s="1"/>
  <c r="R1243" i="9" s="1"/>
  <c r="N1243" i="9"/>
  <c r="O1243" i="9"/>
  <c r="L1241" i="9"/>
  <c r="P1241" i="9" s="1"/>
  <c r="N1241" i="9"/>
  <c r="O1241" i="9"/>
  <c r="L1169" i="9"/>
  <c r="P1169" i="9" s="1"/>
  <c r="N1169" i="9"/>
  <c r="O1169" i="9"/>
  <c r="L1105" i="9"/>
  <c r="P1105" i="9" s="1"/>
  <c r="N1105" i="9"/>
  <c r="O1105" i="9"/>
  <c r="P1459" i="9"/>
  <c r="Q1459" i="9" s="1"/>
  <c r="P1427" i="9"/>
  <c r="Q1427" i="9" s="1"/>
  <c r="P1411" i="9"/>
  <c r="Q1411" i="9" s="1"/>
  <c r="P1403" i="9"/>
  <c r="Q1403" i="9" s="1"/>
  <c r="P1395" i="9"/>
  <c r="Q1395" i="9" s="1"/>
  <c r="L1374" i="9"/>
  <c r="P1374" i="9" s="1"/>
  <c r="R1374" i="9" s="1"/>
  <c r="O1374" i="9"/>
  <c r="P1370" i="9"/>
  <c r="Q1370" i="9" s="1"/>
  <c r="L1360" i="9"/>
  <c r="P1360" i="9" s="1"/>
  <c r="Q1360" i="9" s="1"/>
  <c r="N1360" i="9"/>
  <c r="O1360" i="9"/>
  <c r="L1336" i="9"/>
  <c r="P1336" i="9" s="1"/>
  <c r="R1336" i="9" s="1"/>
  <c r="N1336" i="9"/>
  <c r="O1336" i="9"/>
  <c r="L1334" i="9"/>
  <c r="P1334" i="9" s="1"/>
  <c r="N1334" i="9"/>
  <c r="O1334" i="9"/>
  <c r="L1304" i="9"/>
  <c r="P1304" i="9" s="1"/>
  <c r="N1304" i="9"/>
  <c r="O1304" i="9"/>
  <c r="L1302" i="9"/>
  <c r="P1302" i="9" s="1"/>
  <c r="Q1302" i="9" s="1"/>
  <c r="N1302" i="9"/>
  <c r="O1302" i="9"/>
  <c r="L1272" i="9"/>
  <c r="P1272" i="9" s="1"/>
  <c r="R1272" i="9" s="1"/>
  <c r="N1272" i="9"/>
  <c r="O1272" i="9"/>
  <c r="L1270" i="9"/>
  <c r="P1270" i="9" s="1"/>
  <c r="R1270" i="9" s="1"/>
  <c r="N1270" i="9"/>
  <c r="O1270" i="9"/>
  <c r="L1193" i="9"/>
  <c r="P1193" i="9" s="1"/>
  <c r="N1193" i="9"/>
  <c r="O1193" i="9"/>
  <c r="L1129" i="9"/>
  <c r="P1129" i="9" s="1"/>
  <c r="N1129" i="9"/>
  <c r="O1129" i="9"/>
  <c r="O1467" i="9"/>
  <c r="O1459" i="9"/>
  <c r="O1451" i="9"/>
  <c r="O1443" i="9"/>
  <c r="O1435" i="9"/>
  <c r="O1427" i="9"/>
  <c r="O1419" i="9"/>
  <c r="O1411" i="9"/>
  <c r="O1403" i="9"/>
  <c r="O1395" i="9"/>
  <c r="O1387" i="9"/>
  <c r="O1379" i="9"/>
  <c r="Q1377" i="9"/>
  <c r="O1370" i="9"/>
  <c r="N1369" i="9"/>
  <c r="P1369" i="9"/>
  <c r="N1368" i="9"/>
  <c r="O1364" i="9"/>
  <c r="L1363" i="9"/>
  <c r="P1363" i="9" s="1"/>
  <c r="N1354" i="9"/>
  <c r="L1342" i="9"/>
  <c r="O1342" i="9"/>
  <c r="P1342" i="9"/>
  <c r="R1342" i="9" s="1"/>
  <c r="P1320" i="9"/>
  <c r="R1320" i="9" s="1"/>
  <c r="P1288" i="9"/>
  <c r="R1288" i="9" s="1"/>
  <c r="P1271" i="9"/>
  <c r="L1236" i="9"/>
  <c r="P1236" i="9" s="1"/>
  <c r="N1236" i="9"/>
  <c r="O1236" i="9"/>
  <c r="L1153" i="9"/>
  <c r="P1153" i="9" s="1"/>
  <c r="S1153" i="9" s="1"/>
  <c r="N1153" i="9"/>
  <c r="O1153" i="9"/>
  <c r="L1089" i="9"/>
  <c r="P1089" i="9" s="1"/>
  <c r="Q1089" i="9" s="1"/>
  <c r="N1089" i="9"/>
  <c r="O1089" i="9"/>
  <c r="O1035" i="9"/>
  <c r="L1035" i="9"/>
  <c r="P1035" i="9" s="1"/>
  <c r="N1035" i="9"/>
  <c r="L1376" i="9"/>
  <c r="P1376" i="9" s="1"/>
  <c r="R1376" i="9" s="1"/>
  <c r="N1370" i="9"/>
  <c r="L1366" i="9"/>
  <c r="P1366" i="9" s="1"/>
  <c r="Q1366" i="9" s="1"/>
  <c r="O1366" i="9"/>
  <c r="O1362" i="9"/>
  <c r="N1355" i="9"/>
  <c r="O1355" i="9"/>
  <c r="P1355" i="9"/>
  <c r="P1346" i="9"/>
  <c r="L1312" i="9"/>
  <c r="P1312" i="9" s="1"/>
  <c r="N1312" i="9"/>
  <c r="O1312" i="9"/>
  <c r="L1310" i="9"/>
  <c r="P1310" i="9" s="1"/>
  <c r="R1310" i="9" s="1"/>
  <c r="N1310" i="9"/>
  <c r="O1310" i="9"/>
  <c r="L1280" i="9"/>
  <c r="P1280" i="9" s="1"/>
  <c r="N1280" i="9"/>
  <c r="O1280" i="9"/>
  <c r="L1278" i="9"/>
  <c r="P1278" i="9" s="1"/>
  <c r="N1278" i="9"/>
  <c r="O1278" i="9"/>
  <c r="L1248" i="9"/>
  <c r="P1248" i="9" s="1"/>
  <c r="R1248" i="9" s="1"/>
  <c r="N1248" i="9"/>
  <c r="O1248" i="9"/>
  <c r="L1246" i="9"/>
  <c r="P1246" i="9" s="1"/>
  <c r="R1246" i="9" s="1"/>
  <c r="N1246" i="9"/>
  <c r="O1246" i="9"/>
  <c r="L1231" i="9"/>
  <c r="P1231" i="9" s="1"/>
  <c r="N1231" i="9"/>
  <c r="O1231" i="9"/>
  <c r="R1211" i="9"/>
  <c r="L1177" i="9"/>
  <c r="P1177" i="9" s="1"/>
  <c r="S1177" i="9" s="1"/>
  <c r="N1177" i="9"/>
  <c r="O1177" i="9"/>
  <c r="P1156" i="9"/>
  <c r="Q1156" i="9" s="1"/>
  <c r="L1113" i="9"/>
  <c r="P1113" i="9" s="1"/>
  <c r="Q1113" i="9" s="1"/>
  <c r="N1113" i="9"/>
  <c r="O1113" i="9"/>
  <c r="O1338" i="9"/>
  <c r="O1330" i="9"/>
  <c r="O1322" i="9"/>
  <c r="O1314" i="9"/>
  <c r="O1306" i="9"/>
  <c r="O1298" i="9"/>
  <c r="O1290" i="9"/>
  <c r="O1282" i="9"/>
  <c r="O1274" i="9"/>
  <c r="O1266" i="9"/>
  <c r="O1258" i="9"/>
  <c r="O1250" i="9"/>
  <c r="P1237" i="9"/>
  <c r="Q1237" i="9" s="1"/>
  <c r="O1229" i="9"/>
  <c r="P1225" i="9"/>
  <c r="Q1225" i="9" s="1"/>
  <c r="P1217" i="9"/>
  <c r="Q1217" i="9" s="1"/>
  <c r="P1216" i="9"/>
  <c r="S1216" i="9" s="1"/>
  <c r="P1347" i="9"/>
  <c r="P1339" i="9"/>
  <c r="L1338" i="9"/>
  <c r="P1338" i="9" s="1"/>
  <c r="R1338" i="9" s="1"/>
  <c r="P1331" i="9"/>
  <c r="L1330" i="9"/>
  <c r="P1330" i="9" s="1"/>
  <c r="R1330" i="9" s="1"/>
  <c r="L1322" i="9"/>
  <c r="P1322" i="9" s="1"/>
  <c r="R1322" i="9" s="1"/>
  <c r="P1315" i="9"/>
  <c r="L1314" i="9"/>
  <c r="P1314" i="9" s="1"/>
  <c r="R1314" i="9" s="1"/>
  <c r="P1307" i="9"/>
  <c r="L1306" i="9"/>
  <c r="P1306" i="9" s="1"/>
  <c r="R1306" i="9" s="1"/>
  <c r="L1298" i="9"/>
  <c r="P1298" i="9" s="1"/>
  <c r="R1298" i="9" s="1"/>
  <c r="P1291" i="9"/>
  <c r="L1290" i="9"/>
  <c r="P1290" i="9" s="1"/>
  <c r="R1290" i="9" s="1"/>
  <c r="P1283" i="9"/>
  <c r="L1282" i="9"/>
  <c r="P1282" i="9" s="1"/>
  <c r="R1282" i="9" s="1"/>
  <c r="P1275" i="9"/>
  <c r="L1274" i="9"/>
  <c r="P1274" i="9" s="1"/>
  <c r="R1274" i="9" s="1"/>
  <c r="P1267" i="9"/>
  <c r="L1266" i="9"/>
  <c r="P1266" i="9" s="1"/>
  <c r="R1266" i="9" s="1"/>
  <c r="P1259" i="9"/>
  <c r="L1258" i="9"/>
  <c r="P1258" i="9" s="1"/>
  <c r="R1258" i="9" s="1"/>
  <c r="P1251" i="9"/>
  <c r="L1250" i="9"/>
  <c r="P1250" i="9" s="1"/>
  <c r="R1250" i="9" s="1"/>
  <c r="S1244" i="9"/>
  <c r="O1233" i="9"/>
  <c r="O1221" i="9"/>
  <c r="P1221" i="9"/>
  <c r="Q1221" i="9" s="1"/>
  <c r="L1215" i="9"/>
  <c r="P1215" i="9" s="1"/>
  <c r="R1215" i="9" s="1"/>
  <c r="N1215" i="9"/>
  <c r="O1347" i="9"/>
  <c r="O1339" i="9"/>
  <c r="O1331" i="9"/>
  <c r="O1323" i="9"/>
  <c r="O1315" i="9"/>
  <c r="O1307" i="9"/>
  <c r="O1299" i="9"/>
  <c r="O1291" i="9"/>
  <c r="O1283" i="9"/>
  <c r="O1275" i="9"/>
  <c r="O1267" i="9"/>
  <c r="O1259" i="9"/>
  <c r="O1251" i="9"/>
  <c r="P1240" i="9"/>
  <c r="R1240" i="9" s="1"/>
  <c r="P1229" i="9"/>
  <c r="R1229" i="9" s="1"/>
  <c r="O1216" i="9"/>
  <c r="O1019" i="9"/>
  <c r="L1019" i="9"/>
  <c r="P1019" i="9" s="1"/>
  <c r="S1019" i="9" s="1"/>
  <c r="N1019" i="9"/>
  <c r="R978" i="9"/>
  <c r="S978" i="9"/>
  <c r="Q978" i="9"/>
  <c r="Q962" i="9"/>
  <c r="P1361" i="9"/>
  <c r="P1353" i="9"/>
  <c r="P1345" i="9"/>
  <c r="P1337" i="9"/>
  <c r="P1329" i="9"/>
  <c r="P1321" i="9"/>
  <c r="P1313" i="9"/>
  <c r="Q1308" i="9"/>
  <c r="P1305" i="9"/>
  <c r="P1297" i="9"/>
  <c r="Q1297" i="9" s="1"/>
  <c r="P1289" i="9"/>
  <c r="Q1289" i="9" s="1"/>
  <c r="P1281" i="9"/>
  <c r="Q1281" i="9" s="1"/>
  <c r="P1273" i="9"/>
  <c r="P1265" i="9"/>
  <c r="P1257" i="9"/>
  <c r="P1249" i="9"/>
  <c r="Q1244" i="9"/>
  <c r="L1235" i="9"/>
  <c r="P1235" i="9" s="1"/>
  <c r="Q1235" i="9" s="1"/>
  <c r="N1229" i="9"/>
  <c r="P1228" i="9"/>
  <c r="L1223" i="9"/>
  <c r="P1223" i="9" s="1"/>
  <c r="N1216" i="9"/>
  <c r="O1237" i="9"/>
  <c r="O1225" i="9"/>
  <c r="L1220" i="9"/>
  <c r="P1220" i="9" s="1"/>
  <c r="R1220" i="9" s="1"/>
  <c r="O1217" i="9"/>
  <c r="S1171" i="9"/>
  <c r="R1171" i="9"/>
  <c r="R1147" i="9"/>
  <c r="S1115" i="9"/>
  <c r="S1091" i="9"/>
  <c r="O1027" i="9"/>
  <c r="L1027" i="9"/>
  <c r="P1027" i="9" s="1"/>
  <c r="S1027" i="9" s="1"/>
  <c r="N1027" i="9"/>
  <c r="P1242" i="9"/>
  <c r="O1240" i="9"/>
  <c r="L1239" i="9"/>
  <c r="P1239" i="9" s="1"/>
  <c r="N1233" i="9"/>
  <c r="P1232" i="9"/>
  <c r="N1221" i="9"/>
  <c r="S1126" i="9"/>
  <c r="R1034" i="9"/>
  <c r="L1212" i="9"/>
  <c r="P1212" i="9" s="1"/>
  <c r="N1207" i="9"/>
  <c r="L1204" i="9"/>
  <c r="P1204" i="9" s="1"/>
  <c r="Q1204" i="9" s="1"/>
  <c r="N1199" i="9"/>
  <c r="L1196" i="9"/>
  <c r="P1196" i="9" s="1"/>
  <c r="N1191" i="9"/>
  <c r="L1188" i="9"/>
  <c r="P1188" i="9" s="1"/>
  <c r="N1183" i="9"/>
  <c r="L1180" i="9"/>
  <c r="P1180" i="9" s="1"/>
  <c r="Q1180" i="9" s="1"/>
  <c r="N1175" i="9"/>
  <c r="L1172" i="9"/>
  <c r="P1172" i="9" s="1"/>
  <c r="N1167" i="9"/>
  <c r="L1164" i="9"/>
  <c r="P1164" i="9" s="1"/>
  <c r="N1159" i="9"/>
  <c r="L1156" i="9"/>
  <c r="N1151" i="9"/>
  <c r="L1148" i="9"/>
  <c r="P1148" i="9" s="1"/>
  <c r="N1143" i="9"/>
  <c r="L1140" i="9"/>
  <c r="P1140" i="9" s="1"/>
  <c r="Q1140" i="9" s="1"/>
  <c r="N1135" i="9"/>
  <c r="L1132" i="9"/>
  <c r="P1132" i="9" s="1"/>
  <c r="N1127" i="9"/>
  <c r="L1124" i="9"/>
  <c r="P1124" i="9" s="1"/>
  <c r="N1119" i="9"/>
  <c r="L1116" i="9"/>
  <c r="P1116" i="9" s="1"/>
  <c r="Q1116" i="9" s="1"/>
  <c r="N1111" i="9"/>
  <c r="L1108" i="9"/>
  <c r="P1108" i="9" s="1"/>
  <c r="N1103" i="9"/>
  <c r="L1100" i="9"/>
  <c r="P1100" i="9" s="1"/>
  <c r="N1095" i="9"/>
  <c r="L1092" i="9"/>
  <c r="P1092" i="9" s="1"/>
  <c r="Q1092" i="9" s="1"/>
  <c r="N1087" i="9"/>
  <c r="L1084" i="9"/>
  <c r="P1084" i="9" s="1"/>
  <c r="N1079" i="9"/>
  <c r="L1076" i="9"/>
  <c r="P1076" i="9" s="1"/>
  <c r="Q1076" i="9" s="1"/>
  <c r="N1071" i="9"/>
  <c r="L1068" i="9"/>
  <c r="P1068" i="9" s="1"/>
  <c r="N1062" i="9"/>
  <c r="P1046" i="9"/>
  <c r="Q1046" i="9" s="1"/>
  <c r="P1038" i="9"/>
  <c r="Q1038" i="9" s="1"/>
  <c r="P1030" i="9"/>
  <c r="Q1030" i="9" s="1"/>
  <c r="P1022" i="9"/>
  <c r="Q1022" i="9" s="1"/>
  <c r="P1014" i="9"/>
  <c r="Q1014" i="9" s="1"/>
  <c r="P998" i="9"/>
  <c r="Q998" i="9" s="1"/>
  <c r="L997" i="9"/>
  <c r="P997" i="9" s="1"/>
  <c r="N997" i="9"/>
  <c r="O997" i="9"/>
  <c r="P982" i="9"/>
  <c r="Q982" i="9" s="1"/>
  <c r="L981" i="9"/>
  <c r="P981" i="9" s="1"/>
  <c r="R981" i="9" s="1"/>
  <c r="N981" i="9"/>
  <c r="O981" i="9"/>
  <c r="P966" i="9"/>
  <c r="Q966" i="9" s="1"/>
  <c r="L965" i="9"/>
  <c r="P965" i="9" s="1"/>
  <c r="N965" i="9"/>
  <c r="O965" i="9"/>
  <c r="P950" i="9"/>
  <c r="L949" i="9"/>
  <c r="P949" i="9" s="1"/>
  <c r="R949" i="9" s="1"/>
  <c r="N949" i="9"/>
  <c r="O949" i="9"/>
  <c r="P934" i="9"/>
  <c r="Q934" i="9" s="1"/>
  <c r="L933" i="9"/>
  <c r="P933" i="9" s="1"/>
  <c r="N933" i="9"/>
  <c r="O933" i="9"/>
  <c r="P1208" i="9"/>
  <c r="Q1208" i="9" s="1"/>
  <c r="L1207" i="9"/>
  <c r="P1207" i="9" s="1"/>
  <c r="R1207" i="9" s="1"/>
  <c r="O1205" i="9"/>
  <c r="P1200" i="9"/>
  <c r="L1199" i="9"/>
  <c r="P1199" i="9" s="1"/>
  <c r="R1199" i="9" s="1"/>
  <c r="O1197" i="9"/>
  <c r="P1192" i="9"/>
  <c r="Q1192" i="9" s="1"/>
  <c r="L1191" i="9"/>
  <c r="P1191" i="9" s="1"/>
  <c r="R1191" i="9" s="1"/>
  <c r="O1189" i="9"/>
  <c r="P1184" i="9"/>
  <c r="L1183" i="9"/>
  <c r="P1183" i="9" s="1"/>
  <c r="R1183" i="9" s="1"/>
  <c r="O1181" i="9"/>
  <c r="P1176" i="9"/>
  <c r="Q1176" i="9" s="1"/>
  <c r="L1175" i="9"/>
  <c r="P1175" i="9" s="1"/>
  <c r="R1175" i="9" s="1"/>
  <c r="O1173" i="9"/>
  <c r="Q1171" i="9"/>
  <c r="P1168" i="9"/>
  <c r="L1167" i="9"/>
  <c r="P1167" i="9" s="1"/>
  <c r="R1167" i="9" s="1"/>
  <c r="O1165" i="9"/>
  <c r="P1160" i="9"/>
  <c r="Q1160" i="9" s="1"/>
  <c r="L1159" i="9"/>
  <c r="P1159" i="9" s="1"/>
  <c r="R1159" i="9" s="1"/>
  <c r="O1157" i="9"/>
  <c r="P1152" i="9"/>
  <c r="L1151" i="9"/>
  <c r="P1151" i="9" s="1"/>
  <c r="R1151" i="9" s="1"/>
  <c r="O1149" i="9"/>
  <c r="P1144" i="9"/>
  <c r="Q1144" i="9" s="1"/>
  <c r="L1143" i="9"/>
  <c r="P1143" i="9" s="1"/>
  <c r="R1143" i="9" s="1"/>
  <c r="O1141" i="9"/>
  <c r="Q1139" i="9"/>
  <c r="P1136" i="9"/>
  <c r="L1135" i="9"/>
  <c r="P1135" i="9" s="1"/>
  <c r="R1135" i="9" s="1"/>
  <c r="O1133" i="9"/>
  <c r="P1128" i="9"/>
  <c r="Q1128" i="9" s="1"/>
  <c r="L1127" i="9"/>
  <c r="P1127" i="9" s="1"/>
  <c r="R1127" i="9" s="1"/>
  <c r="O1125" i="9"/>
  <c r="P1120" i="9"/>
  <c r="L1119" i="9"/>
  <c r="P1119" i="9" s="1"/>
  <c r="R1119" i="9" s="1"/>
  <c r="O1117" i="9"/>
  <c r="P1112" i="9"/>
  <c r="Q1112" i="9" s="1"/>
  <c r="L1111" i="9"/>
  <c r="P1111" i="9" s="1"/>
  <c r="R1111" i="9" s="1"/>
  <c r="O1109" i="9"/>
  <c r="P1104" i="9"/>
  <c r="L1103" i="9"/>
  <c r="P1103" i="9" s="1"/>
  <c r="R1103" i="9" s="1"/>
  <c r="O1101" i="9"/>
  <c r="Q1099" i="9"/>
  <c r="P1096" i="9"/>
  <c r="Q1096" i="9" s="1"/>
  <c r="L1095" i="9"/>
  <c r="P1095" i="9" s="1"/>
  <c r="Q1095" i="9" s="1"/>
  <c r="O1093" i="9"/>
  <c r="P1088" i="9"/>
  <c r="L1087" i="9"/>
  <c r="P1087" i="9" s="1"/>
  <c r="Q1087" i="9" s="1"/>
  <c r="O1085" i="9"/>
  <c r="P1080" i="9"/>
  <c r="Q1080" i="9" s="1"/>
  <c r="L1079" i="9"/>
  <c r="P1079" i="9" s="1"/>
  <c r="Q1079" i="9" s="1"/>
  <c r="O1077" i="9"/>
  <c r="P1072" i="9"/>
  <c r="L1071" i="9"/>
  <c r="P1071" i="9" s="1"/>
  <c r="O1069" i="9"/>
  <c r="O1064" i="9"/>
  <c r="N1056" i="9"/>
  <c r="O1056" i="9"/>
  <c r="P1056" i="9"/>
  <c r="O1051" i="9"/>
  <c r="L1051" i="9"/>
  <c r="P1051" i="9" s="1"/>
  <c r="P1049" i="9"/>
  <c r="L1045" i="9"/>
  <c r="P1045" i="9" s="1"/>
  <c r="N1045" i="9"/>
  <c r="O1045" i="9"/>
  <c r="P1041" i="9"/>
  <c r="Q1041" i="9" s="1"/>
  <c r="L1037" i="9"/>
  <c r="P1037" i="9" s="1"/>
  <c r="N1037" i="9"/>
  <c r="O1037" i="9"/>
  <c r="P1033" i="9"/>
  <c r="Q1033" i="9" s="1"/>
  <c r="L1029" i="9"/>
  <c r="P1029" i="9" s="1"/>
  <c r="N1029" i="9"/>
  <c r="O1029" i="9"/>
  <c r="L1021" i="9"/>
  <c r="P1021" i="9" s="1"/>
  <c r="S1021" i="9" s="1"/>
  <c r="N1021" i="9"/>
  <c r="O1021" i="9"/>
  <c r="L1013" i="9"/>
  <c r="P1013" i="9" s="1"/>
  <c r="S1013" i="9" s="1"/>
  <c r="N1013" i="9"/>
  <c r="O1013" i="9"/>
  <c r="N910" i="9"/>
  <c r="O910" i="9"/>
  <c r="L910" i="9"/>
  <c r="P910" i="9" s="1"/>
  <c r="S910" i="9" s="1"/>
  <c r="L899" i="9"/>
  <c r="P899" i="9" s="1"/>
  <c r="Q899" i="9" s="1"/>
  <c r="O899" i="9"/>
  <c r="N899" i="9"/>
  <c r="N1208" i="9"/>
  <c r="L1205" i="9"/>
  <c r="P1205" i="9" s="1"/>
  <c r="S1205" i="9" s="1"/>
  <c r="N1200" i="9"/>
  <c r="L1197" i="9"/>
  <c r="P1197" i="9" s="1"/>
  <c r="N1192" i="9"/>
  <c r="L1189" i="9"/>
  <c r="P1189" i="9" s="1"/>
  <c r="N1184" i="9"/>
  <c r="L1181" i="9"/>
  <c r="P1181" i="9" s="1"/>
  <c r="S1181" i="9" s="1"/>
  <c r="N1176" i="9"/>
  <c r="L1173" i="9"/>
  <c r="P1173" i="9" s="1"/>
  <c r="N1168" i="9"/>
  <c r="L1165" i="9"/>
  <c r="P1165" i="9" s="1"/>
  <c r="N1160" i="9"/>
  <c r="L1157" i="9"/>
  <c r="P1157" i="9" s="1"/>
  <c r="S1157" i="9" s="1"/>
  <c r="N1152" i="9"/>
  <c r="L1149" i="9"/>
  <c r="P1149" i="9" s="1"/>
  <c r="N1144" i="9"/>
  <c r="L1141" i="9"/>
  <c r="P1141" i="9" s="1"/>
  <c r="N1136" i="9"/>
  <c r="L1133" i="9"/>
  <c r="P1133" i="9" s="1"/>
  <c r="N1128" i="9"/>
  <c r="L1125" i="9"/>
  <c r="P1125" i="9" s="1"/>
  <c r="N1120" i="9"/>
  <c r="L1117" i="9"/>
  <c r="P1117" i="9" s="1"/>
  <c r="N1112" i="9"/>
  <c r="L1109" i="9"/>
  <c r="P1109" i="9" s="1"/>
  <c r="N1104" i="9"/>
  <c r="L1101" i="9"/>
  <c r="P1101" i="9" s="1"/>
  <c r="N1096" i="9"/>
  <c r="L1093" i="9"/>
  <c r="P1093" i="9" s="1"/>
  <c r="S1093" i="9" s="1"/>
  <c r="N1088" i="9"/>
  <c r="L1085" i="9"/>
  <c r="P1085" i="9" s="1"/>
  <c r="N1080" i="9"/>
  <c r="L1077" i="9"/>
  <c r="P1077" i="9" s="1"/>
  <c r="S1077" i="9" s="1"/>
  <c r="N1072" i="9"/>
  <c r="L1069" i="9"/>
  <c r="P1069" i="9" s="1"/>
  <c r="O1059" i="9"/>
  <c r="L1059" i="9"/>
  <c r="P1059" i="9" s="1"/>
  <c r="L1055" i="9"/>
  <c r="P1055" i="9" s="1"/>
  <c r="R1055" i="9" s="1"/>
  <c r="N992" i="9"/>
  <c r="O992" i="9"/>
  <c r="L992" i="9"/>
  <c r="P992" i="9" s="1"/>
  <c r="R992" i="9" s="1"/>
  <c r="N976" i="9"/>
  <c r="O976" i="9"/>
  <c r="L976" i="9"/>
  <c r="P976" i="9" s="1"/>
  <c r="Q976" i="9" s="1"/>
  <c r="N960" i="9"/>
  <c r="O960" i="9"/>
  <c r="L960" i="9"/>
  <c r="P960" i="9" s="1"/>
  <c r="S960" i="9" s="1"/>
  <c r="N944" i="9"/>
  <c r="O944" i="9"/>
  <c r="L944" i="9"/>
  <c r="P944" i="9" s="1"/>
  <c r="Q944" i="9" s="1"/>
  <c r="N928" i="9"/>
  <c r="O928" i="9"/>
  <c r="L928" i="9"/>
  <c r="P928" i="9" s="1"/>
  <c r="P1062" i="9"/>
  <c r="R1062" i="9" s="1"/>
  <c r="N1008" i="9"/>
  <c r="O1008" i="9"/>
  <c r="L1008" i="9"/>
  <c r="P1008" i="9" s="1"/>
  <c r="P990" i="9"/>
  <c r="Q990" i="9" s="1"/>
  <c r="L989" i="9"/>
  <c r="P989" i="9" s="1"/>
  <c r="N989" i="9"/>
  <c r="O989" i="9"/>
  <c r="P974" i="9"/>
  <c r="Q974" i="9" s="1"/>
  <c r="L973" i="9"/>
  <c r="P973" i="9" s="1"/>
  <c r="N973" i="9"/>
  <c r="O973" i="9"/>
  <c r="P958" i="9"/>
  <c r="Q958" i="9" s="1"/>
  <c r="L957" i="9"/>
  <c r="P957" i="9" s="1"/>
  <c r="Q957" i="9" s="1"/>
  <c r="N957" i="9"/>
  <c r="O957" i="9"/>
  <c r="P942" i="9"/>
  <c r="Q942" i="9" s="1"/>
  <c r="L941" i="9"/>
  <c r="N941" i="9"/>
  <c r="O941" i="9"/>
  <c r="P941" i="9"/>
  <c r="R941" i="9" s="1"/>
  <c r="P926" i="9"/>
  <c r="L925" i="9"/>
  <c r="P925" i="9" s="1"/>
  <c r="Q925" i="9" s="1"/>
  <c r="N925" i="9"/>
  <c r="O925" i="9"/>
  <c r="P1054" i="9"/>
  <c r="Q1054" i="9" s="1"/>
  <c r="N1048" i="9"/>
  <c r="O1048" i="9"/>
  <c r="L1048" i="9"/>
  <c r="P1048" i="9" s="1"/>
  <c r="N1040" i="9"/>
  <c r="O1040" i="9"/>
  <c r="L1040" i="9"/>
  <c r="P1040" i="9" s="1"/>
  <c r="N1032" i="9"/>
  <c r="O1032" i="9"/>
  <c r="L1032" i="9"/>
  <c r="P1032" i="9" s="1"/>
  <c r="P1006" i="9"/>
  <c r="Q1006" i="9" s="1"/>
  <c r="L1005" i="9"/>
  <c r="P1005" i="9" s="1"/>
  <c r="N1005" i="9"/>
  <c r="O1005" i="9"/>
  <c r="L1053" i="9"/>
  <c r="P1053" i="9" s="1"/>
  <c r="N1053" i="9"/>
  <c r="O1053" i="9"/>
  <c r="N1024" i="9"/>
  <c r="O1024" i="9"/>
  <c r="L1024" i="9"/>
  <c r="P1024" i="9" s="1"/>
  <c r="N1016" i="9"/>
  <c r="O1016" i="9"/>
  <c r="L1016" i="9"/>
  <c r="P1016" i="9" s="1"/>
  <c r="L742" i="9"/>
  <c r="P742" i="9" s="1"/>
  <c r="Q742" i="9" s="1"/>
  <c r="N742" i="9"/>
  <c r="O742" i="9"/>
  <c r="L736" i="9"/>
  <c r="P736" i="9" s="1"/>
  <c r="N736" i="9"/>
  <c r="O736" i="9"/>
  <c r="L1061" i="9"/>
  <c r="P1061" i="9" s="1"/>
  <c r="N1061" i="9"/>
  <c r="N1000" i="9"/>
  <c r="O1000" i="9"/>
  <c r="L1000" i="9"/>
  <c r="P1000" i="9" s="1"/>
  <c r="N984" i="9"/>
  <c r="O984" i="9"/>
  <c r="P984" i="9"/>
  <c r="Q984" i="9" s="1"/>
  <c r="L984" i="9"/>
  <c r="N968" i="9"/>
  <c r="O968" i="9"/>
  <c r="L968" i="9"/>
  <c r="P968" i="9" s="1"/>
  <c r="N952" i="9"/>
  <c r="O952" i="9"/>
  <c r="L952" i="9"/>
  <c r="P952" i="9" s="1"/>
  <c r="N936" i="9"/>
  <c r="O936" i="9"/>
  <c r="L936" i="9"/>
  <c r="P936" i="9" s="1"/>
  <c r="O920" i="9"/>
  <c r="L920" i="9"/>
  <c r="P920" i="9" s="1"/>
  <c r="N920" i="9"/>
  <c r="N918" i="9"/>
  <c r="O918" i="9"/>
  <c r="L918" i="9"/>
  <c r="P918" i="9" s="1"/>
  <c r="N916" i="9"/>
  <c r="O916" i="9"/>
  <c r="L916" i="9"/>
  <c r="P916" i="9" s="1"/>
  <c r="N1011" i="9"/>
  <c r="N1003" i="9"/>
  <c r="N995" i="9"/>
  <c r="N987" i="9"/>
  <c r="N979" i="9"/>
  <c r="N971" i="9"/>
  <c r="N963" i="9"/>
  <c r="N955" i="9"/>
  <c r="N947" i="9"/>
  <c r="N939" i="9"/>
  <c r="N931" i="9"/>
  <c r="N923" i="9"/>
  <c r="N902" i="9"/>
  <c r="L902" i="9"/>
  <c r="P902" i="9" s="1"/>
  <c r="N894" i="9"/>
  <c r="O894" i="9"/>
  <c r="L894" i="9"/>
  <c r="P894" i="9" s="1"/>
  <c r="L891" i="9"/>
  <c r="P891" i="9" s="1"/>
  <c r="N891" i="9"/>
  <c r="O891" i="9"/>
  <c r="N878" i="9"/>
  <c r="O878" i="9"/>
  <c r="L878" i="9"/>
  <c r="P878" i="9" s="1"/>
  <c r="S878" i="9" s="1"/>
  <c r="L875" i="9"/>
  <c r="P875" i="9" s="1"/>
  <c r="N875" i="9"/>
  <c r="O875" i="9"/>
  <c r="N862" i="9"/>
  <c r="O862" i="9"/>
  <c r="P862" i="9"/>
  <c r="S862" i="9" s="1"/>
  <c r="L862" i="9"/>
  <c r="L859" i="9"/>
  <c r="P859" i="9" s="1"/>
  <c r="Q859" i="9" s="1"/>
  <c r="N859" i="9"/>
  <c r="O859" i="9"/>
  <c r="R857" i="9"/>
  <c r="N846" i="9"/>
  <c r="O846" i="9"/>
  <c r="L846" i="9"/>
  <c r="P846" i="9" s="1"/>
  <c r="L843" i="9"/>
  <c r="P843" i="9" s="1"/>
  <c r="R843" i="9" s="1"/>
  <c r="N843" i="9"/>
  <c r="O843" i="9"/>
  <c r="N830" i="9"/>
  <c r="O830" i="9"/>
  <c r="L830" i="9"/>
  <c r="P830" i="9" s="1"/>
  <c r="L827" i="9"/>
  <c r="P827" i="9" s="1"/>
  <c r="N827" i="9"/>
  <c r="O827" i="9"/>
  <c r="N814" i="9"/>
  <c r="O814" i="9"/>
  <c r="L814" i="9"/>
  <c r="P814" i="9" s="1"/>
  <c r="Q814" i="9" s="1"/>
  <c r="P812" i="9"/>
  <c r="S812" i="9" s="1"/>
  <c r="L811" i="9"/>
  <c r="P811" i="9" s="1"/>
  <c r="S811" i="9" s="1"/>
  <c r="N811" i="9"/>
  <c r="O811" i="9"/>
  <c r="N798" i="9"/>
  <c r="O798" i="9"/>
  <c r="L798" i="9"/>
  <c r="P798" i="9" s="1"/>
  <c r="P796" i="9"/>
  <c r="S796" i="9" s="1"/>
  <c r="L795" i="9"/>
  <c r="P795" i="9" s="1"/>
  <c r="N795" i="9"/>
  <c r="O795" i="9"/>
  <c r="N782" i="9"/>
  <c r="O782" i="9"/>
  <c r="L782" i="9"/>
  <c r="P782" i="9" s="1"/>
  <c r="Q782" i="9" s="1"/>
  <c r="L779" i="9"/>
  <c r="P779" i="9" s="1"/>
  <c r="S779" i="9" s="1"/>
  <c r="N779" i="9"/>
  <c r="O779" i="9"/>
  <c r="L734" i="9"/>
  <c r="P734" i="9" s="1"/>
  <c r="N734" i="9"/>
  <c r="O734" i="9"/>
  <c r="N551" i="9"/>
  <c r="O551" i="9"/>
  <c r="L551" i="9"/>
  <c r="P551" i="9" s="1"/>
  <c r="R551" i="9" s="1"/>
  <c r="N1022" i="9"/>
  <c r="N1014" i="9"/>
  <c r="L1011" i="9"/>
  <c r="P1011" i="9" s="1"/>
  <c r="Q1011" i="9" s="1"/>
  <c r="N1006" i="9"/>
  <c r="L1003" i="9"/>
  <c r="P1003" i="9" s="1"/>
  <c r="N998" i="9"/>
  <c r="L995" i="9"/>
  <c r="N990" i="9"/>
  <c r="L987" i="9"/>
  <c r="N982" i="9"/>
  <c r="L979" i="9"/>
  <c r="N974" i="9"/>
  <c r="L971" i="9"/>
  <c r="P971" i="9" s="1"/>
  <c r="Q971" i="9" s="1"/>
  <c r="N966" i="9"/>
  <c r="L963" i="9"/>
  <c r="P963" i="9" s="1"/>
  <c r="Q963" i="9" s="1"/>
  <c r="N958" i="9"/>
  <c r="L955" i="9"/>
  <c r="P955" i="9" s="1"/>
  <c r="N950" i="9"/>
  <c r="L947" i="9"/>
  <c r="P947" i="9" s="1"/>
  <c r="N942" i="9"/>
  <c r="L939" i="9"/>
  <c r="P939" i="9" s="1"/>
  <c r="Q939" i="9" s="1"/>
  <c r="N934" i="9"/>
  <c r="L931" i="9"/>
  <c r="N926" i="9"/>
  <c r="L923" i="9"/>
  <c r="P923" i="9" s="1"/>
  <c r="L914" i="9"/>
  <c r="P914" i="9" s="1"/>
  <c r="O911" i="9"/>
  <c r="P884" i="9"/>
  <c r="P759" i="9"/>
  <c r="R747" i="9"/>
  <c r="Q747" i="9"/>
  <c r="S747" i="9"/>
  <c r="S896" i="9"/>
  <c r="R848" i="9"/>
  <c r="S816" i="9"/>
  <c r="L909" i="9"/>
  <c r="P909" i="9" s="1"/>
  <c r="R909" i="9" s="1"/>
  <c r="N909" i="9"/>
  <c r="N886" i="9"/>
  <c r="O886" i="9"/>
  <c r="L886" i="9"/>
  <c r="P886" i="9" s="1"/>
  <c r="L883" i="9"/>
  <c r="P883" i="9" s="1"/>
  <c r="N883" i="9"/>
  <c r="O883" i="9"/>
  <c r="N870" i="9"/>
  <c r="O870" i="9"/>
  <c r="L870" i="9"/>
  <c r="P870" i="9" s="1"/>
  <c r="P868" i="9"/>
  <c r="S868" i="9" s="1"/>
  <c r="L867" i="9"/>
  <c r="N867" i="9"/>
  <c r="O867" i="9"/>
  <c r="P867" i="9"/>
  <c r="N854" i="9"/>
  <c r="O854" i="9"/>
  <c r="L854" i="9"/>
  <c r="P854" i="9" s="1"/>
  <c r="S854" i="9" s="1"/>
  <c r="P852" i="9"/>
  <c r="S852" i="9" s="1"/>
  <c r="L851" i="9"/>
  <c r="P851" i="9" s="1"/>
  <c r="R851" i="9" s="1"/>
  <c r="N851" i="9"/>
  <c r="O851" i="9"/>
  <c r="N838" i="9"/>
  <c r="O838" i="9"/>
  <c r="L838" i="9"/>
  <c r="P838" i="9" s="1"/>
  <c r="P836" i="9"/>
  <c r="S836" i="9" s="1"/>
  <c r="L835" i="9"/>
  <c r="P835" i="9" s="1"/>
  <c r="N835" i="9"/>
  <c r="O835" i="9"/>
  <c r="N822" i="9"/>
  <c r="O822" i="9"/>
  <c r="L822" i="9"/>
  <c r="P822" i="9" s="1"/>
  <c r="R822" i="9" s="1"/>
  <c r="P820" i="9"/>
  <c r="S820" i="9" s="1"/>
  <c r="L819" i="9"/>
  <c r="P819" i="9" s="1"/>
  <c r="S819" i="9" s="1"/>
  <c r="N819" i="9"/>
  <c r="O819" i="9"/>
  <c r="Q817" i="9"/>
  <c r="R817" i="9"/>
  <c r="N806" i="9"/>
  <c r="O806" i="9"/>
  <c r="L806" i="9"/>
  <c r="P806" i="9" s="1"/>
  <c r="P804" i="9"/>
  <c r="L803" i="9"/>
  <c r="P803" i="9" s="1"/>
  <c r="N803" i="9"/>
  <c r="O803" i="9"/>
  <c r="N790" i="9"/>
  <c r="O790" i="9"/>
  <c r="L790" i="9"/>
  <c r="P790" i="9" s="1"/>
  <c r="L787" i="9"/>
  <c r="P787" i="9" s="1"/>
  <c r="N787" i="9"/>
  <c r="O787" i="9"/>
  <c r="L760" i="9"/>
  <c r="P760" i="9" s="1"/>
  <c r="O760" i="9"/>
  <c r="N760" i="9"/>
  <c r="O756" i="9"/>
  <c r="L756" i="9"/>
  <c r="P756" i="9" s="1"/>
  <c r="R756" i="9" s="1"/>
  <c r="N756" i="9"/>
  <c r="L750" i="9"/>
  <c r="P750" i="9" s="1"/>
  <c r="R750" i="9" s="1"/>
  <c r="N750" i="9"/>
  <c r="O750" i="9"/>
  <c r="L744" i="9"/>
  <c r="P744" i="9" s="1"/>
  <c r="N744" i="9"/>
  <c r="O744" i="9"/>
  <c r="L670" i="9"/>
  <c r="P670" i="9" s="1"/>
  <c r="Q670" i="9" s="1"/>
  <c r="N670" i="9"/>
  <c r="O670" i="9"/>
  <c r="N1058" i="9"/>
  <c r="N1050" i="9"/>
  <c r="L1047" i="9"/>
  <c r="P1047" i="9" s="1"/>
  <c r="R1047" i="9" s="1"/>
  <c r="N1042" i="9"/>
  <c r="L1039" i="9"/>
  <c r="P1039" i="9" s="1"/>
  <c r="R1039" i="9" s="1"/>
  <c r="N1034" i="9"/>
  <c r="L1031" i="9"/>
  <c r="P1031" i="9" s="1"/>
  <c r="L1023" i="9"/>
  <c r="P1023" i="9" s="1"/>
  <c r="R1023" i="9" s="1"/>
  <c r="L1015" i="9"/>
  <c r="P1015" i="9" s="1"/>
  <c r="R1015" i="9" s="1"/>
  <c r="L1007" i="9"/>
  <c r="P1007" i="9" s="1"/>
  <c r="R1007" i="9" s="1"/>
  <c r="N1002" i="9"/>
  <c r="L999" i="9"/>
  <c r="P999" i="9" s="1"/>
  <c r="R999" i="9" s="1"/>
  <c r="L991" i="9"/>
  <c r="P991" i="9" s="1"/>
  <c r="R991" i="9" s="1"/>
  <c r="L983" i="9"/>
  <c r="P983" i="9" s="1"/>
  <c r="R983" i="9" s="1"/>
  <c r="L975" i="9"/>
  <c r="P975" i="9" s="1"/>
  <c r="R975" i="9" s="1"/>
  <c r="L967" i="9"/>
  <c r="P967" i="9" s="1"/>
  <c r="R967" i="9" s="1"/>
  <c r="L959" i="9"/>
  <c r="P959" i="9" s="1"/>
  <c r="R959" i="9" s="1"/>
  <c r="L951" i="9"/>
  <c r="P951" i="9" s="1"/>
  <c r="L943" i="9"/>
  <c r="P943" i="9" s="1"/>
  <c r="R943" i="9" s="1"/>
  <c r="L935" i="9"/>
  <c r="P935" i="9" s="1"/>
  <c r="R935" i="9" s="1"/>
  <c r="L927" i="9"/>
  <c r="P927" i="9" s="1"/>
  <c r="R927" i="9" s="1"/>
  <c r="Q905" i="9"/>
  <c r="R905" i="9"/>
  <c r="O902" i="9"/>
  <c r="R731" i="9"/>
  <c r="Q731" i="9"/>
  <c r="S731" i="9"/>
  <c r="L686" i="9"/>
  <c r="P686" i="9" s="1"/>
  <c r="Q686" i="9" s="1"/>
  <c r="N686" i="9"/>
  <c r="O686" i="9"/>
  <c r="P995" i="9"/>
  <c r="Q995" i="9" s="1"/>
  <c r="P987" i="9"/>
  <c r="P979" i="9"/>
  <c r="P931" i="9"/>
  <c r="Q931" i="9" s="1"/>
  <c r="P915" i="9"/>
  <c r="S915" i="9" s="1"/>
  <c r="N914" i="9"/>
  <c r="L911" i="9"/>
  <c r="P911" i="9" s="1"/>
  <c r="R911" i="9" s="1"/>
  <c r="L907" i="9"/>
  <c r="P907" i="9" s="1"/>
  <c r="S907" i="9" s="1"/>
  <c r="O907" i="9"/>
  <c r="P900" i="9"/>
  <c r="S900" i="9" s="1"/>
  <c r="L752" i="9"/>
  <c r="P752" i="9" s="1"/>
  <c r="N752" i="9"/>
  <c r="O752" i="9"/>
  <c r="L718" i="9"/>
  <c r="P718" i="9" s="1"/>
  <c r="Q718" i="9" s="1"/>
  <c r="N718" i="9"/>
  <c r="O718" i="9"/>
  <c r="L702" i="9"/>
  <c r="P702" i="9" s="1"/>
  <c r="Q702" i="9" s="1"/>
  <c r="N702" i="9"/>
  <c r="O702" i="9"/>
  <c r="O903" i="9"/>
  <c r="P903" i="9"/>
  <c r="R903" i="9" s="1"/>
  <c r="R856" i="9"/>
  <c r="S856" i="9"/>
  <c r="R824" i="9"/>
  <c r="S824" i="9"/>
  <c r="N777" i="9"/>
  <c r="O777" i="9"/>
  <c r="L777" i="9"/>
  <c r="P777" i="9" s="1"/>
  <c r="Q774" i="9"/>
  <c r="R774" i="9"/>
  <c r="L772" i="9"/>
  <c r="P772" i="9" s="1"/>
  <c r="R772" i="9" s="1"/>
  <c r="O772" i="9"/>
  <c r="N772" i="9"/>
  <c r="P624" i="9"/>
  <c r="P895" i="9"/>
  <c r="R895" i="9" s="1"/>
  <c r="P887" i="9"/>
  <c r="Q887" i="9" s="1"/>
  <c r="P879" i="9"/>
  <c r="R879" i="9" s="1"/>
  <c r="P871" i="9"/>
  <c r="P863" i="9"/>
  <c r="R863" i="9" s="1"/>
  <c r="P855" i="9"/>
  <c r="R855" i="9" s="1"/>
  <c r="P847" i="9"/>
  <c r="R847" i="9" s="1"/>
  <c r="P839" i="9"/>
  <c r="R839" i="9" s="1"/>
  <c r="P831" i="9"/>
  <c r="R831" i="9" s="1"/>
  <c r="P823" i="9"/>
  <c r="P815" i="9"/>
  <c r="R815" i="9" s="1"/>
  <c r="P807" i="9"/>
  <c r="P799" i="9"/>
  <c r="R799" i="9" s="1"/>
  <c r="P791" i="9"/>
  <c r="R791" i="9" s="1"/>
  <c r="P783" i="9"/>
  <c r="S783" i="9" s="1"/>
  <c r="L768" i="9"/>
  <c r="P768" i="9" s="1"/>
  <c r="Q738" i="9"/>
  <c r="Q730" i="9"/>
  <c r="L728" i="9"/>
  <c r="P728" i="9" s="1"/>
  <c r="S728" i="9" s="1"/>
  <c r="N728" i="9"/>
  <c r="O728" i="9"/>
  <c r="Q714" i="9"/>
  <c r="L712" i="9"/>
  <c r="P712" i="9" s="1"/>
  <c r="Q712" i="9" s="1"/>
  <c r="N712" i="9"/>
  <c r="O712" i="9"/>
  <c r="L696" i="9"/>
  <c r="P696" i="9" s="1"/>
  <c r="Q696" i="9" s="1"/>
  <c r="N696" i="9"/>
  <c r="O696" i="9"/>
  <c r="Q682" i="9"/>
  <c r="L680" i="9"/>
  <c r="P680" i="9" s="1"/>
  <c r="R680" i="9" s="1"/>
  <c r="N680" i="9"/>
  <c r="O680" i="9"/>
  <c r="Q666" i="9"/>
  <c r="L664" i="9"/>
  <c r="P664" i="9" s="1"/>
  <c r="S664" i="9" s="1"/>
  <c r="N664" i="9"/>
  <c r="O664" i="9"/>
  <c r="Q561" i="9"/>
  <c r="L362" i="9"/>
  <c r="P362" i="9" s="1"/>
  <c r="Q362" i="9" s="1"/>
  <c r="N362" i="9"/>
  <c r="O362" i="9"/>
  <c r="N908" i="9"/>
  <c r="P906" i="9"/>
  <c r="N900" i="9"/>
  <c r="P898" i="9"/>
  <c r="O895" i="9"/>
  <c r="N892" i="9"/>
  <c r="P890" i="9"/>
  <c r="O887" i="9"/>
  <c r="N884" i="9"/>
  <c r="P882" i="9"/>
  <c r="O879" i="9"/>
  <c r="N876" i="9"/>
  <c r="P874" i="9"/>
  <c r="O871" i="9"/>
  <c r="N868" i="9"/>
  <c r="P866" i="9"/>
  <c r="O863" i="9"/>
  <c r="N860" i="9"/>
  <c r="P858" i="9"/>
  <c r="O855" i="9"/>
  <c r="N852" i="9"/>
  <c r="P850" i="9"/>
  <c r="O847" i="9"/>
  <c r="N844" i="9"/>
  <c r="P842" i="9"/>
  <c r="O839" i="9"/>
  <c r="N836" i="9"/>
  <c r="P834" i="9"/>
  <c r="O831" i="9"/>
  <c r="N828" i="9"/>
  <c r="P826" i="9"/>
  <c r="O823" i="9"/>
  <c r="N820" i="9"/>
  <c r="P818" i="9"/>
  <c r="O815" i="9"/>
  <c r="N812" i="9"/>
  <c r="P810" i="9"/>
  <c r="O807" i="9"/>
  <c r="N804" i="9"/>
  <c r="P802" i="9"/>
  <c r="O799" i="9"/>
  <c r="N796" i="9"/>
  <c r="P794" i="9"/>
  <c r="O791" i="9"/>
  <c r="N788" i="9"/>
  <c r="P786" i="9"/>
  <c r="O783" i="9"/>
  <c r="N780" i="9"/>
  <c r="P778" i="9"/>
  <c r="O770" i="9"/>
  <c r="O764" i="9"/>
  <c r="L764" i="9"/>
  <c r="P764" i="9" s="1"/>
  <c r="R764" i="9" s="1"/>
  <c r="N761" i="9"/>
  <c r="P761" i="9"/>
  <c r="Q761" i="9" s="1"/>
  <c r="N753" i="9"/>
  <c r="O753" i="9"/>
  <c r="P753" i="9"/>
  <c r="N745" i="9"/>
  <c r="O745" i="9"/>
  <c r="P745" i="9"/>
  <c r="Q745" i="9" s="1"/>
  <c r="N737" i="9"/>
  <c r="O737" i="9"/>
  <c r="P737" i="9"/>
  <c r="S677" i="9"/>
  <c r="L648" i="9"/>
  <c r="P648" i="9" s="1"/>
  <c r="N648" i="9"/>
  <c r="O648" i="9"/>
  <c r="L646" i="9"/>
  <c r="N646" i="9"/>
  <c r="O646" i="9"/>
  <c r="P646" i="9"/>
  <c r="R646" i="9" s="1"/>
  <c r="L630" i="9"/>
  <c r="P630" i="9" s="1"/>
  <c r="S630" i="9" s="1"/>
  <c r="N630" i="9"/>
  <c r="O630" i="9"/>
  <c r="N535" i="9"/>
  <c r="O535" i="9"/>
  <c r="L535" i="9"/>
  <c r="P535" i="9" s="1"/>
  <c r="N901" i="9"/>
  <c r="N893" i="9"/>
  <c r="N885" i="9"/>
  <c r="N877" i="9"/>
  <c r="N869" i="9"/>
  <c r="N861" i="9"/>
  <c r="N853" i="9"/>
  <c r="N845" i="9"/>
  <c r="N837" i="9"/>
  <c r="N829" i="9"/>
  <c r="N821" i="9"/>
  <c r="N813" i="9"/>
  <c r="N805" i="9"/>
  <c r="N797" i="9"/>
  <c r="N789" i="9"/>
  <c r="N781" i="9"/>
  <c r="O774" i="9"/>
  <c r="S774" i="9"/>
  <c r="N773" i="9"/>
  <c r="P770" i="9"/>
  <c r="O768" i="9"/>
  <c r="L766" i="9"/>
  <c r="P766" i="9" s="1"/>
  <c r="O766" i="9"/>
  <c r="R733" i="9"/>
  <c r="S733" i="9"/>
  <c r="L720" i="9"/>
  <c r="P720" i="9" s="1"/>
  <c r="R720" i="9" s="1"/>
  <c r="N720" i="9"/>
  <c r="O720" i="9"/>
  <c r="L704" i="9"/>
  <c r="P704" i="9" s="1"/>
  <c r="Q704" i="9" s="1"/>
  <c r="N704" i="9"/>
  <c r="O704" i="9"/>
  <c r="Q690" i="9"/>
  <c r="L688" i="9"/>
  <c r="P688" i="9" s="1"/>
  <c r="R688" i="9" s="1"/>
  <c r="N688" i="9"/>
  <c r="O688" i="9"/>
  <c r="L672" i="9"/>
  <c r="P672" i="9" s="1"/>
  <c r="N672" i="9"/>
  <c r="O672" i="9"/>
  <c r="L656" i="9"/>
  <c r="P656" i="9" s="1"/>
  <c r="R656" i="9" s="1"/>
  <c r="N656" i="9"/>
  <c r="O656" i="9"/>
  <c r="L654" i="9"/>
  <c r="P654" i="9" s="1"/>
  <c r="S654" i="9" s="1"/>
  <c r="N654" i="9"/>
  <c r="O654" i="9"/>
  <c r="L620" i="9"/>
  <c r="P620" i="9" s="1"/>
  <c r="Q620" i="9" s="1"/>
  <c r="N620" i="9"/>
  <c r="O620" i="9"/>
  <c r="L901" i="9"/>
  <c r="P901" i="9" s="1"/>
  <c r="L893" i="9"/>
  <c r="P893" i="9" s="1"/>
  <c r="S893" i="9" s="1"/>
  <c r="L885" i="9"/>
  <c r="P885" i="9" s="1"/>
  <c r="R885" i="9" s="1"/>
  <c r="L877" i="9"/>
  <c r="P877" i="9" s="1"/>
  <c r="R877" i="9" s="1"/>
  <c r="L869" i="9"/>
  <c r="P869" i="9" s="1"/>
  <c r="S869" i="9" s="1"/>
  <c r="L861" i="9"/>
  <c r="P861" i="9" s="1"/>
  <c r="L853" i="9"/>
  <c r="P853" i="9" s="1"/>
  <c r="R853" i="9" s="1"/>
  <c r="L845" i="9"/>
  <c r="P845" i="9" s="1"/>
  <c r="R845" i="9" s="1"/>
  <c r="L837" i="9"/>
  <c r="P837" i="9" s="1"/>
  <c r="L829" i="9"/>
  <c r="P829" i="9" s="1"/>
  <c r="L821" i="9"/>
  <c r="P821" i="9" s="1"/>
  <c r="R821" i="9" s="1"/>
  <c r="L813" i="9"/>
  <c r="P813" i="9" s="1"/>
  <c r="R813" i="9" s="1"/>
  <c r="L805" i="9"/>
  <c r="P805" i="9" s="1"/>
  <c r="L797" i="9"/>
  <c r="P797" i="9" s="1"/>
  <c r="L789" i="9"/>
  <c r="P789" i="9" s="1"/>
  <c r="R789" i="9" s="1"/>
  <c r="L781" i="9"/>
  <c r="P781" i="9" s="1"/>
  <c r="R781" i="9" s="1"/>
  <c r="L773" i="9"/>
  <c r="P773" i="9" s="1"/>
  <c r="P769" i="9"/>
  <c r="N768" i="9"/>
  <c r="N567" i="9"/>
  <c r="O567" i="9"/>
  <c r="L567" i="9"/>
  <c r="P567" i="9" s="1"/>
  <c r="R567" i="9" s="1"/>
  <c r="L776" i="9"/>
  <c r="P776" i="9" s="1"/>
  <c r="Q776" i="9" s="1"/>
  <c r="O762" i="9"/>
  <c r="L640" i="9"/>
  <c r="P640" i="9" s="1"/>
  <c r="R640" i="9" s="1"/>
  <c r="N640" i="9"/>
  <c r="O640" i="9"/>
  <c r="N583" i="9"/>
  <c r="O583" i="9"/>
  <c r="L583" i="9"/>
  <c r="P583" i="9" s="1"/>
  <c r="S545" i="9"/>
  <c r="L532" i="9"/>
  <c r="N532" i="9"/>
  <c r="O532" i="9"/>
  <c r="P532" i="9"/>
  <c r="Q532" i="9" s="1"/>
  <c r="N423" i="9"/>
  <c r="O423" i="9"/>
  <c r="L423" i="9"/>
  <c r="P423" i="9" s="1"/>
  <c r="P767" i="9"/>
  <c r="L758" i="9"/>
  <c r="P758" i="9" s="1"/>
  <c r="Q758" i="9" s="1"/>
  <c r="O758" i="9"/>
  <c r="L726" i="9"/>
  <c r="P726" i="9" s="1"/>
  <c r="N726" i="9"/>
  <c r="O726" i="9"/>
  <c r="L710" i="9"/>
  <c r="P710" i="9" s="1"/>
  <c r="Q710" i="9" s="1"/>
  <c r="N710" i="9"/>
  <c r="O710" i="9"/>
  <c r="L694" i="9"/>
  <c r="P694" i="9" s="1"/>
  <c r="R694" i="9" s="1"/>
  <c r="N694" i="9"/>
  <c r="O694" i="9"/>
  <c r="L678" i="9"/>
  <c r="P678" i="9" s="1"/>
  <c r="S678" i="9" s="1"/>
  <c r="N678" i="9"/>
  <c r="O678" i="9"/>
  <c r="L662" i="9"/>
  <c r="P662" i="9" s="1"/>
  <c r="S662" i="9" s="1"/>
  <c r="N662" i="9"/>
  <c r="O662" i="9"/>
  <c r="R658" i="9"/>
  <c r="N615" i="9"/>
  <c r="O615" i="9"/>
  <c r="L615" i="9"/>
  <c r="P615" i="9" s="1"/>
  <c r="R615" i="9" s="1"/>
  <c r="N599" i="9"/>
  <c r="O599" i="9"/>
  <c r="L599" i="9"/>
  <c r="P599" i="9" s="1"/>
  <c r="S599" i="9" s="1"/>
  <c r="O754" i="9"/>
  <c r="L748" i="9"/>
  <c r="P748" i="9" s="1"/>
  <c r="O746" i="9"/>
  <c r="L740" i="9"/>
  <c r="O738" i="9"/>
  <c r="L732" i="9"/>
  <c r="P732" i="9" s="1"/>
  <c r="Q732" i="9" s="1"/>
  <c r="O730" i="9"/>
  <c r="L724" i="9"/>
  <c r="P724" i="9" s="1"/>
  <c r="O722" i="9"/>
  <c r="L716" i="9"/>
  <c r="P716" i="9" s="1"/>
  <c r="O714" i="9"/>
  <c r="L708" i="9"/>
  <c r="O706" i="9"/>
  <c r="L700" i="9"/>
  <c r="P700" i="9" s="1"/>
  <c r="Q700" i="9" s="1"/>
  <c r="O698" i="9"/>
  <c r="L692" i="9"/>
  <c r="O690" i="9"/>
  <c r="L684" i="9"/>
  <c r="P684" i="9" s="1"/>
  <c r="O682" i="9"/>
  <c r="L676" i="9"/>
  <c r="P676" i="9" s="1"/>
  <c r="Q676" i="9" s="1"/>
  <c r="O674" i="9"/>
  <c r="L668" i="9"/>
  <c r="P668" i="9" s="1"/>
  <c r="Q668" i="9" s="1"/>
  <c r="O666" i="9"/>
  <c r="P661" i="9"/>
  <c r="S661" i="9" s="1"/>
  <c r="L660" i="9"/>
  <c r="O658" i="9"/>
  <c r="P653" i="9"/>
  <c r="S653" i="9" s="1"/>
  <c r="L652" i="9"/>
  <c r="O650" i="9"/>
  <c r="P645" i="9"/>
  <c r="S645" i="9" s="1"/>
  <c r="L644" i="9"/>
  <c r="P644" i="9" s="1"/>
  <c r="O642" i="9"/>
  <c r="L631" i="9"/>
  <c r="P627" i="9"/>
  <c r="S627" i="9" s="1"/>
  <c r="N519" i="9"/>
  <c r="O519" i="9"/>
  <c r="L519" i="9"/>
  <c r="P519" i="9" s="1"/>
  <c r="Q519" i="9" s="1"/>
  <c r="L516" i="9"/>
  <c r="P516" i="9" s="1"/>
  <c r="S516" i="9" s="1"/>
  <c r="N516" i="9"/>
  <c r="O516" i="9"/>
  <c r="N503" i="9"/>
  <c r="O503" i="9"/>
  <c r="L503" i="9"/>
  <c r="P503" i="9" s="1"/>
  <c r="L500" i="9"/>
  <c r="P500" i="9" s="1"/>
  <c r="N500" i="9"/>
  <c r="O500" i="9"/>
  <c r="N487" i="9"/>
  <c r="O487" i="9"/>
  <c r="L487" i="9"/>
  <c r="P487" i="9" s="1"/>
  <c r="Q487" i="9" s="1"/>
  <c r="L484" i="9"/>
  <c r="P484" i="9" s="1"/>
  <c r="S484" i="9" s="1"/>
  <c r="N484" i="9"/>
  <c r="O484" i="9"/>
  <c r="P477" i="9"/>
  <c r="Q477" i="9" s="1"/>
  <c r="N463" i="9"/>
  <c r="L463" i="9"/>
  <c r="P463" i="9" s="1"/>
  <c r="Q463" i="9" s="1"/>
  <c r="O463" i="9"/>
  <c r="N439" i="9"/>
  <c r="O439" i="9"/>
  <c r="L439" i="9"/>
  <c r="P439" i="9" s="1"/>
  <c r="L330" i="9"/>
  <c r="P330" i="9" s="1"/>
  <c r="S330" i="9" s="1"/>
  <c r="N330" i="9"/>
  <c r="O330" i="9"/>
  <c r="L298" i="9"/>
  <c r="P298" i="9" s="1"/>
  <c r="N298" i="9"/>
  <c r="O298" i="9"/>
  <c r="N629" i="9"/>
  <c r="O618" i="9"/>
  <c r="L618" i="9"/>
  <c r="P618" i="9" s="1"/>
  <c r="S618" i="9" s="1"/>
  <c r="N607" i="9"/>
  <c r="O607" i="9"/>
  <c r="L607" i="9"/>
  <c r="P607" i="9" s="1"/>
  <c r="S607" i="9" s="1"/>
  <c r="L596" i="9"/>
  <c r="P596" i="9" s="1"/>
  <c r="R596" i="9" s="1"/>
  <c r="N596" i="9"/>
  <c r="O596" i="9"/>
  <c r="L580" i="9"/>
  <c r="P580" i="9" s="1"/>
  <c r="N580" i="9"/>
  <c r="O580" i="9"/>
  <c r="L564" i="9"/>
  <c r="N564" i="9"/>
  <c r="O564" i="9"/>
  <c r="P564" i="9"/>
  <c r="Q564" i="9" s="1"/>
  <c r="L548" i="9"/>
  <c r="P548" i="9" s="1"/>
  <c r="Q548" i="9" s="1"/>
  <c r="N548" i="9"/>
  <c r="O548" i="9"/>
  <c r="R521" i="9"/>
  <c r="S521" i="9"/>
  <c r="N395" i="9"/>
  <c r="O395" i="9"/>
  <c r="L395" i="9"/>
  <c r="P395" i="9" s="1"/>
  <c r="Q395" i="9" s="1"/>
  <c r="L626" i="9"/>
  <c r="P626" i="9" s="1"/>
  <c r="S626" i="9" s="1"/>
  <c r="N623" i="9"/>
  <c r="O623" i="9"/>
  <c r="P623" i="9"/>
  <c r="Q623" i="9" s="1"/>
  <c r="L614" i="9"/>
  <c r="P614" i="9" s="1"/>
  <c r="R614" i="9" s="1"/>
  <c r="S601" i="9"/>
  <c r="N479" i="9"/>
  <c r="O479" i="9"/>
  <c r="L479" i="9"/>
  <c r="P479" i="9" s="1"/>
  <c r="R479" i="9" s="1"/>
  <c r="L476" i="9"/>
  <c r="P476" i="9" s="1"/>
  <c r="N476" i="9"/>
  <c r="O476" i="9"/>
  <c r="S414" i="9"/>
  <c r="S730" i="9"/>
  <c r="P729" i="9"/>
  <c r="Q729" i="9" s="1"/>
  <c r="P721" i="9"/>
  <c r="Q721" i="9" s="1"/>
  <c r="S714" i="9"/>
  <c r="P713" i="9"/>
  <c r="P705" i="9"/>
  <c r="Q705" i="9" s="1"/>
  <c r="P697" i="9"/>
  <c r="P689" i="9"/>
  <c r="S682" i="9"/>
  <c r="P673" i="9"/>
  <c r="Q673" i="9" s="1"/>
  <c r="S666" i="9"/>
  <c r="P665" i="9"/>
  <c r="Q665" i="9" s="1"/>
  <c r="P657" i="9"/>
  <c r="P649" i="9"/>
  <c r="P641" i="9"/>
  <c r="Q641" i="9" s="1"/>
  <c r="N638" i="9"/>
  <c r="N636" i="9"/>
  <c r="P635" i="9"/>
  <c r="O634" i="9"/>
  <c r="N527" i="9"/>
  <c r="O527" i="9"/>
  <c r="L527" i="9"/>
  <c r="P527" i="9" s="1"/>
  <c r="L524" i="9"/>
  <c r="N524" i="9"/>
  <c r="O524" i="9"/>
  <c r="P524" i="9"/>
  <c r="N511" i="9"/>
  <c r="O511" i="9"/>
  <c r="L511" i="9"/>
  <c r="P511" i="9" s="1"/>
  <c r="L508" i="9"/>
  <c r="P508" i="9" s="1"/>
  <c r="N508" i="9"/>
  <c r="O508" i="9"/>
  <c r="N495" i="9"/>
  <c r="O495" i="9"/>
  <c r="L495" i="9"/>
  <c r="P495" i="9" s="1"/>
  <c r="Q495" i="9" s="1"/>
  <c r="L492" i="9"/>
  <c r="P492" i="9" s="1"/>
  <c r="N492" i="9"/>
  <c r="O492" i="9"/>
  <c r="S430" i="9"/>
  <c r="Q430" i="9"/>
  <c r="R430" i="9"/>
  <c r="L314" i="9"/>
  <c r="P314" i="9" s="1"/>
  <c r="Q314" i="9" s="1"/>
  <c r="N314" i="9"/>
  <c r="O314" i="9"/>
  <c r="P740" i="9"/>
  <c r="O729" i="9"/>
  <c r="O721" i="9"/>
  <c r="O713" i="9"/>
  <c r="P708" i="9"/>
  <c r="Q708" i="9" s="1"/>
  <c r="O705" i="9"/>
  <c r="O697" i="9"/>
  <c r="P692" i="9"/>
  <c r="O689" i="9"/>
  <c r="O681" i="9"/>
  <c r="O673" i="9"/>
  <c r="O665" i="9"/>
  <c r="P660" i="9"/>
  <c r="O657" i="9"/>
  <c r="P652" i="9"/>
  <c r="O649" i="9"/>
  <c r="O641" i="9"/>
  <c r="P629" i="9"/>
  <c r="S629" i="9" s="1"/>
  <c r="N628" i="9"/>
  <c r="L622" i="9"/>
  <c r="P622" i="9" s="1"/>
  <c r="L612" i="9"/>
  <c r="P612" i="9" s="1"/>
  <c r="Q612" i="9" s="1"/>
  <c r="N612" i="9"/>
  <c r="O612" i="9"/>
  <c r="L604" i="9"/>
  <c r="P604" i="9" s="1"/>
  <c r="Q604" i="9" s="1"/>
  <c r="N604" i="9"/>
  <c r="O604" i="9"/>
  <c r="N591" i="9"/>
  <c r="O591" i="9"/>
  <c r="L591" i="9"/>
  <c r="P591" i="9" s="1"/>
  <c r="Q591" i="9" s="1"/>
  <c r="N575" i="9"/>
  <c r="O575" i="9"/>
  <c r="L575" i="9"/>
  <c r="P575" i="9" s="1"/>
  <c r="Q575" i="9" s="1"/>
  <c r="N559" i="9"/>
  <c r="O559" i="9"/>
  <c r="L559" i="9"/>
  <c r="P559" i="9" s="1"/>
  <c r="N543" i="9"/>
  <c r="O543" i="9"/>
  <c r="L543" i="9"/>
  <c r="P543" i="9" s="1"/>
  <c r="P517" i="9"/>
  <c r="Q517" i="9" s="1"/>
  <c r="P501" i="9"/>
  <c r="P485" i="9"/>
  <c r="Q485" i="9" s="1"/>
  <c r="P470" i="9"/>
  <c r="P465" i="9"/>
  <c r="Q465" i="9" s="1"/>
  <c r="P631" i="9"/>
  <c r="O629" i="9"/>
  <c r="O610" i="9"/>
  <c r="P610" i="9"/>
  <c r="Q610" i="9" s="1"/>
  <c r="L610" i="9"/>
  <c r="N610" i="9"/>
  <c r="P608" i="9"/>
  <c r="O602" i="9"/>
  <c r="L602" i="9"/>
  <c r="P602" i="9" s="1"/>
  <c r="Q602" i="9" s="1"/>
  <c r="N602" i="9"/>
  <c r="L588" i="9"/>
  <c r="P588" i="9" s="1"/>
  <c r="N588" i="9"/>
  <c r="O588" i="9"/>
  <c r="S584" i="9"/>
  <c r="L572" i="9"/>
  <c r="P572" i="9" s="1"/>
  <c r="S572" i="9" s="1"/>
  <c r="N572" i="9"/>
  <c r="O572" i="9"/>
  <c r="L556" i="9"/>
  <c r="P556" i="9" s="1"/>
  <c r="N556" i="9"/>
  <c r="O556" i="9"/>
  <c r="L540" i="9"/>
  <c r="P540" i="9" s="1"/>
  <c r="S540" i="9" s="1"/>
  <c r="N540" i="9"/>
  <c r="O540" i="9"/>
  <c r="P533" i="9"/>
  <c r="Q533" i="9" s="1"/>
  <c r="R529" i="9"/>
  <c r="S529" i="9"/>
  <c r="S446" i="9"/>
  <c r="Q446" i="9"/>
  <c r="R446" i="9"/>
  <c r="N407" i="9"/>
  <c r="O407" i="9"/>
  <c r="L407" i="9"/>
  <c r="P407" i="9" s="1"/>
  <c r="N594" i="9"/>
  <c r="N586" i="9"/>
  <c r="N578" i="9"/>
  <c r="N570" i="9"/>
  <c r="N562" i="9"/>
  <c r="N554" i="9"/>
  <c r="N546" i="9"/>
  <c r="N538" i="9"/>
  <c r="N530" i="9"/>
  <c r="O469" i="9"/>
  <c r="L460" i="9"/>
  <c r="P460" i="9" s="1"/>
  <c r="S460" i="9" s="1"/>
  <c r="O460" i="9"/>
  <c r="R454" i="9"/>
  <c r="L444" i="9"/>
  <c r="P444" i="9" s="1"/>
  <c r="R444" i="9" s="1"/>
  <c r="N444" i="9"/>
  <c r="O444" i="9"/>
  <c r="L428" i="9"/>
  <c r="P428" i="9" s="1"/>
  <c r="R428" i="9" s="1"/>
  <c r="N428" i="9"/>
  <c r="O428" i="9"/>
  <c r="L412" i="9"/>
  <c r="P412" i="9" s="1"/>
  <c r="R412" i="9" s="1"/>
  <c r="N412" i="9"/>
  <c r="O412" i="9"/>
  <c r="S364" i="9"/>
  <c r="R364" i="9"/>
  <c r="S356" i="9"/>
  <c r="Q356" i="9"/>
  <c r="R356" i="9"/>
  <c r="N621" i="9"/>
  <c r="P619" i="9"/>
  <c r="N613" i="9"/>
  <c r="P611" i="9"/>
  <c r="N605" i="9"/>
  <c r="P603" i="9"/>
  <c r="N597" i="9"/>
  <c r="P595" i="9"/>
  <c r="L594" i="9"/>
  <c r="N589" i="9"/>
  <c r="P587" i="9"/>
  <c r="S587" i="9" s="1"/>
  <c r="L586" i="9"/>
  <c r="P586" i="9" s="1"/>
  <c r="N581" i="9"/>
  <c r="P579" i="9"/>
  <c r="L578" i="9"/>
  <c r="P578" i="9" s="1"/>
  <c r="N573" i="9"/>
  <c r="P571" i="9"/>
  <c r="S571" i="9" s="1"/>
  <c r="L570" i="9"/>
  <c r="N565" i="9"/>
  <c r="P563" i="9"/>
  <c r="L562" i="9"/>
  <c r="P562" i="9" s="1"/>
  <c r="N557" i="9"/>
  <c r="P555" i="9"/>
  <c r="L554" i="9"/>
  <c r="P554" i="9" s="1"/>
  <c r="Q554" i="9" s="1"/>
  <c r="N549" i="9"/>
  <c r="P547" i="9"/>
  <c r="L546" i="9"/>
  <c r="P546" i="9" s="1"/>
  <c r="Q546" i="9" s="1"/>
  <c r="N541" i="9"/>
  <c r="P539" i="9"/>
  <c r="S539" i="9" s="1"/>
  <c r="L538" i="9"/>
  <c r="N533" i="9"/>
  <c r="P531" i="9"/>
  <c r="L530" i="9"/>
  <c r="N525" i="9"/>
  <c r="P523" i="9"/>
  <c r="L522" i="9"/>
  <c r="P522" i="9" s="1"/>
  <c r="N517" i="9"/>
  <c r="L514" i="9"/>
  <c r="P514" i="9" s="1"/>
  <c r="N509" i="9"/>
  <c r="L506" i="9"/>
  <c r="P506" i="9" s="1"/>
  <c r="Q506" i="9" s="1"/>
  <c r="N501" i="9"/>
  <c r="P499" i="9"/>
  <c r="L498" i="9"/>
  <c r="P498" i="9" s="1"/>
  <c r="N493" i="9"/>
  <c r="L490" i="9"/>
  <c r="P490" i="9" s="1"/>
  <c r="Q490" i="9" s="1"/>
  <c r="N485" i="9"/>
  <c r="P483" i="9"/>
  <c r="L482" i="9"/>
  <c r="P482" i="9" s="1"/>
  <c r="Q482" i="9" s="1"/>
  <c r="N477" i="9"/>
  <c r="P475" i="9"/>
  <c r="S475" i="9" s="1"/>
  <c r="L474" i="9"/>
  <c r="N534" i="9"/>
  <c r="N526" i="9"/>
  <c r="N518" i="9"/>
  <c r="N510" i="9"/>
  <c r="N502" i="9"/>
  <c r="N494" i="9"/>
  <c r="N486" i="9"/>
  <c r="N478" i="9"/>
  <c r="N469" i="9"/>
  <c r="P468" i="9"/>
  <c r="S468" i="9" s="1"/>
  <c r="N455" i="9"/>
  <c r="O455" i="9"/>
  <c r="L455" i="9"/>
  <c r="P455" i="9" s="1"/>
  <c r="R455" i="9" s="1"/>
  <c r="P437" i="9"/>
  <c r="S437" i="9" s="1"/>
  <c r="L436" i="9"/>
  <c r="P436" i="9" s="1"/>
  <c r="N436" i="9"/>
  <c r="O436" i="9"/>
  <c r="P421" i="9"/>
  <c r="L420" i="9"/>
  <c r="P420" i="9" s="1"/>
  <c r="R420" i="9" s="1"/>
  <c r="N420" i="9"/>
  <c r="O420" i="9"/>
  <c r="P405" i="9"/>
  <c r="S405" i="9" s="1"/>
  <c r="L404" i="9"/>
  <c r="P404" i="9" s="1"/>
  <c r="R404" i="9" s="1"/>
  <c r="N404" i="9"/>
  <c r="O404" i="9"/>
  <c r="O390" i="9"/>
  <c r="L390" i="9"/>
  <c r="P390" i="9" s="1"/>
  <c r="Q390" i="9" s="1"/>
  <c r="N390" i="9"/>
  <c r="L346" i="9"/>
  <c r="P346" i="9" s="1"/>
  <c r="R346" i="9" s="1"/>
  <c r="N346" i="9"/>
  <c r="O346" i="9"/>
  <c r="L606" i="9"/>
  <c r="P606" i="9" s="1"/>
  <c r="L598" i="9"/>
  <c r="P598" i="9" s="1"/>
  <c r="R598" i="9" s="1"/>
  <c r="L590" i="9"/>
  <c r="P590" i="9" s="1"/>
  <c r="L582" i="9"/>
  <c r="P582" i="9" s="1"/>
  <c r="R582" i="9" s="1"/>
  <c r="L574" i="9"/>
  <c r="P574" i="9" s="1"/>
  <c r="R574" i="9" s="1"/>
  <c r="L566" i="9"/>
  <c r="P566" i="9" s="1"/>
  <c r="R566" i="9" s="1"/>
  <c r="L558" i="9"/>
  <c r="P558" i="9" s="1"/>
  <c r="L550" i="9"/>
  <c r="P550" i="9" s="1"/>
  <c r="L542" i="9"/>
  <c r="P542" i="9" s="1"/>
  <c r="R542" i="9" s="1"/>
  <c r="L534" i="9"/>
  <c r="P534" i="9" s="1"/>
  <c r="R534" i="9" s="1"/>
  <c r="L526" i="9"/>
  <c r="P526" i="9" s="1"/>
  <c r="L518" i="9"/>
  <c r="P518" i="9" s="1"/>
  <c r="L510" i="9"/>
  <c r="P510" i="9" s="1"/>
  <c r="R510" i="9" s="1"/>
  <c r="L502" i="9"/>
  <c r="P502" i="9" s="1"/>
  <c r="R502" i="9" s="1"/>
  <c r="L494" i="9"/>
  <c r="P494" i="9" s="1"/>
  <c r="L486" i="9"/>
  <c r="P486" i="9" s="1"/>
  <c r="L478" i="9"/>
  <c r="P478" i="9" s="1"/>
  <c r="R478" i="9" s="1"/>
  <c r="P472" i="9"/>
  <c r="R472" i="9" s="1"/>
  <c r="L469" i="9"/>
  <c r="P469" i="9" s="1"/>
  <c r="Q469" i="9" s="1"/>
  <c r="O465" i="9"/>
  <c r="N460" i="9"/>
  <c r="P453" i="9"/>
  <c r="S453" i="9" s="1"/>
  <c r="L452" i="9"/>
  <c r="P452" i="9" s="1"/>
  <c r="N452" i="9"/>
  <c r="O452" i="9"/>
  <c r="N387" i="9"/>
  <c r="O387" i="9"/>
  <c r="L387" i="9"/>
  <c r="P387" i="9" s="1"/>
  <c r="P386" i="9"/>
  <c r="Q386" i="9" s="1"/>
  <c r="L384" i="9"/>
  <c r="P384" i="9" s="1"/>
  <c r="S384" i="9" s="1"/>
  <c r="N384" i="9"/>
  <c r="O384" i="9"/>
  <c r="N349" i="9"/>
  <c r="O349" i="9"/>
  <c r="L349" i="9"/>
  <c r="P349" i="9" s="1"/>
  <c r="R226" i="9"/>
  <c r="P594" i="9"/>
  <c r="P570" i="9"/>
  <c r="Q570" i="9" s="1"/>
  <c r="P538" i="9"/>
  <c r="Q538" i="9" s="1"/>
  <c r="P530" i="9"/>
  <c r="P474" i="9"/>
  <c r="Q474" i="9" s="1"/>
  <c r="N471" i="9"/>
  <c r="L464" i="9"/>
  <c r="P464" i="9" s="1"/>
  <c r="N431" i="9"/>
  <c r="O431" i="9"/>
  <c r="L431" i="9"/>
  <c r="P431" i="9" s="1"/>
  <c r="N415" i="9"/>
  <c r="O415" i="9"/>
  <c r="L415" i="9"/>
  <c r="P415" i="9" s="1"/>
  <c r="R406" i="9"/>
  <c r="N399" i="9"/>
  <c r="O399" i="9"/>
  <c r="L399" i="9"/>
  <c r="P399" i="9" s="1"/>
  <c r="L467" i="9"/>
  <c r="P467" i="9" s="1"/>
  <c r="S467" i="9" s="1"/>
  <c r="N447" i="9"/>
  <c r="O447" i="9"/>
  <c r="P447" i="9"/>
  <c r="L447" i="9"/>
  <c r="O461" i="9"/>
  <c r="P456" i="9"/>
  <c r="R456" i="9" s="1"/>
  <c r="O453" i="9"/>
  <c r="P448" i="9"/>
  <c r="R448" i="9" s="1"/>
  <c r="O445" i="9"/>
  <c r="P440" i="9"/>
  <c r="Q440" i="9" s="1"/>
  <c r="O437" i="9"/>
  <c r="P432" i="9"/>
  <c r="R432" i="9" s="1"/>
  <c r="O429" i="9"/>
  <c r="P424" i="9"/>
  <c r="O421" i="9"/>
  <c r="P416" i="9"/>
  <c r="R416" i="9" s="1"/>
  <c r="O413" i="9"/>
  <c r="P408" i="9"/>
  <c r="O405" i="9"/>
  <c r="P400" i="9"/>
  <c r="R400" i="9" s="1"/>
  <c r="O397" i="9"/>
  <c r="P394" i="9"/>
  <c r="R394" i="9" s="1"/>
  <c r="P385" i="9"/>
  <c r="R385" i="9" s="1"/>
  <c r="L377" i="9"/>
  <c r="P377" i="9" s="1"/>
  <c r="P371" i="9"/>
  <c r="R371" i="9" s="1"/>
  <c r="N371" i="9"/>
  <c r="O371" i="9"/>
  <c r="N235" i="9"/>
  <c r="O235" i="9"/>
  <c r="L235" i="9"/>
  <c r="P235" i="9" s="1"/>
  <c r="R213" i="9"/>
  <c r="S213" i="9"/>
  <c r="N461" i="9"/>
  <c r="O456" i="9"/>
  <c r="N453" i="9"/>
  <c r="O448" i="9"/>
  <c r="N445" i="9"/>
  <c r="O440" i="9"/>
  <c r="O432" i="9"/>
  <c r="O424" i="9"/>
  <c r="O416" i="9"/>
  <c r="O408" i="9"/>
  <c r="O400" i="9"/>
  <c r="P393" i="9"/>
  <c r="R391" i="9"/>
  <c r="P389" i="9"/>
  <c r="S389" i="9" s="1"/>
  <c r="O381" i="9"/>
  <c r="L381" i="9"/>
  <c r="P381" i="9" s="1"/>
  <c r="L370" i="9"/>
  <c r="P370" i="9" s="1"/>
  <c r="R370" i="9" s="1"/>
  <c r="N370" i="9"/>
  <c r="Q364" i="9"/>
  <c r="N363" i="9"/>
  <c r="O363" i="9"/>
  <c r="R334" i="9"/>
  <c r="N333" i="9"/>
  <c r="O333" i="9"/>
  <c r="L333" i="9"/>
  <c r="P333" i="9" s="1"/>
  <c r="R333" i="9" s="1"/>
  <c r="N317" i="9"/>
  <c r="O317" i="9"/>
  <c r="L317" i="9"/>
  <c r="P317" i="9" s="1"/>
  <c r="N301" i="9"/>
  <c r="O301" i="9"/>
  <c r="L301" i="9"/>
  <c r="P301" i="9" s="1"/>
  <c r="S292" i="9"/>
  <c r="Q292" i="9"/>
  <c r="R292" i="9"/>
  <c r="S266" i="9"/>
  <c r="R266" i="9"/>
  <c r="Q266" i="9"/>
  <c r="O457" i="9"/>
  <c r="O449" i="9"/>
  <c r="O441" i="9"/>
  <c r="O433" i="9"/>
  <c r="O425" i="9"/>
  <c r="O417" i="9"/>
  <c r="O409" i="9"/>
  <c r="O401" i="9"/>
  <c r="O393" i="9"/>
  <c r="L392" i="9"/>
  <c r="P392" i="9" s="1"/>
  <c r="N392" i="9"/>
  <c r="N393" i="9"/>
  <c r="N379" i="9"/>
  <c r="O379" i="9"/>
  <c r="N341" i="9"/>
  <c r="O341" i="9"/>
  <c r="L341" i="9"/>
  <c r="P341" i="9" s="1"/>
  <c r="P326" i="9"/>
  <c r="N325" i="9"/>
  <c r="O325" i="9"/>
  <c r="L325" i="9"/>
  <c r="P325" i="9" s="1"/>
  <c r="Q325" i="9" s="1"/>
  <c r="P310" i="9"/>
  <c r="N309" i="9"/>
  <c r="O309" i="9"/>
  <c r="L309" i="9"/>
  <c r="P309" i="9" s="1"/>
  <c r="P294" i="9"/>
  <c r="N293" i="9"/>
  <c r="O293" i="9"/>
  <c r="L293" i="9"/>
  <c r="P293" i="9" s="1"/>
  <c r="L174" i="9"/>
  <c r="P174" i="9" s="1"/>
  <c r="N174" i="9"/>
  <c r="O174" i="9"/>
  <c r="L132" i="9"/>
  <c r="P132" i="9" s="1"/>
  <c r="O132" i="9"/>
  <c r="N132" i="9"/>
  <c r="N386" i="9"/>
  <c r="N373" i="9"/>
  <c r="O373" i="9"/>
  <c r="L373" i="9"/>
  <c r="P373" i="9" s="1"/>
  <c r="O370" i="9"/>
  <c r="L363" i="9"/>
  <c r="P363" i="9" s="1"/>
  <c r="R363" i="9" s="1"/>
  <c r="N357" i="9"/>
  <c r="O357" i="9"/>
  <c r="L357" i="9"/>
  <c r="P357" i="9" s="1"/>
  <c r="P339" i="9"/>
  <c r="R339" i="9" s="1"/>
  <c r="L338" i="9"/>
  <c r="P338" i="9" s="1"/>
  <c r="N338" i="9"/>
  <c r="O338" i="9"/>
  <c r="P323" i="9"/>
  <c r="R323" i="9" s="1"/>
  <c r="L322" i="9"/>
  <c r="N322" i="9"/>
  <c r="O322" i="9"/>
  <c r="P322" i="9"/>
  <c r="S322" i="9" s="1"/>
  <c r="P307" i="9"/>
  <c r="R307" i="9" s="1"/>
  <c r="L306" i="9"/>
  <c r="P306" i="9" s="1"/>
  <c r="N306" i="9"/>
  <c r="O306" i="9"/>
  <c r="L285" i="9"/>
  <c r="P285" i="9" s="1"/>
  <c r="N285" i="9"/>
  <c r="O285" i="9"/>
  <c r="N378" i="9"/>
  <c r="P378" i="9"/>
  <c r="S378" i="9" s="1"/>
  <c r="N365" i="9"/>
  <c r="O365" i="9"/>
  <c r="L365" i="9"/>
  <c r="P365" i="9" s="1"/>
  <c r="Q365" i="9" s="1"/>
  <c r="P355" i="9"/>
  <c r="R355" i="9" s="1"/>
  <c r="L354" i="9"/>
  <c r="P354" i="9" s="1"/>
  <c r="N354" i="9"/>
  <c r="O354" i="9"/>
  <c r="L256" i="9"/>
  <c r="P256" i="9" s="1"/>
  <c r="Q256" i="9" s="1"/>
  <c r="N256" i="9"/>
  <c r="O256" i="9"/>
  <c r="Q213" i="9"/>
  <c r="O199" i="9"/>
  <c r="N199" i="9"/>
  <c r="L199" i="9"/>
  <c r="P199" i="9" s="1"/>
  <c r="P382" i="9"/>
  <c r="N376" i="9"/>
  <c r="P374" i="9"/>
  <c r="N368" i="9"/>
  <c r="P366" i="9"/>
  <c r="N360" i="9"/>
  <c r="P358" i="9"/>
  <c r="O355" i="9"/>
  <c r="N352" i="9"/>
  <c r="P350" i="9"/>
  <c r="O347" i="9"/>
  <c r="N344" i="9"/>
  <c r="P342" i="9"/>
  <c r="O339" i="9"/>
  <c r="N336" i="9"/>
  <c r="O331" i="9"/>
  <c r="N328" i="9"/>
  <c r="O323" i="9"/>
  <c r="N320" i="9"/>
  <c r="O315" i="9"/>
  <c r="N312" i="9"/>
  <c r="O307" i="9"/>
  <c r="N304" i="9"/>
  <c r="O299" i="9"/>
  <c r="N296" i="9"/>
  <c r="N291" i="9"/>
  <c r="O289" i="9"/>
  <c r="O287" i="9"/>
  <c r="P281" i="9"/>
  <c r="Q281" i="9" s="1"/>
  <c r="L277" i="9"/>
  <c r="P277" i="9" s="1"/>
  <c r="N277" i="9"/>
  <c r="O277" i="9"/>
  <c r="N267" i="9"/>
  <c r="O267" i="9"/>
  <c r="P267" i="9"/>
  <c r="L267" i="9"/>
  <c r="P265" i="9"/>
  <c r="Q265" i="9" s="1"/>
  <c r="N259" i="9"/>
  <c r="O259" i="9"/>
  <c r="L259" i="9"/>
  <c r="P259" i="9" s="1"/>
  <c r="Q259" i="9" s="1"/>
  <c r="N243" i="9"/>
  <c r="O243" i="9"/>
  <c r="L243" i="9"/>
  <c r="P243" i="9" s="1"/>
  <c r="L224" i="9"/>
  <c r="P224" i="9" s="1"/>
  <c r="N224" i="9"/>
  <c r="O224" i="9"/>
  <c r="L206" i="9"/>
  <c r="P206" i="9" s="1"/>
  <c r="O206" i="9"/>
  <c r="N206" i="9"/>
  <c r="L203" i="9"/>
  <c r="N203" i="9"/>
  <c r="O203" i="9"/>
  <c r="P203" i="9"/>
  <c r="R203" i="9" s="1"/>
  <c r="L195" i="9"/>
  <c r="P195" i="9" s="1"/>
  <c r="N195" i="9"/>
  <c r="O195" i="9"/>
  <c r="R161" i="9"/>
  <c r="Q161" i="9"/>
  <c r="S161" i="9"/>
  <c r="L376" i="9"/>
  <c r="P376" i="9" s="1"/>
  <c r="L368" i="9"/>
  <c r="P368" i="9" s="1"/>
  <c r="L360" i="9"/>
  <c r="P360" i="9" s="1"/>
  <c r="N355" i="9"/>
  <c r="L352" i="9"/>
  <c r="P352" i="9" s="1"/>
  <c r="N347" i="9"/>
  <c r="L344" i="9"/>
  <c r="P344" i="9" s="1"/>
  <c r="N339" i="9"/>
  <c r="L336" i="9"/>
  <c r="P336" i="9" s="1"/>
  <c r="N331" i="9"/>
  <c r="L328" i="9"/>
  <c r="P328" i="9" s="1"/>
  <c r="N323" i="9"/>
  <c r="L320" i="9"/>
  <c r="P320" i="9" s="1"/>
  <c r="N315" i="9"/>
  <c r="L312" i="9"/>
  <c r="P312" i="9" s="1"/>
  <c r="N307" i="9"/>
  <c r="L304" i="9"/>
  <c r="P304" i="9" s="1"/>
  <c r="N299" i="9"/>
  <c r="L296" i="9"/>
  <c r="P296" i="9" s="1"/>
  <c r="L291" i="9"/>
  <c r="P291" i="9" s="1"/>
  <c r="Q291" i="9" s="1"/>
  <c r="P284" i="9"/>
  <c r="N275" i="9"/>
  <c r="O275" i="9"/>
  <c r="L275" i="9"/>
  <c r="P275" i="9" s="1"/>
  <c r="R275" i="9" s="1"/>
  <c r="P273" i="9"/>
  <c r="Q273" i="9" s="1"/>
  <c r="L240" i="9"/>
  <c r="N240" i="9"/>
  <c r="O240" i="9"/>
  <c r="P240" i="9"/>
  <c r="S240" i="9" s="1"/>
  <c r="P233" i="9"/>
  <c r="R233" i="9" s="1"/>
  <c r="P217" i="9"/>
  <c r="R217" i="9" s="1"/>
  <c r="N167" i="9"/>
  <c r="O167" i="9"/>
  <c r="L167" i="9"/>
  <c r="P167" i="9" s="1"/>
  <c r="Q167" i="9" s="1"/>
  <c r="L369" i="9"/>
  <c r="P369" i="9" s="1"/>
  <c r="L361" i="9"/>
  <c r="P361" i="9" s="1"/>
  <c r="L353" i="9"/>
  <c r="P353" i="9" s="1"/>
  <c r="L345" i="9"/>
  <c r="P345" i="9" s="1"/>
  <c r="L337" i="9"/>
  <c r="P337" i="9" s="1"/>
  <c r="R337" i="9" s="1"/>
  <c r="L329" i="9"/>
  <c r="P329" i="9" s="1"/>
  <c r="R329" i="9" s="1"/>
  <c r="L321" i="9"/>
  <c r="P321" i="9" s="1"/>
  <c r="L313" i="9"/>
  <c r="P313" i="9" s="1"/>
  <c r="Q313" i="9" s="1"/>
  <c r="L305" i="9"/>
  <c r="P305" i="9" s="1"/>
  <c r="S305" i="9" s="1"/>
  <c r="L297" i="9"/>
  <c r="P297" i="9" s="1"/>
  <c r="R297" i="9" s="1"/>
  <c r="L264" i="9"/>
  <c r="P264" i="9" s="1"/>
  <c r="N264" i="9"/>
  <c r="O264" i="9"/>
  <c r="N251" i="9"/>
  <c r="O251" i="9"/>
  <c r="L251" i="9"/>
  <c r="P251" i="9" s="1"/>
  <c r="L232" i="9"/>
  <c r="P232" i="9" s="1"/>
  <c r="N232" i="9"/>
  <c r="O232" i="9"/>
  <c r="N219" i="9"/>
  <c r="O219" i="9"/>
  <c r="L219" i="9"/>
  <c r="P219" i="9" s="1"/>
  <c r="L216" i="9"/>
  <c r="P216" i="9" s="1"/>
  <c r="N216" i="9"/>
  <c r="O216" i="9"/>
  <c r="L180" i="9"/>
  <c r="P180" i="9" s="1"/>
  <c r="N180" i="9"/>
  <c r="O180" i="9"/>
  <c r="L280" i="9"/>
  <c r="P280" i="9" s="1"/>
  <c r="Q280" i="9" s="1"/>
  <c r="N280" i="9"/>
  <c r="O280" i="9"/>
  <c r="L272" i="9"/>
  <c r="P272" i="9" s="1"/>
  <c r="N272" i="9"/>
  <c r="O272" i="9"/>
  <c r="R193" i="9"/>
  <c r="Q193" i="9"/>
  <c r="S193" i="9"/>
  <c r="L182" i="9"/>
  <c r="N182" i="9"/>
  <c r="O182" i="9"/>
  <c r="P182" i="9"/>
  <c r="R182" i="9" s="1"/>
  <c r="N175" i="9"/>
  <c r="O175" i="9"/>
  <c r="L175" i="9"/>
  <c r="P175" i="9" s="1"/>
  <c r="O136" i="9"/>
  <c r="N136" i="9"/>
  <c r="L136" i="9"/>
  <c r="P136" i="9" s="1"/>
  <c r="R136" i="9" s="1"/>
  <c r="L110" i="9"/>
  <c r="P110" i="9" s="1"/>
  <c r="S110" i="9" s="1"/>
  <c r="N110" i="9"/>
  <c r="O110" i="9"/>
  <c r="L288" i="9"/>
  <c r="P288" i="9" s="1"/>
  <c r="O283" i="9"/>
  <c r="L283" i="9"/>
  <c r="P283" i="9" s="1"/>
  <c r="P262" i="9"/>
  <c r="L248" i="9"/>
  <c r="P248" i="9" s="1"/>
  <c r="S248" i="9" s="1"/>
  <c r="N248" i="9"/>
  <c r="O248" i="9"/>
  <c r="P241" i="9"/>
  <c r="R230" i="9"/>
  <c r="P208" i="9"/>
  <c r="P205" i="9"/>
  <c r="Q205" i="9" s="1"/>
  <c r="R201" i="9"/>
  <c r="S201" i="9"/>
  <c r="L188" i="9"/>
  <c r="P188" i="9" s="1"/>
  <c r="R188" i="9" s="1"/>
  <c r="N188" i="9"/>
  <c r="O188" i="9"/>
  <c r="P165" i="9"/>
  <c r="P289" i="9"/>
  <c r="S289" i="9" s="1"/>
  <c r="P287" i="9"/>
  <c r="R287" i="9" s="1"/>
  <c r="L269" i="9"/>
  <c r="P269" i="9" s="1"/>
  <c r="S269" i="9" s="1"/>
  <c r="N269" i="9"/>
  <c r="O269" i="9"/>
  <c r="P246" i="9"/>
  <c r="Q246" i="9" s="1"/>
  <c r="N227" i="9"/>
  <c r="O227" i="9"/>
  <c r="L227" i="9"/>
  <c r="P227" i="9" s="1"/>
  <c r="N211" i="9"/>
  <c r="O211" i="9"/>
  <c r="L211" i="9"/>
  <c r="P211" i="9" s="1"/>
  <c r="Q211" i="9" s="1"/>
  <c r="N111" i="9"/>
  <c r="L111" i="9"/>
  <c r="P111" i="9" s="1"/>
  <c r="Q111" i="9" s="1"/>
  <c r="O111" i="9"/>
  <c r="N278" i="9"/>
  <c r="N270" i="9"/>
  <c r="N262" i="9"/>
  <c r="N254" i="9"/>
  <c r="N246" i="9"/>
  <c r="S245" i="9"/>
  <c r="O241" i="9"/>
  <c r="N238" i="9"/>
  <c r="N196" i="9"/>
  <c r="O196" i="9"/>
  <c r="N191" i="9"/>
  <c r="O191" i="9"/>
  <c r="P181" i="9"/>
  <c r="N119" i="9"/>
  <c r="O119" i="9"/>
  <c r="L40" i="9"/>
  <c r="P40" i="9" s="1"/>
  <c r="N40" i="9"/>
  <c r="O40" i="9"/>
  <c r="N217" i="9"/>
  <c r="L209" i="9"/>
  <c r="P209" i="9" s="1"/>
  <c r="Q209" i="9" s="1"/>
  <c r="N209" i="9"/>
  <c r="Q197" i="9"/>
  <c r="R197" i="9"/>
  <c r="Q192" i="9"/>
  <c r="R192" i="9"/>
  <c r="L190" i="9"/>
  <c r="P190" i="9" s="1"/>
  <c r="S190" i="9" s="1"/>
  <c r="N190" i="9"/>
  <c r="N183" i="9"/>
  <c r="O183" i="9"/>
  <c r="S176" i="9"/>
  <c r="P173" i="9"/>
  <c r="P154" i="9"/>
  <c r="Q154" i="9" s="1"/>
  <c r="O146" i="9"/>
  <c r="L146" i="9"/>
  <c r="P146" i="9" s="1"/>
  <c r="N146" i="9"/>
  <c r="L142" i="9"/>
  <c r="P142" i="9" s="1"/>
  <c r="N142" i="9"/>
  <c r="O142" i="9"/>
  <c r="L271" i="9"/>
  <c r="P271" i="9" s="1"/>
  <c r="R271" i="9" s="1"/>
  <c r="L263" i="9"/>
  <c r="P263" i="9" s="1"/>
  <c r="R263" i="9" s="1"/>
  <c r="O261" i="9"/>
  <c r="L255" i="9"/>
  <c r="P255" i="9" s="1"/>
  <c r="O253" i="9"/>
  <c r="L247" i="9"/>
  <c r="P247" i="9" s="1"/>
  <c r="R247" i="9" s="1"/>
  <c r="O245" i="9"/>
  <c r="L239" i="9"/>
  <c r="P239" i="9" s="1"/>
  <c r="Q239" i="9" s="1"/>
  <c r="O237" i="9"/>
  <c r="N234" i="9"/>
  <c r="L231" i="9"/>
  <c r="P231" i="9" s="1"/>
  <c r="Q231" i="9" s="1"/>
  <c r="O229" i="9"/>
  <c r="N226" i="9"/>
  <c r="L223" i="9"/>
  <c r="P223" i="9" s="1"/>
  <c r="O221" i="9"/>
  <c r="N218" i="9"/>
  <c r="L215" i="9"/>
  <c r="P215" i="9" s="1"/>
  <c r="O213" i="9"/>
  <c r="P202" i="9"/>
  <c r="Q202" i="9" s="1"/>
  <c r="P194" i="9"/>
  <c r="Q194" i="9" s="1"/>
  <c r="L172" i="9"/>
  <c r="P172" i="9" s="1"/>
  <c r="N172" i="9"/>
  <c r="O172" i="9"/>
  <c r="L166" i="9"/>
  <c r="P166" i="9" s="1"/>
  <c r="R166" i="9" s="1"/>
  <c r="N166" i="9"/>
  <c r="N159" i="9"/>
  <c r="O159" i="9"/>
  <c r="P159" i="9"/>
  <c r="Q159" i="9" s="1"/>
  <c r="N151" i="9"/>
  <c r="L151" i="9"/>
  <c r="P151" i="9" s="1"/>
  <c r="O151" i="9"/>
  <c r="R84" i="9"/>
  <c r="S84" i="9"/>
  <c r="N261" i="9"/>
  <c r="N253" i="9"/>
  <c r="N245" i="9"/>
  <c r="N237" i="9"/>
  <c r="N229" i="9"/>
  <c r="N213" i="9"/>
  <c r="L198" i="9"/>
  <c r="P198" i="9" s="1"/>
  <c r="N198" i="9"/>
  <c r="L196" i="9"/>
  <c r="P196" i="9" s="1"/>
  <c r="R196" i="9" s="1"/>
  <c r="L191" i="9"/>
  <c r="P191" i="9" s="1"/>
  <c r="P186" i="9"/>
  <c r="L164" i="9"/>
  <c r="P164" i="9" s="1"/>
  <c r="N164" i="9"/>
  <c r="O164" i="9"/>
  <c r="L158" i="9"/>
  <c r="P158" i="9" s="1"/>
  <c r="R158" i="9" s="1"/>
  <c r="N158" i="9"/>
  <c r="O128" i="9"/>
  <c r="L128" i="9"/>
  <c r="P128" i="9" s="1"/>
  <c r="N128" i="9"/>
  <c r="L119" i="9"/>
  <c r="P119" i="9" s="1"/>
  <c r="O112" i="9"/>
  <c r="L112" i="9"/>
  <c r="P112" i="9" s="1"/>
  <c r="R112" i="9" s="1"/>
  <c r="N112" i="9"/>
  <c r="N89" i="9"/>
  <c r="O89" i="9"/>
  <c r="L89" i="9"/>
  <c r="P89" i="9" s="1"/>
  <c r="P278" i="9"/>
  <c r="P270" i="9"/>
  <c r="P210" i="9"/>
  <c r="Q210" i="9" s="1"/>
  <c r="O209" i="9"/>
  <c r="O190" i="9"/>
  <c r="L183" i="9"/>
  <c r="P183" i="9" s="1"/>
  <c r="P178" i="9"/>
  <c r="Q178" i="9" s="1"/>
  <c r="L156" i="9"/>
  <c r="P156" i="9" s="1"/>
  <c r="S156" i="9" s="1"/>
  <c r="N156" i="9"/>
  <c r="O156" i="9"/>
  <c r="O207" i="9"/>
  <c r="P207" i="9"/>
  <c r="Q207" i="9" s="1"/>
  <c r="N204" i="9"/>
  <c r="O204" i="9"/>
  <c r="P204" i="9"/>
  <c r="S204" i="9" s="1"/>
  <c r="L148" i="9"/>
  <c r="O148" i="9"/>
  <c r="P148" i="9"/>
  <c r="S148" i="9" s="1"/>
  <c r="L140" i="9"/>
  <c r="P140" i="9" s="1"/>
  <c r="O140" i="9"/>
  <c r="N140" i="9"/>
  <c r="N83" i="9"/>
  <c r="O83" i="9"/>
  <c r="L83" i="9"/>
  <c r="P83" i="9"/>
  <c r="Q83" i="9" s="1"/>
  <c r="P149" i="9"/>
  <c r="O120" i="9"/>
  <c r="N103" i="9"/>
  <c r="L72" i="9"/>
  <c r="P72" i="9" s="1"/>
  <c r="Q72" i="9" s="1"/>
  <c r="N72" i="9"/>
  <c r="O72" i="9"/>
  <c r="L64" i="9"/>
  <c r="N64" i="9"/>
  <c r="O64" i="9"/>
  <c r="L56" i="9"/>
  <c r="P56" i="9" s="1"/>
  <c r="N56" i="9"/>
  <c r="O56" i="9"/>
  <c r="L48" i="9"/>
  <c r="P48" i="9" s="1"/>
  <c r="S48" i="9" s="1"/>
  <c r="N48" i="9"/>
  <c r="O48" i="9"/>
  <c r="O201" i="9"/>
  <c r="O193" i="9"/>
  <c r="L187" i="9"/>
  <c r="P187" i="9" s="1"/>
  <c r="O185" i="9"/>
  <c r="L179" i="9"/>
  <c r="P179" i="9" s="1"/>
  <c r="O177" i="9"/>
  <c r="L171" i="9"/>
  <c r="P171" i="9" s="1"/>
  <c r="O169" i="9"/>
  <c r="L163" i="9"/>
  <c r="P163" i="9" s="1"/>
  <c r="O161" i="9"/>
  <c r="L155" i="9"/>
  <c r="P155" i="9" s="1"/>
  <c r="O153" i="9"/>
  <c r="N127" i="9"/>
  <c r="P127" i="9"/>
  <c r="R127" i="9" s="1"/>
  <c r="L118" i="9"/>
  <c r="P118" i="9" s="1"/>
  <c r="R118" i="9" s="1"/>
  <c r="N118" i="9"/>
  <c r="P109" i="9"/>
  <c r="N201" i="9"/>
  <c r="N193" i="9"/>
  <c r="N185" i="9"/>
  <c r="N177" i="9"/>
  <c r="N169" i="9"/>
  <c r="N161" i="9"/>
  <c r="N153" i="9"/>
  <c r="O144" i="9"/>
  <c r="N135" i="9"/>
  <c r="P135" i="9"/>
  <c r="Q135" i="9" s="1"/>
  <c r="L126" i="9"/>
  <c r="P126" i="9" s="1"/>
  <c r="R126" i="9" s="1"/>
  <c r="N126" i="9"/>
  <c r="N120" i="9"/>
  <c r="P117" i="9"/>
  <c r="L108" i="9"/>
  <c r="P108" i="9" s="1"/>
  <c r="S108" i="9" s="1"/>
  <c r="O108" i="9"/>
  <c r="O103" i="9"/>
  <c r="L100" i="9"/>
  <c r="P100" i="9" s="1"/>
  <c r="S100" i="9" s="1"/>
  <c r="N100" i="9"/>
  <c r="L134" i="9"/>
  <c r="P134" i="9" s="1"/>
  <c r="R134" i="9" s="1"/>
  <c r="N134" i="9"/>
  <c r="P125" i="9"/>
  <c r="L120" i="9"/>
  <c r="P120" i="9" s="1"/>
  <c r="L116" i="9"/>
  <c r="P116" i="9" s="1"/>
  <c r="O116" i="9"/>
  <c r="L103" i="9"/>
  <c r="P103" i="9" s="1"/>
  <c r="S103" i="9" s="1"/>
  <c r="L98" i="9"/>
  <c r="P98" i="9" s="1"/>
  <c r="R98" i="9" s="1"/>
  <c r="N98" i="9"/>
  <c r="N97" i="9"/>
  <c r="P97" i="9"/>
  <c r="Q97" i="9" s="1"/>
  <c r="O97" i="9"/>
  <c r="P64" i="9"/>
  <c r="Q64" i="9" s="1"/>
  <c r="L32" i="9"/>
  <c r="P32" i="9" s="1"/>
  <c r="R32" i="9" s="1"/>
  <c r="N32" i="9"/>
  <c r="O32" i="9"/>
  <c r="N143" i="9"/>
  <c r="P143" i="9"/>
  <c r="R143" i="9" s="1"/>
  <c r="L124" i="9"/>
  <c r="P124" i="9" s="1"/>
  <c r="O124" i="9"/>
  <c r="O104" i="9"/>
  <c r="L96" i="9"/>
  <c r="P96" i="9" s="1"/>
  <c r="N91" i="9"/>
  <c r="O91" i="9"/>
  <c r="N149" i="9"/>
  <c r="N141" i="9"/>
  <c r="L138" i="9"/>
  <c r="P138" i="9" s="1"/>
  <c r="Q138" i="9" s="1"/>
  <c r="N133" i="9"/>
  <c r="L130" i="9"/>
  <c r="P130" i="9" s="1"/>
  <c r="Q130" i="9" s="1"/>
  <c r="N125" i="9"/>
  <c r="L122" i="9"/>
  <c r="P122" i="9" s="1"/>
  <c r="Q122" i="9" s="1"/>
  <c r="N117" i="9"/>
  <c r="L114" i="9"/>
  <c r="P114" i="9" s="1"/>
  <c r="Q114" i="9" s="1"/>
  <c r="N109" i="9"/>
  <c r="L106" i="9"/>
  <c r="P106" i="9" s="1"/>
  <c r="Q106" i="9" s="1"/>
  <c r="L101" i="9"/>
  <c r="P101" i="9" s="1"/>
  <c r="L99" i="9"/>
  <c r="L86" i="9"/>
  <c r="P86" i="9" s="1"/>
  <c r="O86" i="9"/>
  <c r="L80" i="9"/>
  <c r="P80" i="9" s="1"/>
  <c r="N80" i="9"/>
  <c r="N73" i="9"/>
  <c r="P73" i="9"/>
  <c r="Q73" i="9" s="1"/>
  <c r="P71" i="9"/>
  <c r="N65" i="9"/>
  <c r="P65" i="9"/>
  <c r="Q65" i="9" s="1"/>
  <c r="P63" i="9"/>
  <c r="N57" i="9"/>
  <c r="P57" i="9"/>
  <c r="Q57" i="9" s="1"/>
  <c r="P55" i="9"/>
  <c r="N49" i="9"/>
  <c r="P49" i="9"/>
  <c r="Q49" i="9" s="1"/>
  <c r="P47" i="9"/>
  <c r="N41" i="9"/>
  <c r="P41" i="9"/>
  <c r="Q41" i="9" s="1"/>
  <c r="P39" i="9"/>
  <c r="N33" i="9"/>
  <c r="P31" i="9"/>
  <c r="O26" i="9"/>
  <c r="P26" i="9"/>
  <c r="R26" i="9" s="1"/>
  <c r="N25" i="9"/>
  <c r="O25" i="9"/>
  <c r="L25" i="9"/>
  <c r="P25" i="9" s="1"/>
  <c r="P23" i="9"/>
  <c r="S23" i="9" s="1"/>
  <c r="L22" i="9"/>
  <c r="P22" i="9" s="1"/>
  <c r="N22" i="9"/>
  <c r="O22" i="9"/>
  <c r="L94" i="9"/>
  <c r="P94" i="9" s="1"/>
  <c r="R94" i="9" s="1"/>
  <c r="O94" i="9"/>
  <c r="P4" i="9"/>
  <c r="L88" i="9"/>
  <c r="P88" i="9" s="1"/>
  <c r="N88" i="9"/>
  <c r="L78" i="9"/>
  <c r="P78" i="9" s="1"/>
  <c r="O78" i="9"/>
  <c r="L70" i="9"/>
  <c r="O70" i="9"/>
  <c r="P70" i="9"/>
  <c r="R70" i="9" s="1"/>
  <c r="L62" i="9"/>
  <c r="P62" i="9" s="1"/>
  <c r="O62" i="9"/>
  <c r="L54" i="9"/>
  <c r="P54" i="9" s="1"/>
  <c r="R54" i="9" s="1"/>
  <c r="O54" i="9"/>
  <c r="L46" i="9"/>
  <c r="P46" i="9" s="1"/>
  <c r="O46" i="9"/>
  <c r="L38" i="9"/>
  <c r="P38" i="9" s="1"/>
  <c r="R38" i="9" s="1"/>
  <c r="O38" i="9"/>
  <c r="L30" i="9"/>
  <c r="P30" i="9" s="1"/>
  <c r="O30" i="9"/>
  <c r="L14" i="9"/>
  <c r="P14" i="9" s="1"/>
  <c r="R14" i="9" s="1"/>
  <c r="N14" i="9"/>
  <c r="O14" i="9"/>
  <c r="L6" i="9"/>
  <c r="P6" i="9" s="1"/>
  <c r="Q6" i="9" s="1"/>
  <c r="N6" i="9"/>
  <c r="O6" i="9"/>
  <c r="P99" i="9"/>
  <c r="P82" i="9"/>
  <c r="R82" i="9" s="1"/>
  <c r="N81" i="9"/>
  <c r="P81" i="9"/>
  <c r="O74" i="9"/>
  <c r="Q66" i="9"/>
  <c r="O66" i="9"/>
  <c r="O58" i="9"/>
  <c r="O50" i="9"/>
  <c r="O42" i="9"/>
  <c r="S34" i="9"/>
  <c r="O34" i="9"/>
  <c r="N26" i="9"/>
  <c r="P7" i="9"/>
  <c r="R7" i="9" s="1"/>
  <c r="L17" i="9"/>
  <c r="P17" i="9" s="1"/>
  <c r="Q17" i="9" s="1"/>
  <c r="L9" i="9"/>
  <c r="P9" i="9" s="1"/>
  <c r="O7" i="9"/>
  <c r="N4" i="9"/>
  <c r="N23" i="9"/>
  <c r="O18" i="9"/>
  <c r="N15" i="9"/>
  <c r="O10" i="9"/>
  <c r="N7" i="9"/>
  <c r="P5" i="9"/>
  <c r="Q5" i="9" s="1"/>
  <c r="L10" i="9"/>
  <c r="P10" i="9" s="1"/>
  <c r="N5" i="9"/>
  <c r="O75" i="9"/>
  <c r="O67" i="9"/>
  <c r="O59" i="9"/>
  <c r="O51" i="9"/>
  <c r="O43" i="9"/>
  <c r="O35" i="9"/>
  <c r="O27" i="9"/>
  <c r="N24" i="9"/>
  <c r="O19" i="9"/>
  <c r="N16" i="9"/>
  <c r="O11" i="9"/>
  <c r="N8" i="9"/>
  <c r="Q84" i="9"/>
  <c r="L24" i="9"/>
  <c r="P24" i="9" s="1"/>
  <c r="R24" i="9" s="1"/>
  <c r="L16" i="9"/>
  <c r="P16" i="9" s="1"/>
  <c r="R16" i="9" s="1"/>
  <c r="O17" i="9"/>
  <c r="N3" i="9"/>
  <c r="P3" i="9"/>
  <c r="R3" i="9" s="1"/>
  <c r="F3" i="1"/>
  <c r="S418" i="9" l="1"/>
  <c r="Q351" i="9"/>
  <c r="S2151" i="9"/>
  <c r="Q8" i="9"/>
  <c r="R1268" i="9"/>
  <c r="S1426" i="9"/>
  <c r="R133" i="9"/>
  <c r="S754" i="9"/>
  <c r="Q1642" i="9"/>
  <c r="R2486" i="9"/>
  <c r="Q433" i="9"/>
  <c r="Q2327" i="9"/>
  <c r="Q746" i="9"/>
  <c r="R2414" i="9"/>
  <c r="R332" i="9"/>
  <c r="S351" i="9"/>
  <c r="Q332" i="9"/>
  <c r="Q754" i="9"/>
  <c r="R1325" i="9"/>
  <c r="R60" i="9"/>
  <c r="Q1497" i="9"/>
  <c r="S636" i="9"/>
  <c r="R1702" i="9"/>
  <c r="R2078" i="9"/>
  <c r="Q2233" i="9"/>
  <c r="Q1373" i="9"/>
  <c r="S60" i="9"/>
  <c r="Q1569" i="9"/>
  <c r="R348" i="9"/>
  <c r="Q454" i="9"/>
  <c r="R418" i="9"/>
  <c r="R650" i="9"/>
  <c r="S561" i="9"/>
  <c r="R896" i="9"/>
  <c r="R1126" i="9"/>
  <c r="S1147" i="9"/>
  <c r="Q1268" i="9"/>
  <c r="S1561" i="9"/>
  <c r="S1698" i="9"/>
  <c r="Q1780" i="9"/>
  <c r="Q2151" i="9"/>
  <c r="Q359" i="9"/>
  <c r="S2193" i="9"/>
  <c r="Q34" i="9"/>
  <c r="S299" i="9"/>
  <c r="Q348" i="9"/>
  <c r="Q290" i="9"/>
  <c r="Q650" i="9"/>
  <c r="R841" i="9"/>
  <c r="S2177" i="9"/>
  <c r="Q2215" i="9"/>
  <c r="Q2486" i="9"/>
  <c r="R397" i="9"/>
  <c r="Q2137" i="9"/>
  <c r="S1325" i="9"/>
  <c r="Q245" i="9"/>
  <c r="Q2257" i="9"/>
  <c r="Q52" i="9"/>
  <c r="S67" i="9"/>
  <c r="R840" i="9"/>
  <c r="Q841" i="9"/>
  <c r="Q1091" i="9"/>
  <c r="S1211" i="9"/>
  <c r="S1303" i="9"/>
  <c r="R1434" i="9"/>
  <c r="Q2193" i="9"/>
  <c r="S2414" i="9"/>
  <c r="Q643" i="9"/>
  <c r="Q397" i="9"/>
  <c r="Q129" i="9"/>
  <c r="Q230" i="9"/>
  <c r="S52" i="9"/>
  <c r="S433" i="9"/>
  <c r="Q600" i="9"/>
  <c r="R414" i="9"/>
  <c r="R677" i="9"/>
  <c r="R816" i="9"/>
  <c r="Q917" i="9"/>
  <c r="Q1034" i="9"/>
  <c r="R1099" i="9"/>
  <c r="S1295" i="9"/>
  <c r="Q1490" i="9"/>
  <c r="S1386" i="9"/>
  <c r="S1598" i="9"/>
  <c r="Q1698" i="9"/>
  <c r="R1426" i="9"/>
  <c r="S1642" i="9"/>
  <c r="S1646" i="9"/>
  <c r="S2137" i="9"/>
  <c r="S2161" i="9"/>
  <c r="Q2177" i="9"/>
  <c r="S2327" i="9"/>
  <c r="S359" i="9"/>
  <c r="R129" i="9"/>
  <c r="Q299" i="9"/>
  <c r="S848" i="9"/>
  <c r="S2257" i="9"/>
  <c r="R793" i="9"/>
  <c r="S2167" i="9"/>
  <c r="S1324" i="9"/>
  <c r="Q2311" i="9"/>
  <c r="Q50" i="9"/>
  <c r="Q340" i="9"/>
  <c r="R1574" i="9"/>
  <c r="R1690" i="9"/>
  <c r="S300" i="9"/>
  <c r="Q2161" i="9"/>
  <c r="Q1721" i="9"/>
  <c r="S1721" i="9"/>
  <c r="Q691" i="9"/>
  <c r="S2396" i="9"/>
  <c r="S20" i="9"/>
  <c r="Q401" i="9"/>
  <c r="S832" i="9"/>
  <c r="Q1316" i="9"/>
  <c r="Q1697" i="9"/>
  <c r="R1779" i="9"/>
  <c r="S2145" i="9"/>
  <c r="Q2148" i="9"/>
  <c r="S2209" i="9"/>
  <c r="Q1545" i="9"/>
  <c r="S53" i="9"/>
  <c r="Q1538" i="9"/>
  <c r="S401" i="9"/>
  <c r="R647" i="9"/>
  <c r="S808" i="9"/>
  <c r="R832" i="9"/>
  <c r="Q1123" i="9"/>
  <c r="S1178" i="9"/>
  <c r="S2148" i="9"/>
  <c r="R2209" i="9"/>
  <c r="S2446" i="9"/>
  <c r="Q53" i="9"/>
  <c r="Q1230" i="9"/>
  <c r="R20" i="9"/>
  <c r="S690" i="9"/>
  <c r="S505" i="9"/>
  <c r="Q647" i="9"/>
  <c r="Q706" i="9"/>
  <c r="R808" i="9"/>
  <c r="S912" i="9"/>
  <c r="R1123" i="9"/>
  <c r="R1178" i="9"/>
  <c r="R1394" i="9"/>
  <c r="R2446" i="9"/>
  <c r="S738" i="9"/>
  <c r="R505" i="9"/>
  <c r="Q912" i="9"/>
  <c r="Q1002" i="9"/>
  <c r="R1418" i="9"/>
  <c r="Q1394" i="9"/>
  <c r="S2231" i="9"/>
  <c r="Q214" i="9"/>
  <c r="R1131" i="9"/>
  <c r="Q1418" i="9"/>
  <c r="Q1602" i="9"/>
  <c r="Q2231" i="9"/>
  <c r="S2019" i="9"/>
  <c r="Q617" i="9"/>
  <c r="S1602" i="9"/>
  <c r="S706" i="9"/>
  <c r="Q1131" i="9"/>
  <c r="Q1252" i="9"/>
  <c r="S1230" i="9"/>
  <c r="S2017" i="9"/>
  <c r="Q2287" i="9"/>
  <c r="Q2145" i="9"/>
  <c r="S200" i="9"/>
  <c r="S319" i="9"/>
  <c r="R601" i="9"/>
  <c r="S1252" i="9"/>
  <c r="S1697" i="9"/>
  <c r="R2070" i="9"/>
  <c r="S2287" i="9"/>
  <c r="S380" i="9"/>
  <c r="R27" i="9"/>
  <c r="R104" i="9"/>
  <c r="R300" i="9"/>
  <c r="R442" i="9"/>
  <c r="Q488" i="9"/>
  <c r="S722" i="9"/>
  <c r="S553" i="9"/>
  <c r="S398" i="9"/>
  <c r="Q722" i="9"/>
  <c r="S888" i="9"/>
  <c r="Q1187" i="9"/>
  <c r="Q946" i="9"/>
  <c r="S1066" i="9"/>
  <c r="S1485" i="9"/>
  <c r="Q1622" i="9"/>
  <c r="Q1665" i="9"/>
  <c r="S1690" i="9"/>
  <c r="S1818" i="9"/>
  <c r="Q1729" i="9"/>
  <c r="Q2033" i="9"/>
  <c r="Q1474" i="9"/>
  <c r="Q2271" i="9"/>
  <c r="Q1357" i="9"/>
  <c r="Q636" i="9"/>
  <c r="Q1554" i="9"/>
  <c r="R11" i="9"/>
  <c r="Q2068" i="9"/>
  <c r="S50" i="9"/>
  <c r="S303" i="9"/>
  <c r="R340" i="9"/>
  <c r="Q442" i="9"/>
  <c r="R553" i="9"/>
  <c r="R888" i="9"/>
  <c r="Q1083" i="9"/>
  <c r="Q1284" i="9"/>
  <c r="Q1324" i="9"/>
  <c r="S1098" i="9"/>
  <c r="S1585" i="9"/>
  <c r="R1729" i="9"/>
  <c r="S1702" i="9"/>
  <c r="S1474" i="9"/>
  <c r="S1574" i="9"/>
  <c r="S2311" i="9"/>
  <c r="S1365" i="9"/>
  <c r="R388" i="9"/>
  <c r="R1554" i="9"/>
  <c r="Q406" i="9"/>
  <c r="S609" i="9"/>
  <c r="Q674" i="9"/>
  <c r="S739" i="9"/>
  <c r="S800" i="9"/>
  <c r="Q1195" i="9"/>
  <c r="S913" i="9"/>
  <c r="S1067" i="9"/>
  <c r="R1187" i="9"/>
  <c r="Q1340" i="9"/>
  <c r="R1284" i="9"/>
  <c r="Q1482" i="9"/>
  <c r="S1492" i="9"/>
  <c r="S2068" i="9"/>
  <c r="Q793" i="9"/>
  <c r="R1482" i="9"/>
  <c r="Q12" i="9"/>
  <c r="S104" i="9"/>
  <c r="Q102" i="9"/>
  <c r="Q380" i="9"/>
  <c r="S435" i="9"/>
  <c r="R609" i="9"/>
  <c r="Q739" i="9"/>
  <c r="Q473" i="9"/>
  <c r="Q801" i="9"/>
  <c r="R800" i="9"/>
  <c r="R913" i="9"/>
  <c r="R1083" i="9"/>
  <c r="S1373" i="9"/>
  <c r="S1633" i="9"/>
  <c r="S1577" i="9"/>
  <c r="Q1818" i="9"/>
  <c r="S2310" i="9"/>
  <c r="Q634" i="9"/>
  <c r="Q303" i="9"/>
  <c r="S121" i="9"/>
  <c r="R12" i="9"/>
  <c r="Q27" i="9"/>
  <c r="S102" i="9"/>
  <c r="S488" i="9"/>
  <c r="S674" i="9"/>
  <c r="S537" i="9"/>
  <c r="R398" i="9"/>
  <c r="S872" i="9"/>
  <c r="S473" i="9"/>
  <c r="R1195" i="9"/>
  <c r="Q1186" i="9"/>
  <c r="Q1401" i="9"/>
  <c r="Q1577" i="9"/>
  <c r="Q1634" i="9"/>
  <c r="S1622" i="9"/>
  <c r="Q1601" i="9"/>
  <c r="S1601" i="9"/>
  <c r="S2033" i="9"/>
  <c r="S1825" i="9"/>
  <c r="S2345" i="9"/>
  <c r="S1665" i="9"/>
  <c r="Q121" i="9"/>
  <c r="Q388" i="9"/>
  <c r="Q1633" i="9"/>
  <c r="R537" i="9"/>
  <c r="R872" i="9"/>
  <c r="S1340" i="9"/>
  <c r="Q1060" i="9"/>
  <c r="S2271" i="9"/>
  <c r="S11" i="9"/>
  <c r="Q1585" i="9"/>
  <c r="Q1485" i="9"/>
  <c r="R1550" i="9"/>
  <c r="Q828" i="9"/>
  <c r="Q1550" i="9"/>
  <c r="Q1285" i="9"/>
  <c r="R2132" i="9"/>
  <c r="R1670" i="9"/>
  <c r="S659" i="9"/>
  <c r="S1634" i="9"/>
  <c r="Q597" i="9"/>
  <c r="Q1364" i="9"/>
  <c r="S1357" i="9"/>
  <c r="S1650" i="9"/>
  <c r="R28" i="9"/>
  <c r="Q28" i="9"/>
  <c r="S335" i="9"/>
  <c r="R375" i="9"/>
  <c r="R1107" i="9"/>
  <c r="S1537" i="9"/>
  <c r="R2164" i="9"/>
  <c r="S715" i="9"/>
  <c r="R1650" i="9"/>
  <c r="S375" i="9"/>
  <c r="Q372" i="9"/>
  <c r="S66" i="9"/>
  <c r="S391" i="9"/>
  <c r="S1107" i="9"/>
  <c r="Q2279" i="9"/>
  <c r="S2295" i="9"/>
  <c r="S658" i="9"/>
  <c r="Q857" i="9"/>
  <c r="R1515" i="9"/>
  <c r="Q1578" i="9"/>
  <c r="Q2295" i="9"/>
  <c r="Q2169" i="9"/>
  <c r="Q2201" i="9"/>
  <c r="S2406" i="9"/>
  <c r="R176" i="9"/>
  <c r="S2315" i="9"/>
  <c r="S634" i="9"/>
  <c r="Q458" i="9"/>
  <c r="R785" i="9"/>
  <c r="Q1515" i="9"/>
  <c r="Q2273" i="9"/>
  <c r="R2315" i="9"/>
  <c r="Q715" i="9"/>
  <c r="Q785" i="9"/>
  <c r="S1578" i="9"/>
  <c r="S2113" i="9"/>
  <c r="S2169" i="9"/>
  <c r="S2201" i="9"/>
  <c r="S2273" i="9"/>
  <c r="S763" i="9"/>
  <c r="Q1219" i="9"/>
  <c r="S2279" i="9"/>
  <c r="Q763" i="9"/>
  <c r="Q2113" i="9"/>
  <c r="Q1348" i="9"/>
  <c r="S1348" i="9"/>
  <c r="Q335" i="9"/>
  <c r="S1796" i="9"/>
  <c r="Q2116" i="9"/>
  <c r="R940" i="9"/>
  <c r="S1534" i="9"/>
  <c r="Q21" i="9"/>
  <c r="Q1057" i="9"/>
  <c r="R2300" i="9"/>
  <c r="S21" i="9"/>
  <c r="Q2300" i="9"/>
  <c r="Q940" i="9"/>
  <c r="Q1058" i="9"/>
  <c r="Q123" i="9"/>
  <c r="S569" i="9"/>
  <c r="Q577" i="9"/>
  <c r="S1058" i="9"/>
  <c r="S1529" i="9"/>
  <c r="S58" i="9"/>
  <c r="R123" i="9"/>
  <c r="R569" i="9"/>
  <c r="S577" i="9"/>
  <c r="R751" i="9"/>
  <c r="R1300" i="9"/>
  <c r="Q675" i="9"/>
  <c r="Q58" i="9"/>
  <c r="R422" i="9"/>
  <c r="R725" i="9"/>
  <c r="Q1722" i="9"/>
  <c r="Q422" i="9"/>
  <c r="R1731" i="9"/>
  <c r="S1964" i="9"/>
  <c r="R308" i="9"/>
  <c r="S637" i="9"/>
  <c r="R1163" i="9"/>
  <c r="Q253" i="9"/>
  <c r="S633" i="9"/>
  <c r="R637" i="9"/>
  <c r="Q633" i="9"/>
  <c r="Q1508" i="9"/>
  <c r="S185" i="9"/>
  <c r="R185" i="9"/>
  <c r="Q1450" i="9"/>
  <c r="S1163" i="9"/>
  <c r="Q1372" i="9"/>
  <c r="Q1731" i="9"/>
  <c r="S2410" i="9"/>
  <c r="R1450" i="9"/>
  <c r="S709" i="9"/>
  <c r="Q1300" i="9"/>
  <c r="R2410" i="9"/>
  <c r="S1658" i="9"/>
  <c r="R709" i="9"/>
  <c r="S864" i="9"/>
  <c r="Q1755" i="9"/>
  <c r="Q1617" i="9"/>
  <c r="R1658" i="9"/>
  <c r="S725" i="9"/>
  <c r="R864" i="9"/>
  <c r="S1057" i="9"/>
  <c r="S2052" i="9"/>
  <c r="R1617" i="9"/>
  <c r="Q2337" i="9"/>
  <c r="S675" i="9"/>
  <c r="R2052" i="9"/>
  <c r="S2337" i="9"/>
  <c r="S1722" i="9"/>
  <c r="Q1570" i="9"/>
  <c r="S1570" i="9"/>
  <c r="S77" i="9"/>
  <c r="R1372" i="9"/>
  <c r="S1194" i="9"/>
  <c r="S1730" i="9"/>
  <c r="R1755" i="9"/>
  <c r="R77" i="9"/>
  <c r="R1194" i="9"/>
  <c r="Q1529" i="9"/>
  <c r="Q1730" i="9"/>
  <c r="Q1961" i="9"/>
  <c r="S1666" i="9"/>
  <c r="Q1666" i="9"/>
  <c r="Q865" i="9"/>
  <c r="S316" i="9"/>
  <c r="Q701" i="9"/>
  <c r="S617" i="9"/>
  <c r="S229" i="9"/>
  <c r="Q316" i="9"/>
  <c r="R865" i="9"/>
  <c r="S701" i="9"/>
  <c r="S497" i="9"/>
  <c r="Q2361" i="9"/>
  <c r="R497" i="9"/>
  <c r="S585" i="9"/>
  <c r="S1179" i="9"/>
  <c r="R2094" i="9"/>
  <c r="S74" i="9"/>
  <c r="R438" i="9"/>
  <c r="R585" i="9"/>
  <c r="S1378" i="9"/>
  <c r="R2072" i="9"/>
  <c r="Q74" i="9"/>
  <c r="Q438" i="9"/>
  <c r="Q593" i="9"/>
  <c r="Q2072" i="9"/>
  <c r="S367" i="9"/>
  <c r="S593" i="9"/>
  <c r="R367" i="9"/>
  <c r="Q1810" i="9"/>
  <c r="S1694" i="9"/>
  <c r="Q638" i="9"/>
  <c r="R1694" i="9"/>
  <c r="Q91" i="9"/>
  <c r="S403" i="9"/>
  <c r="S91" i="9"/>
  <c r="S1562" i="9"/>
  <c r="Q2164" i="9"/>
  <c r="Q1819" i="9"/>
  <c r="Q249" i="9"/>
  <c r="S379" i="9"/>
  <c r="Q379" i="9"/>
  <c r="S1150" i="9"/>
  <c r="R1150" i="9"/>
  <c r="S717" i="9"/>
  <c r="R717" i="9"/>
  <c r="Q105" i="9"/>
  <c r="S743" i="9"/>
  <c r="R105" i="9"/>
  <c r="R743" i="9"/>
  <c r="Q2345" i="9"/>
  <c r="S651" i="9"/>
  <c r="Q45" i="9"/>
  <c r="S68" i="9"/>
  <c r="Q411" i="9"/>
  <c r="S1522" i="9"/>
  <c r="Q1261" i="9"/>
  <c r="R1261" i="9"/>
  <c r="S8" i="9"/>
  <c r="Q1522" i="9"/>
  <c r="S643" i="9"/>
  <c r="S699" i="9"/>
  <c r="Q1561" i="9"/>
  <c r="S37" i="9"/>
  <c r="S1609" i="9"/>
  <c r="R625" i="9"/>
  <c r="S513" i="9"/>
  <c r="S687" i="9"/>
  <c r="R2108" i="9"/>
  <c r="Q1385" i="9"/>
  <c r="Q1012" i="9"/>
  <c r="R411" i="9"/>
  <c r="S1245" i="9"/>
  <c r="R1210" i="9"/>
  <c r="S51" i="9"/>
  <c r="S258" i="9"/>
  <c r="Q184" i="9"/>
  <c r="R642" i="9"/>
  <c r="Q698" i="9"/>
  <c r="R881" i="9"/>
  <c r="Q1075" i="9"/>
  <c r="Q2041" i="9"/>
  <c r="S1817" i="9"/>
  <c r="S36" i="9"/>
  <c r="S509" i="9"/>
  <c r="Q642" i="9"/>
  <c r="Q881" i="9"/>
  <c r="Q1210" i="9"/>
  <c r="R1817" i="9"/>
  <c r="S61" i="9"/>
  <c r="Q36" i="9"/>
  <c r="R51" i="9"/>
  <c r="Q509" i="9"/>
  <c r="Q625" i="9"/>
  <c r="Q68" i="9"/>
  <c r="R435" i="9"/>
  <c r="R513" i="9"/>
  <c r="S698" i="9"/>
  <c r="R1498" i="9"/>
  <c r="S1705" i="9"/>
  <c r="S2051" i="9"/>
  <c r="Q1245" i="9"/>
  <c r="S1050" i="9"/>
  <c r="Q1498" i="9"/>
  <c r="Q1705" i="9"/>
  <c r="Q1706" i="9"/>
  <c r="R2051" i="9"/>
  <c r="Q1050" i="9"/>
  <c r="R809" i="9"/>
  <c r="Q61" i="9"/>
  <c r="Q809" i="9"/>
  <c r="S2041" i="9"/>
  <c r="Q1410" i="9"/>
  <c r="S276" i="9"/>
  <c r="R1075" i="9"/>
  <c r="S2097" i="9"/>
  <c r="Q1317" i="9"/>
  <c r="Q2108" i="9"/>
  <c r="S184" i="9"/>
  <c r="R276" i="9"/>
  <c r="S409" i="9"/>
  <c r="S279" i="9"/>
  <c r="R1317" i="9"/>
  <c r="R258" i="9"/>
  <c r="S1706" i="9"/>
  <c r="Q1546" i="9"/>
  <c r="Q279" i="9"/>
  <c r="S1713" i="9"/>
  <c r="R1546" i="9"/>
  <c r="Q2097" i="9"/>
  <c r="S948" i="9"/>
  <c r="R1179" i="9"/>
  <c r="Q1378" i="9"/>
  <c r="S2094" i="9"/>
  <c r="Q2478" i="9"/>
  <c r="R1004" i="9"/>
  <c r="S2422" i="9"/>
  <c r="S1530" i="9"/>
  <c r="S1198" i="9"/>
  <c r="S1582" i="9"/>
  <c r="Q2065" i="9"/>
  <c r="R2426" i="9"/>
  <c r="R2422" i="9"/>
  <c r="Q1530" i="9"/>
  <c r="R1413" i="9"/>
  <c r="R1198" i="9"/>
  <c r="S1130" i="9"/>
  <c r="R1582" i="9"/>
  <c r="S1972" i="9"/>
  <c r="R1130" i="9"/>
  <c r="Q1851" i="9"/>
  <c r="R1810" i="9"/>
  <c r="R2060" i="9"/>
  <c r="S2478" i="9"/>
  <c r="Q229" i="9"/>
  <c r="R1972" i="9"/>
  <c r="S2361" i="9"/>
  <c r="Q1710" i="9"/>
  <c r="R1710" i="9"/>
  <c r="S1618" i="9"/>
  <c r="R1618" i="9"/>
  <c r="Q1618" i="9"/>
  <c r="S1501" i="9"/>
  <c r="R1501" i="9"/>
  <c r="Q1501" i="9"/>
  <c r="Q679" i="9"/>
  <c r="R679" i="9"/>
  <c r="S679" i="9"/>
  <c r="R449" i="9"/>
  <c r="Q449" i="9"/>
  <c r="S449" i="9"/>
  <c r="S833" i="9"/>
  <c r="Q833" i="9"/>
  <c r="R833" i="9"/>
  <c r="S873" i="9"/>
  <c r="R873" i="9"/>
  <c r="Q873" i="9"/>
  <c r="Q434" i="9"/>
  <c r="S434" i="9"/>
  <c r="R434" i="9"/>
  <c r="R1332" i="9"/>
  <c r="S1332" i="9"/>
  <c r="Q1332" i="9"/>
  <c r="R1610" i="9"/>
  <c r="Q1610" i="9"/>
  <c r="S1610" i="9"/>
  <c r="Q402" i="9"/>
  <c r="R402" i="9"/>
  <c r="S402" i="9"/>
  <c r="Q2434" i="9"/>
  <c r="S2434" i="9"/>
  <c r="R2434" i="9"/>
  <c r="R1292" i="9"/>
  <c r="S1292" i="9"/>
  <c r="Q1292" i="9"/>
  <c r="R1594" i="9"/>
  <c r="S1594" i="9"/>
  <c r="Q1594" i="9"/>
  <c r="Q1686" i="9"/>
  <c r="R1686" i="9"/>
  <c r="S1686" i="9"/>
  <c r="R457" i="9"/>
  <c r="S457" i="9"/>
  <c r="Q457" i="9"/>
  <c r="S410" i="9"/>
  <c r="R410" i="9"/>
  <c r="Q410" i="9"/>
  <c r="S471" i="9"/>
  <c r="Q471" i="9"/>
  <c r="R471" i="9"/>
  <c r="S849" i="9"/>
  <c r="Q849" i="9"/>
  <c r="R849" i="9"/>
  <c r="Q945" i="9"/>
  <c r="R945" i="9"/>
  <c r="S825" i="9"/>
  <c r="Q825" i="9"/>
  <c r="R825" i="9"/>
  <c r="Q937" i="9"/>
  <c r="R937" i="9"/>
  <c r="R723" i="9"/>
  <c r="S723" i="9"/>
  <c r="Q723" i="9"/>
  <c r="Q592" i="9"/>
  <c r="S592" i="9"/>
  <c r="S19" i="9"/>
  <c r="Q19" i="9"/>
  <c r="R19" i="9"/>
  <c r="R632" i="9"/>
  <c r="Q632" i="9"/>
  <c r="S632" i="9"/>
  <c r="R441" i="9"/>
  <c r="Q441" i="9"/>
  <c r="S441" i="9"/>
  <c r="R76" i="9"/>
  <c r="S76" i="9"/>
  <c r="Q76" i="9"/>
  <c r="R425" i="9"/>
  <c r="S425" i="9"/>
  <c r="Q425" i="9"/>
  <c r="R1276" i="9"/>
  <c r="S1276" i="9"/>
  <c r="Q1276" i="9"/>
  <c r="Q1649" i="9"/>
  <c r="R1649" i="9"/>
  <c r="S1649" i="9"/>
  <c r="Q616" i="9"/>
  <c r="R616" i="9"/>
  <c r="S616" i="9"/>
  <c r="R372" i="9"/>
  <c r="S784" i="9"/>
  <c r="S880" i="9"/>
  <c r="S962" i="9"/>
  <c r="S1260" i="9"/>
  <c r="S1060" i="9"/>
  <c r="S1385" i="9"/>
  <c r="R1082" i="9"/>
  <c r="S1410" i="9"/>
  <c r="S2289" i="9"/>
  <c r="R2049" i="9"/>
  <c r="R2037" i="9"/>
  <c r="R2418" i="9"/>
  <c r="Q659" i="9"/>
  <c r="Q37" i="9"/>
  <c r="S1277" i="9"/>
  <c r="S691" i="9"/>
  <c r="Q1562" i="9"/>
  <c r="Q137" i="9"/>
  <c r="R45" i="9"/>
  <c r="S18" i="9"/>
  <c r="S746" i="9"/>
  <c r="Q545" i="9"/>
  <c r="R801" i="9"/>
  <c r="R784" i="9"/>
  <c r="R880" i="9"/>
  <c r="R917" i="9"/>
  <c r="Q1489" i="9"/>
  <c r="S1569" i="9"/>
  <c r="S1923" i="9"/>
  <c r="S2078" i="9"/>
  <c r="Q2103" i="9"/>
  <c r="Q1689" i="9"/>
  <c r="Q683" i="9"/>
  <c r="R67" i="9"/>
  <c r="Q308" i="9"/>
  <c r="R290" i="9"/>
  <c r="Q226" i="9"/>
  <c r="Q1155" i="9"/>
  <c r="Q1203" i="9"/>
  <c r="S1316" i="9"/>
  <c r="R1066" i="9"/>
  <c r="Q2289" i="9"/>
  <c r="Q699" i="9"/>
  <c r="S1333" i="9"/>
  <c r="R1538" i="9"/>
  <c r="S2116" i="9"/>
  <c r="Q85" i="9"/>
  <c r="S137" i="9"/>
  <c r="R426" i="9"/>
  <c r="S489" i="9"/>
  <c r="S792" i="9"/>
  <c r="S1327" i="9"/>
  <c r="R1466" i="9"/>
  <c r="Q1802" i="9"/>
  <c r="Q2167" i="9"/>
  <c r="S2239" i="9"/>
  <c r="S2418" i="9"/>
  <c r="Q1333" i="9"/>
  <c r="R85" i="9"/>
  <c r="Q93" i="9"/>
  <c r="R711" i="9"/>
  <c r="R93" i="9"/>
  <c r="R44" i="9"/>
  <c r="R242" i="9"/>
  <c r="Q426" i="9"/>
  <c r="R450" i="9"/>
  <c r="R489" i="9"/>
  <c r="R792" i="9"/>
  <c r="Q1214" i="9"/>
  <c r="S1489" i="9"/>
  <c r="S1739" i="9"/>
  <c r="Q1466" i="9"/>
  <c r="R1923" i="9"/>
  <c r="S282" i="9"/>
  <c r="Q2348" i="9"/>
  <c r="Q44" i="9"/>
  <c r="Q396" i="9"/>
  <c r="S417" i="9"/>
  <c r="Q450" i="9"/>
  <c r="Q417" i="9"/>
  <c r="R1155" i="9"/>
  <c r="R1203" i="9"/>
  <c r="S1214" i="9"/>
  <c r="Q282" i="9"/>
  <c r="Q1253" i="9"/>
  <c r="Q1713" i="9"/>
  <c r="S2348" i="9"/>
  <c r="Q242" i="9"/>
  <c r="S703" i="9"/>
  <c r="R889" i="9"/>
  <c r="S924" i="9"/>
  <c r="Q1067" i="9"/>
  <c r="Q1115" i="9"/>
  <c r="Q924" i="9"/>
  <c r="R1158" i="9"/>
  <c r="R1458" i="9"/>
  <c r="Q2239" i="9"/>
  <c r="S2426" i="9"/>
  <c r="Q409" i="9"/>
  <c r="Q2105" i="9"/>
  <c r="R1253" i="9"/>
  <c r="S683" i="9"/>
  <c r="R324" i="9"/>
  <c r="S396" i="9"/>
  <c r="Q383" i="9"/>
  <c r="R703" i="9"/>
  <c r="Q889" i="9"/>
  <c r="S1182" i="9"/>
  <c r="S1234" i="9"/>
  <c r="Q1417" i="9"/>
  <c r="Q1739" i="9"/>
  <c r="Q1458" i="9"/>
  <c r="S1804" i="9"/>
  <c r="Q2247" i="9"/>
  <c r="S2402" i="9"/>
  <c r="S383" i="9"/>
  <c r="Q897" i="9"/>
  <c r="R1182" i="9"/>
  <c r="Q1260" i="9"/>
  <c r="R1234" i="9"/>
  <c r="R1804" i="9"/>
  <c r="R2402" i="9"/>
  <c r="Q324" i="9"/>
  <c r="R458" i="9"/>
  <c r="S840" i="9"/>
  <c r="S1417" i="9"/>
  <c r="S2060" i="9"/>
  <c r="Q1537" i="9"/>
  <c r="Q1609" i="9"/>
  <c r="Q480" i="9"/>
  <c r="R897" i="9"/>
  <c r="S1206" i="9"/>
  <c r="S1065" i="9"/>
  <c r="S1409" i="9"/>
  <c r="R1386" i="9"/>
  <c r="S1980" i="9"/>
  <c r="Q2319" i="9"/>
  <c r="R2100" i="9"/>
  <c r="S1714" i="9"/>
  <c r="R1206" i="9"/>
  <c r="S1545" i="9"/>
  <c r="S1710" i="9"/>
  <c r="Q2241" i="9"/>
  <c r="Q948" i="9"/>
  <c r="S1009" i="9"/>
  <c r="R1098" i="9"/>
  <c r="Q1409" i="9"/>
  <c r="Q2100" i="9"/>
  <c r="R1009" i="9"/>
  <c r="S1371" i="9"/>
  <c r="R1723" i="9"/>
  <c r="Q1714" i="9"/>
  <c r="Q2207" i="9"/>
  <c r="S2207" i="9"/>
  <c r="Q18" i="9"/>
  <c r="Q200" i="9"/>
  <c r="S480" i="9"/>
  <c r="R1139" i="9"/>
  <c r="S1002" i="9"/>
  <c r="R1980" i="9"/>
  <c r="Q1987" i="9"/>
  <c r="S2319" i="9"/>
  <c r="S1593" i="9"/>
  <c r="Q1593" i="9"/>
  <c r="R220" i="9"/>
  <c r="R1065" i="9"/>
  <c r="S2241" i="9"/>
  <c r="S2343" i="9"/>
  <c r="S1285" i="9"/>
  <c r="S2185" i="9"/>
  <c r="S1674" i="9"/>
  <c r="S2153" i="9"/>
  <c r="Q2335" i="9"/>
  <c r="S2322" i="9"/>
  <c r="S1349" i="9"/>
  <c r="Q1349" i="9"/>
  <c r="S2012" i="9"/>
  <c r="S1881" i="9"/>
  <c r="R1826" i="9"/>
  <c r="S2335" i="9"/>
  <c r="R638" i="9"/>
  <c r="Q707" i="9"/>
  <c r="Q2153" i="9"/>
  <c r="S69" i="9"/>
  <c r="S1301" i="9"/>
  <c r="S1682" i="9"/>
  <c r="R2012" i="9"/>
  <c r="Q1881" i="9"/>
  <c r="Q69" i="9"/>
  <c r="Q1301" i="9"/>
  <c r="S2180" i="9"/>
  <c r="Q1371" i="9"/>
  <c r="Q1682" i="9"/>
  <c r="S1961" i="9"/>
  <c r="Q2343" i="9"/>
  <c r="Q2180" i="9"/>
  <c r="S2065" i="9"/>
  <c r="S707" i="9"/>
  <c r="Q1674" i="9"/>
  <c r="S2203" i="9"/>
  <c r="Q1514" i="9"/>
  <c r="S1908" i="9"/>
  <c r="Q1468" i="9"/>
  <c r="S1118" i="9"/>
  <c r="S930" i="9"/>
  <c r="S1859" i="9"/>
  <c r="R1859" i="9"/>
  <c r="Q92" i="9"/>
  <c r="R92" i="9"/>
  <c r="R1218" i="9"/>
  <c r="S1514" i="9"/>
  <c r="R1110" i="9"/>
  <c r="S160" i="9"/>
  <c r="S170" i="9"/>
  <c r="S268" i="9"/>
  <c r="R160" i="9"/>
  <c r="R268" i="9"/>
  <c r="R549" i="9"/>
  <c r="Q528" i="9"/>
  <c r="S921" i="9"/>
  <c r="S1356" i="9"/>
  <c r="Q1843" i="9"/>
  <c r="S2112" i="9"/>
  <c r="Q170" i="9"/>
  <c r="R921" i="9"/>
  <c r="Q1356" i="9"/>
  <c r="Q1738" i="9"/>
  <c r="R2243" i="9"/>
  <c r="S1044" i="9"/>
  <c r="R1506" i="9"/>
  <c r="S1110" i="9"/>
  <c r="Q1506" i="9"/>
  <c r="S1852" i="9"/>
  <c r="R1851" i="9"/>
  <c r="Q2104" i="9"/>
  <c r="Q2044" i="9"/>
  <c r="Q2304" i="9"/>
  <c r="S2044" i="9"/>
  <c r="S2143" i="9"/>
  <c r="S2224" i="9"/>
  <c r="S2304" i="9"/>
  <c r="S1819" i="9"/>
  <c r="R1964" i="9"/>
  <c r="S1897" i="9"/>
  <c r="S1780" i="9"/>
  <c r="S1841" i="9"/>
  <c r="R2080" i="9"/>
  <c r="S2111" i="9"/>
  <c r="S2338" i="9"/>
  <c r="Q1841" i="9"/>
  <c r="R1897" i="9"/>
  <c r="Q2080" i="9"/>
  <c r="R2338" i="9"/>
  <c r="S2104" i="9"/>
  <c r="R2376" i="9"/>
  <c r="Q1796" i="9"/>
  <c r="Q2119" i="9"/>
  <c r="S2037" i="9"/>
  <c r="S2215" i="9"/>
  <c r="S2364" i="9"/>
  <c r="R2203" i="9"/>
  <c r="Q2143" i="9"/>
  <c r="S2119" i="9"/>
  <c r="S43" i="9"/>
  <c r="Q144" i="9"/>
  <c r="R168" i="9"/>
  <c r="R557" i="9"/>
  <c r="Q655" i="9"/>
  <c r="R1078" i="9"/>
  <c r="S1064" i="9"/>
  <c r="Q1428" i="9"/>
  <c r="Q1787" i="9"/>
  <c r="Q1809" i="9"/>
  <c r="S1953" i="9"/>
  <c r="S2471" i="9"/>
  <c r="S133" i="9"/>
  <c r="Q168" i="9"/>
  <c r="S1158" i="9"/>
  <c r="Q1233" i="9"/>
  <c r="Q930" i="9"/>
  <c r="R1064" i="9"/>
  <c r="R1468" i="9"/>
  <c r="R1811" i="9"/>
  <c r="S212" i="9"/>
  <c r="Q557" i="9"/>
  <c r="S520" i="9"/>
  <c r="S597" i="9"/>
  <c r="S581" i="9"/>
  <c r="S1012" i="9"/>
  <c r="R1118" i="9"/>
  <c r="Q1335" i="9"/>
  <c r="R2020" i="9"/>
  <c r="Q2255" i="9"/>
  <c r="R43" i="9"/>
  <c r="Q331" i="9"/>
  <c r="R212" i="9"/>
  <c r="S331" i="9"/>
  <c r="Q1420" i="9"/>
  <c r="S1542" i="9"/>
  <c r="R2027" i="9"/>
  <c r="S221" i="9"/>
  <c r="R451" i="9"/>
  <c r="S1505" i="9"/>
  <c r="S1428" i="9"/>
  <c r="Q1814" i="9"/>
  <c r="Q2027" i="9"/>
  <c r="R1931" i="9"/>
  <c r="S144" i="9"/>
  <c r="R221" i="9"/>
  <c r="S1078" i="9"/>
  <c r="R1787" i="9"/>
  <c r="Q2216" i="9"/>
  <c r="S152" i="9"/>
  <c r="Q451" i="9"/>
  <c r="S1114" i="9"/>
  <c r="R1238" i="9"/>
  <c r="S1335" i="9"/>
  <c r="R2011" i="9"/>
  <c r="Q605" i="9"/>
  <c r="R1114" i="9"/>
  <c r="Q2011" i="9"/>
  <c r="Q1993" i="9"/>
  <c r="S1452" i="9"/>
  <c r="R1542" i="9"/>
  <c r="S2175" i="9"/>
  <c r="S2255" i="9"/>
  <c r="R544" i="9"/>
  <c r="Q985" i="9"/>
  <c r="S1412" i="9"/>
  <c r="R1452" i="9"/>
  <c r="R1771" i="9"/>
  <c r="Q2175" i="9"/>
  <c r="Q427" i="9"/>
  <c r="S427" i="9"/>
  <c r="S576" i="9"/>
  <c r="R1412" i="9"/>
  <c r="Q1771" i="9"/>
  <c r="S1993" i="9"/>
  <c r="Q493" i="9"/>
  <c r="R576" i="9"/>
  <c r="S493" i="9"/>
  <c r="S985" i="9"/>
  <c r="S1351" i="9"/>
  <c r="R13" i="9"/>
  <c r="S1238" i="9"/>
  <c r="Q964" i="9"/>
  <c r="S1102" i="9"/>
  <c r="Q1090" i="9"/>
  <c r="Q549" i="9"/>
  <c r="S964" i="9"/>
  <c r="R1102" i="9"/>
  <c r="R1985" i="9"/>
  <c r="S147" i="9"/>
  <c r="R147" i="9"/>
  <c r="R860" i="9"/>
  <c r="Q1726" i="9"/>
  <c r="Q1226" i="9"/>
  <c r="S528" i="9"/>
  <c r="Q254" i="9"/>
  <c r="Q218" i="9"/>
  <c r="R218" i="9"/>
  <c r="S429" i="9"/>
  <c r="S892" i="9"/>
  <c r="S113" i="9"/>
  <c r="R429" i="9"/>
  <c r="R1122" i="9"/>
  <c r="S1255" i="9"/>
  <c r="Q844" i="9"/>
  <c r="Q113" i="9"/>
  <c r="R568" i="9"/>
  <c r="S695" i="9"/>
  <c r="S254" i="9"/>
  <c r="R695" i="9"/>
  <c r="S922" i="9"/>
  <c r="S1453" i="9"/>
  <c r="Q419" i="9"/>
  <c r="R1010" i="9"/>
  <c r="S2118" i="9"/>
  <c r="S419" i="9"/>
  <c r="Q1516" i="9"/>
  <c r="S844" i="9"/>
  <c r="R1094" i="9"/>
  <c r="S953" i="9"/>
  <c r="R922" i="9"/>
  <c r="Q2140" i="9"/>
  <c r="R953" i="9"/>
  <c r="R2356" i="9"/>
  <c r="S1174" i="9"/>
  <c r="R1162" i="9"/>
  <c r="R1516" i="9"/>
  <c r="R1988" i="9"/>
  <c r="S1606" i="9"/>
  <c r="R2455" i="9"/>
  <c r="R1174" i="9"/>
  <c r="R1606" i="9"/>
  <c r="S2115" i="9"/>
  <c r="S1094" i="9"/>
  <c r="R1375" i="9"/>
  <c r="S2067" i="9"/>
  <c r="S318" i="9"/>
  <c r="S225" i="9"/>
  <c r="Q225" i="9"/>
  <c r="Q318" i="9"/>
  <c r="S655" i="9"/>
  <c r="Q1566" i="9"/>
  <c r="S2091" i="9"/>
  <c r="Q2020" i="9"/>
  <c r="R153" i="9"/>
  <c r="Q581" i="9"/>
  <c r="R1420" i="9"/>
  <c r="Q2091" i="9"/>
  <c r="Q2067" i="9"/>
  <c r="S107" i="9"/>
  <c r="R520" i="9"/>
  <c r="R639" i="9"/>
  <c r="S908" i="9"/>
  <c r="Q1036" i="9"/>
  <c r="R565" i="9"/>
  <c r="Q1505" i="9"/>
  <c r="S1146" i="9"/>
  <c r="Q1811" i="9"/>
  <c r="S1812" i="9"/>
  <c r="Q1931" i="9"/>
  <c r="R2086" i="9"/>
  <c r="R1908" i="9"/>
  <c r="S2166" i="9"/>
  <c r="R2471" i="9"/>
  <c r="Q189" i="9"/>
  <c r="R250" i="9"/>
  <c r="S560" i="9"/>
  <c r="Q639" i="9"/>
  <c r="S1036" i="9"/>
  <c r="R1146" i="9"/>
  <c r="S1654" i="9"/>
  <c r="R1812" i="9"/>
  <c r="R2363" i="9"/>
  <c r="R560" i="9"/>
  <c r="Q908" i="9"/>
  <c r="R1654" i="9"/>
  <c r="S1566" i="9"/>
  <c r="R2009" i="9"/>
  <c r="S2086" i="9"/>
  <c r="Q250" i="9"/>
  <c r="Q252" i="9"/>
  <c r="R2449" i="9"/>
  <c r="R1359" i="9"/>
  <c r="S1718" i="9"/>
  <c r="Q236" i="9"/>
  <c r="Q1001" i="9"/>
  <c r="Q2198" i="9"/>
  <c r="Q145" i="9"/>
  <c r="S1028" i="9"/>
  <c r="S59" i="9"/>
  <c r="R145" i="9"/>
  <c r="S1247" i="9"/>
  <c r="R970" i="9"/>
  <c r="R236" i="9"/>
  <c r="Q1020" i="9"/>
  <c r="R1052" i="9"/>
  <c r="Q1026" i="9"/>
  <c r="R1263" i="9"/>
  <c r="S1381" i="9"/>
  <c r="S1460" i="9"/>
  <c r="S1476" i="9"/>
  <c r="Q1534" i="9"/>
  <c r="Q1742" i="9"/>
  <c r="Q2223" i="9"/>
  <c r="Q2019" i="9"/>
  <c r="S2223" i="9"/>
  <c r="S2356" i="9"/>
  <c r="S253" i="9"/>
  <c r="S295" i="9"/>
  <c r="Q711" i="9"/>
  <c r="Q1670" i="9"/>
  <c r="R87" i="9"/>
  <c r="S75" i="9"/>
  <c r="S131" i="9"/>
  <c r="Q541" i="9"/>
  <c r="R169" i="9"/>
  <c r="R892" i="9"/>
  <c r="S1020" i="9"/>
  <c r="S1026" i="9"/>
  <c r="Q1263" i="9"/>
  <c r="R1460" i="9"/>
  <c r="R1476" i="9"/>
  <c r="R1494" i="9"/>
  <c r="Q2303" i="9"/>
  <c r="S1590" i="9"/>
  <c r="R2308" i="9"/>
  <c r="R2220" i="9"/>
  <c r="R584" i="9"/>
  <c r="Q131" i="9"/>
  <c r="S552" i="9"/>
  <c r="S735" i="9"/>
  <c r="S496" i="9"/>
  <c r="Q295" i="9"/>
  <c r="S1219" i="9"/>
  <c r="Q986" i="9"/>
  <c r="Q1494" i="9"/>
  <c r="S1956" i="9"/>
  <c r="R1939" i="9"/>
  <c r="R1590" i="9"/>
  <c r="Q2308" i="9"/>
  <c r="Q2220" i="9"/>
  <c r="Q1453" i="9"/>
  <c r="R1820" i="9"/>
  <c r="S139" i="9"/>
  <c r="S327" i="9"/>
  <c r="R552" i="9"/>
  <c r="Q311" i="9"/>
  <c r="R735" i="9"/>
  <c r="R496" i="9"/>
  <c r="Q904" i="9"/>
  <c r="S1063" i="9"/>
  <c r="S977" i="9"/>
  <c r="S1142" i="9"/>
  <c r="S1465" i="9"/>
  <c r="S1343" i="9"/>
  <c r="S986" i="9"/>
  <c r="S1526" i="9"/>
  <c r="R1956" i="9"/>
  <c r="Q1939" i="9"/>
  <c r="S2057" i="9"/>
  <c r="Q2251" i="9"/>
  <c r="S2303" i="9"/>
  <c r="Q334" i="9"/>
  <c r="S1052" i="9"/>
  <c r="Q1779" i="9"/>
  <c r="Q169" i="9"/>
  <c r="Q162" i="9"/>
  <c r="S189" i="9"/>
  <c r="Q139" i="9"/>
  <c r="R152" i="9"/>
  <c r="Q233" i="9"/>
  <c r="S252" i="9"/>
  <c r="Q466" i="9"/>
  <c r="S600" i="9"/>
  <c r="R311" i="9"/>
  <c r="S541" i="9"/>
  <c r="Q327" i="9"/>
  <c r="R876" i="9"/>
  <c r="Q1004" i="9"/>
  <c r="S904" i="9"/>
  <c r="R977" i="9"/>
  <c r="R1142" i="9"/>
  <c r="Q1010" i="9"/>
  <c r="R1343" i="9"/>
  <c r="Q1404" i="9"/>
  <c r="Q1636" i="9"/>
  <c r="S1375" i="9"/>
  <c r="R1526" i="9"/>
  <c r="S1987" i="9"/>
  <c r="Q1985" i="9"/>
  <c r="S2216" i="9"/>
  <c r="Q1122" i="9"/>
  <c r="Q1723" i="9"/>
  <c r="Q2455" i="9"/>
  <c r="S87" i="9"/>
  <c r="R75" i="9"/>
  <c r="R466" i="9"/>
  <c r="S536" i="9"/>
  <c r="Q565" i="9"/>
  <c r="S932" i="9"/>
  <c r="Q1465" i="9"/>
  <c r="R1742" i="9"/>
  <c r="R2043" i="9"/>
  <c r="Q2305" i="9"/>
  <c r="Q1826" i="9"/>
  <c r="S1793" i="9"/>
  <c r="Q1865" i="9"/>
  <c r="S1860" i="9"/>
  <c r="S1892" i="9"/>
  <c r="S2449" i="9"/>
  <c r="S347" i="9"/>
  <c r="S929" i="9"/>
  <c r="S1074" i="9"/>
  <c r="S1154" i="9"/>
  <c r="R1793" i="9"/>
  <c r="R1860" i="9"/>
  <c r="Q2074" i="9"/>
  <c r="S1865" i="9"/>
  <c r="Q2112" i="9"/>
  <c r="R1892" i="9"/>
  <c r="S2171" i="9"/>
  <c r="S2425" i="9"/>
  <c r="R929" i="9"/>
  <c r="Q956" i="9"/>
  <c r="R1074" i="9"/>
  <c r="R1154" i="9"/>
  <c r="Q938" i="9"/>
  <c r="S1279" i="9"/>
  <c r="S1924" i="9"/>
  <c r="R2171" i="9"/>
  <c r="R2425" i="9"/>
  <c r="Q2479" i="9"/>
  <c r="S343" i="9"/>
  <c r="Q343" i="9"/>
  <c r="R592" i="9"/>
  <c r="S969" i="9"/>
  <c r="S956" i="9"/>
  <c r="Q1351" i="9"/>
  <c r="S938" i="9"/>
  <c r="R1279" i="9"/>
  <c r="R1924" i="9"/>
  <c r="Q13" i="9"/>
  <c r="Q347" i="9"/>
  <c r="Q969" i="9"/>
  <c r="S1218" i="9"/>
  <c r="S1380" i="9"/>
  <c r="R1734" i="9"/>
  <c r="R1928" i="9"/>
  <c r="Q2183" i="9"/>
  <c r="S2191" i="9"/>
  <c r="S220" i="9"/>
  <c r="S1734" i="9"/>
  <c r="Q2191" i="9"/>
  <c r="S2243" i="9"/>
  <c r="Q1857" i="9"/>
  <c r="R59" i="9"/>
  <c r="Q238" i="9"/>
  <c r="R107" i="9"/>
  <c r="Q403" i="9"/>
  <c r="S879" i="9"/>
  <c r="R1028" i="9"/>
  <c r="R1247" i="9"/>
  <c r="Q2263" i="9"/>
  <c r="Q994" i="9"/>
  <c r="S1222" i="9"/>
  <c r="R1636" i="9"/>
  <c r="Q2182" i="9"/>
  <c r="R222" i="9"/>
  <c r="S512" i="9"/>
  <c r="S1393" i="9"/>
  <c r="Q954" i="9"/>
  <c r="R1222" i="9"/>
  <c r="S1876" i="9"/>
  <c r="R2212" i="9"/>
  <c r="S222" i="9"/>
  <c r="S90" i="9"/>
  <c r="S260" i="9"/>
  <c r="S238" i="9"/>
  <c r="S504" i="9"/>
  <c r="Q481" i="9"/>
  <c r="R512" i="9"/>
  <c r="S1001" i="9"/>
  <c r="S961" i="9"/>
  <c r="S954" i="9"/>
  <c r="R1763" i="9"/>
  <c r="R1876" i="9"/>
  <c r="Q2056" i="9"/>
  <c r="S2358" i="9"/>
  <c r="Q2212" i="9"/>
  <c r="R260" i="9"/>
  <c r="S481" i="9"/>
  <c r="S945" i="9"/>
  <c r="R961" i="9"/>
  <c r="S1258" i="9"/>
  <c r="S1138" i="9"/>
  <c r="Q1484" i="9"/>
  <c r="Q1558" i="9"/>
  <c r="S1809" i="9"/>
  <c r="R1718" i="9"/>
  <c r="Q1947" i="9"/>
  <c r="S2134" i="9"/>
  <c r="Q525" i="9"/>
  <c r="S525" i="9"/>
  <c r="Q988" i="9"/>
  <c r="S1233" i="9"/>
  <c r="R1138" i="9"/>
  <c r="Q970" i="9"/>
  <c r="S1977" i="9"/>
  <c r="S1726" i="9"/>
  <c r="S1359" i="9"/>
  <c r="R1977" i="9"/>
  <c r="R1899" i="9"/>
  <c r="Q90" i="9"/>
  <c r="R234" i="9"/>
  <c r="R504" i="9"/>
  <c r="S487" i="9"/>
  <c r="S519" i="9"/>
  <c r="R728" i="9"/>
  <c r="R1044" i="9"/>
  <c r="R932" i="9"/>
  <c r="S988" i="9"/>
  <c r="S1134" i="9"/>
  <c r="S994" i="9"/>
  <c r="R1255" i="9"/>
  <c r="Q1763" i="9"/>
  <c r="Q1988" i="9"/>
  <c r="R1963" i="9"/>
  <c r="S1948" i="9"/>
  <c r="R1827" i="9"/>
  <c r="Q2259" i="9"/>
  <c r="Q2355" i="9"/>
  <c r="S2096" i="9"/>
  <c r="S2131" i="9"/>
  <c r="S157" i="9"/>
  <c r="Q234" i="9"/>
  <c r="R1134" i="9"/>
  <c r="Q1449" i="9"/>
  <c r="Q1963" i="9"/>
  <c r="S1836" i="9"/>
  <c r="R1948" i="9"/>
  <c r="Q1827" i="9"/>
  <c r="S2238" i="9"/>
  <c r="R2096" i="9"/>
  <c r="R2131" i="9"/>
  <c r="S2259" i="9"/>
  <c r="Q79" i="9"/>
  <c r="R157" i="9"/>
  <c r="S663" i="9"/>
  <c r="Q919" i="9"/>
  <c r="R1225" i="9"/>
  <c r="S1449" i="9"/>
  <c r="S1473" i="9"/>
  <c r="S1421" i="9"/>
  <c r="R1836" i="9"/>
  <c r="S1921" i="9"/>
  <c r="S1737" i="9"/>
  <c r="S2382" i="9"/>
  <c r="R2156" i="9"/>
  <c r="R2238" i="9"/>
  <c r="S2208" i="9"/>
  <c r="S2457" i="9"/>
  <c r="Q15" i="9"/>
  <c r="S15" i="9"/>
  <c r="S79" i="9"/>
  <c r="R389" i="9"/>
  <c r="R663" i="9"/>
  <c r="S719" i="9"/>
  <c r="Q771" i="9"/>
  <c r="S919" i="9"/>
  <c r="S1319" i="9"/>
  <c r="S1425" i="9"/>
  <c r="R1921" i="9"/>
  <c r="Q1737" i="9"/>
  <c r="S2355" i="9"/>
  <c r="Q2156" i="9"/>
  <c r="S2278" i="9"/>
  <c r="R2457" i="9"/>
  <c r="Q462" i="9"/>
  <c r="R719" i="9"/>
  <c r="S771" i="9"/>
  <c r="R1319" i="9"/>
  <c r="Q2297" i="9"/>
  <c r="S2326" i="9"/>
  <c r="R2278" i="9"/>
  <c r="R462" i="9"/>
  <c r="S1484" i="9"/>
  <c r="Q1393" i="9"/>
  <c r="Q1425" i="9"/>
  <c r="S1404" i="9"/>
  <c r="S1558" i="9"/>
  <c r="S1785" i="9"/>
  <c r="Q1891" i="9"/>
  <c r="S2297" i="9"/>
  <c r="R2326" i="9"/>
  <c r="Q1473" i="9"/>
  <c r="R1785" i="9"/>
  <c r="R1947" i="9"/>
  <c r="R1795" i="9"/>
  <c r="Q2001" i="9"/>
  <c r="R1764" i="9"/>
  <c r="Q2384" i="9"/>
  <c r="S2463" i="9"/>
  <c r="R2481" i="9"/>
  <c r="Q134" i="9"/>
  <c r="S1237" i="9"/>
  <c r="Q1795" i="9"/>
  <c r="Q1764" i="9"/>
  <c r="Q2159" i="9"/>
  <c r="S2107" i="9"/>
  <c r="S2363" i="9"/>
  <c r="R2182" i="9"/>
  <c r="S2481" i="9"/>
  <c r="S605" i="9"/>
  <c r="Q1336" i="9"/>
  <c r="R1973" i="9"/>
  <c r="S1996" i="9"/>
  <c r="R1907" i="9"/>
  <c r="Q2235" i="9"/>
  <c r="Q2190" i="9"/>
  <c r="S1910" i="9"/>
  <c r="R1996" i="9"/>
  <c r="R1995" i="9"/>
  <c r="R2035" i="9"/>
  <c r="Q1907" i="9"/>
  <c r="S1752" i="9"/>
  <c r="S2150" i="9"/>
  <c r="R2124" i="9"/>
  <c r="S162" i="9"/>
  <c r="Q1063" i="9"/>
  <c r="R1237" i="9"/>
  <c r="Q1995" i="9"/>
  <c r="Q2035" i="9"/>
  <c r="R1752" i="9"/>
  <c r="R2088" i="9"/>
  <c r="S2235" i="9"/>
  <c r="Q2124" i="9"/>
  <c r="Q1381" i="9"/>
  <c r="S1167" i="9"/>
  <c r="S2001" i="9"/>
  <c r="Q2088" i="9"/>
  <c r="S2159" i="9"/>
  <c r="S1940" i="9"/>
  <c r="R2384" i="9"/>
  <c r="Q1875" i="9"/>
  <c r="S2204" i="9"/>
  <c r="Q2441" i="9"/>
  <c r="R1891" i="9"/>
  <c r="Q2179" i="9"/>
  <c r="S2247" i="9"/>
  <c r="R2140" i="9"/>
  <c r="R487" i="9"/>
  <c r="Q2038" i="9"/>
  <c r="Q1801" i="9"/>
  <c r="S1937" i="9"/>
  <c r="S1788" i="9"/>
  <c r="S2075" i="9"/>
  <c r="R2115" i="9"/>
  <c r="R2322" i="9"/>
  <c r="R2166" i="9"/>
  <c r="S604" i="9"/>
  <c r="S1135" i="9"/>
  <c r="S1801" i="9"/>
  <c r="S1614" i="9"/>
  <c r="R1937" i="9"/>
  <c r="Q2075" i="9"/>
  <c r="S2395" i="9"/>
  <c r="Q2217" i="9"/>
  <c r="S1508" i="9"/>
  <c r="Q728" i="9"/>
  <c r="R1614" i="9"/>
  <c r="Q1969" i="9"/>
  <c r="R2073" i="9"/>
  <c r="R1421" i="9"/>
  <c r="S1969" i="9"/>
  <c r="S1875" i="9"/>
  <c r="S2217" i="9"/>
  <c r="R2204" i="9"/>
  <c r="S362" i="9"/>
  <c r="R2441" i="9"/>
  <c r="Q274" i="9"/>
  <c r="Q1025" i="9"/>
  <c r="S1090" i="9"/>
  <c r="Q1441" i="9"/>
  <c r="R1364" i="9"/>
  <c r="S1738" i="9"/>
  <c r="S1843" i="9"/>
  <c r="S2127" i="9"/>
  <c r="S2305" i="9"/>
  <c r="R2473" i="9"/>
  <c r="R413" i="9"/>
  <c r="R214" i="9"/>
  <c r="S413" i="9"/>
  <c r="S751" i="9"/>
  <c r="S860" i="9"/>
  <c r="S937" i="9"/>
  <c r="S1226" i="9"/>
  <c r="Q1744" i="9"/>
  <c r="Q2043" i="9"/>
  <c r="Q1769" i="9"/>
  <c r="S1820" i="9"/>
  <c r="Q2127" i="9"/>
  <c r="S2376" i="9"/>
  <c r="Q2473" i="9"/>
  <c r="S233" i="9"/>
  <c r="S280" i="9"/>
  <c r="Q315" i="9"/>
  <c r="Q669" i="9"/>
  <c r="R687" i="9"/>
  <c r="S946" i="9"/>
  <c r="R1380" i="9"/>
  <c r="S1444" i="9"/>
  <c r="S1744" i="9"/>
  <c r="Q1825" i="9"/>
  <c r="R1852" i="9"/>
  <c r="Q1899" i="9"/>
  <c r="R1802" i="9"/>
  <c r="R2318" i="9"/>
  <c r="Q2132" i="9"/>
  <c r="R2310" i="9"/>
  <c r="S2200" i="9"/>
  <c r="S2433" i="9"/>
  <c r="Q323" i="9"/>
  <c r="S315" i="9"/>
  <c r="S1199" i="9"/>
  <c r="S1086" i="9"/>
  <c r="R1444" i="9"/>
  <c r="Q1833" i="9"/>
  <c r="S1833" i="9"/>
  <c r="Q2200" i="9"/>
  <c r="S2286" i="9"/>
  <c r="S2342" i="9"/>
  <c r="Q2318" i="9"/>
  <c r="S432" i="9"/>
  <c r="S762" i="9"/>
  <c r="S669" i="9"/>
  <c r="S1151" i="9"/>
  <c r="R1086" i="9"/>
  <c r="S1025" i="9"/>
  <c r="S1170" i="9"/>
  <c r="S1769" i="9"/>
  <c r="R1803" i="9"/>
  <c r="S1900" i="9"/>
  <c r="Q2036" i="9"/>
  <c r="S2123" i="9"/>
  <c r="R2236" i="9"/>
  <c r="S2211" i="9"/>
  <c r="R2433" i="9"/>
  <c r="S42" i="9"/>
  <c r="S323" i="9"/>
  <c r="Q762" i="9"/>
  <c r="Q757" i="9"/>
  <c r="R1170" i="9"/>
  <c r="Q1803" i="9"/>
  <c r="S1913" i="9"/>
  <c r="S1945" i="9"/>
  <c r="S2074" i="9"/>
  <c r="S2036" i="9"/>
  <c r="S2263" i="9"/>
  <c r="R2123" i="9"/>
  <c r="Q2236" i="9"/>
  <c r="R2211" i="9"/>
  <c r="Q42" i="9"/>
  <c r="Q671" i="9"/>
  <c r="R757" i="9"/>
  <c r="S1103" i="9"/>
  <c r="S1183" i="9"/>
  <c r="Q1396" i="9"/>
  <c r="R1945" i="9"/>
  <c r="Q2228" i="9"/>
  <c r="S83" i="9"/>
  <c r="S448" i="9"/>
  <c r="Q1042" i="9"/>
  <c r="Q2286" i="9"/>
  <c r="Q626" i="9"/>
  <c r="S1042" i="9"/>
  <c r="Q1342" i="9"/>
  <c r="S720" i="9"/>
  <c r="S2490" i="9"/>
  <c r="Q100" i="9"/>
  <c r="S465" i="9"/>
  <c r="S815" i="9"/>
  <c r="Q876" i="9"/>
  <c r="S944" i="9"/>
  <c r="R1264" i="9"/>
  <c r="Q1692" i="9"/>
  <c r="S400" i="9"/>
  <c r="R465" i="9"/>
  <c r="R1513" i="9"/>
  <c r="S1513" i="9"/>
  <c r="Q1701" i="9"/>
  <c r="S2302" i="9"/>
  <c r="S416" i="9"/>
  <c r="R712" i="9"/>
  <c r="Q843" i="9"/>
  <c r="S127" i="9"/>
  <c r="R280" i="9"/>
  <c r="S394" i="9"/>
  <c r="R1113" i="9"/>
  <c r="S1374" i="9"/>
  <c r="S2103" i="9"/>
  <c r="R2364" i="9"/>
  <c r="S98" i="9"/>
  <c r="R618" i="9"/>
  <c r="S1175" i="9"/>
  <c r="Q1246" i="9"/>
  <c r="S1159" i="9"/>
  <c r="R519" i="9"/>
  <c r="Q2224" i="9"/>
  <c r="Q143" i="9"/>
  <c r="Q371" i="9"/>
  <c r="S925" i="9"/>
  <c r="Q1669" i="9"/>
  <c r="S1814" i="9"/>
  <c r="S2087" i="9"/>
  <c r="R2107" i="9"/>
  <c r="S2198" i="9"/>
  <c r="Q2395" i="9"/>
  <c r="Q630" i="9"/>
  <c r="S2179" i="9"/>
  <c r="S2482" i="9"/>
  <c r="Q1905" i="9"/>
  <c r="Q2208" i="9"/>
  <c r="R177" i="9"/>
  <c r="Q177" i="9"/>
  <c r="S217" i="9"/>
  <c r="Q150" i="9"/>
  <c r="Q94" i="9"/>
  <c r="S94" i="9"/>
  <c r="R35" i="9"/>
  <c r="Q188" i="9"/>
  <c r="R244" i="9"/>
  <c r="S153" i="9"/>
  <c r="Q237" i="9"/>
  <c r="R249" i="9"/>
  <c r="R443" i="9"/>
  <c r="Q573" i="9"/>
  <c r="Q484" i="9"/>
  <c r="S573" i="9"/>
  <c r="S685" i="9"/>
  <c r="S671" i="9"/>
  <c r="S693" i="9"/>
  <c r="R362" i="9"/>
  <c r="S712" i="9"/>
  <c r="R996" i="9"/>
  <c r="S993" i="9"/>
  <c r="S972" i="9"/>
  <c r="S1070" i="9"/>
  <c r="S1166" i="9"/>
  <c r="S1017" i="9"/>
  <c r="R1106" i="9"/>
  <c r="S1186" i="9"/>
  <c r="Q1287" i="9"/>
  <c r="S1396" i="9"/>
  <c r="R1436" i="9"/>
  <c r="Q1910" i="9"/>
  <c r="S1761" i="9"/>
  <c r="S1777" i="9"/>
  <c r="Q1678" i="9"/>
  <c r="R2003" i="9"/>
  <c r="Q1844" i="9"/>
  <c r="R1868" i="9"/>
  <c r="S1929" i="9"/>
  <c r="R1867" i="9"/>
  <c r="R1828" i="9"/>
  <c r="S2222" i="9"/>
  <c r="S2183" i="9"/>
  <c r="Q2205" i="9"/>
  <c r="S2365" i="9"/>
  <c r="R2139" i="9"/>
  <c r="Q2246" i="9"/>
  <c r="R2099" i="9"/>
  <c r="R2155" i="9"/>
  <c r="S2190" i="9"/>
  <c r="R2447" i="9"/>
  <c r="R2489" i="9"/>
  <c r="R2393" i="9"/>
  <c r="S2479" i="9"/>
  <c r="Q257" i="9"/>
  <c r="R1389" i="9"/>
  <c r="Q1889" i="9"/>
  <c r="Q244" i="9"/>
  <c r="S177" i="9"/>
  <c r="R237" i="9"/>
  <c r="Q385" i="9"/>
  <c r="S568" i="9"/>
  <c r="S544" i="9"/>
  <c r="Q567" i="9"/>
  <c r="R685" i="9"/>
  <c r="S855" i="9"/>
  <c r="S828" i="9"/>
  <c r="R693" i="9"/>
  <c r="Q981" i="9"/>
  <c r="R993" i="9"/>
  <c r="R972" i="9"/>
  <c r="R1070" i="9"/>
  <c r="R1166" i="9"/>
  <c r="R1027" i="9"/>
  <c r="S1250" i="9"/>
  <c r="R1017" i="9"/>
  <c r="Q1106" i="9"/>
  <c r="S1162" i="9"/>
  <c r="Q1433" i="9"/>
  <c r="Q1436" i="9"/>
  <c r="Q1653" i="9"/>
  <c r="Q1830" i="9"/>
  <c r="S1926" i="9"/>
  <c r="S1630" i="9"/>
  <c r="R1761" i="9"/>
  <c r="R1777" i="9"/>
  <c r="S1973" i="9"/>
  <c r="Q1849" i="9"/>
  <c r="Q2003" i="9"/>
  <c r="Q1868" i="9"/>
  <c r="R1929" i="9"/>
  <c r="Q1867" i="9"/>
  <c r="S2009" i="9"/>
  <c r="Q1828" i="9"/>
  <c r="S2135" i="9"/>
  <c r="R2228" i="9"/>
  <c r="Q2365" i="9"/>
  <c r="Q2139" i="9"/>
  <c r="Q2099" i="9"/>
  <c r="Q2155" i="9"/>
  <c r="Q2447" i="9"/>
  <c r="Q2489" i="9"/>
  <c r="Q2294" i="9"/>
  <c r="R150" i="9"/>
  <c r="S445" i="9"/>
  <c r="S741" i="9"/>
  <c r="Q980" i="9"/>
  <c r="Q1018" i="9"/>
  <c r="S1360" i="9"/>
  <c r="R1913" i="9"/>
  <c r="R1940" i="9"/>
  <c r="R1953" i="9"/>
  <c r="S2158" i="9"/>
  <c r="S2206" i="9"/>
  <c r="S1932" i="9"/>
  <c r="S1857" i="9"/>
  <c r="R2392" i="9"/>
  <c r="R2463" i="9"/>
  <c r="R1477" i="9"/>
  <c r="Q1477" i="9"/>
  <c r="S257" i="9"/>
  <c r="R228" i="9"/>
  <c r="R445" i="9"/>
  <c r="Q536" i="9"/>
  <c r="S623" i="9"/>
  <c r="R274" i="9"/>
  <c r="S589" i="9"/>
  <c r="S727" i="9"/>
  <c r="R741" i="9"/>
  <c r="S980" i="9"/>
  <c r="S1018" i="9"/>
  <c r="R1202" i="9"/>
  <c r="S1433" i="9"/>
  <c r="R1327" i="9"/>
  <c r="Q1873" i="9"/>
  <c r="R1835" i="9"/>
  <c r="R1788" i="9"/>
  <c r="S1849" i="9"/>
  <c r="R1900" i="9"/>
  <c r="R2057" i="9"/>
  <c r="S2110" i="9"/>
  <c r="R1932" i="9"/>
  <c r="Q2135" i="9"/>
  <c r="Q2199" i="9"/>
  <c r="S2366" i="9"/>
  <c r="S2246" i="9"/>
  <c r="Q2392" i="9"/>
  <c r="S2465" i="9"/>
  <c r="Q599" i="9"/>
  <c r="S1202" i="9"/>
  <c r="Q228" i="9"/>
  <c r="S355" i="9"/>
  <c r="Q443" i="9"/>
  <c r="S628" i="9"/>
  <c r="R589" i="9"/>
  <c r="S710" i="9"/>
  <c r="S532" i="9"/>
  <c r="R727" i="9"/>
  <c r="R664" i="9"/>
  <c r="S749" i="9"/>
  <c r="Q903" i="9"/>
  <c r="S1111" i="9"/>
  <c r="R1217" i="9"/>
  <c r="Q1270" i="9"/>
  <c r="S1311" i="9"/>
  <c r="S1350" i="9"/>
  <c r="S1457" i="9"/>
  <c r="S1389" i="9"/>
  <c r="S1477" i="9"/>
  <c r="R1486" i="9"/>
  <c r="Q1835" i="9"/>
  <c r="S1772" i="9"/>
  <c r="Q2016" i="9"/>
  <c r="S2126" i="9"/>
  <c r="S2142" i="9"/>
  <c r="Q2312" i="9"/>
  <c r="Q2141" i="9"/>
  <c r="S1873" i="9"/>
  <c r="S2237" i="9"/>
  <c r="S2330" i="9"/>
  <c r="R2366" i="9"/>
  <c r="R2465" i="9"/>
  <c r="S2487" i="9"/>
  <c r="S385" i="9"/>
  <c r="Q217" i="9"/>
  <c r="S346" i="9"/>
  <c r="Q621" i="9"/>
  <c r="S791" i="9"/>
  <c r="R749" i="9"/>
  <c r="Q996" i="9"/>
  <c r="S1190" i="9"/>
  <c r="S1322" i="9"/>
  <c r="R1019" i="9"/>
  <c r="R1311" i="9"/>
  <c r="S1287" i="9"/>
  <c r="Q1486" i="9"/>
  <c r="S1678" i="9"/>
  <c r="S1844" i="9"/>
  <c r="S1889" i="9"/>
  <c r="S1905" i="9"/>
  <c r="R1772" i="9"/>
  <c r="Q2237" i="9"/>
  <c r="R2330" i="9"/>
  <c r="S2294" i="9"/>
  <c r="R2487" i="9"/>
  <c r="Q2393" i="9"/>
  <c r="S35" i="9"/>
  <c r="S72" i="9"/>
  <c r="R623" i="9"/>
  <c r="S847" i="9"/>
  <c r="Q628" i="9"/>
  <c r="R1190" i="9"/>
  <c r="S1266" i="9"/>
  <c r="S1336" i="9"/>
  <c r="S1441" i="9"/>
  <c r="Q1457" i="9"/>
  <c r="Q1926" i="9"/>
  <c r="S2199" i="9"/>
  <c r="S2312" i="9"/>
  <c r="S621" i="9"/>
  <c r="R110" i="9"/>
  <c r="Q389" i="9"/>
  <c r="R468" i="9"/>
  <c r="S799" i="9"/>
  <c r="S903" i="9"/>
  <c r="S1217" i="9"/>
  <c r="S1320" i="9"/>
  <c r="S1543" i="9"/>
  <c r="Q2149" i="9"/>
  <c r="Q2189" i="9"/>
  <c r="R613" i="9"/>
  <c r="S613" i="9"/>
  <c r="R1445" i="9"/>
  <c r="Q1445" i="9"/>
  <c r="Q271" i="9"/>
  <c r="S959" i="9"/>
  <c r="R461" i="9"/>
  <c r="Q461" i="9"/>
  <c r="S370" i="9"/>
  <c r="R629" i="9"/>
  <c r="S548" i="9"/>
  <c r="S1274" i="9"/>
  <c r="S1298" i="9"/>
  <c r="Q2261" i="9"/>
  <c r="S2397" i="9"/>
  <c r="Q1151" i="9"/>
  <c r="Q1274" i="9"/>
  <c r="Q127" i="9"/>
  <c r="S188" i="9"/>
  <c r="Q355" i="9"/>
  <c r="S428" i="9"/>
  <c r="S863" i="9"/>
  <c r="Q960" i="9"/>
  <c r="S1229" i="9"/>
  <c r="Q1191" i="9"/>
  <c r="Q1717" i="9"/>
  <c r="Q1848" i="9"/>
  <c r="Q2389" i="9"/>
  <c r="S1282" i="9"/>
  <c r="S1221" i="9"/>
  <c r="Q1175" i="9"/>
  <c r="Q1938" i="9"/>
  <c r="Q14" i="9"/>
  <c r="Q428" i="9"/>
  <c r="Q346" i="9"/>
  <c r="Q534" i="9"/>
  <c r="R548" i="9"/>
  <c r="R564" i="9"/>
  <c r="R626" i="9"/>
  <c r="S478" i="9"/>
  <c r="Q967" i="9"/>
  <c r="S1264" i="9"/>
  <c r="S1366" i="9"/>
  <c r="S1509" i="9"/>
  <c r="Q2397" i="9"/>
  <c r="Q2373" i="9"/>
  <c r="R2029" i="9"/>
  <c r="Q2029" i="9"/>
  <c r="R775" i="9"/>
  <c r="S775" i="9"/>
  <c r="Q2460" i="9"/>
  <c r="S158" i="9"/>
  <c r="S7" i="9"/>
  <c r="Q48" i="9"/>
  <c r="R83" i="9"/>
  <c r="S307" i="9"/>
  <c r="S339" i="9"/>
  <c r="S203" i="9"/>
  <c r="Q516" i="9"/>
  <c r="S564" i="9"/>
  <c r="S502" i="9"/>
  <c r="R599" i="9"/>
  <c r="S758" i="9"/>
  <c r="S567" i="9"/>
  <c r="Q831" i="9"/>
  <c r="S1007" i="9"/>
  <c r="S1119" i="9"/>
  <c r="Q1027" i="9"/>
  <c r="S1306" i="9"/>
  <c r="S1330" i="9"/>
  <c r="R944" i="9"/>
  <c r="S1113" i="9"/>
  <c r="Q1344" i="9"/>
  <c r="S1938" i="9"/>
  <c r="Q2063" i="9"/>
  <c r="Q2181" i="9"/>
  <c r="Q2126" i="9"/>
  <c r="R459" i="9"/>
  <c r="S459" i="9"/>
  <c r="R1437" i="9"/>
  <c r="Q1437" i="9"/>
  <c r="Q7" i="9"/>
  <c r="S64" i="9"/>
  <c r="Q190" i="9"/>
  <c r="Q307" i="9"/>
  <c r="Q468" i="9"/>
  <c r="Q598" i="9"/>
  <c r="R484" i="9"/>
  <c r="Q640" i="9"/>
  <c r="S839" i="9"/>
  <c r="R620" i="9"/>
  <c r="Q656" i="9"/>
  <c r="Q646" i="9"/>
  <c r="S911" i="9"/>
  <c r="Q799" i="9"/>
  <c r="S813" i="9"/>
  <c r="S877" i="9"/>
  <c r="S957" i="9"/>
  <c r="S1143" i="9"/>
  <c r="S1207" i="9"/>
  <c r="S1220" i="9"/>
  <c r="R1221" i="9"/>
  <c r="Q1019" i="9"/>
  <c r="S1481" i="9"/>
  <c r="S1830" i="9"/>
  <c r="R1620" i="9"/>
  <c r="S2064" i="9"/>
  <c r="Q1768" i="9"/>
  <c r="Q2002" i="9"/>
  <c r="S1740" i="9"/>
  <c r="Q2000" i="9"/>
  <c r="R95" i="9"/>
  <c r="S95" i="9"/>
  <c r="R1469" i="9"/>
  <c r="Q1469" i="9"/>
  <c r="R1461" i="9"/>
  <c r="Q1461" i="9"/>
  <c r="R72" i="9"/>
  <c r="S287" i="9"/>
  <c r="Q329" i="9"/>
  <c r="R386" i="9"/>
  <c r="Q448" i="9"/>
  <c r="Q502" i="9"/>
  <c r="S542" i="9"/>
  <c r="R630" i="9"/>
  <c r="R710" i="9"/>
  <c r="Q839" i="9"/>
  <c r="Q975" i="9"/>
  <c r="Q949" i="9"/>
  <c r="S1062" i="9"/>
  <c r="S983" i="9"/>
  <c r="S1290" i="9"/>
  <c r="Q1119" i="9"/>
  <c r="S1581" i="9"/>
  <c r="S1709" i="9"/>
  <c r="S1661" i="9"/>
  <c r="Q1930" i="9"/>
  <c r="S1962" i="9"/>
  <c r="Q1620" i="9"/>
  <c r="S1850" i="9"/>
  <c r="Q2064" i="9"/>
  <c r="Q2157" i="9"/>
  <c r="Q2342" i="9"/>
  <c r="R1429" i="9"/>
  <c r="Q1429" i="9"/>
  <c r="R1500" i="9"/>
  <c r="Q1500" i="9"/>
  <c r="S1500" i="9"/>
  <c r="S24" i="9"/>
  <c r="Q203" i="9"/>
  <c r="S337" i="9"/>
  <c r="S371" i="9"/>
  <c r="S469" i="9"/>
  <c r="R516" i="9"/>
  <c r="S620" i="9"/>
  <c r="Q664" i="9"/>
  <c r="Q791" i="9"/>
  <c r="Q847" i="9"/>
  <c r="S1127" i="9"/>
  <c r="S1191" i="9"/>
  <c r="R899" i="9"/>
  <c r="S1225" i="9"/>
  <c r="Q1215" i="9"/>
  <c r="Q1248" i="9"/>
  <c r="R1089" i="9"/>
  <c r="Q1272" i="9"/>
  <c r="S1370" i="9"/>
  <c r="S1288" i="9"/>
  <c r="Q1137" i="9"/>
  <c r="Q1581" i="9"/>
  <c r="Q1645" i="9"/>
  <c r="S1653" i="9"/>
  <c r="Q1798" i="9"/>
  <c r="Q1661" i="9"/>
  <c r="S1798" i="9"/>
  <c r="R1776" i="9"/>
  <c r="S1936" i="9"/>
  <c r="Q2110" i="9"/>
  <c r="S2149" i="9"/>
  <c r="S2165" i="9"/>
  <c r="S2285" i="9"/>
  <c r="R2301" i="9"/>
  <c r="S118" i="9"/>
  <c r="S97" i="9"/>
  <c r="S112" i="9"/>
  <c r="Q182" i="9"/>
  <c r="Q394" i="9"/>
  <c r="Q467" i="9"/>
  <c r="Q566" i="9"/>
  <c r="Q420" i="9"/>
  <c r="S821" i="9"/>
  <c r="Q854" i="9"/>
  <c r="R957" i="9"/>
  <c r="S1089" i="9"/>
  <c r="Q1143" i="9"/>
  <c r="Q1330" i="9"/>
  <c r="S1448" i="9"/>
  <c r="S1589" i="9"/>
  <c r="S2117" i="9"/>
  <c r="S2073" i="9"/>
  <c r="Q2428" i="9"/>
  <c r="Q2222" i="9"/>
  <c r="R29" i="9"/>
  <c r="Q29" i="9"/>
  <c r="Q261" i="9"/>
  <c r="R261" i="9"/>
  <c r="S26" i="9"/>
  <c r="Q112" i="9"/>
  <c r="Q339" i="9"/>
  <c r="Q110" i="9"/>
  <c r="S386" i="9"/>
  <c r="Q400" i="9"/>
  <c r="R469" i="9"/>
  <c r="R612" i="9"/>
  <c r="S640" i="9"/>
  <c r="S895" i="9"/>
  <c r="R862" i="9"/>
  <c r="S851" i="9"/>
  <c r="Q862" i="9"/>
  <c r="Q851" i="9"/>
  <c r="S991" i="9"/>
  <c r="Q1062" i="9"/>
  <c r="S899" i="9"/>
  <c r="Q1161" i="9"/>
  <c r="Q1400" i="9"/>
  <c r="Q1448" i="9"/>
  <c r="Q1464" i="9"/>
  <c r="R1121" i="9"/>
  <c r="Q1167" i="9"/>
  <c r="S1701" i="9"/>
  <c r="S1567" i="9"/>
  <c r="Q1589" i="9"/>
  <c r="S1717" i="9"/>
  <c r="Q1994" i="9"/>
  <c r="S1954" i="9"/>
  <c r="S2444" i="9"/>
  <c r="S566" i="9"/>
  <c r="S789" i="9"/>
  <c r="Q1580" i="9"/>
  <c r="S1605" i="9"/>
  <c r="S1669" i="9"/>
  <c r="Q1679" i="9"/>
  <c r="Q1946" i="9"/>
  <c r="Q1970" i="9"/>
  <c r="S1770" i="9"/>
  <c r="S2016" i="9"/>
  <c r="Q2095" i="9"/>
  <c r="R765" i="9"/>
  <c r="S765" i="9"/>
  <c r="R2378" i="9"/>
  <c r="Q2378" i="9"/>
  <c r="S831" i="9"/>
  <c r="S688" i="9"/>
  <c r="S1215" i="9"/>
  <c r="Q1229" i="9"/>
  <c r="S1256" i="9"/>
  <c r="S1692" i="9"/>
  <c r="R1397" i="9"/>
  <c r="Q1397" i="9"/>
  <c r="R115" i="9"/>
  <c r="S115" i="9"/>
  <c r="Q115" i="9"/>
  <c r="R1405" i="9"/>
  <c r="Q1405" i="9"/>
  <c r="R25" i="9"/>
  <c r="S25" i="9"/>
  <c r="Q25" i="9"/>
  <c r="R124" i="9"/>
  <c r="Q124" i="9"/>
  <c r="S124" i="9"/>
  <c r="R120" i="9"/>
  <c r="Q120" i="9"/>
  <c r="S120" i="9"/>
  <c r="R171" i="9"/>
  <c r="Q171" i="9"/>
  <c r="S171" i="9"/>
  <c r="Q128" i="9"/>
  <c r="R128" i="9"/>
  <c r="S128" i="9"/>
  <c r="S227" i="9"/>
  <c r="R227" i="9"/>
  <c r="Q227" i="9"/>
  <c r="Q452" i="9"/>
  <c r="R452" i="9"/>
  <c r="S452" i="9"/>
  <c r="S968" i="9"/>
  <c r="R968" i="9"/>
  <c r="Q968" i="9"/>
  <c r="R1141" i="9"/>
  <c r="Q1141" i="9"/>
  <c r="S1141" i="9"/>
  <c r="R1975" i="9"/>
  <c r="Q1975" i="9"/>
  <c r="S1975" i="9"/>
  <c r="R1918" i="9"/>
  <c r="Q1918" i="9"/>
  <c r="S1918" i="9"/>
  <c r="R62" i="9"/>
  <c r="S62" i="9"/>
  <c r="Q62" i="9"/>
  <c r="R838" i="9"/>
  <c r="Q838" i="9"/>
  <c r="S838" i="9"/>
  <c r="R10" i="9"/>
  <c r="Q10" i="9"/>
  <c r="S10" i="9"/>
  <c r="Q140" i="9"/>
  <c r="S140" i="9"/>
  <c r="R140" i="9"/>
  <c r="R215" i="9"/>
  <c r="S215" i="9"/>
  <c r="Q215" i="9"/>
  <c r="S146" i="9"/>
  <c r="R146" i="9"/>
  <c r="Q146" i="9"/>
  <c r="R180" i="9"/>
  <c r="S180" i="9"/>
  <c r="Q180" i="9"/>
  <c r="S341" i="9"/>
  <c r="R341" i="9"/>
  <c r="Q341" i="9"/>
  <c r="Q183" i="9"/>
  <c r="S183" i="9"/>
  <c r="R183" i="9"/>
  <c r="R179" i="9"/>
  <c r="Q179" i="9"/>
  <c r="S179" i="9"/>
  <c r="R164" i="9"/>
  <c r="Q164" i="9"/>
  <c r="S164" i="9"/>
  <c r="R151" i="9"/>
  <c r="S151" i="9"/>
  <c r="Q151" i="9"/>
  <c r="R40" i="9"/>
  <c r="S40" i="9"/>
  <c r="Q40" i="9"/>
  <c r="R132" i="9"/>
  <c r="S132" i="9"/>
  <c r="Q132" i="9"/>
  <c r="R399" i="9"/>
  <c r="S399" i="9"/>
  <c r="Q399" i="9"/>
  <c r="R436" i="9"/>
  <c r="S436" i="9"/>
  <c r="Q436" i="9"/>
  <c r="R527" i="9"/>
  <c r="Q527" i="9"/>
  <c r="S527" i="9"/>
  <c r="R1125" i="9"/>
  <c r="Q1125" i="9"/>
  <c r="S1125" i="9"/>
  <c r="R1189" i="9"/>
  <c r="Q1189" i="9"/>
  <c r="S1189" i="9"/>
  <c r="Q175" i="9"/>
  <c r="R175" i="9"/>
  <c r="S175" i="9"/>
  <c r="Q349" i="9"/>
  <c r="R349" i="9"/>
  <c r="S349" i="9"/>
  <c r="R2339" i="9"/>
  <c r="S2339" i="9"/>
  <c r="Q2339" i="9"/>
  <c r="R46" i="9"/>
  <c r="S46" i="9"/>
  <c r="Q46" i="9"/>
  <c r="Q96" i="9"/>
  <c r="R96" i="9"/>
  <c r="S96" i="9"/>
  <c r="R116" i="9"/>
  <c r="Q116" i="9"/>
  <c r="S116" i="9"/>
  <c r="S142" i="9"/>
  <c r="Q142" i="9"/>
  <c r="R142" i="9"/>
  <c r="R9" i="9"/>
  <c r="S9" i="9"/>
  <c r="Q9" i="9"/>
  <c r="R78" i="9"/>
  <c r="Q78" i="9"/>
  <c r="S78" i="9"/>
  <c r="R187" i="9"/>
  <c r="Q187" i="9"/>
  <c r="S187" i="9"/>
  <c r="Q172" i="9"/>
  <c r="R172" i="9"/>
  <c r="S172" i="9"/>
  <c r="R283" i="9"/>
  <c r="Q283" i="9"/>
  <c r="S283" i="9"/>
  <c r="Q296" i="9"/>
  <c r="R296" i="9"/>
  <c r="S296" i="9"/>
  <c r="Q580" i="9"/>
  <c r="S580" i="9"/>
  <c r="R580" i="9"/>
  <c r="R684" i="9"/>
  <c r="S684" i="9"/>
  <c r="Q684" i="9"/>
  <c r="R716" i="9"/>
  <c r="S716" i="9"/>
  <c r="Q716" i="9"/>
  <c r="Q535" i="9"/>
  <c r="R535" i="9"/>
  <c r="S535" i="9"/>
  <c r="Q760" i="9"/>
  <c r="R760" i="9"/>
  <c r="S760" i="9"/>
  <c r="S787" i="9"/>
  <c r="Q787" i="9"/>
  <c r="R787" i="9"/>
  <c r="R2048" i="9"/>
  <c r="Q2048" i="9"/>
  <c r="S2048" i="9"/>
  <c r="Q22" i="9"/>
  <c r="S22" i="9"/>
  <c r="R22" i="9"/>
  <c r="S191" i="9"/>
  <c r="Q191" i="9"/>
  <c r="R191" i="9"/>
  <c r="R361" i="9"/>
  <c r="S361" i="9"/>
  <c r="Q361" i="9"/>
  <c r="Q320" i="9"/>
  <c r="R320" i="9"/>
  <c r="S320" i="9"/>
  <c r="Q407" i="9"/>
  <c r="R407" i="9"/>
  <c r="S407" i="9"/>
  <c r="Q439" i="9"/>
  <c r="R439" i="9"/>
  <c r="S439" i="9"/>
  <c r="Q726" i="9"/>
  <c r="R726" i="9"/>
  <c r="S726" i="9"/>
  <c r="Q423" i="9"/>
  <c r="R423" i="9"/>
  <c r="S423" i="9"/>
  <c r="R1854" i="9"/>
  <c r="S1854" i="9"/>
  <c r="Q1854" i="9"/>
  <c r="R30" i="9"/>
  <c r="Q30" i="9"/>
  <c r="S30" i="9"/>
  <c r="R56" i="9"/>
  <c r="S56" i="9"/>
  <c r="Q56" i="9"/>
  <c r="Q88" i="9"/>
  <c r="R88" i="9"/>
  <c r="S88" i="9"/>
  <c r="R163" i="9"/>
  <c r="Q163" i="9"/>
  <c r="S163" i="9"/>
  <c r="R89" i="9"/>
  <c r="Q89" i="9"/>
  <c r="S89" i="9"/>
  <c r="R119" i="9"/>
  <c r="S119" i="9"/>
  <c r="Q119" i="9"/>
  <c r="R622" i="9"/>
  <c r="Q622" i="9"/>
  <c r="S622" i="9"/>
  <c r="R798" i="9"/>
  <c r="S798" i="9"/>
  <c r="Q798" i="9"/>
  <c r="S920" i="9"/>
  <c r="R920" i="9"/>
  <c r="Q920" i="9"/>
  <c r="Q1005" i="9"/>
  <c r="S1005" i="9"/>
  <c r="R1005" i="9"/>
  <c r="R243" i="9"/>
  <c r="S243" i="9"/>
  <c r="S81" i="9"/>
  <c r="R81" i="9"/>
  <c r="S82" i="9"/>
  <c r="R101" i="9"/>
  <c r="S101" i="9"/>
  <c r="Q32" i="9"/>
  <c r="Q126" i="9"/>
  <c r="R141" i="9"/>
  <c r="S141" i="9"/>
  <c r="Q141" i="9"/>
  <c r="Q166" i="9"/>
  <c r="Q247" i="9"/>
  <c r="R262" i="9"/>
  <c r="S262" i="9"/>
  <c r="S264" i="9"/>
  <c r="R264" i="9"/>
  <c r="S206" i="9"/>
  <c r="R206" i="9"/>
  <c r="R586" i="9"/>
  <c r="S586" i="9"/>
  <c r="Q586" i="9"/>
  <c r="R558" i="9"/>
  <c r="S558" i="9"/>
  <c r="Q558" i="9"/>
  <c r="R390" i="9"/>
  <c r="Q456" i="9"/>
  <c r="S390" i="9"/>
  <c r="Q583" i="9"/>
  <c r="S583" i="9"/>
  <c r="R672" i="9"/>
  <c r="S672" i="9"/>
  <c r="Q672" i="9"/>
  <c r="R1031" i="9"/>
  <c r="S1031" i="9"/>
  <c r="Q1031" i="9"/>
  <c r="R835" i="9"/>
  <c r="S835" i="9"/>
  <c r="Q870" i="9"/>
  <c r="S870" i="9"/>
  <c r="R886" i="9"/>
  <c r="Q886" i="9"/>
  <c r="Q884" i="9"/>
  <c r="R884" i="9"/>
  <c r="S884" i="9"/>
  <c r="Q1039" i="9"/>
  <c r="Q795" i="9"/>
  <c r="R795" i="9"/>
  <c r="S795" i="9"/>
  <c r="S830" i="9"/>
  <c r="Q830" i="9"/>
  <c r="R830" i="9"/>
  <c r="R902" i="9"/>
  <c r="S902" i="9"/>
  <c r="Q902" i="9"/>
  <c r="Q916" i="9"/>
  <c r="R916" i="9"/>
  <c r="S1039" i="9"/>
  <c r="S989" i="9"/>
  <c r="Q989" i="9"/>
  <c r="R989" i="9"/>
  <c r="R1008" i="9"/>
  <c r="S1008" i="9"/>
  <c r="Q1008" i="9"/>
  <c r="R1059" i="9"/>
  <c r="S1059" i="9"/>
  <c r="R1085" i="9"/>
  <c r="S1085" i="9"/>
  <c r="Q1085" i="9"/>
  <c r="R1133" i="9"/>
  <c r="S1133" i="9"/>
  <c r="R1197" i="9"/>
  <c r="S1197" i="9"/>
  <c r="R1072" i="9"/>
  <c r="S1072" i="9"/>
  <c r="Q1072" i="9"/>
  <c r="R1088" i="9"/>
  <c r="S1088" i="9"/>
  <c r="Q1088" i="9"/>
  <c r="R1104" i="9"/>
  <c r="S1104" i="9"/>
  <c r="Q1104" i="9"/>
  <c r="R1120" i="9"/>
  <c r="S1120" i="9"/>
  <c r="Q1120" i="9"/>
  <c r="R1136" i="9"/>
  <c r="S1136" i="9"/>
  <c r="Q1136" i="9"/>
  <c r="R1152" i="9"/>
  <c r="S1152" i="9"/>
  <c r="Q1152" i="9"/>
  <c r="R1168" i="9"/>
  <c r="S1168" i="9"/>
  <c r="Q1168" i="9"/>
  <c r="R1184" i="9"/>
  <c r="S1184" i="9"/>
  <c r="Q1184" i="9"/>
  <c r="R1200" i="9"/>
  <c r="S1200" i="9"/>
  <c r="Q1200" i="9"/>
  <c r="R1148" i="9"/>
  <c r="S1148" i="9"/>
  <c r="Q1148" i="9"/>
  <c r="R1173" i="9"/>
  <c r="S1173" i="9"/>
  <c r="Q1173" i="9"/>
  <c r="Q1197" i="9"/>
  <c r="Q1035" i="9"/>
  <c r="R1035" i="9"/>
  <c r="S1035" i="9"/>
  <c r="R1443" i="9"/>
  <c r="S1443" i="9"/>
  <c r="Q1443" i="9"/>
  <c r="R1124" i="9"/>
  <c r="S1124" i="9"/>
  <c r="Q1124" i="9"/>
  <c r="R1286" i="9"/>
  <c r="Q1286" i="9"/>
  <c r="S1286" i="9"/>
  <c r="S1358" i="9"/>
  <c r="R1358" i="9"/>
  <c r="R1392" i="9"/>
  <c r="Q1392" i="9"/>
  <c r="S1392" i="9"/>
  <c r="R1491" i="9"/>
  <c r="Q1491" i="9"/>
  <c r="S1639" i="9"/>
  <c r="R1639" i="9"/>
  <c r="Q1639" i="9"/>
  <c r="S1703" i="9"/>
  <c r="R1703" i="9"/>
  <c r="R2007" i="9"/>
  <c r="Q2007" i="9"/>
  <c r="S2007" i="9"/>
  <c r="R1774" i="9"/>
  <c r="Q1774" i="9"/>
  <c r="S1774" i="9"/>
  <c r="R1959" i="9"/>
  <c r="Q1959" i="9"/>
  <c r="R1982" i="9"/>
  <c r="S1982" i="9"/>
  <c r="Q1982" i="9"/>
  <c r="R2046" i="9"/>
  <c r="Q2046" i="9"/>
  <c r="R1992" i="9"/>
  <c r="Q1992" i="9"/>
  <c r="S1992" i="9"/>
  <c r="S2010" i="9"/>
  <c r="R2010" i="9"/>
  <c r="Q2010" i="9"/>
  <c r="S1872" i="9"/>
  <c r="R1872" i="9"/>
  <c r="Q2084" i="9"/>
  <c r="R2084" i="9"/>
  <c r="S2084" i="9"/>
  <c r="R1735" i="9"/>
  <c r="S1735" i="9"/>
  <c r="Q1735" i="9"/>
  <c r="R1806" i="9"/>
  <c r="S1806" i="9"/>
  <c r="Q1806" i="9"/>
  <c r="R2085" i="9"/>
  <c r="S2085" i="9"/>
  <c r="Q2085" i="9"/>
  <c r="R1824" i="9"/>
  <c r="Q1824" i="9"/>
  <c r="R2229" i="9"/>
  <c r="Q2229" i="9"/>
  <c r="S2229" i="9"/>
  <c r="R2309" i="9"/>
  <c r="Q2309" i="9"/>
  <c r="S2309" i="9"/>
  <c r="R2197" i="9"/>
  <c r="Q2197" i="9"/>
  <c r="S2197" i="9"/>
  <c r="R2456" i="9"/>
  <c r="S2456" i="9"/>
  <c r="Q2456" i="9"/>
  <c r="R2375" i="9"/>
  <c r="Q2375" i="9"/>
  <c r="S2375" i="9"/>
  <c r="R2213" i="9"/>
  <c r="Q2213" i="9"/>
  <c r="R2269" i="9"/>
  <c r="Q2269" i="9"/>
  <c r="S2269" i="9"/>
  <c r="R2317" i="9"/>
  <c r="Q2317" i="9"/>
  <c r="R2429" i="9"/>
  <c r="Q2429" i="9"/>
  <c r="S2429" i="9"/>
  <c r="R186" i="9"/>
  <c r="S186" i="9"/>
  <c r="R255" i="9"/>
  <c r="S255" i="9"/>
  <c r="Q354" i="9"/>
  <c r="R354" i="9"/>
  <c r="S354" i="9"/>
  <c r="R1749" i="9"/>
  <c r="Q1749" i="9"/>
  <c r="S1749" i="9"/>
  <c r="Q80" i="9"/>
  <c r="R80" i="9"/>
  <c r="R148" i="9"/>
  <c r="S198" i="9"/>
  <c r="R198" i="9"/>
  <c r="R241" i="9"/>
  <c r="S241" i="9"/>
  <c r="Q342" i="9"/>
  <c r="R342" i="9"/>
  <c r="S342" i="9"/>
  <c r="R357" i="9"/>
  <c r="S357" i="9"/>
  <c r="R522" i="9"/>
  <c r="S522" i="9"/>
  <c r="Q522" i="9"/>
  <c r="Q387" i="9"/>
  <c r="R387" i="9"/>
  <c r="S387" i="9"/>
  <c r="R499" i="9"/>
  <c r="Q499" i="9"/>
  <c r="Q556" i="9"/>
  <c r="R556" i="9"/>
  <c r="Q503" i="9"/>
  <c r="R503" i="9"/>
  <c r="R737" i="9"/>
  <c r="S737" i="9"/>
  <c r="Q737" i="9"/>
  <c r="R778" i="9"/>
  <c r="S778" i="9"/>
  <c r="Q778" i="9"/>
  <c r="R842" i="9"/>
  <c r="S842" i="9"/>
  <c r="Q842" i="9"/>
  <c r="R17" i="9"/>
  <c r="S17" i="9"/>
  <c r="S38" i="9"/>
  <c r="S54" i="9"/>
  <c r="S70" i="9"/>
  <c r="Q82" i="9"/>
  <c r="Q23" i="9"/>
  <c r="R23" i="9"/>
  <c r="R49" i="9"/>
  <c r="S49" i="9"/>
  <c r="R65" i="9"/>
  <c r="S65" i="9"/>
  <c r="S80" i="9"/>
  <c r="R106" i="9"/>
  <c r="S106" i="9"/>
  <c r="R138" i="9"/>
  <c r="S138" i="9"/>
  <c r="R97" i="9"/>
  <c r="R125" i="9"/>
  <c r="S125" i="9"/>
  <c r="Q125" i="9"/>
  <c r="R48" i="9"/>
  <c r="Q103" i="9"/>
  <c r="S143" i="9"/>
  <c r="Q148" i="9"/>
  <c r="Q156" i="9"/>
  <c r="R156" i="9"/>
  <c r="S196" i="9"/>
  <c r="S211" i="9"/>
  <c r="R211" i="9"/>
  <c r="R246" i="9"/>
  <c r="S246" i="9"/>
  <c r="S247" i="9"/>
  <c r="S271" i="9"/>
  <c r="Q287" i="9"/>
  <c r="Q70" i="9"/>
  <c r="Q216" i="9"/>
  <c r="R216" i="9"/>
  <c r="R345" i="9"/>
  <c r="Q345" i="9"/>
  <c r="S345" i="9"/>
  <c r="Q240" i="9"/>
  <c r="R240" i="9"/>
  <c r="R273" i="9"/>
  <c r="S273" i="9"/>
  <c r="Q352" i="9"/>
  <c r="R352" i="9"/>
  <c r="S352" i="9"/>
  <c r="Q224" i="9"/>
  <c r="R224" i="9"/>
  <c r="S224" i="9"/>
  <c r="S285" i="9"/>
  <c r="R285" i="9"/>
  <c r="Q357" i="9"/>
  <c r="S456" i="9"/>
  <c r="Q392" i="9"/>
  <c r="R392" i="9"/>
  <c r="S392" i="9"/>
  <c r="S235" i="9"/>
  <c r="R235" i="9"/>
  <c r="Q235" i="9"/>
  <c r="R518" i="9"/>
  <c r="S518" i="9"/>
  <c r="R483" i="9"/>
  <c r="Q483" i="9"/>
  <c r="Q518" i="9"/>
  <c r="Q404" i="9"/>
  <c r="Q588" i="9"/>
  <c r="R588" i="9"/>
  <c r="S588" i="9"/>
  <c r="R559" i="9"/>
  <c r="S559" i="9"/>
  <c r="Q559" i="9"/>
  <c r="R591" i="9"/>
  <c r="S591" i="9"/>
  <c r="R660" i="9"/>
  <c r="S660" i="9"/>
  <c r="Q660" i="9"/>
  <c r="R692" i="9"/>
  <c r="S692" i="9"/>
  <c r="Q692" i="9"/>
  <c r="R724" i="9"/>
  <c r="S724" i="9"/>
  <c r="Q724" i="9"/>
  <c r="S503" i="9"/>
  <c r="Q614" i="9"/>
  <c r="S614" i="9"/>
  <c r="R395" i="9"/>
  <c r="S395" i="9"/>
  <c r="R776" i="9"/>
  <c r="S776" i="9"/>
  <c r="Q769" i="9"/>
  <c r="R769" i="9"/>
  <c r="S769" i="9"/>
  <c r="R805" i="9"/>
  <c r="Q805" i="9"/>
  <c r="S805" i="9"/>
  <c r="R758" i="9"/>
  <c r="R823" i="9"/>
  <c r="S823" i="9"/>
  <c r="Q823" i="9"/>
  <c r="R887" i="9"/>
  <c r="S887" i="9"/>
  <c r="R923" i="9"/>
  <c r="S923" i="9"/>
  <c r="Q923" i="9"/>
  <c r="R951" i="9"/>
  <c r="Q951" i="9"/>
  <c r="S951" i="9"/>
  <c r="S756" i="9"/>
  <c r="Q852" i="9"/>
  <c r="R852" i="9"/>
  <c r="Q867" i="9"/>
  <c r="S867" i="9"/>
  <c r="S551" i="9"/>
  <c r="S734" i="9"/>
  <c r="R734" i="9"/>
  <c r="R875" i="9"/>
  <c r="Q875" i="9"/>
  <c r="S875" i="9"/>
  <c r="Q878" i="9"/>
  <c r="R891" i="9"/>
  <c r="S891" i="9"/>
  <c r="Q891" i="9"/>
  <c r="S952" i="9"/>
  <c r="Q952" i="9"/>
  <c r="R952" i="9"/>
  <c r="R1000" i="9"/>
  <c r="S1000" i="9"/>
  <c r="Q1000" i="9"/>
  <c r="S1040" i="9"/>
  <c r="Q1040" i="9"/>
  <c r="R928" i="9"/>
  <c r="S928" i="9"/>
  <c r="Q928" i="9"/>
  <c r="Q992" i="9"/>
  <c r="Q1059" i="9"/>
  <c r="Q1029" i="9"/>
  <c r="R1029" i="9"/>
  <c r="Q933" i="9"/>
  <c r="R933" i="9"/>
  <c r="S933" i="9"/>
  <c r="R965" i="9"/>
  <c r="Q965" i="9"/>
  <c r="R1100" i="9"/>
  <c r="S1100" i="9"/>
  <c r="Q1100" i="9"/>
  <c r="R1280" i="9"/>
  <c r="S1280" i="9"/>
  <c r="Q1280" i="9"/>
  <c r="R1363" i="9"/>
  <c r="S1363" i="9"/>
  <c r="Q1363" i="9"/>
  <c r="Q1129" i="9"/>
  <c r="S1129" i="9"/>
  <c r="R1129" i="9"/>
  <c r="S1193" i="9"/>
  <c r="R1193" i="9"/>
  <c r="R1383" i="9"/>
  <c r="S1383" i="9"/>
  <c r="Q1383" i="9"/>
  <c r="R1439" i="9"/>
  <c r="Q1439" i="9"/>
  <c r="S1439" i="9"/>
  <c r="R1479" i="9"/>
  <c r="S1479" i="9"/>
  <c r="Q1479" i="9"/>
  <c r="R1209" i="9"/>
  <c r="Q1209" i="9"/>
  <c r="S1209" i="9"/>
  <c r="R1227" i="9"/>
  <c r="S1227" i="9"/>
  <c r="Q1227" i="9"/>
  <c r="R1435" i="9"/>
  <c r="S1435" i="9"/>
  <c r="Q1435" i="9"/>
  <c r="Q1382" i="9"/>
  <c r="R1382" i="9"/>
  <c r="S1382" i="9"/>
  <c r="Q1414" i="9"/>
  <c r="R1414" i="9"/>
  <c r="S1414" i="9"/>
  <c r="Q1446" i="9"/>
  <c r="R1446" i="9"/>
  <c r="S1446" i="9"/>
  <c r="R1475" i="9"/>
  <c r="S1475" i="9"/>
  <c r="Q1475" i="9"/>
  <c r="R1440" i="9"/>
  <c r="Q1440" i="9"/>
  <c r="S1440" i="9"/>
  <c r="Q1551" i="9"/>
  <c r="R1551" i="9"/>
  <c r="S1551" i="9"/>
  <c r="S1695" i="9"/>
  <c r="R1695" i="9"/>
  <c r="Q1695" i="9"/>
  <c r="R1708" i="9"/>
  <c r="S1708" i="9"/>
  <c r="Q1708" i="9"/>
  <c r="R1525" i="9"/>
  <c r="Q1525" i="9"/>
  <c r="R1727" i="9"/>
  <c r="Q1727" i="9"/>
  <c r="S1727" i="9"/>
  <c r="R1668" i="9"/>
  <c r="Q1668" i="9"/>
  <c r="S1668" i="9"/>
  <c r="R1783" i="9"/>
  <c r="Q1783" i="9"/>
  <c r="S1783" i="9"/>
  <c r="R1815" i="9"/>
  <c r="S1815" i="9"/>
  <c r="Q1815" i="9"/>
  <c r="R1847" i="9"/>
  <c r="Q1847" i="9"/>
  <c r="S1847" i="9"/>
  <c r="R1879" i="9"/>
  <c r="Q1879" i="9"/>
  <c r="R1911" i="9"/>
  <c r="Q1911" i="9"/>
  <c r="S1911" i="9"/>
  <c r="R1943" i="9"/>
  <c r="Q1943" i="9"/>
  <c r="R1846" i="9"/>
  <c r="Q1846" i="9"/>
  <c r="R1894" i="9"/>
  <c r="Q1894" i="9"/>
  <c r="R1934" i="9"/>
  <c r="S1934" i="9"/>
  <c r="Q1934" i="9"/>
  <c r="R1966" i="9"/>
  <c r="S1966" i="9"/>
  <c r="R2054" i="9"/>
  <c r="Q2054" i="9"/>
  <c r="S2054" i="9"/>
  <c r="S1533" i="9"/>
  <c r="R1533" i="9"/>
  <c r="S1687" i="9"/>
  <c r="R1687" i="9"/>
  <c r="Q1559" i="9"/>
  <c r="R1559" i="9"/>
  <c r="S1559" i="9"/>
  <c r="R2018" i="9"/>
  <c r="Q2018" i="9"/>
  <c r="S2018" i="9"/>
  <c r="S1591" i="9"/>
  <c r="R1591" i="9"/>
  <c r="Q1591" i="9"/>
  <c r="Q1880" i="9"/>
  <c r="S1880" i="9"/>
  <c r="Q1747" i="9"/>
  <c r="S1747" i="9"/>
  <c r="R1747" i="9"/>
  <c r="S1879" i="9"/>
  <c r="R1896" i="9"/>
  <c r="Q1896" i="9"/>
  <c r="Q2031" i="9"/>
  <c r="R2031" i="9"/>
  <c r="S2031" i="9"/>
  <c r="S1671" i="9"/>
  <c r="Q1671" i="9"/>
  <c r="R1760" i="9"/>
  <c r="Q1760" i="9"/>
  <c r="S1760" i="9"/>
  <c r="Q2015" i="9"/>
  <c r="R2015" i="9"/>
  <c r="S2015" i="9"/>
  <c r="R1976" i="9"/>
  <c r="Q1976" i="9"/>
  <c r="R2379" i="9"/>
  <c r="S2379" i="9"/>
  <c r="Q2379" i="9"/>
  <c r="R2349" i="9"/>
  <c r="Q2349" i="9"/>
  <c r="S2349" i="9"/>
  <c r="R2357" i="9"/>
  <c r="Q2357" i="9"/>
  <c r="S2357" i="9"/>
  <c r="Q2400" i="9"/>
  <c r="R2400" i="9"/>
  <c r="S2400" i="9"/>
  <c r="S2416" i="9"/>
  <c r="Q2416" i="9"/>
  <c r="S2432" i="9"/>
  <c r="Q2432" i="9"/>
  <c r="R2432" i="9"/>
  <c r="Q2333" i="9"/>
  <c r="S2333" i="9"/>
  <c r="R2333" i="9"/>
  <c r="S2213" i="9"/>
  <c r="S2317" i="9"/>
  <c r="R71" i="9"/>
  <c r="S71" i="9"/>
  <c r="Q71" i="9"/>
  <c r="S32" i="9"/>
  <c r="Q186" i="9"/>
  <c r="R338" i="9"/>
  <c r="Q338" i="9"/>
  <c r="S338" i="9"/>
  <c r="S393" i="9"/>
  <c r="R393" i="9"/>
  <c r="Q393" i="9"/>
  <c r="R377" i="9"/>
  <c r="S377" i="9"/>
  <c r="Q377" i="9"/>
  <c r="R486" i="9"/>
  <c r="S486" i="9"/>
  <c r="S464" i="9"/>
  <c r="Q464" i="9"/>
  <c r="R464" i="9"/>
  <c r="Q486" i="9"/>
  <c r="R579" i="9"/>
  <c r="Q579" i="9"/>
  <c r="S579" i="9"/>
  <c r="Q412" i="9"/>
  <c r="S412" i="9"/>
  <c r="R501" i="9"/>
  <c r="S501" i="9"/>
  <c r="Q501" i="9"/>
  <c r="R524" i="9"/>
  <c r="Q524" i="9"/>
  <c r="S524" i="9"/>
  <c r="R681" i="9"/>
  <c r="S681" i="9"/>
  <c r="R476" i="9"/>
  <c r="S476" i="9"/>
  <c r="Q618" i="9"/>
  <c r="S329" i="9"/>
  <c r="R662" i="9"/>
  <c r="Q662" i="9"/>
  <c r="R893" i="9"/>
  <c r="Q893" i="9"/>
  <c r="R704" i="9"/>
  <c r="S704" i="9"/>
  <c r="R768" i="9"/>
  <c r="Q768" i="9"/>
  <c r="S768" i="9"/>
  <c r="S718" i="9"/>
  <c r="R718" i="9"/>
  <c r="Q756" i="9"/>
  <c r="Q822" i="9"/>
  <c r="S499" i="9"/>
  <c r="Q914" i="9"/>
  <c r="R914" i="9"/>
  <c r="S914" i="9"/>
  <c r="Q551" i="9"/>
  <c r="R827" i="9"/>
  <c r="S827" i="9"/>
  <c r="Q827" i="9"/>
  <c r="R859" i="9"/>
  <c r="S859" i="9"/>
  <c r="S894" i="9"/>
  <c r="R894" i="9"/>
  <c r="S916" i="9"/>
  <c r="Q1053" i="9"/>
  <c r="S1053" i="9"/>
  <c r="Q1061" i="9"/>
  <c r="R1061" i="9"/>
  <c r="S1061" i="9"/>
  <c r="R1051" i="9"/>
  <c r="S1051" i="9"/>
  <c r="R1132" i="9"/>
  <c r="S1132" i="9"/>
  <c r="Q1132" i="9"/>
  <c r="R1157" i="9"/>
  <c r="Q1157" i="9"/>
  <c r="Q1361" i="9"/>
  <c r="R1361" i="9"/>
  <c r="S1361" i="9"/>
  <c r="R1241" i="9"/>
  <c r="S1241" i="9"/>
  <c r="Q1241" i="9"/>
  <c r="R1407" i="9"/>
  <c r="Q1407" i="9"/>
  <c r="Q1145" i="9"/>
  <c r="S1145" i="9"/>
  <c r="R1145" i="9"/>
  <c r="Q1328" i="9"/>
  <c r="R1328" i="9"/>
  <c r="S1328" i="9"/>
  <c r="Q1362" i="9"/>
  <c r="S1362" i="9"/>
  <c r="R1362" i="9"/>
  <c r="R1432" i="9"/>
  <c r="Q1432" i="9"/>
  <c r="S1432" i="9"/>
  <c r="R1523" i="9"/>
  <c r="S1523" i="9"/>
  <c r="R1564" i="9"/>
  <c r="S1564" i="9"/>
  <c r="Q1564" i="9"/>
  <c r="R1595" i="9"/>
  <c r="S1595" i="9"/>
  <c r="Q1595" i="9"/>
  <c r="R1627" i="9"/>
  <c r="S1627" i="9"/>
  <c r="Q1627" i="9"/>
  <c r="R1659" i="9"/>
  <c r="S1659" i="9"/>
  <c r="Q1659" i="9"/>
  <c r="R1691" i="9"/>
  <c r="S1691" i="9"/>
  <c r="Q1691" i="9"/>
  <c r="Q1503" i="9"/>
  <c r="R1503" i="9"/>
  <c r="S1503" i="9"/>
  <c r="S1631" i="9"/>
  <c r="Q1631" i="9"/>
  <c r="R1621" i="9"/>
  <c r="Q1621" i="9"/>
  <c r="S1621" i="9"/>
  <c r="Q1732" i="9"/>
  <c r="R1732" i="9"/>
  <c r="S1732" i="9"/>
  <c r="Q1596" i="9"/>
  <c r="R1596" i="9"/>
  <c r="S1596" i="9"/>
  <c r="R1736" i="9"/>
  <c r="Q1736" i="9"/>
  <c r="R1890" i="9"/>
  <c r="S1890" i="9"/>
  <c r="Q1890" i="9"/>
  <c r="R1791" i="9"/>
  <c r="Q1791" i="9"/>
  <c r="S1791" i="9"/>
  <c r="R1855" i="9"/>
  <c r="Q1855" i="9"/>
  <c r="S1855" i="9"/>
  <c r="R1919" i="9"/>
  <c r="Q1919" i="9"/>
  <c r="S1919" i="9"/>
  <c r="R1790" i="9"/>
  <c r="Q1790" i="9"/>
  <c r="S1790" i="9"/>
  <c r="R1862" i="9"/>
  <c r="Q1862" i="9"/>
  <c r="R1902" i="9"/>
  <c r="Q1902" i="9"/>
  <c r="S1902" i="9"/>
  <c r="R1942" i="9"/>
  <c r="Q1942" i="9"/>
  <c r="Q1572" i="9"/>
  <c r="R1572" i="9"/>
  <c r="S1572" i="9"/>
  <c r="S1792" i="9"/>
  <c r="R1792" i="9"/>
  <c r="R1880" i="9"/>
  <c r="Q1920" i="9"/>
  <c r="S1920" i="9"/>
  <c r="R1920" i="9"/>
  <c r="R2323" i="9"/>
  <c r="S2323" i="9"/>
  <c r="Q2323" i="9"/>
  <c r="R2093" i="9"/>
  <c r="S2093" i="9"/>
  <c r="Q2464" i="9"/>
  <c r="R2464" i="9"/>
  <c r="S2464" i="9"/>
  <c r="R2391" i="9"/>
  <c r="Q2391" i="9"/>
  <c r="S2391" i="9"/>
  <c r="R2468" i="9"/>
  <c r="S2468" i="9"/>
  <c r="Q2468" i="9"/>
  <c r="Q2173" i="9"/>
  <c r="R2173" i="9"/>
  <c r="S2173" i="9"/>
  <c r="Q86" i="9"/>
  <c r="R86" i="9"/>
  <c r="S86" i="9"/>
  <c r="R231" i="9"/>
  <c r="S231" i="9"/>
  <c r="R205" i="9"/>
  <c r="S205" i="9"/>
  <c r="S275" i="9"/>
  <c r="Q275" i="9"/>
  <c r="S317" i="9"/>
  <c r="Q317" i="9"/>
  <c r="R317" i="9"/>
  <c r="R424" i="9"/>
  <c r="Q424" i="9"/>
  <c r="S424" i="9"/>
  <c r="R619" i="9"/>
  <c r="Q619" i="9"/>
  <c r="S619" i="9"/>
  <c r="R492" i="9"/>
  <c r="Q492" i="9"/>
  <c r="R748" i="9"/>
  <c r="S748" i="9"/>
  <c r="S941" i="9"/>
  <c r="Q941" i="9"/>
  <c r="R1117" i="9"/>
  <c r="Q1117" i="9"/>
  <c r="R950" i="9"/>
  <c r="S950" i="9"/>
  <c r="Q950" i="9"/>
  <c r="R1312" i="9"/>
  <c r="Q1312" i="9"/>
  <c r="S1312" i="9"/>
  <c r="R1379" i="9"/>
  <c r="S1379" i="9"/>
  <c r="Q1379" i="9"/>
  <c r="R1456" i="9"/>
  <c r="Q1456" i="9"/>
  <c r="S1456" i="9"/>
  <c r="R1597" i="9"/>
  <c r="Q1597" i="9"/>
  <c r="S1597" i="9"/>
  <c r="R2062" i="9"/>
  <c r="Q2062" i="9"/>
  <c r="S2062" i="9"/>
  <c r="Q1944" i="9"/>
  <c r="R1944" i="9"/>
  <c r="S1944" i="9"/>
  <c r="R2089" i="9"/>
  <c r="Q2089" i="9"/>
  <c r="S2089" i="9"/>
  <c r="R2258" i="9"/>
  <c r="S2258" i="9"/>
  <c r="Q2258" i="9"/>
  <c r="R55" i="9"/>
  <c r="S55" i="9"/>
  <c r="Q55" i="9"/>
  <c r="Q255" i="9"/>
  <c r="R248" i="9"/>
  <c r="Q248" i="9"/>
  <c r="Q272" i="9"/>
  <c r="S272" i="9"/>
  <c r="R265" i="9"/>
  <c r="S265" i="9"/>
  <c r="Q16" i="9"/>
  <c r="R41" i="9"/>
  <c r="S41" i="9"/>
  <c r="R109" i="9"/>
  <c r="S109" i="9"/>
  <c r="Q109" i="9"/>
  <c r="R270" i="9"/>
  <c r="S270" i="9"/>
  <c r="Q270" i="9"/>
  <c r="Q173" i="9"/>
  <c r="R173" i="9"/>
  <c r="S173" i="9"/>
  <c r="R111" i="9"/>
  <c r="Q136" i="9"/>
  <c r="R219" i="9"/>
  <c r="Q219" i="9"/>
  <c r="S167" i="9"/>
  <c r="Q336" i="9"/>
  <c r="R336" i="9"/>
  <c r="S336" i="9"/>
  <c r="Q350" i="9"/>
  <c r="R350" i="9"/>
  <c r="S350" i="9"/>
  <c r="R174" i="9"/>
  <c r="S174" i="9"/>
  <c r="Q174" i="9"/>
  <c r="S333" i="9"/>
  <c r="Q333" i="9"/>
  <c r="Q264" i="9"/>
  <c r="R563" i="9"/>
  <c r="Q563" i="9"/>
  <c r="S563" i="9"/>
  <c r="Q608" i="9"/>
  <c r="R608" i="9"/>
  <c r="S608" i="9"/>
  <c r="R740" i="9"/>
  <c r="S740" i="9"/>
  <c r="R508" i="9"/>
  <c r="Q508" i="9"/>
  <c r="S508" i="9"/>
  <c r="R649" i="9"/>
  <c r="S649" i="9"/>
  <c r="Q649" i="9"/>
  <c r="S582" i="9"/>
  <c r="Q607" i="9"/>
  <c r="R607" i="9"/>
  <c r="R661" i="9"/>
  <c r="Q661" i="9"/>
  <c r="Q476" i="9"/>
  <c r="S764" i="9"/>
  <c r="Q764" i="9"/>
  <c r="R810" i="9"/>
  <c r="S810" i="9"/>
  <c r="Q810" i="9"/>
  <c r="R874" i="9"/>
  <c r="S874" i="9"/>
  <c r="Q874" i="9"/>
  <c r="R696" i="9"/>
  <c r="S696" i="9"/>
  <c r="R783" i="9"/>
  <c r="Q783" i="9"/>
  <c r="S750" i="9"/>
  <c r="Q750" i="9"/>
  <c r="S886" i="9"/>
  <c r="Q894" i="9"/>
  <c r="S918" i="9"/>
  <c r="Q918" i="9"/>
  <c r="S936" i="9"/>
  <c r="R936" i="9"/>
  <c r="Q936" i="9"/>
  <c r="S742" i="9"/>
  <c r="R742" i="9"/>
  <c r="S1048" i="9"/>
  <c r="Q1048" i="9"/>
  <c r="R1048" i="9"/>
  <c r="Q835" i="9"/>
  <c r="R973" i="9"/>
  <c r="S973" i="9"/>
  <c r="Q973" i="9"/>
  <c r="R976" i="9"/>
  <c r="S976" i="9"/>
  <c r="R1069" i="9"/>
  <c r="S1069" i="9"/>
  <c r="R1101" i="9"/>
  <c r="S1101" i="9"/>
  <c r="Q1101" i="9"/>
  <c r="R1165" i="9"/>
  <c r="S1165" i="9"/>
  <c r="Q1165" i="9"/>
  <c r="Q1051" i="9"/>
  <c r="R1109" i="9"/>
  <c r="S1109" i="9"/>
  <c r="Q1109" i="9"/>
  <c r="R1188" i="9"/>
  <c r="S1188" i="9"/>
  <c r="Q1188" i="9"/>
  <c r="Q1212" i="9"/>
  <c r="R1212" i="9"/>
  <c r="S1212" i="9"/>
  <c r="R1177" i="9"/>
  <c r="Q1177" i="9"/>
  <c r="R1231" i="9"/>
  <c r="S1231" i="9"/>
  <c r="Q1231" i="9"/>
  <c r="R1302" i="9"/>
  <c r="S1302" i="9"/>
  <c r="Q1368" i="9"/>
  <c r="R1368" i="9"/>
  <c r="S1368" i="9"/>
  <c r="R1391" i="9"/>
  <c r="Q1391" i="9"/>
  <c r="S1391" i="9"/>
  <c r="R1447" i="9"/>
  <c r="S1447" i="9"/>
  <c r="Q1447" i="9"/>
  <c r="R1487" i="9"/>
  <c r="Q1487" i="9"/>
  <c r="S1081" i="9"/>
  <c r="R1081" i="9"/>
  <c r="R1254" i="9"/>
  <c r="Q1254" i="9"/>
  <c r="S1254" i="9"/>
  <c r="Q1318" i="9"/>
  <c r="S1318" i="9"/>
  <c r="Q1073" i="9"/>
  <c r="S1073" i="9"/>
  <c r="R1073" i="9"/>
  <c r="Q1201" i="9"/>
  <c r="S1201" i="9"/>
  <c r="R1201" i="9"/>
  <c r="S1491" i="9"/>
  <c r="Q1495" i="9"/>
  <c r="R1495" i="9"/>
  <c r="S1495" i="9"/>
  <c r="Q1483" i="9"/>
  <c r="R1483" i="9"/>
  <c r="S1483" i="9"/>
  <c r="R1527" i="9"/>
  <c r="S1527" i="9"/>
  <c r="Q1527" i="9"/>
  <c r="Q1549" i="9"/>
  <c r="S1549" i="9"/>
  <c r="R1549" i="9"/>
  <c r="R1758" i="9"/>
  <c r="S1758" i="9"/>
  <c r="Q1758" i="9"/>
  <c r="R1870" i="9"/>
  <c r="Q1870" i="9"/>
  <c r="S1870" i="9"/>
  <c r="Q1684" i="9"/>
  <c r="R1684" i="9"/>
  <c r="S1684" i="9"/>
  <c r="R2050" i="9"/>
  <c r="S2050" i="9"/>
  <c r="Q2050" i="9"/>
  <c r="R2032" i="9"/>
  <c r="Q2032" i="9"/>
  <c r="S2032" i="9"/>
  <c r="Q1745" i="9"/>
  <c r="R1745" i="9"/>
  <c r="S1745" i="9"/>
  <c r="R1864" i="9"/>
  <c r="Q1864" i="9"/>
  <c r="S1959" i="9"/>
  <c r="R2039" i="9"/>
  <c r="Q2039" i="9"/>
  <c r="S2039" i="9"/>
  <c r="Q1800" i="9"/>
  <c r="S1800" i="9"/>
  <c r="R2082" i="9"/>
  <c r="S2082" i="9"/>
  <c r="Q2082" i="9"/>
  <c r="Q2332" i="9"/>
  <c r="R2332" i="9"/>
  <c r="S2332" i="9"/>
  <c r="R2387" i="9"/>
  <c r="Q2387" i="9"/>
  <c r="S2387" i="9"/>
  <c r="R2404" i="9"/>
  <c r="S2404" i="9"/>
  <c r="Q2404" i="9"/>
  <c r="R2436" i="9"/>
  <c r="Q2436" i="9"/>
  <c r="S2436" i="9"/>
  <c r="S2440" i="9"/>
  <c r="Q2440" i="9"/>
  <c r="R2440" i="9"/>
  <c r="S2472" i="9"/>
  <c r="R2472" i="9"/>
  <c r="Q2472" i="9"/>
  <c r="R2416" i="9"/>
  <c r="Q2245" i="9"/>
  <c r="S2245" i="9"/>
  <c r="R2245" i="9"/>
  <c r="R2277" i="9"/>
  <c r="Q2277" i="9"/>
  <c r="S2277" i="9"/>
  <c r="Q2221" i="9"/>
  <c r="S2221" i="9"/>
  <c r="R2221" i="9"/>
  <c r="R2341" i="9"/>
  <c r="Q2341" i="9"/>
  <c r="S309" i="9"/>
  <c r="R309" i="9"/>
  <c r="Q309" i="9"/>
  <c r="R538" i="9"/>
  <c r="S538" i="9"/>
  <c r="R526" i="9"/>
  <c r="S526" i="9"/>
  <c r="Q526" i="9"/>
  <c r="S479" i="9"/>
  <c r="Q479" i="9"/>
  <c r="R648" i="9"/>
  <c r="S648" i="9"/>
  <c r="Q736" i="9"/>
  <c r="S736" i="9"/>
  <c r="R1423" i="9"/>
  <c r="Q1423" i="9"/>
  <c r="S1423" i="9"/>
  <c r="R1424" i="9"/>
  <c r="S1424" i="9"/>
  <c r="R1296" i="9"/>
  <c r="S1296" i="9"/>
  <c r="Q1296" i="9"/>
  <c r="R1895" i="9"/>
  <c r="Q1895" i="9"/>
  <c r="S1895" i="9"/>
  <c r="Q1984" i="9"/>
  <c r="S1984" i="9"/>
  <c r="R1984" i="9"/>
  <c r="Q1808" i="9"/>
  <c r="S1808" i="9"/>
  <c r="R1808" i="9"/>
  <c r="R2272" i="9"/>
  <c r="S2272" i="9"/>
  <c r="Q2272" i="9"/>
  <c r="R2226" i="9"/>
  <c r="S2226" i="9"/>
  <c r="Q2226" i="9"/>
  <c r="R190" i="9"/>
  <c r="Q289" i="9"/>
  <c r="R321" i="9"/>
  <c r="S321" i="9"/>
  <c r="Q321" i="9"/>
  <c r="R360" i="9"/>
  <c r="Q360" i="9"/>
  <c r="S360" i="9"/>
  <c r="Q243" i="9"/>
  <c r="S99" i="9"/>
  <c r="Q99" i="9"/>
  <c r="Q4" i="9"/>
  <c r="R4" i="9"/>
  <c r="S4" i="9"/>
  <c r="R31" i="9"/>
  <c r="S31" i="9"/>
  <c r="Q31" i="9"/>
  <c r="R57" i="9"/>
  <c r="S57" i="9"/>
  <c r="R73" i="9"/>
  <c r="S73" i="9"/>
  <c r="R122" i="9"/>
  <c r="S122" i="9"/>
  <c r="R6" i="9"/>
  <c r="Q98" i="9"/>
  <c r="R100" i="9"/>
  <c r="S135" i="9"/>
  <c r="R135" i="9"/>
  <c r="Q118" i="9"/>
  <c r="R64" i="9"/>
  <c r="R278" i="9"/>
  <c r="S278" i="9"/>
  <c r="Q278" i="9"/>
  <c r="S159" i="9"/>
  <c r="R159" i="9"/>
  <c r="R194" i="9"/>
  <c r="S194" i="9"/>
  <c r="R207" i="9"/>
  <c r="Q38" i="9"/>
  <c r="S207" i="9"/>
  <c r="S182" i="9"/>
  <c r="R167" i="9"/>
  <c r="Q241" i="9"/>
  <c r="Q312" i="9"/>
  <c r="R312" i="9"/>
  <c r="S312" i="9"/>
  <c r="R368" i="9"/>
  <c r="Q368" i="9"/>
  <c r="S368" i="9"/>
  <c r="R267" i="9"/>
  <c r="S267" i="9"/>
  <c r="Q267" i="9"/>
  <c r="Q297" i="9"/>
  <c r="Q294" i="9"/>
  <c r="R294" i="9"/>
  <c r="S294" i="9"/>
  <c r="S381" i="9"/>
  <c r="Q381" i="9"/>
  <c r="R381" i="9"/>
  <c r="R431" i="9"/>
  <c r="S431" i="9"/>
  <c r="Q431" i="9"/>
  <c r="R498" i="9"/>
  <c r="S498" i="9"/>
  <c r="Q498" i="9"/>
  <c r="R562" i="9"/>
  <c r="S562" i="9"/>
  <c r="Q562" i="9"/>
  <c r="Q384" i="9"/>
  <c r="R384" i="9"/>
  <c r="R494" i="9"/>
  <c r="S494" i="9"/>
  <c r="Q494" i="9"/>
  <c r="R590" i="9"/>
  <c r="S590" i="9"/>
  <c r="Q590" i="9"/>
  <c r="S455" i="9"/>
  <c r="Q455" i="9"/>
  <c r="R547" i="9"/>
  <c r="Q547" i="9"/>
  <c r="S547" i="9"/>
  <c r="Q582" i="9"/>
  <c r="S444" i="9"/>
  <c r="Q444" i="9"/>
  <c r="R460" i="9"/>
  <c r="Q460" i="9"/>
  <c r="S556" i="9"/>
  <c r="R314" i="9"/>
  <c r="R657" i="9"/>
  <c r="S657" i="9"/>
  <c r="Q657" i="9"/>
  <c r="R689" i="9"/>
  <c r="S689" i="9"/>
  <c r="Q689" i="9"/>
  <c r="Q740" i="9"/>
  <c r="Q678" i="9"/>
  <c r="R829" i="9"/>
  <c r="Q829" i="9"/>
  <c r="R861" i="9"/>
  <c r="Q861" i="9"/>
  <c r="S861" i="9"/>
  <c r="R901" i="9"/>
  <c r="Q901" i="9"/>
  <c r="S901" i="9"/>
  <c r="Q766" i="9"/>
  <c r="R766" i="9"/>
  <c r="S766" i="9"/>
  <c r="S777" i="9"/>
  <c r="Q777" i="9"/>
  <c r="R777" i="9"/>
  <c r="R907" i="9"/>
  <c r="Q907" i="9"/>
  <c r="R987" i="9"/>
  <c r="S987" i="9"/>
  <c r="Q987" i="9"/>
  <c r="S686" i="9"/>
  <c r="R686" i="9"/>
  <c r="R878" i="9"/>
  <c r="Q790" i="9"/>
  <c r="R790" i="9"/>
  <c r="S790" i="9"/>
  <c r="S803" i="9"/>
  <c r="Q803" i="9"/>
  <c r="R803" i="9"/>
  <c r="Q909" i="9"/>
  <c r="S909" i="9"/>
  <c r="R1011" i="9"/>
  <c r="S1011" i="9"/>
  <c r="S846" i="9"/>
  <c r="R846" i="9"/>
  <c r="Q846" i="9"/>
  <c r="R918" i="9"/>
  <c r="R1024" i="9"/>
  <c r="S1024" i="9"/>
  <c r="Q1024" i="9"/>
  <c r="S1032" i="9"/>
  <c r="Q1032" i="9"/>
  <c r="R1032" i="9"/>
  <c r="R974" i="9"/>
  <c r="S974" i="9"/>
  <c r="Q1021" i="9"/>
  <c r="R1021" i="9"/>
  <c r="Q1037" i="9"/>
  <c r="R1037" i="9"/>
  <c r="S1037" i="9"/>
  <c r="R1046" i="9"/>
  <c r="S1046" i="9"/>
  <c r="R1140" i="9"/>
  <c r="S1140" i="9"/>
  <c r="R1164" i="9"/>
  <c r="S1164" i="9"/>
  <c r="Q1164" i="9"/>
  <c r="R1249" i="9"/>
  <c r="S1249" i="9"/>
  <c r="Q1249" i="9"/>
  <c r="R1313" i="9"/>
  <c r="S1313" i="9"/>
  <c r="Q1313" i="9"/>
  <c r="R1267" i="9"/>
  <c r="Q1267" i="9"/>
  <c r="S1267" i="9"/>
  <c r="R1299" i="9"/>
  <c r="Q1299" i="9"/>
  <c r="S1299" i="9"/>
  <c r="R1334" i="9"/>
  <c r="Q1334" i="9"/>
  <c r="S1334" i="9"/>
  <c r="Q1213" i="9"/>
  <c r="R1213" i="9"/>
  <c r="S1213" i="9"/>
  <c r="R1384" i="9"/>
  <c r="Q1384" i="9"/>
  <c r="S1384" i="9"/>
  <c r="R1496" i="9"/>
  <c r="Q1496" i="9"/>
  <c r="S1496" i="9"/>
  <c r="R1520" i="9"/>
  <c r="S1520" i="9"/>
  <c r="Q1520" i="9"/>
  <c r="R1552" i="9"/>
  <c r="S1552" i="9"/>
  <c r="Q1552" i="9"/>
  <c r="R1592" i="9"/>
  <c r="S1592" i="9"/>
  <c r="Q1592" i="9"/>
  <c r="R1656" i="9"/>
  <c r="S1656" i="9"/>
  <c r="Q1656" i="9"/>
  <c r="R1720" i="9"/>
  <c r="S1720" i="9"/>
  <c r="Q1720" i="9"/>
  <c r="Q1703" i="9"/>
  <c r="R1874" i="9"/>
  <c r="S1874" i="9"/>
  <c r="R1799" i="9"/>
  <c r="S1799" i="9"/>
  <c r="R1863" i="9"/>
  <c r="Q1863" i="9"/>
  <c r="S1863" i="9"/>
  <c r="R1927" i="9"/>
  <c r="Q1927" i="9"/>
  <c r="S1927" i="9"/>
  <c r="R1991" i="9"/>
  <c r="Q1991" i="9"/>
  <c r="S1991" i="9"/>
  <c r="R1541" i="9"/>
  <c r="Q1541" i="9"/>
  <c r="S1541" i="9"/>
  <c r="S1942" i="9"/>
  <c r="R1499" i="9"/>
  <c r="S1499" i="9"/>
  <c r="Q1499" i="9"/>
  <c r="Q1628" i="9"/>
  <c r="R1628" i="9"/>
  <c r="S1628" i="9"/>
  <c r="Q1874" i="9"/>
  <c r="R1950" i="9"/>
  <c r="S1950" i="9"/>
  <c r="Q1950" i="9"/>
  <c r="R1998" i="9"/>
  <c r="Q1998" i="9"/>
  <c r="S1998" i="9"/>
  <c r="S1511" i="9"/>
  <c r="Q1511" i="9"/>
  <c r="S1700" i="9"/>
  <c r="Q1700" i="9"/>
  <c r="R1607" i="9"/>
  <c r="S1607" i="9"/>
  <c r="R2008" i="9"/>
  <c r="S2008" i="9"/>
  <c r="R2040" i="9"/>
  <c r="Q2040" i="9"/>
  <c r="Q1872" i="9"/>
  <c r="R1832" i="9"/>
  <c r="Q1832" i="9"/>
  <c r="S1832" i="9"/>
  <c r="S1904" i="9"/>
  <c r="R1904" i="9"/>
  <c r="Q2076" i="9"/>
  <c r="R2076" i="9"/>
  <c r="S2076" i="9"/>
  <c r="S1824" i="9"/>
  <c r="R2331" i="9"/>
  <c r="Q2331" i="9"/>
  <c r="S2331" i="9"/>
  <c r="R2371" i="9"/>
  <c r="Q2371" i="9"/>
  <c r="S2371" i="9"/>
  <c r="R2367" i="9"/>
  <c r="Q2367" i="9"/>
  <c r="S2367" i="9"/>
  <c r="R2408" i="9"/>
  <c r="S2408" i="9"/>
  <c r="Q2424" i="9"/>
  <c r="S2424" i="9"/>
  <c r="R2424" i="9"/>
  <c r="R2480" i="9"/>
  <c r="S2480" i="9"/>
  <c r="R2291" i="9"/>
  <c r="S2291" i="9"/>
  <c r="Q2291" i="9"/>
  <c r="S2383" i="9"/>
  <c r="R2383" i="9"/>
  <c r="S2341" i="9"/>
  <c r="R2452" i="9"/>
  <c r="Q2452" i="9"/>
  <c r="Q204" i="9"/>
  <c r="R204" i="9"/>
  <c r="S232" i="9"/>
  <c r="Q232" i="9"/>
  <c r="Q304" i="9"/>
  <c r="R304" i="9"/>
  <c r="S304" i="9"/>
  <c r="S301" i="9"/>
  <c r="Q301" i="9"/>
  <c r="R301" i="9"/>
  <c r="R440" i="9"/>
  <c r="S440" i="9"/>
  <c r="R474" i="9"/>
  <c r="S474" i="9"/>
  <c r="Q421" i="9"/>
  <c r="R421" i="9"/>
  <c r="S421" i="9"/>
  <c r="Q298" i="9"/>
  <c r="R298" i="9"/>
  <c r="S773" i="9"/>
  <c r="Q773" i="9"/>
  <c r="R773" i="9"/>
  <c r="R826" i="9"/>
  <c r="S826" i="9"/>
  <c r="Q826" i="9"/>
  <c r="S772" i="9"/>
  <c r="Q772" i="9"/>
  <c r="R744" i="9"/>
  <c r="S744" i="9"/>
  <c r="Q744" i="9"/>
  <c r="R947" i="9"/>
  <c r="S947" i="9"/>
  <c r="Q947" i="9"/>
  <c r="R1049" i="9"/>
  <c r="S1049" i="9"/>
  <c r="Q1049" i="9"/>
  <c r="R1077" i="9"/>
  <c r="Q1077" i="9"/>
  <c r="R1205" i="9"/>
  <c r="Q1205" i="9"/>
  <c r="Q1105" i="9"/>
  <c r="S1105" i="9"/>
  <c r="R1105" i="9"/>
  <c r="Q1262" i="9"/>
  <c r="S1262" i="9"/>
  <c r="R1262" i="9"/>
  <c r="S1224" i="9"/>
  <c r="Q1224" i="9"/>
  <c r="R1224" i="9"/>
  <c r="R1043" i="9"/>
  <c r="S1043" i="9"/>
  <c r="Q1043" i="9"/>
  <c r="R1750" i="9"/>
  <c r="S1750" i="9"/>
  <c r="Q1750" i="9"/>
  <c r="R1822" i="9"/>
  <c r="Q1822" i="9"/>
  <c r="S1822" i="9"/>
  <c r="R1990" i="9"/>
  <c r="S1990" i="9"/>
  <c r="Q1990" i="9"/>
  <c r="R1751" i="9"/>
  <c r="Q1751" i="9"/>
  <c r="R2256" i="9"/>
  <c r="S2256" i="9"/>
  <c r="Q2256" i="9"/>
  <c r="Q2324" i="9"/>
  <c r="R2324" i="9"/>
  <c r="S2324" i="9"/>
  <c r="Q26" i="9"/>
  <c r="R155" i="9"/>
  <c r="Q155" i="9"/>
  <c r="Q262" i="9"/>
  <c r="S166" i="9"/>
  <c r="S111" i="9"/>
  <c r="R208" i="9"/>
  <c r="S208" i="9"/>
  <c r="Q208" i="9"/>
  <c r="R289" i="9"/>
  <c r="S136" i="9"/>
  <c r="R353" i="9"/>
  <c r="Q353" i="9"/>
  <c r="S447" i="9"/>
  <c r="Q447" i="9"/>
  <c r="R447" i="9"/>
  <c r="S6" i="9"/>
  <c r="R99" i="9"/>
  <c r="S134" i="9"/>
  <c r="R117" i="9"/>
  <c r="S117" i="9"/>
  <c r="Q117" i="9"/>
  <c r="S155" i="9"/>
  <c r="R178" i="9"/>
  <c r="S178" i="9"/>
  <c r="Q198" i="9"/>
  <c r="Q196" i="9"/>
  <c r="R223" i="9"/>
  <c r="S223" i="9"/>
  <c r="R239" i="9"/>
  <c r="S239" i="9"/>
  <c r="S16" i="9"/>
  <c r="Q263" i="9"/>
  <c r="Q54" i="9"/>
  <c r="S216" i="9"/>
  <c r="R369" i="9"/>
  <c r="S369" i="9"/>
  <c r="Q369" i="9"/>
  <c r="R291" i="9"/>
  <c r="S291" i="9"/>
  <c r="R313" i="9"/>
  <c r="S313" i="9"/>
  <c r="R376" i="9"/>
  <c r="Q376" i="9"/>
  <c r="S376" i="9"/>
  <c r="Q195" i="9"/>
  <c r="R195" i="9"/>
  <c r="S195" i="9"/>
  <c r="Q206" i="9"/>
  <c r="R232" i="9"/>
  <c r="R199" i="9"/>
  <c r="S199" i="9"/>
  <c r="Q199" i="9"/>
  <c r="R256" i="9"/>
  <c r="S256" i="9"/>
  <c r="Q285" i="9"/>
  <c r="R415" i="9"/>
  <c r="S415" i="9"/>
  <c r="R550" i="9"/>
  <c r="S550" i="9"/>
  <c r="S404" i="9"/>
  <c r="R531" i="9"/>
  <c r="Q531" i="9"/>
  <c r="S531" i="9"/>
  <c r="Q540" i="9"/>
  <c r="R540" i="9"/>
  <c r="R543" i="9"/>
  <c r="S543" i="9"/>
  <c r="Q543" i="9"/>
  <c r="S314" i="9"/>
  <c r="R511" i="9"/>
  <c r="Q511" i="9"/>
  <c r="S511" i="9"/>
  <c r="S297" i="9"/>
  <c r="Q615" i="9"/>
  <c r="S615" i="9"/>
  <c r="R583" i="9"/>
  <c r="S483" i="9"/>
  <c r="R794" i="9"/>
  <c r="S794" i="9"/>
  <c r="Q794" i="9"/>
  <c r="R858" i="9"/>
  <c r="S858" i="9"/>
  <c r="Q858" i="9"/>
  <c r="S702" i="9"/>
  <c r="R702" i="9"/>
  <c r="R955" i="9"/>
  <c r="S955" i="9"/>
  <c r="Q955" i="9"/>
  <c r="S670" i="9"/>
  <c r="R670" i="9"/>
  <c r="Q804" i="9"/>
  <c r="R804" i="9"/>
  <c r="S804" i="9"/>
  <c r="R963" i="9"/>
  <c r="S963" i="9"/>
  <c r="Q983" i="9"/>
  <c r="Q734" i="9"/>
  <c r="S822" i="9"/>
  <c r="S829" i="9"/>
  <c r="R867" i="9"/>
  <c r="R870" i="9"/>
  <c r="R1149" i="9"/>
  <c r="S1149" i="9"/>
  <c r="Q1149" i="9"/>
  <c r="S1029" i="9"/>
  <c r="R1053" i="9"/>
  <c r="S965" i="9"/>
  <c r="R1092" i="9"/>
  <c r="S1092" i="9"/>
  <c r="R1116" i="9"/>
  <c r="S1116" i="9"/>
  <c r="Q1228" i="9"/>
  <c r="R1228" i="9"/>
  <c r="S1228" i="9"/>
  <c r="Q1069" i="9"/>
  <c r="R1278" i="9"/>
  <c r="Q1278" i="9"/>
  <c r="S1278" i="9"/>
  <c r="R1346" i="9"/>
  <c r="Q1346" i="9"/>
  <c r="S1346" i="9"/>
  <c r="Q1376" i="9"/>
  <c r="S1376" i="9"/>
  <c r="S1236" i="9"/>
  <c r="Q1236" i="9"/>
  <c r="R1236" i="9"/>
  <c r="R1108" i="9"/>
  <c r="S1108" i="9"/>
  <c r="Q1108" i="9"/>
  <c r="Q1193" i="9"/>
  <c r="R1471" i="9"/>
  <c r="Q1471" i="9"/>
  <c r="R1294" i="9"/>
  <c r="Q1294" i="9"/>
  <c r="S1294" i="9"/>
  <c r="Q1097" i="9"/>
  <c r="S1097" i="9"/>
  <c r="R1097" i="9"/>
  <c r="R1354" i="9"/>
  <c r="Q1354" i="9"/>
  <c r="S1354" i="9"/>
  <c r="Q1358" i="9"/>
  <c r="S1407" i="9"/>
  <c r="R1416" i="9"/>
  <c r="Q1416" i="9"/>
  <c r="Q1185" i="9"/>
  <c r="S1185" i="9"/>
  <c r="R1185" i="9"/>
  <c r="Q1573" i="9"/>
  <c r="S1573" i="9"/>
  <c r="R1573" i="9"/>
  <c r="R1652" i="9"/>
  <c r="Q1652" i="9"/>
  <c r="S1652" i="9"/>
  <c r="S1480" i="9"/>
  <c r="Q1480" i="9"/>
  <c r="R1480" i="9"/>
  <c r="S1525" i="9"/>
  <c r="Q1693" i="9"/>
  <c r="S1693" i="9"/>
  <c r="R1693" i="9"/>
  <c r="R1778" i="9"/>
  <c r="S1778" i="9"/>
  <c r="Q1778" i="9"/>
  <c r="R1631" i="9"/>
  <c r="Q1676" i="9"/>
  <c r="R1676" i="9"/>
  <c r="S1676" i="9"/>
  <c r="R2013" i="9"/>
  <c r="Q2013" i="9"/>
  <c r="S2013" i="9"/>
  <c r="Q1557" i="9"/>
  <c r="S1557" i="9"/>
  <c r="R1557" i="9"/>
  <c r="R1766" i="9"/>
  <c r="Q1766" i="9"/>
  <c r="R1831" i="9"/>
  <c r="Q1831" i="9"/>
  <c r="R1878" i="9"/>
  <c r="Q1878" i="9"/>
  <c r="R1974" i="9"/>
  <c r="S1974" i="9"/>
  <c r="Q1974" i="9"/>
  <c r="R2006" i="9"/>
  <c r="S2006" i="9"/>
  <c r="Q2006" i="9"/>
  <c r="Q1533" i="9"/>
  <c r="S1623" i="9"/>
  <c r="R1623" i="9"/>
  <c r="Q1623" i="9"/>
  <c r="Q1687" i="9"/>
  <c r="Q1799" i="9"/>
  <c r="R1840" i="9"/>
  <c r="Q1840" i="9"/>
  <c r="S1840" i="9"/>
  <c r="S1896" i="9"/>
  <c r="Q1912" i="9"/>
  <c r="S1912" i="9"/>
  <c r="R1912" i="9"/>
  <c r="R1671" i="9"/>
  <c r="S1976" i="9"/>
  <c r="S1831" i="9"/>
  <c r="Q2106" i="9"/>
  <c r="R2106" i="9"/>
  <c r="S2106" i="9"/>
  <c r="S1943" i="9"/>
  <c r="R2350" i="9"/>
  <c r="S2350" i="9"/>
  <c r="Q2350" i="9"/>
  <c r="Q2448" i="9"/>
  <c r="S2448" i="9"/>
  <c r="R2448" i="9"/>
  <c r="R2293" i="9"/>
  <c r="Q2293" i="9"/>
  <c r="S2293" i="9"/>
  <c r="R39" i="9"/>
  <c r="S39" i="9"/>
  <c r="Q39" i="9"/>
  <c r="Q149" i="9"/>
  <c r="R149" i="9"/>
  <c r="S149" i="9"/>
  <c r="R154" i="9"/>
  <c r="S154" i="9"/>
  <c r="S288" i="9"/>
  <c r="Q288" i="9"/>
  <c r="R288" i="9"/>
  <c r="R251" i="9"/>
  <c r="S251" i="9"/>
  <c r="Q251" i="9"/>
  <c r="Q328" i="9"/>
  <c r="R328" i="9"/>
  <c r="S328" i="9"/>
  <c r="R293" i="9"/>
  <c r="S293" i="9"/>
  <c r="Q293" i="9"/>
  <c r="R408" i="9"/>
  <c r="Q408" i="9"/>
  <c r="S408" i="9"/>
  <c r="R595" i="9"/>
  <c r="Q595" i="9"/>
  <c r="S595" i="9"/>
  <c r="Q596" i="9"/>
  <c r="S596" i="9"/>
  <c r="S500" i="9"/>
  <c r="R500" i="9"/>
  <c r="Q500" i="9"/>
  <c r="Q694" i="9"/>
  <c r="S694" i="9"/>
  <c r="R890" i="9"/>
  <c r="S890" i="9"/>
  <c r="Q890" i="9"/>
  <c r="R814" i="9"/>
  <c r="S814" i="9"/>
  <c r="Q1016" i="9"/>
  <c r="R1016" i="9"/>
  <c r="S1016" i="9"/>
  <c r="R1181" i="9"/>
  <c r="Q1181" i="9"/>
  <c r="R1180" i="9"/>
  <c r="S1180" i="9"/>
  <c r="S1169" i="9"/>
  <c r="R1169" i="9"/>
  <c r="Q1488" i="9"/>
  <c r="R1488" i="9"/>
  <c r="S1488" i="9"/>
  <c r="Q1352" i="9"/>
  <c r="R1352" i="9"/>
  <c r="S1352" i="9"/>
  <c r="R1685" i="9"/>
  <c r="S1685" i="9"/>
  <c r="R1782" i="9"/>
  <c r="Q1782" i="9"/>
  <c r="R2022" i="9"/>
  <c r="Q2022" i="9"/>
  <c r="S2022" i="9"/>
  <c r="R2024" i="9"/>
  <c r="Q2024" i="9"/>
  <c r="S2024" i="9"/>
  <c r="R2092" i="9"/>
  <c r="Q2092" i="9"/>
  <c r="S2092" i="9"/>
  <c r="R114" i="9"/>
  <c r="S114" i="9"/>
  <c r="Q108" i="9"/>
  <c r="R108" i="9"/>
  <c r="S126" i="9"/>
  <c r="R103" i="9"/>
  <c r="S210" i="9"/>
  <c r="R210" i="9"/>
  <c r="Q181" i="9"/>
  <c r="R181" i="9"/>
  <c r="S181" i="9"/>
  <c r="R305" i="9"/>
  <c r="Q305" i="9"/>
  <c r="R306" i="9"/>
  <c r="Q306" i="9"/>
  <c r="S306" i="9"/>
  <c r="R5" i="9"/>
  <c r="S5" i="9"/>
  <c r="Q24" i="9"/>
  <c r="Q81" i="9"/>
  <c r="S14" i="9"/>
  <c r="Q101" i="9"/>
  <c r="R33" i="9"/>
  <c r="S33" i="9"/>
  <c r="R47" i="9"/>
  <c r="S47" i="9"/>
  <c r="Q47" i="9"/>
  <c r="R63" i="9"/>
  <c r="S63" i="9"/>
  <c r="Q63" i="9"/>
  <c r="R130" i="9"/>
  <c r="S130" i="9"/>
  <c r="Q158" i="9"/>
  <c r="R202" i="9"/>
  <c r="S202" i="9"/>
  <c r="R209" i="9"/>
  <c r="S209" i="9"/>
  <c r="Q223" i="9"/>
  <c r="Q269" i="9"/>
  <c r="R269" i="9"/>
  <c r="Q165" i="9"/>
  <c r="R165" i="9"/>
  <c r="S165" i="9"/>
  <c r="S263" i="9"/>
  <c r="Q344" i="9"/>
  <c r="R344" i="9"/>
  <c r="S344" i="9"/>
  <c r="S353" i="9"/>
  <c r="S219" i="9"/>
  <c r="Q363" i="9"/>
  <c r="S363" i="9"/>
  <c r="Q415" i="9"/>
  <c r="R606" i="9"/>
  <c r="S606" i="9"/>
  <c r="R515" i="9"/>
  <c r="Q515" i="9"/>
  <c r="Q550" i="9"/>
  <c r="Q606" i="9"/>
  <c r="S631" i="9"/>
  <c r="Q631" i="9"/>
  <c r="R631" i="9"/>
  <c r="R652" i="9"/>
  <c r="S652" i="9"/>
  <c r="Q652" i="9"/>
  <c r="S492" i="9"/>
  <c r="R697" i="9"/>
  <c r="S697" i="9"/>
  <c r="Q697" i="9"/>
  <c r="Q748" i="9"/>
  <c r="R272" i="9"/>
  <c r="S298" i="9"/>
  <c r="Q330" i="9"/>
  <c r="R330" i="9"/>
  <c r="R463" i="9"/>
  <c r="S463" i="9"/>
  <c r="R797" i="9"/>
  <c r="S797" i="9"/>
  <c r="Q797" i="9"/>
  <c r="R837" i="9"/>
  <c r="Q837" i="9"/>
  <c r="S837" i="9"/>
  <c r="R869" i="9"/>
  <c r="Q869" i="9"/>
  <c r="R654" i="9"/>
  <c r="Q654" i="9"/>
  <c r="Q648" i="9"/>
  <c r="S680" i="9"/>
  <c r="Q680" i="9"/>
  <c r="R807" i="9"/>
  <c r="S807" i="9"/>
  <c r="Q807" i="9"/>
  <c r="R871" i="9"/>
  <c r="Q871" i="9"/>
  <c r="S871" i="9"/>
  <c r="R752" i="9"/>
  <c r="S752" i="9"/>
  <c r="Q752" i="9"/>
  <c r="R678" i="9"/>
  <c r="R806" i="9"/>
  <c r="Q806" i="9"/>
  <c r="S806" i="9"/>
  <c r="Q819" i="9"/>
  <c r="R819" i="9"/>
  <c r="Q883" i="9"/>
  <c r="R883" i="9"/>
  <c r="S883" i="9"/>
  <c r="Q780" i="9"/>
  <c r="R780" i="9"/>
  <c r="S780" i="9"/>
  <c r="Q811" i="9"/>
  <c r="R811" i="9"/>
  <c r="S843" i="9"/>
  <c r="S992" i="9"/>
  <c r="R736" i="9"/>
  <c r="S1117" i="9"/>
  <c r="R926" i="9"/>
  <c r="S926" i="9"/>
  <c r="Q926" i="9"/>
  <c r="S1055" i="9"/>
  <c r="Q1055" i="9"/>
  <c r="Q910" i="9"/>
  <c r="R910" i="9"/>
  <c r="R997" i="9"/>
  <c r="Q997" i="9"/>
  <c r="S997" i="9"/>
  <c r="R1068" i="9"/>
  <c r="S1068" i="9"/>
  <c r="Q1068" i="9"/>
  <c r="R1093" i="9"/>
  <c r="Q1093" i="9"/>
  <c r="R1172" i="9"/>
  <c r="S1172" i="9"/>
  <c r="Q1172" i="9"/>
  <c r="R1196" i="9"/>
  <c r="S1196" i="9"/>
  <c r="Q1196" i="9"/>
  <c r="R1040" i="9"/>
  <c r="Q1133" i="9"/>
  <c r="R1153" i="9"/>
  <c r="Q1153" i="9"/>
  <c r="Q1304" i="9"/>
  <c r="R1304" i="9"/>
  <c r="S1304" i="9"/>
  <c r="R1084" i="9"/>
  <c r="S1084" i="9"/>
  <c r="Q1084" i="9"/>
  <c r="Q1169" i="9"/>
  <c r="S1243" i="9"/>
  <c r="Q1243" i="9"/>
  <c r="R1415" i="9"/>
  <c r="S1415" i="9"/>
  <c r="Q1415" i="9"/>
  <c r="R1455" i="9"/>
  <c r="Q1455" i="9"/>
  <c r="S1455" i="9"/>
  <c r="R1387" i="9"/>
  <c r="S1387" i="9"/>
  <c r="Q1387" i="9"/>
  <c r="R1451" i="9"/>
  <c r="S1451" i="9"/>
  <c r="Q1451" i="9"/>
  <c r="S1487" i="9"/>
  <c r="Q1424" i="9"/>
  <c r="S1575" i="9"/>
  <c r="R1575" i="9"/>
  <c r="Q1575" i="9"/>
  <c r="R1807" i="9"/>
  <c r="S1807" i="9"/>
  <c r="Q1807" i="9"/>
  <c r="R1871" i="9"/>
  <c r="Q1871" i="9"/>
  <c r="S1871" i="9"/>
  <c r="R1935" i="9"/>
  <c r="Q1935" i="9"/>
  <c r="S1935" i="9"/>
  <c r="R1999" i="9"/>
  <c r="Q1999" i="9"/>
  <c r="S1999" i="9"/>
  <c r="S1782" i="9"/>
  <c r="R1767" i="9"/>
  <c r="Q1767" i="9"/>
  <c r="R1838" i="9"/>
  <c r="S1838" i="9"/>
  <c r="Q1838" i="9"/>
  <c r="R1886" i="9"/>
  <c r="Q1886" i="9"/>
  <c r="S1886" i="9"/>
  <c r="R1958" i="9"/>
  <c r="Q1958" i="9"/>
  <c r="Q1629" i="9"/>
  <c r="S1629" i="9"/>
  <c r="R1629" i="9"/>
  <c r="S1677" i="9"/>
  <c r="R1677" i="9"/>
  <c r="R1968" i="9"/>
  <c r="Q1968" i="9"/>
  <c r="S1968" i="9"/>
  <c r="Q1613" i="9"/>
  <c r="S1613" i="9"/>
  <c r="R1613" i="9"/>
  <c r="Q1952" i="9"/>
  <c r="S1952" i="9"/>
  <c r="R1952" i="9"/>
  <c r="R1816" i="9"/>
  <c r="Q1816" i="9"/>
  <c r="S1816" i="9"/>
  <c r="R2030" i="9"/>
  <c r="Q2030" i="9"/>
  <c r="S2030" i="9"/>
  <c r="R2079" i="9"/>
  <c r="Q2079" i="9"/>
  <c r="S2079" i="9"/>
  <c r="R1784" i="9"/>
  <c r="Q1784" i="9"/>
  <c r="R2014" i="9"/>
  <c r="Q2014" i="9"/>
  <c r="S2014" i="9"/>
  <c r="S2040" i="9"/>
  <c r="R2386" i="9"/>
  <c r="S2386" i="9"/>
  <c r="Q2386" i="9"/>
  <c r="R2081" i="9"/>
  <c r="Q2081" i="9"/>
  <c r="S2081" i="9"/>
  <c r="R2102" i="9"/>
  <c r="Q2102" i="9"/>
  <c r="S2102" i="9"/>
  <c r="R2214" i="9"/>
  <c r="S2214" i="9"/>
  <c r="Q2214" i="9"/>
  <c r="R2381" i="9"/>
  <c r="Q2381" i="9"/>
  <c r="S2381" i="9"/>
  <c r="Q2227" i="9"/>
  <c r="R2227" i="9"/>
  <c r="S2227" i="9"/>
  <c r="Q2488" i="9"/>
  <c r="R2488" i="9"/>
  <c r="S2488" i="9"/>
  <c r="Q2466" i="9"/>
  <c r="R2466" i="9"/>
  <c r="R2431" i="9"/>
  <c r="S2431" i="9"/>
  <c r="Q2431" i="9"/>
  <c r="Q2253" i="9"/>
  <c r="R2253" i="9"/>
  <c r="S2253" i="9"/>
  <c r="Q337" i="9"/>
  <c r="Q370" i="9"/>
  <c r="Q416" i="9"/>
  <c r="R506" i="9"/>
  <c r="S506" i="9"/>
  <c r="R570" i="9"/>
  <c r="S570" i="9"/>
  <c r="Q453" i="9"/>
  <c r="R453" i="9"/>
  <c r="Q478" i="9"/>
  <c r="Q510" i="9"/>
  <c r="Q542" i="9"/>
  <c r="Q574" i="9"/>
  <c r="R611" i="9"/>
  <c r="Q611" i="9"/>
  <c r="R533" i="9"/>
  <c r="S533" i="9"/>
  <c r="S574" i="9"/>
  <c r="S612" i="9"/>
  <c r="R644" i="9"/>
  <c r="S644" i="9"/>
  <c r="R676" i="9"/>
  <c r="S676" i="9"/>
  <c r="R708" i="9"/>
  <c r="S708" i="9"/>
  <c r="S495" i="9"/>
  <c r="R495" i="9"/>
  <c r="R641" i="9"/>
  <c r="S641" i="9"/>
  <c r="R713" i="9"/>
  <c r="S713" i="9"/>
  <c r="Q713" i="9"/>
  <c r="R604" i="9"/>
  <c r="R532" i="9"/>
  <c r="Q688" i="9"/>
  <c r="Q836" i="9"/>
  <c r="R836" i="9"/>
  <c r="S853" i="9"/>
  <c r="Q911" i="9"/>
  <c r="Q935" i="9"/>
  <c r="Q999" i="9"/>
  <c r="Q1023" i="9"/>
  <c r="S781" i="9"/>
  <c r="Q796" i="9"/>
  <c r="R796" i="9"/>
  <c r="Q815" i="9"/>
  <c r="Q879" i="9"/>
  <c r="Q895" i="9"/>
  <c r="S927" i="9"/>
  <c r="R942" i="9"/>
  <c r="S942" i="9"/>
  <c r="R1033" i="9"/>
  <c r="S1033" i="9"/>
  <c r="Q1056" i="9"/>
  <c r="R1056" i="9"/>
  <c r="S1056" i="9"/>
  <c r="R925" i="9"/>
  <c r="R934" i="9"/>
  <c r="S934" i="9"/>
  <c r="R998" i="9"/>
  <c r="S998" i="9"/>
  <c r="Q1242" i="9"/>
  <c r="S1242" i="9"/>
  <c r="R1273" i="9"/>
  <c r="S1273" i="9"/>
  <c r="S1314" i="9"/>
  <c r="Q1337" i="9"/>
  <c r="R1337" i="9"/>
  <c r="S1337" i="9"/>
  <c r="R960" i="9"/>
  <c r="R1216" i="9"/>
  <c r="S1310" i="9"/>
  <c r="Q1355" i="9"/>
  <c r="R1355" i="9"/>
  <c r="Q1111" i="9"/>
  <c r="R1370" i="9"/>
  <c r="Q1127" i="9"/>
  <c r="S1326" i="9"/>
  <c r="R1161" i="9"/>
  <c r="Q1256" i="9"/>
  <c r="Q1288" i="9"/>
  <c r="Q1320" i="9"/>
  <c r="R1366" i="9"/>
  <c r="R1137" i="9"/>
  <c r="S1399" i="9"/>
  <c r="S1408" i="9"/>
  <c r="S1463" i="9"/>
  <c r="S1472" i="9"/>
  <c r="R1600" i="9"/>
  <c r="S1600" i="9"/>
  <c r="R1664" i="9"/>
  <c r="S1664" i="9"/>
  <c r="S1121" i="9"/>
  <c r="R1524" i="9"/>
  <c r="S1524" i="9"/>
  <c r="Q1524" i="9"/>
  <c r="R1547" i="9"/>
  <c r="S1547" i="9"/>
  <c r="Q1481" i="9"/>
  <c r="S1637" i="9"/>
  <c r="R1615" i="9"/>
  <c r="S1615" i="9"/>
  <c r="R1748" i="9"/>
  <c r="S1748" i="9"/>
  <c r="Q1748" i="9"/>
  <c r="Q1567" i="9"/>
  <c r="R1679" i="9"/>
  <c r="Q1543" i="9"/>
  <c r="S1565" i="9"/>
  <c r="R2053" i="9"/>
  <c r="Q2053" i="9"/>
  <c r="S2053" i="9"/>
  <c r="Q1615" i="9"/>
  <c r="Q1741" i="9"/>
  <c r="Q1770" i="9"/>
  <c r="Q1834" i="9"/>
  <c r="Q1898" i="9"/>
  <c r="Q1962" i="9"/>
  <c r="Q1978" i="9"/>
  <c r="S1960" i="9"/>
  <c r="S1842" i="9"/>
  <c r="S1856" i="9"/>
  <c r="S1888" i="9"/>
  <c r="S2071" i="9"/>
  <c r="S1762" i="9"/>
  <c r="S1776" i="9"/>
  <c r="R2063" i="9"/>
  <c r="R1740" i="9"/>
  <c r="R2128" i="9"/>
  <c r="S2128" i="9"/>
  <c r="R2144" i="9"/>
  <c r="S2144" i="9"/>
  <c r="R2240" i="9"/>
  <c r="S2240" i="9"/>
  <c r="R2360" i="9"/>
  <c r="S2360" i="9"/>
  <c r="Q2144" i="9"/>
  <c r="Q2360" i="9"/>
  <c r="Q2109" i="9"/>
  <c r="Q2130" i="9"/>
  <c r="R2130" i="9"/>
  <c r="S2130" i="9"/>
  <c r="R2154" i="9"/>
  <c r="S2154" i="9"/>
  <c r="Q2154" i="9"/>
  <c r="R2290" i="9"/>
  <c r="S2290" i="9"/>
  <c r="Q2290" i="9"/>
  <c r="R2362" i="9"/>
  <c r="S2362" i="9"/>
  <c r="Q2362" i="9"/>
  <c r="R1856" i="9"/>
  <c r="S1928" i="9"/>
  <c r="R2058" i="9"/>
  <c r="R2163" i="9"/>
  <c r="S2163" i="9"/>
  <c r="R2275" i="9"/>
  <c r="S2275" i="9"/>
  <c r="R2283" i="9"/>
  <c r="S2283" i="9"/>
  <c r="R2411" i="9"/>
  <c r="S2411" i="9"/>
  <c r="S2427" i="9"/>
  <c r="R2427" i="9"/>
  <c r="Q2442" i="9"/>
  <c r="R2442" i="9"/>
  <c r="S2467" i="9"/>
  <c r="R2467" i="9"/>
  <c r="Q2347" i="9"/>
  <c r="R2347" i="9"/>
  <c r="S2347" i="9"/>
  <c r="R2407" i="9"/>
  <c r="S2407" i="9"/>
  <c r="Q2206" i="9"/>
  <c r="R2453" i="9"/>
  <c r="Q2453" i="9"/>
  <c r="R2469" i="9"/>
  <c r="Q2469" i="9"/>
  <c r="R2325" i="9"/>
  <c r="S2469" i="9"/>
  <c r="R284" i="9"/>
  <c r="S284" i="9"/>
  <c r="Q284" i="9"/>
  <c r="Q277" i="9"/>
  <c r="R277" i="9"/>
  <c r="Q374" i="9"/>
  <c r="R374" i="9"/>
  <c r="S374" i="9"/>
  <c r="Q302" i="9"/>
  <c r="R302" i="9"/>
  <c r="S302" i="9"/>
  <c r="Q432" i="9"/>
  <c r="R514" i="9"/>
  <c r="S514" i="9"/>
  <c r="R578" i="9"/>
  <c r="S578" i="9"/>
  <c r="Q514" i="9"/>
  <c r="Q578" i="9"/>
  <c r="Q405" i="9"/>
  <c r="R405" i="9"/>
  <c r="R470" i="9"/>
  <c r="Q470" i="9"/>
  <c r="S470" i="9"/>
  <c r="R517" i="9"/>
  <c r="S517" i="9"/>
  <c r="Q644" i="9"/>
  <c r="R673" i="9"/>
  <c r="S673" i="9"/>
  <c r="R653" i="9"/>
  <c r="Q653" i="9"/>
  <c r="Q770" i="9"/>
  <c r="R770" i="9"/>
  <c r="S646" i="9"/>
  <c r="Q753" i="9"/>
  <c r="R753" i="9"/>
  <c r="S753" i="9"/>
  <c r="Q781" i="9"/>
  <c r="Q813" i="9"/>
  <c r="Q845" i="9"/>
  <c r="Q877" i="9"/>
  <c r="R931" i="9"/>
  <c r="S931" i="9"/>
  <c r="R995" i="9"/>
  <c r="S995" i="9"/>
  <c r="Q820" i="9"/>
  <c r="R820" i="9"/>
  <c r="Q959" i="9"/>
  <c r="Q812" i="9"/>
  <c r="R812" i="9"/>
  <c r="S1015" i="9"/>
  <c r="S943" i="9"/>
  <c r="R958" i="9"/>
  <c r="S958" i="9"/>
  <c r="Q1045" i="9"/>
  <c r="R1045" i="9"/>
  <c r="R1071" i="9"/>
  <c r="S1071" i="9"/>
  <c r="R1087" i="9"/>
  <c r="S1087" i="9"/>
  <c r="S935" i="9"/>
  <c r="S981" i="9"/>
  <c r="S999" i="9"/>
  <c r="R1297" i="9"/>
  <c r="S1297" i="9"/>
  <c r="S1338" i="9"/>
  <c r="Q1240" i="9"/>
  <c r="S1240" i="9"/>
  <c r="R1251" i="9"/>
  <c r="S1251" i="9"/>
  <c r="Q1251" i="9"/>
  <c r="R1275" i="9"/>
  <c r="S1275" i="9"/>
  <c r="Q1275" i="9"/>
  <c r="R1307" i="9"/>
  <c r="S1307" i="9"/>
  <c r="Q1307" i="9"/>
  <c r="R1331" i="9"/>
  <c r="Q1331" i="9"/>
  <c r="S1331" i="9"/>
  <c r="Q1216" i="9"/>
  <c r="S1246" i="9"/>
  <c r="Q1310" i="9"/>
  <c r="Q1071" i="9"/>
  <c r="Q1199" i="9"/>
  <c r="Q1250" i="9"/>
  <c r="S1342" i="9"/>
  <c r="S1270" i="9"/>
  <c r="R1395" i="9"/>
  <c r="S1395" i="9"/>
  <c r="R1459" i="9"/>
  <c r="S1459" i="9"/>
  <c r="Q1326" i="9"/>
  <c r="R1367" i="9"/>
  <c r="Q1367" i="9"/>
  <c r="S1367" i="9"/>
  <c r="Q1258" i="9"/>
  <c r="Q1266" i="9"/>
  <c r="Q1390" i="9"/>
  <c r="R1390" i="9"/>
  <c r="S1390" i="9"/>
  <c r="Q1422" i="9"/>
  <c r="R1422" i="9"/>
  <c r="S1422" i="9"/>
  <c r="Q1454" i="9"/>
  <c r="R1454" i="9"/>
  <c r="S1454" i="9"/>
  <c r="S1400" i="9"/>
  <c r="Q1408" i="9"/>
  <c r="S1464" i="9"/>
  <c r="Q1472" i="9"/>
  <c r="R1528" i="9"/>
  <c r="S1528" i="9"/>
  <c r="R1560" i="9"/>
  <c r="S1560" i="9"/>
  <c r="R1608" i="9"/>
  <c r="S1608" i="9"/>
  <c r="R1672" i="9"/>
  <c r="S1672" i="9"/>
  <c r="Q1504" i="9"/>
  <c r="R1504" i="9"/>
  <c r="R1548" i="9"/>
  <c r="S1548" i="9"/>
  <c r="Q1548" i="9"/>
  <c r="R1571" i="9"/>
  <c r="S1571" i="9"/>
  <c r="R1603" i="9"/>
  <c r="S1603" i="9"/>
  <c r="R1635" i="9"/>
  <c r="S1635" i="9"/>
  <c r="R1667" i="9"/>
  <c r="S1667" i="9"/>
  <c r="R1699" i="9"/>
  <c r="S1699" i="9"/>
  <c r="Q1637" i="9"/>
  <c r="S1644" i="9"/>
  <c r="S1645" i="9"/>
  <c r="Q1715" i="9"/>
  <c r="R1715" i="9"/>
  <c r="S1715" i="9"/>
  <c r="S1753" i="9"/>
  <c r="R1753" i="9"/>
  <c r="Q1915" i="9"/>
  <c r="R1915" i="9"/>
  <c r="S1915" i="9"/>
  <c r="Q1971" i="9"/>
  <c r="R1971" i="9"/>
  <c r="S1971" i="9"/>
  <c r="Q1565" i="9"/>
  <c r="S1719" i="9"/>
  <c r="R1719" i="9"/>
  <c r="R1663" i="9"/>
  <c r="S1663" i="9"/>
  <c r="R1981" i="9"/>
  <c r="S1981" i="9"/>
  <c r="Q1981" i="9"/>
  <c r="R1997" i="9"/>
  <c r="S1997" i="9"/>
  <c r="Q1997" i="9"/>
  <c r="R2021" i="9"/>
  <c r="Q2021" i="9"/>
  <c r="S2021" i="9"/>
  <c r="S1535" i="9"/>
  <c r="Q1743" i="9"/>
  <c r="Q1794" i="9"/>
  <c r="Q1858" i="9"/>
  <c r="Q1922" i="9"/>
  <c r="Q1960" i="9"/>
  <c r="Q2058" i="9"/>
  <c r="S1848" i="9"/>
  <c r="S1834" i="9"/>
  <c r="Q1888" i="9"/>
  <c r="S1946" i="9"/>
  <c r="S1768" i="9"/>
  <c r="R1936" i="9"/>
  <c r="Q2168" i="9"/>
  <c r="R2168" i="9"/>
  <c r="S2168" i="9"/>
  <c r="R2184" i="9"/>
  <c r="S2184" i="9"/>
  <c r="Q2328" i="9"/>
  <c r="R2328" i="9"/>
  <c r="S2328" i="9"/>
  <c r="R2344" i="9"/>
  <c r="S2344" i="9"/>
  <c r="Q2087" i="9"/>
  <c r="Q2284" i="9"/>
  <c r="R2284" i="9"/>
  <c r="Q2344" i="9"/>
  <c r="Q2133" i="9"/>
  <c r="R2186" i="9"/>
  <c r="S2186" i="9"/>
  <c r="Q2186" i="9"/>
  <c r="R2210" i="9"/>
  <c r="S2210" i="9"/>
  <c r="Q2210" i="9"/>
  <c r="R2234" i="9"/>
  <c r="S2234" i="9"/>
  <c r="Q2234" i="9"/>
  <c r="R2266" i="9"/>
  <c r="S2266" i="9"/>
  <c r="Q2266" i="9"/>
  <c r="R2369" i="9"/>
  <c r="Q2369" i="9"/>
  <c r="S2125" i="9"/>
  <c r="R2380" i="9"/>
  <c r="Q2380" i="9"/>
  <c r="Q2071" i="9"/>
  <c r="R2374" i="9"/>
  <c r="S2374" i="9"/>
  <c r="Q2134" i="9"/>
  <c r="Q2401" i="9"/>
  <c r="R2401" i="9"/>
  <c r="Q2412" i="9"/>
  <c r="Q2444" i="9"/>
  <c r="S2412" i="9"/>
  <c r="S2428" i="9"/>
  <c r="S2443" i="9"/>
  <c r="R2443" i="9"/>
  <c r="R2413" i="9"/>
  <c r="Q2413" i="9"/>
  <c r="R2157" i="9"/>
  <c r="S1232" i="9"/>
  <c r="Q1232" i="9"/>
  <c r="R1232" i="9"/>
  <c r="Q1257" i="9"/>
  <c r="R1257" i="9"/>
  <c r="S1257" i="9"/>
  <c r="Q1321" i="9"/>
  <c r="R1321" i="9"/>
  <c r="S1321" i="9"/>
  <c r="Q1271" i="9"/>
  <c r="R1271" i="9"/>
  <c r="S1271" i="9"/>
  <c r="R1403" i="9"/>
  <c r="S1403" i="9"/>
  <c r="R1467" i="9"/>
  <c r="S1467" i="9"/>
  <c r="R1076" i="9"/>
  <c r="S1076" i="9"/>
  <c r="R1204" i="9"/>
  <c r="S1204" i="9"/>
  <c r="Q1399" i="9"/>
  <c r="Q1431" i="9"/>
  <c r="Q1463" i="9"/>
  <c r="Q1512" i="9"/>
  <c r="S1512" i="9"/>
  <c r="R1502" i="9"/>
  <c r="Q1502" i="9"/>
  <c r="S1502" i="9"/>
  <c r="R1616" i="9"/>
  <c r="S1616" i="9"/>
  <c r="R1680" i="9"/>
  <c r="S1680" i="9"/>
  <c r="Q1518" i="9"/>
  <c r="R1518" i="9"/>
  <c r="S1518" i="9"/>
  <c r="R1531" i="9"/>
  <c r="S1531" i="9"/>
  <c r="R1716" i="9"/>
  <c r="Q1716" i="9"/>
  <c r="R1583" i="9"/>
  <c r="S1583" i="9"/>
  <c r="R1711" i="9"/>
  <c r="S1711" i="9"/>
  <c r="Q1955" i="9"/>
  <c r="R1955" i="9"/>
  <c r="S1955" i="9"/>
  <c r="S1655" i="9"/>
  <c r="R1655" i="9"/>
  <c r="R1599" i="9"/>
  <c r="S1599" i="9"/>
  <c r="Q1612" i="9"/>
  <c r="R1612" i="9"/>
  <c r="R1757" i="9"/>
  <c r="S1757" i="9"/>
  <c r="Q1757" i="9"/>
  <c r="R1773" i="9"/>
  <c r="S1773" i="9"/>
  <c r="Q1773" i="9"/>
  <c r="R1789" i="9"/>
  <c r="S1789" i="9"/>
  <c r="Q1789" i="9"/>
  <c r="R1805" i="9"/>
  <c r="S1805" i="9"/>
  <c r="Q1805" i="9"/>
  <c r="R1821" i="9"/>
  <c r="S1821" i="9"/>
  <c r="Q1821" i="9"/>
  <c r="R1837" i="9"/>
  <c r="S1837" i="9"/>
  <c r="Q1837" i="9"/>
  <c r="R1853" i="9"/>
  <c r="S1853" i="9"/>
  <c r="Q1853" i="9"/>
  <c r="R1869" i="9"/>
  <c r="S1869" i="9"/>
  <c r="Q1869" i="9"/>
  <c r="R1885" i="9"/>
  <c r="S1885" i="9"/>
  <c r="Q1885" i="9"/>
  <c r="R1901" i="9"/>
  <c r="S1901" i="9"/>
  <c r="Q1901" i="9"/>
  <c r="R1917" i="9"/>
  <c r="S1917" i="9"/>
  <c r="Q1917" i="9"/>
  <c r="R1933" i="9"/>
  <c r="S1933" i="9"/>
  <c r="Q1933" i="9"/>
  <c r="R1949" i="9"/>
  <c r="S1949" i="9"/>
  <c r="Q1949" i="9"/>
  <c r="R1965" i="9"/>
  <c r="S1965" i="9"/>
  <c r="Q1965" i="9"/>
  <c r="R2061" i="9"/>
  <c r="Q2061" i="9"/>
  <c r="S2061" i="9"/>
  <c r="R1775" i="9"/>
  <c r="Q1775" i="9"/>
  <c r="R1839" i="9"/>
  <c r="Q1839" i="9"/>
  <c r="Q1882" i="9"/>
  <c r="R1903" i="9"/>
  <c r="Q1903" i="9"/>
  <c r="R1967" i="9"/>
  <c r="Q1967" i="9"/>
  <c r="R1983" i="9"/>
  <c r="Q1983" i="9"/>
  <c r="Q1823" i="9"/>
  <c r="S1967" i="9"/>
  <c r="R2066" i="9"/>
  <c r="S2066" i="9"/>
  <c r="S1994" i="9"/>
  <c r="R2026" i="9"/>
  <c r="S2026" i="9"/>
  <c r="R2042" i="9"/>
  <c r="S2042" i="9"/>
  <c r="S1922" i="9"/>
  <c r="R2280" i="9"/>
  <c r="S2280" i="9"/>
  <c r="R2296" i="9"/>
  <c r="S2296" i="9"/>
  <c r="Q2368" i="9"/>
  <c r="R2368" i="9"/>
  <c r="S2368" i="9"/>
  <c r="Q2188" i="9"/>
  <c r="R2188" i="9"/>
  <c r="Q2114" i="9"/>
  <c r="R2114" i="9"/>
  <c r="S2114" i="9"/>
  <c r="R2162" i="9"/>
  <c r="S2162" i="9"/>
  <c r="Q2162" i="9"/>
  <c r="R2314" i="9"/>
  <c r="S2314" i="9"/>
  <c r="Q2314" i="9"/>
  <c r="R2370" i="9"/>
  <c r="S2370" i="9"/>
  <c r="Q2370" i="9"/>
  <c r="R2394" i="9"/>
  <c r="Q2394" i="9"/>
  <c r="S2394" i="9"/>
  <c r="Q2219" i="9"/>
  <c r="R2219" i="9"/>
  <c r="S2219" i="9"/>
  <c r="S2095" i="9"/>
  <c r="S2369" i="9"/>
  <c r="Q2458" i="9"/>
  <c r="R2458" i="9"/>
  <c r="S2483" i="9"/>
  <c r="R2483" i="9"/>
  <c r="R2423" i="9"/>
  <c r="S2423" i="9"/>
  <c r="R2437" i="9"/>
  <c r="Q2437" i="9"/>
  <c r="R2485" i="9"/>
  <c r="S2485" i="9"/>
  <c r="Q2485" i="9"/>
  <c r="Q2382" i="9"/>
  <c r="S2437" i="9"/>
  <c r="R259" i="9"/>
  <c r="S259" i="9"/>
  <c r="R281" i="9"/>
  <c r="S281" i="9"/>
  <c r="Q358" i="9"/>
  <c r="R358" i="9"/>
  <c r="S358" i="9"/>
  <c r="R382" i="9"/>
  <c r="S382" i="9"/>
  <c r="Q382" i="9"/>
  <c r="S325" i="9"/>
  <c r="R325" i="9"/>
  <c r="R530" i="9"/>
  <c r="S530" i="9"/>
  <c r="R594" i="9"/>
  <c r="S594" i="9"/>
  <c r="Q437" i="9"/>
  <c r="R437" i="9"/>
  <c r="R467" i="9"/>
  <c r="Q572" i="9"/>
  <c r="R572" i="9"/>
  <c r="R602" i="9"/>
  <c r="S602" i="9"/>
  <c r="R610" i="9"/>
  <c r="S610" i="9"/>
  <c r="R485" i="9"/>
  <c r="S485" i="9"/>
  <c r="R575" i="9"/>
  <c r="S575" i="9"/>
  <c r="S510" i="9"/>
  <c r="R721" i="9"/>
  <c r="S721" i="9"/>
  <c r="Q629" i="9"/>
  <c r="R786" i="9"/>
  <c r="S786" i="9"/>
  <c r="Q786" i="9"/>
  <c r="R802" i="9"/>
  <c r="S802" i="9"/>
  <c r="Q802" i="9"/>
  <c r="R818" i="9"/>
  <c r="S818" i="9"/>
  <c r="Q818" i="9"/>
  <c r="R834" i="9"/>
  <c r="S834" i="9"/>
  <c r="Q834" i="9"/>
  <c r="R850" i="9"/>
  <c r="S850" i="9"/>
  <c r="Q850" i="9"/>
  <c r="R866" i="9"/>
  <c r="S866" i="9"/>
  <c r="Q866" i="9"/>
  <c r="R882" i="9"/>
  <c r="S882" i="9"/>
  <c r="Q882" i="9"/>
  <c r="R898" i="9"/>
  <c r="Q898" i="9"/>
  <c r="S898" i="9"/>
  <c r="R939" i="9"/>
  <c r="S939" i="9"/>
  <c r="R971" i="9"/>
  <c r="S971" i="9"/>
  <c r="R1003" i="9"/>
  <c r="S1003" i="9"/>
  <c r="Q788" i="9"/>
  <c r="R788" i="9"/>
  <c r="R759" i="9"/>
  <c r="S759" i="9"/>
  <c r="Q759" i="9"/>
  <c r="Q943" i="9"/>
  <c r="Q1007" i="9"/>
  <c r="Q1047" i="9"/>
  <c r="Q779" i="9"/>
  <c r="R779" i="9"/>
  <c r="R782" i="9"/>
  <c r="S782" i="9"/>
  <c r="R984" i="9"/>
  <c r="S984" i="9"/>
  <c r="R1006" i="9"/>
  <c r="S1006" i="9"/>
  <c r="S975" i="9"/>
  <c r="R990" i="9"/>
  <c r="S990" i="9"/>
  <c r="R1014" i="9"/>
  <c r="S1014" i="9"/>
  <c r="R1235" i="9"/>
  <c r="S1235" i="9"/>
  <c r="R1281" i="9"/>
  <c r="S1281" i="9"/>
  <c r="Q1345" i="9"/>
  <c r="R1345" i="9"/>
  <c r="S1345" i="9"/>
  <c r="R1283" i="9"/>
  <c r="S1283" i="9"/>
  <c r="Q1283" i="9"/>
  <c r="R1315" i="9"/>
  <c r="S1315" i="9"/>
  <c r="Q1315" i="9"/>
  <c r="S1248" i="9"/>
  <c r="Q1282" i="9"/>
  <c r="S1272" i="9"/>
  <c r="R1411" i="9"/>
  <c r="S1411" i="9"/>
  <c r="S1344" i="9"/>
  <c r="Q1207" i="9"/>
  <c r="R854" i="9"/>
  <c r="Q1183" i="9"/>
  <c r="R1360" i="9"/>
  <c r="Q1398" i="9"/>
  <c r="R1398" i="9"/>
  <c r="S1398" i="9"/>
  <c r="Q1430" i="9"/>
  <c r="R1430" i="9"/>
  <c r="S1430" i="9"/>
  <c r="Q1462" i="9"/>
  <c r="R1462" i="9"/>
  <c r="S1462" i="9"/>
  <c r="S1517" i="9"/>
  <c r="R1517" i="9"/>
  <c r="R1510" i="9"/>
  <c r="Q1510" i="9"/>
  <c r="S1510" i="9"/>
  <c r="R1536" i="9"/>
  <c r="S1536" i="9"/>
  <c r="R1568" i="9"/>
  <c r="S1568" i="9"/>
  <c r="R1624" i="9"/>
  <c r="S1624" i="9"/>
  <c r="R1688" i="9"/>
  <c r="S1688" i="9"/>
  <c r="Q1528" i="9"/>
  <c r="R1509" i="9"/>
  <c r="R1532" i="9"/>
  <c r="S1532" i="9"/>
  <c r="Q1532" i="9"/>
  <c r="R1555" i="9"/>
  <c r="S1555" i="9"/>
  <c r="R1579" i="9"/>
  <c r="S1579" i="9"/>
  <c r="R1611" i="9"/>
  <c r="S1611" i="9"/>
  <c r="R1643" i="9"/>
  <c r="S1643" i="9"/>
  <c r="R1675" i="9"/>
  <c r="S1675" i="9"/>
  <c r="R1707" i="9"/>
  <c r="S1707" i="9"/>
  <c r="S1741" i="9"/>
  <c r="Q1883" i="9"/>
  <c r="R1883" i="9"/>
  <c r="S1883" i="9"/>
  <c r="R1604" i="9"/>
  <c r="Q1604" i="9"/>
  <c r="R1733" i="9"/>
  <c r="Q1733" i="9"/>
  <c r="Q1644" i="9"/>
  <c r="R2028" i="9"/>
  <c r="Q2028" i="9"/>
  <c r="Q1842" i="9"/>
  <c r="Q1906" i="9"/>
  <c r="Q1986" i="9"/>
  <c r="S1986" i="9"/>
  <c r="S1882" i="9"/>
  <c r="S1914" i="9"/>
  <c r="Q2023" i="9"/>
  <c r="R2023" i="9"/>
  <c r="S2000" i="9"/>
  <c r="S2056" i="9"/>
  <c r="R2090" i="9"/>
  <c r="Q2090" i="9"/>
  <c r="S2090" i="9"/>
  <c r="R2152" i="9"/>
  <c r="S2152" i="9"/>
  <c r="R2248" i="9"/>
  <c r="S2248" i="9"/>
  <c r="R2264" i="9"/>
  <c r="S2264" i="9"/>
  <c r="Q2117" i="9"/>
  <c r="Q2138" i="9"/>
  <c r="R2138" i="9"/>
  <c r="S2138" i="9"/>
  <c r="R2194" i="9"/>
  <c r="S2194" i="9"/>
  <c r="Q2194" i="9"/>
  <c r="R2242" i="9"/>
  <c r="S2242" i="9"/>
  <c r="Q2242" i="9"/>
  <c r="R2274" i="9"/>
  <c r="S2274" i="9"/>
  <c r="Q2274" i="9"/>
  <c r="R2298" i="9"/>
  <c r="S2298" i="9"/>
  <c r="Q2298" i="9"/>
  <c r="S2101" i="9"/>
  <c r="S2133" i="9"/>
  <c r="R2270" i="9"/>
  <c r="S2270" i="9"/>
  <c r="S2380" i="9"/>
  <c r="R2267" i="9"/>
  <c r="S2267" i="9"/>
  <c r="Q2147" i="9"/>
  <c r="R2147" i="9"/>
  <c r="S2147" i="9"/>
  <c r="R2187" i="9"/>
  <c r="S2187" i="9"/>
  <c r="R2195" i="9"/>
  <c r="S2195" i="9"/>
  <c r="Q2417" i="9"/>
  <c r="R2417" i="9"/>
  <c r="Q2476" i="9"/>
  <c r="Q2270" i="9"/>
  <c r="Q2165" i="9"/>
  <c r="Q2285" i="9"/>
  <c r="S2459" i="9"/>
  <c r="R2459" i="9"/>
  <c r="S2484" i="9"/>
  <c r="Q2254" i="9"/>
  <c r="R2254" i="9"/>
  <c r="S2254" i="9"/>
  <c r="R2399" i="9"/>
  <c r="S2399" i="9"/>
  <c r="Q2411" i="9"/>
  <c r="Q2467" i="9"/>
  <c r="Q2483" i="9"/>
  <c r="Q2490" i="9"/>
  <c r="R966" i="9"/>
  <c r="S966" i="9"/>
  <c r="R1022" i="9"/>
  <c r="S1022" i="9"/>
  <c r="R1305" i="9"/>
  <c r="S1305" i="9"/>
  <c r="R1259" i="9"/>
  <c r="Q1259" i="9"/>
  <c r="S1259" i="9"/>
  <c r="R1339" i="9"/>
  <c r="S1339" i="9"/>
  <c r="Q1339" i="9"/>
  <c r="Q1220" i="9"/>
  <c r="R1156" i="9"/>
  <c r="S1156" i="9"/>
  <c r="R1419" i="9"/>
  <c r="S1419" i="9"/>
  <c r="S1431" i="9"/>
  <c r="R1632" i="9"/>
  <c r="S1632" i="9"/>
  <c r="R1696" i="9"/>
  <c r="S1696" i="9"/>
  <c r="R1512" i="9"/>
  <c r="R1556" i="9"/>
  <c r="S1556" i="9"/>
  <c r="Q1556" i="9"/>
  <c r="R1588" i="9"/>
  <c r="Q1588" i="9"/>
  <c r="Q1660" i="9"/>
  <c r="R1660" i="9"/>
  <c r="R1724" i="9"/>
  <c r="Q1724" i="9"/>
  <c r="Q2059" i="9"/>
  <c r="R2059" i="9"/>
  <c r="S2059" i="9"/>
  <c r="R2005" i="9"/>
  <c r="S2005" i="9"/>
  <c r="Q2005" i="9"/>
  <c r="R2069" i="9"/>
  <c r="S2069" i="9"/>
  <c r="Q2069" i="9"/>
  <c r="Q1531" i="9"/>
  <c r="R1759" i="9"/>
  <c r="Q1759" i="9"/>
  <c r="Q1866" i="9"/>
  <c r="R1887" i="9"/>
  <c r="Q1887" i="9"/>
  <c r="R1951" i="9"/>
  <c r="Q1951" i="9"/>
  <c r="Q1571" i="9"/>
  <c r="S1906" i="9"/>
  <c r="S1823" i="9"/>
  <c r="S1794" i="9"/>
  <c r="Q2055" i="9"/>
  <c r="R2055" i="9"/>
  <c r="S1775" i="9"/>
  <c r="R2120" i="9"/>
  <c r="S2120" i="9"/>
  <c r="R2136" i="9"/>
  <c r="S2136" i="9"/>
  <c r="R2192" i="9"/>
  <c r="S2192" i="9"/>
  <c r="R2232" i="9"/>
  <c r="S2232" i="9"/>
  <c r="R2352" i="9"/>
  <c r="S2352" i="9"/>
  <c r="Q2192" i="9"/>
  <c r="Q2232" i="9"/>
  <c r="Q2352" i="9"/>
  <c r="Q2098" i="9"/>
  <c r="R2098" i="9"/>
  <c r="S2098" i="9"/>
  <c r="R2170" i="9"/>
  <c r="S2170" i="9"/>
  <c r="Q2170" i="9"/>
  <c r="R2218" i="9"/>
  <c r="S2218" i="9"/>
  <c r="Q2218" i="9"/>
  <c r="R2346" i="9"/>
  <c r="S2346" i="9"/>
  <c r="Q2346" i="9"/>
  <c r="S1930" i="9"/>
  <c r="R2388" i="9"/>
  <c r="Q2388" i="9"/>
  <c r="R2174" i="9"/>
  <c r="S2174" i="9"/>
  <c r="Q2158" i="9"/>
  <c r="Q2302" i="9"/>
  <c r="S2188" i="9"/>
  <c r="S2301" i="9"/>
  <c r="S2325" i="9"/>
  <c r="Q2374" i="9"/>
  <c r="S2403" i="9"/>
  <c r="R2403" i="9"/>
  <c r="S2419" i="9"/>
  <c r="R2419" i="9"/>
  <c r="S2435" i="9"/>
  <c r="R2435" i="9"/>
  <c r="S2460" i="9"/>
  <c r="Q2474" i="9"/>
  <c r="R2474" i="9"/>
  <c r="S2284" i="9"/>
  <c r="R2439" i="9"/>
  <c r="S2439" i="9"/>
  <c r="R2421" i="9"/>
  <c r="Q2421" i="9"/>
  <c r="R2461" i="9"/>
  <c r="Q2461" i="9"/>
  <c r="S2461" i="9"/>
  <c r="Q2482" i="9"/>
  <c r="S286" i="9"/>
  <c r="R286" i="9"/>
  <c r="R378" i="9"/>
  <c r="Q378" i="9"/>
  <c r="R322" i="9"/>
  <c r="Q322" i="9"/>
  <c r="S373" i="9"/>
  <c r="R373" i="9"/>
  <c r="Q310" i="9"/>
  <c r="R310" i="9"/>
  <c r="S310" i="9"/>
  <c r="R482" i="9"/>
  <c r="S482" i="9"/>
  <c r="R546" i="9"/>
  <c r="S546" i="9"/>
  <c r="Q530" i="9"/>
  <c r="Q594" i="9"/>
  <c r="S420" i="9"/>
  <c r="R603" i="9"/>
  <c r="Q603" i="9"/>
  <c r="S603" i="9"/>
  <c r="S611" i="9"/>
  <c r="Q635" i="9"/>
  <c r="R635" i="9"/>
  <c r="S635" i="9"/>
  <c r="R705" i="9"/>
  <c r="S705" i="9"/>
  <c r="R767" i="9"/>
  <c r="Q767" i="9"/>
  <c r="S767" i="9"/>
  <c r="R761" i="9"/>
  <c r="S761" i="9"/>
  <c r="S770" i="9"/>
  <c r="Q789" i="9"/>
  <c r="Q821" i="9"/>
  <c r="Q853" i="9"/>
  <c r="Q885" i="9"/>
  <c r="S534" i="9"/>
  <c r="R979" i="9"/>
  <c r="S979" i="9"/>
  <c r="Q1003" i="9"/>
  <c r="Q927" i="9"/>
  <c r="Q991" i="9"/>
  <c r="S1023" i="9"/>
  <c r="S1047" i="9"/>
  <c r="R1041" i="9"/>
  <c r="S1041" i="9"/>
  <c r="R1079" i="9"/>
  <c r="S1079" i="9"/>
  <c r="R1095" i="9"/>
  <c r="S1095" i="9"/>
  <c r="S949" i="9"/>
  <c r="S967" i="9"/>
  <c r="R1030" i="9"/>
  <c r="S1030" i="9"/>
  <c r="R1239" i="9"/>
  <c r="S1239" i="9"/>
  <c r="R1223" i="9"/>
  <c r="S1223" i="9"/>
  <c r="R1242" i="9"/>
  <c r="Q1265" i="9"/>
  <c r="R1265" i="9"/>
  <c r="S1265" i="9"/>
  <c r="Q1329" i="9"/>
  <c r="R1329" i="9"/>
  <c r="S1329" i="9"/>
  <c r="Q1353" i="9"/>
  <c r="R1353" i="9"/>
  <c r="S1353" i="9"/>
  <c r="R1291" i="9"/>
  <c r="Q1291" i="9"/>
  <c r="S1291" i="9"/>
  <c r="Q1159" i="9"/>
  <c r="Q1135" i="9"/>
  <c r="R1427" i="9"/>
  <c r="S1427" i="9"/>
  <c r="Q1306" i="9"/>
  <c r="Q1350" i="9"/>
  <c r="S1355" i="9"/>
  <c r="Q1290" i="9"/>
  <c r="Q1406" i="9"/>
  <c r="R1406" i="9"/>
  <c r="S1406" i="9"/>
  <c r="Q1438" i="9"/>
  <c r="R1438" i="9"/>
  <c r="S1438" i="9"/>
  <c r="Q1470" i="9"/>
  <c r="R1470" i="9"/>
  <c r="S1470" i="9"/>
  <c r="R1544" i="9"/>
  <c r="S1544" i="9"/>
  <c r="R1576" i="9"/>
  <c r="S1576" i="9"/>
  <c r="R1640" i="9"/>
  <c r="S1640" i="9"/>
  <c r="R1704" i="9"/>
  <c r="S1704" i="9"/>
  <c r="Q1507" i="9"/>
  <c r="Q1544" i="9"/>
  <c r="Q1608" i="9"/>
  <c r="Q1672" i="9"/>
  <c r="R1519" i="9"/>
  <c r="Q1519" i="9"/>
  <c r="R1539" i="9"/>
  <c r="S1539" i="9"/>
  <c r="R1587" i="9"/>
  <c r="S1587" i="9"/>
  <c r="R1619" i="9"/>
  <c r="S1619" i="9"/>
  <c r="R1651" i="9"/>
  <c r="S1651" i="9"/>
  <c r="R1683" i="9"/>
  <c r="S1683" i="9"/>
  <c r="Q1643" i="9"/>
  <c r="Q1728" i="9"/>
  <c r="Q1709" i="9"/>
  <c r="S1716" i="9"/>
  <c r="R1647" i="9"/>
  <c r="S1647" i="9"/>
  <c r="Q1979" i="9"/>
  <c r="R1979" i="9"/>
  <c r="S1979" i="9"/>
  <c r="Q1605" i="9"/>
  <c r="S1612" i="9"/>
  <c r="R1989" i="9"/>
  <c r="S1989" i="9"/>
  <c r="Q1989" i="9"/>
  <c r="S2038" i="9"/>
  <c r="Q1535" i="9"/>
  <c r="Q1762" i="9"/>
  <c r="Q1954" i="9"/>
  <c r="S1866" i="9"/>
  <c r="S1898" i="9"/>
  <c r="S2047" i="9"/>
  <c r="S1786" i="9"/>
  <c r="S1978" i="9"/>
  <c r="Q2077" i="9"/>
  <c r="R2176" i="9"/>
  <c r="S2176" i="9"/>
  <c r="Q2336" i="9"/>
  <c r="R2336" i="9"/>
  <c r="S2336" i="9"/>
  <c r="Q2176" i="9"/>
  <c r="Q2276" i="9"/>
  <c r="R2276" i="9"/>
  <c r="Q2101" i="9"/>
  <c r="Q2122" i="9"/>
  <c r="R2122" i="9"/>
  <c r="S2122" i="9"/>
  <c r="R2250" i="9"/>
  <c r="S2250" i="9"/>
  <c r="Q2250" i="9"/>
  <c r="R2282" i="9"/>
  <c r="S2282" i="9"/>
  <c r="Q2282" i="9"/>
  <c r="R2321" i="9"/>
  <c r="Q2321" i="9"/>
  <c r="S2109" i="9"/>
  <c r="S2141" i="9"/>
  <c r="S2316" i="9"/>
  <c r="Q2316" i="9"/>
  <c r="R2316" i="9"/>
  <c r="R2372" i="9"/>
  <c r="Q2372" i="9"/>
  <c r="S2077" i="9"/>
  <c r="R2334" i="9"/>
  <c r="S2334" i="9"/>
  <c r="R2390" i="9"/>
  <c r="S2390" i="9"/>
  <c r="S2313" i="9"/>
  <c r="S2420" i="9"/>
  <c r="Q2450" i="9"/>
  <c r="R2450" i="9"/>
  <c r="S2475" i="9"/>
  <c r="R2475" i="9"/>
  <c r="Q2358" i="9"/>
  <c r="S2401" i="9"/>
  <c r="R2415" i="9"/>
  <c r="S2415" i="9"/>
  <c r="Q2427" i="9"/>
  <c r="R2445" i="9"/>
  <c r="Q2445" i="9"/>
  <c r="R2477" i="9"/>
  <c r="Q2477" i="9"/>
  <c r="R2181" i="9"/>
  <c r="S2445" i="9"/>
  <c r="R2261" i="9"/>
  <c r="S2442" i="9"/>
  <c r="S2453" i="9"/>
  <c r="S277" i="9"/>
  <c r="Q366" i="9"/>
  <c r="R366" i="9"/>
  <c r="S366" i="9"/>
  <c r="R365" i="9"/>
  <c r="S365" i="9"/>
  <c r="Q373" i="9"/>
  <c r="Q326" i="9"/>
  <c r="R326" i="9"/>
  <c r="S326" i="9"/>
  <c r="R490" i="9"/>
  <c r="S490" i="9"/>
  <c r="R554" i="9"/>
  <c r="S554" i="9"/>
  <c r="Q472" i="9"/>
  <c r="S472" i="9"/>
  <c r="R475" i="9"/>
  <c r="Q475" i="9"/>
  <c r="R491" i="9"/>
  <c r="Q491" i="9"/>
  <c r="R507" i="9"/>
  <c r="Q507" i="9"/>
  <c r="R523" i="9"/>
  <c r="Q523" i="9"/>
  <c r="R539" i="9"/>
  <c r="Q539" i="9"/>
  <c r="R555" i="9"/>
  <c r="Q555" i="9"/>
  <c r="R571" i="9"/>
  <c r="Q571" i="9"/>
  <c r="R587" i="9"/>
  <c r="Q587" i="9"/>
  <c r="S523" i="9"/>
  <c r="R668" i="9"/>
  <c r="S668" i="9"/>
  <c r="R700" i="9"/>
  <c r="S700" i="9"/>
  <c r="R732" i="9"/>
  <c r="S732" i="9"/>
  <c r="R665" i="9"/>
  <c r="S665" i="9"/>
  <c r="R729" i="9"/>
  <c r="S729" i="9"/>
  <c r="S598" i="9"/>
  <c r="R477" i="9"/>
  <c r="S477" i="9"/>
  <c r="Q627" i="9"/>
  <c r="R627" i="9"/>
  <c r="R645" i="9"/>
  <c r="Q645" i="9"/>
  <c r="S555" i="9"/>
  <c r="S656" i="9"/>
  <c r="Q720" i="9"/>
  <c r="R745" i="9"/>
  <c r="S745" i="9"/>
  <c r="R906" i="9"/>
  <c r="Q906" i="9"/>
  <c r="S906" i="9"/>
  <c r="R624" i="9"/>
  <c r="S624" i="9"/>
  <c r="Q624" i="9"/>
  <c r="R900" i="9"/>
  <c r="Q900" i="9"/>
  <c r="R915" i="9"/>
  <c r="Q915" i="9"/>
  <c r="Q979" i="9"/>
  <c r="Q855" i="9"/>
  <c r="Q868" i="9"/>
  <c r="R868" i="9"/>
  <c r="S885" i="9"/>
  <c r="Q1015" i="9"/>
  <c r="S845" i="9"/>
  <c r="Q863" i="9"/>
  <c r="R1054" i="9"/>
  <c r="S1054" i="9"/>
  <c r="Q1013" i="9"/>
  <c r="R1013" i="9"/>
  <c r="S1045" i="9"/>
  <c r="R1080" i="9"/>
  <c r="S1080" i="9"/>
  <c r="R1096" i="9"/>
  <c r="S1096" i="9"/>
  <c r="R1112" i="9"/>
  <c r="S1112" i="9"/>
  <c r="R1128" i="9"/>
  <c r="S1128" i="9"/>
  <c r="R1144" i="9"/>
  <c r="S1144" i="9"/>
  <c r="R1160" i="9"/>
  <c r="S1160" i="9"/>
  <c r="R1176" i="9"/>
  <c r="S1176" i="9"/>
  <c r="R1192" i="9"/>
  <c r="S1192" i="9"/>
  <c r="R1208" i="9"/>
  <c r="S1208" i="9"/>
  <c r="R982" i="9"/>
  <c r="S982" i="9"/>
  <c r="R1038" i="9"/>
  <c r="S1038" i="9"/>
  <c r="Q1239" i="9"/>
  <c r="Q1223" i="9"/>
  <c r="R1289" i="9"/>
  <c r="S1289" i="9"/>
  <c r="Q1273" i="9"/>
  <c r="Q1305" i="9"/>
  <c r="R1323" i="9"/>
  <c r="Q1323" i="9"/>
  <c r="S1323" i="9"/>
  <c r="R1347" i="9"/>
  <c r="Q1347" i="9"/>
  <c r="S1347" i="9"/>
  <c r="Q1314" i="9"/>
  <c r="S1369" i="9"/>
  <c r="Q1369" i="9"/>
  <c r="R1369" i="9"/>
  <c r="Q1338" i="9"/>
  <c r="Q1322" i="9"/>
  <c r="Q1374" i="9"/>
  <c r="R1507" i="9"/>
  <c r="Q1298" i="9"/>
  <c r="R1584" i="9"/>
  <c r="S1584" i="9"/>
  <c r="R1648" i="9"/>
  <c r="S1648" i="9"/>
  <c r="R1712" i="9"/>
  <c r="S1712" i="9"/>
  <c r="Q1103" i="9"/>
  <c r="Q1478" i="9"/>
  <c r="R1478" i="9"/>
  <c r="S1478" i="9"/>
  <c r="Q1616" i="9"/>
  <c r="Q1680" i="9"/>
  <c r="R1540" i="9"/>
  <c r="S1540" i="9"/>
  <c r="Q1540" i="9"/>
  <c r="R1563" i="9"/>
  <c r="S1563" i="9"/>
  <c r="S1580" i="9"/>
  <c r="Q1517" i="9"/>
  <c r="Q1651" i="9"/>
  <c r="S1724" i="9"/>
  <c r="Q1756" i="9"/>
  <c r="S1756" i="9"/>
  <c r="S1604" i="9"/>
  <c r="Q1725" i="9"/>
  <c r="R1725" i="9"/>
  <c r="R1743" i="9"/>
  <c r="R1765" i="9"/>
  <c r="S1765" i="9"/>
  <c r="Q1765" i="9"/>
  <c r="R1781" i="9"/>
  <c r="S1781" i="9"/>
  <c r="Q1781" i="9"/>
  <c r="R1797" i="9"/>
  <c r="S1797" i="9"/>
  <c r="Q1797" i="9"/>
  <c r="R1813" i="9"/>
  <c r="S1813" i="9"/>
  <c r="Q1813" i="9"/>
  <c r="R1829" i="9"/>
  <c r="S1829" i="9"/>
  <c r="Q1829" i="9"/>
  <c r="R1845" i="9"/>
  <c r="S1845" i="9"/>
  <c r="Q1845" i="9"/>
  <c r="R1861" i="9"/>
  <c r="S1861" i="9"/>
  <c r="Q1861" i="9"/>
  <c r="R1877" i="9"/>
  <c r="S1877" i="9"/>
  <c r="Q1877" i="9"/>
  <c r="R1893" i="9"/>
  <c r="S1893" i="9"/>
  <c r="Q1893" i="9"/>
  <c r="R1909" i="9"/>
  <c r="S1909" i="9"/>
  <c r="Q1909" i="9"/>
  <c r="R1925" i="9"/>
  <c r="S1925" i="9"/>
  <c r="Q1925" i="9"/>
  <c r="R1941" i="9"/>
  <c r="S1941" i="9"/>
  <c r="Q1941" i="9"/>
  <c r="R1957" i="9"/>
  <c r="S1957" i="9"/>
  <c r="Q1957" i="9"/>
  <c r="R2045" i="9"/>
  <c r="Q2045" i="9"/>
  <c r="S2045" i="9"/>
  <c r="S1728" i="9"/>
  <c r="Q1786" i="9"/>
  <c r="Q1850" i="9"/>
  <c r="Q1914" i="9"/>
  <c r="S1983" i="9"/>
  <c r="Q2047" i="9"/>
  <c r="S1858" i="9"/>
  <c r="S1839" i="9"/>
  <c r="S1951" i="9"/>
  <c r="S2023" i="9"/>
  <c r="S2002" i="9"/>
  <c r="S1970" i="9"/>
  <c r="R2034" i="9"/>
  <c r="S2034" i="9"/>
  <c r="R2160" i="9"/>
  <c r="S2160" i="9"/>
  <c r="R2288" i="9"/>
  <c r="S2288" i="9"/>
  <c r="R2320" i="9"/>
  <c r="S2320" i="9"/>
  <c r="Q2128" i="9"/>
  <c r="Q2196" i="9"/>
  <c r="R2196" i="9"/>
  <c r="Q2292" i="9"/>
  <c r="R2292" i="9"/>
  <c r="Q2340" i="9"/>
  <c r="R2340" i="9"/>
  <c r="Q2125" i="9"/>
  <c r="R2146" i="9"/>
  <c r="S2146" i="9"/>
  <c r="Q2146" i="9"/>
  <c r="R2178" i="9"/>
  <c r="S2178" i="9"/>
  <c r="Q2178" i="9"/>
  <c r="R2202" i="9"/>
  <c r="S2202" i="9"/>
  <c r="Q2202" i="9"/>
  <c r="R2306" i="9"/>
  <c r="S2306" i="9"/>
  <c r="Q2306" i="9"/>
  <c r="R2354" i="9"/>
  <c r="S2354" i="9"/>
  <c r="Q2354" i="9"/>
  <c r="Q2230" i="9"/>
  <c r="R2230" i="9"/>
  <c r="R2262" i="9"/>
  <c r="S2262" i="9"/>
  <c r="Q2313" i="9"/>
  <c r="S2205" i="9"/>
  <c r="Q2262" i="9"/>
  <c r="Q2150" i="9"/>
  <c r="S2189" i="9"/>
  <c r="Q2409" i="9"/>
  <c r="R2409" i="9"/>
  <c r="Q2420" i="9"/>
  <c r="Q2484" i="9"/>
  <c r="Q2307" i="9"/>
  <c r="R2307" i="9"/>
  <c r="S2307" i="9"/>
  <c r="S2373" i="9"/>
  <c r="S2389" i="9"/>
  <c r="S2451" i="9"/>
  <c r="R2451" i="9"/>
  <c r="S2476" i="9"/>
  <c r="S2491" i="9"/>
  <c r="R2491" i="9"/>
  <c r="Q2299" i="9"/>
  <c r="R2299" i="9"/>
  <c r="S2299" i="9"/>
  <c r="Q2403" i="9"/>
  <c r="Q2142" i="9"/>
  <c r="R2405" i="9"/>
  <c r="Q2405" i="9"/>
  <c r="Q2118" i="9"/>
  <c r="S3" i="9"/>
  <c r="Q3" i="9"/>
</calcChain>
</file>

<file path=xl/sharedStrings.xml><?xml version="1.0" encoding="utf-8"?>
<sst xmlns="http://schemas.openxmlformats.org/spreadsheetml/2006/main" count="61827" uniqueCount="7883">
  <si>
    <t>Čtverec</t>
  </si>
  <si>
    <t>Zkr. kód</t>
  </si>
  <si>
    <t>Mj</t>
  </si>
  <si>
    <t>Název</t>
  </si>
  <si>
    <t>N</t>
  </si>
  <si>
    <t>MgO</t>
  </si>
  <si>
    <t>CaO</t>
  </si>
  <si>
    <t>S</t>
  </si>
  <si>
    <t>E</t>
  </si>
  <si>
    <t>Trvalý travní porost</t>
  </si>
  <si>
    <t>t</t>
  </si>
  <si>
    <t>Digestát ze zemědělské BPS, organické hnojivo</t>
  </si>
  <si>
    <t>Močovina 46% N</t>
  </si>
  <si>
    <t>Dočasný travní porost</t>
  </si>
  <si>
    <t>NPK 15-15-15</t>
  </si>
  <si>
    <t>Bez plodiny</t>
  </si>
  <si>
    <t>Oves pluchatý</t>
  </si>
  <si>
    <t>kg</t>
  </si>
  <si>
    <t>Hořká sůl (Síran hořečnatý)</t>
  </si>
  <si>
    <t>Tritikale ozimé</t>
  </si>
  <si>
    <t>LAD, 27% N</t>
  </si>
  <si>
    <t>SAM 240</t>
  </si>
  <si>
    <t>Mono Bór</t>
  </si>
  <si>
    <t>YaraVita Coptrac 500</t>
  </si>
  <si>
    <t>Směs s převahou protein. plodin s obilovinami</t>
  </si>
  <si>
    <t>Dolomitický vápenec</t>
  </si>
  <si>
    <t>Pšenice setá ozimá</t>
  </si>
  <si>
    <t>Draselná sůl (Chlorid draselný)</t>
  </si>
  <si>
    <t>Trojitý superfosfát</t>
  </si>
  <si>
    <t>Jetel luční</t>
  </si>
  <si>
    <t>Směs pro meziplodiny</t>
  </si>
  <si>
    <t>Datum zapravení</t>
  </si>
  <si>
    <t>Datum aplikace</t>
  </si>
  <si>
    <t>Cílová plodina</t>
  </si>
  <si>
    <t>Id hnojiva</t>
  </si>
  <si>
    <t>Název hnojiva</t>
  </si>
  <si>
    <t>N kg/ha</t>
  </si>
  <si>
    <t>P2O5 kg/ha</t>
  </si>
  <si>
    <t>K2O kg/ha</t>
  </si>
  <si>
    <t>MgO kg/ha</t>
  </si>
  <si>
    <t>CaO kg/ha</t>
  </si>
  <si>
    <t>S kg/ha</t>
  </si>
  <si>
    <t>A</t>
  </si>
  <si>
    <t>B</t>
  </si>
  <si>
    <t>C</t>
  </si>
  <si>
    <t>D</t>
  </si>
  <si>
    <t>F</t>
  </si>
  <si>
    <t>G</t>
  </si>
  <si>
    <t>I</t>
  </si>
  <si>
    <t>J</t>
  </si>
  <si>
    <t>K</t>
  </si>
  <si>
    <t>L</t>
  </si>
  <si>
    <t>M</t>
  </si>
  <si>
    <t>H</t>
  </si>
  <si>
    <t>O</t>
  </si>
  <si>
    <t>P</t>
  </si>
  <si>
    <t>R</t>
  </si>
  <si>
    <t>Id plodiny</t>
  </si>
  <si>
    <t>Id skupiny</t>
  </si>
  <si>
    <t>Skupina</t>
  </si>
  <si>
    <t>Aksamitník (afrikán)</t>
  </si>
  <si>
    <t>Okrasné rostliny</t>
  </si>
  <si>
    <t>Aktinidie</t>
  </si>
  <si>
    <t>Ovocné dřeviny - ostatní</t>
  </si>
  <si>
    <t>Andělika lékařská</t>
  </si>
  <si>
    <t>Léčivé rostliny</t>
  </si>
  <si>
    <t>Angrešt</t>
  </si>
  <si>
    <t>Ovocné dřeviny - drobné ovoce</t>
  </si>
  <si>
    <t>Anýz vonný</t>
  </si>
  <si>
    <t>Astra</t>
  </si>
  <si>
    <t>Batáty</t>
  </si>
  <si>
    <t>Brambory a jiné okopaniny</t>
  </si>
  <si>
    <t>Bazalka pravá</t>
  </si>
  <si>
    <t>Bedrník anýz</t>
  </si>
  <si>
    <t>Begonie</t>
  </si>
  <si>
    <t>Benedikt lékařský (čubet)</t>
  </si>
  <si>
    <t>Bér</t>
  </si>
  <si>
    <t>Obilniny</t>
  </si>
  <si>
    <t>Bez černý</t>
  </si>
  <si>
    <t>Nedefinováno</t>
  </si>
  <si>
    <t>Bojínek hlíznatý</t>
  </si>
  <si>
    <t>Trávy</t>
  </si>
  <si>
    <t>Bojínek luční</t>
  </si>
  <si>
    <t>Brambory průmyslové</t>
  </si>
  <si>
    <t>Brambory sadbové</t>
  </si>
  <si>
    <t>Brambořík</t>
  </si>
  <si>
    <t>Brokolice</t>
  </si>
  <si>
    <t>Zelenina - brukvovitá</t>
  </si>
  <si>
    <t>Broskvomandloň</t>
  </si>
  <si>
    <t>Ovocné dřeviny - peckoviny a ořešák</t>
  </si>
  <si>
    <t>Broskvomandloň podnož</t>
  </si>
  <si>
    <t>Broskvoň plodová</t>
  </si>
  <si>
    <t>Broskvoň podnož</t>
  </si>
  <si>
    <t>Brslen</t>
  </si>
  <si>
    <t>Brutnák lékařský</t>
  </si>
  <si>
    <t>Bytel metlovitý vláskovitý</t>
  </si>
  <si>
    <t>Celer bulvový</t>
  </si>
  <si>
    <t>Zelenina - miříkovitá</t>
  </si>
  <si>
    <t>Celer listový (naťový)</t>
  </si>
  <si>
    <t>Celer řapíkatý</t>
  </si>
  <si>
    <t>Chejr vonný</t>
  </si>
  <si>
    <t>Chmel</t>
  </si>
  <si>
    <t>Chmel a tabák</t>
  </si>
  <si>
    <t>Chrastice rákosovitá</t>
  </si>
  <si>
    <t>Chrpa americká</t>
  </si>
  <si>
    <t>Chrpa císařská</t>
  </si>
  <si>
    <t>Chrpa pižmová</t>
  </si>
  <si>
    <t>Chryzantéma</t>
  </si>
  <si>
    <t>Chřest</t>
  </si>
  <si>
    <t>Zelenina - chřestovitá</t>
  </si>
  <si>
    <t>Chřest péřitý</t>
  </si>
  <si>
    <t>Cibule jarní</t>
  </si>
  <si>
    <t>Zelenina - cibulovitá</t>
  </si>
  <si>
    <t>Cibule ozimá</t>
  </si>
  <si>
    <t>Cibule zimní (sečka)</t>
  </si>
  <si>
    <t>Cizrna beraní</t>
  </si>
  <si>
    <t>Luskoviny</t>
  </si>
  <si>
    <t>Cuketa</t>
  </si>
  <si>
    <t>Zelenina - tykvovitá</t>
  </si>
  <si>
    <t>Cukrovka</t>
  </si>
  <si>
    <t>Čekanka průmyslová</t>
  </si>
  <si>
    <t>Čekanka salátová</t>
  </si>
  <si>
    <t>Zelenina - hvězdnicovitá</t>
  </si>
  <si>
    <t>Černý kořen (hadí mord španělský)</t>
  </si>
  <si>
    <t>Česnek jarní</t>
  </si>
  <si>
    <t>Česnek ozimý</t>
  </si>
  <si>
    <t>Čičorka pestrá</t>
  </si>
  <si>
    <t>Jeteloviny</t>
  </si>
  <si>
    <t>Čirok</t>
  </si>
  <si>
    <t>Čirok cukrový</t>
  </si>
  <si>
    <t>Čirok sudanská tráva</t>
  </si>
  <si>
    <t>Čočka jedlá</t>
  </si>
  <si>
    <t>Divizna velkokvětá</t>
  </si>
  <si>
    <t>Dobromysl obecná</t>
  </si>
  <si>
    <t>Dočasně nezpůsobilá plocha</t>
  </si>
  <si>
    <t>Dřín</t>
  </si>
  <si>
    <t>Endivie (štěrbák) eskariol</t>
  </si>
  <si>
    <t>Fazol</t>
  </si>
  <si>
    <t>Fazol obecný keříčkový</t>
  </si>
  <si>
    <t>Zelenina - bobovitá</t>
  </si>
  <si>
    <t>Fazol obecný pnoucí</t>
  </si>
  <si>
    <t>Fenykl</t>
  </si>
  <si>
    <t>Fenykl obecný sladký</t>
  </si>
  <si>
    <t>Festulolium</t>
  </si>
  <si>
    <t>Fiala šedivá (letní)</t>
  </si>
  <si>
    <t>Gloxinie nádherná</t>
  </si>
  <si>
    <t>Heřmánek pravý</t>
  </si>
  <si>
    <t>Heřmánek římský</t>
  </si>
  <si>
    <t>Hlaváč černopurpurový plnokvětý</t>
  </si>
  <si>
    <t>Hlaváč hvězdicový</t>
  </si>
  <si>
    <t>Hledík větší</t>
  </si>
  <si>
    <t>Hořčice bílá</t>
  </si>
  <si>
    <t>Olejniny a přadné rostliny</t>
  </si>
  <si>
    <t>Hořčice sareptská (hnědá)</t>
  </si>
  <si>
    <t>Hrách setý</t>
  </si>
  <si>
    <t>Hrách setý cukrový</t>
  </si>
  <si>
    <t>Hrách setý dřeňový</t>
  </si>
  <si>
    <t>Hrachor</t>
  </si>
  <si>
    <t>Hrachor vonný</t>
  </si>
  <si>
    <t>Hrušeň plodová</t>
  </si>
  <si>
    <t>Ovocné dřeviny - jádroviny</t>
  </si>
  <si>
    <t>Hrušeň podnož</t>
  </si>
  <si>
    <t>Hvozdík bradatý</t>
  </si>
  <si>
    <t>Hvozdík zahradní</t>
  </si>
  <si>
    <t>Iberka okoličnatá</t>
  </si>
  <si>
    <t>Jablečník obecný</t>
  </si>
  <si>
    <t>Jabloň okrasná</t>
  </si>
  <si>
    <t>Jabloň plodová</t>
  </si>
  <si>
    <t>Jabloň podnož</t>
  </si>
  <si>
    <t>Jahodník</t>
  </si>
  <si>
    <t>Drobné ovoce pěstované na orné půdě</t>
  </si>
  <si>
    <t>Jakon</t>
  </si>
  <si>
    <t>Ječmen jarní</t>
  </si>
  <si>
    <t>Ječmen ozimý dvouřadý</t>
  </si>
  <si>
    <t>Ječmen ozimý víceřadý</t>
  </si>
  <si>
    <t>Jehlice trnitá</t>
  </si>
  <si>
    <t>Jeřáb černý</t>
  </si>
  <si>
    <t>Jeřáb obecný</t>
  </si>
  <si>
    <t>Jestřabina lékařská</t>
  </si>
  <si>
    <t>Jetel ladní</t>
  </si>
  <si>
    <t>Jetel nachový</t>
  </si>
  <si>
    <t>Jetel perský (zvrácený)</t>
  </si>
  <si>
    <t>Jetel plazivý</t>
  </si>
  <si>
    <t>Jetel švédský (zvrhlý)</t>
  </si>
  <si>
    <t>Jetel (T. nigrescens Viv.)</t>
  </si>
  <si>
    <t>Jetelotravní směs</t>
  </si>
  <si>
    <t>Jetelotrávy</t>
  </si>
  <si>
    <t>Jílek hybridní</t>
  </si>
  <si>
    <t>Jílek mnohokvětý italský</t>
  </si>
  <si>
    <t>Jílek mnohokvětý jednoletý</t>
  </si>
  <si>
    <t>Jílek vytrvalý</t>
  </si>
  <si>
    <t>Jiřinka proměnlivá</t>
  </si>
  <si>
    <t>Jitrocel kopinatý</t>
  </si>
  <si>
    <t>Jonátka africká (kapská fialka)</t>
  </si>
  <si>
    <t>Kapusta hlávková</t>
  </si>
  <si>
    <t>Kapusta kadeřavá (Kadeřávek)</t>
  </si>
  <si>
    <t>Kapusta krmná</t>
  </si>
  <si>
    <t>Jiné krmné plodiny</t>
  </si>
  <si>
    <t>Kapusta růžičková</t>
  </si>
  <si>
    <t>Kaštanovník jedlý</t>
  </si>
  <si>
    <t>Kdouloň podlouhlá plodová</t>
  </si>
  <si>
    <t>Kdouloň podlouhlá podnož</t>
  </si>
  <si>
    <t>Kedluben</t>
  </si>
  <si>
    <t>Kmín</t>
  </si>
  <si>
    <t>Kokarda spanilá</t>
  </si>
  <si>
    <t>Kokrhel</t>
  </si>
  <si>
    <t>Kolopejka vděčná</t>
  </si>
  <si>
    <t>Komonice bílá</t>
  </si>
  <si>
    <t>Konopí seté</t>
  </si>
  <si>
    <t>Konopice bledožlutá</t>
  </si>
  <si>
    <t>Konvalinka vonná</t>
  </si>
  <si>
    <t>Kopr vonný</t>
  </si>
  <si>
    <t>Kopretina</t>
  </si>
  <si>
    <t>Kopřiva dvoudomá</t>
  </si>
  <si>
    <t>Koriandr setý</t>
  </si>
  <si>
    <t>Kostřava červená</t>
  </si>
  <si>
    <t>Kostřava luční</t>
  </si>
  <si>
    <t>Kostřava ovčí</t>
  </si>
  <si>
    <t>Kostřava rákosovitá</t>
  </si>
  <si>
    <t>Kozlíček</t>
  </si>
  <si>
    <t>Zelenina - kozlíkovitá</t>
  </si>
  <si>
    <t>Kozlík lékařský</t>
  </si>
  <si>
    <t>Krambe habešská (Katrán etiopský)</t>
  </si>
  <si>
    <t>Krásenka sírožlutá</t>
  </si>
  <si>
    <t>Krásenka zpeřená</t>
  </si>
  <si>
    <t>Krásnoočko dvoubarvé</t>
  </si>
  <si>
    <t>Krásnoočko různolisté</t>
  </si>
  <si>
    <t>Křen</t>
  </si>
  <si>
    <t>Kukuřice cukrová</t>
  </si>
  <si>
    <t>Zelenina - lipnicovitá</t>
  </si>
  <si>
    <t>Kukuřice na siláž</t>
  </si>
  <si>
    <t>Kukuřice na zrno</t>
  </si>
  <si>
    <t>Kukuřice pukancová</t>
  </si>
  <si>
    <t>Květák</t>
  </si>
  <si>
    <t>Laskavec</t>
  </si>
  <si>
    <t>Léčivé rostliny (více druhů)</t>
  </si>
  <si>
    <t>Lékořice lysá</t>
  </si>
  <si>
    <t>Len olejný</t>
  </si>
  <si>
    <t>Len přadný</t>
  </si>
  <si>
    <t>Lesknice kanárská</t>
  </si>
  <si>
    <t>Lesknice vodní</t>
  </si>
  <si>
    <t>Lesní dřeviny</t>
  </si>
  <si>
    <t>Dřeviny</t>
  </si>
  <si>
    <t>Levandule lékařská</t>
  </si>
  <si>
    <t>Libeček lékařský</t>
  </si>
  <si>
    <t>Lichořeřišnice větší</t>
  </si>
  <si>
    <t>Lilek vejcoplodý (baklažán)</t>
  </si>
  <si>
    <t>Zelenina - lilkovitá</t>
  </si>
  <si>
    <t>Limonka chobotnatá</t>
  </si>
  <si>
    <t>Limonka čínská</t>
  </si>
  <si>
    <t>Lipnice bahenní</t>
  </si>
  <si>
    <t>Lipnice hajní</t>
  </si>
  <si>
    <t>Lipnice luční</t>
  </si>
  <si>
    <t>Lipnice obecná</t>
  </si>
  <si>
    <t>Lipnice roční</t>
  </si>
  <si>
    <t>Lipnice smáčknutá</t>
  </si>
  <si>
    <t>Líska obecná</t>
  </si>
  <si>
    <t>Lnička setá jarní</t>
  </si>
  <si>
    <t>Lnička setá ozimá</t>
  </si>
  <si>
    <t>Lobelka drobná</t>
  </si>
  <si>
    <t>Lokanka lepá plnokvětá</t>
  </si>
  <si>
    <t>Lopuch větší</t>
  </si>
  <si>
    <t>Luční směs trav</t>
  </si>
  <si>
    <t>Lupina bílá</t>
  </si>
  <si>
    <t>Lupina modrá</t>
  </si>
  <si>
    <t>Lupina proměnlivá (andská)</t>
  </si>
  <si>
    <t>Lupina úzkolistá</t>
  </si>
  <si>
    <t>Lupina žlutá</t>
  </si>
  <si>
    <t>Luskovinoobilní směs</t>
  </si>
  <si>
    <t>Maceška zahradní</t>
  </si>
  <si>
    <t>Mahalebka plodová</t>
  </si>
  <si>
    <t>Mahalebka podnož</t>
  </si>
  <si>
    <t>Majoránka zahradní</t>
  </si>
  <si>
    <t>Mák setý ozimý</t>
  </si>
  <si>
    <t>Maliník</t>
  </si>
  <si>
    <t>Mandloň plodová</t>
  </si>
  <si>
    <t>Mandloň podnož</t>
  </si>
  <si>
    <t>Mangold</t>
  </si>
  <si>
    <t>Zelenina - merlíkovitá</t>
  </si>
  <si>
    <t>Mastňák habešský</t>
  </si>
  <si>
    <t>Máta peprná</t>
  </si>
  <si>
    <t>Mateřídouška</t>
  </si>
  <si>
    <t>Mečík</t>
  </si>
  <si>
    <t>Meduňka lékařská</t>
  </si>
  <si>
    <t>Medvědice léčivá</t>
  </si>
  <si>
    <t>Medyněk vlnatý</t>
  </si>
  <si>
    <t>Meloun cukrový</t>
  </si>
  <si>
    <t>Meloun vodní</t>
  </si>
  <si>
    <t>Merlík čilský</t>
  </si>
  <si>
    <t>Meruňka plodová</t>
  </si>
  <si>
    <t>Meruňka podnož</t>
  </si>
  <si>
    <t>Meruzalka zlatá podnož</t>
  </si>
  <si>
    <t>Měsíček lékařský</t>
  </si>
  <si>
    <t>Metlice trsnatá</t>
  </si>
  <si>
    <t>Mišpule německá</t>
  </si>
  <si>
    <t>Mochna křovitá</t>
  </si>
  <si>
    <t>Moruše</t>
  </si>
  <si>
    <t>Mrkev jedlá</t>
  </si>
  <si>
    <t>Mrkev krmná</t>
  </si>
  <si>
    <t>Mužák prorostlý</t>
  </si>
  <si>
    <t>Myrobalán plodová</t>
  </si>
  <si>
    <t>Myrobalán podnož</t>
  </si>
  <si>
    <t>Náprstník vlnatý</t>
  </si>
  <si>
    <t>Nestařec mexický</t>
  </si>
  <si>
    <t>Nevadlec stříbrný hřebenitý</t>
  </si>
  <si>
    <t>Okrasné dřeviny</t>
  </si>
  <si>
    <t>Okrasné rostliny (více druhů)</t>
  </si>
  <si>
    <t>Okurka nakládačka</t>
  </si>
  <si>
    <t>Okurka salátová</t>
  </si>
  <si>
    <t>Oman pravý</t>
  </si>
  <si>
    <t>Orná bez plodiny</t>
  </si>
  <si>
    <t>Ořešák vlašský</t>
  </si>
  <si>
    <t>Ostálka čárkovitá</t>
  </si>
  <si>
    <t>Ostálka lepá (cinie)</t>
  </si>
  <si>
    <t>Ostatní směsky</t>
  </si>
  <si>
    <t>Ostropestřec mariánský</t>
  </si>
  <si>
    <t>Ostropestřec mariánský (okrasný)</t>
  </si>
  <si>
    <t>Ostrožka stračka plnokvětá</t>
  </si>
  <si>
    <t>Ostružiník</t>
  </si>
  <si>
    <t>Oves nahý</t>
  </si>
  <si>
    <t>Ovoc. dřeviny - drobné (více druhů)</t>
  </si>
  <si>
    <t>Ovoc. dřeviny - jádroviny (více druhů)</t>
  </si>
  <si>
    <t>Ovoc. dřeviny - peckoviny (více druhů)</t>
  </si>
  <si>
    <t>Ovsík vyvýšený</t>
  </si>
  <si>
    <t>Ozdobnice obrovská</t>
  </si>
  <si>
    <t>Paprika kořeninová</t>
  </si>
  <si>
    <t>Paprika zeleninová</t>
  </si>
  <si>
    <t>Parcha saflorová</t>
  </si>
  <si>
    <t>Pastevní směs trav</t>
  </si>
  <si>
    <t>Pastiňák</t>
  </si>
  <si>
    <t>Pažitka</t>
  </si>
  <si>
    <t>Pelargonie</t>
  </si>
  <si>
    <t>Peluška jarní</t>
  </si>
  <si>
    <t>Peluška ozimá</t>
  </si>
  <si>
    <t>Pelyněk kozalec (estragon)</t>
  </si>
  <si>
    <t>Pěnišník</t>
  </si>
  <si>
    <t>Pěnišník obtížený</t>
  </si>
  <si>
    <t>Pěnišník průhonický</t>
  </si>
  <si>
    <t>Pěnišník tupolistý</t>
  </si>
  <si>
    <t>Pěnišník tupý</t>
  </si>
  <si>
    <t>Pěnišník zkřížený</t>
  </si>
  <si>
    <t>Petržel kořenová</t>
  </si>
  <si>
    <t>Petržel naťová</t>
  </si>
  <si>
    <t>Petúnie</t>
  </si>
  <si>
    <t>Petúnie zkřížená</t>
  </si>
  <si>
    <t>Pískavice řecké seno</t>
  </si>
  <si>
    <t>Plaménka Drummondova</t>
  </si>
  <si>
    <t>Plectranthus</t>
  </si>
  <si>
    <t>Poháňka hřebenitá</t>
  </si>
  <si>
    <t>Pohanka obecná</t>
  </si>
  <si>
    <t>Pomněnka lesní</t>
  </si>
  <si>
    <t>Pór</t>
  </si>
  <si>
    <t>Povíjník nachový</t>
  </si>
  <si>
    <t>Proskurník lékařský</t>
  </si>
  <si>
    <t>Proso seté</t>
  </si>
  <si>
    <t>Prvosenka</t>
  </si>
  <si>
    <t>Přísavník (loubinec) trojlaločný</t>
  </si>
  <si>
    <t>Psárka luční</t>
  </si>
  <si>
    <t>Psineček psí</t>
  </si>
  <si>
    <t>Psineček tenký</t>
  </si>
  <si>
    <t>Psineček veliký</t>
  </si>
  <si>
    <t>Psineček výběžkatý</t>
  </si>
  <si>
    <t>Pšenice dvouzrnka</t>
  </si>
  <si>
    <t>Pšenice setá jarní</t>
  </si>
  <si>
    <t>Pšenice špalda</t>
  </si>
  <si>
    <t>Pšenice tvrdá jarní</t>
  </si>
  <si>
    <t>Pšenice tvrdá jarní okrasná</t>
  </si>
  <si>
    <t>Pšenice tvrdá ozimá</t>
  </si>
  <si>
    <t>Ptačí noha setá (seradela)</t>
  </si>
  <si>
    <t>Rajče determinantní</t>
  </si>
  <si>
    <t>Rajče indeterminantní</t>
  </si>
  <si>
    <t>Rakytník řešetlákovitý</t>
  </si>
  <si>
    <t>Réva moštová</t>
  </si>
  <si>
    <t>Réva</t>
  </si>
  <si>
    <t>Réva podnož</t>
  </si>
  <si>
    <t>Réva stolní</t>
  </si>
  <si>
    <t>Reveň dlanitá</t>
  </si>
  <si>
    <t>Reveň rebarbora</t>
  </si>
  <si>
    <t>Zelenina - rdesnovitá</t>
  </si>
  <si>
    <t>Roketa - rukola setá</t>
  </si>
  <si>
    <t>Rulík zlomocný</t>
  </si>
  <si>
    <t>Růže</t>
  </si>
  <si>
    <t>Růže dužnoplodá</t>
  </si>
  <si>
    <t>Rybíz bílý</t>
  </si>
  <si>
    <t>Rybíz černý</t>
  </si>
  <si>
    <t>Rybíz červený</t>
  </si>
  <si>
    <t>Řebříček</t>
  </si>
  <si>
    <t>Řebříček chlumní</t>
  </si>
  <si>
    <t>Ředkev</t>
  </si>
  <si>
    <t>Ředkev olejná</t>
  </si>
  <si>
    <t>Ředkvička</t>
  </si>
  <si>
    <t>Řepa krmná</t>
  </si>
  <si>
    <t>Řepa salátová</t>
  </si>
  <si>
    <t>Řepice ozimá</t>
  </si>
  <si>
    <t>Řepík lékařský</t>
  </si>
  <si>
    <t>Řepík vonný</t>
  </si>
  <si>
    <t>Řepka jarní</t>
  </si>
  <si>
    <t>Řepka ozimá</t>
  </si>
  <si>
    <t>Řeřicha zahradní</t>
  </si>
  <si>
    <t>Salát hlávkový</t>
  </si>
  <si>
    <t>Salát ledový</t>
  </si>
  <si>
    <t>Salát listový</t>
  </si>
  <si>
    <t>Salát římský</t>
  </si>
  <si>
    <t>Saturejka zahradní</t>
  </si>
  <si>
    <t>Sedmikráska chudobka</t>
  </si>
  <si>
    <t>Silenka</t>
  </si>
  <si>
    <t>Skočec obecný</t>
  </si>
  <si>
    <t>Slaměnka křídlatá</t>
  </si>
  <si>
    <t>Sléz maurský</t>
  </si>
  <si>
    <t>Sléz přeslenitý</t>
  </si>
  <si>
    <t>Slézovka trojklanná</t>
  </si>
  <si>
    <t>Slivoň plodová</t>
  </si>
  <si>
    <t>Slivoň podnož</t>
  </si>
  <si>
    <t>Slunečnice</t>
  </si>
  <si>
    <t>Slunečnice roční plnokvětá</t>
  </si>
  <si>
    <t>Směs krmná (čejka)</t>
  </si>
  <si>
    <t>Směs pro krmný biopás</t>
  </si>
  <si>
    <t>Směs pro nektarodárný biopás</t>
  </si>
  <si>
    <t>Směs pro ochranný pás (§ 14 -odst. 3 a-r NV PP)</t>
  </si>
  <si>
    <t>Směs pro opylovače (čejka)</t>
  </si>
  <si>
    <t>Směs s převahou protein. plodin</t>
  </si>
  <si>
    <t>Směsi plodin pro souvrať (§14 NV PP)</t>
  </si>
  <si>
    <t>Směsi trav pro energetické využití</t>
  </si>
  <si>
    <t>Směsky luskovin</t>
  </si>
  <si>
    <t>Směsky obilovin</t>
  </si>
  <si>
    <t>Smil listenatý (slaměnka)</t>
  </si>
  <si>
    <t>Smilek růžový</t>
  </si>
  <si>
    <t>Sója</t>
  </si>
  <si>
    <t>Sporýš (verbena)</t>
  </si>
  <si>
    <t>Srha hajní (srha Aschersonova)</t>
  </si>
  <si>
    <t>Srha laločnatá (říznačka)</t>
  </si>
  <si>
    <t>Starček cinerarie</t>
  </si>
  <si>
    <t>Svazenka vratičolistá</t>
  </si>
  <si>
    <t>Sveřep bezbranný</t>
  </si>
  <si>
    <t>Sveřep (horský)</t>
  </si>
  <si>
    <t>Sveřep samužníkovitý</t>
  </si>
  <si>
    <t>Světlice barvířská</t>
  </si>
  <si>
    <t>Svlačec trojbarevný</t>
  </si>
  <si>
    <t>Šafrán, krokus</t>
  </si>
  <si>
    <t>Šafrán, krokus - flavus</t>
  </si>
  <si>
    <t>Šafrán, krokus - vernus</t>
  </si>
  <si>
    <t>Šalotka</t>
  </si>
  <si>
    <t>Šalvěj lékařská</t>
  </si>
  <si>
    <t>Šalvěj pomoučená</t>
  </si>
  <si>
    <t>Šalvěj zářivá</t>
  </si>
  <si>
    <t>Šater lepý</t>
  </si>
  <si>
    <t>Špenát jarní</t>
  </si>
  <si>
    <t>Štírovník jednoletý</t>
  </si>
  <si>
    <t>Štírovník růžkatý</t>
  </si>
  <si>
    <t>Šťovík</t>
  </si>
  <si>
    <t>Tabák</t>
  </si>
  <si>
    <t>Tařicovka přímořská</t>
  </si>
  <si>
    <t>Titonie okrouhlolistá</t>
  </si>
  <si>
    <t>Tolice dětelová</t>
  </si>
  <si>
    <t>Tomka vonná</t>
  </si>
  <si>
    <t>Topinambur</t>
  </si>
  <si>
    <t>Topol</t>
  </si>
  <si>
    <t>Topolovka růžová</t>
  </si>
  <si>
    <t>Trávy pro ochranné pásy</t>
  </si>
  <si>
    <t>Trávy s leguminozami</t>
  </si>
  <si>
    <t>Trávy semenné porosty</t>
  </si>
  <si>
    <t>Tritikale jarní</t>
  </si>
  <si>
    <t>Trojštět žlutavý</t>
  </si>
  <si>
    <t>Třapatka srstnatá</t>
  </si>
  <si>
    <t>Třešeň plodová</t>
  </si>
  <si>
    <t>Třešeň podnož</t>
  </si>
  <si>
    <t>Třezalka tečkovaná</t>
  </si>
  <si>
    <t>Tulipán</t>
  </si>
  <si>
    <t>Tulipán Fosterův</t>
  </si>
  <si>
    <t>Tulipán Greigův</t>
  </si>
  <si>
    <t>Tulipán Kaufmannův</t>
  </si>
  <si>
    <t>Tuřín</t>
  </si>
  <si>
    <t>Tykev fíkolistá</t>
  </si>
  <si>
    <t>Tykev muškátová</t>
  </si>
  <si>
    <t>Tykev obecná</t>
  </si>
  <si>
    <t>Tykev olejná</t>
  </si>
  <si>
    <t>Tykev pomíchaná</t>
  </si>
  <si>
    <t>Tykev velkoplodá</t>
  </si>
  <si>
    <t>Tymián obecný</t>
  </si>
  <si>
    <t>Úhor bez porostu</t>
  </si>
  <si>
    <t>Úhor s porostem</t>
  </si>
  <si>
    <t>Úročník bolhoj</t>
  </si>
  <si>
    <t>Užanka líbezná</t>
  </si>
  <si>
    <t>Včelník moldavský</t>
  </si>
  <si>
    <t>Venidie nádherná</t>
  </si>
  <si>
    <t>Vičenec ligrus</t>
  </si>
  <si>
    <t>Vikev huňatá</t>
  </si>
  <si>
    <t>Vikev panonská</t>
  </si>
  <si>
    <t>Vikev setá</t>
  </si>
  <si>
    <t>Višeň</t>
  </si>
  <si>
    <t>Višeň podnož</t>
  </si>
  <si>
    <t>Vodnice</t>
  </si>
  <si>
    <t>Vojtěška setá</t>
  </si>
  <si>
    <t>Vojtěškotravní směs s převahou vojtěšky</t>
  </si>
  <si>
    <t>Vratič řimbaba</t>
  </si>
  <si>
    <t>Vrbovka malokvětá</t>
  </si>
  <si>
    <t>Všelicha iberkolistá</t>
  </si>
  <si>
    <t>Weigelie</t>
  </si>
  <si>
    <t>Yzop lékařský</t>
  </si>
  <si>
    <t>Zářivka velkokvětá</t>
  </si>
  <si>
    <t>Zelenina brukvovitá (více druhů)</t>
  </si>
  <si>
    <t>Zelenina miříkovitá (více druhů)</t>
  </si>
  <si>
    <t>Zelenina tykvovitá (více druhů)</t>
  </si>
  <si>
    <t>Zelí čínské</t>
  </si>
  <si>
    <t>Zelí hlávkové bílé</t>
  </si>
  <si>
    <t>Zelí hlávkové červené</t>
  </si>
  <si>
    <t>Zelí pekingské</t>
  </si>
  <si>
    <t>Zimolez</t>
  </si>
  <si>
    <t>Zvonek prostřední</t>
  </si>
  <si>
    <t>Žito jarní</t>
  </si>
  <si>
    <t>Žito ozimé</t>
  </si>
  <si>
    <t>Žito trsnaté (lesní)</t>
  </si>
  <si>
    <t>Bob polní</t>
  </si>
  <si>
    <t>Bob zahradní</t>
  </si>
  <si>
    <t>Brambory konzumní pozdní</t>
  </si>
  <si>
    <t>Brambory konzumní rané</t>
  </si>
  <si>
    <t>Chmel - sadba</t>
  </si>
  <si>
    <t>Chrpa modrá</t>
  </si>
  <si>
    <t>Citronová tráva</t>
  </si>
  <si>
    <t>Čekanka hlávková</t>
  </si>
  <si>
    <t>Čičorka (jinde neuvedená)</t>
  </si>
  <si>
    <t>Hořčice černá</t>
  </si>
  <si>
    <t>Ječmenice prodloužená</t>
  </si>
  <si>
    <t>Jestřabina východní</t>
  </si>
  <si>
    <t>Jetel alexandrijský</t>
  </si>
  <si>
    <t>Kapusta hlávková ozimá</t>
  </si>
  <si>
    <t>Kmín kořenný jarní</t>
  </si>
  <si>
    <t>Kostřava drsnolistá</t>
  </si>
  <si>
    <t>Kostřava vláskovitá</t>
  </si>
  <si>
    <t>Kozinec</t>
  </si>
  <si>
    <t>Mák setý jarní</t>
  </si>
  <si>
    <t>Máta huňatá</t>
  </si>
  <si>
    <t>Máta jemná</t>
  </si>
  <si>
    <t>Máta kadeřavá</t>
  </si>
  <si>
    <t>Máta klasnatá</t>
  </si>
  <si>
    <t>Máta okrouhlolistá</t>
  </si>
  <si>
    <t>Oves hřebílkatý</t>
  </si>
  <si>
    <t>Pelyněk pontický</t>
  </si>
  <si>
    <t>Pískavice (jinde neuvedená)</t>
  </si>
  <si>
    <t>Pór ozimý</t>
  </si>
  <si>
    <t>Proso vytrvalé</t>
  </si>
  <si>
    <t>Pšenice jednozrnka</t>
  </si>
  <si>
    <t>Ptačí noha (jinde neuvedená)</t>
  </si>
  <si>
    <t>Rozchodnice růžová</t>
  </si>
  <si>
    <t>Rozmarýn lékařský</t>
  </si>
  <si>
    <t>Ředkev setá černá</t>
  </si>
  <si>
    <t>Salát ozimý</t>
  </si>
  <si>
    <t>Saturejka horská</t>
  </si>
  <si>
    <t>Sléz (jinde neuvedený)</t>
  </si>
  <si>
    <t>Sléz kadeřavý</t>
  </si>
  <si>
    <t>Sléz krmný</t>
  </si>
  <si>
    <t>Směs s více než 50 % jetele nebo vojtěšky (ZNP)</t>
  </si>
  <si>
    <t>Směs zlepšujících netržních plodin (jinde neuvedených)</t>
  </si>
  <si>
    <t>Směsi PVN (§ 18 a - t NV PP)</t>
  </si>
  <si>
    <t>Směsi PVN s obilovinami §18 u NV PP (s převahou PVN)</t>
  </si>
  <si>
    <t>Směsi PVN s ost. pl § 18 u NV PP (bez obilovin, s převahou PVN)</t>
  </si>
  <si>
    <t>Stévie sladká</t>
  </si>
  <si>
    <t>Sveřep americký</t>
  </si>
  <si>
    <t>Sveřep sitecký</t>
  </si>
  <si>
    <t>Špenát ozimý</t>
  </si>
  <si>
    <t>Šťovík kyselý - krmný OK2</t>
  </si>
  <si>
    <t>Tabák selský</t>
  </si>
  <si>
    <t>Terčovka nachová</t>
  </si>
  <si>
    <t>Tolice (jinde neuvedená)</t>
  </si>
  <si>
    <t>Trávy čeledi lipnicovité s výjimkou obilnin</t>
  </si>
  <si>
    <t>Tritordeum</t>
  </si>
  <si>
    <t>Trsť rákosovitá</t>
  </si>
  <si>
    <t>Třapatka nachová</t>
  </si>
  <si>
    <t>Třezalka skvrnitá x třezalka tečkovaná</t>
  </si>
  <si>
    <t>Vlákeň oboupohlavná</t>
  </si>
  <si>
    <t>Vojtěška proměnlivá</t>
  </si>
  <si>
    <t>Žito energetické</t>
  </si>
  <si>
    <t>Hořčice hnědá</t>
  </si>
  <si>
    <t>Bob obecný</t>
  </si>
  <si>
    <t>Brambor</t>
  </si>
  <si>
    <t>Brambory konzumní</t>
  </si>
  <si>
    <t>Česnek</t>
  </si>
  <si>
    <t>Hrách setý kulatosemenný</t>
  </si>
  <si>
    <t>Katrán etiopský</t>
  </si>
  <si>
    <t>Kukuřice</t>
  </si>
  <si>
    <t>Kukuřice na osivo</t>
  </si>
  <si>
    <t>Mák</t>
  </si>
  <si>
    <t>Špenát</t>
  </si>
  <si>
    <t>Aksamitník (afrikán) rozkladitý</t>
  </si>
  <si>
    <t>Aksamitník (afrikán) vzpřímený plnokvětý</t>
  </si>
  <si>
    <t>Begonie hlíznatá velkokvětá plnokvětá</t>
  </si>
  <si>
    <t>Begonie stálekvetoucí</t>
  </si>
  <si>
    <t>Brambořík perský - velkokvětý</t>
  </si>
  <si>
    <t>Brambořík perský - velkokvětý třepenitý</t>
  </si>
  <si>
    <t>Brambořík perský - velkokvětý víceplátečný</t>
  </si>
  <si>
    <t>Čirok metlový</t>
  </si>
  <si>
    <t>Fazol šarlatový</t>
  </si>
  <si>
    <t>Fazol šarlatový okrasný</t>
  </si>
  <si>
    <t>Heřmánkovec přímořský plnokvětý</t>
  </si>
  <si>
    <t>Hledík větší (nízký)</t>
  </si>
  <si>
    <t>Hledík větší (polovysoký)</t>
  </si>
  <si>
    <t>Hledík větší (vysoký)</t>
  </si>
  <si>
    <t>Jeřáb obecný x hloh sibiřský</t>
  </si>
  <si>
    <t>Kopretina osenní</t>
  </si>
  <si>
    <t>Len velkokvětý</t>
  </si>
  <si>
    <t>Paprika (okrasná)</t>
  </si>
  <si>
    <t>Pelargónie břečťanolistá</t>
  </si>
  <si>
    <t>Pelargonie páskatá (muškát)</t>
  </si>
  <si>
    <t>Pelargónie velkokvětá</t>
  </si>
  <si>
    <t>Proskurník topolovka plnokvětý</t>
  </si>
  <si>
    <t>Prvosenka mnohokvětá</t>
  </si>
  <si>
    <t>Prvosenka nálevkovitá</t>
  </si>
  <si>
    <t>Prvosenka žahavá</t>
  </si>
  <si>
    <t>Růže hybridní</t>
  </si>
  <si>
    <t>Růže svraskalá</t>
  </si>
  <si>
    <t>Sedmikráska chudobka - monstrosa</t>
  </si>
  <si>
    <t>Sedmikráska chudobka - tubulosa</t>
  </si>
  <si>
    <t>Sporýš kanadský</t>
  </si>
  <si>
    <t>Sporýš tuhý</t>
  </si>
  <si>
    <t>Sporýš zkřížený</t>
  </si>
  <si>
    <t>Svazenka zvonkovitá</t>
  </si>
  <si>
    <t>Tabák křídlatý</t>
  </si>
  <si>
    <t>Tabák Sanderův</t>
  </si>
  <si>
    <t>Identifikátor hnojiva</t>
  </si>
  <si>
    <t>Výkaly</t>
  </si>
  <si>
    <t>Organické hnojivo</t>
  </si>
  <si>
    <t>Typ číselníku</t>
  </si>
  <si>
    <t>Kategorie N</t>
  </si>
  <si>
    <t>Typ obvyklé MJ</t>
  </si>
  <si>
    <t>Platnost od</t>
  </si>
  <si>
    <t>Platnost do</t>
  </si>
  <si>
    <t>P2O5</t>
  </si>
  <si>
    <t>K2O</t>
  </si>
  <si>
    <t>Na2O</t>
  </si>
  <si>
    <t>Cl</t>
  </si>
  <si>
    <t>Zn</t>
  </si>
  <si>
    <t>Cu</t>
  </si>
  <si>
    <t>Fe</t>
  </si>
  <si>
    <t>Mn</t>
  </si>
  <si>
    <t>Mo</t>
  </si>
  <si>
    <t>Se</t>
  </si>
  <si>
    <t>Spalit. látky</t>
  </si>
  <si>
    <t>Stop. prvky</t>
  </si>
  <si>
    <t>Amofos 11-49</t>
  </si>
  <si>
    <t>Ne</t>
  </si>
  <si>
    <t>Hlavní hnojiva</t>
  </si>
  <si>
    <t>Minerální hnojivo</t>
  </si>
  <si>
    <t>Amofos 12-52</t>
  </si>
  <si>
    <t>Cererit</t>
  </si>
  <si>
    <t>DAM 390</t>
  </si>
  <si>
    <t>DAMAG</t>
  </si>
  <si>
    <t>Dolomit</t>
  </si>
  <si>
    <t>Nedusíkaté hnojivo</t>
  </si>
  <si>
    <t>Dumag</t>
  </si>
  <si>
    <t>Dusičnan amonný</t>
  </si>
  <si>
    <t>Dusíkaté vápno</t>
  </si>
  <si>
    <t>Fosmag MK</t>
  </si>
  <si>
    <t>Hnojivo PK 15-25</t>
  </si>
  <si>
    <t>Hnojivo PK 22-11</t>
  </si>
  <si>
    <t>Hyperkorn 26</t>
  </si>
  <si>
    <t>Kainit s hořčíkem</t>
  </si>
  <si>
    <t>Kamex (Korn Kali)</t>
  </si>
  <si>
    <t>Kapalné NP 8-24</t>
  </si>
  <si>
    <t>Kieserit</t>
  </si>
  <si>
    <t>LAV, 27% N</t>
  </si>
  <si>
    <t>Ledek amonný</t>
  </si>
  <si>
    <t>Ledek amonný se sírou LAS</t>
  </si>
  <si>
    <t>Ledek vápenatý</t>
  </si>
  <si>
    <t>LOVODASA, DASA (N26,S13)</t>
  </si>
  <si>
    <t>LOVODASA (N25,S10)</t>
  </si>
  <si>
    <t>LOVODASA (N25,S9)</t>
  </si>
  <si>
    <t>Lovofert NP 20-20</t>
  </si>
  <si>
    <t>Lovofert NP 25-13</t>
  </si>
  <si>
    <t>MgN sol</t>
  </si>
  <si>
    <t>NK sol</t>
  </si>
  <si>
    <t>NP 8-24</t>
  </si>
  <si>
    <t>NPK 10-10-10</t>
  </si>
  <si>
    <t>NPK 10-10-10+13S</t>
  </si>
  <si>
    <t>NPK 12-8-10</t>
  </si>
  <si>
    <t>NPK 17-13-13</t>
  </si>
  <si>
    <t>NPK 25-8-8</t>
  </si>
  <si>
    <t>Patentkali</t>
  </si>
  <si>
    <t>Síran amonný</t>
  </si>
  <si>
    <t>Síran amonný s močovinou (SAM, AGROSAM, PROSAM )</t>
  </si>
  <si>
    <t>Síran draselný</t>
  </si>
  <si>
    <t>Superfosfát granulovaný 19%</t>
  </si>
  <si>
    <t>Vápenec mletý</t>
  </si>
  <si>
    <t>Vápno jemně mleté, druh B, vápenaté hnojivo</t>
  </si>
  <si>
    <t>Digestát ze zem.bioplynové stanice</t>
  </si>
  <si>
    <t>Ano</t>
  </si>
  <si>
    <t>Hnojiva statková</t>
  </si>
  <si>
    <t>Hnojivo s rychle uvol. dusíkem</t>
  </si>
  <si>
    <t>Drůbeží trus čerstvý</t>
  </si>
  <si>
    <t>Drůbeží trus s podestýlkou</t>
  </si>
  <si>
    <t>Drůbeží trus sušený</t>
  </si>
  <si>
    <t>Drůbeží trus uleželý</t>
  </si>
  <si>
    <t>Fugát z digestátu</t>
  </si>
  <si>
    <t>Fugát z kejdy skotu</t>
  </si>
  <si>
    <t>Hnůj koňský</t>
  </si>
  <si>
    <t>Hnojivo s pomalu uvolnitelným dusíkem</t>
  </si>
  <si>
    <t>Hnůj prasat (předvýkrm)</t>
  </si>
  <si>
    <t>Hnůj prasat (výkrm, prasničky, prasnice)</t>
  </si>
  <si>
    <t>Hnůj skotu (krávy dojné)</t>
  </si>
  <si>
    <t>Hnůj skotu (skot bez TPM)</t>
  </si>
  <si>
    <t>Hnůj skotu (telata, jalovice, býci)</t>
  </si>
  <si>
    <t>Jiné pevné organické hnojivo</t>
  </si>
  <si>
    <t>Jiné tekuté organické hnojivo</t>
  </si>
  <si>
    <t>Kejda králíků</t>
  </si>
  <si>
    <t>Kejda prasat (fugát)</t>
  </si>
  <si>
    <t>Kejda prasat (prasnice)</t>
  </si>
  <si>
    <t>Kejda prasat (předvýkrm)</t>
  </si>
  <si>
    <t>Kejda prasat (separát)</t>
  </si>
  <si>
    <t>Kejda prasat (směs od více kategorií)</t>
  </si>
  <si>
    <t>Kejda prasat (výkrm, prasničky)</t>
  </si>
  <si>
    <t>Kejda skotu (fugát)</t>
  </si>
  <si>
    <t>Kejda skotu (jalovice, býci)</t>
  </si>
  <si>
    <t>Kejda skotu (krávy dojené)</t>
  </si>
  <si>
    <t>Kejda skotu (separát)</t>
  </si>
  <si>
    <t>Kejda skotu (směs od více kategorií)</t>
  </si>
  <si>
    <t>Kejda skotu (telata)</t>
  </si>
  <si>
    <t>Kompost ze statk. hnojiv</t>
  </si>
  <si>
    <t>Králičí hnůj</t>
  </si>
  <si>
    <t>Močůvka a hnojůvka prasat</t>
  </si>
  <si>
    <t>Močůvka a hnojůvka skotu</t>
  </si>
  <si>
    <t>Ovčí hnůj, kozí hnůj</t>
  </si>
  <si>
    <t>Poslední obrost víceletých pícnin</t>
  </si>
  <si>
    <t>Rostlinný zbytek</t>
  </si>
  <si>
    <t>Separát z kejdy skotu</t>
  </si>
  <si>
    <t>Silážní šťávy ředěné</t>
  </si>
  <si>
    <t>Sláma z luskovin</t>
  </si>
  <si>
    <t>Sláma z obilovin</t>
  </si>
  <si>
    <t>Sláma z olejnin</t>
  </si>
  <si>
    <t>Směs hnoje od více kategorií skotu</t>
  </si>
  <si>
    <t>Technologické vody</t>
  </si>
  <si>
    <t>Pomocné látky</t>
  </si>
  <si>
    <t>Tuhá část po separaci digestátu (separát) nebo tuhý digestát</t>
  </si>
  <si>
    <t>Výkaly a moč jelenovitých</t>
  </si>
  <si>
    <t>Výkaly a moč muflonů</t>
  </si>
  <si>
    <t>Výkaly a moč prasat (divokých)</t>
  </si>
  <si>
    <t>Výkaly koní a moč</t>
  </si>
  <si>
    <t>Výkaly koz a moč</t>
  </si>
  <si>
    <t>Výkaly ovcí a moč</t>
  </si>
  <si>
    <t>Výkaly skotu a moč</t>
  </si>
  <si>
    <t>Zelené hnojení</t>
  </si>
  <si>
    <t>Čerstvý drůbeží trus</t>
  </si>
  <si>
    <t>Drůbeží podestýlka</t>
  </si>
  <si>
    <t>Drůbeží trus uleželý (ztráty N 35%)</t>
  </si>
  <si>
    <t>Hnůj králíků</t>
  </si>
  <si>
    <t>Hnůj prasat</t>
  </si>
  <si>
    <t>Hnůj prasat (z hluboké podestýlky)</t>
  </si>
  <si>
    <t>Hnůj skotu</t>
  </si>
  <si>
    <t>Hnůj skotu (z hluboké podestýlky)</t>
  </si>
  <si>
    <t>Kejda drůbeže</t>
  </si>
  <si>
    <t>Kejda ovcí. kejda koz</t>
  </si>
  <si>
    <t>Kejda prasat</t>
  </si>
  <si>
    <t>Kejda skotu</t>
  </si>
  <si>
    <t>Kompost ze statkových hnojiv</t>
  </si>
  <si>
    <t>Koňský hnůj</t>
  </si>
  <si>
    <t>Močůvka prasat a hnojůvka</t>
  </si>
  <si>
    <t>Močůvka skotu a hnojůvka</t>
  </si>
  <si>
    <t>Ovčí hnůj. kozí hnůj</t>
  </si>
  <si>
    <t>Suchý drůbeží trus (ztráty N 50%)</t>
  </si>
  <si>
    <t>Výkaly a moč koní</t>
  </si>
  <si>
    <t>Výkaly a moč koz</t>
  </si>
  <si>
    <t>Výkaly a moč ovcí</t>
  </si>
  <si>
    <t>Výkaly a moč prasat</t>
  </si>
  <si>
    <t>Výkaly a moč skotu</t>
  </si>
  <si>
    <t>Výkaly a moč skotu do 2 let věku</t>
  </si>
  <si>
    <t>Výkaly drůbeže</t>
  </si>
  <si>
    <t>Reg. číslo dle ÚKZÚZ</t>
  </si>
  <si>
    <t>Evidenční číslo hnojiva</t>
  </si>
  <si>
    <t>Subjekt žadatel</t>
  </si>
  <si>
    <t>Subjekt výrobce</t>
  </si>
  <si>
    <t>V523</t>
  </si>
  <si>
    <t>ABISAN, BED - půdní bakterie</t>
  </si>
  <si>
    <t>BED Bio Elite Dünger e.K.</t>
  </si>
  <si>
    <t>AZE Aktiengesellschaft</t>
  </si>
  <si>
    <t>Vzájemně uznaná</t>
  </si>
  <si>
    <t>V283</t>
  </si>
  <si>
    <t>ACM-CANELA, pomocný rostlinný přípravek</t>
  </si>
  <si>
    <t>H-D Agro s.r.o.</t>
  </si>
  <si>
    <t>AGRO CONSULTING DEL MEDITERANEO, S.L.</t>
  </si>
  <si>
    <t>V285</t>
  </si>
  <si>
    <t>ACM-VINIC, pomocný rostlinný přípravek</t>
  </si>
  <si>
    <t>E305</t>
  </si>
  <si>
    <t>ACTIFLOW Mn500</t>
  </si>
  <si>
    <t>AGRO ALIANCE s.r.o.</t>
  </si>
  <si>
    <t>AGRONUTRITION</t>
  </si>
  <si>
    <t>Hnojiva ES</t>
  </si>
  <si>
    <t>E434</t>
  </si>
  <si>
    <t>ACTIFLOW Mn560</t>
  </si>
  <si>
    <t>E306</t>
  </si>
  <si>
    <t>ACTIFLOW Zn680</t>
  </si>
  <si>
    <t>V650</t>
  </si>
  <si>
    <t>ActivSOIL N-Plus</t>
  </si>
  <si>
    <t>SOUFFLET AGRO a.s.</t>
  </si>
  <si>
    <t>V697</t>
  </si>
  <si>
    <t>ADITUS</t>
  </si>
  <si>
    <t>JT AGRO IRELAND LIMITED</t>
  </si>
  <si>
    <t>V239</t>
  </si>
  <si>
    <t>ADUSOL tekutý, organické hnojivo</t>
  </si>
  <si>
    <t>SOLANO-CZ, s.r.o.</t>
  </si>
  <si>
    <t>Adam Reinhard Transportunternehmen und Handel</t>
  </si>
  <si>
    <t>V505</t>
  </si>
  <si>
    <t>Agenasol, organické hnojivo</t>
  </si>
  <si>
    <t>AGRANA Stärke GmbH</t>
  </si>
  <si>
    <t>V321</t>
  </si>
  <si>
    <t>AGRIFUL, pomocný rostlinný přípravek</t>
  </si>
  <si>
    <t>NOVUM CZech, s.r.o.</t>
  </si>
  <si>
    <t>AgriTecno Fertilizantes, S.L.,</t>
  </si>
  <si>
    <t>E673</t>
  </si>
  <si>
    <t>AGROMAG G, druh B, vápenato-hořečnaté hnojivo</t>
  </si>
  <si>
    <t>JANTRANS s.r.o.</t>
  </si>
  <si>
    <t>AGROKING Grzegorz Górecki</t>
  </si>
  <si>
    <t>E347</t>
  </si>
  <si>
    <t>AgrOptim Zenith</t>
  </si>
  <si>
    <t>OLMIX GmbH</t>
  </si>
  <si>
    <t>OLMIX</t>
  </si>
  <si>
    <t>E275</t>
  </si>
  <si>
    <t>Agrosil LR</t>
  </si>
  <si>
    <t>AgroEfekt, s.r.o.</t>
  </si>
  <si>
    <t>COMPO GmbH + Co.KG</t>
  </si>
  <si>
    <t>V7</t>
  </si>
  <si>
    <t>AGROSOL pro golfová hřiště</t>
  </si>
  <si>
    <t>Raiffeisen Agro Morava, spol. s r.o.</t>
  </si>
  <si>
    <t>AGROsolution Gmbh</t>
  </si>
  <si>
    <t>V3</t>
  </si>
  <si>
    <t>AGROSOL pro obilí</t>
  </si>
  <si>
    <t>V5</t>
  </si>
  <si>
    <t>AGROSOL pro ovoce</t>
  </si>
  <si>
    <t>V8</t>
  </si>
  <si>
    <t>AGROSOL pro sportovní a hrací trávníky</t>
  </si>
  <si>
    <t>V6</t>
  </si>
  <si>
    <t>AGROSOL pro vinařství</t>
  </si>
  <si>
    <t>V4</t>
  </si>
  <si>
    <t>AGROSOL pro zeleninu/okopaniny</t>
  </si>
  <si>
    <t>V538</t>
  </si>
  <si>
    <t>AGRO-SORB L-Amino +</t>
  </si>
  <si>
    <t>VP AGRO, spol. s r.o.</t>
  </si>
  <si>
    <t>Biopharmacotech Sp. Z o.o.</t>
  </si>
  <si>
    <t>V742</t>
  </si>
  <si>
    <t>AGRO-SORB Organic Folium +</t>
  </si>
  <si>
    <t>V330</t>
  </si>
  <si>
    <t>AKRA MSB, pomocná půdní látka</t>
  </si>
  <si>
    <t>AGROSTIS, s.r.o.</t>
  </si>
  <si>
    <t>Karner Düngerproduktion GmbH</t>
  </si>
  <si>
    <t>V297</t>
  </si>
  <si>
    <t>AKRA (N-G-K) Kombi, pomocná půdní látka</t>
  </si>
  <si>
    <t>V624</t>
  </si>
  <si>
    <t>AKRA SULPUR+</t>
  </si>
  <si>
    <t>E529</t>
  </si>
  <si>
    <t>Akti pH</t>
  </si>
  <si>
    <t>BioAktiv CZ s.r.o.</t>
  </si>
  <si>
    <t>E605</t>
  </si>
  <si>
    <t>Akti pH CF</t>
  </si>
  <si>
    <t>E596</t>
  </si>
  <si>
    <t>AKTICALC IV. GENERATION</t>
  </si>
  <si>
    <t>Polcalc Sp. z o.o.</t>
  </si>
  <si>
    <t>E534</t>
  </si>
  <si>
    <t>AktiFer  SuperPhos + Cu</t>
  </si>
  <si>
    <t>V705</t>
  </si>
  <si>
    <t>AktiFer ALGI</t>
  </si>
  <si>
    <t>VITAFER SP. Z O.O. SP. K.</t>
  </si>
  <si>
    <t>E530</t>
  </si>
  <si>
    <t>AktiFer Element S-800</t>
  </si>
  <si>
    <t>VitaFer Cyprian Cieslinski</t>
  </si>
  <si>
    <t>V704</t>
  </si>
  <si>
    <t>AktiFer GREEN</t>
  </si>
  <si>
    <t>E555</t>
  </si>
  <si>
    <t>AktiFer GROW</t>
  </si>
  <si>
    <t>E531</t>
  </si>
  <si>
    <t>AktiFer Macro</t>
  </si>
  <si>
    <t>E595</t>
  </si>
  <si>
    <t>AktiFer Macro EXTRA</t>
  </si>
  <si>
    <t>E532</t>
  </si>
  <si>
    <t>AktiFer Micro</t>
  </si>
  <si>
    <t>E533</t>
  </si>
  <si>
    <t>AktiFer S</t>
  </si>
  <si>
    <t>E554</t>
  </si>
  <si>
    <t>AktiFer SEEDs+</t>
  </si>
  <si>
    <t>V52</t>
  </si>
  <si>
    <t>Alga 300++K</t>
  </si>
  <si>
    <t>Agrobiosfer, s.r.o.</t>
  </si>
  <si>
    <t>Leili Agrochemistry Co., Ltd.</t>
  </si>
  <si>
    <t>V53</t>
  </si>
  <si>
    <t>Alga 300++P</t>
  </si>
  <si>
    <t>V339</t>
  </si>
  <si>
    <t>AlgaeGreen 200, pomocný rostlinný přípravek</t>
  </si>
  <si>
    <t>Oilean Glas Teoranta Limited</t>
  </si>
  <si>
    <t>V125</t>
  </si>
  <si>
    <t>Alg-A-Mic</t>
  </si>
  <si>
    <t>GROWMAN PLAINS s.r.o.</t>
  </si>
  <si>
    <t>BioBizz Worldwide BV</t>
  </si>
  <si>
    <t>V228</t>
  </si>
  <si>
    <t>AlgaSoil</t>
  </si>
  <si>
    <t>V142</t>
  </si>
  <si>
    <t>Algreen, pomocný rostlinný přípravek</t>
  </si>
  <si>
    <t>E597</t>
  </si>
  <si>
    <t>ALICUPRIN</t>
  </si>
  <si>
    <t>ISAGRO S.p.A.</t>
  </si>
  <si>
    <t>V699</t>
  </si>
  <si>
    <t>ALLIGARE</t>
  </si>
  <si>
    <t>V451</t>
  </si>
  <si>
    <t>ALZON neo-N</t>
  </si>
  <si>
    <t>AGROFERT, a.s.</t>
  </si>
  <si>
    <t>SKW Stickstoffwerkw Piesteritz GmbH</t>
  </si>
  <si>
    <t>E113</t>
  </si>
  <si>
    <t>Alzon 46</t>
  </si>
  <si>
    <t>V600</t>
  </si>
  <si>
    <t>Amalgerol Essence</t>
  </si>
  <si>
    <t>AMALGEROL CZ s.r.o.</t>
  </si>
  <si>
    <t>HECHENBICHLER GmbH</t>
  </si>
  <si>
    <t>V227</t>
  </si>
  <si>
    <t>AmiCa</t>
  </si>
  <si>
    <t>V214</t>
  </si>
  <si>
    <t>Aminocat 30</t>
  </si>
  <si>
    <t>FERTISTAV CZ a.s.</t>
  </si>
  <si>
    <t>Atlantica agricola s.a.</t>
  </si>
  <si>
    <t>V491</t>
  </si>
  <si>
    <t>AminoQuelant - Fe, organominerální hnojivo</t>
  </si>
  <si>
    <t>BUPOR poradenství ve výživě a ochraně rostlin, s.r.o.</t>
  </si>
  <si>
    <t>BIOIBERICA S.A.U.</t>
  </si>
  <si>
    <t>V492</t>
  </si>
  <si>
    <t>AminoQuelant - K low pH, organominerální hnojivo</t>
  </si>
  <si>
    <t>V493</t>
  </si>
  <si>
    <t>AminoQuelant - Mg, organominerální hnojivo</t>
  </si>
  <si>
    <t>V497</t>
  </si>
  <si>
    <t>AminoQuelant - minors, organominerální hnojivo</t>
  </si>
  <si>
    <t>V495</t>
  </si>
  <si>
    <t>AminoQuelant - Mn, organominerální hnojivo</t>
  </si>
  <si>
    <t>V494</t>
  </si>
  <si>
    <t>AminoQuelant - Zn, organominerální hnojivo</t>
  </si>
  <si>
    <t>V496</t>
  </si>
  <si>
    <t>AminoQuelant - Zn/Mn, organominerální hnojivo</t>
  </si>
  <si>
    <t>E417</t>
  </si>
  <si>
    <t>AmiPhos</t>
  </si>
  <si>
    <t>AGRA GROUP a.s.</t>
  </si>
  <si>
    <t>E190</t>
  </si>
  <si>
    <t>AmisaN</t>
  </si>
  <si>
    <t>E189</t>
  </si>
  <si>
    <t>AmisaN B</t>
  </si>
  <si>
    <t>E418</t>
  </si>
  <si>
    <t>AmisaN MnZn</t>
  </si>
  <si>
    <t>E302</t>
  </si>
  <si>
    <t>AMOFOS NP 11-52</t>
  </si>
  <si>
    <t>NITRON GRUP B.V.</t>
  </si>
  <si>
    <t>E488</t>
  </si>
  <si>
    <t>HELM AG</t>
  </si>
  <si>
    <t>E243</t>
  </si>
  <si>
    <t>OAO Fosforit Kingisepp</t>
  </si>
  <si>
    <t>E242</t>
  </si>
  <si>
    <t>Phosagro Baltic Sp. z o.o.</t>
  </si>
  <si>
    <t>E370</t>
  </si>
  <si>
    <t>ACHP Slavkov, a.s.</t>
  </si>
  <si>
    <t>OCP Group</t>
  </si>
  <si>
    <t>E304</t>
  </si>
  <si>
    <t>AMOFOS NP 11-54</t>
  </si>
  <si>
    <t>E249</t>
  </si>
  <si>
    <t>Amofos NP 12-52</t>
  </si>
  <si>
    <t>E247</t>
  </si>
  <si>
    <t>AMOFOS NP 12-52</t>
  </si>
  <si>
    <t>OAO Minudobrenija Belorečensk</t>
  </si>
  <si>
    <t>E479</t>
  </si>
  <si>
    <t>ZZN Polabí, a.s.</t>
  </si>
  <si>
    <t>E45</t>
  </si>
  <si>
    <t>Minudobrenia Voskresensk</t>
  </si>
  <si>
    <t>E324</t>
  </si>
  <si>
    <t>E464</t>
  </si>
  <si>
    <t>EuroChem Agro GmbH</t>
  </si>
  <si>
    <t>E339</t>
  </si>
  <si>
    <t>JSC Voskresensk Mineral Fertilizers</t>
  </si>
  <si>
    <t>E207</t>
  </si>
  <si>
    <t>MJM Litovel a.s.</t>
  </si>
  <si>
    <t>V728</t>
  </si>
  <si>
    <t>AMYLIS</t>
  </si>
  <si>
    <t>V761</t>
  </si>
  <si>
    <t>AquaAid Liquid</t>
  </si>
  <si>
    <t>ADAM - zahradnická a.s.</t>
  </si>
  <si>
    <t>AQUA AID, Inc.</t>
  </si>
  <si>
    <t>V762</t>
  </si>
  <si>
    <t>Aquifer Liquid</t>
  </si>
  <si>
    <t>V747</t>
  </si>
  <si>
    <t>ASTRALE</t>
  </si>
  <si>
    <t>Bacaro s.r.o.</t>
  </si>
  <si>
    <t>Geenea Srl</t>
  </si>
  <si>
    <t>E233</t>
  </si>
  <si>
    <t>Atlante - Zn</t>
  </si>
  <si>
    <t>V331</t>
  </si>
  <si>
    <t>ATLANTE Cu - PROLINA, pomocný rostlinný přípravek</t>
  </si>
  <si>
    <t>V514</t>
  </si>
  <si>
    <t>Atlante K 20</t>
  </si>
  <si>
    <t>V244</t>
  </si>
  <si>
    <t>Auxym, pomocný rostlinný přípravek</t>
  </si>
  <si>
    <t>Agrointer, spol.s.r.o.</t>
  </si>
  <si>
    <t>Hello Nature International</t>
  </si>
  <si>
    <t>V261</t>
  </si>
  <si>
    <t>Azoarcus N-Bakterien, pomocný rostlinný přípravek</t>
  </si>
  <si>
    <t>V552</t>
  </si>
  <si>
    <t>AZOFIX, pomocná půdní látka</t>
  </si>
  <si>
    <t>UAB Bioenergy LT</t>
  </si>
  <si>
    <t>V555</t>
  </si>
  <si>
    <t>Azofix Rhizo, pomocná půdní látka</t>
  </si>
  <si>
    <t>V262</t>
  </si>
  <si>
    <t>Azotobacter N-bakterien, pomocný rostlinný přípravek</t>
  </si>
  <si>
    <t>V612</t>
  </si>
  <si>
    <t>Bactériosol koncentrát</t>
  </si>
  <si>
    <t>Product feed, a.s.</t>
  </si>
  <si>
    <t>SARL SOBAC</t>
  </si>
  <si>
    <t>V611</t>
  </si>
  <si>
    <t>Bactériosol koncentrát UAB</t>
  </si>
  <si>
    <t>V458</t>
  </si>
  <si>
    <t>BAJKAL EM1</t>
  </si>
  <si>
    <t>MANETECH, a.s.</t>
  </si>
  <si>
    <t>OOO EM-Kooperacija</t>
  </si>
  <si>
    <t>V686</t>
  </si>
  <si>
    <t>Balius</t>
  </si>
  <si>
    <t>SYMBORG BUSINESS DEVELOPMENT S.L.</t>
  </si>
  <si>
    <t>E255</t>
  </si>
  <si>
    <t>BASACOTE Plus NPK 15-8-12 12M</t>
  </si>
  <si>
    <t>E258</t>
  </si>
  <si>
    <t>BASACOTE Plus NPK 15-8-12 3M</t>
  </si>
  <si>
    <t>E257</t>
  </si>
  <si>
    <t>BASACOTE Plus NPK 15-8-12 6M</t>
  </si>
  <si>
    <t>E256</t>
  </si>
  <si>
    <t>BASACOTE Plus NPK 15-8-12 9M</t>
  </si>
  <si>
    <t>E259</t>
  </si>
  <si>
    <t>Basatop Sport NPK (MgO) 20-5-10 (3)</t>
  </si>
  <si>
    <t>V180</t>
  </si>
  <si>
    <t>Base 72 L1</t>
  </si>
  <si>
    <t>Provit, a.s.</t>
  </si>
  <si>
    <t>Fertirev S.r.1.</t>
  </si>
  <si>
    <t>E432</t>
  </si>
  <si>
    <t>Basfoliar Boro SL</t>
  </si>
  <si>
    <t>E269</t>
  </si>
  <si>
    <t>Basfoliar Combi-Stipp</t>
  </si>
  <si>
    <t>E260</t>
  </si>
  <si>
    <t>Basfoliar 36 Extra</t>
  </si>
  <si>
    <t>E662</t>
  </si>
  <si>
    <t>BELCUP</t>
  </si>
  <si>
    <t>Belchim Crop Protection Czech Republic s.r.o.</t>
  </si>
  <si>
    <t>E703</t>
  </si>
  <si>
    <t>Belenus</t>
  </si>
  <si>
    <t>V629</t>
  </si>
  <si>
    <t>BI AZOT</t>
  </si>
  <si>
    <t>AGRARIUS SK, s.r.o.</t>
  </si>
  <si>
    <t>ENZIM BIOTECH LTD</t>
  </si>
  <si>
    <t>V614</t>
  </si>
  <si>
    <t>BI CALC +</t>
  </si>
  <si>
    <t>ORGANIKA-AGRARIUS Sp. z o.o.</t>
  </si>
  <si>
    <t>V628</t>
  </si>
  <si>
    <t>BI SOJA</t>
  </si>
  <si>
    <t>V136</t>
  </si>
  <si>
    <t>Biocin-F, pomocný rostlinný přípravek</t>
  </si>
  <si>
    <t>GARLAND distributor, s.r.o.</t>
  </si>
  <si>
    <t>Biocura Productions Co. Ltd</t>
  </si>
  <si>
    <t>V111</t>
  </si>
  <si>
    <t>BIOCIN-FA</t>
  </si>
  <si>
    <t>V105</t>
  </si>
  <si>
    <t>BIOCIN-FB</t>
  </si>
  <si>
    <t>V110</t>
  </si>
  <si>
    <t>BIOCIN-FF</t>
  </si>
  <si>
    <t>V106</t>
  </si>
  <si>
    <t>BIOCIN-FGT</t>
  </si>
  <si>
    <t>V109</t>
  </si>
  <si>
    <t>BIOCIN-FK</t>
  </si>
  <si>
    <t>V114</t>
  </si>
  <si>
    <t>BIOCIN-FKS</t>
  </si>
  <si>
    <t>V107</t>
  </si>
  <si>
    <t>BIOCIN-FO</t>
  </si>
  <si>
    <t>V113</t>
  </si>
  <si>
    <t>BIOCIN-FOS</t>
  </si>
  <si>
    <t>V99</t>
  </si>
  <si>
    <t>BIOCIN-FR</t>
  </si>
  <si>
    <t>V197</t>
  </si>
  <si>
    <t>BIOCIN-FRS, pomocný rostlinný přípravek</t>
  </si>
  <si>
    <t>V108</t>
  </si>
  <si>
    <t>BIOCIN-FZ</t>
  </si>
  <si>
    <t>V112</t>
  </si>
  <si>
    <t>BIOCIN-FZS</t>
  </si>
  <si>
    <t>V353</t>
  </si>
  <si>
    <t>BlackJak, pomocný rostlinný přípravek</t>
  </si>
  <si>
    <t>AVENTRO Sárl</t>
  </si>
  <si>
    <t>SOFBEY Sárl</t>
  </si>
  <si>
    <t>E273</t>
  </si>
  <si>
    <t>Blaukorn Klasik NPK 12-8-16 +3MgO + ME</t>
  </si>
  <si>
    <t>E271</t>
  </si>
  <si>
    <t>Blaukorn N Max NPK 24-5-5 +2 MgO +ME</t>
  </si>
  <si>
    <t>E261</t>
  </si>
  <si>
    <t>Blaukorn NPK 12-12-17+ 2MgO+ 6S</t>
  </si>
  <si>
    <t>E272</t>
  </si>
  <si>
    <t>Blaukorn Premium NPK 15-3-20 +3MgO +10S</t>
  </si>
  <si>
    <t>E270</t>
  </si>
  <si>
    <t>Blaukorn Suprem NPK 21-5-10 + 3MgO + ME</t>
  </si>
  <si>
    <t>V358</t>
  </si>
  <si>
    <t>BLOCKS, pomocný rostlinný přípravek</t>
  </si>
  <si>
    <t>ICAS s.r.i.</t>
  </si>
  <si>
    <t>V584</t>
  </si>
  <si>
    <t>BLUE HORSE ANTISTRESS</t>
  </si>
  <si>
    <t>43G S.r.l.</t>
  </si>
  <si>
    <t>V607</t>
  </si>
  <si>
    <t>BlueN</t>
  </si>
  <si>
    <t>V635</t>
  </si>
  <si>
    <t>Bohemian fert</t>
  </si>
  <si>
    <t>Bohemian bio s.r.o.</t>
  </si>
  <si>
    <t>ECOROST</t>
  </si>
  <si>
    <t>V562</t>
  </si>
  <si>
    <t>BOPON Natural Vermikompost na kvetoucí rostliny</t>
  </si>
  <si>
    <t>BROS Sp. z o. o. sp. k.</t>
  </si>
  <si>
    <t>V566</t>
  </si>
  <si>
    <t>BOPON Natural Vermikompost na muškáty a balkonóvé rostliny</t>
  </si>
  <si>
    <t>V565</t>
  </si>
  <si>
    <t>BOPON Natural Vermikompost na orchideje</t>
  </si>
  <si>
    <t>V564</t>
  </si>
  <si>
    <t>BOPON Natural Vermikompost na zelené rostliny</t>
  </si>
  <si>
    <t>V563</t>
  </si>
  <si>
    <t>BOPON Natural Vermikompost na zeleninu a bylinky</t>
  </si>
  <si>
    <t>V567</t>
  </si>
  <si>
    <t>BOPON Natural Vermikompost univerzální</t>
  </si>
  <si>
    <t>E191</t>
  </si>
  <si>
    <t>Bór 150</t>
  </si>
  <si>
    <t>E181</t>
  </si>
  <si>
    <t>BOR 21</t>
  </si>
  <si>
    <t>Eti Maden ?şletmeleri Genel Müdürlü?ü</t>
  </si>
  <si>
    <t>E73</t>
  </si>
  <si>
    <t>BORMAX</t>
  </si>
  <si>
    <t>E308</t>
  </si>
  <si>
    <t>BORONIA</t>
  </si>
  <si>
    <t>E307</t>
  </si>
  <si>
    <t>BORONIA Mo 6</t>
  </si>
  <si>
    <t>E542</t>
  </si>
  <si>
    <t>BRANNTKALK 90</t>
  </si>
  <si>
    <t>DÜKA CZECH s.r.o.</t>
  </si>
  <si>
    <t>Hermann Trolius GmbH</t>
  </si>
  <si>
    <t>V609</t>
  </si>
  <si>
    <t>B-360</t>
  </si>
  <si>
    <t>MONSANTO ČR s.r.o.</t>
  </si>
  <si>
    <t>Novozymes BioAg Inc.</t>
  </si>
  <si>
    <t>E177</t>
  </si>
  <si>
    <t>CaBoron</t>
  </si>
  <si>
    <t>V712</t>
  </si>
  <si>
    <t>CALMATI</t>
  </si>
  <si>
    <t>E193</t>
  </si>
  <si>
    <t>CAMPOFORT Fosfamid</t>
  </si>
  <si>
    <t>E195</t>
  </si>
  <si>
    <t>CAMPOFORT Garant K</t>
  </si>
  <si>
    <t>E196</t>
  </si>
  <si>
    <t>CAMPOFORT Garant P</t>
  </si>
  <si>
    <t>E680</t>
  </si>
  <si>
    <t>CAMPOFORT Mikro Cu</t>
  </si>
  <si>
    <t>E679</t>
  </si>
  <si>
    <t>CAMPOFORT Mikro Mn</t>
  </si>
  <si>
    <t>E681</t>
  </si>
  <si>
    <t>CAMPOFORT Mikro Zn</t>
  </si>
  <si>
    <t>E197</t>
  </si>
  <si>
    <t>CAMPOFORT Plus</t>
  </si>
  <si>
    <t>E198</t>
  </si>
  <si>
    <t>CAMPOFORT Special B</t>
  </si>
  <si>
    <t>E199</t>
  </si>
  <si>
    <t>CAMPOFORT Special Fe</t>
  </si>
  <si>
    <t>E200</t>
  </si>
  <si>
    <t>CAMPOFORT Special Mn</t>
  </si>
  <si>
    <t>E201</t>
  </si>
  <si>
    <t>CAMPOFORT Special Zn</t>
  </si>
  <si>
    <t>E143</t>
  </si>
  <si>
    <t>CereaSTART</t>
  </si>
  <si>
    <t>E309</t>
  </si>
  <si>
    <t>CEREFOL Flow</t>
  </si>
  <si>
    <t>E522</t>
  </si>
  <si>
    <t>CEREFOL Multi</t>
  </si>
  <si>
    <t>E221</t>
  </si>
  <si>
    <t>Chlorid draselný (MOP)</t>
  </si>
  <si>
    <t>OAO Voskresenskie mineralnye udobrenija</t>
  </si>
  <si>
    <t>E216</t>
  </si>
  <si>
    <t>Chlorid draselný 60% granulovaný</t>
  </si>
  <si>
    <t>E301</t>
  </si>
  <si>
    <t>Chlorid draselný 60 K2O</t>
  </si>
  <si>
    <t>SOLTRADE GmbH</t>
  </si>
  <si>
    <t>E246</t>
  </si>
  <si>
    <t>OAO Silvinit</t>
  </si>
  <si>
    <t>E38</t>
  </si>
  <si>
    <t>CHLORID DRASELNÝ 60% K2O granulovaný</t>
  </si>
  <si>
    <t>K+S Kali GmbH</t>
  </si>
  <si>
    <t>E245</t>
  </si>
  <si>
    <t>Chrid draselný 62 K2O</t>
  </si>
  <si>
    <t>OAO URALKALIJ</t>
  </si>
  <si>
    <t>V641</t>
  </si>
  <si>
    <t>CiniCal</t>
  </si>
  <si>
    <t>Hermann Trollius GmbH</t>
  </si>
  <si>
    <t>V245</t>
  </si>
  <si>
    <t>Click Horto, pomocný rostlinný přípravek</t>
  </si>
  <si>
    <t>V129</t>
  </si>
  <si>
    <t>Coco-mix, kokosový substrát</t>
  </si>
  <si>
    <t>V644</t>
  </si>
  <si>
    <t>Codafol maximus 8-11-3</t>
  </si>
  <si>
    <t>Sustainable Agro Solutions, S.A.</t>
  </si>
  <si>
    <t>V643</t>
  </si>
  <si>
    <t>Codamin B-Mo</t>
  </si>
  <si>
    <t>V702</t>
  </si>
  <si>
    <t>COLLABORATIO</t>
  </si>
  <si>
    <t>E373</t>
  </si>
  <si>
    <t>Commence</t>
  </si>
  <si>
    <t>Ralco Europe</t>
  </si>
  <si>
    <t>Ralco International LLC</t>
  </si>
  <si>
    <t>E170</t>
  </si>
  <si>
    <t>Complex NPK (S) 15-15-15 (+3)</t>
  </si>
  <si>
    <t>LINZER AGRO TRADE GmbH</t>
  </si>
  <si>
    <t>V326</t>
  </si>
  <si>
    <t>COMPO SANA Substrát pro rajčata a zeleninu</t>
  </si>
  <si>
    <t>COMPO GmbH + C.O. KG</t>
  </si>
  <si>
    <t>V327</t>
  </si>
  <si>
    <t>COMPO SANA Univerzální květinový substrát Super lehký</t>
  </si>
  <si>
    <t>V329</t>
  </si>
  <si>
    <t>COMPO Univerzální substrát bez rašeliny</t>
  </si>
  <si>
    <t>V382</t>
  </si>
  <si>
    <t>CONTROLPHYT Si, pomocný rostlinný přípravek</t>
  </si>
  <si>
    <t>E119</t>
  </si>
  <si>
    <t>CORN STARTER</t>
  </si>
  <si>
    <t>Duslo, a.s.</t>
  </si>
  <si>
    <t>V690</t>
  </si>
  <si>
    <t>COVERON</t>
  </si>
  <si>
    <t>V632</t>
  </si>
  <si>
    <t>COVERON LEGUMINOSE</t>
  </si>
  <si>
    <t>V569</t>
  </si>
  <si>
    <t>COVERON STIM</t>
  </si>
  <si>
    <t>E660</t>
  </si>
  <si>
    <t>Croxx Gran 12-12-17 (+2 MgO+ME)</t>
  </si>
  <si>
    <t>FINSTAR, s.r.o.</t>
  </si>
  <si>
    <t>CroxX GmbH ; Co. KG</t>
  </si>
  <si>
    <t>E659</t>
  </si>
  <si>
    <t>Croxx Stabil 26</t>
  </si>
  <si>
    <t>E647</t>
  </si>
  <si>
    <t>Cukrovarská šáma, vápenaté hnojivo</t>
  </si>
  <si>
    <t>ŠEVČÍK GROUP a.s.</t>
  </si>
  <si>
    <t>V733</t>
  </si>
  <si>
    <t>CULTERRA SP 16+4+8+3MgO+1Fe Crumb</t>
  </si>
  <si>
    <t>Culterra Holland BV</t>
  </si>
  <si>
    <t>V730</t>
  </si>
  <si>
    <t>CULTERRA Special prills 10+0+15+2MgO</t>
  </si>
  <si>
    <t>V731</t>
  </si>
  <si>
    <t>CULTERRA Special prills 16+4+8+2MgO+0,5Fe</t>
  </si>
  <si>
    <t>V729</t>
  </si>
  <si>
    <t>CULTERRA Special prills 6+0+20+3MgO+0,5Fe</t>
  </si>
  <si>
    <t>V732</t>
  </si>
  <si>
    <t>CULTERRA Sport prills 10+0+15+2MgO</t>
  </si>
  <si>
    <t>V734</t>
  </si>
  <si>
    <t>CULTERRA Sport prills 16+4+8+3MgO+0,5Fe</t>
  </si>
  <si>
    <t>E461</t>
  </si>
  <si>
    <t>CuproTonic</t>
  </si>
  <si>
    <t>BioTomal s.r.o.</t>
  </si>
  <si>
    <t>Bioka, s.r.o.</t>
  </si>
  <si>
    <t>E100</t>
  </si>
  <si>
    <t>E43</t>
  </si>
  <si>
    <t>E345</t>
  </si>
  <si>
    <t>DAP NP 18-46</t>
  </si>
  <si>
    <t>Zaklady Chemiczne POLICE S.A</t>
  </si>
  <si>
    <t>E346</t>
  </si>
  <si>
    <t>E344</t>
  </si>
  <si>
    <t>AB Lifosa</t>
  </si>
  <si>
    <t>E462</t>
  </si>
  <si>
    <t>DAP 18-46</t>
  </si>
  <si>
    <t>E440</t>
  </si>
  <si>
    <t>E441</t>
  </si>
  <si>
    <t>PHOSAGRO TRADING SA</t>
  </si>
  <si>
    <t>E211</t>
  </si>
  <si>
    <t>E37</t>
  </si>
  <si>
    <t>DASA 26/13</t>
  </si>
  <si>
    <t>E107</t>
  </si>
  <si>
    <t>E393</t>
  </si>
  <si>
    <t>DC 45 NEU</t>
  </si>
  <si>
    <t>TIMAC AGRO CZECH s.r.o.</t>
  </si>
  <si>
    <t>TIMAC AGRO, Dungemittelproduktions - und HandelsgmbH</t>
  </si>
  <si>
    <t>V592</t>
  </si>
  <si>
    <t>DeltaLent active 1.8</t>
  </si>
  <si>
    <t>DeltaChem GmgH</t>
  </si>
  <si>
    <t>E502</t>
  </si>
  <si>
    <t>DeltaLent Special NPK 12-12-17 + 2 MgO + 20 SO3 + ME</t>
  </si>
  <si>
    <t>E598</t>
  </si>
  <si>
    <t>DeltaLent Standard NPK 26-0-0 + 32,5 SO3</t>
  </si>
  <si>
    <t>V594</t>
  </si>
  <si>
    <t>DeltaLent yousafe force 2.5</t>
  </si>
  <si>
    <t>E506</t>
  </si>
  <si>
    <t>DeltaMicro Boron 11</t>
  </si>
  <si>
    <t>E167</t>
  </si>
  <si>
    <t>Diamoniumfosfát DAP NP 18-46</t>
  </si>
  <si>
    <t>O1393</t>
  </si>
  <si>
    <t>Digestát Dolní Lhotka, organické hnojivo</t>
  </si>
  <si>
    <t>Zemědělské družstvo Maleč</t>
  </si>
  <si>
    <t>Ohlášená hnojiva</t>
  </si>
  <si>
    <t>O1375</t>
  </si>
  <si>
    <t>Digestát, organické hnojivo</t>
  </si>
  <si>
    <t>NERA BP a.s.</t>
  </si>
  <si>
    <t>O1372</t>
  </si>
  <si>
    <t>Bioenergie Mitlmeier</t>
  </si>
  <si>
    <t>O1350</t>
  </si>
  <si>
    <t>Digestát-ARN 1, organické hnojivo</t>
  </si>
  <si>
    <t>BULTAS AGROSLUŽBY s.r.o.</t>
  </si>
  <si>
    <t>O1351</t>
  </si>
  <si>
    <t>Digestát-ARN 2, organické hnojivo</t>
  </si>
  <si>
    <t>Grüngas GmbH</t>
  </si>
  <si>
    <t>O1374</t>
  </si>
  <si>
    <t>Digestát-separát, organické hnojivo</t>
  </si>
  <si>
    <t>V246</t>
  </si>
  <si>
    <t>DIX 10 N, organické hnojivo NPK 10-3-3</t>
  </si>
  <si>
    <t>E486</t>
  </si>
  <si>
    <t>Dolokorn 90</t>
  </si>
  <si>
    <t>SeNaPro GmbH</t>
  </si>
  <si>
    <t>E575</t>
  </si>
  <si>
    <t>GEOMIN Industriemineralien GmbH &amp; Co</t>
  </si>
  <si>
    <t>E541</t>
  </si>
  <si>
    <t>Dolophos 26</t>
  </si>
  <si>
    <t>E109</t>
  </si>
  <si>
    <t>DOSLOFERT NPK 15-10-10</t>
  </si>
  <si>
    <t>V585</t>
  </si>
  <si>
    <t>DR. VITALFARM</t>
  </si>
  <si>
    <t>E93</t>
  </si>
  <si>
    <t>Draselná sůl 60% K2O granulovaná</t>
  </si>
  <si>
    <t>E568</t>
  </si>
  <si>
    <t>Agroslužby Žďár nad Sázavou, a.s.</t>
  </si>
  <si>
    <t>V240</t>
  </si>
  <si>
    <t>Duetto, organické hnojivo NPK (+MgO) 5-5-8(+2)</t>
  </si>
  <si>
    <t>V637</t>
  </si>
  <si>
    <t>DURA P</t>
  </si>
  <si>
    <t>ADW AGRO, a.s.</t>
  </si>
  <si>
    <t>Ferinagro Biotech, S.L</t>
  </si>
  <si>
    <t>V638</t>
  </si>
  <si>
    <t>DURA U</t>
  </si>
  <si>
    <t>E283</t>
  </si>
  <si>
    <t>Duratec Starter NPK 22-16-3 + 1,4MgO + 3,5S + ME</t>
  </si>
  <si>
    <t>E284</t>
  </si>
  <si>
    <t>DuraTec Top 24 NPK 24-5-5 + 2MgO + 5S + ME</t>
  </si>
  <si>
    <t>E133</t>
  </si>
  <si>
    <t>Zaklady Azotowe Pulawy Spolka Akcyjna</t>
  </si>
  <si>
    <t>E210</t>
  </si>
  <si>
    <t>E428</t>
  </si>
  <si>
    <t>Dusičnan draselný NK 13-46</t>
  </si>
  <si>
    <t>E372</t>
  </si>
  <si>
    <t>FORESTINA s.r.o.</t>
  </si>
  <si>
    <t>Wilhelm Haug GmbH</t>
  </si>
  <si>
    <t>E111</t>
  </si>
  <si>
    <t>DUSLOFERT EXTRA NPK (S) 14-10-20 (+7)</t>
  </si>
  <si>
    <t>E108</t>
  </si>
  <si>
    <t>DUSLOFERT NP 20-20</t>
  </si>
  <si>
    <t>E165</t>
  </si>
  <si>
    <t>DUSLOFERT NPK 15-15-15</t>
  </si>
  <si>
    <t>E281</t>
  </si>
  <si>
    <t>Easygreen mini 12 NPK 12-12-17 + 3MgO + 10S + ME</t>
  </si>
  <si>
    <t>E282</t>
  </si>
  <si>
    <t>Easygreen mini 18</t>
  </si>
  <si>
    <t>V707</t>
  </si>
  <si>
    <t>EFFETTO</t>
  </si>
  <si>
    <t>E110</t>
  </si>
  <si>
    <t>ENSIN</t>
  </si>
  <si>
    <t>E333</t>
  </si>
  <si>
    <t>Entec Efekt</t>
  </si>
  <si>
    <t>E485</t>
  </si>
  <si>
    <t>ENTEC perfect</t>
  </si>
  <si>
    <t>E254</t>
  </si>
  <si>
    <t>Entec perfekt NPK (MgO) 14-7-17 (2)</t>
  </si>
  <si>
    <t>K+S Nitrogen GmbH</t>
  </si>
  <si>
    <t>E274</t>
  </si>
  <si>
    <t>Entec 26</t>
  </si>
  <si>
    <t>E560</t>
  </si>
  <si>
    <t>ENTEC 26</t>
  </si>
  <si>
    <t>V144</t>
  </si>
  <si>
    <t>Enzymatický aminolom 24%, pomocný rostlinný přípravek</t>
  </si>
  <si>
    <t>ADM Trading Prague s.r.o.</t>
  </si>
  <si>
    <t>Alfredo Inesta S.L.</t>
  </si>
  <si>
    <t>V537</t>
  </si>
  <si>
    <t>Epivio Energy, pomocný rostlinný přípravek</t>
  </si>
  <si>
    <t>Syngenta Czech s.r.o.</t>
  </si>
  <si>
    <t>Valagro S.p.A.</t>
  </si>
  <si>
    <t>E655</t>
  </si>
  <si>
    <t>EPSO Bortop s bórem a sírou</t>
  </si>
  <si>
    <t>K+S Czech Republic a.s.</t>
  </si>
  <si>
    <t>K+S Minerals and Agriculture GmbH</t>
  </si>
  <si>
    <t>E92</t>
  </si>
  <si>
    <t>EPSO top</t>
  </si>
  <si>
    <t>V484</t>
  </si>
  <si>
    <t>Equilibrium, pomocný rostlinný přípravek</t>
  </si>
  <si>
    <t>V639</t>
  </si>
  <si>
    <t>EUTROAMIN CALCIO</t>
  </si>
  <si>
    <t>AGM s.r.l.</t>
  </si>
  <si>
    <t>V642</t>
  </si>
  <si>
    <t>FEMIKAL 55</t>
  </si>
  <si>
    <t>E410</t>
  </si>
  <si>
    <t>FERIMIX MK NPK(S) 6-16-24 +18S</t>
  </si>
  <si>
    <t>V238</t>
  </si>
  <si>
    <t>FERTI MK - WIGOR S</t>
  </si>
  <si>
    <t>Zaklady Chemiczne "SIARKOPOL" Tarnobrzeg Sp. z o.o.</t>
  </si>
  <si>
    <t>V218</t>
  </si>
  <si>
    <t>FERTI MK S 800 SC</t>
  </si>
  <si>
    <t>E290</t>
  </si>
  <si>
    <t>FertiBOOST</t>
  </si>
  <si>
    <t>E310</t>
  </si>
  <si>
    <t>FERTIGOFOL Ultra</t>
  </si>
  <si>
    <t>E536</t>
  </si>
  <si>
    <t>FERTIGONIA L10-20-10</t>
  </si>
  <si>
    <t>E537</t>
  </si>
  <si>
    <t>FERTIGONIA L10-20-26</t>
  </si>
  <si>
    <t>E538</t>
  </si>
  <si>
    <t>FERTIGONIA L12-0-24</t>
  </si>
  <si>
    <t>E539</t>
  </si>
  <si>
    <t>FERTIGONIA L12-7-7</t>
  </si>
  <si>
    <t>E540</t>
  </si>
  <si>
    <t>FERTIGONIA L39-0-0</t>
  </si>
  <si>
    <t>E535</t>
  </si>
  <si>
    <t>FERTIGONIA L9-6-26</t>
  </si>
  <si>
    <t>V168</t>
  </si>
  <si>
    <t>Fertigrain Foliar</t>
  </si>
  <si>
    <t>V289</t>
  </si>
  <si>
    <t>Fertigrain Foliar, pomocný rostlinný přípravek</t>
  </si>
  <si>
    <t>V169</t>
  </si>
  <si>
    <t>Fertigrain Start</t>
  </si>
  <si>
    <t>V290</t>
  </si>
  <si>
    <t>Fertigrain Start, pomocný rostlinný přípravek</t>
  </si>
  <si>
    <t>E484</t>
  </si>
  <si>
    <t>FERTISTAR</t>
  </si>
  <si>
    <t>E612</t>
  </si>
  <si>
    <t>FertiSTART 31NP</t>
  </si>
  <si>
    <t>ELIXIR ZORKA-MINERALNA ĐUBRIVA DOO ŠABAC</t>
  </si>
  <si>
    <t>E587</t>
  </si>
  <si>
    <t>FertiSTART 36 NP</t>
  </si>
  <si>
    <t>E672</t>
  </si>
  <si>
    <t>FertiSTART 38 NPK</t>
  </si>
  <si>
    <t>E586</t>
  </si>
  <si>
    <t>FertiSTART 42 NPK</t>
  </si>
  <si>
    <t>E585</t>
  </si>
  <si>
    <t>FertiSTART 48 NPK</t>
  </si>
  <si>
    <t>E584</t>
  </si>
  <si>
    <t>FertiSTART 50 NP</t>
  </si>
  <si>
    <t>E641</t>
  </si>
  <si>
    <t>FertiTOP 44 NPS</t>
  </si>
  <si>
    <t>E583</t>
  </si>
  <si>
    <t>FertiTOP 44 NS</t>
  </si>
  <si>
    <t>V703</t>
  </si>
  <si>
    <t>FERTWAY</t>
  </si>
  <si>
    <t>E262</t>
  </si>
  <si>
    <t>Fetrilon 13</t>
  </si>
  <si>
    <t>V236</t>
  </si>
  <si>
    <t>Fitomare, pomocný rostlinný přípravek</t>
  </si>
  <si>
    <t>E312</t>
  </si>
  <si>
    <t>FIXA Mg</t>
  </si>
  <si>
    <t>E313</t>
  </si>
  <si>
    <t>FIXA Mn</t>
  </si>
  <si>
    <t>E314</t>
  </si>
  <si>
    <t>FIXA Zn</t>
  </si>
  <si>
    <t>V196</t>
  </si>
  <si>
    <t>Flora Vital - Agro, pomocný rostlinný přípravek</t>
  </si>
  <si>
    <t>Biofond s.r.o.</t>
  </si>
  <si>
    <t>Greenland Technologia EM Sp.z.o.o</t>
  </si>
  <si>
    <t>E263</t>
  </si>
  <si>
    <t>Floranid NK 14-19 (+MgO)</t>
  </si>
  <si>
    <t>E265</t>
  </si>
  <si>
    <t>Floranid Permanent NPK 15-9-15 (+2MgO)</t>
  </si>
  <si>
    <t>V443</t>
  </si>
  <si>
    <t>FloraSelf EM list, pomocný rostlinný přípravek</t>
  </si>
  <si>
    <t>Kwizda Agro GmbH</t>
  </si>
  <si>
    <t>Multikraft Produktions und HandelsgmbH</t>
  </si>
  <si>
    <t>V441</t>
  </si>
  <si>
    <t>FloraSelf EM Mikro Basis, pomocný rostlinný přípravek</t>
  </si>
  <si>
    <t>V444</t>
  </si>
  <si>
    <t>FloraSelf EM půda, pomocný rostlinný přípravek</t>
  </si>
  <si>
    <t>V235</t>
  </si>
  <si>
    <t>Florone, pomocný  rostlinný přípravek</t>
  </si>
  <si>
    <t>V692</t>
  </si>
  <si>
    <t>FoliaStim B Mo Liquid</t>
  </si>
  <si>
    <t>Van Iperen International B.V.</t>
  </si>
  <si>
    <t>V693</t>
  </si>
  <si>
    <t>FoliaStim Mn Zn Liquid</t>
  </si>
  <si>
    <t>V735</t>
  </si>
  <si>
    <t>FOLISEC L</t>
  </si>
  <si>
    <t>PIRECO PRODUCTIE B.V.</t>
  </si>
  <si>
    <t>E398</t>
  </si>
  <si>
    <t>Folit Bór 150 SL</t>
  </si>
  <si>
    <t>CHEMAP AGRO s.r.o.</t>
  </si>
  <si>
    <t>Intermag Sp. z o.o.</t>
  </si>
  <si>
    <t>E394</t>
  </si>
  <si>
    <t>Folit Ca 260 SL</t>
  </si>
  <si>
    <t>E397</t>
  </si>
  <si>
    <t>Folit K 400 SL</t>
  </si>
  <si>
    <t>E395</t>
  </si>
  <si>
    <t>Folit P 500 SL</t>
  </si>
  <si>
    <t>E396</t>
  </si>
  <si>
    <t>Folit ThioSulf 760 SL</t>
  </si>
  <si>
    <t>E476</t>
  </si>
  <si>
    <t>FORTE alfa</t>
  </si>
  <si>
    <t>E474</t>
  </si>
  <si>
    <t>FORTE beta</t>
  </si>
  <si>
    <t>E475</t>
  </si>
  <si>
    <t>FORTE gama</t>
  </si>
  <si>
    <t>E701</t>
  </si>
  <si>
    <t>FORTEFEED 10-47-10 + TE</t>
  </si>
  <si>
    <t>Auxieffect s.r.o.</t>
  </si>
  <si>
    <t>V551</t>
  </si>
  <si>
    <t>FOSFIX, pomocná půdní látka</t>
  </si>
  <si>
    <t>E169</t>
  </si>
  <si>
    <t>Fosforečnan draselný PK 48-30</t>
  </si>
  <si>
    <t>BALTIC CHEMICAL GROUP</t>
  </si>
  <si>
    <t>O1394</t>
  </si>
  <si>
    <t>Fugát - organické hnojivo z BPS</t>
  </si>
  <si>
    <t>BS Slatina s.r.o.</t>
  </si>
  <si>
    <t>V247</t>
  </si>
  <si>
    <t>Fulet, organominerální hnojivo NPK (+MgO) 3-6-12 (+4)</t>
  </si>
  <si>
    <t>E287</t>
  </si>
  <si>
    <t>Gardenix PK 10-10</t>
  </si>
  <si>
    <t>Šimon Břeský</t>
  </si>
  <si>
    <t>E382</t>
  </si>
  <si>
    <t>GENERATE</t>
  </si>
  <si>
    <t>E588</t>
  </si>
  <si>
    <t>GLUCONEX Cu</t>
  </si>
  <si>
    <t>V100</t>
  </si>
  <si>
    <t>GLUCORAPID.N L2F</t>
  </si>
  <si>
    <t>ARGO HANÁ, a.s.</t>
  </si>
  <si>
    <t>V62</t>
  </si>
  <si>
    <t>Gramoflor - profi - zahradnický substrát s jílem</t>
  </si>
  <si>
    <t>Gramoflor GmbH &amp; Co. KG</t>
  </si>
  <si>
    <t>V64</t>
  </si>
  <si>
    <t>Gramoflor květinový substrát s jílem</t>
  </si>
  <si>
    <t>V80</t>
  </si>
  <si>
    <t>Gramoflor profi - substrát</t>
  </si>
  <si>
    <t>V83</t>
  </si>
  <si>
    <t>Gramoflor profi-substrát</t>
  </si>
  <si>
    <t>V211</t>
  </si>
  <si>
    <t>Gramoflor rašelina</t>
  </si>
  <si>
    <t>V61</t>
  </si>
  <si>
    <t>Gramoflor substrát pro kaktusy</t>
  </si>
  <si>
    <t>V81</t>
  </si>
  <si>
    <t>Gramoflor substrát pro okrasné dřeviny</t>
  </si>
  <si>
    <t>V60</t>
  </si>
  <si>
    <t>Gramoflor substrát pro orchideje s piniovou kůrou</t>
  </si>
  <si>
    <t>V59</t>
  </si>
  <si>
    <t>Gramoflor substrát pro rododendrony a azalky</t>
  </si>
  <si>
    <t>V58</t>
  </si>
  <si>
    <t>Gramoflor substrát pro výsev a řízkování s perlitem</t>
  </si>
  <si>
    <t>V63</t>
  </si>
  <si>
    <t>Gramoflor substrát s jílem pro Pelargonie a balkonové květiny</t>
  </si>
  <si>
    <t>V468</t>
  </si>
  <si>
    <t>GRANULOVANÉ ORGANICKÉ HNOJIVO</t>
  </si>
  <si>
    <t>Berry servis, s.r.o.</t>
  </si>
  <si>
    <t>DOFCO International BV</t>
  </si>
  <si>
    <t>E517</t>
  </si>
  <si>
    <t>Granulované vápno FERTI MK</t>
  </si>
  <si>
    <t>Kredowe Zaklady w Kornicy</t>
  </si>
  <si>
    <t>E104</t>
  </si>
  <si>
    <t>GSH NP (S, CaO) 15-5 (+20,+8)</t>
  </si>
  <si>
    <t>Lovochemie, a.s.</t>
  </si>
  <si>
    <t>E106</t>
  </si>
  <si>
    <t>GSH NPK (S) 11-7-7 (+15)</t>
  </si>
  <si>
    <t>E105</t>
  </si>
  <si>
    <t>GSH NPK (S) 9-14-14 (+10)</t>
  </si>
  <si>
    <t>E101</t>
  </si>
  <si>
    <t>GSH NPK(S) 10-10-10(+13)</t>
  </si>
  <si>
    <t>V243</t>
  </si>
  <si>
    <t>Guanito, organické hnojivo NPK 6-15-2</t>
  </si>
  <si>
    <t>E336</t>
  </si>
  <si>
    <t>HAKAPHOS Basis</t>
  </si>
  <si>
    <t>E338</t>
  </si>
  <si>
    <t>HAKAPHOS Blau</t>
  </si>
  <si>
    <t>E335</t>
  </si>
  <si>
    <t>HAKAPHOS Grun</t>
  </si>
  <si>
    <t>E337</t>
  </si>
  <si>
    <t>HAKAPHOS Rot</t>
  </si>
  <si>
    <t>V128</t>
  </si>
  <si>
    <t>Heaven, pomocný rostlinný přípravek</t>
  </si>
  <si>
    <t>V736</t>
  </si>
  <si>
    <t>HERFOMYC L</t>
  </si>
  <si>
    <t>V737</t>
  </si>
  <si>
    <t>HERFOSEC L</t>
  </si>
  <si>
    <t>E34</t>
  </si>
  <si>
    <t>HNOJIVO NPK (+MgO,+S) 12/12/17 (+2,+5) s bórem a zinkem</t>
  </si>
  <si>
    <t>AROS-osiva s.r.o.</t>
  </si>
  <si>
    <t>E35</t>
  </si>
  <si>
    <t>HNOJIVO NPK (+MgO,+S) 20/8/8 (+3,+4)</t>
  </si>
  <si>
    <t>E376</t>
  </si>
  <si>
    <t>Hnojivo NPK(S) 15-15-15+(11)</t>
  </si>
  <si>
    <t>E426</t>
  </si>
  <si>
    <t>Hnojivo NPK(S) 15-15-15+(12)</t>
  </si>
  <si>
    <t>V376</t>
  </si>
  <si>
    <t>HOMEOGARDEN-ORGANICKÝ SUBSTRÁT 10 l</t>
  </si>
  <si>
    <t>BENHOME s.r.o.</t>
  </si>
  <si>
    <t>HomeOgarden d.o.o.</t>
  </si>
  <si>
    <t>V375</t>
  </si>
  <si>
    <t>HOMEOGARDEN-ORGANICKÝ SUBSTRÁT 50 l PLUS</t>
  </si>
  <si>
    <t>E452</t>
  </si>
  <si>
    <t>Honeyponic No.1</t>
  </si>
  <si>
    <t>Asahi Chemical Europe s.r.o.</t>
  </si>
  <si>
    <t>OAT Agrio Co., Ltd</t>
  </si>
  <si>
    <t>E202</t>
  </si>
  <si>
    <t>Hořčík 140</t>
  </si>
  <si>
    <t>V366</t>
  </si>
  <si>
    <t>HUMICAT - 15, pomocný rostlinný přípravek</t>
  </si>
  <si>
    <t>V131</t>
  </si>
  <si>
    <t>Humifirst</t>
  </si>
  <si>
    <t>TRADE CORPORATION INTERNATIONAL, S.A. Unipersonal</t>
  </si>
  <si>
    <t>V130</t>
  </si>
  <si>
    <t>Humifirst WG</t>
  </si>
  <si>
    <t>V355</t>
  </si>
  <si>
    <t>HUNTER SW, pomocný rostlinný přípravek</t>
  </si>
  <si>
    <t>V485</t>
  </si>
  <si>
    <t>Inicium, pomocný rostlinný přípravek</t>
  </si>
  <si>
    <t>V517</t>
  </si>
  <si>
    <t>ISIDE</t>
  </si>
  <si>
    <t>V518</t>
  </si>
  <si>
    <t>ITALPOLLINA 12-5-15 SK</t>
  </si>
  <si>
    <t>E656</t>
  </si>
  <si>
    <t>Jemně mletý dolomit</t>
  </si>
  <si>
    <t>Jiří Lněnička</t>
  </si>
  <si>
    <t>E639</t>
  </si>
  <si>
    <t>Jurak Premium</t>
  </si>
  <si>
    <t>Kopalnia Jurajska Sp. z o.o.</t>
  </si>
  <si>
    <t>E231</t>
  </si>
  <si>
    <t>K 3, NPK 4,3-14,4-3,8</t>
  </si>
  <si>
    <t>E455</t>
  </si>
  <si>
    <t>Kalcifert N (CaO) 7(43), s nízký obsahem chlóru</t>
  </si>
  <si>
    <t>IKR Agrár Kft.</t>
  </si>
  <si>
    <t>V216</t>
  </si>
  <si>
    <t>Kelik K-Si</t>
  </si>
  <si>
    <t>V215</t>
  </si>
  <si>
    <t>Kelik.K</t>
  </si>
  <si>
    <t>E235</t>
  </si>
  <si>
    <t>KELKAT - Fe</t>
  </si>
  <si>
    <t>V745</t>
  </si>
  <si>
    <t>KELPAK 24201</t>
  </si>
  <si>
    <t>PETRA spol. s r.o.</t>
  </si>
  <si>
    <t>KELP PRODUCTS INTERNATIONAL (PTY) LTD</t>
  </si>
  <si>
    <t>E94</t>
  </si>
  <si>
    <t>Kieserit granulovaný</t>
  </si>
  <si>
    <t>E95</t>
  </si>
  <si>
    <t>Kieserit práškový</t>
  </si>
  <si>
    <t>E405</t>
  </si>
  <si>
    <t>KlinoGrow, vápenaté hnojivo</t>
  </si>
  <si>
    <t>VENTURA - VENKOV s.r.o.</t>
  </si>
  <si>
    <t>ZEOCEM a.s.</t>
  </si>
  <si>
    <t>E168</t>
  </si>
  <si>
    <t>Kombinované hnojivo NP (S, Zn, Cu) 24-14 (+4 +0,1+0,05)</t>
  </si>
  <si>
    <t>E166</t>
  </si>
  <si>
    <t>Kombinované hnojivo NPK 8-20-30</t>
  </si>
  <si>
    <t>Keytrade Polska Sp. z o.o.</t>
  </si>
  <si>
    <t>V222</t>
  </si>
  <si>
    <t>Kompost Tommi</t>
  </si>
  <si>
    <t>STEEN QOS s.r.o.</t>
  </si>
  <si>
    <t>Vogteier Erdenwerk GmbH</t>
  </si>
  <si>
    <t>E98</t>
  </si>
  <si>
    <t>Korn-Kali</t>
  </si>
  <si>
    <t>V571</t>
  </si>
  <si>
    <t>Kravský hnůj, peletovaný</t>
  </si>
  <si>
    <t>terrasan CZ s.r.o.</t>
  </si>
  <si>
    <t>terrasan GmbH</t>
  </si>
  <si>
    <t>E24</t>
  </si>
  <si>
    <t>KRISTA MgS</t>
  </si>
  <si>
    <t>YARA Agri Czech Republic, s.r.o.</t>
  </si>
  <si>
    <t>Zaklady Chemiczne Zlotniky SA</t>
  </si>
  <si>
    <t>E359</t>
  </si>
  <si>
    <t>KRISTALON TM Special 18 18 18 +3 MgO 2S s mikroprvky</t>
  </si>
  <si>
    <t>Yara Vlaardingen B.V.</t>
  </si>
  <si>
    <t>E625</t>
  </si>
  <si>
    <t>KUPROSAL 25</t>
  </si>
  <si>
    <t>Synthos Agro Sp.z o.o.</t>
  </si>
  <si>
    <t>E626</t>
  </si>
  <si>
    <t>KUPROSAL 50</t>
  </si>
  <si>
    <t>E570</t>
  </si>
  <si>
    <t>LAD 27</t>
  </si>
  <si>
    <t>V296</t>
  </si>
  <si>
    <t>LalVigne AROMA, pomocný rostlinný přípravek</t>
  </si>
  <si>
    <t>LIPERA s.r.o.</t>
  </si>
  <si>
    <t>Lallemand Denmark A/S</t>
  </si>
  <si>
    <t>V295</t>
  </si>
  <si>
    <t>LalVigne MATURE, pomocný rostlinný přípravek</t>
  </si>
  <si>
    <t>E90</t>
  </si>
  <si>
    <t>Ledek amonný (Canwil S)</t>
  </si>
  <si>
    <t>Anwil S A</t>
  </si>
  <si>
    <t>E592</t>
  </si>
  <si>
    <t>Ledek amonný s dolomitem</t>
  </si>
  <si>
    <t>JBPV s.r.o.</t>
  </si>
  <si>
    <t>Uralchem</t>
  </si>
  <si>
    <t>E209</t>
  </si>
  <si>
    <t>E89</t>
  </si>
  <si>
    <t>E103</t>
  </si>
  <si>
    <t>Nitrogenmuvek Rt. Mutrágyagyár vá.</t>
  </si>
  <si>
    <t>E39</t>
  </si>
  <si>
    <t>LEDEK AMONNÝ S DOLOMITEM</t>
  </si>
  <si>
    <t>E88</t>
  </si>
  <si>
    <t>Ledek amonný s dolomitem (Canwil s hořčíkem)</t>
  </si>
  <si>
    <t>E546</t>
  </si>
  <si>
    <t>Ledek amonný s vápencem</t>
  </si>
  <si>
    <t>Borealis Agrolinz Melamine GmbH</t>
  </si>
  <si>
    <t>E91</t>
  </si>
  <si>
    <t>Ledek amonný se síranem vápenatým (LAS)</t>
  </si>
  <si>
    <t>Zaklady azotove "Kedzierzyn" S.A.</t>
  </si>
  <si>
    <t>E430</t>
  </si>
  <si>
    <t>Ledek vápenatý 17 %</t>
  </si>
  <si>
    <t>E425</t>
  </si>
  <si>
    <t>LIFIO Boron</t>
  </si>
  <si>
    <t>E473</t>
  </si>
  <si>
    <t>LIFIO CuS</t>
  </si>
  <si>
    <t>E469</t>
  </si>
  <si>
    <t>LIFIO Micro</t>
  </si>
  <si>
    <t>E521</t>
  </si>
  <si>
    <t>LIFIO Micro Plus</t>
  </si>
  <si>
    <t>E610</t>
  </si>
  <si>
    <t>LIFIO Nutri pH</t>
  </si>
  <si>
    <t>E456</t>
  </si>
  <si>
    <t>LIFIO Zinc</t>
  </si>
  <si>
    <t>V119</t>
  </si>
  <si>
    <t>Light Mix,substrát pro výsev a výsadbu</t>
  </si>
  <si>
    <t>V524</t>
  </si>
  <si>
    <t>Likvidátor travní plsti</t>
  </si>
  <si>
    <t>AGRO CS a.s.</t>
  </si>
  <si>
    <t>E414</t>
  </si>
  <si>
    <t>Lister Co 50 SL</t>
  </si>
  <si>
    <t>ARKOP Sp. z o.o.</t>
  </si>
  <si>
    <t>E402</t>
  </si>
  <si>
    <t>Lister Cu 80 SL</t>
  </si>
  <si>
    <t>E404</t>
  </si>
  <si>
    <t>Lister Fe Plus 80 SL</t>
  </si>
  <si>
    <t>E403</t>
  </si>
  <si>
    <t>Lister komplex obiloviny SL</t>
  </si>
  <si>
    <t>E407</t>
  </si>
  <si>
    <t>Lister komplex olejniny SL</t>
  </si>
  <si>
    <t>E408</t>
  </si>
  <si>
    <t>Lister Mn 80 SL</t>
  </si>
  <si>
    <t>E401</t>
  </si>
  <si>
    <t>Lister Zn 80 SL</t>
  </si>
  <si>
    <t>V145</t>
  </si>
  <si>
    <t>Lombrico K, pomocný rostlinný přípravek</t>
  </si>
  <si>
    <t>E82</t>
  </si>
  <si>
    <t>Lovodam 28</t>
  </si>
  <si>
    <t>E83</t>
  </si>
  <si>
    <t>Lovodam 30</t>
  </si>
  <si>
    <t>E115</t>
  </si>
  <si>
    <t>Lovodasa 25+12S</t>
  </si>
  <si>
    <t>E116</t>
  </si>
  <si>
    <t>Lovodasa 26+13S</t>
  </si>
  <si>
    <t>E78</t>
  </si>
  <si>
    <t>Lovofert LAD 27</t>
  </si>
  <si>
    <t>E240</t>
  </si>
  <si>
    <t>AGROPA s.r.o.</t>
  </si>
  <si>
    <t>E79</t>
  </si>
  <si>
    <t>Lovofert LAS 24+2MgO+3S</t>
  </si>
  <si>
    <t>E80</t>
  </si>
  <si>
    <t>Lovofert LAS 24+6S</t>
  </si>
  <si>
    <t>E81</t>
  </si>
  <si>
    <t>Lovofert LAV 27</t>
  </si>
  <si>
    <t>E118</t>
  </si>
  <si>
    <t>LOVOFERT LV 15</t>
  </si>
  <si>
    <t>E117</t>
  </si>
  <si>
    <t>Lovofert LV 27</t>
  </si>
  <si>
    <t>E102</t>
  </si>
  <si>
    <t>E239</t>
  </si>
  <si>
    <t>Lovofert NPK 15-15-15</t>
  </si>
  <si>
    <t>E77</t>
  </si>
  <si>
    <t>E526</t>
  </si>
  <si>
    <t>LOVOGRAN</t>
  </si>
  <si>
    <t>V626</t>
  </si>
  <si>
    <t>LOW pH 3A</t>
  </si>
  <si>
    <t>Marián Krajíček</t>
  </si>
  <si>
    <t>ADIEGO HERMANOS S.A.</t>
  </si>
  <si>
    <t>E325</t>
  </si>
  <si>
    <t>Lubofoska 4-12-12</t>
  </si>
  <si>
    <t>LUVENA S.A.</t>
  </si>
  <si>
    <t>E112</t>
  </si>
  <si>
    <t>MAGNISUL</t>
  </si>
  <si>
    <t>E384</t>
  </si>
  <si>
    <t>MAGNITRA</t>
  </si>
  <si>
    <t>E491</t>
  </si>
  <si>
    <t>MagSul granulovaný</t>
  </si>
  <si>
    <t>TopFert s.r.o.</t>
  </si>
  <si>
    <t>FOSFAN S.A.</t>
  </si>
  <si>
    <t>E650</t>
  </si>
  <si>
    <t>MANGAN-LSA</t>
  </si>
  <si>
    <t>E559</t>
  </si>
  <si>
    <t>MAXCALC</t>
  </si>
  <si>
    <t>Petr Ulčák</t>
  </si>
  <si>
    <t>Nautile Polska Robert Kwiatkowski</t>
  </si>
  <si>
    <t>V21</t>
  </si>
  <si>
    <t>MEERKALK</t>
  </si>
  <si>
    <t>Vereinigte Kreidewerke Dammann KG</t>
  </si>
  <si>
    <t>E36</t>
  </si>
  <si>
    <t>Megamix Univerzál</t>
  </si>
  <si>
    <t>Euroagrochemicals s.r.o.</t>
  </si>
  <si>
    <t>E669</t>
  </si>
  <si>
    <t>MG-LSA</t>
  </si>
  <si>
    <t>V294</t>
  </si>
  <si>
    <t>MICOSEEDS PLUS, pomocný rostlinný přípravek</t>
  </si>
  <si>
    <t>AGGIE GROUP  s.r.o.</t>
  </si>
  <si>
    <t>SACOM S.p.a</t>
  </si>
  <si>
    <t>V181</t>
  </si>
  <si>
    <t>Microbase G1</t>
  </si>
  <si>
    <t>V557</t>
  </si>
  <si>
    <t>Microcat  FLIC, Pomocný rostlinný přípravek</t>
  </si>
  <si>
    <t>V234</t>
  </si>
  <si>
    <t>Microcat B-Mo, pomocný rostlinný přípravek</t>
  </si>
  <si>
    <t>V233</t>
  </si>
  <si>
    <t>Microcat Ca-B, pomocný rostlinný přípravek</t>
  </si>
  <si>
    <t>V651</t>
  </si>
  <si>
    <t>Microcat Zn - B</t>
  </si>
  <si>
    <t>V232</t>
  </si>
  <si>
    <t>Microcat Zn-Mn, pomocný rostlinný  přípravek</t>
  </si>
  <si>
    <t>V182</t>
  </si>
  <si>
    <t>Microgreen G6</t>
  </si>
  <si>
    <t>E176</t>
  </si>
  <si>
    <t>MicroRich</t>
  </si>
  <si>
    <t>E316</t>
  </si>
  <si>
    <t>MICROSTAR C2</t>
  </si>
  <si>
    <t>E317</t>
  </si>
  <si>
    <t>MICROSTAR PMX</t>
  </si>
  <si>
    <t>E627</t>
  </si>
  <si>
    <t>MICROSTAR PMX-NG</t>
  </si>
  <si>
    <t>E318</t>
  </si>
  <si>
    <t>MICROSTAR PZ</t>
  </si>
  <si>
    <t>E628</t>
  </si>
  <si>
    <t>MICROSTAR PZ NG</t>
  </si>
  <si>
    <t>V532</t>
  </si>
  <si>
    <t>MICROTHIOL</t>
  </si>
  <si>
    <t>UPL Holdings Coöperatief U.A.</t>
  </si>
  <si>
    <t>UPL Europe Ltd.</t>
  </si>
  <si>
    <t>V710</t>
  </si>
  <si>
    <t>MIRATO</t>
  </si>
  <si>
    <t>E547</t>
  </si>
  <si>
    <t>Mleté vápno, vápenaté hnojivo - prémiová kvalita, tříděné</t>
  </si>
  <si>
    <t>Vápenka Čertovy schody a.s.</t>
  </si>
  <si>
    <t>E472</t>
  </si>
  <si>
    <t>Močovina</t>
  </si>
  <si>
    <t>UAB "Belor"</t>
  </si>
  <si>
    <t>E75</t>
  </si>
  <si>
    <t>E74</t>
  </si>
  <si>
    <t>E87</t>
  </si>
  <si>
    <t>E377</t>
  </si>
  <si>
    <t>Margunas, UAB</t>
  </si>
  <si>
    <t>E213</t>
  </si>
  <si>
    <t>E424</t>
  </si>
  <si>
    <t>E480</t>
  </si>
  <si>
    <t>AB Achema</t>
  </si>
  <si>
    <t>E76</t>
  </si>
  <si>
    <t>E342</t>
  </si>
  <si>
    <t>E40</t>
  </si>
  <si>
    <t>MOČOVINA</t>
  </si>
  <si>
    <t>E276</t>
  </si>
  <si>
    <t>Močovina prilovaná</t>
  </si>
  <si>
    <t>Osadkowski SA</t>
  </si>
  <si>
    <t>E700</t>
  </si>
  <si>
    <t>Močovina stabilizovaná STABUR (R)</t>
  </si>
  <si>
    <t>E544</t>
  </si>
  <si>
    <t>Močovina 46 % N</t>
  </si>
  <si>
    <t>Agrotech Mělník s.r.o.</t>
  </si>
  <si>
    <t>JSC "Grodno Azot"</t>
  </si>
  <si>
    <t>E481</t>
  </si>
  <si>
    <t>Močovina 46 % N granulovaná</t>
  </si>
  <si>
    <t>E412</t>
  </si>
  <si>
    <t>Močovina 46 % N graulovaná</t>
  </si>
  <si>
    <t>Doschem Sp. z o.o.</t>
  </si>
  <si>
    <t>E415</t>
  </si>
  <si>
    <t>Močovina 46 % N prilovaná</t>
  </si>
  <si>
    <t>E442</t>
  </si>
  <si>
    <t>BELOR-EUROFERT GMBH</t>
  </si>
  <si>
    <t>E251</t>
  </si>
  <si>
    <t>Močovina 46% N granulovaná</t>
  </si>
  <si>
    <t>E244</t>
  </si>
  <si>
    <t>Močovina 46 N granulovaná</t>
  </si>
  <si>
    <t>OAO Mineralnye Udobrenija</t>
  </si>
  <si>
    <t>E252</t>
  </si>
  <si>
    <t>Močovina 46% N prilovaná</t>
  </si>
  <si>
    <t>E437</t>
  </si>
  <si>
    <t>E478</t>
  </si>
  <si>
    <t>E482</t>
  </si>
  <si>
    <t>E477</t>
  </si>
  <si>
    <t>Močovina 46,2 % N granulovaná</t>
  </si>
  <si>
    <t>E465</t>
  </si>
  <si>
    <t>Močovina 46,2% N</t>
  </si>
  <si>
    <t>Linas Agro AB</t>
  </si>
  <si>
    <t>E362</t>
  </si>
  <si>
    <t>Močovina 46,2 N granulovaná</t>
  </si>
  <si>
    <t>E330</t>
  </si>
  <si>
    <t>Močovina 46,2 N prilovaná</t>
  </si>
  <si>
    <t>E466</t>
  </si>
  <si>
    <t>Močovina 46,5% N</t>
  </si>
  <si>
    <t>RWA Raiffeisen Ware Austria AG</t>
  </si>
  <si>
    <t>E212</t>
  </si>
  <si>
    <t>Močovinový roztok 40%</t>
  </si>
  <si>
    <t>V700</t>
  </si>
  <si>
    <t>MOLLIRE</t>
  </si>
  <si>
    <t>E513</t>
  </si>
  <si>
    <t>TriM Plus s.r.o.</t>
  </si>
  <si>
    <t>Ekoplon sp. z o.o.sp.k.</t>
  </si>
  <si>
    <t>E514</t>
  </si>
  <si>
    <t>Mono Mangan</t>
  </si>
  <si>
    <t>E378</t>
  </si>
  <si>
    <t>Mr1</t>
  </si>
  <si>
    <t>INDUSTRIAL SYSTEMS s.r.o.</t>
  </si>
  <si>
    <t>Agrotechniek Metrop</t>
  </si>
  <si>
    <t>V738</t>
  </si>
  <si>
    <t>MUCOTER L</t>
  </si>
  <si>
    <t>V359</t>
  </si>
  <si>
    <t>Multoleo, pomocný rostlinný přípravek</t>
  </si>
  <si>
    <t>UPL Czech s.r.o.</t>
  </si>
  <si>
    <t>Laboratoires GOËMAR S.A.S</t>
  </si>
  <si>
    <t>V545</t>
  </si>
  <si>
    <t>Myco Sport Proto Plus</t>
  </si>
  <si>
    <t>Florissa Handels- und Produktions-GmbH</t>
  </si>
  <si>
    <t>V608</t>
  </si>
  <si>
    <t>MycoApply EndoMaxx</t>
  </si>
  <si>
    <t>Sumi Agro Czech s.r.o.</t>
  </si>
  <si>
    <t>Sumitomo Chemical Agro Europe S.A.S.</t>
  </si>
  <si>
    <t>V133</t>
  </si>
  <si>
    <t>MYCO´SOL C 12/0/6 SK</t>
  </si>
  <si>
    <t>FCA FERTILISANTS</t>
  </si>
  <si>
    <t>V134</t>
  </si>
  <si>
    <t>MYCO´SOL T 12/0/6 SK</t>
  </si>
  <si>
    <t>V622</t>
  </si>
  <si>
    <t>MycoUp</t>
  </si>
  <si>
    <t>V270</t>
  </si>
  <si>
    <t>Myr draslík, pomocný rostlinný přípravek</t>
  </si>
  <si>
    <t>V269</t>
  </si>
  <si>
    <t>Myr dusík, pomcný rostlinný přípravek</t>
  </si>
  <si>
    <t>V250</t>
  </si>
  <si>
    <t>Myr Magnesium (Myr Hořčík), pomocný rostlinný přípravek</t>
  </si>
  <si>
    <t>V286</t>
  </si>
  <si>
    <t>Nagro, pomocný rostlinný přípravek</t>
  </si>
  <si>
    <t>NAGRO EVROPA s.r.o.</t>
  </si>
  <si>
    <t>NPO BIOPLANT S.R.O.</t>
  </si>
  <si>
    <t>V10</t>
  </si>
  <si>
    <t>Nano - Gro</t>
  </si>
  <si>
    <t>OSEVA EXIMPO PRAHA, s.r.o.</t>
  </si>
  <si>
    <t>Agro Nanotechnology Corporation</t>
  </si>
  <si>
    <t>V84</t>
  </si>
  <si>
    <t>Naturahum květinový substrát</t>
  </si>
  <si>
    <t>Gramoflor GmbH + CO. KG.</t>
  </si>
  <si>
    <t>V82</t>
  </si>
  <si>
    <t>Naturahum zahradnická rašelina</t>
  </si>
  <si>
    <t>V739</t>
  </si>
  <si>
    <t>NEMATER L</t>
  </si>
  <si>
    <t>V583</t>
  </si>
  <si>
    <t>N-ERGY START</t>
  </si>
  <si>
    <t>AGRO-NUTRITION SAS.</t>
  </si>
  <si>
    <t>V582</t>
  </si>
  <si>
    <t>N-ERGY TONUS</t>
  </si>
  <si>
    <t>V16</t>
  </si>
  <si>
    <t>NITRO - FIX</t>
  </si>
  <si>
    <t>EKONBIO s.r.o.</t>
  </si>
  <si>
    <t>E266</t>
  </si>
  <si>
    <t>Nitrophoska perfekt NPK 15-5-20 + 2MgO</t>
  </si>
  <si>
    <t>E279</t>
  </si>
  <si>
    <t>Nitrophoska Spezial NPK 12-12-17 + 2MgO</t>
  </si>
  <si>
    <t>E280</t>
  </si>
  <si>
    <t>Nitrophoska Suprem NPK 20-5-10 + 3MgO + 5S</t>
  </si>
  <si>
    <t>E145</t>
  </si>
  <si>
    <t>NitroTOP</t>
  </si>
  <si>
    <t>V146</t>
  </si>
  <si>
    <t>Nobrico Star</t>
  </si>
  <si>
    <t>V212</t>
  </si>
  <si>
    <t>Nobrico Star TS, pomocný rostlinný přípravek</t>
  </si>
  <si>
    <t>V57</t>
  </si>
  <si>
    <t>Nourivit</t>
  </si>
  <si>
    <t>Nourivit GmbH</t>
  </si>
  <si>
    <t>V687</t>
  </si>
  <si>
    <t>NOURIVIT Ca liquid</t>
  </si>
  <si>
    <t>AGROFRUKT, družstvo</t>
  </si>
  <si>
    <t>V688</t>
  </si>
  <si>
    <t>NOURIVIT FORTE</t>
  </si>
  <si>
    <t>V461</t>
  </si>
  <si>
    <t>Nourivit Plus, pomocný rostlinný přípravek</t>
  </si>
  <si>
    <t>E286</t>
  </si>
  <si>
    <t>NovaTec classic NPK 12-8-16 + 3MgO + 6S +  ME</t>
  </si>
  <si>
    <t>E285</t>
  </si>
  <si>
    <t>NovaTec N-Max NPK 24-5-5 + 2MgO + 5S + ME</t>
  </si>
  <si>
    <t>E41</t>
  </si>
  <si>
    <t>NP SEDIMENT 4-14</t>
  </si>
  <si>
    <t>E46</t>
  </si>
  <si>
    <t>NP 8-24 suspenzní hnojivo</t>
  </si>
  <si>
    <t>E227</t>
  </si>
  <si>
    <t>NPK (MgO, SO3) 15-15-15 (2,9) Hunfert</t>
  </si>
  <si>
    <t>E326</t>
  </si>
  <si>
    <t>NPK (S) 8-20-30 (3) se zinkem</t>
  </si>
  <si>
    <t>TORTRANS Sp. z o.o.</t>
  </si>
  <si>
    <t>E375</t>
  </si>
  <si>
    <t>NPK (S) 8-20-30-(5)</t>
  </si>
  <si>
    <t>OAO PhosAgro Čerepovec</t>
  </si>
  <si>
    <t>E661</t>
  </si>
  <si>
    <t>NPK (S) 9-22-29 (2)</t>
  </si>
  <si>
    <t>E369</t>
  </si>
  <si>
    <t>NPK (SO3) 15-15-15 + (20)</t>
  </si>
  <si>
    <t>Zaklady Chemiczne POLICE S.A.</t>
  </si>
  <si>
    <t>E468</t>
  </si>
  <si>
    <t>NPK 10-26-26</t>
  </si>
  <si>
    <t>E383</t>
  </si>
  <si>
    <t>E44</t>
  </si>
  <si>
    <t>E508</t>
  </si>
  <si>
    <t>NPK 6-18-34 + 2 S</t>
  </si>
  <si>
    <t>S-Profit Opava s.r.o.</t>
  </si>
  <si>
    <t>UAB Scandagra</t>
  </si>
  <si>
    <t>E463</t>
  </si>
  <si>
    <t>NPK 7-12-32</t>
  </si>
  <si>
    <t>E350</t>
  </si>
  <si>
    <t>NPK 9-25-25</t>
  </si>
  <si>
    <t>Phosint Trading Limited</t>
  </si>
  <si>
    <t>E225</t>
  </si>
  <si>
    <t>P.W. lechpol sp. z o.o. Szubin</t>
  </si>
  <si>
    <t>E303</t>
  </si>
  <si>
    <t>E288</t>
  </si>
  <si>
    <t>E228</t>
  </si>
  <si>
    <t>E27</t>
  </si>
  <si>
    <t>NPK 9,5-25-25</t>
  </si>
  <si>
    <t>Polish Agriculture Development Corporation Spólka z o.o</t>
  </si>
  <si>
    <t>E400</t>
  </si>
  <si>
    <t>NPK(MgO) 8-24-24+(2)</t>
  </si>
  <si>
    <t>E248</t>
  </si>
  <si>
    <t>NPK(MgO,SO3) 5-16-24(4,7)</t>
  </si>
  <si>
    <t>AZOTY TARNÓW</t>
  </si>
  <si>
    <t>E470</t>
  </si>
  <si>
    <t>NPK(S) 15-15-15 + (11)</t>
  </si>
  <si>
    <t>E527</t>
  </si>
  <si>
    <t>NPK(S) 15-15-15-(10)</t>
  </si>
  <si>
    <t>E99</t>
  </si>
  <si>
    <t>NPK(S) 15-15-15(+11)</t>
  </si>
  <si>
    <t>OAO JSC</t>
  </si>
  <si>
    <t>E226</t>
  </si>
  <si>
    <t>NPK(S) 15-15-15+(9)</t>
  </si>
  <si>
    <t>E300</t>
  </si>
  <si>
    <t>E356</t>
  </si>
  <si>
    <t>NPK(S) 6-18-34+(2)</t>
  </si>
  <si>
    <t>E505</t>
  </si>
  <si>
    <t>NPK(S) 8-19-29+(3)</t>
  </si>
  <si>
    <t>UAB Belor</t>
  </si>
  <si>
    <t>E438</t>
  </si>
  <si>
    <t>NPK(S) 8-20-30 (5),</t>
  </si>
  <si>
    <t>E33</t>
  </si>
  <si>
    <t>NPK(S) 8-24-24 (+9)</t>
  </si>
  <si>
    <t>E340</t>
  </si>
  <si>
    <t>NP(SO3) 16-20+(35)</t>
  </si>
  <si>
    <t>E267</t>
  </si>
  <si>
    <t>Nutribor</t>
  </si>
  <si>
    <t>V634</t>
  </si>
  <si>
    <t>Nutrilife</t>
  </si>
  <si>
    <t>E268</t>
  </si>
  <si>
    <t>Nutrimix</t>
  </si>
  <si>
    <t>V620</t>
  </si>
  <si>
    <t>NUTRIplus Liquifert 3-2-7, kapalné organické hnojivo</t>
  </si>
  <si>
    <t>FARMwision, s.r.o.</t>
  </si>
  <si>
    <t>FERM O FEED</t>
  </si>
  <si>
    <t>V619</t>
  </si>
  <si>
    <t>NUTRIplus Liquifert 5-2-4, kapalné organické hnojivo</t>
  </si>
  <si>
    <t>V618</t>
  </si>
  <si>
    <t>NUTRIplus Liquifert 7-2-2, kapalné organické hnojivo</t>
  </si>
  <si>
    <t>V763</t>
  </si>
  <si>
    <t>OARS HS Liquid</t>
  </si>
  <si>
    <t>V764</t>
  </si>
  <si>
    <t>OARS PS Liquid</t>
  </si>
  <si>
    <t>V758</t>
  </si>
  <si>
    <t>Oasi N8</t>
  </si>
  <si>
    <t>V267</t>
  </si>
  <si>
    <t>Oasi 4, pomocný rostlinný přípravek</t>
  </si>
  <si>
    <t>V360</t>
  </si>
  <si>
    <t>OilTOP, pomocný rostlinný přípravek</t>
  </si>
  <si>
    <t>E319</t>
  </si>
  <si>
    <t>OLIGOMAX AQUA 19-19-19</t>
  </si>
  <si>
    <t>E320</t>
  </si>
  <si>
    <t>OLIGOMAX BETA</t>
  </si>
  <si>
    <t>E321</t>
  </si>
  <si>
    <t>OLIGOMAX GAMMA</t>
  </si>
  <si>
    <t>E665</t>
  </si>
  <si>
    <t>Omya Calciprill-KR</t>
  </si>
  <si>
    <t>Omya CZ s.r.o.</t>
  </si>
  <si>
    <t>Omya Sp. z.o.o.</t>
  </si>
  <si>
    <t>E702</t>
  </si>
  <si>
    <t>OMYA SULFOPRILL 14-SZ</t>
  </si>
  <si>
    <t>V719</t>
  </si>
  <si>
    <t>ORGANOSUL 20S</t>
  </si>
  <si>
    <t>Azufrera y Fertilizantes Pallarés S.A.U.</t>
  </si>
  <si>
    <t>V640</t>
  </si>
  <si>
    <t>ORGAZOT Micro</t>
  </si>
  <si>
    <t>E487</t>
  </si>
  <si>
    <t>Oxyfertil  Premium 3-7mm</t>
  </si>
  <si>
    <t>Zakłady Wapiennicze Lhoist S.A.</t>
  </si>
  <si>
    <t>E509</t>
  </si>
  <si>
    <t>Oxyfertil Premium 1-3mm</t>
  </si>
  <si>
    <t>E510</t>
  </si>
  <si>
    <t>Oxyfertil Premium 3-6mm</t>
  </si>
  <si>
    <t>V765</t>
  </si>
  <si>
    <t>PBS 150 Liquid</t>
  </si>
  <si>
    <t>E500</t>
  </si>
  <si>
    <t>PhaNi stim</t>
  </si>
  <si>
    <t>Envi Produkt, s.r.o.</t>
  </si>
  <si>
    <t>ENVIVIA, s.r.o.</t>
  </si>
  <si>
    <t>V248</t>
  </si>
  <si>
    <t>Phenix, organické hnojivo NPK (+MgO) 6-8-15 (+2)</t>
  </si>
  <si>
    <t>E114</t>
  </si>
  <si>
    <t>Piagran 46</t>
  </si>
  <si>
    <t>E413</t>
  </si>
  <si>
    <t>PK 20-30</t>
  </si>
  <si>
    <t>ICL Fertilizers Europe c.v.</t>
  </si>
  <si>
    <t>E208</t>
  </si>
  <si>
    <t>PK 24-24</t>
  </si>
  <si>
    <t>Gdaňskie Zaklady Nowozów Fosforowych</t>
  </si>
  <si>
    <t>E9</t>
  </si>
  <si>
    <t>PK 25 - 25</t>
  </si>
  <si>
    <t>ZNZ Pelhřimov s.r.o.</t>
  </si>
  <si>
    <t>ICL Fertilizers Deutschland GmbH</t>
  </si>
  <si>
    <t>E253</t>
  </si>
  <si>
    <t>PK 25-25</t>
  </si>
  <si>
    <t>E657</t>
  </si>
  <si>
    <t>PLANSTAR? Cerealis</t>
  </si>
  <si>
    <t>Agrinova Consulting  s.r.o.</t>
  </si>
  <si>
    <t>Plantin</t>
  </si>
  <si>
    <t>V49</t>
  </si>
  <si>
    <t>PlantAktiv</t>
  </si>
  <si>
    <t>BioAktiv-Pulver Produktions- und Vertriebs GmbH</t>
  </si>
  <si>
    <t>E381</t>
  </si>
  <si>
    <t>POLCALC III GENERATION</t>
  </si>
  <si>
    <t>E457</t>
  </si>
  <si>
    <t>Polcalc III.generace</t>
  </si>
  <si>
    <t>Tarfert Dziuba Pawel</t>
  </si>
  <si>
    <t>E557</t>
  </si>
  <si>
    <t>Polcalc SuperMag</t>
  </si>
  <si>
    <t>E26</t>
  </si>
  <si>
    <t>POLIDAP</t>
  </si>
  <si>
    <t>E28</t>
  </si>
  <si>
    <t>Polifoska 12 NPK (MgS)</t>
  </si>
  <si>
    <t>E343</t>
  </si>
  <si>
    <t>POLIFOSKA 5, NPK (MgO, SO3) 5-15-30+(2-7)</t>
  </si>
  <si>
    <t>E409</t>
  </si>
  <si>
    <t>POLYFOL Bormon SL</t>
  </si>
  <si>
    <t>E406</t>
  </si>
  <si>
    <t>POLYFOL Prim SC</t>
  </si>
  <si>
    <t>E668</t>
  </si>
  <si>
    <t>Polysulphate Granular</t>
  </si>
  <si>
    <t>ICL Europe cooperatief U.A.</t>
  </si>
  <si>
    <t>Cleveland Potash Limited</t>
  </si>
  <si>
    <t>E667</t>
  </si>
  <si>
    <t>Polysulphate Standard</t>
  </si>
  <si>
    <t>E460</t>
  </si>
  <si>
    <t>PowerOf-K</t>
  </si>
  <si>
    <t>E68</t>
  </si>
  <si>
    <t>POWERPHOS</t>
  </si>
  <si>
    <t>V89</t>
  </si>
  <si>
    <t>ProBoron</t>
  </si>
  <si>
    <t>E664</t>
  </si>
  <si>
    <t>PROCURE for CORN</t>
  </si>
  <si>
    <t>KIERS SERVICE AND TRADE s.r.o.</t>
  </si>
  <si>
    <t>E671</t>
  </si>
  <si>
    <t>PROCURE for SOYA</t>
  </si>
  <si>
    <t>E675</t>
  </si>
  <si>
    <t>Profit B</t>
  </si>
  <si>
    <t>ŽIVA zemědělská obchodní, a.s.</t>
  </si>
  <si>
    <t>Ikarai JSC</t>
  </si>
  <si>
    <t>E676</t>
  </si>
  <si>
    <t>Profit K</t>
  </si>
  <si>
    <t>E677</t>
  </si>
  <si>
    <t>Profit NP</t>
  </si>
  <si>
    <t>E674</t>
  </si>
  <si>
    <t>Profit Perfect OK pH</t>
  </si>
  <si>
    <t>?Ikarai? JSC</t>
  </si>
  <si>
    <t>E678</t>
  </si>
  <si>
    <t>Profit Zn</t>
  </si>
  <si>
    <t>V749</t>
  </si>
  <si>
    <t>Prostablish WT</t>
  </si>
  <si>
    <t>NOVOZYMES A/S</t>
  </si>
  <si>
    <t>V598</t>
  </si>
  <si>
    <t>Půdní aktivátor</t>
  </si>
  <si>
    <t>W.NEUDORFF GmbH KG</t>
  </si>
  <si>
    <t>E495</t>
  </si>
  <si>
    <t>Pure Green N 46</t>
  </si>
  <si>
    <t>Bertels B.V.</t>
  </si>
  <si>
    <t>E492</t>
  </si>
  <si>
    <t>Pure Green. NK 18-15</t>
  </si>
  <si>
    <t>E494</t>
  </si>
  <si>
    <t>Pure Green NK 23 -12</t>
  </si>
  <si>
    <t>E493</t>
  </si>
  <si>
    <t>Pure Green NK 9 -19</t>
  </si>
  <si>
    <t>E354</t>
  </si>
  <si>
    <t>Quantum BoronActive</t>
  </si>
  <si>
    <t>RPC Kvadrat, LTD</t>
  </si>
  <si>
    <t>E518</t>
  </si>
  <si>
    <t>AgroDynamica, s.r.o.</t>
  </si>
  <si>
    <t>E519</t>
  </si>
  <si>
    <t>Quantum UltraComplex</t>
  </si>
  <si>
    <t>E520</t>
  </si>
  <si>
    <t>Quantum UltraZinc 117</t>
  </si>
  <si>
    <t>E433</t>
  </si>
  <si>
    <t>Quantum UltraZinc117</t>
  </si>
  <si>
    <t>V519</t>
  </si>
  <si>
    <t>QUIK LINK</t>
  </si>
  <si>
    <t>E705</t>
  </si>
  <si>
    <t>RAPSIMS</t>
  </si>
  <si>
    <t>FMC Agro Česká republika spol. s r.o.</t>
  </si>
  <si>
    <t>V354</t>
  </si>
  <si>
    <t>Raykat King Seed, pomocný rostlinný přípravek</t>
  </si>
  <si>
    <t>V213</t>
  </si>
  <si>
    <t>Raykat start</t>
  </si>
  <si>
    <t>V237</t>
  </si>
  <si>
    <t>Razormin, pomocný rostlinný přípravek</t>
  </si>
  <si>
    <t>V356</t>
  </si>
  <si>
    <t>RED BLOCK, pomocný rostlinný přípravek</t>
  </si>
  <si>
    <t>V711</t>
  </si>
  <si>
    <t>REGINA</t>
  </si>
  <si>
    <t>V631</t>
  </si>
  <si>
    <t>RESID HC</t>
  </si>
  <si>
    <t>V630</t>
  </si>
  <si>
    <t>RESID MG</t>
  </si>
  <si>
    <t>E203</t>
  </si>
  <si>
    <t>RETAFOS</t>
  </si>
  <si>
    <t>E419</t>
  </si>
  <si>
    <t>RETAFOS prim</t>
  </si>
  <si>
    <t>E654</t>
  </si>
  <si>
    <t>REVITIN</t>
  </si>
  <si>
    <t>V708</t>
  </si>
  <si>
    <t>RIGHELLO</t>
  </si>
  <si>
    <t>V274</t>
  </si>
  <si>
    <t>RIZOCORE, pomocný rostlinný přípravek</t>
  </si>
  <si>
    <t>BIOCONT LABORATORY, spol. s r.o.</t>
  </si>
  <si>
    <t>CBC (Europe) Srl.</t>
  </si>
  <si>
    <t>V121</t>
  </si>
  <si>
    <t>Root Juice, pomocný rostlinný přípravek</t>
  </si>
  <si>
    <t>V143</t>
  </si>
  <si>
    <t>RootMost, pomocný rostlinný přípravek</t>
  </si>
  <si>
    <t>V633</t>
  </si>
  <si>
    <t>Ruinex</t>
  </si>
  <si>
    <t>V264</t>
  </si>
  <si>
    <t>SAAT, pomocný rostlinný přípravek</t>
  </si>
  <si>
    <t>E341</t>
  </si>
  <si>
    <t>SALETROSAN 26+13</t>
  </si>
  <si>
    <t>E558</t>
  </si>
  <si>
    <t>Saletrosan 30</t>
  </si>
  <si>
    <t>E48</t>
  </si>
  <si>
    <t>SAM SLAVKOV 240</t>
  </si>
  <si>
    <t>E399</t>
  </si>
  <si>
    <t>SAMBO 250</t>
  </si>
  <si>
    <t>Lučební závody Draslovka a.s. Kolín</t>
  </si>
  <si>
    <t>V570</t>
  </si>
  <si>
    <t>SCUDO</t>
  </si>
  <si>
    <t>V208</t>
  </si>
  <si>
    <t>Seamac Gold, pomocný rostlinný přípravek</t>
  </si>
  <si>
    <t>AG NOVACHEM s.r.o.</t>
  </si>
  <si>
    <t>Headland Agrochemicals Ltd.</t>
  </si>
  <si>
    <t>V590</t>
  </si>
  <si>
    <t>Seamac Power</t>
  </si>
  <si>
    <t>FMC Agro Ltd.</t>
  </si>
  <si>
    <t>V591</t>
  </si>
  <si>
    <t>Seamac PTC</t>
  </si>
  <si>
    <t>V586</t>
  </si>
  <si>
    <t>Seamaxx</t>
  </si>
  <si>
    <t>O1352</t>
  </si>
  <si>
    <t>Separát-ARN 1, organické hnojivo</t>
  </si>
  <si>
    <t>O1353</t>
  </si>
  <si>
    <t>Separát-ARN 2, organické hnojivo</t>
  </si>
  <si>
    <t>E47</t>
  </si>
  <si>
    <t>SÍRAN AMONNÝ</t>
  </si>
  <si>
    <t>SPOLANA s.r.o.</t>
  </si>
  <si>
    <t>E84</t>
  </si>
  <si>
    <t>Síran amonný granulovaný</t>
  </si>
  <si>
    <t>E217</t>
  </si>
  <si>
    <t>E411</t>
  </si>
  <si>
    <t>Síran amonný 21 % N</t>
  </si>
  <si>
    <t>DOMO Caproleuna GmbH</t>
  </si>
  <si>
    <t>E496</t>
  </si>
  <si>
    <t>Síran amonný 21% N Standart</t>
  </si>
  <si>
    <t>E97</t>
  </si>
  <si>
    <t>Síran draselný granulovaný</t>
  </si>
  <si>
    <t>E96</t>
  </si>
  <si>
    <t>Síran draselný krystalický</t>
  </si>
  <si>
    <t>E501</t>
  </si>
  <si>
    <t>Síran vápenatý</t>
  </si>
  <si>
    <t>E353</t>
  </si>
  <si>
    <t>COSTrade s.r.o.</t>
  </si>
  <si>
    <t>E215</t>
  </si>
  <si>
    <t>Směsné hnojivo NPK 15-15-15</t>
  </si>
  <si>
    <t>E214</t>
  </si>
  <si>
    <t>Směsné hnojivo NPK 5-25-30</t>
  </si>
  <si>
    <t>V760</t>
  </si>
  <si>
    <t>SoftGuard</t>
  </si>
  <si>
    <t>Beijing Leili Agrochemistry Co.</t>
  </si>
  <si>
    <t>V604</t>
  </si>
  <si>
    <t>Soil Tonic E</t>
  </si>
  <si>
    <t>OGET Innovations GmbH</t>
  </si>
  <si>
    <t>V603</t>
  </si>
  <si>
    <t>Soil tonic G</t>
  </si>
  <si>
    <t>V706</t>
  </si>
  <si>
    <t>SOLDATO</t>
  </si>
  <si>
    <t>E431</t>
  </si>
  <si>
    <t>SoliPur 485 NPKS 10,5/18,5/6,5+10S</t>
  </si>
  <si>
    <t>Agrocentrum Lainka s.r.o.</t>
  </si>
  <si>
    <t>SEPURA GmbH</t>
  </si>
  <si>
    <t>E264</t>
  </si>
  <si>
    <t>Solubor DF</t>
  </si>
  <si>
    <t>E161</t>
  </si>
  <si>
    <t>SOLUCAT 0-16-34</t>
  </si>
  <si>
    <t>E159</t>
  </si>
  <si>
    <t>SOLUCAT 0-19-37</t>
  </si>
  <si>
    <t>E160</t>
  </si>
  <si>
    <t>SOLUCAT 0-40-28</t>
  </si>
  <si>
    <t>E152</t>
  </si>
  <si>
    <t>SOLUCAT 10-10-40</t>
  </si>
  <si>
    <t>E151</t>
  </si>
  <si>
    <t>SOLUCAT 10-52-10</t>
  </si>
  <si>
    <t>E155</t>
  </si>
  <si>
    <t>SOLUCAT 11-40-11</t>
  </si>
  <si>
    <t>E153</t>
  </si>
  <si>
    <t>SOLUCAT 15-5-35</t>
  </si>
  <si>
    <t>E162</t>
  </si>
  <si>
    <t>SOLUCAT 18-18-18</t>
  </si>
  <si>
    <t>E157</t>
  </si>
  <si>
    <t>SOLUCAT 19-19-19</t>
  </si>
  <si>
    <t>E156</t>
  </si>
  <si>
    <t>SOLUCAT 20-20-20</t>
  </si>
  <si>
    <t>E150</t>
  </si>
  <si>
    <t>SOLUCAT 25-5-5</t>
  </si>
  <si>
    <t>E158</t>
  </si>
  <si>
    <t>SOLUCAT 8-8-33</t>
  </si>
  <si>
    <t>V701</t>
  </si>
  <si>
    <t>SOLUTUM</t>
  </si>
  <si>
    <t>V242</t>
  </si>
  <si>
    <t>Sonar, organominerální hnojivo NP 7-15</t>
  </si>
  <si>
    <t>V241</t>
  </si>
  <si>
    <t>Sonar, organominerální hnojivo NP 8-20</t>
  </si>
  <si>
    <t>V568</t>
  </si>
  <si>
    <t>SOREGON</t>
  </si>
  <si>
    <t>CIECH Sarzyna S.A.</t>
  </si>
  <si>
    <t>E449</t>
  </si>
  <si>
    <t>SPOLSAN</t>
  </si>
  <si>
    <t>E85</t>
  </si>
  <si>
    <t>E238</t>
  </si>
  <si>
    <t>E450</t>
  </si>
  <si>
    <t>SPOLSAN G</t>
  </si>
  <si>
    <t>E451</t>
  </si>
  <si>
    <t>SPOLSAN S</t>
  </si>
  <si>
    <t>O1049</t>
  </si>
  <si>
    <t>Spower PK EZ</t>
  </si>
  <si>
    <t>ReConsulting ČR, a.s.</t>
  </si>
  <si>
    <t>Spower GmbH &amp; Co. KG</t>
  </si>
  <si>
    <t>E349</t>
  </si>
  <si>
    <t>Stabilizovaná granulovaná močovina</t>
  </si>
  <si>
    <t>AGROKOMODITY a.s.</t>
  </si>
  <si>
    <t>V378</t>
  </si>
  <si>
    <t>Stand Up+, pomocný rostlinný přípravek</t>
  </si>
  <si>
    <t>FARMORGANIX EUROPE SRL</t>
  </si>
  <si>
    <t>Bio Soil Enhancers Inc.</t>
  </si>
  <si>
    <t>E322</t>
  </si>
  <si>
    <t>STARZINC NP</t>
  </si>
  <si>
    <t>V691</t>
  </si>
  <si>
    <t>Stim Pure Liquid</t>
  </si>
  <si>
    <t>E663</t>
  </si>
  <si>
    <t>StimGUARD pH</t>
  </si>
  <si>
    <t>V740</t>
  </si>
  <si>
    <t>STIMUTER L</t>
  </si>
  <si>
    <t>V334</t>
  </si>
  <si>
    <t>STOCKOSORB 660 Medium, pomocná půdní látka</t>
  </si>
  <si>
    <t>Evonik Nutrition &amp; Care GmbH</t>
  </si>
  <si>
    <t>V333</t>
  </si>
  <si>
    <t>STOCKOSORB 660 Micro, pomocná půdní látka</t>
  </si>
  <si>
    <t>V263</t>
  </si>
  <si>
    <t>STROH R. + P, pomocná půdní látka</t>
  </si>
  <si>
    <t>V661</t>
  </si>
  <si>
    <t>StyriaFert NPK</t>
  </si>
  <si>
    <t>ZUMA TRADING s.r.o.</t>
  </si>
  <si>
    <t>Agro Power Düngemittel GmbH</t>
  </si>
  <si>
    <t>V662</t>
  </si>
  <si>
    <t>StyriaFert Powerkorn</t>
  </si>
  <si>
    <t>V660</t>
  </si>
  <si>
    <t>StyriaFert Veggie Plus  P+S</t>
  </si>
  <si>
    <t>V34</t>
  </si>
  <si>
    <t>SUBSTRAL - Substrát pro ORCHIDEJE</t>
  </si>
  <si>
    <t>Evergreen Garden Care Czech s.r.o., v likvidaci</t>
  </si>
  <si>
    <t>Scotts Poland Sp. z o.o.</t>
  </si>
  <si>
    <t>V115</t>
  </si>
  <si>
    <t>Substrát pro balkonové a kontejnerové rostliny "Mein Garten"</t>
  </si>
  <si>
    <t>Floragard Vertriebs GmbH für Gartenbau</t>
  </si>
  <si>
    <t>V220</t>
  </si>
  <si>
    <t>Substrát pro květiny - Ökovogt</t>
  </si>
  <si>
    <t>E666</t>
  </si>
  <si>
    <t>SULFOPRILL 14 - MOL</t>
  </si>
  <si>
    <t>E173</t>
  </si>
  <si>
    <t>superfosfát granulovaný 18</t>
  </si>
  <si>
    <t>E172</t>
  </si>
  <si>
    <t>Superfosfát granulovaný 19</t>
  </si>
  <si>
    <t>KiZPS Siarkopol</t>
  </si>
  <si>
    <t>E171</t>
  </si>
  <si>
    <t>E658</t>
  </si>
  <si>
    <t>Superfosfát P40</t>
  </si>
  <si>
    <t>E224</t>
  </si>
  <si>
    <t>Superfosfát 20</t>
  </si>
  <si>
    <t>E222</t>
  </si>
  <si>
    <t>Superfosfát 40</t>
  </si>
  <si>
    <t>Gdańskie Zaklady Nawozow Fosforowych Fosfory, Sp. z o.o.</t>
  </si>
  <si>
    <t>E556</t>
  </si>
  <si>
    <t>SuperMag</t>
  </si>
  <si>
    <t>V675</t>
  </si>
  <si>
    <t>SWARDMAN AUTUMN</t>
  </si>
  <si>
    <t>Swardman, s.r.o.</t>
  </si>
  <si>
    <t>Rendapart NV</t>
  </si>
  <si>
    <t>V674</t>
  </si>
  <si>
    <t>SWARDMAN SPRING &amp; SUMMER</t>
  </si>
  <si>
    <t>V605</t>
  </si>
  <si>
    <t>Talisman</t>
  </si>
  <si>
    <t>Adama CZ s.r.o.</t>
  </si>
  <si>
    <t>Intracrop A Division of Brian Lewis, Agriculture Ltd.</t>
  </si>
  <si>
    <t>V166</t>
  </si>
  <si>
    <t>Tecamin Flower</t>
  </si>
  <si>
    <t>V288</t>
  </si>
  <si>
    <t>Tecamin Flower, pomocný rostlinný přípravek</t>
  </si>
  <si>
    <t>V167</t>
  </si>
  <si>
    <t>Tecamin Max</t>
  </si>
  <si>
    <t>V291</t>
  </si>
  <si>
    <t>Tecamin Max, pomocný rostlinný přípravek</t>
  </si>
  <si>
    <t>V402</t>
  </si>
  <si>
    <t>TECAMIN 31, pomocný rostlinný přípravek</t>
  </si>
  <si>
    <t>E504</t>
  </si>
  <si>
    <t>Tecnokel Amino B</t>
  </si>
  <si>
    <t>V207</t>
  </si>
  <si>
    <t>Tecnokel Amino Ca</t>
  </si>
  <si>
    <t>V287</t>
  </si>
  <si>
    <t>V381</t>
  </si>
  <si>
    <t>TECNOKEL AMINO Fe, pomocný rostlinný přípravek</t>
  </si>
  <si>
    <t>V379</t>
  </si>
  <si>
    <t>TECNOKEL AMINO Mg, pomocný rostlinný přípravek</t>
  </si>
  <si>
    <t>V380</t>
  </si>
  <si>
    <t>TECNOKEL AMINO Mn, pomocný rostlinný přípravek</t>
  </si>
  <si>
    <t>V282</t>
  </si>
  <si>
    <t>Tecnokel Amino Zn</t>
  </si>
  <si>
    <t>V689</t>
  </si>
  <si>
    <t>Tecnokel S</t>
  </si>
  <si>
    <t>E187</t>
  </si>
  <si>
    <t>Tecnophyt pH +</t>
  </si>
  <si>
    <t>V658</t>
  </si>
  <si>
    <t>Tekutý síran amonný</t>
  </si>
  <si>
    <t>V741</t>
  </si>
  <si>
    <t>TERCOL L</t>
  </si>
  <si>
    <t>V337</t>
  </si>
  <si>
    <t>Terra-Sorb complex, pomocný rostlinný přípravek</t>
  </si>
  <si>
    <t>AVENTRO, a.s.</t>
  </si>
  <si>
    <t>Complejo Industrial Bioibérica, S.A.</t>
  </si>
  <si>
    <t>V486</t>
  </si>
  <si>
    <t>Terra-Sorb organic, pomocný rostlinný přípravek</t>
  </si>
  <si>
    <t>V487</t>
  </si>
  <si>
    <t>Terra-Sorb radicular, pomocný rostlinný přípravek</t>
  </si>
  <si>
    <t>E323</t>
  </si>
  <si>
    <t>THIOMAX Mn</t>
  </si>
  <si>
    <t>V123</t>
  </si>
  <si>
    <t>Top Max, pomocný rostlinný přípravek</t>
  </si>
  <si>
    <t>V377</t>
  </si>
  <si>
    <t>TRANSFORMER</t>
  </si>
  <si>
    <t>ORO AGRI International Ltd.</t>
  </si>
  <si>
    <t>E545</t>
  </si>
  <si>
    <t>Trávníkové hnojivo, FERTI MK NPK 20-8-8+3MgO+10SO3</t>
  </si>
  <si>
    <t>V249</t>
  </si>
  <si>
    <t>Tribu, organické hnojivo NPK 3-3-3</t>
  </si>
  <si>
    <t>ITALPOLLINA S.p.A.</t>
  </si>
  <si>
    <t>V606</t>
  </si>
  <si>
    <t>TrichoSym</t>
  </si>
  <si>
    <t>E622</t>
  </si>
  <si>
    <t>TROJITÝ SUPERFOSFÁT</t>
  </si>
  <si>
    <t>E206</t>
  </si>
  <si>
    <t>Trojitý superfosfát granulovaný</t>
  </si>
  <si>
    <t>E332</t>
  </si>
  <si>
    <t>Trojitý superfosfát (TSP)</t>
  </si>
  <si>
    <t>E42</t>
  </si>
  <si>
    <t>TROJITÝ SUPERFOSFÁT 45 %</t>
  </si>
  <si>
    <t>Amsterdam Fertilizers B.V.</t>
  </si>
  <si>
    <t>V266</t>
  </si>
  <si>
    <t>TRYM, pomocný rostlinný přípravek</t>
  </si>
  <si>
    <t>E184</t>
  </si>
  <si>
    <t>Ultra Corn</t>
  </si>
  <si>
    <t>E371</t>
  </si>
  <si>
    <t>Ultra Korn</t>
  </si>
  <si>
    <t>E467</t>
  </si>
  <si>
    <t>UltraKorn</t>
  </si>
  <si>
    <t>V581</t>
  </si>
  <si>
    <t>UNIVERZÁLNÍ ZEMINA NA KVĚTINY A ZELENINU</t>
  </si>
  <si>
    <t>Produkcja Ziemi Kwiatowej EKO-ZIEM S.C.</t>
  </si>
  <si>
    <t>E590</t>
  </si>
  <si>
    <t>UREA granulovaná + NBPT/NPPT</t>
  </si>
  <si>
    <t>Witt Handel GmbH</t>
  </si>
  <si>
    <t>E589</t>
  </si>
  <si>
    <t>UREA prilovaná + NBPT/NPPT</t>
  </si>
  <si>
    <t>E640</t>
  </si>
  <si>
    <t>UREA stabil</t>
  </si>
  <si>
    <t>E515</t>
  </si>
  <si>
    <t>Vápenatý</t>
  </si>
  <si>
    <t>E331</t>
  </si>
  <si>
    <t>Vápenec mletý, druh B</t>
  </si>
  <si>
    <t>Kalcit s.r.o.</t>
  </si>
  <si>
    <t>E548</t>
  </si>
  <si>
    <t>Vápenec mletý, vápenaté hnojivo - standardní kvalita</t>
  </si>
  <si>
    <t>V748</t>
  </si>
  <si>
    <t>VIGOR</t>
  </si>
  <si>
    <t>V709</t>
  </si>
  <si>
    <t>VIGOR PLUS</t>
  </si>
  <si>
    <t>V698</t>
  </si>
  <si>
    <t>VINCTUM</t>
  </si>
  <si>
    <t>E204</t>
  </si>
  <si>
    <t>VITIAGRA</t>
  </si>
  <si>
    <t>E429</t>
  </si>
  <si>
    <t>Vodorozpustný amofos NP 12-61</t>
  </si>
  <si>
    <t>V625</t>
  </si>
  <si>
    <t>Vulcano</t>
  </si>
  <si>
    <t>V219</t>
  </si>
  <si>
    <t>Výsadbová zemina - Ökovogt</t>
  </si>
  <si>
    <t>V265</t>
  </si>
  <si>
    <t>WD, pomocná půdní látka</t>
  </si>
  <si>
    <t>V627</t>
  </si>
  <si>
    <t>WEGAX L20</t>
  </si>
  <si>
    <t>V457</t>
  </si>
  <si>
    <t>WIGOR S</t>
  </si>
  <si>
    <t>HOKR, spol. s r.o.</t>
  </si>
  <si>
    <t>V766</t>
  </si>
  <si>
    <t>Worm Power liquid</t>
  </si>
  <si>
    <t>V406</t>
  </si>
  <si>
    <t>WUXAL Amino, pomocný rostlinný přípravek</t>
  </si>
  <si>
    <t>Aglukon Spezialdunger GmbH Co.KG</t>
  </si>
  <si>
    <t>E368</t>
  </si>
  <si>
    <t>WUXAL Aminocal</t>
  </si>
  <si>
    <t>Aglukon GmbH,Dusseldorf</t>
  </si>
  <si>
    <t>V663</t>
  </si>
  <si>
    <t>WUXAL AMINOPLANT</t>
  </si>
  <si>
    <t>E416</t>
  </si>
  <si>
    <t>Wuxal Microplant</t>
  </si>
  <si>
    <t>E387</t>
  </si>
  <si>
    <t>WUXAL Oilseed</t>
  </si>
  <si>
    <t>E392</t>
  </si>
  <si>
    <t>WUXAL Sulfur</t>
  </si>
  <si>
    <t>E391</t>
  </si>
  <si>
    <t>WUXAL Super</t>
  </si>
  <si>
    <t>E390</t>
  </si>
  <si>
    <t>WUXAL Suspension Boron</t>
  </si>
  <si>
    <t>V430</t>
  </si>
  <si>
    <t>WUXAL SUSPENSION Kalcium</t>
  </si>
  <si>
    <t>E389</t>
  </si>
  <si>
    <t>WUXAL Suspension Kombi Mg</t>
  </si>
  <si>
    <t>E388</t>
  </si>
  <si>
    <t>WUXAL TOP P</t>
  </si>
  <si>
    <t>E1</t>
  </si>
  <si>
    <t>YaraBela Extran 27</t>
  </si>
  <si>
    <t>E516</t>
  </si>
  <si>
    <t>YaraBela NITROMAG</t>
  </si>
  <si>
    <t>YARA GmbH, Co. KG</t>
  </si>
  <si>
    <t>E2</t>
  </si>
  <si>
    <t>YaraBela Sulfan 24 (+6S)</t>
  </si>
  <si>
    <t>E503</t>
  </si>
  <si>
    <t>YaraLiva CALCINIT</t>
  </si>
  <si>
    <t>Yara Glomfjord</t>
  </si>
  <si>
    <t>E297</t>
  </si>
  <si>
    <t>YaraMila COMPLEX NPK 12/11/18+ 2,7 MgO + 8S</t>
  </si>
  <si>
    <t>YARA Porsgrunn</t>
  </si>
  <si>
    <t>E471</t>
  </si>
  <si>
    <t>YaraMila MAIS NP19/17,4+4MgO+6S+B+Zn</t>
  </si>
  <si>
    <t>E250</t>
  </si>
  <si>
    <t>YaraMila NP 20-20 +3,6 S s bórem</t>
  </si>
  <si>
    <t>Yara Suomi Oy</t>
  </si>
  <si>
    <t>E17</t>
  </si>
  <si>
    <t>YaraMila NP 26 14 + 2S granulované UKI</t>
  </si>
  <si>
    <t>E327</t>
  </si>
  <si>
    <t>YaraMila NPK 12/24/12 + 2 MgO + 2S</t>
  </si>
  <si>
    <t>E5</t>
  </si>
  <si>
    <t>YaraMila NPK 14/14/21 s bórem</t>
  </si>
  <si>
    <t>E4</t>
  </si>
  <si>
    <t>YaraMila NPK 16/16/16</t>
  </si>
  <si>
    <t>E357</t>
  </si>
  <si>
    <t>YaraMila NPK 18 8 16 + 3S  s bórem</t>
  </si>
  <si>
    <t>E7</t>
  </si>
  <si>
    <t>YaraMila NPK 7/12/25 + 2MgO + 2,6S + B</t>
  </si>
  <si>
    <t>E6</t>
  </si>
  <si>
    <t>YaraMila NPK 7/20/28 + 2MgO + 3S + mikroprvky</t>
  </si>
  <si>
    <t>E507</t>
  </si>
  <si>
    <t>YaraMila NPK 8-24-24 + 2S +B, Mn, Zn</t>
  </si>
  <si>
    <t>E436</t>
  </si>
  <si>
    <t>YaraMila NPK 9/12/25 + 2MgO + 2,6 S s bórem</t>
  </si>
  <si>
    <t>E385</t>
  </si>
  <si>
    <t>YaraMila RAPS   NPK (S) 16 8 16 +5S + 0,1 B</t>
  </si>
  <si>
    <t>E553</t>
  </si>
  <si>
    <t>YaraMilaNPK  13/24/12 +  2MgO + 3S</t>
  </si>
  <si>
    <t>E670</t>
  </si>
  <si>
    <t>YaraVera AMIDAS</t>
  </si>
  <si>
    <t>Yara Sluiskil</t>
  </si>
  <si>
    <t>E453</t>
  </si>
  <si>
    <t>YaraVera AMIPLUS</t>
  </si>
  <si>
    <t>YARA Italia S.p.A. ? Ferrara</t>
  </si>
  <si>
    <t>E454</t>
  </si>
  <si>
    <t>YaraVera UREA</t>
  </si>
  <si>
    <t>E229</t>
  </si>
  <si>
    <t>YaraVera UREAS</t>
  </si>
  <si>
    <t>E25</t>
  </si>
  <si>
    <t>YaraVita Betatrel</t>
  </si>
  <si>
    <t>Yara UK Ltd.</t>
  </si>
  <si>
    <t>E367</t>
  </si>
  <si>
    <t>YaraVita Betatrel DF</t>
  </si>
  <si>
    <t>E15</t>
  </si>
  <si>
    <t>YaraVita Bortrac 150</t>
  </si>
  <si>
    <t>Yara Phosyn plc</t>
  </si>
  <si>
    <t>E186</t>
  </si>
  <si>
    <t>YaraVita Brassitrel Pro</t>
  </si>
  <si>
    <t>E19</t>
  </si>
  <si>
    <t>E22</t>
  </si>
  <si>
    <t>YaraVita Frutrel</t>
  </si>
  <si>
    <t>E23</t>
  </si>
  <si>
    <t>YaraVita Gramitrel</t>
  </si>
  <si>
    <t>E18</t>
  </si>
  <si>
    <t>YaraVita KombiPhos</t>
  </si>
  <si>
    <t>E20</t>
  </si>
  <si>
    <t>YaraVita Mantrac Pro</t>
  </si>
  <si>
    <t>E296</t>
  </si>
  <si>
    <t>YaraVita Molytrac 250</t>
  </si>
  <si>
    <t>E3</t>
  </si>
  <si>
    <t>YaraVita Thiotrac 300</t>
  </si>
  <si>
    <t>E131</t>
  </si>
  <si>
    <t>YaraVita Zeatrel</t>
  </si>
  <si>
    <t>E21</t>
  </si>
  <si>
    <t>YaraVita Zintrac 700</t>
  </si>
  <si>
    <t>V221</t>
  </si>
  <si>
    <t>Zahradní rašelina - Tommi</t>
  </si>
  <si>
    <t>V116</t>
  </si>
  <si>
    <t>Zahradnický substrát " Mein Garten"</t>
  </si>
  <si>
    <t>V138</t>
  </si>
  <si>
    <t>Zelená střecha Optigreen, extenzívní substrát typ E</t>
  </si>
  <si>
    <t>Optigrün International AG</t>
  </si>
  <si>
    <t>V141</t>
  </si>
  <si>
    <t>Zelená střecha Optigreen, jednovrstvý extenzívní substrát typ M</t>
  </si>
  <si>
    <t>V139</t>
  </si>
  <si>
    <t>Zelená střecha Optigreen, jednovrstvý intenzívní substrát typ i</t>
  </si>
  <si>
    <t>E205</t>
  </si>
  <si>
    <t>Zinek 120</t>
  </si>
  <si>
    <t>E13</t>
  </si>
  <si>
    <t>Zinran WP</t>
  </si>
  <si>
    <t>Spiess-Urania Chemicals GmbH</t>
  </si>
  <si>
    <t>E291</t>
  </si>
  <si>
    <t>ZinSTART</t>
  </si>
  <si>
    <t>O1373</t>
  </si>
  <si>
    <t>ŽÍŽALÁK, vermikompost, organické hnojivo</t>
  </si>
  <si>
    <t>BÜRO art, s.r.o.</t>
  </si>
  <si>
    <t>V746</t>
  </si>
  <si>
    <t>AMALGEROL STARTER</t>
  </si>
  <si>
    <t>V755</t>
  </si>
  <si>
    <t>amazoN</t>
  </si>
  <si>
    <t>Biovéd 2005 KFT</t>
  </si>
  <si>
    <t>V713</t>
  </si>
  <si>
    <t>N lock Super</t>
  </si>
  <si>
    <t>Corteva Agriscience Czech s.r.o.</t>
  </si>
  <si>
    <t>DuPont de Nemours S.A.S.</t>
  </si>
  <si>
    <t>V757</t>
  </si>
  <si>
    <t>Bora</t>
  </si>
  <si>
    <t>V756</t>
  </si>
  <si>
    <t>Trifender WP</t>
  </si>
  <si>
    <t>V717</t>
  </si>
  <si>
    <t>Dalgin</t>
  </si>
  <si>
    <t>V588</t>
  </si>
  <si>
    <t>EXPLORER 10-0-0+S26</t>
  </si>
  <si>
    <t>OLMIX S.A.</t>
  </si>
  <si>
    <t>V199</t>
  </si>
  <si>
    <t>BactoFil Cell,pomocná půdní látka</t>
  </si>
  <si>
    <t>AGRO.bio Hungary Kft.</t>
  </si>
  <si>
    <t>V525</t>
  </si>
  <si>
    <t>LIQUIFiX Glycine120</t>
  </si>
  <si>
    <t>Legume Technology, Ltd.</t>
  </si>
  <si>
    <t>V529</t>
  </si>
  <si>
    <t>POSEIDOS 1</t>
  </si>
  <si>
    <t>TIMAC Agro SAS</t>
  </si>
  <si>
    <t>V530</t>
  </si>
  <si>
    <t>POSEIDOS 2</t>
  </si>
  <si>
    <t>V528</t>
  </si>
  <si>
    <t>POSEIDOS 3</t>
  </si>
  <si>
    <t>V527</t>
  </si>
  <si>
    <t>POSEIDOS 5</t>
  </si>
  <si>
    <t>V305</t>
  </si>
  <si>
    <t>Phylgreen, pomocný rostlinný přípravek</t>
  </si>
  <si>
    <t>O853</t>
  </si>
  <si>
    <t>Trávníkový substrát</t>
  </si>
  <si>
    <t>Mountfield a.s.</t>
  </si>
  <si>
    <t>V306</t>
  </si>
  <si>
    <t>Phylgreen Mira, pomocný rostlinný přípravek</t>
  </si>
  <si>
    <t>V531</t>
  </si>
  <si>
    <t>POSEIDOS 4</t>
  </si>
  <si>
    <t>V467</t>
  </si>
  <si>
    <t>PANORAMIX, pomocný rostlinný přípravek</t>
  </si>
  <si>
    <t>Koppert B.V.</t>
  </si>
  <si>
    <t>V475</t>
  </si>
  <si>
    <t>KSC V PHYT-ACTYL</t>
  </si>
  <si>
    <t>TIMAC Agro Espaňa S.A.</t>
  </si>
  <si>
    <t>O770</t>
  </si>
  <si>
    <t>Univerzální substrát s kompostem</t>
  </si>
  <si>
    <t>Fertia s.r.o.</t>
  </si>
  <si>
    <t>O813</t>
  </si>
  <si>
    <t>UNIVERZÁLNÍ ZEMINA</t>
  </si>
  <si>
    <t>O867</t>
  </si>
  <si>
    <t>Flowbrix Profi - Tekuté koncentrované měďnaté hnojivo</t>
  </si>
  <si>
    <t>AgroProtec s.r.o.</t>
  </si>
  <si>
    <t>Montanwerke Brixlegg AG</t>
  </si>
  <si>
    <t>V478</t>
  </si>
  <si>
    <t>KSC I PHYT-ACTYL</t>
  </si>
  <si>
    <t>V477</t>
  </si>
  <si>
    <t>KSC II PHYT-ACTYL</t>
  </si>
  <si>
    <t>V476</t>
  </si>
  <si>
    <t>KSC III PHYT-ACTYL</t>
  </si>
  <si>
    <t>V474</t>
  </si>
  <si>
    <t>KSC MIX PHYT-ACTYL</t>
  </si>
  <si>
    <t>V623</t>
  </si>
  <si>
    <t>Vitact F</t>
  </si>
  <si>
    <t>De Ceuster Meststoffen NV</t>
  </si>
  <si>
    <t>O830</t>
  </si>
  <si>
    <t>Zemina pro zakládání trávníků</t>
  </si>
  <si>
    <t>V515</t>
  </si>
  <si>
    <t>GAIAFLORE 1</t>
  </si>
  <si>
    <t>V516</t>
  </si>
  <si>
    <t>GAIAFLORE 2</t>
  </si>
  <si>
    <t>O397</t>
  </si>
  <si>
    <t>ESTA Kieserit granulovaný</t>
  </si>
  <si>
    <t>V447</t>
  </si>
  <si>
    <t>Duofertil Top 30 NP</t>
  </si>
  <si>
    <t>V446</t>
  </si>
  <si>
    <t>Duofertil Top 34 NPK</t>
  </si>
  <si>
    <t>V445</t>
  </si>
  <si>
    <t>Duofertil Top 38 NP</t>
  </si>
  <si>
    <t>O1312</t>
  </si>
  <si>
    <t>BP - PROFIT, spol. s r.o.</t>
  </si>
  <si>
    <t>O820</t>
  </si>
  <si>
    <t>Digestát z BPS Žihle, organické hnojivo</t>
  </si>
  <si>
    <t>AGRO ENERGO a.s.</t>
  </si>
  <si>
    <t>V752</t>
  </si>
  <si>
    <t>Aquaholder Seed Coating</t>
  </si>
  <si>
    <t>PeWaS s.r.o.</t>
  </si>
  <si>
    <t>O1313</t>
  </si>
  <si>
    <t>Zahradnický bezrašelinový substrát</t>
  </si>
  <si>
    <t>O774</t>
  </si>
  <si>
    <t>Digestát tekutý, organické hnojivo</t>
  </si>
  <si>
    <t>Chornická z.o.s., a.s.</t>
  </si>
  <si>
    <t>O773</t>
  </si>
  <si>
    <t>Hanácká zemědělská společnost Jevíčko a.s.</t>
  </si>
  <si>
    <t>O240</t>
  </si>
  <si>
    <t>ÚSOVSKO AGRO s.r.o.</t>
  </si>
  <si>
    <t>O731</t>
  </si>
  <si>
    <t>Tříděná zemina</t>
  </si>
  <si>
    <t>ZERS spol. s r.o.</t>
  </si>
  <si>
    <t>O732</t>
  </si>
  <si>
    <t>Zemina pro zásyp</t>
  </si>
  <si>
    <t>O1302</t>
  </si>
  <si>
    <t>FLORCOM STR - Trávníkový substrát</t>
  </si>
  <si>
    <t>BB Com s. r. o.</t>
  </si>
  <si>
    <t>R11422</t>
  </si>
  <si>
    <t>AquaFol 7C, pomocný rostlinný přípravek</t>
  </si>
  <si>
    <t>Agro-Konsultant Tomasz Piotrowski</t>
  </si>
  <si>
    <t>Micromix Polska Sp. z o.o.</t>
  </si>
  <si>
    <t>Registrovaná hnojiva</t>
  </si>
  <si>
    <t>R11351</t>
  </si>
  <si>
    <t>AQUAMIN, pomocný rostlinný přípravek</t>
  </si>
  <si>
    <t>R11346</t>
  </si>
  <si>
    <t>ATRIVA MICROGRANULE, pomocný rostlinný přípravek</t>
  </si>
  <si>
    <t>R11350</t>
  </si>
  <si>
    <t>ATRIVA 250, pomocný rostlinný přípravek</t>
  </si>
  <si>
    <t>R11349</t>
  </si>
  <si>
    <t>ATRIVA 500, pomocný rostlinný přípravek</t>
  </si>
  <si>
    <t>R11758</t>
  </si>
  <si>
    <t>Bud Candy, pomocný rostlinný přípravek</t>
  </si>
  <si>
    <t>Advanced Nutriens SP, SLU</t>
  </si>
  <si>
    <t>R11760</t>
  </si>
  <si>
    <t>CarboLoad, pomocný rostlinný přípravek</t>
  </si>
  <si>
    <t>R11344</t>
  </si>
  <si>
    <t>CLICK NATURE, pomocný rostlinný přípravek</t>
  </si>
  <si>
    <t>R12006</t>
  </si>
  <si>
    <t>Český kompost, organické hnojivo</t>
  </si>
  <si>
    <t>Dvůr Kostomlaty s.r.o.</t>
  </si>
  <si>
    <t>R11271</t>
  </si>
  <si>
    <t>Green sand-K</t>
  </si>
  <si>
    <t>R11860</t>
  </si>
  <si>
    <t>GreenGel Pure, pomocná půdní látka</t>
  </si>
  <si>
    <t>Deepex s.r.o.</t>
  </si>
  <si>
    <t>R11698</t>
  </si>
  <si>
    <t>Jílovitorašelinový substrát</t>
  </si>
  <si>
    <t>Adolf Titlbach</t>
  </si>
  <si>
    <t>R11934</t>
  </si>
  <si>
    <t>Nitrohnojůvka, organické hnojivo</t>
  </si>
  <si>
    <t>Agromarket produkt s.r.o.</t>
  </si>
  <si>
    <t>R11874</t>
  </si>
  <si>
    <t>ORGATRON, organické hnojivo</t>
  </si>
  <si>
    <t>Štěpán Netík</t>
  </si>
  <si>
    <t>R11767</t>
  </si>
  <si>
    <t>Rašelinový a sapropelický koncentrát, pomocný rostlinný přípravek</t>
  </si>
  <si>
    <t>PRECO INVEST s.r.o.</t>
  </si>
  <si>
    <t>R11761</t>
  </si>
  <si>
    <t>Rhino Skin, pomocný rostlinný přípravek</t>
  </si>
  <si>
    <t>R12046</t>
  </si>
  <si>
    <t>Sedlákův humát, rostlinný biostimulant</t>
  </si>
  <si>
    <t>BIOM s.r.o.</t>
  </si>
  <si>
    <t>R11924</t>
  </si>
  <si>
    <t>SULFIKA SNP+Zn</t>
  </si>
  <si>
    <t>KLOFÁČ, spol. s r.o.</t>
  </si>
  <si>
    <t>R11343</t>
  </si>
  <si>
    <t>SUPERBAC, pomocný rostlinný přípravek</t>
  </si>
  <si>
    <t>R11347</t>
  </si>
  <si>
    <t>TANDEM HORTO, pomocný rostlinný přípravek</t>
  </si>
  <si>
    <t>R11345</t>
  </si>
  <si>
    <t>TANDEM XL, pomocný rostlinný přípravek</t>
  </si>
  <si>
    <t>R11573</t>
  </si>
  <si>
    <t>TricoStimulant, pomocný rostlinný přípravek</t>
  </si>
  <si>
    <t>Biotech Tricopharming research S.L.</t>
  </si>
  <si>
    <t>R11560</t>
  </si>
  <si>
    <t>UNAKOM 17, organické hnojivo</t>
  </si>
  <si>
    <t>FCC Únanov, s.r.o.</t>
  </si>
  <si>
    <t>R11699</t>
  </si>
  <si>
    <t>Univerzální substrát rašelinový</t>
  </si>
  <si>
    <t>R11918</t>
  </si>
  <si>
    <t>VÁPENATÉ HNOJIVO</t>
  </si>
  <si>
    <t>KÁMEN BECKE, a.s.</t>
  </si>
  <si>
    <t>R12011</t>
  </si>
  <si>
    <t>weiki Organické hnojivo pro celou zahradu</t>
  </si>
  <si>
    <t>SSTECHNOLOGY Bio Organic s.r.o.</t>
  </si>
  <si>
    <t>R11700</t>
  </si>
  <si>
    <t>Zahradnická zemina</t>
  </si>
  <si>
    <t>R11826</t>
  </si>
  <si>
    <t>ZENFERT NS 13 - 29</t>
  </si>
  <si>
    <t>O1289</t>
  </si>
  <si>
    <t>TOSO CZ s.r.o.</t>
  </si>
  <si>
    <t>O1301</t>
  </si>
  <si>
    <t>ARO Univerzální substrát</t>
  </si>
  <si>
    <t>O788</t>
  </si>
  <si>
    <t>BIOKLEST, s.r.o.</t>
  </si>
  <si>
    <t>O789</t>
  </si>
  <si>
    <t>Fugát, organické hnojivo</t>
  </si>
  <si>
    <t>O790</t>
  </si>
  <si>
    <t>Separát, organické hnojivo</t>
  </si>
  <si>
    <t>O1300</t>
  </si>
  <si>
    <t>KOBRA Údlice, s.r.o.</t>
  </si>
  <si>
    <t>O1033</t>
  </si>
  <si>
    <t>NUTRINO</t>
  </si>
  <si>
    <t>INTRACROP</t>
  </si>
  <si>
    <t>O1092</t>
  </si>
  <si>
    <t>NUTRINO BORA</t>
  </si>
  <si>
    <t>O501</t>
  </si>
  <si>
    <t>Statek Kravaře, a.s.</t>
  </si>
  <si>
    <t>V179</t>
  </si>
  <si>
    <t>Enviseed</t>
  </si>
  <si>
    <t>V743</t>
  </si>
  <si>
    <t>MOKOSHA</t>
  </si>
  <si>
    <t>V744</t>
  </si>
  <si>
    <t>PROVEO MEGA</t>
  </si>
  <si>
    <t>V636</t>
  </si>
  <si>
    <t>YaraVita ACTISIL</t>
  </si>
  <si>
    <t>BIO MINERALS N.V.</t>
  </si>
  <si>
    <t>O1278</t>
  </si>
  <si>
    <t>Substrát pro bylinky bez rašeliny</t>
  </si>
  <si>
    <t>KERA GREEN s.r.o.</t>
  </si>
  <si>
    <t>O1279</t>
  </si>
  <si>
    <t>Substrát pro konifery a okrasné dřeviny bez rašeliny</t>
  </si>
  <si>
    <t>O1280</t>
  </si>
  <si>
    <t>Substrát pro pelargónie bez rašeliny</t>
  </si>
  <si>
    <t>O1274</t>
  </si>
  <si>
    <t>Bezrašelinový substrát pro balkonové rostliny</t>
  </si>
  <si>
    <t>O1275</t>
  </si>
  <si>
    <t>Bezrašelinový substrát pro okrasné dřeviny</t>
  </si>
  <si>
    <t>O1276</t>
  </si>
  <si>
    <t>Bezrašelinový výsevný substrát</t>
  </si>
  <si>
    <t>O1277</t>
  </si>
  <si>
    <t>Bezrašelinový zahradnický substrát</t>
  </si>
  <si>
    <t>R11683</t>
  </si>
  <si>
    <t>Solfernus O</t>
  </si>
  <si>
    <t>O1273</t>
  </si>
  <si>
    <t>Bezrašelinový substrát pro bylinky</t>
  </si>
  <si>
    <t>O1272</t>
  </si>
  <si>
    <t>Substrát na bylinky</t>
  </si>
  <si>
    <t>O1252</t>
  </si>
  <si>
    <t>Lihovarnické výpalky, organické hnojivo</t>
  </si>
  <si>
    <t>Ing. Rudolf Petr</t>
  </si>
  <si>
    <t>O1250</t>
  </si>
  <si>
    <t>AGRO DRUŽSTVO Načeradec</t>
  </si>
  <si>
    <t>O802</t>
  </si>
  <si>
    <t>Rašelina zahradnická tř. I.</t>
  </si>
  <si>
    <t>V602</t>
  </si>
  <si>
    <t>Penergetic B Sikron</t>
  </si>
  <si>
    <t>Penergetic International AG</t>
  </si>
  <si>
    <t>V560</t>
  </si>
  <si>
    <t>V601</t>
  </si>
  <si>
    <t>Penergetic P Sikron</t>
  </si>
  <si>
    <t>V559</t>
  </si>
  <si>
    <t>O803</t>
  </si>
  <si>
    <t>Substrát pro interiérovou zeleň Premium</t>
  </si>
  <si>
    <t>R11552</t>
  </si>
  <si>
    <t>Agrisorb pro Gel, pomocná půdní látka</t>
  </si>
  <si>
    <t>O1248</t>
  </si>
  <si>
    <t>AGROCALC G, druh B, vápenaté hnojivo</t>
  </si>
  <si>
    <t>O1246</t>
  </si>
  <si>
    <t>OBI Zahradnický substrát</t>
  </si>
  <si>
    <t>O1245</t>
  </si>
  <si>
    <t>Substrát pro pokojové rostliny</t>
  </si>
  <si>
    <t>O1247</t>
  </si>
  <si>
    <t>Substrát pro zahradu a vyvýšené záhony bez rašeliny</t>
  </si>
  <si>
    <t>O1244</t>
  </si>
  <si>
    <t>Extenzivní střešní substrát Fertia</t>
  </si>
  <si>
    <t>O1243</t>
  </si>
  <si>
    <t>Intenzivní střešní substrát Fertia</t>
  </si>
  <si>
    <t>O1241</t>
  </si>
  <si>
    <t>Digestát BGA1 2006, organické hnojivo</t>
  </si>
  <si>
    <t>Blümel Regenerativen Energie GmbH ; Co. KG</t>
  </si>
  <si>
    <t>O1242</t>
  </si>
  <si>
    <t>Digestát Blümel BGA2 2011, organické hnojivo</t>
  </si>
  <si>
    <t>O1233</t>
  </si>
  <si>
    <t>Marco Erdmann</t>
  </si>
  <si>
    <t>O1232</t>
  </si>
  <si>
    <t>MATERNA BIOPLYN s.r.o.</t>
  </si>
  <si>
    <t>O1231</t>
  </si>
  <si>
    <t>Silvaradix</t>
  </si>
  <si>
    <t>O1221</t>
  </si>
  <si>
    <t>Vermikompost Vermík, organické hnojivo</t>
  </si>
  <si>
    <t>Veronika Halamková</t>
  </si>
  <si>
    <t>O1237</t>
  </si>
  <si>
    <t>Hoštický substrát pro zeleninu</t>
  </si>
  <si>
    <t>O1236</t>
  </si>
  <si>
    <t>Substrát pro hortenzie</t>
  </si>
  <si>
    <t>O1222</t>
  </si>
  <si>
    <t>DOLOKORN, granulovaný vápenitý dolomit</t>
  </si>
  <si>
    <t>O1226</t>
  </si>
  <si>
    <t>LOVOFERT CN 15</t>
  </si>
  <si>
    <t>O1227</t>
  </si>
  <si>
    <t>NPK(+S) 12,5-12,5-20 (+8)</t>
  </si>
  <si>
    <t>O1228</t>
  </si>
  <si>
    <t>Síran amonný - Spolsan</t>
  </si>
  <si>
    <t>O1229</t>
  </si>
  <si>
    <t>Směsné hnojivo NPK 10-19-26</t>
  </si>
  <si>
    <t>O1230</t>
  </si>
  <si>
    <t>Směsné hnojivo NPK 20-10-10</t>
  </si>
  <si>
    <t>O1225</t>
  </si>
  <si>
    <t>Směsné hnojivo NPK 8-27-25</t>
  </si>
  <si>
    <t>O1224</t>
  </si>
  <si>
    <t>Směsné hnojivo NP(+MgO) 21-21 (+2,4)</t>
  </si>
  <si>
    <t>O1234</t>
  </si>
  <si>
    <t>Bioenergiehof Fischer GbR</t>
  </si>
  <si>
    <t>O777</t>
  </si>
  <si>
    <t>Substrát pro muškáty</t>
  </si>
  <si>
    <t>O775</t>
  </si>
  <si>
    <t>O776</t>
  </si>
  <si>
    <t>Univerzální substrát</t>
  </si>
  <si>
    <t>O1220</t>
  </si>
  <si>
    <t>FLORCOM SCI - Substrát pro citrusy a subtropické rostliny</t>
  </si>
  <si>
    <t>O1219</t>
  </si>
  <si>
    <t>FLORCOM SSL - Substrát pro levandule a středomořské rostliny</t>
  </si>
  <si>
    <t>O771</t>
  </si>
  <si>
    <t>Trávníkový substrát s kompostem</t>
  </si>
  <si>
    <t>O1218</t>
  </si>
  <si>
    <t>FLORCOM SJA - Substrát pro jahody</t>
  </si>
  <si>
    <t>V718</t>
  </si>
  <si>
    <t>ENSIN PLUS</t>
  </si>
  <si>
    <t>O798</t>
  </si>
  <si>
    <t>Směsné hnojivo PK (+MgO) 24,7 - 20,4 (+1,7)</t>
  </si>
  <si>
    <t>V428</t>
  </si>
  <si>
    <t>PROVEO star, pomocný rostlinný přípravek</t>
  </si>
  <si>
    <t>O811</t>
  </si>
  <si>
    <t>Plantella IDEAL, pěstební substrát</t>
  </si>
  <si>
    <t>Unichem d.o.o.</t>
  </si>
  <si>
    <t>O812</t>
  </si>
  <si>
    <t>Plantella Rajčata, pěstební substrát</t>
  </si>
  <si>
    <t>O816</t>
  </si>
  <si>
    <t>Plantella START, pěstební substrát</t>
  </si>
  <si>
    <t>O766</t>
  </si>
  <si>
    <t>Střešní substrát extensiv</t>
  </si>
  <si>
    <t>O767</t>
  </si>
  <si>
    <t>Střešní substrát intensiv</t>
  </si>
  <si>
    <t>O768</t>
  </si>
  <si>
    <t>O765</t>
  </si>
  <si>
    <t>Substrát pro jahody</t>
  </si>
  <si>
    <t>O769</t>
  </si>
  <si>
    <t>Substrát pro výsev a množení</t>
  </si>
  <si>
    <t>O800</t>
  </si>
  <si>
    <t>Směsné hnojivo PK (+MgO) 19,5 - 28 (+1,1)</t>
  </si>
  <si>
    <t>O801</t>
  </si>
  <si>
    <t>Směsné hnojivo PK (+MgO) 23,4 - 23,4 (+1,3)</t>
  </si>
  <si>
    <t>O797</t>
  </si>
  <si>
    <t>Směsné hnojivo PK (+MgO) 27 - 18 (+1,7)</t>
  </si>
  <si>
    <t>O799</t>
  </si>
  <si>
    <t>Směsné hnojivo PK 11 - 45</t>
  </si>
  <si>
    <t>O1181</t>
  </si>
  <si>
    <t>Kamaryt, s.r.o.</t>
  </si>
  <si>
    <t>O817</t>
  </si>
  <si>
    <t>Extenzivní střešní substrát</t>
  </si>
  <si>
    <t>Marek Solčanský</t>
  </si>
  <si>
    <t>O1182</t>
  </si>
  <si>
    <t>O759</t>
  </si>
  <si>
    <t>Směsné hnojivo NPK (+ MgO) 14 - 18 - 18 (+ 1,4)</t>
  </si>
  <si>
    <t>O751</t>
  </si>
  <si>
    <t>Směsné hnojivo NPK (+ MgO) 15-15-19 (+ 1,6)</t>
  </si>
  <si>
    <t>O758</t>
  </si>
  <si>
    <t>Směsné hnojivo NPK (+ MgO) 15,5 - 26 - 9 (+ 1,5)</t>
  </si>
  <si>
    <t>O760</t>
  </si>
  <si>
    <t>Směsné hnojivo NPK (+ MgO) 18 - 12 - 12 (+ 2,3)</t>
  </si>
  <si>
    <t>O761</t>
  </si>
  <si>
    <t>Směsné hnojivo NPK (+ MgO) 20 - 15 - 7 (+ 2,4)</t>
  </si>
  <si>
    <t>O752</t>
  </si>
  <si>
    <t>Směsné hnojivo NPK (+ MgO) 6 - 26 - 20 (+ 2,5)</t>
  </si>
  <si>
    <t>O780</t>
  </si>
  <si>
    <t>Směsné hnojivo NPK (+S) 10,5 - 20 - 20 (+7)</t>
  </si>
  <si>
    <t>O782</t>
  </si>
  <si>
    <t>Směsné hnojivo NPK (+S) 12 - 6 - 24 (+8,6)</t>
  </si>
  <si>
    <t>O786</t>
  </si>
  <si>
    <t>Směsné hnojivo NPK (+S) 14 - 12 - 12 (+14)</t>
  </si>
  <si>
    <t>O779</t>
  </si>
  <si>
    <t>Směsné hnojivo NPK (+S) 15,5 - 15 - 7 (+15)</t>
  </si>
  <si>
    <t>O783</t>
  </si>
  <si>
    <t>Směsné hnojivo NPK (+S) 7 - 15 - 30 (+5)</t>
  </si>
  <si>
    <t>O787</t>
  </si>
  <si>
    <t>Směsné hnojivo NPK (+S) 7,5 - 20 - 25 (+9)</t>
  </si>
  <si>
    <t>O784</t>
  </si>
  <si>
    <t>Směsné hnojivo NPK (+S) 7,5 - 25 - 25 (+2,4)</t>
  </si>
  <si>
    <t>O785</t>
  </si>
  <si>
    <t>Směsné hnojivo NPK (+S) 8,5 - 19 - 26 (+5)</t>
  </si>
  <si>
    <t>O781</t>
  </si>
  <si>
    <t>Směsné hnojivo NPK (+S) 9,5 - 25 - 20 (+4,5)</t>
  </si>
  <si>
    <t>O755</t>
  </si>
  <si>
    <t>Směsné hnojivo NPK 10 - 41 - 13</t>
  </si>
  <si>
    <t>O762</t>
  </si>
  <si>
    <t>Směsné hnojivo NPK 11 - 22 - 22</t>
  </si>
  <si>
    <t>O763</t>
  </si>
  <si>
    <t>Směsné hnojivo NPK 11 - 25 - 20</t>
  </si>
  <si>
    <t>O756</t>
  </si>
  <si>
    <t>Směsné hnojivo NPK 11 - 28 - 18</t>
  </si>
  <si>
    <t>O764</t>
  </si>
  <si>
    <t>Směsné hnojivo NPK 12,5 - 20 - 20</t>
  </si>
  <si>
    <t>O757</t>
  </si>
  <si>
    <t>Směsné hnojivo NPK 12,5 - 25 - 16,5</t>
  </si>
  <si>
    <t>O750</t>
  </si>
  <si>
    <t>Směsné hnojivo NPK 12,5 - 31 - 12,5</t>
  </si>
  <si>
    <t>O753</t>
  </si>
  <si>
    <t>Směsné hnojivo NPK 7,5 - 31 - 24</t>
  </si>
  <si>
    <t>O754</t>
  </si>
  <si>
    <t>Směsné hnojivo NPK 8 - 35 - 20</t>
  </si>
  <si>
    <t>O806</t>
  </si>
  <si>
    <t>Substrát pro borůvky a brusinky</t>
  </si>
  <si>
    <t>O807</t>
  </si>
  <si>
    <t>Substrát pro bylinky a zelené koření</t>
  </si>
  <si>
    <t>O337</t>
  </si>
  <si>
    <t>LACTOENERGO s.r.o.</t>
  </si>
  <si>
    <t>O743</t>
  </si>
  <si>
    <t>Zahradnický substrát</t>
  </si>
  <si>
    <t>O719</t>
  </si>
  <si>
    <t>SADOVNICKÝ SUBSTRÁT ACRE LETNIČKOVÝ VÝSEVNÍ</t>
  </si>
  <si>
    <t>ACRE, spol. s r.o.</t>
  </si>
  <si>
    <t>O717</t>
  </si>
  <si>
    <t>SADOVNICKÝ SUBSTRÁT ACRE STROMOVÝ</t>
  </si>
  <si>
    <t>O718</t>
  </si>
  <si>
    <t>SADOVNICKÝ SUBSTRÁT ACRE STROMOVÝ MINERÁLNÍ</t>
  </si>
  <si>
    <t>O720</t>
  </si>
  <si>
    <t>SADOVNICKÝ SUBSTRÁT ACRE TRÁVNÍKOVÝ</t>
  </si>
  <si>
    <t>O714</t>
  </si>
  <si>
    <t>STŘEŠNÍ SUBSTRÁT ACRE EXTENZIVNÍ</t>
  </si>
  <si>
    <t>O713</t>
  </si>
  <si>
    <t>STŘEŠNÍ SUBSTRÁT ACRE EXTENZIVNÍ JEDNOVRSTVÝ</t>
  </si>
  <si>
    <t>O716</t>
  </si>
  <si>
    <t>STŘEŠNÍ SUBSTRÁT ACRE INTENZIVNÍ</t>
  </si>
  <si>
    <t>O715</t>
  </si>
  <si>
    <t>STŘEŠNÍ SUBSTRÁT ACRE POLOINTENZIVNÍ</t>
  </si>
  <si>
    <t>O745</t>
  </si>
  <si>
    <t>Substrát bylinková zahrádka</t>
  </si>
  <si>
    <t>O746</t>
  </si>
  <si>
    <t>Substrát pro celou zahradu</t>
  </si>
  <si>
    <t>O1180</t>
  </si>
  <si>
    <t>Substrát s přídavkem hnojiv s dlouhodobým účinkem</t>
  </si>
  <si>
    <t>ATRO Rýmařov s.r.o.</t>
  </si>
  <si>
    <t>O741</t>
  </si>
  <si>
    <t>Vermikompost, organické hnojivo</t>
  </si>
  <si>
    <t>Jakub Filip</t>
  </si>
  <si>
    <t>O1177</t>
  </si>
  <si>
    <t>Speciální substrát pro orchideje</t>
  </si>
  <si>
    <t>O1176</t>
  </si>
  <si>
    <t>Substrát množárenský, výsevní a pro rostliny s nízkými nároky na živiny</t>
  </si>
  <si>
    <t>O1178</t>
  </si>
  <si>
    <t>Substrát pro kaktusy, sukulenty a suchomilné rostliny</t>
  </si>
  <si>
    <t>O1175</t>
  </si>
  <si>
    <t>Substrát pro kyselomilné rostliny</t>
  </si>
  <si>
    <t>O1174</t>
  </si>
  <si>
    <t>Substrát pro rostliny se středními nebo vyššími nároky na živiny</t>
  </si>
  <si>
    <t>O1173</t>
  </si>
  <si>
    <t>Zemina tříděná V</t>
  </si>
  <si>
    <t>STRABAG a.s.</t>
  </si>
  <si>
    <t>V534</t>
  </si>
  <si>
    <t>WUXAL Ascofol, pomocný rostlinný přípravek</t>
  </si>
  <si>
    <t>O1170</t>
  </si>
  <si>
    <t>Substrát pro balkonovky a letničky</t>
  </si>
  <si>
    <t>O1171</t>
  </si>
  <si>
    <t>O1169</t>
  </si>
  <si>
    <t>Wilhelm und Matthias Brunner GbR</t>
  </si>
  <si>
    <t>O742</t>
  </si>
  <si>
    <t>Substrát pro vodní rostliny</t>
  </si>
  <si>
    <t>V695</t>
  </si>
  <si>
    <t>ROKOHUMIN klasik</t>
  </si>
  <si>
    <t>ROKOSAN s.r.o.</t>
  </si>
  <si>
    <t>V716</t>
  </si>
  <si>
    <t>Nutrigeo L</t>
  </si>
  <si>
    <t>Gaiago SAS</t>
  </si>
  <si>
    <t>O1046</t>
  </si>
  <si>
    <t>Rekultivační substrát REZEMKA 3</t>
  </si>
  <si>
    <t>RPR Recyklace a.s.</t>
  </si>
  <si>
    <t>O1168</t>
  </si>
  <si>
    <t>BPS Pacov s.r.o.</t>
  </si>
  <si>
    <t>O1167</t>
  </si>
  <si>
    <t>Pavel Hronek</t>
  </si>
  <si>
    <t>O360</t>
  </si>
  <si>
    <t>AVENA, spol. s r.o.</t>
  </si>
  <si>
    <t>O737</t>
  </si>
  <si>
    <t>Mg85S</t>
  </si>
  <si>
    <t>O1166</t>
  </si>
  <si>
    <t>O1164</t>
  </si>
  <si>
    <t>Digestát Hrubčice, organické hnojivo</t>
  </si>
  <si>
    <t>Haná ZZ s.r.o.</t>
  </si>
  <si>
    <t>O740</t>
  </si>
  <si>
    <t>Směsné hnojivo NP (+MgO) 23-13 (+3)</t>
  </si>
  <si>
    <t>O1165</t>
  </si>
  <si>
    <t>Minerální substrát pro hydroponie</t>
  </si>
  <si>
    <t>O1163</t>
  </si>
  <si>
    <t>Living Garden Substrát pro výsev a bylinky</t>
  </si>
  <si>
    <t>V751</t>
  </si>
  <si>
    <t>Azofix Plus</t>
  </si>
  <si>
    <t>V466</t>
  </si>
  <si>
    <t>Energen Cleanstorm E - pomocný rostlinný přípravek</t>
  </si>
  <si>
    <t>EGT system spol. s r.o.</t>
  </si>
  <si>
    <t>O1161</t>
  </si>
  <si>
    <t>GREENDEK Substrát střešní extenzivní</t>
  </si>
  <si>
    <t>O1162</t>
  </si>
  <si>
    <t>GREENDEK Substrát střešní intenzivní</t>
  </si>
  <si>
    <t>O1160</t>
  </si>
  <si>
    <t>GREENDEK Trávníkový substrát</t>
  </si>
  <si>
    <t>O1096</t>
  </si>
  <si>
    <t>HERO FARMER UNIVERSAL, tekuté organické hnojivo</t>
  </si>
  <si>
    <t>Bioplyn Horovce, s. r. o.</t>
  </si>
  <si>
    <t>O1077</t>
  </si>
  <si>
    <t>WF Energie</t>
  </si>
  <si>
    <t>O1147</t>
  </si>
  <si>
    <t>BZ-Energy Mitterteich GmbH ; Co. KG</t>
  </si>
  <si>
    <t>O1153</t>
  </si>
  <si>
    <t>Biopark Gut Siegenthann GmbH &amp; Co. KG</t>
  </si>
  <si>
    <t>O1154</t>
  </si>
  <si>
    <t>Energie-Agrar-Service Seidl GmbH</t>
  </si>
  <si>
    <t>O1155</t>
  </si>
  <si>
    <t>GLI GmbH &amp; Co. KG</t>
  </si>
  <si>
    <t>O1148</t>
  </si>
  <si>
    <t>Biogas Max Zintl GbR</t>
  </si>
  <si>
    <t>O1157</t>
  </si>
  <si>
    <t>AB Biogas Bau- und Betriebsgesellschaft mbH</t>
  </si>
  <si>
    <t>O1150</t>
  </si>
  <si>
    <t>O1133</t>
  </si>
  <si>
    <t>Vetter BIOGAS GBR</t>
  </si>
  <si>
    <t>O1149</t>
  </si>
  <si>
    <t>O1151</t>
  </si>
  <si>
    <t>Biogas WKW GbR</t>
  </si>
  <si>
    <t>O1158</t>
  </si>
  <si>
    <t>O1156</t>
  </si>
  <si>
    <t>O1152</t>
  </si>
  <si>
    <t>O1159</t>
  </si>
  <si>
    <t>LIVING GARDEN Substrát pro kaktusy a bonsaje</t>
  </si>
  <si>
    <t>O1146</t>
  </si>
  <si>
    <t>CERERIT Hobby 13-6-14 (+2MgO+0,3Fe)</t>
  </si>
  <si>
    <t>O729</t>
  </si>
  <si>
    <t>Digestát z BPS Velká Černá Hať, organické hnojivo</t>
  </si>
  <si>
    <t>BIOGAS ENERGO a.s.</t>
  </si>
  <si>
    <t>O1145</t>
  </si>
  <si>
    <t>GSH NK Mg</t>
  </si>
  <si>
    <t>O824</t>
  </si>
  <si>
    <t>Žlutický fugát, organické hnojivo</t>
  </si>
  <si>
    <t>BPS Žlutice s.r.o.</t>
  </si>
  <si>
    <t>O825</t>
  </si>
  <si>
    <t>Žlutický separát, organické hnojivo</t>
  </si>
  <si>
    <t>O1144</t>
  </si>
  <si>
    <t>Digestát Myslív, organické hnojivo</t>
  </si>
  <si>
    <t>VŠEZEP s.r.o.</t>
  </si>
  <si>
    <t>O726</t>
  </si>
  <si>
    <t>AgroKrůt, s.r.o.</t>
  </si>
  <si>
    <t>O710</t>
  </si>
  <si>
    <t>Digestát, Zápaďák, organické hnojivo</t>
  </si>
  <si>
    <t>POZEP   s.r.o.</t>
  </si>
  <si>
    <t>O1143</t>
  </si>
  <si>
    <t>Digestát ZÁPAĎÁK, organické hnojivo</t>
  </si>
  <si>
    <t>AGRO-JAVOR, spol. s r. o.</t>
  </si>
  <si>
    <t>O1142</t>
  </si>
  <si>
    <t>Zemědělská akciová společnost HLUBOŠ</t>
  </si>
  <si>
    <t>O1136</t>
  </si>
  <si>
    <t>Petr Marcinčák</t>
  </si>
  <si>
    <t>O1139</t>
  </si>
  <si>
    <t>PROFI Trávníkové hnojivo special 12-5-24 (+2 MgO)</t>
  </si>
  <si>
    <t>O1141</t>
  </si>
  <si>
    <t>PROFI Trávníkové hnojivo special 13-17 (+4 MgO+2 Fe)</t>
  </si>
  <si>
    <t>O1138</t>
  </si>
  <si>
    <t>PROFI Trávníkové hnojivo special 18-6-18 (+1 MgO)</t>
  </si>
  <si>
    <t>O1140</t>
  </si>
  <si>
    <t>PROFI Trávníkové hnojivo special 20-5-10 (+3 MgO)</t>
  </si>
  <si>
    <t>O709</t>
  </si>
  <si>
    <t>Separovaný digestát, Zápaďák, organické hnojivo</t>
  </si>
  <si>
    <t>O1137</t>
  </si>
  <si>
    <t>UNIAGRIS energo, s.r.o.</t>
  </si>
  <si>
    <t>O347</t>
  </si>
  <si>
    <t>LUNY, s.r.o.</t>
  </si>
  <si>
    <t>O724</t>
  </si>
  <si>
    <t>LOVOGREEN MICROGRADE NPK 10-5-20+4MgO</t>
  </si>
  <si>
    <t>O725</t>
  </si>
  <si>
    <t>LOVOGREEN MICROGRADE NPK 20-5-8+2MgO</t>
  </si>
  <si>
    <t>O712</t>
  </si>
  <si>
    <t>O1135</t>
  </si>
  <si>
    <t>Zemina II</t>
  </si>
  <si>
    <t>O1134</t>
  </si>
  <si>
    <t>FLORCOM SRZ-Substrát pro rajčata a zeleninu</t>
  </si>
  <si>
    <t>O723</t>
  </si>
  <si>
    <t>Zahradnická zemina SG</t>
  </si>
  <si>
    <t>V721</t>
  </si>
  <si>
    <t>ORGANIC FER</t>
  </si>
  <si>
    <t>BAROMFI - Coop Kft</t>
  </si>
  <si>
    <t>V726</t>
  </si>
  <si>
    <t>ORGANIC FER KALI PLUS</t>
  </si>
  <si>
    <t>V725</t>
  </si>
  <si>
    <t>ORGANIC FER KALI SULF</t>
  </si>
  <si>
    <t>V724</t>
  </si>
  <si>
    <t>ORGANIC FER NATUR EXTRA</t>
  </si>
  <si>
    <t>V723</t>
  </si>
  <si>
    <t>ORGANIC FER NITRO PLUS</t>
  </si>
  <si>
    <t>V727</t>
  </si>
  <si>
    <t>ORGANIC FOSFO PLUS FER</t>
  </si>
  <si>
    <t>V722</t>
  </si>
  <si>
    <t>ORGANIC P+K FER</t>
  </si>
  <si>
    <t>O707</t>
  </si>
  <si>
    <t>Směsné hnojivo NPK 6-26-30</t>
  </si>
  <si>
    <t>O1132</t>
  </si>
  <si>
    <t>Substrát pro balkónové rostliny</t>
  </si>
  <si>
    <t>O1130</t>
  </si>
  <si>
    <t>Substrát pro růže a trvalky</t>
  </si>
  <si>
    <t>O1129</t>
  </si>
  <si>
    <t>R11775</t>
  </si>
  <si>
    <t>@</t>
  </si>
  <si>
    <t>R11040</t>
  </si>
  <si>
    <t>ACTISEED, pomocný rostlinný přípravek</t>
  </si>
  <si>
    <t>R11842</t>
  </si>
  <si>
    <t>Agrocarb 40 VA, vápenaté hnojivo</t>
  </si>
  <si>
    <t>R11844</t>
  </si>
  <si>
    <t>AGRODOL DV, mletý dolomit, druh B, hořečnatovápenaté hnojivo</t>
  </si>
  <si>
    <t>Dolvap s.r.o.</t>
  </si>
  <si>
    <t>R11843</t>
  </si>
  <si>
    <t>AGRODOL LD, dolomit mletý, druh B, hořečnatovápenaté hnojivo</t>
  </si>
  <si>
    <t>LHODOL s r.o., Dolkam Šuja, Rajec</t>
  </si>
  <si>
    <t>R11845</t>
  </si>
  <si>
    <t>AGRODOL O3 RO, drcený vápnitý dolomit</t>
  </si>
  <si>
    <t>R11745</t>
  </si>
  <si>
    <t>Agroperlit, pomocná půdní látka</t>
  </si>
  <si>
    <t>R11486</t>
  </si>
  <si>
    <t>AIKS, pomocný rostlinný přípravek</t>
  </si>
  <si>
    <t>MAYLINE INVESTMENT CORPORATION LIMITED, s.r.o.</t>
  </si>
  <si>
    <t>R11720</t>
  </si>
  <si>
    <t>AKTIFOL Mag 170 SL, pomocný rostlinný přípravek</t>
  </si>
  <si>
    <t>R11679</t>
  </si>
  <si>
    <t>AKTIFOL Sulf 825 SL</t>
  </si>
  <si>
    <t>R11858</t>
  </si>
  <si>
    <t>AlgaHumin, pomocný rostlinný přípravek</t>
  </si>
  <si>
    <t>Rašelina a.s.</t>
  </si>
  <si>
    <t>R11724</t>
  </si>
  <si>
    <t>ALGAVIT, pomocný rostlinný přípravek</t>
  </si>
  <si>
    <t>Symbiom, s.r.o.</t>
  </si>
  <si>
    <t>ACADIAN SEAPLANTS LIMITED</t>
  </si>
  <si>
    <t>R11718</t>
  </si>
  <si>
    <t>Amalgerol Premium, pomocná půdní látka</t>
  </si>
  <si>
    <t>R11510</t>
  </si>
  <si>
    <t>Aprichar, pomocná půdní látka</t>
  </si>
  <si>
    <t>R11596</t>
  </si>
  <si>
    <t>B.A. granulát, pomocná půdní látka</t>
  </si>
  <si>
    <t>Ing. Vasil Gjurov</t>
  </si>
  <si>
    <t>Schulze und Hermsen, GmbH</t>
  </si>
  <si>
    <t>R11598</t>
  </si>
  <si>
    <t>B.A. kořenový koncentrát, pomocný rostlinný přípravek</t>
  </si>
  <si>
    <t>R11597</t>
  </si>
  <si>
    <t>B.A. S-90, pomocný rostlinný přípravek</t>
  </si>
  <si>
    <t>R11735</t>
  </si>
  <si>
    <t>Basfoliar Avant Natur SL, pomocný rostlinný přípravek</t>
  </si>
  <si>
    <t>Compo Expert GmbH</t>
  </si>
  <si>
    <t>R11734</t>
  </si>
  <si>
    <t>Basfoliar Kelp SL, pomocný rostlinný přípravek</t>
  </si>
  <si>
    <t>R11289</t>
  </si>
  <si>
    <t>Blanenský kompost, organické hnojivo</t>
  </si>
  <si>
    <t>R11286</t>
  </si>
  <si>
    <t>Bohemian fert, pomocný rostlinný přípravek</t>
  </si>
  <si>
    <t>R11716</t>
  </si>
  <si>
    <t>Bonsai elixír, pomocný rostlinný přípravek</t>
  </si>
  <si>
    <t>Bohumil Vondruš</t>
  </si>
  <si>
    <t>R11587</t>
  </si>
  <si>
    <t>BOROSAN Humine</t>
  </si>
  <si>
    <t>R11628</t>
  </si>
  <si>
    <t>BS KOMPLEX, organické hnojivo</t>
  </si>
  <si>
    <t>BS vinařské potřeby s.r.o.</t>
  </si>
  <si>
    <t>R11381</t>
  </si>
  <si>
    <t>Bukáček - substrát</t>
  </si>
  <si>
    <t>Městys Mladé Buky</t>
  </si>
  <si>
    <t>R11527</t>
  </si>
  <si>
    <t>Bylinný extrakt Smáčedlo, pomocný rostlinný přípravek</t>
  </si>
  <si>
    <t>R11884</t>
  </si>
  <si>
    <t>CARBON Energo</t>
  </si>
  <si>
    <t>R11883</t>
  </si>
  <si>
    <t>CARBON Mo</t>
  </si>
  <si>
    <t>R11882</t>
  </si>
  <si>
    <t>CARBON NPK + B + Zn</t>
  </si>
  <si>
    <t>R11887</t>
  </si>
  <si>
    <t>CARBON Si</t>
  </si>
  <si>
    <t>R11886</t>
  </si>
  <si>
    <t>CARBONBOR Zn + Cu + S</t>
  </si>
  <si>
    <t>R11607</t>
  </si>
  <si>
    <t>CarthamPop, hnojivo z rostlinného popele</t>
  </si>
  <si>
    <t>CARTHAMUS a.s.</t>
  </si>
  <si>
    <t>R11581</t>
  </si>
  <si>
    <t>Cererit GSH NPK 8-13-11</t>
  </si>
  <si>
    <t>R11580</t>
  </si>
  <si>
    <t>CHEVRI Cu-Combi</t>
  </si>
  <si>
    <t>R11414</t>
  </si>
  <si>
    <t>COMPO SANA Substrát pro výsev a bylinky</t>
  </si>
  <si>
    <t>COMPO GmbH</t>
  </si>
  <si>
    <t>R11605</t>
  </si>
  <si>
    <t>Cukrovar Vrbátky a.s.</t>
  </si>
  <si>
    <t>R11885</t>
  </si>
  <si>
    <t>CUPRISTIM CS</t>
  </si>
  <si>
    <t>R11675</t>
  </si>
  <si>
    <t>ČeRthova zahradní zemina</t>
  </si>
  <si>
    <t>ČeRth s.r.o.</t>
  </si>
  <si>
    <t>R11829</t>
  </si>
  <si>
    <t>Českolibchavský kompost, organické hnojivo</t>
  </si>
  <si>
    <t>EKOLA České Libchavy s.r.o.</t>
  </si>
  <si>
    <t>R11744</t>
  </si>
  <si>
    <t>ČESNEK, pomocný rostlinný přípravek</t>
  </si>
  <si>
    <t>RNDr. David Novotný, Ph.D.</t>
  </si>
  <si>
    <t>Mikrobiologický ústav AV ČR, v. v. i.</t>
  </si>
  <si>
    <t>R11600</t>
  </si>
  <si>
    <t>Digestát - separát, organické hnojivo</t>
  </si>
  <si>
    <t>SM Agro s.r.o.</t>
  </si>
  <si>
    <t>BioEnergie Wild GbR</t>
  </si>
  <si>
    <t>R11601</t>
  </si>
  <si>
    <t>BioEnergie Shuller</t>
  </si>
  <si>
    <t>R11677</t>
  </si>
  <si>
    <t>Digestát AHK14, organické hnojivo</t>
  </si>
  <si>
    <t>WEKUS spol. s r.o.</t>
  </si>
  <si>
    <t>R11839</t>
  </si>
  <si>
    <t>DIGESTÁT BPS CHRÁST, organické hnojivo</t>
  </si>
  <si>
    <t>AGROBIOPLYN s.r.o.</t>
  </si>
  <si>
    <t>R11837</t>
  </si>
  <si>
    <t>Digestát BPS Větrný Jeníkov, organické hnojivo</t>
  </si>
  <si>
    <t>ZEVAR energie, s.r.o.</t>
  </si>
  <si>
    <t>R11191</t>
  </si>
  <si>
    <t>BIOPLYN ENERGY s.r.o.</t>
  </si>
  <si>
    <t>R11629</t>
  </si>
  <si>
    <t>Fritsch Biostrom</t>
  </si>
  <si>
    <t>R11431</t>
  </si>
  <si>
    <t>V.E. Group, s.r.o.</t>
  </si>
  <si>
    <t>R11413</t>
  </si>
  <si>
    <t>Energie Poběžovice s.r.o.</t>
  </si>
  <si>
    <t>R11755</t>
  </si>
  <si>
    <t>Digestát Stanoviště, organické hnojivo</t>
  </si>
  <si>
    <t>BPS Stanoviště s.r.o.</t>
  </si>
  <si>
    <t>R11354</t>
  </si>
  <si>
    <t>Digestát z Farmy, organické hnojivo</t>
  </si>
  <si>
    <t>Ing. Karel Horák</t>
  </si>
  <si>
    <t>R11361</t>
  </si>
  <si>
    <t>Dobřanský kompost II, organické hnojivo</t>
  </si>
  <si>
    <t>Marius Pedersen a.s.</t>
  </si>
  <si>
    <t>R11641</t>
  </si>
  <si>
    <t>Sebald Zement GmbH</t>
  </si>
  <si>
    <t>R11638</t>
  </si>
  <si>
    <t>Draselná sůl 60% granulovaná</t>
  </si>
  <si>
    <t>PO Beloruskalij, Solihorsk</t>
  </si>
  <si>
    <t>R11855</t>
  </si>
  <si>
    <t>DŘEVNÍ VLÁKNA NAHRAZUJÍCÍ RAŠELINU</t>
  </si>
  <si>
    <t>ASB GRÜNLAND spol. s r. o.</t>
  </si>
  <si>
    <t>R11417</t>
  </si>
  <si>
    <t>ECTOROOT, pomocný rostlinný přípravek</t>
  </si>
  <si>
    <t>Symvitro, s.r.o.</t>
  </si>
  <si>
    <t>R11728</t>
  </si>
  <si>
    <t>ECTOVIT FOREST, pomocný rostlinný přípravek</t>
  </si>
  <si>
    <t>R11418</t>
  </si>
  <si>
    <t>ERICOROOT, pomocný rostlinný přípravek</t>
  </si>
  <si>
    <t>R11504</t>
  </si>
  <si>
    <t>ESCUBE AGRO kukuřice, pomocný rostlinný přípravek</t>
  </si>
  <si>
    <t>ESCUBE, s.r.o.</t>
  </si>
  <si>
    <t>R11506</t>
  </si>
  <si>
    <t>ESCUBE GARDEN PRO tráva, pomocný rostlinný přípravek</t>
  </si>
  <si>
    <t>R11505</t>
  </si>
  <si>
    <t>ESCUBE GARDEN tráva, pomocný rostlinný přípravek</t>
  </si>
  <si>
    <t>R11503</t>
  </si>
  <si>
    <t>ESCUBE UNIVERSAL PRO+, pomocný rostlinný přípravek</t>
  </si>
  <si>
    <t>R11291</t>
  </si>
  <si>
    <t>ESTIVE, pomocný rostlinný přípravek</t>
  </si>
  <si>
    <t>R11636</t>
  </si>
  <si>
    <t>EUROFERTIL TOP 51 NPK</t>
  </si>
  <si>
    <t>R11635</t>
  </si>
  <si>
    <t>EUROFERTIL TOP 54 NPS</t>
  </si>
  <si>
    <t>R11499</t>
  </si>
  <si>
    <t>Exoplant</t>
  </si>
  <si>
    <t>EXELLEN s.r.o.</t>
  </si>
  <si>
    <t>ORIY LTD</t>
  </si>
  <si>
    <t>R11566</t>
  </si>
  <si>
    <t>Faremní kompost FARKOM, organické hnojivo</t>
  </si>
  <si>
    <t>ZD Krásná Hora nad Vltavou a.s.</t>
  </si>
  <si>
    <t>R11841</t>
  </si>
  <si>
    <t>FERTIACTYL STARTER NPK 13-5-8</t>
  </si>
  <si>
    <t>R11582</t>
  </si>
  <si>
    <t>FERTIKAL</t>
  </si>
  <si>
    <t>R11586</t>
  </si>
  <si>
    <t>FERTIMAG</t>
  </si>
  <si>
    <t>R11736</t>
  </si>
  <si>
    <t>FertiStar Ultra, pomocná půdní látka</t>
  </si>
  <si>
    <t>Koch Fertilizer International Limited</t>
  </si>
  <si>
    <t>R11624</t>
  </si>
  <si>
    <t>FLORCOM, kokosový substrát pro orchideje</t>
  </si>
  <si>
    <t>WAYAMBA COCO PEAT</t>
  </si>
  <si>
    <t>R11625</t>
  </si>
  <si>
    <t>FLORCOM, kokosový substrát pro pokojové i balkónové rostliny</t>
  </si>
  <si>
    <t>R11626</t>
  </si>
  <si>
    <t>FLORCOM SG - substrát s hydrogelem</t>
  </si>
  <si>
    <t>R11686</t>
  </si>
  <si>
    <t>FLORIA Květinový substrát</t>
  </si>
  <si>
    <t>R11688</t>
  </si>
  <si>
    <t>Floria Substrát do samozavlažovacích truhlíků</t>
  </si>
  <si>
    <t>R11689</t>
  </si>
  <si>
    <t>FLORIA Substrát pro muškáty</t>
  </si>
  <si>
    <t>R11690</t>
  </si>
  <si>
    <t>FLORIA Substrát pro okrasné rostliny</t>
  </si>
  <si>
    <t>R11696</t>
  </si>
  <si>
    <t>FLORIA Substrát pro rajčata a papriky</t>
  </si>
  <si>
    <t>R11687</t>
  </si>
  <si>
    <t>FLORIA Substrát pro zelené rostliny a palmy</t>
  </si>
  <si>
    <t>R11713</t>
  </si>
  <si>
    <t>Florium - květ, pomocný rostlinný přípravek</t>
  </si>
  <si>
    <t>FLORIUM s.r.o.</t>
  </si>
  <si>
    <t>R11712</t>
  </si>
  <si>
    <t>Florium - růst, pomocný rostlinný přípravek</t>
  </si>
  <si>
    <t>R11719</t>
  </si>
  <si>
    <t>Fortehum L/K, pomocný rostlinný přípravek</t>
  </si>
  <si>
    <t>Humatex, a.s.</t>
  </si>
  <si>
    <t>R11643</t>
  </si>
  <si>
    <t>Fosmag</t>
  </si>
  <si>
    <t>R11438</t>
  </si>
  <si>
    <t>FUGÁT HV, organické hnojivo</t>
  </si>
  <si>
    <t>LYCKEBY AMYLEX, a.s.</t>
  </si>
  <si>
    <t>R11439</t>
  </si>
  <si>
    <t>Fugát Lyckeby, kapalné hnojivo</t>
  </si>
  <si>
    <t>R11412</t>
  </si>
  <si>
    <t>FUGÁT, organické hnojivo</t>
  </si>
  <si>
    <t>EFG Rapotín BPS SE</t>
  </si>
  <si>
    <t>R11538</t>
  </si>
  <si>
    <t>Fulvohumate SEED, pomocný rostlinný přípravek</t>
  </si>
  <si>
    <t>European Organics s.r.o.</t>
  </si>
  <si>
    <t>NPO AGRO-FIT</t>
  </si>
  <si>
    <t>R11537</t>
  </si>
  <si>
    <t>Fulvohumate VITAL, pomocný rostlinný přípravek</t>
  </si>
  <si>
    <t>R11877</t>
  </si>
  <si>
    <t>FUMAG NK-Ca</t>
  </si>
  <si>
    <t>R11878</t>
  </si>
  <si>
    <t>FUMAG NK-Mo</t>
  </si>
  <si>
    <t>R11880</t>
  </si>
  <si>
    <t>FUMAG 6 NK - SB</t>
  </si>
  <si>
    <t>R11715</t>
  </si>
  <si>
    <t>Gelstim A</t>
  </si>
  <si>
    <t>R11717</t>
  </si>
  <si>
    <t>Gelstim B</t>
  </si>
  <si>
    <t>R11341</t>
  </si>
  <si>
    <t>GLYSS, pomocný rostlinný přípravek</t>
  </si>
  <si>
    <t>R11589</t>
  </si>
  <si>
    <t>GSH - E NPK 7-7-12</t>
  </si>
  <si>
    <t>R11642</t>
  </si>
  <si>
    <t>HAP 11-52 (Amofos humatizovaný přídavkem 0,25% Lignohumátu)</t>
  </si>
  <si>
    <t>R11748</t>
  </si>
  <si>
    <t>Hašené vápno tříděné</t>
  </si>
  <si>
    <t>R11746</t>
  </si>
  <si>
    <t>Herbagreen Humin, pomocný rostlinný přípravek</t>
  </si>
  <si>
    <t>SANOVITA Produktions und Vertriebs GmbH</t>
  </si>
  <si>
    <t>Starhumica, s.r.o.</t>
  </si>
  <si>
    <t>R11559</t>
  </si>
  <si>
    <t>HiStick Soy, pomocný rostlinný přípravek</t>
  </si>
  <si>
    <t>BASF spol. s r.o.</t>
  </si>
  <si>
    <t>BASF Agricultural Specialities Limited</t>
  </si>
  <si>
    <t>R11865</t>
  </si>
  <si>
    <t>Horticerit - Hnojivo pro brambory, NPK (+MgO) 5-7-15 (+2), organominerální hnojivo</t>
  </si>
  <si>
    <t>R11866</t>
  </si>
  <si>
    <t>Horticerit - Hnojivo pro cibuli a česnek, NPK (+S) 5-6-14 (+9), organominerální hnojivo</t>
  </si>
  <si>
    <t>R11864</t>
  </si>
  <si>
    <t>Horticerit - Hnojivo pro plodovou zeleninu, NPK 6-6-13, organominerální hnojivo</t>
  </si>
  <si>
    <t>R11662</t>
  </si>
  <si>
    <t>Hrnkovací substrát H</t>
  </si>
  <si>
    <t>PASIČ spol. s r.o.</t>
  </si>
  <si>
    <t>Klasmann-Deilmann GmbH</t>
  </si>
  <si>
    <t>R11667</t>
  </si>
  <si>
    <t>Hrnkovací substrát P</t>
  </si>
  <si>
    <t>R11325</t>
  </si>
  <si>
    <t>HUMAFIT EXTRA, pomocný rostlinný přípravek</t>
  </si>
  <si>
    <t>Humafit s.r.o.</t>
  </si>
  <si>
    <t>R11326</t>
  </si>
  <si>
    <t>HUMAFIT, pomocný rostlinný přípravek</t>
  </si>
  <si>
    <t>R11830</t>
  </si>
  <si>
    <t>HUMASTAR PLUS, pomocný rostlinný přípravek</t>
  </si>
  <si>
    <t>HUMÁTY s.r.o.</t>
  </si>
  <si>
    <t>R11831</t>
  </si>
  <si>
    <t>HUMASTAR, pomocný rostlinný přípravek</t>
  </si>
  <si>
    <t>Agrostimul s.r.o.</t>
  </si>
  <si>
    <t>R11425</t>
  </si>
  <si>
    <t>HUMO, pomocná půdní látka</t>
  </si>
  <si>
    <t>Groown s.r.o.</t>
  </si>
  <si>
    <t>R11657</t>
  </si>
  <si>
    <t>HYCOL - BMgS</t>
  </si>
  <si>
    <t>G M CHEMIE spol. s r.o.</t>
  </si>
  <si>
    <t>R11655</t>
  </si>
  <si>
    <t>HYCOL - E víno, pomocný rostlinný přípravek</t>
  </si>
  <si>
    <t>R11653</t>
  </si>
  <si>
    <t>HYCOL K+ víno, pomocný rostlinný přípravek</t>
  </si>
  <si>
    <t>R11656</t>
  </si>
  <si>
    <t>HYCOL K+ zelenina, pomocný rostlinný přípravek</t>
  </si>
  <si>
    <t>R11654</t>
  </si>
  <si>
    <t>HYCOL NPK, pomocný rostlinný přípravek</t>
  </si>
  <si>
    <t>R11375</t>
  </si>
  <si>
    <t>HYCOL-Fe, pomocný rostlinný přípravek</t>
  </si>
  <si>
    <t>R11018</t>
  </si>
  <si>
    <t>Indigo 30 WD, pomocný rostlinný přípravek</t>
  </si>
  <si>
    <t>Indigo Agriculture  Europe GmbH</t>
  </si>
  <si>
    <t>Indigo Ag, Inc</t>
  </si>
  <si>
    <t>R11743</t>
  </si>
  <si>
    <t>JAHODA, pomocný rostlinný přípravek</t>
  </si>
  <si>
    <t>R11562</t>
  </si>
  <si>
    <t>Jiffy 7, rašelinový substrát v tabletách</t>
  </si>
  <si>
    <t>BOHEMIASEED,spol. s r.o.</t>
  </si>
  <si>
    <t>Jiffy Product International AS</t>
  </si>
  <si>
    <t>R11846</t>
  </si>
  <si>
    <t>NOHEL GARDEN a.s.</t>
  </si>
  <si>
    <t>A/S Jiffy Products Ltd</t>
  </si>
  <si>
    <t>R11557</t>
  </si>
  <si>
    <t>KANGER, pomocný rostlinný přípravek</t>
  </si>
  <si>
    <t>MONAS Technology s.r.o.</t>
  </si>
  <si>
    <t>R11772</t>
  </si>
  <si>
    <t>Kapalný CERERIT Hobby s guánem a mořskými řasami</t>
  </si>
  <si>
    <t>R11875</t>
  </si>
  <si>
    <t>Kapalný vermikompost, pomocný rostlinný přípravek</t>
  </si>
  <si>
    <t>R11513</t>
  </si>
  <si>
    <t>KESTOM, pomocný rostlinný přípravek</t>
  </si>
  <si>
    <t>FYTOVITA, spol. s r.o.</t>
  </si>
  <si>
    <t>R11620</t>
  </si>
  <si>
    <t>Kokosový substrát - Lignocel</t>
  </si>
  <si>
    <t>R11592</t>
  </si>
  <si>
    <t>kompoCHAR</t>
  </si>
  <si>
    <t>BIOUHEL.CZ s.r.o.</t>
  </si>
  <si>
    <t>R11518</t>
  </si>
  <si>
    <t>Kompost A+, organické hnojivo</t>
  </si>
  <si>
    <t>Kompostárna Podyjí s.r.o.</t>
  </si>
  <si>
    <t>R11567</t>
  </si>
  <si>
    <t>Kompost CZ, organické hnojivo</t>
  </si>
  <si>
    <t>EKO - Chlebičov a.s.</t>
  </si>
  <si>
    <t>R11401</t>
  </si>
  <si>
    <t>Kompost ferment pro pole, organické hnojivo</t>
  </si>
  <si>
    <t>BIO - FERM, s.r.o.</t>
  </si>
  <si>
    <t>R12005</t>
  </si>
  <si>
    <t>KOMPOST GARDENLINE, organické hnojivo</t>
  </si>
  <si>
    <t>Gardenline s.r.o.</t>
  </si>
  <si>
    <t>R11722</t>
  </si>
  <si>
    <t>Kompost, organické hnojivo</t>
  </si>
  <si>
    <t>Obec Uhřínov</t>
  </si>
  <si>
    <t>R11754</t>
  </si>
  <si>
    <t>Městys Bobrová</t>
  </si>
  <si>
    <t>R11554</t>
  </si>
  <si>
    <t>ASOMPO, a.s.</t>
  </si>
  <si>
    <t>R11368</t>
  </si>
  <si>
    <t>Ing. Markéta Severová - AGROMARKET</t>
  </si>
  <si>
    <t>R11550</t>
  </si>
  <si>
    <t>SJG, s.r.o.</t>
  </si>
  <si>
    <t>R11402</t>
  </si>
  <si>
    <t>Kompost Svitavy, organické hnojivo</t>
  </si>
  <si>
    <t>Město Svitavy</t>
  </si>
  <si>
    <t>R11568</t>
  </si>
  <si>
    <t>Kompost TSMB, organické hnojivo</t>
  </si>
  <si>
    <t>TSMB s.r.o.</t>
  </si>
  <si>
    <t>R11555</t>
  </si>
  <si>
    <t>Kompost z Plánice, organické hnojivo</t>
  </si>
  <si>
    <t>Město Plánice</t>
  </si>
  <si>
    <t>R11773</t>
  </si>
  <si>
    <t>Koňský hnůj peletovaný, organické hnojivo</t>
  </si>
  <si>
    <t>R11360</t>
  </si>
  <si>
    <t>Košťálovský kompost II, organické hnojivo</t>
  </si>
  <si>
    <t>R11365</t>
  </si>
  <si>
    <t>Košťálovský pěstební substrát</t>
  </si>
  <si>
    <t>R11854</t>
  </si>
  <si>
    <t>KVĚTINOVÁ ZEMINA BEZ OBSAHU RAŠELINY</t>
  </si>
  <si>
    <t>R11695</t>
  </si>
  <si>
    <t>Květinový substrát</t>
  </si>
  <si>
    <t>R11909</t>
  </si>
  <si>
    <t>Laiven Flora Humulus, rostlinný biostimulant</t>
  </si>
  <si>
    <t>R11908</t>
  </si>
  <si>
    <t>Laiven Flora Vitis, rostlinný biostimulant</t>
  </si>
  <si>
    <t>R11859</t>
  </si>
  <si>
    <t>LALRISE TECHNO SC, pomocný rostlinný přípravek</t>
  </si>
  <si>
    <t>Danstar Ferment AG / LALLEMAND PLANT CARE</t>
  </si>
  <si>
    <t>Calister S.A. (LALLEMAND Inc. subunit)</t>
  </si>
  <si>
    <t>R11881</t>
  </si>
  <si>
    <t>LAMAG-molybden</t>
  </si>
  <si>
    <t>R11570</t>
  </si>
  <si>
    <t>Letovský kompost, organické hnojivo</t>
  </si>
  <si>
    <t>OSBET BIO s.r.o.</t>
  </si>
  <si>
    <t>R11578</t>
  </si>
  <si>
    <t>Ligno AKTIVÁTOR prášek, pomocný rostlinný přípravek</t>
  </si>
  <si>
    <t>R11579</t>
  </si>
  <si>
    <t>Ligno AKTIVÁTOR roztok, pomocný rostlinný přípravek</t>
  </si>
  <si>
    <t>AMAGRO s.r.o.</t>
  </si>
  <si>
    <t>R11575</t>
  </si>
  <si>
    <t>R11362</t>
  </si>
  <si>
    <t>Lignohumát MAX, pomocný rostlinný přípravek</t>
  </si>
  <si>
    <t>R11576</t>
  </si>
  <si>
    <t>Lignohumax AM, pomocný rostlinný přípravek</t>
  </si>
  <si>
    <t>R11574</t>
  </si>
  <si>
    <t>Lignohumax Gärtner, pomocný rostlinný přípravek</t>
  </si>
  <si>
    <t>R11577</t>
  </si>
  <si>
    <t>Lignohumax 20, pomocný rostlinný přípravek</t>
  </si>
  <si>
    <t>R11423</t>
  </si>
  <si>
    <t>Likérka Koláček, s.r.o.</t>
  </si>
  <si>
    <t>R11756</t>
  </si>
  <si>
    <t>Lihovarské výpalky kyselé, organické hnojivo</t>
  </si>
  <si>
    <t>Ing. Vratislav Novák</t>
  </si>
  <si>
    <t>R11468</t>
  </si>
  <si>
    <t>Lihovarské výpalky, organické hnojivo</t>
  </si>
  <si>
    <t>Zlatohorská s.r.o.</t>
  </si>
  <si>
    <t>R11352</t>
  </si>
  <si>
    <t>LIQUIFiX Lupinus, pomocný rostlinný přípravek</t>
  </si>
  <si>
    <t>R11324</t>
  </si>
  <si>
    <t>Lisovaný substrát pro pokojové rostliny</t>
  </si>
  <si>
    <t>R11323</t>
  </si>
  <si>
    <t>Lisovaný substrát pro výsev</t>
  </si>
  <si>
    <t>R11680</t>
  </si>
  <si>
    <t>LISTER Mo 80 SL</t>
  </si>
  <si>
    <t>R11732</t>
  </si>
  <si>
    <t>Listová výživa pro orchideje a bromélie, pomocný rostlinný přípravek</t>
  </si>
  <si>
    <t>LOVELA Terezín s.r.o.</t>
  </si>
  <si>
    <t>R11483</t>
  </si>
  <si>
    <t>R11733</t>
  </si>
  <si>
    <t>Listová výživa pro zelené rostliny a palmy, pomocný rostlinný přípravek</t>
  </si>
  <si>
    <t>R11663</t>
  </si>
  <si>
    <t>Litevská rašelina, rašelina substrátová</t>
  </si>
  <si>
    <t>R11590</t>
  </si>
  <si>
    <t>LOVODASA 25 + 12S</t>
  </si>
  <si>
    <t>R11584</t>
  </si>
  <si>
    <t>LOVOFOS</t>
  </si>
  <si>
    <t>R11583</t>
  </si>
  <si>
    <t>R11585</t>
  </si>
  <si>
    <t>LOVOGRAN B</t>
  </si>
  <si>
    <t>R11899</t>
  </si>
  <si>
    <t>LOVOHUMINE K</t>
  </si>
  <si>
    <t>R11424</t>
  </si>
  <si>
    <t>MICRO, pomocná půdní látka</t>
  </si>
  <si>
    <t>R11737</t>
  </si>
  <si>
    <t>Microcat BAL, pomocný rostlinný přípravek</t>
  </si>
  <si>
    <t>R11500</t>
  </si>
  <si>
    <t>MINERALUM, pomocný rostlinný přípravek</t>
  </si>
  <si>
    <t>SYLVIA ARIANA s.r.o.</t>
  </si>
  <si>
    <t>R11327</t>
  </si>
  <si>
    <t>ML - biomasa, pomocný rostlinný přípravek</t>
  </si>
  <si>
    <t>BIO CONFORMITY s.r.o.</t>
  </si>
  <si>
    <t>CONFORMITY s.r.o.</t>
  </si>
  <si>
    <t>R11927</t>
  </si>
  <si>
    <t>Mr. Aqua, pomocná půdní látka</t>
  </si>
  <si>
    <t>MAINPORT s.r.o.</t>
  </si>
  <si>
    <t>R11727</t>
  </si>
  <si>
    <t>MYCODRIP, pomocný rostlinný přípravek</t>
  </si>
  <si>
    <t>R11729</t>
  </si>
  <si>
    <t>Mycovivo plus, pomocný rostlinný přípravek</t>
  </si>
  <si>
    <t>R11730</t>
  </si>
  <si>
    <t>Mycovivo, pomocný rostlinný přípravek</t>
  </si>
  <si>
    <t>R11376</t>
  </si>
  <si>
    <t>NANOTACT phFix, pomocný rostlinný přípravek</t>
  </si>
  <si>
    <t>HumPhos s.r.o.</t>
  </si>
  <si>
    <t>NUTRICON s.r.o.</t>
  </si>
  <si>
    <t>R11384</t>
  </si>
  <si>
    <t>NECTAR MGS, pomocný rostlinný přípravek</t>
  </si>
  <si>
    <t>R11386</t>
  </si>
  <si>
    <t>NITRAZON - hrách, peluška, vikev, bob, pomocný rostlinný přípravek</t>
  </si>
  <si>
    <t>FARMA ŽIRO, s.r.o.</t>
  </si>
  <si>
    <t>R11387</t>
  </si>
  <si>
    <t>NITRAZON - jetel, pomocný rostlinný přípravek</t>
  </si>
  <si>
    <t>R11388</t>
  </si>
  <si>
    <t>NITRAZON - lupina, pomocný rostlinný řípravek</t>
  </si>
  <si>
    <t>R11390</t>
  </si>
  <si>
    <t>NITRAZON - soja, pomocný rostlinný přípravek</t>
  </si>
  <si>
    <t>R11389</t>
  </si>
  <si>
    <t>NITRAZON - vojtěška, pomocný rostlinný přípravek</t>
  </si>
  <si>
    <t>R11357</t>
  </si>
  <si>
    <t>NITRIFIN DMPP, pomocná půdní látka</t>
  </si>
  <si>
    <t>R11301</t>
  </si>
  <si>
    <t>NOVAMINE BMo</t>
  </si>
  <si>
    <t>R11304</t>
  </si>
  <si>
    <t>NOVAMINE PREMIO</t>
  </si>
  <si>
    <t>R11302</t>
  </si>
  <si>
    <t>NOVAMINE PROSTART</t>
  </si>
  <si>
    <t>R11305</t>
  </si>
  <si>
    <t>NOVAMINE UNIVERSAL</t>
  </si>
  <si>
    <t>R11303</t>
  </si>
  <si>
    <t>NOVAMINE Zn</t>
  </si>
  <si>
    <t>R11543</t>
  </si>
  <si>
    <t>NS (+MgO) 24-11 (+2)</t>
  </si>
  <si>
    <t>R11331</t>
  </si>
  <si>
    <t>OFFYOUGROW SALINE SOIL, pomocný rostlinný přípravek</t>
  </si>
  <si>
    <t>R11564</t>
  </si>
  <si>
    <t>Opavský kompost, organické hnojivo</t>
  </si>
  <si>
    <t>SOMA Markvartovice a.s.</t>
  </si>
  <si>
    <t>R11714</t>
  </si>
  <si>
    <t>Orchimix, pomocný rostlinný přípravek</t>
  </si>
  <si>
    <t>R11595</t>
  </si>
  <si>
    <t>ORGANICKÉ HMYZÍ HNOJIVO, organické hnojivo</t>
  </si>
  <si>
    <t>PAPEK s.r.o.</t>
  </si>
  <si>
    <t>R11894</t>
  </si>
  <si>
    <t>Organické hnojivo MANECO</t>
  </si>
  <si>
    <t>MANETECH CZ s.r.o.</t>
  </si>
  <si>
    <t>R11895</t>
  </si>
  <si>
    <t>Organické hnojivo MANETECH</t>
  </si>
  <si>
    <t>R11703</t>
  </si>
  <si>
    <t>Organické hnojivo pro jahody a drobné ovoce</t>
  </si>
  <si>
    <t>R11702</t>
  </si>
  <si>
    <t>Organické hnojivo pro plodovou zeleninu</t>
  </si>
  <si>
    <t>R11781</t>
  </si>
  <si>
    <t>Organominerální růstové hnojivo</t>
  </si>
  <si>
    <t>R11721</t>
  </si>
  <si>
    <t>Papaverin, pomocný rostlinný přípravek</t>
  </si>
  <si>
    <t>De Sangosse ltd.</t>
  </si>
  <si>
    <t>R11644</t>
  </si>
  <si>
    <t>Perlit, pomocná půdní látka</t>
  </si>
  <si>
    <t>R11329</t>
  </si>
  <si>
    <t>PERSELYS I</t>
  </si>
  <si>
    <t>R11322</t>
  </si>
  <si>
    <t>Pěstební a hydroakumulační deska ENVIRET SH 1000 TL10</t>
  </si>
  <si>
    <t>RETEX a.s.</t>
  </si>
  <si>
    <t>R11321</t>
  </si>
  <si>
    <t>Pěstební a hydroakumulační deska ENVIRET SH 2000 TL20</t>
  </si>
  <si>
    <t>R11668</t>
  </si>
  <si>
    <t>Pěstební substrát KTS 1</t>
  </si>
  <si>
    <t>R11669</t>
  </si>
  <si>
    <t>Pěstební substrát KTS 2</t>
  </si>
  <si>
    <t>R11664</t>
  </si>
  <si>
    <t>Pěstební substrát 1</t>
  </si>
  <si>
    <t>R11665</t>
  </si>
  <si>
    <t>Pěstební substrát 2</t>
  </si>
  <si>
    <t>R11666</t>
  </si>
  <si>
    <t>Pěstební substrát 4</t>
  </si>
  <si>
    <t>R11848</t>
  </si>
  <si>
    <t>PĚSTEBNÍ ZEMINA</t>
  </si>
  <si>
    <t>R11332</t>
  </si>
  <si>
    <t>PIADIN neo, pomocná půdní látka</t>
  </si>
  <si>
    <t>R11742</t>
  </si>
  <si>
    <t>Plagron Seedbooster, pomocný rostlinný přípravek</t>
  </si>
  <si>
    <t>R11658</t>
  </si>
  <si>
    <t>PLATINA, pomocný rostlinný přípravek</t>
  </si>
  <si>
    <t>GLOBACHEM N.V.</t>
  </si>
  <si>
    <t>R11479</t>
  </si>
  <si>
    <t>POPELÁK III</t>
  </si>
  <si>
    <t>EC Elektro s.r.o.</t>
  </si>
  <si>
    <t>R11611</t>
  </si>
  <si>
    <t>Profesionál Pěstební rašelinový substrát I</t>
  </si>
  <si>
    <t>R11612</t>
  </si>
  <si>
    <t>Profesionál Pěstební rašelinový substrát II</t>
  </si>
  <si>
    <t>R11738</t>
  </si>
  <si>
    <t>Profi mix light</t>
  </si>
  <si>
    <t>R11501</t>
  </si>
  <si>
    <t>PROTECTOR,  pomocný rostlinný přípravek</t>
  </si>
  <si>
    <t>R11530</t>
  </si>
  <si>
    <t>Průmyslový kompost, organické hnojivo</t>
  </si>
  <si>
    <t>SETRA, spol. s r. o.</t>
  </si>
  <si>
    <t>R11487</t>
  </si>
  <si>
    <t>Zemní a dopravní stavby Hrdý Milan, s.r.o.</t>
  </si>
  <si>
    <t>R11294</t>
  </si>
  <si>
    <t>SKLÁDKA POD HALDOU s.r.o.</t>
  </si>
  <si>
    <t>R11838</t>
  </si>
  <si>
    <t>R11840</t>
  </si>
  <si>
    <t>R11306</t>
  </si>
  <si>
    <t>QUANTUM amino</t>
  </si>
  <si>
    <t>R11377</t>
  </si>
  <si>
    <t>Quantum Amino PRO, pomocný rostlinný přípravek</t>
  </si>
  <si>
    <t>R11922</t>
  </si>
  <si>
    <t>Quick humin forte, pomocný rostlinný přípravek</t>
  </si>
  <si>
    <t>BEIDEA s.r.o.</t>
  </si>
  <si>
    <t>R11471</t>
  </si>
  <si>
    <t>Rašelina zahradní</t>
  </si>
  <si>
    <t>R11670</t>
  </si>
  <si>
    <t>Rašelinový substrát</t>
  </si>
  <si>
    <t>R11169</t>
  </si>
  <si>
    <t>Rekomp, organické hnojivo</t>
  </si>
  <si>
    <t>AVE CZ odpadové hospodářství s.r.o.</t>
  </si>
  <si>
    <t>R11692</t>
  </si>
  <si>
    <t>Rekultivační substrát</t>
  </si>
  <si>
    <t>R11516</t>
  </si>
  <si>
    <t>SMOLO CZ, s.r.o.</t>
  </si>
  <si>
    <t>R11366</t>
  </si>
  <si>
    <t>Rekult-K, rekultivační substrát krycí</t>
  </si>
  <si>
    <t>OBSED a.s.</t>
  </si>
  <si>
    <t>R11726</t>
  </si>
  <si>
    <t>RHODOVIT, pomocný rostlinný přípravek</t>
  </si>
  <si>
    <t>R11532</t>
  </si>
  <si>
    <t>RIZOBIN-LF hrách, peluška, vikev, pomocný rostlinný přípravek</t>
  </si>
  <si>
    <t>NET4TRADE s.r.o.</t>
  </si>
  <si>
    <t>LEGUME Technology Ltd.</t>
  </si>
  <si>
    <t>R11534</t>
  </si>
  <si>
    <t>RIZOBIN-LF jetel, pomocný rostlinný přípravek</t>
  </si>
  <si>
    <t>R11535</t>
  </si>
  <si>
    <t>RIZOBIN-LF lupina, pomocný rostlinný přípravek</t>
  </si>
  <si>
    <t>R11533</t>
  </si>
  <si>
    <t>RIZOBIN-LF sója, pomocný rostlinný přípravek</t>
  </si>
  <si>
    <t>R11536</t>
  </si>
  <si>
    <t>RIZOBIN-LF vojtěška, pomocný rostlinný přípravek</t>
  </si>
  <si>
    <t>R11602</t>
  </si>
  <si>
    <t>Rostok B, pomocný rostlinný přípravek</t>
  </si>
  <si>
    <t>Yana Kichuk</t>
  </si>
  <si>
    <t>Vědecko-výrobní centrum Evrika</t>
  </si>
  <si>
    <t>R11553</t>
  </si>
  <si>
    <t>Rudíkovský kompost, organické hnojivo</t>
  </si>
  <si>
    <t>Obec Rudíkov</t>
  </si>
  <si>
    <t>R11876</t>
  </si>
  <si>
    <t>Růstový stimulátor pro léčivé a aromatické byliny, pomocný rostlinný přípravek</t>
  </si>
  <si>
    <t>R11671</t>
  </si>
  <si>
    <t>Řízkovací substrát</t>
  </si>
  <si>
    <t>R11407</t>
  </si>
  <si>
    <t>Sapropel sypký, organické hnojivo</t>
  </si>
  <si>
    <t>GeoSpecStroi</t>
  </si>
  <si>
    <t>R11684</t>
  </si>
  <si>
    <t>Schwarzkalk</t>
  </si>
  <si>
    <t>AlzCHem AG</t>
  </si>
  <si>
    <t>R11514</t>
  </si>
  <si>
    <t>SEACTIV Axis</t>
  </si>
  <si>
    <t>R11515</t>
  </si>
  <si>
    <t>SEACTIV Tonic</t>
  </si>
  <si>
    <t>R11747</t>
  </si>
  <si>
    <t>Sedlákova rohovina, organické hnojivo</t>
  </si>
  <si>
    <t>R11917</t>
  </si>
  <si>
    <t>SELENOL, pomocný rostlinný přípravek</t>
  </si>
  <si>
    <t>R11676</t>
  </si>
  <si>
    <t>Separát AHP14, organické hnojivo</t>
  </si>
  <si>
    <t>R11551</t>
  </si>
  <si>
    <t>TŘINECKÉ ŽELEZÁRNY, a. s.</t>
  </si>
  <si>
    <t>R11685</t>
  </si>
  <si>
    <t>Síran amonný - roztok</t>
  </si>
  <si>
    <t>R11640</t>
  </si>
  <si>
    <t>R11080</t>
  </si>
  <si>
    <t>SLOWUREA, pomocná půdní látka</t>
  </si>
  <si>
    <t>VUCHT a.s.</t>
  </si>
  <si>
    <t>R11639</t>
  </si>
  <si>
    <t>Směsné hnojivo NPK 15,6-15,6-15,6</t>
  </si>
  <si>
    <t>R11485</t>
  </si>
  <si>
    <t>Stimulátor pro klíčení osiv a růst mladých rostlin k přímému použití, pomocný rostlinný přípravek</t>
  </si>
  <si>
    <t>R11484</t>
  </si>
  <si>
    <t>Stimulátor pro klíčení osiv a růst mladých rostlin, pomocný rostlinný přípravek</t>
  </si>
  <si>
    <t>R11364</t>
  </si>
  <si>
    <t>Stimulátor pro zakořeňování bylinných a dřevitých řízků, pomocný rostlinný přípravek</t>
  </si>
  <si>
    <t>Lucie Němcová</t>
  </si>
  <si>
    <t>R11508</t>
  </si>
  <si>
    <t>STIMULAX I, pomocný rostlinný přípravek</t>
  </si>
  <si>
    <t>Ing. Iveta Benešová</t>
  </si>
  <si>
    <t>R11509</t>
  </si>
  <si>
    <t>STIMULAX II, pomocný rostlinný přípravek</t>
  </si>
  <si>
    <t>R11378</t>
  </si>
  <si>
    <t>Stimulus, pomocný rostlinný přípravek</t>
  </si>
  <si>
    <t>R11614</t>
  </si>
  <si>
    <t>R11613</t>
  </si>
  <si>
    <t>Substrát na řízkování</t>
  </si>
  <si>
    <t>R11621</t>
  </si>
  <si>
    <t>Substrát Organika s perlitem</t>
  </si>
  <si>
    <t>R11473</t>
  </si>
  <si>
    <t>R11739</t>
  </si>
  <si>
    <t>R11615</t>
  </si>
  <si>
    <t>Substrát pro bonsaje</t>
  </si>
  <si>
    <t>R11616</t>
  </si>
  <si>
    <t>R11697</t>
  </si>
  <si>
    <t>R11470</t>
  </si>
  <si>
    <t>Substrát pro jahody a jiné drobné ovoce</t>
  </si>
  <si>
    <t>R11672</t>
  </si>
  <si>
    <t>Substrát pro kontejnery</t>
  </si>
  <si>
    <t>R11617</t>
  </si>
  <si>
    <t>Substrát pro orchideje</t>
  </si>
  <si>
    <t>R11847</t>
  </si>
  <si>
    <t>Substrát pro orchideje s piniovou kůrou</t>
  </si>
  <si>
    <t>R11618</t>
  </si>
  <si>
    <t>Substrát pro pelargónie a balkónové květiny</t>
  </si>
  <si>
    <t>R11472</t>
  </si>
  <si>
    <t>R11475</t>
  </si>
  <si>
    <t>R11477</t>
  </si>
  <si>
    <t>Substrát pro rajčata, papriky a okurky</t>
  </si>
  <si>
    <t>R11474</t>
  </si>
  <si>
    <t>R11619</t>
  </si>
  <si>
    <t>R11622</t>
  </si>
  <si>
    <t>R11478</t>
  </si>
  <si>
    <t>Substrát pro výsev a množení rostlin</t>
  </si>
  <si>
    <t>R11731</t>
  </si>
  <si>
    <t>SYNERGIN E-vital, pomocný rostlinný přípravek</t>
  </si>
  <si>
    <t>JUWITAL s.r.o.</t>
  </si>
  <si>
    <t>R11608</t>
  </si>
  <si>
    <t>Tekuté organické hnojivo</t>
  </si>
  <si>
    <t>R11659</t>
  </si>
  <si>
    <t>Terra - Sorb foliar</t>
  </si>
  <si>
    <t>R11660</t>
  </si>
  <si>
    <t>TerraCottem Universal, pomocná půdní látka</t>
  </si>
  <si>
    <t>Česko kvete MV s.r.o.</t>
  </si>
  <si>
    <t>TerraCottem bvba</t>
  </si>
  <si>
    <t>R11776</t>
  </si>
  <si>
    <t>Trávníkové hnojivo</t>
  </si>
  <si>
    <t>R11480</t>
  </si>
  <si>
    <t>KOMPOSTÁRNA JAROŠOVICE, s.r.o.</t>
  </si>
  <si>
    <t>R11850</t>
  </si>
  <si>
    <t>TRÁVNÍKOVÝ VITAL SUBSTRÁT</t>
  </si>
  <si>
    <t>R11725</t>
  </si>
  <si>
    <t>TurfComp, pomocný rostlinný přípravek</t>
  </si>
  <si>
    <t>R11778</t>
  </si>
  <si>
    <t>Univerzální kapalné hnojivo</t>
  </si>
  <si>
    <t>R11691</t>
  </si>
  <si>
    <t>R11481</t>
  </si>
  <si>
    <t>R11358</t>
  </si>
  <si>
    <t>UREAFIN NBPT, pomocná půdní látka</t>
  </si>
  <si>
    <t>R11391</t>
  </si>
  <si>
    <t>Vápenaté kaly z výroby dlaždic, vápenaté hnojivo</t>
  </si>
  <si>
    <t>TopTeramo s.r.o.</t>
  </si>
  <si>
    <t>R11563</t>
  </si>
  <si>
    <t>Vápenaté výlisky z výroby dlaždic, hořečnatovápenaté hnojivo</t>
  </si>
  <si>
    <t>TERASO s.r.o.</t>
  </si>
  <si>
    <t>R11682</t>
  </si>
  <si>
    <t>Vápenec mletý, 0 až 1 mm, vápenaté hnojivo</t>
  </si>
  <si>
    <t>Agir spol. s r.o.</t>
  </si>
  <si>
    <t>R11606</t>
  </si>
  <si>
    <t>Vápenný kal pro hnojení</t>
  </si>
  <si>
    <t>VAKABRNOCZ s.r.o.</t>
  </si>
  <si>
    <t>R11591</t>
  </si>
  <si>
    <t>Vápnitý dolomit granulovaný, hořečnatovápenaté hnojivo</t>
  </si>
  <si>
    <t>R11342</t>
  </si>
  <si>
    <t>VEGAMIN, pomocný rostlinný přípravek</t>
  </si>
  <si>
    <t>R11374</t>
  </si>
  <si>
    <t>VERMISTAR PLUS, pomocný rostlinný přípravek</t>
  </si>
  <si>
    <t>Ing. Petr Marcinčák</t>
  </si>
  <si>
    <t>R11393</t>
  </si>
  <si>
    <t>VÍNOFIT, organominerální hnojivo</t>
  </si>
  <si>
    <t>Ing. Klára Halouzková</t>
  </si>
  <si>
    <t>R11356</t>
  </si>
  <si>
    <t>VITA - CEBE 20B, pomocná půdní látka</t>
  </si>
  <si>
    <t>StavRe-Envi s.r.o.</t>
  </si>
  <si>
    <t>R11437</t>
  </si>
  <si>
    <t>VitaLink Foliar</t>
  </si>
  <si>
    <t>HydroGarden Europe SL</t>
  </si>
  <si>
    <t>HydroGarden Limited</t>
  </si>
  <si>
    <t>R11385</t>
  </si>
  <si>
    <t>VitaLink Turbo+, pomocný rostlinný přípravek</t>
  </si>
  <si>
    <t>R11502</t>
  </si>
  <si>
    <t>VITALIS, pomocný rostlinný přípravek</t>
  </si>
  <si>
    <t>R11710</t>
  </si>
  <si>
    <t>VITALITY KOMPLEX Muškát a surfinie, pomocný rostlinný přípravek</t>
  </si>
  <si>
    <t>R11711</t>
  </si>
  <si>
    <t>VITALITY KOMPLEX Rajče a paprika, pomocný rostlinný přípravek</t>
  </si>
  <si>
    <t>R11645</t>
  </si>
  <si>
    <t>Vitalmax, pomocný rostlinný přípravek</t>
  </si>
  <si>
    <t>R11069</t>
  </si>
  <si>
    <t>Vodosorb, pomocná půdní látka</t>
  </si>
  <si>
    <t>Vladimír Fiala - Fima Brno</t>
  </si>
  <si>
    <t>Treflex AS</t>
  </si>
  <si>
    <t>R11673</t>
  </si>
  <si>
    <t>Výsevní substrát</t>
  </si>
  <si>
    <t>R11694</t>
  </si>
  <si>
    <t>Výsevný substrát</t>
  </si>
  <si>
    <t>R11911</t>
  </si>
  <si>
    <t>weiki réva vinná, rostlinný biostimulant</t>
  </si>
  <si>
    <t>R11434</t>
  </si>
  <si>
    <t>WGS 1, organominerální hnojivo</t>
  </si>
  <si>
    <t>GSIS Production s.r.o.</t>
  </si>
  <si>
    <t>R11435</t>
  </si>
  <si>
    <t>WGS 2, organické hnojivo</t>
  </si>
  <si>
    <t>R11436</t>
  </si>
  <si>
    <t>WGS 3, organické hnojivo</t>
  </si>
  <si>
    <t>R11681</t>
  </si>
  <si>
    <t>R11363</t>
  </si>
  <si>
    <t>Zahradní Lignohumát, pomocný rostlinný přípravek</t>
  </si>
  <si>
    <t>R11630</t>
  </si>
  <si>
    <t>Zahradní substrát</t>
  </si>
  <si>
    <t>Flenexa plus s.r.o.</t>
  </si>
  <si>
    <t>R11432</t>
  </si>
  <si>
    <t>SAP Mimoň spol. s r.o.</t>
  </si>
  <si>
    <t>R11631</t>
  </si>
  <si>
    <t>Zahradní zemina</t>
  </si>
  <si>
    <t>R11782</t>
  </si>
  <si>
    <t>Zahradnické hnojivo NPK 10-9-15 + 1,3 MgO</t>
  </si>
  <si>
    <t>R11634</t>
  </si>
  <si>
    <t>Zahradnický kompost JENA, průmyslový kompost</t>
  </si>
  <si>
    <t>Ing. Jan Švejkovský</t>
  </si>
  <si>
    <t>R11693</t>
  </si>
  <si>
    <t>AGRO Jesenice u Prahy a.s.</t>
  </si>
  <si>
    <t>R11476</t>
  </si>
  <si>
    <t>R11594</t>
  </si>
  <si>
    <t>R11623</t>
  </si>
  <si>
    <t>AGORA s.r.o.</t>
  </si>
  <si>
    <t>R11888</t>
  </si>
  <si>
    <t>Zahradnický substrát B</t>
  </si>
  <si>
    <t>R11889</t>
  </si>
  <si>
    <t>Zahradnický substrát B s aktivním humusem</t>
  </si>
  <si>
    <t>R11433</t>
  </si>
  <si>
    <t>Zahradnický trávníkový substrát</t>
  </si>
  <si>
    <t>R11674</t>
  </si>
  <si>
    <t>Základní substrát</t>
  </si>
  <si>
    <t>R11832</t>
  </si>
  <si>
    <t>Zálivková voda, pomocný rostlinný přípravek</t>
  </si>
  <si>
    <t>ZEMCHEBA, s.r.o.</t>
  </si>
  <si>
    <t>R11652</t>
  </si>
  <si>
    <t>Vinofol, s.r.o.</t>
  </si>
  <si>
    <t>R11338</t>
  </si>
  <si>
    <t>Zeba, pomocná půdní látka</t>
  </si>
  <si>
    <t>R11490</t>
  </si>
  <si>
    <t>Zelné šťávy, pomocný rostlinný přípravek</t>
  </si>
  <si>
    <t>SAMIR KYSANÉ ZELÍ s.r.o.</t>
  </si>
  <si>
    <t>R11890</t>
  </si>
  <si>
    <t>Zemina pro jahody</t>
  </si>
  <si>
    <t>R11891</t>
  </si>
  <si>
    <t>Zemina pro petunie (surfinie)</t>
  </si>
  <si>
    <t>R11892</t>
  </si>
  <si>
    <t>Zemina pro pokojové rostliny</t>
  </si>
  <si>
    <t>R11849</t>
  </si>
  <si>
    <t>ZEMINA PRO POKOJOVÉ ROSTLINY - SPECIÁL</t>
  </si>
  <si>
    <t>R11852</t>
  </si>
  <si>
    <t>ZEMINA PRO ROSTLINY V NÁDOBÁCH</t>
  </si>
  <si>
    <t>R11851</t>
  </si>
  <si>
    <t>ZEMINA PRO RŮŽE</t>
  </si>
  <si>
    <t>R11853</t>
  </si>
  <si>
    <t>ZEMINA PRO VODNÍ ROSTLINY</t>
  </si>
  <si>
    <t>R11893</t>
  </si>
  <si>
    <t>Zemina pro zelené střechy</t>
  </si>
  <si>
    <t>R11588</t>
  </si>
  <si>
    <t>ZEOMIX NPK 7-5-5+ 11S</t>
  </si>
  <si>
    <t>R11415</t>
  </si>
  <si>
    <t>Živočišná moučka NP 8-7, organické hnojivo</t>
  </si>
  <si>
    <t>A S A P s.r.o.</t>
  </si>
  <si>
    <t>O1101</t>
  </si>
  <si>
    <t>Hofbauer Maschinen GbR</t>
  </si>
  <si>
    <t>O1102</t>
  </si>
  <si>
    <t>O1122</t>
  </si>
  <si>
    <t>O1123</t>
  </si>
  <si>
    <t>V448</t>
  </si>
  <si>
    <t>FERTIACTYL SD</t>
  </si>
  <si>
    <t>V422</t>
  </si>
  <si>
    <t>OLIGAL SD</t>
  </si>
  <si>
    <t>O292</t>
  </si>
  <si>
    <t>SilEnergo, spol. s r. o.</t>
  </si>
  <si>
    <t>V397</t>
  </si>
  <si>
    <t>MANETECH substrát prémium pro balkonové rostliny</t>
  </si>
  <si>
    <t>Gánt Kö és Tözeg Kft.</t>
  </si>
  <si>
    <t>V390</t>
  </si>
  <si>
    <t>MANETECH substrát premium pro výsadbu</t>
  </si>
  <si>
    <t>V392</t>
  </si>
  <si>
    <t>MANETECH substrát premium výsev</t>
  </si>
  <si>
    <t>V394</t>
  </si>
  <si>
    <t>MANETECH substrát prémium 1</t>
  </si>
  <si>
    <t>V393</t>
  </si>
  <si>
    <t>MANETECH substrát prémium 2</t>
  </si>
  <si>
    <t>V391</t>
  </si>
  <si>
    <t>MANETECH substrát pro citrusy</t>
  </si>
  <si>
    <t>V388</t>
  </si>
  <si>
    <t>MANETECH substrát pro kaktusy</t>
  </si>
  <si>
    <t>V399</t>
  </si>
  <si>
    <t>MANETECH substrát pro okrasné dřeviny a konifery</t>
  </si>
  <si>
    <t>V389</t>
  </si>
  <si>
    <t>MANETECH substrát pro orchideje</t>
  </si>
  <si>
    <t>V396</t>
  </si>
  <si>
    <t>MANETECH substrát pro pokojové rostliny</t>
  </si>
  <si>
    <t>V387</t>
  </si>
  <si>
    <t>MANETECH substrát pro rododendrony</t>
  </si>
  <si>
    <t>V395</t>
  </si>
  <si>
    <t>MANETECH substrát pro trávníky</t>
  </si>
  <si>
    <t>V670</t>
  </si>
  <si>
    <t>ROKOHUMÍN - kapalný</t>
  </si>
  <si>
    <t>V664</t>
  </si>
  <si>
    <t>ROKOSAN C - citrusy, jaro</t>
  </si>
  <si>
    <t>V665</t>
  </si>
  <si>
    <t>ROKOSAN C - citrusy, léto/podzim</t>
  </si>
  <si>
    <t>V666</t>
  </si>
  <si>
    <t>ROKOSAN I - jehličnany</t>
  </si>
  <si>
    <t>V667</t>
  </si>
  <si>
    <t>ROKOSAN J - jahody a drobné ovoce</t>
  </si>
  <si>
    <t>V668</t>
  </si>
  <si>
    <t>ROKOSAN P - plodová zelenina</t>
  </si>
  <si>
    <t>V669</t>
  </si>
  <si>
    <t>ROKOSAN R - růže a kvetoucí rostliny</t>
  </si>
  <si>
    <t>V671</t>
  </si>
  <si>
    <t>ROKOSAN Ro - rododendrony, azalky, hortenzie, kyselomilné rostliny</t>
  </si>
  <si>
    <t>V672</t>
  </si>
  <si>
    <t>ROKOSAN U - univerzál</t>
  </si>
  <si>
    <t>V673</t>
  </si>
  <si>
    <t>ROKOSAN Z - kořenová zelenina, peckové ovoce</t>
  </si>
  <si>
    <t>R11496</t>
  </si>
  <si>
    <t>Žďárský kompost, organické hnojivo</t>
  </si>
  <si>
    <t>V368</t>
  </si>
  <si>
    <t>TECNOKEL AMINO Mo, pomocný rostlinný přípravek</t>
  </si>
  <si>
    <t>O1114</t>
  </si>
  <si>
    <t>Gramoflor bezrašelinový substrát</t>
  </si>
  <si>
    <t>O1120</t>
  </si>
  <si>
    <t>Gramoflor bezrašelinový substrát s kompostem</t>
  </si>
  <si>
    <t>O1115</t>
  </si>
  <si>
    <t>Gramoflor profesionální substrát</t>
  </si>
  <si>
    <t>O1116</t>
  </si>
  <si>
    <t>Gramoflor substrát s Lignofibre</t>
  </si>
  <si>
    <t>O1121</t>
  </si>
  <si>
    <t>Lavamix extensiv</t>
  </si>
  <si>
    <t>Vulkatec Riebensahm GmbH</t>
  </si>
  <si>
    <t>O1117</t>
  </si>
  <si>
    <t>Vulkamineral light 0-12</t>
  </si>
  <si>
    <t>O1118</t>
  </si>
  <si>
    <t>Vulkamineral 0-12</t>
  </si>
  <si>
    <t>O1119</t>
  </si>
  <si>
    <t>Zeostrat 2-8</t>
  </si>
  <si>
    <t>O1112</t>
  </si>
  <si>
    <t>V418</t>
  </si>
  <si>
    <t>Eurofertil TOP 49 NPS</t>
  </si>
  <si>
    <t>O1110</t>
  </si>
  <si>
    <t>O1111</t>
  </si>
  <si>
    <t>O1109</t>
  </si>
  <si>
    <t>V413</t>
  </si>
  <si>
    <t>Eurofertil TOP 34 NPK</t>
  </si>
  <si>
    <t>V415</t>
  </si>
  <si>
    <t>Eurofertil TOP 35 NP</t>
  </si>
  <si>
    <t>V416</t>
  </si>
  <si>
    <t>Eurofertil TOP 38 NP</t>
  </si>
  <si>
    <t>V417</t>
  </si>
  <si>
    <t>Eurofertil TOP 45 NPS</t>
  </si>
  <si>
    <t>V694</t>
  </si>
  <si>
    <t>Aquaholder</t>
  </si>
  <si>
    <t>O1108</t>
  </si>
  <si>
    <t>Substrát pro výsadby</t>
  </si>
  <si>
    <t>V677</t>
  </si>
  <si>
    <t>ROKOAKTÍV</t>
  </si>
  <si>
    <t>R11827</t>
  </si>
  <si>
    <t>Kompost TSMPr, organické hnojivo</t>
  </si>
  <si>
    <t>Technické služby města Přerova, s.r.o.</t>
  </si>
  <si>
    <t>O1106</t>
  </si>
  <si>
    <t>Digestát BPS Pochvalov, organické hnojivo</t>
  </si>
  <si>
    <t>Farma Limousine s.r.o.</t>
  </si>
  <si>
    <t>O1103</t>
  </si>
  <si>
    <t>Zahradnický substrát s mykorhizou</t>
  </si>
  <si>
    <t>O1107</t>
  </si>
  <si>
    <t>O1104</t>
  </si>
  <si>
    <t>Substrát pro bylinky</t>
  </si>
  <si>
    <t>O1105</t>
  </si>
  <si>
    <t>O684</t>
  </si>
  <si>
    <t>Substrát muškáty</t>
  </si>
  <si>
    <t>O685</t>
  </si>
  <si>
    <t>Substrát pokojové rostliny</t>
  </si>
  <si>
    <t>O694</t>
  </si>
  <si>
    <t>O693</t>
  </si>
  <si>
    <t>O688</t>
  </si>
  <si>
    <t>Substrát pro pelargonie</t>
  </si>
  <si>
    <t>O691</t>
  </si>
  <si>
    <t>O692</t>
  </si>
  <si>
    <t>O687</t>
  </si>
  <si>
    <t>O689</t>
  </si>
  <si>
    <t>O686</t>
  </si>
  <si>
    <t>O690</t>
  </si>
  <si>
    <t>O698</t>
  </si>
  <si>
    <t>O683</t>
  </si>
  <si>
    <t>Zahradnický substrát UNIVERZAL</t>
  </si>
  <si>
    <t>O333</t>
  </si>
  <si>
    <t>LOVODAM 30</t>
  </si>
  <si>
    <t>O1100</t>
  </si>
  <si>
    <t>O1098</t>
  </si>
  <si>
    <t>O1099</t>
  </si>
  <si>
    <t>O1097</t>
  </si>
  <si>
    <t>Andreas Schedl</t>
  </si>
  <si>
    <t>O1095</t>
  </si>
  <si>
    <t>Kadovský fugát, organické hnojivo</t>
  </si>
  <si>
    <t>Výrobně obchodní družstvo Kadov</t>
  </si>
  <si>
    <t>O1093</t>
  </si>
  <si>
    <t>Vápenec, druh B, vápenaté hnojivo</t>
  </si>
  <si>
    <t>Chr.Hansen Czech Republic, s.r.o.</t>
  </si>
  <si>
    <t>V460</t>
  </si>
  <si>
    <t>Pannon Starter Double, pomocný rostlinný přípravek</t>
  </si>
  <si>
    <t>Kwizda Agro Hungary Kft.</t>
  </si>
  <si>
    <t>O1094</t>
  </si>
  <si>
    <t>V307</t>
  </si>
  <si>
    <t>DASA H</t>
  </si>
  <si>
    <t>V750</t>
  </si>
  <si>
    <t>Fosfix Plus</t>
  </si>
  <si>
    <t>R11569</t>
  </si>
  <si>
    <t>Holešovský kompost, organické hnojivo</t>
  </si>
  <si>
    <t>Technické služby Holešov, s.r.o.</t>
  </si>
  <si>
    <t>R11090</t>
  </si>
  <si>
    <t>Agrisorb, pomocná půdní látka</t>
  </si>
  <si>
    <t>Evonik Industrie AG</t>
  </si>
  <si>
    <t>R11091</t>
  </si>
  <si>
    <t>Agrostim Forte, pomocný rostlinný přípravek</t>
  </si>
  <si>
    <t>R11089</t>
  </si>
  <si>
    <t>Agrostim TRIA, pomocný rostlinný přípravek</t>
  </si>
  <si>
    <t>O706</t>
  </si>
  <si>
    <t>BIOM SUBSTRÁT PRO ORCHIDEJE</t>
  </si>
  <si>
    <t>O705</t>
  </si>
  <si>
    <t>COCOPRESS</t>
  </si>
  <si>
    <t>O158</t>
  </si>
  <si>
    <t>O160</t>
  </si>
  <si>
    <t>V655</t>
  </si>
  <si>
    <t>StimSTART</t>
  </si>
  <si>
    <t>O1086</t>
  </si>
  <si>
    <t>ZEMINA TŘÍDĚNÁ IV</t>
  </si>
  <si>
    <t>O1083</t>
  </si>
  <si>
    <t>COMPO SANA Substrát pro citrusy</t>
  </si>
  <si>
    <t>O682</t>
  </si>
  <si>
    <t>COMPO SANA Substrát pro muškáty a balkonové rostliny Super lehký</t>
  </si>
  <si>
    <t>O1084</t>
  </si>
  <si>
    <t>COMPO SANA Substrát pro růže</t>
  </si>
  <si>
    <t>O1085</t>
  </si>
  <si>
    <t>COMPO SANA Substrát pro středomořské rostliny</t>
  </si>
  <si>
    <t>O699</t>
  </si>
  <si>
    <t>COMPO Substrát pro bylinky</t>
  </si>
  <si>
    <t>O1082</t>
  </si>
  <si>
    <t>Digestát tekutý z BPS Újezd u Chocně</t>
  </si>
  <si>
    <t>AG Skořenice, akciová společnost</t>
  </si>
  <si>
    <t>O1081</t>
  </si>
  <si>
    <t>ZEMINA TŘÍDĚNÁ III</t>
  </si>
  <si>
    <t>O1080</t>
  </si>
  <si>
    <t>NP (+B) 8-24 (+0,25)</t>
  </si>
  <si>
    <t>AGRO Radomyšl a.s.</t>
  </si>
  <si>
    <t>O1079</t>
  </si>
  <si>
    <t>O1078</t>
  </si>
  <si>
    <t>Wurmacht, vermikompost, organické hnojivo</t>
  </si>
  <si>
    <t>Demofarma s.r.o.</t>
  </si>
  <si>
    <t>R11548</t>
  </si>
  <si>
    <t>Doberský kompost, organické hnojivo</t>
  </si>
  <si>
    <t>KERSON spol. s r.o.</t>
  </si>
  <si>
    <t>O1076</t>
  </si>
  <si>
    <t>ZEMINA TŘÍDĚNÁ II</t>
  </si>
  <si>
    <t>O649</t>
  </si>
  <si>
    <t>AGRONA Žitín, s.r.o.</t>
  </si>
  <si>
    <t>O650</t>
  </si>
  <si>
    <t>Separovaný digestát, organické hnojivo</t>
  </si>
  <si>
    <t>V401</t>
  </si>
  <si>
    <t>BactoVit pomocný rostlinný přípravek</t>
  </si>
  <si>
    <t>Lobinex, spol. s r.o.</t>
  </si>
  <si>
    <t>Agribiotech Hungary Kft.</t>
  </si>
  <si>
    <t>V400</t>
  </si>
  <si>
    <t>BMAX pomocný rostlinný přípravek</t>
  </si>
  <si>
    <t>O1075</t>
  </si>
  <si>
    <t>ZEMINA TŘÍDĚNÁ I</t>
  </si>
  <si>
    <t>O1074</t>
  </si>
  <si>
    <t>O1073</t>
  </si>
  <si>
    <t>BIOELEKTRÁRNA Dětřichov, s.r.o.</t>
  </si>
  <si>
    <t>V414</t>
  </si>
  <si>
    <t>Eurofertil 33 N-PROCESS</t>
  </si>
  <si>
    <t>V419</t>
  </si>
  <si>
    <t>Sulfammo 23 N-PROCESS</t>
  </si>
  <si>
    <t>V420</t>
  </si>
  <si>
    <t>Sulfammo 30 N-PROCESS</t>
  </si>
  <si>
    <t>O1072</t>
  </si>
  <si>
    <t>Hoštická rašelina zahradní</t>
  </si>
  <si>
    <t>O1071</t>
  </si>
  <si>
    <t>Hoštický substrát pro muškáty a jiné balkónové rostliny</t>
  </si>
  <si>
    <t>O1070</t>
  </si>
  <si>
    <t>Hoštický substrát pro pokojové rostliny</t>
  </si>
  <si>
    <t>O1069</t>
  </si>
  <si>
    <t>O1068</t>
  </si>
  <si>
    <t>W+M Kleber GbR</t>
  </si>
  <si>
    <t>V2</t>
  </si>
  <si>
    <t>ENVISTART</t>
  </si>
  <si>
    <t>O1058</t>
  </si>
  <si>
    <t>O1056</t>
  </si>
  <si>
    <t>O1055</t>
  </si>
  <si>
    <t>O1057</t>
  </si>
  <si>
    <t>Supresivní substrát pro výsev a bylinky</t>
  </si>
  <si>
    <t>O1067</t>
  </si>
  <si>
    <t>Digestát z bioplynové stanice Číhošť, organické hnojivo</t>
  </si>
  <si>
    <t>KYLD CZ, s.r.o.</t>
  </si>
  <si>
    <t>V412</t>
  </si>
  <si>
    <t>Water retainer, pomocná půdní látka</t>
  </si>
  <si>
    <t>Water&amp;Soil Ltd.</t>
  </si>
  <si>
    <t>O1063</t>
  </si>
  <si>
    <t>Farm Velenovy, s.r.o.</t>
  </si>
  <si>
    <t>Großmann-Neuhäsler Energie GmbH</t>
  </si>
  <si>
    <t>O1051</t>
  </si>
  <si>
    <t>Digestát z bioplynové stanice Křovice, organické hnojivo</t>
  </si>
  <si>
    <t>Mlýn Okoř, s.r.o.</t>
  </si>
  <si>
    <t>O1065</t>
  </si>
  <si>
    <t>Digestát z bioplynové stanice Lipnice nad Sázavou</t>
  </si>
  <si>
    <t>PODHRADÍ, s.r.o.</t>
  </si>
  <si>
    <t>O1064</t>
  </si>
  <si>
    <t>Digestát z bioplynové stanice Ovesná Lhota, organické hnojivo</t>
  </si>
  <si>
    <t>Agroprodukt plus a.s.</t>
  </si>
  <si>
    <t>O1050</t>
  </si>
  <si>
    <t>Digestát z bioplynové stanice Plandry, organické hnojivo</t>
  </si>
  <si>
    <t>Organic Green s.r.o.</t>
  </si>
  <si>
    <t>O1060</t>
  </si>
  <si>
    <t>Digestát z bioplynové stanice Závidkovice, organické hnojivo</t>
  </si>
  <si>
    <t>O1066</t>
  </si>
  <si>
    <t>Rekultivační substrát ZEMINA TŘÍDĚNÁ</t>
  </si>
  <si>
    <t>A.C.C. s.r.o.</t>
  </si>
  <si>
    <t>O1062</t>
  </si>
  <si>
    <t>Separát BPS WF, organické hnojivo</t>
  </si>
  <si>
    <t>Bio Vstiš s.r.o.</t>
  </si>
  <si>
    <t>O1061</t>
  </si>
  <si>
    <t>Bio Bělá s.r.o.</t>
  </si>
  <si>
    <t>V657</t>
  </si>
  <si>
    <t>FERTIAMINO</t>
  </si>
  <si>
    <t>O963</t>
  </si>
  <si>
    <t>Wolfgang Kleber</t>
  </si>
  <si>
    <t>O646</t>
  </si>
  <si>
    <t>Solfex</t>
  </si>
  <si>
    <t>Zolfindustria</t>
  </si>
  <si>
    <t>O1059</t>
  </si>
  <si>
    <t>Hoštický substrát pro jahody a jiné drobné ovoce</t>
  </si>
  <si>
    <t>O1053</t>
  </si>
  <si>
    <t>Hoštický substrát pro borůvky</t>
  </si>
  <si>
    <t>O1054</t>
  </si>
  <si>
    <t>Hoštický substrát pro rododendrony, azalky a vřesy</t>
  </si>
  <si>
    <t>O1052</t>
  </si>
  <si>
    <t>Rekultivační substrát REZEMKA 4</t>
  </si>
  <si>
    <t>O1048</t>
  </si>
  <si>
    <t>Spower Mais EZ</t>
  </si>
  <si>
    <t>O1047</t>
  </si>
  <si>
    <t>Rekultivační substrát REZEMKA 11</t>
  </si>
  <si>
    <t>O1045</t>
  </si>
  <si>
    <t>Rekultivační substrát REZEMKA 2</t>
  </si>
  <si>
    <t>O642</t>
  </si>
  <si>
    <t>Substrát na růže</t>
  </si>
  <si>
    <t>O644</t>
  </si>
  <si>
    <t>Substrát pro zeleninu a rajčata</t>
  </si>
  <si>
    <t>O647</t>
  </si>
  <si>
    <t>O643</t>
  </si>
  <si>
    <t>Zahradnický substrát bez rašeliny</t>
  </si>
  <si>
    <t>V550</t>
  </si>
  <si>
    <t>Pro Terra Mikrobiologický přípravek pro pěstování hrachu setého</t>
  </si>
  <si>
    <t>BioFil Microbiological, Biotechnological and Biochemical Ltd.</t>
  </si>
  <si>
    <t>O654</t>
  </si>
  <si>
    <t>ZD Bohuňovice s.r.o.</t>
  </si>
  <si>
    <t>O652</t>
  </si>
  <si>
    <t>Zemědělské družstvo Moravská Huzová</t>
  </si>
  <si>
    <t>O1042</t>
  </si>
  <si>
    <t>Rolnické družstvo PLEVIS</t>
  </si>
  <si>
    <t>O48</t>
  </si>
  <si>
    <t>Ferty 8</t>
  </si>
  <si>
    <t>Planta Düngemittel GmbH</t>
  </si>
  <si>
    <t>O1044</t>
  </si>
  <si>
    <t>Hoštický substrát pro rajčata, papriky a okurky</t>
  </si>
  <si>
    <t>O1043</t>
  </si>
  <si>
    <t>Substrát pro hroby</t>
  </si>
  <si>
    <t>O675</t>
  </si>
  <si>
    <t>Florabella - Substrát pro balkónové rostliny</t>
  </si>
  <si>
    <t>O674</t>
  </si>
  <si>
    <t>Florabella - Substrát pro kvetoucí rostliny</t>
  </si>
  <si>
    <t>O1041</t>
  </si>
  <si>
    <t>Substrát pro rajčata a zeleninu bez rašeliny</t>
  </si>
  <si>
    <t>O664</t>
  </si>
  <si>
    <t>O670</t>
  </si>
  <si>
    <t>Substrát pro citrusy</t>
  </si>
  <si>
    <t>O669</t>
  </si>
  <si>
    <t>Substrát pro kaktusy a sukulenty</t>
  </si>
  <si>
    <t>O662</t>
  </si>
  <si>
    <t>Substrát pro konifery a okrasné dřeviny</t>
  </si>
  <si>
    <t>O663</t>
  </si>
  <si>
    <t>O671</t>
  </si>
  <si>
    <t>Substrát pro rododendrony a azalky</t>
  </si>
  <si>
    <t>O666</t>
  </si>
  <si>
    <t>Substrát pro zelené střechy</t>
  </si>
  <si>
    <t>O668</t>
  </si>
  <si>
    <t>Trávníkový substrát A</t>
  </si>
  <si>
    <t>O667</t>
  </si>
  <si>
    <t>Trávníkový substrát B</t>
  </si>
  <si>
    <t>O665</t>
  </si>
  <si>
    <t>Zemina tříděná</t>
  </si>
  <si>
    <t>V370</t>
  </si>
  <si>
    <t>EXPLORER 21, organominerální hnojivo</t>
  </si>
  <si>
    <t>O1039</t>
  </si>
  <si>
    <t>Substrát pro okrasné dřeviny</t>
  </si>
  <si>
    <t>R11511</t>
  </si>
  <si>
    <t>Ing. Tomáš Koláček</t>
  </si>
  <si>
    <t>O1040</t>
  </si>
  <si>
    <t>Hoštický substrát pro růže a trvalky</t>
  </si>
  <si>
    <t>O324</t>
  </si>
  <si>
    <t>BOROSAN Forte</t>
  </si>
  <si>
    <t>O323</t>
  </si>
  <si>
    <t>FERTI B</t>
  </si>
  <si>
    <t>O322</t>
  </si>
  <si>
    <t>FERTIGREEN Kombi NPK 7-7-5</t>
  </si>
  <si>
    <t>O321</t>
  </si>
  <si>
    <t>FERTIGREEN NPK 10-5-5</t>
  </si>
  <si>
    <t>O312</t>
  </si>
  <si>
    <t>MANGAN Forte</t>
  </si>
  <si>
    <t>O317</t>
  </si>
  <si>
    <t>MgS sol</t>
  </si>
  <si>
    <t>O313</t>
  </si>
  <si>
    <t>MOLYSOL</t>
  </si>
  <si>
    <t>O641</t>
  </si>
  <si>
    <t>DIGESTÁT RENERGIE</t>
  </si>
  <si>
    <t>Renergie s.r.o.</t>
  </si>
  <si>
    <t>O1038</t>
  </si>
  <si>
    <t>Trávníková zemina</t>
  </si>
  <si>
    <t>Leoš Velechovský</t>
  </si>
  <si>
    <t>R10978</t>
  </si>
  <si>
    <t>AB extrakt Balkónové květiny, pomocný rostlinný přípravek</t>
  </si>
  <si>
    <t>ABEX Substráty a.s.</t>
  </si>
  <si>
    <t>R10977</t>
  </si>
  <si>
    <t>AB extrakt Pokojové rostliny, pomocný rostlinný přípravek</t>
  </si>
  <si>
    <t>R11029</t>
  </si>
  <si>
    <t>AB extrakt Pro zeleninu, pomocný rostlinný přípravek</t>
  </si>
  <si>
    <t>R10995</t>
  </si>
  <si>
    <t>Agro kostky - lamely z minerální vlny</t>
  </si>
  <si>
    <t>Saint-Gobain Construction Products CZ a.s.</t>
  </si>
  <si>
    <t>R11103</t>
  </si>
  <si>
    <t>AGROBENTOS B, průmyslový kompost</t>
  </si>
  <si>
    <t>R10822</t>
  </si>
  <si>
    <t>Agrokompost Forest, organické hnojivo</t>
  </si>
  <si>
    <t>FOREST GLOBAL s.r.o.</t>
  </si>
  <si>
    <t>R11136</t>
  </si>
  <si>
    <t>Agrokompost, organické hnojivo</t>
  </si>
  <si>
    <t>EKO servis Zábřeh s.r.o.</t>
  </si>
  <si>
    <t>R10590</t>
  </si>
  <si>
    <t>AGROLIP smáčedlo, pomocná půdní látka</t>
  </si>
  <si>
    <t>R11147</t>
  </si>
  <si>
    <t>AGROPERLIT, EP AGRO, pomocná půdní látka</t>
  </si>
  <si>
    <t>PERLIT, spol. s r.o.</t>
  </si>
  <si>
    <t>R11205</t>
  </si>
  <si>
    <t>Agrovitamin, pomocný rostlinný přípravek</t>
  </si>
  <si>
    <t>EKOLAND EUROPE s.r.o.</t>
  </si>
  <si>
    <t>R11087</t>
  </si>
  <si>
    <t>AktiFer GROW, pomocný rostlinný přípravek</t>
  </si>
  <si>
    <t>R11086</t>
  </si>
  <si>
    <t>AktiFer Macro EXTRA, pomocný rostlinný přípravek</t>
  </si>
  <si>
    <t>R11088</t>
  </si>
  <si>
    <t>Aktifer Seeds+, pomocný rostlinný přípravek</t>
  </si>
  <si>
    <t>R11085</t>
  </si>
  <si>
    <t>Aktifer SuperPhos+Cu, pomocný rostlinný přípravek</t>
  </si>
  <si>
    <t>R11269</t>
  </si>
  <si>
    <t>Almiron ACCTIVE, pomocný rostlinný přípravek</t>
  </si>
  <si>
    <t>ALMIRO energy for vegetation, s.r.o.</t>
  </si>
  <si>
    <t>R10857</t>
  </si>
  <si>
    <t>Amino Turf, pomocný rostlinný přípravek</t>
  </si>
  <si>
    <t>R10668</t>
  </si>
  <si>
    <t>Astelis N24 V</t>
  </si>
  <si>
    <t>R10669</t>
  </si>
  <si>
    <t>Timac Agro BeLux</t>
  </si>
  <si>
    <t>R10670</t>
  </si>
  <si>
    <t>R11022</t>
  </si>
  <si>
    <t>ASTELIS 1</t>
  </si>
  <si>
    <t>R10804</t>
  </si>
  <si>
    <t>BFTIM, pomocný rostlinný přípravek</t>
  </si>
  <si>
    <t>Biotechagro s.r.o.</t>
  </si>
  <si>
    <t>R11204</t>
  </si>
  <si>
    <t>BIOM LISTOVÁ VÝŽIVA PRO ORCHIDEJE, pomocný rostlinný přípravek</t>
  </si>
  <si>
    <t>R10773</t>
  </si>
  <si>
    <t>Botanicare Clearex, pomocná půdní látka</t>
  </si>
  <si>
    <t>Hawthorne</t>
  </si>
  <si>
    <t>R10774</t>
  </si>
  <si>
    <t>Botanicare Hydroguard, pomocný rostlinný přípravek</t>
  </si>
  <si>
    <t>R10775</t>
  </si>
  <si>
    <t>Botanicare Liquid Karma, pomocný rostlinný přípravek</t>
  </si>
  <si>
    <t>R10770</t>
  </si>
  <si>
    <t>Botanicare Pure Blend Tea, pomocný rostlinný přípravek</t>
  </si>
  <si>
    <t>R10772</t>
  </si>
  <si>
    <t>Botanicare Rhizo Blast, pomocný rostlinný přípravek</t>
  </si>
  <si>
    <t>R10771</t>
  </si>
  <si>
    <t>Botanicare Silica Blast, pomocný rostlinný přípravek</t>
  </si>
  <si>
    <t>R11081</t>
  </si>
  <si>
    <t>Brozit, pomocná půdní látka</t>
  </si>
  <si>
    <t>COLAS CZ, a.s.</t>
  </si>
  <si>
    <t>R10806</t>
  </si>
  <si>
    <t>BSka-3, pomocný rostlinný přípravek</t>
  </si>
  <si>
    <t>R11240</t>
  </si>
  <si>
    <t>BS-ORGANIC, hnojivo ze spalování biomasy</t>
  </si>
  <si>
    <t>TTS energo s.r.o.</t>
  </si>
  <si>
    <t>R11146</t>
  </si>
  <si>
    <t>Bylinný extrakt Výživa+Kondice+Vitalita, pomocný rostlinný přípravek</t>
  </si>
  <si>
    <t>Zelené srdce, Green Heart, s.r.o.</t>
  </si>
  <si>
    <t>R10793</t>
  </si>
  <si>
    <t>CARBON  Fe - P</t>
  </si>
  <si>
    <t>R11317</t>
  </si>
  <si>
    <t>CARBON Mn</t>
  </si>
  <si>
    <t>R11318</t>
  </si>
  <si>
    <t>CARBONBOR</t>
  </si>
  <si>
    <t>R11316</t>
  </si>
  <si>
    <t>CARBONBOR  K</t>
  </si>
  <si>
    <t>R11184</t>
  </si>
  <si>
    <t>R10886</t>
  </si>
  <si>
    <t>Cocoflor A</t>
  </si>
  <si>
    <t>NeraAgro, spol. s r.o.</t>
  </si>
  <si>
    <t>R10887</t>
  </si>
  <si>
    <t>Cocoflor B</t>
  </si>
  <si>
    <t>R11201</t>
  </si>
  <si>
    <t>Colorado, pomocný rostlinný přípravek</t>
  </si>
  <si>
    <t>Laboratories GOEMAR S.A.</t>
  </si>
  <si>
    <t>R11900</t>
  </si>
  <si>
    <t>Hanácká potravinářská společnost s.r.o.</t>
  </si>
  <si>
    <t>R11017</t>
  </si>
  <si>
    <t>Cukrovarské řízky vyslazené, organické hnojivo</t>
  </si>
  <si>
    <t>R10866</t>
  </si>
  <si>
    <t>ČERNÝ DRAK, kompost - organické hnojivo</t>
  </si>
  <si>
    <t>SUEZ CZ a.s.</t>
  </si>
  <si>
    <t>R10859</t>
  </si>
  <si>
    <t>DeltaLent active 1,8, pomocná půdní látka</t>
  </si>
  <si>
    <t>R10860</t>
  </si>
  <si>
    <t>DeltaLent NBPT Force, pomocná půdní látka</t>
  </si>
  <si>
    <t>R11164</t>
  </si>
  <si>
    <t>Digestát BPS Dolní Pláně, organické hnojivo</t>
  </si>
  <si>
    <t>AGROMACH s.r.o.</t>
  </si>
  <si>
    <t>R11336</t>
  </si>
  <si>
    <t>Digestát, tekuté organické hnojivo</t>
  </si>
  <si>
    <t>Vítkovská zemědělská s.r.o.</t>
  </si>
  <si>
    <t>R11030</t>
  </si>
  <si>
    <t>Zemědělské družstvo Hrotovice, družstvo</t>
  </si>
  <si>
    <t>R11168</t>
  </si>
  <si>
    <t>DOLMIT, hořečnato vápenaté hnojivo přepálené, jemně mleté</t>
  </si>
  <si>
    <t>PRECIOSA ORNELA, a.s.</t>
  </si>
  <si>
    <t>R11150</t>
  </si>
  <si>
    <t>DOLOKORN, granulovaný vápnitý dolomit</t>
  </si>
  <si>
    <t>R11047</t>
  </si>
  <si>
    <t>Dolomitické vápenaté hnojivo</t>
  </si>
  <si>
    <t>HASIT Šumavské vápenice a omítkárny, s.r.o.</t>
  </si>
  <si>
    <t>R11242</t>
  </si>
  <si>
    <t>Dolomitický vápenec drcený</t>
  </si>
  <si>
    <t>Krkonošské vápenky Kunčice , a.s.</t>
  </si>
  <si>
    <t>R10817</t>
  </si>
  <si>
    <t>Dolomitický vápenec, druh B</t>
  </si>
  <si>
    <t>R11152</t>
  </si>
  <si>
    <t>Dolomitický vápenec, hrubě mletý</t>
  </si>
  <si>
    <t>SK Sächsische Kalkwerke Borna GmbH</t>
  </si>
  <si>
    <t>R11049</t>
  </si>
  <si>
    <t>Dolomitický vápenec mletý, druh B</t>
  </si>
  <si>
    <t>R11048</t>
  </si>
  <si>
    <t>Dolomitický vápenec mletý, vlhčený, vápenatohořečnaté hnojivo</t>
  </si>
  <si>
    <t>R11340</t>
  </si>
  <si>
    <t>ECTOVIT PROTECT, pomocný rostlinný přípravek</t>
  </si>
  <si>
    <t>R11193</t>
  </si>
  <si>
    <t>Elementární síra</t>
  </si>
  <si>
    <t>Tereos TTD, a.s.</t>
  </si>
  <si>
    <t>R11273</t>
  </si>
  <si>
    <t>ELMO-EH, hnojivo z rostlinného popele</t>
  </si>
  <si>
    <t>MOSTEK energo s.r.o.</t>
  </si>
  <si>
    <t>R11283</t>
  </si>
  <si>
    <t>ENERGEN AKTIVÁTOR PLUS, pomocný rostlinný přípravek</t>
  </si>
  <si>
    <t>R11279</t>
  </si>
  <si>
    <t>Energen Algan, pomocný rostlinný přípravek</t>
  </si>
  <si>
    <t>AV EKO-COLOR s.r.o.</t>
  </si>
  <si>
    <t>R11282</t>
  </si>
  <si>
    <t>Energen Apikál, pomocný rostlinný přípravek</t>
  </si>
  <si>
    <t>R11278</t>
  </si>
  <si>
    <t>Energen Cleanstorm, pomocný rostlinný přípravek</t>
  </si>
  <si>
    <t>R11277</t>
  </si>
  <si>
    <t>ENERGEN FOLIAR PLUS, pomocný rostlinný přípravek</t>
  </si>
  <si>
    <t>R11281</t>
  </si>
  <si>
    <t>Energen Fruktus plus, pomocný rostlinný přípravek</t>
  </si>
  <si>
    <t>R11285</t>
  </si>
  <si>
    <t>Energen Fulhum plus, pomocný rostlinný přípravek</t>
  </si>
  <si>
    <t>R11287</t>
  </si>
  <si>
    <t>Energen Fulhum, pomocný rostlinný přípravek</t>
  </si>
  <si>
    <t>R11284</t>
  </si>
  <si>
    <t>Energen Stimul plus, pomocný rostlinný přípravek</t>
  </si>
  <si>
    <t>R11280</t>
  </si>
  <si>
    <t>ENERGEN 3D PLUS, pomocný rostlinný přípravek</t>
  </si>
  <si>
    <t>R11002</t>
  </si>
  <si>
    <t>Eutrofit, pomocný rostlinný přípravek</t>
  </si>
  <si>
    <t>R11192</t>
  </si>
  <si>
    <t>Fermentované melasové výpalky zahuštěné, organické hnojivo</t>
  </si>
  <si>
    <t>R11296</t>
  </si>
  <si>
    <t>Fermentovaný peletovaný kravský hnůj, organické hnojivo</t>
  </si>
  <si>
    <t>BIOPLYN BIEROVCE, s.r.o.</t>
  </si>
  <si>
    <t>R11094</t>
  </si>
  <si>
    <t>FERTIPEN C</t>
  </si>
  <si>
    <t>ACTION PIN</t>
  </si>
  <si>
    <t>R11066</t>
  </si>
  <si>
    <t>FERTIPEN S</t>
  </si>
  <si>
    <t>R11172</t>
  </si>
  <si>
    <t>Florcom Profesionální substrát</t>
  </si>
  <si>
    <t>R11174</t>
  </si>
  <si>
    <t>FLORCOM RA - rašelina</t>
  </si>
  <si>
    <t>R11175</t>
  </si>
  <si>
    <t>FLORCOM SB - substrát pro balkónové květiny</t>
  </si>
  <si>
    <t>R11176</t>
  </si>
  <si>
    <t>FLORCOM SBS - substrát pro surfinie a převislé petunie</t>
  </si>
  <si>
    <t>R11178</t>
  </si>
  <si>
    <t>FLORCOM SO - substrát pro okrasné dřeviny</t>
  </si>
  <si>
    <t>R11171</t>
  </si>
  <si>
    <t>FLORCOM SP - substrát pro pokojové rostliny</t>
  </si>
  <si>
    <t>R11180</t>
  </si>
  <si>
    <t>FLORCOM SV - výsevní substrát</t>
  </si>
  <si>
    <t>R11181</t>
  </si>
  <si>
    <t>FLORCOM SZ - zahradnický substrát</t>
  </si>
  <si>
    <t>R10923</t>
  </si>
  <si>
    <t>Floria Substrát pro orchideje</t>
  </si>
  <si>
    <t>R11167</t>
  </si>
  <si>
    <t>FOLIBOR</t>
  </si>
  <si>
    <t>AGROEKO Žamberk spol. s r.o.</t>
  </si>
  <si>
    <t>AGRICHEM XIMIX, s.r.o.</t>
  </si>
  <si>
    <t>R10826</t>
  </si>
  <si>
    <t>FORTEalfa FENOL</t>
  </si>
  <si>
    <t>R10827</t>
  </si>
  <si>
    <t>FORTEbeta FENOL</t>
  </si>
  <si>
    <t>R10828</t>
  </si>
  <si>
    <t>FORTESTIM alfa</t>
  </si>
  <si>
    <t>R10829</t>
  </si>
  <si>
    <t>FORTESTIM beta</t>
  </si>
  <si>
    <t>R10830</t>
  </si>
  <si>
    <t>FORTESTIM gama</t>
  </si>
  <si>
    <t>R11199</t>
  </si>
  <si>
    <t>Forthial, pomocný rostlinný přípravek</t>
  </si>
  <si>
    <t>R11202</t>
  </si>
  <si>
    <t>FREE N 100, pomocná půdní látka</t>
  </si>
  <si>
    <t>R11203</t>
  </si>
  <si>
    <t>FREE PK, pomocná půdní látka</t>
  </si>
  <si>
    <t>R11315</t>
  </si>
  <si>
    <t>FUMAG LAN</t>
  </si>
  <si>
    <t>R11038</t>
  </si>
  <si>
    <t>GENAKTIS 1</t>
  </si>
  <si>
    <t>R11008</t>
  </si>
  <si>
    <t>GENAKTIS 2</t>
  </si>
  <si>
    <t>R11028</t>
  </si>
  <si>
    <t>Genaktis 3</t>
  </si>
  <si>
    <t>R11010</t>
  </si>
  <si>
    <t>GENAKTIS 4</t>
  </si>
  <si>
    <t>R11009</t>
  </si>
  <si>
    <t>GENAKTIS 5</t>
  </si>
  <si>
    <t>R10397</t>
  </si>
  <si>
    <t>GENEA 1</t>
  </si>
  <si>
    <t>R10788</t>
  </si>
  <si>
    <t>Genea 2</t>
  </si>
  <si>
    <t>R10825</t>
  </si>
  <si>
    <t>Genea 4</t>
  </si>
  <si>
    <t>R10789</t>
  </si>
  <si>
    <t>Genea 5</t>
  </si>
  <si>
    <t>R11023</t>
  </si>
  <si>
    <t>Geneo 103</t>
  </si>
  <si>
    <t>R10807</t>
  </si>
  <si>
    <t>Geostim, pomocný rostlinný přípravek</t>
  </si>
  <si>
    <t>R10987</t>
  </si>
  <si>
    <t>Green Heart-Nutrition, pomocný rostlinný přípravek</t>
  </si>
  <si>
    <t>R10988</t>
  </si>
  <si>
    <t>Green Heart-Vitality, pomocný rostlinný přípravek</t>
  </si>
  <si>
    <t>R10989</t>
  </si>
  <si>
    <t>Green Heart-VN, pomocný rostlinný přípravek</t>
  </si>
  <si>
    <t>R10986</t>
  </si>
  <si>
    <t>Green Heart-W Agent, pomocný rostlinný přípravek</t>
  </si>
  <si>
    <t>R10811</t>
  </si>
  <si>
    <t>GREEN POWER OPTIMAL, pomocný rostlinný přípravek</t>
  </si>
  <si>
    <t>RealMar, s.r.o.</t>
  </si>
  <si>
    <t>R10812</t>
  </si>
  <si>
    <t>GREEN POWER UNIVERSAL, pomocný rostlinný přípravek</t>
  </si>
  <si>
    <t>R11185</t>
  </si>
  <si>
    <t>GSH NPK 10-10-10+13S</t>
  </si>
  <si>
    <t>R11197</t>
  </si>
  <si>
    <t>Hergit, pomocný rostlinný přípravek</t>
  </si>
  <si>
    <t>BIOSFOR, s.r.o.</t>
  </si>
  <si>
    <t>R11119</t>
  </si>
  <si>
    <t>HERTMES I</t>
  </si>
  <si>
    <t>R11120</t>
  </si>
  <si>
    <t>HERTMES II</t>
  </si>
  <si>
    <t>R11121</t>
  </si>
  <si>
    <t>HERTMES III</t>
  </si>
  <si>
    <t>R11122</t>
  </si>
  <si>
    <t>HERTMES IV</t>
  </si>
  <si>
    <t>R11123</t>
  </si>
  <si>
    <t>HERTMES V</t>
  </si>
  <si>
    <t>R11020</t>
  </si>
  <si>
    <t>HIRUNDO, pomocná půdní látka</t>
  </si>
  <si>
    <t>V504</t>
  </si>
  <si>
    <t>HiStick Alfalfa, pomocný rostlinný prostředek</t>
  </si>
  <si>
    <t>V315</t>
  </si>
  <si>
    <t>HiStick Lupin, pomocný rostlinný přípravek</t>
  </si>
  <si>
    <t>R10802</t>
  </si>
  <si>
    <t>HODONICKÝ KOMPOST, organické hnojivo</t>
  </si>
  <si>
    <t>Obec Hodonice</t>
  </si>
  <si>
    <t>R11249</t>
  </si>
  <si>
    <t>HortiCerit - hnojivo pro jehličnany - NPK (+MgO,+S) 9-5-14 (+2,+7) s železem</t>
  </si>
  <si>
    <t>R11250</t>
  </si>
  <si>
    <t>HortiCerit - hnojivo univerzální</t>
  </si>
  <si>
    <t>R11041</t>
  </si>
  <si>
    <t>Hoštické organické hnojivo NPK 7-7-10</t>
  </si>
  <si>
    <t>R11042</t>
  </si>
  <si>
    <t>Hoštické organické hnojivo NPK 9-4-3</t>
  </si>
  <si>
    <t>R11276</t>
  </si>
  <si>
    <t>Hoštický kompost, organické hnojivo</t>
  </si>
  <si>
    <t>R10919</t>
  </si>
  <si>
    <t>Hoštický substrát pro bylinky a zelené koření</t>
  </si>
  <si>
    <t>R10943</t>
  </si>
  <si>
    <t>Hoštický substrát pro surfinie a petunie</t>
  </si>
  <si>
    <t>R10838</t>
  </si>
  <si>
    <t>Hoštický substrát pro výsev a množení</t>
  </si>
  <si>
    <t>R10402</t>
  </si>
  <si>
    <t>HUMAG</t>
  </si>
  <si>
    <t>TIMAB MAGNESIUM</t>
  </si>
  <si>
    <t>R10856</t>
  </si>
  <si>
    <t>Humi Turf, pomocný rostlinný přípravek</t>
  </si>
  <si>
    <t>R11132</t>
  </si>
  <si>
    <t>HYCOL - jádrovina, pomocný rostlinný přípravek</t>
  </si>
  <si>
    <t>R11134</t>
  </si>
  <si>
    <t>HYCOL - Mn, pomocný rostlinný přípravek</t>
  </si>
  <si>
    <t>R11133</t>
  </si>
  <si>
    <t>HYCOL - peckovina, pomocný rostlinný přípravek</t>
  </si>
  <si>
    <t>R10703</t>
  </si>
  <si>
    <t>Hycol-B150, organominerální hnojivo</t>
  </si>
  <si>
    <t>R10702</t>
  </si>
  <si>
    <t>Hycol-N, organominerální hnojivo</t>
  </si>
  <si>
    <t>R11153</t>
  </si>
  <si>
    <t>HYCOL-S, pomocný rostlinný přípravek</t>
  </si>
  <si>
    <t>R10884</t>
  </si>
  <si>
    <t>Hydroflor Lettuce A</t>
  </si>
  <si>
    <t>R10885</t>
  </si>
  <si>
    <t>Hydroflor Lettuce B</t>
  </si>
  <si>
    <t>R10974</t>
  </si>
  <si>
    <t>Hydrogel, pomocná půdní látka</t>
  </si>
  <si>
    <t>R10854</t>
  </si>
  <si>
    <t>HYDROSORBENT PELETSEP, organické hnojivo</t>
  </si>
  <si>
    <t>Heesters s.r.o.</t>
  </si>
  <si>
    <t>R11004</t>
  </si>
  <si>
    <t>IOS, pomocný rostlinný přípravek</t>
  </si>
  <si>
    <t>R11026</t>
  </si>
  <si>
    <t>Irys 1</t>
  </si>
  <si>
    <t>R11025</t>
  </si>
  <si>
    <t>Irys 2</t>
  </si>
  <si>
    <t>R11024</t>
  </si>
  <si>
    <t>Irys 3</t>
  </si>
  <si>
    <t>R11027</t>
  </si>
  <si>
    <t>Irys 4</t>
  </si>
  <si>
    <t>R10840</t>
  </si>
  <si>
    <t>Jesenický kompost, organické hnojivo</t>
  </si>
  <si>
    <t>Technické služby Jeseník a. s.</t>
  </si>
  <si>
    <t>R10851</t>
  </si>
  <si>
    <t>Kalcis Se</t>
  </si>
  <si>
    <t>AGROVÁPNO s.r.o.</t>
  </si>
  <si>
    <t>R10852</t>
  </si>
  <si>
    <t>Kalcis Se 25</t>
  </si>
  <si>
    <t>R11165</t>
  </si>
  <si>
    <t>KALIMAX</t>
  </si>
  <si>
    <t>R10787</t>
  </si>
  <si>
    <t>Kaora 4</t>
  </si>
  <si>
    <t>R11011</t>
  </si>
  <si>
    <t>KAORIS 1</t>
  </si>
  <si>
    <t>R11012</t>
  </si>
  <si>
    <t>KAORIS 2</t>
  </si>
  <si>
    <t>R11013</t>
  </si>
  <si>
    <t>KAORIS 3</t>
  </si>
  <si>
    <t>R11014</t>
  </si>
  <si>
    <t>KAORIS 4</t>
  </si>
  <si>
    <t>R11312</t>
  </si>
  <si>
    <t>KLOMAG - síra - dusík - bór</t>
  </si>
  <si>
    <t>R11239</t>
  </si>
  <si>
    <t>KOMPEKOR kompost, organické hnojivo</t>
  </si>
  <si>
    <t>EKOR, s.r.o.</t>
  </si>
  <si>
    <t>R10818</t>
  </si>
  <si>
    <t>Kompost Bílov, organické hnojivo</t>
  </si>
  <si>
    <t>PROJEKT MORAVSKÁ, s.r.o.</t>
  </si>
  <si>
    <t>R11270</t>
  </si>
  <si>
    <t>Kompost Bukáček, organické hnojivo</t>
  </si>
  <si>
    <t>R11067</t>
  </si>
  <si>
    <t>Kompost EW, organické hnojivo</t>
  </si>
  <si>
    <t>ECOWOOD s.r.o.</t>
  </si>
  <si>
    <t>R11219</t>
  </si>
  <si>
    <t>KOMPOST NEZBEDOVI, organické hnojivo</t>
  </si>
  <si>
    <t>NEZBEDOVI s.r.o.</t>
  </si>
  <si>
    <t>R10813</t>
  </si>
  <si>
    <t>Kompost Nežichov, organické hnojivo</t>
  </si>
  <si>
    <t>Jaroslav Prchal</t>
  </si>
  <si>
    <t>R10823</t>
  </si>
  <si>
    <t>Metal Pipa, s.r.o.</t>
  </si>
  <si>
    <t>R11632</t>
  </si>
  <si>
    <t>Stavební firma Pazdera s.r.o.</t>
  </si>
  <si>
    <t>R10972</t>
  </si>
  <si>
    <t>Cavalo Černá v Pošumaví s.r.o.</t>
  </si>
  <si>
    <t>R10942</t>
  </si>
  <si>
    <t>FM AGRO s.r.o.</t>
  </si>
  <si>
    <t>R10727</t>
  </si>
  <si>
    <t>Skládka Hraničky, spol. s r.o.</t>
  </si>
  <si>
    <t>R11064</t>
  </si>
  <si>
    <t>Městys Stará Říše</t>
  </si>
  <si>
    <t>R11335</t>
  </si>
  <si>
    <t>2K Group s.r.o.</t>
  </si>
  <si>
    <t>R10847</t>
  </si>
  <si>
    <t>Zemědělská společnost Jindřichovice s.r.o.</t>
  </si>
  <si>
    <t>R10814</t>
  </si>
  <si>
    <t>BIOPRO PLUS s.r.o.</t>
  </si>
  <si>
    <t>R11293</t>
  </si>
  <si>
    <t>Obec Vlastiboř</t>
  </si>
  <si>
    <t>R11033</t>
  </si>
  <si>
    <t>Kompostárna Hořátev s.r.o.</t>
  </si>
  <si>
    <t>R10971</t>
  </si>
  <si>
    <t>Kompost z Krchleb , organické hnojivo</t>
  </si>
  <si>
    <t>FARMA Krchleby s.r.o.</t>
  </si>
  <si>
    <t>R10803</t>
  </si>
  <si>
    <t>Koncentrát z hlízové vody, organické hnojivo</t>
  </si>
  <si>
    <t>Suedstaerke GmbH</t>
  </si>
  <si>
    <t>R10890</t>
  </si>
  <si>
    <t>Koňský hnůj kompostovaný, organické hnojivo</t>
  </si>
  <si>
    <t>ALTENBERG s.r.o.</t>
  </si>
  <si>
    <t>R10891</t>
  </si>
  <si>
    <t>R10912</t>
  </si>
  <si>
    <t>R11221</t>
  </si>
  <si>
    <t>Kopřiva plus - růstový aktivátor s výživou, pomocný rostlinný přípravek</t>
  </si>
  <si>
    <t>R10842</t>
  </si>
  <si>
    <t>KRNOV - POP, hnojivo z rostlinného popele</t>
  </si>
  <si>
    <t>Veolia Energie ČR, a.s.</t>
  </si>
  <si>
    <t>R10839</t>
  </si>
  <si>
    <t>KSP organické hnojivo</t>
  </si>
  <si>
    <t>VODÁRENSKÁ AKCIOVÁ SPOLEČNOST, a.s.</t>
  </si>
  <si>
    <t>R10932</t>
  </si>
  <si>
    <t>R11906</t>
  </si>
  <si>
    <t>Laiven Flora, rostlinný biostimulant</t>
  </si>
  <si>
    <t>R10494</t>
  </si>
  <si>
    <t>Lalitha 21, pomocný rostlinný přípravek</t>
  </si>
  <si>
    <t>NEA biotek s.r.o.</t>
  </si>
  <si>
    <t>Acela Biotek</t>
  </si>
  <si>
    <t>R11313</t>
  </si>
  <si>
    <t>LAMAG - bór</t>
  </si>
  <si>
    <t>R11311</t>
  </si>
  <si>
    <t>LAMAG - bór - zinek</t>
  </si>
  <si>
    <t>R11314</t>
  </si>
  <si>
    <t>LAMAG - dusík</t>
  </si>
  <si>
    <t>R10918</t>
  </si>
  <si>
    <t>Ledek vápenatý 15 + B</t>
  </si>
  <si>
    <t>R10917</t>
  </si>
  <si>
    <t>Ledek vápenatý 15,5 + B</t>
  </si>
  <si>
    <t>R10916</t>
  </si>
  <si>
    <t>Ledek vápenatý 15,5 + Zn</t>
  </si>
  <si>
    <t>R10869</t>
  </si>
  <si>
    <t>Lesnický substrát</t>
  </si>
  <si>
    <t>R10865</t>
  </si>
  <si>
    <t>Life Force Natural Humic Acids, pomocný rostlinný přípravek</t>
  </si>
  <si>
    <t>ITL Innovation Technology for Life, s.r.o.</t>
  </si>
  <si>
    <t>Life Force LLC</t>
  </si>
  <si>
    <t>R10609</t>
  </si>
  <si>
    <t>Ligno Super NPK 7,5-8-6</t>
  </si>
  <si>
    <t>R10969</t>
  </si>
  <si>
    <t>Lignohumát AM, pomocný rostlinný přípravek</t>
  </si>
  <si>
    <t>R10970</t>
  </si>
  <si>
    <t>Lignohumát B, pomocný rostlinný přípravek</t>
  </si>
  <si>
    <t>R11117</t>
  </si>
  <si>
    <t>Pálenice Červenka, spol. s r.o.</t>
  </si>
  <si>
    <t>R10945</t>
  </si>
  <si>
    <t>Ing. Antonín Bernard</t>
  </si>
  <si>
    <t>R10726</t>
  </si>
  <si>
    <t>Kristýna Navrkalová</t>
  </si>
  <si>
    <t>R11163</t>
  </si>
  <si>
    <t>Ing. Marie Ovadová</t>
  </si>
  <si>
    <t>R11093</t>
  </si>
  <si>
    <t>LIHOVARNICKÉ VÝPALKY, organické hnojivo</t>
  </si>
  <si>
    <t>Josef Růžička</t>
  </si>
  <si>
    <t>R10849</t>
  </si>
  <si>
    <t>Lihovarské výpalky melasové, organické hnojivo</t>
  </si>
  <si>
    <t>Nowa-Merán s.r.o.</t>
  </si>
  <si>
    <t>R11058</t>
  </si>
  <si>
    <t>PALÍRNA U ZELENÉ LÍPY s.r.o.</t>
  </si>
  <si>
    <t>R11065</t>
  </si>
  <si>
    <t>Lihovar a likérka Velká Polom spol. s r.o.</t>
  </si>
  <si>
    <t>R10976</t>
  </si>
  <si>
    <t>Listová výživa pro palmy a zelené rostliny, pomocný rostlinný přípravek</t>
  </si>
  <si>
    <t>R11292</t>
  </si>
  <si>
    <t>Litovelský kompost, organické hnojivo</t>
  </si>
  <si>
    <t>TECHNICKÉ SLUŽBY LITOVEL, příspěvková organizace</t>
  </si>
  <si>
    <t>R11141</t>
  </si>
  <si>
    <t>Lovo CaN T</t>
  </si>
  <si>
    <t>R11138</t>
  </si>
  <si>
    <t>LOVODAM 28</t>
  </si>
  <si>
    <t>R11139</t>
  </si>
  <si>
    <t>LOVODASA 26 + 13S</t>
  </si>
  <si>
    <t>R11140</t>
  </si>
  <si>
    <t>LOVOFERT LAS 24 + 6S</t>
  </si>
  <si>
    <t>R11137</t>
  </si>
  <si>
    <t>LOVOFERT LAV 27</t>
  </si>
  <si>
    <t>R11143</t>
  </si>
  <si>
    <t>LOVOGREEN NPK 10-5-20 + 4 MgO</t>
  </si>
  <si>
    <t>R11144</t>
  </si>
  <si>
    <t>LOVOHUMINE N</t>
  </si>
  <si>
    <t>R11145</t>
  </si>
  <si>
    <t>LOVOHUMINE NP+Zn</t>
  </si>
  <si>
    <t>R11142</t>
  </si>
  <si>
    <t>LOVOSAN 24 + 3S</t>
  </si>
  <si>
    <t>R10705</t>
  </si>
  <si>
    <t>Maglit 100+, draselnohořečnaté hnojivo s mikroprvky</t>
  </si>
  <si>
    <t>Crown Metals CZ s.r.o.</t>
  </si>
  <si>
    <t>R11072</t>
  </si>
  <si>
    <t>MAXIeN, pomocná půdní látka</t>
  </si>
  <si>
    <t>Floraservis spol. s.r.o.</t>
  </si>
  <si>
    <t>R10855</t>
  </si>
  <si>
    <t>MELFERT, organické hnojivo</t>
  </si>
  <si>
    <t>OLMIX B. V.</t>
  </si>
  <si>
    <t>R11095</t>
  </si>
  <si>
    <t>MKH 18</t>
  </si>
  <si>
    <t>R11198</t>
  </si>
  <si>
    <t>M-Sunagreen, pomocný rostlinný přípravek</t>
  </si>
  <si>
    <t>R11079</t>
  </si>
  <si>
    <t>MYCOCOAT, pomocný rostlinný přípravek</t>
  </si>
  <si>
    <t>R11077</t>
  </si>
  <si>
    <t>MYCOSTAR, pomocný rostlinný přípravek</t>
  </si>
  <si>
    <t>R11078</t>
  </si>
  <si>
    <t>MYCOSTAR T, pomocný rostlinný přípravek</t>
  </si>
  <si>
    <t>R11173</t>
  </si>
  <si>
    <t>MYKOFLOR, univerzální substrát obohacený symbiotickými půdními mikroorganismy</t>
  </si>
  <si>
    <t>R11111</t>
  </si>
  <si>
    <t>Nové KH Konifera, pomocný rostlinný přípravek</t>
  </si>
  <si>
    <t>R11106</t>
  </si>
  <si>
    <t>Nové KH Muškát, pomocný rostlinný přípravek</t>
  </si>
  <si>
    <t>R11109</t>
  </si>
  <si>
    <t>Nové KH Plod, pomocný rostlinný přípravek</t>
  </si>
  <si>
    <t>R11112</t>
  </si>
  <si>
    <t>Nové KH Rododendron, pomocný rostlinný přípravek</t>
  </si>
  <si>
    <t>R11108</t>
  </si>
  <si>
    <t>Nové KH Růže, pomocný rostlinný přípravek</t>
  </si>
  <si>
    <t>R11113</t>
  </si>
  <si>
    <t>Nové KH Univerzál, pomocný rostlinný přípravek</t>
  </si>
  <si>
    <t>R11107</t>
  </si>
  <si>
    <t>Nové KLH Jahoda, pomocný rostlinný přípravek</t>
  </si>
  <si>
    <t>R11110</t>
  </si>
  <si>
    <t>Nové KLH Speciál, pomocný rostlinný přípravek</t>
  </si>
  <si>
    <t>R11114</t>
  </si>
  <si>
    <t>Nové KLH Trávník, pomocný rostlinný přípravek</t>
  </si>
  <si>
    <t>R11115</t>
  </si>
  <si>
    <t>Nové LH Univerzál, pomocný rostlinný přípravek</t>
  </si>
  <si>
    <t>R10831</t>
  </si>
  <si>
    <t>NUTRI'UP</t>
  </si>
  <si>
    <t>R11074</t>
  </si>
  <si>
    <t>OFFYOUGROW CONCENTRATE, pomocný rostlinný přípravek</t>
  </si>
  <si>
    <t>R11299</t>
  </si>
  <si>
    <t>OPTI-zelenina, pomocný rostlinný přípravek</t>
  </si>
  <si>
    <t>R10913</t>
  </si>
  <si>
    <t>Organica K, organické hnojivo</t>
  </si>
  <si>
    <t>R10901</t>
  </si>
  <si>
    <t>Organica, organické hnojivo</t>
  </si>
  <si>
    <t>R10905</t>
  </si>
  <si>
    <t>Organické trávníkové hnojivo</t>
  </si>
  <si>
    <t>R11060</t>
  </si>
  <si>
    <t>Organominerální hnojivo - OH-2</t>
  </si>
  <si>
    <t>R10993</t>
  </si>
  <si>
    <t>ORGEVIT, organické hnojivo peletované</t>
  </si>
  <si>
    <t>MeMon B.V.</t>
  </si>
  <si>
    <t>R11308</t>
  </si>
  <si>
    <t>Pěstební a hydroakumulační deska ENVIRET SH 3000 TL30</t>
  </si>
  <si>
    <t>R10981</t>
  </si>
  <si>
    <t>R10723</t>
  </si>
  <si>
    <t>Plagron Allmix</t>
  </si>
  <si>
    <t>R10722</t>
  </si>
  <si>
    <t>Plagron Cocos premium - kokosový substrát</t>
  </si>
  <si>
    <t>R10720</t>
  </si>
  <si>
    <t>Plagron Grow  Mix - pěstební substrát</t>
  </si>
  <si>
    <t>R10714</t>
  </si>
  <si>
    <t>Plagron Power Roots, pomocný rostlinný přípravek</t>
  </si>
  <si>
    <t>R10724</t>
  </si>
  <si>
    <t>Plagron Promix</t>
  </si>
  <si>
    <t>R10721</t>
  </si>
  <si>
    <t>Plagron Royalmix - pěstební substrát</t>
  </si>
  <si>
    <t>R10716</t>
  </si>
  <si>
    <t>Plagron Sugar Royal, pomocný rostlinný přípravek</t>
  </si>
  <si>
    <t>R10715</t>
  </si>
  <si>
    <t>Plagron Vita Start, pomocný rostlinný přípravek</t>
  </si>
  <si>
    <t>R10810</t>
  </si>
  <si>
    <t>PLANTASORB, pomocná půdní látka</t>
  </si>
  <si>
    <t>R11036</t>
  </si>
  <si>
    <t>Poinsetiový substrát s kokosovým vláknem</t>
  </si>
  <si>
    <t>Stender AG</t>
  </si>
  <si>
    <t>R10843</t>
  </si>
  <si>
    <t>POPELEX ZEM1, minerální hnojivo s fosforečnou složkou</t>
  </si>
  <si>
    <t>R10908</t>
  </si>
  <si>
    <t>Pravý slepičí hnůj, organické hnojivo</t>
  </si>
  <si>
    <t>R10878</t>
  </si>
  <si>
    <t>Profesional Substrát pro síje jehličnanů</t>
  </si>
  <si>
    <t>R10877</t>
  </si>
  <si>
    <t>Profesional Substrát pro síje listnáčů</t>
  </si>
  <si>
    <t>R10876</t>
  </si>
  <si>
    <t>Profesional Substrát pro surfinie</t>
  </si>
  <si>
    <t>R10875</t>
  </si>
  <si>
    <t>Profesional Výsevný substrát</t>
  </si>
  <si>
    <t>R11223</t>
  </si>
  <si>
    <t>Profesionální substrát pro obalovanou  sadbu</t>
  </si>
  <si>
    <t>R11224</t>
  </si>
  <si>
    <t>Profesionální substrát pro výsevy a pikýrování</t>
  </si>
  <si>
    <t>R10800</t>
  </si>
  <si>
    <t>Proti suchu, pomocný rostlinný přípravek</t>
  </si>
  <si>
    <t>AgroBio Opava, s.r.o.</t>
  </si>
  <si>
    <t>RAWAT consulting s.r.o.</t>
  </si>
  <si>
    <t>R11148</t>
  </si>
  <si>
    <t>PROTISTRES, pomocný rostlinný přípravek</t>
  </si>
  <si>
    <t>R11097</t>
  </si>
  <si>
    <t>R11512</t>
  </si>
  <si>
    <t>R11001</t>
  </si>
  <si>
    <t>Obec Radim</t>
  </si>
  <si>
    <t>R11000</t>
  </si>
  <si>
    <t>R10853</t>
  </si>
  <si>
    <t>R11084</t>
  </si>
  <si>
    <t>Technické služby Města Nová Bystřice, s.r.o.</t>
  </si>
  <si>
    <t>R10768</t>
  </si>
  <si>
    <t>Příborníček, organické hnojivo</t>
  </si>
  <si>
    <t>R10968</t>
  </si>
  <si>
    <t>Přírodní přípravek na bylinky, pomocný rostlinný přípravek</t>
  </si>
  <si>
    <t>R11135</t>
  </si>
  <si>
    <t>Pyšelský kompost, organické hnojivo</t>
  </si>
  <si>
    <t>Město Pyšely</t>
  </si>
  <si>
    <t>R11267</t>
  </si>
  <si>
    <t>Quantum AminoMax , pomocný rostlinný přípravek</t>
  </si>
  <si>
    <t>R10983</t>
  </si>
  <si>
    <t>Quantum AquaSil, pomocný rostlinný přípravek</t>
  </si>
  <si>
    <t>R11268</t>
  </si>
  <si>
    <t>Quantum SeaAmin, pomocný rostlinný přípravek</t>
  </si>
  <si>
    <t>R11216</t>
  </si>
  <si>
    <t>Rašelina substrátová tř. I</t>
  </si>
  <si>
    <t>R10938</t>
  </si>
  <si>
    <t>R10937</t>
  </si>
  <si>
    <t>Rekultivační substrát kořenový</t>
  </si>
  <si>
    <t>R10935</t>
  </si>
  <si>
    <t>Rekultivační substrát stabilizační</t>
  </si>
  <si>
    <t>R10936</t>
  </si>
  <si>
    <t>R11225</t>
  </si>
  <si>
    <t>Revitalizační organický substrát pro výsadbu lesních dřevin</t>
  </si>
  <si>
    <t>R10980</t>
  </si>
  <si>
    <t>Rhizopon AA, pomocný rostlinný přípravek</t>
  </si>
  <si>
    <t>Rhizopon bv</t>
  </si>
  <si>
    <t>R10861</t>
  </si>
  <si>
    <t>Rootsym plus, pomocný rostlinný přípravek</t>
  </si>
  <si>
    <t>R10862</t>
  </si>
  <si>
    <t>Rootsym, pomocný rostlinný přípravek</t>
  </si>
  <si>
    <t>R10846</t>
  </si>
  <si>
    <t>Rošťák - hnojivo na bázi rostlinného popele</t>
  </si>
  <si>
    <t>Energetické centrum s.r.o.</t>
  </si>
  <si>
    <t>R10845</t>
  </si>
  <si>
    <t>Roštový popel ze spalování biomasy Loučovice</t>
  </si>
  <si>
    <t>Teplárna Loučovice, a.s.</t>
  </si>
  <si>
    <t>R11183</t>
  </si>
  <si>
    <t>Sadební substrát AZ PARK</t>
  </si>
  <si>
    <t>AZ PARK, s.r.o.</t>
  </si>
  <si>
    <t>R11046</t>
  </si>
  <si>
    <t>R10815</t>
  </si>
  <si>
    <t>Sapropel, organické hnojivo</t>
  </si>
  <si>
    <t>R11053</t>
  </si>
  <si>
    <t>SEACTIV ALTIS</t>
  </si>
  <si>
    <t>R11055</t>
  </si>
  <si>
    <t>SEACTIV AZUR</t>
  </si>
  <si>
    <t>R11056</t>
  </si>
  <si>
    <t>SEACTIV ELITE</t>
  </si>
  <si>
    <t>R11057</t>
  </si>
  <si>
    <t>SEACTIV GOLD</t>
  </si>
  <si>
    <t>R11054</t>
  </si>
  <si>
    <t>SEACTIV LEOS</t>
  </si>
  <si>
    <t>R11052</t>
  </si>
  <si>
    <t>SEACTIV RAME</t>
  </si>
  <si>
    <t>R11050</t>
  </si>
  <si>
    <t>SEACTIV Silver</t>
  </si>
  <si>
    <t>R11051</t>
  </si>
  <si>
    <t>SEACTIV VITAL</t>
  </si>
  <si>
    <t>R10841</t>
  </si>
  <si>
    <t>SINGER s.r.o.</t>
  </si>
  <si>
    <t>The Lorenc Bahlsen Snack World GmbH a Co KG Germany</t>
  </si>
  <si>
    <t>R11207</t>
  </si>
  <si>
    <t>SHORE, pomocný rostlinný přípravek</t>
  </si>
  <si>
    <t>ICAS s.r.l.</t>
  </si>
  <si>
    <t>R10994</t>
  </si>
  <si>
    <t>Siforga, organické hnojivo granulované</t>
  </si>
  <si>
    <t>R11246</t>
  </si>
  <si>
    <t>Směs pro střešní zahrady - extenzivní</t>
  </si>
  <si>
    <t>R11245</t>
  </si>
  <si>
    <t>Směs pro střešní zahrady - intenzivní</t>
  </si>
  <si>
    <t>R10844</t>
  </si>
  <si>
    <t>Směsný popel ze spalování biomasy Loučovice</t>
  </si>
  <si>
    <t>R11238</t>
  </si>
  <si>
    <t>SONO kompost, organické hnojivo</t>
  </si>
  <si>
    <t>SONO PLUS, s.r.o.</t>
  </si>
  <si>
    <t>R11209</t>
  </si>
  <si>
    <t>StabilureN S, pomocná půdní látka</t>
  </si>
  <si>
    <t>R10799</t>
  </si>
  <si>
    <t>Stimulátor zakořeňování, pomocný rostlinný přípravek</t>
  </si>
  <si>
    <t>TRISOL farm s.r.o.</t>
  </si>
  <si>
    <t>R10660</t>
  </si>
  <si>
    <t>Stop - mech</t>
  </si>
  <si>
    <t>Beckmann a brehm GmbH</t>
  </si>
  <si>
    <t>R11005</t>
  </si>
  <si>
    <t>Stop-mech</t>
  </si>
  <si>
    <t>R10888</t>
  </si>
  <si>
    <t>Strong Turf</t>
  </si>
  <si>
    <t>R11063</t>
  </si>
  <si>
    <t>Struhařovský kompost, organické hnojivo</t>
  </si>
  <si>
    <t>Technické služby obce Struhařov</t>
  </si>
  <si>
    <t>R10881</t>
  </si>
  <si>
    <t>Substrát na hroby</t>
  </si>
  <si>
    <t>R11226</t>
  </si>
  <si>
    <t>R11227</t>
  </si>
  <si>
    <t>R10931</t>
  </si>
  <si>
    <t>R10874</t>
  </si>
  <si>
    <t>R11228</t>
  </si>
  <si>
    <t>R10929</t>
  </si>
  <si>
    <t>Substrát pro citrusy a středomořské rostliny</t>
  </si>
  <si>
    <t>R10930</t>
  </si>
  <si>
    <t>R11229</t>
  </si>
  <si>
    <t>R10868</t>
  </si>
  <si>
    <t>Substrát pro konifery</t>
  </si>
  <si>
    <t>R10871</t>
  </si>
  <si>
    <t>Substrát pro květiny</t>
  </si>
  <si>
    <t>R10925</t>
  </si>
  <si>
    <t>R10837</t>
  </si>
  <si>
    <t>Substrát pro lekníny a ostatní vodomilné rostliny</t>
  </si>
  <si>
    <t>R10833</t>
  </si>
  <si>
    <t>Substrát pro levandule</t>
  </si>
  <si>
    <t>R11353</t>
  </si>
  <si>
    <t>Substrát pro levandule a jiné středomořské rostliny</t>
  </si>
  <si>
    <t>R10870</t>
  </si>
  <si>
    <t>R10879</t>
  </si>
  <si>
    <t>R10882</t>
  </si>
  <si>
    <t>R10832</t>
  </si>
  <si>
    <t>R11230</t>
  </si>
  <si>
    <t>Substrát pro palmy a zelené rostliny</t>
  </si>
  <si>
    <t>R10927</t>
  </si>
  <si>
    <t>R11218</t>
  </si>
  <si>
    <t>Substrát pro pelargónie a rostliny požadující vyšší obsah živin</t>
  </si>
  <si>
    <t>Jiří Václavík</t>
  </si>
  <si>
    <t>R10926</t>
  </si>
  <si>
    <t>R10836</t>
  </si>
  <si>
    <t>R10834</t>
  </si>
  <si>
    <t>R11177</t>
  </si>
  <si>
    <t>R11231</t>
  </si>
  <si>
    <t>R10835</t>
  </si>
  <si>
    <t>R10872</t>
  </si>
  <si>
    <t>Substrát pro zeleninu</t>
  </si>
  <si>
    <t>R11232</t>
  </si>
  <si>
    <t>Substrát s vermikompostem pro zeleninu</t>
  </si>
  <si>
    <t>R10883</t>
  </si>
  <si>
    <t>Substrát ŠEDÝ DRAK</t>
  </si>
  <si>
    <t>R11494</t>
  </si>
  <si>
    <t>Sulfika SB-C</t>
  </si>
  <si>
    <t>R11492</t>
  </si>
  <si>
    <t>Sulfika SNP</t>
  </si>
  <si>
    <t>R11166</t>
  </si>
  <si>
    <t>SULFO-N</t>
  </si>
  <si>
    <t>R11196</t>
  </si>
  <si>
    <t>Sunagreen, pomocný rostlinný přípravek</t>
  </si>
  <si>
    <t>R10985</t>
  </si>
  <si>
    <t>SUPERthrive, pomocný rostlinný přípravek</t>
  </si>
  <si>
    <t>Vitamin Institute</t>
  </si>
  <si>
    <t>R11939</t>
  </si>
  <si>
    <t>Symbivit Tric, rostlinný biostimulant</t>
  </si>
  <si>
    <t>R10924</t>
  </si>
  <si>
    <t>Trávníková náplast 3 v 1</t>
  </si>
  <si>
    <t>R11179</t>
  </si>
  <si>
    <t>R10889</t>
  </si>
  <si>
    <t>Turf Fe</t>
  </si>
  <si>
    <t>R11104</t>
  </si>
  <si>
    <t>Universální tekutá vita esence s obsahem enzymů z žížal, pomocný rostlinný přípravek</t>
  </si>
  <si>
    <t>EURONA s.r.o.</t>
  </si>
  <si>
    <t>R11217</t>
  </si>
  <si>
    <t>Univerzální substrát pro výsadbu a přesazování rostlin</t>
  </si>
  <si>
    <t>R11116</t>
  </si>
  <si>
    <t>Úsobský kompost, organické hnojivo</t>
  </si>
  <si>
    <t>Městys Úsobí</t>
  </si>
  <si>
    <t>R11334</t>
  </si>
  <si>
    <t>Vápenaté směsné hnojivo, druh 2</t>
  </si>
  <si>
    <t>R11288</t>
  </si>
  <si>
    <t>Vápenec frakce 0 - 5 mm, vápenaté hnojivo</t>
  </si>
  <si>
    <t>R11333</t>
  </si>
  <si>
    <t>Vápenný hydrát, vápenaté hnojivo, druh 1</t>
  </si>
  <si>
    <t>R11149</t>
  </si>
  <si>
    <t>Vápnitý dolomit drcený, hořečnatovápenaté hnojivo</t>
  </si>
  <si>
    <t>R11151</t>
  </si>
  <si>
    <t>Vápnitý dolomit hrubě mletý, hořečnatovápenaté hnojivo</t>
  </si>
  <si>
    <t>Dolomitwerk Neuensorg GmbH</t>
  </si>
  <si>
    <t>R10345</t>
  </si>
  <si>
    <t>VegetUp, pomocný rostlinný přípravek</t>
  </si>
  <si>
    <t>Univerzita Palackého v Olomouci</t>
  </si>
  <si>
    <t>R11076</t>
  </si>
  <si>
    <t>VERMAKTIV Stimul, pomocný rostlinný přípravek</t>
  </si>
  <si>
    <t>ENZYMIX  s.r.o.</t>
  </si>
  <si>
    <t>R11124</t>
  </si>
  <si>
    <t>VERMESFLUID - jahody, pomocný rostlinný přípravek</t>
  </si>
  <si>
    <t>Karel Pecl</t>
  </si>
  <si>
    <t>R11130</t>
  </si>
  <si>
    <t>VERMESFLUID - kvetoucí pokojové rostliny, pomocný rostlinný přípravek</t>
  </si>
  <si>
    <t>R11128</t>
  </si>
  <si>
    <t>VERMESFLUID - muškát, pomocný rostlinný přípravek</t>
  </si>
  <si>
    <t>R11129</t>
  </si>
  <si>
    <t>VERMESFLUID - plodová zelenina, pomocný rostlinný připravek</t>
  </si>
  <si>
    <t>R11126</t>
  </si>
  <si>
    <t>VERMESFLUID - pokojové rostliny, pomocný rostlinný přípravek</t>
  </si>
  <si>
    <t>R11127</t>
  </si>
  <si>
    <t>VERMESFLUID - univerzál, pomocný rostlinný přípravek</t>
  </si>
  <si>
    <t>R11125</t>
  </si>
  <si>
    <t>VERMESFLUID - venkovní květiny a růže, pomocný rostlinný připravek</t>
  </si>
  <si>
    <t>R10941</t>
  </si>
  <si>
    <t>Lada Tomečková Dymanusová</t>
  </si>
  <si>
    <t>R10848</t>
  </si>
  <si>
    <t>Vermikompost z Archlebova, organické hnojivo</t>
  </si>
  <si>
    <t>Petr Hykš</t>
  </si>
  <si>
    <t>R11290</t>
  </si>
  <si>
    <t>VERMISTAR, pomocný rostlinný přípravek</t>
  </si>
  <si>
    <t>R10072</t>
  </si>
  <si>
    <t>Vimpel, pomocný rostlinný přípravek</t>
  </si>
  <si>
    <t>Dolina-Agro Czech Republik s.r.o.</t>
  </si>
  <si>
    <t>MČ VPP "Dolina"</t>
  </si>
  <si>
    <t>R10864</t>
  </si>
  <si>
    <t>Vitality komplex - listová výživa, pomocný rostlinný přípravek</t>
  </si>
  <si>
    <t>R10975</t>
  </si>
  <si>
    <t>VITALITY KOMPLEX Orchidea, pomocný rostlinný přípravek</t>
  </si>
  <si>
    <t>R10824</t>
  </si>
  <si>
    <t>Vitality komplex, pomocný rostlinný přípravek</t>
  </si>
  <si>
    <t>R10990</t>
  </si>
  <si>
    <t>VITALITY KOMPLEX Pro pokojové rostliny, pomocný rostlinný přípravek</t>
  </si>
  <si>
    <t>R11298</t>
  </si>
  <si>
    <t>VITA-zelenina, pomocný rostlinný přípravek</t>
  </si>
  <si>
    <t>R10809</t>
  </si>
  <si>
    <t>VITROSYM PLUS, pomocný rostlinný přípravek</t>
  </si>
  <si>
    <t>R10808</t>
  </si>
  <si>
    <t>VITROSYM, pomocný rostlinný přípravek</t>
  </si>
  <si>
    <t>R11914</t>
  </si>
  <si>
    <t>weiki balkonové květiny, rostlinný biostimulant</t>
  </si>
  <si>
    <t>R11913</t>
  </si>
  <si>
    <t>weiki bylinky, rostlinný biostimulant</t>
  </si>
  <si>
    <t>R11912</t>
  </si>
  <si>
    <t>weiki květiny, rostlinný biostimulant</t>
  </si>
  <si>
    <t>R11903</t>
  </si>
  <si>
    <t>weiki okurky, rostlinný biostimulant</t>
  </si>
  <si>
    <t>R11904</t>
  </si>
  <si>
    <t>weiki papriky, rostlinný biostimulant</t>
  </si>
  <si>
    <t>R11910</t>
  </si>
  <si>
    <t>weiki pokojové rostliny, rostlinný biostimulant</t>
  </si>
  <si>
    <t>R11907</t>
  </si>
  <si>
    <t>weiki rajčata, rostlinný biostimulant</t>
  </si>
  <si>
    <t>R11902</t>
  </si>
  <si>
    <t>weiki trávník, rostlinný biostimulant</t>
  </si>
  <si>
    <t>R11901</t>
  </si>
  <si>
    <t>weiki zahrada, rostlinný biostimulant</t>
  </si>
  <si>
    <t>R11905</t>
  </si>
  <si>
    <t>weiki zelenina, rostlinný biostimulant</t>
  </si>
  <si>
    <t>R11233</t>
  </si>
  <si>
    <t>Zahradní a květinová zemina</t>
  </si>
  <si>
    <t>R11105</t>
  </si>
  <si>
    <t>Michal Červenka</t>
  </si>
  <si>
    <t>R11037</t>
  </si>
  <si>
    <t>AGP Beroun-Agropodnik, a.s.</t>
  </si>
  <si>
    <t>R10880</t>
  </si>
  <si>
    <t>R10928</t>
  </si>
  <si>
    <t>R10933</t>
  </si>
  <si>
    <t>R11070</t>
  </si>
  <si>
    <t>R10873</t>
  </si>
  <si>
    <t>R10934</t>
  </si>
  <si>
    <t>R11083</t>
  </si>
  <si>
    <t>Zálivková kompostová voda, pomocný rostlinný přípravek</t>
  </si>
  <si>
    <t>R11206</t>
  </si>
  <si>
    <t>Zálivková voda, organické hnojivo</t>
  </si>
  <si>
    <t>R11003</t>
  </si>
  <si>
    <t>R11200</t>
  </si>
  <si>
    <t>Zeal, pomocný rostlinný přípravek</t>
  </si>
  <si>
    <t>R10939</t>
  </si>
  <si>
    <t>ZELENÝ DRAK Kompost - organické hnojivo</t>
  </si>
  <si>
    <t>R11210</t>
  </si>
  <si>
    <t>Zemědělský kompost - organické hnojivo</t>
  </si>
  <si>
    <t>BRO processing s.r.o.</t>
  </si>
  <si>
    <t>R11212</t>
  </si>
  <si>
    <t>BIOFERT AGRO s.r.o.</t>
  </si>
  <si>
    <t>R11213</t>
  </si>
  <si>
    <t>Farma Neškaredice s.r.o.</t>
  </si>
  <si>
    <t>R11211</t>
  </si>
  <si>
    <t>Zemědělský kompost, organické hnojivo</t>
  </si>
  <si>
    <t>Kompostárna KH s.r.o.</t>
  </si>
  <si>
    <t>R11045</t>
  </si>
  <si>
    <t>2MH servis s.r.o.</t>
  </si>
  <si>
    <t>R11234</t>
  </si>
  <si>
    <t>Zemina pro azalky a rododendrony</t>
  </si>
  <si>
    <t>R11235</t>
  </si>
  <si>
    <t>Zemina pro bonsaje</t>
  </si>
  <si>
    <t>R11015</t>
  </si>
  <si>
    <t>Zemina pro rekulivace</t>
  </si>
  <si>
    <t>R11222</t>
  </si>
  <si>
    <t>Zemina pro růže</t>
  </si>
  <si>
    <t>R11236</t>
  </si>
  <si>
    <t>Zemina pro trávníky</t>
  </si>
  <si>
    <t>R11307</t>
  </si>
  <si>
    <t>ZENFERT 24 N</t>
  </si>
  <si>
    <t>R11059</t>
  </si>
  <si>
    <t>Živočišná moučka NP 6-4, organické hnojivo</t>
  </si>
  <si>
    <t>VAPO, spol. s r.o.</t>
  </si>
  <si>
    <t>R11158</t>
  </si>
  <si>
    <t>Živočišná moučka NP 6-8, organické hnojivo</t>
  </si>
  <si>
    <t>AGRIS spol. s r.o.</t>
  </si>
  <si>
    <t>R11159</t>
  </si>
  <si>
    <t>Živočišná moučka NP 7-6, organické hnojivo</t>
  </si>
  <si>
    <t>O1034</t>
  </si>
  <si>
    <t>Hoštický substrát pro jehličnany a další okrasné dřeviny</t>
  </si>
  <si>
    <t>O1035</t>
  </si>
  <si>
    <t>Hoštický substrát pro palmy, juky, dracény a další pokojové rostliny</t>
  </si>
  <si>
    <t>O1037</t>
  </si>
  <si>
    <t>ZEMINA TŘÍDĚNÁ</t>
  </si>
  <si>
    <t>O318</t>
  </si>
  <si>
    <t>FEROSOL</t>
  </si>
  <si>
    <t>O311</t>
  </si>
  <si>
    <t>LOVOSOL NPK 12-8-10</t>
  </si>
  <si>
    <t>O314</t>
  </si>
  <si>
    <t>NITROZINEK</t>
  </si>
  <si>
    <t>O315</t>
  </si>
  <si>
    <t>NP sol NP 8-24</t>
  </si>
  <si>
    <t>O320</t>
  </si>
  <si>
    <t>NP 8-24 suspenzní</t>
  </si>
  <si>
    <t>O316</t>
  </si>
  <si>
    <t>PK sol PK 20-24</t>
  </si>
  <si>
    <t>R11723</t>
  </si>
  <si>
    <t>Kompost Chodovka, organické hnojivo</t>
  </si>
  <si>
    <t>CHODOVKA a.s.</t>
  </si>
  <si>
    <t>O1031</t>
  </si>
  <si>
    <t>Digestát - fugát, organické hnojivo</t>
  </si>
  <si>
    <t>Bioplyn Hradešice s.r.o.</t>
  </si>
  <si>
    <t>O466</t>
  </si>
  <si>
    <t>PSW POWER s.r.o.</t>
  </si>
  <si>
    <t>O1032</t>
  </si>
  <si>
    <t>ARTOUR ENERGY a.s.</t>
  </si>
  <si>
    <t>O621</t>
  </si>
  <si>
    <t>Digestát z BPS Bílov, organické hnojvo</t>
  </si>
  <si>
    <t>O622</t>
  </si>
  <si>
    <t>Separát z BPS Bílov, organické hnojivo</t>
  </si>
  <si>
    <t>R11092</t>
  </si>
  <si>
    <t>Fermentát z BPS Žďár nad Sázavou, tuhé organické hnojivo</t>
  </si>
  <si>
    <t>R11938</t>
  </si>
  <si>
    <t>Perkolát z BPS Žďár nad Sázavou, tekuté organické hnojivo</t>
  </si>
  <si>
    <t>O1028</t>
  </si>
  <si>
    <t>O1027</t>
  </si>
  <si>
    <t>O1030</t>
  </si>
  <si>
    <t>Rekultivační substrát REZEMKA 1</t>
  </si>
  <si>
    <t>O1029</t>
  </si>
  <si>
    <t>RAŠELINA FRÉZOVANÁ SPECIÁL</t>
  </si>
  <si>
    <t>J.B. Dote s.r.o.</t>
  </si>
  <si>
    <t>OJSC TURSHOVKA</t>
  </si>
  <si>
    <t>V427</t>
  </si>
  <si>
    <t>FERTILEADER Axis NP 3-18</t>
  </si>
  <si>
    <t>V426</t>
  </si>
  <si>
    <t>FERTILEADER Tonic</t>
  </si>
  <si>
    <t>V425</t>
  </si>
  <si>
    <t>FERTILEADER Vertis</t>
  </si>
  <si>
    <t>O613</t>
  </si>
  <si>
    <t>ZNZ Přeštice, a.s.</t>
  </si>
  <si>
    <t>O133</t>
  </si>
  <si>
    <t>Digestát EPS, kapalné organické hnojivo</t>
  </si>
  <si>
    <t>EPS biotechnology, s.r.o.</t>
  </si>
  <si>
    <t>O1026</t>
  </si>
  <si>
    <t>Bioplyn tech servis s.r.o.</t>
  </si>
  <si>
    <t>O1025</t>
  </si>
  <si>
    <t>Prémium substrát pro muškáty</t>
  </si>
  <si>
    <t>O1023</t>
  </si>
  <si>
    <t>Prémium substrát pro pokojové rostliny</t>
  </si>
  <si>
    <t>O1024</t>
  </si>
  <si>
    <t>Prémium zahradnický substrát</t>
  </si>
  <si>
    <t>O1022</t>
  </si>
  <si>
    <t>Substrát pro užitkovou zahradu</t>
  </si>
  <si>
    <t>O1020</t>
  </si>
  <si>
    <t>O1021</t>
  </si>
  <si>
    <t>V616</t>
  </si>
  <si>
    <t>ExelGrow</t>
  </si>
  <si>
    <t>Adama Chile S.A.</t>
  </si>
  <si>
    <t>R11828</t>
  </si>
  <si>
    <t>BOROMIL Company s.r.o.</t>
  </si>
  <si>
    <t>O1017</t>
  </si>
  <si>
    <t>Rašelina zahradnická</t>
  </si>
  <si>
    <t>O1018</t>
  </si>
  <si>
    <t>CalSulf</t>
  </si>
  <si>
    <t>EOP Distribuce, a.s.</t>
  </si>
  <si>
    <t>O629</t>
  </si>
  <si>
    <t>Energograss s.r.o.</t>
  </si>
  <si>
    <t>O1019</t>
  </si>
  <si>
    <t>DoloLim-8</t>
  </si>
  <si>
    <t>O630</t>
  </si>
  <si>
    <t>V421</t>
  </si>
  <si>
    <t>Duostart NP 12-20</t>
  </si>
  <si>
    <t>V335</t>
  </si>
  <si>
    <t>N-lock, pomocná půdní látka</t>
  </si>
  <si>
    <t>The Dow Chemical company</t>
  </si>
  <si>
    <t>V423</t>
  </si>
  <si>
    <t>PHYSIOMAX 975</t>
  </si>
  <si>
    <t>V424</t>
  </si>
  <si>
    <t>PHYSIOSTART, pomocný rostlinný přípravek</t>
  </si>
  <si>
    <t>O1016</t>
  </si>
  <si>
    <t>NPK 8-24-24+S</t>
  </si>
  <si>
    <t>O1015</t>
  </si>
  <si>
    <t>Sulfam</t>
  </si>
  <si>
    <t>O635</t>
  </si>
  <si>
    <t>Vápenec jemně mletý, druh A</t>
  </si>
  <si>
    <t>VÁPENKA VITOŠOV s.r.o.</t>
  </si>
  <si>
    <t>O1007</t>
  </si>
  <si>
    <t>Gramoflor piniová kůra</t>
  </si>
  <si>
    <t>O1013</t>
  </si>
  <si>
    <t>Gramoflor substrát pro citrusy a subtropické rostliny</t>
  </si>
  <si>
    <t>O1009</t>
  </si>
  <si>
    <t>Gramoflor substrát pro růže</t>
  </si>
  <si>
    <t>O1008</t>
  </si>
  <si>
    <t>Gramoflor trávníkový substrát s pískem Top Dress</t>
  </si>
  <si>
    <t>O1006</t>
  </si>
  <si>
    <t>Láva</t>
  </si>
  <si>
    <t>O1011</t>
  </si>
  <si>
    <t>Ostendorf Gärtnererden GmbH</t>
  </si>
  <si>
    <t>O1012</t>
  </si>
  <si>
    <t>Naturahum rašelina</t>
  </si>
  <si>
    <t>O1005</t>
  </si>
  <si>
    <t>Pemza</t>
  </si>
  <si>
    <t>O1010</t>
  </si>
  <si>
    <t>Premium květinový substrát s jílem</t>
  </si>
  <si>
    <t>O1004</t>
  </si>
  <si>
    <t>Vulkaflor</t>
  </si>
  <si>
    <t>O1003</t>
  </si>
  <si>
    <t>Vulkaplus extensiv 0-12</t>
  </si>
  <si>
    <t>O1001</t>
  </si>
  <si>
    <t>Vulkaplus intensiv 0-12</t>
  </si>
  <si>
    <t>O1002</t>
  </si>
  <si>
    <t>Vulkaterra Rasen</t>
  </si>
  <si>
    <t>O1000</t>
  </si>
  <si>
    <t>Vulkatree</t>
  </si>
  <si>
    <t>O1014</t>
  </si>
  <si>
    <t>O628</t>
  </si>
  <si>
    <t>STAVOS Brno, a.s.</t>
  </si>
  <si>
    <t>O999</t>
  </si>
  <si>
    <t>Hoštický substrát pro trávníky</t>
  </si>
  <si>
    <t>O998</t>
  </si>
  <si>
    <t>Substrát bylinková zahrádka a výsev</t>
  </si>
  <si>
    <t>O995</t>
  </si>
  <si>
    <t>FERTIMIX MK NP 21-21 + 2,4 MgO</t>
  </si>
  <si>
    <t>O997</t>
  </si>
  <si>
    <t>FERTIMIX MK NPK 13-19-19</t>
  </si>
  <si>
    <t>O994</t>
  </si>
  <si>
    <t>FERTIMIX MK NPK 6-26-30</t>
  </si>
  <si>
    <t>O992</t>
  </si>
  <si>
    <t>FERTIMIX MK NPK(Mg,S) 6-25-13+6,5 Mg+3,7 S</t>
  </si>
  <si>
    <t>O996</t>
  </si>
  <si>
    <t>FERTIMIX MK NPK(S) 14-14-14+12 S</t>
  </si>
  <si>
    <t>O990</t>
  </si>
  <si>
    <t>FERTIMIX MK NPK(S) 16-16-16+6S</t>
  </si>
  <si>
    <t>O993</t>
  </si>
  <si>
    <t>FERTIMIX MK NP(S) 7 - 33 + 33 S</t>
  </si>
  <si>
    <t>O991</t>
  </si>
  <si>
    <t>NPK(S) 5-10-25+S</t>
  </si>
  <si>
    <t>O989</t>
  </si>
  <si>
    <t>Superfosfát</t>
  </si>
  <si>
    <t>V649</t>
  </si>
  <si>
    <t>DASAMAG H</t>
  </si>
  <si>
    <t>O988</t>
  </si>
  <si>
    <t>Sokolovská uhelná, právní nástupce, a.s.</t>
  </si>
  <si>
    <t>O987</t>
  </si>
  <si>
    <t>Melasové výpalky zahuštěné, organické hnojivo</t>
  </si>
  <si>
    <t>R10504</t>
  </si>
  <si>
    <t>Zahradnický kompost, organické hnojivo</t>
  </si>
  <si>
    <t>HENSTAV s.r.o.</t>
  </si>
  <si>
    <t>O985</t>
  </si>
  <si>
    <t>Mletý dolomit, druh B</t>
  </si>
  <si>
    <t>O984</t>
  </si>
  <si>
    <t>Mletý dolomitický vápenec, druh B</t>
  </si>
  <si>
    <t>O983</t>
  </si>
  <si>
    <t>Mletý vápenec, druh B</t>
  </si>
  <si>
    <t>O986</t>
  </si>
  <si>
    <t>Chlorid draselný 55 % K2O - granulovaný</t>
  </si>
  <si>
    <t>O141</t>
  </si>
  <si>
    <t>Hořká sůl</t>
  </si>
  <si>
    <t>Zakłady Chemiczne "Złotniky" S.A.</t>
  </si>
  <si>
    <t>O132</t>
  </si>
  <si>
    <t>Močovina granulovaná</t>
  </si>
  <si>
    <t>O6</t>
  </si>
  <si>
    <t>NPK 11-7-7 + 15S</t>
  </si>
  <si>
    <t>R11309</t>
  </si>
  <si>
    <t>Horský kompost VRCH,organické hnojivo</t>
  </si>
  <si>
    <t>Služby města Vrchlabí, příspěvková organizace</t>
  </si>
  <si>
    <t>O921</t>
  </si>
  <si>
    <t>INFOSFOR Bór</t>
  </si>
  <si>
    <t>O928</t>
  </si>
  <si>
    <t>INFOSFOR Bór - Zinek</t>
  </si>
  <si>
    <t>O920</t>
  </si>
  <si>
    <t>INFOSFOR Měď</t>
  </si>
  <si>
    <t>O929</t>
  </si>
  <si>
    <t>INFOSFOR 900</t>
  </si>
  <si>
    <t>O634</t>
  </si>
  <si>
    <t>O982</t>
  </si>
  <si>
    <t>O620</t>
  </si>
  <si>
    <t>O974</t>
  </si>
  <si>
    <t>Chlorid draselný 60% K2O - granulovaný</t>
  </si>
  <si>
    <t>"Belaruskali"</t>
  </si>
  <si>
    <t>O967</t>
  </si>
  <si>
    <t>O968</t>
  </si>
  <si>
    <t>R11373</t>
  </si>
  <si>
    <t>HANTÁLÁK - Velkopavlovický kompost, organické hnojivo</t>
  </si>
  <si>
    <t>HANTÁLY a.s.</t>
  </si>
  <si>
    <t>O978</t>
  </si>
  <si>
    <t>O977</t>
  </si>
  <si>
    <t>Ledek vápenatý 15%</t>
  </si>
  <si>
    <t>O591</t>
  </si>
  <si>
    <t>LOVOSAN 20+4S</t>
  </si>
  <si>
    <t>O969</t>
  </si>
  <si>
    <t>O970</t>
  </si>
  <si>
    <t>O981</t>
  </si>
  <si>
    <t>NPK (S) 7-20-30 (+3)</t>
  </si>
  <si>
    <t>O619</t>
  </si>
  <si>
    <t>NPK(S) 15-15-15(+3)</t>
  </si>
  <si>
    <t>O976</t>
  </si>
  <si>
    <t>NPK(S) 8-19-29 (+3,5)</t>
  </si>
  <si>
    <t>Homelski chimičeski závod</t>
  </si>
  <si>
    <t>O980</t>
  </si>
  <si>
    <t>O972</t>
  </si>
  <si>
    <t>Síran amonný - granulovaný</t>
  </si>
  <si>
    <t>O971</t>
  </si>
  <si>
    <t>O975</t>
  </si>
  <si>
    <t>Síran hořečnatý MgS 21-30</t>
  </si>
  <si>
    <t>O979</t>
  </si>
  <si>
    <t>Síran hořečnatý MgS 27-42</t>
  </si>
  <si>
    <t>O973</t>
  </si>
  <si>
    <t>O962</t>
  </si>
  <si>
    <t>Vitamín Ž, vermikompost, organické hnojivo</t>
  </si>
  <si>
    <t>O966</t>
  </si>
  <si>
    <t>AGRO Maryša SE</t>
  </si>
  <si>
    <t>O606</t>
  </si>
  <si>
    <t>O604</t>
  </si>
  <si>
    <t>Chlorid draselný 60 % granulovaný</t>
  </si>
  <si>
    <t>O964</t>
  </si>
  <si>
    <t>O607</t>
  </si>
  <si>
    <t>ESTA Kieserit práškový</t>
  </si>
  <si>
    <t>O961</t>
  </si>
  <si>
    <t>KUPROSOL</t>
  </si>
  <si>
    <t>O608</t>
  </si>
  <si>
    <t>O605</t>
  </si>
  <si>
    <t>O460</t>
  </si>
  <si>
    <t>ÚSOVSKO  a. s.</t>
  </si>
  <si>
    <t>R10850</t>
  </si>
  <si>
    <t>Kompost - kompostárna Blatná, organické hnojivo</t>
  </si>
  <si>
    <t>Technické služby města Blatné s.r.o.</t>
  </si>
  <si>
    <t>O532</t>
  </si>
  <si>
    <t>Zemědělská a.s. Lučice</t>
  </si>
  <si>
    <t>O603</t>
  </si>
  <si>
    <t>Zemědělská farma Rusín s.r.o.</t>
  </si>
  <si>
    <t>O535</t>
  </si>
  <si>
    <t>Sativa Keřkov, a.s.</t>
  </si>
  <si>
    <t>V593</t>
  </si>
  <si>
    <t>OROMATE K26</t>
  </si>
  <si>
    <t>OMNIA SPECIALITIES AUSTRALIA PTY LTD</t>
  </si>
  <si>
    <t>O888</t>
  </si>
  <si>
    <t>Síran vápenatý AM</t>
  </si>
  <si>
    <t>ATLAS Building Product s.r.o.</t>
  </si>
  <si>
    <t>Kopalnia Gipsu i Anhydrytu Nowy Ląd Sp. z o.o.</t>
  </si>
  <si>
    <t>V589</t>
  </si>
  <si>
    <t>AgRho S-Boost ELX EU</t>
  </si>
  <si>
    <t>Rhodia Opérations</t>
  </si>
  <si>
    <t>V293</t>
  </si>
  <si>
    <t>Humac agro, pomocná půdní látka</t>
  </si>
  <si>
    <t>HUMAC s.r.o.</t>
  </si>
  <si>
    <t>R11195</t>
  </si>
  <si>
    <t>Kompost Oudoleň, organické hnojivo</t>
  </si>
  <si>
    <t>Obec Oudoleň</t>
  </si>
  <si>
    <t>V459</t>
  </si>
  <si>
    <t>Pannon Starter Perfect, pomocný rostlinný přípravek</t>
  </si>
  <si>
    <t>V316</t>
  </si>
  <si>
    <t>SULKA - Ca</t>
  </si>
  <si>
    <t>O959</t>
  </si>
  <si>
    <t>Minerální substrát pro bonsaje</t>
  </si>
  <si>
    <t>O955</t>
  </si>
  <si>
    <t>O956</t>
  </si>
  <si>
    <t>Substrát pro jahody a drobné ovoce</t>
  </si>
  <si>
    <t>O957</t>
  </si>
  <si>
    <t>Substrát pro rajčata, okurky a papriky</t>
  </si>
  <si>
    <t>O958</t>
  </si>
  <si>
    <t>O951</t>
  </si>
  <si>
    <t>Plantella PREMIUM substrát pro okrasné rostliny</t>
  </si>
  <si>
    <t>UNICHEM AGRO CZ s.r.o.</t>
  </si>
  <si>
    <t>O953</t>
  </si>
  <si>
    <t>Plantella Substrát na hroby</t>
  </si>
  <si>
    <t>O952</t>
  </si>
  <si>
    <t>Plantella Substrát na rododendrony</t>
  </si>
  <si>
    <t>O954</t>
  </si>
  <si>
    <t>Plantella Zahradnický substrát</t>
  </si>
  <si>
    <t>O528</t>
  </si>
  <si>
    <t>Digestát z BPS Chotětov, organické hnojivo</t>
  </si>
  <si>
    <t>Chotětov BPS s.r.o.</t>
  </si>
  <si>
    <t>O7</t>
  </si>
  <si>
    <t>FERIN</t>
  </si>
  <si>
    <t>O140</t>
  </si>
  <si>
    <t>V554</t>
  </si>
  <si>
    <t>STIMIO Megastar, pomocný rostlinný přípravek</t>
  </si>
  <si>
    <t>V621</t>
  </si>
  <si>
    <t>StimTOP</t>
  </si>
  <si>
    <t>O891</t>
  </si>
  <si>
    <t>Vápenec jemně mletý, druh B, vápenaté hnojivo</t>
  </si>
  <si>
    <t>LB Cemix, s.r.o.</t>
  </si>
  <si>
    <t>O892</t>
  </si>
  <si>
    <t>O571</t>
  </si>
  <si>
    <t>Dolomit na hnojení, hořečnatovápenaté hnojivo</t>
  </si>
  <si>
    <t>AGROPODNIK, a.s., Velké Meziříčí</t>
  </si>
  <si>
    <t>Kameňolomy a štrkopieskovně, akciová spoločnosť</t>
  </si>
  <si>
    <t>O567</t>
  </si>
  <si>
    <t>Korn Kali</t>
  </si>
  <si>
    <t>O569</t>
  </si>
  <si>
    <t>O950</t>
  </si>
  <si>
    <t>NPK(S) 15-15-15+(11)</t>
  </si>
  <si>
    <t>O566</t>
  </si>
  <si>
    <t>V548</t>
  </si>
  <si>
    <t>Pro Terra Mikrobiologický přípravek pro kyselé půdy (pH 4-7)</t>
  </si>
  <si>
    <t>V549</t>
  </si>
  <si>
    <t>Pro Terra Mikrobiologický přípravek pro neutrální půdy (pH 6-8)</t>
  </si>
  <si>
    <t>V547</t>
  </si>
  <si>
    <t>Pro Terra Mikrobiologický přípravek pro zásadité půdy (pH 7-9)</t>
  </si>
  <si>
    <t>R11525</t>
  </si>
  <si>
    <t>AS kompost, organické hnojivo</t>
  </si>
  <si>
    <t>ASSASSINO, s.r.o.</t>
  </si>
  <si>
    <t>R11565</t>
  </si>
  <si>
    <t>Sečský kompost, organické hnojivo</t>
  </si>
  <si>
    <t>Kompostárna Seč s.r.o.</t>
  </si>
  <si>
    <t>V558</t>
  </si>
  <si>
    <t>BORveo 110</t>
  </si>
  <si>
    <t>O450</t>
  </si>
  <si>
    <t>Digestát z BPS Sasov, organické hnojivo</t>
  </si>
  <si>
    <t>Josef Sklenář</t>
  </si>
  <si>
    <t>O949</t>
  </si>
  <si>
    <t>ZEORIT NPK 8-10-10+9S</t>
  </si>
  <si>
    <t>O561</t>
  </si>
  <si>
    <t>Digestát z BPS Meclov, organické hnojivo</t>
  </si>
  <si>
    <t>Meclovská zemědělská, a. s.</t>
  </si>
  <si>
    <t>O947</t>
  </si>
  <si>
    <t>PATONG s.r.o.</t>
  </si>
  <si>
    <t>O209</t>
  </si>
  <si>
    <t>InCa</t>
  </si>
  <si>
    <t>Croda Europe Limited</t>
  </si>
  <si>
    <t>O948</t>
  </si>
  <si>
    <t>O946</t>
  </si>
  <si>
    <t>Revitalizační organický substrát</t>
  </si>
  <si>
    <t>O944</t>
  </si>
  <si>
    <t>LOVOSUR</t>
  </si>
  <si>
    <t>O439</t>
  </si>
  <si>
    <t>O852</t>
  </si>
  <si>
    <t>O310</t>
  </si>
  <si>
    <t>SPOLSAN Roztok M</t>
  </si>
  <si>
    <t>O328</t>
  </si>
  <si>
    <t>R10243</t>
  </si>
  <si>
    <t>ACTIMAG</t>
  </si>
  <si>
    <t>R10694</t>
  </si>
  <si>
    <t>ADOS průmyslový kompost, organické hnojivo</t>
  </si>
  <si>
    <t>Anaerobic Power Biogas Benešov spol. s r.o.</t>
  </si>
  <si>
    <t>R10210</t>
  </si>
  <si>
    <t>Agrobentos B plus, průmyslový kompost</t>
  </si>
  <si>
    <t>R10228</t>
  </si>
  <si>
    <t>Agrobentos C, kompost pro okrasné zahradnictví</t>
  </si>
  <si>
    <t>R10211</t>
  </si>
  <si>
    <t>Agrobentos C plus, kompost pro okrasné zahradnictví</t>
  </si>
  <si>
    <t>R10409</t>
  </si>
  <si>
    <t>Agrokomp, organické hnojivo</t>
  </si>
  <si>
    <t>A G A R I C U S  spol. s r.o.</t>
  </si>
  <si>
    <t>R10484</t>
  </si>
  <si>
    <t>Agrokompost Agora, organické hnojivo</t>
  </si>
  <si>
    <t>R10696</t>
  </si>
  <si>
    <t>AGROKOMPOST LAMA, organické hnojivo</t>
  </si>
  <si>
    <t>LAMA servis s.r.o.</t>
  </si>
  <si>
    <t>R10539</t>
  </si>
  <si>
    <t>AGRO-PROTECT-SOIL, Dřevěné uhlí pro zlepšení kvality půdy, pomocná půdní látka</t>
  </si>
  <si>
    <t>EKOGRILL, s.r.o.</t>
  </si>
  <si>
    <t>R10421</t>
  </si>
  <si>
    <t>AGROPTIM SUNSET, pomocný rostlinný přípravek</t>
  </si>
  <si>
    <t>R10713</t>
  </si>
  <si>
    <t>Agrouhel, pomocná půdní látka</t>
  </si>
  <si>
    <t>R10422</t>
  </si>
  <si>
    <t>AKEO, pomocná půdní látka</t>
  </si>
  <si>
    <t>R10441</t>
  </si>
  <si>
    <t>Aktivní uhlí, pomocná půdní látka</t>
  </si>
  <si>
    <t>R10071</t>
  </si>
  <si>
    <t>Albit, pomocný rostlinný přípravek</t>
  </si>
  <si>
    <t>KARINGEN INTERNATIONAL, s.r.o.</t>
  </si>
  <si>
    <t>R10711</t>
  </si>
  <si>
    <t>OOO NPF "Albit"</t>
  </si>
  <si>
    <t>R10492</t>
  </si>
  <si>
    <t>Alika, pomocný rostlinný přípravek</t>
  </si>
  <si>
    <t>R10038</t>
  </si>
  <si>
    <t>AMIX CuMn</t>
  </si>
  <si>
    <t>Biostyma Sp. z o.o.</t>
  </si>
  <si>
    <t>Micromix Plant Health Ltd.</t>
  </si>
  <si>
    <t>R10529</t>
  </si>
  <si>
    <t>AquaGel C, pomocná půdní látka</t>
  </si>
  <si>
    <t>Snadný trávník, s.r.o.</t>
  </si>
  <si>
    <t>PROFILE Products, LLC</t>
  </si>
  <si>
    <t>R10364</t>
  </si>
  <si>
    <t>ASTELIS NP 10-24</t>
  </si>
  <si>
    <t>PFIC LTD</t>
  </si>
  <si>
    <t>R10362</t>
  </si>
  <si>
    <t>Astelis NP 22-7</t>
  </si>
  <si>
    <t>R10366</t>
  </si>
  <si>
    <t>ASTELIS NP 7-28</t>
  </si>
  <si>
    <t>R10365</t>
  </si>
  <si>
    <t>R10367</t>
  </si>
  <si>
    <t>R10361</t>
  </si>
  <si>
    <t>ASTELIS NP 8-18</t>
  </si>
  <si>
    <t>R10319</t>
  </si>
  <si>
    <t>R10575</t>
  </si>
  <si>
    <t>BEZ MECHU</t>
  </si>
  <si>
    <t>R10534</t>
  </si>
  <si>
    <t>BIHOP K+, pomocný rostlinný přípravek</t>
  </si>
  <si>
    <t>R11419</t>
  </si>
  <si>
    <t>BONRIZO, pomocný rostlinný přípravek</t>
  </si>
  <si>
    <t>R10638</t>
  </si>
  <si>
    <t>B-ORGANIC,  hnojivo ze spalování dřevní štěpky</t>
  </si>
  <si>
    <t>BIOMASS ENERGY k. s.</t>
  </si>
  <si>
    <t>R10248</t>
  </si>
  <si>
    <t>BOROHUMINE 100</t>
  </si>
  <si>
    <t>R10628</t>
  </si>
  <si>
    <t>CAMPOFORT Fortestim delta</t>
  </si>
  <si>
    <t>R10629</t>
  </si>
  <si>
    <t>CAMPOFORT Garant Ca</t>
  </si>
  <si>
    <t>R10618</t>
  </si>
  <si>
    <t>Carbon Ca - Si</t>
  </si>
  <si>
    <t>R11491</t>
  </si>
  <si>
    <t>Carbon Cu - Si</t>
  </si>
  <si>
    <t>R10381</t>
  </si>
  <si>
    <t>CARBON Fe - Si</t>
  </si>
  <si>
    <t>R10622</t>
  </si>
  <si>
    <t>Carbonbor Mo</t>
  </si>
  <si>
    <t>R10623</t>
  </si>
  <si>
    <t>CARBONBOR Si</t>
  </si>
  <si>
    <t>R10620</t>
  </si>
  <si>
    <t>CARBONBOR 200</t>
  </si>
  <si>
    <t>R10357</t>
  </si>
  <si>
    <t>CMC kompost, organické hnojivo</t>
  </si>
  <si>
    <t>R10343</t>
  </si>
  <si>
    <t>COCOCHIPS - Kokosový substrát pro pěstování orchidejí</t>
  </si>
  <si>
    <t>ZC s.r.o.</t>
  </si>
  <si>
    <t>R10533</t>
  </si>
  <si>
    <t>COMPO Orchid Power, pomocný rostlinný přípravek</t>
  </si>
  <si>
    <t>R11215</t>
  </si>
  <si>
    <t>COMPO SANA Substrát pro rododendrony a hortenzie</t>
  </si>
  <si>
    <t>R10525</t>
  </si>
  <si>
    <t>R11208</t>
  </si>
  <si>
    <t>Cybelion, pomocný rostlinný přípravek</t>
  </si>
  <si>
    <t>Plant Response, Inc</t>
  </si>
  <si>
    <t>R10521</t>
  </si>
  <si>
    <t>České přírodní organické hnojivo</t>
  </si>
  <si>
    <t>BIO VHV s.r.o.</t>
  </si>
  <si>
    <t>R9779</t>
  </si>
  <si>
    <t>DeltaLent active 1f, pomocná půdní látka</t>
  </si>
  <si>
    <t>R9780</t>
  </si>
  <si>
    <t>DeltaLent active 2.7, pomocná půdní látka</t>
  </si>
  <si>
    <t>R10354</t>
  </si>
  <si>
    <t>R10355</t>
  </si>
  <si>
    <t>R10486</t>
  </si>
  <si>
    <t>Digestát BPS Chroboly I., organické hnojivo</t>
  </si>
  <si>
    <t>RAMULUS a.s.</t>
  </si>
  <si>
    <t>R10006</t>
  </si>
  <si>
    <t>Digestát BPS Markvartice, organické hnojivo</t>
  </si>
  <si>
    <t>Energie Markvartická s.r.o.</t>
  </si>
  <si>
    <t>R10356</t>
  </si>
  <si>
    <t>R10231</t>
  </si>
  <si>
    <t>BPS Rakvice s.r.o.</t>
  </si>
  <si>
    <t>R10695</t>
  </si>
  <si>
    <t>Digestát, organické hnojivo tekuté</t>
  </si>
  <si>
    <t>R10281</t>
  </si>
  <si>
    <t>Dobřanský kompost I, organické hnojivo</t>
  </si>
  <si>
    <t>R9963</t>
  </si>
  <si>
    <t>Dolomitický vápenec se sírou</t>
  </si>
  <si>
    <t>R10468</t>
  </si>
  <si>
    <t>DR-kompost, organické hnojivo</t>
  </si>
  <si>
    <t>Obec Dolní Rožínka</t>
  </si>
  <si>
    <t>R10275</t>
  </si>
  <si>
    <t>DW_SOL_Kompost, organické hnojivo</t>
  </si>
  <si>
    <t>DIWENDYS s.r.o.</t>
  </si>
  <si>
    <t>R10415</t>
  </si>
  <si>
    <t>Ectovit Bonsai, pomocný rostlinný přípravek</t>
  </si>
  <si>
    <t>R10161</t>
  </si>
  <si>
    <t>ELJet Mikro, pomocná půdní látka</t>
  </si>
  <si>
    <t>R10160</t>
  </si>
  <si>
    <t>ELJet, pomocná půdní látka</t>
  </si>
  <si>
    <t>R10303</t>
  </si>
  <si>
    <t>EXPERT proti mechu</t>
  </si>
  <si>
    <t>R11545</t>
  </si>
  <si>
    <t>EXPLORER S10, pomocná půdní látka</t>
  </si>
  <si>
    <t>R10388</t>
  </si>
  <si>
    <t>Ferocious, pomocný rostlinný přípravek</t>
  </si>
  <si>
    <t>R10583</t>
  </si>
  <si>
    <t>FERTIMIX MK NS 23-14</t>
  </si>
  <si>
    <t>R10531</t>
  </si>
  <si>
    <t>FiberBond Ultra, pomocná půdní látka</t>
  </si>
  <si>
    <t>R10532</t>
  </si>
  <si>
    <t>FlocLoc, pomocná půdní látka</t>
  </si>
  <si>
    <t>R10542</t>
  </si>
  <si>
    <t>FLORCOM SSE, substrát střešní extenzivní</t>
  </si>
  <si>
    <t>R10543</t>
  </si>
  <si>
    <t>FLORCOM SSI, substrát střešní intenzivní</t>
  </si>
  <si>
    <t>R10048</t>
  </si>
  <si>
    <t>R10047</t>
  </si>
  <si>
    <t>R10046</t>
  </si>
  <si>
    <t>FORTEgama FENOL</t>
  </si>
  <si>
    <t>R10576</t>
  </si>
  <si>
    <t>FOSMAG</t>
  </si>
  <si>
    <t>R10624</t>
  </si>
  <si>
    <t>FUMAG 6NK - Cu</t>
  </si>
  <si>
    <t>R10625</t>
  </si>
  <si>
    <t>FUMAG 6NK - Zn</t>
  </si>
  <si>
    <t>R10307</t>
  </si>
  <si>
    <t>Galleko kořen, pomocný rostlinný přípravek</t>
  </si>
  <si>
    <t>Galleko s.r.o.</t>
  </si>
  <si>
    <t>R10308</t>
  </si>
  <si>
    <t>Galleko květ a plod, pomocný rostlinný přípravek</t>
  </si>
  <si>
    <t>R10309</t>
  </si>
  <si>
    <t>Galleko list, pomocný rostlinný přípravek</t>
  </si>
  <si>
    <t>R10310</t>
  </si>
  <si>
    <t>Galleko růst, pomocný rostlinný přípravek</t>
  </si>
  <si>
    <t>R10312</t>
  </si>
  <si>
    <t>Galleko speciál, pomocný rostlinný přípravek</t>
  </si>
  <si>
    <t>R10311</t>
  </si>
  <si>
    <t>Galleko univerzál, pomocný rostlinný přípravek</t>
  </si>
  <si>
    <t>R10398</t>
  </si>
  <si>
    <t>GENEA 3</t>
  </si>
  <si>
    <t>R10685</t>
  </si>
  <si>
    <t>Gramoflor množárenský substrát</t>
  </si>
  <si>
    <t>R10683</t>
  </si>
  <si>
    <t>Gramoflor množárenský substrát s perlitem</t>
  </si>
  <si>
    <t>R10684</t>
  </si>
  <si>
    <t>Gramoflor pěstební substrát</t>
  </si>
  <si>
    <t>R10682</t>
  </si>
  <si>
    <t>Gramoflor pěstební substrát s jílem</t>
  </si>
  <si>
    <t>R10686</t>
  </si>
  <si>
    <t>Gramoflor pěstební substrát s perlitem</t>
  </si>
  <si>
    <t>R10073</t>
  </si>
  <si>
    <t>HANTÁLY - průmyslový kompost, organické hnojivo</t>
  </si>
  <si>
    <t>R10305</t>
  </si>
  <si>
    <t>HIGH POROSITY COCOS</t>
  </si>
  <si>
    <t>Atami BV</t>
  </si>
  <si>
    <t>Hnojivo z rostlinného popele</t>
  </si>
  <si>
    <t>BIOENERGO - KOMPLEX, s.r.o.</t>
  </si>
  <si>
    <t>R10665</t>
  </si>
  <si>
    <t>Horticerit - hnojivo pro trávníky 3v1, NPK (MgO, S) 9-3-3 (2,10) s železem</t>
  </si>
  <si>
    <t>R10667</t>
  </si>
  <si>
    <t>R10725</t>
  </si>
  <si>
    <t>Hoštický zahradnický substrát</t>
  </si>
  <si>
    <t>R10477</t>
  </si>
  <si>
    <t>HROBNÍ ZEMINA</t>
  </si>
  <si>
    <t>R10699</t>
  </si>
  <si>
    <t>Hrubý vyrovnávací základ AZ PARK</t>
  </si>
  <si>
    <t>R11102</t>
  </si>
  <si>
    <t>Humát, pomocný rostlinný přípravek</t>
  </si>
  <si>
    <t>R10535</t>
  </si>
  <si>
    <t>HYCOL-Cu, pomocný rostlinný přípravek</t>
  </si>
  <si>
    <t>R10536</t>
  </si>
  <si>
    <t>HYCOL-E Ca, pomocný rostlinný přípravek</t>
  </si>
  <si>
    <t>R10538</t>
  </si>
  <si>
    <t>HYCOL-MgN, pomocný rostlinný přípravek</t>
  </si>
  <si>
    <t>R10537</t>
  </si>
  <si>
    <t>HYCOL-Zn, pomocný rostlinný přípravek</t>
  </si>
  <si>
    <t>R10579</t>
  </si>
  <si>
    <t>HYDROPON</t>
  </si>
  <si>
    <t>R10617</t>
  </si>
  <si>
    <t>Hydrosorb Plus - pomocná půdní látka</t>
  </si>
  <si>
    <t>R9525</t>
  </si>
  <si>
    <t>H2Flo, pomocná půdní látka</t>
  </si>
  <si>
    <t>Everris International B.V.</t>
  </si>
  <si>
    <t>R10278</t>
  </si>
  <si>
    <t>INPORO Růst zeleniny, pomocný rostlinný přípravek</t>
  </si>
  <si>
    <t>R10277</t>
  </si>
  <si>
    <t>INPORO Zdravá zelenina, pomocný rostlinný přípravek</t>
  </si>
  <si>
    <t>R10530</t>
  </si>
  <si>
    <t>JumpStart, pomocná půdní látka</t>
  </si>
  <si>
    <t>R10612</t>
  </si>
  <si>
    <t>KALCIS MAG 11</t>
  </si>
  <si>
    <t>R10611</t>
  </si>
  <si>
    <t>KALCIS MAG 2</t>
  </si>
  <si>
    <t>R10614</t>
  </si>
  <si>
    <t>KALCIS MAG 25, vápenatohořečnaté hnojivo</t>
  </si>
  <si>
    <t>R10610</t>
  </si>
  <si>
    <t>KALCIS MAG 5</t>
  </si>
  <si>
    <t>R10613</t>
  </si>
  <si>
    <t>KALCIS S 14, vápenaté hnojivo</t>
  </si>
  <si>
    <t>R10399</t>
  </si>
  <si>
    <t>KAORA 1</t>
  </si>
  <si>
    <t>R10400</t>
  </si>
  <si>
    <t>KAORA 2</t>
  </si>
  <si>
    <t>R10401</t>
  </si>
  <si>
    <t>KAORA 3</t>
  </si>
  <si>
    <t>R10444</t>
  </si>
  <si>
    <t>Kapalné hnojivo Hlízová voda, organické hnojivo</t>
  </si>
  <si>
    <t>Škrobárny Pelhřimov, a.s.</t>
  </si>
  <si>
    <t>R10797</t>
  </si>
  <si>
    <t>Kapalné hnojivo pro chutné a šťavnaté plody</t>
  </si>
  <si>
    <t>R10055</t>
  </si>
  <si>
    <t>K-FENOL MIX, pomocný rostlinný přípravek</t>
  </si>
  <si>
    <t>R9960</t>
  </si>
  <si>
    <t>K-MNP, pomocný rostlinný přípravek</t>
  </si>
  <si>
    <t>KAFCO Co., Ltd</t>
  </si>
  <si>
    <t>R11035</t>
  </si>
  <si>
    <t>Kompost EXTRA N,P,K, organické hnojivo</t>
  </si>
  <si>
    <t>R11556</t>
  </si>
  <si>
    <t>Kompost farma Závada, organické hnojivo</t>
  </si>
  <si>
    <t>Pavel Kondziolka</t>
  </si>
  <si>
    <t>R10206</t>
  </si>
  <si>
    <t>Kompost farmářský, organické hnojivo</t>
  </si>
  <si>
    <t>PALAStar spol. s r.o.</t>
  </si>
  <si>
    <t>R10679</t>
  </si>
  <si>
    <t>Kompost Nová Paka, organické hnojivo</t>
  </si>
  <si>
    <t>Technické služby Nová Paka</t>
  </si>
  <si>
    <t>R10524</t>
  </si>
  <si>
    <t>Kompost Nové Syrovice. organické hnojivo</t>
  </si>
  <si>
    <t>Obec Nové Syrovice</t>
  </si>
  <si>
    <t>R10545</t>
  </si>
  <si>
    <t>Skládka Chocovice s.r.o.</t>
  </si>
  <si>
    <t>R10425</t>
  </si>
  <si>
    <t>Město Přibyslav</t>
  </si>
  <si>
    <t>R10233</t>
  </si>
  <si>
    <t>Městské služby Písek s.r.o.</t>
  </si>
  <si>
    <t>R10155</t>
  </si>
  <si>
    <t>Gustav Kotajny</t>
  </si>
  <si>
    <t>R10197</t>
  </si>
  <si>
    <t>KOMPOST, organické hnojivo</t>
  </si>
  <si>
    <t>EKOLTES Hranice, a.s.</t>
  </si>
  <si>
    <t>R10358</t>
  </si>
  <si>
    <t>KOMPOST POJEDY, organické hnojivo</t>
  </si>
  <si>
    <t>FARMA POJEDY s.r.o.</t>
  </si>
  <si>
    <t>R11928</t>
  </si>
  <si>
    <t>Kompost Pooslaví, organické hnojivo</t>
  </si>
  <si>
    <t>POOSLAVÍ Nová Ves, družstvo</t>
  </si>
  <si>
    <t>R10487</t>
  </si>
  <si>
    <t>Kompost Potůček, organické hnojivo</t>
  </si>
  <si>
    <t>Ing. Petr Potůček</t>
  </si>
  <si>
    <t>R10373</t>
  </si>
  <si>
    <t>Kompost pro okrasné zahrady, organické hnojivo</t>
  </si>
  <si>
    <t>JOGA LUHAČOVICE, s.r.o.</t>
  </si>
  <si>
    <t>R10502</t>
  </si>
  <si>
    <t>Kompost Rocket, organické hnojivo</t>
  </si>
  <si>
    <t>KOKOZA, o.p.s.</t>
  </si>
  <si>
    <t>R10466</t>
  </si>
  <si>
    <t>Kompost směsný, organické hnojivo</t>
  </si>
  <si>
    <t>Ašské služby, s.r.o.</t>
  </si>
  <si>
    <t>R10469</t>
  </si>
  <si>
    <t>Kompost TS Zlín, organické hnojivo</t>
  </si>
  <si>
    <t>Technické služby Zlín, s.r.o.</t>
  </si>
  <si>
    <t>R11062</t>
  </si>
  <si>
    <t>Kompost TSMS, organické hnojivo</t>
  </si>
  <si>
    <t>Technické služby města Slavkov u Brna, příspěvková organizace</t>
  </si>
  <si>
    <t>R10247</t>
  </si>
  <si>
    <t>KONCENTRÁT, organické hnojivo</t>
  </si>
  <si>
    <t>R10174</t>
  </si>
  <si>
    <t>Košťálovský kompost I, organické hnojivo</t>
  </si>
  <si>
    <t>R10463</t>
  </si>
  <si>
    <t>Kravský hnůj, organické hnojivo</t>
  </si>
  <si>
    <t>R10556</t>
  </si>
  <si>
    <t>Květ, substrát pro pokojové rostliny</t>
  </si>
  <si>
    <t>Josef Benda</t>
  </si>
  <si>
    <t>R10478</t>
  </si>
  <si>
    <t>KVĚTINOVÁ ZEMINA ASB</t>
  </si>
  <si>
    <t>R10448</t>
  </si>
  <si>
    <t>R11528</t>
  </si>
  <si>
    <t>KVT kompost Blahutovice, organické hnojivo</t>
  </si>
  <si>
    <t>Václav Hasal</t>
  </si>
  <si>
    <t>R11529</t>
  </si>
  <si>
    <t>KVT kompost Hynčice, organické hnojivo</t>
  </si>
  <si>
    <t>R10681</t>
  </si>
  <si>
    <t>Kynžvartský kompost, organické hnojivo</t>
  </si>
  <si>
    <t>Ing. Petra Petráková</t>
  </si>
  <si>
    <t>R10626</t>
  </si>
  <si>
    <t>LAMAG-vápník 5</t>
  </si>
  <si>
    <t>R10395</t>
  </si>
  <si>
    <t>Lašovický kompost, organické hnojivo</t>
  </si>
  <si>
    <t>Zemědělské družstvo Lašovice</t>
  </si>
  <si>
    <t>R10577</t>
  </si>
  <si>
    <t>Ledek amonný 24 % N</t>
  </si>
  <si>
    <t>R10676</t>
  </si>
  <si>
    <t>LEFERT, organominerální hnojivo</t>
  </si>
  <si>
    <t>R10318</t>
  </si>
  <si>
    <t>LEXIN, pomocný rostlinný přípravek</t>
  </si>
  <si>
    <t>Lexicon plus s.r.o.</t>
  </si>
  <si>
    <t>R10588</t>
  </si>
  <si>
    <t>Ligno AKTIVÁTOR, pomocný rostlinný přípravek</t>
  </si>
  <si>
    <t>R10589</t>
  </si>
  <si>
    <t>Lignohumát A, pomocný rostlinný přípravek</t>
  </si>
  <si>
    <t>R10405</t>
  </si>
  <si>
    <t>Lihovarnické výpalky obilné, organické hnojivo</t>
  </si>
  <si>
    <t>Krnovský lihovar spol. s r. o.</t>
  </si>
  <si>
    <t>R10424</t>
  </si>
  <si>
    <t>Zdeněk Fabián</t>
  </si>
  <si>
    <t>R10246</t>
  </si>
  <si>
    <t>Lihovarnické výpalky organické hnojivo</t>
  </si>
  <si>
    <t>Obec Hrabová</t>
  </si>
  <si>
    <t>R10443</t>
  </si>
  <si>
    <t>R10580</t>
  </si>
  <si>
    <t>Lovo CaN</t>
  </si>
  <si>
    <t>R10581</t>
  </si>
  <si>
    <t>LOVOFLOR NPK 4-2,5-3</t>
  </si>
  <si>
    <t>R9968</t>
  </si>
  <si>
    <t>LOVOSTART GSH NP 6 - 28 + 7S se stopovými živinami</t>
  </si>
  <si>
    <t>R10012</t>
  </si>
  <si>
    <t>LURS colofermin Bór</t>
  </si>
  <si>
    <t>MČ VVP "Dolina"</t>
  </si>
  <si>
    <t>R10024</t>
  </si>
  <si>
    <t>LURS colofermin Draslík</t>
  </si>
  <si>
    <t>R10023</t>
  </si>
  <si>
    <t>LURS colofermin Fosfor</t>
  </si>
  <si>
    <t>R10020</t>
  </si>
  <si>
    <t>LURS colofermin Hořčík</t>
  </si>
  <si>
    <t>R10018</t>
  </si>
  <si>
    <t>LURS colofermin Kobalt</t>
  </si>
  <si>
    <t>R10014</t>
  </si>
  <si>
    <t>LURS colofermin Mangan</t>
  </si>
  <si>
    <t>R10015</t>
  </si>
  <si>
    <t>LURS colofermin Měď</t>
  </si>
  <si>
    <t>R10019</t>
  </si>
  <si>
    <t>LURS colofermin Molybden</t>
  </si>
  <si>
    <t>R10022</t>
  </si>
  <si>
    <t>LURS colofermin Vápník</t>
  </si>
  <si>
    <t>R10017</t>
  </si>
  <si>
    <t>LURS colofermin Zinek</t>
  </si>
  <si>
    <t>R10013</t>
  </si>
  <si>
    <t>LURS colofermin Železo</t>
  </si>
  <si>
    <t>R10016</t>
  </si>
  <si>
    <t>LURS Osivo</t>
  </si>
  <si>
    <t>R10021</t>
  </si>
  <si>
    <t>LURS Síra ektiv</t>
  </si>
  <si>
    <t>R10582</t>
  </si>
  <si>
    <t>Maglit 100, draselné hnojivo s hořčíkem</t>
  </si>
  <si>
    <t>R10631</t>
  </si>
  <si>
    <t>Mikro Cu</t>
  </si>
  <si>
    <t>R10632</t>
  </si>
  <si>
    <t>Mikro Mn</t>
  </si>
  <si>
    <t>R10630</t>
  </si>
  <si>
    <t>Mikro Zn</t>
  </si>
  <si>
    <t>R10574</t>
  </si>
  <si>
    <t>MIKROKOMPLEX Cu-Mn-Zn</t>
  </si>
  <si>
    <t>R10410</t>
  </si>
  <si>
    <t>MITIS zemědělský kompost, organické hnojivo</t>
  </si>
  <si>
    <t>MITIS, s.r.o.</t>
  </si>
  <si>
    <t>R10411</t>
  </si>
  <si>
    <t>R10414</t>
  </si>
  <si>
    <t>MYCODRIP PLUS, pomocný rostlinný přípravek</t>
  </si>
  <si>
    <t>R10615</t>
  </si>
  <si>
    <t>Mykorhizní houby pro balkónové květiny</t>
  </si>
  <si>
    <t>R10616</t>
  </si>
  <si>
    <t>Mykorhizní houby pro plodovou zeleninu</t>
  </si>
  <si>
    <t>R10496</t>
  </si>
  <si>
    <t>NanoFYT Si, pomocný rostlinný přípravek</t>
  </si>
  <si>
    <t>R10346</t>
  </si>
  <si>
    <t>Natur F, pomocný rostlinný přípravek</t>
  </si>
  <si>
    <t>Profi Group, s.r.o.</t>
  </si>
  <si>
    <t>PRIMROSE a.s.</t>
  </si>
  <si>
    <t>R10347</t>
  </si>
  <si>
    <t>Natur S, pomocný rostlinný přípravek</t>
  </si>
  <si>
    <t>R10230</t>
  </si>
  <si>
    <t>Naturalis - Chladné počasí, pomocný rostlinný přípravek</t>
  </si>
  <si>
    <t>ENGO s.r.o.</t>
  </si>
  <si>
    <t>R10229</t>
  </si>
  <si>
    <t>Naturalis - Zdravý růst, pomocný rostlinný přípravek</t>
  </si>
  <si>
    <t>R10276</t>
  </si>
  <si>
    <t>NATURE CARBON, pomocná půdní látka</t>
  </si>
  <si>
    <t>ENERGO Zlatá Olešnice s.r.o.</t>
  </si>
  <si>
    <t>R10423</t>
  </si>
  <si>
    <t>NEOSOL, pomocná půdní látka</t>
  </si>
  <si>
    <t>R11272</t>
  </si>
  <si>
    <t>Neptunion, pomocný rostlinný přípravek</t>
  </si>
  <si>
    <t>R10375</t>
  </si>
  <si>
    <t>Obilní lihovarské výpalky ERMAR, organické hnojivo</t>
  </si>
  <si>
    <t>ERMAR - sociální podnik s.r.o.</t>
  </si>
  <si>
    <t>R9549</t>
  </si>
  <si>
    <t>OPTIMUM LEAF, pomocný rostlinný přípravek</t>
  </si>
  <si>
    <t>Ad Terram CZ s.r.o.</t>
  </si>
  <si>
    <t>Ad Terram BV</t>
  </si>
  <si>
    <t>R10798</t>
  </si>
  <si>
    <t>Organické hnojivo pro užitkovou zahradu</t>
  </si>
  <si>
    <t>R10342</t>
  </si>
  <si>
    <t>ORGANIKA Pro celou zahradu, organické hnojivo</t>
  </si>
  <si>
    <t>R10657</t>
  </si>
  <si>
    <t>Organo-minerální hnojivo pro jahody a drobné ovoce NPK (MgO) 4,8-3,2-8 (0,7)</t>
  </si>
  <si>
    <t>R10659</t>
  </si>
  <si>
    <t>Organo-minerální hnojivo pro plodovou zeleninu NPK (MgO) 3,5-2,7-7 (0,6)</t>
  </si>
  <si>
    <t>R10656</t>
  </si>
  <si>
    <t>Organo-minerální hnojivo pro růže NPK (MgO) 6-8-10 (2)</t>
  </si>
  <si>
    <t>R10335</t>
  </si>
  <si>
    <t>Organo-minerální kapalné hnojivo na borůvky a brusinky</t>
  </si>
  <si>
    <t>R10336</t>
  </si>
  <si>
    <t>Organo-minerální kapalné hnojivo na bylinky</t>
  </si>
  <si>
    <t>R10337</t>
  </si>
  <si>
    <t>Organo-minerální kapalné hnojivo na jahody a drobné ovoce</t>
  </si>
  <si>
    <t>R10338</t>
  </si>
  <si>
    <t>Organo-minerální kapalné hnojivo na muškáty a jiné balkónové květiny</t>
  </si>
  <si>
    <t>R10339</t>
  </si>
  <si>
    <t>Organo-minerální kapalné hnojivo na rajčata, papriky a okurky</t>
  </si>
  <si>
    <t>R10479</t>
  </si>
  <si>
    <t>PALMOVÁ A KAPRADINOVÁ ZEMINA</t>
  </si>
  <si>
    <t>R10037</t>
  </si>
  <si>
    <t>PATRON Z</t>
  </si>
  <si>
    <t>R10295</t>
  </si>
  <si>
    <t>R10376</t>
  </si>
  <si>
    <t>Pěstební substrát s kokosovým vláknem</t>
  </si>
  <si>
    <t>R10673</t>
  </si>
  <si>
    <t>PHYSIOLITH GRANULE</t>
  </si>
  <si>
    <t>R10675</t>
  </si>
  <si>
    <t>PHYSIOLITH GRANULE B</t>
  </si>
  <si>
    <t>R10635</t>
  </si>
  <si>
    <t>PHYSIOMAX 975, hořečnatovápenaté hnojivo granulované</t>
  </si>
  <si>
    <t>R10674</t>
  </si>
  <si>
    <t>PHYSIOMIX</t>
  </si>
  <si>
    <t>R10816</t>
  </si>
  <si>
    <t>Počernický kompost, organické hnojivo</t>
  </si>
  <si>
    <t>Městská část Praha 20</t>
  </si>
  <si>
    <t>R10540</t>
  </si>
  <si>
    <t>POLYMIX, pomocná půdní látka</t>
  </si>
  <si>
    <t>R10585</t>
  </si>
  <si>
    <t>POPELÁK, hnojivo z rostlinného popele</t>
  </si>
  <si>
    <t>EC Kutná Hora s.r.o.</t>
  </si>
  <si>
    <t>R10359</t>
  </si>
  <si>
    <t>POPELÁK II</t>
  </si>
  <si>
    <t>EC Distribuce s.r.o.</t>
  </si>
  <si>
    <t>R10584</t>
  </si>
  <si>
    <t>Popílek ze spalování slámy, organominerální hnojivo</t>
  </si>
  <si>
    <t>Obec Roštín</t>
  </si>
  <si>
    <t>R10527</t>
  </si>
  <si>
    <t>PRAuhel, pomocná půdní látka</t>
  </si>
  <si>
    <t>Martin Pospíšil</t>
  </si>
  <si>
    <t>R11266</t>
  </si>
  <si>
    <t>PRB33-S, pomocný rostlinný přípravek</t>
  </si>
  <si>
    <t>R10436</t>
  </si>
  <si>
    <t>Profesional Kontejnerovací substrát</t>
  </si>
  <si>
    <t>R10435</t>
  </si>
  <si>
    <t>Profesional Krycí substrát na žampiony</t>
  </si>
  <si>
    <t>R10449</t>
  </si>
  <si>
    <t>Profesional Pěstební substrát RKS II</t>
  </si>
  <si>
    <t>R10604</t>
  </si>
  <si>
    <t>Profesionální substrát pro azalky a rododendrony</t>
  </si>
  <si>
    <t>R10603</t>
  </si>
  <si>
    <t>Profesionální substrát pro hrnkování</t>
  </si>
  <si>
    <t>R10605</t>
  </si>
  <si>
    <t>Profesionální substrát pro kontejnerování</t>
  </si>
  <si>
    <t>R10350</t>
  </si>
  <si>
    <t>Prostějovský univerzální substrát</t>
  </si>
  <si>
    <t>Ing. Josef Korhoň</t>
  </si>
  <si>
    <t>R10293</t>
  </si>
  <si>
    <t>Proti mechu, pomocný rostlinný přípravek</t>
  </si>
  <si>
    <t>R10042</t>
  </si>
  <si>
    <t>DEFSTAV, s.r.o.</t>
  </si>
  <si>
    <t>R11237</t>
  </si>
  <si>
    <t>R10391</t>
  </si>
  <si>
    <t>Ing. Karel Kotula</t>
  </si>
  <si>
    <t>R10353</t>
  </si>
  <si>
    <t>R10690</t>
  </si>
  <si>
    <t>Frýdecká skládka, a.s.</t>
  </si>
  <si>
    <t>R10404</t>
  </si>
  <si>
    <t>Městys Štěpánov nad Svratkou</t>
  </si>
  <si>
    <t>R10522</t>
  </si>
  <si>
    <t>Přepyšský kompost, organické hnojivo</t>
  </si>
  <si>
    <t>VOSPOL, spol. s r.o.</t>
  </si>
  <si>
    <t>R10331</t>
  </si>
  <si>
    <t>Přírodní hnojivo pro borůvky a brusinky</t>
  </si>
  <si>
    <t>R10332</t>
  </si>
  <si>
    <t>Přírodní hnojivo pro okurky, cukety, dýně a melouny</t>
  </si>
  <si>
    <t>R10333</t>
  </si>
  <si>
    <t>Přírodní hnojivo pro plodovou zeleninu</t>
  </si>
  <si>
    <t>R10334</t>
  </si>
  <si>
    <t>Přírodní hnojivo pro rajčata a papriky</t>
  </si>
  <si>
    <t>R10368</t>
  </si>
  <si>
    <t>Přírodní kofeinové hnojivo, organické hnojivo</t>
  </si>
  <si>
    <t>ZABAG s.r.o.</t>
  </si>
  <si>
    <t>R10591</t>
  </si>
  <si>
    <t>Rašelina bílá, rašelina substrátová tř. III</t>
  </si>
  <si>
    <t>R10687</t>
  </si>
  <si>
    <t>Rašelina speciál</t>
  </si>
  <si>
    <t>R10593</t>
  </si>
  <si>
    <t>Rašelina substrátová tř. III</t>
  </si>
  <si>
    <t>R10257</t>
  </si>
  <si>
    <t>R10592</t>
  </si>
  <si>
    <t>R10594</t>
  </si>
  <si>
    <t>Rašelina zahradnická a kompostová tř. I</t>
  </si>
  <si>
    <t>R10595</t>
  </si>
  <si>
    <t>Rašelina zahradnická a kompostová tř. II</t>
  </si>
  <si>
    <t>R10596</t>
  </si>
  <si>
    <t>Rašelina zahradnická a kompostová tř. III</t>
  </si>
  <si>
    <t>R10430</t>
  </si>
  <si>
    <t>Rašelina zahradnická tř. I</t>
  </si>
  <si>
    <t>R10794</t>
  </si>
  <si>
    <t>Rašelinový substrát PROFI MIX 1</t>
  </si>
  <si>
    <t>Ing. František Suchan, CSc.</t>
  </si>
  <si>
    <t>Akciné Bendrové "DURPETA"</t>
  </si>
  <si>
    <t>R10795</t>
  </si>
  <si>
    <t>Rašelinový substrát PROFI MIX 2</t>
  </si>
  <si>
    <t>R10796</t>
  </si>
  <si>
    <t>Rašelinový substrát PROFI MIX 3</t>
  </si>
  <si>
    <t>R9818</t>
  </si>
  <si>
    <t>Raykat Faba Start, pomocný rostlinný přípravek</t>
  </si>
  <si>
    <t>R10474</t>
  </si>
  <si>
    <t>Realizační zemina - zemina pro zakládání zeleně</t>
  </si>
  <si>
    <t>R10700</t>
  </si>
  <si>
    <t>Rekultivační substrát LAMA</t>
  </si>
  <si>
    <t>R10498</t>
  </si>
  <si>
    <t>REXAN, pomocný rostlinný přípravek</t>
  </si>
  <si>
    <t>R10417</t>
  </si>
  <si>
    <t>Rhodovit Bonsai, pomocný rostlinný přípravek</t>
  </si>
  <si>
    <t>V715</t>
  </si>
  <si>
    <t>ROKOLAN</t>
  </si>
  <si>
    <t>R10222</t>
  </si>
  <si>
    <t>SALIS, pomocný rostlinný přípravek</t>
  </si>
  <si>
    <t>R10232</t>
  </si>
  <si>
    <t>R10627</t>
  </si>
  <si>
    <t>SÍRA 165</t>
  </si>
  <si>
    <t>R10578</t>
  </si>
  <si>
    <t>SK sol</t>
  </si>
  <si>
    <t>R10432</t>
  </si>
  <si>
    <t>Speciál Substrát pro pokojové rostliny</t>
  </si>
  <si>
    <t>R10497</t>
  </si>
  <si>
    <t>StabilureN, pomocná půdní látka</t>
  </si>
  <si>
    <t>R10572</t>
  </si>
  <si>
    <t>Stimulátor AS-1, pomocný rostlinný přípravek</t>
  </si>
  <si>
    <t>R10571</t>
  </si>
  <si>
    <t>STIMULAX III, pomocný rostlinný přípravek</t>
  </si>
  <si>
    <t>R10378</t>
  </si>
  <si>
    <t>Stockosorb, pomocná půdní látka</t>
  </si>
  <si>
    <t>Falconry s.r.o.</t>
  </si>
  <si>
    <t>R10283</t>
  </si>
  <si>
    <t>Substrát light mix</t>
  </si>
  <si>
    <t>INDEUCZ s.r.o.</t>
  </si>
  <si>
    <t>R10621</t>
  </si>
  <si>
    <t>SUBSTRÁT MANAGREEN M-07 SUPER BALKON</t>
  </si>
  <si>
    <t>GREENSPOL s.r.o.</t>
  </si>
  <si>
    <t>R10249</t>
  </si>
  <si>
    <t>Substrát na palmy a jiné pokojové rostliny</t>
  </si>
  <si>
    <t>R10517</t>
  </si>
  <si>
    <t>Substrát pěstební COMPO</t>
  </si>
  <si>
    <t>R10544</t>
  </si>
  <si>
    <t>Substrát pro azalky a rododendrony</t>
  </si>
  <si>
    <t>R10471</t>
  </si>
  <si>
    <t>Substrát pro balkónové květiny</t>
  </si>
  <si>
    <t>R10514</t>
  </si>
  <si>
    <t>Substrát pro balkónové rostliny a rostliny pěstované v nádobách COMPO</t>
  </si>
  <si>
    <t>R10509</t>
  </si>
  <si>
    <t>R10519</t>
  </si>
  <si>
    <t>Substrát pro bonsaje COMPO</t>
  </si>
  <si>
    <t>R10256</t>
  </si>
  <si>
    <t>Substrát pro borůvky</t>
  </si>
  <si>
    <t>R10263</t>
  </si>
  <si>
    <t>R10792</t>
  </si>
  <si>
    <t>R10262</t>
  </si>
  <si>
    <t>Substrát pro citrusy a jiné subtropické rostliny</t>
  </si>
  <si>
    <t>R10265</t>
  </si>
  <si>
    <t>Substrát pro červené hortenzie</t>
  </si>
  <si>
    <t>R10472</t>
  </si>
  <si>
    <t>R10264</t>
  </si>
  <si>
    <t>R10516</t>
  </si>
  <si>
    <t>Substrát pro kaktusy a sukulenty COMPO</t>
  </si>
  <si>
    <t>R10511</t>
  </si>
  <si>
    <t>R10254</t>
  </si>
  <si>
    <t>Substrát pro konifery a jiné okrasné keře</t>
  </si>
  <si>
    <t>R10512</t>
  </si>
  <si>
    <t>Substrát pro květiny COMPO</t>
  </si>
  <si>
    <t>R10434</t>
  </si>
  <si>
    <t>Substrát pro letničky, trvalky a k osazování hrobů</t>
  </si>
  <si>
    <t>R10266</t>
  </si>
  <si>
    <t>Substrát pro modré hortenzie</t>
  </si>
  <si>
    <t>R10507</t>
  </si>
  <si>
    <t>R10508</t>
  </si>
  <si>
    <t>Substrát pro muškáty a balkonové rostliny</t>
  </si>
  <si>
    <t>R10253</t>
  </si>
  <si>
    <t>Substrát pro muškáty a další balkónové květiny</t>
  </si>
  <si>
    <t>R10790</t>
  </si>
  <si>
    <t>Substrát pro muškáty a jiné balkónové rostliny</t>
  </si>
  <si>
    <t>R10481</t>
  </si>
  <si>
    <t>SUBSTRÁT PRO ORCHIDEJE</t>
  </si>
  <si>
    <t>R10251</t>
  </si>
  <si>
    <t>Substrát pro orchideje a bromélie</t>
  </si>
  <si>
    <t>R10250</t>
  </si>
  <si>
    <t>R10520</t>
  </si>
  <si>
    <t>Substrát pro orchideje COMPO</t>
  </si>
  <si>
    <t>R10433</t>
  </si>
  <si>
    <t>R10431</t>
  </si>
  <si>
    <t>R10259</t>
  </si>
  <si>
    <t>R10252</t>
  </si>
  <si>
    <t>Substrát pro rododendrony, azalky a vřesy</t>
  </si>
  <si>
    <t>R10688</t>
  </si>
  <si>
    <t>Substrát pro růže</t>
  </si>
  <si>
    <t>R10499</t>
  </si>
  <si>
    <t>R10473</t>
  </si>
  <si>
    <t>Substrát pro surfinie</t>
  </si>
  <si>
    <t>R10689</t>
  </si>
  <si>
    <t>R10261</t>
  </si>
  <si>
    <t>Substrát pro surfinie a petunie</t>
  </si>
  <si>
    <t>R10510</t>
  </si>
  <si>
    <t>Substrát pro trávníky</t>
  </si>
  <si>
    <t>R10258</t>
  </si>
  <si>
    <t>R10446</t>
  </si>
  <si>
    <t>Substrát pro výsevy a množení</t>
  </si>
  <si>
    <t>R10515</t>
  </si>
  <si>
    <t>Substrát pro zelené rostliny a palmy COMPO</t>
  </si>
  <si>
    <t>R10606</t>
  </si>
  <si>
    <t>Substrát s mykorhizními houbami pro balkónové květiny</t>
  </si>
  <si>
    <t>R10267</t>
  </si>
  <si>
    <t>Substrát výsevní - propařovaný</t>
  </si>
  <si>
    <t>R10506</t>
  </si>
  <si>
    <t>Substrát zahradnický</t>
  </si>
  <si>
    <t>R10819</t>
  </si>
  <si>
    <t>Substrát zahradnický EW</t>
  </si>
  <si>
    <t>R10634</t>
  </si>
  <si>
    <t>Sulfammo 23 N-PROCESS (23 N + 31 SO3 + 3 MgO)</t>
  </si>
  <si>
    <t>R10791</t>
  </si>
  <si>
    <t>Supresivní substrát pro pokojové rostliny</t>
  </si>
  <si>
    <t>R10678</t>
  </si>
  <si>
    <t>Svojetický kompost, organické hnojivo</t>
  </si>
  <si>
    <t>Miroslav Durek</t>
  </si>
  <si>
    <t>R10413</t>
  </si>
  <si>
    <t>Symbivit Bonsai, pomocný rostlinný přípravek</t>
  </si>
  <si>
    <t>R10416</t>
  </si>
  <si>
    <t>Symbivit BYLINKY, pomocný rostlinný přípravek</t>
  </si>
  <si>
    <t>R11834</t>
  </si>
  <si>
    <t>Symbivit květ, pomocný rostlinný přípravek</t>
  </si>
  <si>
    <t>R11833</t>
  </si>
  <si>
    <t>Symbivit zelenina, pomocný rostlinný přípravek</t>
  </si>
  <si>
    <t>R10528</t>
  </si>
  <si>
    <t>Tacking Agent 3, pomocná půdní látka</t>
  </si>
  <si>
    <t>R10408</t>
  </si>
  <si>
    <t>Tekuté organické hnojivo AKH1, digestát</t>
  </si>
  <si>
    <t>Ústav využití plynu Brno, s.r.o.</t>
  </si>
  <si>
    <t>R10170</t>
  </si>
  <si>
    <t>TerraCottem arbor, pomocná půdní látka</t>
  </si>
  <si>
    <t>R10220</t>
  </si>
  <si>
    <t>TONIVIT, pomocný rostlinný přípravek</t>
  </si>
  <si>
    <t>Laboratoires Goëmar S.A.S.</t>
  </si>
  <si>
    <t>R10429</t>
  </si>
  <si>
    <t>R10437</t>
  </si>
  <si>
    <t>R10320</t>
  </si>
  <si>
    <t>TRON - pH, pomocná půdní látka</t>
  </si>
  <si>
    <t>R10317</t>
  </si>
  <si>
    <t>Třebotovský kompost, organické hnojivo</t>
  </si>
  <si>
    <t>T.O.P. KOMPOSTÁRNA, spol. s r.o.</t>
  </si>
  <si>
    <t>R10559</t>
  </si>
  <si>
    <t>TS BOBULÍK, pomocný rostlinný přípravek</t>
  </si>
  <si>
    <t>R10568</t>
  </si>
  <si>
    <t>TS EVA, pomocný rostlinný přípravek</t>
  </si>
  <si>
    <t>R10561</t>
  </si>
  <si>
    <t>TS HG Plant, pomocná půdní látka</t>
  </si>
  <si>
    <t>R11101</t>
  </si>
  <si>
    <t>TS Hořice kompost, organické hnojivo</t>
  </si>
  <si>
    <t>Technické služby Hořice spol. s r.o.</t>
  </si>
  <si>
    <t>R10565</t>
  </si>
  <si>
    <t>TS IMPULS, pomocný rostlinný přípravek</t>
  </si>
  <si>
    <t>R10562</t>
  </si>
  <si>
    <t>TS KVĚTA, pomocný rostlinný přípravek</t>
  </si>
  <si>
    <t>R10558</t>
  </si>
  <si>
    <t>TS LICIT, pomocný rostlinný přípravek</t>
  </si>
  <si>
    <t>R10557</t>
  </si>
  <si>
    <t>TS LISTÍK, pomocný rostlinný přípravek</t>
  </si>
  <si>
    <t>R10567</t>
  </si>
  <si>
    <t>TS OPTIMAL, pomocný rostlinný přípravek</t>
  </si>
  <si>
    <t>R10560</t>
  </si>
  <si>
    <t>TS OSIVO, pomocný rostlinný přípravek</t>
  </si>
  <si>
    <t>R10564</t>
  </si>
  <si>
    <t>TS SAMSON, pomocný rostlinný přípravek</t>
  </si>
  <si>
    <t>R10566</t>
  </si>
  <si>
    <t>TS SENTINEL, pomocný rostlinný přípravek</t>
  </si>
  <si>
    <t>R10563</t>
  </si>
  <si>
    <t>TS SILVA, pomocný rostlinný přípravek</t>
  </si>
  <si>
    <t>R10314</t>
  </si>
  <si>
    <t>TS VIN, pomocný rostlinný přípravek</t>
  </si>
  <si>
    <t>R10348</t>
  </si>
  <si>
    <t>TSL 29, pomocný rostlinný přípravek</t>
  </si>
  <si>
    <t>SARL TECHSEALAB</t>
  </si>
  <si>
    <t>R10349</t>
  </si>
  <si>
    <t>TSL 292, pomocný rostlinný přípravek</t>
  </si>
  <si>
    <t>R10501</t>
  </si>
  <si>
    <t>UNICUM Pro, pomocný rostlinný přípravek</t>
  </si>
  <si>
    <t>R10546</t>
  </si>
  <si>
    <t>Vápenaté hnojivo VM</t>
  </si>
  <si>
    <t>DEZA, a.s.</t>
  </si>
  <si>
    <t>R10244</t>
  </si>
  <si>
    <t>Vápenaté výlisky z výroby dlaždic</t>
  </si>
  <si>
    <t>PRESBETON Drahotuše, s.r.o.</t>
  </si>
  <si>
    <t>R10586</t>
  </si>
  <si>
    <t>Vápenec mletý V/7, druh B</t>
  </si>
  <si>
    <t>R9964</t>
  </si>
  <si>
    <t>Vápenec se sírou</t>
  </si>
  <si>
    <t>R10547</t>
  </si>
  <si>
    <t>Vápnitý dolomit drcený</t>
  </si>
  <si>
    <t>R10587</t>
  </si>
  <si>
    <t>Vápnitý dolomit, druh B</t>
  </si>
  <si>
    <t>R10313</t>
  </si>
  <si>
    <t>U N I K O M, a.s.</t>
  </si>
  <si>
    <t>R10573</t>
  </si>
  <si>
    <t>VapOch 0-2</t>
  </si>
  <si>
    <t>KLCT s.r.o.</t>
  </si>
  <si>
    <t>R10274</t>
  </si>
  <si>
    <t>VÄXER pemza 3l</t>
  </si>
  <si>
    <t>IKEA Česká republika, s.r.o.</t>
  </si>
  <si>
    <t>EUROSAND GMBH</t>
  </si>
  <si>
    <t>R10406</t>
  </si>
  <si>
    <t>VERMI green, organické hnojivo</t>
  </si>
  <si>
    <t>VERMI marketing s.r.o.</t>
  </si>
  <si>
    <t>R10171</t>
  </si>
  <si>
    <t>Vigor NK, pomocný rostlinný přípravek</t>
  </si>
  <si>
    <t>R10279</t>
  </si>
  <si>
    <t>VinoFruitMare CK, pomocný rostlinný přípravek</t>
  </si>
  <si>
    <t>R10781</t>
  </si>
  <si>
    <t>VitaLink Chill, pomocný rostlinný přípravek</t>
  </si>
  <si>
    <t>R10780</t>
  </si>
  <si>
    <t>VitaLink Foliar, pomocný rostlinný přípravek</t>
  </si>
  <si>
    <t>R10783</t>
  </si>
  <si>
    <t>VitaLink Fulvic, pomocný rostlinný přípravek</t>
  </si>
  <si>
    <t>R10778</t>
  </si>
  <si>
    <t>VitaLink Heat, pomocný rostlinný přípravek</t>
  </si>
  <si>
    <t>R10782</t>
  </si>
  <si>
    <t>VitaLink Hydrate, pomocný rostlinný přípravek</t>
  </si>
  <si>
    <t>R10779</t>
  </si>
  <si>
    <t>VitaLink Root Stim, pomocný rostlinný přípravek</t>
  </si>
  <si>
    <t>R10769</t>
  </si>
  <si>
    <t>VitaLink Silicon max, pomocný rostlinný přípravek</t>
  </si>
  <si>
    <t>R10777</t>
  </si>
  <si>
    <t>VitaLink Turbo, pomocný rostlinný přípravek</t>
  </si>
  <si>
    <t>R10717</t>
  </si>
  <si>
    <t>Vitalroot, pomocný rostlinný přípravek</t>
  </si>
  <si>
    <t>R10374</t>
  </si>
  <si>
    <t>Vyplozený žampionový substrát FUNGHI, organické hnojivo</t>
  </si>
  <si>
    <t>FUNGHI CZ, a.s.</t>
  </si>
  <si>
    <t>R10377</t>
  </si>
  <si>
    <t>Výsevní substrát s perlitem</t>
  </si>
  <si>
    <t>R10597</t>
  </si>
  <si>
    <t>R10698</t>
  </si>
  <si>
    <t>Zahradnická zemina AZ PARK - tříděná</t>
  </si>
  <si>
    <t>R10427</t>
  </si>
  <si>
    <t>Zahradnický kompost - průmyslový kompost</t>
  </si>
  <si>
    <t>R10442</t>
  </si>
  <si>
    <t>R10450</t>
  </si>
  <si>
    <t>R10255</t>
  </si>
  <si>
    <t>R10412</t>
  </si>
  <si>
    <t>EKOSO Trhový Štěpánov, s.r.o.</t>
  </si>
  <si>
    <t>R10482</t>
  </si>
  <si>
    <t>R10447</t>
  </si>
  <si>
    <t>R10599</t>
  </si>
  <si>
    <t>Zahradnický substrát A</t>
  </si>
  <si>
    <t>R10426</t>
  </si>
  <si>
    <t>Základní zemina</t>
  </si>
  <si>
    <t>R10371</t>
  </si>
  <si>
    <t>R10445</t>
  </si>
  <si>
    <t>Základní zemina - rekultivační substrát</t>
  </si>
  <si>
    <t>R10392</t>
  </si>
  <si>
    <t>Zálivkon, pomocný rostlinný přípravek</t>
  </si>
  <si>
    <t>R10495</t>
  </si>
  <si>
    <t>Zeastim, pomocný rostlinný přípravek</t>
  </si>
  <si>
    <t>R10602</t>
  </si>
  <si>
    <t>Zemina pro balkónové květiny</t>
  </si>
  <si>
    <t>R10601</t>
  </si>
  <si>
    <t>Zemina pro hroby</t>
  </si>
  <si>
    <t>R10483</t>
  </si>
  <si>
    <t>ZEMINA PRO KONIFERY</t>
  </si>
  <si>
    <t>R10260</t>
  </si>
  <si>
    <t>Zemina pro květiny a zahradní rostliny</t>
  </si>
  <si>
    <t>R10598</t>
  </si>
  <si>
    <t>Zemina pro muškáty</t>
  </si>
  <si>
    <t>R10475</t>
  </si>
  <si>
    <t>ZEMINA PRO POKOJOVÉ ROSTLINY ASB</t>
  </si>
  <si>
    <t>R10480</t>
  </si>
  <si>
    <t>Zemina pro rododendrony, azalky a vřesy</t>
  </si>
  <si>
    <t>R10476</t>
  </si>
  <si>
    <t>ZEMINA PRO VÝSEVY A ROZSAZOVÁNÍ</t>
  </si>
  <si>
    <t>R10600</t>
  </si>
  <si>
    <t>Zemina pro zelené koření (byliny)</t>
  </si>
  <si>
    <t>R10691</t>
  </si>
  <si>
    <t>Zeminový substrát</t>
  </si>
  <si>
    <t>R10470</t>
  </si>
  <si>
    <t>Zeminový substrát I</t>
  </si>
  <si>
    <t>OZO Ostrava s.r.o.</t>
  </si>
  <si>
    <t>R11034</t>
  </si>
  <si>
    <t>Zemní pěstební substrát</t>
  </si>
  <si>
    <t>R10671</t>
  </si>
  <si>
    <t>ZEPHERYS 1</t>
  </si>
  <si>
    <t>R10672</t>
  </si>
  <si>
    <t>ZEPHERYS 2</t>
  </si>
  <si>
    <t>R11214</t>
  </si>
  <si>
    <t>ZERAGANIC, průmyslový kompost</t>
  </si>
  <si>
    <t>ZERA, a.s.</t>
  </si>
  <si>
    <t>R10227</t>
  </si>
  <si>
    <t>Žampost, organické hnojivo</t>
  </si>
  <si>
    <t>ČESKÉ HOUBY a.s.</t>
  </si>
  <si>
    <t>R10677</t>
  </si>
  <si>
    <t>Žirovnický kompost, organické hnojivo</t>
  </si>
  <si>
    <t>Město Žirovnice</t>
  </si>
  <si>
    <t>R10407</t>
  </si>
  <si>
    <t>Živočišná moučka NP 9-8, organické hnojivo</t>
  </si>
  <si>
    <t>ASAVET a.s.</t>
  </si>
  <si>
    <t>R11517</t>
  </si>
  <si>
    <t>Kompost TS Prachatice, organické hnojivo</t>
  </si>
  <si>
    <t>Technické služby Prachatice, s.r.o.</t>
  </si>
  <si>
    <t>V544</t>
  </si>
  <si>
    <t>KALCIFOL Mg</t>
  </si>
  <si>
    <t>R9877</t>
  </si>
  <si>
    <t>KOMPEKOR T kompost, organické hnojivo</t>
  </si>
  <si>
    <t>R12002</t>
  </si>
  <si>
    <t>TS ŽAMBERK s.r.o.</t>
  </si>
  <si>
    <t>R10428</t>
  </si>
  <si>
    <t>Loučenský kompost, organické hnojivo</t>
  </si>
  <si>
    <t>Obec Loučná nad Desnou</t>
  </si>
  <si>
    <t>V553</t>
  </si>
  <si>
    <t>Granusouffl`PMD</t>
  </si>
  <si>
    <t>SAMAGRO NV</t>
  </si>
  <si>
    <t>V543</t>
  </si>
  <si>
    <t>Samagrow 4-3-2,5</t>
  </si>
  <si>
    <t>O939</t>
  </si>
  <si>
    <t>Digestát z BPS Ostřetín</t>
  </si>
  <si>
    <t>Zemědělská společnost Ostřetín, a.s.</t>
  </si>
  <si>
    <t>O555</t>
  </si>
  <si>
    <t>Saletrosan 26 + 13</t>
  </si>
  <si>
    <t>Zaklady Azotowe w Tarnowie-Moscicach s.a.</t>
  </si>
  <si>
    <t>O940</t>
  </si>
  <si>
    <t>Separát z BPS Ostřetín, organické hnojivo</t>
  </si>
  <si>
    <t>O942</t>
  </si>
  <si>
    <t>Separovaný digestát Energomas, organické hnojivo</t>
  </si>
  <si>
    <t>Energomas s.r.o.</t>
  </si>
  <si>
    <t>O941</t>
  </si>
  <si>
    <t>Střešní substrát Profesionál</t>
  </si>
  <si>
    <t>Záhrady a závlahy, s.r.o.</t>
  </si>
  <si>
    <t>O938</t>
  </si>
  <si>
    <t>O937</t>
  </si>
  <si>
    <t>V483</t>
  </si>
  <si>
    <t>Condit 2,5, organické hnojivo</t>
  </si>
  <si>
    <t>WOOD- Břežany s.r.o.</t>
  </si>
  <si>
    <t>Bestland Slovakia, s.r.o.</t>
  </si>
  <si>
    <t>V499</t>
  </si>
  <si>
    <t>Condit 5, organické hnojivo</t>
  </si>
  <si>
    <t>O545</t>
  </si>
  <si>
    <t>O541</t>
  </si>
  <si>
    <t>AGROPELLETS s.r.o.</t>
  </si>
  <si>
    <t>V682</t>
  </si>
  <si>
    <t>ROKOHUMÍN - jahody a drobné ovoce</t>
  </si>
  <si>
    <t>V681</t>
  </si>
  <si>
    <t>ROKOHUMÍN - kvetoucí rostliny</t>
  </si>
  <si>
    <t>V680</t>
  </si>
  <si>
    <t>ROKOHUMÍN - kyselomilné rostliny</t>
  </si>
  <si>
    <t>V679</t>
  </si>
  <si>
    <t>ROKOHUMÍN - ovocné stromy</t>
  </si>
  <si>
    <t>V678</t>
  </si>
  <si>
    <t>ROKOHUMÍN - zelenina</t>
  </si>
  <si>
    <t>O554</t>
  </si>
  <si>
    <t>V336</t>
  </si>
  <si>
    <t>Peletovaný hovězí hnůj s mikroelementy, organické hnojivo</t>
  </si>
  <si>
    <t>FOMET SpA</t>
  </si>
  <si>
    <t>R11043</t>
  </si>
  <si>
    <t>Pavel Bezděkovský</t>
  </si>
  <si>
    <t>R11044</t>
  </si>
  <si>
    <t>R10693</t>
  </si>
  <si>
    <t>O935</t>
  </si>
  <si>
    <t>Substrát pro muškáty a jiné balkónové květiny</t>
  </si>
  <si>
    <t>O934</t>
  </si>
  <si>
    <t>O520</t>
  </si>
  <si>
    <t>AGRO Kunčina a.s.</t>
  </si>
  <si>
    <t>O433</t>
  </si>
  <si>
    <t>Digestát z bioplynové stanice Střížov, organické hnojivo</t>
  </si>
  <si>
    <t>AGRO družstvo vlastníků Puklice</t>
  </si>
  <si>
    <t>O468</t>
  </si>
  <si>
    <t>Digestát z BPS Úsilov, organické hnojivo</t>
  </si>
  <si>
    <t>KAMI s.r.o.</t>
  </si>
  <si>
    <t>O932</t>
  </si>
  <si>
    <t>Substrát na rajčata, papriky a okurky</t>
  </si>
  <si>
    <t>O931</t>
  </si>
  <si>
    <t>Substrát pro vyvýšené záhony</t>
  </si>
  <si>
    <t>O933</t>
  </si>
  <si>
    <t>V503</t>
  </si>
  <si>
    <t>NITRO-FIX, pomocná půdní látka</t>
  </si>
  <si>
    <t>UAS of America inc.</t>
  </si>
  <si>
    <t>O456</t>
  </si>
  <si>
    <t>Družstvo vlastníků půdy Ametyst</t>
  </si>
  <si>
    <t>O457</t>
  </si>
  <si>
    <t>O927</t>
  </si>
  <si>
    <t>Větřkovský separát, organické hnojivo</t>
  </si>
  <si>
    <t>Zemědělské a obchodní družstvo SLEZSKÁ DUBINA</t>
  </si>
  <si>
    <t>O924</t>
  </si>
  <si>
    <t>ZEA Rychnovsko a.s.</t>
  </si>
  <si>
    <t>O926</t>
  </si>
  <si>
    <t>RenoFarma Troubky, a.s.</t>
  </si>
  <si>
    <t>O494</t>
  </si>
  <si>
    <t>ENERGO bioplyn s.r.o.</t>
  </si>
  <si>
    <t>O925</t>
  </si>
  <si>
    <t>BIOINVEST PACOV s.r.o.</t>
  </si>
  <si>
    <t>O449</t>
  </si>
  <si>
    <t>Úslava Bioenergie a.s.</t>
  </si>
  <si>
    <t>O502</t>
  </si>
  <si>
    <t>R10223</t>
  </si>
  <si>
    <t>Židlochovický kompost, organické hnojivo</t>
  </si>
  <si>
    <t>Město Židlochovice</t>
  </si>
  <si>
    <t>R9933</t>
  </si>
  <si>
    <t>Agrostim Nitrofenol, pomocný rostlinný přípravek</t>
  </si>
  <si>
    <t>O923</t>
  </si>
  <si>
    <t>Fugát BPS Nová Ves</t>
  </si>
  <si>
    <t>R11571</t>
  </si>
  <si>
    <t>Kompost Suchdol nad Lužnicí, organické hnojivo</t>
  </si>
  <si>
    <t>Město Suchdol nad Lužnicí</t>
  </si>
  <si>
    <t>O922</t>
  </si>
  <si>
    <t>Separát BPS Nová Ves</t>
  </si>
  <si>
    <t>O319</t>
  </si>
  <si>
    <t>ZINKOSOL Forte</t>
  </si>
  <si>
    <t>R11498</t>
  </si>
  <si>
    <t>Kompost Bohušov, organické hnojivo</t>
  </si>
  <si>
    <t>BPS AGRO s. r. o.</t>
  </si>
  <si>
    <t>O533</t>
  </si>
  <si>
    <t>Ledek amonný 27%N - práškové hnojivo</t>
  </si>
  <si>
    <t>O231</t>
  </si>
  <si>
    <t>TERRACALCO 55/7, vápenec druh B, vápenaté hnojivo</t>
  </si>
  <si>
    <t>CARMEUSE CZECH REPUBLIC s.r.o.</t>
  </si>
  <si>
    <t>O918</t>
  </si>
  <si>
    <t>TerraCalco 55/8, vápenec druh B, vápenaté hnojivo</t>
  </si>
  <si>
    <t>O232</t>
  </si>
  <si>
    <t>TERRACALCO 55/8, vápenec druh B, vápenaté hnojivo</t>
  </si>
  <si>
    <t>O919</t>
  </si>
  <si>
    <t>TERRACALCO 95, vápno druh B, vápenaté hnojivo</t>
  </si>
  <si>
    <t>R10438</t>
  </si>
  <si>
    <t>Kompost kompostárna Husinec, organické hnojivo</t>
  </si>
  <si>
    <t>Město Husinec</t>
  </si>
  <si>
    <t>R11547</t>
  </si>
  <si>
    <t>Kompost Bruntál, organické hnojivo</t>
  </si>
  <si>
    <t>TS Bruntál, s.r.o.</t>
  </si>
  <si>
    <t>R11295</t>
  </si>
  <si>
    <t>Filip Šofr</t>
  </si>
  <si>
    <t>O507</t>
  </si>
  <si>
    <t>Digestát z BPS Cizkrajov, organické hnojivo</t>
  </si>
  <si>
    <t>KROW, s.r.o.</t>
  </si>
  <si>
    <t>V684</t>
  </si>
  <si>
    <t>HUMIX BÓR</t>
  </si>
  <si>
    <t>AGROCULTUR BIO s.r.o.</t>
  </si>
  <si>
    <t>V685</t>
  </si>
  <si>
    <t>Humix Bór na vinič</t>
  </si>
  <si>
    <t>V683</t>
  </si>
  <si>
    <t>HUMIX UNIVERZÁL</t>
  </si>
  <si>
    <t>V646</t>
  </si>
  <si>
    <t>NANO - GRO AQUA</t>
  </si>
  <si>
    <t>Hadeko s.r.o.</t>
  </si>
  <si>
    <t>V648</t>
  </si>
  <si>
    <t>NANO GRO forte SUPERSTART</t>
  </si>
  <si>
    <t>V645</t>
  </si>
  <si>
    <t>NATURALNY PLON  XM</t>
  </si>
  <si>
    <t>O496</t>
  </si>
  <si>
    <t>Digestát KAVEMA, organické hnojivo</t>
  </si>
  <si>
    <t>KAVEMA, s.r.o.</t>
  </si>
  <si>
    <t>O508</t>
  </si>
  <si>
    <t>Agrokras Energo s. r. o.</t>
  </si>
  <si>
    <t>V714</t>
  </si>
  <si>
    <t>Agrimus</t>
  </si>
  <si>
    <t>Compofert NV</t>
  </si>
  <si>
    <t>Op de Beeck nv</t>
  </si>
  <si>
    <t>R11160</t>
  </si>
  <si>
    <t>ESKOMPOST, organické hnojivo</t>
  </si>
  <si>
    <t>Svazek obcí pro komunální služby</t>
  </si>
  <si>
    <t>O903</t>
  </si>
  <si>
    <t>A.G. Service s.r.o.</t>
  </si>
  <si>
    <t>O904</t>
  </si>
  <si>
    <t>Chlorid draselný 60 % K2O granulovaný</t>
  </si>
  <si>
    <t>O913</t>
  </si>
  <si>
    <t>O914</t>
  </si>
  <si>
    <t>Dolomit, hořečnatovápenaté hnojivo</t>
  </si>
  <si>
    <t>O905</t>
  </si>
  <si>
    <t>O916</t>
  </si>
  <si>
    <t>Fugát KAVEMA, organické hnojivo</t>
  </si>
  <si>
    <t>O906</t>
  </si>
  <si>
    <t>O908</t>
  </si>
  <si>
    <t>LOVODASA 26 + 13 S</t>
  </si>
  <si>
    <t>O907</t>
  </si>
  <si>
    <t>LOVOFERT LAD 27</t>
  </si>
  <si>
    <t>O909</t>
  </si>
  <si>
    <t>O910</t>
  </si>
  <si>
    <t>NPK 3,5-10-18,5 + 6 CaO + 2,5 MgO + 6,8 S + 0,2 B</t>
  </si>
  <si>
    <t>O915</t>
  </si>
  <si>
    <t>Separát KAVEMA, organické hnojivo</t>
  </si>
  <si>
    <t>O911</t>
  </si>
  <si>
    <t>O912</t>
  </si>
  <si>
    <t>O495</t>
  </si>
  <si>
    <t>Digestát z BPS Mrákov, organické hnojivo</t>
  </si>
  <si>
    <t>BIOENERPO s.r.o.</t>
  </si>
  <si>
    <t>V506</t>
  </si>
  <si>
    <t>Humat 44, pomocný rostlinný přípravek</t>
  </si>
  <si>
    <t>Eco-Wood SK s.r.o.</t>
  </si>
  <si>
    <t>Nesynova EY</t>
  </si>
  <si>
    <t>R11835</t>
  </si>
  <si>
    <t>Kompost AKRA, organické hnojivo</t>
  </si>
  <si>
    <t>AKRA, spol. s r.o.</t>
  </si>
  <si>
    <t>R11061</t>
  </si>
  <si>
    <t>Kompost Dubinka, organické hnojivo</t>
  </si>
  <si>
    <t>Michaela Mahelová</t>
  </si>
  <si>
    <t>O330</t>
  </si>
  <si>
    <t>Digestát BPS Chroboly II.</t>
  </si>
  <si>
    <t>BIOPROFIT s.r.o.</t>
  </si>
  <si>
    <t>O902</t>
  </si>
  <si>
    <t>Vermikompost ze Slovácka</t>
  </si>
  <si>
    <t>Petr Divácký</t>
  </si>
  <si>
    <t>V546</t>
  </si>
  <si>
    <t>VITAZYME</t>
  </si>
  <si>
    <t>Plant Designs, Inc.</t>
  </si>
  <si>
    <t>V508</t>
  </si>
  <si>
    <t>HUMIN AQUA HUMUSOL</t>
  </si>
  <si>
    <t>Agri-Tech Bio s.r.o.</t>
  </si>
  <si>
    <t>O417</t>
  </si>
  <si>
    <t>O331</t>
  </si>
  <si>
    <t>Zemědělské družstvo chovatelů a pěstitelů Litomyšl</t>
  </si>
  <si>
    <t>O401</t>
  </si>
  <si>
    <t>BPS LESNÁ s.r.o.</t>
  </si>
  <si>
    <t>O899</t>
  </si>
  <si>
    <t>R10680</t>
  </si>
  <si>
    <t>Kompost z kompostárny Jiří Štěpánek, organické hnojivo</t>
  </si>
  <si>
    <t>Bc. Jiří Štěpánek</t>
  </si>
  <si>
    <t>R10360</t>
  </si>
  <si>
    <t>Kralovický kompost, organické hnojivo</t>
  </si>
  <si>
    <t>O901</t>
  </si>
  <si>
    <t>Walker farmer s.r.o.</t>
  </si>
  <si>
    <t>O898</t>
  </si>
  <si>
    <t>O900</t>
  </si>
  <si>
    <t>Separát z BPS Smržice, organické hnojivo</t>
  </si>
  <si>
    <t>O896</t>
  </si>
  <si>
    <t>Střešní substrát intenzivní s liadrainem</t>
  </si>
  <si>
    <t>O795</t>
  </si>
  <si>
    <t>O897</t>
  </si>
  <si>
    <t>O796</t>
  </si>
  <si>
    <t>Substrát pro pelargónie a balkonové rostliny</t>
  </si>
  <si>
    <t>O794</t>
  </si>
  <si>
    <t>O733</t>
  </si>
  <si>
    <t>Speciální substrát pro výsevy a předpěstování sadby</t>
  </si>
  <si>
    <t>O791</t>
  </si>
  <si>
    <t>O793</t>
  </si>
  <si>
    <t>O792</t>
  </si>
  <si>
    <t>V533</t>
  </si>
  <si>
    <t>DOLOMIT</t>
  </si>
  <si>
    <t>V502</t>
  </si>
  <si>
    <t>PREVIO Pro, pomocný rostlinný přípravek</t>
  </si>
  <si>
    <t>V513</t>
  </si>
  <si>
    <t>BorOil</t>
  </si>
  <si>
    <t>V512</t>
  </si>
  <si>
    <t>FerrumOil</t>
  </si>
  <si>
    <t>O895</t>
  </si>
  <si>
    <t>Zblovický vápenec, druh B, vápenaté hnojivo</t>
  </si>
  <si>
    <t>PRACTIC 99, s.r.o.</t>
  </si>
  <si>
    <t>V659</t>
  </si>
  <si>
    <t>YaraVita MARIS</t>
  </si>
  <si>
    <t>O463</t>
  </si>
  <si>
    <t>Digestát z BPS Mostek</t>
  </si>
  <si>
    <t>Zemědělské družstvo Mostek</t>
  </si>
  <si>
    <t>O893</t>
  </si>
  <si>
    <t>Franz Hingerl</t>
  </si>
  <si>
    <t>O894</t>
  </si>
  <si>
    <t>O890</t>
  </si>
  <si>
    <t>GTSP 45 (Trojitý superfosfát granulovaný)</t>
  </si>
  <si>
    <t>O889</t>
  </si>
  <si>
    <t>Rašelina</t>
  </si>
  <si>
    <t>R11526</t>
  </si>
  <si>
    <t>RESTA s.r.o.</t>
  </si>
  <si>
    <t>R10394</t>
  </si>
  <si>
    <t>R10351</t>
  </si>
  <si>
    <t>Technické služby Letohrad s. r. o.</t>
  </si>
  <si>
    <t>V481</t>
  </si>
  <si>
    <t>AZOTER B, pomocná půdní látka</t>
  </si>
  <si>
    <t>AZOTER CZ s.r.o.</t>
  </si>
  <si>
    <t>AZOTER Trading s.r.o.</t>
  </si>
  <si>
    <t>O885</t>
  </si>
  <si>
    <t>O886</t>
  </si>
  <si>
    <t>O887</t>
  </si>
  <si>
    <t>O884</t>
  </si>
  <si>
    <t>Substrát pro dopěstování</t>
  </si>
  <si>
    <t>O883</t>
  </si>
  <si>
    <t>O882</t>
  </si>
  <si>
    <t>Substrát pro výsev</t>
  </si>
  <si>
    <t>O880</t>
  </si>
  <si>
    <t>O881</t>
  </si>
  <si>
    <t>Substrát Pokojové rostliny</t>
  </si>
  <si>
    <t>O878</t>
  </si>
  <si>
    <t>František Vlk</t>
  </si>
  <si>
    <t>O879</t>
  </si>
  <si>
    <t>O504</t>
  </si>
  <si>
    <t>Digestát z BPS Holany</t>
  </si>
  <si>
    <t>BPS HOLANY s.r.o.</t>
  </si>
  <si>
    <t>R10028</t>
  </si>
  <si>
    <t>AB FLOR NP 8-10 +2 S, organominerální hnojivo</t>
  </si>
  <si>
    <t>Harvest Love, s.r.o.</t>
  </si>
  <si>
    <t>Germiflor Lautier</t>
  </si>
  <si>
    <t>R11392</t>
  </si>
  <si>
    <t>ACT 1</t>
  </si>
  <si>
    <t>ACTHERM, spol. s r.o.</t>
  </si>
  <si>
    <t>R9680</t>
  </si>
  <si>
    <t>AG 070 FOLIAR, pomocný rostlinný přípravek</t>
  </si>
  <si>
    <t>R9730</t>
  </si>
  <si>
    <t>AG 070 SEED, pomocný rostlinný přípravek</t>
  </si>
  <si>
    <t>R10208</t>
  </si>
  <si>
    <t>Agrobentos A plus, rekultivační substrát</t>
  </si>
  <si>
    <t>R10207</t>
  </si>
  <si>
    <t>Agrobentos A, rekultivační substrát</t>
  </si>
  <si>
    <t>R11497</t>
  </si>
  <si>
    <t>AGROHUM kompost, organické hnojivo</t>
  </si>
  <si>
    <t>EKO - HUM, spol. s r. o.</t>
  </si>
  <si>
    <t>R10070</t>
  </si>
  <si>
    <t>R9905</t>
  </si>
  <si>
    <t>ALGASOL PG, pomocná půdní látka</t>
  </si>
  <si>
    <t>R9906</t>
  </si>
  <si>
    <t>ALGASOL PR, pomocný rostlinný přípravek</t>
  </si>
  <si>
    <t>R9907</t>
  </si>
  <si>
    <t>ALGASOL PS, pomocný rostlinný přípravek</t>
  </si>
  <si>
    <t>R9513</t>
  </si>
  <si>
    <t>Aminator, pomocný rostlinný přípravek</t>
  </si>
  <si>
    <t>R9326</t>
  </si>
  <si>
    <t>AminoQuelant Ca</t>
  </si>
  <si>
    <t>R9327</t>
  </si>
  <si>
    <t>AminoQuelant K</t>
  </si>
  <si>
    <t>R9967</t>
  </si>
  <si>
    <t>OAO Titan</t>
  </si>
  <si>
    <t>R9649</t>
  </si>
  <si>
    <t>ASTELIS NP</t>
  </si>
  <si>
    <t>R9648</t>
  </si>
  <si>
    <t>ASTELIS N24</t>
  </si>
  <si>
    <t>R9650</t>
  </si>
  <si>
    <t>ASTELIS PERFIL</t>
  </si>
  <si>
    <t>R9655</t>
  </si>
  <si>
    <t>ASTELIS SUPOR</t>
  </si>
  <si>
    <t>R9445</t>
  </si>
  <si>
    <t>AUCYT START, pomocný rostlinný přípravek</t>
  </si>
  <si>
    <t>R9608</t>
  </si>
  <si>
    <t>AZOTER, pomocná půdní látka</t>
  </si>
  <si>
    <t>R9421</t>
  </si>
  <si>
    <t>Azotobag humi, pomocný rostlinný přípravek</t>
  </si>
  <si>
    <t>R9749</t>
  </si>
  <si>
    <t>Balkónové rostliny koncentrát, pomocný rostlinný přípravek</t>
  </si>
  <si>
    <t>R9682</t>
  </si>
  <si>
    <t>Basfoliar Aktiv</t>
  </si>
  <si>
    <t>R9582</t>
  </si>
  <si>
    <t>Beta-liq, melasové výpalky zahuštěné, organické hnojivo</t>
  </si>
  <si>
    <t>REDAM, spol. s r.o.</t>
  </si>
  <si>
    <t>R10200</t>
  </si>
  <si>
    <t>Boost, pomocný rostlinný přípravek</t>
  </si>
  <si>
    <t>Canna CZ s.r.o.</t>
  </si>
  <si>
    <t>CANNA CZ</t>
  </si>
  <si>
    <t>R9912</t>
  </si>
  <si>
    <t>Borostim, pomocný rostlinný přípravek</t>
  </si>
  <si>
    <t>R9557</t>
  </si>
  <si>
    <t>Brýdová voda, organické hnojivo</t>
  </si>
  <si>
    <t>R9789</t>
  </si>
  <si>
    <t>Buchlovský kompost, organické hnojivo</t>
  </si>
  <si>
    <t>BIOKOMP s.r.o.</t>
  </si>
  <si>
    <t>R9301</t>
  </si>
  <si>
    <t>Buchlovský substrát</t>
  </si>
  <si>
    <t>R9748</t>
  </si>
  <si>
    <t>Bylinky koncentrát, pomocný rostlinný přípravek</t>
  </si>
  <si>
    <t>R9752</t>
  </si>
  <si>
    <t>Bylinky rozprašovač, pomocný rostlinný přípravek</t>
  </si>
  <si>
    <t>R9663</t>
  </si>
  <si>
    <t>CALCIOSTIM Cu</t>
  </si>
  <si>
    <t>R11194</t>
  </si>
  <si>
    <t>CALCIOSTIM Si+K</t>
  </si>
  <si>
    <t>R9594</t>
  </si>
  <si>
    <t>CALCIOSTIM Zn</t>
  </si>
  <si>
    <t>R9950</t>
  </si>
  <si>
    <t>CAMPOFORT Ultra Ca</t>
  </si>
  <si>
    <t>R10201</t>
  </si>
  <si>
    <t>CANNA Boost Accelerator, pomocný rostlinný přípravek</t>
  </si>
  <si>
    <t>R10199</t>
  </si>
  <si>
    <t>CANNA Rhizotonic, pomocný rostlinný přípravek</t>
  </si>
  <si>
    <t>R9786</t>
  </si>
  <si>
    <t>CARBON FOSFOR - N, pomocný rostlinný přípravek</t>
  </si>
  <si>
    <t>R9595</t>
  </si>
  <si>
    <t>CARBON Mn + Si</t>
  </si>
  <si>
    <t>R9596</t>
  </si>
  <si>
    <t>CARBON P + Si</t>
  </si>
  <si>
    <t>R9943</t>
  </si>
  <si>
    <t>CARBON Zn</t>
  </si>
  <si>
    <t>R9942</t>
  </si>
  <si>
    <t>CARBONBOR Q</t>
  </si>
  <si>
    <t>R9941</t>
  </si>
  <si>
    <t>CARBONBOR Zn</t>
  </si>
  <si>
    <t>R9920</t>
  </si>
  <si>
    <t>CLONOPLUS, pomocný rostlinný přípravek</t>
  </si>
  <si>
    <t>R9673</t>
  </si>
  <si>
    <t>COCOPRESS - Kokosový substrát pro výsev a pěstování</t>
  </si>
  <si>
    <t>R9925</t>
  </si>
  <si>
    <t>COMPO Substrát pro jehličnany a okrasné keře</t>
  </si>
  <si>
    <t>R9926</t>
  </si>
  <si>
    <t>COMPO Substrát pro muškáty a balkonové rostliny</t>
  </si>
  <si>
    <t>R9927</t>
  </si>
  <si>
    <t>COMPO Substrát pro zelené rostliny a palmy</t>
  </si>
  <si>
    <t>R9928</t>
  </si>
  <si>
    <t>COMPO Univerzální květinový substrát</t>
  </si>
  <si>
    <t>R9548</t>
  </si>
  <si>
    <t>COMPO 2in1 univerzální posilující kůra, pomocný rostlinný přípravek</t>
  </si>
  <si>
    <t>R9841</t>
  </si>
  <si>
    <t>Conavit, pomalu působící hnojivo pro všechny druhy rostlin a dřevin</t>
  </si>
  <si>
    <t>R9724</t>
  </si>
  <si>
    <t>CORNACTYL</t>
  </si>
  <si>
    <t>R10784</t>
  </si>
  <si>
    <t>CTĚNICKÝ KOMPOST, organické hnojivo</t>
  </si>
  <si>
    <t>VIN AGRO s.r.o.</t>
  </si>
  <si>
    <t>R9823</t>
  </si>
  <si>
    <t>Moravskoslezské cukrovary s.r.o.</t>
  </si>
  <si>
    <t>R9866</t>
  </si>
  <si>
    <t>Litovelská cukrovarna, a.s.</t>
  </si>
  <si>
    <t>R9442</t>
  </si>
  <si>
    <t>C-WEED AMINO, pomocný rostlinný přípravek</t>
  </si>
  <si>
    <t>R9441</t>
  </si>
  <si>
    <t>C-WEED, pomocný rostlinný přípravek</t>
  </si>
  <si>
    <t>R9938</t>
  </si>
  <si>
    <t>Čpavková voda</t>
  </si>
  <si>
    <t>Nejdecká česárna vlny, a. s.</t>
  </si>
  <si>
    <t>R9856</t>
  </si>
  <si>
    <t>Digestát BPS Strunkovice, organické hnojivo</t>
  </si>
  <si>
    <t>ZEOS BIOPLYN s.r.o.</t>
  </si>
  <si>
    <t>R9857</t>
  </si>
  <si>
    <t>MERYDEN, a.s.</t>
  </si>
  <si>
    <t>R9869</t>
  </si>
  <si>
    <t>I N T E G R O  a. s.</t>
  </si>
  <si>
    <t>R9562</t>
  </si>
  <si>
    <t>SPV Pelhřimov, a.s.</t>
  </si>
  <si>
    <t>R9575</t>
  </si>
  <si>
    <t>Energetika Kněžice s.r.o.</t>
  </si>
  <si>
    <t>R9737</t>
  </si>
  <si>
    <t>BPS Velké Albrechtice, s.r.o.</t>
  </si>
  <si>
    <t>R9736</t>
  </si>
  <si>
    <t>R9888</t>
  </si>
  <si>
    <t>EFG Vyškov BPS s.r.o.</t>
  </si>
  <si>
    <t>R9676</t>
  </si>
  <si>
    <t>Statek Kostelec na Hané, a.s.</t>
  </si>
  <si>
    <t>R9951</t>
  </si>
  <si>
    <t>Digestát Příložany, organické hnojivo</t>
  </si>
  <si>
    <t>Jan Kopeček</t>
  </si>
  <si>
    <t>R9561</t>
  </si>
  <si>
    <t>RABBIT Trhový Štěpánov a.s.</t>
  </si>
  <si>
    <t>R9858</t>
  </si>
  <si>
    <t>SELMA a.s.</t>
  </si>
  <si>
    <t>R9664</t>
  </si>
  <si>
    <t>Digestát z bioplynové stanice Lhota</t>
  </si>
  <si>
    <t>BPS Lhota, s.r.o.</t>
  </si>
  <si>
    <t>R9881</t>
  </si>
  <si>
    <t>Dobrý kompost, organické hnojivo</t>
  </si>
  <si>
    <t>Město Dobruška</t>
  </si>
  <si>
    <t>R9979</t>
  </si>
  <si>
    <t>Dolomit hrubě mletý, frakce 0 až 2 mm, hořečnatovápenaté hnojivo</t>
  </si>
  <si>
    <t>R9980</t>
  </si>
  <si>
    <t>DOLOPHOS 15</t>
  </si>
  <si>
    <t>R11599</t>
  </si>
  <si>
    <t>Dvorský kompost, organické hnojivo</t>
  </si>
  <si>
    <t>RDS s.r.o.</t>
  </si>
  <si>
    <t>R9840</t>
  </si>
  <si>
    <t>Ectovit, pomocný rostlinný přípravek</t>
  </si>
  <si>
    <t>R9821</t>
  </si>
  <si>
    <t>EM AKTIV, pomocný rostlinný přípravek</t>
  </si>
  <si>
    <t>PROBIOTIK CZ s.r.o.</t>
  </si>
  <si>
    <t>R10089</t>
  </si>
  <si>
    <t>Energen Cleanstorm B, pomocný rostlinný přípravek</t>
  </si>
  <si>
    <t>R10087</t>
  </si>
  <si>
    <t>Energen fulhum plus Mo, pomocný rostlinný přípravek</t>
  </si>
  <si>
    <t>R10088</t>
  </si>
  <si>
    <t>Energen Germin FH, pomocný rostlinný přípravek</t>
  </si>
  <si>
    <t>R9627</t>
  </si>
  <si>
    <t>ENTEC 27</t>
  </si>
  <si>
    <t>R10212</t>
  </si>
  <si>
    <t>EXPERT - Rychlý zásyp</t>
  </si>
  <si>
    <t>R9759</t>
  </si>
  <si>
    <t>Extrakt z vermikompostu, pomocný rostlinný přípravek</t>
  </si>
  <si>
    <t>R9722</t>
  </si>
  <si>
    <t>FERTIACTYL Cap'Phos</t>
  </si>
  <si>
    <t>R9723</t>
  </si>
  <si>
    <t>FERTIACTYL Green Extreme</t>
  </si>
  <si>
    <t>R9720</t>
  </si>
  <si>
    <t>FERTIACTYL Salto</t>
  </si>
  <si>
    <t>R9721</t>
  </si>
  <si>
    <t>FERTIACTYL Tempo</t>
  </si>
  <si>
    <t>R9725</t>
  </si>
  <si>
    <t>FERTIACTYL Trium</t>
  </si>
  <si>
    <t>R9558</t>
  </si>
  <si>
    <t>Fertila-B, průmyslový kompost</t>
  </si>
  <si>
    <t>BioImpro s.r.o.</t>
  </si>
  <si>
    <t>R9600</t>
  </si>
  <si>
    <t>Fertileader ALTIS</t>
  </si>
  <si>
    <t>R9601</t>
  </si>
  <si>
    <t>Fertileader AZUR</t>
  </si>
  <si>
    <t>R9602</t>
  </si>
  <si>
    <t>Fertileader LEOS</t>
  </si>
  <si>
    <t>R9599</t>
  </si>
  <si>
    <t>Fertileader RAME</t>
  </si>
  <si>
    <t>R9598</t>
  </si>
  <si>
    <t>Fertileader SILVER</t>
  </si>
  <si>
    <t>R9936</t>
  </si>
  <si>
    <t>Fertilis Speed</t>
  </si>
  <si>
    <t>R9454</t>
  </si>
  <si>
    <t>FIX-H+N, pomocný rostlinný přípravek</t>
  </si>
  <si>
    <t>R9665</t>
  </si>
  <si>
    <t>FLORCOM SBB - substrát pro borůvky a brusinky</t>
  </si>
  <si>
    <t>R10094</t>
  </si>
  <si>
    <t>FLORCOM SBK - substrát pro bylinky a koření</t>
  </si>
  <si>
    <t>R10095</t>
  </si>
  <si>
    <t>FLORCOM SC - substrát pro Cyclamen</t>
  </si>
  <si>
    <t>R10096</t>
  </si>
  <si>
    <t>FLORCOM SCH - substrát pro Chryzanthémy</t>
  </si>
  <si>
    <t>R10097</t>
  </si>
  <si>
    <t>FLORCOM SM - substrát pro Macešky</t>
  </si>
  <si>
    <t>R10098</t>
  </si>
  <si>
    <t>FLORCOM SMP - množárenský s perlitem</t>
  </si>
  <si>
    <t>R10099</t>
  </si>
  <si>
    <t>FLORCOM SPOINT - substrát pro Poinsettie</t>
  </si>
  <si>
    <t>R10100</t>
  </si>
  <si>
    <t>FLORCOM SPRIM - substrát pro Primule</t>
  </si>
  <si>
    <t>R10093</t>
  </si>
  <si>
    <t>FLORCOM STRV - substrát pro trvalky</t>
  </si>
  <si>
    <t>R9733</t>
  </si>
  <si>
    <t>Foliasil 201</t>
  </si>
  <si>
    <t>R9732</t>
  </si>
  <si>
    <t>Foliasil 202</t>
  </si>
  <si>
    <t>R9735</t>
  </si>
  <si>
    <t>Foliasil 204</t>
  </si>
  <si>
    <t>R9734</t>
  </si>
  <si>
    <t>Foliasil 209</t>
  </si>
  <si>
    <t>R9457</t>
  </si>
  <si>
    <t>FREE N25, pomocná půdní látka</t>
  </si>
  <si>
    <t>GAIAGO</t>
  </si>
  <si>
    <t>R9959</t>
  </si>
  <si>
    <t>Fulvohumate, pomocný rostlinný přípravek</t>
  </si>
  <si>
    <t>OOO NPK Agrofarmika</t>
  </si>
  <si>
    <t>R10370</t>
  </si>
  <si>
    <t>Galleko arider, pomocný rostlinný přípravek</t>
  </si>
  <si>
    <t>R10369</t>
  </si>
  <si>
    <t>Galleko smáčedlo, pomocný rostlinný přípravek</t>
  </si>
  <si>
    <t>R9654</t>
  </si>
  <si>
    <t>Geneo 101</t>
  </si>
  <si>
    <t>R9652</t>
  </si>
  <si>
    <t>Geneo 102</t>
  </si>
  <si>
    <t>R9653</t>
  </si>
  <si>
    <t>Geneo 104</t>
  </si>
  <si>
    <t>R9921</t>
  </si>
  <si>
    <t>GLIOREX, pomocný rostlinný přípravek</t>
  </si>
  <si>
    <t>R9791</t>
  </si>
  <si>
    <t>GOEMAR BM 86, organominerální hnojivo</t>
  </si>
  <si>
    <t>R9589</t>
  </si>
  <si>
    <t>GRANUFOL BOR, organominerální hnojivo</t>
  </si>
  <si>
    <t>R9590</t>
  </si>
  <si>
    <t>GRANUFOL CORNPOT, organominerální hnojivo</t>
  </si>
  <si>
    <t>R9587</t>
  </si>
  <si>
    <t>GRANUFOL CuMn, organominerální hnojivo</t>
  </si>
  <si>
    <t>R9592</t>
  </si>
  <si>
    <t>GRANUFOL MAG, organominerální hnojivo</t>
  </si>
  <si>
    <t>R9591</t>
  </si>
  <si>
    <t>GRANUFOL Mn, organominerální hnojivo</t>
  </si>
  <si>
    <t>R9836</t>
  </si>
  <si>
    <t>R9835</t>
  </si>
  <si>
    <t>GSH NPK 9-14-14+10S</t>
  </si>
  <si>
    <t>R9753</t>
  </si>
  <si>
    <t>HARMONIE Hydretain ES Plus, pomocná půdní látka</t>
  </si>
  <si>
    <t>Ecologel Solutions, LLC</t>
  </si>
  <si>
    <t>R9625</t>
  </si>
  <si>
    <t>HIJTEP, NPK 9-35-10</t>
  </si>
  <si>
    <t>HAJTEP spol. s r. o.</t>
  </si>
  <si>
    <t>R9629</t>
  </si>
  <si>
    <t>Hnojivo na jehličnany, organominerální hnojivo</t>
  </si>
  <si>
    <t>R9426</t>
  </si>
  <si>
    <t>Honeyponic No.2</t>
  </si>
  <si>
    <t>Ensho Sangyo Co., Ltd.</t>
  </si>
  <si>
    <t>R9826</t>
  </si>
  <si>
    <t>HUMAT FORTE, pomocný rostlinný přípravek</t>
  </si>
  <si>
    <t>Standart Invest s.r.o.</t>
  </si>
  <si>
    <t>NPP "LIST FORTE"</t>
  </si>
  <si>
    <t>R9754</t>
  </si>
  <si>
    <t>Humát kyselý, pomocný rostlinný přípravek</t>
  </si>
  <si>
    <t>R9746</t>
  </si>
  <si>
    <t>Humát neutrální, pomocný rostlinný přípravek</t>
  </si>
  <si>
    <t>R10026</t>
  </si>
  <si>
    <t>HUMIFLOR-GERMI ONE, organické hnojivo</t>
  </si>
  <si>
    <t>R10029</t>
  </si>
  <si>
    <t>HUMIFLOR-MAZOR, organické hnojivo</t>
  </si>
  <si>
    <t>R10031</t>
  </si>
  <si>
    <t>HUMIFLOR-ORGANOfertil, organické hnojivo</t>
  </si>
  <si>
    <t>R10030</t>
  </si>
  <si>
    <t>HUMIFLOR-ORVEGA, organické hnojivo</t>
  </si>
  <si>
    <t>R9904</t>
  </si>
  <si>
    <t>HUMIN Vital kapalný, pomocný rostlinný přípravek</t>
  </si>
  <si>
    <t>TEEP, s.r.o.</t>
  </si>
  <si>
    <t>R9917</t>
  </si>
  <si>
    <t>Hycol-E obilnina, pomocný rostlinný přípravek</t>
  </si>
  <si>
    <t>R9916</t>
  </si>
  <si>
    <t>Hycol-E olejnina, pomocný rostlinný přípravek</t>
  </si>
  <si>
    <t>R9919</t>
  </si>
  <si>
    <t>Hycol-K+ obilnina, pomocný rostlinný přípravek</t>
  </si>
  <si>
    <t>R9918</t>
  </si>
  <si>
    <t>Hycol-K+ olejnina, pomocný rostlinný přípravek</t>
  </si>
  <si>
    <t>R9914</t>
  </si>
  <si>
    <t>R9913</t>
  </si>
  <si>
    <t>Hydropam, pomocná půdní látka</t>
  </si>
  <si>
    <t>R10041</t>
  </si>
  <si>
    <t>Jiffy-7</t>
  </si>
  <si>
    <t>R9949</t>
  </si>
  <si>
    <t>K - gel 175</t>
  </si>
  <si>
    <t>R9422</t>
  </si>
  <si>
    <t>Kaishi, pomocný rostlinný přípravek</t>
  </si>
  <si>
    <t>FUTURECO BIOSCIENCE S.A.</t>
  </si>
  <si>
    <t>R9863</t>
  </si>
  <si>
    <t>Kapalné hnojivo Hlízový fugát Lyckeby</t>
  </si>
  <si>
    <t>R11593</t>
  </si>
  <si>
    <t>KBH kompost, organické hnojivo</t>
  </si>
  <si>
    <t>Obec Baška</t>
  </si>
  <si>
    <t>R9424</t>
  </si>
  <si>
    <t>Kinactiv initial, pomocný rostlinný přípravek</t>
  </si>
  <si>
    <t>R10234</t>
  </si>
  <si>
    <t>Kompost COMPAG, organické hnojivo</t>
  </si>
  <si>
    <t>COMPAG MLADÁ BOLESLAV s.r.o.</t>
  </si>
  <si>
    <t>R11243</t>
  </si>
  <si>
    <t>Kompost Farmář, organické hnojivo</t>
  </si>
  <si>
    <t>R9816</t>
  </si>
  <si>
    <t>Kompost firmy Depos Horní Suchá, a.s. - organické hnojivo</t>
  </si>
  <si>
    <t>Depos Horní Suchá, a.s.</t>
  </si>
  <si>
    <t>R9440</t>
  </si>
  <si>
    <t>Kompost KOMPOZO I, organické hnojivo</t>
  </si>
  <si>
    <t>R11031</t>
  </si>
  <si>
    <t>Kompost KTS Veverské Knínice, organické hnojivo</t>
  </si>
  <si>
    <t>KTS EKOLOGIE s.r.o.</t>
  </si>
  <si>
    <t>R11678</t>
  </si>
  <si>
    <t>Kompost Nasavrky, organické hnojivo</t>
  </si>
  <si>
    <t>Radomír Antoš</t>
  </si>
  <si>
    <t>R8649</t>
  </si>
  <si>
    <t>Amazonetta s.r.o.</t>
  </si>
  <si>
    <t>R9553</t>
  </si>
  <si>
    <t>Ing. Vladimír Švec</t>
  </si>
  <si>
    <t>R9982</t>
  </si>
  <si>
    <t>TECHNICKÉ SLUŽBY HOLICE</t>
  </si>
  <si>
    <t>R11627</t>
  </si>
  <si>
    <t>Technické služby Náklo, příspěvková organizace</t>
  </si>
  <si>
    <t>R10867</t>
  </si>
  <si>
    <t>R11633</t>
  </si>
  <si>
    <t>Marie Fikarová</t>
  </si>
  <si>
    <t>R11916</t>
  </si>
  <si>
    <t>Creative work s.r.o.</t>
  </si>
  <si>
    <t>R9678</t>
  </si>
  <si>
    <t>Kompost Podyjí, organické hnojivo</t>
  </si>
  <si>
    <t>PODYJÍ, a.s.</t>
  </si>
  <si>
    <t>R10940</t>
  </si>
  <si>
    <t>Kompost PRADĚD - organické hnojivo</t>
  </si>
  <si>
    <t>R9555</t>
  </si>
  <si>
    <t>Kompost PROAGRO, organické hnojivo</t>
  </si>
  <si>
    <t>R9855</t>
  </si>
  <si>
    <t>Kompost SAP Mimoň, organické hnojivo</t>
  </si>
  <si>
    <t>R9864</t>
  </si>
  <si>
    <t>Kompost Standard KOB-2, organické hnojivo</t>
  </si>
  <si>
    <t>R11531</t>
  </si>
  <si>
    <t>Kompost Troubky, organické hnojivo</t>
  </si>
  <si>
    <t>Obec Troubky</t>
  </si>
  <si>
    <t>R9550</t>
  </si>
  <si>
    <t>Kompost Ultra KOB-1, organické hnojivo</t>
  </si>
  <si>
    <t>R11929</t>
  </si>
  <si>
    <t>Kompost z Bolatic, organické hnojivo</t>
  </si>
  <si>
    <t>Radek Polášek</t>
  </si>
  <si>
    <t>R11539</t>
  </si>
  <si>
    <t>Kompost z kompostárny Skuteč, organické hnojivo</t>
  </si>
  <si>
    <t>Městské vodovody a kanalizace Skuteč s.r.o.</t>
  </si>
  <si>
    <t>R11549</t>
  </si>
  <si>
    <t>Kompost z Lomnice nad Lužnicí, organické hnojivo</t>
  </si>
  <si>
    <t>Město Lomnice nad Lužnicí</t>
  </si>
  <si>
    <t>R11244</t>
  </si>
  <si>
    <t>Kompost Zahradník, organické hnojivo</t>
  </si>
  <si>
    <t>R9432</t>
  </si>
  <si>
    <t>KOMPOZ, organické hnojivo</t>
  </si>
  <si>
    <t>R10000</t>
  </si>
  <si>
    <t>Kravský trus peletovaný</t>
  </si>
  <si>
    <t>Libora Samková</t>
  </si>
  <si>
    <t>R9661</t>
  </si>
  <si>
    <t>KSC PHYT-ACTYL IV POLKA</t>
  </si>
  <si>
    <t>R9659</t>
  </si>
  <si>
    <t>KSC PHYT-ACTYL VII Perla</t>
  </si>
  <si>
    <t>R9660</t>
  </si>
  <si>
    <t>KSC VI PHYT-ACTYL</t>
  </si>
  <si>
    <t>R9899</t>
  </si>
  <si>
    <t>Kůrový substrát pro orchideje</t>
  </si>
  <si>
    <t>R9970</t>
  </si>
  <si>
    <t>Květinová zem</t>
  </si>
  <si>
    <t>R9745</t>
  </si>
  <si>
    <t>Kvetoucí pokojové rostliny koncentrát, pomocný rostlinný přípravek</t>
  </si>
  <si>
    <t>R9744</t>
  </si>
  <si>
    <t>Kvetoucí pokojové rostliny rozprašovač, pomocný rostlinný přípravek</t>
  </si>
  <si>
    <t>R9403</t>
  </si>
  <si>
    <t>LF - Humát LEAF FORTE, pomocný rostlinný přípravek</t>
  </si>
  <si>
    <t>R9292</t>
  </si>
  <si>
    <t>R10102</t>
  </si>
  <si>
    <t>Ing. Vladimír Huf</t>
  </si>
  <si>
    <t>R10103</t>
  </si>
  <si>
    <t>ŠEBEK JAN</t>
  </si>
  <si>
    <t>R9884</t>
  </si>
  <si>
    <t>Dagmar Nováková</t>
  </si>
  <si>
    <t>R9882</t>
  </si>
  <si>
    <t>Ing. Jiří Novák</t>
  </si>
  <si>
    <t>R9431</t>
  </si>
  <si>
    <t>Obec Partutovice</t>
  </si>
  <si>
    <t>R9462</t>
  </si>
  <si>
    <t>LIMUS CL, pomocná půdní látka</t>
  </si>
  <si>
    <t>BASF SE</t>
  </si>
  <si>
    <t>R9909</t>
  </si>
  <si>
    <t>LIMUS Clear, pomocná půdní látka</t>
  </si>
  <si>
    <t>R9908</t>
  </si>
  <si>
    <t>LIMUS PRO, pomocná půdní látka</t>
  </si>
  <si>
    <t>R9514</t>
  </si>
  <si>
    <t>LIMUS YELLOW, pomocná půdní látka</t>
  </si>
  <si>
    <t>R9452</t>
  </si>
  <si>
    <t>LIQUIFiX MC-TM Glycine, pomocný rostlinný přípravek</t>
  </si>
  <si>
    <t>R9795</t>
  </si>
  <si>
    <t>Listová výživa - univerzální, pomocný rostlinný přípravek</t>
  </si>
  <si>
    <t>R11372</t>
  </si>
  <si>
    <t>LMT-I, organické hnojivo</t>
  </si>
  <si>
    <t>LMT plus s.r.o.</t>
  </si>
  <si>
    <t>R9833</t>
  </si>
  <si>
    <t>R9832</t>
  </si>
  <si>
    <t>LOVOFERT CN 15,5</t>
  </si>
  <si>
    <t>R9597</t>
  </si>
  <si>
    <t>R9831</t>
  </si>
  <si>
    <t>R9626</t>
  </si>
  <si>
    <t>LOVOGRAN IN</t>
  </si>
  <si>
    <t>R9830</t>
  </si>
  <si>
    <t>LOVOGREEN NPK 20-5-8+2 MgO</t>
  </si>
  <si>
    <t>R9827</t>
  </si>
  <si>
    <t>LOVOSTABIL, pomocný rostlinný přípravek</t>
  </si>
  <si>
    <t>R9662</t>
  </si>
  <si>
    <t>LURS Multikomplex</t>
  </si>
  <si>
    <t>R9726</t>
  </si>
  <si>
    <t>MAXIFRUIT</t>
  </si>
  <si>
    <t>R9631</t>
  </si>
  <si>
    <t>R9588</t>
  </si>
  <si>
    <t>MULTI N, organominerální hnojivo</t>
  </si>
  <si>
    <t>R9586</t>
  </si>
  <si>
    <t>MULTI N+S AMINO, organominerální hnojivo</t>
  </si>
  <si>
    <t>R9617</t>
  </si>
  <si>
    <t>Náramečský kompost, organické hnojivo</t>
  </si>
  <si>
    <t>Jaroslav Jelínek</t>
  </si>
  <si>
    <t>R9636</t>
  </si>
  <si>
    <t>NITRAZON + N - hrách, vikev, peluška, bob, pomocný rostlinný přípravek</t>
  </si>
  <si>
    <t>R9637</t>
  </si>
  <si>
    <t>NITRAZON + N - jetel, pomocný rostlinný přípravek</t>
  </si>
  <si>
    <t>R9638</t>
  </si>
  <si>
    <t>NITRAZON + N - lupina, pomocný rostlinný přípravek</t>
  </si>
  <si>
    <t>R9639</t>
  </si>
  <si>
    <t>NITRAZON + N - soja, pomocný rostlinný přípravek</t>
  </si>
  <si>
    <t>R9635</t>
  </si>
  <si>
    <t>NITRAZON + N - vojtěška, pomocný rostlinný přípravek</t>
  </si>
  <si>
    <t>R9416</t>
  </si>
  <si>
    <t>Nitrazon humi - hrách, peluška, vikev, bob, pomocný rostlinný přípravek</t>
  </si>
  <si>
    <t>R9420</t>
  </si>
  <si>
    <t>Nitrazon humi - jetel, pomocný rostlinný přípravek</t>
  </si>
  <si>
    <t>R9418</t>
  </si>
  <si>
    <t>Nitrazon humi - lupina, pomocný rostlinný přípravek</t>
  </si>
  <si>
    <t>R9417</t>
  </si>
  <si>
    <t>Nitrazon humi - soja, pomocný rostlinný přípravek</t>
  </si>
  <si>
    <t>R9419</t>
  </si>
  <si>
    <t>Nitrazon humi - vojtěška, pomocný rostlinný přípravek</t>
  </si>
  <si>
    <t>R10225</t>
  </si>
  <si>
    <t>NOVASTIM - K, pomocný rostlinný přípravek</t>
  </si>
  <si>
    <t>R9834</t>
  </si>
  <si>
    <t>NPK 2-11-8 s huminovými látkamy a aminokyselinami</t>
  </si>
  <si>
    <t>R9838</t>
  </si>
  <si>
    <t>OFFYOUGROW TRIC, pomocný rostlinný přípravek</t>
  </si>
  <si>
    <t>R11836</t>
  </si>
  <si>
    <t>Oldřišovský kompost, organické hnojivo</t>
  </si>
  <si>
    <t>Obec Oldřišov</t>
  </si>
  <si>
    <t>R10209</t>
  </si>
  <si>
    <t>Opavský zeminový substrát</t>
  </si>
  <si>
    <t>R9788</t>
  </si>
  <si>
    <t>ORGANIC, organické hnojivo</t>
  </si>
  <si>
    <t>PROAGRO Nymburk a.s.</t>
  </si>
  <si>
    <t>R9885</t>
  </si>
  <si>
    <t>ORGANIC, průmyslový kompost</t>
  </si>
  <si>
    <t>T A L P A , s.r.o.</t>
  </si>
  <si>
    <t>R9953</t>
  </si>
  <si>
    <t>Organico, organické hnojivo</t>
  </si>
  <si>
    <t>FERGIA a.s.</t>
  </si>
  <si>
    <t>R10080</t>
  </si>
  <si>
    <t>PANDA</t>
  </si>
  <si>
    <t>R9657</t>
  </si>
  <si>
    <t>PE kompost, organické hnojivo</t>
  </si>
  <si>
    <t>Technické služby města Pelhřimova, příspěvková organizace</t>
  </si>
  <si>
    <t>R9859</t>
  </si>
  <si>
    <t>Perkolát z AD Technologie Depos Horní Suchá, a.s. - tekuté organické hnojivo</t>
  </si>
  <si>
    <t>R10002</t>
  </si>
  <si>
    <t>Pěstební substrát</t>
  </si>
  <si>
    <t>R9727</t>
  </si>
  <si>
    <t>Physio MESCAL G 18</t>
  </si>
  <si>
    <t>R9647</t>
  </si>
  <si>
    <t>Physio Natur PKS 47</t>
  </si>
  <si>
    <t>R9842</t>
  </si>
  <si>
    <t>Plantagel, pomocná půdní látka</t>
  </si>
  <si>
    <t>R9902</t>
  </si>
  <si>
    <t>Plantella BALKONIA, pěstební substrát</t>
  </si>
  <si>
    <t>R9519</t>
  </si>
  <si>
    <t>Plantella Kalcium výživa pro rajčata, pomocný rostlinný přípravek</t>
  </si>
  <si>
    <t>R9547</t>
  </si>
  <si>
    <t>Plantella Nutrivit na jahody a ostatní drobné ovoce, pomocný rostlinný přípravek</t>
  </si>
  <si>
    <t>R9520</t>
  </si>
  <si>
    <t>Plantella Nutrivit na rajčata a ostatní plodovou zeleninu, pomocný rostlinný přípravek</t>
  </si>
  <si>
    <t>R9521</t>
  </si>
  <si>
    <t>Plantella Nutrivit Univerzal, pomocný rostlinný přípravek</t>
  </si>
  <si>
    <t>R9518</t>
  </si>
  <si>
    <t>Plantella organická výživa pro rajčata, pomocný rostlinný přípravek</t>
  </si>
  <si>
    <t>R9915</t>
  </si>
  <si>
    <t>Plantella ZAHRADA, pomocný rostlinný přípravek</t>
  </si>
  <si>
    <t>R9747</t>
  </si>
  <si>
    <t>Plodová zelenina koncentrát, pomocný rostlinný přípravek</t>
  </si>
  <si>
    <t>R9755</t>
  </si>
  <si>
    <t>Plodová zelenina rozprašovač, pomocný rostlinný přípravek</t>
  </si>
  <si>
    <t>R11546</t>
  </si>
  <si>
    <t>Pražský kompost, organické hnojivo</t>
  </si>
  <si>
    <t>Lesy hl. m. Prahy</t>
  </si>
  <si>
    <t>R9937</t>
  </si>
  <si>
    <t>PREGIPS H</t>
  </si>
  <si>
    <t>PRECHEZA a.s.</t>
  </si>
  <si>
    <t>R9892</t>
  </si>
  <si>
    <t>Profesionální lesnický substrát</t>
  </si>
  <si>
    <t>R9894</t>
  </si>
  <si>
    <t>Profesionální substrát pro dopěstování</t>
  </si>
  <si>
    <t>R9895</t>
  </si>
  <si>
    <t>Profesionální substrát pro síje jehličnanů</t>
  </si>
  <si>
    <t>R9896</t>
  </si>
  <si>
    <t>Profesionální substrát pro síje listnáčů</t>
  </si>
  <si>
    <t>R9893</t>
  </si>
  <si>
    <t>Profesionální substrát pro výsevy</t>
  </si>
  <si>
    <t>R9453</t>
  </si>
  <si>
    <t>PROMETHEUS CZ, pomocný rostlinný přípravek</t>
  </si>
  <si>
    <t>R9743</t>
  </si>
  <si>
    <t>Protekt koncentrát, pomocný rostlinný přípravek</t>
  </si>
  <si>
    <t>R9756</t>
  </si>
  <si>
    <t>Proti vymrzání rostlin, pomocná půdní látka</t>
  </si>
  <si>
    <t>R9572</t>
  </si>
  <si>
    <t>R9573</t>
  </si>
  <si>
    <t>MĚSTO LOMNICE NAD POPELKOU</t>
  </si>
  <si>
    <t>R9628</t>
  </si>
  <si>
    <t>AGRO SVOZ s.r.o. "v likvidaci"</t>
  </si>
  <si>
    <t>R9695</t>
  </si>
  <si>
    <t>INGEA recyklace, s.r.o.</t>
  </si>
  <si>
    <t>R9563</t>
  </si>
  <si>
    <t>Průmyslový kompost TS Chomutov, organické hnojivo</t>
  </si>
  <si>
    <t>Technické služby města Chomutova, příspěvková organizace</t>
  </si>
  <si>
    <t>R9898</t>
  </si>
  <si>
    <t>Přírodní substrát univerzální</t>
  </si>
  <si>
    <t>R9669</t>
  </si>
  <si>
    <t>PURE zemina s vermikompostem "ŽÍŽALA"</t>
  </si>
  <si>
    <t>Mgr. Pavlína Krausová Převrátilová</t>
  </si>
  <si>
    <t>CIBI EXPORTS</t>
  </si>
  <si>
    <t>R10001</t>
  </si>
  <si>
    <t>Radkovický kompost, organické hnojivo</t>
  </si>
  <si>
    <t>Obec Radkovice u Hrotovic</t>
  </si>
  <si>
    <t>R9742</t>
  </si>
  <si>
    <t>Rajčata koncentrát, pomocný rostlinný přípravek</t>
  </si>
  <si>
    <t>R9701</t>
  </si>
  <si>
    <t>Torfopredprijatije im. Daumana</t>
  </si>
  <si>
    <t>R9900</t>
  </si>
  <si>
    <t>Rašelina bílá, rašelina substrátová</t>
  </si>
  <si>
    <t>Torfopredprijatie Glinka</t>
  </si>
  <si>
    <t>R9801</t>
  </si>
  <si>
    <t>Rašelina substrátová tř.III</t>
  </si>
  <si>
    <t>R9702</t>
  </si>
  <si>
    <t>R9685</t>
  </si>
  <si>
    <t>Rašelinový substrát profi mix universal</t>
  </si>
  <si>
    <t>R9634</t>
  </si>
  <si>
    <t>RÉVA ALFA, pomocný rostlinný přípravek</t>
  </si>
  <si>
    <t>R9633</t>
  </si>
  <si>
    <t>RÉVA BETA, pomocný rostlinný přípravek</t>
  </si>
  <si>
    <t>R9632</t>
  </si>
  <si>
    <t>RÉVA GAMA, pomocný rostlinný přípravek</t>
  </si>
  <si>
    <t>R9757</t>
  </si>
  <si>
    <t>Réva vinná koncentrát, pomocný rostlinný přípravek</t>
  </si>
  <si>
    <t>R10203</t>
  </si>
  <si>
    <t>Rhizotonic, pomocný rostlinný přípravek</t>
  </si>
  <si>
    <t>V696</t>
  </si>
  <si>
    <t>Rootella X</t>
  </si>
  <si>
    <t>Groundwork BioAg, Ltd.</t>
  </si>
  <si>
    <t>R9790</t>
  </si>
  <si>
    <t>Samppi NPK 8-3-3, organominerální hnojivo</t>
  </si>
  <si>
    <t>R9952</t>
  </si>
  <si>
    <t>R9853</t>
  </si>
  <si>
    <t>R10007</t>
  </si>
  <si>
    <t>Seramis</t>
  </si>
  <si>
    <t>Matouš Hydroponie s.r.o.</t>
  </si>
  <si>
    <t>Seramis GmbH</t>
  </si>
  <si>
    <t>R9423</t>
  </si>
  <si>
    <t>Shigeki, pomocný rostlinný přípravek</t>
  </si>
  <si>
    <t>R9947</t>
  </si>
  <si>
    <t>OKK Koksovny, a.s.</t>
  </si>
  <si>
    <t>R9741</t>
  </si>
  <si>
    <t>Skleník Protekt koncentrát, pomocný rostlinný přípravek</t>
  </si>
  <si>
    <t>R10067</t>
  </si>
  <si>
    <t>SLAMÁK, hnojivo na bázi popele ze spalování slámy</t>
  </si>
  <si>
    <t>ERDING, a.s.</t>
  </si>
  <si>
    <t>R9861</t>
  </si>
  <si>
    <t>SLEPIČÁK.CZ, organické hnojivo</t>
  </si>
  <si>
    <t>Schubert partner a.s.</t>
  </si>
  <si>
    <t>R10035</t>
  </si>
  <si>
    <t>Směs podkladová</t>
  </si>
  <si>
    <t>R10033</t>
  </si>
  <si>
    <t>Směs pro pískování a hnojení trávníků</t>
  </si>
  <si>
    <t>R10034</t>
  </si>
  <si>
    <t>Směs trávníková</t>
  </si>
  <si>
    <t>R10032</t>
  </si>
  <si>
    <t>Směs základní</t>
  </si>
  <si>
    <t>R9945</t>
  </si>
  <si>
    <t>Směsné vápenaté hnojivo H, druh B</t>
  </si>
  <si>
    <t>KOTOUČ ŠTRAMBERK, spol. s r. o.</t>
  </si>
  <si>
    <t>R11371</t>
  </si>
  <si>
    <t>SST Beo2, organické hnojivo</t>
  </si>
  <si>
    <t>R10056</t>
  </si>
  <si>
    <t>StabilureN 30, pomocná půdní látka</t>
  </si>
  <si>
    <t>R9934</t>
  </si>
  <si>
    <t>STONE, pomocná půdní látka</t>
  </si>
  <si>
    <t>Stone Grains s.r.o.</t>
  </si>
  <si>
    <t>ORO VERDE SRL</t>
  </si>
  <si>
    <t>R9703</t>
  </si>
  <si>
    <t>Střešní extensivní substrát</t>
  </si>
  <si>
    <t>R9777</t>
  </si>
  <si>
    <t>Substrát COCOMIX 50l</t>
  </si>
  <si>
    <t>KARUNAR COCO PEAT PRODUCTS</t>
  </si>
  <si>
    <t>R9778</t>
  </si>
  <si>
    <t>Substrát COCOPERLITE 50l</t>
  </si>
  <si>
    <t>R10159</t>
  </si>
  <si>
    <t>Substrát na bylinky a zelené koření</t>
  </si>
  <si>
    <t>R9696</t>
  </si>
  <si>
    <t>R9848</t>
  </si>
  <si>
    <t>Substrát pro balkón</t>
  </si>
  <si>
    <t>R9697</t>
  </si>
  <si>
    <t>Substrát pro balkonové rostliny</t>
  </si>
  <si>
    <t>R9698</t>
  </si>
  <si>
    <t>R10158</t>
  </si>
  <si>
    <t>Substrát pro interiér</t>
  </si>
  <si>
    <t>R10049</t>
  </si>
  <si>
    <t>R9699</t>
  </si>
  <si>
    <t>Substrát pro kaktusy</t>
  </si>
  <si>
    <t>R9924</t>
  </si>
  <si>
    <t>R9700</t>
  </si>
  <si>
    <t>R9706</t>
  </si>
  <si>
    <t>R9923</t>
  </si>
  <si>
    <t>R9707</t>
  </si>
  <si>
    <t>R9972</t>
  </si>
  <si>
    <t>Substrát pro palmy</t>
  </si>
  <si>
    <t>R9708</t>
  </si>
  <si>
    <t>R9709</t>
  </si>
  <si>
    <t>Substrát pro pelargónie</t>
  </si>
  <si>
    <t>R9973</t>
  </si>
  <si>
    <t>R9705</t>
  </si>
  <si>
    <t>Substrát pro petúnie a surfínie</t>
  </si>
  <si>
    <t>R9971</t>
  </si>
  <si>
    <t>R9710</t>
  </si>
  <si>
    <t>R10156</t>
  </si>
  <si>
    <t>R9711</t>
  </si>
  <si>
    <t>R9974</t>
  </si>
  <si>
    <t>R10043</t>
  </si>
  <si>
    <t>R9847</t>
  </si>
  <si>
    <t>Substrát pro zahradu</t>
  </si>
  <si>
    <t>R10075</t>
  </si>
  <si>
    <t>Substrát trávníkový EW</t>
  </si>
  <si>
    <t>R9656</t>
  </si>
  <si>
    <t>SULFAMMO N-SPRINT 24</t>
  </si>
  <si>
    <t>R9935</t>
  </si>
  <si>
    <t>SULFICAL</t>
  </si>
  <si>
    <t>Polisenio s.r.l.</t>
  </si>
  <si>
    <t>R10079</t>
  </si>
  <si>
    <t>SULFOGRANULÁT</t>
  </si>
  <si>
    <t>R10081</t>
  </si>
  <si>
    <t>SULFOMAX</t>
  </si>
  <si>
    <t>R9978</t>
  </si>
  <si>
    <t>SULFUR 80 WG</t>
  </si>
  <si>
    <t>RAG Additive GmbH,Werk Stulln</t>
  </si>
  <si>
    <t>R11923</t>
  </si>
  <si>
    <t>SUPRACTYL Core</t>
  </si>
  <si>
    <t>R11021</t>
  </si>
  <si>
    <t>Supresivní substrát pro rajčata, papriky a okurky</t>
  </si>
  <si>
    <t>R10224</t>
  </si>
  <si>
    <t>SVITON plus - K, pomocný rostlinný přípravek</t>
  </si>
  <si>
    <t>R9839</t>
  </si>
  <si>
    <t>Symbivit, pomocný rostlinný přípravek</t>
  </si>
  <si>
    <t>R9939</t>
  </si>
  <si>
    <t>Šumavská směs, vápenatohořečnaté hnojivo</t>
  </si>
  <si>
    <t>R9740</t>
  </si>
  <si>
    <t>Trávník koncentrát, pomocný rostlinný přípravek</t>
  </si>
  <si>
    <t>R10008</t>
  </si>
  <si>
    <t>TRÁVNÍKOVÉ HNOJIVO PROTI MECHU</t>
  </si>
  <si>
    <t>R10091</t>
  </si>
  <si>
    <t>Trávníkový zásyp</t>
  </si>
  <si>
    <t>R9955</t>
  </si>
  <si>
    <t>Trávníky - stimulant, pomocný rostlinný přípravek</t>
  </si>
  <si>
    <t>GREEN LETOVO s.r.o.</t>
  </si>
  <si>
    <t>R9956</t>
  </si>
  <si>
    <t>Trávníky - vitalita, pomocný rostlinný přípravek</t>
  </si>
  <si>
    <t>R9957</t>
  </si>
  <si>
    <t>Trávníky - výživa a vitalita, pomocný rostlinný přípravek</t>
  </si>
  <si>
    <t>R9958</t>
  </si>
  <si>
    <t>Trávníky - výživa, pomocný rostlinný přípravek</t>
  </si>
  <si>
    <t>R9569</t>
  </si>
  <si>
    <t>Turnovský kompost, organické hnojivo</t>
  </si>
  <si>
    <t>Turnovské odpadové služby, s.r.o.</t>
  </si>
  <si>
    <t>R9750</t>
  </si>
  <si>
    <t>Tymatol rozprašovač, pomocný rostlinný přípravek</t>
  </si>
  <si>
    <t>R9738</t>
  </si>
  <si>
    <t>Unicum Pro - Síla z připolárních rostlin, pomocný rostlinný přípravek</t>
  </si>
  <si>
    <t>R9817</t>
  </si>
  <si>
    <t>Univerzální substrát NOR</t>
  </si>
  <si>
    <t>KOMPOSTÁRNA NOR s.r.o.</t>
  </si>
  <si>
    <t>R9712</t>
  </si>
  <si>
    <t>Univerzální zahradnický substrát</t>
  </si>
  <si>
    <t>R9674</t>
  </si>
  <si>
    <t>R9948</t>
  </si>
  <si>
    <t>UREAstabil</t>
  </si>
  <si>
    <t>R9508</t>
  </si>
  <si>
    <t>Vápenaté výlisky z výroby dlaždic, vápenaté hnojivo</t>
  </si>
  <si>
    <t>CIDEMAT Hranice, s.r.o.</t>
  </si>
  <si>
    <t>R9940</t>
  </si>
  <si>
    <t>Vápenatý kal pro hnojení</t>
  </si>
  <si>
    <t>ISMM &amp; TESO s.r.o.</t>
  </si>
  <si>
    <t>R9463</t>
  </si>
  <si>
    <t>Vápenec mletý - tříděný, vápenaté hnojivo</t>
  </si>
  <si>
    <t>VÁPENKA VITOUL s.r.o.</t>
  </si>
  <si>
    <t>R9946</t>
  </si>
  <si>
    <t>Vápenec mletý, druh B, vápenaté hnojivo</t>
  </si>
  <si>
    <t>R9534</t>
  </si>
  <si>
    <t>Vápenec z výroby buničiny, vápenaté hnojivo</t>
  </si>
  <si>
    <t>Mondi Štětí a.s.</t>
  </si>
  <si>
    <t>R9965</t>
  </si>
  <si>
    <t>Vápenná směs AGRO, vápenato-směsné hnojivo</t>
  </si>
  <si>
    <t>R9977</t>
  </si>
  <si>
    <t>R10718</t>
  </si>
  <si>
    <t>VermiFit A, pomocný rostlinný přípravek</t>
  </si>
  <si>
    <t>R10719</t>
  </si>
  <si>
    <t>VermiFit B, pomocný rostlinný přípravek</t>
  </si>
  <si>
    <t>R9922</t>
  </si>
  <si>
    <t>RUMPOLD UHB, s.r.o.</t>
  </si>
  <si>
    <t>R9443</t>
  </si>
  <si>
    <t>VITAFOL MAG, pomocný rostlinný přípravek</t>
  </si>
  <si>
    <t>R9444</t>
  </si>
  <si>
    <t>VITAFOL PLEX, pomocný rostlinný přípravek</t>
  </si>
  <si>
    <t>R9961</t>
  </si>
  <si>
    <t>VITALIC, pomocný rostlinný přípravek</t>
  </si>
  <si>
    <t>R9241</t>
  </si>
  <si>
    <t>VIZURA, pomocná půdní látka</t>
  </si>
  <si>
    <t>R9932</t>
  </si>
  <si>
    <t>VladaP, organické hnojivo</t>
  </si>
  <si>
    <t>TANEX Vladislav, s.r.o.</t>
  </si>
  <si>
    <t>R9931</t>
  </si>
  <si>
    <t>VladioZ, organické hnojivo</t>
  </si>
  <si>
    <t>R9889</t>
  </si>
  <si>
    <t>Výpalky z pěstitelského pálení ovoce, organické hnojivo</t>
  </si>
  <si>
    <t>AVOS a.s.</t>
  </si>
  <si>
    <t>R9620</t>
  </si>
  <si>
    <t>WORMSAKTIV Stimul, pomocný rostlinný přípravek</t>
  </si>
  <si>
    <t>ENZYCORP Global s.r.o.</t>
  </si>
  <si>
    <t>R9716</t>
  </si>
  <si>
    <t>Wuxal SUS Kalcium</t>
  </si>
  <si>
    <t>R10003</t>
  </si>
  <si>
    <t>R11898</t>
  </si>
  <si>
    <t>Zahradnický kompost - organické  hnojivo</t>
  </si>
  <si>
    <t>L.N.O.GREEN, s.r.o.</t>
  </si>
  <si>
    <t>R9687</t>
  </si>
  <si>
    <t>Zahradnický kompost - organické hnojivo</t>
  </si>
  <si>
    <t>R11540</t>
  </si>
  <si>
    <t>Kompostárna BS s.r.o.</t>
  </si>
  <si>
    <t>R11541</t>
  </si>
  <si>
    <t>Kompostárna Bohemia s.r.o.</t>
  </si>
  <si>
    <t>R11542</t>
  </si>
  <si>
    <t>Kompostárna Mýto s.r.o.</t>
  </si>
  <si>
    <t>R10005</t>
  </si>
  <si>
    <t>R10157</t>
  </si>
  <si>
    <t>R9969</t>
  </si>
  <si>
    <t>R9713</t>
  </si>
  <si>
    <t>R9704</t>
  </si>
  <si>
    <t>Zahradnický substrát pro předpěstování sadby a výsev</t>
  </si>
  <si>
    <t>R9799</t>
  </si>
  <si>
    <t>Základní substrát I.</t>
  </si>
  <si>
    <t>R9800</t>
  </si>
  <si>
    <t>Základní substrát III.</t>
  </si>
  <si>
    <t>R9640</t>
  </si>
  <si>
    <t>Zálivková kompostová voda</t>
  </si>
  <si>
    <t>ASANO, spol. s r.o.</t>
  </si>
  <si>
    <t>R9844</t>
  </si>
  <si>
    <t>Zálivková kompostová voda COMPAG, organické hnojivo</t>
  </si>
  <si>
    <t>R9962</t>
  </si>
  <si>
    <t>R9880</t>
  </si>
  <si>
    <t>ZDRTKY</t>
  </si>
  <si>
    <t>R9758</t>
  </si>
  <si>
    <t>Zelené pokojové rostliny koncentrát, pomocný rostlinný přípravek</t>
  </si>
  <si>
    <t>R9751</t>
  </si>
  <si>
    <t>Zelené pokojové rostliny rozprašovač, pomocný rostlinný přípravek</t>
  </si>
  <si>
    <t>R8518</t>
  </si>
  <si>
    <t>EKO fabrika s.r.o.</t>
  </si>
  <si>
    <t>R9578</t>
  </si>
  <si>
    <t>R9873</t>
  </si>
  <si>
    <t>Zemina pro citrusy</t>
  </si>
  <si>
    <t>R9897</t>
  </si>
  <si>
    <t>Zemina pro konifery</t>
  </si>
  <si>
    <t>R9874</t>
  </si>
  <si>
    <t>ZEMINA PRO PELARGÓNIE A BALKÓNOVÉ KVĚTINY</t>
  </si>
  <si>
    <t>R9870</t>
  </si>
  <si>
    <t>Zemina pro rekultivace</t>
  </si>
  <si>
    <t>R9872</t>
  </si>
  <si>
    <t>R9901</t>
  </si>
  <si>
    <t>Zemina pro rekultivaci</t>
  </si>
  <si>
    <t>R9681</t>
  </si>
  <si>
    <t>ZM-Grow</t>
  </si>
  <si>
    <t>Tracegrow Oy</t>
  </si>
  <si>
    <t>R9854</t>
  </si>
  <si>
    <t>Živočišná moučka NP 6 - 4, organické hnojivo</t>
  </si>
  <si>
    <t>R9511</t>
  </si>
  <si>
    <t>1-Component</t>
  </si>
  <si>
    <t>R9624</t>
  </si>
  <si>
    <t>24 EPI, pomocný rostlinný přípravek</t>
  </si>
  <si>
    <t>PHPchem s.r.o.</t>
  </si>
  <si>
    <t>O877</t>
  </si>
  <si>
    <t>R10467</t>
  </si>
  <si>
    <t>KJH I, průmyslový kompost, organické hnojivo</t>
  </si>
  <si>
    <t>SLUŽBY MĚSTA JIHLAVY s.r.o.</t>
  </si>
  <si>
    <t>R11603</t>
  </si>
  <si>
    <t>Technické služby města Nového Jičína, příspěvková organizace</t>
  </si>
  <si>
    <t>R9862</t>
  </si>
  <si>
    <t>V587</t>
  </si>
  <si>
    <t>Rise P</t>
  </si>
  <si>
    <t>O435</t>
  </si>
  <si>
    <t>Digestát tekutý z BPS Vojtěchov, organické hnojivo</t>
  </si>
  <si>
    <t>Malečská energetická, s.r.o.</t>
  </si>
  <si>
    <t>V509</t>
  </si>
  <si>
    <t>STERCOSUL 12-0-0-26S</t>
  </si>
  <si>
    <t>Stercorat SLOVAKIA, s.r.o.</t>
  </si>
  <si>
    <t>O868</t>
  </si>
  <si>
    <t>Separovaný digestát z BPS Bělá u Staré Paky, organické hnojivo</t>
  </si>
  <si>
    <t>DS Agro Energie s.r.o.</t>
  </si>
  <si>
    <t>R9574</t>
  </si>
  <si>
    <t>Humpolecký kompost, organické hnojivo</t>
  </si>
  <si>
    <t>Technické služby Humpolec, s.r.o.</t>
  </si>
  <si>
    <t>R9891</t>
  </si>
  <si>
    <t>Obec Ratíškovice</t>
  </si>
  <si>
    <t>R10104</t>
  </si>
  <si>
    <t>Kompost z kompostárny Břeclav, organické hnojivo</t>
  </si>
  <si>
    <t>František Král, organic s.r.o.</t>
  </si>
  <si>
    <t>O447</t>
  </si>
  <si>
    <t>Digestát z BPS Bělá u Staré Paky</t>
  </si>
  <si>
    <t>O858</t>
  </si>
  <si>
    <t>UniCon</t>
  </si>
  <si>
    <t>Mendelova univerzita v Brně</t>
  </si>
  <si>
    <t>O438</t>
  </si>
  <si>
    <t>O857</t>
  </si>
  <si>
    <t>Směsné hnojivo NPS (+MgO) 21-10-9 (+1,6)</t>
  </si>
  <si>
    <t>O856</t>
  </si>
  <si>
    <t>O855</t>
  </si>
  <si>
    <t>Směsné hnojivo NS(+MgO) 20-8 (+7)</t>
  </si>
  <si>
    <t>O838</t>
  </si>
  <si>
    <t>Draselná sůl 60% K2O  granulovaná</t>
  </si>
  <si>
    <t>O854</t>
  </si>
  <si>
    <t>Metrostav a.s.</t>
  </si>
  <si>
    <t>O437</t>
  </si>
  <si>
    <t>Mletý vápenec, druh B, vápenaté hnojivo</t>
  </si>
  <si>
    <t>O658</t>
  </si>
  <si>
    <t>Vápenec velmi jemně mletý, druh B</t>
  </si>
  <si>
    <t>R9580</t>
  </si>
  <si>
    <t>RABIO s. r. o.</t>
  </si>
  <si>
    <t>R9787</t>
  </si>
  <si>
    <t>Vysokomýtský humáč, organické hnojivo</t>
  </si>
  <si>
    <t>Technické služby Vysoké Mýto</t>
  </si>
  <si>
    <t>O850</t>
  </si>
  <si>
    <t>RM Energy s.r.o.</t>
  </si>
  <si>
    <t>O851</t>
  </si>
  <si>
    <t>V507</t>
  </si>
  <si>
    <t>AGRHO GSB 30, pomocný rostlinný přípravek</t>
  </si>
  <si>
    <t>V526</t>
  </si>
  <si>
    <t>AZOKEEP</t>
  </si>
  <si>
    <t>Jouffray Drillaud SAS</t>
  </si>
  <si>
    <t>V647</t>
  </si>
  <si>
    <t>FULL AGRO CONDITIONER</t>
  </si>
  <si>
    <t>Global Agro Innovations SP. z.o.o.</t>
  </si>
  <si>
    <t>O419</t>
  </si>
  <si>
    <t>ABIOGAS s.r.o.</t>
  </si>
  <si>
    <t>O849</t>
  </si>
  <si>
    <t>ELGA s.r.o.</t>
  </si>
  <si>
    <t>O348</t>
  </si>
  <si>
    <t>Tekutý digestát</t>
  </si>
  <si>
    <t>O847</t>
  </si>
  <si>
    <t>Produkční zemina</t>
  </si>
  <si>
    <t>R11380</t>
  </si>
  <si>
    <t>STAVEKOGEO s.r.o.</t>
  </si>
  <si>
    <t>R11330</t>
  </si>
  <si>
    <t>SmP - Odpady a.s.</t>
  </si>
  <si>
    <t>R10004</t>
  </si>
  <si>
    <t>Kompost Víska, organické hnojivo</t>
  </si>
  <si>
    <t>O443</t>
  </si>
  <si>
    <t>Digestát z BPS Čejč, organické hnojivo</t>
  </si>
  <si>
    <t>Horák energo s.r.o.</t>
  </si>
  <si>
    <t>O846</t>
  </si>
  <si>
    <t>Separovaný digestát BPS Čejč, organické hnojivo</t>
  </si>
  <si>
    <t>O842</t>
  </si>
  <si>
    <t>Agroplyn Mileč-Maňovice s.r.o.</t>
  </si>
  <si>
    <t>O843</t>
  </si>
  <si>
    <t>ZEPO, akciová společnost Leština ( a.s.)</t>
  </si>
  <si>
    <t>O844</t>
  </si>
  <si>
    <t>Digestát z bioplynové stanice Starý Pelhřimov, organické hnojivo</t>
  </si>
  <si>
    <t>AGROSPOL STARÝ PELHŘIMOV spol. s r.o.</t>
  </si>
  <si>
    <t>O841</t>
  </si>
  <si>
    <t>Směsné hnojivo NP 33-20</t>
  </si>
  <si>
    <t>O840</t>
  </si>
  <si>
    <t>Směsné hnojivo NP 40-10</t>
  </si>
  <si>
    <t>O839</t>
  </si>
  <si>
    <t>Směsné hnojivo NPK 30-15-8</t>
  </si>
  <si>
    <t>O393</t>
  </si>
  <si>
    <t>O392</t>
  </si>
  <si>
    <t>O845</t>
  </si>
  <si>
    <t>Zemina zahradní tříděná</t>
  </si>
  <si>
    <t>V573</t>
  </si>
  <si>
    <t>H2Gro, pomocná půdní látka</t>
  </si>
  <si>
    <t>V576</t>
  </si>
  <si>
    <t>H2Pro AquaSmart, pomocná půdní látka</t>
  </si>
  <si>
    <t>V574</t>
  </si>
  <si>
    <t>H2Pro FlowSmart, pomocná půdní látka</t>
  </si>
  <si>
    <t>V575</t>
  </si>
  <si>
    <t>H2Pro TriSmart, pomocná půdní látka</t>
  </si>
  <si>
    <t>O834</t>
  </si>
  <si>
    <t>Spodní střešní substrát</t>
  </si>
  <si>
    <t>O497</t>
  </si>
  <si>
    <t>Farma 2 s.r.o.</t>
  </si>
  <si>
    <t>V453</t>
  </si>
  <si>
    <t>Fyto-fitness Basic, pomocný rostlinný příprave</t>
  </si>
  <si>
    <t>BIO Fitos s.r.o.</t>
  </si>
  <si>
    <t>V452</t>
  </si>
  <si>
    <t>Fyto-fitness Basic+, pomocný rostlinný přípravek</t>
  </si>
  <si>
    <t>V454</t>
  </si>
  <si>
    <t>Fyto-fitness Complex, pomocný rostlinný přípravek</t>
  </si>
  <si>
    <t>V455</t>
  </si>
  <si>
    <t>Fyto-fitness pro domácnost, pomocný rostlinný přípravek</t>
  </si>
  <si>
    <t>R11757</t>
  </si>
  <si>
    <t>Kompost z Bohučovic, organické hnojivo</t>
  </si>
  <si>
    <t>Datospol s.r.o.</t>
  </si>
  <si>
    <t>O833</t>
  </si>
  <si>
    <t>O832</t>
  </si>
  <si>
    <t>Magdalena Červenková</t>
  </si>
  <si>
    <t>O420</t>
  </si>
  <si>
    <t>Bioplynová stanice, spol. s r.o. Valašské Meziříčí</t>
  </si>
  <si>
    <t>R9658</t>
  </si>
  <si>
    <t>Chotěbořský kompost, organické hnojivo</t>
  </si>
  <si>
    <t>TECHNICKÁ A LESNÍ SPRÁVA CHOTĚBOŘ s.r.o.</t>
  </si>
  <si>
    <t>R11337</t>
  </si>
  <si>
    <t>KOMPOST BEMIGRA, organické hnojivo</t>
  </si>
  <si>
    <t>BEMIGRA s.r.o.</t>
  </si>
  <si>
    <t>V50</t>
  </si>
  <si>
    <t>Alga 600</t>
  </si>
  <si>
    <t>V96</t>
  </si>
  <si>
    <t>ProZinc</t>
  </si>
  <si>
    <t>V51</t>
  </si>
  <si>
    <t>SoftGuard++</t>
  </si>
  <si>
    <t>V720</t>
  </si>
  <si>
    <t>ARY-AMIN C</t>
  </si>
  <si>
    <t>Arysta LifeScience SAS</t>
  </si>
  <si>
    <t>Dadelos Agrosolutions S.L.U.</t>
  </si>
  <si>
    <t>V510</t>
  </si>
  <si>
    <t>Jemně mletý dolomit D8</t>
  </si>
  <si>
    <t>JOYA logistik a.s.</t>
  </si>
  <si>
    <t>V450</t>
  </si>
  <si>
    <t>STIMIO Phytostar, pomocný rostlinný přípravek</t>
  </si>
  <si>
    <t>O383</t>
  </si>
  <si>
    <t>Farma Basařovi s.r.o.</t>
  </si>
  <si>
    <t>Datum sklizně</t>
  </si>
  <si>
    <t>ID plodiny</t>
  </si>
  <si>
    <t>Id produktu</t>
  </si>
  <si>
    <t>Název produktu</t>
  </si>
  <si>
    <t>Hlavní</t>
  </si>
  <si>
    <t>% sušiny</t>
  </si>
  <si>
    <t>Zkratka</t>
  </si>
  <si>
    <t>BEZ</t>
  </si>
  <si>
    <t>bez produktu</t>
  </si>
  <si>
    <t>BUL</t>
  </si>
  <si>
    <t>bulvy</t>
  </si>
  <si>
    <t>CRO</t>
  </si>
  <si>
    <t>celá rostlina</t>
  </si>
  <si>
    <t>CHR</t>
  </si>
  <si>
    <t>chrást</t>
  </si>
  <si>
    <t>CIB</t>
  </si>
  <si>
    <t>cibule</t>
  </si>
  <si>
    <t>HLÁ</t>
  </si>
  <si>
    <t>hlávky</t>
  </si>
  <si>
    <t>HLÍ</t>
  </si>
  <si>
    <t>hlízy</t>
  </si>
  <si>
    <t>HRO</t>
  </si>
  <si>
    <t>hrozny</t>
  </si>
  <si>
    <t>KLA</t>
  </si>
  <si>
    <t>klas</t>
  </si>
  <si>
    <t>KOŘ</t>
  </si>
  <si>
    <t>kořeny</t>
  </si>
  <si>
    <t>KVĚ</t>
  </si>
  <si>
    <t>květ</t>
  </si>
  <si>
    <t>LIS</t>
  </si>
  <si>
    <t>listy</t>
  </si>
  <si>
    <t>LUS</t>
  </si>
  <si>
    <t>lusky</t>
  </si>
  <si>
    <t>MNP</t>
  </si>
  <si>
    <t>množitelský produkt</t>
  </si>
  <si>
    <t>NÁM</t>
  </si>
  <si>
    <t>námel</t>
  </si>
  <si>
    <t>NAŤ</t>
  </si>
  <si>
    <t>nať</t>
  </si>
  <si>
    <t>OML</t>
  </si>
  <si>
    <t>omlatky</t>
  </si>
  <si>
    <t>PAL</t>
  </si>
  <si>
    <t>palice</t>
  </si>
  <si>
    <t>PLO</t>
  </si>
  <si>
    <t>plody</t>
  </si>
  <si>
    <t>RZB</t>
  </si>
  <si>
    <t>rostlinný zbytek</t>
  </si>
  <si>
    <t>RŽC</t>
  </si>
  <si>
    <t>růžice</t>
  </si>
  <si>
    <t>RŽČ</t>
  </si>
  <si>
    <t>růžičky</t>
  </si>
  <si>
    <t>ŘAP</t>
  </si>
  <si>
    <t>řapík</t>
  </si>
  <si>
    <t>SEM</t>
  </si>
  <si>
    <t>semeno</t>
  </si>
  <si>
    <t>SNŽ</t>
  </si>
  <si>
    <t>senáž</t>
  </si>
  <si>
    <t>SEN</t>
  </si>
  <si>
    <t>seno</t>
  </si>
  <si>
    <t>SLÁ</t>
  </si>
  <si>
    <t>sláma</t>
  </si>
  <si>
    <t>STO</t>
  </si>
  <si>
    <t>stonky</t>
  </si>
  <si>
    <t>ŠIŠ</t>
  </si>
  <si>
    <t>šištice</t>
  </si>
  <si>
    <t>VÝH</t>
  </si>
  <si>
    <t>výhonky</t>
  </si>
  <si>
    <t>ZHM</t>
  </si>
  <si>
    <t>zelená hmota</t>
  </si>
  <si>
    <t>ZLU</t>
  </si>
  <si>
    <t>zelené lusky</t>
  </si>
  <si>
    <t>ZZR</t>
  </si>
  <si>
    <t>zelené zrno</t>
  </si>
  <si>
    <t>ZRN</t>
  </si>
  <si>
    <t>zrno</t>
  </si>
  <si>
    <t>Meziplodina</t>
  </si>
  <si>
    <t>NE</t>
  </si>
  <si>
    <t>Užitkový směr</t>
  </si>
  <si>
    <t>krmný</t>
  </si>
  <si>
    <t>sladovnický</t>
  </si>
  <si>
    <t>nepotravinářský</t>
  </si>
  <si>
    <t>potravinářský</t>
  </si>
  <si>
    <t>ostatní</t>
  </si>
  <si>
    <t>krouhárenský</t>
  </si>
  <si>
    <t xml:space="preserve">Množství ks </t>
  </si>
  <si>
    <t>Množství DJ</t>
  </si>
  <si>
    <t>Id výkalů</t>
  </si>
  <si>
    <t>Název výkalů</t>
  </si>
  <si>
    <t>ID kategorie</t>
  </si>
  <si>
    <t>Datum zah.pěstování</t>
  </si>
  <si>
    <t>Dávka (Mj/ha)</t>
  </si>
  <si>
    <t>q</t>
  </si>
  <si>
    <t>Datum ukonč. Pastvy</t>
  </si>
  <si>
    <t>Datum zah. pastvy</t>
  </si>
  <si>
    <t>Popis</t>
  </si>
  <si>
    <t>Druh zvířete</t>
  </si>
  <si>
    <t>Průměrná hmotnost</t>
  </si>
  <si>
    <t>Věk od</t>
  </si>
  <si>
    <t>Věk do</t>
  </si>
  <si>
    <t>Koef přepočtu na DJ</t>
  </si>
  <si>
    <t>Daňci</t>
  </si>
  <si>
    <t>DAN</t>
  </si>
  <si>
    <t>Kachny - rozmnožovací chovy</t>
  </si>
  <si>
    <t>DJ</t>
  </si>
  <si>
    <t>Krůty a krocaňi - rozmnožovací chov</t>
  </si>
  <si>
    <t>DL</t>
  </si>
  <si>
    <t>Husy - rozmnožovací chovy</t>
  </si>
  <si>
    <t>DM</t>
  </si>
  <si>
    <t>Kur - nosnice a rozmnožovací chovy</t>
  </si>
  <si>
    <t>DN</t>
  </si>
  <si>
    <t>Emu</t>
  </si>
  <si>
    <t>EMU</t>
  </si>
  <si>
    <t>Jeleni</t>
  </si>
  <si>
    <t>JEL</t>
  </si>
  <si>
    <t>Kozy nad 12 měs</t>
  </si>
  <si>
    <t>KOZ</t>
  </si>
  <si>
    <t>Kůň do 6 měsíců</t>
  </si>
  <si>
    <t>KUN</t>
  </si>
  <si>
    <t>Kůň nad 6 měsíců až 1 rok včetně</t>
  </si>
  <si>
    <t>Kůň nad 1 rok do 3 let včetně</t>
  </si>
  <si>
    <t>Kůň nad 3 roky</t>
  </si>
  <si>
    <t>Mufloni</t>
  </si>
  <si>
    <t>MUF</t>
  </si>
  <si>
    <t>Nandu</t>
  </si>
  <si>
    <t>NAN</t>
  </si>
  <si>
    <t>Ovce nad 12 měs</t>
  </si>
  <si>
    <t>OVC</t>
  </si>
  <si>
    <t>Prasnice</t>
  </si>
  <si>
    <t>PRA</t>
  </si>
  <si>
    <t>Prasata (bez prasnic)</t>
  </si>
  <si>
    <t>Prasata - divoká</t>
  </si>
  <si>
    <t>PRD</t>
  </si>
  <si>
    <t>Pštrosi</t>
  </si>
  <si>
    <t>PST</t>
  </si>
  <si>
    <t>Telata do 6 měsíců věku včetně</t>
  </si>
  <si>
    <t>TUR</t>
  </si>
  <si>
    <t>Jalovice starší 6měsíců až 12 měsíců věku včetně</t>
  </si>
  <si>
    <t>Jalovice starší 12 měsíců až 24 měsíců věku včetně</t>
  </si>
  <si>
    <t>Jalovice nad 2 roky</t>
  </si>
  <si>
    <t>Býk, vůl starší 6 měsíců až 12 měsíců věku včetně</t>
  </si>
  <si>
    <t>Býk, vůl starší 12 měsíců až 24 měsíců věku včetně</t>
  </si>
  <si>
    <t>Býk, vůl starší 2 roky</t>
  </si>
  <si>
    <t>Krávy - dojené</t>
  </si>
  <si>
    <t>Krávy BTPM</t>
  </si>
  <si>
    <t>Skot bez rozlišení</t>
  </si>
  <si>
    <t>Koně bez rozlišení</t>
  </si>
  <si>
    <t>Kategorie zvířete</t>
  </si>
  <si>
    <t>Výnos (t/ha)</t>
  </si>
  <si>
    <t>Množství celkem (t)</t>
  </si>
  <si>
    <t>Vzorový excel pro evidenci osevu, hnojení, pastvy a výnosů za účelem předání dat dle vyhlášky č. 377/2013 Sb.,</t>
  </si>
  <si>
    <t>1. Evidence osevu</t>
  </si>
  <si>
    <t>2. Evidence aplikací hnojiv (bez pastvy)</t>
  </si>
  <si>
    <t>3. Evidence pastvy</t>
  </si>
  <si>
    <t>4. Evidence výnosů plodin</t>
  </si>
  <si>
    <t>Evidence se skládá z těchto dílčích evidencí - viz samostatné listy</t>
  </si>
  <si>
    <t>Pro zpracování dat není nutné uvádět identifikaci subjektu, předpokládá se, že data budete nahrávat prostřednictvím přihlášení na portálu farmáře</t>
  </si>
  <si>
    <t>Žlutá pole označují povinné položky</t>
  </si>
  <si>
    <t>Zelená pole označují podmíněně povinné položky, které musí být vyplněné, za určitých okolností zpřesněných ve vysvětlivkách</t>
  </si>
  <si>
    <t xml:space="preserve">Nebarevná pole jsou nepovinná pro účely dalšího zpracování </t>
  </si>
  <si>
    <t>Datum ukonč. pěstování</t>
  </si>
  <si>
    <t>Název plodiny</t>
  </si>
  <si>
    <t>V rámci jednotlivých evidenčních listů platí:</t>
  </si>
  <si>
    <t>Dávka výkalů t/ha</t>
  </si>
  <si>
    <t>Výměra pastvy (ha)</t>
  </si>
  <si>
    <t xml:space="preserve">Pro zpracování dat je nezbytné, aby </t>
  </si>
  <si>
    <t>Výkal ID</t>
  </si>
  <si>
    <t>Výkal název</t>
  </si>
  <si>
    <t>Produkce výkalů DJ/den</t>
  </si>
  <si>
    <t>Obsah N%</t>
  </si>
  <si>
    <t>Obsah P2O5 %</t>
  </si>
  <si>
    <t>Obsah K2O %</t>
  </si>
  <si>
    <t>ID</t>
  </si>
  <si>
    <t>Měrná hmot.</t>
  </si>
  <si>
    <t>O1392</t>
  </si>
  <si>
    <t>Naturgas Quesitz GmbH</t>
  </si>
  <si>
    <t>O804</t>
  </si>
  <si>
    <t>AGM BPS Moravská Třebová, s.r.o.</t>
  </si>
  <si>
    <t>O836</t>
  </si>
  <si>
    <t>BI GROW MIX</t>
  </si>
  <si>
    <t>Matero Holding B.V.</t>
  </si>
  <si>
    <t>O835</t>
  </si>
  <si>
    <t>COCOLITE-11</t>
  </si>
  <si>
    <t>R11935</t>
  </si>
  <si>
    <t>DEPOZ, spol. s r.o.</t>
  </si>
  <si>
    <t>l</t>
  </si>
  <si>
    <t>Ozn. pozemku</t>
  </si>
  <si>
    <t>Výměra plodiny (ha)</t>
  </si>
  <si>
    <t>Výměra DPB (ha)</t>
  </si>
  <si>
    <t>Odrůda</t>
  </si>
  <si>
    <t>ANO</t>
  </si>
  <si>
    <t>T</t>
  </si>
  <si>
    <t>U</t>
  </si>
  <si>
    <t>Poč. hod pastvy</t>
  </si>
  <si>
    <t>Vým. plod. (ha)</t>
  </si>
  <si>
    <t>Vým. skliz. (ha)</t>
  </si>
  <si>
    <t>3. označení pozemků na listu EVID_OSEVU v prvním sloupci respektovalo požadavek jedinečného ID - tj. každý řádek je označen číslem, které se nesmí opakovat. Následně na každém listu evidence (hnojení, pastva, výnos) se musí začít doplněním ID pozemku ve sloupci A a podstatné  se předvyplní !</t>
  </si>
  <si>
    <t>Vým. aplik. (ha)</t>
  </si>
  <si>
    <t>Množ. celkem (Mj)</t>
  </si>
  <si>
    <t>ID cílové plod.</t>
  </si>
  <si>
    <t xml:space="preserve">okrová pole obsahují vzorce a dopočítávají se </t>
  </si>
  <si>
    <t>1. jednotlivé listy s dílčími evidencemi  nebyly přejmenovány - tj. název listu  musí zůstat jak je uveden v tomto vzorovém souboru (EVID_OSEVU, EVID_HNOJENI atd…)</t>
  </si>
  <si>
    <t>2. v rámci jednotlivých listů je možné vkládat doplňující sloupce, avšak nesmí se měnit  písmenné označení sloupců z vzorového souboru  tj. Datum aplikace na listu EVID_HNOJENI musí mít v druhém řádku nadále písmeno D</t>
  </si>
  <si>
    <t>Pro zpracování dat z XLS je nezbytné číselníkové položky vybírat z číselníku nebo identifikovat pomocí jednoznačného identifikátoru (ID)</t>
  </si>
  <si>
    <t>Listy obsahují 1 až 4 vzorové řádky evidovaných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</si>
</sst>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8" x14ac:knownFonts="1">
    <font>
      <sz val="10"/>
      <name val="Tahoma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charset val="238"/>
    </font>
    <font>
      <sz val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91">
    <xf numFmtId="0" fontId="0" fillId="0" borderId="0" xfId="0"/>
    <xf numFmtId="0" fontId="2" fillId="2" borderId="0" xfId="1" applyFont="1" applyFill="1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0" applyFont="1"/>
    <xf numFmtId="0" fontId="1" fillId="0" borderId="0" xfId="0" applyFont="1"/>
    <xf numFmtId="0" fontId="3" fillId="0" borderId="0" xfId="2" applyFont="1"/>
    <xf numFmtId="0" fontId="0" fillId="2" borderId="0" xfId="0" applyFill="1"/>
    <xf numFmtId="0" fontId="0" fillId="5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7" borderId="0" xfId="0" applyFill="1"/>
    <xf numFmtId="0" fontId="0" fillId="8" borderId="0" xfId="0" applyFill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6" borderId="2" xfId="1" applyFont="1" applyFill="1" applyBorder="1" applyAlignment="1" applyProtection="1">
      <alignment horizontal="center"/>
      <protection locked="0"/>
    </xf>
    <xf numFmtId="0" fontId="2" fillId="6" borderId="2" xfId="1" applyFont="1" applyFill="1" applyBorder="1" applyProtection="1">
      <protection locked="0"/>
    </xf>
    <xf numFmtId="0" fontId="2" fillId="8" borderId="2" xfId="1" applyFont="1" applyFill="1" applyBorder="1" applyProtection="1">
      <protection locked="0"/>
    </xf>
    <xf numFmtId="0" fontId="2" fillId="0" borderId="2" xfId="1" applyFont="1" applyBorder="1" applyProtection="1">
      <protection locked="0"/>
    </xf>
    <xf numFmtId="0" fontId="2" fillId="7" borderId="2" xfId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8" borderId="2" xfId="1" applyFont="1" applyFill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7" borderId="2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2" xfId="0" applyFill="1" applyBorder="1" applyProtection="1">
      <protection locked="0"/>
    </xf>
    <xf numFmtId="0" fontId="1" fillId="8" borderId="2" xfId="0" applyFon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7" borderId="2" xfId="0" applyFill="1" applyBorder="1" applyProtection="1">
      <protection locked="0"/>
    </xf>
    <xf numFmtId="0" fontId="0" fillId="8" borderId="2" xfId="0" applyFill="1" applyBorder="1" applyProtection="1">
      <protection locked="0"/>
    </xf>
    <xf numFmtId="2" fontId="0" fillId="6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4" fontId="1" fillId="0" borderId="2" xfId="0" applyNumberFormat="1" applyFont="1" applyBorder="1" applyProtection="1">
      <protection locked="0"/>
    </xf>
    <xf numFmtId="0" fontId="2" fillId="7" borderId="2" xfId="1" applyFont="1" applyFill="1" applyBorder="1" applyProtection="1">
      <protection hidden="1"/>
    </xf>
    <xf numFmtId="0" fontId="2" fillId="7" borderId="2" xfId="1" applyFont="1" applyFill="1" applyBorder="1" applyAlignment="1" applyProtection="1">
      <alignment horizontal="center"/>
      <protection hidden="1"/>
    </xf>
    <xf numFmtId="0" fontId="0" fillId="7" borderId="2" xfId="0" applyFill="1" applyBorder="1" applyProtection="1">
      <protection hidden="1"/>
    </xf>
    <xf numFmtId="0" fontId="0" fillId="7" borderId="0" xfId="0" applyFill="1" applyProtection="1">
      <protection hidden="1"/>
    </xf>
    <xf numFmtId="0" fontId="2" fillId="6" borderId="2" xfId="1" applyFont="1" applyFill="1" applyBorder="1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0" fontId="0" fillId="6" borderId="2" xfId="0" applyFill="1" applyBorder="1" applyAlignment="1" applyProtection="1">
      <alignment horizontal="right"/>
      <protection locked="0"/>
    </xf>
    <xf numFmtId="0" fontId="5" fillId="6" borderId="2" xfId="0" applyFont="1" applyFill="1" applyBorder="1" applyProtection="1">
      <protection locked="0"/>
    </xf>
    <xf numFmtId="165" fontId="0" fillId="7" borderId="2" xfId="0" applyNumberFormat="1" applyFill="1" applyBorder="1" applyProtection="1">
      <protection locked="0"/>
    </xf>
    <xf numFmtId="2" fontId="0" fillId="7" borderId="2" xfId="0" applyNumberFormat="1" applyFill="1" applyBorder="1" applyProtection="1">
      <protection hidden="1"/>
    </xf>
    <xf numFmtId="14" fontId="0" fillId="6" borderId="2" xfId="0" applyNumberFormat="1" applyFill="1" applyBorder="1" applyProtection="1">
      <protection locked="0"/>
    </xf>
    <xf numFmtId="165" fontId="0" fillId="7" borderId="2" xfId="0" applyNumberFormat="1" applyFill="1" applyBorder="1" applyProtection="1">
      <protection hidden="1"/>
    </xf>
    <xf numFmtId="0" fontId="0" fillId="6" borderId="0" xfId="0" applyFill="1" applyProtection="1">
      <protection locked="0"/>
    </xf>
    <xf numFmtId="0" fontId="2" fillId="6" borderId="2" xfId="1" applyFont="1" applyFill="1" applyBorder="1" applyProtection="1">
      <protection hidden="1"/>
    </xf>
    <xf numFmtId="0" fontId="2" fillId="6" borderId="2" xfId="1" applyFont="1" applyFill="1" applyBorder="1" applyAlignment="1" applyProtection="1">
      <alignment horizontal="center"/>
      <protection hidden="1"/>
    </xf>
    <xf numFmtId="0" fontId="0" fillId="6" borderId="2" xfId="0" applyFill="1" applyBorder="1" applyProtection="1">
      <protection hidden="1"/>
    </xf>
    <xf numFmtId="0" fontId="0" fillId="6" borderId="0" xfId="0" applyFill="1" applyProtection="1">
      <protection hidden="1"/>
    </xf>
    <xf numFmtId="0" fontId="2" fillId="0" borderId="2" xfId="1" applyFon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2" fillId="7" borderId="2" xfId="1" applyFill="1" applyBorder="1" applyProtection="1">
      <protection hidden="1"/>
    </xf>
    <xf numFmtId="0" fontId="0" fillId="7" borderId="2" xfId="0" applyFill="1" applyBorder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2" fillId="8" borderId="2" xfId="1" applyFont="1" applyFill="1" applyBorder="1" applyProtection="1">
      <protection hidden="1"/>
    </xf>
    <xf numFmtId="0" fontId="2" fillId="8" borderId="2" xfId="1" applyFont="1" applyFill="1" applyBorder="1" applyAlignment="1" applyProtection="1">
      <alignment horizontal="center"/>
      <protection hidden="1"/>
    </xf>
    <xf numFmtId="2" fontId="0" fillId="8" borderId="2" xfId="0" applyNumberFormat="1" applyFill="1" applyBorder="1" applyProtection="1">
      <protection hidden="1"/>
    </xf>
    <xf numFmtId="0" fontId="0" fillId="8" borderId="0" xfId="0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Fill="1" applyProtection="1">
      <protection hidden="1"/>
    </xf>
    <xf numFmtId="0" fontId="0" fillId="0" borderId="0" xfId="0" applyProtection="1">
      <protection hidden="1"/>
    </xf>
    <xf numFmtId="0" fontId="5" fillId="3" borderId="1" xfId="0" applyFont="1" applyFill="1" applyBorder="1" applyProtection="1">
      <protection hidden="1"/>
    </xf>
    <xf numFmtId="2" fontId="5" fillId="3" borderId="1" xfId="0" applyNumberFormat="1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5" fillId="0" borderId="1" xfId="0" applyFont="1" applyBorder="1" applyProtection="1">
      <protection hidden="1"/>
    </xf>
    <xf numFmtId="2" fontId="5" fillId="0" borderId="1" xfId="0" applyNumberFormat="1" applyFont="1" applyBorder="1" applyProtection="1">
      <protection hidden="1"/>
    </xf>
    <xf numFmtId="0" fontId="3" fillId="0" borderId="0" xfId="0" applyFont="1" applyProtection="1">
      <protection hidden="1"/>
    </xf>
    <xf numFmtId="0" fontId="0" fillId="0" borderId="0" xfId="0" applyProtection="1"/>
    <xf numFmtId="0" fontId="0" fillId="5" borderId="0" xfId="0" applyFill="1" applyProtection="1"/>
    <xf numFmtId="14" fontId="0" fillId="0" borderId="0" xfId="0" applyNumberFormat="1" applyProtection="1"/>
    <xf numFmtId="0" fontId="6" fillId="0" borderId="0" xfId="0" applyFont="1" applyProtection="1"/>
    <xf numFmtId="0" fontId="1" fillId="0" borderId="0" xfId="0" applyFont="1" applyProtection="1"/>
    <xf numFmtId="0" fontId="2" fillId="0" borderId="0" xfId="0" applyFont="1" applyProtection="1"/>
    <xf numFmtId="0" fontId="1" fillId="2" borderId="0" xfId="0" applyFont="1" applyFill="1" applyProtection="1"/>
    <xf numFmtId="0" fontId="1" fillId="4" borderId="0" xfId="0" applyFont="1" applyFill="1" applyProtection="1"/>
    <xf numFmtId="0" fontId="1" fillId="7" borderId="0" xfId="0" applyFont="1" applyFill="1" applyProtection="1"/>
    <xf numFmtId="0" fontId="1" fillId="6" borderId="2" xfId="0" applyFont="1" applyFill="1" applyBorder="1" applyProtection="1">
      <protection locked="0"/>
    </xf>
    <xf numFmtId="164" fontId="1" fillId="6" borderId="2" xfId="0" applyNumberFormat="1" applyFont="1" applyFill="1" applyBorder="1" applyProtection="1">
      <protection locked="0"/>
    </xf>
    <xf numFmtId="2" fontId="0" fillId="7" borderId="2" xfId="0" applyNumberFormat="1" applyFill="1" applyBorder="1" applyProtection="1">
      <protection locked="0"/>
    </xf>
    <xf numFmtId="0" fontId="0" fillId="7" borderId="0" xfId="0" applyFill="1" applyProtection="1">
      <protection locked="0"/>
    </xf>
  </cellXfs>
  <cellStyles count="4">
    <cellStyle name="Bold" xfId="1" xr:uid="{00000000-0005-0000-0000-000006000000}"/>
    <cellStyle name="Normální" xfId="0" builtinId="0"/>
    <cellStyle name="Normální 2" xfId="2" xr:uid="{A9DAF332-592C-4B13-B327-9EDC29E5FAAC}"/>
    <cellStyle name="Normální 3" xfId="3" xr:uid="{FA78470F-C35E-450D-B0C9-936EFDDA15E3}"/>
  </cellStyles>
  <dxfs count="50"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ill>
        <patternFill patternType="solid">
          <fgColor indexed="64"/>
          <bgColor theme="7" tint="0.79998168889431442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numFmt numFmtId="0" formatCode="General"/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fill>
        <patternFill patternType="none">
          <fgColor indexed="64"/>
          <bgColor auto="1"/>
        </patternFill>
      </fill>
      <protection locked="1" hidden="1"/>
    </dxf>
    <dxf>
      <fill>
        <patternFill patternType="solid">
          <fgColor indexed="64"/>
          <bgColor rgb="FFFFFF00"/>
        </patternFill>
      </fill>
      <protection locked="1" hidden="1"/>
    </dxf>
    <dxf>
      <protection locked="1" hidden="1"/>
    </dxf>
  </dxfs>
  <tableStyles count="0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281C1B-12FB-4BB3-8597-FC37E609B18A}" name="Export7" displayName="Export7" ref="A1:M31" dataDxfId="49">
  <autoFilter ref="A1:M31" xr:uid="{F5281C1B-12FB-4BB3-8597-FC37E609B18A}"/>
  <sortState xmlns:xlrd2="http://schemas.microsoft.com/office/spreadsheetml/2017/richdata2" ref="B2:G31">
    <sortCondition ref="C19:C31"/>
    <sortCondition ref="B19:B31"/>
  </sortState>
  <tableColumns count="13">
    <tableColumn id="2" xr3:uid="{C401FBDB-86C7-4376-8568-8EAA501A1168}" name="Popis" dataDxfId="48"/>
    <tableColumn id="1" xr3:uid="{EDE3E9D8-491F-4D01-A357-887285B3B3AF}" name="ID" dataDxfId="47"/>
    <tableColumn id="5" xr3:uid="{FFAA5AFF-A868-4504-AFFB-DC9AC32CE9BE}" name="Druh zvířete" dataDxfId="46"/>
    <tableColumn id="9" xr3:uid="{CC0FA877-87D9-437F-AFFC-4F3217D7B13D}" name="Průměrná hmotnost" dataDxfId="45"/>
    <tableColumn id="10" xr3:uid="{13314E39-B7B2-4706-B2D5-F45DA34E99FA}" name="Věk od" dataDxfId="44"/>
    <tableColumn id="11" xr3:uid="{DCE8826F-D054-4DEA-9C56-30451556B71D}" name="Věk do" dataDxfId="43"/>
    <tableColumn id="12" xr3:uid="{9FD2D4F7-53BB-44FD-B8F2-69B691A4A428}" name="Koef přepočtu na DJ" dataDxfId="42">
      <calculatedColumnFormula>Export7[[#This Row],[Průměrná hmotnost]]/500</calculatedColumnFormula>
    </tableColumn>
    <tableColumn id="3" xr3:uid="{9A06B301-82E7-418E-AA93-55068D47AE45}" name="Produkce výkalů DJ/den" dataDxfId="41"/>
    <tableColumn id="6" xr3:uid="{BD55BE22-B480-464F-9B71-7DEC8F6923FD}" name="Výkal ID" dataDxfId="40"/>
    <tableColumn id="7" xr3:uid="{A9BA6188-FDA7-4485-B8FE-D1AAAE3DA591}" name="Výkal název" dataDxfId="39"/>
    <tableColumn id="8" xr3:uid="{57D163ED-5589-4C62-BA6D-66BD618CBC8F}" name="Obsah N%" dataDxfId="38"/>
    <tableColumn id="13" xr3:uid="{D1980F57-6B0B-4AB3-A199-3737C850BD71}" name="Obsah P2O5 %" dataDxfId="37"/>
    <tableColumn id="14" xr3:uid="{2B7B5397-58AE-485B-A08E-EAAFEE1E5F54}" name="Obsah K2O %" dataDxfId="36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864E0B0-259E-4805-ACD3-91EE1E6689EA}" name="Export6" displayName="Export6" ref="A1:D35" dataDxfId="35">
  <autoFilter ref="A1:D35" xr:uid="{F864E0B0-259E-4805-ACD3-91EE1E6689EA}"/>
  <tableColumns count="4">
    <tableColumn id="3" xr3:uid="{497770A8-9A7E-4DF6-9DC2-448735633253}" name="Název" dataDxfId="34"/>
    <tableColumn id="1" xr3:uid="{F0C22828-0AB7-47C1-A25E-CB6B17F155D1}" name="Id produktu" dataDxfId="33"/>
    <tableColumn id="2" xr3:uid="{DED74AD1-5620-4AE0-9D0C-8CCB3BE33582}" name="Zkratka" dataDxfId="32"/>
    <tableColumn id="4" xr3:uid="{51D72F93-75B3-4724-AC08-3730EFBEC269}" name="Hlavní" dataDxfId="31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93FF3-8F8D-4D30-A40B-C47B975C237A}" name="Export" displayName="Export" ref="A1:D537">
  <autoFilter ref="A1:D537" xr:uid="{87C93FF3-8F8D-4D30-A40B-C47B975C237A}"/>
  <tableColumns count="4">
    <tableColumn id="1" xr3:uid="{2744A6D7-E507-461B-90E3-90A1F3E21F4C}" name="Id plodiny"/>
    <tableColumn id="2" xr3:uid="{802DB42B-2518-4B79-AF4D-23F47A78CBD6}" name="Název"/>
    <tableColumn id="3" xr3:uid="{FE0C801F-9F90-49C0-AB74-87B609BA1B25}" name="Id skupiny"/>
    <tableColumn id="4" xr3:uid="{6927389F-9FFE-4D65-ACD8-5DF146CA08CC}" name="Skupina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1F2F5F4-EBAF-4B61-ACD0-A8DD71E9D639}" name="Export9" displayName="Export9" ref="A1:AA49" dataDxfId="30">
  <autoFilter ref="A1:AA49" xr:uid="{31F2F5F4-EBAF-4B61-ACD0-A8DD71E9D639}"/>
  <tableColumns count="27">
    <tableColumn id="1" xr3:uid="{202CE650-BCF2-433F-916A-9A7A70268AE5}" name="Identifikátor hnojiva" dataDxfId="29"/>
    <tableColumn id="4" xr3:uid="{2F0109E6-8956-4501-9D50-F9D0DE279238}" name="Název hnojiva" dataDxfId="28"/>
    <tableColumn id="7" xr3:uid="{7E1F585E-AE75-466B-8198-4F7C268AEC28}" name="Výkaly" dataDxfId="27"/>
    <tableColumn id="8" xr3:uid="{30775CDE-2BFA-41A3-B421-8AE5EC07DD65}" name="Organické hnojivo" dataDxfId="26"/>
    <tableColumn id="9" xr3:uid="{35E7DE76-BF72-460B-B8DD-D1EA4F8893B5}" name="Typ číselníku" dataDxfId="25"/>
    <tableColumn id="10" xr3:uid="{4268383A-EF78-46ED-9D18-2717EADE4913}" name="Kategorie N" dataDxfId="24"/>
    <tableColumn id="11" xr3:uid="{9B31870A-4FC9-40D1-9047-E07F5DE332CD}" name="Typ obvyklé MJ" dataDxfId="23"/>
    <tableColumn id="12" xr3:uid="{C21C143C-5730-4375-9570-585AA037CF9A}" name="Platnost od" dataDxfId="22"/>
    <tableColumn id="13" xr3:uid="{65272857-895F-47DC-8E35-23165B79486D}" name="Platnost do" dataDxfId="21"/>
    <tableColumn id="14" xr3:uid="{B32DCF4D-7342-4649-8DFB-5E3B15221F7F}" name="N" dataDxfId="20"/>
    <tableColumn id="15" xr3:uid="{1937361F-4ADE-4BEC-8A0A-7C7A468575FA}" name="P2O5" dataDxfId="19"/>
    <tableColumn id="16" xr3:uid="{4CF3184B-4A77-46FF-A349-8557EE92D25E}" name="K2O" dataDxfId="18"/>
    <tableColumn id="17" xr3:uid="{F58A97D3-EA2C-4526-A698-5A5D88D76757}" name="CaO" dataDxfId="17"/>
    <tableColumn id="18" xr3:uid="{46541D01-447C-4480-9958-422E610FCB79}" name="MgO" dataDxfId="16"/>
    <tableColumn id="19" xr3:uid="{6FDE387C-894F-417F-82AC-1AE20BF7DA55}" name="Na2O" dataDxfId="15"/>
    <tableColumn id="20" xr3:uid="{8484E079-46ED-4CA4-A0CE-D0C76061BDBF}" name="S" dataDxfId="14"/>
    <tableColumn id="21" xr3:uid="{EE7D734C-0894-4CA4-A0FD-CDEF617C927C}" name="Cl" dataDxfId="13"/>
    <tableColumn id="22" xr3:uid="{5A0A2C86-8B8A-4498-BF70-DD3C55119046}" name="Zn" dataDxfId="12"/>
    <tableColumn id="23" xr3:uid="{5053E73D-360F-4326-9B0D-DD05CA0D21EF}" name="Cu" dataDxfId="11"/>
    <tableColumn id="24" xr3:uid="{A2A1F80E-22FB-45FB-9D62-D164E7392E85}" name="Fe" dataDxfId="10"/>
    <tableColumn id="25" xr3:uid="{81791779-EC5A-48A7-B9AC-3D361F988D85}" name="B" dataDxfId="9"/>
    <tableColumn id="26" xr3:uid="{03C000A7-D8CF-4FDF-9751-7DD915200AE0}" name="Mn" dataDxfId="8"/>
    <tableColumn id="27" xr3:uid="{CAC5E6F3-E9CC-4F16-8830-E9E9F8E04CD5}" name="Mo" dataDxfId="7"/>
    <tableColumn id="28" xr3:uid="{D97EE72D-CBEC-4CA2-95A5-51823AFB5A40}" name="Se" dataDxfId="6"/>
    <tableColumn id="29" xr3:uid="{D62B669F-D64C-40C5-A80F-4381523B94E1}" name="Spalit. látky" dataDxfId="5"/>
    <tableColumn id="30" xr3:uid="{252A4916-3F76-4CC7-8050-B8DF41ECEB30}" name="Stop. prvky" dataDxfId="4"/>
    <tableColumn id="31" xr3:uid="{A7589A28-CD80-45EC-AAF0-E85B44353A4A}" name="Měrná hmot." dataDxfId="3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D4A7786-67D3-4A18-996A-4024C4557A32}" name="Export10" displayName="Export10" ref="A1:AA76">
  <autoFilter ref="A1:AA76" xr:uid="{7D4A7786-67D3-4A18-996A-4024C4557A32}"/>
  <tableColumns count="27">
    <tableColumn id="1" xr3:uid="{35544B5E-3B81-4FEB-992B-243A1DB4CC18}" name="Identifikátor hnojiva" dataDxfId="2"/>
    <tableColumn id="4" xr3:uid="{239B1E1A-0B37-4FD0-98FD-FA62EEDAD29E}" name="Název hnojiva"/>
    <tableColumn id="7" xr3:uid="{72A4C7F7-45A3-468D-AE23-9DAB8B07C975}" name="Výkaly"/>
    <tableColumn id="8" xr3:uid="{C75585E8-75D2-4396-9A45-C652712C1BAF}" name="Organické hnojivo"/>
    <tableColumn id="9" xr3:uid="{CC142B39-EF0E-44C6-BBE9-672C3B5918A6}" name="Typ číselníku"/>
    <tableColumn id="10" xr3:uid="{93459643-76D5-4A33-BE54-B7C845FC5A41}" name="Kategorie N"/>
    <tableColumn id="11" xr3:uid="{50EA55F2-8C24-4546-AFA3-4CE7602F4EE0}" name="Typ obvyklé MJ"/>
    <tableColumn id="12" xr3:uid="{0D86FB3B-23CE-4C7F-A7D8-12F4DDFFD0A4}" name="Platnost od"/>
    <tableColumn id="13" xr3:uid="{A0353EE3-829E-4E4C-B2C4-F8365949FF98}" name="Platnost do"/>
    <tableColumn id="14" xr3:uid="{7500C0DA-6BF7-4214-9932-C6952331F120}" name="N"/>
    <tableColumn id="15" xr3:uid="{1BF91157-CB87-443A-975B-1C198966BBA2}" name="P2O5"/>
    <tableColumn id="16" xr3:uid="{5EF960D3-1011-4A96-97F9-11FB1D76B298}" name="K2O"/>
    <tableColumn id="17" xr3:uid="{0E7D2568-C234-494B-93B9-37F598FBD139}" name="CaO"/>
    <tableColumn id="18" xr3:uid="{A65DBC13-BE31-4F79-A0BD-EA07C5B63EB2}" name="MgO"/>
    <tableColumn id="19" xr3:uid="{8D77EE59-6359-4BA1-B669-E4AE8AE4D899}" name="Na2O"/>
    <tableColumn id="20" xr3:uid="{776BB8C0-14FE-40D6-AE7A-3A8AA47CF594}" name="S"/>
    <tableColumn id="21" xr3:uid="{2FAE2E3B-0E26-4E0E-87F9-CC6CE5E90B0F}" name="Cl"/>
    <tableColumn id="22" xr3:uid="{FF4F1C87-60DE-46E7-9912-FE03017ABEE7}" name="Zn"/>
    <tableColumn id="23" xr3:uid="{DC3EFC6C-7447-46CC-B302-5021EAD6C3E4}" name="Cu"/>
    <tableColumn id="24" xr3:uid="{5B0A3990-5D17-4F37-8FDC-AD1DBCD758DC}" name="Fe"/>
    <tableColumn id="25" xr3:uid="{00ECF3FB-FCA9-47DD-B432-5FA0923E63A3}" name="B"/>
    <tableColumn id="26" xr3:uid="{4E708F5B-C54B-42CE-9440-A79F835B0BE8}" name="Mn"/>
    <tableColumn id="27" xr3:uid="{5CC55949-A971-4CFF-9DD6-A5C0A798A330}" name="Mo"/>
    <tableColumn id="28" xr3:uid="{3026B3BC-C736-4A91-A3B3-ECD64439FFF5}" name="Se"/>
    <tableColumn id="29" xr3:uid="{E9D06E4B-1DB8-4261-ACF9-6476EC7C97F8}" name="Spalit. látky"/>
    <tableColumn id="30" xr3:uid="{2260D69B-8B04-4D6D-A172-1170C555BF42}" name="Stop. prvky"/>
    <tableColumn id="31" xr3:uid="{47BB67AC-6B4D-42BE-94BC-56E06DFA7523}" name="Měrná hmot.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BF8DDBC-4160-4DA1-A85F-C54B7F763CED}" name="Export11" displayName="Export11" ref="A1:AE3184">
  <autoFilter ref="A1:AE3184" xr:uid="{EBF8DDBC-4160-4DA1-A85F-C54B7F763CED}"/>
  <tableColumns count="31">
    <tableColumn id="1" xr3:uid="{C08F9D94-6CFC-4F02-8C77-94B3DE886E0E}" name="Identifikátor hnojiva" dataDxfId="1"/>
    <tableColumn id="2" xr3:uid="{0A792E16-AE8C-4265-A212-CC10F967B073}" name="Reg. číslo dle ÚKZÚZ"/>
    <tableColumn id="3" xr3:uid="{D4C2796A-B436-448B-A7D9-628940A2604A}" name="Evidenční číslo hnojiva"/>
    <tableColumn id="4" xr3:uid="{4D1E1AF3-AA14-467B-BA05-95A8E7760ECC}" name="Název hnojiva"/>
    <tableColumn id="5" xr3:uid="{ADE0DD10-A677-4D92-B735-C1B5F653BA23}" name="Subjekt žadatel"/>
    <tableColumn id="6" xr3:uid="{45236601-F135-44AB-9D88-4F4F3638F9EB}" name="Subjekt výrobce"/>
    <tableColumn id="7" xr3:uid="{8DB0A967-C08E-4DD1-BAAC-57579398CFF4}" name="Výkaly"/>
    <tableColumn id="8" xr3:uid="{63869075-1F7B-4F73-81A9-30F558F836B3}" name="Organické hnojivo"/>
    <tableColumn id="9" xr3:uid="{226968CB-7324-4BF4-B75A-30198BAE8F18}" name="Typ číselníku"/>
    <tableColumn id="10" xr3:uid="{65D9002D-8776-42A7-A0C3-A2E5CC5498E9}" name="Kategorie N"/>
    <tableColumn id="11" xr3:uid="{B6503FF9-6D52-499E-91A6-ED05BAF1BDDF}" name="Typ obvyklé MJ"/>
    <tableColumn id="12" xr3:uid="{4E007956-9FEA-445C-B217-31EE3FFC7352}" name="Platnost od"/>
    <tableColumn id="13" xr3:uid="{4A2E0EEF-EC53-4CA7-BCD2-901302E0A08A}" name="Platnost do"/>
    <tableColumn id="14" xr3:uid="{BE523149-7635-4DB1-9BCC-DF8F91392184}" name="N"/>
    <tableColumn id="15" xr3:uid="{655F2C0B-1A3E-4248-9FA3-AEDB24AA6F66}" name="P2O5"/>
    <tableColumn id="16" xr3:uid="{4262A808-9E76-4C64-B123-829630E55487}" name="K2O"/>
    <tableColumn id="17" xr3:uid="{F27BB2F3-814D-4286-8DC6-C694D723DD86}" name="CaO"/>
    <tableColumn id="18" xr3:uid="{A27E60E0-199E-4A1F-A6B8-3F0190EBC17C}" name="MgO"/>
    <tableColumn id="19" xr3:uid="{6626FCB7-B619-40B0-AB5C-567FC7EAF141}" name="Na2O"/>
    <tableColumn id="20" xr3:uid="{FEFCB022-C730-481A-A919-2AEE20BC1EBF}" name="S"/>
    <tableColumn id="21" xr3:uid="{BEDCD3D3-D1D6-4870-92E3-A38EAEF5B221}" name="Cl"/>
    <tableColumn id="22" xr3:uid="{5FC71191-D80B-4CEB-AF37-249ADE4A8A6A}" name="Zn"/>
    <tableColumn id="23" xr3:uid="{067E4891-FCCD-4B74-9E1E-123447F68D6E}" name="Cu"/>
    <tableColumn id="24" xr3:uid="{7EC8DAB4-43FA-4932-9098-9391494F3B5B}" name="Fe"/>
    <tableColumn id="25" xr3:uid="{5ED4D868-EBB4-442F-86DE-E69BBA587691}" name="B"/>
    <tableColumn id="26" xr3:uid="{AF3E3B54-CB13-4149-8EE2-2F530C9E1FE6}" name="Mn"/>
    <tableColumn id="27" xr3:uid="{641BD416-4F26-4F72-99EF-3E0E3A4166A6}" name="Mo"/>
    <tableColumn id="28" xr3:uid="{AB89D68F-5C57-498F-BB15-66421F783122}" name="Se"/>
    <tableColumn id="29" xr3:uid="{AD91AC86-B56C-48B6-B99A-499817803668}" name="Spalit. látky"/>
    <tableColumn id="30" xr3:uid="{D41B1A57-5E48-45DB-93C9-338B9E11D933}" name="Stop. prvky"/>
    <tableColumn id="31" xr3:uid="{B94A7000-D710-4FD7-BAA8-5CE2A1C9B46D}" name="Měrná hmot.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6FBF41-F163-435D-A5F1-A497DD833D2F}" name="Export8" displayName="Export8" ref="A1:AE3307">
  <autoFilter ref="A1:AE3307" xr:uid="{896FBF41-F163-435D-A5F1-A497DD833D2F}"/>
  <tableColumns count="31">
    <tableColumn id="1" xr3:uid="{756B565C-311E-4129-A7FB-07B58C3CEC4C}" name="Identifikátor hnojiva" dataDxfId="0"/>
    <tableColumn id="2" xr3:uid="{41A7D9BE-334C-4AF7-B513-AB82B2E42039}" name="Reg. číslo dle ÚKZÚZ"/>
    <tableColumn id="3" xr3:uid="{38CEBE6F-2D0C-4074-8100-D3AE0846AB41}" name="Evidenční číslo hnojiva"/>
    <tableColumn id="4" xr3:uid="{092C09A3-46E3-47D7-8F03-3E7939EBEC45}" name="Název hnojiva"/>
    <tableColumn id="5" xr3:uid="{407693EE-6F30-44BC-9B8F-ACFE2660582F}" name="Subjekt žadatel"/>
    <tableColumn id="6" xr3:uid="{8E29A1FC-C658-4FE9-BA9E-049542CF2BBF}" name="Subjekt výrobce"/>
    <tableColumn id="7" xr3:uid="{C8843BAB-ECB5-4CB5-B303-F7E0BCD65570}" name="Výkaly"/>
    <tableColumn id="8" xr3:uid="{7F8B7EB5-66C2-4FEB-BB03-D4EBD57B8DEB}" name="Organické hnojivo"/>
    <tableColumn id="9" xr3:uid="{CD07E572-E318-4EBD-B98B-18285B18F3B6}" name="Typ číselníku"/>
    <tableColumn id="10" xr3:uid="{CC8199DF-00E1-4C5C-B88E-3838E712B502}" name="Kategorie N"/>
    <tableColumn id="11" xr3:uid="{1019AABF-4A36-4725-BA86-4DC3EB43ED4A}" name="Typ obvyklé MJ"/>
    <tableColumn id="12" xr3:uid="{D0400F63-6F86-4582-BB80-5FE598518105}" name="Platnost od"/>
    <tableColumn id="13" xr3:uid="{3AEA3483-B245-4A0D-9827-443E4F9B06CE}" name="Platnost do"/>
    <tableColumn id="14" xr3:uid="{4443227F-BB7D-425D-BCDC-BDF240319BEE}" name="N"/>
    <tableColumn id="15" xr3:uid="{45010905-C959-44A2-A508-E85A8294C30F}" name="P2O5"/>
    <tableColumn id="16" xr3:uid="{FF7EB020-2A1A-4E1D-BA6F-DF541AEBDE01}" name="K2O"/>
    <tableColumn id="17" xr3:uid="{5409DE0A-AE94-48A2-969F-F3BAA40C47C0}" name="CaO"/>
    <tableColumn id="18" xr3:uid="{7A89A54A-B27C-4F3F-835A-3621FC190968}" name="MgO"/>
    <tableColumn id="19" xr3:uid="{36687C8D-FE5A-4C5D-ACE3-2B8F642B62C8}" name="Na2O"/>
    <tableColumn id="20" xr3:uid="{DB8995FA-7932-4A17-8D12-4FF1B90D85F9}" name="S"/>
    <tableColumn id="21" xr3:uid="{5A2CBFB8-5F40-4262-B4C1-D0BB8A026B15}" name="Cl"/>
    <tableColumn id="22" xr3:uid="{B81FFE05-1BD9-4782-B870-F0612EB3D574}" name="Zn"/>
    <tableColumn id="23" xr3:uid="{95E92A42-1C02-41A9-9AF0-F3A8E1EDAB98}" name="Cu"/>
    <tableColumn id="24" xr3:uid="{A55A353F-E031-4278-B34E-E660DF76C928}" name="Fe"/>
    <tableColumn id="25" xr3:uid="{26BB4734-AC65-4FBC-8523-7662B1F1BB6F}" name="B"/>
    <tableColumn id="26" xr3:uid="{D833C153-FDCD-4939-88B8-0964091C3C8C}" name="Mn"/>
    <tableColumn id="27" xr3:uid="{CAB1566A-3448-40D3-8AEF-78EB8052D095}" name="Mo"/>
    <tableColumn id="28" xr3:uid="{1AF8221D-A785-4756-81F9-8F4B216BC5E1}" name="Se"/>
    <tableColumn id="29" xr3:uid="{64FDE29F-7B78-4451-A3B8-0C7112CD01B0}" name="Spalit. látky"/>
    <tableColumn id="30" xr3:uid="{F3F1F0BF-5DE6-4F6B-B94F-596CAE80D0E0}" name="Stop. prvky"/>
    <tableColumn id="31" xr3:uid="{0BFDA677-C0EC-4EB7-A626-E408BA2D1762}" name="Měrná hmot.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A2C6-48B8-47BA-9254-2226BA4DB84E}">
  <dimension ref="C5:C31"/>
  <sheetViews>
    <sheetView workbookViewId="0">
      <selection activeCell="C5" sqref="C5:C30"/>
    </sheetView>
  </sheetViews>
  <sheetFormatPr defaultRowHeight="12.75" x14ac:dyDescent="0.2"/>
  <cols>
    <col min="1" max="16384" width="9.140625" style="18"/>
  </cols>
  <sheetData>
    <row r="5" spans="3:3" ht="18" x14ac:dyDescent="0.25">
      <c r="C5" s="81" t="s">
        <v>7828</v>
      </c>
    </row>
    <row r="6" spans="3:3" x14ac:dyDescent="0.2">
      <c r="C6" s="78"/>
    </row>
    <row r="7" spans="3:3" x14ac:dyDescent="0.2">
      <c r="C7" s="78"/>
    </row>
    <row r="8" spans="3:3" x14ac:dyDescent="0.2">
      <c r="C8" s="82" t="s">
        <v>7833</v>
      </c>
    </row>
    <row r="9" spans="3:3" x14ac:dyDescent="0.2">
      <c r="C9" s="83" t="s">
        <v>7829</v>
      </c>
    </row>
    <row r="10" spans="3:3" x14ac:dyDescent="0.2">
      <c r="C10" s="83" t="s">
        <v>7830</v>
      </c>
    </row>
    <row r="11" spans="3:3" x14ac:dyDescent="0.2">
      <c r="C11" s="83" t="s">
        <v>7831</v>
      </c>
    </row>
    <row r="12" spans="3:3" x14ac:dyDescent="0.2">
      <c r="C12" s="83" t="s">
        <v>7832</v>
      </c>
    </row>
    <row r="13" spans="3:3" x14ac:dyDescent="0.2">
      <c r="C13" s="82"/>
    </row>
    <row r="14" spans="3:3" x14ac:dyDescent="0.2">
      <c r="C14" s="82" t="s">
        <v>7882</v>
      </c>
    </row>
    <row r="15" spans="3:3" x14ac:dyDescent="0.2">
      <c r="C15" s="82"/>
    </row>
    <row r="16" spans="3:3" x14ac:dyDescent="0.2">
      <c r="C16" s="78"/>
    </row>
    <row r="17" spans="3:3" x14ac:dyDescent="0.2">
      <c r="C17" s="82" t="s">
        <v>7881</v>
      </c>
    </row>
    <row r="18" spans="3:3" x14ac:dyDescent="0.2">
      <c r="C18" s="82"/>
    </row>
    <row r="19" spans="3:3" x14ac:dyDescent="0.2">
      <c r="C19" s="82" t="s">
        <v>7834</v>
      </c>
    </row>
    <row r="20" spans="3:3" x14ac:dyDescent="0.2">
      <c r="C20" s="78"/>
    </row>
    <row r="21" spans="3:3" x14ac:dyDescent="0.2">
      <c r="C21" s="82" t="s">
        <v>7843</v>
      </c>
    </row>
    <row r="22" spans="3:3" x14ac:dyDescent="0.2">
      <c r="C22" s="82" t="s">
        <v>7879</v>
      </c>
    </row>
    <row r="23" spans="3:3" x14ac:dyDescent="0.2">
      <c r="C23" s="82" t="s">
        <v>7880</v>
      </c>
    </row>
    <row r="24" spans="3:3" x14ac:dyDescent="0.2">
      <c r="C24" s="82" t="s">
        <v>7874</v>
      </c>
    </row>
    <row r="25" spans="3:3" x14ac:dyDescent="0.2">
      <c r="C25" s="78"/>
    </row>
    <row r="26" spans="3:3" x14ac:dyDescent="0.2">
      <c r="C26" s="82" t="s">
        <v>7840</v>
      </c>
    </row>
    <row r="27" spans="3:3" x14ac:dyDescent="0.2">
      <c r="C27" s="84" t="s">
        <v>7835</v>
      </c>
    </row>
    <row r="28" spans="3:3" x14ac:dyDescent="0.2">
      <c r="C28" s="85" t="s">
        <v>7836</v>
      </c>
    </row>
    <row r="29" spans="3:3" x14ac:dyDescent="0.2">
      <c r="C29" s="86" t="s">
        <v>7878</v>
      </c>
    </row>
    <row r="30" spans="3:3" x14ac:dyDescent="0.2">
      <c r="C30" s="82" t="s">
        <v>7837</v>
      </c>
    </row>
    <row r="31" spans="3:3" x14ac:dyDescent="0.2">
      <c r="C31" s="19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9AF0-9D85-4670-9292-64B1A9DEC8C3}">
  <sheetPr>
    <tabColor theme="7" tint="0.79998168889431442"/>
  </sheetPr>
  <dimension ref="A1:AA76"/>
  <sheetViews>
    <sheetView workbookViewId="0">
      <selection activeCell="A64" sqref="A64"/>
    </sheetView>
  </sheetViews>
  <sheetFormatPr defaultRowHeight="12.75" x14ac:dyDescent="0.2"/>
  <cols>
    <col min="1" max="1" width="21.42578125" style="9" customWidth="1"/>
    <col min="2" max="2" width="30" customWidth="1"/>
    <col min="3" max="3" width="9.28515625" customWidth="1"/>
    <col min="4" max="4" width="19.5703125" customWidth="1"/>
    <col min="5" max="5" width="16" customWidth="1"/>
    <col min="6" max="6" width="30" customWidth="1"/>
    <col min="7" max="7" width="17.140625" customWidth="1"/>
    <col min="8" max="9" width="13.5703125" customWidth="1"/>
    <col min="10" max="10" width="5.28515625" customWidth="1"/>
    <col min="11" max="11" width="8.42578125" customWidth="1"/>
    <col min="12" max="13" width="7.28515625" customWidth="1"/>
    <col min="14" max="14" width="8" customWidth="1"/>
    <col min="15" max="15" width="8.5703125" customWidth="1"/>
    <col min="16" max="16" width="5" customWidth="1"/>
    <col min="17" max="17" width="5.28515625" customWidth="1"/>
    <col min="18" max="18" width="5.85546875" customWidth="1"/>
    <col min="19" max="19" width="6" customWidth="1"/>
    <col min="20" max="20" width="5.7109375" customWidth="1"/>
    <col min="21" max="21" width="5" customWidth="1"/>
    <col min="22" max="22" width="6.5703125" customWidth="1"/>
    <col min="23" max="23" width="6.7109375" customWidth="1"/>
    <col min="24" max="24" width="5.7109375" customWidth="1"/>
    <col min="25" max="25" width="13.7109375" customWidth="1"/>
    <col min="26" max="26" width="13.42578125" customWidth="1"/>
    <col min="27" max="27" width="15.28515625" customWidth="1"/>
  </cols>
  <sheetData>
    <row r="1" spans="1:27" x14ac:dyDescent="0.2">
      <c r="A1" s="9" t="s">
        <v>618</v>
      </c>
      <c r="B1" t="s">
        <v>35</v>
      </c>
      <c r="C1" t="s">
        <v>619</v>
      </c>
      <c r="D1" t="s">
        <v>620</v>
      </c>
      <c r="E1" t="s">
        <v>621</v>
      </c>
      <c r="F1" t="s">
        <v>622</v>
      </c>
      <c r="G1" t="s">
        <v>623</v>
      </c>
      <c r="H1" t="s">
        <v>624</v>
      </c>
      <c r="I1" t="s">
        <v>625</v>
      </c>
      <c r="J1" t="s">
        <v>4</v>
      </c>
      <c r="K1" t="s">
        <v>626</v>
      </c>
      <c r="L1" t="s">
        <v>627</v>
      </c>
      <c r="M1" t="s">
        <v>6</v>
      </c>
      <c r="N1" t="s">
        <v>5</v>
      </c>
      <c r="O1" t="s">
        <v>628</v>
      </c>
      <c r="P1" t="s">
        <v>7</v>
      </c>
      <c r="Q1" t="s">
        <v>629</v>
      </c>
      <c r="R1" t="s">
        <v>630</v>
      </c>
      <c r="S1" t="s">
        <v>631</v>
      </c>
      <c r="T1" t="s">
        <v>632</v>
      </c>
      <c r="U1" t="s">
        <v>43</v>
      </c>
      <c r="V1" t="s">
        <v>633</v>
      </c>
      <c r="W1" t="s">
        <v>634</v>
      </c>
      <c r="X1" t="s">
        <v>635</v>
      </c>
      <c r="Y1" t="s">
        <v>636</v>
      </c>
      <c r="Z1" t="s">
        <v>637</v>
      </c>
      <c r="AA1" t="s">
        <v>7851</v>
      </c>
    </row>
    <row r="2" spans="1:27" x14ac:dyDescent="0.2">
      <c r="A2" s="9">
        <v>5007</v>
      </c>
      <c r="B2" t="s">
        <v>683</v>
      </c>
      <c r="C2" t="s">
        <v>639</v>
      </c>
      <c r="D2" t="s">
        <v>684</v>
      </c>
      <c r="E2" t="s">
        <v>685</v>
      </c>
      <c r="F2" t="s">
        <v>686</v>
      </c>
      <c r="G2" t="s">
        <v>54</v>
      </c>
      <c r="H2" s="4">
        <v>41640</v>
      </c>
      <c r="I2" s="4"/>
      <c r="J2">
        <v>0.52999997138977051</v>
      </c>
      <c r="K2">
        <v>0.15999999642372131</v>
      </c>
      <c r="L2">
        <v>0.34999999403953552</v>
      </c>
      <c r="AA2">
        <v>1</v>
      </c>
    </row>
    <row r="3" spans="1:27" x14ac:dyDescent="0.2">
      <c r="A3" s="9">
        <v>9200</v>
      </c>
      <c r="B3" t="s">
        <v>687</v>
      </c>
      <c r="C3" t="s">
        <v>639</v>
      </c>
      <c r="D3" t="s">
        <v>684</v>
      </c>
      <c r="E3" t="s">
        <v>685</v>
      </c>
      <c r="F3" t="s">
        <v>686</v>
      </c>
      <c r="G3" t="s">
        <v>53</v>
      </c>
      <c r="H3" s="4">
        <v>41640</v>
      </c>
      <c r="I3" s="4"/>
      <c r="J3">
        <v>1.8500000238418579</v>
      </c>
      <c r="K3">
        <v>1.2799999713897705</v>
      </c>
      <c r="L3">
        <v>0.88999998569488525</v>
      </c>
      <c r="AA3">
        <v>0.85</v>
      </c>
    </row>
    <row r="4" spans="1:27" x14ac:dyDescent="0.2">
      <c r="A4" s="9">
        <v>9160</v>
      </c>
      <c r="B4" t="s">
        <v>688</v>
      </c>
      <c r="C4" t="s">
        <v>639</v>
      </c>
      <c r="D4" t="s">
        <v>684</v>
      </c>
      <c r="E4" t="s">
        <v>685</v>
      </c>
      <c r="F4" t="s">
        <v>686</v>
      </c>
      <c r="G4" t="s">
        <v>53</v>
      </c>
      <c r="H4" s="4">
        <v>41640</v>
      </c>
      <c r="I4" s="4"/>
      <c r="J4">
        <v>2.0399999618530273</v>
      </c>
      <c r="K4">
        <v>1.8799999952316284</v>
      </c>
      <c r="L4">
        <v>1.5199999809265137</v>
      </c>
      <c r="AA4">
        <v>0.85</v>
      </c>
    </row>
    <row r="5" spans="1:27" x14ac:dyDescent="0.2">
      <c r="A5" s="9">
        <v>9170</v>
      </c>
      <c r="B5" t="s">
        <v>689</v>
      </c>
      <c r="C5" t="s">
        <v>639</v>
      </c>
      <c r="D5" t="s">
        <v>684</v>
      </c>
      <c r="E5" t="s">
        <v>685</v>
      </c>
      <c r="F5" t="s">
        <v>686</v>
      </c>
      <c r="G5" t="s">
        <v>53</v>
      </c>
      <c r="H5" s="4">
        <v>41640</v>
      </c>
      <c r="I5" s="4"/>
      <c r="J5">
        <v>3.5</v>
      </c>
      <c r="K5">
        <v>3.3299999237060547</v>
      </c>
      <c r="L5">
        <v>2.3199999332427979</v>
      </c>
      <c r="AA5">
        <v>0.85</v>
      </c>
    </row>
    <row r="6" spans="1:27" x14ac:dyDescent="0.2">
      <c r="A6" s="9">
        <v>9280</v>
      </c>
      <c r="B6" t="s">
        <v>690</v>
      </c>
      <c r="C6" t="s">
        <v>639</v>
      </c>
      <c r="D6" t="s">
        <v>684</v>
      </c>
      <c r="E6" t="s">
        <v>685</v>
      </c>
      <c r="F6" t="s">
        <v>686</v>
      </c>
      <c r="G6" t="s">
        <v>53</v>
      </c>
      <c r="H6" s="4">
        <v>41640</v>
      </c>
      <c r="I6" s="4"/>
      <c r="J6">
        <v>1.8999999761581421</v>
      </c>
      <c r="K6">
        <v>1.4600000381469727</v>
      </c>
      <c r="L6">
        <v>1.0199999809265137</v>
      </c>
      <c r="AA6">
        <v>0.85</v>
      </c>
    </row>
    <row r="7" spans="1:27" x14ac:dyDescent="0.2">
      <c r="A7" s="9">
        <v>5004</v>
      </c>
      <c r="B7" t="s">
        <v>691</v>
      </c>
      <c r="C7" t="s">
        <v>639</v>
      </c>
      <c r="D7" t="s">
        <v>684</v>
      </c>
      <c r="E7" t="s">
        <v>685</v>
      </c>
      <c r="F7" t="s">
        <v>686</v>
      </c>
      <c r="G7" t="s">
        <v>54</v>
      </c>
      <c r="H7" s="4">
        <v>41640</v>
      </c>
      <c r="I7" s="4"/>
      <c r="J7">
        <v>0.50999999046325684</v>
      </c>
      <c r="K7">
        <v>0.14000000059604645</v>
      </c>
      <c r="L7">
        <v>0.34000000357627869</v>
      </c>
      <c r="AA7">
        <v>1.03</v>
      </c>
    </row>
    <row r="8" spans="1:27" x14ac:dyDescent="0.2">
      <c r="A8" s="9">
        <v>6021</v>
      </c>
      <c r="B8" t="s">
        <v>692</v>
      </c>
      <c r="C8" t="s">
        <v>639</v>
      </c>
      <c r="D8" t="s">
        <v>684</v>
      </c>
      <c r="E8" t="s">
        <v>685</v>
      </c>
      <c r="F8" t="s">
        <v>686</v>
      </c>
      <c r="G8" t="s">
        <v>54</v>
      </c>
      <c r="H8" s="4">
        <v>40973</v>
      </c>
      <c r="I8" s="4"/>
      <c r="J8">
        <v>0.30000001192092896</v>
      </c>
      <c r="K8">
        <v>0.12999999523162842</v>
      </c>
      <c r="L8">
        <v>0.47999998927116394</v>
      </c>
      <c r="AA8">
        <v>1.03</v>
      </c>
    </row>
    <row r="9" spans="1:27" x14ac:dyDescent="0.2">
      <c r="A9" s="9">
        <v>9090</v>
      </c>
      <c r="B9" t="s">
        <v>693</v>
      </c>
      <c r="C9" t="s">
        <v>639</v>
      </c>
      <c r="D9" t="s">
        <v>684</v>
      </c>
      <c r="E9" t="s">
        <v>685</v>
      </c>
      <c r="F9" t="s">
        <v>694</v>
      </c>
      <c r="G9" t="s">
        <v>53</v>
      </c>
      <c r="H9" s="4">
        <v>41640</v>
      </c>
      <c r="I9" s="4"/>
      <c r="J9">
        <v>0.51999998092651367</v>
      </c>
      <c r="K9">
        <v>0.34999999403953552</v>
      </c>
      <c r="L9">
        <v>0.87000000476837158</v>
      </c>
      <c r="AA9">
        <v>0.85</v>
      </c>
    </row>
    <row r="10" spans="1:27" x14ac:dyDescent="0.2">
      <c r="A10" s="9">
        <v>9111</v>
      </c>
      <c r="B10" t="s">
        <v>695</v>
      </c>
      <c r="C10" t="s">
        <v>639</v>
      </c>
      <c r="D10" t="s">
        <v>684</v>
      </c>
      <c r="E10" t="s">
        <v>685</v>
      </c>
      <c r="F10" t="s">
        <v>694</v>
      </c>
      <c r="G10" t="s">
        <v>53</v>
      </c>
      <c r="H10" s="4">
        <v>41640</v>
      </c>
      <c r="I10" s="4"/>
      <c r="J10">
        <v>0.55000001192092896</v>
      </c>
      <c r="K10">
        <v>0.87999999523162842</v>
      </c>
      <c r="L10">
        <v>0.69999998807907104</v>
      </c>
      <c r="AA10">
        <v>0.85</v>
      </c>
    </row>
    <row r="11" spans="1:27" x14ac:dyDescent="0.2">
      <c r="A11" s="9">
        <v>9112</v>
      </c>
      <c r="B11" t="s">
        <v>696</v>
      </c>
      <c r="C11" t="s">
        <v>639</v>
      </c>
      <c r="D11" t="s">
        <v>684</v>
      </c>
      <c r="E11" t="s">
        <v>685</v>
      </c>
      <c r="F11" t="s">
        <v>694</v>
      </c>
      <c r="G11" t="s">
        <v>53</v>
      </c>
      <c r="H11" s="4">
        <v>41640</v>
      </c>
      <c r="I11" s="4"/>
      <c r="J11">
        <v>0.85000002384185791</v>
      </c>
      <c r="K11">
        <v>0.87999999523162842</v>
      </c>
      <c r="L11">
        <v>0.69999998807907104</v>
      </c>
      <c r="AA11">
        <v>0.85</v>
      </c>
    </row>
    <row r="12" spans="1:27" x14ac:dyDescent="0.2">
      <c r="A12" s="9">
        <v>9102</v>
      </c>
      <c r="B12" t="s">
        <v>697</v>
      </c>
      <c r="C12" t="s">
        <v>639</v>
      </c>
      <c r="D12" t="s">
        <v>684</v>
      </c>
      <c r="E12" t="s">
        <v>685</v>
      </c>
      <c r="F12" t="s">
        <v>694</v>
      </c>
      <c r="G12" t="s">
        <v>53</v>
      </c>
      <c r="H12" s="4">
        <v>41640</v>
      </c>
      <c r="I12" s="4"/>
      <c r="J12">
        <v>0.68999999761581421</v>
      </c>
      <c r="K12">
        <v>0.40000000596046448</v>
      </c>
      <c r="L12">
        <v>0.75999999046325684</v>
      </c>
      <c r="AA12">
        <v>0.85</v>
      </c>
    </row>
    <row r="13" spans="1:27" x14ac:dyDescent="0.2">
      <c r="A13" s="9">
        <v>9103</v>
      </c>
      <c r="B13" t="s">
        <v>698</v>
      </c>
      <c r="C13" t="s">
        <v>639</v>
      </c>
      <c r="D13" t="s">
        <v>684</v>
      </c>
      <c r="E13" t="s">
        <v>685</v>
      </c>
      <c r="F13" t="s">
        <v>694</v>
      </c>
      <c r="G13" t="s">
        <v>53</v>
      </c>
      <c r="H13" s="4">
        <v>41640</v>
      </c>
      <c r="I13" s="4"/>
      <c r="J13">
        <v>0.56000000238418579</v>
      </c>
      <c r="K13">
        <v>0.20999999344348907</v>
      </c>
      <c r="L13">
        <v>0.56999999284744263</v>
      </c>
      <c r="AA13">
        <v>0.85</v>
      </c>
    </row>
    <row r="14" spans="1:27" x14ac:dyDescent="0.2">
      <c r="A14" s="9">
        <v>9101</v>
      </c>
      <c r="B14" t="s">
        <v>699</v>
      </c>
      <c r="C14" t="s">
        <v>639</v>
      </c>
      <c r="D14" t="s">
        <v>684</v>
      </c>
      <c r="E14" t="s">
        <v>685</v>
      </c>
      <c r="F14" t="s">
        <v>694</v>
      </c>
      <c r="G14" t="s">
        <v>53</v>
      </c>
      <c r="H14" s="4">
        <v>41640</v>
      </c>
      <c r="I14" s="4"/>
      <c r="J14">
        <v>0.64999997615814209</v>
      </c>
      <c r="K14">
        <v>0.40000000596046448</v>
      </c>
      <c r="L14">
        <v>0.75999999046325684</v>
      </c>
      <c r="AA14">
        <v>0.85</v>
      </c>
    </row>
    <row r="15" spans="1:27" x14ac:dyDescent="0.2">
      <c r="A15" s="9">
        <v>6002</v>
      </c>
      <c r="B15" t="s">
        <v>700</v>
      </c>
      <c r="C15" t="s">
        <v>639</v>
      </c>
      <c r="D15" t="s">
        <v>684</v>
      </c>
      <c r="E15" t="s">
        <v>685</v>
      </c>
      <c r="F15" t="s">
        <v>694</v>
      </c>
      <c r="G15" t="s">
        <v>53</v>
      </c>
      <c r="H15" s="4">
        <v>36129</v>
      </c>
      <c r="I15" s="4"/>
      <c r="J15">
        <v>0</v>
      </c>
      <c r="K15">
        <v>0</v>
      </c>
      <c r="L15">
        <v>0</v>
      </c>
      <c r="AA15">
        <v>1</v>
      </c>
    </row>
    <row r="16" spans="1:27" x14ac:dyDescent="0.2">
      <c r="A16" s="9">
        <v>6001</v>
      </c>
      <c r="B16" t="s">
        <v>701</v>
      </c>
      <c r="C16" t="s">
        <v>639</v>
      </c>
      <c r="D16" t="s">
        <v>684</v>
      </c>
      <c r="E16" t="s">
        <v>685</v>
      </c>
      <c r="F16" t="s">
        <v>686</v>
      </c>
      <c r="G16" t="s">
        <v>54</v>
      </c>
      <c r="H16" s="4">
        <v>36129</v>
      </c>
      <c r="I16" s="4"/>
      <c r="J16">
        <v>0</v>
      </c>
      <c r="K16">
        <v>0</v>
      </c>
      <c r="L16">
        <v>0</v>
      </c>
      <c r="AA16">
        <v>1</v>
      </c>
    </row>
    <row r="17" spans="1:27" x14ac:dyDescent="0.2">
      <c r="A17" s="9">
        <v>9352</v>
      </c>
      <c r="B17" t="s">
        <v>702</v>
      </c>
      <c r="C17" t="s">
        <v>639</v>
      </c>
      <c r="D17" t="s">
        <v>684</v>
      </c>
      <c r="E17" t="s">
        <v>685</v>
      </c>
      <c r="F17" t="s">
        <v>686</v>
      </c>
      <c r="G17" t="s">
        <v>54</v>
      </c>
      <c r="H17" s="4">
        <v>41640</v>
      </c>
      <c r="I17" s="4"/>
      <c r="J17">
        <v>0.40999999642372131</v>
      </c>
      <c r="K17">
        <v>0.40999999642372131</v>
      </c>
      <c r="L17">
        <v>0.41999998688697815</v>
      </c>
      <c r="AA17">
        <v>1.03</v>
      </c>
    </row>
    <row r="18" spans="1:27" x14ac:dyDescent="0.2">
      <c r="A18" s="9">
        <v>9196</v>
      </c>
      <c r="B18" t="s">
        <v>703</v>
      </c>
      <c r="C18" t="s">
        <v>639</v>
      </c>
      <c r="D18" t="s">
        <v>684</v>
      </c>
      <c r="E18" t="s">
        <v>685</v>
      </c>
      <c r="F18" t="s">
        <v>686</v>
      </c>
      <c r="G18" t="s">
        <v>54</v>
      </c>
      <c r="H18" s="4">
        <v>41640</v>
      </c>
      <c r="I18" s="4"/>
      <c r="J18">
        <v>0.40999999642372131</v>
      </c>
      <c r="K18">
        <v>0.23999999463558197</v>
      </c>
      <c r="L18">
        <v>0.20000000298023224</v>
      </c>
      <c r="AA18">
        <v>1.03</v>
      </c>
    </row>
    <row r="19" spans="1:27" x14ac:dyDescent="0.2">
      <c r="A19" s="9">
        <v>9193</v>
      </c>
      <c r="B19" t="s">
        <v>704</v>
      </c>
      <c r="C19" t="s">
        <v>639</v>
      </c>
      <c r="D19" t="s">
        <v>684</v>
      </c>
      <c r="E19" t="s">
        <v>685</v>
      </c>
      <c r="F19" t="s">
        <v>686</v>
      </c>
      <c r="G19" t="s">
        <v>54</v>
      </c>
      <c r="H19" s="4">
        <v>41640</v>
      </c>
      <c r="I19" s="4"/>
      <c r="J19">
        <v>0.40000000596046448</v>
      </c>
      <c r="K19">
        <v>0.23999999463558197</v>
      </c>
      <c r="L19">
        <v>0.15000000596046448</v>
      </c>
      <c r="AA19">
        <v>1.03</v>
      </c>
    </row>
    <row r="20" spans="1:27" x14ac:dyDescent="0.2">
      <c r="A20" s="9">
        <v>9191</v>
      </c>
      <c r="B20" t="s">
        <v>705</v>
      </c>
      <c r="C20" t="s">
        <v>639</v>
      </c>
      <c r="D20" t="s">
        <v>684</v>
      </c>
      <c r="E20" t="s">
        <v>685</v>
      </c>
      <c r="F20" t="s">
        <v>686</v>
      </c>
      <c r="G20" t="s">
        <v>54</v>
      </c>
      <c r="H20" s="4">
        <v>41640</v>
      </c>
      <c r="I20" s="4"/>
      <c r="J20">
        <v>0.31000000238418579</v>
      </c>
      <c r="K20">
        <v>0.25</v>
      </c>
      <c r="L20">
        <v>0.20000000298023224</v>
      </c>
      <c r="AA20">
        <v>1.03</v>
      </c>
    </row>
    <row r="21" spans="1:27" x14ac:dyDescent="0.2">
      <c r="A21" s="9">
        <v>9195</v>
      </c>
      <c r="B21" t="s">
        <v>706</v>
      </c>
      <c r="C21" t="s">
        <v>639</v>
      </c>
      <c r="D21" t="s">
        <v>684</v>
      </c>
      <c r="E21" t="s">
        <v>685</v>
      </c>
      <c r="F21" t="s">
        <v>694</v>
      </c>
      <c r="G21" t="s">
        <v>53</v>
      </c>
      <c r="H21" s="4">
        <v>41640</v>
      </c>
      <c r="I21" s="4"/>
      <c r="J21">
        <v>0.6600000262260437</v>
      </c>
      <c r="K21">
        <v>0.97000002861022949</v>
      </c>
      <c r="L21">
        <v>0.28999999165534973</v>
      </c>
      <c r="AA21">
        <v>1</v>
      </c>
    </row>
    <row r="22" spans="1:27" x14ac:dyDescent="0.2">
      <c r="A22" s="9">
        <v>9194</v>
      </c>
      <c r="B22" t="s">
        <v>707</v>
      </c>
      <c r="C22" t="s">
        <v>639</v>
      </c>
      <c r="D22" t="s">
        <v>684</v>
      </c>
      <c r="E22" t="s">
        <v>685</v>
      </c>
      <c r="F22" t="s">
        <v>686</v>
      </c>
      <c r="G22" t="s">
        <v>54</v>
      </c>
      <c r="H22" s="4">
        <v>41640</v>
      </c>
      <c r="I22" s="4"/>
      <c r="J22">
        <v>0.43000000715255737</v>
      </c>
      <c r="K22">
        <v>0.30000001192092896</v>
      </c>
      <c r="L22">
        <v>0.20999999344348907</v>
      </c>
      <c r="AA22">
        <v>1.03</v>
      </c>
    </row>
    <row r="23" spans="1:27" x14ac:dyDescent="0.2">
      <c r="A23" s="9">
        <v>9192</v>
      </c>
      <c r="B23" t="s">
        <v>708</v>
      </c>
      <c r="C23" t="s">
        <v>639</v>
      </c>
      <c r="D23" t="s">
        <v>684</v>
      </c>
      <c r="E23" t="s">
        <v>685</v>
      </c>
      <c r="F23" t="s">
        <v>686</v>
      </c>
      <c r="G23" t="s">
        <v>54</v>
      </c>
      <c r="H23" s="4">
        <v>41640</v>
      </c>
      <c r="I23" s="4"/>
      <c r="J23">
        <v>0.47999998927116394</v>
      </c>
      <c r="K23">
        <v>0.31000000238418579</v>
      </c>
      <c r="L23">
        <v>0.25999999046325684</v>
      </c>
      <c r="AA23">
        <v>1.03</v>
      </c>
    </row>
    <row r="24" spans="1:27" x14ac:dyDescent="0.2">
      <c r="A24" s="9">
        <v>6023</v>
      </c>
      <c r="B24" t="s">
        <v>709</v>
      </c>
      <c r="C24" t="s">
        <v>639</v>
      </c>
      <c r="D24" t="s">
        <v>684</v>
      </c>
      <c r="E24" t="s">
        <v>685</v>
      </c>
      <c r="F24" t="s">
        <v>686</v>
      </c>
      <c r="G24" t="s">
        <v>54</v>
      </c>
      <c r="H24" s="4">
        <v>41640</v>
      </c>
      <c r="I24" s="4"/>
      <c r="J24">
        <v>0.38999998569488525</v>
      </c>
      <c r="K24">
        <v>0.15999999642372131</v>
      </c>
      <c r="L24">
        <v>0.31999999284744263</v>
      </c>
      <c r="AA24">
        <v>1.03</v>
      </c>
    </row>
    <row r="25" spans="1:27" x14ac:dyDescent="0.2">
      <c r="A25" s="9">
        <v>9152</v>
      </c>
      <c r="B25" t="s">
        <v>710</v>
      </c>
      <c r="C25" t="s">
        <v>639</v>
      </c>
      <c r="D25" t="s">
        <v>684</v>
      </c>
      <c r="E25" t="s">
        <v>685</v>
      </c>
      <c r="F25" t="s">
        <v>686</v>
      </c>
      <c r="G25" t="s">
        <v>54</v>
      </c>
      <c r="H25" s="4">
        <v>41640</v>
      </c>
      <c r="I25" s="4"/>
      <c r="J25">
        <v>0.38999998569488525</v>
      </c>
      <c r="K25">
        <v>0.18999999761581421</v>
      </c>
      <c r="L25">
        <v>0.37999999523162842</v>
      </c>
      <c r="AA25">
        <v>1.03</v>
      </c>
    </row>
    <row r="26" spans="1:27" x14ac:dyDescent="0.2">
      <c r="A26" s="9">
        <v>9153</v>
      </c>
      <c r="B26" t="s">
        <v>711</v>
      </c>
      <c r="C26" t="s">
        <v>639</v>
      </c>
      <c r="D26" t="s">
        <v>684</v>
      </c>
      <c r="E26" t="s">
        <v>685</v>
      </c>
      <c r="F26" t="s">
        <v>686</v>
      </c>
      <c r="G26" t="s">
        <v>54</v>
      </c>
      <c r="H26" s="4">
        <v>41640</v>
      </c>
      <c r="I26" s="4"/>
      <c r="J26">
        <v>0.37999999523162842</v>
      </c>
      <c r="K26">
        <v>0.15999999642372131</v>
      </c>
      <c r="L26">
        <v>0.31000000238418579</v>
      </c>
      <c r="AA26">
        <v>1.03</v>
      </c>
    </row>
    <row r="27" spans="1:27" x14ac:dyDescent="0.2">
      <c r="A27" s="9">
        <v>6022</v>
      </c>
      <c r="B27" t="s">
        <v>712</v>
      </c>
      <c r="C27" t="s">
        <v>639</v>
      </c>
      <c r="D27" t="s">
        <v>684</v>
      </c>
      <c r="E27" t="s">
        <v>685</v>
      </c>
      <c r="F27" t="s">
        <v>694</v>
      </c>
      <c r="G27" t="s">
        <v>53</v>
      </c>
      <c r="H27" s="4">
        <v>41640</v>
      </c>
      <c r="I27" s="4"/>
      <c r="J27">
        <v>0.41999998688697815</v>
      </c>
      <c r="K27">
        <v>0.17000000178813934</v>
      </c>
      <c r="L27">
        <v>0.25</v>
      </c>
      <c r="AA27">
        <v>1</v>
      </c>
    </row>
    <row r="28" spans="1:27" x14ac:dyDescent="0.2">
      <c r="A28" s="9">
        <v>9154</v>
      </c>
      <c r="B28" t="s">
        <v>713</v>
      </c>
      <c r="C28" t="s">
        <v>639</v>
      </c>
      <c r="D28" t="s">
        <v>684</v>
      </c>
      <c r="E28" t="s">
        <v>685</v>
      </c>
      <c r="F28" t="s">
        <v>686</v>
      </c>
      <c r="G28" t="s">
        <v>54</v>
      </c>
      <c r="H28" s="4">
        <v>41640</v>
      </c>
      <c r="I28" s="4"/>
      <c r="J28">
        <v>0.38999998569488525</v>
      </c>
      <c r="K28">
        <v>0.15999999642372131</v>
      </c>
      <c r="L28">
        <v>0.31000000238418579</v>
      </c>
      <c r="AA28">
        <v>1.03</v>
      </c>
    </row>
    <row r="29" spans="1:27" x14ac:dyDescent="0.2">
      <c r="A29" s="9">
        <v>9151</v>
      </c>
      <c r="B29" t="s">
        <v>714</v>
      </c>
      <c r="C29" t="s">
        <v>639</v>
      </c>
      <c r="D29" t="s">
        <v>684</v>
      </c>
      <c r="E29" t="s">
        <v>685</v>
      </c>
      <c r="F29" t="s">
        <v>686</v>
      </c>
      <c r="G29" t="s">
        <v>54</v>
      </c>
      <c r="H29" s="4">
        <v>41640</v>
      </c>
      <c r="I29" s="4"/>
      <c r="J29">
        <v>0.37000000476837158</v>
      </c>
      <c r="K29">
        <v>0.15000000596046448</v>
      </c>
      <c r="L29">
        <v>0.30000001192092896</v>
      </c>
      <c r="AA29">
        <v>1.03</v>
      </c>
    </row>
    <row r="30" spans="1:27" x14ac:dyDescent="0.2">
      <c r="A30" s="9">
        <v>9370</v>
      </c>
      <c r="B30" t="s">
        <v>715</v>
      </c>
      <c r="C30" t="s">
        <v>639</v>
      </c>
      <c r="D30" t="s">
        <v>684</v>
      </c>
      <c r="E30" t="s">
        <v>685</v>
      </c>
      <c r="F30" t="s">
        <v>694</v>
      </c>
      <c r="G30" t="s">
        <v>53</v>
      </c>
      <c r="H30" s="4">
        <v>41640</v>
      </c>
      <c r="I30" s="4"/>
      <c r="J30">
        <v>0.55000001192092896</v>
      </c>
      <c r="K30">
        <v>0.44999998807907104</v>
      </c>
      <c r="L30">
        <v>0.61000001430511475</v>
      </c>
      <c r="AA30">
        <v>1</v>
      </c>
    </row>
    <row r="31" spans="1:27" x14ac:dyDescent="0.2">
      <c r="A31" s="9">
        <v>9351</v>
      </c>
      <c r="B31" t="s">
        <v>716</v>
      </c>
      <c r="C31" t="s">
        <v>639</v>
      </c>
      <c r="D31" t="s">
        <v>684</v>
      </c>
      <c r="E31" t="s">
        <v>685</v>
      </c>
      <c r="F31" t="s">
        <v>694</v>
      </c>
      <c r="G31" t="s">
        <v>53</v>
      </c>
      <c r="H31" s="4">
        <v>41640</v>
      </c>
      <c r="I31" s="4"/>
      <c r="J31">
        <v>0.79000002145767212</v>
      </c>
      <c r="K31">
        <v>0.62000000476837158</v>
      </c>
      <c r="L31">
        <v>1.0399999618530273</v>
      </c>
      <c r="AA31">
        <v>0.85</v>
      </c>
    </row>
    <row r="32" spans="1:27" x14ac:dyDescent="0.2">
      <c r="A32" s="9">
        <v>9230</v>
      </c>
      <c r="B32" t="s">
        <v>717</v>
      </c>
      <c r="C32" t="s">
        <v>639</v>
      </c>
      <c r="D32" t="s">
        <v>684</v>
      </c>
      <c r="E32" t="s">
        <v>685</v>
      </c>
      <c r="F32" t="s">
        <v>686</v>
      </c>
      <c r="G32" t="s">
        <v>54</v>
      </c>
      <c r="H32" s="4">
        <v>41640</v>
      </c>
      <c r="I32" s="4"/>
      <c r="J32">
        <v>0.2199999988079071</v>
      </c>
      <c r="K32">
        <v>5.000000074505806E-2</v>
      </c>
      <c r="L32">
        <v>0.20999999344348907</v>
      </c>
      <c r="AA32">
        <v>1</v>
      </c>
    </row>
    <row r="33" spans="1:27" x14ac:dyDescent="0.2">
      <c r="A33" s="9">
        <v>9220</v>
      </c>
      <c r="B33" t="s">
        <v>718</v>
      </c>
      <c r="C33" t="s">
        <v>639</v>
      </c>
      <c r="D33" t="s">
        <v>684</v>
      </c>
      <c r="E33" t="s">
        <v>685</v>
      </c>
      <c r="F33" t="s">
        <v>686</v>
      </c>
      <c r="G33" t="s">
        <v>54</v>
      </c>
      <c r="H33" s="4">
        <v>41640</v>
      </c>
      <c r="I33" s="4"/>
      <c r="J33">
        <v>0.15000000596046448</v>
      </c>
      <c r="K33">
        <v>1.9999999552965164E-2</v>
      </c>
      <c r="L33">
        <v>0.20999999344348907</v>
      </c>
      <c r="AA33">
        <v>1</v>
      </c>
    </row>
    <row r="34" spans="1:27" x14ac:dyDescent="0.2">
      <c r="A34" s="9">
        <v>9120</v>
      </c>
      <c r="B34" t="s">
        <v>719</v>
      </c>
      <c r="C34" t="s">
        <v>639</v>
      </c>
      <c r="D34" t="s">
        <v>684</v>
      </c>
      <c r="E34" t="s">
        <v>685</v>
      </c>
      <c r="F34" t="s">
        <v>694</v>
      </c>
      <c r="G34" t="s">
        <v>53</v>
      </c>
      <c r="H34" s="4">
        <v>41640</v>
      </c>
      <c r="I34" s="4"/>
      <c r="J34">
        <v>0.88999998569488525</v>
      </c>
      <c r="K34">
        <v>0.54000002145767212</v>
      </c>
      <c r="L34">
        <v>1.7699999809265137</v>
      </c>
      <c r="AA34">
        <v>0.85</v>
      </c>
    </row>
    <row r="35" spans="1:27" x14ac:dyDescent="0.2">
      <c r="A35" s="9">
        <v>6037</v>
      </c>
      <c r="B35" t="s">
        <v>720</v>
      </c>
      <c r="C35" t="s">
        <v>639</v>
      </c>
      <c r="D35" t="s">
        <v>684</v>
      </c>
      <c r="E35" t="s">
        <v>685</v>
      </c>
      <c r="F35" t="s">
        <v>721</v>
      </c>
      <c r="G35" t="s">
        <v>53</v>
      </c>
      <c r="H35" s="4">
        <v>44398</v>
      </c>
      <c r="I35" s="4"/>
      <c r="AA35">
        <v>1</v>
      </c>
    </row>
    <row r="36" spans="1:27" x14ac:dyDescent="0.2">
      <c r="A36" s="9">
        <v>6020</v>
      </c>
      <c r="B36" t="s">
        <v>722</v>
      </c>
      <c r="C36" t="s">
        <v>639</v>
      </c>
      <c r="D36" t="s">
        <v>684</v>
      </c>
      <c r="E36" t="s">
        <v>685</v>
      </c>
      <c r="F36" t="s">
        <v>694</v>
      </c>
      <c r="G36" t="s">
        <v>53</v>
      </c>
      <c r="H36" s="4">
        <v>40973</v>
      </c>
      <c r="I36" s="4"/>
      <c r="J36">
        <v>0.34999999403953552</v>
      </c>
      <c r="K36">
        <v>0.15999999642372131</v>
      </c>
      <c r="L36">
        <v>0.4699999988079071</v>
      </c>
      <c r="AA36">
        <v>1</v>
      </c>
    </row>
    <row r="37" spans="1:27" x14ac:dyDescent="0.2">
      <c r="A37" s="9">
        <v>5006</v>
      </c>
      <c r="B37" t="s">
        <v>723</v>
      </c>
      <c r="C37" t="s">
        <v>639</v>
      </c>
      <c r="D37" t="s">
        <v>684</v>
      </c>
      <c r="E37" t="s">
        <v>685</v>
      </c>
      <c r="F37" t="s">
        <v>686</v>
      </c>
      <c r="G37" t="s">
        <v>54</v>
      </c>
      <c r="H37" s="4">
        <v>41640</v>
      </c>
      <c r="I37" s="4"/>
      <c r="J37">
        <v>0.12999999523162842</v>
      </c>
      <c r="K37">
        <v>7.0000000298023224E-2</v>
      </c>
      <c r="L37">
        <v>0.25</v>
      </c>
      <c r="AA37">
        <v>1</v>
      </c>
    </row>
    <row r="38" spans="1:27" x14ac:dyDescent="0.2">
      <c r="A38" s="9">
        <v>6036</v>
      </c>
      <c r="B38" t="s">
        <v>724</v>
      </c>
      <c r="C38" t="s">
        <v>639</v>
      </c>
      <c r="D38" t="s">
        <v>684</v>
      </c>
      <c r="E38" t="s">
        <v>685</v>
      </c>
      <c r="F38" t="s">
        <v>721</v>
      </c>
      <c r="G38" t="s">
        <v>53</v>
      </c>
      <c r="H38" s="4">
        <v>44390</v>
      </c>
      <c r="I38" s="4"/>
      <c r="AA38">
        <v>1</v>
      </c>
    </row>
    <row r="39" spans="1:27" x14ac:dyDescent="0.2">
      <c r="A39" s="9">
        <v>5002</v>
      </c>
      <c r="B39" t="s">
        <v>725</v>
      </c>
      <c r="C39" t="s">
        <v>639</v>
      </c>
      <c r="D39" t="s">
        <v>684</v>
      </c>
      <c r="E39" t="s">
        <v>685</v>
      </c>
      <c r="F39" t="s">
        <v>721</v>
      </c>
      <c r="G39" t="s">
        <v>53</v>
      </c>
      <c r="H39" s="4">
        <v>36129</v>
      </c>
      <c r="I39" s="4"/>
      <c r="J39">
        <v>0</v>
      </c>
      <c r="K39">
        <v>0</v>
      </c>
      <c r="L39">
        <v>0</v>
      </c>
      <c r="AA39">
        <v>1</v>
      </c>
    </row>
    <row r="40" spans="1:27" x14ac:dyDescent="0.2">
      <c r="A40" s="9">
        <v>5003</v>
      </c>
      <c r="B40" t="s">
        <v>726</v>
      </c>
      <c r="C40" t="s">
        <v>639</v>
      </c>
      <c r="D40" t="s">
        <v>684</v>
      </c>
      <c r="E40" t="s">
        <v>685</v>
      </c>
      <c r="F40" t="s">
        <v>721</v>
      </c>
      <c r="G40" t="s">
        <v>53</v>
      </c>
      <c r="H40" s="4">
        <v>36129</v>
      </c>
      <c r="I40" s="4"/>
      <c r="J40">
        <v>0</v>
      </c>
      <c r="K40">
        <v>0</v>
      </c>
      <c r="L40">
        <v>0</v>
      </c>
      <c r="AA40">
        <v>1</v>
      </c>
    </row>
    <row r="41" spans="1:27" x14ac:dyDescent="0.2">
      <c r="A41" s="9">
        <v>6026</v>
      </c>
      <c r="B41" t="s">
        <v>727</v>
      </c>
      <c r="C41" t="s">
        <v>639</v>
      </c>
      <c r="D41" t="s">
        <v>684</v>
      </c>
      <c r="E41" t="s">
        <v>685</v>
      </c>
      <c r="F41" t="s">
        <v>694</v>
      </c>
      <c r="G41" t="s">
        <v>53</v>
      </c>
      <c r="H41" s="4">
        <v>42982</v>
      </c>
      <c r="I41" s="4"/>
      <c r="J41">
        <v>0.67000001668930054</v>
      </c>
      <c r="K41">
        <v>0.40000000596046448</v>
      </c>
      <c r="L41">
        <v>0.75999999046325684</v>
      </c>
      <c r="AA41">
        <v>0.85</v>
      </c>
    </row>
    <row r="42" spans="1:27" x14ac:dyDescent="0.2">
      <c r="A42" s="9">
        <v>6030</v>
      </c>
      <c r="B42" t="s">
        <v>728</v>
      </c>
      <c r="C42" t="s">
        <v>639</v>
      </c>
      <c r="D42" t="s">
        <v>684</v>
      </c>
      <c r="E42" t="s">
        <v>685</v>
      </c>
      <c r="F42" t="s">
        <v>729</v>
      </c>
      <c r="G42" t="s">
        <v>54</v>
      </c>
      <c r="H42" s="4">
        <v>41640</v>
      </c>
      <c r="I42" s="4"/>
      <c r="J42">
        <v>0</v>
      </c>
      <c r="K42">
        <v>0</v>
      </c>
      <c r="L42">
        <v>0</v>
      </c>
      <c r="AA42">
        <v>1</v>
      </c>
    </row>
    <row r="43" spans="1:27" x14ac:dyDescent="0.2">
      <c r="A43" s="9">
        <v>5005</v>
      </c>
      <c r="B43" t="s">
        <v>730</v>
      </c>
      <c r="C43" t="s">
        <v>639</v>
      </c>
      <c r="D43" t="s">
        <v>684</v>
      </c>
      <c r="E43" t="s">
        <v>685</v>
      </c>
      <c r="F43" t="s">
        <v>694</v>
      </c>
      <c r="G43" t="s">
        <v>53</v>
      </c>
      <c r="H43" s="4">
        <v>41640</v>
      </c>
      <c r="I43" s="4"/>
      <c r="J43">
        <v>0.68000000715255737</v>
      </c>
      <c r="K43">
        <v>0.30000001192092896</v>
      </c>
      <c r="L43">
        <v>0.44999998807907104</v>
      </c>
      <c r="AA43">
        <v>1</v>
      </c>
    </row>
    <row r="44" spans="1:27" x14ac:dyDescent="0.2">
      <c r="A44" s="9">
        <v>9390</v>
      </c>
      <c r="B44" t="s">
        <v>731</v>
      </c>
      <c r="C44" t="s">
        <v>684</v>
      </c>
      <c r="D44" t="s">
        <v>684</v>
      </c>
      <c r="E44" t="s">
        <v>685</v>
      </c>
      <c r="F44" t="s">
        <v>686</v>
      </c>
      <c r="G44" t="s">
        <v>53</v>
      </c>
      <c r="H44" s="4">
        <v>41640</v>
      </c>
      <c r="I44" s="4"/>
      <c r="J44">
        <v>0.28999999165534973</v>
      </c>
      <c r="K44">
        <v>0.27000001072883606</v>
      </c>
      <c r="L44">
        <v>0.75</v>
      </c>
      <c r="AA44">
        <v>1.03</v>
      </c>
    </row>
    <row r="45" spans="1:27" x14ac:dyDescent="0.2">
      <c r="A45" s="9">
        <v>9380</v>
      </c>
      <c r="B45" t="s">
        <v>732</v>
      </c>
      <c r="C45" t="s">
        <v>684</v>
      </c>
      <c r="D45" t="s">
        <v>684</v>
      </c>
      <c r="E45" t="s">
        <v>685</v>
      </c>
      <c r="F45" t="s">
        <v>686</v>
      </c>
      <c r="G45" t="s">
        <v>53</v>
      </c>
      <c r="H45" s="4">
        <v>41640</v>
      </c>
      <c r="I45" s="4"/>
      <c r="J45">
        <v>0.49000000953674316</v>
      </c>
      <c r="K45">
        <v>0.25999999046325684</v>
      </c>
      <c r="L45">
        <v>0.6600000262260437</v>
      </c>
      <c r="AA45">
        <v>1.03</v>
      </c>
    </row>
    <row r="46" spans="1:27" x14ac:dyDescent="0.2">
      <c r="A46" s="9">
        <v>9330</v>
      </c>
      <c r="B46" t="s">
        <v>733</v>
      </c>
      <c r="C46" t="s">
        <v>684</v>
      </c>
      <c r="D46" t="s">
        <v>684</v>
      </c>
      <c r="E46" t="s">
        <v>685</v>
      </c>
      <c r="F46" t="s">
        <v>686</v>
      </c>
      <c r="G46" t="s">
        <v>53</v>
      </c>
      <c r="H46" s="4">
        <v>41640</v>
      </c>
      <c r="I46" s="4"/>
      <c r="J46">
        <v>0.5</v>
      </c>
      <c r="K46">
        <v>0.30000001192092896</v>
      </c>
      <c r="L46">
        <v>0.23000000417232513</v>
      </c>
      <c r="AA46">
        <v>1.03</v>
      </c>
    </row>
    <row r="47" spans="1:27" x14ac:dyDescent="0.2">
      <c r="A47" s="9">
        <v>9310</v>
      </c>
      <c r="B47" t="s">
        <v>734</v>
      </c>
      <c r="C47" t="s">
        <v>684</v>
      </c>
      <c r="D47" t="s">
        <v>684</v>
      </c>
      <c r="E47" t="s">
        <v>685</v>
      </c>
      <c r="F47" t="s">
        <v>686</v>
      </c>
      <c r="G47" t="s">
        <v>53</v>
      </c>
      <c r="H47" s="4">
        <v>41640</v>
      </c>
      <c r="I47" s="4"/>
      <c r="J47">
        <v>0.4699999988079071</v>
      </c>
      <c r="K47">
        <v>0.23000000417232513</v>
      </c>
      <c r="L47">
        <v>0.34999999403953552</v>
      </c>
      <c r="AA47">
        <v>1.03</v>
      </c>
    </row>
    <row r="48" spans="1:27" x14ac:dyDescent="0.2">
      <c r="A48" s="9">
        <v>9360</v>
      </c>
      <c r="B48" t="s">
        <v>735</v>
      </c>
      <c r="C48" t="s">
        <v>684</v>
      </c>
      <c r="D48" t="s">
        <v>684</v>
      </c>
      <c r="E48" t="s">
        <v>685</v>
      </c>
      <c r="F48" t="s">
        <v>686</v>
      </c>
      <c r="G48" t="s">
        <v>53</v>
      </c>
      <c r="H48" s="4">
        <v>41640</v>
      </c>
      <c r="I48" s="4"/>
      <c r="J48">
        <v>0.81999999284744263</v>
      </c>
      <c r="K48">
        <v>0.25999999046325684</v>
      </c>
      <c r="L48">
        <v>0.6600000262260437</v>
      </c>
      <c r="AA48">
        <v>1.03</v>
      </c>
    </row>
    <row r="49" spans="1:27" x14ac:dyDescent="0.2">
      <c r="A49" s="9">
        <v>9300</v>
      </c>
      <c r="B49" t="s">
        <v>736</v>
      </c>
      <c r="C49" t="s">
        <v>684</v>
      </c>
      <c r="D49" t="s">
        <v>684</v>
      </c>
      <c r="E49" t="s">
        <v>685</v>
      </c>
      <c r="F49" t="s">
        <v>686</v>
      </c>
      <c r="G49" t="s">
        <v>53</v>
      </c>
      <c r="H49" s="4">
        <v>41640</v>
      </c>
      <c r="I49" s="4"/>
      <c r="J49">
        <v>0.81999999284744263</v>
      </c>
      <c r="K49">
        <v>0.25999999046325684</v>
      </c>
      <c r="L49">
        <v>0.6600000262260437</v>
      </c>
      <c r="AA49">
        <v>1.03</v>
      </c>
    </row>
    <row r="50" spans="1:27" x14ac:dyDescent="0.2">
      <c r="A50" s="9">
        <v>9290</v>
      </c>
      <c r="B50" t="s">
        <v>737</v>
      </c>
      <c r="C50" t="s">
        <v>684</v>
      </c>
      <c r="D50" t="s">
        <v>684</v>
      </c>
      <c r="E50" t="s">
        <v>685</v>
      </c>
      <c r="F50" t="s">
        <v>686</v>
      </c>
      <c r="G50" t="s">
        <v>53</v>
      </c>
      <c r="H50" s="4">
        <v>41640</v>
      </c>
      <c r="I50" s="4"/>
      <c r="J50">
        <v>0.49000000953674316</v>
      </c>
      <c r="K50">
        <v>0.20999999344348907</v>
      </c>
      <c r="L50">
        <v>0.41999998688697815</v>
      </c>
      <c r="AA50">
        <v>1.03</v>
      </c>
    </row>
    <row r="51" spans="1:27" x14ac:dyDescent="0.2">
      <c r="A51" s="9">
        <v>5001</v>
      </c>
      <c r="B51" t="s">
        <v>738</v>
      </c>
      <c r="C51" t="s">
        <v>639</v>
      </c>
      <c r="D51" t="s">
        <v>684</v>
      </c>
      <c r="E51" t="s">
        <v>685</v>
      </c>
      <c r="F51" t="s">
        <v>721</v>
      </c>
      <c r="G51" t="s">
        <v>53</v>
      </c>
      <c r="H51" s="4">
        <v>36129</v>
      </c>
      <c r="I51" s="4"/>
      <c r="J51">
        <v>0</v>
      </c>
      <c r="K51">
        <v>0</v>
      </c>
      <c r="L51">
        <v>0</v>
      </c>
      <c r="AA51">
        <v>1</v>
      </c>
    </row>
    <row r="52" spans="1:27" x14ac:dyDescent="0.2">
      <c r="A52" s="9">
        <v>2020</v>
      </c>
      <c r="B52" t="s">
        <v>739</v>
      </c>
      <c r="C52" t="s">
        <v>639</v>
      </c>
      <c r="D52" t="s">
        <v>684</v>
      </c>
      <c r="E52" t="s">
        <v>685</v>
      </c>
      <c r="F52" t="s">
        <v>686</v>
      </c>
      <c r="G52" t="s">
        <v>53</v>
      </c>
      <c r="H52" s="4">
        <v>36129</v>
      </c>
      <c r="I52" s="4">
        <v>41639</v>
      </c>
      <c r="J52">
        <v>1.7999999523162842</v>
      </c>
      <c r="K52">
        <v>1.190000057220459</v>
      </c>
      <c r="L52">
        <v>0.70999997854232788</v>
      </c>
      <c r="AA52">
        <v>0.85</v>
      </c>
    </row>
    <row r="53" spans="1:27" x14ac:dyDescent="0.2">
      <c r="A53" s="9">
        <v>2016</v>
      </c>
      <c r="B53" t="s">
        <v>740</v>
      </c>
      <c r="C53" t="s">
        <v>639</v>
      </c>
      <c r="D53" t="s">
        <v>684</v>
      </c>
      <c r="E53" t="s">
        <v>685</v>
      </c>
      <c r="F53" t="s">
        <v>686</v>
      </c>
      <c r="G53" t="s">
        <v>53</v>
      </c>
      <c r="H53" s="4">
        <v>36129</v>
      </c>
      <c r="I53" s="4">
        <v>41639</v>
      </c>
      <c r="J53">
        <v>1.9199999570846558</v>
      </c>
      <c r="K53">
        <v>1.6000000238418579</v>
      </c>
      <c r="L53">
        <v>1.1299999952316284</v>
      </c>
      <c r="AA53">
        <v>0.85</v>
      </c>
    </row>
    <row r="54" spans="1:27" x14ac:dyDescent="0.2">
      <c r="A54" s="9">
        <v>2028</v>
      </c>
      <c r="B54" t="s">
        <v>741</v>
      </c>
      <c r="C54" t="s">
        <v>639</v>
      </c>
      <c r="D54" t="s">
        <v>684</v>
      </c>
      <c r="E54" t="s">
        <v>685</v>
      </c>
      <c r="F54" t="s">
        <v>686</v>
      </c>
      <c r="G54" t="s">
        <v>53</v>
      </c>
      <c r="H54" s="4">
        <v>36129</v>
      </c>
      <c r="I54" s="4">
        <v>41639</v>
      </c>
      <c r="J54">
        <v>1.6799999475479126</v>
      </c>
      <c r="K54">
        <v>1.7100000381469727</v>
      </c>
      <c r="L54">
        <v>1.0199999809265137</v>
      </c>
      <c r="AA54">
        <v>0.85</v>
      </c>
    </row>
    <row r="55" spans="1:27" x14ac:dyDescent="0.2">
      <c r="A55" s="9">
        <v>2035</v>
      </c>
      <c r="B55" t="s">
        <v>742</v>
      </c>
      <c r="C55" t="s">
        <v>639</v>
      </c>
      <c r="D55" t="s">
        <v>684</v>
      </c>
      <c r="E55" t="s">
        <v>685</v>
      </c>
      <c r="F55" t="s">
        <v>694</v>
      </c>
      <c r="G55" t="s">
        <v>53</v>
      </c>
      <c r="H55" s="4">
        <v>36129</v>
      </c>
      <c r="I55" s="4">
        <v>41639</v>
      </c>
      <c r="J55">
        <v>0.75</v>
      </c>
      <c r="K55">
        <v>0.63999998569488525</v>
      </c>
      <c r="L55">
        <v>0.81000000238418579</v>
      </c>
      <c r="AA55">
        <v>0.85</v>
      </c>
    </row>
    <row r="56" spans="1:27" x14ac:dyDescent="0.2">
      <c r="A56" s="9">
        <v>2011</v>
      </c>
      <c r="B56" t="s">
        <v>743</v>
      </c>
      <c r="C56" t="s">
        <v>639</v>
      </c>
      <c r="D56" t="s">
        <v>684</v>
      </c>
      <c r="E56" t="s">
        <v>685</v>
      </c>
      <c r="F56" t="s">
        <v>694</v>
      </c>
      <c r="G56" t="s">
        <v>53</v>
      </c>
      <c r="H56" s="4">
        <v>36129</v>
      </c>
      <c r="I56" s="4">
        <v>41639</v>
      </c>
      <c r="J56">
        <v>0.62000000476837158</v>
      </c>
      <c r="K56">
        <v>0.56999999284744263</v>
      </c>
      <c r="L56">
        <v>0.50999999046325684</v>
      </c>
      <c r="AA56">
        <v>0.85</v>
      </c>
    </row>
    <row r="57" spans="1:27" x14ac:dyDescent="0.2">
      <c r="A57" s="9">
        <v>2027</v>
      </c>
      <c r="B57" t="s">
        <v>744</v>
      </c>
      <c r="C57" t="s">
        <v>639</v>
      </c>
      <c r="D57" t="s">
        <v>684</v>
      </c>
      <c r="E57" t="s">
        <v>685</v>
      </c>
      <c r="F57" t="s">
        <v>694</v>
      </c>
      <c r="G57" t="s">
        <v>53</v>
      </c>
      <c r="H57" s="4">
        <v>36129</v>
      </c>
      <c r="I57" s="4">
        <v>41639</v>
      </c>
      <c r="J57">
        <v>0.74000000953674316</v>
      </c>
      <c r="K57">
        <v>0.56999999284744263</v>
      </c>
      <c r="L57">
        <v>0.70999997854232788</v>
      </c>
      <c r="AA57">
        <v>0.85</v>
      </c>
    </row>
    <row r="58" spans="1:27" x14ac:dyDescent="0.2">
      <c r="A58" s="9">
        <v>2010</v>
      </c>
      <c r="B58" t="s">
        <v>745</v>
      </c>
      <c r="C58" t="s">
        <v>639</v>
      </c>
      <c r="D58" t="s">
        <v>684</v>
      </c>
      <c r="E58" t="s">
        <v>685</v>
      </c>
      <c r="F58" t="s">
        <v>694</v>
      </c>
      <c r="G58" t="s">
        <v>53</v>
      </c>
      <c r="H58" s="4">
        <v>36129</v>
      </c>
      <c r="I58" s="4">
        <v>41639</v>
      </c>
      <c r="J58">
        <v>0.5</v>
      </c>
      <c r="K58">
        <v>0.31000000238418579</v>
      </c>
      <c r="L58">
        <v>0.70999997854232788</v>
      </c>
      <c r="AA58">
        <v>0.85</v>
      </c>
    </row>
    <row r="59" spans="1:27" x14ac:dyDescent="0.2">
      <c r="A59" s="9">
        <v>2026</v>
      </c>
      <c r="B59" t="s">
        <v>746</v>
      </c>
      <c r="C59" t="s">
        <v>639</v>
      </c>
      <c r="D59" t="s">
        <v>684</v>
      </c>
      <c r="E59" t="s">
        <v>685</v>
      </c>
      <c r="F59" t="s">
        <v>694</v>
      </c>
      <c r="G59" t="s">
        <v>53</v>
      </c>
      <c r="H59" s="4">
        <v>36129</v>
      </c>
      <c r="I59" s="4">
        <v>41639</v>
      </c>
      <c r="J59">
        <v>0.60000002384185791</v>
      </c>
      <c r="K59">
        <v>0.31000000238418579</v>
      </c>
      <c r="L59">
        <v>1.0700000524520874</v>
      </c>
      <c r="AA59">
        <v>0.85</v>
      </c>
    </row>
    <row r="60" spans="1:27" x14ac:dyDescent="0.2">
      <c r="A60" s="9">
        <v>2021</v>
      </c>
      <c r="B60" t="s">
        <v>747</v>
      </c>
      <c r="C60" t="s">
        <v>639</v>
      </c>
      <c r="D60" t="s">
        <v>684</v>
      </c>
      <c r="E60" t="s">
        <v>685</v>
      </c>
      <c r="F60" t="s">
        <v>686</v>
      </c>
      <c r="G60" t="s">
        <v>54</v>
      </c>
      <c r="H60" s="4">
        <v>36129</v>
      </c>
      <c r="I60" s="4">
        <v>41639</v>
      </c>
      <c r="J60">
        <v>0.95999997854232788</v>
      </c>
      <c r="K60">
        <v>0.63999998569488525</v>
      </c>
      <c r="L60">
        <v>0.37999999523162842</v>
      </c>
      <c r="AA60">
        <v>1.03</v>
      </c>
    </row>
    <row r="61" spans="1:27" x14ac:dyDescent="0.2">
      <c r="A61" s="9">
        <v>2025</v>
      </c>
      <c r="B61" t="s">
        <v>748</v>
      </c>
      <c r="C61" t="s">
        <v>639</v>
      </c>
      <c r="D61" t="s">
        <v>684</v>
      </c>
      <c r="E61" t="s">
        <v>685</v>
      </c>
      <c r="F61" t="s">
        <v>686</v>
      </c>
      <c r="G61" t="s">
        <v>54</v>
      </c>
      <c r="H61" s="4">
        <v>36129</v>
      </c>
      <c r="I61" s="4">
        <v>41639</v>
      </c>
      <c r="J61">
        <v>0.60000002384185791</v>
      </c>
      <c r="K61">
        <v>0.20999999344348907</v>
      </c>
      <c r="L61">
        <v>0.52999997138977051</v>
      </c>
      <c r="AA61">
        <v>1.03</v>
      </c>
    </row>
    <row r="62" spans="1:27" x14ac:dyDescent="0.2">
      <c r="A62" s="9">
        <v>2019</v>
      </c>
      <c r="B62" t="s">
        <v>749</v>
      </c>
      <c r="C62" t="s">
        <v>639</v>
      </c>
      <c r="D62" t="s">
        <v>684</v>
      </c>
      <c r="E62" t="s">
        <v>685</v>
      </c>
      <c r="F62" t="s">
        <v>686</v>
      </c>
      <c r="G62" t="s">
        <v>54</v>
      </c>
      <c r="H62" s="4">
        <v>36129</v>
      </c>
      <c r="I62" s="4">
        <v>41639</v>
      </c>
      <c r="J62">
        <v>0.5</v>
      </c>
      <c r="K62">
        <v>0.30000001192092896</v>
      </c>
      <c r="L62">
        <v>0.23000000417232513</v>
      </c>
      <c r="AA62">
        <v>1.03</v>
      </c>
    </row>
    <row r="63" spans="1:27" x14ac:dyDescent="0.2">
      <c r="A63" s="9">
        <v>2015</v>
      </c>
      <c r="B63" t="s">
        <v>750</v>
      </c>
      <c r="C63" t="s">
        <v>639</v>
      </c>
      <c r="D63" t="s">
        <v>684</v>
      </c>
      <c r="E63" t="s">
        <v>685</v>
      </c>
      <c r="F63" t="s">
        <v>686</v>
      </c>
      <c r="G63" t="s">
        <v>54</v>
      </c>
      <c r="H63" s="4">
        <v>36129</v>
      </c>
      <c r="I63" s="4">
        <v>41639</v>
      </c>
      <c r="J63">
        <v>0.31999999284744263</v>
      </c>
      <c r="K63">
        <v>0.15000000596046448</v>
      </c>
      <c r="L63">
        <v>0.47999998927116394</v>
      </c>
      <c r="AA63">
        <v>1.03</v>
      </c>
    </row>
    <row r="64" spans="1:27" x14ac:dyDescent="0.2">
      <c r="A64" s="9">
        <v>2037</v>
      </c>
      <c r="B64" t="s">
        <v>751</v>
      </c>
      <c r="C64" t="s">
        <v>639</v>
      </c>
      <c r="D64" t="s">
        <v>684</v>
      </c>
      <c r="E64" t="s">
        <v>685</v>
      </c>
      <c r="F64" t="s">
        <v>694</v>
      </c>
      <c r="G64" t="s">
        <v>53</v>
      </c>
      <c r="H64" s="4">
        <v>36129</v>
      </c>
      <c r="I64" s="4">
        <v>41639</v>
      </c>
      <c r="J64">
        <v>0.5</v>
      </c>
      <c r="K64">
        <v>0.23000000417232513</v>
      </c>
      <c r="L64">
        <v>0.36000001430511475</v>
      </c>
      <c r="AA64">
        <v>1</v>
      </c>
    </row>
    <row r="65" spans="1:27" x14ac:dyDescent="0.2">
      <c r="A65" s="9">
        <v>2009</v>
      </c>
      <c r="B65" t="s">
        <v>752</v>
      </c>
      <c r="C65" t="s">
        <v>639</v>
      </c>
      <c r="D65" t="s">
        <v>684</v>
      </c>
      <c r="E65" t="s">
        <v>685</v>
      </c>
      <c r="F65" t="s">
        <v>694</v>
      </c>
      <c r="G65" t="s">
        <v>53</v>
      </c>
      <c r="H65" s="4">
        <v>36129</v>
      </c>
      <c r="I65" s="4">
        <v>41639</v>
      </c>
      <c r="J65">
        <v>0.51999998092651367</v>
      </c>
      <c r="K65">
        <v>0.31999999284744263</v>
      </c>
      <c r="L65">
        <v>0.73000001907348633</v>
      </c>
      <c r="AA65">
        <v>0.85</v>
      </c>
    </row>
    <row r="66" spans="1:27" x14ac:dyDescent="0.2">
      <c r="A66" s="9">
        <v>2023</v>
      </c>
      <c r="B66" t="s">
        <v>753</v>
      </c>
      <c r="C66" t="s">
        <v>639</v>
      </c>
      <c r="D66" t="s">
        <v>684</v>
      </c>
      <c r="E66" t="s">
        <v>685</v>
      </c>
      <c r="F66" t="s">
        <v>686</v>
      </c>
      <c r="G66" t="s">
        <v>54</v>
      </c>
      <c r="H66" s="4">
        <v>36129</v>
      </c>
      <c r="I66" s="4">
        <v>41639</v>
      </c>
      <c r="J66">
        <v>0.2800000011920929</v>
      </c>
      <c r="K66">
        <v>5.000000074505806E-2</v>
      </c>
      <c r="L66">
        <v>0.25</v>
      </c>
      <c r="AA66">
        <v>1</v>
      </c>
    </row>
    <row r="67" spans="1:27" x14ac:dyDescent="0.2">
      <c r="A67" s="9">
        <v>2022</v>
      </c>
      <c r="B67" t="s">
        <v>754</v>
      </c>
      <c r="C67" t="s">
        <v>639</v>
      </c>
      <c r="D67" t="s">
        <v>684</v>
      </c>
      <c r="E67" t="s">
        <v>685</v>
      </c>
      <c r="F67" t="s">
        <v>686</v>
      </c>
      <c r="G67" t="s">
        <v>54</v>
      </c>
      <c r="H67" s="4">
        <v>36129</v>
      </c>
      <c r="I67" s="4">
        <v>41639</v>
      </c>
      <c r="J67">
        <v>0.25</v>
      </c>
      <c r="K67">
        <v>1.9999999552965164E-2</v>
      </c>
      <c r="L67">
        <v>0.52999997138977051</v>
      </c>
      <c r="AA67">
        <v>1</v>
      </c>
    </row>
    <row r="68" spans="1:27" x14ac:dyDescent="0.2">
      <c r="A68" s="9">
        <v>2012</v>
      </c>
      <c r="B68" t="s">
        <v>755</v>
      </c>
      <c r="C68" t="s">
        <v>639</v>
      </c>
      <c r="D68" t="s">
        <v>684</v>
      </c>
      <c r="E68" t="s">
        <v>685</v>
      </c>
      <c r="F68" t="s">
        <v>694</v>
      </c>
      <c r="G68" t="s">
        <v>53</v>
      </c>
      <c r="H68" s="4">
        <v>36129</v>
      </c>
      <c r="I68" s="4">
        <v>41639</v>
      </c>
      <c r="J68">
        <v>0.75999999046325684</v>
      </c>
      <c r="K68">
        <v>0.37000000476837158</v>
      </c>
      <c r="L68">
        <v>1.0399999618530273</v>
      </c>
      <c r="AA68">
        <v>0.85</v>
      </c>
    </row>
    <row r="69" spans="1:27" x14ac:dyDescent="0.2">
      <c r="A69" s="9">
        <v>2017</v>
      </c>
      <c r="B69" t="s">
        <v>756</v>
      </c>
      <c r="C69" t="s">
        <v>639</v>
      </c>
      <c r="D69" t="s">
        <v>684</v>
      </c>
      <c r="E69" t="s">
        <v>685</v>
      </c>
      <c r="F69" t="s">
        <v>686</v>
      </c>
      <c r="G69" t="s">
        <v>53</v>
      </c>
      <c r="H69" s="4">
        <v>36129</v>
      </c>
      <c r="I69" s="4">
        <v>41639</v>
      </c>
      <c r="J69">
        <v>2.7999999523162842</v>
      </c>
      <c r="K69">
        <v>3.5499999523162842</v>
      </c>
      <c r="L69">
        <v>2.1800000667572021</v>
      </c>
      <c r="AA69">
        <v>0.85</v>
      </c>
    </row>
    <row r="70" spans="1:27" x14ac:dyDescent="0.2">
      <c r="A70" s="9">
        <v>2031</v>
      </c>
      <c r="B70" t="s">
        <v>757</v>
      </c>
      <c r="C70" t="s">
        <v>684</v>
      </c>
      <c r="D70" t="s">
        <v>684</v>
      </c>
      <c r="E70" t="s">
        <v>685</v>
      </c>
      <c r="F70" t="s">
        <v>686</v>
      </c>
      <c r="G70" t="s">
        <v>53</v>
      </c>
      <c r="H70" s="4">
        <v>36129</v>
      </c>
      <c r="I70" s="4">
        <v>41639</v>
      </c>
      <c r="J70">
        <v>0.2800000011920929</v>
      </c>
      <c r="K70">
        <v>0.23000000417232513</v>
      </c>
      <c r="L70">
        <v>0.34999999403953552</v>
      </c>
      <c r="AA70">
        <v>1.03</v>
      </c>
    </row>
    <row r="71" spans="1:27" x14ac:dyDescent="0.2">
      <c r="A71" s="9">
        <v>2036</v>
      </c>
      <c r="B71" t="s">
        <v>758</v>
      </c>
      <c r="C71" t="s">
        <v>684</v>
      </c>
      <c r="D71" t="s">
        <v>684</v>
      </c>
      <c r="E71" t="s">
        <v>685</v>
      </c>
      <c r="F71" t="s">
        <v>686</v>
      </c>
      <c r="G71" t="s">
        <v>53</v>
      </c>
      <c r="H71" s="4">
        <v>36129</v>
      </c>
      <c r="I71" s="4">
        <v>41639</v>
      </c>
      <c r="J71">
        <v>0.49000000953674316</v>
      </c>
      <c r="K71">
        <v>0.25999999046325684</v>
      </c>
      <c r="L71">
        <v>0.6600000262260437</v>
      </c>
      <c r="AA71">
        <v>1.03</v>
      </c>
    </row>
    <row r="72" spans="1:27" x14ac:dyDescent="0.2">
      <c r="A72" s="9">
        <v>2030</v>
      </c>
      <c r="B72" t="s">
        <v>759</v>
      </c>
      <c r="C72" t="s">
        <v>684</v>
      </c>
      <c r="D72" t="s">
        <v>684</v>
      </c>
      <c r="E72" t="s">
        <v>685</v>
      </c>
      <c r="F72" t="s">
        <v>686</v>
      </c>
      <c r="G72" t="s">
        <v>53</v>
      </c>
      <c r="H72" s="4">
        <v>36129</v>
      </c>
      <c r="I72" s="4">
        <v>41639</v>
      </c>
      <c r="J72">
        <v>0.49000000953674316</v>
      </c>
      <c r="K72">
        <v>0.25999999046325684</v>
      </c>
      <c r="L72">
        <v>0.6600000262260437</v>
      </c>
      <c r="AA72">
        <v>1.03</v>
      </c>
    </row>
    <row r="73" spans="1:27" x14ac:dyDescent="0.2">
      <c r="A73" s="9">
        <v>2033</v>
      </c>
      <c r="B73" t="s">
        <v>760</v>
      </c>
      <c r="C73" t="s">
        <v>684</v>
      </c>
      <c r="D73" t="s">
        <v>684</v>
      </c>
      <c r="E73" t="s">
        <v>685</v>
      </c>
      <c r="F73" t="s">
        <v>686</v>
      </c>
      <c r="G73" t="s">
        <v>53</v>
      </c>
      <c r="H73" s="4">
        <v>36129</v>
      </c>
      <c r="I73" s="4">
        <v>41639</v>
      </c>
      <c r="J73">
        <v>0.43999999761581421</v>
      </c>
      <c r="K73">
        <v>0.41999998688697815</v>
      </c>
      <c r="L73">
        <v>0.33000001311302185</v>
      </c>
      <c r="AA73">
        <v>1.03</v>
      </c>
    </row>
    <row r="74" spans="1:27" x14ac:dyDescent="0.2">
      <c r="A74" s="9">
        <v>2029</v>
      </c>
      <c r="B74" t="s">
        <v>761</v>
      </c>
      <c r="C74" t="s">
        <v>684</v>
      </c>
      <c r="D74" t="s">
        <v>684</v>
      </c>
      <c r="E74" t="s">
        <v>685</v>
      </c>
      <c r="F74" t="s">
        <v>686</v>
      </c>
      <c r="G74" t="s">
        <v>53</v>
      </c>
      <c r="H74" s="4">
        <v>36129</v>
      </c>
      <c r="I74" s="4">
        <v>41639</v>
      </c>
      <c r="J74">
        <v>0.33000001311302185</v>
      </c>
      <c r="K74">
        <v>0.2199999988079071</v>
      </c>
      <c r="L74">
        <v>0.70999997854232788</v>
      </c>
      <c r="AA74">
        <v>1.03</v>
      </c>
    </row>
    <row r="75" spans="1:27" x14ac:dyDescent="0.2">
      <c r="A75" s="9">
        <v>2032</v>
      </c>
      <c r="B75" t="s">
        <v>762</v>
      </c>
      <c r="C75" t="s">
        <v>684</v>
      </c>
      <c r="D75" t="s">
        <v>684</v>
      </c>
      <c r="E75" t="s">
        <v>685</v>
      </c>
      <c r="F75" t="s">
        <v>686</v>
      </c>
      <c r="G75" t="s">
        <v>53</v>
      </c>
      <c r="H75" s="4">
        <v>36129</v>
      </c>
      <c r="I75" s="4">
        <v>41639</v>
      </c>
      <c r="J75">
        <v>0.25999999046325684</v>
      </c>
      <c r="K75">
        <v>0.2199999988079071</v>
      </c>
      <c r="L75">
        <v>0.70999997854232788</v>
      </c>
      <c r="AA75">
        <v>1.03</v>
      </c>
    </row>
    <row r="76" spans="1:27" x14ac:dyDescent="0.2">
      <c r="A76" s="9">
        <v>2034</v>
      </c>
      <c r="B76" t="s">
        <v>763</v>
      </c>
      <c r="C76" t="s">
        <v>684</v>
      </c>
      <c r="D76" t="s">
        <v>684</v>
      </c>
      <c r="E76" t="s">
        <v>685</v>
      </c>
      <c r="F76" t="s">
        <v>686</v>
      </c>
      <c r="G76" t="s">
        <v>53</v>
      </c>
      <c r="H76" s="4">
        <v>36129</v>
      </c>
      <c r="I76" s="4">
        <v>41639</v>
      </c>
      <c r="J76">
        <v>1.7999999523162842</v>
      </c>
      <c r="K76">
        <v>1.190000057220459</v>
      </c>
      <c r="L76">
        <v>0.70999997854232788</v>
      </c>
      <c r="AA76">
        <v>1.03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4C61-964F-482B-A336-957319302160}">
  <sheetPr>
    <tabColor theme="7" tint="0.79998168889431442"/>
  </sheetPr>
  <dimension ref="A1:AE3184"/>
  <sheetViews>
    <sheetView topLeftCell="H1" workbookViewId="0">
      <selection activeCell="A64" sqref="A64"/>
    </sheetView>
  </sheetViews>
  <sheetFormatPr defaultRowHeight="12.75" x14ac:dyDescent="0.2"/>
  <cols>
    <col min="1" max="2" width="21.42578125" customWidth="1"/>
    <col min="3" max="3" width="23.28515625" customWidth="1"/>
    <col min="4" max="6" width="30" customWidth="1"/>
    <col min="7" max="7" width="9.28515625" customWidth="1"/>
    <col min="8" max="8" width="19.5703125" customWidth="1"/>
    <col min="9" max="9" width="19.7109375" customWidth="1"/>
    <col min="10" max="10" width="30" customWidth="1"/>
    <col min="11" max="11" width="17.140625" customWidth="1"/>
    <col min="12" max="13" width="13.5703125" customWidth="1"/>
    <col min="14" max="14" width="6.28515625" customWidth="1"/>
    <col min="15" max="15" width="8.42578125" customWidth="1"/>
    <col min="16" max="16" width="7.28515625" customWidth="1"/>
    <col min="17" max="17" width="7.42578125" customWidth="1"/>
    <col min="18" max="18" width="8" customWidth="1"/>
    <col min="19" max="19" width="8.5703125" customWidth="1"/>
    <col min="20" max="20" width="6.28515625" customWidth="1"/>
    <col min="21" max="21" width="5.28515625" customWidth="1"/>
    <col min="22" max="27" width="7.42578125" customWidth="1"/>
    <col min="28" max="28" width="5.7109375" customWidth="1"/>
    <col min="29" max="29" width="13.7109375" customWidth="1"/>
    <col min="30" max="30" width="13.42578125" customWidth="1"/>
    <col min="31" max="31" width="15.28515625" customWidth="1"/>
  </cols>
  <sheetData>
    <row r="1" spans="1:31" x14ac:dyDescent="0.2">
      <c r="A1" t="s">
        <v>618</v>
      </c>
      <c r="B1" t="s">
        <v>764</v>
      </c>
      <c r="C1" t="s">
        <v>765</v>
      </c>
      <c r="D1" t="s">
        <v>35</v>
      </c>
      <c r="E1" t="s">
        <v>766</v>
      </c>
      <c r="F1" t="s">
        <v>767</v>
      </c>
      <c r="G1" t="s">
        <v>619</v>
      </c>
      <c r="H1" t="s">
        <v>620</v>
      </c>
      <c r="I1" t="s">
        <v>621</v>
      </c>
      <c r="J1" t="s">
        <v>622</v>
      </c>
      <c r="K1" t="s">
        <v>623</v>
      </c>
      <c r="L1" t="s">
        <v>624</v>
      </c>
      <c r="M1" t="s">
        <v>625</v>
      </c>
      <c r="N1" t="s">
        <v>4</v>
      </c>
      <c r="O1" t="s">
        <v>626</v>
      </c>
      <c r="P1" t="s">
        <v>627</v>
      </c>
      <c r="Q1" t="s">
        <v>6</v>
      </c>
      <c r="R1" t="s">
        <v>5</v>
      </c>
      <c r="S1" t="s">
        <v>628</v>
      </c>
      <c r="T1" t="s">
        <v>7</v>
      </c>
      <c r="U1" t="s">
        <v>629</v>
      </c>
      <c r="V1" t="s">
        <v>630</v>
      </c>
      <c r="W1" t="s">
        <v>631</v>
      </c>
      <c r="X1" t="s">
        <v>632</v>
      </c>
      <c r="Y1" t="s">
        <v>43</v>
      </c>
      <c r="Z1" t="s">
        <v>633</v>
      </c>
      <c r="AA1" t="s">
        <v>634</v>
      </c>
      <c r="AB1" t="s">
        <v>635</v>
      </c>
      <c r="AC1" t="s">
        <v>636</v>
      </c>
      <c r="AD1" t="s">
        <v>637</v>
      </c>
      <c r="AE1" t="s">
        <v>7851</v>
      </c>
    </row>
    <row r="2" spans="1:31" x14ac:dyDescent="0.2">
      <c r="A2" s="9">
        <v>2009343</v>
      </c>
      <c r="C2" t="s">
        <v>768</v>
      </c>
      <c r="D2" t="s">
        <v>769</v>
      </c>
      <c r="E2" t="s">
        <v>770</v>
      </c>
      <c r="F2" t="s">
        <v>771</v>
      </c>
      <c r="G2" t="s">
        <v>639</v>
      </c>
      <c r="H2" t="s">
        <v>639</v>
      </c>
      <c r="I2" t="s">
        <v>772</v>
      </c>
      <c r="J2" t="s">
        <v>729</v>
      </c>
      <c r="K2" t="s">
        <v>54</v>
      </c>
      <c r="L2" s="4">
        <v>2</v>
      </c>
      <c r="M2" s="4"/>
      <c r="AE2">
        <v>1.0940000000000001</v>
      </c>
    </row>
    <row r="3" spans="1:31" x14ac:dyDescent="0.2">
      <c r="A3" s="9">
        <v>2007702</v>
      </c>
      <c r="C3" t="s">
        <v>773</v>
      </c>
      <c r="D3" t="s">
        <v>774</v>
      </c>
      <c r="E3" t="s">
        <v>775</v>
      </c>
      <c r="F3" t="s">
        <v>776</v>
      </c>
      <c r="G3" t="s">
        <v>639</v>
      </c>
      <c r="H3" t="s">
        <v>639</v>
      </c>
      <c r="I3" t="s">
        <v>772</v>
      </c>
      <c r="J3" t="s">
        <v>729</v>
      </c>
      <c r="K3" t="s">
        <v>54</v>
      </c>
      <c r="L3" s="4">
        <v>2</v>
      </c>
      <c r="M3" s="4"/>
      <c r="AE3">
        <v>1</v>
      </c>
    </row>
    <row r="4" spans="1:31" x14ac:dyDescent="0.2">
      <c r="A4" s="9">
        <v>2007704</v>
      </c>
      <c r="C4" t="s">
        <v>777</v>
      </c>
      <c r="D4" t="s">
        <v>778</v>
      </c>
      <c r="E4" t="s">
        <v>775</v>
      </c>
      <c r="F4" t="s">
        <v>776</v>
      </c>
      <c r="G4" t="s">
        <v>639</v>
      </c>
      <c r="H4" t="s">
        <v>639</v>
      </c>
      <c r="I4" t="s">
        <v>772</v>
      </c>
      <c r="J4" t="s">
        <v>729</v>
      </c>
      <c r="K4" t="s">
        <v>54</v>
      </c>
      <c r="L4" s="4">
        <v>2</v>
      </c>
      <c r="M4" s="4"/>
      <c r="AE4">
        <v>0.9</v>
      </c>
    </row>
    <row r="5" spans="1:31" x14ac:dyDescent="0.2">
      <c r="A5" s="9">
        <v>2008117</v>
      </c>
      <c r="C5" t="s">
        <v>779</v>
      </c>
      <c r="D5" t="s">
        <v>780</v>
      </c>
      <c r="E5" t="s">
        <v>781</v>
      </c>
      <c r="F5" t="s">
        <v>782</v>
      </c>
      <c r="G5" t="s">
        <v>639</v>
      </c>
      <c r="H5" t="s">
        <v>639</v>
      </c>
      <c r="I5" t="s">
        <v>783</v>
      </c>
      <c r="J5" t="s">
        <v>647</v>
      </c>
      <c r="K5" t="s">
        <v>53</v>
      </c>
      <c r="L5" s="4">
        <v>42221</v>
      </c>
      <c r="M5" s="4"/>
      <c r="Z5">
        <v>27.899999618530273</v>
      </c>
      <c r="AE5">
        <v>1</v>
      </c>
    </row>
    <row r="6" spans="1:31" x14ac:dyDescent="0.2">
      <c r="A6" s="9">
        <v>2008898</v>
      </c>
      <c r="C6" t="s">
        <v>784</v>
      </c>
      <c r="D6" t="s">
        <v>785</v>
      </c>
      <c r="E6" t="s">
        <v>781</v>
      </c>
      <c r="F6" t="s">
        <v>782</v>
      </c>
      <c r="G6" t="s">
        <v>639</v>
      </c>
      <c r="H6" t="s">
        <v>639</v>
      </c>
      <c r="I6" t="s">
        <v>783</v>
      </c>
      <c r="J6" t="s">
        <v>647</v>
      </c>
      <c r="K6" t="s">
        <v>54</v>
      </c>
      <c r="L6" s="4">
        <v>42934</v>
      </c>
      <c r="M6" s="4"/>
      <c r="Z6">
        <v>28.5</v>
      </c>
      <c r="AE6">
        <v>1.94</v>
      </c>
    </row>
    <row r="7" spans="1:31" x14ac:dyDescent="0.2">
      <c r="A7" s="9">
        <v>2008120</v>
      </c>
      <c r="C7" t="s">
        <v>786</v>
      </c>
      <c r="D7" t="s">
        <v>787</v>
      </c>
      <c r="E7" t="s">
        <v>781</v>
      </c>
      <c r="F7" t="s">
        <v>782</v>
      </c>
      <c r="G7" t="s">
        <v>639</v>
      </c>
      <c r="H7" t="s">
        <v>639</v>
      </c>
      <c r="I7" t="s">
        <v>783</v>
      </c>
      <c r="J7" t="s">
        <v>647</v>
      </c>
      <c r="K7" t="s">
        <v>54</v>
      </c>
      <c r="L7" s="4">
        <v>42341</v>
      </c>
      <c r="M7" s="4"/>
      <c r="V7">
        <v>40.099998474121094</v>
      </c>
      <c r="AE7">
        <v>1.7</v>
      </c>
    </row>
    <row r="8" spans="1:31" x14ac:dyDescent="0.2">
      <c r="A8" s="9">
        <v>2010146</v>
      </c>
      <c r="C8" t="s">
        <v>788</v>
      </c>
      <c r="D8" t="s">
        <v>789</v>
      </c>
      <c r="E8" t="s">
        <v>790</v>
      </c>
      <c r="F8" t="s">
        <v>782</v>
      </c>
      <c r="G8" t="s">
        <v>639</v>
      </c>
      <c r="H8" t="s">
        <v>639</v>
      </c>
      <c r="I8" t="s">
        <v>772</v>
      </c>
      <c r="J8" t="s">
        <v>729</v>
      </c>
      <c r="K8" t="s">
        <v>54</v>
      </c>
      <c r="L8" s="4">
        <v>2</v>
      </c>
      <c r="M8" s="4"/>
      <c r="N8">
        <v>1.7000000476837158</v>
      </c>
      <c r="O8">
        <v>0.5</v>
      </c>
      <c r="P8">
        <v>0.75</v>
      </c>
      <c r="AE8">
        <v>1</v>
      </c>
    </row>
    <row r="9" spans="1:31" x14ac:dyDescent="0.2">
      <c r="A9" s="9">
        <v>2010432</v>
      </c>
      <c r="C9" t="s">
        <v>791</v>
      </c>
      <c r="D9" t="s">
        <v>792</v>
      </c>
      <c r="E9" t="s">
        <v>793</v>
      </c>
      <c r="F9" t="s">
        <v>793</v>
      </c>
      <c r="G9" t="s">
        <v>639</v>
      </c>
      <c r="H9" t="s">
        <v>639</v>
      </c>
      <c r="I9" t="s">
        <v>772</v>
      </c>
      <c r="J9" t="s">
        <v>729</v>
      </c>
      <c r="K9" t="s">
        <v>53</v>
      </c>
      <c r="L9" s="4">
        <v>2</v>
      </c>
      <c r="M9" s="4"/>
      <c r="AE9">
        <v>1</v>
      </c>
    </row>
    <row r="10" spans="1:31" x14ac:dyDescent="0.2">
      <c r="A10" s="9">
        <v>2007584</v>
      </c>
      <c r="C10" t="s">
        <v>794</v>
      </c>
      <c r="D10" t="s">
        <v>795</v>
      </c>
      <c r="E10" t="s">
        <v>796</v>
      </c>
      <c r="F10" t="s">
        <v>797</v>
      </c>
      <c r="G10" t="s">
        <v>639</v>
      </c>
      <c r="H10" t="s">
        <v>684</v>
      </c>
      <c r="I10" t="s">
        <v>772</v>
      </c>
      <c r="J10" t="s">
        <v>694</v>
      </c>
      <c r="K10" t="s">
        <v>53</v>
      </c>
      <c r="L10" s="4">
        <v>2</v>
      </c>
      <c r="M10" s="4"/>
      <c r="N10">
        <v>3</v>
      </c>
      <c r="O10">
        <v>2.5</v>
      </c>
      <c r="P10">
        <v>3</v>
      </c>
      <c r="R10">
        <v>0.80000001192092896</v>
      </c>
      <c r="AC10">
        <v>36.799999999999997</v>
      </c>
      <c r="AE10">
        <v>1</v>
      </c>
    </row>
    <row r="11" spans="1:31" x14ac:dyDescent="0.2">
      <c r="A11" s="9">
        <v>2009264</v>
      </c>
      <c r="C11" t="s">
        <v>798</v>
      </c>
      <c r="D11" t="s">
        <v>799</v>
      </c>
      <c r="E11" t="s">
        <v>800</v>
      </c>
      <c r="F11" t="s">
        <v>800</v>
      </c>
      <c r="G11" t="s">
        <v>639</v>
      </c>
      <c r="H11" t="s">
        <v>684</v>
      </c>
      <c r="I11" t="s">
        <v>772</v>
      </c>
      <c r="J11" t="s">
        <v>686</v>
      </c>
      <c r="K11" t="s">
        <v>53</v>
      </c>
      <c r="L11" s="4">
        <v>2</v>
      </c>
      <c r="M11" s="4"/>
      <c r="N11">
        <v>5.5</v>
      </c>
      <c r="O11">
        <v>2.5</v>
      </c>
      <c r="P11">
        <v>1.5</v>
      </c>
      <c r="AC11">
        <v>90</v>
      </c>
      <c r="AE11">
        <v>1</v>
      </c>
    </row>
    <row r="12" spans="1:31" x14ac:dyDescent="0.2">
      <c r="A12" s="9">
        <v>2007952</v>
      </c>
      <c r="C12" t="s">
        <v>801</v>
      </c>
      <c r="D12" t="s">
        <v>802</v>
      </c>
      <c r="E12" t="s">
        <v>803</v>
      </c>
      <c r="F12" t="s">
        <v>804</v>
      </c>
      <c r="G12" t="s">
        <v>639</v>
      </c>
      <c r="H12" t="s">
        <v>639</v>
      </c>
      <c r="I12" t="s">
        <v>772</v>
      </c>
      <c r="J12" t="s">
        <v>729</v>
      </c>
      <c r="K12" t="s">
        <v>54</v>
      </c>
      <c r="L12" s="4">
        <v>2</v>
      </c>
      <c r="M12" s="4"/>
      <c r="N12">
        <v>4.5</v>
      </c>
      <c r="O12">
        <v>1</v>
      </c>
      <c r="P12">
        <v>1</v>
      </c>
      <c r="AE12">
        <v>1.23</v>
      </c>
    </row>
    <row r="13" spans="1:31" x14ac:dyDescent="0.2">
      <c r="A13" s="9">
        <v>2010682</v>
      </c>
      <c r="C13" t="s">
        <v>805</v>
      </c>
      <c r="D13" t="s">
        <v>806</v>
      </c>
      <c r="E13" t="s">
        <v>807</v>
      </c>
      <c r="F13" t="s">
        <v>808</v>
      </c>
      <c r="G13" t="s">
        <v>639</v>
      </c>
      <c r="H13" t="s">
        <v>639</v>
      </c>
      <c r="I13" t="s">
        <v>783</v>
      </c>
      <c r="J13" t="s">
        <v>647</v>
      </c>
      <c r="K13" t="s">
        <v>53</v>
      </c>
      <c r="L13" s="4">
        <v>44511</v>
      </c>
      <c r="M13" s="4"/>
      <c r="Q13">
        <v>30</v>
      </c>
      <c r="R13">
        <v>16</v>
      </c>
      <c r="AE13">
        <v>1</v>
      </c>
    </row>
    <row r="14" spans="1:31" x14ac:dyDescent="0.2">
      <c r="A14" s="9">
        <v>2008287</v>
      </c>
      <c r="C14" t="s">
        <v>809</v>
      </c>
      <c r="D14" t="s">
        <v>810</v>
      </c>
      <c r="E14" t="s">
        <v>811</v>
      </c>
      <c r="F14" t="s">
        <v>812</v>
      </c>
      <c r="G14" t="s">
        <v>639</v>
      </c>
      <c r="H14" t="s">
        <v>639</v>
      </c>
      <c r="I14" t="s">
        <v>783</v>
      </c>
      <c r="J14" t="s">
        <v>641</v>
      </c>
      <c r="K14" t="s">
        <v>54</v>
      </c>
      <c r="L14" s="4">
        <v>42380</v>
      </c>
      <c r="M14" s="4"/>
      <c r="N14">
        <v>15</v>
      </c>
      <c r="AE14">
        <v>1</v>
      </c>
    </row>
    <row r="15" spans="1:31" x14ac:dyDescent="0.2">
      <c r="A15" s="9">
        <v>2008027</v>
      </c>
      <c r="C15" t="s">
        <v>813</v>
      </c>
      <c r="D15" t="s">
        <v>814</v>
      </c>
      <c r="E15" t="s">
        <v>815</v>
      </c>
      <c r="F15" t="s">
        <v>816</v>
      </c>
      <c r="G15" t="s">
        <v>639</v>
      </c>
      <c r="H15" t="s">
        <v>639</v>
      </c>
      <c r="I15" t="s">
        <v>783</v>
      </c>
      <c r="J15" t="s">
        <v>641</v>
      </c>
      <c r="K15" t="s">
        <v>53</v>
      </c>
      <c r="L15" s="4">
        <v>42096</v>
      </c>
      <c r="M15" s="4"/>
      <c r="N15">
        <v>1</v>
      </c>
      <c r="O15">
        <v>20</v>
      </c>
      <c r="AE15">
        <v>1</v>
      </c>
    </row>
    <row r="16" spans="1:31" x14ac:dyDescent="0.2">
      <c r="A16" s="9">
        <v>2005192</v>
      </c>
      <c r="C16" t="s">
        <v>817</v>
      </c>
      <c r="D16" t="s">
        <v>818</v>
      </c>
      <c r="E16" t="s">
        <v>819</v>
      </c>
      <c r="F16" t="s">
        <v>820</v>
      </c>
      <c r="G16" t="s">
        <v>639</v>
      </c>
      <c r="H16" t="s">
        <v>639</v>
      </c>
      <c r="I16" t="s">
        <v>772</v>
      </c>
      <c r="J16" t="s">
        <v>729</v>
      </c>
      <c r="K16" t="s">
        <v>53</v>
      </c>
      <c r="L16" s="4">
        <v>40305</v>
      </c>
      <c r="M16" s="4"/>
      <c r="AE16">
        <v>1</v>
      </c>
    </row>
    <row r="17" spans="1:31" x14ac:dyDescent="0.2">
      <c r="A17" s="9">
        <v>2005188</v>
      </c>
      <c r="C17" t="s">
        <v>821</v>
      </c>
      <c r="D17" t="s">
        <v>822</v>
      </c>
      <c r="E17" t="s">
        <v>819</v>
      </c>
      <c r="F17" t="s">
        <v>820</v>
      </c>
      <c r="G17" t="s">
        <v>639</v>
      </c>
      <c r="H17" t="s">
        <v>639</v>
      </c>
      <c r="I17" t="s">
        <v>772</v>
      </c>
      <c r="J17" t="s">
        <v>729</v>
      </c>
      <c r="K17" t="s">
        <v>53</v>
      </c>
      <c r="L17" s="4">
        <v>40305</v>
      </c>
      <c r="M17" s="4"/>
      <c r="AE17">
        <v>1</v>
      </c>
    </row>
    <row r="18" spans="1:31" x14ac:dyDescent="0.2">
      <c r="A18" s="9">
        <v>2005190</v>
      </c>
      <c r="C18" t="s">
        <v>823</v>
      </c>
      <c r="D18" t="s">
        <v>824</v>
      </c>
      <c r="E18" t="s">
        <v>819</v>
      </c>
      <c r="F18" t="s">
        <v>820</v>
      </c>
      <c r="G18" t="s">
        <v>639</v>
      </c>
      <c r="H18" t="s">
        <v>639</v>
      </c>
      <c r="I18" t="s">
        <v>772</v>
      </c>
      <c r="J18" t="s">
        <v>729</v>
      </c>
      <c r="K18" t="s">
        <v>53</v>
      </c>
      <c r="L18" s="4">
        <v>40305</v>
      </c>
      <c r="M18" s="4"/>
      <c r="AE18">
        <v>1</v>
      </c>
    </row>
    <row r="19" spans="1:31" x14ac:dyDescent="0.2">
      <c r="A19" s="9">
        <v>2005193</v>
      </c>
      <c r="C19" t="s">
        <v>825</v>
      </c>
      <c r="D19" t="s">
        <v>826</v>
      </c>
      <c r="E19" t="s">
        <v>819</v>
      </c>
      <c r="F19" t="s">
        <v>820</v>
      </c>
      <c r="G19" t="s">
        <v>639</v>
      </c>
      <c r="H19" t="s">
        <v>639</v>
      </c>
      <c r="I19" t="s">
        <v>772</v>
      </c>
      <c r="J19" t="s">
        <v>729</v>
      </c>
      <c r="K19" t="s">
        <v>53</v>
      </c>
      <c r="L19" s="4">
        <v>40305</v>
      </c>
      <c r="M19" s="4"/>
      <c r="AE19">
        <v>1</v>
      </c>
    </row>
    <row r="20" spans="1:31" x14ac:dyDescent="0.2">
      <c r="A20" s="9">
        <v>2005191</v>
      </c>
      <c r="C20" t="s">
        <v>827</v>
      </c>
      <c r="D20" t="s">
        <v>828</v>
      </c>
      <c r="E20" t="s">
        <v>819</v>
      </c>
      <c r="F20" t="s">
        <v>820</v>
      </c>
      <c r="G20" t="s">
        <v>639</v>
      </c>
      <c r="H20" t="s">
        <v>639</v>
      </c>
      <c r="I20" t="s">
        <v>772</v>
      </c>
      <c r="J20" t="s">
        <v>729</v>
      </c>
      <c r="K20" t="s">
        <v>53</v>
      </c>
      <c r="L20" s="4">
        <v>40305</v>
      </c>
      <c r="M20" s="4"/>
      <c r="AE20">
        <v>1</v>
      </c>
    </row>
    <row r="21" spans="1:31" x14ac:dyDescent="0.2">
      <c r="A21" s="9">
        <v>2005189</v>
      </c>
      <c r="C21" t="s">
        <v>829</v>
      </c>
      <c r="D21" t="s">
        <v>830</v>
      </c>
      <c r="E21" t="s">
        <v>819</v>
      </c>
      <c r="F21" t="s">
        <v>820</v>
      </c>
      <c r="G21" t="s">
        <v>639</v>
      </c>
      <c r="H21" t="s">
        <v>639</v>
      </c>
      <c r="I21" t="s">
        <v>772</v>
      </c>
      <c r="J21" t="s">
        <v>729</v>
      </c>
      <c r="K21" t="s">
        <v>53</v>
      </c>
      <c r="L21" s="4">
        <v>40305</v>
      </c>
      <c r="M21" s="4"/>
      <c r="AE21">
        <v>1</v>
      </c>
    </row>
    <row r="22" spans="1:31" x14ac:dyDescent="0.2">
      <c r="A22" s="9">
        <v>2009480</v>
      </c>
      <c r="C22" t="s">
        <v>831</v>
      </c>
      <c r="D22" t="s">
        <v>832</v>
      </c>
      <c r="E22" t="s">
        <v>833</v>
      </c>
      <c r="F22" t="s">
        <v>834</v>
      </c>
      <c r="G22" t="s">
        <v>639</v>
      </c>
      <c r="H22" t="s">
        <v>639</v>
      </c>
      <c r="I22" t="s">
        <v>772</v>
      </c>
      <c r="J22" t="s">
        <v>729</v>
      </c>
      <c r="K22" t="s">
        <v>54</v>
      </c>
      <c r="L22" s="4">
        <v>2</v>
      </c>
      <c r="M22" s="4"/>
      <c r="N22">
        <v>2</v>
      </c>
      <c r="AE22">
        <v>1.2</v>
      </c>
    </row>
    <row r="23" spans="1:31" x14ac:dyDescent="0.2">
      <c r="A23" s="9">
        <v>2010736</v>
      </c>
      <c r="C23" t="s">
        <v>835</v>
      </c>
      <c r="D23" t="s">
        <v>836</v>
      </c>
      <c r="E23" t="s">
        <v>833</v>
      </c>
      <c r="F23" t="s">
        <v>834</v>
      </c>
      <c r="G23" t="s">
        <v>639</v>
      </c>
      <c r="H23" t="s">
        <v>639</v>
      </c>
      <c r="I23" t="s">
        <v>772</v>
      </c>
      <c r="J23" t="s">
        <v>729</v>
      </c>
      <c r="K23" t="s">
        <v>54</v>
      </c>
      <c r="L23" s="4">
        <v>2</v>
      </c>
      <c r="M23" s="4"/>
      <c r="N23">
        <v>2.0999999046325684</v>
      </c>
      <c r="V23">
        <v>7.0000000298023224E-2</v>
      </c>
      <c r="Y23">
        <v>1.9999999552965164E-2</v>
      </c>
      <c r="Z23">
        <v>5.000000074505806E-2</v>
      </c>
      <c r="AE23">
        <v>1</v>
      </c>
    </row>
    <row r="24" spans="1:31" x14ac:dyDescent="0.2">
      <c r="A24" s="9">
        <v>2007989</v>
      </c>
      <c r="C24" t="s">
        <v>837</v>
      </c>
      <c r="D24" t="s">
        <v>838</v>
      </c>
      <c r="E24" t="s">
        <v>839</v>
      </c>
      <c r="F24" t="s">
        <v>840</v>
      </c>
      <c r="G24" t="s">
        <v>639</v>
      </c>
      <c r="H24" t="s">
        <v>639</v>
      </c>
      <c r="I24" t="s">
        <v>772</v>
      </c>
      <c r="J24" t="s">
        <v>647</v>
      </c>
      <c r="K24" t="s">
        <v>53</v>
      </c>
      <c r="L24" s="4">
        <v>2</v>
      </c>
      <c r="M24" s="4"/>
      <c r="AE24">
        <v>1</v>
      </c>
    </row>
    <row r="25" spans="1:31" x14ac:dyDescent="0.2">
      <c r="A25" s="9">
        <v>2007839</v>
      </c>
      <c r="C25" t="s">
        <v>841</v>
      </c>
      <c r="D25" t="s">
        <v>842</v>
      </c>
      <c r="E25" t="s">
        <v>839</v>
      </c>
      <c r="F25" t="s">
        <v>840</v>
      </c>
      <c r="G25" t="s">
        <v>639</v>
      </c>
      <c r="H25" t="s">
        <v>639</v>
      </c>
      <c r="I25" t="s">
        <v>772</v>
      </c>
      <c r="J25" t="s">
        <v>729</v>
      </c>
      <c r="K25" t="s">
        <v>53</v>
      </c>
      <c r="L25" s="4">
        <v>2</v>
      </c>
      <c r="M25" s="4"/>
      <c r="AE25">
        <v>1</v>
      </c>
    </row>
    <row r="26" spans="1:31" x14ac:dyDescent="0.2">
      <c r="A26" s="9">
        <v>2010077</v>
      </c>
      <c r="C26" t="s">
        <v>843</v>
      </c>
      <c r="D26" t="s">
        <v>844</v>
      </c>
      <c r="E26" t="s">
        <v>839</v>
      </c>
      <c r="F26" t="s">
        <v>840</v>
      </c>
      <c r="G26" t="s">
        <v>639</v>
      </c>
      <c r="H26" t="s">
        <v>639</v>
      </c>
      <c r="I26" t="s">
        <v>772</v>
      </c>
      <c r="J26" t="s">
        <v>647</v>
      </c>
      <c r="K26" t="s">
        <v>54</v>
      </c>
      <c r="L26" s="4">
        <v>2</v>
      </c>
      <c r="M26" s="4"/>
      <c r="T26">
        <v>51.299999237060547</v>
      </c>
      <c r="AE26">
        <v>1.3</v>
      </c>
    </row>
    <row r="27" spans="1:31" x14ac:dyDescent="0.2">
      <c r="A27" s="9">
        <v>2009532</v>
      </c>
      <c r="C27" t="s">
        <v>845</v>
      </c>
      <c r="D27" t="s">
        <v>846</v>
      </c>
      <c r="E27" t="s">
        <v>847</v>
      </c>
      <c r="F27" t="s">
        <v>847</v>
      </c>
      <c r="G27" t="s">
        <v>639</v>
      </c>
      <c r="H27" t="s">
        <v>639</v>
      </c>
      <c r="I27" t="s">
        <v>783</v>
      </c>
      <c r="J27" t="s">
        <v>641</v>
      </c>
      <c r="K27" t="s">
        <v>54</v>
      </c>
      <c r="L27" s="4">
        <v>43507</v>
      </c>
      <c r="M27" s="4"/>
      <c r="N27">
        <v>3</v>
      </c>
      <c r="O27">
        <v>15</v>
      </c>
      <c r="AE27">
        <v>1</v>
      </c>
    </row>
    <row r="28" spans="1:31" x14ac:dyDescent="0.2">
      <c r="A28" s="9">
        <v>2010027</v>
      </c>
      <c r="C28" t="s">
        <v>848</v>
      </c>
      <c r="D28" t="s">
        <v>849</v>
      </c>
      <c r="E28" t="s">
        <v>847</v>
      </c>
      <c r="F28" t="s">
        <v>847</v>
      </c>
      <c r="G28" t="s">
        <v>639</v>
      </c>
      <c r="H28" t="s">
        <v>639</v>
      </c>
      <c r="I28" t="s">
        <v>783</v>
      </c>
      <c r="J28" t="s">
        <v>641</v>
      </c>
      <c r="K28" t="s">
        <v>54</v>
      </c>
      <c r="L28" s="4">
        <v>43927</v>
      </c>
      <c r="M28" s="4"/>
      <c r="N28">
        <v>3</v>
      </c>
      <c r="O28">
        <v>15</v>
      </c>
      <c r="AE28">
        <v>1</v>
      </c>
    </row>
    <row r="29" spans="1:31" x14ac:dyDescent="0.2">
      <c r="A29" s="9">
        <v>2009974</v>
      </c>
      <c r="C29" t="s">
        <v>850</v>
      </c>
      <c r="D29" t="s">
        <v>851</v>
      </c>
      <c r="E29" t="s">
        <v>847</v>
      </c>
      <c r="F29" t="s">
        <v>852</v>
      </c>
      <c r="G29" t="s">
        <v>639</v>
      </c>
      <c r="H29" t="s">
        <v>639</v>
      </c>
      <c r="I29" t="s">
        <v>783</v>
      </c>
      <c r="J29" t="s">
        <v>647</v>
      </c>
      <c r="K29" t="s">
        <v>53</v>
      </c>
      <c r="L29" s="4">
        <v>43892</v>
      </c>
      <c r="M29" s="4"/>
      <c r="Q29">
        <v>54.799999237060547</v>
      </c>
      <c r="AE29">
        <v>1</v>
      </c>
    </row>
    <row r="30" spans="1:31" x14ac:dyDescent="0.2">
      <c r="A30" s="9">
        <v>2009537</v>
      </c>
      <c r="C30" t="s">
        <v>853</v>
      </c>
      <c r="D30" t="s">
        <v>854</v>
      </c>
      <c r="E30" t="s">
        <v>847</v>
      </c>
      <c r="F30" t="s">
        <v>847</v>
      </c>
      <c r="G30" t="s">
        <v>639</v>
      </c>
      <c r="H30" t="s">
        <v>639</v>
      </c>
      <c r="I30" t="s">
        <v>783</v>
      </c>
      <c r="J30" t="s">
        <v>647</v>
      </c>
      <c r="K30" t="s">
        <v>54</v>
      </c>
      <c r="L30" s="4">
        <v>43507</v>
      </c>
      <c r="M30" s="4"/>
      <c r="O30">
        <v>29</v>
      </c>
      <c r="P30">
        <v>19</v>
      </c>
      <c r="W30">
        <v>0.5</v>
      </c>
      <c r="AE30">
        <v>1.38</v>
      </c>
    </row>
    <row r="31" spans="1:31" x14ac:dyDescent="0.2">
      <c r="A31" s="9">
        <v>2010449</v>
      </c>
      <c r="C31" t="s">
        <v>855</v>
      </c>
      <c r="D31" t="s">
        <v>856</v>
      </c>
      <c r="E31" t="s">
        <v>847</v>
      </c>
      <c r="F31" t="s">
        <v>857</v>
      </c>
      <c r="G31" t="s">
        <v>639</v>
      </c>
      <c r="H31" t="s">
        <v>684</v>
      </c>
      <c r="I31" t="s">
        <v>772</v>
      </c>
      <c r="J31" t="s">
        <v>694</v>
      </c>
      <c r="K31" t="s">
        <v>54</v>
      </c>
      <c r="L31" s="4">
        <v>2</v>
      </c>
      <c r="M31" s="4"/>
      <c r="N31">
        <v>2.5</v>
      </c>
      <c r="P31">
        <v>2.2999999523162842</v>
      </c>
      <c r="V31">
        <v>0.46000000834465027</v>
      </c>
      <c r="Y31">
        <v>3</v>
      </c>
      <c r="Z31">
        <v>0.80000001192092896</v>
      </c>
      <c r="AC31">
        <v>35</v>
      </c>
      <c r="AE31">
        <v>1.23</v>
      </c>
    </row>
    <row r="32" spans="1:31" x14ac:dyDescent="0.2">
      <c r="A32" s="9">
        <v>2009533</v>
      </c>
      <c r="C32" t="s">
        <v>858</v>
      </c>
      <c r="D32" t="s">
        <v>859</v>
      </c>
      <c r="E32" t="s">
        <v>847</v>
      </c>
      <c r="F32" t="s">
        <v>860</v>
      </c>
      <c r="G32" t="s">
        <v>639</v>
      </c>
      <c r="H32" t="s">
        <v>639</v>
      </c>
      <c r="I32" t="s">
        <v>783</v>
      </c>
      <c r="J32" t="s">
        <v>647</v>
      </c>
      <c r="K32" t="s">
        <v>54</v>
      </c>
      <c r="L32" s="4">
        <v>43507</v>
      </c>
      <c r="M32" s="4"/>
      <c r="R32">
        <v>5</v>
      </c>
      <c r="T32">
        <v>57</v>
      </c>
      <c r="AE32">
        <v>1.4</v>
      </c>
    </row>
    <row r="33" spans="1:31" x14ac:dyDescent="0.2">
      <c r="A33" s="9">
        <v>2010448</v>
      </c>
      <c r="C33" t="s">
        <v>861</v>
      </c>
      <c r="D33" t="s">
        <v>862</v>
      </c>
      <c r="E33" t="s">
        <v>847</v>
      </c>
      <c r="F33" t="s">
        <v>857</v>
      </c>
      <c r="G33" t="s">
        <v>639</v>
      </c>
      <c r="H33" t="s">
        <v>684</v>
      </c>
      <c r="I33" t="s">
        <v>772</v>
      </c>
      <c r="J33" t="s">
        <v>694</v>
      </c>
      <c r="K33" t="s">
        <v>54</v>
      </c>
      <c r="L33" s="4">
        <v>2</v>
      </c>
      <c r="M33" s="4"/>
      <c r="N33">
        <v>2.4000000953674316</v>
      </c>
      <c r="V33">
        <v>0.5</v>
      </c>
      <c r="W33">
        <v>0.5</v>
      </c>
      <c r="X33">
        <v>1.2999999523162842</v>
      </c>
      <c r="Y33">
        <v>0.20000000298023224</v>
      </c>
      <c r="Z33">
        <v>0.5</v>
      </c>
      <c r="AA33">
        <v>1.9999999552965164E-2</v>
      </c>
      <c r="AC33">
        <v>70</v>
      </c>
      <c r="AE33">
        <v>1.1100000000000001</v>
      </c>
    </row>
    <row r="34" spans="1:31" x14ac:dyDescent="0.2">
      <c r="A34" s="9">
        <v>2009709</v>
      </c>
      <c r="C34" t="s">
        <v>863</v>
      </c>
      <c r="D34" t="s">
        <v>864</v>
      </c>
      <c r="E34" t="s">
        <v>847</v>
      </c>
      <c r="F34" t="s">
        <v>860</v>
      </c>
      <c r="G34" t="s">
        <v>639</v>
      </c>
      <c r="H34" t="s">
        <v>639</v>
      </c>
      <c r="I34" t="s">
        <v>783</v>
      </c>
      <c r="J34" t="s">
        <v>641</v>
      </c>
      <c r="K34" t="s">
        <v>54</v>
      </c>
      <c r="L34" s="4">
        <v>43670</v>
      </c>
      <c r="M34" s="4"/>
      <c r="N34">
        <v>12</v>
      </c>
      <c r="O34">
        <v>6</v>
      </c>
      <c r="Y34">
        <v>4.7239999771118164</v>
      </c>
      <c r="Z34">
        <v>2.0079998970031738</v>
      </c>
      <c r="AE34">
        <v>1.27</v>
      </c>
    </row>
    <row r="35" spans="1:31" x14ac:dyDescent="0.2">
      <c r="A35" s="9">
        <v>2009534</v>
      </c>
      <c r="C35" t="s">
        <v>865</v>
      </c>
      <c r="D35" t="s">
        <v>866</v>
      </c>
      <c r="E35" t="s">
        <v>847</v>
      </c>
      <c r="F35" t="s">
        <v>860</v>
      </c>
      <c r="G35" t="s">
        <v>639</v>
      </c>
      <c r="H35" t="s">
        <v>639</v>
      </c>
      <c r="I35" t="s">
        <v>783</v>
      </c>
      <c r="J35" t="s">
        <v>641</v>
      </c>
      <c r="K35" t="s">
        <v>54</v>
      </c>
      <c r="L35" s="4">
        <v>43507</v>
      </c>
      <c r="M35" s="4"/>
      <c r="N35">
        <v>14</v>
      </c>
      <c r="O35">
        <v>14</v>
      </c>
      <c r="P35">
        <v>14</v>
      </c>
      <c r="V35">
        <v>3.5000000149011612E-2</v>
      </c>
      <c r="W35">
        <v>4.5000001788139343E-2</v>
      </c>
      <c r="X35">
        <v>0.10000000149011612</v>
      </c>
      <c r="Y35">
        <v>3.5000000149011612E-2</v>
      </c>
      <c r="Z35">
        <v>1.4999999664723873E-2</v>
      </c>
      <c r="AA35">
        <v>7.0000002160668373E-3</v>
      </c>
      <c r="AE35">
        <v>1.33</v>
      </c>
    </row>
    <row r="36" spans="1:31" x14ac:dyDescent="0.2">
      <c r="A36" s="9">
        <v>2009973</v>
      </c>
      <c r="C36" t="s">
        <v>867</v>
      </c>
      <c r="D36" t="s">
        <v>868</v>
      </c>
      <c r="E36" t="s">
        <v>847</v>
      </c>
      <c r="F36" t="s">
        <v>860</v>
      </c>
      <c r="G36" t="s">
        <v>639</v>
      </c>
      <c r="H36" t="s">
        <v>639</v>
      </c>
      <c r="I36" t="s">
        <v>783</v>
      </c>
      <c r="J36" t="s">
        <v>694</v>
      </c>
      <c r="K36" t="s">
        <v>54</v>
      </c>
      <c r="L36" s="4">
        <v>43892</v>
      </c>
      <c r="M36" s="4"/>
      <c r="N36">
        <v>15</v>
      </c>
      <c r="O36">
        <v>14</v>
      </c>
      <c r="P36">
        <v>14</v>
      </c>
      <c r="V36">
        <v>3.5000000149011612E-2</v>
      </c>
      <c r="W36">
        <v>4.5000001788139343E-2</v>
      </c>
      <c r="X36">
        <v>0.10000000149011612</v>
      </c>
      <c r="Y36">
        <v>3.5000000149011612E-2</v>
      </c>
      <c r="Z36">
        <v>1.4999999664723873E-2</v>
      </c>
      <c r="AA36">
        <v>7.0000002160668373E-3</v>
      </c>
      <c r="AE36">
        <v>1.33</v>
      </c>
    </row>
    <row r="37" spans="1:31" x14ac:dyDescent="0.2">
      <c r="A37" s="9">
        <v>2009535</v>
      </c>
      <c r="C37" t="s">
        <v>869</v>
      </c>
      <c r="D37" t="s">
        <v>870</v>
      </c>
      <c r="E37" t="s">
        <v>847</v>
      </c>
      <c r="F37" t="s">
        <v>860</v>
      </c>
      <c r="G37" t="s">
        <v>639</v>
      </c>
      <c r="H37" t="s">
        <v>639</v>
      </c>
      <c r="I37" t="s">
        <v>783</v>
      </c>
      <c r="J37" t="s">
        <v>641</v>
      </c>
      <c r="K37" t="s">
        <v>54</v>
      </c>
      <c r="L37" s="4">
        <v>43507</v>
      </c>
      <c r="M37" s="4"/>
      <c r="N37">
        <v>8</v>
      </c>
      <c r="P37">
        <v>10</v>
      </c>
      <c r="R37">
        <v>3</v>
      </c>
      <c r="T37">
        <v>5</v>
      </c>
      <c r="V37">
        <v>1</v>
      </c>
      <c r="W37">
        <v>0.55000001192092896</v>
      </c>
      <c r="X37">
        <v>1</v>
      </c>
      <c r="Y37">
        <v>0.34999999403953552</v>
      </c>
      <c r="Z37">
        <v>1.5</v>
      </c>
      <c r="AA37">
        <v>9.9999997764825821E-3</v>
      </c>
      <c r="AE37">
        <v>1.45</v>
      </c>
    </row>
    <row r="38" spans="1:31" x14ac:dyDescent="0.2">
      <c r="A38" s="9">
        <v>2009536</v>
      </c>
      <c r="C38" t="s">
        <v>871</v>
      </c>
      <c r="D38" t="s">
        <v>872</v>
      </c>
      <c r="E38" t="s">
        <v>847</v>
      </c>
      <c r="F38" t="s">
        <v>860</v>
      </c>
      <c r="G38" t="s">
        <v>639</v>
      </c>
      <c r="H38" t="s">
        <v>639</v>
      </c>
      <c r="I38" t="s">
        <v>783</v>
      </c>
      <c r="J38" t="s">
        <v>641</v>
      </c>
      <c r="K38" t="s">
        <v>54</v>
      </c>
      <c r="L38" s="4">
        <v>43507</v>
      </c>
      <c r="M38" s="4"/>
      <c r="N38">
        <v>15</v>
      </c>
      <c r="T38">
        <v>52.5</v>
      </c>
      <c r="V38">
        <v>4.999999888241291E-3</v>
      </c>
      <c r="W38">
        <v>4.999999888241291E-3</v>
      </c>
      <c r="X38">
        <v>2.0999999716877937E-2</v>
      </c>
      <c r="Y38">
        <v>1.0999999940395355E-2</v>
      </c>
      <c r="Z38">
        <v>1.3000000268220901E-2</v>
      </c>
      <c r="AA38">
        <v>1.0000000474974513E-3</v>
      </c>
      <c r="AE38">
        <v>1.32</v>
      </c>
    </row>
    <row r="39" spans="1:31" x14ac:dyDescent="0.2">
      <c r="A39" s="9">
        <v>2009708</v>
      </c>
      <c r="C39" t="s">
        <v>873</v>
      </c>
      <c r="D39" t="s">
        <v>874</v>
      </c>
      <c r="E39" t="s">
        <v>847</v>
      </c>
      <c r="F39" t="s">
        <v>860</v>
      </c>
      <c r="G39" t="s">
        <v>639</v>
      </c>
      <c r="H39" t="s">
        <v>639</v>
      </c>
      <c r="I39" t="s">
        <v>783</v>
      </c>
      <c r="J39" t="s">
        <v>641</v>
      </c>
      <c r="K39" t="s">
        <v>54</v>
      </c>
      <c r="L39" s="4">
        <v>43670</v>
      </c>
      <c r="M39" s="4"/>
      <c r="N39">
        <v>8</v>
      </c>
      <c r="O39">
        <v>10</v>
      </c>
      <c r="T39">
        <v>5</v>
      </c>
      <c r="V39">
        <v>1.7000000476837158</v>
      </c>
      <c r="W39">
        <v>1.7699999809265137</v>
      </c>
      <c r="Z39">
        <v>0.75</v>
      </c>
      <c r="AA39">
        <v>0.30000001192092896</v>
      </c>
      <c r="AE39">
        <v>1.35</v>
      </c>
    </row>
    <row r="40" spans="1:31" x14ac:dyDescent="0.2">
      <c r="A40" s="9">
        <v>2006135</v>
      </c>
      <c r="C40" t="s">
        <v>875</v>
      </c>
      <c r="D40" t="s">
        <v>876</v>
      </c>
      <c r="E40" t="s">
        <v>877</v>
      </c>
      <c r="F40" t="s">
        <v>878</v>
      </c>
      <c r="G40" t="s">
        <v>639</v>
      </c>
      <c r="H40" t="s">
        <v>639</v>
      </c>
      <c r="I40" t="s">
        <v>772</v>
      </c>
      <c r="J40" t="s">
        <v>729</v>
      </c>
      <c r="K40" t="s">
        <v>54</v>
      </c>
      <c r="L40" s="4">
        <v>2</v>
      </c>
      <c r="M40" s="4"/>
      <c r="N40">
        <v>5</v>
      </c>
      <c r="O40">
        <v>4</v>
      </c>
      <c r="P40">
        <v>15</v>
      </c>
      <c r="AE40">
        <v>1.1000000000000001</v>
      </c>
    </row>
    <row r="41" spans="1:31" x14ac:dyDescent="0.2">
      <c r="A41" s="9">
        <v>2006136</v>
      </c>
      <c r="C41" t="s">
        <v>879</v>
      </c>
      <c r="D41" t="s">
        <v>880</v>
      </c>
      <c r="E41" t="s">
        <v>877</v>
      </c>
      <c r="F41" t="s">
        <v>878</v>
      </c>
      <c r="G41" t="s">
        <v>639</v>
      </c>
      <c r="H41" t="s">
        <v>639</v>
      </c>
      <c r="I41" t="s">
        <v>772</v>
      </c>
      <c r="J41" t="s">
        <v>729</v>
      </c>
      <c r="K41" t="s">
        <v>54</v>
      </c>
      <c r="L41" s="4">
        <v>2</v>
      </c>
      <c r="M41" s="4"/>
      <c r="N41">
        <v>5</v>
      </c>
      <c r="O41">
        <v>15</v>
      </c>
      <c r="P41">
        <v>4</v>
      </c>
      <c r="AE41">
        <v>1.1000000000000001</v>
      </c>
    </row>
    <row r="42" spans="1:31" x14ac:dyDescent="0.2">
      <c r="A42" s="9">
        <v>2008094</v>
      </c>
      <c r="C42" t="s">
        <v>881</v>
      </c>
      <c r="D42" t="s">
        <v>882</v>
      </c>
      <c r="E42" t="s">
        <v>883</v>
      </c>
      <c r="F42" t="s">
        <v>883</v>
      </c>
      <c r="G42" t="s">
        <v>639</v>
      </c>
      <c r="H42" t="s">
        <v>639</v>
      </c>
      <c r="I42" t="s">
        <v>772</v>
      </c>
      <c r="J42" t="s">
        <v>729</v>
      </c>
      <c r="K42" t="s">
        <v>54</v>
      </c>
      <c r="L42" s="4">
        <v>2</v>
      </c>
      <c r="M42" s="4"/>
      <c r="N42">
        <v>1</v>
      </c>
      <c r="O42">
        <v>0.34000000357627869</v>
      </c>
      <c r="P42">
        <v>2.9000000953674316</v>
      </c>
      <c r="Q42">
        <v>0.57999998331069946</v>
      </c>
      <c r="R42">
        <v>1</v>
      </c>
      <c r="S42">
        <v>9.8999996185302734</v>
      </c>
      <c r="T42">
        <v>1.6000000238418579</v>
      </c>
      <c r="U42">
        <v>4.9000000953674316</v>
      </c>
      <c r="AE42">
        <v>1.05</v>
      </c>
    </row>
    <row r="43" spans="1:31" x14ac:dyDescent="0.2">
      <c r="A43" s="9">
        <v>2006799</v>
      </c>
      <c r="C43" t="s">
        <v>884</v>
      </c>
      <c r="D43" t="s">
        <v>885</v>
      </c>
      <c r="E43" t="s">
        <v>886</v>
      </c>
      <c r="F43" t="s">
        <v>887</v>
      </c>
      <c r="G43" t="s">
        <v>639</v>
      </c>
      <c r="H43" t="s">
        <v>639</v>
      </c>
      <c r="I43" t="s">
        <v>772</v>
      </c>
      <c r="J43" t="s">
        <v>729</v>
      </c>
      <c r="K43" t="s">
        <v>54</v>
      </c>
      <c r="L43" s="4">
        <v>2</v>
      </c>
      <c r="M43" s="4"/>
      <c r="N43">
        <v>0.10000000149011612</v>
      </c>
      <c r="O43">
        <v>0.10000000149011612</v>
      </c>
      <c r="P43">
        <v>0.10000000149011612</v>
      </c>
      <c r="Q43">
        <v>0.2800000011920929</v>
      </c>
      <c r="R43">
        <v>0.17000000178813934</v>
      </c>
      <c r="AE43">
        <v>1.1000000000000001</v>
      </c>
    </row>
    <row r="44" spans="1:31" x14ac:dyDescent="0.2">
      <c r="A44" s="9">
        <v>2007527</v>
      </c>
      <c r="C44" t="s">
        <v>888</v>
      </c>
      <c r="D44" t="s">
        <v>889</v>
      </c>
      <c r="E44" t="s">
        <v>877</v>
      </c>
      <c r="F44" t="s">
        <v>878</v>
      </c>
      <c r="G44" t="s">
        <v>639</v>
      </c>
      <c r="H44" t="s">
        <v>684</v>
      </c>
      <c r="I44" t="s">
        <v>772</v>
      </c>
      <c r="J44" t="s">
        <v>694</v>
      </c>
      <c r="K44" t="s">
        <v>53</v>
      </c>
      <c r="L44" s="4">
        <v>2</v>
      </c>
      <c r="M44" s="4"/>
      <c r="N44">
        <v>2.4000000953674316</v>
      </c>
      <c r="O44">
        <v>1.7999999523162842</v>
      </c>
      <c r="P44">
        <v>1.7999999523162842</v>
      </c>
      <c r="AC44">
        <v>45</v>
      </c>
      <c r="AE44">
        <v>1</v>
      </c>
    </row>
    <row r="45" spans="1:31" x14ac:dyDescent="0.2">
      <c r="A45" s="9">
        <v>2006863</v>
      </c>
      <c r="C45" t="s">
        <v>890</v>
      </c>
      <c r="D45" t="s">
        <v>891</v>
      </c>
      <c r="E45" t="s">
        <v>877</v>
      </c>
      <c r="F45" t="s">
        <v>878</v>
      </c>
      <c r="G45" t="s">
        <v>639</v>
      </c>
      <c r="H45" t="s">
        <v>639</v>
      </c>
      <c r="I45" t="s">
        <v>772</v>
      </c>
      <c r="J45" t="s">
        <v>729</v>
      </c>
      <c r="K45" t="s">
        <v>54</v>
      </c>
      <c r="L45" s="4">
        <v>2</v>
      </c>
      <c r="M45" s="4"/>
      <c r="N45">
        <v>6</v>
      </c>
      <c r="R45">
        <v>6</v>
      </c>
      <c r="T45">
        <v>7</v>
      </c>
      <c r="AE45">
        <v>1.25</v>
      </c>
    </row>
    <row r="46" spans="1:31" x14ac:dyDescent="0.2">
      <c r="A46" s="9">
        <v>2009986</v>
      </c>
      <c r="C46" t="s">
        <v>892</v>
      </c>
      <c r="D46" t="s">
        <v>893</v>
      </c>
      <c r="E46" t="s">
        <v>781</v>
      </c>
      <c r="F46" t="s">
        <v>894</v>
      </c>
      <c r="G46" t="s">
        <v>639</v>
      </c>
      <c r="H46" t="s">
        <v>639</v>
      </c>
      <c r="I46" t="s">
        <v>783</v>
      </c>
      <c r="J46" t="s">
        <v>647</v>
      </c>
      <c r="K46" t="s">
        <v>53</v>
      </c>
      <c r="L46" s="4">
        <v>43907</v>
      </c>
      <c r="M46" s="4"/>
      <c r="W46">
        <v>25</v>
      </c>
      <c r="AE46">
        <v>1</v>
      </c>
    </row>
    <row r="47" spans="1:31" x14ac:dyDescent="0.2">
      <c r="A47" s="9">
        <v>2010434</v>
      </c>
      <c r="C47" t="s">
        <v>895</v>
      </c>
      <c r="D47" t="s">
        <v>896</v>
      </c>
      <c r="E47" t="s">
        <v>793</v>
      </c>
      <c r="F47" t="s">
        <v>793</v>
      </c>
      <c r="G47" t="s">
        <v>639</v>
      </c>
      <c r="H47" t="s">
        <v>639</v>
      </c>
      <c r="I47" t="s">
        <v>772</v>
      </c>
      <c r="J47" t="s">
        <v>729</v>
      </c>
      <c r="K47" t="s">
        <v>53</v>
      </c>
      <c r="L47" s="4">
        <v>2</v>
      </c>
      <c r="M47" s="4"/>
      <c r="AE47">
        <v>1</v>
      </c>
    </row>
    <row r="48" spans="1:31" x14ac:dyDescent="0.2">
      <c r="A48" s="9">
        <v>2008879</v>
      </c>
      <c r="C48" t="s">
        <v>897</v>
      </c>
      <c r="D48" t="s">
        <v>898</v>
      </c>
      <c r="E48" t="s">
        <v>899</v>
      </c>
      <c r="F48" t="s">
        <v>900</v>
      </c>
      <c r="G48" t="s">
        <v>639</v>
      </c>
      <c r="H48" t="s">
        <v>639</v>
      </c>
      <c r="I48" t="s">
        <v>772</v>
      </c>
      <c r="J48" t="s">
        <v>641</v>
      </c>
      <c r="K48" t="s">
        <v>53</v>
      </c>
      <c r="L48" s="4">
        <v>2</v>
      </c>
      <c r="M48" s="4"/>
      <c r="N48">
        <v>46.299999237060547</v>
      </c>
      <c r="AE48">
        <v>1</v>
      </c>
    </row>
    <row r="49" spans="1:31" x14ac:dyDescent="0.2">
      <c r="A49" s="9">
        <v>2007216</v>
      </c>
      <c r="C49" t="s">
        <v>901</v>
      </c>
      <c r="D49" t="s">
        <v>902</v>
      </c>
      <c r="E49" t="s">
        <v>899</v>
      </c>
      <c r="F49" t="s">
        <v>900</v>
      </c>
      <c r="G49" t="s">
        <v>639</v>
      </c>
      <c r="H49" t="s">
        <v>639</v>
      </c>
      <c r="I49" t="s">
        <v>783</v>
      </c>
      <c r="J49" t="s">
        <v>641</v>
      </c>
      <c r="K49" t="s">
        <v>53</v>
      </c>
      <c r="L49" s="4">
        <v>41431</v>
      </c>
      <c r="M49" s="4"/>
      <c r="N49">
        <v>46</v>
      </c>
      <c r="AE49">
        <v>1</v>
      </c>
    </row>
    <row r="50" spans="1:31" x14ac:dyDescent="0.2">
      <c r="A50" s="9">
        <v>2009933</v>
      </c>
      <c r="C50" t="s">
        <v>903</v>
      </c>
      <c r="D50" t="s">
        <v>904</v>
      </c>
      <c r="E50" t="s">
        <v>905</v>
      </c>
      <c r="F50" t="s">
        <v>906</v>
      </c>
      <c r="G50" t="s">
        <v>639</v>
      </c>
      <c r="H50" t="s">
        <v>639</v>
      </c>
      <c r="I50" t="s">
        <v>772</v>
      </c>
      <c r="J50" t="s">
        <v>729</v>
      </c>
      <c r="K50" t="s">
        <v>54</v>
      </c>
      <c r="L50" s="4">
        <v>2</v>
      </c>
      <c r="M50" s="4"/>
      <c r="N50">
        <v>3</v>
      </c>
      <c r="P50">
        <v>3</v>
      </c>
      <c r="AE50">
        <v>1</v>
      </c>
    </row>
    <row r="51" spans="1:31" x14ac:dyDescent="0.2">
      <c r="A51" s="9">
        <v>2007526</v>
      </c>
      <c r="C51" t="s">
        <v>907</v>
      </c>
      <c r="D51" t="s">
        <v>908</v>
      </c>
      <c r="E51" t="s">
        <v>877</v>
      </c>
      <c r="F51" t="s">
        <v>878</v>
      </c>
      <c r="G51" t="s">
        <v>639</v>
      </c>
      <c r="H51" t="s">
        <v>639</v>
      </c>
      <c r="I51" t="s">
        <v>772</v>
      </c>
      <c r="J51" t="s">
        <v>729</v>
      </c>
      <c r="K51" t="s">
        <v>54</v>
      </c>
      <c r="L51" s="4">
        <v>2</v>
      </c>
      <c r="M51" s="4"/>
      <c r="N51">
        <v>5</v>
      </c>
      <c r="Q51">
        <v>14</v>
      </c>
      <c r="AE51">
        <v>1.3</v>
      </c>
    </row>
    <row r="52" spans="1:31" x14ac:dyDescent="0.2">
      <c r="A52" s="9">
        <v>2007504</v>
      </c>
      <c r="C52" t="s">
        <v>909</v>
      </c>
      <c r="D52" t="s">
        <v>910</v>
      </c>
      <c r="E52" t="s">
        <v>911</v>
      </c>
      <c r="F52" t="s">
        <v>912</v>
      </c>
      <c r="G52" t="s">
        <v>639</v>
      </c>
      <c r="H52" t="s">
        <v>639</v>
      </c>
      <c r="I52" t="s">
        <v>772</v>
      </c>
      <c r="J52" t="s">
        <v>641</v>
      </c>
      <c r="K52" t="s">
        <v>54</v>
      </c>
      <c r="L52" s="4">
        <v>2</v>
      </c>
      <c r="M52" s="4"/>
      <c r="N52">
        <v>3</v>
      </c>
      <c r="O52">
        <v>1</v>
      </c>
      <c r="P52">
        <v>1</v>
      </c>
      <c r="AE52">
        <v>1.25</v>
      </c>
    </row>
    <row r="53" spans="1:31" x14ac:dyDescent="0.2">
      <c r="A53" s="9">
        <v>2009206</v>
      </c>
      <c r="C53" t="s">
        <v>913</v>
      </c>
      <c r="D53" t="s">
        <v>914</v>
      </c>
      <c r="E53" t="s">
        <v>915</v>
      </c>
      <c r="F53" t="s">
        <v>916</v>
      </c>
      <c r="G53" t="s">
        <v>639</v>
      </c>
      <c r="H53" t="s">
        <v>684</v>
      </c>
      <c r="I53" t="s">
        <v>772</v>
      </c>
      <c r="J53" t="s">
        <v>694</v>
      </c>
      <c r="K53" t="s">
        <v>54</v>
      </c>
      <c r="L53" s="4">
        <v>2</v>
      </c>
      <c r="M53" s="4"/>
      <c r="N53">
        <v>2</v>
      </c>
      <c r="X53">
        <v>5</v>
      </c>
      <c r="AE53">
        <v>1.25</v>
      </c>
    </row>
    <row r="54" spans="1:31" x14ac:dyDescent="0.2">
      <c r="A54" s="9">
        <v>2009207</v>
      </c>
      <c r="C54" t="s">
        <v>917</v>
      </c>
      <c r="D54" t="s">
        <v>918</v>
      </c>
      <c r="E54" t="s">
        <v>915</v>
      </c>
      <c r="F54" t="s">
        <v>916</v>
      </c>
      <c r="G54" t="s">
        <v>639</v>
      </c>
      <c r="H54" t="s">
        <v>684</v>
      </c>
      <c r="I54" t="s">
        <v>772</v>
      </c>
      <c r="J54" t="s">
        <v>694</v>
      </c>
      <c r="K54" t="s">
        <v>54</v>
      </c>
      <c r="L54" s="4">
        <v>2</v>
      </c>
      <c r="M54" s="4"/>
      <c r="N54">
        <v>1</v>
      </c>
      <c r="P54">
        <v>25</v>
      </c>
      <c r="AE54">
        <v>1.33</v>
      </c>
    </row>
    <row r="55" spans="1:31" x14ac:dyDescent="0.2">
      <c r="A55" s="9">
        <v>2009208</v>
      </c>
      <c r="C55" t="s">
        <v>919</v>
      </c>
      <c r="D55" t="s">
        <v>920</v>
      </c>
      <c r="E55" t="s">
        <v>915</v>
      </c>
      <c r="F55" t="s">
        <v>916</v>
      </c>
      <c r="G55" t="s">
        <v>639</v>
      </c>
      <c r="H55" t="s">
        <v>684</v>
      </c>
      <c r="I55" t="s">
        <v>772</v>
      </c>
      <c r="J55" t="s">
        <v>694</v>
      </c>
      <c r="K55" t="s">
        <v>54</v>
      </c>
      <c r="L55" s="4">
        <v>2</v>
      </c>
      <c r="M55" s="4"/>
      <c r="N55">
        <v>8</v>
      </c>
      <c r="R55">
        <v>10</v>
      </c>
      <c r="AE55">
        <v>1.4</v>
      </c>
    </row>
    <row r="56" spans="1:31" x14ac:dyDescent="0.2">
      <c r="A56" s="9">
        <v>2009214</v>
      </c>
      <c r="C56" t="s">
        <v>921</v>
      </c>
      <c r="D56" t="s">
        <v>922</v>
      </c>
      <c r="E56" t="s">
        <v>915</v>
      </c>
      <c r="F56" t="s">
        <v>916</v>
      </c>
      <c r="G56" t="s">
        <v>639</v>
      </c>
      <c r="H56" t="s">
        <v>684</v>
      </c>
      <c r="I56" t="s">
        <v>772</v>
      </c>
      <c r="J56" t="s">
        <v>694</v>
      </c>
      <c r="K56" t="s">
        <v>54</v>
      </c>
      <c r="L56" s="4">
        <v>2</v>
      </c>
      <c r="M56" s="4"/>
      <c r="N56">
        <v>2.7999999523162842</v>
      </c>
      <c r="R56">
        <v>0.80000001192092896</v>
      </c>
      <c r="V56">
        <v>1</v>
      </c>
      <c r="X56">
        <v>3</v>
      </c>
      <c r="Y56">
        <v>1.9999999552965164E-2</v>
      </c>
      <c r="Z56">
        <v>1</v>
      </c>
      <c r="AE56">
        <v>1.3</v>
      </c>
    </row>
    <row r="57" spans="1:31" x14ac:dyDescent="0.2">
      <c r="A57" s="9">
        <v>2009212</v>
      </c>
      <c r="C57" t="s">
        <v>923</v>
      </c>
      <c r="D57" t="s">
        <v>924</v>
      </c>
      <c r="E57" t="s">
        <v>915</v>
      </c>
      <c r="F57" t="s">
        <v>916</v>
      </c>
      <c r="G57" t="s">
        <v>639</v>
      </c>
      <c r="H57" t="s">
        <v>684</v>
      </c>
      <c r="I57" t="s">
        <v>772</v>
      </c>
      <c r="J57" t="s">
        <v>694</v>
      </c>
      <c r="K57" t="s">
        <v>54</v>
      </c>
      <c r="L57" s="4">
        <v>2</v>
      </c>
      <c r="M57" s="4"/>
      <c r="N57">
        <v>1</v>
      </c>
      <c r="Z57">
        <v>8</v>
      </c>
      <c r="AE57">
        <v>1.37</v>
      </c>
    </row>
    <row r="58" spans="1:31" x14ac:dyDescent="0.2">
      <c r="A58" s="9">
        <v>2009211</v>
      </c>
      <c r="C58" t="s">
        <v>925</v>
      </c>
      <c r="D58" t="s">
        <v>926</v>
      </c>
      <c r="E58" t="s">
        <v>915</v>
      </c>
      <c r="F58" t="s">
        <v>916</v>
      </c>
      <c r="G58" t="s">
        <v>639</v>
      </c>
      <c r="H58" t="s">
        <v>684</v>
      </c>
      <c r="I58" t="s">
        <v>772</v>
      </c>
      <c r="J58" t="s">
        <v>694</v>
      </c>
      <c r="K58" t="s">
        <v>54</v>
      </c>
      <c r="L58" s="4">
        <v>2</v>
      </c>
      <c r="M58" s="4"/>
      <c r="N58">
        <v>2</v>
      </c>
      <c r="V58">
        <v>7</v>
      </c>
      <c r="AE58">
        <v>1.27</v>
      </c>
    </row>
    <row r="59" spans="1:31" x14ac:dyDescent="0.2">
      <c r="A59" s="9">
        <v>2009213</v>
      </c>
      <c r="C59" t="s">
        <v>927</v>
      </c>
      <c r="D59" t="s">
        <v>928</v>
      </c>
      <c r="E59" t="s">
        <v>915</v>
      </c>
      <c r="F59" t="s">
        <v>916</v>
      </c>
      <c r="G59" t="s">
        <v>639</v>
      </c>
      <c r="H59" t="s">
        <v>684</v>
      </c>
      <c r="I59" t="s">
        <v>772</v>
      </c>
      <c r="J59" t="s">
        <v>694</v>
      </c>
      <c r="K59" t="s">
        <v>54</v>
      </c>
      <c r="L59" s="4">
        <v>2</v>
      </c>
      <c r="M59" s="4"/>
      <c r="N59">
        <v>2</v>
      </c>
      <c r="V59">
        <v>5</v>
      </c>
      <c r="Z59">
        <v>5</v>
      </c>
      <c r="AE59">
        <v>1.4</v>
      </c>
    </row>
    <row r="60" spans="1:31" x14ac:dyDescent="0.2">
      <c r="A60" s="9">
        <v>2008778</v>
      </c>
      <c r="C60" t="s">
        <v>929</v>
      </c>
      <c r="D60" t="s">
        <v>930</v>
      </c>
      <c r="E60" t="s">
        <v>931</v>
      </c>
      <c r="F60" t="s">
        <v>931</v>
      </c>
      <c r="G60" t="s">
        <v>639</v>
      </c>
      <c r="H60" t="s">
        <v>639</v>
      </c>
      <c r="I60" t="s">
        <v>783</v>
      </c>
      <c r="J60" t="s">
        <v>641</v>
      </c>
      <c r="K60" t="s">
        <v>54</v>
      </c>
      <c r="L60" s="4">
        <v>42800</v>
      </c>
      <c r="M60" s="4"/>
      <c r="N60">
        <v>24.200000762939453</v>
      </c>
      <c r="O60">
        <v>6.5999999046325684</v>
      </c>
      <c r="V60">
        <v>2.4000000208616257E-2</v>
      </c>
      <c r="Y60">
        <v>1.2000000104308128E-2</v>
      </c>
      <c r="Z60">
        <v>2.4000000208616257E-2</v>
      </c>
      <c r="AE60">
        <v>1.2</v>
      </c>
    </row>
    <row r="61" spans="1:31" x14ac:dyDescent="0.2">
      <c r="A61" s="9">
        <v>2007757</v>
      </c>
      <c r="C61" t="s">
        <v>932</v>
      </c>
      <c r="D61" t="s">
        <v>933</v>
      </c>
      <c r="E61" t="s">
        <v>931</v>
      </c>
      <c r="F61" t="s">
        <v>931</v>
      </c>
      <c r="G61" t="s">
        <v>639</v>
      </c>
      <c r="H61" t="s">
        <v>639</v>
      </c>
      <c r="I61" t="s">
        <v>783</v>
      </c>
      <c r="J61" t="s">
        <v>641</v>
      </c>
      <c r="K61" t="s">
        <v>54</v>
      </c>
      <c r="L61" s="4">
        <v>41913</v>
      </c>
      <c r="M61" s="4"/>
      <c r="N61">
        <v>19</v>
      </c>
      <c r="T61">
        <v>5</v>
      </c>
      <c r="AE61">
        <v>1.1000000000000001</v>
      </c>
    </row>
    <row r="62" spans="1:31" x14ac:dyDescent="0.2">
      <c r="A62" s="9">
        <v>2007756</v>
      </c>
      <c r="C62" t="s">
        <v>934</v>
      </c>
      <c r="D62" t="s">
        <v>935</v>
      </c>
      <c r="E62" t="s">
        <v>931</v>
      </c>
      <c r="F62" t="s">
        <v>931</v>
      </c>
      <c r="G62" t="s">
        <v>639</v>
      </c>
      <c r="H62" t="s">
        <v>639</v>
      </c>
      <c r="I62" t="s">
        <v>783</v>
      </c>
      <c r="J62" t="s">
        <v>641</v>
      </c>
      <c r="K62" t="s">
        <v>54</v>
      </c>
      <c r="L62" s="4">
        <v>41913</v>
      </c>
      <c r="M62" s="4"/>
      <c r="N62">
        <v>19</v>
      </c>
      <c r="T62">
        <v>5</v>
      </c>
      <c r="Y62">
        <v>0.41999998688697815</v>
      </c>
      <c r="AE62">
        <v>1.1000000000000001</v>
      </c>
    </row>
    <row r="63" spans="1:31" x14ac:dyDescent="0.2">
      <c r="A63" s="9">
        <v>2008779</v>
      </c>
      <c r="C63" t="s">
        <v>936</v>
      </c>
      <c r="D63" t="s">
        <v>937</v>
      </c>
      <c r="E63" t="s">
        <v>931</v>
      </c>
      <c r="F63" t="s">
        <v>931</v>
      </c>
      <c r="G63" t="s">
        <v>639</v>
      </c>
      <c r="H63" t="s">
        <v>639</v>
      </c>
      <c r="I63" t="s">
        <v>783</v>
      </c>
      <c r="J63" t="s">
        <v>641</v>
      </c>
      <c r="K63" t="s">
        <v>54</v>
      </c>
      <c r="L63" s="4">
        <v>42800</v>
      </c>
      <c r="M63" s="4"/>
      <c r="N63">
        <v>19</v>
      </c>
      <c r="T63">
        <v>5</v>
      </c>
      <c r="V63">
        <v>2.500000037252903E-2</v>
      </c>
      <c r="Z63">
        <v>2.500000037252903E-2</v>
      </c>
      <c r="AE63">
        <v>1.2</v>
      </c>
    </row>
    <row r="64" spans="1:31" x14ac:dyDescent="0.2">
      <c r="A64" s="9">
        <v>2008567</v>
      </c>
      <c r="C64" t="s">
        <v>947</v>
      </c>
      <c r="D64" t="s">
        <v>939</v>
      </c>
      <c r="E64" t="s">
        <v>948</v>
      </c>
      <c r="F64" t="s">
        <v>949</v>
      </c>
      <c r="G64" t="s">
        <v>639</v>
      </c>
      <c r="H64" t="s">
        <v>639</v>
      </c>
      <c r="I64" t="s">
        <v>783</v>
      </c>
      <c r="J64" t="s">
        <v>641</v>
      </c>
      <c r="K64" t="s">
        <v>53</v>
      </c>
      <c r="L64" s="4">
        <v>42614</v>
      </c>
      <c r="M64" s="4"/>
      <c r="N64">
        <v>11</v>
      </c>
      <c r="O64">
        <v>52</v>
      </c>
      <c r="AE64">
        <v>1</v>
      </c>
    </row>
    <row r="65" spans="1:31" x14ac:dyDescent="0.2">
      <c r="A65" s="9">
        <v>2008106</v>
      </c>
      <c r="C65" t="s">
        <v>938</v>
      </c>
      <c r="D65" t="s">
        <v>939</v>
      </c>
      <c r="E65" t="s">
        <v>899</v>
      </c>
      <c r="F65" t="s">
        <v>940</v>
      </c>
      <c r="G65" t="s">
        <v>639</v>
      </c>
      <c r="H65" t="s">
        <v>639</v>
      </c>
      <c r="I65" t="s">
        <v>783</v>
      </c>
      <c r="J65" t="s">
        <v>641</v>
      </c>
      <c r="K65" t="s">
        <v>53</v>
      </c>
      <c r="L65" s="4">
        <v>42188</v>
      </c>
      <c r="M65" s="4"/>
      <c r="N65">
        <v>11</v>
      </c>
      <c r="O65">
        <v>52</v>
      </c>
      <c r="AE65">
        <v>1</v>
      </c>
    </row>
    <row r="66" spans="1:31" x14ac:dyDescent="0.2">
      <c r="A66" s="9">
        <v>2007978</v>
      </c>
      <c r="C66" t="s">
        <v>945</v>
      </c>
      <c r="D66" t="s">
        <v>939</v>
      </c>
      <c r="E66" t="s">
        <v>899</v>
      </c>
      <c r="F66" t="s">
        <v>946</v>
      </c>
      <c r="G66" t="s">
        <v>639</v>
      </c>
      <c r="H66" t="s">
        <v>639</v>
      </c>
      <c r="I66" t="s">
        <v>783</v>
      </c>
      <c r="J66" t="s">
        <v>641</v>
      </c>
      <c r="K66" t="s">
        <v>53</v>
      </c>
      <c r="L66" s="4">
        <v>42076</v>
      </c>
      <c r="M66" s="4"/>
      <c r="N66">
        <v>12</v>
      </c>
      <c r="O66">
        <v>52</v>
      </c>
      <c r="AE66">
        <v>1</v>
      </c>
    </row>
    <row r="67" spans="1:31" x14ac:dyDescent="0.2">
      <c r="A67" s="9">
        <v>2007979</v>
      </c>
      <c r="C67" t="s">
        <v>943</v>
      </c>
      <c r="D67" t="s">
        <v>939</v>
      </c>
      <c r="E67" t="s">
        <v>899</v>
      </c>
      <c r="F67" t="s">
        <v>944</v>
      </c>
      <c r="G67" t="s">
        <v>639</v>
      </c>
      <c r="H67" t="s">
        <v>639</v>
      </c>
      <c r="I67" t="s">
        <v>783</v>
      </c>
      <c r="J67" t="s">
        <v>641</v>
      </c>
      <c r="K67" t="s">
        <v>53</v>
      </c>
      <c r="L67" s="4">
        <v>42076</v>
      </c>
      <c r="M67" s="4"/>
      <c r="N67">
        <v>11</v>
      </c>
      <c r="O67">
        <v>52</v>
      </c>
      <c r="AE67">
        <v>1</v>
      </c>
    </row>
    <row r="68" spans="1:31" x14ac:dyDescent="0.2">
      <c r="A68" s="9">
        <v>2009234</v>
      </c>
      <c r="C68" t="s">
        <v>941</v>
      </c>
      <c r="D68" t="s">
        <v>939</v>
      </c>
      <c r="E68" t="s">
        <v>899</v>
      </c>
      <c r="F68" t="s">
        <v>942</v>
      </c>
      <c r="G68" t="s">
        <v>639</v>
      </c>
      <c r="H68" t="s">
        <v>639</v>
      </c>
      <c r="I68" t="s">
        <v>783</v>
      </c>
      <c r="J68" t="s">
        <v>641</v>
      </c>
      <c r="K68" t="s">
        <v>53</v>
      </c>
      <c r="L68" s="4">
        <v>43185</v>
      </c>
      <c r="M68" s="4"/>
      <c r="N68">
        <v>12</v>
      </c>
      <c r="O68">
        <v>52</v>
      </c>
      <c r="AE68">
        <v>1</v>
      </c>
    </row>
    <row r="69" spans="1:31" x14ac:dyDescent="0.2">
      <c r="A69" s="9">
        <v>2008112</v>
      </c>
      <c r="C69" t="s">
        <v>950</v>
      </c>
      <c r="D69" t="s">
        <v>951</v>
      </c>
      <c r="E69" t="s">
        <v>899</v>
      </c>
      <c r="F69" t="s">
        <v>942</v>
      </c>
      <c r="G69" t="s">
        <v>639</v>
      </c>
      <c r="H69" t="s">
        <v>639</v>
      </c>
      <c r="I69" t="s">
        <v>783</v>
      </c>
      <c r="J69" t="s">
        <v>641</v>
      </c>
      <c r="K69" t="s">
        <v>53</v>
      </c>
      <c r="L69" s="4">
        <v>42200</v>
      </c>
      <c r="M69" s="4"/>
      <c r="N69">
        <v>11</v>
      </c>
      <c r="O69">
        <v>54</v>
      </c>
      <c r="AE69">
        <v>1</v>
      </c>
    </row>
    <row r="70" spans="1:31" x14ac:dyDescent="0.2">
      <c r="A70" s="9">
        <v>2007986</v>
      </c>
      <c r="C70" t="s">
        <v>952</v>
      </c>
      <c r="D70" t="s">
        <v>953</v>
      </c>
      <c r="E70" t="s">
        <v>899</v>
      </c>
      <c r="F70" t="s">
        <v>944</v>
      </c>
      <c r="G70" t="s">
        <v>639</v>
      </c>
      <c r="H70" t="s">
        <v>639</v>
      </c>
      <c r="I70" t="s">
        <v>783</v>
      </c>
      <c r="J70" t="s">
        <v>641</v>
      </c>
      <c r="K70" t="s">
        <v>53</v>
      </c>
      <c r="L70" s="4">
        <v>42079</v>
      </c>
      <c r="M70" s="4"/>
      <c r="N70">
        <v>12</v>
      </c>
      <c r="O70">
        <v>52</v>
      </c>
      <c r="AE70">
        <v>1</v>
      </c>
    </row>
    <row r="71" spans="1:31" x14ac:dyDescent="0.2">
      <c r="A71" s="9">
        <v>2008140</v>
      </c>
      <c r="C71" t="s">
        <v>961</v>
      </c>
      <c r="D71" t="s">
        <v>955</v>
      </c>
      <c r="E71" t="s">
        <v>899</v>
      </c>
      <c r="F71" t="s">
        <v>940</v>
      </c>
      <c r="G71" t="s">
        <v>639</v>
      </c>
      <c r="H71" t="s">
        <v>639</v>
      </c>
      <c r="I71" t="s">
        <v>783</v>
      </c>
      <c r="J71" t="s">
        <v>641</v>
      </c>
      <c r="K71" t="s">
        <v>53</v>
      </c>
      <c r="L71" s="4">
        <v>42221</v>
      </c>
      <c r="M71" s="4"/>
      <c r="N71">
        <v>12</v>
      </c>
      <c r="O71">
        <v>52</v>
      </c>
      <c r="AE71">
        <v>1</v>
      </c>
    </row>
    <row r="72" spans="1:31" x14ac:dyDescent="0.2">
      <c r="A72" s="9">
        <v>2008237</v>
      </c>
      <c r="C72" t="s">
        <v>964</v>
      </c>
      <c r="D72" t="s">
        <v>955</v>
      </c>
      <c r="E72" t="s">
        <v>899</v>
      </c>
      <c r="F72" t="s">
        <v>965</v>
      </c>
      <c r="G72" t="s">
        <v>639</v>
      </c>
      <c r="H72" t="s">
        <v>639</v>
      </c>
      <c r="I72" t="s">
        <v>783</v>
      </c>
      <c r="J72" t="s">
        <v>641</v>
      </c>
      <c r="K72" t="s">
        <v>53</v>
      </c>
      <c r="L72" s="4">
        <v>42333</v>
      </c>
      <c r="M72" s="4"/>
      <c r="N72">
        <v>12</v>
      </c>
      <c r="O72">
        <v>52</v>
      </c>
      <c r="AE72">
        <v>1</v>
      </c>
    </row>
    <row r="73" spans="1:31" x14ac:dyDescent="0.2">
      <c r="A73" s="9">
        <v>2009168</v>
      </c>
      <c r="C73" t="s">
        <v>957</v>
      </c>
      <c r="D73" t="s">
        <v>955</v>
      </c>
      <c r="E73" t="s">
        <v>958</v>
      </c>
      <c r="F73" t="s">
        <v>946</v>
      </c>
      <c r="G73" t="s">
        <v>639</v>
      </c>
      <c r="H73" t="s">
        <v>639</v>
      </c>
      <c r="I73" t="s">
        <v>783</v>
      </c>
      <c r="J73" t="s">
        <v>641</v>
      </c>
      <c r="K73" t="s">
        <v>53</v>
      </c>
      <c r="L73" s="4">
        <v>43137</v>
      </c>
      <c r="M73" s="4"/>
      <c r="N73">
        <v>12</v>
      </c>
      <c r="O73">
        <v>52</v>
      </c>
      <c r="AE73">
        <v>1</v>
      </c>
    </row>
    <row r="74" spans="1:31" x14ac:dyDescent="0.2">
      <c r="A74" s="9">
        <v>2009038</v>
      </c>
      <c r="C74" t="s">
        <v>962</v>
      </c>
      <c r="D74" t="s">
        <v>955</v>
      </c>
      <c r="E74" t="s">
        <v>899</v>
      </c>
      <c r="F74" t="s">
        <v>963</v>
      </c>
      <c r="G74" t="s">
        <v>639</v>
      </c>
      <c r="H74" t="s">
        <v>639</v>
      </c>
      <c r="I74" t="s">
        <v>783</v>
      </c>
      <c r="J74" t="s">
        <v>641</v>
      </c>
      <c r="K74" t="s">
        <v>53</v>
      </c>
      <c r="L74" s="4">
        <v>43048</v>
      </c>
      <c r="M74" s="4"/>
      <c r="N74">
        <v>12</v>
      </c>
      <c r="O74">
        <v>52</v>
      </c>
      <c r="AE74">
        <v>1</v>
      </c>
    </row>
    <row r="75" spans="1:31" x14ac:dyDescent="0.2">
      <c r="A75" s="9">
        <v>2006962</v>
      </c>
      <c r="C75" t="s">
        <v>959</v>
      </c>
      <c r="D75" t="s">
        <v>955</v>
      </c>
      <c r="E75" t="s">
        <v>948</v>
      </c>
      <c r="F75" t="s">
        <v>960</v>
      </c>
      <c r="G75" t="s">
        <v>639</v>
      </c>
      <c r="H75" t="s">
        <v>639</v>
      </c>
      <c r="I75" t="s">
        <v>783</v>
      </c>
      <c r="J75" t="s">
        <v>641</v>
      </c>
      <c r="K75" t="s">
        <v>53</v>
      </c>
      <c r="L75" s="4">
        <v>41253</v>
      </c>
      <c r="M75" s="4"/>
      <c r="N75">
        <v>12</v>
      </c>
      <c r="O75">
        <v>52</v>
      </c>
      <c r="AE75">
        <v>1</v>
      </c>
    </row>
    <row r="76" spans="1:31" x14ac:dyDescent="0.2">
      <c r="A76" s="9">
        <v>2007984</v>
      </c>
      <c r="C76" t="s">
        <v>954</v>
      </c>
      <c r="D76" t="s">
        <v>955</v>
      </c>
      <c r="E76" t="s">
        <v>899</v>
      </c>
      <c r="F76" t="s">
        <v>956</v>
      </c>
      <c r="G76" t="s">
        <v>639</v>
      </c>
      <c r="H76" t="s">
        <v>639</v>
      </c>
      <c r="I76" t="s">
        <v>783</v>
      </c>
      <c r="J76" t="s">
        <v>641</v>
      </c>
      <c r="K76" t="s">
        <v>53</v>
      </c>
      <c r="L76" s="4">
        <v>42076</v>
      </c>
      <c r="M76" s="4"/>
      <c r="N76">
        <v>12</v>
      </c>
      <c r="O76">
        <v>52</v>
      </c>
      <c r="AE76">
        <v>1</v>
      </c>
    </row>
    <row r="77" spans="1:31" x14ac:dyDescent="0.2">
      <c r="A77" s="9">
        <v>2007825</v>
      </c>
      <c r="C77" t="s">
        <v>966</v>
      </c>
      <c r="D77" t="s">
        <v>642</v>
      </c>
      <c r="E77" t="s">
        <v>967</v>
      </c>
      <c r="F77" t="s">
        <v>967</v>
      </c>
      <c r="G77" t="s">
        <v>639</v>
      </c>
      <c r="H77" t="s">
        <v>639</v>
      </c>
      <c r="I77" t="s">
        <v>783</v>
      </c>
      <c r="J77" t="s">
        <v>641</v>
      </c>
      <c r="K77" t="s">
        <v>53</v>
      </c>
      <c r="L77" s="4">
        <v>41876</v>
      </c>
      <c r="M77" s="4"/>
      <c r="N77">
        <v>12</v>
      </c>
      <c r="O77">
        <v>52</v>
      </c>
      <c r="AE77">
        <v>1</v>
      </c>
    </row>
    <row r="78" spans="1:31" x14ac:dyDescent="0.2">
      <c r="A78" s="9">
        <v>2010676</v>
      </c>
      <c r="C78" t="s">
        <v>968</v>
      </c>
      <c r="D78" t="s">
        <v>969</v>
      </c>
      <c r="E78" t="s">
        <v>781</v>
      </c>
      <c r="F78" t="s">
        <v>782</v>
      </c>
      <c r="G78" t="s">
        <v>639</v>
      </c>
      <c r="H78" t="s">
        <v>639</v>
      </c>
      <c r="I78" t="s">
        <v>772</v>
      </c>
      <c r="J78" t="s">
        <v>729</v>
      </c>
      <c r="K78" t="s">
        <v>54</v>
      </c>
      <c r="L78" s="4">
        <v>2</v>
      </c>
      <c r="M78" s="4"/>
      <c r="AE78">
        <v>1</v>
      </c>
    </row>
    <row r="79" spans="1:31" x14ac:dyDescent="0.2">
      <c r="A79" s="9">
        <v>2010824</v>
      </c>
      <c r="C79" t="s">
        <v>970</v>
      </c>
      <c r="D79" t="s">
        <v>971</v>
      </c>
      <c r="E79" t="s">
        <v>972</v>
      </c>
      <c r="F79" t="s">
        <v>973</v>
      </c>
      <c r="G79" t="s">
        <v>639</v>
      </c>
      <c r="H79" t="s">
        <v>639</v>
      </c>
      <c r="I79" t="s">
        <v>772</v>
      </c>
      <c r="J79" t="s">
        <v>729</v>
      </c>
      <c r="K79" t="s">
        <v>54</v>
      </c>
      <c r="L79" s="4">
        <v>2</v>
      </c>
      <c r="M79" s="4"/>
      <c r="AE79">
        <v>1</v>
      </c>
    </row>
    <row r="80" spans="1:31" x14ac:dyDescent="0.2">
      <c r="A80" s="9">
        <v>2010810</v>
      </c>
      <c r="C80" t="s">
        <v>974</v>
      </c>
      <c r="D80" t="s">
        <v>975</v>
      </c>
      <c r="E80" t="s">
        <v>972</v>
      </c>
      <c r="F80" t="s">
        <v>973</v>
      </c>
      <c r="G80" t="s">
        <v>639</v>
      </c>
      <c r="H80" t="s">
        <v>639</v>
      </c>
      <c r="I80" t="s">
        <v>772</v>
      </c>
      <c r="J80" t="s">
        <v>729</v>
      </c>
      <c r="K80" t="s">
        <v>54</v>
      </c>
      <c r="L80" s="4">
        <v>2</v>
      </c>
      <c r="M80" s="4"/>
      <c r="AE80">
        <v>1</v>
      </c>
    </row>
    <row r="81" spans="1:31" x14ac:dyDescent="0.2">
      <c r="A81" s="9">
        <v>2010752</v>
      </c>
      <c r="C81" t="s">
        <v>976</v>
      </c>
      <c r="D81" t="s">
        <v>977</v>
      </c>
      <c r="E81" t="s">
        <v>978</v>
      </c>
      <c r="F81" t="s">
        <v>979</v>
      </c>
      <c r="G81" t="s">
        <v>639</v>
      </c>
      <c r="H81" t="s">
        <v>639</v>
      </c>
      <c r="I81" t="s">
        <v>772</v>
      </c>
      <c r="J81" t="s">
        <v>729</v>
      </c>
      <c r="K81" t="s">
        <v>54</v>
      </c>
      <c r="L81" s="4">
        <v>2</v>
      </c>
      <c r="M81" s="4"/>
      <c r="N81">
        <v>4</v>
      </c>
      <c r="O81">
        <v>8</v>
      </c>
      <c r="P81">
        <v>4</v>
      </c>
      <c r="V81">
        <v>1.9999999552965164E-2</v>
      </c>
      <c r="X81">
        <v>0.10000000149011612</v>
      </c>
      <c r="Y81">
        <v>2.9999999329447746E-2</v>
      </c>
      <c r="AE81">
        <v>1</v>
      </c>
    </row>
    <row r="82" spans="1:31" x14ac:dyDescent="0.2">
      <c r="A82" s="9">
        <v>2007947</v>
      </c>
      <c r="C82" t="s">
        <v>980</v>
      </c>
      <c r="D82" t="s">
        <v>981</v>
      </c>
      <c r="E82" t="s">
        <v>911</v>
      </c>
      <c r="F82" t="s">
        <v>912</v>
      </c>
      <c r="G82" t="s">
        <v>639</v>
      </c>
      <c r="H82" t="s">
        <v>639</v>
      </c>
      <c r="I82" t="s">
        <v>783</v>
      </c>
      <c r="J82" t="s">
        <v>647</v>
      </c>
      <c r="K82" t="s">
        <v>53</v>
      </c>
      <c r="L82" s="4">
        <v>42067</v>
      </c>
      <c r="M82" s="4"/>
      <c r="V82">
        <v>5</v>
      </c>
      <c r="AE82">
        <v>1</v>
      </c>
    </row>
    <row r="83" spans="1:31" x14ac:dyDescent="0.2">
      <c r="A83" s="9">
        <v>2007994</v>
      </c>
      <c r="C83" t="s">
        <v>982</v>
      </c>
      <c r="D83" t="s">
        <v>983</v>
      </c>
      <c r="E83" t="s">
        <v>911</v>
      </c>
      <c r="F83" t="s">
        <v>912</v>
      </c>
      <c r="G83" t="s">
        <v>639</v>
      </c>
      <c r="H83" t="s">
        <v>639</v>
      </c>
      <c r="I83" t="s">
        <v>772</v>
      </c>
      <c r="J83" t="s">
        <v>647</v>
      </c>
      <c r="K83" t="s">
        <v>54</v>
      </c>
      <c r="L83" s="4">
        <v>2</v>
      </c>
      <c r="M83" s="4"/>
      <c r="P83">
        <v>20</v>
      </c>
      <c r="W83">
        <v>0.5</v>
      </c>
      <c r="AE83">
        <v>1.47</v>
      </c>
    </row>
    <row r="84" spans="1:31" x14ac:dyDescent="0.2">
      <c r="A84" s="9">
        <v>2009316</v>
      </c>
      <c r="C84" t="s">
        <v>984</v>
      </c>
      <c r="D84" t="s">
        <v>985</v>
      </c>
      <c r="E84" t="s">
        <v>911</v>
      </c>
      <c r="F84" t="s">
        <v>912</v>
      </c>
      <c r="G84" t="s">
        <v>639</v>
      </c>
      <c r="H84" t="s">
        <v>639</v>
      </c>
      <c r="I84" t="s">
        <v>772</v>
      </c>
      <c r="J84" t="s">
        <v>647</v>
      </c>
      <c r="K84" t="s">
        <v>54</v>
      </c>
      <c r="L84" s="4">
        <v>2</v>
      </c>
      <c r="M84" s="4"/>
      <c r="P84">
        <v>20</v>
      </c>
      <c r="AE84">
        <v>1</v>
      </c>
    </row>
    <row r="85" spans="1:31" x14ac:dyDescent="0.2">
      <c r="A85" s="9">
        <v>2007600</v>
      </c>
      <c r="C85" t="s">
        <v>986</v>
      </c>
      <c r="D85" t="s">
        <v>987</v>
      </c>
      <c r="E85" t="s">
        <v>988</v>
      </c>
      <c r="F85" t="s">
        <v>989</v>
      </c>
      <c r="G85" t="s">
        <v>639</v>
      </c>
      <c r="H85" t="s">
        <v>639</v>
      </c>
      <c r="I85" t="s">
        <v>772</v>
      </c>
      <c r="J85" t="s">
        <v>729</v>
      </c>
      <c r="K85" t="s">
        <v>54</v>
      </c>
      <c r="L85" s="4">
        <v>2</v>
      </c>
      <c r="M85" s="4"/>
      <c r="V85">
        <v>0.40000000596046448</v>
      </c>
      <c r="W85">
        <v>0.20000000298023224</v>
      </c>
      <c r="X85">
        <v>0.60000002384185791</v>
      </c>
      <c r="Y85">
        <v>0.40000000596046448</v>
      </c>
      <c r="Z85">
        <v>0.60000002384185791</v>
      </c>
      <c r="AE85">
        <v>1.1499999999999999</v>
      </c>
    </row>
    <row r="86" spans="1:31" x14ac:dyDescent="0.2">
      <c r="A86" s="9">
        <v>2007643</v>
      </c>
      <c r="C86" t="s">
        <v>990</v>
      </c>
      <c r="D86" t="s">
        <v>991</v>
      </c>
      <c r="E86" t="s">
        <v>839</v>
      </c>
      <c r="F86" t="s">
        <v>840</v>
      </c>
      <c r="G86" t="s">
        <v>639</v>
      </c>
      <c r="H86" t="s">
        <v>639</v>
      </c>
      <c r="I86" t="s">
        <v>772</v>
      </c>
      <c r="J86" t="s">
        <v>729</v>
      </c>
      <c r="K86" t="s">
        <v>53</v>
      </c>
      <c r="L86" s="4">
        <v>2</v>
      </c>
      <c r="M86" s="4"/>
      <c r="V86">
        <v>0.20000000298023224</v>
      </c>
      <c r="W86">
        <v>0.15999999642372131</v>
      </c>
      <c r="X86">
        <v>0.60000002384185791</v>
      </c>
      <c r="Z86">
        <v>0.15999999642372131</v>
      </c>
      <c r="AA86">
        <v>2.9999999329447746E-2</v>
      </c>
      <c r="AE86">
        <v>1</v>
      </c>
    </row>
    <row r="87" spans="1:31" x14ac:dyDescent="0.2">
      <c r="A87" s="9">
        <v>2009584</v>
      </c>
      <c r="C87" t="s">
        <v>992</v>
      </c>
      <c r="D87" t="s">
        <v>993</v>
      </c>
      <c r="E87" t="s">
        <v>839</v>
      </c>
      <c r="F87" t="s">
        <v>994</v>
      </c>
      <c r="G87" t="s">
        <v>639</v>
      </c>
      <c r="H87" t="s">
        <v>639</v>
      </c>
      <c r="I87" t="s">
        <v>772</v>
      </c>
      <c r="J87" t="s">
        <v>729</v>
      </c>
      <c r="K87" t="s">
        <v>54</v>
      </c>
      <c r="L87" s="4">
        <v>2</v>
      </c>
      <c r="M87" s="4"/>
      <c r="AE87">
        <v>1</v>
      </c>
    </row>
    <row r="88" spans="1:31" x14ac:dyDescent="0.2">
      <c r="A88" s="9">
        <v>2009596</v>
      </c>
      <c r="C88" t="s">
        <v>995</v>
      </c>
      <c r="D88" t="s">
        <v>996</v>
      </c>
      <c r="E88" t="s">
        <v>839</v>
      </c>
      <c r="F88" t="s">
        <v>994</v>
      </c>
      <c r="G88" t="s">
        <v>639</v>
      </c>
      <c r="H88" t="s">
        <v>639</v>
      </c>
      <c r="I88" t="s">
        <v>772</v>
      </c>
      <c r="J88" t="s">
        <v>729</v>
      </c>
      <c r="K88" t="s">
        <v>54</v>
      </c>
      <c r="L88" s="4">
        <v>2</v>
      </c>
      <c r="M88" s="4"/>
      <c r="AE88">
        <v>1</v>
      </c>
    </row>
    <row r="89" spans="1:31" x14ac:dyDescent="0.2">
      <c r="A89" s="9">
        <v>2007644</v>
      </c>
      <c r="C89" t="s">
        <v>997</v>
      </c>
      <c r="D89" t="s">
        <v>998</v>
      </c>
      <c r="E89" t="s">
        <v>839</v>
      </c>
      <c r="F89" t="s">
        <v>840</v>
      </c>
      <c r="G89" t="s">
        <v>639</v>
      </c>
      <c r="H89" t="s">
        <v>639</v>
      </c>
      <c r="I89" t="s">
        <v>772</v>
      </c>
      <c r="J89" t="s">
        <v>729</v>
      </c>
      <c r="K89" t="s">
        <v>53</v>
      </c>
      <c r="L89" s="4">
        <v>2</v>
      </c>
      <c r="M89" s="4"/>
      <c r="V89">
        <v>0.20000000298023224</v>
      </c>
      <c r="W89">
        <v>0.15999999642372131</v>
      </c>
      <c r="AE89">
        <v>1</v>
      </c>
    </row>
    <row r="90" spans="1:31" x14ac:dyDescent="0.2">
      <c r="A90" s="9">
        <v>2010014</v>
      </c>
      <c r="C90" t="s">
        <v>999</v>
      </c>
      <c r="D90" t="s">
        <v>1000</v>
      </c>
      <c r="E90" t="s">
        <v>1001</v>
      </c>
      <c r="F90" t="s">
        <v>1002</v>
      </c>
      <c r="G90" t="s">
        <v>639</v>
      </c>
      <c r="H90" t="s">
        <v>639</v>
      </c>
      <c r="I90" t="s">
        <v>772</v>
      </c>
      <c r="J90" t="s">
        <v>729</v>
      </c>
      <c r="K90" t="s">
        <v>53</v>
      </c>
      <c r="L90" s="4">
        <v>2</v>
      </c>
      <c r="M90" s="4"/>
      <c r="N90">
        <v>2.7999999523162842</v>
      </c>
      <c r="O90">
        <v>0.5</v>
      </c>
      <c r="P90">
        <v>2</v>
      </c>
      <c r="R90">
        <v>0.5</v>
      </c>
      <c r="AC90">
        <v>55</v>
      </c>
      <c r="AE90">
        <v>1</v>
      </c>
    </row>
    <row r="91" spans="1:31" x14ac:dyDescent="0.2">
      <c r="A91" s="9">
        <v>2010013</v>
      </c>
      <c r="C91" t="s">
        <v>1003</v>
      </c>
      <c r="D91" t="s">
        <v>1004</v>
      </c>
      <c r="E91" t="s">
        <v>1001</v>
      </c>
      <c r="F91" t="s">
        <v>1002</v>
      </c>
      <c r="G91" t="s">
        <v>639</v>
      </c>
      <c r="H91" t="s">
        <v>639</v>
      </c>
      <c r="I91" t="s">
        <v>772</v>
      </c>
      <c r="J91" t="s">
        <v>729</v>
      </c>
      <c r="K91" t="s">
        <v>53</v>
      </c>
      <c r="L91" s="4">
        <v>2</v>
      </c>
      <c r="M91" s="4"/>
      <c r="N91">
        <v>2</v>
      </c>
      <c r="O91">
        <v>0.5</v>
      </c>
      <c r="P91">
        <v>1.5</v>
      </c>
      <c r="R91">
        <v>0.5</v>
      </c>
      <c r="AC91">
        <v>50</v>
      </c>
      <c r="AE91">
        <v>1</v>
      </c>
    </row>
    <row r="92" spans="1:31" x14ac:dyDescent="0.2">
      <c r="A92" s="9">
        <v>2008953</v>
      </c>
      <c r="C92" t="s">
        <v>1005</v>
      </c>
      <c r="D92" t="s">
        <v>1006</v>
      </c>
      <c r="E92" t="s">
        <v>1007</v>
      </c>
      <c r="F92" t="s">
        <v>1008</v>
      </c>
      <c r="G92" t="s">
        <v>639</v>
      </c>
      <c r="H92" t="s">
        <v>639</v>
      </c>
      <c r="I92" t="s">
        <v>772</v>
      </c>
      <c r="J92" t="s">
        <v>647</v>
      </c>
      <c r="K92" t="s">
        <v>54</v>
      </c>
      <c r="L92" s="4">
        <v>2</v>
      </c>
      <c r="M92" s="4"/>
      <c r="AE92">
        <v>1</v>
      </c>
    </row>
    <row r="93" spans="1:31" x14ac:dyDescent="0.2">
      <c r="A93" s="9">
        <v>2010347</v>
      </c>
      <c r="C93" t="s">
        <v>1009</v>
      </c>
      <c r="D93" t="s">
        <v>1010</v>
      </c>
      <c r="E93" t="s">
        <v>1011</v>
      </c>
      <c r="F93" t="s">
        <v>1011</v>
      </c>
      <c r="G93" t="s">
        <v>639</v>
      </c>
      <c r="H93" t="s">
        <v>639</v>
      </c>
      <c r="I93" t="s">
        <v>772</v>
      </c>
      <c r="J93" t="s">
        <v>729</v>
      </c>
      <c r="K93" t="s">
        <v>54</v>
      </c>
      <c r="L93" s="4">
        <v>2</v>
      </c>
      <c r="M93" s="4"/>
      <c r="N93">
        <v>8</v>
      </c>
      <c r="AE93">
        <v>1</v>
      </c>
    </row>
    <row r="94" spans="1:31" x14ac:dyDescent="0.2">
      <c r="A94" s="9">
        <v>2008004</v>
      </c>
      <c r="C94" t="s">
        <v>1012</v>
      </c>
      <c r="D94" t="s">
        <v>1013</v>
      </c>
      <c r="E94" t="s">
        <v>815</v>
      </c>
      <c r="F94" t="s">
        <v>816</v>
      </c>
      <c r="G94" t="s">
        <v>639</v>
      </c>
      <c r="H94" t="s">
        <v>639</v>
      </c>
      <c r="I94" t="s">
        <v>783</v>
      </c>
      <c r="J94" t="s">
        <v>641</v>
      </c>
      <c r="K94" t="s">
        <v>53</v>
      </c>
      <c r="L94" s="4">
        <v>42093</v>
      </c>
      <c r="M94" s="4"/>
      <c r="N94">
        <v>15</v>
      </c>
      <c r="O94">
        <v>8</v>
      </c>
      <c r="P94">
        <v>12</v>
      </c>
      <c r="R94">
        <v>2</v>
      </c>
      <c r="T94">
        <v>8</v>
      </c>
      <c r="V94">
        <v>1.9999999552965164E-2</v>
      </c>
      <c r="W94">
        <v>5.000000074505806E-2</v>
      </c>
      <c r="X94">
        <v>0.40000000596046448</v>
      </c>
      <c r="Y94">
        <v>1.9999999552965164E-2</v>
      </c>
      <c r="Z94">
        <v>5.9999998658895493E-2</v>
      </c>
      <c r="AA94">
        <v>1.4999999664723873E-2</v>
      </c>
      <c r="AE94">
        <v>1</v>
      </c>
    </row>
    <row r="95" spans="1:31" x14ac:dyDescent="0.2">
      <c r="A95" s="9">
        <v>2008007</v>
      </c>
      <c r="C95" t="s">
        <v>1014</v>
      </c>
      <c r="D95" t="s">
        <v>1015</v>
      </c>
      <c r="E95" t="s">
        <v>815</v>
      </c>
      <c r="F95" t="s">
        <v>816</v>
      </c>
      <c r="G95" t="s">
        <v>639</v>
      </c>
      <c r="H95" t="s">
        <v>639</v>
      </c>
      <c r="I95" t="s">
        <v>783</v>
      </c>
      <c r="J95" t="s">
        <v>641</v>
      </c>
      <c r="K95" t="s">
        <v>53</v>
      </c>
      <c r="L95" s="4">
        <v>42093</v>
      </c>
      <c r="M95" s="4"/>
      <c r="N95">
        <v>16</v>
      </c>
      <c r="O95">
        <v>8</v>
      </c>
      <c r="P95">
        <v>12</v>
      </c>
      <c r="R95">
        <v>2</v>
      </c>
      <c r="T95">
        <v>8</v>
      </c>
      <c r="V95">
        <v>1.9999999552965164E-2</v>
      </c>
      <c r="W95">
        <v>5.000000074505806E-2</v>
      </c>
      <c r="X95">
        <v>0.40000000596046448</v>
      </c>
      <c r="Y95">
        <v>1.9999999552965164E-2</v>
      </c>
      <c r="Z95">
        <v>5.9999998658895493E-2</v>
      </c>
      <c r="AA95">
        <v>1.4999999664723873E-2</v>
      </c>
      <c r="AE95">
        <v>1</v>
      </c>
    </row>
    <row r="96" spans="1:31" x14ac:dyDescent="0.2">
      <c r="A96" s="9">
        <v>2008006</v>
      </c>
      <c r="C96" t="s">
        <v>1016</v>
      </c>
      <c r="D96" t="s">
        <v>1017</v>
      </c>
      <c r="E96" t="s">
        <v>815</v>
      </c>
      <c r="F96" t="s">
        <v>816</v>
      </c>
      <c r="G96" t="s">
        <v>639</v>
      </c>
      <c r="H96" t="s">
        <v>639</v>
      </c>
      <c r="I96" t="s">
        <v>783</v>
      </c>
      <c r="J96" t="s">
        <v>641</v>
      </c>
      <c r="K96" t="s">
        <v>53</v>
      </c>
      <c r="L96" s="4">
        <v>42093</v>
      </c>
      <c r="M96" s="4"/>
      <c r="N96">
        <v>16</v>
      </c>
      <c r="O96">
        <v>8</v>
      </c>
      <c r="P96">
        <v>12</v>
      </c>
      <c r="R96">
        <v>2</v>
      </c>
      <c r="T96">
        <v>8</v>
      </c>
      <c r="V96">
        <v>1.9999999552965164E-2</v>
      </c>
      <c r="W96">
        <v>5.000000074505806E-2</v>
      </c>
      <c r="X96">
        <v>0.40000000596046448</v>
      </c>
      <c r="Y96">
        <v>1.9999999552965164E-2</v>
      </c>
      <c r="Z96">
        <v>5.9999998658895493E-2</v>
      </c>
      <c r="AE96">
        <v>1</v>
      </c>
    </row>
    <row r="97" spans="1:31" x14ac:dyDescent="0.2">
      <c r="A97" s="9">
        <v>2008005</v>
      </c>
      <c r="C97" t="s">
        <v>1018</v>
      </c>
      <c r="D97" t="s">
        <v>1019</v>
      </c>
      <c r="E97" t="s">
        <v>815</v>
      </c>
      <c r="F97" t="s">
        <v>816</v>
      </c>
      <c r="G97" t="s">
        <v>639</v>
      </c>
      <c r="H97" t="s">
        <v>639</v>
      </c>
      <c r="I97" t="s">
        <v>783</v>
      </c>
      <c r="J97" t="s">
        <v>641</v>
      </c>
      <c r="K97" t="s">
        <v>53</v>
      </c>
      <c r="L97" s="4">
        <v>42093</v>
      </c>
      <c r="M97" s="4"/>
      <c r="N97">
        <v>16</v>
      </c>
      <c r="O97">
        <v>8</v>
      </c>
      <c r="P97">
        <v>12</v>
      </c>
      <c r="R97">
        <v>2</v>
      </c>
      <c r="T97">
        <v>8</v>
      </c>
      <c r="V97">
        <v>1.9999999552965164E-2</v>
      </c>
      <c r="W97">
        <v>5.000000074505806E-2</v>
      </c>
      <c r="X97">
        <v>0.40000000596046448</v>
      </c>
      <c r="Y97">
        <v>1.9999999552965164E-2</v>
      </c>
      <c r="Z97">
        <v>5.9999998658895493E-2</v>
      </c>
      <c r="AA97">
        <v>1.4999999664723873E-2</v>
      </c>
      <c r="AE97">
        <v>1</v>
      </c>
    </row>
    <row r="98" spans="1:31" x14ac:dyDescent="0.2">
      <c r="A98" s="9">
        <v>2008008</v>
      </c>
      <c r="C98" t="s">
        <v>1020</v>
      </c>
      <c r="D98" t="s">
        <v>1021</v>
      </c>
      <c r="E98" t="s">
        <v>815</v>
      </c>
      <c r="F98" t="s">
        <v>816</v>
      </c>
      <c r="G98" t="s">
        <v>639</v>
      </c>
      <c r="H98" t="s">
        <v>639</v>
      </c>
      <c r="I98" t="s">
        <v>783</v>
      </c>
      <c r="J98" t="s">
        <v>641</v>
      </c>
      <c r="K98" t="s">
        <v>53</v>
      </c>
      <c r="L98" s="4">
        <v>42094</v>
      </c>
      <c r="M98" s="4"/>
      <c r="N98">
        <v>20</v>
      </c>
      <c r="O98">
        <v>5</v>
      </c>
      <c r="P98">
        <v>10</v>
      </c>
      <c r="R98">
        <v>3</v>
      </c>
      <c r="T98">
        <v>5</v>
      </c>
      <c r="V98">
        <v>1.9999999552965164E-2</v>
      </c>
      <c r="X98">
        <v>0.30000001192092896</v>
      </c>
      <c r="Y98">
        <v>1.9999999552965164E-2</v>
      </c>
      <c r="AE98">
        <v>1</v>
      </c>
    </row>
    <row r="99" spans="1:31" x14ac:dyDescent="0.2">
      <c r="A99" s="9">
        <v>2007028</v>
      </c>
      <c r="C99" t="s">
        <v>1022</v>
      </c>
      <c r="D99" t="s">
        <v>1023</v>
      </c>
      <c r="E99" t="s">
        <v>1024</v>
      </c>
      <c r="F99" t="s">
        <v>1025</v>
      </c>
      <c r="G99" t="s">
        <v>639</v>
      </c>
      <c r="H99" t="s">
        <v>639</v>
      </c>
      <c r="I99" t="s">
        <v>772</v>
      </c>
      <c r="J99" t="s">
        <v>729</v>
      </c>
      <c r="K99" t="s">
        <v>54</v>
      </c>
      <c r="L99" s="4">
        <v>2</v>
      </c>
      <c r="M99" s="4"/>
      <c r="AC99">
        <v>10</v>
      </c>
      <c r="AE99">
        <v>1</v>
      </c>
    </row>
    <row r="100" spans="1:31" x14ac:dyDescent="0.2">
      <c r="A100" s="9">
        <v>2008831</v>
      </c>
      <c r="C100" t="s">
        <v>1026</v>
      </c>
      <c r="D100" t="s">
        <v>1027</v>
      </c>
      <c r="E100" t="s">
        <v>815</v>
      </c>
      <c r="F100" t="s">
        <v>816</v>
      </c>
      <c r="G100" t="s">
        <v>639</v>
      </c>
      <c r="H100" t="s">
        <v>639</v>
      </c>
      <c r="I100" t="s">
        <v>783</v>
      </c>
      <c r="J100" t="s">
        <v>647</v>
      </c>
      <c r="K100" t="s">
        <v>54</v>
      </c>
      <c r="L100" s="4">
        <v>42858</v>
      </c>
      <c r="M100" s="4"/>
      <c r="Y100">
        <v>11</v>
      </c>
      <c r="AE100">
        <v>1</v>
      </c>
    </row>
    <row r="101" spans="1:31" x14ac:dyDescent="0.2">
      <c r="A101" s="9">
        <v>2008021</v>
      </c>
      <c r="C101" t="s">
        <v>1028</v>
      </c>
      <c r="D101" t="s">
        <v>1029</v>
      </c>
      <c r="E101" t="s">
        <v>815</v>
      </c>
      <c r="F101" t="s">
        <v>816</v>
      </c>
      <c r="G101" t="s">
        <v>639</v>
      </c>
      <c r="H101" t="s">
        <v>639</v>
      </c>
      <c r="I101" t="s">
        <v>783</v>
      </c>
      <c r="J101" t="s">
        <v>641</v>
      </c>
      <c r="K101" t="s">
        <v>54</v>
      </c>
      <c r="L101" s="4">
        <v>42095</v>
      </c>
      <c r="M101" s="4"/>
      <c r="N101">
        <v>9</v>
      </c>
      <c r="Q101">
        <v>10.699999809265137</v>
      </c>
      <c r="V101">
        <v>9.9999997764825821E-3</v>
      </c>
      <c r="Y101">
        <v>0.20000000298023224</v>
      </c>
      <c r="Z101">
        <v>0.40000000596046448</v>
      </c>
      <c r="AE101">
        <v>1</v>
      </c>
    </row>
    <row r="102" spans="1:31" x14ac:dyDescent="0.2">
      <c r="A102" s="9">
        <v>2008009</v>
      </c>
      <c r="C102" t="s">
        <v>1030</v>
      </c>
      <c r="D102" t="s">
        <v>1031</v>
      </c>
      <c r="E102" t="s">
        <v>815</v>
      </c>
      <c r="F102" t="s">
        <v>816</v>
      </c>
      <c r="G102" t="s">
        <v>639</v>
      </c>
      <c r="H102" t="s">
        <v>639</v>
      </c>
      <c r="I102" t="s">
        <v>783</v>
      </c>
      <c r="J102" t="s">
        <v>641</v>
      </c>
      <c r="K102" t="s">
        <v>53</v>
      </c>
      <c r="L102" s="4">
        <v>42094</v>
      </c>
      <c r="M102" s="4"/>
      <c r="N102">
        <v>27</v>
      </c>
      <c r="R102">
        <v>3</v>
      </c>
      <c r="V102">
        <v>9.9999997764825821E-3</v>
      </c>
      <c r="W102">
        <v>0.20000000298023224</v>
      </c>
      <c r="X102">
        <v>1.9999999552965164E-2</v>
      </c>
      <c r="Y102">
        <v>1.9999999552965164E-2</v>
      </c>
      <c r="Z102">
        <v>1</v>
      </c>
      <c r="AA102">
        <v>4.999999888241291E-3</v>
      </c>
      <c r="AE102">
        <v>1</v>
      </c>
    </row>
    <row r="103" spans="1:31" x14ac:dyDescent="0.2">
      <c r="A103" s="9">
        <v>2010537</v>
      </c>
      <c r="C103" t="s">
        <v>1032</v>
      </c>
      <c r="D103" t="s">
        <v>1033</v>
      </c>
      <c r="E103" t="s">
        <v>1034</v>
      </c>
      <c r="F103" t="s">
        <v>894</v>
      </c>
      <c r="G103" t="s">
        <v>639</v>
      </c>
      <c r="H103" t="s">
        <v>639</v>
      </c>
      <c r="I103" t="s">
        <v>783</v>
      </c>
      <c r="J103" t="s">
        <v>647</v>
      </c>
      <c r="K103" t="s">
        <v>54</v>
      </c>
      <c r="L103" s="4">
        <v>44390</v>
      </c>
      <c r="M103" s="4"/>
      <c r="W103">
        <v>25</v>
      </c>
      <c r="AE103">
        <v>3.77</v>
      </c>
    </row>
    <row r="104" spans="1:31" x14ac:dyDescent="0.2">
      <c r="A104" s="9">
        <v>2010768</v>
      </c>
      <c r="C104" t="s">
        <v>1035</v>
      </c>
      <c r="D104" t="s">
        <v>1036</v>
      </c>
      <c r="E104" t="s">
        <v>847</v>
      </c>
      <c r="F104" t="s">
        <v>847</v>
      </c>
      <c r="G104" t="s">
        <v>639</v>
      </c>
      <c r="H104" t="s">
        <v>639</v>
      </c>
      <c r="I104" t="s">
        <v>783</v>
      </c>
      <c r="J104" t="s">
        <v>647</v>
      </c>
      <c r="K104" t="s">
        <v>53</v>
      </c>
      <c r="L104" s="4">
        <v>2</v>
      </c>
      <c r="M104" s="4"/>
      <c r="P104">
        <v>13.699999809265137</v>
      </c>
      <c r="Q104">
        <v>17.299999237060547</v>
      </c>
      <c r="R104">
        <v>5.4000000953674316</v>
      </c>
      <c r="S104">
        <v>4.5</v>
      </c>
      <c r="T104">
        <v>18.799999237060547</v>
      </c>
      <c r="AE104">
        <v>1</v>
      </c>
    </row>
    <row r="105" spans="1:31" x14ac:dyDescent="0.2">
      <c r="A105" s="9">
        <v>2010088</v>
      </c>
      <c r="C105" t="s">
        <v>1037</v>
      </c>
      <c r="D105" t="s">
        <v>1038</v>
      </c>
      <c r="E105" t="s">
        <v>1039</v>
      </c>
      <c r="F105" t="s">
        <v>1040</v>
      </c>
      <c r="G105" t="s">
        <v>639</v>
      </c>
      <c r="H105" t="s">
        <v>639</v>
      </c>
      <c r="I105" t="s">
        <v>772</v>
      </c>
      <c r="J105" t="s">
        <v>729</v>
      </c>
      <c r="K105" t="s">
        <v>53</v>
      </c>
      <c r="L105" s="4">
        <v>2</v>
      </c>
      <c r="M105" s="4"/>
      <c r="AE105">
        <v>1</v>
      </c>
    </row>
    <row r="106" spans="1:31" x14ac:dyDescent="0.2">
      <c r="A106" s="9">
        <v>2010039</v>
      </c>
      <c r="C106" t="s">
        <v>1041</v>
      </c>
      <c r="D106" t="s">
        <v>1042</v>
      </c>
      <c r="E106" t="s">
        <v>1039</v>
      </c>
      <c r="F106" t="s">
        <v>1043</v>
      </c>
      <c r="G106" t="s">
        <v>639</v>
      </c>
      <c r="H106" t="s">
        <v>639</v>
      </c>
      <c r="I106" t="s">
        <v>772</v>
      </c>
      <c r="J106" t="s">
        <v>647</v>
      </c>
      <c r="K106" t="s">
        <v>53</v>
      </c>
      <c r="L106" s="4">
        <v>2</v>
      </c>
      <c r="M106" s="4"/>
      <c r="Q106">
        <v>45</v>
      </c>
      <c r="AE106">
        <v>1</v>
      </c>
    </row>
    <row r="107" spans="1:31" x14ac:dyDescent="0.2">
      <c r="A107" s="9">
        <v>2010087</v>
      </c>
      <c r="C107" t="s">
        <v>1044</v>
      </c>
      <c r="D107" t="s">
        <v>1045</v>
      </c>
      <c r="E107" t="s">
        <v>1039</v>
      </c>
      <c r="F107" t="s">
        <v>1040</v>
      </c>
      <c r="G107" t="s">
        <v>639</v>
      </c>
      <c r="H107" t="s">
        <v>639</v>
      </c>
      <c r="I107" t="s">
        <v>772</v>
      </c>
      <c r="J107" t="s">
        <v>729</v>
      </c>
      <c r="K107" t="s">
        <v>53</v>
      </c>
      <c r="L107" s="4">
        <v>2</v>
      </c>
      <c r="M107" s="4"/>
      <c r="AE107">
        <v>1</v>
      </c>
    </row>
    <row r="108" spans="1:31" x14ac:dyDescent="0.2">
      <c r="A108" s="9">
        <v>2006838</v>
      </c>
      <c r="C108" t="s">
        <v>1046</v>
      </c>
      <c r="D108" t="s">
        <v>1047</v>
      </c>
      <c r="E108" t="s">
        <v>1048</v>
      </c>
      <c r="F108" t="s">
        <v>1049</v>
      </c>
      <c r="G108" t="s">
        <v>639</v>
      </c>
      <c r="H108" t="s">
        <v>639</v>
      </c>
      <c r="I108" t="s">
        <v>772</v>
      </c>
      <c r="J108" t="s">
        <v>729</v>
      </c>
      <c r="K108" t="s">
        <v>54</v>
      </c>
      <c r="L108" s="4">
        <v>2</v>
      </c>
      <c r="M108" s="4"/>
      <c r="AE108">
        <v>1</v>
      </c>
    </row>
    <row r="109" spans="1:31" x14ac:dyDescent="0.2">
      <c r="A109" s="9">
        <v>2006785</v>
      </c>
      <c r="C109" t="s">
        <v>1050</v>
      </c>
      <c r="D109" t="s">
        <v>1051</v>
      </c>
      <c r="E109" t="s">
        <v>1048</v>
      </c>
      <c r="F109" t="s">
        <v>1049</v>
      </c>
      <c r="G109" t="s">
        <v>639</v>
      </c>
      <c r="H109" t="s">
        <v>639</v>
      </c>
      <c r="I109" t="s">
        <v>772</v>
      </c>
      <c r="J109" t="s">
        <v>729</v>
      </c>
      <c r="K109" t="s">
        <v>54</v>
      </c>
      <c r="L109" s="4">
        <v>2</v>
      </c>
      <c r="M109" s="4"/>
      <c r="AE109">
        <v>1</v>
      </c>
    </row>
    <row r="110" spans="1:31" x14ac:dyDescent="0.2">
      <c r="A110" s="9">
        <v>2006779</v>
      </c>
      <c r="C110" t="s">
        <v>1052</v>
      </c>
      <c r="D110" t="s">
        <v>1053</v>
      </c>
      <c r="E110" t="s">
        <v>1048</v>
      </c>
      <c r="F110" t="s">
        <v>1049</v>
      </c>
      <c r="G110" t="s">
        <v>639</v>
      </c>
      <c r="H110" t="s">
        <v>639</v>
      </c>
      <c r="I110" t="s">
        <v>772</v>
      </c>
      <c r="J110" t="s">
        <v>729</v>
      </c>
      <c r="K110" t="s">
        <v>54</v>
      </c>
      <c r="L110" s="4">
        <v>2</v>
      </c>
      <c r="M110" s="4"/>
      <c r="AE110">
        <v>1</v>
      </c>
    </row>
    <row r="111" spans="1:31" x14ac:dyDescent="0.2">
      <c r="A111" s="9">
        <v>2006784</v>
      </c>
      <c r="C111" t="s">
        <v>1054</v>
      </c>
      <c r="D111" t="s">
        <v>1055</v>
      </c>
      <c r="E111" t="s">
        <v>1048</v>
      </c>
      <c r="F111" t="s">
        <v>1049</v>
      </c>
      <c r="G111" t="s">
        <v>639</v>
      </c>
      <c r="H111" t="s">
        <v>639</v>
      </c>
      <c r="I111" t="s">
        <v>772</v>
      </c>
      <c r="J111" t="s">
        <v>729</v>
      </c>
      <c r="K111" t="s">
        <v>54</v>
      </c>
      <c r="L111" s="4">
        <v>2</v>
      </c>
      <c r="M111" s="4"/>
      <c r="AE111">
        <v>1</v>
      </c>
    </row>
    <row r="112" spans="1:31" x14ac:dyDescent="0.2">
      <c r="A112" s="9">
        <v>2006780</v>
      </c>
      <c r="C112" t="s">
        <v>1056</v>
      </c>
      <c r="D112" t="s">
        <v>1057</v>
      </c>
      <c r="E112" t="s">
        <v>1048</v>
      </c>
      <c r="F112" t="s">
        <v>1049</v>
      </c>
      <c r="G112" t="s">
        <v>639</v>
      </c>
      <c r="H112" t="s">
        <v>639</v>
      </c>
      <c r="I112" t="s">
        <v>772</v>
      </c>
      <c r="J112" t="s">
        <v>729</v>
      </c>
      <c r="K112" t="s">
        <v>54</v>
      </c>
      <c r="L112" s="4">
        <v>2</v>
      </c>
      <c r="M112" s="4"/>
      <c r="AE112">
        <v>1</v>
      </c>
    </row>
    <row r="113" spans="1:31" x14ac:dyDescent="0.2">
      <c r="A113" s="9">
        <v>2006783</v>
      </c>
      <c r="C113" t="s">
        <v>1058</v>
      </c>
      <c r="D113" t="s">
        <v>1059</v>
      </c>
      <c r="E113" t="s">
        <v>1048</v>
      </c>
      <c r="F113" t="s">
        <v>1049</v>
      </c>
      <c r="G113" t="s">
        <v>639</v>
      </c>
      <c r="H113" t="s">
        <v>639</v>
      </c>
      <c r="I113" t="s">
        <v>772</v>
      </c>
      <c r="J113" t="s">
        <v>729</v>
      </c>
      <c r="K113" t="s">
        <v>54</v>
      </c>
      <c r="L113" s="4">
        <v>2</v>
      </c>
      <c r="M113" s="4"/>
      <c r="AE113">
        <v>1</v>
      </c>
    </row>
    <row r="114" spans="1:31" x14ac:dyDescent="0.2">
      <c r="A114" s="9">
        <v>2006788</v>
      </c>
      <c r="C114" t="s">
        <v>1060</v>
      </c>
      <c r="D114" t="s">
        <v>1061</v>
      </c>
      <c r="E114" t="s">
        <v>1048</v>
      </c>
      <c r="F114" t="s">
        <v>1049</v>
      </c>
      <c r="G114" t="s">
        <v>639</v>
      </c>
      <c r="H114" t="s">
        <v>639</v>
      </c>
      <c r="I114" t="s">
        <v>772</v>
      </c>
      <c r="J114" t="s">
        <v>729</v>
      </c>
      <c r="K114" t="s">
        <v>54</v>
      </c>
      <c r="L114" s="4">
        <v>2</v>
      </c>
      <c r="M114" s="4"/>
      <c r="AE114">
        <v>1</v>
      </c>
    </row>
    <row r="115" spans="1:31" x14ac:dyDescent="0.2">
      <c r="A115" s="9">
        <v>2006781</v>
      </c>
      <c r="C115" t="s">
        <v>1062</v>
      </c>
      <c r="D115" t="s">
        <v>1063</v>
      </c>
      <c r="E115" t="s">
        <v>1048</v>
      </c>
      <c r="F115" t="s">
        <v>1049</v>
      </c>
      <c r="G115" t="s">
        <v>639</v>
      </c>
      <c r="H115" t="s">
        <v>639</v>
      </c>
      <c r="I115" t="s">
        <v>772</v>
      </c>
      <c r="J115" t="s">
        <v>729</v>
      </c>
      <c r="K115" t="s">
        <v>54</v>
      </c>
      <c r="L115" s="4">
        <v>2</v>
      </c>
      <c r="M115" s="4"/>
      <c r="AE115">
        <v>1</v>
      </c>
    </row>
    <row r="116" spans="1:31" x14ac:dyDescent="0.2">
      <c r="A116" s="9">
        <v>2006787</v>
      </c>
      <c r="C116" t="s">
        <v>1064</v>
      </c>
      <c r="D116" t="s">
        <v>1065</v>
      </c>
      <c r="E116" t="s">
        <v>1048</v>
      </c>
      <c r="F116" t="s">
        <v>1049</v>
      </c>
      <c r="G116" t="s">
        <v>639</v>
      </c>
      <c r="H116" t="s">
        <v>639</v>
      </c>
      <c r="I116" t="s">
        <v>772</v>
      </c>
      <c r="J116" t="s">
        <v>729</v>
      </c>
      <c r="K116" t="s">
        <v>54</v>
      </c>
      <c r="L116" s="4">
        <v>2</v>
      </c>
      <c r="M116" s="4"/>
      <c r="AE116">
        <v>1</v>
      </c>
    </row>
    <row r="117" spans="1:31" x14ac:dyDescent="0.2">
      <c r="A117" s="9">
        <v>2006763</v>
      </c>
      <c r="C117" t="s">
        <v>1066</v>
      </c>
      <c r="D117" t="s">
        <v>1067</v>
      </c>
      <c r="E117" t="s">
        <v>1048</v>
      </c>
      <c r="F117" t="s">
        <v>1049</v>
      </c>
      <c r="G117" t="s">
        <v>639</v>
      </c>
      <c r="H117" t="s">
        <v>639</v>
      </c>
      <c r="I117" t="s">
        <v>772</v>
      </c>
      <c r="J117" t="s">
        <v>729</v>
      </c>
      <c r="K117" t="s">
        <v>54</v>
      </c>
      <c r="L117" s="4">
        <v>2</v>
      </c>
      <c r="M117" s="4"/>
      <c r="AE117">
        <v>1</v>
      </c>
    </row>
    <row r="118" spans="1:31" x14ac:dyDescent="0.2">
      <c r="A118" s="9">
        <v>2007154</v>
      </c>
      <c r="C118" t="s">
        <v>1068</v>
      </c>
      <c r="D118" t="s">
        <v>1069</v>
      </c>
      <c r="E118" t="s">
        <v>1048</v>
      </c>
      <c r="F118" t="s">
        <v>1049</v>
      </c>
      <c r="G118" t="s">
        <v>639</v>
      </c>
      <c r="H118" t="s">
        <v>639</v>
      </c>
      <c r="I118" t="s">
        <v>772</v>
      </c>
      <c r="J118" t="s">
        <v>729</v>
      </c>
      <c r="K118" t="s">
        <v>54</v>
      </c>
      <c r="L118" s="4">
        <v>2</v>
      </c>
      <c r="M118" s="4"/>
      <c r="AE118">
        <v>1.01</v>
      </c>
    </row>
    <row r="119" spans="1:31" x14ac:dyDescent="0.2">
      <c r="A119" s="9">
        <v>2006782</v>
      </c>
      <c r="C119" t="s">
        <v>1070</v>
      </c>
      <c r="D119" t="s">
        <v>1071</v>
      </c>
      <c r="E119" t="s">
        <v>1048</v>
      </c>
      <c r="F119" t="s">
        <v>1049</v>
      </c>
      <c r="G119" t="s">
        <v>639</v>
      </c>
      <c r="H119" t="s">
        <v>639</v>
      </c>
      <c r="I119" t="s">
        <v>772</v>
      </c>
      <c r="J119" t="s">
        <v>729</v>
      </c>
      <c r="K119" t="s">
        <v>54</v>
      </c>
      <c r="L119" s="4">
        <v>2</v>
      </c>
      <c r="M119" s="4"/>
      <c r="AE119">
        <v>1</v>
      </c>
    </row>
    <row r="120" spans="1:31" x14ac:dyDescent="0.2">
      <c r="A120" s="9">
        <v>2006786</v>
      </c>
      <c r="C120" t="s">
        <v>1072</v>
      </c>
      <c r="D120" t="s">
        <v>1073</v>
      </c>
      <c r="E120" t="s">
        <v>1048</v>
      </c>
      <c r="F120" t="s">
        <v>1049</v>
      </c>
      <c r="G120" t="s">
        <v>639</v>
      </c>
      <c r="H120" t="s">
        <v>639</v>
      </c>
      <c r="I120" t="s">
        <v>772</v>
      </c>
      <c r="J120" t="s">
        <v>729</v>
      </c>
      <c r="K120" t="s">
        <v>54</v>
      </c>
      <c r="L120" s="4">
        <v>2</v>
      </c>
      <c r="M120" s="4"/>
      <c r="AE120">
        <v>1</v>
      </c>
    </row>
    <row r="121" spans="1:31" x14ac:dyDescent="0.2">
      <c r="A121" s="9">
        <v>2008266</v>
      </c>
      <c r="C121" t="s">
        <v>1074</v>
      </c>
      <c r="D121" t="s">
        <v>1075</v>
      </c>
      <c r="E121" t="s">
        <v>1076</v>
      </c>
      <c r="F121" t="s">
        <v>1077</v>
      </c>
      <c r="G121" t="s">
        <v>639</v>
      </c>
      <c r="H121" t="s">
        <v>639</v>
      </c>
      <c r="I121" t="s">
        <v>772</v>
      </c>
      <c r="J121" t="s">
        <v>647</v>
      </c>
      <c r="K121" t="s">
        <v>54</v>
      </c>
      <c r="L121" s="4">
        <v>2</v>
      </c>
      <c r="M121" s="4"/>
      <c r="AE121">
        <v>1</v>
      </c>
    </row>
    <row r="122" spans="1:31" x14ac:dyDescent="0.2">
      <c r="A122" s="9">
        <v>2008025</v>
      </c>
      <c r="C122" t="s">
        <v>1078</v>
      </c>
      <c r="D122" t="s">
        <v>1079</v>
      </c>
      <c r="E122" t="s">
        <v>815</v>
      </c>
      <c r="F122" t="s">
        <v>816</v>
      </c>
      <c r="G122" t="s">
        <v>639</v>
      </c>
      <c r="H122" t="s">
        <v>639</v>
      </c>
      <c r="I122" t="s">
        <v>783</v>
      </c>
      <c r="J122" t="s">
        <v>641</v>
      </c>
      <c r="K122" t="s">
        <v>53</v>
      </c>
      <c r="L122" s="4">
        <v>42096</v>
      </c>
      <c r="M122" s="4"/>
      <c r="N122">
        <v>12</v>
      </c>
      <c r="O122">
        <v>8</v>
      </c>
      <c r="P122">
        <v>16</v>
      </c>
      <c r="R122">
        <v>3</v>
      </c>
      <c r="T122">
        <v>10</v>
      </c>
      <c r="V122">
        <v>9.9999997764825821E-3</v>
      </c>
      <c r="X122">
        <v>5.9999998658895493E-2</v>
      </c>
      <c r="Y122">
        <v>1.9999999552965164E-2</v>
      </c>
      <c r="AE122">
        <v>1</v>
      </c>
    </row>
    <row r="123" spans="1:31" x14ac:dyDescent="0.2">
      <c r="A123" s="9">
        <v>2008023</v>
      </c>
      <c r="C123" t="s">
        <v>1080</v>
      </c>
      <c r="D123" t="s">
        <v>1081</v>
      </c>
      <c r="E123" t="s">
        <v>815</v>
      </c>
      <c r="F123" t="s">
        <v>816</v>
      </c>
      <c r="G123" t="s">
        <v>639</v>
      </c>
      <c r="H123" t="s">
        <v>639</v>
      </c>
      <c r="I123" t="s">
        <v>783</v>
      </c>
      <c r="J123" t="s">
        <v>641</v>
      </c>
      <c r="K123" t="s">
        <v>53</v>
      </c>
      <c r="L123" s="4">
        <v>42096</v>
      </c>
      <c r="M123" s="4"/>
      <c r="N123">
        <v>24</v>
      </c>
      <c r="O123">
        <v>5</v>
      </c>
      <c r="P123">
        <v>5</v>
      </c>
      <c r="R123">
        <v>2</v>
      </c>
      <c r="V123">
        <v>9.9999997764825821E-3</v>
      </c>
      <c r="X123">
        <v>0.60000002384185791</v>
      </c>
      <c r="Y123">
        <v>1.9999999552965164E-2</v>
      </c>
      <c r="AE123">
        <v>1</v>
      </c>
    </row>
    <row r="124" spans="1:31" x14ac:dyDescent="0.2">
      <c r="A124" s="9">
        <v>2008011</v>
      </c>
      <c r="C124" t="s">
        <v>1082</v>
      </c>
      <c r="D124" t="s">
        <v>1083</v>
      </c>
      <c r="E124" t="s">
        <v>815</v>
      </c>
      <c r="F124" t="s">
        <v>816</v>
      </c>
      <c r="G124" t="s">
        <v>639</v>
      </c>
      <c r="H124" t="s">
        <v>639</v>
      </c>
      <c r="I124" t="s">
        <v>783</v>
      </c>
      <c r="J124" t="s">
        <v>641</v>
      </c>
      <c r="K124" t="s">
        <v>53</v>
      </c>
      <c r="L124" s="4">
        <v>42094</v>
      </c>
      <c r="M124" s="4"/>
      <c r="N124">
        <v>12</v>
      </c>
      <c r="O124">
        <v>12</v>
      </c>
      <c r="P124">
        <v>17</v>
      </c>
      <c r="Q124">
        <v>2</v>
      </c>
      <c r="T124">
        <v>6</v>
      </c>
      <c r="V124">
        <v>9.9999997764825821E-3</v>
      </c>
      <c r="X124">
        <v>5.9999998658895493E-2</v>
      </c>
      <c r="Y124">
        <v>1.9999999552965164E-2</v>
      </c>
      <c r="AE124">
        <v>1</v>
      </c>
    </row>
    <row r="125" spans="1:31" x14ac:dyDescent="0.2">
      <c r="A125" s="9">
        <v>2008024</v>
      </c>
      <c r="C125" t="s">
        <v>1084</v>
      </c>
      <c r="D125" t="s">
        <v>1085</v>
      </c>
      <c r="E125" t="s">
        <v>815</v>
      </c>
      <c r="F125" t="s">
        <v>816</v>
      </c>
      <c r="G125" t="s">
        <v>639</v>
      </c>
      <c r="H125" t="s">
        <v>639</v>
      </c>
      <c r="I125" t="s">
        <v>783</v>
      </c>
      <c r="J125" t="s">
        <v>641</v>
      </c>
      <c r="K125" t="s">
        <v>53</v>
      </c>
      <c r="L125" s="4">
        <v>42096</v>
      </c>
      <c r="M125" s="4"/>
      <c r="N125">
        <v>15</v>
      </c>
      <c r="O125">
        <v>3</v>
      </c>
      <c r="P125">
        <v>20</v>
      </c>
      <c r="R125">
        <v>3</v>
      </c>
      <c r="T125">
        <v>10</v>
      </c>
      <c r="V125">
        <v>9.9999997764825821E-3</v>
      </c>
      <c r="X125">
        <v>5.9999998658895493E-2</v>
      </c>
      <c r="Y125">
        <v>1.9999999552965164E-2</v>
      </c>
      <c r="AE125">
        <v>1</v>
      </c>
    </row>
    <row r="126" spans="1:31" x14ac:dyDescent="0.2">
      <c r="A126" s="9">
        <v>2008022</v>
      </c>
      <c r="C126" t="s">
        <v>1086</v>
      </c>
      <c r="D126" t="s">
        <v>1087</v>
      </c>
      <c r="E126" t="s">
        <v>815</v>
      </c>
      <c r="F126" t="s">
        <v>816</v>
      </c>
      <c r="G126" t="s">
        <v>639</v>
      </c>
      <c r="H126" t="s">
        <v>639</v>
      </c>
      <c r="I126" t="s">
        <v>783</v>
      </c>
      <c r="J126" t="s">
        <v>641</v>
      </c>
      <c r="K126" t="s">
        <v>53</v>
      </c>
      <c r="L126" s="4">
        <v>42095</v>
      </c>
      <c r="M126" s="4"/>
      <c r="N126">
        <v>21</v>
      </c>
      <c r="O126">
        <v>5</v>
      </c>
      <c r="P126">
        <v>10</v>
      </c>
      <c r="R126">
        <v>3</v>
      </c>
      <c r="T126">
        <v>6</v>
      </c>
      <c r="V126">
        <v>1.9999999552965164E-2</v>
      </c>
      <c r="X126">
        <v>0.30000001192092896</v>
      </c>
      <c r="Y126">
        <v>1.9999999552965164E-2</v>
      </c>
      <c r="AE126">
        <v>1</v>
      </c>
    </row>
    <row r="127" spans="1:31" x14ac:dyDescent="0.2">
      <c r="A127" s="9">
        <v>2008327</v>
      </c>
      <c r="C127" t="s">
        <v>1088</v>
      </c>
      <c r="D127" t="s">
        <v>1089</v>
      </c>
      <c r="E127" t="s">
        <v>911</v>
      </c>
      <c r="F127" t="s">
        <v>1090</v>
      </c>
      <c r="G127" t="s">
        <v>639</v>
      </c>
      <c r="H127" t="s">
        <v>639</v>
      </c>
      <c r="I127" t="s">
        <v>772</v>
      </c>
      <c r="J127" t="s">
        <v>729</v>
      </c>
      <c r="K127" t="s">
        <v>54</v>
      </c>
      <c r="L127" s="4">
        <v>2</v>
      </c>
      <c r="M127" s="4"/>
      <c r="N127">
        <v>1.7000000476837158</v>
      </c>
      <c r="AE127">
        <v>1.1000000000000001</v>
      </c>
    </row>
    <row r="128" spans="1:31" x14ac:dyDescent="0.2">
      <c r="A128" s="9">
        <v>2009791</v>
      </c>
      <c r="C128" t="s">
        <v>1091</v>
      </c>
      <c r="D128" t="s">
        <v>1092</v>
      </c>
      <c r="E128" t="s">
        <v>1093</v>
      </c>
      <c r="F128" t="s">
        <v>1093</v>
      </c>
      <c r="G128" t="s">
        <v>639</v>
      </c>
      <c r="H128" t="s">
        <v>639</v>
      </c>
      <c r="I128" t="s">
        <v>772</v>
      </c>
      <c r="J128" t="s">
        <v>729</v>
      </c>
      <c r="K128" t="s">
        <v>54</v>
      </c>
      <c r="L128" s="4">
        <v>2</v>
      </c>
      <c r="M128" s="4"/>
      <c r="N128">
        <v>4.5</v>
      </c>
      <c r="AE128">
        <v>1</v>
      </c>
    </row>
    <row r="129" spans="1:31" x14ac:dyDescent="0.2">
      <c r="A129" s="9">
        <v>2009983</v>
      </c>
      <c r="C129" t="s">
        <v>1094</v>
      </c>
      <c r="D129" t="s">
        <v>1095</v>
      </c>
      <c r="E129" t="s">
        <v>1011</v>
      </c>
      <c r="F129" t="s">
        <v>1011</v>
      </c>
      <c r="G129" t="s">
        <v>639</v>
      </c>
      <c r="H129" t="s">
        <v>639</v>
      </c>
      <c r="I129" t="s">
        <v>772</v>
      </c>
      <c r="J129" t="s">
        <v>729</v>
      </c>
      <c r="K129" t="s">
        <v>53</v>
      </c>
      <c r="L129" s="4">
        <v>2</v>
      </c>
      <c r="M129" s="4"/>
      <c r="AE129">
        <v>1</v>
      </c>
    </row>
    <row r="130" spans="1:31" x14ac:dyDescent="0.2">
      <c r="A130" s="9">
        <v>2010113</v>
      </c>
      <c r="C130" t="s">
        <v>1096</v>
      </c>
      <c r="D130" t="s">
        <v>1097</v>
      </c>
      <c r="E130" t="s">
        <v>1098</v>
      </c>
      <c r="F130" t="s">
        <v>1099</v>
      </c>
      <c r="G130" t="s">
        <v>639</v>
      </c>
      <c r="H130" t="s">
        <v>639</v>
      </c>
      <c r="I130" t="s">
        <v>772</v>
      </c>
      <c r="J130" t="s">
        <v>729</v>
      </c>
      <c r="K130" t="s">
        <v>54</v>
      </c>
      <c r="L130" s="4">
        <v>2</v>
      </c>
      <c r="M130" s="4"/>
      <c r="N130">
        <v>1.3700000047683716</v>
      </c>
      <c r="AE130">
        <v>1</v>
      </c>
    </row>
    <row r="131" spans="1:31" x14ac:dyDescent="0.2">
      <c r="A131" s="9">
        <v>2009686</v>
      </c>
      <c r="C131" t="s">
        <v>1100</v>
      </c>
      <c r="D131" t="s">
        <v>1101</v>
      </c>
      <c r="E131" t="s">
        <v>1102</v>
      </c>
      <c r="F131" t="s">
        <v>1102</v>
      </c>
      <c r="G131" t="s">
        <v>639</v>
      </c>
      <c r="H131" t="s">
        <v>639</v>
      </c>
      <c r="I131" t="s">
        <v>772</v>
      </c>
      <c r="J131" t="s">
        <v>729</v>
      </c>
      <c r="K131" t="s">
        <v>54</v>
      </c>
      <c r="L131" s="4">
        <v>2</v>
      </c>
      <c r="M131" s="4"/>
      <c r="N131">
        <v>5.000000074505806E-2</v>
      </c>
      <c r="O131">
        <v>9.9999997764825821E-3</v>
      </c>
      <c r="P131">
        <v>5.000000074505806E-2</v>
      </c>
      <c r="AE131">
        <v>1</v>
      </c>
    </row>
    <row r="132" spans="1:31" x14ac:dyDescent="0.2">
      <c r="A132" s="9">
        <v>2009690</v>
      </c>
      <c r="C132" t="s">
        <v>1103</v>
      </c>
      <c r="D132" t="s">
        <v>1104</v>
      </c>
      <c r="E132" t="s">
        <v>1102</v>
      </c>
      <c r="F132" t="s">
        <v>1102</v>
      </c>
      <c r="G132" t="s">
        <v>639</v>
      </c>
      <c r="H132" t="s">
        <v>639</v>
      </c>
      <c r="I132" t="s">
        <v>772</v>
      </c>
      <c r="J132" t="s">
        <v>729</v>
      </c>
      <c r="K132" t="s">
        <v>54</v>
      </c>
      <c r="L132" s="4">
        <v>2</v>
      </c>
      <c r="M132" s="4"/>
      <c r="N132">
        <v>2.9999999329447746E-2</v>
      </c>
      <c r="O132">
        <v>9.9999997764825821E-3</v>
      </c>
      <c r="P132">
        <v>5.000000074505806E-2</v>
      </c>
      <c r="AE132">
        <v>1</v>
      </c>
    </row>
    <row r="133" spans="1:31" x14ac:dyDescent="0.2">
      <c r="A133" s="9">
        <v>2009689</v>
      </c>
      <c r="C133" t="s">
        <v>1105</v>
      </c>
      <c r="D133" t="s">
        <v>1106</v>
      </c>
      <c r="E133" t="s">
        <v>1102</v>
      </c>
      <c r="F133" t="s">
        <v>1102</v>
      </c>
      <c r="G133" t="s">
        <v>639</v>
      </c>
      <c r="H133" t="s">
        <v>639</v>
      </c>
      <c r="I133" t="s">
        <v>772</v>
      </c>
      <c r="J133" t="s">
        <v>729</v>
      </c>
      <c r="K133" t="s">
        <v>54</v>
      </c>
      <c r="L133" s="4">
        <v>2</v>
      </c>
      <c r="M133" s="4"/>
      <c r="N133">
        <v>1.9999999552965164E-2</v>
      </c>
      <c r="O133">
        <v>9.9999997764825821E-3</v>
      </c>
      <c r="P133">
        <v>1.9999999552965164E-2</v>
      </c>
      <c r="AE133">
        <v>1</v>
      </c>
    </row>
    <row r="134" spans="1:31" x14ac:dyDescent="0.2">
      <c r="A134" s="9">
        <v>2009688</v>
      </c>
      <c r="C134" t="s">
        <v>1107</v>
      </c>
      <c r="D134" t="s">
        <v>1108</v>
      </c>
      <c r="E134" t="s">
        <v>1102</v>
      </c>
      <c r="F134" t="s">
        <v>1102</v>
      </c>
      <c r="G134" t="s">
        <v>639</v>
      </c>
      <c r="H134" t="s">
        <v>639</v>
      </c>
      <c r="I134" t="s">
        <v>772</v>
      </c>
      <c r="J134" t="s">
        <v>729</v>
      </c>
      <c r="K134" t="s">
        <v>54</v>
      </c>
      <c r="L134" s="4">
        <v>2</v>
      </c>
      <c r="M134" s="4"/>
      <c r="N134">
        <v>3.9999999105930328E-2</v>
      </c>
      <c r="O134">
        <v>9.9999997764825821E-3</v>
      </c>
      <c r="P134">
        <v>5.000000074505806E-2</v>
      </c>
      <c r="AE134">
        <v>1</v>
      </c>
    </row>
    <row r="135" spans="1:31" x14ac:dyDescent="0.2">
      <c r="A135" s="9">
        <v>2009687</v>
      </c>
      <c r="C135" t="s">
        <v>1109</v>
      </c>
      <c r="D135" t="s">
        <v>1110</v>
      </c>
      <c r="E135" t="s">
        <v>1102</v>
      </c>
      <c r="F135" t="s">
        <v>1102</v>
      </c>
      <c r="G135" t="s">
        <v>639</v>
      </c>
      <c r="H135" t="s">
        <v>639</v>
      </c>
      <c r="I135" t="s">
        <v>772</v>
      </c>
      <c r="J135" t="s">
        <v>729</v>
      </c>
      <c r="K135" t="s">
        <v>54</v>
      </c>
      <c r="L135" s="4">
        <v>2</v>
      </c>
      <c r="M135" s="4"/>
      <c r="N135">
        <v>1.9999999552965164E-2</v>
      </c>
      <c r="O135">
        <v>9.9999997764825821E-3</v>
      </c>
      <c r="P135">
        <v>5.000000074505806E-2</v>
      </c>
      <c r="AE135">
        <v>1</v>
      </c>
    </row>
    <row r="136" spans="1:31" x14ac:dyDescent="0.2">
      <c r="A136" s="9">
        <v>2009691</v>
      </c>
      <c r="C136" t="s">
        <v>1111</v>
      </c>
      <c r="D136" t="s">
        <v>1112</v>
      </c>
      <c r="E136" t="s">
        <v>1102</v>
      </c>
      <c r="F136" t="s">
        <v>1102</v>
      </c>
      <c r="G136" t="s">
        <v>639</v>
      </c>
      <c r="H136" t="s">
        <v>639</v>
      </c>
      <c r="I136" t="s">
        <v>772</v>
      </c>
      <c r="J136" t="s">
        <v>729</v>
      </c>
      <c r="K136" t="s">
        <v>54</v>
      </c>
      <c r="L136" s="4">
        <v>2</v>
      </c>
      <c r="M136" s="4"/>
      <c r="N136">
        <v>1.9999999552965164E-2</v>
      </c>
      <c r="O136">
        <v>3.9999999105930328E-2</v>
      </c>
      <c r="P136">
        <v>5.000000074505806E-2</v>
      </c>
      <c r="AE136">
        <v>1</v>
      </c>
    </row>
    <row r="137" spans="1:31" x14ac:dyDescent="0.2">
      <c r="A137" s="9">
        <v>2007758</v>
      </c>
      <c r="C137" t="s">
        <v>1113</v>
      </c>
      <c r="D137" t="s">
        <v>1114</v>
      </c>
      <c r="E137" t="s">
        <v>931</v>
      </c>
      <c r="F137" t="s">
        <v>931</v>
      </c>
      <c r="G137" t="s">
        <v>639</v>
      </c>
      <c r="H137" t="s">
        <v>639</v>
      </c>
      <c r="I137" t="s">
        <v>783</v>
      </c>
      <c r="J137" t="s">
        <v>647</v>
      </c>
      <c r="K137" t="s">
        <v>54</v>
      </c>
      <c r="L137" s="4">
        <v>41913</v>
      </c>
      <c r="M137" s="4"/>
      <c r="Y137">
        <v>11</v>
      </c>
      <c r="AE137">
        <v>1.1000000000000001</v>
      </c>
    </row>
    <row r="138" spans="1:31" x14ac:dyDescent="0.2">
      <c r="A138" s="9">
        <v>2007543</v>
      </c>
      <c r="C138" t="s">
        <v>1115</v>
      </c>
      <c r="D138" t="s">
        <v>1116</v>
      </c>
      <c r="E138" t="s">
        <v>911</v>
      </c>
      <c r="F138" t="s">
        <v>1117</v>
      </c>
      <c r="G138" t="s">
        <v>639</v>
      </c>
      <c r="H138" t="s">
        <v>639</v>
      </c>
      <c r="I138" t="s">
        <v>783</v>
      </c>
      <c r="J138" t="s">
        <v>647</v>
      </c>
      <c r="K138" t="s">
        <v>53</v>
      </c>
      <c r="L138" s="4">
        <v>41702</v>
      </c>
      <c r="M138" s="4"/>
      <c r="Y138">
        <v>20.799999237060547</v>
      </c>
      <c r="AE138">
        <v>1</v>
      </c>
    </row>
    <row r="139" spans="1:31" x14ac:dyDescent="0.2">
      <c r="A139" s="9">
        <v>2007073</v>
      </c>
      <c r="C139" t="s">
        <v>1118</v>
      </c>
      <c r="D139" t="s">
        <v>1119</v>
      </c>
      <c r="E139" t="s">
        <v>905</v>
      </c>
      <c r="F139" t="s">
        <v>906</v>
      </c>
      <c r="G139" t="s">
        <v>639</v>
      </c>
      <c r="H139" t="s">
        <v>639</v>
      </c>
      <c r="I139" t="s">
        <v>783</v>
      </c>
      <c r="J139" t="s">
        <v>647</v>
      </c>
      <c r="K139" t="s">
        <v>54</v>
      </c>
      <c r="L139" s="4">
        <v>41347</v>
      </c>
      <c r="M139" s="4"/>
      <c r="Y139">
        <v>11</v>
      </c>
      <c r="AE139">
        <v>1.1000000000000001</v>
      </c>
    </row>
    <row r="140" spans="1:31" x14ac:dyDescent="0.2">
      <c r="A140" s="9">
        <v>2008122</v>
      </c>
      <c r="C140" t="s">
        <v>1120</v>
      </c>
      <c r="D140" t="s">
        <v>1121</v>
      </c>
      <c r="E140" t="s">
        <v>781</v>
      </c>
      <c r="F140" t="s">
        <v>782</v>
      </c>
      <c r="G140" t="s">
        <v>639</v>
      </c>
      <c r="H140" t="s">
        <v>639</v>
      </c>
      <c r="I140" t="s">
        <v>783</v>
      </c>
      <c r="J140" t="s">
        <v>647</v>
      </c>
      <c r="K140" t="s">
        <v>54</v>
      </c>
      <c r="L140" s="4">
        <v>42221</v>
      </c>
      <c r="M140" s="4"/>
      <c r="Y140">
        <v>10.899999618530273</v>
      </c>
      <c r="AA140">
        <v>1.9999999552965164E-2</v>
      </c>
      <c r="AE140">
        <v>1.37</v>
      </c>
    </row>
    <row r="141" spans="1:31" x14ac:dyDescent="0.2">
      <c r="A141" s="9">
        <v>2008121</v>
      </c>
      <c r="C141" t="s">
        <v>1122</v>
      </c>
      <c r="D141" t="s">
        <v>1123</v>
      </c>
      <c r="E141" t="s">
        <v>781</v>
      </c>
      <c r="F141" t="s">
        <v>782</v>
      </c>
      <c r="G141" t="s">
        <v>639</v>
      </c>
      <c r="H141" t="s">
        <v>639</v>
      </c>
      <c r="I141" t="s">
        <v>783</v>
      </c>
      <c r="J141" t="s">
        <v>641</v>
      </c>
      <c r="K141" t="s">
        <v>54</v>
      </c>
      <c r="L141" s="4">
        <v>42221</v>
      </c>
      <c r="M141" s="4"/>
      <c r="N141">
        <v>4.3899998664855957</v>
      </c>
      <c r="Y141">
        <v>8.8999996185302734</v>
      </c>
      <c r="Z141">
        <v>0.10000000149011612</v>
      </c>
      <c r="AA141">
        <v>0.43999999761581421</v>
      </c>
      <c r="AE141">
        <v>1.34</v>
      </c>
    </row>
    <row r="142" spans="1:31" x14ac:dyDescent="0.2">
      <c r="A142" s="9">
        <v>2009571</v>
      </c>
      <c r="C142" t="s">
        <v>1124</v>
      </c>
      <c r="D142" t="s">
        <v>1125</v>
      </c>
      <c r="E142" t="s">
        <v>1126</v>
      </c>
      <c r="F142" t="s">
        <v>1127</v>
      </c>
      <c r="G142" t="s">
        <v>639</v>
      </c>
      <c r="H142" t="s">
        <v>639</v>
      </c>
      <c r="I142" t="s">
        <v>783</v>
      </c>
      <c r="J142" t="s">
        <v>647</v>
      </c>
      <c r="K142" t="s">
        <v>53</v>
      </c>
      <c r="L142" s="4">
        <v>43538</v>
      </c>
      <c r="M142" s="4"/>
      <c r="Q142">
        <v>90</v>
      </c>
      <c r="AE142">
        <v>1</v>
      </c>
    </row>
    <row r="143" spans="1:31" x14ac:dyDescent="0.2">
      <c r="A143" s="9">
        <v>2009985</v>
      </c>
      <c r="C143" t="s">
        <v>1128</v>
      </c>
      <c r="D143" t="s">
        <v>1129</v>
      </c>
      <c r="E143" t="s">
        <v>1130</v>
      </c>
      <c r="F143" t="s">
        <v>1131</v>
      </c>
      <c r="G143" t="s">
        <v>639</v>
      </c>
      <c r="H143" t="s">
        <v>639</v>
      </c>
      <c r="I143" t="s">
        <v>772</v>
      </c>
      <c r="J143" t="s">
        <v>729</v>
      </c>
      <c r="K143" t="s">
        <v>54</v>
      </c>
      <c r="L143" s="4">
        <v>2</v>
      </c>
      <c r="M143" s="4"/>
      <c r="AE143">
        <v>1</v>
      </c>
    </row>
    <row r="144" spans="1:31" x14ac:dyDescent="0.2">
      <c r="A144" s="9">
        <v>2007532</v>
      </c>
      <c r="C144" t="s">
        <v>1132</v>
      </c>
      <c r="D144" t="s">
        <v>1133</v>
      </c>
      <c r="E144" t="s">
        <v>877</v>
      </c>
      <c r="F144" t="s">
        <v>878</v>
      </c>
      <c r="G144" t="s">
        <v>639</v>
      </c>
      <c r="H144" t="s">
        <v>639</v>
      </c>
      <c r="I144" t="s">
        <v>783</v>
      </c>
      <c r="J144" t="s">
        <v>647</v>
      </c>
      <c r="K144" t="s">
        <v>54</v>
      </c>
      <c r="L144" s="4">
        <v>41688</v>
      </c>
      <c r="M144" s="4"/>
      <c r="P144">
        <v>1.1000000238418579</v>
      </c>
      <c r="Q144">
        <v>5.0999999046325684</v>
      </c>
      <c r="Y144">
        <v>1.1000000238418579</v>
      </c>
      <c r="AE144">
        <v>1.35</v>
      </c>
    </row>
    <row r="145" spans="1:31" x14ac:dyDescent="0.2">
      <c r="A145" s="9">
        <v>2010468</v>
      </c>
      <c r="C145" t="s">
        <v>1134</v>
      </c>
      <c r="D145" t="s">
        <v>1135</v>
      </c>
      <c r="E145" t="s">
        <v>978</v>
      </c>
      <c r="F145" t="s">
        <v>979</v>
      </c>
      <c r="G145" t="s">
        <v>639</v>
      </c>
      <c r="H145" t="s">
        <v>639</v>
      </c>
      <c r="I145" t="s">
        <v>772</v>
      </c>
      <c r="J145" t="s">
        <v>729</v>
      </c>
      <c r="K145" t="s">
        <v>54</v>
      </c>
      <c r="L145" s="4">
        <v>2</v>
      </c>
      <c r="M145" s="4"/>
      <c r="AE145">
        <v>1</v>
      </c>
    </row>
    <row r="146" spans="1:31" x14ac:dyDescent="0.2">
      <c r="A146" s="9">
        <v>2007760</v>
      </c>
      <c r="C146" t="s">
        <v>1136</v>
      </c>
      <c r="D146" t="s">
        <v>1137</v>
      </c>
      <c r="E146" t="s">
        <v>931</v>
      </c>
      <c r="F146" t="s">
        <v>931</v>
      </c>
      <c r="G146" t="s">
        <v>639</v>
      </c>
      <c r="H146" t="s">
        <v>639</v>
      </c>
      <c r="I146" t="s">
        <v>783</v>
      </c>
      <c r="J146" t="s">
        <v>641</v>
      </c>
      <c r="K146" t="s">
        <v>54</v>
      </c>
      <c r="L146" s="4">
        <v>41913</v>
      </c>
      <c r="M146" s="4"/>
      <c r="N146">
        <v>8</v>
      </c>
      <c r="O146">
        <v>10</v>
      </c>
      <c r="Z146">
        <v>0.40000000596046448</v>
      </c>
      <c r="AE146">
        <v>1.1000000000000001</v>
      </c>
    </row>
    <row r="147" spans="1:31" x14ac:dyDescent="0.2">
      <c r="A147" s="9">
        <v>2007762</v>
      </c>
      <c r="C147" t="s">
        <v>1138</v>
      </c>
      <c r="D147" t="s">
        <v>1139</v>
      </c>
      <c r="E147" t="s">
        <v>931</v>
      </c>
      <c r="F147" t="s">
        <v>931</v>
      </c>
      <c r="G147" t="s">
        <v>639</v>
      </c>
      <c r="H147" t="s">
        <v>639</v>
      </c>
      <c r="I147" t="s">
        <v>783</v>
      </c>
      <c r="J147" t="s">
        <v>641</v>
      </c>
      <c r="K147" t="s">
        <v>54</v>
      </c>
      <c r="L147" s="4">
        <v>41913</v>
      </c>
      <c r="M147" s="4"/>
      <c r="N147">
        <v>13</v>
      </c>
      <c r="P147">
        <v>11</v>
      </c>
      <c r="T147">
        <v>5.5999999046325684</v>
      </c>
      <c r="AE147">
        <v>1.1000000000000001</v>
      </c>
    </row>
    <row r="148" spans="1:31" x14ac:dyDescent="0.2">
      <c r="A148" s="9">
        <v>2007763</v>
      </c>
      <c r="C148" t="s">
        <v>1140</v>
      </c>
      <c r="D148" t="s">
        <v>1141</v>
      </c>
      <c r="E148" t="s">
        <v>931</v>
      </c>
      <c r="F148" t="s">
        <v>931</v>
      </c>
      <c r="G148" t="s">
        <v>639</v>
      </c>
      <c r="H148" t="s">
        <v>639</v>
      </c>
      <c r="I148" t="s">
        <v>783</v>
      </c>
      <c r="J148" t="s">
        <v>641</v>
      </c>
      <c r="K148" t="s">
        <v>54</v>
      </c>
      <c r="L148" s="4">
        <v>41913</v>
      </c>
      <c r="M148" s="4"/>
      <c r="N148">
        <v>10.5</v>
      </c>
      <c r="O148">
        <v>10.5</v>
      </c>
      <c r="AE148">
        <v>1.1000000000000001</v>
      </c>
    </row>
    <row r="149" spans="1:31" x14ac:dyDescent="0.2">
      <c r="A149" s="9">
        <v>2010720</v>
      </c>
      <c r="C149" t="s">
        <v>1142</v>
      </c>
      <c r="D149" t="s">
        <v>1143</v>
      </c>
      <c r="E149" t="s">
        <v>931</v>
      </c>
      <c r="F149" t="s">
        <v>931</v>
      </c>
      <c r="G149" t="s">
        <v>639</v>
      </c>
      <c r="H149" t="s">
        <v>639</v>
      </c>
      <c r="I149" t="s">
        <v>783</v>
      </c>
      <c r="J149" t="s">
        <v>647</v>
      </c>
      <c r="K149" t="s">
        <v>54</v>
      </c>
      <c r="L149" s="4">
        <v>44544</v>
      </c>
      <c r="M149" s="4"/>
      <c r="W149">
        <v>4.1999998092651367</v>
      </c>
      <c r="AE149">
        <v>1</v>
      </c>
    </row>
    <row r="150" spans="1:31" x14ac:dyDescent="0.2">
      <c r="A150" s="9">
        <v>2010719</v>
      </c>
      <c r="C150" t="s">
        <v>1144</v>
      </c>
      <c r="D150" t="s">
        <v>1145</v>
      </c>
      <c r="E150" t="s">
        <v>931</v>
      </c>
      <c r="F150" t="s">
        <v>931</v>
      </c>
      <c r="G150" t="s">
        <v>639</v>
      </c>
      <c r="H150" t="s">
        <v>639</v>
      </c>
      <c r="I150" t="s">
        <v>783</v>
      </c>
      <c r="J150" t="s">
        <v>647</v>
      </c>
      <c r="K150" t="s">
        <v>54</v>
      </c>
      <c r="L150" s="4">
        <v>44544</v>
      </c>
      <c r="M150" s="4"/>
      <c r="Z150">
        <v>5.4000000953674316</v>
      </c>
      <c r="AE150">
        <v>1</v>
      </c>
    </row>
    <row r="151" spans="1:31" x14ac:dyDescent="0.2">
      <c r="A151" s="9">
        <v>2010721</v>
      </c>
      <c r="C151" t="s">
        <v>1146</v>
      </c>
      <c r="D151" t="s">
        <v>1147</v>
      </c>
      <c r="E151" t="s">
        <v>931</v>
      </c>
      <c r="F151" t="s">
        <v>931</v>
      </c>
      <c r="G151" t="s">
        <v>639</v>
      </c>
      <c r="H151" t="s">
        <v>639</v>
      </c>
      <c r="I151" t="s">
        <v>783</v>
      </c>
      <c r="J151" t="s">
        <v>647</v>
      </c>
      <c r="K151" t="s">
        <v>54</v>
      </c>
      <c r="L151" s="4">
        <v>44544</v>
      </c>
      <c r="M151" s="4"/>
      <c r="V151">
        <v>5.5</v>
      </c>
      <c r="AE151">
        <v>1</v>
      </c>
    </row>
    <row r="152" spans="1:31" x14ac:dyDescent="0.2">
      <c r="A152" s="9">
        <v>2007764</v>
      </c>
      <c r="C152" t="s">
        <v>1148</v>
      </c>
      <c r="D152" t="s">
        <v>1149</v>
      </c>
      <c r="E152" t="s">
        <v>931</v>
      </c>
      <c r="F152" t="s">
        <v>931</v>
      </c>
      <c r="G152" t="s">
        <v>639</v>
      </c>
      <c r="H152" t="s">
        <v>639</v>
      </c>
      <c r="I152" t="s">
        <v>783</v>
      </c>
      <c r="J152" t="s">
        <v>641</v>
      </c>
      <c r="K152" t="s">
        <v>54</v>
      </c>
      <c r="L152" s="4">
        <v>41913</v>
      </c>
      <c r="M152" s="4"/>
      <c r="N152">
        <v>15</v>
      </c>
      <c r="R152">
        <v>3.5</v>
      </c>
      <c r="T152">
        <v>3</v>
      </c>
      <c r="AE152">
        <v>1.1000000000000001</v>
      </c>
    </row>
    <row r="153" spans="1:31" x14ac:dyDescent="0.2">
      <c r="A153" s="9">
        <v>2007765</v>
      </c>
      <c r="C153" t="s">
        <v>1150</v>
      </c>
      <c r="D153" t="s">
        <v>1151</v>
      </c>
      <c r="E153" t="s">
        <v>931</v>
      </c>
      <c r="F153" t="s">
        <v>931</v>
      </c>
      <c r="G153" t="s">
        <v>639</v>
      </c>
      <c r="H153" t="s">
        <v>639</v>
      </c>
      <c r="I153" t="s">
        <v>783</v>
      </c>
      <c r="J153" t="s">
        <v>641</v>
      </c>
      <c r="K153" t="s">
        <v>54</v>
      </c>
      <c r="L153" s="4">
        <v>41913</v>
      </c>
      <c r="M153" s="4"/>
      <c r="N153">
        <v>15</v>
      </c>
      <c r="R153">
        <v>2.5</v>
      </c>
      <c r="T153">
        <v>2</v>
      </c>
      <c r="Y153">
        <v>1.5</v>
      </c>
      <c r="AE153">
        <v>1.1000000000000001</v>
      </c>
    </row>
    <row r="154" spans="1:31" x14ac:dyDescent="0.2">
      <c r="A154" s="9">
        <v>2007766</v>
      </c>
      <c r="C154" t="s">
        <v>1152</v>
      </c>
      <c r="D154" t="s">
        <v>1153</v>
      </c>
      <c r="E154" t="s">
        <v>931</v>
      </c>
      <c r="F154" t="s">
        <v>931</v>
      </c>
      <c r="G154" t="s">
        <v>639</v>
      </c>
      <c r="H154" t="s">
        <v>639</v>
      </c>
      <c r="I154" t="s">
        <v>783</v>
      </c>
      <c r="J154" t="s">
        <v>641</v>
      </c>
      <c r="K154" t="s">
        <v>54</v>
      </c>
      <c r="L154" s="4">
        <v>41913</v>
      </c>
      <c r="M154" s="4"/>
      <c r="N154">
        <v>15</v>
      </c>
      <c r="R154">
        <v>2</v>
      </c>
      <c r="T154">
        <v>2</v>
      </c>
      <c r="X154">
        <v>0.89999997615814209</v>
      </c>
      <c r="AE154">
        <v>1.1000000000000001</v>
      </c>
    </row>
    <row r="155" spans="1:31" x14ac:dyDescent="0.2">
      <c r="A155" s="9">
        <v>2007767</v>
      </c>
      <c r="C155" t="s">
        <v>1154</v>
      </c>
      <c r="D155" t="s">
        <v>1155</v>
      </c>
      <c r="E155" t="s">
        <v>931</v>
      </c>
      <c r="F155" t="s">
        <v>931</v>
      </c>
      <c r="G155" t="s">
        <v>639</v>
      </c>
      <c r="H155" t="s">
        <v>639</v>
      </c>
      <c r="I155" t="s">
        <v>783</v>
      </c>
      <c r="J155" t="s">
        <v>641</v>
      </c>
      <c r="K155" t="s">
        <v>54</v>
      </c>
      <c r="L155" s="4">
        <v>41913</v>
      </c>
      <c r="M155" s="4"/>
      <c r="N155">
        <v>15</v>
      </c>
      <c r="R155">
        <v>3</v>
      </c>
      <c r="T155">
        <v>3</v>
      </c>
      <c r="Z155">
        <v>1.5</v>
      </c>
      <c r="AE155">
        <v>1.1000000000000001</v>
      </c>
    </row>
    <row r="156" spans="1:31" x14ac:dyDescent="0.2">
      <c r="A156" s="9">
        <v>2007768</v>
      </c>
      <c r="C156" t="s">
        <v>1156</v>
      </c>
      <c r="D156" t="s">
        <v>1157</v>
      </c>
      <c r="E156" t="s">
        <v>931</v>
      </c>
      <c r="F156" t="s">
        <v>931</v>
      </c>
      <c r="G156" t="s">
        <v>639</v>
      </c>
      <c r="H156" t="s">
        <v>639</v>
      </c>
      <c r="I156" t="s">
        <v>783</v>
      </c>
      <c r="J156" t="s">
        <v>641</v>
      </c>
      <c r="K156" t="s">
        <v>54</v>
      </c>
      <c r="L156" s="4">
        <v>41913</v>
      </c>
      <c r="M156" s="4"/>
      <c r="N156">
        <v>15</v>
      </c>
      <c r="R156">
        <v>3.5</v>
      </c>
      <c r="T156">
        <v>2.5</v>
      </c>
      <c r="V156">
        <v>1</v>
      </c>
      <c r="AE156">
        <v>1.1000000000000001</v>
      </c>
    </row>
    <row r="157" spans="1:31" x14ac:dyDescent="0.2">
      <c r="A157" s="9">
        <v>2007467</v>
      </c>
      <c r="C157" t="s">
        <v>1158</v>
      </c>
      <c r="D157" t="s">
        <v>1159</v>
      </c>
      <c r="E157" t="s">
        <v>790</v>
      </c>
      <c r="F157" t="s">
        <v>782</v>
      </c>
      <c r="G157" t="s">
        <v>639</v>
      </c>
      <c r="H157" t="s">
        <v>639</v>
      </c>
      <c r="I157" t="s">
        <v>783</v>
      </c>
      <c r="J157" t="s">
        <v>647</v>
      </c>
      <c r="K157" t="s">
        <v>54</v>
      </c>
      <c r="L157" s="4">
        <v>41774</v>
      </c>
      <c r="M157" s="4"/>
      <c r="O157">
        <v>29</v>
      </c>
      <c r="P157">
        <v>5</v>
      </c>
      <c r="R157">
        <v>6</v>
      </c>
      <c r="AE157">
        <v>1.49</v>
      </c>
    </row>
    <row r="158" spans="1:31" x14ac:dyDescent="0.2">
      <c r="A158" s="9">
        <v>2008123</v>
      </c>
      <c r="C158" t="s">
        <v>1160</v>
      </c>
      <c r="D158" t="s">
        <v>1161</v>
      </c>
      <c r="E158" t="s">
        <v>781</v>
      </c>
      <c r="F158" t="s">
        <v>782</v>
      </c>
      <c r="G158" t="s">
        <v>639</v>
      </c>
      <c r="H158" t="s">
        <v>639</v>
      </c>
      <c r="I158" t="s">
        <v>783</v>
      </c>
      <c r="J158" t="s">
        <v>641</v>
      </c>
      <c r="K158" t="s">
        <v>53</v>
      </c>
      <c r="L158" s="4">
        <v>42221</v>
      </c>
      <c r="M158" s="4"/>
      <c r="N158">
        <v>5.0399999618530273</v>
      </c>
      <c r="R158">
        <v>4.6500000953674316</v>
      </c>
      <c r="T158">
        <v>2.1800000667572021</v>
      </c>
      <c r="W158">
        <v>1.5499999523162842</v>
      </c>
      <c r="Z158">
        <v>2.2999999523162842</v>
      </c>
      <c r="AE158">
        <v>1</v>
      </c>
    </row>
    <row r="159" spans="1:31" x14ac:dyDescent="0.2">
      <c r="A159" s="9">
        <v>2009477</v>
      </c>
      <c r="C159" t="s">
        <v>1162</v>
      </c>
      <c r="D159" t="s">
        <v>1163</v>
      </c>
      <c r="E159" t="s">
        <v>782</v>
      </c>
      <c r="F159" t="s">
        <v>782</v>
      </c>
      <c r="G159" t="s">
        <v>639</v>
      </c>
      <c r="H159" t="s">
        <v>639</v>
      </c>
      <c r="I159" t="s">
        <v>783</v>
      </c>
      <c r="J159" t="s">
        <v>641</v>
      </c>
      <c r="K159" t="s">
        <v>54</v>
      </c>
      <c r="L159" s="4">
        <v>43447</v>
      </c>
      <c r="M159" s="4"/>
      <c r="N159">
        <v>3.4000000953674316</v>
      </c>
      <c r="R159">
        <v>15.899999618530273</v>
      </c>
      <c r="V159">
        <v>4.9000000953674316</v>
      </c>
      <c r="W159">
        <v>3</v>
      </c>
      <c r="Z159">
        <v>8</v>
      </c>
      <c r="AE159">
        <v>1.6</v>
      </c>
    </row>
    <row r="160" spans="1:31" x14ac:dyDescent="0.2">
      <c r="A160" s="9">
        <v>2007889</v>
      </c>
      <c r="C160" t="s">
        <v>1164</v>
      </c>
      <c r="D160" t="s">
        <v>1165</v>
      </c>
      <c r="E160" t="s">
        <v>899</v>
      </c>
      <c r="F160" t="s">
        <v>1166</v>
      </c>
      <c r="G160" t="s">
        <v>639</v>
      </c>
      <c r="H160" t="s">
        <v>639</v>
      </c>
      <c r="I160" t="s">
        <v>783</v>
      </c>
      <c r="J160" t="s">
        <v>647</v>
      </c>
      <c r="K160" t="s">
        <v>53</v>
      </c>
      <c r="L160" s="4">
        <v>41967</v>
      </c>
      <c r="M160" s="4"/>
      <c r="P160">
        <v>59</v>
      </c>
      <c r="AE160">
        <v>1</v>
      </c>
    </row>
    <row r="161" spans="1:31" x14ac:dyDescent="0.2">
      <c r="A161" s="9">
        <v>2007834</v>
      </c>
      <c r="C161" t="s">
        <v>1167</v>
      </c>
      <c r="D161" t="s">
        <v>1168</v>
      </c>
      <c r="E161" t="s">
        <v>967</v>
      </c>
      <c r="F161" t="s">
        <v>967</v>
      </c>
      <c r="G161" t="s">
        <v>639</v>
      </c>
      <c r="H161" t="s">
        <v>639</v>
      </c>
      <c r="I161" t="s">
        <v>783</v>
      </c>
      <c r="J161" t="s">
        <v>647</v>
      </c>
      <c r="K161" t="s">
        <v>53</v>
      </c>
      <c r="L161" s="4">
        <v>41876</v>
      </c>
      <c r="M161" s="4"/>
      <c r="P161">
        <v>60</v>
      </c>
      <c r="AE161">
        <v>1</v>
      </c>
    </row>
    <row r="162" spans="1:31" x14ac:dyDescent="0.2">
      <c r="A162" s="9">
        <v>2008105</v>
      </c>
      <c r="C162" t="s">
        <v>1169</v>
      </c>
      <c r="D162" t="s">
        <v>1170</v>
      </c>
      <c r="E162" t="s">
        <v>899</v>
      </c>
      <c r="F162" t="s">
        <v>1171</v>
      </c>
      <c r="G162" t="s">
        <v>639</v>
      </c>
      <c r="H162" t="s">
        <v>639</v>
      </c>
      <c r="I162" t="s">
        <v>783</v>
      </c>
      <c r="J162" t="s">
        <v>647</v>
      </c>
      <c r="K162" t="s">
        <v>53</v>
      </c>
      <c r="L162" s="4">
        <v>42188</v>
      </c>
      <c r="M162" s="4"/>
      <c r="P162">
        <v>60</v>
      </c>
      <c r="AE162">
        <v>1</v>
      </c>
    </row>
    <row r="163" spans="1:31" x14ac:dyDescent="0.2">
      <c r="A163" s="9">
        <v>2007983</v>
      </c>
      <c r="C163" t="s">
        <v>1172</v>
      </c>
      <c r="D163" t="s">
        <v>1170</v>
      </c>
      <c r="E163" t="s">
        <v>899</v>
      </c>
      <c r="F163" t="s">
        <v>1173</v>
      </c>
      <c r="G163" t="s">
        <v>639</v>
      </c>
      <c r="H163" t="s">
        <v>639</v>
      </c>
      <c r="I163" t="s">
        <v>783</v>
      </c>
      <c r="J163" t="s">
        <v>647</v>
      </c>
      <c r="K163" t="s">
        <v>53</v>
      </c>
      <c r="L163" s="4">
        <v>42076</v>
      </c>
      <c r="M163" s="4"/>
      <c r="P163">
        <v>60</v>
      </c>
      <c r="AE163">
        <v>1</v>
      </c>
    </row>
    <row r="164" spans="1:31" x14ac:dyDescent="0.2">
      <c r="A164" s="9">
        <v>2006955</v>
      </c>
      <c r="C164" t="s">
        <v>1174</v>
      </c>
      <c r="D164" t="s">
        <v>1175</v>
      </c>
      <c r="E164" t="s">
        <v>948</v>
      </c>
      <c r="F164" t="s">
        <v>1176</v>
      </c>
      <c r="G164" t="s">
        <v>639</v>
      </c>
      <c r="H164" t="s">
        <v>639</v>
      </c>
      <c r="I164" t="s">
        <v>783</v>
      </c>
      <c r="J164" t="s">
        <v>647</v>
      </c>
      <c r="K164" t="s">
        <v>53</v>
      </c>
      <c r="L164" s="4">
        <v>41250</v>
      </c>
      <c r="M164" s="4"/>
      <c r="P164">
        <v>60</v>
      </c>
      <c r="AE164">
        <v>1</v>
      </c>
    </row>
    <row r="165" spans="1:31" x14ac:dyDescent="0.2">
      <c r="A165" s="9">
        <v>2007982</v>
      </c>
      <c r="C165" t="s">
        <v>1177</v>
      </c>
      <c r="D165" t="s">
        <v>1178</v>
      </c>
      <c r="E165" t="s">
        <v>899</v>
      </c>
      <c r="F165" t="s">
        <v>1179</v>
      </c>
      <c r="G165" t="s">
        <v>639</v>
      </c>
      <c r="H165" t="s">
        <v>639</v>
      </c>
      <c r="I165" t="s">
        <v>783</v>
      </c>
      <c r="J165" t="s">
        <v>647</v>
      </c>
      <c r="K165" t="s">
        <v>53</v>
      </c>
      <c r="L165" s="4">
        <v>42076</v>
      </c>
      <c r="M165" s="4"/>
      <c r="P165">
        <v>62</v>
      </c>
      <c r="AE165">
        <v>1</v>
      </c>
    </row>
    <row r="166" spans="1:31" x14ac:dyDescent="0.2">
      <c r="A166" s="9">
        <v>2010129</v>
      </c>
      <c r="C166" t="s">
        <v>1180</v>
      </c>
      <c r="D166" t="s">
        <v>1181</v>
      </c>
      <c r="E166" t="s">
        <v>1126</v>
      </c>
      <c r="F166" t="s">
        <v>1182</v>
      </c>
      <c r="G166" t="s">
        <v>639</v>
      </c>
      <c r="H166" t="s">
        <v>639</v>
      </c>
      <c r="I166" t="s">
        <v>772</v>
      </c>
      <c r="J166" t="s">
        <v>647</v>
      </c>
      <c r="K166" t="s">
        <v>53</v>
      </c>
      <c r="L166" s="4">
        <v>2</v>
      </c>
      <c r="M166" s="4"/>
      <c r="P166">
        <v>1</v>
      </c>
      <c r="Q166">
        <v>19</v>
      </c>
      <c r="R166">
        <v>11</v>
      </c>
      <c r="AE166">
        <v>1</v>
      </c>
    </row>
    <row r="167" spans="1:31" x14ac:dyDescent="0.2">
      <c r="A167" s="9">
        <v>2007601</v>
      </c>
      <c r="C167" t="s">
        <v>1183</v>
      </c>
      <c r="D167" t="s">
        <v>1184</v>
      </c>
      <c r="E167" t="s">
        <v>988</v>
      </c>
      <c r="F167" t="s">
        <v>989</v>
      </c>
      <c r="G167" t="s">
        <v>639</v>
      </c>
      <c r="H167" t="s">
        <v>639</v>
      </c>
      <c r="I167" t="s">
        <v>772</v>
      </c>
      <c r="J167" t="s">
        <v>729</v>
      </c>
      <c r="K167" t="s">
        <v>53</v>
      </c>
      <c r="L167" s="4">
        <v>2</v>
      </c>
      <c r="M167" s="4"/>
      <c r="AE167">
        <v>1</v>
      </c>
    </row>
    <row r="168" spans="1:31" x14ac:dyDescent="0.2">
      <c r="A168" s="9">
        <v>2006803</v>
      </c>
      <c r="C168" t="s">
        <v>1185</v>
      </c>
      <c r="D168" t="s">
        <v>1186</v>
      </c>
      <c r="E168" t="s">
        <v>886</v>
      </c>
      <c r="F168" t="s">
        <v>887</v>
      </c>
      <c r="G168" t="s">
        <v>639</v>
      </c>
      <c r="H168" t="s">
        <v>639</v>
      </c>
      <c r="I168" t="s">
        <v>772</v>
      </c>
      <c r="J168" t="s">
        <v>729</v>
      </c>
      <c r="K168" t="s">
        <v>54</v>
      </c>
      <c r="L168" s="4">
        <v>2</v>
      </c>
      <c r="M168" s="4"/>
      <c r="AC168">
        <v>92</v>
      </c>
      <c r="AE168">
        <v>1.1000000000000001</v>
      </c>
    </row>
    <row r="169" spans="1:31" x14ac:dyDescent="0.2">
      <c r="A169" s="9">
        <v>2010132</v>
      </c>
      <c r="C169" t="s">
        <v>1187</v>
      </c>
      <c r="D169" t="s">
        <v>1188</v>
      </c>
      <c r="E169" t="s">
        <v>1189</v>
      </c>
      <c r="F169" t="s">
        <v>1189</v>
      </c>
      <c r="G169" t="s">
        <v>639</v>
      </c>
      <c r="H169" t="s">
        <v>639</v>
      </c>
      <c r="I169" t="s">
        <v>772</v>
      </c>
      <c r="J169" t="s">
        <v>694</v>
      </c>
      <c r="K169" t="s">
        <v>54</v>
      </c>
      <c r="L169" s="4">
        <v>2</v>
      </c>
      <c r="M169" s="4"/>
      <c r="N169">
        <v>8</v>
      </c>
      <c r="O169">
        <v>11</v>
      </c>
      <c r="P169">
        <v>3</v>
      </c>
      <c r="R169">
        <v>0.30000001192092896</v>
      </c>
      <c r="V169">
        <v>0.51999998092651367</v>
      </c>
      <c r="Y169">
        <v>0.10999999940395355</v>
      </c>
      <c r="Z169">
        <v>0.75</v>
      </c>
      <c r="AE169">
        <v>1</v>
      </c>
    </row>
    <row r="170" spans="1:31" x14ac:dyDescent="0.2">
      <c r="A170" s="9">
        <v>2010131</v>
      </c>
      <c r="C170" t="s">
        <v>1190</v>
      </c>
      <c r="D170" t="s">
        <v>1191</v>
      </c>
      <c r="E170" t="s">
        <v>1189</v>
      </c>
      <c r="F170" t="s">
        <v>1189</v>
      </c>
      <c r="G170" t="s">
        <v>639</v>
      </c>
      <c r="H170" t="s">
        <v>639</v>
      </c>
      <c r="I170" t="s">
        <v>772</v>
      </c>
      <c r="J170" t="s">
        <v>694</v>
      </c>
      <c r="K170" t="s">
        <v>54</v>
      </c>
      <c r="L170" s="4">
        <v>2</v>
      </c>
      <c r="M170" s="4"/>
      <c r="N170">
        <v>5</v>
      </c>
      <c r="Y170">
        <v>5</v>
      </c>
      <c r="AA170">
        <v>0.17000000178813934</v>
      </c>
      <c r="AE170">
        <v>1</v>
      </c>
    </row>
    <row r="171" spans="1:31" x14ac:dyDescent="0.2">
      <c r="A171" s="9">
        <v>2010437</v>
      </c>
      <c r="C171" t="s">
        <v>1192</v>
      </c>
      <c r="D171" t="s">
        <v>1193</v>
      </c>
      <c r="E171" t="s">
        <v>793</v>
      </c>
      <c r="F171" t="s">
        <v>793</v>
      </c>
      <c r="G171" t="s">
        <v>639</v>
      </c>
      <c r="H171" t="s">
        <v>639</v>
      </c>
      <c r="I171" t="s">
        <v>772</v>
      </c>
      <c r="J171" t="s">
        <v>729</v>
      </c>
      <c r="K171" t="s">
        <v>53</v>
      </c>
      <c r="L171" s="4">
        <v>2</v>
      </c>
      <c r="M171" s="4"/>
      <c r="AE171">
        <v>1</v>
      </c>
    </row>
    <row r="172" spans="1:31" x14ac:dyDescent="0.2">
      <c r="A172" s="9">
        <v>2008586</v>
      </c>
      <c r="C172" t="s">
        <v>1194</v>
      </c>
      <c r="D172" t="s">
        <v>1195</v>
      </c>
      <c r="E172" t="s">
        <v>1196</v>
      </c>
      <c r="F172" t="s">
        <v>1197</v>
      </c>
      <c r="G172" t="s">
        <v>639</v>
      </c>
      <c r="H172" t="s">
        <v>639</v>
      </c>
      <c r="I172" t="s">
        <v>783</v>
      </c>
      <c r="J172" t="s">
        <v>647</v>
      </c>
      <c r="K172" t="s">
        <v>54</v>
      </c>
      <c r="L172" s="4">
        <v>42639</v>
      </c>
      <c r="M172" s="4"/>
      <c r="X172">
        <v>2.0999999046325684</v>
      </c>
      <c r="AE172">
        <v>1.1299999999999999</v>
      </c>
    </row>
    <row r="173" spans="1:31" x14ac:dyDescent="0.2">
      <c r="A173" s="9">
        <v>2007515</v>
      </c>
      <c r="C173" t="s">
        <v>1198</v>
      </c>
      <c r="D173" t="s">
        <v>1199</v>
      </c>
      <c r="E173" t="s">
        <v>899</v>
      </c>
      <c r="F173" t="s">
        <v>1200</v>
      </c>
      <c r="G173" t="s">
        <v>639</v>
      </c>
      <c r="H173" t="s">
        <v>639</v>
      </c>
      <c r="I173" t="s">
        <v>783</v>
      </c>
      <c r="J173" t="s">
        <v>641</v>
      </c>
      <c r="K173" t="s">
        <v>53</v>
      </c>
      <c r="L173" s="4">
        <v>41683</v>
      </c>
      <c r="M173" s="4"/>
      <c r="N173">
        <v>15</v>
      </c>
      <c r="O173">
        <v>15</v>
      </c>
      <c r="P173">
        <v>15</v>
      </c>
      <c r="T173">
        <v>3</v>
      </c>
      <c r="V173">
        <v>9.9999997764825821E-3</v>
      </c>
      <c r="AE173">
        <v>1</v>
      </c>
    </row>
    <row r="174" spans="1:31" x14ac:dyDescent="0.2">
      <c r="A174" s="9">
        <v>2007959</v>
      </c>
      <c r="C174" t="s">
        <v>1201</v>
      </c>
      <c r="D174" t="s">
        <v>1202</v>
      </c>
      <c r="E174" t="s">
        <v>1203</v>
      </c>
      <c r="F174" t="s">
        <v>1203</v>
      </c>
      <c r="G174" t="s">
        <v>639</v>
      </c>
      <c r="H174" t="s">
        <v>639</v>
      </c>
      <c r="I174" t="s">
        <v>772</v>
      </c>
      <c r="J174" t="s">
        <v>729</v>
      </c>
      <c r="K174" t="s">
        <v>54</v>
      </c>
      <c r="L174" s="4">
        <v>2</v>
      </c>
      <c r="M174" s="4"/>
      <c r="AE174">
        <v>0.8</v>
      </c>
    </row>
    <row r="175" spans="1:31" x14ac:dyDescent="0.2">
      <c r="A175" s="9">
        <v>2007963</v>
      </c>
      <c r="C175" t="s">
        <v>1204</v>
      </c>
      <c r="D175" t="s">
        <v>1205</v>
      </c>
      <c r="E175" t="s">
        <v>1203</v>
      </c>
      <c r="F175" t="s">
        <v>1203</v>
      </c>
      <c r="G175" t="s">
        <v>639</v>
      </c>
      <c r="H175" t="s">
        <v>639</v>
      </c>
      <c r="I175" t="s">
        <v>772</v>
      </c>
      <c r="J175" t="s">
        <v>729</v>
      </c>
      <c r="K175" t="s">
        <v>54</v>
      </c>
      <c r="L175" s="4">
        <v>2</v>
      </c>
      <c r="M175" s="4"/>
      <c r="AE175">
        <v>0.8</v>
      </c>
    </row>
    <row r="176" spans="1:31" x14ac:dyDescent="0.2">
      <c r="A176" s="9">
        <v>2007966</v>
      </c>
      <c r="C176" t="s">
        <v>1206</v>
      </c>
      <c r="D176" t="s">
        <v>1207</v>
      </c>
      <c r="E176" t="s">
        <v>1203</v>
      </c>
      <c r="F176" t="s">
        <v>1203</v>
      </c>
      <c r="G176" t="s">
        <v>639</v>
      </c>
      <c r="H176" t="s">
        <v>639</v>
      </c>
      <c r="I176" t="s">
        <v>772</v>
      </c>
      <c r="J176" t="s">
        <v>729</v>
      </c>
      <c r="K176" t="s">
        <v>54</v>
      </c>
      <c r="L176" s="4">
        <v>2</v>
      </c>
      <c r="M176" s="4"/>
      <c r="AE176">
        <v>0.9</v>
      </c>
    </row>
    <row r="177" spans="1:31" x14ac:dyDescent="0.2">
      <c r="A177" s="9">
        <v>2008475</v>
      </c>
      <c r="C177" t="s">
        <v>1208</v>
      </c>
      <c r="D177" t="s">
        <v>1209</v>
      </c>
      <c r="E177" t="s">
        <v>803</v>
      </c>
      <c r="F177" t="s">
        <v>804</v>
      </c>
      <c r="G177" t="s">
        <v>639</v>
      </c>
      <c r="H177" t="s">
        <v>639</v>
      </c>
      <c r="I177" t="s">
        <v>772</v>
      </c>
      <c r="J177" t="s">
        <v>729</v>
      </c>
      <c r="K177" t="s">
        <v>54</v>
      </c>
      <c r="L177" s="4">
        <v>2</v>
      </c>
      <c r="M177" s="4"/>
      <c r="P177">
        <v>7</v>
      </c>
      <c r="AE177">
        <v>1.3</v>
      </c>
    </row>
    <row r="178" spans="1:31" x14ac:dyDescent="0.2">
      <c r="A178" s="9">
        <v>2007222</v>
      </c>
      <c r="C178" t="s">
        <v>1210</v>
      </c>
      <c r="D178" t="s">
        <v>1211</v>
      </c>
      <c r="E178" t="s">
        <v>899</v>
      </c>
      <c r="F178" t="s">
        <v>1212</v>
      </c>
      <c r="G178" t="s">
        <v>639</v>
      </c>
      <c r="H178" t="s">
        <v>639</v>
      </c>
      <c r="I178" t="s">
        <v>783</v>
      </c>
      <c r="J178" t="s">
        <v>641</v>
      </c>
      <c r="K178" t="s">
        <v>53</v>
      </c>
      <c r="L178" s="4">
        <v>41431</v>
      </c>
      <c r="M178" s="4"/>
      <c r="N178">
        <v>15</v>
      </c>
      <c r="O178">
        <v>20</v>
      </c>
      <c r="P178">
        <v>10</v>
      </c>
      <c r="V178">
        <v>1.5</v>
      </c>
      <c r="AE178">
        <v>1</v>
      </c>
    </row>
    <row r="179" spans="1:31" x14ac:dyDescent="0.2">
      <c r="A179" s="9">
        <v>2010384</v>
      </c>
      <c r="C179" t="s">
        <v>1213</v>
      </c>
      <c r="D179" t="s">
        <v>1214</v>
      </c>
      <c r="E179" t="s">
        <v>988</v>
      </c>
      <c r="F179" t="s">
        <v>989</v>
      </c>
      <c r="G179" t="s">
        <v>639</v>
      </c>
      <c r="H179" t="s">
        <v>639</v>
      </c>
      <c r="I179" t="s">
        <v>772</v>
      </c>
      <c r="J179" t="s">
        <v>729</v>
      </c>
      <c r="K179" t="s">
        <v>53</v>
      </c>
      <c r="L179" s="4">
        <v>2</v>
      </c>
      <c r="M179" s="4"/>
      <c r="AC179">
        <v>20</v>
      </c>
      <c r="AE179">
        <v>1</v>
      </c>
    </row>
    <row r="180" spans="1:31" x14ac:dyDescent="0.2">
      <c r="A180" s="9">
        <v>2010104</v>
      </c>
      <c r="C180" t="s">
        <v>1215</v>
      </c>
      <c r="D180" t="s">
        <v>1216</v>
      </c>
      <c r="E180" t="s">
        <v>988</v>
      </c>
      <c r="F180" t="s">
        <v>989</v>
      </c>
      <c r="G180" t="s">
        <v>639</v>
      </c>
      <c r="H180" t="s">
        <v>639</v>
      </c>
      <c r="I180" t="s">
        <v>772</v>
      </c>
      <c r="J180" t="s">
        <v>729</v>
      </c>
      <c r="K180" t="s">
        <v>54</v>
      </c>
      <c r="L180" s="4">
        <v>2</v>
      </c>
      <c r="M180" s="4"/>
      <c r="AE180">
        <v>1</v>
      </c>
    </row>
    <row r="181" spans="1:31" x14ac:dyDescent="0.2">
      <c r="A181" s="9">
        <v>2009732</v>
      </c>
      <c r="C181" t="s">
        <v>1217</v>
      </c>
      <c r="D181" t="s">
        <v>1218</v>
      </c>
      <c r="E181" t="s">
        <v>988</v>
      </c>
      <c r="F181" t="s">
        <v>989</v>
      </c>
      <c r="G181" t="s">
        <v>639</v>
      </c>
      <c r="H181" t="s">
        <v>639</v>
      </c>
      <c r="I181" t="s">
        <v>772</v>
      </c>
      <c r="J181" t="s">
        <v>729</v>
      </c>
      <c r="K181" t="s">
        <v>54</v>
      </c>
      <c r="L181" s="4">
        <v>2</v>
      </c>
      <c r="M181" s="4"/>
      <c r="N181">
        <v>7</v>
      </c>
      <c r="AE181">
        <v>1</v>
      </c>
    </row>
    <row r="182" spans="1:31" x14ac:dyDescent="0.2">
      <c r="A182" s="9">
        <v>2010496</v>
      </c>
      <c r="C182" t="s">
        <v>1219</v>
      </c>
      <c r="D182" t="s">
        <v>1220</v>
      </c>
      <c r="E182" t="s">
        <v>1221</v>
      </c>
      <c r="F182" t="s">
        <v>1222</v>
      </c>
      <c r="G182" t="s">
        <v>639</v>
      </c>
      <c r="H182" t="s">
        <v>639</v>
      </c>
      <c r="I182" t="s">
        <v>783</v>
      </c>
      <c r="J182" t="s">
        <v>641</v>
      </c>
      <c r="K182" t="s">
        <v>53</v>
      </c>
      <c r="L182" s="4">
        <v>44370</v>
      </c>
      <c r="M182" s="4"/>
      <c r="N182">
        <v>12</v>
      </c>
      <c r="O182">
        <v>12</v>
      </c>
      <c r="P182">
        <v>17</v>
      </c>
      <c r="R182">
        <v>2</v>
      </c>
      <c r="V182">
        <v>9.9999997764825821E-3</v>
      </c>
      <c r="X182">
        <v>5.9999998658895493E-2</v>
      </c>
      <c r="Y182">
        <v>1.9999999552965164E-2</v>
      </c>
      <c r="AE182">
        <v>1</v>
      </c>
    </row>
    <row r="183" spans="1:31" x14ac:dyDescent="0.2">
      <c r="A183" s="9">
        <v>2010494</v>
      </c>
      <c r="C183" t="s">
        <v>1223</v>
      </c>
      <c r="D183" t="s">
        <v>1224</v>
      </c>
      <c r="E183" t="s">
        <v>1221</v>
      </c>
      <c r="F183" t="s">
        <v>1222</v>
      </c>
      <c r="G183" t="s">
        <v>639</v>
      </c>
      <c r="H183" t="s">
        <v>639</v>
      </c>
      <c r="I183" t="s">
        <v>783</v>
      </c>
      <c r="J183" t="s">
        <v>641</v>
      </c>
      <c r="K183" t="s">
        <v>53</v>
      </c>
      <c r="L183" s="4">
        <v>44369</v>
      </c>
      <c r="M183" s="4"/>
      <c r="N183">
        <v>26</v>
      </c>
      <c r="T183">
        <v>13</v>
      </c>
      <c r="AE183">
        <v>1</v>
      </c>
    </row>
    <row r="184" spans="1:31" x14ac:dyDescent="0.2">
      <c r="A184" s="9">
        <v>2010374</v>
      </c>
      <c r="C184" t="s">
        <v>1225</v>
      </c>
      <c r="D184" t="s">
        <v>1226</v>
      </c>
      <c r="E184" t="s">
        <v>1227</v>
      </c>
      <c r="F184" t="s">
        <v>1227</v>
      </c>
      <c r="G184" t="s">
        <v>639</v>
      </c>
      <c r="H184" t="s">
        <v>639</v>
      </c>
      <c r="I184" t="s">
        <v>783</v>
      </c>
      <c r="J184" t="s">
        <v>647</v>
      </c>
      <c r="K184" t="s">
        <v>53</v>
      </c>
      <c r="L184" s="4">
        <v>44266</v>
      </c>
      <c r="M184" s="4"/>
      <c r="Q184">
        <v>30</v>
      </c>
      <c r="AE184">
        <v>1</v>
      </c>
    </row>
    <row r="185" spans="1:31" x14ac:dyDescent="0.2">
      <c r="A185" s="9">
        <v>2010727</v>
      </c>
      <c r="C185" t="s">
        <v>1228</v>
      </c>
      <c r="D185" t="s">
        <v>1229</v>
      </c>
      <c r="E185" t="s">
        <v>972</v>
      </c>
      <c r="F185" t="s">
        <v>1230</v>
      </c>
      <c r="G185" t="s">
        <v>639</v>
      </c>
      <c r="H185" t="s">
        <v>684</v>
      </c>
      <c r="I185" t="s">
        <v>772</v>
      </c>
      <c r="J185" t="s">
        <v>686</v>
      </c>
      <c r="K185" t="s">
        <v>53</v>
      </c>
      <c r="L185" s="4">
        <v>2</v>
      </c>
      <c r="M185" s="4"/>
      <c r="N185">
        <v>16</v>
      </c>
      <c r="O185">
        <v>4</v>
      </c>
      <c r="P185">
        <v>8</v>
      </c>
      <c r="R185">
        <v>3</v>
      </c>
      <c r="X185">
        <v>1</v>
      </c>
      <c r="AC185">
        <v>30</v>
      </c>
      <c r="AE185">
        <v>1</v>
      </c>
    </row>
    <row r="186" spans="1:31" x14ac:dyDescent="0.2">
      <c r="A186" s="9">
        <v>2010724</v>
      </c>
      <c r="C186" t="s">
        <v>1231</v>
      </c>
      <c r="D186" t="s">
        <v>1232</v>
      </c>
      <c r="E186" t="s">
        <v>972</v>
      </c>
      <c r="F186" t="s">
        <v>1230</v>
      </c>
      <c r="G186" t="s">
        <v>639</v>
      </c>
      <c r="H186" t="s">
        <v>684</v>
      </c>
      <c r="I186" t="s">
        <v>772</v>
      </c>
      <c r="J186" t="s">
        <v>686</v>
      </c>
      <c r="K186" t="s">
        <v>53</v>
      </c>
      <c r="L186" s="4">
        <v>2</v>
      </c>
      <c r="M186" s="4"/>
      <c r="N186">
        <v>10</v>
      </c>
      <c r="P186">
        <v>15</v>
      </c>
      <c r="R186">
        <v>2</v>
      </c>
      <c r="T186">
        <v>3.2000000476837158</v>
      </c>
      <c r="AC186">
        <v>20</v>
      </c>
      <c r="AE186">
        <v>1</v>
      </c>
    </row>
    <row r="187" spans="1:31" x14ac:dyDescent="0.2">
      <c r="A187" s="9">
        <v>2010725</v>
      </c>
      <c r="C187" t="s">
        <v>1233</v>
      </c>
      <c r="D187" t="s">
        <v>1234</v>
      </c>
      <c r="E187" t="s">
        <v>972</v>
      </c>
      <c r="F187" t="s">
        <v>1230</v>
      </c>
      <c r="G187" t="s">
        <v>639</v>
      </c>
      <c r="H187" t="s">
        <v>684</v>
      </c>
      <c r="I187" t="s">
        <v>772</v>
      </c>
      <c r="J187" t="s">
        <v>686</v>
      </c>
      <c r="K187" t="s">
        <v>53</v>
      </c>
      <c r="L187" s="4">
        <v>2</v>
      </c>
      <c r="M187" s="4"/>
      <c r="N187">
        <v>16</v>
      </c>
      <c r="O187">
        <v>4</v>
      </c>
      <c r="P187">
        <v>8</v>
      </c>
      <c r="R187">
        <v>2</v>
      </c>
      <c r="T187">
        <v>2.7999999523162842</v>
      </c>
      <c r="X187">
        <v>0.5</v>
      </c>
      <c r="AC187">
        <v>30</v>
      </c>
      <c r="AE187">
        <v>1</v>
      </c>
    </row>
    <row r="188" spans="1:31" x14ac:dyDescent="0.2">
      <c r="A188" s="9">
        <v>2010723</v>
      </c>
      <c r="C188" t="s">
        <v>1235</v>
      </c>
      <c r="D188" t="s">
        <v>1236</v>
      </c>
      <c r="E188" t="s">
        <v>972</v>
      </c>
      <c r="F188" t="s">
        <v>1230</v>
      </c>
      <c r="G188" t="s">
        <v>639</v>
      </c>
      <c r="H188" t="s">
        <v>684</v>
      </c>
      <c r="I188" t="s">
        <v>772</v>
      </c>
      <c r="J188" t="s">
        <v>686</v>
      </c>
      <c r="K188" t="s">
        <v>53</v>
      </c>
      <c r="L188" s="4">
        <v>2</v>
      </c>
      <c r="M188" s="4"/>
      <c r="N188">
        <v>6</v>
      </c>
      <c r="P188">
        <v>20</v>
      </c>
      <c r="R188">
        <v>3</v>
      </c>
      <c r="T188">
        <v>4</v>
      </c>
      <c r="X188">
        <v>0.5</v>
      </c>
      <c r="AC188">
        <v>20</v>
      </c>
      <c r="AE188">
        <v>1</v>
      </c>
    </row>
    <row r="189" spans="1:31" x14ac:dyDescent="0.2">
      <c r="A189" s="9">
        <v>2010726</v>
      </c>
      <c r="C189" t="s">
        <v>1237</v>
      </c>
      <c r="D189" t="s">
        <v>1238</v>
      </c>
      <c r="E189" t="s">
        <v>972</v>
      </c>
      <c r="F189" t="s">
        <v>1230</v>
      </c>
      <c r="G189" t="s">
        <v>639</v>
      </c>
      <c r="H189" t="s">
        <v>684</v>
      </c>
      <c r="I189" t="s">
        <v>772</v>
      </c>
      <c r="J189" t="s">
        <v>686</v>
      </c>
      <c r="K189" t="s">
        <v>53</v>
      </c>
      <c r="L189" s="4">
        <v>2</v>
      </c>
      <c r="M189" s="4"/>
      <c r="N189">
        <v>10</v>
      </c>
      <c r="P189">
        <v>15</v>
      </c>
      <c r="R189">
        <v>2</v>
      </c>
      <c r="T189">
        <v>3.2000000476837158</v>
      </c>
      <c r="AC189">
        <v>20</v>
      </c>
      <c r="AE189">
        <v>1</v>
      </c>
    </row>
    <row r="190" spans="1:31" x14ac:dyDescent="0.2">
      <c r="A190" s="9">
        <v>2010728</v>
      </c>
      <c r="C190" t="s">
        <v>1239</v>
      </c>
      <c r="D190" t="s">
        <v>1240</v>
      </c>
      <c r="E190" t="s">
        <v>972</v>
      </c>
      <c r="F190" t="s">
        <v>1230</v>
      </c>
      <c r="G190" t="s">
        <v>639</v>
      </c>
      <c r="H190" t="s">
        <v>684</v>
      </c>
      <c r="I190" t="s">
        <v>772</v>
      </c>
      <c r="J190" t="s">
        <v>686</v>
      </c>
      <c r="K190" t="s">
        <v>53</v>
      </c>
      <c r="L190" s="4">
        <v>2</v>
      </c>
      <c r="M190" s="4"/>
      <c r="N190">
        <v>16</v>
      </c>
      <c r="O190">
        <v>4</v>
      </c>
      <c r="P190">
        <v>8</v>
      </c>
      <c r="R190">
        <v>3</v>
      </c>
      <c r="X190">
        <v>0.5</v>
      </c>
      <c r="AC190">
        <v>30</v>
      </c>
      <c r="AE190">
        <v>1</v>
      </c>
    </row>
    <row r="191" spans="1:31" x14ac:dyDescent="0.2">
      <c r="A191" s="9">
        <v>2009035</v>
      </c>
      <c r="C191" t="s">
        <v>1241</v>
      </c>
      <c r="D191" t="s">
        <v>1242</v>
      </c>
      <c r="E191" t="s">
        <v>1243</v>
      </c>
      <c r="F191" t="s">
        <v>1244</v>
      </c>
      <c r="G191" t="s">
        <v>639</v>
      </c>
      <c r="H191" t="s">
        <v>639</v>
      </c>
      <c r="I191" t="s">
        <v>783</v>
      </c>
      <c r="J191" t="s">
        <v>647</v>
      </c>
      <c r="K191" t="s">
        <v>54</v>
      </c>
      <c r="L191" s="4">
        <v>43047</v>
      </c>
      <c r="M191" s="4"/>
      <c r="V191">
        <v>1</v>
      </c>
      <c r="W191">
        <v>5.3000001907348633</v>
      </c>
      <c r="AE191">
        <v>1.1000000000000001</v>
      </c>
    </row>
    <row r="192" spans="1:31" x14ac:dyDescent="0.2">
      <c r="A192" s="9">
        <v>2007192</v>
      </c>
      <c r="C192" t="s">
        <v>1245</v>
      </c>
      <c r="D192" t="s">
        <v>644</v>
      </c>
      <c r="E192" t="s">
        <v>899</v>
      </c>
      <c r="F192" t="s">
        <v>1212</v>
      </c>
      <c r="G192" t="s">
        <v>639</v>
      </c>
      <c r="H192" t="s">
        <v>639</v>
      </c>
      <c r="I192" t="s">
        <v>783</v>
      </c>
      <c r="J192" t="s">
        <v>641</v>
      </c>
      <c r="K192" t="s">
        <v>54</v>
      </c>
      <c r="L192" s="4">
        <v>41401</v>
      </c>
      <c r="M192" s="4"/>
      <c r="N192">
        <v>30</v>
      </c>
      <c r="AE192">
        <v>1.1000000000000001</v>
      </c>
    </row>
    <row r="193" spans="1:31" x14ac:dyDescent="0.2">
      <c r="A193" s="9">
        <v>2006960</v>
      </c>
      <c r="C193" t="s">
        <v>1246</v>
      </c>
      <c r="D193" t="s">
        <v>644</v>
      </c>
      <c r="E193" t="s">
        <v>948</v>
      </c>
      <c r="F193" t="s">
        <v>1212</v>
      </c>
      <c r="G193" t="s">
        <v>639</v>
      </c>
      <c r="H193" t="s">
        <v>639</v>
      </c>
      <c r="I193" t="s">
        <v>783</v>
      </c>
      <c r="J193" t="s">
        <v>641</v>
      </c>
      <c r="K193" t="s">
        <v>54</v>
      </c>
      <c r="L193" s="4">
        <v>41478</v>
      </c>
      <c r="M193" s="4"/>
      <c r="N193">
        <v>30</v>
      </c>
      <c r="AE193">
        <v>1.3</v>
      </c>
    </row>
    <row r="194" spans="1:31" x14ac:dyDescent="0.2">
      <c r="A194" s="9">
        <v>2008285</v>
      </c>
      <c r="C194" t="s">
        <v>1250</v>
      </c>
      <c r="D194" t="s">
        <v>1248</v>
      </c>
      <c r="E194" t="s">
        <v>899</v>
      </c>
      <c r="F194" t="s">
        <v>965</v>
      </c>
      <c r="G194" t="s">
        <v>639</v>
      </c>
      <c r="H194" t="s">
        <v>639</v>
      </c>
      <c r="I194" t="s">
        <v>783</v>
      </c>
      <c r="J194" t="s">
        <v>641</v>
      </c>
      <c r="K194" t="s">
        <v>53</v>
      </c>
      <c r="L194" s="4">
        <v>42380</v>
      </c>
      <c r="M194" s="4"/>
      <c r="N194">
        <v>18</v>
      </c>
      <c r="O194">
        <v>46</v>
      </c>
      <c r="T194">
        <v>2</v>
      </c>
      <c r="AE194">
        <v>1</v>
      </c>
    </row>
    <row r="195" spans="1:31" x14ac:dyDescent="0.2">
      <c r="A195" s="9">
        <v>2008284</v>
      </c>
      <c r="C195" t="s">
        <v>1247</v>
      </c>
      <c r="D195" t="s">
        <v>1248</v>
      </c>
      <c r="E195" t="s">
        <v>899</v>
      </c>
      <c r="F195" t="s">
        <v>1249</v>
      </c>
      <c r="G195" t="s">
        <v>639</v>
      </c>
      <c r="H195" t="s">
        <v>639</v>
      </c>
      <c r="I195" t="s">
        <v>783</v>
      </c>
      <c r="J195" t="s">
        <v>641</v>
      </c>
      <c r="K195" t="s">
        <v>53</v>
      </c>
      <c r="L195" s="4">
        <v>42380</v>
      </c>
      <c r="M195" s="4"/>
      <c r="N195">
        <v>18</v>
      </c>
      <c r="O195">
        <v>46</v>
      </c>
      <c r="T195">
        <v>2</v>
      </c>
      <c r="AE195">
        <v>1</v>
      </c>
    </row>
    <row r="196" spans="1:31" x14ac:dyDescent="0.2">
      <c r="A196" s="9">
        <v>2008283</v>
      </c>
      <c r="C196" t="s">
        <v>1251</v>
      </c>
      <c r="D196" t="s">
        <v>1248</v>
      </c>
      <c r="E196" t="s">
        <v>899</v>
      </c>
      <c r="F196" t="s">
        <v>1252</v>
      </c>
      <c r="G196" t="s">
        <v>639</v>
      </c>
      <c r="H196" t="s">
        <v>639</v>
      </c>
      <c r="I196" t="s">
        <v>783</v>
      </c>
      <c r="J196" t="s">
        <v>641</v>
      </c>
      <c r="K196" t="s">
        <v>53</v>
      </c>
      <c r="L196" s="4">
        <v>42380</v>
      </c>
      <c r="M196" s="4"/>
      <c r="N196">
        <v>18</v>
      </c>
      <c r="O196">
        <v>46</v>
      </c>
      <c r="T196">
        <v>2.5</v>
      </c>
      <c r="AE196">
        <v>1</v>
      </c>
    </row>
    <row r="197" spans="1:31" x14ac:dyDescent="0.2">
      <c r="A197" s="9">
        <v>2008939</v>
      </c>
      <c r="C197" t="s">
        <v>1256</v>
      </c>
      <c r="D197" t="s">
        <v>1254</v>
      </c>
      <c r="E197" t="s">
        <v>899</v>
      </c>
      <c r="F197" t="s">
        <v>1257</v>
      </c>
      <c r="G197" t="s">
        <v>639</v>
      </c>
      <c r="H197" t="s">
        <v>639</v>
      </c>
      <c r="I197" t="s">
        <v>783</v>
      </c>
      <c r="J197" t="s">
        <v>641</v>
      </c>
      <c r="K197" t="s">
        <v>53</v>
      </c>
      <c r="L197" s="4">
        <v>42991</v>
      </c>
      <c r="M197" s="4"/>
      <c r="N197">
        <v>18</v>
      </c>
      <c r="O197">
        <v>46</v>
      </c>
      <c r="T197">
        <v>7</v>
      </c>
      <c r="AE197">
        <v>1</v>
      </c>
    </row>
    <row r="198" spans="1:31" x14ac:dyDescent="0.2">
      <c r="A198" s="9">
        <v>2009036</v>
      </c>
      <c r="C198" t="s">
        <v>1253</v>
      </c>
      <c r="D198" t="s">
        <v>1254</v>
      </c>
      <c r="E198" t="s">
        <v>899</v>
      </c>
      <c r="F198" t="s">
        <v>963</v>
      </c>
      <c r="G198" t="s">
        <v>639</v>
      </c>
      <c r="H198" t="s">
        <v>639</v>
      </c>
      <c r="I198" t="s">
        <v>783</v>
      </c>
      <c r="J198" t="s">
        <v>641</v>
      </c>
      <c r="K198" t="s">
        <v>53</v>
      </c>
      <c r="L198" s="4">
        <v>43048</v>
      </c>
      <c r="M198" s="4"/>
      <c r="N198">
        <v>18</v>
      </c>
      <c r="O198">
        <v>46</v>
      </c>
      <c r="T198">
        <v>7</v>
      </c>
      <c r="AE198">
        <v>1</v>
      </c>
    </row>
    <row r="199" spans="1:31" x14ac:dyDescent="0.2">
      <c r="A199" s="9">
        <v>2007829</v>
      </c>
      <c r="C199" t="s">
        <v>1258</v>
      </c>
      <c r="D199" t="s">
        <v>1254</v>
      </c>
      <c r="E199" t="s">
        <v>967</v>
      </c>
      <c r="F199" t="s">
        <v>967</v>
      </c>
      <c r="G199" t="s">
        <v>639</v>
      </c>
      <c r="H199" t="s">
        <v>639</v>
      </c>
      <c r="I199" t="s">
        <v>783</v>
      </c>
      <c r="J199" t="s">
        <v>641</v>
      </c>
      <c r="K199" t="s">
        <v>53</v>
      </c>
      <c r="L199" s="4">
        <v>41876</v>
      </c>
      <c r="M199" s="4"/>
      <c r="N199">
        <v>18</v>
      </c>
      <c r="O199">
        <v>46</v>
      </c>
      <c r="AE199">
        <v>1</v>
      </c>
    </row>
    <row r="200" spans="1:31" x14ac:dyDescent="0.2">
      <c r="A200" s="9">
        <v>2008938</v>
      </c>
      <c r="C200" t="s">
        <v>1255</v>
      </c>
      <c r="D200" t="s">
        <v>1254</v>
      </c>
      <c r="E200" t="s">
        <v>899</v>
      </c>
      <c r="F200" t="s">
        <v>946</v>
      </c>
      <c r="G200" t="s">
        <v>639</v>
      </c>
      <c r="H200" t="s">
        <v>639</v>
      </c>
      <c r="I200" t="s">
        <v>783</v>
      </c>
      <c r="J200" t="s">
        <v>641</v>
      </c>
      <c r="K200" t="s">
        <v>53</v>
      </c>
      <c r="L200" s="4">
        <v>42991</v>
      </c>
      <c r="M200" s="4"/>
      <c r="N200">
        <v>18</v>
      </c>
      <c r="O200">
        <v>46</v>
      </c>
      <c r="T200">
        <v>7</v>
      </c>
      <c r="AE200">
        <v>1</v>
      </c>
    </row>
    <row r="201" spans="1:31" x14ac:dyDescent="0.2">
      <c r="A201" s="9">
        <v>2006954</v>
      </c>
      <c r="C201" t="s">
        <v>1259</v>
      </c>
      <c r="D201" t="s">
        <v>1260</v>
      </c>
      <c r="E201" t="s">
        <v>948</v>
      </c>
      <c r="F201" t="s">
        <v>1212</v>
      </c>
      <c r="G201" t="s">
        <v>639</v>
      </c>
      <c r="H201" t="s">
        <v>639</v>
      </c>
      <c r="I201" t="s">
        <v>783</v>
      </c>
      <c r="J201" t="s">
        <v>641</v>
      </c>
      <c r="K201" t="s">
        <v>53</v>
      </c>
      <c r="L201" s="4">
        <v>41250</v>
      </c>
      <c r="M201" s="4"/>
      <c r="N201">
        <v>26</v>
      </c>
      <c r="T201">
        <v>13</v>
      </c>
      <c r="AE201">
        <v>1</v>
      </c>
    </row>
    <row r="202" spans="1:31" x14ac:dyDescent="0.2">
      <c r="A202" s="9">
        <v>2007210</v>
      </c>
      <c r="C202" t="s">
        <v>1261</v>
      </c>
      <c r="D202" t="s">
        <v>1260</v>
      </c>
      <c r="E202" t="s">
        <v>899</v>
      </c>
      <c r="F202" t="s">
        <v>1212</v>
      </c>
      <c r="G202" t="s">
        <v>639</v>
      </c>
      <c r="H202" t="s">
        <v>639</v>
      </c>
      <c r="I202" t="s">
        <v>783</v>
      </c>
      <c r="J202" t="s">
        <v>641</v>
      </c>
      <c r="K202" t="s">
        <v>53</v>
      </c>
      <c r="L202" s="4">
        <v>41430</v>
      </c>
      <c r="M202" s="4"/>
      <c r="N202">
        <v>26</v>
      </c>
      <c r="T202">
        <v>13</v>
      </c>
      <c r="AE202">
        <v>1</v>
      </c>
    </row>
    <row r="203" spans="1:31" x14ac:dyDescent="0.2">
      <c r="A203" s="9">
        <v>2008680</v>
      </c>
      <c r="C203" t="s">
        <v>1262</v>
      </c>
      <c r="D203" t="s">
        <v>1263</v>
      </c>
      <c r="E203" t="s">
        <v>1264</v>
      </c>
      <c r="F203" t="s">
        <v>1265</v>
      </c>
      <c r="G203" t="s">
        <v>639</v>
      </c>
      <c r="H203" t="s">
        <v>639</v>
      </c>
      <c r="I203" t="s">
        <v>783</v>
      </c>
      <c r="J203" t="s">
        <v>647</v>
      </c>
      <c r="K203" t="s">
        <v>53</v>
      </c>
      <c r="L203" s="4">
        <v>42716</v>
      </c>
      <c r="M203" s="4"/>
      <c r="O203">
        <v>12</v>
      </c>
      <c r="P203">
        <v>20</v>
      </c>
      <c r="T203">
        <v>8</v>
      </c>
      <c r="AE203">
        <v>1</v>
      </c>
    </row>
    <row r="204" spans="1:31" x14ac:dyDescent="0.2">
      <c r="A204" s="9">
        <v>2009875</v>
      </c>
      <c r="C204" t="s">
        <v>1266</v>
      </c>
      <c r="D204" t="s">
        <v>1267</v>
      </c>
      <c r="E204" t="s">
        <v>1221</v>
      </c>
      <c r="F204" t="s">
        <v>1268</v>
      </c>
      <c r="G204" t="s">
        <v>639</v>
      </c>
      <c r="H204" t="s">
        <v>639</v>
      </c>
      <c r="I204" t="s">
        <v>772</v>
      </c>
      <c r="J204" t="s">
        <v>729</v>
      </c>
      <c r="K204" t="s">
        <v>54</v>
      </c>
      <c r="L204" s="4">
        <v>2</v>
      </c>
      <c r="M204" s="4"/>
      <c r="AE204">
        <v>1.1000000000000001</v>
      </c>
    </row>
    <row r="205" spans="1:31" x14ac:dyDescent="0.2">
      <c r="A205" s="9">
        <v>2009288</v>
      </c>
      <c r="C205" t="s">
        <v>1269</v>
      </c>
      <c r="D205" t="s">
        <v>1270</v>
      </c>
      <c r="E205" t="s">
        <v>1221</v>
      </c>
      <c r="F205" t="s">
        <v>1268</v>
      </c>
      <c r="G205" t="s">
        <v>639</v>
      </c>
      <c r="H205" t="s">
        <v>639</v>
      </c>
      <c r="I205" t="s">
        <v>783</v>
      </c>
      <c r="J205" t="s">
        <v>641</v>
      </c>
      <c r="K205" t="s">
        <v>53</v>
      </c>
      <c r="L205" s="4">
        <v>43244</v>
      </c>
      <c r="M205" s="4"/>
      <c r="N205">
        <v>12</v>
      </c>
      <c r="O205">
        <v>12</v>
      </c>
      <c r="P205">
        <v>17</v>
      </c>
      <c r="R205">
        <v>2</v>
      </c>
      <c r="T205">
        <v>20</v>
      </c>
      <c r="V205">
        <v>9.9999997764825821E-3</v>
      </c>
      <c r="Y205">
        <v>1.9999999552965164E-2</v>
      </c>
      <c r="AE205">
        <v>1</v>
      </c>
    </row>
    <row r="206" spans="1:31" x14ac:dyDescent="0.2">
      <c r="A206" s="9">
        <v>2009987</v>
      </c>
      <c r="C206" t="s">
        <v>1271</v>
      </c>
      <c r="D206" t="s">
        <v>1272</v>
      </c>
      <c r="E206" t="s">
        <v>1221</v>
      </c>
      <c r="F206" t="s">
        <v>1268</v>
      </c>
      <c r="G206" t="s">
        <v>639</v>
      </c>
      <c r="H206" t="s">
        <v>639</v>
      </c>
      <c r="I206" t="s">
        <v>783</v>
      </c>
      <c r="J206" t="s">
        <v>641</v>
      </c>
      <c r="K206" t="s">
        <v>53</v>
      </c>
      <c r="L206" s="4">
        <v>43908</v>
      </c>
      <c r="M206" s="4"/>
      <c r="N206">
        <v>26</v>
      </c>
      <c r="T206">
        <v>32.5</v>
      </c>
      <c r="AE206">
        <v>1</v>
      </c>
    </row>
    <row r="207" spans="1:31" x14ac:dyDescent="0.2">
      <c r="A207" s="9">
        <v>2009920</v>
      </c>
      <c r="C207" t="s">
        <v>1273</v>
      </c>
      <c r="D207" t="s">
        <v>1274</v>
      </c>
      <c r="E207" t="s">
        <v>1221</v>
      </c>
      <c r="F207" t="s">
        <v>1268</v>
      </c>
      <c r="G207" t="s">
        <v>639</v>
      </c>
      <c r="H207" t="s">
        <v>639</v>
      </c>
      <c r="I207" t="s">
        <v>772</v>
      </c>
      <c r="J207" t="s">
        <v>729</v>
      </c>
      <c r="K207" t="s">
        <v>54</v>
      </c>
      <c r="L207" s="4">
        <v>2</v>
      </c>
      <c r="M207" s="4"/>
      <c r="AE207">
        <v>1.02</v>
      </c>
    </row>
    <row r="208" spans="1:31" x14ac:dyDescent="0.2">
      <c r="A208" s="9">
        <v>2009307</v>
      </c>
      <c r="C208" t="s">
        <v>1275</v>
      </c>
      <c r="D208" t="s">
        <v>1276</v>
      </c>
      <c r="E208" t="s">
        <v>1221</v>
      </c>
      <c r="F208" t="s">
        <v>1268</v>
      </c>
      <c r="G208" t="s">
        <v>639</v>
      </c>
      <c r="H208" t="s">
        <v>639</v>
      </c>
      <c r="I208" t="s">
        <v>783</v>
      </c>
      <c r="J208" t="s">
        <v>647</v>
      </c>
      <c r="K208" t="s">
        <v>54</v>
      </c>
      <c r="L208" s="4">
        <v>43283</v>
      </c>
      <c r="M208" s="4"/>
      <c r="Y208">
        <v>11</v>
      </c>
      <c r="AE208">
        <v>1.37</v>
      </c>
    </row>
    <row r="209" spans="1:31" x14ac:dyDescent="0.2">
      <c r="A209" s="9">
        <v>2007501</v>
      </c>
      <c r="C209" t="s">
        <v>1277</v>
      </c>
      <c r="D209" t="s">
        <v>1278</v>
      </c>
      <c r="E209" t="s">
        <v>899</v>
      </c>
      <c r="F209" t="s">
        <v>940</v>
      </c>
      <c r="G209" t="s">
        <v>639</v>
      </c>
      <c r="H209" t="s">
        <v>639</v>
      </c>
      <c r="I209" t="s">
        <v>783</v>
      </c>
      <c r="J209" t="s">
        <v>641</v>
      </c>
      <c r="K209" t="s">
        <v>53</v>
      </c>
      <c r="L209" s="4">
        <v>41662</v>
      </c>
      <c r="M209" s="4"/>
      <c r="N209">
        <v>18</v>
      </c>
      <c r="O209">
        <v>46</v>
      </c>
      <c r="AE209">
        <v>1</v>
      </c>
    </row>
    <row r="210" spans="1:31" x14ac:dyDescent="0.2">
      <c r="A210" s="9">
        <v>2010831</v>
      </c>
      <c r="C210" t="s">
        <v>1279</v>
      </c>
      <c r="D210" t="s">
        <v>1280</v>
      </c>
      <c r="E210" t="s">
        <v>1281</v>
      </c>
      <c r="F210" t="s">
        <v>1281</v>
      </c>
      <c r="G210" t="s">
        <v>639</v>
      </c>
      <c r="H210" t="s">
        <v>684</v>
      </c>
      <c r="I210" t="s">
        <v>1282</v>
      </c>
      <c r="J210" t="s">
        <v>686</v>
      </c>
      <c r="K210" t="s">
        <v>54</v>
      </c>
      <c r="L210" s="4">
        <v>2</v>
      </c>
      <c r="M210" s="4"/>
      <c r="AC210">
        <v>2</v>
      </c>
    </row>
    <row r="211" spans="1:31" x14ac:dyDescent="0.2">
      <c r="A211" s="9">
        <v>2010794</v>
      </c>
      <c r="C211" t="s">
        <v>1283</v>
      </c>
      <c r="D211" t="s">
        <v>1284</v>
      </c>
      <c r="E211" t="s">
        <v>1285</v>
      </c>
      <c r="F211" t="s">
        <v>1285</v>
      </c>
      <c r="G211" t="s">
        <v>639</v>
      </c>
      <c r="H211" t="s">
        <v>684</v>
      </c>
      <c r="I211" t="s">
        <v>1282</v>
      </c>
      <c r="J211" t="s">
        <v>686</v>
      </c>
      <c r="K211" t="s">
        <v>54</v>
      </c>
      <c r="L211" s="4">
        <v>2</v>
      </c>
      <c r="M211" s="4"/>
      <c r="N211">
        <v>0.30000001192092896</v>
      </c>
      <c r="O211">
        <v>0.10000000149011612</v>
      </c>
      <c r="P211">
        <v>0.30000001192092896</v>
      </c>
      <c r="AC211">
        <v>2</v>
      </c>
      <c r="AE211">
        <v>1</v>
      </c>
    </row>
    <row r="212" spans="1:31" x14ac:dyDescent="0.2">
      <c r="A212" s="9">
        <v>2010792</v>
      </c>
      <c r="C212" t="s">
        <v>1286</v>
      </c>
      <c r="D212" t="s">
        <v>1284</v>
      </c>
      <c r="E212" t="s">
        <v>1287</v>
      </c>
      <c r="F212" t="s">
        <v>1287</v>
      </c>
      <c r="G212" t="s">
        <v>639</v>
      </c>
      <c r="H212" t="s">
        <v>684</v>
      </c>
      <c r="I212" t="s">
        <v>1282</v>
      </c>
      <c r="J212" t="s">
        <v>686</v>
      </c>
      <c r="K212" t="s">
        <v>54</v>
      </c>
      <c r="L212" s="4">
        <v>2</v>
      </c>
      <c r="M212" s="4"/>
      <c r="N212">
        <v>0.30000001192092896</v>
      </c>
      <c r="O212">
        <v>0.10000000149011612</v>
      </c>
      <c r="P212">
        <v>0.30000001192092896</v>
      </c>
      <c r="AC212">
        <v>2</v>
      </c>
      <c r="AE212">
        <v>1</v>
      </c>
    </row>
    <row r="213" spans="1:31" x14ac:dyDescent="0.2">
      <c r="A213" s="9">
        <v>2010829</v>
      </c>
      <c r="C213" t="s">
        <v>1288</v>
      </c>
      <c r="D213" t="s">
        <v>1289</v>
      </c>
      <c r="E213" t="s">
        <v>1290</v>
      </c>
      <c r="F213" t="s">
        <v>1290</v>
      </c>
      <c r="G213" t="s">
        <v>639</v>
      </c>
      <c r="H213" t="s">
        <v>684</v>
      </c>
      <c r="I213" t="s">
        <v>1282</v>
      </c>
      <c r="J213" t="s">
        <v>686</v>
      </c>
      <c r="K213" t="s">
        <v>54</v>
      </c>
      <c r="L213" s="4">
        <v>2</v>
      </c>
      <c r="M213" s="4"/>
      <c r="N213">
        <v>0.30000001192092896</v>
      </c>
      <c r="O213">
        <v>0.10000000149011612</v>
      </c>
      <c r="P213">
        <v>0.30000001192092896</v>
      </c>
      <c r="AC213">
        <v>2</v>
      </c>
      <c r="AE213">
        <v>1</v>
      </c>
    </row>
    <row r="214" spans="1:31" x14ac:dyDescent="0.2">
      <c r="A214" s="9">
        <v>2010828</v>
      </c>
      <c r="C214" t="s">
        <v>1291</v>
      </c>
      <c r="D214" t="s">
        <v>1292</v>
      </c>
      <c r="E214" t="s">
        <v>1290</v>
      </c>
      <c r="F214" t="s">
        <v>1293</v>
      </c>
      <c r="G214" t="s">
        <v>639</v>
      </c>
      <c r="H214" t="s">
        <v>684</v>
      </c>
      <c r="I214" t="s">
        <v>1282</v>
      </c>
      <c r="J214" t="s">
        <v>686</v>
      </c>
      <c r="K214" t="s">
        <v>54</v>
      </c>
      <c r="L214" s="4">
        <v>2</v>
      </c>
      <c r="M214" s="4"/>
      <c r="N214">
        <v>0.30000001192092896</v>
      </c>
      <c r="O214">
        <v>0.10000000149011612</v>
      </c>
      <c r="P214">
        <v>0.30000001192092896</v>
      </c>
      <c r="AC214">
        <v>2</v>
      </c>
      <c r="AE214">
        <v>1</v>
      </c>
    </row>
    <row r="215" spans="1:31" x14ac:dyDescent="0.2">
      <c r="A215" s="9">
        <v>2010793</v>
      </c>
      <c r="C215" t="s">
        <v>1294</v>
      </c>
      <c r="D215" t="s">
        <v>1295</v>
      </c>
      <c r="E215" t="s">
        <v>1285</v>
      </c>
      <c r="F215" t="s">
        <v>1285</v>
      </c>
      <c r="G215" t="s">
        <v>639</v>
      </c>
      <c r="H215" t="s">
        <v>684</v>
      </c>
      <c r="I215" t="s">
        <v>1282</v>
      </c>
      <c r="J215" t="s">
        <v>694</v>
      </c>
      <c r="K215" t="s">
        <v>53</v>
      </c>
      <c r="L215" s="4">
        <v>2</v>
      </c>
      <c r="M215" s="4"/>
      <c r="N215">
        <v>0.5</v>
      </c>
      <c r="O215">
        <v>0.20000000298023224</v>
      </c>
      <c r="P215">
        <v>0.30000001192092896</v>
      </c>
      <c r="AC215">
        <v>10</v>
      </c>
      <c r="AE215">
        <v>1</v>
      </c>
    </row>
    <row r="216" spans="1:31" x14ac:dyDescent="0.2">
      <c r="A216" s="9">
        <v>2007602</v>
      </c>
      <c r="C216" t="s">
        <v>1296</v>
      </c>
      <c r="D216" t="s">
        <v>1297</v>
      </c>
      <c r="E216" t="s">
        <v>988</v>
      </c>
      <c r="F216" t="s">
        <v>989</v>
      </c>
      <c r="G216" t="s">
        <v>639</v>
      </c>
      <c r="H216" t="s">
        <v>684</v>
      </c>
      <c r="I216" t="s">
        <v>772</v>
      </c>
      <c r="J216" t="s">
        <v>686</v>
      </c>
      <c r="K216" t="s">
        <v>53</v>
      </c>
      <c r="L216" s="4">
        <v>2</v>
      </c>
      <c r="M216" s="4"/>
      <c r="N216">
        <v>10</v>
      </c>
      <c r="O216">
        <v>3</v>
      </c>
      <c r="P216">
        <v>3</v>
      </c>
      <c r="AC216">
        <v>72</v>
      </c>
      <c r="AE216">
        <v>1</v>
      </c>
    </row>
    <row r="217" spans="1:31" x14ac:dyDescent="0.2">
      <c r="A217" s="9">
        <v>2009220</v>
      </c>
      <c r="C217" t="s">
        <v>1298</v>
      </c>
      <c r="D217" t="s">
        <v>1299</v>
      </c>
      <c r="E217" t="s">
        <v>899</v>
      </c>
      <c r="F217" t="s">
        <v>1300</v>
      </c>
      <c r="G217" t="s">
        <v>639</v>
      </c>
      <c r="H217" t="s">
        <v>639</v>
      </c>
      <c r="I217" t="s">
        <v>783</v>
      </c>
      <c r="J217" t="s">
        <v>647</v>
      </c>
      <c r="K217" t="s">
        <v>53</v>
      </c>
      <c r="L217" s="4">
        <v>43173</v>
      </c>
      <c r="M217" s="4"/>
      <c r="Q217">
        <v>33.599998474121094</v>
      </c>
      <c r="R217">
        <v>14.300000190734863</v>
      </c>
      <c r="AE217">
        <v>1</v>
      </c>
    </row>
    <row r="218" spans="1:31" x14ac:dyDescent="0.2">
      <c r="A218" s="9">
        <v>2009860</v>
      </c>
      <c r="C218" t="s">
        <v>1301</v>
      </c>
      <c r="D218" t="s">
        <v>25</v>
      </c>
      <c r="E218" t="s">
        <v>1302</v>
      </c>
      <c r="F218" t="s">
        <v>1302</v>
      </c>
      <c r="G218" t="s">
        <v>639</v>
      </c>
      <c r="H218" t="s">
        <v>639</v>
      </c>
      <c r="I218" t="s">
        <v>783</v>
      </c>
      <c r="J218" t="s">
        <v>647</v>
      </c>
      <c r="K218" t="s">
        <v>54</v>
      </c>
      <c r="L218" s="4">
        <v>43809</v>
      </c>
      <c r="M218" s="4"/>
      <c r="R218">
        <v>20</v>
      </c>
      <c r="AE218">
        <v>1</v>
      </c>
    </row>
    <row r="219" spans="1:31" x14ac:dyDescent="0.2">
      <c r="A219" s="9">
        <v>2009570</v>
      </c>
      <c r="C219" t="s">
        <v>1303</v>
      </c>
      <c r="D219" t="s">
        <v>1304</v>
      </c>
      <c r="E219" t="s">
        <v>1126</v>
      </c>
      <c r="F219" t="s">
        <v>1300</v>
      </c>
      <c r="G219" t="s">
        <v>639</v>
      </c>
      <c r="H219" t="s">
        <v>639</v>
      </c>
      <c r="I219" t="s">
        <v>783</v>
      </c>
      <c r="J219" t="s">
        <v>647</v>
      </c>
      <c r="K219" t="s">
        <v>53</v>
      </c>
      <c r="L219" s="4">
        <v>43538</v>
      </c>
      <c r="M219" s="4"/>
      <c r="O219">
        <v>26</v>
      </c>
      <c r="AE219">
        <v>1</v>
      </c>
    </row>
    <row r="220" spans="1:31" x14ac:dyDescent="0.2">
      <c r="A220" s="9">
        <v>2007212</v>
      </c>
      <c r="C220" t="s">
        <v>1305</v>
      </c>
      <c r="D220" t="s">
        <v>1306</v>
      </c>
      <c r="E220" t="s">
        <v>899</v>
      </c>
      <c r="F220" t="s">
        <v>1212</v>
      </c>
      <c r="G220" t="s">
        <v>639</v>
      </c>
      <c r="H220" t="s">
        <v>639</v>
      </c>
      <c r="I220" t="s">
        <v>783</v>
      </c>
      <c r="J220" t="s">
        <v>641</v>
      </c>
      <c r="K220" t="s">
        <v>53</v>
      </c>
      <c r="L220" s="4">
        <v>41430</v>
      </c>
      <c r="M220" s="4"/>
      <c r="N220">
        <v>15</v>
      </c>
      <c r="O220">
        <v>10</v>
      </c>
      <c r="P220">
        <v>10</v>
      </c>
      <c r="R220">
        <v>5.8000001907348633</v>
      </c>
      <c r="AE220">
        <v>1</v>
      </c>
    </row>
    <row r="221" spans="1:31" x14ac:dyDescent="0.2">
      <c r="A221" s="9">
        <v>2009792</v>
      </c>
      <c r="C221" t="s">
        <v>1307</v>
      </c>
      <c r="D221" t="s">
        <v>1308</v>
      </c>
      <c r="E221" t="s">
        <v>1093</v>
      </c>
      <c r="F221" t="s">
        <v>1093</v>
      </c>
      <c r="G221" t="s">
        <v>639</v>
      </c>
      <c r="H221" t="s">
        <v>639</v>
      </c>
      <c r="I221" t="s">
        <v>772</v>
      </c>
      <c r="J221" t="s">
        <v>729</v>
      </c>
      <c r="K221" t="s">
        <v>54</v>
      </c>
      <c r="L221" s="4">
        <v>2</v>
      </c>
      <c r="M221" s="4"/>
      <c r="V221">
        <v>0.30000001192092896</v>
      </c>
      <c r="W221">
        <v>0.20000000298023224</v>
      </c>
      <c r="X221">
        <v>0.5</v>
      </c>
      <c r="Y221">
        <v>0.5</v>
      </c>
      <c r="Z221">
        <v>0.30000001192092896</v>
      </c>
      <c r="AA221">
        <v>0.20000000298023224</v>
      </c>
      <c r="AE221">
        <v>1</v>
      </c>
    </row>
    <row r="222" spans="1:31" x14ac:dyDescent="0.2">
      <c r="A222" s="9">
        <v>2007185</v>
      </c>
      <c r="C222" t="s">
        <v>1309</v>
      </c>
      <c r="D222" t="s">
        <v>1310</v>
      </c>
      <c r="E222" t="s">
        <v>899</v>
      </c>
      <c r="F222" t="s">
        <v>1176</v>
      </c>
      <c r="G222" t="s">
        <v>639</v>
      </c>
      <c r="H222" t="s">
        <v>639</v>
      </c>
      <c r="I222" t="s">
        <v>783</v>
      </c>
      <c r="J222" t="s">
        <v>647</v>
      </c>
      <c r="K222" t="s">
        <v>53</v>
      </c>
      <c r="L222" s="4">
        <v>41401</v>
      </c>
      <c r="M222" s="4"/>
      <c r="P222">
        <v>60</v>
      </c>
      <c r="AE222">
        <v>1</v>
      </c>
    </row>
    <row r="223" spans="1:31" x14ac:dyDescent="0.2">
      <c r="A223" s="9">
        <v>2009831</v>
      </c>
      <c r="C223" t="s">
        <v>1311</v>
      </c>
      <c r="D223" t="s">
        <v>1310</v>
      </c>
      <c r="E223" t="s">
        <v>1312</v>
      </c>
      <c r="F223" t="s">
        <v>899</v>
      </c>
      <c r="G223" t="s">
        <v>639</v>
      </c>
      <c r="H223" t="s">
        <v>639</v>
      </c>
      <c r="I223" t="s">
        <v>783</v>
      </c>
      <c r="J223" t="s">
        <v>647</v>
      </c>
      <c r="K223" t="s">
        <v>53</v>
      </c>
      <c r="L223" s="4">
        <v>43780</v>
      </c>
      <c r="M223" s="4"/>
      <c r="P223">
        <v>60</v>
      </c>
      <c r="AE223">
        <v>1</v>
      </c>
    </row>
    <row r="224" spans="1:31" x14ac:dyDescent="0.2">
      <c r="A224" s="9">
        <v>2007585</v>
      </c>
      <c r="C224" t="s">
        <v>1313</v>
      </c>
      <c r="D224" t="s">
        <v>1314</v>
      </c>
      <c r="E224" t="s">
        <v>988</v>
      </c>
      <c r="F224" t="s">
        <v>989</v>
      </c>
      <c r="G224" t="s">
        <v>639</v>
      </c>
      <c r="H224" t="s">
        <v>684</v>
      </c>
      <c r="I224" t="s">
        <v>772</v>
      </c>
      <c r="J224" t="s">
        <v>686</v>
      </c>
      <c r="K224" t="s">
        <v>53</v>
      </c>
      <c r="L224" s="4">
        <v>2</v>
      </c>
      <c r="M224" s="4"/>
      <c r="N224">
        <v>5</v>
      </c>
      <c r="O224">
        <v>5</v>
      </c>
      <c r="P224">
        <v>8</v>
      </c>
      <c r="R224">
        <v>2</v>
      </c>
      <c r="AC224">
        <v>60</v>
      </c>
      <c r="AE224">
        <v>1</v>
      </c>
    </row>
    <row r="225" spans="1:31" x14ac:dyDescent="0.2">
      <c r="A225" s="9">
        <v>2010115</v>
      </c>
      <c r="C225" t="s">
        <v>1315</v>
      </c>
      <c r="D225" t="s">
        <v>1316</v>
      </c>
      <c r="E225" t="s">
        <v>1317</v>
      </c>
      <c r="F225" t="s">
        <v>1318</v>
      </c>
      <c r="G225" t="s">
        <v>639</v>
      </c>
      <c r="H225" t="s">
        <v>639</v>
      </c>
      <c r="I225" t="s">
        <v>772</v>
      </c>
      <c r="J225" t="s">
        <v>647</v>
      </c>
      <c r="K225" t="s">
        <v>53</v>
      </c>
      <c r="L225" s="4">
        <v>2</v>
      </c>
      <c r="M225" s="4"/>
      <c r="Q225">
        <v>3</v>
      </c>
      <c r="R225">
        <v>12</v>
      </c>
      <c r="T225">
        <v>10</v>
      </c>
      <c r="V225">
        <v>0.10000000149011612</v>
      </c>
      <c r="Y225">
        <v>1</v>
      </c>
      <c r="AE225">
        <v>1</v>
      </c>
    </row>
    <row r="226" spans="1:31" x14ac:dyDescent="0.2">
      <c r="A226" s="9">
        <v>2010116</v>
      </c>
      <c r="C226" t="s">
        <v>1319</v>
      </c>
      <c r="D226" t="s">
        <v>1320</v>
      </c>
      <c r="E226" t="s">
        <v>1317</v>
      </c>
      <c r="F226" t="s">
        <v>1318</v>
      </c>
      <c r="G226" t="s">
        <v>639</v>
      </c>
      <c r="H226" t="s">
        <v>639</v>
      </c>
      <c r="I226" t="s">
        <v>772</v>
      </c>
      <c r="J226" t="s">
        <v>641</v>
      </c>
      <c r="K226" t="s">
        <v>53</v>
      </c>
      <c r="L226" s="4">
        <v>2</v>
      </c>
      <c r="M226" s="4"/>
      <c r="N226">
        <v>6</v>
      </c>
      <c r="Q226">
        <v>4</v>
      </c>
      <c r="R226">
        <v>14</v>
      </c>
      <c r="T226">
        <v>14</v>
      </c>
      <c r="V226">
        <v>0.10000000149011612</v>
      </c>
      <c r="Z226">
        <v>0.10000000149011612</v>
      </c>
      <c r="AE226">
        <v>1</v>
      </c>
    </row>
    <row r="227" spans="1:31" x14ac:dyDescent="0.2">
      <c r="A227" s="9">
        <v>2008037</v>
      </c>
      <c r="C227" t="s">
        <v>1321</v>
      </c>
      <c r="D227" t="s">
        <v>1322</v>
      </c>
      <c r="E227" t="s">
        <v>815</v>
      </c>
      <c r="F227" t="s">
        <v>816</v>
      </c>
      <c r="G227" t="s">
        <v>639</v>
      </c>
      <c r="H227" t="s">
        <v>639</v>
      </c>
      <c r="I227" t="s">
        <v>783</v>
      </c>
      <c r="J227" t="s">
        <v>641</v>
      </c>
      <c r="K227" t="s">
        <v>53</v>
      </c>
      <c r="L227" s="4">
        <v>42114</v>
      </c>
      <c r="M227" s="4"/>
      <c r="N227">
        <v>22</v>
      </c>
      <c r="O227">
        <v>16</v>
      </c>
      <c r="P227">
        <v>3</v>
      </c>
      <c r="R227">
        <v>1.3999999761581421</v>
      </c>
      <c r="T227">
        <v>3.5</v>
      </c>
      <c r="V227">
        <v>9.9999997764825821E-3</v>
      </c>
      <c r="W227">
        <v>1.4999999664723873E-2</v>
      </c>
      <c r="X227">
        <v>5.9999998658895493E-2</v>
      </c>
      <c r="Y227">
        <v>1.4000000432133675E-2</v>
      </c>
      <c r="Z227">
        <v>9.9999997764825821E-3</v>
      </c>
      <c r="AA227">
        <v>4.999999888241291E-3</v>
      </c>
      <c r="AE227">
        <v>1</v>
      </c>
    </row>
    <row r="228" spans="1:31" x14ac:dyDescent="0.2">
      <c r="A228" s="9">
        <v>2008039</v>
      </c>
      <c r="C228" t="s">
        <v>1323</v>
      </c>
      <c r="D228" t="s">
        <v>1324</v>
      </c>
      <c r="E228" t="s">
        <v>815</v>
      </c>
      <c r="F228" t="s">
        <v>816</v>
      </c>
      <c r="G228" t="s">
        <v>639</v>
      </c>
      <c r="H228" t="s">
        <v>639</v>
      </c>
      <c r="I228" t="s">
        <v>783</v>
      </c>
      <c r="J228" t="s">
        <v>641</v>
      </c>
      <c r="K228" t="s">
        <v>53</v>
      </c>
      <c r="L228" s="4">
        <v>42114</v>
      </c>
      <c r="M228" s="4"/>
      <c r="N228">
        <v>24</v>
      </c>
      <c r="O228">
        <v>5</v>
      </c>
      <c r="P228">
        <v>5</v>
      </c>
      <c r="R228">
        <v>2</v>
      </c>
      <c r="T228">
        <v>5</v>
      </c>
      <c r="V228">
        <v>9.9999997764825821E-3</v>
      </c>
      <c r="X228">
        <v>5.9999998658895493E-2</v>
      </c>
      <c r="Y228">
        <v>1.9999999552965164E-2</v>
      </c>
      <c r="AE228">
        <v>1</v>
      </c>
    </row>
    <row r="229" spans="1:31" x14ac:dyDescent="0.2">
      <c r="A229" s="9">
        <v>2007320</v>
      </c>
      <c r="C229" t="s">
        <v>1325</v>
      </c>
      <c r="D229" t="s">
        <v>649</v>
      </c>
      <c r="E229" t="s">
        <v>948</v>
      </c>
      <c r="F229" t="s">
        <v>1326</v>
      </c>
      <c r="G229" t="s">
        <v>639</v>
      </c>
      <c r="H229" t="s">
        <v>639</v>
      </c>
      <c r="I229" t="s">
        <v>783</v>
      </c>
      <c r="J229" t="s">
        <v>641</v>
      </c>
      <c r="K229" t="s">
        <v>53</v>
      </c>
      <c r="L229" s="4">
        <v>41512</v>
      </c>
      <c r="M229" s="4"/>
      <c r="N229">
        <v>34</v>
      </c>
      <c r="AE229">
        <v>1</v>
      </c>
    </row>
    <row r="230" spans="1:31" x14ac:dyDescent="0.2">
      <c r="A230" s="9">
        <v>2007828</v>
      </c>
      <c r="C230" t="s">
        <v>1327</v>
      </c>
      <c r="D230" t="s">
        <v>649</v>
      </c>
      <c r="E230" t="s">
        <v>967</v>
      </c>
      <c r="F230" t="s">
        <v>967</v>
      </c>
      <c r="G230" t="s">
        <v>639</v>
      </c>
      <c r="H230" t="s">
        <v>639</v>
      </c>
      <c r="I230" t="s">
        <v>783</v>
      </c>
      <c r="J230" t="s">
        <v>641</v>
      </c>
      <c r="K230" t="s">
        <v>53</v>
      </c>
      <c r="L230" s="4">
        <v>41876</v>
      </c>
      <c r="M230" s="4"/>
      <c r="N230">
        <v>34.400001525878906</v>
      </c>
      <c r="AE230">
        <v>1</v>
      </c>
    </row>
    <row r="231" spans="1:31" x14ac:dyDescent="0.2">
      <c r="A231" s="9">
        <v>2008818</v>
      </c>
      <c r="C231" t="s">
        <v>1328</v>
      </c>
      <c r="D231" t="s">
        <v>1329</v>
      </c>
      <c r="E231" t="s">
        <v>911</v>
      </c>
      <c r="F231" t="s">
        <v>911</v>
      </c>
      <c r="G231" t="s">
        <v>639</v>
      </c>
      <c r="H231" t="s">
        <v>639</v>
      </c>
      <c r="I231" t="s">
        <v>783</v>
      </c>
      <c r="J231" t="s">
        <v>686</v>
      </c>
      <c r="K231" t="s">
        <v>53</v>
      </c>
      <c r="L231" s="4">
        <v>42846</v>
      </c>
      <c r="M231" s="4"/>
      <c r="N231">
        <v>13</v>
      </c>
      <c r="P231">
        <v>46</v>
      </c>
      <c r="AE231">
        <v>1</v>
      </c>
    </row>
    <row r="232" spans="1:31" x14ac:dyDescent="0.2">
      <c r="A232" s="9">
        <v>2008585</v>
      </c>
      <c r="C232" t="s">
        <v>1330</v>
      </c>
      <c r="D232" t="s">
        <v>650</v>
      </c>
      <c r="E232" t="s">
        <v>1331</v>
      </c>
      <c r="F232" t="s">
        <v>1332</v>
      </c>
      <c r="G232" t="s">
        <v>639</v>
      </c>
      <c r="H232" t="s">
        <v>639</v>
      </c>
      <c r="I232" t="s">
        <v>783</v>
      </c>
      <c r="J232" t="s">
        <v>641</v>
      </c>
      <c r="K232" t="s">
        <v>53</v>
      </c>
      <c r="L232" s="4">
        <v>42639</v>
      </c>
      <c r="M232" s="4"/>
      <c r="N232">
        <v>18</v>
      </c>
      <c r="Q232">
        <v>50</v>
      </c>
      <c r="AE232">
        <v>1</v>
      </c>
    </row>
    <row r="233" spans="1:31" x14ac:dyDescent="0.2">
      <c r="A233" s="9">
        <v>2007214</v>
      </c>
      <c r="C233" t="s">
        <v>1333</v>
      </c>
      <c r="D233" t="s">
        <v>1334</v>
      </c>
      <c r="E233" t="s">
        <v>899</v>
      </c>
      <c r="F233" t="s">
        <v>1212</v>
      </c>
      <c r="G233" t="s">
        <v>639</v>
      </c>
      <c r="H233" t="s">
        <v>639</v>
      </c>
      <c r="I233" t="s">
        <v>783</v>
      </c>
      <c r="J233" t="s">
        <v>641</v>
      </c>
      <c r="K233" t="s">
        <v>53</v>
      </c>
      <c r="L233" s="4">
        <v>41431</v>
      </c>
      <c r="M233" s="4"/>
      <c r="N233">
        <v>14</v>
      </c>
      <c r="O233">
        <v>10</v>
      </c>
      <c r="P233">
        <v>20</v>
      </c>
      <c r="T233">
        <v>7</v>
      </c>
      <c r="AE233">
        <v>1</v>
      </c>
    </row>
    <row r="234" spans="1:31" x14ac:dyDescent="0.2">
      <c r="A234" s="9">
        <v>2007211</v>
      </c>
      <c r="C234" t="s">
        <v>1335</v>
      </c>
      <c r="D234" t="s">
        <v>1336</v>
      </c>
      <c r="E234" t="s">
        <v>899</v>
      </c>
      <c r="F234" t="s">
        <v>1212</v>
      </c>
      <c r="G234" t="s">
        <v>639</v>
      </c>
      <c r="H234" t="s">
        <v>639</v>
      </c>
      <c r="I234" t="s">
        <v>783</v>
      </c>
      <c r="J234" t="s">
        <v>641</v>
      </c>
      <c r="K234" t="s">
        <v>53</v>
      </c>
      <c r="L234" s="4">
        <v>41430</v>
      </c>
      <c r="M234" s="4"/>
      <c r="N234">
        <v>20</v>
      </c>
      <c r="O234">
        <v>20</v>
      </c>
      <c r="R234">
        <v>3.2999999523162842</v>
      </c>
      <c r="AE234">
        <v>1</v>
      </c>
    </row>
    <row r="235" spans="1:31" x14ac:dyDescent="0.2">
      <c r="A235" s="9">
        <v>2007499</v>
      </c>
      <c r="C235" t="s">
        <v>1337</v>
      </c>
      <c r="D235" t="s">
        <v>1338</v>
      </c>
      <c r="E235" t="s">
        <v>899</v>
      </c>
      <c r="F235" t="s">
        <v>1212</v>
      </c>
      <c r="G235" t="s">
        <v>639</v>
      </c>
      <c r="H235" t="s">
        <v>639</v>
      </c>
      <c r="I235" t="s">
        <v>783</v>
      </c>
      <c r="J235" t="s">
        <v>641</v>
      </c>
      <c r="K235" t="s">
        <v>53</v>
      </c>
      <c r="L235" s="4">
        <v>41662</v>
      </c>
      <c r="M235" s="4"/>
      <c r="N235">
        <v>15</v>
      </c>
      <c r="O235">
        <v>15</v>
      </c>
      <c r="P235">
        <v>15</v>
      </c>
      <c r="R235">
        <v>2.7000000476837158</v>
      </c>
      <c r="AE235">
        <v>1</v>
      </c>
    </row>
    <row r="236" spans="1:31" x14ac:dyDescent="0.2">
      <c r="A236" s="9">
        <v>2008035</v>
      </c>
      <c r="C236" t="s">
        <v>1339</v>
      </c>
      <c r="D236" t="s">
        <v>1340</v>
      </c>
      <c r="E236" t="s">
        <v>815</v>
      </c>
      <c r="F236" t="s">
        <v>816</v>
      </c>
      <c r="G236" t="s">
        <v>639</v>
      </c>
      <c r="H236" t="s">
        <v>639</v>
      </c>
      <c r="I236" t="s">
        <v>783</v>
      </c>
      <c r="J236" t="s">
        <v>641</v>
      </c>
      <c r="K236" t="s">
        <v>53</v>
      </c>
      <c r="L236" s="4">
        <v>42114</v>
      </c>
      <c r="M236" s="4"/>
      <c r="N236">
        <v>12</v>
      </c>
      <c r="O236">
        <v>12</v>
      </c>
      <c r="P236">
        <v>17</v>
      </c>
      <c r="R236">
        <v>3</v>
      </c>
      <c r="T236">
        <v>10</v>
      </c>
      <c r="V236">
        <v>1.9999999552965164E-2</v>
      </c>
      <c r="X236">
        <v>0.30000001192092896</v>
      </c>
      <c r="Y236">
        <v>2.0000000949949026E-3</v>
      </c>
      <c r="AE236">
        <v>1</v>
      </c>
    </row>
    <row r="237" spans="1:31" x14ac:dyDescent="0.2">
      <c r="A237" s="9">
        <v>2008036</v>
      </c>
      <c r="C237" t="s">
        <v>1341</v>
      </c>
      <c r="D237" t="s">
        <v>1342</v>
      </c>
      <c r="E237" t="s">
        <v>815</v>
      </c>
      <c r="F237" t="s">
        <v>816</v>
      </c>
      <c r="G237" t="s">
        <v>639</v>
      </c>
      <c r="H237" t="s">
        <v>639</v>
      </c>
      <c r="I237" t="s">
        <v>783</v>
      </c>
      <c r="J237" t="s">
        <v>641</v>
      </c>
      <c r="K237" t="s">
        <v>53</v>
      </c>
      <c r="L237" s="4">
        <v>42114</v>
      </c>
      <c r="M237" s="4"/>
      <c r="N237">
        <v>18</v>
      </c>
      <c r="O237">
        <v>5</v>
      </c>
      <c r="P237">
        <v>10</v>
      </c>
      <c r="R237">
        <v>2.5</v>
      </c>
      <c r="T237">
        <v>13</v>
      </c>
      <c r="V237">
        <v>9.9999997764825821E-3</v>
      </c>
      <c r="X237">
        <v>0.30000001192092896</v>
      </c>
      <c r="Y237">
        <v>1.9999999552965164E-2</v>
      </c>
      <c r="AE237">
        <v>1</v>
      </c>
    </row>
    <row r="238" spans="1:31" x14ac:dyDescent="0.2">
      <c r="A238" s="9">
        <v>2010463</v>
      </c>
      <c r="C238" t="s">
        <v>1343</v>
      </c>
      <c r="D238" t="s">
        <v>1344</v>
      </c>
      <c r="E238" t="s">
        <v>978</v>
      </c>
      <c r="F238" t="s">
        <v>979</v>
      </c>
      <c r="G238" t="s">
        <v>639</v>
      </c>
      <c r="H238" t="s">
        <v>639</v>
      </c>
      <c r="I238" t="s">
        <v>772</v>
      </c>
      <c r="J238" t="s">
        <v>729</v>
      </c>
      <c r="K238" t="s">
        <v>54</v>
      </c>
      <c r="L238" s="4">
        <v>2</v>
      </c>
      <c r="M238" s="4"/>
      <c r="AE238">
        <v>1</v>
      </c>
    </row>
    <row r="239" spans="1:31" x14ac:dyDescent="0.2">
      <c r="A239" s="9">
        <v>2007213</v>
      </c>
      <c r="C239" t="s">
        <v>1345</v>
      </c>
      <c r="D239" t="s">
        <v>1346</v>
      </c>
      <c r="E239" t="s">
        <v>899</v>
      </c>
      <c r="F239" t="s">
        <v>1212</v>
      </c>
      <c r="G239" t="s">
        <v>639</v>
      </c>
      <c r="H239" t="s">
        <v>639</v>
      </c>
      <c r="I239" t="s">
        <v>783</v>
      </c>
      <c r="J239" t="s">
        <v>641</v>
      </c>
      <c r="K239" t="s">
        <v>53</v>
      </c>
      <c r="L239" s="4">
        <v>41430</v>
      </c>
      <c r="M239" s="4"/>
      <c r="N239">
        <v>26</v>
      </c>
      <c r="T239">
        <v>13</v>
      </c>
      <c r="AE239">
        <v>1</v>
      </c>
    </row>
    <row r="240" spans="1:31" x14ac:dyDescent="0.2">
      <c r="A240" s="9">
        <v>2008229</v>
      </c>
      <c r="C240" t="s">
        <v>1347</v>
      </c>
      <c r="D240" t="s">
        <v>1348</v>
      </c>
      <c r="E240" t="s">
        <v>815</v>
      </c>
      <c r="F240" t="s">
        <v>963</v>
      </c>
      <c r="G240" t="s">
        <v>639</v>
      </c>
      <c r="H240" t="s">
        <v>639</v>
      </c>
      <c r="I240" t="s">
        <v>783</v>
      </c>
      <c r="J240" t="s">
        <v>641</v>
      </c>
      <c r="K240" t="s">
        <v>53</v>
      </c>
      <c r="L240" s="4">
        <v>42321</v>
      </c>
      <c r="M240" s="4"/>
      <c r="N240">
        <v>15</v>
      </c>
      <c r="O240">
        <v>5</v>
      </c>
      <c r="P240">
        <v>20</v>
      </c>
      <c r="R240">
        <v>2</v>
      </c>
      <c r="T240">
        <v>8</v>
      </c>
      <c r="V240">
        <v>9.9999997764825821E-3</v>
      </c>
      <c r="Y240">
        <v>1.9999999552965164E-2</v>
      </c>
      <c r="AE240">
        <v>1</v>
      </c>
    </row>
    <row r="241" spans="1:31" x14ac:dyDescent="0.2">
      <c r="A241" s="9">
        <v>2009187</v>
      </c>
      <c r="C241" t="s">
        <v>1349</v>
      </c>
      <c r="D241" t="s">
        <v>1350</v>
      </c>
      <c r="E241" t="s">
        <v>911</v>
      </c>
      <c r="F241" t="s">
        <v>963</v>
      </c>
      <c r="G241" t="s">
        <v>639</v>
      </c>
      <c r="H241" t="s">
        <v>639</v>
      </c>
      <c r="I241" t="s">
        <v>783</v>
      </c>
      <c r="J241" t="s">
        <v>641</v>
      </c>
      <c r="K241" t="s">
        <v>53</v>
      </c>
      <c r="L241" s="4">
        <v>43147</v>
      </c>
      <c r="M241" s="4"/>
      <c r="N241">
        <v>14</v>
      </c>
      <c r="O241">
        <v>7</v>
      </c>
      <c r="P241">
        <v>17</v>
      </c>
      <c r="R241">
        <v>2</v>
      </c>
      <c r="T241">
        <v>9</v>
      </c>
      <c r="V241">
        <v>9.9999997764825821E-3</v>
      </c>
      <c r="Y241">
        <v>1.9999999552965164E-2</v>
      </c>
      <c r="AE241">
        <v>1</v>
      </c>
    </row>
    <row r="242" spans="1:31" x14ac:dyDescent="0.2">
      <c r="A242" s="9">
        <v>2008003</v>
      </c>
      <c r="C242" t="s">
        <v>1351</v>
      </c>
      <c r="D242" t="s">
        <v>1352</v>
      </c>
      <c r="E242" t="s">
        <v>815</v>
      </c>
      <c r="F242" t="s">
        <v>1353</v>
      </c>
      <c r="G242" t="s">
        <v>639</v>
      </c>
      <c r="H242" t="s">
        <v>639</v>
      </c>
      <c r="I242" t="s">
        <v>783</v>
      </c>
      <c r="J242" t="s">
        <v>641</v>
      </c>
      <c r="K242" t="s">
        <v>53</v>
      </c>
      <c r="L242" s="4">
        <v>42093</v>
      </c>
      <c r="M242" s="4"/>
      <c r="N242">
        <v>14</v>
      </c>
      <c r="O242">
        <v>7</v>
      </c>
      <c r="P242">
        <v>17</v>
      </c>
      <c r="R242">
        <v>2</v>
      </c>
      <c r="T242">
        <v>9</v>
      </c>
      <c r="V242">
        <v>9.9999997764825821E-3</v>
      </c>
      <c r="Y242">
        <v>1.9999999552965164E-2</v>
      </c>
      <c r="AE242">
        <v>1</v>
      </c>
    </row>
    <row r="243" spans="1:31" x14ac:dyDescent="0.2">
      <c r="A243" s="9">
        <v>2008026</v>
      </c>
      <c r="C243" t="s">
        <v>1354</v>
      </c>
      <c r="D243" t="s">
        <v>1355</v>
      </c>
      <c r="E243" t="s">
        <v>815</v>
      </c>
      <c r="F243" t="s">
        <v>1353</v>
      </c>
      <c r="G243" t="s">
        <v>639</v>
      </c>
      <c r="H243" t="s">
        <v>639</v>
      </c>
      <c r="I243" t="s">
        <v>783</v>
      </c>
      <c r="J243" t="s">
        <v>641</v>
      </c>
      <c r="K243" t="s">
        <v>53</v>
      </c>
      <c r="L243" s="4">
        <v>42096</v>
      </c>
      <c r="M243" s="4"/>
      <c r="N243">
        <v>26</v>
      </c>
      <c r="T243">
        <v>13</v>
      </c>
      <c r="AE243">
        <v>1</v>
      </c>
    </row>
    <row r="244" spans="1:31" x14ac:dyDescent="0.2">
      <c r="A244" s="9">
        <v>2009812</v>
      </c>
      <c r="C244" t="s">
        <v>1356</v>
      </c>
      <c r="D244" t="s">
        <v>1357</v>
      </c>
      <c r="E244" t="s">
        <v>911</v>
      </c>
      <c r="F244" t="s">
        <v>963</v>
      </c>
      <c r="G244" t="s">
        <v>639</v>
      </c>
      <c r="H244" t="s">
        <v>639</v>
      </c>
      <c r="I244" t="s">
        <v>783</v>
      </c>
      <c r="J244" t="s">
        <v>641</v>
      </c>
      <c r="K244" t="s">
        <v>53</v>
      </c>
      <c r="L244" s="4">
        <v>43769</v>
      </c>
      <c r="M244" s="4"/>
      <c r="N244">
        <v>26</v>
      </c>
      <c r="T244">
        <v>13</v>
      </c>
      <c r="AE244">
        <v>1</v>
      </c>
    </row>
    <row r="245" spans="1:31" x14ac:dyDescent="0.2">
      <c r="A245" s="9">
        <v>2006902</v>
      </c>
      <c r="C245" t="s">
        <v>1358</v>
      </c>
      <c r="D245" t="s">
        <v>1359</v>
      </c>
      <c r="E245" t="s">
        <v>1360</v>
      </c>
      <c r="F245" t="s">
        <v>1361</v>
      </c>
      <c r="G245" t="s">
        <v>639</v>
      </c>
      <c r="H245" t="s">
        <v>639</v>
      </c>
      <c r="I245" t="s">
        <v>772</v>
      </c>
      <c r="J245" t="s">
        <v>729</v>
      </c>
      <c r="K245" t="s">
        <v>54</v>
      </c>
      <c r="L245" s="4">
        <v>2</v>
      </c>
      <c r="M245" s="4"/>
      <c r="N245">
        <v>1.5</v>
      </c>
      <c r="AE245">
        <v>1.2</v>
      </c>
    </row>
    <row r="246" spans="1:31" x14ac:dyDescent="0.2">
      <c r="A246" s="9">
        <v>2009465</v>
      </c>
      <c r="C246" t="s">
        <v>1362</v>
      </c>
      <c r="D246" t="s">
        <v>1363</v>
      </c>
      <c r="E246" t="s">
        <v>1364</v>
      </c>
      <c r="F246" t="s">
        <v>1365</v>
      </c>
      <c r="G246" t="s">
        <v>639</v>
      </c>
      <c r="H246" t="s">
        <v>639</v>
      </c>
      <c r="I246" t="s">
        <v>772</v>
      </c>
      <c r="J246" t="s">
        <v>729</v>
      </c>
      <c r="K246" t="s">
        <v>54</v>
      </c>
      <c r="L246" s="4">
        <v>2</v>
      </c>
      <c r="M246" s="4"/>
      <c r="N246">
        <v>3</v>
      </c>
      <c r="P246">
        <v>3</v>
      </c>
      <c r="Z246">
        <v>2</v>
      </c>
      <c r="AA246">
        <v>0.5</v>
      </c>
      <c r="AC246">
        <v>30</v>
      </c>
      <c r="AE246">
        <v>1.25</v>
      </c>
    </row>
    <row r="247" spans="1:31" x14ac:dyDescent="0.2">
      <c r="A247" s="9">
        <v>2010444</v>
      </c>
      <c r="C247" t="s">
        <v>1366</v>
      </c>
      <c r="D247" t="s">
        <v>1367</v>
      </c>
      <c r="E247" t="s">
        <v>1368</v>
      </c>
      <c r="F247" t="s">
        <v>1369</v>
      </c>
      <c r="G247" t="s">
        <v>639</v>
      </c>
      <c r="H247" t="s">
        <v>639</v>
      </c>
      <c r="I247" t="s">
        <v>783</v>
      </c>
      <c r="J247" t="s">
        <v>647</v>
      </c>
      <c r="K247" t="s">
        <v>53</v>
      </c>
      <c r="L247" s="4">
        <v>44370</v>
      </c>
      <c r="M247" s="4"/>
      <c r="R247">
        <v>12.600000381469727</v>
      </c>
      <c r="T247">
        <v>10</v>
      </c>
      <c r="Y247">
        <v>4</v>
      </c>
      <c r="AE247">
        <v>1</v>
      </c>
    </row>
    <row r="248" spans="1:31" x14ac:dyDescent="0.2">
      <c r="A248" s="9">
        <v>2007184</v>
      </c>
      <c r="C248" t="s">
        <v>1370</v>
      </c>
      <c r="D248" t="s">
        <v>1371</v>
      </c>
      <c r="E248" t="s">
        <v>899</v>
      </c>
      <c r="F248" t="s">
        <v>1176</v>
      </c>
      <c r="G248" t="s">
        <v>639</v>
      </c>
      <c r="H248" t="s">
        <v>639</v>
      </c>
      <c r="I248" t="s">
        <v>783</v>
      </c>
      <c r="J248" t="s">
        <v>647</v>
      </c>
      <c r="K248" t="s">
        <v>53</v>
      </c>
      <c r="L248" s="4">
        <v>41401</v>
      </c>
      <c r="M248" s="4"/>
      <c r="R248">
        <v>15</v>
      </c>
      <c r="T248">
        <v>33</v>
      </c>
      <c r="AE248">
        <v>1</v>
      </c>
    </row>
    <row r="249" spans="1:31" x14ac:dyDescent="0.2">
      <c r="A249" s="9">
        <v>2009196</v>
      </c>
      <c r="C249" t="s">
        <v>1372</v>
      </c>
      <c r="D249" t="s">
        <v>1373</v>
      </c>
      <c r="E249" t="s">
        <v>915</v>
      </c>
      <c r="F249" t="s">
        <v>916</v>
      </c>
      <c r="G249" t="s">
        <v>639</v>
      </c>
      <c r="H249" t="s">
        <v>639</v>
      </c>
      <c r="I249" t="s">
        <v>772</v>
      </c>
      <c r="J249" t="s">
        <v>729</v>
      </c>
      <c r="K249" t="s">
        <v>54</v>
      </c>
      <c r="L249" s="4">
        <v>2</v>
      </c>
      <c r="M249" s="4"/>
      <c r="N249">
        <v>3.5</v>
      </c>
      <c r="P249">
        <v>2.5</v>
      </c>
      <c r="AE249">
        <v>1.19</v>
      </c>
    </row>
    <row r="250" spans="1:31" x14ac:dyDescent="0.2">
      <c r="A250" s="9">
        <v>2010118</v>
      </c>
      <c r="C250" t="s">
        <v>1374</v>
      </c>
      <c r="D250" t="s">
        <v>1375</v>
      </c>
      <c r="E250" t="s">
        <v>781</v>
      </c>
      <c r="F250" t="s">
        <v>1376</v>
      </c>
      <c r="G250" t="s">
        <v>639</v>
      </c>
      <c r="H250" t="s">
        <v>639</v>
      </c>
      <c r="I250" t="s">
        <v>772</v>
      </c>
      <c r="J250" t="s">
        <v>729</v>
      </c>
      <c r="K250" t="s">
        <v>54</v>
      </c>
      <c r="L250" s="4">
        <v>2</v>
      </c>
      <c r="M250" s="4"/>
      <c r="N250">
        <v>5</v>
      </c>
      <c r="Q250">
        <v>2</v>
      </c>
      <c r="AE250">
        <v>1</v>
      </c>
    </row>
    <row r="251" spans="1:31" x14ac:dyDescent="0.2">
      <c r="A251" s="9">
        <v>2010130</v>
      </c>
      <c r="C251" t="s">
        <v>1377</v>
      </c>
      <c r="D251" t="s">
        <v>1378</v>
      </c>
      <c r="E251" t="s">
        <v>1126</v>
      </c>
      <c r="F251" t="s">
        <v>1182</v>
      </c>
      <c r="G251" t="s">
        <v>639</v>
      </c>
      <c r="H251" t="s">
        <v>639</v>
      </c>
      <c r="I251" t="s">
        <v>772</v>
      </c>
      <c r="J251" t="s">
        <v>647</v>
      </c>
      <c r="K251" t="s">
        <v>53</v>
      </c>
      <c r="L251" s="4">
        <v>2</v>
      </c>
      <c r="M251" s="4"/>
      <c r="Q251">
        <v>22.5</v>
      </c>
      <c r="R251">
        <v>4.8000001907348633</v>
      </c>
      <c r="AE251">
        <v>1</v>
      </c>
    </row>
    <row r="252" spans="1:31" x14ac:dyDescent="0.2">
      <c r="A252" s="9">
        <v>2008739</v>
      </c>
      <c r="C252" t="s">
        <v>1379</v>
      </c>
      <c r="D252" t="s">
        <v>1380</v>
      </c>
      <c r="E252" t="s">
        <v>911</v>
      </c>
      <c r="F252" t="s">
        <v>911</v>
      </c>
      <c r="G252" t="s">
        <v>639</v>
      </c>
      <c r="H252" t="s">
        <v>639</v>
      </c>
      <c r="I252" t="s">
        <v>783</v>
      </c>
      <c r="J252" t="s">
        <v>641</v>
      </c>
      <c r="K252" t="s">
        <v>53</v>
      </c>
      <c r="L252" s="4">
        <v>42746</v>
      </c>
      <c r="M252" s="4"/>
      <c r="N252">
        <v>6</v>
      </c>
      <c r="O252">
        <v>16</v>
      </c>
      <c r="P252">
        <v>24</v>
      </c>
      <c r="T252">
        <v>18</v>
      </c>
      <c r="AE252">
        <v>1</v>
      </c>
    </row>
    <row r="253" spans="1:31" x14ac:dyDescent="0.2">
      <c r="A253" s="9">
        <v>2007581</v>
      </c>
      <c r="C253" t="s">
        <v>1381</v>
      </c>
      <c r="D253" t="s">
        <v>1382</v>
      </c>
      <c r="E253" t="s">
        <v>911</v>
      </c>
      <c r="F253" t="s">
        <v>1383</v>
      </c>
      <c r="G253" t="s">
        <v>639</v>
      </c>
      <c r="H253" t="s">
        <v>639</v>
      </c>
      <c r="I253" t="s">
        <v>772</v>
      </c>
      <c r="J253" t="s">
        <v>647</v>
      </c>
      <c r="K253" t="s">
        <v>53</v>
      </c>
      <c r="L253" s="4">
        <v>2</v>
      </c>
      <c r="M253" s="4"/>
      <c r="T253">
        <v>90</v>
      </c>
      <c r="AE253">
        <v>1</v>
      </c>
    </row>
    <row r="254" spans="1:31" x14ac:dyDescent="0.2">
      <c r="A254" s="9">
        <v>2007509</v>
      </c>
      <c r="C254" t="s">
        <v>1384</v>
      </c>
      <c r="D254" t="s">
        <v>1385</v>
      </c>
      <c r="E254" t="s">
        <v>911</v>
      </c>
      <c r="F254" t="s">
        <v>1383</v>
      </c>
      <c r="G254" t="s">
        <v>639</v>
      </c>
      <c r="H254" t="s">
        <v>639</v>
      </c>
      <c r="I254" t="s">
        <v>772</v>
      </c>
      <c r="J254" t="s">
        <v>647</v>
      </c>
      <c r="K254" t="s">
        <v>54</v>
      </c>
      <c r="L254" s="4">
        <v>2</v>
      </c>
      <c r="M254" s="4"/>
      <c r="T254">
        <v>55</v>
      </c>
      <c r="AE254">
        <v>1</v>
      </c>
    </row>
    <row r="255" spans="1:31" x14ac:dyDescent="0.2">
      <c r="A255" s="9">
        <v>2008063</v>
      </c>
      <c r="C255" t="s">
        <v>1386</v>
      </c>
      <c r="D255" t="s">
        <v>1387</v>
      </c>
      <c r="E255" t="s">
        <v>790</v>
      </c>
      <c r="F255" t="s">
        <v>782</v>
      </c>
      <c r="G255" t="s">
        <v>639</v>
      </c>
      <c r="H255" t="s">
        <v>639</v>
      </c>
      <c r="I255" t="s">
        <v>783</v>
      </c>
      <c r="J255" t="s">
        <v>641</v>
      </c>
      <c r="K255" t="s">
        <v>53</v>
      </c>
      <c r="L255" s="4">
        <v>42152</v>
      </c>
      <c r="M255" s="4"/>
      <c r="N255">
        <v>12</v>
      </c>
      <c r="O255">
        <v>43</v>
      </c>
      <c r="R255">
        <v>2</v>
      </c>
      <c r="T255">
        <v>4.4000000953674316</v>
      </c>
      <c r="AE255">
        <v>1</v>
      </c>
    </row>
    <row r="256" spans="1:31" x14ac:dyDescent="0.2">
      <c r="A256" s="9">
        <v>2008124</v>
      </c>
      <c r="C256" t="s">
        <v>1388</v>
      </c>
      <c r="D256" t="s">
        <v>1389</v>
      </c>
      <c r="E256" t="s">
        <v>781</v>
      </c>
      <c r="F256" t="s">
        <v>782</v>
      </c>
      <c r="G256" t="s">
        <v>639</v>
      </c>
      <c r="H256" t="s">
        <v>639</v>
      </c>
      <c r="I256" t="s">
        <v>783</v>
      </c>
      <c r="J256" t="s">
        <v>641</v>
      </c>
      <c r="K256" t="s">
        <v>54</v>
      </c>
      <c r="L256" s="4">
        <v>42221</v>
      </c>
      <c r="M256" s="4"/>
      <c r="N256">
        <v>8</v>
      </c>
      <c r="O256">
        <v>3</v>
      </c>
      <c r="P256">
        <v>7</v>
      </c>
      <c r="V256">
        <v>3.2999999821186066E-2</v>
      </c>
      <c r="W256">
        <v>1.0999999940395355E-2</v>
      </c>
      <c r="X256">
        <v>1.9999999552965164E-2</v>
      </c>
      <c r="Y256">
        <v>4.1000001132488251E-2</v>
      </c>
      <c r="Z256">
        <v>4.1000001132488251E-2</v>
      </c>
      <c r="AA256">
        <v>4.0000001899898052E-3</v>
      </c>
      <c r="AE256">
        <v>1.19</v>
      </c>
    </row>
    <row r="257" spans="1:31" x14ac:dyDescent="0.2">
      <c r="A257" s="9">
        <v>2009548</v>
      </c>
      <c r="C257" t="s">
        <v>1390</v>
      </c>
      <c r="D257" t="s">
        <v>1391</v>
      </c>
      <c r="E257" t="s">
        <v>781</v>
      </c>
      <c r="F257" t="s">
        <v>782</v>
      </c>
      <c r="G257" t="s">
        <v>639</v>
      </c>
      <c r="H257" t="s">
        <v>639</v>
      </c>
      <c r="I257" t="s">
        <v>783</v>
      </c>
      <c r="J257" t="s">
        <v>641</v>
      </c>
      <c r="K257" t="s">
        <v>54</v>
      </c>
      <c r="L257" s="4">
        <v>43536</v>
      </c>
      <c r="M257" s="4"/>
      <c r="N257">
        <v>7.5</v>
      </c>
      <c r="O257">
        <v>15</v>
      </c>
      <c r="P257">
        <v>7.5</v>
      </c>
      <c r="AE257">
        <v>1.31</v>
      </c>
    </row>
    <row r="258" spans="1:31" x14ac:dyDescent="0.2">
      <c r="A258" s="9">
        <v>2009549</v>
      </c>
      <c r="C258" t="s">
        <v>1392</v>
      </c>
      <c r="D258" t="s">
        <v>1393</v>
      </c>
      <c r="E258" t="s">
        <v>781</v>
      </c>
      <c r="F258" t="s">
        <v>782</v>
      </c>
      <c r="G258" t="s">
        <v>639</v>
      </c>
      <c r="H258" t="s">
        <v>639</v>
      </c>
      <c r="I258" t="s">
        <v>783</v>
      </c>
      <c r="J258" t="s">
        <v>641</v>
      </c>
      <c r="K258" t="s">
        <v>54</v>
      </c>
      <c r="L258" s="4">
        <v>43536</v>
      </c>
      <c r="M258" s="4"/>
      <c r="N258">
        <v>7</v>
      </c>
      <c r="O258">
        <v>14</v>
      </c>
      <c r="P258">
        <v>18.5</v>
      </c>
      <c r="AE258">
        <v>1.415</v>
      </c>
    </row>
    <row r="259" spans="1:31" x14ac:dyDescent="0.2">
      <c r="A259" s="9">
        <v>2009550</v>
      </c>
      <c r="C259" t="s">
        <v>1394</v>
      </c>
      <c r="D259" t="s">
        <v>1395</v>
      </c>
      <c r="E259" t="s">
        <v>781</v>
      </c>
      <c r="F259" t="s">
        <v>782</v>
      </c>
      <c r="G259" t="s">
        <v>639</v>
      </c>
      <c r="H259" t="s">
        <v>639</v>
      </c>
      <c r="I259" t="s">
        <v>783</v>
      </c>
      <c r="J259" t="s">
        <v>641</v>
      </c>
      <c r="K259" t="s">
        <v>54</v>
      </c>
      <c r="L259" s="4">
        <v>43536</v>
      </c>
      <c r="M259" s="4"/>
      <c r="N259">
        <v>9</v>
      </c>
      <c r="P259">
        <v>18</v>
      </c>
      <c r="AE259">
        <v>1.33</v>
      </c>
    </row>
    <row r="260" spans="1:31" x14ac:dyDescent="0.2">
      <c r="A260" s="9">
        <v>2009551</v>
      </c>
      <c r="C260" t="s">
        <v>1396</v>
      </c>
      <c r="D260" t="s">
        <v>1397</v>
      </c>
      <c r="E260" t="s">
        <v>781</v>
      </c>
      <c r="F260" t="s">
        <v>782</v>
      </c>
      <c r="G260" t="s">
        <v>639</v>
      </c>
      <c r="H260" t="s">
        <v>639</v>
      </c>
      <c r="I260" t="s">
        <v>783</v>
      </c>
      <c r="J260" t="s">
        <v>641</v>
      </c>
      <c r="K260" t="s">
        <v>54</v>
      </c>
      <c r="L260" s="4">
        <v>43536</v>
      </c>
      <c r="M260" s="4"/>
      <c r="N260">
        <v>9.6999998092651367</v>
      </c>
      <c r="O260">
        <v>5.5999999046325684</v>
      </c>
      <c r="P260">
        <v>5.5999999046325684</v>
      </c>
      <c r="AE260">
        <v>1.23</v>
      </c>
    </row>
    <row r="261" spans="1:31" x14ac:dyDescent="0.2">
      <c r="A261" s="9">
        <v>2009552</v>
      </c>
      <c r="C261" t="s">
        <v>1398</v>
      </c>
      <c r="D261" t="s">
        <v>1399</v>
      </c>
      <c r="E261" t="s">
        <v>781</v>
      </c>
      <c r="F261" t="s">
        <v>782</v>
      </c>
      <c r="G261" t="s">
        <v>639</v>
      </c>
      <c r="H261" t="s">
        <v>639</v>
      </c>
      <c r="I261" t="s">
        <v>783</v>
      </c>
      <c r="J261" t="s">
        <v>641</v>
      </c>
      <c r="K261" t="s">
        <v>54</v>
      </c>
      <c r="L261" s="4">
        <v>43536</v>
      </c>
      <c r="M261" s="4"/>
      <c r="N261">
        <v>30</v>
      </c>
      <c r="AE261">
        <v>1.3</v>
      </c>
    </row>
    <row r="262" spans="1:31" x14ac:dyDescent="0.2">
      <c r="A262" s="9">
        <v>2009547</v>
      </c>
      <c r="C262" t="s">
        <v>1400</v>
      </c>
      <c r="D262" t="s">
        <v>1401</v>
      </c>
      <c r="E262" t="s">
        <v>781</v>
      </c>
      <c r="F262" t="s">
        <v>782</v>
      </c>
      <c r="G262" t="s">
        <v>639</v>
      </c>
      <c r="H262" t="s">
        <v>639</v>
      </c>
      <c r="I262" t="s">
        <v>783</v>
      </c>
      <c r="J262" t="s">
        <v>641</v>
      </c>
      <c r="K262" t="s">
        <v>54</v>
      </c>
      <c r="L262" s="4">
        <v>43536</v>
      </c>
      <c r="M262" s="4"/>
      <c r="N262">
        <v>6.5</v>
      </c>
      <c r="O262">
        <v>4.4000000953674316</v>
      </c>
      <c r="P262">
        <v>19</v>
      </c>
      <c r="AE262">
        <v>1.36</v>
      </c>
    </row>
    <row r="263" spans="1:31" x14ac:dyDescent="0.2">
      <c r="A263" s="9">
        <v>2006948</v>
      </c>
      <c r="C263" t="s">
        <v>1402</v>
      </c>
      <c r="D263" t="s">
        <v>1403</v>
      </c>
      <c r="E263" t="s">
        <v>804</v>
      </c>
      <c r="F263" t="s">
        <v>804</v>
      </c>
      <c r="G263" t="s">
        <v>639</v>
      </c>
      <c r="H263" t="s">
        <v>639</v>
      </c>
      <c r="I263" t="s">
        <v>772</v>
      </c>
      <c r="J263" t="s">
        <v>729</v>
      </c>
      <c r="K263" t="s">
        <v>54</v>
      </c>
      <c r="L263" s="4">
        <v>2</v>
      </c>
      <c r="M263" s="4"/>
      <c r="N263">
        <v>5</v>
      </c>
      <c r="V263">
        <v>0.75</v>
      </c>
      <c r="W263">
        <v>0.10000000149011612</v>
      </c>
      <c r="X263">
        <v>0.10000000149011612</v>
      </c>
      <c r="Y263">
        <v>0.10000000149011612</v>
      </c>
      <c r="Z263">
        <v>0.5</v>
      </c>
      <c r="AA263">
        <v>1.9999999552965164E-2</v>
      </c>
      <c r="AC263">
        <v>40</v>
      </c>
      <c r="AE263">
        <v>1.1000000000000001</v>
      </c>
    </row>
    <row r="264" spans="1:31" x14ac:dyDescent="0.2">
      <c r="A264" s="9">
        <v>2007751</v>
      </c>
      <c r="C264" t="s">
        <v>1404</v>
      </c>
      <c r="D264" t="s">
        <v>1405</v>
      </c>
      <c r="E264" t="s">
        <v>803</v>
      </c>
      <c r="F264" t="s">
        <v>804</v>
      </c>
      <c r="G264" t="s">
        <v>639</v>
      </c>
      <c r="H264" t="s">
        <v>639</v>
      </c>
      <c r="I264" t="s">
        <v>772</v>
      </c>
      <c r="J264" t="s">
        <v>729</v>
      </c>
      <c r="K264" t="s">
        <v>54</v>
      </c>
      <c r="L264" s="4">
        <v>2</v>
      </c>
      <c r="M264" s="4"/>
      <c r="N264">
        <v>5</v>
      </c>
      <c r="V264">
        <v>0.75</v>
      </c>
      <c r="W264">
        <v>0.10000000149011612</v>
      </c>
      <c r="X264">
        <v>0.10000000149011612</v>
      </c>
      <c r="Y264">
        <v>0.10000000149011612</v>
      </c>
      <c r="Z264">
        <v>0.5</v>
      </c>
      <c r="AA264">
        <v>1.9999999552965164E-2</v>
      </c>
      <c r="AC264">
        <v>40</v>
      </c>
      <c r="AE264">
        <v>1.1000000000000001</v>
      </c>
    </row>
    <row r="265" spans="1:31" x14ac:dyDescent="0.2">
      <c r="A265" s="9">
        <v>2006949</v>
      </c>
      <c r="C265" t="s">
        <v>1406</v>
      </c>
      <c r="D265" t="s">
        <v>1407</v>
      </c>
      <c r="E265" t="s">
        <v>804</v>
      </c>
      <c r="F265" t="s">
        <v>804</v>
      </c>
      <c r="G265" t="s">
        <v>639</v>
      </c>
      <c r="H265" t="s">
        <v>639</v>
      </c>
      <c r="I265" t="s">
        <v>772</v>
      </c>
      <c r="J265" t="s">
        <v>729</v>
      </c>
      <c r="K265" t="s">
        <v>54</v>
      </c>
      <c r="L265" s="4">
        <v>2</v>
      </c>
      <c r="M265" s="4"/>
      <c r="N265">
        <v>3</v>
      </c>
      <c r="AC265">
        <v>30</v>
      </c>
      <c r="AE265">
        <v>1.1000000000000001</v>
      </c>
    </row>
    <row r="266" spans="1:31" x14ac:dyDescent="0.2">
      <c r="A266" s="9">
        <v>2007752</v>
      </c>
      <c r="C266" t="s">
        <v>1408</v>
      </c>
      <c r="D266" t="s">
        <v>1409</v>
      </c>
      <c r="E266" t="s">
        <v>803</v>
      </c>
      <c r="F266" t="s">
        <v>804</v>
      </c>
      <c r="G266" t="s">
        <v>639</v>
      </c>
      <c r="H266" t="s">
        <v>639</v>
      </c>
      <c r="I266" t="s">
        <v>772</v>
      </c>
      <c r="J266" t="s">
        <v>729</v>
      </c>
      <c r="K266" t="s">
        <v>54</v>
      </c>
      <c r="L266" s="4">
        <v>2</v>
      </c>
      <c r="M266" s="4"/>
      <c r="N266">
        <v>3</v>
      </c>
      <c r="AC266">
        <v>30</v>
      </c>
      <c r="AE266">
        <v>1.1000000000000001</v>
      </c>
    </row>
    <row r="267" spans="1:31" x14ac:dyDescent="0.2">
      <c r="A267" s="9">
        <v>2009186</v>
      </c>
      <c r="C267" t="s">
        <v>1410</v>
      </c>
      <c r="D267" t="s">
        <v>1411</v>
      </c>
      <c r="E267" t="s">
        <v>911</v>
      </c>
      <c r="F267" t="s">
        <v>911</v>
      </c>
      <c r="G267" t="s">
        <v>639</v>
      </c>
      <c r="H267" t="s">
        <v>639</v>
      </c>
      <c r="I267" t="s">
        <v>783</v>
      </c>
      <c r="J267" t="s">
        <v>641</v>
      </c>
      <c r="K267" t="s">
        <v>53</v>
      </c>
      <c r="L267" s="4">
        <v>43150</v>
      </c>
      <c r="M267" s="4"/>
      <c r="N267">
        <v>46</v>
      </c>
      <c r="AE267">
        <v>1</v>
      </c>
    </row>
    <row r="268" spans="1:31" x14ac:dyDescent="0.2">
      <c r="A268" s="9">
        <v>2010121</v>
      </c>
      <c r="C268" t="s">
        <v>1412</v>
      </c>
      <c r="D268" t="s">
        <v>1413</v>
      </c>
      <c r="E268" t="s">
        <v>790</v>
      </c>
      <c r="F268" t="s">
        <v>1414</v>
      </c>
      <c r="G268" t="s">
        <v>639</v>
      </c>
      <c r="H268" t="s">
        <v>639</v>
      </c>
      <c r="I268" t="s">
        <v>783</v>
      </c>
      <c r="J268" t="s">
        <v>641</v>
      </c>
      <c r="K268" t="s">
        <v>53</v>
      </c>
      <c r="L268" s="4">
        <v>44011</v>
      </c>
      <c r="M268" s="4"/>
      <c r="N268">
        <v>6</v>
      </c>
      <c r="O268">
        <v>25</v>
      </c>
      <c r="Q268">
        <v>6</v>
      </c>
      <c r="T268">
        <v>24</v>
      </c>
      <c r="Y268">
        <v>0.20000000298023224</v>
      </c>
      <c r="Z268">
        <v>0.15000000596046448</v>
      </c>
      <c r="AE268">
        <v>1</v>
      </c>
    </row>
    <row r="269" spans="1:31" x14ac:dyDescent="0.2">
      <c r="A269" s="9">
        <v>2009907</v>
      </c>
      <c r="C269" t="s">
        <v>1415</v>
      </c>
      <c r="D269" t="s">
        <v>1416</v>
      </c>
      <c r="E269" t="s">
        <v>790</v>
      </c>
      <c r="F269" t="s">
        <v>1414</v>
      </c>
      <c r="G269" t="s">
        <v>639</v>
      </c>
      <c r="H269" t="s">
        <v>639</v>
      </c>
      <c r="I269" t="s">
        <v>783</v>
      </c>
      <c r="J269" t="s">
        <v>641</v>
      </c>
      <c r="K269" t="s">
        <v>53</v>
      </c>
      <c r="L269" s="4">
        <v>43844</v>
      </c>
      <c r="M269" s="4"/>
      <c r="N269">
        <v>16</v>
      </c>
      <c r="O269">
        <v>20</v>
      </c>
      <c r="T269">
        <v>12</v>
      </c>
      <c r="V269">
        <v>9.9999997764825821E-3</v>
      </c>
      <c r="Y269">
        <v>5.000000074505806E-2</v>
      </c>
      <c r="AE269">
        <v>1</v>
      </c>
    </row>
    <row r="270" spans="1:31" x14ac:dyDescent="0.2">
      <c r="A270" s="9">
        <v>2010681</v>
      </c>
      <c r="C270" t="s">
        <v>1417</v>
      </c>
      <c r="D270" t="s">
        <v>1418</v>
      </c>
      <c r="E270" t="s">
        <v>790</v>
      </c>
      <c r="F270" t="s">
        <v>1414</v>
      </c>
      <c r="G270" t="s">
        <v>639</v>
      </c>
      <c r="H270" t="s">
        <v>639</v>
      </c>
      <c r="I270" t="s">
        <v>783</v>
      </c>
      <c r="J270" t="s">
        <v>641</v>
      </c>
      <c r="K270" t="s">
        <v>53</v>
      </c>
      <c r="L270" s="4">
        <v>44511</v>
      </c>
      <c r="M270" s="4"/>
      <c r="N270">
        <v>8</v>
      </c>
      <c r="O270">
        <v>15</v>
      </c>
      <c r="P270">
        <v>15</v>
      </c>
      <c r="Q270">
        <v>4</v>
      </c>
      <c r="T270">
        <v>9</v>
      </c>
      <c r="AE270">
        <v>1</v>
      </c>
    </row>
    <row r="271" spans="1:31" x14ac:dyDescent="0.2">
      <c r="A271" s="9">
        <v>2009906</v>
      </c>
      <c r="C271" t="s">
        <v>1419</v>
      </c>
      <c r="D271" t="s">
        <v>1420</v>
      </c>
      <c r="E271" t="s">
        <v>790</v>
      </c>
      <c r="F271" t="s">
        <v>1414</v>
      </c>
      <c r="G271" t="s">
        <v>639</v>
      </c>
      <c r="H271" t="s">
        <v>639</v>
      </c>
      <c r="I271" t="s">
        <v>783</v>
      </c>
      <c r="J271" t="s">
        <v>641</v>
      </c>
      <c r="K271" t="s">
        <v>53</v>
      </c>
      <c r="L271" s="4">
        <v>43844</v>
      </c>
      <c r="M271" s="4"/>
      <c r="N271">
        <v>6</v>
      </c>
      <c r="O271">
        <v>24</v>
      </c>
      <c r="P271">
        <v>12</v>
      </c>
      <c r="Q271">
        <v>2</v>
      </c>
      <c r="T271">
        <v>5</v>
      </c>
      <c r="W271">
        <v>5.000000074505806E-2</v>
      </c>
      <c r="AE271">
        <v>1</v>
      </c>
    </row>
    <row r="272" spans="1:31" x14ac:dyDescent="0.2">
      <c r="A272" s="9">
        <v>2009905</v>
      </c>
      <c r="C272" t="s">
        <v>1421</v>
      </c>
      <c r="D272" t="s">
        <v>1422</v>
      </c>
      <c r="E272" t="s">
        <v>790</v>
      </c>
      <c r="F272" t="s">
        <v>1414</v>
      </c>
      <c r="G272" t="s">
        <v>639</v>
      </c>
      <c r="H272" t="s">
        <v>639</v>
      </c>
      <c r="I272" t="s">
        <v>783</v>
      </c>
      <c r="J272" t="s">
        <v>641</v>
      </c>
      <c r="K272" t="s">
        <v>53</v>
      </c>
      <c r="L272" s="4">
        <v>43844</v>
      </c>
      <c r="M272" s="4"/>
      <c r="N272">
        <v>6</v>
      </c>
      <c r="O272">
        <v>12</v>
      </c>
      <c r="P272">
        <v>24</v>
      </c>
      <c r="T272">
        <v>6</v>
      </c>
      <c r="AE272">
        <v>1</v>
      </c>
    </row>
    <row r="273" spans="1:31" x14ac:dyDescent="0.2">
      <c r="A273" s="9">
        <v>2009904</v>
      </c>
      <c r="C273" t="s">
        <v>1423</v>
      </c>
      <c r="D273" t="s">
        <v>1424</v>
      </c>
      <c r="E273" t="s">
        <v>790</v>
      </c>
      <c r="F273" t="s">
        <v>1414</v>
      </c>
      <c r="G273" t="s">
        <v>639</v>
      </c>
      <c r="H273" t="s">
        <v>639</v>
      </c>
      <c r="I273" t="s">
        <v>783</v>
      </c>
      <c r="J273" t="s">
        <v>641</v>
      </c>
      <c r="K273" t="s">
        <v>53</v>
      </c>
      <c r="L273" s="4">
        <v>43844</v>
      </c>
      <c r="M273" s="4"/>
      <c r="N273">
        <v>10</v>
      </c>
      <c r="O273">
        <v>40</v>
      </c>
      <c r="Q273">
        <v>2</v>
      </c>
      <c r="T273">
        <v>4</v>
      </c>
      <c r="V273">
        <v>0.10000000149011612</v>
      </c>
      <c r="AE273">
        <v>1</v>
      </c>
    </row>
    <row r="274" spans="1:31" x14ac:dyDescent="0.2">
      <c r="A274" s="9">
        <v>2010320</v>
      </c>
      <c r="C274" t="s">
        <v>1425</v>
      </c>
      <c r="D274" t="s">
        <v>1426</v>
      </c>
      <c r="E274" t="s">
        <v>790</v>
      </c>
      <c r="F274" t="s">
        <v>1414</v>
      </c>
      <c r="G274" t="s">
        <v>639</v>
      </c>
      <c r="H274" t="s">
        <v>639</v>
      </c>
      <c r="I274" t="s">
        <v>783</v>
      </c>
      <c r="J274" t="s">
        <v>641</v>
      </c>
      <c r="K274" t="s">
        <v>53</v>
      </c>
      <c r="L274" s="4">
        <v>44225</v>
      </c>
      <c r="M274" s="4"/>
      <c r="N274">
        <v>20</v>
      </c>
      <c r="O274">
        <v>5</v>
      </c>
      <c r="R274">
        <v>2</v>
      </c>
      <c r="T274">
        <v>19</v>
      </c>
      <c r="W274">
        <v>1.9999999552965164E-2</v>
      </c>
      <c r="AE274">
        <v>1</v>
      </c>
    </row>
    <row r="275" spans="1:31" x14ac:dyDescent="0.2">
      <c r="A275" s="9">
        <v>2009903</v>
      </c>
      <c r="C275" t="s">
        <v>1427</v>
      </c>
      <c r="D275" t="s">
        <v>1428</v>
      </c>
      <c r="E275" t="s">
        <v>790</v>
      </c>
      <c r="F275" t="s">
        <v>1414</v>
      </c>
      <c r="G275" t="s">
        <v>639</v>
      </c>
      <c r="H275" t="s">
        <v>639</v>
      </c>
      <c r="I275" t="s">
        <v>783</v>
      </c>
      <c r="J275" t="s">
        <v>641</v>
      </c>
      <c r="K275" t="s">
        <v>53</v>
      </c>
      <c r="L275" s="4">
        <v>43844</v>
      </c>
      <c r="M275" s="4"/>
      <c r="N275">
        <v>20</v>
      </c>
      <c r="T275">
        <v>24</v>
      </c>
      <c r="AE275">
        <v>1</v>
      </c>
    </row>
    <row r="276" spans="1:31" x14ac:dyDescent="0.2">
      <c r="A276" s="9">
        <v>2010438</v>
      </c>
      <c r="C276" t="s">
        <v>1429</v>
      </c>
      <c r="D276" t="s">
        <v>1430</v>
      </c>
      <c r="E276" t="s">
        <v>793</v>
      </c>
      <c r="F276" t="s">
        <v>793</v>
      </c>
      <c r="G276" t="s">
        <v>639</v>
      </c>
      <c r="H276" t="s">
        <v>639</v>
      </c>
      <c r="I276" t="s">
        <v>772</v>
      </c>
      <c r="J276" t="s">
        <v>729</v>
      </c>
      <c r="K276" t="s">
        <v>53</v>
      </c>
      <c r="L276" s="4">
        <v>2</v>
      </c>
      <c r="M276" s="4"/>
      <c r="AE276">
        <v>1</v>
      </c>
    </row>
    <row r="277" spans="1:31" x14ac:dyDescent="0.2">
      <c r="A277" s="9">
        <v>2008012</v>
      </c>
      <c r="C277" t="s">
        <v>1431</v>
      </c>
      <c r="D277" t="s">
        <v>1432</v>
      </c>
      <c r="E277" t="s">
        <v>815</v>
      </c>
      <c r="F277" t="s">
        <v>816</v>
      </c>
      <c r="G277" t="s">
        <v>639</v>
      </c>
      <c r="H277" t="s">
        <v>639</v>
      </c>
      <c r="I277" t="s">
        <v>783</v>
      </c>
      <c r="J277" t="s">
        <v>647</v>
      </c>
      <c r="K277" t="s">
        <v>53</v>
      </c>
      <c r="L277" s="4">
        <v>42094</v>
      </c>
      <c r="M277" s="4"/>
      <c r="X277">
        <v>13</v>
      </c>
      <c r="AE277">
        <v>1</v>
      </c>
    </row>
    <row r="278" spans="1:31" x14ac:dyDescent="0.2">
      <c r="A278" s="9">
        <v>2007549</v>
      </c>
      <c r="C278" t="s">
        <v>1433</v>
      </c>
      <c r="D278" t="s">
        <v>1434</v>
      </c>
      <c r="E278" t="s">
        <v>911</v>
      </c>
      <c r="F278" t="s">
        <v>912</v>
      </c>
      <c r="G278" t="s">
        <v>639</v>
      </c>
      <c r="H278" t="s">
        <v>639</v>
      </c>
      <c r="I278" t="s">
        <v>772</v>
      </c>
      <c r="J278" t="s">
        <v>729</v>
      </c>
      <c r="K278" t="s">
        <v>54</v>
      </c>
      <c r="L278" s="4">
        <v>2</v>
      </c>
      <c r="M278" s="4"/>
      <c r="N278">
        <v>5.5</v>
      </c>
      <c r="O278">
        <v>3</v>
      </c>
      <c r="P278">
        <v>3.5</v>
      </c>
      <c r="Y278">
        <v>0.34999999403953552</v>
      </c>
      <c r="AA278">
        <v>0.20000000298023224</v>
      </c>
      <c r="AE278">
        <v>1.18</v>
      </c>
    </row>
    <row r="279" spans="1:31" x14ac:dyDescent="0.2">
      <c r="A279" s="9">
        <v>2008126</v>
      </c>
      <c r="C279" t="s">
        <v>1435</v>
      </c>
      <c r="D279" t="s">
        <v>1436</v>
      </c>
      <c r="E279" t="s">
        <v>781</v>
      </c>
      <c r="F279" t="s">
        <v>782</v>
      </c>
      <c r="G279" t="s">
        <v>639</v>
      </c>
      <c r="H279" t="s">
        <v>639</v>
      </c>
      <c r="I279" t="s">
        <v>783</v>
      </c>
      <c r="J279" t="s">
        <v>641</v>
      </c>
      <c r="K279" t="s">
        <v>53</v>
      </c>
      <c r="L279" s="4">
        <v>42221</v>
      </c>
      <c r="M279" s="4"/>
      <c r="N279">
        <v>6.369999885559082</v>
      </c>
      <c r="R279">
        <v>9.1000003814697266</v>
      </c>
      <c r="AE279">
        <v>1</v>
      </c>
    </row>
    <row r="280" spans="1:31" x14ac:dyDescent="0.2">
      <c r="A280" s="9">
        <v>2008127</v>
      </c>
      <c r="C280" t="s">
        <v>1437</v>
      </c>
      <c r="D280" t="s">
        <v>1438</v>
      </c>
      <c r="E280" t="s">
        <v>781</v>
      </c>
      <c r="F280" t="s">
        <v>782</v>
      </c>
      <c r="G280" t="s">
        <v>639</v>
      </c>
      <c r="H280" t="s">
        <v>639</v>
      </c>
      <c r="I280" t="s">
        <v>783</v>
      </c>
      <c r="J280" t="s">
        <v>647</v>
      </c>
      <c r="K280" t="s">
        <v>54</v>
      </c>
      <c r="L280" s="4">
        <v>42221</v>
      </c>
      <c r="M280" s="4"/>
      <c r="T280">
        <v>13</v>
      </c>
      <c r="Z280">
        <v>9.1000003814697266</v>
      </c>
      <c r="AE280">
        <v>1.3</v>
      </c>
    </row>
    <row r="281" spans="1:31" x14ac:dyDescent="0.2">
      <c r="A281" s="9">
        <v>2008128</v>
      </c>
      <c r="C281" t="s">
        <v>1439</v>
      </c>
      <c r="D281" t="s">
        <v>1440</v>
      </c>
      <c r="E281" t="s">
        <v>781</v>
      </c>
      <c r="F281" t="s">
        <v>782</v>
      </c>
      <c r="G281" t="s">
        <v>639</v>
      </c>
      <c r="H281" t="s">
        <v>639</v>
      </c>
      <c r="I281" t="s">
        <v>783</v>
      </c>
      <c r="J281" t="s">
        <v>647</v>
      </c>
      <c r="K281" t="s">
        <v>53</v>
      </c>
      <c r="L281" s="4">
        <v>42221</v>
      </c>
      <c r="M281" s="4"/>
      <c r="T281">
        <v>4.5999999046325684</v>
      </c>
      <c r="V281">
        <v>9.1999998092651367</v>
      </c>
      <c r="AE281">
        <v>1</v>
      </c>
    </row>
    <row r="282" spans="1:31" x14ac:dyDescent="0.2">
      <c r="A282" s="9">
        <v>2007142</v>
      </c>
      <c r="C282" t="s">
        <v>1441</v>
      </c>
      <c r="D282" t="s">
        <v>1442</v>
      </c>
      <c r="E282" t="s">
        <v>1443</v>
      </c>
      <c r="F282" t="s">
        <v>1444</v>
      </c>
      <c r="G282" t="s">
        <v>639</v>
      </c>
      <c r="H282" t="s">
        <v>639</v>
      </c>
      <c r="I282" t="s">
        <v>772</v>
      </c>
      <c r="J282" t="s">
        <v>729</v>
      </c>
      <c r="K282" t="s">
        <v>54</v>
      </c>
      <c r="L282" s="4">
        <v>2</v>
      </c>
      <c r="M282" s="4"/>
      <c r="AE282">
        <v>1.3</v>
      </c>
    </row>
    <row r="283" spans="1:31" x14ac:dyDescent="0.2">
      <c r="A283" s="9">
        <v>2008013</v>
      </c>
      <c r="C283" t="s">
        <v>1445</v>
      </c>
      <c r="D283" t="s">
        <v>1446</v>
      </c>
      <c r="E283" t="s">
        <v>815</v>
      </c>
      <c r="F283" t="s">
        <v>816</v>
      </c>
      <c r="G283" t="s">
        <v>639</v>
      </c>
      <c r="H283" t="s">
        <v>639</v>
      </c>
      <c r="I283" t="s">
        <v>783</v>
      </c>
      <c r="J283" t="s">
        <v>641</v>
      </c>
      <c r="K283" t="s">
        <v>53</v>
      </c>
      <c r="L283" s="4">
        <v>42094</v>
      </c>
      <c r="M283" s="4"/>
      <c r="N283">
        <v>14</v>
      </c>
      <c r="P283">
        <v>19</v>
      </c>
      <c r="R283">
        <v>3</v>
      </c>
      <c r="AE283">
        <v>1</v>
      </c>
    </row>
    <row r="284" spans="1:31" x14ac:dyDescent="0.2">
      <c r="A284" s="9">
        <v>2008017</v>
      </c>
      <c r="C284" t="s">
        <v>1447</v>
      </c>
      <c r="D284" t="s">
        <v>1448</v>
      </c>
      <c r="E284" t="s">
        <v>815</v>
      </c>
      <c r="F284" t="s">
        <v>816</v>
      </c>
      <c r="G284" t="s">
        <v>639</v>
      </c>
      <c r="H284" t="s">
        <v>639</v>
      </c>
      <c r="I284" t="s">
        <v>783</v>
      </c>
      <c r="J284" t="s">
        <v>641</v>
      </c>
      <c r="K284" t="s">
        <v>53</v>
      </c>
      <c r="L284" s="4">
        <v>42095</v>
      </c>
      <c r="M284" s="4"/>
      <c r="N284">
        <v>15</v>
      </c>
      <c r="O284">
        <v>9</v>
      </c>
      <c r="P284">
        <v>15</v>
      </c>
      <c r="R284">
        <v>2</v>
      </c>
      <c r="V284">
        <v>2.0000000949949026E-3</v>
      </c>
      <c r="W284">
        <v>2.0000000949949026E-3</v>
      </c>
      <c r="X284">
        <v>0.5</v>
      </c>
      <c r="Y284">
        <v>9.9999997764825821E-3</v>
      </c>
      <c r="Z284">
        <v>9.9999997764825821E-3</v>
      </c>
      <c r="AE284">
        <v>1</v>
      </c>
    </row>
    <row r="285" spans="1:31" x14ac:dyDescent="0.2">
      <c r="A285" s="9">
        <v>2008834</v>
      </c>
      <c r="C285" t="s">
        <v>1449</v>
      </c>
      <c r="D285" t="s">
        <v>1450</v>
      </c>
      <c r="E285" t="s">
        <v>1451</v>
      </c>
      <c r="F285" t="s">
        <v>1452</v>
      </c>
      <c r="G285" t="s">
        <v>639</v>
      </c>
      <c r="H285" t="s">
        <v>639</v>
      </c>
      <c r="I285" t="s">
        <v>772</v>
      </c>
      <c r="J285" t="s">
        <v>729</v>
      </c>
      <c r="K285" t="s">
        <v>54</v>
      </c>
      <c r="L285" s="4">
        <v>2</v>
      </c>
      <c r="M285" s="4"/>
      <c r="AE285">
        <v>1</v>
      </c>
    </row>
    <row r="286" spans="1:31" x14ac:dyDescent="0.2">
      <c r="A286" s="9">
        <v>2008832</v>
      </c>
      <c r="C286" t="s">
        <v>1453</v>
      </c>
      <c r="D286" t="s">
        <v>1454</v>
      </c>
      <c r="E286" t="s">
        <v>1451</v>
      </c>
      <c r="F286" t="s">
        <v>1452</v>
      </c>
      <c r="G286" t="s">
        <v>639</v>
      </c>
      <c r="H286" t="s">
        <v>639</v>
      </c>
      <c r="I286" t="s">
        <v>772</v>
      </c>
      <c r="J286" t="s">
        <v>729</v>
      </c>
      <c r="K286" t="s">
        <v>54</v>
      </c>
      <c r="L286" s="4">
        <v>2</v>
      </c>
      <c r="M286" s="4"/>
      <c r="AE286">
        <v>1</v>
      </c>
    </row>
    <row r="287" spans="1:31" x14ac:dyDescent="0.2">
      <c r="A287" s="9">
        <v>2008835</v>
      </c>
      <c r="C287" t="s">
        <v>1455</v>
      </c>
      <c r="D287" t="s">
        <v>1456</v>
      </c>
      <c r="E287" t="s">
        <v>1451</v>
      </c>
      <c r="F287" t="s">
        <v>1452</v>
      </c>
      <c r="G287" t="s">
        <v>639</v>
      </c>
      <c r="H287" t="s">
        <v>639</v>
      </c>
      <c r="I287" t="s">
        <v>772</v>
      </c>
      <c r="J287" t="s">
        <v>729</v>
      </c>
      <c r="K287" t="s">
        <v>54</v>
      </c>
      <c r="L287" s="4">
        <v>2</v>
      </c>
      <c r="M287" s="4"/>
      <c r="AE287">
        <v>1</v>
      </c>
    </row>
    <row r="288" spans="1:31" x14ac:dyDescent="0.2">
      <c r="A288" s="9">
        <v>2007548</v>
      </c>
      <c r="C288" t="s">
        <v>1457</v>
      </c>
      <c r="D288" t="s">
        <v>1458</v>
      </c>
      <c r="E288" t="s">
        <v>911</v>
      </c>
      <c r="F288" t="s">
        <v>912</v>
      </c>
      <c r="G288" t="s">
        <v>639</v>
      </c>
      <c r="H288" t="s">
        <v>639</v>
      </c>
      <c r="I288" t="s">
        <v>772</v>
      </c>
      <c r="J288" t="s">
        <v>729</v>
      </c>
      <c r="K288" t="s">
        <v>54</v>
      </c>
      <c r="L288" s="4">
        <v>2</v>
      </c>
      <c r="M288" s="4"/>
      <c r="N288">
        <v>1</v>
      </c>
      <c r="O288">
        <v>10</v>
      </c>
      <c r="P288">
        <v>10</v>
      </c>
      <c r="Y288">
        <v>0.25</v>
      </c>
      <c r="AA288">
        <v>0.20000000298023224</v>
      </c>
      <c r="AE288">
        <v>1.26</v>
      </c>
    </row>
    <row r="289" spans="1:31" x14ac:dyDescent="0.2">
      <c r="A289" s="9">
        <v>2010420</v>
      </c>
      <c r="C289" t="s">
        <v>1459</v>
      </c>
      <c r="D289" t="s">
        <v>1460</v>
      </c>
      <c r="E289" t="s">
        <v>978</v>
      </c>
      <c r="F289" t="s">
        <v>1461</v>
      </c>
      <c r="G289" t="s">
        <v>639</v>
      </c>
      <c r="H289" t="s">
        <v>684</v>
      </c>
      <c r="I289" t="s">
        <v>772</v>
      </c>
      <c r="J289" t="s">
        <v>647</v>
      </c>
      <c r="K289" t="s">
        <v>54</v>
      </c>
      <c r="L289" s="4">
        <v>2</v>
      </c>
      <c r="M289" s="4"/>
      <c r="P289">
        <v>0</v>
      </c>
      <c r="Y289">
        <v>2</v>
      </c>
      <c r="AA289">
        <v>0.40000000596046448</v>
      </c>
      <c r="AC289">
        <v>2.2000000000000002</v>
      </c>
      <c r="AE289">
        <v>1.0900000000000001</v>
      </c>
    </row>
    <row r="290" spans="1:31" x14ac:dyDescent="0.2">
      <c r="A290" s="9">
        <v>2010421</v>
      </c>
      <c r="C290" t="s">
        <v>1462</v>
      </c>
      <c r="D290" t="s">
        <v>1463</v>
      </c>
      <c r="E290" t="s">
        <v>978</v>
      </c>
      <c r="F290" t="s">
        <v>1461</v>
      </c>
      <c r="G290" t="s">
        <v>639</v>
      </c>
      <c r="H290" t="s">
        <v>684</v>
      </c>
      <c r="I290" t="s">
        <v>772</v>
      </c>
      <c r="J290" t="s">
        <v>647</v>
      </c>
      <c r="K290" t="s">
        <v>54</v>
      </c>
      <c r="L290" s="4">
        <v>2</v>
      </c>
      <c r="M290" s="4"/>
      <c r="P290">
        <v>0</v>
      </c>
      <c r="V290">
        <v>1.6000000238418579</v>
      </c>
      <c r="Z290">
        <v>1.6000000238418579</v>
      </c>
      <c r="AC290">
        <v>2.2000000000000002</v>
      </c>
      <c r="AE290">
        <v>1.1599999999999999</v>
      </c>
    </row>
    <row r="291" spans="1:31" x14ac:dyDescent="0.2">
      <c r="A291" s="9">
        <v>2010729</v>
      </c>
      <c r="C291" t="s">
        <v>1464</v>
      </c>
      <c r="D291" t="s">
        <v>1465</v>
      </c>
      <c r="E291" t="s">
        <v>972</v>
      </c>
      <c r="F291" t="s">
        <v>1466</v>
      </c>
      <c r="G291" t="s">
        <v>639</v>
      </c>
      <c r="H291" t="s">
        <v>639</v>
      </c>
      <c r="I291" t="s">
        <v>772</v>
      </c>
      <c r="J291" t="s">
        <v>729</v>
      </c>
      <c r="K291" t="s">
        <v>54</v>
      </c>
      <c r="L291" s="4">
        <v>2</v>
      </c>
      <c r="M291" s="4"/>
      <c r="V291">
        <v>9.9999997764825821E-3</v>
      </c>
      <c r="W291">
        <v>4.0000001899898052E-3</v>
      </c>
      <c r="Z291">
        <v>3.0000001424923539E-4</v>
      </c>
      <c r="AE291">
        <v>1</v>
      </c>
    </row>
    <row r="292" spans="1:31" x14ac:dyDescent="0.2">
      <c r="A292" s="9">
        <v>2008685</v>
      </c>
      <c r="C292" t="s">
        <v>1467</v>
      </c>
      <c r="D292" t="s">
        <v>1468</v>
      </c>
      <c r="E292" t="s">
        <v>1469</v>
      </c>
      <c r="F292" t="s">
        <v>1470</v>
      </c>
      <c r="G292" t="s">
        <v>639</v>
      </c>
      <c r="H292" t="s">
        <v>639</v>
      </c>
      <c r="I292" t="s">
        <v>783</v>
      </c>
      <c r="J292" t="s">
        <v>647</v>
      </c>
      <c r="K292" t="s">
        <v>54</v>
      </c>
      <c r="L292" s="4">
        <v>42717</v>
      </c>
      <c r="M292" s="4"/>
      <c r="Y292">
        <v>11</v>
      </c>
      <c r="AE292">
        <v>1</v>
      </c>
    </row>
    <row r="293" spans="1:31" x14ac:dyDescent="0.2">
      <c r="A293" s="9">
        <v>2008681</v>
      </c>
      <c r="C293" t="s">
        <v>1471</v>
      </c>
      <c r="D293" t="s">
        <v>1472</v>
      </c>
      <c r="E293" t="s">
        <v>1469</v>
      </c>
      <c r="F293" t="s">
        <v>1470</v>
      </c>
      <c r="G293" t="s">
        <v>639</v>
      </c>
      <c r="H293" t="s">
        <v>639</v>
      </c>
      <c r="I293" t="s">
        <v>783</v>
      </c>
      <c r="J293" t="s">
        <v>641</v>
      </c>
      <c r="K293" t="s">
        <v>54</v>
      </c>
      <c r="L293" s="4">
        <v>42716</v>
      </c>
      <c r="M293" s="4"/>
      <c r="N293">
        <v>10</v>
      </c>
      <c r="Q293">
        <v>17</v>
      </c>
      <c r="AE293">
        <v>1</v>
      </c>
    </row>
    <row r="294" spans="1:31" x14ac:dyDescent="0.2">
      <c r="A294" s="9">
        <v>2008684</v>
      </c>
      <c r="C294" t="s">
        <v>1473</v>
      </c>
      <c r="D294" t="s">
        <v>1474</v>
      </c>
      <c r="E294" t="s">
        <v>1469</v>
      </c>
      <c r="F294" t="s">
        <v>1470</v>
      </c>
      <c r="G294" t="s">
        <v>639</v>
      </c>
      <c r="H294" t="s">
        <v>639</v>
      </c>
      <c r="I294" t="s">
        <v>783</v>
      </c>
      <c r="J294" t="s">
        <v>641</v>
      </c>
      <c r="K294" t="s">
        <v>54</v>
      </c>
      <c r="L294" s="4">
        <v>42717</v>
      </c>
      <c r="M294" s="4"/>
      <c r="N294">
        <v>3</v>
      </c>
      <c r="P294">
        <v>27</v>
      </c>
      <c r="AE294">
        <v>1</v>
      </c>
    </row>
    <row r="295" spans="1:31" x14ac:dyDescent="0.2">
      <c r="A295" s="9">
        <v>2008682</v>
      </c>
      <c r="C295" t="s">
        <v>1475</v>
      </c>
      <c r="D295" t="s">
        <v>1476</v>
      </c>
      <c r="E295" t="s">
        <v>1469</v>
      </c>
      <c r="F295" t="s">
        <v>1470</v>
      </c>
      <c r="G295" t="s">
        <v>639</v>
      </c>
      <c r="H295" t="s">
        <v>639</v>
      </c>
      <c r="I295" t="s">
        <v>783</v>
      </c>
      <c r="J295" t="s">
        <v>641</v>
      </c>
      <c r="K295" t="s">
        <v>54</v>
      </c>
      <c r="L295" s="4">
        <v>42717</v>
      </c>
      <c r="M295" s="4"/>
      <c r="N295">
        <v>5</v>
      </c>
      <c r="O295">
        <v>35</v>
      </c>
      <c r="AE295">
        <v>1</v>
      </c>
    </row>
    <row r="296" spans="1:31" x14ac:dyDescent="0.2">
      <c r="A296" s="9">
        <v>2008683</v>
      </c>
      <c r="C296" t="s">
        <v>1477</v>
      </c>
      <c r="D296" t="s">
        <v>1478</v>
      </c>
      <c r="E296" t="s">
        <v>1469</v>
      </c>
      <c r="F296" t="s">
        <v>1470</v>
      </c>
      <c r="G296" t="s">
        <v>639</v>
      </c>
      <c r="H296" t="s">
        <v>639</v>
      </c>
      <c r="I296" t="s">
        <v>783</v>
      </c>
      <c r="J296" t="s">
        <v>641</v>
      </c>
      <c r="K296" t="s">
        <v>54</v>
      </c>
      <c r="L296" s="4">
        <v>42717</v>
      </c>
      <c r="M296" s="4"/>
      <c r="N296">
        <v>15</v>
      </c>
      <c r="T296">
        <v>24</v>
      </c>
      <c r="AE296">
        <v>1</v>
      </c>
    </row>
    <row r="297" spans="1:31" x14ac:dyDescent="0.2">
      <c r="A297" s="9">
        <v>2009143</v>
      </c>
      <c r="C297" t="s">
        <v>1479</v>
      </c>
      <c r="D297" t="s">
        <v>1480</v>
      </c>
      <c r="E297" t="s">
        <v>931</v>
      </c>
      <c r="F297" t="s">
        <v>931</v>
      </c>
      <c r="G297" t="s">
        <v>639</v>
      </c>
      <c r="H297" t="s">
        <v>639</v>
      </c>
      <c r="I297" t="s">
        <v>783</v>
      </c>
      <c r="J297" t="s">
        <v>641</v>
      </c>
      <c r="K297" t="s">
        <v>54</v>
      </c>
      <c r="L297" s="4">
        <v>43122</v>
      </c>
      <c r="M297" s="4"/>
      <c r="N297">
        <v>18.600000381469727</v>
      </c>
      <c r="R297">
        <v>5.5999999046325684</v>
      </c>
      <c r="V297">
        <v>0.37000000476837158</v>
      </c>
      <c r="W297">
        <v>0.18999999761581421</v>
      </c>
      <c r="Y297">
        <v>0.18999999761581421</v>
      </c>
      <c r="Z297">
        <v>0.37000000476837158</v>
      </c>
      <c r="AE297">
        <v>1.35</v>
      </c>
    </row>
    <row r="298" spans="1:31" x14ac:dyDescent="0.2">
      <c r="A298" s="9">
        <v>2009141</v>
      </c>
      <c r="C298" t="s">
        <v>1481</v>
      </c>
      <c r="D298" t="s">
        <v>1482</v>
      </c>
      <c r="E298" t="s">
        <v>931</v>
      </c>
      <c r="F298" t="s">
        <v>931</v>
      </c>
      <c r="G298" t="s">
        <v>639</v>
      </c>
      <c r="H298" t="s">
        <v>639</v>
      </c>
      <c r="I298" t="s">
        <v>783</v>
      </c>
      <c r="J298" t="s">
        <v>641</v>
      </c>
      <c r="K298" t="s">
        <v>54</v>
      </c>
      <c r="L298" s="4">
        <v>43122</v>
      </c>
      <c r="M298" s="4"/>
      <c r="N298">
        <v>17.899999618530273</v>
      </c>
      <c r="R298">
        <v>4.1999998092651367</v>
      </c>
      <c r="V298">
        <v>0.37000000476837158</v>
      </c>
      <c r="Y298">
        <v>1.1100000143051147</v>
      </c>
      <c r="Z298">
        <v>0.37000000476837158</v>
      </c>
      <c r="AA298">
        <v>0.37000000476837158</v>
      </c>
      <c r="AE298">
        <v>1.35</v>
      </c>
    </row>
    <row r="299" spans="1:31" x14ac:dyDescent="0.2">
      <c r="A299" s="9">
        <v>2009142</v>
      </c>
      <c r="C299" t="s">
        <v>1483</v>
      </c>
      <c r="D299" t="s">
        <v>1484</v>
      </c>
      <c r="E299" t="s">
        <v>931</v>
      </c>
      <c r="F299" t="s">
        <v>931</v>
      </c>
      <c r="G299" t="s">
        <v>639</v>
      </c>
      <c r="H299" t="s">
        <v>639</v>
      </c>
      <c r="I299" t="s">
        <v>783</v>
      </c>
      <c r="J299" t="s">
        <v>641</v>
      </c>
      <c r="K299" t="s">
        <v>54</v>
      </c>
      <c r="L299" s="4">
        <v>43122</v>
      </c>
      <c r="M299" s="4"/>
      <c r="N299">
        <v>7.6999998092651367</v>
      </c>
      <c r="O299">
        <v>11.600000381469727</v>
      </c>
      <c r="P299">
        <v>5.8000001907348633</v>
      </c>
      <c r="Y299">
        <v>0.5</v>
      </c>
      <c r="AE299">
        <v>1.25</v>
      </c>
    </row>
    <row r="300" spans="1:31" x14ac:dyDescent="0.2">
      <c r="A300" s="9">
        <v>2010766</v>
      </c>
      <c r="C300" t="s">
        <v>1485</v>
      </c>
      <c r="D300" t="s">
        <v>1486</v>
      </c>
      <c r="E300" t="s">
        <v>1487</v>
      </c>
      <c r="F300" t="s">
        <v>1487</v>
      </c>
      <c r="G300" t="s">
        <v>639</v>
      </c>
      <c r="H300" t="s">
        <v>639</v>
      </c>
      <c r="I300" t="s">
        <v>783</v>
      </c>
      <c r="J300" t="s">
        <v>641</v>
      </c>
      <c r="K300" t="s">
        <v>53</v>
      </c>
      <c r="L300" s="4">
        <v>2</v>
      </c>
      <c r="M300" s="4"/>
      <c r="N300">
        <v>10</v>
      </c>
      <c r="O300">
        <v>47</v>
      </c>
      <c r="P300">
        <v>10</v>
      </c>
      <c r="V300">
        <v>1.4999999664723873E-2</v>
      </c>
      <c r="W300">
        <v>1.0999999940395355E-2</v>
      </c>
      <c r="X300">
        <v>0.10000000149011612</v>
      </c>
      <c r="Y300">
        <v>1.9999999552965164E-2</v>
      </c>
      <c r="Z300">
        <v>5.000000074505806E-2</v>
      </c>
      <c r="AA300">
        <v>7.0000002160668373E-3</v>
      </c>
      <c r="AE300">
        <v>1</v>
      </c>
    </row>
    <row r="301" spans="1:31" x14ac:dyDescent="0.2">
      <c r="A301" s="9">
        <v>2009583</v>
      </c>
      <c r="C301" t="s">
        <v>1488</v>
      </c>
      <c r="D301" t="s">
        <v>1489</v>
      </c>
      <c r="E301" t="s">
        <v>839</v>
      </c>
      <c r="F301" t="s">
        <v>994</v>
      </c>
      <c r="G301" t="s">
        <v>639</v>
      </c>
      <c r="H301" t="s">
        <v>639</v>
      </c>
      <c r="I301" t="s">
        <v>772</v>
      </c>
      <c r="J301" t="s">
        <v>729</v>
      </c>
      <c r="K301" t="s">
        <v>54</v>
      </c>
      <c r="L301" s="4">
        <v>2</v>
      </c>
      <c r="M301" s="4"/>
      <c r="AE301">
        <v>1</v>
      </c>
    </row>
    <row r="302" spans="1:31" x14ac:dyDescent="0.2">
      <c r="A302" s="9">
        <v>2007514</v>
      </c>
      <c r="C302" t="s">
        <v>1490</v>
      </c>
      <c r="D302" t="s">
        <v>1491</v>
      </c>
      <c r="E302" t="s">
        <v>899</v>
      </c>
      <c r="F302" t="s">
        <v>1492</v>
      </c>
      <c r="G302" t="s">
        <v>639</v>
      </c>
      <c r="H302" t="s">
        <v>639</v>
      </c>
      <c r="I302" t="s">
        <v>783</v>
      </c>
      <c r="J302" t="s">
        <v>647</v>
      </c>
      <c r="K302" t="s">
        <v>53</v>
      </c>
      <c r="L302" s="4">
        <v>41683</v>
      </c>
      <c r="M302" s="4"/>
      <c r="O302">
        <v>48</v>
      </c>
      <c r="P302">
        <v>30</v>
      </c>
      <c r="AE302">
        <v>1</v>
      </c>
    </row>
    <row r="303" spans="1:31" x14ac:dyDescent="0.2">
      <c r="A303" s="9">
        <v>2010832</v>
      </c>
      <c r="C303" t="s">
        <v>1493</v>
      </c>
      <c r="D303" t="s">
        <v>1494</v>
      </c>
      <c r="E303" t="s">
        <v>1495</v>
      </c>
      <c r="F303" t="s">
        <v>1495</v>
      </c>
      <c r="G303" t="s">
        <v>639</v>
      </c>
      <c r="H303" t="s">
        <v>684</v>
      </c>
      <c r="I303" t="s">
        <v>1282</v>
      </c>
      <c r="J303" t="s">
        <v>686</v>
      </c>
      <c r="K303" t="s">
        <v>54</v>
      </c>
      <c r="L303" s="4">
        <v>2</v>
      </c>
      <c r="M303" s="4"/>
      <c r="AC303">
        <v>1</v>
      </c>
    </row>
    <row r="304" spans="1:31" x14ac:dyDescent="0.2">
      <c r="A304" s="9">
        <v>2007603</v>
      </c>
      <c r="C304" t="s">
        <v>1496</v>
      </c>
      <c r="D304" t="s">
        <v>1497</v>
      </c>
      <c r="E304" t="s">
        <v>988</v>
      </c>
      <c r="F304" t="s">
        <v>989</v>
      </c>
      <c r="G304" t="s">
        <v>639</v>
      </c>
      <c r="H304" t="s">
        <v>684</v>
      </c>
      <c r="I304" t="s">
        <v>772</v>
      </c>
      <c r="J304" t="s">
        <v>686</v>
      </c>
      <c r="K304" t="s">
        <v>53</v>
      </c>
      <c r="L304" s="4">
        <v>2</v>
      </c>
      <c r="M304" s="4"/>
      <c r="N304">
        <v>3</v>
      </c>
      <c r="O304">
        <v>6</v>
      </c>
      <c r="P304">
        <v>12</v>
      </c>
      <c r="R304">
        <v>4</v>
      </c>
      <c r="AC304">
        <v>51</v>
      </c>
      <c r="AE304">
        <v>1</v>
      </c>
    </row>
    <row r="305" spans="1:31" x14ac:dyDescent="0.2">
      <c r="A305" s="9">
        <v>2008047</v>
      </c>
      <c r="C305" t="s">
        <v>1498</v>
      </c>
      <c r="D305" t="s">
        <v>1499</v>
      </c>
      <c r="E305" t="s">
        <v>1500</v>
      </c>
      <c r="F305" t="s">
        <v>1500</v>
      </c>
      <c r="G305" t="s">
        <v>639</v>
      </c>
      <c r="H305" t="s">
        <v>639</v>
      </c>
      <c r="I305" t="s">
        <v>783</v>
      </c>
      <c r="J305" t="s">
        <v>647</v>
      </c>
      <c r="K305" t="s">
        <v>53</v>
      </c>
      <c r="L305" s="4">
        <v>42135</v>
      </c>
      <c r="M305" s="4"/>
      <c r="O305">
        <v>9.5799999237060547</v>
      </c>
      <c r="P305">
        <v>10.020000457763672</v>
      </c>
      <c r="AE305">
        <v>1</v>
      </c>
    </row>
    <row r="306" spans="1:31" x14ac:dyDescent="0.2">
      <c r="A306" s="9">
        <v>2008641</v>
      </c>
      <c r="C306" t="s">
        <v>1501</v>
      </c>
      <c r="D306" t="s">
        <v>1502</v>
      </c>
      <c r="E306" t="s">
        <v>1196</v>
      </c>
      <c r="F306" t="s">
        <v>1197</v>
      </c>
      <c r="G306" t="s">
        <v>639</v>
      </c>
      <c r="H306" t="s">
        <v>639</v>
      </c>
      <c r="I306" t="s">
        <v>783</v>
      </c>
      <c r="J306" t="s">
        <v>647</v>
      </c>
      <c r="K306" t="s">
        <v>54</v>
      </c>
      <c r="L306" s="4">
        <v>42689</v>
      </c>
      <c r="M306" s="4"/>
      <c r="X306">
        <v>2.0999999046325684</v>
      </c>
      <c r="AE306">
        <v>1.1000000000000001</v>
      </c>
    </row>
    <row r="307" spans="1:31" x14ac:dyDescent="0.2">
      <c r="A307" s="9">
        <v>2009916</v>
      </c>
      <c r="C307" t="s">
        <v>1503</v>
      </c>
      <c r="D307" t="s">
        <v>1504</v>
      </c>
      <c r="E307" t="s">
        <v>781</v>
      </c>
      <c r="F307" t="s">
        <v>782</v>
      </c>
      <c r="G307" t="s">
        <v>639</v>
      </c>
      <c r="H307" t="s">
        <v>639</v>
      </c>
      <c r="I307" t="s">
        <v>783</v>
      </c>
      <c r="J307" t="s">
        <v>647</v>
      </c>
      <c r="K307" t="s">
        <v>54</v>
      </c>
      <c r="L307" s="4">
        <v>43851</v>
      </c>
      <c r="M307" s="4"/>
      <c r="W307">
        <v>6</v>
      </c>
      <c r="AE307">
        <v>1.3</v>
      </c>
    </row>
    <row r="308" spans="1:31" x14ac:dyDescent="0.2">
      <c r="A308" s="9">
        <v>2006764</v>
      </c>
      <c r="C308" t="s">
        <v>1505</v>
      </c>
      <c r="D308" t="s">
        <v>1506</v>
      </c>
      <c r="E308" t="s">
        <v>1507</v>
      </c>
      <c r="F308" t="s">
        <v>1025</v>
      </c>
      <c r="G308" t="s">
        <v>639</v>
      </c>
      <c r="H308" t="s">
        <v>639</v>
      </c>
      <c r="I308" t="s">
        <v>772</v>
      </c>
      <c r="J308" t="s">
        <v>729</v>
      </c>
      <c r="K308" t="s">
        <v>54</v>
      </c>
      <c r="L308" s="4">
        <v>2</v>
      </c>
      <c r="M308" s="4"/>
      <c r="N308">
        <v>18</v>
      </c>
      <c r="AE308">
        <v>1.2</v>
      </c>
    </row>
    <row r="309" spans="1:31" x14ac:dyDescent="0.2">
      <c r="A309" s="9">
        <v>2006540</v>
      </c>
      <c r="C309" t="s">
        <v>1508</v>
      </c>
      <c r="D309" t="s">
        <v>1509</v>
      </c>
      <c r="E309" t="s">
        <v>1510</v>
      </c>
      <c r="F309" t="s">
        <v>1510</v>
      </c>
      <c r="G309" t="s">
        <v>639</v>
      </c>
      <c r="H309" t="s">
        <v>639</v>
      </c>
      <c r="I309" t="s">
        <v>772</v>
      </c>
      <c r="J309" t="s">
        <v>729</v>
      </c>
      <c r="K309" t="s">
        <v>53</v>
      </c>
      <c r="L309" s="4">
        <v>2</v>
      </c>
      <c r="M309" s="4"/>
      <c r="AC309">
        <v>35</v>
      </c>
      <c r="AE309">
        <v>1</v>
      </c>
    </row>
    <row r="310" spans="1:31" x14ac:dyDescent="0.2">
      <c r="A310" s="9">
        <v>2006542</v>
      </c>
      <c r="C310" t="s">
        <v>1511</v>
      </c>
      <c r="D310" t="s">
        <v>1512</v>
      </c>
      <c r="E310" t="s">
        <v>1510</v>
      </c>
      <c r="F310" t="s">
        <v>1510</v>
      </c>
      <c r="G310" t="s">
        <v>639</v>
      </c>
      <c r="H310" t="s">
        <v>639</v>
      </c>
      <c r="I310" t="s">
        <v>772</v>
      </c>
      <c r="J310" t="s">
        <v>729</v>
      </c>
      <c r="K310" t="s">
        <v>53</v>
      </c>
      <c r="L310" s="4">
        <v>2</v>
      </c>
      <c r="M310" s="4"/>
      <c r="AC310">
        <v>40</v>
      </c>
      <c r="AE310">
        <v>1</v>
      </c>
    </row>
    <row r="311" spans="1:31" x14ac:dyDescent="0.2">
      <c r="A311" s="9">
        <v>2006652</v>
      </c>
      <c r="C311" t="s">
        <v>1513</v>
      </c>
      <c r="D311" t="s">
        <v>1514</v>
      </c>
      <c r="E311" t="s">
        <v>1510</v>
      </c>
      <c r="F311" t="s">
        <v>1510</v>
      </c>
      <c r="G311" t="s">
        <v>639</v>
      </c>
      <c r="H311" t="s">
        <v>639</v>
      </c>
      <c r="I311" t="s">
        <v>772</v>
      </c>
      <c r="J311" t="s">
        <v>729</v>
      </c>
      <c r="K311" t="s">
        <v>53</v>
      </c>
      <c r="L311" s="4">
        <v>2</v>
      </c>
      <c r="M311" s="4"/>
      <c r="AC311">
        <v>35</v>
      </c>
      <c r="AE311">
        <v>1</v>
      </c>
    </row>
    <row r="312" spans="1:31" x14ac:dyDescent="0.2">
      <c r="A312" s="9">
        <v>2006655</v>
      </c>
      <c r="C312" t="s">
        <v>1515</v>
      </c>
      <c r="D312" t="s">
        <v>1516</v>
      </c>
      <c r="E312" t="s">
        <v>1510</v>
      </c>
      <c r="F312" t="s">
        <v>1510</v>
      </c>
      <c r="G312" t="s">
        <v>639</v>
      </c>
      <c r="H312" t="s">
        <v>639</v>
      </c>
      <c r="I312" t="s">
        <v>772</v>
      </c>
      <c r="J312" t="s">
        <v>729</v>
      </c>
      <c r="K312" t="s">
        <v>53</v>
      </c>
      <c r="L312" s="4">
        <v>2</v>
      </c>
      <c r="M312" s="4"/>
      <c r="AE312">
        <v>1</v>
      </c>
    </row>
    <row r="313" spans="1:31" x14ac:dyDescent="0.2">
      <c r="A313" s="9">
        <v>2007412</v>
      </c>
      <c r="C313" t="s">
        <v>1517</v>
      </c>
      <c r="D313" t="s">
        <v>1518</v>
      </c>
      <c r="E313" t="s">
        <v>1510</v>
      </c>
      <c r="F313" t="s">
        <v>1510</v>
      </c>
      <c r="G313" t="s">
        <v>639</v>
      </c>
      <c r="H313" t="s">
        <v>639</v>
      </c>
      <c r="I313" t="s">
        <v>772</v>
      </c>
      <c r="J313" t="s">
        <v>729</v>
      </c>
      <c r="K313" t="s">
        <v>53</v>
      </c>
      <c r="L313" s="4">
        <v>2</v>
      </c>
      <c r="M313" s="4"/>
      <c r="AC313">
        <v>90</v>
      </c>
      <c r="AE313">
        <v>1</v>
      </c>
    </row>
    <row r="314" spans="1:31" x14ac:dyDescent="0.2">
      <c r="A314" s="9">
        <v>2006539</v>
      </c>
      <c r="C314" t="s">
        <v>1519</v>
      </c>
      <c r="D314" t="s">
        <v>1520</v>
      </c>
      <c r="E314" t="s">
        <v>1510</v>
      </c>
      <c r="F314" t="s">
        <v>1510</v>
      </c>
      <c r="G314" t="s">
        <v>639</v>
      </c>
      <c r="H314" t="s">
        <v>639</v>
      </c>
      <c r="I314" t="s">
        <v>772</v>
      </c>
      <c r="J314" t="s">
        <v>729</v>
      </c>
      <c r="K314" t="s">
        <v>53</v>
      </c>
      <c r="L314" s="4">
        <v>2</v>
      </c>
      <c r="M314" s="4"/>
      <c r="AC314">
        <v>25</v>
      </c>
      <c r="AE314">
        <v>1</v>
      </c>
    </row>
    <row r="315" spans="1:31" x14ac:dyDescent="0.2">
      <c r="A315" s="9">
        <v>2006653</v>
      </c>
      <c r="C315" t="s">
        <v>1521</v>
      </c>
      <c r="D315" t="s">
        <v>1522</v>
      </c>
      <c r="E315" t="s">
        <v>1510</v>
      </c>
      <c r="F315" t="s">
        <v>1510</v>
      </c>
      <c r="G315" t="s">
        <v>639</v>
      </c>
      <c r="H315" t="s">
        <v>639</v>
      </c>
      <c r="I315" t="s">
        <v>772</v>
      </c>
      <c r="J315" t="s">
        <v>729</v>
      </c>
      <c r="K315" t="s">
        <v>53</v>
      </c>
      <c r="L315" s="4">
        <v>2</v>
      </c>
      <c r="M315" s="4"/>
      <c r="AC315">
        <v>40</v>
      </c>
      <c r="AE315">
        <v>1</v>
      </c>
    </row>
    <row r="316" spans="1:31" x14ac:dyDescent="0.2">
      <c r="A316" s="9">
        <v>2006538</v>
      </c>
      <c r="C316" t="s">
        <v>1523</v>
      </c>
      <c r="D316" t="s">
        <v>1524</v>
      </c>
      <c r="E316" t="s">
        <v>1510</v>
      </c>
      <c r="F316" t="s">
        <v>1510</v>
      </c>
      <c r="G316" t="s">
        <v>639</v>
      </c>
      <c r="H316" t="s">
        <v>639</v>
      </c>
      <c r="I316" t="s">
        <v>772</v>
      </c>
      <c r="J316" t="s">
        <v>729</v>
      </c>
      <c r="K316" t="s">
        <v>53</v>
      </c>
      <c r="L316" s="4">
        <v>2</v>
      </c>
      <c r="M316" s="4"/>
      <c r="AC316">
        <v>60</v>
      </c>
      <c r="AE316">
        <v>1</v>
      </c>
    </row>
    <row r="317" spans="1:31" x14ac:dyDescent="0.2">
      <c r="A317" s="9">
        <v>2006537</v>
      </c>
      <c r="C317" t="s">
        <v>1525</v>
      </c>
      <c r="D317" t="s">
        <v>1526</v>
      </c>
      <c r="E317" t="s">
        <v>1510</v>
      </c>
      <c r="F317" t="s">
        <v>1510</v>
      </c>
      <c r="G317" t="s">
        <v>639</v>
      </c>
      <c r="H317" t="s">
        <v>639</v>
      </c>
      <c r="I317" t="s">
        <v>772</v>
      </c>
      <c r="J317" t="s">
        <v>729</v>
      </c>
      <c r="K317" t="s">
        <v>53</v>
      </c>
      <c r="L317" s="4">
        <v>2</v>
      </c>
      <c r="M317" s="4"/>
      <c r="AC317">
        <v>60</v>
      </c>
      <c r="AE317">
        <v>1</v>
      </c>
    </row>
    <row r="318" spans="1:31" x14ac:dyDescent="0.2">
      <c r="A318" s="9">
        <v>2006536</v>
      </c>
      <c r="C318" t="s">
        <v>1527</v>
      </c>
      <c r="D318" t="s">
        <v>1528</v>
      </c>
      <c r="E318" t="s">
        <v>1510</v>
      </c>
      <c r="F318" t="s">
        <v>1510</v>
      </c>
      <c r="G318" t="s">
        <v>639</v>
      </c>
      <c r="H318" t="s">
        <v>639</v>
      </c>
      <c r="I318" t="s">
        <v>772</v>
      </c>
      <c r="J318" t="s">
        <v>729</v>
      </c>
      <c r="K318" t="s">
        <v>53</v>
      </c>
      <c r="L318" s="4">
        <v>2</v>
      </c>
      <c r="M318" s="4"/>
      <c r="AC318">
        <v>40</v>
      </c>
      <c r="AE318">
        <v>1</v>
      </c>
    </row>
    <row r="319" spans="1:31" x14ac:dyDescent="0.2">
      <c r="A319" s="9">
        <v>2006541</v>
      </c>
      <c r="C319" t="s">
        <v>1529</v>
      </c>
      <c r="D319" t="s">
        <v>1530</v>
      </c>
      <c r="E319" t="s">
        <v>1510</v>
      </c>
      <c r="F319" t="s">
        <v>1510</v>
      </c>
      <c r="G319" t="s">
        <v>639</v>
      </c>
      <c r="H319" t="s">
        <v>639</v>
      </c>
      <c r="I319" t="s">
        <v>772</v>
      </c>
      <c r="J319" t="s">
        <v>729</v>
      </c>
      <c r="K319" t="s">
        <v>53</v>
      </c>
      <c r="L319" s="4">
        <v>2</v>
      </c>
      <c r="M319" s="4"/>
      <c r="AC319">
        <v>40</v>
      </c>
      <c r="AE319">
        <v>1</v>
      </c>
    </row>
    <row r="320" spans="1:31" x14ac:dyDescent="0.2">
      <c r="A320" s="9">
        <v>2009144</v>
      </c>
      <c r="C320" t="s">
        <v>1531</v>
      </c>
      <c r="D320" t="s">
        <v>1532</v>
      </c>
      <c r="E320" t="s">
        <v>1533</v>
      </c>
      <c r="F320" t="s">
        <v>1534</v>
      </c>
      <c r="G320" t="s">
        <v>639</v>
      </c>
      <c r="H320" t="s">
        <v>684</v>
      </c>
      <c r="I320" t="s">
        <v>772</v>
      </c>
      <c r="J320" t="s">
        <v>694</v>
      </c>
      <c r="K320" t="s">
        <v>53</v>
      </c>
      <c r="L320" s="4">
        <v>2</v>
      </c>
      <c r="M320" s="4"/>
      <c r="N320">
        <v>4</v>
      </c>
      <c r="O320">
        <v>3</v>
      </c>
      <c r="P320">
        <v>2.5</v>
      </c>
      <c r="Q320">
        <v>9</v>
      </c>
      <c r="R320">
        <v>1.2000000476837158</v>
      </c>
      <c r="AC320">
        <v>60</v>
      </c>
      <c r="AE320">
        <v>1</v>
      </c>
    </row>
    <row r="321" spans="1:31" x14ac:dyDescent="0.2">
      <c r="A321" s="9">
        <v>2009407</v>
      </c>
      <c r="C321" t="s">
        <v>1535</v>
      </c>
      <c r="D321" t="s">
        <v>1536</v>
      </c>
      <c r="E321" t="s">
        <v>911</v>
      </c>
      <c r="F321" t="s">
        <v>1537</v>
      </c>
      <c r="G321" t="s">
        <v>639</v>
      </c>
      <c r="H321" t="s">
        <v>639</v>
      </c>
      <c r="I321" t="s">
        <v>783</v>
      </c>
      <c r="J321" t="s">
        <v>647</v>
      </c>
      <c r="K321" t="s">
        <v>53</v>
      </c>
      <c r="L321" s="4">
        <v>43376</v>
      </c>
      <c r="M321" s="4"/>
      <c r="Q321">
        <v>53</v>
      </c>
      <c r="AE321">
        <v>1</v>
      </c>
    </row>
    <row r="322" spans="1:31" x14ac:dyDescent="0.2">
      <c r="A322" s="9">
        <v>2007207</v>
      </c>
      <c r="C322" t="s">
        <v>1538</v>
      </c>
      <c r="D322" t="s">
        <v>1539</v>
      </c>
      <c r="E322" t="s">
        <v>899</v>
      </c>
      <c r="F322" t="s">
        <v>1540</v>
      </c>
      <c r="G322" t="s">
        <v>639</v>
      </c>
      <c r="H322" t="s">
        <v>639</v>
      </c>
      <c r="I322" t="s">
        <v>783</v>
      </c>
      <c r="J322" t="s">
        <v>641</v>
      </c>
      <c r="K322" t="s">
        <v>53</v>
      </c>
      <c r="L322" s="4">
        <v>41430</v>
      </c>
      <c r="M322" s="4"/>
      <c r="N322">
        <v>15</v>
      </c>
      <c r="O322">
        <v>5</v>
      </c>
      <c r="Q322">
        <v>8</v>
      </c>
      <c r="T322">
        <v>20</v>
      </c>
      <c r="AE322">
        <v>1</v>
      </c>
    </row>
    <row r="323" spans="1:31" x14ac:dyDescent="0.2">
      <c r="A323" s="9">
        <v>2007209</v>
      </c>
      <c r="C323" t="s">
        <v>1541</v>
      </c>
      <c r="D323" t="s">
        <v>1542</v>
      </c>
      <c r="E323" t="s">
        <v>899</v>
      </c>
      <c r="F323" t="s">
        <v>1540</v>
      </c>
      <c r="G323" t="s">
        <v>639</v>
      </c>
      <c r="H323" t="s">
        <v>639</v>
      </c>
      <c r="I323" t="s">
        <v>783</v>
      </c>
      <c r="J323" t="s">
        <v>641</v>
      </c>
      <c r="K323" t="s">
        <v>53</v>
      </c>
      <c r="L323" s="4">
        <v>41430</v>
      </c>
      <c r="M323" s="4"/>
      <c r="N323">
        <v>11</v>
      </c>
      <c r="O323">
        <v>7</v>
      </c>
      <c r="P323">
        <v>7</v>
      </c>
      <c r="T323">
        <v>15</v>
      </c>
      <c r="AE323">
        <v>1</v>
      </c>
    </row>
    <row r="324" spans="1:31" x14ac:dyDescent="0.2">
      <c r="A324" s="9">
        <v>2007208</v>
      </c>
      <c r="C324" t="s">
        <v>1543</v>
      </c>
      <c r="D324" t="s">
        <v>1544</v>
      </c>
      <c r="E324" t="s">
        <v>899</v>
      </c>
      <c r="F324" t="s">
        <v>1540</v>
      </c>
      <c r="G324" t="s">
        <v>639</v>
      </c>
      <c r="H324" t="s">
        <v>639</v>
      </c>
      <c r="I324" t="s">
        <v>783</v>
      </c>
      <c r="J324" t="s">
        <v>641</v>
      </c>
      <c r="K324" t="s">
        <v>53</v>
      </c>
      <c r="L324" s="4">
        <v>41430</v>
      </c>
      <c r="M324" s="4"/>
      <c r="N324">
        <v>9</v>
      </c>
      <c r="O324">
        <v>14</v>
      </c>
      <c r="P324">
        <v>14</v>
      </c>
      <c r="T324">
        <v>10</v>
      </c>
      <c r="AE324">
        <v>1</v>
      </c>
    </row>
    <row r="325" spans="1:31" x14ac:dyDescent="0.2">
      <c r="A325" s="9">
        <v>2007204</v>
      </c>
      <c r="C325" t="s">
        <v>1545</v>
      </c>
      <c r="D325" t="s">
        <v>1546</v>
      </c>
      <c r="E325" t="s">
        <v>899</v>
      </c>
      <c r="F325" t="s">
        <v>1540</v>
      </c>
      <c r="G325" t="s">
        <v>639</v>
      </c>
      <c r="H325" t="s">
        <v>639</v>
      </c>
      <c r="I325" t="s">
        <v>783</v>
      </c>
      <c r="J325" t="s">
        <v>641</v>
      </c>
      <c r="K325" t="s">
        <v>53</v>
      </c>
      <c r="L325" s="4">
        <v>41430</v>
      </c>
      <c r="M325" s="4"/>
      <c r="N325">
        <v>10</v>
      </c>
      <c r="O325">
        <v>10</v>
      </c>
      <c r="P325">
        <v>10</v>
      </c>
      <c r="T325">
        <v>13</v>
      </c>
      <c r="AE325">
        <v>1</v>
      </c>
    </row>
    <row r="326" spans="1:31" x14ac:dyDescent="0.2">
      <c r="A326" s="9">
        <v>2007588</v>
      </c>
      <c r="C326" t="s">
        <v>1547</v>
      </c>
      <c r="D326" t="s">
        <v>1548</v>
      </c>
      <c r="E326" t="s">
        <v>988</v>
      </c>
      <c r="F326" t="s">
        <v>989</v>
      </c>
      <c r="G326" t="s">
        <v>639</v>
      </c>
      <c r="H326" t="s">
        <v>684</v>
      </c>
      <c r="I326" t="s">
        <v>772</v>
      </c>
      <c r="J326" t="s">
        <v>686</v>
      </c>
      <c r="K326" t="s">
        <v>53</v>
      </c>
      <c r="L326" s="4">
        <v>2</v>
      </c>
      <c r="M326" s="4"/>
      <c r="N326">
        <v>6</v>
      </c>
      <c r="O326">
        <v>15</v>
      </c>
      <c r="P326">
        <v>2</v>
      </c>
      <c r="Q326">
        <v>10</v>
      </c>
      <c r="R326">
        <v>2</v>
      </c>
      <c r="AC326">
        <v>55</v>
      </c>
      <c r="AE326">
        <v>1</v>
      </c>
    </row>
    <row r="327" spans="1:31" x14ac:dyDescent="0.2">
      <c r="A327" s="9">
        <v>2008234</v>
      </c>
      <c r="C327" t="s">
        <v>1549</v>
      </c>
      <c r="D327" t="s">
        <v>1550</v>
      </c>
      <c r="E327" t="s">
        <v>815</v>
      </c>
      <c r="F327" t="s">
        <v>816</v>
      </c>
      <c r="G327" t="s">
        <v>639</v>
      </c>
      <c r="H327" t="s">
        <v>639</v>
      </c>
      <c r="I327" t="s">
        <v>783</v>
      </c>
      <c r="J327" t="s">
        <v>641</v>
      </c>
      <c r="K327" t="s">
        <v>53</v>
      </c>
      <c r="L327" s="4">
        <v>42341</v>
      </c>
      <c r="M327" s="4"/>
      <c r="N327">
        <v>3</v>
      </c>
      <c r="O327">
        <v>15</v>
      </c>
      <c r="P327">
        <v>36</v>
      </c>
      <c r="R327">
        <v>4</v>
      </c>
      <c r="V327">
        <v>1.9999999552965164E-2</v>
      </c>
      <c r="W327">
        <v>1.9999999552965164E-2</v>
      </c>
      <c r="X327">
        <v>0.20000000298023224</v>
      </c>
      <c r="Y327">
        <v>1.9999999552965164E-2</v>
      </c>
      <c r="Z327">
        <v>5.000000074505806E-2</v>
      </c>
      <c r="AA327">
        <v>1.0000000474974513E-3</v>
      </c>
      <c r="AE327">
        <v>1</v>
      </c>
    </row>
    <row r="328" spans="1:31" x14ac:dyDescent="0.2">
      <c r="A328" s="9">
        <v>2008236</v>
      </c>
      <c r="C328" t="s">
        <v>1551</v>
      </c>
      <c r="D328" t="s">
        <v>1552</v>
      </c>
      <c r="E328" t="s">
        <v>815</v>
      </c>
      <c r="F328" t="s">
        <v>816</v>
      </c>
      <c r="G328" t="s">
        <v>639</v>
      </c>
      <c r="H328" t="s">
        <v>639</v>
      </c>
      <c r="I328" t="s">
        <v>783</v>
      </c>
      <c r="J328" t="s">
        <v>641</v>
      </c>
      <c r="K328" t="s">
        <v>53</v>
      </c>
      <c r="L328" s="4">
        <v>42331</v>
      </c>
      <c r="M328" s="4"/>
      <c r="N328">
        <v>15</v>
      </c>
      <c r="O328">
        <v>10</v>
      </c>
      <c r="P328">
        <v>15</v>
      </c>
      <c r="R328">
        <v>2</v>
      </c>
      <c r="V328">
        <v>1.9999999552965164E-2</v>
      </c>
      <c r="W328">
        <v>1.9999999552965164E-2</v>
      </c>
      <c r="X328">
        <v>5.000000074505806E-2</v>
      </c>
      <c r="Y328">
        <v>9.9999997764825821E-3</v>
      </c>
      <c r="Z328">
        <v>5.000000074505806E-2</v>
      </c>
      <c r="AA328">
        <v>1.0000000474974513E-3</v>
      </c>
      <c r="AE328">
        <v>1</v>
      </c>
    </row>
    <row r="329" spans="1:31" x14ac:dyDescent="0.2">
      <c r="A329" s="9">
        <v>2008233</v>
      </c>
      <c r="C329" t="s">
        <v>1553</v>
      </c>
      <c r="D329" t="s">
        <v>1554</v>
      </c>
      <c r="E329" t="s">
        <v>815</v>
      </c>
      <c r="F329" t="s">
        <v>816</v>
      </c>
      <c r="G329" t="s">
        <v>639</v>
      </c>
      <c r="H329" t="s">
        <v>639</v>
      </c>
      <c r="I329" t="s">
        <v>783</v>
      </c>
      <c r="J329" t="s">
        <v>641</v>
      </c>
      <c r="K329" t="s">
        <v>53</v>
      </c>
      <c r="L329" s="4">
        <v>42331</v>
      </c>
      <c r="M329" s="4"/>
      <c r="N329">
        <v>20</v>
      </c>
      <c r="O329">
        <v>5</v>
      </c>
      <c r="P329">
        <v>10</v>
      </c>
      <c r="R329">
        <v>2</v>
      </c>
      <c r="V329">
        <v>1.9999999552965164E-2</v>
      </c>
      <c r="W329">
        <v>1.9999999552965164E-2</v>
      </c>
      <c r="X329">
        <v>5.000000074505806E-2</v>
      </c>
      <c r="Y329">
        <v>9.9999997764825821E-3</v>
      </c>
      <c r="Z329">
        <v>5.000000074505806E-2</v>
      </c>
      <c r="AA329">
        <v>1.0000000474974513E-3</v>
      </c>
      <c r="AE329">
        <v>1</v>
      </c>
    </row>
    <row r="330" spans="1:31" x14ac:dyDescent="0.2">
      <c r="A330" s="9">
        <v>2008235</v>
      </c>
      <c r="C330" t="s">
        <v>1555</v>
      </c>
      <c r="D330" t="s">
        <v>1556</v>
      </c>
      <c r="E330" t="s">
        <v>815</v>
      </c>
      <c r="F330" t="s">
        <v>816</v>
      </c>
      <c r="G330" t="s">
        <v>639</v>
      </c>
      <c r="H330" t="s">
        <v>639</v>
      </c>
      <c r="I330" t="s">
        <v>783</v>
      </c>
      <c r="J330" t="s">
        <v>641</v>
      </c>
      <c r="K330" t="s">
        <v>53</v>
      </c>
      <c r="L330" s="4">
        <v>42331</v>
      </c>
      <c r="M330" s="4"/>
      <c r="N330">
        <v>8</v>
      </c>
      <c r="O330">
        <v>12</v>
      </c>
      <c r="P330">
        <v>24</v>
      </c>
      <c r="R330">
        <v>4</v>
      </c>
      <c r="V330">
        <v>2.0000000949949026E-3</v>
      </c>
      <c r="W330">
        <v>1.9999999552965164E-2</v>
      </c>
      <c r="X330">
        <v>5.000000074505806E-2</v>
      </c>
      <c r="Y330">
        <v>9.9999997764825821E-3</v>
      </c>
      <c r="Z330">
        <v>5.000000074505806E-2</v>
      </c>
      <c r="AA330">
        <v>1.0000000474974513E-3</v>
      </c>
      <c r="AE330">
        <v>1</v>
      </c>
    </row>
    <row r="331" spans="1:31" x14ac:dyDescent="0.2">
      <c r="A331" s="9">
        <v>2006802</v>
      </c>
      <c r="C331" t="s">
        <v>1557</v>
      </c>
      <c r="D331" t="s">
        <v>1558</v>
      </c>
      <c r="E331" t="s">
        <v>886</v>
      </c>
      <c r="F331" t="s">
        <v>887</v>
      </c>
      <c r="G331" t="s">
        <v>639</v>
      </c>
      <c r="H331" t="s">
        <v>639</v>
      </c>
      <c r="I331" t="s">
        <v>772</v>
      </c>
      <c r="J331" t="s">
        <v>729</v>
      </c>
      <c r="K331" t="s">
        <v>54</v>
      </c>
      <c r="L331" s="4">
        <v>2</v>
      </c>
      <c r="M331" s="4"/>
      <c r="N331">
        <v>0.9100000262260437</v>
      </c>
      <c r="O331">
        <v>0.18000000715255737</v>
      </c>
      <c r="P331">
        <v>0.23999999463558197</v>
      </c>
      <c r="Q331">
        <v>0.38999998569488525</v>
      </c>
      <c r="R331">
        <v>0.33000001311302185</v>
      </c>
      <c r="V331">
        <v>2.0000000949949026E-3</v>
      </c>
      <c r="Y331">
        <v>1.7999999225139618E-2</v>
      </c>
      <c r="AE331">
        <v>1.1000000000000001</v>
      </c>
    </row>
    <row r="332" spans="1:31" x14ac:dyDescent="0.2">
      <c r="A332" s="9">
        <v>2010730</v>
      </c>
      <c r="C332" t="s">
        <v>1559</v>
      </c>
      <c r="D332" t="s">
        <v>1560</v>
      </c>
      <c r="E332" t="s">
        <v>972</v>
      </c>
      <c r="F332" t="s">
        <v>1466</v>
      </c>
      <c r="G332" t="s">
        <v>639</v>
      </c>
      <c r="H332" t="s">
        <v>639</v>
      </c>
      <c r="I332" t="s">
        <v>772</v>
      </c>
      <c r="J332" t="s">
        <v>729</v>
      </c>
      <c r="K332" t="s">
        <v>54</v>
      </c>
      <c r="L332" s="4">
        <v>2</v>
      </c>
      <c r="M332" s="4"/>
      <c r="T332">
        <v>0.34999999403953552</v>
      </c>
      <c r="V332">
        <v>9.9999997764825821E-3</v>
      </c>
      <c r="W332">
        <v>0.10999999940395355</v>
      </c>
      <c r="AE332">
        <v>1</v>
      </c>
    </row>
    <row r="333" spans="1:31" x14ac:dyDescent="0.2">
      <c r="A333" s="9">
        <v>2010731</v>
      </c>
      <c r="C333" t="s">
        <v>1561</v>
      </c>
      <c r="D333" t="s">
        <v>1562</v>
      </c>
      <c r="E333" t="s">
        <v>972</v>
      </c>
      <c r="F333" t="s">
        <v>1466</v>
      </c>
      <c r="G333" t="s">
        <v>639</v>
      </c>
      <c r="H333" t="s">
        <v>639</v>
      </c>
      <c r="I333" t="s">
        <v>772</v>
      </c>
      <c r="J333" t="s">
        <v>729</v>
      </c>
      <c r="K333" t="s">
        <v>54</v>
      </c>
      <c r="L333" s="4">
        <v>2</v>
      </c>
      <c r="M333" s="4"/>
      <c r="AE333">
        <v>1</v>
      </c>
    </row>
    <row r="334" spans="1:31" x14ac:dyDescent="0.2">
      <c r="A334" s="9">
        <v>2006918</v>
      </c>
      <c r="C334" t="s">
        <v>1563</v>
      </c>
      <c r="D334" t="s">
        <v>1564</v>
      </c>
      <c r="E334" t="s">
        <v>1565</v>
      </c>
      <c r="F334" t="s">
        <v>1200</v>
      </c>
      <c r="G334" t="s">
        <v>639</v>
      </c>
      <c r="H334" t="s">
        <v>639</v>
      </c>
      <c r="I334" t="s">
        <v>783</v>
      </c>
      <c r="J334" t="s">
        <v>641</v>
      </c>
      <c r="K334" t="s">
        <v>53</v>
      </c>
      <c r="L334" s="4">
        <v>41236</v>
      </c>
      <c r="M334" s="4"/>
      <c r="N334">
        <v>12</v>
      </c>
      <c r="O334">
        <v>12</v>
      </c>
      <c r="P334">
        <v>17</v>
      </c>
      <c r="R334">
        <v>2</v>
      </c>
      <c r="T334">
        <v>5</v>
      </c>
      <c r="V334">
        <v>1.4999999664723873E-2</v>
      </c>
      <c r="Y334">
        <v>5.000000074505806E-2</v>
      </c>
      <c r="AE334">
        <v>1</v>
      </c>
    </row>
    <row r="335" spans="1:31" x14ac:dyDescent="0.2">
      <c r="A335" s="9">
        <v>2006919</v>
      </c>
      <c r="C335" t="s">
        <v>1566</v>
      </c>
      <c r="D335" t="s">
        <v>1567</v>
      </c>
      <c r="E335" t="s">
        <v>1565</v>
      </c>
      <c r="F335" t="s">
        <v>1200</v>
      </c>
      <c r="G335" t="s">
        <v>639</v>
      </c>
      <c r="H335" t="s">
        <v>639</v>
      </c>
      <c r="I335" t="s">
        <v>783</v>
      </c>
      <c r="J335" t="s">
        <v>641</v>
      </c>
      <c r="K335" t="s">
        <v>53</v>
      </c>
      <c r="L335" s="4">
        <v>41236</v>
      </c>
      <c r="M335" s="4"/>
      <c r="N335">
        <v>20</v>
      </c>
      <c r="O335">
        <v>8</v>
      </c>
      <c r="P335">
        <v>8</v>
      </c>
      <c r="R335">
        <v>3</v>
      </c>
      <c r="T335">
        <v>4</v>
      </c>
      <c r="AE335">
        <v>1</v>
      </c>
    </row>
    <row r="336" spans="1:31" x14ac:dyDescent="0.2">
      <c r="A336" s="9">
        <v>2008633</v>
      </c>
      <c r="C336" t="s">
        <v>1568</v>
      </c>
      <c r="D336" t="s">
        <v>1569</v>
      </c>
      <c r="E336" t="s">
        <v>899</v>
      </c>
      <c r="F336" t="s">
        <v>946</v>
      </c>
      <c r="G336" t="s">
        <v>639</v>
      </c>
      <c r="H336" t="s">
        <v>639</v>
      </c>
      <c r="I336" t="s">
        <v>783</v>
      </c>
      <c r="J336" t="s">
        <v>641</v>
      </c>
      <c r="K336" t="s">
        <v>53</v>
      </c>
      <c r="L336" s="4">
        <v>42683</v>
      </c>
      <c r="M336" s="4"/>
      <c r="N336">
        <v>15</v>
      </c>
      <c r="O336">
        <v>15</v>
      </c>
      <c r="P336">
        <v>15</v>
      </c>
      <c r="T336">
        <v>11</v>
      </c>
      <c r="AE336">
        <v>1</v>
      </c>
    </row>
    <row r="337" spans="1:31" x14ac:dyDescent="0.2">
      <c r="A337" s="9">
        <v>2008814</v>
      </c>
      <c r="C337" t="s">
        <v>1570</v>
      </c>
      <c r="D337" t="s">
        <v>1571</v>
      </c>
      <c r="E337" t="s">
        <v>899</v>
      </c>
      <c r="F337" t="s">
        <v>942</v>
      </c>
      <c r="G337" t="s">
        <v>639</v>
      </c>
      <c r="H337" t="s">
        <v>639</v>
      </c>
      <c r="I337" t="s">
        <v>783</v>
      </c>
      <c r="J337" t="s">
        <v>641</v>
      </c>
      <c r="K337" t="s">
        <v>53</v>
      </c>
      <c r="L337" s="4">
        <v>42835</v>
      </c>
      <c r="M337" s="4"/>
      <c r="N337">
        <v>15</v>
      </c>
      <c r="O337">
        <v>15</v>
      </c>
      <c r="P337">
        <v>15</v>
      </c>
      <c r="T337">
        <v>12</v>
      </c>
      <c r="AE337">
        <v>1</v>
      </c>
    </row>
    <row r="338" spans="1:31" x14ac:dyDescent="0.2">
      <c r="A338" s="9">
        <v>2008447</v>
      </c>
      <c r="C338" t="s">
        <v>1572</v>
      </c>
      <c r="D338" t="s">
        <v>1573</v>
      </c>
      <c r="E338" t="s">
        <v>1574</v>
      </c>
      <c r="F338" t="s">
        <v>1575</v>
      </c>
      <c r="G338" t="s">
        <v>639</v>
      </c>
      <c r="H338" t="s">
        <v>639</v>
      </c>
      <c r="I338" t="s">
        <v>772</v>
      </c>
      <c r="J338" t="s">
        <v>729</v>
      </c>
      <c r="K338" t="s">
        <v>54</v>
      </c>
      <c r="L338" s="4">
        <v>2</v>
      </c>
      <c r="M338" s="4"/>
      <c r="N338">
        <v>9.0000003576278687E-2</v>
      </c>
      <c r="O338">
        <v>0.11999999731779099</v>
      </c>
      <c r="P338">
        <v>0.15000000596046448</v>
      </c>
      <c r="Q338">
        <v>0.18999999761581421</v>
      </c>
      <c r="R338">
        <v>0.17000000178813934</v>
      </c>
      <c r="AC338">
        <v>80</v>
      </c>
      <c r="AE338">
        <v>1</v>
      </c>
    </row>
    <row r="339" spans="1:31" x14ac:dyDescent="0.2">
      <c r="A339" s="9">
        <v>2008446</v>
      </c>
      <c r="C339" t="s">
        <v>1576</v>
      </c>
      <c r="D339" t="s">
        <v>1577</v>
      </c>
      <c r="E339" t="s">
        <v>1574</v>
      </c>
      <c r="F339" t="s">
        <v>1575</v>
      </c>
      <c r="G339" t="s">
        <v>639</v>
      </c>
      <c r="H339" t="s">
        <v>639</v>
      </c>
      <c r="I339" t="s">
        <v>772</v>
      </c>
      <c r="J339" t="s">
        <v>729</v>
      </c>
      <c r="K339" t="s">
        <v>54</v>
      </c>
      <c r="L339" s="4">
        <v>2</v>
      </c>
      <c r="M339" s="4"/>
      <c r="N339">
        <v>9.0000003576278687E-2</v>
      </c>
      <c r="O339">
        <v>0.11999999731779099</v>
      </c>
      <c r="P339">
        <v>0.15000000596046448</v>
      </c>
      <c r="Q339">
        <v>0.18999999761581421</v>
      </c>
      <c r="R339">
        <v>0.17000000178813934</v>
      </c>
      <c r="AC339">
        <v>80</v>
      </c>
      <c r="AE339">
        <v>1</v>
      </c>
    </row>
    <row r="340" spans="1:31" x14ac:dyDescent="0.2">
      <c r="A340" s="9">
        <v>2008989</v>
      </c>
      <c r="C340" t="s">
        <v>1578</v>
      </c>
      <c r="D340" t="s">
        <v>1579</v>
      </c>
      <c r="E340" t="s">
        <v>1580</v>
      </c>
      <c r="F340" t="s">
        <v>1581</v>
      </c>
      <c r="G340" t="s">
        <v>639</v>
      </c>
      <c r="H340" t="s">
        <v>639</v>
      </c>
      <c r="I340" t="s">
        <v>783</v>
      </c>
      <c r="J340" t="s">
        <v>641</v>
      </c>
      <c r="K340" t="s">
        <v>53</v>
      </c>
      <c r="L340" s="4">
        <v>43010</v>
      </c>
      <c r="M340" s="4"/>
      <c r="N340">
        <v>9</v>
      </c>
      <c r="O340">
        <v>7.5</v>
      </c>
      <c r="P340">
        <v>38</v>
      </c>
      <c r="V340">
        <v>8.999999612569809E-3</v>
      </c>
      <c r="W340">
        <v>2.0000000949949026E-3</v>
      </c>
      <c r="X340">
        <v>0.34000000357627869</v>
      </c>
      <c r="Y340">
        <v>0.10000000149011612</v>
      </c>
      <c r="Z340">
        <v>0.10000000149011612</v>
      </c>
      <c r="AA340">
        <v>2.0000000949949026E-3</v>
      </c>
      <c r="AE340">
        <v>1</v>
      </c>
    </row>
    <row r="341" spans="1:31" x14ac:dyDescent="0.2">
      <c r="A341" s="9">
        <v>2007769</v>
      </c>
      <c r="C341" t="s">
        <v>1582</v>
      </c>
      <c r="D341" t="s">
        <v>1583</v>
      </c>
      <c r="E341" t="s">
        <v>931</v>
      </c>
      <c r="F341" t="s">
        <v>931</v>
      </c>
      <c r="G341" t="s">
        <v>639</v>
      </c>
      <c r="H341" t="s">
        <v>639</v>
      </c>
      <c r="I341" t="s">
        <v>783</v>
      </c>
      <c r="J341" t="s">
        <v>641</v>
      </c>
      <c r="K341" t="s">
        <v>54</v>
      </c>
      <c r="L341" s="4">
        <v>41913</v>
      </c>
      <c r="M341" s="4"/>
      <c r="N341">
        <v>7</v>
      </c>
      <c r="R341">
        <v>10</v>
      </c>
      <c r="AE341">
        <v>1.1000000000000001</v>
      </c>
    </row>
    <row r="342" spans="1:31" x14ac:dyDescent="0.2">
      <c r="A342" s="9">
        <v>2008356</v>
      </c>
      <c r="C342" t="s">
        <v>1584</v>
      </c>
      <c r="D342" t="s">
        <v>1585</v>
      </c>
      <c r="E342" t="s">
        <v>911</v>
      </c>
      <c r="F342" t="s">
        <v>912</v>
      </c>
      <c r="G342" t="s">
        <v>639</v>
      </c>
      <c r="H342" t="s">
        <v>639</v>
      </c>
      <c r="I342" t="s">
        <v>772</v>
      </c>
      <c r="J342" t="s">
        <v>729</v>
      </c>
      <c r="K342" t="s">
        <v>54</v>
      </c>
      <c r="L342" s="4">
        <v>2</v>
      </c>
      <c r="M342" s="4"/>
      <c r="N342">
        <v>4.5</v>
      </c>
      <c r="AE342">
        <v>1.1000000000000001</v>
      </c>
    </row>
    <row r="343" spans="1:31" x14ac:dyDescent="0.2">
      <c r="A343" s="9">
        <v>2006811</v>
      </c>
      <c r="C343" t="s">
        <v>1586</v>
      </c>
      <c r="D343" t="s">
        <v>1587</v>
      </c>
      <c r="E343" t="s">
        <v>1588</v>
      </c>
      <c r="F343" t="s">
        <v>1588</v>
      </c>
      <c r="G343" t="s">
        <v>639</v>
      </c>
      <c r="H343" t="s">
        <v>639</v>
      </c>
      <c r="I343" t="s">
        <v>772</v>
      </c>
      <c r="J343" t="s">
        <v>729</v>
      </c>
      <c r="K343" t="s">
        <v>54</v>
      </c>
      <c r="L343" s="4">
        <v>2</v>
      </c>
      <c r="M343" s="4"/>
      <c r="AE343">
        <v>1.1000000000000001</v>
      </c>
    </row>
    <row r="344" spans="1:31" x14ac:dyDescent="0.2">
      <c r="A344" s="9">
        <v>2006810</v>
      </c>
      <c r="C344" t="s">
        <v>1589</v>
      </c>
      <c r="D344" t="s">
        <v>1590</v>
      </c>
      <c r="E344" t="s">
        <v>1588</v>
      </c>
      <c r="F344" t="s">
        <v>1588</v>
      </c>
      <c r="G344" t="s">
        <v>639</v>
      </c>
      <c r="H344" t="s">
        <v>639</v>
      </c>
      <c r="I344" t="s">
        <v>772</v>
      </c>
      <c r="J344" t="s">
        <v>729</v>
      </c>
      <c r="K344" t="s">
        <v>53</v>
      </c>
      <c r="L344" s="4">
        <v>2</v>
      </c>
      <c r="M344" s="4"/>
      <c r="AE344">
        <v>1</v>
      </c>
    </row>
    <row r="345" spans="1:31" x14ac:dyDescent="0.2">
      <c r="A345" s="9">
        <v>2008324</v>
      </c>
      <c r="C345" t="s">
        <v>1591</v>
      </c>
      <c r="D345" t="s">
        <v>1592</v>
      </c>
      <c r="E345" t="s">
        <v>911</v>
      </c>
      <c r="F345" t="s">
        <v>1090</v>
      </c>
      <c r="G345" t="s">
        <v>639</v>
      </c>
      <c r="H345" t="s">
        <v>639</v>
      </c>
      <c r="I345" t="s">
        <v>772</v>
      </c>
      <c r="J345" t="s">
        <v>729</v>
      </c>
      <c r="K345" t="s">
        <v>54</v>
      </c>
      <c r="L345" s="4">
        <v>2</v>
      </c>
      <c r="M345" s="4"/>
      <c r="N345">
        <v>1.1000000238418579</v>
      </c>
      <c r="AE345">
        <v>1</v>
      </c>
    </row>
    <row r="346" spans="1:31" x14ac:dyDescent="0.2">
      <c r="A346" s="9">
        <v>2009197</v>
      </c>
      <c r="C346" t="s">
        <v>1593</v>
      </c>
      <c r="D346" t="s">
        <v>1594</v>
      </c>
      <c r="E346" t="s">
        <v>915</v>
      </c>
      <c r="F346" t="s">
        <v>916</v>
      </c>
      <c r="G346" t="s">
        <v>639</v>
      </c>
      <c r="H346" t="s">
        <v>639</v>
      </c>
      <c r="I346" t="s">
        <v>772</v>
      </c>
      <c r="J346" t="s">
        <v>729</v>
      </c>
      <c r="K346" t="s">
        <v>54</v>
      </c>
      <c r="L346" s="4">
        <v>2</v>
      </c>
      <c r="M346" s="4"/>
      <c r="N346">
        <v>5.5</v>
      </c>
      <c r="O346">
        <v>5.5</v>
      </c>
      <c r="AC346">
        <v>40</v>
      </c>
      <c r="AE346">
        <v>1.25</v>
      </c>
    </row>
    <row r="347" spans="1:31" x14ac:dyDescent="0.2">
      <c r="A347" s="9">
        <v>2009321</v>
      </c>
      <c r="C347" t="s">
        <v>1595</v>
      </c>
      <c r="D347" t="s">
        <v>1596</v>
      </c>
      <c r="E347" t="s">
        <v>988</v>
      </c>
      <c r="F347" t="s">
        <v>989</v>
      </c>
      <c r="G347" t="s">
        <v>639</v>
      </c>
      <c r="H347" t="s">
        <v>684</v>
      </c>
      <c r="I347" t="s">
        <v>772</v>
      </c>
      <c r="J347" t="s">
        <v>686</v>
      </c>
      <c r="K347" t="s">
        <v>53</v>
      </c>
      <c r="L347" s="4">
        <v>2</v>
      </c>
      <c r="M347" s="4"/>
      <c r="N347">
        <v>12</v>
      </c>
      <c r="O347">
        <v>5</v>
      </c>
      <c r="P347">
        <v>15</v>
      </c>
      <c r="AE347">
        <v>1</v>
      </c>
    </row>
    <row r="348" spans="1:31" x14ac:dyDescent="0.2">
      <c r="A348" s="9">
        <v>2009322</v>
      </c>
      <c r="C348" t="s">
        <v>1597</v>
      </c>
      <c r="D348" t="s">
        <v>1598</v>
      </c>
      <c r="E348" t="s">
        <v>988</v>
      </c>
      <c r="F348" t="s">
        <v>989</v>
      </c>
      <c r="G348" t="s">
        <v>639</v>
      </c>
      <c r="H348" t="s">
        <v>684</v>
      </c>
      <c r="I348" t="s">
        <v>772</v>
      </c>
      <c r="J348" t="s">
        <v>686</v>
      </c>
      <c r="K348" t="s">
        <v>53</v>
      </c>
      <c r="L348" s="4">
        <v>2</v>
      </c>
      <c r="M348" s="4"/>
      <c r="N348">
        <v>12</v>
      </c>
      <c r="O348">
        <v>5</v>
      </c>
      <c r="P348">
        <v>15</v>
      </c>
      <c r="AE348">
        <v>1</v>
      </c>
    </row>
    <row r="349" spans="1:31" x14ac:dyDescent="0.2">
      <c r="A349" s="9">
        <v>2010456</v>
      </c>
      <c r="C349" t="s">
        <v>1599</v>
      </c>
      <c r="D349" t="s">
        <v>1600</v>
      </c>
      <c r="E349" t="s">
        <v>1601</v>
      </c>
      <c r="F349" t="s">
        <v>1601</v>
      </c>
      <c r="G349" t="s">
        <v>639</v>
      </c>
      <c r="H349" t="s">
        <v>639</v>
      </c>
      <c r="I349" t="s">
        <v>783</v>
      </c>
      <c r="J349" t="s">
        <v>647</v>
      </c>
      <c r="K349" t="s">
        <v>53</v>
      </c>
      <c r="L349" s="4">
        <v>44335</v>
      </c>
      <c r="M349" s="4"/>
      <c r="Q349">
        <v>28</v>
      </c>
      <c r="R349">
        <v>18</v>
      </c>
      <c r="AE349">
        <v>1</v>
      </c>
    </row>
    <row r="350" spans="1:31" x14ac:dyDescent="0.2">
      <c r="A350" s="9">
        <v>2010258</v>
      </c>
      <c r="C350" t="s">
        <v>1602</v>
      </c>
      <c r="D350" t="s">
        <v>1603</v>
      </c>
      <c r="E350" t="s">
        <v>899</v>
      </c>
      <c r="F350" t="s">
        <v>1604</v>
      </c>
      <c r="G350" t="s">
        <v>639</v>
      </c>
      <c r="H350" t="s">
        <v>639</v>
      </c>
      <c r="I350" t="s">
        <v>783</v>
      </c>
      <c r="J350" t="s">
        <v>647</v>
      </c>
      <c r="K350" t="s">
        <v>53</v>
      </c>
      <c r="L350" s="4">
        <v>44165</v>
      </c>
      <c r="M350" s="4"/>
      <c r="Q350">
        <v>50</v>
      </c>
      <c r="AE350">
        <v>1</v>
      </c>
    </row>
    <row r="351" spans="1:31" x14ac:dyDescent="0.2">
      <c r="A351" s="9">
        <v>2007942</v>
      </c>
      <c r="C351" t="s">
        <v>1605</v>
      </c>
      <c r="D351" t="s">
        <v>1606</v>
      </c>
      <c r="E351" t="s">
        <v>1469</v>
      </c>
      <c r="F351" t="s">
        <v>1469</v>
      </c>
      <c r="G351" t="s">
        <v>639</v>
      </c>
      <c r="H351" t="s">
        <v>639</v>
      </c>
      <c r="I351" t="s">
        <v>783</v>
      </c>
      <c r="J351" t="s">
        <v>641</v>
      </c>
      <c r="K351" t="s">
        <v>54</v>
      </c>
      <c r="L351" s="4">
        <v>42060</v>
      </c>
      <c r="M351" s="4"/>
      <c r="N351">
        <v>4.3000001907348633</v>
      </c>
      <c r="O351">
        <v>14.399999618530273</v>
      </c>
      <c r="P351">
        <v>3.7999999523162842</v>
      </c>
      <c r="V351">
        <v>1.2000000476837158</v>
      </c>
      <c r="W351">
        <v>0.10999999940395355</v>
      </c>
      <c r="Y351">
        <v>0.15999999642372131</v>
      </c>
      <c r="AA351">
        <v>1.5999999595806003E-3</v>
      </c>
      <c r="AE351">
        <v>1</v>
      </c>
    </row>
    <row r="352" spans="1:31" x14ac:dyDescent="0.2">
      <c r="A352" s="9">
        <v>2009002</v>
      </c>
      <c r="C352" t="s">
        <v>1607</v>
      </c>
      <c r="D352" t="s">
        <v>1608</v>
      </c>
      <c r="E352" t="s">
        <v>899</v>
      </c>
      <c r="F352" t="s">
        <v>1609</v>
      </c>
      <c r="G352" t="s">
        <v>639</v>
      </c>
      <c r="H352" t="s">
        <v>639</v>
      </c>
      <c r="I352" t="s">
        <v>783</v>
      </c>
      <c r="J352" t="s">
        <v>641</v>
      </c>
      <c r="K352" t="s">
        <v>53</v>
      </c>
      <c r="L352" s="4">
        <v>43024</v>
      </c>
      <c r="M352" s="4"/>
      <c r="N352">
        <v>7</v>
      </c>
      <c r="Q352">
        <v>43</v>
      </c>
      <c r="AE352">
        <v>1</v>
      </c>
    </row>
    <row r="353" spans="1:31" x14ac:dyDescent="0.2">
      <c r="A353" s="9">
        <v>2007506</v>
      </c>
      <c r="C353" t="s">
        <v>1610</v>
      </c>
      <c r="D353" t="s">
        <v>1611</v>
      </c>
      <c r="E353" t="s">
        <v>911</v>
      </c>
      <c r="F353" t="s">
        <v>912</v>
      </c>
      <c r="G353" t="s">
        <v>639</v>
      </c>
      <c r="H353" t="s">
        <v>639</v>
      </c>
      <c r="I353" t="s">
        <v>772</v>
      </c>
      <c r="J353" t="s">
        <v>647</v>
      </c>
      <c r="K353" t="s">
        <v>54</v>
      </c>
      <c r="L353" s="4">
        <v>2</v>
      </c>
      <c r="M353" s="4"/>
      <c r="P353">
        <v>20</v>
      </c>
      <c r="AE353">
        <v>1.34</v>
      </c>
    </row>
    <row r="354" spans="1:31" x14ac:dyDescent="0.2">
      <c r="A354" s="9">
        <v>2007505</v>
      </c>
      <c r="C354" t="s">
        <v>1612</v>
      </c>
      <c r="D354" t="s">
        <v>1613</v>
      </c>
      <c r="E354" t="s">
        <v>911</v>
      </c>
      <c r="F354" t="s">
        <v>912</v>
      </c>
      <c r="G354" t="s">
        <v>639</v>
      </c>
      <c r="H354" t="s">
        <v>639</v>
      </c>
      <c r="I354" t="s">
        <v>772</v>
      </c>
      <c r="J354" t="s">
        <v>647</v>
      </c>
      <c r="K354" t="s">
        <v>54</v>
      </c>
      <c r="L354" s="4">
        <v>2</v>
      </c>
      <c r="M354" s="4"/>
      <c r="P354">
        <v>33.299999237060547</v>
      </c>
      <c r="AE354">
        <v>1.5</v>
      </c>
    </row>
    <row r="355" spans="1:31" x14ac:dyDescent="0.2">
      <c r="A355" s="9">
        <v>2007949</v>
      </c>
      <c r="C355" t="s">
        <v>1614</v>
      </c>
      <c r="D355" t="s">
        <v>1615</v>
      </c>
      <c r="E355" t="s">
        <v>911</v>
      </c>
      <c r="F355" t="s">
        <v>912</v>
      </c>
      <c r="G355" t="s">
        <v>639</v>
      </c>
      <c r="H355" t="s">
        <v>639</v>
      </c>
      <c r="I355" t="s">
        <v>783</v>
      </c>
      <c r="J355" t="s">
        <v>647</v>
      </c>
      <c r="K355" t="s">
        <v>53</v>
      </c>
      <c r="L355" s="4">
        <v>42067</v>
      </c>
      <c r="M355" s="4"/>
      <c r="X355">
        <v>6</v>
      </c>
      <c r="AE355">
        <v>1</v>
      </c>
    </row>
    <row r="356" spans="1:31" x14ac:dyDescent="0.2">
      <c r="A356" s="9">
        <v>2010748</v>
      </c>
      <c r="C356" t="s">
        <v>1616</v>
      </c>
      <c r="D356" t="s">
        <v>1617</v>
      </c>
      <c r="E356" t="s">
        <v>1618</v>
      </c>
      <c r="F356" t="s">
        <v>1619</v>
      </c>
      <c r="G356" t="s">
        <v>639</v>
      </c>
      <c r="H356" t="s">
        <v>639</v>
      </c>
      <c r="I356" t="s">
        <v>772</v>
      </c>
      <c r="J356" t="s">
        <v>729</v>
      </c>
      <c r="K356" t="s">
        <v>54</v>
      </c>
      <c r="L356" s="4">
        <v>2</v>
      </c>
      <c r="M356" s="4"/>
      <c r="AE356">
        <v>1</v>
      </c>
    </row>
    <row r="357" spans="1:31" x14ac:dyDescent="0.2">
      <c r="A357" s="9">
        <v>2007186</v>
      </c>
      <c r="C357" t="s">
        <v>1620</v>
      </c>
      <c r="D357" t="s">
        <v>1621</v>
      </c>
      <c r="E357" t="s">
        <v>899</v>
      </c>
      <c r="F357" t="s">
        <v>1176</v>
      </c>
      <c r="G357" t="s">
        <v>639</v>
      </c>
      <c r="H357" t="s">
        <v>639</v>
      </c>
      <c r="I357" t="s">
        <v>783</v>
      </c>
      <c r="J357" t="s">
        <v>647</v>
      </c>
      <c r="K357" t="s">
        <v>53</v>
      </c>
      <c r="L357" s="4">
        <v>41401</v>
      </c>
      <c r="M357" s="4"/>
      <c r="R357">
        <v>24</v>
      </c>
      <c r="T357">
        <v>45</v>
      </c>
      <c r="AE357">
        <v>1</v>
      </c>
    </row>
    <row r="358" spans="1:31" x14ac:dyDescent="0.2">
      <c r="A358" s="9">
        <v>2007187</v>
      </c>
      <c r="C358" t="s">
        <v>1622</v>
      </c>
      <c r="D358" t="s">
        <v>1623</v>
      </c>
      <c r="E358" t="s">
        <v>899</v>
      </c>
      <c r="F358" t="s">
        <v>1176</v>
      </c>
      <c r="G358" t="s">
        <v>639</v>
      </c>
      <c r="H358" t="s">
        <v>639</v>
      </c>
      <c r="I358" t="s">
        <v>783</v>
      </c>
      <c r="J358" t="s">
        <v>647</v>
      </c>
      <c r="K358" t="s">
        <v>53</v>
      </c>
      <c r="L358" s="4">
        <v>41401</v>
      </c>
      <c r="M358" s="4"/>
      <c r="R358">
        <v>24</v>
      </c>
      <c r="T358">
        <v>45</v>
      </c>
      <c r="AE358">
        <v>1</v>
      </c>
    </row>
    <row r="359" spans="1:31" x14ac:dyDescent="0.2">
      <c r="A359" s="9">
        <v>2008730</v>
      </c>
      <c r="C359" t="s">
        <v>1624</v>
      </c>
      <c r="D359" t="s">
        <v>1625</v>
      </c>
      <c r="E359" t="s">
        <v>1626</v>
      </c>
      <c r="F359" t="s">
        <v>1627</v>
      </c>
      <c r="G359" t="s">
        <v>639</v>
      </c>
      <c r="H359" t="s">
        <v>639</v>
      </c>
      <c r="I359" t="s">
        <v>783</v>
      </c>
      <c r="J359" t="s">
        <v>647</v>
      </c>
      <c r="K359" t="s">
        <v>53</v>
      </c>
      <c r="L359" s="4">
        <v>42738</v>
      </c>
      <c r="M359" s="4"/>
      <c r="Q359">
        <v>34</v>
      </c>
      <c r="AE359">
        <v>1</v>
      </c>
    </row>
    <row r="360" spans="1:31" x14ac:dyDescent="0.2">
      <c r="A360" s="9">
        <v>2007513</v>
      </c>
      <c r="C360" t="s">
        <v>1628</v>
      </c>
      <c r="D360" t="s">
        <v>1629</v>
      </c>
      <c r="E360" t="s">
        <v>899</v>
      </c>
      <c r="F360" t="s">
        <v>1200</v>
      </c>
      <c r="G360" t="s">
        <v>639</v>
      </c>
      <c r="H360" t="s">
        <v>639</v>
      </c>
      <c r="I360" t="s">
        <v>783</v>
      </c>
      <c r="J360" t="s">
        <v>641</v>
      </c>
      <c r="K360" t="s">
        <v>53</v>
      </c>
      <c r="L360" s="4">
        <v>41683</v>
      </c>
      <c r="M360" s="4"/>
      <c r="N360">
        <v>24</v>
      </c>
      <c r="O360">
        <v>14</v>
      </c>
      <c r="P360">
        <v>15</v>
      </c>
      <c r="T360">
        <v>4</v>
      </c>
      <c r="V360">
        <v>0.10000000149011612</v>
      </c>
      <c r="W360">
        <v>5.000000074505806E-2</v>
      </c>
      <c r="AE360">
        <v>1</v>
      </c>
    </row>
    <row r="361" spans="1:31" x14ac:dyDescent="0.2">
      <c r="A361" s="9">
        <v>2007500</v>
      </c>
      <c r="C361" t="s">
        <v>1630</v>
      </c>
      <c r="D361" t="s">
        <v>1631</v>
      </c>
      <c r="E361" t="s">
        <v>899</v>
      </c>
      <c r="F361" t="s">
        <v>1632</v>
      </c>
      <c r="G361" t="s">
        <v>639</v>
      </c>
      <c r="H361" t="s">
        <v>639</v>
      </c>
      <c r="I361" t="s">
        <v>783</v>
      </c>
      <c r="J361" t="s">
        <v>641</v>
      </c>
      <c r="K361" t="s">
        <v>53</v>
      </c>
      <c r="L361" s="4">
        <v>41662</v>
      </c>
      <c r="M361" s="4"/>
      <c r="N361">
        <v>8</v>
      </c>
      <c r="O361">
        <v>20</v>
      </c>
      <c r="P361">
        <v>30</v>
      </c>
      <c r="AE361">
        <v>1</v>
      </c>
    </row>
    <row r="362" spans="1:31" x14ac:dyDescent="0.2">
      <c r="A362" s="9">
        <v>2007521</v>
      </c>
      <c r="C362" t="s">
        <v>1633</v>
      </c>
      <c r="D362" t="s">
        <v>1634</v>
      </c>
      <c r="E362" t="s">
        <v>1635</v>
      </c>
      <c r="F362" t="s">
        <v>1636</v>
      </c>
      <c r="G362" t="s">
        <v>639</v>
      </c>
      <c r="H362" t="s">
        <v>684</v>
      </c>
      <c r="I362" t="s">
        <v>772</v>
      </c>
      <c r="J362" t="s">
        <v>694</v>
      </c>
      <c r="K362" t="s">
        <v>54</v>
      </c>
      <c r="L362" s="4">
        <v>2</v>
      </c>
      <c r="M362" s="4"/>
      <c r="N362">
        <v>0.30000001192092896</v>
      </c>
      <c r="O362">
        <v>0.10000000149011612</v>
      </c>
      <c r="P362">
        <v>0.30000001192092896</v>
      </c>
      <c r="Q362">
        <v>1.7000000476837158</v>
      </c>
      <c r="R362">
        <v>0.69999998807907104</v>
      </c>
      <c r="X362">
        <v>0.40000000596046448</v>
      </c>
      <c r="Z362">
        <v>1.9999999552965164E-2</v>
      </c>
      <c r="AC362">
        <v>11.9</v>
      </c>
      <c r="AE362">
        <v>1</v>
      </c>
    </row>
    <row r="363" spans="1:31" x14ac:dyDescent="0.2">
      <c r="A363" s="9">
        <v>2007190</v>
      </c>
      <c r="C363" t="s">
        <v>1637</v>
      </c>
      <c r="D363" t="s">
        <v>1638</v>
      </c>
      <c r="E363" t="s">
        <v>899</v>
      </c>
      <c r="F363" t="s">
        <v>1176</v>
      </c>
      <c r="G363" t="s">
        <v>639</v>
      </c>
      <c r="H363" t="s">
        <v>639</v>
      </c>
      <c r="I363" t="s">
        <v>783</v>
      </c>
      <c r="J363" t="s">
        <v>647</v>
      </c>
      <c r="K363" t="s">
        <v>53</v>
      </c>
      <c r="L363" s="4">
        <v>41401</v>
      </c>
      <c r="M363" s="4"/>
      <c r="P363">
        <v>40</v>
      </c>
      <c r="R363">
        <v>5</v>
      </c>
      <c r="AE363">
        <v>1</v>
      </c>
    </row>
    <row r="364" spans="1:31" x14ac:dyDescent="0.2">
      <c r="A364" s="9">
        <v>2009734</v>
      </c>
      <c r="C364" t="s">
        <v>1639</v>
      </c>
      <c r="D364" t="s">
        <v>1640</v>
      </c>
      <c r="E364" t="s">
        <v>1641</v>
      </c>
      <c r="F364" t="s">
        <v>1642</v>
      </c>
      <c r="G364" t="s">
        <v>639</v>
      </c>
      <c r="H364" t="s">
        <v>684</v>
      </c>
      <c r="I364" t="s">
        <v>772</v>
      </c>
      <c r="J364" t="s">
        <v>694</v>
      </c>
      <c r="K364" t="s">
        <v>53</v>
      </c>
      <c r="L364" s="4">
        <v>2</v>
      </c>
      <c r="M364" s="4"/>
      <c r="N364">
        <v>2</v>
      </c>
      <c r="O364">
        <v>2</v>
      </c>
      <c r="P364">
        <v>2</v>
      </c>
      <c r="R364">
        <v>6</v>
      </c>
      <c r="AE364">
        <v>1</v>
      </c>
    </row>
    <row r="365" spans="1:31" x14ac:dyDescent="0.2">
      <c r="A365" s="9">
        <v>2006770</v>
      </c>
      <c r="C365" t="s">
        <v>1643</v>
      </c>
      <c r="D365" t="s">
        <v>1644</v>
      </c>
      <c r="E365" t="s">
        <v>1645</v>
      </c>
      <c r="F365" t="s">
        <v>1646</v>
      </c>
      <c r="G365" t="s">
        <v>639</v>
      </c>
      <c r="H365" t="s">
        <v>639</v>
      </c>
      <c r="I365" t="s">
        <v>783</v>
      </c>
      <c r="J365" t="s">
        <v>647</v>
      </c>
      <c r="K365" t="s">
        <v>53</v>
      </c>
      <c r="L365" s="4">
        <v>41060</v>
      </c>
      <c r="M365" s="4"/>
      <c r="R365">
        <v>16</v>
      </c>
      <c r="T365">
        <v>13</v>
      </c>
      <c r="AE365">
        <v>1</v>
      </c>
    </row>
    <row r="366" spans="1:31" x14ac:dyDescent="0.2">
      <c r="A366" s="9">
        <v>2008401</v>
      </c>
      <c r="C366" t="s">
        <v>1647</v>
      </c>
      <c r="D366" t="s">
        <v>1648</v>
      </c>
      <c r="E366" t="s">
        <v>1645</v>
      </c>
      <c r="F366" t="s">
        <v>1649</v>
      </c>
      <c r="G366" t="s">
        <v>639</v>
      </c>
      <c r="H366" t="s">
        <v>639</v>
      </c>
      <c r="I366" t="s">
        <v>783</v>
      </c>
      <c r="J366" t="s">
        <v>641</v>
      </c>
      <c r="K366" t="s">
        <v>53</v>
      </c>
      <c r="L366" s="4">
        <v>42467</v>
      </c>
      <c r="M366" s="4"/>
      <c r="N366">
        <v>18</v>
      </c>
      <c r="O366">
        <v>18</v>
      </c>
      <c r="P366">
        <v>18</v>
      </c>
      <c r="R366">
        <v>3</v>
      </c>
      <c r="T366">
        <v>2</v>
      </c>
      <c r="V366">
        <v>2.500000037252903E-2</v>
      </c>
      <c r="W366">
        <v>9.9999997764825821E-3</v>
      </c>
      <c r="X366">
        <v>7.0000000298023224E-2</v>
      </c>
      <c r="Y366">
        <v>2.500000037252903E-2</v>
      </c>
      <c r="Z366">
        <v>3.9999999105930328E-2</v>
      </c>
      <c r="AA366">
        <v>4.0000001899898052E-3</v>
      </c>
      <c r="AE366">
        <v>1</v>
      </c>
    </row>
    <row r="367" spans="1:31" x14ac:dyDescent="0.2">
      <c r="A367" s="9">
        <v>2010166</v>
      </c>
      <c r="C367" t="s">
        <v>1650</v>
      </c>
      <c r="D367" t="s">
        <v>1651</v>
      </c>
      <c r="E367" t="s">
        <v>1652</v>
      </c>
      <c r="F367" t="s">
        <v>1652</v>
      </c>
      <c r="G367" t="s">
        <v>639</v>
      </c>
      <c r="H367" t="s">
        <v>639</v>
      </c>
      <c r="I367" t="s">
        <v>783</v>
      </c>
      <c r="J367" t="s">
        <v>647</v>
      </c>
      <c r="K367" t="s">
        <v>54</v>
      </c>
      <c r="L367" s="4">
        <v>44062</v>
      </c>
      <c r="M367" s="4"/>
      <c r="W367">
        <v>25</v>
      </c>
      <c r="AE367">
        <v>1</v>
      </c>
    </row>
    <row r="368" spans="1:31" x14ac:dyDescent="0.2">
      <c r="A368" s="9">
        <v>2010167</v>
      </c>
      <c r="C368" t="s">
        <v>1653</v>
      </c>
      <c r="D368" t="s">
        <v>1654</v>
      </c>
      <c r="E368" t="s">
        <v>1652</v>
      </c>
      <c r="F368" t="s">
        <v>1652</v>
      </c>
      <c r="G368" t="s">
        <v>639</v>
      </c>
      <c r="H368" t="s">
        <v>639</v>
      </c>
      <c r="I368" t="s">
        <v>783</v>
      </c>
      <c r="J368" t="s">
        <v>647</v>
      </c>
      <c r="K368" t="s">
        <v>53</v>
      </c>
      <c r="L368" s="4">
        <v>44062</v>
      </c>
      <c r="M368" s="4"/>
      <c r="W368">
        <v>50</v>
      </c>
      <c r="AE368">
        <v>1</v>
      </c>
    </row>
    <row r="369" spans="1:31" x14ac:dyDescent="0.2">
      <c r="A369" s="9">
        <v>2009835</v>
      </c>
      <c r="C369" t="s">
        <v>1655</v>
      </c>
      <c r="D369" t="s">
        <v>1656</v>
      </c>
      <c r="E369" t="s">
        <v>1312</v>
      </c>
      <c r="F369" t="s">
        <v>1212</v>
      </c>
      <c r="G369" t="s">
        <v>639</v>
      </c>
      <c r="H369" t="s">
        <v>639</v>
      </c>
      <c r="I369" t="s">
        <v>783</v>
      </c>
      <c r="J369" t="s">
        <v>641</v>
      </c>
      <c r="K369" t="s">
        <v>53</v>
      </c>
      <c r="L369" s="4">
        <v>43787</v>
      </c>
      <c r="M369" s="4"/>
      <c r="N369">
        <v>27</v>
      </c>
      <c r="R369">
        <v>4.0999999046325684</v>
      </c>
      <c r="AE369">
        <v>1</v>
      </c>
    </row>
    <row r="370" spans="1:31" x14ac:dyDescent="0.2">
      <c r="A370" s="9">
        <v>2007813</v>
      </c>
      <c r="C370" t="s">
        <v>1657</v>
      </c>
      <c r="D370" t="s">
        <v>1658</v>
      </c>
      <c r="E370" t="s">
        <v>1659</v>
      </c>
      <c r="F370" t="s">
        <v>1660</v>
      </c>
      <c r="G370" t="s">
        <v>639</v>
      </c>
      <c r="H370" t="s">
        <v>639</v>
      </c>
      <c r="I370" t="s">
        <v>772</v>
      </c>
      <c r="J370" t="s">
        <v>729</v>
      </c>
      <c r="K370" t="s">
        <v>53</v>
      </c>
      <c r="L370" s="4">
        <v>2</v>
      </c>
      <c r="M370" s="4"/>
      <c r="AE370">
        <v>1</v>
      </c>
    </row>
    <row r="371" spans="1:31" x14ac:dyDescent="0.2">
      <c r="A371" s="9">
        <v>2007812</v>
      </c>
      <c r="C371" t="s">
        <v>1661</v>
      </c>
      <c r="D371" t="s">
        <v>1662</v>
      </c>
      <c r="E371" t="s">
        <v>1659</v>
      </c>
      <c r="F371" t="s">
        <v>1660</v>
      </c>
      <c r="G371" t="s">
        <v>639</v>
      </c>
      <c r="H371" t="s">
        <v>639</v>
      </c>
      <c r="I371" t="s">
        <v>772</v>
      </c>
      <c r="J371" t="s">
        <v>729</v>
      </c>
      <c r="K371" t="s">
        <v>53</v>
      </c>
      <c r="L371" s="4">
        <v>2</v>
      </c>
      <c r="M371" s="4"/>
      <c r="AE371">
        <v>1</v>
      </c>
    </row>
    <row r="372" spans="1:31" x14ac:dyDescent="0.2">
      <c r="A372" s="9">
        <v>2007182</v>
      </c>
      <c r="C372" t="s">
        <v>1663</v>
      </c>
      <c r="D372" t="s">
        <v>1664</v>
      </c>
      <c r="E372" t="s">
        <v>899</v>
      </c>
      <c r="F372" t="s">
        <v>1665</v>
      </c>
      <c r="G372" t="s">
        <v>639</v>
      </c>
      <c r="H372" t="s">
        <v>639</v>
      </c>
      <c r="I372" t="s">
        <v>783</v>
      </c>
      <c r="J372" t="s">
        <v>641</v>
      </c>
      <c r="K372" t="s">
        <v>53</v>
      </c>
      <c r="L372" s="4">
        <v>41401</v>
      </c>
      <c r="M372" s="4"/>
      <c r="N372">
        <v>27</v>
      </c>
      <c r="T372">
        <v>4.8000001907348633</v>
      </c>
      <c r="AE372">
        <v>1</v>
      </c>
    </row>
    <row r="373" spans="1:31" x14ac:dyDescent="0.2">
      <c r="A373" s="9">
        <v>2007206</v>
      </c>
      <c r="C373" t="s">
        <v>1672</v>
      </c>
      <c r="D373" t="s">
        <v>1667</v>
      </c>
      <c r="E373" t="s">
        <v>899</v>
      </c>
      <c r="F373" t="s">
        <v>1673</v>
      </c>
      <c r="G373" t="s">
        <v>639</v>
      </c>
      <c r="H373" t="s">
        <v>639</v>
      </c>
      <c r="I373" t="s">
        <v>783</v>
      </c>
      <c r="J373" t="s">
        <v>641</v>
      </c>
      <c r="K373" t="s">
        <v>53</v>
      </c>
      <c r="L373" s="4">
        <v>41430</v>
      </c>
      <c r="M373" s="4"/>
      <c r="N373">
        <v>27</v>
      </c>
      <c r="R373">
        <v>4.0999999046325684</v>
      </c>
      <c r="AE373">
        <v>1</v>
      </c>
    </row>
    <row r="374" spans="1:31" x14ac:dyDescent="0.2">
      <c r="A374" s="9">
        <v>2007827</v>
      </c>
      <c r="C374" t="s">
        <v>1670</v>
      </c>
      <c r="D374" t="s">
        <v>1667</v>
      </c>
      <c r="E374" t="s">
        <v>967</v>
      </c>
      <c r="F374" t="s">
        <v>967</v>
      </c>
      <c r="G374" t="s">
        <v>639</v>
      </c>
      <c r="H374" t="s">
        <v>639</v>
      </c>
      <c r="I374" t="s">
        <v>783</v>
      </c>
      <c r="J374" t="s">
        <v>641</v>
      </c>
      <c r="K374" t="s">
        <v>53</v>
      </c>
      <c r="L374" s="4">
        <v>41876</v>
      </c>
      <c r="M374" s="4"/>
      <c r="N374">
        <v>27</v>
      </c>
      <c r="R374">
        <v>4.0999999046325684</v>
      </c>
      <c r="AE374">
        <v>1</v>
      </c>
    </row>
    <row r="375" spans="1:31" x14ac:dyDescent="0.2">
      <c r="A375" s="9">
        <v>2009962</v>
      </c>
      <c r="C375" t="s">
        <v>1666</v>
      </c>
      <c r="D375" t="s">
        <v>1667</v>
      </c>
      <c r="E375" t="s">
        <v>1668</v>
      </c>
      <c r="F375" t="s">
        <v>1669</v>
      </c>
      <c r="G375" t="s">
        <v>639</v>
      </c>
      <c r="H375" t="s">
        <v>639</v>
      </c>
      <c r="I375" t="s">
        <v>783</v>
      </c>
      <c r="J375" t="s">
        <v>641</v>
      </c>
      <c r="K375" t="s">
        <v>53</v>
      </c>
      <c r="L375" s="4">
        <v>43880</v>
      </c>
      <c r="M375" s="4"/>
      <c r="N375">
        <v>27</v>
      </c>
      <c r="R375">
        <v>4</v>
      </c>
      <c r="AE375">
        <v>1</v>
      </c>
    </row>
    <row r="376" spans="1:31" x14ac:dyDescent="0.2">
      <c r="A376" s="9">
        <v>2007181</v>
      </c>
      <c r="C376" t="s">
        <v>1671</v>
      </c>
      <c r="D376" t="s">
        <v>1667</v>
      </c>
      <c r="E376" t="s">
        <v>899</v>
      </c>
      <c r="F376" t="s">
        <v>1212</v>
      </c>
      <c r="G376" t="s">
        <v>639</v>
      </c>
      <c r="H376" t="s">
        <v>639</v>
      </c>
      <c r="I376" t="s">
        <v>783</v>
      </c>
      <c r="J376" t="s">
        <v>641</v>
      </c>
      <c r="K376" t="s">
        <v>53</v>
      </c>
      <c r="L376" s="4">
        <v>41401</v>
      </c>
      <c r="M376" s="4"/>
      <c r="N376">
        <v>27</v>
      </c>
      <c r="R376">
        <v>4.0999999046325684</v>
      </c>
      <c r="AE376">
        <v>1</v>
      </c>
    </row>
    <row r="377" spans="1:31" x14ac:dyDescent="0.2">
      <c r="A377" s="9">
        <v>2006956</v>
      </c>
      <c r="C377" t="s">
        <v>1674</v>
      </c>
      <c r="D377" t="s">
        <v>1675</v>
      </c>
      <c r="E377" t="s">
        <v>948</v>
      </c>
      <c r="F377" t="s">
        <v>1212</v>
      </c>
      <c r="G377" t="s">
        <v>639</v>
      </c>
      <c r="H377" t="s">
        <v>639</v>
      </c>
      <c r="I377" t="s">
        <v>783</v>
      </c>
      <c r="J377" t="s">
        <v>641</v>
      </c>
      <c r="K377" t="s">
        <v>53</v>
      </c>
      <c r="L377" s="4">
        <v>41250</v>
      </c>
      <c r="M377" s="4"/>
      <c r="N377">
        <v>27</v>
      </c>
      <c r="R377">
        <v>4</v>
      </c>
      <c r="AE377">
        <v>1</v>
      </c>
    </row>
    <row r="378" spans="1:31" x14ac:dyDescent="0.2">
      <c r="A378" s="9">
        <v>2007180</v>
      </c>
      <c r="C378" t="s">
        <v>1676</v>
      </c>
      <c r="D378" t="s">
        <v>1677</v>
      </c>
      <c r="E378" t="s">
        <v>899</v>
      </c>
      <c r="F378" t="s">
        <v>1665</v>
      </c>
      <c r="G378" t="s">
        <v>639</v>
      </c>
      <c r="H378" t="s">
        <v>639</v>
      </c>
      <c r="I378" t="s">
        <v>783</v>
      </c>
      <c r="J378" t="s">
        <v>641</v>
      </c>
      <c r="K378" t="s">
        <v>53</v>
      </c>
      <c r="L378" s="4">
        <v>41401</v>
      </c>
      <c r="M378" s="4"/>
      <c r="N378">
        <v>27</v>
      </c>
      <c r="Q378">
        <v>6.5</v>
      </c>
      <c r="R378">
        <v>4</v>
      </c>
      <c r="AE378">
        <v>1</v>
      </c>
    </row>
    <row r="379" spans="1:31" x14ac:dyDescent="0.2">
      <c r="A379" s="9">
        <v>2009612</v>
      </c>
      <c r="C379" t="s">
        <v>1678</v>
      </c>
      <c r="D379" t="s">
        <v>1679</v>
      </c>
      <c r="E379" t="s">
        <v>911</v>
      </c>
      <c r="F379" t="s">
        <v>1680</v>
      </c>
      <c r="G379" t="s">
        <v>639</v>
      </c>
      <c r="H379" t="s">
        <v>639</v>
      </c>
      <c r="I379" t="s">
        <v>783</v>
      </c>
      <c r="J379" t="s">
        <v>641</v>
      </c>
      <c r="K379" t="s">
        <v>53</v>
      </c>
      <c r="L379" s="4">
        <v>43564</v>
      </c>
      <c r="M379" s="4"/>
      <c r="N379">
        <v>27</v>
      </c>
      <c r="AE379">
        <v>1</v>
      </c>
    </row>
    <row r="380" spans="1:31" x14ac:dyDescent="0.2">
      <c r="A380" s="9">
        <v>2007183</v>
      </c>
      <c r="C380" t="s">
        <v>1681</v>
      </c>
      <c r="D380" t="s">
        <v>1682</v>
      </c>
      <c r="E380" t="s">
        <v>899</v>
      </c>
      <c r="F380" t="s">
        <v>1683</v>
      </c>
      <c r="G380" t="s">
        <v>639</v>
      </c>
      <c r="H380" t="s">
        <v>639</v>
      </c>
      <c r="I380" t="s">
        <v>783</v>
      </c>
      <c r="J380" t="s">
        <v>641</v>
      </c>
      <c r="K380" t="s">
        <v>53</v>
      </c>
      <c r="L380" s="4">
        <v>41401</v>
      </c>
      <c r="M380" s="4"/>
      <c r="N380">
        <v>27</v>
      </c>
      <c r="Q380">
        <v>6.5</v>
      </c>
      <c r="T380">
        <v>4.5</v>
      </c>
      <c r="AE380">
        <v>1</v>
      </c>
    </row>
    <row r="381" spans="1:31" x14ac:dyDescent="0.2">
      <c r="A381" s="9">
        <v>2008820</v>
      </c>
      <c r="C381" t="s">
        <v>1684</v>
      </c>
      <c r="D381" t="s">
        <v>1685</v>
      </c>
      <c r="E381" t="s">
        <v>911</v>
      </c>
      <c r="F381" t="s">
        <v>911</v>
      </c>
      <c r="G381" t="s">
        <v>639</v>
      </c>
      <c r="H381" t="s">
        <v>639</v>
      </c>
      <c r="I381" t="s">
        <v>783</v>
      </c>
      <c r="J381" t="s">
        <v>686</v>
      </c>
      <c r="K381" t="s">
        <v>53</v>
      </c>
      <c r="L381" s="4">
        <v>42846</v>
      </c>
      <c r="M381" s="4"/>
      <c r="N381">
        <v>17</v>
      </c>
      <c r="Q381">
        <v>33</v>
      </c>
      <c r="AE381">
        <v>1</v>
      </c>
    </row>
    <row r="382" spans="1:31" x14ac:dyDescent="0.2">
      <c r="A382" s="9">
        <v>2008802</v>
      </c>
      <c r="C382" t="s">
        <v>1686</v>
      </c>
      <c r="D382" t="s">
        <v>1687</v>
      </c>
      <c r="E382" t="s">
        <v>877</v>
      </c>
      <c r="F382" t="s">
        <v>877</v>
      </c>
      <c r="G382" t="s">
        <v>639</v>
      </c>
      <c r="H382" t="s">
        <v>639</v>
      </c>
      <c r="I382" t="s">
        <v>783</v>
      </c>
      <c r="J382" t="s">
        <v>647</v>
      </c>
      <c r="K382" t="s">
        <v>54</v>
      </c>
      <c r="L382" s="4">
        <v>42821</v>
      </c>
      <c r="M382" s="4"/>
      <c r="Y382">
        <v>10</v>
      </c>
      <c r="AE382">
        <v>1.3</v>
      </c>
    </row>
    <row r="383" spans="1:31" x14ac:dyDescent="0.2">
      <c r="A383" s="9">
        <v>2009126</v>
      </c>
      <c r="C383" t="s">
        <v>1688</v>
      </c>
      <c r="D383" t="s">
        <v>1689</v>
      </c>
      <c r="E383" t="s">
        <v>877</v>
      </c>
      <c r="F383" t="s">
        <v>877</v>
      </c>
      <c r="G383" t="s">
        <v>639</v>
      </c>
      <c r="H383" t="s">
        <v>639</v>
      </c>
      <c r="I383" t="s">
        <v>783</v>
      </c>
      <c r="J383" t="s">
        <v>647</v>
      </c>
      <c r="K383" t="s">
        <v>54</v>
      </c>
      <c r="L383" s="4">
        <v>43115</v>
      </c>
      <c r="M383" s="4"/>
      <c r="T383">
        <v>20</v>
      </c>
      <c r="W383">
        <v>17</v>
      </c>
      <c r="AE383">
        <v>1</v>
      </c>
    </row>
    <row r="384" spans="1:31" x14ac:dyDescent="0.2">
      <c r="A384" s="9">
        <v>2009088</v>
      </c>
      <c r="C384" t="s">
        <v>1690</v>
      </c>
      <c r="D384" t="s">
        <v>1691</v>
      </c>
      <c r="E384" t="s">
        <v>877</v>
      </c>
      <c r="F384" t="s">
        <v>877</v>
      </c>
      <c r="G384" t="s">
        <v>639</v>
      </c>
      <c r="H384" t="s">
        <v>639</v>
      </c>
      <c r="I384" t="s">
        <v>783</v>
      </c>
      <c r="J384" t="s">
        <v>647</v>
      </c>
      <c r="K384" t="s">
        <v>54</v>
      </c>
      <c r="L384" s="4">
        <v>43074</v>
      </c>
      <c r="M384" s="4"/>
      <c r="V384">
        <v>0.80000001192092896</v>
      </c>
      <c r="W384">
        <v>0.30000001192092896</v>
      </c>
      <c r="X384">
        <v>5</v>
      </c>
      <c r="Y384">
        <v>0.5</v>
      </c>
      <c r="Z384">
        <v>2.7999999523162842</v>
      </c>
      <c r="AA384">
        <v>0.10000000149011612</v>
      </c>
      <c r="AE384">
        <v>1.35</v>
      </c>
    </row>
    <row r="385" spans="1:31" x14ac:dyDescent="0.2">
      <c r="A385" s="9">
        <v>2009460</v>
      </c>
      <c r="C385" t="s">
        <v>1692</v>
      </c>
      <c r="D385" t="s">
        <v>1693</v>
      </c>
      <c r="E385" t="s">
        <v>877</v>
      </c>
      <c r="F385" t="s">
        <v>877</v>
      </c>
      <c r="G385" t="s">
        <v>639</v>
      </c>
      <c r="H385" t="s">
        <v>639</v>
      </c>
      <c r="I385" t="s">
        <v>783</v>
      </c>
      <c r="J385" t="s">
        <v>647</v>
      </c>
      <c r="K385" t="s">
        <v>54</v>
      </c>
      <c r="L385" s="4">
        <v>43424</v>
      </c>
      <c r="M385" s="4"/>
      <c r="R385">
        <v>4</v>
      </c>
      <c r="V385">
        <v>0.34999999403953552</v>
      </c>
      <c r="W385">
        <v>0.25</v>
      </c>
      <c r="X385">
        <v>2.5</v>
      </c>
      <c r="Y385">
        <v>0.30000001192092896</v>
      </c>
      <c r="Z385">
        <v>1.5</v>
      </c>
      <c r="AA385">
        <v>0.10000000149011612</v>
      </c>
      <c r="AE385">
        <v>1.35</v>
      </c>
    </row>
    <row r="386" spans="1:31" x14ac:dyDescent="0.2">
      <c r="A386" s="9">
        <v>2010037</v>
      </c>
      <c r="C386" t="s">
        <v>1694</v>
      </c>
      <c r="D386" t="s">
        <v>1695</v>
      </c>
      <c r="E386" t="s">
        <v>877</v>
      </c>
      <c r="F386" t="s">
        <v>877</v>
      </c>
      <c r="G386" t="s">
        <v>639</v>
      </c>
      <c r="H386" t="s">
        <v>639</v>
      </c>
      <c r="I386" t="s">
        <v>783</v>
      </c>
      <c r="J386" t="s">
        <v>641</v>
      </c>
      <c r="K386" t="s">
        <v>54</v>
      </c>
      <c r="L386" s="4">
        <v>43937</v>
      </c>
      <c r="M386" s="4"/>
      <c r="N386">
        <v>4</v>
      </c>
      <c r="O386">
        <v>25</v>
      </c>
      <c r="AE386">
        <v>1.3</v>
      </c>
    </row>
    <row r="387" spans="1:31" x14ac:dyDescent="0.2">
      <c r="A387" s="9">
        <v>2009007</v>
      </c>
      <c r="C387" t="s">
        <v>1696</v>
      </c>
      <c r="D387" t="s">
        <v>1697</v>
      </c>
      <c r="E387" t="s">
        <v>877</v>
      </c>
      <c r="F387" t="s">
        <v>877</v>
      </c>
      <c r="G387" t="s">
        <v>639</v>
      </c>
      <c r="H387" t="s">
        <v>639</v>
      </c>
      <c r="I387" t="s">
        <v>783</v>
      </c>
      <c r="J387" t="s">
        <v>647</v>
      </c>
      <c r="K387" t="s">
        <v>54</v>
      </c>
      <c r="L387" s="4">
        <v>43031</v>
      </c>
      <c r="M387" s="4"/>
      <c r="V387">
        <v>10</v>
      </c>
      <c r="AE387">
        <v>1.3</v>
      </c>
    </row>
    <row r="388" spans="1:31" x14ac:dyDescent="0.2">
      <c r="A388" s="9">
        <v>2006793</v>
      </c>
      <c r="C388" t="s">
        <v>1698</v>
      </c>
      <c r="D388" t="s">
        <v>1699</v>
      </c>
      <c r="E388" t="s">
        <v>886</v>
      </c>
      <c r="F388" t="s">
        <v>887</v>
      </c>
      <c r="G388" t="s">
        <v>639</v>
      </c>
      <c r="H388" t="s">
        <v>639</v>
      </c>
      <c r="I388" t="s">
        <v>772</v>
      </c>
      <c r="J388" t="s">
        <v>729</v>
      </c>
      <c r="K388" t="s">
        <v>54</v>
      </c>
      <c r="L388" s="4">
        <v>2</v>
      </c>
      <c r="M388" s="4"/>
      <c r="AC388">
        <v>84.6</v>
      </c>
      <c r="AE388">
        <v>1.1000000000000001</v>
      </c>
    </row>
    <row r="389" spans="1:31" x14ac:dyDescent="0.2">
      <c r="A389" s="9">
        <v>2009344</v>
      </c>
      <c r="C389" t="s">
        <v>1700</v>
      </c>
      <c r="D389" t="s">
        <v>1701</v>
      </c>
      <c r="E389" t="s">
        <v>1702</v>
      </c>
      <c r="F389" t="s">
        <v>1702</v>
      </c>
      <c r="G389" t="s">
        <v>639</v>
      </c>
      <c r="H389" t="s">
        <v>684</v>
      </c>
      <c r="I389" t="s">
        <v>772</v>
      </c>
      <c r="J389" t="s">
        <v>694</v>
      </c>
      <c r="K389" t="s">
        <v>53</v>
      </c>
      <c r="L389" s="4">
        <v>2</v>
      </c>
      <c r="M389" s="4"/>
      <c r="N389">
        <v>9</v>
      </c>
      <c r="O389">
        <v>3</v>
      </c>
      <c r="P389">
        <v>5</v>
      </c>
      <c r="AE389">
        <v>1</v>
      </c>
    </row>
    <row r="390" spans="1:31" x14ac:dyDescent="0.2">
      <c r="A390" s="9">
        <v>2008745</v>
      </c>
      <c r="C390" t="s">
        <v>1703</v>
      </c>
      <c r="D390" t="s">
        <v>1704</v>
      </c>
      <c r="E390" t="s">
        <v>1469</v>
      </c>
      <c r="F390" t="s">
        <v>1705</v>
      </c>
      <c r="G390" t="s">
        <v>639</v>
      </c>
      <c r="H390" t="s">
        <v>639</v>
      </c>
      <c r="I390" t="s">
        <v>783</v>
      </c>
      <c r="J390" t="s">
        <v>647</v>
      </c>
      <c r="K390" t="s">
        <v>54</v>
      </c>
      <c r="L390" s="4">
        <v>42753</v>
      </c>
      <c r="M390" s="4"/>
      <c r="AE390">
        <v>1.1499999999999999</v>
      </c>
    </row>
    <row r="391" spans="1:31" x14ac:dyDescent="0.2">
      <c r="A391" s="9">
        <v>2008704</v>
      </c>
      <c r="C391" t="s">
        <v>1706</v>
      </c>
      <c r="D391" t="s">
        <v>1707</v>
      </c>
      <c r="E391" t="s">
        <v>1469</v>
      </c>
      <c r="F391" t="s">
        <v>1705</v>
      </c>
      <c r="G391" t="s">
        <v>639</v>
      </c>
      <c r="H391" t="s">
        <v>639</v>
      </c>
      <c r="I391" t="s">
        <v>783</v>
      </c>
      <c r="J391" t="s">
        <v>647</v>
      </c>
      <c r="K391" t="s">
        <v>54</v>
      </c>
      <c r="L391" s="4">
        <v>42718</v>
      </c>
      <c r="M391" s="4"/>
      <c r="W391">
        <v>6</v>
      </c>
      <c r="AE391">
        <v>1</v>
      </c>
    </row>
    <row r="392" spans="1:31" x14ac:dyDescent="0.2">
      <c r="A392" s="9">
        <v>2008706</v>
      </c>
      <c r="C392" t="s">
        <v>1708</v>
      </c>
      <c r="D392" t="s">
        <v>1709</v>
      </c>
      <c r="E392" t="s">
        <v>1469</v>
      </c>
      <c r="F392" t="s">
        <v>1705</v>
      </c>
      <c r="G392" t="s">
        <v>639</v>
      </c>
      <c r="H392" t="s">
        <v>639</v>
      </c>
      <c r="I392" t="s">
        <v>783</v>
      </c>
      <c r="J392" t="s">
        <v>647</v>
      </c>
      <c r="K392" t="s">
        <v>54</v>
      </c>
      <c r="L392" s="4">
        <v>42719</v>
      </c>
      <c r="M392" s="4"/>
      <c r="X392">
        <v>6</v>
      </c>
      <c r="AE392">
        <v>1</v>
      </c>
    </row>
    <row r="393" spans="1:31" x14ac:dyDescent="0.2">
      <c r="A393" s="9">
        <v>2008705</v>
      </c>
      <c r="C393" t="s">
        <v>1710</v>
      </c>
      <c r="D393" t="s">
        <v>1711</v>
      </c>
      <c r="E393" t="s">
        <v>1469</v>
      </c>
      <c r="F393" t="s">
        <v>1705</v>
      </c>
      <c r="G393" t="s">
        <v>639</v>
      </c>
      <c r="H393" t="s">
        <v>639</v>
      </c>
      <c r="I393" t="s">
        <v>783</v>
      </c>
      <c r="J393" t="s">
        <v>647</v>
      </c>
      <c r="K393" t="s">
        <v>54</v>
      </c>
      <c r="L393" s="4">
        <v>42718</v>
      </c>
      <c r="M393" s="4"/>
      <c r="V393">
        <v>1.1299999952316284</v>
      </c>
      <c r="W393">
        <v>0.5</v>
      </c>
      <c r="Z393">
        <v>1.75</v>
      </c>
      <c r="AA393">
        <v>3.9999999105930328E-2</v>
      </c>
      <c r="AE393">
        <v>1</v>
      </c>
    </row>
    <row r="394" spans="1:31" x14ac:dyDescent="0.2">
      <c r="A394" s="9">
        <v>2008736</v>
      </c>
      <c r="C394" t="s">
        <v>1712</v>
      </c>
      <c r="D394" t="s">
        <v>1713</v>
      </c>
      <c r="E394" t="s">
        <v>1469</v>
      </c>
      <c r="F394" t="s">
        <v>1705</v>
      </c>
      <c r="G394" t="s">
        <v>639</v>
      </c>
      <c r="H394" t="s">
        <v>639</v>
      </c>
      <c r="I394" t="s">
        <v>783</v>
      </c>
      <c r="J394" t="s">
        <v>647</v>
      </c>
      <c r="K394" t="s">
        <v>54</v>
      </c>
      <c r="L394" s="4">
        <v>42741</v>
      </c>
      <c r="M394" s="4"/>
      <c r="V394">
        <v>1</v>
      </c>
      <c r="W394">
        <v>0.2800000011920929</v>
      </c>
      <c r="Y394">
        <v>19.600000381469727</v>
      </c>
      <c r="Z394">
        <v>0.6600000262260437</v>
      </c>
      <c r="AA394">
        <v>0.15999999642372131</v>
      </c>
      <c r="AE394">
        <v>1</v>
      </c>
    </row>
    <row r="395" spans="1:31" x14ac:dyDescent="0.2">
      <c r="A395" s="9">
        <v>2008737</v>
      </c>
      <c r="C395" t="s">
        <v>1714</v>
      </c>
      <c r="D395" t="s">
        <v>1715</v>
      </c>
      <c r="E395" t="s">
        <v>1469</v>
      </c>
      <c r="F395" t="s">
        <v>1705</v>
      </c>
      <c r="G395" t="s">
        <v>639</v>
      </c>
      <c r="H395" t="s">
        <v>639</v>
      </c>
      <c r="I395" t="s">
        <v>783</v>
      </c>
      <c r="J395" t="s">
        <v>647</v>
      </c>
      <c r="K395" t="s">
        <v>54</v>
      </c>
      <c r="L395" s="4">
        <v>42741</v>
      </c>
      <c r="M395" s="4"/>
      <c r="Z395">
        <v>6</v>
      </c>
      <c r="AE395">
        <v>1</v>
      </c>
    </row>
    <row r="396" spans="1:31" x14ac:dyDescent="0.2">
      <c r="A396" s="9">
        <v>2008703</v>
      </c>
      <c r="C396" t="s">
        <v>1716</v>
      </c>
      <c r="D396" t="s">
        <v>1717</v>
      </c>
      <c r="E396" t="s">
        <v>1469</v>
      </c>
      <c r="F396" t="s">
        <v>1705</v>
      </c>
      <c r="G396" t="s">
        <v>639</v>
      </c>
      <c r="H396" t="s">
        <v>639</v>
      </c>
      <c r="I396" t="s">
        <v>783</v>
      </c>
      <c r="J396" t="s">
        <v>647</v>
      </c>
      <c r="K396" t="s">
        <v>54</v>
      </c>
      <c r="L396" s="4">
        <v>42718</v>
      </c>
      <c r="M396" s="4"/>
      <c r="V396">
        <v>6</v>
      </c>
      <c r="AE396">
        <v>1</v>
      </c>
    </row>
    <row r="397" spans="1:31" x14ac:dyDescent="0.2">
      <c r="A397" s="9">
        <v>2006903</v>
      </c>
      <c r="C397" t="s">
        <v>1718</v>
      </c>
      <c r="D397" t="s">
        <v>1719</v>
      </c>
      <c r="E397" t="s">
        <v>1360</v>
      </c>
      <c r="F397" t="s">
        <v>1361</v>
      </c>
      <c r="G397" t="s">
        <v>639</v>
      </c>
      <c r="H397" t="s">
        <v>639</v>
      </c>
      <c r="I397" t="s">
        <v>772</v>
      </c>
      <c r="J397" t="s">
        <v>729</v>
      </c>
      <c r="K397" t="s">
        <v>54</v>
      </c>
      <c r="L397" s="4">
        <v>2</v>
      </c>
      <c r="M397" s="4"/>
      <c r="P397">
        <v>28</v>
      </c>
      <c r="AE397">
        <v>1.1000000000000001</v>
      </c>
    </row>
    <row r="398" spans="1:31" x14ac:dyDescent="0.2">
      <c r="A398" s="9">
        <v>2007174</v>
      </c>
      <c r="C398" t="s">
        <v>1720</v>
      </c>
      <c r="D398" t="s">
        <v>1721</v>
      </c>
      <c r="E398" t="s">
        <v>899</v>
      </c>
      <c r="F398" t="s">
        <v>1540</v>
      </c>
      <c r="G398" t="s">
        <v>639</v>
      </c>
      <c r="H398" t="s">
        <v>639</v>
      </c>
      <c r="I398" t="s">
        <v>783</v>
      </c>
      <c r="J398" t="s">
        <v>641</v>
      </c>
      <c r="K398" t="s">
        <v>54</v>
      </c>
      <c r="L398" s="4">
        <v>41400</v>
      </c>
      <c r="M398" s="4"/>
      <c r="N398">
        <v>28</v>
      </c>
      <c r="AE398">
        <v>1.1000000000000001</v>
      </c>
    </row>
    <row r="399" spans="1:31" x14ac:dyDescent="0.2">
      <c r="A399" s="9">
        <v>2007175</v>
      </c>
      <c r="C399" t="s">
        <v>1722</v>
      </c>
      <c r="D399" t="s">
        <v>1723</v>
      </c>
      <c r="E399" t="s">
        <v>899</v>
      </c>
      <c r="F399" t="s">
        <v>1540</v>
      </c>
      <c r="G399" t="s">
        <v>639</v>
      </c>
      <c r="H399" t="s">
        <v>639</v>
      </c>
      <c r="I399" t="s">
        <v>783</v>
      </c>
      <c r="J399" t="s">
        <v>641</v>
      </c>
      <c r="K399" t="s">
        <v>54</v>
      </c>
      <c r="L399" s="4">
        <v>41400</v>
      </c>
      <c r="M399" s="4"/>
      <c r="N399">
        <v>30</v>
      </c>
      <c r="AE399">
        <v>1.1000000000000001</v>
      </c>
    </row>
    <row r="400" spans="1:31" x14ac:dyDescent="0.2">
      <c r="A400" s="9">
        <v>2007218</v>
      </c>
      <c r="C400" t="s">
        <v>1724</v>
      </c>
      <c r="D400" t="s">
        <v>1725</v>
      </c>
      <c r="E400" t="s">
        <v>899</v>
      </c>
      <c r="F400" t="s">
        <v>1540</v>
      </c>
      <c r="G400" t="s">
        <v>639</v>
      </c>
      <c r="H400" t="s">
        <v>639</v>
      </c>
      <c r="I400" t="s">
        <v>783</v>
      </c>
      <c r="J400" t="s">
        <v>641</v>
      </c>
      <c r="K400" t="s">
        <v>53</v>
      </c>
      <c r="L400" s="4">
        <v>41431</v>
      </c>
      <c r="M400" s="4"/>
      <c r="N400">
        <v>25</v>
      </c>
      <c r="T400">
        <v>12</v>
      </c>
      <c r="AE400">
        <v>1</v>
      </c>
    </row>
    <row r="401" spans="1:31" x14ac:dyDescent="0.2">
      <c r="A401" s="9">
        <v>2007219</v>
      </c>
      <c r="C401" t="s">
        <v>1726</v>
      </c>
      <c r="D401" t="s">
        <v>1727</v>
      </c>
      <c r="E401" t="s">
        <v>899</v>
      </c>
      <c r="F401" t="s">
        <v>1540</v>
      </c>
      <c r="G401" t="s">
        <v>639</v>
      </c>
      <c r="H401" t="s">
        <v>639</v>
      </c>
      <c r="I401" t="s">
        <v>783</v>
      </c>
      <c r="J401" t="s">
        <v>641</v>
      </c>
      <c r="K401" t="s">
        <v>53</v>
      </c>
      <c r="L401" s="4">
        <v>41431</v>
      </c>
      <c r="M401" s="4"/>
      <c r="N401">
        <v>26</v>
      </c>
      <c r="T401">
        <v>13</v>
      </c>
      <c r="AE401">
        <v>1</v>
      </c>
    </row>
    <row r="402" spans="1:31" x14ac:dyDescent="0.2">
      <c r="A402" s="9">
        <v>2007976</v>
      </c>
      <c r="C402" t="s">
        <v>1730</v>
      </c>
      <c r="D402" t="s">
        <v>1729</v>
      </c>
      <c r="E402" t="s">
        <v>1731</v>
      </c>
      <c r="F402" t="s">
        <v>1540</v>
      </c>
      <c r="G402" t="s">
        <v>639</v>
      </c>
      <c r="H402" t="s">
        <v>639</v>
      </c>
      <c r="I402" t="s">
        <v>783</v>
      </c>
      <c r="J402" t="s">
        <v>641</v>
      </c>
      <c r="K402" t="s">
        <v>53</v>
      </c>
      <c r="L402" s="4">
        <v>42079</v>
      </c>
      <c r="M402" s="4"/>
      <c r="N402">
        <v>27</v>
      </c>
      <c r="R402">
        <v>4.0999999046325684</v>
      </c>
      <c r="AE402">
        <v>1</v>
      </c>
    </row>
    <row r="403" spans="1:31" x14ac:dyDescent="0.2">
      <c r="A403" s="9">
        <v>2007170</v>
      </c>
      <c r="C403" t="s">
        <v>1728</v>
      </c>
      <c r="D403" t="s">
        <v>1729</v>
      </c>
      <c r="E403" t="s">
        <v>899</v>
      </c>
      <c r="F403" t="s">
        <v>1540</v>
      </c>
      <c r="G403" t="s">
        <v>639</v>
      </c>
      <c r="H403" t="s">
        <v>639</v>
      </c>
      <c r="I403" t="s">
        <v>783</v>
      </c>
      <c r="J403" t="s">
        <v>641</v>
      </c>
      <c r="K403" t="s">
        <v>53</v>
      </c>
      <c r="L403" s="4">
        <v>41400</v>
      </c>
      <c r="M403" s="4"/>
      <c r="N403">
        <v>27</v>
      </c>
      <c r="R403">
        <v>4.0999999046325684</v>
      </c>
      <c r="AE403">
        <v>1</v>
      </c>
    </row>
    <row r="404" spans="1:31" x14ac:dyDescent="0.2">
      <c r="A404" s="9">
        <v>2007171</v>
      </c>
      <c r="C404" t="s">
        <v>1732</v>
      </c>
      <c r="D404" t="s">
        <v>1733</v>
      </c>
      <c r="E404" t="s">
        <v>899</v>
      </c>
      <c r="F404" t="s">
        <v>1540</v>
      </c>
      <c r="G404" t="s">
        <v>639</v>
      </c>
      <c r="H404" t="s">
        <v>639</v>
      </c>
      <c r="I404" t="s">
        <v>783</v>
      </c>
      <c r="J404" t="s">
        <v>641</v>
      </c>
      <c r="K404" t="s">
        <v>53</v>
      </c>
      <c r="L404" s="4">
        <v>41400</v>
      </c>
      <c r="M404" s="4"/>
      <c r="N404">
        <v>24</v>
      </c>
      <c r="R404">
        <v>2</v>
      </c>
      <c r="T404">
        <v>3</v>
      </c>
      <c r="AE404">
        <v>1</v>
      </c>
    </row>
    <row r="405" spans="1:31" x14ac:dyDescent="0.2">
      <c r="A405" s="9">
        <v>2007172</v>
      </c>
      <c r="C405" t="s">
        <v>1734</v>
      </c>
      <c r="D405" t="s">
        <v>1735</v>
      </c>
      <c r="E405" t="s">
        <v>899</v>
      </c>
      <c r="F405" t="s">
        <v>1540</v>
      </c>
      <c r="G405" t="s">
        <v>639</v>
      </c>
      <c r="H405" t="s">
        <v>639</v>
      </c>
      <c r="I405" t="s">
        <v>783</v>
      </c>
      <c r="J405" t="s">
        <v>641</v>
      </c>
      <c r="K405" t="s">
        <v>53</v>
      </c>
      <c r="L405" s="4">
        <v>41400</v>
      </c>
      <c r="M405" s="4"/>
      <c r="N405">
        <v>24</v>
      </c>
      <c r="T405">
        <v>6</v>
      </c>
      <c r="AE405">
        <v>1</v>
      </c>
    </row>
    <row r="406" spans="1:31" x14ac:dyDescent="0.2">
      <c r="A406" s="9">
        <v>2007173</v>
      </c>
      <c r="C406" t="s">
        <v>1736</v>
      </c>
      <c r="D406" t="s">
        <v>1737</v>
      </c>
      <c r="E406" t="s">
        <v>899</v>
      </c>
      <c r="F406" t="s">
        <v>1540</v>
      </c>
      <c r="G406" t="s">
        <v>639</v>
      </c>
      <c r="H406" t="s">
        <v>639</v>
      </c>
      <c r="I406" t="s">
        <v>783</v>
      </c>
      <c r="J406" t="s">
        <v>641</v>
      </c>
      <c r="K406" t="s">
        <v>53</v>
      </c>
      <c r="L406" s="4">
        <v>41400</v>
      </c>
      <c r="M406" s="4"/>
      <c r="N406">
        <v>27</v>
      </c>
      <c r="AE406">
        <v>1</v>
      </c>
    </row>
    <row r="407" spans="1:31" x14ac:dyDescent="0.2">
      <c r="A407" s="9">
        <v>2007221</v>
      </c>
      <c r="C407" t="s">
        <v>1738</v>
      </c>
      <c r="D407" t="s">
        <v>1739</v>
      </c>
      <c r="E407" t="s">
        <v>899</v>
      </c>
      <c r="F407" t="s">
        <v>1540</v>
      </c>
      <c r="G407" t="s">
        <v>639</v>
      </c>
      <c r="H407" t="s">
        <v>639</v>
      </c>
      <c r="I407" t="s">
        <v>783</v>
      </c>
      <c r="J407" t="s">
        <v>641</v>
      </c>
      <c r="K407" t="s">
        <v>53</v>
      </c>
      <c r="L407" s="4">
        <v>41431</v>
      </c>
      <c r="M407" s="4"/>
      <c r="N407">
        <v>15</v>
      </c>
      <c r="AE407">
        <v>1</v>
      </c>
    </row>
    <row r="408" spans="1:31" x14ac:dyDescent="0.2">
      <c r="A408" s="9">
        <v>2007220</v>
      </c>
      <c r="C408" t="s">
        <v>1740</v>
      </c>
      <c r="D408" t="s">
        <v>1741</v>
      </c>
      <c r="E408" t="s">
        <v>899</v>
      </c>
      <c r="F408" t="s">
        <v>1540</v>
      </c>
      <c r="G408" t="s">
        <v>639</v>
      </c>
      <c r="H408" t="s">
        <v>639</v>
      </c>
      <c r="I408" t="s">
        <v>783</v>
      </c>
      <c r="J408" t="s">
        <v>641</v>
      </c>
      <c r="K408" t="s">
        <v>53</v>
      </c>
      <c r="L408" s="4">
        <v>41431</v>
      </c>
      <c r="M408" s="4"/>
      <c r="N408">
        <v>15</v>
      </c>
      <c r="AE408">
        <v>1</v>
      </c>
    </row>
    <row r="409" spans="1:31" x14ac:dyDescent="0.2">
      <c r="A409" s="9">
        <v>2007205</v>
      </c>
      <c r="C409" t="s">
        <v>1742</v>
      </c>
      <c r="D409" t="s">
        <v>666</v>
      </c>
      <c r="E409" t="s">
        <v>899</v>
      </c>
      <c r="F409" t="s">
        <v>1540</v>
      </c>
      <c r="G409" t="s">
        <v>639</v>
      </c>
      <c r="H409" t="s">
        <v>639</v>
      </c>
      <c r="I409" t="s">
        <v>783</v>
      </c>
      <c r="J409" t="s">
        <v>641</v>
      </c>
      <c r="K409" t="s">
        <v>53</v>
      </c>
      <c r="L409" s="4">
        <v>41430</v>
      </c>
      <c r="M409" s="4"/>
      <c r="N409">
        <v>20</v>
      </c>
      <c r="O409">
        <v>20</v>
      </c>
      <c r="AE409">
        <v>1</v>
      </c>
    </row>
    <row r="410" spans="1:31" x14ac:dyDescent="0.2">
      <c r="A410" s="9">
        <v>2007975</v>
      </c>
      <c r="C410" t="s">
        <v>1743</v>
      </c>
      <c r="D410" t="s">
        <v>1744</v>
      </c>
      <c r="E410" t="s">
        <v>1731</v>
      </c>
      <c r="F410" t="s">
        <v>1540</v>
      </c>
      <c r="G410" t="s">
        <v>639</v>
      </c>
      <c r="H410" t="s">
        <v>639</v>
      </c>
      <c r="I410" t="s">
        <v>783</v>
      </c>
      <c r="J410" t="s">
        <v>641</v>
      </c>
      <c r="K410" t="s">
        <v>53</v>
      </c>
      <c r="L410" s="4">
        <v>42079</v>
      </c>
      <c r="M410" s="4"/>
      <c r="N410">
        <v>15</v>
      </c>
      <c r="O410">
        <v>15</v>
      </c>
      <c r="P410">
        <v>15</v>
      </c>
      <c r="AE410">
        <v>1</v>
      </c>
    </row>
    <row r="411" spans="1:31" x14ac:dyDescent="0.2">
      <c r="A411" s="9">
        <v>2007169</v>
      </c>
      <c r="C411" t="s">
        <v>1745</v>
      </c>
      <c r="D411" t="s">
        <v>1744</v>
      </c>
      <c r="E411" t="s">
        <v>899</v>
      </c>
      <c r="F411" t="s">
        <v>1540</v>
      </c>
      <c r="G411" t="s">
        <v>639</v>
      </c>
      <c r="H411" t="s">
        <v>639</v>
      </c>
      <c r="I411" t="s">
        <v>783</v>
      </c>
      <c r="J411" t="s">
        <v>641</v>
      </c>
      <c r="K411" t="s">
        <v>53</v>
      </c>
      <c r="L411" s="4">
        <v>41400</v>
      </c>
      <c r="M411" s="4"/>
      <c r="N411">
        <v>15</v>
      </c>
      <c r="O411">
        <v>15</v>
      </c>
      <c r="P411">
        <v>15</v>
      </c>
      <c r="AE411">
        <v>1</v>
      </c>
    </row>
    <row r="412" spans="1:31" x14ac:dyDescent="0.2">
      <c r="A412" s="9">
        <v>2009517</v>
      </c>
      <c r="C412" t="s">
        <v>1746</v>
      </c>
      <c r="D412" t="s">
        <v>1747</v>
      </c>
      <c r="E412" t="s">
        <v>958</v>
      </c>
      <c r="F412" t="s">
        <v>1540</v>
      </c>
      <c r="G412" t="s">
        <v>639</v>
      </c>
      <c r="H412" t="s">
        <v>639</v>
      </c>
      <c r="I412" t="s">
        <v>783</v>
      </c>
      <c r="J412" t="s">
        <v>641</v>
      </c>
      <c r="K412" t="s">
        <v>53</v>
      </c>
      <c r="L412" s="4">
        <v>43490</v>
      </c>
      <c r="M412" s="4"/>
      <c r="N412">
        <v>20</v>
      </c>
      <c r="T412">
        <v>20.5</v>
      </c>
      <c r="AE412">
        <v>1</v>
      </c>
    </row>
    <row r="413" spans="1:31" x14ac:dyDescent="0.2">
      <c r="A413" s="9">
        <v>2010083</v>
      </c>
      <c r="C413" t="s">
        <v>1748</v>
      </c>
      <c r="D413" t="s">
        <v>1749</v>
      </c>
      <c r="E413" t="s">
        <v>1750</v>
      </c>
      <c r="F413" t="s">
        <v>1751</v>
      </c>
      <c r="G413" t="s">
        <v>639</v>
      </c>
      <c r="H413" t="s">
        <v>639</v>
      </c>
      <c r="I413" t="s">
        <v>772</v>
      </c>
      <c r="J413" t="s">
        <v>729</v>
      </c>
      <c r="K413" t="s">
        <v>54</v>
      </c>
      <c r="L413" s="4">
        <v>2</v>
      </c>
      <c r="M413" s="4"/>
      <c r="N413">
        <v>3</v>
      </c>
      <c r="O413">
        <v>15</v>
      </c>
      <c r="AE413">
        <v>1.1499999999999999</v>
      </c>
    </row>
    <row r="414" spans="1:31" x14ac:dyDescent="0.2">
      <c r="A414" s="9">
        <v>2008141</v>
      </c>
      <c r="C414" t="s">
        <v>1752</v>
      </c>
      <c r="D414" t="s">
        <v>1753</v>
      </c>
      <c r="E414" t="s">
        <v>899</v>
      </c>
      <c r="F414" t="s">
        <v>1754</v>
      </c>
      <c r="G414" t="s">
        <v>639</v>
      </c>
      <c r="H414" t="s">
        <v>639</v>
      </c>
      <c r="I414" t="s">
        <v>783</v>
      </c>
      <c r="J414" t="s">
        <v>641</v>
      </c>
      <c r="K414" t="s">
        <v>53</v>
      </c>
      <c r="L414" s="4">
        <v>42221</v>
      </c>
      <c r="M414" s="4"/>
      <c r="N414">
        <v>4</v>
      </c>
      <c r="O414">
        <v>12</v>
      </c>
      <c r="P414">
        <v>12</v>
      </c>
      <c r="Q414">
        <v>14</v>
      </c>
      <c r="T414">
        <v>11.600000381469727</v>
      </c>
      <c r="AE414">
        <v>1</v>
      </c>
    </row>
    <row r="415" spans="1:31" x14ac:dyDescent="0.2">
      <c r="A415" s="9">
        <v>2007215</v>
      </c>
      <c r="C415" t="s">
        <v>1755</v>
      </c>
      <c r="D415" t="s">
        <v>1756</v>
      </c>
      <c r="E415" t="s">
        <v>899</v>
      </c>
      <c r="F415" t="s">
        <v>1212</v>
      </c>
      <c r="G415" t="s">
        <v>639</v>
      </c>
      <c r="H415" t="s">
        <v>639</v>
      </c>
      <c r="I415" t="s">
        <v>783</v>
      </c>
      <c r="J415" t="s">
        <v>641</v>
      </c>
      <c r="K415" t="s">
        <v>53</v>
      </c>
      <c r="L415" s="4">
        <v>41431</v>
      </c>
      <c r="M415" s="4"/>
      <c r="N415">
        <v>21</v>
      </c>
      <c r="R415">
        <v>5</v>
      </c>
      <c r="T415">
        <v>11</v>
      </c>
      <c r="AE415">
        <v>1</v>
      </c>
    </row>
    <row r="416" spans="1:31" x14ac:dyDescent="0.2">
      <c r="A416" s="9">
        <v>2008647</v>
      </c>
      <c r="C416" t="s">
        <v>1757</v>
      </c>
      <c r="D416" t="s">
        <v>1758</v>
      </c>
      <c r="E416" t="s">
        <v>1645</v>
      </c>
      <c r="F416" t="s">
        <v>1649</v>
      </c>
      <c r="G416" t="s">
        <v>639</v>
      </c>
      <c r="H416" t="s">
        <v>639</v>
      </c>
      <c r="I416" t="s">
        <v>783</v>
      </c>
      <c r="J416" t="s">
        <v>641</v>
      </c>
      <c r="K416" t="s">
        <v>54</v>
      </c>
      <c r="L416" s="4">
        <v>42696</v>
      </c>
      <c r="M416" s="4"/>
      <c r="N416">
        <v>7</v>
      </c>
      <c r="R416">
        <v>10</v>
      </c>
      <c r="AE416">
        <v>1.35</v>
      </c>
    </row>
    <row r="417" spans="1:31" x14ac:dyDescent="0.2">
      <c r="A417" s="9">
        <v>2009253</v>
      </c>
      <c r="C417" t="s">
        <v>1759</v>
      </c>
      <c r="D417" t="s">
        <v>1760</v>
      </c>
      <c r="E417" t="s">
        <v>1761</v>
      </c>
      <c r="F417" t="s">
        <v>1762</v>
      </c>
      <c r="G417" t="s">
        <v>639</v>
      </c>
      <c r="H417" t="s">
        <v>639</v>
      </c>
      <c r="I417" t="s">
        <v>783</v>
      </c>
      <c r="J417" t="s">
        <v>647</v>
      </c>
      <c r="K417" t="s">
        <v>53</v>
      </c>
      <c r="L417" s="4">
        <v>43207</v>
      </c>
      <c r="M417" s="4"/>
      <c r="R417">
        <v>15</v>
      </c>
      <c r="T417">
        <v>34</v>
      </c>
      <c r="AE417">
        <v>1</v>
      </c>
    </row>
    <row r="418" spans="1:31" x14ac:dyDescent="0.2">
      <c r="A418" s="9">
        <v>2010391</v>
      </c>
      <c r="C418" t="s">
        <v>1763</v>
      </c>
      <c r="D418" t="s">
        <v>1764</v>
      </c>
      <c r="E418" t="s">
        <v>905</v>
      </c>
      <c r="F418" t="s">
        <v>906</v>
      </c>
      <c r="G418" t="s">
        <v>639</v>
      </c>
      <c r="H418" t="s">
        <v>639</v>
      </c>
      <c r="I418" t="s">
        <v>783</v>
      </c>
      <c r="J418" t="s">
        <v>647</v>
      </c>
      <c r="K418" t="s">
        <v>54</v>
      </c>
      <c r="L418" s="4">
        <v>44280</v>
      </c>
      <c r="M418" s="4"/>
      <c r="Z418">
        <v>10</v>
      </c>
      <c r="AE418">
        <v>1</v>
      </c>
    </row>
    <row r="419" spans="1:31" x14ac:dyDescent="0.2">
      <c r="A419" s="9">
        <v>2009786</v>
      </c>
      <c r="C419" t="s">
        <v>1765</v>
      </c>
      <c r="D419" t="s">
        <v>1766</v>
      </c>
      <c r="E419" t="s">
        <v>1767</v>
      </c>
      <c r="F419" t="s">
        <v>1768</v>
      </c>
      <c r="G419" t="s">
        <v>639</v>
      </c>
      <c r="H419" t="s">
        <v>639</v>
      </c>
      <c r="I419" t="s">
        <v>783</v>
      </c>
      <c r="J419" t="s">
        <v>647</v>
      </c>
      <c r="K419" t="s">
        <v>53</v>
      </c>
      <c r="L419" s="4">
        <v>43745</v>
      </c>
      <c r="M419" s="4"/>
      <c r="Q419">
        <v>50</v>
      </c>
      <c r="AE419">
        <v>1</v>
      </c>
    </row>
    <row r="420" spans="1:31" x14ac:dyDescent="0.2">
      <c r="A420" s="9">
        <v>2005206</v>
      </c>
      <c r="C420" t="s">
        <v>1769</v>
      </c>
      <c r="D420" t="s">
        <v>1770</v>
      </c>
      <c r="E420" t="s">
        <v>905</v>
      </c>
      <c r="F420" t="s">
        <v>1771</v>
      </c>
      <c r="G420" t="s">
        <v>639</v>
      </c>
      <c r="H420" t="s">
        <v>639</v>
      </c>
      <c r="I420" t="s">
        <v>772</v>
      </c>
      <c r="J420" t="s">
        <v>647</v>
      </c>
      <c r="K420" t="s">
        <v>53</v>
      </c>
      <c r="L420" s="4">
        <v>40463</v>
      </c>
      <c r="M420" s="4"/>
      <c r="Q420">
        <v>88</v>
      </c>
      <c r="R420">
        <v>5</v>
      </c>
      <c r="AE420">
        <v>1</v>
      </c>
    </row>
    <row r="421" spans="1:31" x14ac:dyDescent="0.2">
      <c r="A421" s="9">
        <v>2006940</v>
      </c>
      <c r="C421" t="s">
        <v>1772</v>
      </c>
      <c r="D421" t="s">
        <v>1773</v>
      </c>
      <c r="E421" t="s">
        <v>1774</v>
      </c>
      <c r="F421" t="s">
        <v>1774</v>
      </c>
      <c r="G421" t="s">
        <v>639</v>
      </c>
      <c r="H421" t="s">
        <v>639</v>
      </c>
      <c r="I421" t="s">
        <v>783</v>
      </c>
      <c r="J421" t="s">
        <v>647</v>
      </c>
      <c r="K421" t="s">
        <v>53</v>
      </c>
      <c r="L421" s="4">
        <v>41242</v>
      </c>
      <c r="M421" s="4"/>
      <c r="V421">
        <v>0.89999997615814209</v>
      </c>
      <c r="W421">
        <v>1</v>
      </c>
      <c r="X421">
        <v>0.20000000298023224</v>
      </c>
      <c r="Y421">
        <v>0.15000000596046448</v>
      </c>
      <c r="Z421">
        <v>0.20000000298023224</v>
      </c>
      <c r="AA421">
        <v>0.15000000596046448</v>
      </c>
      <c r="AE421">
        <v>1</v>
      </c>
    </row>
    <row r="422" spans="1:31" x14ac:dyDescent="0.2">
      <c r="A422" s="9">
        <v>2010675</v>
      </c>
      <c r="C422" t="s">
        <v>1775</v>
      </c>
      <c r="D422" t="s">
        <v>1776</v>
      </c>
      <c r="E422" t="s">
        <v>905</v>
      </c>
      <c r="F422" t="s">
        <v>906</v>
      </c>
      <c r="G422" t="s">
        <v>639</v>
      </c>
      <c r="H422" t="s">
        <v>639</v>
      </c>
      <c r="I422" t="s">
        <v>783</v>
      </c>
      <c r="J422" t="s">
        <v>641</v>
      </c>
      <c r="K422" t="s">
        <v>54</v>
      </c>
      <c r="L422" s="4">
        <v>44494</v>
      </c>
      <c r="M422" s="4"/>
      <c r="N422">
        <v>6.3000001907348633</v>
      </c>
      <c r="R422">
        <v>9</v>
      </c>
      <c r="AE422">
        <v>1</v>
      </c>
    </row>
    <row r="423" spans="1:31" x14ac:dyDescent="0.2">
      <c r="A423" s="9">
        <v>2007811</v>
      </c>
      <c r="C423" t="s">
        <v>1777</v>
      </c>
      <c r="D423" t="s">
        <v>1778</v>
      </c>
      <c r="E423" t="s">
        <v>1779</v>
      </c>
      <c r="F423" t="s">
        <v>1780</v>
      </c>
      <c r="G423" t="s">
        <v>639</v>
      </c>
      <c r="H423" t="s">
        <v>639</v>
      </c>
      <c r="I423" t="s">
        <v>772</v>
      </c>
      <c r="J423" t="s">
        <v>647</v>
      </c>
      <c r="K423" t="s">
        <v>53</v>
      </c>
      <c r="L423" s="4">
        <v>2</v>
      </c>
      <c r="M423" s="4"/>
      <c r="AE423">
        <v>1</v>
      </c>
    </row>
    <row r="424" spans="1:31" x14ac:dyDescent="0.2">
      <c r="A424" s="9">
        <v>2007031</v>
      </c>
      <c r="C424" t="s">
        <v>1781</v>
      </c>
      <c r="D424" t="s">
        <v>1782</v>
      </c>
      <c r="E424" t="s">
        <v>1024</v>
      </c>
      <c r="F424" t="s">
        <v>1025</v>
      </c>
      <c r="G424" t="s">
        <v>639</v>
      </c>
      <c r="H424" t="s">
        <v>639</v>
      </c>
      <c r="I424" t="s">
        <v>772</v>
      </c>
      <c r="J424" t="s">
        <v>729</v>
      </c>
      <c r="K424" t="s">
        <v>53</v>
      </c>
      <c r="L424" s="4">
        <v>2</v>
      </c>
      <c r="M424" s="4"/>
      <c r="N424">
        <v>1.5</v>
      </c>
      <c r="AC424">
        <v>68</v>
      </c>
      <c r="AE424">
        <v>1</v>
      </c>
    </row>
    <row r="425" spans="1:31" x14ac:dyDescent="0.2">
      <c r="A425" s="9">
        <v>2009601</v>
      </c>
      <c r="C425" t="s">
        <v>1783</v>
      </c>
      <c r="D425" t="s">
        <v>1784</v>
      </c>
      <c r="E425" t="s">
        <v>911</v>
      </c>
      <c r="F425" t="s">
        <v>912</v>
      </c>
      <c r="G425" t="s">
        <v>639</v>
      </c>
      <c r="H425" t="s">
        <v>639</v>
      </c>
      <c r="I425" t="s">
        <v>772</v>
      </c>
      <c r="J425" t="s">
        <v>729</v>
      </c>
      <c r="K425" t="s">
        <v>54</v>
      </c>
      <c r="L425" s="4">
        <v>2</v>
      </c>
      <c r="M425" s="4"/>
      <c r="P425">
        <v>6</v>
      </c>
      <c r="AE425">
        <v>1</v>
      </c>
    </row>
    <row r="426" spans="1:31" x14ac:dyDescent="0.2">
      <c r="A426" s="9">
        <v>2007547</v>
      </c>
      <c r="C426" t="s">
        <v>1785</v>
      </c>
      <c r="D426" t="s">
        <v>1786</v>
      </c>
      <c r="E426" t="s">
        <v>911</v>
      </c>
      <c r="F426" t="s">
        <v>912</v>
      </c>
      <c r="G426" t="s">
        <v>639</v>
      </c>
      <c r="H426" t="s">
        <v>639</v>
      </c>
      <c r="I426" t="s">
        <v>772</v>
      </c>
      <c r="J426" t="s">
        <v>729</v>
      </c>
      <c r="K426" t="s">
        <v>54</v>
      </c>
      <c r="L426" s="4">
        <v>2</v>
      </c>
      <c r="M426" s="4"/>
      <c r="N426">
        <v>4.5</v>
      </c>
      <c r="O426">
        <v>6</v>
      </c>
      <c r="P426">
        <v>1.5</v>
      </c>
      <c r="Y426">
        <v>3</v>
      </c>
      <c r="AA426">
        <v>1</v>
      </c>
      <c r="AE426">
        <v>1.25</v>
      </c>
    </row>
    <row r="427" spans="1:31" x14ac:dyDescent="0.2">
      <c r="A427" s="9">
        <v>2007546</v>
      </c>
      <c r="C427" t="s">
        <v>1787</v>
      </c>
      <c r="D427" t="s">
        <v>1788</v>
      </c>
      <c r="E427" t="s">
        <v>911</v>
      </c>
      <c r="F427" t="s">
        <v>912</v>
      </c>
      <c r="G427" t="s">
        <v>639</v>
      </c>
      <c r="H427" t="s">
        <v>639</v>
      </c>
      <c r="I427" t="s">
        <v>772</v>
      </c>
      <c r="J427" t="s">
        <v>729</v>
      </c>
      <c r="K427" t="s">
        <v>54</v>
      </c>
      <c r="L427" s="4">
        <v>2</v>
      </c>
      <c r="M427" s="4"/>
      <c r="N427">
        <v>5</v>
      </c>
      <c r="Q427">
        <v>4.4000000953674316</v>
      </c>
      <c r="Y427">
        <v>2.2000000476837158</v>
      </c>
      <c r="AE427">
        <v>1.3</v>
      </c>
    </row>
    <row r="428" spans="1:31" x14ac:dyDescent="0.2">
      <c r="A428" s="9">
        <v>2010159</v>
      </c>
      <c r="C428" t="s">
        <v>1789</v>
      </c>
      <c r="D428" t="s">
        <v>1790</v>
      </c>
      <c r="E428" t="s">
        <v>911</v>
      </c>
      <c r="F428" t="s">
        <v>912</v>
      </c>
      <c r="G428" t="s">
        <v>639</v>
      </c>
      <c r="H428" t="s">
        <v>639</v>
      </c>
      <c r="I428" t="s">
        <v>772</v>
      </c>
      <c r="J428" t="s">
        <v>729</v>
      </c>
      <c r="K428" t="s">
        <v>54</v>
      </c>
      <c r="L428" s="4">
        <v>2</v>
      </c>
      <c r="M428" s="4"/>
      <c r="V428">
        <v>5</v>
      </c>
      <c r="Y428">
        <v>2</v>
      </c>
      <c r="AE428">
        <v>1.28</v>
      </c>
    </row>
    <row r="429" spans="1:31" x14ac:dyDescent="0.2">
      <c r="A429" s="9">
        <v>2007545</v>
      </c>
      <c r="C429" t="s">
        <v>1791</v>
      </c>
      <c r="D429" t="s">
        <v>1792</v>
      </c>
      <c r="E429" t="s">
        <v>911</v>
      </c>
      <c r="F429" t="s">
        <v>912</v>
      </c>
      <c r="G429" t="s">
        <v>639</v>
      </c>
      <c r="H429" t="s">
        <v>639</v>
      </c>
      <c r="I429" t="s">
        <v>772</v>
      </c>
      <c r="J429" t="s">
        <v>729</v>
      </c>
      <c r="K429" t="s">
        <v>54</v>
      </c>
      <c r="L429" s="4">
        <v>2</v>
      </c>
      <c r="M429" s="4"/>
      <c r="N429">
        <v>6</v>
      </c>
      <c r="V429">
        <v>8</v>
      </c>
      <c r="Z429">
        <v>5</v>
      </c>
      <c r="AE429">
        <v>1.49</v>
      </c>
    </row>
    <row r="430" spans="1:31" x14ac:dyDescent="0.2">
      <c r="A430" s="9">
        <v>2007032</v>
      </c>
      <c r="C430" t="s">
        <v>1793</v>
      </c>
      <c r="D430" t="s">
        <v>1794</v>
      </c>
      <c r="E430" t="s">
        <v>1024</v>
      </c>
      <c r="F430" t="s">
        <v>1025</v>
      </c>
      <c r="G430" t="s">
        <v>639</v>
      </c>
      <c r="H430" t="s">
        <v>639</v>
      </c>
      <c r="I430" t="s">
        <v>772</v>
      </c>
      <c r="J430" t="s">
        <v>729</v>
      </c>
      <c r="K430" t="s">
        <v>53</v>
      </c>
      <c r="L430" s="4">
        <v>2</v>
      </c>
      <c r="M430" s="4"/>
      <c r="N430">
        <v>2</v>
      </c>
      <c r="AE430">
        <v>1</v>
      </c>
    </row>
    <row r="431" spans="1:31" x14ac:dyDescent="0.2">
      <c r="A431" s="9">
        <v>2007531</v>
      </c>
      <c r="C431" t="s">
        <v>1795</v>
      </c>
      <c r="D431" t="s">
        <v>1796</v>
      </c>
      <c r="E431" t="s">
        <v>877</v>
      </c>
      <c r="F431" t="s">
        <v>878</v>
      </c>
      <c r="G431" t="s">
        <v>639</v>
      </c>
      <c r="H431" t="s">
        <v>639</v>
      </c>
      <c r="I431" t="s">
        <v>783</v>
      </c>
      <c r="J431" t="s">
        <v>647</v>
      </c>
      <c r="K431" t="s">
        <v>54</v>
      </c>
      <c r="L431" s="4">
        <v>41688</v>
      </c>
      <c r="M431" s="4"/>
      <c r="P431">
        <v>3.7999999523162842</v>
      </c>
      <c r="R431">
        <v>0.80000001192092896</v>
      </c>
      <c r="V431">
        <v>1.2000000476837158</v>
      </c>
      <c r="W431">
        <v>0.80000001192092896</v>
      </c>
      <c r="X431">
        <v>2.2999999523162842</v>
      </c>
      <c r="Y431">
        <v>0.20000000298023224</v>
      </c>
      <c r="Z431">
        <v>0.5</v>
      </c>
      <c r="AE431">
        <v>1.3</v>
      </c>
    </row>
    <row r="432" spans="1:31" x14ac:dyDescent="0.2">
      <c r="A432" s="9">
        <v>2008131</v>
      </c>
      <c r="C432" t="s">
        <v>1797</v>
      </c>
      <c r="D432" t="s">
        <v>1798</v>
      </c>
      <c r="E432" t="s">
        <v>781</v>
      </c>
      <c r="F432" t="s">
        <v>782</v>
      </c>
      <c r="G432" t="s">
        <v>639</v>
      </c>
      <c r="H432" t="s">
        <v>639</v>
      </c>
      <c r="I432" t="s">
        <v>783</v>
      </c>
      <c r="J432" t="s">
        <v>647</v>
      </c>
      <c r="K432" t="s">
        <v>53</v>
      </c>
      <c r="L432" s="4">
        <v>42221</v>
      </c>
      <c r="M432" s="4"/>
      <c r="O432">
        <v>45</v>
      </c>
      <c r="R432">
        <v>3</v>
      </c>
      <c r="W432">
        <v>0.5</v>
      </c>
      <c r="Z432">
        <v>0.5</v>
      </c>
      <c r="AE432">
        <v>1</v>
      </c>
    </row>
    <row r="433" spans="1:31" x14ac:dyDescent="0.2">
      <c r="A433" s="9">
        <v>2008132</v>
      </c>
      <c r="C433" t="s">
        <v>1799</v>
      </c>
      <c r="D433" t="s">
        <v>1800</v>
      </c>
      <c r="E433" t="s">
        <v>781</v>
      </c>
      <c r="F433" t="s">
        <v>782</v>
      </c>
      <c r="G433" t="s">
        <v>639</v>
      </c>
      <c r="H433" t="s">
        <v>639</v>
      </c>
      <c r="I433" t="s">
        <v>783</v>
      </c>
      <c r="J433" t="s">
        <v>641</v>
      </c>
      <c r="K433" t="s">
        <v>53</v>
      </c>
      <c r="L433" s="4">
        <v>42221</v>
      </c>
      <c r="M433" s="4"/>
      <c r="N433">
        <v>10</v>
      </c>
      <c r="O433">
        <v>40</v>
      </c>
      <c r="R433">
        <v>3</v>
      </c>
      <c r="T433">
        <v>4.4000000953674316</v>
      </c>
      <c r="V433">
        <v>2.9999999329447746E-2</v>
      </c>
      <c r="W433">
        <v>9.9999997764825821E-3</v>
      </c>
      <c r="X433">
        <v>1.9999999552965164E-2</v>
      </c>
      <c r="Y433">
        <v>2.9999999329447746E-2</v>
      </c>
      <c r="Z433">
        <v>1.9999999552965164E-2</v>
      </c>
      <c r="AA433">
        <v>4.999999888241291E-3</v>
      </c>
      <c r="AE433">
        <v>1</v>
      </c>
    </row>
    <row r="434" spans="1:31" x14ac:dyDescent="0.2">
      <c r="A434" s="9">
        <v>2010200</v>
      </c>
      <c r="C434" t="s">
        <v>1801</v>
      </c>
      <c r="D434" t="s">
        <v>1802</v>
      </c>
      <c r="E434" t="s">
        <v>782</v>
      </c>
      <c r="F434" t="s">
        <v>782</v>
      </c>
      <c r="G434" t="s">
        <v>639</v>
      </c>
      <c r="H434" t="s">
        <v>639</v>
      </c>
      <c r="I434" t="s">
        <v>783</v>
      </c>
      <c r="J434" t="s">
        <v>641</v>
      </c>
      <c r="K434" t="s">
        <v>53</v>
      </c>
      <c r="L434" s="4">
        <v>44110</v>
      </c>
      <c r="M434" s="4"/>
      <c r="N434">
        <v>10</v>
      </c>
      <c r="O434">
        <v>45</v>
      </c>
      <c r="T434">
        <v>4.8000001907348633</v>
      </c>
      <c r="V434">
        <v>2.8999999165534973E-2</v>
      </c>
      <c r="W434">
        <v>9.9999997764825821E-3</v>
      </c>
      <c r="Y434">
        <v>2.8000000864267349E-2</v>
      </c>
      <c r="AA434">
        <v>4.999999888241291E-3</v>
      </c>
      <c r="AE434">
        <v>1</v>
      </c>
    </row>
    <row r="435" spans="1:31" x14ac:dyDescent="0.2">
      <c r="A435" s="9">
        <v>2008133</v>
      </c>
      <c r="C435" t="s">
        <v>1803</v>
      </c>
      <c r="D435" t="s">
        <v>1804</v>
      </c>
      <c r="E435" t="s">
        <v>781</v>
      </c>
      <c r="F435" t="s">
        <v>782</v>
      </c>
      <c r="G435" t="s">
        <v>639</v>
      </c>
      <c r="H435" t="s">
        <v>639</v>
      </c>
      <c r="I435" t="s">
        <v>783</v>
      </c>
      <c r="J435" t="s">
        <v>641</v>
      </c>
      <c r="K435" t="s">
        <v>53</v>
      </c>
      <c r="L435" s="4">
        <v>42221</v>
      </c>
      <c r="M435" s="4"/>
      <c r="N435">
        <v>10</v>
      </c>
      <c r="O435">
        <v>40</v>
      </c>
      <c r="T435">
        <v>4.4000000953674316</v>
      </c>
      <c r="V435">
        <v>2</v>
      </c>
      <c r="AE435">
        <v>1</v>
      </c>
    </row>
    <row r="436" spans="1:31" x14ac:dyDescent="0.2">
      <c r="A436" s="9">
        <v>2010201</v>
      </c>
      <c r="C436" t="s">
        <v>1805</v>
      </c>
      <c r="D436" t="s">
        <v>1806</v>
      </c>
      <c r="E436" t="s">
        <v>782</v>
      </c>
      <c r="F436" t="s">
        <v>782</v>
      </c>
      <c r="G436" t="s">
        <v>639</v>
      </c>
      <c r="H436" t="s">
        <v>639</v>
      </c>
      <c r="I436" t="s">
        <v>783</v>
      </c>
      <c r="J436" t="s">
        <v>641</v>
      </c>
      <c r="K436" t="s">
        <v>53</v>
      </c>
      <c r="L436" s="4">
        <v>44110</v>
      </c>
      <c r="M436" s="4"/>
      <c r="N436">
        <v>12</v>
      </c>
      <c r="O436">
        <v>43</v>
      </c>
      <c r="R436">
        <v>2</v>
      </c>
      <c r="T436">
        <v>4.4000000953674316</v>
      </c>
      <c r="V436">
        <v>0.69999998807907104</v>
      </c>
      <c r="AE436">
        <v>1</v>
      </c>
    </row>
    <row r="437" spans="1:31" x14ac:dyDescent="0.2">
      <c r="A437" s="9">
        <v>2009398</v>
      </c>
      <c r="C437" t="s">
        <v>1807</v>
      </c>
      <c r="D437" t="s">
        <v>1808</v>
      </c>
      <c r="E437" t="s">
        <v>1809</v>
      </c>
      <c r="F437" t="s">
        <v>1810</v>
      </c>
      <c r="G437" t="s">
        <v>639</v>
      </c>
      <c r="H437" t="s">
        <v>639</v>
      </c>
      <c r="I437" t="s">
        <v>772</v>
      </c>
      <c r="J437" t="s">
        <v>647</v>
      </c>
      <c r="K437" t="s">
        <v>53</v>
      </c>
      <c r="L437" s="4">
        <v>2</v>
      </c>
      <c r="M437" s="4"/>
      <c r="T437">
        <v>80</v>
      </c>
      <c r="AE437">
        <v>1</v>
      </c>
    </row>
    <row r="438" spans="1:31" x14ac:dyDescent="0.2">
      <c r="A438" s="9">
        <v>2010466</v>
      </c>
      <c r="C438" t="s">
        <v>1811</v>
      </c>
      <c r="D438" t="s">
        <v>1812</v>
      </c>
      <c r="E438" t="s">
        <v>978</v>
      </c>
      <c r="F438" t="s">
        <v>979</v>
      </c>
      <c r="G438" t="s">
        <v>639</v>
      </c>
      <c r="H438" t="s">
        <v>639</v>
      </c>
      <c r="I438" t="s">
        <v>772</v>
      </c>
      <c r="J438" t="s">
        <v>729</v>
      </c>
      <c r="K438" t="s">
        <v>54</v>
      </c>
      <c r="L438" s="4">
        <v>2</v>
      </c>
      <c r="M438" s="4"/>
      <c r="AE438">
        <v>1</v>
      </c>
    </row>
    <row r="439" spans="1:31" x14ac:dyDescent="0.2">
      <c r="A439" s="9">
        <v>2009613</v>
      </c>
      <c r="C439" t="s">
        <v>1813</v>
      </c>
      <c r="D439" t="s">
        <v>1814</v>
      </c>
      <c r="E439" t="s">
        <v>1815</v>
      </c>
      <c r="F439" t="s">
        <v>1815</v>
      </c>
      <c r="G439" t="s">
        <v>639</v>
      </c>
      <c r="H439" t="s">
        <v>639</v>
      </c>
      <c r="I439" t="s">
        <v>783</v>
      </c>
      <c r="J439" t="s">
        <v>647</v>
      </c>
      <c r="K439" t="s">
        <v>53</v>
      </c>
      <c r="L439" s="4">
        <v>43584</v>
      </c>
      <c r="M439" s="4"/>
      <c r="Q439">
        <v>67</v>
      </c>
      <c r="AE439">
        <v>1</v>
      </c>
    </row>
    <row r="440" spans="1:31" x14ac:dyDescent="0.2">
      <c r="A440" s="9">
        <v>2008268</v>
      </c>
      <c r="C440" t="s">
        <v>1829</v>
      </c>
      <c r="D440" t="s">
        <v>1817</v>
      </c>
      <c r="E440" t="s">
        <v>899</v>
      </c>
      <c r="F440" t="s">
        <v>942</v>
      </c>
      <c r="G440" t="s">
        <v>639</v>
      </c>
      <c r="H440" t="s">
        <v>639</v>
      </c>
      <c r="I440" t="s">
        <v>783</v>
      </c>
      <c r="J440" t="s">
        <v>641</v>
      </c>
      <c r="K440" t="s">
        <v>53</v>
      </c>
      <c r="L440" s="4">
        <v>42353</v>
      </c>
      <c r="M440" s="4"/>
      <c r="N440">
        <v>46</v>
      </c>
      <c r="AE440">
        <v>1</v>
      </c>
    </row>
    <row r="441" spans="1:31" x14ac:dyDescent="0.2">
      <c r="A441" s="9">
        <v>2008786</v>
      </c>
      <c r="C441" t="s">
        <v>1825</v>
      </c>
      <c r="D441" t="s">
        <v>1817</v>
      </c>
      <c r="E441" t="s">
        <v>899</v>
      </c>
      <c r="F441" t="s">
        <v>1249</v>
      </c>
      <c r="G441" t="s">
        <v>639</v>
      </c>
      <c r="H441" t="s">
        <v>639</v>
      </c>
      <c r="I441" t="s">
        <v>783</v>
      </c>
      <c r="J441" t="s">
        <v>641</v>
      </c>
      <c r="K441" t="s">
        <v>53</v>
      </c>
      <c r="L441" s="4">
        <v>42803</v>
      </c>
      <c r="M441" s="4"/>
      <c r="N441">
        <v>46</v>
      </c>
      <c r="AE441">
        <v>1</v>
      </c>
    </row>
    <row r="442" spans="1:31" x14ac:dyDescent="0.2">
      <c r="A442" s="9">
        <v>2008634</v>
      </c>
      <c r="C442" t="s">
        <v>1822</v>
      </c>
      <c r="D442" t="s">
        <v>1817</v>
      </c>
      <c r="E442" t="s">
        <v>899</v>
      </c>
      <c r="F442" t="s">
        <v>1823</v>
      </c>
      <c r="G442" t="s">
        <v>639</v>
      </c>
      <c r="H442" t="s">
        <v>639</v>
      </c>
      <c r="I442" t="s">
        <v>783</v>
      </c>
      <c r="J442" t="s">
        <v>641</v>
      </c>
      <c r="K442" t="s">
        <v>53</v>
      </c>
      <c r="L442" s="4">
        <v>42683</v>
      </c>
      <c r="M442" s="4"/>
      <c r="N442">
        <v>46.200000762939453</v>
      </c>
      <c r="AE442">
        <v>1</v>
      </c>
    </row>
    <row r="443" spans="1:31" x14ac:dyDescent="0.2">
      <c r="A443" s="9">
        <v>2009103</v>
      </c>
      <c r="C443" t="s">
        <v>1816</v>
      </c>
      <c r="D443" t="s">
        <v>1817</v>
      </c>
      <c r="E443" t="s">
        <v>899</v>
      </c>
      <c r="F443" t="s">
        <v>1818</v>
      </c>
      <c r="G443" t="s">
        <v>639</v>
      </c>
      <c r="H443" t="s">
        <v>639</v>
      </c>
      <c r="I443" t="s">
        <v>783</v>
      </c>
      <c r="J443" t="s">
        <v>641</v>
      </c>
      <c r="K443" t="s">
        <v>53</v>
      </c>
      <c r="L443" s="4">
        <v>43108</v>
      </c>
      <c r="M443" s="4"/>
      <c r="N443">
        <v>46</v>
      </c>
      <c r="AE443">
        <v>1</v>
      </c>
    </row>
    <row r="444" spans="1:31" x14ac:dyDescent="0.2">
      <c r="A444" s="9">
        <v>2007179</v>
      </c>
      <c r="C444" t="s">
        <v>1821</v>
      </c>
      <c r="D444" t="s">
        <v>1817</v>
      </c>
      <c r="E444" t="s">
        <v>899</v>
      </c>
      <c r="F444" t="s">
        <v>900</v>
      </c>
      <c r="G444" t="s">
        <v>639</v>
      </c>
      <c r="H444" t="s">
        <v>639</v>
      </c>
      <c r="I444" t="s">
        <v>783</v>
      </c>
      <c r="J444" t="s">
        <v>641</v>
      </c>
      <c r="K444" t="s">
        <v>53</v>
      </c>
      <c r="L444" s="4">
        <v>41401</v>
      </c>
      <c r="M444" s="4"/>
      <c r="N444">
        <v>46</v>
      </c>
      <c r="AE444">
        <v>1</v>
      </c>
    </row>
    <row r="445" spans="1:31" x14ac:dyDescent="0.2">
      <c r="A445" s="9">
        <v>2007167</v>
      </c>
      <c r="C445" t="s">
        <v>1819</v>
      </c>
      <c r="D445" t="s">
        <v>1817</v>
      </c>
      <c r="E445" t="s">
        <v>899</v>
      </c>
      <c r="F445" t="s">
        <v>1326</v>
      </c>
      <c r="G445" t="s">
        <v>639</v>
      </c>
      <c r="H445" t="s">
        <v>639</v>
      </c>
      <c r="I445" t="s">
        <v>783</v>
      </c>
      <c r="J445" t="s">
        <v>641</v>
      </c>
      <c r="K445" t="s">
        <v>53</v>
      </c>
      <c r="L445" s="4">
        <v>41400</v>
      </c>
      <c r="M445" s="4"/>
      <c r="N445">
        <v>46</v>
      </c>
      <c r="AE445">
        <v>1</v>
      </c>
    </row>
    <row r="446" spans="1:31" x14ac:dyDescent="0.2">
      <c r="A446" s="9">
        <v>2007166</v>
      </c>
      <c r="C446" t="s">
        <v>1820</v>
      </c>
      <c r="D446" t="s">
        <v>1817</v>
      </c>
      <c r="E446" t="s">
        <v>899</v>
      </c>
      <c r="F446" t="s">
        <v>1212</v>
      </c>
      <c r="G446" t="s">
        <v>639</v>
      </c>
      <c r="H446" t="s">
        <v>639</v>
      </c>
      <c r="I446" t="s">
        <v>783</v>
      </c>
      <c r="J446" t="s">
        <v>641</v>
      </c>
      <c r="K446" t="s">
        <v>53</v>
      </c>
      <c r="L446" s="4">
        <v>41400</v>
      </c>
      <c r="M446" s="4"/>
      <c r="N446">
        <v>46</v>
      </c>
      <c r="AE446">
        <v>1</v>
      </c>
    </row>
    <row r="447" spans="1:31" x14ac:dyDescent="0.2">
      <c r="A447" s="9">
        <v>2007168</v>
      </c>
      <c r="C447" t="s">
        <v>1828</v>
      </c>
      <c r="D447" t="s">
        <v>1817</v>
      </c>
      <c r="E447" t="s">
        <v>899</v>
      </c>
      <c r="F447" t="s">
        <v>1683</v>
      </c>
      <c r="G447" t="s">
        <v>639</v>
      </c>
      <c r="H447" t="s">
        <v>639</v>
      </c>
      <c r="I447" t="s">
        <v>783</v>
      </c>
      <c r="J447" t="s">
        <v>641</v>
      </c>
      <c r="K447" t="s">
        <v>53</v>
      </c>
      <c r="L447" s="4">
        <v>41400</v>
      </c>
      <c r="M447" s="4"/>
      <c r="N447">
        <v>46</v>
      </c>
      <c r="AE447">
        <v>1</v>
      </c>
    </row>
    <row r="448" spans="1:31" x14ac:dyDescent="0.2">
      <c r="A448" s="9">
        <v>2009169</v>
      </c>
      <c r="C448" t="s">
        <v>1826</v>
      </c>
      <c r="D448" t="s">
        <v>1817</v>
      </c>
      <c r="E448" t="s">
        <v>958</v>
      </c>
      <c r="F448" t="s">
        <v>1827</v>
      </c>
      <c r="G448" t="s">
        <v>639</v>
      </c>
      <c r="H448" t="s">
        <v>639</v>
      </c>
      <c r="I448" t="s">
        <v>783</v>
      </c>
      <c r="J448" t="s">
        <v>641</v>
      </c>
      <c r="K448" t="s">
        <v>53</v>
      </c>
      <c r="L448" s="4">
        <v>43137</v>
      </c>
      <c r="M448" s="4"/>
      <c r="N448">
        <v>46.5</v>
      </c>
      <c r="AE448">
        <v>1</v>
      </c>
    </row>
    <row r="449" spans="1:31" x14ac:dyDescent="0.2">
      <c r="A449" s="9">
        <v>2007831</v>
      </c>
      <c r="C449" t="s">
        <v>1824</v>
      </c>
      <c r="D449" t="s">
        <v>1817</v>
      </c>
      <c r="E449" t="s">
        <v>967</v>
      </c>
      <c r="F449" t="s">
        <v>967</v>
      </c>
      <c r="G449" t="s">
        <v>639</v>
      </c>
      <c r="H449" t="s">
        <v>639</v>
      </c>
      <c r="I449" t="s">
        <v>783</v>
      </c>
      <c r="J449" t="s">
        <v>641</v>
      </c>
      <c r="K449" t="s">
        <v>53</v>
      </c>
      <c r="L449" s="4">
        <v>41876</v>
      </c>
      <c r="M449" s="4"/>
      <c r="N449">
        <v>46</v>
      </c>
      <c r="AE449">
        <v>1</v>
      </c>
    </row>
    <row r="450" spans="1:31" x14ac:dyDescent="0.2">
      <c r="A450" s="9">
        <v>2006957</v>
      </c>
      <c r="C450" t="s">
        <v>1830</v>
      </c>
      <c r="D450" t="s">
        <v>1831</v>
      </c>
      <c r="E450" t="s">
        <v>948</v>
      </c>
      <c r="F450" t="s">
        <v>1326</v>
      </c>
      <c r="G450" t="s">
        <v>639</v>
      </c>
      <c r="H450" t="s">
        <v>639</v>
      </c>
      <c r="I450" t="s">
        <v>783</v>
      </c>
      <c r="J450" t="s">
        <v>641</v>
      </c>
      <c r="K450" t="s">
        <v>53</v>
      </c>
      <c r="L450" s="4">
        <v>41250</v>
      </c>
      <c r="M450" s="4"/>
      <c r="N450">
        <v>46</v>
      </c>
      <c r="AE450">
        <v>1</v>
      </c>
    </row>
    <row r="451" spans="1:31" x14ac:dyDescent="0.2">
      <c r="A451" s="9">
        <v>2008029</v>
      </c>
      <c r="C451" t="s">
        <v>1832</v>
      </c>
      <c r="D451" t="s">
        <v>1833</v>
      </c>
      <c r="E451" t="s">
        <v>899</v>
      </c>
      <c r="F451" t="s">
        <v>1834</v>
      </c>
      <c r="G451" t="s">
        <v>639</v>
      </c>
      <c r="H451" t="s">
        <v>639</v>
      </c>
      <c r="I451" t="s">
        <v>783</v>
      </c>
      <c r="J451" t="s">
        <v>641</v>
      </c>
      <c r="K451" t="s">
        <v>53</v>
      </c>
      <c r="L451" s="4">
        <v>42102</v>
      </c>
      <c r="M451" s="4"/>
      <c r="N451">
        <v>46</v>
      </c>
      <c r="AE451">
        <v>1</v>
      </c>
    </row>
    <row r="452" spans="1:31" x14ac:dyDescent="0.2">
      <c r="A452" s="9">
        <v>2010765</v>
      </c>
      <c r="C452" t="s">
        <v>1835</v>
      </c>
      <c r="D452" t="s">
        <v>1836</v>
      </c>
      <c r="E452" t="s">
        <v>948</v>
      </c>
      <c r="F452" t="s">
        <v>948</v>
      </c>
      <c r="G452" t="s">
        <v>639</v>
      </c>
      <c r="H452" t="s">
        <v>639</v>
      </c>
      <c r="I452" t="s">
        <v>783</v>
      </c>
      <c r="J452" t="s">
        <v>641</v>
      </c>
      <c r="K452" t="s">
        <v>53</v>
      </c>
      <c r="L452" s="4">
        <v>2</v>
      </c>
      <c r="M452" s="4"/>
      <c r="N452">
        <v>46</v>
      </c>
    </row>
    <row r="453" spans="1:31" x14ac:dyDescent="0.2">
      <c r="A453" s="9">
        <v>2009587</v>
      </c>
      <c r="C453" t="s">
        <v>1837</v>
      </c>
      <c r="D453" t="s">
        <v>1838</v>
      </c>
      <c r="E453" t="s">
        <v>1839</v>
      </c>
      <c r="F453" t="s">
        <v>1840</v>
      </c>
      <c r="G453" t="s">
        <v>639</v>
      </c>
      <c r="H453" t="s">
        <v>639</v>
      </c>
      <c r="I453" t="s">
        <v>783</v>
      </c>
      <c r="J453" t="s">
        <v>641</v>
      </c>
      <c r="K453" t="s">
        <v>53</v>
      </c>
      <c r="L453" s="4">
        <v>43545</v>
      </c>
      <c r="M453" s="4"/>
      <c r="N453">
        <v>46</v>
      </c>
      <c r="AE453">
        <v>1</v>
      </c>
    </row>
    <row r="454" spans="1:31" x14ac:dyDescent="0.2">
      <c r="A454" s="9">
        <v>2009179</v>
      </c>
      <c r="C454" t="s">
        <v>1841</v>
      </c>
      <c r="D454" t="s">
        <v>1842</v>
      </c>
      <c r="E454" t="s">
        <v>899</v>
      </c>
      <c r="F454" t="s">
        <v>942</v>
      </c>
      <c r="G454" t="s">
        <v>639</v>
      </c>
      <c r="H454" t="s">
        <v>639</v>
      </c>
      <c r="I454" t="s">
        <v>783</v>
      </c>
      <c r="J454" t="s">
        <v>641</v>
      </c>
      <c r="K454" t="s">
        <v>53</v>
      </c>
      <c r="L454" s="4">
        <v>43145</v>
      </c>
      <c r="M454" s="4"/>
      <c r="N454">
        <v>46</v>
      </c>
      <c r="AE454">
        <v>1</v>
      </c>
    </row>
    <row r="455" spans="1:31" x14ac:dyDescent="0.2">
      <c r="A455" s="9">
        <v>2008741</v>
      </c>
      <c r="C455" t="s">
        <v>1843</v>
      </c>
      <c r="D455" t="s">
        <v>1844</v>
      </c>
      <c r="E455" t="s">
        <v>899</v>
      </c>
      <c r="F455" t="s">
        <v>1845</v>
      </c>
      <c r="G455" t="s">
        <v>639</v>
      </c>
      <c r="H455" t="s">
        <v>639</v>
      </c>
      <c r="I455" t="s">
        <v>783</v>
      </c>
      <c r="J455" t="s">
        <v>641</v>
      </c>
      <c r="K455" t="s">
        <v>53</v>
      </c>
      <c r="L455" s="4">
        <v>42751</v>
      </c>
      <c r="M455" s="4"/>
      <c r="N455">
        <v>46.200000762939453</v>
      </c>
      <c r="AE455">
        <v>1</v>
      </c>
    </row>
    <row r="456" spans="1:31" x14ac:dyDescent="0.2">
      <c r="A456" s="9">
        <v>2008749</v>
      </c>
      <c r="C456" t="s">
        <v>1846</v>
      </c>
      <c r="D456" t="s">
        <v>1847</v>
      </c>
      <c r="E456" t="s">
        <v>899</v>
      </c>
      <c r="F456" t="s">
        <v>940</v>
      </c>
      <c r="G456" t="s">
        <v>639</v>
      </c>
      <c r="H456" t="s">
        <v>639</v>
      </c>
      <c r="I456" t="s">
        <v>783</v>
      </c>
      <c r="J456" t="s">
        <v>641</v>
      </c>
      <c r="K456" t="s">
        <v>53</v>
      </c>
      <c r="L456" s="4">
        <v>42769</v>
      </c>
      <c r="M456" s="4"/>
      <c r="N456">
        <v>46</v>
      </c>
      <c r="AE456">
        <v>1</v>
      </c>
    </row>
    <row r="457" spans="1:31" x14ac:dyDescent="0.2">
      <c r="A457" s="9">
        <v>2008940</v>
      </c>
      <c r="C457" t="s">
        <v>1848</v>
      </c>
      <c r="D457" t="s">
        <v>12</v>
      </c>
      <c r="E457" t="s">
        <v>899</v>
      </c>
      <c r="F457" t="s">
        <v>1849</v>
      </c>
      <c r="G457" t="s">
        <v>639</v>
      </c>
      <c r="H457" t="s">
        <v>639</v>
      </c>
      <c r="I457" t="s">
        <v>783</v>
      </c>
      <c r="J457" t="s">
        <v>641</v>
      </c>
      <c r="K457" t="s">
        <v>53</v>
      </c>
      <c r="L457" s="4">
        <v>42991</v>
      </c>
      <c r="M457" s="4"/>
      <c r="N457">
        <v>46</v>
      </c>
      <c r="AE457">
        <v>1</v>
      </c>
    </row>
    <row r="458" spans="1:31" x14ac:dyDescent="0.2">
      <c r="A458" s="9">
        <v>2008000</v>
      </c>
      <c r="C458" t="s">
        <v>1850</v>
      </c>
      <c r="D458" t="s">
        <v>1851</v>
      </c>
      <c r="E458" t="s">
        <v>899</v>
      </c>
      <c r="F458" t="s">
        <v>1840</v>
      </c>
      <c r="G458" t="s">
        <v>639</v>
      </c>
      <c r="H458" t="s">
        <v>639</v>
      </c>
      <c r="I458" t="s">
        <v>783</v>
      </c>
      <c r="J458" t="s">
        <v>641</v>
      </c>
      <c r="K458" t="s">
        <v>53</v>
      </c>
      <c r="L458" s="4">
        <v>42096</v>
      </c>
      <c r="M458" s="4"/>
      <c r="N458">
        <v>46.200000762939453</v>
      </c>
      <c r="AE458">
        <v>1</v>
      </c>
    </row>
    <row r="459" spans="1:31" x14ac:dyDescent="0.2">
      <c r="A459" s="9">
        <v>2007980</v>
      </c>
      <c r="C459" t="s">
        <v>1852</v>
      </c>
      <c r="D459" t="s">
        <v>1853</v>
      </c>
      <c r="E459" t="s">
        <v>899</v>
      </c>
      <c r="F459" t="s">
        <v>1854</v>
      </c>
      <c r="G459" t="s">
        <v>639</v>
      </c>
      <c r="H459" t="s">
        <v>639</v>
      </c>
      <c r="I459" t="s">
        <v>783</v>
      </c>
      <c r="J459" t="s">
        <v>641</v>
      </c>
      <c r="K459" t="s">
        <v>53</v>
      </c>
      <c r="L459" s="4">
        <v>43634</v>
      </c>
      <c r="M459" s="4"/>
      <c r="N459">
        <v>46</v>
      </c>
      <c r="AE459">
        <v>1</v>
      </c>
    </row>
    <row r="460" spans="1:31" x14ac:dyDescent="0.2">
      <c r="A460" s="9">
        <v>2009180</v>
      </c>
      <c r="C460" t="s">
        <v>1859</v>
      </c>
      <c r="D460" t="s">
        <v>1856</v>
      </c>
      <c r="E460" t="s">
        <v>899</v>
      </c>
      <c r="F460" t="s">
        <v>942</v>
      </c>
      <c r="G460" t="s">
        <v>639</v>
      </c>
      <c r="H460" t="s">
        <v>639</v>
      </c>
      <c r="I460" t="s">
        <v>783</v>
      </c>
      <c r="J460" t="s">
        <v>641</v>
      </c>
      <c r="K460" t="s">
        <v>53</v>
      </c>
      <c r="L460" s="4">
        <v>43145</v>
      </c>
      <c r="M460" s="4"/>
      <c r="N460">
        <v>46</v>
      </c>
      <c r="AE460">
        <v>1</v>
      </c>
    </row>
    <row r="461" spans="1:31" x14ac:dyDescent="0.2">
      <c r="A461" s="9">
        <v>2008925</v>
      </c>
      <c r="C461" t="s">
        <v>1857</v>
      </c>
      <c r="D461" t="s">
        <v>1856</v>
      </c>
      <c r="E461" t="s">
        <v>899</v>
      </c>
      <c r="F461" t="s">
        <v>1845</v>
      </c>
      <c r="G461" t="s">
        <v>639</v>
      </c>
      <c r="H461" t="s">
        <v>639</v>
      </c>
      <c r="I461" t="s">
        <v>783</v>
      </c>
      <c r="J461" t="s">
        <v>641</v>
      </c>
      <c r="K461" t="s">
        <v>53</v>
      </c>
      <c r="L461" s="4">
        <v>42957</v>
      </c>
      <c r="M461" s="4"/>
      <c r="N461">
        <v>46</v>
      </c>
      <c r="AE461">
        <v>1</v>
      </c>
    </row>
    <row r="462" spans="1:31" x14ac:dyDescent="0.2">
      <c r="A462" s="9">
        <v>2008001</v>
      </c>
      <c r="C462" t="s">
        <v>1855</v>
      </c>
      <c r="D462" t="s">
        <v>1856</v>
      </c>
      <c r="E462" t="s">
        <v>899</v>
      </c>
      <c r="F462" t="s">
        <v>1840</v>
      </c>
      <c r="G462" t="s">
        <v>639</v>
      </c>
      <c r="H462" t="s">
        <v>639</v>
      </c>
      <c r="I462" t="s">
        <v>783</v>
      </c>
      <c r="J462" t="s">
        <v>641</v>
      </c>
      <c r="K462" t="s">
        <v>53</v>
      </c>
      <c r="L462" s="4">
        <v>42096</v>
      </c>
      <c r="M462" s="4"/>
      <c r="N462">
        <v>46</v>
      </c>
      <c r="AE462">
        <v>1</v>
      </c>
    </row>
    <row r="463" spans="1:31" x14ac:dyDescent="0.2">
      <c r="A463" s="9">
        <v>2009167</v>
      </c>
      <c r="C463" t="s">
        <v>1858</v>
      </c>
      <c r="D463" t="s">
        <v>1856</v>
      </c>
      <c r="E463" t="s">
        <v>899</v>
      </c>
      <c r="F463" t="s">
        <v>946</v>
      </c>
      <c r="G463" t="s">
        <v>639</v>
      </c>
      <c r="H463" t="s">
        <v>639</v>
      </c>
      <c r="I463" t="s">
        <v>783</v>
      </c>
      <c r="J463" t="s">
        <v>641</v>
      </c>
      <c r="K463" t="s">
        <v>53</v>
      </c>
      <c r="L463" s="4">
        <v>43136</v>
      </c>
      <c r="M463" s="4"/>
      <c r="N463">
        <v>46</v>
      </c>
      <c r="AE463">
        <v>1</v>
      </c>
    </row>
    <row r="464" spans="1:31" x14ac:dyDescent="0.2">
      <c r="A464" s="9">
        <v>2009166</v>
      </c>
      <c r="C464" t="s">
        <v>1860</v>
      </c>
      <c r="D464" t="s">
        <v>1861</v>
      </c>
      <c r="E464" t="s">
        <v>899</v>
      </c>
      <c r="F464" t="s">
        <v>946</v>
      </c>
      <c r="G464" t="s">
        <v>639</v>
      </c>
      <c r="H464" t="s">
        <v>639</v>
      </c>
      <c r="I464" t="s">
        <v>783</v>
      </c>
      <c r="J464" t="s">
        <v>641</v>
      </c>
      <c r="K464" t="s">
        <v>53</v>
      </c>
      <c r="L464" s="4">
        <v>43136</v>
      </c>
      <c r="M464" s="4"/>
      <c r="N464">
        <v>46.200000762939453</v>
      </c>
      <c r="AE464">
        <v>1</v>
      </c>
    </row>
    <row r="465" spans="1:31" x14ac:dyDescent="0.2">
      <c r="A465" s="9">
        <v>2009053</v>
      </c>
      <c r="C465" t="s">
        <v>1862</v>
      </c>
      <c r="D465" t="s">
        <v>1863</v>
      </c>
      <c r="E465" t="s">
        <v>899</v>
      </c>
      <c r="F465" t="s">
        <v>1864</v>
      </c>
      <c r="G465" t="s">
        <v>639</v>
      </c>
      <c r="H465" t="s">
        <v>639</v>
      </c>
      <c r="I465" t="s">
        <v>783</v>
      </c>
      <c r="J465" t="s">
        <v>641</v>
      </c>
      <c r="K465" t="s">
        <v>53</v>
      </c>
      <c r="L465" s="4">
        <v>43053</v>
      </c>
      <c r="M465" s="4"/>
      <c r="N465">
        <v>46.200000762939453</v>
      </c>
      <c r="AE465">
        <v>1</v>
      </c>
    </row>
    <row r="466" spans="1:31" x14ac:dyDescent="0.2">
      <c r="A466" s="9">
        <v>2008404</v>
      </c>
      <c r="C466" t="s">
        <v>1865</v>
      </c>
      <c r="D466" t="s">
        <v>1866</v>
      </c>
      <c r="E466" t="s">
        <v>899</v>
      </c>
      <c r="F466" t="s">
        <v>963</v>
      </c>
      <c r="G466" t="s">
        <v>639</v>
      </c>
      <c r="H466" t="s">
        <v>639</v>
      </c>
      <c r="I466" t="s">
        <v>783</v>
      </c>
      <c r="J466" t="s">
        <v>641</v>
      </c>
      <c r="K466" t="s">
        <v>53</v>
      </c>
      <c r="L466" s="4">
        <v>42468</v>
      </c>
      <c r="M466" s="4"/>
      <c r="N466">
        <v>46.200000762939453</v>
      </c>
      <c r="AE466">
        <v>1</v>
      </c>
    </row>
    <row r="467" spans="1:31" x14ac:dyDescent="0.2">
      <c r="A467" s="9">
        <v>2008185</v>
      </c>
      <c r="C467" t="s">
        <v>1867</v>
      </c>
      <c r="D467" t="s">
        <v>1868</v>
      </c>
      <c r="E467" t="s">
        <v>899</v>
      </c>
      <c r="F467" t="s">
        <v>899</v>
      </c>
      <c r="G467" t="s">
        <v>639</v>
      </c>
      <c r="H467" t="s">
        <v>639</v>
      </c>
      <c r="I467" t="s">
        <v>783</v>
      </c>
      <c r="J467" t="s">
        <v>641</v>
      </c>
      <c r="K467" t="s">
        <v>53</v>
      </c>
      <c r="L467" s="4">
        <v>42290</v>
      </c>
      <c r="M467" s="4"/>
      <c r="N467">
        <v>46.200000762939453</v>
      </c>
      <c r="AE467">
        <v>1</v>
      </c>
    </row>
    <row r="468" spans="1:31" x14ac:dyDescent="0.2">
      <c r="A468" s="9">
        <v>2009055</v>
      </c>
      <c r="C468" t="s">
        <v>1869</v>
      </c>
      <c r="D468" t="s">
        <v>1870</v>
      </c>
      <c r="E468" t="s">
        <v>899</v>
      </c>
      <c r="F468" t="s">
        <v>1871</v>
      </c>
      <c r="G468" t="s">
        <v>639</v>
      </c>
      <c r="H468" t="s">
        <v>639</v>
      </c>
      <c r="I468" t="s">
        <v>783</v>
      </c>
      <c r="J468" t="s">
        <v>641</v>
      </c>
      <c r="K468" t="s">
        <v>53</v>
      </c>
      <c r="L468" s="4">
        <v>43053</v>
      </c>
      <c r="M468" s="4"/>
      <c r="N468">
        <v>46.5</v>
      </c>
      <c r="AE468">
        <v>1</v>
      </c>
    </row>
    <row r="469" spans="1:31" x14ac:dyDescent="0.2">
      <c r="A469" s="9">
        <v>2007830</v>
      </c>
      <c r="C469" t="s">
        <v>1872</v>
      </c>
      <c r="D469" t="s">
        <v>1873</v>
      </c>
      <c r="E469" t="s">
        <v>967</v>
      </c>
      <c r="F469" t="s">
        <v>967</v>
      </c>
      <c r="G469" t="s">
        <v>639</v>
      </c>
      <c r="H469" t="s">
        <v>639</v>
      </c>
      <c r="I469" t="s">
        <v>783</v>
      </c>
      <c r="J469" t="s">
        <v>641</v>
      </c>
      <c r="K469" t="s">
        <v>54</v>
      </c>
      <c r="L469" s="4">
        <v>41876</v>
      </c>
      <c r="M469" s="4"/>
      <c r="N469">
        <v>18.399999618530273</v>
      </c>
      <c r="AE469">
        <v>1</v>
      </c>
    </row>
    <row r="470" spans="1:31" x14ac:dyDescent="0.2">
      <c r="A470" s="9">
        <v>2010435</v>
      </c>
      <c r="C470" t="s">
        <v>1874</v>
      </c>
      <c r="D470" t="s">
        <v>1875</v>
      </c>
      <c r="E470" t="s">
        <v>793</v>
      </c>
      <c r="F470" t="s">
        <v>793</v>
      </c>
      <c r="G470" t="s">
        <v>639</v>
      </c>
      <c r="H470" t="s">
        <v>639</v>
      </c>
      <c r="I470" t="s">
        <v>772</v>
      </c>
      <c r="J470" t="s">
        <v>729</v>
      </c>
      <c r="K470" t="s">
        <v>53</v>
      </c>
      <c r="L470" s="4">
        <v>2</v>
      </c>
      <c r="M470" s="4"/>
      <c r="AE470">
        <v>1</v>
      </c>
    </row>
    <row r="471" spans="1:31" x14ac:dyDescent="0.2">
      <c r="A471" s="9">
        <v>2009390</v>
      </c>
      <c r="C471" t="s">
        <v>1876</v>
      </c>
      <c r="D471" t="s">
        <v>22</v>
      </c>
      <c r="E471" t="s">
        <v>1877</v>
      </c>
      <c r="F471" t="s">
        <v>1878</v>
      </c>
      <c r="G471" t="s">
        <v>639</v>
      </c>
      <c r="H471" t="s">
        <v>639</v>
      </c>
      <c r="I471" t="s">
        <v>783</v>
      </c>
      <c r="J471" t="s">
        <v>647</v>
      </c>
      <c r="K471" t="s">
        <v>54</v>
      </c>
      <c r="L471" s="4">
        <v>43360</v>
      </c>
      <c r="M471" s="4"/>
      <c r="Y471">
        <v>11</v>
      </c>
      <c r="AE471">
        <v>1.35</v>
      </c>
    </row>
    <row r="472" spans="1:31" x14ac:dyDescent="0.2">
      <c r="A472" s="9">
        <v>2009391</v>
      </c>
      <c r="C472" t="s">
        <v>1879</v>
      </c>
      <c r="D472" t="s">
        <v>1880</v>
      </c>
      <c r="E472" t="s">
        <v>1877</v>
      </c>
      <c r="F472" t="s">
        <v>1878</v>
      </c>
      <c r="G472" t="s">
        <v>639</v>
      </c>
      <c r="H472" t="s">
        <v>639</v>
      </c>
      <c r="I472" t="s">
        <v>783</v>
      </c>
      <c r="J472" t="s">
        <v>647</v>
      </c>
      <c r="K472" t="s">
        <v>54</v>
      </c>
      <c r="L472" s="4">
        <v>43360</v>
      </c>
      <c r="M472" s="4"/>
      <c r="Z472">
        <v>11.5</v>
      </c>
      <c r="AE472">
        <v>1.34</v>
      </c>
    </row>
    <row r="473" spans="1:31" x14ac:dyDescent="0.2">
      <c r="A473" s="9">
        <v>2008635</v>
      </c>
      <c r="C473" t="s">
        <v>1881</v>
      </c>
      <c r="D473" t="s">
        <v>1882</v>
      </c>
      <c r="E473" t="s">
        <v>1883</v>
      </c>
      <c r="F473" t="s">
        <v>1884</v>
      </c>
      <c r="G473" t="s">
        <v>639</v>
      </c>
      <c r="H473" t="s">
        <v>639</v>
      </c>
      <c r="I473" t="s">
        <v>783</v>
      </c>
      <c r="J473" t="s">
        <v>641</v>
      </c>
      <c r="K473" t="s">
        <v>54</v>
      </c>
      <c r="L473" s="4">
        <v>42683</v>
      </c>
      <c r="M473" s="4"/>
      <c r="N473">
        <v>10</v>
      </c>
      <c r="O473">
        <v>40</v>
      </c>
      <c r="P473">
        <v>20</v>
      </c>
      <c r="R473">
        <v>2.5</v>
      </c>
      <c r="V473">
        <v>8.5000000894069672E-2</v>
      </c>
      <c r="W473">
        <v>8.5000000894069672E-2</v>
      </c>
      <c r="X473">
        <v>0.17000000178813934</v>
      </c>
      <c r="Y473">
        <v>3.5000000149011612E-2</v>
      </c>
      <c r="Z473">
        <v>8.5000000894069672E-2</v>
      </c>
      <c r="AA473">
        <v>1.2000000569969416E-3</v>
      </c>
      <c r="AE473">
        <v>1.72</v>
      </c>
    </row>
    <row r="474" spans="1:31" x14ac:dyDescent="0.2">
      <c r="A474" s="9">
        <v>2010732</v>
      </c>
      <c r="C474" t="s">
        <v>1885</v>
      </c>
      <c r="D474" t="s">
        <v>1886</v>
      </c>
      <c r="E474" t="s">
        <v>972</v>
      </c>
      <c r="F474" t="s">
        <v>1466</v>
      </c>
      <c r="G474" t="s">
        <v>639</v>
      </c>
      <c r="H474" t="s">
        <v>639</v>
      </c>
      <c r="I474" t="s">
        <v>772</v>
      </c>
      <c r="J474" t="s">
        <v>729</v>
      </c>
      <c r="K474" t="s">
        <v>54</v>
      </c>
      <c r="L474" s="4">
        <v>2</v>
      </c>
      <c r="M474" s="4"/>
      <c r="T474">
        <v>0.40999999642372131</v>
      </c>
      <c r="V474">
        <v>0.18000000715255737</v>
      </c>
      <c r="W474">
        <v>9.0000003576278687E-2</v>
      </c>
      <c r="AE474">
        <v>1</v>
      </c>
    </row>
    <row r="475" spans="1:31" x14ac:dyDescent="0.2">
      <c r="A475" s="9">
        <v>2008344</v>
      </c>
      <c r="C475" t="s">
        <v>1887</v>
      </c>
      <c r="D475" t="s">
        <v>1888</v>
      </c>
      <c r="E475" t="s">
        <v>1889</v>
      </c>
      <c r="F475" t="s">
        <v>1890</v>
      </c>
      <c r="G475" t="s">
        <v>639</v>
      </c>
      <c r="H475" t="s">
        <v>639</v>
      </c>
      <c r="I475" t="s">
        <v>772</v>
      </c>
      <c r="J475" t="s">
        <v>647</v>
      </c>
      <c r="K475" t="s">
        <v>54</v>
      </c>
      <c r="L475" s="4">
        <v>2</v>
      </c>
      <c r="M475" s="4"/>
      <c r="Y475">
        <v>9.8999996185302734</v>
      </c>
      <c r="AE475">
        <v>1</v>
      </c>
    </row>
    <row r="476" spans="1:31" x14ac:dyDescent="0.2">
      <c r="A476" s="9">
        <v>2009526</v>
      </c>
      <c r="C476" t="s">
        <v>1891</v>
      </c>
      <c r="D476" t="s">
        <v>1892</v>
      </c>
      <c r="E476" t="s">
        <v>1702</v>
      </c>
      <c r="F476" t="s">
        <v>1893</v>
      </c>
      <c r="G476" t="s">
        <v>639</v>
      </c>
      <c r="H476" t="s">
        <v>684</v>
      </c>
      <c r="I476" t="s">
        <v>772</v>
      </c>
      <c r="J476" t="s">
        <v>686</v>
      </c>
      <c r="K476" t="s">
        <v>53</v>
      </c>
      <c r="L476" s="4">
        <v>2</v>
      </c>
      <c r="M476" s="4"/>
      <c r="N476">
        <v>8</v>
      </c>
      <c r="O476">
        <v>3</v>
      </c>
      <c r="P476">
        <v>5</v>
      </c>
      <c r="AC476">
        <v>63</v>
      </c>
      <c r="AE476">
        <v>1</v>
      </c>
    </row>
    <row r="477" spans="1:31" x14ac:dyDescent="0.2">
      <c r="A477" s="9">
        <v>2009984</v>
      </c>
      <c r="C477" t="s">
        <v>1894</v>
      </c>
      <c r="D477" t="s">
        <v>1895</v>
      </c>
      <c r="E477" t="s">
        <v>1896</v>
      </c>
      <c r="F477" t="s">
        <v>1897</v>
      </c>
      <c r="G477" t="s">
        <v>639</v>
      </c>
      <c r="H477" t="s">
        <v>639</v>
      </c>
      <c r="I477" t="s">
        <v>772</v>
      </c>
      <c r="J477" t="s">
        <v>729</v>
      </c>
      <c r="K477" t="s">
        <v>53</v>
      </c>
      <c r="L477" s="4">
        <v>2</v>
      </c>
      <c r="M477" s="4"/>
      <c r="AE477">
        <v>1</v>
      </c>
    </row>
    <row r="478" spans="1:31" x14ac:dyDescent="0.2">
      <c r="A478" s="9">
        <v>2006815</v>
      </c>
      <c r="C478" t="s">
        <v>1898</v>
      </c>
      <c r="D478" t="s">
        <v>1899</v>
      </c>
      <c r="E478" t="s">
        <v>1900</v>
      </c>
      <c r="F478" t="s">
        <v>1900</v>
      </c>
      <c r="G478" t="s">
        <v>639</v>
      </c>
      <c r="H478" t="s">
        <v>684</v>
      </c>
      <c r="I478" t="s">
        <v>772</v>
      </c>
      <c r="J478" t="s">
        <v>686</v>
      </c>
      <c r="K478" t="s">
        <v>53</v>
      </c>
      <c r="L478" s="4">
        <v>2</v>
      </c>
      <c r="M478" s="4"/>
      <c r="N478">
        <v>6</v>
      </c>
      <c r="P478">
        <v>6</v>
      </c>
      <c r="T478">
        <v>16</v>
      </c>
      <c r="AE478">
        <v>1</v>
      </c>
    </row>
    <row r="479" spans="1:31" x14ac:dyDescent="0.2">
      <c r="A479" s="9">
        <v>2006816</v>
      </c>
      <c r="C479" t="s">
        <v>1901</v>
      </c>
      <c r="D479" t="s">
        <v>1902</v>
      </c>
      <c r="E479" t="s">
        <v>1900</v>
      </c>
      <c r="F479" t="s">
        <v>1900</v>
      </c>
      <c r="G479" t="s">
        <v>639</v>
      </c>
      <c r="H479" t="s">
        <v>684</v>
      </c>
      <c r="I479" t="s">
        <v>772</v>
      </c>
      <c r="J479" t="s">
        <v>686</v>
      </c>
      <c r="K479" t="s">
        <v>53</v>
      </c>
      <c r="L479" s="4">
        <v>2</v>
      </c>
      <c r="M479" s="4"/>
      <c r="N479">
        <v>6</v>
      </c>
      <c r="P479">
        <v>6</v>
      </c>
      <c r="T479">
        <v>16</v>
      </c>
      <c r="AE479">
        <v>1</v>
      </c>
    </row>
    <row r="480" spans="1:31" x14ac:dyDescent="0.2">
      <c r="A480" s="9">
        <v>2010070</v>
      </c>
      <c r="C480" t="s">
        <v>1903</v>
      </c>
      <c r="D480" t="s">
        <v>1904</v>
      </c>
      <c r="E480" t="s">
        <v>1011</v>
      </c>
      <c r="F480" t="s">
        <v>1011</v>
      </c>
      <c r="G480" t="s">
        <v>639</v>
      </c>
      <c r="H480" t="s">
        <v>639</v>
      </c>
      <c r="I480" t="s">
        <v>772</v>
      </c>
      <c r="J480" t="s">
        <v>729</v>
      </c>
      <c r="K480" t="s">
        <v>53</v>
      </c>
      <c r="L480" s="4">
        <v>2</v>
      </c>
      <c r="M480" s="4"/>
      <c r="AE480">
        <v>1</v>
      </c>
    </row>
    <row r="481" spans="1:31" x14ac:dyDescent="0.2">
      <c r="A481" s="9">
        <v>2007656</v>
      </c>
      <c r="C481" t="s">
        <v>1905</v>
      </c>
      <c r="D481" t="s">
        <v>1906</v>
      </c>
      <c r="E481" t="s">
        <v>988</v>
      </c>
      <c r="F481" t="s">
        <v>989</v>
      </c>
      <c r="G481" t="s">
        <v>639</v>
      </c>
      <c r="H481" t="s">
        <v>639</v>
      </c>
      <c r="I481" t="s">
        <v>772</v>
      </c>
      <c r="J481" t="s">
        <v>729</v>
      </c>
      <c r="K481" t="s">
        <v>54</v>
      </c>
      <c r="L481" s="4">
        <v>2</v>
      </c>
      <c r="M481" s="4"/>
      <c r="N481">
        <v>3</v>
      </c>
      <c r="P481">
        <v>12</v>
      </c>
      <c r="AE481">
        <v>1.17</v>
      </c>
    </row>
    <row r="482" spans="1:31" x14ac:dyDescent="0.2">
      <c r="A482" s="9">
        <v>2007655</v>
      </c>
      <c r="C482" t="s">
        <v>1907</v>
      </c>
      <c r="D482" t="s">
        <v>1908</v>
      </c>
      <c r="E482" t="s">
        <v>988</v>
      </c>
      <c r="F482" t="s">
        <v>989</v>
      </c>
      <c r="G482" t="s">
        <v>639</v>
      </c>
      <c r="H482" t="s">
        <v>639</v>
      </c>
      <c r="I482" t="s">
        <v>772</v>
      </c>
      <c r="J482" t="s">
        <v>729</v>
      </c>
      <c r="K482" t="s">
        <v>54</v>
      </c>
      <c r="L482" s="4">
        <v>2</v>
      </c>
      <c r="M482" s="4"/>
      <c r="N482">
        <v>5</v>
      </c>
      <c r="AE482">
        <v>1.1399999999999999</v>
      </c>
    </row>
    <row r="483" spans="1:31" x14ac:dyDescent="0.2">
      <c r="A483" s="9">
        <v>2007606</v>
      </c>
      <c r="C483" t="s">
        <v>1909</v>
      </c>
      <c r="D483" t="s">
        <v>1910</v>
      </c>
      <c r="E483" t="s">
        <v>988</v>
      </c>
      <c r="F483" t="s">
        <v>989</v>
      </c>
      <c r="G483" t="s">
        <v>639</v>
      </c>
      <c r="H483" t="s">
        <v>639</v>
      </c>
      <c r="I483" t="s">
        <v>772</v>
      </c>
      <c r="J483" t="s">
        <v>729</v>
      </c>
      <c r="K483" t="s">
        <v>54</v>
      </c>
      <c r="L483" s="4">
        <v>2</v>
      </c>
      <c r="M483" s="4"/>
      <c r="N483">
        <v>3.5</v>
      </c>
      <c r="R483">
        <v>5</v>
      </c>
      <c r="AE483">
        <v>1.3</v>
      </c>
    </row>
    <row r="484" spans="1:31" x14ac:dyDescent="0.2">
      <c r="A484" s="9">
        <v>2007744</v>
      </c>
      <c r="C484" t="s">
        <v>1911</v>
      </c>
      <c r="D484" t="s">
        <v>1912</v>
      </c>
      <c r="E484" t="s">
        <v>1913</v>
      </c>
      <c r="F484" t="s">
        <v>1914</v>
      </c>
      <c r="G484" t="s">
        <v>639</v>
      </c>
      <c r="H484" t="s">
        <v>639</v>
      </c>
      <c r="I484" t="s">
        <v>772</v>
      </c>
      <c r="J484" t="s">
        <v>729</v>
      </c>
      <c r="K484" t="s">
        <v>54</v>
      </c>
      <c r="L484" s="4">
        <v>2</v>
      </c>
      <c r="M484" s="4"/>
      <c r="N484">
        <v>1.4999999664723873E-2</v>
      </c>
      <c r="O484">
        <v>2.0000000949949026E-3</v>
      </c>
      <c r="P484">
        <v>1.9999999552965164E-2</v>
      </c>
      <c r="AE484">
        <v>1</v>
      </c>
    </row>
    <row r="485" spans="1:31" x14ac:dyDescent="0.2">
      <c r="A485" s="9">
        <v>2005195</v>
      </c>
      <c r="C485" t="s">
        <v>1915</v>
      </c>
      <c r="D485" t="s">
        <v>1916</v>
      </c>
      <c r="E485" t="s">
        <v>1917</v>
      </c>
      <c r="F485" t="s">
        <v>1918</v>
      </c>
      <c r="G485" t="s">
        <v>639</v>
      </c>
      <c r="H485" t="s">
        <v>639</v>
      </c>
      <c r="I485" t="s">
        <v>772</v>
      </c>
      <c r="J485" t="s">
        <v>729</v>
      </c>
      <c r="K485" t="s">
        <v>54</v>
      </c>
      <c r="L485" s="4">
        <v>40333</v>
      </c>
      <c r="M485" s="4"/>
      <c r="AE485">
        <v>1</v>
      </c>
    </row>
    <row r="486" spans="1:31" x14ac:dyDescent="0.2">
      <c r="A486" s="9">
        <v>2006656</v>
      </c>
      <c r="C486" t="s">
        <v>1919</v>
      </c>
      <c r="D486" t="s">
        <v>1920</v>
      </c>
      <c r="E486" t="s">
        <v>1921</v>
      </c>
      <c r="F486" t="s">
        <v>1921</v>
      </c>
      <c r="G486" t="s">
        <v>639</v>
      </c>
      <c r="H486" t="s">
        <v>639</v>
      </c>
      <c r="I486" t="s">
        <v>772</v>
      </c>
      <c r="J486" t="s">
        <v>729</v>
      </c>
      <c r="K486" t="s">
        <v>53</v>
      </c>
      <c r="L486" s="4">
        <v>2</v>
      </c>
      <c r="M486" s="4"/>
      <c r="AC486">
        <v>60</v>
      </c>
      <c r="AE486">
        <v>1</v>
      </c>
    </row>
    <row r="487" spans="1:31" x14ac:dyDescent="0.2">
      <c r="A487" s="9">
        <v>2006654</v>
      </c>
      <c r="C487" t="s">
        <v>1922</v>
      </c>
      <c r="D487" t="s">
        <v>1923</v>
      </c>
      <c r="E487" t="s">
        <v>1921</v>
      </c>
      <c r="F487" t="s">
        <v>1921</v>
      </c>
      <c r="G487" t="s">
        <v>639</v>
      </c>
      <c r="H487" t="s">
        <v>639</v>
      </c>
      <c r="I487" t="s">
        <v>772</v>
      </c>
      <c r="J487" t="s">
        <v>729</v>
      </c>
      <c r="K487" t="s">
        <v>53</v>
      </c>
      <c r="L487" s="4">
        <v>2</v>
      </c>
      <c r="M487" s="4"/>
      <c r="AC487">
        <v>85</v>
      </c>
      <c r="AE487">
        <v>1</v>
      </c>
    </row>
    <row r="488" spans="1:31" x14ac:dyDescent="0.2">
      <c r="A488" s="9">
        <v>2010733</v>
      </c>
      <c r="C488" t="s">
        <v>1924</v>
      </c>
      <c r="D488" t="s">
        <v>1925</v>
      </c>
      <c r="E488" t="s">
        <v>972</v>
      </c>
      <c r="F488" t="s">
        <v>1466</v>
      </c>
      <c r="G488" t="s">
        <v>639</v>
      </c>
      <c r="H488" t="s">
        <v>639</v>
      </c>
      <c r="I488" t="s">
        <v>772</v>
      </c>
      <c r="J488" t="s">
        <v>729</v>
      </c>
      <c r="K488" t="s">
        <v>54</v>
      </c>
      <c r="L488" s="4">
        <v>2</v>
      </c>
      <c r="M488" s="4"/>
      <c r="T488">
        <v>0.36000001430511475</v>
      </c>
      <c r="AE488">
        <v>1</v>
      </c>
    </row>
    <row r="489" spans="1:31" x14ac:dyDescent="0.2">
      <c r="A489" s="9">
        <v>2009789</v>
      </c>
      <c r="C489" t="s">
        <v>1926</v>
      </c>
      <c r="D489" t="s">
        <v>1927</v>
      </c>
      <c r="E489" t="s">
        <v>781</v>
      </c>
      <c r="F489" t="s">
        <v>1928</v>
      </c>
      <c r="G489" t="s">
        <v>639</v>
      </c>
      <c r="H489" t="s">
        <v>639</v>
      </c>
      <c r="I489" t="s">
        <v>772</v>
      </c>
      <c r="J489" t="s">
        <v>729</v>
      </c>
      <c r="K489" t="s">
        <v>54</v>
      </c>
      <c r="L489" s="4">
        <v>2</v>
      </c>
      <c r="M489" s="4"/>
      <c r="N489">
        <v>3.5999999046325684</v>
      </c>
      <c r="O489">
        <v>27.5</v>
      </c>
      <c r="V489">
        <v>6.5</v>
      </c>
      <c r="AE489">
        <v>1</v>
      </c>
    </row>
    <row r="490" spans="1:31" x14ac:dyDescent="0.2">
      <c r="A490" s="9">
        <v>2009788</v>
      </c>
      <c r="C490" t="s">
        <v>1929</v>
      </c>
      <c r="D490" t="s">
        <v>1930</v>
      </c>
      <c r="E490" t="s">
        <v>781</v>
      </c>
      <c r="F490" t="s">
        <v>1928</v>
      </c>
      <c r="G490" t="s">
        <v>639</v>
      </c>
      <c r="H490" t="s">
        <v>639</v>
      </c>
      <c r="I490" t="s">
        <v>772</v>
      </c>
      <c r="J490" t="s">
        <v>729</v>
      </c>
      <c r="K490" t="s">
        <v>54</v>
      </c>
      <c r="L490" s="4">
        <v>2</v>
      </c>
      <c r="M490" s="4"/>
      <c r="N490">
        <v>7.6999998092651367</v>
      </c>
      <c r="O490">
        <v>4.6999998092651367</v>
      </c>
      <c r="P490">
        <v>4.5999999046325684</v>
      </c>
      <c r="V490">
        <v>2.3000000044703484E-2</v>
      </c>
      <c r="W490">
        <v>1.2000000104308128E-2</v>
      </c>
      <c r="X490">
        <v>2.500000037252903E-2</v>
      </c>
      <c r="Y490">
        <v>4.1999999433755875E-2</v>
      </c>
      <c r="Z490">
        <v>4.1000001132488251E-2</v>
      </c>
      <c r="AA490">
        <v>4.0000001899898052E-3</v>
      </c>
      <c r="AE490">
        <v>1</v>
      </c>
    </row>
    <row r="491" spans="1:31" x14ac:dyDescent="0.2">
      <c r="A491" s="9">
        <v>2005201</v>
      </c>
      <c r="C491" t="s">
        <v>1931</v>
      </c>
      <c r="D491" t="s">
        <v>1932</v>
      </c>
      <c r="E491" t="s">
        <v>1933</v>
      </c>
      <c r="F491" t="s">
        <v>1933</v>
      </c>
      <c r="G491" t="s">
        <v>639</v>
      </c>
      <c r="H491" t="s">
        <v>639</v>
      </c>
      <c r="I491" t="s">
        <v>772</v>
      </c>
      <c r="J491" t="s">
        <v>729</v>
      </c>
      <c r="K491" t="s">
        <v>53</v>
      </c>
      <c r="L491" s="4">
        <v>40459</v>
      </c>
      <c r="M491" s="4"/>
      <c r="AE491">
        <v>1</v>
      </c>
    </row>
    <row r="492" spans="1:31" x14ac:dyDescent="0.2">
      <c r="A492" s="9">
        <v>2008018</v>
      </c>
      <c r="C492" t="s">
        <v>1934</v>
      </c>
      <c r="D492" t="s">
        <v>1935</v>
      </c>
      <c r="E492" t="s">
        <v>815</v>
      </c>
      <c r="F492" t="s">
        <v>816</v>
      </c>
      <c r="G492" t="s">
        <v>639</v>
      </c>
      <c r="H492" t="s">
        <v>639</v>
      </c>
      <c r="I492" t="s">
        <v>783</v>
      </c>
      <c r="J492" t="s">
        <v>641</v>
      </c>
      <c r="K492" t="s">
        <v>53</v>
      </c>
      <c r="L492" s="4">
        <v>42095</v>
      </c>
      <c r="M492" s="4"/>
      <c r="N492">
        <v>15</v>
      </c>
      <c r="O492">
        <v>5</v>
      </c>
      <c r="P492">
        <v>20</v>
      </c>
      <c r="R492">
        <v>2</v>
      </c>
      <c r="T492">
        <v>8</v>
      </c>
      <c r="V492">
        <v>9.9999997764825821E-3</v>
      </c>
      <c r="Y492">
        <v>1.9999999552965164E-2</v>
      </c>
      <c r="AE492">
        <v>1</v>
      </c>
    </row>
    <row r="493" spans="1:31" x14ac:dyDescent="0.2">
      <c r="A493" s="9">
        <v>2008033</v>
      </c>
      <c r="C493" t="s">
        <v>1936</v>
      </c>
      <c r="D493" t="s">
        <v>1937</v>
      </c>
      <c r="E493" t="s">
        <v>815</v>
      </c>
      <c r="F493" t="s">
        <v>816</v>
      </c>
      <c r="G493" t="s">
        <v>639</v>
      </c>
      <c r="H493" t="s">
        <v>639</v>
      </c>
      <c r="I493" t="s">
        <v>783</v>
      </c>
      <c r="J493" t="s">
        <v>641</v>
      </c>
      <c r="K493" t="s">
        <v>53</v>
      </c>
      <c r="L493" s="4">
        <v>42114</v>
      </c>
      <c r="M493" s="4"/>
      <c r="N493">
        <v>12</v>
      </c>
      <c r="O493">
        <v>12</v>
      </c>
      <c r="P493">
        <v>17</v>
      </c>
      <c r="R493">
        <v>2</v>
      </c>
      <c r="T493">
        <v>8</v>
      </c>
      <c r="V493">
        <v>9.9999997764825821E-3</v>
      </c>
      <c r="Y493">
        <v>1.9999999552965164E-2</v>
      </c>
      <c r="AE493">
        <v>1</v>
      </c>
    </row>
    <row r="494" spans="1:31" x14ac:dyDescent="0.2">
      <c r="A494" s="9">
        <v>2008034</v>
      </c>
      <c r="C494" t="s">
        <v>1938</v>
      </c>
      <c r="D494" t="s">
        <v>1939</v>
      </c>
      <c r="E494" t="s">
        <v>815</v>
      </c>
      <c r="F494" t="s">
        <v>816</v>
      </c>
      <c r="G494" t="s">
        <v>639</v>
      </c>
      <c r="H494" t="s">
        <v>639</v>
      </c>
      <c r="I494" t="s">
        <v>783</v>
      </c>
      <c r="J494" t="s">
        <v>641</v>
      </c>
      <c r="K494" t="s">
        <v>53</v>
      </c>
      <c r="L494" s="4">
        <v>42114</v>
      </c>
      <c r="M494" s="4"/>
      <c r="N494">
        <v>20</v>
      </c>
      <c r="O494">
        <v>5</v>
      </c>
      <c r="P494">
        <v>10</v>
      </c>
      <c r="R494">
        <v>3.2000000476837158</v>
      </c>
      <c r="T494">
        <v>5</v>
      </c>
      <c r="X494">
        <v>0.30000001192092896</v>
      </c>
      <c r="AE494">
        <v>1</v>
      </c>
    </row>
    <row r="495" spans="1:31" x14ac:dyDescent="0.2">
      <c r="A495" s="9">
        <v>2007470</v>
      </c>
      <c r="C495" t="s">
        <v>1940</v>
      </c>
      <c r="D495" t="s">
        <v>1941</v>
      </c>
      <c r="E495" t="s">
        <v>790</v>
      </c>
      <c r="F495" t="s">
        <v>782</v>
      </c>
      <c r="G495" t="s">
        <v>639</v>
      </c>
      <c r="H495" t="s">
        <v>639</v>
      </c>
      <c r="I495" t="s">
        <v>783</v>
      </c>
      <c r="J495" t="s">
        <v>641</v>
      </c>
      <c r="K495" t="s">
        <v>54</v>
      </c>
      <c r="L495" s="4">
        <v>41774</v>
      </c>
      <c r="M495" s="4"/>
      <c r="N495">
        <v>23</v>
      </c>
      <c r="R495">
        <v>2.5</v>
      </c>
      <c r="T495">
        <v>5</v>
      </c>
      <c r="AE495">
        <v>1.1000000000000001</v>
      </c>
    </row>
    <row r="496" spans="1:31" x14ac:dyDescent="0.2">
      <c r="A496" s="9">
        <v>2006904</v>
      </c>
      <c r="C496" t="s">
        <v>1942</v>
      </c>
      <c r="D496" t="s">
        <v>1943</v>
      </c>
      <c r="E496" t="s">
        <v>1361</v>
      </c>
      <c r="F496" t="s">
        <v>1361</v>
      </c>
      <c r="G496" t="s">
        <v>639</v>
      </c>
      <c r="H496" t="s">
        <v>639</v>
      </c>
      <c r="I496" t="s">
        <v>772</v>
      </c>
      <c r="J496" t="s">
        <v>729</v>
      </c>
      <c r="K496" t="s">
        <v>54</v>
      </c>
      <c r="L496" s="4">
        <v>2</v>
      </c>
      <c r="M496" s="4"/>
      <c r="N496">
        <v>5</v>
      </c>
      <c r="V496">
        <v>0.20000000298023224</v>
      </c>
      <c r="W496">
        <v>5.000000074505806E-2</v>
      </c>
      <c r="X496">
        <v>0.10000000149011612</v>
      </c>
      <c r="Y496">
        <v>0.20000000298023224</v>
      </c>
      <c r="Z496">
        <v>0.20000000298023224</v>
      </c>
      <c r="AC496">
        <v>18</v>
      </c>
      <c r="AE496">
        <v>1.2</v>
      </c>
    </row>
    <row r="497" spans="1:31" x14ac:dyDescent="0.2">
      <c r="A497" s="9">
        <v>2007490</v>
      </c>
      <c r="C497" t="s">
        <v>1944</v>
      </c>
      <c r="D497" t="s">
        <v>1945</v>
      </c>
      <c r="E497" t="s">
        <v>1360</v>
      </c>
      <c r="F497" t="s">
        <v>1361</v>
      </c>
      <c r="G497" t="s">
        <v>639</v>
      </c>
      <c r="H497" t="s">
        <v>639</v>
      </c>
      <c r="I497" t="s">
        <v>772</v>
      </c>
      <c r="J497" t="s">
        <v>729</v>
      </c>
      <c r="K497" t="s">
        <v>54</v>
      </c>
      <c r="L497" s="4">
        <v>2</v>
      </c>
      <c r="M497" s="4"/>
      <c r="AA497">
        <v>3</v>
      </c>
      <c r="AC497">
        <v>20</v>
      </c>
      <c r="AE497">
        <v>1.2</v>
      </c>
    </row>
    <row r="498" spans="1:31" x14ac:dyDescent="0.2">
      <c r="A498" s="9">
        <v>2006535</v>
      </c>
      <c r="C498" t="s">
        <v>1946</v>
      </c>
      <c r="D498" t="s">
        <v>1947</v>
      </c>
      <c r="E498" t="s">
        <v>1948</v>
      </c>
      <c r="F498" t="s">
        <v>1948</v>
      </c>
      <c r="G498" t="s">
        <v>639</v>
      </c>
      <c r="H498" t="s">
        <v>639</v>
      </c>
      <c r="I498" t="s">
        <v>772</v>
      </c>
      <c r="J498" t="s">
        <v>729</v>
      </c>
      <c r="K498" t="s">
        <v>53</v>
      </c>
      <c r="L498" s="4">
        <v>2</v>
      </c>
      <c r="M498" s="4"/>
      <c r="AE498">
        <v>1</v>
      </c>
    </row>
    <row r="499" spans="1:31" x14ac:dyDescent="0.2">
      <c r="A499" s="9">
        <v>2010367</v>
      </c>
      <c r="C499" t="s">
        <v>1949</v>
      </c>
      <c r="D499" t="s">
        <v>1950</v>
      </c>
      <c r="E499" t="s">
        <v>1951</v>
      </c>
      <c r="F499" t="s">
        <v>1948</v>
      </c>
      <c r="G499" t="s">
        <v>639</v>
      </c>
      <c r="H499" t="s">
        <v>639</v>
      </c>
      <c r="I499" t="s">
        <v>772</v>
      </c>
      <c r="J499" t="s">
        <v>729</v>
      </c>
      <c r="K499" t="s">
        <v>54</v>
      </c>
      <c r="L499" s="4">
        <v>2</v>
      </c>
      <c r="M499" s="4"/>
      <c r="Q499">
        <v>16.799999237060547</v>
      </c>
      <c r="AE499">
        <v>1</v>
      </c>
    </row>
    <row r="500" spans="1:31" x14ac:dyDescent="0.2">
      <c r="A500" s="9">
        <v>2010368</v>
      </c>
      <c r="C500" t="s">
        <v>1952</v>
      </c>
      <c r="D500" t="s">
        <v>1953</v>
      </c>
      <c r="E500" t="s">
        <v>1951</v>
      </c>
      <c r="F500" t="s">
        <v>1948</v>
      </c>
      <c r="G500" t="s">
        <v>639</v>
      </c>
      <c r="H500" t="s">
        <v>639</v>
      </c>
      <c r="I500" t="s">
        <v>772</v>
      </c>
      <c r="J500" t="s">
        <v>729</v>
      </c>
      <c r="K500" t="s">
        <v>54</v>
      </c>
      <c r="L500" s="4">
        <v>2</v>
      </c>
      <c r="M500" s="4"/>
      <c r="AE500">
        <v>1</v>
      </c>
    </row>
    <row r="501" spans="1:31" x14ac:dyDescent="0.2">
      <c r="A501" s="9">
        <v>2009004</v>
      </c>
      <c r="C501" t="s">
        <v>1954</v>
      </c>
      <c r="D501" t="s">
        <v>1955</v>
      </c>
      <c r="E501" t="s">
        <v>1951</v>
      </c>
      <c r="F501" t="s">
        <v>1948</v>
      </c>
      <c r="G501" t="s">
        <v>639</v>
      </c>
      <c r="H501" t="s">
        <v>639</v>
      </c>
      <c r="I501" t="s">
        <v>772</v>
      </c>
      <c r="J501" t="s">
        <v>647</v>
      </c>
      <c r="K501" t="s">
        <v>54</v>
      </c>
      <c r="L501" s="4">
        <v>2</v>
      </c>
      <c r="M501" s="4"/>
      <c r="AE501">
        <v>1</v>
      </c>
    </row>
    <row r="502" spans="1:31" x14ac:dyDescent="0.2">
      <c r="A502" s="9">
        <v>2008041</v>
      </c>
      <c r="C502" t="s">
        <v>1956</v>
      </c>
      <c r="D502" t="s">
        <v>1957</v>
      </c>
      <c r="E502" t="s">
        <v>815</v>
      </c>
      <c r="F502" t="s">
        <v>816</v>
      </c>
      <c r="G502" t="s">
        <v>639</v>
      </c>
      <c r="H502" t="s">
        <v>639</v>
      </c>
      <c r="I502" t="s">
        <v>783</v>
      </c>
      <c r="J502" t="s">
        <v>641</v>
      </c>
      <c r="K502" t="s">
        <v>53</v>
      </c>
      <c r="L502" s="4">
        <v>42114</v>
      </c>
      <c r="M502" s="4"/>
      <c r="N502">
        <v>12</v>
      </c>
      <c r="O502">
        <v>8</v>
      </c>
      <c r="P502">
        <v>17</v>
      </c>
      <c r="R502">
        <v>2</v>
      </c>
      <c r="T502">
        <v>6</v>
      </c>
      <c r="V502">
        <v>9.9999997764825821E-3</v>
      </c>
      <c r="X502">
        <v>5.9999998658895493E-2</v>
      </c>
      <c r="Y502">
        <v>1.9999999552965164E-2</v>
      </c>
      <c r="AE502">
        <v>1</v>
      </c>
    </row>
    <row r="503" spans="1:31" x14ac:dyDescent="0.2">
      <c r="A503" s="9">
        <v>2008040</v>
      </c>
      <c r="C503" t="s">
        <v>1958</v>
      </c>
      <c r="D503" t="s">
        <v>1959</v>
      </c>
      <c r="E503" t="s">
        <v>815</v>
      </c>
      <c r="F503" t="s">
        <v>816</v>
      </c>
      <c r="G503" t="s">
        <v>639</v>
      </c>
      <c r="H503" t="s">
        <v>639</v>
      </c>
      <c r="I503" t="s">
        <v>783</v>
      </c>
      <c r="J503" t="s">
        <v>641</v>
      </c>
      <c r="K503" t="s">
        <v>53</v>
      </c>
      <c r="L503" s="4">
        <v>42114</v>
      </c>
      <c r="M503" s="4"/>
      <c r="N503">
        <v>24</v>
      </c>
      <c r="O503">
        <v>5</v>
      </c>
      <c r="P503">
        <v>5</v>
      </c>
      <c r="R503">
        <v>2</v>
      </c>
      <c r="T503">
        <v>5</v>
      </c>
      <c r="V503">
        <v>9.9999997764825821E-3</v>
      </c>
      <c r="X503">
        <v>5.9999998658895493E-2</v>
      </c>
      <c r="Y503">
        <v>1.9999999552965164E-2</v>
      </c>
      <c r="AE503">
        <v>1</v>
      </c>
    </row>
    <row r="504" spans="1:31" x14ac:dyDescent="0.2">
      <c r="A504" s="9">
        <v>2006958</v>
      </c>
      <c r="C504" t="s">
        <v>1960</v>
      </c>
      <c r="D504" t="s">
        <v>1961</v>
      </c>
      <c r="E504" t="s">
        <v>948</v>
      </c>
      <c r="F504" t="s">
        <v>948</v>
      </c>
      <c r="G504" t="s">
        <v>639</v>
      </c>
      <c r="H504" t="s">
        <v>639</v>
      </c>
      <c r="I504" t="s">
        <v>783</v>
      </c>
      <c r="J504" t="s">
        <v>641</v>
      </c>
      <c r="K504" t="s">
        <v>54</v>
      </c>
      <c r="L504" s="4">
        <v>41253</v>
      </c>
      <c r="M504" s="4"/>
      <c r="N504">
        <v>4</v>
      </c>
      <c r="O504">
        <v>14</v>
      </c>
      <c r="AE504">
        <v>1.6</v>
      </c>
    </row>
    <row r="505" spans="1:31" x14ac:dyDescent="0.2">
      <c r="A505" s="9">
        <v>2006963</v>
      </c>
      <c r="C505" t="s">
        <v>1962</v>
      </c>
      <c r="D505" t="s">
        <v>1963</v>
      </c>
      <c r="E505" t="s">
        <v>948</v>
      </c>
      <c r="F505" t="s">
        <v>948</v>
      </c>
      <c r="G505" t="s">
        <v>639</v>
      </c>
      <c r="H505" t="s">
        <v>639</v>
      </c>
      <c r="I505" t="s">
        <v>783</v>
      </c>
      <c r="J505" t="s">
        <v>641</v>
      </c>
      <c r="K505" t="s">
        <v>54</v>
      </c>
      <c r="L505" s="4">
        <v>41478</v>
      </c>
      <c r="M505" s="4"/>
      <c r="N505">
        <v>8</v>
      </c>
      <c r="O505">
        <v>24</v>
      </c>
      <c r="AE505">
        <v>1.3</v>
      </c>
    </row>
    <row r="506" spans="1:31" x14ac:dyDescent="0.2">
      <c r="A506" s="9">
        <v>2007922</v>
      </c>
      <c r="C506" t="s">
        <v>1964</v>
      </c>
      <c r="D506" t="s">
        <v>1965</v>
      </c>
      <c r="E506" t="s">
        <v>899</v>
      </c>
      <c r="F506" t="s">
        <v>1609</v>
      </c>
      <c r="G506" t="s">
        <v>639</v>
      </c>
      <c r="H506" t="s">
        <v>639</v>
      </c>
      <c r="I506" t="s">
        <v>783</v>
      </c>
      <c r="J506" t="s">
        <v>641</v>
      </c>
      <c r="K506" t="s">
        <v>53</v>
      </c>
      <c r="L506" s="4">
        <v>42011</v>
      </c>
      <c r="M506" s="4"/>
      <c r="N506">
        <v>15</v>
      </c>
      <c r="O506">
        <v>15</v>
      </c>
      <c r="P506">
        <v>15</v>
      </c>
      <c r="R506">
        <v>2</v>
      </c>
      <c r="T506">
        <v>9</v>
      </c>
      <c r="AE506">
        <v>1</v>
      </c>
    </row>
    <row r="507" spans="1:31" x14ac:dyDescent="0.2">
      <c r="A507" s="9">
        <v>2008142</v>
      </c>
      <c r="C507" t="s">
        <v>1966</v>
      </c>
      <c r="D507" t="s">
        <v>1967</v>
      </c>
      <c r="E507" t="s">
        <v>899</v>
      </c>
      <c r="F507" t="s">
        <v>1968</v>
      </c>
      <c r="G507" t="s">
        <v>639</v>
      </c>
      <c r="H507" t="s">
        <v>639</v>
      </c>
      <c r="I507" t="s">
        <v>783</v>
      </c>
      <c r="J507" t="s">
        <v>641</v>
      </c>
      <c r="K507" t="s">
        <v>53</v>
      </c>
      <c r="L507" s="4">
        <v>42221</v>
      </c>
      <c r="M507" s="4"/>
      <c r="N507">
        <v>8</v>
      </c>
      <c r="O507">
        <v>20</v>
      </c>
      <c r="P507">
        <v>30</v>
      </c>
      <c r="T507">
        <v>3</v>
      </c>
      <c r="V507">
        <v>1.4999999664723873E-2</v>
      </c>
      <c r="AE507">
        <v>1</v>
      </c>
    </row>
    <row r="508" spans="1:31" x14ac:dyDescent="0.2">
      <c r="A508" s="9">
        <v>2008632</v>
      </c>
      <c r="C508" t="s">
        <v>1969</v>
      </c>
      <c r="D508" t="s">
        <v>1970</v>
      </c>
      <c r="E508" t="s">
        <v>948</v>
      </c>
      <c r="F508" t="s">
        <v>1971</v>
      </c>
      <c r="G508" t="s">
        <v>639</v>
      </c>
      <c r="H508" t="s">
        <v>639</v>
      </c>
      <c r="I508" t="s">
        <v>783</v>
      </c>
      <c r="J508" t="s">
        <v>641</v>
      </c>
      <c r="K508" t="s">
        <v>53</v>
      </c>
      <c r="L508" s="4">
        <v>42681</v>
      </c>
      <c r="M508" s="4"/>
      <c r="N508">
        <v>8</v>
      </c>
      <c r="O508">
        <v>20</v>
      </c>
      <c r="P508">
        <v>30</v>
      </c>
      <c r="AE508">
        <v>1</v>
      </c>
    </row>
    <row r="509" spans="1:31" x14ac:dyDescent="0.2">
      <c r="A509" s="9">
        <v>2010497</v>
      </c>
      <c r="C509" t="s">
        <v>1972</v>
      </c>
      <c r="D509" t="s">
        <v>1973</v>
      </c>
      <c r="E509" t="s">
        <v>948</v>
      </c>
      <c r="F509" t="s">
        <v>946</v>
      </c>
      <c r="G509" t="s">
        <v>639</v>
      </c>
      <c r="H509" t="s">
        <v>639</v>
      </c>
      <c r="I509" t="s">
        <v>783</v>
      </c>
      <c r="J509" t="s">
        <v>641</v>
      </c>
      <c r="K509" t="s">
        <v>53</v>
      </c>
      <c r="L509" s="4">
        <v>44372</v>
      </c>
      <c r="M509" s="4"/>
      <c r="N509">
        <v>9</v>
      </c>
      <c r="O509">
        <v>22</v>
      </c>
      <c r="P509">
        <v>29</v>
      </c>
      <c r="T509">
        <v>2</v>
      </c>
      <c r="AE509">
        <v>1</v>
      </c>
    </row>
    <row r="510" spans="1:31" x14ac:dyDescent="0.2">
      <c r="A510" s="9">
        <v>2008558</v>
      </c>
      <c r="C510" t="s">
        <v>1974</v>
      </c>
      <c r="D510" t="s">
        <v>1975</v>
      </c>
      <c r="E510" t="s">
        <v>899</v>
      </c>
      <c r="F510" t="s">
        <v>1976</v>
      </c>
      <c r="G510" t="s">
        <v>639</v>
      </c>
      <c r="H510" t="s">
        <v>639</v>
      </c>
      <c r="I510" t="s">
        <v>783</v>
      </c>
      <c r="J510" t="s">
        <v>641</v>
      </c>
      <c r="K510" t="s">
        <v>53</v>
      </c>
      <c r="L510" s="4">
        <v>42604</v>
      </c>
      <c r="M510" s="4"/>
      <c r="N510">
        <v>15</v>
      </c>
      <c r="O510">
        <v>15</v>
      </c>
      <c r="P510">
        <v>15</v>
      </c>
      <c r="T510">
        <v>8</v>
      </c>
      <c r="AE510">
        <v>1</v>
      </c>
    </row>
    <row r="511" spans="1:31" x14ac:dyDescent="0.2">
      <c r="A511" s="9">
        <v>2008642</v>
      </c>
      <c r="C511" t="s">
        <v>1979</v>
      </c>
      <c r="D511" t="s">
        <v>1978</v>
      </c>
      <c r="E511" t="s">
        <v>899</v>
      </c>
      <c r="F511" t="s">
        <v>1971</v>
      </c>
      <c r="G511" t="s">
        <v>639</v>
      </c>
      <c r="H511" t="s">
        <v>639</v>
      </c>
      <c r="I511" t="s">
        <v>783</v>
      </c>
      <c r="J511" t="s">
        <v>641</v>
      </c>
      <c r="K511" t="s">
        <v>53</v>
      </c>
      <c r="L511" s="4">
        <v>42690</v>
      </c>
      <c r="M511" s="4"/>
      <c r="N511">
        <v>10</v>
      </c>
      <c r="O511">
        <v>26</v>
      </c>
      <c r="P511">
        <v>26</v>
      </c>
      <c r="AE511">
        <v>1</v>
      </c>
    </row>
    <row r="512" spans="1:31" x14ac:dyDescent="0.2">
      <c r="A512" s="9">
        <v>2009059</v>
      </c>
      <c r="C512" t="s">
        <v>1977</v>
      </c>
      <c r="D512" t="s">
        <v>1978</v>
      </c>
      <c r="E512" t="s">
        <v>948</v>
      </c>
      <c r="F512" t="s">
        <v>946</v>
      </c>
      <c r="G512" t="s">
        <v>639</v>
      </c>
      <c r="H512" t="s">
        <v>639</v>
      </c>
      <c r="I512" t="s">
        <v>783</v>
      </c>
      <c r="J512" t="s">
        <v>641</v>
      </c>
      <c r="K512" t="s">
        <v>53</v>
      </c>
      <c r="L512" s="4">
        <v>43060</v>
      </c>
      <c r="M512" s="4"/>
      <c r="N512">
        <v>10</v>
      </c>
      <c r="O512">
        <v>26</v>
      </c>
      <c r="P512">
        <v>26</v>
      </c>
      <c r="AE512">
        <v>1</v>
      </c>
    </row>
    <row r="513" spans="1:31" x14ac:dyDescent="0.2">
      <c r="A513" s="9">
        <v>2006961</v>
      </c>
      <c r="C513" t="s">
        <v>1980</v>
      </c>
      <c r="D513" t="s">
        <v>14</v>
      </c>
      <c r="E513" t="s">
        <v>948</v>
      </c>
      <c r="F513" t="s">
        <v>1212</v>
      </c>
      <c r="G513" t="s">
        <v>639</v>
      </c>
      <c r="H513" t="s">
        <v>639</v>
      </c>
      <c r="I513" t="s">
        <v>783</v>
      </c>
      <c r="J513" t="s">
        <v>641</v>
      </c>
      <c r="K513" t="s">
        <v>53</v>
      </c>
      <c r="L513" s="4">
        <v>41253</v>
      </c>
      <c r="M513" s="4"/>
      <c r="N513">
        <v>15</v>
      </c>
      <c r="O513">
        <v>15</v>
      </c>
      <c r="P513">
        <v>15</v>
      </c>
      <c r="AE513">
        <v>1</v>
      </c>
    </row>
    <row r="514" spans="1:31" x14ac:dyDescent="0.2">
      <c r="A514" s="9">
        <v>2009339</v>
      </c>
      <c r="C514" t="s">
        <v>1981</v>
      </c>
      <c r="D514" t="s">
        <v>1982</v>
      </c>
      <c r="E514" t="s">
        <v>1983</v>
      </c>
      <c r="F514" t="s">
        <v>1984</v>
      </c>
      <c r="G514" t="s">
        <v>639</v>
      </c>
      <c r="H514" t="s">
        <v>639</v>
      </c>
      <c r="I514" t="s">
        <v>783</v>
      </c>
      <c r="J514" t="s">
        <v>641</v>
      </c>
      <c r="K514" t="s">
        <v>53</v>
      </c>
      <c r="L514" s="4">
        <v>43326</v>
      </c>
      <c r="M514" s="4"/>
      <c r="N514">
        <v>6</v>
      </c>
      <c r="O514">
        <v>18</v>
      </c>
      <c r="P514">
        <v>34</v>
      </c>
      <c r="T514">
        <v>2</v>
      </c>
      <c r="AE514">
        <v>1</v>
      </c>
    </row>
    <row r="515" spans="1:31" x14ac:dyDescent="0.2">
      <c r="A515" s="9">
        <v>2009037</v>
      </c>
      <c r="C515" t="s">
        <v>1985</v>
      </c>
      <c r="D515" t="s">
        <v>1986</v>
      </c>
      <c r="E515" t="s">
        <v>899</v>
      </c>
      <c r="F515" t="s">
        <v>1984</v>
      </c>
      <c r="G515" t="s">
        <v>639</v>
      </c>
      <c r="H515" t="s">
        <v>639</v>
      </c>
      <c r="I515" t="s">
        <v>783</v>
      </c>
      <c r="J515" t="s">
        <v>641</v>
      </c>
      <c r="K515" t="s">
        <v>53</v>
      </c>
      <c r="L515" s="4">
        <v>43053</v>
      </c>
      <c r="M515" s="4"/>
      <c r="N515">
        <v>7</v>
      </c>
      <c r="O515">
        <v>12</v>
      </c>
      <c r="P515">
        <v>32</v>
      </c>
      <c r="AE515">
        <v>1</v>
      </c>
    </row>
    <row r="516" spans="1:31" x14ac:dyDescent="0.2">
      <c r="A516" s="9">
        <v>2008111</v>
      </c>
      <c r="C516" t="s">
        <v>1992</v>
      </c>
      <c r="D516" t="s">
        <v>1988</v>
      </c>
      <c r="E516" t="s">
        <v>899</v>
      </c>
      <c r="F516" t="s">
        <v>1984</v>
      </c>
      <c r="G516" t="s">
        <v>639</v>
      </c>
      <c r="H516" t="s">
        <v>639</v>
      </c>
      <c r="I516" t="s">
        <v>783</v>
      </c>
      <c r="J516" t="s">
        <v>641</v>
      </c>
      <c r="K516" t="s">
        <v>53</v>
      </c>
      <c r="L516" s="4">
        <v>42200</v>
      </c>
      <c r="M516" s="4"/>
      <c r="N516">
        <v>9</v>
      </c>
      <c r="O516">
        <v>25</v>
      </c>
      <c r="P516">
        <v>25</v>
      </c>
      <c r="AE516">
        <v>1</v>
      </c>
    </row>
    <row r="517" spans="1:31" x14ac:dyDescent="0.2">
      <c r="A517" s="9">
        <v>2007924</v>
      </c>
      <c r="C517" t="s">
        <v>1994</v>
      </c>
      <c r="D517" t="s">
        <v>1988</v>
      </c>
      <c r="E517" t="s">
        <v>899</v>
      </c>
      <c r="F517" t="s">
        <v>1834</v>
      </c>
      <c r="G517" t="s">
        <v>639</v>
      </c>
      <c r="H517" t="s">
        <v>639</v>
      </c>
      <c r="I517" t="s">
        <v>783</v>
      </c>
      <c r="J517" t="s">
        <v>641</v>
      </c>
      <c r="K517" t="s">
        <v>53</v>
      </c>
      <c r="L517" s="4">
        <v>42013</v>
      </c>
      <c r="M517" s="4"/>
      <c r="N517">
        <v>9</v>
      </c>
      <c r="O517">
        <v>25</v>
      </c>
      <c r="P517">
        <v>25</v>
      </c>
      <c r="AE517">
        <v>1</v>
      </c>
    </row>
    <row r="518" spans="1:31" x14ac:dyDescent="0.2">
      <c r="A518" s="9">
        <v>2007920</v>
      </c>
      <c r="C518" t="s">
        <v>1990</v>
      </c>
      <c r="D518" t="s">
        <v>1988</v>
      </c>
      <c r="E518" t="s">
        <v>899</v>
      </c>
      <c r="F518" t="s">
        <v>1991</v>
      </c>
      <c r="G518" t="s">
        <v>639</v>
      </c>
      <c r="H518" t="s">
        <v>639</v>
      </c>
      <c r="I518" t="s">
        <v>783</v>
      </c>
      <c r="J518" t="s">
        <v>641</v>
      </c>
      <c r="K518" t="s">
        <v>53</v>
      </c>
      <c r="L518" s="4">
        <v>42011</v>
      </c>
      <c r="M518" s="4"/>
      <c r="N518">
        <v>9</v>
      </c>
      <c r="O518">
        <v>25</v>
      </c>
      <c r="P518">
        <v>25</v>
      </c>
      <c r="AE518">
        <v>1</v>
      </c>
    </row>
    <row r="519" spans="1:31" x14ac:dyDescent="0.2">
      <c r="A519" s="9">
        <v>2008322</v>
      </c>
      <c r="C519" t="s">
        <v>1987</v>
      </c>
      <c r="D519" t="s">
        <v>1988</v>
      </c>
      <c r="E519" t="s">
        <v>899</v>
      </c>
      <c r="F519" t="s">
        <v>1989</v>
      </c>
      <c r="G519" t="s">
        <v>639</v>
      </c>
      <c r="H519" t="s">
        <v>639</v>
      </c>
      <c r="I519" t="s">
        <v>783</v>
      </c>
      <c r="J519" t="s">
        <v>641</v>
      </c>
      <c r="K519" t="s">
        <v>53</v>
      </c>
      <c r="L519" s="4">
        <v>42390</v>
      </c>
      <c r="M519" s="4"/>
      <c r="N519">
        <v>9</v>
      </c>
      <c r="O519">
        <v>25</v>
      </c>
      <c r="P519">
        <v>25</v>
      </c>
      <c r="AE519">
        <v>1</v>
      </c>
    </row>
    <row r="520" spans="1:31" x14ac:dyDescent="0.2">
      <c r="A520" s="9">
        <v>2008059</v>
      </c>
      <c r="C520" t="s">
        <v>1993</v>
      </c>
      <c r="D520" t="s">
        <v>1988</v>
      </c>
      <c r="E520" t="s">
        <v>899</v>
      </c>
      <c r="F520" t="s">
        <v>1818</v>
      </c>
      <c r="G520" t="s">
        <v>639</v>
      </c>
      <c r="H520" t="s">
        <v>639</v>
      </c>
      <c r="I520" t="s">
        <v>783</v>
      </c>
      <c r="J520" t="s">
        <v>641</v>
      </c>
      <c r="K520" t="s">
        <v>53</v>
      </c>
      <c r="L520" s="4">
        <v>42146</v>
      </c>
      <c r="M520" s="4"/>
      <c r="N520">
        <v>9</v>
      </c>
      <c r="O520">
        <v>25</v>
      </c>
      <c r="P520">
        <v>25</v>
      </c>
      <c r="AE520">
        <v>1</v>
      </c>
    </row>
    <row r="521" spans="1:31" x14ac:dyDescent="0.2">
      <c r="A521" s="9">
        <v>2006773</v>
      </c>
      <c r="C521" t="s">
        <v>1995</v>
      </c>
      <c r="D521" t="s">
        <v>1996</v>
      </c>
      <c r="E521" t="s">
        <v>948</v>
      </c>
      <c r="F521" t="s">
        <v>1997</v>
      </c>
      <c r="G521" t="s">
        <v>639</v>
      </c>
      <c r="H521" t="s">
        <v>639</v>
      </c>
      <c r="I521" t="s">
        <v>783</v>
      </c>
      <c r="J521" t="s">
        <v>641</v>
      </c>
      <c r="K521" t="s">
        <v>53</v>
      </c>
      <c r="L521" s="4">
        <v>41068</v>
      </c>
      <c r="M521" s="4"/>
      <c r="N521">
        <v>9.5</v>
      </c>
      <c r="O521">
        <v>25</v>
      </c>
      <c r="P521">
        <v>25</v>
      </c>
      <c r="AE521">
        <v>1</v>
      </c>
    </row>
    <row r="522" spans="1:31" x14ac:dyDescent="0.2">
      <c r="A522" s="9">
        <v>2008702</v>
      </c>
      <c r="C522" t="s">
        <v>1998</v>
      </c>
      <c r="D522" t="s">
        <v>1999</v>
      </c>
      <c r="E522" t="s">
        <v>899</v>
      </c>
      <c r="F522" t="s">
        <v>1609</v>
      </c>
      <c r="G522" t="s">
        <v>639</v>
      </c>
      <c r="H522" t="s">
        <v>639</v>
      </c>
      <c r="I522" t="s">
        <v>783</v>
      </c>
      <c r="J522" t="s">
        <v>641</v>
      </c>
      <c r="K522" t="s">
        <v>53</v>
      </c>
      <c r="L522" s="4">
        <v>42717</v>
      </c>
      <c r="M522" s="4"/>
      <c r="N522">
        <v>8</v>
      </c>
      <c r="O522">
        <v>24</v>
      </c>
      <c r="P522">
        <v>24</v>
      </c>
      <c r="R522">
        <v>2</v>
      </c>
      <c r="AE522">
        <v>1</v>
      </c>
    </row>
    <row r="523" spans="1:31" x14ac:dyDescent="0.2">
      <c r="A523" s="9">
        <v>2007985</v>
      </c>
      <c r="C523" t="s">
        <v>2000</v>
      </c>
      <c r="D523" t="s">
        <v>2001</v>
      </c>
      <c r="E523" t="s">
        <v>899</v>
      </c>
      <c r="F523" t="s">
        <v>2002</v>
      </c>
      <c r="G523" t="s">
        <v>639</v>
      </c>
      <c r="H523" t="s">
        <v>639</v>
      </c>
      <c r="I523" t="s">
        <v>783</v>
      </c>
      <c r="J523" t="s">
        <v>641</v>
      </c>
      <c r="K523" t="s">
        <v>53</v>
      </c>
      <c r="L523" s="4">
        <v>42076</v>
      </c>
      <c r="M523" s="4"/>
      <c r="N523">
        <v>5</v>
      </c>
      <c r="O523">
        <v>16</v>
      </c>
      <c r="P523">
        <v>24</v>
      </c>
      <c r="R523">
        <v>4</v>
      </c>
      <c r="T523">
        <v>2.7999999523162842</v>
      </c>
      <c r="AE523">
        <v>1</v>
      </c>
    </row>
    <row r="524" spans="1:31" x14ac:dyDescent="0.2">
      <c r="A524" s="9">
        <v>2009095</v>
      </c>
      <c r="C524" t="s">
        <v>2003</v>
      </c>
      <c r="D524" t="s">
        <v>2004</v>
      </c>
      <c r="E524" t="s">
        <v>899</v>
      </c>
      <c r="F524" t="s">
        <v>1864</v>
      </c>
      <c r="G524" t="s">
        <v>639</v>
      </c>
      <c r="H524" t="s">
        <v>639</v>
      </c>
      <c r="I524" t="s">
        <v>783</v>
      </c>
      <c r="J524" t="s">
        <v>641</v>
      </c>
      <c r="K524" t="s">
        <v>53</v>
      </c>
      <c r="L524" s="4">
        <v>43082</v>
      </c>
      <c r="M524" s="4"/>
      <c r="N524">
        <v>15</v>
      </c>
      <c r="O524">
        <v>15</v>
      </c>
      <c r="P524">
        <v>15</v>
      </c>
      <c r="T524">
        <v>11</v>
      </c>
      <c r="AE524">
        <v>1</v>
      </c>
    </row>
    <row r="525" spans="1:31" x14ac:dyDescent="0.2">
      <c r="A525" s="9">
        <v>2009518</v>
      </c>
      <c r="C525" t="s">
        <v>2005</v>
      </c>
      <c r="D525" t="s">
        <v>2006</v>
      </c>
      <c r="E525" t="s">
        <v>948</v>
      </c>
      <c r="F525" t="s">
        <v>946</v>
      </c>
      <c r="G525" t="s">
        <v>639</v>
      </c>
      <c r="H525" t="s">
        <v>639</v>
      </c>
      <c r="I525" t="s">
        <v>783</v>
      </c>
      <c r="J525" t="s">
        <v>641</v>
      </c>
      <c r="K525" t="s">
        <v>53</v>
      </c>
      <c r="L525" s="4">
        <v>43493</v>
      </c>
      <c r="M525" s="4"/>
      <c r="N525">
        <v>15</v>
      </c>
      <c r="O525">
        <v>15</v>
      </c>
      <c r="P525">
        <v>15</v>
      </c>
      <c r="T525">
        <v>10</v>
      </c>
      <c r="AE525">
        <v>1</v>
      </c>
    </row>
    <row r="526" spans="1:31" x14ac:dyDescent="0.2">
      <c r="A526" s="9">
        <v>2007191</v>
      </c>
      <c r="C526" t="s">
        <v>2007</v>
      </c>
      <c r="D526" t="s">
        <v>2008</v>
      </c>
      <c r="E526" t="s">
        <v>899</v>
      </c>
      <c r="F526" t="s">
        <v>2009</v>
      </c>
      <c r="G526" t="s">
        <v>639</v>
      </c>
      <c r="H526" t="s">
        <v>639</v>
      </c>
      <c r="I526" t="s">
        <v>783</v>
      </c>
      <c r="J526" t="s">
        <v>641</v>
      </c>
      <c r="K526" t="s">
        <v>53</v>
      </c>
      <c r="L526" s="4">
        <v>41401</v>
      </c>
      <c r="M526" s="4"/>
      <c r="N526">
        <v>15</v>
      </c>
      <c r="O526">
        <v>15</v>
      </c>
      <c r="P526">
        <v>15</v>
      </c>
      <c r="T526">
        <v>11</v>
      </c>
      <c r="AE526">
        <v>1</v>
      </c>
    </row>
    <row r="527" spans="1:31" x14ac:dyDescent="0.2">
      <c r="A527" s="9">
        <v>2008104</v>
      </c>
      <c r="C527" t="s">
        <v>2012</v>
      </c>
      <c r="D527" t="s">
        <v>2011</v>
      </c>
      <c r="E527" t="s">
        <v>899</v>
      </c>
      <c r="F527" t="s">
        <v>940</v>
      </c>
      <c r="G527" t="s">
        <v>639</v>
      </c>
      <c r="H527" t="s">
        <v>639</v>
      </c>
      <c r="I527" t="s">
        <v>783</v>
      </c>
      <c r="J527" t="s">
        <v>641</v>
      </c>
      <c r="K527" t="s">
        <v>53</v>
      </c>
      <c r="L527" s="4">
        <v>42188</v>
      </c>
      <c r="M527" s="4"/>
      <c r="N527">
        <v>15</v>
      </c>
      <c r="O527">
        <v>15</v>
      </c>
      <c r="P527">
        <v>15</v>
      </c>
      <c r="T527">
        <v>9</v>
      </c>
      <c r="AE527">
        <v>1</v>
      </c>
    </row>
    <row r="528" spans="1:31" x14ac:dyDescent="0.2">
      <c r="A528" s="9">
        <v>2007921</v>
      </c>
      <c r="C528" t="s">
        <v>2010</v>
      </c>
      <c r="D528" t="s">
        <v>2011</v>
      </c>
      <c r="E528" t="s">
        <v>899</v>
      </c>
      <c r="F528" t="s">
        <v>1818</v>
      </c>
      <c r="G528" t="s">
        <v>639</v>
      </c>
      <c r="H528" t="s">
        <v>639</v>
      </c>
      <c r="I528" t="s">
        <v>783</v>
      </c>
      <c r="J528" t="s">
        <v>641</v>
      </c>
      <c r="K528" t="s">
        <v>53</v>
      </c>
      <c r="L528" s="4">
        <v>42011</v>
      </c>
      <c r="M528" s="4"/>
      <c r="N528">
        <v>15</v>
      </c>
      <c r="O528">
        <v>15</v>
      </c>
      <c r="P528">
        <v>15</v>
      </c>
      <c r="AE528">
        <v>1</v>
      </c>
    </row>
    <row r="529" spans="1:31" x14ac:dyDescent="0.2">
      <c r="A529" s="9">
        <v>2008368</v>
      </c>
      <c r="C529" t="s">
        <v>2013</v>
      </c>
      <c r="D529" t="s">
        <v>2014</v>
      </c>
      <c r="E529" t="s">
        <v>899</v>
      </c>
      <c r="F529" t="s">
        <v>1984</v>
      </c>
      <c r="G529" t="s">
        <v>639</v>
      </c>
      <c r="H529" t="s">
        <v>639</v>
      </c>
      <c r="I529" t="s">
        <v>783</v>
      </c>
      <c r="J529" t="s">
        <v>641</v>
      </c>
      <c r="K529" t="s">
        <v>53</v>
      </c>
      <c r="L529" s="4">
        <v>42433</v>
      </c>
      <c r="M529" s="4"/>
      <c r="N529">
        <v>6</v>
      </c>
      <c r="O529">
        <v>18</v>
      </c>
      <c r="P529">
        <v>34</v>
      </c>
      <c r="T529">
        <v>2</v>
      </c>
      <c r="AE529">
        <v>1</v>
      </c>
    </row>
    <row r="530" spans="1:31" x14ac:dyDescent="0.2">
      <c r="A530" s="9">
        <v>2009296</v>
      </c>
      <c r="C530" t="s">
        <v>2015</v>
      </c>
      <c r="D530" t="s">
        <v>2016</v>
      </c>
      <c r="E530" t="s">
        <v>899</v>
      </c>
      <c r="F530" t="s">
        <v>2017</v>
      </c>
      <c r="G530" t="s">
        <v>639</v>
      </c>
      <c r="H530" t="s">
        <v>639</v>
      </c>
      <c r="I530" t="s">
        <v>783</v>
      </c>
      <c r="J530" t="s">
        <v>641</v>
      </c>
      <c r="K530" t="s">
        <v>53</v>
      </c>
      <c r="L530" s="4">
        <v>43277</v>
      </c>
      <c r="M530" s="4"/>
      <c r="N530">
        <v>8</v>
      </c>
      <c r="O530">
        <v>19</v>
      </c>
      <c r="P530">
        <v>29</v>
      </c>
      <c r="T530">
        <v>3</v>
      </c>
      <c r="AE530">
        <v>1</v>
      </c>
    </row>
    <row r="531" spans="1:31" x14ac:dyDescent="0.2">
      <c r="A531" s="9">
        <v>2008926</v>
      </c>
      <c r="C531" t="s">
        <v>2018</v>
      </c>
      <c r="D531" t="s">
        <v>2019</v>
      </c>
      <c r="E531" t="s">
        <v>899</v>
      </c>
      <c r="F531" t="s">
        <v>946</v>
      </c>
      <c r="G531" t="s">
        <v>639</v>
      </c>
      <c r="H531" t="s">
        <v>639</v>
      </c>
      <c r="I531" t="s">
        <v>783</v>
      </c>
      <c r="J531" t="s">
        <v>641</v>
      </c>
      <c r="K531" t="s">
        <v>53</v>
      </c>
      <c r="L531" s="4">
        <v>42957</v>
      </c>
      <c r="M531" s="4"/>
      <c r="N531">
        <v>8</v>
      </c>
      <c r="O531">
        <v>20</v>
      </c>
      <c r="P531">
        <v>30</v>
      </c>
      <c r="T531">
        <v>2</v>
      </c>
      <c r="AE531">
        <v>1</v>
      </c>
    </row>
    <row r="532" spans="1:31" x14ac:dyDescent="0.2">
      <c r="A532" s="9">
        <v>2006829</v>
      </c>
      <c r="C532" t="s">
        <v>2020</v>
      </c>
      <c r="D532" t="s">
        <v>2021</v>
      </c>
      <c r="E532" t="s">
        <v>948</v>
      </c>
      <c r="F532" t="s">
        <v>1976</v>
      </c>
      <c r="G532" t="s">
        <v>639</v>
      </c>
      <c r="H532" t="s">
        <v>639</v>
      </c>
      <c r="I532" t="s">
        <v>783</v>
      </c>
      <c r="J532" t="s">
        <v>641</v>
      </c>
      <c r="K532" t="s">
        <v>53</v>
      </c>
      <c r="L532" s="4">
        <v>41122</v>
      </c>
      <c r="M532" s="4"/>
      <c r="N532">
        <v>8</v>
      </c>
      <c r="O532">
        <v>24</v>
      </c>
      <c r="P532">
        <v>24</v>
      </c>
      <c r="T532">
        <v>9</v>
      </c>
      <c r="AE532">
        <v>1</v>
      </c>
    </row>
    <row r="533" spans="1:31" x14ac:dyDescent="0.2">
      <c r="A533" s="9">
        <v>2008238</v>
      </c>
      <c r="C533" t="s">
        <v>2022</v>
      </c>
      <c r="D533" t="s">
        <v>2023</v>
      </c>
      <c r="E533" t="s">
        <v>899</v>
      </c>
      <c r="F533" t="s">
        <v>1249</v>
      </c>
      <c r="G533" t="s">
        <v>639</v>
      </c>
      <c r="H533" t="s">
        <v>639</v>
      </c>
      <c r="I533" t="s">
        <v>783</v>
      </c>
      <c r="J533" t="s">
        <v>641</v>
      </c>
      <c r="K533" t="s">
        <v>53</v>
      </c>
      <c r="L533" s="4">
        <v>42333</v>
      </c>
      <c r="M533" s="4"/>
      <c r="N533">
        <v>16</v>
      </c>
      <c r="O533">
        <v>20</v>
      </c>
      <c r="T533">
        <v>14</v>
      </c>
      <c r="AE533">
        <v>1</v>
      </c>
    </row>
    <row r="534" spans="1:31" x14ac:dyDescent="0.2">
      <c r="A534" s="9">
        <v>2008019</v>
      </c>
      <c r="C534" t="s">
        <v>2024</v>
      </c>
      <c r="D534" t="s">
        <v>2025</v>
      </c>
      <c r="E534" t="s">
        <v>815</v>
      </c>
      <c r="F534" t="s">
        <v>816</v>
      </c>
      <c r="G534" t="s">
        <v>639</v>
      </c>
      <c r="H534" t="s">
        <v>639</v>
      </c>
      <c r="I534" t="s">
        <v>783</v>
      </c>
      <c r="J534" t="s">
        <v>641</v>
      </c>
      <c r="K534" t="s">
        <v>53</v>
      </c>
      <c r="L534" s="4">
        <v>42095</v>
      </c>
      <c r="M534" s="4"/>
      <c r="N534">
        <v>6</v>
      </c>
      <c r="R534">
        <v>5</v>
      </c>
      <c r="T534">
        <v>9</v>
      </c>
      <c r="V534">
        <v>0.10000000149011612</v>
      </c>
      <c r="Y534">
        <v>8</v>
      </c>
      <c r="Z534">
        <v>1</v>
      </c>
      <c r="AA534">
        <v>3.9999999105930328E-2</v>
      </c>
      <c r="AE534">
        <v>1</v>
      </c>
    </row>
    <row r="535" spans="1:31" x14ac:dyDescent="0.2">
      <c r="A535" s="9">
        <v>2010112</v>
      </c>
      <c r="C535" t="s">
        <v>2026</v>
      </c>
      <c r="D535" t="s">
        <v>2027</v>
      </c>
      <c r="E535" t="s">
        <v>839</v>
      </c>
      <c r="F535" t="s">
        <v>994</v>
      </c>
      <c r="G535" t="s">
        <v>639</v>
      </c>
      <c r="H535" t="s">
        <v>639</v>
      </c>
      <c r="I535" t="s">
        <v>772</v>
      </c>
      <c r="J535" t="s">
        <v>729</v>
      </c>
      <c r="K535" t="s">
        <v>54</v>
      </c>
      <c r="L535" s="4">
        <v>2</v>
      </c>
      <c r="M535" s="4"/>
      <c r="N535">
        <v>3.130000114440918</v>
      </c>
      <c r="O535">
        <v>9.4399995803833008</v>
      </c>
      <c r="P535">
        <v>7.9499998092651367</v>
      </c>
      <c r="Q535">
        <v>4</v>
      </c>
      <c r="R535">
        <v>2.2000000476837158</v>
      </c>
      <c r="V535">
        <v>9.3000000342726707E-3</v>
      </c>
      <c r="W535">
        <v>1.2000000569969416E-3</v>
      </c>
      <c r="AC535">
        <v>57</v>
      </c>
      <c r="AE535">
        <v>1</v>
      </c>
    </row>
    <row r="536" spans="1:31" x14ac:dyDescent="0.2">
      <c r="A536" s="9">
        <v>2008020</v>
      </c>
      <c r="C536" t="s">
        <v>2028</v>
      </c>
      <c r="D536" t="s">
        <v>2029</v>
      </c>
      <c r="E536" t="s">
        <v>815</v>
      </c>
      <c r="F536" t="s">
        <v>816</v>
      </c>
      <c r="G536" t="s">
        <v>639</v>
      </c>
      <c r="H536" t="s">
        <v>639</v>
      </c>
      <c r="I536" t="s">
        <v>783</v>
      </c>
      <c r="J536" t="s">
        <v>641</v>
      </c>
      <c r="K536" t="s">
        <v>53</v>
      </c>
      <c r="L536" s="4">
        <v>42095</v>
      </c>
      <c r="M536" s="4"/>
      <c r="N536">
        <v>8</v>
      </c>
      <c r="T536">
        <v>15</v>
      </c>
      <c r="V536">
        <v>3</v>
      </c>
      <c r="W536">
        <v>3</v>
      </c>
      <c r="Z536">
        <v>4</v>
      </c>
      <c r="AA536">
        <v>3.9999999105930328E-2</v>
      </c>
      <c r="AE536">
        <v>1</v>
      </c>
    </row>
    <row r="537" spans="1:31" x14ac:dyDescent="0.2">
      <c r="A537" s="9">
        <v>2010053</v>
      </c>
      <c r="C537" t="s">
        <v>2030</v>
      </c>
      <c r="D537" t="s">
        <v>2031</v>
      </c>
      <c r="E537" t="s">
        <v>2032</v>
      </c>
      <c r="F537" t="s">
        <v>2033</v>
      </c>
      <c r="G537" t="s">
        <v>639</v>
      </c>
      <c r="H537" t="s">
        <v>684</v>
      </c>
      <c r="I537" t="s">
        <v>772</v>
      </c>
      <c r="J537" t="s">
        <v>694</v>
      </c>
      <c r="K537" t="s">
        <v>54</v>
      </c>
      <c r="L537" s="4">
        <v>2</v>
      </c>
      <c r="M537" s="4"/>
      <c r="N537">
        <v>3.0999999046325684</v>
      </c>
      <c r="O537">
        <v>1.6000000238418579</v>
      </c>
      <c r="P537">
        <v>6.9000000953674316</v>
      </c>
      <c r="Q537">
        <v>0.2800000011920929</v>
      </c>
      <c r="R537">
        <v>0.82999998331069946</v>
      </c>
      <c r="S537">
        <v>0.69999998807907104</v>
      </c>
      <c r="T537">
        <v>0.89999997615814209</v>
      </c>
      <c r="V537">
        <v>5.59999980032444E-3</v>
      </c>
      <c r="W537">
        <v>1.39999995008111E-3</v>
      </c>
      <c r="X537">
        <v>8.39999970048666E-3</v>
      </c>
      <c r="Y537">
        <v>2.0000000949949026E-3</v>
      </c>
      <c r="Z537">
        <v>1.7999999690800905E-3</v>
      </c>
      <c r="AC537">
        <v>35.9</v>
      </c>
      <c r="AE537">
        <v>1.35</v>
      </c>
    </row>
    <row r="538" spans="1:31" x14ac:dyDescent="0.2">
      <c r="A538" s="9">
        <v>2010052</v>
      </c>
      <c r="C538" t="s">
        <v>2034</v>
      </c>
      <c r="D538" t="s">
        <v>2035</v>
      </c>
      <c r="E538" t="s">
        <v>2032</v>
      </c>
      <c r="F538" t="s">
        <v>2033</v>
      </c>
      <c r="G538" t="s">
        <v>639</v>
      </c>
      <c r="H538" t="s">
        <v>684</v>
      </c>
      <c r="I538" t="s">
        <v>772</v>
      </c>
      <c r="J538" t="s">
        <v>694</v>
      </c>
      <c r="K538" t="s">
        <v>54</v>
      </c>
      <c r="L538" s="4">
        <v>2</v>
      </c>
      <c r="M538" s="4"/>
      <c r="N538">
        <v>5.1999998092651367</v>
      </c>
      <c r="O538">
        <v>2.2999999523162842</v>
      </c>
      <c r="P538">
        <v>5</v>
      </c>
      <c r="Q538">
        <v>0.2800000011920929</v>
      </c>
      <c r="R538">
        <v>0.6600000262260437</v>
      </c>
      <c r="S538">
        <v>1</v>
      </c>
      <c r="T538">
        <v>1.2999999523162842</v>
      </c>
      <c r="V538">
        <v>5.2000000141561031E-3</v>
      </c>
      <c r="X538">
        <v>8.5000000894069672E-2</v>
      </c>
      <c r="Y538">
        <v>1.9000000320374966E-3</v>
      </c>
      <c r="Z538">
        <v>1.9000000320374966E-3</v>
      </c>
      <c r="AC538">
        <v>45.5</v>
      </c>
      <c r="AE538">
        <v>1.35</v>
      </c>
    </row>
    <row r="539" spans="1:31" x14ac:dyDescent="0.2">
      <c r="A539" s="9">
        <v>2010051</v>
      </c>
      <c r="C539" t="s">
        <v>2036</v>
      </c>
      <c r="D539" t="s">
        <v>2037</v>
      </c>
      <c r="E539" t="s">
        <v>2032</v>
      </c>
      <c r="F539" t="s">
        <v>2033</v>
      </c>
      <c r="G539" t="s">
        <v>639</v>
      </c>
      <c r="H539" t="s">
        <v>684</v>
      </c>
      <c r="I539" t="s">
        <v>772</v>
      </c>
      <c r="J539" t="s">
        <v>694</v>
      </c>
      <c r="K539" t="s">
        <v>54</v>
      </c>
      <c r="L539" s="4">
        <v>2</v>
      </c>
      <c r="M539" s="4"/>
      <c r="N539">
        <v>6.8000001907348633</v>
      </c>
      <c r="O539">
        <v>2.2000000476837158</v>
      </c>
      <c r="P539">
        <v>2</v>
      </c>
      <c r="Q539">
        <v>0.2800000011920929</v>
      </c>
      <c r="R539">
        <v>0.33000001311302185</v>
      </c>
      <c r="S539">
        <v>1.2000000476837158</v>
      </c>
      <c r="T539">
        <v>1.7000000476837158</v>
      </c>
      <c r="V539">
        <v>3.8000000640749931E-3</v>
      </c>
      <c r="X539">
        <v>8.0000003799796104E-3</v>
      </c>
      <c r="Y539">
        <v>1.7999999690800905E-3</v>
      </c>
      <c r="Z539">
        <v>1.9000000320374966E-3</v>
      </c>
      <c r="AC539">
        <v>50.9</v>
      </c>
      <c r="AE539">
        <v>1.35</v>
      </c>
    </row>
    <row r="540" spans="1:31" x14ac:dyDescent="0.2">
      <c r="A540" s="9">
        <v>2010811</v>
      </c>
      <c r="C540" t="s">
        <v>2038</v>
      </c>
      <c r="D540" t="s">
        <v>2039</v>
      </c>
      <c r="E540" t="s">
        <v>972</v>
      </c>
      <c r="F540" t="s">
        <v>973</v>
      </c>
      <c r="G540" t="s">
        <v>639</v>
      </c>
      <c r="H540" t="s">
        <v>639</v>
      </c>
      <c r="I540" t="s">
        <v>772</v>
      </c>
      <c r="J540" t="s">
        <v>729</v>
      </c>
      <c r="K540" t="s">
        <v>54</v>
      </c>
      <c r="L540" s="4">
        <v>2</v>
      </c>
      <c r="M540" s="4"/>
      <c r="AE540">
        <v>1</v>
      </c>
    </row>
    <row r="541" spans="1:31" x14ac:dyDescent="0.2">
      <c r="A541" s="9">
        <v>2010812</v>
      </c>
      <c r="C541" t="s">
        <v>2040</v>
      </c>
      <c r="D541" t="s">
        <v>2041</v>
      </c>
      <c r="E541" t="s">
        <v>972</v>
      </c>
      <c r="F541" t="s">
        <v>973</v>
      </c>
      <c r="G541" t="s">
        <v>639</v>
      </c>
      <c r="H541" t="s">
        <v>639</v>
      </c>
      <c r="I541" t="s">
        <v>772</v>
      </c>
      <c r="J541" t="s">
        <v>729</v>
      </c>
      <c r="K541" t="s">
        <v>54</v>
      </c>
      <c r="L541" s="4">
        <v>2</v>
      </c>
      <c r="M541" s="4"/>
    </row>
    <row r="542" spans="1:31" x14ac:dyDescent="0.2">
      <c r="A542" s="9">
        <v>2010819</v>
      </c>
      <c r="C542" t="s">
        <v>2042</v>
      </c>
      <c r="D542" t="s">
        <v>2043</v>
      </c>
      <c r="E542" t="s">
        <v>988</v>
      </c>
      <c r="F542" t="s">
        <v>989</v>
      </c>
      <c r="G542" t="s">
        <v>639</v>
      </c>
      <c r="H542" t="s">
        <v>684</v>
      </c>
      <c r="I542" t="s">
        <v>772</v>
      </c>
      <c r="J542" t="s">
        <v>641</v>
      </c>
      <c r="K542" t="s">
        <v>54</v>
      </c>
      <c r="L542" s="4">
        <v>2</v>
      </c>
      <c r="M542" s="4"/>
      <c r="N542">
        <v>8</v>
      </c>
      <c r="AE542">
        <v>1</v>
      </c>
    </row>
    <row r="543" spans="1:31" x14ac:dyDescent="0.2">
      <c r="A543" s="9">
        <v>2007653</v>
      </c>
      <c r="C543" t="s">
        <v>2044</v>
      </c>
      <c r="D543" t="s">
        <v>2045</v>
      </c>
      <c r="E543" t="s">
        <v>988</v>
      </c>
      <c r="F543" t="s">
        <v>989</v>
      </c>
      <c r="G543" t="s">
        <v>639</v>
      </c>
      <c r="H543" t="s">
        <v>639</v>
      </c>
      <c r="I543" t="s">
        <v>772</v>
      </c>
      <c r="J543" t="s">
        <v>729</v>
      </c>
      <c r="K543" t="s">
        <v>54</v>
      </c>
      <c r="L543" s="4">
        <v>2</v>
      </c>
      <c r="M543" s="4"/>
      <c r="N543">
        <v>4</v>
      </c>
      <c r="O543">
        <v>4</v>
      </c>
      <c r="P543">
        <v>4</v>
      </c>
      <c r="AE543">
        <v>1</v>
      </c>
    </row>
    <row r="544" spans="1:31" x14ac:dyDescent="0.2">
      <c r="A544" s="9">
        <v>2008346</v>
      </c>
      <c r="C544" t="s">
        <v>2046</v>
      </c>
      <c r="D544" t="s">
        <v>2047</v>
      </c>
      <c r="E544" t="s">
        <v>1889</v>
      </c>
      <c r="F544" t="s">
        <v>1890</v>
      </c>
      <c r="G544" t="s">
        <v>639</v>
      </c>
      <c r="H544" t="s">
        <v>639</v>
      </c>
      <c r="I544" t="s">
        <v>772</v>
      </c>
      <c r="J544" t="s">
        <v>647</v>
      </c>
      <c r="K544" t="s">
        <v>54</v>
      </c>
      <c r="L544" s="4">
        <v>2</v>
      </c>
      <c r="M544" s="4"/>
      <c r="Y544">
        <v>9.8999996185302734</v>
      </c>
      <c r="AE544">
        <v>1</v>
      </c>
    </row>
    <row r="545" spans="1:31" x14ac:dyDescent="0.2">
      <c r="A545" s="9">
        <v>2008134</v>
      </c>
      <c r="C545" t="s">
        <v>2048</v>
      </c>
      <c r="D545" t="s">
        <v>2049</v>
      </c>
      <c r="E545" t="s">
        <v>781</v>
      </c>
      <c r="F545" t="s">
        <v>782</v>
      </c>
      <c r="G545" t="s">
        <v>639</v>
      </c>
      <c r="H545" t="s">
        <v>639</v>
      </c>
      <c r="I545" t="s">
        <v>783</v>
      </c>
      <c r="J545" t="s">
        <v>641</v>
      </c>
      <c r="K545" t="s">
        <v>53</v>
      </c>
      <c r="L545" s="4">
        <v>42221</v>
      </c>
      <c r="M545" s="4"/>
      <c r="N545">
        <v>19</v>
      </c>
      <c r="O545">
        <v>19</v>
      </c>
      <c r="P545">
        <v>19</v>
      </c>
      <c r="R545">
        <v>2</v>
      </c>
      <c r="T545">
        <v>1.7400000095367432</v>
      </c>
      <c r="V545">
        <v>3.9999999105930328E-2</v>
      </c>
      <c r="W545">
        <v>3.9999999105930328E-2</v>
      </c>
      <c r="X545">
        <v>7.9999998211860657E-2</v>
      </c>
      <c r="Y545">
        <v>1.9999999552965164E-2</v>
      </c>
      <c r="Z545">
        <v>3.9999999105930328E-2</v>
      </c>
      <c r="AA545">
        <v>2.0000000949949026E-3</v>
      </c>
      <c r="AE545">
        <v>1</v>
      </c>
    </row>
    <row r="546" spans="1:31" x14ac:dyDescent="0.2">
      <c r="A546" s="9">
        <v>2008135</v>
      </c>
      <c r="C546" t="s">
        <v>2050</v>
      </c>
      <c r="D546" t="s">
        <v>2051</v>
      </c>
      <c r="E546" t="s">
        <v>781</v>
      </c>
      <c r="F546" t="s">
        <v>782</v>
      </c>
      <c r="G546" t="s">
        <v>639</v>
      </c>
      <c r="H546" t="s">
        <v>639</v>
      </c>
      <c r="I546" t="s">
        <v>783</v>
      </c>
      <c r="J546" t="s">
        <v>641</v>
      </c>
      <c r="K546" t="s">
        <v>53</v>
      </c>
      <c r="L546" s="4">
        <v>42221</v>
      </c>
      <c r="M546" s="4"/>
      <c r="N546">
        <v>11</v>
      </c>
      <c r="O546">
        <v>30</v>
      </c>
      <c r="P546">
        <v>8</v>
      </c>
      <c r="R546">
        <v>2</v>
      </c>
      <c r="T546">
        <v>5</v>
      </c>
      <c r="V546">
        <v>0.10000000149011612</v>
      </c>
      <c r="W546">
        <v>0.10000000149011612</v>
      </c>
      <c r="X546">
        <v>0.10000000149011612</v>
      </c>
      <c r="Y546">
        <v>2</v>
      </c>
      <c r="Z546">
        <v>0.69999998807907104</v>
      </c>
      <c r="AA546">
        <v>2.9999999329447746E-2</v>
      </c>
      <c r="AE546">
        <v>1</v>
      </c>
    </row>
    <row r="547" spans="1:31" x14ac:dyDescent="0.2">
      <c r="A547" s="9">
        <v>2008136</v>
      </c>
      <c r="C547" t="s">
        <v>2052</v>
      </c>
      <c r="D547" t="s">
        <v>2053</v>
      </c>
      <c r="E547" t="s">
        <v>781</v>
      </c>
      <c r="F547" t="s">
        <v>782</v>
      </c>
      <c r="G547" t="s">
        <v>639</v>
      </c>
      <c r="H547" t="s">
        <v>639</v>
      </c>
      <c r="I547" t="s">
        <v>783</v>
      </c>
      <c r="J547" t="s">
        <v>641</v>
      </c>
      <c r="K547" t="s">
        <v>53</v>
      </c>
      <c r="L547" s="4">
        <v>42221</v>
      </c>
      <c r="M547" s="4"/>
      <c r="N547">
        <v>14</v>
      </c>
      <c r="O547">
        <v>10</v>
      </c>
      <c r="P547">
        <v>2</v>
      </c>
      <c r="R547">
        <v>2</v>
      </c>
      <c r="T547">
        <v>2.1600000858306885</v>
      </c>
      <c r="V547">
        <v>0.80000001192092896</v>
      </c>
      <c r="W547">
        <v>0.30000001192092896</v>
      </c>
      <c r="X547">
        <v>0.20000000298023224</v>
      </c>
      <c r="Y547">
        <v>0.60000002384185791</v>
      </c>
      <c r="Z547">
        <v>0.80000001192092896</v>
      </c>
      <c r="AA547">
        <v>1.9999999552965164E-2</v>
      </c>
      <c r="AE547">
        <v>1</v>
      </c>
    </row>
    <row r="548" spans="1:31" x14ac:dyDescent="0.2">
      <c r="A548" s="9">
        <v>2010668</v>
      </c>
      <c r="C548" t="s">
        <v>2054</v>
      </c>
      <c r="D548" t="s">
        <v>2055</v>
      </c>
      <c r="E548" t="s">
        <v>2056</v>
      </c>
      <c r="F548" t="s">
        <v>2057</v>
      </c>
      <c r="G548" t="s">
        <v>639</v>
      </c>
      <c r="H548" t="s">
        <v>639</v>
      </c>
      <c r="I548" t="s">
        <v>783</v>
      </c>
      <c r="J548" t="s">
        <v>647</v>
      </c>
      <c r="K548" t="s">
        <v>53</v>
      </c>
      <c r="L548" s="4">
        <v>44494</v>
      </c>
      <c r="M548" s="4"/>
      <c r="Q548">
        <v>50</v>
      </c>
      <c r="AE548">
        <v>1</v>
      </c>
    </row>
    <row r="549" spans="1:31" x14ac:dyDescent="0.2">
      <c r="A549" s="9">
        <v>2010767</v>
      </c>
      <c r="C549" t="s">
        <v>2058</v>
      </c>
      <c r="D549" t="s">
        <v>2059</v>
      </c>
      <c r="E549" t="s">
        <v>2056</v>
      </c>
      <c r="F549" t="s">
        <v>2056</v>
      </c>
      <c r="G549" t="s">
        <v>639</v>
      </c>
      <c r="H549" t="s">
        <v>639</v>
      </c>
      <c r="I549" t="s">
        <v>783</v>
      </c>
      <c r="J549" t="s">
        <v>647</v>
      </c>
      <c r="K549" t="s">
        <v>53</v>
      </c>
      <c r="L549" s="4">
        <v>2</v>
      </c>
      <c r="M549" s="4"/>
      <c r="Q549">
        <v>45</v>
      </c>
      <c r="T549">
        <v>14</v>
      </c>
      <c r="AE549">
        <v>1</v>
      </c>
    </row>
    <row r="550" spans="1:31" x14ac:dyDescent="0.2">
      <c r="A550" s="9">
        <v>2010638</v>
      </c>
      <c r="C550" t="s">
        <v>2060</v>
      </c>
      <c r="D550" t="s">
        <v>2061</v>
      </c>
      <c r="E550" t="s">
        <v>2062</v>
      </c>
      <c r="F550" t="s">
        <v>2062</v>
      </c>
      <c r="G550" t="s">
        <v>639</v>
      </c>
      <c r="H550" t="s">
        <v>684</v>
      </c>
      <c r="I550" t="s">
        <v>772</v>
      </c>
      <c r="J550" t="s">
        <v>694</v>
      </c>
      <c r="K550" t="s">
        <v>54</v>
      </c>
      <c r="L550" s="4">
        <v>2</v>
      </c>
      <c r="M550" s="4"/>
      <c r="N550">
        <v>0.44999998807907104</v>
      </c>
      <c r="O550">
        <v>0.30000001192092896</v>
      </c>
      <c r="P550">
        <v>4.0999999046325684</v>
      </c>
      <c r="Q550">
        <v>0.18000000715255737</v>
      </c>
      <c r="T550">
        <v>20</v>
      </c>
      <c r="AE550">
        <v>1.2</v>
      </c>
    </row>
    <row r="551" spans="1:31" x14ac:dyDescent="0.2">
      <c r="A551" s="9">
        <v>2010119</v>
      </c>
      <c r="C551" t="s">
        <v>2063</v>
      </c>
      <c r="D551" t="s">
        <v>2064</v>
      </c>
      <c r="E551" t="s">
        <v>781</v>
      </c>
      <c r="F551" t="s">
        <v>1376</v>
      </c>
      <c r="G551" t="s">
        <v>639</v>
      </c>
      <c r="H551" t="s">
        <v>684</v>
      </c>
      <c r="I551" t="s">
        <v>772</v>
      </c>
      <c r="J551" t="s">
        <v>694</v>
      </c>
      <c r="K551" t="s">
        <v>53</v>
      </c>
      <c r="L551" s="4">
        <v>2</v>
      </c>
      <c r="M551" s="4"/>
      <c r="N551">
        <v>14</v>
      </c>
      <c r="AE551">
        <v>1</v>
      </c>
    </row>
    <row r="552" spans="1:31" x14ac:dyDescent="0.2">
      <c r="A552" s="9">
        <v>2009233</v>
      </c>
      <c r="C552" t="s">
        <v>2065</v>
      </c>
      <c r="D552" t="s">
        <v>2066</v>
      </c>
      <c r="E552" t="s">
        <v>1815</v>
      </c>
      <c r="F552" t="s">
        <v>2067</v>
      </c>
      <c r="G552" t="s">
        <v>639</v>
      </c>
      <c r="H552" t="s">
        <v>639</v>
      </c>
      <c r="I552" t="s">
        <v>783</v>
      </c>
      <c r="J552" t="s">
        <v>647</v>
      </c>
      <c r="K552" t="s">
        <v>53</v>
      </c>
      <c r="L552" s="4">
        <v>43185</v>
      </c>
      <c r="M552" s="4"/>
      <c r="Q552">
        <v>90</v>
      </c>
      <c r="AE552">
        <v>1</v>
      </c>
    </row>
    <row r="553" spans="1:31" x14ac:dyDescent="0.2">
      <c r="A553" s="9">
        <v>2009350</v>
      </c>
      <c r="C553" t="s">
        <v>2068</v>
      </c>
      <c r="D553" t="s">
        <v>2069</v>
      </c>
      <c r="E553" t="s">
        <v>1815</v>
      </c>
      <c r="F553" t="s">
        <v>2067</v>
      </c>
      <c r="G553" t="s">
        <v>639</v>
      </c>
      <c r="H553" t="s">
        <v>639</v>
      </c>
      <c r="I553" t="s">
        <v>783</v>
      </c>
      <c r="J553" t="s">
        <v>647</v>
      </c>
      <c r="K553" t="s">
        <v>53</v>
      </c>
      <c r="L553" s="4">
        <v>43360</v>
      </c>
      <c r="M553" s="4"/>
      <c r="Q553">
        <v>90</v>
      </c>
      <c r="AE553">
        <v>1</v>
      </c>
    </row>
    <row r="554" spans="1:31" x14ac:dyDescent="0.2">
      <c r="A554" s="9">
        <v>2009351</v>
      </c>
      <c r="C554" t="s">
        <v>2070</v>
      </c>
      <c r="D554" t="s">
        <v>2071</v>
      </c>
      <c r="E554" t="s">
        <v>1815</v>
      </c>
      <c r="F554" t="s">
        <v>2067</v>
      </c>
      <c r="G554" t="s">
        <v>639</v>
      </c>
      <c r="H554" t="s">
        <v>639</v>
      </c>
      <c r="I554" t="s">
        <v>783</v>
      </c>
      <c r="J554" t="s">
        <v>647</v>
      </c>
      <c r="K554" t="s">
        <v>53</v>
      </c>
      <c r="L554" s="4">
        <v>43360</v>
      </c>
      <c r="M554" s="4"/>
      <c r="Q554">
        <v>85</v>
      </c>
      <c r="AE554">
        <v>1</v>
      </c>
    </row>
    <row r="555" spans="1:31" x14ac:dyDescent="0.2">
      <c r="A555" s="9">
        <v>2010813</v>
      </c>
      <c r="C555" t="s">
        <v>2072</v>
      </c>
      <c r="D555" t="s">
        <v>2073</v>
      </c>
      <c r="E555" t="s">
        <v>972</v>
      </c>
      <c r="F555" t="s">
        <v>973</v>
      </c>
      <c r="G555" t="s">
        <v>639</v>
      </c>
      <c r="H555" t="s">
        <v>639</v>
      </c>
      <c r="I555" t="s">
        <v>772</v>
      </c>
      <c r="J555" t="s">
        <v>729</v>
      </c>
      <c r="K555" t="s">
        <v>54</v>
      </c>
      <c r="L555" s="4">
        <v>2</v>
      </c>
      <c r="M555" s="4"/>
    </row>
    <row r="556" spans="1:31" x14ac:dyDescent="0.2">
      <c r="A556" s="9">
        <v>2009280</v>
      </c>
      <c r="C556" t="s">
        <v>2074</v>
      </c>
      <c r="D556" t="s">
        <v>2075</v>
      </c>
      <c r="E556" t="s">
        <v>2076</v>
      </c>
      <c r="F556" t="s">
        <v>2077</v>
      </c>
      <c r="G556" t="s">
        <v>639</v>
      </c>
      <c r="H556" t="s">
        <v>639</v>
      </c>
      <c r="I556" t="s">
        <v>783</v>
      </c>
      <c r="J556" t="s">
        <v>641</v>
      </c>
      <c r="K556" t="s">
        <v>54</v>
      </c>
      <c r="L556" s="4">
        <v>43220</v>
      </c>
      <c r="M556" s="4"/>
      <c r="N556">
        <v>5</v>
      </c>
      <c r="O556">
        <v>18</v>
      </c>
      <c r="P556">
        <v>3</v>
      </c>
      <c r="V556">
        <v>7.9999998211860657E-2</v>
      </c>
      <c r="W556">
        <v>3.9999999105930328E-2</v>
      </c>
      <c r="X556">
        <v>0.12999999523162842</v>
      </c>
      <c r="Y556">
        <v>0.30000001192092896</v>
      </c>
      <c r="AA556">
        <v>3.0000000260770321E-3</v>
      </c>
      <c r="AE556">
        <v>1</v>
      </c>
    </row>
    <row r="557" spans="1:31" x14ac:dyDescent="0.2">
      <c r="A557" s="9">
        <v>2007604</v>
      </c>
      <c r="C557" t="s">
        <v>2078</v>
      </c>
      <c r="D557" t="s">
        <v>2079</v>
      </c>
      <c r="E557" t="s">
        <v>988</v>
      </c>
      <c r="F557" t="s">
        <v>989</v>
      </c>
      <c r="G557" t="s">
        <v>639</v>
      </c>
      <c r="H557" t="s">
        <v>684</v>
      </c>
      <c r="I557" t="s">
        <v>772</v>
      </c>
      <c r="J557" t="s">
        <v>686</v>
      </c>
      <c r="K557" t="s">
        <v>53</v>
      </c>
      <c r="L557" s="4">
        <v>2</v>
      </c>
      <c r="M557" s="4"/>
      <c r="N557">
        <v>6</v>
      </c>
      <c r="O557">
        <v>8</v>
      </c>
      <c r="P557">
        <v>15</v>
      </c>
      <c r="R557">
        <v>2</v>
      </c>
      <c r="AC557">
        <v>29</v>
      </c>
      <c r="AE557">
        <v>1</v>
      </c>
    </row>
    <row r="558" spans="1:31" x14ac:dyDescent="0.2">
      <c r="A558" s="9">
        <v>2007217</v>
      </c>
      <c r="C558" t="s">
        <v>2080</v>
      </c>
      <c r="D558" t="s">
        <v>2081</v>
      </c>
      <c r="E558" t="s">
        <v>899</v>
      </c>
      <c r="F558" t="s">
        <v>900</v>
      </c>
      <c r="G558" t="s">
        <v>639</v>
      </c>
      <c r="H558" t="s">
        <v>639</v>
      </c>
      <c r="I558" t="s">
        <v>783</v>
      </c>
      <c r="J558" t="s">
        <v>641</v>
      </c>
      <c r="K558" t="s">
        <v>53</v>
      </c>
      <c r="L558" s="4">
        <v>41431</v>
      </c>
      <c r="M558" s="4"/>
      <c r="N558">
        <v>46</v>
      </c>
      <c r="AE558">
        <v>1</v>
      </c>
    </row>
    <row r="559" spans="1:31" x14ac:dyDescent="0.2">
      <c r="A559" s="9">
        <v>2008744</v>
      </c>
      <c r="C559" t="s">
        <v>2082</v>
      </c>
      <c r="D559" t="s">
        <v>2083</v>
      </c>
      <c r="E559" t="s">
        <v>899</v>
      </c>
      <c r="F559" t="s">
        <v>2084</v>
      </c>
      <c r="G559" t="s">
        <v>639</v>
      </c>
      <c r="H559" t="s">
        <v>639</v>
      </c>
      <c r="I559" t="s">
        <v>783</v>
      </c>
      <c r="J559" t="s">
        <v>647</v>
      </c>
      <c r="K559" t="s">
        <v>53</v>
      </c>
      <c r="L559" s="4">
        <v>42752</v>
      </c>
      <c r="M559" s="4"/>
      <c r="O559">
        <v>21</v>
      </c>
      <c r="P559">
        <v>30</v>
      </c>
      <c r="Q559">
        <v>13.100000381469727</v>
      </c>
      <c r="T559">
        <v>2</v>
      </c>
      <c r="AE559">
        <v>1</v>
      </c>
    </row>
    <row r="560" spans="1:31" x14ac:dyDescent="0.2">
      <c r="A560" s="9">
        <v>2007826</v>
      </c>
      <c r="C560" t="s">
        <v>2085</v>
      </c>
      <c r="D560" t="s">
        <v>2086</v>
      </c>
      <c r="E560" t="s">
        <v>948</v>
      </c>
      <c r="F560" t="s">
        <v>2087</v>
      </c>
      <c r="G560" t="s">
        <v>639</v>
      </c>
      <c r="H560" t="s">
        <v>639</v>
      </c>
      <c r="I560" t="s">
        <v>783</v>
      </c>
      <c r="J560" t="s">
        <v>647</v>
      </c>
      <c r="K560" t="s">
        <v>53</v>
      </c>
      <c r="L560" s="4">
        <v>41876</v>
      </c>
      <c r="M560" s="4"/>
      <c r="O560">
        <v>24</v>
      </c>
      <c r="P560">
        <v>24</v>
      </c>
      <c r="Q560">
        <v>6</v>
      </c>
      <c r="AE560">
        <v>1</v>
      </c>
    </row>
    <row r="561" spans="1:31" x14ac:dyDescent="0.2">
      <c r="A561" s="9">
        <v>2006543</v>
      </c>
      <c r="C561" t="s">
        <v>2088</v>
      </c>
      <c r="D561" t="s">
        <v>2089</v>
      </c>
      <c r="E561" t="s">
        <v>2090</v>
      </c>
      <c r="F561" t="s">
        <v>2091</v>
      </c>
      <c r="G561" t="s">
        <v>639</v>
      </c>
      <c r="H561" t="s">
        <v>639</v>
      </c>
      <c r="I561" t="s">
        <v>783</v>
      </c>
      <c r="J561" t="s">
        <v>647</v>
      </c>
      <c r="K561" t="s">
        <v>53</v>
      </c>
      <c r="L561" s="4">
        <v>40854</v>
      </c>
      <c r="M561" s="4"/>
      <c r="O561">
        <v>25</v>
      </c>
      <c r="P561">
        <v>25</v>
      </c>
      <c r="AE561">
        <v>1</v>
      </c>
    </row>
    <row r="562" spans="1:31" x14ac:dyDescent="0.2">
      <c r="A562" s="9">
        <v>2008002</v>
      </c>
      <c r="C562" t="s">
        <v>2092</v>
      </c>
      <c r="D562" t="s">
        <v>2093</v>
      </c>
      <c r="E562" t="s">
        <v>899</v>
      </c>
      <c r="F562" t="s">
        <v>2084</v>
      </c>
      <c r="G562" t="s">
        <v>639</v>
      </c>
      <c r="H562" t="s">
        <v>639</v>
      </c>
      <c r="I562" t="s">
        <v>783</v>
      </c>
      <c r="J562" t="s">
        <v>647</v>
      </c>
      <c r="K562" t="s">
        <v>53</v>
      </c>
      <c r="L562" s="4">
        <v>42096</v>
      </c>
      <c r="M562" s="4"/>
      <c r="O562">
        <v>25</v>
      </c>
      <c r="P562">
        <v>25</v>
      </c>
      <c r="AE562">
        <v>1</v>
      </c>
    </row>
    <row r="563" spans="1:31" x14ac:dyDescent="0.2">
      <c r="A563" s="9">
        <v>2010478</v>
      </c>
      <c r="C563" t="s">
        <v>2094</v>
      </c>
      <c r="D563" t="s">
        <v>2095</v>
      </c>
      <c r="E563" t="s">
        <v>2096</v>
      </c>
      <c r="F563" t="s">
        <v>2097</v>
      </c>
      <c r="G563" t="s">
        <v>639</v>
      </c>
      <c r="H563" t="s">
        <v>639</v>
      </c>
      <c r="I563" t="s">
        <v>783</v>
      </c>
      <c r="J563" t="s">
        <v>641</v>
      </c>
      <c r="K563" t="s">
        <v>53</v>
      </c>
      <c r="L563" s="4">
        <v>44355</v>
      </c>
      <c r="M563" s="4"/>
      <c r="N563">
        <v>12</v>
      </c>
      <c r="O563">
        <v>43</v>
      </c>
      <c r="R563">
        <v>2</v>
      </c>
      <c r="T563">
        <v>3.2000000476837158</v>
      </c>
      <c r="V563">
        <v>1.7000000476837158</v>
      </c>
      <c r="W563">
        <v>0.15000000596046448</v>
      </c>
      <c r="Z563">
        <v>1</v>
      </c>
      <c r="AE563">
        <v>1</v>
      </c>
    </row>
    <row r="564" spans="1:31" x14ac:dyDescent="0.2">
      <c r="A564" s="9">
        <v>2006103</v>
      </c>
      <c r="C564" t="s">
        <v>2098</v>
      </c>
      <c r="D564" t="s">
        <v>2099</v>
      </c>
      <c r="E564" t="s">
        <v>847</v>
      </c>
      <c r="F564" t="s">
        <v>2100</v>
      </c>
      <c r="G564" t="s">
        <v>639</v>
      </c>
      <c r="H564" t="s">
        <v>639</v>
      </c>
      <c r="I564" t="s">
        <v>772</v>
      </c>
      <c r="J564" t="s">
        <v>729</v>
      </c>
      <c r="K564" t="s">
        <v>53</v>
      </c>
      <c r="L564" s="4">
        <v>2</v>
      </c>
      <c r="M564" s="4"/>
      <c r="AE564">
        <v>1</v>
      </c>
    </row>
    <row r="565" spans="1:31" x14ac:dyDescent="0.2">
      <c r="A565" s="9">
        <v>2008639</v>
      </c>
      <c r="C565" t="s">
        <v>2101</v>
      </c>
      <c r="D565" t="s">
        <v>2102</v>
      </c>
      <c r="E565" t="s">
        <v>847</v>
      </c>
      <c r="F565" t="s">
        <v>847</v>
      </c>
      <c r="G565" t="s">
        <v>639</v>
      </c>
      <c r="H565" t="s">
        <v>639</v>
      </c>
      <c r="I565" t="s">
        <v>783</v>
      </c>
      <c r="J565" t="s">
        <v>647</v>
      </c>
      <c r="K565" t="s">
        <v>53</v>
      </c>
      <c r="L565" s="4">
        <v>42685</v>
      </c>
      <c r="M565" s="4"/>
      <c r="Q565">
        <v>50.400001525878906</v>
      </c>
      <c r="R565">
        <v>2.3900001049041748</v>
      </c>
      <c r="AE565">
        <v>1</v>
      </c>
    </row>
    <row r="566" spans="1:31" x14ac:dyDescent="0.2">
      <c r="A566" s="9">
        <v>2009029</v>
      </c>
      <c r="C566" t="s">
        <v>2103</v>
      </c>
      <c r="D566" t="s">
        <v>2104</v>
      </c>
      <c r="E566" t="s">
        <v>899</v>
      </c>
      <c r="F566" t="s">
        <v>2105</v>
      </c>
      <c r="G566" t="s">
        <v>639</v>
      </c>
      <c r="H566" t="s">
        <v>639</v>
      </c>
      <c r="I566" t="s">
        <v>783</v>
      </c>
      <c r="J566" t="s">
        <v>647</v>
      </c>
      <c r="K566" t="s">
        <v>53</v>
      </c>
      <c r="L566" s="4">
        <v>43040</v>
      </c>
      <c r="M566" s="4"/>
      <c r="Q566">
        <v>48</v>
      </c>
      <c r="AE566">
        <v>1</v>
      </c>
    </row>
    <row r="567" spans="1:31" x14ac:dyDescent="0.2">
      <c r="A567" s="9">
        <v>2009711</v>
      </c>
      <c r="C567" t="s">
        <v>2106</v>
      </c>
      <c r="D567" t="s">
        <v>2107</v>
      </c>
      <c r="E567" t="s">
        <v>847</v>
      </c>
      <c r="F567" t="s">
        <v>852</v>
      </c>
      <c r="G567" t="s">
        <v>639</v>
      </c>
      <c r="H567" t="s">
        <v>639</v>
      </c>
      <c r="I567" t="s">
        <v>783</v>
      </c>
      <c r="J567" t="s">
        <v>647</v>
      </c>
      <c r="K567" t="s">
        <v>53</v>
      </c>
      <c r="L567" s="4">
        <v>43675</v>
      </c>
      <c r="M567" s="4"/>
      <c r="Q567">
        <v>22</v>
      </c>
      <c r="R567">
        <v>12</v>
      </c>
      <c r="AE567">
        <v>1</v>
      </c>
    </row>
    <row r="568" spans="1:31" x14ac:dyDescent="0.2">
      <c r="A568" s="9">
        <v>2006772</v>
      </c>
      <c r="C568" t="s">
        <v>2108</v>
      </c>
      <c r="D568" t="s">
        <v>2109</v>
      </c>
      <c r="E568" t="s">
        <v>948</v>
      </c>
      <c r="F568" t="s">
        <v>1249</v>
      </c>
      <c r="G568" t="s">
        <v>639</v>
      </c>
      <c r="H568" t="s">
        <v>639</v>
      </c>
      <c r="I568" t="s">
        <v>783</v>
      </c>
      <c r="J568" t="s">
        <v>641</v>
      </c>
      <c r="K568" t="s">
        <v>53</v>
      </c>
      <c r="L568" s="4">
        <v>41068</v>
      </c>
      <c r="M568" s="4"/>
      <c r="N568">
        <v>18</v>
      </c>
      <c r="O568">
        <v>46</v>
      </c>
      <c r="T568">
        <v>5</v>
      </c>
      <c r="AE568">
        <v>1</v>
      </c>
    </row>
    <row r="569" spans="1:31" x14ac:dyDescent="0.2">
      <c r="A569" s="9">
        <v>2006774</v>
      </c>
      <c r="C569" t="s">
        <v>2110</v>
      </c>
      <c r="D569" t="s">
        <v>2111</v>
      </c>
      <c r="E569" t="s">
        <v>948</v>
      </c>
      <c r="F569" t="s">
        <v>1249</v>
      </c>
      <c r="G569" t="s">
        <v>639</v>
      </c>
      <c r="H569" t="s">
        <v>639</v>
      </c>
      <c r="I569" t="s">
        <v>783</v>
      </c>
      <c r="J569" t="s">
        <v>641</v>
      </c>
      <c r="K569" t="s">
        <v>53</v>
      </c>
      <c r="L569" s="4">
        <v>41068</v>
      </c>
      <c r="M569" s="4"/>
      <c r="N569">
        <v>12</v>
      </c>
      <c r="O569">
        <v>12</v>
      </c>
      <c r="P569">
        <v>12</v>
      </c>
      <c r="R569">
        <v>2</v>
      </c>
      <c r="T569">
        <v>10</v>
      </c>
      <c r="AE569">
        <v>1</v>
      </c>
    </row>
    <row r="570" spans="1:31" x14ac:dyDescent="0.2">
      <c r="A570" s="9">
        <v>2008279</v>
      </c>
      <c r="C570" t="s">
        <v>2112</v>
      </c>
      <c r="D570" t="s">
        <v>2113</v>
      </c>
      <c r="E570" t="s">
        <v>899</v>
      </c>
      <c r="F570" t="s">
        <v>1249</v>
      </c>
      <c r="G570" t="s">
        <v>639</v>
      </c>
      <c r="H570" t="s">
        <v>639</v>
      </c>
      <c r="I570" t="s">
        <v>783</v>
      </c>
      <c r="J570" t="s">
        <v>641</v>
      </c>
      <c r="K570" t="s">
        <v>53</v>
      </c>
      <c r="L570" s="4">
        <v>42376</v>
      </c>
      <c r="M570" s="4"/>
      <c r="N570">
        <v>5</v>
      </c>
      <c r="O570">
        <v>15</v>
      </c>
      <c r="P570">
        <v>30</v>
      </c>
      <c r="R570">
        <v>2</v>
      </c>
      <c r="T570">
        <v>2.7999999523162842</v>
      </c>
      <c r="AE570">
        <v>1</v>
      </c>
    </row>
    <row r="571" spans="1:31" x14ac:dyDescent="0.2">
      <c r="A571" s="9">
        <v>2008738</v>
      </c>
      <c r="C571" t="s">
        <v>2114</v>
      </c>
      <c r="D571" t="s">
        <v>2115</v>
      </c>
      <c r="E571" t="s">
        <v>1469</v>
      </c>
      <c r="F571" t="s">
        <v>1469</v>
      </c>
      <c r="G571" t="s">
        <v>639</v>
      </c>
      <c r="H571" t="s">
        <v>639</v>
      </c>
      <c r="I571" t="s">
        <v>783</v>
      </c>
      <c r="J571" t="s">
        <v>647</v>
      </c>
      <c r="K571" t="s">
        <v>54</v>
      </c>
      <c r="L571" s="4">
        <v>42744</v>
      </c>
      <c r="M571" s="4"/>
      <c r="Y571">
        <v>10.199999809265137</v>
      </c>
      <c r="AA571">
        <v>0.34999999403953552</v>
      </c>
      <c r="AE571">
        <v>1</v>
      </c>
    </row>
    <row r="572" spans="1:31" x14ac:dyDescent="0.2">
      <c r="A572" s="9">
        <v>2008735</v>
      </c>
      <c r="C572" t="s">
        <v>2116</v>
      </c>
      <c r="D572" t="s">
        <v>2117</v>
      </c>
      <c r="E572" t="s">
        <v>1469</v>
      </c>
      <c r="F572" t="s">
        <v>1470</v>
      </c>
      <c r="G572" t="s">
        <v>639</v>
      </c>
      <c r="H572" t="s">
        <v>639</v>
      </c>
      <c r="I572" t="s">
        <v>783</v>
      </c>
      <c r="J572" t="s">
        <v>647</v>
      </c>
      <c r="K572" t="s">
        <v>54</v>
      </c>
      <c r="L572" s="4">
        <v>42739</v>
      </c>
      <c r="M572" s="4"/>
      <c r="V572">
        <v>0.40000000596046448</v>
      </c>
      <c r="W572">
        <v>0.20000000298023224</v>
      </c>
      <c r="X572">
        <v>0.89999997615814209</v>
      </c>
      <c r="Y572">
        <v>0.20000000298023224</v>
      </c>
      <c r="Z572">
        <v>0.30000001192092896</v>
      </c>
      <c r="AA572">
        <v>5.9999998658895493E-2</v>
      </c>
      <c r="AE572">
        <v>1</v>
      </c>
    </row>
    <row r="573" spans="1:31" x14ac:dyDescent="0.2">
      <c r="A573" s="9">
        <v>2010674</v>
      </c>
      <c r="C573" t="s">
        <v>2118</v>
      </c>
      <c r="D573" t="s">
        <v>2119</v>
      </c>
      <c r="E573" t="s">
        <v>2120</v>
      </c>
      <c r="F573" t="s">
        <v>2121</v>
      </c>
      <c r="G573" t="s">
        <v>639</v>
      </c>
      <c r="H573" t="s">
        <v>639</v>
      </c>
      <c r="I573" t="s">
        <v>783</v>
      </c>
      <c r="J573" t="s">
        <v>647</v>
      </c>
      <c r="K573" t="s">
        <v>53</v>
      </c>
      <c r="L573" s="4">
        <v>44494</v>
      </c>
      <c r="M573" s="4"/>
      <c r="P573">
        <v>14</v>
      </c>
      <c r="Q573">
        <v>17</v>
      </c>
      <c r="R573">
        <v>6</v>
      </c>
      <c r="S573">
        <v>3</v>
      </c>
      <c r="T573">
        <v>19.200000762939453</v>
      </c>
      <c r="U573">
        <v>3</v>
      </c>
      <c r="AE573">
        <v>1</v>
      </c>
    </row>
    <row r="574" spans="1:31" x14ac:dyDescent="0.2">
      <c r="A574" s="9">
        <v>2010673</v>
      </c>
      <c r="C574" t="s">
        <v>2122</v>
      </c>
      <c r="D574" t="s">
        <v>2123</v>
      </c>
      <c r="E574" t="s">
        <v>2120</v>
      </c>
      <c r="F574" t="s">
        <v>2121</v>
      </c>
      <c r="G574" t="s">
        <v>639</v>
      </c>
      <c r="H574" t="s">
        <v>639</v>
      </c>
      <c r="I574" t="s">
        <v>783</v>
      </c>
      <c r="J574" t="s">
        <v>647</v>
      </c>
      <c r="K574" t="s">
        <v>53</v>
      </c>
      <c r="L574" s="4">
        <v>44494</v>
      </c>
      <c r="M574" s="4"/>
      <c r="P574">
        <v>13</v>
      </c>
      <c r="Q574">
        <v>16.5</v>
      </c>
      <c r="R574">
        <v>5.5999999046325684</v>
      </c>
      <c r="S574">
        <v>4.4000000953674316</v>
      </c>
      <c r="T574">
        <v>18.600000381469727</v>
      </c>
      <c r="U574">
        <v>5</v>
      </c>
      <c r="AE574">
        <v>1</v>
      </c>
    </row>
    <row r="575" spans="1:31" x14ac:dyDescent="0.2">
      <c r="A575" s="9">
        <v>2009034</v>
      </c>
      <c r="C575" t="s">
        <v>2124</v>
      </c>
      <c r="D575" t="s">
        <v>2125</v>
      </c>
      <c r="E575" t="s">
        <v>1243</v>
      </c>
      <c r="F575" t="s">
        <v>1244</v>
      </c>
      <c r="G575" t="s">
        <v>639</v>
      </c>
      <c r="H575" t="s">
        <v>639</v>
      </c>
      <c r="I575" t="s">
        <v>783</v>
      </c>
      <c r="J575" t="s">
        <v>647</v>
      </c>
      <c r="K575" t="s">
        <v>54</v>
      </c>
      <c r="L575" s="4">
        <v>43047</v>
      </c>
      <c r="M575" s="4"/>
      <c r="P575">
        <v>22</v>
      </c>
      <c r="Y575">
        <v>7.9999998211860657E-2</v>
      </c>
      <c r="AA575">
        <v>1.0000000474974513E-3</v>
      </c>
      <c r="AE575">
        <v>1.1000000000000001</v>
      </c>
    </row>
    <row r="576" spans="1:31" x14ac:dyDescent="0.2">
      <c r="A576" s="9">
        <v>2007068</v>
      </c>
      <c r="C576" t="s">
        <v>2126</v>
      </c>
      <c r="D576" t="s">
        <v>2127</v>
      </c>
      <c r="E576" t="s">
        <v>905</v>
      </c>
      <c r="F576" t="s">
        <v>906</v>
      </c>
      <c r="G576" t="s">
        <v>639</v>
      </c>
      <c r="H576" t="s">
        <v>639</v>
      </c>
      <c r="I576" t="s">
        <v>783</v>
      </c>
      <c r="J576" t="s">
        <v>641</v>
      </c>
      <c r="K576" t="s">
        <v>54</v>
      </c>
      <c r="L576" s="4">
        <v>41347</v>
      </c>
      <c r="M576" s="4"/>
      <c r="N576">
        <v>10</v>
      </c>
      <c r="O576">
        <v>34</v>
      </c>
      <c r="AE576">
        <v>1.1000000000000001</v>
      </c>
    </row>
    <row r="577" spans="1:31" x14ac:dyDescent="0.2">
      <c r="A577" s="9">
        <v>2006705</v>
      </c>
      <c r="C577" t="s">
        <v>2128</v>
      </c>
      <c r="D577" t="s">
        <v>2129</v>
      </c>
      <c r="E577" t="s">
        <v>877</v>
      </c>
      <c r="F577" t="s">
        <v>878</v>
      </c>
      <c r="G577" t="s">
        <v>639</v>
      </c>
      <c r="H577" t="s">
        <v>684</v>
      </c>
      <c r="I577" t="s">
        <v>772</v>
      </c>
      <c r="J577" t="s">
        <v>686</v>
      </c>
      <c r="K577" t="s">
        <v>54</v>
      </c>
      <c r="L577" s="4">
        <v>2</v>
      </c>
      <c r="M577" s="4"/>
      <c r="N577">
        <v>3.7000000476837158</v>
      </c>
      <c r="Y577">
        <v>10.399999618530273</v>
      </c>
      <c r="AC577">
        <v>11</v>
      </c>
      <c r="AE577">
        <v>1.35</v>
      </c>
    </row>
    <row r="578" spans="1:31" x14ac:dyDescent="0.2">
      <c r="A578" s="9">
        <v>2010637</v>
      </c>
      <c r="C578" t="s">
        <v>2130</v>
      </c>
      <c r="D578" t="s">
        <v>2131</v>
      </c>
      <c r="E578" t="s">
        <v>2132</v>
      </c>
      <c r="F578" t="s">
        <v>1197</v>
      </c>
      <c r="G578" t="s">
        <v>639</v>
      </c>
      <c r="H578" t="s">
        <v>639</v>
      </c>
      <c r="I578" t="s">
        <v>783</v>
      </c>
      <c r="J578" t="s">
        <v>647</v>
      </c>
      <c r="K578" t="s">
        <v>54</v>
      </c>
      <c r="L578" s="4">
        <v>44462</v>
      </c>
      <c r="M578" s="4"/>
      <c r="V578">
        <v>0.55000001192092896</v>
      </c>
      <c r="X578">
        <v>6.5</v>
      </c>
      <c r="AA578">
        <v>0.30000001192092896</v>
      </c>
      <c r="AE578">
        <v>1</v>
      </c>
    </row>
    <row r="579" spans="1:31" x14ac:dyDescent="0.2">
      <c r="A579" s="9">
        <v>2010678</v>
      </c>
      <c r="C579" t="s">
        <v>2133</v>
      </c>
      <c r="D579" t="s">
        <v>2134</v>
      </c>
      <c r="E579" t="s">
        <v>2132</v>
      </c>
      <c r="F579" t="s">
        <v>1197</v>
      </c>
      <c r="G579" t="s">
        <v>639</v>
      </c>
      <c r="H579" t="s">
        <v>639</v>
      </c>
      <c r="I579" t="s">
        <v>783</v>
      </c>
      <c r="J579" t="s">
        <v>647</v>
      </c>
      <c r="K579" t="s">
        <v>54</v>
      </c>
      <c r="L579" s="4">
        <v>44505</v>
      </c>
      <c r="M579" s="4"/>
      <c r="X579">
        <v>6</v>
      </c>
      <c r="Z579">
        <v>0.55000001192092896</v>
      </c>
      <c r="AA579">
        <v>0.27000001072883606</v>
      </c>
      <c r="AE579">
        <v>1</v>
      </c>
    </row>
    <row r="580" spans="1:31" x14ac:dyDescent="0.2">
      <c r="A580" s="9">
        <v>2010684</v>
      </c>
      <c r="C580" t="s">
        <v>2135</v>
      </c>
      <c r="D580" t="s">
        <v>2136</v>
      </c>
      <c r="E580" t="s">
        <v>2137</v>
      </c>
      <c r="F580" t="s">
        <v>2138</v>
      </c>
      <c r="G580" t="s">
        <v>639</v>
      </c>
      <c r="H580" t="s">
        <v>639</v>
      </c>
      <c r="I580" t="s">
        <v>783</v>
      </c>
      <c r="J580" t="s">
        <v>647</v>
      </c>
      <c r="K580" t="s">
        <v>54</v>
      </c>
      <c r="L580" s="4">
        <v>44515</v>
      </c>
      <c r="M580" s="4"/>
      <c r="Y580">
        <v>11</v>
      </c>
      <c r="AE580">
        <v>1</v>
      </c>
    </row>
    <row r="581" spans="1:31" x14ac:dyDescent="0.2">
      <c r="A581" s="9">
        <v>2010692</v>
      </c>
      <c r="C581" t="s">
        <v>2139</v>
      </c>
      <c r="D581" t="s">
        <v>2140</v>
      </c>
      <c r="E581" t="s">
        <v>2137</v>
      </c>
      <c r="F581" t="s">
        <v>2138</v>
      </c>
      <c r="G581" t="s">
        <v>639</v>
      </c>
      <c r="H581" t="s">
        <v>639</v>
      </c>
      <c r="I581" t="s">
        <v>783</v>
      </c>
      <c r="J581" t="s">
        <v>641</v>
      </c>
      <c r="K581" t="s">
        <v>54</v>
      </c>
      <c r="L581" s="4">
        <v>44519</v>
      </c>
      <c r="M581" s="4"/>
      <c r="N581">
        <v>3</v>
      </c>
      <c r="P581">
        <v>30</v>
      </c>
      <c r="AE581">
        <v>1</v>
      </c>
    </row>
    <row r="582" spans="1:31" x14ac:dyDescent="0.2">
      <c r="A582" s="9">
        <v>2010693</v>
      </c>
      <c r="C582" t="s">
        <v>2141</v>
      </c>
      <c r="D582" t="s">
        <v>2142</v>
      </c>
      <c r="E582" t="s">
        <v>2137</v>
      </c>
      <c r="F582" t="s">
        <v>2138</v>
      </c>
      <c r="G582" t="s">
        <v>639</v>
      </c>
      <c r="H582" t="s">
        <v>639</v>
      </c>
      <c r="I582" t="s">
        <v>783</v>
      </c>
      <c r="J582" t="s">
        <v>641</v>
      </c>
      <c r="K582" t="s">
        <v>54</v>
      </c>
      <c r="L582" s="4">
        <v>44519</v>
      </c>
      <c r="M582" s="4"/>
      <c r="N582">
        <v>10</v>
      </c>
      <c r="O582">
        <v>75.5</v>
      </c>
      <c r="AE582">
        <v>1</v>
      </c>
    </row>
    <row r="583" spans="1:31" x14ac:dyDescent="0.2">
      <c r="A583" s="9">
        <v>2010683</v>
      </c>
      <c r="C583" t="s">
        <v>2143</v>
      </c>
      <c r="D583" t="s">
        <v>2144</v>
      </c>
      <c r="E583" t="s">
        <v>2137</v>
      </c>
      <c r="F583" t="s">
        <v>2145</v>
      </c>
      <c r="G583" t="s">
        <v>639</v>
      </c>
      <c r="H583" t="s">
        <v>639</v>
      </c>
      <c r="I583" t="s">
        <v>783</v>
      </c>
      <c r="J583" t="s">
        <v>641</v>
      </c>
      <c r="K583" t="s">
        <v>54</v>
      </c>
      <c r="L583" s="4">
        <v>44515</v>
      </c>
      <c r="M583" s="4"/>
      <c r="N583">
        <v>15</v>
      </c>
      <c r="T583">
        <v>17.399999618530273</v>
      </c>
      <c r="AE583">
        <v>1</v>
      </c>
    </row>
    <row r="584" spans="1:31" x14ac:dyDescent="0.2">
      <c r="A584" s="9">
        <v>2010694</v>
      </c>
      <c r="C584" t="s">
        <v>2146</v>
      </c>
      <c r="D584" t="s">
        <v>2147</v>
      </c>
      <c r="E584" t="s">
        <v>2137</v>
      </c>
      <c r="F584" t="s">
        <v>2138</v>
      </c>
      <c r="G584" t="s">
        <v>639</v>
      </c>
      <c r="H584" t="s">
        <v>639</v>
      </c>
      <c r="I584" t="s">
        <v>783</v>
      </c>
      <c r="J584" t="s">
        <v>641</v>
      </c>
      <c r="K584" t="s">
        <v>54</v>
      </c>
      <c r="L584" s="4">
        <v>44519</v>
      </c>
      <c r="M584" s="4"/>
      <c r="N584">
        <v>7.5</v>
      </c>
      <c r="V584">
        <v>17</v>
      </c>
      <c r="AE584">
        <v>1</v>
      </c>
    </row>
    <row r="585" spans="1:31" x14ac:dyDescent="0.2">
      <c r="A585" s="9">
        <v>2010754</v>
      </c>
      <c r="C585" t="s">
        <v>2148</v>
      </c>
      <c r="D585" t="s">
        <v>2149</v>
      </c>
      <c r="E585" t="s">
        <v>2150</v>
      </c>
      <c r="F585" t="s">
        <v>1131</v>
      </c>
      <c r="G585" t="s">
        <v>639</v>
      </c>
      <c r="H585" t="s">
        <v>639</v>
      </c>
      <c r="I585" t="s">
        <v>772</v>
      </c>
      <c r="J585" t="s">
        <v>729</v>
      </c>
      <c r="K585" t="s">
        <v>54</v>
      </c>
      <c r="L585" s="4">
        <v>2</v>
      </c>
      <c r="M585" s="4"/>
      <c r="AE585">
        <v>1</v>
      </c>
    </row>
    <row r="586" spans="1:31" x14ac:dyDescent="0.2">
      <c r="A586" s="9">
        <v>2009927</v>
      </c>
      <c r="C586" t="s">
        <v>2151</v>
      </c>
      <c r="D586" t="s">
        <v>2152</v>
      </c>
      <c r="E586" t="s">
        <v>2153</v>
      </c>
      <c r="F586" t="s">
        <v>2153</v>
      </c>
      <c r="G586" t="s">
        <v>639</v>
      </c>
      <c r="H586" t="s">
        <v>639</v>
      </c>
      <c r="I586" t="s">
        <v>772</v>
      </c>
      <c r="J586" t="s">
        <v>729</v>
      </c>
      <c r="K586" t="s">
        <v>53</v>
      </c>
      <c r="L586" s="4">
        <v>2</v>
      </c>
      <c r="M586" s="4"/>
      <c r="N586">
        <v>2</v>
      </c>
      <c r="O586">
        <v>1.5</v>
      </c>
      <c r="P586">
        <v>1.5</v>
      </c>
      <c r="Q586">
        <v>13</v>
      </c>
      <c r="R586">
        <v>4.5</v>
      </c>
      <c r="T586">
        <v>0.5</v>
      </c>
      <c r="AC586">
        <v>55</v>
      </c>
      <c r="AE586">
        <v>1</v>
      </c>
    </row>
    <row r="587" spans="1:31" x14ac:dyDescent="0.2">
      <c r="A587" s="9">
        <v>2009257</v>
      </c>
      <c r="C587" t="s">
        <v>2154</v>
      </c>
      <c r="D587" t="s">
        <v>2155</v>
      </c>
      <c r="E587" t="s">
        <v>2156</v>
      </c>
      <c r="F587" t="s">
        <v>2156</v>
      </c>
      <c r="G587" t="s">
        <v>639</v>
      </c>
      <c r="H587" t="s">
        <v>639</v>
      </c>
      <c r="I587" t="s">
        <v>783</v>
      </c>
      <c r="J587" t="s">
        <v>641</v>
      </c>
      <c r="K587" t="s">
        <v>53</v>
      </c>
      <c r="L587" s="4">
        <v>43207</v>
      </c>
      <c r="M587" s="4"/>
      <c r="N587">
        <v>46</v>
      </c>
      <c r="AE587">
        <v>1</v>
      </c>
    </row>
    <row r="588" spans="1:31" x14ac:dyDescent="0.2">
      <c r="A588" s="9">
        <v>2009254</v>
      </c>
      <c r="C588" t="s">
        <v>2157</v>
      </c>
      <c r="D588" t="s">
        <v>2158</v>
      </c>
      <c r="E588" t="s">
        <v>2156</v>
      </c>
      <c r="F588" t="s">
        <v>2156</v>
      </c>
      <c r="G588" t="s">
        <v>639</v>
      </c>
      <c r="H588" t="s">
        <v>639</v>
      </c>
      <c r="I588" t="s">
        <v>783</v>
      </c>
      <c r="J588" t="s">
        <v>641</v>
      </c>
      <c r="K588" t="s">
        <v>53</v>
      </c>
      <c r="L588" s="4">
        <v>43207</v>
      </c>
      <c r="M588" s="4"/>
      <c r="N588">
        <v>18</v>
      </c>
      <c r="P588">
        <v>15</v>
      </c>
      <c r="AE588">
        <v>1</v>
      </c>
    </row>
    <row r="589" spans="1:31" x14ac:dyDescent="0.2">
      <c r="A589" s="9">
        <v>2009256</v>
      </c>
      <c r="C589" t="s">
        <v>2159</v>
      </c>
      <c r="D589" t="s">
        <v>2160</v>
      </c>
      <c r="E589" t="s">
        <v>2156</v>
      </c>
      <c r="F589" t="s">
        <v>2156</v>
      </c>
      <c r="G589" t="s">
        <v>639</v>
      </c>
      <c r="H589" t="s">
        <v>639</v>
      </c>
      <c r="I589" t="s">
        <v>783</v>
      </c>
      <c r="J589" t="s">
        <v>641</v>
      </c>
      <c r="K589" t="s">
        <v>53</v>
      </c>
      <c r="L589" s="4">
        <v>43207</v>
      </c>
      <c r="M589" s="4"/>
      <c r="N589">
        <v>23</v>
      </c>
      <c r="P589">
        <v>12</v>
      </c>
      <c r="AE589">
        <v>1</v>
      </c>
    </row>
    <row r="590" spans="1:31" x14ac:dyDescent="0.2">
      <c r="A590" s="9">
        <v>2009255</v>
      </c>
      <c r="C590" t="s">
        <v>2161</v>
      </c>
      <c r="D590" t="s">
        <v>2162</v>
      </c>
      <c r="E590" t="s">
        <v>2156</v>
      </c>
      <c r="F590" t="s">
        <v>2156</v>
      </c>
      <c r="G590" t="s">
        <v>639</v>
      </c>
      <c r="H590" t="s">
        <v>639</v>
      </c>
      <c r="I590" t="s">
        <v>783</v>
      </c>
      <c r="J590" t="s">
        <v>641</v>
      </c>
      <c r="K590" t="s">
        <v>53</v>
      </c>
      <c r="L590" s="4">
        <v>43207</v>
      </c>
      <c r="M590" s="4"/>
      <c r="N590">
        <v>9</v>
      </c>
      <c r="P590">
        <v>19</v>
      </c>
      <c r="AE590">
        <v>1</v>
      </c>
    </row>
    <row r="591" spans="1:31" x14ac:dyDescent="0.2">
      <c r="A591" s="9">
        <v>2008342</v>
      </c>
      <c r="C591" t="s">
        <v>2163</v>
      </c>
      <c r="D591" t="s">
        <v>2164</v>
      </c>
      <c r="E591" t="s">
        <v>2096</v>
      </c>
      <c r="F591" t="s">
        <v>2165</v>
      </c>
      <c r="G591" t="s">
        <v>639</v>
      </c>
      <c r="H591" t="s">
        <v>639</v>
      </c>
      <c r="I591" t="s">
        <v>783</v>
      </c>
      <c r="J591" t="s">
        <v>641</v>
      </c>
      <c r="K591" t="s">
        <v>54</v>
      </c>
      <c r="L591" s="4">
        <v>42423</v>
      </c>
      <c r="M591" s="4"/>
      <c r="N591">
        <v>4.5</v>
      </c>
      <c r="W591">
        <v>2.9999999329447746E-2</v>
      </c>
      <c r="Y591">
        <v>10.899999618530273</v>
      </c>
      <c r="AA591">
        <v>2.9999999329447746E-2</v>
      </c>
      <c r="AE591">
        <v>1.36</v>
      </c>
    </row>
    <row r="592" spans="1:31" x14ac:dyDescent="0.2">
      <c r="A592" s="9">
        <v>2009409</v>
      </c>
      <c r="C592" t="s">
        <v>2166</v>
      </c>
      <c r="D592" t="s">
        <v>2164</v>
      </c>
      <c r="E592" t="s">
        <v>2167</v>
      </c>
      <c r="F592" t="s">
        <v>2165</v>
      </c>
      <c r="G592" t="s">
        <v>639</v>
      </c>
      <c r="H592" t="s">
        <v>639</v>
      </c>
      <c r="I592" t="s">
        <v>783</v>
      </c>
      <c r="J592" t="s">
        <v>694</v>
      </c>
      <c r="K592" t="s">
        <v>54</v>
      </c>
      <c r="L592" s="4">
        <v>43375</v>
      </c>
      <c r="M592" s="4"/>
      <c r="N592">
        <v>4.5</v>
      </c>
      <c r="W592">
        <v>2.9999999329447746E-2</v>
      </c>
      <c r="Y592">
        <v>10.899999618530273</v>
      </c>
      <c r="AA592">
        <v>2.9999999329447746E-2</v>
      </c>
      <c r="AE592">
        <v>1.36</v>
      </c>
    </row>
    <row r="593" spans="1:31" x14ac:dyDescent="0.2">
      <c r="A593" s="9">
        <v>2009410</v>
      </c>
      <c r="C593" t="s">
        <v>2168</v>
      </c>
      <c r="D593" t="s">
        <v>2169</v>
      </c>
      <c r="E593" t="s">
        <v>2167</v>
      </c>
      <c r="F593" t="s">
        <v>2165</v>
      </c>
      <c r="G593" t="s">
        <v>639</v>
      </c>
      <c r="H593" t="s">
        <v>639</v>
      </c>
      <c r="I593" t="s">
        <v>783</v>
      </c>
      <c r="J593" t="s">
        <v>641</v>
      </c>
      <c r="K593" t="s">
        <v>54</v>
      </c>
      <c r="L593" s="4">
        <v>43375</v>
      </c>
      <c r="M593" s="4"/>
      <c r="N593">
        <v>8</v>
      </c>
      <c r="O593">
        <v>8</v>
      </c>
      <c r="P593">
        <v>7</v>
      </c>
      <c r="V593">
        <v>2.500000037252903E-2</v>
      </c>
      <c r="W593">
        <v>2.500000037252903E-2</v>
      </c>
      <c r="X593">
        <v>5.000000074505806E-2</v>
      </c>
      <c r="Y593">
        <v>1.4999999664723873E-2</v>
      </c>
      <c r="Z593">
        <v>2.9999999329447746E-2</v>
      </c>
      <c r="AA593">
        <v>4.999999888241291E-3</v>
      </c>
      <c r="AE593">
        <v>1.24</v>
      </c>
    </row>
    <row r="594" spans="1:31" x14ac:dyDescent="0.2">
      <c r="A594" s="9">
        <v>2009411</v>
      </c>
      <c r="C594" t="s">
        <v>2170</v>
      </c>
      <c r="D594" t="s">
        <v>2171</v>
      </c>
      <c r="E594" t="s">
        <v>2167</v>
      </c>
      <c r="F594" t="s">
        <v>2165</v>
      </c>
      <c r="G594" t="s">
        <v>639</v>
      </c>
      <c r="H594" t="s">
        <v>639</v>
      </c>
      <c r="I594" t="s">
        <v>783</v>
      </c>
      <c r="J594" t="s">
        <v>647</v>
      </c>
      <c r="K594" t="s">
        <v>54</v>
      </c>
      <c r="L594" s="4">
        <v>43375</v>
      </c>
      <c r="M594" s="4"/>
      <c r="V594">
        <v>9</v>
      </c>
      <c r="AE594">
        <v>1.3</v>
      </c>
    </row>
    <row r="595" spans="1:31" x14ac:dyDescent="0.2">
      <c r="A595" s="9">
        <v>2008888</v>
      </c>
      <c r="C595" t="s">
        <v>2172</v>
      </c>
      <c r="D595" t="s">
        <v>2173</v>
      </c>
      <c r="E595" t="s">
        <v>2096</v>
      </c>
      <c r="F595" t="s">
        <v>2165</v>
      </c>
      <c r="G595" t="s">
        <v>639</v>
      </c>
      <c r="H595" t="s">
        <v>639</v>
      </c>
      <c r="I595" t="s">
        <v>783</v>
      </c>
      <c r="J595" t="s">
        <v>647</v>
      </c>
      <c r="K595" t="s">
        <v>54</v>
      </c>
      <c r="L595" s="4">
        <v>42926</v>
      </c>
      <c r="M595" s="4"/>
      <c r="V595">
        <v>9</v>
      </c>
      <c r="AE595">
        <v>1</v>
      </c>
    </row>
    <row r="596" spans="1:31" x14ac:dyDescent="0.2">
      <c r="A596" s="9">
        <v>2009323</v>
      </c>
      <c r="C596" t="s">
        <v>2174</v>
      </c>
      <c r="D596" t="s">
        <v>2175</v>
      </c>
      <c r="E596" t="s">
        <v>988</v>
      </c>
      <c r="F596" t="s">
        <v>989</v>
      </c>
      <c r="G596" t="s">
        <v>639</v>
      </c>
      <c r="H596" t="s">
        <v>684</v>
      </c>
      <c r="I596" t="s">
        <v>772</v>
      </c>
      <c r="J596" t="s">
        <v>647</v>
      </c>
      <c r="K596" t="s">
        <v>54</v>
      </c>
      <c r="L596" s="4">
        <v>2</v>
      </c>
      <c r="M596" s="4"/>
      <c r="V596">
        <v>0.30000001192092896</v>
      </c>
      <c r="W596">
        <v>0.10000000149011612</v>
      </c>
      <c r="X596">
        <v>1</v>
      </c>
      <c r="Z596">
        <v>0.69999998807907104</v>
      </c>
      <c r="AA596">
        <v>1.9999999552965164E-2</v>
      </c>
      <c r="AE596">
        <v>1</v>
      </c>
    </row>
    <row r="597" spans="1:31" x14ac:dyDescent="0.2">
      <c r="A597" s="9">
        <v>2010770</v>
      </c>
      <c r="C597" t="s">
        <v>2176</v>
      </c>
      <c r="D597" t="s">
        <v>2177</v>
      </c>
      <c r="E597" t="s">
        <v>2178</v>
      </c>
      <c r="F597" t="s">
        <v>2178</v>
      </c>
      <c r="G597" t="s">
        <v>639</v>
      </c>
      <c r="H597" t="s">
        <v>639</v>
      </c>
      <c r="I597" t="s">
        <v>783</v>
      </c>
      <c r="J597" t="s">
        <v>641</v>
      </c>
      <c r="K597" t="s">
        <v>54</v>
      </c>
      <c r="L597" s="4">
        <v>2</v>
      </c>
      <c r="M597" s="4"/>
      <c r="N597">
        <v>5.5999999046325684</v>
      </c>
      <c r="T597">
        <v>11</v>
      </c>
      <c r="V597">
        <v>4.8000001907348633</v>
      </c>
      <c r="Y597">
        <v>3.4000000953674316</v>
      </c>
      <c r="Z597">
        <v>6.1999998092651367</v>
      </c>
      <c r="AA597">
        <v>0.27000001072883606</v>
      </c>
      <c r="AE597">
        <v>1</v>
      </c>
    </row>
    <row r="598" spans="1:31" x14ac:dyDescent="0.2">
      <c r="A598" s="9">
        <v>2008286</v>
      </c>
      <c r="C598" t="s">
        <v>2179</v>
      </c>
      <c r="D598" t="s">
        <v>2180</v>
      </c>
      <c r="E598" t="s">
        <v>911</v>
      </c>
      <c r="F598" t="s">
        <v>912</v>
      </c>
      <c r="G598" t="s">
        <v>639</v>
      </c>
      <c r="H598" t="s">
        <v>639</v>
      </c>
      <c r="I598" t="s">
        <v>772</v>
      </c>
      <c r="J598" t="s">
        <v>729</v>
      </c>
      <c r="K598" t="s">
        <v>54</v>
      </c>
      <c r="L598" s="4">
        <v>2</v>
      </c>
      <c r="M598" s="4"/>
      <c r="N598">
        <v>5</v>
      </c>
      <c r="P598">
        <v>2</v>
      </c>
      <c r="V598">
        <v>0.80000001192092896</v>
      </c>
      <c r="W598">
        <v>5.000000074505806E-2</v>
      </c>
      <c r="X598">
        <v>0.10000000149011612</v>
      </c>
      <c r="Y598">
        <v>0.5</v>
      </c>
      <c r="Z598">
        <v>5.000000074505806E-2</v>
      </c>
      <c r="AE598">
        <v>1.1399999999999999</v>
      </c>
    </row>
    <row r="599" spans="1:31" x14ac:dyDescent="0.2">
      <c r="A599" s="9">
        <v>2007503</v>
      </c>
      <c r="C599" t="s">
        <v>2181</v>
      </c>
      <c r="D599" t="s">
        <v>2182</v>
      </c>
      <c r="E599" t="s">
        <v>911</v>
      </c>
      <c r="F599" t="s">
        <v>912</v>
      </c>
      <c r="G599" t="s">
        <v>639</v>
      </c>
      <c r="H599" t="s">
        <v>639</v>
      </c>
      <c r="I599" t="s">
        <v>772</v>
      </c>
      <c r="J599" t="s">
        <v>641</v>
      </c>
      <c r="K599" t="s">
        <v>54</v>
      </c>
      <c r="L599" s="4">
        <v>2</v>
      </c>
      <c r="M599" s="4"/>
      <c r="N599">
        <v>4</v>
      </c>
      <c r="O599">
        <v>8</v>
      </c>
      <c r="P599">
        <v>3</v>
      </c>
      <c r="V599">
        <v>1.9999999552965164E-2</v>
      </c>
      <c r="X599">
        <v>0.10000000149011612</v>
      </c>
      <c r="Y599">
        <v>2.9999999329447746E-2</v>
      </c>
      <c r="AE599">
        <v>1.25</v>
      </c>
    </row>
    <row r="600" spans="1:31" x14ac:dyDescent="0.2">
      <c r="A600" s="9">
        <v>2007550</v>
      </c>
      <c r="C600" t="s">
        <v>2183</v>
      </c>
      <c r="D600" t="s">
        <v>2184</v>
      </c>
      <c r="E600" t="s">
        <v>911</v>
      </c>
      <c r="F600" t="s">
        <v>912</v>
      </c>
      <c r="G600" t="s">
        <v>639</v>
      </c>
      <c r="H600" t="s">
        <v>639</v>
      </c>
      <c r="I600" t="s">
        <v>772</v>
      </c>
      <c r="J600" t="s">
        <v>729</v>
      </c>
      <c r="K600" t="s">
        <v>54</v>
      </c>
      <c r="L600" s="4">
        <v>2</v>
      </c>
      <c r="M600" s="4"/>
      <c r="O600">
        <v>4</v>
      </c>
      <c r="P600">
        <v>3</v>
      </c>
      <c r="V600">
        <v>8.5000000894069672E-2</v>
      </c>
      <c r="W600">
        <v>1.9999999552965164E-2</v>
      </c>
      <c r="X600">
        <v>0.40000000596046448</v>
      </c>
      <c r="Y600">
        <v>0.10000000149011612</v>
      </c>
      <c r="Z600">
        <v>0.10000000149011612</v>
      </c>
      <c r="AE600">
        <v>1.24</v>
      </c>
    </row>
    <row r="601" spans="1:31" x14ac:dyDescent="0.2">
      <c r="A601" s="9">
        <v>2008325</v>
      </c>
      <c r="C601" t="s">
        <v>2185</v>
      </c>
      <c r="D601" t="s">
        <v>2186</v>
      </c>
      <c r="E601" t="s">
        <v>911</v>
      </c>
      <c r="F601" t="s">
        <v>1090</v>
      </c>
      <c r="G601" t="s">
        <v>639</v>
      </c>
      <c r="H601" t="s">
        <v>639</v>
      </c>
      <c r="I601" t="s">
        <v>772</v>
      </c>
      <c r="J601" t="s">
        <v>729</v>
      </c>
      <c r="K601" t="s">
        <v>54</v>
      </c>
      <c r="L601" s="4">
        <v>2</v>
      </c>
      <c r="M601" s="4"/>
      <c r="N601">
        <v>1.7000000476837158</v>
      </c>
      <c r="AE601">
        <v>1.2</v>
      </c>
    </row>
    <row r="602" spans="1:31" x14ac:dyDescent="0.2">
      <c r="A602" s="9">
        <v>2010467</v>
      </c>
      <c r="C602" t="s">
        <v>2187</v>
      </c>
      <c r="D602" t="s">
        <v>2188</v>
      </c>
      <c r="E602" t="s">
        <v>978</v>
      </c>
      <c r="F602" t="s">
        <v>979</v>
      </c>
      <c r="G602" t="s">
        <v>639</v>
      </c>
      <c r="H602" t="s">
        <v>639</v>
      </c>
      <c r="I602" t="s">
        <v>772</v>
      </c>
      <c r="J602" t="s">
        <v>729</v>
      </c>
      <c r="K602" t="s">
        <v>53</v>
      </c>
      <c r="L602" s="4">
        <v>2</v>
      </c>
      <c r="M602" s="4"/>
      <c r="N602">
        <v>0.5</v>
      </c>
      <c r="AE602">
        <v>1</v>
      </c>
    </row>
    <row r="603" spans="1:31" x14ac:dyDescent="0.2">
      <c r="A603" s="9">
        <v>2010092</v>
      </c>
      <c r="C603" t="s">
        <v>2189</v>
      </c>
      <c r="D603" t="s">
        <v>2190</v>
      </c>
      <c r="E603" t="s">
        <v>1011</v>
      </c>
      <c r="F603" t="s">
        <v>1011</v>
      </c>
      <c r="G603" t="s">
        <v>639</v>
      </c>
      <c r="H603" t="s">
        <v>639</v>
      </c>
      <c r="I603" t="s">
        <v>772</v>
      </c>
      <c r="J603" t="s">
        <v>729</v>
      </c>
      <c r="K603" t="s">
        <v>53</v>
      </c>
      <c r="L603" s="4">
        <v>2</v>
      </c>
      <c r="M603" s="4"/>
      <c r="AE603">
        <v>1</v>
      </c>
    </row>
    <row r="604" spans="1:31" x14ac:dyDescent="0.2">
      <c r="A604" s="9">
        <v>2010091</v>
      </c>
      <c r="C604" t="s">
        <v>2191</v>
      </c>
      <c r="D604" t="s">
        <v>2192</v>
      </c>
      <c r="E604" t="s">
        <v>1011</v>
      </c>
      <c r="F604" t="s">
        <v>1011</v>
      </c>
      <c r="G604" t="s">
        <v>639</v>
      </c>
      <c r="H604" t="s">
        <v>639</v>
      </c>
      <c r="I604" t="s">
        <v>772</v>
      </c>
      <c r="J604" t="s">
        <v>729</v>
      </c>
      <c r="K604" t="s">
        <v>53</v>
      </c>
      <c r="L604" s="4">
        <v>2</v>
      </c>
      <c r="M604" s="4"/>
      <c r="AE604">
        <v>1</v>
      </c>
    </row>
    <row r="605" spans="1:31" x14ac:dyDescent="0.2">
      <c r="A605" s="9">
        <v>2007770</v>
      </c>
      <c r="C605" t="s">
        <v>2193</v>
      </c>
      <c r="D605" t="s">
        <v>2194</v>
      </c>
      <c r="E605" t="s">
        <v>931</v>
      </c>
      <c r="F605" t="s">
        <v>931</v>
      </c>
      <c r="G605" t="s">
        <v>639</v>
      </c>
      <c r="H605" t="s">
        <v>639</v>
      </c>
      <c r="I605" t="s">
        <v>783</v>
      </c>
      <c r="J605" t="s">
        <v>641</v>
      </c>
      <c r="K605" t="s">
        <v>54</v>
      </c>
      <c r="L605" s="4">
        <v>41913</v>
      </c>
      <c r="M605" s="4"/>
      <c r="N605">
        <v>8</v>
      </c>
      <c r="O605">
        <v>12</v>
      </c>
      <c r="P605">
        <v>6</v>
      </c>
      <c r="Y605">
        <v>0.69999998807907104</v>
      </c>
      <c r="AE605">
        <v>1.1000000000000001</v>
      </c>
    </row>
    <row r="606" spans="1:31" x14ac:dyDescent="0.2">
      <c r="A606" s="9">
        <v>2008780</v>
      </c>
      <c r="C606" t="s">
        <v>2195</v>
      </c>
      <c r="D606" t="s">
        <v>2196</v>
      </c>
      <c r="E606" t="s">
        <v>931</v>
      </c>
      <c r="F606" t="s">
        <v>931</v>
      </c>
      <c r="G606" t="s">
        <v>639</v>
      </c>
      <c r="H606" t="s">
        <v>639</v>
      </c>
      <c r="I606" t="s">
        <v>783</v>
      </c>
      <c r="J606" t="s">
        <v>641</v>
      </c>
      <c r="K606" t="s">
        <v>54</v>
      </c>
      <c r="L606" s="4">
        <v>42800</v>
      </c>
      <c r="M606" s="4"/>
      <c r="N606">
        <v>8.6999998092651367</v>
      </c>
      <c r="O606">
        <v>17.399999618530273</v>
      </c>
      <c r="P606">
        <v>17.399999618530273</v>
      </c>
      <c r="Y606">
        <v>0.34999999403953552</v>
      </c>
      <c r="AE606">
        <v>1.44</v>
      </c>
    </row>
    <row r="607" spans="1:31" x14ac:dyDescent="0.2">
      <c r="A607" s="9">
        <v>2010426</v>
      </c>
      <c r="C607" t="s">
        <v>2197</v>
      </c>
      <c r="D607" t="s">
        <v>2198</v>
      </c>
      <c r="E607" t="s">
        <v>931</v>
      </c>
      <c r="F607" t="s">
        <v>931</v>
      </c>
      <c r="G607" t="s">
        <v>639</v>
      </c>
      <c r="H607" t="s">
        <v>639</v>
      </c>
      <c r="I607" t="s">
        <v>783</v>
      </c>
      <c r="J607" t="s">
        <v>641</v>
      </c>
      <c r="K607" t="s">
        <v>54</v>
      </c>
      <c r="L607" s="4">
        <v>44306</v>
      </c>
      <c r="M607" s="4"/>
      <c r="N607">
        <v>3.5</v>
      </c>
      <c r="O607">
        <v>20.399999618530273</v>
      </c>
      <c r="AE607">
        <v>1</v>
      </c>
    </row>
    <row r="608" spans="1:31" x14ac:dyDescent="0.2">
      <c r="A608" s="9">
        <v>2010464</v>
      </c>
      <c r="C608" t="s">
        <v>2199</v>
      </c>
      <c r="D608" t="s">
        <v>2200</v>
      </c>
      <c r="E608" t="s">
        <v>978</v>
      </c>
      <c r="F608" t="s">
        <v>979</v>
      </c>
      <c r="G608" t="s">
        <v>639</v>
      </c>
      <c r="H608" t="s">
        <v>639</v>
      </c>
      <c r="I608" t="s">
        <v>772</v>
      </c>
      <c r="J608" t="s">
        <v>729</v>
      </c>
      <c r="K608" t="s">
        <v>54</v>
      </c>
      <c r="L608" s="4">
        <v>2</v>
      </c>
      <c r="M608" s="4"/>
      <c r="AE608">
        <v>1</v>
      </c>
    </row>
    <row r="609" spans="1:31" x14ac:dyDescent="0.2">
      <c r="A609" s="9">
        <v>2007675</v>
      </c>
      <c r="C609" t="s">
        <v>2201</v>
      </c>
      <c r="D609" t="s">
        <v>2202</v>
      </c>
      <c r="E609" t="s">
        <v>2203</v>
      </c>
      <c r="F609" t="s">
        <v>2204</v>
      </c>
      <c r="G609" t="s">
        <v>639</v>
      </c>
      <c r="H609" t="s">
        <v>639</v>
      </c>
      <c r="I609" t="s">
        <v>772</v>
      </c>
      <c r="J609" t="s">
        <v>647</v>
      </c>
      <c r="K609" t="s">
        <v>53</v>
      </c>
      <c r="L609" s="4">
        <v>2</v>
      </c>
      <c r="M609" s="4"/>
      <c r="AE609">
        <v>1</v>
      </c>
    </row>
    <row r="610" spans="1:31" x14ac:dyDescent="0.2">
      <c r="A610" s="9">
        <v>2006795</v>
      </c>
      <c r="C610" t="s">
        <v>2205</v>
      </c>
      <c r="D610" t="s">
        <v>2206</v>
      </c>
      <c r="E610" t="s">
        <v>886</v>
      </c>
      <c r="F610" t="s">
        <v>887</v>
      </c>
      <c r="G610" t="s">
        <v>639</v>
      </c>
      <c r="H610" t="s">
        <v>639</v>
      </c>
      <c r="I610" t="s">
        <v>772</v>
      </c>
      <c r="J610" t="s">
        <v>729</v>
      </c>
      <c r="K610" t="s">
        <v>54</v>
      </c>
      <c r="L610" s="4">
        <v>2</v>
      </c>
      <c r="M610" s="4"/>
      <c r="N610">
        <v>0.10000000149011612</v>
      </c>
      <c r="O610">
        <v>0.10000000149011612</v>
      </c>
      <c r="P610">
        <v>0.10000000149011612</v>
      </c>
      <c r="V610">
        <v>4.0000001899898052E-3</v>
      </c>
      <c r="W610">
        <v>1.0000000474974513E-3</v>
      </c>
      <c r="X610">
        <v>1.3000000268220901E-2</v>
      </c>
      <c r="Y610">
        <v>2.500000037252903E-2</v>
      </c>
      <c r="Z610">
        <v>2.0000000949949026E-3</v>
      </c>
      <c r="AE610">
        <v>1.1000000000000001</v>
      </c>
    </row>
    <row r="611" spans="1:31" x14ac:dyDescent="0.2">
      <c r="A611" s="9">
        <v>2006864</v>
      </c>
      <c r="C611" t="s">
        <v>2207</v>
      </c>
      <c r="D611" t="s">
        <v>2208</v>
      </c>
      <c r="E611" t="s">
        <v>877</v>
      </c>
      <c r="F611" t="s">
        <v>878</v>
      </c>
      <c r="G611" t="s">
        <v>639</v>
      </c>
      <c r="H611" t="s">
        <v>639</v>
      </c>
      <c r="I611" t="s">
        <v>772</v>
      </c>
      <c r="J611" t="s">
        <v>729</v>
      </c>
      <c r="K611" t="s">
        <v>54</v>
      </c>
      <c r="L611" s="4">
        <v>2</v>
      </c>
      <c r="M611" s="4"/>
      <c r="N611">
        <v>3.9999999105930328E-2</v>
      </c>
      <c r="O611">
        <v>1.2000000476837158</v>
      </c>
      <c r="P611">
        <v>3</v>
      </c>
      <c r="AE611">
        <v>1.05</v>
      </c>
    </row>
    <row r="612" spans="1:31" x14ac:dyDescent="0.2">
      <c r="A612" s="9">
        <v>2010111</v>
      </c>
      <c r="C612" t="s">
        <v>2209</v>
      </c>
      <c r="D612" t="s">
        <v>2210</v>
      </c>
      <c r="E612" t="s">
        <v>839</v>
      </c>
      <c r="F612" t="s">
        <v>994</v>
      </c>
      <c r="G612" t="s">
        <v>639</v>
      </c>
      <c r="H612" t="s">
        <v>639</v>
      </c>
      <c r="I612" t="s">
        <v>772</v>
      </c>
      <c r="J612" t="s">
        <v>729</v>
      </c>
      <c r="K612" t="s">
        <v>54</v>
      </c>
      <c r="L612" s="4">
        <v>2</v>
      </c>
      <c r="M612" s="4"/>
      <c r="AE612">
        <v>1</v>
      </c>
    </row>
    <row r="613" spans="1:31" x14ac:dyDescent="0.2">
      <c r="A613" s="9">
        <v>2007646</v>
      </c>
      <c r="C613" t="s">
        <v>2211</v>
      </c>
      <c r="D613" t="s">
        <v>2212</v>
      </c>
      <c r="E613" t="s">
        <v>839</v>
      </c>
      <c r="F613" t="s">
        <v>840</v>
      </c>
      <c r="G613" t="s">
        <v>639</v>
      </c>
      <c r="H613" t="s">
        <v>639</v>
      </c>
      <c r="I613" t="s">
        <v>772</v>
      </c>
      <c r="J613" t="s">
        <v>729</v>
      </c>
      <c r="K613" t="s">
        <v>53</v>
      </c>
      <c r="L613" s="4">
        <v>2</v>
      </c>
      <c r="M613" s="4"/>
      <c r="R613">
        <v>0.20000000298023224</v>
      </c>
      <c r="S613">
        <v>0.2199999988079071</v>
      </c>
      <c r="V613">
        <v>1.2000000104308128E-2</v>
      </c>
      <c r="W613">
        <v>0.15000000596046448</v>
      </c>
      <c r="X613">
        <v>0.20000000298023224</v>
      </c>
      <c r="Z613">
        <v>0.11999999731779099</v>
      </c>
      <c r="AE613">
        <v>1</v>
      </c>
    </row>
    <row r="614" spans="1:31" x14ac:dyDescent="0.2">
      <c r="A614" s="9">
        <v>2008243</v>
      </c>
      <c r="C614" t="s">
        <v>2213</v>
      </c>
      <c r="D614" t="s">
        <v>2214</v>
      </c>
      <c r="E614" t="s">
        <v>948</v>
      </c>
      <c r="F614" t="s">
        <v>2002</v>
      </c>
      <c r="G614" t="s">
        <v>639</v>
      </c>
      <c r="H614" t="s">
        <v>639</v>
      </c>
      <c r="I614" t="s">
        <v>783</v>
      </c>
      <c r="J614" t="s">
        <v>641</v>
      </c>
      <c r="K614" t="s">
        <v>53</v>
      </c>
      <c r="L614" s="4">
        <v>42341</v>
      </c>
      <c r="M614" s="4"/>
      <c r="N614">
        <v>26</v>
      </c>
      <c r="T614">
        <v>13</v>
      </c>
      <c r="AE614">
        <v>1</v>
      </c>
    </row>
    <row r="615" spans="1:31" x14ac:dyDescent="0.2">
      <c r="A615" s="9">
        <v>2009759</v>
      </c>
      <c r="C615" t="s">
        <v>2215</v>
      </c>
      <c r="D615" t="s">
        <v>2216</v>
      </c>
      <c r="E615" t="s">
        <v>948</v>
      </c>
      <c r="F615" t="s">
        <v>2002</v>
      </c>
      <c r="G615" t="s">
        <v>639</v>
      </c>
      <c r="H615" t="s">
        <v>639</v>
      </c>
      <c r="I615" t="s">
        <v>783</v>
      </c>
      <c r="J615" t="s">
        <v>641</v>
      </c>
      <c r="K615" t="s">
        <v>53</v>
      </c>
      <c r="L615" s="4">
        <v>43720</v>
      </c>
      <c r="M615" s="4"/>
      <c r="N615">
        <v>30</v>
      </c>
      <c r="T615">
        <v>7</v>
      </c>
      <c r="AE615">
        <v>1</v>
      </c>
    </row>
    <row r="616" spans="1:31" x14ac:dyDescent="0.2">
      <c r="A616" s="9">
        <v>2006967</v>
      </c>
      <c r="C616" t="s">
        <v>2217</v>
      </c>
      <c r="D616" t="s">
        <v>2218</v>
      </c>
      <c r="E616" t="s">
        <v>948</v>
      </c>
      <c r="F616" t="s">
        <v>948</v>
      </c>
      <c r="G616" t="s">
        <v>639</v>
      </c>
      <c r="H616" t="s">
        <v>639</v>
      </c>
      <c r="I616" t="s">
        <v>783</v>
      </c>
      <c r="J616" t="s">
        <v>641</v>
      </c>
      <c r="K616" t="s">
        <v>54</v>
      </c>
      <c r="L616" s="4">
        <v>41478</v>
      </c>
      <c r="M616" s="4"/>
      <c r="N616">
        <v>18.399999618530273</v>
      </c>
      <c r="T616">
        <v>8</v>
      </c>
      <c r="AE616">
        <v>1.26</v>
      </c>
    </row>
    <row r="617" spans="1:31" x14ac:dyDescent="0.2">
      <c r="A617" s="9">
        <v>2008697</v>
      </c>
      <c r="C617" t="s">
        <v>2219</v>
      </c>
      <c r="D617" t="s">
        <v>2220</v>
      </c>
      <c r="E617" t="s">
        <v>2221</v>
      </c>
      <c r="F617" t="s">
        <v>2221</v>
      </c>
      <c r="G617" t="s">
        <v>639</v>
      </c>
      <c r="H617" t="s">
        <v>639</v>
      </c>
      <c r="I617" t="s">
        <v>783</v>
      </c>
      <c r="J617" t="s">
        <v>641</v>
      </c>
      <c r="K617" t="s">
        <v>54</v>
      </c>
      <c r="L617" s="4">
        <v>42717</v>
      </c>
      <c r="M617" s="4"/>
      <c r="N617">
        <v>18.399999618530273</v>
      </c>
      <c r="T617">
        <v>5</v>
      </c>
      <c r="AE617">
        <v>1</v>
      </c>
    </row>
    <row r="618" spans="1:31" x14ac:dyDescent="0.2">
      <c r="A618" s="9">
        <v>2009733</v>
      </c>
      <c r="C618" t="s">
        <v>2222</v>
      </c>
      <c r="D618" t="s">
        <v>2223</v>
      </c>
      <c r="E618" t="s">
        <v>988</v>
      </c>
      <c r="F618" t="s">
        <v>989</v>
      </c>
      <c r="G618" t="s">
        <v>639</v>
      </c>
      <c r="H618" t="s">
        <v>639</v>
      </c>
      <c r="I618" t="s">
        <v>772</v>
      </c>
      <c r="J618" t="s">
        <v>647</v>
      </c>
      <c r="K618" t="s">
        <v>54</v>
      </c>
      <c r="L618" s="4">
        <v>2</v>
      </c>
      <c r="M618" s="4"/>
      <c r="W618">
        <v>9</v>
      </c>
      <c r="AE618">
        <v>1</v>
      </c>
    </row>
    <row r="619" spans="1:31" x14ac:dyDescent="0.2">
      <c r="A619" s="9">
        <v>2007290</v>
      </c>
      <c r="C619" t="s">
        <v>2224</v>
      </c>
      <c r="D619" t="s">
        <v>2225</v>
      </c>
      <c r="E619" t="s">
        <v>2226</v>
      </c>
      <c r="F619" t="s">
        <v>2227</v>
      </c>
      <c r="G619" t="s">
        <v>639</v>
      </c>
      <c r="H619" t="s">
        <v>639</v>
      </c>
      <c r="I619" t="s">
        <v>772</v>
      </c>
      <c r="J619" t="s">
        <v>729</v>
      </c>
      <c r="K619" t="s">
        <v>54</v>
      </c>
      <c r="L619" s="4">
        <v>2</v>
      </c>
      <c r="M619" s="4"/>
      <c r="N619">
        <v>8</v>
      </c>
      <c r="O619">
        <v>8.8000001907348633</v>
      </c>
      <c r="P619">
        <v>6.1999998092651367</v>
      </c>
      <c r="AE619">
        <v>1.1000000000000001</v>
      </c>
    </row>
    <row r="620" spans="1:31" x14ac:dyDescent="0.2">
      <c r="A620" s="9">
        <v>2009867</v>
      </c>
      <c r="C620" t="s">
        <v>2228</v>
      </c>
      <c r="D620" t="s">
        <v>2229</v>
      </c>
      <c r="E620" t="s">
        <v>2178</v>
      </c>
      <c r="F620" t="s">
        <v>2230</v>
      </c>
      <c r="G620" t="s">
        <v>639</v>
      </c>
      <c r="H620" t="s">
        <v>639</v>
      </c>
      <c r="I620" t="s">
        <v>772</v>
      </c>
      <c r="J620" t="s">
        <v>729</v>
      </c>
      <c r="K620" t="s">
        <v>54</v>
      </c>
      <c r="L620" s="4">
        <v>2</v>
      </c>
      <c r="M620" s="4"/>
      <c r="AE620">
        <v>0.9</v>
      </c>
    </row>
    <row r="621" spans="1:31" x14ac:dyDescent="0.2">
      <c r="A621" s="9">
        <v>2009874</v>
      </c>
      <c r="C621" t="s">
        <v>2231</v>
      </c>
      <c r="D621" t="s">
        <v>2232</v>
      </c>
      <c r="E621" t="s">
        <v>2178</v>
      </c>
      <c r="F621" t="s">
        <v>2230</v>
      </c>
      <c r="G621" t="s">
        <v>639</v>
      </c>
      <c r="H621" t="s">
        <v>639</v>
      </c>
      <c r="I621" t="s">
        <v>772</v>
      </c>
      <c r="J621" t="s">
        <v>729</v>
      </c>
      <c r="K621" t="s">
        <v>54</v>
      </c>
      <c r="L621" s="4">
        <v>2</v>
      </c>
      <c r="M621" s="4"/>
      <c r="AE621">
        <v>1</v>
      </c>
    </row>
    <row r="622" spans="1:31" x14ac:dyDescent="0.2">
      <c r="A622" s="9">
        <v>2009795</v>
      </c>
      <c r="C622" t="s">
        <v>2233</v>
      </c>
      <c r="D622" t="s">
        <v>2234</v>
      </c>
      <c r="E622" t="s">
        <v>2178</v>
      </c>
      <c r="F622" t="s">
        <v>2230</v>
      </c>
      <c r="G622" t="s">
        <v>639</v>
      </c>
      <c r="H622" t="s">
        <v>639</v>
      </c>
      <c r="I622" t="s">
        <v>772</v>
      </c>
      <c r="J622" t="s">
        <v>729</v>
      </c>
      <c r="K622" t="s">
        <v>54</v>
      </c>
      <c r="L622" s="4">
        <v>2</v>
      </c>
      <c r="M622" s="4"/>
      <c r="N622">
        <v>3.2999999523162842</v>
      </c>
      <c r="O622">
        <v>1.6000000238418579</v>
      </c>
      <c r="P622">
        <v>2.4000000953674316</v>
      </c>
      <c r="T622">
        <v>9.9999997764825821E-3</v>
      </c>
      <c r="V622">
        <v>9.9999997764825821E-3</v>
      </c>
      <c r="W622">
        <v>3.0000000260770321E-3</v>
      </c>
      <c r="X622">
        <v>9.9999997764825821E-3</v>
      </c>
      <c r="Y622">
        <v>0.10000000149011612</v>
      </c>
      <c r="Z622">
        <v>1.9999999552965164E-2</v>
      </c>
      <c r="AA622">
        <v>7.9999997979030013E-4</v>
      </c>
      <c r="AE622">
        <v>1.1200000000000001</v>
      </c>
    </row>
    <row r="623" spans="1:31" x14ac:dyDescent="0.2">
      <c r="A623" s="9">
        <v>2010833</v>
      </c>
      <c r="C623" t="s">
        <v>7852</v>
      </c>
      <c r="D623" t="s">
        <v>2809</v>
      </c>
      <c r="E623" t="s">
        <v>4241</v>
      </c>
      <c r="F623" t="s">
        <v>7853</v>
      </c>
      <c r="G623" t="s">
        <v>639</v>
      </c>
      <c r="H623" t="s">
        <v>684</v>
      </c>
      <c r="I623" t="s">
        <v>1282</v>
      </c>
      <c r="J623" t="s">
        <v>694</v>
      </c>
      <c r="K623" t="s">
        <v>53</v>
      </c>
      <c r="L623" s="4">
        <v>2</v>
      </c>
      <c r="M623" s="4"/>
      <c r="N623">
        <v>0.5</v>
      </c>
      <c r="O623">
        <v>0.20000000298023224</v>
      </c>
      <c r="P623">
        <v>0.30000001192092896</v>
      </c>
      <c r="AC623">
        <v>10</v>
      </c>
      <c r="AE623">
        <v>1</v>
      </c>
    </row>
    <row r="624" spans="1:31" x14ac:dyDescent="0.2">
      <c r="A624" s="9">
        <v>2010827</v>
      </c>
      <c r="C624" t="s">
        <v>2235</v>
      </c>
      <c r="D624" t="s">
        <v>2236</v>
      </c>
      <c r="E624" t="s">
        <v>1290</v>
      </c>
      <c r="F624" t="s">
        <v>1290</v>
      </c>
      <c r="G624" t="s">
        <v>639</v>
      </c>
      <c r="H624" t="s">
        <v>684</v>
      </c>
      <c r="I624" t="s">
        <v>1282</v>
      </c>
      <c r="J624" t="s">
        <v>694</v>
      </c>
      <c r="K624" t="s">
        <v>53</v>
      </c>
      <c r="L624" s="4">
        <v>2</v>
      </c>
      <c r="M624" s="4"/>
      <c r="N624">
        <v>0.5</v>
      </c>
      <c r="O624">
        <v>0.20000000298023224</v>
      </c>
      <c r="P624">
        <v>0.30000001192092896</v>
      </c>
      <c r="AC624">
        <v>10</v>
      </c>
      <c r="AE624">
        <v>1</v>
      </c>
    </row>
    <row r="625" spans="1:31" x14ac:dyDescent="0.2">
      <c r="A625" s="9">
        <v>2010826</v>
      </c>
      <c r="C625" t="s">
        <v>2237</v>
      </c>
      <c r="D625" t="s">
        <v>2238</v>
      </c>
      <c r="E625" t="s">
        <v>1290</v>
      </c>
      <c r="F625" t="s">
        <v>1293</v>
      </c>
      <c r="G625" t="s">
        <v>639</v>
      </c>
      <c r="H625" t="s">
        <v>684</v>
      </c>
      <c r="I625" t="s">
        <v>1282</v>
      </c>
      <c r="J625" t="s">
        <v>694</v>
      </c>
      <c r="K625" t="s">
        <v>53</v>
      </c>
      <c r="L625" s="4">
        <v>2</v>
      </c>
      <c r="M625" s="4"/>
      <c r="N625">
        <v>0.5</v>
      </c>
      <c r="O625">
        <v>0.20000000298023224</v>
      </c>
      <c r="P625">
        <v>0.30000001192092896</v>
      </c>
      <c r="AC625">
        <v>10</v>
      </c>
      <c r="AE625">
        <v>1</v>
      </c>
    </row>
    <row r="626" spans="1:31" x14ac:dyDescent="0.2">
      <c r="A626" s="9">
        <v>2006964</v>
      </c>
      <c r="C626" t="s">
        <v>2239</v>
      </c>
      <c r="D626" t="s">
        <v>2240</v>
      </c>
      <c r="E626" t="s">
        <v>948</v>
      </c>
      <c r="F626" t="s">
        <v>2241</v>
      </c>
      <c r="G626" t="s">
        <v>639</v>
      </c>
      <c r="H626" t="s">
        <v>639</v>
      </c>
      <c r="I626" t="s">
        <v>783</v>
      </c>
      <c r="J626" t="s">
        <v>641</v>
      </c>
      <c r="K626" t="s">
        <v>53</v>
      </c>
      <c r="L626" s="4">
        <v>41253</v>
      </c>
      <c r="M626" s="4"/>
      <c r="N626">
        <v>20.5</v>
      </c>
      <c r="T626">
        <v>9.3999996185302734</v>
      </c>
      <c r="AE626">
        <v>1</v>
      </c>
    </row>
    <row r="627" spans="1:31" x14ac:dyDescent="0.2">
      <c r="A627" s="9">
        <v>2007176</v>
      </c>
      <c r="C627" t="s">
        <v>2242</v>
      </c>
      <c r="D627" t="s">
        <v>2243</v>
      </c>
      <c r="E627" t="s">
        <v>899</v>
      </c>
      <c r="F627" t="s">
        <v>1540</v>
      </c>
      <c r="G627" t="s">
        <v>639</v>
      </c>
      <c r="H627" t="s">
        <v>639</v>
      </c>
      <c r="I627" t="s">
        <v>783</v>
      </c>
      <c r="J627" t="s">
        <v>641</v>
      </c>
      <c r="K627" t="s">
        <v>53</v>
      </c>
      <c r="L627" s="4">
        <v>41400</v>
      </c>
      <c r="M627" s="4"/>
      <c r="N627">
        <v>20</v>
      </c>
      <c r="T627">
        <v>20.5</v>
      </c>
      <c r="AE627">
        <v>1</v>
      </c>
    </row>
    <row r="628" spans="1:31" x14ac:dyDescent="0.2">
      <c r="A628" s="9">
        <v>2007835</v>
      </c>
      <c r="C628" t="s">
        <v>2244</v>
      </c>
      <c r="D628" t="s">
        <v>2243</v>
      </c>
      <c r="E628" t="s">
        <v>967</v>
      </c>
      <c r="F628" t="s">
        <v>967</v>
      </c>
      <c r="G628" t="s">
        <v>639</v>
      </c>
      <c r="H628" t="s">
        <v>639</v>
      </c>
      <c r="I628" t="s">
        <v>783</v>
      </c>
      <c r="J628" t="s">
        <v>641</v>
      </c>
      <c r="K628" t="s">
        <v>53</v>
      </c>
      <c r="L628" s="4">
        <v>41877</v>
      </c>
      <c r="M628" s="4"/>
      <c r="N628">
        <v>20</v>
      </c>
      <c r="T628">
        <v>20.5</v>
      </c>
      <c r="AE628">
        <v>1</v>
      </c>
    </row>
    <row r="629" spans="1:31" x14ac:dyDescent="0.2">
      <c r="A629" s="9">
        <v>2008740</v>
      </c>
      <c r="C629" t="s">
        <v>2245</v>
      </c>
      <c r="D629" t="s">
        <v>2246</v>
      </c>
      <c r="E629" t="s">
        <v>899</v>
      </c>
      <c r="F629" t="s">
        <v>2247</v>
      </c>
      <c r="G629" t="s">
        <v>639</v>
      </c>
      <c r="H629" t="s">
        <v>639</v>
      </c>
      <c r="I629" t="s">
        <v>783</v>
      </c>
      <c r="J629" t="s">
        <v>641</v>
      </c>
      <c r="K629" t="s">
        <v>53</v>
      </c>
      <c r="L629" s="4">
        <v>42747</v>
      </c>
      <c r="M629" s="4"/>
      <c r="N629">
        <v>21</v>
      </c>
      <c r="AE629">
        <v>1</v>
      </c>
    </row>
    <row r="630" spans="1:31" x14ac:dyDescent="0.2">
      <c r="A630" s="9">
        <v>2009258</v>
      </c>
      <c r="C630" t="s">
        <v>2248</v>
      </c>
      <c r="D630" t="s">
        <v>2249</v>
      </c>
      <c r="E630" t="s">
        <v>1839</v>
      </c>
      <c r="F630" t="s">
        <v>2247</v>
      </c>
      <c r="G630" t="s">
        <v>639</v>
      </c>
      <c r="H630" t="s">
        <v>639</v>
      </c>
      <c r="I630" t="s">
        <v>783</v>
      </c>
      <c r="J630" t="s">
        <v>641</v>
      </c>
      <c r="K630" t="s">
        <v>53</v>
      </c>
      <c r="L630" s="4">
        <v>43208</v>
      </c>
      <c r="M630" s="4"/>
      <c r="N630">
        <v>21</v>
      </c>
      <c r="T630">
        <v>24</v>
      </c>
      <c r="AE630">
        <v>1</v>
      </c>
    </row>
    <row r="631" spans="1:31" x14ac:dyDescent="0.2">
      <c r="A631" s="9">
        <v>2007189</v>
      </c>
      <c r="C631" t="s">
        <v>2250</v>
      </c>
      <c r="D631" t="s">
        <v>2251</v>
      </c>
      <c r="E631" t="s">
        <v>899</v>
      </c>
      <c r="F631" t="s">
        <v>1176</v>
      </c>
      <c r="G631" t="s">
        <v>639</v>
      </c>
      <c r="H631" t="s">
        <v>639</v>
      </c>
      <c r="I631" t="s">
        <v>783</v>
      </c>
      <c r="J631" t="s">
        <v>647</v>
      </c>
      <c r="K631" t="s">
        <v>53</v>
      </c>
      <c r="L631" s="4">
        <v>41401</v>
      </c>
      <c r="M631" s="4"/>
      <c r="P631">
        <v>49</v>
      </c>
      <c r="U631">
        <v>1</v>
      </c>
      <c r="AE631">
        <v>1</v>
      </c>
    </row>
    <row r="632" spans="1:31" x14ac:dyDescent="0.2">
      <c r="A632" s="9">
        <v>2007188</v>
      </c>
      <c r="C632" t="s">
        <v>2252</v>
      </c>
      <c r="D632" t="s">
        <v>2253</v>
      </c>
      <c r="E632" t="s">
        <v>899</v>
      </c>
      <c r="F632" t="s">
        <v>1176</v>
      </c>
      <c r="G632" t="s">
        <v>639</v>
      </c>
      <c r="H632" t="s">
        <v>639</v>
      </c>
      <c r="I632" t="s">
        <v>783</v>
      </c>
      <c r="J632" t="s">
        <v>647</v>
      </c>
      <c r="K632" t="s">
        <v>53</v>
      </c>
      <c r="L632" s="4">
        <v>41401</v>
      </c>
      <c r="M632" s="4"/>
      <c r="P632">
        <v>49</v>
      </c>
      <c r="U632">
        <v>1</v>
      </c>
      <c r="AE632">
        <v>1</v>
      </c>
    </row>
    <row r="633" spans="1:31" x14ac:dyDescent="0.2">
      <c r="A633" s="9">
        <v>2009281</v>
      </c>
      <c r="C633" t="s">
        <v>2254</v>
      </c>
      <c r="D633" t="s">
        <v>2255</v>
      </c>
      <c r="E633" t="s">
        <v>1601</v>
      </c>
      <c r="F633" t="s">
        <v>1601</v>
      </c>
      <c r="G633" t="s">
        <v>639</v>
      </c>
      <c r="H633" t="s">
        <v>639</v>
      </c>
      <c r="I633" t="s">
        <v>783</v>
      </c>
      <c r="J633" t="s">
        <v>647</v>
      </c>
      <c r="K633" t="s">
        <v>53</v>
      </c>
      <c r="L633" s="4">
        <v>43234</v>
      </c>
      <c r="M633" s="4"/>
      <c r="Q633">
        <v>25</v>
      </c>
      <c r="T633">
        <v>14</v>
      </c>
      <c r="AE633">
        <v>1</v>
      </c>
    </row>
    <row r="634" spans="1:31" x14ac:dyDescent="0.2">
      <c r="A634" s="9">
        <v>2008341</v>
      </c>
      <c r="C634" t="s">
        <v>2256</v>
      </c>
      <c r="D634" t="s">
        <v>2255</v>
      </c>
      <c r="E634" t="s">
        <v>2257</v>
      </c>
      <c r="F634" t="s">
        <v>2257</v>
      </c>
      <c r="G634" t="s">
        <v>639</v>
      </c>
      <c r="H634" t="s">
        <v>639</v>
      </c>
      <c r="I634" t="s">
        <v>783</v>
      </c>
      <c r="J634" t="s">
        <v>647</v>
      </c>
      <c r="K634" t="s">
        <v>53</v>
      </c>
      <c r="L634" s="4">
        <v>42422</v>
      </c>
      <c r="M634" s="4"/>
      <c r="Q634">
        <v>34.299999237060547</v>
      </c>
      <c r="T634">
        <v>15.800000190734863</v>
      </c>
      <c r="AE634">
        <v>1</v>
      </c>
    </row>
    <row r="635" spans="1:31" x14ac:dyDescent="0.2">
      <c r="A635" s="9">
        <v>2007833</v>
      </c>
      <c r="C635" t="s">
        <v>2258</v>
      </c>
      <c r="D635" t="s">
        <v>2259</v>
      </c>
      <c r="E635" t="s">
        <v>967</v>
      </c>
      <c r="F635" t="s">
        <v>967</v>
      </c>
      <c r="G635" t="s">
        <v>639</v>
      </c>
      <c r="H635" t="s">
        <v>639</v>
      </c>
      <c r="I635" t="s">
        <v>783</v>
      </c>
      <c r="J635" t="s">
        <v>641</v>
      </c>
      <c r="K635" t="s">
        <v>53</v>
      </c>
      <c r="L635" s="4">
        <v>41876</v>
      </c>
      <c r="M635" s="4"/>
      <c r="N635">
        <v>15</v>
      </c>
      <c r="O635">
        <v>15</v>
      </c>
      <c r="P635">
        <v>15</v>
      </c>
      <c r="AE635">
        <v>1</v>
      </c>
    </row>
    <row r="636" spans="1:31" x14ac:dyDescent="0.2">
      <c r="A636" s="9">
        <v>2007832</v>
      </c>
      <c r="C636" t="s">
        <v>2260</v>
      </c>
      <c r="D636" t="s">
        <v>2261</v>
      </c>
      <c r="E636" t="s">
        <v>967</v>
      </c>
      <c r="F636" t="s">
        <v>967</v>
      </c>
      <c r="G636" t="s">
        <v>639</v>
      </c>
      <c r="H636" t="s">
        <v>639</v>
      </c>
      <c r="I636" t="s">
        <v>783</v>
      </c>
      <c r="J636" t="s">
        <v>641</v>
      </c>
      <c r="K636" t="s">
        <v>53</v>
      </c>
      <c r="L636" s="4">
        <v>41876</v>
      </c>
      <c r="M636" s="4"/>
      <c r="N636">
        <v>5</v>
      </c>
      <c r="O636">
        <v>25</v>
      </c>
      <c r="P636">
        <v>30</v>
      </c>
      <c r="AE636">
        <v>1</v>
      </c>
    </row>
    <row r="637" spans="1:31" x14ac:dyDescent="0.2">
      <c r="A637" s="9">
        <v>2010823</v>
      </c>
      <c r="C637" t="s">
        <v>2262</v>
      </c>
      <c r="D637" t="s">
        <v>2263</v>
      </c>
      <c r="E637" t="s">
        <v>877</v>
      </c>
      <c r="F637" t="s">
        <v>2264</v>
      </c>
      <c r="G637" t="s">
        <v>639</v>
      </c>
      <c r="H637" t="s">
        <v>639</v>
      </c>
      <c r="I637" t="s">
        <v>772</v>
      </c>
      <c r="J637" t="s">
        <v>729</v>
      </c>
      <c r="K637" t="s">
        <v>53</v>
      </c>
      <c r="L637" s="4">
        <v>2</v>
      </c>
      <c r="M637" s="4"/>
      <c r="P637">
        <v>2</v>
      </c>
      <c r="AC637">
        <v>5</v>
      </c>
      <c r="AE637">
        <v>1</v>
      </c>
    </row>
    <row r="638" spans="1:31" x14ac:dyDescent="0.2">
      <c r="A638" s="9">
        <v>2009966</v>
      </c>
      <c r="C638" t="s">
        <v>2265</v>
      </c>
      <c r="D638" t="s">
        <v>2266</v>
      </c>
      <c r="E638" t="s">
        <v>839</v>
      </c>
      <c r="F638" t="s">
        <v>2267</v>
      </c>
      <c r="G638" t="s">
        <v>639</v>
      </c>
      <c r="H638" t="s">
        <v>639</v>
      </c>
      <c r="I638" t="s">
        <v>772</v>
      </c>
      <c r="J638" t="s">
        <v>729</v>
      </c>
      <c r="K638" t="s">
        <v>54</v>
      </c>
      <c r="L638" s="4">
        <v>2</v>
      </c>
      <c r="M638" s="4"/>
      <c r="AE638">
        <v>1</v>
      </c>
    </row>
    <row r="639" spans="1:31" x14ac:dyDescent="0.2">
      <c r="A639" s="9">
        <v>2009965</v>
      </c>
      <c r="C639" t="s">
        <v>2268</v>
      </c>
      <c r="D639" t="s">
        <v>2269</v>
      </c>
      <c r="E639" t="s">
        <v>839</v>
      </c>
      <c r="F639" t="s">
        <v>2267</v>
      </c>
      <c r="G639" t="s">
        <v>639</v>
      </c>
      <c r="H639" t="s">
        <v>639</v>
      </c>
      <c r="I639" t="s">
        <v>772</v>
      </c>
      <c r="J639" t="s">
        <v>729</v>
      </c>
      <c r="K639" t="s">
        <v>53</v>
      </c>
      <c r="L639" s="4">
        <v>2</v>
      </c>
      <c r="M639" s="4"/>
      <c r="AE639">
        <v>1</v>
      </c>
    </row>
    <row r="640" spans="1:31" x14ac:dyDescent="0.2">
      <c r="A640" s="9">
        <v>2010462</v>
      </c>
      <c r="C640" t="s">
        <v>2270</v>
      </c>
      <c r="D640" t="s">
        <v>2271</v>
      </c>
      <c r="E640" t="s">
        <v>978</v>
      </c>
      <c r="F640" t="s">
        <v>979</v>
      </c>
      <c r="G640" t="s">
        <v>639</v>
      </c>
      <c r="H640" t="s">
        <v>639</v>
      </c>
      <c r="I640" t="s">
        <v>772</v>
      </c>
      <c r="J640" t="s">
        <v>729</v>
      </c>
      <c r="K640" t="s">
        <v>54</v>
      </c>
      <c r="L640" s="4">
        <v>2</v>
      </c>
      <c r="M640" s="4"/>
      <c r="AE640">
        <v>1</v>
      </c>
    </row>
    <row r="641" spans="1:31" x14ac:dyDescent="0.2">
      <c r="A641" s="9">
        <v>2008824</v>
      </c>
      <c r="C641" t="s">
        <v>2272</v>
      </c>
      <c r="D641" t="s">
        <v>2273</v>
      </c>
      <c r="E641" t="s">
        <v>2274</v>
      </c>
      <c r="F641" t="s">
        <v>2275</v>
      </c>
      <c r="G641" t="s">
        <v>639</v>
      </c>
      <c r="H641" t="s">
        <v>639</v>
      </c>
      <c r="I641" t="s">
        <v>783</v>
      </c>
      <c r="J641" t="s">
        <v>641</v>
      </c>
      <c r="K641" t="s">
        <v>53</v>
      </c>
      <c r="L641" s="4">
        <v>42849</v>
      </c>
      <c r="M641" s="4"/>
      <c r="N641">
        <v>10.5</v>
      </c>
      <c r="O641">
        <v>18.5</v>
      </c>
      <c r="P641">
        <v>6.5</v>
      </c>
      <c r="T641">
        <v>10</v>
      </c>
      <c r="AE641">
        <v>1</v>
      </c>
    </row>
    <row r="642" spans="1:31" x14ac:dyDescent="0.2">
      <c r="A642" s="9">
        <v>2008014</v>
      </c>
      <c r="C642" t="s">
        <v>2276</v>
      </c>
      <c r="D642" t="s">
        <v>2277</v>
      </c>
      <c r="E642" t="s">
        <v>815</v>
      </c>
      <c r="F642" t="s">
        <v>816</v>
      </c>
      <c r="G642" t="s">
        <v>639</v>
      </c>
      <c r="H642" t="s">
        <v>639</v>
      </c>
      <c r="I642" t="s">
        <v>783</v>
      </c>
      <c r="J642" t="s">
        <v>647</v>
      </c>
      <c r="K642" t="s">
        <v>53</v>
      </c>
      <c r="L642" s="4">
        <v>42094</v>
      </c>
      <c r="M642" s="4"/>
      <c r="Y642">
        <v>17.5</v>
      </c>
      <c r="AE642">
        <v>1</v>
      </c>
    </row>
    <row r="643" spans="1:31" x14ac:dyDescent="0.2">
      <c r="A643" s="9">
        <v>2007488</v>
      </c>
      <c r="C643" t="s">
        <v>2278</v>
      </c>
      <c r="D643" t="s">
        <v>2279</v>
      </c>
      <c r="E643" t="s">
        <v>911</v>
      </c>
      <c r="F643" t="s">
        <v>912</v>
      </c>
      <c r="G643" t="s">
        <v>639</v>
      </c>
      <c r="H643" t="s">
        <v>639</v>
      </c>
      <c r="I643" t="s">
        <v>783</v>
      </c>
      <c r="J643" t="s">
        <v>647</v>
      </c>
      <c r="K643" t="s">
        <v>53</v>
      </c>
      <c r="L643" s="4">
        <v>41656</v>
      </c>
      <c r="M643" s="4"/>
      <c r="O643">
        <v>16</v>
      </c>
      <c r="P643">
        <v>34</v>
      </c>
      <c r="R643">
        <v>2</v>
      </c>
      <c r="T643">
        <v>11</v>
      </c>
      <c r="V643">
        <v>3.9999999105930328E-2</v>
      </c>
      <c r="W643">
        <v>2.0000000949949026E-3</v>
      </c>
      <c r="X643">
        <v>1.9999999552965164E-2</v>
      </c>
      <c r="Y643">
        <v>2</v>
      </c>
      <c r="Z643">
        <v>1</v>
      </c>
      <c r="AA643">
        <v>2.0000000949949026E-3</v>
      </c>
      <c r="AE643">
        <v>1</v>
      </c>
    </row>
    <row r="644" spans="1:31" x14ac:dyDescent="0.2">
      <c r="A644" s="9">
        <v>2007486</v>
      </c>
      <c r="C644" t="s">
        <v>2280</v>
      </c>
      <c r="D644" t="s">
        <v>2281</v>
      </c>
      <c r="E644" t="s">
        <v>911</v>
      </c>
      <c r="F644" t="s">
        <v>912</v>
      </c>
      <c r="G644" t="s">
        <v>639</v>
      </c>
      <c r="H644" t="s">
        <v>639</v>
      </c>
      <c r="I644" t="s">
        <v>783</v>
      </c>
      <c r="J644" t="s">
        <v>647</v>
      </c>
      <c r="K644" t="s">
        <v>53</v>
      </c>
      <c r="L644" s="4">
        <v>41656</v>
      </c>
      <c r="M644" s="4"/>
      <c r="O644">
        <v>19</v>
      </c>
      <c r="P644">
        <v>37</v>
      </c>
      <c r="R644">
        <v>2</v>
      </c>
      <c r="V644">
        <v>3.9999999105930328E-2</v>
      </c>
      <c r="W644">
        <v>2.0000000949949026E-3</v>
      </c>
      <c r="Y644">
        <v>2</v>
      </c>
      <c r="Z644">
        <v>1</v>
      </c>
      <c r="AA644">
        <v>2.0000000949949026E-3</v>
      </c>
      <c r="AE644">
        <v>1</v>
      </c>
    </row>
    <row r="645" spans="1:31" x14ac:dyDescent="0.2">
      <c r="A645" s="9">
        <v>2007487</v>
      </c>
      <c r="C645" t="s">
        <v>2282</v>
      </c>
      <c r="D645" t="s">
        <v>2283</v>
      </c>
      <c r="E645" t="s">
        <v>911</v>
      </c>
      <c r="F645" t="s">
        <v>912</v>
      </c>
      <c r="G645" t="s">
        <v>639</v>
      </c>
      <c r="H645" t="s">
        <v>639</v>
      </c>
      <c r="I645" t="s">
        <v>783</v>
      </c>
      <c r="J645" t="s">
        <v>647</v>
      </c>
      <c r="K645" t="s">
        <v>53</v>
      </c>
      <c r="L645" s="4">
        <v>41656</v>
      </c>
      <c r="M645" s="4"/>
      <c r="O645">
        <v>40</v>
      </c>
      <c r="P645">
        <v>28</v>
      </c>
      <c r="R645">
        <v>2</v>
      </c>
      <c r="T645">
        <v>2.2000000476837158</v>
      </c>
      <c r="Y645">
        <v>2</v>
      </c>
      <c r="AE645">
        <v>1</v>
      </c>
    </row>
    <row r="646" spans="1:31" x14ac:dyDescent="0.2">
      <c r="A646" s="9">
        <v>2007478</v>
      </c>
      <c r="C646" t="s">
        <v>2284</v>
      </c>
      <c r="D646" t="s">
        <v>2285</v>
      </c>
      <c r="E646" t="s">
        <v>911</v>
      </c>
      <c r="F646" t="s">
        <v>912</v>
      </c>
      <c r="G646" t="s">
        <v>639</v>
      </c>
      <c r="H646" t="s">
        <v>639</v>
      </c>
      <c r="I646" t="s">
        <v>783</v>
      </c>
      <c r="J646" t="s">
        <v>641</v>
      </c>
      <c r="K646" t="s">
        <v>53</v>
      </c>
      <c r="L646" s="4">
        <v>41655</v>
      </c>
      <c r="M646" s="4"/>
      <c r="N646">
        <v>10</v>
      </c>
      <c r="O646">
        <v>10</v>
      </c>
      <c r="P646">
        <v>40</v>
      </c>
      <c r="V646">
        <v>2.0000000949949026E-3</v>
      </c>
      <c r="W646">
        <v>2.0000000949949026E-3</v>
      </c>
      <c r="X646">
        <v>1.9999999552965164E-2</v>
      </c>
      <c r="Y646">
        <v>9.9999997764825821E-3</v>
      </c>
      <c r="Z646">
        <v>9.9999997764825821E-3</v>
      </c>
      <c r="AE646">
        <v>1</v>
      </c>
    </row>
    <row r="647" spans="1:31" x14ac:dyDescent="0.2">
      <c r="A647" s="9">
        <v>2007477</v>
      </c>
      <c r="C647" t="s">
        <v>2286</v>
      </c>
      <c r="D647" t="s">
        <v>2287</v>
      </c>
      <c r="E647" t="s">
        <v>911</v>
      </c>
      <c r="F647" t="s">
        <v>912</v>
      </c>
      <c r="G647" t="s">
        <v>639</v>
      </c>
      <c r="H647" t="s">
        <v>639</v>
      </c>
      <c r="I647" t="s">
        <v>783</v>
      </c>
      <c r="J647" t="s">
        <v>641</v>
      </c>
      <c r="K647" t="s">
        <v>53</v>
      </c>
      <c r="L647" s="4">
        <v>41655</v>
      </c>
      <c r="M647" s="4"/>
      <c r="N647">
        <v>10</v>
      </c>
      <c r="O647">
        <v>52</v>
      </c>
      <c r="P647">
        <v>10</v>
      </c>
      <c r="V647">
        <v>2.0000000949949026E-3</v>
      </c>
      <c r="W647">
        <v>2.0000000949949026E-3</v>
      </c>
      <c r="X647">
        <v>1.9999999552965164E-2</v>
      </c>
      <c r="Y647">
        <v>9.9999997764825821E-3</v>
      </c>
      <c r="Z647">
        <v>9.9999997764825821E-3</v>
      </c>
      <c r="AE647">
        <v>1</v>
      </c>
    </row>
    <row r="648" spans="1:31" x14ac:dyDescent="0.2">
      <c r="A648" s="9">
        <v>2007481</v>
      </c>
      <c r="C648" t="s">
        <v>2288</v>
      </c>
      <c r="D648" t="s">
        <v>2289</v>
      </c>
      <c r="E648" t="s">
        <v>911</v>
      </c>
      <c r="F648" t="s">
        <v>912</v>
      </c>
      <c r="G648" t="s">
        <v>639</v>
      </c>
      <c r="H648" t="s">
        <v>639</v>
      </c>
      <c r="I648" t="s">
        <v>783</v>
      </c>
      <c r="J648" t="s">
        <v>641</v>
      </c>
      <c r="K648" t="s">
        <v>53</v>
      </c>
      <c r="L648" s="4">
        <v>41655</v>
      </c>
      <c r="M648" s="4"/>
      <c r="N648">
        <v>11</v>
      </c>
      <c r="O648">
        <v>40</v>
      </c>
      <c r="P648">
        <v>11</v>
      </c>
      <c r="V648">
        <v>2.0000000949949026E-3</v>
      </c>
      <c r="W648">
        <v>2.0000000949949026E-3</v>
      </c>
      <c r="X648">
        <v>1.9999999552965164E-2</v>
      </c>
      <c r="Y648">
        <v>9.9999997764825821E-3</v>
      </c>
      <c r="Z648">
        <v>9.9999997764825821E-3</v>
      </c>
      <c r="AE648">
        <v>1</v>
      </c>
    </row>
    <row r="649" spans="1:31" x14ac:dyDescent="0.2">
      <c r="A649" s="9">
        <v>2007479</v>
      </c>
      <c r="C649" t="s">
        <v>2290</v>
      </c>
      <c r="D649" t="s">
        <v>2291</v>
      </c>
      <c r="E649" t="s">
        <v>911</v>
      </c>
      <c r="F649" t="s">
        <v>912</v>
      </c>
      <c r="G649" t="s">
        <v>639</v>
      </c>
      <c r="H649" t="s">
        <v>639</v>
      </c>
      <c r="I649" t="s">
        <v>783</v>
      </c>
      <c r="J649" t="s">
        <v>641</v>
      </c>
      <c r="K649" t="s">
        <v>53</v>
      </c>
      <c r="L649" s="4">
        <v>41655</v>
      </c>
      <c r="M649" s="4"/>
      <c r="N649">
        <v>15</v>
      </c>
      <c r="O649">
        <v>5</v>
      </c>
      <c r="P649">
        <v>35</v>
      </c>
      <c r="V649">
        <v>2.0000000949949026E-3</v>
      </c>
      <c r="W649">
        <v>2.0000000949949026E-3</v>
      </c>
      <c r="X649">
        <v>1.9999999552965164E-2</v>
      </c>
      <c r="Y649">
        <v>9.9999997764825821E-3</v>
      </c>
      <c r="Z649">
        <v>9.9999997764825821E-3</v>
      </c>
      <c r="AE649">
        <v>1</v>
      </c>
    </row>
    <row r="650" spans="1:31" x14ac:dyDescent="0.2">
      <c r="A650" s="9">
        <v>2007489</v>
      </c>
      <c r="C650" t="s">
        <v>2292</v>
      </c>
      <c r="D650" t="s">
        <v>2293</v>
      </c>
      <c r="E650" t="s">
        <v>911</v>
      </c>
      <c r="F650" t="s">
        <v>912</v>
      </c>
      <c r="G650" t="s">
        <v>639</v>
      </c>
      <c r="H650" t="s">
        <v>639</v>
      </c>
      <c r="I650" t="s">
        <v>783</v>
      </c>
      <c r="J650" t="s">
        <v>641</v>
      </c>
      <c r="K650" t="s">
        <v>53</v>
      </c>
      <c r="L650" s="4">
        <v>41656</v>
      </c>
      <c r="M650" s="4"/>
      <c r="N650">
        <v>18</v>
      </c>
      <c r="O650">
        <v>18</v>
      </c>
      <c r="P650">
        <v>18</v>
      </c>
      <c r="R650">
        <v>2</v>
      </c>
      <c r="V650">
        <v>5.000000074505806E-2</v>
      </c>
      <c r="W650">
        <v>2.0000000949949026E-3</v>
      </c>
      <c r="X650">
        <v>0.20000000298023224</v>
      </c>
      <c r="Y650">
        <v>1.9999999552965164E-2</v>
      </c>
      <c r="Z650">
        <v>1.9999999552965164E-2</v>
      </c>
      <c r="AA650">
        <v>2.0000000949949026E-3</v>
      </c>
      <c r="AE650">
        <v>1</v>
      </c>
    </row>
    <row r="651" spans="1:31" x14ac:dyDescent="0.2">
      <c r="A651" s="9">
        <v>2007484</v>
      </c>
      <c r="C651" t="s">
        <v>2294</v>
      </c>
      <c r="D651" t="s">
        <v>2295</v>
      </c>
      <c r="E651" t="s">
        <v>911</v>
      </c>
      <c r="F651" t="s">
        <v>912</v>
      </c>
      <c r="G651" t="s">
        <v>639</v>
      </c>
      <c r="H651" t="s">
        <v>639</v>
      </c>
      <c r="I651" t="s">
        <v>783</v>
      </c>
      <c r="J651" t="s">
        <v>641</v>
      </c>
      <c r="K651" t="s">
        <v>53</v>
      </c>
      <c r="L651" s="4">
        <v>41656</v>
      </c>
      <c r="M651" s="4"/>
      <c r="N651">
        <v>19</v>
      </c>
      <c r="O651">
        <v>19</v>
      </c>
      <c r="P651">
        <v>19</v>
      </c>
      <c r="R651">
        <v>3</v>
      </c>
      <c r="T651">
        <v>2.4000000953674316</v>
      </c>
      <c r="V651">
        <v>1.9999999552965164E-2</v>
      </c>
      <c r="W651">
        <v>4.999999888241291E-3</v>
      </c>
      <c r="X651">
        <v>7.9999998211860657E-2</v>
      </c>
      <c r="Y651">
        <v>1.9999999552965164E-2</v>
      </c>
      <c r="Z651">
        <v>3.9999999105930328E-2</v>
      </c>
      <c r="AA651">
        <v>4.999999888241291E-3</v>
      </c>
      <c r="AE651">
        <v>1</v>
      </c>
    </row>
    <row r="652" spans="1:31" x14ac:dyDescent="0.2">
      <c r="A652" s="9">
        <v>2007483</v>
      </c>
      <c r="C652" t="s">
        <v>2296</v>
      </c>
      <c r="D652" t="s">
        <v>2297</v>
      </c>
      <c r="E652" t="s">
        <v>911</v>
      </c>
      <c r="F652" t="s">
        <v>912</v>
      </c>
      <c r="G652" t="s">
        <v>639</v>
      </c>
      <c r="H652" t="s">
        <v>639</v>
      </c>
      <c r="I652" t="s">
        <v>783</v>
      </c>
      <c r="J652" t="s">
        <v>641</v>
      </c>
      <c r="K652" t="s">
        <v>53</v>
      </c>
      <c r="L652" s="4">
        <v>41655</v>
      </c>
      <c r="M652" s="4"/>
      <c r="N652">
        <v>20</v>
      </c>
      <c r="O652">
        <v>20</v>
      </c>
      <c r="P652">
        <v>20</v>
      </c>
      <c r="V652">
        <v>2.0000000949949026E-3</v>
      </c>
      <c r="W652">
        <v>2.0000000949949026E-3</v>
      </c>
      <c r="X652">
        <v>1.9999999552965164E-2</v>
      </c>
      <c r="Y652">
        <v>9.9999997764825821E-3</v>
      </c>
      <c r="Z652">
        <v>9.9999997764825821E-3</v>
      </c>
      <c r="AE652">
        <v>1</v>
      </c>
    </row>
    <row r="653" spans="1:31" x14ac:dyDescent="0.2">
      <c r="A653" s="9">
        <v>2007476</v>
      </c>
      <c r="C653" t="s">
        <v>2298</v>
      </c>
      <c r="D653" t="s">
        <v>2299</v>
      </c>
      <c r="E653" t="s">
        <v>911</v>
      </c>
      <c r="F653" t="s">
        <v>912</v>
      </c>
      <c r="G653" t="s">
        <v>639</v>
      </c>
      <c r="H653" t="s">
        <v>639</v>
      </c>
      <c r="I653" t="s">
        <v>783</v>
      </c>
      <c r="J653" t="s">
        <v>641</v>
      </c>
      <c r="K653" t="s">
        <v>53</v>
      </c>
      <c r="L653" s="4">
        <v>41655</v>
      </c>
      <c r="M653" s="4"/>
      <c r="N653">
        <v>25</v>
      </c>
      <c r="O653">
        <v>5</v>
      </c>
      <c r="P653">
        <v>5</v>
      </c>
      <c r="V653">
        <v>2.0000000949949026E-3</v>
      </c>
      <c r="W653">
        <v>2.0000000949949026E-3</v>
      </c>
      <c r="X653">
        <v>1.9999999552965164E-2</v>
      </c>
      <c r="Y653">
        <v>9.9999997764825821E-3</v>
      </c>
      <c r="Z653">
        <v>9.9999997764825821E-3</v>
      </c>
      <c r="AE653">
        <v>1</v>
      </c>
    </row>
    <row r="654" spans="1:31" x14ac:dyDescent="0.2">
      <c r="A654" s="9">
        <v>2007485</v>
      </c>
      <c r="C654" t="s">
        <v>2300</v>
      </c>
      <c r="D654" t="s">
        <v>2301</v>
      </c>
      <c r="E654" t="s">
        <v>911</v>
      </c>
      <c r="F654" t="s">
        <v>912</v>
      </c>
      <c r="G654" t="s">
        <v>639</v>
      </c>
      <c r="H654" t="s">
        <v>639</v>
      </c>
      <c r="I654" t="s">
        <v>783</v>
      </c>
      <c r="J654" t="s">
        <v>641</v>
      </c>
      <c r="K654" t="s">
        <v>53</v>
      </c>
      <c r="L654" s="4">
        <v>41656</v>
      </c>
      <c r="M654" s="4"/>
      <c r="N654">
        <v>8</v>
      </c>
      <c r="O654">
        <v>8</v>
      </c>
      <c r="P654">
        <v>33</v>
      </c>
      <c r="R654">
        <v>2</v>
      </c>
      <c r="Y654">
        <v>2</v>
      </c>
      <c r="Z654">
        <v>1</v>
      </c>
      <c r="AE654">
        <v>1</v>
      </c>
    </row>
    <row r="655" spans="1:31" x14ac:dyDescent="0.2">
      <c r="A655" s="9">
        <v>2010436</v>
      </c>
      <c r="C655" t="s">
        <v>2302</v>
      </c>
      <c r="D655" t="s">
        <v>2303</v>
      </c>
      <c r="E655" t="s">
        <v>793</v>
      </c>
      <c r="F655" t="s">
        <v>793</v>
      </c>
      <c r="G655" t="s">
        <v>639</v>
      </c>
      <c r="H655" t="s">
        <v>639</v>
      </c>
      <c r="I655" t="s">
        <v>772</v>
      </c>
      <c r="J655" t="s">
        <v>729</v>
      </c>
      <c r="K655" t="s">
        <v>53</v>
      </c>
      <c r="L655" s="4">
        <v>2</v>
      </c>
      <c r="M655" s="4"/>
      <c r="AE655">
        <v>1</v>
      </c>
    </row>
    <row r="656" spans="1:31" x14ac:dyDescent="0.2">
      <c r="A656" s="9">
        <v>2007587</v>
      </c>
      <c r="C656" t="s">
        <v>2304</v>
      </c>
      <c r="D656" t="s">
        <v>2305</v>
      </c>
      <c r="E656" t="s">
        <v>988</v>
      </c>
      <c r="F656" t="s">
        <v>989</v>
      </c>
      <c r="G656" t="s">
        <v>639</v>
      </c>
      <c r="H656" t="s">
        <v>684</v>
      </c>
      <c r="I656" t="s">
        <v>772</v>
      </c>
      <c r="J656" t="s">
        <v>686</v>
      </c>
      <c r="K656" t="s">
        <v>53</v>
      </c>
      <c r="L656" s="4">
        <v>2</v>
      </c>
      <c r="M656" s="4"/>
      <c r="N656">
        <v>7</v>
      </c>
      <c r="O656">
        <v>15</v>
      </c>
      <c r="AC656">
        <v>52</v>
      </c>
      <c r="AE656">
        <v>1</v>
      </c>
    </row>
    <row r="657" spans="1:31" x14ac:dyDescent="0.2">
      <c r="A657" s="9">
        <v>2007586</v>
      </c>
      <c r="C657" t="s">
        <v>2306</v>
      </c>
      <c r="D657" t="s">
        <v>2307</v>
      </c>
      <c r="E657" t="s">
        <v>988</v>
      </c>
      <c r="F657" t="s">
        <v>989</v>
      </c>
      <c r="G657" t="s">
        <v>639</v>
      </c>
      <c r="H657" t="s">
        <v>684</v>
      </c>
      <c r="I657" t="s">
        <v>772</v>
      </c>
      <c r="J657" t="s">
        <v>686</v>
      </c>
      <c r="K657" t="s">
        <v>53</v>
      </c>
      <c r="L657" s="4">
        <v>2</v>
      </c>
      <c r="M657" s="4"/>
      <c r="N657">
        <v>8</v>
      </c>
      <c r="O657">
        <v>20</v>
      </c>
      <c r="AC657">
        <v>52</v>
      </c>
      <c r="AE657">
        <v>1</v>
      </c>
    </row>
    <row r="658" spans="1:31" x14ac:dyDescent="0.2">
      <c r="A658" s="9">
        <v>2009704</v>
      </c>
      <c r="C658" t="s">
        <v>2308</v>
      </c>
      <c r="D658" t="s">
        <v>2309</v>
      </c>
      <c r="E658" t="s">
        <v>2310</v>
      </c>
      <c r="F658" t="s">
        <v>2310</v>
      </c>
      <c r="G658" t="s">
        <v>639</v>
      </c>
      <c r="H658" t="s">
        <v>639</v>
      </c>
      <c r="I658" t="s">
        <v>772</v>
      </c>
      <c r="J658" t="s">
        <v>647</v>
      </c>
      <c r="K658" t="s">
        <v>54</v>
      </c>
      <c r="L658" s="4">
        <v>2</v>
      </c>
      <c r="M658" s="4"/>
      <c r="P658">
        <v>12</v>
      </c>
      <c r="AE658">
        <v>1</v>
      </c>
    </row>
    <row r="659" spans="1:31" x14ac:dyDescent="0.2">
      <c r="A659" s="9">
        <v>2007974</v>
      </c>
      <c r="C659" t="s">
        <v>2314</v>
      </c>
      <c r="D659" t="s">
        <v>2312</v>
      </c>
      <c r="E659" t="s">
        <v>1731</v>
      </c>
      <c r="F659" t="s">
        <v>2241</v>
      </c>
      <c r="G659" t="s">
        <v>639</v>
      </c>
      <c r="H659" t="s">
        <v>639</v>
      </c>
      <c r="I659" t="s">
        <v>783</v>
      </c>
      <c r="J659" t="s">
        <v>641</v>
      </c>
      <c r="K659" t="s">
        <v>53</v>
      </c>
      <c r="L659" s="4">
        <v>42079</v>
      </c>
      <c r="M659" s="4"/>
      <c r="N659">
        <v>20.600000381469727</v>
      </c>
      <c r="T659">
        <v>7.5999999046325684</v>
      </c>
      <c r="AE659">
        <v>1</v>
      </c>
    </row>
    <row r="660" spans="1:31" x14ac:dyDescent="0.2">
      <c r="A660" s="9">
        <v>2007177</v>
      </c>
      <c r="C660" t="s">
        <v>2313</v>
      </c>
      <c r="D660" t="s">
        <v>2312</v>
      </c>
      <c r="E660" t="s">
        <v>899</v>
      </c>
      <c r="F660" t="s">
        <v>2241</v>
      </c>
      <c r="G660" t="s">
        <v>639</v>
      </c>
      <c r="H660" t="s">
        <v>639</v>
      </c>
      <c r="I660" t="s">
        <v>783</v>
      </c>
      <c r="J660" t="s">
        <v>641</v>
      </c>
      <c r="K660" t="s">
        <v>53</v>
      </c>
      <c r="L660" s="4">
        <v>41400</v>
      </c>
      <c r="M660" s="4"/>
      <c r="N660">
        <v>20.600000381469727</v>
      </c>
      <c r="T660">
        <v>23.5</v>
      </c>
      <c r="AE660">
        <v>1</v>
      </c>
    </row>
    <row r="661" spans="1:31" x14ac:dyDescent="0.2">
      <c r="A661" s="9">
        <v>2008986</v>
      </c>
      <c r="C661" t="s">
        <v>2311</v>
      </c>
      <c r="D661" t="s">
        <v>2312</v>
      </c>
      <c r="E661" t="s">
        <v>2241</v>
      </c>
      <c r="F661" t="s">
        <v>2241</v>
      </c>
      <c r="G661" t="s">
        <v>639</v>
      </c>
      <c r="H661" t="s">
        <v>639</v>
      </c>
      <c r="I661" t="s">
        <v>783</v>
      </c>
      <c r="J661" t="s">
        <v>641</v>
      </c>
      <c r="K661" t="s">
        <v>53</v>
      </c>
      <c r="L661" s="4">
        <v>43010</v>
      </c>
      <c r="M661" s="4"/>
      <c r="N661">
        <v>20.600000381469727</v>
      </c>
      <c r="T661">
        <v>59</v>
      </c>
      <c r="AE661">
        <v>1</v>
      </c>
    </row>
    <row r="662" spans="1:31" x14ac:dyDescent="0.2">
      <c r="A662" s="9">
        <v>2008987</v>
      </c>
      <c r="C662" t="s">
        <v>2315</v>
      </c>
      <c r="D662" t="s">
        <v>2316</v>
      </c>
      <c r="E662" t="s">
        <v>2241</v>
      </c>
      <c r="F662" t="s">
        <v>2241</v>
      </c>
      <c r="G662" t="s">
        <v>639</v>
      </c>
      <c r="H662" t="s">
        <v>639</v>
      </c>
      <c r="I662" t="s">
        <v>783</v>
      </c>
      <c r="J662" t="s">
        <v>641</v>
      </c>
      <c r="K662" t="s">
        <v>53</v>
      </c>
      <c r="L662" s="4">
        <v>43010</v>
      </c>
      <c r="M662" s="4"/>
      <c r="N662">
        <v>20.600000381469727</v>
      </c>
      <c r="T662">
        <v>59</v>
      </c>
      <c r="AE662">
        <v>1</v>
      </c>
    </row>
    <row r="663" spans="1:31" x14ac:dyDescent="0.2">
      <c r="A663" s="9">
        <v>2008988</v>
      </c>
      <c r="C663" t="s">
        <v>2317</v>
      </c>
      <c r="D663" t="s">
        <v>2318</v>
      </c>
      <c r="E663" t="s">
        <v>2241</v>
      </c>
      <c r="F663" t="s">
        <v>2241</v>
      </c>
      <c r="G663" t="s">
        <v>639</v>
      </c>
      <c r="H663" t="s">
        <v>639</v>
      </c>
      <c r="I663" t="s">
        <v>783</v>
      </c>
      <c r="J663" t="s">
        <v>641</v>
      </c>
      <c r="K663" t="s">
        <v>53</v>
      </c>
      <c r="L663" s="4">
        <v>43010</v>
      </c>
      <c r="M663" s="4"/>
      <c r="N663">
        <v>20.600000381469727</v>
      </c>
      <c r="T663">
        <v>59</v>
      </c>
      <c r="AE663">
        <v>1</v>
      </c>
    </row>
    <row r="664" spans="1:31" x14ac:dyDescent="0.2">
      <c r="A664" s="9">
        <v>2009991</v>
      </c>
      <c r="C664" t="s">
        <v>2319</v>
      </c>
      <c r="D664" t="s">
        <v>2320</v>
      </c>
      <c r="E664" t="s">
        <v>2321</v>
      </c>
      <c r="F664" t="s">
        <v>2322</v>
      </c>
      <c r="G664" t="s">
        <v>639</v>
      </c>
      <c r="H664" t="s">
        <v>639</v>
      </c>
      <c r="I664" t="s">
        <v>1282</v>
      </c>
      <c r="J664" t="s">
        <v>647</v>
      </c>
      <c r="K664" t="s">
        <v>53</v>
      </c>
      <c r="L664" s="4">
        <v>2</v>
      </c>
      <c r="M664" s="4"/>
      <c r="O664">
        <v>12</v>
      </c>
      <c r="P664">
        <v>24</v>
      </c>
      <c r="Q664">
        <v>13</v>
      </c>
      <c r="T664">
        <v>15</v>
      </c>
      <c r="AE664">
        <v>1</v>
      </c>
    </row>
    <row r="665" spans="1:31" x14ac:dyDescent="0.2">
      <c r="A665" s="9">
        <v>2008317</v>
      </c>
      <c r="C665" t="s">
        <v>2323</v>
      </c>
      <c r="D665" t="s">
        <v>2324</v>
      </c>
      <c r="E665" t="s">
        <v>2325</v>
      </c>
      <c r="F665" t="s">
        <v>2325</v>
      </c>
      <c r="G665" t="s">
        <v>639</v>
      </c>
      <c r="H665" t="s">
        <v>639</v>
      </c>
      <c r="I665" t="s">
        <v>783</v>
      </c>
      <c r="J665" t="s">
        <v>641</v>
      </c>
      <c r="K665" t="s">
        <v>53</v>
      </c>
      <c r="L665" s="4">
        <v>42384</v>
      </c>
      <c r="M665" s="4"/>
      <c r="N665">
        <v>46</v>
      </c>
      <c r="AE665">
        <v>1</v>
      </c>
    </row>
    <row r="666" spans="1:31" x14ac:dyDescent="0.2">
      <c r="A666" s="9">
        <v>2008471</v>
      </c>
      <c r="C666" t="s">
        <v>2326</v>
      </c>
      <c r="D666" t="s">
        <v>2327</v>
      </c>
      <c r="E666" t="s">
        <v>2328</v>
      </c>
      <c r="F666" t="s">
        <v>2329</v>
      </c>
      <c r="G666" t="s">
        <v>639</v>
      </c>
      <c r="H666" t="s">
        <v>639</v>
      </c>
      <c r="I666" t="s">
        <v>772</v>
      </c>
      <c r="J666" t="s">
        <v>729</v>
      </c>
      <c r="K666" t="s">
        <v>54</v>
      </c>
      <c r="L666" s="4">
        <v>2</v>
      </c>
      <c r="M666" s="4"/>
      <c r="AE666">
        <v>1</v>
      </c>
    </row>
    <row r="667" spans="1:31" x14ac:dyDescent="0.2">
      <c r="A667" s="9">
        <v>2008137</v>
      </c>
      <c r="C667" t="s">
        <v>2330</v>
      </c>
      <c r="D667" t="s">
        <v>2331</v>
      </c>
      <c r="E667" t="s">
        <v>781</v>
      </c>
      <c r="F667" t="s">
        <v>782</v>
      </c>
      <c r="G667" t="s">
        <v>639</v>
      </c>
      <c r="H667" t="s">
        <v>639</v>
      </c>
      <c r="I667" t="s">
        <v>783</v>
      </c>
      <c r="J667" t="s">
        <v>641</v>
      </c>
      <c r="K667" t="s">
        <v>54</v>
      </c>
      <c r="L667" s="4">
        <v>42221</v>
      </c>
      <c r="M667" s="4"/>
      <c r="N667">
        <v>10</v>
      </c>
      <c r="O667">
        <v>21</v>
      </c>
      <c r="V667">
        <v>0.43999999761581421</v>
      </c>
      <c r="AE667">
        <v>1.36</v>
      </c>
    </row>
    <row r="668" spans="1:31" x14ac:dyDescent="0.2">
      <c r="A668" s="9">
        <v>2010419</v>
      </c>
      <c r="C668" t="s">
        <v>2332</v>
      </c>
      <c r="D668" t="s">
        <v>2333</v>
      </c>
      <c r="E668" t="s">
        <v>978</v>
      </c>
      <c r="F668" t="s">
        <v>1461</v>
      </c>
      <c r="G668" t="s">
        <v>639</v>
      </c>
      <c r="H668" t="s">
        <v>639</v>
      </c>
      <c r="I668" t="s">
        <v>772</v>
      </c>
      <c r="J668" t="s">
        <v>729</v>
      </c>
      <c r="K668" t="s">
        <v>54</v>
      </c>
      <c r="L668" s="4">
        <v>2</v>
      </c>
      <c r="M668" s="4"/>
      <c r="N668">
        <v>0.10000000149011612</v>
      </c>
      <c r="P668">
        <v>5</v>
      </c>
      <c r="AC668">
        <v>13</v>
      </c>
      <c r="AE668">
        <v>1.1599999999999999</v>
      </c>
    </row>
    <row r="669" spans="1:31" x14ac:dyDescent="0.2">
      <c r="A669" s="9">
        <v>2010624</v>
      </c>
      <c r="C669" t="s">
        <v>2334</v>
      </c>
      <c r="D669" t="s">
        <v>2335</v>
      </c>
      <c r="E669" t="s">
        <v>931</v>
      </c>
      <c r="F669" t="s">
        <v>931</v>
      </c>
      <c r="G669" t="s">
        <v>639</v>
      </c>
      <c r="H669" t="s">
        <v>639</v>
      </c>
      <c r="I669" t="s">
        <v>783</v>
      </c>
      <c r="J669" t="s">
        <v>641</v>
      </c>
      <c r="K669" t="s">
        <v>54</v>
      </c>
      <c r="L669" s="4">
        <v>44449</v>
      </c>
      <c r="M669" s="4"/>
      <c r="N669">
        <v>5.5</v>
      </c>
      <c r="P669">
        <v>9.5</v>
      </c>
      <c r="AE669">
        <v>1</v>
      </c>
    </row>
    <row r="670" spans="1:31" x14ac:dyDescent="0.2">
      <c r="A670" s="9">
        <v>2010734</v>
      </c>
      <c r="C670" t="s">
        <v>2336</v>
      </c>
      <c r="D670" t="s">
        <v>2337</v>
      </c>
      <c r="E670" t="s">
        <v>972</v>
      </c>
      <c r="F670" t="s">
        <v>1466</v>
      </c>
      <c r="G670" t="s">
        <v>639</v>
      </c>
      <c r="H670" t="s">
        <v>639</v>
      </c>
      <c r="I670" t="s">
        <v>772</v>
      </c>
      <c r="J670" t="s">
        <v>729</v>
      </c>
      <c r="K670" t="s">
        <v>54</v>
      </c>
      <c r="L670" s="4">
        <v>2</v>
      </c>
      <c r="M670" s="4"/>
      <c r="AE670">
        <v>1</v>
      </c>
    </row>
    <row r="671" spans="1:31" x14ac:dyDescent="0.2">
      <c r="A671" s="9">
        <v>2008062</v>
      </c>
      <c r="C671" t="s">
        <v>2338</v>
      </c>
      <c r="D671" t="s">
        <v>2339</v>
      </c>
      <c r="E671" t="s">
        <v>1221</v>
      </c>
      <c r="F671" t="s">
        <v>2340</v>
      </c>
      <c r="G671" t="s">
        <v>639</v>
      </c>
      <c r="H671" t="s">
        <v>639</v>
      </c>
      <c r="I671" t="s">
        <v>772</v>
      </c>
      <c r="J671" t="s">
        <v>729</v>
      </c>
      <c r="K671" t="s">
        <v>53</v>
      </c>
      <c r="L671" s="4">
        <v>2</v>
      </c>
      <c r="M671" s="4"/>
      <c r="AE671">
        <v>1</v>
      </c>
    </row>
    <row r="672" spans="1:31" x14ac:dyDescent="0.2">
      <c r="A672" s="9">
        <v>2008061</v>
      </c>
      <c r="C672" t="s">
        <v>2341</v>
      </c>
      <c r="D672" t="s">
        <v>2342</v>
      </c>
      <c r="E672" t="s">
        <v>1221</v>
      </c>
      <c r="F672" t="s">
        <v>2340</v>
      </c>
      <c r="G672" t="s">
        <v>639</v>
      </c>
      <c r="H672" t="s">
        <v>639</v>
      </c>
      <c r="I672" t="s">
        <v>772</v>
      </c>
      <c r="J672" t="s">
        <v>729</v>
      </c>
      <c r="K672" t="s">
        <v>53</v>
      </c>
      <c r="L672" s="4">
        <v>2</v>
      </c>
      <c r="M672" s="4"/>
      <c r="AE672">
        <v>1</v>
      </c>
    </row>
    <row r="673" spans="1:31" x14ac:dyDescent="0.2">
      <c r="A673" s="9">
        <v>2007645</v>
      </c>
      <c r="C673" t="s">
        <v>2343</v>
      </c>
      <c r="D673" t="s">
        <v>2344</v>
      </c>
      <c r="E673" t="s">
        <v>839</v>
      </c>
      <c r="F673" t="s">
        <v>840</v>
      </c>
      <c r="G673" t="s">
        <v>639</v>
      </c>
      <c r="H673" t="s">
        <v>639</v>
      </c>
      <c r="I673" t="s">
        <v>772</v>
      </c>
      <c r="J673" t="s">
        <v>729</v>
      </c>
      <c r="K673" t="s">
        <v>53</v>
      </c>
      <c r="L673" s="4">
        <v>2</v>
      </c>
      <c r="M673" s="4"/>
      <c r="V673">
        <v>0.60000002384185791</v>
      </c>
      <c r="W673">
        <v>0.30000001192092896</v>
      </c>
      <c r="X673">
        <v>0.40000000596046448</v>
      </c>
      <c r="Z673">
        <v>0.5</v>
      </c>
      <c r="AA673">
        <v>0.10000000149011612</v>
      </c>
      <c r="AE673">
        <v>1</v>
      </c>
    </row>
    <row r="674" spans="1:31" x14ac:dyDescent="0.2">
      <c r="A674" s="9">
        <v>2010270</v>
      </c>
      <c r="C674" t="s">
        <v>2345</v>
      </c>
      <c r="D674" t="s">
        <v>2346</v>
      </c>
      <c r="E674" t="s">
        <v>2347</v>
      </c>
      <c r="F674" t="s">
        <v>2348</v>
      </c>
      <c r="G674" t="s">
        <v>639</v>
      </c>
      <c r="H674" t="s">
        <v>684</v>
      </c>
      <c r="I674" t="s">
        <v>772</v>
      </c>
      <c r="J674" t="s">
        <v>694</v>
      </c>
      <c r="K674" t="s">
        <v>53</v>
      </c>
      <c r="L674" s="4">
        <v>2</v>
      </c>
      <c r="M674" s="4"/>
      <c r="N674">
        <v>8</v>
      </c>
      <c r="O674">
        <v>6</v>
      </c>
      <c r="P674">
        <v>7</v>
      </c>
      <c r="Q674">
        <v>6</v>
      </c>
      <c r="AC674">
        <v>60</v>
      </c>
      <c r="AE674">
        <v>1</v>
      </c>
    </row>
    <row r="675" spans="1:31" x14ac:dyDescent="0.2">
      <c r="A675" s="9">
        <v>2010271</v>
      </c>
      <c r="C675" t="s">
        <v>2349</v>
      </c>
      <c r="D675" t="s">
        <v>2350</v>
      </c>
      <c r="E675" t="s">
        <v>2347</v>
      </c>
      <c r="F675" t="s">
        <v>2348</v>
      </c>
      <c r="G675" t="s">
        <v>639</v>
      </c>
      <c r="H675" t="s">
        <v>684</v>
      </c>
      <c r="I675" t="s">
        <v>772</v>
      </c>
      <c r="J675" t="s">
        <v>694</v>
      </c>
      <c r="K675" t="s">
        <v>53</v>
      </c>
      <c r="L675" s="4">
        <v>2</v>
      </c>
      <c r="M675" s="4"/>
      <c r="N675">
        <v>7.5</v>
      </c>
      <c r="O675">
        <v>11</v>
      </c>
      <c r="P675">
        <v>0.20000000298023224</v>
      </c>
      <c r="Q675">
        <v>12</v>
      </c>
      <c r="AC675">
        <v>70</v>
      </c>
      <c r="AE675">
        <v>1</v>
      </c>
    </row>
    <row r="676" spans="1:31" x14ac:dyDescent="0.2">
      <c r="A676" s="9">
        <v>2010269</v>
      </c>
      <c r="C676" t="s">
        <v>2351</v>
      </c>
      <c r="D676" t="s">
        <v>2352</v>
      </c>
      <c r="E676" t="s">
        <v>2347</v>
      </c>
      <c r="F676" t="s">
        <v>2348</v>
      </c>
      <c r="G676" t="s">
        <v>639</v>
      </c>
      <c r="H676" t="s">
        <v>684</v>
      </c>
      <c r="I676" t="s">
        <v>772</v>
      </c>
      <c r="J676" t="s">
        <v>694</v>
      </c>
      <c r="K676" t="s">
        <v>53</v>
      </c>
      <c r="L676" s="4">
        <v>2</v>
      </c>
      <c r="M676" s="4"/>
      <c r="N676">
        <v>3.5</v>
      </c>
      <c r="O676">
        <v>5</v>
      </c>
      <c r="P676">
        <v>2</v>
      </c>
      <c r="Q676">
        <v>7</v>
      </c>
      <c r="R676">
        <v>0.80000001192092896</v>
      </c>
      <c r="T676">
        <v>5</v>
      </c>
      <c r="AC676">
        <v>65</v>
      </c>
      <c r="AE676">
        <v>1</v>
      </c>
    </row>
    <row r="677" spans="1:31" x14ac:dyDescent="0.2">
      <c r="A677" s="9">
        <v>2005208</v>
      </c>
      <c r="C677" t="s">
        <v>2353</v>
      </c>
      <c r="D677" t="s">
        <v>2354</v>
      </c>
      <c r="E677" t="s">
        <v>2355</v>
      </c>
      <c r="F677" t="s">
        <v>2356</v>
      </c>
      <c r="G677" t="s">
        <v>639</v>
      </c>
      <c r="H677" t="s">
        <v>639</v>
      </c>
      <c r="I677" t="s">
        <v>772</v>
      </c>
      <c r="J677" t="s">
        <v>729</v>
      </c>
      <c r="K677" t="s">
        <v>53</v>
      </c>
      <c r="L677" s="4">
        <v>40487</v>
      </c>
      <c r="M677" s="4"/>
      <c r="AC677">
        <v>70</v>
      </c>
      <c r="AE677">
        <v>1</v>
      </c>
    </row>
    <row r="678" spans="1:31" x14ac:dyDescent="0.2">
      <c r="A678" s="9">
        <v>2006789</v>
      </c>
      <c r="C678" t="s">
        <v>2357</v>
      </c>
      <c r="D678" t="s">
        <v>2358</v>
      </c>
      <c r="E678" t="s">
        <v>2359</v>
      </c>
      <c r="F678" t="s">
        <v>2359</v>
      </c>
      <c r="G678" t="s">
        <v>639</v>
      </c>
      <c r="H678" t="s">
        <v>639</v>
      </c>
      <c r="I678" t="s">
        <v>772</v>
      </c>
      <c r="J678" t="s">
        <v>729</v>
      </c>
      <c r="K678" t="s">
        <v>53</v>
      </c>
      <c r="L678" s="4">
        <v>2</v>
      </c>
      <c r="M678" s="4"/>
      <c r="AE678">
        <v>1</v>
      </c>
    </row>
    <row r="679" spans="1:31" x14ac:dyDescent="0.2">
      <c r="A679" s="9">
        <v>2007511</v>
      </c>
      <c r="C679" t="s">
        <v>2360</v>
      </c>
      <c r="D679" t="s">
        <v>2361</v>
      </c>
      <c r="E679" t="s">
        <v>1635</v>
      </c>
      <c r="F679" t="s">
        <v>1636</v>
      </c>
      <c r="G679" t="s">
        <v>639</v>
      </c>
      <c r="H679" t="s">
        <v>639</v>
      </c>
      <c r="I679" t="s">
        <v>772</v>
      </c>
      <c r="J679" t="s">
        <v>647</v>
      </c>
      <c r="K679" t="s">
        <v>54</v>
      </c>
      <c r="L679" s="4">
        <v>2</v>
      </c>
      <c r="M679" s="4"/>
      <c r="AC679">
        <v>40</v>
      </c>
      <c r="AE679">
        <v>1</v>
      </c>
    </row>
    <row r="680" spans="1:31" x14ac:dyDescent="0.2">
      <c r="A680" s="9">
        <v>2010672</v>
      </c>
      <c r="C680" t="s">
        <v>2362</v>
      </c>
      <c r="D680" t="s">
        <v>2363</v>
      </c>
      <c r="E680" t="s">
        <v>2056</v>
      </c>
      <c r="F680" t="s">
        <v>2057</v>
      </c>
      <c r="G680" t="s">
        <v>639</v>
      </c>
      <c r="H680" t="s">
        <v>639</v>
      </c>
      <c r="I680" t="s">
        <v>783</v>
      </c>
      <c r="J680" t="s">
        <v>647</v>
      </c>
      <c r="K680" t="s">
        <v>53</v>
      </c>
      <c r="L680" s="4">
        <v>44494</v>
      </c>
      <c r="M680" s="4"/>
      <c r="Q680">
        <v>29</v>
      </c>
      <c r="T680">
        <v>15</v>
      </c>
      <c r="AE680">
        <v>1</v>
      </c>
    </row>
    <row r="681" spans="1:31" x14ac:dyDescent="0.2">
      <c r="A681" s="9">
        <v>2007518</v>
      </c>
      <c r="C681" t="s">
        <v>2364</v>
      </c>
      <c r="D681" t="s">
        <v>2365</v>
      </c>
      <c r="E681" t="s">
        <v>899</v>
      </c>
      <c r="F681" t="s">
        <v>1265</v>
      </c>
      <c r="G681" t="s">
        <v>639</v>
      </c>
      <c r="H681" t="s">
        <v>639</v>
      </c>
      <c r="I681" t="s">
        <v>783</v>
      </c>
      <c r="J681" t="s">
        <v>647</v>
      </c>
      <c r="K681" t="s">
        <v>53</v>
      </c>
      <c r="L681" s="4">
        <v>41683</v>
      </c>
      <c r="M681" s="4"/>
      <c r="O681">
        <v>18</v>
      </c>
      <c r="AE681">
        <v>1</v>
      </c>
    </row>
    <row r="682" spans="1:31" x14ac:dyDescent="0.2">
      <c r="A682" s="9">
        <v>2007517</v>
      </c>
      <c r="C682" t="s">
        <v>2366</v>
      </c>
      <c r="D682" t="s">
        <v>2367</v>
      </c>
      <c r="E682" t="s">
        <v>899</v>
      </c>
      <c r="F682" t="s">
        <v>2368</v>
      </c>
      <c r="G682" t="s">
        <v>639</v>
      </c>
      <c r="H682" t="s">
        <v>639</v>
      </c>
      <c r="I682" t="s">
        <v>783</v>
      </c>
      <c r="J682" t="s">
        <v>647</v>
      </c>
      <c r="K682" t="s">
        <v>53</v>
      </c>
      <c r="L682" s="4">
        <v>41683</v>
      </c>
      <c r="M682" s="4"/>
      <c r="O682">
        <v>19</v>
      </c>
      <c r="AE682">
        <v>1</v>
      </c>
    </row>
    <row r="683" spans="1:31" x14ac:dyDescent="0.2">
      <c r="A683" s="9">
        <v>2007516</v>
      </c>
      <c r="C683" t="s">
        <v>2369</v>
      </c>
      <c r="D683" t="s">
        <v>2367</v>
      </c>
      <c r="E683" t="s">
        <v>899</v>
      </c>
      <c r="F683" t="s">
        <v>1754</v>
      </c>
      <c r="G683" t="s">
        <v>639</v>
      </c>
      <c r="H683" t="s">
        <v>639</v>
      </c>
      <c r="I683" t="s">
        <v>783</v>
      </c>
      <c r="J683" t="s">
        <v>647</v>
      </c>
      <c r="K683" t="s">
        <v>53</v>
      </c>
      <c r="L683" s="4">
        <v>41683</v>
      </c>
      <c r="M683" s="4"/>
      <c r="O683">
        <v>18.5</v>
      </c>
      <c r="AE683">
        <v>1</v>
      </c>
    </row>
    <row r="684" spans="1:31" x14ac:dyDescent="0.2">
      <c r="A684" s="9">
        <v>2010479</v>
      </c>
      <c r="C684" t="s">
        <v>2370</v>
      </c>
      <c r="D684" t="s">
        <v>2371</v>
      </c>
      <c r="E684" t="s">
        <v>899</v>
      </c>
      <c r="F684" t="s">
        <v>2084</v>
      </c>
      <c r="G684" t="s">
        <v>639</v>
      </c>
      <c r="H684" t="s">
        <v>639</v>
      </c>
      <c r="I684" t="s">
        <v>783</v>
      </c>
      <c r="J684" t="s">
        <v>647</v>
      </c>
      <c r="K684" t="s">
        <v>53</v>
      </c>
      <c r="L684" s="4">
        <v>44355</v>
      </c>
      <c r="M684" s="4"/>
      <c r="O684">
        <v>25</v>
      </c>
      <c r="AE684">
        <v>1</v>
      </c>
    </row>
    <row r="685" spans="1:31" x14ac:dyDescent="0.2">
      <c r="A685" s="9">
        <v>2007919</v>
      </c>
      <c r="C685" t="s">
        <v>2372</v>
      </c>
      <c r="D685" t="s">
        <v>2373</v>
      </c>
      <c r="E685" t="s">
        <v>899</v>
      </c>
      <c r="F685" t="s">
        <v>1754</v>
      </c>
      <c r="G685" t="s">
        <v>639</v>
      </c>
      <c r="H685" t="s">
        <v>639</v>
      </c>
      <c r="I685" t="s">
        <v>783</v>
      </c>
      <c r="J685" t="s">
        <v>647</v>
      </c>
      <c r="K685" t="s">
        <v>53</v>
      </c>
      <c r="L685" s="4">
        <v>42011</v>
      </c>
      <c r="M685" s="4"/>
      <c r="O685">
        <v>19</v>
      </c>
      <c r="Q685">
        <v>25</v>
      </c>
      <c r="T685">
        <v>13</v>
      </c>
      <c r="AE685">
        <v>1</v>
      </c>
    </row>
    <row r="686" spans="1:31" x14ac:dyDescent="0.2">
      <c r="A686" s="9">
        <v>2007890</v>
      </c>
      <c r="C686" t="s">
        <v>2374</v>
      </c>
      <c r="D686" t="s">
        <v>2375</v>
      </c>
      <c r="E686" t="s">
        <v>899</v>
      </c>
      <c r="F686" t="s">
        <v>2376</v>
      </c>
      <c r="G686" t="s">
        <v>639</v>
      </c>
      <c r="H686" t="s">
        <v>639</v>
      </c>
      <c r="I686" t="s">
        <v>783</v>
      </c>
      <c r="J686" t="s">
        <v>647</v>
      </c>
      <c r="K686" t="s">
        <v>53</v>
      </c>
      <c r="L686" s="4">
        <v>41967</v>
      </c>
      <c r="M686" s="4"/>
      <c r="O686">
        <v>40</v>
      </c>
      <c r="Q686">
        <v>10</v>
      </c>
      <c r="AE686">
        <v>1</v>
      </c>
    </row>
    <row r="687" spans="1:31" x14ac:dyDescent="0.2">
      <c r="A687" s="9">
        <v>2009710</v>
      </c>
      <c r="C687" t="s">
        <v>2377</v>
      </c>
      <c r="D687" t="s">
        <v>2378</v>
      </c>
      <c r="E687" t="s">
        <v>847</v>
      </c>
      <c r="F687" t="s">
        <v>852</v>
      </c>
      <c r="G687" t="s">
        <v>639</v>
      </c>
      <c r="H687" t="s">
        <v>639</v>
      </c>
      <c r="I687" t="s">
        <v>783</v>
      </c>
      <c r="J687" t="s">
        <v>647</v>
      </c>
      <c r="K687" t="s">
        <v>53</v>
      </c>
      <c r="L687" s="4">
        <v>43675</v>
      </c>
      <c r="M687" s="4"/>
      <c r="Q687">
        <v>22</v>
      </c>
      <c r="R687">
        <v>12</v>
      </c>
      <c r="AE687">
        <v>1</v>
      </c>
    </row>
    <row r="688" spans="1:31" x14ac:dyDescent="0.2">
      <c r="A688" s="9">
        <v>2010316</v>
      </c>
      <c r="C688" t="s">
        <v>2379</v>
      </c>
      <c r="D688" t="s">
        <v>2380</v>
      </c>
      <c r="E688" t="s">
        <v>2381</v>
      </c>
      <c r="F688" t="s">
        <v>2382</v>
      </c>
      <c r="G688" t="s">
        <v>639</v>
      </c>
      <c r="H688" t="s">
        <v>684</v>
      </c>
      <c r="I688" t="s">
        <v>772</v>
      </c>
      <c r="J688" t="s">
        <v>686</v>
      </c>
      <c r="K688" t="s">
        <v>53</v>
      </c>
      <c r="L688" s="4">
        <v>2</v>
      </c>
      <c r="M688" s="4"/>
      <c r="N688">
        <v>5</v>
      </c>
      <c r="O688">
        <v>5</v>
      </c>
      <c r="P688">
        <v>20</v>
      </c>
      <c r="R688">
        <v>3</v>
      </c>
      <c r="AE688">
        <v>1</v>
      </c>
    </row>
    <row r="689" spans="1:31" x14ac:dyDescent="0.2">
      <c r="A689" s="9">
        <v>2010315</v>
      </c>
      <c r="C689" t="s">
        <v>2383</v>
      </c>
      <c r="D689" t="s">
        <v>2384</v>
      </c>
      <c r="E689" t="s">
        <v>2381</v>
      </c>
      <c r="F689" t="s">
        <v>2382</v>
      </c>
      <c r="G689" t="s">
        <v>639</v>
      </c>
      <c r="H689" t="s">
        <v>684</v>
      </c>
      <c r="I689" t="s">
        <v>772</v>
      </c>
      <c r="J689" t="s">
        <v>686</v>
      </c>
      <c r="K689" t="s">
        <v>53</v>
      </c>
      <c r="L689" s="4">
        <v>2</v>
      </c>
      <c r="M689" s="4"/>
      <c r="N689">
        <v>16</v>
      </c>
      <c r="O689">
        <v>3</v>
      </c>
      <c r="P689">
        <v>8</v>
      </c>
      <c r="R689">
        <v>1</v>
      </c>
      <c r="X689">
        <v>2</v>
      </c>
      <c r="AE689">
        <v>1</v>
      </c>
    </row>
    <row r="690" spans="1:31" x14ac:dyDescent="0.2">
      <c r="A690" s="9">
        <v>2009981</v>
      </c>
      <c r="C690" t="s">
        <v>2385</v>
      </c>
      <c r="D690" t="s">
        <v>2386</v>
      </c>
      <c r="E690" t="s">
        <v>2387</v>
      </c>
      <c r="F690" t="s">
        <v>2388</v>
      </c>
      <c r="G690" t="s">
        <v>639</v>
      </c>
      <c r="H690" t="s">
        <v>639</v>
      </c>
      <c r="I690" t="s">
        <v>772</v>
      </c>
      <c r="J690" t="s">
        <v>641</v>
      </c>
      <c r="K690" t="s">
        <v>54</v>
      </c>
      <c r="L690" s="4">
        <v>2</v>
      </c>
      <c r="M690" s="4"/>
      <c r="N690">
        <v>11.600000381469727</v>
      </c>
      <c r="O690">
        <v>6.0999999046325684</v>
      </c>
      <c r="P690">
        <v>6.0999999046325684</v>
      </c>
      <c r="T690">
        <v>0.20000000298023224</v>
      </c>
      <c r="V690">
        <v>5.000000074505806E-2</v>
      </c>
      <c r="W690">
        <v>5.000000074505806E-2</v>
      </c>
      <c r="Y690">
        <v>2.500000037252903E-2</v>
      </c>
      <c r="Z690">
        <v>5.000000074505806E-2</v>
      </c>
      <c r="AA690">
        <v>3.2999999821186066E-3</v>
      </c>
      <c r="AE690">
        <v>1</v>
      </c>
    </row>
    <row r="691" spans="1:31" x14ac:dyDescent="0.2">
      <c r="A691" s="9">
        <v>2006946</v>
      </c>
      <c r="C691" t="s">
        <v>2389</v>
      </c>
      <c r="D691" t="s">
        <v>2390</v>
      </c>
      <c r="E691" t="s">
        <v>804</v>
      </c>
      <c r="F691" t="s">
        <v>804</v>
      </c>
      <c r="G691" t="s">
        <v>639</v>
      </c>
      <c r="H691" t="s">
        <v>639</v>
      </c>
      <c r="I691" t="s">
        <v>772</v>
      </c>
      <c r="J691" t="s">
        <v>729</v>
      </c>
      <c r="K691" t="s">
        <v>54</v>
      </c>
      <c r="L691" s="4">
        <v>2</v>
      </c>
      <c r="M691" s="4"/>
      <c r="N691">
        <v>3</v>
      </c>
      <c r="O691">
        <v>10</v>
      </c>
      <c r="Y691">
        <v>1</v>
      </c>
      <c r="AA691">
        <v>0.5</v>
      </c>
      <c r="AE691">
        <v>1.1000000000000001</v>
      </c>
    </row>
    <row r="692" spans="1:31" x14ac:dyDescent="0.2">
      <c r="A692" s="9">
        <v>2007750</v>
      </c>
      <c r="C692" t="s">
        <v>2391</v>
      </c>
      <c r="D692" t="s">
        <v>2392</v>
      </c>
      <c r="E692" t="s">
        <v>803</v>
      </c>
      <c r="F692" t="s">
        <v>804</v>
      </c>
      <c r="G692" t="s">
        <v>639</v>
      </c>
      <c r="H692" t="s">
        <v>639</v>
      </c>
      <c r="I692" t="s">
        <v>772</v>
      </c>
      <c r="J692" t="s">
        <v>729</v>
      </c>
      <c r="K692" t="s">
        <v>54</v>
      </c>
      <c r="L692" s="4">
        <v>2</v>
      </c>
      <c r="M692" s="4"/>
      <c r="N692">
        <v>3</v>
      </c>
      <c r="O692">
        <v>10</v>
      </c>
      <c r="Y692">
        <v>1</v>
      </c>
      <c r="AA692">
        <v>0.5</v>
      </c>
      <c r="AE692">
        <v>1.1000000000000001</v>
      </c>
    </row>
    <row r="693" spans="1:31" x14ac:dyDescent="0.2">
      <c r="A693" s="9">
        <v>2006947</v>
      </c>
      <c r="C693" t="s">
        <v>2393</v>
      </c>
      <c r="D693" t="s">
        <v>2394</v>
      </c>
      <c r="E693" t="s">
        <v>804</v>
      </c>
      <c r="F693" t="s">
        <v>804</v>
      </c>
      <c r="G693" t="s">
        <v>639</v>
      </c>
      <c r="H693" t="s">
        <v>639</v>
      </c>
      <c r="I693" t="s">
        <v>772</v>
      </c>
      <c r="J693" t="s">
        <v>729</v>
      </c>
      <c r="K693" t="s">
        <v>54</v>
      </c>
      <c r="L693" s="4">
        <v>2</v>
      </c>
      <c r="M693" s="4"/>
      <c r="N693">
        <v>7</v>
      </c>
      <c r="AC693">
        <v>60</v>
      </c>
      <c r="AE693">
        <v>1.1000000000000001</v>
      </c>
    </row>
    <row r="694" spans="1:31" x14ac:dyDescent="0.2">
      <c r="A694" s="9">
        <v>2007753</v>
      </c>
      <c r="C694" t="s">
        <v>2395</v>
      </c>
      <c r="D694" t="s">
        <v>2396</v>
      </c>
      <c r="E694" t="s">
        <v>803</v>
      </c>
      <c r="F694" t="s">
        <v>804</v>
      </c>
      <c r="G694" t="s">
        <v>639</v>
      </c>
      <c r="H694" t="s">
        <v>639</v>
      </c>
      <c r="I694" t="s">
        <v>772</v>
      </c>
      <c r="J694" t="s">
        <v>729</v>
      </c>
      <c r="K694" t="s">
        <v>54</v>
      </c>
      <c r="L694" s="4">
        <v>2</v>
      </c>
      <c r="M694" s="4"/>
      <c r="N694">
        <v>7</v>
      </c>
      <c r="AC694">
        <v>60</v>
      </c>
      <c r="AE694">
        <v>1.1000000000000001</v>
      </c>
    </row>
    <row r="695" spans="1:31" x14ac:dyDescent="0.2">
      <c r="A695" s="9">
        <v>2008511</v>
      </c>
      <c r="C695" t="s">
        <v>2397</v>
      </c>
      <c r="D695" t="s">
        <v>2398</v>
      </c>
      <c r="E695" t="s">
        <v>803</v>
      </c>
      <c r="F695" t="s">
        <v>804</v>
      </c>
      <c r="G695" t="s">
        <v>639</v>
      </c>
      <c r="H695" t="s">
        <v>639</v>
      </c>
      <c r="I695" t="s">
        <v>772</v>
      </c>
      <c r="J695" t="s">
        <v>729</v>
      </c>
      <c r="K695" t="s">
        <v>54</v>
      </c>
      <c r="L695" s="4">
        <v>2</v>
      </c>
      <c r="M695" s="4"/>
      <c r="N695">
        <v>9</v>
      </c>
      <c r="AE695">
        <v>1.2</v>
      </c>
    </row>
    <row r="696" spans="1:31" x14ac:dyDescent="0.2">
      <c r="A696" s="9">
        <v>2009290</v>
      </c>
      <c r="C696" t="s">
        <v>2399</v>
      </c>
      <c r="D696" t="s">
        <v>2400</v>
      </c>
      <c r="E696" t="s">
        <v>803</v>
      </c>
      <c r="F696" t="s">
        <v>804</v>
      </c>
      <c r="G696" t="s">
        <v>639</v>
      </c>
      <c r="H696" t="s">
        <v>639</v>
      </c>
      <c r="I696" t="s">
        <v>783</v>
      </c>
      <c r="J696" t="s">
        <v>647</v>
      </c>
      <c r="K696" t="s">
        <v>54</v>
      </c>
      <c r="L696" s="4">
        <v>43263</v>
      </c>
      <c r="M696" s="4"/>
      <c r="Y696">
        <v>10</v>
      </c>
      <c r="AE696">
        <v>1</v>
      </c>
    </row>
    <row r="697" spans="1:31" x14ac:dyDescent="0.2">
      <c r="A697" s="9">
        <v>2007749</v>
      </c>
      <c r="C697" t="s">
        <v>2403</v>
      </c>
      <c r="D697" t="s">
        <v>2402</v>
      </c>
      <c r="E697" t="s">
        <v>803</v>
      </c>
      <c r="F697" t="s">
        <v>804</v>
      </c>
      <c r="G697" t="s">
        <v>639</v>
      </c>
      <c r="H697" t="s">
        <v>639</v>
      </c>
      <c r="I697" t="s">
        <v>772</v>
      </c>
      <c r="J697" t="s">
        <v>647</v>
      </c>
      <c r="K697" t="s">
        <v>54</v>
      </c>
      <c r="L697" s="4">
        <v>2</v>
      </c>
      <c r="M697" s="4"/>
      <c r="Q697">
        <v>10</v>
      </c>
      <c r="Y697">
        <v>0.20000000298023224</v>
      </c>
      <c r="AE697">
        <v>1.1000000000000001</v>
      </c>
    </row>
    <row r="698" spans="1:31" x14ac:dyDescent="0.2">
      <c r="A698" s="9">
        <v>2007289</v>
      </c>
      <c r="C698" t="s">
        <v>2401</v>
      </c>
      <c r="D698" t="s">
        <v>2402</v>
      </c>
      <c r="E698" t="s">
        <v>804</v>
      </c>
      <c r="F698" t="s">
        <v>804</v>
      </c>
      <c r="G698" t="s">
        <v>639</v>
      </c>
      <c r="H698" t="s">
        <v>639</v>
      </c>
      <c r="I698" t="s">
        <v>772</v>
      </c>
      <c r="J698" t="s">
        <v>647</v>
      </c>
      <c r="K698" t="s">
        <v>54</v>
      </c>
      <c r="L698" s="4">
        <v>2</v>
      </c>
      <c r="M698" s="4"/>
      <c r="Q698">
        <v>10</v>
      </c>
      <c r="Y698">
        <v>0.20000000298023224</v>
      </c>
      <c r="AE698">
        <v>1.1000000000000001</v>
      </c>
    </row>
    <row r="699" spans="1:31" x14ac:dyDescent="0.2">
      <c r="A699" s="9">
        <v>2008474</v>
      </c>
      <c r="C699" t="s">
        <v>2404</v>
      </c>
      <c r="D699" t="s">
        <v>2405</v>
      </c>
      <c r="E699" t="s">
        <v>803</v>
      </c>
      <c r="F699" t="s">
        <v>804</v>
      </c>
      <c r="G699" t="s">
        <v>639</v>
      </c>
      <c r="H699" t="s">
        <v>639</v>
      </c>
      <c r="I699" t="s">
        <v>772</v>
      </c>
      <c r="J699" t="s">
        <v>729</v>
      </c>
      <c r="K699" t="s">
        <v>54</v>
      </c>
      <c r="L699" s="4">
        <v>2</v>
      </c>
      <c r="M699" s="4"/>
      <c r="N699">
        <v>2</v>
      </c>
      <c r="X699">
        <v>6</v>
      </c>
      <c r="AE699">
        <v>1.3</v>
      </c>
    </row>
    <row r="700" spans="1:31" x14ac:dyDescent="0.2">
      <c r="A700" s="9">
        <v>2008472</v>
      </c>
      <c r="C700" t="s">
        <v>2406</v>
      </c>
      <c r="D700" t="s">
        <v>2407</v>
      </c>
      <c r="E700" t="s">
        <v>803</v>
      </c>
      <c r="F700" t="s">
        <v>804</v>
      </c>
      <c r="G700" t="s">
        <v>639</v>
      </c>
      <c r="H700" t="s">
        <v>639</v>
      </c>
      <c r="I700" t="s">
        <v>772</v>
      </c>
      <c r="J700" t="s">
        <v>641</v>
      </c>
      <c r="K700" t="s">
        <v>54</v>
      </c>
      <c r="L700" s="4">
        <v>2</v>
      </c>
      <c r="M700" s="4"/>
      <c r="N700">
        <v>6</v>
      </c>
      <c r="R700">
        <v>6</v>
      </c>
      <c r="AE700">
        <v>1.2</v>
      </c>
    </row>
    <row r="701" spans="1:31" x14ac:dyDescent="0.2">
      <c r="A701" s="9">
        <v>2008473</v>
      </c>
      <c r="C701" t="s">
        <v>2408</v>
      </c>
      <c r="D701" t="s">
        <v>2409</v>
      </c>
      <c r="E701" t="s">
        <v>803</v>
      </c>
      <c r="F701" t="s">
        <v>804</v>
      </c>
      <c r="G701" t="s">
        <v>639</v>
      </c>
      <c r="H701" t="s">
        <v>639</v>
      </c>
      <c r="I701" t="s">
        <v>772</v>
      </c>
      <c r="J701" t="s">
        <v>729</v>
      </c>
      <c r="K701" t="s">
        <v>54</v>
      </c>
      <c r="L701" s="4">
        <v>2</v>
      </c>
      <c r="M701" s="4"/>
      <c r="N701">
        <v>3</v>
      </c>
      <c r="Z701">
        <v>4</v>
      </c>
      <c r="AE701">
        <v>1.3</v>
      </c>
    </row>
    <row r="702" spans="1:31" x14ac:dyDescent="0.2">
      <c r="A702" s="9">
        <v>2007699</v>
      </c>
      <c r="C702" t="s">
        <v>2410</v>
      </c>
      <c r="D702" t="s">
        <v>2411</v>
      </c>
      <c r="E702" t="s">
        <v>803</v>
      </c>
      <c r="F702" t="s">
        <v>804</v>
      </c>
      <c r="G702" t="s">
        <v>639</v>
      </c>
      <c r="H702" t="s">
        <v>639</v>
      </c>
      <c r="I702" t="s">
        <v>772</v>
      </c>
      <c r="J702" t="s">
        <v>647</v>
      </c>
      <c r="K702" t="s">
        <v>54</v>
      </c>
      <c r="L702" s="4">
        <v>2</v>
      </c>
      <c r="M702" s="4"/>
      <c r="V702">
        <v>8</v>
      </c>
      <c r="AE702">
        <v>1</v>
      </c>
    </row>
    <row r="703" spans="1:31" x14ac:dyDescent="0.2">
      <c r="A703" s="9">
        <v>2010372</v>
      </c>
      <c r="C703" t="s">
        <v>2412</v>
      </c>
      <c r="D703" t="s">
        <v>2413</v>
      </c>
      <c r="E703" t="s">
        <v>803</v>
      </c>
      <c r="F703" t="s">
        <v>804</v>
      </c>
      <c r="G703" t="s">
        <v>639</v>
      </c>
      <c r="H703" t="s">
        <v>639</v>
      </c>
      <c r="I703" t="s">
        <v>772</v>
      </c>
      <c r="J703" t="s">
        <v>641</v>
      </c>
      <c r="K703" t="s">
        <v>54</v>
      </c>
      <c r="L703" s="4">
        <v>2</v>
      </c>
      <c r="M703" s="4"/>
      <c r="N703">
        <v>12</v>
      </c>
      <c r="T703">
        <v>26</v>
      </c>
      <c r="AE703">
        <v>1.33</v>
      </c>
    </row>
    <row r="704" spans="1:31" x14ac:dyDescent="0.2">
      <c r="A704" s="9">
        <v>2007705</v>
      </c>
      <c r="C704" t="s">
        <v>2414</v>
      </c>
      <c r="D704" t="s">
        <v>2415</v>
      </c>
      <c r="E704" t="s">
        <v>803</v>
      </c>
      <c r="F704" t="s">
        <v>804</v>
      </c>
      <c r="G704" t="s">
        <v>639</v>
      </c>
      <c r="H704" t="s">
        <v>639</v>
      </c>
      <c r="I704" t="s">
        <v>783</v>
      </c>
      <c r="J704" t="s">
        <v>641</v>
      </c>
      <c r="K704" t="s">
        <v>54</v>
      </c>
      <c r="L704" s="4">
        <v>41789</v>
      </c>
      <c r="M704" s="4"/>
      <c r="N704">
        <v>3</v>
      </c>
      <c r="O704">
        <v>17</v>
      </c>
      <c r="AE704">
        <v>1</v>
      </c>
    </row>
    <row r="705" spans="1:31" x14ac:dyDescent="0.2">
      <c r="A705" s="9">
        <v>2010254</v>
      </c>
      <c r="C705" t="s">
        <v>2416</v>
      </c>
      <c r="D705" t="s">
        <v>2417</v>
      </c>
      <c r="E705" t="s">
        <v>988</v>
      </c>
      <c r="F705" t="s">
        <v>989</v>
      </c>
      <c r="G705" t="s">
        <v>639</v>
      </c>
      <c r="H705" t="s">
        <v>639</v>
      </c>
      <c r="I705" t="s">
        <v>772</v>
      </c>
      <c r="J705" t="s">
        <v>641</v>
      </c>
      <c r="K705" t="s">
        <v>54</v>
      </c>
      <c r="L705" s="4">
        <v>2</v>
      </c>
      <c r="M705" s="4"/>
      <c r="N705">
        <v>7</v>
      </c>
      <c r="T705">
        <v>8</v>
      </c>
      <c r="AE705">
        <v>1.23</v>
      </c>
    </row>
    <row r="706" spans="1:31" x14ac:dyDescent="0.2">
      <c r="A706" s="9">
        <v>2010735</v>
      </c>
      <c r="C706" t="s">
        <v>2418</v>
      </c>
      <c r="D706" t="s">
        <v>2419</v>
      </c>
      <c r="E706" t="s">
        <v>972</v>
      </c>
      <c r="F706" t="s">
        <v>1466</v>
      </c>
      <c r="G706" t="s">
        <v>639</v>
      </c>
      <c r="H706" t="s">
        <v>639</v>
      </c>
      <c r="I706" t="s">
        <v>772</v>
      </c>
      <c r="J706" t="s">
        <v>729</v>
      </c>
      <c r="K706" t="s">
        <v>54</v>
      </c>
      <c r="L706" s="4">
        <v>2</v>
      </c>
      <c r="M706" s="4"/>
      <c r="T706">
        <v>0.15999999642372131</v>
      </c>
      <c r="AE706">
        <v>1</v>
      </c>
    </row>
    <row r="707" spans="1:31" x14ac:dyDescent="0.2">
      <c r="A707" s="9">
        <v>2008074</v>
      </c>
      <c r="C707" t="s">
        <v>2420</v>
      </c>
      <c r="D707" t="s">
        <v>2421</v>
      </c>
      <c r="E707" t="s">
        <v>2422</v>
      </c>
      <c r="F707" t="s">
        <v>2423</v>
      </c>
      <c r="G707" t="s">
        <v>639</v>
      </c>
      <c r="H707" t="s">
        <v>639</v>
      </c>
      <c r="I707" t="s">
        <v>772</v>
      </c>
      <c r="J707" t="s">
        <v>729</v>
      </c>
      <c r="K707" t="s">
        <v>54</v>
      </c>
      <c r="L707" s="4">
        <v>2</v>
      </c>
      <c r="M707" s="4"/>
      <c r="N707">
        <v>5.5</v>
      </c>
      <c r="R707">
        <v>0.80000001192092896</v>
      </c>
      <c r="V707">
        <v>0.10000000149011612</v>
      </c>
      <c r="X707">
        <v>1</v>
      </c>
      <c r="Y707">
        <v>1.5</v>
      </c>
      <c r="Z707">
        <v>0.10000000149011612</v>
      </c>
      <c r="AA707">
        <v>1.0000000474974513E-3</v>
      </c>
      <c r="AE707">
        <v>1.34</v>
      </c>
    </row>
    <row r="708" spans="1:31" x14ac:dyDescent="0.2">
      <c r="A708" s="9">
        <v>2009198</v>
      </c>
      <c r="C708" t="s">
        <v>2424</v>
      </c>
      <c r="D708" t="s">
        <v>2425</v>
      </c>
      <c r="E708" t="s">
        <v>915</v>
      </c>
      <c r="F708" t="s">
        <v>916</v>
      </c>
      <c r="G708" t="s">
        <v>639</v>
      </c>
      <c r="H708" t="s">
        <v>639</v>
      </c>
      <c r="I708" t="s">
        <v>772</v>
      </c>
      <c r="J708" t="s">
        <v>729</v>
      </c>
      <c r="K708" t="s">
        <v>54</v>
      </c>
      <c r="L708" s="4">
        <v>2</v>
      </c>
      <c r="M708" s="4"/>
      <c r="N708">
        <v>5.5</v>
      </c>
      <c r="V708">
        <v>0.10000000149011612</v>
      </c>
      <c r="X708">
        <v>1</v>
      </c>
      <c r="Z708">
        <v>0.10000000149011612</v>
      </c>
      <c r="AA708">
        <v>1.0000000474974513E-3</v>
      </c>
      <c r="AE708">
        <v>1.3</v>
      </c>
    </row>
    <row r="709" spans="1:31" x14ac:dyDescent="0.2">
      <c r="A709" s="9">
        <v>2009199</v>
      </c>
      <c r="C709" t="s">
        <v>2426</v>
      </c>
      <c r="D709" t="s">
        <v>2427</v>
      </c>
      <c r="E709" t="s">
        <v>915</v>
      </c>
      <c r="F709" t="s">
        <v>916</v>
      </c>
      <c r="G709" t="s">
        <v>639</v>
      </c>
      <c r="H709" t="s">
        <v>639</v>
      </c>
      <c r="I709" t="s">
        <v>772</v>
      </c>
      <c r="J709" t="s">
        <v>729</v>
      </c>
      <c r="K709" t="s">
        <v>54</v>
      </c>
      <c r="L709" s="4">
        <v>2</v>
      </c>
      <c r="M709" s="4"/>
      <c r="N709">
        <v>3</v>
      </c>
      <c r="O709">
        <v>1</v>
      </c>
      <c r="AE709">
        <v>1.1599999999999999</v>
      </c>
    </row>
    <row r="710" spans="1:31" x14ac:dyDescent="0.2">
      <c r="A710" s="9">
        <v>2008138</v>
      </c>
      <c r="C710" t="s">
        <v>2428</v>
      </c>
      <c r="D710" t="s">
        <v>2429</v>
      </c>
      <c r="E710" t="s">
        <v>781</v>
      </c>
      <c r="F710" t="s">
        <v>782</v>
      </c>
      <c r="G710" t="s">
        <v>639</v>
      </c>
      <c r="H710" t="s">
        <v>639</v>
      </c>
      <c r="I710" t="s">
        <v>783</v>
      </c>
      <c r="J710" t="s">
        <v>647</v>
      </c>
      <c r="K710" t="s">
        <v>54</v>
      </c>
      <c r="L710" s="4">
        <v>42221</v>
      </c>
      <c r="M710" s="4"/>
      <c r="T710">
        <v>73.699996948242188</v>
      </c>
      <c r="Z710">
        <v>3</v>
      </c>
      <c r="AE710">
        <v>1.35</v>
      </c>
    </row>
    <row r="711" spans="1:31" x14ac:dyDescent="0.2">
      <c r="A711" s="9">
        <v>2006797</v>
      </c>
      <c r="C711" t="s">
        <v>2430</v>
      </c>
      <c r="D711" t="s">
        <v>2431</v>
      </c>
      <c r="E711" t="s">
        <v>886</v>
      </c>
      <c r="F711" t="s">
        <v>887</v>
      </c>
      <c r="G711" t="s">
        <v>639</v>
      </c>
      <c r="H711" t="s">
        <v>639</v>
      </c>
      <c r="I711" t="s">
        <v>772</v>
      </c>
      <c r="J711" t="s">
        <v>729</v>
      </c>
      <c r="K711" t="s">
        <v>54</v>
      </c>
      <c r="L711" s="4">
        <v>2</v>
      </c>
      <c r="M711" s="4"/>
      <c r="N711">
        <v>0.10000000149011612</v>
      </c>
      <c r="O711">
        <v>9.9999997764825821E-3</v>
      </c>
      <c r="P711">
        <v>0.10000000149011612</v>
      </c>
      <c r="W711">
        <v>1.0000000474974513E-3</v>
      </c>
      <c r="X711">
        <v>8.999999612569809E-3</v>
      </c>
      <c r="Y711">
        <v>1.0999999940395355E-2</v>
      </c>
      <c r="Z711">
        <v>1.0000000474974513E-3</v>
      </c>
      <c r="AE711">
        <v>1.1000000000000001</v>
      </c>
    </row>
    <row r="712" spans="1:31" x14ac:dyDescent="0.2">
      <c r="A712" s="9">
        <v>2008462</v>
      </c>
      <c r="C712" t="s">
        <v>2432</v>
      </c>
      <c r="D712" t="s">
        <v>2433</v>
      </c>
      <c r="E712" t="s">
        <v>2434</v>
      </c>
      <c r="F712" t="s">
        <v>2434</v>
      </c>
      <c r="G712" t="s">
        <v>639</v>
      </c>
      <c r="H712" t="s">
        <v>639</v>
      </c>
      <c r="I712" t="s">
        <v>772</v>
      </c>
      <c r="J712" t="s">
        <v>647</v>
      </c>
      <c r="K712" t="s">
        <v>53</v>
      </c>
      <c r="L712" s="4">
        <v>2</v>
      </c>
      <c r="M712" s="4"/>
      <c r="AE712">
        <v>1</v>
      </c>
    </row>
    <row r="713" spans="1:31" x14ac:dyDescent="0.2">
      <c r="A713" s="9">
        <v>2009611</v>
      </c>
      <c r="C713" t="s">
        <v>2435</v>
      </c>
      <c r="D713" t="s">
        <v>2436</v>
      </c>
      <c r="E713" t="s">
        <v>911</v>
      </c>
      <c r="F713" t="s">
        <v>1680</v>
      </c>
      <c r="G713" t="s">
        <v>639</v>
      </c>
      <c r="H713" t="s">
        <v>639</v>
      </c>
      <c r="I713" t="s">
        <v>783</v>
      </c>
      <c r="J713" t="s">
        <v>641</v>
      </c>
      <c r="K713" t="s">
        <v>53</v>
      </c>
      <c r="L713" s="4">
        <v>43564</v>
      </c>
      <c r="M713" s="4"/>
      <c r="N713">
        <v>20</v>
      </c>
      <c r="O713">
        <v>8</v>
      </c>
      <c r="P713">
        <v>8</v>
      </c>
      <c r="R713">
        <v>3</v>
      </c>
      <c r="T713">
        <v>10</v>
      </c>
      <c r="AE713">
        <v>1</v>
      </c>
    </row>
    <row r="714" spans="1:31" x14ac:dyDescent="0.2">
      <c r="A714" s="9">
        <v>2007605</v>
      </c>
      <c r="C714" t="s">
        <v>2437</v>
      </c>
      <c r="D714" t="s">
        <v>2438</v>
      </c>
      <c r="E714" t="s">
        <v>988</v>
      </c>
      <c r="F714" t="s">
        <v>2439</v>
      </c>
      <c r="G714" t="s">
        <v>639</v>
      </c>
      <c r="H714" t="s">
        <v>684</v>
      </c>
      <c r="I714" t="s">
        <v>772</v>
      </c>
      <c r="J714" t="s">
        <v>694</v>
      </c>
      <c r="K714" t="s">
        <v>53</v>
      </c>
      <c r="L714" s="4">
        <v>2</v>
      </c>
      <c r="M714" s="4"/>
      <c r="N714">
        <v>3</v>
      </c>
      <c r="O714">
        <v>3</v>
      </c>
      <c r="P714">
        <v>3</v>
      </c>
      <c r="Q714">
        <v>2.5</v>
      </c>
      <c r="R714">
        <v>0.5</v>
      </c>
      <c r="AC714">
        <v>65</v>
      </c>
      <c r="AE714">
        <v>1</v>
      </c>
    </row>
    <row r="715" spans="1:31" x14ac:dyDescent="0.2">
      <c r="A715" s="9">
        <v>2009982</v>
      </c>
      <c r="C715" t="s">
        <v>2440</v>
      </c>
      <c r="D715" t="s">
        <v>2441</v>
      </c>
      <c r="E715" t="s">
        <v>1011</v>
      </c>
      <c r="F715" t="s">
        <v>1011</v>
      </c>
      <c r="G715" t="s">
        <v>639</v>
      </c>
      <c r="H715" t="s">
        <v>639</v>
      </c>
      <c r="I715" t="s">
        <v>772</v>
      </c>
      <c r="J715" t="s">
        <v>729</v>
      </c>
      <c r="K715" t="s">
        <v>54</v>
      </c>
      <c r="L715" s="4">
        <v>2</v>
      </c>
      <c r="M715" s="4"/>
      <c r="AE715">
        <v>1</v>
      </c>
    </row>
    <row r="716" spans="1:31" x14ac:dyDescent="0.2">
      <c r="A716" s="9">
        <v>2010151</v>
      </c>
      <c r="C716" t="s">
        <v>2442</v>
      </c>
      <c r="D716" t="s">
        <v>2443</v>
      </c>
      <c r="E716" t="s">
        <v>948</v>
      </c>
      <c r="F716" t="s">
        <v>2084</v>
      </c>
      <c r="G716" t="s">
        <v>639</v>
      </c>
      <c r="H716" t="s">
        <v>639</v>
      </c>
      <c r="I716" t="s">
        <v>783</v>
      </c>
      <c r="J716" t="s">
        <v>647</v>
      </c>
      <c r="K716" t="s">
        <v>53</v>
      </c>
      <c r="L716" s="4">
        <v>44041</v>
      </c>
      <c r="M716" s="4"/>
      <c r="O716">
        <v>46</v>
      </c>
      <c r="Q716">
        <v>24</v>
      </c>
      <c r="AE716">
        <v>1</v>
      </c>
    </row>
    <row r="717" spans="1:31" x14ac:dyDescent="0.2">
      <c r="A717" s="9">
        <v>2007814</v>
      </c>
      <c r="C717" t="s">
        <v>2444</v>
      </c>
      <c r="D717" t="s">
        <v>2445</v>
      </c>
      <c r="E717" t="s">
        <v>1645</v>
      </c>
      <c r="F717" t="s">
        <v>2091</v>
      </c>
      <c r="G717" t="s">
        <v>639</v>
      </c>
      <c r="H717" t="s">
        <v>639</v>
      </c>
      <c r="I717" t="s">
        <v>783</v>
      </c>
      <c r="J717" t="s">
        <v>647</v>
      </c>
      <c r="K717" t="s">
        <v>53</v>
      </c>
      <c r="L717" s="4">
        <v>41856</v>
      </c>
      <c r="M717" s="4"/>
      <c r="O717">
        <v>45</v>
      </c>
      <c r="AE717">
        <v>1</v>
      </c>
    </row>
    <row r="718" spans="1:31" x14ac:dyDescent="0.2">
      <c r="A718" s="9">
        <v>2008215</v>
      </c>
      <c r="C718" t="s">
        <v>2446</v>
      </c>
      <c r="D718" t="s">
        <v>2447</v>
      </c>
      <c r="E718" t="s">
        <v>899</v>
      </c>
      <c r="F718" t="s">
        <v>2084</v>
      </c>
      <c r="G718" t="s">
        <v>639</v>
      </c>
      <c r="H718" t="s">
        <v>639</v>
      </c>
      <c r="I718" t="s">
        <v>783</v>
      </c>
      <c r="J718" t="s">
        <v>647</v>
      </c>
      <c r="K718" t="s">
        <v>53</v>
      </c>
      <c r="L718" s="4">
        <v>42304</v>
      </c>
      <c r="M718" s="4"/>
      <c r="O718">
        <v>46</v>
      </c>
      <c r="Q718">
        <v>24</v>
      </c>
      <c r="AE718">
        <v>1</v>
      </c>
    </row>
    <row r="719" spans="1:31" x14ac:dyDescent="0.2">
      <c r="A719" s="9">
        <v>2006959</v>
      </c>
      <c r="C719" t="s">
        <v>2448</v>
      </c>
      <c r="D719" t="s">
        <v>2449</v>
      </c>
      <c r="E719" t="s">
        <v>948</v>
      </c>
      <c r="F719" t="s">
        <v>2450</v>
      </c>
      <c r="G719" t="s">
        <v>639</v>
      </c>
      <c r="H719" t="s">
        <v>639</v>
      </c>
      <c r="I719" t="s">
        <v>783</v>
      </c>
      <c r="J719" t="s">
        <v>647</v>
      </c>
      <c r="K719" t="s">
        <v>53</v>
      </c>
      <c r="L719" s="4">
        <v>41253</v>
      </c>
      <c r="M719" s="4"/>
      <c r="O719">
        <v>45</v>
      </c>
      <c r="AE719">
        <v>1</v>
      </c>
    </row>
    <row r="720" spans="1:31" x14ac:dyDescent="0.2">
      <c r="A720" s="9">
        <v>2007652</v>
      </c>
      <c r="C720" t="s">
        <v>2451</v>
      </c>
      <c r="D720" t="s">
        <v>2452</v>
      </c>
      <c r="E720" t="s">
        <v>988</v>
      </c>
      <c r="F720" t="s">
        <v>989</v>
      </c>
      <c r="G720" t="s">
        <v>639</v>
      </c>
      <c r="H720" t="s">
        <v>639</v>
      </c>
      <c r="I720" t="s">
        <v>772</v>
      </c>
      <c r="J720" t="s">
        <v>729</v>
      </c>
      <c r="K720" t="s">
        <v>54</v>
      </c>
      <c r="L720" s="4">
        <v>2</v>
      </c>
      <c r="M720" s="4"/>
      <c r="V720">
        <v>0.5</v>
      </c>
      <c r="Y720">
        <v>0.40000000596046448</v>
      </c>
      <c r="Z720">
        <v>1.2999999523162842</v>
      </c>
      <c r="AE720">
        <v>1.05</v>
      </c>
    </row>
    <row r="721" spans="1:31" x14ac:dyDescent="0.2">
      <c r="A721" s="9">
        <v>2007650</v>
      </c>
      <c r="C721" t="s">
        <v>2453</v>
      </c>
      <c r="D721" t="s">
        <v>2454</v>
      </c>
      <c r="E721" t="s">
        <v>948</v>
      </c>
      <c r="F721" t="s">
        <v>1971</v>
      </c>
      <c r="G721" t="s">
        <v>639</v>
      </c>
      <c r="H721" t="s">
        <v>639</v>
      </c>
      <c r="I721" t="s">
        <v>783</v>
      </c>
      <c r="J721" t="s">
        <v>641</v>
      </c>
      <c r="K721" t="s">
        <v>53</v>
      </c>
      <c r="L721" s="4">
        <v>41739</v>
      </c>
      <c r="M721" s="4"/>
      <c r="N721">
        <v>17</v>
      </c>
      <c r="O721">
        <v>20</v>
      </c>
      <c r="T721">
        <v>14</v>
      </c>
      <c r="AE721">
        <v>1</v>
      </c>
    </row>
    <row r="722" spans="1:31" x14ac:dyDescent="0.2">
      <c r="A722" s="9">
        <v>2008573</v>
      </c>
      <c r="C722" t="s">
        <v>2455</v>
      </c>
      <c r="D722" t="s">
        <v>2456</v>
      </c>
      <c r="E722" t="s">
        <v>948</v>
      </c>
      <c r="F722" t="s">
        <v>1971</v>
      </c>
      <c r="G722" t="s">
        <v>639</v>
      </c>
      <c r="H722" t="s">
        <v>639</v>
      </c>
      <c r="I722" t="s">
        <v>783</v>
      </c>
      <c r="J722" t="s">
        <v>641</v>
      </c>
      <c r="K722" t="s">
        <v>53</v>
      </c>
      <c r="L722" s="4">
        <v>42626</v>
      </c>
      <c r="M722" s="4"/>
      <c r="N722">
        <v>16</v>
      </c>
      <c r="O722">
        <v>34</v>
      </c>
      <c r="T722">
        <v>6</v>
      </c>
      <c r="AE722">
        <v>1</v>
      </c>
    </row>
    <row r="723" spans="1:31" x14ac:dyDescent="0.2">
      <c r="A723" s="9">
        <v>2009058</v>
      </c>
      <c r="C723" t="s">
        <v>2457</v>
      </c>
      <c r="D723" t="s">
        <v>2458</v>
      </c>
      <c r="E723" t="s">
        <v>948</v>
      </c>
      <c r="F723" t="s">
        <v>946</v>
      </c>
      <c r="G723" t="s">
        <v>639</v>
      </c>
      <c r="H723" t="s">
        <v>639</v>
      </c>
      <c r="I723" t="s">
        <v>783</v>
      </c>
      <c r="J723" t="s">
        <v>641</v>
      </c>
      <c r="K723" t="s">
        <v>53</v>
      </c>
      <c r="L723" s="4">
        <v>43059</v>
      </c>
      <c r="M723" s="4"/>
      <c r="N723">
        <v>20</v>
      </c>
      <c r="O723">
        <v>20</v>
      </c>
      <c r="T723">
        <v>35</v>
      </c>
      <c r="AE723">
        <v>1</v>
      </c>
    </row>
    <row r="724" spans="1:31" x14ac:dyDescent="0.2">
      <c r="A724" s="9">
        <v>2009779</v>
      </c>
      <c r="C724" t="s">
        <v>2459</v>
      </c>
      <c r="D724" t="s">
        <v>2460</v>
      </c>
      <c r="E724" t="s">
        <v>2461</v>
      </c>
      <c r="F724" t="s">
        <v>2461</v>
      </c>
      <c r="G724" t="s">
        <v>639</v>
      </c>
      <c r="H724" t="s">
        <v>639</v>
      </c>
      <c r="I724" t="s">
        <v>772</v>
      </c>
      <c r="J724" t="s">
        <v>729</v>
      </c>
      <c r="K724" t="s">
        <v>54</v>
      </c>
      <c r="L724" s="4">
        <v>2</v>
      </c>
      <c r="M724" s="4"/>
      <c r="AC724">
        <v>50</v>
      </c>
      <c r="AE724">
        <v>1</v>
      </c>
    </row>
    <row r="725" spans="1:31" x14ac:dyDescent="0.2">
      <c r="A725" s="9">
        <v>2009930</v>
      </c>
      <c r="C725" t="s">
        <v>2462</v>
      </c>
      <c r="D725" t="s">
        <v>2463</v>
      </c>
      <c r="E725" t="s">
        <v>899</v>
      </c>
      <c r="F725" t="s">
        <v>2464</v>
      </c>
      <c r="G725" t="s">
        <v>639</v>
      </c>
      <c r="H725" t="s">
        <v>639</v>
      </c>
      <c r="I725" t="s">
        <v>783</v>
      </c>
      <c r="J725" t="s">
        <v>641</v>
      </c>
      <c r="K725" t="s">
        <v>53</v>
      </c>
      <c r="L725" s="4">
        <v>43864</v>
      </c>
      <c r="M725" s="4"/>
      <c r="N725">
        <v>46</v>
      </c>
      <c r="AE725">
        <v>1</v>
      </c>
    </row>
    <row r="726" spans="1:31" x14ac:dyDescent="0.2">
      <c r="A726" s="9">
        <v>2009929</v>
      </c>
      <c r="C726" t="s">
        <v>2465</v>
      </c>
      <c r="D726" t="s">
        <v>2466</v>
      </c>
      <c r="E726" t="s">
        <v>899</v>
      </c>
      <c r="F726" t="s">
        <v>2464</v>
      </c>
      <c r="G726" t="s">
        <v>639</v>
      </c>
      <c r="H726" t="s">
        <v>639</v>
      </c>
      <c r="I726" t="s">
        <v>783</v>
      </c>
      <c r="J726" t="s">
        <v>641</v>
      </c>
      <c r="K726" t="s">
        <v>53</v>
      </c>
      <c r="L726" s="4">
        <v>43864</v>
      </c>
      <c r="M726" s="4"/>
      <c r="N726">
        <v>46</v>
      </c>
      <c r="AE726">
        <v>1</v>
      </c>
    </row>
    <row r="727" spans="1:31" x14ac:dyDescent="0.2">
      <c r="A727" s="9">
        <v>2010280</v>
      </c>
      <c r="C727" t="s">
        <v>2467</v>
      </c>
      <c r="D727" t="s">
        <v>2468</v>
      </c>
      <c r="E727" t="s">
        <v>931</v>
      </c>
      <c r="F727" t="s">
        <v>931</v>
      </c>
      <c r="G727" t="s">
        <v>639</v>
      </c>
      <c r="H727" t="s">
        <v>639</v>
      </c>
      <c r="I727" t="s">
        <v>783</v>
      </c>
      <c r="J727" t="s">
        <v>641</v>
      </c>
      <c r="K727" t="s">
        <v>53</v>
      </c>
      <c r="L727" s="4">
        <v>44202</v>
      </c>
      <c r="M727" s="4"/>
      <c r="N727">
        <v>46</v>
      </c>
      <c r="AE727">
        <v>1</v>
      </c>
    </row>
    <row r="728" spans="1:31" x14ac:dyDescent="0.2">
      <c r="A728" s="9">
        <v>2009392</v>
      </c>
      <c r="C728" t="s">
        <v>2469</v>
      </c>
      <c r="D728" t="s">
        <v>2470</v>
      </c>
      <c r="E728" t="s">
        <v>1877</v>
      </c>
      <c r="F728" t="s">
        <v>1878</v>
      </c>
      <c r="G728" t="s">
        <v>639</v>
      </c>
      <c r="H728" t="s">
        <v>639</v>
      </c>
      <c r="I728" t="s">
        <v>783</v>
      </c>
      <c r="J728" t="s">
        <v>641</v>
      </c>
      <c r="K728" t="s">
        <v>54</v>
      </c>
      <c r="L728" s="4">
        <v>43360</v>
      </c>
      <c r="M728" s="4"/>
      <c r="N728">
        <v>8</v>
      </c>
      <c r="Q728">
        <v>13.899999618530273</v>
      </c>
      <c r="R728">
        <v>2</v>
      </c>
      <c r="V728">
        <v>2.9999999329447746E-2</v>
      </c>
      <c r="W728">
        <v>2.9999999329447746E-2</v>
      </c>
      <c r="X728">
        <v>1.9999999552965164E-2</v>
      </c>
      <c r="Y728">
        <v>0.20000000298023224</v>
      </c>
      <c r="Z728">
        <v>9.9999997764825821E-3</v>
      </c>
      <c r="AA728">
        <v>1.0000000474974513E-3</v>
      </c>
      <c r="AE728">
        <v>1.44</v>
      </c>
    </row>
    <row r="729" spans="1:31" x14ac:dyDescent="0.2">
      <c r="A729" s="9">
        <v>2008198</v>
      </c>
      <c r="C729" t="s">
        <v>2471</v>
      </c>
      <c r="D729" t="s">
        <v>2472</v>
      </c>
      <c r="E729" t="s">
        <v>2473</v>
      </c>
      <c r="F729" t="s">
        <v>2473</v>
      </c>
      <c r="G729" t="s">
        <v>639</v>
      </c>
      <c r="H729" t="s">
        <v>639</v>
      </c>
      <c r="I729" t="s">
        <v>783</v>
      </c>
      <c r="J729" t="s">
        <v>647</v>
      </c>
      <c r="K729" t="s">
        <v>53</v>
      </c>
      <c r="L729" s="4">
        <v>42293</v>
      </c>
      <c r="M729" s="4"/>
      <c r="Q729">
        <v>70.5</v>
      </c>
      <c r="R729">
        <v>1.8999999761581421</v>
      </c>
      <c r="AE729">
        <v>1</v>
      </c>
    </row>
    <row r="730" spans="1:31" x14ac:dyDescent="0.2">
      <c r="A730" s="9">
        <v>2009614</v>
      </c>
      <c r="C730" t="s">
        <v>2474</v>
      </c>
      <c r="D730" t="s">
        <v>2475</v>
      </c>
      <c r="E730" t="s">
        <v>1815</v>
      </c>
      <c r="F730" t="s">
        <v>1815</v>
      </c>
      <c r="G730" t="s">
        <v>639</v>
      </c>
      <c r="H730" t="s">
        <v>639</v>
      </c>
      <c r="I730" t="s">
        <v>783</v>
      </c>
      <c r="J730" t="s">
        <v>647</v>
      </c>
      <c r="K730" t="s">
        <v>53</v>
      </c>
      <c r="L730" s="4">
        <v>43584</v>
      </c>
      <c r="M730" s="4"/>
      <c r="Q730">
        <v>38</v>
      </c>
      <c r="AE730">
        <v>1.49</v>
      </c>
    </row>
    <row r="731" spans="1:31" x14ac:dyDescent="0.2">
      <c r="A731" s="9">
        <v>2010753</v>
      </c>
      <c r="C731" t="s">
        <v>2476</v>
      </c>
      <c r="D731" t="s">
        <v>2477</v>
      </c>
      <c r="E731" t="s">
        <v>978</v>
      </c>
      <c r="F731" t="s">
        <v>979</v>
      </c>
      <c r="G731" t="s">
        <v>639</v>
      </c>
      <c r="H731" t="s">
        <v>639</v>
      </c>
      <c r="I731" t="s">
        <v>772</v>
      </c>
      <c r="J731" t="s">
        <v>729</v>
      </c>
      <c r="K731" t="s">
        <v>54</v>
      </c>
      <c r="L731" s="4">
        <v>2</v>
      </c>
      <c r="M731" s="4"/>
      <c r="AE731">
        <v>1</v>
      </c>
    </row>
    <row r="732" spans="1:31" x14ac:dyDescent="0.2">
      <c r="A732" s="9">
        <v>2010465</v>
      </c>
      <c r="C732" t="s">
        <v>2478</v>
      </c>
      <c r="D732" t="s">
        <v>2479</v>
      </c>
      <c r="E732" t="s">
        <v>978</v>
      </c>
      <c r="F732" t="s">
        <v>979</v>
      </c>
      <c r="G732" t="s">
        <v>639</v>
      </c>
      <c r="H732" t="s">
        <v>639</v>
      </c>
      <c r="I732" t="s">
        <v>772</v>
      </c>
      <c r="J732" t="s">
        <v>729</v>
      </c>
      <c r="K732" t="s">
        <v>54</v>
      </c>
      <c r="L732" s="4">
        <v>2</v>
      </c>
      <c r="M732" s="4"/>
      <c r="AE732">
        <v>1</v>
      </c>
    </row>
    <row r="733" spans="1:31" x14ac:dyDescent="0.2">
      <c r="A733" s="9">
        <v>2010433</v>
      </c>
      <c r="C733" t="s">
        <v>2480</v>
      </c>
      <c r="D733" t="s">
        <v>2481</v>
      </c>
      <c r="E733" t="s">
        <v>793</v>
      </c>
      <c r="F733" t="s">
        <v>793</v>
      </c>
      <c r="G733" t="s">
        <v>639</v>
      </c>
      <c r="H733" t="s">
        <v>639</v>
      </c>
      <c r="I733" t="s">
        <v>772</v>
      </c>
      <c r="J733" t="s">
        <v>729</v>
      </c>
      <c r="K733" t="s">
        <v>53</v>
      </c>
      <c r="L733" s="4">
        <v>2</v>
      </c>
      <c r="M733" s="4"/>
      <c r="AE733">
        <v>1</v>
      </c>
    </row>
    <row r="734" spans="1:31" x14ac:dyDescent="0.2">
      <c r="A734" s="9">
        <v>2007771</v>
      </c>
      <c r="C734" t="s">
        <v>2482</v>
      </c>
      <c r="D734" t="s">
        <v>2483</v>
      </c>
      <c r="E734" t="s">
        <v>931</v>
      </c>
      <c r="F734" t="s">
        <v>931</v>
      </c>
      <c r="G734" t="s">
        <v>639</v>
      </c>
      <c r="H734" t="s">
        <v>639</v>
      </c>
      <c r="I734" t="s">
        <v>783</v>
      </c>
      <c r="J734" t="s">
        <v>641</v>
      </c>
      <c r="K734" t="s">
        <v>54</v>
      </c>
      <c r="L734" s="4">
        <v>41913</v>
      </c>
      <c r="M734" s="4"/>
      <c r="N734">
        <v>4</v>
      </c>
      <c r="O734">
        <v>5.4000000953674316</v>
      </c>
      <c r="P734">
        <v>5.5999999046325684</v>
      </c>
      <c r="AE734">
        <v>1.1000000000000001</v>
      </c>
    </row>
    <row r="735" spans="1:31" x14ac:dyDescent="0.2">
      <c r="A735" s="9">
        <v>2008819</v>
      </c>
      <c r="C735" t="s">
        <v>2484</v>
      </c>
      <c r="D735" t="s">
        <v>2485</v>
      </c>
      <c r="E735" t="s">
        <v>911</v>
      </c>
      <c r="F735" t="s">
        <v>911</v>
      </c>
      <c r="G735" t="s">
        <v>639</v>
      </c>
      <c r="H735" t="s">
        <v>639</v>
      </c>
      <c r="I735" t="s">
        <v>783</v>
      </c>
      <c r="J735" t="s">
        <v>686</v>
      </c>
      <c r="K735" t="s">
        <v>53</v>
      </c>
      <c r="L735" s="4">
        <v>42846</v>
      </c>
      <c r="M735" s="4"/>
      <c r="N735">
        <v>12</v>
      </c>
      <c r="O735">
        <v>61</v>
      </c>
      <c r="AE735">
        <v>1</v>
      </c>
    </row>
    <row r="736" spans="1:31" x14ac:dyDescent="0.2">
      <c r="A736" s="9">
        <v>2010078</v>
      </c>
      <c r="C736" t="s">
        <v>2486</v>
      </c>
      <c r="D736" t="s">
        <v>2487</v>
      </c>
      <c r="E736" t="s">
        <v>988</v>
      </c>
      <c r="F736" t="s">
        <v>989</v>
      </c>
      <c r="G736" t="s">
        <v>639</v>
      </c>
      <c r="H736" t="s">
        <v>684</v>
      </c>
      <c r="I736" t="s">
        <v>772</v>
      </c>
      <c r="J736" t="s">
        <v>694</v>
      </c>
      <c r="K736" t="s">
        <v>53</v>
      </c>
      <c r="L736" s="4">
        <v>2</v>
      </c>
      <c r="M736" s="4"/>
      <c r="N736">
        <v>3</v>
      </c>
      <c r="O736">
        <v>3</v>
      </c>
      <c r="P736">
        <v>3</v>
      </c>
      <c r="R736">
        <v>2</v>
      </c>
      <c r="T736">
        <v>4.4000000953674316</v>
      </c>
      <c r="X736">
        <v>5</v>
      </c>
      <c r="AE736">
        <v>1</v>
      </c>
    </row>
    <row r="737" spans="1:31" x14ac:dyDescent="0.2">
      <c r="A737" s="9">
        <v>2007510</v>
      </c>
      <c r="C737" t="s">
        <v>2488</v>
      </c>
      <c r="D737" t="s">
        <v>2489</v>
      </c>
      <c r="E737" t="s">
        <v>1635</v>
      </c>
      <c r="F737" t="s">
        <v>1636</v>
      </c>
      <c r="G737" t="s">
        <v>639</v>
      </c>
      <c r="H737" t="s">
        <v>639</v>
      </c>
      <c r="I737" t="s">
        <v>772</v>
      </c>
      <c r="J737" t="s">
        <v>647</v>
      </c>
      <c r="K737" t="s">
        <v>54</v>
      </c>
      <c r="L737" s="4">
        <v>2</v>
      </c>
      <c r="M737" s="4"/>
      <c r="AC737">
        <v>70</v>
      </c>
      <c r="AE737">
        <v>1</v>
      </c>
    </row>
    <row r="738" spans="1:31" x14ac:dyDescent="0.2">
      <c r="A738" s="9">
        <v>2007647</v>
      </c>
      <c r="C738" t="s">
        <v>2490</v>
      </c>
      <c r="D738" t="s">
        <v>2491</v>
      </c>
      <c r="E738" t="s">
        <v>839</v>
      </c>
      <c r="F738" t="s">
        <v>840</v>
      </c>
      <c r="G738" t="s">
        <v>639</v>
      </c>
      <c r="H738" t="s">
        <v>639</v>
      </c>
      <c r="I738" t="s">
        <v>772</v>
      </c>
      <c r="J738" t="s">
        <v>729</v>
      </c>
      <c r="K738" t="s">
        <v>53</v>
      </c>
      <c r="L738" s="4">
        <v>2</v>
      </c>
      <c r="M738" s="4"/>
      <c r="V738">
        <v>3.9999999105930328E-2</v>
      </c>
      <c r="W738">
        <v>1.9999999552965164E-2</v>
      </c>
      <c r="AE738">
        <v>1</v>
      </c>
    </row>
    <row r="739" spans="1:31" x14ac:dyDescent="0.2">
      <c r="A739" s="9">
        <v>2010084</v>
      </c>
      <c r="C739" t="s">
        <v>2492</v>
      </c>
      <c r="D739" t="s">
        <v>2493</v>
      </c>
      <c r="E739" t="s">
        <v>1750</v>
      </c>
      <c r="F739" t="s">
        <v>1751</v>
      </c>
      <c r="G739" t="s">
        <v>639</v>
      </c>
      <c r="H739" t="s">
        <v>639</v>
      </c>
      <c r="I739" t="s">
        <v>772</v>
      </c>
      <c r="J739" t="s">
        <v>729</v>
      </c>
      <c r="K739" t="s">
        <v>54</v>
      </c>
      <c r="L739" s="4">
        <v>2</v>
      </c>
      <c r="M739" s="4"/>
      <c r="N739">
        <v>4</v>
      </c>
      <c r="AE739">
        <v>1.1499999999999999</v>
      </c>
    </row>
    <row r="740" spans="1:31" x14ac:dyDescent="0.2">
      <c r="A740" s="9">
        <v>2008952</v>
      </c>
      <c r="C740" t="s">
        <v>2494</v>
      </c>
      <c r="D740" t="s">
        <v>2495</v>
      </c>
      <c r="E740" t="s">
        <v>2496</v>
      </c>
      <c r="F740" t="s">
        <v>1383</v>
      </c>
      <c r="G740" t="s">
        <v>639</v>
      </c>
      <c r="H740" t="s">
        <v>639</v>
      </c>
      <c r="I740" t="s">
        <v>772</v>
      </c>
      <c r="J740" t="s">
        <v>647</v>
      </c>
      <c r="K740" t="s">
        <v>53</v>
      </c>
      <c r="L740" s="4">
        <v>2</v>
      </c>
      <c r="M740" s="4"/>
      <c r="T740">
        <v>90</v>
      </c>
      <c r="AE740">
        <v>1</v>
      </c>
    </row>
    <row r="741" spans="1:31" x14ac:dyDescent="0.2">
      <c r="A741" s="9">
        <v>2010814</v>
      </c>
      <c r="C741" t="s">
        <v>2497</v>
      </c>
      <c r="D741" t="s">
        <v>2498</v>
      </c>
      <c r="E741" t="s">
        <v>972</v>
      </c>
      <c r="F741" t="s">
        <v>973</v>
      </c>
      <c r="G741" t="s">
        <v>639</v>
      </c>
      <c r="H741" t="s">
        <v>639</v>
      </c>
      <c r="I741" t="s">
        <v>772</v>
      </c>
      <c r="J741" t="s">
        <v>729</v>
      </c>
      <c r="K741" t="s">
        <v>54</v>
      </c>
      <c r="L741" s="4">
        <v>2</v>
      </c>
      <c r="M741" s="4"/>
      <c r="N741">
        <v>2.0000000949949026E-3</v>
      </c>
      <c r="O741">
        <v>1.0000000474974513E-3</v>
      </c>
      <c r="P741">
        <v>2.4000000208616257E-2</v>
      </c>
      <c r="Q741">
        <v>4.0000001899898052E-3</v>
      </c>
      <c r="R741">
        <v>2.0000000949949026E-3</v>
      </c>
      <c r="T741">
        <v>3.0000000260770321E-3</v>
      </c>
      <c r="AE741">
        <v>1</v>
      </c>
    </row>
    <row r="742" spans="1:31" x14ac:dyDescent="0.2">
      <c r="A742" s="9">
        <v>2008666</v>
      </c>
      <c r="C742" t="s">
        <v>2499</v>
      </c>
      <c r="D742" t="s">
        <v>2500</v>
      </c>
      <c r="E742" t="s">
        <v>781</v>
      </c>
      <c r="F742" t="s">
        <v>2501</v>
      </c>
      <c r="G742" t="s">
        <v>639</v>
      </c>
      <c r="H742" t="s">
        <v>639</v>
      </c>
      <c r="I742" t="s">
        <v>772</v>
      </c>
      <c r="J742" t="s">
        <v>729</v>
      </c>
      <c r="K742" t="s">
        <v>54</v>
      </c>
      <c r="L742" s="4">
        <v>2</v>
      </c>
      <c r="M742" s="4"/>
      <c r="N742">
        <v>9</v>
      </c>
      <c r="AE742">
        <v>1.26</v>
      </c>
    </row>
    <row r="743" spans="1:31" x14ac:dyDescent="0.2">
      <c r="A743" s="9">
        <v>2008496</v>
      </c>
      <c r="C743" t="s">
        <v>2502</v>
      </c>
      <c r="D743" t="s">
        <v>2503</v>
      </c>
      <c r="E743" t="s">
        <v>781</v>
      </c>
      <c r="F743" t="s">
        <v>2504</v>
      </c>
      <c r="G743" t="s">
        <v>639</v>
      </c>
      <c r="H743" t="s">
        <v>639</v>
      </c>
      <c r="I743" t="s">
        <v>783</v>
      </c>
      <c r="J743" t="s">
        <v>647</v>
      </c>
      <c r="K743" t="s">
        <v>54</v>
      </c>
      <c r="L743" s="4">
        <v>42542</v>
      </c>
      <c r="M743" s="4"/>
      <c r="Q743">
        <v>15</v>
      </c>
      <c r="V743">
        <v>0.5</v>
      </c>
      <c r="Z743">
        <v>0.5</v>
      </c>
      <c r="AE743">
        <v>1.35</v>
      </c>
    </row>
    <row r="744" spans="1:31" x14ac:dyDescent="0.2">
      <c r="A744" s="9">
        <v>2010275</v>
      </c>
      <c r="C744" t="s">
        <v>2505</v>
      </c>
      <c r="D744" t="s">
        <v>2506</v>
      </c>
      <c r="E744" t="s">
        <v>781</v>
      </c>
      <c r="F744" t="s">
        <v>2501</v>
      </c>
      <c r="G744" t="s">
        <v>639</v>
      </c>
      <c r="H744" t="s">
        <v>639</v>
      </c>
      <c r="I744" t="s">
        <v>772</v>
      </c>
      <c r="J744" t="s">
        <v>729</v>
      </c>
      <c r="K744" t="s">
        <v>54</v>
      </c>
      <c r="L744" s="4">
        <v>2</v>
      </c>
      <c r="M744" s="4"/>
      <c r="N744">
        <v>2</v>
      </c>
      <c r="O744">
        <v>2</v>
      </c>
      <c r="P744">
        <v>2</v>
      </c>
      <c r="AE744">
        <v>1.1399999999999999</v>
      </c>
    </row>
    <row r="745" spans="1:31" x14ac:dyDescent="0.2">
      <c r="A745" s="9">
        <v>2008750</v>
      </c>
      <c r="C745" t="s">
        <v>2507</v>
      </c>
      <c r="D745" t="s">
        <v>2508</v>
      </c>
      <c r="E745" t="s">
        <v>2501</v>
      </c>
      <c r="F745" t="s">
        <v>2501</v>
      </c>
      <c r="G745" t="s">
        <v>639</v>
      </c>
      <c r="H745" t="s">
        <v>639</v>
      </c>
      <c r="I745" t="s">
        <v>783</v>
      </c>
      <c r="J745" t="s">
        <v>641</v>
      </c>
      <c r="K745" t="s">
        <v>54</v>
      </c>
      <c r="L745" s="4">
        <v>42769</v>
      </c>
      <c r="M745" s="4"/>
      <c r="N745">
        <v>5</v>
      </c>
      <c r="P745">
        <v>10</v>
      </c>
      <c r="R745">
        <v>3</v>
      </c>
      <c r="T745">
        <v>5.1999998092651367</v>
      </c>
      <c r="V745">
        <v>1</v>
      </c>
      <c r="W745">
        <v>0.5</v>
      </c>
      <c r="X745">
        <v>1</v>
      </c>
      <c r="Y745">
        <v>0.30000001192092896</v>
      </c>
      <c r="Z745">
        <v>1.5</v>
      </c>
      <c r="AA745">
        <v>9.9999997764825821E-3</v>
      </c>
      <c r="AE745">
        <v>1.6</v>
      </c>
    </row>
    <row r="746" spans="1:31" x14ac:dyDescent="0.2">
      <c r="A746" s="9">
        <v>2008650</v>
      </c>
      <c r="C746" t="s">
        <v>2509</v>
      </c>
      <c r="D746" t="s">
        <v>2510</v>
      </c>
      <c r="E746" t="s">
        <v>781</v>
      </c>
      <c r="F746" t="s">
        <v>2504</v>
      </c>
      <c r="G746" t="s">
        <v>639</v>
      </c>
      <c r="H746" t="s">
        <v>639</v>
      </c>
      <c r="I746" t="s">
        <v>783</v>
      </c>
      <c r="J746" t="s">
        <v>647</v>
      </c>
      <c r="K746" t="s">
        <v>54</v>
      </c>
      <c r="L746" s="4">
        <v>42697</v>
      </c>
      <c r="M746" s="4"/>
      <c r="Y746">
        <v>6</v>
      </c>
      <c r="Z746">
        <v>5</v>
      </c>
      <c r="AA746">
        <v>0.25</v>
      </c>
      <c r="AE746">
        <v>1.4</v>
      </c>
    </row>
    <row r="747" spans="1:31" x14ac:dyDescent="0.2">
      <c r="A747" s="9">
        <v>2008655</v>
      </c>
      <c r="C747" t="s">
        <v>2511</v>
      </c>
      <c r="D747" t="s">
        <v>2512</v>
      </c>
      <c r="E747" t="s">
        <v>781</v>
      </c>
      <c r="F747" t="s">
        <v>2504</v>
      </c>
      <c r="G747" t="s">
        <v>639</v>
      </c>
      <c r="H747" t="s">
        <v>639</v>
      </c>
      <c r="I747" t="s">
        <v>783</v>
      </c>
      <c r="J747" t="s">
        <v>641</v>
      </c>
      <c r="K747" t="s">
        <v>54</v>
      </c>
      <c r="L747" s="4">
        <v>42702</v>
      </c>
      <c r="M747" s="4"/>
      <c r="N747">
        <v>15</v>
      </c>
      <c r="T747">
        <v>21</v>
      </c>
      <c r="V747">
        <v>4.0000001899898052E-3</v>
      </c>
      <c r="W747">
        <v>4.0000001899898052E-3</v>
      </c>
      <c r="X747">
        <v>1.9999999552965164E-2</v>
      </c>
      <c r="Y747">
        <v>9.9999997764825821E-3</v>
      </c>
      <c r="Z747">
        <v>1.2000000104308128E-2</v>
      </c>
      <c r="AA747">
        <v>1.0000000474974513E-3</v>
      </c>
      <c r="AE747">
        <v>1.64</v>
      </c>
    </row>
    <row r="748" spans="1:31" x14ac:dyDescent="0.2">
      <c r="A748" s="9">
        <v>2008654</v>
      </c>
      <c r="C748" t="s">
        <v>2513</v>
      </c>
      <c r="D748" t="s">
        <v>2514</v>
      </c>
      <c r="E748" t="s">
        <v>781</v>
      </c>
      <c r="F748" t="s">
        <v>2504</v>
      </c>
      <c r="G748" t="s">
        <v>639</v>
      </c>
      <c r="H748" t="s">
        <v>639</v>
      </c>
      <c r="I748" t="s">
        <v>783</v>
      </c>
      <c r="J748" t="s">
        <v>641</v>
      </c>
      <c r="K748" t="s">
        <v>54</v>
      </c>
      <c r="L748" s="4">
        <v>42699</v>
      </c>
      <c r="M748" s="4"/>
      <c r="N748">
        <v>8</v>
      </c>
      <c r="O748">
        <v>8</v>
      </c>
      <c r="P748">
        <v>6</v>
      </c>
      <c r="V748">
        <v>4.0000001899898052E-3</v>
      </c>
      <c r="W748">
        <v>4.0000001899898052E-3</v>
      </c>
      <c r="X748">
        <v>1.9999999552965164E-2</v>
      </c>
      <c r="Y748">
        <v>9.9999997764825821E-3</v>
      </c>
      <c r="Z748">
        <v>1.2000000104308128E-2</v>
      </c>
      <c r="AA748">
        <v>1.0000000474974513E-3</v>
      </c>
      <c r="AE748">
        <v>1.2</v>
      </c>
    </row>
    <row r="749" spans="1:31" x14ac:dyDescent="0.2">
      <c r="A749" s="9">
        <v>2008653</v>
      </c>
      <c r="C749" t="s">
        <v>2515</v>
      </c>
      <c r="D749" t="s">
        <v>2516</v>
      </c>
      <c r="E749" t="s">
        <v>781</v>
      </c>
      <c r="F749" t="s">
        <v>2504</v>
      </c>
      <c r="G749" t="s">
        <v>639</v>
      </c>
      <c r="H749" t="s">
        <v>639</v>
      </c>
      <c r="I749" t="s">
        <v>783</v>
      </c>
      <c r="J749" t="s">
        <v>641</v>
      </c>
      <c r="K749" t="s">
        <v>54</v>
      </c>
      <c r="L749" s="4">
        <v>42699</v>
      </c>
      <c r="M749" s="4"/>
      <c r="N749">
        <v>8</v>
      </c>
      <c r="O749">
        <v>10</v>
      </c>
      <c r="V749">
        <v>5.000000074505806E-2</v>
      </c>
      <c r="W749">
        <v>5.000000074505806E-2</v>
      </c>
      <c r="X749">
        <v>0.10000000149011612</v>
      </c>
      <c r="Y749">
        <v>7</v>
      </c>
      <c r="Z749">
        <v>5.000000074505806E-2</v>
      </c>
      <c r="AA749">
        <v>1.0000000474974513E-3</v>
      </c>
      <c r="AE749">
        <v>1.35</v>
      </c>
    </row>
    <row r="750" spans="1:31" x14ac:dyDescent="0.2">
      <c r="A750" s="9">
        <v>2008757</v>
      </c>
      <c r="C750" t="s">
        <v>2517</v>
      </c>
      <c r="D750" t="s">
        <v>2518</v>
      </c>
      <c r="E750" t="s">
        <v>781</v>
      </c>
      <c r="F750" t="s">
        <v>2501</v>
      </c>
      <c r="G750" t="s">
        <v>639</v>
      </c>
      <c r="H750" t="s">
        <v>639</v>
      </c>
      <c r="I750" t="s">
        <v>772</v>
      </c>
      <c r="J750" t="s">
        <v>641</v>
      </c>
      <c r="K750" t="s">
        <v>53</v>
      </c>
      <c r="L750" s="4">
        <v>2</v>
      </c>
      <c r="M750" s="4"/>
      <c r="N750">
        <v>10</v>
      </c>
      <c r="Q750">
        <v>15</v>
      </c>
      <c r="R750">
        <v>2</v>
      </c>
      <c r="V750">
        <v>1.9999999552965164E-2</v>
      </c>
      <c r="W750">
        <v>3.9999999105930328E-2</v>
      </c>
      <c r="X750">
        <v>5.000000074505806E-2</v>
      </c>
      <c r="Y750">
        <v>5.000000074505806E-2</v>
      </c>
      <c r="Z750">
        <v>0.10000000149011612</v>
      </c>
      <c r="AA750">
        <v>1.0000000474974513E-3</v>
      </c>
      <c r="AE750">
        <v>1</v>
      </c>
    </row>
    <row r="751" spans="1:31" x14ac:dyDescent="0.2">
      <c r="A751" s="9">
        <v>2008652</v>
      </c>
      <c r="C751" t="s">
        <v>2519</v>
      </c>
      <c r="D751" t="s">
        <v>2520</v>
      </c>
      <c r="E751" t="s">
        <v>781</v>
      </c>
      <c r="F751" t="s">
        <v>2504</v>
      </c>
      <c r="G751" t="s">
        <v>639</v>
      </c>
      <c r="H751" t="s">
        <v>639</v>
      </c>
      <c r="I751" t="s">
        <v>783</v>
      </c>
      <c r="J751" t="s">
        <v>641</v>
      </c>
      <c r="K751" t="s">
        <v>54</v>
      </c>
      <c r="L751" s="4">
        <v>42698</v>
      </c>
      <c r="M751" s="4"/>
      <c r="N751">
        <v>20</v>
      </c>
      <c r="P751">
        <v>15</v>
      </c>
      <c r="R751">
        <v>4</v>
      </c>
      <c r="V751">
        <v>5.000000074505806E-2</v>
      </c>
      <c r="W751">
        <v>5.000000074505806E-2</v>
      </c>
      <c r="X751">
        <v>0.10000000149011612</v>
      </c>
      <c r="Y751">
        <v>1.9999999552965164E-2</v>
      </c>
      <c r="Z751">
        <v>5.000000074505806E-2</v>
      </c>
      <c r="AA751">
        <v>1.0000000474974513E-3</v>
      </c>
      <c r="AE751">
        <v>1.5</v>
      </c>
    </row>
    <row r="752" spans="1:31" x14ac:dyDescent="0.2">
      <c r="A752" s="9">
        <v>2008651</v>
      </c>
      <c r="C752" t="s">
        <v>2521</v>
      </c>
      <c r="D752" t="s">
        <v>2522</v>
      </c>
      <c r="E752" t="s">
        <v>781</v>
      </c>
      <c r="F752" t="s">
        <v>2504</v>
      </c>
      <c r="G752" t="s">
        <v>639</v>
      </c>
      <c r="H752" t="s">
        <v>639</v>
      </c>
      <c r="I752" t="s">
        <v>783</v>
      </c>
      <c r="J752" t="s">
        <v>641</v>
      </c>
      <c r="K752" t="s">
        <v>54</v>
      </c>
      <c r="L752" s="4">
        <v>42697</v>
      </c>
      <c r="M752" s="4"/>
      <c r="N752">
        <v>5</v>
      </c>
      <c r="O752">
        <v>20</v>
      </c>
      <c r="P752">
        <v>5</v>
      </c>
      <c r="V752">
        <v>4.0000001899898052E-3</v>
      </c>
      <c r="W752">
        <v>4.0000001899898052E-3</v>
      </c>
      <c r="X752">
        <v>1.9999999552965164E-2</v>
      </c>
      <c r="Y752">
        <v>9.9999997764825821E-3</v>
      </c>
      <c r="Z752">
        <v>1.2000000104308128E-2</v>
      </c>
      <c r="AA752">
        <v>1.0000000474974513E-3</v>
      </c>
      <c r="AE752">
        <v>1.3</v>
      </c>
    </row>
    <row r="753" spans="1:31" x14ac:dyDescent="0.2">
      <c r="A753" s="9">
        <v>2006079</v>
      </c>
      <c r="C753" t="s">
        <v>2523</v>
      </c>
      <c r="D753" t="s">
        <v>2524</v>
      </c>
      <c r="E753" t="s">
        <v>1645</v>
      </c>
      <c r="F753" t="s">
        <v>1645</v>
      </c>
      <c r="G753" t="s">
        <v>639</v>
      </c>
      <c r="H753" t="s">
        <v>639</v>
      </c>
      <c r="I753" t="s">
        <v>783</v>
      </c>
      <c r="J753" t="s">
        <v>641</v>
      </c>
      <c r="K753" t="s">
        <v>53</v>
      </c>
      <c r="L753" s="4">
        <v>40667</v>
      </c>
      <c r="M753" s="4"/>
      <c r="N753">
        <v>27</v>
      </c>
      <c r="Q753">
        <v>7</v>
      </c>
      <c r="R753">
        <v>4</v>
      </c>
      <c r="AE753">
        <v>1</v>
      </c>
    </row>
    <row r="754" spans="1:31" x14ac:dyDescent="0.2">
      <c r="A754" s="9">
        <v>2009399</v>
      </c>
      <c r="C754" t="s">
        <v>2525</v>
      </c>
      <c r="D754" t="s">
        <v>2526</v>
      </c>
      <c r="E754" t="s">
        <v>1645</v>
      </c>
      <c r="F754" t="s">
        <v>2527</v>
      </c>
      <c r="G754" t="s">
        <v>639</v>
      </c>
      <c r="H754" t="s">
        <v>639</v>
      </c>
      <c r="I754" t="s">
        <v>783</v>
      </c>
      <c r="J754" t="s">
        <v>641</v>
      </c>
      <c r="K754" t="s">
        <v>53</v>
      </c>
      <c r="L754" s="4">
        <v>43367</v>
      </c>
      <c r="M754" s="4"/>
      <c r="N754">
        <v>27</v>
      </c>
      <c r="Q754">
        <v>7</v>
      </c>
      <c r="R754">
        <v>4</v>
      </c>
      <c r="AE754">
        <v>1</v>
      </c>
    </row>
    <row r="755" spans="1:31" x14ac:dyDescent="0.2">
      <c r="A755" s="9">
        <v>2006107</v>
      </c>
      <c r="C755" t="s">
        <v>2528</v>
      </c>
      <c r="D755" t="s">
        <v>2529</v>
      </c>
      <c r="E755" t="s">
        <v>1645</v>
      </c>
      <c r="F755" t="s">
        <v>2527</v>
      </c>
      <c r="G755" t="s">
        <v>639</v>
      </c>
      <c r="H755" t="s">
        <v>639</v>
      </c>
      <c r="I755" t="s">
        <v>783</v>
      </c>
      <c r="J755" t="s">
        <v>641</v>
      </c>
      <c r="K755" t="s">
        <v>53</v>
      </c>
      <c r="L755" s="4">
        <v>40700</v>
      </c>
      <c r="M755" s="4"/>
      <c r="N755">
        <v>24</v>
      </c>
      <c r="T755">
        <v>6</v>
      </c>
      <c r="AE755">
        <v>1</v>
      </c>
    </row>
    <row r="756" spans="1:31" x14ac:dyDescent="0.2">
      <c r="A756" s="9">
        <v>2009289</v>
      </c>
      <c r="C756" t="s">
        <v>2530</v>
      </c>
      <c r="D756" t="s">
        <v>2531</v>
      </c>
      <c r="E756" t="s">
        <v>1645</v>
      </c>
      <c r="F756" t="s">
        <v>2532</v>
      </c>
      <c r="G756" t="s">
        <v>639</v>
      </c>
      <c r="H756" t="s">
        <v>639</v>
      </c>
      <c r="I756" t="s">
        <v>783</v>
      </c>
      <c r="J756" t="s">
        <v>641</v>
      </c>
      <c r="K756" t="s">
        <v>53</v>
      </c>
      <c r="L756" s="4">
        <v>43255</v>
      </c>
      <c r="M756" s="4"/>
      <c r="N756">
        <v>15.5</v>
      </c>
      <c r="Q756">
        <v>26.5</v>
      </c>
      <c r="AE756">
        <v>1</v>
      </c>
    </row>
    <row r="757" spans="1:31" x14ac:dyDescent="0.2">
      <c r="A757" s="9">
        <v>2008101</v>
      </c>
      <c r="C757" t="s">
        <v>2533</v>
      </c>
      <c r="D757" t="s">
        <v>2534</v>
      </c>
      <c r="E757" t="s">
        <v>1645</v>
      </c>
      <c r="F757" t="s">
        <v>2535</v>
      </c>
      <c r="G757" t="s">
        <v>639</v>
      </c>
      <c r="H757" t="s">
        <v>639</v>
      </c>
      <c r="I757" t="s">
        <v>783</v>
      </c>
      <c r="J757" t="s">
        <v>641</v>
      </c>
      <c r="K757" t="s">
        <v>53</v>
      </c>
      <c r="L757" s="4">
        <v>42187</v>
      </c>
      <c r="M757" s="4"/>
      <c r="N757">
        <v>12</v>
      </c>
      <c r="O757">
        <v>11</v>
      </c>
      <c r="P757">
        <v>18</v>
      </c>
      <c r="R757">
        <v>2.7000000476837158</v>
      </c>
      <c r="T757">
        <v>8</v>
      </c>
      <c r="V757">
        <v>1.9999999552965164E-2</v>
      </c>
      <c r="X757">
        <v>0.20000000298023224</v>
      </c>
      <c r="Y757">
        <v>1.4999999664723873E-2</v>
      </c>
      <c r="Z757">
        <v>1.9999999552965164E-2</v>
      </c>
      <c r="AE757">
        <v>1</v>
      </c>
    </row>
    <row r="758" spans="1:31" x14ac:dyDescent="0.2">
      <c r="A758" s="9">
        <v>2009100</v>
      </c>
      <c r="C758" t="s">
        <v>2536</v>
      </c>
      <c r="D758" t="s">
        <v>2537</v>
      </c>
      <c r="E758" t="s">
        <v>1645</v>
      </c>
      <c r="F758" t="s">
        <v>1645</v>
      </c>
      <c r="G758" t="s">
        <v>639</v>
      </c>
      <c r="H758" t="s">
        <v>639</v>
      </c>
      <c r="I758" t="s">
        <v>783</v>
      </c>
      <c r="J758" t="s">
        <v>641</v>
      </c>
      <c r="K758" t="s">
        <v>53</v>
      </c>
      <c r="L758" s="4">
        <v>43104</v>
      </c>
      <c r="M758" s="4"/>
      <c r="N758">
        <v>19</v>
      </c>
      <c r="O758">
        <v>17.399999618530273</v>
      </c>
      <c r="R758">
        <v>4</v>
      </c>
      <c r="T758">
        <v>6</v>
      </c>
      <c r="V758">
        <v>0.10000000149011612</v>
      </c>
      <c r="Y758">
        <v>0.15000000596046448</v>
      </c>
      <c r="AE758">
        <v>1</v>
      </c>
    </row>
    <row r="759" spans="1:31" x14ac:dyDescent="0.2">
      <c r="A759" s="9">
        <v>2007987</v>
      </c>
      <c r="C759" t="s">
        <v>2538</v>
      </c>
      <c r="D759" t="s">
        <v>2539</v>
      </c>
      <c r="E759" t="s">
        <v>1645</v>
      </c>
      <c r="F759" t="s">
        <v>2540</v>
      </c>
      <c r="G759" t="s">
        <v>639</v>
      </c>
      <c r="H759" t="s">
        <v>639</v>
      </c>
      <c r="I759" t="s">
        <v>783</v>
      </c>
      <c r="J759" t="s">
        <v>641</v>
      </c>
      <c r="K759" t="s">
        <v>53</v>
      </c>
      <c r="L759" s="4">
        <v>42079</v>
      </c>
      <c r="M759" s="4"/>
      <c r="N759">
        <v>20</v>
      </c>
      <c r="O759">
        <v>20</v>
      </c>
      <c r="T759">
        <v>3.5999999046325684</v>
      </c>
      <c r="Y759">
        <v>1.9999999552965164E-2</v>
      </c>
      <c r="AE759">
        <v>1</v>
      </c>
    </row>
    <row r="760" spans="1:31" x14ac:dyDescent="0.2">
      <c r="A760" s="9">
        <v>2006713</v>
      </c>
      <c r="C760" t="s">
        <v>2541</v>
      </c>
      <c r="D760" t="s">
        <v>2542</v>
      </c>
      <c r="E760" t="s">
        <v>1645</v>
      </c>
      <c r="F760" t="s">
        <v>2540</v>
      </c>
      <c r="G760" t="s">
        <v>639</v>
      </c>
      <c r="H760" t="s">
        <v>639</v>
      </c>
      <c r="I760" t="s">
        <v>783</v>
      </c>
      <c r="J760" t="s">
        <v>641</v>
      </c>
      <c r="K760" t="s">
        <v>53</v>
      </c>
      <c r="L760" s="4">
        <v>40998</v>
      </c>
      <c r="M760" s="4"/>
      <c r="N760">
        <v>26</v>
      </c>
      <c r="O760">
        <v>14</v>
      </c>
      <c r="T760">
        <v>2</v>
      </c>
      <c r="AE760">
        <v>1</v>
      </c>
    </row>
    <row r="761" spans="1:31" x14ac:dyDescent="0.2">
      <c r="A761" s="9">
        <v>2008144</v>
      </c>
      <c r="C761" t="s">
        <v>2543</v>
      </c>
      <c r="D761" t="s">
        <v>2544</v>
      </c>
      <c r="E761" t="s">
        <v>1645</v>
      </c>
      <c r="F761" t="s">
        <v>2540</v>
      </c>
      <c r="G761" t="s">
        <v>639</v>
      </c>
      <c r="H761" t="s">
        <v>639</v>
      </c>
      <c r="I761" t="s">
        <v>783</v>
      </c>
      <c r="J761" t="s">
        <v>641</v>
      </c>
      <c r="K761" t="s">
        <v>53</v>
      </c>
      <c r="L761" s="4">
        <v>42222</v>
      </c>
      <c r="M761" s="4"/>
      <c r="N761">
        <v>12</v>
      </c>
      <c r="O761">
        <v>24</v>
      </c>
      <c r="P761">
        <v>12</v>
      </c>
      <c r="R761">
        <v>2</v>
      </c>
      <c r="T761">
        <v>2</v>
      </c>
      <c r="AE761">
        <v>1</v>
      </c>
    </row>
    <row r="762" spans="1:31" x14ac:dyDescent="0.2">
      <c r="A762" s="9">
        <v>2006123</v>
      </c>
      <c r="C762" t="s">
        <v>2545</v>
      </c>
      <c r="D762" t="s">
        <v>2546</v>
      </c>
      <c r="E762" t="s">
        <v>1645</v>
      </c>
      <c r="F762" t="s">
        <v>2535</v>
      </c>
      <c r="G762" t="s">
        <v>639</v>
      </c>
      <c r="H762" t="s">
        <v>639</v>
      </c>
      <c r="I762" t="s">
        <v>783</v>
      </c>
      <c r="J762" t="s">
        <v>641</v>
      </c>
      <c r="K762" t="s">
        <v>53</v>
      </c>
      <c r="L762" s="4">
        <v>40723</v>
      </c>
      <c r="M762" s="4"/>
      <c r="N762">
        <v>14</v>
      </c>
      <c r="O762">
        <v>14</v>
      </c>
      <c r="P762">
        <v>21</v>
      </c>
      <c r="Y762">
        <v>1.9999999552965164E-2</v>
      </c>
      <c r="AE762">
        <v>1</v>
      </c>
    </row>
    <row r="763" spans="1:31" x14ac:dyDescent="0.2">
      <c r="A763" s="9">
        <v>2006122</v>
      </c>
      <c r="C763" t="s">
        <v>2547</v>
      </c>
      <c r="D763" t="s">
        <v>2548</v>
      </c>
      <c r="E763" t="s">
        <v>1645</v>
      </c>
      <c r="F763" t="s">
        <v>2535</v>
      </c>
      <c r="G763" t="s">
        <v>639</v>
      </c>
      <c r="H763" t="s">
        <v>639</v>
      </c>
      <c r="I763" t="s">
        <v>783</v>
      </c>
      <c r="J763" t="s">
        <v>641</v>
      </c>
      <c r="K763" t="s">
        <v>53</v>
      </c>
      <c r="L763" s="4">
        <v>40723</v>
      </c>
      <c r="M763" s="4"/>
      <c r="N763">
        <v>16</v>
      </c>
      <c r="O763">
        <v>16</v>
      </c>
      <c r="P763">
        <v>16</v>
      </c>
      <c r="AE763">
        <v>1</v>
      </c>
    </row>
    <row r="764" spans="1:31" x14ac:dyDescent="0.2">
      <c r="A764" s="9">
        <v>2008388</v>
      </c>
      <c r="C764" t="s">
        <v>2549</v>
      </c>
      <c r="D764" t="s">
        <v>2550</v>
      </c>
      <c r="E764" t="s">
        <v>1645</v>
      </c>
      <c r="F764" t="s">
        <v>2540</v>
      </c>
      <c r="G764" t="s">
        <v>639</v>
      </c>
      <c r="H764" t="s">
        <v>639</v>
      </c>
      <c r="I764" t="s">
        <v>783</v>
      </c>
      <c r="J764" t="s">
        <v>641</v>
      </c>
      <c r="K764" t="s">
        <v>53</v>
      </c>
      <c r="L764" s="4">
        <v>42451</v>
      </c>
      <c r="M764" s="4"/>
      <c r="N764">
        <v>18</v>
      </c>
      <c r="O764">
        <v>8</v>
      </c>
      <c r="P764">
        <v>16</v>
      </c>
      <c r="T764">
        <v>3</v>
      </c>
      <c r="Y764">
        <v>1.9999999552965164E-2</v>
      </c>
      <c r="AE764">
        <v>1</v>
      </c>
    </row>
    <row r="765" spans="1:31" x14ac:dyDescent="0.2">
      <c r="A765" s="9">
        <v>2006125</v>
      </c>
      <c r="C765" t="s">
        <v>2551</v>
      </c>
      <c r="D765" t="s">
        <v>2552</v>
      </c>
      <c r="E765" t="s">
        <v>1645</v>
      </c>
      <c r="F765" t="s">
        <v>2540</v>
      </c>
      <c r="G765" t="s">
        <v>639</v>
      </c>
      <c r="H765" t="s">
        <v>639</v>
      </c>
      <c r="I765" t="s">
        <v>783</v>
      </c>
      <c r="J765" t="s">
        <v>641</v>
      </c>
      <c r="K765" t="s">
        <v>53</v>
      </c>
      <c r="L765" s="4">
        <v>40723</v>
      </c>
      <c r="M765" s="4"/>
      <c r="N765">
        <v>7</v>
      </c>
      <c r="O765">
        <v>12</v>
      </c>
      <c r="P765">
        <v>25</v>
      </c>
      <c r="R765">
        <v>2</v>
      </c>
      <c r="T765">
        <v>2.5999999046325684</v>
      </c>
      <c r="Y765">
        <v>1.9999999552965164E-2</v>
      </c>
      <c r="AE765">
        <v>1</v>
      </c>
    </row>
    <row r="766" spans="1:31" x14ac:dyDescent="0.2">
      <c r="A766" s="9">
        <v>2006124</v>
      </c>
      <c r="C766" t="s">
        <v>2553</v>
      </c>
      <c r="D766" t="s">
        <v>2554</v>
      </c>
      <c r="E766" t="s">
        <v>1645</v>
      </c>
      <c r="F766" t="s">
        <v>2540</v>
      </c>
      <c r="G766" t="s">
        <v>639</v>
      </c>
      <c r="H766" t="s">
        <v>639</v>
      </c>
      <c r="I766" t="s">
        <v>783</v>
      </c>
      <c r="J766" t="s">
        <v>641</v>
      </c>
      <c r="K766" t="s">
        <v>53</v>
      </c>
      <c r="L766" s="4">
        <v>40723</v>
      </c>
      <c r="M766" s="4"/>
      <c r="N766">
        <v>7</v>
      </c>
      <c r="O766">
        <v>20</v>
      </c>
      <c r="P766">
        <v>28</v>
      </c>
      <c r="R766">
        <v>2</v>
      </c>
      <c r="T766">
        <v>3</v>
      </c>
      <c r="V766">
        <v>1.9999999552965164E-2</v>
      </c>
      <c r="Y766">
        <v>1.9999999552965164E-2</v>
      </c>
      <c r="AE766">
        <v>1</v>
      </c>
    </row>
    <row r="767" spans="1:31" x14ac:dyDescent="0.2">
      <c r="A767" s="9">
        <v>2009325</v>
      </c>
      <c r="C767" t="s">
        <v>2555</v>
      </c>
      <c r="D767" t="s">
        <v>2556</v>
      </c>
      <c r="E767" t="s">
        <v>1645</v>
      </c>
      <c r="F767" t="s">
        <v>2540</v>
      </c>
      <c r="G767" t="s">
        <v>639</v>
      </c>
      <c r="H767" t="s">
        <v>639</v>
      </c>
      <c r="I767" t="s">
        <v>783</v>
      </c>
      <c r="J767" t="s">
        <v>641</v>
      </c>
      <c r="K767" t="s">
        <v>53</v>
      </c>
      <c r="L767" s="4">
        <v>43318</v>
      </c>
      <c r="M767" s="4"/>
      <c r="N767">
        <v>8</v>
      </c>
      <c r="O767">
        <v>24</v>
      </c>
      <c r="P767">
        <v>24</v>
      </c>
      <c r="T767">
        <v>2</v>
      </c>
      <c r="V767">
        <v>1.9999999552965164E-2</v>
      </c>
      <c r="Y767">
        <v>9.9999997764825821E-3</v>
      </c>
      <c r="Z767">
        <v>9.9999997764825821E-3</v>
      </c>
      <c r="AE767">
        <v>1</v>
      </c>
    </row>
    <row r="768" spans="1:31" x14ac:dyDescent="0.2">
      <c r="A768" s="9">
        <v>2008909</v>
      </c>
      <c r="C768" t="s">
        <v>2557</v>
      </c>
      <c r="D768" t="s">
        <v>2558</v>
      </c>
      <c r="E768" t="s">
        <v>1645</v>
      </c>
      <c r="F768" t="s">
        <v>2540</v>
      </c>
      <c r="G768" t="s">
        <v>639</v>
      </c>
      <c r="H768" t="s">
        <v>639</v>
      </c>
      <c r="I768" t="s">
        <v>783</v>
      </c>
      <c r="J768" t="s">
        <v>641</v>
      </c>
      <c r="K768" t="s">
        <v>53</v>
      </c>
      <c r="L768" s="4">
        <v>42944</v>
      </c>
      <c r="M768" s="4"/>
      <c r="N768">
        <v>9</v>
      </c>
      <c r="O768">
        <v>12</v>
      </c>
      <c r="P768">
        <v>25</v>
      </c>
      <c r="R768">
        <v>2</v>
      </c>
      <c r="T768">
        <v>2.5999999046325684</v>
      </c>
      <c r="Y768">
        <v>1.9999999552965164E-2</v>
      </c>
      <c r="AE768">
        <v>1</v>
      </c>
    </row>
    <row r="769" spans="1:31" x14ac:dyDescent="0.2">
      <c r="A769" s="9">
        <v>2008648</v>
      </c>
      <c r="C769" t="s">
        <v>2559</v>
      </c>
      <c r="D769" t="s">
        <v>2560</v>
      </c>
      <c r="E769" t="s">
        <v>1645</v>
      </c>
      <c r="F769" t="s">
        <v>2540</v>
      </c>
      <c r="G769" t="s">
        <v>639</v>
      </c>
      <c r="H769" t="s">
        <v>639</v>
      </c>
      <c r="I769" t="s">
        <v>783</v>
      </c>
      <c r="J769" t="s">
        <v>641</v>
      </c>
      <c r="K769" t="s">
        <v>53</v>
      </c>
      <c r="L769" s="4">
        <v>42696</v>
      </c>
      <c r="M769" s="4"/>
      <c r="N769">
        <v>16</v>
      </c>
      <c r="O769">
        <v>8</v>
      </c>
      <c r="P769">
        <v>16</v>
      </c>
      <c r="T769">
        <v>5</v>
      </c>
      <c r="Y769">
        <v>0.10000000149011612</v>
      </c>
      <c r="AE769">
        <v>1</v>
      </c>
    </row>
    <row r="770" spans="1:31" x14ac:dyDescent="0.2">
      <c r="A770" s="9">
        <v>2009706</v>
      </c>
      <c r="C770" t="s">
        <v>2561</v>
      </c>
      <c r="D770" t="s">
        <v>2562</v>
      </c>
      <c r="E770" t="s">
        <v>1645</v>
      </c>
      <c r="F770" t="s">
        <v>2540</v>
      </c>
      <c r="G770" t="s">
        <v>639</v>
      </c>
      <c r="H770" t="s">
        <v>639</v>
      </c>
      <c r="I770" t="s">
        <v>783</v>
      </c>
      <c r="J770" t="s">
        <v>641</v>
      </c>
      <c r="K770" t="s">
        <v>53</v>
      </c>
      <c r="L770" s="4">
        <v>43669</v>
      </c>
      <c r="M770" s="4"/>
      <c r="N770">
        <v>13</v>
      </c>
      <c r="O770">
        <v>24</v>
      </c>
      <c r="P770">
        <v>12</v>
      </c>
      <c r="R770">
        <v>2</v>
      </c>
      <c r="T770">
        <v>3</v>
      </c>
      <c r="AE770">
        <v>1</v>
      </c>
    </row>
    <row r="771" spans="1:31" x14ac:dyDescent="0.2">
      <c r="A771" s="9">
        <v>2010677</v>
      </c>
      <c r="C771" t="s">
        <v>2563</v>
      </c>
      <c r="D771" t="s">
        <v>2564</v>
      </c>
      <c r="E771" t="s">
        <v>1645</v>
      </c>
      <c r="F771" t="s">
        <v>2565</v>
      </c>
      <c r="G771" t="s">
        <v>639</v>
      </c>
      <c r="H771" t="s">
        <v>639</v>
      </c>
      <c r="I771" t="s">
        <v>783</v>
      </c>
      <c r="J771" t="s">
        <v>641</v>
      </c>
      <c r="K771" t="s">
        <v>53</v>
      </c>
      <c r="L771" s="4">
        <v>44503</v>
      </c>
      <c r="M771" s="4"/>
      <c r="N771">
        <v>40</v>
      </c>
      <c r="T771">
        <v>5.5999999046325684</v>
      </c>
      <c r="AE771">
        <v>1</v>
      </c>
    </row>
    <row r="772" spans="1:31" x14ac:dyDescent="0.2">
      <c r="A772" s="9">
        <v>2008991</v>
      </c>
      <c r="C772" t="s">
        <v>2566</v>
      </c>
      <c r="D772" t="s">
        <v>2567</v>
      </c>
      <c r="E772" t="s">
        <v>1645</v>
      </c>
      <c r="F772" t="s">
        <v>2568</v>
      </c>
      <c r="G772" t="s">
        <v>639</v>
      </c>
      <c r="H772" t="s">
        <v>639</v>
      </c>
      <c r="I772" t="s">
        <v>783</v>
      </c>
      <c r="J772" t="s">
        <v>641</v>
      </c>
      <c r="K772" t="s">
        <v>53</v>
      </c>
      <c r="L772" s="4">
        <v>43010</v>
      </c>
      <c r="M772" s="4"/>
      <c r="N772">
        <v>46</v>
      </c>
      <c r="AE772">
        <v>1</v>
      </c>
    </row>
    <row r="773" spans="1:31" x14ac:dyDescent="0.2">
      <c r="A773" s="9">
        <v>2008992</v>
      </c>
      <c r="C773" t="s">
        <v>2569</v>
      </c>
      <c r="D773" t="s">
        <v>2570</v>
      </c>
      <c r="E773" t="s">
        <v>1645</v>
      </c>
      <c r="F773" t="s">
        <v>2568</v>
      </c>
      <c r="G773" t="s">
        <v>639</v>
      </c>
      <c r="H773" t="s">
        <v>639</v>
      </c>
      <c r="I773" t="s">
        <v>783</v>
      </c>
      <c r="J773" t="s">
        <v>641</v>
      </c>
      <c r="K773" t="s">
        <v>53</v>
      </c>
      <c r="L773" s="4">
        <v>43010</v>
      </c>
      <c r="M773" s="4"/>
      <c r="N773">
        <v>46</v>
      </c>
      <c r="AE773">
        <v>1</v>
      </c>
    </row>
    <row r="774" spans="1:31" x14ac:dyDescent="0.2">
      <c r="A774" s="9">
        <v>2007936</v>
      </c>
      <c r="C774" t="s">
        <v>2571</v>
      </c>
      <c r="D774" t="s">
        <v>2572</v>
      </c>
      <c r="E774" t="s">
        <v>1645</v>
      </c>
      <c r="F774" t="s">
        <v>2565</v>
      </c>
      <c r="G774" t="s">
        <v>639</v>
      </c>
      <c r="H774" t="s">
        <v>639</v>
      </c>
      <c r="I774" t="s">
        <v>783</v>
      </c>
      <c r="J774" t="s">
        <v>641</v>
      </c>
      <c r="K774" t="s">
        <v>53</v>
      </c>
      <c r="L774" s="4">
        <v>42048</v>
      </c>
      <c r="M774" s="4"/>
      <c r="N774">
        <v>38</v>
      </c>
      <c r="T774">
        <v>7</v>
      </c>
      <c r="AE774">
        <v>1</v>
      </c>
    </row>
    <row r="775" spans="1:31" x14ac:dyDescent="0.2">
      <c r="A775" s="9">
        <v>2006771</v>
      </c>
      <c r="C775" t="s">
        <v>2573</v>
      </c>
      <c r="D775" t="s">
        <v>2574</v>
      </c>
      <c r="E775" t="s">
        <v>1645</v>
      </c>
      <c r="F775" t="s">
        <v>2575</v>
      </c>
      <c r="G775" t="s">
        <v>639</v>
      </c>
      <c r="H775" t="s">
        <v>639</v>
      </c>
      <c r="I775" t="s">
        <v>783</v>
      </c>
      <c r="J775" t="s">
        <v>641</v>
      </c>
      <c r="K775" t="s">
        <v>53</v>
      </c>
      <c r="L775" s="4">
        <v>41060</v>
      </c>
      <c r="M775" s="4"/>
      <c r="N775">
        <v>5</v>
      </c>
      <c r="R775">
        <v>16.600000381469727</v>
      </c>
      <c r="S775">
        <v>20</v>
      </c>
      <c r="Y775">
        <v>4</v>
      </c>
      <c r="Z775">
        <v>4</v>
      </c>
      <c r="AE775">
        <v>1</v>
      </c>
    </row>
    <row r="776" spans="1:31" x14ac:dyDescent="0.2">
      <c r="A776" s="9">
        <v>2008443</v>
      </c>
      <c r="C776" t="s">
        <v>2576</v>
      </c>
      <c r="D776" t="s">
        <v>2577</v>
      </c>
      <c r="E776" t="s">
        <v>1645</v>
      </c>
      <c r="F776" t="s">
        <v>2575</v>
      </c>
      <c r="G776" t="s">
        <v>639</v>
      </c>
      <c r="H776" t="s">
        <v>639</v>
      </c>
      <c r="I776" t="s">
        <v>783</v>
      </c>
      <c r="J776" t="s">
        <v>647</v>
      </c>
      <c r="K776" t="s">
        <v>54</v>
      </c>
      <c r="L776" s="4">
        <v>42510</v>
      </c>
      <c r="M776" s="4"/>
      <c r="R776">
        <v>16.600000381469727</v>
      </c>
      <c r="S776">
        <v>13.5</v>
      </c>
      <c r="T776">
        <v>6.8000001907348633</v>
      </c>
      <c r="Y776">
        <v>4</v>
      </c>
      <c r="Z776">
        <v>4</v>
      </c>
      <c r="AE776">
        <v>1</v>
      </c>
    </row>
    <row r="777" spans="1:31" x14ac:dyDescent="0.2">
      <c r="A777" s="9">
        <v>2006711</v>
      </c>
      <c r="C777" t="s">
        <v>2578</v>
      </c>
      <c r="D777" t="s">
        <v>2579</v>
      </c>
      <c r="E777" t="s">
        <v>1645</v>
      </c>
      <c r="F777" t="s">
        <v>2580</v>
      </c>
      <c r="G777" t="s">
        <v>639</v>
      </c>
      <c r="H777" t="s">
        <v>639</v>
      </c>
      <c r="I777" t="s">
        <v>783</v>
      </c>
      <c r="J777" t="s">
        <v>647</v>
      </c>
      <c r="K777" t="s">
        <v>54</v>
      </c>
      <c r="L777" s="4">
        <v>40998</v>
      </c>
      <c r="M777" s="4"/>
      <c r="Y777">
        <v>10.949999809265137</v>
      </c>
      <c r="AE777">
        <v>1.37</v>
      </c>
    </row>
    <row r="778" spans="1:31" x14ac:dyDescent="0.2">
      <c r="A778" s="9">
        <v>2007684</v>
      </c>
      <c r="C778" t="s">
        <v>2581</v>
      </c>
      <c r="D778" t="s">
        <v>2582</v>
      </c>
      <c r="E778" t="s">
        <v>1645</v>
      </c>
      <c r="F778" t="s">
        <v>2575</v>
      </c>
      <c r="G778" t="s">
        <v>639</v>
      </c>
      <c r="H778" t="s">
        <v>639</v>
      </c>
      <c r="I778" t="s">
        <v>783</v>
      </c>
      <c r="J778" t="s">
        <v>641</v>
      </c>
      <c r="K778" t="s">
        <v>54</v>
      </c>
      <c r="L778" s="4">
        <v>41774</v>
      </c>
      <c r="M778" s="4"/>
      <c r="N778">
        <v>4.5</v>
      </c>
      <c r="Q778">
        <v>8.1000003814697266</v>
      </c>
      <c r="R778">
        <v>7.6999998092651367</v>
      </c>
      <c r="Y778">
        <v>3.9000000953674316</v>
      </c>
      <c r="Z778">
        <v>4.5999999046325684</v>
      </c>
      <c r="AA778">
        <v>0.30000001192092896</v>
      </c>
      <c r="AE778">
        <v>1.5369999999999999</v>
      </c>
    </row>
    <row r="779" spans="1:31" x14ac:dyDescent="0.2">
      <c r="A779" s="9">
        <v>2006723</v>
      </c>
      <c r="C779" t="s">
        <v>2583</v>
      </c>
      <c r="D779" t="s">
        <v>23</v>
      </c>
      <c r="E779" t="s">
        <v>1645</v>
      </c>
      <c r="F779" t="s">
        <v>2575</v>
      </c>
      <c r="G779" t="s">
        <v>639</v>
      </c>
      <c r="H779" t="s">
        <v>639</v>
      </c>
      <c r="I779" t="s">
        <v>783</v>
      </c>
      <c r="J779" t="s">
        <v>647</v>
      </c>
      <c r="K779" t="s">
        <v>54</v>
      </c>
      <c r="L779" s="4">
        <v>41026</v>
      </c>
      <c r="M779" s="4"/>
      <c r="W779">
        <v>32.799999237060547</v>
      </c>
      <c r="AE779">
        <v>1.522</v>
      </c>
    </row>
    <row r="780" spans="1:31" x14ac:dyDescent="0.2">
      <c r="A780" s="9">
        <v>2006726</v>
      </c>
      <c r="C780" t="s">
        <v>2584</v>
      </c>
      <c r="D780" t="s">
        <v>2585</v>
      </c>
      <c r="E780" t="s">
        <v>1645</v>
      </c>
      <c r="F780" t="s">
        <v>2575</v>
      </c>
      <c r="G780" t="s">
        <v>639</v>
      </c>
      <c r="H780" t="s">
        <v>639</v>
      </c>
      <c r="I780" t="s">
        <v>783</v>
      </c>
      <c r="J780" t="s">
        <v>641</v>
      </c>
      <c r="K780" t="s">
        <v>54</v>
      </c>
      <c r="L780" s="4">
        <v>41026</v>
      </c>
      <c r="M780" s="4"/>
      <c r="N780">
        <v>4.3000001907348633</v>
      </c>
      <c r="O780">
        <v>15</v>
      </c>
      <c r="Q780">
        <v>17.5</v>
      </c>
      <c r="R780">
        <v>6.1999998092651367</v>
      </c>
      <c r="V780">
        <v>2.5</v>
      </c>
      <c r="Y780">
        <v>1.2999999523162842</v>
      </c>
      <c r="AE780">
        <v>1.595</v>
      </c>
    </row>
    <row r="781" spans="1:31" x14ac:dyDescent="0.2">
      <c r="A781" s="9">
        <v>2006727</v>
      </c>
      <c r="C781" t="s">
        <v>2586</v>
      </c>
      <c r="D781" t="s">
        <v>2587</v>
      </c>
      <c r="E781" t="s">
        <v>1645</v>
      </c>
      <c r="F781" t="s">
        <v>2575</v>
      </c>
      <c r="G781" t="s">
        <v>639</v>
      </c>
      <c r="H781" t="s">
        <v>639</v>
      </c>
      <c r="I781" t="s">
        <v>783</v>
      </c>
      <c r="J781" t="s">
        <v>641</v>
      </c>
      <c r="K781" t="s">
        <v>54</v>
      </c>
      <c r="L781" s="4">
        <v>41026</v>
      </c>
      <c r="M781" s="4"/>
      <c r="N781">
        <v>3.9000000953674316</v>
      </c>
      <c r="R781">
        <v>15.199999809265137</v>
      </c>
      <c r="V781">
        <v>4.9000000953674316</v>
      </c>
      <c r="W781">
        <v>3</v>
      </c>
      <c r="Z781">
        <v>9.1000003814697266</v>
      </c>
      <c r="AE781">
        <v>1.6459999999999999</v>
      </c>
    </row>
    <row r="782" spans="1:31" x14ac:dyDescent="0.2">
      <c r="A782" s="9">
        <v>2006717</v>
      </c>
      <c r="C782" t="s">
        <v>2588</v>
      </c>
      <c r="D782" t="s">
        <v>2589</v>
      </c>
      <c r="E782" t="s">
        <v>1645</v>
      </c>
      <c r="F782" t="s">
        <v>2575</v>
      </c>
      <c r="G782" t="s">
        <v>639</v>
      </c>
      <c r="H782" t="s">
        <v>639</v>
      </c>
      <c r="I782" t="s">
        <v>783</v>
      </c>
      <c r="J782" t="s">
        <v>647</v>
      </c>
      <c r="K782" t="s">
        <v>54</v>
      </c>
      <c r="L782" s="4">
        <v>41016</v>
      </c>
      <c r="M782" s="4"/>
      <c r="O782">
        <v>29.799999237060547</v>
      </c>
      <c r="P782">
        <v>5.0999999046325684</v>
      </c>
      <c r="R782">
        <v>4.5</v>
      </c>
      <c r="V782">
        <v>0.30000001192092896</v>
      </c>
      <c r="Z782">
        <v>0.69999998807907104</v>
      </c>
      <c r="AE782">
        <v>1.4750000000000001</v>
      </c>
    </row>
    <row r="783" spans="1:31" x14ac:dyDescent="0.2">
      <c r="A783" s="9">
        <v>2006724</v>
      </c>
      <c r="C783" t="s">
        <v>2590</v>
      </c>
      <c r="D783" t="s">
        <v>2591</v>
      </c>
      <c r="E783" t="s">
        <v>1645</v>
      </c>
      <c r="F783" t="s">
        <v>2575</v>
      </c>
      <c r="G783" t="s">
        <v>639</v>
      </c>
      <c r="H783" t="s">
        <v>639</v>
      </c>
      <c r="I783" t="s">
        <v>783</v>
      </c>
      <c r="J783" t="s">
        <v>647</v>
      </c>
      <c r="K783" t="s">
        <v>54</v>
      </c>
      <c r="L783" s="4">
        <v>41026</v>
      </c>
      <c r="M783" s="4"/>
      <c r="Z783">
        <v>27.399999618530273</v>
      </c>
      <c r="AE783">
        <v>1.827</v>
      </c>
    </row>
    <row r="784" spans="1:31" x14ac:dyDescent="0.2">
      <c r="A784" s="9">
        <v>2008099</v>
      </c>
      <c r="C784" t="s">
        <v>2592</v>
      </c>
      <c r="D784" t="s">
        <v>2593</v>
      </c>
      <c r="E784" t="s">
        <v>1645</v>
      </c>
      <c r="F784" t="s">
        <v>2575</v>
      </c>
      <c r="G784" t="s">
        <v>639</v>
      </c>
      <c r="H784" t="s">
        <v>639</v>
      </c>
      <c r="I784" t="s">
        <v>783</v>
      </c>
      <c r="J784" t="s">
        <v>647</v>
      </c>
      <c r="K784" t="s">
        <v>54</v>
      </c>
      <c r="L784" s="4">
        <v>42187</v>
      </c>
      <c r="M784" s="4"/>
      <c r="AA784">
        <v>15.5</v>
      </c>
      <c r="AE784">
        <v>1.61</v>
      </c>
    </row>
    <row r="785" spans="1:31" x14ac:dyDescent="0.2">
      <c r="A785" s="9">
        <v>2006117</v>
      </c>
      <c r="C785" t="s">
        <v>2594</v>
      </c>
      <c r="D785" t="s">
        <v>2595</v>
      </c>
      <c r="E785" t="s">
        <v>1645</v>
      </c>
      <c r="F785" t="s">
        <v>2580</v>
      </c>
      <c r="G785" t="s">
        <v>639</v>
      </c>
      <c r="H785" t="s">
        <v>639</v>
      </c>
      <c r="I785" t="s">
        <v>783</v>
      </c>
      <c r="J785" t="s">
        <v>641</v>
      </c>
      <c r="K785" t="s">
        <v>54</v>
      </c>
      <c r="L785" s="4">
        <v>40714</v>
      </c>
      <c r="M785" s="4"/>
      <c r="N785">
        <v>15.199999809265137</v>
      </c>
      <c r="T785">
        <v>22.799999237060547</v>
      </c>
      <c r="AE785">
        <v>1.32</v>
      </c>
    </row>
    <row r="786" spans="1:31" x14ac:dyDescent="0.2">
      <c r="A786" s="9">
        <v>2007261</v>
      </c>
      <c r="C786" t="s">
        <v>2596</v>
      </c>
      <c r="D786" t="s">
        <v>2597</v>
      </c>
      <c r="E786" t="s">
        <v>1645</v>
      </c>
      <c r="F786" t="s">
        <v>2580</v>
      </c>
      <c r="G786" t="s">
        <v>639</v>
      </c>
      <c r="H786" t="s">
        <v>639</v>
      </c>
      <c r="I786" t="s">
        <v>783</v>
      </c>
      <c r="J786" t="s">
        <v>647</v>
      </c>
      <c r="K786" t="s">
        <v>54</v>
      </c>
      <c r="L786" s="4">
        <v>41446</v>
      </c>
      <c r="M786" s="4"/>
      <c r="O786">
        <v>29.5</v>
      </c>
      <c r="P786">
        <v>5</v>
      </c>
      <c r="R786">
        <v>4.5</v>
      </c>
      <c r="V786">
        <v>3.0999999046325684</v>
      </c>
      <c r="AE786">
        <v>1.49</v>
      </c>
    </row>
    <row r="787" spans="1:31" x14ac:dyDescent="0.2">
      <c r="A787" s="9">
        <v>2006725</v>
      </c>
      <c r="C787" t="s">
        <v>2598</v>
      </c>
      <c r="D787" t="s">
        <v>2599</v>
      </c>
      <c r="E787" t="s">
        <v>1645</v>
      </c>
      <c r="F787" t="s">
        <v>2575</v>
      </c>
      <c r="G787" t="s">
        <v>639</v>
      </c>
      <c r="H787" t="s">
        <v>639</v>
      </c>
      <c r="I787" t="s">
        <v>783</v>
      </c>
      <c r="J787" t="s">
        <v>647</v>
      </c>
      <c r="K787" t="s">
        <v>54</v>
      </c>
      <c r="L787" s="4">
        <v>41026</v>
      </c>
      <c r="M787" s="4"/>
      <c r="V787">
        <v>40</v>
      </c>
      <c r="AE787">
        <v>1.764</v>
      </c>
    </row>
    <row r="788" spans="1:31" x14ac:dyDescent="0.2">
      <c r="A788" s="9">
        <v>2007512</v>
      </c>
      <c r="C788" t="s">
        <v>2600</v>
      </c>
      <c r="D788" t="s">
        <v>2601</v>
      </c>
      <c r="E788" t="s">
        <v>1635</v>
      </c>
      <c r="F788" t="s">
        <v>1636</v>
      </c>
      <c r="G788" t="s">
        <v>639</v>
      </c>
      <c r="H788" t="s">
        <v>639</v>
      </c>
      <c r="I788" t="s">
        <v>772</v>
      </c>
      <c r="J788" t="s">
        <v>647</v>
      </c>
      <c r="K788" t="s">
        <v>54</v>
      </c>
      <c r="L788" s="4">
        <v>2</v>
      </c>
      <c r="M788" s="4"/>
      <c r="AC788">
        <v>90</v>
      </c>
      <c r="AE788">
        <v>1</v>
      </c>
    </row>
    <row r="789" spans="1:31" x14ac:dyDescent="0.2">
      <c r="A789" s="9">
        <v>2006790</v>
      </c>
      <c r="C789" t="s">
        <v>2602</v>
      </c>
      <c r="D789" t="s">
        <v>2603</v>
      </c>
      <c r="E789" t="s">
        <v>2359</v>
      </c>
      <c r="F789" t="s">
        <v>2359</v>
      </c>
      <c r="G789" t="s">
        <v>639</v>
      </c>
      <c r="H789" t="s">
        <v>639</v>
      </c>
      <c r="I789" t="s">
        <v>772</v>
      </c>
      <c r="J789" t="s">
        <v>729</v>
      </c>
      <c r="K789" t="s">
        <v>53</v>
      </c>
      <c r="L789" s="4">
        <v>2</v>
      </c>
      <c r="M789" s="4"/>
      <c r="AE789">
        <v>1</v>
      </c>
    </row>
    <row r="790" spans="1:31" x14ac:dyDescent="0.2">
      <c r="A790" s="9">
        <v>2006842</v>
      </c>
      <c r="C790" t="s">
        <v>2604</v>
      </c>
      <c r="D790" t="s">
        <v>2605</v>
      </c>
      <c r="E790" t="s">
        <v>2606</v>
      </c>
      <c r="F790" t="s">
        <v>2606</v>
      </c>
      <c r="G790" t="s">
        <v>639</v>
      </c>
      <c r="H790" t="s">
        <v>639</v>
      </c>
      <c r="I790" t="s">
        <v>772</v>
      </c>
      <c r="J790" t="s">
        <v>647</v>
      </c>
      <c r="K790" t="s">
        <v>54</v>
      </c>
      <c r="L790" s="4">
        <v>2</v>
      </c>
      <c r="M790" s="4"/>
      <c r="AE790">
        <v>1.1000000000000001</v>
      </c>
    </row>
    <row r="791" spans="1:31" x14ac:dyDescent="0.2">
      <c r="A791" s="9">
        <v>2006845</v>
      </c>
      <c r="C791" t="s">
        <v>2607</v>
      </c>
      <c r="D791" t="s">
        <v>2608</v>
      </c>
      <c r="E791" t="s">
        <v>2606</v>
      </c>
      <c r="F791" t="s">
        <v>2606</v>
      </c>
      <c r="G791" t="s">
        <v>639</v>
      </c>
      <c r="H791" t="s">
        <v>639</v>
      </c>
      <c r="I791" t="s">
        <v>772</v>
      </c>
      <c r="J791" t="s">
        <v>729</v>
      </c>
      <c r="K791" t="s">
        <v>54</v>
      </c>
      <c r="L791" s="4">
        <v>2</v>
      </c>
      <c r="M791" s="4"/>
      <c r="AE791">
        <v>1.1000000000000001</v>
      </c>
    </row>
    <row r="792" spans="1:31" x14ac:dyDescent="0.2">
      <c r="A792" s="9">
        <v>2006843</v>
      </c>
      <c r="C792" t="s">
        <v>2609</v>
      </c>
      <c r="D792" t="s">
        <v>2610</v>
      </c>
      <c r="E792" t="s">
        <v>2606</v>
      </c>
      <c r="F792" t="s">
        <v>2606</v>
      </c>
      <c r="G792" t="s">
        <v>639</v>
      </c>
      <c r="H792" t="s">
        <v>639</v>
      </c>
      <c r="I792" t="s">
        <v>772</v>
      </c>
      <c r="J792" t="s">
        <v>647</v>
      </c>
      <c r="K792" t="s">
        <v>54</v>
      </c>
      <c r="L792" s="4">
        <v>2</v>
      </c>
      <c r="M792" s="4"/>
      <c r="AE792">
        <v>1.1000000000000001</v>
      </c>
    </row>
    <row r="793" spans="1:31" x14ac:dyDescent="0.2">
      <c r="A793" s="9">
        <v>2007772</v>
      </c>
      <c r="C793" t="s">
        <v>2611</v>
      </c>
      <c r="D793" t="s">
        <v>2612</v>
      </c>
      <c r="E793" t="s">
        <v>931</v>
      </c>
      <c r="F793" t="s">
        <v>931</v>
      </c>
      <c r="G793" t="s">
        <v>639</v>
      </c>
      <c r="H793" t="s">
        <v>639</v>
      </c>
      <c r="I793" t="s">
        <v>783</v>
      </c>
      <c r="J793" t="s">
        <v>647</v>
      </c>
      <c r="K793" t="s">
        <v>54</v>
      </c>
      <c r="L793" s="4">
        <v>41913</v>
      </c>
      <c r="M793" s="4"/>
      <c r="T793">
        <v>4.5</v>
      </c>
      <c r="V793">
        <v>9.5</v>
      </c>
      <c r="AE793">
        <v>1.1000000000000001</v>
      </c>
    </row>
    <row r="794" spans="1:31" x14ac:dyDescent="0.2">
      <c r="A794" s="9">
        <v>2006709</v>
      </c>
      <c r="C794" t="s">
        <v>2613</v>
      </c>
      <c r="D794" t="s">
        <v>2614</v>
      </c>
      <c r="E794" t="s">
        <v>2615</v>
      </c>
      <c r="F794" t="s">
        <v>2615</v>
      </c>
      <c r="G794" t="s">
        <v>639</v>
      </c>
      <c r="H794" t="s">
        <v>639</v>
      </c>
      <c r="I794" t="s">
        <v>783</v>
      </c>
      <c r="J794" t="s">
        <v>647</v>
      </c>
      <c r="K794" t="s">
        <v>53</v>
      </c>
      <c r="L794" s="4">
        <v>41004</v>
      </c>
      <c r="M794" s="4"/>
      <c r="T794">
        <v>4.6999998092651367</v>
      </c>
      <c r="V794">
        <v>50</v>
      </c>
      <c r="AE794">
        <v>1</v>
      </c>
    </row>
    <row r="795" spans="1:31" x14ac:dyDescent="0.2">
      <c r="A795" s="9">
        <v>2008068</v>
      </c>
      <c r="C795" t="s">
        <v>2616</v>
      </c>
      <c r="D795" t="s">
        <v>2617</v>
      </c>
      <c r="E795" t="s">
        <v>790</v>
      </c>
      <c r="F795" t="s">
        <v>782</v>
      </c>
      <c r="G795" t="s">
        <v>639</v>
      </c>
      <c r="H795" t="s">
        <v>639</v>
      </c>
      <c r="I795" t="s">
        <v>783</v>
      </c>
      <c r="J795" t="s">
        <v>647</v>
      </c>
      <c r="K795" t="s">
        <v>54</v>
      </c>
      <c r="L795" s="4">
        <v>42158</v>
      </c>
      <c r="M795" s="4"/>
      <c r="T795">
        <v>4.5999999046325684</v>
      </c>
      <c r="V795">
        <v>9.1999998092651367</v>
      </c>
      <c r="AE795">
        <v>1</v>
      </c>
    </row>
    <row r="796" spans="1:31" x14ac:dyDescent="0.2">
      <c r="A796" s="9">
        <v>2010830</v>
      </c>
      <c r="C796" t="s">
        <v>2618</v>
      </c>
      <c r="D796" t="s">
        <v>2619</v>
      </c>
      <c r="E796" t="s">
        <v>2620</v>
      </c>
      <c r="F796" t="s">
        <v>2620</v>
      </c>
      <c r="G796" t="s">
        <v>639</v>
      </c>
      <c r="H796" t="s">
        <v>684</v>
      </c>
      <c r="I796" t="s">
        <v>1282</v>
      </c>
      <c r="J796" t="s">
        <v>694</v>
      </c>
      <c r="K796" t="s">
        <v>53</v>
      </c>
      <c r="L796" s="4">
        <v>2</v>
      </c>
      <c r="M796" s="4"/>
      <c r="AC796">
        <v>17.5</v>
      </c>
    </row>
    <row r="797" spans="1:31" x14ac:dyDescent="0.2">
      <c r="A797" s="9">
        <v>2010751</v>
      </c>
      <c r="C797" t="s">
        <v>2621</v>
      </c>
      <c r="D797" t="s">
        <v>2622</v>
      </c>
      <c r="E797" t="s">
        <v>905</v>
      </c>
      <c r="F797" t="s">
        <v>906</v>
      </c>
      <c r="G797" t="s">
        <v>639</v>
      </c>
      <c r="H797" t="s">
        <v>639</v>
      </c>
      <c r="I797" t="s">
        <v>772</v>
      </c>
      <c r="J797" t="s">
        <v>686</v>
      </c>
      <c r="K797" t="s">
        <v>53</v>
      </c>
      <c r="L797" s="4">
        <v>2</v>
      </c>
      <c r="M797" s="4">
        <v>48160</v>
      </c>
      <c r="N797">
        <v>5</v>
      </c>
      <c r="O797">
        <v>24</v>
      </c>
      <c r="P797">
        <v>0.60000002384185791</v>
      </c>
      <c r="Q797">
        <v>1.7000000476837158</v>
      </c>
      <c r="R797">
        <v>8.8999996185302734</v>
      </c>
      <c r="T797">
        <v>0.5</v>
      </c>
      <c r="V797">
        <v>2</v>
      </c>
      <c r="X797">
        <v>0.69999998807907104</v>
      </c>
      <c r="AE797">
        <v>1</v>
      </c>
    </row>
    <row r="798" spans="1:31" x14ac:dyDescent="0.2">
      <c r="A798" s="9">
        <v>2010820</v>
      </c>
      <c r="C798" t="s">
        <v>2623</v>
      </c>
      <c r="D798" t="s">
        <v>2624</v>
      </c>
      <c r="E798" t="s">
        <v>1243</v>
      </c>
      <c r="F798" t="s">
        <v>2625</v>
      </c>
      <c r="G798" t="s">
        <v>639</v>
      </c>
      <c r="H798" t="s">
        <v>639</v>
      </c>
      <c r="I798" t="s">
        <v>772</v>
      </c>
      <c r="J798" t="s">
        <v>729</v>
      </c>
      <c r="K798" t="s">
        <v>53</v>
      </c>
      <c r="L798" s="4">
        <v>2</v>
      </c>
      <c r="M798" s="4">
        <v>47947</v>
      </c>
      <c r="AE798">
        <v>1</v>
      </c>
    </row>
    <row r="799" spans="1:31" x14ac:dyDescent="0.2">
      <c r="A799" s="9">
        <v>2010475</v>
      </c>
      <c r="C799" t="s">
        <v>2626</v>
      </c>
      <c r="D799" t="s">
        <v>2627</v>
      </c>
      <c r="E799" t="s">
        <v>2628</v>
      </c>
      <c r="F799" t="s">
        <v>2629</v>
      </c>
      <c r="G799" t="s">
        <v>639</v>
      </c>
      <c r="H799" t="s">
        <v>639</v>
      </c>
      <c r="I799" t="s">
        <v>772</v>
      </c>
      <c r="J799" t="s">
        <v>729</v>
      </c>
      <c r="K799" t="s">
        <v>54</v>
      </c>
      <c r="L799" s="4">
        <v>2</v>
      </c>
      <c r="M799" s="4">
        <v>47910</v>
      </c>
      <c r="AE799">
        <v>1.19</v>
      </c>
    </row>
    <row r="800" spans="1:31" x14ac:dyDescent="0.2">
      <c r="A800" s="9">
        <v>2010822</v>
      </c>
      <c r="C800" t="s">
        <v>2630</v>
      </c>
      <c r="D800" t="s">
        <v>2631</v>
      </c>
      <c r="E800" t="s">
        <v>1243</v>
      </c>
      <c r="F800" t="s">
        <v>2625</v>
      </c>
      <c r="G800" t="s">
        <v>639</v>
      </c>
      <c r="H800" t="s">
        <v>639</v>
      </c>
      <c r="I800" t="s">
        <v>772</v>
      </c>
      <c r="J800" t="s">
        <v>729</v>
      </c>
      <c r="K800" t="s">
        <v>53</v>
      </c>
      <c r="L800" s="4">
        <v>2</v>
      </c>
      <c r="M800" s="4">
        <v>47901</v>
      </c>
      <c r="AC800">
        <v>0.4</v>
      </c>
    </row>
    <row r="801" spans="1:31" x14ac:dyDescent="0.2">
      <c r="A801" s="9">
        <v>2010821</v>
      </c>
      <c r="C801" t="s">
        <v>2632</v>
      </c>
      <c r="D801" t="s">
        <v>2633</v>
      </c>
      <c r="E801" t="s">
        <v>1243</v>
      </c>
      <c r="F801" t="s">
        <v>2625</v>
      </c>
      <c r="G801" t="s">
        <v>639</v>
      </c>
      <c r="H801" t="s">
        <v>639</v>
      </c>
      <c r="I801" t="s">
        <v>772</v>
      </c>
      <c r="J801" t="s">
        <v>729</v>
      </c>
      <c r="K801" t="s">
        <v>53</v>
      </c>
      <c r="L801" s="4">
        <v>2</v>
      </c>
      <c r="M801" s="4">
        <v>47896</v>
      </c>
      <c r="AC801">
        <v>0.7</v>
      </c>
      <c r="AE801">
        <v>1</v>
      </c>
    </row>
    <row r="802" spans="1:31" x14ac:dyDescent="0.2">
      <c r="A802" s="9">
        <v>2010619</v>
      </c>
      <c r="C802" t="s">
        <v>2634</v>
      </c>
      <c r="D802" t="s">
        <v>2635</v>
      </c>
      <c r="E802" t="s">
        <v>1189</v>
      </c>
      <c r="F802" t="s">
        <v>1189</v>
      </c>
      <c r="G802" t="s">
        <v>639</v>
      </c>
      <c r="H802" t="s">
        <v>639</v>
      </c>
      <c r="I802" t="s">
        <v>772</v>
      </c>
      <c r="J802" t="s">
        <v>729</v>
      </c>
      <c r="K802" t="s">
        <v>54</v>
      </c>
      <c r="L802" s="4">
        <v>2</v>
      </c>
      <c r="M802" s="4">
        <v>47895</v>
      </c>
      <c r="N802">
        <v>1.2999999523162842</v>
      </c>
      <c r="AE802">
        <v>1</v>
      </c>
    </row>
    <row r="803" spans="1:31" x14ac:dyDescent="0.2">
      <c r="A803" s="9">
        <v>2009824</v>
      </c>
      <c r="C803" t="s">
        <v>2636</v>
      </c>
      <c r="D803" t="s">
        <v>2637</v>
      </c>
      <c r="E803" t="s">
        <v>811</v>
      </c>
      <c r="F803" t="s">
        <v>2638</v>
      </c>
      <c r="G803" t="s">
        <v>639</v>
      </c>
      <c r="H803" t="s">
        <v>684</v>
      </c>
      <c r="I803" t="s">
        <v>772</v>
      </c>
      <c r="J803" t="s">
        <v>641</v>
      </c>
      <c r="K803" t="s">
        <v>53</v>
      </c>
      <c r="L803" s="4">
        <v>2</v>
      </c>
      <c r="M803" s="4">
        <v>47126</v>
      </c>
      <c r="N803">
        <v>10</v>
      </c>
      <c r="Q803">
        <v>9</v>
      </c>
      <c r="R803">
        <v>5</v>
      </c>
      <c r="T803">
        <v>10.399999618530273</v>
      </c>
      <c r="AE803">
        <v>1</v>
      </c>
    </row>
    <row r="804" spans="1:31" x14ac:dyDescent="0.2">
      <c r="A804" s="9">
        <v>2007200</v>
      </c>
      <c r="C804" t="s">
        <v>2639</v>
      </c>
      <c r="D804" t="s">
        <v>2640</v>
      </c>
      <c r="E804" t="s">
        <v>2641</v>
      </c>
      <c r="F804" t="s">
        <v>2641</v>
      </c>
      <c r="G804" t="s">
        <v>639</v>
      </c>
      <c r="H804" t="s">
        <v>639</v>
      </c>
      <c r="I804" t="s">
        <v>772</v>
      </c>
      <c r="J804" t="s">
        <v>729</v>
      </c>
      <c r="K804" t="s">
        <v>54</v>
      </c>
      <c r="L804" s="4">
        <v>2</v>
      </c>
      <c r="M804" s="4">
        <v>46992</v>
      </c>
      <c r="AC804">
        <v>1.3</v>
      </c>
      <c r="AE804">
        <v>0.9</v>
      </c>
    </row>
    <row r="805" spans="1:31" x14ac:dyDescent="0.2">
      <c r="A805" s="9">
        <v>2009352</v>
      </c>
      <c r="C805" t="s">
        <v>2642</v>
      </c>
      <c r="D805" t="s">
        <v>2643</v>
      </c>
      <c r="E805" t="s">
        <v>2096</v>
      </c>
      <c r="F805" t="s">
        <v>2644</v>
      </c>
      <c r="G805" t="s">
        <v>639</v>
      </c>
      <c r="H805" t="s">
        <v>639</v>
      </c>
      <c r="I805" t="s">
        <v>772</v>
      </c>
      <c r="J805" t="s">
        <v>729</v>
      </c>
      <c r="K805" t="s">
        <v>54</v>
      </c>
      <c r="L805" s="4">
        <v>2</v>
      </c>
      <c r="M805" s="4">
        <v>46804</v>
      </c>
      <c r="AC805">
        <v>12</v>
      </c>
      <c r="AE805">
        <v>1</v>
      </c>
    </row>
    <row r="806" spans="1:31" x14ac:dyDescent="0.2">
      <c r="A806" s="9">
        <v>2009385</v>
      </c>
      <c r="C806" t="s">
        <v>2645</v>
      </c>
      <c r="D806" t="s">
        <v>2646</v>
      </c>
      <c r="E806" t="s">
        <v>1264</v>
      </c>
      <c r="F806" t="s">
        <v>2647</v>
      </c>
      <c r="G806" t="s">
        <v>639</v>
      </c>
      <c r="H806" t="s">
        <v>639</v>
      </c>
      <c r="I806" t="s">
        <v>772</v>
      </c>
      <c r="J806" t="s">
        <v>647</v>
      </c>
      <c r="K806" t="s">
        <v>54</v>
      </c>
      <c r="L806" s="4">
        <v>2</v>
      </c>
      <c r="M806" s="4">
        <v>46757</v>
      </c>
      <c r="Y806">
        <v>2</v>
      </c>
      <c r="AE806">
        <v>1</v>
      </c>
    </row>
    <row r="807" spans="1:31" x14ac:dyDescent="0.2">
      <c r="A807" s="9">
        <v>2009387</v>
      </c>
      <c r="C807" t="s">
        <v>2648</v>
      </c>
      <c r="D807" t="s">
        <v>2649</v>
      </c>
      <c r="E807" t="s">
        <v>1264</v>
      </c>
      <c r="F807" t="s">
        <v>2647</v>
      </c>
      <c r="G807" t="s">
        <v>639</v>
      </c>
      <c r="H807" t="s">
        <v>639</v>
      </c>
      <c r="I807" t="s">
        <v>772</v>
      </c>
      <c r="J807" t="s">
        <v>647</v>
      </c>
      <c r="K807" t="s">
        <v>54</v>
      </c>
      <c r="L807" s="4">
        <v>2</v>
      </c>
      <c r="M807" s="4">
        <v>46757</v>
      </c>
      <c r="T807">
        <v>1.2000000476837158</v>
      </c>
      <c r="X807">
        <v>3</v>
      </c>
      <c r="AE807">
        <v>1</v>
      </c>
    </row>
    <row r="808" spans="1:31" x14ac:dyDescent="0.2">
      <c r="A808" s="9">
        <v>2009384</v>
      </c>
      <c r="C808" t="s">
        <v>2650</v>
      </c>
      <c r="D808" t="s">
        <v>2651</v>
      </c>
      <c r="E808" t="s">
        <v>1264</v>
      </c>
      <c r="F808" t="s">
        <v>2647</v>
      </c>
      <c r="G808" t="s">
        <v>639</v>
      </c>
      <c r="H808" t="s">
        <v>639</v>
      </c>
      <c r="I808" t="s">
        <v>772</v>
      </c>
      <c r="J808" t="s">
        <v>647</v>
      </c>
      <c r="K808" t="s">
        <v>54</v>
      </c>
      <c r="L808" s="4">
        <v>2</v>
      </c>
      <c r="M808" s="4">
        <v>46757</v>
      </c>
      <c r="R808">
        <v>5</v>
      </c>
      <c r="T808">
        <v>4</v>
      </c>
      <c r="AE808">
        <v>1</v>
      </c>
    </row>
    <row r="809" spans="1:31" x14ac:dyDescent="0.2">
      <c r="A809" s="9">
        <v>2009383</v>
      </c>
      <c r="C809" t="s">
        <v>2652</v>
      </c>
      <c r="D809" t="s">
        <v>2653</v>
      </c>
      <c r="E809" t="s">
        <v>1264</v>
      </c>
      <c r="F809" t="s">
        <v>2647</v>
      </c>
      <c r="G809" t="s">
        <v>639</v>
      </c>
      <c r="H809" t="s">
        <v>639</v>
      </c>
      <c r="I809" t="s">
        <v>772</v>
      </c>
      <c r="J809" t="s">
        <v>647</v>
      </c>
      <c r="K809" t="s">
        <v>54</v>
      </c>
      <c r="L809" s="4">
        <v>2</v>
      </c>
      <c r="M809" s="4">
        <v>46757</v>
      </c>
      <c r="V809">
        <v>2</v>
      </c>
      <c r="AE809">
        <v>1</v>
      </c>
    </row>
    <row r="810" spans="1:31" x14ac:dyDescent="0.2">
      <c r="A810" s="9">
        <v>2007893</v>
      </c>
      <c r="C810" t="s">
        <v>2654</v>
      </c>
      <c r="D810" t="s">
        <v>2655</v>
      </c>
      <c r="E810" t="s">
        <v>1588</v>
      </c>
      <c r="F810" t="s">
        <v>1588</v>
      </c>
      <c r="G810" t="s">
        <v>639</v>
      </c>
      <c r="H810" t="s">
        <v>639</v>
      </c>
      <c r="I810" t="s">
        <v>772</v>
      </c>
      <c r="J810" t="s">
        <v>729</v>
      </c>
      <c r="K810" t="s">
        <v>54</v>
      </c>
      <c r="L810" s="4">
        <v>2</v>
      </c>
      <c r="M810" s="4">
        <v>46732</v>
      </c>
      <c r="AE810">
        <v>1.25</v>
      </c>
    </row>
    <row r="811" spans="1:31" x14ac:dyDescent="0.2">
      <c r="A811" s="9">
        <v>2008993</v>
      </c>
      <c r="C811" t="s">
        <v>2656</v>
      </c>
      <c r="D811" t="s">
        <v>2657</v>
      </c>
      <c r="E811" t="s">
        <v>2658</v>
      </c>
      <c r="F811" t="s">
        <v>2658</v>
      </c>
      <c r="G811" t="s">
        <v>639</v>
      </c>
      <c r="H811" t="s">
        <v>639</v>
      </c>
      <c r="I811" t="s">
        <v>1282</v>
      </c>
      <c r="J811" t="s">
        <v>729</v>
      </c>
      <c r="K811" t="s">
        <v>54</v>
      </c>
      <c r="L811" s="4">
        <v>44838</v>
      </c>
      <c r="M811" s="4">
        <v>46664</v>
      </c>
      <c r="AE811">
        <v>1</v>
      </c>
    </row>
    <row r="812" spans="1:31" x14ac:dyDescent="0.2">
      <c r="A812" s="9">
        <v>2007894</v>
      </c>
      <c r="C812" t="s">
        <v>2659</v>
      </c>
      <c r="D812" t="s">
        <v>2660</v>
      </c>
      <c r="E812" t="s">
        <v>1588</v>
      </c>
      <c r="F812" t="s">
        <v>1588</v>
      </c>
      <c r="G812" t="s">
        <v>639</v>
      </c>
      <c r="H812" t="s">
        <v>639</v>
      </c>
      <c r="I812" t="s">
        <v>772</v>
      </c>
      <c r="J812" t="s">
        <v>729</v>
      </c>
      <c r="K812" t="s">
        <v>54</v>
      </c>
      <c r="L812" s="4">
        <v>2</v>
      </c>
      <c r="M812" s="4">
        <v>46580</v>
      </c>
      <c r="N812">
        <v>3.5</v>
      </c>
      <c r="R812">
        <v>5</v>
      </c>
      <c r="Y812">
        <v>0.89999997615814209</v>
      </c>
      <c r="AA812">
        <v>0.20000000298023224</v>
      </c>
      <c r="AE812">
        <v>1.25</v>
      </c>
    </row>
    <row r="813" spans="1:31" x14ac:dyDescent="0.2">
      <c r="A813" s="9">
        <v>2009388</v>
      </c>
      <c r="C813" t="s">
        <v>2661</v>
      </c>
      <c r="D813" t="s">
        <v>2662</v>
      </c>
      <c r="E813" t="s">
        <v>1264</v>
      </c>
      <c r="F813" t="s">
        <v>2647</v>
      </c>
      <c r="G813" t="s">
        <v>639</v>
      </c>
      <c r="H813" t="s">
        <v>639</v>
      </c>
      <c r="I813" t="s">
        <v>772</v>
      </c>
      <c r="J813" t="s">
        <v>647</v>
      </c>
      <c r="K813" t="s">
        <v>54</v>
      </c>
      <c r="L813" s="4">
        <v>2</v>
      </c>
      <c r="M813" s="4">
        <v>46565</v>
      </c>
      <c r="Q813">
        <v>15</v>
      </c>
      <c r="AE813">
        <v>1</v>
      </c>
    </row>
    <row r="814" spans="1:31" x14ac:dyDescent="0.2">
      <c r="A814" s="9">
        <v>2009113</v>
      </c>
      <c r="C814" t="s">
        <v>2663</v>
      </c>
      <c r="D814" t="s">
        <v>2664</v>
      </c>
      <c r="E814" t="s">
        <v>2665</v>
      </c>
      <c r="F814" t="s">
        <v>2665</v>
      </c>
      <c r="G814" t="s">
        <v>639</v>
      </c>
      <c r="H814" t="s">
        <v>639</v>
      </c>
      <c r="I814" t="s">
        <v>772</v>
      </c>
      <c r="J814" t="s">
        <v>729</v>
      </c>
      <c r="K814" t="s">
        <v>54</v>
      </c>
      <c r="L814" s="4">
        <v>2</v>
      </c>
      <c r="M814" s="4">
        <v>46557</v>
      </c>
      <c r="AE814">
        <v>1</v>
      </c>
    </row>
    <row r="815" spans="1:31" x14ac:dyDescent="0.2">
      <c r="A815" s="9">
        <v>2009154</v>
      </c>
      <c r="C815" t="s">
        <v>2666</v>
      </c>
      <c r="D815" t="s">
        <v>2667</v>
      </c>
      <c r="E815" t="s">
        <v>1264</v>
      </c>
      <c r="F815" t="s">
        <v>2668</v>
      </c>
      <c r="G815" t="s">
        <v>639</v>
      </c>
      <c r="H815" t="s">
        <v>639</v>
      </c>
      <c r="I815" t="s">
        <v>772</v>
      </c>
      <c r="J815" t="s">
        <v>641</v>
      </c>
      <c r="K815" t="s">
        <v>53</v>
      </c>
      <c r="L815" s="4">
        <v>2</v>
      </c>
      <c r="M815" s="4">
        <v>46490</v>
      </c>
      <c r="N815">
        <v>8</v>
      </c>
      <c r="O815">
        <v>16</v>
      </c>
      <c r="P815">
        <v>42</v>
      </c>
      <c r="V815">
        <v>0.10000000149011612</v>
      </c>
      <c r="X815">
        <v>0.10000000149011612</v>
      </c>
      <c r="Z815">
        <v>5.000000074505806E-2</v>
      </c>
      <c r="AE815">
        <v>1</v>
      </c>
    </row>
    <row r="816" spans="1:31" x14ac:dyDescent="0.2">
      <c r="A816" s="9">
        <v>2006828</v>
      </c>
      <c r="C816" t="s">
        <v>7654</v>
      </c>
      <c r="D816" t="s">
        <v>1284</v>
      </c>
      <c r="E816" t="s">
        <v>7655</v>
      </c>
      <c r="F816" t="s">
        <v>7655</v>
      </c>
      <c r="G816" t="s">
        <v>639</v>
      </c>
      <c r="H816" t="s">
        <v>684</v>
      </c>
      <c r="I816" t="s">
        <v>1282</v>
      </c>
      <c r="J816" t="s">
        <v>686</v>
      </c>
      <c r="K816" t="s">
        <v>53</v>
      </c>
      <c r="L816" s="4">
        <v>44653</v>
      </c>
      <c r="M816" s="4">
        <v>46479</v>
      </c>
      <c r="N816">
        <v>0.30000001192092896</v>
      </c>
      <c r="O816">
        <v>0.10000000149011612</v>
      </c>
      <c r="P816">
        <v>0.30000001192092896</v>
      </c>
      <c r="AC816">
        <v>3</v>
      </c>
      <c r="AE816">
        <v>1</v>
      </c>
    </row>
    <row r="817" spans="1:31" x14ac:dyDescent="0.2">
      <c r="A817" s="9">
        <v>2008906</v>
      </c>
      <c r="C817" t="s">
        <v>7614</v>
      </c>
      <c r="D817" t="s">
        <v>7615</v>
      </c>
      <c r="E817" t="s">
        <v>7616</v>
      </c>
      <c r="F817" t="s">
        <v>7616</v>
      </c>
      <c r="G817" t="s">
        <v>639</v>
      </c>
      <c r="H817" t="s">
        <v>684</v>
      </c>
      <c r="I817" t="s">
        <v>1282</v>
      </c>
      <c r="J817" t="s">
        <v>686</v>
      </c>
      <c r="K817" t="s">
        <v>53</v>
      </c>
      <c r="L817" s="4">
        <v>44653</v>
      </c>
      <c r="M817" s="4">
        <v>46479</v>
      </c>
      <c r="N817">
        <v>0.30000001192092896</v>
      </c>
      <c r="P817">
        <v>0.20000000298023224</v>
      </c>
      <c r="AC817">
        <v>2</v>
      </c>
      <c r="AE817">
        <v>1</v>
      </c>
    </row>
    <row r="818" spans="1:31" x14ac:dyDescent="0.2">
      <c r="A818" s="9">
        <v>2006635</v>
      </c>
      <c r="C818" t="s">
        <v>7677</v>
      </c>
      <c r="D818" t="s">
        <v>11</v>
      </c>
      <c r="E818" t="s">
        <v>7678</v>
      </c>
      <c r="F818" t="s">
        <v>7678</v>
      </c>
      <c r="G818" t="s">
        <v>639</v>
      </c>
      <c r="H818" t="s">
        <v>684</v>
      </c>
      <c r="I818" t="s">
        <v>1282</v>
      </c>
      <c r="J818" t="s">
        <v>686</v>
      </c>
      <c r="K818" t="s">
        <v>54</v>
      </c>
      <c r="L818" s="4">
        <v>44653</v>
      </c>
      <c r="M818" s="4">
        <v>46479</v>
      </c>
      <c r="N818">
        <v>0.30000001192092896</v>
      </c>
      <c r="P818">
        <v>0.40000000596046448</v>
      </c>
      <c r="AC818">
        <v>2.9</v>
      </c>
      <c r="AE818">
        <v>1.1000000000000001</v>
      </c>
    </row>
    <row r="819" spans="1:31" x14ac:dyDescent="0.2">
      <c r="A819" s="9">
        <v>2008638</v>
      </c>
      <c r="C819" t="s">
        <v>7854</v>
      </c>
      <c r="D819" t="s">
        <v>1284</v>
      </c>
      <c r="E819" t="s">
        <v>7855</v>
      </c>
      <c r="F819" t="s">
        <v>7855</v>
      </c>
      <c r="G819" t="s">
        <v>639</v>
      </c>
      <c r="H819" t="s">
        <v>684</v>
      </c>
      <c r="I819" t="s">
        <v>1282</v>
      </c>
      <c r="J819" t="s">
        <v>686</v>
      </c>
      <c r="K819" t="s">
        <v>54</v>
      </c>
      <c r="L819" s="4">
        <v>44651</v>
      </c>
      <c r="M819" s="4">
        <v>46477</v>
      </c>
      <c r="N819">
        <v>0.30000001192092896</v>
      </c>
      <c r="P819">
        <v>0.25</v>
      </c>
      <c r="AC819">
        <v>2</v>
      </c>
      <c r="AE819">
        <v>1</v>
      </c>
    </row>
    <row r="820" spans="1:31" x14ac:dyDescent="0.2">
      <c r="A820" s="9">
        <v>2008896</v>
      </c>
      <c r="C820" t="s">
        <v>7856</v>
      </c>
      <c r="D820" t="s">
        <v>7857</v>
      </c>
      <c r="E820" t="s">
        <v>7858</v>
      </c>
      <c r="F820" t="s">
        <v>7858</v>
      </c>
      <c r="G820" t="s">
        <v>639</v>
      </c>
      <c r="H820" t="s">
        <v>639</v>
      </c>
      <c r="I820" t="s">
        <v>1282</v>
      </c>
      <c r="J820" t="s">
        <v>729</v>
      </c>
      <c r="K820" t="s">
        <v>54</v>
      </c>
      <c r="L820" s="4">
        <v>44643</v>
      </c>
      <c r="M820" s="4">
        <v>46469</v>
      </c>
      <c r="AC820">
        <v>85</v>
      </c>
      <c r="AE820">
        <v>1</v>
      </c>
    </row>
    <row r="821" spans="1:31" x14ac:dyDescent="0.2">
      <c r="A821" s="9">
        <v>2008895</v>
      </c>
      <c r="C821" t="s">
        <v>7859</v>
      </c>
      <c r="D821" t="s">
        <v>7860</v>
      </c>
      <c r="E821" t="s">
        <v>7858</v>
      </c>
      <c r="F821" t="s">
        <v>7858</v>
      </c>
      <c r="G821" t="s">
        <v>639</v>
      </c>
      <c r="H821" t="s">
        <v>639</v>
      </c>
      <c r="I821" t="s">
        <v>1282</v>
      </c>
      <c r="J821" t="s">
        <v>729</v>
      </c>
      <c r="K821" t="s">
        <v>54</v>
      </c>
      <c r="L821" s="4">
        <v>44643</v>
      </c>
      <c r="M821" s="4">
        <v>46469</v>
      </c>
      <c r="AC821">
        <v>70</v>
      </c>
      <c r="AE821">
        <v>1</v>
      </c>
    </row>
    <row r="822" spans="1:31" x14ac:dyDescent="0.2">
      <c r="A822" s="9">
        <v>2008554</v>
      </c>
      <c r="C822" t="s">
        <v>2669</v>
      </c>
      <c r="D822" t="s">
        <v>2670</v>
      </c>
      <c r="E822" t="s">
        <v>2671</v>
      </c>
      <c r="F822" t="s">
        <v>2671</v>
      </c>
      <c r="G822" t="s">
        <v>639</v>
      </c>
      <c r="H822" t="s">
        <v>639</v>
      </c>
      <c r="I822" t="s">
        <v>1282</v>
      </c>
      <c r="J822" t="s">
        <v>729</v>
      </c>
      <c r="K822" t="s">
        <v>54</v>
      </c>
      <c r="L822" s="4">
        <v>44643</v>
      </c>
      <c r="M822" s="4">
        <v>46469</v>
      </c>
      <c r="AC822">
        <v>10</v>
      </c>
      <c r="AE822">
        <v>1</v>
      </c>
    </row>
    <row r="823" spans="1:31" x14ac:dyDescent="0.2">
      <c r="A823" s="9">
        <v>2008665</v>
      </c>
      <c r="C823" t="s">
        <v>2672</v>
      </c>
      <c r="D823" t="s">
        <v>2673</v>
      </c>
      <c r="E823" t="s">
        <v>2671</v>
      </c>
      <c r="F823" t="s">
        <v>2671</v>
      </c>
      <c r="G823" t="s">
        <v>639</v>
      </c>
      <c r="H823" t="s">
        <v>639</v>
      </c>
      <c r="I823" t="s">
        <v>1282</v>
      </c>
      <c r="J823" t="s">
        <v>729</v>
      </c>
      <c r="K823" t="s">
        <v>54</v>
      </c>
      <c r="L823" s="4">
        <v>44643</v>
      </c>
      <c r="M823" s="4">
        <v>46469</v>
      </c>
      <c r="AC823">
        <v>15</v>
      </c>
      <c r="AE823">
        <v>1</v>
      </c>
    </row>
    <row r="824" spans="1:31" x14ac:dyDescent="0.2">
      <c r="A824" s="9">
        <v>2009052</v>
      </c>
      <c r="C824" t="s">
        <v>2674</v>
      </c>
      <c r="D824" t="s">
        <v>2675</v>
      </c>
      <c r="E824" t="s">
        <v>2676</v>
      </c>
      <c r="F824" t="s">
        <v>2677</v>
      </c>
      <c r="G824" t="s">
        <v>639</v>
      </c>
      <c r="H824" t="s">
        <v>639</v>
      </c>
      <c r="I824" t="s">
        <v>1282</v>
      </c>
      <c r="J824" t="s">
        <v>647</v>
      </c>
      <c r="K824" t="s">
        <v>53</v>
      </c>
      <c r="L824" s="4">
        <v>44639</v>
      </c>
      <c r="M824" s="4">
        <v>46465</v>
      </c>
      <c r="W824">
        <v>28</v>
      </c>
      <c r="AE824">
        <v>1</v>
      </c>
    </row>
    <row r="825" spans="1:31" x14ac:dyDescent="0.2">
      <c r="A825" s="9">
        <v>2009157</v>
      </c>
      <c r="C825" t="s">
        <v>2678</v>
      </c>
      <c r="D825" t="s">
        <v>2679</v>
      </c>
      <c r="E825" t="s">
        <v>1264</v>
      </c>
      <c r="F825" t="s">
        <v>2668</v>
      </c>
      <c r="G825" t="s">
        <v>639</v>
      </c>
      <c r="H825" t="s">
        <v>639</v>
      </c>
      <c r="I825" t="s">
        <v>772</v>
      </c>
      <c r="J825" t="s">
        <v>641</v>
      </c>
      <c r="K825" t="s">
        <v>53</v>
      </c>
      <c r="L825" s="4">
        <v>2</v>
      </c>
      <c r="M825" s="4">
        <v>46459</v>
      </c>
      <c r="N825">
        <v>14</v>
      </c>
      <c r="O825">
        <v>40</v>
      </c>
      <c r="P825">
        <v>5</v>
      </c>
      <c r="T825">
        <v>5.1999998092651367</v>
      </c>
      <c r="V825">
        <v>0.10000000149011612</v>
      </c>
      <c r="W825">
        <v>5.000000074505806E-2</v>
      </c>
      <c r="X825">
        <v>0.10000000149011612</v>
      </c>
      <c r="Y825">
        <v>0.10000000149011612</v>
      </c>
      <c r="AA825">
        <v>9.9999997764825821E-3</v>
      </c>
      <c r="AE825">
        <v>1</v>
      </c>
    </row>
    <row r="826" spans="1:31" x14ac:dyDescent="0.2">
      <c r="A826" s="9">
        <v>2009156</v>
      </c>
      <c r="C826" t="s">
        <v>2680</v>
      </c>
      <c r="D826" t="s">
        <v>2681</v>
      </c>
      <c r="E826" t="s">
        <v>1264</v>
      </c>
      <c r="F826" t="s">
        <v>2668</v>
      </c>
      <c r="G826" t="s">
        <v>639</v>
      </c>
      <c r="H826" t="s">
        <v>639</v>
      </c>
      <c r="I826" t="s">
        <v>772</v>
      </c>
      <c r="J826" t="s">
        <v>641</v>
      </c>
      <c r="K826" t="s">
        <v>53</v>
      </c>
      <c r="L826" s="4">
        <v>2</v>
      </c>
      <c r="M826" s="4">
        <v>46459</v>
      </c>
      <c r="N826">
        <v>23</v>
      </c>
      <c r="O826">
        <v>5</v>
      </c>
      <c r="P826">
        <v>5</v>
      </c>
      <c r="T826">
        <v>11.600000381469727</v>
      </c>
      <c r="V826">
        <v>0.10000000149011612</v>
      </c>
      <c r="X826">
        <v>0.10000000149011612</v>
      </c>
      <c r="Z826">
        <v>5.000000074505806E-2</v>
      </c>
      <c r="AE826">
        <v>1</v>
      </c>
    </row>
    <row r="827" spans="1:31" x14ac:dyDescent="0.2">
      <c r="A827" s="9">
        <v>2009155</v>
      </c>
      <c r="C827" t="s">
        <v>2682</v>
      </c>
      <c r="D827" t="s">
        <v>2683</v>
      </c>
      <c r="E827" t="s">
        <v>1264</v>
      </c>
      <c r="F827" t="s">
        <v>2668</v>
      </c>
      <c r="G827" t="s">
        <v>639</v>
      </c>
      <c r="H827" t="s">
        <v>639</v>
      </c>
      <c r="I827" t="s">
        <v>772</v>
      </c>
      <c r="J827" t="s">
        <v>641</v>
      </c>
      <c r="K827" t="s">
        <v>53</v>
      </c>
      <c r="L827" s="4">
        <v>2</v>
      </c>
      <c r="M827" s="4">
        <v>46459</v>
      </c>
      <c r="N827">
        <v>15</v>
      </c>
      <c r="O827">
        <v>5</v>
      </c>
      <c r="P827">
        <v>35</v>
      </c>
      <c r="X827">
        <v>0.10000000149011612</v>
      </c>
      <c r="Y827">
        <v>0.10000000149011612</v>
      </c>
      <c r="AA827">
        <v>9.9999997764825821E-3</v>
      </c>
      <c r="AE827">
        <v>1</v>
      </c>
    </row>
    <row r="828" spans="1:31" x14ac:dyDescent="0.2">
      <c r="A828" s="9">
        <v>2009153</v>
      </c>
      <c r="C828" t="s">
        <v>2684</v>
      </c>
      <c r="D828" t="s">
        <v>2685</v>
      </c>
      <c r="E828" t="s">
        <v>1264</v>
      </c>
      <c r="F828" t="s">
        <v>2668</v>
      </c>
      <c r="G828" t="s">
        <v>639</v>
      </c>
      <c r="H828" t="s">
        <v>639</v>
      </c>
      <c r="I828" t="s">
        <v>772</v>
      </c>
      <c r="J828" t="s">
        <v>647</v>
      </c>
      <c r="K828" t="s">
        <v>53</v>
      </c>
      <c r="L828" s="4">
        <v>2</v>
      </c>
      <c r="M828" s="4">
        <v>46459</v>
      </c>
      <c r="R828">
        <v>15</v>
      </c>
      <c r="T828">
        <v>11.199999809265137</v>
      </c>
      <c r="V828">
        <v>1.5</v>
      </c>
      <c r="W828">
        <v>0.5</v>
      </c>
      <c r="X828">
        <v>2.5</v>
      </c>
      <c r="Y828">
        <v>0.5</v>
      </c>
      <c r="Z828">
        <v>2</v>
      </c>
      <c r="AA828">
        <v>0.20000000298023224</v>
      </c>
      <c r="AE828">
        <v>1</v>
      </c>
    </row>
    <row r="829" spans="1:31" x14ac:dyDescent="0.2">
      <c r="A829" s="9">
        <v>2010076</v>
      </c>
      <c r="C829" t="s">
        <v>2686</v>
      </c>
      <c r="D829" t="s">
        <v>2687</v>
      </c>
      <c r="E829" t="s">
        <v>2688</v>
      </c>
      <c r="F829" t="s">
        <v>2688</v>
      </c>
      <c r="G829" t="s">
        <v>639</v>
      </c>
      <c r="H829" t="s">
        <v>639</v>
      </c>
      <c r="I829" t="s">
        <v>772</v>
      </c>
      <c r="J829" t="s">
        <v>729</v>
      </c>
      <c r="K829" t="s">
        <v>54</v>
      </c>
      <c r="L829" s="4">
        <v>2</v>
      </c>
      <c r="M829" s="4">
        <v>46446</v>
      </c>
      <c r="AE829">
        <v>1.07</v>
      </c>
    </row>
    <row r="830" spans="1:31" x14ac:dyDescent="0.2">
      <c r="A830" s="9">
        <v>2008788</v>
      </c>
      <c r="C830" t="s">
        <v>2689</v>
      </c>
      <c r="D830" t="s">
        <v>2690</v>
      </c>
      <c r="E830" t="s">
        <v>1702</v>
      </c>
      <c r="F830" t="s">
        <v>1702</v>
      </c>
      <c r="G830" t="s">
        <v>639</v>
      </c>
      <c r="H830" t="s">
        <v>639</v>
      </c>
      <c r="I830" t="s">
        <v>1282</v>
      </c>
      <c r="J830" t="s">
        <v>729</v>
      </c>
      <c r="K830" t="s">
        <v>54</v>
      </c>
      <c r="L830" s="4">
        <v>44616</v>
      </c>
      <c r="M830" s="4">
        <v>46442</v>
      </c>
      <c r="AC830">
        <v>15</v>
      </c>
      <c r="AE830">
        <v>1</v>
      </c>
    </row>
    <row r="831" spans="1:31" x14ac:dyDescent="0.2">
      <c r="A831" s="9">
        <v>2009319</v>
      </c>
      <c r="C831" t="s">
        <v>2691</v>
      </c>
      <c r="D831" t="s">
        <v>2692</v>
      </c>
      <c r="E831" t="s">
        <v>1264</v>
      </c>
      <c r="F831" t="s">
        <v>2647</v>
      </c>
      <c r="G831" t="s">
        <v>639</v>
      </c>
      <c r="H831" t="s">
        <v>639</v>
      </c>
      <c r="I831" t="s">
        <v>772</v>
      </c>
      <c r="J831" t="s">
        <v>647</v>
      </c>
      <c r="K831" t="s">
        <v>53</v>
      </c>
      <c r="L831" s="4">
        <v>2</v>
      </c>
      <c r="M831" s="4">
        <v>46440</v>
      </c>
      <c r="O831">
        <v>12.5</v>
      </c>
      <c r="Q831">
        <v>27.5</v>
      </c>
      <c r="R831">
        <v>9.5</v>
      </c>
      <c r="T831">
        <v>6.3600001335144043</v>
      </c>
      <c r="AE831">
        <v>1</v>
      </c>
    </row>
    <row r="832" spans="1:31" x14ac:dyDescent="0.2">
      <c r="A832" s="9">
        <v>2009320</v>
      </c>
      <c r="C832" t="s">
        <v>2693</v>
      </c>
      <c r="D832" t="s">
        <v>2694</v>
      </c>
      <c r="E832" t="s">
        <v>1264</v>
      </c>
      <c r="F832" t="s">
        <v>2647</v>
      </c>
      <c r="G832" t="s">
        <v>639</v>
      </c>
      <c r="H832" t="s">
        <v>639</v>
      </c>
      <c r="I832" t="s">
        <v>772</v>
      </c>
      <c r="J832" t="s">
        <v>647</v>
      </c>
      <c r="K832" t="s">
        <v>53</v>
      </c>
      <c r="L832" s="4">
        <v>2</v>
      </c>
      <c r="M832" s="4">
        <v>46440</v>
      </c>
      <c r="Q832">
        <v>40</v>
      </c>
      <c r="R832">
        <v>3</v>
      </c>
      <c r="AE832">
        <v>1</v>
      </c>
    </row>
    <row r="833" spans="1:31" x14ac:dyDescent="0.2">
      <c r="A833" s="9">
        <v>2006699</v>
      </c>
      <c r="C833" t="s">
        <v>2695</v>
      </c>
      <c r="D833" t="s">
        <v>2696</v>
      </c>
      <c r="E833" t="s">
        <v>958</v>
      </c>
      <c r="F833" t="s">
        <v>1176</v>
      </c>
      <c r="G833" t="s">
        <v>639</v>
      </c>
      <c r="H833" t="s">
        <v>639</v>
      </c>
      <c r="I833" t="s">
        <v>1282</v>
      </c>
      <c r="J833" t="s">
        <v>647</v>
      </c>
      <c r="K833" t="s">
        <v>53</v>
      </c>
      <c r="L833" s="4">
        <v>44601</v>
      </c>
      <c r="M833" s="4">
        <v>46427</v>
      </c>
      <c r="R833">
        <v>24</v>
      </c>
      <c r="AE833">
        <v>1</v>
      </c>
    </row>
    <row r="834" spans="1:31" x14ac:dyDescent="0.2">
      <c r="A834" s="9">
        <v>2008855</v>
      </c>
      <c r="C834" t="s">
        <v>2697</v>
      </c>
      <c r="D834" t="s">
        <v>2698</v>
      </c>
      <c r="E834" t="s">
        <v>1264</v>
      </c>
      <c r="F834" t="s">
        <v>1265</v>
      </c>
      <c r="G834" t="s">
        <v>639</v>
      </c>
      <c r="H834" t="s">
        <v>639</v>
      </c>
      <c r="I834" t="s">
        <v>772</v>
      </c>
      <c r="J834" t="s">
        <v>641</v>
      </c>
      <c r="K834" t="s">
        <v>53</v>
      </c>
      <c r="L834" s="4">
        <v>2</v>
      </c>
      <c r="M834" s="4">
        <v>46426</v>
      </c>
      <c r="N834">
        <v>10</v>
      </c>
      <c r="O834">
        <v>20</v>
      </c>
      <c r="T834">
        <v>12</v>
      </c>
      <c r="V834">
        <v>0.10000000149011612</v>
      </c>
      <c r="W834">
        <v>5.000000074505806E-2</v>
      </c>
      <c r="AE834">
        <v>1</v>
      </c>
    </row>
    <row r="835" spans="1:31" x14ac:dyDescent="0.2">
      <c r="A835" s="9">
        <v>2008854</v>
      </c>
      <c r="C835" t="s">
        <v>2699</v>
      </c>
      <c r="D835" t="s">
        <v>2700</v>
      </c>
      <c r="E835" t="s">
        <v>1264</v>
      </c>
      <c r="F835" t="s">
        <v>1265</v>
      </c>
      <c r="G835" t="s">
        <v>639</v>
      </c>
      <c r="H835" t="s">
        <v>639</v>
      </c>
      <c r="I835" t="s">
        <v>772</v>
      </c>
      <c r="J835" t="s">
        <v>641</v>
      </c>
      <c r="K835" t="s">
        <v>53</v>
      </c>
      <c r="L835" s="4">
        <v>2</v>
      </c>
      <c r="M835" s="4">
        <v>46426</v>
      </c>
      <c r="N835">
        <v>5</v>
      </c>
      <c r="O835">
        <v>19</v>
      </c>
      <c r="P835">
        <v>10</v>
      </c>
      <c r="T835">
        <v>7.5999999046325684</v>
      </c>
      <c r="V835">
        <v>0.10000000149011612</v>
      </c>
      <c r="Y835">
        <v>0.10000000149011612</v>
      </c>
      <c r="AE835">
        <v>1</v>
      </c>
    </row>
    <row r="836" spans="1:31" x14ac:dyDescent="0.2">
      <c r="A836" s="9">
        <v>2008853</v>
      </c>
      <c r="C836" t="s">
        <v>2701</v>
      </c>
      <c r="D836" t="s">
        <v>2702</v>
      </c>
      <c r="E836" t="s">
        <v>1264</v>
      </c>
      <c r="F836" t="s">
        <v>1265</v>
      </c>
      <c r="G836" t="s">
        <v>639</v>
      </c>
      <c r="H836" t="s">
        <v>639</v>
      </c>
      <c r="I836" t="s">
        <v>772</v>
      </c>
      <c r="J836" t="s">
        <v>641</v>
      </c>
      <c r="K836" t="s">
        <v>53</v>
      </c>
      <c r="L836" s="4">
        <v>2</v>
      </c>
      <c r="M836" s="4">
        <v>46426</v>
      </c>
      <c r="N836">
        <v>8</v>
      </c>
      <c r="O836">
        <v>30</v>
      </c>
      <c r="R836">
        <v>2</v>
      </c>
      <c r="T836">
        <v>3.2000000476837158</v>
      </c>
      <c r="V836">
        <v>0.10000000149011612</v>
      </c>
      <c r="Y836">
        <v>0.15000000596046448</v>
      </c>
      <c r="AE836">
        <v>1</v>
      </c>
    </row>
    <row r="837" spans="1:31" x14ac:dyDescent="0.2">
      <c r="A837" s="9">
        <v>2010749</v>
      </c>
      <c r="C837" t="s">
        <v>2703</v>
      </c>
      <c r="D837" t="s">
        <v>1284</v>
      </c>
      <c r="E837" t="s">
        <v>2704</v>
      </c>
      <c r="F837" t="s">
        <v>2704</v>
      </c>
      <c r="G837" t="s">
        <v>639</v>
      </c>
      <c r="H837" t="s">
        <v>684</v>
      </c>
      <c r="I837" t="s">
        <v>1282</v>
      </c>
      <c r="J837" t="s">
        <v>686</v>
      </c>
      <c r="K837" t="s">
        <v>54</v>
      </c>
      <c r="L837" s="4">
        <v>44595</v>
      </c>
      <c r="M837" s="4">
        <v>46421</v>
      </c>
      <c r="N837">
        <v>0.30000001192092896</v>
      </c>
      <c r="AC837">
        <v>2</v>
      </c>
      <c r="AE837">
        <v>1</v>
      </c>
    </row>
    <row r="838" spans="1:31" x14ac:dyDescent="0.2">
      <c r="A838" s="9">
        <v>2008728</v>
      </c>
      <c r="C838" t="s">
        <v>2705</v>
      </c>
      <c r="D838" t="s">
        <v>2706</v>
      </c>
      <c r="E838" t="s">
        <v>2707</v>
      </c>
      <c r="F838" t="s">
        <v>2707</v>
      </c>
      <c r="G838" t="s">
        <v>639</v>
      </c>
      <c r="H838" t="s">
        <v>684</v>
      </c>
      <c r="I838" t="s">
        <v>1282</v>
      </c>
      <c r="J838" t="s">
        <v>686</v>
      </c>
      <c r="K838" t="s">
        <v>54</v>
      </c>
      <c r="L838" s="4">
        <v>44594</v>
      </c>
      <c r="M838" s="4">
        <v>46420</v>
      </c>
      <c r="N838">
        <v>0.30000001192092896</v>
      </c>
      <c r="AC838">
        <v>2</v>
      </c>
      <c r="AE838">
        <v>1</v>
      </c>
    </row>
    <row r="839" spans="1:31" x14ac:dyDescent="0.2">
      <c r="A839" s="9">
        <v>2010818</v>
      </c>
      <c r="C839" t="s">
        <v>2708</v>
      </c>
      <c r="D839" t="s">
        <v>2709</v>
      </c>
      <c r="E839" t="s">
        <v>2710</v>
      </c>
      <c r="F839" t="s">
        <v>2710</v>
      </c>
      <c r="G839" t="s">
        <v>639</v>
      </c>
      <c r="H839" t="s">
        <v>639</v>
      </c>
      <c r="I839" t="s">
        <v>772</v>
      </c>
      <c r="J839" t="s">
        <v>729</v>
      </c>
      <c r="K839" t="s">
        <v>53</v>
      </c>
      <c r="L839" s="4">
        <v>2</v>
      </c>
      <c r="M839" s="4">
        <v>46406</v>
      </c>
      <c r="AE839">
        <v>1</v>
      </c>
    </row>
    <row r="840" spans="1:31" x14ac:dyDescent="0.2">
      <c r="A840" s="9">
        <v>2010750</v>
      </c>
      <c r="C840" t="s">
        <v>2711</v>
      </c>
      <c r="D840" t="s">
        <v>2712</v>
      </c>
      <c r="E840" t="s">
        <v>1702</v>
      </c>
      <c r="F840" t="s">
        <v>1702</v>
      </c>
      <c r="G840" t="s">
        <v>639</v>
      </c>
      <c r="H840" t="s">
        <v>639</v>
      </c>
      <c r="I840" t="s">
        <v>1282</v>
      </c>
      <c r="J840" t="s">
        <v>729</v>
      </c>
      <c r="K840" t="s">
        <v>54</v>
      </c>
      <c r="L840" s="4">
        <v>44580</v>
      </c>
      <c r="M840" s="4">
        <v>46406</v>
      </c>
      <c r="AC840">
        <v>45</v>
      </c>
      <c r="AE840">
        <v>1</v>
      </c>
    </row>
    <row r="841" spans="1:31" x14ac:dyDescent="0.2">
      <c r="A841" s="9">
        <v>2008566</v>
      </c>
      <c r="C841" t="s">
        <v>2713</v>
      </c>
      <c r="D841" t="s">
        <v>2714</v>
      </c>
      <c r="E841" t="s">
        <v>2715</v>
      </c>
      <c r="F841" t="s">
        <v>2715</v>
      </c>
      <c r="G841" t="s">
        <v>639</v>
      </c>
      <c r="H841" t="s">
        <v>684</v>
      </c>
      <c r="I841" t="s">
        <v>1282</v>
      </c>
      <c r="J841" t="s">
        <v>686</v>
      </c>
      <c r="K841" t="s">
        <v>54</v>
      </c>
      <c r="L841" s="4">
        <v>44574</v>
      </c>
      <c r="M841" s="4">
        <v>46400</v>
      </c>
      <c r="N841">
        <v>0.30000001192092896</v>
      </c>
      <c r="P841">
        <v>0.30000001192092896</v>
      </c>
      <c r="AC841">
        <v>2</v>
      </c>
      <c r="AE841">
        <v>1</v>
      </c>
    </row>
    <row r="842" spans="1:31" x14ac:dyDescent="0.2">
      <c r="A842" s="9">
        <v>2008565</v>
      </c>
      <c r="C842" t="s">
        <v>2716</v>
      </c>
      <c r="D842" t="s">
        <v>2714</v>
      </c>
      <c r="E842" t="s">
        <v>2717</v>
      </c>
      <c r="F842" t="s">
        <v>2717</v>
      </c>
      <c r="G842" t="s">
        <v>639</v>
      </c>
      <c r="H842" t="s">
        <v>684</v>
      </c>
      <c r="I842" t="s">
        <v>1282</v>
      </c>
      <c r="J842" t="s">
        <v>686</v>
      </c>
      <c r="K842" t="s">
        <v>54</v>
      </c>
      <c r="L842" s="4">
        <v>44574</v>
      </c>
      <c r="M842" s="4">
        <v>46400</v>
      </c>
      <c r="N842">
        <v>0.30000001192092896</v>
      </c>
      <c r="P842">
        <v>0.30000001192092896</v>
      </c>
      <c r="AC842">
        <v>2</v>
      </c>
      <c r="AE842">
        <v>1</v>
      </c>
    </row>
    <row r="843" spans="1:31" x14ac:dyDescent="0.2">
      <c r="A843" s="9">
        <v>2005163</v>
      </c>
      <c r="C843" t="s">
        <v>2718</v>
      </c>
      <c r="D843" t="s">
        <v>1284</v>
      </c>
      <c r="E843" t="s">
        <v>2719</v>
      </c>
      <c r="F843" t="s">
        <v>2719</v>
      </c>
      <c r="G843" t="s">
        <v>639</v>
      </c>
      <c r="H843" t="s">
        <v>684</v>
      </c>
      <c r="I843" t="s">
        <v>1282</v>
      </c>
      <c r="J843" t="s">
        <v>686</v>
      </c>
      <c r="K843" t="s">
        <v>54</v>
      </c>
      <c r="L843" s="4">
        <v>44571</v>
      </c>
      <c r="M843" s="4">
        <v>46397</v>
      </c>
      <c r="N843">
        <v>0.30000001192092896</v>
      </c>
      <c r="O843">
        <v>7.0000000298023224E-2</v>
      </c>
      <c r="P843">
        <v>0.5</v>
      </c>
      <c r="AE843">
        <v>1.1000000000000001</v>
      </c>
    </row>
    <row r="844" spans="1:31" x14ac:dyDescent="0.2">
      <c r="A844" s="9">
        <v>2008416</v>
      </c>
      <c r="C844" t="s">
        <v>2720</v>
      </c>
      <c r="D844" t="s">
        <v>2721</v>
      </c>
      <c r="E844" t="s">
        <v>2722</v>
      </c>
      <c r="F844" t="s">
        <v>2722</v>
      </c>
      <c r="G844" t="s">
        <v>639</v>
      </c>
      <c r="H844" t="s">
        <v>639</v>
      </c>
      <c r="I844" t="s">
        <v>1282</v>
      </c>
      <c r="J844" t="s">
        <v>729</v>
      </c>
      <c r="K844" t="s">
        <v>54</v>
      </c>
      <c r="L844" s="4">
        <v>44567</v>
      </c>
      <c r="M844" s="4">
        <v>46393</v>
      </c>
      <c r="AC844">
        <v>2</v>
      </c>
      <c r="AE844">
        <v>1</v>
      </c>
    </row>
    <row r="845" spans="1:31" x14ac:dyDescent="0.2">
      <c r="A845" s="9">
        <v>2008420</v>
      </c>
      <c r="C845" t="s">
        <v>2723</v>
      </c>
      <c r="D845" t="s">
        <v>2724</v>
      </c>
      <c r="E845" t="s">
        <v>2722</v>
      </c>
      <c r="F845" t="s">
        <v>2722</v>
      </c>
      <c r="G845" t="s">
        <v>639</v>
      </c>
      <c r="H845" t="s">
        <v>639</v>
      </c>
      <c r="I845" t="s">
        <v>1282</v>
      </c>
      <c r="J845" t="s">
        <v>729</v>
      </c>
      <c r="K845" t="s">
        <v>54</v>
      </c>
      <c r="L845" s="4">
        <v>44567</v>
      </c>
      <c r="M845" s="4">
        <v>46393</v>
      </c>
      <c r="AC845">
        <v>2</v>
      </c>
      <c r="AE845">
        <v>1</v>
      </c>
    </row>
    <row r="846" spans="1:31" x14ac:dyDescent="0.2">
      <c r="A846" s="9">
        <v>2010722</v>
      </c>
      <c r="C846" t="s">
        <v>2725</v>
      </c>
      <c r="D846" t="s">
        <v>2726</v>
      </c>
      <c r="E846" t="s">
        <v>2727</v>
      </c>
      <c r="F846" t="s">
        <v>2727</v>
      </c>
      <c r="G846" t="s">
        <v>639</v>
      </c>
      <c r="H846" t="s">
        <v>639</v>
      </c>
      <c r="I846" t="s">
        <v>1282</v>
      </c>
      <c r="J846" t="s">
        <v>729</v>
      </c>
      <c r="K846" t="s">
        <v>54</v>
      </c>
      <c r="L846" s="4">
        <v>44566</v>
      </c>
      <c r="M846" s="4">
        <v>46392</v>
      </c>
      <c r="AC846">
        <v>10</v>
      </c>
      <c r="AE846">
        <v>1</v>
      </c>
    </row>
    <row r="847" spans="1:31" x14ac:dyDescent="0.2">
      <c r="A847" s="9">
        <v>2010332</v>
      </c>
      <c r="B847">
        <v>5307</v>
      </c>
      <c r="C847" t="s">
        <v>2728</v>
      </c>
      <c r="D847" t="s">
        <v>2729</v>
      </c>
      <c r="E847" t="s">
        <v>2730</v>
      </c>
      <c r="F847" t="s">
        <v>2731</v>
      </c>
      <c r="G847" t="s">
        <v>639</v>
      </c>
      <c r="H847" t="s">
        <v>639</v>
      </c>
      <c r="I847" t="s">
        <v>2732</v>
      </c>
      <c r="J847" t="s">
        <v>729</v>
      </c>
      <c r="K847" t="s">
        <v>54</v>
      </c>
      <c r="L847" s="4">
        <v>2</v>
      </c>
      <c r="M847" s="4">
        <v>46387</v>
      </c>
      <c r="N847">
        <v>1</v>
      </c>
      <c r="R847">
        <v>4</v>
      </c>
      <c r="AE847">
        <v>1.1000000000000001</v>
      </c>
    </row>
    <row r="848" spans="1:31" x14ac:dyDescent="0.2">
      <c r="A848" s="9">
        <v>2010250</v>
      </c>
      <c r="B848">
        <v>5316</v>
      </c>
      <c r="C848" t="s">
        <v>2733</v>
      </c>
      <c r="D848" t="s">
        <v>2734</v>
      </c>
      <c r="E848" t="s">
        <v>989</v>
      </c>
      <c r="F848" t="s">
        <v>989</v>
      </c>
      <c r="G848" t="s">
        <v>639</v>
      </c>
      <c r="H848" t="s">
        <v>639</v>
      </c>
      <c r="I848" t="s">
        <v>2732</v>
      </c>
      <c r="J848" t="s">
        <v>729</v>
      </c>
      <c r="K848" t="s">
        <v>54</v>
      </c>
      <c r="L848" s="4">
        <v>2</v>
      </c>
      <c r="M848" s="4">
        <v>46387</v>
      </c>
      <c r="N848">
        <v>10</v>
      </c>
      <c r="AE848">
        <v>1.1000000000000001</v>
      </c>
    </row>
    <row r="849" spans="1:31" x14ac:dyDescent="0.2">
      <c r="A849" s="9">
        <v>2010245</v>
      </c>
      <c r="B849">
        <v>5312</v>
      </c>
      <c r="C849" t="s">
        <v>2735</v>
      </c>
      <c r="D849" t="s">
        <v>2736</v>
      </c>
      <c r="E849" t="s">
        <v>989</v>
      </c>
      <c r="F849" t="s">
        <v>989</v>
      </c>
      <c r="G849" t="s">
        <v>639</v>
      </c>
      <c r="H849" t="s">
        <v>639</v>
      </c>
      <c r="I849" t="s">
        <v>2732</v>
      </c>
      <c r="J849" t="s">
        <v>729</v>
      </c>
      <c r="K849" t="s">
        <v>54</v>
      </c>
      <c r="L849" s="4">
        <v>2</v>
      </c>
      <c r="M849" s="4">
        <v>46387</v>
      </c>
      <c r="AE849">
        <v>1.1000000000000001</v>
      </c>
    </row>
    <row r="850" spans="1:31" x14ac:dyDescent="0.2">
      <c r="A850" s="9">
        <v>2010249</v>
      </c>
      <c r="B850">
        <v>5315</v>
      </c>
      <c r="C850" t="s">
        <v>2737</v>
      </c>
      <c r="D850" t="s">
        <v>2738</v>
      </c>
      <c r="E850" t="s">
        <v>989</v>
      </c>
      <c r="F850" t="s">
        <v>989</v>
      </c>
      <c r="G850" t="s">
        <v>639</v>
      </c>
      <c r="H850" t="s">
        <v>639</v>
      </c>
      <c r="I850" t="s">
        <v>2732</v>
      </c>
      <c r="J850" t="s">
        <v>729</v>
      </c>
      <c r="K850" t="s">
        <v>54</v>
      </c>
      <c r="L850" s="4">
        <v>2</v>
      </c>
      <c r="M850" s="4">
        <v>46387</v>
      </c>
      <c r="AE850">
        <v>1.1000000000000001</v>
      </c>
    </row>
    <row r="851" spans="1:31" x14ac:dyDescent="0.2">
      <c r="A851" s="9">
        <v>2010248</v>
      </c>
      <c r="B851">
        <v>5314</v>
      </c>
      <c r="C851" t="s">
        <v>2739</v>
      </c>
      <c r="D851" t="s">
        <v>2740</v>
      </c>
      <c r="E851" t="s">
        <v>989</v>
      </c>
      <c r="F851" t="s">
        <v>989</v>
      </c>
      <c r="G851" t="s">
        <v>639</v>
      </c>
      <c r="H851" t="s">
        <v>639</v>
      </c>
      <c r="I851" t="s">
        <v>2732</v>
      </c>
      <c r="J851" t="s">
        <v>729</v>
      </c>
      <c r="K851" t="s">
        <v>54</v>
      </c>
      <c r="L851" s="4">
        <v>2</v>
      </c>
      <c r="M851" s="4">
        <v>46387</v>
      </c>
      <c r="AE851">
        <v>1.1000000000000001</v>
      </c>
    </row>
    <row r="852" spans="1:31" x14ac:dyDescent="0.2">
      <c r="A852" s="9">
        <v>2010553</v>
      </c>
      <c r="B852">
        <v>5304</v>
      </c>
      <c r="C852" t="s">
        <v>2741</v>
      </c>
      <c r="D852" t="s">
        <v>2742</v>
      </c>
      <c r="E852" t="s">
        <v>2743</v>
      </c>
      <c r="F852" t="s">
        <v>2743</v>
      </c>
      <c r="G852" t="s">
        <v>639</v>
      </c>
      <c r="H852" t="s">
        <v>639</v>
      </c>
      <c r="I852" t="s">
        <v>2732</v>
      </c>
      <c r="J852" t="s">
        <v>729</v>
      </c>
      <c r="K852" t="s">
        <v>54</v>
      </c>
      <c r="L852" s="4">
        <v>2</v>
      </c>
      <c r="M852" s="4">
        <v>46387</v>
      </c>
      <c r="R852">
        <v>0.80000001192092896</v>
      </c>
      <c r="AE852">
        <v>1.1000000000000001</v>
      </c>
    </row>
    <row r="853" spans="1:31" x14ac:dyDescent="0.2">
      <c r="A853" s="9">
        <v>2010555</v>
      </c>
      <c r="B853">
        <v>5305</v>
      </c>
      <c r="C853" t="s">
        <v>2744</v>
      </c>
      <c r="D853" t="s">
        <v>2745</v>
      </c>
      <c r="E853" t="s">
        <v>2743</v>
      </c>
      <c r="F853" t="s">
        <v>2743</v>
      </c>
      <c r="G853" t="s">
        <v>639</v>
      </c>
      <c r="H853" t="s">
        <v>639</v>
      </c>
      <c r="I853" t="s">
        <v>2732</v>
      </c>
      <c r="J853" t="s">
        <v>729</v>
      </c>
      <c r="K853" t="s">
        <v>54</v>
      </c>
      <c r="L853" s="4">
        <v>2</v>
      </c>
      <c r="M853" s="4">
        <v>46387</v>
      </c>
      <c r="AE853">
        <v>1.1000000000000001</v>
      </c>
    </row>
    <row r="854" spans="1:31" x14ac:dyDescent="0.2">
      <c r="A854" s="9">
        <v>2010243</v>
      </c>
      <c r="B854">
        <v>5310</v>
      </c>
      <c r="C854" t="s">
        <v>2746</v>
      </c>
      <c r="D854" t="s">
        <v>2747</v>
      </c>
      <c r="E854" t="s">
        <v>989</v>
      </c>
      <c r="F854" t="s">
        <v>989</v>
      </c>
      <c r="G854" t="s">
        <v>639</v>
      </c>
      <c r="H854" t="s">
        <v>639</v>
      </c>
      <c r="I854" t="s">
        <v>2732</v>
      </c>
      <c r="J854" t="s">
        <v>729</v>
      </c>
      <c r="K854" t="s">
        <v>54</v>
      </c>
      <c r="L854" s="4">
        <v>2</v>
      </c>
      <c r="M854" s="4">
        <v>46387</v>
      </c>
      <c r="AE854">
        <v>1.1000000000000001</v>
      </c>
    </row>
    <row r="855" spans="1:31" x14ac:dyDescent="0.2">
      <c r="A855" s="9">
        <v>2010771</v>
      </c>
      <c r="B855">
        <v>5404</v>
      </c>
      <c r="C855" t="s">
        <v>2748</v>
      </c>
      <c r="D855" t="s">
        <v>2749</v>
      </c>
      <c r="E855" t="s">
        <v>2750</v>
      </c>
      <c r="F855" t="s">
        <v>2750</v>
      </c>
      <c r="G855" t="s">
        <v>639</v>
      </c>
      <c r="H855" t="s">
        <v>684</v>
      </c>
      <c r="I855" t="s">
        <v>2732</v>
      </c>
      <c r="J855" t="s">
        <v>694</v>
      </c>
      <c r="K855" t="s">
        <v>53</v>
      </c>
      <c r="L855" s="4">
        <v>2</v>
      </c>
      <c r="M855" s="4">
        <v>46387</v>
      </c>
      <c r="N855">
        <v>0.30000001192092896</v>
      </c>
      <c r="AC855">
        <v>13.1</v>
      </c>
    </row>
    <row r="856" spans="1:31" x14ac:dyDescent="0.2">
      <c r="A856" s="9">
        <v>2010171</v>
      </c>
      <c r="B856">
        <v>5270</v>
      </c>
      <c r="C856" t="s">
        <v>2751</v>
      </c>
      <c r="D856" t="s">
        <v>2752</v>
      </c>
      <c r="E856" t="s">
        <v>2473</v>
      </c>
      <c r="F856" t="s">
        <v>2473</v>
      </c>
      <c r="G856" t="s">
        <v>639</v>
      </c>
      <c r="H856" t="s">
        <v>639</v>
      </c>
      <c r="I856" t="s">
        <v>2732</v>
      </c>
      <c r="J856" t="s">
        <v>729</v>
      </c>
      <c r="K856" t="s">
        <v>53</v>
      </c>
      <c r="L856" s="4">
        <v>2</v>
      </c>
      <c r="M856" s="4">
        <v>46387</v>
      </c>
      <c r="AE856">
        <v>1</v>
      </c>
    </row>
    <row r="857" spans="1:31" x14ac:dyDescent="0.2">
      <c r="A857" s="9">
        <v>2010631</v>
      </c>
      <c r="B857">
        <v>5269</v>
      </c>
      <c r="C857" t="s">
        <v>2753</v>
      </c>
      <c r="D857" t="s">
        <v>2754</v>
      </c>
      <c r="E857" t="s">
        <v>2755</v>
      </c>
      <c r="F857" t="s">
        <v>2755</v>
      </c>
      <c r="G857" t="s">
        <v>639</v>
      </c>
      <c r="H857" t="s">
        <v>639</v>
      </c>
      <c r="I857" t="s">
        <v>2732</v>
      </c>
      <c r="J857" t="s">
        <v>729</v>
      </c>
      <c r="K857" t="s">
        <v>53</v>
      </c>
      <c r="L857" s="4">
        <v>2</v>
      </c>
      <c r="M857" s="4">
        <v>46387</v>
      </c>
      <c r="AE857">
        <v>1</v>
      </c>
    </row>
    <row r="858" spans="1:31" x14ac:dyDescent="0.2">
      <c r="A858" s="9">
        <v>2004650</v>
      </c>
      <c r="B858">
        <v>1331</v>
      </c>
      <c r="C858" t="s">
        <v>2756</v>
      </c>
      <c r="D858" t="s">
        <v>2757</v>
      </c>
      <c r="E858" t="s">
        <v>2758</v>
      </c>
      <c r="F858" t="s">
        <v>2758</v>
      </c>
      <c r="G858" t="s">
        <v>639</v>
      </c>
      <c r="H858" t="s">
        <v>639</v>
      </c>
      <c r="I858" t="s">
        <v>2732</v>
      </c>
      <c r="J858" t="s">
        <v>729</v>
      </c>
      <c r="K858" t="s">
        <v>54</v>
      </c>
      <c r="L858" s="4">
        <v>40008</v>
      </c>
      <c r="M858" s="4">
        <v>46387</v>
      </c>
      <c r="AC858">
        <v>30</v>
      </c>
      <c r="AE858">
        <v>1</v>
      </c>
    </row>
    <row r="859" spans="1:31" x14ac:dyDescent="0.2">
      <c r="A859" s="9">
        <v>2008226</v>
      </c>
      <c r="B859">
        <v>4304</v>
      </c>
      <c r="C859" t="s">
        <v>2759</v>
      </c>
      <c r="D859" t="s">
        <v>2760</v>
      </c>
      <c r="E859" t="s">
        <v>2761</v>
      </c>
      <c r="F859" t="s">
        <v>2761</v>
      </c>
      <c r="G859" t="s">
        <v>639</v>
      </c>
      <c r="H859" t="s">
        <v>684</v>
      </c>
      <c r="I859" t="s">
        <v>2732</v>
      </c>
      <c r="J859" t="s">
        <v>686</v>
      </c>
      <c r="K859" t="s">
        <v>54</v>
      </c>
      <c r="L859" s="4">
        <v>2</v>
      </c>
      <c r="M859" s="4">
        <v>46387</v>
      </c>
      <c r="N859">
        <v>0.30000001192092896</v>
      </c>
      <c r="AC859">
        <v>1</v>
      </c>
      <c r="AE859">
        <v>1</v>
      </c>
    </row>
    <row r="860" spans="1:31" x14ac:dyDescent="0.2">
      <c r="A860" s="9">
        <v>2008826</v>
      </c>
      <c r="B860">
        <v>4554</v>
      </c>
      <c r="C860" t="s">
        <v>2762</v>
      </c>
      <c r="D860" t="s">
        <v>2763</v>
      </c>
      <c r="E860" t="s">
        <v>2764</v>
      </c>
      <c r="F860" t="s">
        <v>2764</v>
      </c>
      <c r="G860" t="s">
        <v>639</v>
      </c>
      <c r="H860" t="s">
        <v>684</v>
      </c>
      <c r="I860" t="s">
        <v>2732</v>
      </c>
      <c r="J860" t="s">
        <v>686</v>
      </c>
      <c r="K860" t="s">
        <v>54</v>
      </c>
      <c r="L860" s="4">
        <v>2</v>
      </c>
      <c r="M860" s="4">
        <v>46387</v>
      </c>
      <c r="N860">
        <v>0.30000001192092896</v>
      </c>
      <c r="AC860">
        <v>3</v>
      </c>
      <c r="AE860">
        <v>1</v>
      </c>
    </row>
    <row r="861" spans="1:31" x14ac:dyDescent="0.2">
      <c r="A861" s="9">
        <v>2010562</v>
      </c>
      <c r="B861">
        <v>5308</v>
      </c>
      <c r="C861" t="s">
        <v>2765</v>
      </c>
      <c r="D861" t="s">
        <v>2766</v>
      </c>
      <c r="E861" t="s">
        <v>2767</v>
      </c>
      <c r="F861" t="s">
        <v>2767</v>
      </c>
      <c r="G861" t="s">
        <v>639</v>
      </c>
      <c r="H861" t="s">
        <v>639</v>
      </c>
      <c r="I861" t="s">
        <v>2732</v>
      </c>
      <c r="J861" t="s">
        <v>729</v>
      </c>
      <c r="K861" t="s">
        <v>54</v>
      </c>
      <c r="L861" s="4">
        <v>2</v>
      </c>
      <c r="M861" s="4">
        <v>46387</v>
      </c>
      <c r="N861">
        <v>0.30000001192092896</v>
      </c>
      <c r="P861">
        <v>0.20000000298023224</v>
      </c>
      <c r="AE861">
        <v>1.1000000000000001</v>
      </c>
    </row>
    <row r="862" spans="1:31" x14ac:dyDescent="0.2">
      <c r="A862" s="9">
        <v>2010556</v>
      </c>
      <c r="B862">
        <v>5306</v>
      </c>
      <c r="C862" t="s">
        <v>2768</v>
      </c>
      <c r="D862" t="s">
        <v>2769</v>
      </c>
      <c r="E862" t="s">
        <v>2743</v>
      </c>
      <c r="F862" t="s">
        <v>2743</v>
      </c>
      <c r="G862" t="s">
        <v>639</v>
      </c>
      <c r="H862" t="s">
        <v>639</v>
      </c>
      <c r="I862" t="s">
        <v>2732</v>
      </c>
      <c r="J862" t="s">
        <v>729</v>
      </c>
      <c r="K862" t="s">
        <v>54</v>
      </c>
      <c r="L862" s="4">
        <v>2</v>
      </c>
      <c r="M862" s="4">
        <v>46387</v>
      </c>
      <c r="P862">
        <v>0.40000000596046448</v>
      </c>
      <c r="AE862">
        <v>1.1000000000000001</v>
      </c>
    </row>
    <row r="863" spans="1:31" x14ac:dyDescent="0.2">
      <c r="A863" s="9">
        <v>2010780</v>
      </c>
      <c r="B863">
        <v>5405</v>
      </c>
      <c r="C863" t="s">
        <v>2770</v>
      </c>
      <c r="D863" t="s">
        <v>2771</v>
      </c>
      <c r="E863" t="s">
        <v>2772</v>
      </c>
      <c r="F863" t="s">
        <v>2772</v>
      </c>
      <c r="G863" t="s">
        <v>639</v>
      </c>
      <c r="H863" t="s">
        <v>639</v>
      </c>
      <c r="I863" t="s">
        <v>2732</v>
      </c>
      <c r="J863" t="s">
        <v>729</v>
      </c>
      <c r="K863" t="s">
        <v>54</v>
      </c>
      <c r="L863" s="4">
        <v>2</v>
      </c>
      <c r="M863" s="4">
        <v>46387</v>
      </c>
    </row>
    <row r="864" spans="1:31" x14ac:dyDescent="0.2">
      <c r="A864" s="9">
        <v>2008514</v>
      </c>
      <c r="B864">
        <v>4424</v>
      </c>
      <c r="C864" t="s">
        <v>2773</v>
      </c>
      <c r="D864" t="s">
        <v>2774</v>
      </c>
      <c r="E864" t="s">
        <v>2775</v>
      </c>
      <c r="F864" t="s">
        <v>2775</v>
      </c>
      <c r="G864" t="s">
        <v>639</v>
      </c>
      <c r="H864" t="s">
        <v>639</v>
      </c>
      <c r="I864" t="s">
        <v>2732</v>
      </c>
      <c r="J864" t="s">
        <v>641</v>
      </c>
      <c r="K864" t="s">
        <v>54</v>
      </c>
      <c r="L864" s="4">
        <v>2</v>
      </c>
      <c r="M864" s="4">
        <v>46387</v>
      </c>
      <c r="N864">
        <v>4</v>
      </c>
      <c r="O864">
        <v>13</v>
      </c>
      <c r="T864">
        <v>20</v>
      </c>
      <c r="V864">
        <v>2.5</v>
      </c>
      <c r="AE864">
        <v>1</v>
      </c>
    </row>
    <row r="865" spans="1:31" x14ac:dyDescent="0.2">
      <c r="A865" s="9">
        <v>2010242</v>
      </c>
      <c r="B865">
        <v>5309</v>
      </c>
      <c r="C865" t="s">
        <v>2776</v>
      </c>
      <c r="D865" t="s">
        <v>2777</v>
      </c>
      <c r="E865" t="s">
        <v>989</v>
      </c>
      <c r="F865" t="s">
        <v>989</v>
      </c>
      <c r="G865" t="s">
        <v>639</v>
      </c>
      <c r="H865" t="s">
        <v>639</v>
      </c>
      <c r="I865" t="s">
        <v>2732</v>
      </c>
      <c r="J865" t="s">
        <v>729</v>
      </c>
      <c r="K865" t="s">
        <v>54</v>
      </c>
      <c r="L865" s="4">
        <v>2</v>
      </c>
      <c r="M865" s="4">
        <v>46387</v>
      </c>
      <c r="AE865">
        <v>1.1000000000000001</v>
      </c>
    </row>
    <row r="866" spans="1:31" x14ac:dyDescent="0.2">
      <c r="A866" s="9">
        <v>2010246</v>
      </c>
      <c r="B866">
        <v>5313</v>
      </c>
      <c r="C866" t="s">
        <v>2778</v>
      </c>
      <c r="D866" t="s">
        <v>2779</v>
      </c>
      <c r="E866" t="s">
        <v>989</v>
      </c>
      <c r="F866" t="s">
        <v>989</v>
      </c>
      <c r="G866" t="s">
        <v>639</v>
      </c>
      <c r="H866" t="s">
        <v>639</v>
      </c>
      <c r="I866" t="s">
        <v>2732</v>
      </c>
      <c r="J866" t="s">
        <v>729</v>
      </c>
      <c r="K866" t="s">
        <v>54</v>
      </c>
      <c r="L866" s="4">
        <v>2</v>
      </c>
      <c r="M866" s="4">
        <v>46387</v>
      </c>
      <c r="AE866">
        <v>1.1000000000000001</v>
      </c>
    </row>
    <row r="867" spans="1:31" x14ac:dyDescent="0.2">
      <c r="A867" s="9">
        <v>2010244</v>
      </c>
      <c r="B867">
        <v>5311</v>
      </c>
      <c r="C867" t="s">
        <v>2780</v>
      </c>
      <c r="D867" t="s">
        <v>2781</v>
      </c>
      <c r="E867" t="s">
        <v>989</v>
      </c>
      <c r="F867" t="s">
        <v>989</v>
      </c>
      <c r="G867" t="s">
        <v>639</v>
      </c>
      <c r="H867" t="s">
        <v>639</v>
      </c>
      <c r="I867" t="s">
        <v>2732</v>
      </c>
      <c r="J867" t="s">
        <v>729</v>
      </c>
      <c r="K867" t="s">
        <v>54</v>
      </c>
      <c r="L867" s="4">
        <v>2</v>
      </c>
      <c r="M867" s="4">
        <v>46387</v>
      </c>
      <c r="AE867">
        <v>1.1000000000000001</v>
      </c>
    </row>
    <row r="868" spans="1:31" x14ac:dyDescent="0.2">
      <c r="A868" s="9">
        <v>2010451</v>
      </c>
      <c r="B868">
        <v>5268</v>
      </c>
      <c r="C868" t="s">
        <v>2782</v>
      </c>
      <c r="D868" t="s">
        <v>2783</v>
      </c>
      <c r="E868" t="s">
        <v>2784</v>
      </c>
      <c r="F868" t="s">
        <v>2784</v>
      </c>
      <c r="G868" t="s">
        <v>639</v>
      </c>
      <c r="H868" t="s">
        <v>639</v>
      </c>
      <c r="I868" t="s">
        <v>2732</v>
      </c>
      <c r="J868" t="s">
        <v>729</v>
      </c>
      <c r="K868" t="s">
        <v>54</v>
      </c>
      <c r="L868" s="4">
        <v>2</v>
      </c>
      <c r="M868" s="4">
        <v>46387</v>
      </c>
      <c r="AE868">
        <v>1.1000000000000001</v>
      </c>
    </row>
    <row r="869" spans="1:31" x14ac:dyDescent="0.2">
      <c r="A869" s="9">
        <v>2008725</v>
      </c>
      <c r="B869">
        <v>4476</v>
      </c>
      <c r="C869" t="s">
        <v>2785</v>
      </c>
      <c r="D869" t="s">
        <v>2786</v>
      </c>
      <c r="E869" t="s">
        <v>2787</v>
      </c>
      <c r="F869" t="s">
        <v>2787</v>
      </c>
      <c r="G869" t="s">
        <v>639</v>
      </c>
      <c r="H869" t="s">
        <v>684</v>
      </c>
      <c r="I869" t="s">
        <v>2732</v>
      </c>
      <c r="J869" t="s">
        <v>694</v>
      </c>
      <c r="K869" t="s">
        <v>53</v>
      </c>
      <c r="L869" s="4">
        <v>2</v>
      </c>
      <c r="M869" s="4">
        <v>46387</v>
      </c>
      <c r="N869">
        <v>0.60000002384185791</v>
      </c>
      <c r="AC869">
        <v>14.9</v>
      </c>
      <c r="AE869">
        <v>1</v>
      </c>
    </row>
    <row r="870" spans="1:31" x14ac:dyDescent="0.2">
      <c r="A870" s="9">
        <v>2001028</v>
      </c>
      <c r="B870">
        <v>1317</v>
      </c>
      <c r="C870" t="s">
        <v>2788</v>
      </c>
      <c r="D870" t="s">
        <v>2789</v>
      </c>
      <c r="E870" t="s">
        <v>2758</v>
      </c>
      <c r="F870" t="s">
        <v>2758</v>
      </c>
      <c r="G870" t="s">
        <v>639</v>
      </c>
      <c r="H870" t="s">
        <v>639</v>
      </c>
      <c r="I870" t="s">
        <v>2732</v>
      </c>
      <c r="J870" t="s">
        <v>729</v>
      </c>
      <c r="K870" t="s">
        <v>53</v>
      </c>
      <c r="L870" s="4">
        <v>40008</v>
      </c>
      <c r="M870" s="4">
        <v>46387</v>
      </c>
      <c r="N870">
        <v>0</v>
      </c>
      <c r="O870">
        <v>0</v>
      </c>
      <c r="P870">
        <v>0</v>
      </c>
      <c r="Q870">
        <v>0</v>
      </c>
      <c r="R870">
        <v>0</v>
      </c>
      <c r="T870">
        <v>0</v>
      </c>
      <c r="AC870">
        <v>40</v>
      </c>
      <c r="AE870">
        <v>1</v>
      </c>
    </row>
    <row r="871" spans="1:31" x14ac:dyDescent="0.2">
      <c r="A871" s="9">
        <v>2008726</v>
      </c>
      <c r="B871">
        <v>4502</v>
      </c>
      <c r="C871" t="s">
        <v>2790</v>
      </c>
      <c r="D871" t="s">
        <v>2791</v>
      </c>
      <c r="E871" t="s">
        <v>2792</v>
      </c>
      <c r="F871" t="s">
        <v>2792</v>
      </c>
      <c r="G871" t="s">
        <v>639</v>
      </c>
      <c r="H871" t="s">
        <v>639</v>
      </c>
      <c r="I871" t="s">
        <v>2732</v>
      </c>
      <c r="J871" t="s">
        <v>647</v>
      </c>
      <c r="K871" t="s">
        <v>53</v>
      </c>
      <c r="L871" s="4">
        <v>2</v>
      </c>
      <c r="M871" s="4">
        <v>46387</v>
      </c>
      <c r="Q871">
        <v>50</v>
      </c>
      <c r="AE871">
        <v>1</v>
      </c>
    </row>
    <row r="872" spans="1:31" x14ac:dyDescent="0.2">
      <c r="A872" s="9">
        <v>2010779</v>
      </c>
      <c r="B872">
        <v>5402</v>
      </c>
      <c r="C872" t="s">
        <v>2793</v>
      </c>
      <c r="D872" t="s">
        <v>2794</v>
      </c>
      <c r="E872" t="s">
        <v>1007</v>
      </c>
      <c r="F872" t="s">
        <v>2795</v>
      </c>
      <c r="G872" t="s">
        <v>639</v>
      </c>
      <c r="H872" t="s">
        <v>684</v>
      </c>
      <c r="I872" t="s">
        <v>2732</v>
      </c>
      <c r="J872" t="s">
        <v>694</v>
      </c>
      <c r="K872" t="s">
        <v>53</v>
      </c>
      <c r="L872" s="4">
        <v>2</v>
      </c>
      <c r="M872" s="4">
        <v>46387</v>
      </c>
      <c r="N872">
        <v>1.0499999523162842</v>
      </c>
      <c r="O872">
        <v>1.309999942779541</v>
      </c>
      <c r="P872">
        <v>0.62999999523162842</v>
      </c>
      <c r="AC872">
        <v>13.1</v>
      </c>
      <c r="AE872">
        <v>1</v>
      </c>
    </row>
    <row r="873" spans="1:31" x14ac:dyDescent="0.2">
      <c r="A873" s="9">
        <v>2001055</v>
      </c>
      <c r="B873">
        <v>1316</v>
      </c>
      <c r="C873" t="s">
        <v>2796</v>
      </c>
      <c r="D873" t="s">
        <v>2797</v>
      </c>
      <c r="E873" t="s">
        <v>2758</v>
      </c>
      <c r="F873" t="s">
        <v>2758</v>
      </c>
      <c r="G873" t="s">
        <v>639</v>
      </c>
      <c r="H873" t="s">
        <v>639</v>
      </c>
      <c r="I873" t="s">
        <v>2732</v>
      </c>
      <c r="J873" t="s">
        <v>729</v>
      </c>
      <c r="K873" t="s">
        <v>54</v>
      </c>
      <c r="L873" s="4">
        <v>40008</v>
      </c>
      <c r="M873" s="4">
        <v>46387</v>
      </c>
      <c r="AC873">
        <v>25</v>
      </c>
      <c r="AE873">
        <v>1</v>
      </c>
    </row>
    <row r="874" spans="1:31" x14ac:dyDescent="0.2">
      <c r="A874" s="9">
        <v>2010598</v>
      </c>
      <c r="B874">
        <v>5274</v>
      </c>
      <c r="C874" t="s">
        <v>2798</v>
      </c>
      <c r="D874" t="s">
        <v>2799</v>
      </c>
      <c r="E874" t="s">
        <v>1540</v>
      </c>
      <c r="F874" t="s">
        <v>1540</v>
      </c>
      <c r="G874" t="s">
        <v>639</v>
      </c>
      <c r="H874" t="s">
        <v>639</v>
      </c>
      <c r="I874" t="s">
        <v>2732</v>
      </c>
      <c r="J874" t="s">
        <v>641</v>
      </c>
      <c r="K874" t="s">
        <v>53</v>
      </c>
      <c r="L874" s="4">
        <v>2</v>
      </c>
      <c r="M874" s="4">
        <v>46387</v>
      </c>
      <c r="N874">
        <v>13</v>
      </c>
      <c r="Q874">
        <v>4.5</v>
      </c>
      <c r="T874">
        <v>11.5</v>
      </c>
      <c r="AE874">
        <v>1</v>
      </c>
    </row>
    <row r="875" spans="1:31" x14ac:dyDescent="0.2">
      <c r="A875" s="9">
        <v>2010706</v>
      </c>
      <c r="C875" t="s">
        <v>2800</v>
      </c>
      <c r="D875" t="s">
        <v>1284</v>
      </c>
      <c r="E875" t="s">
        <v>2801</v>
      </c>
      <c r="F875" t="s">
        <v>2801</v>
      </c>
      <c r="G875" t="s">
        <v>639</v>
      </c>
      <c r="H875" t="s">
        <v>684</v>
      </c>
      <c r="I875" t="s">
        <v>1282</v>
      </c>
      <c r="J875" t="s">
        <v>686</v>
      </c>
      <c r="K875" t="s">
        <v>54</v>
      </c>
      <c r="L875" s="4">
        <v>44545</v>
      </c>
      <c r="M875" s="4">
        <v>46371</v>
      </c>
      <c r="N875">
        <v>0.30000001192092896</v>
      </c>
      <c r="O875">
        <v>5.000000074505806E-2</v>
      </c>
      <c r="P875">
        <v>0.30000001192092896</v>
      </c>
      <c r="AC875">
        <v>3</v>
      </c>
      <c r="AE875">
        <v>1.01</v>
      </c>
    </row>
    <row r="876" spans="1:31" x14ac:dyDescent="0.2">
      <c r="A876" s="9">
        <v>2010718</v>
      </c>
      <c r="C876" t="s">
        <v>2802</v>
      </c>
      <c r="D876" t="s">
        <v>2803</v>
      </c>
      <c r="E876" t="s">
        <v>1641</v>
      </c>
      <c r="F876" t="s">
        <v>1641</v>
      </c>
      <c r="G876" t="s">
        <v>639</v>
      </c>
      <c r="H876" t="s">
        <v>639</v>
      </c>
      <c r="I876" t="s">
        <v>1282</v>
      </c>
      <c r="J876" t="s">
        <v>729</v>
      </c>
      <c r="K876" t="s">
        <v>54</v>
      </c>
      <c r="L876" s="4">
        <v>44543</v>
      </c>
      <c r="M876" s="4">
        <v>46369</v>
      </c>
      <c r="AC876">
        <v>45</v>
      </c>
      <c r="AE876">
        <v>1</v>
      </c>
    </row>
    <row r="877" spans="1:31" x14ac:dyDescent="0.2">
      <c r="A877" s="9">
        <v>2008600</v>
      </c>
      <c r="C877" t="s">
        <v>2804</v>
      </c>
      <c r="D877" t="s">
        <v>1284</v>
      </c>
      <c r="E877" t="s">
        <v>2805</v>
      </c>
      <c r="F877" t="s">
        <v>2805</v>
      </c>
      <c r="G877" t="s">
        <v>639</v>
      </c>
      <c r="H877" t="s">
        <v>684</v>
      </c>
      <c r="I877" t="s">
        <v>1282</v>
      </c>
      <c r="J877" t="s">
        <v>686</v>
      </c>
      <c r="K877" t="s">
        <v>54</v>
      </c>
      <c r="L877" s="4">
        <v>44543</v>
      </c>
      <c r="M877" s="4">
        <v>46369</v>
      </c>
      <c r="N877">
        <v>0.5</v>
      </c>
      <c r="O877">
        <v>1.2000000476837158</v>
      </c>
      <c r="P877">
        <v>3.2000000476837158</v>
      </c>
      <c r="AE877">
        <v>1</v>
      </c>
    </row>
    <row r="878" spans="1:31" x14ac:dyDescent="0.2">
      <c r="A878" s="9">
        <v>2008601</v>
      </c>
      <c r="C878" t="s">
        <v>2806</v>
      </c>
      <c r="D878" t="s">
        <v>2807</v>
      </c>
      <c r="E878" t="s">
        <v>2805</v>
      </c>
      <c r="F878" t="s">
        <v>2805</v>
      </c>
      <c r="G878" t="s">
        <v>639</v>
      </c>
      <c r="H878" t="s">
        <v>684</v>
      </c>
      <c r="I878" t="s">
        <v>1282</v>
      </c>
      <c r="J878" t="s">
        <v>686</v>
      </c>
      <c r="K878" t="s">
        <v>54</v>
      </c>
      <c r="L878" s="4">
        <v>44543</v>
      </c>
      <c r="M878" s="4">
        <v>46369</v>
      </c>
      <c r="N878">
        <v>0.25999999046325684</v>
      </c>
      <c r="O878">
        <v>1.3999999761581421</v>
      </c>
      <c r="P878">
        <v>2.5</v>
      </c>
      <c r="AE878">
        <v>1</v>
      </c>
    </row>
    <row r="879" spans="1:31" x14ac:dyDescent="0.2">
      <c r="A879" s="9">
        <v>2008602</v>
      </c>
      <c r="C879" t="s">
        <v>2808</v>
      </c>
      <c r="D879" t="s">
        <v>2809</v>
      </c>
      <c r="E879" t="s">
        <v>2805</v>
      </c>
      <c r="F879" t="s">
        <v>2805</v>
      </c>
      <c r="G879" t="s">
        <v>639</v>
      </c>
      <c r="H879" t="s">
        <v>684</v>
      </c>
      <c r="I879" t="s">
        <v>1282</v>
      </c>
      <c r="J879" t="s">
        <v>694</v>
      </c>
      <c r="K879" t="s">
        <v>53</v>
      </c>
      <c r="L879" s="4">
        <v>44543</v>
      </c>
      <c r="M879" s="4">
        <v>46369</v>
      </c>
      <c r="N879">
        <v>0.51999998092651367</v>
      </c>
      <c r="O879">
        <v>0.20000000298023224</v>
      </c>
      <c r="P879">
        <v>0.37000000476837158</v>
      </c>
      <c r="AE879">
        <v>1</v>
      </c>
    </row>
    <row r="880" spans="1:31" x14ac:dyDescent="0.2">
      <c r="A880" s="9">
        <v>2010717</v>
      </c>
      <c r="C880" t="s">
        <v>2810</v>
      </c>
      <c r="D880" t="s">
        <v>2657</v>
      </c>
      <c r="E880" t="s">
        <v>2811</v>
      </c>
      <c r="F880" t="s">
        <v>2811</v>
      </c>
      <c r="G880" t="s">
        <v>639</v>
      </c>
      <c r="H880" t="s">
        <v>639</v>
      </c>
      <c r="I880" t="s">
        <v>1282</v>
      </c>
      <c r="J880" t="s">
        <v>729</v>
      </c>
      <c r="K880" t="s">
        <v>54</v>
      </c>
      <c r="L880" s="4">
        <v>44543</v>
      </c>
      <c r="M880" s="4">
        <v>46369</v>
      </c>
      <c r="AC880">
        <v>10</v>
      </c>
      <c r="AE880">
        <v>1</v>
      </c>
    </row>
    <row r="881" spans="1:31" x14ac:dyDescent="0.2">
      <c r="A881" s="9">
        <v>2009845</v>
      </c>
      <c r="C881" t="s">
        <v>2812</v>
      </c>
      <c r="D881" t="s">
        <v>2813</v>
      </c>
      <c r="E881" t="s">
        <v>2096</v>
      </c>
      <c r="F881" t="s">
        <v>2814</v>
      </c>
      <c r="G881" t="s">
        <v>639</v>
      </c>
      <c r="H881" t="s">
        <v>639</v>
      </c>
      <c r="I881" t="s">
        <v>1282</v>
      </c>
      <c r="J881" t="s">
        <v>641</v>
      </c>
      <c r="K881" t="s">
        <v>54</v>
      </c>
      <c r="L881" s="4">
        <v>44541</v>
      </c>
      <c r="M881" s="4">
        <v>46367</v>
      </c>
      <c r="N881">
        <v>28</v>
      </c>
      <c r="AE881">
        <v>1.1000000000000001</v>
      </c>
    </row>
    <row r="882" spans="1:31" x14ac:dyDescent="0.2">
      <c r="A882" s="9">
        <v>2010127</v>
      </c>
      <c r="C882" t="s">
        <v>2815</v>
      </c>
      <c r="D882" t="s">
        <v>2816</v>
      </c>
      <c r="E882" t="s">
        <v>2096</v>
      </c>
      <c r="F882" t="s">
        <v>2814</v>
      </c>
      <c r="G882" t="s">
        <v>639</v>
      </c>
      <c r="H882" t="s">
        <v>639</v>
      </c>
      <c r="I882" t="s">
        <v>1282</v>
      </c>
      <c r="J882" t="s">
        <v>641</v>
      </c>
      <c r="K882" t="s">
        <v>54</v>
      </c>
      <c r="L882" s="4">
        <v>44541</v>
      </c>
      <c r="M882" s="4">
        <v>46367</v>
      </c>
      <c r="N882">
        <v>23.200000762939453</v>
      </c>
      <c r="Y882">
        <v>1.1499999761581421</v>
      </c>
      <c r="AE882">
        <v>1.01</v>
      </c>
    </row>
    <row r="883" spans="1:31" x14ac:dyDescent="0.2">
      <c r="A883" s="9">
        <v>2007157</v>
      </c>
      <c r="C883" t="s">
        <v>2817</v>
      </c>
      <c r="D883" t="s">
        <v>1284</v>
      </c>
      <c r="E883" t="s">
        <v>2818</v>
      </c>
      <c r="F883" t="s">
        <v>2818</v>
      </c>
      <c r="G883" t="s">
        <v>639</v>
      </c>
      <c r="H883" t="s">
        <v>684</v>
      </c>
      <c r="I883" t="s">
        <v>1282</v>
      </c>
      <c r="J883" t="s">
        <v>686</v>
      </c>
      <c r="K883" t="s">
        <v>54</v>
      </c>
      <c r="L883" s="4">
        <v>44540</v>
      </c>
      <c r="M883" s="4">
        <v>46366</v>
      </c>
      <c r="N883">
        <v>0.30000001192092896</v>
      </c>
      <c r="P883">
        <v>0.10000000149011612</v>
      </c>
      <c r="AC883">
        <v>1</v>
      </c>
      <c r="AE883">
        <v>1.1000000000000001</v>
      </c>
    </row>
    <row r="884" spans="1:31" x14ac:dyDescent="0.2">
      <c r="A884" s="9">
        <v>2007026</v>
      </c>
      <c r="C884" t="s">
        <v>2819</v>
      </c>
      <c r="D884" t="s">
        <v>2820</v>
      </c>
      <c r="E884" t="s">
        <v>2076</v>
      </c>
      <c r="F884" t="s">
        <v>2077</v>
      </c>
      <c r="G884" t="s">
        <v>639</v>
      </c>
      <c r="H884" t="s">
        <v>639</v>
      </c>
      <c r="I884" t="s">
        <v>772</v>
      </c>
      <c r="J884" t="s">
        <v>729</v>
      </c>
      <c r="K884" t="s">
        <v>54</v>
      </c>
      <c r="L884" s="4">
        <v>2</v>
      </c>
      <c r="M884" s="4">
        <v>46356</v>
      </c>
      <c r="N884">
        <v>3</v>
      </c>
      <c r="P884">
        <v>1</v>
      </c>
      <c r="V884">
        <v>9.9999997764825821E-3</v>
      </c>
      <c r="W884">
        <v>0.15000000596046448</v>
      </c>
      <c r="X884">
        <v>0.20000000298023224</v>
      </c>
      <c r="Y884">
        <v>1.9999999552965164E-2</v>
      </c>
      <c r="Z884">
        <v>0.15000000596046448</v>
      </c>
      <c r="AE884">
        <v>1.2</v>
      </c>
    </row>
    <row r="885" spans="1:31" x14ac:dyDescent="0.2">
      <c r="A885" s="9">
        <v>2010737</v>
      </c>
      <c r="C885" t="s">
        <v>2821</v>
      </c>
      <c r="D885" t="s">
        <v>2822</v>
      </c>
      <c r="E885" t="s">
        <v>2076</v>
      </c>
      <c r="F885" t="s">
        <v>2077</v>
      </c>
      <c r="G885" t="s">
        <v>639</v>
      </c>
      <c r="H885" t="s">
        <v>639</v>
      </c>
      <c r="I885" t="s">
        <v>772</v>
      </c>
      <c r="J885" t="s">
        <v>729</v>
      </c>
      <c r="K885" t="s">
        <v>54</v>
      </c>
      <c r="L885" s="4">
        <v>2</v>
      </c>
      <c r="M885" s="4">
        <v>46356</v>
      </c>
      <c r="P885">
        <v>3</v>
      </c>
      <c r="AC885">
        <v>15</v>
      </c>
      <c r="AE885">
        <v>1.1499999999999999</v>
      </c>
    </row>
    <row r="886" spans="1:31" x14ac:dyDescent="0.2">
      <c r="A886" s="9">
        <v>2010738</v>
      </c>
      <c r="C886" t="s">
        <v>2823</v>
      </c>
      <c r="D886" t="s">
        <v>2824</v>
      </c>
      <c r="E886" t="s">
        <v>2076</v>
      </c>
      <c r="F886" t="s">
        <v>2077</v>
      </c>
      <c r="G886" t="s">
        <v>639</v>
      </c>
      <c r="H886" t="s">
        <v>639</v>
      </c>
      <c r="I886" t="s">
        <v>772</v>
      </c>
      <c r="J886" t="s">
        <v>729</v>
      </c>
      <c r="K886" t="s">
        <v>54</v>
      </c>
      <c r="L886" s="4">
        <v>2</v>
      </c>
      <c r="M886" s="4">
        <v>46356</v>
      </c>
      <c r="AE886">
        <v>1.1499999999999999</v>
      </c>
    </row>
    <row r="887" spans="1:31" x14ac:dyDescent="0.2">
      <c r="A887" s="9">
        <v>2010114</v>
      </c>
      <c r="C887" t="s">
        <v>2825</v>
      </c>
      <c r="D887" t="s">
        <v>2826</v>
      </c>
      <c r="E887" t="s">
        <v>1645</v>
      </c>
      <c r="F887" t="s">
        <v>2827</v>
      </c>
      <c r="G887" t="s">
        <v>639</v>
      </c>
      <c r="H887" t="s">
        <v>639</v>
      </c>
      <c r="I887" t="s">
        <v>772</v>
      </c>
      <c r="J887" t="s">
        <v>729</v>
      </c>
      <c r="K887" t="s">
        <v>54</v>
      </c>
      <c r="L887" s="4">
        <v>2</v>
      </c>
      <c r="M887" s="4">
        <v>46356</v>
      </c>
      <c r="AE887">
        <v>1.1200000000000001</v>
      </c>
    </row>
    <row r="888" spans="1:31" x14ac:dyDescent="0.2">
      <c r="A888" s="9">
        <v>2010689</v>
      </c>
      <c r="C888" t="s">
        <v>2828</v>
      </c>
      <c r="D888" t="s">
        <v>2829</v>
      </c>
      <c r="E888" t="s">
        <v>2830</v>
      </c>
      <c r="F888" t="s">
        <v>2830</v>
      </c>
      <c r="G888" t="s">
        <v>639</v>
      </c>
      <c r="H888" t="s">
        <v>639</v>
      </c>
      <c r="I888" t="s">
        <v>1282</v>
      </c>
      <c r="J888" t="s">
        <v>729</v>
      </c>
      <c r="K888" t="s">
        <v>54</v>
      </c>
      <c r="L888" s="4">
        <v>44522</v>
      </c>
      <c r="M888" s="4">
        <v>46348</v>
      </c>
      <c r="AC888">
        <v>45</v>
      </c>
      <c r="AE888">
        <v>1</v>
      </c>
    </row>
    <row r="889" spans="1:31" x14ac:dyDescent="0.2">
      <c r="A889" s="9">
        <v>2010690</v>
      </c>
      <c r="C889" t="s">
        <v>2831</v>
      </c>
      <c r="D889" t="s">
        <v>2832</v>
      </c>
      <c r="E889" t="s">
        <v>2830</v>
      </c>
      <c r="F889" t="s">
        <v>2830</v>
      </c>
      <c r="G889" t="s">
        <v>639</v>
      </c>
      <c r="H889" t="s">
        <v>639</v>
      </c>
      <c r="I889" t="s">
        <v>1282</v>
      </c>
      <c r="J889" t="s">
        <v>729</v>
      </c>
      <c r="K889" t="s">
        <v>54</v>
      </c>
      <c r="L889" s="4">
        <v>44522</v>
      </c>
      <c r="M889" s="4">
        <v>46348</v>
      </c>
      <c r="AC889">
        <v>45</v>
      </c>
      <c r="AE889">
        <v>1</v>
      </c>
    </row>
    <row r="890" spans="1:31" x14ac:dyDescent="0.2">
      <c r="A890" s="9">
        <v>2010691</v>
      </c>
      <c r="C890" t="s">
        <v>2833</v>
      </c>
      <c r="D890" t="s">
        <v>2834</v>
      </c>
      <c r="E890" t="s">
        <v>2830</v>
      </c>
      <c r="F890" t="s">
        <v>2830</v>
      </c>
      <c r="G890" t="s">
        <v>639</v>
      </c>
      <c r="H890" t="s">
        <v>639</v>
      </c>
      <c r="I890" t="s">
        <v>1282</v>
      </c>
      <c r="J890" t="s">
        <v>729</v>
      </c>
      <c r="K890" t="s">
        <v>54</v>
      </c>
      <c r="L890" s="4">
        <v>44522</v>
      </c>
      <c r="M890" s="4">
        <v>46348</v>
      </c>
      <c r="AC890">
        <v>45</v>
      </c>
      <c r="AE890">
        <v>1</v>
      </c>
    </row>
    <row r="891" spans="1:31" x14ac:dyDescent="0.2">
      <c r="A891" s="9">
        <v>2010685</v>
      </c>
      <c r="C891" t="s">
        <v>2835</v>
      </c>
      <c r="D891" t="s">
        <v>2836</v>
      </c>
      <c r="E891" t="s">
        <v>1702</v>
      </c>
      <c r="F891" t="s">
        <v>1702</v>
      </c>
      <c r="G891" t="s">
        <v>639</v>
      </c>
      <c r="H891" t="s">
        <v>639</v>
      </c>
      <c r="I891" t="s">
        <v>1282</v>
      </c>
      <c r="J891" t="s">
        <v>729</v>
      </c>
      <c r="K891" t="s">
        <v>54</v>
      </c>
      <c r="L891" s="4">
        <v>44518</v>
      </c>
      <c r="M891" s="4">
        <v>46344</v>
      </c>
      <c r="AC891">
        <v>45</v>
      </c>
      <c r="AE891">
        <v>1</v>
      </c>
    </row>
    <row r="892" spans="1:31" x14ac:dyDescent="0.2">
      <c r="A892" s="9">
        <v>2010686</v>
      </c>
      <c r="C892" t="s">
        <v>2837</v>
      </c>
      <c r="D892" t="s">
        <v>2838</v>
      </c>
      <c r="E892" t="s">
        <v>1702</v>
      </c>
      <c r="F892" t="s">
        <v>1702</v>
      </c>
      <c r="G892" t="s">
        <v>639</v>
      </c>
      <c r="H892" t="s">
        <v>639</v>
      </c>
      <c r="I892" t="s">
        <v>1282</v>
      </c>
      <c r="J892" t="s">
        <v>729</v>
      </c>
      <c r="K892" t="s">
        <v>54</v>
      </c>
      <c r="L892" s="4">
        <v>44518</v>
      </c>
      <c r="M892" s="4">
        <v>46344</v>
      </c>
      <c r="AC892">
        <v>45</v>
      </c>
      <c r="AE892">
        <v>1</v>
      </c>
    </row>
    <row r="893" spans="1:31" x14ac:dyDescent="0.2">
      <c r="A893" s="9">
        <v>2010687</v>
      </c>
      <c r="C893" t="s">
        <v>2839</v>
      </c>
      <c r="D893" t="s">
        <v>2840</v>
      </c>
      <c r="E893" t="s">
        <v>1702</v>
      </c>
      <c r="F893" t="s">
        <v>1702</v>
      </c>
      <c r="G893" t="s">
        <v>639</v>
      </c>
      <c r="H893" t="s">
        <v>639</v>
      </c>
      <c r="I893" t="s">
        <v>1282</v>
      </c>
      <c r="J893" t="s">
        <v>729</v>
      </c>
      <c r="K893" t="s">
        <v>54</v>
      </c>
      <c r="L893" s="4">
        <v>44518</v>
      </c>
      <c r="M893" s="4">
        <v>46344</v>
      </c>
      <c r="AC893">
        <v>45</v>
      </c>
      <c r="AE893">
        <v>1</v>
      </c>
    </row>
    <row r="894" spans="1:31" x14ac:dyDescent="0.2">
      <c r="A894" s="9">
        <v>2010688</v>
      </c>
      <c r="C894" t="s">
        <v>2841</v>
      </c>
      <c r="D894" t="s">
        <v>2842</v>
      </c>
      <c r="E894" t="s">
        <v>1702</v>
      </c>
      <c r="F894" t="s">
        <v>1702</v>
      </c>
      <c r="G894" t="s">
        <v>639</v>
      </c>
      <c r="H894" t="s">
        <v>639</v>
      </c>
      <c r="I894" t="s">
        <v>1282</v>
      </c>
      <c r="J894" t="s">
        <v>729</v>
      </c>
      <c r="K894" t="s">
        <v>54</v>
      </c>
      <c r="L894" s="4">
        <v>44518</v>
      </c>
      <c r="M894" s="4">
        <v>46344</v>
      </c>
      <c r="AC894">
        <v>45</v>
      </c>
      <c r="AE894">
        <v>1</v>
      </c>
    </row>
    <row r="895" spans="1:31" x14ac:dyDescent="0.2">
      <c r="A895" s="9">
        <v>2008515</v>
      </c>
      <c r="B895">
        <v>4412</v>
      </c>
      <c r="C895" t="s">
        <v>2843</v>
      </c>
      <c r="D895" t="s">
        <v>2844</v>
      </c>
      <c r="E895" t="s">
        <v>2676</v>
      </c>
      <c r="F895" t="s">
        <v>2310</v>
      </c>
      <c r="G895" t="s">
        <v>639</v>
      </c>
      <c r="H895" t="s">
        <v>639</v>
      </c>
      <c r="I895" t="s">
        <v>2732</v>
      </c>
      <c r="J895" t="s">
        <v>647</v>
      </c>
      <c r="K895" t="s">
        <v>54</v>
      </c>
      <c r="L895" s="4">
        <v>2</v>
      </c>
      <c r="M895" s="4">
        <v>46337</v>
      </c>
      <c r="T895">
        <v>55</v>
      </c>
      <c r="AE895">
        <v>1.4</v>
      </c>
    </row>
    <row r="896" spans="1:31" x14ac:dyDescent="0.2">
      <c r="A896" s="9">
        <v>2010680</v>
      </c>
      <c r="C896" t="s">
        <v>2845</v>
      </c>
      <c r="D896" t="s">
        <v>2846</v>
      </c>
      <c r="E896" t="s">
        <v>1702</v>
      </c>
      <c r="F896" t="s">
        <v>1702</v>
      </c>
      <c r="G896" t="s">
        <v>639</v>
      </c>
      <c r="H896" t="s">
        <v>639</v>
      </c>
      <c r="I896" t="s">
        <v>1282</v>
      </c>
      <c r="J896" t="s">
        <v>729</v>
      </c>
      <c r="K896" t="s">
        <v>54</v>
      </c>
      <c r="L896" s="4">
        <v>44510</v>
      </c>
      <c r="M896" s="4">
        <v>46336</v>
      </c>
      <c r="AC896">
        <v>45</v>
      </c>
      <c r="AE896">
        <v>1</v>
      </c>
    </row>
    <row r="897" spans="1:31" x14ac:dyDescent="0.2">
      <c r="A897" s="9">
        <v>2010679</v>
      </c>
      <c r="C897" t="s">
        <v>2847</v>
      </c>
      <c r="D897" t="s">
        <v>2848</v>
      </c>
      <c r="E897" t="s">
        <v>1702</v>
      </c>
      <c r="F897" t="s">
        <v>1702</v>
      </c>
      <c r="G897" t="s">
        <v>639</v>
      </c>
      <c r="H897" t="s">
        <v>639</v>
      </c>
      <c r="I897" t="s">
        <v>1282</v>
      </c>
      <c r="J897" t="s">
        <v>729</v>
      </c>
      <c r="K897" t="s">
        <v>54</v>
      </c>
      <c r="L897" s="4">
        <v>44510</v>
      </c>
      <c r="M897" s="4">
        <v>46336</v>
      </c>
      <c r="AC897">
        <v>45</v>
      </c>
      <c r="AE897">
        <v>1</v>
      </c>
    </row>
    <row r="898" spans="1:31" x14ac:dyDescent="0.2">
      <c r="A898" s="9">
        <v>2010644</v>
      </c>
      <c r="C898" t="s">
        <v>2849</v>
      </c>
      <c r="D898" t="s">
        <v>2850</v>
      </c>
      <c r="E898" t="s">
        <v>2851</v>
      </c>
      <c r="F898" t="s">
        <v>2851</v>
      </c>
      <c r="G898" t="s">
        <v>639</v>
      </c>
      <c r="H898" t="s">
        <v>684</v>
      </c>
      <c r="I898" t="s">
        <v>1282</v>
      </c>
      <c r="J898" t="s">
        <v>686</v>
      </c>
      <c r="K898" t="s">
        <v>54</v>
      </c>
      <c r="L898" s="4">
        <v>44491</v>
      </c>
      <c r="M898" s="4">
        <v>46317</v>
      </c>
      <c r="N898">
        <v>0.10000000149011612</v>
      </c>
      <c r="P898">
        <v>0.20000000298023224</v>
      </c>
      <c r="AE898">
        <v>1</v>
      </c>
    </row>
    <row r="899" spans="1:31" x14ac:dyDescent="0.2">
      <c r="A899" s="9">
        <v>2010642</v>
      </c>
      <c r="C899" t="s">
        <v>2852</v>
      </c>
      <c r="D899" t="s">
        <v>1284</v>
      </c>
      <c r="E899" t="s">
        <v>2853</v>
      </c>
      <c r="F899" t="s">
        <v>2853</v>
      </c>
      <c r="G899" t="s">
        <v>639</v>
      </c>
      <c r="H899" t="s">
        <v>684</v>
      </c>
      <c r="I899" t="s">
        <v>1282</v>
      </c>
      <c r="J899" t="s">
        <v>686</v>
      </c>
      <c r="K899" t="s">
        <v>53</v>
      </c>
      <c r="L899" s="4">
        <v>44490</v>
      </c>
      <c r="M899" s="4">
        <v>46316</v>
      </c>
      <c r="N899">
        <v>0.30000001192092896</v>
      </c>
      <c r="O899">
        <v>0.10000000149011612</v>
      </c>
      <c r="P899">
        <v>0.30000001192092896</v>
      </c>
      <c r="AC899">
        <v>2</v>
      </c>
      <c r="AE899">
        <v>1</v>
      </c>
    </row>
    <row r="900" spans="1:31" x14ac:dyDescent="0.2">
      <c r="A900" s="9">
        <v>2008627</v>
      </c>
      <c r="C900" t="s">
        <v>2854</v>
      </c>
      <c r="D900" t="s">
        <v>2855</v>
      </c>
      <c r="E900" t="s">
        <v>2658</v>
      </c>
      <c r="F900" t="s">
        <v>2658</v>
      </c>
      <c r="G900" t="s">
        <v>639</v>
      </c>
      <c r="H900" t="s">
        <v>639</v>
      </c>
      <c r="I900" t="s">
        <v>1282</v>
      </c>
      <c r="J900" t="s">
        <v>729</v>
      </c>
      <c r="K900" t="s">
        <v>54</v>
      </c>
      <c r="L900" s="4">
        <v>44490</v>
      </c>
      <c r="M900" s="4">
        <v>46316</v>
      </c>
      <c r="AC900">
        <v>85</v>
      </c>
      <c r="AE900">
        <v>1</v>
      </c>
    </row>
    <row r="901" spans="1:31" x14ac:dyDescent="0.2">
      <c r="A901" s="9">
        <v>2009958</v>
      </c>
      <c r="C901" t="s">
        <v>2856</v>
      </c>
      <c r="D901" t="s">
        <v>2857</v>
      </c>
      <c r="E901" t="s">
        <v>2858</v>
      </c>
      <c r="F901" t="s">
        <v>2858</v>
      </c>
      <c r="G901" t="s">
        <v>639</v>
      </c>
      <c r="H901" t="s">
        <v>639</v>
      </c>
      <c r="I901" t="s">
        <v>772</v>
      </c>
      <c r="J901" t="s">
        <v>729</v>
      </c>
      <c r="K901" t="s">
        <v>53</v>
      </c>
      <c r="L901" s="4">
        <v>2</v>
      </c>
      <c r="M901" s="4">
        <v>46307</v>
      </c>
      <c r="AE901">
        <v>1</v>
      </c>
    </row>
    <row r="902" spans="1:31" x14ac:dyDescent="0.2">
      <c r="A902" s="9">
        <v>2009684</v>
      </c>
      <c r="C902" t="s">
        <v>2859</v>
      </c>
      <c r="D902" t="s">
        <v>2857</v>
      </c>
      <c r="E902" t="s">
        <v>839</v>
      </c>
      <c r="F902" t="s">
        <v>2858</v>
      </c>
      <c r="G902" t="s">
        <v>639</v>
      </c>
      <c r="H902" t="s">
        <v>639</v>
      </c>
      <c r="I902" t="s">
        <v>772</v>
      </c>
      <c r="J902" t="s">
        <v>729</v>
      </c>
      <c r="K902" t="s">
        <v>53</v>
      </c>
      <c r="L902" s="4">
        <v>2</v>
      </c>
      <c r="M902" s="4">
        <v>46307</v>
      </c>
      <c r="P902">
        <v>0.10000000149011612</v>
      </c>
      <c r="Q902">
        <v>0.10000000149011612</v>
      </c>
      <c r="R902">
        <v>0.10000000149011612</v>
      </c>
      <c r="S902">
        <v>0.10000000149011612</v>
      </c>
      <c r="X902">
        <v>7.0000000298023224E-2</v>
      </c>
      <c r="AE902">
        <v>1</v>
      </c>
    </row>
    <row r="903" spans="1:31" x14ac:dyDescent="0.2">
      <c r="A903" s="9">
        <v>2009683</v>
      </c>
      <c r="C903" t="s">
        <v>2862</v>
      </c>
      <c r="D903" t="s">
        <v>2861</v>
      </c>
      <c r="E903" t="s">
        <v>839</v>
      </c>
      <c r="F903" t="s">
        <v>2858</v>
      </c>
      <c r="G903" t="s">
        <v>639</v>
      </c>
      <c r="H903" t="s">
        <v>639</v>
      </c>
      <c r="I903" t="s">
        <v>772</v>
      </c>
      <c r="J903" t="s">
        <v>729</v>
      </c>
      <c r="K903" t="s">
        <v>53</v>
      </c>
      <c r="L903" s="4">
        <v>2</v>
      </c>
      <c r="M903" s="4">
        <v>46306</v>
      </c>
      <c r="P903">
        <v>0.10000000149011612</v>
      </c>
      <c r="Q903">
        <v>0.10000000149011612</v>
      </c>
      <c r="R903">
        <v>0.10000000149011612</v>
      </c>
      <c r="S903">
        <v>0.10000000149011612</v>
      </c>
      <c r="X903">
        <v>7.0000000298023224E-2</v>
      </c>
      <c r="AE903">
        <v>1</v>
      </c>
    </row>
    <row r="904" spans="1:31" x14ac:dyDescent="0.2">
      <c r="A904" s="9">
        <v>2009957</v>
      </c>
      <c r="C904" t="s">
        <v>2860</v>
      </c>
      <c r="D904" t="s">
        <v>2861</v>
      </c>
      <c r="E904" t="s">
        <v>2858</v>
      </c>
      <c r="F904" t="s">
        <v>2858</v>
      </c>
      <c r="G904" t="s">
        <v>639</v>
      </c>
      <c r="H904" t="s">
        <v>639</v>
      </c>
      <c r="I904" t="s">
        <v>772</v>
      </c>
      <c r="J904" t="s">
        <v>729</v>
      </c>
      <c r="K904" t="s">
        <v>53</v>
      </c>
      <c r="L904" s="4">
        <v>2</v>
      </c>
      <c r="M904" s="4">
        <v>46306</v>
      </c>
      <c r="AE904">
        <v>1</v>
      </c>
    </row>
    <row r="905" spans="1:31" x14ac:dyDescent="0.2">
      <c r="A905" s="9">
        <v>2008628</v>
      </c>
      <c r="C905" t="s">
        <v>2863</v>
      </c>
      <c r="D905" t="s">
        <v>2864</v>
      </c>
      <c r="E905" t="s">
        <v>1702</v>
      </c>
      <c r="F905" t="s">
        <v>1702</v>
      </c>
      <c r="G905" t="s">
        <v>639</v>
      </c>
      <c r="H905" t="s">
        <v>639</v>
      </c>
      <c r="I905" t="s">
        <v>1282</v>
      </c>
      <c r="J905" t="s">
        <v>729</v>
      </c>
      <c r="K905" t="s">
        <v>54</v>
      </c>
      <c r="L905" s="4">
        <v>44480</v>
      </c>
      <c r="M905" s="4">
        <v>46306</v>
      </c>
      <c r="AC905">
        <v>13</v>
      </c>
      <c r="AE905">
        <v>1</v>
      </c>
    </row>
    <row r="906" spans="1:31" x14ac:dyDescent="0.2">
      <c r="A906" s="9">
        <v>2010439</v>
      </c>
      <c r="B906">
        <v>5250</v>
      </c>
      <c r="C906" t="s">
        <v>2865</v>
      </c>
      <c r="D906" t="s">
        <v>2866</v>
      </c>
      <c r="E906" t="s">
        <v>2676</v>
      </c>
      <c r="F906" t="s">
        <v>2676</v>
      </c>
      <c r="G906" t="s">
        <v>639</v>
      </c>
      <c r="H906" t="s">
        <v>639</v>
      </c>
      <c r="I906" t="s">
        <v>2732</v>
      </c>
      <c r="J906" t="s">
        <v>729</v>
      </c>
      <c r="K906" t="s">
        <v>53</v>
      </c>
      <c r="L906" s="4">
        <v>2</v>
      </c>
      <c r="M906" s="4">
        <v>46302</v>
      </c>
      <c r="AE906">
        <v>1</v>
      </c>
    </row>
    <row r="907" spans="1:31" x14ac:dyDescent="0.2">
      <c r="A907" s="9">
        <v>2010639</v>
      </c>
      <c r="C907" t="s">
        <v>2867</v>
      </c>
      <c r="D907" t="s">
        <v>2868</v>
      </c>
      <c r="E907" t="s">
        <v>807</v>
      </c>
      <c r="F907" t="s">
        <v>808</v>
      </c>
      <c r="G907" t="s">
        <v>639</v>
      </c>
      <c r="H907" t="s">
        <v>639</v>
      </c>
      <c r="I907" t="s">
        <v>1282</v>
      </c>
      <c r="J907" t="s">
        <v>647</v>
      </c>
      <c r="K907" t="s">
        <v>53</v>
      </c>
      <c r="L907" s="4">
        <v>44476</v>
      </c>
      <c r="M907" s="4">
        <v>46302</v>
      </c>
      <c r="Q907">
        <v>50</v>
      </c>
      <c r="AE907">
        <v>1</v>
      </c>
    </row>
    <row r="908" spans="1:31" x14ac:dyDescent="0.2">
      <c r="A908" s="9">
        <v>2010635</v>
      </c>
      <c r="C908" t="s">
        <v>2869</v>
      </c>
      <c r="D908" t="s">
        <v>2870</v>
      </c>
      <c r="E908" t="s">
        <v>1641</v>
      </c>
      <c r="F908" t="s">
        <v>1641</v>
      </c>
      <c r="G908" t="s">
        <v>639</v>
      </c>
      <c r="H908" t="s">
        <v>639</v>
      </c>
      <c r="I908" t="s">
        <v>1282</v>
      </c>
      <c r="J908" t="s">
        <v>729</v>
      </c>
      <c r="K908" t="s">
        <v>54</v>
      </c>
      <c r="L908" s="4">
        <v>44468</v>
      </c>
      <c r="M908" s="4">
        <v>46294</v>
      </c>
      <c r="AC908">
        <v>45</v>
      </c>
      <c r="AE908">
        <v>1</v>
      </c>
    </row>
    <row r="909" spans="1:31" x14ac:dyDescent="0.2">
      <c r="A909" s="9">
        <v>2010634</v>
      </c>
      <c r="C909" t="s">
        <v>2871</v>
      </c>
      <c r="D909" t="s">
        <v>2872</v>
      </c>
      <c r="E909" t="s">
        <v>1641</v>
      </c>
      <c r="F909" t="s">
        <v>1641</v>
      </c>
      <c r="G909" t="s">
        <v>639</v>
      </c>
      <c r="H909" t="s">
        <v>639</v>
      </c>
      <c r="I909" t="s">
        <v>1282</v>
      </c>
      <c r="J909" t="s">
        <v>729</v>
      </c>
      <c r="K909" t="s">
        <v>54</v>
      </c>
      <c r="L909" s="4">
        <v>44468</v>
      </c>
      <c r="M909" s="4">
        <v>46294</v>
      </c>
      <c r="AC909">
        <v>45</v>
      </c>
      <c r="AE909">
        <v>1</v>
      </c>
    </row>
    <row r="910" spans="1:31" x14ac:dyDescent="0.2">
      <c r="A910" s="9">
        <v>2010636</v>
      </c>
      <c r="C910" t="s">
        <v>2873</v>
      </c>
      <c r="D910" t="s">
        <v>2874</v>
      </c>
      <c r="E910" t="s">
        <v>1641</v>
      </c>
      <c r="F910" t="s">
        <v>1641</v>
      </c>
      <c r="G910" t="s">
        <v>639</v>
      </c>
      <c r="H910" t="s">
        <v>639</v>
      </c>
      <c r="I910" t="s">
        <v>1282</v>
      </c>
      <c r="J910" t="s">
        <v>729</v>
      </c>
      <c r="K910" t="s">
        <v>54</v>
      </c>
      <c r="L910" s="4">
        <v>44468</v>
      </c>
      <c r="M910" s="4">
        <v>46294</v>
      </c>
      <c r="AC910">
        <v>45</v>
      </c>
      <c r="AE910">
        <v>1</v>
      </c>
    </row>
    <row r="911" spans="1:31" x14ac:dyDescent="0.2">
      <c r="A911" s="9">
        <v>2010633</v>
      </c>
      <c r="C911" t="s">
        <v>2875</v>
      </c>
      <c r="D911" t="s">
        <v>2876</v>
      </c>
      <c r="E911" t="s">
        <v>2671</v>
      </c>
      <c r="F911" t="s">
        <v>2671</v>
      </c>
      <c r="G911" t="s">
        <v>639</v>
      </c>
      <c r="H911" t="s">
        <v>639</v>
      </c>
      <c r="I911" t="s">
        <v>1282</v>
      </c>
      <c r="J911" t="s">
        <v>729</v>
      </c>
      <c r="K911" t="s">
        <v>54</v>
      </c>
      <c r="L911" s="4">
        <v>44463</v>
      </c>
      <c r="M911" s="4">
        <v>46289</v>
      </c>
      <c r="AC911">
        <v>15</v>
      </c>
      <c r="AE911">
        <v>1</v>
      </c>
    </row>
    <row r="912" spans="1:31" x14ac:dyDescent="0.2">
      <c r="A912" s="9">
        <v>2010632</v>
      </c>
      <c r="C912" t="s">
        <v>2877</v>
      </c>
      <c r="D912" t="s">
        <v>2878</v>
      </c>
      <c r="E912" t="s">
        <v>2671</v>
      </c>
      <c r="F912" t="s">
        <v>2671</v>
      </c>
      <c r="G912" t="s">
        <v>639</v>
      </c>
      <c r="H912" t="s">
        <v>639</v>
      </c>
      <c r="I912" t="s">
        <v>1282</v>
      </c>
      <c r="J912" t="s">
        <v>729</v>
      </c>
      <c r="K912" t="s">
        <v>54</v>
      </c>
      <c r="L912" s="4">
        <v>44463</v>
      </c>
      <c r="M912" s="4">
        <v>46289</v>
      </c>
      <c r="AC912">
        <v>15</v>
      </c>
      <c r="AE912">
        <v>1</v>
      </c>
    </row>
    <row r="913" spans="1:31" x14ac:dyDescent="0.2">
      <c r="A913" s="9">
        <v>2010629</v>
      </c>
      <c r="C913" t="s">
        <v>2879</v>
      </c>
      <c r="D913" t="s">
        <v>2880</v>
      </c>
      <c r="E913" t="s">
        <v>2881</v>
      </c>
      <c r="F913" t="s">
        <v>2881</v>
      </c>
      <c r="G913" t="s">
        <v>639</v>
      </c>
      <c r="H913" t="s">
        <v>684</v>
      </c>
      <c r="I913" t="s">
        <v>1282</v>
      </c>
      <c r="J913" t="s">
        <v>686</v>
      </c>
      <c r="K913" t="s">
        <v>54</v>
      </c>
      <c r="L913" s="4">
        <v>44457</v>
      </c>
      <c r="M913" s="4">
        <v>46283</v>
      </c>
      <c r="N913">
        <v>0.30000001192092896</v>
      </c>
      <c r="O913">
        <v>0.10000000149011612</v>
      </c>
      <c r="P913">
        <v>0.30000001192092896</v>
      </c>
      <c r="AC913">
        <v>2</v>
      </c>
      <c r="AE913">
        <v>1.05</v>
      </c>
    </row>
    <row r="914" spans="1:31" x14ac:dyDescent="0.2">
      <c r="A914" s="9">
        <v>2010630</v>
      </c>
      <c r="C914" t="s">
        <v>2882</v>
      </c>
      <c r="D914" t="s">
        <v>2883</v>
      </c>
      <c r="E914" t="s">
        <v>2881</v>
      </c>
      <c r="F914" t="s">
        <v>2881</v>
      </c>
      <c r="G914" t="s">
        <v>639</v>
      </c>
      <c r="H914" t="s">
        <v>639</v>
      </c>
      <c r="I914" t="s">
        <v>1282</v>
      </c>
      <c r="J914" t="s">
        <v>686</v>
      </c>
      <c r="K914" t="s">
        <v>54</v>
      </c>
      <c r="L914" s="4">
        <v>44457</v>
      </c>
      <c r="M914" s="4">
        <v>46283</v>
      </c>
      <c r="N914">
        <v>0.30000001192092896</v>
      </c>
      <c r="O914">
        <v>0.10000000149011612</v>
      </c>
      <c r="P914">
        <v>0.30000001192092896</v>
      </c>
      <c r="AC914">
        <v>2</v>
      </c>
      <c r="AE914">
        <v>1.05</v>
      </c>
    </row>
    <row r="915" spans="1:31" x14ac:dyDescent="0.2">
      <c r="A915" s="9">
        <v>2010616</v>
      </c>
      <c r="C915" t="s">
        <v>2884</v>
      </c>
      <c r="D915" t="s">
        <v>1284</v>
      </c>
      <c r="E915" t="s">
        <v>2885</v>
      </c>
      <c r="F915" t="s">
        <v>2885</v>
      </c>
      <c r="G915" t="s">
        <v>639</v>
      </c>
      <c r="H915" t="s">
        <v>684</v>
      </c>
      <c r="I915" t="s">
        <v>1282</v>
      </c>
      <c r="J915" t="s">
        <v>686</v>
      </c>
      <c r="K915" t="s">
        <v>53</v>
      </c>
      <c r="L915" s="4">
        <v>44453</v>
      </c>
      <c r="M915" s="4">
        <v>46279</v>
      </c>
      <c r="N915">
        <v>0.30000001192092896</v>
      </c>
      <c r="O915">
        <v>0.10000000149011612</v>
      </c>
      <c r="P915">
        <v>0.30000001192092896</v>
      </c>
      <c r="AE915">
        <v>1</v>
      </c>
    </row>
    <row r="916" spans="1:31" x14ac:dyDescent="0.2">
      <c r="A916" s="9">
        <v>2010615</v>
      </c>
      <c r="C916" t="s">
        <v>2886</v>
      </c>
      <c r="D916" t="s">
        <v>1284</v>
      </c>
      <c r="E916" t="s">
        <v>2887</v>
      </c>
      <c r="F916" t="s">
        <v>2887</v>
      </c>
      <c r="G916" t="s">
        <v>639</v>
      </c>
      <c r="H916" t="s">
        <v>684</v>
      </c>
      <c r="I916" t="s">
        <v>1282</v>
      </c>
      <c r="J916" t="s">
        <v>686</v>
      </c>
      <c r="K916" t="s">
        <v>54</v>
      </c>
      <c r="L916" s="4">
        <v>44451</v>
      </c>
      <c r="M916" s="4">
        <v>46277</v>
      </c>
      <c r="N916">
        <v>0.30000001192092896</v>
      </c>
      <c r="O916">
        <v>0.10000000149011612</v>
      </c>
      <c r="P916">
        <v>0.20000000298023224</v>
      </c>
      <c r="AE916">
        <v>1.05</v>
      </c>
    </row>
    <row r="917" spans="1:31" x14ac:dyDescent="0.2">
      <c r="A917" s="9">
        <v>2010614</v>
      </c>
      <c r="C917" t="s">
        <v>2888</v>
      </c>
      <c r="D917" t="s">
        <v>2889</v>
      </c>
      <c r="E917" t="s">
        <v>1540</v>
      </c>
      <c r="F917" t="s">
        <v>1540</v>
      </c>
      <c r="G917" t="s">
        <v>639</v>
      </c>
      <c r="H917" t="s">
        <v>639</v>
      </c>
      <c r="I917" t="s">
        <v>1282</v>
      </c>
      <c r="J917" t="s">
        <v>641</v>
      </c>
      <c r="K917" t="s">
        <v>53</v>
      </c>
      <c r="L917" s="4">
        <v>44448</v>
      </c>
      <c r="M917" s="4">
        <v>46274</v>
      </c>
      <c r="N917">
        <v>12</v>
      </c>
      <c r="P917">
        <v>6</v>
      </c>
      <c r="Q917">
        <v>4</v>
      </c>
      <c r="R917">
        <v>7.5</v>
      </c>
      <c r="T917">
        <v>18</v>
      </c>
      <c r="AE917">
        <v>1</v>
      </c>
    </row>
    <row r="918" spans="1:31" x14ac:dyDescent="0.2">
      <c r="A918" s="9">
        <v>2010604</v>
      </c>
      <c r="C918" t="s">
        <v>2890</v>
      </c>
      <c r="D918" t="s">
        <v>2891</v>
      </c>
      <c r="E918" t="s">
        <v>2892</v>
      </c>
      <c r="F918" t="s">
        <v>2892</v>
      </c>
      <c r="G918" t="s">
        <v>639</v>
      </c>
      <c r="H918" t="s">
        <v>684</v>
      </c>
      <c r="I918" t="s">
        <v>1282</v>
      </c>
      <c r="J918" t="s">
        <v>694</v>
      </c>
      <c r="K918" t="s">
        <v>53</v>
      </c>
      <c r="L918" s="4">
        <v>44447</v>
      </c>
      <c r="M918" s="4">
        <v>46273</v>
      </c>
      <c r="N918">
        <v>1</v>
      </c>
      <c r="O918">
        <v>1</v>
      </c>
      <c r="P918">
        <v>1</v>
      </c>
      <c r="AC918">
        <v>35</v>
      </c>
      <c r="AE918">
        <v>1</v>
      </c>
    </row>
    <row r="919" spans="1:31" x14ac:dyDescent="0.2">
      <c r="A919" s="9">
        <v>2010621</v>
      </c>
      <c r="C919" t="s">
        <v>2893</v>
      </c>
      <c r="D919" t="s">
        <v>2894</v>
      </c>
      <c r="E919" t="s">
        <v>1331</v>
      </c>
      <c r="F919" t="s">
        <v>1331</v>
      </c>
      <c r="G919" t="s">
        <v>639</v>
      </c>
      <c r="H919" t="s">
        <v>639</v>
      </c>
      <c r="I919" t="s">
        <v>1282</v>
      </c>
      <c r="J919" t="s">
        <v>729</v>
      </c>
      <c r="K919" t="s">
        <v>54</v>
      </c>
      <c r="L919" s="4">
        <v>44445</v>
      </c>
      <c r="M919" s="4">
        <v>46271</v>
      </c>
      <c r="AC919">
        <v>10</v>
      </c>
      <c r="AE919">
        <v>1</v>
      </c>
    </row>
    <row r="920" spans="1:31" x14ac:dyDescent="0.2">
      <c r="A920" s="9">
        <v>2010620</v>
      </c>
      <c r="C920" t="s">
        <v>2895</v>
      </c>
      <c r="D920" t="s">
        <v>2896</v>
      </c>
      <c r="E920" t="s">
        <v>1702</v>
      </c>
      <c r="F920" t="s">
        <v>1702</v>
      </c>
      <c r="G920" t="s">
        <v>639</v>
      </c>
      <c r="H920" t="s">
        <v>639</v>
      </c>
      <c r="I920" t="s">
        <v>1282</v>
      </c>
      <c r="J920" t="s">
        <v>729</v>
      </c>
      <c r="K920" t="s">
        <v>54</v>
      </c>
      <c r="L920" s="4">
        <v>44445</v>
      </c>
      <c r="M920" s="4">
        <v>46271</v>
      </c>
      <c r="AC920">
        <v>45</v>
      </c>
      <c r="AE920">
        <v>1</v>
      </c>
    </row>
    <row r="921" spans="1:31" x14ac:dyDescent="0.2">
      <c r="A921" s="9">
        <v>2010605</v>
      </c>
      <c r="C921" t="s">
        <v>2897</v>
      </c>
      <c r="D921" t="s">
        <v>2898</v>
      </c>
      <c r="E921" t="s">
        <v>958</v>
      </c>
      <c r="F921" t="s">
        <v>1300</v>
      </c>
      <c r="G921" t="s">
        <v>639</v>
      </c>
      <c r="H921" t="s">
        <v>639</v>
      </c>
      <c r="I921" t="s">
        <v>1282</v>
      </c>
      <c r="J921" t="s">
        <v>647</v>
      </c>
      <c r="K921" t="s">
        <v>53</v>
      </c>
      <c r="L921" s="4">
        <v>44442</v>
      </c>
      <c r="M921" s="4">
        <v>46268</v>
      </c>
      <c r="Q921">
        <v>33.599998474121094</v>
      </c>
      <c r="R921">
        <v>14.300000190734863</v>
      </c>
      <c r="AE921">
        <v>1</v>
      </c>
    </row>
    <row r="922" spans="1:31" x14ac:dyDescent="0.2">
      <c r="A922" s="9">
        <v>2010609</v>
      </c>
      <c r="C922" t="s">
        <v>2899</v>
      </c>
      <c r="D922" t="s">
        <v>2900</v>
      </c>
      <c r="E922" t="s">
        <v>958</v>
      </c>
      <c r="F922" t="s">
        <v>958</v>
      </c>
      <c r="G922" t="s">
        <v>639</v>
      </c>
      <c r="H922" t="s">
        <v>639</v>
      </c>
      <c r="I922" t="s">
        <v>1282</v>
      </c>
      <c r="J922" t="s">
        <v>641</v>
      </c>
      <c r="K922" t="s">
        <v>53</v>
      </c>
      <c r="L922" s="4">
        <v>44442</v>
      </c>
      <c r="M922" s="4">
        <v>46268</v>
      </c>
      <c r="N922">
        <v>15</v>
      </c>
      <c r="AE922">
        <v>1</v>
      </c>
    </row>
    <row r="923" spans="1:31" x14ac:dyDescent="0.2">
      <c r="A923" s="9">
        <v>2010610</v>
      </c>
      <c r="C923" t="s">
        <v>2901</v>
      </c>
      <c r="D923" t="s">
        <v>2902</v>
      </c>
      <c r="E923" t="s">
        <v>958</v>
      </c>
      <c r="F923" t="s">
        <v>958</v>
      </c>
      <c r="G923" t="s">
        <v>639</v>
      </c>
      <c r="H923" t="s">
        <v>639</v>
      </c>
      <c r="I923" t="s">
        <v>1282</v>
      </c>
      <c r="J923" t="s">
        <v>641</v>
      </c>
      <c r="K923" t="s">
        <v>53</v>
      </c>
      <c r="L923" s="4">
        <v>44442</v>
      </c>
      <c r="M923" s="4">
        <v>46268</v>
      </c>
      <c r="N923">
        <v>12.5</v>
      </c>
      <c r="O923">
        <v>12.5</v>
      </c>
      <c r="P923">
        <v>20</v>
      </c>
      <c r="T923">
        <v>8</v>
      </c>
      <c r="AE923">
        <v>1</v>
      </c>
    </row>
    <row r="924" spans="1:31" x14ac:dyDescent="0.2">
      <c r="A924" s="9">
        <v>2010611</v>
      </c>
      <c r="C924" t="s">
        <v>2903</v>
      </c>
      <c r="D924" t="s">
        <v>2904</v>
      </c>
      <c r="E924" t="s">
        <v>958</v>
      </c>
      <c r="F924" t="s">
        <v>958</v>
      </c>
      <c r="G924" t="s">
        <v>639</v>
      </c>
      <c r="H924" t="s">
        <v>639</v>
      </c>
      <c r="I924" t="s">
        <v>1282</v>
      </c>
      <c r="J924" t="s">
        <v>641</v>
      </c>
      <c r="K924" t="s">
        <v>53</v>
      </c>
      <c r="L924" s="4">
        <v>44442</v>
      </c>
      <c r="M924" s="4">
        <v>46268</v>
      </c>
      <c r="N924">
        <v>20.600000381469727</v>
      </c>
      <c r="AE924">
        <v>1</v>
      </c>
    </row>
    <row r="925" spans="1:31" x14ac:dyDescent="0.2">
      <c r="A925" s="9">
        <v>2010612</v>
      </c>
      <c r="C925" t="s">
        <v>2905</v>
      </c>
      <c r="D925" t="s">
        <v>2906</v>
      </c>
      <c r="E925" t="s">
        <v>958</v>
      </c>
      <c r="F925" t="s">
        <v>958</v>
      </c>
      <c r="G925" t="s">
        <v>639</v>
      </c>
      <c r="H925" t="s">
        <v>639</v>
      </c>
      <c r="I925" t="s">
        <v>1282</v>
      </c>
      <c r="J925" t="s">
        <v>641</v>
      </c>
      <c r="K925" t="s">
        <v>53</v>
      </c>
      <c r="L925" s="4">
        <v>44442</v>
      </c>
      <c r="M925" s="4">
        <v>46268</v>
      </c>
      <c r="N925">
        <v>10</v>
      </c>
      <c r="O925">
        <v>19</v>
      </c>
      <c r="P925">
        <v>26</v>
      </c>
      <c r="AE925">
        <v>1</v>
      </c>
    </row>
    <row r="926" spans="1:31" x14ac:dyDescent="0.2">
      <c r="A926" s="9">
        <v>2010613</v>
      </c>
      <c r="C926" t="s">
        <v>2907</v>
      </c>
      <c r="D926" t="s">
        <v>2908</v>
      </c>
      <c r="E926" t="s">
        <v>958</v>
      </c>
      <c r="F926" t="s">
        <v>958</v>
      </c>
      <c r="G926" t="s">
        <v>639</v>
      </c>
      <c r="H926" t="s">
        <v>639</v>
      </c>
      <c r="I926" t="s">
        <v>1282</v>
      </c>
      <c r="J926" t="s">
        <v>641</v>
      </c>
      <c r="K926" t="s">
        <v>53</v>
      </c>
      <c r="L926" s="4">
        <v>44442</v>
      </c>
      <c r="M926" s="4">
        <v>46268</v>
      </c>
      <c r="N926">
        <v>20</v>
      </c>
      <c r="O926">
        <v>10</v>
      </c>
      <c r="P926">
        <v>10</v>
      </c>
      <c r="AE926">
        <v>1</v>
      </c>
    </row>
    <row r="927" spans="1:31" x14ac:dyDescent="0.2">
      <c r="A927" s="9">
        <v>2010608</v>
      </c>
      <c r="C927" t="s">
        <v>2909</v>
      </c>
      <c r="D927" t="s">
        <v>2910</v>
      </c>
      <c r="E927" t="s">
        <v>958</v>
      </c>
      <c r="F927" t="s">
        <v>958</v>
      </c>
      <c r="G927" t="s">
        <v>639</v>
      </c>
      <c r="H927" t="s">
        <v>639</v>
      </c>
      <c r="I927" t="s">
        <v>1282</v>
      </c>
      <c r="J927" t="s">
        <v>641</v>
      </c>
      <c r="K927" t="s">
        <v>53</v>
      </c>
      <c r="L927" s="4">
        <v>44442</v>
      </c>
      <c r="M927" s="4">
        <v>46268</v>
      </c>
      <c r="N927">
        <v>8</v>
      </c>
      <c r="O927">
        <v>27</v>
      </c>
      <c r="P927">
        <v>25</v>
      </c>
      <c r="AE927">
        <v>1</v>
      </c>
    </row>
    <row r="928" spans="1:31" x14ac:dyDescent="0.2">
      <c r="A928" s="9">
        <v>2010607</v>
      </c>
      <c r="C928" t="s">
        <v>2911</v>
      </c>
      <c r="D928" t="s">
        <v>2912</v>
      </c>
      <c r="E928" t="s">
        <v>958</v>
      </c>
      <c r="F928" t="s">
        <v>958</v>
      </c>
      <c r="G928" t="s">
        <v>639</v>
      </c>
      <c r="H928" t="s">
        <v>639</v>
      </c>
      <c r="I928" t="s">
        <v>1282</v>
      </c>
      <c r="J928" t="s">
        <v>641</v>
      </c>
      <c r="K928" t="s">
        <v>53</v>
      </c>
      <c r="L928" s="4">
        <v>44442</v>
      </c>
      <c r="M928" s="4">
        <v>46268</v>
      </c>
      <c r="N928">
        <v>21</v>
      </c>
      <c r="O928">
        <v>21</v>
      </c>
      <c r="R928">
        <v>2.4000000953674316</v>
      </c>
      <c r="AE928">
        <v>1</v>
      </c>
    </row>
    <row r="929" spans="1:31" x14ac:dyDescent="0.2">
      <c r="A929" s="9">
        <v>2010617</v>
      </c>
      <c r="C929" t="s">
        <v>2913</v>
      </c>
      <c r="D929" t="s">
        <v>1284</v>
      </c>
      <c r="E929" t="s">
        <v>2914</v>
      </c>
      <c r="F929" t="s">
        <v>2914</v>
      </c>
      <c r="G929" t="s">
        <v>639</v>
      </c>
      <c r="H929" t="s">
        <v>684</v>
      </c>
      <c r="I929" t="s">
        <v>1282</v>
      </c>
      <c r="J929" t="s">
        <v>686</v>
      </c>
      <c r="K929" t="s">
        <v>53</v>
      </c>
      <c r="L929" s="4">
        <v>44441</v>
      </c>
      <c r="M929" s="4">
        <v>46267</v>
      </c>
      <c r="N929">
        <v>0.30000001192092896</v>
      </c>
      <c r="O929">
        <v>0.10000000149011612</v>
      </c>
      <c r="P929">
        <v>0.30000001192092896</v>
      </c>
      <c r="AC929">
        <v>3</v>
      </c>
      <c r="AE929">
        <v>1</v>
      </c>
    </row>
    <row r="930" spans="1:31" x14ac:dyDescent="0.2">
      <c r="A930" s="9">
        <v>2008583</v>
      </c>
      <c r="C930" t="s">
        <v>2915</v>
      </c>
      <c r="D930" t="s">
        <v>2916</v>
      </c>
      <c r="E930" t="s">
        <v>2658</v>
      </c>
      <c r="F930" t="s">
        <v>2658</v>
      </c>
      <c r="G930" t="s">
        <v>639</v>
      </c>
      <c r="H930" t="s">
        <v>639</v>
      </c>
      <c r="I930" t="s">
        <v>1282</v>
      </c>
      <c r="J930" t="s">
        <v>729</v>
      </c>
      <c r="K930" t="s">
        <v>54</v>
      </c>
      <c r="L930" s="4">
        <v>44438</v>
      </c>
      <c r="M930" s="4">
        <v>46264</v>
      </c>
      <c r="AC930">
        <v>70</v>
      </c>
      <c r="AE930">
        <v>1</v>
      </c>
    </row>
    <row r="931" spans="1:31" x14ac:dyDescent="0.2">
      <c r="A931" s="9">
        <v>2008581</v>
      </c>
      <c r="C931" t="s">
        <v>2917</v>
      </c>
      <c r="D931" t="s">
        <v>2872</v>
      </c>
      <c r="E931" t="s">
        <v>2658</v>
      </c>
      <c r="F931" t="s">
        <v>2658</v>
      </c>
      <c r="G931" t="s">
        <v>639</v>
      </c>
      <c r="H931" t="s">
        <v>639</v>
      </c>
      <c r="I931" t="s">
        <v>1282</v>
      </c>
      <c r="J931" t="s">
        <v>729</v>
      </c>
      <c r="K931" t="s">
        <v>54</v>
      </c>
      <c r="L931" s="4">
        <v>44438</v>
      </c>
      <c r="M931" s="4">
        <v>46264</v>
      </c>
      <c r="AC931">
        <v>70</v>
      </c>
      <c r="AE931">
        <v>1</v>
      </c>
    </row>
    <row r="932" spans="1:31" x14ac:dyDescent="0.2">
      <c r="A932" s="9">
        <v>2008582</v>
      </c>
      <c r="C932" t="s">
        <v>2918</v>
      </c>
      <c r="D932" t="s">
        <v>2919</v>
      </c>
      <c r="E932" t="s">
        <v>2658</v>
      </c>
      <c r="F932" t="s">
        <v>2658</v>
      </c>
      <c r="G932" t="s">
        <v>639</v>
      </c>
      <c r="H932" t="s">
        <v>639</v>
      </c>
      <c r="I932" t="s">
        <v>1282</v>
      </c>
      <c r="J932" t="s">
        <v>729</v>
      </c>
      <c r="K932" t="s">
        <v>54</v>
      </c>
      <c r="L932" s="4">
        <v>44438</v>
      </c>
      <c r="M932" s="4">
        <v>46264</v>
      </c>
      <c r="AC932">
        <v>70</v>
      </c>
      <c r="AE932">
        <v>1</v>
      </c>
    </row>
    <row r="933" spans="1:31" x14ac:dyDescent="0.2">
      <c r="A933" s="9">
        <v>2010603</v>
      </c>
      <c r="C933" t="s">
        <v>2920</v>
      </c>
      <c r="D933" t="s">
        <v>2921</v>
      </c>
      <c r="E933" t="s">
        <v>2727</v>
      </c>
      <c r="F933" t="s">
        <v>2727</v>
      </c>
      <c r="G933" t="s">
        <v>639</v>
      </c>
      <c r="H933" t="s">
        <v>639</v>
      </c>
      <c r="I933" t="s">
        <v>1282</v>
      </c>
      <c r="J933" t="s">
        <v>729</v>
      </c>
      <c r="K933" t="s">
        <v>54</v>
      </c>
      <c r="L933" s="4">
        <v>44434</v>
      </c>
      <c r="M933" s="4">
        <v>46260</v>
      </c>
      <c r="AC933">
        <v>45</v>
      </c>
      <c r="AE933">
        <v>1</v>
      </c>
    </row>
    <row r="934" spans="1:31" x14ac:dyDescent="0.2">
      <c r="A934" s="9">
        <v>2010600</v>
      </c>
      <c r="C934" t="s">
        <v>2922</v>
      </c>
      <c r="D934" t="s">
        <v>2923</v>
      </c>
      <c r="E934" t="s">
        <v>2727</v>
      </c>
      <c r="F934" t="s">
        <v>2727</v>
      </c>
      <c r="G934" t="s">
        <v>639</v>
      </c>
      <c r="H934" t="s">
        <v>639</v>
      </c>
      <c r="I934" t="s">
        <v>1282</v>
      </c>
      <c r="J934" t="s">
        <v>729</v>
      </c>
      <c r="K934" t="s">
        <v>54</v>
      </c>
      <c r="L934" s="4">
        <v>44434</v>
      </c>
      <c r="M934" s="4">
        <v>46260</v>
      </c>
      <c r="AC934">
        <v>45</v>
      </c>
      <c r="AE934">
        <v>1</v>
      </c>
    </row>
    <row r="935" spans="1:31" x14ac:dyDescent="0.2">
      <c r="A935" s="9">
        <v>2008555</v>
      </c>
      <c r="C935" t="s">
        <v>2924</v>
      </c>
      <c r="D935" t="s">
        <v>2925</v>
      </c>
      <c r="E935" t="s">
        <v>2671</v>
      </c>
      <c r="F935" t="s">
        <v>2671</v>
      </c>
      <c r="G935" t="s">
        <v>639</v>
      </c>
      <c r="H935" t="s">
        <v>639</v>
      </c>
      <c r="I935" t="s">
        <v>1282</v>
      </c>
      <c r="J935" t="s">
        <v>729</v>
      </c>
      <c r="K935" t="s">
        <v>54</v>
      </c>
      <c r="L935" s="4">
        <v>44434</v>
      </c>
      <c r="M935" s="4">
        <v>46260</v>
      </c>
      <c r="AC935">
        <v>10</v>
      </c>
      <c r="AE935">
        <v>1</v>
      </c>
    </row>
    <row r="936" spans="1:31" x14ac:dyDescent="0.2">
      <c r="A936" s="9">
        <v>2010599</v>
      </c>
      <c r="C936" t="s">
        <v>2926</v>
      </c>
      <c r="D936" t="s">
        <v>2927</v>
      </c>
      <c r="E936" t="s">
        <v>2727</v>
      </c>
      <c r="F936" t="s">
        <v>2727</v>
      </c>
      <c r="G936" t="s">
        <v>639</v>
      </c>
      <c r="H936" t="s">
        <v>639</v>
      </c>
      <c r="I936" t="s">
        <v>1282</v>
      </c>
      <c r="J936" t="s">
        <v>729</v>
      </c>
      <c r="K936" t="s">
        <v>54</v>
      </c>
      <c r="L936" s="4">
        <v>44433</v>
      </c>
      <c r="M936" s="4">
        <v>46259</v>
      </c>
      <c r="AC936">
        <v>45</v>
      </c>
      <c r="AE936">
        <v>1</v>
      </c>
    </row>
    <row r="937" spans="1:31" x14ac:dyDescent="0.2">
      <c r="A937" s="9">
        <v>2010623</v>
      </c>
      <c r="C937" t="s">
        <v>2928</v>
      </c>
      <c r="D937" t="s">
        <v>2929</v>
      </c>
      <c r="E937" t="s">
        <v>1212</v>
      </c>
      <c r="F937" t="s">
        <v>1212</v>
      </c>
      <c r="G937" t="s">
        <v>639</v>
      </c>
      <c r="H937" t="s">
        <v>639</v>
      </c>
      <c r="I937" t="s">
        <v>772</v>
      </c>
      <c r="J937" t="s">
        <v>641</v>
      </c>
      <c r="K937" t="s">
        <v>53</v>
      </c>
      <c r="L937" s="4">
        <v>2</v>
      </c>
      <c r="M937" s="4">
        <v>46254</v>
      </c>
      <c r="N937">
        <v>25.200000762939453</v>
      </c>
      <c r="T937">
        <v>12.640000343322754</v>
      </c>
      <c r="AE937">
        <v>1</v>
      </c>
    </row>
    <row r="938" spans="1:31" x14ac:dyDescent="0.2">
      <c r="A938" s="9">
        <v>2008621</v>
      </c>
      <c r="C938" t="s">
        <v>2930</v>
      </c>
      <c r="D938" t="s">
        <v>2931</v>
      </c>
      <c r="E938" t="s">
        <v>958</v>
      </c>
      <c r="F938" t="s">
        <v>958</v>
      </c>
      <c r="G938" t="s">
        <v>639</v>
      </c>
      <c r="H938" t="s">
        <v>639</v>
      </c>
      <c r="I938" t="s">
        <v>1282</v>
      </c>
      <c r="J938" t="s">
        <v>647</v>
      </c>
      <c r="K938" t="s">
        <v>53</v>
      </c>
      <c r="L938" s="4">
        <v>44426</v>
      </c>
      <c r="M938" s="4">
        <v>46252</v>
      </c>
      <c r="O938">
        <v>24.700000762939453</v>
      </c>
      <c r="P938">
        <v>20.399999618530273</v>
      </c>
      <c r="R938">
        <v>1.7000000476837158</v>
      </c>
      <c r="AE938">
        <v>1</v>
      </c>
    </row>
    <row r="939" spans="1:31" x14ac:dyDescent="0.2">
      <c r="A939" s="9">
        <v>2008747</v>
      </c>
      <c r="C939" t="s">
        <v>2932</v>
      </c>
      <c r="D939" t="s">
        <v>2933</v>
      </c>
      <c r="E939" t="s">
        <v>2076</v>
      </c>
      <c r="F939" t="s">
        <v>2077</v>
      </c>
      <c r="G939" t="s">
        <v>639</v>
      </c>
      <c r="H939" t="s">
        <v>639</v>
      </c>
      <c r="I939" t="s">
        <v>772</v>
      </c>
      <c r="J939" t="s">
        <v>729</v>
      </c>
      <c r="K939" t="s">
        <v>54</v>
      </c>
      <c r="L939" s="4">
        <v>2</v>
      </c>
      <c r="M939" s="4">
        <v>46234</v>
      </c>
      <c r="N939">
        <v>1</v>
      </c>
      <c r="O939">
        <v>2.5</v>
      </c>
      <c r="P939">
        <v>0.5</v>
      </c>
      <c r="T939">
        <v>0.40000000596046448</v>
      </c>
      <c r="V939">
        <v>7.0000000298023224E-2</v>
      </c>
      <c r="X939">
        <v>3.9999999105930328E-2</v>
      </c>
      <c r="Y939">
        <v>0.5</v>
      </c>
      <c r="Z939">
        <v>7.0000000298023224E-2</v>
      </c>
      <c r="AA939">
        <v>0.15000000596046448</v>
      </c>
      <c r="AE939">
        <v>1</v>
      </c>
    </row>
    <row r="940" spans="1:31" x14ac:dyDescent="0.2">
      <c r="A940" s="9">
        <v>2008661</v>
      </c>
      <c r="C940" t="s">
        <v>2934</v>
      </c>
      <c r="D940" t="s">
        <v>2935</v>
      </c>
      <c r="E940" t="s">
        <v>2936</v>
      </c>
      <c r="F940" t="s">
        <v>2936</v>
      </c>
      <c r="G940" t="s">
        <v>639</v>
      </c>
      <c r="H940" t="s">
        <v>639</v>
      </c>
      <c r="I940" t="s">
        <v>1282</v>
      </c>
      <c r="J940" t="s">
        <v>729</v>
      </c>
      <c r="K940" t="s">
        <v>54</v>
      </c>
      <c r="L940" s="4">
        <v>44407</v>
      </c>
      <c r="M940" s="4">
        <v>46233</v>
      </c>
      <c r="AC940">
        <v>50</v>
      </c>
      <c r="AE940">
        <v>1</v>
      </c>
    </row>
    <row r="941" spans="1:31" x14ac:dyDescent="0.2">
      <c r="A941" s="9">
        <v>2008662</v>
      </c>
      <c r="C941" t="s">
        <v>2937</v>
      </c>
      <c r="D941" t="s">
        <v>2938</v>
      </c>
      <c r="E941" t="s">
        <v>2936</v>
      </c>
      <c r="F941" t="s">
        <v>2936</v>
      </c>
      <c r="G941" t="s">
        <v>639</v>
      </c>
      <c r="H941" t="s">
        <v>639</v>
      </c>
      <c r="I941" t="s">
        <v>1282</v>
      </c>
      <c r="J941" t="s">
        <v>729</v>
      </c>
      <c r="K941" t="s">
        <v>54</v>
      </c>
      <c r="L941" s="4">
        <v>44407</v>
      </c>
      <c r="M941" s="4">
        <v>46233</v>
      </c>
      <c r="AC941">
        <v>50</v>
      </c>
      <c r="AE941">
        <v>1</v>
      </c>
    </row>
    <row r="942" spans="1:31" x14ac:dyDescent="0.2">
      <c r="A942" s="9">
        <v>2008675</v>
      </c>
      <c r="C942" t="s">
        <v>2939</v>
      </c>
      <c r="D942" t="s">
        <v>2940</v>
      </c>
      <c r="E942" t="s">
        <v>2936</v>
      </c>
      <c r="F942" t="s">
        <v>2936</v>
      </c>
      <c r="G942" t="s">
        <v>639</v>
      </c>
      <c r="H942" t="s">
        <v>639</v>
      </c>
      <c r="I942" t="s">
        <v>1282</v>
      </c>
      <c r="J942" t="s">
        <v>729</v>
      </c>
      <c r="K942" t="s">
        <v>54</v>
      </c>
      <c r="L942" s="4">
        <v>44407</v>
      </c>
      <c r="M942" s="4">
        <v>46233</v>
      </c>
      <c r="AC942">
        <v>45</v>
      </c>
      <c r="AE942">
        <v>1</v>
      </c>
    </row>
    <row r="943" spans="1:31" x14ac:dyDescent="0.2">
      <c r="A943" s="9">
        <v>2008544</v>
      </c>
      <c r="C943" t="s">
        <v>2941</v>
      </c>
      <c r="D943" t="s">
        <v>2942</v>
      </c>
      <c r="E943" t="s">
        <v>1702</v>
      </c>
      <c r="F943" t="s">
        <v>1702</v>
      </c>
      <c r="G943" t="s">
        <v>639</v>
      </c>
      <c r="H943" t="s">
        <v>639</v>
      </c>
      <c r="I943" t="s">
        <v>1282</v>
      </c>
      <c r="J943" t="s">
        <v>729</v>
      </c>
      <c r="K943" t="s">
        <v>54</v>
      </c>
      <c r="L943" s="4">
        <v>44405</v>
      </c>
      <c r="M943" s="4">
        <v>46231</v>
      </c>
      <c r="AC943">
        <v>13</v>
      </c>
      <c r="AE943">
        <v>1</v>
      </c>
    </row>
    <row r="944" spans="1:31" x14ac:dyDescent="0.2">
      <c r="A944" s="9">
        <v>2008549</v>
      </c>
      <c r="C944" t="s">
        <v>2945</v>
      </c>
      <c r="D944" t="s">
        <v>2944</v>
      </c>
      <c r="E944" t="s">
        <v>1702</v>
      </c>
      <c r="F944" t="s">
        <v>1702</v>
      </c>
      <c r="G944" t="s">
        <v>639</v>
      </c>
      <c r="H944" t="s">
        <v>639</v>
      </c>
      <c r="I944" t="s">
        <v>1282</v>
      </c>
      <c r="J944" t="s">
        <v>729</v>
      </c>
      <c r="K944" t="s">
        <v>54</v>
      </c>
      <c r="L944" s="4">
        <v>44405</v>
      </c>
      <c r="M944" s="4">
        <v>46231</v>
      </c>
      <c r="AC944">
        <v>45</v>
      </c>
      <c r="AE944">
        <v>1</v>
      </c>
    </row>
    <row r="945" spans="1:31" x14ac:dyDescent="0.2">
      <c r="A945" s="9">
        <v>2008547</v>
      </c>
      <c r="C945" t="s">
        <v>2943</v>
      </c>
      <c r="D945" t="s">
        <v>2944</v>
      </c>
      <c r="E945" t="s">
        <v>1702</v>
      </c>
      <c r="F945" t="s">
        <v>1702</v>
      </c>
      <c r="G945" t="s">
        <v>639</v>
      </c>
      <c r="H945" t="s">
        <v>639</v>
      </c>
      <c r="I945" t="s">
        <v>1282</v>
      </c>
      <c r="J945" t="s">
        <v>729</v>
      </c>
      <c r="K945" t="s">
        <v>54</v>
      </c>
      <c r="L945" s="4">
        <v>44405</v>
      </c>
      <c r="M945" s="4">
        <v>46231</v>
      </c>
      <c r="AC945">
        <v>13</v>
      </c>
      <c r="AE945">
        <v>1</v>
      </c>
    </row>
    <row r="946" spans="1:31" x14ac:dyDescent="0.2">
      <c r="A946" s="9">
        <v>2008543</v>
      </c>
      <c r="C946" t="s">
        <v>2946</v>
      </c>
      <c r="D946" t="s">
        <v>2947</v>
      </c>
      <c r="E946" t="s">
        <v>1702</v>
      </c>
      <c r="F946" t="s">
        <v>1702</v>
      </c>
      <c r="G946" t="s">
        <v>639</v>
      </c>
      <c r="H946" t="s">
        <v>639</v>
      </c>
      <c r="I946" t="s">
        <v>1282</v>
      </c>
      <c r="J946" t="s">
        <v>729</v>
      </c>
      <c r="K946" t="s">
        <v>54</v>
      </c>
      <c r="L946" s="4">
        <v>44405</v>
      </c>
      <c r="M946" s="4">
        <v>46231</v>
      </c>
      <c r="AC946">
        <v>45</v>
      </c>
      <c r="AE946">
        <v>1</v>
      </c>
    </row>
    <row r="947" spans="1:31" x14ac:dyDescent="0.2">
      <c r="A947" s="9">
        <v>2008551</v>
      </c>
      <c r="C947" t="s">
        <v>2948</v>
      </c>
      <c r="D947" t="s">
        <v>2949</v>
      </c>
      <c r="E947" t="s">
        <v>1702</v>
      </c>
      <c r="F947" t="s">
        <v>1702</v>
      </c>
      <c r="G947" t="s">
        <v>639</v>
      </c>
      <c r="H947" t="s">
        <v>639</v>
      </c>
      <c r="I947" t="s">
        <v>1282</v>
      </c>
      <c r="J947" t="s">
        <v>729</v>
      </c>
      <c r="K947" t="s">
        <v>54</v>
      </c>
      <c r="L947" s="4">
        <v>44405</v>
      </c>
      <c r="M947" s="4">
        <v>46231</v>
      </c>
      <c r="AC947">
        <v>45</v>
      </c>
      <c r="AE947">
        <v>1</v>
      </c>
    </row>
    <row r="948" spans="1:31" x14ac:dyDescent="0.2">
      <c r="A948" s="9">
        <v>2008623</v>
      </c>
      <c r="C948" t="s">
        <v>2950</v>
      </c>
      <c r="D948" t="s">
        <v>2951</v>
      </c>
      <c r="E948" t="s">
        <v>958</v>
      </c>
      <c r="F948" t="s">
        <v>958</v>
      </c>
      <c r="G948" t="s">
        <v>639</v>
      </c>
      <c r="H948" t="s">
        <v>639</v>
      </c>
      <c r="I948" t="s">
        <v>1282</v>
      </c>
      <c r="J948" t="s">
        <v>647</v>
      </c>
      <c r="K948" t="s">
        <v>53</v>
      </c>
      <c r="L948" s="4">
        <v>44397</v>
      </c>
      <c r="M948" s="4">
        <v>46223</v>
      </c>
      <c r="O948">
        <v>19.399999618530273</v>
      </c>
      <c r="P948">
        <v>28.799999237060547</v>
      </c>
      <c r="R948">
        <v>1.2999999523162842</v>
      </c>
      <c r="AE948">
        <v>1</v>
      </c>
    </row>
    <row r="949" spans="1:31" x14ac:dyDescent="0.2">
      <c r="A949" s="9">
        <v>2008624</v>
      </c>
      <c r="C949" t="s">
        <v>2952</v>
      </c>
      <c r="D949" t="s">
        <v>2953</v>
      </c>
      <c r="E949" t="s">
        <v>958</v>
      </c>
      <c r="F949" t="s">
        <v>958</v>
      </c>
      <c r="G949" t="s">
        <v>639</v>
      </c>
      <c r="H949" t="s">
        <v>639</v>
      </c>
      <c r="I949" t="s">
        <v>1282</v>
      </c>
      <c r="J949" t="s">
        <v>647</v>
      </c>
      <c r="K949" t="s">
        <v>53</v>
      </c>
      <c r="L949" s="4">
        <v>44397</v>
      </c>
      <c r="M949" s="4">
        <v>46223</v>
      </c>
      <c r="O949">
        <v>23.399999618530273</v>
      </c>
      <c r="P949">
        <v>23.399999618530273</v>
      </c>
      <c r="R949">
        <v>1.2999999523162842</v>
      </c>
      <c r="AE949">
        <v>1</v>
      </c>
    </row>
    <row r="950" spans="1:31" x14ac:dyDescent="0.2">
      <c r="A950" s="9">
        <v>2008620</v>
      </c>
      <c r="C950" t="s">
        <v>2954</v>
      </c>
      <c r="D950" t="s">
        <v>2955</v>
      </c>
      <c r="E950" t="s">
        <v>958</v>
      </c>
      <c r="F950" t="s">
        <v>958</v>
      </c>
      <c r="G950" t="s">
        <v>639</v>
      </c>
      <c r="H950" t="s">
        <v>639</v>
      </c>
      <c r="I950" t="s">
        <v>1282</v>
      </c>
      <c r="J950" t="s">
        <v>647</v>
      </c>
      <c r="K950" t="s">
        <v>53</v>
      </c>
      <c r="L950" s="4">
        <v>44397</v>
      </c>
      <c r="M950" s="4">
        <v>46223</v>
      </c>
      <c r="O950">
        <v>26.600000381469727</v>
      </c>
      <c r="P950">
        <v>18</v>
      </c>
      <c r="R950">
        <v>1.7000000476837158</v>
      </c>
      <c r="AE950">
        <v>1</v>
      </c>
    </row>
    <row r="951" spans="1:31" x14ac:dyDescent="0.2">
      <c r="A951" s="9">
        <v>2008622</v>
      </c>
      <c r="C951" t="s">
        <v>2956</v>
      </c>
      <c r="D951" t="s">
        <v>2957</v>
      </c>
      <c r="E951" t="s">
        <v>958</v>
      </c>
      <c r="F951" t="s">
        <v>958</v>
      </c>
      <c r="G951" t="s">
        <v>639</v>
      </c>
      <c r="H951" t="s">
        <v>639</v>
      </c>
      <c r="I951" t="s">
        <v>1282</v>
      </c>
      <c r="J951" t="s">
        <v>647</v>
      </c>
      <c r="K951" t="s">
        <v>53</v>
      </c>
      <c r="L951" s="4">
        <v>44397</v>
      </c>
      <c r="M951" s="4">
        <v>46223</v>
      </c>
      <c r="O951">
        <v>11.300000190734863</v>
      </c>
      <c r="P951">
        <v>45</v>
      </c>
      <c r="AE951">
        <v>1</v>
      </c>
    </row>
    <row r="952" spans="1:31" x14ac:dyDescent="0.2">
      <c r="A952" s="9">
        <v>2010501</v>
      </c>
      <c r="C952" t="s">
        <v>2958</v>
      </c>
      <c r="D952" t="s">
        <v>1284</v>
      </c>
      <c r="E952" t="s">
        <v>2959</v>
      </c>
      <c r="F952" t="s">
        <v>2959</v>
      </c>
      <c r="G952" t="s">
        <v>639</v>
      </c>
      <c r="H952" t="s">
        <v>684</v>
      </c>
      <c r="I952" t="s">
        <v>1282</v>
      </c>
      <c r="J952" t="s">
        <v>686</v>
      </c>
      <c r="K952" t="s">
        <v>53</v>
      </c>
      <c r="L952" s="4">
        <v>44391</v>
      </c>
      <c r="M952" s="4">
        <v>46217</v>
      </c>
      <c r="N952">
        <v>0.30000001192092896</v>
      </c>
      <c r="P952">
        <v>0.40000000596046448</v>
      </c>
      <c r="AC952">
        <v>2</v>
      </c>
      <c r="AE952">
        <v>1</v>
      </c>
    </row>
    <row r="953" spans="1:31" x14ac:dyDescent="0.2">
      <c r="A953" s="9">
        <v>2008676</v>
      </c>
      <c r="C953" t="s">
        <v>2960</v>
      </c>
      <c r="D953" t="s">
        <v>2961</v>
      </c>
      <c r="E953" t="s">
        <v>2962</v>
      </c>
      <c r="F953" t="s">
        <v>2962</v>
      </c>
      <c r="G953" t="s">
        <v>639</v>
      </c>
      <c r="H953" t="s">
        <v>639</v>
      </c>
      <c r="I953" t="s">
        <v>1282</v>
      </c>
      <c r="J953" t="s">
        <v>729</v>
      </c>
      <c r="K953" t="s">
        <v>54</v>
      </c>
      <c r="L953" s="4">
        <v>44391</v>
      </c>
      <c r="M953" s="4">
        <v>46217</v>
      </c>
      <c r="AC953">
        <v>13</v>
      </c>
      <c r="AE953">
        <v>1</v>
      </c>
    </row>
    <row r="954" spans="1:31" x14ac:dyDescent="0.2">
      <c r="A954" s="9">
        <v>2010502</v>
      </c>
      <c r="C954" t="s">
        <v>2963</v>
      </c>
      <c r="D954" t="s">
        <v>2809</v>
      </c>
      <c r="E954" t="s">
        <v>2959</v>
      </c>
      <c r="F954" t="s">
        <v>2959</v>
      </c>
      <c r="G954" t="s">
        <v>639</v>
      </c>
      <c r="H954" t="s">
        <v>684</v>
      </c>
      <c r="I954" t="s">
        <v>1282</v>
      </c>
      <c r="J954" t="s">
        <v>694</v>
      </c>
      <c r="K954" t="s">
        <v>53</v>
      </c>
      <c r="L954" s="4">
        <v>44391</v>
      </c>
      <c r="M954" s="4">
        <v>46217</v>
      </c>
      <c r="N954">
        <v>0.5</v>
      </c>
      <c r="AE954">
        <v>1</v>
      </c>
    </row>
    <row r="955" spans="1:31" x14ac:dyDescent="0.2">
      <c r="A955" s="9">
        <v>2008534</v>
      </c>
      <c r="C955" t="s">
        <v>2964</v>
      </c>
      <c r="D955" t="s">
        <v>2965</v>
      </c>
      <c r="E955" t="s">
        <v>958</v>
      </c>
      <c r="F955" t="s">
        <v>958</v>
      </c>
      <c r="G955" t="s">
        <v>639</v>
      </c>
      <c r="H955" t="s">
        <v>639</v>
      </c>
      <c r="I955" t="s">
        <v>1282</v>
      </c>
      <c r="J955" t="s">
        <v>641</v>
      </c>
      <c r="K955" t="s">
        <v>53</v>
      </c>
      <c r="L955" s="4">
        <v>44391</v>
      </c>
      <c r="M955" s="4">
        <v>46217</v>
      </c>
      <c r="N955">
        <v>13.699999809265137</v>
      </c>
      <c r="O955">
        <v>18.200000762939453</v>
      </c>
      <c r="P955">
        <v>18</v>
      </c>
      <c r="R955">
        <v>1.3999999761581421</v>
      </c>
      <c r="AE955">
        <v>1</v>
      </c>
    </row>
    <row r="956" spans="1:31" x14ac:dyDescent="0.2">
      <c r="A956" s="9">
        <v>2008519</v>
      </c>
      <c r="C956" t="s">
        <v>2966</v>
      </c>
      <c r="D956" t="s">
        <v>2967</v>
      </c>
      <c r="E956" t="s">
        <v>958</v>
      </c>
      <c r="F956" t="s">
        <v>958</v>
      </c>
      <c r="G956" t="s">
        <v>639</v>
      </c>
      <c r="H956" t="s">
        <v>639</v>
      </c>
      <c r="I956" t="s">
        <v>1282</v>
      </c>
      <c r="J956" t="s">
        <v>641</v>
      </c>
      <c r="K956" t="s">
        <v>53</v>
      </c>
      <c r="L956" s="4">
        <v>44391</v>
      </c>
      <c r="M956" s="4">
        <v>46217</v>
      </c>
      <c r="N956">
        <v>14.300000190734863</v>
      </c>
      <c r="O956">
        <v>15.100000381469727</v>
      </c>
      <c r="P956">
        <v>18.600000381469727</v>
      </c>
      <c r="R956">
        <v>1.6000000238418579</v>
      </c>
      <c r="AE956">
        <v>1</v>
      </c>
    </row>
    <row r="957" spans="1:31" x14ac:dyDescent="0.2">
      <c r="A957" s="9">
        <v>2008533</v>
      </c>
      <c r="C957" t="s">
        <v>2968</v>
      </c>
      <c r="D957" t="s">
        <v>2969</v>
      </c>
      <c r="E957" t="s">
        <v>958</v>
      </c>
      <c r="F957" t="s">
        <v>958</v>
      </c>
      <c r="G957" t="s">
        <v>639</v>
      </c>
      <c r="H957" t="s">
        <v>639</v>
      </c>
      <c r="I957" t="s">
        <v>1282</v>
      </c>
      <c r="J957" t="s">
        <v>641</v>
      </c>
      <c r="K957" t="s">
        <v>53</v>
      </c>
      <c r="L957" s="4">
        <v>44391</v>
      </c>
      <c r="M957" s="4">
        <v>46217</v>
      </c>
      <c r="N957">
        <v>15.5</v>
      </c>
      <c r="O957">
        <v>26</v>
      </c>
      <c r="P957">
        <v>9</v>
      </c>
      <c r="R957">
        <v>1.3999999761581421</v>
      </c>
      <c r="AE957">
        <v>1</v>
      </c>
    </row>
    <row r="958" spans="1:31" x14ac:dyDescent="0.2">
      <c r="A958" s="9">
        <v>2008536</v>
      </c>
      <c r="C958" t="s">
        <v>2970</v>
      </c>
      <c r="D958" t="s">
        <v>2971</v>
      </c>
      <c r="E958" t="s">
        <v>958</v>
      </c>
      <c r="F958" t="s">
        <v>958</v>
      </c>
      <c r="G958" t="s">
        <v>639</v>
      </c>
      <c r="H958" t="s">
        <v>639</v>
      </c>
      <c r="I958" t="s">
        <v>1282</v>
      </c>
      <c r="J958" t="s">
        <v>641</v>
      </c>
      <c r="K958" t="s">
        <v>53</v>
      </c>
      <c r="L958" s="4">
        <v>44391</v>
      </c>
      <c r="M958" s="4">
        <v>46217</v>
      </c>
      <c r="N958">
        <v>18.200000762939453</v>
      </c>
      <c r="O958">
        <v>12</v>
      </c>
      <c r="P958">
        <v>12</v>
      </c>
      <c r="R958">
        <v>2.2999999523162842</v>
      </c>
      <c r="AE958">
        <v>1</v>
      </c>
    </row>
    <row r="959" spans="1:31" x14ac:dyDescent="0.2">
      <c r="A959" s="9">
        <v>2008537</v>
      </c>
      <c r="C959" t="s">
        <v>2972</v>
      </c>
      <c r="D959" t="s">
        <v>2973</v>
      </c>
      <c r="E959" t="s">
        <v>958</v>
      </c>
      <c r="F959" t="s">
        <v>958</v>
      </c>
      <c r="G959" t="s">
        <v>639</v>
      </c>
      <c r="H959" t="s">
        <v>639</v>
      </c>
      <c r="I959" t="s">
        <v>1282</v>
      </c>
      <c r="J959" t="s">
        <v>641</v>
      </c>
      <c r="K959" t="s">
        <v>53</v>
      </c>
      <c r="L959" s="4">
        <v>44391</v>
      </c>
      <c r="M959" s="4">
        <v>46217</v>
      </c>
      <c r="N959">
        <v>19.700000762939453</v>
      </c>
      <c r="O959">
        <v>15.100000381469727</v>
      </c>
      <c r="P959">
        <v>6.5999999046325684</v>
      </c>
      <c r="R959">
        <v>2.4000000953674316</v>
      </c>
      <c r="AE959">
        <v>1</v>
      </c>
    </row>
    <row r="960" spans="1:31" x14ac:dyDescent="0.2">
      <c r="A960" s="9">
        <v>2008520</v>
      </c>
      <c r="C960" t="s">
        <v>2974</v>
      </c>
      <c r="D960" t="s">
        <v>2975</v>
      </c>
      <c r="E960" t="s">
        <v>958</v>
      </c>
      <c r="F960" t="s">
        <v>958</v>
      </c>
      <c r="G960" t="s">
        <v>639</v>
      </c>
      <c r="H960" t="s">
        <v>639</v>
      </c>
      <c r="I960" t="s">
        <v>1282</v>
      </c>
      <c r="J960" t="s">
        <v>641</v>
      </c>
      <c r="K960" t="s">
        <v>53</v>
      </c>
      <c r="L960" s="4">
        <v>44391</v>
      </c>
      <c r="M960" s="4">
        <v>46217</v>
      </c>
      <c r="N960">
        <v>6</v>
      </c>
      <c r="O960">
        <v>26</v>
      </c>
      <c r="P960">
        <v>19.799999237060547</v>
      </c>
      <c r="R960">
        <v>2.4000000953674316</v>
      </c>
      <c r="AE960">
        <v>1</v>
      </c>
    </row>
    <row r="961" spans="1:31" x14ac:dyDescent="0.2">
      <c r="A961" s="9">
        <v>2008588</v>
      </c>
      <c r="C961" t="s">
        <v>2976</v>
      </c>
      <c r="D961" t="s">
        <v>2977</v>
      </c>
      <c r="E961" t="s">
        <v>958</v>
      </c>
      <c r="F961" t="s">
        <v>958</v>
      </c>
      <c r="G961" t="s">
        <v>639</v>
      </c>
      <c r="H961" t="s">
        <v>639</v>
      </c>
      <c r="I961" t="s">
        <v>1282</v>
      </c>
      <c r="J961" t="s">
        <v>641</v>
      </c>
      <c r="K961" t="s">
        <v>53</v>
      </c>
      <c r="L961" s="4">
        <v>44391</v>
      </c>
      <c r="M961" s="4">
        <v>46217</v>
      </c>
      <c r="N961">
        <v>10.399999618530273</v>
      </c>
      <c r="O961">
        <v>19.799999237060547</v>
      </c>
      <c r="P961">
        <v>19.799999237060547</v>
      </c>
      <c r="T961">
        <v>7</v>
      </c>
      <c r="AE961">
        <v>1</v>
      </c>
    </row>
    <row r="962" spans="1:31" x14ac:dyDescent="0.2">
      <c r="A962" s="9">
        <v>2008590</v>
      </c>
      <c r="C962" t="s">
        <v>2978</v>
      </c>
      <c r="D962" t="s">
        <v>2979</v>
      </c>
      <c r="E962" t="s">
        <v>958</v>
      </c>
      <c r="F962" t="s">
        <v>958</v>
      </c>
      <c r="G962" t="s">
        <v>639</v>
      </c>
      <c r="H962" t="s">
        <v>639</v>
      </c>
      <c r="I962" t="s">
        <v>1282</v>
      </c>
      <c r="J962" t="s">
        <v>641</v>
      </c>
      <c r="K962" t="s">
        <v>53</v>
      </c>
      <c r="L962" s="4">
        <v>44391</v>
      </c>
      <c r="M962" s="4">
        <v>46217</v>
      </c>
      <c r="N962">
        <v>12.100000381469727</v>
      </c>
      <c r="O962">
        <v>5.6999998092651367</v>
      </c>
      <c r="P962">
        <v>24.5</v>
      </c>
      <c r="T962">
        <v>8.8000001907348633</v>
      </c>
      <c r="AE962">
        <v>1</v>
      </c>
    </row>
    <row r="963" spans="1:31" x14ac:dyDescent="0.2">
      <c r="A963" s="9">
        <v>2008594</v>
      </c>
      <c r="C963" t="s">
        <v>2980</v>
      </c>
      <c r="D963" t="s">
        <v>2981</v>
      </c>
      <c r="E963" t="s">
        <v>958</v>
      </c>
      <c r="F963" t="s">
        <v>958</v>
      </c>
      <c r="G963" t="s">
        <v>639</v>
      </c>
      <c r="H963" t="s">
        <v>639</v>
      </c>
      <c r="I963" t="s">
        <v>1282</v>
      </c>
      <c r="J963" t="s">
        <v>641</v>
      </c>
      <c r="K963" t="s">
        <v>53</v>
      </c>
      <c r="L963" s="4">
        <v>44391</v>
      </c>
      <c r="M963" s="4">
        <v>46217</v>
      </c>
      <c r="N963">
        <v>14.199999809265137</v>
      </c>
      <c r="O963">
        <v>13.399999618530273</v>
      </c>
      <c r="P963">
        <v>12</v>
      </c>
      <c r="T963">
        <v>13.699999809265137</v>
      </c>
      <c r="AE963">
        <v>1</v>
      </c>
    </row>
    <row r="964" spans="1:31" x14ac:dyDescent="0.2">
      <c r="A964" s="9">
        <v>2008587</v>
      </c>
      <c r="C964" t="s">
        <v>2982</v>
      </c>
      <c r="D964" t="s">
        <v>2983</v>
      </c>
      <c r="E964" t="s">
        <v>958</v>
      </c>
      <c r="F964" t="s">
        <v>958</v>
      </c>
      <c r="G964" t="s">
        <v>639</v>
      </c>
      <c r="H964" t="s">
        <v>639</v>
      </c>
      <c r="I964" t="s">
        <v>1282</v>
      </c>
      <c r="J964" t="s">
        <v>641</v>
      </c>
      <c r="K964" t="s">
        <v>53</v>
      </c>
      <c r="L964" s="4">
        <v>44391</v>
      </c>
      <c r="M964" s="4">
        <v>46217</v>
      </c>
      <c r="N964">
        <v>15.5</v>
      </c>
      <c r="O964">
        <v>15.100000381469727</v>
      </c>
      <c r="P964">
        <v>6.5999999046325684</v>
      </c>
      <c r="T964">
        <v>14.399999618530273</v>
      </c>
      <c r="AE964">
        <v>1</v>
      </c>
    </row>
    <row r="965" spans="1:31" x14ac:dyDescent="0.2">
      <c r="A965" s="9">
        <v>2008591</v>
      </c>
      <c r="C965" t="s">
        <v>2984</v>
      </c>
      <c r="D965" t="s">
        <v>2985</v>
      </c>
      <c r="E965" t="s">
        <v>958</v>
      </c>
      <c r="F965" t="s">
        <v>958</v>
      </c>
      <c r="G965" t="s">
        <v>639</v>
      </c>
      <c r="H965" t="s">
        <v>639</v>
      </c>
      <c r="I965" t="s">
        <v>1282</v>
      </c>
      <c r="J965" t="s">
        <v>641</v>
      </c>
      <c r="K965" t="s">
        <v>53</v>
      </c>
      <c r="L965" s="4">
        <v>44391</v>
      </c>
      <c r="M965" s="4">
        <v>46217</v>
      </c>
      <c r="N965">
        <v>7.6999998092651367</v>
      </c>
      <c r="O965">
        <v>15.100000381469727</v>
      </c>
      <c r="P965">
        <v>30</v>
      </c>
      <c r="T965">
        <v>5</v>
      </c>
      <c r="AE965">
        <v>1</v>
      </c>
    </row>
    <row r="966" spans="1:31" x14ac:dyDescent="0.2">
      <c r="A966" s="9">
        <v>2008595</v>
      </c>
      <c r="C966" t="s">
        <v>2986</v>
      </c>
      <c r="D966" t="s">
        <v>2987</v>
      </c>
      <c r="E966" t="s">
        <v>958</v>
      </c>
      <c r="F966" t="s">
        <v>958</v>
      </c>
      <c r="G966" t="s">
        <v>639</v>
      </c>
      <c r="H966" t="s">
        <v>639</v>
      </c>
      <c r="I966" t="s">
        <v>1282</v>
      </c>
      <c r="J966" t="s">
        <v>641</v>
      </c>
      <c r="K966" t="s">
        <v>53</v>
      </c>
      <c r="L966" s="4">
        <v>44391</v>
      </c>
      <c r="M966" s="4">
        <v>46217</v>
      </c>
      <c r="N966">
        <v>7.5</v>
      </c>
      <c r="O966">
        <v>19.799999237060547</v>
      </c>
      <c r="P966">
        <v>25.5</v>
      </c>
      <c r="T966">
        <v>9.1999998092651367</v>
      </c>
      <c r="AE966">
        <v>1</v>
      </c>
    </row>
    <row r="967" spans="1:31" x14ac:dyDescent="0.2">
      <c r="A967" s="9">
        <v>2008592</v>
      </c>
      <c r="C967" t="s">
        <v>2988</v>
      </c>
      <c r="D967" t="s">
        <v>2989</v>
      </c>
      <c r="E967" t="s">
        <v>958</v>
      </c>
      <c r="F967" t="s">
        <v>958</v>
      </c>
      <c r="G967" t="s">
        <v>639</v>
      </c>
      <c r="H967" t="s">
        <v>639</v>
      </c>
      <c r="I967" t="s">
        <v>1282</v>
      </c>
      <c r="J967" t="s">
        <v>641</v>
      </c>
      <c r="K967" t="s">
        <v>53</v>
      </c>
      <c r="L967" s="4">
        <v>44391</v>
      </c>
      <c r="M967" s="4">
        <v>46217</v>
      </c>
      <c r="N967">
        <v>7.8000001907348633</v>
      </c>
      <c r="O967">
        <v>25</v>
      </c>
      <c r="P967">
        <v>25.200000762939453</v>
      </c>
      <c r="T967">
        <v>2.4000000953674316</v>
      </c>
      <c r="AE967">
        <v>1</v>
      </c>
    </row>
    <row r="968" spans="1:31" x14ac:dyDescent="0.2">
      <c r="A968" s="9">
        <v>2008593</v>
      </c>
      <c r="C968" t="s">
        <v>2990</v>
      </c>
      <c r="D968" t="s">
        <v>2991</v>
      </c>
      <c r="E968" t="s">
        <v>958</v>
      </c>
      <c r="F968" t="s">
        <v>958</v>
      </c>
      <c r="G968" t="s">
        <v>639</v>
      </c>
      <c r="H968" t="s">
        <v>639</v>
      </c>
      <c r="I968" t="s">
        <v>1282</v>
      </c>
      <c r="J968" t="s">
        <v>641</v>
      </c>
      <c r="K968" t="s">
        <v>53</v>
      </c>
      <c r="L968" s="4">
        <v>44391</v>
      </c>
      <c r="M968" s="4">
        <v>46217</v>
      </c>
      <c r="N968">
        <v>8.5</v>
      </c>
      <c r="O968">
        <v>18.700000762939453</v>
      </c>
      <c r="P968">
        <v>25.799999237060547</v>
      </c>
      <c r="T968">
        <v>5</v>
      </c>
      <c r="AE968">
        <v>1</v>
      </c>
    </row>
    <row r="969" spans="1:31" x14ac:dyDescent="0.2">
      <c r="A969" s="9">
        <v>2008589</v>
      </c>
      <c r="C969" t="s">
        <v>2992</v>
      </c>
      <c r="D969" t="s">
        <v>2993</v>
      </c>
      <c r="E969" t="s">
        <v>958</v>
      </c>
      <c r="F969" t="s">
        <v>958</v>
      </c>
      <c r="G969" t="s">
        <v>639</v>
      </c>
      <c r="H969" t="s">
        <v>639</v>
      </c>
      <c r="I969" t="s">
        <v>1282</v>
      </c>
      <c r="J969" t="s">
        <v>641</v>
      </c>
      <c r="K969" t="s">
        <v>53</v>
      </c>
      <c r="L969" s="4">
        <v>44391</v>
      </c>
      <c r="M969" s="4">
        <v>46217</v>
      </c>
      <c r="N969">
        <v>9.6000003814697266</v>
      </c>
      <c r="O969">
        <v>25</v>
      </c>
      <c r="P969">
        <v>19.799999237060547</v>
      </c>
      <c r="T969">
        <v>4.5999999046325684</v>
      </c>
      <c r="AE969">
        <v>1</v>
      </c>
    </row>
    <row r="970" spans="1:31" x14ac:dyDescent="0.2">
      <c r="A970" s="9">
        <v>2008524</v>
      </c>
      <c r="C970" t="s">
        <v>2994</v>
      </c>
      <c r="D970" t="s">
        <v>2995</v>
      </c>
      <c r="E970" t="s">
        <v>958</v>
      </c>
      <c r="F970" t="s">
        <v>958</v>
      </c>
      <c r="G970" t="s">
        <v>639</v>
      </c>
      <c r="H970" t="s">
        <v>639</v>
      </c>
      <c r="I970" t="s">
        <v>1282</v>
      </c>
      <c r="J970" t="s">
        <v>641</v>
      </c>
      <c r="K970" t="s">
        <v>53</v>
      </c>
      <c r="L970" s="4">
        <v>44391</v>
      </c>
      <c r="M970" s="4">
        <v>46217</v>
      </c>
      <c r="N970">
        <v>9.5</v>
      </c>
      <c r="O970">
        <v>41.099998474121094</v>
      </c>
      <c r="P970">
        <v>12.600000381469727</v>
      </c>
      <c r="AE970">
        <v>1</v>
      </c>
    </row>
    <row r="971" spans="1:31" x14ac:dyDescent="0.2">
      <c r="A971" s="9">
        <v>2008538</v>
      </c>
      <c r="C971" t="s">
        <v>2996</v>
      </c>
      <c r="D971" t="s">
        <v>2997</v>
      </c>
      <c r="E971" t="s">
        <v>958</v>
      </c>
      <c r="F971" t="s">
        <v>958</v>
      </c>
      <c r="G971" t="s">
        <v>639</v>
      </c>
      <c r="H971" t="s">
        <v>639</v>
      </c>
      <c r="I971" t="s">
        <v>1282</v>
      </c>
      <c r="J971" t="s">
        <v>641</v>
      </c>
      <c r="K971" t="s">
        <v>53</v>
      </c>
      <c r="L971" s="4">
        <v>44391</v>
      </c>
      <c r="M971" s="4">
        <v>46217</v>
      </c>
      <c r="N971">
        <v>11</v>
      </c>
      <c r="O971">
        <v>21.799999237060547</v>
      </c>
      <c r="P971">
        <v>21.600000381469727</v>
      </c>
      <c r="R971">
        <v>0.89999997615814209</v>
      </c>
      <c r="AE971">
        <v>1</v>
      </c>
    </row>
    <row r="972" spans="1:31" x14ac:dyDescent="0.2">
      <c r="A972" s="9">
        <v>2008541</v>
      </c>
      <c r="C972" t="s">
        <v>2998</v>
      </c>
      <c r="D972" t="s">
        <v>2999</v>
      </c>
      <c r="E972" t="s">
        <v>958</v>
      </c>
      <c r="F972" t="s">
        <v>958</v>
      </c>
      <c r="G972" t="s">
        <v>639</v>
      </c>
      <c r="H972" t="s">
        <v>639</v>
      </c>
      <c r="I972" t="s">
        <v>1282</v>
      </c>
      <c r="J972" t="s">
        <v>641</v>
      </c>
      <c r="K972" t="s">
        <v>53</v>
      </c>
      <c r="L972" s="4">
        <v>44391</v>
      </c>
      <c r="M972" s="4">
        <v>46217</v>
      </c>
      <c r="N972">
        <v>10.899999618530273</v>
      </c>
      <c r="O972">
        <v>25</v>
      </c>
      <c r="P972">
        <v>19.799999237060547</v>
      </c>
      <c r="R972">
        <v>0.80000001192092896</v>
      </c>
      <c r="AE972">
        <v>1</v>
      </c>
    </row>
    <row r="973" spans="1:31" x14ac:dyDescent="0.2">
      <c r="A973" s="9">
        <v>2008525</v>
      </c>
      <c r="C973" t="s">
        <v>3000</v>
      </c>
      <c r="D973" t="s">
        <v>3001</v>
      </c>
      <c r="E973" t="s">
        <v>958</v>
      </c>
      <c r="F973" t="s">
        <v>958</v>
      </c>
      <c r="G973" t="s">
        <v>639</v>
      </c>
      <c r="H973" t="s">
        <v>639</v>
      </c>
      <c r="I973" t="s">
        <v>1282</v>
      </c>
      <c r="J973" t="s">
        <v>641</v>
      </c>
      <c r="K973" t="s">
        <v>53</v>
      </c>
      <c r="L973" s="4">
        <v>44391</v>
      </c>
      <c r="M973" s="4">
        <v>46217</v>
      </c>
      <c r="N973">
        <v>11</v>
      </c>
      <c r="O973">
        <v>27.600000381469727</v>
      </c>
      <c r="P973">
        <v>18</v>
      </c>
      <c r="R973">
        <v>0.69999998807907104</v>
      </c>
      <c r="AE973">
        <v>1</v>
      </c>
    </row>
    <row r="974" spans="1:31" x14ac:dyDescent="0.2">
      <c r="A974" s="9">
        <v>2008542</v>
      </c>
      <c r="C974" t="s">
        <v>3002</v>
      </c>
      <c r="D974" t="s">
        <v>3003</v>
      </c>
      <c r="E974" t="s">
        <v>958</v>
      </c>
      <c r="F974" t="s">
        <v>958</v>
      </c>
      <c r="G974" t="s">
        <v>639</v>
      </c>
      <c r="H974" t="s">
        <v>639</v>
      </c>
      <c r="I974" t="s">
        <v>1282</v>
      </c>
      <c r="J974" t="s">
        <v>641</v>
      </c>
      <c r="K974" t="s">
        <v>53</v>
      </c>
      <c r="L974" s="4">
        <v>44391</v>
      </c>
      <c r="M974" s="4">
        <v>46217</v>
      </c>
      <c r="N974">
        <v>12.399999618530273</v>
      </c>
      <c r="O974">
        <v>19.799999237060547</v>
      </c>
      <c r="P974">
        <v>19.799999237060547</v>
      </c>
      <c r="R974">
        <v>1.2000000476837158</v>
      </c>
      <c r="AE974">
        <v>1</v>
      </c>
    </row>
    <row r="975" spans="1:31" x14ac:dyDescent="0.2">
      <c r="A975" s="9">
        <v>2008527</v>
      </c>
      <c r="C975" t="s">
        <v>3004</v>
      </c>
      <c r="D975" t="s">
        <v>3005</v>
      </c>
      <c r="E975" t="s">
        <v>958</v>
      </c>
      <c r="F975" t="s">
        <v>958</v>
      </c>
      <c r="G975" t="s">
        <v>639</v>
      </c>
      <c r="H975" t="s">
        <v>639</v>
      </c>
      <c r="I975" t="s">
        <v>1282</v>
      </c>
      <c r="J975" t="s">
        <v>641</v>
      </c>
      <c r="K975" t="s">
        <v>53</v>
      </c>
      <c r="L975" s="4">
        <v>44391</v>
      </c>
      <c r="M975" s="4">
        <v>46217</v>
      </c>
      <c r="N975">
        <v>12.5</v>
      </c>
      <c r="O975">
        <v>25</v>
      </c>
      <c r="P975">
        <v>16.200000762939453</v>
      </c>
      <c r="R975">
        <v>1</v>
      </c>
      <c r="AE975">
        <v>1</v>
      </c>
    </row>
    <row r="976" spans="1:31" x14ac:dyDescent="0.2">
      <c r="A976" s="9">
        <v>2008518</v>
      </c>
      <c r="C976" t="s">
        <v>3006</v>
      </c>
      <c r="D976" t="s">
        <v>3007</v>
      </c>
      <c r="E976" t="s">
        <v>958</v>
      </c>
      <c r="F976" t="s">
        <v>958</v>
      </c>
      <c r="G976" t="s">
        <v>639</v>
      </c>
      <c r="H976" t="s">
        <v>639</v>
      </c>
      <c r="I976" t="s">
        <v>1282</v>
      </c>
      <c r="J976" t="s">
        <v>641</v>
      </c>
      <c r="K976" t="s">
        <v>53</v>
      </c>
      <c r="L976" s="4">
        <v>44391</v>
      </c>
      <c r="M976" s="4">
        <v>46217</v>
      </c>
      <c r="N976">
        <v>12.5</v>
      </c>
      <c r="O976">
        <v>30.700000762939453</v>
      </c>
      <c r="P976">
        <v>12.600000381469727</v>
      </c>
      <c r="R976">
        <v>0.80000001192092896</v>
      </c>
      <c r="AE976">
        <v>1</v>
      </c>
    </row>
    <row r="977" spans="1:31" x14ac:dyDescent="0.2">
      <c r="A977" s="9">
        <v>2008521</v>
      </c>
      <c r="C977" t="s">
        <v>3008</v>
      </c>
      <c r="D977" t="s">
        <v>3009</v>
      </c>
      <c r="E977" t="s">
        <v>958</v>
      </c>
      <c r="F977" t="s">
        <v>958</v>
      </c>
      <c r="G977" t="s">
        <v>639</v>
      </c>
      <c r="H977" t="s">
        <v>639</v>
      </c>
      <c r="I977" t="s">
        <v>1282</v>
      </c>
      <c r="J977" t="s">
        <v>641</v>
      </c>
      <c r="K977" t="s">
        <v>53</v>
      </c>
      <c r="L977" s="4">
        <v>44391</v>
      </c>
      <c r="M977" s="4">
        <v>46217</v>
      </c>
      <c r="N977">
        <v>7.1999998092651367</v>
      </c>
      <c r="O977">
        <v>31.200000762939453</v>
      </c>
      <c r="P977">
        <v>24</v>
      </c>
      <c r="AE977">
        <v>1</v>
      </c>
    </row>
    <row r="978" spans="1:31" x14ac:dyDescent="0.2">
      <c r="A978" s="9">
        <v>2008523</v>
      </c>
      <c r="C978" t="s">
        <v>3010</v>
      </c>
      <c r="D978" t="s">
        <v>3011</v>
      </c>
      <c r="E978" t="s">
        <v>958</v>
      </c>
      <c r="F978" t="s">
        <v>958</v>
      </c>
      <c r="G978" t="s">
        <v>639</v>
      </c>
      <c r="H978" t="s">
        <v>639</v>
      </c>
      <c r="I978" t="s">
        <v>1282</v>
      </c>
      <c r="J978" t="s">
        <v>641</v>
      </c>
      <c r="K978" t="s">
        <v>53</v>
      </c>
      <c r="L978" s="4">
        <v>44391</v>
      </c>
      <c r="M978" s="4">
        <v>46217</v>
      </c>
      <c r="N978">
        <v>8</v>
      </c>
      <c r="O978">
        <v>34.799999237060547</v>
      </c>
      <c r="P978">
        <v>19.799999237060547</v>
      </c>
      <c r="AE978">
        <v>1</v>
      </c>
    </row>
    <row r="979" spans="1:31" x14ac:dyDescent="0.2">
      <c r="A979" s="9">
        <v>2008643</v>
      </c>
      <c r="C979" t="s">
        <v>3012</v>
      </c>
      <c r="D979" t="s">
        <v>3013</v>
      </c>
      <c r="E979" t="s">
        <v>2962</v>
      </c>
      <c r="F979" t="s">
        <v>2962</v>
      </c>
      <c r="G979" t="s">
        <v>639</v>
      </c>
      <c r="H979" t="s">
        <v>639</v>
      </c>
      <c r="I979" t="s">
        <v>1282</v>
      </c>
      <c r="J979" t="s">
        <v>729</v>
      </c>
      <c r="K979" t="s">
        <v>54</v>
      </c>
      <c r="L979" s="4">
        <v>44391</v>
      </c>
      <c r="M979" s="4">
        <v>46217</v>
      </c>
      <c r="AC979">
        <v>45</v>
      </c>
      <c r="AE979">
        <v>1</v>
      </c>
    </row>
    <row r="980" spans="1:31" x14ac:dyDescent="0.2">
      <c r="A980" s="9">
        <v>2008644</v>
      </c>
      <c r="C980" t="s">
        <v>3014</v>
      </c>
      <c r="D980" t="s">
        <v>3015</v>
      </c>
      <c r="E980" t="s">
        <v>2962</v>
      </c>
      <c r="F980" t="s">
        <v>2962</v>
      </c>
      <c r="G980" t="s">
        <v>639</v>
      </c>
      <c r="H980" t="s">
        <v>639</v>
      </c>
      <c r="I980" t="s">
        <v>1282</v>
      </c>
      <c r="J980" t="s">
        <v>729</v>
      </c>
      <c r="K980" t="s">
        <v>54</v>
      </c>
      <c r="L980" s="4">
        <v>44391</v>
      </c>
      <c r="M980" s="4">
        <v>46217</v>
      </c>
      <c r="AC980">
        <v>45</v>
      </c>
      <c r="AE980">
        <v>1</v>
      </c>
    </row>
    <row r="981" spans="1:31" x14ac:dyDescent="0.2">
      <c r="A981" s="9">
        <v>2006168</v>
      </c>
      <c r="C981" t="s">
        <v>3016</v>
      </c>
      <c r="D981" t="s">
        <v>2714</v>
      </c>
      <c r="E981" t="s">
        <v>3017</v>
      </c>
      <c r="F981" t="s">
        <v>3017</v>
      </c>
      <c r="G981" t="s">
        <v>639</v>
      </c>
      <c r="H981" t="s">
        <v>684</v>
      </c>
      <c r="I981" t="s">
        <v>1282</v>
      </c>
      <c r="J981" t="s">
        <v>686</v>
      </c>
      <c r="K981" t="s">
        <v>54</v>
      </c>
      <c r="L981" s="4">
        <v>44390</v>
      </c>
      <c r="M981" s="4">
        <v>46216</v>
      </c>
      <c r="N981">
        <v>0.30000001192092896</v>
      </c>
      <c r="P981">
        <v>0.20000000298023224</v>
      </c>
      <c r="AC981">
        <v>1</v>
      </c>
      <c r="AE981">
        <v>1.1000000000000001</v>
      </c>
    </row>
    <row r="982" spans="1:31" x14ac:dyDescent="0.2">
      <c r="A982" s="9">
        <v>2008493</v>
      </c>
      <c r="C982" t="s">
        <v>3018</v>
      </c>
      <c r="D982" t="s">
        <v>3019</v>
      </c>
      <c r="E982" t="s">
        <v>1702</v>
      </c>
      <c r="F982" t="s">
        <v>1702</v>
      </c>
      <c r="G982" t="s">
        <v>639</v>
      </c>
      <c r="H982" t="s">
        <v>639</v>
      </c>
      <c r="I982" t="s">
        <v>1282</v>
      </c>
      <c r="J982" t="s">
        <v>729</v>
      </c>
      <c r="K982" t="s">
        <v>54</v>
      </c>
      <c r="L982" s="4">
        <v>44389</v>
      </c>
      <c r="M982" s="4">
        <v>46215</v>
      </c>
      <c r="AC982">
        <v>45</v>
      </c>
      <c r="AE982">
        <v>1</v>
      </c>
    </row>
    <row r="983" spans="1:31" x14ac:dyDescent="0.2">
      <c r="A983" s="9">
        <v>2008365</v>
      </c>
      <c r="C983" t="s">
        <v>3020</v>
      </c>
      <c r="D983" t="s">
        <v>3021</v>
      </c>
      <c r="E983" t="s">
        <v>3022</v>
      </c>
      <c r="F983" t="s">
        <v>3022</v>
      </c>
      <c r="G983" t="s">
        <v>639</v>
      </c>
      <c r="H983" t="s">
        <v>639</v>
      </c>
      <c r="I983" t="s">
        <v>1282</v>
      </c>
      <c r="J983" t="s">
        <v>729</v>
      </c>
      <c r="K983" t="s">
        <v>54</v>
      </c>
      <c r="L983" s="4">
        <v>44378</v>
      </c>
      <c r="M983" s="4">
        <v>46204</v>
      </c>
      <c r="AC983">
        <v>3</v>
      </c>
      <c r="AE983">
        <v>1</v>
      </c>
    </row>
    <row r="984" spans="1:31" x14ac:dyDescent="0.2">
      <c r="A984" s="9">
        <v>2008363</v>
      </c>
      <c r="C984" t="s">
        <v>3023</v>
      </c>
      <c r="D984" t="s">
        <v>3024</v>
      </c>
      <c r="E984" t="s">
        <v>3022</v>
      </c>
      <c r="F984" t="s">
        <v>3022</v>
      </c>
      <c r="G984" t="s">
        <v>639</v>
      </c>
      <c r="H984" t="s">
        <v>639</v>
      </c>
      <c r="I984" t="s">
        <v>1282</v>
      </c>
      <c r="J984" t="s">
        <v>729</v>
      </c>
      <c r="K984" t="s">
        <v>54</v>
      </c>
      <c r="L984" s="4">
        <v>44378</v>
      </c>
      <c r="M984" s="4">
        <v>46204</v>
      </c>
      <c r="AC984">
        <v>8</v>
      </c>
      <c r="AE984">
        <v>1</v>
      </c>
    </row>
    <row r="985" spans="1:31" x14ac:dyDescent="0.2">
      <c r="A985" s="9">
        <v>2008364</v>
      </c>
      <c r="C985" t="s">
        <v>3025</v>
      </c>
      <c r="D985" t="s">
        <v>3026</v>
      </c>
      <c r="E985" t="s">
        <v>3022</v>
      </c>
      <c r="F985" t="s">
        <v>3022</v>
      </c>
      <c r="G985" t="s">
        <v>639</v>
      </c>
      <c r="H985" t="s">
        <v>639</v>
      </c>
      <c r="I985" t="s">
        <v>1282</v>
      </c>
      <c r="J985" t="s">
        <v>729</v>
      </c>
      <c r="K985" t="s">
        <v>54</v>
      </c>
      <c r="L985" s="4">
        <v>44378</v>
      </c>
      <c r="M985" s="4">
        <v>46204</v>
      </c>
      <c r="AC985">
        <v>5</v>
      </c>
      <c r="AE985">
        <v>1</v>
      </c>
    </row>
    <row r="986" spans="1:31" x14ac:dyDescent="0.2">
      <c r="A986" s="9">
        <v>2008366</v>
      </c>
      <c r="C986" t="s">
        <v>3027</v>
      </c>
      <c r="D986" t="s">
        <v>3028</v>
      </c>
      <c r="E986" t="s">
        <v>3022</v>
      </c>
      <c r="F986" t="s">
        <v>3022</v>
      </c>
      <c r="G986" t="s">
        <v>639</v>
      </c>
      <c r="H986" t="s">
        <v>639</v>
      </c>
      <c r="I986" t="s">
        <v>1282</v>
      </c>
      <c r="J986" t="s">
        <v>729</v>
      </c>
      <c r="K986" t="s">
        <v>54</v>
      </c>
      <c r="L986" s="4">
        <v>44378</v>
      </c>
      <c r="M986" s="4">
        <v>46204</v>
      </c>
      <c r="AC986">
        <v>5</v>
      </c>
      <c r="AE986">
        <v>1</v>
      </c>
    </row>
    <row r="987" spans="1:31" x14ac:dyDescent="0.2">
      <c r="A987" s="9">
        <v>2008360</v>
      </c>
      <c r="C987" t="s">
        <v>3029</v>
      </c>
      <c r="D987" t="s">
        <v>3030</v>
      </c>
      <c r="E987" t="s">
        <v>3022</v>
      </c>
      <c r="F987" t="s">
        <v>3022</v>
      </c>
      <c r="G987" t="s">
        <v>639</v>
      </c>
      <c r="H987" t="s">
        <v>639</v>
      </c>
      <c r="I987" t="s">
        <v>1282</v>
      </c>
      <c r="J987" t="s">
        <v>729</v>
      </c>
      <c r="K987" t="s">
        <v>54</v>
      </c>
      <c r="L987" s="4">
        <v>44378</v>
      </c>
      <c r="M987" s="4">
        <v>46204</v>
      </c>
      <c r="AC987">
        <v>2</v>
      </c>
      <c r="AE987">
        <v>1</v>
      </c>
    </row>
    <row r="988" spans="1:31" x14ac:dyDescent="0.2">
      <c r="A988" s="9">
        <v>2008359</v>
      </c>
      <c r="C988" t="s">
        <v>3031</v>
      </c>
      <c r="D988" t="s">
        <v>3032</v>
      </c>
      <c r="E988" t="s">
        <v>3022</v>
      </c>
      <c r="F988" t="s">
        <v>3022</v>
      </c>
      <c r="G988" t="s">
        <v>639</v>
      </c>
      <c r="H988" t="s">
        <v>639</v>
      </c>
      <c r="I988" t="s">
        <v>1282</v>
      </c>
      <c r="J988" t="s">
        <v>729</v>
      </c>
      <c r="K988" t="s">
        <v>54</v>
      </c>
      <c r="L988" s="4">
        <v>44378</v>
      </c>
      <c r="M988" s="4">
        <v>46204</v>
      </c>
      <c r="AC988">
        <v>0</v>
      </c>
      <c r="AE988">
        <v>1</v>
      </c>
    </row>
    <row r="989" spans="1:31" x14ac:dyDescent="0.2">
      <c r="A989" s="9">
        <v>2008362</v>
      </c>
      <c r="C989" t="s">
        <v>3033</v>
      </c>
      <c r="D989" t="s">
        <v>3034</v>
      </c>
      <c r="E989" t="s">
        <v>3022</v>
      </c>
      <c r="F989" t="s">
        <v>3022</v>
      </c>
      <c r="G989" t="s">
        <v>639</v>
      </c>
      <c r="H989" t="s">
        <v>639</v>
      </c>
      <c r="I989" t="s">
        <v>1282</v>
      </c>
      <c r="J989" t="s">
        <v>729</v>
      </c>
      <c r="K989" t="s">
        <v>54</v>
      </c>
      <c r="L989" s="4">
        <v>44378</v>
      </c>
      <c r="M989" s="4">
        <v>46204</v>
      </c>
      <c r="AC989">
        <v>2</v>
      </c>
      <c r="AE989">
        <v>1</v>
      </c>
    </row>
    <row r="990" spans="1:31" x14ac:dyDescent="0.2">
      <c r="A990" s="9">
        <v>2008361</v>
      </c>
      <c r="C990" t="s">
        <v>3035</v>
      </c>
      <c r="D990" t="s">
        <v>3036</v>
      </c>
      <c r="E990" t="s">
        <v>3022</v>
      </c>
      <c r="F990" t="s">
        <v>3022</v>
      </c>
      <c r="G990" t="s">
        <v>639</v>
      </c>
      <c r="H990" t="s">
        <v>639</v>
      </c>
      <c r="I990" t="s">
        <v>1282</v>
      </c>
      <c r="J990" t="s">
        <v>729</v>
      </c>
      <c r="K990" t="s">
        <v>54</v>
      </c>
      <c r="L990" s="4">
        <v>44378</v>
      </c>
      <c r="M990" s="4">
        <v>46204</v>
      </c>
      <c r="AC990">
        <v>2</v>
      </c>
      <c r="AE990">
        <v>1</v>
      </c>
    </row>
    <row r="991" spans="1:31" x14ac:dyDescent="0.2">
      <c r="A991" s="9">
        <v>2008504</v>
      </c>
      <c r="C991" t="s">
        <v>3037</v>
      </c>
      <c r="D991" t="s">
        <v>3038</v>
      </c>
      <c r="E991" t="s">
        <v>1702</v>
      </c>
      <c r="F991" t="s">
        <v>1702</v>
      </c>
      <c r="G991" t="s">
        <v>639</v>
      </c>
      <c r="H991" t="s">
        <v>639</v>
      </c>
      <c r="I991" t="s">
        <v>1282</v>
      </c>
      <c r="J991" t="s">
        <v>729</v>
      </c>
      <c r="K991" t="s">
        <v>54</v>
      </c>
      <c r="L991" s="4">
        <v>44378</v>
      </c>
      <c r="M991" s="4">
        <v>46204</v>
      </c>
      <c r="AC991">
        <v>45</v>
      </c>
      <c r="AE991">
        <v>1</v>
      </c>
    </row>
    <row r="992" spans="1:31" x14ac:dyDescent="0.2">
      <c r="A992" s="9">
        <v>2008505</v>
      </c>
      <c r="C992" t="s">
        <v>3039</v>
      </c>
      <c r="D992" t="s">
        <v>3040</v>
      </c>
      <c r="E992" t="s">
        <v>1702</v>
      </c>
      <c r="F992" t="s">
        <v>1702</v>
      </c>
      <c r="G992" t="s">
        <v>639</v>
      </c>
      <c r="H992" t="s">
        <v>639</v>
      </c>
      <c r="I992" t="s">
        <v>1282</v>
      </c>
      <c r="J992" t="s">
        <v>729</v>
      </c>
      <c r="K992" t="s">
        <v>54</v>
      </c>
      <c r="L992" s="4">
        <v>44378</v>
      </c>
      <c r="M992" s="4">
        <v>46204</v>
      </c>
      <c r="AC992">
        <v>45</v>
      </c>
      <c r="AE992">
        <v>1</v>
      </c>
    </row>
    <row r="993" spans="1:31" x14ac:dyDescent="0.2">
      <c r="A993" s="9">
        <v>2010498</v>
      </c>
      <c r="C993" t="s">
        <v>3041</v>
      </c>
      <c r="D993" t="s">
        <v>3042</v>
      </c>
      <c r="E993" t="s">
        <v>3043</v>
      </c>
      <c r="F993" t="s">
        <v>3043</v>
      </c>
      <c r="G993" t="s">
        <v>639</v>
      </c>
      <c r="H993" t="s">
        <v>639</v>
      </c>
      <c r="I993" t="s">
        <v>1282</v>
      </c>
      <c r="J993" t="s">
        <v>729</v>
      </c>
      <c r="K993" t="s">
        <v>54</v>
      </c>
      <c r="L993" s="4">
        <v>44377</v>
      </c>
      <c r="M993" s="4">
        <v>46203</v>
      </c>
      <c r="AC993">
        <v>45</v>
      </c>
      <c r="AE993">
        <v>1</v>
      </c>
    </row>
    <row r="994" spans="1:31" x14ac:dyDescent="0.2">
      <c r="A994" s="9">
        <v>2008455</v>
      </c>
      <c r="C994" t="s">
        <v>3044</v>
      </c>
      <c r="D994" t="s">
        <v>3045</v>
      </c>
      <c r="E994" t="s">
        <v>3046</v>
      </c>
      <c r="F994" t="s">
        <v>3046</v>
      </c>
      <c r="G994" t="s">
        <v>639</v>
      </c>
      <c r="H994" t="s">
        <v>684</v>
      </c>
      <c r="I994" t="s">
        <v>1282</v>
      </c>
      <c r="J994" t="s">
        <v>694</v>
      </c>
      <c r="K994" t="s">
        <v>53</v>
      </c>
      <c r="L994" s="4">
        <v>44376</v>
      </c>
      <c r="M994" s="4">
        <v>46202</v>
      </c>
      <c r="N994">
        <v>0.40000000596046448</v>
      </c>
      <c r="O994">
        <v>0.40000000596046448</v>
      </c>
      <c r="P994">
        <v>0.40000000596046448</v>
      </c>
      <c r="AC994">
        <v>14</v>
      </c>
      <c r="AE994">
        <v>1</v>
      </c>
    </row>
    <row r="995" spans="1:31" x14ac:dyDescent="0.2">
      <c r="A995" s="9">
        <v>2010488</v>
      </c>
      <c r="C995" t="s">
        <v>3047</v>
      </c>
      <c r="D995" t="s">
        <v>3048</v>
      </c>
      <c r="E995" t="s">
        <v>3043</v>
      </c>
      <c r="F995" t="s">
        <v>3043</v>
      </c>
      <c r="G995" t="s">
        <v>639</v>
      </c>
      <c r="H995" t="s">
        <v>639</v>
      </c>
      <c r="I995" t="s">
        <v>1282</v>
      </c>
      <c r="J995" t="s">
        <v>729</v>
      </c>
      <c r="K995" t="s">
        <v>54</v>
      </c>
      <c r="L995" s="4">
        <v>44369</v>
      </c>
      <c r="M995" s="4">
        <v>46195</v>
      </c>
      <c r="AC995">
        <v>50</v>
      </c>
      <c r="AE995">
        <v>1</v>
      </c>
    </row>
    <row r="996" spans="1:31" x14ac:dyDescent="0.2">
      <c r="A996" s="9">
        <v>2010487</v>
      </c>
      <c r="C996" t="s">
        <v>3049</v>
      </c>
      <c r="D996" t="s">
        <v>3050</v>
      </c>
      <c r="E996" t="s">
        <v>3043</v>
      </c>
      <c r="F996" t="s">
        <v>3043</v>
      </c>
      <c r="G996" t="s">
        <v>639</v>
      </c>
      <c r="H996" t="s">
        <v>639</v>
      </c>
      <c r="I996" t="s">
        <v>1282</v>
      </c>
      <c r="J996" t="s">
        <v>729</v>
      </c>
      <c r="K996" t="s">
        <v>54</v>
      </c>
      <c r="L996" s="4">
        <v>44369</v>
      </c>
      <c r="M996" s="4">
        <v>46195</v>
      </c>
      <c r="AC996">
        <v>45</v>
      </c>
      <c r="AE996">
        <v>1</v>
      </c>
    </row>
    <row r="997" spans="1:31" x14ac:dyDescent="0.2">
      <c r="A997" s="9">
        <v>2010489</v>
      </c>
      <c r="C997" t="s">
        <v>3051</v>
      </c>
      <c r="D997" t="s">
        <v>3052</v>
      </c>
      <c r="E997" t="s">
        <v>3043</v>
      </c>
      <c r="F997" t="s">
        <v>3043</v>
      </c>
      <c r="G997" t="s">
        <v>639</v>
      </c>
      <c r="H997" t="s">
        <v>639</v>
      </c>
      <c r="I997" t="s">
        <v>1282</v>
      </c>
      <c r="J997" t="s">
        <v>729</v>
      </c>
      <c r="K997" t="s">
        <v>54</v>
      </c>
      <c r="L997" s="4">
        <v>44369</v>
      </c>
      <c r="M997" s="4">
        <v>46195</v>
      </c>
      <c r="AC997">
        <v>30</v>
      </c>
      <c r="AE997">
        <v>1</v>
      </c>
    </row>
    <row r="998" spans="1:31" x14ac:dyDescent="0.2">
      <c r="A998" s="9">
        <v>2010486</v>
      </c>
      <c r="C998" t="s">
        <v>3053</v>
      </c>
      <c r="D998" t="s">
        <v>3054</v>
      </c>
      <c r="E998" t="s">
        <v>3043</v>
      </c>
      <c r="F998" t="s">
        <v>3043</v>
      </c>
      <c r="G998" t="s">
        <v>639</v>
      </c>
      <c r="H998" t="s">
        <v>639</v>
      </c>
      <c r="I998" t="s">
        <v>1282</v>
      </c>
      <c r="J998" t="s">
        <v>729</v>
      </c>
      <c r="K998" t="s">
        <v>54</v>
      </c>
      <c r="L998" s="4">
        <v>44369</v>
      </c>
      <c r="M998" s="4">
        <v>46195</v>
      </c>
      <c r="AC998">
        <v>45</v>
      </c>
      <c r="AE998">
        <v>1</v>
      </c>
    </row>
    <row r="999" spans="1:31" x14ac:dyDescent="0.2">
      <c r="A999" s="9">
        <v>2010485</v>
      </c>
      <c r="C999" t="s">
        <v>3055</v>
      </c>
      <c r="D999" t="s">
        <v>3056</v>
      </c>
      <c r="E999" t="s">
        <v>3043</v>
      </c>
      <c r="F999" t="s">
        <v>3043</v>
      </c>
      <c r="G999" t="s">
        <v>639</v>
      </c>
      <c r="H999" t="s">
        <v>639</v>
      </c>
      <c r="I999" t="s">
        <v>1282</v>
      </c>
      <c r="J999" t="s">
        <v>729</v>
      </c>
      <c r="K999" t="s">
        <v>54</v>
      </c>
      <c r="L999" s="4">
        <v>44369</v>
      </c>
      <c r="M999" s="4">
        <v>46195</v>
      </c>
      <c r="AC999">
        <v>45</v>
      </c>
      <c r="AE999">
        <v>1</v>
      </c>
    </row>
    <row r="1000" spans="1:31" x14ac:dyDescent="0.2">
      <c r="A1000" s="9">
        <v>2010481</v>
      </c>
      <c r="C1000" t="s">
        <v>3057</v>
      </c>
      <c r="D1000" t="s">
        <v>3058</v>
      </c>
      <c r="E1000" t="s">
        <v>3059</v>
      </c>
      <c r="F1000" t="s">
        <v>3059</v>
      </c>
      <c r="G1000" t="s">
        <v>639</v>
      </c>
      <c r="H1000" t="s">
        <v>639</v>
      </c>
      <c r="I1000" t="s">
        <v>1282</v>
      </c>
      <c r="J1000" t="s">
        <v>729</v>
      </c>
      <c r="K1000" t="s">
        <v>54</v>
      </c>
      <c r="L1000" s="4">
        <v>44369</v>
      </c>
      <c r="M1000" s="4">
        <v>46195</v>
      </c>
      <c r="AC1000">
        <v>13</v>
      </c>
      <c r="AE1000">
        <v>1</v>
      </c>
    </row>
    <row r="1001" spans="1:31" x14ac:dyDescent="0.2">
      <c r="A1001" s="9">
        <v>2009423</v>
      </c>
      <c r="C1001" t="s">
        <v>3060</v>
      </c>
      <c r="D1001" t="s">
        <v>3061</v>
      </c>
      <c r="E1001" t="s">
        <v>781</v>
      </c>
      <c r="F1001" t="s">
        <v>2501</v>
      </c>
      <c r="G1001" t="s">
        <v>639</v>
      </c>
      <c r="H1001" t="s">
        <v>639</v>
      </c>
      <c r="I1001" t="s">
        <v>772</v>
      </c>
      <c r="J1001" t="s">
        <v>729</v>
      </c>
      <c r="K1001" t="s">
        <v>54</v>
      </c>
      <c r="L1001" s="4">
        <v>2</v>
      </c>
      <c r="M1001" s="4">
        <v>46188</v>
      </c>
      <c r="N1001">
        <v>2.2999999523162842</v>
      </c>
      <c r="P1001">
        <v>1.5</v>
      </c>
      <c r="Q1001">
        <v>0.14000000059604645</v>
      </c>
      <c r="R1001">
        <v>1.9999999552965164E-2</v>
      </c>
      <c r="V1001">
        <v>0.5</v>
      </c>
      <c r="X1001">
        <v>4.999999888241291E-3</v>
      </c>
      <c r="Y1001">
        <v>3</v>
      </c>
      <c r="Z1001">
        <v>0.80000001192092896</v>
      </c>
      <c r="AE1001">
        <v>1.3</v>
      </c>
    </row>
    <row r="1002" spans="1:31" x14ac:dyDescent="0.2">
      <c r="A1002" s="9">
        <v>2010476</v>
      </c>
      <c r="C1002" t="s">
        <v>3062</v>
      </c>
      <c r="D1002" t="s">
        <v>3063</v>
      </c>
      <c r="E1002" t="s">
        <v>1702</v>
      </c>
      <c r="F1002" t="s">
        <v>1702</v>
      </c>
      <c r="G1002" t="s">
        <v>639</v>
      </c>
      <c r="H1002" t="s">
        <v>639</v>
      </c>
      <c r="I1002" t="s">
        <v>1282</v>
      </c>
      <c r="J1002" t="s">
        <v>729</v>
      </c>
      <c r="K1002" t="s">
        <v>54</v>
      </c>
      <c r="L1002" s="4">
        <v>44355</v>
      </c>
      <c r="M1002" s="4">
        <v>46181</v>
      </c>
      <c r="AC1002">
        <v>60</v>
      </c>
      <c r="AE1002">
        <v>1</v>
      </c>
    </row>
    <row r="1003" spans="1:31" x14ac:dyDescent="0.2">
      <c r="A1003" s="9">
        <v>2010477</v>
      </c>
      <c r="C1003" t="s">
        <v>3064</v>
      </c>
      <c r="D1003" t="s">
        <v>3040</v>
      </c>
      <c r="E1003" t="s">
        <v>1702</v>
      </c>
      <c r="F1003" t="s">
        <v>1702</v>
      </c>
      <c r="G1003" t="s">
        <v>639</v>
      </c>
      <c r="H1003" t="s">
        <v>639</v>
      </c>
      <c r="I1003" t="s">
        <v>1282</v>
      </c>
      <c r="J1003" t="s">
        <v>729</v>
      </c>
      <c r="K1003" t="s">
        <v>54</v>
      </c>
      <c r="L1003" s="4">
        <v>44355</v>
      </c>
      <c r="M1003" s="4">
        <v>46181</v>
      </c>
      <c r="AC1003">
        <v>60</v>
      </c>
      <c r="AE1003">
        <v>1</v>
      </c>
    </row>
    <row r="1004" spans="1:31" x14ac:dyDescent="0.2">
      <c r="A1004" s="9">
        <v>2010460</v>
      </c>
      <c r="C1004" t="s">
        <v>3065</v>
      </c>
      <c r="D1004" t="s">
        <v>1284</v>
      </c>
      <c r="E1004" t="s">
        <v>3066</v>
      </c>
      <c r="F1004" t="s">
        <v>3066</v>
      </c>
      <c r="G1004" t="s">
        <v>639</v>
      </c>
      <c r="H1004" t="s">
        <v>684</v>
      </c>
      <c r="I1004" t="s">
        <v>1282</v>
      </c>
      <c r="J1004" t="s">
        <v>686</v>
      </c>
      <c r="K1004" t="s">
        <v>54</v>
      </c>
      <c r="L1004" s="4">
        <v>44351</v>
      </c>
      <c r="M1004" s="4">
        <v>46177</v>
      </c>
      <c r="N1004">
        <v>0.30000001192092896</v>
      </c>
      <c r="O1004">
        <v>0.10000000149011612</v>
      </c>
      <c r="P1004">
        <v>0.30000001192092896</v>
      </c>
      <c r="AC1004">
        <v>2</v>
      </c>
      <c r="AE1004">
        <v>1.05</v>
      </c>
    </row>
    <row r="1005" spans="1:31" x14ac:dyDescent="0.2">
      <c r="A1005" s="9">
        <v>2008492</v>
      </c>
      <c r="C1005" t="s">
        <v>3067</v>
      </c>
      <c r="D1005" t="s">
        <v>3068</v>
      </c>
      <c r="E1005" t="s">
        <v>1702</v>
      </c>
      <c r="F1005" t="s">
        <v>1702</v>
      </c>
      <c r="G1005" t="s">
        <v>639</v>
      </c>
      <c r="H1005" t="s">
        <v>639</v>
      </c>
      <c r="I1005" t="s">
        <v>1282</v>
      </c>
      <c r="J1005" t="s">
        <v>729</v>
      </c>
      <c r="K1005" t="s">
        <v>54</v>
      </c>
      <c r="L1005" s="4">
        <v>44351</v>
      </c>
      <c r="M1005" s="4">
        <v>46177</v>
      </c>
      <c r="AC1005">
        <v>10</v>
      </c>
      <c r="AE1005">
        <v>1</v>
      </c>
    </row>
    <row r="1006" spans="1:31" x14ac:dyDescent="0.2">
      <c r="A1006" s="9">
        <v>2010425</v>
      </c>
      <c r="C1006" t="s">
        <v>3069</v>
      </c>
      <c r="D1006" t="s">
        <v>3070</v>
      </c>
      <c r="E1006" t="s">
        <v>3071</v>
      </c>
      <c r="F1006" t="s">
        <v>3071</v>
      </c>
      <c r="G1006" t="s">
        <v>639</v>
      </c>
      <c r="H1006" t="s">
        <v>684</v>
      </c>
      <c r="I1006" t="s">
        <v>772</v>
      </c>
      <c r="J1006" t="s">
        <v>694</v>
      </c>
      <c r="K1006" t="s">
        <v>54</v>
      </c>
      <c r="L1006" s="4">
        <v>2</v>
      </c>
      <c r="M1006" s="4">
        <v>46173</v>
      </c>
      <c r="N1006">
        <v>4</v>
      </c>
      <c r="O1006">
        <v>9</v>
      </c>
      <c r="P1006">
        <v>14</v>
      </c>
      <c r="AC1006">
        <v>50</v>
      </c>
      <c r="AE1006">
        <v>1.1000000000000001</v>
      </c>
    </row>
    <row r="1007" spans="1:31" x14ac:dyDescent="0.2">
      <c r="A1007" s="9">
        <v>2010500</v>
      </c>
      <c r="C1007" t="s">
        <v>3072</v>
      </c>
      <c r="D1007" t="s">
        <v>3073</v>
      </c>
      <c r="E1007" t="s">
        <v>3074</v>
      </c>
      <c r="F1007" t="s">
        <v>3074</v>
      </c>
      <c r="G1007" t="s">
        <v>639</v>
      </c>
      <c r="H1007" t="s">
        <v>639</v>
      </c>
      <c r="I1007" t="s">
        <v>772</v>
      </c>
      <c r="J1007" t="s">
        <v>729</v>
      </c>
      <c r="K1007" t="s">
        <v>54</v>
      </c>
      <c r="L1007" s="4">
        <v>2</v>
      </c>
      <c r="M1007" s="4">
        <v>46172</v>
      </c>
      <c r="Y1007">
        <v>1</v>
      </c>
      <c r="Z1007">
        <v>1</v>
      </c>
      <c r="AE1007">
        <v>1.1000000000000001</v>
      </c>
    </row>
    <row r="1008" spans="1:31" x14ac:dyDescent="0.2">
      <c r="A1008" s="9">
        <v>2009977</v>
      </c>
      <c r="C1008" t="s">
        <v>3075</v>
      </c>
      <c r="D1008" t="s">
        <v>3076</v>
      </c>
      <c r="E1008" t="s">
        <v>3077</v>
      </c>
      <c r="F1008" t="s">
        <v>3077</v>
      </c>
      <c r="G1008" t="s">
        <v>639</v>
      </c>
      <c r="H1008" t="s">
        <v>639</v>
      </c>
      <c r="I1008" t="s">
        <v>1282</v>
      </c>
      <c r="J1008" t="s">
        <v>647</v>
      </c>
      <c r="K1008" t="s">
        <v>54</v>
      </c>
      <c r="L1008" s="4">
        <v>44342</v>
      </c>
      <c r="M1008" s="4">
        <v>46168</v>
      </c>
      <c r="AC1008">
        <v>13</v>
      </c>
      <c r="AE1008">
        <v>1</v>
      </c>
    </row>
    <row r="1009" spans="1:31" x14ac:dyDescent="0.2">
      <c r="A1009" s="9">
        <v>2010459</v>
      </c>
      <c r="C1009" t="s">
        <v>3078</v>
      </c>
      <c r="D1009" t="s">
        <v>1284</v>
      </c>
      <c r="E1009" t="s">
        <v>3079</v>
      </c>
      <c r="F1009" t="s">
        <v>3079</v>
      </c>
      <c r="G1009" t="s">
        <v>639</v>
      </c>
      <c r="H1009" t="s">
        <v>684</v>
      </c>
      <c r="I1009" t="s">
        <v>1282</v>
      </c>
      <c r="J1009" t="s">
        <v>686</v>
      </c>
      <c r="K1009" t="s">
        <v>54</v>
      </c>
      <c r="L1009" s="4">
        <v>44339</v>
      </c>
      <c r="M1009" s="4">
        <v>46165</v>
      </c>
      <c r="N1009">
        <v>0.30000001192092896</v>
      </c>
      <c r="O1009">
        <v>0.10000000149011612</v>
      </c>
      <c r="P1009">
        <v>0.10000000149011612</v>
      </c>
      <c r="AC1009">
        <v>1</v>
      </c>
      <c r="AE1009">
        <v>1.05</v>
      </c>
    </row>
    <row r="1010" spans="1:31" x14ac:dyDescent="0.2">
      <c r="A1010" s="9">
        <v>2010455</v>
      </c>
      <c r="C1010" t="s">
        <v>3080</v>
      </c>
      <c r="D1010" t="s">
        <v>1284</v>
      </c>
      <c r="E1010" t="s">
        <v>3081</v>
      </c>
      <c r="F1010" t="s">
        <v>3081</v>
      </c>
      <c r="G1010" t="s">
        <v>639</v>
      </c>
      <c r="H1010" t="s">
        <v>684</v>
      </c>
      <c r="I1010" t="s">
        <v>1282</v>
      </c>
      <c r="J1010" t="s">
        <v>686</v>
      </c>
      <c r="K1010" t="s">
        <v>53</v>
      </c>
      <c r="L1010" s="4">
        <v>44338</v>
      </c>
      <c r="M1010" s="4">
        <v>46164</v>
      </c>
      <c r="N1010">
        <v>0.30000001192092896</v>
      </c>
      <c r="O1010">
        <v>0.10000000149011612</v>
      </c>
      <c r="P1010">
        <v>0.30000001192092896</v>
      </c>
      <c r="AC1010">
        <v>3</v>
      </c>
      <c r="AE1010">
        <v>1</v>
      </c>
    </row>
    <row r="1011" spans="1:31" x14ac:dyDescent="0.2">
      <c r="A1011" s="9">
        <v>2006580</v>
      </c>
      <c r="C1011" t="s">
        <v>3082</v>
      </c>
      <c r="D1011" t="s">
        <v>2714</v>
      </c>
      <c r="E1011" t="s">
        <v>3083</v>
      </c>
      <c r="F1011" t="s">
        <v>3083</v>
      </c>
      <c r="G1011" t="s">
        <v>639</v>
      </c>
      <c r="H1011" t="s">
        <v>684</v>
      </c>
      <c r="I1011" t="s">
        <v>1282</v>
      </c>
      <c r="J1011" t="s">
        <v>686</v>
      </c>
      <c r="K1011" t="s">
        <v>54</v>
      </c>
      <c r="L1011" s="4">
        <v>44336</v>
      </c>
      <c r="M1011" s="4">
        <v>46162</v>
      </c>
      <c r="N1011">
        <v>0.44999998807907104</v>
      </c>
      <c r="AC1011">
        <v>4.5</v>
      </c>
      <c r="AE1011">
        <v>1</v>
      </c>
    </row>
    <row r="1012" spans="1:31" x14ac:dyDescent="0.2">
      <c r="A1012" s="9">
        <v>2008433</v>
      </c>
      <c r="C1012" t="s">
        <v>3084</v>
      </c>
      <c r="D1012" t="s">
        <v>3085</v>
      </c>
      <c r="E1012" t="s">
        <v>781</v>
      </c>
      <c r="F1012" t="s">
        <v>782</v>
      </c>
      <c r="G1012" t="s">
        <v>639</v>
      </c>
      <c r="H1012" t="s">
        <v>639</v>
      </c>
      <c r="I1012" t="s">
        <v>1282</v>
      </c>
      <c r="J1012" t="s">
        <v>647</v>
      </c>
      <c r="K1012" t="s">
        <v>54</v>
      </c>
      <c r="L1012" s="4">
        <v>44336</v>
      </c>
      <c r="M1012" s="4">
        <v>46162</v>
      </c>
      <c r="R1012">
        <v>6</v>
      </c>
      <c r="T1012">
        <v>4.3000001907348633</v>
      </c>
      <c r="AE1012">
        <v>1.23</v>
      </c>
    </row>
    <row r="1013" spans="1:31" x14ac:dyDescent="0.2">
      <c r="A1013" s="9">
        <v>2010453</v>
      </c>
      <c r="C1013" t="s">
        <v>3086</v>
      </c>
      <c r="D1013" t="s">
        <v>2809</v>
      </c>
      <c r="E1013" t="s">
        <v>3083</v>
      </c>
      <c r="F1013" t="s">
        <v>3083</v>
      </c>
      <c r="G1013" t="s">
        <v>639</v>
      </c>
      <c r="H1013" t="s">
        <v>684</v>
      </c>
      <c r="I1013" t="s">
        <v>1282</v>
      </c>
      <c r="J1013" t="s">
        <v>694</v>
      </c>
      <c r="K1013" t="s">
        <v>53</v>
      </c>
      <c r="L1013" s="4">
        <v>44336</v>
      </c>
      <c r="M1013" s="4">
        <v>46162</v>
      </c>
      <c r="N1013">
        <v>0.5</v>
      </c>
      <c r="O1013">
        <v>0.20000000298023224</v>
      </c>
      <c r="P1013">
        <v>0.30000001192092896</v>
      </c>
      <c r="AC1013">
        <v>10</v>
      </c>
      <c r="AE1013">
        <v>1</v>
      </c>
    </row>
    <row r="1014" spans="1:31" x14ac:dyDescent="0.2">
      <c r="A1014" s="9">
        <v>2010443</v>
      </c>
      <c r="C1014" t="s">
        <v>3087</v>
      </c>
      <c r="D1014" t="s">
        <v>3088</v>
      </c>
      <c r="E1014" t="s">
        <v>3089</v>
      </c>
      <c r="F1014" t="s">
        <v>3089</v>
      </c>
      <c r="G1014" t="s">
        <v>639</v>
      </c>
      <c r="H1014" t="s">
        <v>684</v>
      </c>
      <c r="I1014" t="s">
        <v>1282</v>
      </c>
      <c r="J1014" t="s">
        <v>686</v>
      </c>
      <c r="K1014" t="s">
        <v>54</v>
      </c>
      <c r="L1014" s="4">
        <v>44335</v>
      </c>
      <c r="M1014" s="4">
        <v>46161</v>
      </c>
      <c r="N1014">
        <v>0.30000001192092896</v>
      </c>
      <c r="AE1014">
        <v>1.05</v>
      </c>
    </row>
    <row r="1015" spans="1:31" x14ac:dyDescent="0.2">
      <c r="A1015" s="9">
        <v>2008444</v>
      </c>
      <c r="C1015" t="s">
        <v>3090</v>
      </c>
      <c r="D1015" t="s">
        <v>3091</v>
      </c>
      <c r="E1015" t="s">
        <v>958</v>
      </c>
      <c r="F1015" t="s">
        <v>958</v>
      </c>
      <c r="G1015" t="s">
        <v>639</v>
      </c>
      <c r="H1015" t="s">
        <v>639</v>
      </c>
      <c r="I1015" t="s">
        <v>1282</v>
      </c>
      <c r="J1015" t="s">
        <v>641</v>
      </c>
      <c r="K1015" t="s">
        <v>53</v>
      </c>
      <c r="L1015" s="4">
        <v>44334</v>
      </c>
      <c r="M1015" s="4">
        <v>46160</v>
      </c>
      <c r="N1015">
        <v>23</v>
      </c>
      <c r="O1015">
        <v>13</v>
      </c>
      <c r="R1015">
        <v>3</v>
      </c>
      <c r="AE1015">
        <v>1</v>
      </c>
    </row>
    <row r="1016" spans="1:31" x14ac:dyDescent="0.2">
      <c r="A1016" s="9">
        <v>2010445</v>
      </c>
      <c r="C1016" t="s">
        <v>3092</v>
      </c>
      <c r="D1016" t="s">
        <v>3093</v>
      </c>
      <c r="E1016" t="s">
        <v>1331</v>
      </c>
      <c r="F1016" t="s">
        <v>1331</v>
      </c>
      <c r="G1016" t="s">
        <v>639</v>
      </c>
      <c r="H1016" t="s">
        <v>639</v>
      </c>
      <c r="I1016" t="s">
        <v>1282</v>
      </c>
      <c r="J1016" t="s">
        <v>729</v>
      </c>
      <c r="K1016" t="s">
        <v>54</v>
      </c>
      <c r="L1016" s="4">
        <v>44323</v>
      </c>
      <c r="M1016" s="4">
        <v>46149</v>
      </c>
      <c r="AC1016">
        <v>5</v>
      </c>
      <c r="AE1016">
        <v>1</v>
      </c>
    </row>
    <row r="1017" spans="1:31" x14ac:dyDescent="0.2">
      <c r="A1017" s="9">
        <v>2010441</v>
      </c>
      <c r="C1017" t="s">
        <v>3094</v>
      </c>
      <c r="D1017" t="s">
        <v>3095</v>
      </c>
      <c r="E1017" t="s">
        <v>1641</v>
      </c>
      <c r="F1017" t="s">
        <v>1641</v>
      </c>
      <c r="G1017" t="s">
        <v>639</v>
      </c>
      <c r="H1017" t="s">
        <v>639</v>
      </c>
      <c r="I1017" t="s">
        <v>1282</v>
      </c>
      <c r="J1017" t="s">
        <v>729</v>
      </c>
      <c r="K1017" t="s">
        <v>54</v>
      </c>
      <c r="L1017" s="4">
        <v>44320</v>
      </c>
      <c r="M1017" s="4">
        <v>46146</v>
      </c>
      <c r="AC1017">
        <v>45</v>
      </c>
      <c r="AE1017">
        <v>1</v>
      </c>
    </row>
    <row r="1018" spans="1:31" x14ac:dyDescent="0.2">
      <c r="A1018" s="9">
        <v>2010809</v>
      </c>
      <c r="C1018" t="s">
        <v>3096</v>
      </c>
      <c r="D1018" t="s">
        <v>3097</v>
      </c>
      <c r="E1018" t="s">
        <v>839</v>
      </c>
      <c r="F1018" t="s">
        <v>994</v>
      </c>
      <c r="G1018" t="s">
        <v>639</v>
      </c>
      <c r="H1018" t="s">
        <v>639</v>
      </c>
      <c r="I1018" t="s">
        <v>772</v>
      </c>
      <c r="J1018" t="s">
        <v>729</v>
      </c>
      <c r="K1018" t="s">
        <v>54</v>
      </c>
      <c r="L1018" s="4">
        <v>2</v>
      </c>
      <c r="M1018" s="4">
        <v>46142</v>
      </c>
      <c r="O1018">
        <v>5.9999998658895493E-2</v>
      </c>
      <c r="P1018">
        <v>0.82999998331069946</v>
      </c>
      <c r="Q1018">
        <v>0.20000000298023224</v>
      </c>
      <c r="R1018">
        <v>5.000000074505806E-2</v>
      </c>
      <c r="S1018">
        <v>0.25</v>
      </c>
      <c r="T1018">
        <v>0.10999999940395355</v>
      </c>
      <c r="AE1018">
        <v>1</v>
      </c>
    </row>
    <row r="1019" spans="1:31" x14ac:dyDescent="0.2">
      <c r="A1019" s="9">
        <v>2009107</v>
      </c>
      <c r="C1019" t="s">
        <v>3098</v>
      </c>
      <c r="D1019" t="s">
        <v>3099</v>
      </c>
      <c r="E1019" t="s">
        <v>3100</v>
      </c>
      <c r="F1019" t="s">
        <v>3100</v>
      </c>
      <c r="G1019" t="s">
        <v>639</v>
      </c>
      <c r="H1019" t="s">
        <v>639</v>
      </c>
      <c r="I1019" t="s">
        <v>772</v>
      </c>
      <c r="J1019" t="s">
        <v>729</v>
      </c>
      <c r="K1019" t="s">
        <v>54</v>
      </c>
      <c r="L1019" s="4">
        <v>2</v>
      </c>
      <c r="M1019" s="4">
        <v>46142</v>
      </c>
      <c r="AC1019">
        <v>50</v>
      </c>
      <c r="AE1019">
        <v>1</v>
      </c>
    </row>
    <row r="1020" spans="1:31" x14ac:dyDescent="0.2">
      <c r="A1020" s="9">
        <v>2010429</v>
      </c>
      <c r="C1020" t="s">
        <v>3101</v>
      </c>
      <c r="D1020" t="s">
        <v>3102</v>
      </c>
      <c r="E1020" t="s">
        <v>1702</v>
      </c>
      <c r="F1020" t="s">
        <v>1702</v>
      </c>
      <c r="G1020" t="s">
        <v>639</v>
      </c>
      <c r="H1020" t="s">
        <v>639</v>
      </c>
      <c r="I1020" t="s">
        <v>1282</v>
      </c>
      <c r="J1020" t="s">
        <v>729</v>
      </c>
      <c r="K1020" t="s">
        <v>54</v>
      </c>
      <c r="L1020" s="4">
        <v>44313</v>
      </c>
      <c r="M1020" s="4">
        <v>46139</v>
      </c>
      <c r="AC1020">
        <v>13</v>
      </c>
      <c r="AE1020">
        <v>1</v>
      </c>
    </row>
    <row r="1021" spans="1:31" x14ac:dyDescent="0.2">
      <c r="A1021" s="9">
        <v>2010430</v>
      </c>
      <c r="C1021" t="s">
        <v>3103</v>
      </c>
      <c r="D1021" t="s">
        <v>3104</v>
      </c>
      <c r="E1021" t="s">
        <v>1702</v>
      </c>
      <c r="F1021" t="s">
        <v>1702</v>
      </c>
      <c r="G1021" t="s">
        <v>639</v>
      </c>
      <c r="H1021" t="s">
        <v>639</v>
      </c>
      <c r="I1021" t="s">
        <v>1282</v>
      </c>
      <c r="J1021" t="s">
        <v>729</v>
      </c>
      <c r="K1021" t="s">
        <v>54</v>
      </c>
      <c r="L1021" s="4">
        <v>44313</v>
      </c>
      <c r="M1021" s="4">
        <v>46139</v>
      </c>
      <c r="AC1021">
        <v>13</v>
      </c>
      <c r="AE1021">
        <v>1</v>
      </c>
    </row>
    <row r="1022" spans="1:31" x14ac:dyDescent="0.2">
      <c r="A1022" s="9">
        <v>2010428</v>
      </c>
      <c r="C1022" t="s">
        <v>3105</v>
      </c>
      <c r="D1022" t="s">
        <v>3106</v>
      </c>
      <c r="E1022" t="s">
        <v>1702</v>
      </c>
      <c r="F1022" t="s">
        <v>1702</v>
      </c>
      <c r="G1022" t="s">
        <v>639</v>
      </c>
      <c r="H1022" t="s">
        <v>639</v>
      </c>
      <c r="I1022" t="s">
        <v>1282</v>
      </c>
      <c r="J1022" t="s">
        <v>729</v>
      </c>
      <c r="K1022" t="s">
        <v>54</v>
      </c>
      <c r="L1022" s="4">
        <v>44313</v>
      </c>
      <c r="M1022" s="4">
        <v>46139</v>
      </c>
      <c r="AC1022">
        <v>10</v>
      </c>
      <c r="AE1022">
        <v>1</v>
      </c>
    </row>
    <row r="1023" spans="1:31" x14ac:dyDescent="0.2">
      <c r="A1023" s="9">
        <v>2010160</v>
      </c>
      <c r="C1023" t="s">
        <v>3107</v>
      </c>
      <c r="D1023" t="s">
        <v>3108</v>
      </c>
      <c r="E1023" t="s">
        <v>3109</v>
      </c>
      <c r="F1023" t="s">
        <v>3109</v>
      </c>
      <c r="G1023" t="s">
        <v>639</v>
      </c>
      <c r="H1023" t="s">
        <v>684</v>
      </c>
      <c r="I1023" t="s">
        <v>1282</v>
      </c>
      <c r="J1023" t="s">
        <v>686</v>
      </c>
      <c r="K1023" t="s">
        <v>54</v>
      </c>
      <c r="L1023" s="4">
        <v>44296</v>
      </c>
      <c r="M1023" s="4">
        <v>46122</v>
      </c>
      <c r="N1023">
        <v>0.80000001192092896</v>
      </c>
      <c r="O1023">
        <v>7.0000000298023224E-2</v>
      </c>
      <c r="P1023">
        <v>0.30000001192092896</v>
      </c>
      <c r="Q1023">
        <v>0.15999999642372131</v>
      </c>
      <c r="R1023">
        <v>3.5000000149011612E-2</v>
      </c>
      <c r="T1023">
        <v>5.000000074505806E-2</v>
      </c>
      <c r="AC1023">
        <v>1</v>
      </c>
      <c r="AE1023">
        <v>1.01</v>
      </c>
    </row>
    <row r="1024" spans="1:31" x14ac:dyDescent="0.2">
      <c r="A1024" s="9">
        <v>2010411</v>
      </c>
      <c r="C1024" t="s">
        <v>3118</v>
      </c>
      <c r="D1024" t="s">
        <v>1284</v>
      </c>
      <c r="E1024" t="s">
        <v>3119</v>
      </c>
      <c r="F1024" t="s">
        <v>3119</v>
      </c>
      <c r="G1024" t="s">
        <v>639</v>
      </c>
      <c r="H1024" t="s">
        <v>684</v>
      </c>
      <c r="I1024" t="s">
        <v>1282</v>
      </c>
      <c r="J1024" t="s">
        <v>686</v>
      </c>
      <c r="K1024" t="s">
        <v>54</v>
      </c>
      <c r="L1024" s="4">
        <v>44294</v>
      </c>
      <c r="M1024" s="4">
        <v>46120</v>
      </c>
      <c r="N1024">
        <v>0.30000001192092896</v>
      </c>
      <c r="O1024">
        <v>0.10000000149011612</v>
      </c>
      <c r="P1024">
        <v>0.30000001192092896</v>
      </c>
      <c r="AC1024">
        <v>2</v>
      </c>
      <c r="AE1024">
        <v>1</v>
      </c>
    </row>
    <row r="1025" spans="1:31" x14ac:dyDescent="0.2">
      <c r="A1025" s="9">
        <v>2010413</v>
      </c>
      <c r="C1025" t="s">
        <v>3122</v>
      </c>
      <c r="D1025" t="s">
        <v>1284</v>
      </c>
      <c r="E1025" t="s">
        <v>3123</v>
      </c>
      <c r="F1025" t="s">
        <v>3123</v>
      </c>
      <c r="G1025" t="s">
        <v>639</v>
      </c>
      <c r="H1025" t="s">
        <v>684</v>
      </c>
      <c r="I1025" t="s">
        <v>1282</v>
      </c>
      <c r="J1025" t="s">
        <v>686</v>
      </c>
      <c r="K1025" t="s">
        <v>54</v>
      </c>
      <c r="L1025" s="4">
        <v>44294</v>
      </c>
      <c r="M1025" s="4">
        <v>46120</v>
      </c>
      <c r="N1025">
        <v>0.30000001192092896</v>
      </c>
      <c r="O1025">
        <v>0.10000000149011612</v>
      </c>
      <c r="P1025">
        <v>0.30000001192092896</v>
      </c>
      <c r="AC1025">
        <v>2</v>
      </c>
      <c r="AE1025">
        <v>1.05</v>
      </c>
    </row>
    <row r="1026" spans="1:31" x14ac:dyDescent="0.2">
      <c r="A1026" s="9">
        <v>2010410</v>
      </c>
      <c r="C1026" t="s">
        <v>3116</v>
      </c>
      <c r="D1026" t="s">
        <v>1284</v>
      </c>
      <c r="E1026" t="s">
        <v>3117</v>
      </c>
      <c r="F1026" t="s">
        <v>3117</v>
      </c>
      <c r="G1026" t="s">
        <v>639</v>
      </c>
      <c r="H1026" t="s">
        <v>684</v>
      </c>
      <c r="I1026" t="s">
        <v>1282</v>
      </c>
      <c r="J1026" t="s">
        <v>686</v>
      </c>
      <c r="K1026" t="s">
        <v>54</v>
      </c>
      <c r="L1026" s="4">
        <v>44294</v>
      </c>
      <c r="M1026" s="4">
        <v>46120</v>
      </c>
      <c r="N1026">
        <v>0.30000001192092896</v>
      </c>
      <c r="O1026">
        <v>0.10000000149011612</v>
      </c>
      <c r="P1026">
        <v>0.30000001192092896</v>
      </c>
      <c r="AC1026">
        <v>2</v>
      </c>
      <c r="AE1026">
        <v>1.05</v>
      </c>
    </row>
    <row r="1027" spans="1:31" x14ac:dyDescent="0.2">
      <c r="A1027" s="9">
        <v>2010409</v>
      </c>
      <c r="C1027" t="s">
        <v>3114</v>
      </c>
      <c r="D1027" t="s">
        <v>1284</v>
      </c>
      <c r="E1027" t="s">
        <v>3115</v>
      </c>
      <c r="F1027" t="s">
        <v>3115</v>
      </c>
      <c r="G1027" t="s">
        <v>639</v>
      </c>
      <c r="H1027" t="s">
        <v>684</v>
      </c>
      <c r="I1027" t="s">
        <v>1282</v>
      </c>
      <c r="J1027" t="s">
        <v>686</v>
      </c>
      <c r="K1027" t="s">
        <v>54</v>
      </c>
      <c r="L1027" s="4">
        <v>44294</v>
      </c>
      <c r="M1027" s="4">
        <v>46120</v>
      </c>
      <c r="N1027">
        <v>0.30000001192092896</v>
      </c>
      <c r="O1027">
        <v>0.10000000149011612</v>
      </c>
      <c r="P1027">
        <v>0.30000001192092896</v>
      </c>
      <c r="AC1027">
        <v>2</v>
      </c>
      <c r="AE1027">
        <v>1.05</v>
      </c>
    </row>
    <row r="1028" spans="1:31" x14ac:dyDescent="0.2">
      <c r="A1028" s="9">
        <v>2010407</v>
      </c>
      <c r="C1028" t="s">
        <v>3128</v>
      </c>
      <c r="D1028" t="s">
        <v>1284</v>
      </c>
      <c r="E1028" t="s">
        <v>3129</v>
      </c>
      <c r="F1028" t="s">
        <v>3129</v>
      </c>
      <c r="G1028" t="s">
        <v>639</v>
      </c>
      <c r="H1028" t="s">
        <v>684</v>
      </c>
      <c r="I1028" t="s">
        <v>1282</v>
      </c>
      <c r="J1028" t="s">
        <v>686</v>
      </c>
      <c r="K1028" t="s">
        <v>54</v>
      </c>
      <c r="L1028" s="4">
        <v>44294</v>
      </c>
      <c r="M1028" s="4">
        <v>46120</v>
      </c>
      <c r="N1028">
        <v>0.30000001192092896</v>
      </c>
      <c r="O1028">
        <v>0.10000000149011612</v>
      </c>
      <c r="P1028">
        <v>0.30000001192092896</v>
      </c>
      <c r="AC1028">
        <v>2</v>
      </c>
      <c r="AE1028">
        <v>1.05</v>
      </c>
    </row>
    <row r="1029" spans="1:31" x14ac:dyDescent="0.2">
      <c r="A1029" s="9">
        <v>2010406</v>
      </c>
      <c r="C1029" t="s">
        <v>3124</v>
      </c>
      <c r="D1029" t="s">
        <v>1284</v>
      </c>
      <c r="E1029" t="s">
        <v>3121</v>
      </c>
      <c r="F1029" t="s">
        <v>3121</v>
      </c>
      <c r="G1029" t="s">
        <v>639</v>
      </c>
      <c r="H1029" t="s">
        <v>684</v>
      </c>
      <c r="I1029" t="s">
        <v>1282</v>
      </c>
      <c r="J1029" t="s">
        <v>686</v>
      </c>
      <c r="K1029" t="s">
        <v>54</v>
      </c>
      <c r="L1029" s="4">
        <v>44294</v>
      </c>
      <c r="M1029" s="4">
        <v>46120</v>
      </c>
      <c r="N1029">
        <v>0.30000001192092896</v>
      </c>
      <c r="O1029">
        <v>0.10000000149011612</v>
      </c>
      <c r="P1029">
        <v>0.30000001192092896</v>
      </c>
      <c r="AC1029">
        <v>2</v>
      </c>
      <c r="AE1029">
        <v>1.05</v>
      </c>
    </row>
    <row r="1030" spans="1:31" x14ac:dyDescent="0.2">
      <c r="A1030" s="9">
        <v>2010405</v>
      </c>
      <c r="C1030" t="s">
        <v>3127</v>
      </c>
      <c r="D1030" t="s">
        <v>1284</v>
      </c>
      <c r="E1030" t="s">
        <v>3113</v>
      </c>
      <c r="F1030" t="s">
        <v>3113</v>
      </c>
      <c r="G1030" t="s">
        <v>639</v>
      </c>
      <c r="H1030" t="s">
        <v>684</v>
      </c>
      <c r="I1030" t="s">
        <v>1282</v>
      </c>
      <c r="J1030" t="s">
        <v>686</v>
      </c>
      <c r="K1030" t="s">
        <v>54</v>
      </c>
      <c r="L1030" s="4">
        <v>44294</v>
      </c>
      <c r="M1030" s="4">
        <v>46120</v>
      </c>
      <c r="N1030">
        <v>0.30000001192092896</v>
      </c>
      <c r="O1030">
        <v>0.10000000149011612</v>
      </c>
      <c r="P1030">
        <v>0.30000001192092896</v>
      </c>
      <c r="AC1030">
        <v>2</v>
      </c>
      <c r="AE1030">
        <v>1.05</v>
      </c>
    </row>
    <row r="1031" spans="1:31" x14ac:dyDescent="0.2">
      <c r="A1031" s="9">
        <v>2010404</v>
      </c>
      <c r="C1031" t="s">
        <v>3120</v>
      </c>
      <c r="D1031" t="s">
        <v>1284</v>
      </c>
      <c r="E1031" t="s">
        <v>3121</v>
      </c>
      <c r="F1031" t="s">
        <v>3121</v>
      </c>
      <c r="G1031" t="s">
        <v>639</v>
      </c>
      <c r="H1031" t="s">
        <v>684</v>
      </c>
      <c r="I1031" t="s">
        <v>1282</v>
      </c>
      <c r="J1031" t="s">
        <v>686</v>
      </c>
      <c r="K1031" t="s">
        <v>54</v>
      </c>
      <c r="L1031" s="4">
        <v>44294</v>
      </c>
      <c r="M1031" s="4">
        <v>46120</v>
      </c>
      <c r="N1031">
        <v>0.30000001192092896</v>
      </c>
      <c r="O1031">
        <v>0.10000000149011612</v>
      </c>
      <c r="P1031">
        <v>0.30000001192092896</v>
      </c>
      <c r="AC1031">
        <v>2</v>
      </c>
      <c r="AE1031">
        <v>1.05</v>
      </c>
    </row>
    <row r="1032" spans="1:31" x14ac:dyDescent="0.2">
      <c r="A1032" s="9">
        <v>2010094</v>
      </c>
      <c r="C1032" t="s">
        <v>3110</v>
      </c>
      <c r="D1032" t="s">
        <v>1284</v>
      </c>
      <c r="E1032" t="s">
        <v>3111</v>
      </c>
      <c r="F1032" t="s">
        <v>3111</v>
      </c>
      <c r="G1032" t="s">
        <v>639</v>
      </c>
      <c r="H1032" t="s">
        <v>684</v>
      </c>
      <c r="I1032" t="s">
        <v>1282</v>
      </c>
      <c r="J1032" t="s">
        <v>686</v>
      </c>
      <c r="K1032" t="s">
        <v>54</v>
      </c>
      <c r="L1032" s="4">
        <v>44294</v>
      </c>
      <c r="M1032" s="4">
        <v>46120</v>
      </c>
      <c r="N1032">
        <v>0.30000001192092896</v>
      </c>
      <c r="AE1032">
        <v>1.01</v>
      </c>
    </row>
    <row r="1033" spans="1:31" x14ac:dyDescent="0.2">
      <c r="A1033" s="9">
        <v>2010403</v>
      </c>
      <c r="C1033" t="s">
        <v>3112</v>
      </c>
      <c r="D1033" t="s">
        <v>1284</v>
      </c>
      <c r="E1033" t="s">
        <v>3113</v>
      </c>
      <c r="F1033" t="s">
        <v>3113</v>
      </c>
      <c r="G1033" t="s">
        <v>639</v>
      </c>
      <c r="H1033" t="s">
        <v>684</v>
      </c>
      <c r="I1033" t="s">
        <v>1282</v>
      </c>
      <c r="J1033" t="s">
        <v>686</v>
      </c>
      <c r="K1033" t="s">
        <v>54</v>
      </c>
      <c r="L1033" s="4">
        <v>44294</v>
      </c>
      <c r="M1033" s="4">
        <v>46120</v>
      </c>
      <c r="N1033">
        <v>0.30000001192092896</v>
      </c>
      <c r="O1033">
        <v>0.10000000149011612</v>
      </c>
      <c r="P1033">
        <v>0.30000001192092896</v>
      </c>
      <c r="AC1033">
        <v>2</v>
      </c>
      <c r="AE1033">
        <v>1.05</v>
      </c>
    </row>
    <row r="1034" spans="1:31" x14ac:dyDescent="0.2">
      <c r="A1034" s="9">
        <v>2010314</v>
      </c>
      <c r="C1034" t="s">
        <v>3125</v>
      </c>
      <c r="D1034" t="s">
        <v>1284</v>
      </c>
      <c r="E1034" t="s">
        <v>3126</v>
      </c>
      <c r="F1034" t="s">
        <v>3126</v>
      </c>
      <c r="G1034" t="s">
        <v>639</v>
      </c>
      <c r="H1034" t="s">
        <v>684</v>
      </c>
      <c r="I1034" t="s">
        <v>1282</v>
      </c>
      <c r="J1034" t="s">
        <v>686</v>
      </c>
      <c r="K1034" t="s">
        <v>54</v>
      </c>
      <c r="L1034" s="4">
        <v>44294</v>
      </c>
      <c r="M1034" s="4">
        <v>46120</v>
      </c>
      <c r="N1034">
        <v>0.30000001192092896</v>
      </c>
      <c r="AE1034">
        <v>1.05</v>
      </c>
    </row>
    <row r="1035" spans="1:31" x14ac:dyDescent="0.2">
      <c r="A1035" s="9">
        <v>2010408</v>
      </c>
      <c r="C1035" t="s">
        <v>3132</v>
      </c>
      <c r="D1035" t="s">
        <v>2809</v>
      </c>
      <c r="E1035" t="s">
        <v>3115</v>
      </c>
      <c r="F1035" t="s">
        <v>3115</v>
      </c>
      <c r="G1035" t="s">
        <v>639</v>
      </c>
      <c r="H1035" t="s">
        <v>684</v>
      </c>
      <c r="I1035" t="s">
        <v>1282</v>
      </c>
      <c r="J1035" t="s">
        <v>694</v>
      </c>
      <c r="K1035" t="s">
        <v>53</v>
      </c>
      <c r="L1035" s="4">
        <v>44294</v>
      </c>
      <c r="M1035" s="4">
        <v>46120</v>
      </c>
      <c r="N1035">
        <v>0.5</v>
      </c>
      <c r="O1035">
        <v>0.30000001192092896</v>
      </c>
      <c r="P1035">
        <v>0.5</v>
      </c>
      <c r="AC1035">
        <v>2</v>
      </c>
      <c r="AE1035">
        <v>1</v>
      </c>
    </row>
    <row r="1036" spans="1:31" x14ac:dyDescent="0.2">
      <c r="A1036" s="9">
        <v>2010412</v>
      </c>
      <c r="C1036" t="s">
        <v>3131</v>
      </c>
      <c r="D1036" t="s">
        <v>2809</v>
      </c>
      <c r="E1036" t="s">
        <v>3119</v>
      </c>
      <c r="F1036" t="s">
        <v>3119</v>
      </c>
      <c r="G1036" t="s">
        <v>639</v>
      </c>
      <c r="H1036" t="s">
        <v>684</v>
      </c>
      <c r="I1036" t="s">
        <v>1282</v>
      </c>
      <c r="J1036" t="s">
        <v>694</v>
      </c>
      <c r="K1036" t="s">
        <v>53</v>
      </c>
      <c r="L1036" s="4">
        <v>44294</v>
      </c>
      <c r="M1036" s="4">
        <v>46120</v>
      </c>
      <c r="N1036">
        <v>0.5</v>
      </c>
      <c r="O1036">
        <v>0.30000001192092896</v>
      </c>
      <c r="P1036">
        <v>0.5</v>
      </c>
      <c r="AC1036">
        <v>10</v>
      </c>
      <c r="AE1036">
        <v>1</v>
      </c>
    </row>
    <row r="1037" spans="1:31" x14ac:dyDescent="0.2">
      <c r="A1037" s="9">
        <v>2010414</v>
      </c>
      <c r="C1037" t="s">
        <v>3130</v>
      </c>
      <c r="D1037" t="s">
        <v>2809</v>
      </c>
      <c r="E1037" t="s">
        <v>3123</v>
      </c>
      <c r="F1037" t="s">
        <v>3123</v>
      </c>
      <c r="G1037" t="s">
        <v>639</v>
      </c>
      <c r="H1037" t="s">
        <v>684</v>
      </c>
      <c r="I1037" t="s">
        <v>1282</v>
      </c>
      <c r="J1037" t="s">
        <v>694</v>
      </c>
      <c r="K1037" t="s">
        <v>53</v>
      </c>
      <c r="L1037" s="4">
        <v>44294</v>
      </c>
      <c r="M1037" s="4">
        <v>46120</v>
      </c>
      <c r="N1037">
        <v>0.30000001192092896</v>
      </c>
      <c r="O1037">
        <v>0.10000000149011612</v>
      </c>
      <c r="P1037">
        <v>0.30000001192092896</v>
      </c>
      <c r="AC1037">
        <v>2</v>
      </c>
      <c r="AE1037">
        <v>1</v>
      </c>
    </row>
    <row r="1038" spans="1:31" x14ac:dyDescent="0.2">
      <c r="A1038" s="9">
        <v>2010415</v>
      </c>
      <c r="C1038" t="s">
        <v>3133</v>
      </c>
      <c r="D1038" t="s">
        <v>3134</v>
      </c>
      <c r="E1038" t="s">
        <v>1641</v>
      </c>
      <c r="F1038" t="s">
        <v>1641</v>
      </c>
      <c r="G1038" t="s">
        <v>639</v>
      </c>
      <c r="H1038" t="s">
        <v>639</v>
      </c>
      <c r="I1038" t="s">
        <v>1282</v>
      </c>
      <c r="J1038" t="s">
        <v>729</v>
      </c>
      <c r="K1038" t="s">
        <v>54</v>
      </c>
      <c r="L1038" s="4">
        <v>44293</v>
      </c>
      <c r="M1038" s="4">
        <v>46119</v>
      </c>
      <c r="AC1038">
        <v>30</v>
      </c>
      <c r="AE1038">
        <v>1</v>
      </c>
    </row>
    <row r="1039" spans="1:31" x14ac:dyDescent="0.2">
      <c r="A1039" s="9">
        <v>2010396</v>
      </c>
      <c r="C1039" t="s">
        <v>3135</v>
      </c>
      <c r="D1039" t="s">
        <v>3136</v>
      </c>
      <c r="E1039" t="s">
        <v>1702</v>
      </c>
      <c r="F1039" t="s">
        <v>1702</v>
      </c>
      <c r="G1039" t="s">
        <v>639</v>
      </c>
      <c r="H1039" t="s">
        <v>639</v>
      </c>
      <c r="I1039" t="s">
        <v>1282</v>
      </c>
      <c r="J1039" t="s">
        <v>641</v>
      </c>
      <c r="K1039" t="s">
        <v>53</v>
      </c>
      <c r="L1039" s="4">
        <v>44286</v>
      </c>
      <c r="M1039" s="4">
        <v>46112</v>
      </c>
      <c r="N1039">
        <v>13</v>
      </c>
      <c r="O1039">
        <v>6</v>
      </c>
      <c r="P1039">
        <v>14</v>
      </c>
      <c r="R1039">
        <v>2</v>
      </c>
      <c r="T1039">
        <v>15</v>
      </c>
      <c r="X1039">
        <v>0.30000001192092896</v>
      </c>
      <c r="AE1039">
        <v>1</v>
      </c>
    </row>
    <row r="1040" spans="1:31" x14ac:dyDescent="0.2">
      <c r="A1040" s="9">
        <v>2008408</v>
      </c>
      <c r="C1040" t="s">
        <v>3137</v>
      </c>
      <c r="D1040" t="s">
        <v>3138</v>
      </c>
      <c r="E1040" t="s">
        <v>3139</v>
      </c>
      <c r="F1040" t="s">
        <v>3139</v>
      </c>
      <c r="G1040" t="s">
        <v>639</v>
      </c>
      <c r="H1040" t="s">
        <v>684</v>
      </c>
      <c r="I1040" t="s">
        <v>1282</v>
      </c>
      <c r="J1040" t="s">
        <v>686</v>
      </c>
      <c r="K1040" t="s">
        <v>54</v>
      </c>
      <c r="L1040" s="4">
        <v>44285</v>
      </c>
      <c r="M1040" s="4">
        <v>46111</v>
      </c>
      <c r="N1040">
        <v>0.30000001192092896</v>
      </c>
      <c r="AC1040">
        <v>2</v>
      </c>
      <c r="AE1040">
        <v>1</v>
      </c>
    </row>
    <row r="1041" spans="1:31" x14ac:dyDescent="0.2">
      <c r="A1041" s="9">
        <v>2010395</v>
      </c>
      <c r="C1041" t="s">
        <v>3140</v>
      </c>
      <c r="D1041" t="s">
        <v>3141</v>
      </c>
      <c r="E1041" t="s">
        <v>1540</v>
      </c>
      <c r="F1041" t="s">
        <v>1540</v>
      </c>
      <c r="G1041" t="s">
        <v>639</v>
      </c>
      <c r="H1041" t="s">
        <v>639</v>
      </c>
      <c r="I1041" t="s">
        <v>1282</v>
      </c>
      <c r="J1041" t="s">
        <v>641</v>
      </c>
      <c r="K1041" t="s">
        <v>53</v>
      </c>
      <c r="L1041" s="4">
        <v>44285</v>
      </c>
      <c r="M1041" s="4">
        <v>46111</v>
      </c>
      <c r="N1041">
        <v>12</v>
      </c>
      <c r="P1041">
        <v>6</v>
      </c>
      <c r="Q1041">
        <v>4</v>
      </c>
      <c r="R1041">
        <v>7.5</v>
      </c>
      <c r="T1041">
        <v>18</v>
      </c>
      <c r="AE1041">
        <v>1</v>
      </c>
    </row>
    <row r="1042" spans="1:31" x14ac:dyDescent="0.2">
      <c r="A1042" s="9">
        <v>2008760</v>
      </c>
      <c r="C1042" t="s">
        <v>3142</v>
      </c>
      <c r="D1042" t="s">
        <v>3143</v>
      </c>
      <c r="E1042" t="s">
        <v>3144</v>
      </c>
      <c r="F1042" t="s">
        <v>3144</v>
      </c>
      <c r="G1042" t="s">
        <v>639</v>
      </c>
      <c r="H1042" t="s">
        <v>684</v>
      </c>
      <c r="I1042" t="s">
        <v>1282</v>
      </c>
      <c r="J1042" t="s">
        <v>686</v>
      </c>
      <c r="K1042" t="s">
        <v>54</v>
      </c>
      <c r="L1042" s="4">
        <v>44285</v>
      </c>
      <c r="M1042" s="4">
        <v>46111</v>
      </c>
      <c r="N1042">
        <v>0.10000000149011612</v>
      </c>
      <c r="AE1042">
        <v>1</v>
      </c>
    </row>
    <row r="1043" spans="1:31" x14ac:dyDescent="0.2">
      <c r="A1043" s="9">
        <v>2008761</v>
      </c>
      <c r="C1043" t="s">
        <v>3145</v>
      </c>
      <c r="D1043" t="s">
        <v>3146</v>
      </c>
      <c r="E1043" t="s">
        <v>3144</v>
      </c>
      <c r="F1043" t="s">
        <v>3144</v>
      </c>
      <c r="G1043" t="s">
        <v>639</v>
      </c>
      <c r="H1043" t="s">
        <v>684</v>
      </c>
      <c r="I1043" t="s">
        <v>1282</v>
      </c>
      <c r="J1043" t="s">
        <v>694</v>
      </c>
      <c r="K1043" t="s">
        <v>53</v>
      </c>
      <c r="L1043" s="4">
        <v>44285</v>
      </c>
      <c r="M1043" s="4">
        <v>46111</v>
      </c>
      <c r="N1043">
        <v>0.5</v>
      </c>
      <c r="AE1043">
        <v>1</v>
      </c>
    </row>
    <row r="1044" spans="1:31" x14ac:dyDescent="0.2">
      <c r="A1044" s="9">
        <v>2010375</v>
      </c>
      <c r="C1044" t="s">
        <v>3147</v>
      </c>
      <c r="D1044" t="s">
        <v>3148</v>
      </c>
      <c r="E1044" t="s">
        <v>3149</v>
      </c>
      <c r="F1044" t="s">
        <v>3149</v>
      </c>
      <c r="G1044" t="s">
        <v>639</v>
      </c>
      <c r="H1044" t="s">
        <v>684</v>
      </c>
      <c r="I1044" t="s">
        <v>1282</v>
      </c>
      <c r="J1044" t="s">
        <v>686</v>
      </c>
      <c r="K1044" t="s">
        <v>54</v>
      </c>
      <c r="L1044" s="4">
        <v>44273</v>
      </c>
      <c r="M1044" s="4">
        <v>46099</v>
      </c>
      <c r="N1044">
        <v>0.30000001192092896</v>
      </c>
      <c r="O1044">
        <v>0.10000000149011612</v>
      </c>
      <c r="P1044">
        <v>0.30000001192092896</v>
      </c>
      <c r="AC1044">
        <v>3</v>
      </c>
      <c r="AE1044">
        <v>1.05</v>
      </c>
    </row>
    <row r="1045" spans="1:31" x14ac:dyDescent="0.2">
      <c r="A1045" s="9">
        <v>2008400</v>
      </c>
      <c r="C1045" t="s">
        <v>3150</v>
      </c>
      <c r="D1045" t="s">
        <v>1284</v>
      </c>
      <c r="E1045" t="s">
        <v>3151</v>
      </c>
      <c r="F1045" t="s">
        <v>3151</v>
      </c>
      <c r="G1045" t="s">
        <v>639</v>
      </c>
      <c r="H1045" t="s">
        <v>684</v>
      </c>
      <c r="I1045" t="s">
        <v>1282</v>
      </c>
      <c r="J1045" t="s">
        <v>686</v>
      </c>
      <c r="K1045" t="s">
        <v>53</v>
      </c>
      <c r="L1045" s="4">
        <v>44268</v>
      </c>
      <c r="M1045" s="4">
        <v>46094</v>
      </c>
      <c r="N1045">
        <v>0.30000001192092896</v>
      </c>
      <c r="AE1045">
        <v>1</v>
      </c>
    </row>
    <row r="1046" spans="1:31" x14ac:dyDescent="0.2">
      <c r="A1046" s="9">
        <v>2008349</v>
      </c>
      <c r="C1046" t="s">
        <v>3152</v>
      </c>
      <c r="D1046" t="s">
        <v>3153</v>
      </c>
      <c r="E1046" t="s">
        <v>3154</v>
      </c>
      <c r="F1046" t="s">
        <v>1293</v>
      </c>
      <c r="G1046" t="s">
        <v>639</v>
      </c>
      <c r="H1046" t="s">
        <v>684</v>
      </c>
      <c r="I1046" t="s">
        <v>1282</v>
      </c>
      <c r="J1046" t="s">
        <v>686</v>
      </c>
      <c r="K1046" t="s">
        <v>54</v>
      </c>
      <c r="L1046" s="4">
        <v>44259</v>
      </c>
      <c r="M1046" s="4">
        <v>46085</v>
      </c>
      <c r="N1046">
        <v>0.40000000596046448</v>
      </c>
      <c r="AC1046">
        <v>60</v>
      </c>
      <c r="AE1046">
        <v>1</v>
      </c>
    </row>
    <row r="1047" spans="1:31" x14ac:dyDescent="0.2">
      <c r="A1047" s="9">
        <v>2010366</v>
      </c>
      <c r="C1047" t="s">
        <v>3155</v>
      </c>
      <c r="D1047" t="s">
        <v>3156</v>
      </c>
      <c r="E1047" t="s">
        <v>3157</v>
      </c>
      <c r="F1047" t="s">
        <v>1293</v>
      </c>
      <c r="G1047" t="s">
        <v>639</v>
      </c>
      <c r="H1047" t="s">
        <v>684</v>
      </c>
      <c r="I1047" t="s">
        <v>1282</v>
      </c>
      <c r="J1047" t="s">
        <v>686</v>
      </c>
      <c r="K1047" t="s">
        <v>53</v>
      </c>
      <c r="L1047" s="4">
        <v>44259</v>
      </c>
      <c r="M1047" s="4">
        <v>46085</v>
      </c>
      <c r="N1047">
        <v>0.30000001192092896</v>
      </c>
      <c r="O1047">
        <v>0.10000000149011612</v>
      </c>
      <c r="P1047">
        <v>0.30000001192092896</v>
      </c>
      <c r="AC1047">
        <v>3</v>
      </c>
      <c r="AE1047">
        <v>1</v>
      </c>
    </row>
    <row r="1048" spans="1:31" x14ac:dyDescent="0.2">
      <c r="A1048" s="9">
        <v>2010365</v>
      </c>
      <c r="C1048" t="s">
        <v>3158</v>
      </c>
      <c r="D1048" t="s">
        <v>1284</v>
      </c>
      <c r="E1048" t="s">
        <v>3159</v>
      </c>
      <c r="F1048" t="s">
        <v>3159</v>
      </c>
      <c r="G1048" t="s">
        <v>639</v>
      </c>
      <c r="H1048" t="s">
        <v>684</v>
      </c>
      <c r="I1048" t="s">
        <v>1282</v>
      </c>
      <c r="J1048" t="s">
        <v>686</v>
      </c>
      <c r="K1048" t="s">
        <v>54</v>
      </c>
      <c r="L1048" s="4">
        <v>44257</v>
      </c>
      <c r="M1048" s="4">
        <v>46083</v>
      </c>
      <c r="N1048">
        <v>0.30000001192092896</v>
      </c>
      <c r="O1048">
        <v>0.10000000149011612</v>
      </c>
      <c r="P1048">
        <v>0.30000001192092896</v>
      </c>
      <c r="AE1048">
        <v>1.05</v>
      </c>
    </row>
    <row r="1049" spans="1:31" x14ac:dyDescent="0.2">
      <c r="A1049" s="9">
        <v>2010348</v>
      </c>
      <c r="C1049" t="s">
        <v>3160</v>
      </c>
      <c r="D1049" t="s">
        <v>3045</v>
      </c>
      <c r="E1049" t="s">
        <v>3161</v>
      </c>
      <c r="F1049" t="s">
        <v>3161</v>
      </c>
      <c r="G1049" t="s">
        <v>639</v>
      </c>
      <c r="H1049" t="s">
        <v>684</v>
      </c>
      <c r="I1049" t="s">
        <v>1282</v>
      </c>
      <c r="J1049" t="s">
        <v>686</v>
      </c>
      <c r="K1049" t="s">
        <v>53</v>
      </c>
      <c r="L1049" s="4">
        <v>44255</v>
      </c>
      <c r="M1049" s="4">
        <v>46081</v>
      </c>
      <c r="N1049">
        <v>1</v>
      </c>
      <c r="O1049">
        <v>1</v>
      </c>
      <c r="P1049">
        <v>1</v>
      </c>
      <c r="AC1049">
        <v>30</v>
      </c>
      <c r="AE1049">
        <v>1</v>
      </c>
    </row>
    <row r="1050" spans="1:31" x14ac:dyDescent="0.2">
      <c r="A1050" s="9">
        <v>2010355</v>
      </c>
      <c r="C1050" t="s">
        <v>3162</v>
      </c>
      <c r="D1050" t="s">
        <v>3163</v>
      </c>
      <c r="E1050" t="s">
        <v>1702</v>
      </c>
      <c r="F1050" t="s">
        <v>1702</v>
      </c>
      <c r="G1050" t="s">
        <v>639</v>
      </c>
      <c r="H1050" t="s">
        <v>639</v>
      </c>
      <c r="I1050" t="s">
        <v>1282</v>
      </c>
      <c r="J1050" t="s">
        <v>641</v>
      </c>
      <c r="K1050" t="s">
        <v>53</v>
      </c>
      <c r="L1050" s="4">
        <v>44252</v>
      </c>
      <c r="M1050" s="4">
        <v>46078</v>
      </c>
      <c r="N1050">
        <v>12</v>
      </c>
      <c r="O1050">
        <v>5</v>
      </c>
      <c r="P1050">
        <v>24</v>
      </c>
      <c r="R1050">
        <v>2</v>
      </c>
      <c r="AE1050">
        <v>1</v>
      </c>
    </row>
    <row r="1051" spans="1:31" x14ac:dyDescent="0.2">
      <c r="A1051" s="9">
        <v>2010357</v>
      </c>
      <c r="C1051" t="s">
        <v>3164</v>
      </c>
      <c r="D1051" t="s">
        <v>3165</v>
      </c>
      <c r="E1051" t="s">
        <v>1702</v>
      </c>
      <c r="F1051" t="s">
        <v>1702</v>
      </c>
      <c r="G1051" t="s">
        <v>639</v>
      </c>
      <c r="H1051" t="s">
        <v>639</v>
      </c>
      <c r="I1051" t="s">
        <v>1282</v>
      </c>
      <c r="J1051" t="s">
        <v>641</v>
      </c>
      <c r="K1051" t="s">
        <v>53</v>
      </c>
      <c r="L1051" s="4">
        <v>44252</v>
      </c>
      <c r="M1051" s="4">
        <v>46078</v>
      </c>
      <c r="N1051">
        <v>13</v>
      </c>
      <c r="P1051">
        <v>17</v>
      </c>
      <c r="R1051">
        <v>4</v>
      </c>
      <c r="X1051">
        <v>2</v>
      </c>
      <c r="AE1051">
        <v>1</v>
      </c>
    </row>
    <row r="1052" spans="1:31" x14ac:dyDescent="0.2">
      <c r="A1052" s="9">
        <v>2010354</v>
      </c>
      <c r="C1052" t="s">
        <v>3166</v>
      </c>
      <c r="D1052" t="s">
        <v>3167</v>
      </c>
      <c r="E1052" t="s">
        <v>1702</v>
      </c>
      <c r="F1052" t="s">
        <v>1702</v>
      </c>
      <c r="G1052" t="s">
        <v>639</v>
      </c>
      <c r="H1052" t="s">
        <v>639</v>
      </c>
      <c r="I1052" t="s">
        <v>1282</v>
      </c>
      <c r="J1052" t="s">
        <v>641</v>
      </c>
      <c r="K1052" t="s">
        <v>53</v>
      </c>
      <c r="L1052" s="4">
        <v>44252</v>
      </c>
      <c r="M1052" s="4">
        <v>46078</v>
      </c>
      <c r="N1052">
        <v>18</v>
      </c>
      <c r="O1052">
        <v>6</v>
      </c>
      <c r="P1052">
        <v>18</v>
      </c>
      <c r="R1052">
        <v>1</v>
      </c>
      <c r="AE1052">
        <v>1</v>
      </c>
    </row>
    <row r="1053" spans="1:31" x14ac:dyDescent="0.2">
      <c r="A1053" s="9">
        <v>2010356</v>
      </c>
      <c r="C1053" t="s">
        <v>3168</v>
      </c>
      <c r="D1053" t="s">
        <v>3169</v>
      </c>
      <c r="E1053" t="s">
        <v>1702</v>
      </c>
      <c r="F1053" t="s">
        <v>1702</v>
      </c>
      <c r="G1053" t="s">
        <v>639</v>
      </c>
      <c r="H1053" t="s">
        <v>639</v>
      </c>
      <c r="I1053" t="s">
        <v>1282</v>
      </c>
      <c r="J1053" t="s">
        <v>641</v>
      </c>
      <c r="K1053" t="s">
        <v>53</v>
      </c>
      <c r="L1053" s="4">
        <v>44252</v>
      </c>
      <c r="M1053" s="4">
        <v>46078</v>
      </c>
      <c r="N1053">
        <v>20</v>
      </c>
      <c r="O1053">
        <v>5</v>
      </c>
      <c r="P1053">
        <v>10</v>
      </c>
      <c r="R1053">
        <v>3</v>
      </c>
      <c r="AE1053">
        <v>1</v>
      </c>
    </row>
    <row r="1054" spans="1:31" x14ac:dyDescent="0.2">
      <c r="A1054" s="9">
        <v>2008345</v>
      </c>
      <c r="C1054" t="s">
        <v>3170</v>
      </c>
      <c r="D1054" t="s">
        <v>3171</v>
      </c>
      <c r="E1054" t="s">
        <v>3154</v>
      </c>
      <c r="F1054" t="s">
        <v>1293</v>
      </c>
      <c r="G1054" t="s">
        <v>639</v>
      </c>
      <c r="H1054" t="s">
        <v>684</v>
      </c>
      <c r="I1054" t="s">
        <v>1282</v>
      </c>
      <c r="J1054" t="s">
        <v>694</v>
      </c>
      <c r="K1054" t="s">
        <v>53</v>
      </c>
      <c r="L1054" s="4">
        <v>44251</v>
      </c>
      <c r="M1054" s="4">
        <v>46077</v>
      </c>
      <c r="N1054">
        <v>0.5</v>
      </c>
      <c r="AC1054">
        <v>80</v>
      </c>
      <c r="AE1054">
        <v>1</v>
      </c>
    </row>
    <row r="1055" spans="1:31" x14ac:dyDescent="0.2">
      <c r="A1055" s="9">
        <v>2010349</v>
      </c>
      <c r="C1055" t="s">
        <v>3172</v>
      </c>
      <c r="D1055" t="s">
        <v>1284</v>
      </c>
      <c r="E1055" t="s">
        <v>3173</v>
      </c>
      <c r="F1055" t="s">
        <v>3173</v>
      </c>
      <c r="G1055" t="s">
        <v>639</v>
      </c>
      <c r="H1055" t="s">
        <v>684</v>
      </c>
      <c r="I1055" t="s">
        <v>1282</v>
      </c>
      <c r="J1055" t="s">
        <v>686</v>
      </c>
      <c r="K1055" t="s">
        <v>53</v>
      </c>
      <c r="L1055" s="4">
        <v>44246</v>
      </c>
      <c r="M1055" s="4">
        <v>46072</v>
      </c>
      <c r="N1055">
        <v>0.30000001192092896</v>
      </c>
      <c r="O1055">
        <v>0.10000000149011612</v>
      </c>
      <c r="P1055">
        <v>0.30000001192092896</v>
      </c>
      <c r="AC1055">
        <v>3</v>
      </c>
      <c r="AE1055">
        <v>1</v>
      </c>
    </row>
    <row r="1056" spans="1:31" x14ac:dyDescent="0.2">
      <c r="A1056" s="9">
        <v>2006546</v>
      </c>
      <c r="C1056" t="s">
        <v>3174</v>
      </c>
      <c r="D1056" t="s">
        <v>2714</v>
      </c>
      <c r="E1056" t="s">
        <v>3175</v>
      </c>
      <c r="F1056" t="s">
        <v>3175</v>
      </c>
      <c r="G1056" t="s">
        <v>639</v>
      </c>
      <c r="H1056" t="s">
        <v>684</v>
      </c>
      <c r="I1056" t="s">
        <v>1282</v>
      </c>
      <c r="J1056" t="s">
        <v>686</v>
      </c>
      <c r="K1056" t="s">
        <v>54</v>
      </c>
      <c r="L1056" s="4">
        <v>44244</v>
      </c>
      <c r="M1056" s="4">
        <v>46070</v>
      </c>
      <c r="N1056">
        <v>0.30000001192092896</v>
      </c>
      <c r="AC1056">
        <v>2.4</v>
      </c>
      <c r="AE1056">
        <v>1.1000000000000001</v>
      </c>
    </row>
    <row r="1057" spans="1:31" x14ac:dyDescent="0.2">
      <c r="A1057" s="9">
        <v>2008383</v>
      </c>
      <c r="C1057" t="s">
        <v>3176</v>
      </c>
      <c r="D1057" t="s">
        <v>3177</v>
      </c>
      <c r="E1057" t="s">
        <v>1540</v>
      </c>
      <c r="F1057" t="s">
        <v>1540</v>
      </c>
      <c r="G1057" t="s">
        <v>639</v>
      </c>
      <c r="H1057" t="s">
        <v>639</v>
      </c>
      <c r="I1057" t="s">
        <v>1282</v>
      </c>
      <c r="J1057" t="s">
        <v>641</v>
      </c>
      <c r="K1057" t="s">
        <v>53</v>
      </c>
      <c r="L1057" s="4">
        <v>44243</v>
      </c>
      <c r="M1057" s="4">
        <v>46069</v>
      </c>
      <c r="N1057">
        <v>10</v>
      </c>
      <c r="O1057">
        <v>5</v>
      </c>
      <c r="P1057">
        <v>20</v>
      </c>
      <c r="R1057">
        <v>4</v>
      </c>
      <c r="V1057">
        <v>2.0000000949949026E-3</v>
      </c>
      <c r="W1057">
        <v>2.0000000949949026E-3</v>
      </c>
      <c r="X1057">
        <v>0.30000001192092896</v>
      </c>
      <c r="Y1057">
        <v>9.9999997764825821E-3</v>
      </c>
      <c r="Z1057">
        <v>9.9999997764825821E-3</v>
      </c>
      <c r="AE1057">
        <v>1</v>
      </c>
    </row>
    <row r="1058" spans="1:31" x14ac:dyDescent="0.2">
      <c r="A1058" s="9">
        <v>2008384</v>
      </c>
      <c r="C1058" t="s">
        <v>3178</v>
      </c>
      <c r="D1058" t="s">
        <v>3179</v>
      </c>
      <c r="E1058" t="s">
        <v>1540</v>
      </c>
      <c r="F1058" t="s">
        <v>1540</v>
      </c>
      <c r="G1058" t="s">
        <v>639</v>
      </c>
      <c r="H1058" t="s">
        <v>639</v>
      </c>
      <c r="I1058" t="s">
        <v>1282</v>
      </c>
      <c r="J1058" t="s">
        <v>641</v>
      </c>
      <c r="K1058" t="s">
        <v>53</v>
      </c>
      <c r="L1058" s="4">
        <v>44243</v>
      </c>
      <c r="M1058" s="4">
        <v>46069</v>
      </c>
      <c r="N1058">
        <v>20</v>
      </c>
      <c r="O1058">
        <v>5</v>
      </c>
      <c r="P1058">
        <v>8</v>
      </c>
      <c r="R1058">
        <v>2</v>
      </c>
      <c r="V1058">
        <v>2.0000000949949026E-3</v>
      </c>
      <c r="W1058">
        <v>2.0000000949949026E-3</v>
      </c>
      <c r="X1058">
        <v>0.30000001192092896</v>
      </c>
      <c r="Y1058">
        <v>9.9999997764825821E-3</v>
      </c>
      <c r="Z1058">
        <v>9.9999997764825821E-3</v>
      </c>
      <c r="AE1058">
        <v>1</v>
      </c>
    </row>
    <row r="1059" spans="1:31" x14ac:dyDescent="0.2">
      <c r="A1059" s="9">
        <v>2008358</v>
      </c>
      <c r="C1059" t="s">
        <v>3180</v>
      </c>
      <c r="D1059" t="s">
        <v>668</v>
      </c>
      <c r="E1059" t="s">
        <v>1540</v>
      </c>
      <c r="F1059" t="s">
        <v>1540</v>
      </c>
      <c r="G1059" t="s">
        <v>639</v>
      </c>
      <c r="H1059" t="s">
        <v>639</v>
      </c>
      <c r="I1059" t="s">
        <v>1282</v>
      </c>
      <c r="J1059" t="s">
        <v>641</v>
      </c>
      <c r="K1059" t="s">
        <v>54</v>
      </c>
      <c r="L1059" s="4">
        <v>44243</v>
      </c>
      <c r="M1059" s="4">
        <v>46069</v>
      </c>
      <c r="N1059">
        <v>7.3000001907348633</v>
      </c>
      <c r="R1059">
        <v>10</v>
      </c>
      <c r="AE1059">
        <v>1.37</v>
      </c>
    </row>
    <row r="1060" spans="1:31" x14ac:dyDescent="0.2">
      <c r="A1060" s="9">
        <v>2010334</v>
      </c>
      <c r="C1060" t="s">
        <v>3181</v>
      </c>
      <c r="D1060" t="s">
        <v>3182</v>
      </c>
      <c r="E1060" t="s">
        <v>3059</v>
      </c>
      <c r="F1060" t="s">
        <v>3059</v>
      </c>
      <c r="G1060" t="s">
        <v>639</v>
      </c>
      <c r="H1060" t="s">
        <v>639</v>
      </c>
      <c r="I1060" t="s">
        <v>1282</v>
      </c>
      <c r="J1060" t="s">
        <v>729</v>
      </c>
      <c r="K1060" t="s">
        <v>54</v>
      </c>
      <c r="L1060" s="4">
        <v>44236</v>
      </c>
      <c r="M1060" s="4">
        <v>46062</v>
      </c>
      <c r="AC1060">
        <v>13</v>
      </c>
      <c r="AE1060">
        <v>1</v>
      </c>
    </row>
    <row r="1061" spans="1:31" x14ac:dyDescent="0.2">
      <c r="A1061" s="9">
        <v>2010319</v>
      </c>
      <c r="C1061" t="s">
        <v>3183</v>
      </c>
      <c r="D1061" t="s">
        <v>3184</v>
      </c>
      <c r="E1061" t="s">
        <v>2727</v>
      </c>
      <c r="F1061" t="s">
        <v>2727</v>
      </c>
      <c r="G1061" t="s">
        <v>639</v>
      </c>
      <c r="H1061" t="s">
        <v>639</v>
      </c>
      <c r="I1061" t="s">
        <v>1282</v>
      </c>
      <c r="J1061" t="s">
        <v>729</v>
      </c>
      <c r="K1061" t="s">
        <v>54</v>
      </c>
      <c r="L1061" s="4">
        <v>44229</v>
      </c>
      <c r="M1061" s="4">
        <v>46055</v>
      </c>
      <c r="AC1061">
        <v>45</v>
      </c>
      <c r="AE1061">
        <v>1</v>
      </c>
    </row>
    <row r="1062" spans="1:31" x14ac:dyDescent="0.2">
      <c r="A1062" s="9">
        <v>2008370</v>
      </c>
      <c r="C1062" t="s">
        <v>3185</v>
      </c>
      <c r="D1062" t="s">
        <v>3186</v>
      </c>
      <c r="E1062" t="s">
        <v>1227</v>
      </c>
      <c r="F1062" t="s">
        <v>1227</v>
      </c>
      <c r="G1062" t="s">
        <v>639</v>
      </c>
      <c r="H1062" t="s">
        <v>639</v>
      </c>
      <c r="I1062" t="s">
        <v>1282</v>
      </c>
      <c r="J1062" t="s">
        <v>729</v>
      </c>
      <c r="K1062" t="s">
        <v>54</v>
      </c>
      <c r="L1062" s="4">
        <v>44222</v>
      </c>
      <c r="M1062" s="4">
        <v>46048</v>
      </c>
      <c r="AC1062">
        <v>13</v>
      </c>
      <c r="AE1062">
        <v>1</v>
      </c>
    </row>
    <row r="1063" spans="1:31" x14ac:dyDescent="0.2">
      <c r="A1063" s="9">
        <v>2010664</v>
      </c>
      <c r="C1063" t="s">
        <v>3187</v>
      </c>
      <c r="D1063" t="s">
        <v>3188</v>
      </c>
      <c r="E1063" t="s">
        <v>2137</v>
      </c>
      <c r="F1063" t="s">
        <v>3189</v>
      </c>
      <c r="G1063" t="s">
        <v>639</v>
      </c>
      <c r="H1063" t="s">
        <v>684</v>
      </c>
      <c r="I1063" t="s">
        <v>772</v>
      </c>
      <c r="J1063" t="s">
        <v>694</v>
      </c>
      <c r="K1063" t="s">
        <v>53</v>
      </c>
      <c r="L1063" s="4">
        <v>2</v>
      </c>
      <c r="M1063" s="4">
        <v>46047</v>
      </c>
      <c r="N1063">
        <v>4</v>
      </c>
      <c r="O1063">
        <v>3</v>
      </c>
      <c r="P1063">
        <v>3</v>
      </c>
      <c r="Q1063">
        <v>8.3999996185302734</v>
      </c>
      <c r="R1063">
        <v>0.82999998331069946</v>
      </c>
      <c r="AC1063">
        <v>65</v>
      </c>
      <c r="AE1063">
        <v>1</v>
      </c>
    </row>
    <row r="1064" spans="1:31" x14ac:dyDescent="0.2">
      <c r="A1064" s="9">
        <v>2010670</v>
      </c>
      <c r="C1064" t="s">
        <v>3190</v>
      </c>
      <c r="D1064" t="s">
        <v>3191</v>
      </c>
      <c r="E1064" t="s">
        <v>2137</v>
      </c>
      <c r="F1064" t="s">
        <v>3189</v>
      </c>
      <c r="G1064" t="s">
        <v>639</v>
      </c>
      <c r="H1064" t="s">
        <v>684</v>
      </c>
      <c r="I1064" t="s">
        <v>772</v>
      </c>
      <c r="J1064" t="s">
        <v>694</v>
      </c>
      <c r="K1064" t="s">
        <v>53</v>
      </c>
      <c r="L1064" s="4">
        <v>2</v>
      </c>
      <c r="M1064" s="4">
        <v>46047</v>
      </c>
      <c r="N1064">
        <v>3.5</v>
      </c>
      <c r="O1064">
        <v>2.5</v>
      </c>
      <c r="P1064">
        <v>14</v>
      </c>
      <c r="Q1064">
        <v>9.8000001907348633</v>
      </c>
      <c r="R1064">
        <v>0.82999998331069946</v>
      </c>
      <c r="AC1064">
        <v>50</v>
      </c>
      <c r="AE1064">
        <v>1</v>
      </c>
    </row>
    <row r="1065" spans="1:31" x14ac:dyDescent="0.2">
      <c r="A1065" s="9">
        <v>2010669</v>
      </c>
      <c r="C1065" t="s">
        <v>3192</v>
      </c>
      <c r="D1065" t="s">
        <v>3193</v>
      </c>
      <c r="E1065" t="s">
        <v>2137</v>
      </c>
      <c r="F1065" t="s">
        <v>3189</v>
      </c>
      <c r="G1065" t="s">
        <v>639</v>
      </c>
      <c r="H1065" t="s">
        <v>684</v>
      </c>
      <c r="I1065" t="s">
        <v>772</v>
      </c>
      <c r="J1065" t="s">
        <v>694</v>
      </c>
      <c r="K1065" t="s">
        <v>53</v>
      </c>
      <c r="L1065" s="4">
        <v>2</v>
      </c>
      <c r="M1065" s="4">
        <v>46047</v>
      </c>
      <c r="N1065">
        <v>3</v>
      </c>
      <c r="O1065">
        <v>2.5</v>
      </c>
      <c r="P1065">
        <v>11</v>
      </c>
      <c r="Q1065">
        <v>9.8000001907348633</v>
      </c>
      <c r="R1065">
        <v>0.82999998331069946</v>
      </c>
      <c r="AC1065">
        <v>40</v>
      </c>
      <c r="AE1065">
        <v>1</v>
      </c>
    </row>
    <row r="1066" spans="1:31" x14ac:dyDescent="0.2">
      <c r="A1066" s="9">
        <v>2010667</v>
      </c>
      <c r="C1066" t="s">
        <v>3194</v>
      </c>
      <c r="D1066" t="s">
        <v>3195</v>
      </c>
      <c r="E1066" t="s">
        <v>2137</v>
      </c>
      <c r="F1066" t="s">
        <v>3189</v>
      </c>
      <c r="G1066" t="s">
        <v>639</v>
      </c>
      <c r="H1066" t="s">
        <v>684</v>
      </c>
      <c r="I1066" t="s">
        <v>772</v>
      </c>
      <c r="J1066" t="s">
        <v>694</v>
      </c>
      <c r="K1066" t="s">
        <v>53</v>
      </c>
      <c r="L1066" s="4">
        <v>2</v>
      </c>
      <c r="M1066" s="4">
        <v>46047</v>
      </c>
      <c r="N1066">
        <v>5.5</v>
      </c>
      <c r="O1066">
        <v>3</v>
      </c>
      <c r="P1066">
        <v>2.5</v>
      </c>
      <c r="Q1066">
        <v>8.3999996185302734</v>
      </c>
      <c r="R1066">
        <v>0.82999998331069946</v>
      </c>
      <c r="AC1066">
        <v>65</v>
      </c>
      <c r="AE1066">
        <v>1</v>
      </c>
    </row>
    <row r="1067" spans="1:31" x14ac:dyDescent="0.2">
      <c r="A1067" s="9">
        <v>2010666</v>
      </c>
      <c r="C1067" t="s">
        <v>3196</v>
      </c>
      <c r="D1067" t="s">
        <v>3197</v>
      </c>
      <c r="E1067" t="s">
        <v>2137</v>
      </c>
      <c r="F1067" t="s">
        <v>3189</v>
      </c>
      <c r="G1067" t="s">
        <v>639</v>
      </c>
      <c r="H1067" t="s">
        <v>684</v>
      </c>
      <c r="I1067" t="s">
        <v>772</v>
      </c>
      <c r="J1067" t="s">
        <v>686</v>
      </c>
      <c r="K1067" t="s">
        <v>53</v>
      </c>
      <c r="L1067" s="4">
        <v>2</v>
      </c>
      <c r="M1067" s="4">
        <v>46047</v>
      </c>
      <c r="N1067">
        <v>7</v>
      </c>
      <c r="O1067">
        <v>3</v>
      </c>
      <c r="P1067">
        <v>3</v>
      </c>
      <c r="Q1067">
        <v>8.3999996185302734</v>
      </c>
      <c r="R1067">
        <v>0.82999998331069946</v>
      </c>
      <c r="AC1067">
        <v>50</v>
      </c>
      <c r="AE1067">
        <v>1</v>
      </c>
    </row>
    <row r="1068" spans="1:31" x14ac:dyDescent="0.2">
      <c r="A1068" s="9">
        <v>2010671</v>
      </c>
      <c r="C1068" t="s">
        <v>3198</v>
      </c>
      <c r="D1068" t="s">
        <v>3199</v>
      </c>
      <c r="E1068" t="s">
        <v>2137</v>
      </c>
      <c r="F1068" t="s">
        <v>3189</v>
      </c>
      <c r="G1068" t="s">
        <v>639</v>
      </c>
      <c r="H1068" t="s">
        <v>684</v>
      </c>
      <c r="I1068" t="s">
        <v>772</v>
      </c>
      <c r="J1068" t="s">
        <v>686</v>
      </c>
      <c r="K1068" t="s">
        <v>53</v>
      </c>
      <c r="L1068" s="4">
        <v>2</v>
      </c>
      <c r="M1068" s="4">
        <v>46047</v>
      </c>
      <c r="N1068">
        <v>5</v>
      </c>
      <c r="O1068">
        <v>12</v>
      </c>
      <c r="P1068">
        <v>2.5</v>
      </c>
      <c r="Q1068">
        <v>4.9000000953674316</v>
      </c>
      <c r="R1068">
        <v>0.82999998331069946</v>
      </c>
      <c r="AC1068">
        <v>50</v>
      </c>
      <c r="AE1068">
        <v>1</v>
      </c>
    </row>
    <row r="1069" spans="1:31" x14ac:dyDescent="0.2">
      <c r="A1069" s="9">
        <v>2010665</v>
      </c>
      <c r="C1069" t="s">
        <v>3200</v>
      </c>
      <c r="D1069" t="s">
        <v>3201</v>
      </c>
      <c r="E1069" t="s">
        <v>2137</v>
      </c>
      <c r="F1069" t="s">
        <v>3189</v>
      </c>
      <c r="G1069" t="s">
        <v>639</v>
      </c>
      <c r="H1069" t="s">
        <v>684</v>
      </c>
      <c r="I1069" t="s">
        <v>772</v>
      </c>
      <c r="J1069" t="s">
        <v>694</v>
      </c>
      <c r="K1069" t="s">
        <v>53</v>
      </c>
      <c r="L1069" s="4">
        <v>2</v>
      </c>
      <c r="M1069" s="4">
        <v>46047</v>
      </c>
      <c r="N1069">
        <v>3</v>
      </c>
      <c r="O1069">
        <v>5.5</v>
      </c>
      <c r="P1069">
        <v>7</v>
      </c>
      <c r="Q1069">
        <v>5.5999999046325684</v>
      </c>
      <c r="R1069">
        <v>0.82999998331069946</v>
      </c>
      <c r="AC1069">
        <v>50</v>
      </c>
      <c r="AE1069">
        <v>1</v>
      </c>
    </row>
    <row r="1070" spans="1:31" x14ac:dyDescent="0.2">
      <c r="A1070" s="9">
        <v>2008316</v>
      </c>
      <c r="C1070" t="s">
        <v>3202</v>
      </c>
      <c r="D1070" t="s">
        <v>3203</v>
      </c>
      <c r="E1070" t="s">
        <v>958</v>
      </c>
      <c r="F1070" t="s">
        <v>958</v>
      </c>
      <c r="G1070" t="s">
        <v>639</v>
      </c>
      <c r="H1070" t="s">
        <v>639</v>
      </c>
      <c r="I1070" t="s">
        <v>1282</v>
      </c>
      <c r="J1070" t="s">
        <v>641</v>
      </c>
      <c r="K1070" t="s">
        <v>53</v>
      </c>
      <c r="L1070" s="4">
        <v>44217</v>
      </c>
      <c r="M1070" s="4">
        <v>46043</v>
      </c>
      <c r="N1070">
        <v>6</v>
      </c>
      <c r="O1070">
        <v>26</v>
      </c>
      <c r="P1070">
        <v>30</v>
      </c>
      <c r="AE1070">
        <v>1</v>
      </c>
    </row>
    <row r="1071" spans="1:31" x14ac:dyDescent="0.2">
      <c r="A1071" s="9">
        <v>2010303</v>
      </c>
      <c r="C1071" t="s">
        <v>3204</v>
      </c>
      <c r="D1071" t="s">
        <v>3205</v>
      </c>
      <c r="E1071" t="s">
        <v>1702</v>
      </c>
      <c r="F1071" t="s">
        <v>1702</v>
      </c>
      <c r="G1071" t="s">
        <v>639</v>
      </c>
      <c r="H1071" t="s">
        <v>639</v>
      </c>
      <c r="I1071" t="s">
        <v>1282</v>
      </c>
      <c r="J1071" t="s">
        <v>729</v>
      </c>
      <c r="K1071" t="s">
        <v>54</v>
      </c>
      <c r="L1071" s="4">
        <v>44210</v>
      </c>
      <c r="M1071" s="4">
        <v>46036</v>
      </c>
      <c r="AC1071">
        <v>45</v>
      </c>
      <c r="AE1071">
        <v>1</v>
      </c>
    </row>
    <row r="1072" spans="1:31" x14ac:dyDescent="0.2">
      <c r="A1072" s="9">
        <v>2010297</v>
      </c>
      <c r="C1072" t="s">
        <v>3206</v>
      </c>
      <c r="D1072" t="s">
        <v>3207</v>
      </c>
      <c r="E1072" t="s">
        <v>2830</v>
      </c>
      <c r="F1072" t="s">
        <v>2830</v>
      </c>
      <c r="G1072" t="s">
        <v>639</v>
      </c>
      <c r="H1072" t="s">
        <v>639</v>
      </c>
      <c r="I1072" t="s">
        <v>1282</v>
      </c>
      <c r="J1072" t="s">
        <v>729</v>
      </c>
      <c r="K1072" t="s">
        <v>54</v>
      </c>
      <c r="L1072" s="4">
        <v>44205</v>
      </c>
      <c r="M1072" s="4">
        <v>46031</v>
      </c>
      <c r="AC1072">
        <v>45</v>
      </c>
      <c r="AE1072">
        <v>1</v>
      </c>
    </row>
    <row r="1073" spans="1:31" x14ac:dyDescent="0.2">
      <c r="A1073" s="9">
        <v>2010278</v>
      </c>
      <c r="C1073" t="s">
        <v>3208</v>
      </c>
      <c r="D1073" t="s">
        <v>1677</v>
      </c>
      <c r="E1073" t="s">
        <v>911</v>
      </c>
      <c r="F1073" t="s">
        <v>1665</v>
      </c>
      <c r="G1073" t="s">
        <v>639</v>
      </c>
      <c r="H1073" t="s">
        <v>639</v>
      </c>
      <c r="I1073" t="s">
        <v>1282</v>
      </c>
      <c r="J1073" t="s">
        <v>641</v>
      </c>
      <c r="K1073" t="s">
        <v>53</v>
      </c>
      <c r="L1073" s="4">
        <v>44200</v>
      </c>
      <c r="M1073" s="4">
        <v>46026</v>
      </c>
      <c r="N1073">
        <v>27</v>
      </c>
      <c r="Q1073">
        <v>6.5</v>
      </c>
      <c r="R1073">
        <v>4</v>
      </c>
      <c r="AE1073">
        <v>1</v>
      </c>
    </row>
    <row r="1074" spans="1:31" x14ac:dyDescent="0.2">
      <c r="A1074" s="9">
        <v>2008548</v>
      </c>
      <c r="B1074">
        <v>4447</v>
      </c>
      <c r="C1074" t="s">
        <v>3209</v>
      </c>
      <c r="D1074" t="s">
        <v>3210</v>
      </c>
      <c r="E1074" t="s">
        <v>1702</v>
      </c>
      <c r="F1074" t="s">
        <v>1702</v>
      </c>
      <c r="G1074" t="s">
        <v>639</v>
      </c>
      <c r="H1074" t="s">
        <v>684</v>
      </c>
      <c r="I1074" t="s">
        <v>2732</v>
      </c>
      <c r="J1074" t="s">
        <v>686</v>
      </c>
      <c r="K1074" t="s">
        <v>53</v>
      </c>
      <c r="L1074" s="4">
        <v>2</v>
      </c>
      <c r="M1074" s="4">
        <v>46022</v>
      </c>
      <c r="N1074">
        <v>8</v>
      </c>
      <c r="O1074">
        <v>2</v>
      </c>
      <c r="P1074">
        <v>2</v>
      </c>
      <c r="AC1074">
        <v>55</v>
      </c>
      <c r="AE1074">
        <v>1</v>
      </c>
    </row>
    <row r="1075" spans="1:31" x14ac:dyDescent="0.2">
      <c r="A1075" s="9">
        <v>2010047</v>
      </c>
      <c r="B1075">
        <v>5174</v>
      </c>
      <c r="C1075" t="s">
        <v>3211</v>
      </c>
      <c r="D1075" t="s">
        <v>3212</v>
      </c>
      <c r="E1075" t="s">
        <v>782</v>
      </c>
      <c r="F1075" t="s">
        <v>782</v>
      </c>
      <c r="G1075" t="s">
        <v>639</v>
      </c>
      <c r="H1075" t="s">
        <v>639</v>
      </c>
      <c r="I1075" t="s">
        <v>2732</v>
      </c>
      <c r="J1075" t="s">
        <v>729</v>
      </c>
      <c r="K1075" t="s">
        <v>54</v>
      </c>
      <c r="L1075" s="4">
        <v>2</v>
      </c>
      <c r="M1075" s="4">
        <v>46022</v>
      </c>
      <c r="V1075">
        <v>4</v>
      </c>
      <c r="Z1075">
        <v>2.4000000953674316</v>
      </c>
      <c r="AE1075">
        <v>1.1000000000000001</v>
      </c>
    </row>
    <row r="1076" spans="1:31" x14ac:dyDescent="0.2">
      <c r="A1076" s="9">
        <v>2007457</v>
      </c>
      <c r="B1076">
        <v>4039</v>
      </c>
      <c r="C1076" t="s">
        <v>3213</v>
      </c>
      <c r="D1076" t="s">
        <v>3214</v>
      </c>
      <c r="E1076" t="s">
        <v>2056</v>
      </c>
      <c r="F1076" t="s">
        <v>2056</v>
      </c>
      <c r="G1076" t="s">
        <v>639</v>
      </c>
      <c r="H1076" t="s">
        <v>639</v>
      </c>
      <c r="I1076" t="s">
        <v>2732</v>
      </c>
      <c r="J1076" t="s">
        <v>647</v>
      </c>
      <c r="K1076" t="s">
        <v>53</v>
      </c>
      <c r="L1076" s="4">
        <v>2</v>
      </c>
      <c r="M1076" s="4">
        <v>46022</v>
      </c>
      <c r="Q1076">
        <v>50</v>
      </c>
      <c r="R1076">
        <v>0.5</v>
      </c>
      <c r="AE1076">
        <v>1</v>
      </c>
    </row>
    <row r="1077" spans="1:31" x14ac:dyDescent="0.2">
      <c r="A1077" s="9">
        <v>2002622</v>
      </c>
      <c r="B1077">
        <v>3173</v>
      </c>
      <c r="C1077" t="s">
        <v>3215</v>
      </c>
      <c r="D1077" t="s">
        <v>3216</v>
      </c>
      <c r="E1077" t="s">
        <v>2056</v>
      </c>
      <c r="F1077" t="s">
        <v>3217</v>
      </c>
      <c r="G1077" t="s">
        <v>639</v>
      </c>
      <c r="H1077" t="s">
        <v>639</v>
      </c>
      <c r="I1077" t="s">
        <v>2732</v>
      </c>
      <c r="J1077" t="s">
        <v>647</v>
      </c>
      <c r="K1077" t="s">
        <v>53</v>
      </c>
      <c r="L1077" s="4">
        <v>39854</v>
      </c>
      <c r="M1077" s="4">
        <v>46022</v>
      </c>
      <c r="Q1077">
        <v>30.100000381469727</v>
      </c>
      <c r="R1077">
        <v>19.700000762939453</v>
      </c>
      <c r="AE1077">
        <v>1</v>
      </c>
    </row>
    <row r="1078" spans="1:31" x14ac:dyDescent="0.2">
      <c r="A1078" s="9">
        <v>2000411</v>
      </c>
      <c r="B1078">
        <v>2056</v>
      </c>
      <c r="C1078" t="s">
        <v>3218</v>
      </c>
      <c r="D1078" t="s">
        <v>3219</v>
      </c>
      <c r="E1078" t="s">
        <v>2056</v>
      </c>
      <c r="F1078" t="s">
        <v>3220</v>
      </c>
      <c r="G1078" t="s">
        <v>639</v>
      </c>
      <c r="H1078" t="s">
        <v>639</v>
      </c>
      <c r="I1078" t="s">
        <v>2732</v>
      </c>
      <c r="J1078" t="s">
        <v>647</v>
      </c>
      <c r="K1078" t="s">
        <v>53</v>
      </c>
      <c r="L1078" s="4">
        <v>39777</v>
      </c>
      <c r="M1078" s="4">
        <v>46022</v>
      </c>
      <c r="Q1078">
        <v>27.299999237060547</v>
      </c>
      <c r="R1078">
        <v>19.600000381469727</v>
      </c>
      <c r="AE1078">
        <v>1</v>
      </c>
    </row>
    <row r="1079" spans="1:31" x14ac:dyDescent="0.2">
      <c r="A1079" s="9">
        <v>2006852</v>
      </c>
      <c r="B1079">
        <v>3837</v>
      </c>
      <c r="C1079" t="s">
        <v>3221</v>
      </c>
      <c r="D1079" t="s">
        <v>3222</v>
      </c>
      <c r="E1079" t="s">
        <v>2056</v>
      </c>
      <c r="F1079" t="s">
        <v>2057</v>
      </c>
      <c r="G1079" t="s">
        <v>639</v>
      </c>
      <c r="H1079" t="s">
        <v>639</v>
      </c>
      <c r="I1079" t="s">
        <v>2732</v>
      </c>
      <c r="J1079" t="s">
        <v>647</v>
      </c>
      <c r="K1079" t="s">
        <v>53</v>
      </c>
      <c r="L1079" s="4">
        <v>2</v>
      </c>
      <c r="M1079" s="4">
        <v>46022</v>
      </c>
      <c r="Q1079">
        <v>30</v>
      </c>
      <c r="R1079">
        <v>18</v>
      </c>
      <c r="AE1079">
        <v>1</v>
      </c>
    </row>
    <row r="1080" spans="1:31" x14ac:dyDescent="0.2">
      <c r="A1080" s="9">
        <v>2008564</v>
      </c>
      <c r="B1080">
        <v>4442</v>
      </c>
      <c r="C1080" t="s">
        <v>3223</v>
      </c>
      <c r="D1080" t="s">
        <v>3224</v>
      </c>
      <c r="E1080" t="s">
        <v>2772</v>
      </c>
      <c r="F1080" t="s">
        <v>2772</v>
      </c>
      <c r="G1080" t="s">
        <v>639</v>
      </c>
      <c r="H1080" t="s">
        <v>639</v>
      </c>
      <c r="I1080" t="s">
        <v>2732</v>
      </c>
      <c r="J1080" t="s">
        <v>729</v>
      </c>
      <c r="K1080" t="s">
        <v>53</v>
      </c>
      <c r="L1080" s="4">
        <v>2</v>
      </c>
      <c r="M1080" s="4">
        <v>46022</v>
      </c>
      <c r="AE1080">
        <v>1</v>
      </c>
    </row>
    <row r="1081" spans="1:31" x14ac:dyDescent="0.2">
      <c r="A1081" s="9">
        <v>2010363</v>
      </c>
      <c r="B1081">
        <v>5209</v>
      </c>
      <c r="C1081" t="s">
        <v>3225</v>
      </c>
      <c r="D1081" t="s">
        <v>3226</v>
      </c>
      <c r="E1081" t="s">
        <v>3227</v>
      </c>
      <c r="F1081" t="s">
        <v>3227</v>
      </c>
      <c r="G1081" t="s">
        <v>639</v>
      </c>
      <c r="H1081" t="s">
        <v>639</v>
      </c>
      <c r="I1081" t="s">
        <v>2732</v>
      </c>
      <c r="J1081" t="s">
        <v>729</v>
      </c>
      <c r="K1081" t="s">
        <v>54</v>
      </c>
      <c r="L1081" s="4">
        <v>2</v>
      </c>
      <c r="M1081" s="4">
        <v>46022</v>
      </c>
      <c r="N1081">
        <v>9</v>
      </c>
      <c r="O1081">
        <v>6</v>
      </c>
      <c r="P1081">
        <v>4.0999999046325684</v>
      </c>
      <c r="R1081">
        <v>0.60000002384185791</v>
      </c>
      <c r="T1081">
        <v>3</v>
      </c>
      <c r="AE1081">
        <v>1.1000000000000001</v>
      </c>
    </row>
    <row r="1082" spans="1:31" x14ac:dyDescent="0.2">
      <c r="A1082" s="9">
        <v>2008630</v>
      </c>
      <c r="B1082">
        <v>4499</v>
      </c>
      <c r="C1082" t="s">
        <v>3228</v>
      </c>
      <c r="D1082" t="s">
        <v>3229</v>
      </c>
      <c r="E1082" t="s">
        <v>1469</v>
      </c>
      <c r="F1082" t="s">
        <v>1469</v>
      </c>
      <c r="G1082" t="s">
        <v>639</v>
      </c>
      <c r="H1082" t="s">
        <v>639</v>
      </c>
      <c r="I1082" t="s">
        <v>2732</v>
      </c>
      <c r="J1082" t="s">
        <v>729</v>
      </c>
      <c r="K1082" t="s">
        <v>54</v>
      </c>
      <c r="L1082" s="4">
        <v>2</v>
      </c>
      <c r="M1082" s="4">
        <v>46022</v>
      </c>
      <c r="AE1082">
        <v>1.1000000000000001</v>
      </c>
    </row>
    <row r="1083" spans="1:31" x14ac:dyDescent="0.2">
      <c r="A1083" s="9">
        <v>2008729</v>
      </c>
      <c r="B1083">
        <v>4454</v>
      </c>
      <c r="C1083" t="s">
        <v>3230</v>
      </c>
      <c r="D1083" t="s">
        <v>3231</v>
      </c>
      <c r="E1083" t="s">
        <v>1469</v>
      </c>
      <c r="F1083" t="s">
        <v>1469</v>
      </c>
      <c r="G1083" t="s">
        <v>639</v>
      </c>
      <c r="H1083" t="s">
        <v>639</v>
      </c>
      <c r="I1083" t="s">
        <v>2732</v>
      </c>
      <c r="J1083" t="s">
        <v>641</v>
      </c>
      <c r="K1083" t="s">
        <v>54</v>
      </c>
      <c r="L1083" s="4">
        <v>2</v>
      </c>
      <c r="M1083" s="4">
        <v>46022</v>
      </c>
      <c r="N1083">
        <v>10.5</v>
      </c>
      <c r="T1083">
        <v>25</v>
      </c>
      <c r="AE1083">
        <v>1.4</v>
      </c>
    </row>
    <row r="1084" spans="1:31" x14ac:dyDescent="0.2">
      <c r="A1084" s="9">
        <v>2006998</v>
      </c>
      <c r="B1084">
        <v>3840</v>
      </c>
      <c r="C1084" t="s">
        <v>3232</v>
      </c>
      <c r="D1084" t="s">
        <v>3233</v>
      </c>
      <c r="E1084" t="s">
        <v>3234</v>
      </c>
      <c r="F1084" t="s">
        <v>3234</v>
      </c>
      <c r="G1084" t="s">
        <v>639</v>
      </c>
      <c r="H1084" t="s">
        <v>639</v>
      </c>
      <c r="I1084" t="s">
        <v>2732</v>
      </c>
      <c r="J1084" t="s">
        <v>729</v>
      </c>
      <c r="K1084" t="s">
        <v>54</v>
      </c>
      <c r="L1084" s="4">
        <v>2</v>
      </c>
      <c r="M1084" s="4">
        <v>46022</v>
      </c>
      <c r="AC1084">
        <v>45</v>
      </c>
      <c r="AE1084">
        <v>1.1000000000000001</v>
      </c>
    </row>
    <row r="1085" spans="1:31" x14ac:dyDescent="0.2">
      <c r="A1085" s="9">
        <v>2007003</v>
      </c>
      <c r="B1085">
        <v>3856</v>
      </c>
      <c r="C1085" t="s">
        <v>3235</v>
      </c>
      <c r="D1085" t="s">
        <v>3236</v>
      </c>
      <c r="E1085" t="s">
        <v>3237</v>
      </c>
      <c r="F1085" t="s">
        <v>3238</v>
      </c>
      <c r="G1085" t="s">
        <v>639</v>
      </c>
      <c r="H1085" t="s">
        <v>639</v>
      </c>
      <c r="I1085" t="s">
        <v>2732</v>
      </c>
      <c r="J1085" t="s">
        <v>729</v>
      </c>
      <c r="K1085" t="s">
        <v>53</v>
      </c>
      <c r="L1085" s="4">
        <v>2</v>
      </c>
      <c r="M1085" s="4">
        <v>46022</v>
      </c>
      <c r="AE1085">
        <v>1</v>
      </c>
    </row>
    <row r="1086" spans="1:31" x14ac:dyDescent="0.2">
      <c r="A1086" s="9">
        <v>2001066</v>
      </c>
      <c r="B1086">
        <v>1190</v>
      </c>
      <c r="C1086" t="s">
        <v>3239</v>
      </c>
      <c r="D1086" t="s">
        <v>3240</v>
      </c>
      <c r="E1086" t="s">
        <v>905</v>
      </c>
      <c r="F1086" t="s">
        <v>906</v>
      </c>
      <c r="G1086" t="s">
        <v>639</v>
      </c>
      <c r="H1086" t="s">
        <v>639</v>
      </c>
      <c r="I1086" t="s">
        <v>2732</v>
      </c>
      <c r="J1086" t="s">
        <v>729</v>
      </c>
      <c r="K1086" t="s">
        <v>53</v>
      </c>
      <c r="L1086" s="4">
        <v>40057</v>
      </c>
      <c r="M1086" s="4">
        <v>46022</v>
      </c>
      <c r="AE1086">
        <v>1</v>
      </c>
    </row>
    <row r="1087" spans="1:31" x14ac:dyDescent="0.2">
      <c r="A1087" s="9">
        <v>2010383</v>
      </c>
      <c r="B1087">
        <v>5213</v>
      </c>
      <c r="C1087" t="s">
        <v>3241</v>
      </c>
      <c r="D1087" t="s">
        <v>3242</v>
      </c>
      <c r="E1087" t="s">
        <v>2620</v>
      </c>
      <c r="F1087" t="s">
        <v>2620</v>
      </c>
      <c r="G1087" t="s">
        <v>639</v>
      </c>
      <c r="H1087" t="s">
        <v>639</v>
      </c>
      <c r="I1087" t="s">
        <v>2732</v>
      </c>
      <c r="J1087" t="s">
        <v>729</v>
      </c>
      <c r="K1087" t="s">
        <v>53</v>
      </c>
      <c r="L1087" s="4">
        <v>2</v>
      </c>
      <c r="M1087" s="4">
        <v>46022</v>
      </c>
      <c r="AE1087">
        <v>1</v>
      </c>
    </row>
    <row r="1088" spans="1:31" x14ac:dyDescent="0.2">
      <c r="A1088" s="9">
        <v>2000954</v>
      </c>
      <c r="B1088">
        <v>1674</v>
      </c>
      <c r="C1088" t="s">
        <v>3243</v>
      </c>
      <c r="D1088" t="s">
        <v>3244</v>
      </c>
      <c r="E1088" t="s">
        <v>3245</v>
      </c>
      <c r="F1088" t="s">
        <v>3246</v>
      </c>
      <c r="G1088" t="s">
        <v>639</v>
      </c>
      <c r="H1088" t="s">
        <v>639</v>
      </c>
      <c r="I1088" t="s">
        <v>2732</v>
      </c>
      <c r="J1088" t="s">
        <v>729</v>
      </c>
      <c r="K1088" t="s">
        <v>53</v>
      </c>
      <c r="L1088" s="4">
        <v>40050</v>
      </c>
      <c r="M1088" s="4">
        <v>46022</v>
      </c>
      <c r="N1088">
        <v>5.000000074505806E-2</v>
      </c>
      <c r="P1088">
        <v>0.5</v>
      </c>
      <c r="AE1088">
        <v>1</v>
      </c>
    </row>
    <row r="1089" spans="1:31" x14ac:dyDescent="0.2">
      <c r="A1089" s="9">
        <v>2000953</v>
      </c>
      <c r="B1089">
        <v>1675</v>
      </c>
      <c r="C1089" t="s">
        <v>3247</v>
      </c>
      <c r="D1089" t="s">
        <v>3248</v>
      </c>
      <c r="E1089" t="s">
        <v>3245</v>
      </c>
      <c r="F1089" t="s">
        <v>3246</v>
      </c>
      <c r="G1089" t="s">
        <v>639</v>
      </c>
      <c r="H1089" t="s">
        <v>639</v>
      </c>
      <c r="I1089" t="s">
        <v>2732</v>
      </c>
      <c r="J1089" t="s">
        <v>729</v>
      </c>
      <c r="K1089" t="s">
        <v>54</v>
      </c>
      <c r="L1089" s="4">
        <v>40050</v>
      </c>
      <c r="M1089" s="4">
        <v>46022</v>
      </c>
      <c r="N1089">
        <v>0.10000000149011612</v>
      </c>
      <c r="P1089">
        <v>0.10000000149011612</v>
      </c>
      <c r="AE1089">
        <v>1.1000000000000001</v>
      </c>
    </row>
    <row r="1090" spans="1:31" x14ac:dyDescent="0.2">
      <c r="A1090" s="9">
        <v>2000955</v>
      </c>
      <c r="B1090">
        <v>1676</v>
      </c>
      <c r="C1090" t="s">
        <v>3249</v>
      </c>
      <c r="D1090" t="s">
        <v>3250</v>
      </c>
      <c r="E1090" t="s">
        <v>3245</v>
      </c>
      <c r="F1090" t="s">
        <v>3246</v>
      </c>
      <c r="G1090" t="s">
        <v>639</v>
      </c>
      <c r="H1090" t="s">
        <v>639</v>
      </c>
      <c r="I1090" t="s">
        <v>2732</v>
      </c>
      <c r="J1090" t="s">
        <v>729</v>
      </c>
      <c r="K1090" t="s">
        <v>54</v>
      </c>
      <c r="L1090" s="4">
        <v>40050</v>
      </c>
      <c r="M1090" s="4">
        <v>46022</v>
      </c>
      <c r="N1090">
        <v>9.9999997764825821E-3</v>
      </c>
      <c r="P1090">
        <v>5.000000074505806E-2</v>
      </c>
      <c r="AE1090">
        <v>1.1000000000000001</v>
      </c>
    </row>
    <row r="1091" spans="1:31" x14ac:dyDescent="0.2">
      <c r="A1091" s="9">
        <v>2008791</v>
      </c>
      <c r="B1091">
        <v>4536</v>
      </c>
      <c r="C1091" t="s">
        <v>3251</v>
      </c>
      <c r="D1091" t="s">
        <v>3252</v>
      </c>
      <c r="E1091" t="s">
        <v>815</v>
      </c>
      <c r="F1091" t="s">
        <v>3253</v>
      </c>
      <c r="G1091" t="s">
        <v>639</v>
      </c>
      <c r="H1091" t="s">
        <v>639</v>
      </c>
      <c r="I1091" t="s">
        <v>2732</v>
      </c>
      <c r="J1091" t="s">
        <v>729</v>
      </c>
      <c r="K1091" t="s">
        <v>54</v>
      </c>
      <c r="L1091" s="4">
        <v>2</v>
      </c>
      <c r="M1091" s="4">
        <v>46022</v>
      </c>
      <c r="AE1091">
        <v>1.1000000000000001</v>
      </c>
    </row>
    <row r="1092" spans="1:31" x14ac:dyDescent="0.2">
      <c r="A1092" s="9">
        <v>2008790</v>
      </c>
      <c r="B1092">
        <v>4535</v>
      </c>
      <c r="C1092" t="s">
        <v>3254</v>
      </c>
      <c r="D1092" t="s">
        <v>3255</v>
      </c>
      <c r="E1092" t="s">
        <v>815</v>
      </c>
      <c r="F1092" t="s">
        <v>3253</v>
      </c>
      <c r="G1092" t="s">
        <v>639</v>
      </c>
      <c r="H1092" t="s">
        <v>639</v>
      </c>
      <c r="I1092" t="s">
        <v>2732</v>
      </c>
      <c r="J1092" t="s">
        <v>729</v>
      </c>
      <c r="K1092" t="s">
        <v>54</v>
      </c>
      <c r="L1092" s="4">
        <v>2</v>
      </c>
      <c r="M1092" s="4">
        <v>46022</v>
      </c>
      <c r="AE1092">
        <v>1.1000000000000001</v>
      </c>
    </row>
    <row r="1093" spans="1:31" x14ac:dyDescent="0.2">
      <c r="A1093" s="9">
        <v>2010178</v>
      </c>
      <c r="B1093">
        <v>5166</v>
      </c>
      <c r="C1093" t="s">
        <v>3256</v>
      </c>
      <c r="D1093" t="s">
        <v>3257</v>
      </c>
      <c r="E1093" t="s">
        <v>2671</v>
      </c>
      <c r="F1093" t="s">
        <v>2671</v>
      </c>
      <c r="G1093" t="s">
        <v>639</v>
      </c>
      <c r="H1093" t="s">
        <v>684</v>
      </c>
      <c r="I1093" t="s">
        <v>2732</v>
      </c>
      <c r="J1093" t="s">
        <v>694</v>
      </c>
      <c r="K1093" t="s">
        <v>53</v>
      </c>
      <c r="L1093" s="4">
        <v>2</v>
      </c>
      <c r="M1093" s="4">
        <v>46022</v>
      </c>
      <c r="N1093">
        <v>0.30000001192092896</v>
      </c>
      <c r="AC1093">
        <v>13.8</v>
      </c>
      <c r="AE1093">
        <v>1</v>
      </c>
    </row>
    <row r="1094" spans="1:31" x14ac:dyDescent="0.2">
      <c r="A1094" s="9">
        <v>2010173</v>
      </c>
      <c r="B1094">
        <v>5158</v>
      </c>
      <c r="C1094" t="s">
        <v>3258</v>
      </c>
      <c r="D1094" t="s">
        <v>3259</v>
      </c>
      <c r="E1094" t="s">
        <v>1098</v>
      </c>
      <c r="F1094" t="s">
        <v>1098</v>
      </c>
      <c r="G1094" t="s">
        <v>639</v>
      </c>
      <c r="H1094" t="s">
        <v>639</v>
      </c>
      <c r="I1094" t="s">
        <v>2732</v>
      </c>
      <c r="J1094" t="s">
        <v>729</v>
      </c>
      <c r="K1094" t="s">
        <v>54</v>
      </c>
      <c r="L1094" s="4">
        <v>2</v>
      </c>
      <c r="M1094" s="4">
        <v>46022</v>
      </c>
      <c r="AE1094">
        <v>1.1000000000000001</v>
      </c>
    </row>
    <row r="1095" spans="1:31" x14ac:dyDescent="0.2">
      <c r="A1095" s="9">
        <v>2004342</v>
      </c>
      <c r="B1095">
        <v>3154</v>
      </c>
      <c r="C1095" t="s">
        <v>3260</v>
      </c>
      <c r="D1095" t="s">
        <v>3261</v>
      </c>
      <c r="E1095" t="s">
        <v>3262</v>
      </c>
      <c r="F1095" t="s">
        <v>3262</v>
      </c>
      <c r="G1095" t="s">
        <v>639</v>
      </c>
      <c r="H1095" t="s">
        <v>639</v>
      </c>
      <c r="I1095" t="s">
        <v>2732</v>
      </c>
      <c r="J1095" t="s">
        <v>729</v>
      </c>
      <c r="K1095" t="s">
        <v>54</v>
      </c>
      <c r="L1095" s="4">
        <v>39826</v>
      </c>
      <c r="M1095" s="4">
        <v>46022</v>
      </c>
      <c r="N1095">
        <v>0.20000000298023224</v>
      </c>
      <c r="O1095">
        <v>0.2199999988079071</v>
      </c>
      <c r="P1095">
        <v>0.15999999642372131</v>
      </c>
      <c r="Q1095">
        <v>0.10999999940395355</v>
      </c>
      <c r="R1095">
        <v>0.10000000149011612</v>
      </c>
      <c r="AE1095">
        <v>1.1000000000000001</v>
      </c>
    </row>
    <row r="1096" spans="1:31" x14ac:dyDescent="0.2">
      <c r="A1096" s="9">
        <v>2006997</v>
      </c>
      <c r="B1096">
        <v>3852</v>
      </c>
      <c r="C1096" t="s">
        <v>3263</v>
      </c>
      <c r="D1096" t="s">
        <v>3264</v>
      </c>
      <c r="E1096" t="s">
        <v>1540</v>
      </c>
      <c r="F1096" t="s">
        <v>1540</v>
      </c>
      <c r="G1096" t="s">
        <v>639</v>
      </c>
      <c r="H1096" t="s">
        <v>639</v>
      </c>
      <c r="I1096" t="s">
        <v>2732</v>
      </c>
      <c r="J1096" t="s">
        <v>647</v>
      </c>
      <c r="K1096" t="s">
        <v>54</v>
      </c>
      <c r="L1096" s="4">
        <v>2</v>
      </c>
      <c r="M1096" s="4">
        <v>46022</v>
      </c>
      <c r="Y1096">
        <v>8</v>
      </c>
      <c r="AE1096">
        <v>1</v>
      </c>
    </row>
    <row r="1097" spans="1:31" x14ac:dyDescent="0.2">
      <c r="A1097" s="9">
        <v>2008828</v>
      </c>
      <c r="B1097">
        <v>4545</v>
      </c>
      <c r="C1097" t="s">
        <v>3265</v>
      </c>
      <c r="D1097" t="s">
        <v>3266</v>
      </c>
      <c r="E1097" t="s">
        <v>3267</v>
      </c>
      <c r="F1097" t="s">
        <v>3267</v>
      </c>
      <c r="G1097" t="s">
        <v>639</v>
      </c>
      <c r="H1097" t="s">
        <v>684</v>
      </c>
      <c r="I1097" t="s">
        <v>2732</v>
      </c>
      <c r="J1097" t="s">
        <v>694</v>
      </c>
      <c r="K1097" t="s">
        <v>53</v>
      </c>
      <c r="L1097" s="4">
        <v>2</v>
      </c>
      <c r="M1097" s="4">
        <v>46022</v>
      </c>
      <c r="N1097">
        <v>0.89999997615814209</v>
      </c>
      <c r="O1097">
        <v>0.5</v>
      </c>
      <c r="P1097">
        <v>2.7999999523162842</v>
      </c>
      <c r="R1097">
        <v>0.10000000149011612</v>
      </c>
      <c r="T1097">
        <v>0.10000000149011612</v>
      </c>
      <c r="AC1097">
        <v>9.1999999999999993</v>
      </c>
      <c r="AE1097">
        <v>1</v>
      </c>
    </row>
    <row r="1098" spans="1:31" x14ac:dyDescent="0.2">
      <c r="A1098" s="9">
        <v>2010286</v>
      </c>
      <c r="B1098">
        <v>5179</v>
      </c>
      <c r="C1098" t="s">
        <v>3268</v>
      </c>
      <c r="D1098" t="s">
        <v>3269</v>
      </c>
      <c r="E1098" t="s">
        <v>3270</v>
      </c>
      <c r="F1098" t="s">
        <v>3270</v>
      </c>
      <c r="G1098" t="s">
        <v>639</v>
      </c>
      <c r="H1098" t="s">
        <v>639</v>
      </c>
      <c r="I1098" t="s">
        <v>2732</v>
      </c>
      <c r="J1098" t="s">
        <v>729</v>
      </c>
      <c r="K1098" t="s">
        <v>54</v>
      </c>
      <c r="L1098" s="4">
        <v>2</v>
      </c>
      <c r="M1098" s="4">
        <v>46022</v>
      </c>
      <c r="AC1098">
        <v>20</v>
      </c>
      <c r="AE1098">
        <v>1</v>
      </c>
    </row>
    <row r="1099" spans="1:31" x14ac:dyDescent="0.2">
      <c r="A1099" s="9">
        <v>2010418</v>
      </c>
      <c r="B1099">
        <v>5232</v>
      </c>
      <c r="C1099" t="s">
        <v>3271</v>
      </c>
      <c r="D1099" t="s">
        <v>3272</v>
      </c>
      <c r="E1099" t="s">
        <v>2830</v>
      </c>
      <c r="F1099" t="s">
        <v>2830</v>
      </c>
      <c r="G1099" t="s">
        <v>639</v>
      </c>
      <c r="H1099" t="s">
        <v>639</v>
      </c>
      <c r="I1099" t="s">
        <v>2732</v>
      </c>
      <c r="J1099" t="s">
        <v>729</v>
      </c>
      <c r="K1099" t="s">
        <v>54</v>
      </c>
      <c r="L1099" s="4">
        <v>2</v>
      </c>
      <c r="M1099" s="4">
        <v>46022</v>
      </c>
      <c r="AE1099">
        <v>1.1000000000000001</v>
      </c>
    </row>
    <row r="1100" spans="1:31" x14ac:dyDescent="0.2">
      <c r="A1100" s="9">
        <v>2007332</v>
      </c>
      <c r="B1100">
        <v>3964</v>
      </c>
      <c r="C1100" t="s">
        <v>3273</v>
      </c>
      <c r="D1100" t="s">
        <v>3274</v>
      </c>
      <c r="E1100" t="s">
        <v>2775</v>
      </c>
      <c r="F1100" t="s">
        <v>2775</v>
      </c>
      <c r="G1100" t="s">
        <v>639</v>
      </c>
      <c r="H1100" t="s">
        <v>639</v>
      </c>
      <c r="I1100" t="s">
        <v>2732</v>
      </c>
      <c r="J1100" t="s">
        <v>641</v>
      </c>
      <c r="K1100" t="s">
        <v>54</v>
      </c>
      <c r="L1100" s="4">
        <v>2</v>
      </c>
      <c r="M1100" s="4">
        <v>46022</v>
      </c>
      <c r="N1100">
        <v>4</v>
      </c>
      <c r="P1100">
        <v>1</v>
      </c>
      <c r="AE1100">
        <v>1.1000000000000001</v>
      </c>
    </row>
    <row r="1101" spans="1:31" x14ac:dyDescent="0.2">
      <c r="A1101" s="9">
        <v>2002963</v>
      </c>
      <c r="B1101">
        <v>3258</v>
      </c>
      <c r="C1101" t="s">
        <v>3275</v>
      </c>
      <c r="D1101" t="s">
        <v>3276</v>
      </c>
      <c r="E1101" t="s">
        <v>2775</v>
      </c>
      <c r="F1101" t="s">
        <v>2775</v>
      </c>
      <c r="G1101" t="s">
        <v>639</v>
      </c>
      <c r="H1101" t="s">
        <v>639</v>
      </c>
      <c r="I1101" t="s">
        <v>2732</v>
      </c>
      <c r="J1101" t="s">
        <v>647</v>
      </c>
      <c r="K1101" t="s">
        <v>54</v>
      </c>
      <c r="L1101" s="4">
        <v>40008</v>
      </c>
      <c r="M1101" s="4">
        <v>46022</v>
      </c>
      <c r="AA1101">
        <v>5</v>
      </c>
      <c r="AE1101">
        <v>1.4</v>
      </c>
    </row>
    <row r="1102" spans="1:31" x14ac:dyDescent="0.2">
      <c r="A1102" s="9">
        <v>2008733</v>
      </c>
      <c r="B1102">
        <v>4485</v>
      </c>
      <c r="C1102" t="s">
        <v>3277</v>
      </c>
      <c r="D1102" t="s">
        <v>3278</v>
      </c>
      <c r="E1102" t="s">
        <v>2775</v>
      </c>
      <c r="F1102" t="s">
        <v>2775</v>
      </c>
      <c r="G1102" t="s">
        <v>639</v>
      </c>
      <c r="H1102" t="s">
        <v>639</v>
      </c>
      <c r="I1102" t="s">
        <v>2732</v>
      </c>
      <c r="J1102" t="s">
        <v>641</v>
      </c>
      <c r="K1102" t="s">
        <v>54</v>
      </c>
      <c r="L1102" s="4">
        <v>2</v>
      </c>
      <c r="M1102" s="4">
        <v>46022</v>
      </c>
      <c r="N1102">
        <v>4</v>
      </c>
      <c r="O1102">
        <v>9</v>
      </c>
      <c r="P1102">
        <v>6</v>
      </c>
      <c r="V1102">
        <v>2</v>
      </c>
      <c r="Y1102">
        <v>2</v>
      </c>
      <c r="AE1102">
        <v>1.35</v>
      </c>
    </row>
    <row r="1103" spans="1:31" x14ac:dyDescent="0.2">
      <c r="A1103" s="9">
        <v>2007331</v>
      </c>
      <c r="B1103">
        <v>3963</v>
      </c>
      <c r="C1103" t="s">
        <v>3279</v>
      </c>
      <c r="D1103" t="s">
        <v>3280</v>
      </c>
      <c r="E1103" t="s">
        <v>2775</v>
      </c>
      <c r="F1103" t="s">
        <v>2775</v>
      </c>
      <c r="G1103" t="s">
        <v>639</v>
      </c>
      <c r="H1103" t="s">
        <v>639</v>
      </c>
      <c r="I1103" t="s">
        <v>2732</v>
      </c>
      <c r="J1103" t="s">
        <v>647</v>
      </c>
      <c r="K1103" t="s">
        <v>54</v>
      </c>
      <c r="L1103" s="4">
        <v>2</v>
      </c>
      <c r="M1103" s="4">
        <v>46022</v>
      </c>
      <c r="P1103">
        <v>5</v>
      </c>
      <c r="AE1103">
        <v>1.1000000000000001</v>
      </c>
    </row>
    <row r="1104" spans="1:31" x14ac:dyDescent="0.2">
      <c r="A1104" s="9">
        <v>2006984</v>
      </c>
      <c r="B1104">
        <v>3857</v>
      </c>
      <c r="C1104" t="s">
        <v>3281</v>
      </c>
      <c r="D1104" t="s">
        <v>3282</v>
      </c>
      <c r="E1104" t="s">
        <v>2775</v>
      </c>
      <c r="F1104" t="s">
        <v>2775</v>
      </c>
      <c r="G1104" t="s">
        <v>639</v>
      </c>
      <c r="H1104" t="s">
        <v>639</v>
      </c>
      <c r="I1104" t="s">
        <v>2732</v>
      </c>
      <c r="J1104" t="s">
        <v>647</v>
      </c>
      <c r="K1104" t="s">
        <v>54</v>
      </c>
      <c r="L1104" s="4">
        <v>2</v>
      </c>
      <c r="M1104" s="4">
        <v>46022</v>
      </c>
      <c r="T1104">
        <v>2</v>
      </c>
      <c r="V1104">
        <v>1</v>
      </c>
      <c r="W1104">
        <v>2.5</v>
      </c>
      <c r="Y1104">
        <v>5</v>
      </c>
      <c r="AE1104">
        <v>1.1000000000000001</v>
      </c>
    </row>
    <row r="1105" spans="1:31" x14ac:dyDescent="0.2">
      <c r="A1105" s="9">
        <v>2008100</v>
      </c>
      <c r="B1105">
        <v>4242</v>
      </c>
      <c r="C1105" t="s">
        <v>3283</v>
      </c>
      <c r="D1105" t="s">
        <v>3284</v>
      </c>
      <c r="E1105" t="s">
        <v>3285</v>
      </c>
      <c r="F1105" t="s">
        <v>3285</v>
      </c>
      <c r="G1105" t="s">
        <v>639</v>
      </c>
      <c r="H1105" t="s">
        <v>639</v>
      </c>
      <c r="I1105" t="s">
        <v>2732</v>
      </c>
      <c r="J1105" t="s">
        <v>647</v>
      </c>
      <c r="K1105" t="s">
        <v>53</v>
      </c>
      <c r="L1105" s="4">
        <v>2</v>
      </c>
      <c r="M1105" s="4">
        <v>46022</v>
      </c>
      <c r="O1105">
        <v>0.5</v>
      </c>
      <c r="P1105">
        <v>2</v>
      </c>
      <c r="Q1105">
        <v>9</v>
      </c>
      <c r="R1105">
        <v>0.60000002384185791</v>
      </c>
      <c r="AC1105">
        <v>10</v>
      </c>
      <c r="AE1105">
        <v>1</v>
      </c>
    </row>
    <row r="1106" spans="1:31" x14ac:dyDescent="0.2">
      <c r="A1106" s="9">
        <v>2000902</v>
      </c>
      <c r="B1106">
        <v>1333</v>
      </c>
      <c r="C1106" t="s">
        <v>3286</v>
      </c>
      <c r="D1106" t="s">
        <v>3287</v>
      </c>
      <c r="E1106" t="s">
        <v>1540</v>
      </c>
      <c r="F1106" t="s">
        <v>1540</v>
      </c>
      <c r="G1106" t="s">
        <v>639</v>
      </c>
      <c r="H1106" t="s">
        <v>639</v>
      </c>
      <c r="I1106" t="s">
        <v>2732</v>
      </c>
      <c r="J1106" t="s">
        <v>641</v>
      </c>
      <c r="K1106" t="s">
        <v>53</v>
      </c>
      <c r="L1106" s="4">
        <v>39938</v>
      </c>
      <c r="M1106" s="4">
        <v>46022</v>
      </c>
      <c r="N1106">
        <v>8</v>
      </c>
      <c r="O1106">
        <v>13</v>
      </c>
      <c r="P1106">
        <v>11</v>
      </c>
      <c r="R1106">
        <v>2</v>
      </c>
      <c r="T1106">
        <v>15</v>
      </c>
      <c r="V1106">
        <v>2.4000000208616257E-2</v>
      </c>
      <c r="W1106">
        <v>1.2000000104308128E-2</v>
      </c>
      <c r="Y1106">
        <v>2.9999999329447746E-2</v>
      </c>
      <c r="AA1106">
        <v>1.500000013038516E-3</v>
      </c>
      <c r="AE1106">
        <v>1</v>
      </c>
    </row>
    <row r="1107" spans="1:31" x14ac:dyDescent="0.2">
      <c r="A1107" s="9">
        <v>2010452</v>
      </c>
      <c r="B1107">
        <v>5240</v>
      </c>
      <c r="C1107" t="s">
        <v>3288</v>
      </c>
      <c r="D1107" t="s">
        <v>3289</v>
      </c>
      <c r="E1107" t="s">
        <v>931</v>
      </c>
      <c r="F1107" t="s">
        <v>931</v>
      </c>
      <c r="G1107" t="s">
        <v>639</v>
      </c>
      <c r="H1107" t="s">
        <v>639</v>
      </c>
      <c r="I1107" t="s">
        <v>2732</v>
      </c>
      <c r="J1107" t="s">
        <v>641</v>
      </c>
      <c r="K1107" t="s">
        <v>54</v>
      </c>
      <c r="L1107" s="4">
        <v>2</v>
      </c>
      <c r="M1107" s="4">
        <v>46022</v>
      </c>
      <c r="N1107">
        <v>0.80000001192092896</v>
      </c>
      <c r="P1107">
        <v>3</v>
      </c>
      <c r="T1107">
        <v>1.3999999761581421</v>
      </c>
      <c r="V1107">
        <v>0.80000001192092896</v>
      </c>
      <c r="W1107">
        <v>4.1999998092651367</v>
      </c>
      <c r="Y1107">
        <v>0.69999998807907104</v>
      </c>
      <c r="AE1107">
        <v>1.1000000000000001</v>
      </c>
    </row>
    <row r="1108" spans="1:31" x14ac:dyDescent="0.2">
      <c r="A1108" s="9">
        <v>2001471</v>
      </c>
      <c r="B1108">
        <v>2742</v>
      </c>
      <c r="C1108" t="s">
        <v>3290</v>
      </c>
      <c r="D1108" t="s">
        <v>3291</v>
      </c>
      <c r="E1108" t="s">
        <v>3292</v>
      </c>
      <c r="F1108" t="s">
        <v>3292</v>
      </c>
      <c r="G1108" t="s">
        <v>639</v>
      </c>
      <c r="H1108" t="s">
        <v>639</v>
      </c>
      <c r="I1108" t="s">
        <v>2732</v>
      </c>
      <c r="J1108" t="s">
        <v>729</v>
      </c>
      <c r="K1108" t="s">
        <v>54</v>
      </c>
      <c r="L1108" s="4">
        <v>39168</v>
      </c>
      <c r="M1108" s="4">
        <v>46022</v>
      </c>
      <c r="AC1108">
        <v>70</v>
      </c>
      <c r="AE1108">
        <v>1</v>
      </c>
    </row>
    <row r="1109" spans="1:31" x14ac:dyDescent="0.2">
      <c r="A1109" s="9">
        <v>2001031</v>
      </c>
      <c r="B1109">
        <v>2384</v>
      </c>
      <c r="C1109" t="s">
        <v>3293</v>
      </c>
      <c r="D1109" t="s">
        <v>1226</v>
      </c>
      <c r="E1109" t="s">
        <v>3294</v>
      </c>
      <c r="F1109" t="s">
        <v>3294</v>
      </c>
      <c r="G1109" t="s">
        <v>639</v>
      </c>
      <c r="H1109" t="s">
        <v>639</v>
      </c>
      <c r="I1109" t="s">
        <v>2732</v>
      </c>
      <c r="J1109" t="s">
        <v>647</v>
      </c>
      <c r="K1109" t="s">
        <v>53</v>
      </c>
      <c r="L1109" s="4">
        <v>40057</v>
      </c>
      <c r="M1109" s="4">
        <v>46022</v>
      </c>
      <c r="N1109">
        <v>0</v>
      </c>
      <c r="O1109">
        <v>0</v>
      </c>
      <c r="P1109">
        <v>0</v>
      </c>
      <c r="Q1109">
        <v>35</v>
      </c>
      <c r="R1109">
        <v>0</v>
      </c>
      <c r="T1109">
        <v>0</v>
      </c>
      <c r="AE1109">
        <v>1</v>
      </c>
    </row>
    <row r="1110" spans="1:31" x14ac:dyDescent="0.2">
      <c r="A1110" s="9">
        <v>2001160</v>
      </c>
      <c r="B1110">
        <v>2465</v>
      </c>
      <c r="C1110" t="s">
        <v>3295</v>
      </c>
      <c r="D1110" t="s">
        <v>3296</v>
      </c>
      <c r="E1110" t="s">
        <v>2775</v>
      </c>
      <c r="F1110" t="s">
        <v>2775</v>
      </c>
      <c r="G1110" t="s">
        <v>639</v>
      </c>
      <c r="H1110" t="s">
        <v>639</v>
      </c>
      <c r="I1110" t="s">
        <v>2732</v>
      </c>
      <c r="J1110" t="s">
        <v>647</v>
      </c>
      <c r="K1110" t="s">
        <v>54</v>
      </c>
      <c r="L1110" s="4">
        <v>40036</v>
      </c>
      <c r="M1110" s="4">
        <v>46022</v>
      </c>
      <c r="T1110">
        <v>4</v>
      </c>
      <c r="W1110">
        <v>8</v>
      </c>
      <c r="AE1110">
        <v>1.4</v>
      </c>
    </row>
    <row r="1111" spans="1:31" x14ac:dyDescent="0.2">
      <c r="A1111" s="9">
        <v>2004364</v>
      </c>
      <c r="B1111">
        <v>3283</v>
      </c>
      <c r="C1111" t="s">
        <v>3297</v>
      </c>
      <c r="D1111" t="s">
        <v>3298</v>
      </c>
      <c r="E1111" t="s">
        <v>3299</v>
      </c>
      <c r="F1111" t="s">
        <v>3299</v>
      </c>
      <c r="G1111" t="s">
        <v>639</v>
      </c>
      <c r="H1111" t="s">
        <v>639</v>
      </c>
      <c r="I1111" t="s">
        <v>2732</v>
      </c>
      <c r="J1111" t="s">
        <v>729</v>
      </c>
      <c r="K1111" t="s">
        <v>54</v>
      </c>
      <c r="L1111" s="4">
        <v>40057</v>
      </c>
      <c r="M1111" s="4">
        <v>46022</v>
      </c>
      <c r="AC1111">
        <v>1</v>
      </c>
      <c r="AE1111">
        <v>1</v>
      </c>
    </row>
    <row r="1112" spans="1:31" x14ac:dyDescent="0.2">
      <c r="A1112" s="9">
        <v>2010602</v>
      </c>
      <c r="B1112">
        <v>5258</v>
      </c>
      <c r="C1112" t="s">
        <v>3300</v>
      </c>
      <c r="D1112" t="s">
        <v>3301</v>
      </c>
      <c r="E1112" t="s">
        <v>3302</v>
      </c>
      <c r="F1112" t="s">
        <v>3302</v>
      </c>
      <c r="G1112" t="s">
        <v>639</v>
      </c>
      <c r="H1112" t="s">
        <v>684</v>
      </c>
      <c r="I1112" t="s">
        <v>2732</v>
      </c>
      <c r="J1112" t="s">
        <v>694</v>
      </c>
      <c r="K1112" t="s">
        <v>53</v>
      </c>
      <c r="L1112" s="4">
        <v>2</v>
      </c>
      <c r="M1112" s="4">
        <v>46022</v>
      </c>
      <c r="N1112">
        <v>0.30000001192092896</v>
      </c>
      <c r="AC1112">
        <v>13.1</v>
      </c>
      <c r="AE1112">
        <v>1</v>
      </c>
    </row>
    <row r="1113" spans="1:31" x14ac:dyDescent="0.2">
      <c r="A1113" s="9">
        <v>2010542</v>
      </c>
      <c r="B1113">
        <v>5257</v>
      </c>
      <c r="C1113" t="s">
        <v>3303</v>
      </c>
      <c r="D1113" t="s">
        <v>3304</v>
      </c>
      <c r="E1113" t="s">
        <v>3305</v>
      </c>
      <c r="F1113" t="s">
        <v>3306</v>
      </c>
      <c r="G1113" t="s">
        <v>639</v>
      </c>
      <c r="H1113" t="s">
        <v>639</v>
      </c>
      <c r="I1113" t="s">
        <v>2732</v>
      </c>
      <c r="J1113" t="s">
        <v>729</v>
      </c>
      <c r="K1113" t="s">
        <v>54</v>
      </c>
      <c r="L1113" s="4">
        <v>2</v>
      </c>
      <c r="M1113" s="4">
        <v>46022</v>
      </c>
      <c r="AE1113">
        <v>1.1000000000000001</v>
      </c>
    </row>
    <row r="1114" spans="1:31" x14ac:dyDescent="0.2">
      <c r="A1114" s="9">
        <v>2010458</v>
      </c>
      <c r="B1114">
        <v>5245</v>
      </c>
      <c r="C1114" t="s">
        <v>3311</v>
      </c>
      <c r="D1114" t="s">
        <v>3308</v>
      </c>
      <c r="E1114" t="s">
        <v>3309</v>
      </c>
      <c r="F1114" t="s">
        <v>3312</v>
      </c>
      <c r="G1114" t="s">
        <v>639</v>
      </c>
      <c r="H1114" t="s">
        <v>684</v>
      </c>
      <c r="I1114" t="s">
        <v>2732</v>
      </c>
      <c r="J1114" t="s">
        <v>694</v>
      </c>
      <c r="K1114" t="s">
        <v>53</v>
      </c>
      <c r="L1114" s="4">
        <v>2</v>
      </c>
      <c r="M1114" s="4">
        <v>46022</v>
      </c>
      <c r="N1114">
        <v>0.5</v>
      </c>
      <c r="P1114">
        <v>0.20000000298023224</v>
      </c>
      <c r="AC1114">
        <v>18.600000000000001</v>
      </c>
      <c r="AE1114">
        <v>1</v>
      </c>
    </row>
    <row r="1115" spans="1:31" x14ac:dyDescent="0.2">
      <c r="A1115" s="9">
        <v>2010457</v>
      </c>
      <c r="B1115">
        <v>5244</v>
      </c>
      <c r="C1115" t="s">
        <v>3307</v>
      </c>
      <c r="D1115" t="s">
        <v>3308</v>
      </c>
      <c r="E1115" t="s">
        <v>3309</v>
      </c>
      <c r="F1115" t="s">
        <v>3310</v>
      </c>
      <c r="G1115" t="s">
        <v>639</v>
      </c>
      <c r="H1115" t="s">
        <v>684</v>
      </c>
      <c r="I1115" t="s">
        <v>2732</v>
      </c>
      <c r="J1115" t="s">
        <v>694</v>
      </c>
      <c r="K1115" t="s">
        <v>53</v>
      </c>
      <c r="L1115" s="4">
        <v>2</v>
      </c>
      <c r="M1115" s="4">
        <v>46022</v>
      </c>
      <c r="N1115">
        <v>0.5</v>
      </c>
      <c r="P1115">
        <v>0.20000000298023224</v>
      </c>
      <c r="AC1115">
        <v>19.8</v>
      </c>
      <c r="AE1115">
        <v>1</v>
      </c>
    </row>
    <row r="1116" spans="1:31" x14ac:dyDescent="0.2">
      <c r="A1116" s="9">
        <v>2007778</v>
      </c>
      <c r="B1116">
        <v>4147</v>
      </c>
      <c r="C1116" t="s">
        <v>3313</v>
      </c>
      <c r="D1116" t="s">
        <v>3314</v>
      </c>
      <c r="E1116" t="s">
        <v>3315</v>
      </c>
      <c r="F1116" t="s">
        <v>3315</v>
      </c>
      <c r="G1116" t="s">
        <v>639</v>
      </c>
      <c r="H1116" t="s">
        <v>684</v>
      </c>
      <c r="I1116" t="s">
        <v>2732</v>
      </c>
      <c r="J1116" t="s">
        <v>686</v>
      </c>
      <c r="K1116" t="s">
        <v>54</v>
      </c>
      <c r="L1116" s="4">
        <v>2</v>
      </c>
      <c r="M1116" s="4">
        <v>46022</v>
      </c>
      <c r="N1116">
        <v>0.40000000596046448</v>
      </c>
      <c r="AC1116">
        <v>3</v>
      </c>
      <c r="AE1116">
        <v>1</v>
      </c>
    </row>
    <row r="1117" spans="1:31" x14ac:dyDescent="0.2">
      <c r="A1117" s="9">
        <v>2010622</v>
      </c>
      <c r="B1117">
        <v>5265</v>
      </c>
      <c r="C1117" t="s">
        <v>3316</v>
      </c>
      <c r="D1117" t="s">
        <v>3317</v>
      </c>
      <c r="E1117" t="s">
        <v>3318</v>
      </c>
      <c r="F1117" t="s">
        <v>3318</v>
      </c>
      <c r="G1117" t="s">
        <v>639</v>
      </c>
      <c r="H1117" t="s">
        <v>684</v>
      </c>
      <c r="I1117" t="s">
        <v>2732</v>
      </c>
      <c r="J1117" t="s">
        <v>686</v>
      </c>
      <c r="K1117" t="s">
        <v>53</v>
      </c>
      <c r="L1117" s="4">
        <v>2</v>
      </c>
      <c r="M1117" s="4">
        <v>46022</v>
      </c>
      <c r="N1117">
        <v>0.20000000298023224</v>
      </c>
      <c r="O1117">
        <v>7.9999998211860657E-2</v>
      </c>
      <c r="P1117">
        <v>0.60000002384185791</v>
      </c>
      <c r="AC1117">
        <v>3</v>
      </c>
      <c r="AE1117">
        <v>1</v>
      </c>
    </row>
    <row r="1118" spans="1:31" x14ac:dyDescent="0.2">
      <c r="A1118" s="9">
        <v>2008964</v>
      </c>
      <c r="B1118">
        <v>4582</v>
      </c>
      <c r="C1118" t="s">
        <v>3319</v>
      </c>
      <c r="D1118" t="s">
        <v>3320</v>
      </c>
      <c r="E1118" t="s">
        <v>3321</v>
      </c>
      <c r="F1118" t="s">
        <v>3321</v>
      </c>
      <c r="G1118" t="s">
        <v>639</v>
      </c>
      <c r="H1118" t="s">
        <v>684</v>
      </c>
      <c r="I1118" t="s">
        <v>2732</v>
      </c>
      <c r="J1118" t="s">
        <v>686</v>
      </c>
      <c r="K1118" t="s">
        <v>54</v>
      </c>
      <c r="L1118" s="4">
        <v>2</v>
      </c>
      <c r="M1118" s="4">
        <v>46022</v>
      </c>
      <c r="N1118">
        <v>0.10000000149011612</v>
      </c>
      <c r="P1118">
        <v>0.20000000298023224</v>
      </c>
      <c r="AC1118">
        <v>2</v>
      </c>
      <c r="AE1118">
        <v>1</v>
      </c>
    </row>
    <row r="1119" spans="1:31" x14ac:dyDescent="0.2">
      <c r="A1119" s="9">
        <v>2010318</v>
      </c>
      <c r="B1119">
        <v>5161</v>
      </c>
      <c r="C1119" t="s">
        <v>3328</v>
      </c>
      <c r="D1119" t="s">
        <v>1284</v>
      </c>
      <c r="E1119" t="s">
        <v>3329</v>
      </c>
      <c r="F1119" t="s">
        <v>3329</v>
      </c>
      <c r="G1119" t="s">
        <v>639</v>
      </c>
      <c r="H1119" t="s">
        <v>684</v>
      </c>
      <c r="I1119" t="s">
        <v>2732</v>
      </c>
      <c r="J1119" t="s">
        <v>686</v>
      </c>
      <c r="K1119" t="s">
        <v>54</v>
      </c>
      <c r="L1119" s="4">
        <v>2</v>
      </c>
      <c r="M1119" s="4">
        <v>46022</v>
      </c>
      <c r="N1119">
        <v>0.25</v>
      </c>
      <c r="O1119">
        <v>0.10000000149011612</v>
      </c>
      <c r="P1119">
        <v>0.25</v>
      </c>
      <c r="AC1119">
        <v>2</v>
      </c>
      <c r="AE1119">
        <v>1</v>
      </c>
    </row>
    <row r="1120" spans="1:31" x14ac:dyDescent="0.2">
      <c r="A1120" s="9">
        <v>2010474</v>
      </c>
      <c r="B1120">
        <v>5234</v>
      </c>
      <c r="C1120" t="s">
        <v>3324</v>
      </c>
      <c r="D1120" t="s">
        <v>1284</v>
      </c>
      <c r="E1120" t="s">
        <v>3325</v>
      </c>
      <c r="F1120" t="s">
        <v>3325</v>
      </c>
      <c r="G1120" t="s">
        <v>639</v>
      </c>
      <c r="H1120" t="s">
        <v>684</v>
      </c>
      <c r="I1120" t="s">
        <v>2732</v>
      </c>
      <c r="J1120" t="s">
        <v>686</v>
      </c>
      <c r="K1120" t="s">
        <v>53</v>
      </c>
      <c r="L1120" s="4">
        <v>2</v>
      </c>
      <c r="M1120" s="4">
        <v>46022</v>
      </c>
      <c r="N1120">
        <v>0.10000000149011612</v>
      </c>
      <c r="O1120">
        <v>0.30000001192092896</v>
      </c>
      <c r="P1120">
        <v>0.30000001192092896</v>
      </c>
      <c r="AC1120">
        <v>0.8</v>
      </c>
      <c r="AE1120">
        <v>1</v>
      </c>
    </row>
    <row r="1121" spans="1:31" x14ac:dyDescent="0.2">
      <c r="A1121" s="9">
        <v>2007640</v>
      </c>
      <c r="B1121">
        <v>4086</v>
      </c>
      <c r="C1121" t="s">
        <v>3322</v>
      </c>
      <c r="D1121" t="s">
        <v>1284</v>
      </c>
      <c r="E1121" t="s">
        <v>3323</v>
      </c>
      <c r="F1121" t="s">
        <v>3323</v>
      </c>
      <c r="G1121" t="s">
        <v>639</v>
      </c>
      <c r="H1121" t="s">
        <v>684</v>
      </c>
      <c r="I1121" t="s">
        <v>2732</v>
      </c>
      <c r="J1121" t="s">
        <v>686</v>
      </c>
      <c r="K1121" t="s">
        <v>53</v>
      </c>
      <c r="L1121" s="4">
        <v>2</v>
      </c>
      <c r="M1121" s="4">
        <v>46022</v>
      </c>
      <c r="N1121">
        <v>0.30000001192092896</v>
      </c>
      <c r="AC1121">
        <v>2</v>
      </c>
      <c r="AE1121">
        <v>1</v>
      </c>
    </row>
    <row r="1122" spans="1:31" x14ac:dyDescent="0.2">
      <c r="A1122" s="9">
        <v>2010345</v>
      </c>
      <c r="B1122">
        <v>5181</v>
      </c>
      <c r="C1122" t="s">
        <v>3326</v>
      </c>
      <c r="D1122" t="s">
        <v>1284</v>
      </c>
      <c r="E1122" t="s">
        <v>3327</v>
      </c>
      <c r="F1122" t="s">
        <v>3327</v>
      </c>
      <c r="G1122" t="s">
        <v>639</v>
      </c>
      <c r="H1122" t="s">
        <v>684</v>
      </c>
      <c r="I1122" t="s">
        <v>2732</v>
      </c>
      <c r="J1122" t="s">
        <v>686</v>
      </c>
      <c r="K1122" t="s">
        <v>54</v>
      </c>
      <c r="L1122" s="4">
        <v>2</v>
      </c>
      <c r="M1122" s="4">
        <v>46022</v>
      </c>
      <c r="N1122">
        <v>0.20000000298023224</v>
      </c>
      <c r="P1122">
        <v>0.15000000596046448</v>
      </c>
      <c r="AC1122">
        <v>2</v>
      </c>
      <c r="AE1122">
        <v>1</v>
      </c>
    </row>
    <row r="1123" spans="1:31" x14ac:dyDescent="0.2">
      <c r="A1123" s="9">
        <v>2010550</v>
      </c>
      <c r="B1123">
        <v>5255</v>
      </c>
      <c r="C1123" t="s">
        <v>3330</v>
      </c>
      <c r="D1123" t="s">
        <v>3331</v>
      </c>
      <c r="E1123" t="s">
        <v>3332</v>
      </c>
      <c r="F1123" t="s">
        <v>3332</v>
      </c>
      <c r="G1123" t="s">
        <v>639</v>
      </c>
      <c r="H1123" t="s">
        <v>684</v>
      </c>
      <c r="I1123" t="s">
        <v>2732</v>
      </c>
      <c r="J1123" t="s">
        <v>686</v>
      </c>
      <c r="K1123" t="s">
        <v>54</v>
      </c>
      <c r="L1123" s="4">
        <v>2</v>
      </c>
      <c r="M1123" s="4">
        <v>46022</v>
      </c>
      <c r="N1123">
        <v>0.30000001192092896</v>
      </c>
      <c r="AE1123">
        <v>1</v>
      </c>
    </row>
    <row r="1124" spans="1:31" x14ac:dyDescent="0.2">
      <c r="A1124" s="9">
        <v>2010257</v>
      </c>
      <c r="B1124">
        <v>5149</v>
      </c>
      <c r="C1124" t="s">
        <v>3333</v>
      </c>
      <c r="D1124" t="s">
        <v>3334</v>
      </c>
      <c r="E1124" t="s">
        <v>3335</v>
      </c>
      <c r="F1124" t="s">
        <v>3335</v>
      </c>
      <c r="G1124" t="s">
        <v>639</v>
      </c>
      <c r="H1124" t="s">
        <v>684</v>
      </c>
      <c r="I1124" t="s">
        <v>2732</v>
      </c>
      <c r="J1124" t="s">
        <v>686</v>
      </c>
      <c r="K1124" t="s">
        <v>54</v>
      </c>
      <c r="L1124" s="4">
        <v>2</v>
      </c>
      <c r="M1124" s="4">
        <v>46022</v>
      </c>
      <c r="N1124">
        <v>0.30000001192092896</v>
      </c>
      <c r="AC1124">
        <v>2.5</v>
      </c>
      <c r="AE1124">
        <v>1</v>
      </c>
    </row>
    <row r="1125" spans="1:31" x14ac:dyDescent="0.2">
      <c r="A1125" s="9">
        <v>2010268</v>
      </c>
      <c r="B1125">
        <v>5202</v>
      </c>
      <c r="C1125" t="s">
        <v>3336</v>
      </c>
      <c r="D1125" t="s">
        <v>3337</v>
      </c>
      <c r="E1125" t="s">
        <v>3338</v>
      </c>
      <c r="F1125" t="s">
        <v>3338</v>
      </c>
      <c r="G1125" t="s">
        <v>639</v>
      </c>
      <c r="H1125" t="s">
        <v>684</v>
      </c>
      <c r="I1125" t="s">
        <v>2732</v>
      </c>
      <c r="J1125" t="s">
        <v>694</v>
      </c>
      <c r="K1125" t="s">
        <v>53</v>
      </c>
      <c r="L1125" s="4">
        <v>2</v>
      </c>
      <c r="M1125" s="4">
        <v>46022</v>
      </c>
      <c r="N1125">
        <v>0.30000001192092896</v>
      </c>
      <c r="AC1125">
        <v>13.1</v>
      </c>
      <c r="AE1125">
        <v>1</v>
      </c>
    </row>
    <row r="1126" spans="1:31" x14ac:dyDescent="0.2">
      <c r="A1126" s="9">
        <v>2000990</v>
      </c>
      <c r="B1126">
        <v>1109</v>
      </c>
      <c r="C1126" t="s">
        <v>3339</v>
      </c>
      <c r="D1126" t="s">
        <v>1304</v>
      </c>
      <c r="E1126" t="s">
        <v>958</v>
      </c>
      <c r="F1126" t="s">
        <v>3340</v>
      </c>
      <c r="G1126" t="s">
        <v>639</v>
      </c>
      <c r="H1126" t="s">
        <v>639</v>
      </c>
      <c r="I1126" t="s">
        <v>2732</v>
      </c>
      <c r="J1126" t="s">
        <v>647</v>
      </c>
      <c r="K1126" t="s">
        <v>53</v>
      </c>
      <c r="L1126" s="4">
        <v>39994</v>
      </c>
      <c r="M1126" s="4">
        <v>46022</v>
      </c>
      <c r="O1126">
        <v>26</v>
      </c>
      <c r="Q1126">
        <v>40</v>
      </c>
      <c r="R1126">
        <v>3</v>
      </c>
      <c r="AE1126">
        <v>1</v>
      </c>
    </row>
    <row r="1127" spans="1:31" x14ac:dyDescent="0.2">
      <c r="A1127" s="9">
        <v>2000995</v>
      </c>
      <c r="B1127">
        <v>1030</v>
      </c>
      <c r="C1127" t="s">
        <v>3341</v>
      </c>
      <c r="D1127" t="s">
        <v>3342</v>
      </c>
      <c r="E1127" t="s">
        <v>958</v>
      </c>
      <c r="F1127" t="s">
        <v>3343</v>
      </c>
      <c r="G1127" t="s">
        <v>639</v>
      </c>
      <c r="H1127" t="s">
        <v>639</v>
      </c>
      <c r="I1127" t="s">
        <v>2732</v>
      </c>
      <c r="J1127" t="s">
        <v>647</v>
      </c>
      <c r="K1127" t="s">
        <v>53</v>
      </c>
      <c r="L1127" s="4">
        <v>39994</v>
      </c>
      <c r="M1127" s="4">
        <v>46022</v>
      </c>
      <c r="P1127">
        <v>60</v>
      </c>
      <c r="AE1127">
        <v>1</v>
      </c>
    </row>
    <row r="1128" spans="1:31" x14ac:dyDescent="0.2">
      <c r="A1128" s="9">
        <v>2000970</v>
      </c>
      <c r="B1128">
        <v>2480</v>
      </c>
      <c r="C1128" t="s">
        <v>3344</v>
      </c>
      <c r="D1128" t="s">
        <v>3345</v>
      </c>
      <c r="E1128" t="s">
        <v>3346</v>
      </c>
      <c r="F1128" t="s">
        <v>3346</v>
      </c>
      <c r="G1128" t="s">
        <v>639</v>
      </c>
      <c r="H1128" t="s">
        <v>639</v>
      </c>
      <c r="I1128" t="s">
        <v>2732</v>
      </c>
      <c r="J1128" t="s">
        <v>729</v>
      </c>
      <c r="K1128" t="s">
        <v>53</v>
      </c>
      <c r="L1128" s="4">
        <v>39993</v>
      </c>
      <c r="M1128" s="4">
        <v>46022</v>
      </c>
      <c r="N1128">
        <v>0</v>
      </c>
      <c r="O1128">
        <v>0</v>
      </c>
      <c r="P1128">
        <v>0</v>
      </c>
      <c r="Q1128">
        <v>0</v>
      </c>
      <c r="R1128">
        <v>0</v>
      </c>
      <c r="T1128">
        <v>0</v>
      </c>
      <c r="AC1128">
        <v>90</v>
      </c>
      <c r="AE1128">
        <v>1</v>
      </c>
    </row>
    <row r="1129" spans="1:31" x14ac:dyDescent="0.2">
      <c r="A1129" s="9">
        <v>2010328</v>
      </c>
      <c r="B1129">
        <v>5200</v>
      </c>
      <c r="C1129" t="s">
        <v>3347</v>
      </c>
      <c r="D1129" t="s">
        <v>3348</v>
      </c>
      <c r="E1129" t="s">
        <v>3349</v>
      </c>
      <c r="F1129" t="s">
        <v>3349</v>
      </c>
      <c r="G1129" t="s">
        <v>639</v>
      </c>
      <c r="H1129" t="s">
        <v>639</v>
      </c>
      <c r="I1129" t="s">
        <v>2732</v>
      </c>
      <c r="J1129" t="s">
        <v>729</v>
      </c>
      <c r="K1129" t="s">
        <v>54</v>
      </c>
      <c r="L1129" s="4">
        <v>2</v>
      </c>
      <c r="M1129" s="4">
        <v>46022</v>
      </c>
      <c r="AE1129">
        <v>1.1000000000000001</v>
      </c>
    </row>
    <row r="1130" spans="1:31" x14ac:dyDescent="0.2">
      <c r="A1130" s="9">
        <v>2007043</v>
      </c>
      <c r="B1130">
        <v>3861</v>
      </c>
      <c r="C1130" t="s">
        <v>3350</v>
      </c>
      <c r="D1130" t="s">
        <v>3351</v>
      </c>
      <c r="E1130" t="s">
        <v>3237</v>
      </c>
      <c r="F1130" t="s">
        <v>3237</v>
      </c>
      <c r="G1130" t="s">
        <v>639</v>
      </c>
      <c r="H1130" t="s">
        <v>639</v>
      </c>
      <c r="I1130" t="s">
        <v>2732</v>
      </c>
      <c r="J1130" t="s">
        <v>729</v>
      </c>
      <c r="K1130" t="s">
        <v>53</v>
      </c>
      <c r="L1130" s="4">
        <v>2</v>
      </c>
      <c r="M1130" s="4">
        <v>46022</v>
      </c>
      <c r="AE1130">
        <v>1</v>
      </c>
    </row>
    <row r="1131" spans="1:31" x14ac:dyDescent="0.2">
      <c r="A1131" s="9">
        <v>2010329</v>
      </c>
      <c r="B1131">
        <v>5201</v>
      </c>
      <c r="C1131" t="s">
        <v>3352</v>
      </c>
      <c r="D1131" t="s">
        <v>3353</v>
      </c>
      <c r="E1131" t="s">
        <v>3349</v>
      </c>
      <c r="F1131" t="s">
        <v>3349</v>
      </c>
      <c r="G1131" t="s">
        <v>639</v>
      </c>
      <c r="H1131" t="s">
        <v>639</v>
      </c>
      <c r="I1131" t="s">
        <v>2732</v>
      </c>
      <c r="J1131" t="s">
        <v>729</v>
      </c>
      <c r="K1131" t="s">
        <v>54</v>
      </c>
      <c r="L1131" s="4">
        <v>2</v>
      </c>
      <c r="M1131" s="4">
        <v>46022</v>
      </c>
      <c r="AE1131">
        <v>1.1000000000000001</v>
      </c>
    </row>
    <row r="1132" spans="1:31" x14ac:dyDescent="0.2">
      <c r="A1132" s="9">
        <v>2010380</v>
      </c>
      <c r="B1132">
        <v>5222</v>
      </c>
      <c r="C1132" t="s">
        <v>3354</v>
      </c>
      <c r="D1132" t="s">
        <v>3355</v>
      </c>
      <c r="E1132" t="s">
        <v>3356</v>
      </c>
      <c r="F1132" t="s">
        <v>3356</v>
      </c>
      <c r="G1132" t="s">
        <v>639</v>
      </c>
      <c r="H1132" t="s">
        <v>639</v>
      </c>
      <c r="I1132" t="s">
        <v>2732</v>
      </c>
      <c r="J1132" t="s">
        <v>729</v>
      </c>
      <c r="K1132" t="s">
        <v>54</v>
      </c>
      <c r="L1132" s="4">
        <v>2</v>
      </c>
      <c r="M1132" s="4">
        <v>46022</v>
      </c>
      <c r="AE1132">
        <v>1.1000000000000001</v>
      </c>
    </row>
    <row r="1133" spans="1:31" x14ac:dyDescent="0.2">
      <c r="A1133" s="9">
        <v>2010382</v>
      </c>
      <c r="B1133">
        <v>5224</v>
      </c>
      <c r="C1133" t="s">
        <v>3357</v>
      </c>
      <c r="D1133" t="s">
        <v>3358</v>
      </c>
      <c r="E1133" t="s">
        <v>3356</v>
      </c>
      <c r="F1133" t="s">
        <v>3356</v>
      </c>
      <c r="G1133" t="s">
        <v>639</v>
      </c>
      <c r="H1133" t="s">
        <v>639</v>
      </c>
      <c r="I1133" t="s">
        <v>2732</v>
      </c>
      <c r="J1133" t="s">
        <v>729</v>
      </c>
      <c r="K1133" t="s">
        <v>54</v>
      </c>
      <c r="L1133" s="4">
        <v>2</v>
      </c>
      <c r="M1133" s="4">
        <v>46022</v>
      </c>
      <c r="AE1133">
        <v>1.1000000000000001</v>
      </c>
    </row>
    <row r="1134" spans="1:31" x14ac:dyDescent="0.2">
      <c r="A1134" s="9">
        <v>2010381</v>
      </c>
      <c r="B1134">
        <v>5223</v>
      </c>
      <c r="C1134" t="s">
        <v>3359</v>
      </c>
      <c r="D1134" t="s">
        <v>3360</v>
      </c>
      <c r="E1134" t="s">
        <v>3356</v>
      </c>
      <c r="F1134" t="s">
        <v>3356</v>
      </c>
      <c r="G1134" t="s">
        <v>639</v>
      </c>
      <c r="H1134" t="s">
        <v>639</v>
      </c>
      <c r="I1134" t="s">
        <v>2732</v>
      </c>
      <c r="J1134" t="s">
        <v>729</v>
      </c>
      <c r="K1134" t="s">
        <v>54</v>
      </c>
      <c r="L1134" s="4">
        <v>2</v>
      </c>
      <c r="M1134" s="4">
        <v>46022</v>
      </c>
      <c r="AE1134">
        <v>1.1000000000000001</v>
      </c>
    </row>
    <row r="1135" spans="1:31" x14ac:dyDescent="0.2">
      <c r="A1135" s="9">
        <v>2010379</v>
      </c>
      <c r="B1135">
        <v>5221</v>
      </c>
      <c r="C1135" t="s">
        <v>3361</v>
      </c>
      <c r="D1135" t="s">
        <v>3362</v>
      </c>
      <c r="E1135" t="s">
        <v>3356</v>
      </c>
      <c r="F1135" t="s">
        <v>3356</v>
      </c>
      <c r="G1135" t="s">
        <v>639</v>
      </c>
      <c r="H1135" t="s">
        <v>639</v>
      </c>
      <c r="I1135" t="s">
        <v>2732</v>
      </c>
      <c r="J1135" t="s">
        <v>729</v>
      </c>
      <c r="K1135" t="s">
        <v>54</v>
      </c>
      <c r="L1135" s="4">
        <v>2</v>
      </c>
      <c r="M1135" s="4">
        <v>46022</v>
      </c>
      <c r="AE1135">
        <v>1.1000000000000001</v>
      </c>
    </row>
    <row r="1136" spans="1:31" x14ac:dyDescent="0.2">
      <c r="A1136" s="9">
        <v>2010180</v>
      </c>
      <c r="B1136">
        <v>5173</v>
      </c>
      <c r="C1136" t="s">
        <v>3363</v>
      </c>
      <c r="D1136" t="s">
        <v>3364</v>
      </c>
      <c r="E1136" t="s">
        <v>782</v>
      </c>
      <c r="F1136" t="s">
        <v>782</v>
      </c>
      <c r="G1136" t="s">
        <v>639</v>
      </c>
      <c r="H1136" t="s">
        <v>639</v>
      </c>
      <c r="I1136" t="s">
        <v>2732</v>
      </c>
      <c r="J1136" t="s">
        <v>729</v>
      </c>
      <c r="K1136" t="s">
        <v>54</v>
      </c>
      <c r="L1136" s="4">
        <v>2</v>
      </c>
      <c r="M1136" s="4">
        <v>46022</v>
      </c>
      <c r="V1136">
        <v>1.5</v>
      </c>
      <c r="Z1136">
        <v>0.5</v>
      </c>
      <c r="AE1136">
        <v>1.1000000000000001</v>
      </c>
    </row>
    <row r="1137" spans="1:31" x14ac:dyDescent="0.2">
      <c r="A1137" s="9">
        <v>2008751</v>
      </c>
      <c r="B1137">
        <v>4462</v>
      </c>
      <c r="C1137" t="s">
        <v>3365</v>
      </c>
      <c r="D1137" t="s">
        <v>3366</v>
      </c>
      <c r="E1137" t="s">
        <v>1264</v>
      </c>
      <c r="F1137" t="s">
        <v>1265</v>
      </c>
      <c r="G1137" t="s">
        <v>639</v>
      </c>
      <c r="H1137" t="s">
        <v>639</v>
      </c>
      <c r="I1137" t="s">
        <v>2732</v>
      </c>
      <c r="J1137" t="s">
        <v>641</v>
      </c>
      <c r="K1137" t="s">
        <v>53</v>
      </c>
      <c r="L1137" s="4">
        <v>2</v>
      </c>
      <c r="M1137" s="4">
        <v>46022</v>
      </c>
      <c r="N1137">
        <v>4</v>
      </c>
      <c r="O1137">
        <v>10</v>
      </c>
      <c r="P1137">
        <v>20</v>
      </c>
      <c r="R1137">
        <v>2</v>
      </c>
      <c r="T1137">
        <v>6.8000001907348633</v>
      </c>
      <c r="V1137">
        <v>0.15000000596046448</v>
      </c>
      <c r="Y1137">
        <v>0.20000000298023224</v>
      </c>
      <c r="AE1137">
        <v>1</v>
      </c>
    </row>
    <row r="1138" spans="1:31" x14ac:dyDescent="0.2">
      <c r="A1138" s="9">
        <v>2008752</v>
      </c>
      <c r="B1138">
        <v>4463</v>
      </c>
      <c r="C1138" t="s">
        <v>3367</v>
      </c>
      <c r="D1138" t="s">
        <v>3368</v>
      </c>
      <c r="E1138" t="s">
        <v>1264</v>
      </c>
      <c r="F1138" t="s">
        <v>1265</v>
      </c>
      <c r="G1138" t="s">
        <v>639</v>
      </c>
      <c r="H1138" t="s">
        <v>639</v>
      </c>
      <c r="I1138" t="s">
        <v>2732</v>
      </c>
      <c r="J1138" t="s">
        <v>641</v>
      </c>
      <c r="K1138" t="s">
        <v>53</v>
      </c>
      <c r="L1138" s="4">
        <v>2</v>
      </c>
      <c r="M1138" s="4">
        <v>46022</v>
      </c>
      <c r="N1138">
        <v>15</v>
      </c>
      <c r="O1138">
        <v>8</v>
      </c>
      <c r="T1138">
        <v>12.399999618530273</v>
      </c>
      <c r="AE1138">
        <v>1</v>
      </c>
    </row>
    <row r="1139" spans="1:31" x14ac:dyDescent="0.2">
      <c r="A1139" s="9">
        <v>2010373</v>
      </c>
      <c r="B1139">
        <v>5207</v>
      </c>
      <c r="C1139" t="s">
        <v>3369</v>
      </c>
      <c r="D1139" t="s">
        <v>3370</v>
      </c>
      <c r="E1139" t="s">
        <v>3371</v>
      </c>
      <c r="F1139" t="s">
        <v>3372</v>
      </c>
      <c r="G1139" t="s">
        <v>639</v>
      </c>
      <c r="H1139" t="s">
        <v>639</v>
      </c>
      <c r="I1139" t="s">
        <v>2732</v>
      </c>
      <c r="J1139" t="s">
        <v>647</v>
      </c>
      <c r="K1139" t="s">
        <v>53</v>
      </c>
      <c r="L1139" s="4">
        <v>2</v>
      </c>
      <c r="M1139" s="4">
        <v>46022</v>
      </c>
      <c r="O1139">
        <v>4</v>
      </c>
      <c r="P1139">
        <v>28</v>
      </c>
      <c r="Q1139">
        <v>10</v>
      </c>
      <c r="R1139">
        <v>8</v>
      </c>
      <c r="AE1139">
        <v>1</v>
      </c>
    </row>
    <row r="1140" spans="1:31" x14ac:dyDescent="0.2">
      <c r="A1140" s="9">
        <v>2001700</v>
      </c>
      <c r="B1140">
        <v>2966</v>
      </c>
      <c r="C1140" t="s">
        <v>3373</v>
      </c>
      <c r="D1140" t="s">
        <v>3374</v>
      </c>
      <c r="E1140" t="s">
        <v>3375</v>
      </c>
      <c r="F1140" t="s">
        <v>3375</v>
      </c>
      <c r="G1140" t="s">
        <v>639</v>
      </c>
      <c r="H1140" t="s">
        <v>684</v>
      </c>
      <c r="I1140" t="s">
        <v>2732</v>
      </c>
      <c r="J1140" t="s">
        <v>694</v>
      </c>
      <c r="K1140" t="s">
        <v>53</v>
      </c>
      <c r="L1140" s="4">
        <v>39504</v>
      </c>
      <c r="M1140" s="4">
        <v>46022</v>
      </c>
      <c r="N1140">
        <v>0.40000000596046448</v>
      </c>
      <c r="AC1140">
        <v>8.1</v>
      </c>
      <c r="AE1140">
        <v>1</v>
      </c>
    </row>
    <row r="1141" spans="1:31" x14ac:dyDescent="0.2">
      <c r="A1141" s="9">
        <v>2001260</v>
      </c>
      <c r="B1141">
        <v>2577</v>
      </c>
      <c r="C1141" t="s">
        <v>3376</v>
      </c>
      <c r="D1141" t="s">
        <v>3377</v>
      </c>
      <c r="E1141" t="s">
        <v>1264</v>
      </c>
      <c r="F1141" t="s">
        <v>2668</v>
      </c>
      <c r="G1141" t="s">
        <v>639</v>
      </c>
      <c r="H1141" t="s">
        <v>684</v>
      </c>
      <c r="I1141" t="s">
        <v>2732</v>
      </c>
      <c r="J1141" t="s">
        <v>641</v>
      </c>
      <c r="K1141" t="s">
        <v>54</v>
      </c>
      <c r="L1141" s="4">
        <v>39777</v>
      </c>
      <c r="M1141" s="4">
        <v>46022</v>
      </c>
      <c r="N1141">
        <v>13</v>
      </c>
      <c r="O1141">
        <v>5</v>
      </c>
      <c r="P1141">
        <v>8</v>
      </c>
      <c r="AE1141">
        <v>1.4</v>
      </c>
    </row>
    <row r="1142" spans="1:31" x14ac:dyDescent="0.2">
      <c r="A1142" s="9">
        <v>2006900</v>
      </c>
      <c r="B1142">
        <v>3865</v>
      </c>
      <c r="C1142" t="s">
        <v>3378</v>
      </c>
      <c r="D1142" t="s">
        <v>3379</v>
      </c>
      <c r="E1142" t="s">
        <v>1540</v>
      </c>
      <c r="F1142" t="s">
        <v>1540</v>
      </c>
      <c r="G1142" t="s">
        <v>639</v>
      </c>
      <c r="H1142" t="s">
        <v>639</v>
      </c>
      <c r="I1142" t="s">
        <v>2732</v>
      </c>
      <c r="J1142" t="s">
        <v>641</v>
      </c>
      <c r="K1142" t="s">
        <v>54</v>
      </c>
      <c r="L1142" s="4">
        <v>2</v>
      </c>
      <c r="M1142" s="4">
        <v>46022</v>
      </c>
      <c r="N1142">
        <v>7</v>
      </c>
      <c r="Q1142">
        <v>5</v>
      </c>
      <c r="R1142">
        <v>5</v>
      </c>
      <c r="V1142">
        <v>4.999999888241291E-3</v>
      </c>
      <c r="W1142">
        <v>4.999999888241291E-3</v>
      </c>
      <c r="X1142">
        <v>1.9999999552965164E-2</v>
      </c>
      <c r="Y1142">
        <v>9.9999997764825821E-3</v>
      </c>
      <c r="Z1142">
        <v>9.9999997764825821E-3</v>
      </c>
      <c r="AA1142">
        <v>2.0000000949949026E-3</v>
      </c>
      <c r="AE1142">
        <v>1.3</v>
      </c>
    </row>
    <row r="1143" spans="1:31" x14ac:dyDescent="0.2">
      <c r="A1143" s="9">
        <v>2006901</v>
      </c>
      <c r="B1143">
        <v>3853</v>
      </c>
      <c r="C1143" t="s">
        <v>3380</v>
      </c>
      <c r="D1143" t="s">
        <v>3381</v>
      </c>
      <c r="E1143" t="s">
        <v>1540</v>
      </c>
      <c r="F1143" t="s">
        <v>1540</v>
      </c>
      <c r="G1143" t="s">
        <v>639</v>
      </c>
      <c r="H1143" t="s">
        <v>639</v>
      </c>
      <c r="I1143" t="s">
        <v>2732</v>
      </c>
      <c r="J1143" t="s">
        <v>641</v>
      </c>
      <c r="K1143" t="s">
        <v>54</v>
      </c>
      <c r="L1143" s="4">
        <v>2</v>
      </c>
      <c r="M1143" s="4">
        <v>46022</v>
      </c>
      <c r="N1143">
        <v>8</v>
      </c>
      <c r="R1143">
        <v>8</v>
      </c>
      <c r="V1143">
        <v>4.999999888241291E-3</v>
      </c>
      <c r="W1143">
        <v>4.999999888241291E-3</v>
      </c>
      <c r="X1143">
        <v>1.9999999552965164E-2</v>
      </c>
      <c r="Y1143">
        <v>9.9999997764825821E-3</v>
      </c>
      <c r="Z1143">
        <v>9.9999997764825821E-3</v>
      </c>
      <c r="AA1143">
        <v>2.0000000949949026E-3</v>
      </c>
      <c r="AE1143">
        <v>1.3</v>
      </c>
    </row>
    <row r="1144" spans="1:31" x14ac:dyDescent="0.2">
      <c r="A1144" s="9">
        <v>2008792</v>
      </c>
      <c r="B1144">
        <v>4498</v>
      </c>
      <c r="C1144" t="s">
        <v>3382</v>
      </c>
      <c r="D1144" t="s">
        <v>3383</v>
      </c>
      <c r="E1144" t="s">
        <v>911</v>
      </c>
      <c r="F1144" t="s">
        <v>3384</v>
      </c>
      <c r="G1144" t="s">
        <v>639</v>
      </c>
      <c r="H1144" t="s">
        <v>639</v>
      </c>
      <c r="I1144" t="s">
        <v>2732</v>
      </c>
      <c r="J1144" t="s">
        <v>729</v>
      </c>
      <c r="K1144" t="s">
        <v>54</v>
      </c>
      <c r="L1144" s="4">
        <v>2</v>
      </c>
      <c r="M1144" s="4">
        <v>46022</v>
      </c>
      <c r="AE1144">
        <v>1.1000000000000001</v>
      </c>
    </row>
    <row r="1145" spans="1:31" x14ac:dyDescent="0.2">
      <c r="A1145" s="9">
        <v>2004658</v>
      </c>
      <c r="B1145">
        <v>3259</v>
      </c>
      <c r="C1145" t="s">
        <v>3385</v>
      </c>
      <c r="D1145" t="s">
        <v>3386</v>
      </c>
      <c r="E1145" t="s">
        <v>2727</v>
      </c>
      <c r="F1145" t="s">
        <v>3387</v>
      </c>
      <c r="G1145" t="s">
        <v>639</v>
      </c>
      <c r="H1145" t="s">
        <v>639</v>
      </c>
      <c r="I1145" t="s">
        <v>2732</v>
      </c>
      <c r="J1145" t="s">
        <v>729</v>
      </c>
      <c r="K1145" t="s">
        <v>54</v>
      </c>
      <c r="L1145" s="4">
        <v>40017</v>
      </c>
      <c r="M1145" s="4">
        <v>46022</v>
      </c>
      <c r="AC1145">
        <v>80</v>
      </c>
      <c r="AE1145">
        <v>1</v>
      </c>
    </row>
    <row r="1146" spans="1:31" x14ac:dyDescent="0.2">
      <c r="A1146" s="9">
        <v>2004659</v>
      </c>
      <c r="B1146">
        <v>3260</v>
      </c>
      <c r="C1146" t="s">
        <v>3388</v>
      </c>
      <c r="D1146" t="s">
        <v>3389</v>
      </c>
      <c r="E1146" t="s">
        <v>2727</v>
      </c>
      <c r="F1146" t="s">
        <v>3387</v>
      </c>
      <c r="G1146" t="s">
        <v>639</v>
      </c>
      <c r="H1146" t="s">
        <v>639</v>
      </c>
      <c r="I1146" t="s">
        <v>2732</v>
      </c>
      <c r="J1146" t="s">
        <v>729</v>
      </c>
      <c r="K1146" t="s">
        <v>54</v>
      </c>
      <c r="L1146" s="4">
        <v>40017</v>
      </c>
      <c r="M1146" s="4">
        <v>46022</v>
      </c>
      <c r="AC1146">
        <v>70</v>
      </c>
      <c r="AE1146">
        <v>1</v>
      </c>
    </row>
    <row r="1147" spans="1:31" x14ac:dyDescent="0.2">
      <c r="A1147" s="9">
        <v>2006943</v>
      </c>
      <c r="B1147">
        <v>3801</v>
      </c>
      <c r="C1147" t="s">
        <v>3390</v>
      </c>
      <c r="D1147" t="s">
        <v>3391</v>
      </c>
      <c r="E1147" t="s">
        <v>2727</v>
      </c>
      <c r="F1147" t="s">
        <v>2727</v>
      </c>
      <c r="G1147" t="s">
        <v>639</v>
      </c>
      <c r="H1147" t="s">
        <v>639</v>
      </c>
      <c r="I1147" t="s">
        <v>2732</v>
      </c>
      <c r="J1147" t="s">
        <v>729</v>
      </c>
      <c r="K1147" t="s">
        <v>54</v>
      </c>
      <c r="L1147" s="4">
        <v>2</v>
      </c>
      <c r="M1147" s="4">
        <v>46022</v>
      </c>
      <c r="AC1147">
        <v>65</v>
      </c>
      <c r="AE1147">
        <v>1</v>
      </c>
    </row>
    <row r="1148" spans="1:31" x14ac:dyDescent="0.2">
      <c r="A1148" s="9">
        <v>2001378</v>
      </c>
      <c r="B1148">
        <v>1627</v>
      </c>
      <c r="C1148" t="s">
        <v>3392</v>
      </c>
      <c r="D1148" t="s">
        <v>3393</v>
      </c>
      <c r="E1148" t="s">
        <v>1702</v>
      </c>
      <c r="F1148" t="s">
        <v>1702</v>
      </c>
      <c r="G1148" t="s">
        <v>639</v>
      </c>
      <c r="H1148" t="s">
        <v>639</v>
      </c>
      <c r="I1148" t="s">
        <v>2732</v>
      </c>
      <c r="J1148" t="s">
        <v>729</v>
      </c>
      <c r="K1148" t="s">
        <v>54</v>
      </c>
      <c r="L1148" s="4">
        <v>40386</v>
      </c>
      <c r="M1148" s="4">
        <v>46022</v>
      </c>
      <c r="N1148">
        <v>0</v>
      </c>
      <c r="O1148">
        <v>0</v>
      </c>
      <c r="P1148">
        <v>0</v>
      </c>
      <c r="Q1148">
        <v>0</v>
      </c>
      <c r="R1148">
        <v>0</v>
      </c>
      <c r="T1148">
        <v>0</v>
      </c>
      <c r="AC1148">
        <v>70</v>
      </c>
      <c r="AE1148">
        <v>1</v>
      </c>
    </row>
    <row r="1149" spans="1:31" x14ac:dyDescent="0.2">
      <c r="A1149" s="9">
        <v>2000896</v>
      </c>
      <c r="B1149">
        <v>2341</v>
      </c>
      <c r="C1149" t="s">
        <v>3394</v>
      </c>
      <c r="D1149" t="s">
        <v>3395</v>
      </c>
      <c r="E1149" t="s">
        <v>1702</v>
      </c>
      <c r="F1149" t="s">
        <v>1702</v>
      </c>
      <c r="G1149" t="s">
        <v>639</v>
      </c>
      <c r="H1149" t="s">
        <v>639</v>
      </c>
      <c r="I1149" t="s">
        <v>2732</v>
      </c>
      <c r="J1149" t="s">
        <v>729</v>
      </c>
      <c r="K1149" t="s">
        <v>54</v>
      </c>
      <c r="L1149" s="4">
        <v>40022</v>
      </c>
      <c r="M1149" s="4">
        <v>46022</v>
      </c>
      <c r="N1149">
        <v>0</v>
      </c>
      <c r="O1149">
        <v>0</v>
      </c>
      <c r="P1149">
        <v>0</v>
      </c>
      <c r="Q1149">
        <v>0</v>
      </c>
      <c r="R1149">
        <v>0</v>
      </c>
      <c r="T1149">
        <v>0</v>
      </c>
      <c r="AC1149">
        <v>45</v>
      </c>
      <c r="AE1149">
        <v>1</v>
      </c>
    </row>
    <row r="1150" spans="1:31" x14ac:dyDescent="0.2">
      <c r="A1150" s="9">
        <v>2001379</v>
      </c>
      <c r="B1150">
        <v>1628</v>
      </c>
      <c r="C1150" t="s">
        <v>3396</v>
      </c>
      <c r="D1150" t="s">
        <v>3397</v>
      </c>
      <c r="E1150" t="s">
        <v>1702</v>
      </c>
      <c r="F1150" t="s">
        <v>1702</v>
      </c>
      <c r="G1150" t="s">
        <v>639</v>
      </c>
      <c r="H1150" t="s">
        <v>639</v>
      </c>
      <c r="I1150" t="s">
        <v>2732</v>
      </c>
      <c r="J1150" t="s">
        <v>729</v>
      </c>
      <c r="K1150" t="s">
        <v>54</v>
      </c>
      <c r="L1150" s="4">
        <v>40386</v>
      </c>
      <c r="M1150" s="4">
        <v>46022</v>
      </c>
      <c r="N1150">
        <v>0</v>
      </c>
      <c r="O1150">
        <v>0</v>
      </c>
      <c r="P1150">
        <v>0</v>
      </c>
      <c r="Q1150">
        <v>0</v>
      </c>
      <c r="R1150">
        <v>0</v>
      </c>
      <c r="T1150">
        <v>0</v>
      </c>
      <c r="AC1150">
        <v>45</v>
      </c>
      <c r="AE1150">
        <v>1</v>
      </c>
    </row>
    <row r="1151" spans="1:31" x14ac:dyDescent="0.2">
      <c r="A1151" s="9">
        <v>2001380</v>
      </c>
      <c r="B1151">
        <v>1625</v>
      </c>
      <c r="C1151" t="s">
        <v>3398</v>
      </c>
      <c r="D1151" t="s">
        <v>3399</v>
      </c>
      <c r="E1151" t="s">
        <v>1702</v>
      </c>
      <c r="F1151" t="s">
        <v>1702</v>
      </c>
      <c r="G1151" t="s">
        <v>639</v>
      </c>
      <c r="H1151" t="s">
        <v>639</v>
      </c>
      <c r="I1151" t="s">
        <v>2732</v>
      </c>
      <c r="J1151" t="s">
        <v>729</v>
      </c>
      <c r="K1151" t="s">
        <v>54</v>
      </c>
      <c r="L1151" s="4">
        <v>40386</v>
      </c>
      <c r="M1151" s="4">
        <v>46022</v>
      </c>
      <c r="N1151">
        <v>0</v>
      </c>
      <c r="O1151">
        <v>0</v>
      </c>
      <c r="P1151">
        <v>0</v>
      </c>
      <c r="Q1151">
        <v>0</v>
      </c>
      <c r="R1151">
        <v>0</v>
      </c>
      <c r="T1151">
        <v>0</v>
      </c>
      <c r="AC1151">
        <v>70</v>
      </c>
      <c r="AE1151">
        <v>1</v>
      </c>
    </row>
    <row r="1152" spans="1:31" x14ac:dyDescent="0.2">
      <c r="A1152" s="9">
        <v>2007422</v>
      </c>
      <c r="B1152">
        <v>3973</v>
      </c>
      <c r="C1152" t="s">
        <v>3400</v>
      </c>
      <c r="D1152" t="s">
        <v>3401</v>
      </c>
      <c r="E1152" t="s">
        <v>1702</v>
      </c>
      <c r="F1152" t="s">
        <v>1702</v>
      </c>
      <c r="G1152" t="s">
        <v>639</v>
      </c>
      <c r="H1152" t="s">
        <v>639</v>
      </c>
      <c r="I1152" t="s">
        <v>2732</v>
      </c>
      <c r="J1152" t="s">
        <v>729</v>
      </c>
      <c r="K1152" t="s">
        <v>54</v>
      </c>
      <c r="L1152" s="4">
        <v>2</v>
      </c>
      <c r="M1152" s="4">
        <v>46022</v>
      </c>
      <c r="AC1152">
        <v>45</v>
      </c>
      <c r="AE1152">
        <v>1</v>
      </c>
    </row>
    <row r="1153" spans="1:31" x14ac:dyDescent="0.2">
      <c r="A1153" s="9">
        <v>2001377</v>
      </c>
      <c r="B1153">
        <v>1626</v>
      </c>
      <c r="C1153" t="s">
        <v>3402</v>
      </c>
      <c r="D1153" t="s">
        <v>3403</v>
      </c>
      <c r="E1153" t="s">
        <v>1702</v>
      </c>
      <c r="F1153" t="s">
        <v>1702</v>
      </c>
      <c r="G1153" t="s">
        <v>639</v>
      </c>
      <c r="H1153" t="s">
        <v>639</v>
      </c>
      <c r="I1153" t="s">
        <v>2732</v>
      </c>
      <c r="J1153" t="s">
        <v>729</v>
      </c>
      <c r="K1153" t="s">
        <v>54</v>
      </c>
      <c r="L1153" s="4">
        <v>40386</v>
      </c>
      <c r="M1153" s="4">
        <v>46022</v>
      </c>
      <c r="N1153">
        <v>0</v>
      </c>
      <c r="O1153">
        <v>0</v>
      </c>
      <c r="P1153">
        <v>0</v>
      </c>
      <c r="Q1153">
        <v>0</v>
      </c>
      <c r="R1153">
        <v>0</v>
      </c>
      <c r="T1153">
        <v>0</v>
      </c>
      <c r="AC1153">
        <v>70</v>
      </c>
      <c r="AE1153">
        <v>1</v>
      </c>
    </row>
    <row r="1154" spans="1:31" x14ac:dyDescent="0.2">
      <c r="A1154" s="9">
        <v>2008626</v>
      </c>
      <c r="B1154">
        <v>4512</v>
      </c>
      <c r="C1154" t="s">
        <v>3404</v>
      </c>
      <c r="D1154" t="s">
        <v>3405</v>
      </c>
      <c r="E1154" t="s">
        <v>3406</v>
      </c>
      <c r="F1154" t="s">
        <v>3406</v>
      </c>
      <c r="G1154" t="s">
        <v>639</v>
      </c>
      <c r="H1154" t="s">
        <v>639</v>
      </c>
      <c r="I1154" t="s">
        <v>2732</v>
      </c>
      <c r="J1154" t="s">
        <v>729</v>
      </c>
      <c r="K1154" t="s">
        <v>54</v>
      </c>
      <c r="L1154" s="4">
        <v>2</v>
      </c>
      <c r="M1154" s="4">
        <v>46022</v>
      </c>
      <c r="AE1154">
        <v>1.1000000000000001</v>
      </c>
    </row>
    <row r="1155" spans="1:31" x14ac:dyDescent="0.2">
      <c r="A1155" s="9">
        <v>2008625</v>
      </c>
      <c r="B1155">
        <v>4511</v>
      </c>
      <c r="C1155" t="s">
        <v>3407</v>
      </c>
      <c r="D1155" t="s">
        <v>3408</v>
      </c>
      <c r="E1155" t="s">
        <v>3406</v>
      </c>
      <c r="F1155" t="s">
        <v>3406</v>
      </c>
      <c r="G1155" t="s">
        <v>639</v>
      </c>
      <c r="H1155" t="s">
        <v>639</v>
      </c>
      <c r="I1155" t="s">
        <v>2732</v>
      </c>
      <c r="J1155" t="s">
        <v>729</v>
      </c>
      <c r="K1155" t="s">
        <v>54</v>
      </c>
      <c r="L1155" s="4">
        <v>2</v>
      </c>
      <c r="M1155" s="4">
        <v>46022</v>
      </c>
      <c r="AE1155">
        <v>1.1000000000000001</v>
      </c>
    </row>
    <row r="1156" spans="1:31" x14ac:dyDescent="0.2">
      <c r="A1156" s="9">
        <v>2000151</v>
      </c>
      <c r="B1156">
        <v>1806</v>
      </c>
      <c r="C1156" t="s">
        <v>3409</v>
      </c>
      <c r="D1156" t="s">
        <v>3410</v>
      </c>
      <c r="E1156" t="s">
        <v>3411</v>
      </c>
      <c r="F1156" t="s">
        <v>3411</v>
      </c>
      <c r="G1156" t="s">
        <v>639</v>
      </c>
      <c r="H1156" t="s">
        <v>639</v>
      </c>
      <c r="I1156" t="s">
        <v>2732</v>
      </c>
      <c r="J1156" t="s">
        <v>729</v>
      </c>
      <c r="K1156" t="s">
        <v>54</v>
      </c>
      <c r="L1156" s="4">
        <v>39987</v>
      </c>
      <c r="M1156" s="4">
        <v>46022</v>
      </c>
      <c r="AE1156">
        <v>1</v>
      </c>
    </row>
    <row r="1157" spans="1:31" x14ac:dyDescent="0.2">
      <c r="A1157" s="9">
        <v>2000975</v>
      </c>
      <c r="B1157">
        <v>1534</v>
      </c>
      <c r="C1157" t="s">
        <v>3412</v>
      </c>
      <c r="D1157" t="s">
        <v>3413</v>
      </c>
      <c r="E1157" t="s">
        <v>958</v>
      </c>
      <c r="F1157" t="s">
        <v>1540</v>
      </c>
      <c r="G1157" t="s">
        <v>639</v>
      </c>
      <c r="H1157" t="s">
        <v>639</v>
      </c>
      <c r="I1157" t="s">
        <v>2732</v>
      </c>
      <c r="J1157" t="s">
        <v>647</v>
      </c>
      <c r="K1157" t="s">
        <v>53</v>
      </c>
      <c r="L1157" s="4">
        <v>39994</v>
      </c>
      <c r="M1157" s="4">
        <v>46022</v>
      </c>
      <c r="O1157">
        <v>25</v>
      </c>
      <c r="T1157">
        <v>7</v>
      </c>
      <c r="AE1157">
        <v>1</v>
      </c>
    </row>
    <row r="1158" spans="1:31" x14ac:dyDescent="0.2">
      <c r="A1158" s="9">
        <v>2008870</v>
      </c>
      <c r="B1158">
        <v>4540</v>
      </c>
      <c r="C1158" t="s">
        <v>3414</v>
      </c>
      <c r="D1158" t="s">
        <v>3415</v>
      </c>
      <c r="E1158" t="s">
        <v>3416</v>
      </c>
      <c r="F1158" t="s">
        <v>3416</v>
      </c>
      <c r="G1158" t="s">
        <v>639</v>
      </c>
      <c r="H1158" t="s">
        <v>684</v>
      </c>
      <c r="I1158" t="s">
        <v>2732</v>
      </c>
      <c r="J1158" t="s">
        <v>686</v>
      </c>
      <c r="K1158" t="s">
        <v>54</v>
      </c>
      <c r="L1158" s="4">
        <v>2</v>
      </c>
      <c r="M1158" s="4">
        <v>46022</v>
      </c>
      <c r="N1158">
        <v>7.9999998211860657E-2</v>
      </c>
      <c r="O1158">
        <v>5.000000074505806E-2</v>
      </c>
      <c r="P1158">
        <v>0.30000001192092896</v>
      </c>
      <c r="AC1158">
        <v>1</v>
      </c>
      <c r="AE1158">
        <v>1</v>
      </c>
    </row>
    <row r="1159" spans="1:31" x14ac:dyDescent="0.2">
      <c r="A1159" s="9">
        <v>2003003</v>
      </c>
      <c r="B1159">
        <v>3875</v>
      </c>
      <c r="C1159" t="s">
        <v>3417</v>
      </c>
      <c r="D1159" t="s">
        <v>3418</v>
      </c>
      <c r="E1159" t="s">
        <v>3416</v>
      </c>
      <c r="F1159" t="s">
        <v>3416</v>
      </c>
      <c r="G1159" t="s">
        <v>639</v>
      </c>
      <c r="H1159" t="s">
        <v>684</v>
      </c>
      <c r="I1159" t="s">
        <v>2732</v>
      </c>
      <c r="J1159" t="s">
        <v>694</v>
      </c>
      <c r="K1159" t="s">
        <v>54</v>
      </c>
      <c r="L1159" s="4">
        <v>40036</v>
      </c>
      <c r="M1159" s="4">
        <v>46022</v>
      </c>
      <c r="N1159">
        <v>9.9999997764825821E-3</v>
      </c>
      <c r="P1159">
        <v>2.9999999329447746E-2</v>
      </c>
      <c r="AC1159">
        <v>0.1</v>
      </c>
      <c r="AE1159">
        <v>1</v>
      </c>
    </row>
    <row r="1160" spans="1:31" x14ac:dyDescent="0.2">
      <c r="A1160" s="9">
        <v>2009393</v>
      </c>
      <c r="B1160">
        <v>4758</v>
      </c>
      <c r="C1160" t="s">
        <v>3419</v>
      </c>
      <c r="D1160" t="s">
        <v>3420</v>
      </c>
      <c r="E1160" t="s">
        <v>3421</v>
      </c>
      <c r="F1160" t="s">
        <v>3421</v>
      </c>
      <c r="G1160" t="s">
        <v>639</v>
      </c>
      <c r="H1160" t="s">
        <v>684</v>
      </c>
      <c r="I1160" t="s">
        <v>2732</v>
      </c>
      <c r="J1160" t="s">
        <v>686</v>
      </c>
      <c r="K1160" t="s">
        <v>54</v>
      </c>
      <c r="L1160" s="4">
        <v>2</v>
      </c>
      <c r="M1160" s="4">
        <v>46022</v>
      </c>
      <c r="N1160">
        <v>0.30000001192092896</v>
      </c>
      <c r="AC1160">
        <v>1</v>
      </c>
      <c r="AE1160">
        <v>1</v>
      </c>
    </row>
    <row r="1161" spans="1:31" x14ac:dyDescent="0.2">
      <c r="A1161" s="9">
        <v>2010424</v>
      </c>
      <c r="B1161">
        <v>5249</v>
      </c>
      <c r="C1161" t="s">
        <v>3422</v>
      </c>
      <c r="D1161" t="s">
        <v>3423</v>
      </c>
      <c r="E1161" t="s">
        <v>3424</v>
      </c>
      <c r="F1161" t="s">
        <v>3425</v>
      </c>
      <c r="G1161" t="s">
        <v>639</v>
      </c>
      <c r="H1161" t="s">
        <v>639</v>
      </c>
      <c r="I1161" t="s">
        <v>2732</v>
      </c>
      <c r="J1161" t="s">
        <v>729</v>
      </c>
      <c r="K1161" t="s">
        <v>54</v>
      </c>
      <c r="L1161" s="4">
        <v>2</v>
      </c>
      <c r="M1161" s="4">
        <v>46022</v>
      </c>
      <c r="AE1161">
        <v>1.1000000000000001</v>
      </c>
    </row>
    <row r="1162" spans="1:31" x14ac:dyDescent="0.2">
      <c r="A1162" s="9">
        <v>2010423</v>
      </c>
      <c r="B1162">
        <v>5247</v>
      </c>
      <c r="C1162" t="s">
        <v>3426</v>
      </c>
      <c r="D1162" t="s">
        <v>3427</v>
      </c>
      <c r="E1162" t="s">
        <v>3424</v>
      </c>
      <c r="F1162" t="s">
        <v>3425</v>
      </c>
      <c r="G1162" t="s">
        <v>639</v>
      </c>
      <c r="H1162" t="s">
        <v>639</v>
      </c>
      <c r="I1162" t="s">
        <v>2732</v>
      </c>
      <c r="J1162" t="s">
        <v>729</v>
      </c>
      <c r="K1162" t="s">
        <v>54</v>
      </c>
      <c r="L1162" s="4">
        <v>2</v>
      </c>
      <c r="M1162" s="4">
        <v>46022</v>
      </c>
      <c r="AE1162">
        <v>1.1000000000000001</v>
      </c>
    </row>
    <row r="1163" spans="1:31" x14ac:dyDescent="0.2">
      <c r="A1163" s="9">
        <v>2000875</v>
      </c>
      <c r="B1163">
        <v>1774</v>
      </c>
      <c r="C1163" t="s">
        <v>3428</v>
      </c>
      <c r="D1163" t="s">
        <v>3429</v>
      </c>
      <c r="E1163" t="s">
        <v>2775</v>
      </c>
      <c r="F1163" t="s">
        <v>2775</v>
      </c>
      <c r="G1163" t="s">
        <v>639</v>
      </c>
      <c r="H1163" t="s">
        <v>639</v>
      </c>
      <c r="I1163" t="s">
        <v>2732</v>
      </c>
      <c r="J1163" t="s">
        <v>641</v>
      </c>
      <c r="K1163" t="s">
        <v>54</v>
      </c>
      <c r="L1163" s="4">
        <v>40036</v>
      </c>
      <c r="M1163" s="4">
        <v>46022</v>
      </c>
      <c r="N1163">
        <v>12</v>
      </c>
      <c r="P1163">
        <v>6</v>
      </c>
      <c r="Q1163">
        <v>5</v>
      </c>
      <c r="R1163">
        <v>12</v>
      </c>
      <c r="AE1163">
        <v>1.2</v>
      </c>
    </row>
    <row r="1164" spans="1:31" x14ac:dyDescent="0.2">
      <c r="A1164" s="9">
        <v>2000878</v>
      </c>
      <c r="B1164">
        <v>1778</v>
      </c>
      <c r="C1164" t="s">
        <v>3430</v>
      </c>
      <c r="D1164" t="s">
        <v>3431</v>
      </c>
      <c r="E1164" t="s">
        <v>2775</v>
      </c>
      <c r="F1164" t="s">
        <v>2775</v>
      </c>
      <c r="G1164" t="s">
        <v>639</v>
      </c>
      <c r="H1164" t="s">
        <v>639</v>
      </c>
      <c r="I1164" t="s">
        <v>2732</v>
      </c>
      <c r="J1164" t="s">
        <v>641</v>
      </c>
      <c r="K1164" t="s">
        <v>54</v>
      </c>
      <c r="L1164" s="4">
        <v>40036</v>
      </c>
      <c r="M1164" s="4">
        <v>46022</v>
      </c>
      <c r="N1164">
        <v>12</v>
      </c>
      <c r="P1164">
        <v>6</v>
      </c>
      <c r="R1164">
        <v>12</v>
      </c>
      <c r="AA1164">
        <v>1</v>
      </c>
      <c r="AE1164">
        <v>1.4</v>
      </c>
    </row>
    <row r="1165" spans="1:31" x14ac:dyDescent="0.2">
      <c r="A1165" s="9">
        <v>2002546</v>
      </c>
      <c r="B1165">
        <v>3158</v>
      </c>
      <c r="C1165" t="s">
        <v>3432</v>
      </c>
      <c r="D1165" t="s">
        <v>3433</v>
      </c>
      <c r="E1165" t="s">
        <v>2775</v>
      </c>
      <c r="F1165" t="s">
        <v>2775</v>
      </c>
      <c r="G1165" t="s">
        <v>639</v>
      </c>
      <c r="H1165" t="s">
        <v>639</v>
      </c>
      <c r="I1165" t="s">
        <v>2732</v>
      </c>
      <c r="J1165" t="s">
        <v>641</v>
      </c>
      <c r="K1165" t="s">
        <v>54</v>
      </c>
      <c r="L1165" s="4">
        <v>39826</v>
      </c>
      <c r="M1165" s="4">
        <v>46022</v>
      </c>
      <c r="N1165">
        <v>6</v>
      </c>
      <c r="P1165">
        <v>6</v>
      </c>
      <c r="R1165">
        <v>12</v>
      </c>
      <c r="T1165">
        <v>20</v>
      </c>
      <c r="Y1165">
        <v>0.5</v>
      </c>
      <c r="AE1165">
        <v>1.4</v>
      </c>
    </row>
    <row r="1166" spans="1:31" x14ac:dyDescent="0.2">
      <c r="A1166" s="9">
        <v>2004603</v>
      </c>
      <c r="B1166">
        <v>3223</v>
      </c>
      <c r="C1166" t="s">
        <v>3434</v>
      </c>
      <c r="D1166" t="s">
        <v>3435</v>
      </c>
      <c r="E1166" t="s">
        <v>3262</v>
      </c>
      <c r="F1166" t="s">
        <v>3262</v>
      </c>
      <c r="G1166" t="s">
        <v>639</v>
      </c>
      <c r="H1166" t="s">
        <v>639</v>
      </c>
      <c r="I1166" t="s">
        <v>2732</v>
      </c>
      <c r="J1166" t="s">
        <v>729</v>
      </c>
      <c r="K1166" t="s">
        <v>54</v>
      </c>
      <c r="L1166" s="4">
        <v>39924</v>
      </c>
      <c r="M1166" s="4">
        <v>46022</v>
      </c>
      <c r="AE1166">
        <v>1</v>
      </c>
    </row>
    <row r="1167" spans="1:31" x14ac:dyDescent="0.2">
      <c r="A1167" s="9">
        <v>2004604</v>
      </c>
      <c r="B1167">
        <v>3224</v>
      </c>
      <c r="C1167" t="s">
        <v>3436</v>
      </c>
      <c r="D1167" t="s">
        <v>3437</v>
      </c>
      <c r="E1167" t="s">
        <v>3262</v>
      </c>
      <c r="F1167" t="s">
        <v>3262</v>
      </c>
      <c r="G1167" t="s">
        <v>639</v>
      </c>
      <c r="H1167" t="s">
        <v>639</v>
      </c>
      <c r="I1167" t="s">
        <v>2732</v>
      </c>
      <c r="J1167" t="s">
        <v>729</v>
      </c>
      <c r="K1167" t="s">
        <v>54</v>
      </c>
      <c r="L1167" s="4">
        <v>39924</v>
      </c>
      <c r="M1167" s="4">
        <v>46022</v>
      </c>
      <c r="AE1167">
        <v>1</v>
      </c>
    </row>
    <row r="1168" spans="1:31" x14ac:dyDescent="0.2">
      <c r="A1168" s="9">
        <v>2010240</v>
      </c>
      <c r="B1168">
        <v>5262</v>
      </c>
      <c r="C1168" t="s">
        <v>3438</v>
      </c>
      <c r="D1168" t="s">
        <v>3439</v>
      </c>
      <c r="E1168" t="s">
        <v>989</v>
      </c>
      <c r="F1168" t="s">
        <v>989</v>
      </c>
      <c r="G1168" t="s">
        <v>639</v>
      </c>
      <c r="H1168" t="s">
        <v>639</v>
      </c>
      <c r="I1168" t="s">
        <v>2732</v>
      </c>
      <c r="J1168" t="s">
        <v>729</v>
      </c>
      <c r="K1168" t="s">
        <v>54</v>
      </c>
      <c r="L1168" s="4">
        <v>2</v>
      </c>
      <c r="M1168" s="4">
        <v>46022</v>
      </c>
      <c r="AE1168">
        <v>1.1000000000000001</v>
      </c>
    </row>
    <row r="1169" spans="1:31" x14ac:dyDescent="0.2">
      <c r="A1169" s="9">
        <v>2000905</v>
      </c>
      <c r="B1169">
        <v>1181</v>
      </c>
      <c r="C1169" t="s">
        <v>3440</v>
      </c>
      <c r="D1169" t="s">
        <v>3441</v>
      </c>
      <c r="E1169" t="s">
        <v>1540</v>
      </c>
      <c r="F1169" t="s">
        <v>1540</v>
      </c>
      <c r="G1169" t="s">
        <v>639</v>
      </c>
      <c r="H1169" t="s">
        <v>639</v>
      </c>
      <c r="I1169" t="s">
        <v>2732</v>
      </c>
      <c r="J1169" t="s">
        <v>641</v>
      </c>
      <c r="K1169" t="s">
        <v>53</v>
      </c>
      <c r="L1169" s="4">
        <v>39938</v>
      </c>
      <c r="M1169" s="4">
        <v>46022</v>
      </c>
      <c r="N1169">
        <v>7</v>
      </c>
      <c r="O1169">
        <v>7</v>
      </c>
      <c r="P1169">
        <v>12</v>
      </c>
      <c r="R1169">
        <v>2</v>
      </c>
      <c r="T1169">
        <v>16</v>
      </c>
      <c r="AE1169">
        <v>1</v>
      </c>
    </row>
    <row r="1170" spans="1:31" x14ac:dyDescent="0.2">
      <c r="A1170" s="9">
        <v>2007341</v>
      </c>
      <c r="B1170">
        <v>3940</v>
      </c>
      <c r="C1170" t="s">
        <v>3442</v>
      </c>
      <c r="D1170" t="s">
        <v>3443</v>
      </c>
      <c r="E1170" t="s">
        <v>958</v>
      </c>
      <c r="F1170" t="s">
        <v>958</v>
      </c>
      <c r="G1170" t="s">
        <v>639</v>
      </c>
      <c r="H1170" t="s">
        <v>639</v>
      </c>
      <c r="I1170" t="s">
        <v>2732</v>
      </c>
      <c r="J1170" t="s">
        <v>686</v>
      </c>
      <c r="K1170" t="s">
        <v>53</v>
      </c>
      <c r="L1170" s="4">
        <v>2</v>
      </c>
      <c r="M1170" s="4">
        <v>46022</v>
      </c>
      <c r="N1170">
        <v>11</v>
      </c>
      <c r="O1170">
        <v>52</v>
      </c>
      <c r="AE1170">
        <v>1</v>
      </c>
    </row>
    <row r="1171" spans="1:31" x14ac:dyDescent="0.2">
      <c r="A1171" s="9">
        <v>2010544</v>
      </c>
      <c r="B1171">
        <v>5239</v>
      </c>
      <c r="C1171" t="s">
        <v>3444</v>
      </c>
      <c r="D1171" t="s">
        <v>3445</v>
      </c>
      <c r="E1171" t="s">
        <v>1601</v>
      </c>
      <c r="F1171" t="s">
        <v>1601</v>
      </c>
      <c r="G1171" t="s">
        <v>639</v>
      </c>
      <c r="H1171" t="s">
        <v>639</v>
      </c>
      <c r="I1171" t="s">
        <v>2732</v>
      </c>
      <c r="J1171" t="s">
        <v>647</v>
      </c>
      <c r="K1171" t="s">
        <v>53</v>
      </c>
      <c r="L1171" s="4">
        <v>2</v>
      </c>
      <c r="M1171" s="4">
        <v>46022</v>
      </c>
      <c r="Q1171">
        <v>55</v>
      </c>
      <c r="AE1171">
        <v>1</v>
      </c>
    </row>
    <row r="1172" spans="1:31" x14ac:dyDescent="0.2">
      <c r="A1172" s="9">
        <v>2010543</v>
      </c>
      <c r="B1172">
        <v>5260</v>
      </c>
      <c r="C1172" t="s">
        <v>3446</v>
      </c>
      <c r="D1172" t="s">
        <v>3447</v>
      </c>
      <c r="E1172" t="s">
        <v>3448</v>
      </c>
      <c r="F1172" t="s">
        <v>3449</v>
      </c>
      <c r="G1172" t="s">
        <v>639</v>
      </c>
      <c r="H1172" t="s">
        <v>639</v>
      </c>
      <c r="I1172" t="s">
        <v>2732</v>
      </c>
      <c r="J1172" t="s">
        <v>729</v>
      </c>
      <c r="K1172" t="s">
        <v>54</v>
      </c>
      <c r="L1172" s="4">
        <v>2</v>
      </c>
      <c r="M1172" s="4">
        <v>46022</v>
      </c>
      <c r="AE1172">
        <v>1.1000000000000001</v>
      </c>
    </row>
    <row r="1173" spans="1:31" x14ac:dyDescent="0.2">
      <c r="A1173" s="9">
        <v>2001169</v>
      </c>
      <c r="B1173">
        <v>1156</v>
      </c>
      <c r="C1173" t="s">
        <v>3450</v>
      </c>
      <c r="D1173" t="s">
        <v>3451</v>
      </c>
      <c r="E1173" t="s">
        <v>3452</v>
      </c>
      <c r="F1173" t="s">
        <v>3453</v>
      </c>
      <c r="G1173" t="s">
        <v>639</v>
      </c>
      <c r="H1173" t="s">
        <v>639</v>
      </c>
      <c r="I1173" t="s">
        <v>2732</v>
      </c>
      <c r="J1173" t="s">
        <v>729</v>
      </c>
      <c r="K1173" t="s">
        <v>53</v>
      </c>
      <c r="L1173" s="4">
        <v>40071</v>
      </c>
      <c r="M1173" s="4">
        <v>46022</v>
      </c>
      <c r="AC1173">
        <v>30</v>
      </c>
      <c r="AE1173">
        <v>1</v>
      </c>
    </row>
    <row r="1174" spans="1:31" x14ac:dyDescent="0.2">
      <c r="A1174" s="9">
        <v>2007399</v>
      </c>
      <c r="B1174">
        <v>3945</v>
      </c>
      <c r="C1174" t="s">
        <v>3454</v>
      </c>
      <c r="D1174" t="s">
        <v>3455</v>
      </c>
      <c r="E1174" t="s">
        <v>3234</v>
      </c>
      <c r="F1174" t="s">
        <v>3234</v>
      </c>
      <c r="G1174" t="s">
        <v>639</v>
      </c>
      <c r="H1174" t="s">
        <v>639</v>
      </c>
      <c r="I1174" t="s">
        <v>2732</v>
      </c>
      <c r="J1174" t="s">
        <v>641</v>
      </c>
      <c r="K1174" t="s">
        <v>53</v>
      </c>
      <c r="L1174" s="4">
        <v>2</v>
      </c>
      <c r="M1174" s="4">
        <v>46022</v>
      </c>
      <c r="N1174">
        <v>5</v>
      </c>
      <c r="O1174">
        <v>7</v>
      </c>
      <c r="P1174">
        <v>15</v>
      </c>
      <c r="R1174">
        <v>2</v>
      </c>
      <c r="AE1174">
        <v>1</v>
      </c>
    </row>
    <row r="1175" spans="1:31" x14ac:dyDescent="0.2">
      <c r="A1175" s="9">
        <v>2007400</v>
      </c>
      <c r="B1175">
        <v>3947</v>
      </c>
      <c r="C1175" t="s">
        <v>3456</v>
      </c>
      <c r="D1175" t="s">
        <v>3457</v>
      </c>
      <c r="E1175" t="s">
        <v>3234</v>
      </c>
      <c r="F1175" t="s">
        <v>3234</v>
      </c>
      <c r="G1175" t="s">
        <v>639</v>
      </c>
      <c r="H1175" t="s">
        <v>639</v>
      </c>
      <c r="I1175" t="s">
        <v>2732</v>
      </c>
      <c r="J1175" t="s">
        <v>641</v>
      </c>
      <c r="K1175" t="s">
        <v>53</v>
      </c>
      <c r="L1175" s="4">
        <v>2</v>
      </c>
      <c r="M1175" s="4">
        <v>46022</v>
      </c>
      <c r="N1175">
        <v>5</v>
      </c>
      <c r="O1175">
        <v>6</v>
      </c>
      <c r="P1175">
        <v>14</v>
      </c>
      <c r="T1175">
        <v>9</v>
      </c>
      <c r="AE1175">
        <v>1</v>
      </c>
    </row>
    <row r="1176" spans="1:31" x14ac:dyDescent="0.2">
      <c r="A1176" s="9">
        <v>2007398</v>
      </c>
      <c r="B1176">
        <v>3948</v>
      </c>
      <c r="C1176" t="s">
        <v>3458</v>
      </c>
      <c r="D1176" t="s">
        <v>3459</v>
      </c>
      <c r="E1176" t="s">
        <v>3234</v>
      </c>
      <c r="F1176" t="s">
        <v>3234</v>
      </c>
      <c r="G1176" t="s">
        <v>639</v>
      </c>
      <c r="H1176" t="s">
        <v>639</v>
      </c>
      <c r="I1176" t="s">
        <v>2732</v>
      </c>
      <c r="J1176" t="s">
        <v>641</v>
      </c>
      <c r="K1176" t="s">
        <v>53</v>
      </c>
      <c r="L1176" s="4">
        <v>2</v>
      </c>
      <c r="M1176" s="4">
        <v>46022</v>
      </c>
      <c r="N1176">
        <v>6</v>
      </c>
      <c r="O1176">
        <v>6</v>
      </c>
      <c r="P1176">
        <v>13</v>
      </c>
      <c r="AE1176">
        <v>1</v>
      </c>
    </row>
    <row r="1177" spans="1:31" x14ac:dyDescent="0.2">
      <c r="A1177" s="9">
        <v>2001010</v>
      </c>
      <c r="B1177">
        <v>1253</v>
      </c>
      <c r="C1177" t="s">
        <v>3460</v>
      </c>
      <c r="D1177" t="s">
        <v>3461</v>
      </c>
      <c r="E1177" t="s">
        <v>3462</v>
      </c>
      <c r="F1177" t="s">
        <v>3463</v>
      </c>
      <c r="G1177" t="s">
        <v>639</v>
      </c>
      <c r="H1177" t="s">
        <v>639</v>
      </c>
      <c r="I1177" t="s">
        <v>2732</v>
      </c>
      <c r="J1177" t="s">
        <v>647</v>
      </c>
      <c r="K1177" t="s">
        <v>54</v>
      </c>
      <c r="L1177" s="4">
        <v>40008</v>
      </c>
      <c r="M1177" s="4">
        <v>46022</v>
      </c>
      <c r="AA1177">
        <v>10</v>
      </c>
      <c r="AC1177">
        <v>85</v>
      </c>
      <c r="AE1177">
        <v>1.1000000000000001</v>
      </c>
    </row>
    <row r="1178" spans="1:31" x14ac:dyDescent="0.2">
      <c r="A1178" s="9">
        <v>2001009</v>
      </c>
      <c r="B1178">
        <v>1254</v>
      </c>
      <c r="C1178" t="s">
        <v>3464</v>
      </c>
      <c r="D1178" t="s">
        <v>3465</v>
      </c>
      <c r="E1178" t="s">
        <v>3462</v>
      </c>
      <c r="F1178" t="s">
        <v>3463</v>
      </c>
      <c r="G1178" t="s">
        <v>639</v>
      </c>
      <c r="H1178" t="s">
        <v>639</v>
      </c>
      <c r="I1178" t="s">
        <v>2732</v>
      </c>
      <c r="J1178" t="s">
        <v>647</v>
      </c>
      <c r="K1178" t="s">
        <v>54</v>
      </c>
      <c r="L1178" s="4">
        <v>40008</v>
      </c>
      <c r="M1178" s="4">
        <v>46022</v>
      </c>
      <c r="AA1178">
        <v>10</v>
      </c>
      <c r="AC1178">
        <v>80</v>
      </c>
      <c r="AE1178">
        <v>1</v>
      </c>
    </row>
    <row r="1179" spans="1:31" x14ac:dyDescent="0.2">
      <c r="A1179" s="9">
        <v>2010213</v>
      </c>
      <c r="B1179">
        <v>5159</v>
      </c>
      <c r="C1179" t="s">
        <v>3466</v>
      </c>
      <c r="D1179" t="s">
        <v>3467</v>
      </c>
      <c r="E1179" t="s">
        <v>3468</v>
      </c>
      <c r="F1179" t="s">
        <v>3468</v>
      </c>
      <c r="G1179" t="s">
        <v>639</v>
      </c>
      <c r="H1179" t="s">
        <v>639</v>
      </c>
      <c r="I1179" t="s">
        <v>2732</v>
      </c>
      <c r="J1179" t="s">
        <v>729</v>
      </c>
      <c r="K1179" t="s">
        <v>54</v>
      </c>
      <c r="L1179" s="4">
        <v>2</v>
      </c>
      <c r="M1179" s="4">
        <v>46022</v>
      </c>
      <c r="AE1179">
        <v>1.1000000000000001</v>
      </c>
    </row>
    <row r="1180" spans="1:31" x14ac:dyDescent="0.2">
      <c r="A1180" s="9">
        <v>2010214</v>
      </c>
      <c r="B1180">
        <v>5160</v>
      </c>
      <c r="C1180" t="s">
        <v>3469</v>
      </c>
      <c r="D1180" t="s">
        <v>3470</v>
      </c>
      <c r="E1180" t="s">
        <v>3468</v>
      </c>
      <c r="F1180" t="s">
        <v>3468</v>
      </c>
      <c r="G1180" t="s">
        <v>639</v>
      </c>
      <c r="H1180" t="s">
        <v>639</v>
      </c>
      <c r="I1180" t="s">
        <v>2732</v>
      </c>
      <c r="J1180" t="s">
        <v>729</v>
      </c>
      <c r="K1180" t="s">
        <v>54</v>
      </c>
      <c r="L1180" s="4">
        <v>2</v>
      </c>
      <c r="M1180" s="4">
        <v>46022</v>
      </c>
      <c r="AE1180">
        <v>1.1000000000000001</v>
      </c>
    </row>
    <row r="1181" spans="1:31" x14ac:dyDescent="0.2">
      <c r="A1181" s="9">
        <v>2007243</v>
      </c>
      <c r="B1181">
        <v>3972</v>
      </c>
      <c r="C1181" t="s">
        <v>3471</v>
      </c>
      <c r="D1181" t="s">
        <v>3472</v>
      </c>
      <c r="E1181" t="s">
        <v>3473</v>
      </c>
      <c r="F1181" t="s">
        <v>3473</v>
      </c>
      <c r="G1181" t="s">
        <v>639</v>
      </c>
      <c r="H1181" t="s">
        <v>639</v>
      </c>
      <c r="I1181" t="s">
        <v>2732</v>
      </c>
      <c r="J1181" t="s">
        <v>647</v>
      </c>
      <c r="K1181" t="s">
        <v>54</v>
      </c>
      <c r="L1181" s="4">
        <v>2</v>
      </c>
      <c r="M1181" s="4">
        <v>46022</v>
      </c>
      <c r="P1181">
        <v>26</v>
      </c>
      <c r="T1181">
        <v>6.5</v>
      </c>
      <c r="AE1181">
        <v>1.1000000000000001</v>
      </c>
    </row>
    <row r="1182" spans="1:31" x14ac:dyDescent="0.2">
      <c r="A1182" s="9">
        <v>2007101</v>
      </c>
      <c r="B1182">
        <v>3872</v>
      </c>
      <c r="C1182" t="s">
        <v>3474</v>
      </c>
      <c r="D1182" t="s">
        <v>3475</v>
      </c>
      <c r="E1182" t="s">
        <v>3473</v>
      </c>
      <c r="F1182" t="s">
        <v>3476</v>
      </c>
      <c r="G1182" t="s">
        <v>639</v>
      </c>
      <c r="H1182" t="s">
        <v>639</v>
      </c>
      <c r="I1182" t="s">
        <v>2732</v>
      </c>
      <c r="J1182" t="s">
        <v>729</v>
      </c>
      <c r="K1182" t="s">
        <v>54</v>
      </c>
      <c r="L1182" s="4">
        <v>2</v>
      </c>
      <c r="M1182" s="4">
        <v>46022</v>
      </c>
      <c r="AE1182">
        <v>1</v>
      </c>
    </row>
    <row r="1183" spans="1:31" x14ac:dyDescent="0.2">
      <c r="A1183" s="9">
        <v>2010336</v>
      </c>
      <c r="B1183">
        <v>5220</v>
      </c>
      <c r="C1183" t="s">
        <v>3477</v>
      </c>
      <c r="D1183" t="s">
        <v>3478</v>
      </c>
      <c r="E1183" t="s">
        <v>3479</v>
      </c>
      <c r="F1183" t="s">
        <v>3479</v>
      </c>
      <c r="G1183" t="s">
        <v>639</v>
      </c>
      <c r="H1183" t="s">
        <v>639</v>
      </c>
      <c r="I1183" t="s">
        <v>2732</v>
      </c>
      <c r="J1183" t="s">
        <v>729</v>
      </c>
      <c r="K1183" t="s">
        <v>54</v>
      </c>
      <c r="L1183" s="4">
        <v>2</v>
      </c>
      <c r="M1183" s="4">
        <v>46022</v>
      </c>
      <c r="AE1183">
        <v>1.1000000000000001</v>
      </c>
    </row>
    <row r="1184" spans="1:31" x14ac:dyDescent="0.2">
      <c r="A1184" s="9">
        <v>2002529</v>
      </c>
      <c r="B1184">
        <v>3137</v>
      </c>
      <c r="C1184" t="s">
        <v>3480</v>
      </c>
      <c r="D1184" t="s">
        <v>3481</v>
      </c>
      <c r="E1184" t="s">
        <v>3482</v>
      </c>
      <c r="F1184" t="s">
        <v>3482</v>
      </c>
      <c r="G1184" t="s">
        <v>639</v>
      </c>
      <c r="H1184" t="s">
        <v>639</v>
      </c>
      <c r="I1184" t="s">
        <v>2732</v>
      </c>
      <c r="J1184" t="s">
        <v>729</v>
      </c>
      <c r="K1184" t="s">
        <v>54</v>
      </c>
      <c r="L1184" s="4">
        <v>39819</v>
      </c>
      <c r="M1184" s="4">
        <v>46022</v>
      </c>
      <c r="N1184">
        <v>1.5</v>
      </c>
      <c r="R1184">
        <v>2</v>
      </c>
      <c r="T1184">
        <v>2</v>
      </c>
      <c r="Y1184">
        <v>6</v>
      </c>
      <c r="AE1184">
        <v>1.1000000000000001</v>
      </c>
    </row>
    <row r="1185" spans="1:31" x14ac:dyDescent="0.2">
      <c r="A1185" s="9">
        <v>2006996</v>
      </c>
      <c r="B1185">
        <v>3879</v>
      </c>
      <c r="C1185" t="s">
        <v>3483</v>
      </c>
      <c r="D1185" t="s">
        <v>3484</v>
      </c>
      <c r="E1185" t="s">
        <v>3482</v>
      </c>
      <c r="F1185" t="s">
        <v>3482</v>
      </c>
      <c r="G1185" t="s">
        <v>639</v>
      </c>
      <c r="H1185" t="s">
        <v>639</v>
      </c>
      <c r="I1185" t="s">
        <v>2732</v>
      </c>
      <c r="J1185" t="s">
        <v>729</v>
      </c>
      <c r="K1185" t="s">
        <v>54</v>
      </c>
      <c r="L1185" s="4">
        <v>2</v>
      </c>
      <c r="M1185" s="4">
        <v>46022</v>
      </c>
      <c r="N1185">
        <v>5</v>
      </c>
      <c r="P1185">
        <v>2.2000000476837158</v>
      </c>
      <c r="R1185">
        <v>0.5</v>
      </c>
      <c r="V1185">
        <v>0.20000000298023224</v>
      </c>
      <c r="X1185">
        <v>7.9999998211860657E-2</v>
      </c>
      <c r="AE1185">
        <v>1</v>
      </c>
    </row>
    <row r="1186" spans="1:31" x14ac:dyDescent="0.2">
      <c r="A1186" s="9">
        <v>2006910</v>
      </c>
      <c r="B1186">
        <v>3816</v>
      </c>
      <c r="C1186" t="s">
        <v>3485</v>
      </c>
      <c r="D1186" t="s">
        <v>3486</v>
      </c>
      <c r="E1186" t="s">
        <v>3482</v>
      </c>
      <c r="F1186" t="s">
        <v>3482</v>
      </c>
      <c r="G1186" t="s">
        <v>639</v>
      </c>
      <c r="H1186" t="s">
        <v>639</v>
      </c>
      <c r="I1186" t="s">
        <v>2732</v>
      </c>
      <c r="J1186" t="s">
        <v>729</v>
      </c>
      <c r="K1186" t="s">
        <v>54</v>
      </c>
      <c r="L1186" s="4">
        <v>2</v>
      </c>
      <c r="M1186" s="4">
        <v>46022</v>
      </c>
      <c r="N1186">
        <v>5.5</v>
      </c>
      <c r="P1186">
        <v>2</v>
      </c>
      <c r="R1186">
        <v>1.5</v>
      </c>
      <c r="V1186">
        <v>0.30000001192092896</v>
      </c>
      <c r="X1186">
        <v>0.10000000149011612</v>
      </c>
      <c r="AE1186">
        <v>1</v>
      </c>
    </row>
    <row r="1187" spans="1:31" x14ac:dyDescent="0.2">
      <c r="A1187" s="9">
        <v>2006981</v>
      </c>
      <c r="B1187">
        <v>3883</v>
      </c>
      <c r="C1187" t="s">
        <v>3487</v>
      </c>
      <c r="D1187" t="s">
        <v>3488</v>
      </c>
      <c r="E1187" t="s">
        <v>3482</v>
      </c>
      <c r="F1187" t="s">
        <v>3482</v>
      </c>
      <c r="G1187" t="s">
        <v>639</v>
      </c>
      <c r="H1187" t="s">
        <v>639</v>
      </c>
      <c r="I1187" t="s">
        <v>2732</v>
      </c>
      <c r="J1187" t="s">
        <v>729</v>
      </c>
      <c r="K1187" t="s">
        <v>54</v>
      </c>
      <c r="L1187" s="4">
        <v>2</v>
      </c>
      <c r="M1187" s="4">
        <v>46022</v>
      </c>
      <c r="N1187">
        <v>6</v>
      </c>
      <c r="P1187">
        <v>1</v>
      </c>
      <c r="R1187">
        <v>4</v>
      </c>
      <c r="V1187">
        <v>0.20000000298023224</v>
      </c>
      <c r="W1187">
        <v>1.9999999552965164E-2</v>
      </c>
      <c r="X1187">
        <v>0.10000000149011612</v>
      </c>
      <c r="Y1187">
        <v>1.9999999552965164E-2</v>
      </c>
      <c r="Z1187">
        <v>0.15000000596046448</v>
      </c>
      <c r="AA1187">
        <v>4.999999888241291E-3</v>
      </c>
      <c r="AE1187">
        <v>1.1000000000000001</v>
      </c>
    </row>
    <row r="1188" spans="1:31" x14ac:dyDescent="0.2">
      <c r="A1188" s="9">
        <v>2006911</v>
      </c>
      <c r="B1188">
        <v>3815</v>
      </c>
      <c r="C1188" t="s">
        <v>3489</v>
      </c>
      <c r="D1188" t="s">
        <v>3490</v>
      </c>
      <c r="E1188" t="s">
        <v>3482</v>
      </c>
      <c r="F1188" t="s">
        <v>3482</v>
      </c>
      <c r="G1188" t="s">
        <v>639</v>
      </c>
      <c r="H1188" t="s">
        <v>639</v>
      </c>
      <c r="I1188" t="s">
        <v>2732</v>
      </c>
      <c r="J1188" t="s">
        <v>729</v>
      </c>
      <c r="K1188" t="s">
        <v>54</v>
      </c>
      <c r="L1188" s="4">
        <v>2</v>
      </c>
      <c r="M1188" s="4">
        <v>46022</v>
      </c>
      <c r="N1188">
        <v>1.5</v>
      </c>
      <c r="O1188">
        <v>10</v>
      </c>
      <c r="P1188">
        <v>9</v>
      </c>
      <c r="AE1188">
        <v>1</v>
      </c>
    </row>
    <row r="1189" spans="1:31" x14ac:dyDescent="0.2">
      <c r="A1189" s="9">
        <v>2010282</v>
      </c>
      <c r="B1189">
        <v>5183</v>
      </c>
      <c r="C1189" t="s">
        <v>3491</v>
      </c>
      <c r="D1189" t="s">
        <v>3492</v>
      </c>
      <c r="E1189" t="s">
        <v>3482</v>
      </c>
      <c r="F1189" t="s">
        <v>3482</v>
      </c>
      <c r="G1189" t="s">
        <v>639</v>
      </c>
      <c r="H1189" t="s">
        <v>639</v>
      </c>
      <c r="I1189" t="s">
        <v>2732</v>
      </c>
      <c r="J1189" t="s">
        <v>729</v>
      </c>
      <c r="K1189" t="s">
        <v>54</v>
      </c>
      <c r="L1189" s="4">
        <v>2</v>
      </c>
      <c r="M1189" s="4">
        <v>46022</v>
      </c>
      <c r="N1189">
        <v>1.5</v>
      </c>
      <c r="T1189">
        <v>2</v>
      </c>
      <c r="X1189">
        <v>5</v>
      </c>
      <c r="AE1189">
        <v>1.1000000000000001</v>
      </c>
    </row>
    <row r="1190" spans="1:31" x14ac:dyDescent="0.2">
      <c r="A1190" s="9">
        <v>2010011</v>
      </c>
      <c r="B1190">
        <v>5167</v>
      </c>
      <c r="C1190" t="s">
        <v>3493</v>
      </c>
      <c r="D1190" t="s">
        <v>3494</v>
      </c>
      <c r="E1190" t="s">
        <v>3495</v>
      </c>
      <c r="F1190" t="s">
        <v>3496</v>
      </c>
      <c r="G1190" t="s">
        <v>639</v>
      </c>
      <c r="H1190" t="s">
        <v>639</v>
      </c>
      <c r="I1190" t="s">
        <v>2732</v>
      </c>
      <c r="J1190" t="s">
        <v>729</v>
      </c>
      <c r="K1190" t="s">
        <v>53</v>
      </c>
      <c r="L1190" s="4">
        <v>2</v>
      </c>
      <c r="M1190" s="4">
        <v>46022</v>
      </c>
      <c r="AE1190">
        <v>1</v>
      </c>
    </row>
    <row r="1191" spans="1:31" x14ac:dyDescent="0.2">
      <c r="A1191" s="9">
        <v>2010541</v>
      </c>
      <c r="B1191">
        <v>5256</v>
      </c>
      <c r="C1191" t="s">
        <v>3497</v>
      </c>
      <c r="D1191" t="s">
        <v>3498</v>
      </c>
      <c r="E1191" t="s">
        <v>3305</v>
      </c>
      <c r="F1191" t="s">
        <v>3306</v>
      </c>
      <c r="G1191" t="s">
        <v>639</v>
      </c>
      <c r="H1191" t="s">
        <v>639</v>
      </c>
      <c r="I1191" t="s">
        <v>2732</v>
      </c>
      <c r="J1191" t="s">
        <v>729</v>
      </c>
      <c r="K1191" t="s">
        <v>54</v>
      </c>
      <c r="L1191" s="4">
        <v>2</v>
      </c>
      <c r="M1191" s="4">
        <v>46022</v>
      </c>
      <c r="AE1191">
        <v>1.1000000000000001</v>
      </c>
    </row>
    <row r="1192" spans="1:31" x14ac:dyDescent="0.2">
      <c r="A1192" s="9">
        <v>2000783</v>
      </c>
      <c r="B1192">
        <v>2245</v>
      </c>
      <c r="C1192" t="s">
        <v>3499</v>
      </c>
      <c r="D1192" t="s">
        <v>3500</v>
      </c>
      <c r="E1192" t="s">
        <v>3501</v>
      </c>
      <c r="F1192" t="s">
        <v>3502</v>
      </c>
      <c r="G1192" t="s">
        <v>639</v>
      </c>
      <c r="H1192" t="s">
        <v>639</v>
      </c>
      <c r="I1192" t="s">
        <v>2732</v>
      </c>
      <c r="J1192" t="s">
        <v>729</v>
      </c>
      <c r="K1192" t="s">
        <v>53</v>
      </c>
      <c r="L1192" s="4">
        <v>40022</v>
      </c>
      <c r="M1192" s="4">
        <v>46022</v>
      </c>
      <c r="N1192">
        <v>0</v>
      </c>
      <c r="O1192">
        <v>0</v>
      </c>
      <c r="P1192">
        <v>0</v>
      </c>
      <c r="Q1192">
        <v>0</v>
      </c>
      <c r="R1192">
        <v>0</v>
      </c>
      <c r="T1192">
        <v>0</v>
      </c>
      <c r="AA1192">
        <v>5</v>
      </c>
      <c r="AC1192">
        <v>85</v>
      </c>
      <c r="AE1192">
        <v>1</v>
      </c>
    </row>
    <row r="1193" spans="1:31" x14ac:dyDescent="0.2">
      <c r="A1193" s="9">
        <v>2010625</v>
      </c>
      <c r="B1193">
        <v>5253</v>
      </c>
      <c r="C1193" t="s">
        <v>3503</v>
      </c>
      <c r="D1193" t="s">
        <v>3500</v>
      </c>
      <c r="E1193" t="s">
        <v>3504</v>
      </c>
      <c r="F1193" t="s">
        <v>3505</v>
      </c>
      <c r="G1193" t="s">
        <v>639</v>
      </c>
      <c r="H1193" t="s">
        <v>639</v>
      </c>
      <c r="I1193" t="s">
        <v>2732</v>
      </c>
      <c r="J1193" t="s">
        <v>729</v>
      </c>
      <c r="K1193" t="s">
        <v>53</v>
      </c>
      <c r="L1193" s="4">
        <v>2</v>
      </c>
      <c r="M1193" s="4">
        <v>46022</v>
      </c>
      <c r="AA1193">
        <v>5</v>
      </c>
      <c r="AC1193">
        <v>85</v>
      </c>
      <c r="AE1193">
        <v>1</v>
      </c>
    </row>
    <row r="1194" spans="1:31" x14ac:dyDescent="0.2">
      <c r="A1194" s="9">
        <v>2010442</v>
      </c>
      <c r="B1194">
        <v>5251</v>
      </c>
      <c r="C1194" t="s">
        <v>3506</v>
      </c>
      <c r="D1194" t="s">
        <v>3507</v>
      </c>
      <c r="E1194" t="s">
        <v>3508</v>
      </c>
      <c r="F1194" t="s">
        <v>3306</v>
      </c>
      <c r="G1194" t="s">
        <v>639</v>
      </c>
      <c r="H1194" t="s">
        <v>639</v>
      </c>
      <c r="I1194" t="s">
        <v>2732</v>
      </c>
      <c r="J1194" t="s">
        <v>729</v>
      </c>
      <c r="K1194" t="s">
        <v>54</v>
      </c>
      <c r="L1194" s="4">
        <v>2</v>
      </c>
      <c r="M1194" s="4">
        <v>46022</v>
      </c>
      <c r="AE1194">
        <v>1.1000000000000001</v>
      </c>
    </row>
    <row r="1195" spans="1:31" x14ac:dyDescent="0.2">
      <c r="A1195" s="9">
        <v>2007389</v>
      </c>
      <c r="B1195">
        <v>3949</v>
      </c>
      <c r="C1195" t="s">
        <v>3509</v>
      </c>
      <c r="D1195" t="s">
        <v>3510</v>
      </c>
      <c r="E1195" t="s">
        <v>1702</v>
      </c>
      <c r="F1195" t="s">
        <v>1702</v>
      </c>
      <c r="G1195" t="s">
        <v>639</v>
      </c>
      <c r="H1195" t="s">
        <v>684</v>
      </c>
      <c r="I1195" t="s">
        <v>2732</v>
      </c>
      <c r="J1195" t="s">
        <v>641</v>
      </c>
      <c r="K1195" t="s">
        <v>53</v>
      </c>
      <c r="L1195" s="4">
        <v>2</v>
      </c>
      <c r="M1195" s="4">
        <v>46022</v>
      </c>
      <c r="N1195">
        <v>5</v>
      </c>
      <c r="O1195">
        <v>5</v>
      </c>
      <c r="P1195">
        <v>5</v>
      </c>
      <c r="AC1195">
        <v>55</v>
      </c>
      <c r="AE1195">
        <v>1</v>
      </c>
    </row>
    <row r="1196" spans="1:31" x14ac:dyDescent="0.2">
      <c r="A1196" s="9">
        <v>2008815</v>
      </c>
      <c r="B1196">
        <v>4529</v>
      </c>
      <c r="C1196" t="s">
        <v>3511</v>
      </c>
      <c r="D1196" t="s">
        <v>3512</v>
      </c>
      <c r="E1196" t="s">
        <v>3234</v>
      </c>
      <c r="F1196" t="s">
        <v>3234</v>
      </c>
      <c r="G1196" t="s">
        <v>639</v>
      </c>
      <c r="H1196" t="s">
        <v>639</v>
      </c>
      <c r="I1196" t="s">
        <v>2732</v>
      </c>
      <c r="J1196" t="s">
        <v>729</v>
      </c>
      <c r="K1196" t="s">
        <v>54</v>
      </c>
      <c r="L1196" s="4">
        <v>2</v>
      </c>
      <c r="M1196" s="4">
        <v>46022</v>
      </c>
      <c r="AE1196">
        <v>1.1000000000000001</v>
      </c>
    </row>
    <row r="1197" spans="1:31" x14ac:dyDescent="0.2">
      <c r="A1197" s="9">
        <v>2010387</v>
      </c>
      <c r="B1197">
        <v>5236</v>
      </c>
      <c r="C1197" t="s">
        <v>3513</v>
      </c>
      <c r="D1197" t="s">
        <v>3514</v>
      </c>
      <c r="E1197" t="s">
        <v>3508</v>
      </c>
      <c r="F1197" t="s">
        <v>3515</v>
      </c>
      <c r="G1197" t="s">
        <v>639</v>
      </c>
      <c r="H1197" t="s">
        <v>639</v>
      </c>
      <c r="I1197" t="s">
        <v>2732</v>
      </c>
      <c r="J1197" t="s">
        <v>729</v>
      </c>
      <c r="K1197" t="s">
        <v>53</v>
      </c>
      <c r="L1197" s="4">
        <v>2</v>
      </c>
      <c r="M1197" s="4">
        <v>46022</v>
      </c>
      <c r="AE1197">
        <v>1</v>
      </c>
    </row>
    <row r="1198" spans="1:31" x14ac:dyDescent="0.2">
      <c r="A1198" s="9">
        <v>2004724</v>
      </c>
      <c r="B1198">
        <v>3284</v>
      </c>
      <c r="C1198" t="s">
        <v>3516</v>
      </c>
      <c r="D1198" t="s">
        <v>3517</v>
      </c>
      <c r="E1198" t="s">
        <v>1702</v>
      </c>
      <c r="F1198" t="s">
        <v>1702</v>
      </c>
      <c r="G1198" t="s">
        <v>639</v>
      </c>
      <c r="H1198" t="s">
        <v>639</v>
      </c>
      <c r="I1198" t="s">
        <v>2732</v>
      </c>
      <c r="J1198" t="s">
        <v>729</v>
      </c>
      <c r="K1198" t="s">
        <v>54</v>
      </c>
      <c r="L1198" s="4">
        <v>40079</v>
      </c>
      <c r="M1198" s="4">
        <v>46022</v>
      </c>
      <c r="AC1198">
        <v>70</v>
      </c>
      <c r="AE1198">
        <v>1</v>
      </c>
    </row>
    <row r="1199" spans="1:31" x14ac:dyDescent="0.2">
      <c r="A1199" s="9">
        <v>2010454</v>
      </c>
      <c r="B1199">
        <v>5259</v>
      </c>
      <c r="C1199" t="s">
        <v>3518</v>
      </c>
      <c r="D1199" t="s">
        <v>3519</v>
      </c>
      <c r="E1199" t="s">
        <v>3520</v>
      </c>
      <c r="F1199" t="s">
        <v>3520</v>
      </c>
      <c r="G1199" t="s">
        <v>639</v>
      </c>
      <c r="H1199" t="s">
        <v>639</v>
      </c>
      <c r="I1199" t="s">
        <v>2732</v>
      </c>
      <c r="J1199" t="s">
        <v>729</v>
      </c>
      <c r="K1199" t="s">
        <v>54</v>
      </c>
      <c r="L1199" s="4">
        <v>2</v>
      </c>
      <c r="M1199" s="4">
        <v>46022</v>
      </c>
      <c r="AC1199">
        <v>60</v>
      </c>
      <c r="AE1199">
        <v>1</v>
      </c>
    </row>
    <row r="1200" spans="1:31" x14ac:dyDescent="0.2">
      <c r="A1200" s="9">
        <v>2010397</v>
      </c>
      <c r="B1200">
        <v>5198</v>
      </c>
      <c r="C1200" t="s">
        <v>3521</v>
      </c>
      <c r="D1200" t="s">
        <v>3522</v>
      </c>
      <c r="E1200" t="s">
        <v>3523</v>
      </c>
      <c r="F1200" t="s">
        <v>3523</v>
      </c>
      <c r="G1200" t="s">
        <v>639</v>
      </c>
      <c r="H1200" t="s">
        <v>684</v>
      </c>
      <c r="I1200" t="s">
        <v>2732</v>
      </c>
      <c r="J1200" t="s">
        <v>694</v>
      </c>
      <c r="K1200" t="s">
        <v>53</v>
      </c>
      <c r="L1200" s="4">
        <v>2</v>
      </c>
      <c r="M1200" s="4">
        <v>46022</v>
      </c>
      <c r="N1200">
        <v>0.40000000596046448</v>
      </c>
      <c r="AC1200">
        <v>13.2</v>
      </c>
      <c r="AE1200">
        <v>1</v>
      </c>
    </row>
    <row r="1201" spans="1:31" x14ac:dyDescent="0.2">
      <c r="A1201" s="9">
        <v>2008823</v>
      </c>
      <c r="B1201">
        <v>4550</v>
      </c>
      <c r="C1201" t="s">
        <v>3524</v>
      </c>
      <c r="D1201" t="s">
        <v>3525</v>
      </c>
      <c r="E1201" t="s">
        <v>3526</v>
      </c>
      <c r="F1201" t="s">
        <v>3526</v>
      </c>
      <c r="G1201" t="s">
        <v>639</v>
      </c>
      <c r="H1201" t="s">
        <v>684</v>
      </c>
      <c r="I1201" t="s">
        <v>2732</v>
      </c>
      <c r="J1201" t="s">
        <v>694</v>
      </c>
      <c r="K1201" t="s">
        <v>53</v>
      </c>
      <c r="L1201" s="4">
        <v>2</v>
      </c>
      <c r="M1201" s="4">
        <v>46022</v>
      </c>
      <c r="N1201">
        <v>0.30000001192092896</v>
      </c>
      <c r="AC1201">
        <v>13.8</v>
      </c>
      <c r="AE1201">
        <v>1</v>
      </c>
    </row>
    <row r="1202" spans="1:31" x14ac:dyDescent="0.2">
      <c r="A1202" s="9">
        <v>2010304</v>
      </c>
      <c r="B1202">
        <v>5218</v>
      </c>
      <c r="C1202" t="s">
        <v>3527</v>
      </c>
      <c r="D1202" t="s">
        <v>3528</v>
      </c>
      <c r="E1202" t="s">
        <v>3529</v>
      </c>
      <c r="F1202" t="s">
        <v>3529</v>
      </c>
      <c r="G1202" t="s">
        <v>639</v>
      </c>
      <c r="H1202" t="s">
        <v>684</v>
      </c>
      <c r="I1202" t="s">
        <v>2732</v>
      </c>
      <c r="J1202" t="s">
        <v>694</v>
      </c>
      <c r="K1202" t="s">
        <v>53</v>
      </c>
      <c r="L1202" s="4">
        <v>2</v>
      </c>
      <c r="M1202" s="4">
        <v>46022</v>
      </c>
      <c r="N1202">
        <v>0.30000001192092896</v>
      </c>
      <c r="AC1202">
        <v>23</v>
      </c>
      <c r="AE1202">
        <v>1</v>
      </c>
    </row>
    <row r="1203" spans="1:31" x14ac:dyDescent="0.2">
      <c r="A1203" s="9">
        <v>2010776</v>
      </c>
      <c r="B1203">
        <v>5411</v>
      </c>
      <c r="C1203" t="s">
        <v>3530</v>
      </c>
      <c r="D1203" t="s">
        <v>3531</v>
      </c>
      <c r="E1203" t="s">
        <v>3532</v>
      </c>
      <c r="F1203" t="s">
        <v>3532</v>
      </c>
      <c r="G1203" t="s">
        <v>639</v>
      </c>
      <c r="H1203" t="s">
        <v>684</v>
      </c>
      <c r="I1203" t="s">
        <v>2732</v>
      </c>
      <c r="J1203" t="s">
        <v>694</v>
      </c>
      <c r="K1203" t="s">
        <v>53</v>
      </c>
      <c r="L1203" s="4">
        <v>2</v>
      </c>
      <c r="M1203" s="4">
        <v>46022</v>
      </c>
      <c r="N1203">
        <v>0.30000001192092896</v>
      </c>
      <c r="AC1203">
        <v>10.5</v>
      </c>
      <c r="AE1203">
        <v>1</v>
      </c>
    </row>
    <row r="1204" spans="1:31" x14ac:dyDescent="0.2">
      <c r="A1204" s="9">
        <v>2008171</v>
      </c>
      <c r="B1204">
        <v>4308</v>
      </c>
      <c r="C1204" t="s">
        <v>3540</v>
      </c>
      <c r="D1204" t="s">
        <v>3534</v>
      </c>
      <c r="E1204" t="s">
        <v>3541</v>
      </c>
      <c r="F1204" t="s">
        <v>3541</v>
      </c>
      <c r="G1204" t="s">
        <v>639</v>
      </c>
      <c r="H1204" t="s">
        <v>684</v>
      </c>
      <c r="I1204" t="s">
        <v>2732</v>
      </c>
      <c r="J1204" t="s">
        <v>694</v>
      </c>
      <c r="K1204" t="s">
        <v>53</v>
      </c>
      <c r="L1204" s="4">
        <v>2</v>
      </c>
      <c r="M1204" s="4">
        <v>46022</v>
      </c>
      <c r="N1204">
        <v>0.30000001192092896</v>
      </c>
      <c r="AC1204">
        <v>12.1</v>
      </c>
      <c r="AE1204">
        <v>1</v>
      </c>
    </row>
    <row r="1205" spans="1:31" x14ac:dyDescent="0.2">
      <c r="A1205" s="9">
        <v>2008769</v>
      </c>
      <c r="B1205">
        <v>4524</v>
      </c>
      <c r="C1205" t="s">
        <v>3536</v>
      </c>
      <c r="D1205" t="s">
        <v>3534</v>
      </c>
      <c r="E1205" t="s">
        <v>3537</v>
      </c>
      <c r="F1205" t="s">
        <v>3537</v>
      </c>
      <c r="G1205" t="s">
        <v>639</v>
      </c>
      <c r="H1205" t="s">
        <v>684</v>
      </c>
      <c r="I1205" t="s">
        <v>2732</v>
      </c>
      <c r="J1205" t="s">
        <v>694</v>
      </c>
      <c r="K1205" t="s">
        <v>53</v>
      </c>
      <c r="L1205" s="4">
        <v>2</v>
      </c>
      <c r="M1205" s="4">
        <v>46022</v>
      </c>
      <c r="N1205">
        <v>0.30000001192092896</v>
      </c>
      <c r="AC1205">
        <v>13.8</v>
      </c>
      <c r="AE1205">
        <v>1</v>
      </c>
    </row>
    <row r="1206" spans="1:31" x14ac:dyDescent="0.2">
      <c r="A1206" s="9">
        <v>2008764</v>
      </c>
      <c r="B1206">
        <v>4589</v>
      </c>
      <c r="C1206" t="s">
        <v>3533</v>
      </c>
      <c r="D1206" t="s">
        <v>3534</v>
      </c>
      <c r="E1206" t="s">
        <v>3535</v>
      </c>
      <c r="F1206" t="s">
        <v>3535</v>
      </c>
      <c r="G1206" t="s">
        <v>639</v>
      </c>
      <c r="H1206" t="s">
        <v>684</v>
      </c>
      <c r="I1206" t="s">
        <v>2732</v>
      </c>
      <c r="J1206" t="s">
        <v>694</v>
      </c>
      <c r="K1206" t="s">
        <v>53</v>
      </c>
      <c r="L1206" s="4">
        <v>2</v>
      </c>
      <c r="M1206" s="4">
        <v>46022</v>
      </c>
      <c r="N1206">
        <v>0.40000000596046448</v>
      </c>
      <c r="AC1206">
        <v>13.8</v>
      </c>
      <c r="AE1206">
        <v>1</v>
      </c>
    </row>
    <row r="1207" spans="1:31" x14ac:dyDescent="0.2">
      <c r="A1207" s="9">
        <v>2008192</v>
      </c>
      <c r="B1207">
        <v>4286</v>
      </c>
      <c r="C1207" t="s">
        <v>3542</v>
      </c>
      <c r="D1207" t="s">
        <v>3534</v>
      </c>
      <c r="E1207" t="s">
        <v>3543</v>
      </c>
      <c r="F1207" t="s">
        <v>3543</v>
      </c>
      <c r="G1207" t="s">
        <v>639</v>
      </c>
      <c r="H1207" t="s">
        <v>684</v>
      </c>
      <c r="I1207" t="s">
        <v>2732</v>
      </c>
      <c r="J1207" t="s">
        <v>694</v>
      </c>
      <c r="K1207" t="s">
        <v>53</v>
      </c>
      <c r="L1207" s="4">
        <v>2</v>
      </c>
      <c r="M1207" s="4">
        <v>46022</v>
      </c>
      <c r="N1207">
        <v>0.69999998807907104</v>
      </c>
      <c r="AC1207">
        <v>14.9</v>
      </c>
      <c r="AE1207">
        <v>1</v>
      </c>
    </row>
    <row r="1208" spans="1:31" x14ac:dyDescent="0.2">
      <c r="A1208" s="9">
        <v>2010440</v>
      </c>
      <c r="B1208">
        <v>5243</v>
      </c>
      <c r="C1208" t="s">
        <v>3538</v>
      </c>
      <c r="D1208" t="s">
        <v>3534</v>
      </c>
      <c r="E1208" t="s">
        <v>3539</v>
      </c>
      <c r="F1208" t="s">
        <v>3539</v>
      </c>
      <c r="G1208" t="s">
        <v>639</v>
      </c>
      <c r="H1208" t="s">
        <v>684</v>
      </c>
      <c r="I1208" t="s">
        <v>2732</v>
      </c>
      <c r="J1208" t="s">
        <v>694</v>
      </c>
      <c r="K1208" t="s">
        <v>53</v>
      </c>
      <c r="L1208" s="4">
        <v>2</v>
      </c>
      <c r="M1208" s="4">
        <v>46022</v>
      </c>
      <c r="N1208">
        <v>0.30000001192092896</v>
      </c>
      <c r="AC1208">
        <v>13.1</v>
      </c>
      <c r="AE1208">
        <v>1</v>
      </c>
    </row>
    <row r="1209" spans="1:31" x14ac:dyDescent="0.2">
      <c r="A1209" s="9">
        <v>2008252</v>
      </c>
      <c r="B1209">
        <v>4306</v>
      </c>
      <c r="C1209" t="s">
        <v>3544</v>
      </c>
      <c r="D1209" t="s">
        <v>3545</v>
      </c>
      <c r="E1209" t="s">
        <v>3546</v>
      </c>
      <c r="F1209" t="s">
        <v>3546</v>
      </c>
      <c r="G1209" t="s">
        <v>639</v>
      </c>
      <c r="H1209" t="s">
        <v>684</v>
      </c>
      <c r="I1209" t="s">
        <v>2732</v>
      </c>
      <c r="J1209" t="s">
        <v>694</v>
      </c>
      <c r="K1209" t="s">
        <v>53</v>
      </c>
      <c r="L1209" s="4">
        <v>2</v>
      </c>
      <c r="M1209" s="4">
        <v>46022</v>
      </c>
      <c r="N1209">
        <v>0.30000001192092896</v>
      </c>
      <c r="AC1209">
        <v>11</v>
      </c>
      <c r="AE1209">
        <v>1</v>
      </c>
    </row>
    <row r="1210" spans="1:31" x14ac:dyDescent="0.2">
      <c r="A1210" s="9">
        <v>2007305</v>
      </c>
      <c r="B1210">
        <v>3926</v>
      </c>
      <c r="C1210" t="s">
        <v>3547</v>
      </c>
      <c r="D1210" t="s">
        <v>3548</v>
      </c>
      <c r="E1210" t="s">
        <v>3549</v>
      </c>
      <c r="F1210" t="s">
        <v>3549</v>
      </c>
      <c r="G1210" t="s">
        <v>639</v>
      </c>
      <c r="H1210" t="s">
        <v>684</v>
      </c>
      <c r="I1210" t="s">
        <v>2732</v>
      </c>
      <c r="J1210" t="s">
        <v>694</v>
      </c>
      <c r="K1210" t="s">
        <v>53</v>
      </c>
      <c r="L1210" s="4">
        <v>2</v>
      </c>
      <c r="M1210" s="4">
        <v>46022</v>
      </c>
      <c r="N1210">
        <v>0.30000001192092896</v>
      </c>
      <c r="AC1210">
        <v>13.1</v>
      </c>
      <c r="AE1210">
        <v>1</v>
      </c>
    </row>
    <row r="1211" spans="1:31" x14ac:dyDescent="0.2">
      <c r="A1211" s="9">
        <v>2009048</v>
      </c>
      <c r="B1211">
        <v>4616</v>
      </c>
      <c r="C1211" t="s">
        <v>3550</v>
      </c>
      <c r="D1211" t="s">
        <v>3551</v>
      </c>
      <c r="E1211" t="s">
        <v>3552</v>
      </c>
      <c r="F1211" t="s">
        <v>3552</v>
      </c>
      <c r="G1211" t="s">
        <v>639</v>
      </c>
      <c r="H1211" t="s">
        <v>684</v>
      </c>
      <c r="I1211" t="s">
        <v>2732</v>
      </c>
      <c r="J1211" t="s">
        <v>694</v>
      </c>
      <c r="K1211" t="s">
        <v>53</v>
      </c>
      <c r="L1211" s="4">
        <v>2</v>
      </c>
      <c r="M1211" s="4">
        <v>46022</v>
      </c>
      <c r="N1211">
        <v>0.30000001192092896</v>
      </c>
      <c r="AC1211">
        <v>13.1</v>
      </c>
      <c r="AE1211">
        <v>1</v>
      </c>
    </row>
    <row r="1212" spans="1:31" x14ac:dyDescent="0.2">
      <c r="A1212" s="9">
        <v>2002627</v>
      </c>
      <c r="B1212">
        <v>3182</v>
      </c>
      <c r="C1212" t="s">
        <v>3553</v>
      </c>
      <c r="D1212" t="s">
        <v>3554</v>
      </c>
      <c r="E1212" t="s">
        <v>1702</v>
      </c>
      <c r="F1212" t="s">
        <v>1702</v>
      </c>
      <c r="G1212" t="s">
        <v>639</v>
      </c>
      <c r="H1212" t="s">
        <v>684</v>
      </c>
      <c r="I1212" t="s">
        <v>2732</v>
      </c>
      <c r="J1212" t="s">
        <v>694</v>
      </c>
      <c r="K1212" t="s">
        <v>53</v>
      </c>
      <c r="L1212" s="4">
        <v>39854</v>
      </c>
      <c r="M1212" s="4">
        <v>46022</v>
      </c>
      <c r="N1212">
        <v>1</v>
      </c>
      <c r="O1212">
        <v>0.25</v>
      </c>
      <c r="P1212">
        <v>0.40000000596046448</v>
      </c>
      <c r="AC1212">
        <v>50</v>
      </c>
      <c r="AE1212">
        <v>1</v>
      </c>
    </row>
    <row r="1213" spans="1:31" x14ac:dyDescent="0.2">
      <c r="A1213" s="9">
        <v>2010267</v>
      </c>
      <c r="B1213">
        <v>5155</v>
      </c>
      <c r="C1213" t="s">
        <v>3555</v>
      </c>
      <c r="D1213" t="s">
        <v>3556</v>
      </c>
      <c r="E1213" t="s">
        <v>3338</v>
      </c>
      <c r="F1213" t="s">
        <v>3338</v>
      </c>
      <c r="G1213" t="s">
        <v>639</v>
      </c>
      <c r="H1213" t="s">
        <v>684</v>
      </c>
      <c r="I1213" t="s">
        <v>2732</v>
      </c>
      <c r="J1213" t="s">
        <v>694</v>
      </c>
      <c r="K1213" t="s">
        <v>53</v>
      </c>
      <c r="L1213" s="4">
        <v>2</v>
      </c>
      <c r="M1213" s="4">
        <v>46022</v>
      </c>
      <c r="N1213">
        <v>0.30000001192092896</v>
      </c>
      <c r="AC1213">
        <v>13.1</v>
      </c>
      <c r="AE1213">
        <v>1</v>
      </c>
    </row>
    <row r="1214" spans="1:31" x14ac:dyDescent="0.2">
      <c r="A1214" s="9">
        <v>2010273</v>
      </c>
      <c r="B1214">
        <v>5175</v>
      </c>
      <c r="C1214" t="s">
        <v>3557</v>
      </c>
      <c r="D1214" t="s">
        <v>3558</v>
      </c>
      <c r="E1214" t="s">
        <v>3338</v>
      </c>
      <c r="F1214" t="s">
        <v>3338</v>
      </c>
      <c r="G1214" t="s">
        <v>639</v>
      </c>
      <c r="H1214" t="s">
        <v>639</v>
      </c>
      <c r="I1214" t="s">
        <v>2732</v>
      </c>
      <c r="J1214" t="s">
        <v>729</v>
      </c>
      <c r="K1214" t="s">
        <v>54</v>
      </c>
      <c r="L1214" s="4">
        <v>2</v>
      </c>
      <c r="M1214" s="4">
        <v>46022</v>
      </c>
      <c r="AC1214">
        <v>5</v>
      </c>
      <c r="AE1214">
        <v>1</v>
      </c>
    </row>
    <row r="1215" spans="1:31" x14ac:dyDescent="0.2">
      <c r="A1215" s="9">
        <v>2000971</v>
      </c>
      <c r="B1215">
        <v>2459</v>
      </c>
      <c r="C1215" t="s">
        <v>3559</v>
      </c>
      <c r="D1215" t="s">
        <v>3560</v>
      </c>
      <c r="E1215" t="s">
        <v>3346</v>
      </c>
      <c r="F1215" t="s">
        <v>3346</v>
      </c>
      <c r="G1215" t="s">
        <v>639</v>
      </c>
      <c r="H1215" t="s">
        <v>639</v>
      </c>
      <c r="I1215" t="s">
        <v>2732</v>
      </c>
      <c r="J1215" t="s">
        <v>729</v>
      </c>
      <c r="K1215" t="s">
        <v>54</v>
      </c>
      <c r="L1215" s="4">
        <v>39993</v>
      </c>
      <c r="M1215" s="4">
        <v>46022</v>
      </c>
      <c r="N1215">
        <v>0</v>
      </c>
      <c r="O1215">
        <v>0</v>
      </c>
      <c r="P1215">
        <v>0</v>
      </c>
      <c r="Q1215">
        <v>0</v>
      </c>
      <c r="R1215">
        <v>0</v>
      </c>
      <c r="T1215">
        <v>0</v>
      </c>
      <c r="AC1215">
        <v>50</v>
      </c>
      <c r="AE1215">
        <v>1</v>
      </c>
    </row>
    <row r="1216" spans="1:31" x14ac:dyDescent="0.2">
      <c r="A1216" s="9">
        <v>2001030</v>
      </c>
      <c r="B1216">
        <v>2394</v>
      </c>
      <c r="C1216" t="s">
        <v>3561</v>
      </c>
      <c r="D1216" t="s">
        <v>3562</v>
      </c>
      <c r="E1216" t="s">
        <v>1641</v>
      </c>
      <c r="F1216" t="s">
        <v>1641</v>
      </c>
      <c r="G1216" t="s">
        <v>639</v>
      </c>
      <c r="H1216" t="s">
        <v>639</v>
      </c>
      <c r="I1216" t="s">
        <v>2732</v>
      </c>
      <c r="J1216" t="s">
        <v>729</v>
      </c>
      <c r="K1216" t="s">
        <v>54</v>
      </c>
      <c r="L1216" s="4">
        <v>40036</v>
      </c>
      <c r="M1216" s="4">
        <v>46022</v>
      </c>
      <c r="N1216">
        <v>0</v>
      </c>
      <c r="O1216">
        <v>0</v>
      </c>
      <c r="P1216">
        <v>0</v>
      </c>
      <c r="Q1216">
        <v>0</v>
      </c>
      <c r="R1216">
        <v>0</v>
      </c>
      <c r="T1216">
        <v>0</v>
      </c>
      <c r="AC1216">
        <v>70</v>
      </c>
      <c r="AE1216">
        <v>1</v>
      </c>
    </row>
    <row r="1217" spans="1:31" x14ac:dyDescent="0.2">
      <c r="A1217" s="9">
        <v>2009936</v>
      </c>
      <c r="B1217">
        <v>5182</v>
      </c>
      <c r="C1217" t="s">
        <v>3563</v>
      </c>
      <c r="D1217" t="s">
        <v>3564</v>
      </c>
      <c r="E1217" t="s">
        <v>1007</v>
      </c>
      <c r="F1217" t="s">
        <v>1007</v>
      </c>
      <c r="G1217" t="s">
        <v>639</v>
      </c>
      <c r="H1217" t="s">
        <v>639</v>
      </c>
      <c r="I1217" t="s">
        <v>2732</v>
      </c>
      <c r="J1217" t="s">
        <v>729</v>
      </c>
      <c r="K1217" t="s">
        <v>54</v>
      </c>
      <c r="L1217" s="4">
        <v>2</v>
      </c>
      <c r="M1217" s="4">
        <v>46022</v>
      </c>
      <c r="AE1217">
        <v>1.1000000000000001</v>
      </c>
    </row>
    <row r="1218" spans="1:31" x14ac:dyDescent="0.2">
      <c r="A1218" s="9">
        <v>2009938</v>
      </c>
      <c r="B1218">
        <v>5164</v>
      </c>
      <c r="C1218" t="s">
        <v>3565</v>
      </c>
      <c r="D1218" t="s">
        <v>3566</v>
      </c>
      <c r="E1218" t="s">
        <v>1007</v>
      </c>
      <c r="F1218" t="s">
        <v>1007</v>
      </c>
      <c r="G1218" t="s">
        <v>639</v>
      </c>
      <c r="H1218" t="s">
        <v>639</v>
      </c>
      <c r="I1218" t="s">
        <v>2732</v>
      </c>
      <c r="J1218" t="s">
        <v>729</v>
      </c>
      <c r="K1218" t="s">
        <v>54</v>
      </c>
      <c r="L1218" s="4">
        <v>2</v>
      </c>
      <c r="M1218" s="4">
        <v>46022</v>
      </c>
      <c r="AE1218">
        <v>1.1000000000000001</v>
      </c>
    </row>
    <row r="1219" spans="1:31" x14ac:dyDescent="0.2">
      <c r="A1219" s="9">
        <v>2010170</v>
      </c>
      <c r="B1219">
        <v>5180</v>
      </c>
      <c r="C1219" t="s">
        <v>3567</v>
      </c>
      <c r="D1219" t="s">
        <v>3568</v>
      </c>
      <c r="E1219" t="s">
        <v>3569</v>
      </c>
      <c r="F1219" t="s">
        <v>3570</v>
      </c>
      <c r="G1219" t="s">
        <v>639</v>
      </c>
      <c r="H1219" t="s">
        <v>639</v>
      </c>
      <c r="I1219" t="s">
        <v>2732</v>
      </c>
      <c r="J1219" t="s">
        <v>729</v>
      </c>
      <c r="K1219" t="s">
        <v>54</v>
      </c>
      <c r="L1219" s="4">
        <v>2</v>
      </c>
      <c r="M1219" s="4">
        <v>46022</v>
      </c>
      <c r="AE1219">
        <v>1.1000000000000001</v>
      </c>
    </row>
    <row r="1220" spans="1:31" x14ac:dyDescent="0.2">
      <c r="A1220" s="9">
        <v>2000879</v>
      </c>
      <c r="B1220">
        <v>594</v>
      </c>
      <c r="C1220" t="s">
        <v>3571</v>
      </c>
      <c r="D1220" t="s">
        <v>3572</v>
      </c>
      <c r="E1220" t="s">
        <v>2775</v>
      </c>
      <c r="F1220" t="s">
        <v>2775</v>
      </c>
      <c r="G1220" t="s">
        <v>639</v>
      </c>
      <c r="H1220" t="s">
        <v>639</v>
      </c>
      <c r="I1220" t="s">
        <v>2732</v>
      </c>
      <c r="J1220" t="s">
        <v>647</v>
      </c>
      <c r="K1220" t="s">
        <v>54</v>
      </c>
      <c r="L1220" s="4">
        <v>40036</v>
      </c>
      <c r="M1220" s="4">
        <v>46022</v>
      </c>
      <c r="R1220">
        <v>16</v>
      </c>
      <c r="AA1220">
        <v>1</v>
      </c>
      <c r="AE1220">
        <v>1.4</v>
      </c>
    </row>
    <row r="1221" spans="1:31" x14ac:dyDescent="0.2">
      <c r="A1221" s="9">
        <v>2008955</v>
      </c>
      <c r="B1221">
        <v>4551</v>
      </c>
      <c r="C1221" t="s">
        <v>3573</v>
      </c>
      <c r="D1221" t="s">
        <v>3574</v>
      </c>
      <c r="E1221" t="s">
        <v>3575</v>
      </c>
      <c r="F1221" t="s">
        <v>3575</v>
      </c>
      <c r="G1221" t="s">
        <v>639</v>
      </c>
      <c r="H1221" t="s">
        <v>684</v>
      </c>
      <c r="I1221" t="s">
        <v>2732</v>
      </c>
      <c r="J1221" t="s">
        <v>694</v>
      </c>
      <c r="K1221" t="s">
        <v>53</v>
      </c>
      <c r="L1221" s="4">
        <v>2</v>
      </c>
      <c r="M1221" s="4">
        <v>46022</v>
      </c>
      <c r="N1221">
        <v>1.1000000238418579</v>
      </c>
      <c r="AC1221">
        <v>19.399999999999999</v>
      </c>
      <c r="AE1221">
        <v>1</v>
      </c>
    </row>
    <row r="1222" spans="1:31" x14ac:dyDescent="0.2">
      <c r="A1222" s="9">
        <v>2008914</v>
      </c>
      <c r="B1222">
        <v>4549</v>
      </c>
      <c r="C1222" t="s">
        <v>3576</v>
      </c>
      <c r="D1222" t="s">
        <v>3577</v>
      </c>
      <c r="E1222" t="s">
        <v>3449</v>
      </c>
      <c r="F1222" t="s">
        <v>3449</v>
      </c>
      <c r="G1222" t="s">
        <v>639</v>
      </c>
      <c r="H1222" t="s">
        <v>639</v>
      </c>
      <c r="I1222" t="s">
        <v>2732</v>
      </c>
      <c r="J1222" t="s">
        <v>729</v>
      </c>
      <c r="K1222" t="s">
        <v>53</v>
      </c>
      <c r="L1222" s="4">
        <v>2</v>
      </c>
      <c r="M1222" s="4">
        <v>46022</v>
      </c>
      <c r="AE1222">
        <v>1</v>
      </c>
    </row>
    <row r="1223" spans="1:31" x14ac:dyDescent="0.2">
      <c r="A1223" s="9">
        <v>2006986</v>
      </c>
      <c r="B1223">
        <v>3846</v>
      </c>
      <c r="C1223" t="s">
        <v>3578</v>
      </c>
      <c r="D1223" t="s">
        <v>3579</v>
      </c>
      <c r="E1223" t="s">
        <v>3580</v>
      </c>
      <c r="F1223" t="s">
        <v>3580</v>
      </c>
      <c r="G1223" t="s">
        <v>639</v>
      </c>
      <c r="H1223" t="s">
        <v>639</v>
      </c>
      <c r="I1223" t="s">
        <v>2732</v>
      </c>
      <c r="J1223" t="s">
        <v>729</v>
      </c>
      <c r="K1223" t="s">
        <v>54</v>
      </c>
      <c r="L1223" s="4">
        <v>2</v>
      </c>
      <c r="M1223" s="4">
        <v>46022</v>
      </c>
      <c r="AE1223">
        <v>1.1000000000000001</v>
      </c>
    </row>
    <row r="1224" spans="1:31" x14ac:dyDescent="0.2">
      <c r="A1224" s="9">
        <v>2008797</v>
      </c>
      <c r="B1224">
        <v>4521</v>
      </c>
      <c r="C1224" t="s">
        <v>3581</v>
      </c>
      <c r="D1224" t="s">
        <v>3579</v>
      </c>
      <c r="E1224" t="s">
        <v>3449</v>
      </c>
      <c r="F1224" t="s">
        <v>3449</v>
      </c>
      <c r="G1224" t="s">
        <v>639</v>
      </c>
      <c r="H1224" t="s">
        <v>639</v>
      </c>
      <c r="I1224" t="s">
        <v>2732</v>
      </c>
      <c r="J1224" t="s">
        <v>729</v>
      </c>
      <c r="K1224" t="s">
        <v>54</v>
      </c>
      <c r="L1224" s="4">
        <v>2</v>
      </c>
      <c r="M1224" s="4">
        <v>46022</v>
      </c>
      <c r="AE1224">
        <v>1.1000000000000001</v>
      </c>
    </row>
    <row r="1225" spans="1:31" x14ac:dyDescent="0.2">
      <c r="A1225" s="9">
        <v>2002523</v>
      </c>
      <c r="B1225">
        <v>3124</v>
      </c>
      <c r="C1225" t="s">
        <v>3582</v>
      </c>
      <c r="D1225" t="s">
        <v>3583</v>
      </c>
      <c r="E1225" t="s">
        <v>3580</v>
      </c>
      <c r="F1225" t="s">
        <v>3580</v>
      </c>
      <c r="G1225" t="s">
        <v>639</v>
      </c>
      <c r="H1225" t="s">
        <v>639</v>
      </c>
      <c r="I1225" t="s">
        <v>2732</v>
      </c>
      <c r="J1225" t="s">
        <v>729</v>
      </c>
      <c r="K1225" t="s">
        <v>54</v>
      </c>
      <c r="L1225" s="4">
        <v>39798</v>
      </c>
      <c r="M1225" s="4">
        <v>46022</v>
      </c>
      <c r="AC1225">
        <v>55</v>
      </c>
      <c r="AE1225">
        <v>1</v>
      </c>
    </row>
    <row r="1226" spans="1:31" x14ac:dyDescent="0.2">
      <c r="A1226" s="9">
        <v>2008798</v>
      </c>
      <c r="B1226">
        <v>4510</v>
      </c>
      <c r="C1226" t="s">
        <v>3584</v>
      </c>
      <c r="D1226" t="s">
        <v>3585</v>
      </c>
      <c r="E1226" t="s">
        <v>3449</v>
      </c>
      <c r="F1226" t="s">
        <v>3449</v>
      </c>
      <c r="G1226" t="s">
        <v>639</v>
      </c>
      <c r="H1226" t="s">
        <v>639</v>
      </c>
      <c r="I1226" t="s">
        <v>2732</v>
      </c>
      <c r="J1226" t="s">
        <v>729</v>
      </c>
      <c r="K1226" t="s">
        <v>54</v>
      </c>
      <c r="L1226" s="4">
        <v>2</v>
      </c>
      <c r="M1226" s="4">
        <v>46022</v>
      </c>
      <c r="AE1226">
        <v>1.1000000000000001</v>
      </c>
    </row>
    <row r="1227" spans="1:31" x14ac:dyDescent="0.2">
      <c r="A1227" s="9">
        <v>2008912</v>
      </c>
      <c r="B1227">
        <v>4548</v>
      </c>
      <c r="C1227" t="s">
        <v>3586</v>
      </c>
      <c r="D1227" t="s">
        <v>3587</v>
      </c>
      <c r="E1227" t="s">
        <v>3449</v>
      </c>
      <c r="F1227" t="s">
        <v>3449</v>
      </c>
      <c r="G1227" t="s">
        <v>639</v>
      </c>
      <c r="H1227" t="s">
        <v>639</v>
      </c>
      <c r="I1227" t="s">
        <v>2732</v>
      </c>
      <c r="J1227" t="s">
        <v>729</v>
      </c>
      <c r="K1227" t="s">
        <v>54</v>
      </c>
      <c r="L1227" s="4">
        <v>2</v>
      </c>
      <c r="M1227" s="4">
        <v>46022</v>
      </c>
      <c r="AE1227">
        <v>1.1000000000000001</v>
      </c>
    </row>
    <row r="1228" spans="1:31" x14ac:dyDescent="0.2">
      <c r="A1228" s="9">
        <v>2008799</v>
      </c>
      <c r="B1228">
        <v>4509</v>
      </c>
      <c r="C1228" t="s">
        <v>3588</v>
      </c>
      <c r="D1228" t="s">
        <v>3589</v>
      </c>
      <c r="E1228" t="s">
        <v>3449</v>
      </c>
      <c r="F1228" t="s">
        <v>3449</v>
      </c>
      <c r="G1228" t="s">
        <v>639</v>
      </c>
      <c r="H1228" t="s">
        <v>639</v>
      </c>
      <c r="I1228" t="s">
        <v>2732</v>
      </c>
      <c r="J1228" t="s">
        <v>729</v>
      </c>
      <c r="K1228" t="s">
        <v>54</v>
      </c>
      <c r="L1228" s="4">
        <v>2</v>
      </c>
      <c r="M1228" s="4">
        <v>46022</v>
      </c>
      <c r="AE1228">
        <v>1.1000000000000001</v>
      </c>
    </row>
    <row r="1229" spans="1:31" x14ac:dyDescent="0.2">
      <c r="A1229" s="9">
        <v>2010333</v>
      </c>
      <c r="B1229">
        <v>5178</v>
      </c>
      <c r="C1229" t="s">
        <v>3590</v>
      </c>
      <c r="D1229" t="s">
        <v>2850</v>
      </c>
      <c r="E1229" t="s">
        <v>3591</v>
      </c>
      <c r="F1229" t="s">
        <v>3591</v>
      </c>
      <c r="G1229" t="s">
        <v>639</v>
      </c>
      <c r="H1229" t="s">
        <v>684</v>
      </c>
      <c r="I1229" t="s">
        <v>2732</v>
      </c>
      <c r="J1229" t="s">
        <v>686</v>
      </c>
      <c r="K1229" t="s">
        <v>53</v>
      </c>
      <c r="L1229" s="4">
        <v>2</v>
      </c>
      <c r="M1229" s="4">
        <v>46022</v>
      </c>
      <c r="N1229">
        <v>5.000000074505806E-2</v>
      </c>
      <c r="P1229">
        <v>9.9999997764825821E-3</v>
      </c>
      <c r="AC1229">
        <v>2</v>
      </c>
      <c r="AE1229">
        <v>1</v>
      </c>
    </row>
    <row r="1230" spans="1:31" x14ac:dyDescent="0.2">
      <c r="A1230" s="9">
        <v>2010551</v>
      </c>
      <c r="B1230">
        <v>5266</v>
      </c>
      <c r="C1230" t="s">
        <v>3592</v>
      </c>
      <c r="D1230" t="s">
        <v>3593</v>
      </c>
      <c r="E1230" t="s">
        <v>3594</v>
      </c>
      <c r="F1230" t="s">
        <v>3594</v>
      </c>
      <c r="G1230" t="s">
        <v>639</v>
      </c>
      <c r="H1230" t="s">
        <v>684</v>
      </c>
      <c r="I1230" t="s">
        <v>2732</v>
      </c>
      <c r="J1230" t="s">
        <v>694</v>
      </c>
      <c r="K1230" t="s">
        <v>54</v>
      </c>
      <c r="L1230" s="4">
        <v>2</v>
      </c>
      <c r="M1230" s="4">
        <v>46022</v>
      </c>
      <c r="N1230">
        <v>2.9999999329447746E-2</v>
      </c>
      <c r="P1230">
        <v>0.10000000149011612</v>
      </c>
      <c r="AC1230">
        <v>2</v>
      </c>
      <c r="AE1230">
        <v>1.0189999999999999</v>
      </c>
    </row>
    <row r="1231" spans="1:31" x14ac:dyDescent="0.2">
      <c r="A1231" s="9">
        <v>2010353</v>
      </c>
      <c r="B1231">
        <v>5217</v>
      </c>
      <c r="C1231" t="s">
        <v>3595</v>
      </c>
      <c r="D1231" t="s">
        <v>3596</v>
      </c>
      <c r="E1231" t="s">
        <v>3597</v>
      </c>
      <c r="F1231" t="s">
        <v>3597</v>
      </c>
      <c r="G1231" t="s">
        <v>639</v>
      </c>
      <c r="H1231" t="s">
        <v>684</v>
      </c>
      <c r="I1231" t="s">
        <v>2732</v>
      </c>
      <c r="J1231" t="s">
        <v>694</v>
      </c>
      <c r="K1231" t="s">
        <v>54</v>
      </c>
      <c r="L1231" s="4">
        <v>2</v>
      </c>
      <c r="M1231" s="4">
        <v>46022</v>
      </c>
      <c r="N1231">
        <v>0.10000000149011612</v>
      </c>
      <c r="P1231">
        <v>0.10000000149011612</v>
      </c>
      <c r="AC1231">
        <v>3.5</v>
      </c>
      <c r="AE1231">
        <v>1</v>
      </c>
    </row>
    <row r="1232" spans="1:31" x14ac:dyDescent="0.2">
      <c r="A1232" s="9">
        <v>2010251</v>
      </c>
      <c r="B1232">
        <v>5169</v>
      </c>
      <c r="C1232" t="s">
        <v>3598</v>
      </c>
      <c r="D1232" t="s">
        <v>3599</v>
      </c>
      <c r="E1232" t="s">
        <v>2096</v>
      </c>
      <c r="F1232" t="s">
        <v>2644</v>
      </c>
      <c r="G1232" t="s">
        <v>639</v>
      </c>
      <c r="H1232" t="s">
        <v>639</v>
      </c>
      <c r="I1232" t="s">
        <v>2732</v>
      </c>
      <c r="J1232" t="s">
        <v>729</v>
      </c>
      <c r="K1232" t="s">
        <v>54</v>
      </c>
      <c r="L1232" s="4">
        <v>2</v>
      </c>
      <c r="M1232" s="4">
        <v>46022</v>
      </c>
      <c r="AE1232">
        <v>1.1000000000000001</v>
      </c>
    </row>
    <row r="1233" spans="1:31" x14ac:dyDescent="0.2">
      <c r="A1233" s="9">
        <v>2010212</v>
      </c>
      <c r="B1233">
        <v>5163</v>
      </c>
      <c r="C1233" t="s">
        <v>3600</v>
      </c>
      <c r="D1233" t="s">
        <v>3601</v>
      </c>
      <c r="E1233" t="s">
        <v>1331</v>
      </c>
      <c r="F1233" t="s">
        <v>1331</v>
      </c>
      <c r="G1233" t="s">
        <v>639</v>
      </c>
      <c r="H1233" t="s">
        <v>639</v>
      </c>
      <c r="I1233" t="s">
        <v>2732</v>
      </c>
      <c r="J1233" t="s">
        <v>729</v>
      </c>
      <c r="K1233" t="s">
        <v>54</v>
      </c>
      <c r="L1233" s="4">
        <v>2</v>
      </c>
      <c r="M1233" s="4">
        <v>46022</v>
      </c>
      <c r="AC1233">
        <v>55</v>
      </c>
      <c r="AE1233">
        <v>1</v>
      </c>
    </row>
    <row r="1234" spans="1:31" x14ac:dyDescent="0.2">
      <c r="A1234" s="9">
        <v>2010211</v>
      </c>
      <c r="B1234">
        <v>5162</v>
      </c>
      <c r="C1234" t="s">
        <v>3602</v>
      </c>
      <c r="D1234" t="s">
        <v>3603</v>
      </c>
      <c r="E1234" t="s">
        <v>1331</v>
      </c>
      <c r="F1234" t="s">
        <v>1331</v>
      </c>
      <c r="G1234" t="s">
        <v>639</v>
      </c>
      <c r="H1234" t="s">
        <v>639</v>
      </c>
      <c r="I1234" t="s">
        <v>2732</v>
      </c>
      <c r="J1234" t="s">
        <v>729</v>
      </c>
      <c r="K1234" t="s">
        <v>54</v>
      </c>
      <c r="L1234" s="4">
        <v>2</v>
      </c>
      <c r="M1234" s="4">
        <v>46022</v>
      </c>
      <c r="AC1234">
        <v>55</v>
      </c>
      <c r="AE1234">
        <v>1</v>
      </c>
    </row>
    <row r="1235" spans="1:31" x14ac:dyDescent="0.2">
      <c r="A1235" s="9">
        <v>2008727</v>
      </c>
      <c r="B1235">
        <v>4455</v>
      </c>
      <c r="C1235" t="s">
        <v>3604</v>
      </c>
      <c r="D1235" t="s">
        <v>3605</v>
      </c>
      <c r="E1235" t="s">
        <v>1469</v>
      </c>
      <c r="F1235" t="s">
        <v>1469</v>
      </c>
      <c r="G1235" t="s">
        <v>639</v>
      </c>
      <c r="H1235" t="s">
        <v>639</v>
      </c>
      <c r="I1235" t="s">
        <v>2732</v>
      </c>
      <c r="J1235" t="s">
        <v>729</v>
      </c>
      <c r="K1235" t="s">
        <v>54</v>
      </c>
      <c r="L1235" s="4">
        <v>2</v>
      </c>
      <c r="M1235" s="4">
        <v>46022</v>
      </c>
      <c r="AA1235">
        <v>6</v>
      </c>
      <c r="AE1235">
        <v>1.2</v>
      </c>
    </row>
    <row r="1236" spans="1:31" x14ac:dyDescent="0.2">
      <c r="A1236" s="9">
        <v>2004347</v>
      </c>
      <c r="B1236">
        <v>3180</v>
      </c>
      <c r="C1236" t="s">
        <v>3609</v>
      </c>
      <c r="D1236" t="s">
        <v>3607</v>
      </c>
      <c r="E1236" t="s">
        <v>1331</v>
      </c>
      <c r="F1236" t="s">
        <v>1331</v>
      </c>
      <c r="G1236" t="s">
        <v>639</v>
      </c>
      <c r="H1236" t="s">
        <v>639</v>
      </c>
      <c r="I1236" t="s">
        <v>2732</v>
      </c>
      <c r="J1236" t="s">
        <v>729</v>
      </c>
      <c r="K1236" t="s">
        <v>54</v>
      </c>
      <c r="L1236" s="4">
        <v>39875</v>
      </c>
      <c r="M1236" s="4">
        <v>46022</v>
      </c>
      <c r="N1236">
        <v>0.10000000149011612</v>
      </c>
      <c r="O1236">
        <v>3.9999999105930328E-2</v>
      </c>
      <c r="P1236">
        <v>7.9999998211860657E-2</v>
      </c>
      <c r="AE1236">
        <v>1.1000000000000001</v>
      </c>
    </row>
    <row r="1237" spans="1:31" x14ac:dyDescent="0.2">
      <c r="A1237" s="9">
        <v>2007056</v>
      </c>
      <c r="B1237">
        <v>3863</v>
      </c>
      <c r="C1237" t="s">
        <v>3606</v>
      </c>
      <c r="D1237" t="s">
        <v>3607</v>
      </c>
      <c r="E1237" t="s">
        <v>3608</v>
      </c>
      <c r="F1237" t="s">
        <v>3608</v>
      </c>
      <c r="G1237" t="s">
        <v>639</v>
      </c>
      <c r="H1237" t="s">
        <v>639</v>
      </c>
      <c r="I1237" t="s">
        <v>2732</v>
      </c>
      <c r="J1237" t="s">
        <v>729</v>
      </c>
      <c r="K1237" t="s">
        <v>54</v>
      </c>
      <c r="L1237" s="4">
        <v>2</v>
      </c>
      <c r="M1237" s="4">
        <v>46022</v>
      </c>
      <c r="N1237">
        <v>2.500000037252903E-2</v>
      </c>
      <c r="O1237">
        <v>1.0999999940395355E-2</v>
      </c>
      <c r="P1237">
        <v>2.6000000536441803E-2</v>
      </c>
      <c r="AE1237">
        <v>1.1000000000000001</v>
      </c>
    </row>
    <row r="1238" spans="1:31" x14ac:dyDescent="0.2">
      <c r="A1238" s="9">
        <v>2007057</v>
      </c>
      <c r="B1238">
        <v>3864</v>
      </c>
      <c r="C1238" t="s">
        <v>3610</v>
      </c>
      <c r="D1238" t="s">
        <v>3611</v>
      </c>
      <c r="E1238" t="s">
        <v>3608</v>
      </c>
      <c r="F1238" t="s">
        <v>3608</v>
      </c>
      <c r="G1238" t="s">
        <v>639</v>
      </c>
      <c r="H1238" t="s">
        <v>639</v>
      </c>
      <c r="I1238" t="s">
        <v>2732</v>
      </c>
      <c r="J1238" t="s">
        <v>729</v>
      </c>
      <c r="K1238" t="s">
        <v>54</v>
      </c>
      <c r="L1238" s="4">
        <v>2</v>
      </c>
      <c r="M1238" s="4">
        <v>46022</v>
      </c>
      <c r="N1238">
        <v>3.7999998778104782E-2</v>
      </c>
      <c r="O1238">
        <v>1.6000000759959221E-2</v>
      </c>
      <c r="P1238">
        <v>3.7999998778104782E-2</v>
      </c>
      <c r="AE1238">
        <v>1.1000000000000001</v>
      </c>
    </row>
    <row r="1239" spans="1:31" x14ac:dyDescent="0.2">
      <c r="A1239" s="9">
        <v>2001007</v>
      </c>
      <c r="B1239">
        <v>1257</v>
      </c>
      <c r="C1239" t="s">
        <v>3612</v>
      </c>
      <c r="D1239" t="s">
        <v>3613</v>
      </c>
      <c r="E1239" t="s">
        <v>3462</v>
      </c>
      <c r="F1239" t="s">
        <v>3463</v>
      </c>
      <c r="G1239" t="s">
        <v>639</v>
      </c>
      <c r="H1239" t="s">
        <v>639</v>
      </c>
      <c r="I1239" t="s">
        <v>2732</v>
      </c>
      <c r="J1239" t="s">
        <v>729</v>
      </c>
      <c r="K1239" t="s">
        <v>54</v>
      </c>
      <c r="L1239" s="4">
        <v>40008</v>
      </c>
      <c r="M1239" s="4">
        <v>46022</v>
      </c>
      <c r="AC1239">
        <v>90</v>
      </c>
      <c r="AE1239">
        <v>1</v>
      </c>
    </row>
    <row r="1240" spans="1:31" x14ac:dyDescent="0.2">
      <c r="A1240" s="9">
        <v>2002882</v>
      </c>
      <c r="B1240">
        <v>3246</v>
      </c>
      <c r="C1240" t="s">
        <v>3614</v>
      </c>
      <c r="D1240" t="s">
        <v>3615</v>
      </c>
      <c r="E1240" t="s">
        <v>1540</v>
      </c>
      <c r="F1240" t="s">
        <v>1540</v>
      </c>
      <c r="G1240" t="s">
        <v>639</v>
      </c>
      <c r="H1240" t="s">
        <v>639</v>
      </c>
      <c r="I1240" t="s">
        <v>2732</v>
      </c>
      <c r="J1240" t="s">
        <v>641</v>
      </c>
      <c r="K1240" t="s">
        <v>53</v>
      </c>
      <c r="L1240" s="4">
        <v>39980</v>
      </c>
      <c r="M1240" s="4">
        <v>46022</v>
      </c>
      <c r="N1240">
        <v>25</v>
      </c>
      <c r="T1240">
        <v>12</v>
      </c>
      <c r="AE1240">
        <v>1</v>
      </c>
    </row>
    <row r="1241" spans="1:31" x14ac:dyDescent="0.2">
      <c r="A1241" s="9">
        <v>2008731</v>
      </c>
      <c r="B1241">
        <v>4470</v>
      </c>
      <c r="C1241" t="s">
        <v>3616</v>
      </c>
      <c r="D1241" t="s">
        <v>3617</v>
      </c>
      <c r="E1241" t="s">
        <v>1540</v>
      </c>
      <c r="F1241" t="s">
        <v>1540</v>
      </c>
      <c r="G1241" t="s">
        <v>639</v>
      </c>
      <c r="H1241" t="s">
        <v>639</v>
      </c>
      <c r="I1241" t="s">
        <v>2732</v>
      </c>
      <c r="J1241" t="s">
        <v>641</v>
      </c>
      <c r="K1241" t="s">
        <v>54</v>
      </c>
      <c r="L1241" s="4">
        <v>2</v>
      </c>
      <c r="M1241" s="4">
        <v>46022</v>
      </c>
      <c r="N1241">
        <v>6</v>
      </c>
      <c r="O1241">
        <v>12</v>
      </c>
      <c r="P1241">
        <v>6</v>
      </c>
      <c r="V1241">
        <v>4.999999888241291E-3</v>
      </c>
      <c r="W1241">
        <v>4.999999888241291E-3</v>
      </c>
      <c r="X1241">
        <v>1.9999999552965164E-2</v>
      </c>
      <c r="Y1241">
        <v>1</v>
      </c>
      <c r="Z1241">
        <v>9.9999997764825821E-3</v>
      </c>
      <c r="AE1241">
        <v>1.24</v>
      </c>
    </row>
    <row r="1242" spans="1:31" x14ac:dyDescent="0.2">
      <c r="A1242" s="9">
        <v>2000969</v>
      </c>
      <c r="B1242">
        <v>2377</v>
      </c>
      <c r="C1242" t="s">
        <v>3618</v>
      </c>
      <c r="D1242" t="s">
        <v>1747</v>
      </c>
      <c r="E1242" t="s">
        <v>1540</v>
      </c>
      <c r="F1242" t="s">
        <v>1540</v>
      </c>
      <c r="G1242" t="s">
        <v>639</v>
      </c>
      <c r="H1242" t="s">
        <v>639</v>
      </c>
      <c r="I1242" t="s">
        <v>2732</v>
      </c>
      <c r="J1242" t="s">
        <v>641</v>
      </c>
      <c r="K1242" t="s">
        <v>53</v>
      </c>
      <c r="L1242" s="4">
        <v>39938</v>
      </c>
      <c r="M1242" s="4">
        <v>46022</v>
      </c>
      <c r="N1242">
        <v>20</v>
      </c>
      <c r="T1242">
        <v>20.5</v>
      </c>
      <c r="AE1242">
        <v>1</v>
      </c>
    </row>
    <row r="1243" spans="1:31" x14ac:dyDescent="0.2">
      <c r="A1243" s="9">
        <v>2008269</v>
      </c>
      <c r="B1243">
        <v>4288</v>
      </c>
      <c r="C1243" t="s">
        <v>3619</v>
      </c>
      <c r="D1243" t="s">
        <v>3620</v>
      </c>
      <c r="E1243" t="s">
        <v>1540</v>
      </c>
      <c r="F1243" t="s">
        <v>1540</v>
      </c>
      <c r="G1243" t="s">
        <v>639</v>
      </c>
      <c r="H1243" t="s">
        <v>639</v>
      </c>
      <c r="I1243" t="s">
        <v>2732</v>
      </c>
      <c r="J1243" t="s">
        <v>641</v>
      </c>
      <c r="K1243" t="s">
        <v>53</v>
      </c>
      <c r="L1243" s="4">
        <v>2</v>
      </c>
      <c r="M1243" s="4">
        <v>46022</v>
      </c>
      <c r="N1243">
        <v>20</v>
      </c>
      <c r="T1243">
        <v>20.5</v>
      </c>
      <c r="Y1243">
        <v>0.20000000298023224</v>
      </c>
      <c r="AE1243">
        <v>1</v>
      </c>
    </row>
    <row r="1244" spans="1:31" x14ac:dyDescent="0.2">
      <c r="A1244" s="9">
        <v>2008732</v>
      </c>
      <c r="B1244">
        <v>4469</v>
      </c>
      <c r="C1244" t="s">
        <v>3621</v>
      </c>
      <c r="D1244" t="s">
        <v>3622</v>
      </c>
      <c r="E1244" t="s">
        <v>1540</v>
      </c>
      <c r="F1244" t="s">
        <v>1540</v>
      </c>
      <c r="G1244" t="s">
        <v>639</v>
      </c>
      <c r="H1244" t="s">
        <v>639</v>
      </c>
      <c r="I1244" t="s">
        <v>2732</v>
      </c>
      <c r="J1244" t="s">
        <v>641</v>
      </c>
      <c r="K1244" t="s">
        <v>54</v>
      </c>
      <c r="L1244" s="4">
        <v>2</v>
      </c>
      <c r="M1244" s="4">
        <v>46022</v>
      </c>
      <c r="N1244">
        <v>3</v>
      </c>
      <c r="O1244">
        <v>3</v>
      </c>
      <c r="P1244">
        <v>18</v>
      </c>
      <c r="T1244">
        <v>9</v>
      </c>
      <c r="V1244">
        <v>4.999999888241291E-3</v>
      </c>
      <c r="W1244">
        <v>4.999999888241291E-3</v>
      </c>
      <c r="X1244">
        <v>1.9999999552965164E-2</v>
      </c>
      <c r="Y1244">
        <v>9.9999997764825821E-3</v>
      </c>
      <c r="Z1244">
        <v>9.9999997764825821E-3</v>
      </c>
      <c r="AA1244">
        <v>2.0000000949949026E-3</v>
      </c>
      <c r="AE1244">
        <v>1.36</v>
      </c>
    </row>
    <row r="1245" spans="1:31" x14ac:dyDescent="0.2">
      <c r="A1245" s="9">
        <v>2010335</v>
      </c>
      <c r="B1245">
        <v>5219</v>
      </c>
      <c r="C1245" t="s">
        <v>3623</v>
      </c>
      <c r="D1245" t="s">
        <v>3624</v>
      </c>
      <c r="E1245" t="s">
        <v>3479</v>
      </c>
      <c r="F1245" t="s">
        <v>3479</v>
      </c>
      <c r="G1245" t="s">
        <v>639</v>
      </c>
      <c r="H1245" t="s">
        <v>639</v>
      </c>
      <c r="I1245" t="s">
        <v>2732</v>
      </c>
      <c r="J1245" t="s">
        <v>729</v>
      </c>
      <c r="K1245" t="s">
        <v>54</v>
      </c>
      <c r="L1245" s="4">
        <v>2</v>
      </c>
      <c r="M1245" s="4">
        <v>46022</v>
      </c>
      <c r="AE1245">
        <v>1.1000000000000001</v>
      </c>
    </row>
    <row r="1246" spans="1:31" x14ac:dyDescent="0.2">
      <c r="A1246" s="9">
        <v>2008892</v>
      </c>
      <c r="B1246">
        <v>4584</v>
      </c>
      <c r="C1246" t="s">
        <v>3625</v>
      </c>
      <c r="D1246" t="s">
        <v>3626</v>
      </c>
      <c r="E1246" t="s">
        <v>911</v>
      </c>
      <c r="F1246" t="s">
        <v>912</v>
      </c>
      <c r="G1246" t="s">
        <v>639</v>
      </c>
      <c r="H1246" t="s">
        <v>639</v>
      </c>
      <c r="I1246" t="s">
        <v>2732</v>
      </c>
      <c r="J1246" t="s">
        <v>729</v>
      </c>
      <c r="K1246" t="s">
        <v>54</v>
      </c>
      <c r="L1246" s="4">
        <v>2</v>
      </c>
      <c r="M1246" s="4">
        <v>46022</v>
      </c>
      <c r="AE1246">
        <v>1.1000000000000001</v>
      </c>
    </row>
    <row r="1247" spans="1:31" x14ac:dyDescent="0.2">
      <c r="A1247" s="9">
        <v>2010376</v>
      </c>
      <c r="B1247">
        <v>5214</v>
      </c>
      <c r="C1247" t="s">
        <v>3627</v>
      </c>
      <c r="D1247" t="s">
        <v>3628</v>
      </c>
      <c r="E1247" t="s">
        <v>3629</v>
      </c>
      <c r="F1247" t="s">
        <v>3629</v>
      </c>
      <c r="G1247" t="s">
        <v>639</v>
      </c>
      <c r="H1247" t="s">
        <v>639</v>
      </c>
      <c r="I1247" t="s">
        <v>2732</v>
      </c>
      <c r="J1247" t="s">
        <v>729</v>
      </c>
      <c r="K1247" t="s">
        <v>54</v>
      </c>
      <c r="L1247" s="4">
        <v>2</v>
      </c>
      <c r="M1247" s="4">
        <v>46022</v>
      </c>
      <c r="AE1247">
        <v>1.1000000000000001</v>
      </c>
    </row>
    <row r="1248" spans="1:31" x14ac:dyDescent="0.2">
      <c r="A1248" s="9">
        <v>2010215</v>
      </c>
      <c r="B1248">
        <v>5241</v>
      </c>
      <c r="C1248" t="s">
        <v>3630</v>
      </c>
      <c r="D1248" t="s">
        <v>3631</v>
      </c>
      <c r="E1248" t="s">
        <v>3632</v>
      </c>
      <c r="F1248" t="s">
        <v>3633</v>
      </c>
      <c r="G1248" t="s">
        <v>639</v>
      </c>
      <c r="H1248" t="s">
        <v>639</v>
      </c>
      <c r="I1248" t="s">
        <v>2732</v>
      </c>
      <c r="J1248" t="s">
        <v>729</v>
      </c>
      <c r="K1248" t="s">
        <v>54</v>
      </c>
      <c r="L1248" s="4">
        <v>2</v>
      </c>
      <c r="M1248" s="4">
        <v>46022</v>
      </c>
      <c r="N1248">
        <v>1</v>
      </c>
      <c r="AE1248">
        <v>1.1000000000000001</v>
      </c>
    </row>
    <row r="1249" spans="1:31" x14ac:dyDescent="0.2">
      <c r="A1249" s="9">
        <v>2010327</v>
      </c>
      <c r="B1249">
        <v>5199</v>
      </c>
      <c r="C1249" t="s">
        <v>3634</v>
      </c>
      <c r="D1249" t="s">
        <v>3635</v>
      </c>
      <c r="E1249" t="s">
        <v>3636</v>
      </c>
      <c r="F1249" t="s">
        <v>3636</v>
      </c>
      <c r="G1249" t="s">
        <v>639</v>
      </c>
      <c r="H1249" t="s">
        <v>639</v>
      </c>
      <c r="I1249" t="s">
        <v>2732</v>
      </c>
      <c r="J1249" t="s">
        <v>729</v>
      </c>
      <c r="K1249" t="s">
        <v>54</v>
      </c>
      <c r="L1249" s="4">
        <v>2</v>
      </c>
      <c r="M1249" s="4">
        <v>46022</v>
      </c>
      <c r="N1249">
        <v>0.30000001192092896</v>
      </c>
      <c r="AE1249">
        <v>1.1000000000000001</v>
      </c>
    </row>
    <row r="1250" spans="1:31" x14ac:dyDescent="0.2">
      <c r="A1250" s="9">
        <v>2007044</v>
      </c>
      <c r="B1250">
        <v>3862</v>
      </c>
      <c r="C1250" t="s">
        <v>3637</v>
      </c>
      <c r="D1250" t="s">
        <v>3638</v>
      </c>
      <c r="E1250" t="s">
        <v>3237</v>
      </c>
      <c r="F1250" t="s">
        <v>3237</v>
      </c>
      <c r="G1250" t="s">
        <v>639</v>
      </c>
      <c r="H1250" t="s">
        <v>639</v>
      </c>
      <c r="I1250" t="s">
        <v>2732</v>
      </c>
      <c r="J1250" t="s">
        <v>729</v>
      </c>
      <c r="K1250" t="s">
        <v>53</v>
      </c>
      <c r="L1250" s="4">
        <v>2</v>
      </c>
      <c r="M1250" s="4">
        <v>46022</v>
      </c>
      <c r="AE1250">
        <v>1</v>
      </c>
    </row>
    <row r="1251" spans="1:31" x14ac:dyDescent="0.2">
      <c r="A1251" s="9">
        <v>2008616</v>
      </c>
      <c r="B1251">
        <v>4468</v>
      </c>
      <c r="C1251" t="s">
        <v>3639</v>
      </c>
      <c r="D1251" t="s">
        <v>3640</v>
      </c>
      <c r="E1251" t="s">
        <v>3237</v>
      </c>
      <c r="F1251" t="s">
        <v>3237</v>
      </c>
      <c r="G1251" t="s">
        <v>639</v>
      </c>
      <c r="H1251" t="s">
        <v>639</v>
      </c>
      <c r="I1251" t="s">
        <v>2732</v>
      </c>
      <c r="J1251" t="s">
        <v>729</v>
      </c>
      <c r="K1251" t="s">
        <v>53</v>
      </c>
      <c r="L1251" s="4">
        <v>2</v>
      </c>
      <c r="M1251" s="4">
        <v>46022</v>
      </c>
      <c r="AE1251">
        <v>1</v>
      </c>
    </row>
    <row r="1252" spans="1:31" x14ac:dyDescent="0.2">
      <c r="A1252" s="9">
        <v>2008615</v>
      </c>
      <c r="B1252">
        <v>4467</v>
      </c>
      <c r="C1252" t="s">
        <v>3641</v>
      </c>
      <c r="D1252" t="s">
        <v>3642</v>
      </c>
      <c r="E1252" t="s">
        <v>3237</v>
      </c>
      <c r="F1252" t="s">
        <v>3237</v>
      </c>
      <c r="G1252" t="s">
        <v>639</v>
      </c>
      <c r="H1252" t="s">
        <v>639</v>
      </c>
      <c r="I1252" t="s">
        <v>2732</v>
      </c>
      <c r="J1252" t="s">
        <v>729</v>
      </c>
      <c r="K1252" t="s">
        <v>53</v>
      </c>
      <c r="L1252" s="4">
        <v>2</v>
      </c>
      <c r="M1252" s="4">
        <v>46022</v>
      </c>
      <c r="AE1252">
        <v>1</v>
      </c>
    </row>
    <row r="1253" spans="1:31" x14ac:dyDescent="0.2">
      <c r="A1253" s="9">
        <v>2010283</v>
      </c>
      <c r="B1253">
        <v>5190</v>
      </c>
      <c r="C1253" t="s">
        <v>3643</v>
      </c>
      <c r="D1253" t="s">
        <v>3644</v>
      </c>
      <c r="E1253" t="s">
        <v>3645</v>
      </c>
      <c r="F1253" t="s">
        <v>3646</v>
      </c>
      <c r="G1253" t="s">
        <v>639</v>
      </c>
      <c r="H1253" t="s">
        <v>639</v>
      </c>
      <c r="I1253" t="s">
        <v>2732</v>
      </c>
      <c r="J1253" t="s">
        <v>729</v>
      </c>
      <c r="K1253" t="s">
        <v>54</v>
      </c>
      <c r="L1253" s="4">
        <v>2</v>
      </c>
      <c r="M1253" s="4">
        <v>46022</v>
      </c>
      <c r="N1253">
        <v>7</v>
      </c>
      <c r="P1253">
        <v>15</v>
      </c>
      <c r="AE1253">
        <v>1.1000000000000001</v>
      </c>
    </row>
    <row r="1254" spans="1:31" x14ac:dyDescent="0.2">
      <c r="A1254" s="9">
        <v>2010300</v>
      </c>
      <c r="B1254">
        <v>5264</v>
      </c>
      <c r="C1254" t="s">
        <v>3647</v>
      </c>
      <c r="D1254" t="s">
        <v>3648</v>
      </c>
      <c r="E1254" t="s">
        <v>782</v>
      </c>
      <c r="F1254" t="s">
        <v>782</v>
      </c>
      <c r="G1254" t="s">
        <v>639</v>
      </c>
      <c r="H1254" t="s">
        <v>639</v>
      </c>
      <c r="I1254" t="s">
        <v>2732</v>
      </c>
      <c r="J1254" t="s">
        <v>729</v>
      </c>
      <c r="K1254" t="s">
        <v>54</v>
      </c>
      <c r="L1254" s="4">
        <v>2</v>
      </c>
      <c r="M1254" s="4">
        <v>46022</v>
      </c>
      <c r="R1254">
        <v>6.5</v>
      </c>
      <c r="AE1254">
        <v>1.1000000000000001</v>
      </c>
    </row>
    <row r="1255" spans="1:31" x14ac:dyDescent="0.2">
      <c r="A1255" s="9">
        <v>2001779</v>
      </c>
      <c r="B1255">
        <v>2896</v>
      </c>
      <c r="C1255" t="s">
        <v>3649</v>
      </c>
      <c r="D1255" t="s">
        <v>3650</v>
      </c>
      <c r="E1255" t="s">
        <v>3651</v>
      </c>
      <c r="F1255" t="s">
        <v>3651</v>
      </c>
      <c r="G1255" t="s">
        <v>639</v>
      </c>
      <c r="H1255" t="s">
        <v>639</v>
      </c>
      <c r="I1255" t="s">
        <v>2732</v>
      </c>
      <c r="J1255" t="s">
        <v>729</v>
      </c>
      <c r="K1255" t="s">
        <v>53</v>
      </c>
      <c r="L1255" s="4">
        <v>39434</v>
      </c>
      <c r="M1255" s="4">
        <v>46022</v>
      </c>
      <c r="AE1255">
        <v>1</v>
      </c>
    </row>
    <row r="1256" spans="1:31" x14ac:dyDescent="0.2">
      <c r="A1256" s="9">
        <v>2001782</v>
      </c>
      <c r="B1256">
        <v>2899</v>
      </c>
      <c r="C1256" t="s">
        <v>3652</v>
      </c>
      <c r="D1256" t="s">
        <v>3653</v>
      </c>
      <c r="E1256" t="s">
        <v>3651</v>
      </c>
      <c r="F1256" t="s">
        <v>3651</v>
      </c>
      <c r="G1256" t="s">
        <v>639</v>
      </c>
      <c r="H1256" t="s">
        <v>639</v>
      </c>
      <c r="I1256" t="s">
        <v>2732</v>
      </c>
      <c r="J1256" t="s">
        <v>729</v>
      </c>
      <c r="K1256" t="s">
        <v>53</v>
      </c>
      <c r="L1256" s="4">
        <v>39434</v>
      </c>
      <c r="M1256" s="4">
        <v>46022</v>
      </c>
      <c r="AE1256">
        <v>1</v>
      </c>
    </row>
    <row r="1257" spans="1:31" x14ac:dyDescent="0.2">
      <c r="A1257" s="9">
        <v>2001780</v>
      </c>
      <c r="B1257">
        <v>2897</v>
      </c>
      <c r="C1257" t="s">
        <v>3654</v>
      </c>
      <c r="D1257" t="s">
        <v>3655</v>
      </c>
      <c r="E1257" t="s">
        <v>3651</v>
      </c>
      <c r="F1257" t="s">
        <v>3651</v>
      </c>
      <c r="G1257" t="s">
        <v>639</v>
      </c>
      <c r="H1257" t="s">
        <v>639</v>
      </c>
      <c r="I1257" t="s">
        <v>2732</v>
      </c>
      <c r="J1257" t="s">
        <v>729</v>
      </c>
      <c r="K1257" t="s">
        <v>53</v>
      </c>
      <c r="L1257" s="4">
        <v>39434</v>
      </c>
      <c r="M1257" s="4">
        <v>46022</v>
      </c>
      <c r="AE1257">
        <v>1</v>
      </c>
    </row>
    <row r="1258" spans="1:31" x14ac:dyDescent="0.2">
      <c r="A1258" s="9">
        <v>2001778</v>
      </c>
      <c r="B1258">
        <v>2895</v>
      </c>
      <c r="C1258" t="s">
        <v>3656</v>
      </c>
      <c r="D1258" t="s">
        <v>3657</v>
      </c>
      <c r="E1258" t="s">
        <v>3651</v>
      </c>
      <c r="F1258" t="s">
        <v>3651</v>
      </c>
      <c r="G1258" t="s">
        <v>639</v>
      </c>
      <c r="H1258" t="s">
        <v>639</v>
      </c>
      <c r="I1258" t="s">
        <v>2732</v>
      </c>
      <c r="J1258" t="s">
        <v>729</v>
      </c>
      <c r="K1258" t="s">
        <v>53</v>
      </c>
      <c r="L1258" s="4">
        <v>39434</v>
      </c>
      <c r="M1258" s="4">
        <v>46022</v>
      </c>
      <c r="AE1258">
        <v>1</v>
      </c>
    </row>
    <row r="1259" spans="1:31" x14ac:dyDescent="0.2">
      <c r="A1259" s="9">
        <v>2001781</v>
      </c>
      <c r="B1259">
        <v>2898</v>
      </c>
      <c r="C1259" t="s">
        <v>3658</v>
      </c>
      <c r="D1259" t="s">
        <v>3659</v>
      </c>
      <c r="E1259" t="s">
        <v>3651</v>
      </c>
      <c r="F1259" t="s">
        <v>3651</v>
      </c>
      <c r="G1259" t="s">
        <v>639</v>
      </c>
      <c r="H1259" t="s">
        <v>639</v>
      </c>
      <c r="I1259" t="s">
        <v>2732</v>
      </c>
      <c r="J1259" t="s">
        <v>729</v>
      </c>
      <c r="K1259" t="s">
        <v>53</v>
      </c>
      <c r="L1259" s="4">
        <v>39434</v>
      </c>
      <c r="M1259" s="4">
        <v>46022</v>
      </c>
      <c r="AE1259">
        <v>1</v>
      </c>
    </row>
    <row r="1260" spans="1:31" x14ac:dyDescent="0.2">
      <c r="A1260" s="9">
        <v>2010265</v>
      </c>
      <c r="B1260">
        <v>5148</v>
      </c>
      <c r="C1260" t="s">
        <v>3660</v>
      </c>
      <c r="D1260" t="s">
        <v>3661</v>
      </c>
      <c r="E1260" t="s">
        <v>1221</v>
      </c>
      <c r="F1260" t="s">
        <v>1222</v>
      </c>
      <c r="G1260" t="s">
        <v>639</v>
      </c>
      <c r="H1260" t="s">
        <v>639</v>
      </c>
      <c r="I1260" t="s">
        <v>2732</v>
      </c>
      <c r="J1260" t="s">
        <v>729</v>
      </c>
      <c r="K1260" t="s">
        <v>54</v>
      </c>
      <c r="L1260" s="4">
        <v>2</v>
      </c>
      <c r="M1260" s="4">
        <v>46022</v>
      </c>
      <c r="AE1260">
        <v>1.1000000000000001</v>
      </c>
    </row>
    <row r="1261" spans="1:31" x14ac:dyDescent="0.2">
      <c r="A1261" s="9">
        <v>2010191</v>
      </c>
      <c r="B1261">
        <v>5141</v>
      </c>
      <c r="C1261" t="s">
        <v>3662</v>
      </c>
      <c r="D1261" t="s">
        <v>3663</v>
      </c>
      <c r="E1261" t="s">
        <v>3645</v>
      </c>
      <c r="F1261" t="s">
        <v>3646</v>
      </c>
      <c r="G1261" t="s">
        <v>639</v>
      </c>
      <c r="H1261" t="s">
        <v>684</v>
      </c>
      <c r="I1261" t="s">
        <v>2732</v>
      </c>
      <c r="J1261" t="s">
        <v>641</v>
      </c>
      <c r="K1261" t="s">
        <v>54</v>
      </c>
      <c r="L1261" s="4">
        <v>2</v>
      </c>
      <c r="M1261" s="4">
        <v>46022</v>
      </c>
      <c r="N1261">
        <v>4.1999998092651367</v>
      </c>
      <c r="Y1261">
        <v>11</v>
      </c>
      <c r="AA1261">
        <v>0.20000000298023224</v>
      </c>
      <c r="AE1261">
        <v>1</v>
      </c>
    </row>
    <row r="1262" spans="1:31" x14ac:dyDescent="0.2">
      <c r="A1262" s="9">
        <v>2010194</v>
      </c>
      <c r="B1262">
        <v>5144</v>
      </c>
      <c r="C1262" t="s">
        <v>3664</v>
      </c>
      <c r="D1262" t="s">
        <v>3665</v>
      </c>
      <c r="E1262" t="s">
        <v>3645</v>
      </c>
      <c r="F1262" t="s">
        <v>3646</v>
      </c>
      <c r="G1262" t="s">
        <v>639</v>
      </c>
      <c r="H1262" t="s">
        <v>684</v>
      </c>
      <c r="I1262" t="s">
        <v>2732</v>
      </c>
      <c r="J1262" t="s">
        <v>641</v>
      </c>
      <c r="K1262" t="s">
        <v>54</v>
      </c>
      <c r="L1262" s="4">
        <v>2</v>
      </c>
      <c r="M1262" s="4">
        <v>46022</v>
      </c>
      <c r="N1262">
        <v>6.1999998092651367</v>
      </c>
      <c r="T1262">
        <v>1.8999999761581421</v>
      </c>
      <c r="Y1262">
        <v>5.5</v>
      </c>
      <c r="Z1262">
        <v>3.2000000476837158</v>
      </c>
      <c r="AA1262">
        <v>0.25</v>
      </c>
      <c r="AE1262">
        <v>1.4</v>
      </c>
    </row>
    <row r="1263" spans="1:31" x14ac:dyDescent="0.2">
      <c r="A1263" s="9">
        <v>2010192</v>
      </c>
      <c r="B1263">
        <v>5142</v>
      </c>
      <c r="C1263" t="s">
        <v>3666</v>
      </c>
      <c r="D1263" t="s">
        <v>3667</v>
      </c>
      <c r="E1263" t="s">
        <v>3645</v>
      </c>
      <c r="F1263" t="s">
        <v>3646</v>
      </c>
      <c r="G1263" t="s">
        <v>639</v>
      </c>
      <c r="H1263" t="s">
        <v>684</v>
      </c>
      <c r="I1263" t="s">
        <v>2732</v>
      </c>
      <c r="J1263" t="s">
        <v>641</v>
      </c>
      <c r="K1263" t="s">
        <v>54</v>
      </c>
      <c r="L1263" s="4">
        <v>2</v>
      </c>
      <c r="M1263" s="4">
        <v>46022</v>
      </c>
      <c r="N1263">
        <v>9</v>
      </c>
      <c r="O1263">
        <v>6.5</v>
      </c>
      <c r="P1263">
        <v>7</v>
      </c>
      <c r="W1263">
        <v>0.18000000715255737</v>
      </c>
      <c r="Z1263">
        <v>0.34999999403953552</v>
      </c>
      <c r="AE1263">
        <v>1.25</v>
      </c>
    </row>
    <row r="1264" spans="1:31" x14ac:dyDescent="0.2">
      <c r="A1264" s="9">
        <v>2010195</v>
      </c>
      <c r="B1264">
        <v>5177</v>
      </c>
      <c r="C1264" t="s">
        <v>3668</v>
      </c>
      <c r="D1264" t="s">
        <v>3669</v>
      </c>
      <c r="E1264" t="s">
        <v>3645</v>
      </c>
      <c r="F1264" t="s">
        <v>3646</v>
      </c>
      <c r="G1264" t="s">
        <v>639</v>
      </c>
      <c r="H1264" t="s">
        <v>684</v>
      </c>
      <c r="I1264" t="s">
        <v>2732</v>
      </c>
      <c r="J1264" t="s">
        <v>641</v>
      </c>
      <c r="K1264" t="s">
        <v>54</v>
      </c>
      <c r="L1264" s="4">
        <v>2</v>
      </c>
      <c r="M1264" s="4">
        <v>46022</v>
      </c>
      <c r="N1264">
        <v>8.1000003814697266</v>
      </c>
      <c r="T1264">
        <v>2.7999999523162842</v>
      </c>
      <c r="V1264">
        <v>0.81000000238418579</v>
      </c>
      <c r="W1264">
        <v>0.81999999284744263</v>
      </c>
      <c r="X1264">
        <v>2.5</v>
      </c>
      <c r="Y1264">
        <v>1.6000000238418579</v>
      </c>
      <c r="Z1264">
        <v>0.81999999284744263</v>
      </c>
      <c r="AA1264">
        <v>5.9999998658895493E-2</v>
      </c>
      <c r="AE1264">
        <v>1.37</v>
      </c>
    </row>
    <row r="1265" spans="1:31" x14ac:dyDescent="0.2">
      <c r="A1265" s="9">
        <v>2010193</v>
      </c>
      <c r="B1265">
        <v>5143</v>
      </c>
      <c r="C1265" t="s">
        <v>3670</v>
      </c>
      <c r="D1265" t="s">
        <v>3671</v>
      </c>
      <c r="E1265" t="s">
        <v>3645</v>
      </c>
      <c r="F1265" t="s">
        <v>3646</v>
      </c>
      <c r="G1265" t="s">
        <v>639</v>
      </c>
      <c r="H1265" t="s">
        <v>684</v>
      </c>
      <c r="I1265" t="s">
        <v>2732</v>
      </c>
      <c r="J1265" t="s">
        <v>641</v>
      </c>
      <c r="K1265" t="s">
        <v>54</v>
      </c>
      <c r="L1265" s="4">
        <v>2</v>
      </c>
      <c r="M1265" s="4">
        <v>46022</v>
      </c>
      <c r="N1265">
        <v>6.8000001907348633</v>
      </c>
      <c r="T1265">
        <v>4.5</v>
      </c>
      <c r="V1265">
        <v>4.6999998092651367</v>
      </c>
      <c r="Z1265">
        <v>3.7000000476837158</v>
      </c>
      <c r="AE1265">
        <v>1.4</v>
      </c>
    </row>
    <row r="1266" spans="1:31" x14ac:dyDescent="0.2">
      <c r="A1266" s="9">
        <v>2008467</v>
      </c>
      <c r="B1266">
        <v>4403</v>
      </c>
      <c r="C1266" t="s">
        <v>3672</v>
      </c>
      <c r="D1266" t="s">
        <v>3673</v>
      </c>
      <c r="E1266" t="s">
        <v>958</v>
      </c>
      <c r="F1266" t="s">
        <v>958</v>
      </c>
      <c r="G1266" t="s">
        <v>639</v>
      </c>
      <c r="H1266" t="s">
        <v>639</v>
      </c>
      <c r="I1266" t="s">
        <v>2732</v>
      </c>
      <c r="J1266" t="s">
        <v>641</v>
      </c>
      <c r="K1266" t="s">
        <v>53</v>
      </c>
      <c r="L1266" s="4">
        <v>2</v>
      </c>
      <c r="M1266" s="4">
        <v>46022</v>
      </c>
      <c r="N1266">
        <v>24</v>
      </c>
      <c r="R1266">
        <v>2</v>
      </c>
      <c r="T1266">
        <v>11</v>
      </c>
      <c r="AE1266">
        <v>1</v>
      </c>
    </row>
    <row r="1267" spans="1:31" x14ac:dyDescent="0.2">
      <c r="A1267" s="9">
        <v>2010220</v>
      </c>
      <c r="B1267">
        <v>5156</v>
      </c>
      <c r="C1267" t="s">
        <v>3674</v>
      </c>
      <c r="D1267" t="s">
        <v>3675</v>
      </c>
      <c r="E1267" t="s">
        <v>3237</v>
      </c>
      <c r="F1267" t="s">
        <v>3237</v>
      </c>
      <c r="G1267" t="s">
        <v>639</v>
      </c>
      <c r="H1267" t="s">
        <v>639</v>
      </c>
      <c r="I1267" t="s">
        <v>2732</v>
      </c>
      <c r="J1267" t="s">
        <v>729</v>
      </c>
      <c r="K1267" t="s">
        <v>53</v>
      </c>
      <c r="L1267" s="4">
        <v>2</v>
      </c>
      <c r="M1267" s="4">
        <v>46022</v>
      </c>
      <c r="AE1267">
        <v>1</v>
      </c>
    </row>
    <row r="1268" spans="1:31" x14ac:dyDescent="0.2">
      <c r="A1268" s="9">
        <v>2008825</v>
      </c>
      <c r="B1268">
        <v>4538</v>
      </c>
      <c r="C1268" t="s">
        <v>3676</v>
      </c>
      <c r="D1268" t="s">
        <v>3677</v>
      </c>
      <c r="E1268" t="s">
        <v>3678</v>
      </c>
      <c r="F1268" t="s">
        <v>3678</v>
      </c>
      <c r="G1268" t="s">
        <v>639</v>
      </c>
      <c r="H1268" t="s">
        <v>684</v>
      </c>
      <c r="I1268" t="s">
        <v>2732</v>
      </c>
      <c r="J1268" t="s">
        <v>694</v>
      </c>
      <c r="K1268" t="s">
        <v>53</v>
      </c>
      <c r="L1268" s="4">
        <v>2</v>
      </c>
      <c r="M1268" s="4">
        <v>46022</v>
      </c>
      <c r="N1268">
        <v>0.80000001192092896</v>
      </c>
      <c r="AC1268">
        <v>18.100000000000001</v>
      </c>
      <c r="AE1268">
        <v>1</v>
      </c>
    </row>
    <row r="1269" spans="1:31" x14ac:dyDescent="0.2">
      <c r="A1269" s="9">
        <v>2004851</v>
      </c>
      <c r="B1269">
        <v>3153</v>
      </c>
      <c r="C1269" t="s">
        <v>3679</v>
      </c>
      <c r="D1269" t="s">
        <v>3680</v>
      </c>
      <c r="E1269" t="s">
        <v>3262</v>
      </c>
      <c r="F1269" t="s">
        <v>3262</v>
      </c>
      <c r="G1269" t="s">
        <v>639</v>
      </c>
      <c r="H1269" t="s">
        <v>639</v>
      </c>
      <c r="I1269" t="s">
        <v>2732</v>
      </c>
      <c r="J1269" t="s">
        <v>729</v>
      </c>
      <c r="K1269" t="s">
        <v>54</v>
      </c>
      <c r="L1269" s="4">
        <v>39826</v>
      </c>
      <c r="M1269" s="4">
        <v>46022</v>
      </c>
      <c r="N1269">
        <v>0.25</v>
      </c>
      <c r="O1269">
        <v>0.33000001311302185</v>
      </c>
      <c r="P1269">
        <v>0.37000000476837158</v>
      </c>
      <c r="Q1269">
        <v>0.18000000715255737</v>
      </c>
      <c r="R1269">
        <v>5.9999998658895493E-2</v>
      </c>
      <c r="AE1269">
        <v>1.1000000000000001</v>
      </c>
    </row>
    <row r="1270" spans="1:31" x14ac:dyDescent="0.2">
      <c r="A1270" s="9">
        <v>2008776</v>
      </c>
      <c r="B1270">
        <v>4475</v>
      </c>
      <c r="C1270" t="s">
        <v>3681</v>
      </c>
      <c r="D1270" t="s">
        <v>3682</v>
      </c>
      <c r="E1270" t="s">
        <v>3683</v>
      </c>
      <c r="F1270" t="s">
        <v>3683</v>
      </c>
      <c r="G1270" t="s">
        <v>639</v>
      </c>
      <c r="H1270" t="s">
        <v>684</v>
      </c>
      <c r="I1270" t="s">
        <v>2732</v>
      </c>
      <c r="J1270" t="s">
        <v>694</v>
      </c>
      <c r="K1270" t="s">
        <v>53</v>
      </c>
      <c r="L1270" s="4">
        <v>2</v>
      </c>
      <c r="M1270" s="4">
        <v>46022</v>
      </c>
      <c r="N1270">
        <v>2.0999999046325684</v>
      </c>
      <c r="O1270">
        <v>2.5</v>
      </c>
      <c r="P1270">
        <v>2.2000000476837158</v>
      </c>
      <c r="AC1270">
        <v>85</v>
      </c>
      <c r="AE1270">
        <v>1</v>
      </c>
    </row>
    <row r="1271" spans="1:31" x14ac:dyDescent="0.2">
      <c r="A1271" s="9">
        <v>2007344</v>
      </c>
      <c r="B1271">
        <v>3981</v>
      </c>
      <c r="C1271" t="s">
        <v>3684</v>
      </c>
      <c r="D1271" t="s">
        <v>3685</v>
      </c>
      <c r="E1271" t="s">
        <v>3686</v>
      </c>
      <c r="F1271" t="s">
        <v>3686</v>
      </c>
      <c r="G1271" t="s">
        <v>639</v>
      </c>
      <c r="H1271" t="s">
        <v>684</v>
      </c>
      <c r="I1271" t="s">
        <v>2732</v>
      </c>
      <c r="J1271" t="s">
        <v>694</v>
      </c>
      <c r="K1271" t="s">
        <v>53</v>
      </c>
      <c r="L1271" s="4">
        <v>2</v>
      </c>
      <c r="M1271" s="4">
        <v>46022</v>
      </c>
      <c r="N1271">
        <v>2.4000000953674316</v>
      </c>
      <c r="O1271">
        <v>2</v>
      </c>
      <c r="P1271">
        <v>3.7000000476837158</v>
      </c>
      <c r="AC1271">
        <v>44.4</v>
      </c>
      <c r="AE1271">
        <v>1</v>
      </c>
    </row>
    <row r="1272" spans="1:31" x14ac:dyDescent="0.2">
      <c r="A1272" s="9">
        <v>2007242</v>
      </c>
      <c r="B1272">
        <v>3920</v>
      </c>
      <c r="C1272" t="s">
        <v>3687</v>
      </c>
      <c r="D1272" t="s">
        <v>3688</v>
      </c>
      <c r="E1272" t="s">
        <v>3686</v>
      </c>
      <c r="F1272" t="s">
        <v>3686</v>
      </c>
      <c r="G1272" t="s">
        <v>639</v>
      </c>
      <c r="H1272" t="s">
        <v>684</v>
      </c>
      <c r="I1272" t="s">
        <v>2732</v>
      </c>
      <c r="J1272" t="s">
        <v>694</v>
      </c>
      <c r="K1272" t="s">
        <v>53</v>
      </c>
      <c r="L1272" s="4">
        <v>2</v>
      </c>
      <c r="M1272" s="4">
        <v>46022</v>
      </c>
      <c r="N1272">
        <v>1.0499999523162842</v>
      </c>
      <c r="O1272">
        <v>0.8399999737739563</v>
      </c>
      <c r="P1272">
        <v>1.2300000190734863</v>
      </c>
      <c r="AC1272">
        <v>21</v>
      </c>
      <c r="AE1272">
        <v>1</v>
      </c>
    </row>
    <row r="1273" spans="1:31" x14ac:dyDescent="0.2">
      <c r="A1273" s="9">
        <v>2002625</v>
      </c>
      <c r="B1273">
        <v>3179</v>
      </c>
      <c r="C1273" t="s">
        <v>3689</v>
      </c>
      <c r="D1273" t="s">
        <v>3690</v>
      </c>
      <c r="E1273" t="s">
        <v>1702</v>
      </c>
      <c r="F1273" t="s">
        <v>1702</v>
      </c>
      <c r="G1273" t="s">
        <v>639</v>
      </c>
      <c r="H1273" t="s">
        <v>684</v>
      </c>
      <c r="I1273" t="s">
        <v>2732</v>
      </c>
      <c r="J1273" t="s">
        <v>694</v>
      </c>
      <c r="K1273" t="s">
        <v>53</v>
      </c>
      <c r="L1273" s="4">
        <v>39854</v>
      </c>
      <c r="M1273" s="4">
        <v>46022</v>
      </c>
      <c r="N1273">
        <v>3.5</v>
      </c>
      <c r="O1273">
        <v>0.5</v>
      </c>
      <c r="P1273">
        <v>3.5</v>
      </c>
      <c r="AC1273">
        <v>55</v>
      </c>
      <c r="AE1273">
        <v>1</v>
      </c>
    </row>
    <row r="1274" spans="1:31" x14ac:dyDescent="0.2">
      <c r="A1274" s="9">
        <v>2002624</v>
      </c>
      <c r="B1274">
        <v>3178</v>
      </c>
      <c r="C1274" t="s">
        <v>3691</v>
      </c>
      <c r="D1274" t="s">
        <v>3692</v>
      </c>
      <c r="E1274" t="s">
        <v>1702</v>
      </c>
      <c r="F1274" t="s">
        <v>1702</v>
      </c>
      <c r="G1274" t="s">
        <v>639</v>
      </c>
      <c r="H1274" t="s">
        <v>684</v>
      </c>
      <c r="I1274" t="s">
        <v>2732</v>
      </c>
      <c r="J1274" t="s">
        <v>694</v>
      </c>
      <c r="K1274" t="s">
        <v>53</v>
      </c>
      <c r="L1274" s="4">
        <v>39854</v>
      </c>
      <c r="M1274" s="4">
        <v>46022</v>
      </c>
      <c r="N1274">
        <v>7.5</v>
      </c>
      <c r="O1274">
        <v>0.40000000596046448</v>
      </c>
      <c r="P1274">
        <v>2.5</v>
      </c>
      <c r="AC1274">
        <v>55</v>
      </c>
      <c r="AE1274">
        <v>1</v>
      </c>
    </row>
    <row r="1275" spans="1:31" x14ac:dyDescent="0.2">
      <c r="A1275" s="9">
        <v>2007099</v>
      </c>
      <c r="B1275">
        <v>3900</v>
      </c>
      <c r="C1275" t="s">
        <v>3693</v>
      </c>
      <c r="D1275" t="s">
        <v>3694</v>
      </c>
      <c r="E1275" t="s">
        <v>1702</v>
      </c>
      <c r="F1275" t="s">
        <v>1702</v>
      </c>
      <c r="G1275" t="s">
        <v>639</v>
      </c>
      <c r="H1275" t="s">
        <v>684</v>
      </c>
      <c r="I1275" t="s">
        <v>2732</v>
      </c>
      <c r="J1275" t="s">
        <v>694</v>
      </c>
      <c r="K1275" t="s">
        <v>53</v>
      </c>
      <c r="L1275" s="4">
        <v>2</v>
      </c>
      <c r="M1275" s="4">
        <v>46022</v>
      </c>
      <c r="N1275">
        <v>6.4000000953674316</v>
      </c>
      <c r="O1275">
        <v>1.7000000476837158</v>
      </c>
      <c r="P1275">
        <v>9</v>
      </c>
      <c r="AC1275">
        <v>55</v>
      </c>
      <c r="AE1275">
        <v>1</v>
      </c>
    </row>
    <row r="1276" spans="1:31" x14ac:dyDescent="0.2">
      <c r="A1276" s="9">
        <v>2008550</v>
      </c>
      <c r="B1276">
        <v>4500</v>
      </c>
      <c r="C1276" t="s">
        <v>3695</v>
      </c>
      <c r="D1276" t="s">
        <v>3696</v>
      </c>
      <c r="E1276" t="s">
        <v>1889</v>
      </c>
      <c r="F1276" t="s">
        <v>3697</v>
      </c>
      <c r="G1276" t="s">
        <v>639</v>
      </c>
      <c r="H1276" t="s">
        <v>639</v>
      </c>
      <c r="I1276" t="s">
        <v>2732</v>
      </c>
      <c r="J1276" t="s">
        <v>729</v>
      </c>
      <c r="K1276" t="s">
        <v>54</v>
      </c>
      <c r="L1276" s="4">
        <v>2</v>
      </c>
      <c r="M1276" s="4">
        <v>46022</v>
      </c>
      <c r="N1276">
        <v>7</v>
      </c>
      <c r="V1276">
        <v>8.5</v>
      </c>
      <c r="AE1276">
        <v>1.1000000000000001</v>
      </c>
    </row>
    <row r="1277" spans="1:31" x14ac:dyDescent="0.2">
      <c r="A1277" s="9">
        <v>2001064</v>
      </c>
      <c r="B1277">
        <v>1015</v>
      </c>
      <c r="C1277" t="s">
        <v>3698</v>
      </c>
      <c r="D1277" t="s">
        <v>3699</v>
      </c>
      <c r="E1277" t="s">
        <v>1702</v>
      </c>
      <c r="F1277" t="s">
        <v>1702</v>
      </c>
      <c r="G1277" t="s">
        <v>639</v>
      </c>
      <c r="H1277" t="s">
        <v>639</v>
      </c>
      <c r="I1277" t="s">
        <v>2732</v>
      </c>
      <c r="J1277" t="s">
        <v>729</v>
      </c>
      <c r="K1277" t="s">
        <v>53</v>
      </c>
      <c r="L1277" s="4">
        <v>40071</v>
      </c>
      <c r="M1277" s="4">
        <v>46022</v>
      </c>
      <c r="AE1277">
        <v>1</v>
      </c>
    </row>
    <row r="1278" spans="1:31" x14ac:dyDescent="0.2">
      <c r="A1278" s="9">
        <v>2010217</v>
      </c>
      <c r="B1278">
        <v>5176</v>
      </c>
      <c r="C1278" t="s">
        <v>3700</v>
      </c>
      <c r="D1278" t="s">
        <v>3701</v>
      </c>
      <c r="E1278" t="s">
        <v>1264</v>
      </c>
      <c r="F1278" t="s">
        <v>2647</v>
      </c>
      <c r="G1278" t="s">
        <v>639</v>
      </c>
      <c r="H1278" t="s">
        <v>639</v>
      </c>
      <c r="I1278" t="s">
        <v>2732</v>
      </c>
      <c r="J1278" t="s">
        <v>647</v>
      </c>
      <c r="K1278" t="s">
        <v>53</v>
      </c>
      <c r="L1278" s="4">
        <v>2</v>
      </c>
      <c r="M1278" s="4">
        <v>46022</v>
      </c>
      <c r="Q1278">
        <v>21.5</v>
      </c>
      <c r="R1278">
        <v>7</v>
      </c>
      <c r="S1278">
        <v>5</v>
      </c>
      <c r="T1278">
        <v>5.1999998092651367</v>
      </c>
      <c r="AE1278">
        <v>1</v>
      </c>
    </row>
    <row r="1279" spans="1:31" x14ac:dyDescent="0.2">
      <c r="A1279" s="9">
        <v>2010210</v>
      </c>
      <c r="B1279">
        <v>5152</v>
      </c>
      <c r="C1279" t="s">
        <v>3702</v>
      </c>
      <c r="D1279" t="s">
        <v>3703</v>
      </c>
      <c r="E1279" t="s">
        <v>3704</v>
      </c>
      <c r="F1279" t="s">
        <v>3704</v>
      </c>
      <c r="G1279" t="s">
        <v>639</v>
      </c>
      <c r="H1279" t="s">
        <v>639</v>
      </c>
      <c r="I1279" t="s">
        <v>2732</v>
      </c>
      <c r="J1279" t="s">
        <v>729</v>
      </c>
      <c r="K1279" t="s">
        <v>54</v>
      </c>
      <c r="L1279" s="4">
        <v>2</v>
      </c>
      <c r="M1279" s="4">
        <v>46022</v>
      </c>
      <c r="AE1279">
        <v>1</v>
      </c>
    </row>
    <row r="1280" spans="1:31" x14ac:dyDescent="0.2">
      <c r="A1280" s="9">
        <v>2010209</v>
      </c>
      <c r="B1280">
        <v>5151</v>
      </c>
      <c r="C1280" t="s">
        <v>3705</v>
      </c>
      <c r="D1280" t="s">
        <v>3706</v>
      </c>
      <c r="E1280" t="s">
        <v>3704</v>
      </c>
      <c r="F1280" t="s">
        <v>3704</v>
      </c>
      <c r="G1280" t="s">
        <v>639</v>
      </c>
      <c r="H1280" t="s">
        <v>639</v>
      </c>
      <c r="I1280" t="s">
        <v>2732</v>
      </c>
      <c r="J1280" t="s">
        <v>729</v>
      </c>
      <c r="K1280" t="s">
        <v>54</v>
      </c>
      <c r="L1280" s="4">
        <v>2</v>
      </c>
      <c r="M1280" s="4">
        <v>46022</v>
      </c>
      <c r="AE1280">
        <v>1</v>
      </c>
    </row>
    <row r="1281" spans="1:31" x14ac:dyDescent="0.2">
      <c r="A1281" s="9">
        <v>2001006</v>
      </c>
      <c r="B1281">
        <v>1207</v>
      </c>
      <c r="C1281" t="s">
        <v>3707</v>
      </c>
      <c r="D1281" t="s">
        <v>3708</v>
      </c>
      <c r="E1281" t="s">
        <v>3462</v>
      </c>
      <c r="F1281" t="s">
        <v>3463</v>
      </c>
      <c r="G1281" t="s">
        <v>639</v>
      </c>
      <c r="H1281" t="s">
        <v>639</v>
      </c>
      <c r="I1281" t="s">
        <v>2732</v>
      </c>
      <c r="J1281" t="s">
        <v>729</v>
      </c>
      <c r="K1281" t="s">
        <v>54</v>
      </c>
      <c r="L1281" s="4">
        <v>40008</v>
      </c>
      <c r="M1281" s="4">
        <v>46022</v>
      </c>
      <c r="AA1281">
        <v>20</v>
      </c>
      <c r="AC1281">
        <v>85</v>
      </c>
      <c r="AE1281">
        <v>1</v>
      </c>
    </row>
    <row r="1282" spans="1:31" x14ac:dyDescent="0.2">
      <c r="A1282" s="9">
        <v>2001004</v>
      </c>
      <c r="B1282">
        <v>1208</v>
      </c>
      <c r="C1282" t="s">
        <v>3709</v>
      </c>
      <c r="D1282" t="s">
        <v>3710</v>
      </c>
      <c r="E1282" t="s">
        <v>3462</v>
      </c>
      <c r="F1282" t="s">
        <v>3463</v>
      </c>
      <c r="G1282" t="s">
        <v>639</v>
      </c>
      <c r="H1282" t="s">
        <v>639</v>
      </c>
      <c r="I1282" t="s">
        <v>2732</v>
      </c>
      <c r="J1282" t="s">
        <v>729</v>
      </c>
      <c r="K1282" t="s">
        <v>54</v>
      </c>
      <c r="L1282" s="4">
        <v>40008</v>
      </c>
      <c r="M1282" s="4">
        <v>46022</v>
      </c>
      <c r="AA1282">
        <v>20</v>
      </c>
      <c r="AC1282">
        <v>85</v>
      </c>
      <c r="AE1282">
        <v>1</v>
      </c>
    </row>
    <row r="1283" spans="1:31" x14ac:dyDescent="0.2">
      <c r="A1283" s="9">
        <v>2001003</v>
      </c>
      <c r="B1283">
        <v>1209</v>
      </c>
      <c r="C1283" t="s">
        <v>3711</v>
      </c>
      <c r="D1283" t="s">
        <v>3712</v>
      </c>
      <c r="E1283" t="s">
        <v>3462</v>
      </c>
      <c r="F1283" t="s">
        <v>3463</v>
      </c>
      <c r="G1283" t="s">
        <v>639</v>
      </c>
      <c r="H1283" t="s">
        <v>639</v>
      </c>
      <c r="I1283" t="s">
        <v>2732</v>
      </c>
      <c r="J1283" t="s">
        <v>729</v>
      </c>
      <c r="K1283" t="s">
        <v>54</v>
      </c>
      <c r="L1283" s="4">
        <v>40008</v>
      </c>
      <c r="M1283" s="4">
        <v>46022</v>
      </c>
      <c r="AA1283">
        <v>7</v>
      </c>
      <c r="AC1283">
        <v>80</v>
      </c>
      <c r="AE1283">
        <v>1</v>
      </c>
    </row>
    <row r="1284" spans="1:31" x14ac:dyDescent="0.2">
      <c r="A1284" s="9">
        <v>2000999</v>
      </c>
      <c r="B1284">
        <v>1210</v>
      </c>
      <c r="C1284" t="s">
        <v>3713</v>
      </c>
      <c r="D1284" t="s">
        <v>3714</v>
      </c>
      <c r="E1284" t="s">
        <v>3462</v>
      </c>
      <c r="F1284" t="s">
        <v>3463</v>
      </c>
      <c r="G1284" t="s">
        <v>639</v>
      </c>
      <c r="H1284" t="s">
        <v>639</v>
      </c>
      <c r="I1284" t="s">
        <v>2732</v>
      </c>
      <c r="J1284" t="s">
        <v>729</v>
      </c>
      <c r="K1284" t="s">
        <v>54</v>
      </c>
      <c r="L1284" s="4">
        <v>40008</v>
      </c>
      <c r="M1284" s="4">
        <v>46022</v>
      </c>
      <c r="AA1284">
        <v>20</v>
      </c>
      <c r="AC1284">
        <v>80</v>
      </c>
      <c r="AE1284">
        <v>1</v>
      </c>
    </row>
    <row r="1285" spans="1:31" x14ac:dyDescent="0.2">
      <c r="A1285" s="9">
        <v>2001011</v>
      </c>
      <c r="B1285">
        <v>1251</v>
      </c>
      <c r="C1285" t="s">
        <v>3715</v>
      </c>
      <c r="D1285" t="s">
        <v>3716</v>
      </c>
      <c r="E1285" t="s">
        <v>3462</v>
      </c>
      <c r="F1285" t="s">
        <v>3463</v>
      </c>
      <c r="G1285" t="s">
        <v>639</v>
      </c>
      <c r="H1285" t="s">
        <v>639</v>
      </c>
      <c r="I1285" t="s">
        <v>2732</v>
      </c>
      <c r="J1285" t="s">
        <v>729</v>
      </c>
      <c r="K1285" t="s">
        <v>54</v>
      </c>
      <c r="L1285" s="4">
        <v>40008</v>
      </c>
      <c r="M1285" s="4">
        <v>46022</v>
      </c>
      <c r="O1285">
        <v>0</v>
      </c>
      <c r="P1285">
        <v>0</v>
      </c>
      <c r="Q1285">
        <v>0</v>
      </c>
      <c r="R1285">
        <v>0</v>
      </c>
      <c r="T1285">
        <v>0</v>
      </c>
      <c r="AA1285">
        <v>5.0999999046325684</v>
      </c>
      <c r="AC1285">
        <v>55</v>
      </c>
      <c r="AE1285">
        <v>1</v>
      </c>
    </row>
    <row r="1286" spans="1:31" x14ac:dyDescent="0.2">
      <c r="A1286" s="9">
        <v>2000948</v>
      </c>
      <c r="B1286">
        <v>1117</v>
      </c>
      <c r="C1286" t="s">
        <v>3717</v>
      </c>
      <c r="D1286" t="s">
        <v>3718</v>
      </c>
      <c r="E1286" t="s">
        <v>3346</v>
      </c>
      <c r="F1286" t="s">
        <v>3346</v>
      </c>
      <c r="G1286" t="s">
        <v>639</v>
      </c>
      <c r="H1286" t="s">
        <v>639</v>
      </c>
      <c r="I1286" t="s">
        <v>2732</v>
      </c>
      <c r="J1286" t="s">
        <v>729</v>
      </c>
      <c r="K1286" t="s">
        <v>54</v>
      </c>
      <c r="L1286" s="4">
        <v>39993</v>
      </c>
      <c r="M1286" s="4">
        <v>46022</v>
      </c>
      <c r="N1286">
        <v>0</v>
      </c>
      <c r="O1286">
        <v>0</v>
      </c>
      <c r="P1286">
        <v>0</v>
      </c>
      <c r="Q1286">
        <v>0</v>
      </c>
      <c r="R1286">
        <v>0</v>
      </c>
      <c r="T1286">
        <v>0</v>
      </c>
      <c r="AC1286">
        <v>50</v>
      </c>
      <c r="AE1286">
        <v>1</v>
      </c>
    </row>
    <row r="1287" spans="1:31" x14ac:dyDescent="0.2">
      <c r="A1287" s="9">
        <v>2010221</v>
      </c>
      <c r="B1287">
        <v>5146</v>
      </c>
      <c r="C1287" t="s">
        <v>3719</v>
      </c>
      <c r="D1287" t="s">
        <v>3720</v>
      </c>
      <c r="E1287" t="s">
        <v>1540</v>
      </c>
      <c r="F1287" t="s">
        <v>1540</v>
      </c>
      <c r="G1287" t="s">
        <v>639</v>
      </c>
      <c r="H1287" t="s">
        <v>639</v>
      </c>
      <c r="I1287" t="s">
        <v>2732</v>
      </c>
      <c r="J1287" t="s">
        <v>729</v>
      </c>
      <c r="K1287" t="s">
        <v>54</v>
      </c>
      <c r="L1287" s="4">
        <v>2</v>
      </c>
      <c r="M1287" s="4">
        <v>46022</v>
      </c>
      <c r="AE1287">
        <v>1.1000000000000001</v>
      </c>
    </row>
    <row r="1288" spans="1:31" x14ac:dyDescent="0.2">
      <c r="A1288" s="9">
        <v>2006463</v>
      </c>
      <c r="B1288">
        <v>3535</v>
      </c>
      <c r="C1288" t="s">
        <v>3721</v>
      </c>
      <c r="D1288" t="s">
        <v>3722</v>
      </c>
      <c r="E1288" t="s">
        <v>2156</v>
      </c>
      <c r="F1288" t="s">
        <v>2156</v>
      </c>
      <c r="G1288" t="s">
        <v>639</v>
      </c>
      <c r="H1288" t="s">
        <v>639</v>
      </c>
      <c r="I1288" t="s">
        <v>2732</v>
      </c>
      <c r="J1288" t="s">
        <v>729</v>
      </c>
      <c r="K1288" t="s">
        <v>54</v>
      </c>
      <c r="L1288" s="4">
        <v>2</v>
      </c>
      <c r="M1288" s="4">
        <v>46022</v>
      </c>
      <c r="AE1288">
        <v>1.1000000000000001</v>
      </c>
    </row>
    <row r="1289" spans="1:31" x14ac:dyDescent="0.2">
      <c r="A1289" s="9">
        <v>2004625</v>
      </c>
      <c r="B1289">
        <v>3266</v>
      </c>
      <c r="C1289" t="s">
        <v>3723</v>
      </c>
      <c r="D1289" t="s">
        <v>3724</v>
      </c>
      <c r="E1289" t="s">
        <v>3725</v>
      </c>
      <c r="F1289" t="s">
        <v>3725</v>
      </c>
      <c r="G1289" t="s">
        <v>639</v>
      </c>
      <c r="H1289" t="s">
        <v>639</v>
      </c>
      <c r="I1289" t="s">
        <v>2732</v>
      </c>
      <c r="J1289" t="s">
        <v>729</v>
      </c>
      <c r="K1289" t="s">
        <v>54</v>
      </c>
      <c r="L1289" s="4">
        <v>40029</v>
      </c>
      <c r="M1289" s="4">
        <v>46022</v>
      </c>
      <c r="AE1289">
        <v>1.03</v>
      </c>
    </row>
    <row r="1290" spans="1:31" x14ac:dyDescent="0.2">
      <c r="A1290" s="9">
        <v>2010358</v>
      </c>
      <c r="B1290">
        <v>5208</v>
      </c>
      <c r="C1290" t="s">
        <v>3726</v>
      </c>
      <c r="D1290" t="s">
        <v>3727</v>
      </c>
      <c r="E1290" t="s">
        <v>3728</v>
      </c>
      <c r="F1290" t="s">
        <v>3728</v>
      </c>
      <c r="G1290" t="s">
        <v>639</v>
      </c>
      <c r="H1290" t="s">
        <v>639</v>
      </c>
      <c r="I1290" t="s">
        <v>2732</v>
      </c>
      <c r="J1290" t="s">
        <v>647</v>
      </c>
      <c r="K1290" t="s">
        <v>53</v>
      </c>
      <c r="L1290" s="4">
        <v>2</v>
      </c>
      <c r="M1290" s="4">
        <v>46022</v>
      </c>
      <c r="P1290">
        <v>10</v>
      </c>
      <c r="Q1290">
        <v>2</v>
      </c>
      <c r="AC1290">
        <v>15</v>
      </c>
      <c r="AE1290">
        <v>1</v>
      </c>
    </row>
    <row r="1291" spans="1:31" x14ac:dyDescent="0.2">
      <c r="A1291" s="9">
        <v>2001063</v>
      </c>
      <c r="B1291">
        <v>1243</v>
      </c>
      <c r="C1291" t="s">
        <v>3729</v>
      </c>
      <c r="D1291" t="s">
        <v>3730</v>
      </c>
      <c r="E1291" t="s">
        <v>1702</v>
      </c>
      <c r="F1291" t="s">
        <v>1702</v>
      </c>
      <c r="G1291" t="s">
        <v>639</v>
      </c>
      <c r="H1291" t="s">
        <v>639</v>
      </c>
      <c r="I1291" t="s">
        <v>2732</v>
      </c>
      <c r="J1291" t="s">
        <v>729</v>
      </c>
      <c r="K1291" t="s">
        <v>54</v>
      </c>
      <c r="L1291" s="4">
        <v>40022</v>
      </c>
      <c r="M1291" s="4">
        <v>46022</v>
      </c>
      <c r="N1291">
        <v>0</v>
      </c>
      <c r="O1291">
        <v>0</v>
      </c>
      <c r="P1291">
        <v>0</v>
      </c>
      <c r="Q1291">
        <v>0</v>
      </c>
      <c r="R1291">
        <v>0</v>
      </c>
      <c r="T1291">
        <v>0</v>
      </c>
      <c r="AC1291">
        <v>75</v>
      </c>
      <c r="AE1291">
        <v>1</v>
      </c>
    </row>
    <row r="1292" spans="1:31" x14ac:dyDescent="0.2">
      <c r="A1292" s="9">
        <v>2001062</v>
      </c>
      <c r="B1292">
        <v>1244</v>
      </c>
      <c r="C1292" t="s">
        <v>3731</v>
      </c>
      <c r="D1292" t="s">
        <v>3732</v>
      </c>
      <c r="E1292" t="s">
        <v>1702</v>
      </c>
      <c r="F1292" t="s">
        <v>1702</v>
      </c>
      <c r="G1292" t="s">
        <v>639</v>
      </c>
      <c r="H1292" t="s">
        <v>639</v>
      </c>
      <c r="I1292" t="s">
        <v>2732</v>
      </c>
      <c r="J1292" t="s">
        <v>729</v>
      </c>
      <c r="K1292" t="s">
        <v>53</v>
      </c>
      <c r="L1292" s="4">
        <v>40022</v>
      </c>
      <c r="M1292" s="4">
        <v>46022</v>
      </c>
      <c r="N1292">
        <v>0</v>
      </c>
      <c r="O1292">
        <v>0</v>
      </c>
      <c r="P1292">
        <v>0</v>
      </c>
      <c r="Q1292">
        <v>0</v>
      </c>
      <c r="R1292">
        <v>0</v>
      </c>
      <c r="T1292">
        <v>0</v>
      </c>
      <c r="AC1292">
        <v>40</v>
      </c>
      <c r="AE1292">
        <v>1</v>
      </c>
    </row>
    <row r="1293" spans="1:31" x14ac:dyDescent="0.2">
      <c r="A1293" s="9">
        <v>2007095</v>
      </c>
      <c r="B1293">
        <v>3904</v>
      </c>
      <c r="C1293" t="s">
        <v>3733</v>
      </c>
      <c r="D1293" t="s">
        <v>3734</v>
      </c>
      <c r="E1293" t="s">
        <v>1702</v>
      </c>
      <c r="F1293" t="s">
        <v>1702</v>
      </c>
      <c r="G1293" t="s">
        <v>639</v>
      </c>
      <c r="H1293" t="s">
        <v>639</v>
      </c>
      <c r="I1293" t="s">
        <v>2732</v>
      </c>
      <c r="J1293" t="s">
        <v>729</v>
      </c>
      <c r="K1293" t="s">
        <v>54</v>
      </c>
      <c r="L1293" s="4">
        <v>2</v>
      </c>
      <c r="M1293" s="4">
        <v>46022</v>
      </c>
      <c r="AC1293">
        <v>40</v>
      </c>
      <c r="AE1293">
        <v>1</v>
      </c>
    </row>
    <row r="1294" spans="1:31" x14ac:dyDescent="0.2">
      <c r="A1294" s="9">
        <v>2010377</v>
      </c>
      <c r="B1294">
        <v>5215</v>
      </c>
      <c r="C1294" t="s">
        <v>3735</v>
      </c>
      <c r="D1294" t="s">
        <v>3736</v>
      </c>
      <c r="E1294" t="s">
        <v>3629</v>
      </c>
      <c r="F1294" t="s">
        <v>3629</v>
      </c>
      <c r="G1294" t="s">
        <v>639</v>
      </c>
      <c r="H1294" t="s">
        <v>639</v>
      </c>
      <c r="I1294" t="s">
        <v>2732</v>
      </c>
      <c r="J1294" t="s">
        <v>729</v>
      </c>
      <c r="K1294" t="s">
        <v>54</v>
      </c>
      <c r="L1294" s="4">
        <v>2</v>
      </c>
      <c r="M1294" s="4">
        <v>46022</v>
      </c>
      <c r="AE1294">
        <v>1.1000000000000001</v>
      </c>
    </row>
    <row r="1295" spans="1:31" x14ac:dyDescent="0.2">
      <c r="A1295" s="9">
        <v>2010182</v>
      </c>
      <c r="B1295">
        <v>5150</v>
      </c>
      <c r="C1295" t="s">
        <v>3742</v>
      </c>
      <c r="D1295" t="s">
        <v>3738</v>
      </c>
      <c r="E1295" t="s">
        <v>3743</v>
      </c>
      <c r="F1295" t="s">
        <v>3743</v>
      </c>
      <c r="G1295" t="s">
        <v>639</v>
      </c>
      <c r="H1295" t="s">
        <v>684</v>
      </c>
      <c r="I1295" t="s">
        <v>2732</v>
      </c>
      <c r="J1295" t="s">
        <v>694</v>
      </c>
      <c r="K1295" t="s">
        <v>53</v>
      </c>
      <c r="L1295" s="4">
        <v>2</v>
      </c>
      <c r="M1295" s="4">
        <v>46022</v>
      </c>
      <c r="N1295">
        <v>0.30000001192092896</v>
      </c>
      <c r="AC1295">
        <v>13.1</v>
      </c>
      <c r="AE1295">
        <v>1</v>
      </c>
    </row>
    <row r="1296" spans="1:31" x14ac:dyDescent="0.2">
      <c r="A1296" s="9">
        <v>2009696</v>
      </c>
      <c r="B1296">
        <v>4946</v>
      </c>
      <c r="C1296" t="s">
        <v>3740</v>
      </c>
      <c r="D1296" t="s">
        <v>3738</v>
      </c>
      <c r="E1296" t="s">
        <v>3741</v>
      </c>
      <c r="F1296" t="s">
        <v>3741</v>
      </c>
      <c r="G1296" t="s">
        <v>639</v>
      </c>
      <c r="H1296" t="s">
        <v>684</v>
      </c>
      <c r="I1296" t="s">
        <v>2732</v>
      </c>
      <c r="J1296" t="s">
        <v>694</v>
      </c>
      <c r="K1296" t="s">
        <v>53</v>
      </c>
      <c r="L1296" s="4">
        <v>2</v>
      </c>
      <c r="M1296" s="4">
        <v>46022</v>
      </c>
      <c r="N1296">
        <v>0.30000001192092896</v>
      </c>
      <c r="AC1296">
        <v>13.1</v>
      </c>
      <c r="AE1296">
        <v>1</v>
      </c>
    </row>
    <row r="1297" spans="1:31" x14ac:dyDescent="0.2">
      <c r="A1297" s="9">
        <v>2002482</v>
      </c>
      <c r="B1297">
        <v>3103</v>
      </c>
      <c r="C1297" t="s">
        <v>3737</v>
      </c>
      <c r="D1297" t="s">
        <v>3738</v>
      </c>
      <c r="E1297" t="s">
        <v>3739</v>
      </c>
      <c r="F1297" t="s">
        <v>3739</v>
      </c>
      <c r="G1297" t="s">
        <v>639</v>
      </c>
      <c r="H1297" t="s">
        <v>684</v>
      </c>
      <c r="I1297" t="s">
        <v>2732</v>
      </c>
      <c r="J1297" t="s">
        <v>694</v>
      </c>
      <c r="K1297" t="s">
        <v>53</v>
      </c>
      <c r="L1297" s="4">
        <v>39756</v>
      </c>
      <c r="M1297" s="4">
        <v>46022</v>
      </c>
      <c r="N1297">
        <v>0.30000001192092896</v>
      </c>
      <c r="AC1297">
        <v>11.6</v>
      </c>
      <c r="AE1297">
        <v>1</v>
      </c>
    </row>
    <row r="1298" spans="1:31" x14ac:dyDescent="0.2">
      <c r="A1298" s="9">
        <v>2006078</v>
      </c>
      <c r="B1298">
        <v>3573</v>
      </c>
      <c r="C1298" t="s">
        <v>3744</v>
      </c>
      <c r="D1298" t="s">
        <v>3738</v>
      </c>
      <c r="E1298" t="s">
        <v>3739</v>
      </c>
      <c r="F1298" t="s">
        <v>3739</v>
      </c>
      <c r="G1298" t="s">
        <v>639</v>
      </c>
      <c r="H1298" t="s">
        <v>684</v>
      </c>
      <c r="I1298" t="s">
        <v>2732</v>
      </c>
      <c r="J1298" t="s">
        <v>694</v>
      </c>
      <c r="K1298" t="s">
        <v>53</v>
      </c>
      <c r="L1298" s="4">
        <v>2</v>
      </c>
      <c r="M1298" s="4">
        <v>46022</v>
      </c>
      <c r="N1298">
        <v>0.30000001192092896</v>
      </c>
      <c r="AC1298">
        <v>11.6</v>
      </c>
      <c r="AE1298">
        <v>1</v>
      </c>
    </row>
    <row r="1299" spans="1:31" x14ac:dyDescent="0.2">
      <c r="A1299" s="9">
        <v>2002703</v>
      </c>
      <c r="B1299">
        <v>3190</v>
      </c>
      <c r="C1299" t="s">
        <v>3745</v>
      </c>
      <c r="D1299" t="s">
        <v>3738</v>
      </c>
      <c r="E1299" t="s">
        <v>3739</v>
      </c>
      <c r="F1299" t="s">
        <v>3739</v>
      </c>
      <c r="G1299" t="s">
        <v>639</v>
      </c>
      <c r="H1299" t="s">
        <v>684</v>
      </c>
      <c r="I1299" t="s">
        <v>2732</v>
      </c>
      <c r="J1299" t="s">
        <v>694</v>
      </c>
      <c r="K1299" t="s">
        <v>53</v>
      </c>
      <c r="L1299" s="4">
        <v>39875</v>
      </c>
      <c r="M1299" s="4">
        <v>46022</v>
      </c>
      <c r="N1299">
        <v>0.30000001192092896</v>
      </c>
      <c r="AC1299">
        <v>11</v>
      </c>
      <c r="AE1299">
        <v>1</v>
      </c>
    </row>
    <row r="1300" spans="1:31" x14ac:dyDescent="0.2">
      <c r="A1300" s="9">
        <v>2010196</v>
      </c>
      <c r="B1300">
        <v>5145</v>
      </c>
      <c r="C1300" t="s">
        <v>3746</v>
      </c>
      <c r="D1300" t="s">
        <v>3747</v>
      </c>
      <c r="E1300" t="s">
        <v>3645</v>
      </c>
      <c r="F1300" t="s">
        <v>3646</v>
      </c>
      <c r="G1300" t="s">
        <v>639</v>
      </c>
      <c r="H1300" t="s">
        <v>639</v>
      </c>
      <c r="I1300" t="s">
        <v>2732</v>
      </c>
      <c r="J1300" t="s">
        <v>729</v>
      </c>
      <c r="K1300" t="s">
        <v>54</v>
      </c>
      <c r="L1300" s="4">
        <v>2</v>
      </c>
      <c r="M1300" s="4">
        <v>46022</v>
      </c>
      <c r="N1300">
        <v>15.5</v>
      </c>
      <c r="O1300">
        <v>0.80000001192092896</v>
      </c>
      <c r="P1300">
        <v>1</v>
      </c>
      <c r="R1300">
        <v>2.5</v>
      </c>
      <c r="T1300">
        <v>2.4000000953674316</v>
      </c>
      <c r="AE1300">
        <v>1.3</v>
      </c>
    </row>
    <row r="1301" spans="1:31" x14ac:dyDescent="0.2">
      <c r="A1301" s="9">
        <v>2010284</v>
      </c>
      <c r="B1301">
        <v>5210</v>
      </c>
      <c r="C1301" t="s">
        <v>3748</v>
      </c>
      <c r="D1301" t="s">
        <v>3749</v>
      </c>
      <c r="E1301" t="s">
        <v>3645</v>
      </c>
      <c r="F1301" t="s">
        <v>3646</v>
      </c>
      <c r="G1301" t="s">
        <v>639</v>
      </c>
      <c r="H1301" t="s">
        <v>639</v>
      </c>
      <c r="I1301" t="s">
        <v>2732</v>
      </c>
      <c r="J1301" t="s">
        <v>729</v>
      </c>
      <c r="K1301" t="s">
        <v>54</v>
      </c>
      <c r="L1301" s="4">
        <v>2</v>
      </c>
      <c r="M1301" s="4">
        <v>46022</v>
      </c>
      <c r="N1301">
        <v>14.199999809265137</v>
      </c>
      <c r="O1301">
        <v>0.30000001192092896</v>
      </c>
      <c r="P1301">
        <v>1.8999999761581421</v>
      </c>
      <c r="R1301">
        <v>2.4000000953674316</v>
      </c>
      <c r="T1301">
        <v>1.4000000432133675E-2</v>
      </c>
      <c r="AE1301">
        <v>1.1000000000000001</v>
      </c>
    </row>
    <row r="1302" spans="1:31" x14ac:dyDescent="0.2">
      <c r="A1302" s="9">
        <v>2008618</v>
      </c>
      <c r="B1302">
        <v>4457</v>
      </c>
      <c r="C1302" t="s">
        <v>3750</v>
      </c>
      <c r="D1302" t="s">
        <v>3751</v>
      </c>
      <c r="E1302" t="s">
        <v>1507</v>
      </c>
      <c r="F1302" t="s">
        <v>3752</v>
      </c>
      <c r="G1302" t="s">
        <v>639</v>
      </c>
      <c r="H1302" t="s">
        <v>639</v>
      </c>
      <c r="I1302" t="s">
        <v>2732</v>
      </c>
      <c r="J1302" t="s">
        <v>729</v>
      </c>
      <c r="K1302" t="s">
        <v>54</v>
      </c>
      <c r="L1302" s="4">
        <v>2</v>
      </c>
      <c r="M1302" s="4">
        <v>46022</v>
      </c>
      <c r="AE1302">
        <v>1.1000000000000001</v>
      </c>
    </row>
    <row r="1303" spans="1:31" x14ac:dyDescent="0.2">
      <c r="A1303" s="9">
        <v>2007247</v>
      </c>
      <c r="B1303">
        <v>3906</v>
      </c>
      <c r="C1303" t="s">
        <v>3753</v>
      </c>
      <c r="D1303" t="s">
        <v>3754</v>
      </c>
      <c r="E1303" t="s">
        <v>1331</v>
      </c>
      <c r="F1303" t="s">
        <v>1331</v>
      </c>
      <c r="G1303" t="s">
        <v>639</v>
      </c>
      <c r="H1303" t="s">
        <v>639</v>
      </c>
      <c r="I1303" t="s">
        <v>2732</v>
      </c>
      <c r="J1303" t="s">
        <v>729</v>
      </c>
      <c r="K1303" t="s">
        <v>54</v>
      </c>
      <c r="L1303" s="4">
        <v>2</v>
      </c>
      <c r="M1303" s="4">
        <v>46022</v>
      </c>
      <c r="AC1303">
        <v>85</v>
      </c>
      <c r="AE1303">
        <v>1</v>
      </c>
    </row>
    <row r="1304" spans="1:31" x14ac:dyDescent="0.2">
      <c r="A1304" s="9">
        <v>2001005</v>
      </c>
      <c r="B1304">
        <v>1206</v>
      </c>
      <c r="C1304" t="s">
        <v>3755</v>
      </c>
      <c r="D1304" t="s">
        <v>3756</v>
      </c>
      <c r="E1304" t="s">
        <v>3462</v>
      </c>
      <c r="F1304" t="s">
        <v>3463</v>
      </c>
      <c r="G1304" t="s">
        <v>639</v>
      </c>
      <c r="H1304" t="s">
        <v>639</v>
      </c>
      <c r="I1304" t="s">
        <v>2732</v>
      </c>
      <c r="J1304" t="s">
        <v>729</v>
      </c>
      <c r="K1304" t="s">
        <v>54</v>
      </c>
      <c r="L1304" s="4">
        <v>40008</v>
      </c>
      <c r="M1304" s="4">
        <v>46022</v>
      </c>
      <c r="AA1304">
        <v>10</v>
      </c>
      <c r="AC1304">
        <v>60</v>
      </c>
      <c r="AE1304">
        <v>1</v>
      </c>
    </row>
    <row r="1305" spans="1:31" x14ac:dyDescent="0.2">
      <c r="A1305" s="9">
        <v>2008381</v>
      </c>
      <c r="B1305">
        <v>4389</v>
      </c>
      <c r="C1305" t="s">
        <v>3757</v>
      </c>
      <c r="D1305" t="s">
        <v>3758</v>
      </c>
      <c r="E1305" t="s">
        <v>3759</v>
      </c>
      <c r="F1305" t="s">
        <v>3759</v>
      </c>
      <c r="G1305" t="s">
        <v>639</v>
      </c>
      <c r="H1305" t="s">
        <v>684</v>
      </c>
      <c r="I1305" t="s">
        <v>2732</v>
      </c>
      <c r="J1305" t="s">
        <v>694</v>
      </c>
      <c r="K1305" t="s">
        <v>53</v>
      </c>
      <c r="L1305" s="4">
        <v>2</v>
      </c>
      <c r="M1305" s="4">
        <v>46022</v>
      </c>
      <c r="N1305">
        <v>0.69999998807907104</v>
      </c>
      <c r="AC1305">
        <v>19.3</v>
      </c>
      <c r="AE1305">
        <v>1</v>
      </c>
    </row>
    <row r="1306" spans="1:31" x14ac:dyDescent="0.2">
      <c r="A1306" s="9">
        <v>2002281</v>
      </c>
      <c r="B1306">
        <v>3063</v>
      </c>
      <c r="C1306" t="s">
        <v>3760</v>
      </c>
      <c r="D1306" t="s">
        <v>3761</v>
      </c>
      <c r="E1306" t="s">
        <v>3739</v>
      </c>
      <c r="F1306" t="s">
        <v>3739</v>
      </c>
      <c r="G1306" t="s">
        <v>639</v>
      </c>
      <c r="H1306" t="s">
        <v>639</v>
      </c>
      <c r="I1306" t="s">
        <v>2732</v>
      </c>
      <c r="J1306" t="s">
        <v>729</v>
      </c>
      <c r="K1306" t="s">
        <v>54</v>
      </c>
      <c r="L1306" s="4">
        <v>39672</v>
      </c>
      <c r="M1306" s="4">
        <v>46022</v>
      </c>
      <c r="AC1306">
        <v>5</v>
      </c>
      <c r="AE1306">
        <v>1</v>
      </c>
    </row>
    <row r="1307" spans="1:31" x14ac:dyDescent="0.2">
      <c r="A1307" s="9">
        <v>2006176</v>
      </c>
      <c r="B1307">
        <v>3653</v>
      </c>
      <c r="C1307" t="s">
        <v>3762</v>
      </c>
      <c r="D1307" t="s">
        <v>3761</v>
      </c>
      <c r="E1307" t="s">
        <v>3763</v>
      </c>
      <c r="F1307" t="s">
        <v>3763</v>
      </c>
      <c r="G1307" t="s">
        <v>639</v>
      </c>
      <c r="H1307" t="s">
        <v>639</v>
      </c>
      <c r="I1307" t="s">
        <v>2732</v>
      </c>
      <c r="J1307" t="s">
        <v>729</v>
      </c>
      <c r="K1307" t="s">
        <v>54</v>
      </c>
      <c r="L1307" s="4">
        <v>2</v>
      </c>
      <c r="M1307" s="4">
        <v>46022</v>
      </c>
      <c r="AC1307">
        <v>5</v>
      </c>
      <c r="AE1307">
        <v>1</v>
      </c>
    </row>
    <row r="1308" spans="1:31" x14ac:dyDescent="0.2">
      <c r="A1308" s="9">
        <v>2010274</v>
      </c>
      <c r="B1308">
        <v>5188</v>
      </c>
      <c r="C1308" t="s">
        <v>3764</v>
      </c>
      <c r="D1308" t="s">
        <v>3765</v>
      </c>
      <c r="E1308" t="s">
        <v>3766</v>
      </c>
      <c r="F1308" t="s">
        <v>3766</v>
      </c>
      <c r="G1308" t="s">
        <v>639</v>
      </c>
      <c r="H1308" t="s">
        <v>639</v>
      </c>
      <c r="I1308" t="s">
        <v>2732</v>
      </c>
      <c r="J1308" t="s">
        <v>729</v>
      </c>
      <c r="K1308" t="s">
        <v>54</v>
      </c>
      <c r="L1308" s="4">
        <v>2</v>
      </c>
      <c r="M1308" s="4">
        <v>46022</v>
      </c>
      <c r="AC1308">
        <v>5</v>
      </c>
      <c r="AE1308">
        <v>1</v>
      </c>
    </row>
    <row r="1309" spans="1:31" x14ac:dyDescent="0.2">
      <c r="A1309" s="9">
        <v>2002343</v>
      </c>
      <c r="B1309">
        <v>3081</v>
      </c>
      <c r="C1309" t="s">
        <v>3767</v>
      </c>
      <c r="D1309" t="s">
        <v>3768</v>
      </c>
      <c r="E1309" t="s">
        <v>3237</v>
      </c>
      <c r="F1309" t="s">
        <v>3237</v>
      </c>
      <c r="G1309" t="s">
        <v>639</v>
      </c>
      <c r="H1309" t="s">
        <v>639</v>
      </c>
      <c r="I1309" t="s">
        <v>2732</v>
      </c>
      <c r="J1309" t="s">
        <v>729</v>
      </c>
      <c r="K1309" t="s">
        <v>53</v>
      </c>
      <c r="L1309" s="4">
        <v>40162</v>
      </c>
      <c r="M1309" s="4">
        <v>46022</v>
      </c>
      <c r="AE1309">
        <v>1</v>
      </c>
    </row>
    <row r="1310" spans="1:31" x14ac:dyDescent="0.2">
      <c r="A1310" s="9">
        <v>2004648</v>
      </c>
      <c r="B1310">
        <v>2988</v>
      </c>
      <c r="C1310" t="s">
        <v>3769</v>
      </c>
      <c r="D1310" t="s">
        <v>3770</v>
      </c>
      <c r="E1310" t="s">
        <v>3771</v>
      </c>
      <c r="F1310" t="s">
        <v>3772</v>
      </c>
      <c r="G1310" t="s">
        <v>639</v>
      </c>
      <c r="H1310" t="s">
        <v>639</v>
      </c>
      <c r="I1310" t="s">
        <v>2732</v>
      </c>
      <c r="J1310" t="s">
        <v>729</v>
      </c>
      <c r="K1310" t="s">
        <v>53</v>
      </c>
      <c r="L1310" s="4">
        <v>39532</v>
      </c>
      <c r="M1310" s="4">
        <v>46022</v>
      </c>
      <c r="AE1310">
        <v>1</v>
      </c>
    </row>
    <row r="1311" spans="1:31" x14ac:dyDescent="0.2">
      <c r="A1311" s="9">
        <v>2004301</v>
      </c>
      <c r="B1311">
        <v>2985</v>
      </c>
      <c r="C1311" t="s">
        <v>3773</v>
      </c>
      <c r="D1311" t="s">
        <v>3774</v>
      </c>
      <c r="E1311" t="s">
        <v>3771</v>
      </c>
      <c r="F1311" t="s">
        <v>3772</v>
      </c>
      <c r="G1311" t="s">
        <v>639</v>
      </c>
      <c r="H1311" t="s">
        <v>639</v>
      </c>
      <c r="I1311" t="s">
        <v>2732</v>
      </c>
      <c r="J1311" t="s">
        <v>729</v>
      </c>
      <c r="K1311" t="s">
        <v>53</v>
      </c>
      <c r="L1311" s="4">
        <v>39532</v>
      </c>
      <c r="M1311" s="4">
        <v>46022</v>
      </c>
      <c r="AE1311">
        <v>1</v>
      </c>
    </row>
    <row r="1312" spans="1:31" x14ac:dyDescent="0.2">
      <c r="A1312" s="9">
        <v>2004300</v>
      </c>
      <c r="B1312">
        <v>2984</v>
      </c>
      <c r="C1312" t="s">
        <v>3775</v>
      </c>
      <c r="D1312" t="s">
        <v>3776</v>
      </c>
      <c r="E1312" t="s">
        <v>3771</v>
      </c>
      <c r="F1312" t="s">
        <v>3772</v>
      </c>
      <c r="G1312" t="s">
        <v>639</v>
      </c>
      <c r="H1312" t="s">
        <v>639</v>
      </c>
      <c r="I1312" t="s">
        <v>2732</v>
      </c>
      <c r="J1312" t="s">
        <v>729</v>
      </c>
      <c r="K1312" t="s">
        <v>53</v>
      </c>
      <c r="L1312" s="4">
        <v>39532</v>
      </c>
      <c r="M1312" s="4">
        <v>46022</v>
      </c>
      <c r="AE1312">
        <v>1</v>
      </c>
    </row>
    <row r="1313" spans="1:31" x14ac:dyDescent="0.2">
      <c r="A1313" s="9">
        <v>2004303</v>
      </c>
      <c r="B1313">
        <v>2987</v>
      </c>
      <c r="C1313" t="s">
        <v>3777</v>
      </c>
      <c r="D1313" t="s">
        <v>3778</v>
      </c>
      <c r="E1313" t="s">
        <v>3771</v>
      </c>
      <c r="F1313" t="s">
        <v>3772</v>
      </c>
      <c r="G1313" t="s">
        <v>639</v>
      </c>
      <c r="H1313" t="s">
        <v>639</v>
      </c>
      <c r="I1313" t="s">
        <v>2732</v>
      </c>
      <c r="J1313" t="s">
        <v>729</v>
      </c>
      <c r="K1313" t="s">
        <v>53</v>
      </c>
      <c r="L1313" s="4">
        <v>39532</v>
      </c>
      <c r="M1313" s="4">
        <v>46022</v>
      </c>
      <c r="AE1313">
        <v>1</v>
      </c>
    </row>
    <row r="1314" spans="1:31" x14ac:dyDescent="0.2">
      <c r="A1314" s="9">
        <v>2004302</v>
      </c>
      <c r="B1314">
        <v>2986</v>
      </c>
      <c r="C1314" t="s">
        <v>3779</v>
      </c>
      <c r="D1314" t="s">
        <v>3780</v>
      </c>
      <c r="E1314" t="s">
        <v>3771</v>
      </c>
      <c r="F1314" t="s">
        <v>3772</v>
      </c>
      <c r="G1314" t="s">
        <v>639</v>
      </c>
      <c r="H1314" t="s">
        <v>639</v>
      </c>
      <c r="I1314" t="s">
        <v>2732</v>
      </c>
      <c r="J1314" t="s">
        <v>729</v>
      </c>
      <c r="K1314" t="s">
        <v>53</v>
      </c>
      <c r="L1314" s="4">
        <v>39532</v>
      </c>
      <c r="M1314" s="4">
        <v>46022</v>
      </c>
      <c r="AE1314">
        <v>1</v>
      </c>
    </row>
    <row r="1315" spans="1:31" x14ac:dyDescent="0.2">
      <c r="A1315" s="9">
        <v>2010461</v>
      </c>
      <c r="B1315">
        <v>5252</v>
      </c>
      <c r="C1315" t="s">
        <v>3781</v>
      </c>
      <c r="D1315" t="s">
        <v>3782</v>
      </c>
      <c r="E1315" t="s">
        <v>3783</v>
      </c>
      <c r="F1315" t="s">
        <v>3784</v>
      </c>
      <c r="G1315" t="s">
        <v>639</v>
      </c>
      <c r="H1315" t="s">
        <v>639</v>
      </c>
      <c r="I1315" t="s">
        <v>2732</v>
      </c>
      <c r="J1315" t="s">
        <v>729</v>
      </c>
      <c r="K1315" t="s">
        <v>54</v>
      </c>
      <c r="L1315" s="4">
        <v>2</v>
      </c>
      <c r="M1315" s="4">
        <v>46022</v>
      </c>
      <c r="AE1315">
        <v>1.1000000000000001</v>
      </c>
    </row>
    <row r="1316" spans="1:31" x14ac:dyDescent="0.2">
      <c r="A1316" s="9">
        <v>2008719</v>
      </c>
      <c r="B1316">
        <v>4501</v>
      </c>
      <c r="C1316" t="s">
        <v>3785</v>
      </c>
      <c r="D1316" t="s">
        <v>3786</v>
      </c>
      <c r="E1316" t="s">
        <v>3787</v>
      </c>
      <c r="F1316" t="s">
        <v>3787</v>
      </c>
      <c r="G1316" t="s">
        <v>639</v>
      </c>
      <c r="H1316" t="s">
        <v>684</v>
      </c>
      <c r="I1316" t="s">
        <v>2732</v>
      </c>
      <c r="J1316" t="s">
        <v>694</v>
      </c>
      <c r="K1316" t="s">
        <v>53</v>
      </c>
      <c r="L1316" s="4">
        <v>2</v>
      </c>
      <c r="M1316" s="4">
        <v>46022</v>
      </c>
      <c r="N1316">
        <v>0.40000000596046448</v>
      </c>
      <c r="AC1316">
        <v>13.8</v>
      </c>
      <c r="AE1316">
        <v>1</v>
      </c>
    </row>
    <row r="1317" spans="1:31" x14ac:dyDescent="0.2">
      <c r="A1317" s="9">
        <v>2008816</v>
      </c>
      <c r="B1317">
        <v>4530</v>
      </c>
      <c r="C1317" t="s">
        <v>3788</v>
      </c>
      <c r="D1317" t="s">
        <v>3789</v>
      </c>
      <c r="E1317" t="s">
        <v>3234</v>
      </c>
      <c r="F1317" t="s">
        <v>3234</v>
      </c>
      <c r="G1317" t="s">
        <v>639</v>
      </c>
      <c r="H1317" t="s">
        <v>639</v>
      </c>
      <c r="I1317" t="s">
        <v>2732</v>
      </c>
      <c r="J1317" t="s">
        <v>729</v>
      </c>
      <c r="K1317" t="s">
        <v>54</v>
      </c>
      <c r="L1317" s="4">
        <v>2</v>
      </c>
      <c r="M1317" s="4">
        <v>46022</v>
      </c>
      <c r="AE1317">
        <v>1.1000000000000001</v>
      </c>
    </row>
    <row r="1318" spans="1:31" x14ac:dyDescent="0.2">
      <c r="A1318" s="9">
        <v>2001012</v>
      </c>
      <c r="B1318">
        <v>1250</v>
      </c>
      <c r="C1318" t="s">
        <v>3790</v>
      </c>
      <c r="D1318" t="s">
        <v>3791</v>
      </c>
      <c r="E1318" t="s">
        <v>3462</v>
      </c>
      <c r="F1318" t="s">
        <v>3463</v>
      </c>
      <c r="G1318" t="s">
        <v>639</v>
      </c>
      <c r="H1318" t="s">
        <v>639</v>
      </c>
      <c r="I1318" t="s">
        <v>2732</v>
      </c>
      <c r="J1318" t="s">
        <v>729</v>
      </c>
      <c r="K1318" t="s">
        <v>54</v>
      </c>
      <c r="L1318" s="4">
        <v>40008</v>
      </c>
      <c r="M1318" s="4">
        <v>46022</v>
      </c>
      <c r="AA1318">
        <v>10</v>
      </c>
      <c r="AC1318">
        <v>60</v>
      </c>
      <c r="AE1318">
        <v>1</v>
      </c>
    </row>
    <row r="1319" spans="1:31" x14ac:dyDescent="0.2">
      <c r="A1319" s="9">
        <v>2010309</v>
      </c>
      <c r="B1319">
        <v>5171</v>
      </c>
      <c r="C1319" t="s">
        <v>3792</v>
      </c>
      <c r="D1319" t="s">
        <v>3793</v>
      </c>
      <c r="E1319" t="s">
        <v>3783</v>
      </c>
      <c r="F1319" t="s">
        <v>3794</v>
      </c>
      <c r="G1319" t="s">
        <v>639</v>
      </c>
      <c r="H1319" t="s">
        <v>684</v>
      </c>
      <c r="I1319" t="s">
        <v>2732</v>
      </c>
      <c r="J1319" t="s">
        <v>694</v>
      </c>
      <c r="K1319" t="s">
        <v>53</v>
      </c>
      <c r="L1319" s="4">
        <v>2</v>
      </c>
      <c r="M1319" s="4">
        <v>46022</v>
      </c>
      <c r="N1319">
        <v>1.5</v>
      </c>
      <c r="O1319">
        <v>0.18000000715255737</v>
      </c>
      <c r="P1319">
        <v>2.9999999329447746E-2</v>
      </c>
      <c r="Q1319">
        <v>2.0999999046325684</v>
      </c>
      <c r="T1319">
        <v>0.11999999731779099</v>
      </c>
      <c r="X1319">
        <v>0.60000002384185791</v>
      </c>
      <c r="AE1319">
        <v>1</v>
      </c>
    </row>
    <row r="1320" spans="1:31" x14ac:dyDescent="0.2">
      <c r="A1320" s="9">
        <v>2003002</v>
      </c>
      <c r="B1320">
        <v>2446</v>
      </c>
      <c r="C1320" t="s">
        <v>3795</v>
      </c>
      <c r="D1320" t="s">
        <v>3796</v>
      </c>
      <c r="E1320" t="s">
        <v>1126</v>
      </c>
      <c r="F1320" t="s">
        <v>3797</v>
      </c>
      <c r="G1320" t="s">
        <v>639</v>
      </c>
      <c r="H1320" t="s">
        <v>639</v>
      </c>
      <c r="I1320" t="s">
        <v>2732</v>
      </c>
      <c r="J1320" t="s">
        <v>641</v>
      </c>
      <c r="K1320" t="s">
        <v>53</v>
      </c>
      <c r="L1320" s="4">
        <v>40036</v>
      </c>
      <c r="M1320" s="4">
        <v>46022</v>
      </c>
      <c r="N1320">
        <v>1.5</v>
      </c>
      <c r="Q1320">
        <v>37</v>
      </c>
      <c r="T1320">
        <v>0.25</v>
      </c>
      <c r="AE1320">
        <v>1</v>
      </c>
    </row>
    <row r="1321" spans="1:31" x14ac:dyDescent="0.2">
      <c r="A1321" s="9">
        <v>2010388</v>
      </c>
      <c r="B1321">
        <v>5228</v>
      </c>
      <c r="C1321" t="s">
        <v>3798</v>
      </c>
      <c r="D1321" t="s">
        <v>3799</v>
      </c>
      <c r="E1321" t="s">
        <v>1264</v>
      </c>
      <c r="F1321" t="s">
        <v>2647</v>
      </c>
      <c r="G1321" t="s">
        <v>639</v>
      </c>
      <c r="H1321" t="s">
        <v>639</v>
      </c>
      <c r="I1321" t="s">
        <v>2732</v>
      </c>
      <c r="J1321" t="s">
        <v>641</v>
      </c>
      <c r="K1321" t="s">
        <v>54</v>
      </c>
      <c r="L1321" s="4">
        <v>2</v>
      </c>
      <c r="M1321" s="4">
        <v>46022</v>
      </c>
      <c r="N1321">
        <v>3</v>
      </c>
      <c r="O1321">
        <v>18</v>
      </c>
      <c r="V1321">
        <v>5.6999998092651367</v>
      </c>
      <c r="Z1321">
        <v>2.5</v>
      </c>
      <c r="AE1321">
        <v>1.4</v>
      </c>
    </row>
    <row r="1322" spans="1:31" x14ac:dyDescent="0.2">
      <c r="A1322" s="9">
        <v>2010389</v>
      </c>
      <c r="B1322">
        <v>5229</v>
      </c>
      <c r="C1322" t="s">
        <v>3800</v>
      </c>
      <c r="D1322" t="s">
        <v>3801</v>
      </c>
      <c r="E1322" t="s">
        <v>1264</v>
      </c>
      <c r="F1322" t="s">
        <v>2647</v>
      </c>
      <c r="G1322" t="s">
        <v>639</v>
      </c>
      <c r="H1322" t="s">
        <v>639</v>
      </c>
      <c r="I1322" t="s">
        <v>2732</v>
      </c>
      <c r="J1322" t="s">
        <v>647</v>
      </c>
      <c r="K1322" t="s">
        <v>54</v>
      </c>
      <c r="L1322" s="4">
        <v>2</v>
      </c>
      <c r="M1322" s="4">
        <v>46022</v>
      </c>
      <c r="W1322">
        <v>4.8000001907348633</v>
      </c>
      <c r="Z1322">
        <v>7.6999998092651367</v>
      </c>
      <c r="AE1322">
        <v>1.4</v>
      </c>
    </row>
    <row r="1323" spans="1:31" x14ac:dyDescent="0.2">
      <c r="A1323" s="9">
        <v>2008526</v>
      </c>
      <c r="B1323">
        <v>4417</v>
      </c>
      <c r="C1323" t="s">
        <v>3802</v>
      </c>
      <c r="D1323" t="s">
        <v>3803</v>
      </c>
      <c r="E1323" t="s">
        <v>2772</v>
      </c>
      <c r="F1323" t="s">
        <v>2772</v>
      </c>
      <c r="G1323" t="s">
        <v>639</v>
      </c>
      <c r="H1323" t="s">
        <v>684</v>
      </c>
      <c r="I1323" t="s">
        <v>2732</v>
      </c>
      <c r="J1323" t="s">
        <v>694</v>
      </c>
      <c r="K1323" t="s">
        <v>53</v>
      </c>
      <c r="L1323" s="4">
        <v>2</v>
      </c>
      <c r="M1323" s="4">
        <v>46022</v>
      </c>
      <c r="N1323">
        <v>11.899999618530273</v>
      </c>
      <c r="AC1323">
        <v>68</v>
      </c>
      <c r="AE1323">
        <v>1</v>
      </c>
    </row>
    <row r="1324" spans="1:31" x14ac:dyDescent="0.2">
      <c r="A1324" s="9">
        <v>2007054</v>
      </c>
      <c r="B1324">
        <v>3881</v>
      </c>
      <c r="C1324" t="s">
        <v>3804</v>
      </c>
      <c r="D1324" t="s">
        <v>3805</v>
      </c>
      <c r="E1324" t="s">
        <v>1540</v>
      </c>
      <c r="F1324" t="s">
        <v>1540</v>
      </c>
      <c r="G1324" t="s">
        <v>639</v>
      </c>
      <c r="H1324" t="s">
        <v>639</v>
      </c>
      <c r="I1324" t="s">
        <v>2732</v>
      </c>
      <c r="J1324" t="s">
        <v>729</v>
      </c>
      <c r="K1324" t="s">
        <v>54</v>
      </c>
      <c r="L1324" s="4">
        <v>2</v>
      </c>
      <c r="M1324" s="4">
        <v>46022</v>
      </c>
      <c r="AE1324">
        <v>1.1000000000000001</v>
      </c>
    </row>
    <row r="1325" spans="1:31" x14ac:dyDescent="0.2">
      <c r="A1325" s="9">
        <v>2007779</v>
      </c>
      <c r="B1325">
        <v>4146</v>
      </c>
      <c r="C1325" t="s">
        <v>3806</v>
      </c>
      <c r="D1325" t="s">
        <v>3807</v>
      </c>
      <c r="E1325" t="s">
        <v>3315</v>
      </c>
      <c r="F1325" t="s">
        <v>3315</v>
      </c>
      <c r="G1325" t="s">
        <v>639</v>
      </c>
      <c r="H1325" t="s">
        <v>684</v>
      </c>
      <c r="I1325" t="s">
        <v>2732</v>
      </c>
      <c r="J1325" t="s">
        <v>694</v>
      </c>
      <c r="K1325" t="s">
        <v>53</v>
      </c>
      <c r="L1325" s="4">
        <v>2</v>
      </c>
      <c r="M1325" s="4">
        <v>46022</v>
      </c>
      <c r="N1325">
        <v>0.30000001192092896</v>
      </c>
      <c r="AC1325">
        <v>14</v>
      </c>
      <c r="AE1325">
        <v>1</v>
      </c>
    </row>
    <row r="1326" spans="1:31" x14ac:dyDescent="0.2">
      <c r="A1326" s="9">
        <v>2000379</v>
      </c>
      <c r="B1326">
        <v>917</v>
      </c>
      <c r="C1326" t="s">
        <v>3808</v>
      </c>
      <c r="D1326" t="s">
        <v>677</v>
      </c>
      <c r="E1326" t="s">
        <v>3809</v>
      </c>
      <c r="F1326" t="s">
        <v>3809</v>
      </c>
      <c r="G1326" t="s">
        <v>639</v>
      </c>
      <c r="H1326" t="s">
        <v>639</v>
      </c>
      <c r="I1326" t="s">
        <v>2732</v>
      </c>
      <c r="J1326" t="s">
        <v>641</v>
      </c>
      <c r="K1326" t="s">
        <v>53</v>
      </c>
      <c r="L1326" s="4">
        <v>40057</v>
      </c>
      <c r="M1326" s="4">
        <v>46022</v>
      </c>
      <c r="N1326">
        <v>20.700000762939453</v>
      </c>
      <c r="AE1326">
        <v>1</v>
      </c>
    </row>
    <row r="1327" spans="1:31" x14ac:dyDescent="0.2">
      <c r="A1327" s="9">
        <v>2001016</v>
      </c>
      <c r="B1327">
        <v>1309</v>
      </c>
      <c r="C1327" t="s">
        <v>3810</v>
      </c>
      <c r="D1327" t="s">
        <v>3811</v>
      </c>
      <c r="E1327" t="s">
        <v>2221</v>
      </c>
      <c r="F1327" t="s">
        <v>2221</v>
      </c>
      <c r="G1327" t="s">
        <v>639</v>
      </c>
      <c r="H1327" t="s">
        <v>639</v>
      </c>
      <c r="I1327" t="s">
        <v>2732</v>
      </c>
      <c r="J1327" t="s">
        <v>641</v>
      </c>
      <c r="K1327" t="s">
        <v>54</v>
      </c>
      <c r="L1327" s="4">
        <v>39973</v>
      </c>
      <c r="M1327" s="4">
        <v>46022</v>
      </c>
      <c r="N1327">
        <v>5.5</v>
      </c>
      <c r="AE1327">
        <v>1.1499999999999999</v>
      </c>
    </row>
    <row r="1328" spans="1:31" x14ac:dyDescent="0.2">
      <c r="A1328" s="9">
        <v>2001761</v>
      </c>
      <c r="B1328">
        <v>1029</v>
      </c>
      <c r="C1328" t="s">
        <v>3812</v>
      </c>
      <c r="D1328" t="s">
        <v>679</v>
      </c>
      <c r="E1328" t="s">
        <v>958</v>
      </c>
      <c r="F1328" t="s">
        <v>1176</v>
      </c>
      <c r="G1328" t="s">
        <v>639</v>
      </c>
      <c r="H1328" t="s">
        <v>639</v>
      </c>
      <c r="I1328" t="s">
        <v>2732</v>
      </c>
      <c r="J1328" t="s">
        <v>647</v>
      </c>
      <c r="K1328" t="s">
        <v>53</v>
      </c>
      <c r="L1328" s="4">
        <v>39994</v>
      </c>
      <c r="M1328" s="4">
        <v>46022</v>
      </c>
      <c r="P1328">
        <v>50</v>
      </c>
      <c r="AE1328">
        <v>1</v>
      </c>
    </row>
    <row r="1329" spans="1:31" x14ac:dyDescent="0.2">
      <c r="A1329" s="9">
        <v>2010074</v>
      </c>
      <c r="B1329">
        <v>5153</v>
      </c>
      <c r="C1329" t="s">
        <v>3813</v>
      </c>
      <c r="D1329" t="s">
        <v>3814</v>
      </c>
      <c r="E1329" t="s">
        <v>3815</v>
      </c>
      <c r="F1329" t="s">
        <v>3815</v>
      </c>
      <c r="G1329" t="s">
        <v>639</v>
      </c>
      <c r="H1329" t="s">
        <v>639</v>
      </c>
      <c r="I1329" t="s">
        <v>2732</v>
      </c>
      <c r="J1329" t="s">
        <v>729</v>
      </c>
      <c r="K1329" t="s">
        <v>54</v>
      </c>
      <c r="L1329" s="4">
        <v>2</v>
      </c>
      <c r="M1329" s="4">
        <v>46022</v>
      </c>
      <c r="AE1329">
        <v>1.1000000000000001</v>
      </c>
    </row>
    <row r="1330" spans="1:31" x14ac:dyDescent="0.2">
      <c r="A1330" s="9">
        <v>2000989</v>
      </c>
      <c r="B1330">
        <v>1227</v>
      </c>
      <c r="C1330" t="s">
        <v>3816</v>
      </c>
      <c r="D1330" t="s">
        <v>3817</v>
      </c>
      <c r="E1330" t="s">
        <v>958</v>
      </c>
      <c r="F1330" t="s">
        <v>958</v>
      </c>
      <c r="G1330" t="s">
        <v>639</v>
      </c>
      <c r="H1330" t="s">
        <v>639</v>
      </c>
      <c r="I1330" t="s">
        <v>2732</v>
      </c>
      <c r="J1330" t="s">
        <v>641</v>
      </c>
      <c r="K1330" t="s">
        <v>53</v>
      </c>
      <c r="L1330" s="4">
        <v>39994</v>
      </c>
      <c r="M1330" s="4">
        <v>46022</v>
      </c>
      <c r="N1330">
        <v>15.600000381469727</v>
      </c>
      <c r="O1330">
        <v>15.600000381469727</v>
      </c>
      <c r="P1330">
        <v>15.600000381469727</v>
      </c>
      <c r="AE1330">
        <v>1</v>
      </c>
    </row>
    <row r="1331" spans="1:31" x14ac:dyDescent="0.2">
      <c r="A1331" s="9">
        <v>2004383</v>
      </c>
      <c r="B1331">
        <v>3419</v>
      </c>
      <c r="C1331" t="s">
        <v>3818</v>
      </c>
      <c r="D1331" t="s">
        <v>3819</v>
      </c>
      <c r="E1331" t="s">
        <v>1331</v>
      </c>
      <c r="F1331" t="s">
        <v>1331</v>
      </c>
      <c r="G1331" t="s">
        <v>639</v>
      </c>
      <c r="H1331" t="s">
        <v>639</v>
      </c>
      <c r="I1331" t="s">
        <v>2732</v>
      </c>
      <c r="J1331" t="s">
        <v>729</v>
      </c>
      <c r="K1331" t="s">
        <v>54</v>
      </c>
      <c r="L1331" s="4">
        <v>40295</v>
      </c>
      <c r="M1331" s="4">
        <v>46022</v>
      </c>
      <c r="AE1331">
        <v>1</v>
      </c>
    </row>
    <row r="1332" spans="1:31" x14ac:dyDescent="0.2">
      <c r="A1332" s="9">
        <v>2008563</v>
      </c>
      <c r="B1332">
        <v>4446</v>
      </c>
      <c r="C1332" t="s">
        <v>3820</v>
      </c>
      <c r="D1332" t="s">
        <v>3821</v>
      </c>
      <c r="E1332" t="s">
        <v>1331</v>
      </c>
      <c r="F1332" t="s">
        <v>1331</v>
      </c>
      <c r="G1332" t="s">
        <v>639</v>
      </c>
      <c r="H1332" t="s">
        <v>639</v>
      </c>
      <c r="I1332" t="s">
        <v>2732</v>
      </c>
      <c r="J1332" t="s">
        <v>729</v>
      </c>
      <c r="K1332" t="s">
        <v>54</v>
      </c>
      <c r="L1332" s="4">
        <v>2</v>
      </c>
      <c r="M1332" s="4">
        <v>46022</v>
      </c>
      <c r="AE1332">
        <v>1.1000000000000001</v>
      </c>
    </row>
    <row r="1333" spans="1:31" x14ac:dyDescent="0.2">
      <c r="A1333" s="9">
        <v>2010272</v>
      </c>
      <c r="B1333">
        <v>5168</v>
      </c>
      <c r="C1333" t="s">
        <v>3822</v>
      </c>
      <c r="D1333" t="s">
        <v>3823</v>
      </c>
      <c r="E1333" t="s">
        <v>3824</v>
      </c>
      <c r="F1333" t="s">
        <v>3824</v>
      </c>
      <c r="G1333" t="s">
        <v>639</v>
      </c>
      <c r="H1333" t="s">
        <v>639</v>
      </c>
      <c r="I1333" t="s">
        <v>2732</v>
      </c>
      <c r="J1333" t="s">
        <v>729</v>
      </c>
      <c r="K1333" t="s">
        <v>53</v>
      </c>
      <c r="L1333" s="4">
        <v>2</v>
      </c>
      <c r="M1333" s="4">
        <v>46022</v>
      </c>
      <c r="AE1333">
        <v>1</v>
      </c>
    </row>
    <row r="1334" spans="1:31" x14ac:dyDescent="0.2">
      <c r="A1334" s="9">
        <v>2004243</v>
      </c>
      <c r="B1334">
        <v>201</v>
      </c>
      <c r="C1334" t="s">
        <v>3825</v>
      </c>
      <c r="D1334" t="s">
        <v>3826</v>
      </c>
      <c r="E1334" t="s">
        <v>3827</v>
      </c>
      <c r="F1334" t="s">
        <v>3827</v>
      </c>
      <c r="G1334" t="s">
        <v>639</v>
      </c>
      <c r="H1334" t="s">
        <v>639</v>
      </c>
      <c r="I1334" t="s">
        <v>2732</v>
      </c>
      <c r="J1334" t="s">
        <v>729</v>
      </c>
      <c r="K1334" t="s">
        <v>53</v>
      </c>
      <c r="L1334" s="4">
        <v>39112</v>
      </c>
      <c r="M1334" s="4">
        <v>46022</v>
      </c>
      <c r="AE1334">
        <v>1</v>
      </c>
    </row>
    <row r="1335" spans="1:31" x14ac:dyDescent="0.2">
      <c r="A1335" s="9">
        <v>2004244</v>
      </c>
      <c r="B1335">
        <v>202</v>
      </c>
      <c r="C1335" t="s">
        <v>3828</v>
      </c>
      <c r="D1335" t="s">
        <v>3829</v>
      </c>
      <c r="E1335" t="s">
        <v>3827</v>
      </c>
      <c r="F1335" t="s">
        <v>3827</v>
      </c>
      <c r="G1335" t="s">
        <v>639</v>
      </c>
      <c r="H1335" t="s">
        <v>639</v>
      </c>
      <c r="I1335" t="s">
        <v>2732</v>
      </c>
      <c r="J1335" t="s">
        <v>729</v>
      </c>
      <c r="K1335" t="s">
        <v>54</v>
      </c>
      <c r="L1335" s="4">
        <v>39112</v>
      </c>
      <c r="M1335" s="4">
        <v>46022</v>
      </c>
      <c r="AE1335">
        <v>1.1000000000000001</v>
      </c>
    </row>
    <row r="1336" spans="1:31" x14ac:dyDescent="0.2">
      <c r="A1336" s="9">
        <v>2010285</v>
      </c>
      <c r="B1336">
        <v>5267</v>
      </c>
      <c r="C1336" t="s">
        <v>3830</v>
      </c>
      <c r="D1336" t="s">
        <v>3831</v>
      </c>
      <c r="E1336" t="s">
        <v>3074</v>
      </c>
      <c r="F1336" t="s">
        <v>3074</v>
      </c>
      <c r="G1336" t="s">
        <v>639</v>
      </c>
      <c r="H1336" t="s">
        <v>639</v>
      </c>
      <c r="I1336" t="s">
        <v>2732</v>
      </c>
      <c r="J1336" t="s">
        <v>729</v>
      </c>
      <c r="K1336" t="s">
        <v>54</v>
      </c>
      <c r="L1336" s="4">
        <v>2</v>
      </c>
      <c r="M1336" s="4">
        <v>46022</v>
      </c>
      <c r="AE1336">
        <v>1.1000000000000001</v>
      </c>
    </row>
    <row r="1337" spans="1:31" x14ac:dyDescent="0.2">
      <c r="A1337" s="9">
        <v>2004657</v>
      </c>
      <c r="B1337">
        <v>3247</v>
      </c>
      <c r="C1337" t="s">
        <v>3832</v>
      </c>
      <c r="D1337" t="s">
        <v>2942</v>
      </c>
      <c r="E1337" t="s">
        <v>1702</v>
      </c>
      <c r="F1337" t="s">
        <v>1702</v>
      </c>
      <c r="G1337" t="s">
        <v>639</v>
      </c>
      <c r="H1337" t="s">
        <v>639</v>
      </c>
      <c r="I1337" t="s">
        <v>2732</v>
      </c>
      <c r="J1337" t="s">
        <v>729</v>
      </c>
      <c r="K1337" t="s">
        <v>54</v>
      </c>
      <c r="L1337" s="4">
        <v>39986</v>
      </c>
      <c r="M1337" s="4">
        <v>46022</v>
      </c>
      <c r="AC1337">
        <v>10</v>
      </c>
      <c r="AE1337">
        <v>1</v>
      </c>
    </row>
    <row r="1338" spans="1:31" x14ac:dyDescent="0.2">
      <c r="A1338" s="9">
        <v>2001065</v>
      </c>
      <c r="B1338">
        <v>354</v>
      </c>
      <c r="C1338" t="s">
        <v>3833</v>
      </c>
      <c r="D1338" t="s">
        <v>3834</v>
      </c>
      <c r="E1338" t="s">
        <v>1702</v>
      </c>
      <c r="F1338" t="s">
        <v>1702</v>
      </c>
      <c r="G1338" t="s">
        <v>639</v>
      </c>
      <c r="H1338" t="s">
        <v>639</v>
      </c>
      <c r="I1338" t="s">
        <v>2732</v>
      </c>
      <c r="J1338" t="s">
        <v>729</v>
      </c>
      <c r="K1338" t="s">
        <v>54</v>
      </c>
      <c r="L1338" s="4">
        <v>40022</v>
      </c>
      <c r="M1338" s="4">
        <v>46022</v>
      </c>
      <c r="N1338">
        <v>0</v>
      </c>
      <c r="O1338">
        <v>0</v>
      </c>
      <c r="P1338">
        <v>0</v>
      </c>
      <c r="Q1338">
        <v>0</v>
      </c>
      <c r="R1338">
        <v>0</v>
      </c>
      <c r="T1338">
        <v>0</v>
      </c>
      <c r="AC1338">
        <v>35</v>
      </c>
      <c r="AE1338">
        <v>1</v>
      </c>
    </row>
    <row r="1339" spans="1:31" x14ac:dyDescent="0.2">
      <c r="A1339" s="9">
        <v>2007096</v>
      </c>
      <c r="B1339">
        <v>3905</v>
      </c>
      <c r="C1339" t="s">
        <v>3835</v>
      </c>
      <c r="D1339" t="s">
        <v>3836</v>
      </c>
      <c r="E1339" t="s">
        <v>1702</v>
      </c>
      <c r="F1339" t="s">
        <v>1702</v>
      </c>
      <c r="G1339" t="s">
        <v>639</v>
      </c>
      <c r="H1339" t="s">
        <v>639</v>
      </c>
      <c r="I1339" t="s">
        <v>2732</v>
      </c>
      <c r="J1339" t="s">
        <v>729</v>
      </c>
      <c r="K1339" t="s">
        <v>54</v>
      </c>
      <c r="L1339" s="4">
        <v>2</v>
      </c>
      <c r="M1339" s="4">
        <v>46022</v>
      </c>
      <c r="AC1339">
        <v>45</v>
      </c>
      <c r="AE1339">
        <v>1</v>
      </c>
    </row>
    <row r="1340" spans="1:31" x14ac:dyDescent="0.2">
      <c r="A1340" s="9">
        <v>2007246</v>
      </c>
      <c r="B1340">
        <v>3901</v>
      </c>
      <c r="C1340" t="s">
        <v>3837</v>
      </c>
      <c r="D1340" t="s">
        <v>3205</v>
      </c>
      <c r="E1340" t="s">
        <v>1331</v>
      </c>
      <c r="F1340" t="s">
        <v>1331</v>
      </c>
      <c r="G1340" t="s">
        <v>639</v>
      </c>
      <c r="H1340" t="s">
        <v>639</v>
      </c>
      <c r="I1340" t="s">
        <v>2732</v>
      </c>
      <c r="J1340" t="s">
        <v>729</v>
      </c>
      <c r="K1340" t="s">
        <v>54</v>
      </c>
      <c r="L1340" s="4">
        <v>2</v>
      </c>
      <c r="M1340" s="4">
        <v>46022</v>
      </c>
      <c r="AC1340">
        <v>60</v>
      </c>
      <c r="AE1340">
        <v>1</v>
      </c>
    </row>
    <row r="1341" spans="1:31" x14ac:dyDescent="0.2">
      <c r="A1341" s="9">
        <v>2010539</v>
      </c>
      <c r="B1341">
        <v>5248</v>
      </c>
      <c r="C1341" t="s">
        <v>3838</v>
      </c>
      <c r="D1341" t="s">
        <v>3063</v>
      </c>
      <c r="E1341" t="s">
        <v>1702</v>
      </c>
      <c r="F1341" t="s">
        <v>1702</v>
      </c>
      <c r="G1341" t="s">
        <v>639</v>
      </c>
      <c r="H1341" t="s">
        <v>639</v>
      </c>
      <c r="I1341" t="s">
        <v>2732</v>
      </c>
      <c r="J1341" t="s">
        <v>729</v>
      </c>
      <c r="K1341" t="s">
        <v>54</v>
      </c>
      <c r="L1341" s="4">
        <v>2</v>
      </c>
      <c r="M1341" s="4">
        <v>46022</v>
      </c>
      <c r="AC1341">
        <v>60</v>
      </c>
      <c r="AE1341">
        <v>1</v>
      </c>
    </row>
    <row r="1342" spans="1:31" x14ac:dyDescent="0.2">
      <c r="A1342" s="9">
        <v>2001161</v>
      </c>
      <c r="B1342">
        <v>2460</v>
      </c>
      <c r="C1342" t="s">
        <v>3839</v>
      </c>
      <c r="D1342" t="s">
        <v>3840</v>
      </c>
      <c r="E1342" t="s">
        <v>1702</v>
      </c>
      <c r="F1342" t="s">
        <v>1702</v>
      </c>
      <c r="G1342" t="s">
        <v>639</v>
      </c>
      <c r="H1342" t="s">
        <v>639</v>
      </c>
      <c r="I1342" t="s">
        <v>2732</v>
      </c>
      <c r="J1342" t="s">
        <v>729</v>
      </c>
      <c r="K1342" t="s">
        <v>54</v>
      </c>
      <c r="L1342" s="4">
        <v>40022</v>
      </c>
      <c r="M1342" s="4">
        <v>46022</v>
      </c>
      <c r="N1342">
        <v>0</v>
      </c>
      <c r="O1342">
        <v>0</v>
      </c>
      <c r="P1342">
        <v>0</v>
      </c>
      <c r="Q1342">
        <v>0</v>
      </c>
      <c r="R1342">
        <v>0</v>
      </c>
      <c r="T1342">
        <v>0</v>
      </c>
      <c r="AC1342">
        <v>10</v>
      </c>
      <c r="AE1342">
        <v>1</v>
      </c>
    </row>
    <row r="1343" spans="1:31" x14ac:dyDescent="0.2">
      <c r="A1343" s="9">
        <v>2007303</v>
      </c>
      <c r="B1343">
        <v>3918</v>
      </c>
      <c r="C1343" t="s">
        <v>3841</v>
      </c>
      <c r="D1343" t="s">
        <v>3013</v>
      </c>
      <c r="E1343" t="s">
        <v>1702</v>
      </c>
      <c r="F1343" t="s">
        <v>1702</v>
      </c>
      <c r="G1343" t="s">
        <v>639</v>
      </c>
      <c r="H1343" t="s">
        <v>639</v>
      </c>
      <c r="I1343" t="s">
        <v>2732</v>
      </c>
      <c r="J1343" t="s">
        <v>729</v>
      </c>
      <c r="K1343" t="s">
        <v>54</v>
      </c>
      <c r="L1343" s="4">
        <v>2</v>
      </c>
      <c r="M1343" s="4">
        <v>46022</v>
      </c>
      <c r="AC1343">
        <v>70</v>
      </c>
      <c r="AE1343">
        <v>1</v>
      </c>
    </row>
    <row r="1344" spans="1:31" x14ac:dyDescent="0.2">
      <c r="A1344" s="9">
        <v>2010499</v>
      </c>
      <c r="B1344">
        <v>5246</v>
      </c>
      <c r="C1344" t="s">
        <v>3842</v>
      </c>
      <c r="D1344" t="s">
        <v>3040</v>
      </c>
      <c r="E1344" t="s">
        <v>1702</v>
      </c>
      <c r="F1344" t="s">
        <v>1702</v>
      </c>
      <c r="G1344" t="s">
        <v>639</v>
      </c>
      <c r="H1344" t="s">
        <v>639</v>
      </c>
      <c r="I1344" t="s">
        <v>2732</v>
      </c>
      <c r="J1344" t="s">
        <v>729</v>
      </c>
      <c r="K1344" t="s">
        <v>54</v>
      </c>
      <c r="L1344" s="4">
        <v>2</v>
      </c>
      <c r="M1344" s="4">
        <v>46022</v>
      </c>
      <c r="AC1344">
        <v>60</v>
      </c>
      <c r="AE1344">
        <v>1</v>
      </c>
    </row>
    <row r="1345" spans="1:31" x14ac:dyDescent="0.2">
      <c r="A1345" s="9">
        <v>2004743</v>
      </c>
      <c r="B1345">
        <v>3409</v>
      </c>
      <c r="C1345" t="s">
        <v>3843</v>
      </c>
      <c r="D1345" t="s">
        <v>3844</v>
      </c>
      <c r="E1345" t="s">
        <v>1331</v>
      </c>
      <c r="F1345" t="s">
        <v>1331</v>
      </c>
      <c r="G1345" t="s">
        <v>639</v>
      </c>
      <c r="H1345" t="s">
        <v>639</v>
      </c>
      <c r="I1345" t="s">
        <v>2732</v>
      </c>
      <c r="J1345" t="s">
        <v>729</v>
      </c>
      <c r="K1345" t="s">
        <v>54</v>
      </c>
      <c r="L1345" s="4">
        <v>40267</v>
      </c>
      <c r="M1345" s="4">
        <v>46022</v>
      </c>
      <c r="AC1345">
        <v>50</v>
      </c>
      <c r="AE1345">
        <v>1</v>
      </c>
    </row>
    <row r="1346" spans="1:31" x14ac:dyDescent="0.2">
      <c r="A1346" s="9">
        <v>2001008</v>
      </c>
      <c r="B1346">
        <v>1255</v>
      </c>
      <c r="C1346" t="s">
        <v>3845</v>
      </c>
      <c r="D1346" t="s">
        <v>3846</v>
      </c>
      <c r="E1346" t="s">
        <v>3462</v>
      </c>
      <c r="F1346" t="s">
        <v>3463</v>
      </c>
      <c r="G1346" t="s">
        <v>639</v>
      </c>
      <c r="H1346" t="s">
        <v>639</v>
      </c>
      <c r="I1346" t="s">
        <v>2732</v>
      </c>
      <c r="J1346" t="s">
        <v>729</v>
      </c>
      <c r="K1346" t="s">
        <v>54</v>
      </c>
      <c r="L1346" s="4">
        <v>40008</v>
      </c>
      <c r="M1346" s="4">
        <v>46022</v>
      </c>
      <c r="AA1346">
        <v>20</v>
      </c>
      <c r="AC1346">
        <v>85</v>
      </c>
      <c r="AE1346">
        <v>1</v>
      </c>
    </row>
    <row r="1347" spans="1:31" x14ac:dyDescent="0.2">
      <c r="A1347" s="9">
        <v>2000317</v>
      </c>
      <c r="B1347">
        <v>353</v>
      </c>
      <c r="C1347" t="s">
        <v>3847</v>
      </c>
      <c r="D1347" t="s">
        <v>3848</v>
      </c>
      <c r="E1347" t="s">
        <v>1702</v>
      </c>
      <c r="F1347" t="s">
        <v>1702</v>
      </c>
      <c r="G1347" t="s">
        <v>639</v>
      </c>
      <c r="H1347" t="s">
        <v>639</v>
      </c>
      <c r="I1347" t="s">
        <v>2732</v>
      </c>
      <c r="J1347" t="s">
        <v>729</v>
      </c>
      <c r="K1347" t="s">
        <v>54</v>
      </c>
      <c r="L1347" s="4">
        <v>40022</v>
      </c>
      <c r="M1347" s="4">
        <v>46022</v>
      </c>
      <c r="N1347">
        <v>0</v>
      </c>
      <c r="O1347">
        <v>0</v>
      </c>
      <c r="P1347">
        <v>0</v>
      </c>
      <c r="Q1347">
        <v>0</v>
      </c>
      <c r="R1347">
        <v>0</v>
      </c>
      <c r="T1347">
        <v>0</v>
      </c>
      <c r="AC1347">
        <v>70</v>
      </c>
      <c r="AE1347">
        <v>1</v>
      </c>
    </row>
    <row r="1348" spans="1:31" x14ac:dyDescent="0.2">
      <c r="A1348" s="9">
        <v>2008891</v>
      </c>
      <c r="B1348">
        <v>4527</v>
      </c>
      <c r="C1348" t="s">
        <v>3849</v>
      </c>
      <c r="D1348" t="s">
        <v>3850</v>
      </c>
      <c r="E1348" t="s">
        <v>1331</v>
      </c>
      <c r="F1348" t="s">
        <v>1331</v>
      </c>
      <c r="G1348" t="s">
        <v>639</v>
      </c>
      <c r="H1348" t="s">
        <v>639</v>
      </c>
      <c r="I1348" t="s">
        <v>2732</v>
      </c>
      <c r="J1348" t="s">
        <v>729</v>
      </c>
      <c r="K1348" t="s">
        <v>54</v>
      </c>
      <c r="L1348" s="4">
        <v>2</v>
      </c>
      <c r="M1348" s="4">
        <v>46022</v>
      </c>
      <c r="AC1348">
        <v>80</v>
      </c>
      <c r="AE1348">
        <v>1</v>
      </c>
    </row>
    <row r="1349" spans="1:31" x14ac:dyDescent="0.2">
      <c r="A1349" s="9">
        <v>2000822</v>
      </c>
      <c r="B1349">
        <v>344</v>
      </c>
      <c r="C1349" t="s">
        <v>3851</v>
      </c>
      <c r="D1349" t="s">
        <v>3852</v>
      </c>
      <c r="E1349" t="s">
        <v>1702</v>
      </c>
      <c r="F1349" t="s">
        <v>1702</v>
      </c>
      <c r="G1349" t="s">
        <v>639</v>
      </c>
      <c r="H1349" t="s">
        <v>639</v>
      </c>
      <c r="I1349" t="s">
        <v>2732</v>
      </c>
      <c r="J1349" t="s">
        <v>729</v>
      </c>
      <c r="K1349" t="s">
        <v>54</v>
      </c>
      <c r="L1349" s="4">
        <v>40022</v>
      </c>
      <c r="M1349" s="4">
        <v>46022</v>
      </c>
      <c r="N1349">
        <v>0</v>
      </c>
      <c r="O1349">
        <v>0</v>
      </c>
      <c r="P1349">
        <v>0</v>
      </c>
      <c r="Q1349">
        <v>0</v>
      </c>
      <c r="R1349">
        <v>0</v>
      </c>
      <c r="T1349">
        <v>0</v>
      </c>
      <c r="AC1349">
        <v>45</v>
      </c>
      <c r="AE1349">
        <v>1</v>
      </c>
    </row>
    <row r="1350" spans="1:31" x14ac:dyDescent="0.2">
      <c r="A1350" s="9">
        <v>2007364</v>
      </c>
      <c r="B1350">
        <v>3941</v>
      </c>
      <c r="C1350" t="s">
        <v>3854</v>
      </c>
      <c r="D1350" t="s">
        <v>2872</v>
      </c>
      <c r="E1350" t="s">
        <v>1331</v>
      </c>
      <c r="F1350" t="s">
        <v>1331</v>
      </c>
      <c r="G1350" t="s">
        <v>639</v>
      </c>
      <c r="H1350" t="s">
        <v>639</v>
      </c>
      <c r="I1350" t="s">
        <v>2732</v>
      </c>
      <c r="J1350" t="s">
        <v>729</v>
      </c>
      <c r="K1350" t="s">
        <v>54</v>
      </c>
      <c r="L1350" s="4">
        <v>2</v>
      </c>
      <c r="M1350" s="4">
        <v>46022</v>
      </c>
      <c r="AC1350">
        <v>25</v>
      </c>
      <c r="AE1350">
        <v>1.1000000000000001</v>
      </c>
    </row>
    <row r="1351" spans="1:31" x14ac:dyDescent="0.2">
      <c r="A1351" s="9">
        <v>2007248</v>
      </c>
      <c r="B1351">
        <v>3902</v>
      </c>
      <c r="C1351" t="s">
        <v>3853</v>
      </c>
      <c r="D1351" t="s">
        <v>2872</v>
      </c>
      <c r="E1351" t="s">
        <v>1331</v>
      </c>
      <c r="F1351" t="s">
        <v>1331</v>
      </c>
      <c r="G1351" t="s">
        <v>639</v>
      </c>
      <c r="H1351" t="s">
        <v>639</v>
      </c>
      <c r="I1351" t="s">
        <v>2732</v>
      </c>
      <c r="J1351" t="s">
        <v>729</v>
      </c>
      <c r="K1351" t="s">
        <v>53</v>
      </c>
      <c r="L1351" s="4">
        <v>2</v>
      </c>
      <c r="M1351" s="4">
        <v>46022</v>
      </c>
      <c r="AC1351">
        <v>60</v>
      </c>
      <c r="AE1351">
        <v>1</v>
      </c>
    </row>
    <row r="1352" spans="1:31" x14ac:dyDescent="0.2">
      <c r="A1352" s="9">
        <v>2007319</v>
      </c>
      <c r="B1352">
        <v>3917</v>
      </c>
      <c r="C1352" t="s">
        <v>3855</v>
      </c>
      <c r="D1352" t="s">
        <v>3856</v>
      </c>
      <c r="E1352" t="s">
        <v>1331</v>
      </c>
      <c r="F1352" t="s">
        <v>1331</v>
      </c>
      <c r="G1352" t="s">
        <v>639</v>
      </c>
      <c r="H1352" t="s">
        <v>639</v>
      </c>
      <c r="I1352" t="s">
        <v>2732</v>
      </c>
      <c r="J1352" t="s">
        <v>729</v>
      </c>
      <c r="K1352" t="s">
        <v>53</v>
      </c>
      <c r="L1352" s="4">
        <v>2</v>
      </c>
      <c r="M1352" s="4">
        <v>46022</v>
      </c>
      <c r="AC1352">
        <v>60</v>
      </c>
      <c r="AE1352">
        <v>1</v>
      </c>
    </row>
    <row r="1353" spans="1:31" x14ac:dyDescent="0.2">
      <c r="A1353" s="9">
        <v>2006990</v>
      </c>
      <c r="B1353">
        <v>3855</v>
      </c>
      <c r="C1353" t="s">
        <v>3857</v>
      </c>
      <c r="D1353" t="s">
        <v>3207</v>
      </c>
      <c r="E1353" t="s">
        <v>1331</v>
      </c>
      <c r="F1353" t="s">
        <v>1331</v>
      </c>
      <c r="G1353" t="s">
        <v>639</v>
      </c>
      <c r="H1353" t="s">
        <v>639</v>
      </c>
      <c r="I1353" t="s">
        <v>2732</v>
      </c>
      <c r="J1353" t="s">
        <v>729</v>
      </c>
      <c r="K1353" t="s">
        <v>54</v>
      </c>
      <c r="L1353" s="4">
        <v>2</v>
      </c>
      <c r="M1353" s="4">
        <v>46022</v>
      </c>
      <c r="AC1353">
        <v>50</v>
      </c>
      <c r="AE1353">
        <v>1</v>
      </c>
    </row>
    <row r="1354" spans="1:31" x14ac:dyDescent="0.2">
      <c r="A1354" s="9">
        <v>2000268</v>
      </c>
      <c r="B1354">
        <v>1064</v>
      </c>
      <c r="C1354" t="s">
        <v>3858</v>
      </c>
      <c r="D1354" t="s">
        <v>3068</v>
      </c>
      <c r="E1354" t="s">
        <v>1702</v>
      </c>
      <c r="F1354" t="s">
        <v>1702</v>
      </c>
      <c r="G1354" t="s">
        <v>639</v>
      </c>
      <c r="H1354" t="s">
        <v>639</v>
      </c>
      <c r="I1354" t="s">
        <v>2732</v>
      </c>
      <c r="J1354" t="s">
        <v>729</v>
      </c>
      <c r="K1354" t="s">
        <v>54</v>
      </c>
      <c r="L1354" s="4">
        <v>40022</v>
      </c>
      <c r="M1354" s="4">
        <v>46022</v>
      </c>
      <c r="N1354">
        <v>0</v>
      </c>
      <c r="O1354">
        <v>0</v>
      </c>
      <c r="P1354">
        <v>0</v>
      </c>
      <c r="Q1354">
        <v>0</v>
      </c>
      <c r="R1354">
        <v>0</v>
      </c>
      <c r="T1354">
        <v>0</v>
      </c>
      <c r="AC1354">
        <v>15</v>
      </c>
      <c r="AE1354">
        <v>1</v>
      </c>
    </row>
    <row r="1355" spans="1:31" x14ac:dyDescent="0.2">
      <c r="A1355" s="9">
        <v>2008562</v>
      </c>
      <c r="B1355">
        <v>4418</v>
      </c>
      <c r="C1355" t="s">
        <v>3859</v>
      </c>
      <c r="D1355" t="s">
        <v>2949</v>
      </c>
      <c r="E1355" t="s">
        <v>1702</v>
      </c>
      <c r="F1355" t="s">
        <v>1702</v>
      </c>
      <c r="G1355" t="s">
        <v>639</v>
      </c>
      <c r="H1355" t="s">
        <v>639</v>
      </c>
      <c r="I1355" t="s">
        <v>2732</v>
      </c>
      <c r="J1355" t="s">
        <v>729</v>
      </c>
      <c r="K1355" t="s">
        <v>54</v>
      </c>
      <c r="L1355" s="4">
        <v>2</v>
      </c>
      <c r="M1355" s="4">
        <v>46022</v>
      </c>
      <c r="AC1355">
        <v>55</v>
      </c>
      <c r="AE1355">
        <v>1</v>
      </c>
    </row>
    <row r="1356" spans="1:31" x14ac:dyDescent="0.2">
      <c r="A1356" s="9">
        <v>2007365</v>
      </c>
      <c r="B1356">
        <v>3942</v>
      </c>
      <c r="C1356" t="s">
        <v>3860</v>
      </c>
      <c r="D1356" t="s">
        <v>3861</v>
      </c>
      <c r="E1356" t="s">
        <v>1331</v>
      </c>
      <c r="F1356" t="s">
        <v>1331</v>
      </c>
      <c r="G1356" t="s">
        <v>639</v>
      </c>
      <c r="H1356" t="s">
        <v>639</v>
      </c>
      <c r="I1356" t="s">
        <v>2732</v>
      </c>
      <c r="J1356" t="s">
        <v>729</v>
      </c>
      <c r="K1356" t="s">
        <v>54</v>
      </c>
      <c r="L1356" s="4">
        <v>2</v>
      </c>
      <c r="M1356" s="4">
        <v>46022</v>
      </c>
      <c r="AC1356">
        <v>60</v>
      </c>
      <c r="AE1356">
        <v>1.1000000000000001</v>
      </c>
    </row>
    <row r="1357" spans="1:31" x14ac:dyDescent="0.2">
      <c r="A1357" s="9">
        <v>2001499</v>
      </c>
      <c r="B1357">
        <v>2735</v>
      </c>
      <c r="C1357" t="s">
        <v>3862</v>
      </c>
      <c r="D1357" t="s">
        <v>3863</v>
      </c>
      <c r="E1357" t="s">
        <v>3864</v>
      </c>
      <c r="F1357" t="s">
        <v>3864</v>
      </c>
      <c r="G1357" t="s">
        <v>639</v>
      </c>
      <c r="H1357" t="s">
        <v>639</v>
      </c>
      <c r="I1357" t="s">
        <v>2732</v>
      </c>
      <c r="J1357" t="s">
        <v>729</v>
      </c>
      <c r="K1357" t="s">
        <v>54</v>
      </c>
      <c r="L1357" s="4">
        <v>40484</v>
      </c>
      <c r="M1357" s="4">
        <v>46022</v>
      </c>
      <c r="N1357">
        <v>0.69999998807907104</v>
      </c>
      <c r="AE1357">
        <v>1.1000000000000001</v>
      </c>
    </row>
    <row r="1358" spans="1:31" x14ac:dyDescent="0.2">
      <c r="A1358" s="9">
        <v>2010471</v>
      </c>
      <c r="B1358">
        <v>5238</v>
      </c>
      <c r="C1358" t="s">
        <v>3865</v>
      </c>
      <c r="D1358" t="s">
        <v>3866</v>
      </c>
      <c r="E1358" t="s">
        <v>3539</v>
      </c>
      <c r="F1358" t="s">
        <v>3539</v>
      </c>
      <c r="G1358" t="s">
        <v>639</v>
      </c>
      <c r="H1358" t="s">
        <v>684</v>
      </c>
      <c r="I1358" t="s">
        <v>2732</v>
      </c>
      <c r="J1358" t="s">
        <v>686</v>
      </c>
      <c r="K1358" t="s">
        <v>54</v>
      </c>
      <c r="L1358" s="4">
        <v>2</v>
      </c>
      <c r="M1358" s="4">
        <v>46022</v>
      </c>
      <c r="N1358">
        <v>0.20000000298023224</v>
      </c>
      <c r="AE1358">
        <v>1.1000000000000001</v>
      </c>
    </row>
    <row r="1359" spans="1:31" x14ac:dyDescent="0.2">
      <c r="A1359" s="9">
        <v>2004969</v>
      </c>
      <c r="B1359">
        <v>3271</v>
      </c>
      <c r="C1359" t="s">
        <v>3867</v>
      </c>
      <c r="D1359" t="s">
        <v>3868</v>
      </c>
      <c r="E1359" t="s">
        <v>2423</v>
      </c>
      <c r="F1359" t="s">
        <v>2423</v>
      </c>
      <c r="G1359" t="s">
        <v>639</v>
      </c>
      <c r="H1359" t="s">
        <v>639</v>
      </c>
      <c r="I1359" t="s">
        <v>2732</v>
      </c>
      <c r="J1359" t="s">
        <v>641</v>
      </c>
      <c r="K1359" t="s">
        <v>54</v>
      </c>
      <c r="L1359" s="4">
        <v>40043</v>
      </c>
      <c r="M1359" s="4">
        <v>46022</v>
      </c>
      <c r="N1359">
        <v>2.0999999046325684</v>
      </c>
      <c r="V1359">
        <v>7.0000000298023224E-2</v>
      </c>
      <c r="Y1359">
        <v>1.9999999552965164E-2</v>
      </c>
      <c r="Z1359">
        <v>3.9999999105930328E-2</v>
      </c>
      <c r="AE1359">
        <v>1.0900000000000001</v>
      </c>
    </row>
    <row r="1360" spans="1:31" x14ac:dyDescent="0.2">
      <c r="A1360" s="9">
        <v>2008878</v>
      </c>
      <c r="B1360">
        <v>4546</v>
      </c>
      <c r="C1360" t="s">
        <v>3869</v>
      </c>
      <c r="D1360" t="s">
        <v>3870</v>
      </c>
      <c r="E1360" t="s">
        <v>3871</v>
      </c>
      <c r="F1360" t="s">
        <v>3872</v>
      </c>
      <c r="G1360" t="s">
        <v>639</v>
      </c>
      <c r="H1360" t="s">
        <v>639</v>
      </c>
      <c r="I1360" t="s">
        <v>2732</v>
      </c>
      <c r="J1360" t="s">
        <v>729</v>
      </c>
      <c r="K1360" t="s">
        <v>53</v>
      </c>
      <c r="L1360" s="4">
        <v>2</v>
      </c>
      <c r="M1360" s="4">
        <v>46022</v>
      </c>
      <c r="AE1360">
        <v>1</v>
      </c>
    </row>
    <row r="1361" spans="1:31" x14ac:dyDescent="0.2">
      <c r="A1361" s="9">
        <v>2005671</v>
      </c>
      <c r="B1361">
        <v>3293</v>
      </c>
      <c r="C1361" t="s">
        <v>3873</v>
      </c>
      <c r="D1361" t="s">
        <v>3874</v>
      </c>
      <c r="E1361" t="s">
        <v>1702</v>
      </c>
      <c r="F1361" t="s">
        <v>1702</v>
      </c>
      <c r="G1361" t="s">
        <v>639</v>
      </c>
      <c r="H1361" t="s">
        <v>639</v>
      </c>
      <c r="I1361" t="s">
        <v>2732</v>
      </c>
      <c r="J1361" t="s">
        <v>641</v>
      </c>
      <c r="K1361" t="s">
        <v>53</v>
      </c>
      <c r="L1361" s="4">
        <v>40113</v>
      </c>
      <c r="M1361" s="4">
        <v>46022</v>
      </c>
      <c r="N1361">
        <v>8</v>
      </c>
      <c r="AE1361">
        <v>1</v>
      </c>
    </row>
    <row r="1362" spans="1:31" x14ac:dyDescent="0.2">
      <c r="A1362" s="9">
        <v>2010359</v>
      </c>
      <c r="B1362">
        <v>5211</v>
      </c>
      <c r="C1362" t="s">
        <v>3875</v>
      </c>
      <c r="D1362" t="s">
        <v>2657</v>
      </c>
      <c r="E1362" t="s">
        <v>3876</v>
      </c>
      <c r="F1362" t="s">
        <v>3876</v>
      </c>
      <c r="G1362" t="s">
        <v>639</v>
      </c>
      <c r="H1362" t="s">
        <v>639</v>
      </c>
      <c r="I1362" t="s">
        <v>2732</v>
      </c>
      <c r="J1362" t="s">
        <v>729</v>
      </c>
      <c r="K1362" t="s">
        <v>54</v>
      </c>
      <c r="L1362" s="4">
        <v>2</v>
      </c>
      <c r="M1362" s="4">
        <v>46022</v>
      </c>
      <c r="AC1362">
        <v>25</v>
      </c>
      <c r="AE1362">
        <v>1</v>
      </c>
    </row>
    <row r="1363" spans="1:31" x14ac:dyDescent="0.2">
      <c r="A1363" s="9">
        <v>2000823</v>
      </c>
      <c r="B1363">
        <v>2256</v>
      </c>
      <c r="C1363" t="s">
        <v>3877</v>
      </c>
      <c r="D1363" t="s">
        <v>3878</v>
      </c>
      <c r="E1363" t="s">
        <v>3346</v>
      </c>
      <c r="F1363" t="s">
        <v>3346</v>
      </c>
      <c r="G1363" t="s">
        <v>639</v>
      </c>
      <c r="H1363" t="s">
        <v>639</v>
      </c>
      <c r="I1363" t="s">
        <v>2732</v>
      </c>
      <c r="J1363" t="s">
        <v>729</v>
      </c>
      <c r="K1363" t="s">
        <v>54</v>
      </c>
      <c r="L1363" s="4">
        <v>39993</v>
      </c>
      <c r="M1363" s="4">
        <v>46022</v>
      </c>
      <c r="N1363">
        <v>0</v>
      </c>
      <c r="O1363">
        <v>0</v>
      </c>
      <c r="P1363">
        <v>0</v>
      </c>
      <c r="Q1363">
        <v>0</v>
      </c>
      <c r="R1363">
        <v>0</v>
      </c>
      <c r="T1363">
        <v>0</v>
      </c>
      <c r="AC1363">
        <v>22.5</v>
      </c>
      <c r="AE1363">
        <v>1</v>
      </c>
    </row>
    <row r="1364" spans="1:31" x14ac:dyDescent="0.2">
      <c r="A1364" s="9">
        <v>2002341</v>
      </c>
      <c r="B1364">
        <v>3079</v>
      </c>
      <c r="C1364" t="s">
        <v>3879</v>
      </c>
      <c r="D1364" t="s">
        <v>3880</v>
      </c>
      <c r="E1364" t="s">
        <v>3237</v>
      </c>
      <c r="F1364" t="s">
        <v>3237</v>
      </c>
      <c r="G1364" t="s">
        <v>639</v>
      </c>
      <c r="H1364" t="s">
        <v>639</v>
      </c>
      <c r="I1364" t="s">
        <v>2732</v>
      </c>
      <c r="J1364" t="s">
        <v>729</v>
      </c>
      <c r="K1364" t="s">
        <v>53</v>
      </c>
      <c r="L1364" s="4">
        <v>40162</v>
      </c>
      <c r="M1364" s="4">
        <v>46022</v>
      </c>
      <c r="AE1364">
        <v>1</v>
      </c>
    </row>
    <row r="1365" spans="1:31" x14ac:dyDescent="0.2">
      <c r="A1365" s="9">
        <v>2002626</v>
      </c>
      <c r="B1365">
        <v>3181</v>
      </c>
      <c r="C1365" t="s">
        <v>3881</v>
      </c>
      <c r="D1365" t="s">
        <v>3882</v>
      </c>
      <c r="E1365" t="s">
        <v>1702</v>
      </c>
      <c r="F1365" t="s">
        <v>1702</v>
      </c>
      <c r="G1365" t="s">
        <v>639</v>
      </c>
      <c r="H1365" t="s">
        <v>684</v>
      </c>
      <c r="I1365" t="s">
        <v>2732</v>
      </c>
      <c r="J1365" t="s">
        <v>686</v>
      </c>
      <c r="K1365" t="s">
        <v>53</v>
      </c>
      <c r="L1365" s="4">
        <v>39854</v>
      </c>
      <c r="M1365" s="4">
        <v>46022</v>
      </c>
      <c r="N1365">
        <v>6.4000000953674316</v>
      </c>
      <c r="O1365">
        <v>1.7000000476837158</v>
      </c>
      <c r="P1365">
        <v>9</v>
      </c>
      <c r="AC1365">
        <v>55</v>
      </c>
      <c r="AE1365">
        <v>1</v>
      </c>
    </row>
    <row r="1366" spans="1:31" x14ac:dyDescent="0.2">
      <c r="A1366" s="9">
        <v>2010360</v>
      </c>
      <c r="B1366">
        <v>5212</v>
      </c>
      <c r="C1366" t="s">
        <v>3884</v>
      </c>
      <c r="D1366" t="s">
        <v>2919</v>
      </c>
      <c r="E1366" t="s">
        <v>3876</v>
      </c>
      <c r="F1366" t="s">
        <v>3876</v>
      </c>
      <c r="G1366" t="s">
        <v>639</v>
      </c>
      <c r="H1366" t="s">
        <v>639</v>
      </c>
      <c r="I1366" t="s">
        <v>2732</v>
      </c>
      <c r="J1366" t="s">
        <v>729</v>
      </c>
      <c r="K1366" t="s">
        <v>54</v>
      </c>
      <c r="L1366" s="4">
        <v>2</v>
      </c>
      <c r="M1366" s="4">
        <v>46022</v>
      </c>
      <c r="AC1366">
        <v>20</v>
      </c>
      <c r="AE1366">
        <v>1</v>
      </c>
    </row>
    <row r="1367" spans="1:31" x14ac:dyDescent="0.2">
      <c r="A1367" s="9">
        <v>2004346</v>
      </c>
      <c r="B1367">
        <v>3177</v>
      </c>
      <c r="C1367" t="s">
        <v>3883</v>
      </c>
      <c r="D1367" t="s">
        <v>2919</v>
      </c>
      <c r="E1367" t="s">
        <v>1702</v>
      </c>
      <c r="F1367" t="s">
        <v>1702</v>
      </c>
      <c r="G1367" t="s">
        <v>639</v>
      </c>
      <c r="H1367" t="s">
        <v>639</v>
      </c>
      <c r="I1367" t="s">
        <v>2732</v>
      </c>
      <c r="J1367" t="s">
        <v>729</v>
      </c>
      <c r="K1367" t="s">
        <v>54</v>
      </c>
      <c r="L1367" s="4">
        <v>39854</v>
      </c>
      <c r="M1367" s="4">
        <v>46022</v>
      </c>
      <c r="AC1367">
        <v>45</v>
      </c>
      <c r="AE1367">
        <v>1</v>
      </c>
    </row>
    <row r="1368" spans="1:31" x14ac:dyDescent="0.2">
      <c r="A1368" s="9">
        <v>2010266</v>
      </c>
      <c r="B1368">
        <v>5157</v>
      </c>
      <c r="C1368" t="s">
        <v>3885</v>
      </c>
      <c r="D1368" t="s">
        <v>3886</v>
      </c>
      <c r="E1368" t="s">
        <v>1221</v>
      </c>
      <c r="F1368" t="s">
        <v>1222</v>
      </c>
      <c r="G1368" t="s">
        <v>639</v>
      </c>
      <c r="H1368" t="s">
        <v>639</v>
      </c>
      <c r="I1368" t="s">
        <v>2732</v>
      </c>
      <c r="J1368" t="s">
        <v>729</v>
      </c>
      <c r="K1368" t="s">
        <v>54</v>
      </c>
      <c r="L1368" s="4">
        <v>2</v>
      </c>
      <c r="M1368" s="4">
        <v>46022</v>
      </c>
      <c r="AE1368">
        <v>1.1000000000000001</v>
      </c>
    </row>
    <row r="1369" spans="1:31" x14ac:dyDescent="0.2">
      <c r="A1369" s="9">
        <v>2002467</v>
      </c>
      <c r="B1369">
        <v>3113</v>
      </c>
      <c r="C1369" t="s">
        <v>3887</v>
      </c>
      <c r="D1369" t="s">
        <v>3888</v>
      </c>
      <c r="E1369" t="s">
        <v>3889</v>
      </c>
      <c r="F1369" t="s">
        <v>3889</v>
      </c>
      <c r="G1369" t="s">
        <v>639</v>
      </c>
      <c r="H1369" t="s">
        <v>639</v>
      </c>
      <c r="I1369" t="s">
        <v>2732</v>
      </c>
      <c r="J1369" t="s">
        <v>647</v>
      </c>
      <c r="K1369" t="s">
        <v>53</v>
      </c>
      <c r="L1369" s="4">
        <v>39763</v>
      </c>
      <c r="M1369" s="4">
        <v>46022</v>
      </c>
      <c r="Q1369">
        <v>37</v>
      </c>
      <c r="AE1369">
        <v>1</v>
      </c>
    </row>
    <row r="1370" spans="1:31" x14ac:dyDescent="0.2">
      <c r="A1370" s="9">
        <v>2008775</v>
      </c>
      <c r="B1370">
        <v>4486</v>
      </c>
      <c r="C1370" t="s">
        <v>3890</v>
      </c>
      <c r="D1370" t="s">
        <v>3891</v>
      </c>
      <c r="E1370" t="s">
        <v>3892</v>
      </c>
      <c r="F1370" t="s">
        <v>3892</v>
      </c>
      <c r="G1370" t="s">
        <v>639</v>
      </c>
      <c r="H1370" t="s">
        <v>639</v>
      </c>
      <c r="I1370" t="s">
        <v>2732</v>
      </c>
      <c r="J1370" t="s">
        <v>647</v>
      </c>
      <c r="K1370" t="s">
        <v>53</v>
      </c>
      <c r="L1370" s="4">
        <v>2</v>
      </c>
      <c r="M1370" s="4">
        <v>46022</v>
      </c>
      <c r="Q1370">
        <v>46</v>
      </c>
      <c r="R1370">
        <v>7.5999999046325684</v>
      </c>
      <c r="AE1370">
        <v>1</v>
      </c>
    </row>
    <row r="1371" spans="1:31" x14ac:dyDescent="0.2">
      <c r="A1371" s="9">
        <v>2000438</v>
      </c>
      <c r="B1371">
        <v>2429</v>
      </c>
      <c r="C1371" t="s">
        <v>3893</v>
      </c>
      <c r="D1371" t="s">
        <v>3894</v>
      </c>
      <c r="E1371" t="s">
        <v>3895</v>
      </c>
      <c r="F1371" t="s">
        <v>3895</v>
      </c>
      <c r="G1371" t="s">
        <v>639</v>
      </c>
      <c r="H1371" t="s">
        <v>639</v>
      </c>
      <c r="I1371" t="s">
        <v>2732</v>
      </c>
      <c r="J1371" t="s">
        <v>647</v>
      </c>
      <c r="K1371" t="s">
        <v>53</v>
      </c>
      <c r="L1371" s="4">
        <v>40162</v>
      </c>
      <c r="M1371" s="4">
        <v>46022</v>
      </c>
      <c r="Q1371">
        <v>49.5</v>
      </c>
      <c r="R1371">
        <v>2.2000000476837158</v>
      </c>
      <c r="AE1371">
        <v>1</v>
      </c>
    </row>
    <row r="1372" spans="1:31" x14ac:dyDescent="0.2">
      <c r="A1372" s="9">
        <v>2001067</v>
      </c>
      <c r="B1372">
        <v>1319</v>
      </c>
      <c r="C1372" t="s">
        <v>3896</v>
      </c>
      <c r="D1372" t="s">
        <v>3897</v>
      </c>
      <c r="E1372" t="s">
        <v>3898</v>
      </c>
      <c r="F1372" t="s">
        <v>3898</v>
      </c>
      <c r="G1372" t="s">
        <v>639</v>
      </c>
      <c r="H1372" t="s">
        <v>639</v>
      </c>
      <c r="I1372" t="s">
        <v>2732</v>
      </c>
      <c r="J1372" t="s">
        <v>647</v>
      </c>
      <c r="K1372" t="s">
        <v>54</v>
      </c>
      <c r="L1372" s="4">
        <v>40057</v>
      </c>
      <c r="M1372" s="4">
        <v>46022</v>
      </c>
      <c r="Q1372">
        <v>30</v>
      </c>
      <c r="R1372">
        <v>0.5</v>
      </c>
      <c r="AE1372">
        <v>1</v>
      </c>
    </row>
    <row r="1373" spans="1:31" x14ac:dyDescent="0.2">
      <c r="A1373" s="9">
        <v>2000595</v>
      </c>
      <c r="B1373">
        <v>2247</v>
      </c>
      <c r="C1373" t="s">
        <v>3899</v>
      </c>
      <c r="D1373" t="s">
        <v>3900</v>
      </c>
      <c r="E1373" t="s">
        <v>1540</v>
      </c>
      <c r="F1373" t="s">
        <v>1540</v>
      </c>
      <c r="G1373" t="s">
        <v>639</v>
      </c>
      <c r="H1373" t="s">
        <v>639</v>
      </c>
      <c r="I1373" t="s">
        <v>2732</v>
      </c>
      <c r="J1373" t="s">
        <v>647</v>
      </c>
      <c r="K1373" t="s">
        <v>53</v>
      </c>
      <c r="L1373" s="4">
        <v>40050</v>
      </c>
      <c r="M1373" s="4">
        <v>46022</v>
      </c>
      <c r="Q1373">
        <v>29.399999618530273</v>
      </c>
      <c r="R1373">
        <v>14.300000190734863</v>
      </c>
      <c r="AE1373">
        <v>1</v>
      </c>
    </row>
    <row r="1374" spans="1:31" x14ac:dyDescent="0.2">
      <c r="A1374" s="9">
        <v>2010241</v>
      </c>
      <c r="B1374">
        <v>5263</v>
      </c>
      <c r="C1374" t="s">
        <v>3901</v>
      </c>
      <c r="D1374" t="s">
        <v>3902</v>
      </c>
      <c r="E1374" t="s">
        <v>989</v>
      </c>
      <c r="F1374" t="s">
        <v>989</v>
      </c>
      <c r="G1374" t="s">
        <v>639</v>
      </c>
      <c r="H1374" t="s">
        <v>639</v>
      </c>
      <c r="I1374" t="s">
        <v>2732</v>
      </c>
      <c r="J1374" t="s">
        <v>729</v>
      </c>
      <c r="K1374" t="s">
        <v>54</v>
      </c>
      <c r="L1374" s="4">
        <v>2</v>
      </c>
      <c r="M1374" s="4">
        <v>46022</v>
      </c>
      <c r="N1374">
        <v>2</v>
      </c>
      <c r="O1374">
        <v>1</v>
      </c>
      <c r="P1374">
        <v>3</v>
      </c>
      <c r="AE1374">
        <v>1.1000000000000001</v>
      </c>
    </row>
    <row r="1375" spans="1:31" x14ac:dyDescent="0.2">
      <c r="A1375" s="9">
        <v>2010281</v>
      </c>
      <c r="B1375">
        <v>5184</v>
      </c>
      <c r="C1375" t="s">
        <v>3903</v>
      </c>
      <c r="D1375" t="s">
        <v>3904</v>
      </c>
      <c r="E1375" t="s">
        <v>3905</v>
      </c>
      <c r="F1375" t="s">
        <v>3905</v>
      </c>
      <c r="G1375" t="s">
        <v>639</v>
      </c>
      <c r="H1375" t="s">
        <v>639</v>
      </c>
      <c r="I1375" t="s">
        <v>2732</v>
      </c>
      <c r="J1375" t="s">
        <v>729</v>
      </c>
      <c r="K1375" t="s">
        <v>54</v>
      </c>
      <c r="L1375" s="4">
        <v>2</v>
      </c>
      <c r="M1375" s="4">
        <v>46022</v>
      </c>
      <c r="AE1375">
        <v>1.1000000000000001</v>
      </c>
    </row>
    <row r="1376" spans="1:31" x14ac:dyDescent="0.2">
      <c r="A1376" s="9">
        <v>2009030</v>
      </c>
      <c r="B1376">
        <v>4643</v>
      </c>
      <c r="C1376" t="s">
        <v>3906</v>
      </c>
      <c r="D1376" t="s">
        <v>3907</v>
      </c>
      <c r="E1376" t="s">
        <v>3908</v>
      </c>
      <c r="F1376" t="s">
        <v>3908</v>
      </c>
      <c r="G1376" t="s">
        <v>639</v>
      </c>
      <c r="H1376" t="s">
        <v>684</v>
      </c>
      <c r="I1376" t="s">
        <v>2732</v>
      </c>
      <c r="J1376" t="s">
        <v>641</v>
      </c>
      <c r="K1376" t="s">
        <v>53</v>
      </c>
      <c r="L1376" s="4">
        <v>2</v>
      </c>
      <c r="M1376" s="4">
        <v>46022</v>
      </c>
      <c r="N1376">
        <v>3.5999999046325684</v>
      </c>
      <c r="O1376">
        <v>15.899999618530273</v>
      </c>
      <c r="P1376">
        <v>33.5</v>
      </c>
      <c r="R1376">
        <v>3.2999999523162842</v>
      </c>
      <c r="T1376">
        <v>6.4000000953674316</v>
      </c>
      <c r="V1376">
        <v>9.0999998152256012E-2</v>
      </c>
      <c r="W1376">
        <v>8.0000003799796104E-3</v>
      </c>
      <c r="X1376">
        <v>0.12999999523162842</v>
      </c>
      <c r="Y1376">
        <v>7.6999999582767487E-2</v>
      </c>
      <c r="Z1376">
        <v>4.3999999761581421E-2</v>
      </c>
      <c r="AA1376">
        <v>4.999999888241291E-3</v>
      </c>
      <c r="AE1376">
        <v>1</v>
      </c>
    </row>
    <row r="1377" spans="1:31" x14ac:dyDescent="0.2">
      <c r="A1377" s="9">
        <v>2010264</v>
      </c>
      <c r="B1377">
        <v>5170</v>
      </c>
      <c r="C1377" t="s">
        <v>3909</v>
      </c>
      <c r="D1377" t="s">
        <v>3910</v>
      </c>
      <c r="E1377" t="s">
        <v>3911</v>
      </c>
      <c r="F1377" t="s">
        <v>3911</v>
      </c>
      <c r="G1377" t="s">
        <v>639</v>
      </c>
      <c r="H1377" t="s">
        <v>639</v>
      </c>
      <c r="I1377" t="s">
        <v>2732</v>
      </c>
      <c r="J1377" t="s">
        <v>729</v>
      </c>
      <c r="K1377" t="s">
        <v>53</v>
      </c>
      <c r="L1377" s="4">
        <v>2</v>
      </c>
      <c r="M1377" s="4">
        <v>46022</v>
      </c>
      <c r="AE1377">
        <v>1</v>
      </c>
    </row>
    <row r="1378" spans="1:31" x14ac:dyDescent="0.2">
      <c r="A1378" s="9">
        <v>2010350</v>
      </c>
      <c r="B1378">
        <v>5187</v>
      </c>
      <c r="C1378" t="s">
        <v>3912</v>
      </c>
      <c r="D1378" t="s">
        <v>3913</v>
      </c>
      <c r="E1378" t="s">
        <v>3914</v>
      </c>
      <c r="F1378" t="s">
        <v>3915</v>
      </c>
      <c r="G1378" t="s">
        <v>639</v>
      </c>
      <c r="H1378" t="s">
        <v>639</v>
      </c>
      <c r="I1378" t="s">
        <v>2732</v>
      </c>
      <c r="J1378" t="s">
        <v>641</v>
      </c>
      <c r="K1378" t="s">
        <v>53</v>
      </c>
      <c r="L1378" s="4">
        <v>2</v>
      </c>
      <c r="M1378" s="4">
        <v>46022</v>
      </c>
      <c r="N1378">
        <v>0.89999997615814209</v>
      </c>
      <c r="Q1378">
        <v>1.3999999761581421</v>
      </c>
      <c r="AE1378">
        <v>1</v>
      </c>
    </row>
    <row r="1379" spans="1:31" x14ac:dyDescent="0.2">
      <c r="A1379" s="9">
        <v>2010301</v>
      </c>
      <c r="B1379">
        <v>5206</v>
      </c>
      <c r="C1379" t="s">
        <v>3916</v>
      </c>
      <c r="D1379" t="s">
        <v>3917</v>
      </c>
      <c r="E1379" t="s">
        <v>3914</v>
      </c>
      <c r="F1379" t="s">
        <v>3915</v>
      </c>
      <c r="G1379" t="s">
        <v>639</v>
      </c>
      <c r="H1379" t="s">
        <v>639</v>
      </c>
      <c r="I1379" t="s">
        <v>2732</v>
      </c>
      <c r="J1379" t="s">
        <v>729</v>
      </c>
      <c r="K1379" t="s">
        <v>54</v>
      </c>
      <c r="L1379" s="4">
        <v>2</v>
      </c>
      <c r="M1379" s="4">
        <v>46022</v>
      </c>
      <c r="P1379">
        <v>0.10000000149011612</v>
      </c>
      <c r="R1379">
        <v>5.000000074505806E-2</v>
      </c>
      <c r="T1379">
        <v>0.23999999463558197</v>
      </c>
      <c r="AE1379">
        <v>1.1000000000000001</v>
      </c>
    </row>
    <row r="1380" spans="1:31" x14ac:dyDescent="0.2">
      <c r="A1380" s="9">
        <v>2010378</v>
      </c>
      <c r="B1380">
        <v>5216</v>
      </c>
      <c r="C1380" t="s">
        <v>3918</v>
      </c>
      <c r="D1380" t="s">
        <v>3919</v>
      </c>
      <c r="E1380" t="s">
        <v>3629</v>
      </c>
      <c r="F1380" t="s">
        <v>3629</v>
      </c>
      <c r="G1380" t="s">
        <v>639</v>
      </c>
      <c r="H1380" t="s">
        <v>639</v>
      </c>
      <c r="I1380" t="s">
        <v>2732</v>
      </c>
      <c r="J1380" t="s">
        <v>729</v>
      </c>
      <c r="K1380" t="s">
        <v>54</v>
      </c>
      <c r="L1380" s="4">
        <v>2</v>
      </c>
      <c r="M1380" s="4">
        <v>46022</v>
      </c>
      <c r="AE1380">
        <v>1.1000000000000001</v>
      </c>
    </row>
    <row r="1381" spans="1:31" x14ac:dyDescent="0.2">
      <c r="A1381" s="9">
        <v>2007386</v>
      </c>
      <c r="B1381">
        <v>4004</v>
      </c>
      <c r="C1381" t="s">
        <v>3920</v>
      </c>
      <c r="D1381" t="s">
        <v>3921</v>
      </c>
      <c r="E1381" t="s">
        <v>1702</v>
      </c>
      <c r="F1381" t="s">
        <v>1702</v>
      </c>
      <c r="G1381" t="s">
        <v>639</v>
      </c>
      <c r="H1381" t="s">
        <v>639</v>
      </c>
      <c r="I1381" t="s">
        <v>2732</v>
      </c>
      <c r="J1381" t="s">
        <v>729</v>
      </c>
      <c r="K1381" t="s">
        <v>54</v>
      </c>
      <c r="L1381" s="4">
        <v>2</v>
      </c>
      <c r="M1381" s="4">
        <v>46022</v>
      </c>
      <c r="AE1381">
        <v>1.1000000000000001</v>
      </c>
    </row>
    <row r="1382" spans="1:31" x14ac:dyDescent="0.2">
      <c r="A1382" s="9">
        <v>2007387</v>
      </c>
      <c r="B1382">
        <v>4005</v>
      </c>
      <c r="C1382" t="s">
        <v>3922</v>
      </c>
      <c r="D1382" t="s">
        <v>3923</v>
      </c>
      <c r="E1382" t="s">
        <v>1702</v>
      </c>
      <c r="F1382" t="s">
        <v>1702</v>
      </c>
      <c r="G1382" t="s">
        <v>639</v>
      </c>
      <c r="H1382" t="s">
        <v>639</v>
      </c>
      <c r="I1382" t="s">
        <v>2732</v>
      </c>
      <c r="J1382" t="s">
        <v>729</v>
      </c>
      <c r="K1382" t="s">
        <v>54</v>
      </c>
      <c r="L1382" s="4">
        <v>2</v>
      </c>
      <c r="M1382" s="4">
        <v>46022</v>
      </c>
      <c r="AE1382">
        <v>1.1000000000000001</v>
      </c>
    </row>
    <row r="1383" spans="1:31" x14ac:dyDescent="0.2">
      <c r="A1383" s="9">
        <v>2007098</v>
      </c>
      <c r="B1383">
        <v>3894</v>
      </c>
      <c r="C1383" t="s">
        <v>3924</v>
      </c>
      <c r="D1383" t="s">
        <v>3925</v>
      </c>
      <c r="E1383" t="s">
        <v>1702</v>
      </c>
      <c r="F1383" t="s">
        <v>1702</v>
      </c>
      <c r="G1383" t="s">
        <v>639</v>
      </c>
      <c r="H1383" t="s">
        <v>639</v>
      </c>
      <c r="I1383" t="s">
        <v>2732</v>
      </c>
      <c r="J1383" t="s">
        <v>729</v>
      </c>
      <c r="K1383" t="s">
        <v>54</v>
      </c>
      <c r="L1383" s="4">
        <v>2</v>
      </c>
      <c r="M1383" s="4">
        <v>46022</v>
      </c>
      <c r="N1383">
        <v>1.5</v>
      </c>
      <c r="O1383">
        <v>0.80000001192092896</v>
      </c>
      <c r="P1383">
        <v>1.2999999523162842</v>
      </c>
      <c r="AE1383">
        <v>1</v>
      </c>
    </row>
    <row r="1384" spans="1:31" x14ac:dyDescent="0.2">
      <c r="A1384" s="9">
        <v>2010068</v>
      </c>
      <c r="B1384">
        <v>5147</v>
      </c>
      <c r="C1384" t="s">
        <v>3926</v>
      </c>
      <c r="D1384" t="s">
        <v>3927</v>
      </c>
      <c r="E1384" t="s">
        <v>3928</v>
      </c>
      <c r="F1384" t="s">
        <v>3929</v>
      </c>
      <c r="G1384" t="s">
        <v>639</v>
      </c>
      <c r="H1384" t="s">
        <v>639</v>
      </c>
      <c r="I1384" t="s">
        <v>2732</v>
      </c>
      <c r="J1384" t="s">
        <v>641</v>
      </c>
      <c r="K1384" t="s">
        <v>54</v>
      </c>
      <c r="L1384" s="4">
        <v>2</v>
      </c>
      <c r="M1384" s="4">
        <v>46022</v>
      </c>
      <c r="N1384">
        <v>0.30000001192092896</v>
      </c>
      <c r="O1384">
        <v>0.10000000149011612</v>
      </c>
      <c r="P1384">
        <v>0.10000000149011612</v>
      </c>
      <c r="AE1384">
        <v>1</v>
      </c>
    </row>
    <row r="1385" spans="1:31" x14ac:dyDescent="0.2">
      <c r="A1385" s="9">
        <v>2001015</v>
      </c>
      <c r="B1385">
        <v>1252</v>
      </c>
      <c r="C1385" t="s">
        <v>3930</v>
      </c>
      <c r="D1385" t="s">
        <v>3931</v>
      </c>
      <c r="E1385" t="s">
        <v>3462</v>
      </c>
      <c r="F1385" t="s">
        <v>3463</v>
      </c>
      <c r="G1385" t="s">
        <v>639</v>
      </c>
      <c r="H1385" t="s">
        <v>639</v>
      </c>
      <c r="I1385" t="s">
        <v>2732</v>
      </c>
      <c r="J1385" t="s">
        <v>647</v>
      </c>
      <c r="K1385" t="s">
        <v>54</v>
      </c>
      <c r="L1385" s="4">
        <v>40008</v>
      </c>
      <c r="M1385" s="4">
        <v>46022</v>
      </c>
      <c r="N1385">
        <v>0</v>
      </c>
      <c r="O1385">
        <v>0</v>
      </c>
      <c r="P1385">
        <v>0</v>
      </c>
      <c r="Q1385">
        <v>0</v>
      </c>
      <c r="R1385">
        <v>0</v>
      </c>
      <c r="T1385">
        <v>0</v>
      </c>
      <c r="AA1385">
        <v>10</v>
      </c>
      <c r="AC1385">
        <v>85</v>
      </c>
      <c r="AE1385">
        <v>1</v>
      </c>
    </row>
    <row r="1386" spans="1:31" x14ac:dyDescent="0.2">
      <c r="A1386" s="9">
        <v>2001029</v>
      </c>
      <c r="B1386">
        <v>2393</v>
      </c>
      <c r="C1386" t="s">
        <v>3932</v>
      </c>
      <c r="D1386" t="s">
        <v>3933</v>
      </c>
      <c r="E1386" t="s">
        <v>1641</v>
      </c>
      <c r="F1386" t="s">
        <v>1641</v>
      </c>
      <c r="G1386" t="s">
        <v>639</v>
      </c>
      <c r="H1386" t="s">
        <v>639</v>
      </c>
      <c r="I1386" t="s">
        <v>2732</v>
      </c>
      <c r="J1386" t="s">
        <v>729</v>
      </c>
      <c r="K1386" t="s">
        <v>53</v>
      </c>
      <c r="L1386" s="4">
        <v>40036</v>
      </c>
      <c r="M1386" s="4">
        <v>46022</v>
      </c>
      <c r="N1386">
        <v>0</v>
      </c>
      <c r="O1386">
        <v>0</v>
      </c>
      <c r="P1386">
        <v>0</v>
      </c>
      <c r="Q1386">
        <v>0</v>
      </c>
      <c r="R1386">
        <v>0</v>
      </c>
      <c r="T1386">
        <v>0</v>
      </c>
      <c r="AC1386">
        <v>35</v>
      </c>
      <c r="AE1386">
        <v>1</v>
      </c>
    </row>
    <row r="1387" spans="1:31" x14ac:dyDescent="0.2">
      <c r="A1387" s="9">
        <v>2009953</v>
      </c>
      <c r="B1387">
        <v>5165</v>
      </c>
      <c r="C1387" t="s">
        <v>3934</v>
      </c>
      <c r="D1387" t="s">
        <v>3935</v>
      </c>
      <c r="E1387" t="s">
        <v>1007</v>
      </c>
      <c r="F1387" t="s">
        <v>1007</v>
      </c>
      <c r="G1387" t="s">
        <v>639</v>
      </c>
      <c r="H1387" t="s">
        <v>639</v>
      </c>
      <c r="I1387" t="s">
        <v>2732</v>
      </c>
      <c r="J1387" t="s">
        <v>729</v>
      </c>
      <c r="K1387" t="s">
        <v>54</v>
      </c>
      <c r="L1387" s="4">
        <v>2</v>
      </c>
      <c r="M1387" s="4">
        <v>46022</v>
      </c>
      <c r="AE1387">
        <v>1.1000000000000001</v>
      </c>
    </row>
    <row r="1388" spans="1:31" x14ac:dyDescent="0.2">
      <c r="A1388" s="9">
        <v>2007993</v>
      </c>
      <c r="B1388">
        <v>4222</v>
      </c>
      <c r="C1388" t="s">
        <v>3936</v>
      </c>
      <c r="D1388" t="s">
        <v>3937</v>
      </c>
      <c r="E1388" t="s">
        <v>3938</v>
      </c>
      <c r="F1388" t="s">
        <v>3938</v>
      </c>
      <c r="G1388" t="s">
        <v>639</v>
      </c>
      <c r="H1388" t="s">
        <v>684</v>
      </c>
      <c r="I1388" t="s">
        <v>2732</v>
      </c>
      <c r="J1388" t="s">
        <v>694</v>
      </c>
      <c r="K1388" t="s">
        <v>53</v>
      </c>
      <c r="L1388" s="4">
        <v>2</v>
      </c>
      <c r="M1388" s="4">
        <v>46022</v>
      </c>
      <c r="N1388">
        <v>1.8999999761581421</v>
      </c>
      <c r="O1388">
        <v>3</v>
      </c>
      <c r="P1388">
        <v>6.6999998092651367</v>
      </c>
      <c r="Q1388">
        <v>3.2000000476837158</v>
      </c>
      <c r="AC1388">
        <v>34.1</v>
      </c>
      <c r="AE1388">
        <v>1</v>
      </c>
    </row>
    <row r="1389" spans="1:31" x14ac:dyDescent="0.2">
      <c r="A1389" s="9">
        <v>2008174</v>
      </c>
      <c r="B1389">
        <v>4352</v>
      </c>
      <c r="C1389" t="s">
        <v>3939</v>
      </c>
      <c r="D1389" t="s">
        <v>3940</v>
      </c>
      <c r="E1389" t="s">
        <v>3938</v>
      </c>
      <c r="F1389" t="s">
        <v>3938</v>
      </c>
      <c r="G1389" t="s">
        <v>639</v>
      </c>
      <c r="H1389" t="s">
        <v>684</v>
      </c>
      <c r="I1389" t="s">
        <v>2732</v>
      </c>
      <c r="J1389" t="s">
        <v>694</v>
      </c>
      <c r="K1389" t="s">
        <v>53</v>
      </c>
      <c r="L1389" s="4">
        <v>2</v>
      </c>
      <c r="M1389" s="4">
        <v>46022</v>
      </c>
      <c r="N1389">
        <v>3.5</v>
      </c>
      <c r="O1389">
        <v>1</v>
      </c>
      <c r="P1389">
        <v>2.4000000953674316</v>
      </c>
      <c r="Q1389">
        <v>1.5</v>
      </c>
      <c r="R1389">
        <v>0.5</v>
      </c>
      <c r="T1389">
        <v>0.5</v>
      </c>
      <c r="AC1389">
        <v>76.2</v>
      </c>
      <c r="AE1389">
        <v>1</v>
      </c>
    </row>
    <row r="1390" spans="1:31" x14ac:dyDescent="0.2">
      <c r="A1390" s="9">
        <v>2008224</v>
      </c>
      <c r="B1390">
        <v>4338</v>
      </c>
      <c r="C1390" t="s">
        <v>3941</v>
      </c>
      <c r="D1390" t="s">
        <v>3942</v>
      </c>
      <c r="E1390" t="s">
        <v>3938</v>
      </c>
      <c r="F1390" t="s">
        <v>3938</v>
      </c>
      <c r="G1390" t="s">
        <v>639</v>
      </c>
      <c r="H1390" t="s">
        <v>684</v>
      </c>
      <c r="I1390" t="s">
        <v>2732</v>
      </c>
      <c r="J1390" t="s">
        <v>694</v>
      </c>
      <c r="K1390" t="s">
        <v>53</v>
      </c>
      <c r="L1390" s="4">
        <v>2</v>
      </c>
      <c r="M1390" s="4">
        <v>46022</v>
      </c>
      <c r="N1390">
        <v>3.9000000953674316</v>
      </c>
      <c r="O1390">
        <v>3.7000000476837158</v>
      </c>
      <c r="P1390">
        <v>1.1000000238418579</v>
      </c>
      <c r="Q1390">
        <v>4.3000001907348633</v>
      </c>
      <c r="R1390">
        <v>0.69999998807907104</v>
      </c>
      <c r="T1390">
        <v>0.40000000596046448</v>
      </c>
      <c r="AC1390">
        <v>71.7</v>
      </c>
      <c r="AE1390">
        <v>1</v>
      </c>
    </row>
    <row r="1391" spans="1:31" x14ac:dyDescent="0.2">
      <c r="A1391" s="9">
        <v>2008516</v>
      </c>
      <c r="B1391">
        <v>4441</v>
      </c>
      <c r="C1391" t="s">
        <v>3943</v>
      </c>
      <c r="D1391" t="s">
        <v>2495</v>
      </c>
      <c r="E1391" t="s">
        <v>1469</v>
      </c>
      <c r="F1391" t="s">
        <v>1383</v>
      </c>
      <c r="G1391" t="s">
        <v>639</v>
      </c>
      <c r="H1391" t="s">
        <v>639</v>
      </c>
      <c r="I1391" t="s">
        <v>2732</v>
      </c>
      <c r="J1391" t="s">
        <v>647</v>
      </c>
      <c r="K1391" t="s">
        <v>53</v>
      </c>
      <c r="L1391" s="4">
        <v>2</v>
      </c>
      <c r="M1391" s="4">
        <v>46022</v>
      </c>
      <c r="T1391">
        <v>80</v>
      </c>
      <c r="AE1391">
        <v>1</v>
      </c>
    </row>
    <row r="1392" spans="1:31" x14ac:dyDescent="0.2">
      <c r="A1392" s="9">
        <v>2006830</v>
      </c>
      <c r="B1392">
        <v>3766</v>
      </c>
      <c r="C1392" t="s">
        <v>3944</v>
      </c>
      <c r="D1392" t="s">
        <v>3945</v>
      </c>
      <c r="E1392" t="s">
        <v>3580</v>
      </c>
      <c r="F1392" t="s">
        <v>3580</v>
      </c>
      <c r="G1392" t="s">
        <v>639</v>
      </c>
      <c r="H1392" t="s">
        <v>639</v>
      </c>
      <c r="I1392" t="s">
        <v>2732</v>
      </c>
      <c r="J1392" t="s">
        <v>729</v>
      </c>
      <c r="K1392" t="s">
        <v>54</v>
      </c>
      <c r="L1392" s="4">
        <v>2</v>
      </c>
      <c r="M1392" s="4">
        <v>46022</v>
      </c>
      <c r="AE1392">
        <v>1</v>
      </c>
    </row>
    <row r="1393" spans="1:31" x14ac:dyDescent="0.2">
      <c r="A1393" s="9">
        <v>2007115</v>
      </c>
      <c r="B1393">
        <v>3874</v>
      </c>
      <c r="C1393" t="s">
        <v>3949</v>
      </c>
      <c r="D1393" t="s">
        <v>3947</v>
      </c>
      <c r="E1393" t="s">
        <v>3950</v>
      </c>
      <c r="F1393" t="s">
        <v>3950</v>
      </c>
      <c r="G1393" t="s">
        <v>639</v>
      </c>
      <c r="H1393" t="s">
        <v>639</v>
      </c>
      <c r="I1393" t="s">
        <v>2732</v>
      </c>
      <c r="J1393" t="s">
        <v>729</v>
      </c>
      <c r="K1393" t="s">
        <v>54</v>
      </c>
      <c r="L1393" s="4">
        <v>2</v>
      </c>
      <c r="M1393" s="4">
        <v>46022</v>
      </c>
      <c r="AC1393">
        <v>3</v>
      </c>
      <c r="AE1393">
        <v>1</v>
      </c>
    </row>
    <row r="1394" spans="1:31" x14ac:dyDescent="0.2">
      <c r="A1394" s="9">
        <v>2008918</v>
      </c>
      <c r="B1394">
        <v>4552</v>
      </c>
      <c r="C1394" t="s">
        <v>3946</v>
      </c>
      <c r="D1394" t="s">
        <v>3947</v>
      </c>
      <c r="E1394" t="s">
        <v>3948</v>
      </c>
      <c r="F1394" t="s">
        <v>3948</v>
      </c>
      <c r="G1394" t="s">
        <v>639</v>
      </c>
      <c r="H1394" t="s">
        <v>639</v>
      </c>
      <c r="I1394" t="s">
        <v>2732</v>
      </c>
      <c r="J1394" t="s">
        <v>647</v>
      </c>
      <c r="K1394" t="s">
        <v>54</v>
      </c>
      <c r="L1394" s="4">
        <v>2</v>
      </c>
      <c r="M1394" s="4">
        <v>46022</v>
      </c>
      <c r="AC1394">
        <v>10</v>
      </c>
      <c r="AE1394">
        <v>1</v>
      </c>
    </row>
    <row r="1395" spans="1:31" x14ac:dyDescent="0.2">
      <c r="A1395" s="9">
        <v>2008917</v>
      </c>
      <c r="B1395">
        <v>4557</v>
      </c>
      <c r="C1395" t="s">
        <v>3951</v>
      </c>
      <c r="D1395" t="s">
        <v>3952</v>
      </c>
      <c r="E1395" t="s">
        <v>3948</v>
      </c>
      <c r="F1395" t="s">
        <v>3948</v>
      </c>
      <c r="G1395" t="s">
        <v>639</v>
      </c>
      <c r="H1395" t="s">
        <v>639</v>
      </c>
      <c r="I1395" t="s">
        <v>2732</v>
      </c>
      <c r="J1395" t="s">
        <v>647</v>
      </c>
      <c r="K1395" t="s">
        <v>54</v>
      </c>
      <c r="L1395" s="4">
        <v>2</v>
      </c>
      <c r="M1395" s="4">
        <v>46022</v>
      </c>
      <c r="AC1395">
        <v>3</v>
      </c>
      <c r="AE1395">
        <v>1</v>
      </c>
    </row>
    <row r="1396" spans="1:31" x14ac:dyDescent="0.2">
      <c r="A1396" s="9">
        <v>2007094</v>
      </c>
      <c r="B1396">
        <v>3899</v>
      </c>
      <c r="C1396" t="s">
        <v>3953</v>
      </c>
      <c r="D1396" t="s">
        <v>3954</v>
      </c>
      <c r="E1396" t="s">
        <v>1702</v>
      </c>
      <c r="F1396" t="s">
        <v>1702</v>
      </c>
      <c r="G1396" t="s">
        <v>639</v>
      </c>
      <c r="H1396" t="s">
        <v>684</v>
      </c>
      <c r="I1396" t="s">
        <v>2732</v>
      </c>
      <c r="J1396" t="s">
        <v>694</v>
      </c>
      <c r="K1396" t="s">
        <v>53</v>
      </c>
      <c r="L1396" s="4">
        <v>2</v>
      </c>
      <c r="M1396" s="4">
        <v>46022</v>
      </c>
      <c r="N1396">
        <v>10</v>
      </c>
      <c r="O1396">
        <v>9</v>
      </c>
      <c r="P1396">
        <v>15</v>
      </c>
      <c r="R1396">
        <v>1.2999999523162842</v>
      </c>
      <c r="AC1396">
        <v>55</v>
      </c>
      <c r="AE1396">
        <v>1</v>
      </c>
    </row>
    <row r="1397" spans="1:31" x14ac:dyDescent="0.2">
      <c r="A1397" s="9">
        <v>2001423</v>
      </c>
      <c r="B1397">
        <v>1455</v>
      </c>
      <c r="C1397" t="s">
        <v>3955</v>
      </c>
      <c r="D1397" t="s">
        <v>3956</v>
      </c>
      <c r="E1397" t="s">
        <v>3957</v>
      </c>
      <c r="F1397" t="s">
        <v>3957</v>
      </c>
      <c r="G1397" t="s">
        <v>639</v>
      </c>
      <c r="H1397" t="s">
        <v>684</v>
      </c>
      <c r="I1397" t="s">
        <v>2732</v>
      </c>
      <c r="J1397" t="s">
        <v>694</v>
      </c>
      <c r="K1397" t="s">
        <v>53</v>
      </c>
      <c r="L1397" s="4">
        <v>40483</v>
      </c>
      <c r="M1397" s="4">
        <v>46022</v>
      </c>
      <c r="N1397">
        <v>1.1000000238418579</v>
      </c>
      <c r="AC1397">
        <v>22.4</v>
      </c>
      <c r="AE1397">
        <v>1</v>
      </c>
    </row>
    <row r="1398" spans="1:31" x14ac:dyDescent="0.2">
      <c r="A1398" s="9">
        <v>2008211</v>
      </c>
      <c r="B1398">
        <v>4283</v>
      </c>
      <c r="C1398" t="s">
        <v>3958</v>
      </c>
      <c r="D1398" t="s">
        <v>3019</v>
      </c>
      <c r="E1398" t="s">
        <v>3959</v>
      </c>
      <c r="F1398" t="s">
        <v>3959</v>
      </c>
      <c r="G1398" t="s">
        <v>639</v>
      </c>
      <c r="H1398" t="s">
        <v>639</v>
      </c>
      <c r="I1398" t="s">
        <v>2732</v>
      </c>
      <c r="J1398" t="s">
        <v>729</v>
      </c>
      <c r="K1398" t="s">
        <v>54</v>
      </c>
      <c r="L1398" s="4">
        <v>2</v>
      </c>
      <c r="M1398" s="4">
        <v>46022</v>
      </c>
      <c r="AC1398">
        <v>8</v>
      </c>
      <c r="AE1398">
        <v>1</v>
      </c>
    </row>
    <row r="1399" spans="1:31" x14ac:dyDescent="0.2">
      <c r="A1399" s="9">
        <v>2008889</v>
      </c>
      <c r="B1399">
        <v>4539</v>
      </c>
      <c r="C1399" t="s">
        <v>3961</v>
      </c>
      <c r="D1399" t="s">
        <v>3019</v>
      </c>
      <c r="E1399" t="s">
        <v>3575</v>
      </c>
      <c r="F1399" t="s">
        <v>3575</v>
      </c>
      <c r="G1399" t="s">
        <v>639</v>
      </c>
      <c r="H1399" t="s">
        <v>639</v>
      </c>
      <c r="I1399" t="s">
        <v>2732</v>
      </c>
      <c r="J1399" t="s">
        <v>729</v>
      </c>
      <c r="K1399" t="s">
        <v>54</v>
      </c>
      <c r="L1399" s="4">
        <v>2</v>
      </c>
      <c r="M1399" s="4">
        <v>46022</v>
      </c>
      <c r="AC1399">
        <v>2</v>
      </c>
      <c r="AE1399">
        <v>1</v>
      </c>
    </row>
    <row r="1400" spans="1:31" x14ac:dyDescent="0.2">
      <c r="A1400" s="9">
        <v>2007249</v>
      </c>
      <c r="B1400">
        <v>3903</v>
      </c>
      <c r="C1400" t="s">
        <v>3960</v>
      </c>
      <c r="D1400" t="s">
        <v>3019</v>
      </c>
      <c r="E1400" t="s">
        <v>1331</v>
      </c>
      <c r="F1400" t="s">
        <v>1331</v>
      </c>
      <c r="G1400" t="s">
        <v>639</v>
      </c>
      <c r="H1400" t="s">
        <v>639</v>
      </c>
      <c r="I1400" t="s">
        <v>2732</v>
      </c>
      <c r="J1400" t="s">
        <v>729</v>
      </c>
      <c r="K1400" t="s">
        <v>54</v>
      </c>
      <c r="L1400" s="4">
        <v>2</v>
      </c>
      <c r="M1400" s="4">
        <v>46022</v>
      </c>
      <c r="AC1400">
        <v>50</v>
      </c>
      <c r="AE1400">
        <v>1</v>
      </c>
    </row>
    <row r="1401" spans="1:31" x14ac:dyDescent="0.2">
      <c r="A1401" s="9">
        <v>2007228</v>
      </c>
      <c r="B1401">
        <v>3921</v>
      </c>
      <c r="C1401" t="s">
        <v>3962</v>
      </c>
      <c r="D1401" t="s">
        <v>3019</v>
      </c>
      <c r="E1401" t="s">
        <v>3963</v>
      </c>
      <c r="F1401" t="s">
        <v>3963</v>
      </c>
      <c r="G1401" t="s">
        <v>639</v>
      </c>
      <c r="H1401" t="s">
        <v>639</v>
      </c>
      <c r="I1401" t="s">
        <v>2732</v>
      </c>
      <c r="J1401" t="s">
        <v>729</v>
      </c>
      <c r="K1401" t="s">
        <v>54</v>
      </c>
      <c r="L1401" s="4">
        <v>2</v>
      </c>
      <c r="M1401" s="4">
        <v>46022</v>
      </c>
      <c r="AC1401">
        <v>14</v>
      </c>
      <c r="AE1401">
        <v>1</v>
      </c>
    </row>
    <row r="1402" spans="1:31" x14ac:dyDescent="0.2">
      <c r="A1402" s="9">
        <v>2000966</v>
      </c>
      <c r="B1402">
        <v>531</v>
      </c>
      <c r="C1402" t="s">
        <v>3964</v>
      </c>
      <c r="D1402" t="s">
        <v>3965</v>
      </c>
      <c r="E1402" t="s">
        <v>3234</v>
      </c>
      <c r="F1402" t="s">
        <v>3234</v>
      </c>
      <c r="G1402" t="s">
        <v>639</v>
      </c>
      <c r="H1402" t="s">
        <v>639</v>
      </c>
      <c r="I1402" t="s">
        <v>2732</v>
      </c>
      <c r="J1402" t="s">
        <v>729</v>
      </c>
      <c r="K1402" t="s">
        <v>54</v>
      </c>
      <c r="L1402" s="4">
        <v>40001</v>
      </c>
      <c r="M1402" s="4">
        <v>46022</v>
      </c>
      <c r="AC1402">
        <v>55</v>
      </c>
      <c r="AE1402">
        <v>1</v>
      </c>
    </row>
    <row r="1403" spans="1:31" x14ac:dyDescent="0.2">
      <c r="A1403" s="9">
        <v>2000964</v>
      </c>
      <c r="B1403">
        <v>841</v>
      </c>
      <c r="C1403" t="s">
        <v>3966</v>
      </c>
      <c r="D1403" t="s">
        <v>3967</v>
      </c>
      <c r="E1403" t="s">
        <v>3234</v>
      </c>
      <c r="F1403" t="s">
        <v>3234</v>
      </c>
      <c r="G1403" t="s">
        <v>639</v>
      </c>
      <c r="H1403" t="s">
        <v>639</v>
      </c>
      <c r="I1403" t="s">
        <v>2732</v>
      </c>
      <c r="J1403" t="s">
        <v>729</v>
      </c>
      <c r="K1403" t="s">
        <v>54</v>
      </c>
      <c r="L1403" s="4">
        <v>40001</v>
      </c>
      <c r="M1403" s="4">
        <v>46022</v>
      </c>
      <c r="AC1403">
        <v>55</v>
      </c>
      <c r="AE1403">
        <v>1</v>
      </c>
    </row>
    <row r="1404" spans="1:31" x14ac:dyDescent="0.2">
      <c r="A1404" s="9">
        <v>2008010</v>
      </c>
      <c r="B1404">
        <v>4224</v>
      </c>
      <c r="C1404" t="s">
        <v>3968</v>
      </c>
      <c r="D1404" t="s">
        <v>3969</v>
      </c>
      <c r="E1404" t="s">
        <v>3950</v>
      </c>
      <c r="F1404" t="s">
        <v>3950</v>
      </c>
      <c r="G1404" t="s">
        <v>639</v>
      </c>
      <c r="H1404" t="s">
        <v>639</v>
      </c>
      <c r="I1404" t="s">
        <v>2732</v>
      </c>
      <c r="J1404" t="s">
        <v>729</v>
      </c>
      <c r="K1404" t="s">
        <v>54</v>
      </c>
      <c r="L1404" s="4">
        <v>2</v>
      </c>
      <c r="M1404" s="4">
        <v>46022</v>
      </c>
      <c r="AC1404">
        <v>3</v>
      </c>
      <c r="AE1404">
        <v>1</v>
      </c>
    </row>
    <row r="1405" spans="1:31" x14ac:dyDescent="0.2">
      <c r="A1405" s="9">
        <v>2001001</v>
      </c>
      <c r="B1405">
        <v>1211</v>
      </c>
      <c r="C1405" t="s">
        <v>3970</v>
      </c>
      <c r="D1405" t="s">
        <v>3971</v>
      </c>
      <c r="E1405" t="s">
        <v>3462</v>
      </c>
      <c r="F1405" t="s">
        <v>3463</v>
      </c>
      <c r="G1405" t="s">
        <v>639</v>
      </c>
      <c r="H1405" t="s">
        <v>639</v>
      </c>
      <c r="I1405" t="s">
        <v>2732</v>
      </c>
      <c r="J1405" t="s">
        <v>729</v>
      </c>
      <c r="K1405" t="s">
        <v>53</v>
      </c>
      <c r="L1405" s="4">
        <v>40008</v>
      </c>
      <c r="M1405" s="4">
        <v>46022</v>
      </c>
      <c r="N1405">
        <v>0</v>
      </c>
      <c r="O1405">
        <v>0</v>
      </c>
      <c r="P1405">
        <v>0</v>
      </c>
      <c r="Q1405">
        <v>0</v>
      </c>
      <c r="R1405">
        <v>0</v>
      </c>
      <c r="T1405">
        <v>0</v>
      </c>
      <c r="AC1405">
        <v>85</v>
      </c>
      <c r="AE1405">
        <v>1</v>
      </c>
    </row>
    <row r="1406" spans="1:31" x14ac:dyDescent="0.2">
      <c r="A1406" s="9">
        <v>2008829</v>
      </c>
      <c r="B1406">
        <v>4514</v>
      </c>
      <c r="C1406" t="s">
        <v>3975</v>
      </c>
      <c r="D1406" t="s">
        <v>3973</v>
      </c>
      <c r="E1406" t="s">
        <v>3976</v>
      </c>
      <c r="F1406" t="s">
        <v>3976</v>
      </c>
      <c r="G1406" t="s">
        <v>639</v>
      </c>
      <c r="H1406" t="s">
        <v>639</v>
      </c>
      <c r="I1406" t="s">
        <v>2732</v>
      </c>
      <c r="J1406" t="s">
        <v>729</v>
      </c>
      <c r="K1406" t="s">
        <v>54</v>
      </c>
      <c r="L1406" s="4">
        <v>2</v>
      </c>
      <c r="M1406" s="4">
        <v>46022</v>
      </c>
      <c r="AE1406">
        <v>1.1000000000000001</v>
      </c>
    </row>
    <row r="1407" spans="1:31" x14ac:dyDescent="0.2">
      <c r="A1407" s="9">
        <v>2006114</v>
      </c>
      <c r="B1407">
        <v>3585</v>
      </c>
      <c r="C1407" t="s">
        <v>3972</v>
      </c>
      <c r="D1407" t="s">
        <v>3973</v>
      </c>
      <c r="E1407" t="s">
        <v>3974</v>
      </c>
      <c r="F1407" t="s">
        <v>3974</v>
      </c>
      <c r="G1407" t="s">
        <v>639</v>
      </c>
      <c r="H1407" t="s">
        <v>639</v>
      </c>
      <c r="I1407" t="s">
        <v>2732</v>
      </c>
      <c r="J1407" t="s">
        <v>729</v>
      </c>
      <c r="K1407" t="s">
        <v>54</v>
      </c>
      <c r="L1407" s="4">
        <v>2</v>
      </c>
      <c r="M1407" s="4">
        <v>46022</v>
      </c>
      <c r="AE1407">
        <v>1</v>
      </c>
    </row>
    <row r="1408" spans="1:31" x14ac:dyDescent="0.2">
      <c r="A1408" s="9">
        <v>2008763</v>
      </c>
      <c r="B1408">
        <v>4507</v>
      </c>
      <c r="C1408" t="s">
        <v>3977</v>
      </c>
      <c r="D1408" t="s">
        <v>3978</v>
      </c>
      <c r="E1408" t="s">
        <v>1809</v>
      </c>
      <c r="F1408" t="s">
        <v>1810</v>
      </c>
      <c r="G1408" t="s">
        <v>639</v>
      </c>
      <c r="H1408" t="s">
        <v>639</v>
      </c>
      <c r="I1408" t="s">
        <v>2732</v>
      </c>
      <c r="J1408" t="s">
        <v>729</v>
      </c>
      <c r="K1408" t="s">
        <v>54</v>
      </c>
      <c r="L1408" s="4">
        <v>2</v>
      </c>
      <c r="M1408" s="4">
        <v>46022</v>
      </c>
      <c r="AE1408">
        <v>1.1000000000000001</v>
      </c>
    </row>
    <row r="1409" spans="1:31" x14ac:dyDescent="0.2">
      <c r="A1409" s="9">
        <v>2010370</v>
      </c>
      <c r="B1409">
        <v>5189</v>
      </c>
      <c r="C1409" t="s">
        <v>3979</v>
      </c>
      <c r="D1409" t="s">
        <v>3980</v>
      </c>
      <c r="E1409" t="s">
        <v>3981</v>
      </c>
      <c r="F1409" t="s">
        <v>3981</v>
      </c>
      <c r="G1409" t="s">
        <v>639</v>
      </c>
      <c r="H1409" t="s">
        <v>639</v>
      </c>
      <c r="I1409" t="s">
        <v>2732</v>
      </c>
      <c r="J1409" t="s">
        <v>729</v>
      </c>
      <c r="K1409" t="s">
        <v>54</v>
      </c>
      <c r="L1409" s="4">
        <v>2</v>
      </c>
      <c r="M1409" s="4">
        <v>46022</v>
      </c>
      <c r="AE1409">
        <v>1.1000000000000001</v>
      </c>
    </row>
    <row r="1410" spans="1:31" x14ac:dyDescent="0.2">
      <c r="A1410" s="9">
        <v>2004728</v>
      </c>
      <c r="B1410">
        <v>3297</v>
      </c>
      <c r="C1410" t="s">
        <v>3982</v>
      </c>
      <c r="D1410" t="s">
        <v>3983</v>
      </c>
      <c r="E1410" t="s">
        <v>3234</v>
      </c>
      <c r="F1410" t="s">
        <v>3234</v>
      </c>
      <c r="G1410" t="s">
        <v>639</v>
      </c>
      <c r="H1410" t="s">
        <v>639</v>
      </c>
      <c r="I1410" t="s">
        <v>2732</v>
      </c>
      <c r="J1410" t="s">
        <v>729</v>
      </c>
      <c r="K1410" t="s">
        <v>54</v>
      </c>
      <c r="L1410" s="4">
        <v>40141</v>
      </c>
      <c r="M1410" s="4">
        <v>46022</v>
      </c>
      <c r="AC1410">
        <v>60</v>
      </c>
      <c r="AE1410">
        <v>1</v>
      </c>
    </row>
    <row r="1411" spans="1:31" x14ac:dyDescent="0.2">
      <c r="A1411" s="9">
        <v>2000963</v>
      </c>
      <c r="B1411">
        <v>1258</v>
      </c>
      <c r="C1411" t="s">
        <v>3984</v>
      </c>
      <c r="D1411" t="s">
        <v>3985</v>
      </c>
      <c r="E1411" t="s">
        <v>3234</v>
      </c>
      <c r="F1411" t="s">
        <v>3234</v>
      </c>
      <c r="G1411" t="s">
        <v>639</v>
      </c>
      <c r="H1411" t="s">
        <v>639</v>
      </c>
      <c r="I1411" t="s">
        <v>2732</v>
      </c>
      <c r="J1411" t="s">
        <v>729</v>
      </c>
      <c r="K1411" t="s">
        <v>54</v>
      </c>
      <c r="L1411" s="4">
        <v>40001</v>
      </c>
      <c r="M1411" s="4">
        <v>46022</v>
      </c>
      <c r="AC1411">
        <v>55</v>
      </c>
      <c r="AE1411">
        <v>1</v>
      </c>
    </row>
    <row r="1412" spans="1:31" x14ac:dyDescent="0.2">
      <c r="A1412" s="9">
        <v>2000962</v>
      </c>
      <c r="B1412">
        <v>1259</v>
      </c>
      <c r="C1412" t="s">
        <v>3986</v>
      </c>
      <c r="D1412" t="s">
        <v>3987</v>
      </c>
      <c r="E1412" t="s">
        <v>3234</v>
      </c>
      <c r="F1412" t="s">
        <v>3234</v>
      </c>
      <c r="G1412" t="s">
        <v>639</v>
      </c>
      <c r="H1412" t="s">
        <v>639</v>
      </c>
      <c r="I1412" t="s">
        <v>2732</v>
      </c>
      <c r="J1412" t="s">
        <v>729</v>
      </c>
      <c r="K1412" t="s">
        <v>54</v>
      </c>
      <c r="L1412" s="4">
        <v>40001</v>
      </c>
      <c r="M1412" s="4">
        <v>46022</v>
      </c>
      <c r="AC1412">
        <v>55</v>
      </c>
      <c r="AE1412">
        <v>1</v>
      </c>
    </row>
    <row r="1413" spans="1:31" x14ac:dyDescent="0.2">
      <c r="A1413" s="9">
        <v>2000951</v>
      </c>
      <c r="B1413">
        <v>1118</v>
      </c>
      <c r="C1413" t="s">
        <v>3988</v>
      </c>
      <c r="D1413" t="s">
        <v>3989</v>
      </c>
      <c r="E1413" t="s">
        <v>3346</v>
      </c>
      <c r="F1413" t="s">
        <v>3346</v>
      </c>
      <c r="G1413" t="s">
        <v>639</v>
      </c>
      <c r="H1413" t="s">
        <v>639</v>
      </c>
      <c r="I1413" t="s">
        <v>2732</v>
      </c>
      <c r="J1413" t="s">
        <v>729</v>
      </c>
      <c r="K1413" t="s">
        <v>54</v>
      </c>
      <c r="L1413" s="4">
        <v>39993</v>
      </c>
      <c r="M1413" s="4">
        <v>46022</v>
      </c>
      <c r="N1413">
        <v>0</v>
      </c>
      <c r="O1413">
        <v>0</v>
      </c>
      <c r="P1413">
        <v>0</v>
      </c>
      <c r="Q1413">
        <v>0</v>
      </c>
      <c r="R1413">
        <v>0</v>
      </c>
      <c r="T1413">
        <v>0</v>
      </c>
      <c r="AC1413">
        <v>73</v>
      </c>
      <c r="AE1413">
        <v>1</v>
      </c>
    </row>
    <row r="1414" spans="1:31" x14ac:dyDescent="0.2">
      <c r="A1414" s="9">
        <v>2000972</v>
      </c>
      <c r="B1414">
        <v>2458</v>
      </c>
      <c r="C1414" t="s">
        <v>3990</v>
      </c>
      <c r="D1414" t="s">
        <v>3991</v>
      </c>
      <c r="E1414" t="s">
        <v>3346</v>
      </c>
      <c r="F1414" t="s">
        <v>3346</v>
      </c>
      <c r="G1414" t="s">
        <v>639</v>
      </c>
      <c r="H1414" t="s">
        <v>639</v>
      </c>
      <c r="I1414" t="s">
        <v>2732</v>
      </c>
      <c r="J1414" t="s">
        <v>729</v>
      </c>
      <c r="K1414" t="s">
        <v>53</v>
      </c>
      <c r="L1414" s="4">
        <v>39993</v>
      </c>
      <c r="M1414" s="4">
        <v>46022</v>
      </c>
      <c r="N1414">
        <v>0</v>
      </c>
      <c r="O1414">
        <v>0</v>
      </c>
      <c r="P1414">
        <v>0</v>
      </c>
      <c r="Q1414">
        <v>0</v>
      </c>
      <c r="R1414">
        <v>0</v>
      </c>
      <c r="T1414">
        <v>0</v>
      </c>
      <c r="AC1414">
        <v>70</v>
      </c>
      <c r="AE1414">
        <v>1</v>
      </c>
    </row>
    <row r="1415" spans="1:31" x14ac:dyDescent="0.2">
      <c r="A1415" s="9">
        <v>2000973</v>
      </c>
      <c r="B1415">
        <v>2457</v>
      </c>
      <c r="C1415" t="s">
        <v>3992</v>
      </c>
      <c r="D1415" t="s">
        <v>3993</v>
      </c>
      <c r="E1415" t="s">
        <v>3346</v>
      </c>
      <c r="F1415" t="s">
        <v>3346</v>
      </c>
      <c r="G1415" t="s">
        <v>639</v>
      </c>
      <c r="H1415" t="s">
        <v>639</v>
      </c>
      <c r="I1415" t="s">
        <v>2732</v>
      </c>
      <c r="J1415" t="s">
        <v>729</v>
      </c>
      <c r="K1415" t="s">
        <v>54</v>
      </c>
      <c r="L1415" s="4">
        <v>39993</v>
      </c>
      <c r="M1415" s="4">
        <v>46022</v>
      </c>
      <c r="N1415">
        <v>0</v>
      </c>
      <c r="O1415">
        <v>0</v>
      </c>
      <c r="P1415">
        <v>0</v>
      </c>
      <c r="Q1415">
        <v>0</v>
      </c>
      <c r="R1415">
        <v>0</v>
      </c>
      <c r="T1415">
        <v>0</v>
      </c>
      <c r="AC1415">
        <v>60</v>
      </c>
      <c r="AE1415">
        <v>1</v>
      </c>
    </row>
    <row r="1416" spans="1:31" x14ac:dyDescent="0.2">
      <c r="A1416" s="9">
        <v>2000974</v>
      </c>
      <c r="B1416">
        <v>2479</v>
      </c>
      <c r="C1416" t="s">
        <v>3994</v>
      </c>
      <c r="D1416" t="s">
        <v>3995</v>
      </c>
      <c r="E1416" t="s">
        <v>3346</v>
      </c>
      <c r="F1416" t="s">
        <v>3346</v>
      </c>
      <c r="G1416" t="s">
        <v>639</v>
      </c>
      <c r="H1416" t="s">
        <v>639</v>
      </c>
      <c r="I1416" t="s">
        <v>2732</v>
      </c>
      <c r="J1416" t="s">
        <v>729</v>
      </c>
      <c r="K1416" t="s">
        <v>54</v>
      </c>
      <c r="L1416" s="4">
        <v>39993</v>
      </c>
      <c r="M1416" s="4">
        <v>46022</v>
      </c>
      <c r="N1416">
        <v>0</v>
      </c>
      <c r="O1416">
        <v>0</v>
      </c>
      <c r="P1416">
        <v>0</v>
      </c>
      <c r="Q1416">
        <v>0</v>
      </c>
      <c r="R1416">
        <v>0</v>
      </c>
      <c r="T1416">
        <v>0</v>
      </c>
      <c r="AC1416">
        <v>30</v>
      </c>
      <c r="AE1416">
        <v>1</v>
      </c>
    </row>
    <row r="1417" spans="1:31" x14ac:dyDescent="0.2">
      <c r="A1417" s="9">
        <v>2000965</v>
      </c>
      <c r="B1417">
        <v>1249</v>
      </c>
      <c r="C1417" t="s">
        <v>3996</v>
      </c>
      <c r="D1417" t="s">
        <v>3997</v>
      </c>
      <c r="E1417" t="s">
        <v>3234</v>
      </c>
      <c r="F1417" t="s">
        <v>3234</v>
      </c>
      <c r="G1417" t="s">
        <v>639</v>
      </c>
      <c r="H1417" t="s">
        <v>639</v>
      </c>
      <c r="I1417" t="s">
        <v>2732</v>
      </c>
      <c r="J1417" t="s">
        <v>729</v>
      </c>
      <c r="K1417" t="s">
        <v>54</v>
      </c>
      <c r="L1417" s="4">
        <v>40001</v>
      </c>
      <c r="M1417" s="4">
        <v>46022</v>
      </c>
      <c r="AC1417">
        <v>25</v>
      </c>
      <c r="AE1417">
        <v>1</v>
      </c>
    </row>
    <row r="1418" spans="1:31" x14ac:dyDescent="0.2">
      <c r="A1418" s="9">
        <v>2006916</v>
      </c>
      <c r="B1418">
        <v>3854</v>
      </c>
      <c r="C1418" t="s">
        <v>3998</v>
      </c>
      <c r="D1418" t="s">
        <v>3999</v>
      </c>
      <c r="E1418" t="s">
        <v>1540</v>
      </c>
      <c r="F1418" t="s">
        <v>1540</v>
      </c>
      <c r="G1418" t="s">
        <v>639</v>
      </c>
      <c r="H1418" t="s">
        <v>639</v>
      </c>
      <c r="I1418" t="s">
        <v>2732</v>
      </c>
      <c r="J1418" t="s">
        <v>641</v>
      </c>
      <c r="K1418" t="s">
        <v>53</v>
      </c>
      <c r="L1418" s="4">
        <v>2</v>
      </c>
      <c r="M1418" s="4">
        <v>46022</v>
      </c>
      <c r="N1418">
        <v>7</v>
      </c>
      <c r="O1418">
        <v>5</v>
      </c>
      <c r="P1418">
        <v>5</v>
      </c>
      <c r="T1418">
        <v>11</v>
      </c>
      <c r="AE1418">
        <v>1</v>
      </c>
    </row>
    <row r="1419" spans="1:31" x14ac:dyDescent="0.2">
      <c r="A1419" s="9">
        <v>2001436</v>
      </c>
      <c r="B1419">
        <v>2661</v>
      </c>
      <c r="C1419" t="s">
        <v>4000</v>
      </c>
      <c r="D1419" t="s">
        <v>4001</v>
      </c>
      <c r="E1419" t="s">
        <v>4002</v>
      </c>
      <c r="F1419" t="s">
        <v>4002</v>
      </c>
      <c r="G1419" t="s">
        <v>639</v>
      </c>
      <c r="H1419" t="s">
        <v>684</v>
      </c>
      <c r="I1419" t="s">
        <v>2732</v>
      </c>
      <c r="J1419" t="s">
        <v>686</v>
      </c>
      <c r="K1419" t="s">
        <v>53</v>
      </c>
      <c r="L1419" s="4">
        <v>40483</v>
      </c>
      <c r="M1419" s="4">
        <v>46022</v>
      </c>
      <c r="N1419">
        <v>7.1999998092651367</v>
      </c>
      <c r="O1419">
        <v>6.3000001907348633</v>
      </c>
      <c r="Q1419">
        <v>7.1999998092651367</v>
      </c>
      <c r="AC1419">
        <v>63</v>
      </c>
      <c r="AE1419">
        <v>1</v>
      </c>
    </row>
    <row r="1420" spans="1:31" x14ac:dyDescent="0.2">
      <c r="A1420" s="9">
        <v>2010174</v>
      </c>
      <c r="C1420" t="s">
        <v>4003</v>
      </c>
      <c r="D1420" t="s">
        <v>1284</v>
      </c>
      <c r="E1420" t="s">
        <v>4004</v>
      </c>
      <c r="F1420" t="s">
        <v>4004</v>
      </c>
      <c r="G1420" t="s">
        <v>639</v>
      </c>
      <c r="H1420" t="s">
        <v>684</v>
      </c>
      <c r="I1420" t="s">
        <v>1282</v>
      </c>
      <c r="J1420" t="s">
        <v>686</v>
      </c>
      <c r="K1420" t="s">
        <v>54</v>
      </c>
      <c r="L1420" s="4">
        <v>44183</v>
      </c>
      <c r="M1420" s="4">
        <v>46009</v>
      </c>
      <c r="N1420">
        <v>0.30000001192092896</v>
      </c>
      <c r="AE1420">
        <v>1.01</v>
      </c>
    </row>
    <row r="1421" spans="1:31" x14ac:dyDescent="0.2">
      <c r="A1421" s="9">
        <v>2010175</v>
      </c>
      <c r="C1421" t="s">
        <v>4005</v>
      </c>
      <c r="D1421" t="s">
        <v>2809</v>
      </c>
      <c r="E1421" t="s">
        <v>4004</v>
      </c>
      <c r="F1421" t="s">
        <v>4004</v>
      </c>
      <c r="G1421" t="s">
        <v>639</v>
      </c>
      <c r="H1421" t="s">
        <v>684</v>
      </c>
      <c r="I1421" t="s">
        <v>1282</v>
      </c>
      <c r="J1421" t="s">
        <v>694</v>
      </c>
      <c r="K1421" t="s">
        <v>53</v>
      </c>
      <c r="L1421" s="4">
        <v>44183</v>
      </c>
      <c r="M1421" s="4">
        <v>46009</v>
      </c>
      <c r="N1421">
        <v>0.5</v>
      </c>
      <c r="AE1421">
        <v>1</v>
      </c>
    </row>
    <row r="1422" spans="1:31" x14ac:dyDescent="0.2">
      <c r="A1422" s="9">
        <v>2010255</v>
      </c>
      <c r="C1422" t="s">
        <v>4006</v>
      </c>
      <c r="D1422" t="s">
        <v>3013</v>
      </c>
      <c r="E1422" t="s">
        <v>2830</v>
      </c>
      <c r="F1422" t="s">
        <v>2830</v>
      </c>
      <c r="G1422" t="s">
        <v>639</v>
      </c>
      <c r="H1422" t="s">
        <v>639</v>
      </c>
      <c r="I1422" t="s">
        <v>1282</v>
      </c>
      <c r="J1422" t="s">
        <v>729</v>
      </c>
      <c r="K1422" t="s">
        <v>54</v>
      </c>
      <c r="L1422" s="4">
        <v>44173</v>
      </c>
      <c r="M1422" s="4">
        <v>45999</v>
      </c>
      <c r="AC1422">
        <v>45</v>
      </c>
      <c r="AE1422">
        <v>1</v>
      </c>
    </row>
    <row r="1423" spans="1:31" x14ac:dyDescent="0.2">
      <c r="A1423" s="9">
        <v>2010256</v>
      </c>
      <c r="C1423" t="s">
        <v>4007</v>
      </c>
      <c r="D1423" t="s">
        <v>2947</v>
      </c>
      <c r="E1423" t="s">
        <v>2830</v>
      </c>
      <c r="F1423" t="s">
        <v>2830</v>
      </c>
      <c r="G1423" t="s">
        <v>639</v>
      </c>
      <c r="H1423" t="s">
        <v>639</v>
      </c>
      <c r="I1423" t="s">
        <v>1282</v>
      </c>
      <c r="J1423" t="s">
        <v>729</v>
      </c>
      <c r="K1423" t="s">
        <v>54</v>
      </c>
      <c r="L1423" s="4">
        <v>44173</v>
      </c>
      <c r="M1423" s="4">
        <v>45999</v>
      </c>
      <c r="AC1423">
        <v>45</v>
      </c>
      <c r="AE1423">
        <v>1</v>
      </c>
    </row>
    <row r="1424" spans="1:31" x14ac:dyDescent="0.2">
      <c r="A1424" s="9">
        <v>2008856</v>
      </c>
      <c r="C1424" t="s">
        <v>4008</v>
      </c>
      <c r="D1424" t="s">
        <v>4009</v>
      </c>
      <c r="E1424" t="s">
        <v>1264</v>
      </c>
      <c r="F1424" t="s">
        <v>2668</v>
      </c>
      <c r="G1424" t="s">
        <v>639</v>
      </c>
      <c r="H1424" t="s">
        <v>639</v>
      </c>
      <c r="I1424" t="s">
        <v>772</v>
      </c>
      <c r="J1424" t="s">
        <v>647</v>
      </c>
      <c r="K1424" t="s">
        <v>54</v>
      </c>
      <c r="L1424" s="4">
        <v>2</v>
      </c>
      <c r="M1424" s="4">
        <v>45993</v>
      </c>
      <c r="V1424">
        <v>1.5</v>
      </c>
      <c r="Y1424">
        <v>9.9999997764825821E-3</v>
      </c>
      <c r="Z1424">
        <v>1.5</v>
      </c>
      <c r="AE1424">
        <v>1.1299999999999999</v>
      </c>
    </row>
    <row r="1425" spans="1:31" x14ac:dyDescent="0.2">
      <c r="A1425" s="9">
        <v>2008695</v>
      </c>
      <c r="C1425" t="s">
        <v>4010</v>
      </c>
      <c r="D1425" t="s">
        <v>4011</v>
      </c>
      <c r="E1425" t="s">
        <v>1264</v>
      </c>
      <c r="F1425" t="s">
        <v>2668</v>
      </c>
      <c r="G1425" t="s">
        <v>639</v>
      </c>
      <c r="H1425" t="s">
        <v>639</v>
      </c>
      <c r="I1425" t="s">
        <v>772</v>
      </c>
      <c r="J1425" t="s">
        <v>647</v>
      </c>
      <c r="K1425" t="s">
        <v>54</v>
      </c>
      <c r="L1425" s="4">
        <v>2</v>
      </c>
      <c r="M1425" s="4">
        <v>45993</v>
      </c>
      <c r="V1425">
        <v>1.5</v>
      </c>
      <c r="Y1425">
        <v>9.9999997764825821E-3</v>
      </c>
      <c r="Z1425">
        <v>1.5</v>
      </c>
      <c r="AE1425">
        <v>1.1299999999999999</v>
      </c>
    </row>
    <row r="1426" spans="1:31" x14ac:dyDescent="0.2">
      <c r="A1426" s="9">
        <v>2005253</v>
      </c>
      <c r="C1426" t="s">
        <v>4012</v>
      </c>
      <c r="D1426" t="s">
        <v>1284</v>
      </c>
      <c r="E1426" t="s">
        <v>4013</v>
      </c>
      <c r="F1426" t="s">
        <v>4013</v>
      </c>
      <c r="G1426" t="s">
        <v>639</v>
      </c>
      <c r="H1426" t="s">
        <v>684</v>
      </c>
      <c r="I1426" t="s">
        <v>1282</v>
      </c>
      <c r="J1426" t="s">
        <v>686</v>
      </c>
      <c r="K1426" t="s">
        <v>54</v>
      </c>
      <c r="L1426" s="4">
        <v>44166</v>
      </c>
      <c r="M1426" s="4">
        <v>45992</v>
      </c>
      <c r="N1426">
        <v>0.30000001192092896</v>
      </c>
      <c r="AE1426">
        <v>1.01</v>
      </c>
    </row>
    <row r="1427" spans="1:31" x14ac:dyDescent="0.2">
      <c r="A1427" s="9">
        <v>2008490</v>
      </c>
      <c r="C1427" t="s">
        <v>4014</v>
      </c>
      <c r="D1427" t="s">
        <v>4015</v>
      </c>
      <c r="E1427" t="s">
        <v>3686</v>
      </c>
      <c r="F1427" t="s">
        <v>4016</v>
      </c>
      <c r="G1427" t="s">
        <v>639</v>
      </c>
      <c r="H1427" t="s">
        <v>639</v>
      </c>
      <c r="I1427" t="s">
        <v>772</v>
      </c>
      <c r="J1427" t="s">
        <v>729</v>
      </c>
      <c r="K1427" t="s">
        <v>54</v>
      </c>
      <c r="L1427" s="4">
        <v>2</v>
      </c>
      <c r="M1427" s="4">
        <v>45991</v>
      </c>
      <c r="AC1427">
        <v>75</v>
      </c>
      <c r="AE1427">
        <v>1</v>
      </c>
    </row>
    <row r="1428" spans="1:31" x14ac:dyDescent="0.2">
      <c r="A1428" s="9">
        <v>2008483</v>
      </c>
      <c r="C1428" t="s">
        <v>4017</v>
      </c>
      <c r="D1428" t="s">
        <v>4018</v>
      </c>
      <c r="E1428" t="s">
        <v>3686</v>
      </c>
      <c r="F1428" t="s">
        <v>4016</v>
      </c>
      <c r="G1428" t="s">
        <v>639</v>
      </c>
      <c r="H1428" t="s">
        <v>639</v>
      </c>
      <c r="I1428" t="s">
        <v>772</v>
      </c>
      <c r="J1428" t="s">
        <v>729</v>
      </c>
      <c r="K1428" t="s">
        <v>54</v>
      </c>
      <c r="L1428" s="4">
        <v>2</v>
      </c>
      <c r="M1428" s="4">
        <v>45991</v>
      </c>
      <c r="AC1428">
        <v>75</v>
      </c>
      <c r="AE1428">
        <v>1</v>
      </c>
    </row>
    <row r="1429" spans="1:31" x14ac:dyDescent="0.2">
      <c r="A1429" s="9">
        <v>2008485</v>
      </c>
      <c r="C1429" t="s">
        <v>4019</v>
      </c>
      <c r="D1429" t="s">
        <v>4020</v>
      </c>
      <c r="E1429" t="s">
        <v>3686</v>
      </c>
      <c r="F1429" t="s">
        <v>4016</v>
      </c>
      <c r="G1429" t="s">
        <v>639</v>
      </c>
      <c r="H1429" t="s">
        <v>639</v>
      </c>
      <c r="I1429" t="s">
        <v>772</v>
      </c>
      <c r="J1429" t="s">
        <v>729</v>
      </c>
      <c r="K1429" t="s">
        <v>54</v>
      </c>
      <c r="L1429" s="4">
        <v>2</v>
      </c>
      <c r="M1429" s="4">
        <v>45991</v>
      </c>
      <c r="AC1429">
        <v>75</v>
      </c>
      <c r="AE1429">
        <v>1</v>
      </c>
    </row>
    <row r="1430" spans="1:31" x14ac:dyDescent="0.2">
      <c r="A1430" s="9">
        <v>2008487</v>
      </c>
      <c r="C1430" t="s">
        <v>4021</v>
      </c>
      <c r="D1430" t="s">
        <v>4022</v>
      </c>
      <c r="E1430" t="s">
        <v>3686</v>
      </c>
      <c r="F1430" t="s">
        <v>4016</v>
      </c>
      <c r="G1430" t="s">
        <v>639</v>
      </c>
      <c r="H1430" t="s">
        <v>639</v>
      </c>
      <c r="I1430" t="s">
        <v>772</v>
      </c>
      <c r="J1430" t="s">
        <v>729</v>
      </c>
      <c r="K1430" t="s">
        <v>54</v>
      </c>
      <c r="L1430" s="4">
        <v>2</v>
      </c>
      <c r="M1430" s="4">
        <v>45991</v>
      </c>
      <c r="AC1430">
        <v>75</v>
      </c>
      <c r="AE1430">
        <v>1</v>
      </c>
    </row>
    <row r="1431" spans="1:31" x14ac:dyDescent="0.2">
      <c r="A1431" s="9">
        <v>2008486</v>
      </c>
      <c r="C1431" t="s">
        <v>4023</v>
      </c>
      <c r="D1431" t="s">
        <v>4024</v>
      </c>
      <c r="E1431" t="s">
        <v>3686</v>
      </c>
      <c r="F1431" t="s">
        <v>4016</v>
      </c>
      <c r="G1431" t="s">
        <v>639</v>
      </c>
      <c r="H1431" t="s">
        <v>639</v>
      </c>
      <c r="I1431" t="s">
        <v>772</v>
      </c>
      <c r="J1431" t="s">
        <v>729</v>
      </c>
      <c r="K1431" t="s">
        <v>54</v>
      </c>
      <c r="L1431" s="4">
        <v>2</v>
      </c>
      <c r="M1431" s="4">
        <v>45991</v>
      </c>
      <c r="AC1431">
        <v>75</v>
      </c>
      <c r="AE1431">
        <v>1</v>
      </c>
    </row>
    <row r="1432" spans="1:31" x14ac:dyDescent="0.2">
      <c r="A1432" s="9">
        <v>2008484</v>
      </c>
      <c r="C1432" t="s">
        <v>4025</v>
      </c>
      <c r="D1432" t="s">
        <v>4026</v>
      </c>
      <c r="E1432" t="s">
        <v>3686</v>
      </c>
      <c r="F1432" t="s">
        <v>4016</v>
      </c>
      <c r="G1432" t="s">
        <v>639</v>
      </c>
      <c r="H1432" t="s">
        <v>639</v>
      </c>
      <c r="I1432" t="s">
        <v>772</v>
      </c>
      <c r="J1432" t="s">
        <v>729</v>
      </c>
      <c r="K1432" t="s">
        <v>54</v>
      </c>
      <c r="L1432" s="4">
        <v>2</v>
      </c>
      <c r="M1432" s="4">
        <v>45991</v>
      </c>
      <c r="AC1432">
        <v>75</v>
      </c>
      <c r="AE1432">
        <v>1</v>
      </c>
    </row>
    <row r="1433" spans="1:31" x14ac:dyDescent="0.2">
      <c r="A1433" s="9">
        <v>2008481</v>
      </c>
      <c r="C1433" t="s">
        <v>4027</v>
      </c>
      <c r="D1433" t="s">
        <v>4028</v>
      </c>
      <c r="E1433" t="s">
        <v>3686</v>
      </c>
      <c r="F1433" t="s">
        <v>4016</v>
      </c>
      <c r="G1433" t="s">
        <v>639</v>
      </c>
      <c r="H1433" t="s">
        <v>639</v>
      </c>
      <c r="I1433" t="s">
        <v>772</v>
      </c>
      <c r="J1433" t="s">
        <v>729</v>
      </c>
      <c r="K1433" t="s">
        <v>54</v>
      </c>
      <c r="L1433" s="4">
        <v>2</v>
      </c>
      <c r="M1433" s="4">
        <v>45991</v>
      </c>
      <c r="AC1433">
        <v>75</v>
      </c>
      <c r="AE1433">
        <v>1</v>
      </c>
    </row>
    <row r="1434" spans="1:31" x14ac:dyDescent="0.2">
      <c r="A1434" s="9">
        <v>2008494</v>
      </c>
      <c r="C1434" t="s">
        <v>4029</v>
      </c>
      <c r="D1434" t="s">
        <v>4030</v>
      </c>
      <c r="E1434" t="s">
        <v>3686</v>
      </c>
      <c r="F1434" t="s">
        <v>4016</v>
      </c>
      <c r="G1434" t="s">
        <v>639</v>
      </c>
      <c r="H1434" t="s">
        <v>639</v>
      </c>
      <c r="I1434" t="s">
        <v>772</v>
      </c>
      <c r="J1434" t="s">
        <v>729</v>
      </c>
      <c r="K1434" t="s">
        <v>54</v>
      </c>
      <c r="L1434" s="4">
        <v>2</v>
      </c>
      <c r="M1434" s="4">
        <v>45991</v>
      </c>
      <c r="AC1434">
        <v>75</v>
      </c>
      <c r="AE1434">
        <v>1</v>
      </c>
    </row>
    <row r="1435" spans="1:31" x14ac:dyDescent="0.2">
      <c r="A1435" s="9">
        <v>2008482</v>
      </c>
      <c r="C1435" t="s">
        <v>4031</v>
      </c>
      <c r="D1435" t="s">
        <v>4032</v>
      </c>
      <c r="E1435" t="s">
        <v>3686</v>
      </c>
      <c r="F1435" t="s">
        <v>4016</v>
      </c>
      <c r="G1435" t="s">
        <v>639</v>
      </c>
      <c r="H1435" t="s">
        <v>639</v>
      </c>
      <c r="I1435" t="s">
        <v>772</v>
      </c>
      <c r="J1435" t="s">
        <v>729</v>
      </c>
      <c r="K1435" t="s">
        <v>54</v>
      </c>
      <c r="L1435" s="4">
        <v>2</v>
      </c>
      <c r="M1435" s="4">
        <v>45991</v>
      </c>
      <c r="AC1435">
        <v>75</v>
      </c>
      <c r="AE1435">
        <v>1</v>
      </c>
    </row>
    <row r="1436" spans="1:31" x14ac:dyDescent="0.2">
      <c r="A1436" s="9">
        <v>2008489</v>
      </c>
      <c r="C1436" t="s">
        <v>4033</v>
      </c>
      <c r="D1436" t="s">
        <v>4034</v>
      </c>
      <c r="E1436" t="s">
        <v>3686</v>
      </c>
      <c r="F1436" t="s">
        <v>4016</v>
      </c>
      <c r="G1436" t="s">
        <v>639</v>
      </c>
      <c r="H1436" t="s">
        <v>639</v>
      </c>
      <c r="I1436" t="s">
        <v>772</v>
      </c>
      <c r="J1436" t="s">
        <v>729</v>
      </c>
      <c r="K1436" t="s">
        <v>54</v>
      </c>
      <c r="L1436" s="4">
        <v>2</v>
      </c>
      <c r="M1436" s="4">
        <v>45991</v>
      </c>
      <c r="AC1436">
        <v>75</v>
      </c>
      <c r="AE1436">
        <v>1</v>
      </c>
    </row>
    <row r="1437" spans="1:31" x14ac:dyDescent="0.2">
      <c r="A1437" s="9">
        <v>2008480</v>
      </c>
      <c r="C1437" t="s">
        <v>4035</v>
      </c>
      <c r="D1437" t="s">
        <v>4036</v>
      </c>
      <c r="E1437" t="s">
        <v>3686</v>
      </c>
      <c r="F1437" t="s">
        <v>4016</v>
      </c>
      <c r="G1437" t="s">
        <v>639</v>
      </c>
      <c r="H1437" t="s">
        <v>639</v>
      </c>
      <c r="I1437" t="s">
        <v>772</v>
      </c>
      <c r="J1437" t="s">
        <v>729</v>
      </c>
      <c r="K1437" t="s">
        <v>54</v>
      </c>
      <c r="L1437" s="4">
        <v>2</v>
      </c>
      <c r="M1437" s="4">
        <v>45991</v>
      </c>
      <c r="AC1437">
        <v>75</v>
      </c>
      <c r="AE1437">
        <v>1</v>
      </c>
    </row>
    <row r="1438" spans="1:31" x14ac:dyDescent="0.2">
      <c r="A1438" s="9">
        <v>2008488</v>
      </c>
      <c r="C1438" t="s">
        <v>4037</v>
      </c>
      <c r="D1438" t="s">
        <v>4038</v>
      </c>
      <c r="E1438" t="s">
        <v>3686</v>
      </c>
      <c r="F1438" t="s">
        <v>4016</v>
      </c>
      <c r="G1438" t="s">
        <v>639</v>
      </c>
      <c r="H1438" t="s">
        <v>639</v>
      </c>
      <c r="I1438" t="s">
        <v>772</v>
      </c>
      <c r="J1438" t="s">
        <v>729</v>
      </c>
      <c r="K1438" t="s">
        <v>54</v>
      </c>
      <c r="L1438" s="4">
        <v>2</v>
      </c>
      <c r="M1438" s="4">
        <v>45991</v>
      </c>
      <c r="AC1438">
        <v>75</v>
      </c>
      <c r="AE1438">
        <v>1</v>
      </c>
    </row>
    <row r="1439" spans="1:31" x14ac:dyDescent="0.2">
      <c r="A1439" s="9">
        <v>2010293</v>
      </c>
      <c r="C1439" t="s">
        <v>4039</v>
      </c>
      <c r="D1439" t="s">
        <v>4040</v>
      </c>
      <c r="E1439" t="s">
        <v>3071</v>
      </c>
      <c r="F1439" t="s">
        <v>3071</v>
      </c>
      <c r="G1439" t="s">
        <v>639</v>
      </c>
      <c r="H1439" t="s">
        <v>684</v>
      </c>
      <c r="I1439" t="s">
        <v>772</v>
      </c>
      <c r="J1439" t="s">
        <v>694</v>
      </c>
      <c r="K1439" t="s">
        <v>53</v>
      </c>
      <c r="L1439" s="4">
        <v>2</v>
      </c>
      <c r="M1439" s="4">
        <v>45991</v>
      </c>
      <c r="N1439">
        <v>14</v>
      </c>
      <c r="O1439">
        <v>9</v>
      </c>
      <c r="P1439">
        <v>14</v>
      </c>
      <c r="AC1439">
        <v>50</v>
      </c>
      <c r="AE1439">
        <v>1</v>
      </c>
    </row>
    <row r="1440" spans="1:31" x14ac:dyDescent="0.2">
      <c r="A1440" s="9">
        <v>2010287</v>
      </c>
      <c r="C1440" t="s">
        <v>4041</v>
      </c>
      <c r="D1440" t="s">
        <v>4042</v>
      </c>
      <c r="E1440" t="s">
        <v>3071</v>
      </c>
      <c r="F1440" t="s">
        <v>3071</v>
      </c>
      <c r="G1440" t="s">
        <v>639</v>
      </c>
      <c r="H1440" t="s">
        <v>684</v>
      </c>
      <c r="I1440" t="s">
        <v>772</v>
      </c>
      <c r="J1440" t="s">
        <v>694</v>
      </c>
      <c r="K1440" t="s">
        <v>53</v>
      </c>
      <c r="L1440" s="4">
        <v>2</v>
      </c>
      <c r="M1440" s="4">
        <v>45991</v>
      </c>
      <c r="N1440">
        <v>10</v>
      </c>
      <c r="P1440">
        <v>8.3000001907348633</v>
      </c>
      <c r="R1440">
        <v>0.60000002384185791</v>
      </c>
      <c r="AC1440">
        <v>50</v>
      </c>
      <c r="AE1440">
        <v>1</v>
      </c>
    </row>
    <row r="1441" spans="1:31" x14ac:dyDescent="0.2">
      <c r="A1441" s="9">
        <v>2010288</v>
      </c>
      <c r="C1441" t="s">
        <v>4043</v>
      </c>
      <c r="D1441" t="s">
        <v>4044</v>
      </c>
      <c r="E1441" t="s">
        <v>3071</v>
      </c>
      <c r="F1441" t="s">
        <v>3071</v>
      </c>
      <c r="G1441" t="s">
        <v>639</v>
      </c>
      <c r="H1441" t="s">
        <v>684</v>
      </c>
      <c r="I1441" t="s">
        <v>772</v>
      </c>
      <c r="J1441" t="s">
        <v>694</v>
      </c>
      <c r="K1441" t="s">
        <v>53</v>
      </c>
      <c r="L1441" s="4">
        <v>2</v>
      </c>
      <c r="M1441" s="4">
        <v>45991</v>
      </c>
      <c r="N1441">
        <v>7</v>
      </c>
      <c r="O1441">
        <v>4</v>
      </c>
      <c r="P1441">
        <v>9</v>
      </c>
      <c r="R1441">
        <v>1.1000000238418579</v>
      </c>
      <c r="AC1441">
        <v>50</v>
      </c>
      <c r="AE1441">
        <v>1</v>
      </c>
    </row>
    <row r="1442" spans="1:31" x14ac:dyDescent="0.2">
      <c r="A1442" s="9">
        <v>2010289</v>
      </c>
      <c r="C1442" t="s">
        <v>4045</v>
      </c>
      <c r="D1442" t="s">
        <v>4046</v>
      </c>
      <c r="E1442" t="s">
        <v>3071</v>
      </c>
      <c r="F1442" t="s">
        <v>3071</v>
      </c>
      <c r="G1442" t="s">
        <v>639</v>
      </c>
      <c r="H1442" t="s">
        <v>684</v>
      </c>
      <c r="I1442" t="s">
        <v>772</v>
      </c>
      <c r="J1442" t="s">
        <v>694</v>
      </c>
      <c r="K1442" t="s">
        <v>53</v>
      </c>
      <c r="L1442" s="4">
        <v>2</v>
      </c>
      <c r="M1442" s="4">
        <v>45991</v>
      </c>
      <c r="N1442">
        <v>7</v>
      </c>
      <c r="O1442">
        <v>6</v>
      </c>
      <c r="P1442">
        <v>11</v>
      </c>
      <c r="R1442">
        <v>2.0999999046325684</v>
      </c>
      <c r="AC1442">
        <v>50</v>
      </c>
      <c r="AE1442">
        <v>1</v>
      </c>
    </row>
    <row r="1443" spans="1:31" x14ac:dyDescent="0.2">
      <c r="A1443" s="9">
        <v>2010290</v>
      </c>
      <c r="C1443" t="s">
        <v>4047</v>
      </c>
      <c r="D1443" t="s">
        <v>4048</v>
      </c>
      <c r="E1443" t="s">
        <v>3071</v>
      </c>
      <c r="F1443" t="s">
        <v>3071</v>
      </c>
      <c r="G1443" t="s">
        <v>639</v>
      </c>
      <c r="H1443" t="s">
        <v>684</v>
      </c>
      <c r="I1443" t="s">
        <v>772</v>
      </c>
      <c r="J1443" t="s">
        <v>694</v>
      </c>
      <c r="K1443" t="s">
        <v>53</v>
      </c>
      <c r="L1443" s="4">
        <v>2</v>
      </c>
      <c r="M1443" s="4">
        <v>45991</v>
      </c>
      <c r="N1443">
        <v>7</v>
      </c>
      <c r="O1443">
        <v>6</v>
      </c>
      <c r="P1443">
        <v>9</v>
      </c>
      <c r="R1443">
        <v>2.0999999046325684</v>
      </c>
      <c r="AC1443">
        <v>50</v>
      </c>
      <c r="AE1443">
        <v>1</v>
      </c>
    </row>
    <row r="1444" spans="1:31" x14ac:dyDescent="0.2">
      <c r="A1444" s="9">
        <v>2010291</v>
      </c>
      <c r="C1444" t="s">
        <v>4049</v>
      </c>
      <c r="D1444" t="s">
        <v>4050</v>
      </c>
      <c r="E1444" t="s">
        <v>3071</v>
      </c>
      <c r="F1444" t="s">
        <v>3071</v>
      </c>
      <c r="G1444" t="s">
        <v>639</v>
      </c>
      <c r="H1444" t="s">
        <v>684</v>
      </c>
      <c r="I1444" t="s">
        <v>772</v>
      </c>
      <c r="J1444" t="s">
        <v>694</v>
      </c>
      <c r="K1444" t="s">
        <v>53</v>
      </c>
      <c r="L1444" s="4">
        <v>2</v>
      </c>
      <c r="M1444" s="4">
        <v>45991</v>
      </c>
      <c r="N1444">
        <v>8</v>
      </c>
      <c r="O1444">
        <v>7</v>
      </c>
      <c r="P1444">
        <v>8</v>
      </c>
      <c r="R1444">
        <v>2.0999999046325684</v>
      </c>
      <c r="AC1444">
        <v>50</v>
      </c>
      <c r="AE1444">
        <v>1</v>
      </c>
    </row>
    <row r="1445" spans="1:31" x14ac:dyDescent="0.2">
      <c r="A1445" s="9">
        <v>2010292</v>
      </c>
      <c r="C1445" t="s">
        <v>4051</v>
      </c>
      <c r="D1445" t="s">
        <v>4052</v>
      </c>
      <c r="E1445" t="s">
        <v>3071</v>
      </c>
      <c r="F1445" t="s">
        <v>3071</v>
      </c>
      <c r="G1445" t="s">
        <v>639</v>
      </c>
      <c r="H1445" t="s">
        <v>684</v>
      </c>
      <c r="I1445" t="s">
        <v>772</v>
      </c>
      <c r="J1445" t="s">
        <v>694</v>
      </c>
      <c r="K1445" t="s">
        <v>53</v>
      </c>
      <c r="L1445" s="4">
        <v>2</v>
      </c>
      <c r="M1445" s="4">
        <v>45991</v>
      </c>
      <c r="N1445">
        <v>8</v>
      </c>
      <c r="O1445">
        <v>2</v>
      </c>
      <c r="P1445">
        <v>7</v>
      </c>
      <c r="R1445">
        <v>2.0999999046325684</v>
      </c>
      <c r="AC1445">
        <v>50</v>
      </c>
      <c r="AE1445">
        <v>1</v>
      </c>
    </row>
    <row r="1446" spans="1:31" x14ac:dyDescent="0.2">
      <c r="A1446" s="9">
        <v>2010294</v>
      </c>
      <c r="C1446" t="s">
        <v>4053</v>
      </c>
      <c r="D1446" t="s">
        <v>4054</v>
      </c>
      <c r="E1446" t="s">
        <v>3071</v>
      </c>
      <c r="F1446" t="s">
        <v>3071</v>
      </c>
      <c r="G1446" t="s">
        <v>639</v>
      </c>
      <c r="H1446" t="s">
        <v>684</v>
      </c>
      <c r="I1446" t="s">
        <v>772</v>
      </c>
      <c r="J1446" t="s">
        <v>694</v>
      </c>
      <c r="K1446" t="s">
        <v>53</v>
      </c>
      <c r="L1446" s="4">
        <v>2</v>
      </c>
      <c r="M1446" s="4">
        <v>45991</v>
      </c>
      <c r="N1446">
        <v>9</v>
      </c>
      <c r="O1446">
        <v>2</v>
      </c>
      <c r="P1446">
        <v>6</v>
      </c>
      <c r="R1446">
        <v>1.1000000238418579</v>
      </c>
      <c r="AC1446">
        <v>50</v>
      </c>
      <c r="AE1446">
        <v>1</v>
      </c>
    </row>
    <row r="1447" spans="1:31" x14ac:dyDescent="0.2">
      <c r="A1447" s="9">
        <v>2010295</v>
      </c>
      <c r="C1447" t="s">
        <v>4055</v>
      </c>
      <c r="D1447" t="s">
        <v>4056</v>
      </c>
      <c r="E1447" t="s">
        <v>3071</v>
      </c>
      <c r="F1447" t="s">
        <v>3071</v>
      </c>
      <c r="G1447" t="s">
        <v>639</v>
      </c>
      <c r="H1447" t="s">
        <v>684</v>
      </c>
      <c r="I1447" t="s">
        <v>772</v>
      </c>
      <c r="J1447" t="s">
        <v>694</v>
      </c>
      <c r="K1447" t="s">
        <v>53</v>
      </c>
      <c r="L1447" s="4">
        <v>2</v>
      </c>
      <c r="M1447" s="4">
        <v>45991</v>
      </c>
      <c r="N1447">
        <v>12</v>
      </c>
      <c r="AC1447">
        <v>50</v>
      </c>
      <c r="AE1447">
        <v>1</v>
      </c>
    </row>
    <row r="1448" spans="1:31" x14ac:dyDescent="0.2">
      <c r="A1448" s="9">
        <v>2010296</v>
      </c>
      <c r="C1448" t="s">
        <v>4057</v>
      </c>
      <c r="D1448" t="s">
        <v>4058</v>
      </c>
      <c r="E1448" t="s">
        <v>3071</v>
      </c>
      <c r="F1448" t="s">
        <v>3071</v>
      </c>
      <c r="G1448" t="s">
        <v>639</v>
      </c>
      <c r="H1448" t="s">
        <v>684</v>
      </c>
      <c r="I1448" t="s">
        <v>772</v>
      </c>
      <c r="J1448" t="s">
        <v>694</v>
      </c>
      <c r="K1448" t="s">
        <v>53</v>
      </c>
      <c r="L1448" s="4">
        <v>2</v>
      </c>
      <c r="M1448" s="4">
        <v>45991</v>
      </c>
      <c r="N1448">
        <v>8</v>
      </c>
      <c r="O1448">
        <v>3</v>
      </c>
      <c r="P1448">
        <v>8</v>
      </c>
      <c r="R1448">
        <v>2.0999999046325684</v>
      </c>
      <c r="AC1448">
        <v>50</v>
      </c>
      <c r="AE1448">
        <v>1</v>
      </c>
    </row>
    <row r="1449" spans="1:31" x14ac:dyDescent="0.2">
      <c r="A1449" s="9">
        <v>2010371</v>
      </c>
      <c r="B1449">
        <v>5186</v>
      </c>
      <c r="C1449" t="s">
        <v>4059</v>
      </c>
      <c r="D1449" t="s">
        <v>4060</v>
      </c>
      <c r="E1449" t="s">
        <v>3759</v>
      </c>
      <c r="F1449" t="s">
        <v>3759</v>
      </c>
      <c r="G1449" t="s">
        <v>639</v>
      </c>
      <c r="H1449" t="s">
        <v>684</v>
      </c>
      <c r="I1449" t="s">
        <v>2732</v>
      </c>
      <c r="J1449" t="s">
        <v>694</v>
      </c>
      <c r="K1449" t="s">
        <v>53</v>
      </c>
      <c r="L1449" s="4">
        <v>2</v>
      </c>
      <c r="M1449" s="4">
        <v>45991</v>
      </c>
      <c r="N1449">
        <v>0.30000001192092896</v>
      </c>
      <c r="AC1449">
        <v>13.1</v>
      </c>
      <c r="AE1449">
        <v>1</v>
      </c>
    </row>
    <row r="1450" spans="1:31" x14ac:dyDescent="0.2">
      <c r="A1450" s="9">
        <v>2008387</v>
      </c>
      <c r="C1450" t="s">
        <v>4061</v>
      </c>
      <c r="D1450" t="s">
        <v>4062</v>
      </c>
      <c r="E1450" t="s">
        <v>803</v>
      </c>
      <c r="F1450" t="s">
        <v>804</v>
      </c>
      <c r="G1450" t="s">
        <v>639</v>
      </c>
      <c r="H1450" t="s">
        <v>639</v>
      </c>
      <c r="I1450" t="s">
        <v>772</v>
      </c>
      <c r="J1450" t="s">
        <v>647</v>
      </c>
      <c r="K1450" t="s">
        <v>54</v>
      </c>
      <c r="L1450" s="4">
        <v>2</v>
      </c>
      <c r="M1450" s="4">
        <v>45985</v>
      </c>
      <c r="AA1450">
        <v>8</v>
      </c>
      <c r="AE1450">
        <v>1.2</v>
      </c>
    </row>
    <row r="1451" spans="1:31" x14ac:dyDescent="0.2">
      <c r="A1451" s="9">
        <v>2010231</v>
      </c>
      <c r="C1451" t="s">
        <v>4063</v>
      </c>
      <c r="D1451" t="s">
        <v>4064</v>
      </c>
      <c r="E1451" t="s">
        <v>1510</v>
      </c>
      <c r="F1451" t="s">
        <v>1510</v>
      </c>
      <c r="G1451" t="s">
        <v>639</v>
      </c>
      <c r="H1451" t="s">
        <v>639</v>
      </c>
      <c r="I1451" t="s">
        <v>1282</v>
      </c>
      <c r="J1451" t="s">
        <v>729</v>
      </c>
      <c r="K1451" t="s">
        <v>54</v>
      </c>
      <c r="L1451" s="4">
        <v>44154</v>
      </c>
      <c r="M1451" s="4">
        <v>45980</v>
      </c>
      <c r="AC1451">
        <v>45</v>
      </c>
      <c r="AE1451">
        <v>1</v>
      </c>
    </row>
    <row r="1452" spans="1:31" x14ac:dyDescent="0.2">
      <c r="A1452" s="9">
        <v>2010238</v>
      </c>
      <c r="C1452" t="s">
        <v>4065</v>
      </c>
      <c r="D1452" t="s">
        <v>4066</v>
      </c>
      <c r="E1452" t="s">
        <v>1510</v>
      </c>
      <c r="F1452" t="s">
        <v>1510</v>
      </c>
      <c r="G1452" t="s">
        <v>639</v>
      </c>
      <c r="H1452" t="s">
        <v>639</v>
      </c>
      <c r="I1452" t="s">
        <v>1282</v>
      </c>
      <c r="J1452" t="s">
        <v>729</v>
      </c>
      <c r="K1452" t="s">
        <v>54</v>
      </c>
      <c r="L1452" s="4">
        <v>44154</v>
      </c>
      <c r="M1452" s="4">
        <v>45980</v>
      </c>
      <c r="AC1452">
        <v>45</v>
      </c>
      <c r="AE1452">
        <v>1</v>
      </c>
    </row>
    <row r="1453" spans="1:31" x14ac:dyDescent="0.2">
      <c r="A1453" s="9">
        <v>2010232</v>
      </c>
      <c r="C1453" t="s">
        <v>4067</v>
      </c>
      <c r="D1453" t="s">
        <v>4068</v>
      </c>
      <c r="E1453" t="s">
        <v>1510</v>
      </c>
      <c r="F1453" t="s">
        <v>1510</v>
      </c>
      <c r="G1453" t="s">
        <v>639</v>
      </c>
      <c r="H1453" t="s">
        <v>639</v>
      </c>
      <c r="I1453" t="s">
        <v>1282</v>
      </c>
      <c r="J1453" t="s">
        <v>729</v>
      </c>
      <c r="K1453" t="s">
        <v>54</v>
      </c>
      <c r="L1453" s="4">
        <v>44154</v>
      </c>
      <c r="M1453" s="4">
        <v>45980</v>
      </c>
      <c r="AC1453">
        <v>45</v>
      </c>
      <c r="AE1453">
        <v>1</v>
      </c>
    </row>
    <row r="1454" spans="1:31" x14ac:dyDescent="0.2">
      <c r="A1454" s="9">
        <v>2010233</v>
      </c>
      <c r="C1454" t="s">
        <v>4069</v>
      </c>
      <c r="D1454" t="s">
        <v>4070</v>
      </c>
      <c r="E1454" t="s">
        <v>1510</v>
      </c>
      <c r="F1454" t="s">
        <v>1510</v>
      </c>
      <c r="G1454" t="s">
        <v>639</v>
      </c>
      <c r="H1454" t="s">
        <v>639</v>
      </c>
      <c r="I1454" t="s">
        <v>1282</v>
      </c>
      <c r="J1454" t="s">
        <v>729</v>
      </c>
      <c r="K1454" t="s">
        <v>54</v>
      </c>
      <c r="L1454" s="4">
        <v>44154</v>
      </c>
      <c r="M1454" s="4">
        <v>45980</v>
      </c>
      <c r="AC1454">
        <v>45</v>
      </c>
      <c r="AE1454">
        <v>1</v>
      </c>
    </row>
    <row r="1455" spans="1:31" x14ac:dyDescent="0.2">
      <c r="A1455" s="9">
        <v>2010239</v>
      </c>
      <c r="C1455" t="s">
        <v>4071</v>
      </c>
      <c r="D1455" t="s">
        <v>4072</v>
      </c>
      <c r="E1455" t="s">
        <v>4073</v>
      </c>
      <c r="F1455" t="s">
        <v>4073</v>
      </c>
      <c r="G1455" t="s">
        <v>639</v>
      </c>
      <c r="H1455" t="s">
        <v>639</v>
      </c>
      <c r="I1455" t="s">
        <v>1282</v>
      </c>
      <c r="J1455" t="s">
        <v>729</v>
      </c>
      <c r="K1455" t="s">
        <v>54</v>
      </c>
      <c r="L1455" s="4">
        <v>44154</v>
      </c>
      <c r="M1455" s="4">
        <v>45980</v>
      </c>
      <c r="AC1455">
        <v>13</v>
      </c>
      <c r="AE1455">
        <v>1</v>
      </c>
    </row>
    <row r="1456" spans="1:31" x14ac:dyDescent="0.2">
      <c r="A1456" s="9">
        <v>2010234</v>
      </c>
      <c r="C1456" t="s">
        <v>4074</v>
      </c>
      <c r="D1456" t="s">
        <v>4075</v>
      </c>
      <c r="E1456" t="s">
        <v>1510</v>
      </c>
      <c r="F1456" t="s">
        <v>1510</v>
      </c>
      <c r="G1456" t="s">
        <v>639</v>
      </c>
      <c r="H1456" t="s">
        <v>639</v>
      </c>
      <c r="I1456" t="s">
        <v>1282</v>
      </c>
      <c r="J1456" t="s">
        <v>729</v>
      </c>
      <c r="K1456" t="s">
        <v>54</v>
      </c>
      <c r="L1456" s="4">
        <v>44154</v>
      </c>
      <c r="M1456" s="4">
        <v>45980</v>
      </c>
      <c r="AC1456">
        <v>13</v>
      </c>
      <c r="AE1456">
        <v>1</v>
      </c>
    </row>
    <row r="1457" spans="1:31" x14ac:dyDescent="0.2">
      <c r="A1457" s="9">
        <v>2010235</v>
      </c>
      <c r="C1457" t="s">
        <v>4076</v>
      </c>
      <c r="D1457" t="s">
        <v>4077</v>
      </c>
      <c r="E1457" t="s">
        <v>4073</v>
      </c>
      <c r="F1457" t="s">
        <v>4073</v>
      </c>
      <c r="G1457" t="s">
        <v>639</v>
      </c>
      <c r="H1457" t="s">
        <v>639</v>
      </c>
      <c r="I1457" t="s">
        <v>1282</v>
      </c>
      <c r="J1457" t="s">
        <v>729</v>
      </c>
      <c r="K1457" t="s">
        <v>54</v>
      </c>
      <c r="L1457" s="4">
        <v>44154</v>
      </c>
      <c r="M1457" s="4">
        <v>45980</v>
      </c>
      <c r="AC1457">
        <v>13</v>
      </c>
      <c r="AE1457">
        <v>1</v>
      </c>
    </row>
    <row r="1458" spans="1:31" x14ac:dyDescent="0.2">
      <c r="A1458" s="9">
        <v>2010236</v>
      </c>
      <c r="C1458" t="s">
        <v>4078</v>
      </c>
      <c r="D1458" t="s">
        <v>4079</v>
      </c>
      <c r="E1458" t="s">
        <v>4073</v>
      </c>
      <c r="F1458" t="s">
        <v>4073</v>
      </c>
      <c r="G1458" t="s">
        <v>639</v>
      </c>
      <c r="H1458" t="s">
        <v>639</v>
      </c>
      <c r="I1458" t="s">
        <v>1282</v>
      </c>
      <c r="J1458" t="s">
        <v>729</v>
      </c>
      <c r="K1458" t="s">
        <v>54</v>
      </c>
      <c r="L1458" s="4">
        <v>44154</v>
      </c>
      <c r="M1458" s="4">
        <v>45980</v>
      </c>
      <c r="AC1458">
        <v>13</v>
      </c>
      <c r="AE1458">
        <v>1</v>
      </c>
    </row>
    <row r="1459" spans="1:31" x14ac:dyDescent="0.2">
      <c r="A1459" s="9">
        <v>2010224</v>
      </c>
      <c r="C1459" t="s">
        <v>4080</v>
      </c>
      <c r="D1459" t="s">
        <v>1518</v>
      </c>
      <c r="E1459" t="s">
        <v>1510</v>
      </c>
      <c r="F1459" t="s">
        <v>1510</v>
      </c>
      <c r="G1459" t="s">
        <v>639</v>
      </c>
      <c r="H1459" t="s">
        <v>639</v>
      </c>
      <c r="I1459" t="s">
        <v>1282</v>
      </c>
      <c r="J1459" t="s">
        <v>729</v>
      </c>
      <c r="K1459" t="s">
        <v>54</v>
      </c>
      <c r="L1459" s="4">
        <v>44142</v>
      </c>
      <c r="M1459" s="4">
        <v>45968</v>
      </c>
      <c r="AC1459">
        <v>90</v>
      </c>
      <c r="AE1459">
        <v>1</v>
      </c>
    </row>
    <row r="1460" spans="1:31" x14ac:dyDescent="0.2">
      <c r="A1460" s="9">
        <v>2008691</v>
      </c>
      <c r="C1460" t="s">
        <v>4081</v>
      </c>
      <c r="D1460" t="s">
        <v>4082</v>
      </c>
      <c r="E1460" t="s">
        <v>1264</v>
      </c>
      <c r="F1460" t="s">
        <v>1265</v>
      </c>
      <c r="G1460" t="s">
        <v>639</v>
      </c>
      <c r="H1460" t="s">
        <v>639</v>
      </c>
      <c r="I1460" t="s">
        <v>772</v>
      </c>
      <c r="J1460" t="s">
        <v>641</v>
      </c>
      <c r="K1460" t="s">
        <v>53</v>
      </c>
      <c r="L1460" s="4">
        <v>2</v>
      </c>
      <c r="M1460" s="4">
        <v>45952</v>
      </c>
      <c r="N1460">
        <v>3</v>
      </c>
      <c r="O1460">
        <v>22</v>
      </c>
      <c r="T1460">
        <v>9.6000003814697266</v>
      </c>
      <c r="Y1460">
        <v>0.15000000596046448</v>
      </c>
      <c r="AE1460">
        <v>1</v>
      </c>
    </row>
    <row r="1461" spans="1:31" x14ac:dyDescent="0.2">
      <c r="A1461" s="9">
        <v>2010218</v>
      </c>
      <c r="C1461" t="s">
        <v>4083</v>
      </c>
      <c r="D1461" t="s">
        <v>2807</v>
      </c>
      <c r="E1461" t="s">
        <v>3151</v>
      </c>
      <c r="F1461" t="s">
        <v>3151</v>
      </c>
      <c r="G1461" t="s">
        <v>639</v>
      </c>
      <c r="H1461" t="s">
        <v>684</v>
      </c>
      <c r="I1461" t="s">
        <v>1282</v>
      </c>
      <c r="J1461" t="s">
        <v>686</v>
      </c>
      <c r="K1461" t="s">
        <v>54</v>
      </c>
      <c r="L1461" s="4">
        <v>44125</v>
      </c>
      <c r="M1461" s="4">
        <v>45951</v>
      </c>
      <c r="N1461">
        <v>0.10000000149011612</v>
      </c>
      <c r="O1461">
        <v>5.000000074505806E-2</v>
      </c>
      <c r="P1461">
        <v>0.30000001192092896</v>
      </c>
      <c r="AC1461">
        <v>1</v>
      </c>
      <c r="AE1461">
        <v>1.01</v>
      </c>
    </row>
    <row r="1462" spans="1:31" x14ac:dyDescent="0.2">
      <c r="A1462" s="9">
        <v>2010219</v>
      </c>
      <c r="C1462" t="s">
        <v>4084</v>
      </c>
      <c r="D1462" t="s">
        <v>2809</v>
      </c>
      <c r="E1462" t="s">
        <v>3151</v>
      </c>
      <c r="F1462" t="s">
        <v>3151</v>
      </c>
      <c r="G1462" t="s">
        <v>639</v>
      </c>
      <c r="H1462" t="s">
        <v>684</v>
      </c>
      <c r="I1462" t="s">
        <v>1282</v>
      </c>
      <c r="J1462" t="s">
        <v>694</v>
      </c>
      <c r="K1462" t="s">
        <v>53</v>
      </c>
      <c r="L1462" s="4">
        <v>44125</v>
      </c>
      <c r="M1462" s="4">
        <v>45951</v>
      </c>
      <c r="N1462">
        <v>0.5</v>
      </c>
      <c r="O1462">
        <v>0.10000000149011612</v>
      </c>
      <c r="P1462">
        <v>0.30000001192092896</v>
      </c>
      <c r="AC1462">
        <v>3</v>
      </c>
      <c r="AE1462">
        <v>1</v>
      </c>
    </row>
    <row r="1463" spans="1:31" x14ac:dyDescent="0.2">
      <c r="A1463" s="9">
        <v>2010208</v>
      </c>
      <c r="C1463" t="s">
        <v>4085</v>
      </c>
      <c r="D1463" t="s">
        <v>1284</v>
      </c>
      <c r="E1463" t="s">
        <v>3123</v>
      </c>
      <c r="F1463" t="s">
        <v>3123</v>
      </c>
      <c r="G1463" t="s">
        <v>639</v>
      </c>
      <c r="H1463" t="s">
        <v>684</v>
      </c>
      <c r="I1463" t="s">
        <v>1282</v>
      </c>
      <c r="J1463" t="s">
        <v>686</v>
      </c>
      <c r="K1463" t="s">
        <v>54</v>
      </c>
      <c r="L1463" s="4">
        <v>44123</v>
      </c>
      <c r="M1463" s="4">
        <v>45949</v>
      </c>
      <c r="N1463">
        <v>0.30000001192092896</v>
      </c>
      <c r="AE1463">
        <v>1.05</v>
      </c>
    </row>
    <row r="1464" spans="1:31" x14ac:dyDescent="0.2">
      <c r="A1464" s="9">
        <v>2008686</v>
      </c>
      <c r="C1464" t="s">
        <v>4086</v>
      </c>
      <c r="D1464" t="s">
        <v>4087</v>
      </c>
      <c r="E1464" t="s">
        <v>1264</v>
      </c>
      <c r="F1464" t="s">
        <v>1265</v>
      </c>
      <c r="G1464" t="s">
        <v>639</v>
      </c>
      <c r="H1464" t="s">
        <v>639</v>
      </c>
      <c r="I1464" t="s">
        <v>772</v>
      </c>
      <c r="J1464" t="s">
        <v>641</v>
      </c>
      <c r="K1464" t="s">
        <v>53</v>
      </c>
      <c r="L1464" s="4">
        <v>2</v>
      </c>
      <c r="M1464" s="4">
        <v>45946</v>
      </c>
      <c r="N1464">
        <v>5</v>
      </c>
      <c r="O1464">
        <v>19</v>
      </c>
      <c r="P1464">
        <v>10</v>
      </c>
      <c r="T1464">
        <v>7.5999999046325684</v>
      </c>
      <c r="Y1464">
        <v>0.10000000149011612</v>
      </c>
      <c r="AE1464">
        <v>1</v>
      </c>
    </row>
    <row r="1465" spans="1:31" x14ac:dyDescent="0.2">
      <c r="A1465" s="9">
        <v>2008688</v>
      </c>
      <c r="C1465" t="s">
        <v>4088</v>
      </c>
      <c r="D1465" t="s">
        <v>4089</v>
      </c>
      <c r="E1465" t="s">
        <v>1264</v>
      </c>
      <c r="F1465" t="s">
        <v>1265</v>
      </c>
      <c r="G1465" t="s">
        <v>639</v>
      </c>
      <c r="H1465" t="s">
        <v>639</v>
      </c>
      <c r="I1465" t="s">
        <v>772</v>
      </c>
      <c r="J1465" t="s">
        <v>641</v>
      </c>
      <c r="K1465" t="s">
        <v>53</v>
      </c>
      <c r="L1465" s="4">
        <v>2</v>
      </c>
      <c r="M1465" s="4">
        <v>45946</v>
      </c>
      <c r="N1465">
        <v>15</v>
      </c>
      <c r="O1465">
        <v>20</v>
      </c>
      <c r="R1465">
        <v>3</v>
      </c>
      <c r="T1465">
        <v>7.1999998092651367</v>
      </c>
      <c r="V1465">
        <v>0.5</v>
      </c>
      <c r="AE1465">
        <v>1</v>
      </c>
    </row>
    <row r="1466" spans="1:31" x14ac:dyDescent="0.2">
      <c r="A1466" s="9">
        <v>2008689</v>
      </c>
      <c r="C1466" t="s">
        <v>4090</v>
      </c>
      <c r="D1466" t="s">
        <v>4091</v>
      </c>
      <c r="E1466" t="s">
        <v>1264</v>
      </c>
      <c r="F1466" t="s">
        <v>1265</v>
      </c>
      <c r="G1466" t="s">
        <v>639</v>
      </c>
      <c r="H1466" t="s">
        <v>639</v>
      </c>
      <c r="I1466" t="s">
        <v>772</v>
      </c>
      <c r="J1466" t="s">
        <v>641</v>
      </c>
      <c r="K1466" t="s">
        <v>53</v>
      </c>
      <c r="L1466" s="4">
        <v>2</v>
      </c>
      <c r="M1466" s="4">
        <v>45946</v>
      </c>
      <c r="N1466">
        <v>8</v>
      </c>
      <c r="O1466">
        <v>30</v>
      </c>
      <c r="R1466">
        <v>2</v>
      </c>
      <c r="T1466">
        <v>3.2000000476837158</v>
      </c>
      <c r="V1466">
        <v>0.15000000596046448</v>
      </c>
      <c r="Y1466">
        <v>0.15000000596046448</v>
      </c>
      <c r="AE1466">
        <v>1</v>
      </c>
    </row>
    <row r="1467" spans="1:31" x14ac:dyDescent="0.2">
      <c r="A1467" s="9">
        <v>2008690</v>
      </c>
      <c r="C1467" t="s">
        <v>4092</v>
      </c>
      <c r="D1467" t="s">
        <v>4093</v>
      </c>
      <c r="E1467" t="s">
        <v>1264</v>
      </c>
      <c r="F1467" t="s">
        <v>1265</v>
      </c>
      <c r="G1467" t="s">
        <v>639</v>
      </c>
      <c r="H1467" t="s">
        <v>639</v>
      </c>
      <c r="I1467" t="s">
        <v>772</v>
      </c>
      <c r="J1467" t="s">
        <v>641</v>
      </c>
      <c r="K1467" t="s">
        <v>53</v>
      </c>
      <c r="L1467" s="4">
        <v>2</v>
      </c>
      <c r="M1467" s="4">
        <v>45946</v>
      </c>
      <c r="N1467">
        <v>3</v>
      </c>
      <c r="O1467">
        <v>22</v>
      </c>
      <c r="R1467">
        <v>2</v>
      </c>
      <c r="T1467">
        <v>7.1999998092651367</v>
      </c>
      <c r="V1467">
        <v>0.10000000149011612</v>
      </c>
      <c r="Y1467">
        <v>0.15000000596046448</v>
      </c>
      <c r="AE1467">
        <v>1</v>
      </c>
    </row>
    <row r="1468" spans="1:31" x14ac:dyDescent="0.2">
      <c r="A1468" s="9">
        <v>2010422</v>
      </c>
      <c r="C1468" t="s">
        <v>4094</v>
      </c>
      <c r="D1468" t="s">
        <v>4095</v>
      </c>
      <c r="E1468" t="s">
        <v>2710</v>
      </c>
      <c r="F1468" t="s">
        <v>2710</v>
      </c>
      <c r="G1468" t="s">
        <v>639</v>
      </c>
      <c r="H1468" t="s">
        <v>639</v>
      </c>
      <c r="I1468" t="s">
        <v>772</v>
      </c>
      <c r="J1468" t="s">
        <v>729</v>
      </c>
      <c r="K1468" t="s">
        <v>53</v>
      </c>
      <c r="L1468" s="4">
        <v>2</v>
      </c>
      <c r="M1468" s="4">
        <v>45943</v>
      </c>
      <c r="AE1468">
        <v>1</v>
      </c>
    </row>
    <row r="1469" spans="1:31" x14ac:dyDescent="0.2">
      <c r="A1469" s="9">
        <v>2010199</v>
      </c>
      <c r="C1469" t="s">
        <v>4096</v>
      </c>
      <c r="D1469" t="s">
        <v>4097</v>
      </c>
      <c r="E1469" t="s">
        <v>1702</v>
      </c>
      <c r="F1469" t="s">
        <v>1702</v>
      </c>
      <c r="G1469" t="s">
        <v>639</v>
      </c>
      <c r="H1469" t="s">
        <v>639</v>
      </c>
      <c r="I1469" t="s">
        <v>1282</v>
      </c>
      <c r="J1469" t="s">
        <v>729</v>
      </c>
      <c r="K1469" t="s">
        <v>54</v>
      </c>
      <c r="L1469" s="4">
        <v>44111</v>
      </c>
      <c r="M1469" s="4">
        <v>45937</v>
      </c>
      <c r="AC1469">
        <v>45</v>
      </c>
      <c r="AE1469">
        <v>1</v>
      </c>
    </row>
    <row r="1470" spans="1:31" x14ac:dyDescent="0.2">
      <c r="A1470" s="9">
        <v>2010321</v>
      </c>
      <c r="C1470" t="s">
        <v>4098</v>
      </c>
      <c r="D1470" t="s">
        <v>4099</v>
      </c>
      <c r="E1470" t="s">
        <v>3071</v>
      </c>
      <c r="F1470" t="s">
        <v>3071</v>
      </c>
      <c r="G1470" t="s">
        <v>639</v>
      </c>
      <c r="H1470" t="s">
        <v>684</v>
      </c>
      <c r="I1470" t="s">
        <v>772</v>
      </c>
      <c r="J1470" t="s">
        <v>686</v>
      </c>
      <c r="K1470" t="s">
        <v>54</v>
      </c>
      <c r="L1470" s="4">
        <v>2</v>
      </c>
      <c r="M1470" s="4">
        <v>45932</v>
      </c>
      <c r="N1470">
        <v>5</v>
      </c>
      <c r="O1470">
        <v>9</v>
      </c>
      <c r="P1470">
        <v>23</v>
      </c>
      <c r="AE1470">
        <v>1</v>
      </c>
    </row>
    <row r="1471" spans="1:31" x14ac:dyDescent="0.2">
      <c r="A1471" s="9">
        <v>2008709</v>
      </c>
      <c r="B1471">
        <v>4484</v>
      </c>
      <c r="C1471" t="s">
        <v>4100</v>
      </c>
      <c r="D1471" t="s">
        <v>4101</v>
      </c>
      <c r="E1471" t="s">
        <v>4102</v>
      </c>
      <c r="F1471" t="s">
        <v>4102</v>
      </c>
      <c r="G1471" t="s">
        <v>639</v>
      </c>
      <c r="H1471" t="s">
        <v>684</v>
      </c>
      <c r="I1471" t="s">
        <v>2732</v>
      </c>
      <c r="J1471" t="s">
        <v>694</v>
      </c>
      <c r="K1471" t="s">
        <v>53</v>
      </c>
      <c r="L1471" s="4">
        <v>2</v>
      </c>
      <c r="M1471" s="4">
        <v>45930</v>
      </c>
      <c r="N1471">
        <v>0.30000001192092896</v>
      </c>
      <c r="AC1471">
        <v>13.8</v>
      </c>
      <c r="AE1471">
        <v>1</v>
      </c>
    </row>
    <row r="1472" spans="1:31" x14ac:dyDescent="0.2">
      <c r="A1472" s="9">
        <v>2010187</v>
      </c>
      <c r="C1472" t="s">
        <v>4103</v>
      </c>
      <c r="D1472" t="s">
        <v>4104</v>
      </c>
      <c r="E1472" t="s">
        <v>4105</v>
      </c>
      <c r="F1472" t="s">
        <v>4105</v>
      </c>
      <c r="G1472" t="s">
        <v>639</v>
      </c>
      <c r="H1472" t="s">
        <v>684</v>
      </c>
      <c r="I1472" t="s">
        <v>1282</v>
      </c>
      <c r="J1472" t="s">
        <v>686</v>
      </c>
      <c r="K1472" t="s">
        <v>54</v>
      </c>
      <c r="L1472" s="4">
        <v>44099</v>
      </c>
      <c r="M1472" s="4">
        <v>45925</v>
      </c>
      <c r="N1472">
        <v>0.30000001192092896</v>
      </c>
      <c r="O1472">
        <v>5.000000074505806E-2</v>
      </c>
      <c r="P1472">
        <v>0.30000001192092896</v>
      </c>
      <c r="AC1472">
        <v>2</v>
      </c>
      <c r="AE1472">
        <v>1.01</v>
      </c>
    </row>
    <row r="1473" spans="1:31" x14ac:dyDescent="0.2">
      <c r="A1473" s="9">
        <v>2010183</v>
      </c>
      <c r="C1473" t="s">
        <v>4106</v>
      </c>
      <c r="D1473" t="s">
        <v>4107</v>
      </c>
      <c r="E1473" t="s">
        <v>2830</v>
      </c>
      <c r="F1473" t="s">
        <v>2830</v>
      </c>
      <c r="G1473" t="s">
        <v>639</v>
      </c>
      <c r="H1473" t="s">
        <v>639</v>
      </c>
      <c r="I1473" t="s">
        <v>1282</v>
      </c>
      <c r="J1473" t="s">
        <v>729</v>
      </c>
      <c r="K1473" t="s">
        <v>54</v>
      </c>
      <c r="L1473" s="4">
        <v>44099</v>
      </c>
      <c r="M1473" s="4">
        <v>45925</v>
      </c>
      <c r="AC1473">
        <v>45</v>
      </c>
      <c r="AE1473">
        <v>1</v>
      </c>
    </row>
    <row r="1474" spans="1:31" x14ac:dyDescent="0.2">
      <c r="A1474" s="9">
        <v>2010188</v>
      </c>
      <c r="C1474" t="s">
        <v>4108</v>
      </c>
      <c r="D1474" t="s">
        <v>3754</v>
      </c>
      <c r="E1474" t="s">
        <v>1331</v>
      </c>
      <c r="F1474" t="s">
        <v>1331</v>
      </c>
      <c r="G1474" t="s">
        <v>639</v>
      </c>
      <c r="H1474" t="s">
        <v>639</v>
      </c>
      <c r="I1474" t="s">
        <v>1282</v>
      </c>
      <c r="J1474" t="s">
        <v>729</v>
      </c>
      <c r="K1474" t="s">
        <v>54</v>
      </c>
      <c r="L1474" s="4">
        <v>44098</v>
      </c>
      <c r="M1474" s="4">
        <v>45924</v>
      </c>
      <c r="AC1474">
        <v>80</v>
      </c>
      <c r="AE1474">
        <v>1</v>
      </c>
    </row>
    <row r="1475" spans="1:31" x14ac:dyDescent="0.2">
      <c r="A1475" s="9">
        <v>2010184</v>
      </c>
      <c r="C1475" t="s">
        <v>4109</v>
      </c>
      <c r="D1475" t="s">
        <v>4110</v>
      </c>
      <c r="E1475" t="s">
        <v>1702</v>
      </c>
      <c r="F1475" t="s">
        <v>1702</v>
      </c>
      <c r="G1475" t="s">
        <v>639</v>
      </c>
      <c r="H1475" t="s">
        <v>639</v>
      </c>
      <c r="I1475" t="s">
        <v>1282</v>
      </c>
      <c r="J1475" t="s">
        <v>729</v>
      </c>
      <c r="K1475" t="s">
        <v>54</v>
      </c>
      <c r="L1475" s="4">
        <v>44098</v>
      </c>
      <c r="M1475" s="4">
        <v>45924</v>
      </c>
      <c r="AC1475">
        <v>45</v>
      </c>
      <c r="AE1475">
        <v>1</v>
      </c>
    </row>
    <row r="1476" spans="1:31" x14ac:dyDescent="0.2">
      <c r="A1476" s="9">
        <v>2010186</v>
      </c>
      <c r="C1476" t="s">
        <v>4111</v>
      </c>
      <c r="D1476" t="s">
        <v>4110</v>
      </c>
      <c r="E1476" t="s">
        <v>1702</v>
      </c>
      <c r="F1476" t="s">
        <v>1702</v>
      </c>
      <c r="G1476" t="s">
        <v>639</v>
      </c>
      <c r="H1476" t="s">
        <v>639</v>
      </c>
      <c r="I1476" t="s">
        <v>1282</v>
      </c>
      <c r="J1476" t="s">
        <v>729</v>
      </c>
      <c r="K1476" t="s">
        <v>54</v>
      </c>
      <c r="L1476" s="4">
        <v>44098</v>
      </c>
      <c r="M1476" s="4">
        <v>45924</v>
      </c>
      <c r="AC1476">
        <v>45</v>
      </c>
      <c r="AE1476">
        <v>1</v>
      </c>
    </row>
    <row r="1477" spans="1:31" x14ac:dyDescent="0.2">
      <c r="A1477" s="9">
        <v>2008190</v>
      </c>
      <c r="C1477" t="s">
        <v>4112</v>
      </c>
      <c r="D1477" t="s">
        <v>4113</v>
      </c>
      <c r="E1477" t="s">
        <v>1702</v>
      </c>
      <c r="F1477" t="s">
        <v>1702</v>
      </c>
      <c r="G1477" t="s">
        <v>639</v>
      </c>
      <c r="H1477" t="s">
        <v>639</v>
      </c>
      <c r="I1477" t="s">
        <v>1282</v>
      </c>
      <c r="J1477" t="s">
        <v>729</v>
      </c>
      <c r="K1477" t="s">
        <v>54</v>
      </c>
      <c r="L1477" s="4">
        <v>44095</v>
      </c>
      <c r="M1477" s="4">
        <v>45921</v>
      </c>
      <c r="AC1477">
        <v>60</v>
      </c>
      <c r="AE1477">
        <v>1</v>
      </c>
    </row>
    <row r="1478" spans="1:31" x14ac:dyDescent="0.2">
      <c r="A1478" s="9">
        <v>2008191</v>
      </c>
      <c r="C1478" t="s">
        <v>4114</v>
      </c>
      <c r="D1478" t="s">
        <v>4115</v>
      </c>
      <c r="E1478" t="s">
        <v>1702</v>
      </c>
      <c r="F1478" t="s">
        <v>1702</v>
      </c>
      <c r="G1478" t="s">
        <v>639</v>
      </c>
      <c r="H1478" t="s">
        <v>639</v>
      </c>
      <c r="I1478" t="s">
        <v>1282</v>
      </c>
      <c r="J1478" t="s">
        <v>729</v>
      </c>
      <c r="K1478" t="s">
        <v>54</v>
      </c>
      <c r="L1478" s="4">
        <v>44095</v>
      </c>
      <c r="M1478" s="4">
        <v>45921</v>
      </c>
      <c r="AC1478">
        <v>60</v>
      </c>
      <c r="AE1478">
        <v>1</v>
      </c>
    </row>
    <row r="1479" spans="1:31" x14ac:dyDescent="0.2">
      <c r="A1479" s="9">
        <v>2008207</v>
      </c>
      <c r="C1479" t="s">
        <v>4116</v>
      </c>
      <c r="D1479" t="s">
        <v>3848</v>
      </c>
      <c r="E1479" t="s">
        <v>1702</v>
      </c>
      <c r="F1479" t="s">
        <v>1702</v>
      </c>
      <c r="G1479" t="s">
        <v>639</v>
      </c>
      <c r="H1479" t="s">
        <v>639</v>
      </c>
      <c r="I1479" t="s">
        <v>1282</v>
      </c>
      <c r="J1479" t="s">
        <v>729</v>
      </c>
      <c r="K1479" t="s">
        <v>54</v>
      </c>
      <c r="L1479" s="4">
        <v>44095</v>
      </c>
      <c r="M1479" s="4">
        <v>45921</v>
      </c>
      <c r="AC1479">
        <v>70</v>
      </c>
      <c r="AE1479">
        <v>1</v>
      </c>
    </row>
    <row r="1480" spans="1:31" x14ac:dyDescent="0.2">
      <c r="A1480" s="9">
        <v>2008206</v>
      </c>
      <c r="C1480" t="s">
        <v>4117</v>
      </c>
      <c r="D1480" t="s">
        <v>3848</v>
      </c>
      <c r="E1480" t="s">
        <v>1702</v>
      </c>
      <c r="F1480" t="s">
        <v>1702</v>
      </c>
      <c r="G1480" t="s">
        <v>639</v>
      </c>
      <c r="H1480" t="s">
        <v>639</v>
      </c>
      <c r="I1480" t="s">
        <v>1282</v>
      </c>
      <c r="J1480" t="s">
        <v>729</v>
      </c>
      <c r="K1480" t="s">
        <v>54</v>
      </c>
      <c r="L1480" s="4">
        <v>44095</v>
      </c>
      <c r="M1480" s="4">
        <v>45921</v>
      </c>
      <c r="AC1480">
        <v>70</v>
      </c>
      <c r="AE1480">
        <v>1</v>
      </c>
    </row>
    <row r="1481" spans="1:31" x14ac:dyDescent="0.2">
      <c r="A1481" s="9">
        <v>2008199</v>
      </c>
      <c r="C1481" t="s">
        <v>4118</v>
      </c>
      <c r="D1481" t="s">
        <v>4119</v>
      </c>
      <c r="E1481" t="s">
        <v>1702</v>
      </c>
      <c r="F1481" t="s">
        <v>1702</v>
      </c>
      <c r="G1481" t="s">
        <v>639</v>
      </c>
      <c r="H1481" t="s">
        <v>639</v>
      </c>
      <c r="I1481" t="s">
        <v>1282</v>
      </c>
      <c r="J1481" t="s">
        <v>729</v>
      </c>
      <c r="K1481" t="s">
        <v>54</v>
      </c>
      <c r="L1481" s="4">
        <v>44095</v>
      </c>
      <c r="M1481" s="4">
        <v>45921</v>
      </c>
      <c r="AC1481">
        <v>70</v>
      </c>
      <c r="AE1481">
        <v>1</v>
      </c>
    </row>
    <row r="1482" spans="1:31" x14ac:dyDescent="0.2">
      <c r="A1482" s="9">
        <v>2008202</v>
      </c>
      <c r="C1482" t="s">
        <v>4120</v>
      </c>
      <c r="D1482" t="s">
        <v>4119</v>
      </c>
      <c r="E1482" t="s">
        <v>1702</v>
      </c>
      <c r="F1482" t="s">
        <v>1702</v>
      </c>
      <c r="G1482" t="s">
        <v>639</v>
      </c>
      <c r="H1482" t="s">
        <v>639</v>
      </c>
      <c r="I1482" t="s">
        <v>1282</v>
      </c>
      <c r="J1482" t="s">
        <v>729</v>
      </c>
      <c r="K1482" t="s">
        <v>54</v>
      </c>
      <c r="L1482" s="4">
        <v>44095</v>
      </c>
      <c r="M1482" s="4">
        <v>45921</v>
      </c>
      <c r="AC1482">
        <v>60</v>
      </c>
      <c r="AE1482">
        <v>1</v>
      </c>
    </row>
    <row r="1483" spans="1:31" x14ac:dyDescent="0.2">
      <c r="A1483" s="9">
        <v>2008205</v>
      </c>
      <c r="C1483" t="s">
        <v>4121</v>
      </c>
      <c r="D1483" t="s">
        <v>2872</v>
      </c>
      <c r="E1483" t="s">
        <v>1702</v>
      </c>
      <c r="F1483" t="s">
        <v>1702</v>
      </c>
      <c r="G1483" t="s">
        <v>639</v>
      </c>
      <c r="H1483" t="s">
        <v>639</v>
      </c>
      <c r="I1483" t="s">
        <v>1282</v>
      </c>
      <c r="J1483" t="s">
        <v>729</v>
      </c>
      <c r="K1483" t="s">
        <v>54</v>
      </c>
      <c r="L1483" s="4">
        <v>44095</v>
      </c>
      <c r="M1483" s="4">
        <v>45921</v>
      </c>
      <c r="AC1483">
        <v>70</v>
      </c>
      <c r="AE1483">
        <v>1</v>
      </c>
    </row>
    <row r="1484" spans="1:31" x14ac:dyDescent="0.2">
      <c r="A1484" s="9">
        <v>2008197</v>
      </c>
      <c r="C1484" t="s">
        <v>4122</v>
      </c>
      <c r="D1484" t="s">
        <v>2872</v>
      </c>
      <c r="E1484" t="s">
        <v>1702</v>
      </c>
      <c r="F1484" t="s">
        <v>1702</v>
      </c>
      <c r="G1484" t="s">
        <v>639</v>
      </c>
      <c r="H1484" t="s">
        <v>639</v>
      </c>
      <c r="I1484" t="s">
        <v>1282</v>
      </c>
      <c r="J1484" t="s">
        <v>729</v>
      </c>
      <c r="K1484" t="s">
        <v>54</v>
      </c>
      <c r="L1484" s="4">
        <v>44095</v>
      </c>
      <c r="M1484" s="4">
        <v>45921</v>
      </c>
      <c r="AC1484">
        <v>70</v>
      </c>
      <c r="AE1484">
        <v>1</v>
      </c>
    </row>
    <row r="1485" spans="1:31" x14ac:dyDescent="0.2">
      <c r="A1485" s="9">
        <v>2008200</v>
      </c>
      <c r="C1485" t="s">
        <v>4123</v>
      </c>
      <c r="D1485" t="s">
        <v>2949</v>
      </c>
      <c r="E1485" t="s">
        <v>1702</v>
      </c>
      <c r="F1485" t="s">
        <v>1702</v>
      </c>
      <c r="G1485" t="s">
        <v>639</v>
      </c>
      <c r="H1485" t="s">
        <v>639</v>
      </c>
      <c r="I1485" t="s">
        <v>1282</v>
      </c>
      <c r="J1485" t="s">
        <v>729</v>
      </c>
      <c r="K1485" t="s">
        <v>54</v>
      </c>
      <c r="L1485" s="4">
        <v>44095</v>
      </c>
      <c r="M1485" s="4">
        <v>45921</v>
      </c>
      <c r="AC1485">
        <v>45</v>
      </c>
      <c r="AE1485">
        <v>1</v>
      </c>
    </row>
    <row r="1486" spans="1:31" x14ac:dyDescent="0.2">
      <c r="A1486" s="9">
        <v>2008195</v>
      </c>
      <c r="C1486" t="s">
        <v>4124</v>
      </c>
      <c r="D1486" t="s">
        <v>2919</v>
      </c>
      <c r="E1486" t="s">
        <v>1702</v>
      </c>
      <c r="F1486" t="s">
        <v>1702</v>
      </c>
      <c r="G1486" t="s">
        <v>639</v>
      </c>
      <c r="H1486" t="s">
        <v>639</v>
      </c>
      <c r="I1486" t="s">
        <v>1282</v>
      </c>
      <c r="J1486" t="s">
        <v>729</v>
      </c>
      <c r="K1486" t="s">
        <v>54</v>
      </c>
      <c r="L1486" s="4">
        <v>44095</v>
      </c>
      <c r="M1486" s="4">
        <v>45921</v>
      </c>
      <c r="AC1486">
        <v>70</v>
      </c>
      <c r="AE1486">
        <v>1</v>
      </c>
    </row>
    <row r="1487" spans="1:31" x14ac:dyDescent="0.2">
      <c r="A1487" s="9">
        <v>2008201</v>
      </c>
      <c r="C1487" t="s">
        <v>4125</v>
      </c>
      <c r="D1487" t="s">
        <v>2919</v>
      </c>
      <c r="E1487" t="s">
        <v>1702</v>
      </c>
      <c r="F1487" t="s">
        <v>1702</v>
      </c>
      <c r="G1487" t="s">
        <v>639</v>
      </c>
      <c r="H1487" t="s">
        <v>639</v>
      </c>
      <c r="I1487" t="s">
        <v>1282</v>
      </c>
      <c r="J1487" t="s">
        <v>729</v>
      </c>
      <c r="K1487" t="s">
        <v>54</v>
      </c>
      <c r="L1487" s="4">
        <v>44095</v>
      </c>
      <c r="M1487" s="4">
        <v>45921</v>
      </c>
      <c r="AC1487">
        <v>70</v>
      </c>
      <c r="AE1487">
        <v>1</v>
      </c>
    </row>
    <row r="1488" spans="1:31" x14ac:dyDescent="0.2">
      <c r="A1488" s="9">
        <v>2008239</v>
      </c>
      <c r="C1488" t="s">
        <v>4126</v>
      </c>
      <c r="D1488" t="s">
        <v>3933</v>
      </c>
      <c r="E1488" t="s">
        <v>1702</v>
      </c>
      <c r="F1488" t="s">
        <v>1702</v>
      </c>
      <c r="G1488" t="s">
        <v>639</v>
      </c>
      <c r="H1488" t="s">
        <v>639</v>
      </c>
      <c r="I1488" t="s">
        <v>1282</v>
      </c>
      <c r="J1488" t="s">
        <v>729</v>
      </c>
      <c r="K1488" t="s">
        <v>54</v>
      </c>
      <c r="L1488" s="4">
        <v>44095</v>
      </c>
      <c r="M1488" s="4">
        <v>45921</v>
      </c>
      <c r="AC1488">
        <v>45</v>
      </c>
      <c r="AE1488">
        <v>1</v>
      </c>
    </row>
    <row r="1489" spans="1:31" x14ac:dyDescent="0.2">
      <c r="A1489" s="9">
        <v>2008189</v>
      </c>
      <c r="C1489" t="s">
        <v>4127</v>
      </c>
      <c r="D1489" t="s">
        <v>4128</v>
      </c>
      <c r="E1489" t="s">
        <v>1702</v>
      </c>
      <c r="F1489" t="s">
        <v>1702</v>
      </c>
      <c r="G1489" t="s">
        <v>639</v>
      </c>
      <c r="H1489" t="s">
        <v>639</v>
      </c>
      <c r="I1489" t="s">
        <v>1282</v>
      </c>
      <c r="J1489" t="s">
        <v>729</v>
      </c>
      <c r="K1489" t="s">
        <v>54</v>
      </c>
      <c r="L1489" s="4">
        <v>44095</v>
      </c>
      <c r="M1489" s="4">
        <v>45921</v>
      </c>
      <c r="AC1489">
        <v>60</v>
      </c>
      <c r="AE1489">
        <v>1</v>
      </c>
    </row>
    <row r="1490" spans="1:31" x14ac:dyDescent="0.2">
      <c r="A1490" s="9">
        <v>2006140</v>
      </c>
      <c r="C1490" t="s">
        <v>4129</v>
      </c>
      <c r="D1490" t="s">
        <v>4130</v>
      </c>
      <c r="E1490" t="s">
        <v>1540</v>
      </c>
      <c r="F1490" t="s">
        <v>1540</v>
      </c>
      <c r="G1490" t="s">
        <v>639</v>
      </c>
      <c r="H1490" t="s">
        <v>639</v>
      </c>
      <c r="I1490" t="s">
        <v>1282</v>
      </c>
      <c r="J1490" t="s">
        <v>641</v>
      </c>
      <c r="K1490" t="s">
        <v>54</v>
      </c>
      <c r="L1490" s="4">
        <v>44088</v>
      </c>
      <c r="M1490" s="4">
        <v>45914</v>
      </c>
      <c r="N1490">
        <v>30</v>
      </c>
      <c r="AE1490">
        <v>1.3</v>
      </c>
    </row>
    <row r="1491" spans="1:31" x14ac:dyDescent="0.2">
      <c r="A1491" s="9">
        <v>2010165</v>
      </c>
      <c r="C1491" t="s">
        <v>4131</v>
      </c>
      <c r="D1491" t="s">
        <v>3562</v>
      </c>
      <c r="E1491" t="s">
        <v>1702</v>
      </c>
      <c r="F1491" t="s">
        <v>1702</v>
      </c>
      <c r="G1491" t="s">
        <v>639</v>
      </c>
      <c r="H1491" t="s">
        <v>639</v>
      </c>
      <c r="I1491" t="s">
        <v>1282</v>
      </c>
      <c r="J1491" t="s">
        <v>647</v>
      </c>
      <c r="K1491" t="s">
        <v>54</v>
      </c>
      <c r="L1491" s="4">
        <v>44063</v>
      </c>
      <c r="M1491" s="4">
        <v>45889</v>
      </c>
      <c r="AC1491">
        <v>45</v>
      </c>
      <c r="AE1491">
        <v>1</v>
      </c>
    </row>
    <row r="1492" spans="1:31" x14ac:dyDescent="0.2">
      <c r="A1492" s="9">
        <v>2010163</v>
      </c>
      <c r="C1492" t="s">
        <v>4132</v>
      </c>
      <c r="D1492" t="s">
        <v>2919</v>
      </c>
      <c r="E1492" t="s">
        <v>1702</v>
      </c>
      <c r="F1492" t="s">
        <v>1702</v>
      </c>
      <c r="G1492" t="s">
        <v>639</v>
      </c>
      <c r="H1492" t="s">
        <v>639</v>
      </c>
      <c r="I1492" t="s">
        <v>1282</v>
      </c>
      <c r="J1492" t="s">
        <v>647</v>
      </c>
      <c r="K1492" t="s">
        <v>54</v>
      </c>
      <c r="L1492" s="4">
        <v>44063</v>
      </c>
      <c r="M1492" s="4">
        <v>45889</v>
      </c>
      <c r="AC1492">
        <v>45</v>
      </c>
      <c r="AE1492">
        <v>1</v>
      </c>
    </row>
    <row r="1493" spans="1:31" x14ac:dyDescent="0.2">
      <c r="A1493" s="9">
        <v>2010164</v>
      </c>
      <c r="C1493" t="s">
        <v>4133</v>
      </c>
      <c r="D1493" t="s">
        <v>3019</v>
      </c>
      <c r="E1493" t="s">
        <v>1702</v>
      </c>
      <c r="F1493" t="s">
        <v>1702</v>
      </c>
      <c r="G1493" t="s">
        <v>639</v>
      </c>
      <c r="H1493" t="s">
        <v>639</v>
      </c>
      <c r="I1493" t="s">
        <v>1282</v>
      </c>
      <c r="J1493" t="s">
        <v>647</v>
      </c>
      <c r="K1493" t="s">
        <v>54</v>
      </c>
      <c r="L1493" s="4">
        <v>44063</v>
      </c>
      <c r="M1493" s="4">
        <v>45889</v>
      </c>
      <c r="AC1493">
        <v>45</v>
      </c>
      <c r="AE1493">
        <v>1</v>
      </c>
    </row>
    <row r="1494" spans="1:31" x14ac:dyDescent="0.2">
      <c r="A1494" s="9">
        <v>2010161</v>
      </c>
      <c r="C1494" t="s">
        <v>4134</v>
      </c>
      <c r="D1494" t="s">
        <v>1284</v>
      </c>
      <c r="E1494" t="s">
        <v>4135</v>
      </c>
      <c r="F1494" t="s">
        <v>4135</v>
      </c>
      <c r="G1494" t="s">
        <v>639</v>
      </c>
      <c r="H1494" t="s">
        <v>684</v>
      </c>
      <c r="I1494" t="s">
        <v>1282</v>
      </c>
      <c r="J1494" t="s">
        <v>686</v>
      </c>
      <c r="K1494" t="s">
        <v>54</v>
      </c>
      <c r="L1494" s="4">
        <v>44054</v>
      </c>
      <c r="M1494" s="4">
        <v>45880</v>
      </c>
      <c r="N1494">
        <v>0.30000001192092896</v>
      </c>
      <c r="O1494">
        <v>5.000000074505806E-2</v>
      </c>
      <c r="P1494">
        <v>0.30000001192092896</v>
      </c>
      <c r="AE1494">
        <v>1.01</v>
      </c>
    </row>
    <row r="1495" spans="1:31" x14ac:dyDescent="0.2">
      <c r="A1495" s="9">
        <v>2010155</v>
      </c>
      <c r="C1495" t="s">
        <v>4136</v>
      </c>
      <c r="D1495" t="s">
        <v>4137</v>
      </c>
      <c r="E1495" t="s">
        <v>4138</v>
      </c>
      <c r="F1495" t="s">
        <v>4138</v>
      </c>
      <c r="G1495" t="s">
        <v>639</v>
      </c>
      <c r="H1495" t="s">
        <v>684</v>
      </c>
      <c r="I1495" t="s">
        <v>1282</v>
      </c>
      <c r="J1495" t="s">
        <v>686</v>
      </c>
      <c r="K1495" t="s">
        <v>54</v>
      </c>
      <c r="L1495" s="4">
        <v>44048</v>
      </c>
      <c r="M1495" s="4">
        <v>45874</v>
      </c>
      <c r="N1495">
        <v>0.10000000149011612</v>
      </c>
      <c r="O1495">
        <v>9.9999997764825821E-3</v>
      </c>
      <c r="P1495">
        <v>0.10000000149011612</v>
      </c>
      <c r="AC1495">
        <v>1</v>
      </c>
      <c r="AE1495">
        <v>1.01</v>
      </c>
    </row>
    <row r="1496" spans="1:31" x14ac:dyDescent="0.2">
      <c r="A1496" s="9">
        <v>2010153</v>
      </c>
      <c r="C1496" t="s">
        <v>4139</v>
      </c>
      <c r="D1496" t="s">
        <v>4140</v>
      </c>
      <c r="E1496" t="s">
        <v>4141</v>
      </c>
      <c r="F1496" t="s">
        <v>4141</v>
      </c>
      <c r="G1496" t="s">
        <v>639</v>
      </c>
      <c r="H1496" t="s">
        <v>639</v>
      </c>
      <c r="I1496" t="s">
        <v>1282</v>
      </c>
      <c r="J1496" t="s">
        <v>647</v>
      </c>
      <c r="K1496" t="s">
        <v>53</v>
      </c>
      <c r="L1496" s="4">
        <v>44047</v>
      </c>
      <c r="M1496" s="4">
        <v>45873</v>
      </c>
      <c r="Q1496">
        <v>49</v>
      </c>
      <c r="R1496">
        <v>2.2000000476837158</v>
      </c>
      <c r="AE1496">
        <v>1</v>
      </c>
    </row>
    <row r="1497" spans="1:31" x14ac:dyDescent="0.2">
      <c r="A1497" s="9">
        <v>2008998</v>
      </c>
      <c r="C1497" t="s">
        <v>4142</v>
      </c>
      <c r="D1497" t="s">
        <v>4143</v>
      </c>
      <c r="E1497" t="s">
        <v>4144</v>
      </c>
      <c r="F1497" t="s">
        <v>2625</v>
      </c>
      <c r="G1497" t="s">
        <v>639</v>
      </c>
      <c r="H1497" t="s">
        <v>639</v>
      </c>
      <c r="I1497" t="s">
        <v>772</v>
      </c>
      <c r="J1497" t="s">
        <v>729</v>
      </c>
      <c r="K1497" t="s">
        <v>53</v>
      </c>
      <c r="L1497" s="4">
        <v>2</v>
      </c>
      <c r="M1497" s="4">
        <v>45872</v>
      </c>
      <c r="N1497">
        <v>9</v>
      </c>
      <c r="O1497">
        <v>40</v>
      </c>
      <c r="V1497">
        <v>0.80000001192092896</v>
      </c>
      <c r="AE1497">
        <v>1</v>
      </c>
    </row>
    <row r="1498" spans="1:31" x14ac:dyDescent="0.2">
      <c r="A1498" s="9">
        <v>2010154</v>
      </c>
      <c r="C1498" t="s">
        <v>4145</v>
      </c>
      <c r="D1498" t="s">
        <v>3019</v>
      </c>
      <c r="E1498" t="s">
        <v>1702</v>
      </c>
      <c r="F1498" t="s">
        <v>1702</v>
      </c>
      <c r="G1498" t="s">
        <v>639</v>
      </c>
      <c r="H1498" t="s">
        <v>639</v>
      </c>
      <c r="I1498" t="s">
        <v>1282</v>
      </c>
      <c r="J1498" t="s">
        <v>647</v>
      </c>
      <c r="K1498" t="s">
        <v>54</v>
      </c>
      <c r="L1498" s="4">
        <v>44046</v>
      </c>
      <c r="M1498" s="4">
        <v>45872</v>
      </c>
      <c r="AC1498">
        <v>45</v>
      </c>
      <c r="AE1498">
        <v>1</v>
      </c>
    </row>
    <row r="1499" spans="1:31" x14ac:dyDescent="0.2">
      <c r="A1499" s="9">
        <v>2007906</v>
      </c>
      <c r="C1499" t="s">
        <v>4146</v>
      </c>
      <c r="D1499" t="s">
        <v>4147</v>
      </c>
      <c r="E1499" t="s">
        <v>1212</v>
      </c>
      <c r="F1499" t="s">
        <v>1212</v>
      </c>
      <c r="G1499" t="s">
        <v>639</v>
      </c>
      <c r="H1499" t="s">
        <v>639</v>
      </c>
      <c r="I1499" t="s">
        <v>772</v>
      </c>
      <c r="J1499" t="s">
        <v>641</v>
      </c>
      <c r="K1499" t="s">
        <v>53</v>
      </c>
      <c r="L1499" s="4">
        <v>2</v>
      </c>
      <c r="M1499" s="4">
        <v>45869</v>
      </c>
      <c r="N1499">
        <v>26</v>
      </c>
      <c r="T1499">
        <v>13</v>
      </c>
      <c r="AE1499">
        <v>1</v>
      </c>
    </row>
    <row r="1500" spans="1:31" x14ac:dyDescent="0.2">
      <c r="A1500" s="9">
        <v>2010808</v>
      </c>
      <c r="C1500" t="s">
        <v>4148</v>
      </c>
      <c r="D1500" t="s">
        <v>4149</v>
      </c>
      <c r="E1500" t="s">
        <v>839</v>
      </c>
      <c r="F1500" t="s">
        <v>994</v>
      </c>
      <c r="G1500" t="s">
        <v>639</v>
      </c>
      <c r="H1500" t="s">
        <v>639</v>
      </c>
      <c r="I1500" t="s">
        <v>772</v>
      </c>
      <c r="J1500" t="s">
        <v>729</v>
      </c>
      <c r="K1500" t="s">
        <v>54</v>
      </c>
      <c r="L1500" s="4">
        <v>2</v>
      </c>
      <c r="M1500" s="4">
        <v>45869</v>
      </c>
      <c r="O1500">
        <v>2.3000000044703484E-2</v>
      </c>
      <c r="P1500">
        <v>0.18000000715255737</v>
      </c>
      <c r="Q1500">
        <v>1.9999999552965164E-2</v>
      </c>
      <c r="R1500">
        <v>7.9999998211860657E-2</v>
      </c>
      <c r="S1500">
        <v>0.10000000149011612</v>
      </c>
      <c r="T1500">
        <v>5.9999998658895493E-2</v>
      </c>
      <c r="AE1500">
        <v>1</v>
      </c>
    </row>
    <row r="1501" spans="1:31" x14ac:dyDescent="0.2">
      <c r="A1501" s="9">
        <v>2008768</v>
      </c>
      <c r="B1501">
        <v>4528</v>
      </c>
      <c r="C1501" t="s">
        <v>4150</v>
      </c>
      <c r="D1501" t="s">
        <v>4151</v>
      </c>
      <c r="E1501" t="s">
        <v>4152</v>
      </c>
      <c r="F1501" t="s">
        <v>4152</v>
      </c>
      <c r="G1501" t="s">
        <v>639</v>
      </c>
      <c r="H1501" t="s">
        <v>684</v>
      </c>
      <c r="I1501" t="s">
        <v>2732</v>
      </c>
      <c r="J1501" t="s">
        <v>694</v>
      </c>
      <c r="K1501" t="s">
        <v>53</v>
      </c>
      <c r="L1501" s="4">
        <v>2</v>
      </c>
      <c r="M1501" s="4">
        <v>45869</v>
      </c>
      <c r="N1501">
        <v>0.40000000596046448</v>
      </c>
      <c r="AC1501">
        <v>16.5</v>
      </c>
      <c r="AE1501">
        <v>1</v>
      </c>
    </row>
    <row r="1502" spans="1:31" x14ac:dyDescent="0.2">
      <c r="A1502" s="9">
        <v>2004282</v>
      </c>
      <c r="B1502">
        <v>2916</v>
      </c>
      <c r="C1502" t="s">
        <v>4153</v>
      </c>
      <c r="D1502" t="s">
        <v>4154</v>
      </c>
      <c r="E1502" t="s">
        <v>2676</v>
      </c>
      <c r="F1502" t="s">
        <v>4155</v>
      </c>
      <c r="G1502" t="s">
        <v>639</v>
      </c>
      <c r="H1502" t="s">
        <v>639</v>
      </c>
      <c r="I1502" t="s">
        <v>2732</v>
      </c>
      <c r="J1502" t="s">
        <v>729</v>
      </c>
      <c r="K1502" t="s">
        <v>53</v>
      </c>
      <c r="L1502" s="4">
        <v>39455</v>
      </c>
      <c r="M1502" s="4">
        <v>45845</v>
      </c>
      <c r="AE1502">
        <v>1</v>
      </c>
    </row>
    <row r="1503" spans="1:31" x14ac:dyDescent="0.2">
      <c r="A1503" s="9">
        <v>2004820</v>
      </c>
      <c r="B1503">
        <v>2914</v>
      </c>
      <c r="C1503" t="s">
        <v>4156</v>
      </c>
      <c r="D1503" t="s">
        <v>4157</v>
      </c>
      <c r="E1503" t="s">
        <v>2676</v>
      </c>
      <c r="F1503" t="s">
        <v>2676</v>
      </c>
      <c r="G1503" t="s">
        <v>639</v>
      </c>
      <c r="H1503" t="s">
        <v>639</v>
      </c>
      <c r="I1503" t="s">
        <v>2732</v>
      </c>
      <c r="J1503" t="s">
        <v>641</v>
      </c>
      <c r="K1503" t="s">
        <v>54</v>
      </c>
      <c r="L1503" s="4">
        <v>39455</v>
      </c>
      <c r="M1503" s="4">
        <v>45845</v>
      </c>
      <c r="N1503">
        <v>4</v>
      </c>
      <c r="P1503">
        <v>2.5</v>
      </c>
      <c r="AE1503">
        <v>1.2</v>
      </c>
    </row>
    <row r="1504" spans="1:31" x14ac:dyDescent="0.2">
      <c r="A1504" s="9">
        <v>2008181</v>
      </c>
      <c r="B1504">
        <v>4280</v>
      </c>
      <c r="C1504" t="s">
        <v>4158</v>
      </c>
      <c r="D1504" t="s">
        <v>4159</v>
      </c>
      <c r="E1504" t="s">
        <v>2676</v>
      </c>
      <c r="F1504" t="s">
        <v>2676</v>
      </c>
      <c r="G1504" t="s">
        <v>639</v>
      </c>
      <c r="H1504" t="s">
        <v>639</v>
      </c>
      <c r="I1504" t="s">
        <v>2732</v>
      </c>
      <c r="J1504" t="s">
        <v>647</v>
      </c>
      <c r="K1504" t="s">
        <v>54</v>
      </c>
      <c r="L1504" s="4">
        <v>2</v>
      </c>
      <c r="M1504" s="4">
        <v>45845</v>
      </c>
      <c r="AE1504">
        <v>1.1000000000000001</v>
      </c>
    </row>
    <row r="1505" spans="1:31" x14ac:dyDescent="0.2">
      <c r="A1505" s="9">
        <v>2008278</v>
      </c>
      <c r="C1505" t="s">
        <v>4160</v>
      </c>
      <c r="D1505" t="s">
        <v>4161</v>
      </c>
      <c r="E1505" t="s">
        <v>2772</v>
      </c>
      <c r="F1505" t="s">
        <v>2772</v>
      </c>
      <c r="G1505" t="s">
        <v>639</v>
      </c>
      <c r="H1505" t="s">
        <v>639</v>
      </c>
      <c r="I1505" t="s">
        <v>1282</v>
      </c>
      <c r="J1505" t="s">
        <v>729</v>
      </c>
      <c r="K1505" t="s">
        <v>54</v>
      </c>
      <c r="L1505" s="4">
        <v>44013</v>
      </c>
      <c r="M1505" s="4">
        <v>45839</v>
      </c>
      <c r="AC1505">
        <v>70</v>
      </c>
      <c r="AE1505">
        <v>1</v>
      </c>
    </row>
    <row r="1506" spans="1:31" x14ac:dyDescent="0.2">
      <c r="A1506" s="9">
        <v>2008277</v>
      </c>
      <c r="C1506" t="s">
        <v>4162</v>
      </c>
      <c r="D1506" t="s">
        <v>4163</v>
      </c>
      <c r="E1506" t="s">
        <v>2772</v>
      </c>
      <c r="F1506" t="s">
        <v>2772</v>
      </c>
      <c r="G1506" t="s">
        <v>639</v>
      </c>
      <c r="H1506" t="s">
        <v>639</v>
      </c>
      <c r="I1506" t="s">
        <v>1282</v>
      </c>
      <c r="J1506" t="s">
        <v>729</v>
      </c>
      <c r="K1506" t="s">
        <v>54</v>
      </c>
      <c r="L1506" s="4">
        <v>44013</v>
      </c>
      <c r="M1506" s="4">
        <v>45839</v>
      </c>
      <c r="AC1506">
        <v>80</v>
      </c>
      <c r="AE1506">
        <v>1</v>
      </c>
    </row>
    <row r="1507" spans="1:31" x14ac:dyDescent="0.2">
      <c r="A1507" s="9">
        <v>2005110</v>
      </c>
      <c r="C1507" t="s">
        <v>4164</v>
      </c>
      <c r="D1507" t="s">
        <v>644</v>
      </c>
      <c r="E1507" t="s">
        <v>2496</v>
      </c>
      <c r="F1507" t="s">
        <v>1673</v>
      </c>
      <c r="G1507" t="s">
        <v>639</v>
      </c>
      <c r="H1507" t="s">
        <v>639</v>
      </c>
      <c r="I1507" t="s">
        <v>1282</v>
      </c>
      <c r="J1507" t="s">
        <v>641</v>
      </c>
      <c r="K1507" t="s">
        <v>54</v>
      </c>
      <c r="L1507" s="4">
        <v>44013</v>
      </c>
      <c r="M1507" s="4">
        <v>45839</v>
      </c>
      <c r="N1507">
        <v>30</v>
      </c>
      <c r="AE1507">
        <v>1.3</v>
      </c>
    </row>
    <row r="1508" spans="1:31" x14ac:dyDescent="0.2">
      <c r="A1508" s="9">
        <v>2005112</v>
      </c>
      <c r="C1508" t="s">
        <v>4165</v>
      </c>
      <c r="D1508" t="s">
        <v>649</v>
      </c>
      <c r="E1508" t="s">
        <v>2496</v>
      </c>
      <c r="F1508" t="s">
        <v>1673</v>
      </c>
      <c r="G1508" t="s">
        <v>639</v>
      </c>
      <c r="H1508" t="s">
        <v>639</v>
      </c>
      <c r="I1508" t="s">
        <v>1282</v>
      </c>
      <c r="J1508" t="s">
        <v>641</v>
      </c>
      <c r="K1508" t="s">
        <v>53</v>
      </c>
      <c r="L1508" s="4">
        <v>44013</v>
      </c>
      <c r="M1508" s="4">
        <v>45839</v>
      </c>
      <c r="N1508">
        <v>34.400001525878906</v>
      </c>
      <c r="AE1508">
        <v>1</v>
      </c>
    </row>
    <row r="1509" spans="1:31" x14ac:dyDescent="0.2">
      <c r="A1509" s="9">
        <v>2010202</v>
      </c>
      <c r="C1509" t="s">
        <v>4166</v>
      </c>
      <c r="D1509" t="s">
        <v>4167</v>
      </c>
      <c r="E1509" t="s">
        <v>790</v>
      </c>
      <c r="F1509" t="s">
        <v>782</v>
      </c>
      <c r="G1509" t="s">
        <v>639</v>
      </c>
      <c r="H1509" t="s">
        <v>639</v>
      </c>
      <c r="I1509" t="s">
        <v>772</v>
      </c>
      <c r="J1509" t="s">
        <v>729</v>
      </c>
      <c r="K1509" t="s">
        <v>54</v>
      </c>
      <c r="L1509" s="4">
        <v>2</v>
      </c>
      <c r="M1509" s="4">
        <v>45838</v>
      </c>
      <c r="N1509">
        <v>9.5</v>
      </c>
      <c r="O1509">
        <v>3.9000000953674316</v>
      </c>
      <c r="P1509">
        <v>7.9000000953674316</v>
      </c>
      <c r="AE1509">
        <v>1</v>
      </c>
    </row>
    <row r="1510" spans="1:31" x14ac:dyDescent="0.2">
      <c r="A1510" s="9">
        <v>2010120</v>
      </c>
      <c r="C1510" t="s">
        <v>4168</v>
      </c>
      <c r="D1510" t="s">
        <v>4169</v>
      </c>
      <c r="E1510" t="s">
        <v>3059</v>
      </c>
      <c r="F1510" t="s">
        <v>3059</v>
      </c>
      <c r="G1510" t="s">
        <v>639</v>
      </c>
      <c r="H1510" t="s">
        <v>639</v>
      </c>
      <c r="I1510" t="s">
        <v>1282</v>
      </c>
      <c r="J1510" t="s">
        <v>647</v>
      </c>
      <c r="K1510" t="s">
        <v>54</v>
      </c>
      <c r="L1510" s="4">
        <v>44012</v>
      </c>
      <c r="M1510" s="4">
        <v>45838</v>
      </c>
      <c r="AC1510">
        <v>13</v>
      </c>
      <c r="AE1510">
        <v>1</v>
      </c>
    </row>
    <row r="1511" spans="1:31" x14ac:dyDescent="0.2">
      <c r="A1511" s="9">
        <v>2010107</v>
      </c>
      <c r="C1511" t="s">
        <v>4170</v>
      </c>
      <c r="D1511" t="s">
        <v>4171</v>
      </c>
      <c r="E1511" t="s">
        <v>3292</v>
      </c>
      <c r="F1511" t="s">
        <v>3292</v>
      </c>
      <c r="G1511" t="s">
        <v>639</v>
      </c>
      <c r="H1511" t="s">
        <v>639</v>
      </c>
      <c r="I1511" t="s">
        <v>1282</v>
      </c>
      <c r="J1511" t="s">
        <v>647</v>
      </c>
      <c r="K1511" t="s">
        <v>54</v>
      </c>
      <c r="L1511" s="4">
        <v>44006</v>
      </c>
      <c r="M1511" s="4">
        <v>45832</v>
      </c>
      <c r="AC1511">
        <v>45</v>
      </c>
      <c r="AE1511">
        <v>1</v>
      </c>
    </row>
    <row r="1512" spans="1:31" x14ac:dyDescent="0.2">
      <c r="A1512" s="9">
        <v>2008188</v>
      </c>
      <c r="C1512" t="s">
        <v>4172</v>
      </c>
      <c r="D1512" t="s">
        <v>4173</v>
      </c>
      <c r="E1512" t="s">
        <v>1203</v>
      </c>
      <c r="F1512" t="s">
        <v>1203</v>
      </c>
      <c r="G1512" t="s">
        <v>639</v>
      </c>
      <c r="H1512" t="s">
        <v>639</v>
      </c>
      <c r="I1512" t="s">
        <v>1282</v>
      </c>
      <c r="J1512" t="s">
        <v>729</v>
      </c>
      <c r="K1512" t="s">
        <v>54</v>
      </c>
      <c r="L1512" s="4">
        <v>44006</v>
      </c>
      <c r="M1512" s="4">
        <v>45832</v>
      </c>
      <c r="AC1512">
        <v>60</v>
      </c>
      <c r="AE1512">
        <v>1</v>
      </c>
    </row>
    <row r="1513" spans="1:31" x14ac:dyDescent="0.2">
      <c r="A1513" s="9">
        <v>2010108</v>
      </c>
      <c r="C1513" t="s">
        <v>4174</v>
      </c>
      <c r="D1513" t="s">
        <v>4175</v>
      </c>
      <c r="E1513" t="s">
        <v>3292</v>
      </c>
      <c r="F1513" t="s">
        <v>3292</v>
      </c>
      <c r="G1513" t="s">
        <v>639</v>
      </c>
      <c r="H1513" t="s">
        <v>639</v>
      </c>
      <c r="I1513" t="s">
        <v>1282</v>
      </c>
      <c r="J1513" t="s">
        <v>647</v>
      </c>
      <c r="K1513" t="s">
        <v>54</v>
      </c>
      <c r="L1513" s="4">
        <v>44006</v>
      </c>
      <c r="M1513" s="4">
        <v>45832</v>
      </c>
      <c r="AC1513">
        <v>45</v>
      </c>
      <c r="AE1513">
        <v>1</v>
      </c>
    </row>
    <row r="1514" spans="1:31" x14ac:dyDescent="0.2">
      <c r="A1514" s="9">
        <v>2010109</v>
      </c>
      <c r="C1514" t="s">
        <v>4176</v>
      </c>
      <c r="D1514" t="s">
        <v>4177</v>
      </c>
      <c r="E1514" t="s">
        <v>3292</v>
      </c>
      <c r="F1514" t="s">
        <v>3292</v>
      </c>
      <c r="G1514" t="s">
        <v>639</v>
      </c>
      <c r="H1514" t="s">
        <v>639</v>
      </c>
      <c r="I1514" t="s">
        <v>1282</v>
      </c>
      <c r="J1514" t="s">
        <v>647</v>
      </c>
      <c r="K1514" t="s">
        <v>54</v>
      </c>
      <c r="L1514" s="4">
        <v>44006</v>
      </c>
      <c r="M1514" s="4">
        <v>45832</v>
      </c>
      <c r="AC1514">
        <v>45</v>
      </c>
      <c r="AE1514">
        <v>1</v>
      </c>
    </row>
    <row r="1515" spans="1:31" x14ac:dyDescent="0.2">
      <c r="A1515" s="9">
        <v>2008267</v>
      </c>
      <c r="C1515" t="s">
        <v>4178</v>
      </c>
      <c r="D1515" t="s">
        <v>4179</v>
      </c>
      <c r="E1515" t="s">
        <v>1203</v>
      </c>
      <c r="F1515" t="s">
        <v>1203</v>
      </c>
      <c r="G1515" t="s">
        <v>639</v>
      </c>
      <c r="H1515" t="s">
        <v>639</v>
      </c>
      <c r="I1515" t="s">
        <v>1282</v>
      </c>
      <c r="J1515" t="s">
        <v>729</v>
      </c>
      <c r="K1515" t="s">
        <v>54</v>
      </c>
      <c r="L1515" s="4">
        <v>44006</v>
      </c>
      <c r="M1515" s="4">
        <v>45832</v>
      </c>
      <c r="AC1515">
        <v>70</v>
      </c>
      <c r="AE1515">
        <v>1</v>
      </c>
    </row>
    <row r="1516" spans="1:31" x14ac:dyDescent="0.2">
      <c r="A1516" s="9">
        <v>2010105</v>
      </c>
      <c r="C1516" t="s">
        <v>4180</v>
      </c>
      <c r="D1516" t="s">
        <v>4181</v>
      </c>
      <c r="E1516" t="s">
        <v>4182</v>
      </c>
      <c r="F1516" t="s">
        <v>4182</v>
      </c>
      <c r="G1516" t="s">
        <v>639</v>
      </c>
      <c r="H1516" t="s">
        <v>684</v>
      </c>
      <c r="I1516" t="s">
        <v>1282</v>
      </c>
      <c r="J1516" t="s">
        <v>686</v>
      </c>
      <c r="K1516" t="s">
        <v>54</v>
      </c>
      <c r="L1516" s="4">
        <v>43994</v>
      </c>
      <c r="M1516" s="4">
        <v>45820</v>
      </c>
      <c r="N1516">
        <v>0.30000001192092896</v>
      </c>
      <c r="AE1516">
        <v>1.01</v>
      </c>
    </row>
    <row r="1517" spans="1:31" x14ac:dyDescent="0.2">
      <c r="A1517" s="9">
        <v>2010103</v>
      </c>
      <c r="C1517" t="s">
        <v>4183</v>
      </c>
      <c r="D1517" t="s">
        <v>4184</v>
      </c>
      <c r="E1517" t="s">
        <v>3059</v>
      </c>
      <c r="F1517" t="s">
        <v>3059</v>
      </c>
      <c r="G1517" t="s">
        <v>639</v>
      </c>
      <c r="H1517" t="s">
        <v>639</v>
      </c>
      <c r="I1517" t="s">
        <v>1282</v>
      </c>
      <c r="J1517" t="s">
        <v>647</v>
      </c>
      <c r="K1517" t="s">
        <v>54</v>
      </c>
      <c r="L1517" s="4">
        <v>43990</v>
      </c>
      <c r="M1517" s="4">
        <v>45816</v>
      </c>
      <c r="AC1517">
        <v>13</v>
      </c>
      <c r="AE1517">
        <v>1</v>
      </c>
    </row>
    <row r="1518" spans="1:31" x14ac:dyDescent="0.2">
      <c r="A1518" s="9">
        <v>2010097</v>
      </c>
      <c r="C1518" t="s">
        <v>4185</v>
      </c>
      <c r="D1518" t="s">
        <v>4186</v>
      </c>
      <c r="E1518" t="s">
        <v>4187</v>
      </c>
      <c r="F1518" t="s">
        <v>4187</v>
      </c>
      <c r="G1518" t="s">
        <v>639</v>
      </c>
      <c r="H1518" t="s">
        <v>639</v>
      </c>
      <c r="I1518" t="s">
        <v>1282</v>
      </c>
      <c r="J1518" t="s">
        <v>641</v>
      </c>
      <c r="K1518" t="s">
        <v>54</v>
      </c>
      <c r="L1518" s="4">
        <v>43986</v>
      </c>
      <c r="M1518" s="4">
        <v>45812</v>
      </c>
      <c r="N1518">
        <v>8</v>
      </c>
      <c r="O1518">
        <v>24</v>
      </c>
      <c r="Y1518">
        <v>0.25</v>
      </c>
      <c r="AE1518">
        <v>1.1000000000000001</v>
      </c>
    </row>
    <row r="1519" spans="1:31" x14ac:dyDescent="0.2">
      <c r="A1519" s="9">
        <v>2010096</v>
      </c>
      <c r="C1519" t="s">
        <v>4188</v>
      </c>
      <c r="D1519" t="s">
        <v>670</v>
      </c>
      <c r="E1519" t="s">
        <v>4187</v>
      </c>
      <c r="F1519" t="s">
        <v>4187</v>
      </c>
      <c r="G1519" t="s">
        <v>639</v>
      </c>
      <c r="H1519" t="s">
        <v>639</v>
      </c>
      <c r="I1519" t="s">
        <v>1282</v>
      </c>
      <c r="J1519" t="s">
        <v>641</v>
      </c>
      <c r="K1519" t="s">
        <v>54</v>
      </c>
      <c r="L1519" s="4">
        <v>43986</v>
      </c>
      <c r="M1519" s="4">
        <v>45812</v>
      </c>
      <c r="N1519">
        <v>8</v>
      </c>
      <c r="O1519">
        <v>24</v>
      </c>
      <c r="AE1519">
        <v>1.1000000000000001</v>
      </c>
    </row>
    <row r="1520" spans="1:31" x14ac:dyDescent="0.2">
      <c r="A1520" s="9">
        <v>2010095</v>
      </c>
      <c r="C1520" t="s">
        <v>4189</v>
      </c>
      <c r="D1520" t="s">
        <v>4190</v>
      </c>
      <c r="E1520" t="s">
        <v>4191</v>
      </c>
      <c r="F1520" t="s">
        <v>4191</v>
      </c>
      <c r="G1520" t="s">
        <v>639</v>
      </c>
      <c r="H1520" t="s">
        <v>684</v>
      </c>
      <c r="I1520" t="s">
        <v>1282</v>
      </c>
      <c r="J1520" t="s">
        <v>694</v>
      </c>
      <c r="K1520" t="s">
        <v>53</v>
      </c>
      <c r="L1520" s="4">
        <v>43986</v>
      </c>
      <c r="M1520" s="4">
        <v>45812</v>
      </c>
      <c r="N1520">
        <v>1</v>
      </c>
      <c r="O1520">
        <v>1</v>
      </c>
      <c r="P1520">
        <v>1</v>
      </c>
      <c r="AC1520">
        <v>35</v>
      </c>
      <c r="AE1520">
        <v>1</v>
      </c>
    </row>
    <row r="1521" spans="1:31" x14ac:dyDescent="0.2">
      <c r="A1521" s="9">
        <v>2009617</v>
      </c>
      <c r="B1521">
        <v>4894</v>
      </c>
      <c r="C1521" t="s">
        <v>4192</v>
      </c>
      <c r="D1521" t="s">
        <v>4193</v>
      </c>
      <c r="E1521" t="s">
        <v>4194</v>
      </c>
      <c r="F1521" t="s">
        <v>4194</v>
      </c>
      <c r="G1521" t="s">
        <v>639</v>
      </c>
      <c r="H1521" t="s">
        <v>684</v>
      </c>
      <c r="I1521" t="s">
        <v>2732</v>
      </c>
      <c r="J1521" t="s">
        <v>694</v>
      </c>
      <c r="K1521" t="s">
        <v>53</v>
      </c>
      <c r="L1521" s="4">
        <v>2</v>
      </c>
      <c r="M1521" s="4">
        <v>45808</v>
      </c>
      <c r="N1521">
        <v>0.30000001192092896</v>
      </c>
      <c r="AC1521">
        <v>13.1</v>
      </c>
      <c r="AE1521">
        <v>1</v>
      </c>
    </row>
    <row r="1522" spans="1:31" x14ac:dyDescent="0.2">
      <c r="A1522" s="9">
        <v>2010089</v>
      </c>
      <c r="C1522" t="s">
        <v>4195</v>
      </c>
      <c r="D1522" t="s">
        <v>4196</v>
      </c>
      <c r="E1522" t="s">
        <v>3059</v>
      </c>
      <c r="F1522" t="s">
        <v>3059</v>
      </c>
      <c r="G1522" t="s">
        <v>639</v>
      </c>
      <c r="H1522" t="s">
        <v>639</v>
      </c>
      <c r="I1522" t="s">
        <v>1282</v>
      </c>
      <c r="J1522" t="s">
        <v>647</v>
      </c>
      <c r="K1522" t="s">
        <v>54</v>
      </c>
      <c r="L1522" s="4">
        <v>43978</v>
      </c>
      <c r="M1522" s="4">
        <v>45804</v>
      </c>
      <c r="AC1522">
        <v>13</v>
      </c>
      <c r="AE1522">
        <v>1</v>
      </c>
    </row>
    <row r="1523" spans="1:31" x14ac:dyDescent="0.2">
      <c r="A1523" s="9">
        <v>2007996</v>
      </c>
      <c r="C1523" t="s">
        <v>4197</v>
      </c>
      <c r="D1523" t="s">
        <v>1284</v>
      </c>
      <c r="E1523" t="s">
        <v>4198</v>
      </c>
      <c r="F1523" t="s">
        <v>4198</v>
      </c>
      <c r="G1523" t="s">
        <v>639</v>
      </c>
      <c r="H1523" t="s">
        <v>684</v>
      </c>
      <c r="I1523" t="s">
        <v>1282</v>
      </c>
      <c r="J1523" t="s">
        <v>686</v>
      </c>
      <c r="K1523" t="s">
        <v>54</v>
      </c>
      <c r="L1523" s="4">
        <v>43977</v>
      </c>
      <c r="M1523" s="4">
        <v>45803</v>
      </c>
      <c r="N1523">
        <v>0.30000001192092896</v>
      </c>
      <c r="AC1523">
        <v>3</v>
      </c>
      <c r="AE1523">
        <v>1</v>
      </c>
    </row>
    <row r="1524" spans="1:31" x14ac:dyDescent="0.2">
      <c r="A1524" s="9">
        <v>2007997</v>
      </c>
      <c r="C1524" t="s">
        <v>4199</v>
      </c>
      <c r="D1524" t="s">
        <v>4200</v>
      </c>
      <c r="E1524" t="s">
        <v>4198</v>
      </c>
      <c r="F1524" t="s">
        <v>4198</v>
      </c>
      <c r="G1524" t="s">
        <v>639</v>
      </c>
      <c r="H1524" t="s">
        <v>684</v>
      </c>
      <c r="I1524" t="s">
        <v>1282</v>
      </c>
      <c r="J1524" t="s">
        <v>694</v>
      </c>
      <c r="K1524" t="s">
        <v>53</v>
      </c>
      <c r="L1524" s="4">
        <v>43977</v>
      </c>
      <c r="M1524" s="4">
        <v>45803</v>
      </c>
      <c r="N1524">
        <v>0.5</v>
      </c>
      <c r="AC1524">
        <v>10</v>
      </c>
      <c r="AE1524">
        <v>1</v>
      </c>
    </row>
    <row r="1525" spans="1:31" x14ac:dyDescent="0.2">
      <c r="A1525" s="9">
        <v>2008500</v>
      </c>
      <c r="C1525" t="s">
        <v>4201</v>
      </c>
      <c r="D1525" t="s">
        <v>4202</v>
      </c>
      <c r="E1525" t="s">
        <v>4203</v>
      </c>
      <c r="F1525" t="s">
        <v>4204</v>
      </c>
      <c r="G1525" t="s">
        <v>639</v>
      </c>
      <c r="H1525" t="s">
        <v>639</v>
      </c>
      <c r="I1525" t="s">
        <v>772</v>
      </c>
      <c r="J1525" t="s">
        <v>729</v>
      </c>
      <c r="K1525" t="s">
        <v>54</v>
      </c>
      <c r="L1525" s="4">
        <v>2</v>
      </c>
      <c r="M1525" s="4">
        <v>45798</v>
      </c>
      <c r="AC1525">
        <v>2.5</v>
      </c>
      <c r="AE1525">
        <v>1</v>
      </c>
    </row>
    <row r="1526" spans="1:31" x14ac:dyDescent="0.2">
      <c r="A1526" s="9">
        <v>2008499</v>
      </c>
      <c r="C1526" t="s">
        <v>4205</v>
      </c>
      <c r="D1526" t="s">
        <v>4206</v>
      </c>
      <c r="E1526" t="s">
        <v>4203</v>
      </c>
      <c r="F1526" t="s">
        <v>4204</v>
      </c>
      <c r="G1526" t="s">
        <v>639</v>
      </c>
      <c r="H1526" t="s">
        <v>639</v>
      </c>
      <c r="I1526" t="s">
        <v>772</v>
      </c>
      <c r="J1526" t="s">
        <v>729</v>
      </c>
      <c r="K1526" t="s">
        <v>54</v>
      </c>
      <c r="L1526" s="4">
        <v>2</v>
      </c>
      <c r="M1526" s="4">
        <v>45798</v>
      </c>
      <c r="N1526">
        <v>1</v>
      </c>
      <c r="O1526">
        <v>1</v>
      </c>
      <c r="P1526">
        <v>1</v>
      </c>
      <c r="Q1526">
        <v>3.4000000953674316</v>
      </c>
      <c r="R1526">
        <v>1.7999999523162842</v>
      </c>
      <c r="X1526">
        <v>0.30000001192092896</v>
      </c>
      <c r="Y1526">
        <v>5.000000074505806E-2</v>
      </c>
      <c r="Z1526">
        <v>5.000000074505806E-2</v>
      </c>
      <c r="AA1526">
        <v>4.999999888241291E-3</v>
      </c>
      <c r="AC1526">
        <v>15</v>
      </c>
      <c r="AE1526">
        <v>1</v>
      </c>
    </row>
    <row r="1527" spans="1:31" x14ac:dyDescent="0.2">
      <c r="A1527" s="9">
        <v>2010086</v>
      </c>
      <c r="C1527" t="s">
        <v>4207</v>
      </c>
      <c r="D1527" t="s">
        <v>4208</v>
      </c>
      <c r="E1527" t="s">
        <v>3059</v>
      </c>
      <c r="F1527" t="s">
        <v>3059</v>
      </c>
      <c r="G1527" t="s">
        <v>639</v>
      </c>
      <c r="H1527" t="s">
        <v>639</v>
      </c>
      <c r="I1527" t="s">
        <v>1282</v>
      </c>
      <c r="J1527" t="s">
        <v>647</v>
      </c>
      <c r="K1527" t="s">
        <v>54</v>
      </c>
      <c r="L1527" s="4">
        <v>43972</v>
      </c>
      <c r="M1527" s="4">
        <v>45798</v>
      </c>
      <c r="AC1527">
        <v>13</v>
      </c>
      <c r="AE1527">
        <v>1</v>
      </c>
    </row>
    <row r="1528" spans="1:31" x14ac:dyDescent="0.2">
      <c r="A1528" s="9">
        <v>2010085</v>
      </c>
      <c r="C1528" t="s">
        <v>4209</v>
      </c>
      <c r="D1528" t="s">
        <v>3817</v>
      </c>
      <c r="E1528" t="s">
        <v>958</v>
      </c>
      <c r="F1528" t="s">
        <v>958</v>
      </c>
      <c r="G1528" t="s">
        <v>639</v>
      </c>
      <c r="H1528" t="s">
        <v>639</v>
      </c>
      <c r="I1528" t="s">
        <v>1282</v>
      </c>
      <c r="J1528" t="s">
        <v>641</v>
      </c>
      <c r="K1528" t="s">
        <v>53</v>
      </c>
      <c r="L1528" s="4">
        <v>43971</v>
      </c>
      <c r="M1528" s="4">
        <v>45797</v>
      </c>
      <c r="N1528">
        <v>15.600000381469727</v>
      </c>
      <c r="O1528">
        <v>15.600000381469727</v>
      </c>
      <c r="P1528">
        <v>15.600000381469727</v>
      </c>
      <c r="AE1528">
        <v>1</v>
      </c>
    </row>
    <row r="1529" spans="1:31" x14ac:dyDescent="0.2">
      <c r="A1529" s="9">
        <v>2010066</v>
      </c>
      <c r="C1529" t="s">
        <v>4210</v>
      </c>
      <c r="D1529" t="s">
        <v>1284</v>
      </c>
      <c r="E1529" t="s">
        <v>4211</v>
      </c>
      <c r="F1529" t="s">
        <v>4211</v>
      </c>
      <c r="G1529" t="s">
        <v>639</v>
      </c>
      <c r="H1529" t="s">
        <v>684</v>
      </c>
      <c r="I1529" t="s">
        <v>1282</v>
      </c>
      <c r="J1529" t="s">
        <v>686</v>
      </c>
      <c r="K1529" t="s">
        <v>54</v>
      </c>
      <c r="L1529" s="4">
        <v>43956</v>
      </c>
      <c r="M1529" s="4">
        <v>45782</v>
      </c>
      <c r="N1529">
        <v>0.30000001192092896</v>
      </c>
      <c r="P1529">
        <v>0.30000001192092896</v>
      </c>
      <c r="AC1529">
        <v>2</v>
      </c>
      <c r="AE1529">
        <v>1</v>
      </c>
    </row>
    <row r="1530" spans="1:31" x14ac:dyDescent="0.2">
      <c r="A1530" s="9">
        <v>2008687</v>
      </c>
      <c r="C1530" t="s">
        <v>4212</v>
      </c>
      <c r="D1530" t="s">
        <v>4213</v>
      </c>
      <c r="E1530" t="s">
        <v>1264</v>
      </c>
      <c r="F1530" t="s">
        <v>1265</v>
      </c>
      <c r="G1530" t="s">
        <v>639</v>
      </c>
      <c r="H1530" t="s">
        <v>639</v>
      </c>
      <c r="I1530" t="s">
        <v>772</v>
      </c>
      <c r="J1530" t="s">
        <v>641</v>
      </c>
      <c r="K1530" t="s">
        <v>53</v>
      </c>
      <c r="L1530" s="4">
        <v>2</v>
      </c>
      <c r="M1530" s="4">
        <v>45781</v>
      </c>
      <c r="N1530">
        <v>8</v>
      </c>
      <c r="O1530">
        <v>8</v>
      </c>
      <c r="P1530">
        <v>17</v>
      </c>
      <c r="R1530">
        <v>3</v>
      </c>
      <c r="T1530">
        <v>11.600000381469727</v>
      </c>
      <c r="V1530">
        <v>0.10000000149011612</v>
      </c>
      <c r="Y1530">
        <v>0.15000000596046448</v>
      </c>
      <c r="AE1530">
        <v>1</v>
      </c>
    </row>
    <row r="1531" spans="1:31" x14ac:dyDescent="0.2">
      <c r="A1531" s="9">
        <v>2008692</v>
      </c>
      <c r="C1531" t="s">
        <v>4214</v>
      </c>
      <c r="D1531" t="s">
        <v>4215</v>
      </c>
      <c r="E1531" t="s">
        <v>1264</v>
      </c>
      <c r="F1531" t="s">
        <v>1265</v>
      </c>
      <c r="G1531" t="s">
        <v>639</v>
      </c>
      <c r="H1531" t="s">
        <v>639</v>
      </c>
      <c r="I1531" t="s">
        <v>772</v>
      </c>
      <c r="J1531" t="s">
        <v>641</v>
      </c>
      <c r="K1531" t="s">
        <v>53</v>
      </c>
      <c r="L1531" s="4">
        <v>2</v>
      </c>
      <c r="M1531" s="4">
        <v>45781</v>
      </c>
      <c r="N1531">
        <v>23</v>
      </c>
      <c r="R1531">
        <v>3</v>
      </c>
      <c r="T1531">
        <v>12.399999618530273</v>
      </c>
      <c r="AE1531">
        <v>1</v>
      </c>
    </row>
    <row r="1532" spans="1:31" x14ac:dyDescent="0.2">
      <c r="A1532" s="9">
        <v>2008693</v>
      </c>
      <c r="C1532" t="s">
        <v>4216</v>
      </c>
      <c r="D1532" t="s">
        <v>4217</v>
      </c>
      <c r="E1532" t="s">
        <v>1264</v>
      </c>
      <c r="F1532" t="s">
        <v>1265</v>
      </c>
      <c r="G1532" t="s">
        <v>639</v>
      </c>
      <c r="H1532" t="s">
        <v>639</v>
      </c>
      <c r="I1532" t="s">
        <v>772</v>
      </c>
      <c r="J1532" t="s">
        <v>641</v>
      </c>
      <c r="K1532" t="s">
        <v>53</v>
      </c>
      <c r="L1532" s="4">
        <v>2</v>
      </c>
      <c r="M1532" s="4">
        <v>45781</v>
      </c>
      <c r="N1532">
        <v>30</v>
      </c>
      <c r="R1532">
        <v>3</v>
      </c>
      <c r="T1532">
        <v>6</v>
      </c>
      <c r="AE1532">
        <v>1</v>
      </c>
    </row>
    <row r="1533" spans="1:31" x14ac:dyDescent="0.2">
      <c r="A1533" s="9">
        <v>2010054</v>
      </c>
      <c r="C1533" t="s">
        <v>4218</v>
      </c>
      <c r="D1533" t="s">
        <v>4219</v>
      </c>
      <c r="E1533" t="s">
        <v>1331</v>
      </c>
      <c r="F1533" t="s">
        <v>1331</v>
      </c>
      <c r="G1533" t="s">
        <v>639</v>
      </c>
      <c r="H1533" t="s">
        <v>639</v>
      </c>
      <c r="I1533" t="s">
        <v>1282</v>
      </c>
      <c r="J1533" t="s">
        <v>647</v>
      </c>
      <c r="K1533" t="s">
        <v>54</v>
      </c>
      <c r="L1533" s="4">
        <v>43949</v>
      </c>
      <c r="M1533" s="4">
        <v>45775</v>
      </c>
      <c r="AC1533">
        <v>80</v>
      </c>
      <c r="AE1533">
        <v>1</v>
      </c>
    </row>
    <row r="1534" spans="1:31" x14ac:dyDescent="0.2">
      <c r="A1534" s="9">
        <v>2010050</v>
      </c>
      <c r="C1534" t="s">
        <v>4220</v>
      </c>
      <c r="D1534" t="s">
        <v>4221</v>
      </c>
      <c r="E1534" t="s">
        <v>1331</v>
      </c>
      <c r="F1534" t="s">
        <v>1331</v>
      </c>
      <c r="G1534" t="s">
        <v>639</v>
      </c>
      <c r="H1534" t="s">
        <v>639</v>
      </c>
      <c r="I1534" t="s">
        <v>1282</v>
      </c>
      <c r="J1534" t="s">
        <v>647</v>
      </c>
      <c r="K1534" t="s">
        <v>54</v>
      </c>
      <c r="L1534" s="4">
        <v>43949</v>
      </c>
      <c r="M1534" s="4">
        <v>45775</v>
      </c>
      <c r="AC1534">
        <v>45</v>
      </c>
      <c r="AE1534">
        <v>1</v>
      </c>
    </row>
    <row r="1535" spans="1:31" x14ac:dyDescent="0.2">
      <c r="A1535" s="9">
        <v>2010045</v>
      </c>
      <c r="C1535" t="s">
        <v>4222</v>
      </c>
      <c r="D1535" t="s">
        <v>4223</v>
      </c>
      <c r="E1535" t="s">
        <v>1331</v>
      </c>
      <c r="F1535" t="s">
        <v>1331</v>
      </c>
      <c r="G1535" t="s">
        <v>639</v>
      </c>
      <c r="H1535" t="s">
        <v>639</v>
      </c>
      <c r="I1535" t="s">
        <v>1282</v>
      </c>
      <c r="J1535" t="s">
        <v>647</v>
      </c>
      <c r="K1535" t="s">
        <v>54</v>
      </c>
      <c r="L1535" s="4">
        <v>43949</v>
      </c>
      <c r="M1535" s="4">
        <v>45775</v>
      </c>
      <c r="AC1535">
        <v>45</v>
      </c>
      <c r="AE1535">
        <v>1</v>
      </c>
    </row>
    <row r="1536" spans="1:31" x14ac:dyDescent="0.2">
      <c r="A1536" s="9">
        <v>2010043</v>
      </c>
      <c r="C1536" t="s">
        <v>4224</v>
      </c>
      <c r="D1536" t="s">
        <v>2809</v>
      </c>
      <c r="E1536" t="s">
        <v>3123</v>
      </c>
      <c r="F1536" t="s">
        <v>3123</v>
      </c>
      <c r="G1536" t="s">
        <v>639</v>
      </c>
      <c r="H1536" t="s">
        <v>684</v>
      </c>
      <c r="I1536" t="s">
        <v>1282</v>
      </c>
      <c r="J1536" t="s">
        <v>694</v>
      </c>
      <c r="K1536" t="s">
        <v>53</v>
      </c>
      <c r="L1536" s="4">
        <v>43943</v>
      </c>
      <c r="M1536" s="4">
        <v>45769</v>
      </c>
      <c r="N1536">
        <v>0.5</v>
      </c>
      <c r="AE1536">
        <v>1</v>
      </c>
    </row>
    <row r="1537" spans="1:31" x14ac:dyDescent="0.2">
      <c r="A1537" s="9">
        <v>2010034</v>
      </c>
      <c r="C1537" t="s">
        <v>4225</v>
      </c>
      <c r="D1537" t="s">
        <v>1284</v>
      </c>
      <c r="E1537" t="s">
        <v>4226</v>
      </c>
      <c r="F1537" t="s">
        <v>4226</v>
      </c>
      <c r="G1537" t="s">
        <v>639</v>
      </c>
      <c r="H1537" t="s">
        <v>684</v>
      </c>
      <c r="I1537" t="s">
        <v>1282</v>
      </c>
      <c r="J1537" t="s">
        <v>686</v>
      </c>
      <c r="K1537" t="s">
        <v>54</v>
      </c>
      <c r="L1537" s="4">
        <v>43937</v>
      </c>
      <c r="M1537" s="4">
        <v>45763</v>
      </c>
      <c r="N1537">
        <v>0.30000001192092896</v>
      </c>
      <c r="AE1537">
        <v>1.1000000000000001</v>
      </c>
    </row>
    <row r="1538" spans="1:31" x14ac:dyDescent="0.2">
      <c r="A1538" s="9">
        <v>2005187</v>
      </c>
      <c r="C1538" t="s">
        <v>4227</v>
      </c>
      <c r="D1538" t="s">
        <v>4228</v>
      </c>
      <c r="E1538" t="s">
        <v>2076</v>
      </c>
      <c r="F1538" t="s">
        <v>2077</v>
      </c>
      <c r="G1538" t="s">
        <v>639</v>
      </c>
      <c r="H1538" t="s">
        <v>639</v>
      </c>
      <c r="I1538" t="s">
        <v>772</v>
      </c>
      <c r="J1538" t="s">
        <v>729</v>
      </c>
      <c r="K1538" t="s">
        <v>54</v>
      </c>
      <c r="L1538" s="4">
        <v>40240</v>
      </c>
      <c r="M1538" s="4">
        <v>45763</v>
      </c>
      <c r="N1538">
        <v>4</v>
      </c>
      <c r="P1538">
        <v>0.40000000596046448</v>
      </c>
      <c r="V1538">
        <v>1.9999999552965164E-2</v>
      </c>
      <c r="W1538">
        <v>0.30000001192092896</v>
      </c>
      <c r="X1538">
        <v>0.30000001192092896</v>
      </c>
      <c r="Y1538">
        <v>2.9999999329447746E-2</v>
      </c>
      <c r="Z1538">
        <v>0.20000000298023224</v>
      </c>
      <c r="AE1538">
        <v>1.1000000000000001</v>
      </c>
    </row>
    <row r="1539" spans="1:31" x14ac:dyDescent="0.2">
      <c r="A1539" s="9">
        <v>2010009</v>
      </c>
      <c r="C1539" t="s">
        <v>4229</v>
      </c>
      <c r="D1539" t="s">
        <v>3013</v>
      </c>
      <c r="E1539" t="s">
        <v>2830</v>
      </c>
      <c r="F1539" t="s">
        <v>2830</v>
      </c>
      <c r="G1539" t="s">
        <v>639</v>
      </c>
      <c r="H1539" t="s">
        <v>639</v>
      </c>
      <c r="I1539" t="s">
        <v>1282</v>
      </c>
      <c r="J1539" t="s">
        <v>647</v>
      </c>
      <c r="K1539" t="s">
        <v>54</v>
      </c>
      <c r="L1539" s="4">
        <v>43936</v>
      </c>
      <c r="M1539" s="4">
        <v>45762</v>
      </c>
      <c r="AC1539">
        <v>45</v>
      </c>
      <c r="AE1539">
        <v>1</v>
      </c>
    </row>
    <row r="1540" spans="1:31" x14ac:dyDescent="0.2">
      <c r="A1540" s="9">
        <v>2010007</v>
      </c>
      <c r="C1540" t="s">
        <v>4230</v>
      </c>
      <c r="D1540" t="s">
        <v>3040</v>
      </c>
      <c r="E1540" t="s">
        <v>2830</v>
      </c>
      <c r="F1540" t="s">
        <v>2830</v>
      </c>
      <c r="G1540" t="s">
        <v>639</v>
      </c>
      <c r="H1540" t="s">
        <v>639</v>
      </c>
      <c r="I1540" t="s">
        <v>1282</v>
      </c>
      <c r="J1540" t="s">
        <v>647</v>
      </c>
      <c r="K1540" t="s">
        <v>54</v>
      </c>
      <c r="L1540" s="4">
        <v>43936</v>
      </c>
      <c r="M1540" s="4">
        <v>45762</v>
      </c>
      <c r="AC1540">
        <v>45</v>
      </c>
      <c r="AE1540">
        <v>1</v>
      </c>
    </row>
    <row r="1541" spans="1:31" x14ac:dyDescent="0.2">
      <c r="A1541" s="9">
        <v>2010006</v>
      </c>
      <c r="C1541" t="s">
        <v>4231</v>
      </c>
      <c r="D1541" t="s">
        <v>3856</v>
      </c>
      <c r="E1541" t="s">
        <v>2830</v>
      </c>
      <c r="F1541" t="s">
        <v>2830</v>
      </c>
      <c r="G1541" t="s">
        <v>639</v>
      </c>
      <c r="H1541" t="s">
        <v>639</v>
      </c>
      <c r="I1541" t="s">
        <v>1282</v>
      </c>
      <c r="J1541" t="s">
        <v>647</v>
      </c>
      <c r="K1541" t="s">
        <v>54</v>
      </c>
      <c r="L1541" s="4">
        <v>43936</v>
      </c>
      <c r="M1541" s="4">
        <v>45762</v>
      </c>
      <c r="AC1541">
        <v>45</v>
      </c>
      <c r="AE1541">
        <v>1</v>
      </c>
    </row>
    <row r="1542" spans="1:31" x14ac:dyDescent="0.2">
      <c r="A1542" s="9">
        <v>2010008</v>
      </c>
      <c r="C1542" t="s">
        <v>4232</v>
      </c>
      <c r="D1542" t="s">
        <v>4233</v>
      </c>
      <c r="E1542" t="s">
        <v>2830</v>
      </c>
      <c r="F1542" t="s">
        <v>2830</v>
      </c>
      <c r="G1542" t="s">
        <v>639</v>
      </c>
      <c r="H1542" t="s">
        <v>639</v>
      </c>
      <c r="I1542" t="s">
        <v>1282</v>
      </c>
      <c r="J1542" t="s">
        <v>647</v>
      </c>
      <c r="K1542" t="s">
        <v>54</v>
      </c>
      <c r="L1542" s="4">
        <v>43936</v>
      </c>
      <c r="M1542" s="4">
        <v>45762</v>
      </c>
      <c r="AC1542">
        <v>45</v>
      </c>
      <c r="AE1542">
        <v>1</v>
      </c>
    </row>
    <row r="1543" spans="1:31" x14ac:dyDescent="0.2">
      <c r="A1543" s="9">
        <v>2010033</v>
      </c>
      <c r="C1543" t="s">
        <v>4234</v>
      </c>
      <c r="D1543" t="s">
        <v>4235</v>
      </c>
      <c r="E1543" t="s">
        <v>4236</v>
      </c>
      <c r="F1543" t="s">
        <v>4236</v>
      </c>
      <c r="G1543" t="s">
        <v>639</v>
      </c>
      <c r="H1543" t="s">
        <v>684</v>
      </c>
      <c r="I1543" t="s">
        <v>1282</v>
      </c>
      <c r="J1543" t="s">
        <v>686</v>
      </c>
      <c r="K1543" t="s">
        <v>53</v>
      </c>
      <c r="L1543" s="4">
        <v>43935</v>
      </c>
      <c r="M1543" s="4">
        <v>45761</v>
      </c>
      <c r="N1543">
        <v>0.30000001192092896</v>
      </c>
      <c r="O1543">
        <v>0.10000000149011612</v>
      </c>
      <c r="P1543">
        <v>0.30000001192092896</v>
      </c>
      <c r="AE1543">
        <v>1</v>
      </c>
    </row>
    <row r="1544" spans="1:31" x14ac:dyDescent="0.2">
      <c r="A1544" s="9">
        <v>2008672</v>
      </c>
      <c r="C1544" t="s">
        <v>4237</v>
      </c>
      <c r="D1544" t="s">
        <v>4238</v>
      </c>
      <c r="E1544" t="s">
        <v>4239</v>
      </c>
      <c r="F1544" t="s">
        <v>4239</v>
      </c>
      <c r="G1544" t="s">
        <v>639</v>
      </c>
      <c r="H1544" t="s">
        <v>639</v>
      </c>
      <c r="I1544" t="s">
        <v>772</v>
      </c>
      <c r="J1544" t="s">
        <v>729</v>
      </c>
      <c r="K1544" t="s">
        <v>54</v>
      </c>
      <c r="L1544" s="4">
        <v>2</v>
      </c>
      <c r="M1544" s="4">
        <v>45754</v>
      </c>
      <c r="AE1544">
        <v>1.32</v>
      </c>
    </row>
    <row r="1545" spans="1:31" x14ac:dyDescent="0.2">
      <c r="A1545" s="9">
        <v>2010021</v>
      </c>
      <c r="C1545" t="s">
        <v>4240</v>
      </c>
      <c r="D1545" t="s">
        <v>1284</v>
      </c>
      <c r="E1545" t="s">
        <v>4241</v>
      </c>
      <c r="F1545" t="s">
        <v>4242</v>
      </c>
      <c r="G1545" t="s">
        <v>639</v>
      </c>
      <c r="H1545" t="s">
        <v>684</v>
      </c>
      <c r="I1545" t="s">
        <v>1282</v>
      </c>
      <c r="J1545" t="s">
        <v>686</v>
      </c>
      <c r="K1545" t="s">
        <v>54</v>
      </c>
      <c r="L1545" s="4">
        <v>43922</v>
      </c>
      <c r="M1545" s="4">
        <v>45748</v>
      </c>
      <c r="N1545">
        <v>0.30000001192092896</v>
      </c>
      <c r="AE1545">
        <v>1.1000000000000001</v>
      </c>
    </row>
    <row r="1546" spans="1:31" x14ac:dyDescent="0.2">
      <c r="A1546" s="9">
        <v>2009993</v>
      </c>
      <c r="C1546" t="s">
        <v>4243</v>
      </c>
      <c r="D1546" t="s">
        <v>4244</v>
      </c>
      <c r="E1546" t="s">
        <v>4245</v>
      </c>
      <c r="F1546" t="s">
        <v>4245</v>
      </c>
      <c r="G1546" t="s">
        <v>639</v>
      </c>
      <c r="H1546" t="s">
        <v>684</v>
      </c>
      <c r="I1546" t="s">
        <v>1282</v>
      </c>
      <c r="J1546" t="s">
        <v>686</v>
      </c>
      <c r="K1546" t="s">
        <v>53</v>
      </c>
      <c r="L1546" s="4">
        <v>43922</v>
      </c>
      <c r="M1546" s="4">
        <v>45748</v>
      </c>
      <c r="N1546">
        <v>0.30000001192092896</v>
      </c>
      <c r="AE1546">
        <v>1</v>
      </c>
    </row>
    <row r="1547" spans="1:31" x14ac:dyDescent="0.2">
      <c r="A1547" s="9">
        <v>2010023</v>
      </c>
      <c r="C1547" t="s">
        <v>4246</v>
      </c>
      <c r="D1547" t="s">
        <v>4247</v>
      </c>
      <c r="E1547" t="s">
        <v>4248</v>
      </c>
      <c r="F1547" t="s">
        <v>4248</v>
      </c>
      <c r="G1547" t="s">
        <v>639</v>
      </c>
      <c r="H1547" t="s">
        <v>684</v>
      </c>
      <c r="I1547" t="s">
        <v>1282</v>
      </c>
      <c r="J1547" t="s">
        <v>686</v>
      </c>
      <c r="K1547" t="s">
        <v>54</v>
      </c>
      <c r="L1547" s="4">
        <v>43922</v>
      </c>
      <c r="M1547" s="4">
        <v>45748</v>
      </c>
      <c r="N1547">
        <v>0.30000001192092896</v>
      </c>
      <c r="O1547">
        <v>0.10000000149011612</v>
      </c>
      <c r="P1547">
        <v>0.30000001192092896</v>
      </c>
      <c r="AC1547">
        <v>3</v>
      </c>
      <c r="AE1547">
        <v>1.1000000000000001</v>
      </c>
    </row>
    <row r="1548" spans="1:31" x14ac:dyDescent="0.2">
      <c r="A1548" s="9">
        <v>2010022</v>
      </c>
      <c r="C1548" t="s">
        <v>4249</v>
      </c>
      <c r="D1548" t="s">
        <v>4250</v>
      </c>
      <c r="E1548" t="s">
        <v>4251</v>
      </c>
      <c r="F1548" t="s">
        <v>4251</v>
      </c>
      <c r="G1548" t="s">
        <v>639</v>
      </c>
      <c r="H1548" t="s">
        <v>684</v>
      </c>
      <c r="I1548" t="s">
        <v>1282</v>
      </c>
      <c r="J1548" t="s">
        <v>686</v>
      </c>
      <c r="K1548" t="s">
        <v>54</v>
      </c>
      <c r="L1548" s="4">
        <v>43922</v>
      </c>
      <c r="M1548" s="4">
        <v>45748</v>
      </c>
      <c r="N1548">
        <v>0.30000001192092896</v>
      </c>
      <c r="O1548">
        <v>0.10000000149011612</v>
      </c>
      <c r="P1548">
        <v>0.30000001192092896</v>
      </c>
      <c r="AC1548">
        <v>3</v>
      </c>
      <c r="AE1548">
        <v>1.1000000000000001</v>
      </c>
    </row>
    <row r="1549" spans="1:31" x14ac:dyDescent="0.2">
      <c r="A1549" s="9">
        <v>2009992</v>
      </c>
      <c r="C1549" t="s">
        <v>4252</v>
      </c>
      <c r="D1549" t="s">
        <v>4253</v>
      </c>
      <c r="E1549" t="s">
        <v>4254</v>
      </c>
      <c r="F1549" t="s">
        <v>4254</v>
      </c>
      <c r="G1549" t="s">
        <v>639</v>
      </c>
      <c r="H1549" t="s">
        <v>684</v>
      </c>
      <c r="I1549" t="s">
        <v>1282</v>
      </c>
      <c r="J1549" t="s">
        <v>686</v>
      </c>
      <c r="K1549" t="s">
        <v>53</v>
      </c>
      <c r="L1549" s="4">
        <v>43922</v>
      </c>
      <c r="M1549" s="4">
        <v>45748</v>
      </c>
      <c r="N1549">
        <v>0.30000001192092896</v>
      </c>
      <c r="P1549">
        <v>0.10000000149011612</v>
      </c>
      <c r="AC1549">
        <v>1</v>
      </c>
      <c r="AE1549">
        <v>1</v>
      </c>
    </row>
    <row r="1550" spans="1:31" x14ac:dyDescent="0.2">
      <c r="A1550" s="9">
        <v>2010015</v>
      </c>
      <c r="C1550" t="s">
        <v>4255</v>
      </c>
      <c r="D1550" t="s">
        <v>4256</v>
      </c>
      <c r="E1550" t="s">
        <v>4236</v>
      </c>
      <c r="F1550" t="s">
        <v>4236</v>
      </c>
      <c r="G1550" t="s">
        <v>639</v>
      </c>
      <c r="H1550" t="s">
        <v>684</v>
      </c>
      <c r="I1550" t="s">
        <v>1282</v>
      </c>
      <c r="J1550" t="s">
        <v>686</v>
      </c>
      <c r="K1550" t="s">
        <v>54</v>
      </c>
      <c r="L1550" s="4">
        <v>43922</v>
      </c>
      <c r="M1550" s="4">
        <v>45748</v>
      </c>
      <c r="N1550">
        <v>0.30000001192092896</v>
      </c>
      <c r="O1550">
        <v>0.10000000149011612</v>
      </c>
      <c r="P1550">
        <v>0.30000001192092896</v>
      </c>
      <c r="AE1550">
        <v>1.1000000000000001</v>
      </c>
    </row>
    <row r="1551" spans="1:31" x14ac:dyDescent="0.2">
      <c r="A1551" s="9">
        <v>2010024</v>
      </c>
      <c r="C1551" t="s">
        <v>4257</v>
      </c>
      <c r="D1551" t="s">
        <v>4258</v>
      </c>
      <c r="E1551" t="s">
        <v>4259</v>
      </c>
      <c r="F1551" t="s">
        <v>4259</v>
      </c>
      <c r="G1551" t="s">
        <v>639</v>
      </c>
      <c r="H1551" t="s">
        <v>639</v>
      </c>
      <c r="I1551" t="s">
        <v>1282</v>
      </c>
      <c r="J1551" t="s">
        <v>647</v>
      </c>
      <c r="K1551" t="s">
        <v>53</v>
      </c>
      <c r="L1551" s="4">
        <v>43922</v>
      </c>
      <c r="M1551" s="4">
        <v>45748</v>
      </c>
      <c r="AC1551">
        <v>13</v>
      </c>
      <c r="AE1551">
        <v>1</v>
      </c>
    </row>
    <row r="1552" spans="1:31" x14ac:dyDescent="0.2">
      <c r="A1552" s="9">
        <v>2010020</v>
      </c>
      <c r="C1552" t="s">
        <v>4260</v>
      </c>
      <c r="D1552" t="s">
        <v>4261</v>
      </c>
      <c r="E1552" t="s">
        <v>4262</v>
      </c>
      <c r="F1552" t="s">
        <v>1293</v>
      </c>
      <c r="G1552" t="s">
        <v>639</v>
      </c>
      <c r="H1552" t="s">
        <v>684</v>
      </c>
      <c r="I1552" t="s">
        <v>1282</v>
      </c>
      <c r="J1552" t="s">
        <v>694</v>
      </c>
      <c r="K1552" t="s">
        <v>53</v>
      </c>
      <c r="L1552" s="4">
        <v>43922</v>
      </c>
      <c r="M1552" s="4">
        <v>45748</v>
      </c>
      <c r="N1552">
        <v>0.5</v>
      </c>
      <c r="O1552">
        <v>0.10000000149011612</v>
      </c>
      <c r="P1552">
        <v>0.30000001192092896</v>
      </c>
      <c r="AC1552">
        <v>20</v>
      </c>
      <c r="AE1552">
        <v>1</v>
      </c>
    </row>
    <row r="1553" spans="1:31" x14ac:dyDescent="0.2">
      <c r="A1553" s="9">
        <v>2010016</v>
      </c>
      <c r="C1553" t="s">
        <v>4263</v>
      </c>
      <c r="D1553" t="s">
        <v>4261</v>
      </c>
      <c r="E1553" t="s">
        <v>4264</v>
      </c>
      <c r="F1553" t="s">
        <v>1293</v>
      </c>
      <c r="G1553" t="s">
        <v>639</v>
      </c>
      <c r="H1553" t="s">
        <v>684</v>
      </c>
      <c r="I1553" t="s">
        <v>1282</v>
      </c>
      <c r="J1553" t="s">
        <v>694</v>
      </c>
      <c r="K1553" t="s">
        <v>54</v>
      </c>
      <c r="L1553" s="4">
        <v>43922</v>
      </c>
      <c r="M1553" s="4">
        <v>45748</v>
      </c>
      <c r="N1553">
        <v>0.30000001192092896</v>
      </c>
      <c r="O1553">
        <v>0.10000000149011612</v>
      </c>
      <c r="P1553">
        <v>0.30000001192092896</v>
      </c>
      <c r="AC1553">
        <v>3</v>
      </c>
      <c r="AE1553">
        <v>1.1000000000000001</v>
      </c>
    </row>
    <row r="1554" spans="1:31" x14ac:dyDescent="0.2">
      <c r="A1554" s="9">
        <v>2010237</v>
      </c>
      <c r="C1554" t="s">
        <v>4265</v>
      </c>
      <c r="D1554" t="s">
        <v>4266</v>
      </c>
      <c r="E1554" t="s">
        <v>781</v>
      </c>
      <c r="F1554" t="s">
        <v>782</v>
      </c>
      <c r="G1554" t="s">
        <v>639</v>
      </c>
      <c r="H1554" t="s">
        <v>684</v>
      </c>
      <c r="I1554" t="s">
        <v>772</v>
      </c>
      <c r="J1554" t="s">
        <v>641</v>
      </c>
      <c r="K1554" t="s">
        <v>54</v>
      </c>
      <c r="L1554" s="4">
        <v>2</v>
      </c>
      <c r="M1554" s="4">
        <v>45747</v>
      </c>
      <c r="N1554">
        <v>9</v>
      </c>
      <c r="O1554">
        <v>3</v>
      </c>
      <c r="P1554">
        <v>7</v>
      </c>
      <c r="R1554">
        <v>0.10000000149011612</v>
      </c>
      <c r="V1554">
        <v>2.9999999329447746E-2</v>
      </c>
      <c r="W1554">
        <v>9.9999997764825821E-3</v>
      </c>
      <c r="X1554">
        <v>1.9999999552965164E-2</v>
      </c>
      <c r="Y1554">
        <v>3.9999999105930328E-2</v>
      </c>
      <c r="Z1554">
        <v>3.9999999105930328E-2</v>
      </c>
      <c r="AA1554">
        <v>4.0000001899898052E-3</v>
      </c>
      <c r="AE1554">
        <v>1</v>
      </c>
    </row>
    <row r="1555" spans="1:31" x14ac:dyDescent="0.2">
      <c r="A1555" s="9">
        <v>2009640</v>
      </c>
      <c r="C1555" t="s">
        <v>4267</v>
      </c>
      <c r="D1555" t="s">
        <v>2809</v>
      </c>
      <c r="E1555" t="s">
        <v>4268</v>
      </c>
      <c r="F1555" t="s">
        <v>4268</v>
      </c>
      <c r="G1555" t="s">
        <v>639</v>
      </c>
      <c r="H1555" t="s">
        <v>684</v>
      </c>
      <c r="I1555" t="s">
        <v>1282</v>
      </c>
      <c r="J1555" t="s">
        <v>694</v>
      </c>
      <c r="K1555" t="s">
        <v>53</v>
      </c>
      <c r="L1555" s="4">
        <v>43920</v>
      </c>
      <c r="M1555" s="4">
        <v>45746</v>
      </c>
      <c r="N1555">
        <v>0.30000001192092896</v>
      </c>
      <c r="AE1555">
        <v>1</v>
      </c>
    </row>
    <row r="1556" spans="1:31" x14ac:dyDescent="0.2">
      <c r="A1556" s="9">
        <v>2007973</v>
      </c>
      <c r="C1556" t="s">
        <v>4269</v>
      </c>
      <c r="D1556" t="s">
        <v>4270</v>
      </c>
      <c r="E1556" t="s">
        <v>2203</v>
      </c>
      <c r="F1556" t="s">
        <v>4271</v>
      </c>
      <c r="G1556" t="s">
        <v>639</v>
      </c>
      <c r="H1556" t="s">
        <v>639</v>
      </c>
      <c r="I1556" t="s">
        <v>1282</v>
      </c>
      <c r="J1556" t="s">
        <v>647</v>
      </c>
      <c r="K1556" t="s">
        <v>53</v>
      </c>
      <c r="L1556" s="4">
        <v>43920</v>
      </c>
      <c r="M1556" s="4">
        <v>45746</v>
      </c>
      <c r="T1556">
        <v>98</v>
      </c>
      <c r="AE1556">
        <v>1</v>
      </c>
    </row>
    <row r="1557" spans="1:31" x14ac:dyDescent="0.2">
      <c r="A1557" s="9">
        <v>2010010</v>
      </c>
      <c r="C1557" t="s">
        <v>4272</v>
      </c>
      <c r="D1557" t="s">
        <v>4273</v>
      </c>
      <c r="E1557" t="s">
        <v>1331</v>
      </c>
      <c r="F1557" t="s">
        <v>1331</v>
      </c>
      <c r="G1557" t="s">
        <v>639</v>
      </c>
      <c r="H1557" t="s">
        <v>639</v>
      </c>
      <c r="I1557" t="s">
        <v>1282</v>
      </c>
      <c r="J1557" t="s">
        <v>647</v>
      </c>
      <c r="K1557" t="s">
        <v>54</v>
      </c>
      <c r="L1557" s="4">
        <v>43917</v>
      </c>
      <c r="M1557" s="4">
        <v>45743</v>
      </c>
      <c r="AC1557">
        <v>45</v>
      </c>
      <c r="AE1557">
        <v>1</v>
      </c>
    </row>
    <row r="1558" spans="1:31" x14ac:dyDescent="0.2">
      <c r="A1558" s="9">
        <v>2009997</v>
      </c>
      <c r="C1558" t="s">
        <v>4274</v>
      </c>
      <c r="D1558" t="s">
        <v>4275</v>
      </c>
      <c r="E1558" t="s">
        <v>1331</v>
      </c>
      <c r="F1558" t="s">
        <v>1331</v>
      </c>
      <c r="G1558" t="s">
        <v>639</v>
      </c>
      <c r="H1558" t="s">
        <v>639</v>
      </c>
      <c r="I1558" t="s">
        <v>1282</v>
      </c>
      <c r="J1558" t="s">
        <v>647</v>
      </c>
      <c r="K1558" t="s">
        <v>54</v>
      </c>
      <c r="L1558" s="4">
        <v>43915</v>
      </c>
      <c r="M1558" s="4">
        <v>45741</v>
      </c>
      <c r="AC1558">
        <v>45</v>
      </c>
      <c r="AE1558">
        <v>1</v>
      </c>
    </row>
    <row r="1559" spans="1:31" x14ac:dyDescent="0.2">
      <c r="A1559" s="9">
        <v>2009998</v>
      </c>
      <c r="C1559" t="s">
        <v>4276</v>
      </c>
      <c r="D1559" t="s">
        <v>4277</v>
      </c>
      <c r="E1559" t="s">
        <v>1331</v>
      </c>
      <c r="F1559" t="s">
        <v>1331</v>
      </c>
      <c r="G1559" t="s">
        <v>639</v>
      </c>
      <c r="H1559" t="s">
        <v>639</v>
      </c>
      <c r="I1559" t="s">
        <v>1282</v>
      </c>
      <c r="J1559" t="s">
        <v>647</v>
      </c>
      <c r="K1559" t="s">
        <v>54</v>
      </c>
      <c r="L1559" s="4">
        <v>43915</v>
      </c>
      <c r="M1559" s="4">
        <v>45741</v>
      </c>
      <c r="AC1559">
        <v>45</v>
      </c>
      <c r="AE1559">
        <v>1</v>
      </c>
    </row>
    <row r="1560" spans="1:31" x14ac:dyDescent="0.2">
      <c r="A1560" s="9">
        <v>2009995</v>
      </c>
      <c r="C1560" t="s">
        <v>4278</v>
      </c>
      <c r="D1560" t="s">
        <v>4279</v>
      </c>
      <c r="E1560" t="s">
        <v>4259</v>
      </c>
      <c r="F1560" t="s">
        <v>4259</v>
      </c>
      <c r="G1560" t="s">
        <v>639</v>
      </c>
      <c r="H1560" t="s">
        <v>639</v>
      </c>
      <c r="I1560" t="s">
        <v>1282</v>
      </c>
      <c r="J1560" t="s">
        <v>647</v>
      </c>
      <c r="K1560" t="s">
        <v>53</v>
      </c>
      <c r="L1560" s="4">
        <v>43915</v>
      </c>
      <c r="M1560" s="4">
        <v>45741</v>
      </c>
      <c r="AC1560">
        <v>13</v>
      </c>
      <c r="AE1560">
        <v>1</v>
      </c>
    </row>
    <row r="1561" spans="1:31" x14ac:dyDescent="0.2">
      <c r="A1561" s="9">
        <v>2009990</v>
      </c>
      <c r="C1561" t="s">
        <v>4280</v>
      </c>
      <c r="D1561" t="s">
        <v>4281</v>
      </c>
      <c r="E1561" t="s">
        <v>2321</v>
      </c>
      <c r="F1561" t="s">
        <v>2322</v>
      </c>
      <c r="G1561" t="s">
        <v>639</v>
      </c>
      <c r="H1561" t="s">
        <v>639</v>
      </c>
      <c r="I1561" t="s">
        <v>1282</v>
      </c>
      <c r="J1561" t="s">
        <v>647</v>
      </c>
      <c r="K1561" t="s">
        <v>53</v>
      </c>
      <c r="L1561" s="4">
        <v>43913</v>
      </c>
      <c r="M1561" s="4">
        <v>45739</v>
      </c>
      <c r="O1561">
        <v>14</v>
      </c>
      <c r="P1561">
        <v>8</v>
      </c>
      <c r="Q1561">
        <v>18</v>
      </c>
      <c r="R1561">
        <v>3</v>
      </c>
      <c r="T1561">
        <v>15</v>
      </c>
      <c r="V1561">
        <v>0.5</v>
      </c>
      <c r="Y1561">
        <v>0.30000001192092896</v>
      </c>
      <c r="Z1561">
        <v>0.11999999731779099</v>
      </c>
      <c r="AA1561">
        <v>3.5000001080334187E-3</v>
      </c>
      <c r="AE1561">
        <v>1</v>
      </c>
    </row>
    <row r="1562" spans="1:31" x14ac:dyDescent="0.2">
      <c r="A1562" s="9">
        <v>2009978</v>
      </c>
      <c r="C1562" t="s">
        <v>4282</v>
      </c>
      <c r="D1562" t="s">
        <v>4283</v>
      </c>
      <c r="E1562" t="s">
        <v>4259</v>
      </c>
      <c r="F1562" t="s">
        <v>4259</v>
      </c>
      <c r="G1562" t="s">
        <v>639</v>
      </c>
      <c r="H1562" t="s">
        <v>639</v>
      </c>
      <c r="I1562" t="s">
        <v>1282</v>
      </c>
      <c r="J1562" t="s">
        <v>647</v>
      </c>
      <c r="K1562" t="s">
        <v>54</v>
      </c>
      <c r="L1562" s="4">
        <v>43895</v>
      </c>
      <c r="M1562" s="4">
        <v>45721</v>
      </c>
      <c r="AC1562">
        <v>13</v>
      </c>
      <c r="AE1562">
        <v>1</v>
      </c>
    </row>
    <row r="1563" spans="1:31" x14ac:dyDescent="0.2">
      <c r="A1563" s="9">
        <v>2009976</v>
      </c>
      <c r="C1563" t="s">
        <v>4284</v>
      </c>
      <c r="D1563" t="s">
        <v>4285</v>
      </c>
      <c r="E1563" t="s">
        <v>4259</v>
      </c>
      <c r="F1563" t="s">
        <v>4259</v>
      </c>
      <c r="G1563" t="s">
        <v>639</v>
      </c>
      <c r="H1563" t="s">
        <v>639</v>
      </c>
      <c r="I1563" t="s">
        <v>1282</v>
      </c>
      <c r="J1563" t="s">
        <v>647</v>
      </c>
      <c r="K1563" t="s">
        <v>54</v>
      </c>
      <c r="L1563" s="4">
        <v>43895</v>
      </c>
      <c r="M1563" s="4">
        <v>45721</v>
      </c>
      <c r="AC1563">
        <v>13</v>
      </c>
      <c r="AE1563">
        <v>1</v>
      </c>
    </row>
    <row r="1564" spans="1:31" x14ac:dyDescent="0.2">
      <c r="A1564" s="9">
        <v>2007969</v>
      </c>
      <c r="C1564" t="s">
        <v>4286</v>
      </c>
      <c r="D1564" t="s">
        <v>4287</v>
      </c>
      <c r="E1564" t="s">
        <v>1702</v>
      </c>
      <c r="F1564" t="s">
        <v>1702</v>
      </c>
      <c r="G1564" t="s">
        <v>639</v>
      </c>
      <c r="H1564" t="s">
        <v>639</v>
      </c>
      <c r="I1564" t="s">
        <v>1282</v>
      </c>
      <c r="J1564" t="s">
        <v>729</v>
      </c>
      <c r="K1564" t="s">
        <v>54</v>
      </c>
      <c r="L1564" s="4">
        <v>43895</v>
      </c>
      <c r="M1564" s="4">
        <v>45721</v>
      </c>
      <c r="AC1564">
        <v>45</v>
      </c>
      <c r="AE1564">
        <v>1.1000000000000001</v>
      </c>
    </row>
    <row r="1565" spans="1:31" x14ac:dyDescent="0.2">
      <c r="A1565" s="9">
        <v>2007971</v>
      </c>
      <c r="C1565" t="s">
        <v>4288</v>
      </c>
      <c r="D1565" t="s">
        <v>4289</v>
      </c>
      <c r="E1565" t="s">
        <v>1702</v>
      </c>
      <c r="F1565" t="s">
        <v>1702</v>
      </c>
      <c r="G1565" t="s">
        <v>639</v>
      </c>
      <c r="H1565" t="s">
        <v>639</v>
      </c>
      <c r="I1565" t="s">
        <v>1282</v>
      </c>
      <c r="J1565" t="s">
        <v>729</v>
      </c>
      <c r="K1565" t="s">
        <v>54</v>
      </c>
      <c r="L1565" s="4">
        <v>43895</v>
      </c>
      <c r="M1565" s="4">
        <v>45721</v>
      </c>
      <c r="AC1565">
        <v>45</v>
      </c>
      <c r="AE1565">
        <v>1.1000000000000001</v>
      </c>
    </row>
    <row r="1566" spans="1:31" x14ac:dyDescent="0.2">
      <c r="A1566" s="9">
        <v>2007988</v>
      </c>
      <c r="C1566" t="s">
        <v>4290</v>
      </c>
      <c r="D1566" t="s">
        <v>2657</v>
      </c>
      <c r="E1566" t="s">
        <v>3950</v>
      </c>
      <c r="F1566" t="s">
        <v>3950</v>
      </c>
      <c r="G1566" t="s">
        <v>639</v>
      </c>
      <c r="H1566" t="s">
        <v>639</v>
      </c>
      <c r="I1566" t="s">
        <v>1282</v>
      </c>
      <c r="J1566" t="s">
        <v>729</v>
      </c>
      <c r="K1566" t="s">
        <v>54</v>
      </c>
      <c r="L1566" s="4">
        <v>43895</v>
      </c>
      <c r="M1566" s="4">
        <v>45721</v>
      </c>
      <c r="AC1566">
        <v>13</v>
      </c>
      <c r="AE1566">
        <v>1.1000000000000001</v>
      </c>
    </row>
    <row r="1567" spans="1:31" x14ac:dyDescent="0.2">
      <c r="A1567" s="9">
        <v>2007970</v>
      </c>
      <c r="C1567" t="s">
        <v>4291</v>
      </c>
      <c r="D1567" t="s">
        <v>4292</v>
      </c>
      <c r="E1567" t="s">
        <v>1702</v>
      </c>
      <c r="F1567" t="s">
        <v>1702</v>
      </c>
      <c r="G1567" t="s">
        <v>639</v>
      </c>
      <c r="H1567" t="s">
        <v>639</v>
      </c>
      <c r="I1567" t="s">
        <v>1282</v>
      </c>
      <c r="J1567" t="s">
        <v>729</v>
      </c>
      <c r="K1567" t="s">
        <v>54</v>
      </c>
      <c r="L1567" s="4">
        <v>43895</v>
      </c>
      <c r="M1567" s="4">
        <v>45721</v>
      </c>
      <c r="AC1567">
        <v>45</v>
      </c>
      <c r="AE1567">
        <v>1.1000000000000001</v>
      </c>
    </row>
    <row r="1568" spans="1:31" x14ac:dyDescent="0.2">
      <c r="A1568" s="9">
        <v>2009556</v>
      </c>
      <c r="C1568" t="s">
        <v>4293</v>
      </c>
      <c r="D1568" t="s">
        <v>4294</v>
      </c>
      <c r="E1568" t="s">
        <v>4295</v>
      </c>
      <c r="F1568" t="s">
        <v>4295</v>
      </c>
      <c r="G1568" t="s">
        <v>639</v>
      </c>
      <c r="H1568" t="s">
        <v>639</v>
      </c>
      <c r="I1568" t="s">
        <v>772</v>
      </c>
      <c r="J1568" t="s">
        <v>729</v>
      </c>
      <c r="K1568" t="s">
        <v>54</v>
      </c>
      <c r="L1568" s="4">
        <v>2</v>
      </c>
      <c r="M1568" s="4">
        <v>45718</v>
      </c>
      <c r="AE1568">
        <v>1</v>
      </c>
    </row>
    <row r="1569" spans="1:31" x14ac:dyDescent="0.2">
      <c r="A1569" s="9">
        <v>2008044</v>
      </c>
      <c r="C1569" t="s">
        <v>4296</v>
      </c>
      <c r="D1569" t="s">
        <v>1284</v>
      </c>
      <c r="E1569" t="s">
        <v>4297</v>
      </c>
      <c r="F1569" t="s">
        <v>4297</v>
      </c>
      <c r="G1569" t="s">
        <v>639</v>
      </c>
      <c r="H1569" t="s">
        <v>684</v>
      </c>
      <c r="I1569" t="s">
        <v>1282</v>
      </c>
      <c r="J1569" t="s">
        <v>686</v>
      </c>
      <c r="K1569" t="s">
        <v>54</v>
      </c>
      <c r="L1569" s="4">
        <v>43889</v>
      </c>
      <c r="M1569" s="4">
        <v>45716</v>
      </c>
      <c r="N1569">
        <v>0.30000001192092896</v>
      </c>
      <c r="AC1569">
        <v>1</v>
      </c>
      <c r="AE1569">
        <v>1</v>
      </c>
    </row>
    <row r="1570" spans="1:31" x14ac:dyDescent="0.2">
      <c r="A1570" s="9">
        <v>2008042</v>
      </c>
      <c r="C1570" t="s">
        <v>4298</v>
      </c>
      <c r="D1570" t="s">
        <v>1284</v>
      </c>
      <c r="E1570" t="s">
        <v>4299</v>
      </c>
      <c r="F1570" t="s">
        <v>4299</v>
      </c>
      <c r="G1570" t="s">
        <v>639</v>
      </c>
      <c r="H1570" t="s">
        <v>684</v>
      </c>
      <c r="I1570" t="s">
        <v>1282</v>
      </c>
      <c r="J1570" t="s">
        <v>686</v>
      </c>
      <c r="K1570" t="s">
        <v>54</v>
      </c>
      <c r="L1570" s="4">
        <v>43889</v>
      </c>
      <c r="M1570" s="4">
        <v>45716</v>
      </c>
      <c r="N1570">
        <v>0.30000001192092896</v>
      </c>
      <c r="AC1570">
        <v>1</v>
      </c>
      <c r="AE1570">
        <v>1.1000000000000001</v>
      </c>
    </row>
    <row r="1571" spans="1:31" x14ac:dyDescent="0.2">
      <c r="A1571" s="9">
        <v>2009967</v>
      </c>
      <c r="C1571" t="s">
        <v>4300</v>
      </c>
      <c r="D1571" t="s">
        <v>1284</v>
      </c>
      <c r="E1571" t="s">
        <v>4301</v>
      </c>
      <c r="F1571" t="s">
        <v>4301</v>
      </c>
      <c r="G1571" t="s">
        <v>639</v>
      </c>
      <c r="H1571" t="s">
        <v>684</v>
      </c>
      <c r="I1571" t="s">
        <v>1282</v>
      </c>
      <c r="J1571" t="s">
        <v>686</v>
      </c>
      <c r="K1571" t="s">
        <v>53</v>
      </c>
      <c r="L1571" s="4">
        <v>43886</v>
      </c>
      <c r="M1571" s="4">
        <v>45713</v>
      </c>
      <c r="N1571">
        <v>0.30000001192092896</v>
      </c>
      <c r="O1571">
        <v>0.10000000149011612</v>
      </c>
      <c r="P1571">
        <v>0.20000000298023224</v>
      </c>
      <c r="AC1571">
        <v>1.5</v>
      </c>
      <c r="AE1571">
        <v>1</v>
      </c>
    </row>
    <row r="1572" spans="1:31" x14ac:dyDescent="0.2">
      <c r="A1572" s="9">
        <v>2005935</v>
      </c>
      <c r="C1572" t="s">
        <v>4302</v>
      </c>
      <c r="D1572" t="s">
        <v>4303</v>
      </c>
      <c r="E1572" t="s">
        <v>3462</v>
      </c>
      <c r="F1572" t="s">
        <v>4304</v>
      </c>
      <c r="G1572" t="s">
        <v>639</v>
      </c>
      <c r="H1572" t="s">
        <v>639</v>
      </c>
      <c r="I1572" t="s">
        <v>1282</v>
      </c>
      <c r="J1572" t="s">
        <v>641</v>
      </c>
      <c r="K1572" t="s">
        <v>53</v>
      </c>
      <c r="L1572" s="4">
        <v>43886</v>
      </c>
      <c r="M1572" s="4">
        <v>45713</v>
      </c>
      <c r="N1572">
        <v>20</v>
      </c>
      <c r="P1572">
        <v>16</v>
      </c>
      <c r="R1572">
        <v>1.5</v>
      </c>
      <c r="V1572">
        <v>9.9999997764825821E-3</v>
      </c>
      <c r="W1572">
        <v>2.9999999329447746E-2</v>
      </c>
      <c r="X1572">
        <v>7.5000002980232239E-2</v>
      </c>
      <c r="Y1572">
        <v>1.9999999552965164E-2</v>
      </c>
      <c r="Z1572">
        <v>5.000000074505806E-2</v>
      </c>
      <c r="AA1572">
        <v>1.0000000474974513E-3</v>
      </c>
      <c r="AE1572">
        <v>1</v>
      </c>
    </row>
    <row r="1573" spans="1:31" x14ac:dyDescent="0.2">
      <c r="A1573" s="9">
        <v>2009969</v>
      </c>
      <c r="C1573" t="s">
        <v>4305</v>
      </c>
      <c r="D1573" t="s">
        <v>4306</v>
      </c>
      <c r="E1573" t="s">
        <v>1331</v>
      </c>
      <c r="F1573" t="s">
        <v>1331</v>
      </c>
      <c r="G1573" t="s">
        <v>639</v>
      </c>
      <c r="H1573" t="s">
        <v>639</v>
      </c>
      <c r="I1573" t="s">
        <v>1282</v>
      </c>
      <c r="J1573" t="s">
        <v>647</v>
      </c>
      <c r="K1573" t="s">
        <v>54</v>
      </c>
      <c r="L1573" s="4">
        <v>43885</v>
      </c>
      <c r="M1573" s="4">
        <v>45712</v>
      </c>
      <c r="AC1573">
        <v>45</v>
      </c>
      <c r="AE1573">
        <v>1</v>
      </c>
    </row>
    <row r="1574" spans="1:31" x14ac:dyDescent="0.2">
      <c r="A1574" s="9">
        <v>2009968</v>
      </c>
      <c r="C1574" t="s">
        <v>4307</v>
      </c>
      <c r="D1574" t="s">
        <v>4308</v>
      </c>
      <c r="E1574" t="s">
        <v>2830</v>
      </c>
      <c r="F1574" t="s">
        <v>2830</v>
      </c>
      <c r="G1574" t="s">
        <v>639</v>
      </c>
      <c r="H1574" t="s">
        <v>639</v>
      </c>
      <c r="I1574" t="s">
        <v>1282</v>
      </c>
      <c r="J1574" t="s">
        <v>647</v>
      </c>
      <c r="K1574" t="s">
        <v>54</v>
      </c>
      <c r="L1574" s="4">
        <v>43885</v>
      </c>
      <c r="M1574" s="4">
        <v>45712</v>
      </c>
      <c r="AC1574">
        <v>45</v>
      </c>
      <c r="AE1574">
        <v>1</v>
      </c>
    </row>
    <row r="1575" spans="1:31" x14ac:dyDescent="0.2">
      <c r="A1575" s="9">
        <v>2008110</v>
      </c>
      <c r="C1575" t="s">
        <v>4309</v>
      </c>
      <c r="D1575" t="s">
        <v>4310</v>
      </c>
      <c r="E1575" t="s">
        <v>3462</v>
      </c>
      <c r="F1575" t="s">
        <v>3463</v>
      </c>
      <c r="G1575" t="s">
        <v>639</v>
      </c>
      <c r="H1575" t="s">
        <v>639</v>
      </c>
      <c r="I1575" t="s">
        <v>1282</v>
      </c>
      <c r="J1575" t="s">
        <v>729</v>
      </c>
      <c r="K1575" t="s">
        <v>53</v>
      </c>
      <c r="L1575" s="4">
        <v>43880</v>
      </c>
      <c r="M1575" s="4">
        <v>45707</v>
      </c>
      <c r="AA1575">
        <v>5.0999999046325684</v>
      </c>
      <c r="AC1575">
        <v>70</v>
      </c>
      <c r="AE1575">
        <v>1</v>
      </c>
    </row>
    <row r="1576" spans="1:31" x14ac:dyDescent="0.2">
      <c r="A1576" s="9">
        <v>2008109</v>
      </c>
      <c r="C1576" t="s">
        <v>4311</v>
      </c>
      <c r="D1576" t="s">
        <v>4312</v>
      </c>
      <c r="E1576" t="s">
        <v>3462</v>
      </c>
      <c r="F1576" t="s">
        <v>3463</v>
      </c>
      <c r="G1576" t="s">
        <v>639</v>
      </c>
      <c r="H1576" t="s">
        <v>639</v>
      </c>
      <c r="I1576" t="s">
        <v>1282</v>
      </c>
      <c r="J1576" t="s">
        <v>729</v>
      </c>
      <c r="K1576" t="s">
        <v>53</v>
      </c>
      <c r="L1576" s="4">
        <v>43880</v>
      </c>
      <c r="M1576" s="4">
        <v>45707</v>
      </c>
      <c r="AA1576">
        <v>5.0999999046325684</v>
      </c>
      <c r="AC1576">
        <v>80</v>
      </c>
      <c r="AE1576">
        <v>1</v>
      </c>
    </row>
    <row r="1577" spans="1:31" x14ac:dyDescent="0.2">
      <c r="A1577" s="9">
        <v>2009932</v>
      </c>
      <c r="C1577" t="s">
        <v>4313</v>
      </c>
      <c r="D1577" t="s">
        <v>4314</v>
      </c>
      <c r="E1577" t="s">
        <v>1641</v>
      </c>
      <c r="F1577" t="s">
        <v>1641</v>
      </c>
      <c r="G1577" t="s">
        <v>639</v>
      </c>
      <c r="H1577" t="s">
        <v>639</v>
      </c>
      <c r="I1577" t="s">
        <v>1282</v>
      </c>
      <c r="J1577" t="s">
        <v>647</v>
      </c>
      <c r="K1577" t="s">
        <v>54</v>
      </c>
      <c r="L1577" s="4">
        <v>43866</v>
      </c>
      <c r="M1577" s="4">
        <v>45693</v>
      </c>
      <c r="AC1577">
        <v>70</v>
      </c>
      <c r="AE1577">
        <v>1</v>
      </c>
    </row>
    <row r="1578" spans="1:31" x14ac:dyDescent="0.2">
      <c r="A1578" s="9">
        <v>2008082</v>
      </c>
      <c r="C1578" t="s">
        <v>4315</v>
      </c>
      <c r="D1578" t="s">
        <v>3834</v>
      </c>
      <c r="E1578" t="s">
        <v>2962</v>
      </c>
      <c r="F1578" t="s">
        <v>2962</v>
      </c>
      <c r="G1578" t="s">
        <v>639</v>
      </c>
      <c r="H1578" t="s">
        <v>639</v>
      </c>
      <c r="I1578" t="s">
        <v>1282</v>
      </c>
      <c r="J1578" t="s">
        <v>729</v>
      </c>
      <c r="K1578" t="s">
        <v>53</v>
      </c>
      <c r="L1578" s="4">
        <v>43865</v>
      </c>
      <c r="M1578" s="4">
        <v>45692</v>
      </c>
      <c r="AC1578">
        <v>45</v>
      </c>
      <c r="AE1578">
        <v>1</v>
      </c>
    </row>
    <row r="1579" spans="1:31" x14ac:dyDescent="0.2">
      <c r="A1579" s="9">
        <v>2008088</v>
      </c>
      <c r="C1579" t="s">
        <v>4316</v>
      </c>
      <c r="D1579" t="s">
        <v>4317</v>
      </c>
      <c r="E1579" t="s">
        <v>2962</v>
      </c>
      <c r="F1579" t="s">
        <v>2962</v>
      </c>
      <c r="G1579" t="s">
        <v>639</v>
      </c>
      <c r="H1579" t="s">
        <v>639</v>
      </c>
      <c r="I1579" t="s">
        <v>1282</v>
      </c>
      <c r="J1579" t="s">
        <v>729</v>
      </c>
      <c r="K1579" t="s">
        <v>53</v>
      </c>
      <c r="L1579" s="4">
        <v>43865</v>
      </c>
      <c r="M1579" s="4">
        <v>45692</v>
      </c>
      <c r="AC1579">
        <v>45</v>
      </c>
      <c r="AE1579">
        <v>1</v>
      </c>
    </row>
    <row r="1580" spans="1:31" x14ac:dyDescent="0.2">
      <c r="A1580" s="9">
        <v>2008087</v>
      </c>
      <c r="C1580" t="s">
        <v>4318</v>
      </c>
      <c r="D1580" t="s">
        <v>4319</v>
      </c>
      <c r="E1580" t="s">
        <v>2962</v>
      </c>
      <c r="F1580" t="s">
        <v>2962</v>
      </c>
      <c r="G1580" t="s">
        <v>639</v>
      </c>
      <c r="H1580" t="s">
        <v>639</v>
      </c>
      <c r="I1580" t="s">
        <v>1282</v>
      </c>
      <c r="J1580" t="s">
        <v>729</v>
      </c>
      <c r="K1580" t="s">
        <v>53</v>
      </c>
      <c r="L1580" s="4">
        <v>43865</v>
      </c>
      <c r="M1580" s="4">
        <v>45692</v>
      </c>
      <c r="AC1580">
        <v>30</v>
      </c>
      <c r="AE1580">
        <v>1</v>
      </c>
    </row>
    <row r="1581" spans="1:31" x14ac:dyDescent="0.2">
      <c r="A1581" s="9">
        <v>2008080</v>
      </c>
      <c r="C1581" t="s">
        <v>4320</v>
      </c>
      <c r="D1581" t="s">
        <v>4321</v>
      </c>
      <c r="E1581" t="s">
        <v>2962</v>
      </c>
      <c r="F1581" t="s">
        <v>2962</v>
      </c>
      <c r="G1581" t="s">
        <v>639</v>
      </c>
      <c r="H1581" t="s">
        <v>639</v>
      </c>
      <c r="I1581" t="s">
        <v>1282</v>
      </c>
      <c r="J1581" t="s">
        <v>729</v>
      </c>
      <c r="K1581" t="s">
        <v>53</v>
      </c>
      <c r="L1581" s="4">
        <v>43865</v>
      </c>
      <c r="M1581" s="4">
        <v>45692</v>
      </c>
      <c r="AC1581">
        <v>45</v>
      </c>
      <c r="AE1581">
        <v>1</v>
      </c>
    </row>
    <row r="1582" spans="1:31" x14ac:dyDescent="0.2">
      <c r="A1582" s="9">
        <v>2008081</v>
      </c>
      <c r="C1582" t="s">
        <v>4322</v>
      </c>
      <c r="D1582" t="s">
        <v>3848</v>
      </c>
      <c r="E1582" t="s">
        <v>2962</v>
      </c>
      <c r="F1582" t="s">
        <v>2962</v>
      </c>
      <c r="G1582" t="s">
        <v>639</v>
      </c>
      <c r="H1582" t="s">
        <v>639</v>
      </c>
      <c r="I1582" t="s">
        <v>1282</v>
      </c>
      <c r="J1582" t="s">
        <v>729</v>
      </c>
      <c r="K1582" t="s">
        <v>53</v>
      </c>
      <c r="L1582" s="4">
        <v>43865</v>
      </c>
      <c r="M1582" s="4">
        <v>45692</v>
      </c>
      <c r="AC1582">
        <v>50</v>
      </c>
      <c r="AE1582">
        <v>1</v>
      </c>
    </row>
    <row r="1583" spans="1:31" x14ac:dyDescent="0.2">
      <c r="A1583" s="9">
        <v>2008089</v>
      </c>
      <c r="C1583" t="s">
        <v>4323</v>
      </c>
      <c r="D1583" t="s">
        <v>4324</v>
      </c>
      <c r="E1583" t="s">
        <v>2962</v>
      </c>
      <c r="F1583" t="s">
        <v>2962</v>
      </c>
      <c r="G1583" t="s">
        <v>639</v>
      </c>
      <c r="H1583" t="s">
        <v>639</v>
      </c>
      <c r="I1583" t="s">
        <v>1282</v>
      </c>
      <c r="J1583" t="s">
        <v>729</v>
      </c>
      <c r="K1583" t="s">
        <v>53</v>
      </c>
      <c r="L1583" s="4">
        <v>43865</v>
      </c>
      <c r="M1583" s="4">
        <v>45692</v>
      </c>
      <c r="AC1583">
        <v>45</v>
      </c>
      <c r="AE1583">
        <v>1</v>
      </c>
    </row>
    <row r="1584" spans="1:31" x14ac:dyDescent="0.2">
      <c r="A1584" s="9">
        <v>2008084</v>
      </c>
      <c r="C1584" t="s">
        <v>4325</v>
      </c>
      <c r="D1584" t="s">
        <v>4326</v>
      </c>
      <c r="E1584" t="s">
        <v>2962</v>
      </c>
      <c r="F1584" t="s">
        <v>2962</v>
      </c>
      <c r="G1584" t="s">
        <v>639</v>
      </c>
      <c r="H1584" t="s">
        <v>639</v>
      </c>
      <c r="I1584" t="s">
        <v>1282</v>
      </c>
      <c r="J1584" t="s">
        <v>729</v>
      </c>
      <c r="K1584" t="s">
        <v>53</v>
      </c>
      <c r="L1584" s="4">
        <v>43865</v>
      </c>
      <c r="M1584" s="4">
        <v>45692</v>
      </c>
      <c r="AC1584">
        <v>13</v>
      </c>
      <c r="AE1584">
        <v>1</v>
      </c>
    </row>
    <row r="1585" spans="1:31" x14ac:dyDescent="0.2">
      <c r="A1585" s="9">
        <v>2008086</v>
      </c>
      <c r="C1585" t="s">
        <v>4327</v>
      </c>
      <c r="D1585" t="s">
        <v>4328</v>
      </c>
      <c r="E1585" t="s">
        <v>2962</v>
      </c>
      <c r="F1585" t="s">
        <v>2962</v>
      </c>
      <c r="G1585" t="s">
        <v>639</v>
      </c>
      <c r="H1585" t="s">
        <v>639</v>
      </c>
      <c r="I1585" t="s">
        <v>1282</v>
      </c>
      <c r="J1585" t="s">
        <v>729</v>
      </c>
      <c r="K1585" t="s">
        <v>53</v>
      </c>
      <c r="L1585" s="4">
        <v>43865</v>
      </c>
      <c r="M1585" s="4">
        <v>45692</v>
      </c>
      <c r="AC1585">
        <v>13</v>
      </c>
      <c r="AE1585">
        <v>1</v>
      </c>
    </row>
    <row r="1586" spans="1:31" x14ac:dyDescent="0.2">
      <c r="A1586" s="9">
        <v>2008085</v>
      </c>
      <c r="C1586" t="s">
        <v>4329</v>
      </c>
      <c r="D1586" t="s">
        <v>4330</v>
      </c>
      <c r="E1586" t="s">
        <v>2962</v>
      </c>
      <c r="F1586" t="s">
        <v>2962</v>
      </c>
      <c r="G1586" t="s">
        <v>639</v>
      </c>
      <c r="H1586" t="s">
        <v>639</v>
      </c>
      <c r="I1586" t="s">
        <v>1282</v>
      </c>
      <c r="J1586" t="s">
        <v>729</v>
      </c>
      <c r="K1586" t="s">
        <v>53</v>
      </c>
      <c r="L1586" s="4">
        <v>43865</v>
      </c>
      <c r="M1586" s="4">
        <v>45692</v>
      </c>
      <c r="AC1586">
        <v>10</v>
      </c>
      <c r="AE1586">
        <v>1</v>
      </c>
    </row>
    <row r="1587" spans="1:31" x14ac:dyDescent="0.2">
      <c r="A1587" s="9">
        <v>2008083</v>
      </c>
      <c r="C1587" t="s">
        <v>4331</v>
      </c>
      <c r="D1587" t="s">
        <v>4332</v>
      </c>
      <c r="E1587" t="s">
        <v>2962</v>
      </c>
      <c r="F1587" t="s">
        <v>2962</v>
      </c>
      <c r="G1587" t="s">
        <v>639</v>
      </c>
      <c r="H1587" t="s">
        <v>639</v>
      </c>
      <c r="I1587" t="s">
        <v>1282</v>
      </c>
      <c r="J1587" t="s">
        <v>729</v>
      </c>
      <c r="K1587" t="s">
        <v>53</v>
      </c>
      <c r="L1587" s="4">
        <v>43865</v>
      </c>
      <c r="M1587" s="4">
        <v>45692</v>
      </c>
      <c r="AC1587">
        <v>13</v>
      </c>
      <c r="AE1587">
        <v>1</v>
      </c>
    </row>
    <row r="1588" spans="1:31" x14ac:dyDescent="0.2">
      <c r="A1588" s="9">
        <v>2008411</v>
      </c>
      <c r="C1588" t="s">
        <v>4333</v>
      </c>
      <c r="D1588" t="s">
        <v>4334</v>
      </c>
      <c r="E1588" t="s">
        <v>811</v>
      </c>
      <c r="F1588" t="s">
        <v>811</v>
      </c>
      <c r="G1588" t="s">
        <v>639</v>
      </c>
      <c r="H1588" t="s">
        <v>684</v>
      </c>
      <c r="I1588" t="s">
        <v>772</v>
      </c>
      <c r="J1588" t="s">
        <v>686</v>
      </c>
      <c r="K1588" t="s">
        <v>53</v>
      </c>
      <c r="L1588" s="4">
        <v>2</v>
      </c>
      <c r="M1588" s="4">
        <v>45691</v>
      </c>
      <c r="N1588">
        <v>6</v>
      </c>
      <c r="O1588">
        <v>12</v>
      </c>
      <c r="P1588">
        <v>1.7000000476837158</v>
      </c>
      <c r="Q1588">
        <v>16</v>
      </c>
      <c r="R1588">
        <v>8</v>
      </c>
      <c r="T1588">
        <v>2.5999999046325684</v>
      </c>
      <c r="X1588">
        <v>0.2199999988079071</v>
      </c>
      <c r="AC1588">
        <v>26</v>
      </c>
      <c r="AE1588">
        <v>1</v>
      </c>
    </row>
    <row r="1589" spans="1:31" x14ac:dyDescent="0.2">
      <c r="A1589" s="9">
        <v>2009918</v>
      </c>
      <c r="C1589" t="s">
        <v>4335</v>
      </c>
      <c r="D1589" t="s">
        <v>4336</v>
      </c>
      <c r="E1589" t="s">
        <v>1702</v>
      </c>
      <c r="F1589" t="s">
        <v>1702</v>
      </c>
      <c r="G1589" t="s">
        <v>639</v>
      </c>
      <c r="H1589" t="s">
        <v>639</v>
      </c>
      <c r="I1589" t="s">
        <v>1282</v>
      </c>
      <c r="J1589" t="s">
        <v>647</v>
      </c>
      <c r="K1589" t="s">
        <v>54</v>
      </c>
      <c r="L1589" s="4">
        <v>43864</v>
      </c>
      <c r="M1589" s="4">
        <v>45691</v>
      </c>
      <c r="AC1589">
        <v>70</v>
      </c>
      <c r="AE1589">
        <v>1</v>
      </c>
    </row>
    <row r="1590" spans="1:31" x14ac:dyDescent="0.2">
      <c r="A1590" s="9">
        <v>2010386</v>
      </c>
      <c r="B1590">
        <v>5204</v>
      </c>
      <c r="C1590" t="s">
        <v>4337</v>
      </c>
      <c r="D1590" t="s">
        <v>3534</v>
      </c>
      <c r="E1590" t="s">
        <v>4338</v>
      </c>
      <c r="F1590" t="s">
        <v>4338</v>
      </c>
      <c r="G1590" t="s">
        <v>639</v>
      </c>
      <c r="H1590" t="s">
        <v>684</v>
      </c>
      <c r="I1590" t="s">
        <v>2732</v>
      </c>
      <c r="J1590" t="s">
        <v>694</v>
      </c>
      <c r="K1590" t="s">
        <v>53</v>
      </c>
      <c r="L1590" s="4">
        <v>2</v>
      </c>
      <c r="M1590" s="4">
        <v>45688</v>
      </c>
      <c r="N1590">
        <v>0.30000001192092896</v>
      </c>
      <c r="AC1590">
        <v>15</v>
      </c>
      <c r="AE1590">
        <v>1</v>
      </c>
    </row>
    <row r="1591" spans="1:31" x14ac:dyDescent="0.2">
      <c r="A1591" s="9">
        <v>2009922</v>
      </c>
      <c r="C1591" t="s">
        <v>4339</v>
      </c>
      <c r="D1591" t="s">
        <v>4340</v>
      </c>
      <c r="E1591" t="s">
        <v>1331</v>
      </c>
      <c r="F1591" t="s">
        <v>1331</v>
      </c>
      <c r="G1591" t="s">
        <v>639</v>
      </c>
      <c r="H1591" t="s">
        <v>639</v>
      </c>
      <c r="I1591" t="s">
        <v>1282</v>
      </c>
      <c r="J1591" t="s">
        <v>647</v>
      </c>
      <c r="K1591" t="s">
        <v>54</v>
      </c>
      <c r="L1591" s="4">
        <v>43857</v>
      </c>
      <c r="M1591" s="4">
        <v>45684</v>
      </c>
      <c r="AC1591">
        <v>45</v>
      </c>
      <c r="AE1591">
        <v>1</v>
      </c>
    </row>
    <row r="1592" spans="1:31" x14ac:dyDescent="0.2">
      <c r="A1592" s="9">
        <v>2006097</v>
      </c>
      <c r="C1592" t="s">
        <v>4341</v>
      </c>
      <c r="D1592" t="s">
        <v>4342</v>
      </c>
      <c r="E1592" t="s">
        <v>1540</v>
      </c>
      <c r="F1592" t="s">
        <v>1540</v>
      </c>
      <c r="G1592" t="s">
        <v>639</v>
      </c>
      <c r="H1592" t="s">
        <v>639</v>
      </c>
      <c r="I1592" t="s">
        <v>1282</v>
      </c>
      <c r="J1592" t="s">
        <v>647</v>
      </c>
      <c r="K1592" t="s">
        <v>54</v>
      </c>
      <c r="L1592" s="4">
        <v>43840</v>
      </c>
      <c r="M1592" s="4">
        <v>45667</v>
      </c>
      <c r="Y1592">
        <v>11</v>
      </c>
      <c r="AE1592">
        <v>1.3</v>
      </c>
    </row>
    <row r="1593" spans="1:31" x14ac:dyDescent="0.2">
      <c r="A1593" s="9">
        <v>2006096</v>
      </c>
      <c r="C1593" t="s">
        <v>4343</v>
      </c>
      <c r="D1593" t="s">
        <v>4344</v>
      </c>
      <c r="E1593" t="s">
        <v>1540</v>
      </c>
      <c r="F1593" t="s">
        <v>1540</v>
      </c>
      <c r="G1593" t="s">
        <v>639</v>
      </c>
      <c r="H1593" t="s">
        <v>639</v>
      </c>
      <c r="I1593" t="s">
        <v>1282</v>
      </c>
      <c r="J1593" t="s">
        <v>641</v>
      </c>
      <c r="K1593" t="s">
        <v>54</v>
      </c>
      <c r="L1593" s="4">
        <v>43840</v>
      </c>
      <c r="M1593" s="4">
        <v>45667</v>
      </c>
      <c r="N1593">
        <v>8</v>
      </c>
      <c r="O1593">
        <v>10</v>
      </c>
      <c r="V1593">
        <v>4.999999888241291E-3</v>
      </c>
      <c r="W1593">
        <v>4.999999888241291E-3</v>
      </c>
      <c r="Y1593">
        <v>2</v>
      </c>
      <c r="AA1593">
        <v>2.0000000949949026E-3</v>
      </c>
      <c r="AE1593">
        <v>1.25</v>
      </c>
    </row>
    <row r="1594" spans="1:31" x14ac:dyDescent="0.2">
      <c r="A1594" s="9">
        <v>2006095</v>
      </c>
      <c r="C1594" t="s">
        <v>4345</v>
      </c>
      <c r="D1594" t="s">
        <v>4346</v>
      </c>
      <c r="E1594" t="s">
        <v>1540</v>
      </c>
      <c r="F1594" t="s">
        <v>1540</v>
      </c>
      <c r="G1594" t="s">
        <v>639</v>
      </c>
      <c r="H1594" t="s">
        <v>639</v>
      </c>
      <c r="I1594" t="s">
        <v>1282</v>
      </c>
      <c r="J1594" t="s">
        <v>641</v>
      </c>
      <c r="K1594" t="s">
        <v>54</v>
      </c>
      <c r="L1594" s="4">
        <v>43840</v>
      </c>
      <c r="M1594" s="4">
        <v>45667</v>
      </c>
      <c r="N1594">
        <v>7</v>
      </c>
      <c r="O1594">
        <v>7</v>
      </c>
      <c r="P1594">
        <v>5</v>
      </c>
      <c r="T1594">
        <v>2</v>
      </c>
      <c r="V1594">
        <v>4.999999888241291E-3</v>
      </c>
      <c r="W1594">
        <v>4.999999888241291E-3</v>
      </c>
      <c r="AA1594">
        <v>2.0000000949949026E-3</v>
      </c>
      <c r="AE1594">
        <v>1.2</v>
      </c>
    </row>
    <row r="1595" spans="1:31" x14ac:dyDescent="0.2">
      <c r="A1595" s="9">
        <v>2006094</v>
      </c>
      <c r="C1595" t="s">
        <v>4347</v>
      </c>
      <c r="D1595" t="s">
        <v>4348</v>
      </c>
      <c r="E1595" t="s">
        <v>1540</v>
      </c>
      <c r="F1595" t="s">
        <v>1540</v>
      </c>
      <c r="G1595" t="s">
        <v>639</v>
      </c>
      <c r="H1595" t="s">
        <v>639</v>
      </c>
      <c r="I1595" t="s">
        <v>1282</v>
      </c>
      <c r="J1595" t="s">
        <v>641</v>
      </c>
      <c r="K1595" t="s">
        <v>54</v>
      </c>
      <c r="L1595" s="4">
        <v>43840</v>
      </c>
      <c r="M1595" s="4">
        <v>45667</v>
      </c>
      <c r="N1595">
        <v>10</v>
      </c>
      <c r="O1595">
        <v>5</v>
      </c>
      <c r="P1595">
        <v>5</v>
      </c>
      <c r="V1595">
        <v>4.999999888241291E-3</v>
      </c>
      <c r="W1595">
        <v>4.999999888241291E-3</v>
      </c>
      <c r="X1595">
        <v>1.4999999664723873E-2</v>
      </c>
      <c r="Y1595">
        <v>4.999999888241291E-3</v>
      </c>
      <c r="Z1595">
        <v>6.0000000521540642E-3</v>
      </c>
      <c r="AA1595">
        <v>2.0000000949949026E-3</v>
      </c>
      <c r="AE1595">
        <v>1.25</v>
      </c>
    </row>
    <row r="1596" spans="1:31" x14ac:dyDescent="0.2">
      <c r="A1596" s="9">
        <v>2006085</v>
      </c>
      <c r="C1596" t="s">
        <v>4349</v>
      </c>
      <c r="D1596" t="s">
        <v>4350</v>
      </c>
      <c r="E1596" t="s">
        <v>1540</v>
      </c>
      <c r="F1596" t="s">
        <v>1540</v>
      </c>
      <c r="G1596" t="s">
        <v>639</v>
      </c>
      <c r="H1596" t="s">
        <v>639</v>
      </c>
      <c r="I1596" t="s">
        <v>1282</v>
      </c>
      <c r="J1596" t="s">
        <v>647</v>
      </c>
      <c r="K1596" t="s">
        <v>54</v>
      </c>
      <c r="L1596" s="4">
        <v>43840</v>
      </c>
      <c r="M1596" s="4">
        <v>45667</v>
      </c>
      <c r="Z1596">
        <v>11</v>
      </c>
      <c r="AE1596">
        <v>1.1000000000000001</v>
      </c>
    </row>
    <row r="1597" spans="1:31" x14ac:dyDescent="0.2">
      <c r="A1597" s="9">
        <v>2006090</v>
      </c>
      <c r="C1597" t="s">
        <v>4351</v>
      </c>
      <c r="D1597" t="s">
        <v>4352</v>
      </c>
      <c r="E1597" t="s">
        <v>1540</v>
      </c>
      <c r="F1597" t="s">
        <v>1540</v>
      </c>
      <c r="G1597" t="s">
        <v>639</v>
      </c>
      <c r="H1597" t="s">
        <v>639</v>
      </c>
      <c r="I1597" t="s">
        <v>1282</v>
      </c>
      <c r="J1597" t="s">
        <v>647</v>
      </c>
      <c r="K1597" t="s">
        <v>54</v>
      </c>
      <c r="L1597" s="4">
        <v>43840</v>
      </c>
      <c r="M1597" s="4">
        <v>45667</v>
      </c>
      <c r="R1597">
        <v>7.5</v>
      </c>
      <c r="T1597">
        <v>6</v>
      </c>
      <c r="V1597">
        <v>4.999999888241291E-3</v>
      </c>
      <c r="Y1597">
        <v>9.9999997764825821E-3</v>
      </c>
      <c r="AA1597">
        <v>1.0000000474974513E-3</v>
      </c>
      <c r="AE1597">
        <v>1.28</v>
      </c>
    </row>
    <row r="1598" spans="1:31" x14ac:dyDescent="0.2">
      <c r="A1598" s="9">
        <v>2006086</v>
      </c>
      <c r="C1598" t="s">
        <v>4353</v>
      </c>
      <c r="D1598" t="s">
        <v>4354</v>
      </c>
      <c r="E1598" t="s">
        <v>1540</v>
      </c>
      <c r="F1598" t="s">
        <v>1540</v>
      </c>
      <c r="G1598" t="s">
        <v>639</v>
      </c>
      <c r="H1598" t="s">
        <v>639</v>
      </c>
      <c r="I1598" t="s">
        <v>1282</v>
      </c>
      <c r="J1598" t="s">
        <v>647</v>
      </c>
      <c r="K1598" t="s">
        <v>54</v>
      </c>
      <c r="L1598" s="4">
        <v>43840</v>
      </c>
      <c r="M1598" s="4">
        <v>45667</v>
      </c>
      <c r="AA1598">
        <v>4</v>
      </c>
      <c r="AE1598">
        <v>1.05</v>
      </c>
    </row>
    <row r="1599" spans="1:31" x14ac:dyDescent="0.2">
      <c r="A1599" s="9">
        <v>2007968</v>
      </c>
      <c r="C1599" t="s">
        <v>4355</v>
      </c>
      <c r="D1599" t="s">
        <v>4356</v>
      </c>
      <c r="E1599" t="s">
        <v>4357</v>
      </c>
      <c r="F1599" t="s">
        <v>4357</v>
      </c>
      <c r="G1599" t="s">
        <v>639</v>
      </c>
      <c r="H1599" t="s">
        <v>684</v>
      </c>
      <c r="I1599" t="s">
        <v>1282</v>
      </c>
      <c r="J1599" t="s">
        <v>686</v>
      </c>
      <c r="K1599" t="s">
        <v>54</v>
      </c>
      <c r="L1599" s="4">
        <v>43839</v>
      </c>
      <c r="M1599" s="4">
        <v>45666</v>
      </c>
      <c r="N1599">
        <v>0.30000001192092896</v>
      </c>
      <c r="P1599">
        <v>0.40000000596046448</v>
      </c>
      <c r="AE1599">
        <v>1.1000000000000001</v>
      </c>
    </row>
    <row r="1600" spans="1:31" x14ac:dyDescent="0.2">
      <c r="A1600" s="9">
        <v>2009877</v>
      </c>
      <c r="C1600" t="s">
        <v>4358</v>
      </c>
      <c r="D1600" t="s">
        <v>4359</v>
      </c>
      <c r="E1600" t="s">
        <v>4360</v>
      </c>
      <c r="F1600" t="s">
        <v>4360</v>
      </c>
      <c r="G1600" t="s">
        <v>639</v>
      </c>
      <c r="H1600" t="s">
        <v>639</v>
      </c>
      <c r="I1600" t="s">
        <v>1282</v>
      </c>
      <c r="J1600" t="s">
        <v>647</v>
      </c>
      <c r="K1600" t="s">
        <v>53</v>
      </c>
      <c r="L1600" s="4">
        <v>43837</v>
      </c>
      <c r="M1600" s="4">
        <v>45664</v>
      </c>
      <c r="AC1600">
        <v>13</v>
      </c>
      <c r="AE1600">
        <v>1</v>
      </c>
    </row>
    <row r="1601" spans="1:31" x14ac:dyDescent="0.2">
      <c r="A1601" s="9">
        <v>2000282</v>
      </c>
      <c r="B1601">
        <v>200</v>
      </c>
      <c r="C1601" t="s">
        <v>4361</v>
      </c>
      <c r="D1601" t="s">
        <v>4362</v>
      </c>
      <c r="E1601" t="s">
        <v>4363</v>
      </c>
      <c r="F1601" t="s">
        <v>4363</v>
      </c>
      <c r="G1601" t="s">
        <v>639</v>
      </c>
      <c r="H1601" t="s">
        <v>639</v>
      </c>
      <c r="I1601" t="s">
        <v>2732</v>
      </c>
      <c r="J1601" t="s">
        <v>729</v>
      </c>
      <c r="K1601" t="s">
        <v>54</v>
      </c>
      <c r="L1601" s="4">
        <v>2</v>
      </c>
      <c r="M1601" s="4">
        <v>45657</v>
      </c>
      <c r="N1601">
        <v>1.5</v>
      </c>
      <c r="O1601">
        <v>0.5</v>
      </c>
      <c r="P1601">
        <v>2</v>
      </c>
      <c r="AE1601">
        <v>1</v>
      </c>
    </row>
    <row r="1602" spans="1:31" x14ac:dyDescent="0.2">
      <c r="A1602" s="9">
        <v>2000281</v>
      </c>
      <c r="B1602">
        <v>103</v>
      </c>
      <c r="C1602" t="s">
        <v>4364</v>
      </c>
      <c r="D1602" t="s">
        <v>4365</v>
      </c>
      <c r="E1602" t="s">
        <v>4363</v>
      </c>
      <c r="F1602" t="s">
        <v>4363</v>
      </c>
      <c r="G1602" t="s">
        <v>639</v>
      </c>
      <c r="H1602" t="s">
        <v>639</v>
      </c>
      <c r="I1602" t="s">
        <v>2732</v>
      </c>
      <c r="J1602" t="s">
        <v>729</v>
      </c>
      <c r="K1602" t="s">
        <v>54</v>
      </c>
      <c r="L1602" s="4">
        <v>2</v>
      </c>
      <c r="M1602" s="4">
        <v>45657</v>
      </c>
      <c r="N1602">
        <v>1.5</v>
      </c>
      <c r="O1602">
        <v>0.40000000596046448</v>
      </c>
      <c r="P1602">
        <v>0.69999998807907104</v>
      </c>
      <c r="AE1602">
        <v>1</v>
      </c>
    </row>
    <row r="1603" spans="1:31" x14ac:dyDescent="0.2">
      <c r="A1603" s="9">
        <v>2006530</v>
      </c>
      <c r="B1603">
        <v>3672</v>
      </c>
      <c r="C1603" t="s">
        <v>4366</v>
      </c>
      <c r="D1603" t="s">
        <v>4367</v>
      </c>
      <c r="E1603" t="s">
        <v>4363</v>
      </c>
      <c r="F1603" t="s">
        <v>4363</v>
      </c>
      <c r="G1603" t="s">
        <v>639</v>
      </c>
      <c r="H1603" t="s">
        <v>639</v>
      </c>
      <c r="I1603" t="s">
        <v>2732</v>
      </c>
      <c r="J1603" t="s">
        <v>729</v>
      </c>
      <c r="K1603" t="s">
        <v>54</v>
      </c>
      <c r="L1603" s="4">
        <v>2</v>
      </c>
      <c r="M1603" s="4">
        <v>45657</v>
      </c>
      <c r="N1603">
        <v>1.5</v>
      </c>
      <c r="O1603">
        <v>0.80000001192092896</v>
      </c>
      <c r="P1603">
        <v>1.2999999523162842</v>
      </c>
      <c r="AE1603">
        <v>1</v>
      </c>
    </row>
    <row r="1604" spans="1:31" x14ac:dyDescent="0.2">
      <c r="A1604" s="9">
        <v>2006757</v>
      </c>
      <c r="B1604">
        <v>3759</v>
      </c>
      <c r="C1604" t="s">
        <v>4368</v>
      </c>
      <c r="D1604" t="s">
        <v>4369</v>
      </c>
      <c r="E1604" t="s">
        <v>4370</v>
      </c>
      <c r="F1604" t="s">
        <v>4370</v>
      </c>
      <c r="G1604" t="s">
        <v>639</v>
      </c>
      <c r="H1604" t="s">
        <v>639</v>
      </c>
      <c r="I1604" t="s">
        <v>2732</v>
      </c>
      <c r="J1604" t="s">
        <v>729</v>
      </c>
      <c r="K1604" t="s">
        <v>53</v>
      </c>
      <c r="L1604" s="4">
        <v>2</v>
      </c>
      <c r="M1604" s="4">
        <v>45657</v>
      </c>
      <c r="AE1604">
        <v>1</v>
      </c>
    </row>
    <row r="1605" spans="1:31" x14ac:dyDescent="0.2">
      <c r="A1605" s="9">
        <v>2000598</v>
      </c>
      <c r="B1605">
        <v>764</v>
      </c>
      <c r="C1605" t="s">
        <v>4371</v>
      </c>
      <c r="D1605" t="s">
        <v>4372</v>
      </c>
      <c r="E1605" t="s">
        <v>3338</v>
      </c>
      <c r="F1605" t="s">
        <v>3338</v>
      </c>
      <c r="G1605" t="s">
        <v>639</v>
      </c>
      <c r="H1605" t="s">
        <v>684</v>
      </c>
      <c r="I1605" t="s">
        <v>2732</v>
      </c>
      <c r="J1605" t="s">
        <v>694</v>
      </c>
      <c r="K1605" t="s">
        <v>53</v>
      </c>
      <c r="L1605" s="4">
        <v>39798</v>
      </c>
      <c r="M1605" s="4">
        <v>45657</v>
      </c>
      <c r="N1605">
        <v>0.30000001192092896</v>
      </c>
      <c r="AC1605">
        <v>13.1</v>
      </c>
      <c r="AE1605">
        <v>1</v>
      </c>
    </row>
    <row r="1606" spans="1:31" x14ac:dyDescent="0.2">
      <c r="A1606" s="9">
        <v>2009846</v>
      </c>
      <c r="B1606">
        <v>4998</v>
      </c>
      <c r="C1606" t="s">
        <v>4373</v>
      </c>
      <c r="D1606" t="s">
        <v>4374</v>
      </c>
      <c r="E1606" t="s">
        <v>4375</v>
      </c>
      <c r="F1606" t="s">
        <v>4375</v>
      </c>
      <c r="G1606" t="s">
        <v>639</v>
      </c>
      <c r="H1606" t="s">
        <v>684</v>
      </c>
      <c r="I1606" t="s">
        <v>2732</v>
      </c>
      <c r="J1606" t="s">
        <v>694</v>
      </c>
      <c r="K1606" t="s">
        <v>53</v>
      </c>
      <c r="L1606" s="4">
        <v>2</v>
      </c>
      <c r="M1606" s="4">
        <v>45657</v>
      </c>
      <c r="N1606">
        <v>0.30000001192092896</v>
      </c>
      <c r="AC1606">
        <v>13.1</v>
      </c>
      <c r="AE1606">
        <v>1</v>
      </c>
    </row>
    <row r="1607" spans="1:31" x14ac:dyDescent="0.2">
      <c r="A1607" s="9">
        <v>2006553</v>
      </c>
      <c r="B1607">
        <v>3652</v>
      </c>
      <c r="C1607" t="s">
        <v>4376</v>
      </c>
      <c r="D1607" t="s">
        <v>4377</v>
      </c>
      <c r="E1607" t="s">
        <v>4378</v>
      </c>
      <c r="F1607" t="s">
        <v>4378</v>
      </c>
      <c r="G1607" t="s">
        <v>639</v>
      </c>
      <c r="H1607" t="s">
        <v>684</v>
      </c>
      <c r="I1607" t="s">
        <v>2732</v>
      </c>
      <c r="J1607" t="s">
        <v>694</v>
      </c>
      <c r="K1607" t="s">
        <v>53</v>
      </c>
      <c r="L1607" s="4">
        <v>2</v>
      </c>
      <c r="M1607" s="4">
        <v>45657</v>
      </c>
      <c r="N1607">
        <v>0.60000002384185791</v>
      </c>
      <c r="AC1607">
        <v>26.1</v>
      </c>
      <c r="AE1607">
        <v>1</v>
      </c>
    </row>
    <row r="1608" spans="1:31" x14ac:dyDescent="0.2">
      <c r="A1608" s="9">
        <v>2009703</v>
      </c>
      <c r="B1608">
        <v>4997</v>
      </c>
      <c r="C1608" t="s">
        <v>4379</v>
      </c>
      <c r="D1608" t="s">
        <v>4380</v>
      </c>
      <c r="E1608" t="s">
        <v>3449</v>
      </c>
      <c r="F1608" t="s">
        <v>3449</v>
      </c>
      <c r="G1608" t="s">
        <v>639</v>
      </c>
      <c r="H1608" t="s">
        <v>639</v>
      </c>
      <c r="I1608" t="s">
        <v>2732</v>
      </c>
      <c r="J1608" t="s">
        <v>729</v>
      </c>
      <c r="K1608" t="s">
        <v>54</v>
      </c>
      <c r="L1608" s="4">
        <v>2</v>
      </c>
      <c r="M1608" s="4">
        <v>45657</v>
      </c>
      <c r="AE1608">
        <v>1.1000000000000001</v>
      </c>
    </row>
    <row r="1609" spans="1:31" x14ac:dyDescent="0.2">
      <c r="A1609" s="9">
        <v>2006556</v>
      </c>
      <c r="B1609">
        <v>3699</v>
      </c>
      <c r="C1609" t="s">
        <v>4381</v>
      </c>
      <c r="D1609" t="s">
        <v>4382</v>
      </c>
      <c r="E1609" t="s">
        <v>4383</v>
      </c>
      <c r="F1609" t="s">
        <v>4383</v>
      </c>
      <c r="G1609" t="s">
        <v>639</v>
      </c>
      <c r="H1609" t="s">
        <v>639</v>
      </c>
      <c r="I1609" t="s">
        <v>2732</v>
      </c>
      <c r="J1609" t="s">
        <v>729</v>
      </c>
      <c r="K1609" t="s">
        <v>53</v>
      </c>
      <c r="L1609" s="4">
        <v>2</v>
      </c>
      <c r="M1609" s="4">
        <v>45657</v>
      </c>
      <c r="AE1609">
        <v>1</v>
      </c>
    </row>
    <row r="1610" spans="1:31" x14ac:dyDescent="0.2">
      <c r="A1610" s="9">
        <v>2006778</v>
      </c>
      <c r="B1610">
        <v>3753</v>
      </c>
      <c r="C1610" t="s">
        <v>4384</v>
      </c>
      <c r="D1610" t="s">
        <v>4385</v>
      </c>
      <c r="E1610" t="s">
        <v>4386</v>
      </c>
      <c r="F1610" t="s">
        <v>4386</v>
      </c>
      <c r="G1610" t="s">
        <v>639</v>
      </c>
      <c r="H1610" t="s">
        <v>639</v>
      </c>
      <c r="I1610" t="s">
        <v>2732</v>
      </c>
      <c r="J1610" t="s">
        <v>647</v>
      </c>
      <c r="K1610" t="s">
        <v>54</v>
      </c>
      <c r="L1610" s="4">
        <v>2</v>
      </c>
      <c r="M1610" s="4">
        <v>45657</v>
      </c>
      <c r="AE1610">
        <v>1.1000000000000001</v>
      </c>
    </row>
    <row r="1611" spans="1:31" x14ac:dyDescent="0.2">
      <c r="A1611" s="9">
        <v>2010081</v>
      </c>
      <c r="B1611">
        <v>5130</v>
      </c>
      <c r="C1611" t="s">
        <v>4387</v>
      </c>
      <c r="D1611" t="s">
        <v>4388</v>
      </c>
      <c r="E1611" t="s">
        <v>847</v>
      </c>
      <c r="F1611" t="s">
        <v>860</v>
      </c>
      <c r="G1611" t="s">
        <v>639</v>
      </c>
      <c r="H1611" t="s">
        <v>639</v>
      </c>
      <c r="I1611" t="s">
        <v>2732</v>
      </c>
      <c r="J1611" t="s">
        <v>729</v>
      </c>
      <c r="K1611" t="s">
        <v>54</v>
      </c>
      <c r="L1611" s="4">
        <v>2</v>
      </c>
      <c r="M1611" s="4">
        <v>45657</v>
      </c>
      <c r="N1611">
        <v>12</v>
      </c>
      <c r="O1611">
        <v>6</v>
      </c>
      <c r="Y1611">
        <v>4.7199997901916504</v>
      </c>
      <c r="Z1611">
        <v>2</v>
      </c>
      <c r="AE1611">
        <v>1.27</v>
      </c>
    </row>
    <row r="1612" spans="1:31" x14ac:dyDescent="0.2">
      <c r="A1612" s="9">
        <v>2010080</v>
      </c>
      <c r="B1612">
        <v>5137</v>
      </c>
      <c r="C1612" t="s">
        <v>4389</v>
      </c>
      <c r="D1612" t="s">
        <v>4390</v>
      </c>
      <c r="E1612" t="s">
        <v>847</v>
      </c>
      <c r="F1612" t="s">
        <v>860</v>
      </c>
      <c r="G1612" t="s">
        <v>639</v>
      </c>
      <c r="H1612" t="s">
        <v>639</v>
      </c>
      <c r="I1612" t="s">
        <v>2732</v>
      </c>
      <c r="J1612" t="s">
        <v>729</v>
      </c>
      <c r="K1612" t="s">
        <v>54</v>
      </c>
      <c r="L1612" s="4">
        <v>2</v>
      </c>
      <c r="M1612" s="4">
        <v>45657</v>
      </c>
      <c r="N1612">
        <v>14</v>
      </c>
      <c r="O1612">
        <v>14</v>
      </c>
      <c r="P1612">
        <v>14</v>
      </c>
      <c r="V1612">
        <v>3.5000000149011612E-2</v>
      </c>
      <c r="W1612">
        <v>4.5000001788139343E-2</v>
      </c>
      <c r="X1612">
        <v>0.10000000149011612</v>
      </c>
      <c r="Y1612">
        <v>3.5000000149011612E-2</v>
      </c>
      <c r="Z1612">
        <v>1.4999999664723873E-2</v>
      </c>
      <c r="AA1612">
        <v>7.0000002160668373E-3</v>
      </c>
      <c r="AE1612">
        <v>1.33</v>
      </c>
    </row>
    <row r="1613" spans="1:31" x14ac:dyDescent="0.2">
      <c r="A1613" s="9">
        <v>2010082</v>
      </c>
      <c r="B1613">
        <v>5129</v>
      </c>
      <c r="C1613" t="s">
        <v>4391</v>
      </c>
      <c r="D1613" t="s">
        <v>4392</v>
      </c>
      <c r="E1613" t="s">
        <v>847</v>
      </c>
      <c r="F1613" t="s">
        <v>860</v>
      </c>
      <c r="G1613" t="s">
        <v>639</v>
      </c>
      <c r="H1613" t="s">
        <v>639</v>
      </c>
      <c r="I1613" t="s">
        <v>2732</v>
      </c>
      <c r="J1613" t="s">
        <v>729</v>
      </c>
      <c r="K1613" t="s">
        <v>54</v>
      </c>
      <c r="L1613" s="4">
        <v>2</v>
      </c>
      <c r="M1613" s="4">
        <v>45657</v>
      </c>
      <c r="N1613">
        <v>8</v>
      </c>
      <c r="O1613">
        <v>9</v>
      </c>
      <c r="T1613">
        <v>5</v>
      </c>
      <c r="V1613">
        <v>1.7000000476837158</v>
      </c>
      <c r="W1613">
        <v>1.7699999809265137</v>
      </c>
      <c r="Z1613">
        <v>0.80000001192092896</v>
      </c>
      <c r="AA1613">
        <v>0.30000001192092896</v>
      </c>
      <c r="AE1613">
        <v>1.35</v>
      </c>
    </row>
    <row r="1614" spans="1:31" x14ac:dyDescent="0.2">
      <c r="A1614" s="9">
        <v>2010079</v>
      </c>
      <c r="B1614">
        <v>5131</v>
      </c>
      <c r="C1614" t="s">
        <v>4393</v>
      </c>
      <c r="D1614" t="s">
        <v>4394</v>
      </c>
      <c r="E1614" t="s">
        <v>847</v>
      </c>
      <c r="F1614" t="s">
        <v>860</v>
      </c>
      <c r="G1614" t="s">
        <v>639</v>
      </c>
      <c r="H1614" t="s">
        <v>639</v>
      </c>
      <c r="I1614" t="s">
        <v>2732</v>
      </c>
      <c r="J1614" t="s">
        <v>729</v>
      </c>
      <c r="K1614" t="s">
        <v>54</v>
      </c>
      <c r="L1614" s="4">
        <v>2</v>
      </c>
      <c r="M1614" s="4">
        <v>45657</v>
      </c>
      <c r="O1614">
        <v>28</v>
      </c>
      <c r="P1614">
        <v>18</v>
      </c>
      <c r="W1614">
        <v>0.5</v>
      </c>
      <c r="AE1614">
        <v>1.38</v>
      </c>
    </row>
    <row r="1615" spans="1:31" x14ac:dyDescent="0.2">
      <c r="A1615" s="9">
        <v>2000540</v>
      </c>
      <c r="B1615">
        <v>1509</v>
      </c>
      <c r="C1615" t="s">
        <v>4395</v>
      </c>
      <c r="D1615" t="s">
        <v>4396</v>
      </c>
      <c r="E1615" t="s">
        <v>4397</v>
      </c>
      <c r="F1615" t="s">
        <v>4397</v>
      </c>
      <c r="G1615" t="s">
        <v>639</v>
      </c>
      <c r="H1615" t="s">
        <v>639</v>
      </c>
      <c r="I1615" t="s">
        <v>2732</v>
      </c>
      <c r="J1615" t="s">
        <v>729</v>
      </c>
      <c r="K1615" t="s">
        <v>54</v>
      </c>
      <c r="L1615" s="4">
        <v>39750</v>
      </c>
      <c r="M1615" s="4">
        <v>45657</v>
      </c>
      <c r="AE1615">
        <v>1.1000000000000001</v>
      </c>
    </row>
    <row r="1616" spans="1:31" x14ac:dyDescent="0.2">
      <c r="A1616" s="9">
        <v>2009881</v>
      </c>
      <c r="B1616">
        <v>5033</v>
      </c>
      <c r="C1616" t="s">
        <v>4398</v>
      </c>
      <c r="D1616" t="s">
        <v>4399</v>
      </c>
      <c r="E1616" t="s">
        <v>2156</v>
      </c>
      <c r="F1616" t="s">
        <v>2156</v>
      </c>
      <c r="G1616" t="s">
        <v>639</v>
      </c>
      <c r="H1616" t="s">
        <v>639</v>
      </c>
      <c r="I1616" t="s">
        <v>2732</v>
      </c>
      <c r="J1616" t="s">
        <v>729</v>
      </c>
      <c r="K1616" t="s">
        <v>54</v>
      </c>
      <c r="L1616" s="4">
        <v>2</v>
      </c>
      <c r="M1616" s="4">
        <v>45657</v>
      </c>
      <c r="AE1616">
        <v>1.1000000000000001</v>
      </c>
    </row>
    <row r="1617" spans="1:31" x14ac:dyDescent="0.2">
      <c r="A1617" s="9">
        <v>2009724</v>
      </c>
      <c r="B1617">
        <v>4980</v>
      </c>
      <c r="C1617" t="s">
        <v>4400</v>
      </c>
      <c r="D1617" t="s">
        <v>4401</v>
      </c>
      <c r="E1617" t="s">
        <v>1264</v>
      </c>
      <c r="F1617" t="s">
        <v>2668</v>
      </c>
      <c r="G1617" t="s">
        <v>639</v>
      </c>
      <c r="H1617" t="s">
        <v>639</v>
      </c>
      <c r="I1617" t="s">
        <v>2732</v>
      </c>
      <c r="J1617" t="s">
        <v>641</v>
      </c>
      <c r="K1617" t="s">
        <v>53</v>
      </c>
      <c r="L1617" s="4">
        <v>2</v>
      </c>
      <c r="M1617" s="4">
        <v>45657</v>
      </c>
      <c r="N1617">
        <v>24</v>
      </c>
      <c r="T1617">
        <v>7.1999998092651367</v>
      </c>
      <c r="AE1617">
        <v>1</v>
      </c>
    </row>
    <row r="1618" spans="1:31" x14ac:dyDescent="0.2">
      <c r="A1618" s="9">
        <v>2009725</v>
      </c>
      <c r="B1618">
        <v>4982</v>
      </c>
      <c r="C1618" t="s">
        <v>4402</v>
      </c>
      <c r="D1618" t="s">
        <v>4401</v>
      </c>
      <c r="E1618" t="s">
        <v>1264</v>
      </c>
      <c r="F1618" t="s">
        <v>4403</v>
      </c>
      <c r="G1618" t="s">
        <v>639</v>
      </c>
      <c r="H1618" t="s">
        <v>639</v>
      </c>
      <c r="I1618" t="s">
        <v>2732</v>
      </c>
      <c r="J1618" t="s">
        <v>641</v>
      </c>
      <c r="K1618" t="s">
        <v>53</v>
      </c>
      <c r="L1618" s="4">
        <v>2</v>
      </c>
      <c r="M1618" s="4">
        <v>45657</v>
      </c>
      <c r="N1618">
        <v>24</v>
      </c>
      <c r="T1618">
        <v>7.1999998092651367</v>
      </c>
      <c r="AE1618">
        <v>1</v>
      </c>
    </row>
    <row r="1619" spans="1:31" x14ac:dyDescent="0.2">
      <c r="A1619" s="9">
        <v>2009726</v>
      </c>
      <c r="B1619">
        <v>4981</v>
      </c>
      <c r="C1619" t="s">
        <v>4404</v>
      </c>
      <c r="D1619" t="s">
        <v>4401</v>
      </c>
      <c r="E1619" t="s">
        <v>1264</v>
      </c>
      <c r="F1619" t="s">
        <v>1265</v>
      </c>
      <c r="G1619" t="s">
        <v>639</v>
      </c>
      <c r="H1619" t="s">
        <v>639</v>
      </c>
      <c r="I1619" t="s">
        <v>2732</v>
      </c>
      <c r="J1619" t="s">
        <v>641</v>
      </c>
      <c r="K1619" t="s">
        <v>53</v>
      </c>
      <c r="L1619" s="4">
        <v>2</v>
      </c>
      <c r="M1619" s="4">
        <v>45657</v>
      </c>
      <c r="N1619">
        <v>24</v>
      </c>
      <c r="T1619">
        <v>7.1999998092651367</v>
      </c>
      <c r="AE1619">
        <v>1</v>
      </c>
    </row>
    <row r="1620" spans="1:31" x14ac:dyDescent="0.2">
      <c r="A1620" s="9">
        <v>2009762</v>
      </c>
      <c r="B1620">
        <v>5008</v>
      </c>
      <c r="C1620" t="s">
        <v>4405</v>
      </c>
      <c r="D1620" t="s">
        <v>4406</v>
      </c>
      <c r="E1620" t="s">
        <v>1264</v>
      </c>
      <c r="F1620" t="s">
        <v>2647</v>
      </c>
      <c r="G1620" t="s">
        <v>639</v>
      </c>
      <c r="H1620" t="s">
        <v>684</v>
      </c>
      <c r="I1620" t="s">
        <v>2732</v>
      </c>
      <c r="J1620" t="s">
        <v>647</v>
      </c>
      <c r="K1620" t="s">
        <v>54</v>
      </c>
      <c r="L1620" s="4">
        <v>2</v>
      </c>
      <c r="M1620" s="4">
        <v>45657</v>
      </c>
      <c r="P1620">
        <v>1.0000000474974513E-3</v>
      </c>
      <c r="V1620">
        <v>1</v>
      </c>
      <c r="W1620">
        <v>0.10000000149011612</v>
      </c>
      <c r="Z1620">
        <v>1</v>
      </c>
      <c r="AE1620">
        <v>1.06</v>
      </c>
    </row>
    <row r="1621" spans="1:31" x14ac:dyDescent="0.2">
      <c r="A1621" s="9">
        <v>2009817</v>
      </c>
      <c r="B1621">
        <v>5065</v>
      </c>
      <c r="C1621" t="s">
        <v>4407</v>
      </c>
      <c r="D1621" t="s">
        <v>4408</v>
      </c>
      <c r="E1621" t="s">
        <v>3473</v>
      </c>
      <c r="F1621" t="s">
        <v>4409</v>
      </c>
      <c r="G1621" t="s">
        <v>639</v>
      </c>
      <c r="H1621" t="s">
        <v>639</v>
      </c>
      <c r="I1621" t="s">
        <v>2732</v>
      </c>
      <c r="J1621" t="s">
        <v>729</v>
      </c>
      <c r="K1621" t="s">
        <v>54</v>
      </c>
      <c r="L1621" s="4">
        <v>2</v>
      </c>
      <c r="M1621" s="4">
        <v>45657</v>
      </c>
      <c r="AE1621">
        <v>1.1000000000000001</v>
      </c>
    </row>
    <row r="1622" spans="1:31" x14ac:dyDescent="0.2">
      <c r="A1622" s="9">
        <v>2006681</v>
      </c>
      <c r="B1622">
        <v>3715</v>
      </c>
      <c r="C1622" t="s">
        <v>4410</v>
      </c>
      <c r="D1622" t="s">
        <v>4411</v>
      </c>
      <c r="E1622" t="s">
        <v>2772</v>
      </c>
      <c r="F1622" t="s">
        <v>2772</v>
      </c>
      <c r="G1622" t="s">
        <v>639</v>
      </c>
      <c r="H1622" t="s">
        <v>639</v>
      </c>
      <c r="I1622" t="s">
        <v>2732</v>
      </c>
      <c r="J1622" t="s">
        <v>641</v>
      </c>
      <c r="K1622" t="s">
        <v>54</v>
      </c>
      <c r="L1622" s="4">
        <v>2</v>
      </c>
      <c r="M1622" s="4">
        <v>45657</v>
      </c>
      <c r="N1622">
        <v>2.4000000208616257E-2</v>
      </c>
      <c r="O1622">
        <v>2.4000000208616257E-2</v>
      </c>
      <c r="P1622">
        <v>2.4000000208616257E-2</v>
      </c>
      <c r="AE1622">
        <v>1.01</v>
      </c>
    </row>
    <row r="1623" spans="1:31" x14ac:dyDescent="0.2">
      <c r="A1623" s="9">
        <v>2009449</v>
      </c>
      <c r="B1623">
        <v>4816</v>
      </c>
      <c r="C1623" t="s">
        <v>4412</v>
      </c>
      <c r="D1623" t="s">
        <v>4413</v>
      </c>
      <c r="E1623" t="s">
        <v>3914</v>
      </c>
      <c r="F1623" t="s">
        <v>4414</v>
      </c>
      <c r="G1623" t="s">
        <v>639</v>
      </c>
      <c r="H1623" t="s">
        <v>639</v>
      </c>
      <c r="I1623" t="s">
        <v>2732</v>
      </c>
      <c r="J1623" t="s">
        <v>729</v>
      </c>
      <c r="K1623" t="s">
        <v>54</v>
      </c>
      <c r="L1623" s="4">
        <v>2</v>
      </c>
      <c r="M1623" s="4">
        <v>45657</v>
      </c>
      <c r="AE1623">
        <v>1.1000000000000001</v>
      </c>
    </row>
    <row r="1624" spans="1:31" x14ac:dyDescent="0.2">
      <c r="A1624" s="9">
        <v>2009457</v>
      </c>
      <c r="B1624">
        <v>4828</v>
      </c>
      <c r="C1624" t="s">
        <v>4415</v>
      </c>
      <c r="D1624" t="s">
        <v>4416</v>
      </c>
      <c r="E1624" t="s">
        <v>3914</v>
      </c>
      <c r="F1624" t="s">
        <v>4414</v>
      </c>
      <c r="G1624" t="s">
        <v>639</v>
      </c>
      <c r="H1624" t="s">
        <v>639</v>
      </c>
      <c r="I1624" t="s">
        <v>2732</v>
      </c>
      <c r="J1624" t="s">
        <v>729</v>
      </c>
      <c r="K1624" t="s">
        <v>54</v>
      </c>
      <c r="L1624" s="4">
        <v>2</v>
      </c>
      <c r="M1624" s="4">
        <v>45657</v>
      </c>
      <c r="AE1624">
        <v>1.1000000000000001</v>
      </c>
    </row>
    <row r="1625" spans="1:31" x14ac:dyDescent="0.2">
      <c r="A1625" s="9">
        <v>2009451</v>
      </c>
      <c r="B1625">
        <v>4821</v>
      </c>
      <c r="C1625" t="s">
        <v>4417</v>
      </c>
      <c r="D1625" t="s">
        <v>4418</v>
      </c>
      <c r="E1625" t="s">
        <v>3914</v>
      </c>
      <c r="F1625" t="s">
        <v>4414</v>
      </c>
      <c r="G1625" t="s">
        <v>639</v>
      </c>
      <c r="H1625" t="s">
        <v>639</v>
      </c>
      <c r="I1625" t="s">
        <v>2732</v>
      </c>
      <c r="J1625" t="s">
        <v>729</v>
      </c>
      <c r="K1625" t="s">
        <v>54</v>
      </c>
      <c r="L1625" s="4">
        <v>2</v>
      </c>
      <c r="M1625" s="4">
        <v>45657</v>
      </c>
      <c r="N1625">
        <v>0.10000000149011612</v>
      </c>
      <c r="O1625">
        <v>0.10000000149011612</v>
      </c>
      <c r="P1625">
        <v>0.5</v>
      </c>
      <c r="AE1625">
        <v>1.1000000000000001</v>
      </c>
    </row>
    <row r="1626" spans="1:31" x14ac:dyDescent="0.2">
      <c r="A1626" s="9">
        <v>2009452</v>
      </c>
      <c r="B1626">
        <v>4824</v>
      </c>
      <c r="C1626" t="s">
        <v>4419</v>
      </c>
      <c r="D1626" t="s">
        <v>4420</v>
      </c>
      <c r="E1626" t="s">
        <v>3914</v>
      </c>
      <c r="F1626" t="s">
        <v>4414</v>
      </c>
      <c r="G1626" t="s">
        <v>639</v>
      </c>
      <c r="H1626" t="s">
        <v>639</v>
      </c>
      <c r="I1626" t="s">
        <v>2732</v>
      </c>
      <c r="J1626" t="s">
        <v>729</v>
      </c>
      <c r="K1626" t="s">
        <v>54</v>
      </c>
      <c r="L1626" s="4">
        <v>2</v>
      </c>
      <c r="M1626" s="4">
        <v>45657</v>
      </c>
      <c r="N1626">
        <v>0.5</v>
      </c>
      <c r="O1626">
        <v>0.5</v>
      </c>
      <c r="P1626">
        <v>1</v>
      </c>
      <c r="AE1626">
        <v>1.1000000000000001</v>
      </c>
    </row>
    <row r="1627" spans="1:31" x14ac:dyDescent="0.2">
      <c r="A1627" s="9">
        <v>2009450</v>
      </c>
      <c r="B1627">
        <v>4819</v>
      </c>
      <c r="C1627" t="s">
        <v>4421</v>
      </c>
      <c r="D1627" t="s">
        <v>4422</v>
      </c>
      <c r="E1627" t="s">
        <v>3914</v>
      </c>
      <c r="F1627" t="s">
        <v>4414</v>
      </c>
      <c r="G1627" t="s">
        <v>639</v>
      </c>
      <c r="H1627" t="s">
        <v>639</v>
      </c>
      <c r="I1627" t="s">
        <v>2732</v>
      </c>
      <c r="J1627" t="s">
        <v>729</v>
      </c>
      <c r="K1627" t="s">
        <v>54</v>
      </c>
      <c r="L1627" s="4">
        <v>2</v>
      </c>
      <c r="M1627" s="4">
        <v>45657</v>
      </c>
      <c r="N1627">
        <v>1.1499999761581421</v>
      </c>
      <c r="O1627">
        <v>0.5</v>
      </c>
      <c r="P1627">
        <v>1.1499999761581421</v>
      </c>
      <c r="AE1627">
        <v>1.1000000000000001</v>
      </c>
    </row>
    <row r="1628" spans="1:31" x14ac:dyDescent="0.2">
      <c r="A1628" s="9">
        <v>2009448</v>
      </c>
      <c r="B1628">
        <v>4813</v>
      </c>
      <c r="C1628" t="s">
        <v>4423</v>
      </c>
      <c r="D1628" t="s">
        <v>4424</v>
      </c>
      <c r="E1628" t="s">
        <v>3914</v>
      </c>
      <c r="F1628" t="s">
        <v>4414</v>
      </c>
      <c r="G1628" t="s">
        <v>639</v>
      </c>
      <c r="H1628" t="s">
        <v>639</v>
      </c>
      <c r="I1628" t="s">
        <v>2732</v>
      </c>
      <c r="J1628" t="s">
        <v>729</v>
      </c>
      <c r="K1628" t="s">
        <v>54</v>
      </c>
      <c r="L1628" s="4">
        <v>2</v>
      </c>
      <c r="M1628" s="4">
        <v>45657</v>
      </c>
      <c r="AE1628">
        <v>1.1000000000000001</v>
      </c>
    </row>
    <row r="1629" spans="1:31" x14ac:dyDescent="0.2">
      <c r="A1629" s="9">
        <v>2010075</v>
      </c>
      <c r="B1629">
        <v>5115</v>
      </c>
      <c r="C1629" t="s">
        <v>4425</v>
      </c>
      <c r="D1629" t="s">
        <v>4426</v>
      </c>
      <c r="E1629" t="s">
        <v>4427</v>
      </c>
      <c r="F1629" t="s">
        <v>4427</v>
      </c>
      <c r="G1629" t="s">
        <v>639</v>
      </c>
      <c r="H1629" t="s">
        <v>639</v>
      </c>
      <c r="I1629" t="s">
        <v>2732</v>
      </c>
      <c r="J1629" t="s">
        <v>729</v>
      </c>
      <c r="K1629" t="s">
        <v>53</v>
      </c>
      <c r="L1629" s="4">
        <v>2</v>
      </c>
      <c r="M1629" s="4">
        <v>45657</v>
      </c>
      <c r="O1629">
        <v>0.10000000149011612</v>
      </c>
      <c r="P1629">
        <v>1</v>
      </c>
      <c r="Q1629">
        <v>6</v>
      </c>
      <c r="R1629">
        <v>3</v>
      </c>
      <c r="S1629">
        <v>2</v>
      </c>
      <c r="X1629">
        <v>6</v>
      </c>
      <c r="Z1629">
        <v>0.10000000149011612</v>
      </c>
      <c r="AE1629">
        <v>1</v>
      </c>
    </row>
    <row r="1630" spans="1:31" x14ac:dyDescent="0.2">
      <c r="A1630" s="9">
        <v>2009819</v>
      </c>
      <c r="B1630">
        <v>5066</v>
      </c>
      <c r="C1630" t="s">
        <v>4428</v>
      </c>
      <c r="D1630" t="s">
        <v>4429</v>
      </c>
      <c r="E1630" t="s">
        <v>3473</v>
      </c>
      <c r="F1630" t="s">
        <v>4409</v>
      </c>
      <c r="G1630" t="s">
        <v>639</v>
      </c>
      <c r="H1630" t="s">
        <v>639</v>
      </c>
      <c r="I1630" t="s">
        <v>2732</v>
      </c>
      <c r="J1630" t="s">
        <v>729</v>
      </c>
      <c r="K1630" t="s">
        <v>53</v>
      </c>
      <c r="L1630" s="4">
        <v>2</v>
      </c>
      <c r="M1630" s="4">
        <v>45657</v>
      </c>
      <c r="AE1630">
        <v>1</v>
      </c>
    </row>
    <row r="1631" spans="1:31" x14ac:dyDescent="0.2">
      <c r="A1631" s="9">
        <v>2010156</v>
      </c>
      <c r="B1631">
        <v>5120</v>
      </c>
      <c r="C1631" t="s">
        <v>4430</v>
      </c>
      <c r="D1631" t="s">
        <v>4431</v>
      </c>
      <c r="E1631" t="s">
        <v>4432</v>
      </c>
      <c r="F1631" t="s">
        <v>4432</v>
      </c>
      <c r="G1631" t="s">
        <v>639</v>
      </c>
      <c r="H1631" t="s">
        <v>639</v>
      </c>
      <c r="I1631" t="s">
        <v>2732</v>
      </c>
      <c r="J1631" t="s">
        <v>647</v>
      </c>
      <c r="K1631" t="s">
        <v>53</v>
      </c>
      <c r="L1631" s="4">
        <v>2</v>
      </c>
      <c r="M1631" s="4">
        <v>45657</v>
      </c>
      <c r="O1631">
        <v>1</v>
      </c>
      <c r="P1631">
        <v>3</v>
      </c>
      <c r="AC1631">
        <v>10</v>
      </c>
      <c r="AE1631">
        <v>1</v>
      </c>
    </row>
    <row r="1632" spans="1:31" x14ac:dyDescent="0.2">
      <c r="A1632" s="9">
        <v>2010106</v>
      </c>
      <c r="B1632">
        <v>5105</v>
      </c>
      <c r="C1632" t="s">
        <v>4433</v>
      </c>
      <c r="D1632" t="s">
        <v>4434</v>
      </c>
      <c r="E1632" t="s">
        <v>2830</v>
      </c>
      <c r="F1632" t="s">
        <v>4435</v>
      </c>
      <c r="G1632" t="s">
        <v>639</v>
      </c>
      <c r="H1632" t="s">
        <v>639</v>
      </c>
      <c r="I1632" t="s">
        <v>2732</v>
      </c>
      <c r="J1632" t="s">
        <v>729</v>
      </c>
      <c r="K1632" t="s">
        <v>54</v>
      </c>
      <c r="L1632" s="4">
        <v>2</v>
      </c>
      <c r="M1632" s="4">
        <v>45657</v>
      </c>
      <c r="AE1632">
        <v>1.1000000000000001</v>
      </c>
    </row>
    <row r="1633" spans="1:31" x14ac:dyDescent="0.2">
      <c r="A1633" s="9">
        <v>2009802</v>
      </c>
      <c r="B1633">
        <v>5021</v>
      </c>
      <c r="C1633" t="s">
        <v>4436</v>
      </c>
      <c r="D1633" t="s">
        <v>4437</v>
      </c>
      <c r="E1633" t="s">
        <v>2775</v>
      </c>
      <c r="F1633" t="s">
        <v>2775</v>
      </c>
      <c r="G1633" t="s">
        <v>639</v>
      </c>
      <c r="H1633" t="s">
        <v>639</v>
      </c>
      <c r="I1633" t="s">
        <v>2732</v>
      </c>
      <c r="J1633" t="s">
        <v>641</v>
      </c>
      <c r="K1633" t="s">
        <v>54</v>
      </c>
      <c r="L1633" s="4">
        <v>2</v>
      </c>
      <c r="M1633" s="4">
        <v>45657</v>
      </c>
      <c r="N1633">
        <v>3</v>
      </c>
      <c r="T1633">
        <v>2</v>
      </c>
      <c r="X1633">
        <v>8</v>
      </c>
      <c r="AE1633">
        <v>1.35</v>
      </c>
    </row>
    <row r="1634" spans="1:31" x14ac:dyDescent="0.2">
      <c r="A1634" s="9">
        <v>2004795</v>
      </c>
      <c r="B1634">
        <v>2820</v>
      </c>
      <c r="C1634" t="s">
        <v>4438</v>
      </c>
      <c r="D1634" t="s">
        <v>4439</v>
      </c>
      <c r="E1634" t="s">
        <v>2775</v>
      </c>
      <c r="F1634" t="s">
        <v>2775</v>
      </c>
      <c r="G1634" t="s">
        <v>639</v>
      </c>
      <c r="H1634" t="s">
        <v>639</v>
      </c>
      <c r="I1634" t="s">
        <v>2732</v>
      </c>
      <c r="J1634" t="s">
        <v>647</v>
      </c>
      <c r="K1634" t="s">
        <v>54</v>
      </c>
      <c r="L1634" s="4">
        <v>39343</v>
      </c>
      <c r="M1634" s="4">
        <v>45657</v>
      </c>
      <c r="T1634">
        <v>5</v>
      </c>
      <c r="Z1634">
        <v>11</v>
      </c>
      <c r="AE1634">
        <v>1.5</v>
      </c>
    </row>
    <row r="1635" spans="1:31" x14ac:dyDescent="0.2">
      <c r="A1635" s="9">
        <v>2000427</v>
      </c>
      <c r="B1635">
        <v>2088</v>
      </c>
      <c r="C1635" t="s">
        <v>4440</v>
      </c>
      <c r="D1635" t="s">
        <v>4441</v>
      </c>
      <c r="E1635" t="s">
        <v>2775</v>
      </c>
      <c r="F1635" t="s">
        <v>2775</v>
      </c>
      <c r="G1635" t="s">
        <v>639</v>
      </c>
      <c r="H1635" t="s">
        <v>639</v>
      </c>
      <c r="I1635" t="s">
        <v>2732</v>
      </c>
      <c r="J1635" t="s">
        <v>647</v>
      </c>
      <c r="K1635" t="s">
        <v>54</v>
      </c>
      <c r="L1635" s="4">
        <v>39735</v>
      </c>
      <c r="M1635" s="4">
        <v>45657</v>
      </c>
      <c r="Y1635">
        <v>12.5</v>
      </c>
      <c r="AE1635">
        <v>1.5</v>
      </c>
    </row>
    <row r="1636" spans="1:31" x14ac:dyDescent="0.2">
      <c r="A1636" s="9">
        <v>2006175</v>
      </c>
      <c r="B1636">
        <v>3733</v>
      </c>
      <c r="C1636" t="s">
        <v>4442</v>
      </c>
      <c r="D1636" t="s">
        <v>4443</v>
      </c>
      <c r="E1636" t="s">
        <v>2775</v>
      </c>
      <c r="F1636" t="s">
        <v>2775</v>
      </c>
      <c r="G1636" t="s">
        <v>639</v>
      </c>
      <c r="H1636" t="s">
        <v>639</v>
      </c>
      <c r="I1636" t="s">
        <v>2732</v>
      </c>
      <c r="J1636" t="s">
        <v>647</v>
      </c>
      <c r="K1636" t="s">
        <v>54</v>
      </c>
      <c r="L1636" s="4">
        <v>2</v>
      </c>
      <c r="M1636" s="4">
        <v>45657</v>
      </c>
      <c r="P1636">
        <v>2.5</v>
      </c>
      <c r="Y1636">
        <v>10</v>
      </c>
      <c r="AE1636">
        <v>1.2</v>
      </c>
    </row>
    <row r="1637" spans="1:31" x14ac:dyDescent="0.2">
      <c r="A1637" s="9">
        <v>2001371</v>
      </c>
      <c r="B1637">
        <v>86</v>
      </c>
      <c r="C1637" t="s">
        <v>4444</v>
      </c>
      <c r="D1637" t="s">
        <v>3287</v>
      </c>
      <c r="E1637" t="s">
        <v>2496</v>
      </c>
      <c r="F1637" t="s">
        <v>1540</v>
      </c>
      <c r="G1637" t="s">
        <v>639</v>
      </c>
      <c r="H1637" t="s">
        <v>639</v>
      </c>
      <c r="I1637" t="s">
        <v>2732</v>
      </c>
      <c r="J1637" t="s">
        <v>641</v>
      </c>
      <c r="K1637" t="s">
        <v>53</v>
      </c>
      <c r="L1637" s="4">
        <v>40386</v>
      </c>
      <c r="M1637" s="4">
        <v>45657</v>
      </c>
      <c r="N1637">
        <v>8</v>
      </c>
      <c r="O1637">
        <v>13</v>
      </c>
      <c r="P1637">
        <v>11</v>
      </c>
      <c r="R1637">
        <v>2</v>
      </c>
      <c r="T1637">
        <v>15</v>
      </c>
      <c r="V1637">
        <v>1.6000000759959221E-2</v>
      </c>
      <c r="W1637">
        <v>8.0000003799796104E-3</v>
      </c>
      <c r="Y1637">
        <v>5.9999998658895493E-2</v>
      </c>
      <c r="AA1637">
        <v>1.0000000474974513E-3</v>
      </c>
      <c r="AE1637">
        <v>1</v>
      </c>
    </row>
    <row r="1638" spans="1:31" x14ac:dyDescent="0.2">
      <c r="A1638" s="9">
        <v>2009892</v>
      </c>
      <c r="B1638">
        <v>5001</v>
      </c>
      <c r="C1638" t="s">
        <v>4445</v>
      </c>
      <c r="D1638" t="s">
        <v>4446</v>
      </c>
      <c r="E1638" t="s">
        <v>4447</v>
      </c>
      <c r="F1638" t="s">
        <v>4447</v>
      </c>
      <c r="G1638" t="s">
        <v>639</v>
      </c>
      <c r="H1638" t="s">
        <v>639</v>
      </c>
      <c r="I1638" t="s">
        <v>2732</v>
      </c>
      <c r="J1638" t="s">
        <v>641</v>
      </c>
      <c r="K1638" t="s">
        <v>54</v>
      </c>
      <c r="L1638" s="4">
        <v>2</v>
      </c>
      <c r="M1638" s="4">
        <v>45657</v>
      </c>
      <c r="N1638">
        <v>3.7999999523162842</v>
      </c>
      <c r="Q1638">
        <v>5.5</v>
      </c>
      <c r="R1638">
        <v>0.69999998807907104</v>
      </c>
      <c r="V1638">
        <v>4.999999888241291E-3</v>
      </c>
      <c r="X1638">
        <v>3.7000000476837158E-2</v>
      </c>
      <c r="AE1638">
        <v>1</v>
      </c>
    </row>
    <row r="1639" spans="1:31" x14ac:dyDescent="0.2">
      <c r="A1639" s="9">
        <v>2009893</v>
      </c>
      <c r="B1639">
        <v>5002</v>
      </c>
      <c r="C1639" t="s">
        <v>4448</v>
      </c>
      <c r="D1639" t="s">
        <v>4449</v>
      </c>
      <c r="E1639" t="s">
        <v>4447</v>
      </c>
      <c r="F1639" t="s">
        <v>4447</v>
      </c>
      <c r="G1639" t="s">
        <v>639</v>
      </c>
      <c r="H1639" t="s">
        <v>639</v>
      </c>
      <c r="I1639" t="s">
        <v>2732</v>
      </c>
      <c r="J1639" t="s">
        <v>641</v>
      </c>
      <c r="K1639" t="s">
        <v>54</v>
      </c>
      <c r="L1639" s="4">
        <v>2</v>
      </c>
      <c r="M1639" s="4">
        <v>45657</v>
      </c>
      <c r="N1639">
        <v>0.40000000596046448</v>
      </c>
      <c r="O1639">
        <v>4.5</v>
      </c>
      <c r="P1639">
        <v>3.4000000953674316</v>
      </c>
      <c r="R1639">
        <v>1.6000000238418579</v>
      </c>
      <c r="V1639">
        <v>4.0000001899898052E-3</v>
      </c>
      <c r="Y1639">
        <v>8.999999612569809E-3</v>
      </c>
      <c r="Z1639">
        <v>1.7999999225139618E-2</v>
      </c>
      <c r="AA1639">
        <v>2.0000000949949026E-3</v>
      </c>
      <c r="AE1639">
        <v>1.05</v>
      </c>
    </row>
    <row r="1640" spans="1:31" x14ac:dyDescent="0.2">
      <c r="A1640" s="9">
        <v>2008311</v>
      </c>
      <c r="B1640">
        <v>4341</v>
      </c>
      <c r="C1640" t="s">
        <v>4450</v>
      </c>
      <c r="D1640" t="s">
        <v>4451</v>
      </c>
      <c r="E1640" t="s">
        <v>1889</v>
      </c>
      <c r="F1640" t="s">
        <v>4452</v>
      </c>
      <c r="G1640" t="s">
        <v>639</v>
      </c>
      <c r="H1640" t="s">
        <v>639</v>
      </c>
      <c r="I1640" t="s">
        <v>2732</v>
      </c>
      <c r="J1640" t="s">
        <v>729</v>
      </c>
      <c r="K1640" t="s">
        <v>54</v>
      </c>
      <c r="L1640" s="4">
        <v>2</v>
      </c>
      <c r="M1640" s="4">
        <v>45657</v>
      </c>
      <c r="AE1640">
        <v>1.1000000000000001</v>
      </c>
    </row>
    <row r="1641" spans="1:31" x14ac:dyDescent="0.2">
      <c r="A1641" s="9">
        <v>2001168</v>
      </c>
      <c r="B1641">
        <v>2543</v>
      </c>
      <c r="C1641" t="s">
        <v>4453</v>
      </c>
      <c r="D1641" t="s">
        <v>1226</v>
      </c>
      <c r="E1641" t="s">
        <v>4454</v>
      </c>
      <c r="F1641" t="s">
        <v>4454</v>
      </c>
      <c r="G1641" t="s">
        <v>639</v>
      </c>
      <c r="H1641" t="s">
        <v>639</v>
      </c>
      <c r="I1641" t="s">
        <v>2732</v>
      </c>
      <c r="J1641" t="s">
        <v>647</v>
      </c>
      <c r="K1641" t="s">
        <v>53</v>
      </c>
      <c r="L1641" s="4">
        <v>40483</v>
      </c>
      <c r="M1641" s="4">
        <v>45657</v>
      </c>
      <c r="Q1641">
        <v>25</v>
      </c>
      <c r="AE1641">
        <v>1</v>
      </c>
    </row>
    <row r="1642" spans="1:31" x14ac:dyDescent="0.2">
      <c r="A1642" s="9">
        <v>2004987</v>
      </c>
      <c r="B1642">
        <v>3489</v>
      </c>
      <c r="C1642" t="s">
        <v>4455</v>
      </c>
      <c r="D1642" t="s">
        <v>4456</v>
      </c>
      <c r="E1642" t="s">
        <v>4454</v>
      </c>
      <c r="F1642" t="s">
        <v>4454</v>
      </c>
      <c r="G1642" t="s">
        <v>639</v>
      </c>
      <c r="H1642" t="s">
        <v>684</v>
      </c>
      <c r="I1642" t="s">
        <v>2732</v>
      </c>
      <c r="J1642" t="s">
        <v>694</v>
      </c>
      <c r="K1642" t="s">
        <v>53</v>
      </c>
      <c r="L1642" s="4">
        <v>40504</v>
      </c>
      <c r="M1642" s="4">
        <v>45657</v>
      </c>
      <c r="N1642">
        <v>0.30000001192092896</v>
      </c>
      <c r="AC1642">
        <v>18.399999999999999</v>
      </c>
      <c r="AE1642">
        <v>1</v>
      </c>
    </row>
    <row r="1643" spans="1:31" x14ac:dyDescent="0.2">
      <c r="A1643" s="9">
        <v>2003363</v>
      </c>
      <c r="B1643">
        <v>3372</v>
      </c>
      <c r="C1643" t="s">
        <v>4457</v>
      </c>
      <c r="D1643" t="s">
        <v>4458</v>
      </c>
      <c r="E1643" t="s">
        <v>4459</v>
      </c>
      <c r="F1643" t="s">
        <v>4459</v>
      </c>
      <c r="G1643" t="s">
        <v>639</v>
      </c>
      <c r="H1643" t="s">
        <v>684</v>
      </c>
      <c r="I1643" t="s">
        <v>2732</v>
      </c>
      <c r="J1643" t="s">
        <v>694</v>
      </c>
      <c r="K1643" t="s">
        <v>53</v>
      </c>
      <c r="L1643" s="4">
        <v>40218</v>
      </c>
      <c r="M1643" s="4">
        <v>45657</v>
      </c>
      <c r="N1643">
        <v>1</v>
      </c>
      <c r="AC1643">
        <v>17.3</v>
      </c>
      <c r="AE1643">
        <v>1</v>
      </c>
    </row>
    <row r="1644" spans="1:31" x14ac:dyDescent="0.2">
      <c r="A1644" s="9">
        <v>2009883</v>
      </c>
      <c r="B1644">
        <v>5046</v>
      </c>
      <c r="C1644" t="s">
        <v>4460</v>
      </c>
      <c r="D1644" t="s">
        <v>4461</v>
      </c>
      <c r="E1644" t="s">
        <v>1221</v>
      </c>
      <c r="F1644" t="s">
        <v>1268</v>
      </c>
      <c r="G1644" t="s">
        <v>639</v>
      </c>
      <c r="H1644" t="s">
        <v>639</v>
      </c>
      <c r="I1644" t="s">
        <v>2732</v>
      </c>
      <c r="J1644" t="s">
        <v>729</v>
      </c>
      <c r="K1644" t="s">
        <v>54</v>
      </c>
      <c r="L1644" s="4">
        <v>2</v>
      </c>
      <c r="M1644" s="4">
        <v>45657</v>
      </c>
      <c r="AE1644">
        <v>1.1000000000000001</v>
      </c>
    </row>
    <row r="1645" spans="1:31" x14ac:dyDescent="0.2">
      <c r="A1645" s="9">
        <v>2009884</v>
      </c>
      <c r="B1645">
        <v>5047</v>
      </c>
      <c r="C1645" t="s">
        <v>4462</v>
      </c>
      <c r="D1645" t="s">
        <v>4463</v>
      </c>
      <c r="E1645" t="s">
        <v>1221</v>
      </c>
      <c r="F1645" t="s">
        <v>1268</v>
      </c>
      <c r="G1645" t="s">
        <v>639</v>
      </c>
      <c r="H1645" t="s">
        <v>639</v>
      </c>
      <c r="I1645" t="s">
        <v>2732</v>
      </c>
      <c r="J1645" t="s">
        <v>647</v>
      </c>
      <c r="K1645" t="s">
        <v>54</v>
      </c>
      <c r="L1645" s="4">
        <v>2</v>
      </c>
      <c r="M1645" s="4">
        <v>45657</v>
      </c>
      <c r="AE1645">
        <v>1.1000000000000001</v>
      </c>
    </row>
    <row r="1646" spans="1:31" x14ac:dyDescent="0.2">
      <c r="A1646" s="9">
        <v>2010117</v>
      </c>
      <c r="B1646">
        <v>5109</v>
      </c>
      <c r="C1646" t="s">
        <v>4464</v>
      </c>
      <c r="D1646" t="s">
        <v>4465</v>
      </c>
      <c r="E1646" t="s">
        <v>4466</v>
      </c>
      <c r="F1646" t="s">
        <v>4466</v>
      </c>
      <c r="G1646" t="s">
        <v>639</v>
      </c>
      <c r="H1646" t="s">
        <v>684</v>
      </c>
      <c r="I1646" t="s">
        <v>2732</v>
      </c>
      <c r="J1646" t="s">
        <v>686</v>
      </c>
      <c r="K1646" t="s">
        <v>54</v>
      </c>
      <c r="L1646" s="4">
        <v>2</v>
      </c>
      <c r="M1646" s="4">
        <v>45657</v>
      </c>
      <c r="N1646">
        <v>0.30000001192092896</v>
      </c>
      <c r="O1646">
        <v>0.10000000149011612</v>
      </c>
      <c r="P1646">
        <v>0.30000001192092896</v>
      </c>
      <c r="AC1646">
        <v>3</v>
      </c>
      <c r="AE1646">
        <v>1</v>
      </c>
    </row>
    <row r="1647" spans="1:31" x14ac:dyDescent="0.2">
      <c r="A1647" s="9">
        <v>2006991</v>
      </c>
      <c r="B1647">
        <v>3848</v>
      </c>
      <c r="C1647" t="s">
        <v>4467</v>
      </c>
      <c r="D1647" t="s">
        <v>4468</v>
      </c>
      <c r="E1647" t="s">
        <v>4469</v>
      </c>
      <c r="F1647" t="s">
        <v>4469</v>
      </c>
      <c r="G1647" t="s">
        <v>639</v>
      </c>
      <c r="H1647" t="s">
        <v>684</v>
      </c>
      <c r="I1647" t="s">
        <v>2732</v>
      </c>
      <c r="J1647" t="s">
        <v>686</v>
      </c>
      <c r="K1647" t="s">
        <v>54</v>
      </c>
      <c r="L1647" s="4">
        <v>2</v>
      </c>
      <c r="M1647" s="4">
        <v>45657</v>
      </c>
      <c r="N1647">
        <v>0.30000001192092896</v>
      </c>
      <c r="O1647">
        <v>0.10000000149011612</v>
      </c>
      <c r="P1647">
        <v>0.20000000298023224</v>
      </c>
      <c r="AC1647">
        <v>2</v>
      </c>
      <c r="AE1647">
        <v>1</v>
      </c>
    </row>
    <row r="1648" spans="1:31" x14ac:dyDescent="0.2">
      <c r="A1648" s="9">
        <v>2010032</v>
      </c>
      <c r="B1648">
        <v>5084</v>
      </c>
      <c r="C1648" t="s">
        <v>4470</v>
      </c>
      <c r="D1648" t="s">
        <v>2714</v>
      </c>
      <c r="E1648" t="s">
        <v>4471</v>
      </c>
      <c r="F1648" t="s">
        <v>4471</v>
      </c>
      <c r="G1648" t="s">
        <v>639</v>
      </c>
      <c r="H1648" t="s">
        <v>684</v>
      </c>
      <c r="I1648" t="s">
        <v>2732</v>
      </c>
      <c r="J1648" t="s">
        <v>686</v>
      </c>
      <c r="K1648" t="s">
        <v>54</v>
      </c>
      <c r="L1648" s="4">
        <v>2</v>
      </c>
      <c r="M1648" s="4">
        <v>45657</v>
      </c>
      <c r="N1648">
        <v>0.30000001192092896</v>
      </c>
      <c r="P1648">
        <v>0.40000000596046448</v>
      </c>
      <c r="AC1648">
        <v>2.5</v>
      </c>
      <c r="AE1648">
        <v>1</v>
      </c>
    </row>
    <row r="1649" spans="1:31" x14ac:dyDescent="0.2">
      <c r="A1649" s="9">
        <v>2007909</v>
      </c>
      <c r="B1649">
        <v>4207</v>
      </c>
      <c r="C1649" t="s">
        <v>4472</v>
      </c>
      <c r="D1649" t="s">
        <v>4473</v>
      </c>
      <c r="E1649" t="s">
        <v>4474</v>
      </c>
      <c r="F1649" t="s">
        <v>4474</v>
      </c>
      <c r="G1649" t="s">
        <v>639</v>
      </c>
      <c r="H1649" t="s">
        <v>639</v>
      </c>
      <c r="I1649" t="s">
        <v>2732</v>
      </c>
      <c r="J1649" t="s">
        <v>647</v>
      </c>
      <c r="K1649" t="s">
        <v>53</v>
      </c>
      <c r="L1649" s="4">
        <v>2</v>
      </c>
      <c r="M1649" s="4">
        <v>45657</v>
      </c>
      <c r="Q1649">
        <v>34</v>
      </c>
      <c r="R1649">
        <v>23</v>
      </c>
      <c r="AE1649">
        <v>1</v>
      </c>
    </row>
    <row r="1650" spans="1:31" x14ac:dyDescent="0.2">
      <c r="A1650" s="9">
        <v>2001269</v>
      </c>
      <c r="B1650">
        <v>2573</v>
      </c>
      <c r="C1650" t="s">
        <v>4475</v>
      </c>
      <c r="D1650" t="s">
        <v>4476</v>
      </c>
      <c r="E1650" t="s">
        <v>1126</v>
      </c>
      <c r="F1650" t="s">
        <v>1300</v>
      </c>
      <c r="G1650" t="s">
        <v>639</v>
      </c>
      <c r="H1650" t="s">
        <v>639</v>
      </c>
      <c r="I1650" t="s">
        <v>2732</v>
      </c>
      <c r="J1650" t="s">
        <v>647</v>
      </c>
      <c r="K1650" t="s">
        <v>53</v>
      </c>
      <c r="L1650" s="4">
        <v>40483</v>
      </c>
      <c r="M1650" s="4">
        <v>45657</v>
      </c>
      <c r="Q1650">
        <v>33.599998474121094</v>
      </c>
      <c r="R1650">
        <v>14.300000190734863</v>
      </c>
      <c r="AE1650">
        <v>1</v>
      </c>
    </row>
    <row r="1651" spans="1:31" x14ac:dyDescent="0.2">
      <c r="A1651" s="9">
        <v>2000615</v>
      </c>
      <c r="B1651">
        <v>989</v>
      </c>
      <c r="C1651" t="s">
        <v>4477</v>
      </c>
      <c r="D1651" t="s">
        <v>4478</v>
      </c>
      <c r="E1651" t="s">
        <v>4479</v>
      </c>
      <c r="F1651" t="s">
        <v>4479</v>
      </c>
      <c r="G1651" t="s">
        <v>639</v>
      </c>
      <c r="H1651" t="s">
        <v>639</v>
      </c>
      <c r="I1651" t="s">
        <v>2732</v>
      </c>
      <c r="J1651" t="s">
        <v>647</v>
      </c>
      <c r="K1651" t="s">
        <v>53</v>
      </c>
      <c r="L1651" s="4">
        <v>39742</v>
      </c>
      <c r="M1651" s="4">
        <v>45657</v>
      </c>
      <c r="Q1651">
        <v>51</v>
      </c>
      <c r="R1651">
        <v>4</v>
      </c>
      <c r="AE1651">
        <v>1</v>
      </c>
    </row>
    <row r="1652" spans="1:31" x14ac:dyDescent="0.2">
      <c r="A1652" s="9">
        <v>2010158</v>
      </c>
      <c r="B1652">
        <v>5106</v>
      </c>
      <c r="C1652" t="s">
        <v>4480</v>
      </c>
      <c r="D1652" t="s">
        <v>4481</v>
      </c>
      <c r="E1652" t="s">
        <v>4482</v>
      </c>
      <c r="F1652" t="s">
        <v>4482</v>
      </c>
      <c r="G1652" t="s">
        <v>639</v>
      </c>
      <c r="H1652" t="s">
        <v>639</v>
      </c>
      <c r="I1652" t="s">
        <v>2732</v>
      </c>
      <c r="J1652" t="s">
        <v>647</v>
      </c>
      <c r="K1652" t="s">
        <v>53</v>
      </c>
      <c r="L1652" s="4">
        <v>2</v>
      </c>
      <c r="M1652" s="4">
        <v>45657</v>
      </c>
      <c r="Q1652">
        <v>40</v>
      </c>
      <c r="R1652">
        <v>2.4000000953674316</v>
      </c>
      <c r="AE1652">
        <v>1</v>
      </c>
    </row>
    <row r="1653" spans="1:31" x14ac:dyDescent="0.2">
      <c r="A1653" s="9">
        <v>2008053</v>
      </c>
      <c r="B1653">
        <v>4230</v>
      </c>
      <c r="C1653" t="s">
        <v>4483</v>
      </c>
      <c r="D1653" t="s">
        <v>4484</v>
      </c>
      <c r="E1653" t="s">
        <v>4482</v>
      </c>
      <c r="F1653" t="s">
        <v>4482</v>
      </c>
      <c r="G1653" t="s">
        <v>639</v>
      </c>
      <c r="H1653" t="s">
        <v>639</v>
      </c>
      <c r="I1653" t="s">
        <v>2732</v>
      </c>
      <c r="J1653" t="s">
        <v>647</v>
      </c>
      <c r="K1653" t="s">
        <v>53</v>
      </c>
      <c r="L1653" s="4">
        <v>2</v>
      </c>
      <c r="M1653" s="4">
        <v>45657</v>
      </c>
      <c r="Q1653">
        <v>33.599998474121094</v>
      </c>
      <c r="R1653">
        <v>2.3900001049041748</v>
      </c>
      <c r="AE1653">
        <v>1</v>
      </c>
    </row>
    <row r="1654" spans="1:31" x14ac:dyDescent="0.2">
      <c r="A1654" s="9">
        <v>2008409</v>
      </c>
      <c r="B1654">
        <v>4373</v>
      </c>
      <c r="C1654" t="s">
        <v>4485</v>
      </c>
      <c r="D1654" t="s">
        <v>4486</v>
      </c>
      <c r="E1654" t="s">
        <v>1126</v>
      </c>
      <c r="F1654" t="s">
        <v>4487</v>
      </c>
      <c r="G1654" t="s">
        <v>639</v>
      </c>
      <c r="H1654" t="s">
        <v>639</v>
      </c>
      <c r="I1654" t="s">
        <v>2732</v>
      </c>
      <c r="J1654" t="s">
        <v>647</v>
      </c>
      <c r="K1654" t="s">
        <v>53</v>
      </c>
      <c r="L1654" s="4">
        <v>2</v>
      </c>
      <c r="M1654" s="4">
        <v>45657</v>
      </c>
      <c r="Q1654">
        <v>38</v>
      </c>
      <c r="R1654">
        <v>4</v>
      </c>
      <c r="AE1654">
        <v>1</v>
      </c>
    </row>
    <row r="1655" spans="1:31" x14ac:dyDescent="0.2">
      <c r="A1655" s="9">
        <v>2000149</v>
      </c>
      <c r="B1655">
        <v>988</v>
      </c>
      <c r="C1655" t="s">
        <v>4488</v>
      </c>
      <c r="D1655" t="s">
        <v>4489</v>
      </c>
      <c r="E1655" t="s">
        <v>4479</v>
      </c>
      <c r="F1655" t="s">
        <v>4479</v>
      </c>
      <c r="G1655" t="s">
        <v>639</v>
      </c>
      <c r="H1655" t="s">
        <v>639</v>
      </c>
      <c r="I1655" t="s">
        <v>2732</v>
      </c>
      <c r="J1655" t="s">
        <v>647</v>
      </c>
      <c r="K1655" t="s">
        <v>53</v>
      </c>
      <c r="L1655" s="4">
        <v>39483</v>
      </c>
      <c r="M1655" s="4">
        <v>45657</v>
      </c>
      <c r="Q1655">
        <v>44.200000762939453</v>
      </c>
      <c r="R1655">
        <v>3.2999999523162842</v>
      </c>
      <c r="AE1655">
        <v>1</v>
      </c>
    </row>
    <row r="1656" spans="1:31" x14ac:dyDescent="0.2">
      <c r="A1656" s="9">
        <v>2000203</v>
      </c>
      <c r="B1656">
        <v>2035</v>
      </c>
      <c r="C1656" t="s">
        <v>4490</v>
      </c>
      <c r="D1656" t="s">
        <v>4491</v>
      </c>
      <c r="E1656" t="s">
        <v>4479</v>
      </c>
      <c r="F1656" t="s">
        <v>4479</v>
      </c>
      <c r="G1656" t="s">
        <v>639</v>
      </c>
      <c r="H1656" t="s">
        <v>639</v>
      </c>
      <c r="I1656" t="s">
        <v>2732</v>
      </c>
      <c r="J1656" t="s">
        <v>647</v>
      </c>
      <c r="K1656" t="s">
        <v>53</v>
      </c>
      <c r="L1656" s="4">
        <v>39742</v>
      </c>
      <c r="M1656" s="4">
        <v>45657</v>
      </c>
      <c r="Q1656">
        <v>47.599998474121094</v>
      </c>
      <c r="R1656">
        <v>2.9000000953674316</v>
      </c>
      <c r="AE1656">
        <v>1</v>
      </c>
    </row>
    <row r="1657" spans="1:31" x14ac:dyDescent="0.2">
      <c r="A1657" s="9">
        <v>2008186</v>
      </c>
      <c r="B1657">
        <v>4291</v>
      </c>
      <c r="C1657" t="s">
        <v>4492</v>
      </c>
      <c r="D1657" t="s">
        <v>4493</v>
      </c>
      <c r="E1657" t="s">
        <v>3237</v>
      </c>
      <c r="F1657" t="s">
        <v>3237</v>
      </c>
      <c r="G1657" t="s">
        <v>639</v>
      </c>
      <c r="H1657" t="s">
        <v>639</v>
      </c>
      <c r="I1657" t="s">
        <v>2732</v>
      </c>
      <c r="J1657" t="s">
        <v>729</v>
      </c>
      <c r="K1657" t="s">
        <v>53</v>
      </c>
      <c r="L1657" s="4">
        <v>2</v>
      </c>
      <c r="M1657" s="4">
        <v>45657</v>
      </c>
      <c r="AE1657">
        <v>1</v>
      </c>
    </row>
    <row r="1658" spans="1:31" x14ac:dyDescent="0.2">
      <c r="A1658" s="9">
        <v>2008442</v>
      </c>
      <c r="B1658">
        <v>4378</v>
      </c>
      <c r="C1658" t="s">
        <v>4494</v>
      </c>
      <c r="D1658" t="s">
        <v>4495</v>
      </c>
      <c r="E1658" t="s">
        <v>4496</v>
      </c>
      <c r="F1658" t="s">
        <v>4496</v>
      </c>
      <c r="G1658" t="s">
        <v>639</v>
      </c>
      <c r="H1658" t="s">
        <v>639</v>
      </c>
      <c r="I1658" t="s">
        <v>2732</v>
      </c>
      <c r="J1658" t="s">
        <v>647</v>
      </c>
      <c r="K1658" t="s">
        <v>53</v>
      </c>
      <c r="L1658" s="4">
        <v>2</v>
      </c>
      <c r="M1658" s="4">
        <v>45657</v>
      </c>
      <c r="T1658">
        <v>59.299999237060547</v>
      </c>
      <c r="AE1658">
        <v>1</v>
      </c>
    </row>
    <row r="1659" spans="1:31" x14ac:dyDescent="0.2">
      <c r="A1659" s="9">
        <v>2008173</v>
      </c>
      <c r="B1659">
        <v>4293</v>
      </c>
      <c r="C1659" t="s">
        <v>4497</v>
      </c>
      <c r="D1659" t="s">
        <v>4498</v>
      </c>
      <c r="E1659" t="s">
        <v>4499</v>
      </c>
      <c r="F1659" t="s">
        <v>4499</v>
      </c>
      <c r="G1659" t="s">
        <v>639</v>
      </c>
      <c r="H1659" t="s">
        <v>639</v>
      </c>
      <c r="I1659" t="s">
        <v>2732</v>
      </c>
      <c r="J1659" t="s">
        <v>647</v>
      </c>
      <c r="K1659" t="s">
        <v>53</v>
      </c>
      <c r="L1659" s="4">
        <v>2</v>
      </c>
      <c r="M1659" s="4">
        <v>45657</v>
      </c>
      <c r="O1659">
        <v>2</v>
      </c>
      <c r="P1659">
        <v>10</v>
      </c>
      <c r="Q1659">
        <v>12</v>
      </c>
      <c r="R1659">
        <v>1.5</v>
      </c>
      <c r="AC1659">
        <v>5</v>
      </c>
      <c r="AE1659">
        <v>1</v>
      </c>
    </row>
    <row r="1660" spans="1:31" x14ac:dyDescent="0.2">
      <c r="A1660" s="9">
        <v>2008282</v>
      </c>
      <c r="B1660">
        <v>4315</v>
      </c>
      <c r="C1660" t="s">
        <v>4500</v>
      </c>
      <c r="D1660" t="s">
        <v>4501</v>
      </c>
      <c r="E1660" t="s">
        <v>3100</v>
      </c>
      <c r="F1660" t="s">
        <v>3100</v>
      </c>
      <c r="G1660" t="s">
        <v>639</v>
      </c>
      <c r="H1660" t="s">
        <v>639</v>
      </c>
      <c r="I1660" t="s">
        <v>2732</v>
      </c>
      <c r="J1660" t="s">
        <v>729</v>
      </c>
      <c r="K1660" t="s">
        <v>54</v>
      </c>
      <c r="L1660" s="4">
        <v>2</v>
      </c>
      <c r="M1660" s="4">
        <v>45657</v>
      </c>
      <c r="AE1660">
        <v>1.1000000000000001</v>
      </c>
    </row>
    <row r="1661" spans="1:31" x14ac:dyDescent="0.2">
      <c r="A1661" s="9">
        <v>2004606</v>
      </c>
      <c r="B1661">
        <v>3388</v>
      </c>
      <c r="C1661" t="s">
        <v>4502</v>
      </c>
      <c r="D1661" t="s">
        <v>4503</v>
      </c>
      <c r="E1661" t="s">
        <v>3100</v>
      </c>
      <c r="F1661" t="s">
        <v>4504</v>
      </c>
      <c r="G1661" t="s">
        <v>639</v>
      </c>
      <c r="H1661" t="s">
        <v>639</v>
      </c>
      <c r="I1661" t="s">
        <v>2732</v>
      </c>
      <c r="J1661" t="s">
        <v>729</v>
      </c>
      <c r="K1661" t="s">
        <v>54</v>
      </c>
      <c r="L1661" s="4">
        <v>40239</v>
      </c>
      <c r="M1661" s="4">
        <v>45657</v>
      </c>
      <c r="AC1661">
        <v>45</v>
      </c>
      <c r="AE1661">
        <v>1</v>
      </c>
    </row>
    <row r="1662" spans="1:31" x14ac:dyDescent="0.2">
      <c r="A1662" s="9">
        <v>2006686</v>
      </c>
      <c r="B1662">
        <v>3754</v>
      </c>
      <c r="C1662" t="s">
        <v>4505</v>
      </c>
      <c r="D1662" t="s">
        <v>4506</v>
      </c>
      <c r="E1662" t="s">
        <v>3100</v>
      </c>
      <c r="F1662" t="s">
        <v>4504</v>
      </c>
      <c r="G1662" t="s">
        <v>639</v>
      </c>
      <c r="H1662" t="s">
        <v>639</v>
      </c>
      <c r="I1662" t="s">
        <v>2732</v>
      </c>
      <c r="J1662" t="s">
        <v>647</v>
      </c>
      <c r="K1662" t="s">
        <v>54</v>
      </c>
      <c r="L1662" s="4">
        <v>2</v>
      </c>
      <c r="M1662" s="4">
        <v>45657</v>
      </c>
      <c r="AC1662">
        <v>40</v>
      </c>
      <c r="AE1662">
        <v>1.1000000000000001</v>
      </c>
    </row>
    <row r="1663" spans="1:31" x14ac:dyDescent="0.2">
      <c r="A1663" s="9">
        <v>2006687</v>
      </c>
      <c r="B1663">
        <v>3755</v>
      </c>
      <c r="C1663" t="s">
        <v>4507</v>
      </c>
      <c r="D1663" t="s">
        <v>4508</v>
      </c>
      <c r="E1663" t="s">
        <v>3100</v>
      </c>
      <c r="F1663" t="s">
        <v>4504</v>
      </c>
      <c r="G1663" t="s">
        <v>639</v>
      </c>
      <c r="H1663" t="s">
        <v>639</v>
      </c>
      <c r="I1663" t="s">
        <v>2732</v>
      </c>
      <c r="J1663" t="s">
        <v>647</v>
      </c>
      <c r="K1663" t="s">
        <v>54</v>
      </c>
      <c r="L1663" s="4">
        <v>2</v>
      </c>
      <c r="M1663" s="4">
        <v>45657</v>
      </c>
      <c r="AC1663">
        <v>50</v>
      </c>
      <c r="AE1663">
        <v>1.1000000000000001</v>
      </c>
    </row>
    <row r="1664" spans="1:31" x14ac:dyDescent="0.2">
      <c r="A1664" s="9">
        <v>2008281</v>
      </c>
      <c r="B1664">
        <v>4320</v>
      </c>
      <c r="C1664" t="s">
        <v>4509</v>
      </c>
      <c r="D1664" t="s">
        <v>4510</v>
      </c>
      <c r="E1664" t="s">
        <v>3100</v>
      </c>
      <c r="F1664" t="s">
        <v>3100</v>
      </c>
      <c r="G1664" t="s">
        <v>639</v>
      </c>
      <c r="H1664" t="s">
        <v>639</v>
      </c>
      <c r="I1664" t="s">
        <v>2732</v>
      </c>
      <c r="J1664" t="s">
        <v>729</v>
      </c>
      <c r="K1664" t="s">
        <v>54</v>
      </c>
      <c r="L1664" s="4">
        <v>2</v>
      </c>
      <c r="M1664" s="4">
        <v>45657</v>
      </c>
      <c r="AE1664">
        <v>1.1000000000000001</v>
      </c>
    </row>
    <row r="1665" spans="1:31" x14ac:dyDescent="0.2">
      <c r="A1665" s="9">
        <v>2006750</v>
      </c>
      <c r="B1665">
        <v>3757</v>
      </c>
      <c r="C1665" t="s">
        <v>4511</v>
      </c>
      <c r="D1665" t="s">
        <v>4512</v>
      </c>
      <c r="E1665" t="s">
        <v>3100</v>
      </c>
      <c r="F1665" t="s">
        <v>4504</v>
      </c>
      <c r="G1665" t="s">
        <v>639</v>
      </c>
      <c r="H1665" t="s">
        <v>639</v>
      </c>
      <c r="I1665" t="s">
        <v>2732</v>
      </c>
      <c r="J1665" t="s">
        <v>647</v>
      </c>
      <c r="K1665" t="s">
        <v>54</v>
      </c>
      <c r="L1665" s="4">
        <v>2</v>
      </c>
      <c r="M1665" s="4">
        <v>45657</v>
      </c>
      <c r="AC1665">
        <v>40</v>
      </c>
      <c r="AE1665">
        <v>1.1000000000000001</v>
      </c>
    </row>
    <row r="1666" spans="1:31" x14ac:dyDescent="0.2">
      <c r="A1666" s="9">
        <v>2006697</v>
      </c>
      <c r="B1666">
        <v>3756</v>
      </c>
      <c r="C1666" t="s">
        <v>4513</v>
      </c>
      <c r="D1666" t="s">
        <v>4514</v>
      </c>
      <c r="E1666" t="s">
        <v>3100</v>
      </c>
      <c r="F1666" t="s">
        <v>4504</v>
      </c>
      <c r="G1666" t="s">
        <v>639</v>
      </c>
      <c r="H1666" t="s">
        <v>639</v>
      </c>
      <c r="I1666" t="s">
        <v>2732</v>
      </c>
      <c r="J1666" t="s">
        <v>647</v>
      </c>
      <c r="K1666" t="s">
        <v>54</v>
      </c>
      <c r="L1666" s="4">
        <v>2</v>
      </c>
      <c r="M1666" s="4">
        <v>45657</v>
      </c>
      <c r="AC1666">
        <v>30</v>
      </c>
      <c r="AE1666">
        <v>1.1000000000000001</v>
      </c>
    </row>
    <row r="1667" spans="1:31" x14ac:dyDescent="0.2">
      <c r="A1667" s="9">
        <v>2004376</v>
      </c>
      <c r="B1667">
        <v>3387</v>
      </c>
      <c r="C1667" t="s">
        <v>4515</v>
      </c>
      <c r="D1667" t="s">
        <v>4516</v>
      </c>
      <c r="E1667" t="s">
        <v>3100</v>
      </c>
      <c r="F1667" t="s">
        <v>4504</v>
      </c>
      <c r="G1667" t="s">
        <v>639</v>
      </c>
      <c r="H1667" t="s">
        <v>639</v>
      </c>
      <c r="I1667" t="s">
        <v>2732</v>
      </c>
      <c r="J1667" t="s">
        <v>729</v>
      </c>
      <c r="K1667" t="s">
        <v>54</v>
      </c>
      <c r="L1667" s="4">
        <v>40239</v>
      </c>
      <c r="M1667" s="4">
        <v>45657</v>
      </c>
      <c r="AC1667">
        <v>50</v>
      </c>
      <c r="AE1667">
        <v>1.1000000000000001</v>
      </c>
    </row>
    <row r="1668" spans="1:31" x14ac:dyDescent="0.2">
      <c r="A1668" s="9">
        <v>2006749</v>
      </c>
      <c r="B1668">
        <v>3758</v>
      </c>
      <c r="C1668" t="s">
        <v>4517</v>
      </c>
      <c r="D1668" t="s">
        <v>4518</v>
      </c>
      <c r="E1668" t="s">
        <v>3100</v>
      </c>
      <c r="F1668" t="s">
        <v>4504</v>
      </c>
      <c r="G1668" t="s">
        <v>639</v>
      </c>
      <c r="H1668" t="s">
        <v>639</v>
      </c>
      <c r="I1668" t="s">
        <v>2732</v>
      </c>
      <c r="J1668" t="s">
        <v>647</v>
      </c>
      <c r="K1668" t="s">
        <v>54</v>
      </c>
      <c r="L1668" s="4">
        <v>2</v>
      </c>
      <c r="M1668" s="4">
        <v>45657</v>
      </c>
      <c r="AC1668">
        <v>40</v>
      </c>
      <c r="AE1668">
        <v>1.1000000000000001</v>
      </c>
    </row>
    <row r="1669" spans="1:31" x14ac:dyDescent="0.2">
      <c r="A1669" s="9">
        <v>2008280</v>
      </c>
      <c r="B1669">
        <v>4314</v>
      </c>
      <c r="C1669" t="s">
        <v>4519</v>
      </c>
      <c r="D1669" t="s">
        <v>4520</v>
      </c>
      <c r="E1669" t="s">
        <v>3100</v>
      </c>
      <c r="F1669" t="s">
        <v>4504</v>
      </c>
      <c r="G1669" t="s">
        <v>639</v>
      </c>
      <c r="H1669" t="s">
        <v>639</v>
      </c>
      <c r="I1669" t="s">
        <v>2732</v>
      </c>
      <c r="J1669" t="s">
        <v>729</v>
      </c>
      <c r="K1669" t="s">
        <v>54</v>
      </c>
      <c r="L1669" s="4">
        <v>2</v>
      </c>
      <c r="M1669" s="4">
        <v>45657</v>
      </c>
      <c r="AE1669">
        <v>1.1000000000000001</v>
      </c>
    </row>
    <row r="1670" spans="1:31" x14ac:dyDescent="0.2">
      <c r="A1670" s="9">
        <v>2001394</v>
      </c>
      <c r="B1670">
        <v>2739</v>
      </c>
      <c r="C1670" t="s">
        <v>4521</v>
      </c>
      <c r="D1670" t="s">
        <v>4522</v>
      </c>
      <c r="E1670" t="s">
        <v>781</v>
      </c>
      <c r="F1670" t="s">
        <v>1376</v>
      </c>
      <c r="G1670" t="s">
        <v>639</v>
      </c>
      <c r="H1670" t="s">
        <v>639</v>
      </c>
      <c r="I1670" t="s">
        <v>2732</v>
      </c>
      <c r="J1670" t="s">
        <v>729</v>
      </c>
      <c r="K1670" t="s">
        <v>54</v>
      </c>
      <c r="L1670" s="4">
        <v>39791</v>
      </c>
      <c r="M1670" s="4">
        <v>45657</v>
      </c>
      <c r="N1670">
        <v>3.7000000476837158</v>
      </c>
      <c r="AC1670">
        <v>25</v>
      </c>
      <c r="AE1670">
        <v>1</v>
      </c>
    </row>
    <row r="1671" spans="1:31" x14ac:dyDescent="0.2">
      <c r="A1671" s="9">
        <v>2007981</v>
      </c>
      <c r="B1671">
        <v>4367</v>
      </c>
      <c r="C1671" t="s">
        <v>4523</v>
      </c>
      <c r="D1671" t="s">
        <v>4524</v>
      </c>
      <c r="E1671" t="s">
        <v>4496</v>
      </c>
      <c r="F1671" t="s">
        <v>4496</v>
      </c>
      <c r="G1671" t="s">
        <v>639</v>
      </c>
      <c r="H1671" t="s">
        <v>684</v>
      </c>
      <c r="I1671" t="s">
        <v>2732</v>
      </c>
      <c r="J1671" t="s">
        <v>694</v>
      </c>
      <c r="K1671" t="s">
        <v>54</v>
      </c>
      <c r="L1671" s="4">
        <v>2</v>
      </c>
      <c r="M1671" s="4">
        <v>45657</v>
      </c>
      <c r="N1671">
        <v>1.7999999523162842</v>
      </c>
      <c r="P1671">
        <v>4.4000000953674316</v>
      </c>
      <c r="AC1671">
        <v>26.8</v>
      </c>
      <c r="AE1671">
        <v>1.05</v>
      </c>
    </row>
    <row r="1672" spans="1:31" x14ac:dyDescent="0.2">
      <c r="A1672" s="9">
        <v>2010185</v>
      </c>
      <c r="B1672">
        <v>5119</v>
      </c>
      <c r="C1672" t="s">
        <v>4525</v>
      </c>
      <c r="D1672" t="s">
        <v>4526</v>
      </c>
      <c r="E1672" t="s">
        <v>4527</v>
      </c>
      <c r="F1672" t="s">
        <v>4527</v>
      </c>
      <c r="G1672" t="s">
        <v>639</v>
      </c>
      <c r="H1672" t="s">
        <v>684</v>
      </c>
      <c r="I1672" t="s">
        <v>2732</v>
      </c>
      <c r="J1672" t="s">
        <v>686</v>
      </c>
      <c r="K1672" t="s">
        <v>53</v>
      </c>
      <c r="L1672" s="4">
        <v>2</v>
      </c>
      <c r="M1672" s="4">
        <v>45657</v>
      </c>
      <c r="N1672">
        <v>1</v>
      </c>
      <c r="O1672">
        <v>1</v>
      </c>
      <c r="P1672">
        <v>1</v>
      </c>
      <c r="AC1672">
        <v>75</v>
      </c>
      <c r="AE1672">
        <v>1</v>
      </c>
    </row>
    <row r="1673" spans="1:31" x14ac:dyDescent="0.2">
      <c r="A1673" s="9">
        <v>2009516</v>
      </c>
      <c r="B1673">
        <v>4859</v>
      </c>
      <c r="C1673" t="s">
        <v>4528</v>
      </c>
      <c r="D1673" t="s">
        <v>4529</v>
      </c>
      <c r="E1673" t="s">
        <v>4530</v>
      </c>
      <c r="F1673" t="s">
        <v>4530</v>
      </c>
      <c r="G1673" t="s">
        <v>639</v>
      </c>
      <c r="H1673" t="s">
        <v>639</v>
      </c>
      <c r="I1673" t="s">
        <v>2732</v>
      </c>
      <c r="J1673" t="s">
        <v>647</v>
      </c>
      <c r="K1673" t="s">
        <v>54</v>
      </c>
      <c r="L1673" s="4">
        <v>2</v>
      </c>
      <c r="M1673" s="4">
        <v>45657</v>
      </c>
      <c r="W1673">
        <v>26.700000762939453</v>
      </c>
      <c r="AE1673">
        <v>1.5</v>
      </c>
    </row>
    <row r="1674" spans="1:31" x14ac:dyDescent="0.2">
      <c r="A1674" s="9">
        <v>2010065</v>
      </c>
      <c r="B1674">
        <v>5074</v>
      </c>
      <c r="C1674" t="s">
        <v>4531</v>
      </c>
      <c r="D1674" t="s">
        <v>4532</v>
      </c>
      <c r="E1674" t="s">
        <v>4530</v>
      </c>
      <c r="F1674" t="s">
        <v>4530</v>
      </c>
      <c r="G1674" t="s">
        <v>639</v>
      </c>
      <c r="H1674" t="s">
        <v>639</v>
      </c>
      <c r="I1674" t="s">
        <v>2732</v>
      </c>
      <c r="J1674" t="s">
        <v>647</v>
      </c>
      <c r="K1674" t="s">
        <v>54</v>
      </c>
      <c r="L1674" s="4">
        <v>2</v>
      </c>
      <c r="M1674" s="4">
        <v>45657</v>
      </c>
      <c r="T1674">
        <v>50</v>
      </c>
      <c r="AE1674">
        <v>1</v>
      </c>
    </row>
    <row r="1675" spans="1:31" x14ac:dyDescent="0.2">
      <c r="A1675" s="9">
        <v>2006565</v>
      </c>
      <c r="B1675">
        <v>3663</v>
      </c>
      <c r="C1675" t="s">
        <v>4533</v>
      </c>
      <c r="D1675" t="s">
        <v>4534</v>
      </c>
      <c r="E1675" t="s">
        <v>2727</v>
      </c>
      <c r="F1675" t="s">
        <v>2727</v>
      </c>
      <c r="G1675" t="s">
        <v>639</v>
      </c>
      <c r="H1675" t="s">
        <v>639</v>
      </c>
      <c r="I1675" t="s">
        <v>2732</v>
      </c>
      <c r="J1675" t="s">
        <v>729</v>
      </c>
      <c r="K1675" t="s">
        <v>54</v>
      </c>
      <c r="L1675" s="4">
        <v>2</v>
      </c>
      <c r="M1675" s="4">
        <v>45657</v>
      </c>
      <c r="AA1675">
        <v>5.0999999046325684</v>
      </c>
      <c r="AC1675">
        <v>50</v>
      </c>
      <c r="AE1675">
        <v>1</v>
      </c>
    </row>
    <row r="1676" spans="1:31" x14ac:dyDescent="0.2">
      <c r="A1676" s="9">
        <v>2000606</v>
      </c>
      <c r="B1676">
        <v>606</v>
      </c>
      <c r="C1676" t="s">
        <v>4535</v>
      </c>
      <c r="D1676" t="s">
        <v>4536</v>
      </c>
      <c r="E1676" t="s">
        <v>2727</v>
      </c>
      <c r="F1676" t="s">
        <v>2727</v>
      </c>
      <c r="G1676" t="s">
        <v>639</v>
      </c>
      <c r="H1676" t="s">
        <v>639</v>
      </c>
      <c r="I1676" t="s">
        <v>2732</v>
      </c>
      <c r="J1676" t="s">
        <v>729</v>
      </c>
      <c r="K1676" t="s">
        <v>54</v>
      </c>
      <c r="L1676" s="4">
        <v>39770</v>
      </c>
      <c r="M1676" s="4">
        <v>45657</v>
      </c>
      <c r="AC1676">
        <v>85</v>
      </c>
      <c r="AE1676">
        <v>1.1000000000000001</v>
      </c>
    </row>
    <row r="1677" spans="1:31" x14ac:dyDescent="0.2">
      <c r="A1677" s="9">
        <v>2000604</v>
      </c>
      <c r="B1677">
        <v>607</v>
      </c>
      <c r="C1677" t="s">
        <v>4537</v>
      </c>
      <c r="D1677" t="s">
        <v>4538</v>
      </c>
      <c r="E1677" t="s">
        <v>2727</v>
      </c>
      <c r="F1677" t="s">
        <v>2727</v>
      </c>
      <c r="G1677" t="s">
        <v>639</v>
      </c>
      <c r="H1677" t="s">
        <v>639</v>
      </c>
      <c r="I1677" t="s">
        <v>2732</v>
      </c>
      <c r="J1677" t="s">
        <v>729</v>
      </c>
      <c r="K1677" t="s">
        <v>54</v>
      </c>
      <c r="L1677" s="4">
        <v>39770</v>
      </c>
      <c r="M1677" s="4">
        <v>45657</v>
      </c>
      <c r="AC1677">
        <v>65</v>
      </c>
      <c r="AE1677">
        <v>1.1000000000000001</v>
      </c>
    </row>
    <row r="1678" spans="1:31" x14ac:dyDescent="0.2">
      <c r="A1678" s="9">
        <v>2000603</v>
      </c>
      <c r="B1678">
        <v>886</v>
      </c>
      <c r="C1678" t="s">
        <v>4539</v>
      </c>
      <c r="D1678" t="s">
        <v>4540</v>
      </c>
      <c r="E1678" t="s">
        <v>2727</v>
      </c>
      <c r="F1678" t="s">
        <v>2727</v>
      </c>
      <c r="G1678" t="s">
        <v>639</v>
      </c>
      <c r="H1678" t="s">
        <v>639</v>
      </c>
      <c r="I1678" t="s">
        <v>2732</v>
      </c>
      <c r="J1678" t="s">
        <v>729</v>
      </c>
      <c r="K1678" t="s">
        <v>54</v>
      </c>
      <c r="L1678" s="4">
        <v>39770</v>
      </c>
      <c r="M1678" s="4">
        <v>45657</v>
      </c>
      <c r="AC1678">
        <v>65</v>
      </c>
      <c r="AE1678">
        <v>1.1000000000000001</v>
      </c>
    </row>
    <row r="1679" spans="1:31" x14ac:dyDescent="0.2">
      <c r="A1679" s="9">
        <v>2000601</v>
      </c>
      <c r="B1679">
        <v>887</v>
      </c>
      <c r="C1679" t="s">
        <v>4541</v>
      </c>
      <c r="D1679" t="s">
        <v>4542</v>
      </c>
      <c r="E1679" t="s">
        <v>2727</v>
      </c>
      <c r="F1679" t="s">
        <v>2727</v>
      </c>
      <c r="G1679" t="s">
        <v>639</v>
      </c>
      <c r="H1679" t="s">
        <v>639</v>
      </c>
      <c r="I1679" t="s">
        <v>2732</v>
      </c>
      <c r="J1679" t="s">
        <v>729</v>
      </c>
      <c r="K1679" t="s">
        <v>54</v>
      </c>
      <c r="L1679" s="4">
        <v>39770</v>
      </c>
      <c r="M1679" s="4">
        <v>45657</v>
      </c>
      <c r="AC1679">
        <v>60</v>
      </c>
      <c r="AE1679">
        <v>1.1000000000000001</v>
      </c>
    </row>
    <row r="1680" spans="1:31" x14ac:dyDescent="0.2">
      <c r="A1680" s="9">
        <v>2000939</v>
      </c>
      <c r="B1680">
        <v>549</v>
      </c>
      <c r="C1680" t="s">
        <v>4543</v>
      </c>
      <c r="D1680" t="s">
        <v>4544</v>
      </c>
      <c r="E1680" t="s">
        <v>2727</v>
      </c>
      <c r="F1680" t="s">
        <v>2727</v>
      </c>
      <c r="G1680" t="s">
        <v>639</v>
      </c>
      <c r="H1680" t="s">
        <v>639</v>
      </c>
      <c r="I1680" t="s">
        <v>2732</v>
      </c>
      <c r="J1680" t="s">
        <v>729</v>
      </c>
      <c r="K1680" t="s">
        <v>54</v>
      </c>
      <c r="L1680" s="4">
        <v>39756</v>
      </c>
      <c r="M1680" s="4">
        <v>45657</v>
      </c>
      <c r="AC1680">
        <v>70</v>
      </c>
      <c r="AE1680">
        <v>1.1000000000000001</v>
      </c>
    </row>
    <row r="1681" spans="1:31" x14ac:dyDescent="0.2">
      <c r="A1681" s="9">
        <v>2000599</v>
      </c>
      <c r="B1681">
        <v>885</v>
      </c>
      <c r="C1681" t="s">
        <v>4545</v>
      </c>
      <c r="D1681" t="s">
        <v>4546</v>
      </c>
      <c r="E1681" t="s">
        <v>2727</v>
      </c>
      <c r="F1681" t="s">
        <v>2727</v>
      </c>
      <c r="G1681" t="s">
        <v>639</v>
      </c>
      <c r="H1681" t="s">
        <v>639</v>
      </c>
      <c r="I1681" t="s">
        <v>2732</v>
      </c>
      <c r="J1681" t="s">
        <v>729</v>
      </c>
      <c r="K1681" t="s">
        <v>54</v>
      </c>
      <c r="L1681" s="4">
        <v>39770</v>
      </c>
      <c r="M1681" s="4">
        <v>45657</v>
      </c>
      <c r="AC1681">
        <v>60</v>
      </c>
      <c r="AE1681">
        <v>1.1000000000000001</v>
      </c>
    </row>
    <row r="1682" spans="1:31" x14ac:dyDescent="0.2">
      <c r="A1682" s="9">
        <v>2004247</v>
      </c>
      <c r="B1682">
        <v>888</v>
      </c>
      <c r="C1682" t="s">
        <v>4547</v>
      </c>
      <c r="D1682" t="s">
        <v>4548</v>
      </c>
      <c r="E1682" t="s">
        <v>2727</v>
      </c>
      <c r="F1682" t="s">
        <v>2727</v>
      </c>
      <c r="G1682" t="s">
        <v>639</v>
      </c>
      <c r="H1682" t="s">
        <v>639</v>
      </c>
      <c r="I1682" t="s">
        <v>2732</v>
      </c>
      <c r="J1682" t="s">
        <v>729</v>
      </c>
      <c r="K1682" t="s">
        <v>54</v>
      </c>
      <c r="L1682" s="4">
        <v>39756</v>
      </c>
      <c r="M1682" s="4">
        <v>45657</v>
      </c>
      <c r="AC1682">
        <v>50</v>
      </c>
      <c r="AE1682">
        <v>1.1000000000000001</v>
      </c>
    </row>
    <row r="1683" spans="1:31" x14ac:dyDescent="0.2">
      <c r="A1683" s="9">
        <v>2004326</v>
      </c>
      <c r="B1683">
        <v>3127</v>
      </c>
      <c r="C1683" t="s">
        <v>4549</v>
      </c>
      <c r="D1683" t="s">
        <v>4550</v>
      </c>
      <c r="E1683" t="s">
        <v>1702</v>
      </c>
      <c r="F1683" t="s">
        <v>1702</v>
      </c>
      <c r="G1683" t="s">
        <v>639</v>
      </c>
      <c r="H1683" t="s">
        <v>639</v>
      </c>
      <c r="I1683" t="s">
        <v>2732</v>
      </c>
      <c r="J1683" t="s">
        <v>729</v>
      </c>
      <c r="K1683" t="s">
        <v>54</v>
      </c>
      <c r="L1683" s="4">
        <v>39798</v>
      </c>
      <c r="M1683" s="4">
        <v>45657</v>
      </c>
      <c r="AC1683">
        <v>70</v>
      </c>
      <c r="AE1683">
        <v>1</v>
      </c>
    </row>
    <row r="1684" spans="1:31" x14ac:dyDescent="0.2">
      <c r="A1684" s="9">
        <v>2001466</v>
      </c>
      <c r="B1684">
        <v>484</v>
      </c>
      <c r="C1684" t="s">
        <v>4551</v>
      </c>
      <c r="D1684" t="s">
        <v>4552</v>
      </c>
      <c r="E1684" t="s">
        <v>4553</v>
      </c>
      <c r="F1684" t="s">
        <v>4554</v>
      </c>
      <c r="G1684" t="s">
        <v>639</v>
      </c>
      <c r="H1684" t="s">
        <v>639</v>
      </c>
      <c r="I1684" t="s">
        <v>2732</v>
      </c>
      <c r="J1684" t="s">
        <v>641</v>
      </c>
      <c r="K1684" t="s">
        <v>54</v>
      </c>
      <c r="L1684" s="4">
        <v>39126</v>
      </c>
      <c r="M1684" s="4">
        <v>45657</v>
      </c>
      <c r="N1684">
        <v>2.5999999046325684</v>
      </c>
      <c r="Y1684">
        <v>4</v>
      </c>
      <c r="AE1684">
        <v>1.25</v>
      </c>
    </row>
    <row r="1685" spans="1:31" x14ac:dyDescent="0.2">
      <c r="A1685" s="9">
        <v>2009848</v>
      </c>
      <c r="B1685">
        <v>5010</v>
      </c>
      <c r="C1685" t="s">
        <v>4555</v>
      </c>
      <c r="D1685" t="s">
        <v>4556</v>
      </c>
      <c r="E1685" t="s">
        <v>931</v>
      </c>
      <c r="F1685" t="s">
        <v>931</v>
      </c>
      <c r="G1685" t="s">
        <v>639</v>
      </c>
      <c r="H1685" t="s">
        <v>639</v>
      </c>
      <c r="I1685" t="s">
        <v>2732</v>
      </c>
      <c r="J1685" t="s">
        <v>641</v>
      </c>
      <c r="K1685" t="s">
        <v>54</v>
      </c>
      <c r="L1685" s="4">
        <v>2</v>
      </c>
      <c r="M1685" s="4">
        <v>45657</v>
      </c>
      <c r="N1685">
        <v>19</v>
      </c>
      <c r="R1685">
        <v>4.3000001907348633</v>
      </c>
      <c r="V1685">
        <v>0.37999999523162842</v>
      </c>
      <c r="W1685">
        <v>0.18999999761581421</v>
      </c>
      <c r="Y1685">
        <v>0.18999999761581421</v>
      </c>
      <c r="Z1685">
        <v>0.37999999523162842</v>
      </c>
      <c r="AE1685">
        <v>1.35</v>
      </c>
    </row>
    <row r="1686" spans="1:31" x14ac:dyDescent="0.2">
      <c r="A1686" s="9">
        <v>2009849</v>
      </c>
      <c r="B1686">
        <v>5011</v>
      </c>
      <c r="C1686" t="s">
        <v>4557</v>
      </c>
      <c r="D1686" t="s">
        <v>4558</v>
      </c>
      <c r="E1686" t="s">
        <v>931</v>
      </c>
      <c r="F1686" t="s">
        <v>931</v>
      </c>
      <c r="G1686" t="s">
        <v>639</v>
      </c>
      <c r="H1686" t="s">
        <v>639</v>
      </c>
      <c r="I1686" t="s">
        <v>2732</v>
      </c>
      <c r="J1686" t="s">
        <v>641</v>
      </c>
      <c r="K1686" t="s">
        <v>54</v>
      </c>
      <c r="L1686" s="4">
        <v>2</v>
      </c>
      <c r="M1686" s="4">
        <v>45657</v>
      </c>
      <c r="N1686">
        <v>18.100000381469727</v>
      </c>
      <c r="R1686">
        <v>4.3000001907348633</v>
      </c>
      <c r="V1686">
        <v>0.37999999523162842</v>
      </c>
      <c r="Y1686">
        <v>1.1100000143051147</v>
      </c>
      <c r="Z1686">
        <v>0.37999999523162842</v>
      </c>
      <c r="AA1686">
        <v>0.37999999523162842</v>
      </c>
      <c r="AE1686">
        <v>1.35</v>
      </c>
    </row>
    <row r="1687" spans="1:31" x14ac:dyDescent="0.2">
      <c r="A1687" s="9">
        <v>2009850</v>
      </c>
      <c r="B1687">
        <v>5071</v>
      </c>
      <c r="C1687" t="s">
        <v>4559</v>
      </c>
      <c r="D1687" t="s">
        <v>4560</v>
      </c>
      <c r="E1687" t="s">
        <v>931</v>
      </c>
      <c r="F1687" t="s">
        <v>931</v>
      </c>
      <c r="G1687" t="s">
        <v>639</v>
      </c>
      <c r="H1687" t="s">
        <v>639</v>
      </c>
      <c r="I1687" t="s">
        <v>2732</v>
      </c>
      <c r="J1687" t="s">
        <v>641</v>
      </c>
      <c r="K1687" t="s">
        <v>54</v>
      </c>
      <c r="L1687" s="4">
        <v>2</v>
      </c>
      <c r="M1687" s="4">
        <v>45657</v>
      </c>
      <c r="N1687">
        <v>15</v>
      </c>
      <c r="R1687">
        <v>5</v>
      </c>
      <c r="T1687">
        <v>4</v>
      </c>
      <c r="V1687">
        <v>0.5</v>
      </c>
      <c r="AE1687">
        <v>1.3</v>
      </c>
    </row>
    <row r="1688" spans="1:31" x14ac:dyDescent="0.2">
      <c r="A1688" s="9">
        <v>2009851</v>
      </c>
      <c r="B1688">
        <v>5012</v>
      </c>
      <c r="C1688" t="s">
        <v>4561</v>
      </c>
      <c r="D1688" t="s">
        <v>4562</v>
      </c>
      <c r="E1688" t="s">
        <v>931</v>
      </c>
      <c r="F1688" t="s">
        <v>931</v>
      </c>
      <c r="G1688" t="s">
        <v>639</v>
      </c>
      <c r="H1688" t="s">
        <v>639</v>
      </c>
      <c r="I1688" t="s">
        <v>2732</v>
      </c>
      <c r="J1688" t="s">
        <v>641</v>
      </c>
      <c r="K1688" t="s">
        <v>54</v>
      </c>
      <c r="L1688" s="4">
        <v>2</v>
      </c>
      <c r="M1688" s="4">
        <v>45657</v>
      </c>
      <c r="N1688">
        <v>15</v>
      </c>
      <c r="R1688">
        <v>5</v>
      </c>
      <c r="T1688">
        <v>4</v>
      </c>
      <c r="Y1688">
        <v>1</v>
      </c>
      <c r="AE1688">
        <v>1.3</v>
      </c>
    </row>
    <row r="1689" spans="1:31" x14ac:dyDescent="0.2">
      <c r="A1689" s="9">
        <v>2009852</v>
      </c>
      <c r="B1689">
        <v>5013</v>
      </c>
      <c r="C1689" t="s">
        <v>4563</v>
      </c>
      <c r="D1689" t="s">
        <v>4564</v>
      </c>
      <c r="E1689" t="s">
        <v>931</v>
      </c>
      <c r="F1689" t="s">
        <v>931</v>
      </c>
      <c r="G1689" t="s">
        <v>639</v>
      </c>
      <c r="H1689" t="s">
        <v>639</v>
      </c>
      <c r="I1689" t="s">
        <v>2732</v>
      </c>
      <c r="J1689" t="s">
        <v>641</v>
      </c>
      <c r="K1689" t="s">
        <v>54</v>
      </c>
      <c r="L1689" s="4">
        <v>2</v>
      </c>
      <c r="M1689" s="4">
        <v>45657</v>
      </c>
      <c r="N1689">
        <v>12</v>
      </c>
      <c r="O1689">
        <v>6</v>
      </c>
      <c r="P1689">
        <v>6</v>
      </c>
      <c r="AE1689">
        <v>1.2</v>
      </c>
    </row>
    <row r="1690" spans="1:31" x14ac:dyDescent="0.2">
      <c r="A1690" s="9">
        <v>2008312</v>
      </c>
      <c r="B1690">
        <v>4342</v>
      </c>
      <c r="C1690" t="s">
        <v>4565</v>
      </c>
      <c r="D1690" t="s">
        <v>4566</v>
      </c>
      <c r="E1690" t="s">
        <v>1889</v>
      </c>
      <c r="F1690" t="s">
        <v>4452</v>
      </c>
      <c r="G1690" t="s">
        <v>639</v>
      </c>
      <c r="H1690" t="s">
        <v>639</v>
      </c>
      <c r="I1690" t="s">
        <v>2732</v>
      </c>
      <c r="J1690" t="s">
        <v>729</v>
      </c>
      <c r="K1690" t="s">
        <v>54</v>
      </c>
      <c r="L1690" s="4">
        <v>2</v>
      </c>
      <c r="M1690" s="4">
        <v>45657</v>
      </c>
      <c r="AE1690">
        <v>1.1000000000000001</v>
      </c>
    </row>
    <row r="1691" spans="1:31" x14ac:dyDescent="0.2">
      <c r="A1691" s="9">
        <v>2008308</v>
      </c>
      <c r="B1691">
        <v>4328</v>
      </c>
      <c r="C1691" t="s">
        <v>4567</v>
      </c>
      <c r="D1691" t="s">
        <v>4568</v>
      </c>
      <c r="E1691" t="s">
        <v>3074</v>
      </c>
      <c r="F1691" t="s">
        <v>3074</v>
      </c>
      <c r="G1691" t="s">
        <v>639</v>
      </c>
      <c r="H1691" t="s">
        <v>639</v>
      </c>
      <c r="I1691" t="s">
        <v>2732</v>
      </c>
      <c r="J1691" t="s">
        <v>729</v>
      </c>
      <c r="K1691" t="s">
        <v>54</v>
      </c>
      <c r="L1691" s="4">
        <v>2</v>
      </c>
      <c r="M1691" s="4">
        <v>45657</v>
      </c>
      <c r="AE1691">
        <v>1.1000000000000001</v>
      </c>
    </row>
    <row r="1692" spans="1:31" x14ac:dyDescent="0.2">
      <c r="A1692" s="9">
        <v>2008309</v>
      </c>
      <c r="B1692">
        <v>4329</v>
      </c>
      <c r="C1692" t="s">
        <v>4569</v>
      </c>
      <c r="D1692" t="s">
        <v>4570</v>
      </c>
      <c r="E1692" t="s">
        <v>3074</v>
      </c>
      <c r="F1692" t="s">
        <v>3074</v>
      </c>
      <c r="G1692" t="s">
        <v>639</v>
      </c>
      <c r="H1692" t="s">
        <v>639</v>
      </c>
      <c r="I1692" t="s">
        <v>2732</v>
      </c>
      <c r="J1692" t="s">
        <v>729</v>
      </c>
      <c r="K1692" t="s">
        <v>54</v>
      </c>
      <c r="L1692" s="4">
        <v>2</v>
      </c>
      <c r="M1692" s="4">
        <v>45657</v>
      </c>
      <c r="AE1692">
        <v>1.1000000000000001</v>
      </c>
    </row>
    <row r="1693" spans="1:31" x14ac:dyDescent="0.2">
      <c r="A1693" s="9">
        <v>2000387</v>
      </c>
      <c r="B1693">
        <v>1779</v>
      </c>
      <c r="C1693" t="s">
        <v>4571</v>
      </c>
      <c r="D1693" t="s">
        <v>4572</v>
      </c>
      <c r="E1693" t="s">
        <v>2775</v>
      </c>
      <c r="F1693" t="s">
        <v>2775</v>
      </c>
      <c r="G1693" t="s">
        <v>639</v>
      </c>
      <c r="H1693" t="s">
        <v>639</v>
      </c>
      <c r="I1693" t="s">
        <v>2732</v>
      </c>
      <c r="J1693" t="s">
        <v>641</v>
      </c>
      <c r="K1693" t="s">
        <v>54</v>
      </c>
      <c r="L1693" s="4">
        <v>39735</v>
      </c>
      <c r="M1693" s="4">
        <v>45657</v>
      </c>
      <c r="N1693">
        <v>12</v>
      </c>
      <c r="P1693">
        <v>6</v>
      </c>
      <c r="Q1693">
        <v>1.5</v>
      </c>
      <c r="R1693">
        <v>12</v>
      </c>
      <c r="AE1693">
        <v>1.4</v>
      </c>
    </row>
    <row r="1694" spans="1:31" x14ac:dyDescent="0.2">
      <c r="A1694" s="9">
        <v>2010041</v>
      </c>
      <c r="B1694">
        <v>5108</v>
      </c>
      <c r="C1694" t="s">
        <v>4573</v>
      </c>
      <c r="D1694" t="s">
        <v>4574</v>
      </c>
      <c r="E1694" t="s">
        <v>1264</v>
      </c>
      <c r="F1694" t="s">
        <v>2647</v>
      </c>
      <c r="G1694" t="s">
        <v>639</v>
      </c>
      <c r="H1694" t="s">
        <v>684</v>
      </c>
      <c r="I1694" t="s">
        <v>2732</v>
      </c>
      <c r="J1694" t="s">
        <v>641</v>
      </c>
      <c r="K1694" t="s">
        <v>54</v>
      </c>
      <c r="L1694" s="4">
        <v>2</v>
      </c>
      <c r="M1694" s="4">
        <v>45657</v>
      </c>
      <c r="N1694">
        <v>9</v>
      </c>
      <c r="O1694">
        <v>5</v>
      </c>
      <c r="P1694">
        <v>7</v>
      </c>
      <c r="W1694">
        <v>2.0000000949949026E-3</v>
      </c>
      <c r="X1694">
        <v>1.9999999552965164E-2</v>
      </c>
      <c r="Y1694">
        <v>9.9999997764825821E-3</v>
      </c>
      <c r="AA1694">
        <v>1.0000000474974513E-3</v>
      </c>
      <c r="AE1694">
        <v>1.25</v>
      </c>
    </row>
    <row r="1695" spans="1:31" x14ac:dyDescent="0.2">
      <c r="A1695" s="9">
        <v>2009999</v>
      </c>
      <c r="B1695">
        <v>5052</v>
      </c>
      <c r="C1695" t="s">
        <v>4575</v>
      </c>
      <c r="D1695" t="s">
        <v>4576</v>
      </c>
      <c r="E1695" t="s">
        <v>1264</v>
      </c>
      <c r="F1695" t="s">
        <v>2647</v>
      </c>
      <c r="G1695" t="s">
        <v>639</v>
      </c>
      <c r="H1695" t="s">
        <v>639</v>
      </c>
      <c r="I1695" t="s">
        <v>2732</v>
      </c>
      <c r="J1695" t="s">
        <v>641</v>
      </c>
      <c r="K1695" t="s">
        <v>54</v>
      </c>
      <c r="L1695" s="4">
        <v>2</v>
      </c>
      <c r="M1695" s="4">
        <v>45657</v>
      </c>
      <c r="N1695">
        <v>4</v>
      </c>
      <c r="O1695">
        <v>6</v>
      </c>
      <c r="P1695">
        <v>9</v>
      </c>
      <c r="Y1695">
        <v>1</v>
      </c>
      <c r="AE1695">
        <v>1.23</v>
      </c>
    </row>
    <row r="1696" spans="1:31" x14ac:dyDescent="0.2">
      <c r="A1696" s="9">
        <v>2010025</v>
      </c>
      <c r="B1696">
        <v>5075</v>
      </c>
      <c r="C1696" t="s">
        <v>4577</v>
      </c>
      <c r="D1696" t="s">
        <v>4578</v>
      </c>
      <c r="E1696" t="s">
        <v>1264</v>
      </c>
      <c r="F1696" t="s">
        <v>2647</v>
      </c>
      <c r="G1696" t="s">
        <v>639</v>
      </c>
      <c r="H1696" t="s">
        <v>684</v>
      </c>
      <c r="I1696" t="s">
        <v>2732</v>
      </c>
      <c r="J1696" t="s">
        <v>647</v>
      </c>
      <c r="K1696" t="s">
        <v>54</v>
      </c>
      <c r="L1696" s="4">
        <v>2</v>
      </c>
      <c r="M1696" s="4">
        <v>45657</v>
      </c>
      <c r="P1696">
        <v>1.0000000474974513E-3</v>
      </c>
      <c r="R1696">
        <v>4.5</v>
      </c>
      <c r="T1696">
        <v>4</v>
      </c>
      <c r="AE1696">
        <v>1.2</v>
      </c>
    </row>
    <row r="1697" spans="1:31" x14ac:dyDescent="0.2">
      <c r="A1697" s="9">
        <v>2010001</v>
      </c>
      <c r="B1697">
        <v>5054</v>
      </c>
      <c r="C1697" t="s">
        <v>4579</v>
      </c>
      <c r="D1697" t="s">
        <v>4580</v>
      </c>
      <c r="E1697" t="s">
        <v>1264</v>
      </c>
      <c r="F1697" t="s">
        <v>2647</v>
      </c>
      <c r="G1697" t="s">
        <v>639</v>
      </c>
      <c r="H1697" t="s">
        <v>639</v>
      </c>
      <c r="I1697" t="s">
        <v>2732</v>
      </c>
      <c r="J1697" t="s">
        <v>647</v>
      </c>
      <c r="K1697" t="s">
        <v>54</v>
      </c>
      <c r="L1697" s="4">
        <v>2</v>
      </c>
      <c r="M1697" s="4">
        <v>45657</v>
      </c>
      <c r="V1697">
        <v>1</v>
      </c>
      <c r="Z1697">
        <v>1</v>
      </c>
      <c r="AE1697">
        <v>1.1000000000000001</v>
      </c>
    </row>
    <row r="1698" spans="1:31" x14ac:dyDescent="0.2">
      <c r="A1698" s="9">
        <v>2010000</v>
      </c>
      <c r="B1698">
        <v>5053</v>
      </c>
      <c r="C1698" t="s">
        <v>4581</v>
      </c>
      <c r="D1698" t="s">
        <v>4582</v>
      </c>
      <c r="E1698" t="s">
        <v>1264</v>
      </c>
      <c r="F1698" t="s">
        <v>2647</v>
      </c>
      <c r="G1698" t="s">
        <v>639</v>
      </c>
      <c r="H1698" t="s">
        <v>639</v>
      </c>
      <c r="I1698" t="s">
        <v>2732</v>
      </c>
      <c r="J1698" t="s">
        <v>641</v>
      </c>
      <c r="K1698" t="s">
        <v>54</v>
      </c>
      <c r="L1698" s="4">
        <v>2</v>
      </c>
      <c r="M1698" s="4">
        <v>45657</v>
      </c>
      <c r="N1698">
        <v>4</v>
      </c>
      <c r="O1698">
        <v>6</v>
      </c>
      <c r="P1698">
        <v>9</v>
      </c>
      <c r="V1698">
        <v>2.0000000949949026E-3</v>
      </c>
      <c r="W1698">
        <v>2.0000000949949026E-3</v>
      </c>
      <c r="X1698">
        <v>1.9999999552965164E-2</v>
      </c>
      <c r="Y1698">
        <v>9.9999997764825821E-3</v>
      </c>
      <c r="Z1698">
        <v>9.9999997764825821E-3</v>
      </c>
      <c r="AA1698">
        <v>1.0000000474974513E-3</v>
      </c>
      <c r="AE1698">
        <v>1.22</v>
      </c>
    </row>
    <row r="1699" spans="1:31" x14ac:dyDescent="0.2">
      <c r="A1699" s="9">
        <v>2009629</v>
      </c>
      <c r="B1699">
        <v>4983</v>
      </c>
      <c r="C1699" t="s">
        <v>4583</v>
      </c>
      <c r="D1699" t="s">
        <v>4584</v>
      </c>
      <c r="E1699" t="s">
        <v>1264</v>
      </c>
      <c r="F1699" t="s">
        <v>2647</v>
      </c>
      <c r="G1699" t="s">
        <v>639</v>
      </c>
      <c r="H1699" t="s">
        <v>684</v>
      </c>
      <c r="I1699" t="s">
        <v>2732</v>
      </c>
      <c r="J1699" t="s">
        <v>641</v>
      </c>
      <c r="K1699" t="s">
        <v>54</v>
      </c>
      <c r="L1699" s="4">
        <v>2</v>
      </c>
      <c r="M1699" s="4">
        <v>45657</v>
      </c>
      <c r="N1699">
        <v>9</v>
      </c>
      <c r="O1699">
        <v>5</v>
      </c>
      <c r="P1699">
        <v>7</v>
      </c>
      <c r="W1699">
        <v>2.0000000949949026E-3</v>
      </c>
      <c r="X1699">
        <v>1.9999999552965164E-2</v>
      </c>
      <c r="Y1699">
        <v>9.9999997764825821E-3</v>
      </c>
      <c r="AA1699">
        <v>1.0000000474974513E-3</v>
      </c>
      <c r="AE1699">
        <v>1.25</v>
      </c>
    </row>
    <row r="1700" spans="1:31" x14ac:dyDescent="0.2">
      <c r="A1700" s="9">
        <v>2009800</v>
      </c>
      <c r="B1700">
        <v>5038</v>
      </c>
      <c r="C1700" t="s">
        <v>4585</v>
      </c>
      <c r="D1700" t="s">
        <v>4586</v>
      </c>
      <c r="E1700" t="s">
        <v>1264</v>
      </c>
      <c r="F1700" t="s">
        <v>2647</v>
      </c>
      <c r="G1700" t="s">
        <v>639</v>
      </c>
      <c r="H1700" t="s">
        <v>639</v>
      </c>
      <c r="I1700" t="s">
        <v>2732</v>
      </c>
      <c r="J1700" t="s">
        <v>641</v>
      </c>
      <c r="K1700" t="s">
        <v>54</v>
      </c>
      <c r="L1700" s="4">
        <v>2</v>
      </c>
      <c r="M1700" s="4">
        <v>45657</v>
      </c>
      <c r="N1700">
        <v>4</v>
      </c>
      <c r="O1700">
        <v>6</v>
      </c>
      <c r="P1700">
        <v>9</v>
      </c>
      <c r="Y1700">
        <v>1</v>
      </c>
      <c r="AE1700">
        <v>1.23</v>
      </c>
    </row>
    <row r="1701" spans="1:31" x14ac:dyDescent="0.2">
      <c r="A1701" s="9">
        <v>2009847</v>
      </c>
      <c r="B1701">
        <v>5037</v>
      </c>
      <c r="C1701" t="s">
        <v>4587</v>
      </c>
      <c r="D1701" t="s">
        <v>4588</v>
      </c>
      <c r="E1701" t="s">
        <v>1264</v>
      </c>
      <c r="F1701" t="s">
        <v>2647</v>
      </c>
      <c r="G1701" t="s">
        <v>639</v>
      </c>
      <c r="H1701" t="s">
        <v>639</v>
      </c>
      <c r="I1701" t="s">
        <v>2732</v>
      </c>
      <c r="J1701" t="s">
        <v>647</v>
      </c>
      <c r="K1701" t="s">
        <v>54</v>
      </c>
      <c r="L1701" s="4">
        <v>2</v>
      </c>
      <c r="M1701" s="4">
        <v>45657</v>
      </c>
      <c r="V1701">
        <v>1</v>
      </c>
      <c r="Z1701">
        <v>1</v>
      </c>
      <c r="AE1701">
        <v>1.1000000000000001</v>
      </c>
    </row>
    <row r="1702" spans="1:31" x14ac:dyDescent="0.2">
      <c r="A1702" s="9">
        <v>2009801</v>
      </c>
      <c r="B1702">
        <v>5048</v>
      </c>
      <c r="C1702" t="s">
        <v>4589</v>
      </c>
      <c r="D1702" t="s">
        <v>4590</v>
      </c>
      <c r="E1702" t="s">
        <v>1264</v>
      </c>
      <c r="F1702" t="s">
        <v>2647</v>
      </c>
      <c r="G1702" t="s">
        <v>639</v>
      </c>
      <c r="H1702" t="s">
        <v>639</v>
      </c>
      <c r="I1702" t="s">
        <v>2732</v>
      </c>
      <c r="J1702" t="s">
        <v>641</v>
      </c>
      <c r="K1702" t="s">
        <v>54</v>
      </c>
      <c r="L1702" s="4">
        <v>2</v>
      </c>
      <c r="M1702" s="4">
        <v>45657</v>
      </c>
      <c r="N1702">
        <v>4</v>
      </c>
      <c r="O1702">
        <v>6</v>
      </c>
      <c r="P1702">
        <v>9</v>
      </c>
      <c r="V1702">
        <v>2.0000000949949026E-3</v>
      </c>
      <c r="W1702">
        <v>2.0000000949949026E-3</v>
      </c>
      <c r="X1702">
        <v>1.9999999552965164E-2</v>
      </c>
      <c r="Y1702">
        <v>9.9999997764825821E-3</v>
      </c>
      <c r="Z1702">
        <v>9.9999997764825821E-3</v>
      </c>
      <c r="AA1702">
        <v>1.0000000474974513E-3</v>
      </c>
      <c r="AE1702">
        <v>1.22</v>
      </c>
    </row>
    <row r="1703" spans="1:31" x14ac:dyDescent="0.2">
      <c r="A1703" s="9">
        <v>2009122</v>
      </c>
      <c r="B1703">
        <v>4714</v>
      </c>
      <c r="C1703" t="s">
        <v>4591</v>
      </c>
      <c r="D1703" t="s">
        <v>4592</v>
      </c>
      <c r="E1703" t="s">
        <v>1264</v>
      </c>
      <c r="F1703" t="s">
        <v>2668</v>
      </c>
      <c r="G1703" t="s">
        <v>639</v>
      </c>
      <c r="H1703" t="s">
        <v>684</v>
      </c>
      <c r="I1703" t="s">
        <v>2732</v>
      </c>
      <c r="J1703" t="s">
        <v>641</v>
      </c>
      <c r="K1703" t="s">
        <v>54</v>
      </c>
      <c r="L1703" s="4">
        <v>2</v>
      </c>
      <c r="M1703" s="4">
        <v>45657</v>
      </c>
      <c r="N1703">
        <v>7</v>
      </c>
      <c r="O1703">
        <v>9</v>
      </c>
      <c r="P1703">
        <v>13</v>
      </c>
      <c r="V1703">
        <v>1.5</v>
      </c>
      <c r="Z1703">
        <v>0.5</v>
      </c>
      <c r="AA1703">
        <v>0.30000001192092896</v>
      </c>
      <c r="AE1703">
        <v>1.46</v>
      </c>
    </row>
    <row r="1704" spans="1:31" x14ac:dyDescent="0.2">
      <c r="A1704" s="9">
        <v>2009820</v>
      </c>
      <c r="B1704">
        <v>5067</v>
      </c>
      <c r="C1704" t="s">
        <v>4593</v>
      </c>
      <c r="D1704" t="s">
        <v>4594</v>
      </c>
      <c r="E1704" t="s">
        <v>3473</v>
      </c>
      <c r="F1704" t="s">
        <v>4409</v>
      </c>
      <c r="G1704" t="s">
        <v>639</v>
      </c>
      <c r="H1704" t="s">
        <v>639</v>
      </c>
      <c r="I1704" t="s">
        <v>2732</v>
      </c>
      <c r="J1704" t="s">
        <v>729</v>
      </c>
      <c r="K1704" t="s">
        <v>53</v>
      </c>
      <c r="L1704" s="4">
        <v>2</v>
      </c>
      <c r="M1704" s="4">
        <v>45657</v>
      </c>
      <c r="AE1704">
        <v>1</v>
      </c>
    </row>
    <row r="1705" spans="1:31" x14ac:dyDescent="0.2">
      <c r="A1705" s="9">
        <v>2009244</v>
      </c>
      <c r="B1705">
        <v>4721</v>
      </c>
      <c r="C1705" t="s">
        <v>4595</v>
      </c>
      <c r="D1705" t="s">
        <v>4596</v>
      </c>
      <c r="E1705" t="s">
        <v>4435</v>
      </c>
      <c r="F1705" t="s">
        <v>4435</v>
      </c>
      <c r="G1705" t="s">
        <v>639</v>
      </c>
      <c r="H1705" t="s">
        <v>639</v>
      </c>
      <c r="I1705" t="s">
        <v>2732</v>
      </c>
      <c r="J1705" t="s">
        <v>729</v>
      </c>
      <c r="K1705" t="s">
        <v>54</v>
      </c>
      <c r="L1705" s="4">
        <v>2</v>
      </c>
      <c r="M1705" s="4">
        <v>45657</v>
      </c>
      <c r="AE1705">
        <v>1.1000000000000001</v>
      </c>
    </row>
    <row r="1706" spans="1:31" x14ac:dyDescent="0.2">
      <c r="A1706" s="9">
        <v>2009246</v>
      </c>
      <c r="B1706">
        <v>4723</v>
      </c>
      <c r="C1706" t="s">
        <v>4597</v>
      </c>
      <c r="D1706" t="s">
        <v>4598</v>
      </c>
      <c r="E1706" t="s">
        <v>4435</v>
      </c>
      <c r="F1706" t="s">
        <v>4435</v>
      </c>
      <c r="G1706" t="s">
        <v>639</v>
      </c>
      <c r="H1706" t="s">
        <v>639</v>
      </c>
      <c r="I1706" t="s">
        <v>2732</v>
      </c>
      <c r="J1706" t="s">
        <v>729</v>
      </c>
      <c r="K1706" t="s">
        <v>54</v>
      </c>
      <c r="L1706" s="4">
        <v>2</v>
      </c>
      <c r="M1706" s="4">
        <v>45657</v>
      </c>
      <c r="AE1706">
        <v>1.1000000000000001</v>
      </c>
    </row>
    <row r="1707" spans="1:31" x14ac:dyDescent="0.2">
      <c r="A1707" s="9">
        <v>2009245</v>
      </c>
      <c r="B1707">
        <v>4722</v>
      </c>
      <c r="C1707" t="s">
        <v>4599</v>
      </c>
      <c r="D1707" t="s">
        <v>4600</v>
      </c>
      <c r="E1707" t="s">
        <v>4435</v>
      </c>
      <c r="F1707" t="s">
        <v>4435</v>
      </c>
      <c r="G1707" t="s">
        <v>639</v>
      </c>
      <c r="H1707" t="s">
        <v>639</v>
      </c>
      <c r="I1707" t="s">
        <v>2732</v>
      </c>
      <c r="J1707" t="s">
        <v>729</v>
      </c>
      <c r="K1707" t="s">
        <v>54</v>
      </c>
      <c r="L1707" s="4">
        <v>2</v>
      </c>
      <c r="M1707" s="4">
        <v>45657</v>
      </c>
      <c r="AE1707">
        <v>1.1000000000000001</v>
      </c>
    </row>
    <row r="1708" spans="1:31" x14ac:dyDescent="0.2">
      <c r="A1708" s="9">
        <v>2009961</v>
      </c>
      <c r="B1708">
        <v>5077</v>
      </c>
      <c r="C1708" t="s">
        <v>4601</v>
      </c>
      <c r="D1708" t="s">
        <v>4602</v>
      </c>
      <c r="E1708" t="s">
        <v>4435</v>
      </c>
      <c r="F1708" t="s">
        <v>4435</v>
      </c>
      <c r="G1708" t="s">
        <v>639</v>
      </c>
      <c r="H1708" t="s">
        <v>639</v>
      </c>
      <c r="I1708" t="s">
        <v>2732</v>
      </c>
      <c r="J1708" t="s">
        <v>729</v>
      </c>
      <c r="K1708" t="s">
        <v>54</v>
      </c>
      <c r="L1708" s="4">
        <v>2</v>
      </c>
      <c r="M1708" s="4">
        <v>45657</v>
      </c>
      <c r="AE1708">
        <v>1.1000000000000001</v>
      </c>
    </row>
    <row r="1709" spans="1:31" x14ac:dyDescent="0.2">
      <c r="A1709" s="9">
        <v>2009826</v>
      </c>
      <c r="B1709">
        <v>5049</v>
      </c>
      <c r="C1709" t="s">
        <v>4603</v>
      </c>
      <c r="D1709" t="s">
        <v>4604</v>
      </c>
      <c r="E1709" t="s">
        <v>4605</v>
      </c>
      <c r="F1709" t="s">
        <v>4435</v>
      </c>
      <c r="G1709" t="s">
        <v>639</v>
      </c>
      <c r="H1709" t="s">
        <v>639</v>
      </c>
      <c r="I1709" t="s">
        <v>2732</v>
      </c>
      <c r="J1709" t="s">
        <v>729</v>
      </c>
      <c r="K1709" t="s">
        <v>54</v>
      </c>
      <c r="L1709" s="4">
        <v>2</v>
      </c>
      <c r="M1709" s="4">
        <v>45657</v>
      </c>
      <c r="AE1709">
        <v>1.1000000000000001</v>
      </c>
    </row>
    <row r="1710" spans="1:31" x14ac:dyDescent="0.2">
      <c r="A1710" s="9">
        <v>2009827</v>
      </c>
      <c r="B1710">
        <v>5050</v>
      </c>
      <c r="C1710" t="s">
        <v>4606</v>
      </c>
      <c r="D1710" t="s">
        <v>4607</v>
      </c>
      <c r="E1710" t="s">
        <v>4605</v>
      </c>
      <c r="F1710" t="s">
        <v>4435</v>
      </c>
      <c r="G1710" t="s">
        <v>639</v>
      </c>
      <c r="H1710" t="s">
        <v>639</v>
      </c>
      <c r="I1710" t="s">
        <v>2732</v>
      </c>
      <c r="J1710" t="s">
        <v>729</v>
      </c>
      <c r="K1710" t="s">
        <v>54</v>
      </c>
      <c r="L1710" s="4">
        <v>2</v>
      </c>
      <c r="M1710" s="4">
        <v>45657</v>
      </c>
      <c r="AE1710">
        <v>1.1000000000000001</v>
      </c>
    </row>
    <row r="1711" spans="1:31" x14ac:dyDescent="0.2">
      <c r="A1711" s="9">
        <v>2001372</v>
      </c>
      <c r="B1711">
        <v>1630</v>
      </c>
      <c r="C1711" t="s">
        <v>4608</v>
      </c>
      <c r="D1711" t="s">
        <v>4609</v>
      </c>
      <c r="E1711" t="s">
        <v>2496</v>
      </c>
      <c r="F1711" t="s">
        <v>1540</v>
      </c>
      <c r="G1711" t="s">
        <v>639</v>
      </c>
      <c r="H1711" t="s">
        <v>639</v>
      </c>
      <c r="I1711" t="s">
        <v>2732</v>
      </c>
      <c r="J1711" t="s">
        <v>641</v>
      </c>
      <c r="K1711" t="s">
        <v>53</v>
      </c>
      <c r="L1711" s="4">
        <v>40386</v>
      </c>
      <c r="M1711" s="4">
        <v>45657</v>
      </c>
      <c r="N1711">
        <v>10</v>
      </c>
      <c r="O1711">
        <v>10</v>
      </c>
      <c r="P1711">
        <v>10</v>
      </c>
      <c r="T1711">
        <v>13</v>
      </c>
      <c r="AE1711">
        <v>1</v>
      </c>
    </row>
    <row r="1712" spans="1:31" x14ac:dyDescent="0.2">
      <c r="A1712" s="9">
        <v>2004284</v>
      </c>
      <c r="B1712">
        <v>2938</v>
      </c>
      <c r="C1712" t="s">
        <v>4610</v>
      </c>
      <c r="D1712" t="s">
        <v>4611</v>
      </c>
      <c r="E1712" t="s">
        <v>4612</v>
      </c>
      <c r="F1712" t="s">
        <v>4612</v>
      </c>
      <c r="G1712" t="s">
        <v>639</v>
      </c>
      <c r="H1712" t="s">
        <v>639</v>
      </c>
      <c r="I1712" t="s">
        <v>2732</v>
      </c>
      <c r="J1712" t="s">
        <v>729</v>
      </c>
      <c r="K1712" t="s">
        <v>54</v>
      </c>
      <c r="L1712" s="4">
        <v>39483</v>
      </c>
      <c r="M1712" s="4">
        <v>45657</v>
      </c>
      <c r="AE1712">
        <v>1.1000000000000001</v>
      </c>
    </row>
    <row r="1713" spans="1:31" x14ac:dyDescent="0.2">
      <c r="A1713" s="9">
        <v>2010098</v>
      </c>
      <c r="B1713">
        <v>5123</v>
      </c>
      <c r="C1713" t="s">
        <v>4613</v>
      </c>
      <c r="D1713" t="s">
        <v>4614</v>
      </c>
      <c r="E1713" t="s">
        <v>2668</v>
      </c>
      <c r="F1713" t="s">
        <v>2668</v>
      </c>
      <c r="G1713" t="s">
        <v>639</v>
      </c>
      <c r="H1713" t="s">
        <v>684</v>
      </c>
      <c r="I1713" t="s">
        <v>2732</v>
      </c>
      <c r="J1713" t="s">
        <v>694</v>
      </c>
      <c r="K1713" t="s">
        <v>53</v>
      </c>
      <c r="L1713" s="4">
        <v>2</v>
      </c>
      <c r="M1713" s="4">
        <v>45657</v>
      </c>
      <c r="N1713">
        <v>4</v>
      </c>
      <c r="P1713">
        <v>7</v>
      </c>
      <c r="T1713">
        <v>3</v>
      </c>
      <c r="X1713">
        <v>5.5</v>
      </c>
      <c r="AE1713">
        <v>1</v>
      </c>
    </row>
    <row r="1714" spans="1:31" x14ac:dyDescent="0.2">
      <c r="A1714" s="9">
        <v>2010099</v>
      </c>
      <c r="B1714">
        <v>5124</v>
      </c>
      <c r="C1714" t="s">
        <v>4615</v>
      </c>
      <c r="D1714" t="s">
        <v>4616</v>
      </c>
      <c r="E1714" t="s">
        <v>2668</v>
      </c>
      <c r="F1714" t="s">
        <v>2668</v>
      </c>
      <c r="G1714" t="s">
        <v>639</v>
      </c>
      <c r="H1714" t="s">
        <v>684</v>
      </c>
      <c r="I1714" t="s">
        <v>2732</v>
      </c>
      <c r="J1714" t="s">
        <v>686</v>
      </c>
      <c r="K1714" t="s">
        <v>53</v>
      </c>
      <c r="L1714" s="4">
        <v>2</v>
      </c>
      <c r="M1714" s="4">
        <v>45657</v>
      </c>
      <c r="N1714">
        <v>9</v>
      </c>
      <c r="P1714">
        <v>24</v>
      </c>
      <c r="T1714">
        <v>10</v>
      </c>
      <c r="AE1714">
        <v>1</v>
      </c>
    </row>
    <row r="1715" spans="1:31" x14ac:dyDescent="0.2">
      <c r="A1715" s="9">
        <v>2010100</v>
      </c>
      <c r="B1715">
        <v>5126</v>
      </c>
      <c r="C1715" t="s">
        <v>4617</v>
      </c>
      <c r="D1715" t="s">
        <v>4618</v>
      </c>
      <c r="E1715" t="s">
        <v>2668</v>
      </c>
      <c r="F1715" t="s">
        <v>2668</v>
      </c>
      <c r="G1715" t="s">
        <v>639</v>
      </c>
      <c r="H1715" t="s">
        <v>684</v>
      </c>
      <c r="I1715" t="s">
        <v>2732</v>
      </c>
      <c r="J1715" t="s">
        <v>647</v>
      </c>
      <c r="K1715" t="s">
        <v>53</v>
      </c>
      <c r="L1715" s="4">
        <v>2</v>
      </c>
      <c r="M1715" s="4">
        <v>45657</v>
      </c>
      <c r="P1715">
        <v>50</v>
      </c>
      <c r="T1715">
        <v>18</v>
      </c>
      <c r="X1715">
        <v>0.43000000715255737</v>
      </c>
      <c r="Y1715">
        <v>0.28999999165534973</v>
      </c>
      <c r="Z1715">
        <v>0.17000000178813934</v>
      </c>
      <c r="AE1715">
        <v>1</v>
      </c>
    </row>
    <row r="1716" spans="1:31" x14ac:dyDescent="0.2">
      <c r="A1716" s="9">
        <v>2010101</v>
      </c>
      <c r="B1716">
        <v>5127</v>
      </c>
      <c r="C1716" t="s">
        <v>4619</v>
      </c>
      <c r="D1716" t="s">
        <v>4620</v>
      </c>
      <c r="E1716" t="s">
        <v>2668</v>
      </c>
      <c r="F1716" t="s">
        <v>2668</v>
      </c>
      <c r="G1716" t="s">
        <v>639</v>
      </c>
      <c r="H1716" t="s">
        <v>684</v>
      </c>
      <c r="I1716" t="s">
        <v>2732</v>
      </c>
      <c r="J1716" t="s">
        <v>686</v>
      </c>
      <c r="K1716" t="s">
        <v>53</v>
      </c>
      <c r="L1716" s="4">
        <v>2</v>
      </c>
      <c r="M1716" s="4">
        <v>45657</v>
      </c>
      <c r="N1716">
        <v>1</v>
      </c>
      <c r="P1716">
        <v>1.5</v>
      </c>
      <c r="T1716">
        <v>2</v>
      </c>
      <c r="Y1716">
        <v>14</v>
      </c>
      <c r="Z1716">
        <v>0.11999999731779099</v>
      </c>
      <c r="AE1716">
        <v>1</v>
      </c>
    </row>
    <row r="1717" spans="1:31" x14ac:dyDescent="0.2">
      <c r="A1717" s="9">
        <v>2010102</v>
      </c>
      <c r="B1717">
        <v>5128</v>
      </c>
      <c r="C1717" t="s">
        <v>4621</v>
      </c>
      <c r="D1717" t="s">
        <v>4622</v>
      </c>
      <c r="E1717" t="s">
        <v>2668</v>
      </c>
      <c r="F1717" t="s">
        <v>2668</v>
      </c>
      <c r="G1717" t="s">
        <v>639</v>
      </c>
      <c r="H1717" t="s">
        <v>684</v>
      </c>
      <c r="I1717" t="s">
        <v>2732</v>
      </c>
      <c r="J1717" t="s">
        <v>694</v>
      </c>
      <c r="K1717" t="s">
        <v>53</v>
      </c>
      <c r="L1717" s="4">
        <v>2</v>
      </c>
      <c r="M1717" s="4">
        <v>45657</v>
      </c>
      <c r="N1717">
        <v>5.8000001907348633</v>
      </c>
      <c r="P1717">
        <v>3.9000000953674316</v>
      </c>
      <c r="T1717">
        <v>1.440000057220459</v>
      </c>
      <c r="V1717">
        <v>2.4000000953674316</v>
      </c>
      <c r="W1717">
        <v>0.80000001192092896</v>
      </c>
      <c r="X1717">
        <v>4.0999999046325684</v>
      </c>
      <c r="Y1717">
        <v>1</v>
      </c>
      <c r="Z1717">
        <v>3.2000000476837158</v>
      </c>
      <c r="AA1717">
        <v>0.30000001192092896</v>
      </c>
      <c r="AE1717">
        <v>1</v>
      </c>
    </row>
    <row r="1718" spans="1:31" x14ac:dyDescent="0.2">
      <c r="A1718" s="9">
        <v>2007093</v>
      </c>
      <c r="B1718">
        <v>3892</v>
      </c>
      <c r="C1718" t="s">
        <v>4623</v>
      </c>
      <c r="D1718" t="s">
        <v>4624</v>
      </c>
      <c r="E1718" t="s">
        <v>3305</v>
      </c>
      <c r="F1718" t="s">
        <v>3306</v>
      </c>
      <c r="G1718" t="s">
        <v>639</v>
      </c>
      <c r="H1718" t="s">
        <v>639</v>
      </c>
      <c r="I1718" t="s">
        <v>2732</v>
      </c>
      <c r="J1718" t="s">
        <v>729</v>
      </c>
      <c r="K1718" t="s">
        <v>54</v>
      </c>
      <c r="L1718" s="4">
        <v>2</v>
      </c>
      <c r="M1718" s="4">
        <v>45657</v>
      </c>
      <c r="AE1718">
        <v>1.1000000000000001</v>
      </c>
    </row>
    <row r="1719" spans="1:31" x14ac:dyDescent="0.2">
      <c r="A1719" s="9">
        <v>2009249</v>
      </c>
      <c r="C1719" t="s">
        <v>4625</v>
      </c>
      <c r="D1719" t="s">
        <v>4626</v>
      </c>
      <c r="E1719" t="s">
        <v>3452</v>
      </c>
      <c r="F1719" t="s">
        <v>3453</v>
      </c>
      <c r="G1719" t="s">
        <v>639</v>
      </c>
      <c r="H1719" t="s">
        <v>639</v>
      </c>
      <c r="I1719" t="s">
        <v>772</v>
      </c>
      <c r="J1719" t="s">
        <v>647</v>
      </c>
      <c r="K1719" t="s">
        <v>53</v>
      </c>
      <c r="L1719" s="4">
        <v>2</v>
      </c>
      <c r="M1719" s="4">
        <v>45657</v>
      </c>
      <c r="AE1719">
        <v>1</v>
      </c>
    </row>
    <row r="1720" spans="1:31" x14ac:dyDescent="0.2">
      <c r="A1720" s="9">
        <v>2007932</v>
      </c>
      <c r="C1720" t="s">
        <v>4627</v>
      </c>
      <c r="D1720" t="s">
        <v>4628</v>
      </c>
      <c r="E1720" t="s">
        <v>3452</v>
      </c>
      <c r="F1720" t="s">
        <v>3453</v>
      </c>
      <c r="G1720" t="s">
        <v>639</v>
      </c>
      <c r="H1720" t="s">
        <v>639</v>
      </c>
      <c r="I1720" t="s">
        <v>772</v>
      </c>
      <c r="J1720" t="s">
        <v>729</v>
      </c>
      <c r="K1720" t="s">
        <v>53</v>
      </c>
      <c r="L1720" s="4">
        <v>2</v>
      </c>
      <c r="M1720" s="4">
        <v>45657</v>
      </c>
      <c r="AE1720">
        <v>1</v>
      </c>
    </row>
    <row r="1721" spans="1:31" x14ac:dyDescent="0.2">
      <c r="A1721" s="9">
        <v>2009809</v>
      </c>
      <c r="B1721">
        <v>4989</v>
      </c>
      <c r="C1721" t="s">
        <v>4629</v>
      </c>
      <c r="D1721" t="s">
        <v>4630</v>
      </c>
      <c r="E1721" t="s">
        <v>4631</v>
      </c>
      <c r="F1721" t="s">
        <v>4631</v>
      </c>
      <c r="G1721" t="s">
        <v>639</v>
      </c>
      <c r="H1721" t="s">
        <v>684</v>
      </c>
      <c r="I1721" t="s">
        <v>2732</v>
      </c>
      <c r="J1721" t="s">
        <v>694</v>
      </c>
      <c r="K1721" t="s">
        <v>53</v>
      </c>
      <c r="L1721" s="4">
        <v>2</v>
      </c>
      <c r="M1721" s="4">
        <v>45657</v>
      </c>
      <c r="N1721">
        <v>0.30000001192092896</v>
      </c>
      <c r="AC1721">
        <v>13.8</v>
      </c>
      <c r="AE1721">
        <v>1</v>
      </c>
    </row>
    <row r="1722" spans="1:31" x14ac:dyDescent="0.2">
      <c r="A1722" s="9">
        <v>2008321</v>
      </c>
      <c r="B1722">
        <v>4316</v>
      </c>
      <c r="C1722" t="s">
        <v>4632</v>
      </c>
      <c r="D1722" t="s">
        <v>4633</v>
      </c>
      <c r="E1722" t="s">
        <v>3234</v>
      </c>
      <c r="F1722" t="s">
        <v>3234</v>
      </c>
      <c r="G1722" t="s">
        <v>639</v>
      </c>
      <c r="H1722" t="s">
        <v>639</v>
      </c>
      <c r="I1722" t="s">
        <v>2732</v>
      </c>
      <c r="J1722" t="s">
        <v>641</v>
      </c>
      <c r="K1722" t="s">
        <v>53</v>
      </c>
      <c r="L1722" s="4">
        <v>2</v>
      </c>
      <c r="M1722" s="4">
        <v>45657</v>
      </c>
      <c r="N1722">
        <v>9</v>
      </c>
      <c r="O1722">
        <v>5</v>
      </c>
      <c r="P1722">
        <v>14</v>
      </c>
      <c r="R1722">
        <v>2</v>
      </c>
      <c r="X1722">
        <v>0.5</v>
      </c>
      <c r="AE1722">
        <v>1</v>
      </c>
    </row>
    <row r="1723" spans="1:31" x14ac:dyDescent="0.2">
      <c r="A1723" s="9">
        <v>2008337</v>
      </c>
      <c r="B1723">
        <v>4360</v>
      </c>
      <c r="C1723" t="s">
        <v>4634</v>
      </c>
      <c r="D1723" t="s">
        <v>4635</v>
      </c>
      <c r="E1723" t="s">
        <v>3234</v>
      </c>
      <c r="F1723" t="s">
        <v>3234</v>
      </c>
      <c r="G1723" t="s">
        <v>639</v>
      </c>
      <c r="H1723" t="s">
        <v>639</v>
      </c>
      <c r="I1723" t="s">
        <v>2732</v>
      </c>
      <c r="J1723" t="s">
        <v>641</v>
      </c>
      <c r="K1723" t="s">
        <v>53</v>
      </c>
      <c r="L1723" s="4">
        <v>2</v>
      </c>
      <c r="M1723" s="4">
        <v>45657</v>
      </c>
      <c r="N1723">
        <v>14</v>
      </c>
      <c r="O1723">
        <v>5</v>
      </c>
      <c r="P1723">
        <v>9</v>
      </c>
      <c r="R1723">
        <v>2</v>
      </c>
      <c r="T1723">
        <v>6</v>
      </c>
      <c r="AE1723">
        <v>1</v>
      </c>
    </row>
    <row r="1724" spans="1:31" x14ac:dyDescent="0.2">
      <c r="A1724" s="9">
        <v>2010048</v>
      </c>
      <c r="B1724">
        <v>5063</v>
      </c>
      <c r="C1724" t="s">
        <v>4636</v>
      </c>
      <c r="D1724" t="s">
        <v>4637</v>
      </c>
      <c r="E1724" t="s">
        <v>1331</v>
      </c>
      <c r="F1724" t="s">
        <v>1331</v>
      </c>
      <c r="G1724" t="s">
        <v>639</v>
      </c>
      <c r="H1724" t="s">
        <v>684</v>
      </c>
      <c r="I1724" t="s">
        <v>2732</v>
      </c>
      <c r="J1724" t="s">
        <v>686</v>
      </c>
      <c r="K1724" t="s">
        <v>53</v>
      </c>
      <c r="L1724" s="4">
        <v>2</v>
      </c>
      <c r="M1724" s="4">
        <v>45657</v>
      </c>
      <c r="N1724">
        <v>7</v>
      </c>
      <c r="O1724">
        <v>7</v>
      </c>
      <c r="P1724">
        <v>10</v>
      </c>
      <c r="AC1724">
        <v>50</v>
      </c>
      <c r="AE1724">
        <v>1</v>
      </c>
    </row>
    <row r="1725" spans="1:31" x14ac:dyDescent="0.2">
      <c r="A1725" s="9">
        <v>2010049</v>
      </c>
      <c r="B1725">
        <v>5064</v>
      </c>
      <c r="C1725" t="s">
        <v>4638</v>
      </c>
      <c r="D1725" t="s">
        <v>4639</v>
      </c>
      <c r="E1725" t="s">
        <v>1331</v>
      </c>
      <c r="F1725" t="s">
        <v>1331</v>
      </c>
      <c r="G1725" t="s">
        <v>639</v>
      </c>
      <c r="H1725" t="s">
        <v>684</v>
      </c>
      <c r="I1725" t="s">
        <v>2732</v>
      </c>
      <c r="J1725" t="s">
        <v>686</v>
      </c>
      <c r="K1725" t="s">
        <v>53</v>
      </c>
      <c r="L1725" s="4">
        <v>2</v>
      </c>
      <c r="M1725" s="4">
        <v>45657</v>
      </c>
      <c r="N1725">
        <v>9</v>
      </c>
      <c r="O1725">
        <v>4</v>
      </c>
      <c r="P1725">
        <v>3</v>
      </c>
      <c r="AC1725">
        <v>50</v>
      </c>
      <c r="AE1725">
        <v>1</v>
      </c>
    </row>
    <row r="1726" spans="1:31" x14ac:dyDescent="0.2">
      <c r="A1726" s="9">
        <v>2010172</v>
      </c>
      <c r="B1726">
        <v>5122</v>
      </c>
      <c r="C1726" t="s">
        <v>4640</v>
      </c>
      <c r="D1726" t="s">
        <v>4641</v>
      </c>
      <c r="E1726" t="s">
        <v>1331</v>
      </c>
      <c r="F1726" t="s">
        <v>1331</v>
      </c>
      <c r="G1726" t="s">
        <v>639</v>
      </c>
      <c r="H1726" t="s">
        <v>684</v>
      </c>
      <c r="I1726" t="s">
        <v>2732</v>
      </c>
      <c r="J1726" t="s">
        <v>694</v>
      </c>
      <c r="K1726" t="s">
        <v>53</v>
      </c>
      <c r="L1726" s="4">
        <v>2</v>
      </c>
      <c r="M1726" s="4">
        <v>45657</v>
      </c>
      <c r="N1726">
        <v>0.30000001192092896</v>
      </c>
      <c r="AC1726">
        <v>13.1</v>
      </c>
      <c r="AE1726">
        <v>1</v>
      </c>
    </row>
    <row r="1727" spans="1:31" x14ac:dyDescent="0.2">
      <c r="A1727" s="9">
        <v>2009912</v>
      </c>
      <c r="B1727">
        <v>5031</v>
      </c>
      <c r="C1727" t="s">
        <v>4642</v>
      </c>
      <c r="D1727" t="s">
        <v>4643</v>
      </c>
      <c r="E1727" t="s">
        <v>1331</v>
      </c>
      <c r="F1727" t="s">
        <v>1331</v>
      </c>
      <c r="G1727" t="s">
        <v>639</v>
      </c>
      <c r="H1727" t="s">
        <v>639</v>
      </c>
      <c r="I1727" t="s">
        <v>2732</v>
      </c>
      <c r="J1727" t="s">
        <v>729</v>
      </c>
      <c r="K1727" t="s">
        <v>54</v>
      </c>
      <c r="L1727" s="4">
        <v>2</v>
      </c>
      <c r="M1727" s="4">
        <v>45657</v>
      </c>
      <c r="AC1727">
        <v>20</v>
      </c>
      <c r="AE1727">
        <v>1</v>
      </c>
    </row>
    <row r="1728" spans="1:31" x14ac:dyDescent="0.2">
      <c r="A1728" s="9">
        <v>2009921</v>
      </c>
      <c r="B1728">
        <v>4984</v>
      </c>
      <c r="C1728" t="s">
        <v>4644</v>
      </c>
      <c r="D1728" t="s">
        <v>4645</v>
      </c>
      <c r="E1728" t="s">
        <v>1331</v>
      </c>
      <c r="F1728" t="s">
        <v>1331</v>
      </c>
      <c r="G1728" t="s">
        <v>639</v>
      </c>
      <c r="H1728" t="s">
        <v>639</v>
      </c>
      <c r="I1728" t="s">
        <v>2732</v>
      </c>
      <c r="J1728" t="s">
        <v>647</v>
      </c>
      <c r="K1728" t="s">
        <v>54</v>
      </c>
      <c r="L1728" s="4">
        <v>2</v>
      </c>
      <c r="M1728" s="4">
        <v>45657</v>
      </c>
      <c r="AC1728">
        <v>50</v>
      </c>
      <c r="AE1728">
        <v>1</v>
      </c>
    </row>
    <row r="1729" spans="1:31" x14ac:dyDescent="0.2">
      <c r="A1729" s="9">
        <v>2009798</v>
      </c>
      <c r="B1729">
        <v>4943</v>
      </c>
      <c r="C1729" t="s">
        <v>4646</v>
      </c>
      <c r="D1729" t="s">
        <v>4647</v>
      </c>
      <c r="E1729" t="s">
        <v>1331</v>
      </c>
      <c r="F1729" t="s">
        <v>1331</v>
      </c>
      <c r="G1729" t="s">
        <v>639</v>
      </c>
      <c r="H1729" t="s">
        <v>639</v>
      </c>
      <c r="I1729" t="s">
        <v>2732</v>
      </c>
      <c r="J1729" t="s">
        <v>647</v>
      </c>
      <c r="K1729" t="s">
        <v>54</v>
      </c>
      <c r="L1729" s="4">
        <v>2</v>
      </c>
      <c r="M1729" s="4">
        <v>45657</v>
      </c>
      <c r="AC1729">
        <v>20</v>
      </c>
      <c r="AE1729">
        <v>1</v>
      </c>
    </row>
    <row r="1730" spans="1:31" x14ac:dyDescent="0.2">
      <c r="A1730" s="9">
        <v>2009634</v>
      </c>
      <c r="B1730">
        <v>4978</v>
      </c>
      <c r="C1730" t="s">
        <v>4648</v>
      </c>
      <c r="D1730" t="s">
        <v>4649</v>
      </c>
      <c r="E1730" t="s">
        <v>1264</v>
      </c>
      <c r="F1730" t="s">
        <v>4650</v>
      </c>
      <c r="G1730" t="s">
        <v>639</v>
      </c>
      <c r="H1730" t="s">
        <v>639</v>
      </c>
      <c r="I1730" t="s">
        <v>2732</v>
      </c>
      <c r="J1730" t="s">
        <v>647</v>
      </c>
      <c r="K1730" t="s">
        <v>53</v>
      </c>
      <c r="L1730" s="4">
        <v>2</v>
      </c>
      <c r="M1730" s="4">
        <v>45657</v>
      </c>
      <c r="R1730">
        <v>23.200000762939453</v>
      </c>
      <c r="T1730">
        <v>18.200000762939453</v>
      </c>
      <c r="AE1730">
        <v>1</v>
      </c>
    </row>
    <row r="1731" spans="1:31" x14ac:dyDescent="0.2">
      <c r="A1731" s="9">
        <v>2009880</v>
      </c>
      <c r="B1731">
        <v>5032</v>
      </c>
      <c r="C1731" t="s">
        <v>4651</v>
      </c>
      <c r="D1731" t="s">
        <v>4652</v>
      </c>
      <c r="E1731" t="s">
        <v>2156</v>
      </c>
      <c r="F1731" t="s">
        <v>2156</v>
      </c>
      <c r="G1731" t="s">
        <v>639</v>
      </c>
      <c r="H1731" t="s">
        <v>639</v>
      </c>
      <c r="I1731" t="s">
        <v>2732</v>
      </c>
      <c r="J1731" t="s">
        <v>729</v>
      </c>
      <c r="K1731" t="s">
        <v>54</v>
      </c>
      <c r="L1731" s="4">
        <v>2</v>
      </c>
      <c r="M1731" s="4">
        <v>45657</v>
      </c>
      <c r="AE1731">
        <v>1.1000000000000001</v>
      </c>
    </row>
    <row r="1732" spans="1:31" x14ac:dyDescent="0.2">
      <c r="A1732" s="9">
        <v>2008241</v>
      </c>
      <c r="B1732">
        <v>4296</v>
      </c>
      <c r="C1732" t="s">
        <v>4653</v>
      </c>
      <c r="D1732" t="s">
        <v>4654</v>
      </c>
      <c r="E1732" t="s">
        <v>3482</v>
      </c>
      <c r="F1732" t="s">
        <v>3482</v>
      </c>
      <c r="G1732" t="s">
        <v>639</v>
      </c>
      <c r="H1732" t="s">
        <v>639</v>
      </c>
      <c r="I1732" t="s">
        <v>2732</v>
      </c>
      <c r="J1732" t="s">
        <v>729</v>
      </c>
      <c r="K1732" t="s">
        <v>54</v>
      </c>
      <c r="L1732" s="4">
        <v>2</v>
      </c>
      <c r="M1732" s="4">
        <v>45657</v>
      </c>
      <c r="AE1732">
        <v>1.1000000000000001</v>
      </c>
    </row>
    <row r="1733" spans="1:31" x14ac:dyDescent="0.2">
      <c r="A1733" s="9">
        <v>2008240</v>
      </c>
      <c r="B1733">
        <v>4295</v>
      </c>
      <c r="C1733" t="s">
        <v>4655</v>
      </c>
      <c r="D1733" t="s">
        <v>4656</v>
      </c>
      <c r="E1733" t="s">
        <v>3482</v>
      </c>
      <c r="F1733" t="s">
        <v>3482</v>
      </c>
      <c r="G1733" t="s">
        <v>639</v>
      </c>
      <c r="H1733" t="s">
        <v>639</v>
      </c>
      <c r="I1733" t="s">
        <v>2732</v>
      </c>
      <c r="J1733" t="s">
        <v>729</v>
      </c>
      <c r="K1733" t="s">
        <v>54</v>
      </c>
      <c r="L1733" s="4">
        <v>2</v>
      </c>
      <c r="M1733" s="4">
        <v>45657</v>
      </c>
      <c r="AE1733">
        <v>1.1000000000000001</v>
      </c>
    </row>
    <row r="1734" spans="1:31" x14ac:dyDescent="0.2">
      <c r="A1734" s="9">
        <v>2008242</v>
      </c>
      <c r="B1734">
        <v>4297</v>
      </c>
      <c r="C1734" t="s">
        <v>4657</v>
      </c>
      <c r="D1734" t="s">
        <v>4658</v>
      </c>
      <c r="E1734" t="s">
        <v>3482</v>
      </c>
      <c r="F1734" t="s">
        <v>3482</v>
      </c>
      <c r="G1734" t="s">
        <v>639</v>
      </c>
      <c r="H1734" t="s">
        <v>639</v>
      </c>
      <c r="I1734" t="s">
        <v>2732</v>
      </c>
      <c r="J1734" t="s">
        <v>647</v>
      </c>
      <c r="K1734" t="s">
        <v>54</v>
      </c>
      <c r="L1734" s="4">
        <v>2</v>
      </c>
      <c r="M1734" s="4">
        <v>45657</v>
      </c>
      <c r="AE1734">
        <v>1.1000000000000001</v>
      </c>
    </row>
    <row r="1735" spans="1:31" x14ac:dyDescent="0.2">
      <c r="A1735" s="9">
        <v>2009758</v>
      </c>
      <c r="B1735">
        <v>4976</v>
      </c>
      <c r="C1735" t="s">
        <v>4659</v>
      </c>
      <c r="D1735" t="s">
        <v>4660</v>
      </c>
      <c r="E1735" t="s">
        <v>3482</v>
      </c>
      <c r="F1735" t="s">
        <v>3482</v>
      </c>
      <c r="G1735" t="s">
        <v>639</v>
      </c>
      <c r="H1735" t="s">
        <v>684</v>
      </c>
      <c r="I1735" t="s">
        <v>2732</v>
      </c>
      <c r="J1735" t="s">
        <v>686</v>
      </c>
      <c r="K1735" t="s">
        <v>54</v>
      </c>
      <c r="L1735" s="4">
        <v>2</v>
      </c>
      <c r="M1735" s="4">
        <v>45657</v>
      </c>
      <c r="N1735">
        <v>4</v>
      </c>
      <c r="Y1735">
        <v>11</v>
      </c>
      <c r="AC1735">
        <v>15</v>
      </c>
      <c r="AE1735">
        <v>1.35</v>
      </c>
    </row>
    <row r="1736" spans="1:31" x14ac:dyDescent="0.2">
      <c r="A1736" s="9">
        <v>2009757</v>
      </c>
      <c r="B1736">
        <v>4977</v>
      </c>
      <c r="C1736" t="s">
        <v>4661</v>
      </c>
      <c r="D1736" t="s">
        <v>4662</v>
      </c>
      <c r="E1736" t="s">
        <v>3482</v>
      </c>
      <c r="F1736" t="s">
        <v>3482</v>
      </c>
      <c r="G1736" t="s">
        <v>639</v>
      </c>
      <c r="H1736" t="s">
        <v>684</v>
      </c>
      <c r="I1736" t="s">
        <v>2732</v>
      </c>
      <c r="J1736" t="s">
        <v>686</v>
      </c>
      <c r="K1736" t="s">
        <v>54</v>
      </c>
      <c r="L1736" s="4">
        <v>2</v>
      </c>
      <c r="M1736" s="4">
        <v>45657</v>
      </c>
      <c r="N1736">
        <v>20</v>
      </c>
      <c r="R1736">
        <v>1</v>
      </c>
      <c r="AC1736">
        <v>30</v>
      </c>
      <c r="AE1736">
        <v>1.2</v>
      </c>
    </row>
    <row r="1737" spans="1:31" x14ac:dyDescent="0.2">
      <c r="A1737" s="9">
        <v>2010110</v>
      </c>
      <c r="B1737">
        <v>5114</v>
      </c>
      <c r="C1737" t="s">
        <v>4663</v>
      </c>
      <c r="D1737" t="s">
        <v>4664</v>
      </c>
      <c r="E1737" t="s">
        <v>3482</v>
      </c>
      <c r="F1737" t="s">
        <v>3482</v>
      </c>
      <c r="G1737" t="s">
        <v>639</v>
      </c>
      <c r="H1737" t="s">
        <v>639</v>
      </c>
      <c r="I1737" t="s">
        <v>2732</v>
      </c>
      <c r="J1737" t="s">
        <v>729</v>
      </c>
      <c r="K1737" t="s">
        <v>54</v>
      </c>
      <c r="L1737" s="4">
        <v>2</v>
      </c>
      <c r="M1737" s="4">
        <v>45657</v>
      </c>
      <c r="N1737">
        <v>9</v>
      </c>
      <c r="T1737">
        <v>10</v>
      </c>
      <c r="AE1737">
        <v>1.1000000000000001</v>
      </c>
    </row>
    <row r="1738" spans="1:31" x14ac:dyDescent="0.2">
      <c r="A1738" s="9">
        <v>2009890</v>
      </c>
      <c r="B1738">
        <v>4999</v>
      </c>
      <c r="C1738" t="s">
        <v>4665</v>
      </c>
      <c r="D1738" t="s">
        <v>4666</v>
      </c>
      <c r="E1738" t="s">
        <v>4447</v>
      </c>
      <c r="F1738" t="s">
        <v>4447</v>
      </c>
      <c r="G1738" t="s">
        <v>639</v>
      </c>
      <c r="H1738" t="s">
        <v>639</v>
      </c>
      <c r="I1738" t="s">
        <v>2732</v>
      </c>
      <c r="J1738" t="s">
        <v>641</v>
      </c>
      <c r="K1738" t="s">
        <v>53</v>
      </c>
      <c r="L1738" s="4">
        <v>2</v>
      </c>
      <c r="M1738" s="4">
        <v>45657</v>
      </c>
      <c r="N1738">
        <v>4.3000001907348633</v>
      </c>
      <c r="P1738">
        <v>1.6000000238418579</v>
      </c>
      <c r="Q1738">
        <v>5.5999999046325684</v>
      </c>
      <c r="R1738">
        <v>0.5</v>
      </c>
      <c r="V1738">
        <v>7.0000002160668373E-3</v>
      </c>
      <c r="X1738">
        <v>9.0000003576278687E-2</v>
      </c>
      <c r="AE1738">
        <v>1</v>
      </c>
    </row>
    <row r="1739" spans="1:31" x14ac:dyDescent="0.2">
      <c r="A1739" s="9">
        <v>2009891</v>
      </c>
      <c r="B1739">
        <v>5000</v>
      </c>
      <c r="C1739" t="s">
        <v>4667</v>
      </c>
      <c r="D1739" t="s">
        <v>4668</v>
      </c>
      <c r="E1739" t="s">
        <v>4447</v>
      </c>
      <c r="F1739" t="s">
        <v>4447</v>
      </c>
      <c r="G1739" t="s">
        <v>639</v>
      </c>
      <c r="H1739" t="s">
        <v>639</v>
      </c>
      <c r="I1739" t="s">
        <v>2732</v>
      </c>
      <c r="J1739" t="s">
        <v>641</v>
      </c>
      <c r="K1739" t="s">
        <v>54</v>
      </c>
      <c r="L1739" s="4">
        <v>2</v>
      </c>
      <c r="M1739" s="4">
        <v>45657</v>
      </c>
      <c r="N1739">
        <v>0.89999997615814209</v>
      </c>
      <c r="O1739">
        <v>3.7999999523162842</v>
      </c>
      <c r="P1739">
        <v>7</v>
      </c>
      <c r="R1739">
        <v>0.60000002384185791</v>
      </c>
      <c r="V1739">
        <v>4.0000001899898052E-3</v>
      </c>
      <c r="W1739">
        <v>3.0000000260770321E-3</v>
      </c>
      <c r="Y1739">
        <v>5.000000074505806E-2</v>
      </c>
      <c r="Z1739">
        <v>5.000000074505806E-2</v>
      </c>
      <c r="AA1739">
        <v>3.0000000260770321E-3</v>
      </c>
      <c r="AE1739">
        <v>1.05</v>
      </c>
    </row>
    <row r="1740" spans="1:31" x14ac:dyDescent="0.2">
      <c r="A1740" s="9">
        <v>2006622</v>
      </c>
      <c r="B1740">
        <v>3669</v>
      </c>
      <c r="C1740" t="s">
        <v>4669</v>
      </c>
      <c r="D1740" t="s">
        <v>4670</v>
      </c>
      <c r="E1740" t="s">
        <v>1702</v>
      </c>
      <c r="F1740" t="s">
        <v>1702</v>
      </c>
      <c r="G1740" t="s">
        <v>639</v>
      </c>
      <c r="H1740" t="s">
        <v>639</v>
      </c>
      <c r="I1740" t="s">
        <v>2732</v>
      </c>
      <c r="J1740" t="s">
        <v>729</v>
      </c>
      <c r="K1740" t="s">
        <v>53</v>
      </c>
      <c r="L1740" s="4">
        <v>2</v>
      </c>
      <c r="M1740" s="4">
        <v>45657</v>
      </c>
      <c r="AE1740">
        <v>1</v>
      </c>
    </row>
    <row r="1741" spans="1:31" x14ac:dyDescent="0.2">
      <c r="A1741" s="9">
        <v>2009879</v>
      </c>
      <c r="B1741">
        <v>5020</v>
      </c>
      <c r="C1741" t="s">
        <v>4671</v>
      </c>
      <c r="D1741" t="s">
        <v>4672</v>
      </c>
      <c r="E1741" t="s">
        <v>4673</v>
      </c>
      <c r="F1741" t="s">
        <v>4673</v>
      </c>
      <c r="G1741" t="s">
        <v>639</v>
      </c>
      <c r="H1741" t="s">
        <v>684</v>
      </c>
      <c r="I1741" t="s">
        <v>2732</v>
      </c>
      <c r="J1741" t="s">
        <v>694</v>
      </c>
      <c r="K1741" t="s">
        <v>53</v>
      </c>
      <c r="L1741" s="4">
        <v>2</v>
      </c>
      <c r="M1741" s="4">
        <v>45657</v>
      </c>
      <c r="N1741">
        <v>1.190000057220459</v>
      </c>
      <c r="O1741">
        <v>0.34000000357627869</v>
      </c>
      <c r="P1741">
        <v>1.2799999713897705</v>
      </c>
      <c r="R1741">
        <v>0.25999999046325684</v>
      </c>
      <c r="AC1741">
        <v>68</v>
      </c>
      <c r="AE1741">
        <v>1</v>
      </c>
    </row>
    <row r="1742" spans="1:31" x14ac:dyDescent="0.2">
      <c r="A1742" s="9">
        <v>2009979</v>
      </c>
      <c r="B1742">
        <v>5076</v>
      </c>
      <c r="C1742" t="s">
        <v>4674</v>
      </c>
      <c r="D1742" t="s">
        <v>4675</v>
      </c>
      <c r="E1742" t="s">
        <v>911</v>
      </c>
      <c r="F1742" t="s">
        <v>1090</v>
      </c>
      <c r="G1742" t="s">
        <v>639</v>
      </c>
      <c r="H1742" t="s">
        <v>639</v>
      </c>
      <c r="I1742" t="s">
        <v>2732</v>
      </c>
      <c r="J1742" t="s">
        <v>729</v>
      </c>
      <c r="K1742" t="s">
        <v>54</v>
      </c>
      <c r="L1742" s="4">
        <v>2</v>
      </c>
      <c r="M1742" s="4">
        <v>45657</v>
      </c>
      <c r="AE1742">
        <v>1.1000000000000001</v>
      </c>
    </row>
    <row r="1743" spans="1:31" x14ac:dyDescent="0.2">
      <c r="A1743" s="9">
        <v>2009763</v>
      </c>
      <c r="B1743">
        <v>5006</v>
      </c>
      <c r="C1743" t="s">
        <v>4676</v>
      </c>
      <c r="D1743" t="s">
        <v>4677</v>
      </c>
      <c r="E1743" t="s">
        <v>1264</v>
      </c>
      <c r="F1743" t="s">
        <v>2668</v>
      </c>
      <c r="G1743" t="s">
        <v>639</v>
      </c>
      <c r="H1743" t="s">
        <v>684</v>
      </c>
      <c r="I1743" t="s">
        <v>2732</v>
      </c>
      <c r="J1743" t="s">
        <v>641</v>
      </c>
      <c r="K1743" t="s">
        <v>54</v>
      </c>
      <c r="L1743" s="4">
        <v>2</v>
      </c>
      <c r="M1743" s="4">
        <v>45657</v>
      </c>
      <c r="N1743">
        <v>7</v>
      </c>
      <c r="O1743">
        <v>9</v>
      </c>
      <c r="P1743">
        <v>13</v>
      </c>
      <c r="V1743">
        <v>2.0000000949949026E-3</v>
      </c>
      <c r="W1743">
        <v>2.0000000949949026E-3</v>
      </c>
      <c r="X1743">
        <v>3.9999999105930328E-2</v>
      </c>
      <c r="Y1743">
        <v>9.9999997764825821E-3</v>
      </c>
      <c r="Z1743">
        <v>9.9999997764825821E-3</v>
      </c>
      <c r="AA1743">
        <v>1.0000000474974513E-3</v>
      </c>
      <c r="AE1743">
        <v>1.34</v>
      </c>
    </row>
    <row r="1744" spans="1:31" x14ac:dyDescent="0.2">
      <c r="A1744" s="9">
        <v>2009766</v>
      </c>
      <c r="B1744">
        <v>5005</v>
      </c>
      <c r="C1744" t="s">
        <v>4678</v>
      </c>
      <c r="D1744" t="s">
        <v>4679</v>
      </c>
      <c r="E1744" t="s">
        <v>1264</v>
      </c>
      <c r="F1744" t="s">
        <v>2668</v>
      </c>
      <c r="G1744" t="s">
        <v>639</v>
      </c>
      <c r="H1744" t="s">
        <v>684</v>
      </c>
      <c r="I1744" t="s">
        <v>2732</v>
      </c>
      <c r="J1744" t="s">
        <v>641</v>
      </c>
      <c r="K1744" t="s">
        <v>54</v>
      </c>
      <c r="L1744" s="4">
        <v>2</v>
      </c>
      <c r="M1744" s="4">
        <v>45657</v>
      </c>
      <c r="N1744">
        <v>7</v>
      </c>
      <c r="O1744">
        <v>9</v>
      </c>
      <c r="P1744">
        <v>13</v>
      </c>
      <c r="V1744">
        <v>2</v>
      </c>
      <c r="AE1744">
        <v>1.45</v>
      </c>
    </row>
    <row r="1745" spans="1:31" x14ac:dyDescent="0.2">
      <c r="A1745" s="9">
        <v>2009764</v>
      </c>
      <c r="B1745">
        <v>5009</v>
      </c>
      <c r="C1745" t="s">
        <v>4680</v>
      </c>
      <c r="D1745" t="s">
        <v>4681</v>
      </c>
      <c r="E1745" t="s">
        <v>1264</v>
      </c>
      <c r="F1745" t="s">
        <v>2668</v>
      </c>
      <c r="G1745" t="s">
        <v>639</v>
      </c>
      <c r="H1745" t="s">
        <v>684</v>
      </c>
      <c r="I1745" t="s">
        <v>2732</v>
      </c>
      <c r="J1745" t="s">
        <v>641</v>
      </c>
      <c r="K1745" t="s">
        <v>54</v>
      </c>
      <c r="L1745" s="4">
        <v>2</v>
      </c>
      <c r="M1745" s="4">
        <v>45657</v>
      </c>
      <c r="N1745">
        <v>7</v>
      </c>
      <c r="O1745">
        <v>9</v>
      </c>
      <c r="P1745">
        <v>13</v>
      </c>
      <c r="V1745">
        <v>1.5</v>
      </c>
      <c r="Z1745">
        <v>0.5</v>
      </c>
      <c r="AA1745">
        <v>0.30000001192092896</v>
      </c>
      <c r="AE1745">
        <v>1.46</v>
      </c>
    </row>
    <row r="1746" spans="1:31" x14ac:dyDescent="0.2">
      <c r="A1746" s="9">
        <v>2009765</v>
      </c>
      <c r="B1746">
        <v>5007</v>
      </c>
      <c r="C1746" t="s">
        <v>4682</v>
      </c>
      <c r="D1746" t="s">
        <v>4683</v>
      </c>
      <c r="E1746" t="s">
        <v>1264</v>
      </c>
      <c r="F1746" t="s">
        <v>2668</v>
      </c>
      <c r="G1746" t="s">
        <v>639</v>
      </c>
      <c r="H1746" t="s">
        <v>684</v>
      </c>
      <c r="I1746" t="s">
        <v>2732</v>
      </c>
      <c r="J1746" t="s">
        <v>641</v>
      </c>
      <c r="K1746" t="s">
        <v>54</v>
      </c>
      <c r="L1746" s="4">
        <v>2</v>
      </c>
      <c r="M1746" s="4">
        <v>45657</v>
      </c>
      <c r="N1746">
        <v>14</v>
      </c>
      <c r="P1746">
        <v>5</v>
      </c>
      <c r="AE1746">
        <v>1.22</v>
      </c>
    </row>
    <row r="1747" spans="1:31" x14ac:dyDescent="0.2">
      <c r="A1747" s="9">
        <v>2007955</v>
      </c>
      <c r="B1747">
        <v>4220</v>
      </c>
      <c r="C1747" t="s">
        <v>4684</v>
      </c>
      <c r="D1747" t="s">
        <v>4685</v>
      </c>
      <c r="E1747" t="s">
        <v>4686</v>
      </c>
      <c r="F1747" t="s">
        <v>4686</v>
      </c>
      <c r="G1747" t="s">
        <v>639</v>
      </c>
      <c r="H1747" t="s">
        <v>684</v>
      </c>
      <c r="I1747" t="s">
        <v>2732</v>
      </c>
      <c r="J1747" t="s">
        <v>694</v>
      </c>
      <c r="K1747" t="s">
        <v>53</v>
      </c>
      <c r="L1747" s="4">
        <v>2</v>
      </c>
      <c r="M1747" s="4">
        <v>45657</v>
      </c>
      <c r="N1747">
        <v>0.30000001192092896</v>
      </c>
      <c r="AC1747">
        <v>13.1</v>
      </c>
      <c r="AE1747">
        <v>1</v>
      </c>
    </row>
    <row r="1748" spans="1:31" x14ac:dyDescent="0.2">
      <c r="A1748" s="9">
        <v>2009878</v>
      </c>
      <c r="B1748">
        <v>5029</v>
      </c>
      <c r="C1748" t="s">
        <v>4687</v>
      </c>
      <c r="D1748" t="s">
        <v>4688</v>
      </c>
      <c r="E1748" t="s">
        <v>4689</v>
      </c>
      <c r="F1748" t="s">
        <v>4689</v>
      </c>
      <c r="G1748" t="s">
        <v>639</v>
      </c>
      <c r="H1748" t="s">
        <v>639</v>
      </c>
      <c r="I1748" t="s">
        <v>2732</v>
      </c>
      <c r="J1748" t="s">
        <v>647</v>
      </c>
      <c r="K1748" t="s">
        <v>53</v>
      </c>
      <c r="L1748" s="4">
        <v>2</v>
      </c>
      <c r="M1748" s="4">
        <v>45657</v>
      </c>
      <c r="Q1748">
        <v>44</v>
      </c>
      <c r="R1748">
        <v>2.4000000953674316</v>
      </c>
      <c r="AE1748">
        <v>1</v>
      </c>
    </row>
    <row r="1749" spans="1:31" x14ac:dyDescent="0.2">
      <c r="A1749" s="9">
        <v>2008255</v>
      </c>
      <c r="B1749">
        <v>4317</v>
      </c>
      <c r="C1749" t="s">
        <v>4690</v>
      </c>
      <c r="D1749" t="s">
        <v>4691</v>
      </c>
      <c r="E1749" t="s">
        <v>4689</v>
      </c>
      <c r="F1749" t="s">
        <v>4689</v>
      </c>
      <c r="G1749" t="s">
        <v>639</v>
      </c>
      <c r="H1749" t="s">
        <v>639</v>
      </c>
      <c r="I1749" t="s">
        <v>2732</v>
      </c>
      <c r="J1749" t="s">
        <v>647</v>
      </c>
      <c r="K1749" t="s">
        <v>53</v>
      </c>
      <c r="L1749" s="4">
        <v>2</v>
      </c>
      <c r="M1749" s="4">
        <v>45657</v>
      </c>
      <c r="Q1749">
        <v>40</v>
      </c>
      <c r="R1749">
        <v>2.4000000953674316</v>
      </c>
      <c r="AE1749">
        <v>1</v>
      </c>
    </row>
    <row r="1750" spans="1:31" x14ac:dyDescent="0.2">
      <c r="A1750" s="9">
        <v>2006714</v>
      </c>
      <c r="B1750">
        <v>3745</v>
      </c>
      <c r="C1750" t="s">
        <v>4692</v>
      </c>
      <c r="D1750" t="s">
        <v>4693</v>
      </c>
      <c r="E1750" t="s">
        <v>905</v>
      </c>
      <c r="F1750" t="s">
        <v>906</v>
      </c>
      <c r="G1750" t="s">
        <v>639</v>
      </c>
      <c r="H1750" t="s">
        <v>639</v>
      </c>
      <c r="I1750" t="s">
        <v>2732</v>
      </c>
      <c r="J1750" t="s">
        <v>647</v>
      </c>
      <c r="K1750" t="s">
        <v>54</v>
      </c>
      <c r="L1750" s="4">
        <v>2</v>
      </c>
      <c r="M1750" s="4">
        <v>45657</v>
      </c>
      <c r="P1750">
        <v>25</v>
      </c>
      <c r="T1750">
        <v>17</v>
      </c>
      <c r="AE1750">
        <v>1.46</v>
      </c>
    </row>
    <row r="1751" spans="1:31" x14ac:dyDescent="0.2">
      <c r="A1751" s="9">
        <v>2009799</v>
      </c>
      <c r="B1751">
        <v>5039</v>
      </c>
      <c r="C1751" t="s">
        <v>4694</v>
      </c>
      <c r="D1751" t="s">
        <v>4695</v>
      </c>
      <c r="E1751" t="s">
        <v>1264</v>
      </c>
      <c r="F1751" t="s">
        <v>2647</v>
      </c>
      <c r="G1751" t="s">
        <v>639</v>
      </c>
      <c r="H1751" t="s">
        <v>639</v>
      </c>
      <c r="I1751" t="s">
        <v>2732</v>
      </c>
      <c r="J1751" t="s">
        <v>641</v>
      </c>
      <c r="K1751" t="s">
        <v>54</v>
      </c>
      <c r="L1751" s="4">
        <v>2</v>
      </c>
      <c r="M1751" s="4">
        <v>45657</v>
      </c>
      <c r="N1751">
        <v>12</v>
      </c>
      <c r="P1751">
        <v>6</v>
      </c>
      <c r="AE1751">
        <v>1.18</v>
      </c>
    </row>
    <row r="1752" spans="1:31" x14ac:dyDescent="0.2">
      <c r="A1752" s="9">
        <v>2010002</v>
      </c>
      <c r="B1752">
        <v>5055</v>
      </c>
      <c r="C1752" t="s">
        <v>4696</v>
      </c>
      <c r="D1752" t="s">
        <v>4697</v>
      </c>
      <c r="E1752" t="s">
        <v>1264</v>
      </c>
      <c r="F1752" t="s">
        <v>2647</v>
      </c>
      <c r="G1752" t="s">
        <v>639</v>
      </c>
      <c r="H1752" t="s">
        <v>639</v>
      </c>
      <c r="I1752" t="s">
        <v>2732</v>
      </c>
      <c r="J1752" t="s">
        <v>641</v>
      </c>
      <c r="K1752" t="s">
        <v>54</v>
      </c>
      <c r="L1752" s="4">
        <v>2</v>
      </c>
      <c r="M1752" s="4">
        <v>45657</v>
      </c>
      <c r="N1752">
        <v>3</v>
      </c>
      <c r="O1752">
        <v>3</v>
      </c>
      <c r="P1752">
        <v>9</v>
      </c>
      <c r="W1752">
        <v>2.0000000949949026E-3</v>
      </c>
      <c r="Y1752">
        <v>9.9999997764825821E-3</v>
      </c>
      <c r="AA1752">
        <v>1.0000000474974513E-3</v>
      </c>
      <c r="AE1752">
        <v>1.2</v>
      </c>
    </row>
    <row r="1753" spans="1:31" x14ac:dyDescent="0.2">
      <c r="A1753" s="9">
        <v>2010003</v>
      </c>
      <c r="B1753">
        <v>5056</v>
      </c>
      <c r="C1753" t="s">
        <v>4698</v>
      </c>
      <c r="D1753" t="s">
        <v>4699</v>
      </c>
      <c r="E1753" t="s">
        <v>1264</v>
      </c>
      <c r="F1753" t="s">
        <v>2647</v>
      </c>
      <c r="G1753" t="s">
        <v>639</v>
      </c>
      <c r="H1753" t="s">
        <v>639</v>
      </c>
      <c r="I1753" t="s">
        <v>2732</v>
      </c>
      <c r="J1753" t="s">
        <v>641</v>
      </c>
      <c r="K1753" t="s">
        <v>54</v>
      </c>
      <c r="L1753" s="4">
        <v>2</v>
      </c>
      <c r="M1753" s="4">
        <v>45657</v>
      </c>
      <c r="N1753">
        <v>7</v>
      </c>
      <c r="O1753">
        <v>3</v>
      </c>
      <c r="P1753">
        <v>5</v>
      </c>
      <c r="W1753">
        <v>2.0000000949949026E-3</v>
      </c>
      <c r="Y1753">
        <v>9.9999997764825821E-3</v>
      </c>
      <c r="AA1753">
        <v>1.0000000474974513E-3</v>
      </c>
      <c r="AE1753">
        <v>1.19</v>
      </c>
    </row>
    <row r="1754" spans="1:31" x14ac:dyDescent="0.2">
      <c r="A1754" s="9">
        <v>2010004</v>
      </c>
      <c r="B1754">
        <v>5057</v>
      </c>
      <c r="C1754" t="s">
        <v>4700</v>
      </c>
      <c r="D1754" t="s">
        <v>4701</v>
      </c>
      <c r="E1754" t="s">
        <v>1264</v>
      </c>
      <c r="F1754" t="s">
        <v>2647</v>
      </c>
      <c r="G1754" t="s">
        <v>639</v>
      </c>
      <c r="H1754" t="s">
        <v>639</v>
      </c>
      <c r="I1754" t="s">
        <v>2732</v>
      </c>
      <c r="J1754" t="s">
        <v>641</v>
      </c>
      <c r="K1754" t="s">
        <v>54</v>
      </c>
      <c r="L1754" s="4">
        <v>2</v>
      </c>
      <c r="M1754" s="4">
        <v>45657</v>
      </c>
      <c r="N1754">
        <v>15</v>
      </c>
      <c r="R1754">
        <v>2</v>
      </c>
      <c r="T1754">
        <v>1.6000000238418579</v>
      </c>
      <c r="AE1754">
        <v>1.22</v>
      </c>
    </row>
    <row r="1755" spans="1:31" x14ac:dyDescent="0.2">
      <c r="A1755" s="9">
        <v>2010005</v>
      </c>
      <c r="B1755">
        <v>5058</v>
      </c>
      <c r="C1755" t="s">
        <v>4702</v>
      </c>
      <c r="D1755" t="s">
        <v>4703</v>
      </c>
      <c r="E1755" t="s">
        <v>1264</v>
      </c>
      <c r="F1755" t="s">
        <v>2647</v>
      </c>
      <c r="G1755" t="s">
        <v>639</v>
      </c>
      <c r="H1755" t="s">
        <v>639</v>
      </c>
      <c r="I1755" t="s">
        <v>2732</v>
      </c>
      <c r="J1755" t="s">
        <v>641</v>
      </c>
      <c r="K1755" t="s">
        <v>54</v>
      </c>
      <c r="L1755" s="4">
        <v>2</v>
      </c>
      <c r="M1755" s="4">
        <v>45657</v>
      </c>
      <c r="N1755">
        <v>12</v>
      </c>
      <c r="P1755">
        <v>6</v>
      </c>
      <c r="AE1755">
        <v>1.18</v>
      </c>
    </row>
    <row r="1756" spans="1:31" x14ac:dyDescent="0.2">
      <c r="A1756" s="9">
        <v>2000386</v>
      </c>
      <c r="B1756">
        <v>591</v>
      </c>
      <c r="C1756" t="s">
        <v>4704</v>
      </c>
      <c r="D1756" t="s">
        <v>4705</v>
      </c>
      <c r="E1756" t="s">
        <v>2775</v>
      </c>
      <c r="F1756" t="s">
        <v>2775</v>
      </c>
      <c r="G1756" t="s">
        <v>639</v>
      </c>
      <c r="H1756" t="s">
        <v>639</v>
      </c>
      <c r="I1756" t="s">
        <v>2732</v>
      </c>
      <c r="J1756" t="s">
        <v>641</v>
      </c>
      <c r="K1756" t="s">
        <v>54</v>
      </c>
      <c r="L1756" s="4">
        <v>39735</v>
      </c>
      <c r="M1756" s="4">
        <v>45657</v>
      </c>
      <c r="N1756">
        <v>8</v>
      </c>
      <c r="R1756">
        <v>20</v>
      </c>
      <c r="T1756">
        <v>20</v>
      </c>
      <c r="Y1756">
        <v>0.40000000596046448</v>
      </c>
      <c r="AE1756">
        <v>1.3</v>
      </c>
    </row>
    <row r="1757" spans="1:31" x14ac:dyDescent="0.2">
      <c r="A1757" s="9">
        <v>2001148</v>
      </c>
      <c r="B1757">
        <v>2485</v>
      </c>
      <c r="C1757" t="s">
        <v>4706</v>
      </c>
      <c r="D1757" t="s">
        <v>4707</v>
      </c>
      <c r="E1757" t="s">
        <v>4708</v>
      </c>
      <c r="F1757" t="s">
        <v>4708</v>
      </c>
      <c r="G1757" t="s">
        <v>639</v>
      </c>
      <c r="H1757" t="s">
        <v>684</v>
      </c>
      <c r="I1757" t="s">
        <v>2732</v>
      </c>
      <c r="J1757" t="s">
        <v>694</v>
      </c>
      <c r="K1757" t="s">
        <v>53</v>
      </c>
      <c r="L1757" s="4">
        <v>40064</v>
      </c>
      <c r="M1757" s="4">
        <v>45657</v>
      </c>
      <c r="N1757">
        <v>0.30000001192092896</v>
      </c>
      <c r="AC1757">
        <v>12.5</v>
      </c>
      <c r="AE1757">
        <v>1</v>
      </c>
    </row>
    <row r="1758" spans="1:31" x14ac:dyDescent="0.2">
      <c r="A1758" s="9">
        <v>2009840</v>
      </c>
      <c r="B1758">
        <v>4990</v>
      </c>
      <c r="C1758" t="s">
        <v>4709</v>
      </c>
      <c r="D1758" t="s">
        <v>4710</v>
      </c>
      <c r="E1758" t="s">
        <v>4711</v>
      </c>
      <c r="F1758" t="s">
        <v>4711</v>
      </c>
      <c r="G1758" t="s">
        <v>639</v>
      </c>
      <c r="H1758" t="s">
        <v>684</v>
      </c>
      <c r="I1758" t="s">
        <v>2732</v>
      </c>
      <c r="J1758" t="s">
        <v>694</v>
      </c>
      <c r="K1758" t="s">
        <v>53</v>
      </c>
      <c r="L1758" s="4">
        <v>2</v>
      </c>
      <c r="M1758" s="4">
        <v>45657</v>
      </c>
      <c r="N1758">
        <v>0.5</v>
      </c>
      <c r="AC1758">
        <v>20</v>
      </c>
      <c r="AE1758">
        <v>1</v>
      </c>
    </row>
    <row r="1759" spans="1:31" x14ac:dyDescent="0.2">
      <c r="A1759" s="9">
        <v>2007716</v>
      </c>
      <c r="B1759">
        <v>4122</v>
      </c>
      <c r="C1759" t="s">
        <v>4712</v>
      </c>
      <c r="D1759" t="s">
        <v>4713</v>
      </c>
      <c r="E1759" t="s">
        <v>3270</v>
      </c>
      <c r="F1759" t="s">
        <v>3270</v>
      </c>
      <c r="G1759" t="s">
        <v>639</v>
      </c>
      <c r="H1759" t="s">
        <v>684</v>
      </c>
      <c r="I1759" t="s">
        <v>2732</v>
      </c>
      <c r="J1759" t="s">
        <v>694</v>
      </c>
      <c r="K1759" t="s">
        <v>53</v>
      </c>
      <c r="L1759" s="4">
        <v>2</v>
      </c>
      <c r="M1759" s="4">
        <v>45657</v>
      </c>
      <c r="N1759">
        <v>0.30000001192092896</v>
      </c>
      <c r="AC1759">
        <v>13.1</v>
      </c>
      <c r="AE1759">
        <v>1</v>
      </c>
    </row>
    <row r="1760" spans="1:31" x14ac:dyDescent="0.2">
      <c r="A1760" s="9">
        <v>2006993</v>
      </c>
      <c r="B1760">
        <v>3850</v>
      </c>
      <c r="C1760" t="s">
        <v>4714</v>
      </c>
      <c r="D1760" t="s">
        <v>4715</v>
      </c>
      <c r="E1760" t="s">
        <v>4716</v>
      </c>
      <c r="F1760" t="s">
        <v>4716</v>
      </c>
      <c r="G1760" t="s">
        <v>639</v>
      </c>
      <c r="H1760" t="s">
        <v>684</v>
      </c>
      <c r="I1760" t="s">
        <v>2732</v>
      </c>
      <c r="J1760" t="s">
        <v>694</v>
      </c>
      <c r="K1760" t="s">
        <v>53</v>
      </c>
      <c r="L1760" s="4">
        <v>2</v>
      </c>
      <c r="M1760" s="4">
        <v>45657</v>
      </c>
      <c r="N1760">
        <v>0.30000001192092896</v>
      </c>
      <c r="AC1760">
        <v>12.7</v>
      </c>
      <c r="AE1760">
        <v>1</v>
      </c>
    </row>
    <row r="1761" spans="1:31" x14ac:dyDescent="0.2">
      <c r="A1761" s="9">
        <v>2010139</v>
      </c>
      <c r="B1761">
        <v>5107</v>
      </c>
      <c r="C1761" t="s">
        <v>4717</v>
      </c>
      <c r="D1761" t="s">
        <v>4718</v>
      </c>
      <c r="E1761" t="s">
        <v>4719</v>
      </c>
      <c r="F1761" t="s">
        <v>4719</v>
      </c>
      <c r="G1761" t="s">
        <v>639</v>
      </c>
      <c r="H1761" t="s">
        <v>684</v>
      </c>
      <c r="I1761" t="s">
        <v>2732</v>
      </c>
      <c r="J1761" t="s">
        <v>694</v>
      </c>
      <c r="K1761" t="s">
        <v>53</v>
      </c>
      <c r="L1761" s="4">
        <v>2</v>
      </c>
      <c r="M1761" s="4">
        <v>45657</v>
      </c>
      <c r="N1761">
        <v>0.30000001192092896</v>
      </c>
      <c r="AE1761">
        <v>1</v>
      </c>
    </row>
    <row r="1762" spans="1:31" x14ac:dyDescent="0.2">
      <c r="A1762" s="9">
        <v>2009833</v>
      </c>
      <c r="B1762">
        <v>4985</v>
      </c>
      <c r="C1762" t="s">
        <v>4720</v>
      </c>
      <c r="D1762" t="s">
        <v>4721</v>
      </c>
      <c r="E1762" t="s">
        <v>4722</v>
      </c>
      <c r="F1762" t="s">
        <v>4722</v>
      </c>
      <c r="G1762" t="s">
        <v>639</v>
      </c>
      <c r="H1762" t="s">
        <v>684</v>
      </c>
      <c r="I1762" t="s">
        <v>2732</v>
      </c>
      <c r="J1762" t="s">
        <v>694</v>
      </c>
      <c r="K1762" t="s">
        <v>53</v>
      </c>
      <c r="L1762" s="4">
        <v>2</v>
      </c>
      <c r="M1762" s="4">
        <v>45657</v>
      </c>
      <c r="N1762">
        <v>0.30000001192092896</v>
      </c>
      <c r="AC1762">
        <v>10.5</v>
      </c>
      <c r="AE1762">
        <v>1</v>
      </c>
    </row>
    <row r="1763" spans="1:31" x14ac:dyDescent="0.2">
      <c r="A1763" s="9">
        <v>2009834</v>
      </c>
      <c r="B1763">
        <v>4996</v>
      </c>
      <c r="C1763" t="s">
        <v>4739</v>
      </c>
      <c r="D1763" t="s">
        <v>3534</v>
      </c>
      <c r="E1763" t="s">
        <v>4740</v>
      </c>
      <c r="F1763" t="s">
        <v>4740</v>
      </c>
      <c r="G1763" t="s">
        <v>639</v>
      </c>
      <c r="H1763" t="s">
        <v>684</v>
      </c>
      <c r="I1763" t="s">
        <v>2732</v>
      </c>
      <c r="J1763" t="s">
        <v>694</v>
      </c>
      <c r="K1763" t="s">
        <v>53</v>
      </c>
      <c r="L1763" s="4">
        <v>2</v>
      </c>
      <c r="M1763" s="4">
        <v>45657</v>
      </c>
      <c r="N1763">
        <v>0.30000001192092896</v>
      </c>
      <c r="AC1763">
        <v>13.1</v>
      </c>
      <c r="AE1763">
        <v>1</v>
      </c>
    </row>
    <row r="1764" spans="1:31" x14ac:dyDescent="0.2">
      <c r="A1764" s="9">
        <v>2009864</v>
      </c>
      <c r="B1764">
        <v>5018</v>
      </c>
      <c r="C1764" t="s">
        <v>4737</v>
      </c>
      <c r="D1764" t="s">
        <v>3534</v>
      </c>
      <c r="E1764" t="s">
        <v>4738</v>
      </c>
      <c r="F1764" t="s">
        <v>4738</v>
      </c>
      <c r="G1764" t="s">
        <v>639</v>
      </c>
      <c r="H1764" t="s">
        <v>684</v>
      </c>
      <c r="I1764" t="s">
        <v>2732</v>
      </c>
      <c r="J1764" t="s">
        <v>694</v>
      </c>
      <c r="K1764" t="s">
        <v>53</v>
      </c>
      <c r="L1764" s="4">
        <v>2</v>
      </c>
      <c r="M1764" s="4">
        <v>45657</v>
      </c>
      <c r="N1764">
        <v>0.30000001192092896</v>
      </c>
      <c r="AC1764">
        <v>13.8</v>
      </c>
      <c r="AE1764">
        <v>1</v>
      </c>
    </row>
    <row r="1765" spans="1:31" x14ac:dyDescent="0.2">
      <c r="A1765" s="9">
        <v>2006966</v>
      </c>
      <c r="B1765">
        <v>3843</v>
      </c>
      <c r="C1765" t="s">
        <v>4731</v>
      </c>
      <c r="D1765" t="s">
        <v>3534</v>
      </c>
      <c r="E1765" t="s">
        <v>4732</v>
      </c>
      <c r="F1765" t="s">
        <v>4732</v>
      </c>
      <c r="G1765" t="s">
        <v>639</v>
      </c>
      <c r="H1765" t="s">
        <v>684</v>
      </c>
      <c r="I1765" t="s">
        <v>2732</v>
      </c>
      <c r="J1765" t="s">
        <v>694</v>
      </c>
      <c r="K1765" t="s">
        <v>53</v>
      </c>
      <c r="L1765" s="4">
        <v>2</v>
      </c>
      <c r="M1765" s="4">
        <v>45657</v>
      </c>
      <c r="N1765">
        <v>0.30000001192092896</v>
      </c>
      <c r="AC1765">
        <v>13.1</v>
      </c>
      <c r="AE1765">
        <v>1</v>
      </c>
    </row>
    <row r="1766" spans="1:31" x14ac:dyDescent="0.2">
      <c r="A1766" s="9">
        <v>2008193</v>
      </c>
      <c r="B1766">
        <v>4388</v>
      </c>
      <c r="C1766" t="s">
        <v>4733</v>
      </c>
      <c r="D1766" t="s">
        <v>3534</v>
      </c>
      <c r="E1766" t="s">
        <v>4734</v>
      </c>
      <c r="F1766" t="s">
        <v>4734</v>
      </c>
      <c r="G1766" t="s">
        <v>639</v>
      </c>
      <c r="H1766" t="s">
        <v>684</v>
      </c>
      <c r="I1766" t="s">
        <v>2732</v>
      </c>
      <c r="J1766" t="s">
        <v>694</v>
      </c>
      <c r="K1766" t="s">
        <v>53</v>
      </c>
      <c r="L1766" s="4">
        <v>2</v>
      </c>
      <c r="M1766" s="4">
        <v>45657</v>
      </c>
      <c r="N1766">
        <v>0.60000002384185791</v>
      </c>
      <c r="AC1766">
        <v>13.2</v>
      </c>
      <c r="AE1766">
        <v>1</v>
      </c>
    </row>
    <row r="1767" spans="1:31" x14ac:dyDescent="0.2">
      <c r="A1767" s="9">
        <v>2008466</v>
      </c>
      <c r="B1767">
        <v>4390</v>
      </c>
      <c r="C1767" t="s">
        <v>4723</v>
      </c>
      <c r="D1767" t="s">
        <v>3534</v>
      </c>
      <c r="E1767" t="s">
        <v>4724</v>
      </c>
      <c r="F1767" t="s">
        <v>4724</v>
      </c>
      <c r="G1767" t="s">
        <v>639</v>
      </c>
      <c r="H1767" t="s">
        <v>684</v>
      </c>
      <c r="I1767" t="s">
        <v>2732</v>
      </c>
      <c r="J1767" t="s">
        <v>694</v>
      </c>
      <c r="K1767" t="s">
        <v>53</v>
      </c>
      <c r="L1767" s="4">
        <v>2</v>
      </c>
      <c r="M1767" s="4">
        <v>45657</v>
      </c>
      <c r="N1767">
        <v>0.40000000596046448</v>
      </c>
      <c r="AC1767">
        <v>15.1</v>
      </c>
      <c r="AE1767">
        <v>1</v>
      </c>
    </row>
    <row r="1768" spans="1:31" x14ac:dyDescent="0.2">
      <c r="A1768" s="9">
        <v>2008714</v>
      </c>
      <c r="B1768">
        <v>4489</v>
      </c>
      <c r="C1768" t="s">
        <v>4735</v>
      </c>
      <c r="D1768" t="s">
        <v>3534</v>
      </c>
      <c r="E1768" t="s">
        <v>4736</v>
      </c>
      <c r="F1768" t="s">
        <v>4736</v>
      </c>
      <c r="G1768" t="s">
        <v>639</v>
      </c>
      <c r="H1768" t="s">
        <v>684</v>
      </c>
      <c r="I1768" t="s">
        <v>2732</v>
      </c>
      <c r="J1768" t="s">
        <v>694</v>
      </c>
      <c r="K1768" t="s">
        <v>53</v>
      </c>
      <c r="L1768" s="4">
        <v>2</v>
      </c>
      <c r="M1768" s="4">
        <v>45657</v>
      </c>
      <c r="N1768">
        <v>0.69999998807907104</v>
      </c>
      <c r="AC1768">
        <v>12.7</v>
      </c>
      <c r="AE1768">
        <v>1</v>
      </c>
    </row>
    <row r="1769" spans="1:31" x14ac:dyDescent="0.2">
      <c r="A1769" s="9">
        <v>2010036</v>
      </c>
      <c r="B1769">
        <v>5070</v>
      </c>
      <c r="C1769" t="s">
        <v>4743</v>
      </c>
      <c r="D1769" t="s">
        <v>3534</v>
      </c>
      <c r="E1769" t="s">
        <v>4744</v>
      </c>
      <c r="F1769" t="s">
        <v>4744</v>
      </c>
      <c r="G1769" t="s">
        <v>639</v>
      </c>
      <c r="H1769" t="s">
        <v>684</v>
      </c>
      <c r="I1769" t="s">
        <v>2732</v>
      </c>
      <c r="J1769" t="s">
        <v>694</v>
      </c>
      <c r="K1769" t="s">
        <v>53</v>
      </c>
      <c r="L1769" s="4">
        <v>2</v>
      </c>
      <c r="M1769" s="4">
        <v>45657</v>
      </c>
      <c r="N1769">
        <v>0.30000001192092896</v>
      </c>
      <c r="AC1769">
        <v>10.5</v>
      </c>
      <c r="AE1769">
        <v>1</v>
      </c>
    </row>
    <row r="1770" spans="1:31" x14ac:dyDescent="0.2">
      <c r="A1770" s="9">
        <v>2009964</v>
      </c>
      <c r="B1770">
        <v>5085</v>
      </c>
      <c r="C1770" t="s">
        <v>4725</v>
      </c>
      <c r="D1770" t="s">
        <v>3534</v>
      </c>
      <c r="E1770" t="s">
        <v>4726</v>
      </c>
      <c r="F1770" t="s">
        <v>4726</v>
      </c>
      <c r="G1770" t="s">
        <v>639</v>
      </c>
      <c r="H1770" t="s">
        <v>684</v>
      </c>
      <c r="I1770" t="s">
        <v>2732</v>
      </c>
      <c r="J1770" t="s">
        <v>694</v>
      </c>
      <c r="K1770" t="s">
        <v>53</v>
      </c>
      <c r="L1770" s="4">
        <v>2</v>
      </c>
      <c r="M1770" s="4">
        <v>45657</v>
      </c>
      <c r="N1770">
        <v>0.30000001192092896</v>
      </c>
      <c r="AC1770">
        <v>13.8</v>
      </c>
      <c r="AE1770">
        <v>1</v>
      </c>
    </row>
    <row r="1771" spans="1:31" x14ac:dyDescent="0.2">
      <c r="A1771" s="9">
        <v>2009959</v>
      </c>
      <c r="B1771">
        <v>5036</v>
      </c>
      <c r="C1771" t="s">
        <v>4727</v>
      </c>
      <c r="D1771" t="s">
        <v>3534</v>
      </c>
      <c r="E1771" t="s">
        <v>4728</v>
      </c>
      <c r="F1771" t="s">
        <v>4728</v>
      </c>
      <c r="G1771" t="s">
        <v>639</v>
      </c>
      <c r="H1771" t="s">
        <v>684</v>
      </c>
      <c r="I1771" t="s">
        <v>2732</v>
      </c>
      <c r="J1771" t="s">
        <v>694</v>
      </c>
      <c r="K1771" t="s">
        <v>53</v>
      </c>
      <c r="L1771" s="4">
        <v>2</v>
      </c>
      <c r="M1771" s="4">
        <v>45657</v>
      </c>
      <c r="N1771">
        <v>0.30000001192092896</v>
      </c>
      <c r="AC1771">
        <v>13.8</v>
      </c>
      <c r="AE1771">
        <v>1</v>
      </c>
    </row>
    <row r="1772" spans="1:31" x14ac:dyDescent="0.2">
      <c r="A1772" s="9">
        <v>2009919</v>
      </c>
      <c r="B1772">
        <v>5043</v>
      </c>
      <c r="C1772" t="s">
        <v>4729</v>
      </c>
      <c r="D1772" t="s">
        <v>3534</v>
      </c>
      <c r="E1772" t="s">
        <v>4730</v>
      </c>
      <c r="F1772" t="s">
        <v>4730</v>
      </c>
      <c r="G1772" t="s">
        <v>639</v>
      </c>
      <c r="H1772" t="s">
        <v>684</v>
      </c>
      <c r="I1772" t="s">
        <v>2732</v>
      </c>
      <c r="J1772" t="s">
        <v>694</v>
      </c>
      <c r="K1772" t="s">
        <v>53</v>
      </c>
      <c r="L1772" s="4">
        <v>2</v>
      </c>
      <c r="M1772" s="4">
        <v>45657</v>
      </c>
      <c r="N1772">
        <v>0.40000000596046448</v>
      </c>
      <c r="AC1772">
        <v>13.1</v>
      </c>
      <c r="AE1772">
        <v>1</v>
      </c>
    </row>
    <row r="1773" spans="1:31" x14ac:dyDescent="0.2">
      <c r="A1773" s="9">
        <v>2010181</v>
      </c>
      <c r="B1773">
        <v>5125</v>
      </c>
      <c r="C1773" t="s">
        <v>4741</v>
      </c>
      <c r="D1773" t="s">
        <v>3534</v>
      </c>
      <c r="E1773" t="s">
        <v>4742</v>
      </c>
      <c r="F1773" t="s">
        <v>4742</v>
      </c>
      <c r="G1773" t="s">
        <v>639</v>
      </c>
      <c r="H1773" t="s">
        <v>684</v>
      </c>
      <c r="I1773" t="s">
        <v>2732</v>
      </c>
      <c r="J1773" t="s">
        <v>694</v>
      </c>
      <c r="K1773" t="s">
        <v>53</v>
      </c>
      <c r="L1773" s="4">
        <v>2</v>
      </c>
      <c r="M1773" s="4">
        <v>45657</v>
      </c>
      <c r="N1773">
        <v>0.5</v>
      </c>
      <c r="AC1773">
        <v>12.5</v>
      </c>
      <c r="AE1773">
        <v>1</v>
      </c>
    </row>
    <row r="1774" spans="1:31" x14ac:dyDescent="0.2">
      <c r="A1774" s="9">
        <v>2009956</v>
      </c>
      <c r="B1774">
        <v>5028</v>
      </c>
      <c r="C1774" t="s">
        <v>4745</v>
      </c>
      <c r="D1774" t="s">
        <v>4746</v>
      </c>
      <c r="E1774" t="s">
        <v>4747</v>
      </c>
      <c r="F1774" t="s">
        <v>4747</v>
      </c>
      <c r="G1774" t="s">
        <v>639</v>
      </c>
      <c r="H1774" t="s">
        <v>684</v>
      </c>
      <c r="I1774" t="s">
        <v>2732</v>
      </c>
      <c r="J1774" t="s">
        <v>694</v>
      </c>
      <c r="K1774" t="s">
        <v>53</v>
      </c>
      <c r="L1774" s="4">
        <v>2</v>
      </c>
      <c r="M1774" s="4">
        <v>45657</v>
      </c>
      <c r="N1774">
        <v>0.30000001192092896</v>
      </c>
      <c r="AC1774">
        <v>13.1</v>
      </c>
      <c r="AE1774">
        <v>1</v>
      </c>
    </row>
    <row r="1775" spans="1:31" x14ac:dyDescent="0.2">
      <c r="A1775" s="9">
        <v>2009810</v>
      </c>
      <c r="B1775">
        <v>4975</v>
      </c>
      <c r="C1775" t="s">
        <v>4748</v>
      </c>
      <c r="D1775" t="s">
        <v>4749</v>
      </c>
      <c r="E1775" t="s">
        <v>4241</v>
      </c>
      <c r="F1775" t="s">
        <v>4750</v>
      </c>
      <c r="G1775" t="s">
        <v>639</v>
      </c>
      <c r="H1775" t="s">
        <v>684</v>
      </c>
      <c r="I1775" t="s">
        <v>2732</v>
      </c>
      <c r="J1775" t="s">
        <v>686</v>
      </c>
      <c r="K1775" t="s">
        <v>54</v>
      </c>
      <c r="L1775" s="4">
        <v>2</v>
      </c>
      <c r="M1775" s="4">
        <v>45657</v>
      </c>
      <c r="N1775">
        <v>1</v>
      </c>
      <c r="AC1775">
        <v>20</v>
      </c>
      <c r="AE1775">
        <v>1.2</v>
      </c>
    </row>
    <row r="1776" spans="1:31" x14ac:dyDescent="0.2">
      <c r="A1776" s="9">
        <v>2009896</v>
      </c>
      <c r="B1776">
        <v>5014</v>
      </c>
      <c r="C1776" t="s">
        <v>4751</v>
      </c>
      <c r="D1776" t="s">
        <v>4752</v>
      </c>
      <c r="E1776" t="s">
        <v>4753</v>
      </c>
      <c r="F1776" t="s">
        <v>4753</v>
      </c>
      <c r="G1776" t="s">
        <v>639</v>
      </c>
      <c r="H1776" t="s">
        <v>684</v>
      </c>
      <c r="I1776" t="s">
        <v>2732</v>
      </c>
      <c r="J1776" t="s">
        <v>694</v>
      </c>
      <c r="K1776" t="s">
        <v>53</v>
      </c>
      <c r="L1776" s="4">
        <v>2</v>
      </c>
      <c r="M1776" s="4">
        <v>45657</v>
      </c>
      <c r="N1776">
        <v>1</v>
      </c>
      <c r="O1776">
        <v>0.5</v>
      </c>
      <c r="P1776">
        <v>1</v>
      </c>
      <c r="AC1776">
        <v>50</v>
      </c>
      <c r="AE1776">
        <v>1</v>
      </c>
    </row>
    <row r="1777" spans="1:31" x14ac:dyDescent="0.2">
      <c r="A1777" s="9">
        <v>2009897</v>
      </c>
      <c r="B1777">
        <v>5015</v>
      </c>
      <c r="C1777" t="s">
        <v>4754</v>
      </c>
      <c r="D1777" t="s">
        <v>3554</v>
      </c>
      <c r="E1777" t="s">
        <v>4753</v>
      </c>
      <c r="F1777" t="s">
        <v>4753</v>
      </c>
      <c r="G1777" t="s">
        <v>639</v>
      </c>
      <c r="H1777" t="s">
        <v>684</v>
      </c>
      <c r="I1777" t="s">
        <v>2732</v>
      </c>
      <c r="J1777" t="s">
        <v>694</v>
      </c>
      <c r="K1777" t="s">
        <v>53</v>
      </c>
      <c r="L1777" s="4">
        <v>2</v>
      </c>
      <c r="M1777" s="4">
        <v>45657</v>
      </c>
      <c r="N1777">
        <v>1</v>
      </c>
      <c r="O1777">
        <v>0.5</v>
      </c>
      <c r="P1777">
        <v>1</v>
      </c>
      <c r="AC1777">
        <v>50</v>
      </c>
      <c r="AE1777">
        <v>1</v>
      </c>
    </row>
    <row r="1778" spans="1:31" x14ac:dyDescent="0.2">
      <c r="A1778" s="9">
        <v>2002324</v>
      </c>
      <c r="B1778">
        <v>3078</v>
      </c>
      <c r="C1778" t="s">
        <v>4755</v>
      </c>
      <c r="D1778" t="s">
        <v>3554</v>
      </c>
      <c r="E1778" t="s">
        <v>1702</v>
      </c>
      <c r="F1778" t="s">
        <v>1702</v>
      </c>
      <c r="G1778" t="s">
        <v>639</v>
      </c>
      <c r="H1778" t="s">
        <v>684</v>
      </c>
      <c r="I1778" t="s">
        <v>2732</v>
      </c>
      <c r="J1778" t="s">
        <v>694</v>
      </c>
      <c r="K1778" t="s">
        <v>53</v>
      </c>
      <c r="L1778" s="4">
        <v>39700</v>
      </c>
      <c r="M1778" s="4">
        <v>45657</v>
      </c>
      <c r="N1778">
        <v>1</v>
      </c>
      <c r="O1778">
        <v>0.5</v>
      </c>
      <c r="P1778">
        <v>0.69999998807907104</v>
      </c>
      <c r="AC1778">
        <v>50</v>
      </c>
      <c r="AE1778">
        <v>1</v>
      </c>
    </row>
    <row r="1779" spans="1:31" x14ac:dyDescent="0.2">
      <c r="A1779" s="9">
        <v>2004883</v>
      </c>
      <c r="B1779">
        <v>3480</v>
      </c>
      <c r="C1779" t="s">
        <v>4756</v>
      </c>
      <c r="D1779" t="s">
        <v>4757</v>
      </c>
      <c r="E1779" t="s">
        <v>3234</v>
      </c>
      <c r="F1779" t="s">
        <v>3234</v>
      </c>
      <c r="G1779" t="s">
        <v>639</v>
      </c>
      <c r="H1779" t="s">
        <v>639</v>
      </c>
      <c r="I1779" t="s">
        <v>2732</v>
      </c>
      <c r="J1779" t="s">
        <v>729</v>
      </c>
      <c r="K1779" t="s">
        <v>54</v>
      </c>
      <c r="L1779" s="4">
        <v>40478</v>
      </c>
      <c r="M1779" s="4">
        <v>45657</v>
      </c>
      <c r="AC1779">
        <v>0.8</v>
      </c>
      <c r="AE1779">
        <v>1</v>
      </c>
    </row>
    <row r="1780" spans="1:31" x14ac:dyDescent="0.2">
      <c r="A1780" s="9">
        <v>2008734</v>
      </c>
      <c r="B1780">
        <v>4479</v>
      </c>
      <c r="C1780" t="s">
        <v>4758</v>
      </c>
      <c r="D1780" t="s">
        <v>4759</v>
      </c>
      <c r="E1780" t="s">
        <v>4760</v>
      </c>
      <c r="F1780" t="s">
        <v>4760</v>
      </c>
      <c r="G1780" t="s">
        <v>639</v>
      </c>
      <c r="H1780" t="s">
        <v>639</v>
      </c>
      <c r="I1780" t="s">
        <v>2732</v>
      </c>
      <c r="J1780" t="s">
        <v>647</v>
      </c>
      <c r="K1780" t="s">
        <v>53</v>
      </c>
      <c r="L1780" s="4">
        <v>2</v>
      </c>
      <c r="M1780" s="4">
        <v>45657</v>
      </c>
      <c r="O1780">
        <v>1</v>
      </c>
      <c r="P1780">
        <v>2.5</v>
      </c>
      <c r="Q1780">
        <v>6</v>
      </c>
      <c r="R1780">
        <v>1</v>
      </c>
      <c r="AC1780">
        <v>13</v>
      </c>
      <c r="AE1780">
        <v>1</v>
      </c>
    </row>
    <row r="1781" spans="1:31" x14ac:dyDescent="0.2">
      <c r="A1781" s="9">
        <v>2009859</v>
      </c>
      <c r="B1781">
        <v>5025</v>
      </c>
      <c r="C1781" t="s">
        <v>4761</v>
      </c>
      <c r="D1781" t="s">
        <v>4762</v>
      </c>
      <c r="E1781" t="s">
        <v>4763</v>
      </c>
      <c r="F1781" t="s">
        <v>4763</v>
      </c>
      <c r="G1781" t="s">
        <v>639</v>
      </c>
      <c r="H1781" t="s">
        <v>684</v>
      </c>
      <c r="I1781" t="s">
        <v>2732</v>
      </c>
      <c r="J1781" t="s">
        <v>694</v>
      </c>
      <c r="K1781" t="s">
        <v>53</v>
      </c>
      <c r="L1781" s="4">
        <v>2</v>
      </c>
      <c r="M1781" s="4">
        <v>45657</v>
      </c>
      <c r="N1781">
        <v>0.60000002384185791</v>
      </c>
      <c r="O1781">
        <v>0.69999998807907104</v>
      </c>
      <c r="P1781">
        <v>0.5</v>
      </c>
      <c r="Q1781">
        <v>3.2000000476837158</v>
      </c>
      <c r="R1781">
        <v>0.30000001192092896</v>
      </c>
      <c r="AC1781">
        <v>45</v>
      </c>
      <c r="AE1781">
        <v>1</v>
      </c>
    </row>
    <row r="1782" spans="1:31" x14ac:dyDescent="0.2">
      <c r="A1782" s="9">
        <v>2006646</v>
      </c>
      <c r="B1782">
        <v>3696</v>
      </c>
      <c r="C1782" t="s">
        <v>4764</v>
      </c>
      <c r="D1782" t="s">
        <v>3562</v>
      </c>
      <c r="E1782" t="s">
        <v>1702</v>
      </c>
      <c r="F1782" t="s">
        <v>1702</v>
      </c>
      <c r="G1782" t="s">
        <v>639</v>
      </c>
      <c r="H1782" t="s">
        <v>639</v>
      </c>
      <c r="I1782" t="s">
        <v>2732</v>
      </c>
      <c r="J1782" t="s">
        <v>729</v>
      </c>
      <c r="K1782" t="s">
        <v>53</v>
      </c>
      <c r="L1782" s="4">
        <v>2</v>
      </c>
      <c r="M1782" s="4">
        <v>45657</v>
      </c>
      <c r="AC1782">
        <v>70</v>
      </c>
      <c r="AE1782">
        <v>1</v>
      </c>
    </row>
    <row r="1783" spans="1:31" x14ac:dyDescent="0.2">
      <c r="A1783" s="9">
        <v>2009456</v>
      </c>
      <c r="B1783">
        <v>5079</v>
      </c>
      <c r="C1783" t="s">
        <v>4765</v>
      </c>
      <c r="D1783" t="s">
        <v>4766</v>
      </c>
      <c r="E1783" t="s">
        <v>1007</v>
      </c>
      <c r="F1783" t="s">
        <v>1007</v>
      </c>
      <c r="G1783" t="s">
        <v>639</v>
      </c>
      <c r="H1783" t="s">
        <v>639</v>
      </c>
      <c r="I1783" t="s">
        <v>2732</v>
      </c>
      <c r="J1783" t="s">
        <v>729</v>
      </c>
      <c r="K1783" t="s">
        <v>54</v>
      </c>
      <c r="L1783" s="4">
        <v>2</v>
      </c>
      <c r="M1783" s="4">
        <v>45657</v>
      </c>
      <c r="AE1783">
        <v>1.1000000000000001</v>
      </c>
    </row>
    <row r="1784" spans="1:31" x14ac:dyDescent="0.2">
      <c r="A1784" s="9">
        <v>2009682</v>
      </c>
      <c r="B1784">
        <v>5059</v>
      </c>
      <c r="C1784" t="s">
        <v>4767</v>
      </c>
      <c r="D1784" t="s">
        <v>4768</v>
      </c>
      <c r="E1784" t="s">
        <v>4769</v>
      </c>
      <c r="F1784" t="s">
        <v>4770</v>
      </c>
      <c r="G1784" t="s">
        <v>639</v>
      </c>
      <c r="H1784" t="s">
        <v>639</v>
      </c>
      <c r="I1784" t="s">
        <v>2732</v>
      </c>
      <c r="J1784" t="s">
        <v>729</v>
      </c>
      <c r="K1784" t="s">
        <v>54</v>
      </c>
      <c r="L1784" s="4">
        <v>2</v>
      </c>
      <c r="M1784" s="4">
        <v>45657</v>
      </c>
      <c r="AE1784">
        <v>1.1000000000000001</v>
      </c>
    </row>
    <row r="1785" spans="1:31" x14ac:dyDescent="0.2">
      <c r="A1785" s="9">
        <v>2000393</v>
      </c>
      <c r="B1785">
        <v>595</v>
      </c>
      <c r="C1785" t="s">
        <v>4771</v>
      </c>
      <c r="D1785" t="s">
        <v>4772</v>
      </c>
      <c r="E1785" t="s">
        <v>2775</v>
      </c>
      <c r="F1785" t="s">
        <v>2775</v>
      </c>
      <c r="G1785" t="s">
        <v>639</v>
      </c>
      <c r="H1785" t="s">
        <v>639</v>
      </c>
      <c r="I1785" t="s">
        <v>2732</v>
      </c>
      <c r="J1785" t="s">
        <v>647</v>
      </c>
      <c r="K1785" t="s">
        <v>54</v>
      </c>
      <c r="L1785" s="4">
        <v>39735</v>
      </c>
      <c r="M1785" s="4">
        <v>45657</v>
      </c>
      <c r="R1785">
        <v>16</v>
      </c>
      <c r="Y1785">
        <v>0.40000000596046448</v>
      </c>
      <c r="AE1785">
        <v>1.4</v>
      </c>
    </row>
    <row r="1786" spans="1:31" x14ac:dyDescent="0.2">
      <c r="A1786" s="9">
        <v>2002483</v>
      </c>
      <c r="B1786">
        <v>3109</v>
      </c>
      <c r="C1786" t="s">
        <v>4773</v>
      </c>
      <c r="D1786" t="s">
        <v>4774</v>
      </c>
      <c r="E1786" t="s">
        <v>2775</v>
      </c>
      <c r="F1786" t="s">
        <v>2775</v>
      </c>
      <c r="G1786" t="s">
        <v>639</v>
      </c>
      <c r="H1786" t="s">
        <v>639</v>
      </c>
      <c r="I1786" t="s">
        <v>2732</v>
      </c>
      <c r="J1786" t="s">
        <v>647</v>
      </c>
      <c r="K1786" t="s">
        <v>54</v>
      </c>
      <c r="L1786" s="4">
        <v>39763</v>
      </c>
      <c r="M1786" s="4">
        <v>45657</v>
      </c>
      <c r="R1786">
        <v>16</v>
      </c>
      <c r="V1786">
        <v>0.30000001192092896</v>
      </c>
      <c r="Y1786">
        <v>0.5</v>
      </c>
      <c r="AE1786">
        <v>1.3</v>
      </c>
    </row>
    <row r="1787" spans="1:31" x14ac:dyDescent="0.2">
      <c r="A1787" s="9">
        <v>2000394</v>
      </c>
      <c r="B1787">
        <v>596</v>
      </c>
      <c r="C1787" t="s">
        <v>4775</v>
      </c>
      <c r="D1787" t="s">
        <v>4776</v>
      </c>
      <c r="E1787" t="s">
        <v>2775</v>
      </c>
      <c r="F1787" t="s">
        <v>2775</v>
      </c>
      <c r="G1787" t="s">
        <v>639</v>
      </c>
      <c r="H1787" t="s">
        <v>639</v>
      </c>
      <c r="I1787" t="s">
        <v>2732</v>
      </c>
      <c r="J1787" t="s">
        <v>641</v>
      </c>
      <c r="K1787" t="s">
        <v>54</v>
      </c>
      <c r="L1787" s="4">
        <v>39735</v>
      </c>
      <c r="M1787" s="4">
        <v>45657</v>
      </c>
      <c r="N1787">
        <v>16</v>
      </c>
      <c r="R1787">
        <v>16</v>
      </c>
      <c r="AE1787">
        <v>1.6</v>
      </c>
    </row>
    <row r="1788" spans="1:31" x14ac:dyDescent="0.2">
      <c r="A1788" s="9">
        <v>2009911</v>
      </c>
      <c r="B1788">
        <v>5024</v>
      </c>
      <c r="C1788" t="s">
        <v>4777</v>
      </c>
      <c r="D1788" t="s">
        <v>4778</v>
      </c>
      <c r="E1788" t="s">
        <v>1540</v>
      </c>
      <c r="F1788" t="s">
        <v>1540</v>
      </c>
      <c r="G1788" t="s">
        <v>639</v>
      </c>
      <c r="H1788" t="s">
        <v>639</v>
      </c>
      <c r="I1788" t="s">
        <v>2732</v>
      </c>
      <c r="J1788" t="s">
        <v>641</v>
      </c>
      <c r="K1788" t="s">
        <v>53</v>
      </c>
      <c r="L1788" s="4">
        <v>2</v>
      </c>
      <c r="M1788" s="4">
        <v>45657</v>
      </c>
      <c r="N1788">
        <v>15</v>
      </c>
      <c r="Q1788">
        <v>26</v>
      </c>
      <c r="Y1788">
        <v>0.30000001192092896</v>
      </c>
      <c r="AE1788">
        <v>1</v>
      </c>
    </row>
    <row r="1789" spans="1:31" x14ac:dyDescent="0.2">
      <c r="A1789" s="9">
        <v>2009910</v>
      </c>
      <c r="B1789">
        <v>5023</v>
      </c>
      <c r="C1789" t="s">
        <v>4779</v>
      </c>
      <c r="D1789" t="s">
        <v>4780</v>
      </c>
      <c r="E1789" t="s">
        <v>1540</v>
      </c>
      <c r="F1789" t="s">
        <v>1540</v>
      </c>
      <c r="G1789" t="s">
        <v>639</v>
      </c>
      <c r="H1789" t="s">
        <v>639</v>
      </c>
      <c r="I1789" t="s">
        <v>2732</v>
      </c>
      <c r="J1789" t="s">
        <v>641</v>
      </c>
      <c r="K1789" t="s">
        <v>53</v>
      </c>
      <c r="L1789" s="4">
        <v>2</v>
      </c>
      <c r="M1789" s="4">
        <v>45657</v>
      </c>
      <c r="N1789">
        <v>15.5</v>
      </c>
      <c r="Q1789">
        <v>26.299999237060547</v>
      </c>
      <c r="Y1789">
        <v>0.30000001192092896</v>
      </c>
      <c r="AE1789">
        <v>1</v>
      </c>
    </row>
    <row r="1790" spans="1:31" x14ac:dyDescent="0.2">
      <c r="A1790" s="9">
        <v>2009909</v>
      </c>
      <c r="B1790">
        <v>5022</v>
      </c>
      <c r="C1790" t="s">
        <v>4781</v>
      </c>
      <c r="D1790" t="s">
        <v>4782</v>
      </c>
      <c r="E1790" t="s">
        <v>1540</v>
      </c>
      <c r="F1790" t="s">
        <v>1540</v>
      </c>
      <c r="G1790" t="s">
        <v>639</v>
      </c>
      <c r="H1790" t="s">
        <v>639</v>
      </c>
      <c r="I1790" t="s">
        <v>2732</v>
      </c>
      <c r="J1790" t="s">
        <v>641</v>
      </c>
      <c r="K1790" t="s">
        <v>53</v>
      </c>
      <c r="L1790" s="4">
        <v>2</v>
      </c>
      <c r="M1790" s="4">
        <v>45657</v>
      </c>
      <c r="N1790">
        <v>15.5</v>
      </c>
      <c r="Q1790">
        <v>26.299999237060547</v>
      </c>
      <c r="V1790">
        <v>0.20000000298023224</v>
      </c>
      <c r="AE1790">
        <v>1</v>
      </c>
    </row>
    <row r="1791" spans="1:31" x14ac:dyDescent="0.2">
      <c r="A1791" s="9">
        <v>2000646</v>
      </c>
      <c r="B1791">
        <v>623</v>
      </c>
      <c r="C1791" t="s">
        <v>4783</v>
      </c>
      <c r="D1791" t="s">
        <v>4784</v>
      </c>
      <c r="E1791" t="s">
        <v>4363</v>
      </c>
      <c r="F1791" t="s">
        <v>4363</v>
      </c>
      <c r="G1791" t="s">
        <v>639</v>
      </c>
      <c r="H1791" t="s">
        <v>639</v>
      </c>
      <c r="I1791" t="s">
        <v>2732</v>
      </c>
      <c r="J1791" t="s">
        <v>729</v>
      </c>
      <c r="K1791" t="s">
        <v>54</v>
      </c>
      <c r="L1791" s="4">
        <v>39728</v>
      </c>
      <c r="M1791" s="4">
        <v>45657</v>
      </c>
      <c r="N1791">
        <v>0</v>
      </c>
      <c r="O1791">
        <v>0</v>
      </c>
      <c r="P1791">
        <v>0</v>
      </c>
      <c r="Q1791">
        <v>0</v>
      </c>
      <c r="R1791">
        <v>0</v>
      </c>
      <c r="T1791">
        <v>0</v>
      </c>
      <c r="AC1791">
        <v>70</v>
      </c>
      <c r="AE1791">
        <v>1</v>
      </c>
    </row>
    <row r="1792" spans="1:31" x14ac:dyDescent="0.2">
      <c r="A1792" s="9">
        <v>2009888</v>
      </c>
      <c r="B1792">
        <v>5078</v>
      </c>
      <c r="C1792" t="s">
        <v>4785</v>
      </c>
      <c r="D1792" t="s">
        <v>4786</v>
      </c>
      <c r="E1792" t="s">
        <v>4787</v>
      </c>
      <c r="F1792" t="s">
        <v>4788</v>
      </c>
      <c r="G1792" t="s">
        <v>639</v>
      </c>
      <c r="H1792" t="s">
        <v>639</v>
      </c>
      <c r="I1792" t="s">
        <v>2732</v>
      </c>
      <c r="J1792" t="s">
        <v>729</v>
      </c>
      <c r="K1792" t="s">
        <v>54</v>
      </c>
      <c r="L1792" s="4">
        <v>2</v>
      </c>
      <c r="M1792" s="4">
        <v>45657</v>
      </c>
      <c r="AE1792">
        <v>1.1000000000000001</v>
      </c>
    </row>
    <row r="1793" spans="1:31" x14ac:dyDescent="0.2">
      <c r="A1793" s="9">
        <v>2005741</v>
      </c>
      <c r="B1793">
        <v>3455</v>
      </c>
      <c r="C1793" t="s">
        <v>4789</v>
      </c>
      <c r="D1793" t="s">
        <v>4790</v>
      </c>
      <c r="E1793" t="s">
        <v>3580</v>
      </c>
      <c r="F1793" t="s">
        <v>3580</v>
      </c>
      <c r="G1793" t="s">
        <v>639</v>
      </c>
      <c r="H1793" t="s">
        <v>639</v>
      </c>
      <c r="I1793" t="s">
        <v>2732</v>
      </c>
      <c r="J1793" t="s">
        <v>694</v>
      </c>
      <c r="K1793" t="s">
        <v>54</v>
      </c>
      <c r="L1793" s="4">
        <v>40414</v>
      </c>
      <c r="M1793" s="4">
        <v>45657</v>
      </c>
      <c r="N1793">
        <v>7.5</v>
      </c>
      <c r="O1793">
        <v>8</v>
      </c>
      <c r="P1793">
        <v>6</v>
      </c>
      <c r="AE1793">
        <v>1.1000000000000001</v>
      </c>
    </row>
    <row r="1794" spans="1:31" x14ac:dyDescent="0.2">
      <c r="A1794" s="9">
        <v>2001298</v>
      </c>
      <c r="B1794">
        <v>2722</v>
      </c>
      <c r="C1794" t="s">
        <v>4791</v>
      </c>
      <c r="D1794" t="s">
        <v>4792</v>
      </c>
      <c r="E1794" t="s">
        <v>3580</v>
      </c>
      <c r="F1794" t="s">
        <v>3580</v>
      </c>
      <c r="G1794" t="s">
        <v>639</v>
      </c>
      <c r="H1794" t="s">
        <v>639</v>
      </c>
      <c r="I1794" t="s">
        <v>2732</v>
      </c>
      <c r="J1794" t="s">
        <v>729</v>
      </c>
      <c r="K1794" t="s">
        <v>53</v>
      </c>
      <c r="L1794" s="4">
        <v>39147</v>
      </c>
      <c r="M1794" s="4">
        <v>45657</v>
      </c>
      <c r="AE1794">
        <v>1</v>
      </c>
    </row>
    <row r="1795" spans="1:31" x14ac:dyDescent="0.2">
      <c r="A1795" s="9">
        <v>2001472</v>
      </c>
      <c r="B1795">
        <v>2723</v>
      </c>
      <c r="C1795" t="s">
        <v>4793</v>
      </c>
      <c r="D1795" t="s">
        <v>4794</v>
      </c>
      <c r="E1795" t="s">
        <v>3580</v>
      </c>
      <c r="F1795" t="s">
        <v>3580</v>
      </c>
      <c r="G1795" t="s">
        <v>639</v>
      </c>
      <c r="H1795" t="s">
        <v>639</v>
      </c>
      <c r="I1795" t="s">
        <v>2732</v>
      </c>
      <c r="J1795" t="s">
        <v>729</v>
      </c>
      <c r="K1795" t="s">
        <v>53</v>
      </c>
      <c r="L1795" s="4">
        <v>39147</v>
      </c>
      <c r="M1795" s="4">
        <v>45657</v>
      </c>
      <c r="T1795">
        <v>3</v>
      </c>
      <c r="AE1795">
        <v>1</v>
      </c>
    </row>
    <row r="1796" spans="1:31" x14ac:dyDescent="0.2">
      <c r="A1796" s="9">
        <v>2008372</v>
      </c>
      <c r="B1796">
        <v>4347</v>
      </c>
      <c r="C1796" t="s">
        <v>4795</v>
      </c>
      <c r="D1796" t="s">
        <v>2850</v>
      </c>
      <c r="E1796" t="s">
        <v>4796</v>
      </c>
      <c r="F1796" t="s">
        <v>4796</v>
      </c>
      <c r="G1796" t="s">
        <v>639</v>
      </c>
      <c r="H1796" t="s">
        <v>684</v>
      </c>
      <c r="I1796" t="s">
        <v>2732</v>
      </c>
      <c r="J1796" t="s">
        <v>686</v>
      </c>
      <c r="K1796" t="s">
        <v>54</v>
      </c>
      <c r="L1796" s="4">
        <v>2</v>
      </c>
      <c r="M1796" s="4">
        <v>45657</v>
      </c>
      <c r="N1796">
        <v>5.9999998658895493E-2</v>
      </c>
      <c r="P1796">
        <v>0.10000000149011612</v>
      </c>
      <c r="AC1796">
        <v>4.3</v>
      </c>
      <c r="AE1796">
        <v>1</v>
      </c>
    </row>
    <row r="1797" spans="1:31" x14ac:dyDescent="0.2">
      <c r="A1797" s="9">
        <v>2004489</v>
      </c>
      <c r="B1797">
        <v>3446</v>
      </c>
      <c r="C1797" t="s">
        <v>4799</v>
      </c>
      <c r="D1797" t="s">
        <v>2850</v>
      </c>
      <c r="E1797" t="s">
        <v>4800</v>
      </c>
      <c r="F1797" t="s">
        <v>4800</v>
      </c>
      <c r="G1797" t="s">
        <v>639</v>
      </c>
      <c r="H1797" t="s">
        <v>684</v>
      </c>
      <c r="I1797" t="s">
        <v>2732</v>
      </c>
      <c r="J1797" t="s">
        <v>694</v>
      </c>
      <c r="K1797" t="s">
        <v>54</v>
      </c>
      <c r="L1797" s="4">
        <v>40386</v>
      </c>
      <c r="M1797" s="4">
        <v>45657</v>
      </c>
      <c r="N1797">
        <v>0.10000000149011612</v>
      </c>
      <c r="P1797">
        <v>0.10000000149011612</v>
      </c>
      <c r="AC1797">
        <v>3</v>
      </c>
      <c r="AE1797">
        <v>1</v>
      </c>
    </row>
    <row r="1798" spans="1:31" x14ac:dyDescent="0.2">
      <c r="A1798" s="9">
        <v>2006846</v>
      </c>
      <c r="B1798">
        <v>3786</v>
      </c>
      <c r="C1798" t="s">
        <v>4801</v>
      </c>
      <c r="D1798" t="s">
        <v>2850</v>
      </c>
      <c r="E1798" t="s">
        <v>4802</v>
      </c>
      <c r="F1798" t="s">
        <v>4802</v>
      </c>
      <c r="G1798" t="s">
        <v>639</v>
      </c>
      <c r="H1798" t="s">
        <v>684</v>
      </c>
      <c r="I1798" t="s">
        <v>2732</v>
      </c>
      <c r="J1798" t="s">
        <v>694</v>
      </c>
      <c r="K1798" t="s">
        <v>54</v>
      </c>
      <c r="L1798" s="4">
        <v>2</v>
      </c>
      <c r="M1798" s="4">
        <v>45657</v>
      </c>
      <c r="N1798">
        <v>1.9999999552965164E-2</v>
      </c>
      <c r="P1798">
        <v>5.000000074505806E-2</v>
      </c>
      <c r="AC1798">
        <v>1</v>
      </c>
      <c r="AE1798">
        <v>1</v>
      </c>
    </row>
    <row r="1799" spans="1:31" x14ac:dyDescent="0.2">
      <c r="A1799" s="9">
        <v>2009923</v>
      </c>
      <c r="B1799">
        <v>5086</v>
      </c>
      <c r="C1799" t="s">
        <v>4797</v>
      </c>
      <c r="D1799" t="s">
        <v>2850</v>
      </c>
      <c r="E1799" t="s">
        <v>4798</v>
      </c>
      <c r="F1799" t="s">
        <v>4798</v>
      </c>
      <c r="G1799" t="s">
        <v>639</v>
      </c>
      <c r="H1799" t="s">
        <v>684</v>
      </c>
      <c r="I1799" t="s">
        <v>2732</v>
      </c>
      <c r="J1799" t="s">
        <v>694</v>
      </c>
      <c r="K1799" t="s">
        <v>54</v>
      </c>
      <c r="L1799" s="4">
        <v>2</v>
      </c>
      <c r="M1799" s="4">
        <v>45657</v>
      </c>
      <c r="N1799">
        <v>2.9999999329447746E-2</v>
      </c>
      <c r="O1799">
        <v>9.9999997764825821E-3</v>
      </c>
      <c r="P1799">
        <v>5.000000074505806E-2</v>
      </c>
      <c r="AE1799">
        <v>1</v>
      </c>
    </row>
    <row r="1800" spans="1:31" x14ac:dyDescent="0.2">
      <c r="A1800" s="9">
        <v>2006777</v>
      </c>
      <c r="B1800">
        <v>3785</v>
      </c>
      <c r="C1800" t="s">
        <v>4803</v>
      </c>
      <c r="D1800" t="s">
        <v>4804</v>
      </c>
      <c r="E1800" t="s">
        <v>4805</v>
      </c>
      <c r="F1800" t="s">
        <v>4805</v>
      </c>
      <c r="G1800" t="s">
        <v>639</v>
      </c>
      <c r="H1800" t="s">
        <v>684</v>
      </c>
      <c r="I1800" t="s">
        <v>2732</v>
      </c>
      <c r="J1800" t="s">
        <v>694</v>
      </c>
      <c r="K1800" t="s">
        <v>54</v>
      </c>
      <c r="L1800" s="4">
        <v>2</v>
      </c>
      <c r="M1800" s="4">
        <v>45657</v>
      </c>
      <c r="N1800">
        <v>7.9999998211860657E-2</v>
      </c>
      <c r="P1800">
        <v>0.20000000298023224</v>
      </c>
      <c r="AC1800">
        <v>6.3</v>
      </c>
      <c r="AE1800">
        <v>1</v>
      </c>
    </row>
    <row r="1801" spans="1:31" x14ac:dyDescent="0.2">
      <c r="A1801" s="9">
        <v>2009866</v>
      </c>
      <c r="B1801">
        <v>5026</v>
      </c>
      <c r="C1801" t="s">
        <v>4806</v>
      </c>
      <c r="D1801" t="s">
        <v>4807</v>
      </c>
      <c r="E1801" t="s">
        <v>4808</v>
      </c>
      <c r="F1801" t="s">
        <v>4808</v>
      </c>
      <c r="G1801" t="s">
        <v>639</v>
      </c>
      <c r="H1801" t="s">
        <v>684</v>
      </c>
      <c r="I1801" t="s">
        <v>2732</v>
      </c>
      <c r="J1801" t="s">
        <v>686</v>
      </c>
      <c r="K1801" t="s">
        <v>54</v>
      </c>
      <c r="L1801" s="4">
        <v>2</v>
      </c>
      <c r="M1801" s="4">
        <v>45657</v>
      </c>
      <c r="N1801">
        <v>9.9999997764825821E-3</v>
      </c>
      <c r="O1801">
        <v>1.9999999552965164E-2</v>
      </c>
      <c r="P1801">
        <v>0.10000000149011612</v>
      </c>
      <c r="AE1801">
        <v>1</v>
      </c>
    </row>
    <row r="1802" spans="1:31" x14ac:dyDescent="0.2">
      <c r="A1802" s="9">
        <v>2006613</v>
      </c>
      <c r="B1802">
        <v>3666</v>
      </c>
      <c r="C1802" t="s">
        <v>4809</v>
      </c>
      <c r="D1802" t="s">
        <v>3596</v>
      </c>
      <c r="E1802" t="s">
        <v>4810</v>
      </c>
      <c r="F1802" t="s">
        <v>4810</v>
      </c>
      <c r="G1802" t="s">
        <v>639</v>
      </c>
      <c r="H1802" t="s">
        <v>684</v>
      </c>
      <c r="I1802" t="s">
        <v>2732</v>
      </c>
      <c r="J1802" t="s">
        <v>694</v>
      </c>
      <c r="K1802" t="s">
        <v>54</v>
      </c>
      <c r="L1802" s="4">
        <v>2</v>
      </c>
      <c r="M1802" s="4">
        <v>45657</v>
      </c>
      <c r="N1802">
        <v>5.9999998658895493E-2</v>
      </c>
      <c r="P1802">
        <v>0.20000000298023224</v>
      </c>
      <c r="AC1802">
        <v>5</v>
      </c>
      <c r="AE1802">
        <v>1</v>
      </c>
    </row>
    <row r="1803" spans="1:31" x14ac:dyDescent="0.2">
      <c r="A1803" s="9">
        <v>2006729</v>
      </c>
      <c r="B1803">
        <v>3784</v>
      </c>
      <c r="C1803" t="s">
        <v>4811</v>
      </c>
      <c r="D1803" t="s">
        <v>3596</v>
      </c>
      <c r="E1803" t="s">
        <v>4812</v>
      </c>
      <c r="F1803" t="s">
        <v>4812</v>
      </c>
      <c r="G1803" t="s">
        <v>639</v>
      </c>
      <c r="H1803" t="s">
        <v>684</v>
      </c>
      <c r="I1803" t="s">
        <v>2732</v>
      </c>
      <c r="J1803" t="s">
        <v>694</v>
      </c>
      <c r="K1803" t="s">
        <v>54</v>
      </c>
      <c r="L1803" s="4">
        <v>2</v>
      </c>
      <c r="M1803" s="4">
        <v>45657</v>
      </c>
      <c r="N1803">
        <v>0.17000000178813934</v>
      </c>
      <c r="P1803">
        <v>0.20000000298023224</v>
      </c>
      <c r="AC1803">
        <v>3.46</v>
      </c>
      <c r="AE1803">
        <v>1</v>
      </c>
    </row>
    <row r="1804" spans="1:31" x14ac:dyDescent="0.2">
      <c r="A1804" s="9">
        <v>2004583</v>
      </c>
      <c r="B1804">
        <v>3456</v>
      </c>
      <c r="C1804" t="s">
        <v>4813</v>
      </c>
      <c r="D1804" t="s">
        <v>4814</v>
      </c>
      <c r="E1804" t="s">
        <v>1702</v>
      </c>
      <c r="F1804" t="s">
        <v>1702</v>
      </c>
      <c r="G1804" t="s">
        <v>639</v>
      </c>
      <c r="H1804" t="s">
        <v>639</v>
      </c>
      <c r="I1804" t="s">
        <v>2732</v>
      </c>
      <c r="J1804" t="s">
        <v>729</v>
      </c>
      <c r="K1804" t="s">
        <v>54</v>
      </c>
      <c r="L1804" s="4">
        <v>40421</v>
      </c>
      <c r="M1804" s="4">
        <v>45657</v>
      </c>
      <c r="N1804">
        <v>2.6000000536441803E-2</v>
      </c>
      <c r="O1804">
        <v>1.0999999940395355E-2</v>
      </c>
      <c r="P1804">
        <v>2.6000000536441803E-2</v>
      </c>
      <c r="AE1804">
        <v>1</v>
      </c>
    </row>
    <row r="1805" spans="1:31" x14ac:dyDescent="0.2">
      <c r="A1805" s="9">
        <v>2008575</v>
      </c>
      <c r="B1805">
        <v>4448</v>
      </c>
      <c r="C1805" t="s">
        <v>4815</v>
      </c>
      <c r="D1805" t="s">
        <v>4816</v>
      </c>
      <c r="E1805" t="s">
        <v>4817</v>
      </c>
      <c r="F1805" t="s">
        <v>4817</v>
      </c>
      <c r="G1805" t="s">
        <v>639</v>
      </c>
      <c r="H1805" t="s">
        <v>684</v>
      </c>
      <c r="I1805" t="s">
        <v>2732</v>
      </c>
      <c r="J1805" t="s">
        <v>694</v>
      </c>
      <c r="K1805" t="s">
        <v>53</v>
      </c>
      <c r="L1805" s="4">
        <v>2</v>
      </c>
      <c r="M1805" s="4">
        <v>45657</v>
      </c>
      <c r="N1805">
        <v>0.40000000596046448</v>
      </c>
      <c r="AC1805">
        <v>13.8</v>
      </c>
      <c r="AE1805">
        <v>1</v>
      </c>
    </row>
    <row r="1806" spans="1:31" x14ac:dyDescent="0.2">
      <c r="A1806" s="9">
        <v>2008270</v>
      </c>
      <c r="B1806">
        <v>4287</v>
      </c>
      <c r="C1806" t="s">
        <v>4818</v>
      </c>
      <c r="D1806" t="s">
        <v>4819</v>
      </c>
      <c r="E1806" t="s">
        <v>1540</v>
      </c>
      <c r="F1806" t="s">
        <v>1540</v>
      </c>
      <c r="G1806" t="s">
        <v>639</v>
      </c>
      <c r="H1806" t="s">
        <v>639</v>
      </c>
      <c r="I1806" t="s">
        <v>2732</v>
      </c>
      <c r="J1806" t="s">
        <v>641</v>
      </c>
      <c r="K1806" t="s">
        <v>54</v>
      </c>
      <c r="L1806" s="4">
        <v>2</v>
      </c>
      <c r="M1806" s="4">
        <v>45657</v>
      </c>
      <c r="N1806">
        <v>13</v>
      </c>
      <c r="Q1806">
        <v>13</v>
      </c>
      <c r="AE1806">
        <v>1.41</v>
      </c>
    </row>
    <row r="1807" spans="1:31" x14ac:dyDescent="0.2">
      <c r="A1807" s="9">
        <v>2000474</v>
      </c>
      <c r="B1807">
        <v>454</v>
      </c>
      <c r="C1807" t="s">
        <v>4820</v>
      </c>
      <c r="D1807" t="s">
        <v>4821</v>
      </c>
      <c r="E1807" t="s">
        <v>1540</v>
      </c>
      <c r="F1807" t="s">
        <v>1540</v>
      </c>
      <c r="G1807" t="s">
        <v>639</v>
      </c>
      <c r="H1807" t="s">
        <v>639</v>
      </c>
      <c r="I1807" t="s">
        <v>2732</v>
      </c>
      <c r="J1807" t="s">
        <v>641</v>
      </c>
      <c r="K1807" t="s">
        <v>54</v>
      </c>
      <c r="L1807" s="4">
        <v>39707</v>
      </c>
      <c r="M1807" s="4">
        <v>45657</v>
      </c>
      <c r="N1807">
        <v>28</v>
      </c>
      <c r="AE1807">
        <v>1.27</v>
      </c>
    </row>
    <row r="1808" spans="1:31" x14ac:dyDescent="0.2">
      <c r="A1808" s="9">
        <v>2000417</v>
      </c>
      <c r="B1808">
        <v>257</v>
      </c>
      <c r="C1808" t="s">
        <v>4822</v>
      </c>
      <c r="D1808" t="s">
        <v>4823</v>
      </c>
      <c r="E1808" t="s">
        <v>1540</v>
      </c>
      <c r="F1808" t="s">
        <v>1540</v>
      </c>
      <c r="G1808" t="s">
        <v>639</v>
      </c>
      <c r="H1808" t="s">
        <v>639</v>
      </c>
      <c r="I1808" t="s">
        <v>2732</v>
      </c>
      <c r="J1808" t="s">
        <v>641</v>
      </c>
      <c r="K1808" t="s">
        <v>53</v>
      </c>
      <c r="L1808" s="4">
        <v>39707</v>
      </c>
      <c r="M1808" s="4">
        <v>45657</v>
      </c>
      <c r="N1808">
        <v>26</v>
      </c>
      <c r="T1808">
        <v>13</v>
      </c>
      <c r="AE1808">
        <v>1</v>
      </c>
    </row>
    <row r="1809" spans="1:31" x14ac:dyDescent="0.2">
      <c r="A1809" s="9">
        <v>2000419</v>
      </c>
      <c r="B1809">
        <v>1438</v>
      </c>
      <c r="C1809" t="s">
        <v>4824</v>
      </c>
      <c r="D1809" t="s">
        <v>4825</v>
      </c>
      <c r="E1809" t="s">
        <v>1540</v>
      </c>
      <c r="F1809" t="s">
        <v>1540</v>
      </c>
      <c r="G1809" t="s">
        <v>639</v>
      </c>
      <c r="H1809" t="s">
        <v>639</v>
      </c>
      <c r="I1809" t="s">
        <v>2732</v>
      </c>
      <c r="J1809" t="s">
        <v>641</v>
      </c>
      <c r="K1809" t="s">
        <v>53</v>
      </c>
      <c r="L1809" s="4">
        <v>39707</v>
      </c>
      <c r="M1809" s="4">
        <v>45657</v>
      </c>
      <c r="N1809">
        <v>24</v>
      </c>
      <c r="T1809">
        <v>6</v>
      </c>
      <c r="AE1809">
        <v>1</v>
      </c>
    </row>
    <row r="1810" spans="1:31" x14ac:dyDescent="0.2">
      <c r="A1810" s="9">
        <v>2000416</v>
      </c>
      <c r="B1810">
        <v>230</v>
      </c>
      <c r="C1810" t="s">
        <v>4826</v>
      </c>
      <c r="D1810" t="s">
        <v>4827</v>
      </c>
      <c r="E1810" t="s">
        <v>1540</v>
      </c>
      <c r="F1810" t="s">
        <v>1540</v>
      </c>
      <c r="G1810" t="s">
        <v>639</v>
      </c>
      <c r="H1810" t="s">
        <v>639</v>
      </c>
      <c r="I1810" t="s">
        <v>2732</v>
      </c>
      <c r="J1810" t="s">
        <v>641</v>
      </c>
      <c r="K1810" t="s">
        <v>53</v>
      </c>
      <c r="L1810" s="4">
        <v>39707</v>
      </c>
      <c r="M1810" s="4">
        <v>45657</v>
      </c>
      <c r="N1810">
        <v>27</v>
      </c>
      <c r="AE1810">
        <v>1</v>
      </c>
    </row>
    <row r="1811" spans="1:31" x14ac:dyDescent="0.2">
      <c r="A1811" s="9">
        <v>2008184</v>
      </c>
      <c r="B1811">
        <v>4274</v>
      </c>
      <c r="C1811" t="s">
        <v>4828</v>
      </c>
      <c r="D1811" t="s">
        <v>4829</v>
      </c>
      <c r="E1811" t="s">
        <v>1540</v>
      </c>
      <c r="F1811" t="s">
        <v>1540</v>
      </c>
      <c r="G1811" t="s">
        <v>639</v>
      </c>
      <c r="H1811" t="s">
        <v>639</v>
      </c>
      <c r="I1811" t="s">
        <v>2732</v>
      </c>
      <c r="J1811" t="s">
        <v>641</v>
      </c>
      <c r="K1811" t="s">
        <v>53</v>
      </c>
      <c r="L1811" s="4">
        <v>2</v>
      </c>
      <c r="M1811" s="4">
        <v>45657</v>
      </c>
      <c r="N1811">
        <v>10</v>
      </c>
      <c r="O1811">
        <v>5</v>
      </c>
      <c r="P1811">
        <v>20</v>
      </c>
      <c r="R1811">
        <v>4</v>
      </c>
      <c r="V1811">
        <v>2.0000000949949026E-3</v>
      </c>
      <c r="W1811">
        <v>2.0000000949949026E-3</v>
      </c>
      <c r="X1811">
        <v>0.30000001192092896</v>
      </c>
      <c r="Y1811">
        <v>9.9999997764825821E-3</v>
      </c>
      <c r="Z1811">
        <v>9.9999997764825821E-3</v>
      </c>
      <c r="AE1811">
        <v>1</v>
      </c>
    </row>
    <row r="1812" spans="1:31" x14ac:dyDescent="0.2">
      <c r="A1812" s="9">
        <v>2008183</v>
      </c>
      <c r="B1812">
        <v>4275</v>
      </c>
      <c r="C1812" t="s">
        <v>4830</v>
      </c>
      <c r="D1812" t="s">
        <v>4831</v>
      </c>
      <c r="E1812" t="s">
        <v>1540</v>
      </c>
      <c r="F1812" t="s">
        <v>1540</v>
      </c>
      <c r="G1812" t="s">
        <v>639</v>
      </c>
      <c r="H1812" t="s">
        <v>639</v>
      </c>
      <c r="I1812" t="s">
        <v>2732</v>
      </c>
      <c r="J1812" t="s">
        <v>641</v>
      </c>
      <c r="K1812" t="s">
        <v>54</v>
      </c>
      <c r="L1812" s="4">
        <v>2</v>
      </c>
      <c r="M1812" s="4">
        <v>45657</v>
      </c>
      <c r="N1812">
        <v>12</v>
      </c>
      <c r="O1812">
        <v>4</v>
      </c>
      <c r="P1812">
        <v>6</v>
      </c>
      <c r="V1812">
        <v>4.999999888241291E-3</v>
      </c>
      <c r="W1812">
        <v>4.999999888241291E-3</v>
      </c>
      <c r="X1812">
        <v>1.9999999552965164E-2</v>
      </c>
      <c r="Y1812">
        <v>9.9999997764825821E-3</v>
      </c>
      <c r="Z1812">
        <v>9.9999997764825821E-3</v>
      </c>
      <c r="AA1812">
        <v>2.0000000949949026E-3</v>
      </c>
      <c r="AE1812">
        <v>1</v>
      </c>
    </row>
    <row r="1813" spans="1:31" x14ac:dyDescent="0.2">
      <c r="A1813" s="9">
        <v>2008271</v>
      </c>
      <c r="B1813">
        <v>4285</v>
      </c>
      <c r="C1813" t="s">
        <v>4832</v>
      </c>
      <c r="D1813" t="s">
        <v>4833</v>
      </c>
      <c r="E1813" t="s">
        <v>1540</v>
      </c>
      <c r="F1813" t="s">
        <v>1540</v>
      </c>
      <c r="G1813" t="s">
        <v>639</v>
      </c>
      <c r="H1813" t="s">
        <v>639</v>
      </c>
      <c r="I1813" t="s">
        <v>2732</v>
      </c>
      <c r="J1813" t="s">
        <v>641</v>
      </c>
      <c r="K1813" t="s">
        <v>54</v>
      </c>
      <c r="L1813" s="4">
        <v>2</v>
      </c>
      <c r="M1813" s="4">
        <v>45657</v>
      </c>
      <c r="N1813">
        <v>7</v>
      </c>
      <c r="O1813">
        <v>22</v>
      </c>
      <c r="V1813">
        <v>1</v>
      </c>
      <c r="AE1813">
        <v>1.27</v>
      </c>
    </row>
    <row r="1814" spans="1:31" x14ac:dyDescent="0.2">
      <c r="A1814" s="9">
        <v>2000420</v>
      </c>
      <c r="B1814">
        <v>1096</v>
      </c>
      <c r="C1814" t="s">
        <v>4834</v>
      </c>
      <c r="D1814" t="s">
        <v>4835</v>
      </c>
      <c r="E1814" t="s">
        <v>1540</v>
      </c>
      <c r="F1814" t="s">
        <v>1540</v>
      </c>
      <c r="G1814" t="s">
        <v>639</v>
      </c>
      <c r="H1814" t="s">
        <v>639</v>
      </c>
      <c r="I1814" t="s">
        <v>2732</v>
      </c>
      <c r="J1814" t="s">
        <v>641</v>
      </c>
      <c r="K1814" t="s">
        <v>53</v>
      </c>
      <c r="L1814" s="4">
        <v>39707</v>
      </c>
      <c r="M1814" s="4">
        <v>45657</v>
      </c>
      <c r="N1814">
        <v>24</v>
      </c>
      <c r="T1814">
        <v>3</v>
      </c>
      <c r="AE1814">
        <v>1</v>
      </c>
    </row>
    <row r="1815" spans="1:31" x14ac:dyDescent="0.2">
      <c r="A1815" s="9">
        <v>2007809</v>
      </c>
      <c r="B1815">
        <v>4151</v>
      </c>
      <c r="C1815" t="s">
        <v>4836</v>
      </c>
      <c r="D1815" t="s">
        <v>4837</v>
      </c>
      <c r="E1815" t="s">
        <v>4838</v>
      </c>
      <c r="F1815" t="s">
        <v>4838</v>
      </c>
      <c r="G1815" t="s">
        <v>639</v>
      </c>
      <c r="H1815" t="s">
        <v>639</v>
      </c>
      <c r="I1815" t="s">
        <v>2732</v>
      </c>
      <c r="J1815" t="s">
        <v>647</v>
      </c>
      <c r="K1815" t="s">
        <v>53</v>
      </c>
      <c r="L1815" s="4">
        <v>2</v>
      </c>
      <c r="M1815" s="4">
        <v>45657</v>
      </c>
      <c r="P1815">
        <v>7</v>
      </c>
      <c r="R1815">
        <v>40</v>
      </c>
      <c r="U1815">
        <v>35</v>
      </c>
      <c r="AE1815">
        <v>1</v>
      </c>
    </row>
    <row r="1816" spans="1:31" x14ac:dyDescent="0.2">
      <c r="A1816" s="9">
        <v>2006855</v>
      </c>
      <c r="B1816">
        <v>3788</v>
      </c>
      <c r="C1816" t="s">
        <v>4839</v>
      </c>
      <c r="D1816" t="s">
        <v>4840</v>
      </c>
      <c r="E1816" t="s">
        <v>4397</v>
      </c>
      <c r="F1816" t="s">
        <v>4841</v>
      </c>
      <c r="G1816" t="s">
        <v>639</v>
      </c>
      <c r="H1816" t="s">
        <v>639</v>
      </c>
      <c r="I1816" t="s">
        <v>2732</v>
      </c>
      <c r="J1816" t="s">
        <v>729</v>
      </c>
      <c r="K1816" t="s">
        <v>54</v>
      </c>
      <c r="L1816" s="4">
        <v>2</v>
      </c>
      <c r="M1816" s="4">
        <v>45657</v>
      </c>
      <c r="AE1816">
        <v>1</v>
      </c>
    </row>
    <row r="1817" spans="1:31" x14ac:dyDescent="0.2">
      <c r="A1817" s="9">
        <v>2009531</v>
      </c>
      <c r="B1817">
        <v>4855</v>
      </c>
      <c r="C1817" t="s">
        <v>4842</v>
      </c>
      <c r="D1817" t="s">
        <v>4843</v>
      </c>
      <c r="E1817" t="s">
        <v>811</v>
      </c>
      <c r="F1817" t="s">
        <v>4844</v>
      </c>
      <c r="G1817" t="s">
        <v>639</v>
      </c>
      <c r="H1817" t="s">
        <v>684</v>
      </c>
      <c r="I1817" t="s">
        <v>2732</v>
      </c>
      <c r="J1817" t="s">
        <v>694</v>
      </c>
      <c r="K1817" t="s">
        <v>53</v>
      </c>
      <c r="L1817" s="4">
        <v>2</v>
      </c>
      <c r="M1817" s="4">
        <v>45657</v>
      </c>
      <c r="N1817">
        <v>3.4000000953674316</v>
      </c>
      <c r="O1817">
        <v>2.5999999046325684</v>
      </c>
      <c r="P1817">
        <v>2.0999999046325684</v>
      </c>
      <c r="Q1817">
        <v>7.6999998092651367</v>
      </c>
      <c r="R1817">
        <v>0.89999997615814209</v>
      </c>
      <c r="AC1817">
        <v>55.25</v>
      </c>
      <c r="AE1817">
        <v>1</v>
      </c>
    </row>
    <row r="1818" spans="1:31" x14ac:dyDescent="0.2">
      <c r="A1818" s="9">
        <v>2000219</v>
      </c>
      <c r="B1818">
        <v>1967</v>
      </c>
      <c r="C1818" t="s">
        <v>4845</v>
      </c>
      <c r="D1818" t="s">
        <v>4846</v>
      </c>
      <c r="E1818" t="s">
        <v>4447</v>
      </c>
      <c r="F1818" t="s">
        <v>4447</v>
      </c>
      <c r="G1818" t="s">
        <v>639</v>
      </c>
      <c r="H1818" t="s">
        <v>639</v>
      </c>
      <c r="I1818" t="s">
        <v>2732</v>
      </c>
      <c r="J1818" t="s">
        <v>641</v>
      </c>
      <c r="K1818" t="s">
        <v>54</v>
      </c>
      <c r="L1818" s="4">
        <v>39791</v>
      </c>
      <c r="M1818" s="4">
        <v>45657</v>
      </c>
      <c r="N1818">
        <v>5</v>
      </c>
      <c r="P1818">
        <v>3.2000000476837158</v>
      </c>
      <c r="Q1818">
        <v>2.7999999523162842</v>
      </c>
      <c r="R1818">
        <v>2.5</v>
      </c>
      <c r="AE1818">
        <v>1.1499999999999999</v>
      </c>
    </row>
    <row r="1819" spans="1:31" x14ac:dyDescent="0.2">
      <c r="A1819" s="9">
        <v>2004403</v>
      </c>
      <c r="B1819">
        <v>3431</v>
      </c>
      <c r="C1819" t="s">
        <v>4847</v>
      </c>
      <c r="D1819" t="s">
        <v>4848</v>
      </c>
      <c r="E1819" t="s">
        <v>4612</v>
      </c>
      <c r="F1819" t="s">
        <v>4612</v>
      </c>
      <c r="G1819" t="s">
        <v>639</v>
      </c>
      <c r="H1819" t="s">
        <v>639</v>
      </c>
      <c r="I1819" t="s">
        <v>2732</v>
      </c>
      <c r="J1819" t="s">
        <v>729</v>
      </c>
      <c r="K1819" t="s">
        <v>54</v>
      </c>
      <c r="L1819" s="4">
        <v>40323</v>
      </c>
      <c r="M1819" s="4">
        <v>45657</v>
      </c>
      <c r="AE1819">
        <v>1.01</v>
      </c>
    </row>
    <row r="1820" spans="1:31" x14ac:dyDescent="0.2">
      <c r="A1820" s="9">
        <v>2010073</v>
      </c>
      <c r="B1820">
        <v>5104</v>
      </c>
      <c r="C1820" t="s">
        <v>4849</v>
      </c>
      <c r="D1820" t="s">
        <v>4850</v>
      </c>
      <c r="E1820" t="s">
        <v>3349</v>
      </c>
      <c r="F1820" t="s">
        <v>3349</v>
      </c>
      <c r="G1820" t="s">
        <v>639</v>
      </c>
      <c r="H1820" t="s">
        <v>639</v>
      </c>
      <c r="I1820" t="s">
        <v>2732</v>
      </c>
      <c r="J1820" t="s">
        <v>729</v>
      </c>
      <c r="K1820" t="s">
        <v>53</v>
      </c>
      <c r="L1820" s="4">
        <v>2</v>
      </c>
      <c r="M1820" s="4">
        <v>45657</v>
      </c>
      <c r="AE1820">
        <v>1</v>
      </c>
    </row>
    <row r="1821" spans="1:31" x14ac:dyDescent="0.2">
      <c r="A1821" s="9">
        <v>2010071</v>
      </c>
      <c r="B1821">
        <v>5102</v>
      </c>
      <c r="C1821" t="s">
        <v>4851</v>
      </c>
      <c r="D1821" t="s">
        <v>4852</v>
      </c>
      <c r="E1821" t="s">
        <v>3349</v>
      </c>
      <c r="F1821" t="s">
        <v>3349</v>
      </c>
      <c r="G1821" t="s">
        <v>639</v>
      </c>
      <c r="H1821" t="s">
        <v>639</v>
      </c>
      <c r="I1821" t="s">
        <v>2732</v>
      </c>
      <c r="J1821" t="s">
        <v>729</v>
      </c>
      <c r="K1821" t="s">
        <v>53</v>
      </c>
      <c r="L1821" s="4">
        <v>2</v>
      </c>
      <c r="M1821" s="4">
        <v>45657</v>
      </c>
      <c r="AE1821">
        <v>1</v>
      </c>
    </row>
    <row r="1822" spans="1:31" x14ac:dyDescent="0.2">
      <c r="A1822" s="9">
        <v>2010072</v>
      </c>
      <c r="B1822">
        <v>5103</v>
      </c>
      <c r="C1822" t="s">
        <v>4853</v>
      </c>
      <c r="D1822" t="s">
        <v>4854</v>
      </c>
      <c r="E1822" t="s">
        <v>3349</v>
      </c>
      <c r="F1822" t="s">
        <v>3349</v>
      </c>
      <c r="G1822" t="s">
        <v>639</v>
      </c>
      <c r="H1822" t="s">
        <v>639</v>
      </c>
      <c r="I1822" t="s">
        <v>2732</v>
      </c>
      <c r="J1822" t="s">
        <v>729</v>
      </c>
      <c r="K1822" t="s">
        <v>53</v>
      </c>
      <c r="L1822" s="4">
        <v>2</v>
      </c>
      <c r="M1822" s="4">
        <v>45657</v>
      </c>
      <c r="AE1822">
        <v>1</v>
      </c>
    </row>
    <row r="1823" spans="1:31" x14ac:dyDescent="0.2">
      <c r="A1823" s="9">
        <v>2004253</v>
      </c>
      <c r="B1823">
        <v>2688</v>
      </c>
      <c r="C1823" t="s">
        <v>4855</v>
      </c>
      <c r="D1823" t="s">
        <v>4856</v>
      </c>
      <c r="E1823" t="s">
        <v>2727</v>
      </c>
      <c r="F1823" t="s">
        <v>2727</v>
      </c>
      <c r="G1823" t="s">
        <v>639</v>
      </c>
      <c r="H1823" t="s">
        <v>639</v>
      </c>
      <c r="I1823" t="s">
        <v>2732</v>
      </c>
      <c r="J1823" t="s">
        <v>729</v>
      </c>
      <c r="K1823" t="s">
        <v>53</v>
      </c>
      <c r="L1823" s="4">
        <v>40379</v>
      </c>
      <c r="M1823" s="4">
        <v>45657</v>
      </c>
      <c r="AC1823">
        <v>50</v>
      </c>
      <c r="AE1823">
        <v>1</v>
      </c>
    </row>
    <row r="1824" spans="1:31" x14ac:dyDescent="0.2">
      <c r="A1824" s="9">
        <v>2000525</v>
      </c>
      <c r="B1824">
        <v>992</v>
      </c>
      <c r="C1824" t="s">
        <v>4857</v>
      </c>
      <c r="D1824" t="s">
        <v>4858</v>
      </c>
      <c r="E1824" t="s">
        <v>3262</v>
      </c>
      <c r="F1824" t="s">
        <v>3262</v>
      </c>
      <c r="G1824" t="s">
        <v>639</v>
      </c>
      <c r="H1824" t="s">
        <v>639</v>
      </c>
      <c r="I1824" t="s">
        <v>2732</v>
      </c>
      <c r="J1824" t="s">
        <v>729</v>
      </c>
      <c r="K1824" t="s">
        <v>54</v>
      </c>
      <c r="L1824" s="4">
        <v>39770</v>
      </c>
      <c r="M1824" s="4">
        <v>45657</v>
      </c>
      <c r="N1824">
        <v>0.20000000298023224</v>
      </c>
      <c r="O1824">
        <v>0.2199999988079071</v>
      </c>
      <c r="P1824">
        <v>0.15999999642372131</v>
      </c>
      <c r="Q1824">
        <v>0.10999999940395355</v>
      </c>
      <c r="R1824">
        <v>0.10000000149011612</v>
      </c>
      <c r="AE1824">
        <v>1.05</v>
      </c>
    </row>
    <row r="1825" spans="1:31" x14ac:dyDescent="0.2">
      <c r="A1825" s="9">
        <v>2004249</v>
      </c>
      <c r="B1825">
        <v>1000</v>
      </c>
      <c r="C1825" t="s">
        <v>4859</v>
      </c>
      <c r="D1825" t="s">
        <v>4860</v>
      </c>
      <c r="E1825" t="s">
        <v>3262</v>
      </c>
      <c r="F1825" t="s">
        <v>3262</v>
      </c>
      <c r="G1825" t="s">
        <v>639</v>
      </c>
      <c r="H1825" t="s">
        <v>639</v>
      </c>
      <c r="I1825" t="s">
        <v>2732</v>
      </c>
      <c r="J1825" t="s">
        <v>729</v>
      </c>
      <c r="K1825" t="s">
        <v>54</v>
      </c>
      <c r="L1825" s="4">
        <v>39770</v>
      </c>
      <c r="M1825" s="4">
        <v>45657</v>
      </c>
      <c r="N1825">
        <v>0.20999999344348907</v>
      </c>
      <c r="O1825">
        <v>0.30000001192092896</v>
      </c>
      <c r="P1825">
        <v>0.18999999761581421</v>
      </c>
      <c r="Q1825">
        <v>0.17000000178813934</v>
      </c>
      <c r="R1825">
        <v>0.15000000596046448</v>
      </c>
      <c r="AE1825">
        <v>1.05</v>
      </c>
    </row>
    <row r="1826" spans="1:31" x14ac:dyDescent="0.2">
      <c r="A1826" s="9">
        <v>2000529</v>
      </c>
      <c r="B1826">
        <v>1002</v>
      </c>
      <c r="C1826" t="s">
        <v>4861</v>
      </c>
      <c r="D1826" t="s">
        <v>4862</v>
      </c>
      <c r="E1826" t="s">
        <v>3262</v>
      </c>
      <c r="F1826" t="s">
        <v>3262</v>
      </c>
      <c r="G1826" t="s">
        <v>639</v>
      </c>
      <c r="H1826" t="s">
        <v>639</v>
      </c>
      <c r="I1826" t="s">
        <v>2732</v>
      </c>
      <c r="J1826" t="s">
        <v>729</v>
      </c>
      <c r="K1826" t="s">
        <v>54</v>
      </c>
      <c r="L1826" s="4">
        <v>39770</v>
      </c>
      <c r="M1826" s="4">
        <v>45657</v>
      </c>
      <c r="N1826">
        <v>0.15000000596046448</v>
      </c>
      <c r="O1826">
        <v>0.2800000011920929</v>
      </c>
      <c r="P1826">
        <v>0.2199999988079071</v>
      </c>
      <c r="Q1826">
        <v>0.12999999523162842</v>
      </c>
      <c r="R1826">
        <v>0.11999999731779099</v>
      </c>
      <c r="AE1826">
        <v>1.05</v>
      </c>
    </row>
    <row r="1827" spans="1:31" x14ac:dyDescent="0.2">
      <c r="A1827" s="9">
        <v>2000527</v>
      </c>
      <c r="B1827">
        <v>999</v>
      </c>
      <c r="C1827" t="s">
        <v>4863</v>
      </c>
      <c r="D1827" t="s">
        <v>4864</v>
      </c>
      <c r="E1827" t="s">
        <v>3262</v>
      </c>
      <c r="F1827" t="s">
        <v>3262</v>
      </c>
      <c r="G1827" t="s">
        <v>639</v>
      </c>
      <c r="H1827" t="s">
        <v>639</v>
      </c>
      <c r="I1827" t="s">
        <v>2732</v>
      </c>
      <c r="J1827" t="s">
        <v>729</v>
      </c>
      <c r="K1827" t="s">
        <v>54</v>
      </c>
      <c r="L1827" s="4">
        <v>39770</v>
      </c>
      <c r="M1827" s="4">
        <v>45657</v>
      </c>
      <c r="N1827">
        <v>0.20000000298023224</v>
      </c>
      <c r="O1827">
        <v>0.34000000357627869</v>
      </c>
      <c r="P1827">
        <v>0.2199999988079071</v>
      </c>
      <c r="R1827">
        <v>0.11999999731779099</v>
      </c>
      <c r="AE1827">
        <v>1.05</v>
      </c>
    </row>
    <row r="1828" spans="1:31" x14ac:dyDescent="0.2">
      <c r="A1828" s="9">
        <v>2000532</v>
      </c>
      <c r="B1828">
        <v>1001</v>
      </c>
      <c r="C1828" t="s">
        <v>4865</v>
      </c>
      <c r="D1828" t="s">
        <v>4866</v>
      </c>
      <c r="E1828" t="s">
        <v>3262</v>
      </c>
      <c r="F1828" t="s">
        <v>3262</v>
      </c>
      <c r="G1828" t="s">
        <v>639</v>
      </c>
      <c r="H1828" t="s">
        <v>639</v>
      </c>
      <c r="I1828" t="s">
        <v>2732</v>
      </c>
      <c r="J1828" t="s">
        <v>729</v>
      </c>
      <c r="K1828" t="s">
        <v>54</v>
      </c>
      <c r="L1828" s="4">
        <v>39770</v>
      </c>
      <c r="M1828" s="4">
        <v>45657</v>
      </c>
      <c r="N1828">
        <v>0.18000000715255737</v>
      </c>
      <c r="O1828">
        <v>0.30000001192092896</v>
      </c>
      <c r="P1828">
        <v>0.20000000298023224</v>
      </c>
      <c r="Q1828">
        <v>0.17000000178813934</v>
      </c>
      <c r="R1828">
        <v>0.15000000596046448</v>
      </c>
      <c r="AE1828">
        <v>1.05</v>
      </c>
    </row>
    <row r="1829" spans="1:31" x14ac:dyDescent="0.2">
      <c r="A1829" s="9">
        <v>2000537</v>
      </c>
      <c r="B1829">
        <v>993</v>
      </c>
      <c r="C1829" t="s">
        <v>4867</v>
      </c>
      <c r="D1829" t="s">
        <v>4868</v>
      </c>
      <c r="E1829" t="s">
        <v>3262</v>
      </c>
      <c r="F1829" t="s">
        <v>3262</v>
      </c>
      <c r="G1829" t="s">
        <v>639</v>
      </c>
      <c r="H1829" t="s">
        <v>639</v>
      </c>
      <c r="I1829" t="s">
        <v>2732</v>
      </c>
      <c r="J1829" t="s">
        <v>729</v>
      </c>
      <c r="K1829" t="s">
        <v>54</v>
      </c>
      <c r="L1829" s="4">
        <v>39770</v>
      </c>
      <c r="M1829" s="4">
        <v>45657</v>
      </c>
      <c r="N1829">
        <v>0.25</v>
      </c>
      <c r="O1829">
        <v>0.33000001311302185</v>
      </c>
      <c r="P1829">
        <v>0.37000000476837158</v>
      </c>
      <c r="Q1829">
        <v>0.18000000715255737</v>
      </c>
      <c r="R1829">
        <v>5.9999998658895493E-2</v>
      </c>
      <c r="AE1829">
        <v>1.05</v>
      </c>
    </row>
    <row r="1830" spans="1:31" x14ac:dyDescent="0.2">
      <c r="A1830" s="9">
        <v>2000534</v>
      </c>
      <c r="B1830">
        <v>997</v>
      </c>
      <c r="C1830" t="s">
        <v>4869</v>
      </c>
      <c r="D1830" t="s">
        <v>4870</v>
      </c>
      <c r="E1830" t="s">
        <v>3262</v>
      </c>
      <c r="F1830" t="s">
        <v>3262</v>
      </c>
      <c r="G1830" t="s">
        <v>639</v>
      </c>
      <c r="H1830" t="s">
        <v>639</v>
      </c>
      <c r="I1830" t="s">
        <v>2732</v>
      </c>
      <c r="J1830" t="s">
        <v>729</v>
      </c>
      <c r="K1830" t="s">
        <v>54</v>
      </c>
      <c r="L1830" s="4">
        <v>39770</v>
      </c>
      <c r="M1830" s="4">
        <v>45657</v>
      </c>
      <c r="N1830">
        <v>0.18999999761581421</v>
      </c>
      <c r="O1830">
        <v>0.18000000715255737</v>
      </c>
      <c r="P1830">
        <v>0.30000001192092896</v>
      </c>
      <c r="Q1830">
        <v>0.18000000715255737</v>
      </c>
      <c r="R1830">
        <v>0.10000000149011612</v>
      </c>
      <c r="AE1830">
        <v>1.05</v>
      </c>
    </row>
    <row r="1831" spans="1:31" x14ac:dyDescent="0.2">
      <c r="A1831" s="9">
        <v>2000526</v>
      </c>
      <c r="B1831">
        <v>996</v>
      </c>
      <c r="C1831" t="s">
        <v>4871</v>
      </c>
      <c r="D1831" t="s">
        <v>4872</v>
      </c>
      <c r="E1831" t="s">
        <v>3262</v>
      </c>
      <c r="F1831" t="s">
        <v>3262</v>
      </c>
      <c r="G1831" t="s">
        <v>639</v>
      </c>
      <c r="H1831" t="s">
        <v>639</v>
      </c>
      <c r="I1831" t="s">
        <v>2732</v>
      </c>
      <c r="J1831" t="s">
        <v>729</v>
      </c>
      <c r="K1831" t="s">
        <v>54</v>
      </c>
      <c r="L1831" s="4">
        <v>39770</v>
      </c>
      <c r="M1831" s="4">
        <v>45657</v>
      </c>
      <c r="N1831">
        <v>7.0000000298023224E-2</v>
      </c>
      <c r="O1831">
        <v>0.43999999761581421</v>
      </c>
      <c r="P1831">
        <v>0.2800000011920929</v>
      </c>
      <c r="Q1831">
        <v>0.14000000059604645</v>
      </c>
      <c r="R1831">
        <v>0.11999999731779099</v>
      </c>
      <c r="AE1831">
        <v>1.05</v>
      </c>
    </row>
    <row r="1832" spans="1:31" x14ac:dyDescent="0.2">
      <c r="A1832" s="9">
        <v>2000523</v>
      </c>
      <c r="B1832">
        <v>1003</v>
      </c>
      <c r="C1832" t="s">
        <v>4873</v>
      </c>
      <c r="D1832" t="s">
        <v>4874</v>
      </c>
      <c r="E1832" t="s">
        <v>3262</v>
      </c>
      <c r="F1832" t="s">
        <v>3262</v>
      </c>
      <c r="G1832" t="s">
        <v>639</v>
      </c>
      <c r="H1832" t="s">
        <v>639</v>
      </c>
      <c r="I1832" t="s">
        <v>2732</v>
      </c>
      <c r="J1832" t="s">
        <v>729</v>
      </c>
      <c r="K1832" t="s">
        <v>54</v>
      </c>
      <c r="L1832" s="4">
        <v>39770</v>
      </c>
      <c r="M1832" s="4">
        <v>45657</v>
      </c>
      <c r="N1832">
        <v>0.25999999046325684</v>
      </c>
      <c r="O1832">
        <v>0.30000001192092896</v>
      </c>
      <c r="P1832">
        <v>0.18999999761581421</v>
      </c>
      <c r="Q1832">
        <v>7.0000000298023224E-2</v>
      </c>
      <c r="R1832">
        <v>7.9999998211860657E-2</v>
      </c>
      <c r="AE1832">
        <v>1.05</v>
      </c>
    </row>
    <row r="1833" spans="1:31" x14ac:dyDescent="0.2">
      <c r="A1833" s="9">
        <v>2000536</v>
      </c>
      <c r="B1833">
        <v>994</v>
      </c>
      <c r="C1833" t="s">
        <v>4875</v>
      </c>
      <c r="D1833" t="s">
        <v>4876</v>
      </c>
      <c r="E1833" t="s">
        <v>3262</v>
      </c>
      <c r="F1833" t="s">
        <v>3262</v>
      </c>
      <c r="G1833" t="s">
        <v>639</v>
      </c>
      <c r="H1833" t="s">
        <v>639</v>
      </c>
      <c r="I1833" t="s">
        <v>2732</v>
      </c>
      <c r="J1833" t="s">
        <v>729</v>
      </c>
      <c r="K1833" t="s">
        <v>54</v>
      </c>
      <c r="L1833" s="4">
        <v>39770</v>
      </c>
      <c r="M1833" s="4">
        <v>45657</v>
      </c>
      <c r="N1833">
        <v>0.10000000149011612</v>
      </c>
      <c r="O1833">
        <v>2.9999999329447746E-2</v>
      </c>
      <c r="P1833">
        <v>0.11999999731779099</v>
      </c>
      <c r="Q1833">
        <v>5.9999998658895493E-2</v>
      </c>
      <c r="R1833">
        <v>2.9999999329447746E-2</v>
      </c>
      <c r="AE1833">
        <v>1.05</v>
      </c>
    </row>
    <row r="1834" spans="1:31" x14ac:dyDescent="0.2">
      <c r="A1834" s="9">
        <v>2009856</v>
      </c>
      <c r="B1834">
        <v>5040</v>
      </c>
      <c r="C1834" t="s">
        <v>4877</v>
      </c>
      <c r="D1834" t="s">
        <v>4878</v>
      </c>
      <c r="E1834" t="s">
        <v>1264</v>
      </c>
      <c r="F1834" t="s">
        <v>4650</v>
      </c>
      <c r="G1834" t="s">
        <v>639</v>
      </c>
      <c r="H1834" t="s">
        <v>639</v>
      </c>
      <c r="I1834" t="s">
        <v>2732</v>
      </c>
      <c r="J1834" t="s">
        <v>647</v>
      </c>
      <c r="K1834" t="s">
        <v>53</v>
      </c>
      <c r="L1834" s="4">
        <v>2</v>
      </c>
      <c r="M1834" s="4">
        <v>45657</v>
      </c>
      <c r="R1834">
        <v>21</v>
      </c>
      <c r="T1834">
        <v>15.199999809265137</v>
      </c>
      <c r="AE1834">
        <v>1</v>
      </c>
    </row>
    <row r="1835" spans="1:31" x14ac:dyDescent="0.2">
      <c r="A1835" s="9">
        <v>2006558</v>
      </c>
      <c r="B1835">
        <v>3667</v>
      </c>
      <c r="C1835" t="s">
        <v>4879</v>
      </c>
      <c r="D1835" t="s">
        <v>4880</v>
      </c>
      <c r="E1835" t="s">
        <v>3237</v>
      </c>
      <c r="F1835" t="s">
        <v>3237</v>
      </c>
      <c r="G1835" t="s">
        <v>639</v>
      </c>
      <c r="H1835" t="s">
        <v>639</v>
      </c>
      <c r="I1835" t="s">
        <v>2732</v>
      </c>
      <c r="J1835" t="s">
        <v>729</v>
      </c>
      <c r="K1835" t="s">
        <v>53</v>
      </c>
      <c r="L1835" s="4">
        <v>2</v>
      </c>
      <c r="M1835" s="4">
        <v>45657</v>
      </c>
      <c r="AE1835">
        <v>1</v>
      </c>
    </row>
    <row r="1836" spans="1:31" x14ac:dyDescent="0.2">
      <c r="A1836" s="9">
        <v>2010190</v>
      </c>
      <c r="B1836">
        <v>5136</v>
      </c>
      <c r="C1836" t="s">
        <v>4881</v>
      </c>
      <c r="D1836" t="s">
        <v>4882</v>
      </c>
      <c r="E1836" t="s">
        <v>3305</v>
      </c>
      <c r="F1836" t="s">
        <v>3306</v>
      </c>
      <c r="G1836" t="s">
        <v>639</v>
      </c>
      <c r="H1836" t="s">
        <v>639</v>
      </c>
      <c r="I1836" t="s">
        <v>2732</v>
      </c>
      <c r="J1836" t="s">
        <v>729</v>
      </c>
      <c r="K1836" t="s">
        <v>53</v>
      </c>
      <c r="L1836" s="4">
        <v>2</v>
      </c>
      <c r="M1836" s="4">
        <v>45657</v>
      </c>
      <c r="AE1836">
        <v>1</v>
      </c>
    </row>
    <row r="1837" spans="1:31" x14ac:dyDescent="0.2">
      <c r="A1837" s="9">
        <v>2002526</v>
      </c>
      <c r="B1837">
        <v>3130</v>
      </c>
      <c r="C1837" t="s">
        <v>4883</v>
      </c>
      <c r="D1837" t="s">
        <v>4884</v>
      </c>
      <c r="E1837" t="s">
        <v>1702</v>
      </c>
      <c r="F1837" t="s">
        <v>1702</v>
      </c>
      <c r="G1837" t="s">
        <v>639</v>
      </c>
      <c r="H1837" t="s">
        <v>684</v>
      </c>
      <c r="I1837" t="s">
        <v>2732</v>
      </c>
      <c r="J1837" t="s">
        <v>694</v>
      </c>
      <c r="K1837" t="s">
        <v>53</v>
      </c>
      <c r="L1837" s="4">
        <v>39798</v>
      </c>
      <c r="M1837" s="4">
        <v>45657</v>
      </c>
      <c r="N1837">
        <v>3.5</v>
      </c>
      <c r="O1837">
        <v>1.5</v>
      </c>
      <c r="P1837">
        <v>7</v>
      </c>
      <c r="AC1837">
        <v>55</v>
      </c>
      <c r="AE1837">
        <v>1</v>
      </c>
    </row>
    <row r="1838" spans="1:31" x14ac:dyDescent="0.2">
      <c r="A1838" s="9">
        <v>2008108</v>
      </c>
      <c r="B1838">
        <v>4266</v>
      </c>
      <c r="C1838" t="s">
        <v>4885</v>
      </c>
      <c r="D1838" t="s">
        <v>4886</v>
      </c>
      <c r="E1838" t="s">
        <v>1702</v>
      </c>
      <c r="F1838" t="s">
        <v>1702</v>
      </c>
      <c r="G1838" t="s">
        <v>639</v>
      </c>
      <c r="H1838" t="s">
        <v>684</v>
      </c>
      <c r="I1838" t="s">
        <v>2732</v>
      </c>
      <c r="J1838" t="s">
        <v>686</v>
      </c>
      <c r="K1838" t="s">
        <v>53</v>
      </c>
      <c r="L1838" s="4">
        <v>2</v>
      </c>
      <c r="M1838" s="4">
        <v>45657</v>
      </c>
      <c r="N1838">
        <v>2.7999999523162842</v>
      </c>
      <c r="O1838">
        <v>1.2999999523162842</v>
      </c>
      <c r="P1838">
        <v>1.2000000476837158</v>
      </c>
      <c r="AC1838">
        <v>55</v>
      </c>
      <c r="AE1838">
        <v>1</v>
      </c>
    </row>
    <row r="1839" spans="1:31" x14ac:dyDescent="0.2">
      <c r="A1839" s="9">
        <v>2002525</v>
      </c>
      <c r="B1839">
        <v>3129</v>
      </c>
      <c r="C1839" t="s">
        <v>4887</v>
      </c>
      <c r="D1839" t="s">
        <v>4888</v>
      </c>
      <c r="E1839" t="s">
        <v>1702</v>
      </c>
      <c r="F1839" t="s">
        <v>1702</v>
      </c>
      <c r="G1839" t="s">
        <v>639</v>
      </c>
      <c r="H1839" t="s">
        <v>684</v>
      </c>
      <c r="I1839" t="s">
        <v>2732</v>
      </c>
      <c r="J1839" t="s">
        <v>694</v>
      </c>
      <c r="K1839" t="s">
        <v>53</v>
      </c>
      <c r="L1839" s="4">
        <v>39798</v>
      </c>
      <c r="M1839" s="4">
        <v>45657</v>
      </c>
      <c r="N1839">
        <v>3.5</v>
      </c>
      <c r="O1839">
        <v>1.5</v>
      </c>
      <c r="P1839">
        <v>7</v>
      </c>
      <c r="AC1839">
        <v>55</v>
      </c>
      <c r="AE1839">
        <v>1</v>
      </c>
    </row>
    <row r="1840" spans="1:31" x14ac:dyDescent="0.2">
      <c r="A1840" s="9">
        <v>2010064</v>
      </c>
      <c r="B1840">
        <v>5087</v>
      </c>
      <c r="C1840" t="s">
        <v>4889</v>
      </c>
      <c r="D1840" t="s">
        <v>4890</v>
      </c>
      <c r="E1840" t="s">
        <v>4471</v>
      </c>
      <c r="F1840" t="s">
        <v>4471</v>
      </c>
      <c r="G1840" t="s">
        <v>639</v>
      </c>
      <c r="H1840" t="s">
        <v>684</v>
      </c>
      <c r="I1840" t="s">
        <v>2732</v>
      </c>
      <c r="J1840" t="s">
        <v>694</v>
      </c>
      <c r="K1840" t="s">
        <v>53</v>
      </c>
      <c r="L1840" s="4">
        <v>2</v>
      </c>
      <c r="M1840" s="4">
        <v>45657</v>
      </c>
      <c r="N1840">
        <v>0.60000002384185791</v>
      </c>
      <c r="P1840">
        <v>0.89999997615814209</v>
      </c>
      <c r="AC1840">
        <v>14.3</v>
      </c>
      <c r="AE1840">
        <v>1</v>
      </c>
    </row>
    <row r="1841" spans="1:31" x14ac:dyDescent="0.2">
      <c r="A1841" s="9">
        <v>2000047</v>
      </c>
      <c r="B1841">
        <v>2038</v>
      </c>
      <c r="C1841" t="s">
        <v>4891</v>
      </c>
      <c r="D1841" t="s">
        <v>4892</v>
      </c>
      <c r="E1841" t="s">
        <v>3462</v>
      </c>
      <c r="F1841" t="s">
        <v>4893</v>
      </c>
      <c r="G1841" t="s">
        <v>639</v>
      </c>
      <c r="H1841" t="s">
        <v>684</v>
      </c>
      <c r="I1841" t="s">
        <v>2732</v>
      </c>
      <c r="J1841" t="s">
        <v>694</v>
      </c>
      <c r="K1841" t="s">
        <v>53</v>
      </c>
      <c r="L1841" s="4">
        <v>39798</v>
      </c>
      <c r="M1841" s="4">
        <v>45657</v>
      </c>
      <c r="N1841">
        <v>3.5</v>
      </c>
      <c r="O1841">
        <v>1.5</v>
      </c>
      <c r="P1841">
        <v>2</v>
      </c>
      <c r="AC1841">
        <v>55</v>
      </c>
      <c r="AE1841">
        <v>1</v>
      </c>
    </row>
    <row r="1842" spans="1:31" x14ac:dyDescent="0.2">
      <c r="A1842" s="9">
        <v>2010198</v>
      </c>
      <c r="B1842">
        <v>5139</v>
      </c>
      <c r="C1842" t="s">
        <v>4894</v>
      </c>
      <c r="D1842" t="s">
        <v>4895</v>
      </c>
      <c r="E1842" t="s">
        <v>3704</v>
      </c>
      <c r="F1842" t="s">
        <v>3704</v>
      </c>
      <c r="G1842" t="s">
        <v>639</v>
      </c>
      <c r="H1842" t="s">
        <v>639</v>
      </c>
      <c r="I1842" t="s">
        <v>2732</v>
      </c>
      <c r="J1842" t="s">
        <v>729</v>
      </c>
      <c r="K1842" t="s">
        <v>54</v>
      </c>
      <c r="L1842" s="4">
        <v>2</v>
      </c>
      <c r="M1842" s="4">
        <v>45657</v>
      </c>
      <c r="AE1842">
        <v>1</v>
      </c>
    </row>
    <row r="1843" spans="1:31" x14ac:dyDescent="0.2">
      <c r="A1843" s="9">
        <v>2009960</v>
      </c>
      <c r="B1843">
        <v>5072</v>
      </c>
      <c r="C1843" t="s">
        <v>4896</v>
      </c>
      <c r="D1843" t="s">
        <v>3720</v>
      </c>
      <c r="E1843" t="s">
        <v>899</v>
      </c>
      <c r="F1843" t="s">
        <v>900</v>
      </c>
      <c r="G1843" t="s">
        <v>639</v>
      </c>
      <c r="H1843" t="s">
        <v>639</v>
      </c>
      <c r="I1843" t="s">
        <v>2732</v>
      </c>
      <c r="J1843" t="s">
        <v>729</v>
      </c>
      <c r="K1843" t="s">
        <v>54</v>
      </c>
      <c r="L1843" s="4">
        <v>2</v>
      </c>
      <c r="M1843" s="4">
        <v>45657</v>
      </c>
      <c r="AE1843">
        <v>1.1000000000000001</v>
      </c>
    </row>
    <row r="1844" spans="1:31" x14ac:dyDescent="0.2">
      <c r="A1844" s="9">
        <v>2006823</v>
      </c>
      <c r="B1844">
        <v>3795</v>
      </c>
      <c r="C1844" t="s">
        <v>4897</v>
      </c>
      <c r="D1844" t="s">
        <v>4898</v>
      </c>
      <c r="E1844" t="s">
        <v>2156</v>
      </c>
      <c r="F1844" t="s">
        <v>2156</v>
      </c>
      <c r="G1844" t="s">
        <v>639</v>
      </c>
      <c r="H1844" t="s">
        <v>639</v>
      </c>
      <c r="I1844" t="s">
        <v>2732</v>
      </c>
      <c r="J1844" t="s">
        <v>729</v>
      </c>
      <c r="K1844" t="s">
        <v>54</v>
      </c>
      <c r="L1844" s="4">
        <v>2</v>
      </c>
      <c r="M1844" s="4">
        <v>45657</v>
      </c>
      <c r="AC1844">
        <v>63</v>
      </c>
      <c r="AE1844">
        <v>1.1000000000000001</v>
      </c>
    </row>
    <row r="1845" spans="1:31" x14ac:dyDescent="0.2">
      <c r="A1845" s="9">
        <v>2006735</v>
      </c>
      <c r="B1845">
        <v>3743</v>
      </c>
      <c r="C1845" t="s">
        <v>4899</v>
      </c>
      <c r="D1845" t="s">
        <v>4900</v>
      </c>
      <c r="E1845" t="s">
        <v>2156</v>
      </c>
      <c r="F1845" t="s">
        <v>2156</v>
      </c>
      <c r="G1845" t="s">
        <v>639</v>
      </c>
      <c r="H1845" t="s">
        <v>639</v>
      </c>
      <c r="I1845" t="s">
        <v>2732</v>
      </c>
      <c r="J1845" t="s">
        <v>729</v>
      </c>
      <c r="K1845" t="s">
        <v>54</v>
      </c>
      <c r="L1845" s="4">
        <v>2</v>
      </c>
      <c r="M1845" s="4">
        <v>45657</v>
      </c>
      <c r="AC1845">
        <v>81</v>
      </c>
      <c r="AE1845">
        <v>1</v>
      </c>
    </row>
    <row r="1846" spans="1:31" x14ac:dyDescent="0.2">
      <c r="A1846" s="9">
        <v>2006737</v>
      </c>
      <c r="B1846">
        <v>3741</v>
      </c>
      <c r="C1846" t="s">
        <v>4901</v>
      </c>
      <c r="D1846" t="s">
        <v>4902</v>
      </c>
      <c r="E1846" t="s">
        <v>2156</v>
      </c>
      <c r="F1846" t="s">
        <v>2156</v>
      </c>
      <c r="G1846" t="s">
        <v>639</v>
      </c>
      <c r="H1846" t="s">
        <v>639</v>
      </c>
      <c r="I1846" t="s">
        <v>2732</v>
      </c>
      <c r="J1846" t="s">
        <v>729</v>
      </c>
      <c r="K1846" t="s">
        <v>54</v>
      </c>
      <c r="L1846" s="4">
        <v>2</v>
      </c>
      <c r="M1846" s="4">
        <v>45657</v>
      </c>
      <c r="AC1846">
        <v>70</v>
      </c>
      <c r="AE1846">
        <v>1</v>
      </c>
    </row>
    <row r="1847" spans="1:31" x14ac:dyDescent="0.2">
      <c r="A1847" s="9">
        <v>2004359</v>
      </c>
      <c r="B1847">
        <v>3254</v>
      </c>
      <c r="C1847" t="s">
        <v>4903</v>
      </c>
      <c r="D1847" t="s">
        <v>4904</v>
      </c>
      <c r="E1847" t="s">
        <v>2156</v>
      </c>
      <c r="F1847" t="s">
        <v>2156</v>
      </c>
      <c r="G1847" t="s">
        <v>639</v>
      </c>
      <c r="H1847" t="s">
        <v>639</v>
      </c>
      <c r="I1847" t="s">
        <v>2732</v>
      </c>
      <c r="J1847" t="s">
        <v>729</v>
      </c>
      <c r="K1847" t="s">
        <v>54</v>
      </c>
      <c r="L1847" s="4">
        <v>39994</v>
      </c>
      <c r="M1847" s="4">
        <v>45657</v>
      </c>
      <c r="AE1847">
        <v>1.02</v>
      </c>
    </row>
    <row r="1848" spans="1:31" x14ac:dyDescent="0.2">
      <c r="A1848" s="9">
        <v>2006825</v>
      </c>
      <c r="B1848">
        <v>3796</v>
      </c>
      <c r="C1848" t="s">
        <v>4905</v>
      </c>
      <c r="D1848" t="s">
        <v>4906</v>
      </c>
      <c r="E1848" t="s">
        <v>2156</v>
      </c>
      <c r="F1848" t="s">
        <v>2156</v>
      </c>
      <c r="G1848" t="s">
        <v>639</v>
      </c>
      <c r="H1848" t="s">
        <v>639</v>
      </c>
      <c r="I1848" t="s">
        <v>2732</v>
      </c>
      <c r="J1848" t="s">
        <v>729</v>
      </c>
      <c r="K1848" t="s">
        <v>54</v>
      </c>
      <c r="L1848" s="4">
        <v>2</v>
      </c>
      <c r="M1848" s="4">
        <v>45657</v>
      </c>
      <c r="AC1848">
        <v>67</v>
      </c>
      <c r="AE1848">
        <v>1.1000000000000001</v>
      </c>
    </row>
    <row r="1849" spans="1:31" x14ac:dyDescent="0.2">
      <c r="A1849" s="9">
        <v>2006736</v>
      </c>
      <c r="B1849">
        <v>3742</v>
      </c>
      <c r="C1849" t="s">
        <v>4907</v>
      </c>
      <c r="D1849" t="s">
        <v>4908</v>
      </c>
      <c r="E1849" t="s">
        <v>2156</v>
      </c>
      <c r="F1849" t="s">
        <v>2156</v>
      </c>
      <c r="G1849" t="s">
        <v>639</v>
      </c>
      <c r="H1849" t="s">
        <v>639</v>
      </c>
      <c r="I1849" t="s">
        <v>2732</v>
      </c>
      <c r="J1849" t="s">
        <v>729</v>
      </c>
      <c r="K1849" t="s">
        <v>54</v>
      </c>
      <c r="L1849" s="4">
        <v>2</v>
      </c>
      <c r="M1849" s="4">
        <v>45657</v>
      </c>
      <c r="AC1849">
        <v>61</v>
      </c>
      <c r="AE1849">
        <v>1</v>
      </c>
    </row>
    <row r="1850" spans="1:31" x14ac:dyDescent="0.2">
      <c r="A1850" s="9">
        <v>2006824</v>
      </c>
      <c r="B1850">
        <v>3790</v>
      </c>
      <c r="C1850" t="s">
        <v>4909</v>
      </c>
      <c r="D1850" t="s">
        <v>4910</v>
      </c>
      <c r="E1850" t="s">
        <v>2156</v>
      </c>
      <c r="F1850" t="s">
        <v>2156</v>
      </c>
      <c r="G1850" t="s">
        <v>639</v>
      </c>
      <c r="H1850" t="s">
        <v>639</v>
      </c>
      <c r="I1850" t="s">
        <v>2732</v>
      </c>
      <c r="J1850" t="s">
        <v>729</v>
      </c>
      <c r="K1850" t="s">
        <v>54</v>
      </c>
      <c r="L1850" s="4">
        <v>2</v>
      </c>
      <c r="M1850" s="4">
        <v>45657</v>
      </c>
      <c r="N1850">
        <v>9</v>
      </c>
      <c r="AE1850">
        <v>1</v>
      </c>
    </row>
    <row r="1851" spans="1:31" x14ac:dyDescent="0.2">
      <c r="A1851" s="9">
        <v>2004354</v>
      </c>
      <c r="B1851">
        <v>3213</v>
      </c>
      <c r="C1851" t="s">
        <v>4911</v>
      </c>
      <c r="D1851" t="s">
        <v>4912</v>
      </c>
      <c r="E1851" t="s">
        <v>2156</v>
      </c>
      <c r="F1851" t="s">
        <v>2156</v>
      </c>
      <c r="G1851" t="s">
        <v>639</v>
      </c>
      <c r="H1851" t="s">
        <v>639</v>
      </c>
      <c r="I1851" t="s">
        <v>2732</v>
      </c>
      <c r="J1851" t="s">
        <v>729</v>
      </c>
      <c r="K1851" t="s">
        <v>54</v>
      </c>
      <c r="L1851" s="4">
        <v>39903</v>
      </c>
      <c r="M1851" s="4">
        <v>45657</v>
      </c>
      <c r="AE1851">
        <v>1.3</v>
      </c>
    </row>
    <row r="1852" spans="1:31" x14ac:dyDescent="0.2">
      <c r="A1852" s="9">
        <v>2004371</v>
      </c>
      <c r="B1852">
        <v>3351</v>
      </c>
      <c r="C1852" t="s">
        <v>4913</v>
      </c>
      <c r="D1852" t="s">
        <v>4914</v>
      </c>
      <c r="E1852" t="s">
        <v>3237</v>
      </c>
      <c r="F1852" t="s">
        <v>3237</v>
      </c>
      <c r="G1852" t="s">
        <v>639</v>
      </c>
      <c r="H1852" t="s">
        <v>639</v>
      </c>
      <c r="I1852" t="s">
        <v>2732</v>
      </c>
      <c r="J1852" t="s">
        <v>729</v>
      </c>
      <c r="K1852" t="s">
        <v>53</v>
      </c>
      <c r="L1852" s="4">
        <v>40204</v>
      </c>
      <c r="M1852" s="4">
        <v>45657</v>
      </c>
      <c r="AE1852">
        <v>1</v>
      </c>
    </row>
    <row r="1853" spans="1:31" x14ac:dyDescent="0.2">
      <c r="A1853" s="9">
        <v>2002220</v>
      </c>
      <c r="B1853">
        <v>1460</v>
      </c>
      <c r="C1853" t="s">
        <v>4915</v>
      </c>
      <c r="D1853" t="s">
        <v>4916</v>
      </c>
      <c r="E1853" t="s">
        <v>3501</v>
      </c>
      <c r="F1853" t="s">
        <v>4917</v>
      </c>
      <c r="G1853" t="s">
        <v>639</v>
      </c>
      <c r="H1853" t="s">
        <v>639</v>
      </c>
      <c r="I1853" t="s">
        <v>2732</v>
      </c>
      <c r="J1853" t="s">
        <v>729</v>
      </c>
      <c r="K1853" t="s">
        <v>54</v>
      </c>
      <c r="L1853" s="4">
        <v>39553</v>
      </c>
      <c r="M1853" s="4">
        <v>45657</v>
      </c>
      <c r="AA1853">
        <v>10</v>
      </c>
      <c r="AC1853">
        <v>55</v>
      </c>
      <c r="AE1853">
        <v>1</v>
      </c>
    </row>
    <row r="1854" spans="1:31" x14ac:dyDescent="0.2">
      <c r="A1854" s="9">
        <v>2007347</v>
      </c>
      <c r="B1854">
        <v>4031</v>
      </c>
      <c r="C1854" t="s">
        <v>4918</v>
      </c>
      <c r="D1854" t="s">
        <v>4919</v>
      </c>
      <c r="E1854" t="s">
        <v>3974</v>
      </c>
      <c r="F1854" t="s">
        <v>3974</v>
      </c>
      <c r="G1854" t="s">
        <v>639</v>
      </c>
      <c r="H1854" t="s">
        <v>639</v>
      </c>
      <c r="I1854" t="s">
        <v>2732</v>
      </c>
      <c r="J1854" t="s">
        <v>647</v>
      </c>
      <c r="K1854" t="s">
        <v>53</v>
      </c>
      <c r="L1854" s="4">
        <v>2</v>
      </c>
      <c r="M1854" s="4">
        <v>45657</v>
      </c>
      <c r="O1854">
        <v>5</v>
      </c>
      <c r="P1854">
        <v>10</v>
      </c>
      <c r="Q1854">
        <v>2.5</v>
      </c>
      <c r="R1854">
        <v>1</v>
      </c>
      <c r="AC1854">
        <v>10</v>
      </c>
      <c r="AE1854">
        <v>1</v>
      </c>
    </row>
    <row r="1855" spans="1:31" x14ac:dyDescent="0.2">
      <c r="A1855" s="9">
        <v>2002524</v>
      </c>
      <c r="B1855">
        <v>3128</v>
      </c>
      <c r="C1855" t="s">
        <v>4920</v>
      </c>
      <c r="D1855" t="s">
        <v>4921</v>
      </c>
      <c r="E1855" t="s">
        <v>1702</v>
      </c>
      <c r="F1855" t="s">
        <v>1702</v>
      </c>
      <c r="G1855" t="s">
        <v>639</v>
      </c>
      <c r="H1855" t="s">
        <v>684</v>
      </c>
      <c r="I1855" t="s">
        <v>2732</v>
      </c>
      <c r="J1855" t="s">
        <v>694</v>
      </c>
      <c r="K1855" t="s">
        <v>53</v>
      </c>
      <c r="L1855" s="4">
        <v>39798</v>
      </c>
      <c r="M1855" s="4">
        <v>45657</v>
      </c>
      <c r="N1855">
        <v>2.7999999523162842</v>
      </c>
      <c r="O1855">
        <v>1.2999999523162842</v>
      </c>
      <c r="P1855">
        <v>1.2000000476837158</v>
      </c>
      <c r="AC1855">
        <v>55</v>
      </c>
      <c r="AE1855">
        <v>1</v>
      </c>
    </row>
    <row r="1856" spans="1:31" x14ac:dyDescent="0.2">
      <c r="A1856" s="9">
        <v>2000643</v>
      </c>
      <c r="B1856">
        <v>630</v>
      </c>
      <c r="C1856" t="s">
        <v>4922</v>
      </c>
      <c r="D1856" t="s">
        <v>4923</v>
      </c>
      <c r="E1856" t="s">
        <v>1702</v>
      </c>
      <c r="F1856" t="s">
        <v>1702</v>
      </c>
      <c r="G1856" t="s">
        <v>639</v>
      </c>
      <c r="H1856" t="s">
        <v>639</v>
      </c>
      <c r="I1856" t="s">
        <v>2732</v>
      </c>
      <c r="J1856" t="s">
        <v>729</v>
      </c>
      <c r="K1856" t="s">
        <v>54</v>
      </c>
      <c r="L1856" s="4">
        <v>39735</v>
      </c>
      <c r="M1856" s="4">
        <v>45657</v>
      </c>
      <c r="N1856">
        <v>0</v>
      </c>
      <c r="O1856">
        <v>0</v>
      </c>
      <c r="P1856">
        <v>0</v>
      </c>
      <c r="Q1856">
        <v>0</v>
      </c>
      <c r="R1856">
        <v>0</v>
      </c>
      <c r="T1856">
        <v>0</v>
      </c>
      <c r="AC1856">
        <v>70</v>
      </c>
      <c r="AE1856">
        <v>1</v>
      </c>
    </row>
    <row r="1857" spans="1:31" x14ac:dyDescent="0.2">
      <c r="A1857" s="9">
        <v>2000641</v>
      </c>
      <c r="B1857">
        <v>629</v>
      </c>
      <c r="C1857" t="s">
        <v>4924</v>
      </c>
      <c r="D1857" t="s">
        <v>4925</v>
      </c>
      <c r="E1857" t="s">
        <v>1702</v>
      </c>
      <c r="F1857" t="s">
        <v>1702</v>
      </c>
      <c r="G1857" t="s">
        <v>639</v>
      </c>
      <c r="H1857" t="s">
        <v>639</v>
      </c>
      <c r="I1857" t="s">
        <v>2732</v>
      </c>
      <c r="J1857" t="s">
        <v>729</v>
      </c>
      <c r="K1857" t="s">
        <v>54</v>
      </c>
      <c r="L1857" s="4">
        <v>39735</v>
      </c>
      <c r="M1857" s="4">
        <v>45657</v>
      </c>
      <c r="N1857">
        <v>0</v>
      </c>
      <c r="O1857">
        <v>0</v>
      </c>
      <c r="P1857">
        <v>0</v>
      </c>
      <c r="Q1857">
        <v>0</v>
      </c>
      <c r="R1857">
        <v>0</v>
      </c>
      <c r="T1857">
        <v>0</v>
      </c>
      <c r="AC1857">
        <v>70</v>
      </c>
      <c r="AE1857">
        <v>1</v>
      </c>
    </row>
    <row r="1858" spans="1:31" x14ac:dyDescent="0.2">
      <c r="A1858" s="9">
        <v>2000638</v>
      </c>
      <c r="B1858">
        <v>628</v>
      </c>
      <c r="C1858" t="s">
        <v>4926</v>
      </c>
      <c r="D1858" t="s">
        <v>4927</v>
      </c>
      <c r="E1858" t="s">
        <v>1702</v>
      </c>
      <c r="F1858" t="s">
        <v>1702</v>
      </c>
      <c r="G1858" t="s">
        <v>639</v>
      </c>
      <c r="H1858" t="s">
        <v>639</v>
      </c>
      <c r="I1858" t="s">
        <v>2732</v>
      </c>
      <c r="J1858" t="s">
        <v>729</v>
      </c>
      <c r="K1858" t="s">
        <v>54</v>
      </c>
      <c r="L1858" s="4">
        <v>39735</v>
      </c>
      <c r="M1858" s="4">
        <v>45657</v>
      </c>
      <c r="N1858">
        <v>0</v>
      </c>
      <c r="O1858">
        <v>0</v>
      </c>
      <c r="P1858">
        <v>0</v>
      </c>
      <c r="Q1858">
        <v>0</v>
      </c>
      <c r="R1858">
        <v>0</v>
      </c>
      <c r="T1858">
        <v>0</v>
      </c>
      <c r="AA1858">
        <v>5</v>
      </c>
      <c r="AC1858">
        <v>35</v>
      </c>
      <c r="AE1858">
        <v>1</v>
      </c>
    </row>
    <row r="1859" spans="1:31" x14ac:dyDescent="0.2">
      <c r="A1859" s="9">
        <v>2000639</v>
      </c>
      <c r="B1859">
        <v>627</v>
      </c>
      <c r="C1859" t="s">
        <v>4928</v>
      </c>
      <c r="D1859" t="s">
        <v>4929</v>
      </c>
      <c r="E1859" t="s">
        <v>1702</v>
      </c>
      <c r="F1859" t="s">
        <v>1702</v>
      </c>
      <c r="G1859" t="s">
        <v>639</v>
      </c>
      <c r="H1859" t="s">
        <v>639</v>
      </c>
      <c r="I1859" t="s">
        <v>2732</v>
      </c>
      <c r="J1859" t="s">
        <v>729</v>
      </c>
      <c r="K1859" t="s">
        <v>54</v>
      </c>
      <c r="L1859" s="4">
        <v>39735</v>
      </c>
      <c r="M1859" s="4">
        <v>45657</v>
      </c>
      <c r="AC1859">
        <v>75</v>
      </c>
      <c r="AE1859">
        <v>1</v>
      </c>
    </row>
    <row r="1860" spans="1:31" x14ac:dyDescent="0.2">
      <c r="A1860" s="9">
        <v>2006861</v>
      </c>
      <c r="B1860">
        <v>3779</v>
      </c>
      <c r="C1860" t="s">
        <v>4930</v>
      </c>
      <c r="D1860" t="s">
        <v>4931</v>
      </c>
      <c r="E1860" t="s">
        <v>3234</v>
      </c>
      <c r="F1860" t="s">
        <v>3234</v>
      </c>
      <c r="G1860" t="s">
        <v>639</v>
      </c>
      <c r="H1860" t="s">
        <v>639</v>
      </c>
      <c r="I1860" t="s">
        <v>2732</v>
      </c>
      <c r="J1860" t="s">
        <v>729</v>
      </c>
      <c r="K1860" t="s">
        <v>54</v>
      </c>
      <c r="L1860" s="4">
        <v>2</v>
      </c>
      <c r="M1860" s="4">
        <v>45657</v>
      </c>
      <c r="AC1860">
        <v>55</v>
      </c>
      <c r="AE1860">
        <v>1.1000000000000001</v>
      </c>
    </row>
    <row r="1861" spans="1:31" x14ac:dyDescent="0.2">
      <c r="A1861" s="9">
        <v>2004275</v>
      </c>
      <c r="B1861">
        <v>2888</v>
      </c>
      <c r="C1861" t="s">
        <v>4932</v>
      </c>
      <c r="D1861" t="s">
        <v>4933</v>
      </c>
      <c r="E1861" t="s">
        <v>3234</v>
      </c>
      <c r="F1861" t="s">
        <v>3234</v>
      </c>
      <c r="G1861" t="s">
        <v>639</v>
      </c>
      <c r="H1861" t="s">
        <v>639</v>
      </c>
      <c r="I1861" t="s">
        <v>2732</v>
      </c>
      <c r="J1861" t="s">
        <v>729</v>
      </c>
      <c r="K1861" t="s">
        <v>54</v>
      </c>
      <c r="L1861" s="4">
        <v>39420</v>
      </c>
      <c r="M1861" s="4">
        <v>45657</v>
      </c>
      <c r="AC1861">
        <v>80</v>
      </c>
      <c r="AE1861">
        <v>1</v>
      </c>
    </row>
    <row r="1862" spans="1:31" x14ac:dyDescent="0.2">
      <c r="A1862" s="9">
        <v>2009807</v>
      </c>
      <c r="B1862">
        <v>5027</v>
      </c>
      <c r="C1862" t="s">
        <v>4934</v>
      </c>
      <c r="D1862" t="s">
        <v>4935</v>
      </c>
      <c r="E1862" t="s">
        <v>4936</v>
      </c>
      <c r="F1862" t="s">
        <v>4937</v>
      </c>
      <c r="G1862" t="s">
        <v>639</v>
      </c>
      <c r="H1862" t="s">
        <v>639</v>
      </c>
      <c r="I1862" t="s">
        <v>2732</v>
      </c>
      <c r="J1862" t="s">
        <v>729</v>
      </c>
      <c r="K1862" t="s">
        <v>53</v>
      </c>
      <c r="L1862" s="4">
        <v>2</v>
      </c>
      <c r="M1862" s="4">
        <v>45657</v>
      </c>
      <c r="AE1862">
        <v>1</v>
      </c>
    </row>
    <row r="1863" spans="1:31" x14ac:dyDescent="0.2">
      <c r="A1863" s="9">
        <v>2008116</v>
      </c>
      <c r="B1863">
        <v>4277</v>
      </c>
      <c r="C1863" t="s">
        <v>4938</v>
      </c>
      <c r="D1863" t="s">
        <v>4939</v>
      </c>
      <c r="E1863" t="s">
        <v>4937</v>
      </c>
      <c r="F1863" t="s">
        <v>4937</v>
      </c>
      <c r="G1863" t="s">
        <v>639</v>
      </c>
      <c r="H1863" t="s">
        <v>639</v>
      </c>
      <c r="I1863" t="s">
        <v>2732</v>
      </c>
      <c r="J1863" t="s">
        <v>729</v>
      </c>
      <c r="K1863" t="s">
        <v>53</v>
      </c>
      <c r="L1863" s="4">
        <v>2</v>
      </c>
      <c r="M1863" s="4">
        <v>45657</v>
      </c>
      <c r="AE1863">
        <v>1</v>
      </c>
    </row>
    <row r="1864" spans="1:31" x14ac:dyDescent="0.2">
      <c r="A1864" s="9">
        <v>2002503</v>
      </c>
      <c r="B1864">
        <v>3118</v>
      </c>
      <c r="C1864" t="s">
        <v>4941</v>
      </c>
      <c r="D1864" t="s">
        <v>3738</v>
      </c>
      <c r="E1864" t="s">
        <v>3763</v>
      </c>
      <c r="F1864" t="s">
        <v>3763</v>
      </c>
      <c r="G1864" t="s">
        <v>639</v>
      </c>
      <c r="H1864" t="s">
        <v>684</v>
      </c>
      <c r="I1864" t="s">
        <v>2732</v>
      </c>
      <c r="J1864" t="s">
        <v>694</v>
      </c>
      <c r="K1864" t="s">
        <v>53</v>
      </c>
      <c r="L1864" s="4">
        <v>39770</v>
      </c>
      <c r="M1864" s="4">
        <v>45657</v>
      </c>
      <c r="N1864">
        <v>0.30000001192092896</v>
      </c>
      <c r="AC1864">
        <v>13.1</v>
      </c>
      <c r="AE1864">
        <v>1</v>
      </c>
    </row>
    <row r="1865" spans="1:31" x14ac:dyDescent="0.2">
      <c r="A1865" s="9">
        <v>2008415</v>
      </c>
      <c r="B1865">
        <v>4416</v>
      </c>
      <c r="C1865" t="s">
        <v>4945</v>
      </c>
      <c r="D1865" t="s">
        <v>3738</v>
      </c>
      <c r="E1865" t="s">
        <v>3739</v>
      </c>
      <c r="F1865" t="s">
        <v>3739</v>
      </c>
      <c r="G1865" t="s">
        <v>639</v>
      </c>
      <c r="H1865" t="s">
        <v>684</v>
      </c>
      <c r="I1865" t="s">
        <v>2732</v>
      </c>
      <c r="J1865" t="s">
        <v>694</v>
      </c>
      <c r="K1865" t="s">
        <v>53</v>
      </c>
      <c r="L1865" s="4">
        <v>2</v>
      </c>
      <c r="M1865" s="4">
        <v>45657</v>
      </c>
      <c r="N1865">
        <v>0.60000002384185791</v>
      </c>
      <c r="AC1865">
        <v>12</v>
      </c>
      <c r="AE1865">
        <v>1</v>
      </c>
    </row>
    <row r="1866" spans="1:31" x14ac:dyDescent="0.2">
      <c r="A1866" s="9">
        <v>2008225</v>
      </c>
      <c r="B1866">
        <v>4301</v>
      </c>
      <c r="C1866" t="s">
        <v>4946</v>
      </c>
      <c r="D1866" t="s">
        <v>3738</v>
      </c>
      <c r="E1866" t="s">
        <v>4947</v>
      </c>
      <c r="F1866" t="s">
        <v>4947</v>
      </c>
      <c r="G1866" t="s">
        <v>639</v>
      </c>
      <c r="H1866" t="s">
        <v>684</v>
      </c>
      <c r="I1866" t="s">
        <v>2732</v>
      </c>
      <c r="J1866" t="s">
        <v>694</v>
      </c>
      <c r="K1866" t="s">
        <v>53</v>
      </c>
      <c r="L1866" s="4">
        <v>2</v>
      </c>
      <c r="M1866" s="4">
        <v>45657</v>
      </c>
      <c r="N1866">
        <v>0.30000001192092896</v>
      </c>
      <c r="AC1866">
        <v>11.6</v>
      </c>
      <c r="AE1866">
        <v>1</v>
      </c>
    </row>
    <row r="1867" spans="1:31" x14ac:dyDescent="0.2">
      <c r="A1867" s="9">
        <v>2006945</v>
      </c>
      <c r="B1867">
        <v>3842</v>
      </c>
      <c r="C1867" t="s">
        <v>4940</v>
      </c>
      <c r="D1867" t="s">
        <v>3738</v>
      </c>
      <c r="E1867" t="s">
        <v>3959</v>
      </c>
      <c r="F1867" t="s">
        <v>3959</v>
      </c>
      <c r="G1867" t="s">
        <v>639</v>
      </c>
      <c r="H1867" t="s">
        <v>684</v>
      </c>
      <c r="I1867" t="s">
        <v>2732</v>
      </c>
      <c r="J1867" t="s">
        <v>694</v>
      </c>
      <c r="K1867" t="s">
        <v>53</v>
      </c>
      <c r="L1867" s="4">
        <v>2</v>
      </c>
      <c r="M1867" s="4">
        <v>45657</v>
      </c>
      <c r="N1867">
        <v>0.60000002384185791</v>
      </c>
      <c r="AC1867">
        <v>14.6</v>
      </c>
      <c r="AE1867">
        <v>1</v>
      </c>
    </row>
    <row r="1868" spans="1:31" x14ac:dyDescent="0.2">
      <c r="A1868" s="9">
        <v>2007528</v>
      </c>
      <c r="B1868">
        <v>4093</v>
      </c>
      <c r="C1868" t="s">
        <v>4944</v>
      </c>
      <c r="D1868" t="s">
        <v>3738</v>
      </c>
      <c r="E1868" t="s">
        <v>3739</v>
      </c>
      <c r="F1868" t="s">
        <v>3739</v>
      </c>
      <c r="G1868" t="s">
        <v>639</v>
      </c>
      <c r="H1868" t="s">
        <v>684</v>
      </c>
      <c r="I1868" t="s">
        <v>2732</v>
      </c>
      <c r="J1868" t="s">
        <v>694</v>
      </c>
      <c r="K1868" t="s">
        <v>53</v>
      </c>
      <c r="L1868" s="4">
        <v>2</v>
      </c>
      <c r="M1868" s="4">
        <v>45657</v>
      </c>
      <c r="N1868">
        <v>0.30000001192092896</v>
      </c>
      <c r="AC1868">
        <v>11</v>
      </c>
      <c r="AE1868">
        <v>1</v>
      </c>
    </row>
    <row r="1869" spans="1:31" x14ac:dyDescent="0.2">
      <c r="A1869" s="9">
        <v>2007458</v>
      </c>
      <c r="B1869">
        <v>4027</v>
      </c>
      <c r="C1869" t="s">
        <v>4942</v>
      </c>
      <c r="D1869" t="s">
        <v>3738</v>
      </c>
      <c r="E1869" t="s">
        <v>4943</v>
      </c>
      <c r="F1869" t="s">
        <v>4943</v>
      </c>
      <c r="G1869" t="s">
        <v>639</v>
      </c>
      <c r="H1869" t="s">
        <v>684</v>
      </c>
      <c r="I1869" t="s">
        <v>2732</v>
      </c>
      <c r="J1869" t="s">
        <v>694</v>
      </c>
      <c r="K1869" t="s">
        <v>53</v>
      </c>
      <c r="L1869" s="4">
        <v>2</v>
      </c>
      <c r="M1869" s="4">
        <v>45657</v>
      </c>
      <c r="N1869">
        <v>0.60000002384185791</v>
      </c>
      <c r="AC1869">
        <v>14.3</v>
      </c>
      <c r="AE1869">
        <v>1</v>
      </c>
    </row>
    <row r="1870" spans="1:31" x14ac:dyDescent="0.2">
      <c r="A1870" s="9">
        <v>2009787</v>
      </c>
      <c r="B1870">
        <v>5060</v>
      </c>
      <c r="C1870" t="s">
        <v>4948</v>
      </c>
      <c r="D1870" t="s">
        <v>4949</v>
      </c>
      <c r="E1870" t="s">
        <v>4459</v>
      </c>
      <c r="F1870" t="s">
        <v>4459</v>
      </c>
      <c r="G1870" t="s">
        <v>639</v>
      </c>
      <c r="H1870" t="s">
        <v>639</v>
      </c>
      <c r="I1870" t="s">
        <v>2732</v>
      </c>
      <c r="J1870" t="s">
        <v>729</v>
      </c>
      <c r="K1870" t="s">
        <v>54</v>
      </c>
      <c r="L1870" s="4">
        <v>2</v>
      </c>
      <c r="M1870" s="4">
        <v>45657</v>
      </c>
      <c r="AE1870">
        <v>1.1000000000000001</v>
      </c>
    </row>
    <row r="1871" spans="1:31" x14ac:dyDescent="0.2">
      <c r="A1871" s="9">
        <v>2008182</v>
      </c>
      <c r="B1871">
        <v>4270</v>
      </c>
      <c r="C1871" t="s">
        <v>4950</v>
      </c>
      <c r="D1871" t="s">
        <v>4951</v>
      </c>
      <c r="E1871" t="s">
        <v>1331</v>
      </c>
      <c r="F1871" t="s">
        <v>1331</v>
      </c>
      <c r="G1871" t="s">
        <v>639</v>
      </c>
      <c r="H1871" t="s">
        <v>639</v>
      </c>
      <c r="I1871" t="s">
        <v>2732</v>
      </c>
      <c r="J1871" t="s">
        <v>647</v>
      </c>
      <c r="K1871" t="s">
        <v>54</v>
      </c>
      <c r="L1871" s="4">
        <v>2</v>
      </c>
      <c r="M1871" s="4">
        <v>45657</v>
      </c>
      <c r="AE1871">
        <v>1.1000000000000001</v>
      </c>
    </row>
    <row r="1872" spans="1:31" x14ac:dyDescent="0.2">
      <c r="A1872" s="9">
        <v>2006856</v>
      </c>
      <c r="B1872">
        <v>3775</v>
      </c>
      <c r="C1872" t="s">
        <v>4952</v>
      </c>
      <c r="D1872" t="s">
        <v>4953</v>
      </c>
      <c r="E1872" t="s">
        <v>4954</v>
      </c>
      <c r="F1872" t="s">
        <v>4954</v>
      </c>
      <c r="G1872" t="s">
        <v>639</v>
      </c>
      <c r="H1872" t="s">
        <v>684</v>
      </c>
      <c r="I1872" t="s">
        <v>2732</v>
      </c>
      <c r="J1872" t="s">
        <v>694</v>
      </c>
      <c r="K1872" t="s">
        <v>53</v>
      </c>
      <c r="L1872" s="4">
        <v>2</v>
      </c>
      <c r="M1872" s="4">
        <v>45657</v>
      </c>
      <c r="N1872">
        <v>0.30000001192092896</v>
      </c>
      <c r="AC1872">
        <v>13.1</v>
      </c>
      <c r="AE1872">
        <v>1</v>
      </c>
    </row>
    <row r="1873" spans="1:31" x14ac:dyDescent="0.2">
      <c r="A1873" s="9">
        <v>2009473</v>
      </c>
      <c r="B1873">
        <v>4969</v>
      </c>
      <c r="C1873" t="s">
        <v>4955</v>
      </c>
      <c r="D1873" t="s">
        <v>4956</v>
      </c>
      <c r="E1873" t="s">
        <v>2167</v>
      </c>
      <c r="F1873" t="s">
        <v>2165</v>
      </c>
      <c r="G1873" t="s">
        <v>639</v>
      </c>
      <c r="H1873" t="s">
        <v>639</v>
      </c>
      <c r="I1873" t="s">
        <v>2732</v>
      </c>
      <c r="J1873" t="s">
        <v>729</v>
      </c>
      <c r="K1873" t="s">
        <v>54</v>
      </c>
      <c r="L1873" s="4">
        <v>2</v>
      </c>
      <c r="M1873" s="4">
        <v>45657</v>
      </c>
      <c r="N1873">
        <v>2.0999999046325684</v>
      </c>
      <c r="O1873">
        <v>2</v>
      </c>
      <c r="P1873">
        <v>2</v>
      </c>
      <c r="V1873">
        <v>4.8999998718500137E-2</v>
      </c>
      <c r="W1873">
        <v>4.8999998718500137E-2</v>
      </c>
      <c r="X1873">
        <v>4.8999998718500137E-2</v>
      </c>
      <c r="Y1873">
        <v>2.4000000208616257E-2</v>
      </c>
      <c r="Z1873">
        <v>4.8999998718500137E-2</v>
      </c>
      <c r="AA1873">
        <v>9.9999997764825821E-3</v>
      </c>
      <c r="AE1873">
        <v>1.1000000000000001</v>
      </c>
    </row>
    <row r="1874" spans="1:31" x14ac:dyDescent="0.2">
      <c r="A1874" s="9">
        <v>2009475</v>
      </c>
      <c r="B1874">
        <v>4861</v>
      </c>
      <c r="C1874" t="s">
        <v>4957</v>
      </c>
      <c r="D1874" t="s">
        <v>4958</v>
      </c>
      <c r="E1874" t="s">
        <v>2167</v>
      </c>
      <c r="F1874" t="s">
        <v>2165</v>
      </c>
      <c r="G1874" t="s">
        <v>639</v>
      </c>
      <c r="H1874" t="s">
        <v>639</v>
      </c>
      <c r="I1874" t="s">
        <v>2732</v>
      </c>
      <c r="J1874" t="s">
        <v>729</v>
      </c>
      <c r="K1874" t="s">
        <v>54</v>
      </c>
      <c r="L1874" s="4">
        <v>2</v>
      </c>
      <c r="M1874" s="4">
        <v>45657</v>
      </c>
      <c r="P1874">
        <v>8</v>
      </c>
      <c r="AE1874">
        <v>1.1000000000000001</v>
      </c>
    </row>
    <row r="1875" spans="1:31" x14ac:dyDescent="0.2">
      <c r="A1875" s="9">
        <v>2009474</v>
      </c>
      <c r="B1875">
        <v>4974</v>
      </c>
      <c r="C1875" t="s">
        <v>4959</v>
      </c>
      <c r="D1875" t="s">
        <v>4960</v>
      </c>
      <c r="E1875" t="s">
        <v>2167</v>
      </c>
      <c r="F1875" t="s">
        <v>2165</v>
      </c>
      <c r="G1875" t="s">
        <v>639</v>
      </c>
      <c r="H1875" t="s">
        <v>639</v>
      </c>
      <c r="I1875" t="s">
        <v>2732</v>
      </c>
      <c r="J1875" t="s">
        <v>729</v>
      </c>
      <c r="K1875" t="s">
        <v>54</v>
      </c>
      <c r="L1875" s="4">
        <v>2</v>
      </c>
      <c r="M1875" s="4">
        <v>45657</v>
      </c>
      <c r="N1875">
        <v>5.5999999046325684</v>
      </c>
      <c r="O1875">
        <v>5.5999999046325684</v>
      </c>
      <c r="P1875">
        <v>5.5999999046325684</v>
      </c>
      <c r="AE1875">
        <v>1.1000000000000001</v>
      </c>
    </row>
    <row r="1876" spans="1:31" x14ac:dyDescent="0.2">
      <c r="A1876" s="9">
        <v>2000522</v>
      </c>
      <c r="B1876">
        <v>489</v>
      </c>
      <c r="C1876" t="s">
        <v>4961</v>
      </c>
      <c r="D1876" t="s">
        <v>4962</v>
      </c>
      <c r="E1876" t="s">
        <v>3346</v>
      </c>
      <c r="F1876" t="s">
        <v>3346</v>
      </c>
      <c r="G1876" t="s">
        <v>639</v>
      </c>
      <c r="H1876" t="s">
        <v>639</v>
      </c>
      <c r="I1876" t="s">
        <v>2732</v>
      </c>
      <c r="J1876" t="s">
        <v>729</v>
      </c>
      <c r="K1876" t="s">
        <v>54</v>
      </c>
      <c r="L1876" s="4">
        <v>39742</v>
      </c>
      <c r="M1876" s="4">
        <v>45657</v>
      </c>
      <c r="AC1876">
        <v>85</v>
      </c>
      <c r="AE1876">
        <v>1</v>
      </c>
    </row>
    <row r="1877" spans="1:31" x14ac:dyDescent="0.2">
      <c r="A1877" s="9">
        <v>2004313</v>
      </c>
      <c r="B1877">
        <v>3077</v>
      </c>
      <c r="C1877" t="s">
        <v>4963</v>
      </c>
      <c r="D1877" t="s">
        <v>3761</v>
      </c>
      <c r="E1877" t="s">
        <v>4459</v>
      </c>
      <c r="F1877" t="s">
        <v>4459</v>
      </c>
      <c r="G1877" t="s">
        <v>639</v>
      </c>
      <c r="H1877" t="s">
        <v>639</v>
      </c>
      <c r="I1877" t="s">
        <v>2732</v>
      </c>
      <c r="J1877" t="s">
        <v>729</v>
      </c>
      <c r="K1877" t="s">
        <v>54</v>
      </c>
      <c r="L1877" s="4">
        <v>39700</v>
      </c>
      <c r="M1877" s="4">
        <v>45657</v>
      </c>
      <c r="AC1877">
        <v>5</v>
      </c>
      <c r="AE1877">
        <v>1</v>
      </c>
    </row>
    <row r="1878" spans="1:31" x14ac:dyDescent="0.2">
      <c r="A1878" s="9">
        <v>2004312</v>
      </c>
      <c r="B1878">
        <v>3076</v>
      </c>
      <c r="C1878" t="s">
        <v>4964</v>
      </c>
      <c r="D1878" t="s">
        <v>4965</v>
      </c>
      <c r="E1878" t="s">
        <v>4459</v>
      </c>
      <c r="F1878" t="s">
        <v>4459</v>
      </c>
      <c r="G1878" t="s">
        <v>639</v>
      </c>
      <c r="H1878" t="s">
        <v>639</v>
      </c>
      <c r="I1878" t="s">
        <v>2732</v>
      </c>
      <c r="J1878" t="s">
        <v>729</v>
      </c>
      <c r="K1878" t="s">
        <v>54</v>
      </c>
      <c r="L1878" s="4">
        <v>39700</v>
      </c>
      <c r="M1878" s="4">
        <v>45657</v>
      </c>
      <c r="AC1878">
        <v>5</v>
      </c>
      <c r="AE1878">
        <v>1</v>
      </c>
    </row>
    <row r="1879" spans="1:31" x14ac:dyDescent="0.2">
      <c r="A1879" s="9">
        <v>2004311</v>
      </c>
      <c r="B1879">
        <v>3075</v>
      </c>
      <c r="C1879" t="s">
        <v>4968</v>
      </c>
      <c r="D1879" t="s">
        <v>4967</v>
      </c>
      <c r="E1879" t="s">
        <v>4459</v>
      </c>
      <c r="F1879" t="s">
        <v>4459</v>
      </c>
      <c r="G1879" t="s">
        <v>639</v>
      </c>
      <c r="H1879" t="s">
        <v>639</v>
      </c>
      <c r="I1879" t="s">
        <v>2732</v>
      </c>
      <c r="J1879" t="s">
        <v>729</v>
      </c>
      <c r="K1879" t="s">
        <v>54</v>
      </c>
      <c r="L1879" s="4">
        <v>39700</v>
      </c>
      <c r="M1879" s="4">
        <v>45657</v>
      </c>
      <c r="AC1879">
        <v>3</v>
      </c>
      <c r="AE1879">
        <v>1</v>
      </c>
    </row>
    <row r="1880" spans="1:31" x14ac:dyDescent="0.2">
      <c r="A1880" s="9">
        <v>2004988</v>
      </c>
      <c r="B1880">
        <v>3490</v>
      </c>
      <c r="C1880" t="s">
        <v>4966</v>
      </c>
      <c r="D1880" t="s">
        <v>4967</v>
      </c>
      <c r="E1880" t="s">
        <v>4459</v>
      </c>
      <c r="F1880" t="s">
        <v>4459</v>
      </c>
      <c r="G1880" t="s">
        <v>639</v>
      </c>
      <c r="H1880" t="s">
        <v>639</v>
      </c>
      <c r="I1880" t="s">
        <v>2732</v>
      </c>
      <c r="J1880" t="s">
        <v>729</v>
      </c>
      <c r="K1880" t="s">
        <v>54</v>
      </c>
      <c r="L1880" s="4">
        <v>40504</v>
      </c>
      <c r="M1880" s="4">
        <v>45657</v>
      </c>
      <c r="AC1880">
        <v>3</v>
      </c>
      <c r="AE1880">
        <v>1</v>
      </c>
    </row>
    <row r="1881" spans="1:31" x14ac:dyDescent="0.2">
      <c r="A1881" s="9">
        <v>2008231</v>
      </c>
      <c r="B1881">
        <v>4276</v>
      </c>
      <c r="C1881" t="s">
        <v>4969</v>
      </c>
      <c r="D1881" t="s">
        <v>4970</v>
      </c>
      <c r="E1881" t="s">
        <v>3234</v>
      </c>
      <c r="F1881" t="s">
        <v>3234</v>
      </c>
      <c r="G1881" t="s">
        <v>639</v>
      </c>
      <c r="H1881" t="s">
        <v>639</v>
      </c>
      <c r="I1881" t="s">
        <v>2732</v>
      </c>
      <c r="J1881" t="s">
        <v>729</v>
      </c>
      <c r="K1881" t="s">
        <v>54</v>
      </c>
      <c r="L1881" s="4">
        <v>2</v>
      </c>
      <c r="M1881" s="4">
        <v>45657</v>
      </c>
      <c r="AC1881">
        <v>80</v>
      </c>
      <c r="AE1881">
        <v>1</v>
      </c>
    </row>
    <row r="1882" spans="1:31" x14ac:dyDescent="0.2">
      <c r="A1882" s="9">
        <v>2001165</v>
      </c>
      <c r="B1882">
        <v>1283</v>
      </c>
      <c r="C1882" t="s">
        <v>4971</v>
      </c>
      <c r="D1882" t="s">
        <v>4972</v>
      </c>
      <c r="E1882" t="s">
        <v>3462</v>
      </c>
      <c r="F1882" t="s">
        <v>4973</v>
      </c>
      <c r="G1882" t="s">
        <v>639</v>
      </c>
      <c r="H1882" t="s">
        <v>639</v>
      </c>
      <c r="I1882" t="s">
        <v>2732</v>
      </c>
      <c r="J1882" t="s">
        <v>729</v>
      </c>
      <c r="K1882" t="s">
        <v>53</v>
      </c>
      <c r="L1882" s="4">
        <v>40428</v>
      </c>
      <c r="M1882" s="4">
        <v>45657</v>
      </c>
      <c r="AE1882">
        <v>1</v>
      </c>
    </row>
    <row r="1883" spans="1:31" x14ac:dyDescent="0.2">
      <c r="A1883" s="9">
        <v>2009885</v>
      </c>
      <c r="B1883">
        <v>5034</v>
      </c>
      <c r="C1883" t="s">
        <v>4974</v>
      </c>
      <c r="D1883" t="s">
        <v>4975</v>
      </c>
      <c r="E1883" t="s">
        <v>3349</v>
      </c>
      <c r="F1883" t="s">
        <v>3349</v>
      </c>
      <c r="G1883" t="s">
        <v>639</v>
      </c>
      <c r="H1883" t="s">
        <v>639</v>
      </c>
      <c r="I1883" t="s">
        <v>2732</v>
      </c>
      <c r="J1883" t="s">
        <v>729</v>
      </c>
      <c r="K1883" t="s">
        <v>54</v>
      </c>
      <c r="L1883" s="4">
        <v>2</v>
      </c>
      <c r="M1883" s="4">
        <v>45657</v>
      </c>
      <c r="AE1883">
        <v>1.1000000000000001</v>
      </c>
    </row>
    <row r="1884" spans="1:31" x14ac:dyDescent="0.2">
      <c r="A1884" s="9">
        <v>2009886</v>
      </c>
      <c r="B1884">
        <v>5035</v>
      </c>
      <c r="C1884" t="s">
        <v>4976</v>
      </c>
      <c r="D1884" t="s">
        <v>4977</v>
      </c>
      <c r="E1884" t="s">
        <v>3349</v>
      </c>
      <c r="F1884" t="s">
        <v>3349</v>
      </c>
      <c r="G1884" t="s">
        <v>639</v>
      </c>
      <c r="H1884" t="s">
        <v>639</v>
      </c>
      <c r="I1884" t="s">
        <v>2732</v>
      </c>
      <c r="J1884" t="s">
        <v>729</v>
      </c>
      <c r="K1884" t="s">
        <v>54</v>
      </c>
      <c r="L1884" s="4">
        <v>2</v>
      </c>
      <c r="M1884" s="4">
        <v>45657</v>
      </c>
      <c r="AE1884">
        <v>1.1000000000000001</v>
      </c>
    </row>
    <row r="1885" spans="1:31" x14ac:dyDescent="0.2">
      <c r="A1885" s="9">
        <v>2009863</v>
      </c>
      <c r="B1885">
        <v>5030</v>
      </c>
      <c r="C1885" t="s">
        <v>4978</v>
      </c>
      <c r="D1885" t="s">
        <v>4979</v>
      </c>
      <c r="E1885" t="s">
        <v>4980</v>
      </c>
      <c r="F1885" t="s">
        <v>4980</v>
      </c>
      <c r="G1885" t="s">
        <v>639</v>
      </c>
      <c r="H1885" t="s">
        <v>639</v>
      </c>
      <c r="I1885" t="s">
        <v>2732</v>
      </c>
      <c r="J1885" t="s">
        <v>647</v>
      </c>
      <c r="K1885" t="s">
        <v>53</v>
      </c>
      <c r="L1885" s="4">
        <v>2</v>
      </c>
      <c r="M1885" s="4">
        <v>45657</v>
      </c>
      <c r="P1885">
        <v>10</v>
      </c>
      <c r="Q1885">
        <v>5</v>
      </c>
      <c r="AC1885">
        <v>20</v>
      </c>
      <c r="AE1885">
        <v>1</v>
      </c>
    </row>
    <row r="1886" spans="1:31" x14ac:dyDescent="0.2">
      <c r="A1886" s="9">
        <v>2008119</v>
      </c>
      <c r="B1886">
        <v>4248</v>
      </c>
      <c r="C1886" t="s">
        <v>4981</v>
      </c>
      <c r="D1886" t="s">
        <v>4982</v>
      </c>
      <c r="E1886" t="s">
        <v>4983</v>
      </c>
      <c r="F1886" t="s">
        <v>4983</v>
      </c>
      <c r="G1886" t="s">
        <v>639</v>
      </c>
      <c r="H1886" t="s">
        <v>639</v>
      </c>
      <c r="I1886" t="s">
        <v>2732</v>
      </c>
      <c r="J1886" t="s">
        <v>647</v>
      </c>
      <c r="K1886" t="s">
        <v>53</v>
      </c>
      <c r="L1886" s="4">
        <v>2</v>
      </c>
      <c r="M1886" s="4">
        <v>45657</v>
      </c>
      <c r="O1886">
        <v>0.30000001192092896</v>
      </c>
      <c r="P1886">
        <v>1</v>
      </c>
      <c r="Q1886">
        <v>3.5</v>
      </c>
      <c r="R1886">
        <v>0.80000001192092896</v>
      </c>
      <c r="AC1886">
        <v>20</v>
      </c>
      <c r="AE1886">
        <v>1</v>
      </c>
    </row>
    <row r="1887" spans="1:31" x14ac:dyDescent="0.2">
      <c r="A1887" s="9">
        <v>2006701</v>
      </c>
      <c r="B1887">
        <v>3749</v>
      </c>
      <c r="C1887" t="s">
        <v>4984</v>
      </c>
      <c r="D1887" t="s">
        <v>4985</v>
      </c>
      <c r="E1887" t="s">
        <v>4986</v>
      </c>
      <c r="F1887" t="s">
        <v>4986</v>
      </c>
      <c r="G1887" t="s">
        <v>639</v>
      </c>
      <c r="H1887" t="s">
        <v>639</v>
      </c>
      <c r="I1887" t="s">
        <v>2732</v>
      </c>
      <c r="J1887" t="s">
        <v>729</v>
      </c>
      <c r="K1887" t="s">
        <v>54</v>
      </c>
      <c r="L1887" s="4">
        <v>2</v>
      </c>
      <c r="M1887" s="4">
        <v>45657</v>
      </c>
      <c r="AC1887">
        <v>5</v>
      </c>
      <c r="AE1887">
        <v>1</v>
      </c>
    </row>
    <row r="1888" spans="1:31" x14ac:dyDescent="0.2">
      <c r="A1888" s="9">
        <v>2000375</v>
      </c>
      <c r="B1888">
        <v>1973</v>
      </c>
      <c r="C1888" t="s">
        <v>4987</v>
      </c>
      <c r="D1888" t="s">
        <v>21</v>
      </c>
      <c r="E1888" t="s">
        <v>2221</v>
      </c>
      <c r="F1888" t="s">
        <v>2221</v>
      </c>
      <c r="G1888" t="s">
        <v>639</v>
      </c>
      <c r="H1888" t="s">
        <v>639</v>
      </c>
      <c r="I1888" t="s">
        <v>2732</v>
      </c>
      <c r="J1888" t="s">
        <v>641</v>
      </c>
      <c r="K1888" t="s">
        <v>54</v>
      </c>
      <c r="L1888" s="4">
        <v>39707</v>
      </c>
      <c r="M1888" s="4">
        <v>45657</v>
      </c>
      <c r="N1888">
        <v>18.399999618530273</v>
      </c>
      <c r="AE1888">
        <v>1.2</v>
      </c>
    </row>
    <row r="1889" spans="1:31" x14ac:dyDescent="0.2">
      <c r="A1889" s="9">
        <v>2009839</v>
      </c>
      <c r="B1889">
        <v>5019</v>
      </c>
      <c r="C1889" t="s">
        <v>4988</v>
      </c>
      <c r="D1889" t="s">
        <v>4989</v>
      </c>
      <c r="E1889" t="s">
        <v>3783</v>
      </c>
      <c r="F1889" t="s">
        <v>3794</v>
      </c>
      <c r="G1889" t="s">
        <v>639</v>
      </c>
      <c r="H1889" t="s">
        <v>684</v>
      </c>
      <c r="I1889" t="s">
        <v>2732</v>
      </c>
      <c r="J1889" t="s">
        <v>694</v>
      </c>
      <c r="K1889" t="s">
        <v>53</v>
      </c>
      <c r="L1889" s="4">
        <v>2</v>
      </c>
      <c r="M1889" s="4">
        <v>45657</v>
      </c>
      <c r="N1889">
        <v>0.10000000149011612</v>
      </c>
      <c r="O1889">
        <v>5.000000074505806E-2</v>
      </c>
      <c r="P1889">
        <v>9.9999997764825821E-3</v>
      </c>
      <c r="Q1889">
        <v>0.69999998807907104</v>
      </c>
      <c r="T1889">
        <v>9.9999997764825821E-3</v>
      </c>
      <c r="X1889">
        <v>0.10000000149011612</v>
      </c>
      <c r="AC1889">
        <v>3</v>
      </c>
      <c r="AE1889">
        <v>1</v>
      </c>
    </row>
    <row r="1890" spans="1:31" x14ac:dyDescent="0.2">
      <c r="A1890" s="9">
        <v>2010059</v>
      </c>
      <c r="B1890">
        <v>5097</v>
      </c>
      <c r="C1890" t="s">
        <v>4990</v>
      </c>
      <c r="D1890" t="s">
        <v>4991</v>
      </c>
      <c r="E1890" t="s">
        <v>1264</v>
      </c>
      <c r="F1890" t="s">
        <v>2647</v>
      </c>
      <c r="G1890" t="s">
        <v>639</v>
      </c>
      <c r="H1890" t="s">
        <v>684</v>
      </c>
      <c r="I1890" t="s">
        <v>2732</v>
      </c>
      <c r="J1890" t="s">
        <v>647</v>
      </c>
      <c r="K1890" t="s">
        <v>54</v>
      </c>
      <c r="L1890" s="4">
        <v>2</v>
      </c>
      <c r="M1890" s="4">
        <v>45657</v>
      </c>
      <c r="P1890">
        <v>0</v>
      </c>
      <c r="X1890">
        <v>5</v>
      </c>
      <c r="Z1890">
        <v>1</v>
      </c>
      <c r="AE1890">
        <v>1.25</v>
      </c>
    </row>
    <row r="1891" spans="1:31" x14ac:dyDescent="0.2">
      <c r="A1891" s="9">
        <v>2010061</v>
      </c>
      <c r="B1891">
        <v>5099</v>
      </c>
      <c r="C1891" t="s">
        <v>4992</v>
      </c>
      <c r="D1891" t="s">
        <v>4993</v>
      </c>
      <c r="E1891" t="s">
        <v>1264</v>
      </c>
      <c r="F1891" t="s">
        <v>2647</v>
      </c>
      <c r="G1891" t="s">
        <v>639</v>
      </c>
      <c r="H1891" t="s">
        <v>684</v>
      </c>
      <c r="I1891" t="s">
        <v>2732</v>
      </c>
      <c r="J1891" t="s">
        <v>647</v>
      </c>
      <c r="K1891" t="s">
        <v>54</v>
      </c>
      <c r="L1891" s="4">
        <v>2</v>
      </c>
      <c r="M1891" s="4">
        <v>45657</v>
      </c>
      <c r="P1891">
        <v>0</v>
      </c>
      <c r="Q1891">
        <v>15</v>
      </c>
      <c r="AE1891">
        <v>1.3</v>
      </c>
    </row>
    <row r="1892" spans="1:31" x14ac:dyDescent="0.2">
      <c r="A1892" s="9">
        <v>2010062</v>
      </c>
      <c r="B1892">
        <v>5100</v>
      </c>
      <c r="C1892" t="s">
        <v>4994</v>
      </c>
      <c r="D1892" t="s">
        <v>4995</v>
      </c>
      <c r="E1892" t="s">
        <v>1264</v>
      </c>
      <c r="F1892" t="s">
        <v>2647</v>
      </c>
      <c r="G1892" t="s">
        <v>639</v>
      </c>
      <c r="H1892" t="s">
        <v>684</v>
      </c>
      <c r="I1892" t="s">
        <v>2732</v>
      </c>
      <c r="J1892" t="s">
        <v>641</v>
      </c>
      <c r="K1892" t="s">
        <v>54</v>
      </c>
      <c r="L1892" s="4">
        <v>2</v>
      </c>
      <c r="M1892" s="4">
        <v>45657</v>
      </c>
      <c r="N1892">
        <v>9</v>
      </c>
      <c r="P1892">
        <v>6</v>
      </c>
      <c r="Q1892">
        <v>12</v>
      </c>
      <c r="Y1892">
        <v>0.10000000149011612</v>
      </c>
      <c r="AE1892">
        <v>1.2</v>
      </c>
    </row>
    <row r="1893" spans="1:31" x14ac:dyDescent="0.2">
      <c r="A1893" s="9">
        <v>2010063</v>
      </c>
      <c r="B1893">
        <v>5101</v>
      </c>
      <c r="C1893" t="s">
        <v>4996</v>
      </c>
      <c r="D1893" t="s">
        <v>4997</v>
      </c>
      <c r="E1893" t="s">
        <v>1264</v>
      </c>
      <c r="F1893" t="s">
        <v>2647</v>
      </c>
      <c r="G1893" t="s">
        <v>639</v>
      </c>
      <c r="H1893" t="s">
        <v>684</v>
      </c>
      <c r="I1893" t="s">
        <v>2732</v>
      </c>
      <c r="J1893" t="s">
        <v>647</v>
      </c>
      <c r="K1893" t="s">
        <v>54</v>
      </c>
      <c r="L1893" s="4">
        <v>2</v>
      </c>
      <c r="M1893" s="4">
        <v>45657</v>
      </c>
      <c r="P1893">
        <v>0</v>
      </c>
      <c r="Y1893">
        <v>5.6999998092651367</v>
      </c>
      <c r="AA1893">
        <v>0.34999999403953552</v>
      </c>
      <c r="AE1893">
        <v>1.2</v>
      </c>
    </row>
    <row r="1894" spans="1:31" x14ac:dyDescent="0.2">
      <c r="A1894" s="9">
        <v>2010060</v>
      </c>
      <c r="B1894">
        <v>5098</v>
      </c>
      <c r="C1894" t="s">
        <v>4998</v>
      </c>
      <c r="D1894" t="s">
        <v>4999</v>
      </c>
      <c r="E1894" t="s">
        <v>1264</v>
      </c>
      <c r="F1894" t="s">
        <v>2647</v>
      </c>
      <c r="G1894" t="s">
        <v>639</v>
      </c>
      <c r="H1894" t="s">
        <v>684</v>
      </c>
      <c r="I1894" t="s">
        <v>2732</v>
      </c>
      <c r="J1894" t="s">
        <v>647</v>
      </c>
      <c r="K1894" t="s">
        <v>54</v>
      </c>
      <c r="L1894" s="4">
        <v>2</v>
      </c>
      <c r="M1894" s="4">
        <v>45657</v>
      </c>
      <c r="P1894">
        <v>0</v>
      </c>
      <c r="V1894">
        <v>2.5999999046325684</v>
      </c>
      <c r="Y1894">
        <v>1.7000000476837158</v>
      </c>
      <c r="AE1894">
        <v>1.1399999999999999</v>
      </c>
    </row>
    <row r="1895" spans="1:31" x14ac:dyDescent="0.2">
      <c r="A1895" s="9">
        <v>2010058</v>
      </c>
      <c r="B1895">
        <v>5096</v>
      </c>
      <c r="C1895" t="s">
        <v>5000</v>
      </c>
      <c r="D1895" t="s">
        <v>5001</v>
      </c>
      <c r="E1895" t="s">
        <v>1264</v>
      </c>
      <c r="F1895" t="s">
        <v>2647</v>
      </c>
      <c r="G1895" t="s">
        <v>639</v>
      </c>
      <c r="H1895" t="s">
        <v>684</v>
      </c>
      <c r="I1895" t="s">
        <v>2732</v>
      </c>
      <c r="J1895" t="s">
        <v>647</v>
      </c>
      <c r="K1895" t="s">
        <v>54</v>
      </c>
      <c r="L1895" s="4">
        <v>2</v>
      </c>
      <c r="M1895" s="4">
        <v>45657</v>
      </c>
      <c r="P1895">
        <v>0</v>
      </c>
      <c r="W1895">
        <v>11.899999618530273</v>
      </c>
      <c r="AE1895">
        <v>1.35</v>
      </c>
    </row>
    <row r="1896" spans="1:31" x14ac:dyDescent="0.2">
      <c r="A1896" s="9">
        <v>2010056</v>
      </c>
      <c r="B1896">
        <v>5094</v>
      </c>
      <c r="C1896" t="s">
        <v>5002</v>
      </c>
      <c r="D1896" t="s">
        <v>5003</v>
      </c>
      <c r="E1896" t="s">
        <v>1264</v>
      </c>
      <c r="F1896" t="s">
        <v>2647</v>
      </c>
      <c r="G1896" t="s">
        <v>639</v>
      </c>
      <c r="H1896" t="s">
        <v>684</v>
      </c>
      <c r="I1896" t="s">
        <v>2732</v>
      </c>
      <c r="J1896" t="s">
        <v>647</v>
      </c>
      <c r="K1896" t="s">
        <v>54</v>
      </c>
      <c r="L1896" s="4">
        <v>2</v>
      </c>
      <c r="M1896" s="4">
        <v>45657</v>
      </c>
      <c r="P1896">
        <v>0</v>
      </c>
      <c r="Y1896">
        <v>6.5</v>
      </c>
      <c r="AE1896">
        <v>1.23</v>
      </c>
    </row>
    <row r="1897" spans="1:31" x14ac:dyDescent="0.2">
      <c r="A1897" s="9">
        <v>2010057</v>
      </c>
      <c r="B1897">
        <v>5095</v>
      </c>
      <c r="C1897" t="s">
        <v>5004</v>
      </c>
      <c r="D1897" t="s">
        <v>5005</v>
      </c>
      <c r="E1897" t="s">
        <v>1264</v>
      </c>
      <c r="F1897" t="s">
        <v>2647</v>
      </c>
      <c r="G1897" t="s">
        <v>639</v>
      </c>
      <c r="H1897" t="s">
        <v>684</v>
      </c>
      <c r="I1897" t="s">
        <v>2732</v>
      </c>
      <c r="J1897" t="s">
        <v>641</v>
      </c>
      <c r="K1897" t="s">
        <v>54</v>
      </c>
      <c r="L1897" s="4">
        <v>2</v>
      </c>
      <c r="M1897" s="4">
        <v>45657</v>
      </c>
      <c r="N1897">
        <v>9</v>
      </c>
      <c r="O1897">
        <v>5</v>
      </c>
      <c r="P1897">
        <v>4</v>
      </c>
      <c r="V1897">
        <v>5.000000074505806E-2</v>
      </c>
      <c r="W1897">
        <v>1.9999999552965164E-2</v>
      </c>
      <c r="X1897">
        <v>1.9999999552965164E-2</v>
      </c>
      <c r="Y1897">
        <v>5.000000074505806E-2</v>
      </c>
      <c r="Z1897">
        <v>0.10000000149011612</v>
      </c>
      <c r="AA1897">
        <v>9.9999997764825821E-3</v>
      </c>
      <c r="AE1897">
        <v>1.3</v>
      </c>
    </row>
    <row r="1898" spans="1:31" x14ac:dyDescent="0.2">
      <c r="A1898" s="9">
        <v>2009862</v>
      </c>
      <c r="B1898">
        <v>4987</v>
      </c>
      <c r="C1898" t="s">
        <v>5006</v>
      </c>
      <c r="D1898" t="s">
        <v>2809</v>
      </c>
      <c r="E1898" t="s">
        <v>5007</v>
      </c>
      <c r="F1898" t="s">
        <v>5008</v>
      </c>
      <c r="G1898" t="s">
        <v>639</v>
      </c>
      <c r="H1898" t="s">
        <v>684</v>
      </c>
      <c r="I1898" t="s">
        <v>2732</v>
      </c>
      <c r="J1898" t="s">
        <v>694</v>
      </c>
      <c r="K1898" t="s">
        <v>53</v>
      </c>
      <c r="L1898" s="4">
        <v>2</v>
      </c>
      <c r="M1898" s="4">
        <v>45657</v>
      </c>
      <c r="N1898">
        <v>0.5</v>
      </c>
      <c r="P1898">
        <v>0.10000000149011612</v>
      </c>
      <c r="AC1898">
        <v>6</v>
      </c>
      <c r="AE1898">
        <v>1</v>
      </c>
    </row>
    <row r="1899" spans="1:31" x14ac:dyDescent="0.2">
      <c r="A1899" s="9">
        <v>2010133</v>
      </c>
      <c r="B1899">
        <v>5133</v>
      </c>
      <c r="C1899" t="s">
        <v>5009</v>
      </c>
      <c r="D1899" t="s">
        <v>5010</v>
      </c>
      <c r="E1899" t="s">
        <v>911</v>
      </c>
      <c r="F1899" t="s">
        <v>5011</v>
      </c>
      <c r="G1899" t="s">
        <v>639</v>
      </c>
      <c r="H1899" t="s">
        <v>639</v>
      </c>
      <c r="I1899" t="s">
        <v>2732</v>
      </c>
      <c r="J1899" t="s">
        <v>729</v>
      </c>
      <c r="K1899" t="s">
        <v>54</v>
      </c>
      <c r="L1899" s="4">
        <v>2</v>
      </c>
      <c r="M1899" s="4">
        <v>45657</v>
      </c>
      <c r="N1899">
        <v>1.2000000476837158</v>
      </c>
      <c r="AE1899">
        <v>1.1000000000000001</v>
      </c>
    </row>
    <row r="1900" spans="1:31" x14ac:dyDescent="0.2">
      <c r="A1900" s="9">
        <v>2000046</v>
      </c>
      <c r="B1900">
        <v>1768</v>
      </c>
      <c r="C1900" t="s">
        <v>5012</v>
      </c>
      <c r="D1900" t="s">
        <v>5013</v>
      </c>
      <c r="E1900" t="s">
        <v>3462</v>
      </c>
      <c r="F1900" t="s">
        <v>4893</v>
      </c>
      <c r="G1900" t="s">
        <v>639</v>
      </c>
      <c r="H1900" t="s">
        <v>684</v>
      </c>
      <c r="I1900" t="s">
        <v>2732</v>
      </c>
      <c r="J1900" t="s">
        <v>694</v>
      </c>
      <c r="K1900" t="s">
        <v>53</v>
      </c>
      <c r="L1900" s="4">
        <v>39406</v>
      </c>
      <c r="M1900" s="4">
        <v>45657</v>
      </c>
      <c r="N1900">
        <v>3.5</v>
      </c>
      <c r="O1900">
        <v>1.5</v>
      </c>
      <c r="P1900">
        <v>7</v>
      </c>
      <c r="AC1900">
        <v>55</v>
      </c>
      <c r="AE1900">
        <v>1</v>
      </c>
    </row>
    <row r="1901" spans="1:31" x14ac:dyDescent="0.2">
      <c r="A1901" s="9">
        <v>2008289</v>
      </c>
      <c r="B1901">
        <v>4313</v>
      </c>
      <c r="C1901" t="s">
        <v>5014</v>
      </c>
      <c r="D1901" t="s">
        <v>5015</v>
      </c>
      <c r="E1901" t="s">
        <v>3957</v>
      </c>
      <c r="F1901" t="s">
        <v>3957</v>
      </c>
      <c r="G1901" t="s">
        <v>639</v>
      </c>
      <c r="H1901" t="s">
        <v>639</v>
      </c>
      <c r="I1901" t="s">
        <v>2732</v>
      </c>
      <c r="J1901" t="s">
        <v>729</v>
      </c>
      <c r="K1901" t="s">
        <v>54</v>
      </c>
      <c r="L1901" s="4">
        <v>2</v>
      </c>
      <c r="M1901" s="4">
        <v>45657</v>
      </c>
      <c r="AC1901">
        <v>13</v>
      </c>
      <c r="AE1901">
        <v>1</v>
      </c>
    </row>
    <row r="1902" spans="1:31" x14ac:dyDescent="0.2">
      <c r="A1902" s="9">
        <v>2008288</v>
      </c>
      <c r="B1902">
        <v>4312</v>
      </c>
      <c r="C1902" t="s">
        <v>5016</v>
      </c>
      <c r="D1902" t="s">
        <v>5017</v>
      </c>
      <c r="E1902" t="s">
        <v>3957</v>
      </c>
      <c r="F1902" t="s">
        <v>3957</v>
      </c>
      <c r="G1902" t="s">
        <v>639</v>
      </c>
      <c r="H1902" t="s">
        <v>639</v>
      </c>
      <c r="I1902" t="s">
        <v>2732</v>
      </c>
      <c r="J1902" t="s">
        <v>729</v>
      </c>
      <c r="K1902" t="s">
        <v>54</v>
      </c>
      <c r="L1902" s="4">
        <v>2</v>
      </c>
      <c r="M1902" s="4">
        <v>45657</v>
      </c>
      <c r="AC1902">
        <v>13</v>
      </c>
      <c r="AE1902">
        <v>1</v>
      </c>
    </row>
    <row r="1903" spans="1:31" x14ac:dyDescent="0.2">
      <c r="A1903" s="9">
        <v>2008118</v>
      </c>
      <c r="B1903">
        <v>4247</v>
      </c>
      <c r="C1903" t="s">
        <v>5018</v>
      </c>
      <c r="D1903" t="s">
        <v>5019</v>
      </c>
      <c r="E1903" t="s">
        <v>4983</v>
      </c>
      <c r="F1903" t="s">
        <v>4983</v>
      </c>
      <c r="G1903" t="s">
        <v>639</v>
      </c>
      <c r="H1903" t="s">
        <v>639</v>
      </c>
      <c r="I1903" t="s">
        <v>2732</v>
      </c>
      <c r="J1903" t="s">
        <v>647</v>
      </c>
      <c r="K1903" t="s">
        <v>53</v>
      </c>
      <c r="L1903" s="4">
        <v>2</v>
      </c>
      <c r="M1903" s="4">
        <v>45657</v>
      </c>
      <c r="O1903">
        <v>0.80000001192092896</v>
      </c>
      <c r="P1903">
        <v>2</v>
      </c>
      <c r="Q1903">
        <v>6</v>
      </c>
      <c r="R1903">
        <v>1</v>
      </c>
      <c r="AC1903">
        <v>20</v>
      </c>
      <c r="AE1903">
        <v>1</v>
      </c>
    </row>
    <row r="1904" spans="1:31" x14ac:dyDescent="0.2">
      <c r="A1904" s="9">
        <v>2006718</v>
      </c>
      <c r="B1904">
        <v>3748</v>
      </c>
      <c r="C1904" t="s">
        <v>5020</v>
      </c>
      <c r="D1904" t="s">
        <v>5021</v>
      </c>
      <c r="E1904" t="s">
        <v>5022</v>
      </c>
      <c r="F1904" t="s">
        <v>5022</v>
      </c>
      <c r="G1904" t="s">
        <v>639</v>
      </c>
      <c r="H1904" t="s">
        <v>684</v>
      </c>
      <c r="I1904" t="s">
        <v>2732</v>
      </c>
      <c r="J1904" t="s">
        <v>694</v>
      </c>
      <c r="K1904" t="s">
        <v>53</v>
      </c>
      <c r="L1904" s="4">
        <v>2</v>
      </c>
      <c r="M1904" s="4">
        <v>45657</v>
      </c>
      <c r="N1904">
        <v>0.30000001192092896</v>
      </c>
      <c r="AC1904">
        <v>13.8</v>
      </c>
      <c r="AE1904">
        <v>1</v>
      </c>
    </row>
    <row r="1905" spans="1:31" x14ac:dyDescent="0.2">
      <c r="A1905" s="9">
        <v>2010134</v>
      </c>
      <c r="B1905">
        <v>5116</v>
      </c>
      <c r="C1905" t="s">
        <v>5023</v>
      </c>
      <c r="D1905" t="s">
        <v>5024</v>
      </c>
      <c r="E1905" t="s">
        <v>931</v>
      </c>
      <c r="F1905" t="s">
        <v>931</v>
      </c>
      <c r="G1905" t="s">
        <v>639</v>
      </c>
      <c r="H1905" t="s">
        <v>639</v>
      </c>
      <c r="I1905" t="s">
        <v>2732</v>
      </c>
      <c r="J1905" t="s">
        <v>729</v>
      </c>
      <c r="K1905" t="s">
        <v>54</v>
      </c>
      <c r="L1905" s="4">
        <v>2</v>
      </c>
      <c r="M1905" s="4">
        <v>45657</v>
      </c>
      <c r="AE1905">
        <v>1.1000000000000001</v>
      </c>
    </row>
    <row r="1906" spans="1:31" x14ac:dyDescent="0.2">
      <c r="A1906" s="9">
        <v>2009806</v>
      </c>
      <c r="B1906">
        <v>4993</v>
      </c>
      <c r="C1906" t="s">
        <v>5025</v>
      </c>
      <c r="D1906" t="s">
        <v>5026</v>
      </c>
      <c r="E1906" t="s">
        <v>4936</v>
      </c>
      <c r="F1906" t="s">
        <v>5027</v>
      </c>
      <c r="G1906" t="s">
        <v>639</v>
      </c>
      <c r="H1906" t="s">
        <v>639</v>
      </c>
      <c r="I1906" t="s">
        <v>2732</v>
      </c>
      <c r="J1906" t="s">
        <v>729</v>
      </c>
      <c r="K1906" t="s">
        <v>54</v>
      </c>
      <c r="L1906" s="4">
        <v>2</v>
      </c>
      <c r="M1906" s="4">
        <v>45657</v>
      </c>
      <c r="AE1906">
        <v>1.1000000000000001</v>
      </c>
    </row>
    <row r="1907" spans="1:31" x14ac:dyDescent="0.2">
      <c r="A1907" s="9">
        <v>2005734</v>
      </c>
      <c r="B1907">
        <v>3352</v>
      </c>
      <c r="C1907" t="s">
        <v>5028</v>
      </c>
      <c r="D1907" t="s">
        <v>5029</v>
      </c>
      <c r="E1907" t="s">
        <v>3234</v>
      </c>
      <c r="F1907" t="s">
        <v>5030</v>
      </c>
      <c r="G1907" t="s">
        <v>639</v>
      </c>
      <c r="H1907" t="s">
        <v>639</v>
      </c>
      <c r="I1907" t="s">
        <v>2732</v>
      </c>
      <c r="J1907" t="s">
        <v>641</v>
      </c>
      <c r="K1907" t="s">
        <v>53</v>
      </c>
      <c r="L1907" s="4">
        <v>40204</v>
      </c>
      <c r="M1907" s="4">
        <v>45657</v>
      </c>
      <c r="N1907">
        <v>12</v>
      </c>
      <c r="T1907">
        <v>6.8000001907348633</v>
      </c>
      <c r="X1907">
        <v>7</v>
      </c>
      <c r="AE1907">
        <v>1</v>
      </c>
    </row>
    <row r="1908" spans="1:31" x14ac:dyDescent="0.2">
      <c r="A1908" s="9">
        <v>2008114</v>
      </c>
      <c r="B1908">
        <v>4249</v>
      </c>
      <c r="C1908" t="s">
        <v>5031</v>
      </c>
      <c r="D1908" t="s">
        <v>5032</v>
      </c>
      <c r="E1908" t="s">
        <v>3234</v>
      </c>
      <c r="F1908" t="s">
        <v>1540</v>
      </c>
      <c r="G1908" t="s">
        <v>639</v>
      </c>
      <c r="H1908" t="s">
        <v>639</v>
      </c>
      <c r="I1908" t="s">
        <v>2732</v>
      </c>
      <c r="J1908" t="s">
        <v>641</v>
      </c>
      <c r="K1908" t="s">
        <v>53</v>
      </c>
      <c r="L1908" s="4">
        <v>2</v>
      </c>
      <c r="M1908" s="4">
        <v>45657</v>
      </c>
      <c r="N1908">
        <v>15</v>
      </c>
      <c r="T1908">
        <v>17</v>
      </c>
      <c r="X1908">
        <v>8</v>
      </c>
      <c r="AE1908">
        <v>1</v>
      </c>
    </row>
    <row r="1909" spans="1:31" x14ac:dyDescent="0.2">
      <c r="A1909" s="9">
        <v>2009894</v>
      </c>
      <c r="B1909">
        <v>5003</v>
      </c>
      <c r="C1909" t="s">
        <v>5033</v>
      </c>
      <c r="D1909" t="s">
        <v>5034</v>
      </c>
      <c r="E1909" t="s">
        <v>2156</v>
      </c>
      <c r="F1909" t="s">
        <v>2156</v>
      </c>
      <c r="G1909" t="s">
        <v>639</v>
      </c>
      <c r="H1909" t="s">
        <v>639</v>
      </c>
      <c r="I1909" t="s">
        <v>2732</v>
      </c>
      <c r="J1909" t="s">
        <v>647</v>
      </c>
      <c r="K1909" t="s">
        <v>54</v>
      </c>
      <c r="L1909" s="4">
        <v>2</v>
      </c>
      <c r="M1909" s="4">
        <v>45657</v>
      </c>
      <c r="Q1909">
        <v>8.3000001907348633</v>
      </c>
      <c r="AE1909">
        <v>1.05</v>
      </c>
    </row>
    <row r="1910" spans="1:31" x14ac:dyDescent="0.2">
      <c r="A1910" s="9">
        <v>2008422</v>
      </c>
      <c r="B1910">
        <v>4384</v>
      </c>
      <c r="C1910" t="s">
        <v>5035</v>
      </c>
      <c r="D1910" t="s">
        <v>5036</v>
      </c>
      <c r="E1910" t="s">
        <v>5037</v>
      </c>
      <c r="F1910" t="s">
        <v>5037</v>
      </c>
      <c r="G1910" t="s">
        <v>639</v>
      </c>
      <c r="H1910" t="s">
        <v>684</v>
      </c>
      <c r="I1910" t="s">
        <v>2732</v>
      </c>
      <c r="J1910" t="s">
        <v>694</v>
      </c>
      <c r="K1910" t="s">
        <v>53</v>
      </c>
      <c r="L1910" s="4">
        <v>2</v>
      </c>
      <c r="M1910" s="4">
        <v>45657</v>
      </c>
      <c r="N1910">
        <v>1.1000000238418579</v>
      </c>
      <c r="AC1910">
        <v>20.2</v>
      </c>
      <c r="AE1910">
        <v>1</v>
      </c>
    </row>
    <row r="1911" spans="1:31" x14ac:dyDescent="0.2">
      <c r="A1911" s="9">
        <v>2006642</v>
      </c>
      <c r="B1911">
        <v>3692</v>
      </c>
      <c r="C1911" t="s">
        <v>5038</v>
      </c>
      <c r="D1911" t="s">
        <v>5039</v>
      </c>
      <c r="E1911" t="s">
        <v>1702</v>
      </c>
      <c r="F1911" t="s">
        <v>1702</v>
      </c>
      <c r="G1911" t="s">
        <v>639</v>
      </c>
      <c r="H1911" t="s">
        <v>639</v>
      </c>
      <c r="I1911" t="s">
        <v>2732</v>
      </c>
      <c r="J1911" t="s">
        <v>729</v>
      </c>
      <c r="K1911" t="s">
        <v>53</v>
      </c>
      <c r="L1911" s="4">
        <v>2</v>
      </c>
      <c r="M1911" s="4">
        <v>45657</v>
      </c>
      <c r="AC1911">
        <v>70</v>
      </c>
      <c r="AE1911">
        <v>1</v>
      </c>
    </row>
    <row r="1912" spans="1:31" x14ac:dyDescent="0.2">
      <c r="A1912" s="9">
        <v>2006677</v>
      </c>
      <c r="B1912">
        <v>3705</v>
      </c>
      <c r="C1912" t="s">
        <v>5040</v>
      </c>
      <c r="D1912" t="s">
        <v>3840</v>
      </c>
      <c r="E1912" t="s">
        <v>3234</v>
      </c>
      <c r="F1912" t="s">
        <v>3234</v>
      </c>
      <c r="G1912" t="s">
        <v>639</v>
      </c>
      <c r="H1912" t="s">
        <v>639</v>
      </c>
      <c r="I1912" t="s">
        <v>2732</v>
      </c>
      <c r="J1912" t="s">
        <v>729</v>
      </c>
      <c r="K1912" t="s">
        <v>54</v>
      </c>
      <c r="L1912" s="4">
        <v>2</v>
      </c>
      <c r="M1912" s="4">
        <v>45657</v>
      </c>
      <c r="AC1912">
        <v>1</v>
      </c>
      <c r="AE1912">
        <v>1</v>
      </c>
    </row>
    <row r="1913" spans="1:31" x14ac:dyDescent="0.2">
      <c r="A1913" s="9">
        <v>2006645</v>
      </c>
      <c r="B1913">
        <v>3695</v>
      </c>
      <c r="C1913" t="s">
        <v>5042</v>
      </c>
      <c r="D1913" t="s">
        <v>4110</v>
      </c>
      <c r="E1913" t="s">
        <v>1702</v>
      </c>
      <c r="F1913" t="s">
        <v>1702</v>
      </c>
      <c r="G1913" t="s">
        <v>639</v>
      </c>
      <c r="H1913" t="s">
        <v>639</v>
      </c>
      <c r="I1913" t="s">
        <v>2732</v>
      </c>
      <c r="J1913" t="s">
        <v>729</v>
      </c>
      <c r="K1913" t="s">
        <v>53</v>
      </c>
      <c r="L1913" s="4">
        <v>2</v>
      </c>
      <c r="M1913" s="4">
        <v>45657</v>
      </c>
      <c r="AC1913">
        <v>15</v>
      </c>
      <c r="AE1913">
        <v>1</v>
      </c>
    </row>
    <row r="1914" spans="1:31" x14ac:dyDescent="0.2">
      <c r="A1914" s="9">
        <v>2006859</v>
      </c>
      <c r="B1914">
        <v>3777</v>
      </c>
      <c r="C1914" t="s">
        <v>5041</v>
      </c>
      <c r="D1914" t="s">
        <v>4110</v>
      </c>
      <c r="E1914" t="s">
        <v>3234</v>
      </c>
      <c r="F1914" t="s">
        <v>3234</v>
      </c>
      <c r="G1914" t="s">
        <v>639</v>
      </c>
      <c r="H1914" t="s">
        <v>639</v>
      </c>
      <c r="I1914" t="s">
        <v>2732</v>
      </c>
      <c r="J1914" t="s">
        <v>729</v>
      </c>
      <c r="K1914" t="s">
        <v>54</v>
      </c>
      <c r="L1914" s="4">
        <v>2</v>
      </c>
      <c r="M1914" s="4">
        <v>45657</v>
      </c>
      <c r="AC1914">
        <v>50</v>
      </c>
      <c r="AE1914">
        <v>1.1000000000000001</v>
      </c>
    </row>
    <row r="1915" spans="1:31" x14ac:dyDescent="0.2">
      <c r="A1915" s="9">
        <v>2000348</v>
      </c>
      <c r="B1915">
        <v>309</v>
      </c>
      <c r="C1915" t="s">
        <v>5043</v>
      </c>
      <c r="D1915" t="s">
        <v>4317</v>
      </c>
      <c r="E1915" t="s">
        <v>1702</v>
      </c>
      <c r="F1915" t="s">
        <v>1702</v>
      </c>
      <c r="G1915" t="s">
        <v>639</v>
      </c>
      <c r="H1915" t="s">
        <v>639</v>
      </c>
      <c r="I1915" t="s">
        <v>2732</v>
      </c>
      <c r="J1915" t="s">
        <v>729</v>
      </c>
      <c r="K1915" t="s">
        <v>54</v>
      </c>
      <c r="L1915" s="4">
        <v>39518</v>
      </c>
      <c r="M1915" s="4">
        <v>45657</v>
      </c>
      <c r="AC1915">
        <v>35</v>
      </c>
      <c r="AE1915">
        <v>1</v>
      </c>
    </row>
    <row r="1916" spans="1:31" x14ac:dyDescent="0.2">
      <c r="A1916" s="9">
        <v>2000593</v>
      </c>
      <c r="B1916">
        <v>528</v>
      </c>
      <c r="C1916" t="s">
        <v>5044</v>
      </c>
      <c r="D1916" t="s">
        <v>4317</v>
      </c>
      <c r="E1916" t="s">
        <v>3234</v>
      </c>
      <c r="F1916" t="s">
        <v>3234</v>
      </c>
      <c r="G1916" t="s">
        <v>639</v>
      </c>
      <c r="H1916" t="s">
        <v>639</v>
      </c>
      <c r="I1916" t="s">
        <v>2732</v>
      </c>
      <c r="J1916" t="s">
        <v>729</v>
      </c>
      <c r="K1916" t="s">
        <v>54</v>
      </c>
      <c r="L1916" s="4">
        <v>39714</v>
      </c>
      <c r="M1916" s="4">
        <v>45657</v>
      </c>
      <c r="AC1916">
        <v>30</v>
      </c>
      <c r="AE1916">
        <v>1</v>
      </c>
    </row>
    <row r="1917" spans="1:31" x14ac:dyDescent="0.2">
      <c r="A1917" s="9">
        <v>2006641</v>
      </c>
      <c r="B1917">
        <v>3691</v>
      </c>
      <c r="C1917" t="s">
        <v>5045</v>
      </c>
      <c r="D1917" t="s">
        <v>5046</v>
      </c>
      <c r="E1917" t="s">
        <v>1702</v>
      </c>
      <c r="F1917" t="s">
        <v>1702</v>
      </c>
      <c r="G1917" t="s">
        <v>639</v>
      </c>
      <c r="H1917" t="s">
        <v>639</v>
      </c>
      <c r="I1917" t="s">
        <v>2732</v>
      </c>
      <c r="J1917" t="s">
        <v>729</v>
      </c>
      <c r="K1917" t="s">
        <v>53</v>
      </c>
      <c r="L1917" s="4">
        <v>2</v>
      </c>
      <c r="M1917" s="4">
        <v>45657</v>
      </c>
      <c r="AC1917">
        <v>35</v>
      </c>
      <c r="AE1917">
        <v>1</v>
      </c>
    </row>
    <row r="1918" spans="1:31" x14ac:dyDescent="0.2">
      <c r="A1918" s="9">
        <v>2006643</v>
      </c>
      <c r="B1918">
        <v>3693</v>
      </c>
      <c r="C1918" t="s">
        <v>5047</v>
      </c>
      <c r="D1918" t="s">
        <v>4319</v>
      </c>
      <c r="E1918" t="s">
        <v>1702</v>
      </c>
      <c r="F1918" t="s">
        <v>1702</v>
      </c>
      <c r="G1918" t="s">
        <v>639</v>
      </c>
      <c r="H1918" t="s">
        <v>639</v>
      </c>
      <c r="I1918" t="s">
        <v>2732</v>
      </c>
      <c r="J1918" t="s">
        <v>729</v>
      </c>
      <c r="K1918" t="s">
        <v>53</v>
      </c>
      <c r="L1918" s="4">
        <v>2</v>
      </c>
      <c r="M1918" s="4">
        <v>45657</v>
      </c>
      <c r="AC1918">
        <v>10</v>
      </c>
      <c r="AE1918">
        <v>1</v>
      </c>
    </row>
    <row r="1919" spans="1:31" x14ac:dyDescent="0.2">
      <c r="A1919" s="9">
        <v>2000588</v>
      </c>
      <c r="B1919">
        <v>740</v>
      </c>
      <c r="C1919" t="s">
        <v>5048</v>
      </c>
      <c r="D1919" t="s">
        <v>4319</v>
      </c>
      <c r="E1919" t="s">
        <v>3234</v>
      </c>
      <c r="F1919" t="s">
        <v>3234</v>
      </c>
      <c r="G1919" t="s">
        <v>639</v>
      </c>
      <c r="H1919" t="s">
        <v>639</v>
      </c>
      <c r="I1919" t="s">
        <v>2732</v>
      </c>
      <c r="J1919" t="s">
        <v>729</v>
      </c>
      <c r="K1919" t="s">
        <v>54</v>
      </c>
      <c r="L1919" s="4">
        <v>39714</v>
      </c>
      <c r="M1919" s="4">
        <v>45657</v>
      </c>
      <c r="AC1919">
        <v>10</v>
      </c>
      <c r="AE1919">
        <v>1</v>
      </c>
    </row>
    <row r="1920" spans="1:31" x14ac:dyDescent="0.2">
      <c r="A1920" s="9">
        <v>2000635</v>
      </c>
      <c r="B1920">
        <v>622</v>
      </c>
      <c r="C1920" t="s">
        <v>5049</v>
      </c>
      <c r="D1920" t="s">
        <v>5050</v>
      </c>
      <c r="E1920" t="s">
        <v>4363</v>
      </c>
      <c r="F1920" t="s">
        <v>4363</v>
      </c>
      <c r="G1920" t="s">
        <v>639</v>
      </c>
      <c r="H1920" t="s">
        <v>639</v>
      </c>
      <c r="I1920" t="s">
        <v>2732</v>
      </c>
      <c r="J1920" t="s">
        <v>729</v>
      </c>
      <c r="K1920" t="s">
        <v>54</v>
      </c>
      <c r="L1920" s="4">
        <v>39728</v>
      </c>
      <c r="M1920" s="4">
        <v>45657</v>
      </c>
      <c r="N1920">
        <v>0</v>
      </c>
      <c r="O1920">
        <v>0</v>
      </c>
      <c r="P1920">
        <v>0</v>
      </c>
      <c r="Q1920">
        <v>0</v>
      </c>
      <c r="R1920">
        <v>0</v>
      </c>
      <c r="T1920">
        <v>0</v>
      </c>
      <c r="AC1920">
        <v>70</v>
      </c>
      <c r="AE1920">
        <v>1</v>
      </c>
    </row>
    <row r="1921" spans="1:31" x14ac:dyDescent="0.2">
      <c r="A1921" s="9">
        <v>2000645</v>
      </c>
      <c r="B1921">
        <v>625</v>
      </c>
      <c r="C1921" t="s">
        <v>5051</v>
      </c>
      <c r="D1921" t="s">
        <v>5052</v>
      </c>
      <c r="E1921" t="s">
        <v>4363</v>
      </c>
      <c r="F1921" t="s">
        <v>4363</v>
      </c>
      <c r="G1921" t="s">
        <v>639</v>
      </c>
      <c r="H1921" t="s">
        <v>639</v>
      </c>
      <c r="I1921" t="s">
        <v>2732</v>
      </c>
      <c r="J1921" t="s">
        <v>729</v>
      </c>
      <c r="K1921" t="s">
        <v>54</v>
      </c>
      <c r="L1921" s="4">
        <v>39777</v>
      </c>
      <c r="M1921" s="4">
        <v>45657</v>
      </c>
      <c r="AC1921">
        <v>70</v>
      </c>
      <c r="AE1921">
        <v>1</v>
      </c>
    </row>
    <row r="1922" spans="1:31" x14ac:dyDescent="0.2">
      <c r="A1922" s="9">
        <v>2006533</v>
      </c>
      <c r="B1922">
        <v>3675</v>
      </c>
      <c r="C1922" t="s">
        <v>5053</v>
      </c>
      <c r="D1922" t="s">
        <v>3054</v>
      </c>
      <c r="E1922" t="s">
        <v>1702</v>
      </c>
      <c r="F1922" t="s">
        <v>1702</v>
      </c>
      <c r="G1922" t="s">
        <v>639</v>
      </c>
      <c r="H1922" t="s">
        <v>639</v>
      </c>
      <c r="I1922" t="s">
        <v>2732</v>
      </c>
      <c r="J1922" t="s">
        <v>729</v>
      </c>
      <c r="K1922" t="s">
        <v>54</v>
      </c>
      <c r="L1922" s="4">
        <v>2</v>
      </c>
      <c r="M1922" s="4">
        <v>45657</v>
      </c>
      <c r="AC1922">
        <v>70</v>
      </c>
      <c r="AE1922">
        <v>1</v>
      </c>
    </row>
    <row r="1923" spans="1:31" x14ac:dyDescent="0.2">
      <c r="A1923" s="9">
        <v>2008178</v>
      </c>
      <c r="B1923">
        <v>4271</v>
      </c>
      <c r="C1923" t="s">
        <v>5054</v>
      </c>
      <c r="D1923" t="s">
        <v>5055</v>
      </c>
      <c r="E1923" t="s">
        <v>1331</v>
      </c>
      <c r="F1923" t="s">
        <v>1331</v>
      </c>
      <c r="G1923" t="s">
        <v>639</v>
      </c>
      <c r="H1923" t="s">
        <v>639</v>
      </c>
      <c r="I1923" t="s">
        <v>2732</v>
      </c>
      <c r="J1923" t="s">
        <v>729</v>
      </c>
      <c r="K1923" t="s">
        <v>54</v>
      </c>
      <c r="L1923" s="4">
        <v>2</v>
      </c>
      <c r="M1923" s="4">
        <v>45657</v>
      </c>
      <c r="AC1923">
        <v>15</v>
      </c>
      <c r="AE1923">
        <v>1</v>
      </c>
    </row>
    <row r="1924" spans="1:31" x14ac:dyDescent="0.2">
      <c r="A1924" s="9">
        <v>2008560</v>
      </c>
      <c r="B1924">
        <v>4401</v>
      </c>
      <c r="C1924" t="s">
        <v>5056</v>
      </c>
      <c r="D1924" t="s">
        <v>5057</v>
      </c>
      <c r="E1924" t="s">
        <v>1331</v>
      </c>
      <c r="F1924" t="s">
        <v>1331</v>
      </c>
      <c r="G1924" t="s">
        <v>639</v>
      </c>
      <c r="H1924" t="s">
        <v>639</v>
      </c>
      <c r="I1924" t="s">
        <v>2732</v>
      </c>
      <c r="J1924" t="s">
        <v>729</v>
      </c>
      <c r="K1924" t="s">
        <v>54</v>
      </c>
      <c r="L1924" s="4">
        <v>2</v>
      </c>
      <c r="M1924" s="4">
        <v>45657</v>
      </c>
      <c r="AC1924">
        <v>10</v>
      </c>
      <c r="AE1924">
        <v>1</v>
      </c>
    </row>
    <row r="1925" spans="1:31" x14ac:dyDescent="0.2">
      <c r="A1925" s="9">
        <v>2006512</v>
      </c>
      <c r="B1925">
        <v>3531</v>
      </c>
      <c r="C1925" t="s">
        <v>5058</v>
      </c>
      <c r="D1925" t="s">
        <v>5059</v>
      </c>
      <c r="E1925" t="s">
        <v>1702</v>
      </c>
      <c r="F1925" t="s">
        <v>1702</v>
      </c>
      <c r="G1925" t="s">
        <v>639</v>
      </c>
      <c r="H1925" t="s">
        <v>639</v>
      </c>
      <c r="I1925" t="s">
        <v>2732</v>
      </c>
      <c r="J1925" t="s">
        <v>729</v>
      </c>
      <c r="K1925" t="s">
        <v>53</v>
      </c>
      <c r="L1925" s="4">
        <v>2</v>
      </c>
      <c r="M1925" s="4">
        <v>45657</v>
      </c>
      <c r="AC1925">
        <v>10</v>
      </c>
      <c r="AE1925">
        <v>1</v>
      </c>
    </row>
    <row r="1926" spans="1:31" x14ac:dyDescent="0.2">
      <c r="A1926" s="9">
        <v>2000636</v>
      </c>
      <c r="B1926">
        <v>624</v>
      </c>
      <c r="C1926" t="s">
        <v>5060</v>
      </c>
      <c r="D1926" t="s">
        <v>2916</v>
      </c>
      <c r="E1926" t="s">
        <v>4363</v>
      </c>
      <c r="F1926" t="s">
        <v>4363</v>
      </c>
      <c r="G1926" t="s">
        <v>639</v>
      </c>
      <c r="H1926" t="s">
        <v>639</v>
      </c>
      <c r="I1926" t="s">
        <v>2732</v>
      </c>
      <c r="J1926" t="s">
        <v>729</v>
      </c>
      <c r="K1926" t="s">
        <v>54</v>
      </c>
      <c r="L1926" s="4">
        <v>39728</v>
      </c>
      <c r="M1926" s="4">
        <v>45657</v>
      </c>
      <c r="N1926">
        <v>0</v>
      </c>
      <c r="O1926">
        <v>0</v>
      </c>
      <c r="P1926">
        <v>0</v>
      </c>
      <c r="Q1926">
        <v>0</v>
      </c>
      <c r="R1926">
        <v>0</v>
      </c>
      <c r="T1926">
        <v>0</v>
      </c>
      <c r="AC1926">
        <v>70</v>
      </c>
      <c r="AE1926">
        <v>1</v>
      </c>
    </row>
    <row r="1927" spans="1:31" x14ac:dyDescent="0.2">
      <c r="A1927" s="9">
        <v>2000644</v>
      </c>
      <c r="B1927">
        <v>631</v>
      </c>
      <c r="C1927" t="s">
        <v>5061</v>
      </c>
      <c r="D1927" t="s">
        <v>4336</v>
      </c>
      <c r="E1927" t="s">
        <v>1702</v>
      </c>
      <c r="F1927" t="s">
        <v>1702</v>
      </c>
      <c r="G1927" t="s">
        <v>639</v>
      </c>
      <c r="H1927" t="s">
        <v>639</v>
      </c>
      <c r="I1927" t="s">
        <v>2732</v>
      </c>
      <c r="J1927" t="s">
        <v>729</v>
      </c>
      <c r="K1927" t="s">
        <v>54</v>
      </c>
      <c r="L1927" s="4">
        <v>39735</v>
      </c>
      <c r="M1927" s="4">
        <v>45657</v>
      </c>
      <c r="N1927">
        <v>0</v>
      </c>
      <c r="O1927">
        <v>0</v>
      </c>
      <c r="P1927">
        <v>0</v>
      </c>
      <c r="Q1927">
        <v>0</v>
      </c>
      <c r="R1927">
        <v>0</v>
      </c>
      <c r="T1927">
        <v>0</v>
      </c>
      <c r="AC1927">
        <v>70</v>
      </c>
      <c r="AE1927">
        <v>1</v>
      </c>
    </row>
    <row r="1928" spans="1:31" x14ac:dyDescent="0.2">
      <c r="A1928" s="9">
        <v>2008506</v>
      </c>
      <c r="B1928">
        <v>4377</v>
      </c>
      <c r="C1928" t="s">
        <v>5063</v>
      </c>
      <c r="D1928" t="s">
        <v>3848</v>
      </c>
      <c r="E1928" t="s">
        <v>1331</v>
      </c>
      <c r="F1928" t="s">
        <v>1331</v>
      </c>
      <c r="G1928" t="s">
        <v>639</v>
      </c>
      <c r="H1928" t="s">
        <v>639</v>
      </c>
      <c r="I1928" t="s">
        <v>2732</v>
      </c>
      <c r="J1928" t="s">
        <v>729</v>
      </c>
      <c r="K1928" t="s">
        <v>54</v>
      </c>
      <c r="L1928" s="4">
        <v>2</v>
      </c>
      <c r="M1928" s="4">
        <v>45657</v>
      </c>
      <c r="AC1928">
        <v>50</v>
      </c>
      <c r="AE1928">
        <v>1</v>
      </c>
    </row>
    <row r="1929" spans="1:31" x14ac:dyDescent="0.2">
      <c r="A1929" s="9">
        <v>2006644</v>
      </c>
      <c r="B1929">
        <v>3694</v>
      </c>
      <c r="C1929" t="s">
        <v>5062</v>
      </c>
      <c r="D1929" t="s">
        <v>3848</v>
      </c>
      <c r="E1929" t="s">
        <v>1702</v>
      </c>
      <c r="F1929" t="s">
        <v>1702</v>
      </c>
      <c r="G1929" t="s">
        <v>639</v>
      </c>
      <c r="H1929" t="s">
        <v>639</v>
      </c>
      <c r="I1929" t="s">
        <v>2732</v>
      </c>
      <c r="J1929" t="s">
        <v>729</v>
      </c>
      <c r="K1929" t="s">
        <v>53</v>
      </c>
      <c r="L1929" s="4">
        <v>2</v>
      </c>
      <c r="M1929" s="4">
        <v>45657</v>
      </c>
      <c r="AC1929">
        <v>70</v>
      </c>
      <c r="AE1929">
        <v>1</v>
      </c>
    </row>
    <row r="1930" spans="1:31" x14ac:dyDescent="0.2">
      <c r="A1930" s="9">
        <v>2000584</v>
      </c>
      <c r="B1930">
        <v>743</v>
      </c>
      <c r="C1930" t="s">
        <v>5064</v>
      </c>
      <c r="D1930" t="s">
        <v>5065</v>
      </c>
      <c r="E1930" t="s">
        <v>3234</v>
      </c>
      <c r="F1930" t="s">
        <v>3234</v>
      </c>
      <c r="G1930" t="s">
        <v>639</v>
      </c>
      <c r="H1930" t="s">
        <v>639</v>
      </c>
      <c r="I1930" t="s">
        <v>2732</v>
      </c>
      <c r="J1930" t="s">
        <v>729</v>
      </c>
      <c r="K1930" t="s">
        <v>54</v>
      </c>
      <c r="L1930" s="4">
        <v>39714</v>
      </c>
      <c r="M1930" s="4">
        <v>45657</v>
      </c>
      <c r="AC1930">
        <v>25</v>
      </c>
      <c r="AE1930">
        <v>1</v>
      </c>
    </row>
    <row r="1931" spans="1:31" x14ac:dyDescent="0.2">
      <c r="A1931" s="9">
        <v>2006638</v>
      </c>
      <c r="B1931">
        <v>3688</v>
      </c>
      <c r="C1931" t="s">
        <v>5066</v>
      </c>
      <c r="D1931" t="s">
        <v>5065</v>
      </c>
      <c r="E1931" t="s">
        <v>1702</v>
      </c>
      <c r="F1931" t="s">
        <v>1702</v>
      </c>
      <c r="G1931" t="s">
        <v>639</v>
      </c>
      <c r="H1931" t="s">
        <v>639</v>
      </c>
      <c r="I1931" t="s">
        <v>2732</v>
      </c>
      <c r="J1931" t="s">
        <v>729</v>
      </c>
      <c r="K1931" t="s">
        <v>54</v>
      </c>
      <c r="L1931" s="4">
        <v>2</v>
      </c>
      <c r="M1931" s="4">
        <v>45657</v>
      </c>
      <c r="AC1931">
        <v>40</v>
      </c>
      <c r="AE1931">
        <v>1</v>
      </c>
    </row>
    <row r="1932" spans="1:31" x14ac:dyDescent="0.2">
      <c r="A1932" s="9">
        <v>2004726</v>
      </c>
      <c r="B1932">
        <v>3289</v>
      </c>
      <c r="C1932" t="s">
        <v>5067</v>
      </c>
      <c r="D1932" t="s">
        <v>5068</v>
      </c>
      <c r="E1932" t="s">
        <v>5069</v>
      </c>
      <c r="F1932" t="s">
        <v>5069</v>
      </c>
      <c r="G1932" t="s">
        <v>639</v>
      </c>
      <c r="H1932" t="s">
        <v>639</v>
      </c>
      <c r="I1932" t="s">
        <v>2732</v>
      </c>
      <c r="J1932" t="s">
        <v>729</v>
      </c>
      <c r="K1932" t="s">
        <v>54</v>
      </c>
      <c r="L1932" s="4">
        <v>40085</v>
      </c>
      <c r="M1932" s="4">
        <v>45657</v>
      </c>
      <c r="AC1932">
        <v>10</v>
      </c>
      <c r="AE1932">
        <v>1</v>
      </c>
    </row>
    <row r="1933" spans="1:31" x14ac:dyDescent="0.2">
      <c r="A1933" s="9">
        <v>2006663</v>
      </c>
      <c r="B1933">
        <v>3724</v>
      </c>
      <c r="C1933" t="s">
        <v>5071</v>
      </c>
      <c r="D1933" t="s">
        <v>2872</v>
      </c>
      <c r="E1933" t="s">
        <v>1331</v>
      </c>
      <c r="F1933" t="s">
        <v>1331</v>
      </c>
      <c r="G1933" t="s">
        <v>639</v>
      </c>
      <c r="H1933" t="s">
        <v>639</v>
      </c>
      <c r="I1933" t="s">
        <v>2732</v>
      </c>
      <c r="J1933" t="s">
        <v>729</v>
      </c>
      <c r="K1933" t="s">
        <v>54</v>
      </c>
      <c r="L1933" s="4">
        <v>2</v>
      </c>
      <c r="M1933" s="4">
        <v>45657</v>
      </c>
      <c r="AC1933">
        <v>30</v>
      </c>
      <c r="AE1933">
        <v>1</v>
      </c>
    </row>
    <row r="1934" spans="1:31" x14ac:dyDescent="0.2">
      <c r="A1934" s="9">
        <v>2006636</v>
      </c>
      <c r="B1934">
        <v>3687</v>
      </c>
      <c r="C1934" t="s">
        <v>5070</v>
      </c>
      <c r="D1934" t="s">
        <v>2872</v>
      </c>
      <c r="E1934" t="s">
        <v>1702</v>
      </c>
      <c r="F1934" t="s">
        <v>1702</v>
      </c>
      <c r="G1934" t="s">
        <v>639</v>
      </c>
      <c r="H1934" t="s">
        <v>639</v>
      </c>
      <c r="I1934" t="s">
        <v>2732</v>
      </c>
      <c r="J1934" t="s">
        <v>729</v>
      </c>
      <c r="K1934" t="s">
        <v>53</v>
      </c>
      <c r="L1934" s="4">
        <v>2</v>
      </c>
      <c r="M1934" s="4">
        <v>45657</v>
      </c>
      <c r="AC1934">
        <v>70</v>
      </c>
      <c r="AE1934">
        <v>1</v>
      </c>
    </row>
    <row r="1935" spans="1:31" x14ac:dyDescent="0.2">
      <c r="A1935" s="9">
        <v>2008212</v>
      </c>
      <c r="B1935">
        <v>4272</v>
      </c>
      <c r="C1935" t="s">
        <v>5072</v>
      </c>
      <c r="D1935" t="s">
        <v>3856</v>
      </c>
      <c r="E1935" t="s">
        <v>1331</v>
      </c>
      <c r="F1935" t="s">
        <v>1331</v>
      </c>
      <c r="G1935" t="s">
        <v>639</v>
      </c>
      <c r="H1935" t="s">
        <v>639</v>
      </c>
      <c r="I1935" t="s">
        <v>2732</v>
      </c>
      <c r="J1935" t="s">
        <v>729</v>
      </c>
      <c r="K1935" t="s">
        <v>54</v>
      </c>
      <c r="L1935" s="4">
        <v>2</v>
      </c>
      <c r="M1935" s="4">
        <v>45657</v>
      </c>
      <c r="AC1935">
        <v>40</v>
      </c>
      <c r="AE1935">
        <v>1</v>
      </c>
    </row>
    <row r="1936" spans="1:31" x14ac:dyDescent="0.2">
      <c r="A1936" s="9">
        <v>2000602</v>
      </c>
      <c r="B1936">
        <v>548</v>
      </c>
      <c r="C1936" t="s">
        <v>5073</v>
      </c>
      <c r="D1936" t="s">
        <v>4324</v>
      </c>
      <c r="E1936" t="s">
        <v>2727</v>
      </c>
      <c r="F1936" t="s">
        <v>2727</v>
      </c>
      <c r="G1936" t="s">
        <v>639</v>
      </c>
      <c r="H1936" t="s">
        <v>639</v>
      </c>
      <c r="I1936" t="s">
        <v>2732</v>
      </c>
      <c r="J1936" t="s">
        <v>729</v>
      </c>
      <c r="K1936" t="s">
        <v>54</v>
      </c>
      <c r="L1936" s="4">
        <v>39770</v>
      </c>
      <c r="M1936" s="4">
        <v>45657</v>
      </c>
      <c r="AC1936">
        <v>60</v>
      </c>
      <c r="AE1936">
        <v>1</v>
      </c>
    </row>
    <row r="1937" spans="1:31" x14ac:dyDescent="0.2">
      <c r="A1937" s="9">
        <v>2000586</v>
      </c>
      <c r="B1937">
        <v>742</v>
      </c>
      <c r="C1937" t="s">
        <v>5074</v>
      </c>
      <c r="D1937" t="s">
        <v>3068</v>
      </c>
      <c r="E1937" t="s">
        <v>3234</v>
      </c>
      <c r="F1937" t="s">
        <v>3234</v>
      </c>
      <c r="G1937" t="s">
        <v>639</v>
      </c>
      <c r="H1937" t="s">
        <v>639</v>
      </c>
      <c r="I1937" t="s">
        <v>2732</v>
      </c>
      <c r="J1937" t="s">
        <v>729</v>
      </c>
      <c r="K1937" t="s">
        <v>54</v>
      </c>
      <c r="L1937" s="4">
        <v>39714</v>
      </c>
      <c r="M1937" s="4">
        <v>45657</v>
      </c>
      <c r="AC1937">
        <v>10</v>
      </c>
      <c r="AE1937">
        <v>1</v>
      </c>
    </row>
    <row r="1938" spans="1:31" x14ac:dyDescent="0.2">
      <c r="A1938" s="9">
        <v>2006661</v>
      </c>
      <c r="B1938">
        <v>3723</v>
      </c>
      <c r="C1938" t="s">
        <v>5075</v>
      </c>
      <c r="D1938" t="s">
        <v>3861</v>
      </c>
      <c r="E1938" t="s">
        <v>1331</v>
      </c>
      <c r="F1938" t="s">
        <v>1331</v>
      </c>
      <c r="G1938" t="s">
        <v>639</v>
      </c>
      <c r="H1938" t="s">
        <v>639</v>
      </c>
      <c r="I1938" t="s">
        <v>2732</v>
      </c>
      <c r="J1938" t="s">
        <v>729</v>
      </c>
      <c r="K1938" t="s">
        <v>54</v>
      </c>
      <c r="L1938" s="4">
        <v>2</v>
      </c>
      <c r="M1938" s="4">
        <v>45657</v>
      </c>
      <c r="AC1938">
        <v>60</v>
      </c>
      <c r="AE1938">
        <v>1</v>
      </c>
    </row>
    <row r="1939" spans="1:31" x14ac:dyDescent="0.2">
      <c r="A1939" s="9">
        <v>2000634</v>
      </c>
      <c r="B1939">
        <v>800</v>
      </c>
      <c r="C1939" t="s">
        <v>5076</v>
      </c>
      <c r="D1939" t="s">
        <v>5077</v>
      </c>
      <c r="E1939" t="s">
        <v>4363</v>
      </c>
      <c r="F1939" t="s">
        <v>4363</v>
      </c>
      <c r="G1939" t="s">
        <v>639</v>
      </c>
      <c r="H1939" t="s">
        <v>639</v>
      </c>
      <c r="I1939" t="s">
        <v>2732</v>
      </c>
      <c r="J1939" t="s">
        <v>729</v>
      </c>
      <c r="K1939" t="s">
        <v>54</v>
      </c>
      <c r="L1939" s="4">
        <v>39728</v>
      </c>
      <c r="M1939" s="4">
        <v>45657</v>
      </c>
      <c r="N1939">
        <v>0</v>
      </c>
      <c r="O1939">
        <v>0</v>
      </c>
      <c r="P1939">
        <v>0</v>
      </c>
      <c r="Q1939">
        <v>0</v>
      </c>
      <c r="R1939">
        <v>0</v>
      </c>
      <c r="T1939">
        <v>0</v>
      </c>
      <c r="AC1939">
        <v>70</v>
      </c>
      <c r="AE1939">
        <v>1</v>
      </c>
    </row>
    <row r="1940" spans="1:31" x14ac:dyDescent="0.2">
      <c r="A1940" s="9">
        <v>2006695</v>
      </c>
      <c r="B1940">
        <v>3726</v>
      </c>
      <c r="C1940" t="s">
        <v>5078</v>
      </c>
      <c r="D1940" t="s">
        <v>5079</v>
      </c>
      <c r="E1940" t="s">
        <v>3234</v>
      </c>
      <c r="F1940" t="s">
        <v>3234</v>
      </c>
      <c r="G1940" t="s">
        <v>639</v>
      </c>
      <c r="H1940" t="s">
        <v>639</v>
      </c>
      <c r="I1940" t="s">
        <v>2732</v>
      </c>
      <c r="J1940" t="s">
        <v>729</v>
      </c>
      <c r="K1940" t="s">
        <v>54</v>
      </c>
      <c r="L1940" s="4">
        <v>2</v>
      </c>
      <c r="M1940" s="4">
        <v>45657</v>
      </c>
      <c r="AC1940">
        <v>55</v>
      </c>
      <c r="AE1940">
        <v>1</v>
      </c>
    </row>
    <row r="1941" spans="1:31" x14ac:dyDescent="0.2">
      <c r="A1941" s="9">
        <v>2004386</v>
      </c>
      <c r="B1941">
        <v>3430</v>
      </c>
      <c r="C1941" t="s">
        <v>5080</v>
      </c>
      <c r="D1941" t="s">
        <v>5081</v>
      </c>
      <c r="E1941" t="s">
        <v>4459</v>
      </c>
      <c r="F1941" t="s">
        <v>4459</v>
      </c>
      <c r="G1941" t="s">
        <v>639</v>
      </c>
      <c r="H1941" t="s">
        <v>639</v>
      </c>
      <c r="I1941" t="s">
        <v>2732</v>
      </c>
      <c r="J1941" t="s">
        <v>729</v>
      </c>
      <c r="K1941" t="s">
        <v>54</v>
      </c>
      <c r="L1941" s="4">
        <v>40323</v>
      </c>
      <c r="M1941" s="4">
        <v>45657</v>
      </c>
      <c r="AC1941">
        <v>5</v>
      </c>
      <c r="AE1941">
        <v>1</v>
      </c>
    </row>
    <row r="1942" spans="1:31" x14ac:dyDescent="0.2">
      <c r="A1942" s="9">
        <v>2000390</v>
      </c>
      <c r="B1942">
        <v>1751</v>
      </c>
      <c r="C1942" t="s">
        <v>5082</v>
      </c>
      <c r="D1942" t="s">
        <v>5083</v>
      </c>
      <c r="E1942" t="s">
        <v>2775</v>
      </c>
      <c r="F1942" t="s">
        <v>2775</v>
      </c>
      <c r="G1942" t="s">
        <v>639</v>
      </c>
      <c r="H1942" t="s">
        <v>639</v>
      </c>
      <c r="I1942" t="s">
        <v>2732</v>
      </c>
      <c r="J1942" t="s">
        <v>647</v>
      </c>
      <c r="K1942" t="s">
        <v>54</v>
      </c>
      <c r="L1942" s="4">
        <v>39756</v>
      </c>
      <c r="M1942" s="4">
        <v>45657</v>
      </c>
      <c r="T1942">
        <v>35</v>
      </c>
      <c r="Y1942">
        <v>4</v>
      </c>
      <c r="AE1942">
        <v>1.3</v>
      </c>
    </row>
    <row r="1943" spans="1:31" x14ac:dyDescent="0.2">
      <c r="A1943" s="9">
        <v>2000388</v>
      </c>
      <c r="B1943">
        <v>1275</v>
      </c>
      <c r="C1943" t="s">
        <v>5084</v>
      </c>
      <c r="D1943" t="s">
        <v>5085</v>
      </c>
      <c r="E1943" t="s">
        <v>2775</v>
      </c>
      <c r="F1943" t="s">
        <v>2775</v>
      </c>
      <c r="G1943" t="s">
        <v>639</v>
      </c>
      <c r="H1943" t="s">
        <v>639</v>
      </c>
      <c r="I1943" t="s">
        <v>2732</v>
      </c>
      <c r="J1943" t="s">
        <v>641</v>
      </c>
      <c r="K1943" t="s">
        <v>54</v>
      </c>
      <c r="L1943" s="4">
        <v>39735</v>
      </c>
      <c r="M1943" s="4">
        <v>45657</v>
      </c>
      <c r="N1943">
        <v>4</v>
      </c>
      <c r="O1943">
        <v>13</v>
      </c>
      <c r="T1943">
        <v>25</v>
      </c>
      <c r="AE1943">
        <v>1.4</v>
      </c>
    </row>
    <row r="1944" spans="1:31" x14ac:dyDescent="0.2">
      <c r="A1944" s="9">
        <v>2006715</v>
      </c>
      <c r="B1944">
        <v>3746</v>
      </c>
      <c r="C1944" t="s">
        <v>5086</v>
      </c>
      <c r="D1944" t="s">
        <v>5087</v>
      </c>
      <c r="E1944" t="s">
        <v>905</v>
      </c>
      <c r="F1944" t="s">
        <v>906</v>
      </c>
      <c r="G1944" t="s">
        <v>639</v>
      </c>
      <c r="H1944" t="s">
        <v>639</v>
      </c>
      <c r="I1944" t="s">
        <v>2732</v>
      </c>
      <c r="J1944" t="s">
        <v>641</v>
      </c>
      <c r="K1944" t="s">
        <v>54</v>
      </c>
      <c r="L1944" s="4">
        <v>2</v>
      </c>
      <c r="M1944" s="4">
        <v>45657</v>
      </c>
      <c r="N1944">
        <v>12</v>
      </c>
      <c r="T1944">
        <v>26</v>
      </c>
      <c r="AE1944">
        <v>1.33</v>
      </c>
    </row>
    <row r="1945" spans="1:31" x14ac:dyDescent="0.2">
      <c r="A1945" s="9">
        <v>2001279</v>
      </c>
      <c r="B1945">
        <v>1598</v>
      </c>
      <c r="C1945" t="s">
        <v>5088</v>
      </c>
      <c r="D1945" t="s">
        <v>5089</v>
      </c>
      <c r="E1945" t="s">
        <v>4612</v>
      </c>
      <c r="F1945" t="s">
        <v>4612</v>
      </c>
      <c r="G1945" t="s">
        <v>639</v>
      </c>
      <c r="H1945" t="s">
        <v>639</v>
      </c>
      <c r="I1945" t="s">
        <v>2732</v>
      </c>
      <c r="J1945" t="s">
        <v>729</v>
      </c>
      <c r="K1945" t="s">
        <v>54</v>
      </c>
      <c r="L1945" s="4">
        <v>40211</v>
      </c>
      <c r="M1945" s="4">
        <v>45657</v>
      </c>
      <c r="AE1945">
        <v>1.1000000000000001</v>
      </c>
    </row>
    <row r="1946" spans="1:31" x14ac:dyDescent="0.2">
      <c r="A1946" s="9">
        <v>2009011</v>
      </c>
      <c r="B1946">
        <v>4687</v>
      </c>
      <c r="C1946" t="s">
        <v>5090</v>
      </c>
      <c r="D1946" t="s">
        <v>5091</v>
      </c>
      <c r="E1946" t="s">
        <v>3914</v>
      </c>
      <c r="F1946" t="s">
        <v>5092</v>
      </c>
      <c r="G1946" t="s">
        <v>639</v>
      </c>
      <c r="H1946" t="s">
        <v>639</v>
      </c>
      <c r="I1946" t="s">
        <v>2732</v>
      </c>
      <c r="J1946" t="s">
        <v>729</v>
      </c>
      <c r="K1946" t="s">
        <v>54</v>
      </c>
      <c r="L1946" s="4">
        <v>2</v>
      </c>
      <c r="M1946" s="4">
        <v>45657</v>
      </c>
      <c r="AE1946">
        <v>1.1000000000000001</v>
      </c>
    </row>
    <row r="1947" spans="1:31" x14ac:dyDescent="0.2">
      <c r="A1947" s="9">
        <v>2006567</v>
      </c>
      <c r="B1947">
        <v>3736</v>
      </c>
      <c r="C1947" t="s">
        <v>5093</v>
      </c>
      <c r="D1947" t="s">
        <v>5094</v>
      </c>
      <c r="E1947" t="s">
        <v>3237</v>
      </c>
      <c r="F1947" t="s">
        <v>3237</v>
      </c>
      <c r="G1947" t="s">
        <v>639</v>
      </c>
      <c r="H1947" t="s">
        <v>639</v>
      </c>
      <c r="I1947" t="s">
        <v>2732</v>
      </c>
      <c r="J1947" t="s">
        <v>729</v>
      </c>
      <c r="K1947" t="s">
        <v>53</v>
      </c>
      <c r="L1947" s="4">
        <v>2</v>
      </c>
      <c r="M1947" s="4">
        <v>45657</v>
      </c>
      <c r="AE1947">
        <v>1</v>
      </c>
    </row>
    <row r="1948" spans="1:31" x14ac:dyDescent="0.2">
      <c r="A1948" s="9">
        <v>2006532</v>
      </c>
      <c r="B1948">
        <v>3674</v>
      </c>
      <c r="C1948" t="s">
        <v>5095</v>
      </c>
      <c r="D1948" t="s">
        <v>5096</v>
      </c>
      <c r="E1948" t="s">
        <v>1702</v>
      </c>
      <c r="F1948" t="s">
        <v>1702</v>
      </c>
      <c r="G1948" t="s">
        <v>639</v>
      </c>
      <c r="H1948" t="s">
        <v>639</v>
      </c>
      <c r="I1948" t="s">
        <v>2732</v>
      </c>
      <c r="J1948" t="s">
        <v>729</v>
      </c>
      <c r="K1948" t="s">
        <v>53</v>
      </c>
      <c r="L1948" s="4">
        <v>2</v>
      </c>
      <c r="M1948" s="4">
        <v>45657</v>
      </c>
      <c r="AC1948">
        <v>70</v>
      </c>
      <c r="AE1948">
        <v>1</v>
      </c>
    </row>
    <row r="1949" spans="1:31" x14ac:dyDescent="0.2">
      <c r="A1949" s="9">
        <v>2001267</v>
      </c>
      <c r="B1949">
        <v>2689</v>
      </c>
      <c r="C1949" t="s">
        <v>5097</v>
      </c>
      <c r="D1949" t="s">
        <v>2657</v>
      </c>
      <c r="E1949" t="s">
        <v>2727</v>
      </c>
      <c r="F1949" t="s">
        <v>2727</v>
      </c>
      <c r="G1949" t="s">
        <v>639</v>
      </c>
      <c r="H1949" t="s">
        <v>639</v>
      </c>
      <c r="I1949" t="s">
        <v>2732</v>
      </c>
      <c r="J1949" t="s">
        <v>729</v>
      </c>
      <c r="K1949" t="s">
        <v>53</v>
      </c>
      <c r="L1949" s="4">
        <v>39070</v>
      </c>
      <c r="M1949" s="4">
        <v>45657</v>
      </c>
      <c r="N1949">
        <v>0</v>
      </c>
      <c r="O1949">
        <v>0</v>
      </c>
      <c r="P1949">
        <v>0</v>
      </c>
      <c r="Q1949">
        <v>0</v>
      </c>
      <c r="R1949">
        <v>0</v>
      </c>
      <c r="T1949">
        <v>0</v>
      </c>
      <c r="AC1949">
        <v>5</v>
      </c>
      <c r="AE1949">
        <v>1</v>
      </c>
    </row>
    <row r="1950" spans="1:31" x14ac:dyDescent="0.2">
      <c r="A1950" s="9">
        <v>2009895</v>
      </c>
      <c r="B1950">
        <v>5004</v>
      </c>
      <c r="C1950" t="s">
        <v>5098</v>
      </c>
      <c r="D1950" t="s">
        <v>5099</v>
      </c>
      <c r="E1950" t="s">
        <v>2156</v>
      </c>
      <c r="F1950" t="s">
        <v>2156</v>
      </c>
      <c r="G1950" t="s">
        <v>639</v>
      </c>
      <c r="H1950" t="s">
        <v>639</v>
      </c>
      <c r="I1950" t="s">
        <v>2732</v>
      </c>
      <c r="J1950" t="s">
        <v>647</v>
      </c>
      <c r="K1950" t="s">
        <v>54</v>
      </c>
      <c r="L1950" s="4">
        <v>2</v>
      </c>
      <c r="M1950" s="4">
        <v>45657</v>
      </c>
      <c r="O1950">
        <v>5</v>
      </c>
      <c r="P1950">
        <v>8</v>
      </c>
      <c r="X1950">
        <v>8</v>
      </c>
      <c r="AE1950">
        <v>1.05</v>
      </c>
    </row>
    <row r="1951" spans="1:31" x14ac:dyDescent="0.2">
      <c r="A1951" s="9">
        <v>2008448</v>
      </c>
      <c r="B1951">
        <v>4393</v>
      </c>
      <c r="C1951" t="s">
        <v>5100</v>
      </c>
      <c r="D1951" t="s">
        <v>5101</v>
      </c>
      <c r="E1951" t="s">
        <v>5102</v>
      </c>
      <c r="F1951" t="s">
        <v>5102</v>
      </c>
      <c r="G1951" t="s">
        <v>639</v>
      </c>
      <c r="H1951" t="s">
        <v>639</v>
      </c>
      <c r="I1951" t="s">
        <v>2732</v>
      </c>
      <c r="J1951" t="s">
        <v>729</v>
      </c>
      <c r="K1951" t="s">
        <v>54</v>
      </c>
      <c r="L1951" s="4">
        <v>2</v>
      </c>
      <c r="M1951" s="4">
        <v>45657</v>
      </c>
      <c r="AE1951">
        <v>1.1000000000000001</v>
      </c>
    </row>
    <row r="1952" spans="1:31" x14ac:dyDescent="0.2">
      <c r="A1952" s="9">
        <v>2004725</v>
      </c>
      <c r="B1952">
        <v>3288</v>
      </c>
      <c r="C1952" t="s">
        <v>5103</v>
      </c>
      <c r="D1952" t="s">
        <v>5104</v>
      </c>
      <c r="E1952" t="s">
        <v>5069</v>
      </c>
      <c r="F1952" t="s">
        <v>5069</v>
      </c>
      <c r="G1952" t="s">
        <v>639</v>
      </c>
      <c r="H1952" t="s">
        <v>639</v>
      </c>
      <c r="I1952" t="s">
        <v>2732</v>
      </c>
      <c r="J1952" t="s">
        <v>729</v>
      </c>
      <c r="K1952" t="s">
        <v>54</v>
      </c>
      <c r="L1952" s="4">
        <v>40085</v>
      </c>
      <c r="M1952" s="4">
        <v>45657</v>
      </c>
      <c r="AC1952">
        <v>5</v>
      </c>
      <c r="AE1952">
        <v>1</v>
      </c>
    </row>
    <row r="1953" spans="1:31" x14ac:dyDescent="0.2">
      <c r="A1953" s="9">
        <v>2008463</v>
      </c>
      <c r="B1953">
        <v>4394</v>
      </c>
      <c r="C1953" t="s">
        <v>5105</v>
      </c>
      <c r="D1953" t="s">
        <v>5106</v>
      </c>
      <c r="E1953" t="s">
        <v>5107</v>
      </c>
      <c r="F1953" t="s">
        <v>5107</v>
      </c>
      <c r="G1953" t="s">
        <v>639</v>
      </c>
      <c r="H1953" t="s">
        <v>684</v>
      </c>
      <c r="I1953" t="s">
        <v>2732</v>
      </c>
      <c r="J1953" t="s">
        <v>694</v>
      </c>
      <c r="K1953" t="s">
        <v>53</v>
      </c>
      <c r="L1953" s="4">
        <v>2</v>
      </c>
      <c r="M1953" s="4">
        <v>45657</v>
      </c>
      <c r="N1953">
        <v>0.69999998807907104</v>
      </c>
      <c r="AC1953">
        <v>14.7</v>
      </c>
      <c r="AE1953">
        <v>1</v>
      </c>
    </row>
    <row r="1954" spans="1:31" x14ac:dyDescent="0.2">
      <c r="A1954" s="9">
        <v>2002382</v>
      </c>
      <c r="B1954">
        <v>3087</v>
      </c>
      <c r="C1954" t="s">
        <v>5108</v>
      </c>
      <c r="D1954" t="s">
        <v>5109</v>
      </c>
      <c r="E1954" t="s">
        <v>1815</v>
      </c>
      <c r="F1954" t="s">
        <v>1815</v>
      </c>
      <c r="G1954" t="s">
        <v>639</v>
      </c>
      <c r="H1954" t="s">
        <v>639</v>
      </c>
      <c r="I1954" t="s">
        <v>2732</v>
      </c>
      <c r="J1954" t="s">
        <v>647</v>
      </c>
      <c r="K1954" t="s">
        <v>53</v>
      </c>
      <c r="L1954" s="4">
        <v>39735</v>
      </c>
      <c r="M1954" s="4">
        <v>45657</v>
      </c>
      <c r="Q1954">
        <v>48</v>
      </c>
      <c r="R1954">
        <v>7</v>
      </c>
      <c r="AE1954">
        <v>1</v>
      </c>
    </row>
    <row r="1955" spans="1:31" x14ac:dyDescent="0.2">
      <c r="A1955" s="9">
        <v>2007162</v>
      </c>
      <c r="B1955">
        <v>4011</v>
      </c>
      <c r="C1955" t="s">
        <v>5110</v>
      </c>
      <c r="D1955" t="s">
        <v>5111</v>
      </c>
      <c r="E1955" t="s">
        <v>1815</v>
      </c>
      <c r="F1955" t="s">
        <v>1815</v>
      </c>
      <c r="G1955" t="s">
        <v>639</v>
      </c>
      <c r="H1955" t="s">
        <v>639</v>
      </c>
      <c r="I1955" t="s">
        <v>2732</v>
      </c>
      <c r="J1955" t="s">
        <v>647</v>
      </c>
      <c r="K1955" t="s">
        <v>53</v>
      </c>
      <c r="L1955" s="4">
        <v>2</v>
      </c>
      <c r="M1955" s="4">
        <v>45657</v>
      </c>
      <c r="Q1955">
        <v>45</v>
      </c>
      <c r="R1955">
        <v>2</v>
      </c>
      <c r="AE1955">
        <v>1</v>
      </c>
    </row>
    <row r="1956" spans="1:31" x14ac:dyDescent="0.2">
      <c r="A1956" s="9">
        <v>2002442</v>
      </c>
      <c r="B1956">
        <v>3088</v>
      </c>
      <c r="C1956" t="s">
        <v>5112</v>
      </c>
      <c r="D1956" t="s">
        <v>5113</v>
      </c>
      <c r="E1956" t="s">
        <v>1815</v>
      </c>
      <c r="F1956" t="s">
        <v>1815</v>
      </c>
      <c r="G1956" t="s">
        <v>639</v>
      </c>
      <c r="H1956" t="s">
        <v>639</v>
      </c>
      <c r="I1956" t="s">
        <v>2732</v>
      </c>
      <c r="J1956" t="s">
        <v>647</v>
      </c>
      <c r="K1956" t="s">
        <v>53</v>
      </c>
      <c r="L1956" s="4">
        <v>39735</v>
      </c>
      <c r="M1956" s="4">
        <v>45657</v>
      </c>
      <c r="Q1956">
        <v>58</v>
      </c>
      <c r="R1956">
        <v>7</v>
      </c>
      <c r="AE1956">
        <v>1</v>
      </c>
    </row>
    <row r="1957" spans="1:31" x14ac:dyDescent="0.2">
      <c r="A1957" s="9">
        <v>2001044</v>
      </c>
      <c r="B1957">
        <v>1213</v>
      </c>
      <c r="C1957" t="s">
        <v>5114</v>
      </c>
      <c r="D1957" t="s">
        <v>5115</v>
      </c>
      <c r="E1957" t="s">
        <v>4482</v>
      </c>
      <c r="F1957" t="s">
        <v>4482</v>
      </c>
      <c r="G1957" t="s">
        <v>639</v>
      </c>
      <c r="H1957" t="s">
        <v>639</v>
      </c>
      <c r="I1957" t="s">
        <v>2732</v>
      </c>
      <c r="J1957" t="s">
        <v>647</v>
      </c>
      <c r="K1957" t="s">
        <v>53</v>
      </c>
      <c r="L1957" s="4">
        <v>40085</v>
      </c>
      <c r="M1957" s="4">
        <v>45657</v>
      </c>
      <c r="Q1957">
        <v>25.399999618530273</v>
      </c>
      <c r="R1957">
        <v>20.299999237060547</v>
      </c>
      <c r="AE1957">
        <v>1</v>
      </c>
    </row>
    <row r="1958" spans="1:31" x14ac:dyDescent="0.2">
      <c r="A1958" s="9">
        <v>2001046</v>
      </c>
      <c r="B1958">
        <v>2259</v>
      </c>
      <c r="C1958" t="s">
        <v>5116</v>
      </c>
      <c r="D1958" t="s">
        <v>5117</v>
      </c>
      <c r="E1958" t="s">
        <v>1126</v>
      </c>
      <c r="F1958" t="s">
        <v>5118</v>
      </c>
      <c r="G1958" t="s">
        <v>639</v>
      </c>
      <c r="H1958" t="s">
        <v>639</v>
      </c>
      <c r="I1958" t="s">
        <v>2732</v>
      </c>
      <c r="J1958" t="s">
        <v>647</v>
      </c>
      <c r="K1958" t="s">
        <v>53</v>
      </c>
      <c r="L1958" s="4">
        <v>40064</v>
      </c>
      <c r="M1958" s="4">
        <v>45657</v>
      </c>
      <c r="Q1958">
        <v>30.799999237060547</v>
      </c>
      <c r="R1958">
        <v>16.700000762939453</v>
      </c>
      <c r="AE1958">
        <v>1</v>
      </c>
    </row>
    <row r="1959" spans="1:31" x14ac:dyDescent="0.2">
      <c r="A1959" s="9">
        <v>2009589</v>
      </c>
      <c r="B1959">
        <v>4988</v>
      </c>
      <c r="C1959" t="s">
        <v>5119</v>
      </c>
      <c r="D1959" t="s">
        <v>5120</v>
      </c>
      <c r="E1959" t="s">
        <v>5121</v>
      </c>
      <c r="F1959" t="s">
        <v>5121</v>
      </c>
      <c r="G1959" t="s">
        <v>639</v>
      </c>
      <c r="H1959" t="s">
        <v>639</v>
      </c>
      <c r="I1959" t="s">
        <v>2732</v>
      </c>
      <c r="J1959" t="s">
        <v>729</v>
      </c>
      <c r="K1959" t="s">
        <v>54</v>
      </c>
      <c r="L1959" s="4">
        <v>2</v>
      </c>
      <c r="M1959" s="4">
        <v>45657</v>
      </c>
      <c r="AE1959">
        <v>1.1000000000000001</v>
      </c>
    </row>
    <row r="1960" spans="1:31" x14ac:dyDescent="0.2">
      <c r="A1960" s="9">
        <v>2004299</v>
      </c>
      <c r="B1960">
        <v>2983</v>
      </c>
      <c r="C1960" t="s">
        <v>5122</v>
      </c>
      <c r="D1960" t="s">
        <v>5123</v>
      </c>
      <c r="E1960" t="s">
        <v>5124</v>
      </c>
      <c r="F1960" t="s">
        <v>5124</v>
      </c>
      <c r="G1960" t="s">
        <v>639</v>
      </c>
      <c r="H1960" t="s">
        <v>639</v>
      </c>
      <c r="I1960" t="s">
        <v>2732</v>
      </c>
      <c r="J1960" t="s">
        <v>729</v>
      </c>
      <c r="K1960" t="s">
        <v>54</v>
      </c>
      <c r="L1960" s="4">
        <v>39525</v>
      </c>
      <c r="M1960" s="4">
        <v>45657</v>
      </c>
      <c r="N1960">
        <v>0.5</v>
      </c>
      <c r="AE1960">
        <v>1</v>
      </c>
    </row>
    <row r="1961" spans="1:31" x14ac:dyDescent="0.2">
      <c r="A1961" s="9">
        <v>2004295</v>
      </c>
      <c r="B1961">
        <v>2979</v>
      </c>
      <c r="C1961" t="s">
        <v>5125</v>
      </c>
      <c r="D1961" t="s">
        <v>5126</v>
      </c>
      <c r="E1961" t="s">
        <v>5127</v>
      </c>
      <c r="F1961" t="s">
        <v>5127</v>
      </c>
      <c r="G1961" t="s">
        <v>639</v>
      </c>
      <c r="H1961" t="s">
        <v>639</v>
      </c>
      <c r="I1961" t="s">
        <v>2732</v>
      </c>
      <c r="J1961" t="s">
        <v>729</v>
      </c>
      <c r="K1961" t="s">
        <v>54</v>
      </c>
      <c r="L1961" s="4">
        <v>39525</v>
      </c>
      <c r="M1961" s="4">
        <v>45657</v>
      </c>
      <c r="N1961">
        <v>0.5</v>
      </c>
      <c r="O1961">
        <v>0.10000000149011612</v>
      </c>
      <c r="P1961">
        <v>0.5</v>
      </c>
      <c r="AE1961">
        <v>1</v>
      </c>
    </row>
    <row r="1962" spans="1:31" x14ac:dyDescent="0.2">
      <c r="A1962" s="9">
        <v>2004298</v>
      </c>
      <c r="B1962">
        <v>2982</v>
      </c>
      <c r="C1962" t="s">
        <v>5128</v>
      </c>
      <c r="D1962" t="s">
        <v>5129</v>
      </c>
      <c r="E1962" t="s">
        <v>5127</v>
      </c>
      <c r="F1962" t="s">
        <v>5127</v>
      </c>
      <c r="G1962" t="s">
        <v>639</v>
      </c>
      <c r="H1962" t="s">
        <v>639</v>
      </c>
      <c r="I1962" t="s">
        <v>2732</v>
      </c>
      <c r="J1962" t="s">
        <v>729</v>
      </c>
      <c r="K1962" t="s">
        <v>54</v>
      </c>
      <c r="L1962" s="4">
        <v>39525</v>
      </c>
      <c r="M1962" s="4">
        <v>45657</v>
      </c>
      <c r="N1962">
        <v>0.5</v>
      </c>
      <c r="O1962">
        <v>0.10000000149011612</v>
      </c>
      <c r="P1962">
        <v>0.5</v>
      </c>
      <c r="AE1962">
        <v>1</v>
      </c>
    </row>
    <row r="1963" spans="1:31" x14ac:dyDescent="0.2">
      <c r="A1963" s="9">
        <v>2004293</v>
      </c>
      <c r="B1963">
        <v>2977</v>
      </c>
      <c r="C1963" t="s">
        <v>5130</v>
      </c>
      <c r="D1963" t="s">
        <v>5131</v>
      </c>
      <c r="E1963" t="s">
        <v>5127</v>
      </c>
      <c r="F1963" t="s">
        <v>5127</v>
      </c>
      <c r="G1963" t="s">
        <v>639</v>
      </c>
      <c r="H1963" t="s">
        <v>639</v>
      </c>
      <c r="I1963" t="s">
        <v>2732</v>
      </c>
      <c r="J1963" t="s">
        <v>729</v>
      </c>
      <c r="K1963" t="s">
        <v>54</v>
      </c>
      <c r="L1963" s="4">
        <v>39525</v>
      </c>
      <c r="M1963" s="4">
        <v>45657</v>
      </c>
      <c r="N1963">
        <v>0.5</v>
      </c>
      <c r="O1963">
        <v>0.10000000149011612</v>
      </c>
      <c r="P1963">
        <v>0.5</v>
      </c>
      <c r="AE1963">
        <v>1</v>
      </c>
    </row>
    <row r="1964" spans="1:31" x14ac:dyDescent="0.2">
      <c r="A1964" s="9">
        <v>2004296</v>
      </c>
      <c r="B1964">
        <v>2980</v>
      </c>
      <c r="C1964" t="s">
        <v>5132</v>
      </c>
      <c r="D1964" t="s">
        <v>5133</v>
      </c>
      <c r="E1964" t="s">
        <v>5127</v>
      </c>
      <c r="F1964" t="s">
        <v>5127</v>
      </c>
      <c r="G1964" t="s">
        <v>639</v>
      </c>
      <c r="H1964" t="s">
        <v>639</v>
      </c>
      <c r="I1964" t="s">
        <v>2732</v>
      </c>
      <c r="J1964" t="s">
        <v>729</v>
      </c>
      <c r="K1964" t="s">
        <v>54</v>
      </c>
      <c r="L1964" s="4">
        <v>39525</v>
      </c>
      <c r="M1964" s="4">
        <v>45657</v>
      </c>
      <c r="N1964">
        <v>0.5</v>
      </c>
      <c r="O1964">
        <v>0.10000000149011612</v>
      </c>
      <c r="P1964">
        <v>0.5</v>
      </c>
      <c r="AE1964">
        <v>1</v>
      </c>
    </row>
    <row r="1965" spans="1:31" x14ac:dyDescent="0.2">
      <c r="A1965" s="9">
        <v>2004294</v>
      </c>
      <c r="B1965">
        <v>2978</v>
      </c>
      <c r="C1965" t="s">
        <v>5134</v>
      </c>
      <c r="D1965" t="s">
        <v>5135</v>
      </c>
      <c r="E1965" t="s">
        <v>5127</v>
      </c>
      <c r="F1965" t="s">
        <v>5127</v>
      </c>
      <c r="G1965" t="s">
        <v>639</v>
      </c>
      <c r="H1965" t="s">
        <v>639</v>
      </c>
      <c r="I1965" t="s">
        <v>2732</v>
      </c>
      <c r="J1965" t="s">
        <v>729</v>
      </c>
      <c r="K1965" t="s">
        <v>54</v>
      </c>
      <c r="L1965" s="4">
        <v>39525</v>
      </c>
      <c r="M1965" s="4">
        <v>45657</v>
      </c>
      <c r="N1965">
        <v>0.5</v>
      </c>
      <c r="O1965">
        <v>0.10000000149011612</v>
      </c>
      <c r="P1965">
        <v>0.5</v>
      </c>
      <c r="AE1965">
        <v>1</v>
      </c>
    </row>
    <row r="1966" spans="1:31" x14ac:dyDescent="0.2">
      <c r="A1966" s="9">
        <v>2000334</v>
      </c>
      <c r="B1966">
        <v>378</v>
      </c>
      <c r="C1966" t="s">
        <v>5136</v>
      </c>
      <c r="D1966" t="s">
        <v>5137</v>
      </c>
      <c r="E1966" t="s">
        <v>5127</v>
      </c>
      <c r="F1966" t="s">
        <v>5127</v>
      </c>
      <c r="G1966" t="s">
        <v>639</v>
      </c>
      <c r="H1966" t="s">
        <v>639</v>
      </c>
      <c r="I1966" t="s">
        <v>2732</v>
      </c>
      <c r="J1966" t="s">
        <v>729</v>
      </c>
      <c r="K1966" t="s">
        <v>54</v>
      </c>
      <c r="L1966" s="4">
        <v>39525</v>
      </c>
      <c r="M1966" s="4">
        <v>45657</v>
      </c>
      <c r="N1966">
        <v>0.5</v>
      </c>
      <c r="O1966">
        <v>0.10000000149011612</v>
      </c>
      <c r="P1966">
        <v>0.5</v>
      </c>
      <c r="AE1966">
        <v>1</v>
      </c>
    </row>
    <row r="1967" spans="1:31" x14ac:dyDescent="0.2">
      <c r="A1967" s="9">
        <v>2004297</v>
      </c>
      <c r="B1967">
        <v>2981</v>
      </c>
      <c r="C1967" t="s">
        <v>5138</v>
      </c>
      <c r="D1967" t="s">
        <v>5139</v>
      </c>
      <c r="E1967" t="s">
        <v>5127</v>
      </c>
      <c r="F1967" t="s">
        <v>5127</v>
      </c>
      <c r="G1967" t="s">
        <v>639</v>
      </c>
      <c r="H1967" t="s">
        <v>639</v>
      </c>
      <c r="I1967" t="s">
        <v>2732</v>
      </c>
      <c r="J1967" t="s">
        <v>729</v>
      </c>
      <c r="K1967" t="s">
        <v>54</v>
      </c>
      <c r="L1967" s="4">
        <v>39525</v>
      </c>
      <c r="M1967" s="4">
        <v>45657</v>
      </c>
      <c r="N1967">
        <v>0.5</v>
      </c>
      <c r="O1967">
        <v>0.10000000149011612</v>
      </c>
      <c r="P1967">
        <v>0.5</v>
      </c>
      <c r="AE1967">
        <v>1</v>
      </c>
    </row>
    <row r="1968" spans="1:31" x14ac:dyDescent="0.2">
      <c r="A1968" s="9">
        <v>2009917</v>
      </c>
      <c r="B1968">
        <v>5073</v>
      </c>
      <c r="C1968" t="s">
        <v>5140</v>
      </c>
      <c r="D1968" t="s">
        <v>3045</v>
      </c>
      <c r="E1968" t="s">
        <v>5141</v>
      </c>
      <c r="F1968" t="s">
        <v>5141</v>
      </c>
      <c r="G1968" t="s">
        <v>639</v>
      </c>
      <c r="H1968" t="s">
        <v>684</v>
      </c>
      <c r="I1968" t="s">
        <v>2732</v>
      </c>
      <c r="J1968" t="s">
        <v>694</v>
      </c>
      <c r="K1968" t="s">
        <v>53</v>
      </c>
      <c r="L1968" s="4">
        <v>2</v>
      </c>
      <c r="M1968" s="4">
        <v>45657</v>
      </c>
      <c r="N1968">
        <v>0.60000002384185791</v>
      </c>
      <c r="AC1968">
        <v>18</v>
      </c>
      <c r="AE1968">
        <v>1</v>
      </c>
    </row>
    <row r="1969" spans="1:31" x14ac:dyDescent="0.2">
      <c r="A1969" s="9">
        <v>2009865</v>
      </c>
      <c r="B1969">
        <v>5061</v>
      </c>
      <c r="C1969" t="s">
        <v>5142</v>
      </c>
      <c r="D1969" t="s">
        <v>5143</v>
      </c>
      <c r="E1969" t="s">
        <v>5144</v>
      </c>
      <c r="F1969" t="s">
        <v>5144</v>
      </c>
      <c r="G1969" t="s">
        <v>639</v>
      </c>
      <c r="H1969" t="s">
        <v>684</v>
      </c>
      <c r="I1969" t="s">
        <v>2732</v>
      </c>
      <c r="J1969" t="s">
        <v>694</v>
      </c>
      <c r="K1969" t="s">
        <v>53</v>
      </c>
      <c r="L1969" s="4">
        <v>2</v>
      </c>
      <c r="M1969" s="4">
        <v>45657</v>
      </c>
      <c r="N1969">
        <v>0.25</v>
      </c>
      <c r="O1969">
        <v>7.9999998211860657E-2</v>
      </c>
      <c r="P1969">
        <v>0.10000000149011612</v>
      </c>
      <c r="AC1969">
        <v>15</v>
      </c>
      <c r="AE1969">
        <v>1</v>
      </c>
    </row>
    <row r="1970" spans="1:31" x14ac:dyDescent="0.2">
      <c r="A1970" s="9">
        <v>2010179</v>
      </c>
      <c r="B1970">
        <v>5121</v>
      </c>
      <c r="C1970" t="s">
        <v>5145</v>
      </c>
      <c r="D1970" t="s">
        <v>5146</v>
      </c>
      <c r="E1970" t="s">
        <v>3905</v>
      </c>
      <c r="F1970" t="s">
        <v>3905</v>
      </c>
      <c r="G1970" t="s">
        <v>639</v>
      </c>
      <c r="H1970" t="s">
        <v>639</v>
      </c>
      <c r="I1970" t="s">
        <v>2732</v>
      </c>
      <c r="J1970" t="s">
        <v>729</v>
      </c>
      <c r="K1970" t="s">
        <v>54</v>
      </c>
      <c r="L1970" s="4">
        <v>2</v>
      </c>
      <c r="M1970" s="4">
        <v>45657</v>
      </c>
      <c r="AE1970">
        <v>1.1000000000000001</v>
      </c>
    </row>
    <row r="1971" spans="1:31" x14ac:dyDescent="0.2">
      <c r="A1971" s="9">
        <v>2009414</v>
      </c>
      <c r="B1971">
        <v>4979</v>
      </c>
      <c r="C1971" t="s">
        <v>5147</v>
      </c>
      <c r="D1971" t="s">
        <v>5148</v>
      </c>
      <c r="E1971" t="s">
        <v>5149</v>
      </c>
      <c r="F1971" t="s">
        <v>5150</v>
      </c>
      <c r="G1971" t="s">
        <v>639</v>
      </c>
      <c r="H1971" t="s">
        <v>639</v>
      </c>
      <c r="I1971" t="s">
        <v>2732</v>
      </c>
      <c r="J1971" t="s">
        <v>729</v>
      </c>
      <c r="K1971" t="s">
        <v>54</v>
      </c>
      <c r="L1971" s="4">
        <v>2</v>
      </c>
      <c r="M1971" s="4">
        <v>45657</v>
      </c>
      <c r="AE1971">
        <v>1.1000000000000001</v>
      </c>
    </row>
    <row r="1972" spans="1:31" x14ac:dyDescent="0.2">
      <c r="A1972" s="9">
        <v>2006531</v>
      </c>
      <c r="B1972">
        <v>3673</v>
      </c>
      <c r="C1972" t="s">
        <v>5151</v>
      </c>
      <c r="D1972" t="s">
        <v>5152</v>
      </c>
      <c r="E1972" t="s">
        <v>1702</v>
      </c>
      <c r="F1972" t="s">
        <v>1702</v>
      </c>
      <c r="G1972" t="s">
        <v>639</v>
      </c>
      <c r="H1972" t="s">
        <v>639</v>
      </c>
      <c r="I1972" t="s">
        <v>2732</v>
      </c>
      <c r="J1972" t="s">
        <v>729</v>
      </c>
      <c r="K1972" t="s">
        <v>54</v>
      </c>
      <c r="L1972" s="4">
        <v>2</v>
      </c>
      <c r="M1972" s="4">
        <v>45657</v>
      </c>
      <c r="N1972">
        <v>1.9999999552965164E-2</v>
      </c>
      <c r="O1972">
        <v>9.9999997764825821E-3</v>
      </c>
      <c r="P1972">
        <v>1.9999999552965164E-2</v>
      </c>
      <c r="AE1972">
        <v>1</v>
      </c>
    </row>
    <row r="1973" spans="1:31" x14ac:dyDescent="0.2">
      <c r="A1973" s="9">
        <v>2007385</v>
      </c>
      <c r="B1973">
        <v>4003</v>
      </c>
      <c r="C1973" t="s">
        <v>5153</v>
      </c>
      <c r="D1973" t="s">
        <v>5154</v>
      </c>
      <c r="E1973" t="s">
        <v>1702</v>
      </c>
      <c r="F1973" t="s">
        <v>1702</v>
      </c>
      <c r="G1973" t="s">
        <v>639</v>
      </c>
      <c r="H1973" t="s">
        <v>639</v>
      </c>
      <c r="I1973" t="s">
        <v>2732</v>
      </c>
      <c r="J1973" t="s">
        <v>729</v>
      </c>
      <c r="K1973" t="s">
        <v>54</v>
      </c>
      <c r="L1973" s="4">
        <v>2</v>
      </c>
      <c r="M1973" s="4">
        <v>45657</v>
      </c>
      <c r="N1973">
        <v>1.5</v>
      </c>
      <c r="O1973">
        <v>0.40000000596046448</v>
      </c>
      <c r="P1973">
        <v>0.69999998807907104</v>
      </c>
      <c r="AE1973">
        <v>1.1000000000000001</v>
      </c>
    </row>
    <row r="1974" spans="1:31" x14ac:dyDescent="0.2">
      <c r="A1974" s="9">
        <v>2000637</v>
      </c>
      <c r="B1974">
        <v>799</v>
      </c>
      <c r="C1974" t="s">
        <v>5155</v>
      </c>
      <c r="D1974" t="s">
        <v>5156</v>
      </c>
      <c r="E1974" t="s">
        <v>4363</v>
      </c>
      <c r="F1974" t="s">
        <v>4363</v>
      </c>
      <c r="G1974" t="s">
        <v>639</v>
      </c>
      <c r="H1974" t="s">
        <v>639</v>
      </c>
      <c r="I1974" t="s">
        <v>2732</v>
      </c>
      <c r="J1974" t="s">
        <v>729</v>
      </c>
      <c r="K1974" t="s">
        <v>54</v>
      </c>
      <c r="L1974" s="4">
        <v>39728</v>
      </c>
      <c r="M1974" s="4">
        <v>45657</v>
      </c>
      <c r="N1974">
        <v>1.5</v>
      </c>
      <c r="O1974">
        <v>0.80000001192092896</v>
      </c>
      <c r="P1974">
        <v>1.2999999523162842</v>
      </c>
      <c r="AE1974">
        <v>1</v>
      </c>
    </row>
    <row r="1975" spans="1:31" x14ac:dyDescent="0.2">
      <c r="A1975" s="9">
        <v>2007745</v>
      </c>
      <c r="B1975">
        <v>4098</v>
      </c>
      <c r="C1975" t="s">
        <v>5157</v>
      </c>
      <c r="D1975" t="s">
        <v>5158</v>
      </c>
      <c r="E1975" t="s">
        <v>1702</v>
      </c>
      <c r="F1975" t="s">
        <v>1702</v>
      </c>
      <c r="G1975" t="s">
        <v>639</v>
      </c>
      <c r="H1975" t="s">
        <v>639</v>
      </c>
      <c r="I1975" t="s">
        <v>2732</v>
      </c>
      <c r="J1975" t="s">
        <v>729</v>
      </c>
      <c r="K1975" t="s">
        <v>54</v>
      </c>
      <c r="L1975" s="4">
        <v>2</v>
      </c>
      <c r="M1975" s="4">
        <v>45657</v>
      </c>
      <c r="N1975">
        <v>1.5</v>
      </c>
      <c r="O1975">
        <v>0.80000001192092896</v>
      </c>
      <c r="P1975">
        <v>1.2999999523162842</v>
      </c>
      <c r="AE1975">
        <v>1.1000000000000001</v>
      </c>
    </row>
    <row r="1976" spans="1:31" x14ac:dyDescent="0.2">
      <c r="A1976" s="9">
        <v>2010189</v>
      </c>
      <c r="B1976">
        <v>5135</v>
      </c>
      <c r="C1976" t="s">
        <v>5159</v>
      </c>
      <c r="D1976" t="s">
        <v>5160</v>
      </c>
      <c r="E1976" t="s">
        <v>3305</v>
      </c>
      <c r="F1976" t="s">
        <v>3306</v>
      </c>
      <c r="G1976" t="s">
        <v>639</v>
      </c>
      <c r="H1976" t="s">
        <v>639</v>
      </c>
      <c r="I1976" t="s">
        <v>2732</v>
      </c>
      <c r="J1976" t="s">
        <v>729</v>
      </c>
      <c r="K1976" t="s">
        <v>53</v>
      </c>
      <c r="L1976" s="4">
        <v>2</v>
      </c>
      <c r="M1976" s="4">
        <v>45657</v>
      </c>
      <c r="AE1976">
        <v>1</v>
      </c>
    </row>
    <row r="1977" spans="1:31" x14ac:dyDescent="0.2">
      <c r="A1977" s="9">
        <v>2009822</v>
      </c>
      <c r="B1977">
        <v>4995</v>
      </c>
      <c r="C1977" t="s">
        <v>5161</v>
      </c>
      <c r="D1977" t="s">
        <v>5162</v>
      </c>
      <c r="E1977" t="s">
        <v>3349</v>
      </c>
      <c r="F1977" t="s">
        <v>3349</v>
      </c>
      <c r="G1977" t="s">
        <v>639</v>
      </c>
      <c r="H1977" t="s">
        <v>639</v>
      </c>
      <c r="I1977" t="s">
        <v>2732</v>
      </c>
      <c r="J1977" t="s">
        <v>729</v>
      </c>
      <c r="K1977" t="s">
        <v>53</v>
      </c>
      <c r="L1977" s="4">
        <v>2</v>
      </c>
      <c r="M1977" s="4">
        <v>45657</v>
      </c>
      <c r="AE1977">
        <v>1</v>
      </c>
    </row>
    <row r="1978" spans="1:31" x14ac:dyDescent="0.2">
      <c r="A1978" s="9">
        <v>2009821</v>
      </c>
      <c r="B1978">
        <v>4994</v>
      </c>
      <c r="C1978" t="s">
        <v>5163</v>
      </c>
      <c r="D1978" t="s">
        <v>5164</v>
      </c>
      <c r="E1978" t="s">
        <v>3349</v>
      </c>
      <c r="F1978" t="s">
        <v>3349</v>
      </c>
      <c r="G1978" t="s">
        <v>639</v>
      </c>
      <c r="H1978" t="s">
        <v>639</v>
      </c>
      <c r="I1978" t="s">
        <v>2732</v>
      </c>
      <c r="J1978" t="s">
        <v>729</v>
      </c>
      <c r="K1978" t="s">
        <v>53</v>
      </c>
      <c r="L1978" s="4">
        <v>2</v>
      </c>
      <c r="M1978" s="4">
        <v>45657</v>
      </c>
      <c r="AE1978">
        <v>1</v>
      </c>
    </row>
    <row r="1979" spans="1:31" x14ac:dyDescent="0.2">
      <c r="A1979" s="9">
        <v>2009939</v>
      </c>
      <c r="B1979">
        <v>5089</v>
      </c>
      <c r="C1979" t="s">
        <v>5165</v>
      </c>
      <c r="D1979" t="s">
        <v>5166</v>
      </c>
      <c r="E1979" t="s">
        <v>1007</v>
      </c>
      <c r="F1979" t="s">
        <v>1007</v>
      </c>
      <c r="G1979" t="s">
        <v>639</v>
      </c>
      <c r="H1979" t="s">
        <v>639</v>
      </c>
      <c r="I1979" t="s">
        <v>2732</v>
      </c>
      <c r="J1979" t="s">
        <v>729</v>
      </c>
      <c r="K1979" t="s">
        <v>54</v>
      </c>
      <c r="L1979" s="4">
        <v>2</v>
      </c>
      <c r="M1979" s="4">
        <v>45657</v>
      </c>
      <c r="AE1979">
        <v>1.1000000000000001</v>
      </c>
    </row>
    <row r="1980" spans="1:31" x14ac:dyDescent="0.2">
      <c r="A1980" s="9">
        <v>2009940</v>
      </c>
      <c r="B1980">
        <v>5090</v>
      </c>
      <c r="C1980" t="s">
        <v>5167</v>
      </c>
      <c r="D1980" t="s">
        <v>5168</v>
      </c>
      <c r="E1980" t="s">
        <v>1007</v>
      </c>
      <c r="F1980" t="s">
        <v>1007</v>
      </c>
      <c r="G1980" t="s">
        <v>639</v>
      </c>
      <c r="H1980" t="s">
        <v>639</v>
      </c>
      <c r="I1980" t="s">
        <v>2732</v>
      </c>
      <c r="J1980" t="s">
        <v>729</v>
      </c>
      <c r="K1980" t="s">
        <v>54</v>
      </c>
      <c r="L1980" s="4">
        <v>2</v>
      </c>
      <c r="M1980" s="4">
        <v>45657</v>
      </c>
      <c r="AE1980">
        <v>1.1000000000000001</v>
      </c>
    </row>
    <row r="1981" spans="1:31" x14ac:dyDescent="0.2">
      <c r="A1981" s="9">
        <v>2009945</v>
      </c>
      <c r="B1981">
        <v>5080</v>
      </c>
      <c r="C1981" t="s">
        <v>5169</v>
      </c>
      <c r="D1981" t="s">
        <v>5170</v>
      </c>
      <c r="E1981" t="s">
        <v>1007</v>
      </c>
      <c r="F1981" t="s">
        <v>1007</v>
      </c>
      <c r="G1981" t="s">
        <v>639</v>
      </c>
      <c r="H1981" t="s">
        <v>639</v>
      </c>
      <c r="I1981" t="s">
        <v>2732</v>
      </c>
      <c r="J1981" t="s">
        <v>729</v>
      </c>
      <c r="K1981" t="s">
        <v>54</v>
      </c>
      <c r="L1981" s="4">
        <v>2</v>
      </c>
      <c r="M1981" s="4">
        <v>45657</v>
      </c>
      <c r="AE1981">
        <v>1.1000000000000001</v>
      </c>
    </row>
    <row r="1982" spans="1:31" x14ac:dyDescent="0.2">
      <c r="A1982" s="9">
        <v>2009943</v>
      </c>
      <c r="B1982">
        <v>5111</v>
      </c>
      <c r="C1982" t="s">
        <v>5171</v>
      </c>
      <c r="D1982" t="s">
        <v>5172</v>
      </c>
      <c r="E1982" t="s">
        <v>1007</v>
      </c>
      <c r="F1982" t="s">
        <v>1007</v>
      </c>
      <c r="G1982" t="s">
        <v>639</v>
      </c>
      <c r="H1982" t="s">
        <v>639</v>
      </c>
      <c r="I1982" t="s">
        <v>2732</v>
      </c>
      <c r="J1982" t="s">
        <v>729</v>
      </c>
      <c r="K1982" t="s">
        <v>54</v>
      </c>
      <c r="L1982" s="4">
        <v>2</v>
      </c>
      <c r="M1982" s="4">
        <v>45657</v>
      </c>
      <c r="AE1982">
        <v>1.1000000000000001</v>
      </c>
    </row>
    <row r="1983" spans="1:31" x14ac:dyDescent="0.2">
      <c r="A1983" s="9">
        <v>2009949</v>
      </c>
      <c r="B1983">
        <v>5091</v>
      </c>
      <c r="C1983" t="s">
        <v>5173</v>
      </c>
      <c r="D1983" t="s">
        <v>5174</v>
      </c>
      <c r="E1983" t="s">
        <v>1007</v>
      </c>
      <c r="F1983" t="s">
        <v>1007</v>
      </c>
      <c r="G1983" t="s">
        <v>639</v>
      </c>
      <c r="H1983" t="s">
        <v>639</v>
      </c>
      <c r="I1983" t="s">
        <v>2732</v>
      </c>
      <c r="J1983" t="s">
        <v>729</v>
      </c>
      <c r="K1983" t="s">
        <v>54</v>
      </c>
      <c r="L1983" s="4">
        <v>2</v>
      </c>
      <c r="M1983" s="4">
        <v>45657</v>
      </c>
      <c r="AE1983">
        <v>1.1000000000000001</v>
      </c>
    </row>
    <row r="1984" spans="1:31" x14ac:dyDescent="0.2">
      <c r="A1984" s="9">
        <v>2009950</v>
      </c>
      <c r="B1984">
        <v>5081</v>
      </c>
      <c r="C1984" t="s">
        <v>5175</v>
      </c>
      <c r="D1984" t="s">
        <v>5176</v>
      </c>
      <c r="E1984" t="s">
        <v>1007</v>
      </c>
      <c r="F1984" t="s">
        <v>1007</v>
      </c>
      <c r="G1984" t="s">
        <v>639</v>
      </c>
      <c r="H1984" t="s">
        <v>639</v>
      </c>
      <c r="I1984" t="s">
        <v>2732</v>
      </c>
      <c r="J1984" t="s">
        <v>729</v>
      </c>
      <c r="K1984" t="s">
        <v>54</v>
      </c>
      <c r="L1984" s="4">
        <v>2</v>
      </c>
      <c r="M1984" s="4">
        <v>45657</v>
      </c>
      <c r="AE1984">
        <v>1.1000000000000001</v>
      </c>
    </row>
    <row r="1985" spans="1:31" x14ac:dyDescent="0.2">
      <c r="A1985" s="9">
        <v>2009951</v>
      </c>
      <c r="B1985">
        <v>5088</v>
      </c>
      <c r="C1985" t="s">
        <v>5177</v>
      </c>
      <c r="D1985" t="s">
        <v>5178</v>
      </c>
      <c r="E1985" t="s">
        <v>1007</v>
      </c>
      <c r="F1985" t="s">
        <v>1007</v>
      </c>
      <c r="G1985" t="s">
        <v>639</v>
      </c>
      <c r="H1985" t="s">
        <v>639</v>
      </c>
      <c r="I1985" t="s">
        <v>2732</v>
      </c>
      <c r="J1985" t="s">
        <v>729</v>
      </c>
      <c r="K1985" t="s">
        <v>54</v>
      </c>
      <c r="L1985" s="4">
        <v>2</v>
      </c>
      <c r="M1985" s="4">
        <v>45657</v>
      </c>
      <c r="AE1985">
        <v>1.1000000000000001</v>
      </c>
    </row>
    <row r="1986" spans="1:31" x14ac:dyDescent="0.2">
      <c r="A1986" s="9">
        <v>2009952</v>
      </c>
      <c r="B1986">
        <v>5082</v>
      </c>
      <c r="C1986" t="s">
        <v>5179</v>
      </c>
      <c r="D1986" t="s">
        <v>5180</v>
      </c>
      <c r="E1986" t="s">
        <v>1007</v>
      </c>
      <c r="F1986" t="s">
        <v>1007</v>
      </c>
      <c r="G1986" t="s">
        <v>639</v>
      </c>
      <c r="H1986" t="s">
        <v>639</v>
      </c>
      <c r="I1986" t="s">
        <v>2732</v>
      </c>
      <c r="J1986" t="s">
        <v>729</v>
      </c>
      <c r="K1986" t="s">
        <v>54</v>
      </c>
      <c r="L1986" s="4">
        <v>2</v>
      </c>
      <c r="M1986" s="4">
        <v>45657</v>
      </c>
      <c r="AE1986">
        <v>1.1000000000000001</v>
      </c>
    </row>
    <row r="1987" spans="1:31" x14ac:dyDescent="0.2">
      <c r="A1987" s="9">
        <v>2009954</v>
      </c>
      <c r="B1987">
        <v>5110</v>
      </c>
      <c r="C1987" t="s">
        <v>5181</v>
      </c>
      <c r="D1987" t="s">
        <v>5182</v>
      </c>
      <c r="E1987" t="s">
        <v>1007</v>
      </c>
      <c r="F1987" t="s">
        <v>1007</v>
      </c>
      <c r="G1987" t="s">
        <v>639</v>
      </c>
      <c r="H1987" t="s">
        <v>639</v>
      </c>
      <c r="I1987" t="s">
        <v>2732</v>
      </c>
      <c r="J1987" t="s">
        <v>729</v>
      </c>
      <c r="K1987" t="s">
        <v>54</v>
      </c>
      <c r="L1987" s="4">
        <v>2</v>
      </c>
      <c r="M1987" s="4">
        <v>45657</v>
      </c>
      <c r="AE1987">
        <v>1.1000000000000001</v>
      </c>
    </row>
    <row r="1988" spans="1:31" x14ac:dyDescent="0.2">
      <c r="A1988" s="9">
        <v>2009955</v>
      </c>
      <c r="B1988">
        <v>5083</v>
      </c>
      <c r="C1988" t="s">
        <v>5183</v>
      </c>
      <c r="D1988" t="s">
        <v>5184</v>
      </c>
      <c r="E1988" t="s">
        <v>1007</v>
      </c>
      <c r="F1988" t="s">
        <v>1007</v>
      </c>
      <c r="G1988" t="s">
        <v>639</v>
      </c>
      <c r="H1988" t="s">
        <v>639</v>
      </c>
      <c r="I1988" t="s">
        <v>2732</v>
      </c>
      <c r="J1988" t="s">
        <v>729</v>
      </c>
      <c r="K1988" t="s">
        <v>54</v>
      </c>
      <c r="L1988" s="4">
        <v>2</v>
      </c>
      <c r="M1988" s="4">
        <v>45657</v>
      </c>
      <c r="AE1988">
        <v>1.1000000000000001</v>
      </c>
    </row>
    <row r="1989" spans="1:31" x14ac:dyDescent="0.2">
      <c r="A1989" s="9">
        <v>2000582</v>
      </c>
      <c r="B1989">
        <v>744</v>
      </c>
      <c r="C1989" t="s">
        <v>5185</v>
      </c>
      <c r="D1989" t="s">
        <v>5186</v>
      </c>
      <c r="E1989" t="s">
        <v>3234</v>
      </c>
      <c r="F1989" t="s">
        <v>3234</v>
      </c>
      <c r="G1989" t="s">
        <v>639</v>
      </c>
      <c r="H1989" t="s">
        <v>639</v>
      </c>
      <c r="I1989" t="s">
        <v>2732</v>
      </c>
      <c r="J1989" t="s">
        <v>729</v>
      </c>
      <c r="K1989" t="s">
        <v>54</v>
      </c>
      <c r="L1989" s="4">
        <v>39714</v>
      </c>
      <c r="M1989" s="4">
        <v>45657</v>
      </c>
      <c r="AC1989">
        <v>45</v>
      </c>
      <c r="AE1989">
        <v>1.1000000000000001</v>
      </c>
    </row>
    <row r="1990" spans="1:31" x14ac:dyDescent="0.2">
      <c r="A1990" s="9">
        <v>2006180</v>
      </c>
      <c r="B1990">
        <v>3683</v>
      </c>
      <c r="C1990" t="s">
        <v>5187</v>
      </c>
      <c r="D1990" t="s">
        <v>3952</v>
      </c>
      <c r="E1990" t="s">
        <v>5188</v>
      </c>
      <c r="F1990" t="s">
        <v>5188</v>
      </c>
      <c r="G1990" t="s">
        <v>639</v>
      </c>
      <c r="H1990" t="s">
        <v>639</v>
      </c>
      <c r="I1990" t="s">
        <v>2732</v>
      </c>
      <c r="J1990" t="s">
        <v>729</v>
      </c>
      <c r="K1990" t="s">
        <v>53</v>
      </c>
      <c r="L1990" s="4">
        <v>2</v>
      </c>
      <c r="M1990" s="4">
        <v>45657</v>
      </c>
      <c r="AC1990">
        <v>2</v>
      </c>
      <c r="AE1990">
        <v>1</v>
      </c>
    </row>
    <row r="1991" spans="1:31" x14ac:dyDescent="0.2">
      <c r="A1991" s="9">
        <v>2001027</v>
      </c>
      <c r="B1991">
        <v>883</v>
      </c>
      <c r="C1991" t="s">
        <v>5189</v>
      </c>
      <c r="D1991" t="s">
        <v>2797</v>
      </c>
      <c r="E1991" t="s">
        <v>5190</v>
      </c>
      <c r="F1991" t="s">
        <v>5190</v>
      </c>
      <c r="G1991" t="s">
        <v>639</v>
      </c>
      <c r="H1991" t="s">
        <v>639</v>
      </c>
      <c r="I1991" t="s">
        <v>2732</v>
      </c>
      <c r="J1991" t="s">
        <v>729</v>
      </c>
      <c r="K1991" t="s">
        <v>53</v>
      </c>
      <c r="L1991" s="4">
        <v>39742</v>
      </c>
      <c r="M1991" s="4">
        <v>45657</v>
      </c>
      <c r="AC1991">
        <v>13</v>
      </c>
      <c r="AE1991">
        <v>1</v>
      </c>
    </row>
    <row r="1992" spans="1:31" x14ac:dyDescent="0.2">
      <c r="A1992" s="9">
        <v>2000647</v>
      </c>
      <c r="B1992">
        <v>801</v>
      </c>
      <c r="C1992" t="s">
        <v>5195</v>
      </c>
      <c r="D1992" t="s">
        <v>3019</v>
      </c>
      <c r="E1992" t="s">
        <v>4363</v>
      </c>
      <c r="F1992" t="s">
        <v>4363</v>
      </c>
      <c r="G1992" t="s">
        <v>639</v>
      </c>
      <c r="H1992" t="s">
        <v>639</v>
      </c>
      <c r="I1992" t="s">
        <v>2732</v>
      </c>
      <c r="J1992" t="s">
        <v>729</v>
      </c>
      <c r="K1992" t="s">
        <v>54</v>
      </c>
      <c r="L1992" s="4">
        <v>39728</v>
      </c>
      <c r="M1992" s="4">
        <v>45657</v>
      </c>
      <c r="N1992">
        <v>0</v>
      </c>
      <c r="O1992">
        <v>0</v>
      </c>
      <c r="P1992">
        <v>0</v>
      </c>
      <c r="Q1992">
        <v>0</v>
      </c>
      <c r="R1992">
        <v>0</v>
      </c>
      <c r="T1992">
        <v>0</v>
      </c>
      <c r="AC1992">
        <v>70</v>
      </c>
      <c r="AE1992">
        <v>1</v>
      </c>
    </row>
    <row r="1993" spans="1:31" x14ac:dyDescent="0.2">
      <c r="A1993" s="9">
        <v>2010069</v>
      </c>
      <c r="B1993">
        <v>5068</v>
      </c>
      <c r="C1993" t="s">
        <v>5194</v>
      </c>
      <c r="D1993" t="s">
        <v>3019</v>
      </c>
      <c r="E1993" t="s">
        <v>4375</v>
      </c>
      <c r="F1993" t="s">
        <v>4375</v>
      </c>
      <c r="G1993" t="s">
        <v>639</v>
      </c>
      <c r="H1993" t="s">
        <v>639</v>
      </c>
      <c r="I1993" t="s">
        <v>2732</v>
      </c>
      <c r="J1993" t="s">
        <v>647</v>
      </c>
      <c r="K1993" t="s">
        <v>54</v>
      </c>
      <c r="L1993" s="4">
        <v>2</v>
      </c>
      <c r="M1993" s="4">
        <v>45657</v>
      </c>
      <c r="AC1993">
        <v>7</v>
      </c>
      <c r="AE1993">
        <v>1</v>
      </c>
    </row>
    <row r="1994" spans="1:31" x14ac:dyDescent="0.2">
      <c r="A1994" s="9">
        <v>2006817</v>
      </c>
      <c r="B1994">
        <v>3767</v>
      </c>
      <c r="C1994" t="s">
        <v>5193</v>
      </c>
      <c r="D1994" t="s">
        <v>3019</v>
      </c>
      <c r="E1994" t="s">
        <v>1702</v>
      </c>
      <c r="F1994" t="s">
        <v>1702</v>
      </c>
      <c r="G1994" t="s">
        <v>639</v>
      </c>
      <c r="H1994" t="s">
        <v>639</v>
      </c>
      <c r="I1994" t="s">
        <v>2732</v>
      </c>
      <c r="J1994" t="s">
        <v>729</v>
      </c>
      <c r="K1994" t="s">
        <v>54</v>
      </c>
      <c r="L1994" s="4">
        <v>2</v>
      </c>
      <c r="M1994" s="4">
        <v>45657</v>
      </c>
      <c r="AC1994">
        <v>50</v>
      </c>
      <c r="AE1994">
        <v>1</v>
      </c>
    </row>
    <row r="1995" spans="1:31" x14ac:dyDescent="0.2">
      <c r="A1995" s="9">
        <v>2006640</v>
      </c>
      <c r="B1995">
        <v>3690</v>
      </c>
      <c r="C1995" t="s">
        <v>5192</v>
      </c>
      <c r="D1995" t="s">
        <v>3019</v>
      </c>
      <c r="E1995" t="s">
        <v>1702</v>
      </c>
      <c r="F1995" t="s">
        <v>1702</v>
      </c>
      <c r="G1995" t="s">
        <v>639</v>
      </c>
      <c r="H1995" t="s">
        <v>639</v>
      </c>
      <c r="I1995" t="s">
        <v>2732</v>
      </c>
      <c r="J1995" t="s">
        <v>729</v>
      </c>
      <c r="K1995" t="s">
        <v>53</v>
      </c>
      <c r="L1995" s="4">
        <v>2</v>
      </c>
      <c r="M1995" s="4">
        <v>45657</v>
      </c>
      <c r="AC1995">
        <v>70</v>
      </c>
      <c r="AE1995">
        <v>1</v>
      </c>
    </row>
    <row r="1996" spans="1:31" x14ac:dyDescent="0.2">
      <c r="A1996" s="9">
        <v>2006639</v>
      </c>
      <c r="B1996">
        <v>3689</v>
      </c>
      <c r="C1996" t="s">
        <v>5191</v>
      </c>
      <c r="D1996" t="s">
        <v>3019</v>
      </c>
      <c r="E1996" t="s">
        <v>1702</v>
      </c>
      <c r="F1996" t="s">
        <v>1702</v>
      </c>
      <c r="G1996" t="s">
        <v>639</v>
      </c>
      <c r="H1996" t="s">
        <v>639</v>
      </c>
      <c r="I1996" t="s">
        <v>2732</v>
      </c>
      <c r="J1996" t="s">
        <v>729</v>
      </c>
      <c r="K1996" t="s">
        <v>53</v>
      </c>
      <c r="L1996" s="4">
        <v>2</v>
      </c>
      <c r="M1996" s="4">
        <v>45657</v>
      </c>
      <c r="AC1996">
        <v>70</v>
      </c>
      <c r="AE1996">
        <v>1</v>
      </c>
    </row>
    <row r="1997" spans="1:31" x14ac:dyDescent="0.2">
      <c r="A1997" s="9">
        <v>2006818</v>
      </c>
      <c r="B1997">
        <v>3768</v>
      </c>
      <c r="C1997" t="s">
        <v>5196</v>
      </c>
      <c r="D1997" t="s">
        <v>4107</v>
      </c>
      <c r="E1997" t="s">
        <v>1702</v>
      </c>
      <c r="F1997" t="s">
        <v>1702</v>
      </c>
      <c r="G1997" t="s">
        <v>639</v>
      </c>
      <c r="H1997" t="s">
        <v>639</v>
      </c>
      <c r="I1997" t="s">
        <v>2732</v>
      </c>
      <c r="J1997" t="s">
        <v>729</v>
      </c>
      <c r="K1997" t="s">
        <v>54</v>
      </c>
      <c r="L1997" s="4">
        <v>2</v>
      </c>
      <c r="M1997" s="4">
        <v>45657</v>
      </c>
      <c r="AC1997">
        <v>70</v>
      </c>
      <c r="AE1997">
        <v>1</v>
      </c>
    </row>
    <row r="1998" spans="1:31" x14ac:dyDescent="0.2">
      <c r="A1998" s="9">
        <v>2008398</v>
      </c>
      <c r="B1998">
        <v>4340</v>
      </c>
      <c r="C1998" t="s">
        <v>5197</v>
      </c>
      <c r="D1998" t="s">
        <v>5198</v>
      </c>
      <c r="E1998" t="s">
        <v>4947</v>
      </c>
      <c r="F1998" t="s">
        <v>4947</v>
      </c>
      <c r="G1998" t="s">
        <v>639</v>
      </c>
      <c r="H1998" t="s">
        <v>639</v>
      </c>
      <c r="I1998" t="s">
        <v>2732</v>
      </c>
      <c r="J1998" t="s">
        <v>729</v>
      </c>
      <c r="K1998" t="s">
        <v>54</v>
      </c>
      <c r="L1998" s="4">
        <v>2</v>
      </c>
      <c r="M1998" s="4">
        <v>45657</v>
      </c>
      <c r="AE1998">
        <v>1.1000000000000001</v>
      </c>
    </row>
    <row r="1999" spans="1:31" x14ac:dyDescent="0.2">
      <c r="A1999" s="9">
        <v>2008553</v>
      </c>
      <c r="B1999">
        <v>4374</v>
      </c>
      <c r="C1999" t="s">
        <v>5199</v>
      </c>
      <c r="D1999" t="s">
        <v>5200</v>
      </c>
      <c r="E1999" t="s">
        <v>3950</v>
      </c>
      <c r="F1999" t="s">
        <v>3950</v>
      </c>
      <c r="G1999" t="s">
        <v>639</v>
      </c>
      <c r="H1999" t="s">
        <v>684</v>
      </c>
      <c r="I1999" t="s">
        <v>2732</v>
      </c>
      <c r="J1999" t="s">
        <v>729</v>
      </c>
      <c r="K1999" t="s">
        <v>54</v>
      </c>
      <c r="L1999" s="4">
        <v>2</v>
      </c>
      <c r="M1999" s="4">
        <v>45657</v>
      </c>
      <c r="AE1999">
        <v>1.1000000000000001</v>
      </c>
    </row>
    <row r="2000" spans="1:31" x14ac:dyDescent="0.2">
      <c r="A2000" s="9">
        <v>2008318</v>
      </c>
      <c r="B2000">
        <v>4350</v>
      </c>
      <c r="C2000" t="s">
        <v>5201</v>
      </c>
      <c r="D2000" t="s">
        <v>3973</v>
      </c>
      <c r="E2000" t="s">
        <v>3905</v>
      </c>
      <c r="F2000" t="s">
        <v>3905</v>
      </c>
      <c r="G2000" t="s">
        <v>639</v>
      </c>
      <c r="H2000" t="s">
        <v>639</v>
      </c>
      <c r="I2000" t="s">
        <v>2732</v>
      </c>
      <c r="J2000" t="s">
        <v>729</v>
      </c>
      <c r="K2000" t="s">
        <v>54</v>
      </c>
      <c r="L2000" s="4">
        <v>2</v>
      </c>
      <c r="M2000" s="4">
        <v>45657</v>
      </c>
      <c r="AE2000">
        <v>1</v>
      </c>
    </row>
    <row r="2001" spans="1:31" x14ac:dyDescent="0.2">
      <c r="A2001" s="9">
        <v>2008314</v>
      </c>
      <c r="B2001">
        <v>4344</v>
      </c>
      <c r="C2001" t="s">
        <v>5202</v>
      </c>
      <c r="D2001" t="s">
        <v>5203</v>
      </c>
      <c r="E2001" t="s">
        <v>1889</v>
      </c>
      <c r="F2001" t="s">
        <v>4452</v>
      </c>
      <c r="G2001" t="s">
        <v>639</v>
      </c>
      <c r="H2001" t="s">
        <v>639</v>
      </c>
      <c r="I2001" t="s">
        <v>2732</v>
      </c>
      <c r="J2001" t="s">
        <v>729</v>
      </c>
      <c r="K2001" t="s">
        <v>54</v>
      </c>
      <c r="L2001" s="4">
        <v>2</v>
      </c>
      <c r="M2001" s="4">
        <v>45657</v>
      </c>
      <c r="AE2001">
        <v>1.1000000000000001</v>
      </c>
    </row>
    <row r="2002" spans="1:31" x14ac:dyDescent="0.2">
      <c r="A2002" s="9">
        <v>2006080</v>
      </c>
      <c r="B2002">
        <v>3607</v>
      </c>
      <c r="C2002" t="s">
        <v>5204</v>
      </c>
      <c r="D2002" t="s">
        <v>5205</v>
      </c>
      <c r="E2002" t="s">
        <v>4459</v>
      </c>
      <c r="F2002" t="s">
        <v>4459</v>
      </c>
      <c r="G2002" t="s">
        <v>639</v>
      </c>
      <c r="H2002" t="s">
        <v>684</v>
      </c>
      <c r="I2002" t="s">
        <v>2732</v>
      </c>
      <c r="J2002" t="s">
        <v>694</v>
      </c>
      <c r="K2002" t="s">
        <v>53</v>
      </c>
      <c r="L2002" s="4">
        <v>2</v>
      </c>
      <c r="M2002" s="4">
        <v>45657</v>
      </c>
      <c r="N2002">
        <v>0.80000001192092896</v>
      </c>
      <c r="AC2002">
        <v>16.100000000000001</v>
      </c>
      <c r="AE2002">
        <v>1</v>
      </c>
    </row>
    <row r="2003" spans="1:31" x14ac:dyDescent="0.2">
      <c r="A2003" s="9">
        <v>2008376</v>
      </c>
      <c r="B2003">
        <v>4382</v>
      </c>
      <c r="C2003" t="s">
        <v>5209</v>
      </c>
      <c r="D2003" t="s">
        <v>5207</v>
      </c>
      <c r="E2003" t="s">
        <v>5210</v>
      </c>
      <c r="F2003" t="s">
        <v>5210</v>
      </c>
      <c r="G2003" t="s">
        <v>639</v>
      </c>
      <c r="H2003" t="s">
        <v>684</v>
      </c>
      <c r="I2003" t="s">
        <v>2732</v>
      </c>
      <c r="J2003" t="s">
        <v>694</v>
      </c>
      <c r="K2003" t="s">
        <v>53</v>
      </c>
      <c r="L2003" s="4">
        <v>2</v>
      </c>
      <c r="M2003" s="4">
        <v>45657</v>
      </c>
      <c r="N2003">
        <v>0.80000001192092896</v>
      </c>
      <c r="AC2003">
        <v>15.4</v>
      </c>
      <c r="AE2003">
        <v>1</v>
      </c>
    </row>
    <row r="2004" spans="1:31" x14ac:dyDescent="0.2">
      <c r="A2004" s="9">
        <v>2008377</v>
      </c>
      <c r="B2004">
        <v>4381</v>
      </c>
      <c r="C2004" t="s">
        <v>5206</v>
      </c>
      <c r="D2004" t="s">
        <v>5207</v>
      </c>
      <c r="E2004" t="s">
        <v>5208</v>
      </c>
      <c r="F2004" t="s">
        <v>5208</v>
      </c>
      <c r="G2004" t="s">
        <v>639</v>
      </c>
      <c r="H2004" t="s">
        <v>684</v>
      </c>
      <c r="I2004" t="s">
        <v>2732</v>
      </c>
      <c r="J2004" t="s">
        <v>694</v>
      </c>
      <c r="K2004" t="s">
        <v>53</v>
      </c>
      <c r="L2004" s="4">
        <v>2</v>
      </c>
      <c r="M2004" s="4">
        <v>45657</v>
      </c>
      <c r="N2004">
        <v>0.80000001192092896</v>
      </c>
      <c r="AC2004">
        <v>14</v>
      </c>
      <c r="AE2004">
        <v>1</v>
      </c>
    </row>
    <row r="2005" spans="1:31" x14ac:dyDescent="0.2">
      <c r="A2005" s="9">
        <v>2008374</v>
      </c>
      <c r="B2005">
        <v>4353</v>
      </c>
      <c r="C2005" t="s">
        <v>5211</v>
      </c>
      <c r="D2005" t="s">
        <v>5207</v>
      </c>
      <c r="E2005" t="s">
        <v>5212</v>
      </c>
      <c r="F2005" t="s">
        <v>5212</v>
      </c>
      <c r="G2005" t="s">
        <v>639</v>
      </c>
      <c r="H2005" t="s">
        <v>684</v>
      </c>
      <c r="I2005" t="s">
        <v>2732</v>
      </c>
      <c r="J2005" t="s">
        <v>694</v>
      </c>
      <c r="K2005" t="s">
        <v>53</v>
      </c>
      <c r="L2005" s="4">
        <v>2</v>
      </c>
      <c r="M2005" s="4">
        <v>45657</v>
      </c>
      <c r="N2005">
        <v>1.2999999523162842</v>
      </c>
      <c r="AC2005">
        <v>28.1</v>
      </c>
      <c r="AE2005">
        <v>1</v>
      </c>
    </row>
    <row r="2006" spans="1:31" x14ac:dyDescent="0.2">
      <c r="A2006" s="9">
        <v>2008098</v>
      </c>
      <c r="B2006">
        <v>4273</v>
      </c>
      <c r="C2006" t="s">
        <v>5213</v>
      </c>
      <c r="D2006" t="s">
        <v>5214</v>
      </c>
      <c r="E2006" t="s">
        <v>5215</v>
      </c>
      <c r="F2006" t="s">
        <v>5215</v>
      </c>
      <c r="G2006" t="s">
        <v>639</v>
      </c>
      <c r="H2006" t="s">
        <v>684</v>
      </c>
      <c r="I2006" t="s">
        <v>2732</v>
      </c>
      <c r="J2006" t="s">
        <v>694</v>
      </c>
      <c r="K2006" t="s">
        <v>53</v>
      </c>
      <c r="L2006" s="4">
        <v>2</v>
      </c>
      <c r="M2006" s="4">
        <v>45657</v>
      </c>
      <c r="N2006">
        <v>0.69999998807907104</v>
      </c>
      <c r="AC2006">
        <v>16.2</v>
      </c>
      <c r="AE2006">
        <v>1</v>
      </c>
    </row>
    <row r="2007" spans="1:31" x14ac:dyDescent="0.2">
      <c r="A2007" s="9">
        <v>2007292</v>
      </c>
      <c r="B2007">
        <v>3924</v>
      </c>
      <c r="C2007" t="s">
        <v>5216</v>
      </c>
      <c r="D2007" t="s">
        <v>5214</v>
      </c>
      <c r="E2007" t="s">
        <v>5217</v>
      </c>
      <c r="F2007" t="s">
        <v>5217</v>
      </c>
      <c r="G2007" t="s">
        <v>639</v>
      </c>
      <c r="H2007" t="s">
        <v>684</v>
      </c>
      <c r="I2007" t="s">
        <v>2732</v>
      </c>
      <c r="J2007" t="s">
        <v>694</v>
      </c>
      <c r="K2007" t="s">
        <v>53</v>
      </c>
      <c r="L2007" s="4">
        <v>2</v>
      </c>
      <c r="M2007" s="4">
        <v>45657</v>
      </c>
      <c r="N2007">
        <v>0.30000001192092896</v>
      </c>
      <c r="AC2007">
        <v>15.8</v>
      </c>
      <c r="AE2007">
        <v>1</v>
      </c>
    </row>
    <row r="2008" spans="1:31" x14ac:dyDescent="0.2">
      <c r="A2008" s="9">
        <v>2000590</v>
      </c>
      <c r="B2008">
        <v>701</v>
      </c>
      <c r="C2008" t="s">
        <v>5218</v>
      </c>
      <c r="D2008" t="s">
        <v>5219</v>
      </c>
      <c r="E2008" t="s">
        <v>3234</v>
      </c>
      <c r="F2008" t="s">
        <v>3234</v>
      </c>
      <c r="G2008" t="s">
        <v>639</v>
      </c>
      <c r="H2008" t="s">
        <v>639</v>
      </c>
      <c r="I2008" t="s">
        <v>2732</v>
      </c>
      <c r="J2008" t="s">
        <v>729</v>
      </c>
      <c r="K2008" t="s">
        <v>54</v>
      </c>
      <c r="L2008" s="4">
        <v>39714</v>
      </c>
      <c r="M2008" s="4">
        <v>45657</v>
      </c>
      <c r="AC2008">
        <v>60</v>
      </c>
      <c r="AE2008">
        <v>1.1000000000000001</v>
      </c>
    </row>
    <row r="2009" spans="1:31" x14ac:dyDescent="0.2">
      <c r="A2009" s="9">
        <v>2000589</v>
      </c>
      <c r="B2009">
        <v>739</v>
      </c>
      <c r="C2009" t="s">
        <v>5220</v>
      </c>
      <c r="D2009" t="s">
        <v>5221</v>
      </c>
      <c r="E2009" t="s">
        <v>3234</v>
      </c>
      <c r="F2009" t="s">
        <v>3234</v>
      </c>
      <c r="G2009" t="s">
        <v>639</v>
      </c>
      <c r="H2009" t="s">
        <v>639</v>
      </c>
      <c r="I2009" t="s">
        <v>2732</v>
      </c>
      <c r="J2009" t="s">
        <v>729</v>
      </c>
      <c r="K2009" t="s">
        <v>54</v>
      </c>
      <c r="L2009" s="4">
        <v>39714</v>
      </c>
      <c r="M2009" s="4">
        <v>45657</v>
      </c>
      <c r="AC2009">
        <v>10</v>
      </c>
      <c r="AE2009">
        <v>1.1000000000000001</v>
      </c>
    </row>
    <row r="2010" spans="1:31" x14ac:dyDescent="0.2">
      <c r="A2010" s="9">
        <v>2004865</v>
      </c>
      <c r="B2010">
        <v>3469</v>
      </c>
      <c r="C2010" t="s">
        <v>5222</v>
      </c>
      <c r="D2010" t="s">
        <v>5223</v>
      </c>
      <c r="E2010" t="s">
        <v>4454</v>
      </c>
      <c r="F2010" t="s">
        <v>4454</v>
      </c>
      <c r="G2010" t="s">
        <v>639</v>
      </c>
      <c r="H2010" t="s">
        <v>639</v>
      </c>
      <c r="I2010" t="s">
        <v>2732</v>
      </c>
      <c r="J2010" t="s">
        <v>729</v>
      </c>
      <c r="K2010" t="s">
        <v>53</v>
      </c>
      <c r="L2010" s="4">
        <v>40442</v>
      </c>
      <c r="M2010" s="4">
        <v>45657</v>
      </c>
      <c r="AC2010">
        <v>2</v>
      </c>
      <c r="AE2010">
        <v>1</v>
      </c>
    </row>
    <row r="2011" spans="1:31" x14ac:dyDescent="0.2">
      <c r="A2011" s="9">
        <v>2000591</v>
      </c>
      <c r="B2011">
        <v>530</v>
      </c>
      <c r="C2011" t="s">
        <v>5224</v>
      </c>
      <c r="D2011" t="s">
        <v>5225</v>
      </c>
      <c r="E2011" t="s">
        <v>3234</v>
      </c>
      <c r="F2011" t="s">
        <v>3234</v>
      </c>
      <c r="G2011" t="s">
        <v>639</v>
      </c>
      <c r="H2011" t="s">
        <v>639</v>
      </c>
      <c r="I2011" t="s">
        <v>2732</v>
      </c>
      <c r="J2011" t="s">
        <v>729</v>
      </c>
      <c r="K2011" t="s">
        <v>54</v>
      </c>
      <c r="L2011" s="4">
        <v>39714</v>
      </c>
      <c r="M2011" s="4">
        <v>45657</v>
      </c>
      <c r="AC2011">
        <v>30</v>
      </c>
      <c r="AE2011">
        <v>1.1000000000000001</v>
      </c>
    </row>
    <row r="2012" spans="1:31" x14ac:dyDescent="0.2">
      <c r="A2012" s="9">
        <v>2000592</v>
      </c>
      <c r="B2012">
        <v>529</v>
      </c>
      <c r="C2012" t="s">
        <v>5226</v>
      </c>
      <c r="D2012" t="s">
        <v>5227</v>
      </c>
      <c r="E2012" t="s">
        <v>3234</v>
      </c>
      <c r="F2012" t="s">
        <v>3234</v>
      </c>
      <c r="G2012" t="s">
        <v>639</v>
      </c>
      <c r="H2012" t="s">
        <v>639</v>
      </c>
      <c r="I2012" t="s">
        <v>2732</v>
      </c>
      <c r="J2012" t="s">
        <v>729</v>
      </c>
      <c r="K2012" t="s">
        <v>54</v>
      </c>
      <c r="L2012" s="4">
        <v>39714</v>
      </c>
      <c r="M2012" s="4">
        <v>45657</v>
      </c>
      <c r="AC2012">
        <v>40</v>
      </c>
      <c r="AE2012">
        <v>1.1000000000000001</v>
      </c>
    </row>
    <row r="2013" spans="1:31" x14ac:dyDescent="0.2">
      <c r="A2013" s="9">
        <v>2010197</v>
      </c>
      <c r="B2013">
        <v>5132</v>
      </c>
      <c r="C2013" t="s">
        <v>5228</v>
      </c>
      <c r="D2013" t="s">
        <v>5229</v>
      </c>
      <c r="E2013" t="s">
        <v>1540</v>
      </c>
      <c r="F2013" t="s">
        <v>1540</v>
      </c>
      <c r="G2013" t="s">
        <v>639</v>
      </c>
      <c r="H2013" t="s">
        <v>639</v>
      </c>
      <c r="I2013" t="s">
        <v>2732</v>
      </c>
      <c r="J2013" t="s">
        <v>641</v>
      </c>
      <c r="K2013" t="s">
        <v>53</v>
      </c>
      <c r="L2013" s="4">
        <v>2</v>
      </c>
      <c r="M2013" s="4">
        <v>45657</v>
      </c>
      <c r="N2013">
        <v>24</v>
      </c>
      <c r="AE2013">
        <v>1</v>
      </c>
    </row>
    <row r="2014" spans="1:31" x14ac:dyDescent="0.2">
      <c r="A2014" s="9">
        <v>2002363</v>
      </c>
      <c r="B2014">
        <v>3084</v>
      </c>
      <c r="C2014" t="s">
        <v>5230</v>
      </c>
      <c r="D2014" t="s">
        <v>5231</v>
      </c>
      <c r="E2014" t="s">
        <v>5232</v>
      </c>
      <c r="F2014" t="s">
        <v>5232</v>
      </c>
      <c r="G2014" t="s">
        <v>639</v>
      </c>
      <c r="H2014" t="s">
        <v>684</v>
      </c>
      <c r="I2014" t="s">
        <v>2732</v>
      </c>
      <c r="J2014" t="s">
        <v>686</v>
      </c>
      <c r="K2014" t="s">
        <v>53</v>
      </c>
      <c r="L2014" s="4">
        <v>39714</v>
      </c>
      <c r="M2014" s="4">
        <v>45657</v>
      </c>
      <c r="N2014">
        <v>5.4000000953674316</v>
      </c>
      <c r="O2014">
        <v>3.5999999046325684</v>
      </c>
      <c r="Q2014">
        <v>4.5</v>
      </c>
      <c r="AC2014">
        <v>63</v>
      </c>
      <c r="AE2014">
        <v>1</v>
      </c>
    </row>
    <row r="2015" spans="1:31" x14ac:dyDescent="0.2">
      <c r="A2015" s="9">
        <v>2002462</v>
      </c>
      <c r="B2015">
        <v>3094</v>
      </c>
      <c r="C2015" t="s">
        <v>5233</v>
      </c>
      <c r="D2015" t="s">
        <v>5234</v>
      </c>
      <c r="E2015" t="s">
        <v>5235</v>
      </c>
      <c r="F2015" t="s">
        <v>5235</v>
      </c>
      <c r="G2015" t="s">
        <v>639</v>
      </c>
      <c r="H2015" t="s">
        <v>684</v>
      </c>
      <c r="I2015" t="s">
        <v>2732</v>
      </c>
      <c r="J2015" t="s">
        <v>686</v>
      </c>
      <c r="K2015" t="s">
        <v>53</v>
      </c>
      <c r="L2015" s="4">
        <v>39756</v>
      </c>
      <c r="M2015" s="4">
        <v>45657</v>
      </c>
      <c r="N2015">
        <v>5.4000000953674316</v>
      </c>
      <c r="O2015">
        <v>7.1999998092651367</v>
      </c>
      <c r="Q2015">
        <v>8.1000003814697266</v>
      </c>
      <c r="AC2015">
        <v>63</v>
      </c>
      <c r="AE2015">
        <v>1</v>
      </c>
    </row>
    <row r="2016" spans="1:31" x14ac:dyDescent="0.2">
      <c r="A2016" s="9">
        <v>2002463</v>
      </c>
      <c r="B2016">
        <v>3095</v>
      </c>
      <c r="C2016" t="s">
        <v>5236</v>
      </c>
      <c r="D2016" t="s">
        <v>5237</v>
      </c>
      <c r="E2016" t="s">
        <v>5235</v>
      </c>
      <c r="F2016" t="s">
        <v>5235</v>
      </c>
      <c r="G2016" t="s">
        <v>639</v>
      </c>
      <c r="H2016" t="s">
        <v>684</v>
      </c>
      <c r="I2016" t="s">
        <v>2732</v>
      </c>
      <c r="J2016" t="s">
        <v>686</v>
      </c>
      <c r="K2016" t="s">
        <v>53</v>
      </c>
      <c r="L2016" s="4">
        <v>39756</v>
      </c>
      <c r="M2016" s="4">
        <v>45657</v>
      </c>
      <c r="N2016">
        <v>6.3000001907348633</v>
      </c>
      <c r="O2016">
        <v>5.4000000953674316</v>
      </c>
      <c r="Q2016">
        <v>6.3000001907348633</v>
      </c>
      <c r="AC2016">
        <v>63</v>
      </c>
      <c r="AE2016">
        <v>1</v>
      </c>
    </row>
    <row r="2017" spans="1:31" x14ac:dyDescent="0.2">
      <c r="A2017" s="9">
        <v>2009853</v>
      </c>
      <c r="C2017" t="s">
        <v>5238</v>
      </c>
      <c r="D2017" t="s">
        <v>5239</v>
      </c>
      <c r="E2017" t="s">
        <v>1331</v>
      </c>
      <c r="F2017" t="s">
        <v>1331</v>
      </c>
      <c r="G2017" t="s">
        <v>639</v>
      </c>
      <c r="H2017" t="s">
        <v>639</v>
      </c>
      <c r="I2017" t="s">
        <v>1282</v>
      </c>
      <c r="J2017" t="s">
        <v>647</v>
      </c>
      <c r="K2017" t="s">
        <v>54</v>
      </c>
      <c r="L2017" s="4">
        <v>43815</v>
      </c>
      <c r="M2017" s="4">
        <v>45642</v>
      </c>
      <c r="AC2017">
        <v>45</v>
      </c>
      <c r="AE2017">
        <v>1</v>
      </c>
    </row>
    <row r="2018" spans="1:31" x14ac:dyDescent="0.2">
      <c r="A2018" s="9">
        <v>2009854</v>
      </c>
      <c r="C2018" t="s">
        <v>5240</v>
      </c>
      <c r="D2018" t="s">
        <v>5241</v>
      </c>
      <c r="E2018" t="s">
        <v>1331</v>
      </c>
      <c r="F2018" t="s">
        <v>1331</v>
      </c>
      <c r="G2018" t="s">
        <v>639</v>
      </c>
      <c r="H2018" t="s">
        <v>639</v>
      </c>
      <c r="I2018" t="s">
        <v>1282</v>
      </c>
      <c r="J2018" t="s">
        <v>647</v>
      </c>
      <c r="K2018" t="s">
        <v>54</v>
      </c>
      <c r="L2018" s="4">
        <v>43815</v>
      </c>
      <c r="M2018" s="4">
        <v>45642</v>
      </c>
      <c r="AC2018">
        <v>10</v>
      </c>
      <c r="AE2018">
        <v>1</v>
      </c>
    </row>
    <row r="2019" spans="1:31" x14ac:dyDescent="0.2">
      <c r="A2019" s="9">
        <v>2009858</v>
      </c>
      <c r="C2019" t="s">
        <v>5242</v>
      </c>
      <c r="D2019" t="s">
        <v>5243</v>
      </c>
      <c r="E2019" t="s">
        <v>3059</v>
      </c>
      <c r="F2019" t="s">
        <v>3059</v>
      </c>
      <c r="G2019" t="s">
        <v>639</v>
      </c>
      <c r="H2019" t="s">
        <v>639</v>
      </c>
      <c r="I2019" t="s">
        <v>1282</v>
      </c>
      <c r="J2019" t="s">
        <v>647</v>
      </c>
      <c r="K2019" t="s">
        <v>54</v>
      </c>
      <c r="L2019" s="4">
        <v>43815</v>
      </c>
      <c r="M2019" s="4">
        <v>45642</v>
      </c>
      <c r="AC2019">
        <v>13</v>
      </c>
      <c r="AE2019">
        <v>1</v>
      </c>
    </row>
    <row r="2020" spans="1:31" x14ac:dyDescent="0.2">
      <c r="A2020" s="9">
        <v>2006091</v>
      </c>
      <c r="C2020" t="s">
        <v>5244</v>
      </c>
      <c r="D2020" t="s">
        <v>5245</v>
      </c>
      <c r="E2020" t="s">
        <v>1540</v>
      </c>
      <c r="F2020" t="s">
        <v>1540</v>
      </c>
      <c r="G2020" t="s">
        <v>639</v>
      </c>
      <c r="H2020" t="s">
        <v>639</v>
      </c>
      <c r="I2020" t="s">
        <v>1282</v>
      </c>
      <c r="J2020" t="s">
        <v>647</v>
      </c>
      <c r="K2020" t="s">
        <v>54</v>
      </c>
      <c r="L2020" s="4">
        <v>43810</v>
      </c>
      <c r="M2020" s="4">
        <v>45637</v>
      </c>
      <c r="X2020">
        <v>4</v>
      </c>
      <c r="AE2020">
        <v>1.2</v>
      </c>
    </row>
    <row r="2021" spans="1:31" x14ac:dyDescent="0.2">
      <c r="A2021" s="9">
        <v>2006084</v>
      </c>
      <c r="C2021" t="s">
        <v>5246</v>
      </c>
      <c r="D2021" t="s">
        <v>5247</v>
      </c>
      <c r="E2021" t="s">
        <v>1540</v>
      </c>
      <c r="F2021" t="s">
        <v>1540</v>
      </c>
      <c r="G2021" t="s">
        <v>639</v>
      </c>
      <c r="H2021" t="s">
        <v>639</v>
      </c>
      <c r="I2021" t="s">
        <v>1282</v>
      </c>
      <c r="J2021" t="s">
        <v>641</v>
      </c>
      <c r="K2021" t="s">
        <v>54</v>
      </c>
      <c r="L2021" s="4">
        <v>43810</v>
      </c>
      <c r="M2021" s="4">
        <v>45637</v>
      </c>
      <c r="N2021">
        <v>12</v>
      </c>
      <c r="O2021">
        <v>8</v>
      </c>
      <c r="P2021">
        <v>10</v>
      </c>
      <c r="AE2021">
        <v>1.28</v>
      </c>
    </row>
    <row r="2022" spans="1:31" x14ac:dyDescent="0.2">
      <c r="A2022" s="9">
        <v>2006087</v>
      </c>
      <c r="C2022" t="s">
        <v>5248</v>
      </c>
      <c r="D2022" t="s">
        <v>5249</v>
      </c>
      <c r="E2022" t="s">
        <v>1540</v>
      </c>
      <c r="F2022" t="s">
        <v>1540</v>
      </c>
      <c r="G2022" t="s">
        <v>639</v>
      </c>
      <c r="H2022" t="s">
        <v>639</v>
      </c>
      <c r="I2022" t="s">
        <v>1282</v>
      </c>
      <c r="J2022" t="s">
        <v>641</v>
      </c>
      <c r="K2022" t="s">
        <v>54</v>
      </c>
      <c r="L2022" s="4">
        <v>43810</v>
      </c>
      <c r="M2022" s="4">
        <v>45637</v>
      </c>
      <c r="N2022">
        <v>26</v>
      </c>
      <c r="T2022">
        <v>2</v>
      </c>
      <c r="V2022">
        <v>5</v>
      </c>
      <c r="AE2022">
        <v>1.3</v>
      </c>
    </row>
    <row r="2023" spans="1:31" x14ac:dyDescent="0.2">
      <c r="A2023" s="9">
        <v>2006088</v>
      </c>
      <c r="C2023" t="s">
        <v>5250</v>
      </c>
      <c r="D2023" t="s">
        <v>5251</v>
      </c>
      <c r="E2023" t="s">
        <v>1540</v>
      </c>
      <c r="F2023" t="s">
        <v>1540</v>
      </c>
      <c r="G2023" t="s">
        <v>639</v>
      </c>
      <c r="H2023" t="s">
        <v>639</v>
      </c>
      <c r="I2023" t="s">
        <v>1282</v>
      </c>
      <c r="J2023" t="s">
        <v>641</v>
      </c>
      <c r="K2023" t="s">
        <v>54</v>
      </c>
      <c r="L2023" s="4">
        <v>43810</v>
      </c>
      <c r="M2023" s="4">
        <v>45637</v>
      </c>
      <c r="N2023">
        <v>8</v>
      </c>
      <c r="O2023">
        <v>24</v>
      </c>
      <c r="AE2023">
        <v>1.3</v>
      </c>
    </row>
    <row r="2024" spans="1:31" x14ac:dyDescent="0.2">
      <c r="A2024" s="9">
        <v>2006093</v>
      </c>
      <c r="C2024" t="s">
        <v>5252</v>
      </c>
      <c r="D2024" t="s">
        <v>5253</v>
      </c>
      <c r="E2024" t="s">
        <v>1540</v>
      </c>
      <c r="F2024" t="s">
        <v>1540</v>
      </c>
      <c r="G2024" t="s">
        <v>639</v>
      </c>
      <c r="H2024" t="s">
        <v>639</v>
      </c>
      <c r="I2024" t="s">
        <v>1282</v>
      </c>
      <c r="J2024" t="s">
        <v>641</v>
      </c>
      <c r="K2024" t="s">
        <v>54</v>
      </c>
      <c r="L2024" s="4">
        <v>43810</v>
      </c>
      <c r="M2024" s="4">
        <v>45637</v>
      </c>
      <c r="N2024">
        <v>8</v>
      </c>
      <c r="O2024">
        <v>24</v>
      </c>
      <c r="AE2024">
        <v>1.4</v>
      </c>
    </row>
    <row r="2025" spans="1:31" x14ac:dyDescent="0.2">
      <c r="A2025" s="9">
        <v>2006089</v>
      </c>
      <c r="C2025" t="s">
        <v>5254</v>
      </c>
      <c r="D2025" t="s">
        <v>5255</v>
      </c>
      <c r="E2025" t="s">
        <v>1540</v>
      </c>
      <c r="F2025" t="s">
        <v>1540</v>
      </c>
      <c r="G2025" t="s">
        <v>639</v>
      </c>
      <c r="H2025" t="s">
        <v>639</v>
      </c>
      <c r="I2025" t="s">
        <v>1282</v>
      </c>
      <c r="J2025" t="s">
        <v>647</v>
      </c>
      <c r="K2025" t="s">
        <v>54</v>
      </c>
      <c r="L2025" s="4">
        <v>43810</v>
      </c>
      <c r="M2025" s="4">
        <v>45637</v>
      </c>
      <c r="O2025">
        <v>20</v>
      </c>
      <c r="P2025">
        <v>29</v>
      </c>
      <c r="AE2025">
        <v>1.48</v>
      </c>
    </row>
    <row r="2026" spans="1:31" x14ac:dyDescent="0.2">
      <c r="A2026" s="9">
        <v>2010538</v>
      </c>
      <c r="B2026">
        <v>5261</v>
      </c>
      <c r="C2026" t="s">
        <v>5256</v>
      </c>
      <c r="D2026" t="s">
        <v>5257</v>
      </c>
      <c r="E2026" t="s">
        <v>5258</v>
      </c>
      <c r="F2026" t="s">
        <v>5258</v>
      </c>
      <c r="G2026" t="s">
        <v>639</v>
      </c>
      <c r="H2026" t="s">
        <v>684</v>
      </c>
      <c r="I2026" t="s">
        <v>2732</v>
      </c>
      <c r="J2026" t="s">
        <v>694</v>
      </c>
      <c r="K2026" t="s">
        <v>53</v>
      </c>
      <c r="L2026" s="4">
        <v>2</v>
      </c>
      <c r="M2026" s="4">
        <v>45626</v>
      </c>
      <c r="N2026">
        <v>0.30000001192092896</v>
      </c>
      <c r="AC2026">
        <v>13.1</v>
      </c>
      <c r="AE2026">
        <v>1</v>
      </c>
    </row>
    <row r="2027" spans="1:31" x14ac:dyDescent="0.2">
      <c r="A2027" s="9">
        <v>2009843</v>
      </c>
      <c r="C2027" t="s">
        <v>5259</v>
      </c>
      <c r="D2027" t="s">
        <v>5260</v>
      </c>
      <c r="E2027" t="s">
        <v>5261</v>
      </c>
      <c r="F2027" t="s">
        <v>5261</v>
      </c>
      <c r="G2027" t="s">
        <v>639</v>
      </c>
      <c r="H2027" t="s">
        <v>684</v>
      </c>
      <c r="I2027" t="s">
        <v>1282</v>
      </c>
      <c r="J2027" t="s">
        <v>686</v>
      </c>
      <c r="K2027" t="s">
        <v>54</v>
      </c>
      <c r="L2027" s="4">
        <v>43798</v>
      </c>
      <c r="M2027" s="4">
        <v>45625</v>
      </c>
      <c r="N2027">
        <v>0.10000000149011612</v>
      </c>
      <c r="P2027">
        <v>0.10000000149011612</v>
      </c>
      <c r="AC2027">
        <v>0.1</v>
      </c>
      <c r="AE2027">
        <v>1.1000000000000001</v>
      </c>
    </row>
    <row r="2028" spans="1:31" x14ac:dyDescent="0.2">
      <c r="A2028" s="9">
        <v>2007091</v>
      </c>
      <c r="C2028" t="s">
        <v>5262</v>
      </c>
      <c r="D2028" t="s">
        <v>1284</v>
      </c>
      <c r="E2028" t="s">
        <v>5263</v>
      </c>
      <c r="F2028" t="s">
        <v>5263</v>
      </c>
      <c r="G2028" t="s">
        <v>639</v>
      </c>
      <c r="H2028" t="s">
        <v>684</v>
      </c>
      <c r="I2028" t="s">
        <v>1282</v>
      </c>
      <c r="J2028" t="s">
        <v>686</v>
      </c>
      <c r="K2028" t="s">
        <v>54</v>
      </c>
      <c r="L2028" s="4">
        <v>43798</v>
      </c>
      <c r="M2028" s="4">
        <v>45625</v>
      </c>
      <c r="N2028">
        <v>0.10000000149011612</v>
      </c>
      <c r="P2028">
        <v>0.10000000149011612</v>
      </c>
      <c r="AC2028">
        <v>1</v>
      </c>
      <c r="AE2028">
        <v>1.1000000000000001</v>
      </c>
    </row>
    <row r="2029" spans="1:31" x14ac:dyDescent="0.2">
      <c r="A2029" s="9">
        <v>2009844</v>
      </c>
      <c r="C2029" t="s">
        <v>5264</v>
      </c>
      <c r="D2029" t="s">
        <v>1284</v>
      </c>
      <c r="E2029" t="s">
        <v>5265</v>
      </c>
      <c r="F2029" t="s">
        <v>5265</v>
      </c>
      <c r="G2029" t="s">
        <v>639</v>
      </c>
      <c r="H2029" t="s">
        <v>684</v>
      </c>
      <c r="I2029" t="s">
        <v>1282</v>
      </c>
      <c r="J2029" t="s">
        <v>686</v>
      </c>
      <c r="K2029" t="s">
        <v>54</v>
      </c>
      <c r="L2029" s="4">
        <v>43798</v>
      </c>
      <c r="M2029" s="4">
        <v>45625</v>
      </c>
      <c r="N2029">
        <v>0.30000001192092896</v>
      </c>
      <c r="P2029">
        <v>0.15000000596046448</v>
      </c>
      <c r="AC2029">
        <v>2.5</v>
      </c>
      <c r="AE2029">
        <v>1.2</v>
      </c>
    </row>
    <row r="2030" spans="1:31" x14ac:dyDescent="0.2">
      <c r="A2030" s="9">
        <v>2007817</v>
      </c>
      <c r="C2030" t="s">
        <v>5266</v>
      </c>
      <c r="D2030" t="s">
        <v>5267</v>
      </c>
      <c r="E2030" t="s">
        <v>4711</v>
      </c>
      <c r="F2030" t="s">
        <v>4711</v>
      </c>
      <c r="G2030" t="s">
        <v>639</v>
      </c>
      <c r="H2030" t="s">
        <v>684</v>
      </c>
      <c r="I2030" t="s">
        <v>1282</v>
      </c>
      <c r="J2030" t="s">
        <v>686</v>
      </c>
      <c r="K2030" t="s">
        <v>54</v>
      </c>
      <c r="L2030" s="4">
        <v>43798</v>
      </c>
      <c r="M2030" s="4">
        <v>45625</v>
      </c>
      <c r="N2030">
        <v>0.5</v>
      </c>
      <c r="AC2030">
        <v>0.9</v>
      </c>
      <c r="AE2030">
        <v>1.1000000000000001</v>
      </c>
    </row>
    <row r="2031" spans="1:31" x14ac:dyDescent="0.2">
      <c r="A2031" s="9">
        <v>2007818</v>
      </c>
      <c r="C2031" t="s">
        <v>5268</v>
      </c>
      <c r="D2031" t="s">
        <v>5269</v>
      </c>
      <c r="E2031" t="s">
        <v>4711</v>
      </c>
      <c r="F2031" t="s">
        <v>4711</v>
      </c>
      <c r="G2031" t="s">
        <v>639</v>
      </c>
      <c r="H2031" t="s">
        <v>684</v>
      </c>
      <c r="I2031" t="s">
        <v>1282</v>
      </c>
      <c r="J2031" t="s">
        <v>694</v>
      </c>
      <c r="K2031" t="s">
        <v>54</v>
      </c>
      <c r="L2031" s="4">
        <v>43798</v>
      </c>
      <c r="M2031" s="4">
        <v>45625</v>
      </c>
      <c r="N2031">
        <v>0.5</v>
      </c>
      <c r="AC2031">
        <v>2.6</v>
      </c>
      <c r="AE2031">
        <v>1.1000000000000001</v>
      </c>
    </row>
    <row r="2032" spans="1:31" x14ac:dyDescent="0.2">
      <c r="A2032" s="9">
        <v>2007556</v>
      </c>
      <c r="B2032">
        <v>4061</v>
      </c>
      <c r="C2032" t="s">
        <v>5270</v>
      </c>
      <c r="D2032" t="s">
        <v>5271</v>
      </c>
      <c r="E2032" t="s">
        <v>3759</v>
      </c>
      <c r="F2032" t="s">
        <v>3759</v>
      </c>
      <c r="G2032" t="s">
        <v>639</v>
      </c>
      <c r="H2032" t="s">
        <v>684</v>
      </c>
      <c r="I2032" t="s">
        <v>2732</v>
      </c>
      <c r="J2032" t="s">
        <v>694</v>
      </c>
      <c r="K2032" t="s">
        <v>53</v>
      </c>
      <c r="L2032" s="4">
        <v>2</v>
      </c>
      <c r="M2032" s="4">
        <v>45616</v>
      </c>
      <c r="N2032">
        <v>0.80000001192092896</v>
      </c>
      <c r="AC2032">
        <v>16.2</v>
      </c>
      <c r="AE2032">
        <v>1</v>
      </c>
    </row>
    <row r="2033" spans="1:31" x14ac:dyDescent="0.2">
      <c r="A2033" s="9">
        <v>2007555</v>
      </c>
      <c r="B2033">
        <v>4060</v>
      </c>
      <c r="C2033" t="s">
        <v>5272</v>
      </c>
      <c r="D2033" t="s">
        <v>5273</v>
      </c>
      <c r="E2033" t="s">
        <v>3759</v>
      </c>
      <c r="F2033" t="s">
        <v>3759</v>
      </c>
      <c r="G2033" t="s">
        <v>639</v>
      </c>
      <c r="H2033" t="s">
        <v>684</v>
      </c>
      <c r="I2033" t="s">
        <v>2732</v>
      </c>
      <c r="J2033" t="s">
        <v>686</v>
      </c>
      <c r="K2033" t="s">
        <v>54</v>
      </c>
      <c r="L2033" s="4">
        <v>2</v>
      </c>
      <c r="M2033" s="4">
        <v>45616</v>
      </c>
      <c r="N2033">
        <v>0.20000000298023224</v>
      </c>
      <c r="AC2033">
        <v>1</v>
      </c>
      <c r="AE2033">
        <v>1</v>
      </c>
    </row>
    <row r="2034" spans="1:31" x14ac:dyDescent="0.2">
      <c r="A2034" s="9">
        <v>2009797</v>
      </c>
      <c r="C2034" t="s">
        <v>5274</v>
      </c>
      <c r="D2034" t="s">
        <v>1284</v>
      </c>
      <c r="E2034" t="s">
        <v>3115</v>
      </c>
      <c r="F2034" t="s">
        <v>3115</v>
      </c>
      <c r="G2034" t="s">
        <v>639</v>
      </c>
      <c r="H2034" t="s">
        <v>684</v>
      </c>
      <c r="I2034" t="s">
        <v>1282</v>
      </c>
      <c r="J2034" t="s">
        <v>686</v>
      </c>
      <c r="K2034" t="s">
        <v>54</v>
      </c>
      <c r="L2034" s="4">
        <v>43773</v>
      </c>
      <c r="M2034" s="4">
        <v>45600</v>
      </c>
      <c r="N2034">
        <v>0.30000001192092896</v>
      </c>
      <c r="AE2034">
        <v>1.1000000000000001</v>
      </c>
    </row>
    <row r="2035" spans="1:31" x14ac:dyDescent="0.2">
      <c r="A2035" s="9">
        <v>2009796</v>
      </c>
      <c r="C2035" t="s">
        <v>5275</v>
      </c>
      <c r="D2035" t="s">
        <v>1284</v>
      </c>
      <c r="E2035" t="s">
        <v>3119</v>
      </c>
      <c r="F2035" t="s">
        <v>3119</v>
      </c>
      <c r="G2035" t="s">
        <v>639</v>
      </c>
      <c r="H2035" t="s">
        <v>684</v>
      </c>
      <c r="I2035" t="s">
        <v>1282</v>
      </c>
      <c r="J2035" t="s">
        <v>686</v>
      </c>
      <c r="K2035" t="s">
        <v>54</v>
      </c>
      <c r="L2035" s="4">
        <v>43773</v>
      </c>
      <c r="M2035" s="4">
        <v>45600</v>
      </c>
      <c r="N2035">
        <v>0.30000001192092896</v>
      </c>
      <c r="AE2035">
        <v>1.1000000000000001</v>
      </c>
    </row>
    <row r="2036" spans="1:31" x14ac:dyDescent="0.2">
      <c r="A2036" s="9">
        <v>2009811</v>
      </c>
      <c r="C2036" t="s">
        <v>5276</v>
      </c>
      <c r="D2036" t="s">
        <v>5277</v>
      </c>
      <c r="E2036" t="s">
        <v>4259</v>
      </c>
      <c r="F2036" t="s">
        <v>4259</v>
      </c>
      <c r="G2036" t="s">
        <v>639</v>
      </c>
      <c r="H2036" t="s">
        <v>639</v>
      </c>
      <c r="I2036" t="s">
        <v>1282</v>
      </c>
      <c r="J2036" t="s">
        <v>647</v>
      </c>
      <c r="K2036" t="s">
        <v>54</v>
      </c>
      <c r="L2036" s="4">
        <v>43769</v>
      </c>
      <c r="M2036" s="4">
        <v>45596</v>
      </c>
      <c r="AC2036">
        <v>13</v>
      </c>
      <c r="AE2036">
        <v>1</v>
      </c>
    </row>
    <row r="2037" spans="1:31" x14ac:dyDescent="0.2">
      <c r="A2037" s="9">
        <v>2009805</v>
      </c>
      <c r="C2037" t="s">
        <v>5278</v>
      </c>
      <c r="D2037" t="s">
        <v>5279</v>
      </c>
      <c r="E2037" t="s">
        <v>5280</v>
      </c>
      <c r="F2037" t="s">
        <v>5281</v>
      </c>
      <c r="G2037" t="s">
        <v>639</v>
      </c>
      <c r="H2037" t="s">
        <v>639</v>
      </c>
      <c r="I2037" t="s">
        <v>1282</v>
      </c>
      <c r="J2037" t="s">
        <v>647</v>
      </c>
      <c r="K2037" t="s">
        <v>54</v>
      </c>
      <c r="L2037" s="4">
        <v>43763</v>
      </c>
      <c r="M2037" s="4">
        <v>45590</v>
      </c>
      <c r="AC2037">
        <v>75</v>
      </c>
      <c r="AE2037">
        <v>1</v>
      </c>
    </row>
    <row r="2038" spans="1:31" x14ac:dyDescent="0.2">
      <c r="A2038" s="9">
        <v>2008701</v>
      </c>
      <c r="C2038" t="s">
        <v>5282</v>
      </c>
      <c r="D2038" t="s">
        <v>5283</v>
      </c>
      <c r="E2038" t="s">
        <v>1264</v>
      </c>
      <c r="F2038" t="s">
        <v>2647</v>
      </c>
      <c r="G2038" t="s">
        <v>639</v>
      </c>
      <c r="H2038" t="s">
        <v>639</v>
      </c>
      <c r="I2038" t="s">
        <v>772</v>
      </c>
      <c r="J2038" t="s">
        <v>641</v>
      </c>
      <c r="K2038" t="s">
        <v>54</v>
      </c>
      <c r="L2038" s="4">
        <v>2</v>
      </c>
      <c r="M2038" s="4">
        <v>45587</v>
      </c>
      <c r="N2038">
        <v>3</v>
      </c>
      <c r="O2038">
        <v>18</v>
      </c>
      <c r="V2038">
        <v>5.6999998092651367</v>
      </c>
      <c r="Z2038">
        <v>2.5</v>
      </c>
      <c r="AE2038">
        <v>1.41</v>
      </c>
    </row>
    <row r="2039" spans="1:31" x14ac:dyDescent="0.2">
      <c r="A2039" s="9">
        <v>2008700</v>
      </c>
      <c r="C2039" t="s">
        <v>5284</v>
      </c>
      <c r="D2039" t="s">
        <v>5285</v>
      </c>
      <c r="E2039" t="s">
        <v>1264</v>
      </c>
      <c r="F2039" t="s">
        <v>2647</v>
      </c>
      <c r="G2039" t="s">
        <v>639</v>
      </c>
      <c r="H2039" t="s">
        <v>639</v>
      </c>
      <c r="I2039" t="s">
        <v>772</v>
      </c>
      <c r="J2039" t="s">
        <v>647</v>
      </c>
      <c r="K2039" t="s">
        <v>54</v>
      </c>
      <c r="L2039" s="4">
        <v>2</v>
      </c>
      <c r="M2039" s="4">
        <v>45587</v>
      </c>
      <c r="W2039">
        <v>4.8000001907348633</v>
      </c>
      <c r="Z2039">
        <v>7.6999998092651367</v>
      </c>
      <c r="AE2039">
        <v>1.41</v>
      </c>
    </row>
    <row r="2040" spans="1:31" x14ac:dyDescent="0.2">
      <c r="A2040" s="9">
        <v>2008699</v>
      </c>
      <c r="C2040" t="s">
        <v>5286</v>
      </c>
      <c r="D2040" t="s">
        <v>5287</v>
      </c>
      <c r="E2040" t="s">
        <v>1264</v>
      </c>
      <c r="F2040" t="s">
        <v>2647</v>
      </c>
      <c r="G2040" t="s">
        <v>639</v>
      </c>
      <c r="H2040" t="s">
        <v>639</v>
      </c>
      <c r="I2040" t="s">
        <v>772</v>
      </c>
      <c r="J2040" t="s">
        <v>647</v>
      </c>
      <c r="K2040" t="s">
        <v>54</v>
      </c>
      <c r="L2040" s="4">
        <v>2</v>
      </c>
      <c r="M2040" s="4">
        <v>45587</v>
      </c>
      <c r="X2040">
        <v>3.2000000476837158</v>
      </c>
      <c r="Z2040">
        <v>2.4000000953674316</v>
      </c>
      <c r="AE2040">
        <v>1.41</v>
      </c>
    </row>
    <row r="2041" spans="1:31" x14ac:dyDescent="0.2">
      <c r="A2041" s="9">
        <v>2007732</v>
      </c>
      <c r="C2041" t="s">
        <v>5288</v>
      </c>
      <c r="D2041" t="s">
        <v>1284</v>
      </c>
      <c r="E2041" t="s">
        <v>5289</v>
      </c>
      <c r="F2041" t="s">
        <v>5289</v>
      </c>
      <c r="G2041" t="s">
        <v>639</v>
      </c>
      <c r="H2041" t="s">
        <v>684</v>
      </c>
      <c r="I2041" t="s">
        <v>1282</v>
      </c>
      <c r="J2041" t="s">
        <v>686</v>
      </c>
      <c r="K2041" t="s">
        <v>54</v>
      </c>
      <c r="L2041" s="4">
        <v>43759</v>
      </c>
      <c r="M2041" s="4">
        <v>45586</v>
      </c>
      <c r="N2041">
        <v>0.10000000149011612</v>
      </c>
      <c r="P2041">
        <v>0.10000000149011612</v>
      </c>
      <c r="AC2041">
        <v>1</v>
      </c>
      <c r="AE2041">
        <v>1.1000000000000001</v>
      </c>
    </row>
    <row r="2042" spans="1:31" x14ac:dyDescent="0.2">
      <c r="A2042" s="9">
        <v>2005088</v>
      </c>
      <c r="C2042" t="s">
        <v>5290</v>
      </c>
      <c r="D2042" t="s">
        <v>5291</v>
      </c>
      <c r="E2042" t="s">
        <v>5292</v>
      </c>
      <c r="F2042" t="s">
        <v>5292</v>
      </c>
      <c r="G2042" t="s">
        <v>639</v>
      </c>
      <c r="H2042" t="s">
        <v>684</v>
      </c>
      <c r="I2042" t="s">
        <v>1282</v>
      </c>
      <c r="J2042" t="s">
        <v>686</v>
      </c>
      <c r="K2042" t="s">
        <v>54</v>
      </c>
      <c r="L2042" s="4">
        <v>43756</v>
      </c>
      <c r="M2042" s="4">
        <v>45583</v>
      </c>
      <c r="N2042">
        <v>0.10000000149011612</v>
      </c>
      <c r="O2042">
        <v>0.10000000149011612</v>
      </c>
      <c r="P2042">
        <v>0.20000000298023224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C2042">
        <v>1</v>
      </c>
      <c r="AE2042">
        <v>1.1000000000000001</v>
      </c>
    </row>
    <row r="2043" spans="1:31" x14ac:dyDescent="0.2">
      <c r="A2043" s="9">
        <v>2009794</v>
      </c>
      <c r="C2043" t="s">
        <v>5293</v>
      </c>
      <c r="D2043" t="s">
        <v>1284</v>
      </c>
      <c r="E2043" t="s">
        <v>5294</v>
      </c>
      <c r="F2043" t="s">
        <v>5294</v>
      </c>
      <c r="G2043" t="s">
        <v>639</v>
      </c>
      <c r="H2043" t="s">
        <v>684</v>
      </c>
      <c r="I2043" t="s">
        <v>1282</v>
      </c>
      <c r="J2043" t="s">
        <v>686</v>
      </c>
      <c r="K2043" t="s">
        <v>53</v>
      </c>
      <c r="L2043" s="4">
        <v>43756</v>
      </c>
      <c r="M2043" s="4">
        <v>45583</v>
      </c>
      <c r="N2043">
        <v>0.30000001192092896</v>
      </c>
      <c r="O2043">
        <v>5.000000074505806E-2</v>
      </c>
      <c r="P2043">
        <v>0.30000001192092896</v>
      </c>
      <c r="AC2043">
        <v>1.5</v>
      </c>
      <c r="AE2043">
        <v>1</v>
      </c>
    </row>
    <row r="2044" spans="1:31" x14ac:dyDescent="0.2">
      <c r="A2044" s="9">
        <v>2009785</v>
      </c>
      <c r="C2044" t="s">
        <v>5295</v>
      </c>
      <c r="D2044" t="s">
        <v>5296</v>
      </c>
      <c r="E2044" t="s">
        <v>2658</v>
      </c>
      <c r="F2044" t="s">
        <v>2658</v>
      </c>
      <c r="G2044" t="s">
        <v>639</v>
      </c>
      <c r="H2044" t="s">
        <v>639</v>
      </c>
      <c r="I2044" t="s">
        <v>1282</v>
      </c>
      <c r="J2044" t="s">
        <v>647</v>
      </c>
      <c r="K2044" t="s">
        <v>54</v>
      </c>
      <c r="L2044" s="4">
        <v>43745</v>
      </c>
      <c r="M2044" s="4">
        <v>45572</v>
      </c>
      <c r="AC2044">
        <v>45</v>
      </c>
      <c r="AE2044">
        <v>1</v>
      </c>
    </row>
    <row r="2045" spans="1:31" x14ac:dyDescent="0.2">
      <c r="A2045" s="9">
        <v>2009783</v>
      </c>
      <c r="C2045" t="s">
        <v>5297</v>
      </c>
      <c r="D2045" t="s">
        <v>5298</v>
      </c>
      <c r="E2045" t="s">
        <v>2658</v>
      </c>
      <c r="F2045" t="s">
        <v>2658</v>
      </c>
      <c r="G2045" t="s">
        <v>639</v>
      </c>
      <c r="H2045" t="s">
        <v>639</v>
      </c>
      <c r="I2045" t="s">
        <v>1282</v>
      </c>
      <c r="J2045" t="s">
        <v>647</v>
      </c>
      <c r="K2045" t="s">
        <v>54</v>
      </c>
      <c r="L2045" s="4">
        <v>43745</v>
      </c>
      <c r="M2045" s="4">
        <v>45572</v>
      </c>
      <c r="AC2045">
        <v>45</v>
      </c>
      <c r="AE2045">
        <v>1</v>
      </c>
    </row>
    <row r="2046" spans="1:31" x14ac:dyDescent="0.2">
      <c r="A2046" s="9">
        <v>2009784</v>
      </c>
      <c r="C2046" t="s">
        <v>5299</v>
      </c>
      <c r="D2046" t="s">
        <v>5300</v>
      </c>
      <c r="E2046" t="s">
        <v>2658</v>
      </c>
      <c r="F2046" t="s">
        <v>2658</v>
      </c>
      <c r="G2046" t="s">
        <v>639</v>
      </c>
      <c r="H2046" t="s">
        <v>639</v>
      </c>
      <c r="I2046" t="s">
        <v>1282</v>
      </c>
      <c r="J2046" t="s">
        <v>647</v>
      </c>
      <c r="K2046" t="s">
        <v>54</v>
      </c>
      <c r="L2046" s="4">
        <v>43745</v>
      </c>
      <c r="M2046" s="4">
        <v>45572</v>
      </c>
      <c r="AC2046">
        <v>45</v>
      </c>
      <c r="AE2046">
        <v>1</v>
      </c>
    </row>
    <row r="2047" spans="1:31" x14ac:dyDescent="0.2">
      <c r="A2047" s="9">
        <v>2009782</v>
      </c>
      <c r="C2047" t="s">
        <v>5301</v>
      </c>
      <c r="D2047" t="s">
        <v>5302</v>
      </c>
      <c r="E2047" t="s">
        <v>2658</v>
      </c>
      <c r="F2047" t="s">
        <v>2658</v>
      </c>
      <c r="G2047" t="s">
        <v>639</v>
      </c>
      <c r="H2047" t="s">
        <v>639</v>
      </c>
      <c r="I2047" t="s">
        <v>1282</v>
      </c>
      <c r="J2047" t="s">
        <v>647</v>
      </c>
      <c r="K2047" t="s">
        <v>54</v>
      </c>
      <c r="L2047" s="4">
        <v>43745</v>
      </c>
      <c r="M2047" s="4">
        <v>45572</v>
      </c>
      <c r="AC2047">
        <v>45</v>
      </c>
      <c r="AE2047">
        <v>1</v>
      </c>
    </row>
    <row r="2048" spans="1:31" x14ac:dyDescent="0.2">
      <c r="A2048" s="9">
        <v>2009780</v>
      </c>
      <c r="C2048" t="s">
        <v>5303</v>
      </c>
      <c r="D2048" t="s">
        <v>3562</v>
      </c>
      <c r="E2048" t="s">
        <v>1702</v>
      </c>
      <c r="F2048" t="s">
        <v>1702</v>
      </c>
      <c r="G2048" t="s">
        <v>639</v>
      </c>
      <c r="H2048" t="s">
        <v>639</v>
      </c>
      <c r="I2048" t="s">
        <v>1282</v>
      </c>
      <c r="J2048" t="s">
        <v>647</v>
      </c>
      <c r="K2048" t="s">
        <v>54</v>
      </c>
      <c r="L2048" s="4">
        <v>43741</v>
      </c>
      <c r="M2048" s="4">
        <v>45568</v>
      </c>
      <c r="AC2048">
        <v>45</v>
      </c>
      <c r="AE2048">
        <v>1</v>
      </c>
    </row>
    <row r="2049" spans="1:31" x14ac:dyDescent="0.2">
      <c r="A2049" s="9">
        <v>2009781</v>
      </c>
      <c r="C2049" t="s">
        <v>5304</v>
      </c>
      <c r="D2049" t="s">
        <v>5077</v>
      </c>
      <c r="E2049" t="s">
        <v>1702</v>
      </c>
      <c r="F2049" t="s">
        <v>1702</v>
      </c>
      <c r="G2049" t="s">
        <v>639</v>
      </c>
      <c r="H2049" t="s">
        <v>639</v>
      </c>
      <c r="I2049" t="s">
        <v>1282</v>
      </c>
      <c r="J2049" t="s">
        <v>647</v>
      </c>
      <c r="K2049" t="s">
        <v>54</v>
      </c>
      <c r="L2049" s="4">
        <v>43741</v>
      </c>
      <c r="M2049" s="4">
        <v>45568</v>
      </c>
      <c r="AC2049">
        <v>45</v>
      </c>
      <c r="AE2049">
        <v>1</v>
      </c>
    </row>
    <row r="2050" spans="1:31" x14ac:dyDescent="0.2">
      <c r="A2050" s="9">
        <v>2010042</v>
      </c>
      <c r="C2050" t="s">
        <v>5305</v>
      </c>
      <c r="D2050" t="s">
        <v>5306</v>
      </c>
      <c r="E2050" t="s">
        <v>2387</v>
      </c>
      <c r="F2050" t="s">
        <v>5307</v>
      </c>
      <c r="G2050" t="s">
        <v>639</v>
      </c>
      <c r="H2050" t="s">
        <v>639</v>
      </c>
      <c r="I2050" t="s">
        <v>772</v>
      </c>
      <c r="J2050" t="s">
        <v>729</v>
      </c>
      <c r="K2050" t="s">
        <v>54</v>
      </c>
      <c r="L2050" s="4">
        <v>2</v>
      </c>
      <c r="M2050" s="4">
        <v>45565</v>
      </c>
      <c r="AE2050">
        <v>1.1399999999999999</v>
      </c>
    </row>
    <row r="2051" spans="1:31" x14ac:dyDescent="0.2">
      <c r="A2051" s="9">
        <v>2010601</v>
      </c>
      <c r="B2051">
        <v>5254</v>
      </c>
      <c r="C2051" t="s">
        <v>5308</v>
      </c>
      <c r="D2051" t="s">
        <v>3738</v>
      </c>
      <c r="E2051" t="s">
        <v>5309</v>
      </c>
      <c r="F2051" t="s">
        <v>5309</v>
      </c>
      <c r="G2051" t="s">
        <v>639</v>
      </c>
      <c r="H2051" t="s">
        <v>684</v>
      </c>
      <c r="I2051" t="s">
        <v>2732</v>
      </c>
      <c r="J2051" t="s">
        <v>694</v>
      </c>
      <c r="K2051" t="s">
        <v>53</v>
      </c>
      <c r="L2051" s="4">
        <v>2</v>
      </c>
      <c r="M2051" s="4">
        <v>45565</v>
      </c>
      <c r="N2051">
        <v>0.30000001192092896</v>
      </c>
      <c r="AC2051">
        <v>13.1</v>
      </c>
      <c r="AE2051">
        <v>1</v>
      </c>
    </row>
    <row r="2052" spans="1:31" x14ac:dyDescent="0.2">
      <c r="A2052" s="9">
        <v>2009771</v>
      </c>
      <c r="C2052" t="s">
        <v>5310</v>
      </c>
      <c r="D2052" t="s">
        <v>5311</v>
      </c>
      <c r="E2052" t="s">
        <v>1702</v>
      </c>
      <c r="F2052" t="s">
        <v>1702</v>
      </c>
      <c r="G2052" t="s">
        <v>639</v>
      </c>
      <c r="H2052" t="s">
        <v>639</v>
      </c>
      <c r="I2052" t="s">
        <v>1282</v>
      </c>
      <c r="J2052" t="s">
        <v>647</v>
      </c>
      <c r="K2052" t="s">
        <v>54</v>
      </c>
      <c r="L2052" s="4">
        <v>43733</v>
      </c>
      <c r="M2052" s="4">
        <v>45560</v>
      </c>
      <c r="AC2052">
        <v>85</v>
      </c>
      <c r="AE2052">
        <v>1</v>
      </c>
    </row>
    <row r="2053" spans="1:31" x14ac:dyDescent="0.2">
      <c r="A2053" s="9">
        <v>2009772</v>
      </c>
      <c r="C2053" t="s">
        <v>5312</v>
      </c>
      <c r="D2053" t="s">
        <v>5313</v>
      </c>
      <c r="E2053" t="s">
        <v>5314</v>
      </c>
      <c r="F2053" t="s">
        <v>5314</v>
      </c>
      <c r="G2053" t="s">
        <v>639</v>
      </c>
      <c r="H2053" t="s">
        <v>639</v>
      </c>
      <c r="I2053" t="s">
        <v>1282</v>
      </c>
      <c r="J2053" t="s">
        <v>647</v>
      </c>
      <c r="K2053" t="s">
        <v>53</v>
      </c>
      <c r="L2053" s="4">
        <v>43732</v>
      </c>
      <c r="M2053" s="4">
        <v>45559</v>
      </c>
      <c r="Q2053">
        <v>32</v>
      </c>
      <c r="T2053">
        <v>18</v>
      </c>
      <c r="AE2053">
        <v>1</v>
      </c>
    </row>
    <row r="2054" spans="1:31" x14ac:dyDescent="0.2">
      <c r="A2054" s="9">
        <v>2007837</v>
      </c>
      <c r="C2054" t="s">
        <v>5315</v>
      </c>
      <c r="D2054" t="s">
        <v>1284</v>
      </c>
      <c r="E2054" t="s">
        <v>5316</v>
      </c>
      <c r="F2054" t="s">
        <v>5316</v>
      </c>
      <c r="G2054" t="s">
        <v>639</v>
      </c>
      <c r="H2054" t="s">
        <v>684</v>
      </c>
      <c r="I2054" t="s">
        <v>1282</v>
      </c>
      <c r="J2054" t="s">
        <v>686</v>
      </c>
      <c r="K2054" t="s">
        <v>54</v>
      </c>
      <c r="L2054" s="4">
        <v>43732</v>
      </c>
      <c r="M2054" s="4">
        <v>45559</v>
      </c>
      <c r="N2054">
        <v>0.30000001192092896</v>
      </c>
      <c r="P2054">
        <v>0.30000001192092896</v>
      </c>
      <c r="AC2054">
        <v>3.5</v>
      </c>
      <c r="AE2054">
        <v>1.1000000000000001</v>
      </c>
    </row>
    <row r="2055" spans="1:31" x14ac:dyDescent="0.2">
      <c r="A2055" s="9">
        <v>2009773</v>
      </c>
      <c r="C2055" t="s">
        <v>5317</v>
      </c>
      <c r="D2055" t="s">
        <v>5318</v>
      </c>
      <c r="E2055" t="s">
        <v>2473</v>
      </c>
      <c r="F2055" t="s">
        <v>2473</v>
      </c>
      <c r="G2055" t="s">
        <v>639</v>
      </c>
      <c r="H2055" t="s">
        <v>639</v>
      </c>
      <c r="I2055" t="s">
        <v>1282</v>
      </c>
      <c r="J2055" t="s">
        <v>647</v>
      </c>
      <c r="K2055" t="s">
        <v>53</v>
      </c>
      <c r="L2055" s="4">
        <v>43732</v>
      </c>
      <c r="M2055" s="4">
        <v>45559</v>
      </c>
      <c r="Q2055">
        <v>23.5</v>
      </c>
      <c r="R2055">
        <v>11</v>
      </c>
      <c r="AE2055">
        <v>1</v>
      </c>
    </row>
    <row r="2056" spans="1:31" x14ac:dyDescent="0.2">
      <c r="A2056" s="9">
        <v>2007838</v>
      </c>
      <c r="C2056" t="s">
        <v>5319</v>
      </c>
      <c r="D2056" t="s">
        <v>2809</v>
      </c>
      <c r="E2056" t="s">
        <v>5316</v>
      </c>
      <c r="F2056" t="s">
        <v>5316</v>
      </c>
      <c r="G2056" t="s">
        <v>639</v>
      </c>
      <c r="H2056" t="s">
        <v>684</v>
      </c>
      <c r="I2056" t="s">
        <v>1282</v>
      </c>
      <c r="J2056" t="s">
        <v>694</v>
      </c>
      <c r="K2056" t="s">
        <v>54</v>
      </c>
      <c r="L2056" s="4">
        <v>43732</v>
      </c>
      <c r="M2056" s="4">
        <v>45559</v>
      </c>
      <c r="N2056">
        <v>0.5</v>
      </c>
      <c r="P2056">
        <v>0.60000002384185791</v>
      </c>
      <c r="AC2056">
        <v>12</v>
      </c>
      <c r="AE2056">
        <v>1.1000000000000001</v>
      </c>
    </row>
    <row r="2057" spans="1:31" x14ac:dyDescent="0.2">
      <c r="A2057" s="9">
        <v>2008694</v>
      </c>
      <c r="C2057" t="s">
        <v>5320</v>
      </c>
      <c r="D2057" t="s">
        <v>5321</v>
      </c>
      <c r="E2057" t="s">
        <v>1264</v>
      </c>
      <c r="F2057" t="s">
        <v>2647</v>
      </c>
      <c r="G2057" t="s">
        <v>639</v>
      </c>
      <c r="H2057" t="s">
        <v>639</v>
      </c>
      <c r="I2057" t="s">
        <v>772</v>
      </c>
      <c r="J2057" t="s">
        <v>641</v>
      </c>
      <c r="K2057" t="s">
        <v>53</v>
      </c>
      <c r="L2057" s="4">
        <v>2</v>
      </c>
      <c r="M2057" s="4">
        <v>45554</v>
      </c>
      <c r="N2057">
        <v>12</v>
      </c>
      <c r="O2057">
        <v>20</v>
      </c>
      <c r="T2057">
        <v>12.800000190734863</v>
      </c>
      <c r="V2057">
        <v>2</v>
      </c>
      <c r="AE2057">
        <v>1</v>
      </c>
    </row>
    <row r="2058" spans="1:31" x14ac:dyDescent="0.2">
      <c r="A2058" s="9">
        <v>2008072</v>
      </c>
      <c r="C2058" t="s">
        <v>5322</v>
      </c>
      <c r="D2058" t="s">
        <v>5323</v>
      </c>
      <c r="E2058" t="s">
        <v>2628</v>
      </c>
      <c r="F2058" t="s">
        <v>5324</v>
      </c>
      <c r="G2058" t="s">
        <v>639</v>
      </c>
      <c r="H2058" t="s">
        <v>639</v>
      </c>
      <c r="I2058" t="s">
        <v>772</v>
      </c>
      <c r="J2058" t="s">
        <v>729</v>
      </c>
      <c r="K2058" t="s">
        <v>54</v>
      </c>
      <c r="L2058" s="4">
        <v>2</v>
      </c>
      <c r="M2058" s="4">
        <v>45554</v>
      </c>
      <c r="AE2058">
        <v>1.1200000000000001</v>
      </c>
    </row>
    <row r="2059" spans="1:31" x14ac:dyDescent="0.2">
      <c r="A2059" s="9">
        <v>2008696</v>
      </c>
      <c r="C2059" t="s">
        <v>5325</v>
      </c>
      <c r="D2059" t="s">
        <v>5326</v>
      </c>
      <c r="E2059" t="s">
        <v>1264</v>
      </c>
      <c r="F2059" t="s">
        <v>1265</v>
      </c>
      <c r="G2059" t="s">
        <v>639</v>
      </c>
      <c r="H2059" t="s">
        <v>639</v>
      </c>
      <c r="I2059" t="s">
        <v>772</v>
      </c>
      <c r="J2059" t="s">
        <v>647</v>
      </c>
      <c r="K2059" t="s">
        <v>53</v>
      </c>
      <c r="L2059" s="4">
        <v>2</v>
      </c>
      <c r="M2059" s="4">
        <v>45554</v>
      </c>
      <c r="Q2059">
        <v>43</v>
      </c>
      <c r="R2059">
        <v>3</v>
      </c>
      <c r="AE2059">
        <v>1</v>
      </c>
    </row>
    <row r="2060" spans="1:31" x14ac:dyDescent="0.2">
      <c r="A2060" s="9">
        <v>2008698</v>
      </c>
      <c r="C2060" t="s">
        <v>5327</v>
      </c>
      <c r="D2060" t="s">
        <v>5328</v>
      </c>
      <c r="E2060" t="s">
        <v>1264</v>
      </c>
      <c r="F2060" t="s">
        <v>2647</v>
      </c>
      <c r="G2060" t="s">
        <v>639</v>
      </c>
      <c r="H2060" t="s">
        <v>639</v>
      </c>
      <c r="I2060" t="s">
        <v>772</v>
      </c>
      <c r="J2060" t="s">
        <v>729</v>
      </c>
      <c r="K2060" t="s">
        <v>53</v>
      </c>
      <c r="L2060" s="4">
        <v>2</v>
      </c>
      <c r="M2060" s="4">
        <v>45554</v>
      </c>
      <c r="N2060">
        <v>8</v>
      </c>
      <c r="O2060">
        <v>28</v>
      </c>
      <c r="T2060">
        <v>9.1999998092651367</v>
      </c>
      <c r="V2060">
        <v>2</v>
      </c>
      <c r="AE2060">
        <v>1</v>
      </c>
    </row>
    <row r="2061" spans="1:31" x14ac:dyDescent="0.2">
      <c r="A2061" s="9">
        <v>2009770</v>
      </c>
      <c r="C2061" t="s">
        <v>5329</v>
      </c>
      <c r="D2061" t="s">
        <v>5330</v>
      </c>
      <c r="E2061" t="s">
        <v>911</v>
      </c>
      <c r="F2061" t="s">
        <v>911</v>
      </c>
      <c r="G2061" t="s">
        <v>639</v>
      </c>
      <c r="H2061" t="s">
        <v>639</v>
      </c>
      <c r="I2061" t="s">
        <v>1282</v>
      </c>
      <c r="J2061" t="s">
        <v>641</v>
      </c>
      <c r="K2061" t="s">
        <v>53</v>
      </c>
      <c r="L2061" s="4">
        <v>43726</v>
      </c>
      <c r="M2061" s="4">
        <v>45553</v>
      </c>
      <c r="N2061">
        <v>8</v>
      </c>
      <c r="O2061">
        <v>24</v>
      </c>
      <c r="P2061">
        <v>24</v>
      </c>
      <c r="T2061">
        <v>3.5999999046325684</v>
      </c>
      <c r="AE2061">
        <v>1</v>
      </c>
    </row>
    <row r="2062" spans="1:31" x14ac:dyDescent="0.2">
      <c r="A2062" s="9">
        <v>2009768</v>
      </c>
      <c r="C2062" t="s">
        <v>5331</v>
      </c>
      <c r="D2062" t="s">
        <v>5332</v>
      </c>
      <c r="E2062" t="s">
        <v>1702</v>
      </c>
      <c r="F2062" t="s">
        <v>1702</v>
      </c>
      <c r="G2062" t="s">
        <v>639</v>
      </c>
      <c r="H2062" t="s">
        <v>639</v>
      </c>
      <c r="I2062" t="s">
        <v>1282</v>
      </c>
      <c r="J2062" t="s">
        <v>641</v>
      </c>
      <c r="K2062" t="s">
        <v>54</v>
      </c>
      <c r="L2062" s="4">
        <v>43726</v>
      </c>
      <c r="M2062" s="4">
        <v>45553</v>
      </c>
      <c r="N2062">
        <v>27</v>
      </c>
      <c r="T2062">
        <v>1.7999999523162842</v>
      </c>
      <c r="AE2062">
        <v>1.1000000000000001</v>
      </c>
    </row>
    <row r="2063" spans="1:31" x14ac:dyDescent="0.2">
      <c r="A2063" s="9">
        <v>2007874</v>
      </c>
      <c r="C2063" t="s">
        <v>5333</v>
      </c>
      <c r="D2063" t="s">
        <v>5334</v>
      </c>
      <c r="E2063" t="s">
        <v>5335</v>
      </c>
      <c r="F2063" t="s">
        <v>5335</v>
      </c>
      <c r="G2063" t="s">
        <v>639</v>
      </c>
      <c r="H2063" t="s">
        <v>639</v>
      </c>
      <c r="I2063" t="s">
        <v>1282</v>
      </c>
      <c r="J2063" t="s">
        <v>647</v>
      </c>
      <c r="K2063" t="s">
        <v>53</v>
      </c>
      <c r="L2063" s="4">
        <v>43726</v>
      </c>
      <c r="M2063" s="4">
        <v>45553</v>
      </c>
      <c r="Q2063">
        <v>40</v>
      </c>
      <c r="R2063">
        <v>0.95999997854232788</v>
      </c>
      <c r="AE2063">
        <v>1</v>
      </c>
    </row>
    <row r="2064" spans="1:31" x14ac:dyDescent="0.2">
      <c r="A2064" s="9">
        <v>2009743</v>
      </c>
      <c r="C2064" t="s">
        <v>5336</v>
      </c>
      <c r="D2064" t="s">
        <v>5337</v>
      </c>
      <c r="E2064" t="s">
        <v>1510</v>
      </c>
      <c r="F2064" t="s">
        <v>1510</v>
      </c>
      <c r="G2064" t="s">
        <v>639</v>
      </c>
      <c r="H2064" t="s">
        <v>639</v>
      </c>
      <c r="I2064" t="s">
        <v>1282</v>
      </c>
      <c r="J2064" t="s">
        <v>647</v>
      </c>
      <c r="K2064" t="s">
        <v>54</v>
      </c>
      <c r="L2064" s="4">
        <v>43720</v>
      </c>
      <c r="M2064" s="4">
        <v>45547</v>
      </c>
      <c r="AC2064">
        <v>85</v>
      </c>
      <c r="AE2064">
        <v>1</v>
      </c>
    </row>
    <row r="2065" spans="1:31" x14ac:dyDescent="0.2">
      <c r="A2065" s="9">
        <v>2009749</v>
      </c>
      <c r="C2065" t="s">
        <v>5338</v>
      </c>
      <c r="D2065" t="s">
        <v>5339</v>
      </c>
      <c r="E2065" t="s">
        <v>1510</v>
      </c>
      <c r="F2065" t="s">
        <v>1510</v>
      </c>
      <c r="G2065" t="s">
        <v>639</v>
      </c>
      <c r="H2065" t="s">
        <v>639</v>
      </c>
      <c r="I2065" t="s">
        <v>1282</v>
      </c>
      <c r="J2065" t="s">
        <v>647</v>
      </c>
      <c r="K2065" t="s">
        <v>54</v>
      </c>
      <c r="L2065" s="4">
        <v>43720</v>
      </c>
      <c r="M2065" s="4">
        <v>45547</v>
      </c>
      <c r="AC2065">
        <v>45</v>
      </c>
      <c r="AE2065">
        <v>1</v>
      </c>
    </row>
    <row r="2066" spans="1:31" x14ac:dyDescent="0.2">
      <c r="A2066" s="9">
        <v>2009745</v>
      </c>
      <c r="C2066" t="s">
        <v>5340</v>
      </c>
      <c r="D2066" t="s">
        <v>5341</v>
      </c>
      <c r="E2066" t="s">
        <v>1510</v>
      </c>
      <c r="F2066" t="s">
        <v>1510</v>
      </c>
      <c r="G2066" t="s">
        <v>639</v>
      </c>
      <c r="H2066" t="s">
        <v>639</v>
      </c>
      <c r="I2066" t="s">
        <v>1282</v>
      </c>
      <c r="J2066" t="s">
        <v>647</v>
      </c>
      <c r="K2066" t="s">
        <v>54</v>
      </c>
      <c r="L2066" s="4">
        <v>43720</v>
      </c>
      <c r="M2066" s="4">
        <v>45547</v>
      </c>
      <c r="AC2066">
        <v>45</v>
      </c>
      <c r="AE2066">
        <v>1</v>
      </c>
    </row>
    <row r="2067" spans="1:31" x14ac:dyDescent="0.2">
      <c r="A2067" s="9">
        <v>2009744</v>
      </c>
      <c r="C2067" t="s">
        <v>5342</v>
      </c>
      <c r="D2067" t="s">
        <v>5343</v>
      </c>
      <c r="E2067" t="s">
        <v>1510</v>
      </c>
      <c r="F2067" t="s">
        <v>1510</v>
      </c>
      <c r="G2067" t="s">
        <v>639</v>
      </c>
      <c r="H2067" t="s">
        <v>639</v>
      </c>
      <c r="I2067" t="s">
        <v>1282</v>
      </c>
      <c r="J2067" t="s">
        <v>647</v>
      </c>
      <c r="K2067" t="s">
        <v>54</v>
      </c>
      <c r="L2067" s="4">
        <v>43720</v>
      </c>
      <c r="M2067" s="4">
        <v>45547</v>
      </c>
      <c r="AC2067">
        <v>45</v>
      </c>
      <c r="AE2067">
        <v>1</v>
      </c>
    </row>
    <row r="2068" spans="1:31" x14ac:dyDescent="0.2">
      <c r="A2068" s="9">
        <v>2009742</v>
      </c>
      <c r="C2068" t="s">
        <v>5344</v>
      </c>
      <c r="D2068" t="s">
        <v>5345</v>
      </c>
      <c r="E2068" t="s">
        <v>4073</v>
      </c>
      <c r="F2068" t="s">
        <v>4073</v>
      </c>
      <c r="G2068" t="s">
        <v>639</v>
      </c>
      <c r="H2068" t="s">
        <v>639</v>
      </c>
      <c r="I2068" t="s">
        <v>1282</v>
      </c>
      <c r="J2068" t="s">
        <v>647</v>
      </c>
      <c r="K2068" t="s">
        <v>54</v>
      </c>
      <c r="L2068" s="4">
        <v>43720</v>
      </c>
      <c r="M2068" s="4">
        <v>45547</v>
      </c>
      <c r="AC2068">
        <v>13</v>
      </c>
      <c r="AE2068">
        <v>1</v>
      </c>
    </row>
    <row r="2069" spans="1:31" x14ac:dyDescent="0.2">
      <c r="A2069" s="9">
        <v>2009747</v>
      </c>
      <c r="C2069" t="s">
        <v>5346</v>
      </c>
      <c r="D2069" t="s">
        <v>1920</v>
      </c>
      <c r="E2069" t="s">
        <v>5347</v>
      </c>
      <c r="F2069" t="s">
        <v>5347</v>
      </c>
      <c r="G2069" t="s">
        <v>639</v>
      </c>
      <c r="H2069" t="s">
        <v>639</v>
      </c>
      <c r="I2069" t="s">
        <v>1282</v>
      </c>
      <c r="J2069" t="s">
        <v>647</v>
      </c>
      <c r="K2069" t="s">
        <v>54</v>
      </c>
      <c r="L2069" s="4">
        <v>43720</v>
      </c>
      <c r="M2069" s="4">
        <v>45547</v>
      </c>
      <c r="AC2069">
        <v>45</v>
      </c>
      <c r="AE2069">
        <v>1</v>
      </c>
    </row>
    <row r="2070" spans="1:31" x14ac:dyDescent="0.2">
      <c r="A2070" s="9">
        <v>2009748</v>
      </c>
      <c r="C2070" t="s">
        <v>5348</v>
      </c>
      <c r="D2070" t="s">
        <v>5349</v>
      </c>
      <c r="E2070" t="s">
        <v>5347</v>
      </c>
      <c r="F2070" t="s">
        <v>5347</v>
      </c>
      <c r="G2070" t="s">
        <v>639</v>
      </c>
      <c r="H2070" t="s">
        <v>639</v>
      </c>
      <c r="I2070" t="s">
        <v>1282</v>
      </c>
      <c r="J2070" t="s">
        <v>647</v>
      </c>
      <c r="K2070" t="s">
        <v>54</v>
      </c>
      <c r="L2070" s="4">
        <v>43720</v>
      </c>
      <c r="M2070" s="4">
        <v>45547</v>
      </c>
      <c r="AC2070">
        <v>85</v>
      </c>
      <c r="AE2070">
        <v>1</v>
      </c>
    </row>
    <row r="2071" spans="1:31" x14ac:dyDescent="0.2">
      <c r="A2071" s="9">
        <v>2009741</v>
      </c>
      <c r="C2071" t="s">
        <v>5350</v>
      </c>
      <c r="D2071" t="s">
        <v>5351</v>
      </c>
      <c r="E2071" t="s">
        <v>4073</v>
      </c>
      <c r="F2071" t="s">
        <v>4073</v>
      </c>
      <c r="G2071" t="s">
        <v>639</v>
      </c>
      <c r="H2071" t="s">
        <v>639</v>
      </c>
      <c r="I2071" t="s">
        <v>1282</v>
      </c>
      <c r="J2071" t="s">
        <v>647</v>
      </c>
      <c r="K2071" t="s">
        <v>54</v>
      </c>
      <c r="L2071" s="4">
        <v>43720</v>
      </c>
      <c r="M2071" s="4">
        <v>45547</v>
      </c>
      <c r="AC2071">
        <v>13</v>
      </c>
      <c r="AE2071">
        <v>1</v>
      </c>
    </row>
    <row r="2072" spans="1:31" x14ac:dyDescent="0.2">
      <c r="A2072" s="9">
        <v>2009746</v>
      </c>
      <c r="C2072" t="s">
        <v>5352</v>
      </c>
      <c r="D2072" t="s">
        <v>5353</v>
      </c>
      <c r="E2072" t="s">
        <v>1510</v>
      </c>
      <c r="F2072" t="s">
        <v>1510</v>
      </c>
      <c r="G2072" t="s">
        <v>639</v>
      </c>
      <c r="H2072" t="s">
        <v>639</v>
      </c>
      <c r="I2072" t="s">
        <v>1282</v>
      </c>
      <c r="J2072" t="s">
        <v>647</v>
      </c>
      <c r="K2072" t="s">
        <v>54</v>
      </c>
      <c r="L2072" s="4">
        <v>43720</v>
      </c>
      <c r="M2072" s="4">
        <v>45547</v>
      </c>
      <c r="AC2072">
        <v>45</v>
      </c>
      <c r="AE2072">
        <v>1</v>
      </c>
    </row>
    <row r="2073" spans="1:31" x14ac:dyDescent="0.2">
      <c r="A2073" s="9">
        <v>2009740</v>
      </c>
      <c r="C2073" t="s">
        <v>5354</v>
      </c>
      <c r="D2073" t="s">
        <v>5355</v>
      </c>
      <c r="E2073" t="s">
        <v>4073</v>
      </c>
      <c r="F2073" t="s">
        <v>4073</v>
      </c>
      <c r="G2073" t="s">
        <v>639</v>
      </c>
      <c r="H2073" t="s">
        <v>639</v>
      </c>
      <c r="I2073" t="s">
        <v>1282</v>
      </c>
      <c r="J2073" t="s">
        <v>647</v>
      </c>
      <c r="K2073" t="s">
        <v>54</v>
      </c>
      <c r="L2073" s="4">
        <v>43720</v>
      </c>
      <c r="M2073" s="4">
        <v>45547</v>
      </c>
      <c r="AC2073">
        <v>13</v>
      </c>
      <c r="AE2073">
        <v>1</v>
      </c>
    </row>
    <row r="2074" spans="1:31" x14ac:dyDescent="0.2">
      <c r="A2074" s="9">
        <v>2009739</v>
      </c>
      <c r="C2074" t="s">
        <v>5356</v>
      </c>
      <c r="D2074" t="s">
        <v>5357</v>
      </c>
      <c r="E2074" t="s">
        <v>4073</v>
      </c>
      <c r="F2074" t="s">
        <v>4073</v>
      </c>
      <c r="G2074" t="s">
        <v>639</v>
      </c>
      <c r="H2074" t="s">
        <v>639</v>
      </c>
      <c r="I2074" t="s">
        <v>1282</v>
      </c>
      <c r="J2074" t="s">
        <v>647</v>
      </c>
      <c r="K2074" t="s">
        <v>54</v>
      </c>
      <c r="L2074" s="4">
        <v>43720</v>
      </c>
      <c r="M2074" s="4">
        <v>45547</v>
      </c>
      <c r="AC2074">
        <v>13</v>
      </c>
      <c r="AE2074">
        <v>1</v>
      </c>
    </row>
    <row r="2075" spans="1:31" x14ac:dyDescent="0.2">
      <c r="A2075" s="9">
        <v>2009737</v>
      </c>
      <c r="C2075" t="s">
        <v>5358</v>
      </c>
      <c r="D2075" t="s">
        <v>5359</v>
      </c>
      <c r="E2075" t="s">
        <v>4073</v>
      </c>
      <c r="F2075" t="s">
        <v>4073</v>
      </c>
      <c r="G2075" t="s">
        <v>639</v>
      </c>
      <c r="H2075" t="s">
        <v>639</v>
      </c>
      <c r="I2075" t="s">
        <v>1282</v>
      </c>
      <c r="J2075" t="s">
        <v>647</v>
      </c>
      <c r="K2075" t="s">
        <v>54</v>
      </c>
      <c r="L2075" s="4">
        <v>43720</v>
      </c>
      <c r="M2075" s="4">
        <v>45547</v>
      </c>
      <c r="AC2075">
        <v>13</v>
      </c>
      <c r="AE2075">
        <v>1</v>
      </c>
    </row>
    <row r="2076" spans="1:31" x14ac:dyDescent="0.2">
      <c r="A2076" s="9">
        <v>2009738</v>
      </c>
      <c r="C2076" t="s">
        <v>5360</v>
      </c>
      <c r="D2076" t="s">
        <v>5361</v>
      </c>
      <c r="E2076" t="s">
        <v>4073</v>
      </c>
      <c r="F2076" t="s">
        <v>4073</v>
      </c>
      <c r="G2076" t="s">
        <v>639</v>
      </c>
      <c r="H2076" t="s">
        <v>639</v>
      </c>
      <c r="I2076" t="s">
        <v>1282</v>
      </c>
      <c r="J2076" t="s">
        <v>647</v>
      </c>
      <c r="K2076" t="s">
        <v>54</v>
      </c>
      <c r="L2076" s="4">
        <v>43720</v>
      </c>
      <c r="M2076" s="4">
        <v>45547</v>
      </c>
      <c r="AC2076">
        <v>13</v>
      </c>
      <c r="AE2076">
        <v>1</v>
      </c>
    </row>
    <row r="2077" spans="1:31" x14ac:dyDescent="0.2">
      <c r="A2077" s="9">
        <v>2009736</v>
      </c>
      <c r="C2077" t="s">
        <v>5362</v>
      </c>
      <c r="D2077" t="s">
        <v>5363</v>
      </c>
      <c r="E2077" t="s">
        <v>4073</v>
      </c>
      <c r="F2077" t="s">
        <v>4073</v>
      </c>
      <c r="G2077" t="s">
        <v>639</v>
      </c>
      <c r="H2077" t="s">
        <v>639</v>
      </c>
      <c r="I2077" t="s">
        <v>1282</v>
      </c>
      <c r="J2077" t="s">
        <v>647</v>
      </c>
      <c r="K2077" t="s">
        <v>54</v>
      </c>
      <c r="L2077" s="4">
        <v>43720</v>
      </c>
      <c r="M2077" s="4">
        <v>45547</v>
      </c>
      <c r="AC2077">
        <v>13</v>
      </c>
      <c r="AE2077">
        <v>1</v>
      </c>
    </row>
    <row r="2078" spans="1:31" x14ac:dyDescent="0.2">
      <c r="A2078" s="9">
        <v>2009754</v>
      </c>
      <c r="C2078" t="s">
        <v>5364</v>
      </c>
      <c r="D2078" t="s">
        <v>3019</v>
      </c>
      <c r="E2078" t="s">
        <v>1702</v>
      </c>
      <c r="F2078" t="s">
        <v>1702</v>
      </c>
      <c r="G2078" t="s">
        <v>639</v>
      </c>
      <c r="H2078" t="s">
        <v>639</v>
      </c>
      <c r="I2078" t="s">
        <v>1282</v>
      </c>
      <c r="J2078" t="s">
        <v>647</v>
      </c>
      <c r="K2078" t="s">
        <v>54</v>
      </c>
      <c r="L2078" s="4">
        <v>43720</v>
      </c>
      <c r="M2078" s="4">
        <v>45547</v>
      </c>
      <c r="AC2078">
        <v>45</v>
      </c>
      <c r="AE2078">
        <v>1</v>
      </c>
    </row>
    <row r="2079" spans="1:31" x14ac:dyDescent="0.2">
      <c r="A2079" s="9">
        <v>2007836</v>
      </c>
      <c r="C2079" t="s">
        <v>5365</v>
      </c>
      <c r="D2079" t="s">
        <v>1284</v>
      </c>
      <c r="E2079" t="s">
        <v>5366</v>
      </c>
      <c r="F2079" t="s">
        <v>5366</v>
      </c>
      <c r="G2079" t="s">
        <v>639</v>
      </c>
      <c r="H2079" t="s">
        <v>684</v>
      </c>
      <c r="I2079" t="s">
        <v>1282</v>
      </c>
      <c r="J2079" t="s">
        <v>686</v>
      </c>
      <c r="K2079" t="s">
        <v>54</v>
      </c>
      <c r="L2079" s="4">
        <v>43711</v>
      </c>
      <c r="M2079" s="4">
        <v>45538</v>
      </c>
      <c r="N2079">
        <v>0.30000001192092896</v>
      </c>
      <c r="AC2079">
        <v>5</v>
      </c>
      <c r="AE2079">
        <v>1.1000000000000001</v>
      </c>
    </row>
    <row r="2080" spans="1:31" x14ac:dyDescent="0.2">
      <c r="A2080" s="9">
        <v>2009730</v>
      </c>
      <c r="C2080" t="s">
        <v>5367</v>
      </c>
      <c r="D2080" t="s">
        <v>5368</v>
      </c>
      <c r="E2080" t="s">
        <v>1331</v>
      </c>
      <c r="F2080" t="s">
        <v>1331</v>
      </c>
      <c r="G2080" t="s">
        <v>639</v>
      </c>
      <c r="H2080" t="s">
        <v>639</v>
      </c>
      <c r="I2080" t="s">
        <v>1282</v>
      </c>
      <c r="J2080" t="s">
        <v>647</v>
      </c>
      <c r="K2080" t="s">
        <v>54</v>
      </c>
      <c r="L2080" s="4">
        <v>43703</v>
      </c>
      <c r="M2080" s="4">
        <v>45530</v>
      </c>
      <c r="AC2080">
        <v>10</v>
      </c>
      <c r="AE2080">
        <v>1</v>
      </c>
    </row>
    <row r="2081" spans="1:31" x14ac:dyDescent="0.2">
      <c r="A2081" s="9">
        <v>2009727</v>
      </c>
      <c r="C2081" t="s">
        <v>5369</v>
      </c>
      <c r="D2081" t="s">
        <v>5370</v>
      </c>
      <c r="E2081" t="s">
        <v>1702</v>
      </c>
      <c r="F2081" t="s">
        <v>1702</v>
      </c>
      <c r="G2081" t="s">
        <v>639</v>
      </c>
      <c r="H2081" t="s">
        <v>639</v>
      </c>
      <c r="I2081" t="s">
        <v>1282</v>
      </c>
      <c r="J2081" t="s">
        <v>647</v>
      </c>
      <c r="K2081" t="s">
        <v>54</v>
      </c>
      <c r="L2081" s="4">
        <v>43685</v>
      </c>
      <c r="M2081" s="4">
        <v>45512</v>
      </c>
      <c r="AC2081">
        <v>45</v>
      </c>
      <c r="AE2081">
        <v>1</v>
      </c>
    </row>
    <row r="2082" spans="1:31" x14ac:dyDescent="0.2">
      <c r="A2082" s="9">
        <v>2009721</v>
      </c>
      <c r="C2082" t="s">
        <v>5371</v>
      </c>
      <c r="D2082" t="s">
        <v>5372</v>
      </c>
      <c r="E2082" t="s">
        <v>911</v>
      </c>
      <c r="F2082" t="s">
        <v>911</v>
      </c>
      <c r="G2082" t="s">
        <v>639</v>
      </c>
      <c r="H2082" t="s">
        <v>639</v>
      </c>
      <c r="I2082" t="s">
        <v>1282</v>
      </c>
      <c r="J2082" t="s">
        <v>641</v>
      </c>
      <c r="K2082" t="s">
        <v>53</v>
      </c>
      <c r="L2082" s="4">
        <v>43682</v>
      </c>
      <c r="M2082" s="4">
        <v>45509</v>
      </c>
      <c r="N2082">
        <v>21</v>
      </c>
      <c r="O2082">
        <v>21</v>
      </c>
      <c r="R2082">
        <v>2.4000000953674316</v>
      </c>
      <c r="AE2082">
        <v>1</v>
      </c>
    </row>
    <row r="2083" spans="1:31" x14ac:dyDescent="0.2">
      <c r="A2083" s="9">
        <v>2009723</v>
      </c>
      <c r="C2083" t="s">
        <v>5373</v>
      </c>
      <c r="D2083" t="s">
        <v>5374</v>
      </c>
      <c r="E2083" t="s">
        <v>911</v>
      </c>
      <c r="F2083" t="s">
        <v>911</v>
      </c>
      <c r="G2083" t="s">
        <v>639</v>
      </c>
      <c r="H2083" t="s">
        <v>639</v>
      </c>
      <c r="I2083" t="s">
        <v>1282</v>
      </c>
      <c r="J2083" t="s">
        <v>641</v>
      </c>
      <c r="K2083" t="s">
        <v>53</v>
      </c>
      <c r="L2083" s="4">
        <v>43682</v>
      </c>
      <c r="M2083" s="4">
        <v>45509</v>
      </c>
      <c r="N2083">
        <v>13</v>
      </c>
      <c r="O2083">
        <v>19</v>
      </c>
      <c r="P2083">
        <v>19</v>
      </c>
      <c r="AE2083">
        <v>1</v>
      </c>
    </row>
    <row r="2084" spans="1:31" x14ac:dyDescent="0.2">
      <c r="A2084" s="9">
        <v>2009720</v>
      </c>
      <c r="C2084" t="s">
        <v>5375</v>
      </c>
      <c r="D2084" t="s">
        <v>5376</v>
      </c>
      <c r="E2084" t="s">
        <v>911</v>
      </c>
      <c r="F2084" t="s">
        <v>911</v>
      </c>
      <c r="G2084" t="s">
        <v>639</v>
      </c>
      <c r="H2084" t="s">
        <v>639</v>
      </c>
      <c r="I2084" t="s">
        <v>1282</v>
      </c>
      <c r="J2084" t="s">
        <v>641</v>
      </c>
      <c r="K2084" t="s">
        <v>53</v>
      </c>
      <c r="L2084" s="4">
        <v>43682</v>
      </c>
      <c r="M2084" s="4">
        <v>45509</v>
      </c>
      <c r="N2084">
        <v>6</v>
      </c>
      <c r="O2084">
        <v>26</v>
      </c>
      <c r="P2084">
        <v>30</v>
      </c>
      <c r="AE2084">
        <v>1</v>
      </c>
    </row>
    <row r="2085" spans="1:31" x14ac:dyDescent="0.2">
      <c r="A2085" s="9">
        <v>2009718</v>
      </c>
      <c r="C2085" t="s">
        <v>5377</v>
      </c>
      <c r="D2085" t="s">
        <v>5378</v>
      </c>
      <c r="E2085" t="s">
        <v>911</v>
      </c>
      <c r="F2085" t="s">
        <v>911</v>
      </c>
      <c r="G2085" t="s">
        <v>639</v>
      </c>
      <c r="H2085" t="s">
        <v>639</v>
      </c>
      <c r="I2085" t="s">
        <v>1282</v>
      </c>
      <c r="J2085" t="s">
        <v>641</v>
      </c>
      <c r="K2085" t="s">
        <v>53</v>
      </c>
      <c r="L2085" s="4">
        <v>43682</v>
      </c>
      <c r="M2085" s="4">
        <v>45509</v>
      </c>
      <c r="N2085">
        <v>5.8000001907348633</v>
      </c>
      <c r="O2085">
        <v>25</v>
      </c>
      <c r="P2085">
        <v>12.600000381469727</v>
      </c>
      <c r="R2085">
        <v>6.5</v>
      </c>
      <c r="T2085">
        <v>3.7000000476837158</v>
      </c>
      <c r="AE2085">
        <v>1</v>
      </c>
    </row>
    <row r="2086" spans="1:31" x14ac:dyDescent="0.2">
      <c r="A2086" s="9">
        <v>2009722</v>
      </c>
      <c r="C2086" t="s">
        <v>5379</v>
      </c>
      <c r="D2086" t="s">
        <v>5380</v>
      </c>
      <c r="E2086" t="s">
        <v>911</v>
      </c>
      <c r="F2086" t="s">
        <v>911</v>
      </c>
      <c r="G2086" t="s">
        <v>639</v>
      </c>
      <c r="H2086" t="s">
        <v>639</v>
      </c>
      <c r="I2086" t="s">
        <v>1282</v>
      </c>
      <c r="J2086" t="s">
        <v>641</v>
      </c>
      <c r="K2086" t="s">
        <v>53</v>
      </c>
      <c r="L2086" s="4">
        <v>43682</v>
      </c>
      <c r="M2086" s="4">
        <v>45509</v>
      </c>
      <c r="N2086">
        <v>14</v>
      </c>
      <c r="O2086">
        <v>14</v>
      </c>
      <c r="P2086">
        <v>14</v>
      </c>
      <c r="T2086">
        <v>12</v>
      </c>
      <c r="AE2086">
        <v>1</v>
      </c>
    </row>
    <row r="2087" spans="1:31" x14ac:dyDescent="0.2">
      <c r="A2087" s="9">
        <v>2009716</v>
      </c>
      <c r="C2087" t="s">
        <v>5381</v>
      </c>
      <c r="D2087" t="s">
        <v>5382</v>
      </c>
      <c r="E2087" t="s">
        <v>911</v>
      </c>
      <c r="F2087" t="s">
        <v>911</v>
      </c>
      <c r="G2087" t="s">
        <v>639</v>
      </c>
      <c r="H2087" t="s">
        <v>639</v>
      </c>
      <c r="I2087" t="s">
        <v>1282</v>
      </c>
      <c r="J2087" t="s">
        <v>641</v>
      </c>
      <c r="K2087" t="s">
        <v>53</v>
      </c>
      <c r="L2087" s="4">
        <v>43682</v>
      </c>
      <c r="M2087" s="4">
        <v>45509</v>
      </c>
      <c r="N2087">
        <v>16</v>
      </c>
      <c r="O2087">
        <v>16</v>
      </c>
      <c r="P2087">
        <v>16</v>
      </c>
      <c r="T2087">
        <v>6</v>
      </c>
      <c r="AE2087">
        <v>1</v>
      </c>
    </row>
    <row r="2088" spans="1:31" x14ac:dyDescent="0.2">
      <c r="A2088" s="9">
        <v>2009719</v>
      </c>
      <c r="C2088" t="s">
        <v>5383</v>
      </c>
      <c r="D2088" t="s">
        <v>5384</v>
      </c>
      <c r="E2088" t="s">
        <v>911</v>
      </c>
      <c r="F2088" t="s">
        <v>911</v>
      </c>
      <c r="G2088" t="s">
        <v>639</v>
      </c>
      <c r="H2088" t="s">
        <v>639</v>
      </c>
      <c r="I2088" t="s">
        <v>1282</v>
      </c>
      <c r="J2088" t="s">
        <v>641</v>
      </c>
      <c r="K2088" t="s">
        <v>53</v>
      </c>
      <c r="L2088" s="4">
        <v>43682</v>
      </c>
      <c r="M2088" s="4">
        <v>45509</v>
      </c>
      <c r="N2088">
        <v>7.5</v>
      </c>
      <c r="O2088">
        <v>33</v>
      </c>
      <c r="T2088">
        <v>33</v>
      </c>
      <c r="AE2088">
        <v>1</v>
      </c>
    </row>
    <row r="2089" spans="1:31" x14ac:dyDescent="0.2">
      <c r="A2089" s="9">
        <v>2009717</v>
      </c>
      <c r="C2089" t="s">
        <v>5385</v>
      </c>
      <c r="D2089" t="s">
        <v>5386</v>
      </c>
      <c r="E2089" t="s">
        <v>911</v>
      </c>
      <c r="F2089" t="s">
        <v>911</v>
      </c>
      <c r="G2089" t="s">
        <v>639</v>
      </c>
      <c r="H2089" t="s">
        <v>639</v>
      </c>
      <c r="I2089" t="s">
        <v>1282</v>
      </c>
      <c r="J2089" t="s">
        <v>641</v>
      </c>
      <c r="K2089" t="s">
        <v>53</v>
      </c>
      <c r="L2089" s="4">
        <v>43682</v>
      </c>
      <c r="M2089" s="4">
        <v>45509</v>
      </c>
      <c r="N2089">
        <v>5</v>
      </c>
      <c r="O2089">
        <v>10</v>
      </c>
      <c r="P2089">
        <v>25</v>
      </c>
      <c r="T2089">
        <v>15</v>
      </c>
      <c r="AE2089">
        <v>1</v>
      </c>
    </row>
    <row r="2090" spans="1:31" x14ac:dyDescent="0.2">
      <c r="A2090" s="9">
        <v>2009715</v>
      </c>
      <c r="C2090" t="s">
        <v>5387</v>
      </c>
      <c r="D2090" t="s">
        <v>5388</v>
      </c>
      <c r="E2090" t="s">
        <v>911</v>
      </c>
      <c r="F2090" t="s">
        <v>1754</v>
      </c>
      <c r="G2090" t="s">
        <v>639</v>
      </c>
      <c r="H2090" t="s">
        <v>639</v>
      </c>
      <c r="I2090" t="s">
        <v>1282</v>
      </c>
      <c r="J2090" t="s">
        <v>641</v>
      </c>
      <c r="K2090" t="s">
        <v>53</v>
      </c>
      <c r="L2090" s="4">
        <v>43682</v>
      </c>
      <c r="M2090" s="4">
        <v>45509</v>
      </c>
      <c r="N2090">
        <v>4</v>
      </c>
      <c r="O2090">
        <v>20</v>
      </c>
      <c r="Q2090">
        <v>25</v>
      </c>
      <c r="T2090">
        <v>13</v>
      </c>
      <c r="AE2090">
        <v>1</v>
      </c>
    </row>
    <row r="2091" spans="1:31" x14ac:dyDescent="0.2">
      <c r="A2091" s="9">
        <v>2010145</v>
      </c>
      <c r="C2091" t="s">
        <v>5389</v>
      </c>
      <c r="D2091" t="s">
        <v>5390</v>
      </c>
      <c r="E2091" t="s">
        <v>1212</v>
      </c>
      <c r="F2091" t="s">
        <v>1212</v>
      </c>
      <c r="G2091" t="s">
        <v>639</v>
      </c>
      <c r="H2091" t="s">
        <v>639</v>
      </c>
      <c r="I2091" t="s">
        <v>772</v>
      </c>
      <c r="J2091" t="s">
        <v>641</v>
      </c>
      <c r="K2091" t="s">
        <v>53</v>
      </c>
      <c r="L2091" s="4">
        <v>2</v>
      </c>
      <c r="M2091" s="4">
        <v>45505</v>
      </c>
      <c r="N2091">
        <v>24</v>
      </c>
      <c r="R2091">
        <v>6</v>
      </c>
      <c r="T2091">
        <v>10</v>
      </c>
      <c r="AE2091">
        <v>1</v>
      </c>
    </row>
    <row r="2092" spans="1:31" x14ac:dyDescent="0.2">
      <c r="A2092" s="9">
        <v>2009714</v>
      </c>
      <c r="C2092" t="s">
        <v>5391</v>
      </c>
      <c r="D2092" t="s">
        <v>1284</v>
      </c>
      <c r="E2092" t="s">
        <v>5392</v>
      </c>
      <c r="F2092" t="s">
        <v>5392</v>
      </c>
      <c r="G2092" t="s">
        <v>639</v>
      </c>
      <c r="H2092" t="s">
        <v>684</v>
      </c>
      <c r="I2092" t="s">
        <v>1282</v>
      </c>
      <c r="J2092" t="s">
        <v>686</v>
      </c>
      <c r="K2092" t="s">
        <v>53</v>
      </c>
      <c r="L2092" s="4">
        <v>43678</v>
      </c>
      <c r="M2092" s="4">
        <v>45505</v>
      </c>
      <c r="N2092">
        <v>0.30000001192092896</v>
      </c>
      <c r="O2092">
        <v>0.10000000149011612</v>
      </c>
      <c r="P2092">
        <v>0.30000001192092896</v>
      </c>
      <c r="AC2092">
        <v>3</v>
      </c>
      <c r="AE2092">
        <v>1</v>
      </c>
    </row>
    <row r="2093" spans="1:31" x14ac:dyDescent="0.2">
      <c r="A2093" s="9">
        <v>2009713</v>
      </c>
      <c r="C2093" t="s">
        <v>5393</v>
      </c>
      <c r="D2093" t="s">
        <v>5394</v>
      </c>
      <c r="E2093" t="s">
        <v>4496</v>
      </c>
      <c r="F2093" t="s">
        <v>4496</v>
      </c>
      <c r="G2093" t="s">
        <v>639</v>
      </c>
      <c r="H2093" t="s">
        <v>684</v>
      </c>
      <c r="I2093" t="s">
        <v>1282</v>
      </c>
      <c r="J2093" t="s">
        <v>686</v>
      </c>
      <c r="K2093" t="s">
        <v>54</v>
      </c>
      <c r="L2093" s="4">
        <v>43678</v>
      </c>
      <c r="M2093" s="4">
        <v>45505</v>
      </c>
      <c r="N2093">
        <v>1.7999999523162842</v>
      </c>
      <c r="P2093">
        <v>6.1999998092651367</v>
      </c>
      <c r="AC2093">
        <v>34.6</v>
      </c>
      <c r="AE2093">
        <v>1.1000000000000001</v>
      </c>
    </row>
    <row r="2094" spans="1:31" x14ac:dyDescent="0.2">
      <c r="A2094" s="9">
        <v>2008419</v>
      </c>
      <c r="B2094">
        <v>4376</v>
      </c>
      <c r="C2094" t="s">
        <v>5395</v>
      </c>
      <c r="D2094" t="s">
        <v>5396</v>
      </c>
      <c r="E2094" t="s">
        <v>5397</v>
      </c>
      <c r="F2094" t="s">
        <v>5397</v>
      </c>
      <c r="G2094" t="s">
        <v>639</v>
      </c>
      <c r="H2094" t="s">
        <v>684</v>
      </c>
      <c r="I2094" t="s">
        <v>2732</v>
      </c>
      <c r="J2094" t="s">
        <v>694</v>
      </c>
      <c r="K2094" t="s">
        <v>53</v>
      </c>
      <c r="L2094" s="4">
        <v>2</v>
      </c>
      <c r="M2094" s="4">
        <v>45504</v>
      </c>
      <c r="N2094">
        <v>0.5</v>
      </c>
      <c r="AC2094">
        <v>15.6</v>
      </c>
      <c r="AE2094">
        <v>1</v>
      </c>
    </row>
    <row r="2095" spans="1:31" x14ac:dyDescent="0.2">
      <c r="A2095" s="9">
        <v>2009694</v>
      </c>
      <c r="C2095" t="s">
        <v>5398</v>
      </c>
      <c r="D2095" t="s">
        <v>5399</v>
      </c>
      <c r="E2095" t="s">
        <v>1601</v>
      </c>
      <c r="F2095" t="s">
        <v>1601</v>
      </c>
      <c r="G2095" t="s">
        <v>639</v>
      </c>
      <c r="H2095" t="s">
        <v>639</v>
      </c>
      <c r="I2095" t="s">
        <v>1282</v>
      </c>
      <c r="J2095" t="s">
        <v>647</v>
      </c>
      <c r="K2095" t="s">
        <v>53</v>
      </c>
      <c r="L2095" s="4">
        <v>43663</v>
      </c>
      <c r="M2095" s="4">
        <v>45490</v>
      </c>
      <c r="Q2095">
        <v>27.299999237060547</v>
      </c>
      <c r="R2095">
        <v>19.700000762939453</v>
      </c>
      <c r="AE2095">
        <v>1</v>
      </c>
    </row>
    <row r="2096" spans="1:31" x14ac:dyDescent="0.2">
      <c r="A2096" s="9">
        <v>2009693</v>
      </c>
      <c r="C2096" t="s">
        <v>5400</v>
      </c>
      <c r="D2096" t="s">
        <v>5401</v>
      </c>
      <c r="E2096" t="s">
        <v>1601</v>
      </c>
      <c r="F2096" t="s">
        <v>1601</v>
      </c>
      <c r="G2096" t="s">
        <v>639</v>
      </c>
      <c r="H2096" t="s">
        <v>639</v>
      </c>
      <c r="I2096" t="s">
        <v>1282</v>
      </c>
      <c r="J2096" t="s">
        <v>647</v>
      </c>
      <c r="K2096" t="s">
        <v>53</v>
      </c>
      <c r="L2096" s="4">
        <v>43663</v>
      </c>
      <c r="M2096" s="4">
        <v>45490</v>
      </c>
      <c r="Q2096">
        <v>47.799999237060547</v>
      </c>
      <c r="R2096">
        <v>2.2000000476837158</v>
      </c>
      <c r="AE2096">
        <v>1</v>
      </c>
    </row>
    <row r="2097" spans="1:31" x14ac:dyDescent="0.2">
      <c r="A2097" s="9">
        <v>2009692</v>
      </c>
      <c r="C2097" t="s">
        <v>5402</v>
      </c>
      <c r="D2097" t="s">
        <v>5403</v>
      </c>
      <c r="E2097" t="s">
        <v>1601</v>
      </c>
      <c r="F2097" t="s">
        <v>1601</v>
      </c>
      <c r="G2097" t="s">
        <v>639</v>
      </c>
      <c r="H2097" t="s">
        <v>639</v>
      </c>
      <c r="I2097" t="s">
        <v>1282</v>
      </c>
      <c r="J2097" t="s">
        <v>647</v>
      </c>
      <c r="K2097" t="s">
        <v>53</v>
      </c>
      <c r="L2097" s="4">
        <v>43663</v>
      </c>
      <c r="M2097" s="4">
        <v>45490</v>
      </c>
      <c r="Q2097">
        <v>0.10000000149011612</v>
      </c>
      <c r="R2097">
        <v>0.10000000149011612</v>
      </c>
      <c r="AE2097">
        <v>1</v>
      </c>
    </row>
    <row r="2098" spans="1:31" x14ac:dyDescent="0.2">
      <c r="A2098" s="9">
        <v>2009698</v>
      </c>
      <c r="C2098" t="s">
        <v>5404</v>
      </c>
      <c r="D2098" t="s">
        <v>5405</v>
      </c>
      <c r="E2098" t="s">
        <v>911</v>
      </c>
      <c r="F2098" t="s">
        <v>911</v>
      </c>
      <c r="G2098" t="s">
        <v>639</v>
      </c>
      <c r="H2098" t="s">
        <v>639</v>
      </c>
      <c r="I2098" t="s">
        <v>1282</v>
      </c>
      <c r="J2098" t="s">
        <v>647</v>
      </c>
      <c r="K2098" t="s">
        <v>53</v>
      </c>
      <c r="L2098" s="4">
        <v>43661</v>
      </c>
      <c r="M2098" s="4">
        <v>45488</v>
      </c>
      <c r="P2098">
        <v>55</v>
      </c>
      <c r="AE2098">
        <v>1</v>
      </c>
    </row>
    <row r="2099" spans="1:31" x14ac:dyDescent="0.2">
      <c r="A2099" s="9">
        <v>2005096</v>
      </c>
      <c r="C2099" t="s">
        <v>5406</v>
      </c>
      <c r="D2099" t="s">
        <v>5407</v>
      </c>
      <c r="E2099" t="s">
        <v>2496</v>
      </c>
      <c r="F2099" t="s">
        <v>5408</v>
      </c>
      <c r="G2099" t="s">
        <v>639</v>
      </c>
      <c r="H2099" t="s">
        <v>639</v>
      </c>
      <c r="I2099" t="s">
        <v>1282</v>
      </c>
      <c r="J2099" t="s">
        <v>647</v>
      </c>
      <c r="K2099" t="s">
        <v>53</v>
      </c>
      <c r="L2099" s="4">
        <v>43661</v>
      </c>
      <c r="M2099" s="4">
        <v>45488</v>
      </c>
      <c r="R2099">
        <v>15</v>
      </c>
      <c r="T2099">
        <v>33</v>
      </c>
      <c r="AE2099">
        <v>1</v>
      </c>
    </row>
    <row r="2100" spans="1:31" x14ac:dyDescent="0.2">
      <c r="A2100" s="9">
        <v>2005087</v>
      </c>
      <c r="C2100" t="s">
        <v>5409</v>
      </c>
      <c r="D2100" t="s">
        <v>5410</v>
      </c>
      <c r="E2100" t="s">
        <v>2496</v>
      </c>
      <c r="F2100" t="s">
        <v>1673</v>
      </c>
      <c r="G2100" t="s">
        <v>639</v>
      </c>
      <c r="H2100" t="s">
        <v>639</v>
      </c>
      <c r="I2100" t="s">
        <v>1282</v>
      </c>
      <c r="J2100" t="s">
        <v>641</v>
      </c>
      <c r="K2100" t="s">
        <v>53</v>
      </c>
      <c r="L2100" s="4">
        <v>43661</v>
      </c>
      <c r="M2100" s="4">
        <v>45488</v>
      </c>
      <c r="N2100">
        <v>46</v>
      </c>
      <c r="AE2100">
        <v>1</v>
      </c>
    </row>
    <row r="2101" spans="1:31" x14ac:dyDescent="0.2">
      <c r="A2101" s="9">
        <v>2004996</v>
      </c>
      <c r="C2101" t="s">
        <v>5411</v>
      </c>
      <c r="D2101" t="s">
        <v>5412</v>
      </c>
      <c r="E2101" t="s">
        <v>2496</v>
      </c>
      <c r="F2101" t="s">
        <v>1540</v>
      </c>
      <c r="G2101" t="s">
        <v>639</v>
      </c>
      <c r="H2101" t="s">
        <v>639</v>
      </c>
      <c r="I2101" t="s">
        <v>1282</v>
      </c>
      <c r="J2101" t="s">
        <v>641</v>
      </c>
      <c r="K2101" t="s">
        <v>53</v>
      </c>
      <c r="L2101" s="4">
        <v>43661</v>
      </c>
      <c r="M2101" s="4">
        <v>45488</v>
      </c>
      <c r="N2101">
        <v>11</v>
      </c>
      <c r="O2101">
        <v>7</v>
      </c>
      <c r="P2101">
        <v>7</v>
      </c>
      <c r="T2101">
        <v>15</v>
      </c>
      <c r="AE2101">
        <v>1</v>
      </c>
    </row>
    <row r="2102" spans="1:31" x14ac:dyDescent="0.2">
      <c r="A2102" s="9">
        <v>2010204</v>
      </c>
      <c r="B2102">
        <v>5134</v>
      </c>
      <c r="C2102" t="s">
        <v>5413</v>
      </c>
      <c r="D2102" t="s">
        <v>5414</v>
      </c>
      <c r="E2102" t="s">
        <v>5415</v>
      </c>
      <c r="F2102" t="s">
        <v>5415</v>
      </c>
      <c r="G2102" t="s">
        <v>639</v>
      </c>
      <c r="H2102" t="s">
        <v>684</v>
      </c>
      <c r="I2102" t="s">
        <v>2732</v>
      </c>
      <c r="J2102" t="s">
        <v>694</v>
      </c>
      <c r="K2102" t="s">
        <v>53</v>
      </c>
      <c r="L2102" s="4">
        <v>2</v>
      </c>
      <c r="M2102" s="4">
        <v>45473</v>
      </c>
      <c r="N2102">
        <v>0.30000001192092896</v>
      </c>
      <c r="AC2102">
        <v>13.1</v>
      </c>
      <c r="AE2102">
        <v>1</v>
      </c>
    </row>
    <row r="2103" spans="1:31" x14ac:dyDescent="0.2">
      <c r="A2103" s="9">
        <v>2009306</v>
      </c>
      <c r="C2103" t="s">
        <v>5416</v>
      </c>
      <c r="D2103" t="s">
        <v>5417</v>
      </c>
      <c r="E2103" t="s">
        <v>2775</v>
      </c>
      <c r="F2103" t="s">
        <v>2775</v>
      </c>
      <c r="G2103" t="s">
        <v>639</v>
      </c>
      <c r="H2103" t="s">
        <v>639</v>
      </c>
      <c r="I2103" t="s">
        <v>1282</v>
      </c>
      <c r="J2103" t="s">
        <v>641</v>
      </c>
      <c r="K2103" t="s">
        <v>53</v>
      </c>
      <c r="L2103" s="4">
        <v>43637</v>
      </c>
      <c r="M2103" s="4">
        <v>45464</v>
      </c>
      <c r="N2103">
        <v>4</v>
      </c>
      <c r="O2103">
        <v>25</v>
      </c>
      <c r="Y2103">
        <v>10</v>
      </c>
      <c r="AE2103">
        <v>1</v>
      </c>
    </row>
    <row r="2104" spans="1:31" x14ac:dyDescent="0.2">
      <c r="A2104" s="9">
        <v>2009335</v>
      </c>
      <c r="C2104" t="s">
        <v>5418</v>
      </c>
      <c r="D2104" t="s">
        <v>5419</v>
      </c>
      <c r="E2104" t="s">
        <v>2775</v>
      </c>
      <c r="F2104" t="s">
        <v>2775</v>
      </c>
      <c r="G2104" t="s">
        <v>639</v>
      </c>
      <c r="H2104" t="s">
        <v>639</v>
      </c>
      <c r="I2104" t="s">
        <v>1282</v>
      </c>
      <c r="J2104" t="s">
        <v>641</v>
      </c>
      <c r="K2104" t="s">
        <v>53</v>
      </c>
      <c r="L2104" s="4">
        <v>43637</v>
      </c>
      <c r="M2104" s="4">
        <v>45464</v>
      </c>
      <c r="N2104">
        <v>3</v>
      </c>
      <c r="O2104">
        <v>17.5</v>
      </c>
      <c r="V2104">
        <v>5</v>
      </c>
      <c r="Y2104">
        <v>10</v>
      </c>
      <c r="AE2104">
        <v>1</v>
      </c>
    </row>
    <row r="2105" spans="1:31" x14ac:dyDescent="0.2">
      <c r="A2105" s="9">
        <v>2009305</v>
      </c>
      <c r="C2105" t="s">
        <v>5420</v>
      </c>
      <c r="D2105" t="s">
        <v>5421</v>
      </c>
      <c r="E2105" t="s">
        <v>2775</v>
      </c>
      <c r="F2105" t="s">
        <v>2775</v>
      </c>
      <c r="G2105" t="s">
        <v>639</v>
      </c>
      <c r="H2105" t="s">
        <v>639</v>
      </c>
      <c r="I2105" t="s">
        <v>1282</v>
      </c>
      <c r="J2105" t="s">
        <v>641</v>
      </c>
      <c r="K2105" t="s">
        <v>53</v>
      </c>
      <c r="L2105" s="4">
        <v>43637</v>
      </c>
      <c r="M2105" s="4">
        <v>45464</v>
      </c>
      <c r="N2105">
        <v>9</v>
      </c>
      <c r="O2105">
        <v>55</v>
      </c>
      <c r="W2105">
        <v>2</v>
      </c>
      <c r="AE2105">
        <v>1</v>
      </c>
    </row>
    <row r="2106" spans="1:31" x14ac:dyDescent="0.2">
      <c r="A2106" s="9">
        <v>2009336</v>
      </c>
      <c r="C2106" t="s">
        <v>5422</v>
      </c>
      <c r="D2106" t="s">
        <v>5423</v>
      </c>
      <c r="E2106" t="s">
        <v>2775</v>
      </c>
      <c r="F2106" t="s">
        <v>2775</v>
      </c>
      <c r="G2106" t="s">
        <v>639</v>
      </c>
      <c r="H2106" t="s">
        <v>639</v>
      </c>
      <c r="I2106" t="s">
        <v>1282</v>
      </c>
      <c r="J2106" t="s">
        <v>641</v>
      </c>
      <c r="K2106" t="s">
        <v>53</v>
      </c>
      <c r="L2106" s="4">
        <v>43637</v>
      </c>
      <c r="M2106" s="4">
        <v>45464</v>
      </c>
      <c r="N2106">
        <v>10</v>
      </c>
      <c r="O2106">
        <v>60</v>
      </c>
      <c r="AE2106">
        <v>1</v>
      </c>
    </row>
    <row r="2107" spans="1:31" x14ac:dyDescent="0.2">
      <c r="A2107" s="9">
        <v>2007873</v>
      </c>
      <c r="C2107" t="s">
        <v>5424</v>
      </c>
      <c r="D2107" t="s">
        <v>3848</v>
      </c>
      <c r="E2107" t="s">
        <v>1702</v>
      </c>
      <c r="F2107" t="s">
        <v>1702</v>
      </c>
      <c r="G2107" t="s">
        <v>639</v>
      </c>
      <c r="H2107" t="s">
        <v>639</v>
      </c>
      <c r="I2107" t="s">
        <v>1282</v>
      </c>
      <c r="J2107" t="s">
        <v>729</v>
      </c>
      <c r="K2107" t="s">
        <v>54</v>
      </c>
      <c r="L2107" s="4">
        <v>43626</v>
      </c>
      <c r="M2107" s="4">
        <v>45453</v>
      </c>
      <c r="AC2107">
        <v>70</v>
      </c>
      <c r="AE2107">
        <v>1.1000000000000001</v>
      </c>
    </row>
    <row r="2108" spans="1:31" x14ac:dyDescent="0.2">
      <c r="A2108" s="9">
        <v>2009664</v>
      </c>
      <c r="C2108" t="s">
        <v>5425</v>
      </c>
      <c r="D2108" t="s">
        <v>2809</v>
      </c>
      <c r="E2108" t="s">
        <v>4242</v>
      </c>
      <c r="F2108" t="s">
        <v>4242</v>
      </c>
      <c r="G2108" t="s">
        <v>639</v>
      </c>
      <c r="H2108" t="s">
        <v>684</v>
      </c>
      <c r="I2108" t="s">
        <v>1282</v>
      </c>
      <c r="J2108" t="s">
        <v>694</v>
      </c>
      <c r="K2108" t="s">
        <v>53</v>
      </c>
      <c r="L2108" s="4">
        <v>43619</v>
      </c>
      <c r="M2108" s="4">
        <v>45446</v>
      </c>
      <c r="N2108">
        <v>0.5</v>
      </c>
      <c r="AE2108">
        <v>1</v>
      </c>
    </row>
    <row r="2109" spans="1:31" x14ac:dyDescent="0.2">
      <c r="A2109" s="9">
        <v>2007816</v>
      </c>
      <c r="C2109" t="s">
        <v>5426</v>
      </c>
      <c r="D2109" t="s">
        <v>953</v>
      </c>
      <c r="E2109" t="s">
        <v>911</v>
      </c>
      <c r="F2109" t="s">
        <v>1971</v>
      </c>
      <c r="G2109" t="s">
        <v>639</v>
      </c>
      <c r="H2109" t="s">
        <v>639</v>
      </c>
      <c r="I2109" t="s">
        <v>1282</v>
      </c>
      <c r="J2109" t="s">
        <v>641</v>
      </c>
      <c r="K2109" t="s">
        <v>53</v>
      </c>
      <c r="L2109" s="4">
        <v>43616</v>
      </c>
      <c r="M2109" s="4">
        <v>45443</v>
      </c>
      <c r="N2109">
        <v>12</v>
      </c>
      <c r="O2109">
        <v>52</v>
      </c>
      <c r="AE2109">
        <v>1</v>
      </c>
    </row>
    <row r="2110" spans="1:31" x14ac:dyDescent="0.2">
      <c r="A2110" s="9">
        <v>2009656</v>
      </c>
      <c r="C2110" t="s">
        <v>5427</v>
      </c>
      <c r="D2110" t="s">
        <v>5428</v>
      </c>
      <c r="E2110" t="s">
        <v>911</v>
      </c>
      <c r="F2110" t="s">
        <v>5429</v>
      </c>
      <c r="G2110" t="s">
        <v>639</v>
      </c>
      <c r="H2110" t="s">
        <v>639</v>
      </c>
      <c r="I2110" t="s">
        <v>1282</v>
      </c>
      <c r="J2110" t="s">
        <v>647</v>
      </c>
      <c r="K2110" t="s">
        <v>53</v>
      </c>
      <c r="L2110" s="4">
        <v>43616</v>
      </c>
      <c r="M2110" s="4">
        <v>45443</v>
      </c>
      <c r="P2110">
        <v>59.5</v>
      </c>
      <c r="AE2110">
        <v>1</v>
      </c>
    </row>
    <row r="2111" spans="1:31" x14ac:dyDescent="0.2">
      <c r="A2111" s="9">
        <v>2009649</v>
      </c>
      <c r="C2111" t="s">
        <v>5430</v>
      </c>
      <c r="D2111" t="s">
        <v>644</v>
      </c>
      <c r="E2111" t="s">
        <v>911</v>
      </c>
      <c r="F2111" t="s">
        <v>1680</v>
      </c>
      <c r="G2111" t="s">
        <v>639</v>
      </c>
      <c r="H2111" t="s">
        <v>639</v>
      </c>
      <c r="I2111" t="s">
        <v>1282</v>
      </c>
      <c r="J2111" t="s">
        <v>641</v>
      </c>
      <c r="K2111" t="s">
        <v>53</v>
      </c>
      <c r="L2111" s="4">
        <v>43616</v>
      </c>
      <c r="M2111" s="4">
        <v>45443</v>
      </c>
      <c r="N2111">
        <v>30</v>
      </c>
      <c r="AE2111">
        <v>1.3</v>
      </c>
    </row>
    <row r="2112" spans="1:31" x14ac:dyDescent="0.2">
      <c r="A2112" s="9">
        <v>2009650</v>
      </c>
      <c r="C2112" t="s">
        <v>5431</v>
      </c>
      <c r="D2112" t="s">
        <v>1248</v>
      </c>
      <c r="E2112" t="s">
        <v>911</v>
      </c>
      <c r="F2112" t="s">
        <v>944</v>
      </c>
      <c r="G2112" t="s">
        <v>639</v>
      </c>
      <c r="H2112" t="s">
        <v>639</v>
      </c>
      <c r="I2112" t="s">
        <v>1282</v>
      </c>
      <c r="J2112" t="s">
        <v>641</v>
      </c>
      <c r="K2112" t="s">
        <v>53</v>
      </c>
      <c r="L2112" s="4">
        <v>43616</v>
      </c>
      <c r="M2112" s="4">
        <v>45443</v>
      </c>
      <c r="N2112">
        <v>18</v>
      </c>
      <c r="O2112">
        <v>46</v>
      </c>
      <c r="AE2112">
        <v>1</v>
      </c>
    </row>
    <row r="2113" spans="1:31" x14ac:dyDescent="0.2">
      <c r="A2113" s="9">
        <v>2010279</v>
      </c>
      <c r="B2113">
        <v>5154</v>
      </c>
      <c r="C2113" t="s">
        <v>5432</v>
      </c>
      <c r="D2113" t="s">
        <v>5433</v>
      </c>
      <c r="E2113" t="s">
        <v>5434</v>
      </c>
      <c r="F2113" t="s">
        <v>5434</v>
      </c>
      <c r="G2113" t="s">
        <v>639</v>
      </c>
      <c r="H2113" t="s">
        <v>684</v>
      </c>
      <c r="I2113" t="s">
        <v>2732</v>
      </c>
      <c r="J2113" t="s">
        <v>694</v>
      </c>
      <c r="K2113" t="s">
        <v>53</v>
      </c>
      <c r="L2113" s="4">
        <v>2</v>
      </c>
      <c r="M2113" s="4">
        <v>45443</v>
      </c>
      <c r="N2113">
        <v>0.30000001192092896</v>
      </c>
      <c r="AC2113">
        <v>13.8</v>
      </c>
      <c r="AE2113">
        <v>1</v>
      </c>
    </row>
    <row r="2114" spans="1:31" x14ac:dyDescent="0.2">
      <c r="A2114" s="9">
        <v>2009660</v>
      </c>
      <c r="C2114" t="s">
        <v>5435</v>
      </c>
      <c r="D2114" t="s">
        <v>1667</v>
      </c>
      <c r="E2114" t="s">
        <v>911</v>
      </c>
      <c r="F2114" t="s">
        <v>1673</v>
      </c>
      <c r="G2114" t="s">
        <v>639</v>
      </c>
      <c r="H2114" t="s">
        <v>639</v>
      </c>
      <c r="I2114" t="s">
        <v>1282</v>
      </c>
      <c r="J2114" t="s">
        <v>641</v>
      </c>
      <c r="K2114" t="s">
        <v>53</v>
      </c>
      <c r="L2114" s="4">
        <v>43616</v>
      </c>
      <c r="M2114" s="4">
        <v>45443</v>
      </c>
      <c r="N2114">
        <v>27</v>
      </c>
      <c r="AE2114">
        <v>1</v>
      </c>
    </row>
    <row r="2115" spans="1:31" x14ac:dyDescent="0.2">
      <c r="A2115" s="9">
        <v>2009659</v>
      </c>
      <c r="C2115" t="s">
        <v>5436</v>
      </c>
      <c r="D2115" t="s">
        <v>5437</v>
      </c>
      <c r="E2115" t="s">
        <v>911</v>
      </c>
      <c r="F2115" t="s">
        <v>1540</v>
      </c>
      <c r="G2115" t="s">
        <v>639</v>
      </c>
      <c r="H2115" t="s">
        <v>639</v>
      </c>
      <c r="I2115" t="s">
        <v>1282</v>
      </c>
      <c r="J2115" t="s">
        <v>641</v>
      </c>
      <c r="K2115" t="s">
        <v>53</v>
      </c>
      <c r="L2115" s="4">
        <v>43616</v>
      </c>
      <c r="M2115" s="4">
        <v>45443</v>
      </c>
      <c r="N2115">
        <v>15</v>
      </c>
      <c r="AE2115">
        <v>1</v>
      </c>
    </row>
    <row r="2116" spans="1:31" x14ac:dyDescent="0.2">
      <c r="A2116" s="9">
        <v>2007671</v>
      </c>
      <c r="C2116" t="s">
        <v>5438</v>
      </c>
      <c r="D2116" t="s">
        <v>5439</v>
      </c>
      <c r="E2116" t="s">
        <v>1540</v>
      </c>
      <c r="F2116" t="s">
        <v>1540</v>
      </c>
      <c r="G2116" t="s">
        <v>639</v>
      </c>
      <c r="H2116" t="s">
        <v>639</v>
      </c>
      <c r="I2116" t="s">
        <v>1282</v>
      </c>
      <c r="J2116" t="s">
        <v>641</v>
      </c>
      <c r="K2116" t="s">
        <v>54</v>
      </c>
      <c r="L2116" s="4">
        <v>43616</v>
      </c>
      <c r="M2116" s="4">
        <v>45443</v>
      </c>
      <c r="N2116">
        <v>20</v>
      </c>
      <c r="T2116">
        <v>4</v>
      </c>
      <c r="AE2116">
        <v>1.28</v>
      </c>
    </row>
    <row r="2117" spans="1:31" x14ac:dyDescent="0.2">
      <c r="A2117" s="9">
        <v>2009651</v>
      </c>
      <c r="C2117" t="s">
        <v>5440</v>
      </c>
      <c r="D2117" t="s">
        <v>5410</v>
      </c>
      <c r="E2117" t="s">
        <v>911</v>
      </c>
      <c r="F2117" t="s">
        <v>911</v>
      </c>
      <c r="G2117" t="s">
        <v>639</v>
      </c>
      <c r="H2117" t="s">
        <v>639</v>
      </c>
      <c r="I2117" t="s">
        <v>1282</v>
      </c>
      <c r="J2117" t="s">
        <v>641</v>
      </c>
      <c r="K2117" t="s">
        <v>53</v>
      </c>
      <c r="L2117" s="4">
        <v>43616</v>
      </c>
      <c r="M2117" s="4">
        <v>45443</v>
      </c>
      <c r="N2117">
        <v>46</v>
      </c>
      <c r="AE2117">
        <v>1</v>
      </c>
    </row>
    <row r="2118" spans="1:31" x14ac:dyDescent="0.2">
      <c r="A2118" s="9">
        <v>2009652</v>
      </c>
      <c r="C2118" t="s">
        <v>5441</v>
      </c>
      <c r="D2118" t="s">
        <v>1833</v>
      </c>
      <c r="E2118" t="s">
        <v>911</v>
      </c>
      <c r="F2118" t="s">
        <v>911</v>
      </c>
      <c r="G2118" t="s">
        <v>639</v>
      </c>
      <c r="H2118" t="s">
        <v>639</v>
      </c>
      <c r="I2118" t="s">
        <v>1282</v>
      </c>
      <c r="J2118" t="s">
        <v>641</v>
      </c>
      <c r="K2118" t="s">
        <v>53</v>
      </c>
      <c r="L2118" s="4">
        <v>43616</v>
      </c>
      <c r="M2118" s="4">
        <v>45443</v>
      </c>
      <c r="N2118">
        <v>46</v>
      </c>
      <c r="AE2118">
        <v>1</v>
      </c>
    </row>
    <row r="2119" spans="1:31" x14ac:dyDescent="0.2">
      <c r="A2119" s="9">
        <v>2009663</v>
      </c>
      <c r="C2119" t="s">
        <v>5442</v>
      </c>
      <c r="D2119" t="s">
        <v>5443</v>
      </c>
      <c r="E2119" t="s">
        <v>911</v>
      </c>
      <c r="F2119" t="s">
        <v>5429</v>
      </c>
      <c r="G2119" t="s">
        <v>639</v>
      </c>
      <c r="H2119" t="s">
        <v>639</v>
      </c>
      <c r="I2119" t="s">
        <v>1282</v>
      </c>
      <c r="J2119" t="s">
        <v>641</v>
      </c>
      <c r="K2119" t="s">
        <v>53</v>
      </c>
      <c r="L2119" s="4">
        <v>43616</v>
      </c>
      <c r="M2119" s="4">
        <v>45443</v>
      </c>
      <c r="N2119">
        <v>7</v>
      </c>
      <c r="O2119">
        <v>20</v>
      </c>
      <c r="P2119">
        <v>30</v>
      </c>
      <c r="AE2119">
        <v>1</v>
      </c>
    </row>
    <row r="2120" spans="1:31" x14ac:dyDescent="0.2">
      <c r="A2120" s="9">
        <v>2007815</v>
      </c>
      <c r="C2120" t="s">
        <v>5444</v>
      </c>
      <c r="D2120" t="s">
        <v>5445</v>
      </c>
      <c r="E2120" t="s">
        <v>911</v>
      </c>
      <c r="F2120" t="s">
        <v>5429</v>
      </c>
      <c r="G2120" t="s">
        <v>639</v>
      </c>
      <c r="H2120" t="s">
        <v>639</v>
      </c>
      <c r="I2120" t="s">
        <v>1282</v>
      </c>
      <c r="J2120" t="s">
        <v>641</v>
      </c>
      <c r="K2120" t="s">
        <v>53</v>
      </c>
      <c r="L2120" s="4">
        <v>43616</v>
      </c>
      <c r="M2120" s="4">
        <v>45443</v>
      </c>
      <c r="N2120">
        <v>15</v>
      </c>
      <c r="O2120">
        <v>15</v>
      </c>
      <c r="P2120">
        <v>15</v>
      </c>
      <c r="T2120">
        <v>3</v>
      </c>
      <c r="AE2120">
        <v>1</v>
      </c>
    </row>
    <row r="2121" spans="1:31" x14ac:dyDescent="0.2">
      <c r="A2121" s="9">
        <v>2009658</v>
      </c>
      <c r="C2121" t="s">
        <v>5446</v>
      </c>
      <c r="D2121" t="s">
        <v>5447</v>
      </c>
      <c r="E2121" t="s">
        <v>911</v>
      </c>
      <c r="F2121" t="s">
        <v>5448</v>
      </c>
      <c r="G2121" t="s">
        <v>639</v>
      </c>
      <c r="H2121" t="s">
        <v>639</v>
      </c>
      <c r="I2121" t="s">
        <v>1282</v>
      </c>
      <c r="J2121" t="s">
        <v>641</v>
      </c>
      <c r="K2121" t="s">
        <v>53</v>
      </c>
      <c r="L2121" s="4">
        <v>43616</v>
      </c>
      <c r="M2121" s="4">
        <v>45443</v>
      </c>
      <c r="N2121">
        <v>8</v>
      </c>
      <c r="O2121">
        <v>19</v>
      </c>
      <c r="P2121">
        <v>29</v>
      </c>
      <c r="T2121">
        <v>3.5</v>
      </c>
      <c r="AE2121">
        <v>1</v>
      </c>
    </row>
    <row r="2122" spans="1:31" x14ac:dyDescent="0.2">
      <c r="A2122" s="9">
        <v>2009662</v>
      </c>
      <c r="C2122" t="s">
        <v>5449</v>
      </c>
      <c r="D2122" t="s">
        <v>21</v>
      </c>
      <c r="E2122" t="s">
        <v>911</v>
      </c>
      <c r="F2122" t="s">
        <v>2221</v>
      </c>
      <c r="G2122" t="s">
        <v>639</v>
      </c>
      <c r="H2122" t="s">
        <v>639</v>
      </c>
      <c r="I2122" t="s">
        <v>1282</v>
      </c>
      <c r="J2122" t="s">
        <v>641</v>
      </c>
      <c r="K2122" t="s">
        <v>53</v>
      </c>
      <c r="L2122" s="4">
        <v>43616</v>
      </c>
      <c r="M2122" s="4">
        <v>45443</v>
      </c>
      <c r="N2122">
        <v>18.399999618530273</v>
      </c>
      <c r="AE2122">
        <v>1</v>
      </c>
    </row>
    <row r="2123" spans="1:31" x14ac:dyDescent="0.2">
      <c r="A2123" s="9">
        <v>2009654</v>
      </c>
      <c r="C2123" t="s">
        <v>5450</v>
      </c>
      <c r="D2123" t="s">
        <v>5451</v>
      </c>
      <c r="E2123" t="s">
        <v>911</v>
      </c>
      <c r="F2123" t="s">
        <v>911</v>
      </c>
      <c r="G2123" t="s">
        <v>639</v>
      </c>
      <c r="H2123" t="s">
        <v>639</v>
      </c>
      <c r="I2123" t="s">
        <v>1282</v>
      </c>
      <c r="J2123" t="s">
        <v>641</v>
      </c>
      <c r="K2123" t="s">
        <v>53</v>
      </c>
      <c r="L2123" s="4">
        <v>43616</v>
      </c>
      <c r="M2123" s="4">
        <v>45443</v>
      </c>
      <c r="N2123">
        <v>20.5</v>
      </c>
      <c r="T2123">
        <v>7.6999998092651367</v>
      </c>
      <c r="AE2123">
        <v>1</v>
      </c>
    </row>
    <row r="2124" spans="1:31" x14ac:dyDescent="0.2">
      <c r="A2124" s="9">
        <v>2009653</v>
      </c>
      <c r="C2124" t="s">
        <v>5452</v>
      </c>
      <c r="D2124" t="s">
        <v>679</v>
      </c>
      <c r="E2124" t="s">
        <v>911</v>
      </c>
      <c r="F2124" t="s">
        <v>911</v>
      </c>
      <c r="G2124" t="s">
        <v>639</v>
      </c>
      <c r="H2124" t="s">
        <v>639</v>
      </c>
      <c r="I2124" t="s">
        <v>1282</v>
      </c>
      <c r="J2124" t="s">
        <v>647</v>
      </c>
      <c r="K2124" t="s">
        <v>53</v>
      </c>
      <c r="L2124" s="4">
        <v>43616</v>
      </c>
      <c r="M2124" s="4">
        <v>45443</v>
      </c>
      <c r="P2124">
        <v>49</v>
      </c>
      <c r="AE2124">
        <v>1</v>
      </c>
    </row>
    <row r="2125" spans="1:31" x14ac:dyDescent="0.2">
      <c r="A2125" s="9">
        <v>2009657</v>
      </c>
      <c r="C2125" t="s">
        <v>5453</v>
      </c>
      <c r="D2125" t="s">
        <v>5454</v>
      </c>
      <c r="E2125" t="s">
        <v>911</v>
      </c>
      <c r="F2125" t="s">
        <v>1383</v>
      </c>
      <c r="G2125" t="s">
        <v>639</v>
      </c>
      <c r="H2125" t="s">
        <v>639</v>
      </c>
      <c r="I2125" t="s">
        <v>1282</v>
      </c>
      <c r="J2125" t="s">
        <v>647</v>
      </c>
      <c r="K2125" t="s">
        <v>53</v>
      </c>
      <c r="L2125" s="4">
        <v>43616</v>
      </c>
      <c r="M2125" s="4">
        <v>45443</v>
      </c>
      <c r="R2125">
        <v>21</v>
      </c>
      <c r="T2125">
        <v>12</v>
      </c>
      <c r="AE2125">
        <v>1</v>
      </c>
    </row>
    <row r="2126" spans="1:31" x14ac:dyDescent="0.2">
      <c r="A2126" s="9">
        <v>2009661</v>
      </c>
      <c r="C2126" t="s">
        <v>5455</v>
      </c>
      <c r="D2126" t="s">
        <v>5456</v>
      </c>
      <c r="E2126" t="s">
        <v>911</v>
      </c>
      <c r="F2126" t="s">
        <v>911</v>
      </c>
      <c r="G2126" t="s">
        <v>639</v>
      </c>
      <c r="H2126" t="s">
        <v>639</v>
      </c>
      <c r="I2126" t="s">
        <v>1282</v>
      </c>
      <c r="J2126" t="s">
        <v>647</v>
      </c>
      <c r="K2126" t="s">
        <v>53</v>
      </c>
      <c r="L2126" s="4">
        <v>43616</v>
      </c>
      <c r="M2126" s="4">
        <v>45443</v>
      </c>
      <c r="R2126">
        <v>27</v>
      </c>
      <c r="T2126">
        <v>16.799999237060547</v>
      </c>
      <c r="AE2126">
        <v>1</v>
      </c>
    </row>
    <row r="2127" spans="1:31" x14ac:dyDescent="0.2">
      <c r="A2127" s="9">
        <v>2009655</v>
      </c>
      <c r="C2127" t="s">
        <v>5457</v>
      </c>
      <c r="D2127" t="s">
        <v>2445</v>
      </c>
      <c r="E2127" t="s">
        <v>911</v>
      </c>
      <c r="F2127" t="s">
        <v>2084</v>
      </c>
      <c r="G2127" t="s">
        <v>639</v>
      </c>
      <c r="H2127" t="s">
        <v>639</v>
      </c>
      <c r="I2127" t="s">
        <v>1282</v>
      </c>
      <c r="J2127" t="s">
        <v>647</v>
      </c>
      <c r="K2127" t="s">
        <v>53</v>
      </c>
      <c r="L2127" s="4">
        <v>43616</v>
      </c>
      <c r="M2127" s="4">
        <v>45443</v>
      </c>
      <c r="O2127">
        <v>45</v>
      </c>
      <c r="AE2127">
        <v>1</v>
      </c>
    </row>
    <row r="2128" spans="1:31" x14ac:dyDescent="0.2">
      <c r="A2128" s="9">
        <v>2009639</v>
      </c>
      <c r="C2128" t="s">
        <v>5458</v>
      </c>
      <c r="D2128" t="s">
        <v>5459</v>
      </c>
      <c r="E2128" t="s">
        <v>4191</v>
      </c>
      <c r="F2128" t="s">
        <v>4191</v>
      </c>
      <c r="G2128" t="s">
        <v>639</v>
      </c>
      <c r="H2128" t="s">
        <v>684</v>
      </c>
      <c r="I2128" t="s">
        <v>1282</v>
      </c>
      <c r="J2128" t="s">
        <v>694</v>
      </c>
      <c r="K2128" t="s">
        <v>53</v>
      </c>
      <c r="L2128" s="4">
        <v>43614</v>
      </c>
      <c r="M2128" s="4">
        <v>45441</v>
      </c>
      <c r="N2128">
        <v>1</v>
      </c>
      <c r="O2128">
        <v>1</v>
      </c>
      <c r="P2128">
        <v>1</v>
      </c>
      <c r="AC2128">
        <v>35</v>
      </c>
      <c r="AE2128">
        <v>1</v>
      </c>
    </row>
    <row r="2129" spans="1:31" x14ac:dyDescent="0.2">
      <c r="A2129" s="9">
        <v>2009644</v>
      </c>
      <c r="C2129" t="s">
        <v>5460</v>
      </c>
      <c r="D2129" t="s">
        <v>1284</v>
      </c>
      <c r="E2129" t="s">
        <v>5461</v>
      </c>
      <c r="F2129" t="s">
        <v>5461</v>
      </c>
      <c r="G2129" t="s">
        <v>639</v>
      </c>
      <c r="H2129" t="s">
        <v>684</v>
      </c>
      <c r="I2129" t="s">
        <v>1282</v>
      </c>
      <c r="J2129" t="s">
        <v>686</v>
      </c>
      <c r="K2129" t="s">
        <v>53</v>
      </c>
      <c r="L2129" s="4">
        <v>43612</v>
      </c>
      <c r="M2129" s="4">
        <v>45439</v>
      </c>
      <c r="N2129">
        <v>0.30000001192092896</v>
      </c>
      <c r="P2129">
        <v>0.10000000149011612</v>
      </c>
      <c r="AC2129">
        <v>1</v>
      </c>
      <c r="AE2129">
        <v>1</v>
      </c>
    </row>
    <row r="2130" spans="1:31" x14ac:dyDescent="0.2">
      <c r="A2130" s="9">
        <v>2007718</v>
      </c>
      <c r="C2130" t="s">
        <v>5462</v>
      </c>
      <c r="D2130" t="s">
        <v>953</v>
      </c>
      <c r="E2130" t="s">
        <v>1540</v>
      </c>
      <c r="F2130" t="s">
        <v>960</v>
      </c>
      <c r="G2130" t="s">
        <v>639</v>
      </c>
      <c r="H2130" t="s">
        <v>639</v>
      </c>
      <c r="I2130" t="s">
        <v>1282</v>
      </c>
      <c r="J2130" t="s">
        <v>641</v>
      </c>
      <c r="K2130" t="s">
        <v>53</v>
      </c>
      <c r="L2130" s="4">
        <v>43608</v>
      </c>
      <c r="M2130" s="4">
        <v>45435</v>
      </c>
      <c r="N2130">
        <v>12</v>
      </c>
      <c r="O2130">
        <v>52</v>
      </c>
      <c r="AE2130">
        <v>1</v>
      </c>
    </row>
    <row r="2131" spans="1:31" x14ac:dyDescent="0.2">
      <c r="A2131" s="9">
        <v>2007715</v>
      </c>
      <c r="C2131" t="s">
        <v>5463</v>
      </c>
      <c r="D2131" t="s">
        <v>5464</v>
      </c>
      <c r="E2131" t="s">
        <v>1540</v>
      </c>
      <c r="F2131" t="s">
        <v>5429</v>
      </c>
      <c r="G2131" t="s">
        <v>639</v>
      </c>
      <c r="H2131" t="s">
        <v>639</v>
      </c>
      <c r="I2131" t="s">
        <v>1282</v>
      </c>
      <c r="J2131" t="s">
        <v>647</v>
      </c>
      <c r="K2131" t="s">
        <v>53</v>
      </c>
      <c r="L2131" s="4">
        <v>43608</v>
      </c>
      <c r="M2131" s="4">
        <v>45435</v>
      </c>
      <c r="P2131">
        <v>60</v>
      </c>
      <c r="AE2131">
        <v>1</v>
      </c>
    </row>
    <row r="2132" spans="1:31" x14ac:dyDescent="0.2">
      <c r="A2132" s="9">
        <v>2009641</v>
      </c>
      <c r="C2132" t="s">
        <v>5465</v>
      </c>
      <c r="D2132" t="s">
        <v>1284</v>
      </c>
      <c r="E2132" t="s">
        <v>4268</v>
      </c>
      <c r="F2132" t="s">
        <v>4268</v>
      </c>
      <c r="G2132" t="s">
        <v>639</v>
      </c>
      <c r="H2132" t="s">
        <v>684</v>
      </c>
      <c r="I2132" t="s">
        <v>1282</v>
      </c>
      <c r="J2132" t="s">
        <v>686</v>
      </c>
      <c r="K2132" t="s">
        <v>54</v>
      </c>
      <c r="L2132" s="4">
        <v>43608</v>
      </c>
      <c r="M2132" s="4">
        <v>45435</v>
      </c>
      <c r="N2132">
        <v>0.30000001192092896</v>
      </c>
      <c r="AE2132">
        <v>1.1000000000000001</v>
      </c>
    </row>
    <row r="2133" spans="1:31" x14ac:dyDescent="0.2">
      <c r="A2133" s="9">
        <v>2007719</v>
      </c>
      <c r="C2133" t="s">
        <v>5466</v>
      </c>
      <c r="D2133" t="s">
        <v>5467</v>
      </c>
      <c r="E2133" t="s">
        <v>1540</v>
      </c>
      <c r="F2133" t="s">
        <v>1176</v>
      </c>
      <c r="G2133" t="s">
        <v>639</v>
      </c>
      <c r="H2133" t="s">
        <v>639</v>
      </c>
      <c r="I2133" t="s">
        <v>1282</v>
      </c>
      <c r="J2133" t="s">
        <v>647</v>
      </c>
      <c r="K2133" t="s">
        <v>53</v>
      </c>
      <c r="L2133" s="4">
        <v>43608</v>
      </c>
      <c r="M2133" s="4">
        <v>45435</v>
      </c>
      <c r="R2133">
        <v>24</v>
      </c>
      <c r="T2133">
        <v>54</v>
      </c>
      <c r="AE2133">
        <v>1</v>
      </c>
    </row>
    <row r="2134" spans="1:31" x14ac:dyDescent="0.2">
      <c r="A2134" s="9">
        <v>2009621</v>
      </c>
      <c r="C2134" t="s">
        <v>5468</v>
      </c>
      <c r="D2134" t="s">
        <v>5469</v>
      </c>
      <c r="E2134" t="s">
        <v>1540</v>
      </c>
      <c r="F2134" t="s">
        <v>1540</v>
      </c>
      <c r="G2134" t="s">
        <v>639</v>
      </c>
      <c r="H2134" t="s">
        <v>639</v>
      </c>
      <c r="I2134" t="s">
        <v>1282</v>
      </c>
      <c r="J2134" t="s">
        <v>647</v>
      </c>
      <c r="K2134" t="s">
        <v>54</v>
      </c>
      <c r="L2134" s="4">
        <v>43608</v>
      </c>
      <c r="M2134" s="4">
        <v>45435</v>
      </c>
      <c r="T2134">
        <v>2.5</v>
      </c>
      <c r="W2134">
        <v>5</v>
      </c>
      <c r="AE2134">
        <v>1.1499999999999999</v>
      </c>
    </row>
    <row r="2135" spans="1:31" x14ac:dyDescent="0.2">
      <c r="A2135" s="9">
        <v>2007720</v>
      </c>
      <c r="C2135" t="s">
        <v>5470</v>
      </c>
      <c r="D2135" t="s">
        <v>677</v>
      </c>
      <c r="E2135" t="s">
        <v>1540</v>
      </c>
      <c r="F2135" t="s">
        <v>2241</v>
      </c>
      <c r="G2135" t="s">
        <v>639</v>
      </c>
      <c r="H2135" t="s">
        <v>639</v>
      </c>
      <c r="I2135" t="s">
        <v>1282</v>
      </c>
      <c r="J2135" t="s">
        <v>641</v>
      </c>
      <c r="K2135" t="s">
        <v>53</v>
      </c>
      <c r="L2135" s="4">
        <v>43608</v>
      </c>
      <c r="M2135" s="4">
        <v>45435</v>
      </c>
      <c r="N2135">
        <v>20.600000381469727</v>
      </c>
      <c r="AE2135">
        <v>1</v>
      </c>
    </row>
    <row r="2136" spans="1:31" x14ac:dyDescent="0.2">
      <c r="A2136" s="9">
        <v>2007717</v>
      </c>
      <c r="C2136" t="s">
        <v>5471</v>
      </c>
      <c r="D2136" t="s">
        <v>2251</v>
      </c>
      <c r="E2136" t="s">
        <v>1540</v>
      </c>
      <c r="F2136" t="s">
        <v>1176</v>
      </c>
      <c r="G2136" t="s">
        <v>639</v>
      </c>
      <c r="H2136" t="s">
        <v>639</v>
      </c>
      <c r="I2136" t="s">
        <v>1282</v>
      </c>
      <c r="J2136" t="s">
        <v>647</v>
      </c>
      <c r="K2136" t="s">
        <v>53</v>
      </c>
      <c r="L2136" s="4">
        <v>43608</v>
      </c>
      <c r="M2136" s="4">
        <v>45435</v>
      </c>
      <c r="P2136">
        <v>50</v>
      </c>
      <c r="AE2136">
        <v>1</v>
      </c>
    </row>
    <row r="2137" spans="1:31" x14ac:dyDescent="0.2">
      <c r="A2137" s="9">
        <v>2007050</v>
      </c>
      <c r="C2137" t="s">
        <v>5472</v>
      </c>
      <c r="D2137" t="s">
        <v>2714</v>
      </c>
      <c r="E2137" t="s">
        <v>5473</v>
      </c>
      <c r="F2137" t="s">
        <v>5473</v>
      </c>
      <c r="G2137" t="s">
        <v>639</v>
      </c>
      <c r="H2137" t="s">
        <v>684</v>
      </c>
      <c r="I2137" t="s">
        <v>1282</v>
      </c>
      <c r="J2137" t="s">
        <v>686</v>
      </c>
      <c r="K2137" t="s">
        <v>54</v>
      </c>
      <c r="L2137" s="4">
        <v>43605</v>
      </c>
      <c r="M2137" s="4">
        <v>45432</v>
      </c>
      <c r="N2137">
        <v>0.30000001192092896</v>
      </c>
      <c r="P2137">
        <v>0.20000000298023224</v>
      </c>
      <c r="AC2137">
        <v>1</v>
      </c>
      <c r="AE2137">
        <v>1.1000000000000001</v>
      </c>
    </row>
    <row r="2138" spans="1:31" x14ac:dyDescent="0.2">
      <c r="A2138" s="9">
        <v>2009876</v>
      </c>
      <c r="B2138">
        <v>5041</v>
      </c>
      <c r="C2138" t="s">
        <v>5474</v>
      </c>
      <c r="D2138" t="s">
        <v>5475</v>
      </c>
      <c r="E2138" t="s">
        <v>5476</v>
      </c>
      <c r="F2138" t="s">
        <v>5476</v>
      </c>
      <c r="G2138" t="s">
        <v>639</v>
      </c>
      <c r="H2138" t="s">
        <v>684</v>
      </c>
      <c r="I2138" t="s">
        <v>2732</v>
      </c>
      <c r="J2138" t="s">
        <v>694</v>
      </c>
      <c r="K2138" t="s">
        <v>53</v>
      </c>
      <c r="L2138" s="4">
        <v>2</v>
      </c>
      <c r="M2138" s="4">
        <v>45412</v>
      </c>
      <c r="N2138">
        <v>0.30000001192092896</v>
      </c>
      <c r="AC2138">
        <v>13.8</v>
      </c>
      <c r="AE2138">
        <v>1</v>
      </c>
    </row>
    <row r="2139" spans="1:31" x14ac:dyDescent="0.2">
      <c r="A2139" s="9">
        <v>2007375</v>
      </c>
      <c r="C2139" t="s">
        <v>5481</v>
      </c>
      <c r="D2139" t="s">
        <v>1284</v>
      </c>
      <c r="E2139" t="s">
        <v>5482</v>
      </c>
      <c r="F2139" t="s">
        <v>5482</v>
      </c>
      <c r="G2139" t="s">
        <v>639</v>
      </c>
      <c r="H2139" t="s">
        <v>684</v>
      </c>
      <c r="I2139" t="s">
        <v>1282</v>
      </c>
      <c r="J2139" t="s">
        <v>686</v>
      </c>
      <c r="K2139" t="s">
        <v>53</v>
      </c>
      <c r="L2139" s="4">
        <v>43563</v>
      </c>
      <c r="M2139" s="4">
        <v>45390</v>
      </c>
      <c r="N2139">
        <v>0.30000001192092896</v>
      </c>
      <c r="AC2139">
        <v>1.5</v>
      </c>
      <c r="AE2139">
        <v>1</v>
      </c>
    </row>
    <row r="2140" spans="1:31" x14ac:dyDescent="0.2">
      <c r="A2140" s="9">
        <v>2007334</v>
      </c>
      <c r="C2140" t="s">
        <v>5477</v>
      </c>
      <c r="D2140" t="s">
        <v>1284</v>
      </c>
      <c r="E2140" t="s">
        <v>5478</v>
      </c>
      <c r="F2140" t="s">
        <v>5478</v>
      </c>
      <c r="G2140" t="s">
        <v>639</v>
      </c>
      <c r="H2140" t="s">
        <v>684</v>
      </c>
      <c r="I2140" t="s">
        <v>1282</v>
      </c>
      <c r="J2140" t="s">
        <v>686</v>
      </c>
      <c r="K2140" t="s">
        <v>53</v>
      </c>
      <c r="L2140" s="4">
        <v>43563</v>
      </c>
      <c r="M2140" s="4">
        <v>45390</v>
      </c>
      <c r="N2140">
        <v>0.30000001192092896</v>
      </c>
      <c r="AC2140">
        <v>2.5</v>
      </c>
      <c r="AE2140">
        <v>1</v>
      </c>
    </row>
    <row r="2141" spans="1:31" x14ac:dyDescent="0.2">
      <c r="A2141" s="9">
        <v>2007714</v>
      </c>
      <c r="C2141" t="s">
        <v>5479</v>
      </c>
      <c r="D2141" t="s">
        <v>1284</v>
      </c>
      <c r="E2141" t="s">
        <v>5480</v>
      </c>
      <c r="F2141" t="s">
        <v>5480</v>
      </c>
      <c r="G2141" t="s">
        <v>639</v>
      </c>
      <c r="H2141" t="s">
        <v>684</v>
      </c>
      <c r="I2141" t="s">
        <v>1282</v>
      </c>
      <c r="J2141" t="s">
        <v>686</v>
      </c>
      <c r="K2141" t="s">
        <v>54</v>
      </c>
      <c r="L2141" s="4">
        <v>43563</v>
      </c>
      <c r="M2141" s="4">
        <v>45390</v>
      </c>
      <c r="N2141">
        <v>0.30000001192092896</v>
      </c>
      <c r="P2141">
        <v>0.20000000298023224</v>
      </c>
      <c r="AC2141">
        <v>3.5</v>
      </c>
      <c r="AE2141">
        <v>1.1000000000000001</v>
      </c>
    </row>
    <row r="2142" spans="1:31" x14ac:dyDescent="0.2">
      <c r="A2142" s="9">
        <v>2009889</v>
      </c>
      <c r="C2142" t="s">
        <v>5483</v>
      </c>
      <c r="D2142" t="s">
        <v>5484</v>
      </c>
      <c r="E2142" t="s">
        <v>2434</v>
      </c>
      <c r="F2142" t="s">
        <v>5485</v>
      </c>
      <c r="G2142" t="s">
        <v>639</v>
      </c>
      <c r="H2142" t="s">
        <v>639</v>
      </c>
      <c r="I2142" t="s">
        <v>772</v>
      </c>
      <c r="J2142" t="s">
        <v>729</v>
      </c>
      <c r="K2142" t="s">
        <v>54</v>
      </c>
      <c r="L2142" s="4">
        <v>2</v>
      </c>
      <c r="M2142" s="4">
        <v>45390</v>
      </c>
      <c r="P2142">
        <v>5.4000000953674316</v>
      </c>
      <c r="AE2142">
        <v>1.127</v>
      </c>
    </row>
    <row r="2143" spans="1:31" x14ac:dyDescent="0.2">
      <c r="A2143" s="9">
        <v>2009159</v>
      </c>
      <c r="C2143" t="s">
        <v>5486</v>
      </c>
      <c r="D2143" t="s">
        <v>5487</v>
      </c>
      <c r="E2143" t="s">
        <v>5488</v>
      </c>
      <c r="F2143" t="s">
        <v>5489</v>
      </c>
      <c r="G2143" t="s">
        <v>639</v>
      </c>
      <c r="H2143" t="s">
        <v>639</v>
      </c>
      <c r="I2143" t="s">
        <v>1282</v>
      </c>
      <c r="J2143" t="s">
        <v>647</v>
      </c>
      <c r="K2143" t="s">
        <v>53</v>
      </c>
      <c r="L2143" s="4">
        <v>43563</v>
      </c>
      <c r="M2143" s="4">
        <v>45390</v>
      </c>
      <c r="Q2143">
        <v>25</v>
      </c>
      <c r="T2143">
        <v>14</v>
      </c>
      <c r="AE2143">
        <v>1</v>
      </c>
    </row>
    <row r="2144" spans="1:31" x14ac:dyDescent="0.2">
      <c r="A2144" s="9">
        <v>2009825</v>
      </c>
      <c r="C2144" t="s">
        <v>5490</v>
      </c>
      <c r="D2144" t="s">
        <v>5491</v>
      </c>
      <c r="E2144" t="s">
        <v>5492</v>
      </c>
      <c r="F2144" t="s">
        <v>5492</v>
      </c>
      <c r="G2144" t="s">
        <v>639</v>
      </c>
      <c r="H2144" t="s">
        <v>639</v>
      </c>
      <c r="I2144" t="s">
        <v>772</v>
      </c>
      <c r="J2144" t="s">
        <v>729</v>
      </c>
      <c r="K2144" t="s">
        <v>54</v>
      </c>
      <c r="L2144" s="4">
        <v>2</v>
      </c>
      <c r="M2144" s="4">
        <v>45382</v>
      </c>
      <c r="AE2144">
        <v>1</v>
      </c>
    </row>
    <row r="2145" spans="1:31" x14ac:dyDescent="0.2">
      <c r="A2145" s="9">
        <v>2007799</v>
      </c>
      <c r="C2145" t="s">
        <v>5493</v>
      </c>
      <c r="D2145" t="s">
        <v>5494</v>
      </c>
      <c r="E2145" t="s">
        <v>2076</v>
      </c>
      <c r="F2145" t="s">
        <v>5495</v>
      </c>
      <c r="G2145" t="s">
        <v>639</v>
      </c>
      <c r="H2145" t="s">
        <v>639</v>
      </c>
      <c r="I2145" t="s">
        <v>772</v>
      </c>
      <c r="J2145" t="s">
        <v>729</v>
      </c>
      <c r="K2145" t="s">
        <v>53</v>
      </c>
      <c r="L2145" s="4">
        <v>2</v>
      </c>
      <c r="M2145" s="4">
        <v>45382</v>
      </c>
      <c r="P2145">
        <v>0.14000000059604645</v>
      </c>
      <c r="Q2145">
        <v>2.1099998950958252</v>
      </c>
      <c r="S2145">
        <v>4.2300000190734863</v>
      </c>
      <c r="V2145">
        <v>6.399999838322401E-3</v>
      </c>
      <c r="W2145">
        <v>1.9000000320374966E-3</v>
      </c>
      <c r="X2145">
        <v>1.7000000476837158</v>
      </c>
      <c r="Y2145">
        <v>7.6999999582767487E-3</v>
      </c>
      <c r="AE2145">
        <v>1</v>
      </c>
    </row>
    <row r="2146" spans="1:31" x14ac:dyDescent="0.2">
      <c r="A2146" s="9">
        <v>2008162</v>
      </c>
      <c r="B2146">
        <v>4281</v>
      </c>
      <c r="C2146" t="s">
        <v>5496</v>
      </c>
      <c r="D2146" t="s">
        <v>5497</v>
      </c>
      <c r="E2146" t="s">
        <v>5498</v>
      </c>
      <c r="F2146" t="s">
        <v>5498</v>
      </c>
      <c r="G2146" t="s">
        <v>639</v>
      </c>
      <c r="H2146" t="s">
        <v>684</v>
      </c>
      <c r="I2146" t="s">
        <v>2732</v>
      </c>
      <c r="J2146" t="s">
        <v>694</v>
      </c>
      <c r="K2146" t="s">
        <v>53</v>
      </c>
      <c r="L2146" s="4">
        <v>2</v>
      </c>
      <c r="M2146" s="4">
        <v>45382</v>
      </c>
      <c r="N2146">
        <v>1.2999999523162842</v>
      </c>
      <c r="AC2146">
        <v>23.1</v>
      </c>
      <c r="AE2146">
        <v>1</v>
      </c>
    </row>
    <row r="2147" spans="1:31" x14ac:dyDescent="0.2">
      <c r="A2147" s="9">
        <v>2008997</v>
      </c>
      <c r="C2147" t="s">
        <v>5499</v>
      </c>
      <c r="D2147" t="s">
        <v>5500</v>
      </c>
      <c r="E2147" t="s">
        <v>4144</v>
      </c>
      <c r="F2147" t="s">
        <v>2625</v>
      </c>
      <c r="G2147" t="s">
        <v>639</v>
      </c>
      <c r="H2147" t="s">
        <v>639</v>
      </c>
      <c r="I2147" t="s">
        <v>772</v>
      </c>
      <c r="J2147" t="s">
        <v>729</v>
      </c>
      <c r="K2147" t="s">
        <v>53</v>
      </c>
      <c r="L2147" s="4">
        <v>2</v>
      </c>
      <c r="M2147" s="4">
        <v>45382</v>
      </c>
      <c r="N2147">
        <v>9</v>
      </c>
      <c r="O2147">
        <v>40</v>
      </c>
      <c r="V2147">
        <v>0.80000001192092896</v>
      </c>
      <c r="AE2147">
        <v>1</v>
      </c>
    </row>
    <row r="2148" spans="1:31" x14ac:dyDescent="0.2">
      <c r="A2148" s="9">
        <v>2007934</v>
      </c>
      <c r="C2148" t="s">
        <v>5501</v>
      </c>
      <c r="D2148" t="s">
        <v>5502</v>
      </c>
      <c r="E2148" t="s">
        <v>3815</v>
      </c>
      <c r="F2148" t="s">
        <v>3815</v>
      </c>
      <c r="G2148" t="s">
        <v>639</v>
      </c>
      <c r="H2148" t="s">
        <v>639</v>
      </c>
      <c r="I2148" t="s">
        <v>772</v>
      </c>
      <c r="J2148" t="s">
        <v>647</v>
      </c>
      <c r="K2148" t="s">
        <v>54</v>
      </c>
      <c r="L2148" s="4">
        <v>2</v>
      </c>
      <c r="M2148" s="4">
        <v>45382</v>
      </c>
      <c r="Q2148">
        <v>8</v>
      </c>
      <c r="T2148">
        <v>19</v>
      </c>
      <c r="AE2148">
        <v>1.3</v>
      </c>
    </row>
    <row r="2149" spans="1:31" x14ac:dyDescent="0.2">
      <c r="A2149" s="9">
        <v>2009588</v>
      </c>
      <c r="C2149" t="s">
        <v>5503</v>
      </c>
      <c r="D2149" t="s">
        <v>5504</v>
      </c>
      <c r="E2149" t="s">
        <v>1331</v>
      </c>
      <c r="F2149" t="s">
        <v>1331</v>
      </c>
      <c r="G2149" t="s">
        <v>639</v>
      </c>
      <c r="H2149" t="s">
        <v>639</v>
      </c>
      <c r="I2149" t="s">
        <v>1282</v>
      </c>
      <c r="J2149" t="s">
        <v>647</v>
      </c>
      <c r="K2149" t="s">
        <v>53</v>
      </c>
      <c r="L2149" s="4">
        <v>43549</v>
      </c>
      <c r="M2149" s="4">
        <v>45376</v>
      </c>
      <c r="AC2149">
        <v>6</v>
      </c>
      <c r="AE2149">
        <v>1</v>
      </c>
    </row>
    <row r="2150" spans="1:31" x14ac:dyDescent="0.2">
      <c r="A2150" s="9">
        <v>2009566</v>
      </c>
      <c r="C2150" t="s">
        <v>5505</v>
      </c>
      <c r="D2150" t="s">
        <v>3013</v>
      </c>
      <c r="E2150" t="s">
        <v>1702</v>
      </c>
      <c r="F2150" t="s">
        <v>1702</v>
      </c>
      <c r="G2150" t="s">
        <v>639</v>
      </c>
      <c r="H2150" t="s">
        <v>639</v>
      </c>
      <c r="I2150" t="s">
        <v>1282</v>
      </c>
      <c r="J2150" t="s">
        <v>647</v>
      </c>
      <c r="K2150" t="s">
        <v>54</v>
      </c>
      <c r="L2150" s="4">
        <v>43537</v>
      </c>
      <c r="M2150" s="4">
        <v>45364</v>
      </c>
      <c r="AC2150">
        <v>45</v>
      </c>
      <c r="AE2150">
        <v>1</v>
      </c>
    </row>
    <row r="2151" spans="1:31" x14ac:dyDescent="0.2">
      <c r="A2151" s="9">
        <v>2009567</v>
      </c>
      <c r="C2151" t="s">
        <v>5506</v>
      </c>
      <c r="D2151" t="s">
        <v>5507</v>
      </c>
      <c r="E2151" t="s">
        <v>1702</v>
      </c>
      <c r="F2151" t="s">
        <v>1702</v>
      </c>
      <c r="G2151" t="s">
        <v>639</v>
      </c>
      <c r="H2151" t="s">
        <v>639</v>
      </c>
      <c r="I2151" t="s">
        <v>1282</v>
      </c>
      <c r="J2151" t="s">
        <v>647</v>
      </c>
      <c r="K2151" t="s">
        <v>54</v>
      </c>
      <c r="L2151" s="4">
        <v>43537</v>
      </c>
      <c r="M2151" s="4">
        <v>45364</v>
      </c>
      <c r="AC2151">
        <v>45</v>
      </c>
      <c r="AE2151">
        <v>1</v>
      </c>
    </row>
    <row r="2152" spans="1:31" x14ac:dyDescent="0.2">
      <c r="A2152" s="9">
        <v>2009568</v>
      </c>
      <c r="C2152" t="s">
        <v>5508</v>
      </c>
      <c r="D2152" t="s">
        <v>5509</v>
      </c>
      <c r="E2152" t="s">
        <v>1702</v>
      </c>
      <c r="F2152" t="s">
        <v>1702</v>
      </c>
      <c r="G2152" t="s">
        <v>639</v>
      </c>
      <c r="H2152" t="s">
        <v>639</v>
      </c>
      <c r="I2152" t="s">
        <v>1282</v>
      </c>
      <c r="J2152" t="s">
        <v>647</v>
      </c>
      <c r="K2152" t="s">
        <v>54</v>
      </c>
      <c r="L2152" s="4">
        <v>43537</v>
      </c>
      <c r="M2152" s="4">
        <v>45364</v>
      </c>
      <c r="AC2152">
        <v>45</v>
      </c>
      <c r="AE2152">
        <v>1</v>
      </c>
    </row>
    <row r="2153" spans="1:31" x14ac:dyDescent="0.2">
      <c r="A2153" s="9">
        <v>2009569</v>
      </c>
      <c r="C2153" t="s">
        <v>5510</v>
      </c>
      <c r="D2153" t="s">
        <v>2949</v>
      </c>
      <c r="E2153" t="s">
        <v>1702</v>
      </c>
      <c r="F2153" t="s">
        <v>1702</v>
      </c>
      <c r="G2153" t="s">
        <v>639</v>
      </c>
      <c r="H2153" t="s">
        <v>639</v>
      </c>
      <c r="I2153" t="s">
        <v>1282</v>
      </c>
      <c r="J2153" t="s">
        <v>647</v>
      </c>
      <c r="K2153" t="s">
        <v>54</v>
      </c>
      <c r="L2153" s="4">
        <v>43537</v>
      </c>
      <c r="M2153" s="4">
        <v>45364</v>
      </c>
      <c r="AC2153">
        <v>45</v>
      </c>
      <c r="AE2153">
        <v>1</v>
      </c>
    </row>
    <row r="2154" spans="1:31" x14ac:dyDescent="0.2">
      <c r="A2154" s="9">
        <v>2009557</v>
      </c>
      <c r="C2154" t="s">
        <v>5511</v>
      </c>
      <c r="D2154" t="s">
        <v>5512</v>
      </c>
      <c r="E2154" t="s">
        <v>5513</v>
      </c>
      <c r="F2154" t="s">
        <v>2936</v>
      </c>
      <c r="G2154" t="s">
        <v>639</v>
      </c>
      <c r="H2154" t="s">
        <v>639</v>
      </c>
      <c r="I2154" t="s">
        <v>1282</v>
      </c>
      <c r="J2154" t="s">
        <v>647</v>
      </c>
      <c r="K2154" t="s">
        <v>54</v>
      </c>
      <c r="L2154" s="4">
        <v>43536</v>
      </c>
      <c r="M2154" s="4">
        <v>45363</v>
      </c>
      <c r="AC2154">
        <v>50</v>
      </c>
      <c r="AE2154">
        <v>1</v>
      </c>
    </row>
    <row r="2155" spans="1:31" x14ac:dyDescent="0.2">
      <c r="A2155" s="9">
        <v>2009559</v>
      </c>
      <c r="C2155" t="s">
        <v>5514</v>
      </c>
      <c r="D2155" t="s">
        <v>5515</v>
      </c>
      <c r="E2155" t="s">
        <v>5513</v>
      </c>
      <c r="F2155" t="s">
        <v>2936</v>
      </c>
      <c r="G2155" t="s">
        <v>639</v>
      </c>
      <c r="H2155" t="s">
        <v>639</v>
      </c>
      <c r="I2155" t="s">
        <v>1282</v>
      </c>
      <c r="J2155" t="s">
        <v>647</v>
      </c>
      <c r="K2155" t="s">
        <v>54</v>
      </c>
      <c r="L2155" s="4">
        <v>43536</v>
      </c>
      <c r="M2155" s="4">
        <v>45363</v>
      </c>
      <c r="AC2155">
        <v>50</v>
      </c>
      <c r="AE2155">
        <v>1</v>
      </c>
    </row>
    <row r="2156" spans="1:31" x14ac:dyDescent="0.2">
      <c r="A2156" s="9">
        <v>2009558</v>
      </c>
      <c r="C2156" t="s">
        <v>5516</v>
      </c>
      <c r="D2156" t="s">
        <v>5517</v>
      </c>
      <c r="E2156" t="s">
        <v>5513</v>
      </c>
      <c r="F2156" t="s">
        <v>2936</v>
      </c>
      <c r="G2156" t="s">
        <v>639</v>
      </c>
      <c r="H2156" t="s">
        <v>639</v>
      </c>
      <c r="I2156" t="s">
        <v>1282</v>
      </c>
      <c r="J2156" t="s">
        <v>647</v>
      </c>
      <c r="K2156" t="s">
        <v>54</v>
      </c>
      <c r="L2156" s="4">
        <v>43536</v>
      </c>
      <c r="M2156" s="4">
        <v>45363</v>
      </c>
      <c r="AC2156">
        <v>50</v>
      </c>
      <c r="AE2156">
        <v>1</v>
      </c>
    </row>
    <row r="2157" spans="1:31" x14ac:dyDescent="0.2">
      <c r="A2157" s="9">
        <v>2009560</v>
      </c>
      <c r="C2157" t="s">
        <v>5518</v>
      </c>
      <c r="D2157" t="s">
        <v>5519</v>
      </c>
      <c r="E2157" t="s">
        <v>5513</v>
      </c>
      <c r="F2157" t="s">
        <v>2936</v>
      </c>
      <c r="G2157" t="s">
        <v>639</v>
      </c>
      <c r="H2157" t="s">
        <v>639</v>
      </c>
      <c r="I2157" t="s">
        <v>1282</v>
      </c>
      <c r="J2157" t="s">
        <v>647</v>
      </c>
      <c r="K2157" t="s">
        <v>54</v>
      </c>
      <c r="L2157" s="4">
        <v>43536</v>
      </c>
      <c r="M2157" s="4">
        <v>45363</v>
      </c>
      <c r="AC2157">
        <v>50</v>
      </c>
      <c r="AE2157">
        <v>1</v>
      </c>
    </row>
    <row r="2158" spans="1:31" x14ac:dyDescent="0.2">
      <c r="A2158" s="9">
        <v>2007321</v>
      </c>
      <c r="C2158" t="s">
        <v>5520</v>
      </c>
      <c r="D2158" t="s">
        <v>5521</v>
      </c>
      <c r="E2158" t="s">
        <v>5522</v>
      </c>
      <c r="F2158" t="s">
        <v>5522</v>
      </c>
      <c r="G2158" t="s">
        <v>639</v>
      </c>
      <c r="H2158" t="s">
        <v>684</v>
      </c>
      <c r="I2158" t="s">
        <v>1282</v>
      </c>
      <c r="J2158" t="s">
        <v>686</v>
      </c>
      <c r="K2158" t="s">
        <v>54</v>
      </c>
      <c r="L2158" s="4">
        <v>43531</v>
      </c>
      <c r="M2158" s="4">
        <v>45358</v>
      </c>
      <c r="N2158">
        <v>0.30000001192092896</v>
      </c>
      <c r="P2158">
        <v>0.10000000149011612</v>
      </c>
      <c r="AC2158">
        <v>1</v>
      </c>
      <c r="AE2158">
        <v>1.1000000000000001</v>
      </c>
    </row>
    <row r="2159" spans="1:31" x14ac:dyDescent="0.2">
      <c r="A2159" s="9">
        <v>2004997</v>
      </c>
      <c r="C2159" t="s">
        <v>5523</v>
      </c>
      <c r="D2159" t="s">
        <v>5524</v>
      </c>
      <c r="E2159" t="s">
        <v>2496</v>
      </c>
      <c r="F2159" t="s">
        <v>2496</v>
      </c>
      <c r="G2159" t="s">
        <v>639</v>
      </c>
      <c r="H2159" t="s">
        <v>639</v>
      </c>
      <c r="I2159" t="s">
        <v>1282</v>
      </c>
      <c r="J2159" t="s">
        <v>647</v>
      </c>
      <c r="K2159" t="s">
        <v>54</v>
      </c>
      <c r="L2159" s="4">
        <v>43531</v>
      </c>
      <c r="M2159" s="4">
        <v>45358</v>
      </c>
      <c r="X2159">
        <v>2</v>
      </c>
      <c r="AE2159">
        <v>1</v>
      </c>
    </row>
    <row r="2160" spans="1:31" x14ac:dyDescent="0.2">
      <c r="A2160" s="9">
        <v>2005095</v>
      </c>
      <c r="C2160" t="s">
        <v>5525</v>
      </c>
      <c r="D2160" t="s">
        <v>1667</v>
      </c>
      <c r="E2160" t="s">
        <v>2496</v>
      </c>
      <c r="F2160" t="s">
        <v>1673</v>
      </c>
      <c r="G2160" t="s">
        <v>639</v>
      </c>
      <c r="H2160" t="s">
        <v>639</v>
      </c>
      <c r="I2160" t="s">
        <v>1282</v>
      </c>
      <c r="J2160" t="s">
        <v>641</v>
      </c>
      <c r="K2160" t="s">
        <v>53</v>
      </c>
      <c r="L2160" s="4">
        <v>43531</v>
      </c>
      <c r="M2160" s="4">
        <v>45358</v>
      </c>
      <c r="N2160">
        <v>27</v>
      </c>
      <c r="AE2160">
        <v>1</v>
      </c>
    </row>
    <row r="2161" spans="1:31" x14ac:dyDescent="0.2">
      <c r="A2161" s="9">
        <v>2009595</v>
      </c>
      <c r="C2161" t="s">
        <v>5526</v>
      </c>
      <c r="D2161" t="s">
        <v>5527</v>
      </c>
      <c r="E2161" t="s">
        <v>877</v>
      </c>
      <c r="F2161" t="s">
        <v>877</v>
      </c>
      <c r="G2161" t="s">
        <v>639</v>
      </c>
      <c r="H2161" t="s">
        <v>639</v>
      </c>
      <c r="I2161" t="s">
        <v>772</v>
      </c>
      <c r="J2161" t="s">
        <v>729</v>
      </c>
      <c r="K2161" t="s">
        <v>54</v>
      </c>
      <c r="L2161" s="4">
        <v>2</v>
      </c>
      <c r="M2161" s="4">
        <v>45356</v>
      </c>
      <c r="N2161">
        <v>4.8000001907348633</v>
      </c>
      <c r="AC2161">
        <v>35</v>
      </c>
      <c r="AE2161">
        <v>1.25</v>
      </c>
    </row>
    <row r="2162" spans="1:31" x14ac:dyDescent="0.2">
      <c r="A2162" s="9">
        <v>2010055</v>
      </c>
      <c r="C2162" t="s">
        <v>5528</v>
      </c>
      <c r="D2162" t="s">
        <v>5529</v>
      </c>
      <c r="E2162" t="s">
        <v>790</v>
      </c>
      <c r="F2162" t="s">
        <v>782</v>
      </c>
      <c r="G2162" t="s">
        <v>639</v>
      </c>
      <c r="H2162" t="s">
        <v>684</v>
      </c>
      <c r="I2162" t="s">
        <v>772</v>
      </c>
      <c r="J2162" t="s">
        <v>641</v>
      </c>
      <c r="K2162" t="s">
        <v>54</v>
      </c>
      <c r="L2162" s="4">
        <v>2</v>
      </c>
      <c r="M2162" s="4">
        <v>45351</v>
      </c>
      <c r="N2162">
        <v>7.6999998092651367</v>
      </c>
      <c r="O2162">
        <v>4.6999998092651367</v>
      </c>
      <c r="P2162">
        <v>4.5999999046325684</v>
      </c>
      <c r="V2162">
        <v>2.3000000044703484E-2</v>
      </c>
      <c r="W2162">
        <v>1.2000000104308128E-2</v>
      </c>
      <c r="X2162">
        <v>2.500000037252903E-2</v>
      </c>
      <c r="Y2162">
        <v>4.1999999433755875E-2</v>
      </c>
      <c r="Z2162">
        <v>4.1999999433755875E-2</v>
      </c>
      <c r="AA2162">
        <v>4.0000001899898052E-3</v>
      </c>
      <c r="AE2162">
        <v>1</v>
      </c>
    </row>
    <row r="2163" spans="1:31" x14ac:dyDescent="0.2">
      <c r="A2163" s="9">
        <v>2009173</v>
      </c>
      <c r="C2163" t="s">
        <v>5530</v>
      </c>
      <c r="D2163" t="s">
        <v>5531</v>
      </c>
      <c r="E2163" t="s">
        <v>5532</v>
      </c>
      <c r="F2163" t="s">
        <v>5532</v>
      </c>
      <c r="G2163" t="s">
        <v>639</v>
      </c>
      <c r="H2163" t="s">
        <v>639</v>
      </c>
      <c r="I2163" t="s">
        <v>1282</v>
      </c>
      <c r="J2163" t="s">
        <v>647</v>
      </c>
      <c r="K2163" t="s">
        <v>53</v>
      </c>
      <c r="L2163" s="4">
        <v>43516</v>
      </c>
      <c r="M2163" s="4">
        <v>45342</v>
      </c>
      <c r="Q2163">
        <v>49</v>
      </c>
      <c r="R2163">
        <v>2.2000000476837158</v>
      </c>
      <c r="AE2163">
        <v>1</v>
      </c>
    </row>
    <row r="2164" spans="1:31" x14ac:dyDescent="0.2">
      <c r="A2164" s="9">
        <v>2009174</v>
      </c>
      <c r="C2164" t="s">
        <v>5533</v>
      </c>
      <c r="D2164" t="s">
        <v>682</v>
      </c>
      <c r="E2164" t="s">
        <v>5532</v>
      </c>
      <c r="F2164" t="s">
        <v>5532</v>
      </c>
      <c r="G2164" t="s">
        <v>639</v>
      </c>
      <c r="H2164" t="s">
        <v>639</v>
      </c>
      <c r="I2164" t="s">
        <v>1282</v>
      </c>
      <c r="J2164" t="s">
        <v>647</v>
      </c>
      <c r="K2164" t="s">
        <v>53</v>
      </c>
      <c r="L2164" s="4">
        <v>43516</v>
      </c>
      <c r="M2164" s="4">
        <v>45342</v>
      </c>
      <c r="Q2164">
        <v>86</v>
      </c>
      <c r="R2164">
        <v>4</v>
      </c>
      <c r="AE2164">
        <v>1</v>
      </c>
    </row>
    <row r="2165" spans="1:31" x14ac:dyDescent="0.2">
      <c r="A2165" s="9">
        <v>2007599</v>
      </c>
      <c r="C2165" t="s">
        <v>5534</v>
      </c>
      <c r="D2165" t="s">
        <v>5535</v>
      </c>
      <c r="E2165" t="s">
        <v>5536</v>
      </c>
      <c r="F2165" t="s">
        <v>5537</v>
      </c>
      <c r="G2165" t="s">
        <v>639</v>
      </c>
      <c r="H2165" t="s">
        <v>639</v>
      </c>
      <c r="I2165" t="s">
        <v>1282</v>
      </c>
      <c r="J2165" t="s">
        <v>647</v>
      </c>
      <c r="K2165" t="s">
        <v>53</v>
      </c>
      <c r="L2165" s="4">
        <v>43514</v>
      </c>
      <c r="M2165" s="4">
        <v>45340</v>
      </c>
      <c r="R2165">
        <v>35</v>
      </c>
      <c r="AE2165">
        <v>1</v>
      </c>
    </row>
    <row r="2166" spans="1:31" x14ac:dyDescent="0.2">
      <c r="A2166" s="9">
        <v>2007595</v>
      </c>
      <c r="C2166" t="s">
        <v>5538</v>
      </c>
      <c r="D2166" t="s">
        <v>5539</v>
      </c>
      <c r="E2166" t="s">
        <v>5536</v>
      </c>
      <c r="F2166" t="s">
        <v>1176</v>
      </c>
      <c r="G2166" t="s">
        <v>639</v>
      </c>
      <c r="H2166" t="s">
        <v>639</v>
      </c>
      <c r="I2166" t="s">
        <v>1282</v>
      </c>
      <c r="J2166" t="s">
        <v>647</v>
      </c>
      <c r="K2166" t="s">
        <v>53</v>
      </c>
      <c r="L2166" s="4">
        <v>43514</v>
      </c>
      <c r="M2166" s="4">
        <v>45340</v>
      </c>
      <c r="P2166">
        <v>40</v>
      </c>
      <c r="R2166">
        <v>5.5</v>
      </c>
      <c r="AE2166">
        <v>1</v>
      </c>
    </row>
    <row r="2167" spans="1:31" x14ac:dyDescent="0.2">
      <c r="A2167" s="9">
        <v>2007597</v>
      </c>
      <c r="C2167" t="s">
        <v>5540</v>
      </c>
      <c r="D2167" t="s">
        <v>1667</v>
      </c>
      <c r="E2167" t="s">
        <v>5536</v>
      </c>
      <c r="F2167" t="s">
        <v>1212</v>
      </c>
      <c r="G2167" t="s">
        <v>639</v>
      </c>
      <c r="H2167" t="s">
        <v>639</v>
      </c>
      <c r="I2167" t="s">
        <v>1282</v>
      </c>
      <c r="J2167" t="s">
        <v>641</v>
      </c>
      <c r="K2167" t="s">
        <v>53</v>
      </c>
      <c r="L2167" s="4">
        <v>43514</v>
      </c>
      <c r="M2167" s="4">
        <v>45340</v>
      </c>
      <c r="N2167">
        <v>27</v>
      </c>
      <c r="AE2167">
        <v>1</v>
      </c>
    </row>
    <row r="2168" spans="1:31" x14ac:dyDescent="0.2">
      <c r="A2168" s="9">
        <v>2009544</v>
      </c>
      <c r="C2168" t="s">
        <v>5541</v>
      </c>
      <c r="D2168" t="s">
        <v>5542</v>
      </c>
      <c r="E2168" t="s">
        <v>5536</v>
      </c>
      <c r="F2168" t="s">
        <v>5536</v>
      </c>
      <c r="G2168" t="s">
        <v>639</v>
      </c>
      <c r="H2168" t="s">
        <v>639</v>
      </c>
      <c r="I2168" t="s">
        <v>1282</v>
      </c>
      <c r="J2168" t="s">
        <v>641</v>
      </c>
      <c r="K2168" t="s">
        <v>53</v>
      </c>
      <c r="L2168" s="4">
        <v>43514</v>
      </c>
      <c r="M2168" s="4">
        <v>45340</v>
      </c>
      <c r="N2168">
        <v>15</v>
      </c>
      <c r="O2168">
        <v>15</v>
      </c>
      <c r="P2168">
        <v>15</v>
      </c>
      <c r="T2168">
        <v>11</v>
      </c>
      <c r="AE2168">
        <v>1</v>
      </c>
    </row>
    <row r="2169" spans="1:31" x14ac:dyDescent="0.2">
      <c r="A2169" s="9">
        <v>2007594</v>
      </c>
      <c r="C2169" t="s">
        <v>5543</v>
      </c>
      <c r="D2169" t="s">
        <v>677</v>
      </c>
      <c r="E2169" t="s">
        <v>5536</v>
      </c>
      <c r="F2169" t="s">
        <v>2241</v>
      </c>
      <c r="G2169" t="s">
        <v>639</v>
      </c>
      <c r="H2169" t="s">
        <v>639</v>
      </c>
      <c r="I2169" t="s">
        <v>1282</v>
      </c>
      <c r="J2169" t="s">
        <v>641</v>
      </c>
      <c r="K2169" t="s">
        <v>53</v>
      </c>
      <c r="L2169" s="4">
        <v>43514</v>
      </c>
      <c r="M2169" s="4">
        <v>45340</v>
      </c>
      <c r="N2169">
        <v>20.600000381469727</v>
      </c>
      <c r="AE2169">
        <v>1</v>
      </c>
    </row>
    <row r="2170" spans="1:31" x14ac:dyDescent="0.2">
      <c r="A2170" s="9">
        <v>2009554</v>
      </c>
      <c r="C2170" t="s">
        <v>5544</v>
      </c>
      <c r="D2170" t="s">
        <v>5545</v>
      </c>
      <c r="E2170" t="s">
        <v>4295</v>
      </c>
      <c r="F2170" t="s">
        <v>4295</v>
      </c>
      <c r="G2170" t="s">
        <v>639</v>
      </c>
      <c r="H2170" t="s">
        <v>639</v>
      </c>
      <c r="I2170" t="s">
        <v>772</v>
      </c>
      <c r="J2170" t="s">
        <v>729</v>
      </c>
      <c r="K2170" t="s">
        <v>54</v>
      </c>
      <c r="L2170" s="4">
        <v>2</v>
      </c>
      <c r="M2170" s="4">
        <v>45333</v>
      </c>
      <c r="AC2170">
        <v>0.8</v>
      </c>
      <c r="AE2170">
        <v>1</v>
      </c>
    </row>
    <row r="2171" spans="1:31" x14ac:dyDescent="0.2">
      <c r="A2171" s="9">
        <v>2009555</v>
      </c>
      <c r="C2171" t="s">
        <v>5546</v>
      </c>
      <c r="D2171" t="s">
        <v>5547</v>
      </c>
      <c r="E2171" t="s">
        <v>4295</v>
      </c>
      <c r="F2171" t="s">
        <v>4295</v>
      </c>
      <c r="G2171" t="s">
        <v>639</v>
      </c>
      <c r="H2171" t="s">
        <v>639</v>
      </c>
      <c r="I2171" t="s">
        <v>772</v>
      </c>
      <c r="J2171" t="s">
        <v>729</v>
      </c>
      <c r="K2171" t="s">
        <v>54</v>
      </c>
      <c r="L2171" s="4">
        <v>2</v>
      </c>
      <c r="M2171" s="4">
        <v>45333</v>
      </c>
      <c r="AC2171">
        <v>0.8</v>
      </c>
      <c r="AE2171">
        <v>1</v>
      </c>
    </row>
    <row r="2172" spans="1:31" x14ac:dyDescent="0.2">
      <c r="A2172" s="9">
        <v>2009553</v>
      </c>
      <c r="C2172" t="s">
        <v>5548</v>
      </c>
      <c r="D2172" t="s">
        <v>5549</v>
      </c>
      <c r="E2172" t="s">
        <v>4295</v>
      </c>
      <c r="F2172" t="s">
        <v>4295</v>
      </c>
      <c r="G2172" t="s">
        <v>639</v>
      </c>
      <c r="H2172" t="s">
        <v>639</v>
      </c>
      <c r="I2172" t="s">
        <v>772</v>
      </c>
      <c r="J2172" t="s">
        <v>729</v>
      </c>
      <c r="K2172" t="s">
        <v>54</v>
      </c>
      <c r="L2172" s="4">
        <v>2</v>
      </c>
      <c r="M2172" s="4">
        <v>45333</v>
      </c>
      <c r="AC2172">
        <v>0.8</v>
      </c>
      <c r="AE2172">
        <v>1</v>
      </c>
    </row>
    <row r="2173" spans="1:31" x14ac:dyDescent="0.2">
      <c r="A2173" s="9">
        <v>2010416</v>
      </c>
      <c r="B2173">
        <v>5203</v>
      </c>
      <c r="C2173" t="s">
        <v>5550</v>
      </c>
      <c r="D2173" t="s">
        <v>5551</v>
      </c>
      <c r="E2173" t="s">
        <v>5552</v>
      </c>
      <c r="F2173" t="s">
        <v>5552</v>
      </c>
      <c r="G2173" t="s">
        <v>639</v>
      </c>
      <c r="H2173" t="s">
        <v>684</v>
      </c>
      <c r="I2173" t="s">
        <v>2732</v>
      </c>
      <c r="J2173" t="s">
        <v>694</v>
      </c>
      <c r="K2173" t="s">
        <v>53</v>
      </c>
      <c r="L2173" s="4">
        <v>2</v>
      </c>
      <c r="M2173" s="4">
        <v>45322</v>
      </c>
      <c r="N2173">
        <v>0.30000001192092896</v>
      </c>
      <c r="AC2173">
        <v>13.1</v>
      </c>
      <c r="AE2173">
        <v>1</v>
      </c>
    </row>
    <row r="2174" spans="1:31" x14ac:dyDescent="0.2">
      <c r="A2174" s="9">
        <v>2010447</v>
      </c>
      <c r="B2174">
        <v>5231</v>
      </c>
      <c r="C2174" t="s">
        <v>5553</v>
      </c>
      <c r="D2174" t="s">
        <v>5554</v>
      </c>
      <c r="E2174" t="s">
        <v>5555</v>
      </c>
      <c r="F2174" t="s">
        <v>5555</v>
      </c>
      <c r="G2174" t="s">
        <v>639</v>
      </c>
      <c r="H2174" t="s">
        <v>684</v>
      </c>
      <c r="I2174" t="s">
        <v>2732</v>
      </c>
      <c r="J2174" t="s">
        <v>694</v>
      </c>
      <c r="K2174" t="s">
        <v>53</v>
      </c>
      <c r="L2174" s="4">
        <v>2</v>
      </c>
      <c r="M2174" s="4">
        <v>45322</v>
      </c>
      <c r="N2174">
        <v>0.30000001192092896</v>
      </c>
      <c r="AC2174">
        <v>13.1</v>
      </c>
      <c r="AE2174">
        <v>1</v>
      </c>
    </row>
    <row r="2175" spans="1:31" x14ac:dyDescent="0.2">
      <c r="A2175" s="9">
        <v>2009616</v>
      </c>
      <c r="C2175" t="s">
        <v>5556</v>
      </c>
      <c r="D2175" t="s">
        <v>5557</v>
      </c>
      <c r="E2175" t="s">
        <v>2076</v>
      </c>
      <c r="F2175" t="s">
        <v>2077</v>
      </c>
      <c r="G2175" t="s">
        <v>639</v>
      </c>
      <c r="H2175" t="s">
        <v>639</v>
      </c>
      <c r="I2175" t="s">
        <v>772</v>
      </c>
      <c r="J2175" t="s">
        <v>647</v>
      </c>
      <c r="K2175" t="s">
        <v>54</v>
      </c>
      <c r="L2175" s="4">
        <v>2</v>
      </c>
      <c r="M2175" s="4">
        <v>45321</v>
      </c>
      <c r="O2175">
        <v>0.69999998807907104</v>
      </c>
      <c r="P2175">
        <v>0.20000000298023224</v>
      </c>
      <c r="T2175">
        <v>0.11999999731779099</v>
      </c>
      <c r="V2175">
        <v>1.9999999552965164E-2</v>
      </c>
      <c r="X2175">
        <v>9.9999997764825821E-3</v>
      </c>
      <c r="Y2175">
        <v>7</v>
      </c>
      <c r="Z2175">
        <v>9.9999997764825821E-3</v>
      </c>
      <c r="AE2175">
        <v>1</v>
      </c>
    </row>
    <row r="2176" spans="1:31" x14ac:dyDescent="0.2">
      <c r="A2176" s="9">
        <v>2006988</v>
      </c>
      <c r="C2176" t="s">
        <v>5558</v>
      </c>
      <c r="D2176" t="s">
        <v>5559</v>
      </c>
      <c r="E2176" t="s">
        <v>5560</v>
      </c>
      <c r="F2176" t="s">
        <v>5560</v>
      </c>
      <c r="G2176" t="s">
        <v>639</v>
      </c>
      <c r="H2176" t="s">
        <v>684</v>
      </c>
      <c r="I2176" t="s">
        <v>1282</v>
      </c>
      <c r="J2176" t="s">
        <v>686</v>
      </c>
      <c r="K2176" t="s">
        <v>54</v>
      </c>
      <c r="L2176" s="4">
        <v>43487</v>
      </c>
      <c r="M2176" s="4">
        <v>45313</v>
      </c>
      <c r="N2176">
        <v>0.30000001192092896</v>
      </c>
      <c r="O2176">
        <v>0.10000000149011612</v>
      </c>
      <c r="P2176">
        <v>0.30000001192092896</v>
      </c>
      <c r="AC2176">
        <v>3</v>
      </c>
      <c r="AE2176">
        <v>1.1000000000000001</v>
      </c>
    </row>
    <row r="2177" spans="1:31" x14ac:dyDescent="0.2">
      <c r="A2177" s="9">
        <v>2009514</v>
      </c>
      <c r="C2177" t="s">
        <v>5561</v>
      </c>
      <c r="D2177" t="s">
        <v>5562</v>
      </c>
      <c r="E2177" t="s">
        <v>1540</v>
      </c>
      <c r="F2177" t="s">
        <v>1540</v>
      </c>
      <c r="G2177" t="s">
        <v>639</v>
      </c>
      <c r="H2177" t="s">
        <v>639</v>
      </c>
      <c r="I2177" t="s">
        <v>1282</v>
      </c>
      <c r="J2177" t="s">
        <v>641</v>
      </c>
      <c r="K2177" t="s">
        <v>53</v>
      </c>
      <c r="L2177" s="4">
        <v>43487</v>
      </c>
      <c r="M2177" s="4">
        <v>45313</v>
      </c>
      <c r="N2177">
        <v>8</v>
      </c>
      <c r="O2177">
        <v>10.5</v>
      </c>
      <c r="P2177">
        <v>10</v>
      </c>
      <c r="Q2177">
        <v>2.5</v>
      </c>
      <c r="T2177">
        <v>9</v>
      </c>
      <c r="AE2177">
        <v>1</v>
      </c>
    </row>
    <row r="2178" spans="1:31" x14ac:dyDescent="0.2">
      <c r="A2178" s="9">
        <v>2007539</v>
      </c>
      <c r="C2178" t="s">
        <v>5563</v>
      </c>
      <c r="D2178" t="s">
        <v>5564</v>
      </c>
      <c r="E2178" t="s">
        <v>5565</v>
      </c>
      <c r="F2178" t="s">
        <v>5565</v>
      </c>
      <c r="G2178" t="s">
        <v>639</v>
      </c>
      <c r="H2178" t="s">
        <v>684</v>
      </c>
      <c r="I2178" t="s">
        <v>1282</v>
      </c>
      <c r="J2178" t="s">
        <v>686</v>
      </c>
      <c r="K2178" t="s">
        <v>54</v>
      </c>
      <c r="L2178" s="4">
        <v>43483</v>
      </c>
      <c r="M2178" s="4">
        <v>45309</v>
      </c>
      <c r="N2178">
        <v>0.30000001192092896</v>
      </c>
      <c r="AC2178">
        <v>2</v>
      </c>
      <c r="AE2178">
        <v>1.1000000000000001</v>
      </c>
    </row>
    <row r="2179" spans="1:31" x14ac:dyDescent="0.2">
      <c r="A2179" s="9">
        <v>2009502</v>
      </c>
      <c r="C2179" t="s">
        <v>5566</v>
      </c>
      <c r="D2179" t="s">
        <v>2807</v>
      </c>
      <c r="E2179" t="s">
        <v>5567</v>
      </c>
      <c r="F2179" t="s">
        <v>5567</v>
      </c>
      <c r="G2179" t="s">
        <v>639</v>
      </c>
      <c r="H2179" t="s">
        <v>684</v>
      </c>
      <c r="I2179" t="s">
        <v>1282</v>
      </c>
      <c r="J2179" t="s">
        <v>686</v>
      </c>
      <c r="K2179" t="s">
        <v>53</v>
      </c>
      <c r="L2179" s="4">
        <v>43482</v>
      </c>
      <c r="M2179" s="4">
        <v>45308</v>
      </c>
      <c r="N2179">
        <v>0.10000000149011612</v>
      </c>
      <c r="AC2179">
        <v>1</v>
      </c>
      <c r="AE2179">
        <v>1</v>
      </c>
    </row>
    <row r="2180" spans="1:31" x14ac:dyDescent="0.2">
      <c r="A2180" s="9">
        <v>2005138</v>
      </c>
      <c r="C2180" t="s">
        <v>5568</v>
      </c>
      <c r="D2180" t="s">
        <v>5569</v>
      </c>
      <c r="E2180" t="s">
        <v>1889</v>
      </c>
      <c r="F2180" t="s">
        <v>5570</v>
      </c>
      <c r="G2180" t="s">
        <v>639</v>
      </c>
      <c r="H2180" t="s">
        <v>639</v>
      </c>
      <c r="I2180" t="s">
        <v>1282</v>
      </c>
      <c r="J2180" t="s">
        <v>641</v>
      </c>
      <c r="K2180" t="s">
        <v>54</v>
      </c>
      <c r="L2180" s="4">
        <v>43482</v>
      </c>
      <c r="M2180" s="4">
        <v>45308</v>
      </c>
      <c r="N2180">
        <v>8</v>
      </c>
      <c r="O2180">
        <v>0</v>
      </c>
      <c r="P2180">
        <v>0</v>
      </c>
      <c r="Q2180">
        <v>13</v>
      </c>
      <c r="R2180">
        <v>0</v>
      </c>
      <c r="S2180">
        <v>0</v>
      </c>
      <c r="T2180">
        <v>0</v>
      </c>
      <c r="U2180">
        <v>0</v>
      </c>
      <c r="V2180">
        <v>0.80000001192092896</v>
      </c>
      <c r="W2180">
        <v>0</v>
      </c>
      <c r="X2180">
        <v>0</v>
      </c>
      <c r="Y2180">
        <v>0</v>
      </c>
      <c r="Z2180">
        <v>0</v>
      </c>
      <c r="AA2180">
        <v>0</v>
      </c>
      <c r="AC2180">
        <v>0</v>
      </c>
      <c r="AE2180">
        <v>1.4</v>
      </c>
    </row>
    <row r="2181" spans="1:31" x14ac:dyDescent="0.2">
      <c r="A2181" s="9">
        <v>2009503</v>
      </c>
      <c r="C2181" t="s">
        <v>5571</v>
      </c>
      <c r="D2181" t="s">
        <v>2809</v>
      </c>
      <c r="E2181" t="s">
        <v>5567</v>
      </c>
      <c r="F2181" t="s">
        <v>5567</v>
      </c>
      <c r="G2181" t="s">
        <v>639</v>
      </c>
      <c r="H2181" t="s">
        <v>684</v>
      </c>
      <c r="I2181" t="s">
        <v>1282</v>
      </c>
      <c r="J2181" t="s">
        <v>694</v>
      </c>
      <c r="K2181" t="s">
        <v>53</v>
      </c>
      <c r="L2181" s="4">
        <v>43482</v>
      </c>
      <c r="M2181" s="4">
        <v>45308</v>
      </c>
      <c r="N2181">
        <v>0.5</v>
      </c>
      <c r="AC2181">
        <v>9</v>
      </c>
      <c r="AE2181">
        <v>1</v>
      </c>
    </row>
    <row r="2182" spans="1:31" x14ac:dyDescent="0.2">
      <c r="A2182" s="9">
        <v>2009495</v>
      </c>
      <c r="C2182" t="s">
        <v>5572</v>
      </c>
      <c r="D2182" t="s">
        <v>5573</v>
      </c>
      <c r="E2182" t="s">
        <v>3234</v>
      </c>
      <c r="F2182" t="s">
        <v>3234</v>
      </c>
      <c r="G2182" t="s">
        <v>639</v>
      </c>
      <c r="H2182" t="s">
        <v>639</v>
      </c>
      <c r="I2182" t="s">
        <v>1282</v>
      </c>
      <c r="J2182" t="s">
        <v>647</v>
      </c>
      <c r="K2182" t="s">
        <v>54</v>
      </c>
      <c r="L2182" s="4">
        <v>43480</v>
      </c>
      <c r="M2182" s="4">
        <v>45306</v>
      </c>
      <c r="AC2182">
        <v>45</v>
      </c>
      <c r="AE2182">
        <v>1</v>
      </c>
    </row>
    <row r="2183" spans="1:31" x14ac:dyDescent="0.2">
      <c r="A2183" s="9">
        <v>2009481</v>
      </c>
      <c r="C2183" t="s">
        <v>5574</v>
      </c>
      <c r="D2183" t="s">
        <v>5575</v>
      </c>
      <c r="E2183" t="s">
        <v>1540</v>
      </c>
      <c r="F2183" t="s">
        <v>1540</v>
      </c>
      <c r="G2183" t="s">
        <v>639</v>
      </c>
      <c r="H2183" t="s">
        <v>639</v>
      </c>
      <c r="I2183" t="s">
        <v>1282</v>
      </c>
      <c r="J2183" t="s">
        <v>641</v>
      </c>
      <c r="K2183" t="s">
        <v>54</v>
      </c>
      <c r="L2183" s="4">
        <v>43468</v>
      </c>
      <c r="M2183" s="4">
        <v>45294</v>
      </c>
      <c r="N2183">
        <v>15</v>
      </c>
      <c r="T2183">
        <v>22</v>
      </c>
      <c r="AE2183">
        <v>1.32</v>
      </c>
    </row>
    <row r="2184" spans="1:31" x14ac:dyDescent="0.2">
      <c r="A2184" s="9">
        <v>2006897</v>
      </c>
      <c r="C2184" t="s">
        <v>5576</v>
      </c>
      <c r="D2184" t="s">
        <v>2312</v>
      </c>
      <c r="E2184" t="s">
        <v>2241</v>
      </c>
      <c r="F2184" t="s">
        <v>2241</v>
      </c>
      <c r="G2184" t="s">
        <v>639</v>
      </c>
      <c r="H2184" t="s">
        <v>639</v>
      </c>
      <c r="I2184" t="s">
        <v>1282</v>
      </c>
      <c r="J2184" t="s">
        <v>641</v>
      </c>
      <c r="K2184" t="s">
        <v>53</v>
      </c>
      <c r="L2184" s="4">
        <v>43467</v>
      </c>
      <c r="M2184" s="4">
        <v>45293</v>
      </c>
      <c r="N2184">
        <v>20.600000381469727</v>
      </c>
      <c r="T2184">
        <v>23.5</v>
      </c>
      <c r="AE2184">
        <v>1</v>
      </c>
    </row>
    <row r="2185" spans="1:31" x14ac:dyDescent="0.2">
      <c r="A2185" s="9">
        <v>2008985</v>
      </c>
      <c r="C2185" t="s">
        <v>5577</v>
      </c>
      <c r="D2185" t="s">
        <v>2316</v>
      </c>
      <c r="E2185" t="s">
        <v>2241</v>
      </c>
      <c r="F2185" t="s">
        <v>2241</v>
      </c>
      <c r="G2185" t="s">
        <v>639</v>
      </c>
      <c r="H2185" t="s">
        <v>639</v>
      </c>
      <c r="I2185" t="s">
        <v>1282</v>
      </c>
      <c r="J2185" t="s">
        <v>641</v>
      </c>
      <c r="K2185" t="s">
        <v>53</v>
      </c>
      <c r="L2185" s="4">
        <v>43467</v>
      </c>
      <c r="M2185" s="4">
        <v>45293</v>
      </c>
      <c r="N2185">
        <v>20.600000381469727</v>
      </c>
      <c r="T2185">
        <v>23.600000381469727</v>
      </c>
      <c r="AE2185">
        <v>1</v>
      </c>
    </row>
    <row r="2186" spans="1:31" x14ac:dyDescent="0.2">
      <c r="A2186" s="9">
        <v>2006083</v>
      </c>
      <c r="C2186" t="s">
        <v>5578</v>
      </c>
      <c r="D2186" t="s">
        <v>5579</v>
      </c>
      <c r="E2186" t="s">
        <v>2241</v>
      </c>
      <c r="F2186" t="s">
        <v>2241</v>
      </c>
      <c r="G2186" t="s">
        <v>639</v>
      </c>
      <c r="H2186" t="s">
        <v>639</v>
      </c>
      <c r="I2186" t="s">
        <v>1282</v>
      </c>
      <c r="J2186" t="s">
        <v>641</v>
      </c>
      <c r="K2186" t="s">
        <v>54</v>
      </c>
      <c r="L2186" s="4">
        <v>43467</v>
      </c>
      <c r="M2186" s="4">
        <v>45293</v>
      </c>
      <c r="N2186">
        <v>19</v>
      </c>
      <c r="T2186">
        <v>5</v>
      </c>
      <c r="AE2186">
        <v>1.2</v>
      </c>
    </row>
    <row r="2187" spans="1:31" x14ac:dyDescent="0.2">
      <c r="A2187" s="9">
        <v>2006116</v>
      </c>
      <c r="C2187" t="s">
        <v>5580</v>
      </c>
      <c r="D2187" t="s">
        <v>2318</v>
      </c>
      <c r="E2187" t="s">
        <v>2241</v>
      </c>
      <c r="F2187" t="s">
        <v>2241</v>
      </c>
      <c r="G2187" t="s">
        <v>639</v>
      </c>
      <c r="H2187" t="s">
        <v>639</v>
      </c>
      <c r="I2187" t="s">
        <v>1282</v>
      </c>
      <c r="J2187" t="s">
        <v>641</v>
      </c>
      <c r="K2187" t="s">
        <v>53</v>
      </c>
      <c r="L2187" s="4">
        <v>43467</v>
      </c>
      <c r="M2187" s="4">
        <v>45293</v>
      </c>
      <c r="N2187">
        <v>20.600000381469727</v>
      </c>
      <c r="T2187">
        <v>23.600000381469727</v>
      </c>
      <c r="AE2187">
        <v>1</v>
      </c>
    </row>
    <row r="2188" spans="1:31" x14ac:dyDescent="0.2">
      <c r="A2188" s="9">
        <v>2009505</v>
      </c>
      <c r="B2188">
        <v>4903</v>
      </c>
      <c r="C2188" t="s">
        <v>5581</v>
      </c>
      <c r="D2188" t="s">
        <v>5582</v>
      </c>
      <c r="E2188" t="s">
        <v>1264</v>
      </c>
      <c r="F2188" t="s">
        <v>4650</v>
      </c>
      <c r="G2188" t="s">
        <v>639</v>
      </c>
      <c r="H2188" t="s">
        <v>639</v>
      </c>
      <c r="I2188" t="s">
        <v>2732</v>
      </c>
      <c r="J2188" t="s">
        <v>647</v>
      </c>
      <c r="K2188" t="s">
        <v>53</v>
      </c>
      <c r="L2188" s="4">
        <v>2</v>
      </c>
      <c r="M2188" s="4">
        <v>45291</v>
      </c>
      <c r="R2188">
        <v>21</v>
      </c>
      <c r="T2188">
        <v>15.199999809265137</v>
      </c>
      <c r="AE2188">
        <v>1</v>
      </c>
    </row>
    <row r="2189" spans="1:31" x14ac:dyDescent="0.2">
      <c r="A2189" s="9">
        <v>2006477</v>
      </c>
      <c r="B2189">
        <v>3564</v>
      </c>
      <c r="C2189" t="s">
        <v>5583</v>
      </c>
      <c r="D2189" t="s">
        <v>5584</v>
      </c>
      <c r="E2189" t="s">
        <v>5585</v>
      </c>
      <c r="F2189" t="s">
        <v>5585</v>
      </c>
      <c r="G2189" t="s">
        <v>639</v>
      </c>
      <c r="H2189" t="s">
        <v>684</v>
      </c>
      <c r="I2189" t="s">
        <v>2732</v>
      </c>
      <c r="J2189" t="s">
        <v>694</v>
      </c>
      <c r="K2189" t="s">
        <v>53</v>
      </c>
      <c r="L2189" s="4">
        <v>2</v>
      </c>
      <c r="M2189" s="4">
        <v>45291</v>
      </c>
      <c r="N2189">
        <v>0.30000001192092896</v>
      </c>
      <c r="AC2189">
        <v>11.9</v>
      </c>
      <c r="AE2189">
        <v>1</v>
      </c>
    </row>
    <row r="2190" spans="1:31" x14ac:dyDescent="0.2">
      <c r="A2190" s="9">
        <v>2009467</v>
      </c>
      <c r="B2190">
        <v>4791</v>
      </c>
      <c r="C2190" t="s">
        <v>5586</v>
      </c>
      <c r="D2190" t="s">
        <v>5587</v>
      </c>
      <c r="E2190" t="s">
        <v>3338</v>
      </c>
      <c r="F2190" t="s">
        <v>3338</v>
      </c>
      <c r="G2190" t="s">
        <v>639</v>
      </c>
      <c r="H2190" t="s">
        <v>684</v>
      </c>
      <c r="I2190" t="s">
        <v>2732</v>
      </c>
      <c r="J2190" t="s">
        <v>694</v>
      </c>
      <c r="K2190" t="s">
        <v>53</v>
      </c>
      <c r="L2190" s="4">
        <v>2</v>
      </c>
      <c r="M2190" s="4">
        <v>45291</v>
      </c>
      <c r="N2190">
        <v>0.30000001192092896</v>
      </c>
      <c r="AC2190">
        <v>13.1</v>
      </c>
      <c r="AE2190">
        <v>1</v>
      </c>
    </row>
    <row r="2191" spans="1:31" x14ac:dyDescent="0.2">
      <c r="A2191" s="9">
        <v>2009479</v>
      </c>
      <c r="B2191">
        <v>4797</v>
      </c>
      <c r="C2191" t="s">
        <v>5588</v>
      </c>
      <c r="D2191" t="s">
        <v>5589</v>
      </c>
      <c r="E2191" t="s">
        <v>3338</v>
      </c>
      <c r="F2191" t="s">
        <v>3338</v>
      </c>
      <c r="G2191" t="s">
        <v>639</v>
      </c>
      <c r="H2191" t="s">
        <v>684</v>
      </c>
      <c r="I2191" t="s">
        <v>2732</v>
      </c>
      <c r="J2191" t="s">
        <v>694</v>
      </c>
      <c r="K2191" t="s">
        <v>53</v>
      </c>
      <c r="L2191" s="4">
        <v>2</v>
      </c>
      <c r="M2191" s="4">
        <v>45291</v>
      </c>
      <c r="N2191">
        <v>0.30000001192092896</v>
      </c>
      <c r="AC2191">
        <v>11.3</v>
      </c>
      <c r="AE2191">
        <v>1</v>
      </c>
    </row>
    <row r="2192" spans="1:31" x14ac:dyDescent="0.2">
      <c r="A2192" s="9">
        <v>2009468</v>
      </c>
      <c r="B2192">
        <v>4792</v>
      </c>
      <c r="C2192" t="s">
        <v>5590</v>
      </c>
      <c r="D2192" t="s">
        <v>5591</v>
      </c>
      <c r="E2192" t="s">
        <v>3338</v>
      </c>
      <c r="F2192" t="s">
        <v>3338</v>
      </c>
      <c r="G2192" t="s">
        <v>639</v>
      </c>
      <c r="H2192" t="s">
        <v>684</v>
      </c>
      <c r="I2192" t="s">
        <v>2732</v>
      </c>
      <c r="J2192" t="s">
        <v>694</v>
      </c>
      <c r="K2192" t="s">
        <v>53</v>
      </c>
      <c r="L2192" s="4">
        <v>2</v>
      </c>
      <c r="M2192" s="4">
        <v>45291</v>
      </c>
      <c r="N2192">
        <v>0.30000001192092896</v>
      </c>
      <c r="AC2192">
        <v>11.9</v>
      </c>
      <c r="AE2192">
        <v>1</v>
      </c>
    </row>
    <row r="2193" spans="1:31" x14ac:dyDescent="0.2">
      <c r="A2193" s="9">
        <v>2009635</v>
      </c>
      <c r="B2193">
        <v>4878</v>
      </c>
      <c r="C2193" t="s">
        <v>5592</v>
      </c>
      <c r="D2193" t="s">
        <v>5593</v>
      </c>
      <c r="E2193" t="s">
        <v>5594</v>
      </c>
      <c r="F2193" t="s">
        <v>5594</v>
      </c>
      <c r="G2193" t="s">
        <v>639</v>
      </c>
      <c r="H2193" t="s">
        <v>684</v>
      </c>
      <c r="I2193" t="s">
        <v>2732</v>
      </c>
      <c r="J2193" t="s">
        <v>694</v>
      </c>
      <c r="K2193" t="s">
        <v>53</v>
      </c>
      <c r="L2193" s="4">
        <v>2</v>
      </c>
      <c r="M2193" s="4">
        <v>45291</v>
      </c>
      <c r="N2193">
        <v>0.69999998807907104</v>
      </c>
      <c r="O2193">
        <v>0.30000001192092896</v>
      </c>
      <c r="P2193">
        <v>1</v>
      </c>
      <c r="AC2193">
        <v>18</v>
      </c>
      <c r="AE2193">
        <v>1</v>
      </c>
    </row>
    <row r="2194" spans="1:31" x14ac:dyDescent="0.2">
      <c r="A2194" s="9">
        <v>2007229</v>
      </c>
      <c r="B2194">
        <v>3982</v>
      </c>
      <c r="C2194" t="s">
        <v>5595</v>
      </c>
      <c r="D2194" t="s">
        <v>5596</v>
      </c>
      <c r="E2194" t="s">
        <v>3963</v>
      </c>
      <c r="F2194" t="s">
        <v>3963</v>
      </c>
      <c r="G2194" t="s">
        <v>639</v>
      </c>
      <c r="H2194" t="s">
        <v>684</v>
      </c>
      <c r="I2194" t="s">
        <v>2732</v>
      </c>
      <c r="J2194" t="s">
        <v>694</v>
      </c>
      <c r="K2194" t="s">
        <v>53</v>
      </c>
      <c r="L2194" s="4">
        <v>2</v>
      </c>
      <c r="M2194" s="4">
        <v>45291</v>
      </c>
      <c r="N2194">
        <v>0.89999997615814209</v>
      </c>
      <c r="AC2194">
        <v>17</v>
      </c>
      <c r="AE2194">
        <v>1</v>
      </c>
    </row>
    <row r="2195" spans="1:31" x14ac:dyDescent="0.2">
      <c r="A2195" s="9">
        <v>2009750</v>
      </c>
      <c r="B2195">
        <v>4942</v>
      </c>
      <c r="C2195" t="s">
        <v>5597</v>
      </c>
      <c r="D2195" t="s">
        <v>5598</v>
      </c>
      <c r="E2195" t="s">
        <v>5599</v>
      </c>
      <c r="F2195" t="s">
        <v>5599</v>
      </c>
      <c r="G2195" t="s">
        <v>639</v>
      </c>
      <c r="H2195" t="s">
        <v>684</v>
      </c>
      <c r="I2195" t="s">
        <v>2732</v>
      </c>
      <c r="J2195" t="s">
        <v>694</v>
      </c>
      <c r="K2195" t="s">
        <v>53</v>
      </c>
      <c r="L2195" s="4">
        <v>2</v>
      </c>
      <c r="M2195" s="4">
        <v>45291</v>
      </c>
      <c r="N2195">
        <v>0.5</v>
      </c>
      <c r="O2195">
        <v>0.20000000298023224</v>
      </c>
      <c r="AE2195">
        <v>1</v>
      </c>
    </row>
    <row r="2196" spans="1:31" x14ac:dyDescent="0.2">
      <c r="A2196" s="9">
        <v>2008046</v>
      </c>
      <c r="B2196">
        <v>4219</v>
      </c>
      <c r="C2196" t="s">
        <v>5600</v>
      </c>
      <c r="D2196" t="s">
        <v>5601</v>
      </c>
      <c r="E2196" t="s">
        <v>5602</v>
      </c>
      <c r="F2196" t="s">
        <v>5602</v>
      </c>
      <c r="G2196" t="s">
        <v>639</v>
      </c>
      <c r="H2196" t="s">
        <v>639</v>
      </c>
      <c r="I2196" t="s">
        <v>2732</v>
      </c>
      <c r="J2196" t="s">
        <v>729</v>
      </c>
      <c r="K2196" t="s">
        <v>54</v>
      </c>
      <c r="L2196" s="4">
        <v>2</v>
      </c>
      <c r="M2196" s="4">
        <v>45291</v>
      </c>
      <c r="AE2196">
        <v>1.1000000000000001</v>
      </c>
    </row>
    <row r="2197" spans="1:31" x14ac:dyDescent="0.2">
      <c r="A2197" s="9">
        <v>2004344</v>
      </c>
      <c r="B2197">
        <v>3172</v>
      </c>
      <c r="C2197" t="s">
        <v>5603</v>
      </c>
      <c r="D2197" t="s">
        <v>5604</v>
      </c>
      <c r="E2197" t="s">
        <v>811</v>
      </c>
      <c r="F2197" t="s">
        <v>2638</v>
      </c>
      <c r="G2197" t="s">
        <v>639</v>
      </c>
      <c r="H2197" t="s">
        <v>639</v>
      </c>
      <c r="I2197" t="s">
        <v>2732</v>
      </c>
      <c r="J2197" t="s">
        <v>729</v>
      </c>
      <c r="K2197" t="s">
        <v>54</v>
      </c>
      <c r="L2197" s="4">
        <v>39854</v>
      </c>
      <c r="M2197" s="4">
        <v>45291</v>
      </c>
      <c r="P2197">
        <v>3.5</v>
      </c>
      <c r="R2197">
        <v>0.41999998688697815</v>
      </c>
      <c r="S2197">
        <v>1.3999999761581421</v>
      </c>
      <c r="W2197">
        <v>1.9999999552965164E-2</v>
      </c>
      <c r="AE2197">
        <v>1.1299999999999999</v>
      </c>
    </row>
    <row r="2198" spans="1:31" x14ac:dyDescent="0.2">
      <c r="A2198" s="9">
        <v>2008449</v>
      </c>
      <c r="B2198">
        <v>4445</v>
      </c>
      <c r="C2198" t="s">
        <v>5605</v>
      </c>
      <c r="D2198" t="s">
        <v>5606</v>
      </c>
      <c r="E2198" t="s">
        <v>3520</v>
      </c>
      <c r="F2198" t="s">
        <v>3520</v>
      </c>
      <c r="G2198" t="s">
        <v>639</v>
      </c>
      <c r="H2198" t="s">
        <v>639</v>
      </c>
      <c r="I2198" t="s">
        <v>2732</v>
      </c>
      <c r="J2198" t="s">
        <v>729</v>
      </c>
      <c r="K2198" t="s">
        <v>53</v>
      </c>
      <c r="L2198" s="4">
        <v>2</v>
      </c>
      <c r="M2198" s="4">
        <v>45291</v>
      </c>
      <c r="AC2198">
        <v>45</v>
      </c>
      <c r="AE2198">
        <v>1</v>
      </c>
    </row>
    <row r="2199" spans="1:31" x14ac:dyDescent="0.2">
      <c r="A2199" s="9">
        <v>2008859</v>
      </c>
      <c r="B2199">
        <v>4561</v>
      </c>
      <c r="C2199" t="s">
        <v>5607</v>
      </c>
      <c r="D2199" t="s">
        <v>5608</v>
      </c>
      <c r="E2199" t="s">
        <v>811</v>
      </c>
      <c r="F2199" t="s">
        <v>2638</v>
      </c>
      <c r="G2199" t="s">
        <v>639</v>
      </c>
      <c r="H2199" t="s">
        <v>639</v>
      </c>
      <c r="I2199" t="s">
        <v>2732</v>
      </c>
      <c r="J2199" t="s">
        <v>729</v>
      </c>
      <c r="K2199" t="s">
        <v>53</v>
      </c>
      <c r="L2199" s="4">
        <v>2</v>
      </c>
      <c r="M2199" s="4">
        <v>45291</v>
      </c>
      <c r="AE2199">
        <v>1</v>
      </c>
    </row>
    <row r="2200" spans="1:31" x14ac:dyDescent="0.2">
      <c r="A2200" s="9">
        <v>2008552</v>
      </c>
      <c r="B2200">
        <v>4519</v>
      </c>
      <c r="C2200" t="s">
        <v>5609</v>
      </c>
      <c r="D2200" t="s">
        <v>5610</v>
      </c>
      <c r="E2200" t="s">
        <v>1702</v>
      </c>
      <c r="F2200" t="s">
        <v>1702</v>
      </c>
      <c r="G2200" t="s">
        <v>639</v>
      </c>
      <c r="H2200" t="s">
        <v>639</v>
      </c>
      <c r="I2200" t="s">
        <v>2732</v>
      </c>
      <c r="J2200" t="s">
        <v>729</v>
      </c>
      <c r="K2200" t="s">
        <v>53</v>
      </c>
      <c r="L2200" s="4">
        <v>2</v>
      </c>
      <c r="M2200" s="4">
        <v>45291</v>
      </c>
      <c r="AE2200">
        <v>1</v>
      </c>
    </row>
    <row r="2201" spans="1:31" x14ac:dyDescent="0.2">
      <c r="A2201" s="9">
        <v>2009413</v>
      </c>
      <c r="B2201">
        <v>4775</v>
      </c>
      <c r="C2201" t="s">
        <v>5611</v>
      </c>
      <c r="D2201" t="s">
        <v>5612</v>
      </c>
      <c r="E2201" t="s">
        <v>5613</v>
      </c>
      <c r="F2201" t="s">
        <v>5613</v>
      </c>
      <c r="G2201" t="s">
        <v>639</v>
      </c>
      <c r="H2201" t="s">
        <v>639</v>
      </c>
      <c r="I2201" t="s">
        <v>2732</v>
      </c>
      <c r="J2201" t="s">
        <v>729</v>
      </c>
      <c r="K2201" t="s">
        <v>54</v>
      </c>
      <c r="L2201" s="4">
        <v>2</v>
      </c>
      <c r="M2201" s="4">
        <v>45291</v>
      </c>
      <c r="AE2201">
        <v>1.1000000000000001</v>
      </c>
    </row>
    <row r="2202" spans="1:31" x14ac:dyDescent="0.2">
      <c r="A2202" s="9">
        <v>2007908</v>
      </c>
      <c r="B2202">
        <v>4212</v>
      </c>
      <c r="C2202" t="s">
        <v>5614</v>
      </c>
      <c r="D2202" t="s">
        <v>5612</v>
      </c>
      <c r="E2202" t="s">
        <v>3227</v>
      </c>
      <c r="F2202" t="s">
        <v>5615</v>
      </c>
      <c r="G2202" t="s">
        <v>639</v>
      </c>
      <c r="H2202" t="s">
        <v>639</v>
      </c>
      <c r="I2202" t="s">
        <v>2732</v>
      </c>
      <c r="J2202" t="s">
        <v>729</v>
      </c>
      <c r="K2202" t="s">
        <v>54</v>
      </c>
      <c r="L2202" s="4">
        <v>2</v>
      </c>
      <c r="M2202" s="4">
        <v>45291</v>
      </c>
      <c r="N2202">
        <v>9</v>
      </c>
      <c r="O2202">
        <v>6</v>
      </c>
      <c r="P2202">
        <v>4.0999999046325684</v>
      </c>
      <c r="AE2202">
        <v>1.1000000000000001</v>
      </c>
    </row>
    <row r="2203" spans="1:31" x14ac:dyDescent="0.2">
      <c r="A2203" s="9">
        <v>2009681</v>
      </c>
      <c r="B2203">
        <v>4965</v>
      </c>
      <c r="C2203" t="s">
        <v>5616</v>
      </c>
      <c r="D2203" t="s">
        <v>5617</v>
      </c>
      <c r="E2203" t="s">
        <v>911</v>
      </c>
      <c r="F2203" t="s">
        <v>1090</v>
      </c>
      <c r="G2203" t="s">
        <v>639</v>
      </c>
      <c r="H2203" t="s">
        <v>639</v>
      </c>
      <c r="I2203" t="s">
        <v>2732</v>
      </c>
      <c r="J2203" t="s">
        <v>729</v>
      </c>
      <c r="K2203" t="s">
        <v>54</v>
      </c>
      <c r="L2203" s="4">
        <v>2</v>
      </c>
      <c r="M2203" s="4">
        <v>45291</v>
      </c>
      <c r="AE2203">
        <v>1.1000000000000001</v>
      </c>
    </row>
    <row r="2204" spans="1:31" x14ac:dyDescent="0.2">
      <c r="A2204" s="9">
        <v>2009379</v>
      </c>
      <c r="B2204">
        <v>4919</v>
      </c>
      <c r="C2204" t="s">
        <v>5618</v>
      </c>
      <c r="D2204" t="s">
        <v>5619</v>
      </c>
      <c r="E2204" t="s">
        <v>5620</v>
      </c>
      <c r="F2204" t="s">
        <v>5621</v>
      </c>
      <c r="G2204" t="s">
        <v>639</v>
      </c>
      <c r="H2204" t="s">
        <v>639</v>
      </c>
      <c r="I2204" t="s">
        <v>2732</v>
      </c>
      <c r="J2204" t="s">
        <v>647</v>
      </c>
      <c r="K2204" t="s">
        <v>54</v>
      </c>
      <c r="L2204" s="4">
        <v>2</v>
      </c>
      <c r="M2204" s="4">
        <v>45291</v>
      </c>
      <c r="R2204">
        <v>1.1000000238418579</v>
      </c>
      <c r="T2204">
        <v>5.6999998092651367</v>
      </c>
      <c r="W2204">
        <v>1.6000000238418579</v>
      </c>
      <c r="Z2204">
        <v>8</v>
      </c>
      <c r="AE2204">
        <v>1</v>
      </c>
    </row>
    <row r="2205" spans="1:31" x14ac:dyDescent="0.2">
      <c r="A2205" s="9">
        <v>2006072</v>
      </c>
      <c r="B2205">
        <v>3568</v>
      </c>
      <c r="C2205" t="s">
        <v>5622</v>
      </c>
      <c r="D2205" t="s">
        <v>5623</v>
      </c>
      <c r="E2205" t="s">
        <v>5624</v>
      </c>
      <c r="F2205" t="s">
        <v>5625</v>
      </c>
      <c r="G2205" t="s">
        <v>639</v>
      </c>
      <c r="H2205" t="s">
        <v>639</v>
      </c>
      <c r="I2205" t="s">
        <v>2732</v>
      </c>
      <c r="J2205" t="s">
        <v>729</v>
      </c>
      <c r="K2205" t="s">
        <v>53</v>
      </c>
      <c r="L2205" s="4">
        <v>2</v>
      </c>
      <c r="M2205" s="4">
        <v>45291</v>
      </c>
      <c r="AE2205">
        <v>1</v>
      </c>
    </row>
    <row r="2206" spans="1:31" x14ac:dyDescent="0.2">
      <c r="A2206" s="9">
        <v>2009606</v>
      </c>
      <c r="B2206">
        <v>4953</v>
      </c>
      <c r="C2206" t="s">
        <v>5626</v>
      </c>
      <c r="D2206" t="s">
        <v>5627</v>
      </c>
      <c r="E2206" t="s">
        <v>1264</v>
      </c>
      <c r="F2206" t="s">
        <v>5628</v>
      </c>
      <c r="G2206" t="s">
        <v>639</v>
      </c>
      <c r="H2206" t="s">
        <v>639</v>
      </c>
      <c r="I2206" t="s">
        <v>2732</v>
      </c>
      <c r="J2206" t="s">
        <v>641</v>
      </c>
      <c r="K2206" t="s">
        <v>53</v>
      </c>
      <c r="L2206" s="4">
        <v>2</v>
      </c>
      <c r="M2206" s="4">
        <v>45291</v>
      </c>
      <c r="N2206">
        <v>10</v>
      </c>
      <c r="O2206">
        <v>24</v>
      </c>
      <c r="T2206">
        <v>8</v>
      </c>
      <c r="V2206">
        <v>0.10000000149011612</v>
      </c>
      <c r="Y2206">
        <v>0.10000000149011612</v>
      </c>
      <c r="AE2206">
        <v>1</v>
      </c>
    </row>
    <row r="2207" spans="1:31" x14ac:dyDescent="0.2">
      <c r="A2207" s="9">
        <v>2009604</v>
      </c>
      <c r="B2207">
        <v>4925</v>
      </c>
      <c r="C2207" t="s">
        <v>5629</v>
      </c>
      <c r="D2207" t="s">
        <v>5630</v>
      </c>
      <c r="E2207" t="s">
        <v>1264</v>
      </c>
      <c r="F2207" t="s">
        <v>4403</v>
      </c>
      <c r="G2207" t="s">
        <v>639</v>
      </c>
      <c r="H2207" t="s">
        <v>639</v>
      </c>
      <c r="I2207" t="s">
        <v>2732</v>
      </c>
      <c r="J2207" t="s">
        <v>641</v>
      </c>
      <c r="K2207" t="s">
        <v>53</v>
      </c>
      <c r="L2207" s="4">
        <v>2</v>
      </c>
      <c r="M2207" s="4">
        <v>45291</v>
      </c>
      <c r="N2207">
        <v>22</v>
      </c>
      <c r="O2207">
        <v>7</v>
      </c>
      <c r="R2207">
        <v>3</v>
      </c>
      <c r="T2207">
        <v>10.800000190734863</v>
      </c>
      <c r="W2207">
        <v>2.9999999329447746E-2</v>
      </c>
      <c r="AE2207">
        <v>1</v>
      </c>
    </row>
    <row r="2208" spans="1:31" x14ac:dyDescent="0.2">
      <c r="A2208" s="9">
        <v>2009609</v>
      </c>
      <c r="B2208">
        <v>4928</v>
      </c>
      <c r="C2208" t="s">
        <v>5634</v>
      </c>
      <c r="D2208" t="s">
        <v>5632</v>
      </c>
      <c r="E2208" t="s">
        <v>1264</v>
      </c>
      <c r="F2208" t="s">
        <v>1265</v>
      </c>
      <c r="G2208" t="s">
        <v>639</v>
      </c>
      <c r="H2208" t="s">
        <v>639</v>
      </c>
      <c r="I2208" t="s">
        <v>2732</v>
      </c>
      <c r="J2208" t="s">
        <v>641</v>
      </c>
      <c r="K2208" t="s">
        <v>53</v>
      </c>
      <c r="L2208" s="4">
        <v>2</v>
      </c>
      <c r="M2208" s="4">
        <v>45291</v>
      </c>
      <c r="N2208">
        <v>7</v>
      </c>
      <c r="O2208">
        <v>28</v>
      </c>
      <c r="T2208">
        <v>6.8000001907348633</v>
      </c>
      <c r="AE2208">
        <v>1</v>
      </c>
    </row>
    <row r="2209" spans="1:31" x14ac:dyDescent="0.2">
      <c r="A2209" s="9">
        <v>2009608</v>
      </c>
      <c r="B2209">
        <v>4927</v>
      </c>
      <c r="C2209" t="s">
        <v>5631</v>
      </c>
      <c r="D2209" t="s">
        <v>5632</v>
      </c>
      <c r="E2209" t="s">
        <v>1264</v>
      </c>
      <c r="F2209" t="s">
        <v>2647</v>
      </c>
      <c r="G2209" t="s">
        <v>639</v>
      </c>
      <c r="H2209" t="s">
        <v>639</v>
      </c>
      <c r="I2209" t="s">
        <v>2732</v>
      </c>
      <c r="J2209" t="s">
        <v>641</v>
      </c>
      <c r="K2209" t="s">
        <v>53</v>
      </c>
      <c r="L2209" s="4">
        <v>2</v>
      </c>
      <c r="M2209" s="4">
        <v>45291</v>
      </c>
      <c r="N2209">
        <v>7</v>
      </c>
      <c r="O2209">
        <v>28</v>
      </c>
      <c r="T2209">
        <v>6.8000001907348633</v>
      </c>
      <c r="AE2209">
        <v>1</v>
      </c>
    </row>
    <row r="2210" spans="1:31" x14ac:dyDescent="0.2">
      <c r="A2210" s="9">
        <v>2009607</v>
      </c>
      <c r="B2210">
        <v>4926</v>
      </c>
      <c r="C2210" t="s">
        <v>5633</v>
      </c>
      <c r="D2210" t="s">
        <v>5632</v>
      </c>
      <c r="E2210" t="s">
        <v>1264</v>
      </c>
      <c r="F2210" t="s">
        <v>4403</v>
      </c>
      <c r="G2210" t="s">
        <v>639</v>
      </c>
      <c r="H2210" t="s">
        <v>639</v>
      </c>
      <c r="I2210" t="s">
        <v>2732</v>
      </c>
      <c r="J2210" t="s">
        <v>641</v>
      </c>
      <c r="K2210" t="s">
        <v>53</v>
      </c>
      <c r="L2210" s="4">
        <v>2</v>
      </c>
      <c r="M2210" s="4">
        <v>45291</v>
      </c>
      <c r="N2210">
        <v>7</v>
      </c>
      <c r="O2210">
        <v>28</v>
      </c>
      <c r="T2210">
        <v>6.8000001907348633</v>
      </c>
      <c r="AE2210">
        <v>1</v>
      </c>
    </row>
    <row r="2211" spans="1:31" x14ac:dyDescent="0.2">
      <c r="A2211" s="9">
        <v>2009603</v>
      </c>
      <c r="B2211">
        <v>4924</v>
      </c>
      <c r="C2211" t="s">
        <v>5635</v>
      </c>
      <c r="D2211" t="s">
        <v>5636</v>
      </c>
      <c r="E2211" t="s">
        <v>1264</v>
      </c>
      <c r="F2211" t="s">
        <v>1265</v>
      </c>
      <c r="G2211" t="s">
        <v>639</v>
      </c>
      <c r="H2211" t="s">
        <v>639</v>
      </c>
      <c r="I2211" t="s">
        <v>2732</v>
      </c>
      <c r="J2211" t="s">
        <v>641</v>
      </c>
      <c r="K2211" t="s">
        <v>53</v>
      </c>
      <c r="L2211" s="4">
        <v>2</v>
      </c>
      <c r="M2211" s="4">
        <v>45291</v>
      </c>
      <c r="N2211">
        <v>8</v>
      </c>
      <c r="O2211">
        <v>18</v>
      </c>
      <c r="R2211">
        <v>2</v>
      </c>
      <c r="T2211">
        <v>8</v>
      </c>
      <c r="V2211">
        <v>0.15000000596046448</v>
      </c>
      <c r="Y2211">
        <v>0.10000000149011612</v>
      </c>
      <c r="AE2211">
        <v>1</v>
      </c>
    </row>
    <row r="2212" spans="1:31" x14ac:dyDescent="0.2">
      <c r="A2212" s="9">
        <v>2009562</v>
      </c>
      <c r="B2212">
        <v>4904</v>
      </c>
      <c r="C2212" t="s">
        <v>5637</v>
      </c>
      <c r="D2212" t="s">
        <v>4401</v>
      </c>
      <c r="E2212" t="s">
        <v>1264</v>
      </c>
      <c r="F2212" t="s">
        <v>2647</v>
      </c>
      <c r="G2212" t="s">
        <v>639</v>
      </c>
      <c r="H2212" t="s">
        <v>639</v>
      </c>
      <c r="I2212" t="s">
        <v>2732</v>
      </c>
      <c r="J2212" t="s">
        <v>641</v>
      </c>
      <c r="K2212" t="s">
        <v>53</v>
      </c>
      <c r="L2212" s="4">
        <v>2</v>
      </c>
      <c r="M2212" s="4">
        <v>45291</v>
      </c>
      <c r="N2212">
        <v>24</v>
      </c>
      <c r="T2212">
        <v>7.1999998092651367</v>
      </c>
      <c r="AE2212">
        <v>1</v>
      </c>
    </row>
    <row r="2213" spans="1:31" x14ac:dyDescent="0.2">
      <c r="A2213" s="9">
        <v>2007456</v>
      </c>
      <c r="B2213">
        <v>4021</v>
      </c>
      <c r="C2213" t="s">
        <v>5638</v>
      </c>
      <c r="D2213" t="s">
        <v>5639</v>
      </c>
      <c r="E2213" t="s">
        <v>1540</v>
      </c>
      <c r="F2213" t="s">
        <v>1540</v>
      </c>
      <c r="G2213" t="s">
        <v>639</v>
      </c>
      <c r="H2213" t="s">
        <v>639</v>
      </c>
      <c r="I2213" t="s">
        <v>2732</v>
      </c>
      <c r="J2213" t="s">
        <v>694</v>
      </c>
      <c r="K2213" t="s">
        <v>53</v>
      </c>
      <c r="L2213" s="4">
        <v>2</v>
      </c>
      <c r="M2213" s="4">
        <v>45291</v>
      </c>
      <c r="N2213">
        <v>15</v>
      </c>
      <c r="T2213">
        <v>17</v>
      </c>
      <c r="X2213">
        <v>8</v>
      </c>
      <c r="AE2213">
        <v>1</v>
      </c>
    </row>
    <row r="2214" spans="1:31" x14ac:dyDescent="0.2">
      <c r="A2214" s="9">
        <v>2006909</v>
      </c>
      <c r="B2214">
        <v>3834</v>
      </c>
      <c r="C2214" t="s">
        <v>5640</v>
      </c>
      <c r="D2214" t="s">
        <v>5641</v>
      </c>
      <c r="E2214" t="s">
        <v>3482</v>
      </c>
      <c r="F2214" t="s">
        <v>3482</v>
      </c>
      <c r="G2214" t="s">
        <v>639</v>
      </c>
      <c r="H2214" t="s">
        <v>639</v>
      </c>
      <c r="I2214" t="s">
        <v>2732</v>
      </c>
      <c r="J2214" t="s">
        <v>729</v>
      </c>
      <c r="K2214" t="s">
        <v>54</v>
      </c>
      <c r="L2214" s="4">
        <v>2</v>
      </c>
      <c r="M2214" s="4">
        <v>45291</v>
      </c>
      <c r="N2214">
        <v>5</v>
      </c>
      <c r="P2214">
        <v>1.5</v>
      </c>
      <c r="R2214">
        <v>1.5</v>
      </c>
      <c r="V2214">
        <v>1.5</v>
      </c>
      <c r="AE2214">
        <v>1.1000000000000001</v>
      </c>
    </row>
    <row r="2215" spans="1:31" x14ac:dyDescent="0.2">
      <c r="A2215" s="9">
        <v>2008187</v>
      </c>
      <c r="B2215">
        <v>4292</v>
      </c>
      <c r="C2215" t="s">
        <v>5642</v>
      </c>
      <c r="D2215" t="s">
        <v>5643</v>
      </c>
      <c r="E2215" t="s">
        <v>3237</v>
      </c>
      <c r="F2215" t="s">
        <v>3237</v>
      </c>
      <c r="G2215" t="s">
        <v>639</v>
      </c>
      <c r="H2215" t="s">
        <v>639</v>
      </c>
      <c r="I2215" t="s">
        <v>2732</v>
      </c>
      <c r="J2215" t="s">
        <v>647</v>
      </c>
      <c r="K2215" t="s">
        <v>53</v>
      </c>
      <c r="L2215" s="4">
        <v>2</v>
      </c>
      <c r="M2215" s="4">
        <v>45291</v>
      </c>
      <c r="AE2215">
        <v>1</v>
      </c>
    </row>
    <row r="2216" spans="1:31" x14ac:dyDescent="0.2">
      <c r="A2216" s="9">
        <v>2007854</v>
      </c>
      <c r="B2216">
        <v>4174</v>
      </c>
      <c r="C2216" t="s">
        <v>5644</v>
      </c>
      <c r="D2216" t="s">
        <v>5645</v>
      </c>
      <c r="E2216" t="s">
        <v>5646</v>
      </c>
      <c r="F2216" t="s">
        <v>5646</v>
      </c>
      <c r="G2216" t="s">
        <v>639</v>
      </c>
      <c r="H2216" t="s">
        <v>639</v>
      </c>
      <c r="I2216" t="s">
        <v>2732</v>
      </c>
      <c r="J2216" t="s">
        <v>647</v>
      </c>
      <c r="K2216" t="s">
        <v>53</v>
      </c>
      <c r="L2216" s="4">
        <v>2</v>
      </c>
      <c r="M2216" s="4">
        <v>45291</v>
      </c>
      <c r="O2216">
        <v>1.5</v>
      </c>
      <c r="P2216">
        <v>3</v>
      </c>
      <c r="R2216">
        <v>1</v>
      </c>
      <c r="AE2216">
        <v>1</v>
      </c>
    </row>
    <row r="2217" spans="1:31" x14ac:dyDescent="0.2">
      <c r="A2217" s="9">
        <v>2009508</v>
      </c>
      <c r="B2217">
        <v>4836</v>
      </c>
      <c r="C2217" t="s">
        <v>5647</v>
      </c>
      <c r="D2217" t="s">
        <v>5648</v>
      </c>
      <c r="E2217" t="s">
        <v>1540</v>
      </c>
      <c r="F2217" t="s">
        <v>1540</v>
      </c>
      <c r="G2217" t="s">
        <v>639</v>
      </c>
      <c r="H2217" t="s">
        <v>639</v>
      </c>
      <c r="I2217" t="s">
        <v>2732</v>
      </c>
      <c r="J2217" t="s">
        <v>647</v>
      </c>
      <c r="K2217" t="s">
        <v>54</v>
      </c>
      <c r="L2217" s="4">
        <v>2</v>
      </c>
      <c r="M2217" s="4">
        <v>45291</v>
      </c>
      <c r="Y2217">
        <v>8</v>
      </c>
      <c r="AE2217">
        <v>1.25</v>
      </c>
    </row>
    <row r="2218" spans="1:31" x14ac:dyDescent="0.2">
      <c r="A2218" s="9">
        <v>2004855</v>
      </c>
      <c r="B2218">
        <v>3164</v>
      </c>
      <c r="C2218" t="s">
        <v>5649</v>
      </c>
      <c r="D2218" t="s">
        <v>5650</v>
      </c>
      <c r="E2218" t="s">
        <v>931</v>
      </c>
      <c r="F2218" t="s">
        <v>931</v>
      </c>
      <c r="G2218" t="s">
        <v>639</v>
      </c>
      <c r="H2218" t="s">
        <v>639</v>
      </c>
      <c r="I2218" t="s">
        <v>2732</v>
      </c>
      <c r="J2218" t="s">
        <v>641</v>
      </c>
      <c r="K2218" t="s">
        <v>54</v>
      </c>
      <c r="L2218" s="4">
        <v>39826</v>
      </c>
      <c r="M2218" s="4">
        <v>45291</v>
      </c>
      <c r="N2218">
        <v>15</v>
      </c>
      <c r="R2218">
        <v>2.5</v>
      </c>
      <c r="T2218">
        <v>2</v>
      </c>
      <c r="V2218">
        <v>1</v>
      </c>
      <c r="X2218">
        <v>5.000000074505806E-2</v>
      </c>
      <c r="AE2218">
        <v>1.2</v>
      </c>
    </row>
    <row r="2219" spans="1:31" x14ac:dyDescent="0.2">
      <c r="A2219" s="9">
        <v>2004852</v>
      </c>
      <c r="B2219">
        <v>3161</v>
      </c>
      <c r="C2219" t="s">
        <v>5651</v>
      </c>
      <c r="D2219" t="s">
        <v>5652</v>
      </c>
      <c r="E2219" t="s">
        <v>931</v>
      </c>
      <c r="F2219" t="s">
        <v>931</v>
      </c>
      <c r="G2219" t="s">
        <v>639</v>
      </c>
      <c r="H2219" t="s">
        <v>639</v>
      </c>
      <c r="I2219" t="s">
        <v>2732</v>
      </c>
      <c r="J2219" t="s">
        <v>641</v>
      </c>
      <c r="K2219" t="s">
        <v>54</v>
      </c>
      <c r="L2219" s="4">
        <v>39826</v>
      </c>
      <c r="M2219" s="4">
        <v>45291</v>
      </c>
      <c r="N2219">
        <v>15</v>
      </c>
      <c r="Q2219">
        <v>7.5</v>
      </c>
      <c r="AE2219">
        <v>1.3</v>
      </c>
    </row>
    <row r="2220" spans="1:31" x14ac:dyDescent="0.2">
      <c r="A2220" s="9">
        <v>2007866</v>
      </c>
      <c r="B2220">
        <v>4185</v>
      </c>
      <c r="C2220" t="s">
        <v>5653</v>
      </c>
      <c r="D2220" t="s">
        <v>5654</v>
      </c>
      <c r="E2220" t="s">
        <v>2775</v>
      </c>
      <c r="F2220" t="s">
        <v>2775</v>
      </c>
      <c r="G2220" t="s">
        <v>639</v>
      </c>
      <c r="H2220" t="s">
        <v>639</v>
      </c>
      <c r="I2220" t="s">
        <v>2732</v>
      </c>
      <c r="J2220" t="s">
        <v>729</v>
      </c>
      <c r="K2220" t="s">
        <v>54</v>
      </c>
      <c r="L2220" s="4">
        <v>2</v>
      </c>
      <c r="M2220" s="4">
        <v>45291</v>
      </c>
      <c r="AE2220">
        <v>1.1000000000000001</v>
      </c>
    </row>
    <row r="2221" spans="1:31" x14ac:dyDescent="0.2">
      <c r="A2221" s="9">
        <v>2007867</v>
      </c>
      <c r="B2221">
        <v>4186</v>
      </c>
      <c r="C2221" t="s">
        <v>5655</v>
      </c>
      <c r="D2221" t="s">
        <v>5656</v>
      </c>
      <c r="E2221" t="s">
        <v>2775</v>
      </c>
      <c r="F2221" t="s">
        <v>2775</v>
      </c>
      <c r="G2221" t="s">
        <v>639</v>
      </c>
      <c r="H2221" t="s">
        <v>639</v>
      </c>
      <c r="I2221" t="s">
        <v>2732</v>
      </c>
      <c r="J2221" t="s">
        <v>647</v>
      </c>
      <c r="K2221" t="s">
        <v>54</v>
      </c>
      <c r="L2221" s="4">
        <v>2</v>
      </c>
      <c r="M2221" s="4">
        <v>45291</v>
      </c>
      <c r="T2221">
        <v>2</v>
      </c>
      <c r="W2221">
        <v>4</v>
      </c>
      <c r="AE2221">
        <v>1.1000000000000001</v>
      </c>
    </row>
    <row r="2222" spans="1:31" x14ac:dyDescent="0.2">
      <c r="A2222" s="9">
        <v>2009618</v>
      </c>
      <c r="B2222">
        <v>4905</v>
      </c>
      <c r="C2222" t="s">
        <v>5657</v>
      </c>
      <c r="D2222" t="s">
        <v>5658</v>
      </c>
      <c r="E2222" t="s">
        <v>2775</v>
      </c>
      <c r="F2222" t="s">
        <v>2775</v>
      </c>
      <c r="G2222" t="s">
        <v>639</v>
      </c>
      <c r="H2222" t="s">
        <v>639</v>
      </c>
      <c r="I2222" t="s">
        <v>2732</v>
      </c>
      <c r="J2222" t="s">
        <v>641</v>
      </c>
      <c r="K2222" t="s">
        <v>54</v>
      </c>
      <c r="L2222" s="4">
        <v>2</v>
      </c>
      <c r="M2222" s="4">
        <v>45291</v>
      </c>
      <c r="N2222">
        <v>2</v>
      </c>
      <c r="T2222">
        <v>6</v>
      </c>
      <c r="X2222">
        <v>8</v>
      </c>
      <c r="AE2222">
        <v>1</v>
      </c>
    </row>
    <row r="2223" spans="1:31" x14ac:dyDescent="0.2">
      <c r="A2223" s="9">
        <v>2007956</v>
      </c>
      <c r="B2223">
        <v>4217</v>
      </c>
      <c r="C2223" t="s">
        <v>5659</v>
      </c>
      <c r="D2223" t="s">
        <v>5660</v>
      </c>
      <c r="E2223" t="s">
        <v>2775</v>
      </c>
      <c r="F2223" t="s">
        <v>2775</v>
      </c>
      <c r="G2223" t="s">
        <v>639</v>
      </c>
      <c r="H2223" t="s">
        <v>639</v>
      </c>
      <c r="I2223" t="s">
        <v>2732</v>
      </c>
      <c r="J2223" t="s">
        <v>647</v>
      </c>
      <c r="K2223" t="s">
        <v>54</v>
      </c>
      <c r="L2223" s="4">
        <v>2</v>
      </c>
      <c r="M2223" s="4">
        <v>45291</v>
      </c>
      <c r="Y2223">
        <v>9</v>
      </c>
      <c r="AA2223">
        <v>1</v>
      </c>
      <c r="AE2223">
        <v>1.1000000000000001</v>
      </c>
    </row>
    <row r="2224" spans="1:31" x14ac:dyDescent="0.2">
      <c r="A2224" s="9">
        <v>2007872</v>
      </c>
      <c r="B2224">
        <v>4198</v>
      </c>
      <c r="C2224" t="s">
        <v>5661</v>
      </c>
      <c r="D2224" t="s">
        <v>5662</v>
      </c>
      <c r="E2224" t="s">
        <v>2775</v>
      </c>
      <c r="F2224" t="s">
        <v>2775</v>
      </c>
      <c r="G2224" t="s">
        <v>639</v>
      </c>
      <c r="H2224" t="s">
        <v>639</v>
      </c>
      <c r="I2224" t="s">
        <v>2732</v>
      </c>
      <c r="J2224" t="s">
        <v>647</v>
      </c>
      <c r="K2224" t="s">
        <v>54</v>
      </c>
      <c r="L2224" s="4">
        <v>2</v>
      </c>
      <c r="M2224" s="4">
        <v>45291</v>
      </c>
      <c r="Y2224">
        <v>5</v>
      </c>
      <c r="AE2224">
        <v>1.1000000000000001</v>
      </c>
    </row>
    <row r="2225" spans="1:31" x14ac:dyDescent="0.2">
      <c r="A2225" s="9">
        <v>2007885</v>
      </c>
      <c r="B2225">
        <v>4176</v>
      </c>
      <c r="C2225" t="s">
        <v>5663</v>
      </c>
      <c r="D2225" t="s">
        <v>5664</v>
      </c>
      <c r="E2225" t="s">
        <v>2775</v>
      </c>
      <c r="F2225" t="s">
        <v>2775</v>
      </c>
      <c r="G2225" t="s">
        <v>639</v>
      </c>
      <c r="H2225" t="s">
        <v>639</v>
      </c>
      <c r="I2225" t="s">
        <v>2732</v>
      </c>
      <c r="J2225" t="s">
        <v>647</v>
      </c>
      <c r="K2225" t="s">
        <v>54</v>
      </c>
      <c r="L2225" s="4">
        <v>2</v>
      </c>
      <c r="M2225" s="4">
        <v>45291</v>
      </c>
      <c r="Y2225">
        <v>13</v>
      </c>
      <c r="AE2225">
        <v>1.1000000000000001</v>
      </c>
    </row>
    <row r="2226" spans="1:31" x14ac:dyDescent="0.2">
      <c r="A2226" s="9">
        <v>2001293</v>
      </c>
      <c r="B2226">
        <v>2743</v>
      </c>
      <c r="C2226" t="s">
        <v>5665</v>
      </c>
      <c r="D2226" t="s">
        <v>5666</v>
      </c>
      <c r="E2226" t="s">
        <v>2671</v>
      </c>
      <c r="F2226" t="s">
        <v>2671</v>
      </c>
      <c r="G2226" t="s">
        <v>639</v>
      </c>
      <c r="H2226" t="s">
        <v>684</v>
      </c>
      <c r="I2226" t="s">
        <v>2732</v>
      </c>
      <c r="J2226" t="s">
        <v>694</v>
      </c>
      <c r="K2226" t="s">
        <v>53</v>
      </c>
      <c r="L2226" s="4">
        <v>39168</v>
      </c>
      <c r="M2226" s="4">
        <v>45291</v>
      </c>
      <c r="N2226">
        <v>0.30000001192092896</v>
      </c>
      <c r="AC2226">
        <v>12.5</v>
      </c>
      <c r="AE2226">
        <v>1</v>
      </c>
    </row>
    <row r="2227" spans="1:31" x14ac:dyDescent="0.2">
      <c r="A2227" s="9">
        <v>2005334</v>
      </c>
      <c r="B2227">
        <v>3524</v>
      </c>
      <c r="C2227" t="s">
        <v>5667</v>
      </c>
      <c r="D2227" t="s">
        <v>5668</v>
      </c>
      <c r="E2227" t="s">
        <v>5669</v>
      </c>
      <c r="F2227" t="s">
        <v>5669</v>
      </c>
      <c r="G2227" t="s">
        <v>639</v>
      </c>
      <c r="H2227" t="s">
        <v>639</v>
      </c>
      <c r="I2227" t="s">
        <v>2732</v>
      </c>
      <c r="J2227" t="s">
        <v>729</v>
      </c>
      <c r="K2227" t="s">
        <v>53</v>
      </c>
      <c r="L2227" s="4">
        <v>2</v>
      </c>
      <c r="M2227" s="4">
        <v>45291</v>
      </c>
      <c r="AC2227">
        <v>85</v>
      </c>
      <c r="AE2227">
        <v>1</v>
      </c>
    </row>
    <row r="2228" spans="1:31" x14ac:dyDescent="0.2">
      <c r="A2228" s="9">
        <v>2007910</v>
      </c>
      <c r="B2228">
        <v>4215</v>
      </c>
      <c r="C2228" t="s">
        <v>5670</v>
      </c>
      <c r="D2228" t="s">
        <v>5671</v>
      </c>
      <c r="E2228" t="s">
        <v>1203</v>
      </c>
      <c r="F2228" t="s">
        <v>1203</v>
      </c>
      <c r="G2228" t="s">
        <v>639</v>
      </c>
      <c r="H2228" t="s">
        <v>639</v>
      </c>
      <c r="I2228" t="s">
        <v>2732</v>
      </c>
      <c r="J2228" t="s">
        <v>729</v>
      </c>
      <c r="K2228" t="s">
        <v>54</v>
      </c>
      <c r="L2228" s="4">
        <v>2</v>
      </c>
      <c r="M2228" s="4">
        <v>45291</v>
      </c>
      <c r="AE2228">
        <v>1.1000000000000001</v>
      </c>
    </row>
    <row r="2229" spans="1:31" x14ac:dyDescent="0.2">
      <c r="A2229" s="9">
        <v>2001191</v>
      </c>
      <c r="B2229">
        <v>2587</v>
      </c>
      <c r="C2229" t="s">
        <v>5672</v>
      </c>
      <c r="D2229" t="s">
        <v>5673</v>
      </c>
      <c r="E2229" t="s">
        <v>3292</v>
      </c>
      <c r="F2229" t="s">
        <v>3292</v>
      </c>
      <c r="G2229" t="s">
        <v>639</v>
      </c>
      <c r="H2229" t="s">
        <v>639</v>
      </c>
      <c r="I2229" t="s">
        <v>2732</v>
      </c>
      <c r="J2229" t="s">
        <v>729</v>
      </c>
      <c r="K2229" t="s">
        <v>53</v>
      </c>
      <c r="L2229" s="4">
        <v>38839</v>
      </c>
      <c r="M2229" s="4">
        <v>45291</v>
      </c>
      <c r="N2229">
        <v>0</v>
      </c>
      <c r="O2229">
        <v>0</v>
      </c>
      <c r="P2229">
        <v>0</v>
      </c>
      <c r="Q2229">
        <v>0</v>
      </c>
      <c r="R2229">
        <v>0</v>
      </c>
      <c r="T2229">
        <v>0</v>
      </c>
      <c r="AC2229">
        <v>90</v>
      </c>
      <c r="AE2229">
        <v>1</v>
      </c>
    </row>
    <row r="2230" spans="1:31" x14ac:dyDescent="0.2">
      <c r="A2230" s="9">
        <v>2000044</v>
      </c>
      <c r="B2230">
        <v>1893</v>
      </c>
      <c r="C2230" t="s">
        <v>5674</v>
      </c>
      <c r="D2230" t="s">
        <v>1226</v>
      </c>
      <c r="E2230" t="s">
        <v>4496</v>
      </c>
      <c r="F2230" t="s">
        <v>4496</v>
      </c>
      <c r="G2230" t="s">
        <v>639</v>
      </c>
      <c r="H2230" t="s">
        <v>639</v>
      </c>
      <c r="I2230" t="s">
        <v>2732</v>
      </c>
      <c r="J2230" t="s">
        <v>647</v>
      </c>
      <c r="K2230" t="s">
        <v>53</v>
      </c>
      <c r="L2230" s="4">
        <v>39406</v>
      </c>
      <c r="M2230" s="4">
        <v>45291</v>
      </c>
      <c r="Q2230">
        <v>35</v>
      </c>
      <c r="AE2230">
        <v>1</v>
      </c>
    </row>
    <row r="2231" spans="1:31" x14ac:dyDescent="0.2">
      <c r="A2231" s="9">
        <v>2008742</v>
      </c>
      <c r="B2231">
        <v>4494</v>
      </c>
      <c r="C2231" t="s">
        <v>5675</v>
      </c>
      <c r="D2231" t="s">
        <v>5676</v>
      </c>
      <c r="E2231" t="s">
        <v>5677</v>
      </c>
      <c r="F2231" t="s">
        <v>5677</v>
      </c>
      <c r="G2231" t="s">
        <v>639</v>
      </c>
      <c r="H2231" t="s">
        <v>639</v>
      </c>
      <c r="I2231" t="s">
        <v>2732</v>
      </c>
      <c r="J2231" t="s">
        <v>729</v>
      </c>
      <c r="K2231" t="s">
        <v>54</v>
      </c>
      <c r="L2231" s="4">
        <v>2</v>
      </c>
      <c r="M2231" s="4">
        <v>45291</v>
      </c>
      <c r="AE2231">
        <v>1.1000000000000001</v>
      </c>
    </row>
    <row r="2232" spans="1:31" x14ac:dyDescent="0.2">
      <c r="A2232" s="9">
        <v>2007590</v>
      </c>
      <c r="B2232">
        <v>4175</v>
      </c>
      <c r="C2232" t="s">
        <v>5678</v>
      </c>
      <c r="D2232" t="s">
        <v>5679</v>
      </c>
      <c r="E2232" t="s">
        <v>5680</v>
      </c>
      <c r="F2232" t="s">
        <v>5680</v>
      </c>
      <c r="G2232" t="s">
        <v>639</v>
      </c>
      <c r="H2232" t="s">
        <v>684</v>
      </c>
      <c r="I2232" t="s">
        <v>2732</v>
      </c>
      <c r="J2232" t="s">
        <v>694</v>
      </c>
      <c r="K2232" t="s">
        <v>53</v>
      </c>
      <c r="L2232" s="4">
        <v>2</v>
      </c>
      <c r="M2232" s="4">
        <v>45291</v>
      </c>
      <c r="N2232">
        <v>2.4000000953674316</v>
      </c>
      <c r="O2232">
        <v>3.2000000476837158</v>
      </c>
      <c r="P2232">
        <v>2</v>
      </c>
      <c r="AC2232">
        <v>64</v>
      </c>
      <c r="AE2232">
        <v>1</v>
      </c>
    </row>
    <row r="2233" spans="1:31" x14ac:dyDescent="0.2">
      <c r="A2233" s="9">
        <v>2009241</v>
      </c>
      <c r="B2233">
        <v>4793</v>
      </c>
      <c r="C2233" t="s">
        <v>5681</v>
      </c>
      <c r="D2233" t="s">
        <v>5682</v>
      </c>
      <c r="E2233" t="s">
        <v>1221</v>
      </c>
      <c r="F2233" t="s">
        <v>1268</v>
      </c>
      <c r="G2233" t="s">
        <v>639</v>
      </c>
      <c r="H2233" t="s">
        <v>639</v>
      </c>
      <c r="I2233" t="s">
        <v>2732</v>
      </c>
      <c r="J2233" t="s">
        <v>729</v>
      </c>
      <c r="K2233" t="s">
        <v>54</v>
      </c>
      <c r="L2233" s="4">
        <v>2</v>
      </c>
      <c r="M2233" s="4">
        <v>45291</v>
      </c>
      <c r="AE2233">
        <v>1.1000000000000001</v>
      </c>
    </row>
    <row r="2234" spans="1:31" x14ac:dyDescent="0.2">
      <c r="A2234" s="9">
        <v>2009242</v>
      </c>
      <c r="B2234">
        <v>4795</v>
      </c>
      <c r="C2234" t="s">
        <v>5683</v>
      </c>
      <c r="D2234" t="s">
        <v>5684</v>
      </c>
      <c r="E2234" t="s">
        <v>1221</v>
      </c>
      <c r="F2234" t="s">
        <v>1268</v>
      </c>
      <c r="G2234" t="s">
        <v>639</v>
      </c>
      <c r="H2234" t="s">
        <v>639</v>
      </c>
      <c r="I2234" t="s">
        <v>2732</v>
      </c>
      <c r="J2234" t="s">
        <v>729</v>
      </c>
      <c r="K2234" t="s">
        <v>54</v>
      </c>
      <c r="L2234" s="4">
        <v>2</v>
      </c>
      <c r="M2234" s="4">
        <v>45291</v>
      </c>
      <c r="AE2234">
        <v>1.1000000000000001</v>
      </c>
    </row>
    <row r="2235" spans="1:31" x14ac:dyDescent="0.2">
      <c r="A2235" s="9">
        <v>2002829</v>
      </c>
      <c r="B2235">
        <v>3241</v>
      </c>
      <c r="C2235" t="s">
        <v>5685</v>
      </c>
      <c r="D2235" t="s">
        <v>5260</v>
      </c>
      <c r="E2235" t="s">
        <v>1702</v>
      </c>
      <c r="F2235" t="s">
        <v>1702</v>
      </c>
      <c r="G2235" t="s">
        <v>639</v>
      </c>
      <c r="H2235" t="s">
        <v>684</v>
      </c>
      <c r="I2235" t="s">
        <v>2732</v>
      </c>
      <c r="J2235" t="s">
        <v>686</v>
      </c>
      <c r="K2235" t="s">
        <v>54</v>
      </c>
      <c r="L2235" s="4">
        <v>39938</v>
      </c>
      <c r="M2235" s="4">
        <v>45291</v>
      </c>
      <c r="N2235">
        <v>0.10000000149011612</v>
      </c>
      <c r="AC2235">
        <v>1</v>
      </c>
      <c r="AE2235">
        <v>1</v>
      </c>
    </row>
    <row r="2236" spans="1:31" x14ac:dyDescent="0.2">
      <c r="A2236" s="9">
        <v>2002828</v>
      </c>
      <c r="B2236">
        <v>3240</v>
      </c>
      <c r="C2236" t="s">
        <v>5686</v>
      </c>
      <c r="D2236" t="s">
        <v>3308</v>
      </c>
      <c r="E2236" t="s">
        <v>1702</v>
      </c>
      <c r="F2236" t="s">
        <v>1702</v>
      </c>
      <c r="G2236" t="s">
        <v>639</v>
      </c>
      <c r="H2236" t="s">
        <v>684</v>
      </c>
      <c r="I2236" t="s">
        <v>2732</v>
      </c>
      <c r="J2236" t="s">
        <v>694</v>
      </c>
      <c r="K2236" t="s">
        <v>53</v>
      </c>
      <c r="L2236" s="4">
        <v>39938</v>
      </c>
      <c r="M2236" s="4">
        <v>45291</v>
      </c>
      <c r="N2236">
        <v>1</v>
      </c>
      <c r="AC2236">
        <v>45</v>
      </c>
      <c r="AE2236">
        <v>1</v>
      </c>
    </row>
    <row r="2237" spans="1:31" x14ac:dyDescent="0.2">
      <c r="A2237" s="9">
        <v>2007926</v>
      </c>
      <c r="B2237">
        <v>4221</v>
      </c>
      <c r="C2237" t="s">
        <v>5687</v>
      </c>
      <c r="D2237" t="s">
        <v>5688</v>
      </c>
      <c r="E2237" t="s">
        <v>5689</v>
      </c>
      <c r="F2237" t="s">
        <v>5689</v>
      </c>
      <c r="G2237" t="s">
        <v>639</v>
      </c>
      <c r="H2237" t="s">
        <v>684</v>
      </c>
      <c r="I2237" t="s">
        <v>2732</v>
      </c>
      <c r="J2237" t="s">
        <v>686</v>
      </c>
      <c r="K2237" t="s">
        <v>53</v>
      </c>
      <c r="L2237" s="4">
        <v>2</v>
      </c>
      <c r="M2237" s="4">
        <v>45291</v>
      </c>
      <c r="N2237">
        <v>0.25</v>
      </c>
      <c r="AC2237">
        <v>3</v>
      </c>
      <c r="AE2237">
        <v>1</v>
      </c>
    </row>
    <row r="2238" spans="1:31" x14ac:dyDescent="0.2">
      <c r="A2238" s="9">
        <v>2009346</v>
      </c>
      <c r="B2238">
        <v>4776</v>
      </c>
      <c r="C2238" t="s">
        <v>5690</v>
      </c>
      <c r="D2238" t="s">
        <v>5691</v>
      </c>
      <c r="E2238" t="s">
        <v>5692</v>
      </c>
      <c r="F2238" t="s">
        <v>5692</v>
      </c>
      <c r="G2238" t="s">
        <v>639</v>
      </c>
      <c r="H2238" t="s">
        <v>684</v>
      </c>
      <c r="I2238" t="s">
        <v>2732</v>
      </c>
      <c r="J2238" t="s">
        <v>686</v>
      </c>
      <c r="K2238" t="s">
        <v>54</v>
      </c>
      <c r="L2238" s="4">
        <v>2</v>
      </c>
      <c r="M2238" s="4">
        <v>45291</v>
      </c>
      <c r="N2238">
        <v>0.25</v>
      </c>
      <c r="O2238">
        <v>5.000000074505806E-2</v>
      </c>
      <c r="P2238">
        <v>0.25</v>
      </c>
      <c r="AC2238">
        <v>3</v>
      </c>
      <c r="AE2238">
        <v>1</v>
      </c>
    </row>
    <row r="2239" spans="1:31" x14ac:dyDescent="0.2">
      <c r="A2239" s="9">
        <v>2002827</v>
      </c>
      <c r="B2239">
        <v>3239</v>
      </c>
      <c r="C2239" t="s">
        <v>5693</v>
      </c>
      <c r="D2239" t="s">
        <v>1284</v>
      </c>
      <c r="E2239" t="s">
        <v>1702</v>
      </c>
      <c r="F2239" t="s">
        <v>1702</v>
      </c>
      <c r="G2239" t="s">
        <v>639</v>
      </c>
      <c r="H2239" t="s">
        <v>684</v>
      </c>
      <c r="I2239" t="s">
        <v>2732</v>
      </c>
      <c r="J2239" t="s">
        <v>686</v>
      </c>
      <c r="K2239" t="s">
        <v>54</v>
      </c>
      <c r="L2239" s="4">
        <v>39938</v>
      </c>
      <c r="M2239" s="4">
        <v>45291</v>
      </c>
      <c r="N2239">
        <v>0.20000000298023224</v>
      </c>
      <c r="AC2239">
        <v>2</v>
      </c>
      <c r="AE2239">
        <v>1</v>
      </c>
    </row>
    <row r="2240" spans="1:31" x14ac:dyDescent="0.2">
      <c r="A2240" s="9">
        <v>2009486</v>
      </c>
      <c r="B2240">
        <v>4802</v>
      </c>
      <c r="C2240" t="s">
        <v>5694</v>
      </c>
      <c r="D2240" t="s">
        <v>1284</v>
      </c>
      <c r="E2240" t="s">
        <v>5695</v>
      </c>
      <c r="F2240" t="s">
        <v>5695</v>
      </c>
      <c r="G2240" t="s">
        <v>639</v>
      </c>
      <c r="H2240" t="s">
        <v>684</v>
      </c>
      <c r="I2240" t="s">
        <v>2732</v>
      </c>
      <c r="J2240" t="s">
        <v>686</v>
      </c>
      <c r="K2240" t="s">
        <v>54</v>
      </c>
      <c r="L2240" s="4">
        <v>2</v>
      </c>
      <c r="M2240" s="4">
        <v>45291</v>
      </c>
      <c r="N2240">
        <v>0.69999998807907104</v>
      </c>
      <c r="P2240">
        <v>0.5</v>
      </c>
      <c r="AE2240">
        <v>1</v>
      </c>
    </row>
    <row r="2241" spans="1:31" x14ac:dyDescent="0.2">
      <c r="A2241" s="9">
        <v>2006837</v>
      </c>
      <c r="B2241">
        <v>3774</v>
      </c>
      <c r="C2241" t="s">
        <v>5696</v>
      </c>
      <c r="D2241" t="s">
        <v>5697</v>
      </c>
      <c r="E2241" t="s">
        <v>5585</v>
      </c>
      <c r="F2241" t="s">
        <v>5585</v>
      </c>
      <c r="G2241" t="s">
        <v>639</v>
      </c>
      <c r="H2241" t="s">
        <v>684</v>
      </c>
      <c r="I2241" t="s">
        <v>2732</v>
      </c>
      <c r="J2241" t="s">
        <v>686</v>
      </c>
      <c r="K2241" t="s">
        <v>54</v>
      </c>
      <c r="L2241" s="4">
        <v>2</v>
      </c>
      <c r="M2241" s="4">
        <v>45291</v>
      </c>
      <c r="N2241">
        <v>0.30000001192092896</v>
      </c>
      <c r="O2241">
        <v>5.000000074505806E-2</v>
      </c>
      <c r="P2241">
        <v>0.20000000298023224</v>
      </c>
      <c r="AC2241">
        <v>2</v>
      </c>
      <c r="AE2241">
        <v>1</v>
      </c>
    </row>
    <row r="2242" spans="1:31" x14ac:dyDescent="0.2">
      <c r="A2242" s="9">
        <v>2009528</v>
      </c>
      <c r="B2242">
        <v>4922</v>
      </c>
      <c r="C2242" t="s">
        <v>5698</v>
      </c>
      <c r="D2242" t="s">
        <v>5699</v>
      </c>
      <c r="E2242" t="s">
        <v>3338</v>
      </c>
      <c r="F2242" t="s">
        <v>3338</v>
      </c>
      <c r="G2242" t="s">
        <v>639</v>
      </c>
      <c r="H2242" t="s">
        <v>684</v>
      </c>
      <c r="I2242" t="s">
        <v>2732</v>
      </c>
      <c r="J2242" t="s">
        <v>694</v>
      </c>
      <c r="K2242" t="s">
        <v>53</v>
      </c>
      <c r="L2242" s="4">
        <v>2</v>
      </c>
      <c r="M2242" s="4">
        <v>45291</v>
      </c>
      <c r="N2242">
        <v>0.30000001192092896</v>
      </c>
      <c r="AC2242">
        <v>11.9</v>
      </c>
      <c r="AE2242">
        <v>1</v>
      </c>
    </row>
    <row r="2243" spans="1:31" x14ac:dyDescent="0.2">
      <c r="A2243" s="9">
        <v>2009317</v>
      </c>
      <c r="B2243">
        <v>4785</v>
      </c>
      <c r="C2243" t="s">
        <v>5700</v>
      </c>
      <c r="D2243" t="s">
        <v>5701</v>
      </c>
      <c r="E2243" t="s">
        <v>1601</v>
      </c>
      <c r="F2243" t="s">
        <v>1601</v>
      </c>
      <c r="G2243" t="s">
        <v>639</v>
      </c>
      <c r="H2243" t="s">
        <v>639</v>
      </c>
      <c r="I2243" t="s">
        <v>2732</v>
      </c>
      <c r="J2243" t="s">
        <v>647</v>
      </c>
      <c r="K2243" t="s">
        <v>53</v>
      </c>
      <c r="L2243" s="4">
        <v>2</v>
      </c>
      <c r="M2243" s="4">
        <v>45291</v>
      </c>
      <c r="Q2243">
        <v>30</v>
      </c>
      <c r="R2243">
        <v>13</v>
      </c>
      <c r="T2243">
        <v>3</v>
      </c>
      <c r="AE2243">
        <v>1</v>
      </c>
    </row>
    <row r="2244" spans="1:31" x14ac:dyDescent="0.2">
      <c r="A2244" s="9">
        <v>2008050</v>
      </c>
      <c r="B2244">
        <v>4252</v>
      </c>
      <c r="C2244" t="s">
        <v>5702</v>
      </c>
      <c r="D2244" t="s">
        <v>5703</v>
      </c>
      <c r="E2244" t="s">
        <v>5704</v>
      </c>
      <c r="F2244" t="s">
        <v>5704</v>
      </c>
      <c r="G2244" t="s">
        <v>639</v>
      </c>
      <c r="H2244" t="s">
        <v>684</v>
      </c>
      <c r="I2244" t="s">
        <v>2732</v>
      </c>
      <c r="J2244" t="s">
        <v>694</v>
      </c>
      <c r="K2244" t="s">
        <v>53</v>
      </c>
      <c r="L2244" s="4">
        <v>2</v>
      </c>
      <c r="M2244" s="4">
        <v>45291</v>
      </c>
      <c r="N2244">
        <v>0.30000001192092896</v>
      </c>
      <c r="AC2244">
        <v>13.1</v>
      </c>
      <c r="AE2244">
        <v>1</v>
      </c>
    </row>
    <row r="2245" spans="1:31" x14ac:dyDescent="0.2">
      <c r="A2245" s="9">
        <v>2009521</v>
      </c>
      <c r="B2245">
        <v>4833</v>
      </c>
      <c r="C2245" t="s">
        <v>5705</v>
      </c>
      <c r="D2245" t="s">
        <v>5706</v>
      </c>
      <c r="E2245" t="s">
        <v>5707</v>
      </c>
      <c r="F2245" t="s">
        <v>5707</v>
      </c>
      <c r="G2245" t="s">
        <v>639</v>
      </c>
      <c r="H2245" t="s">
        <v>684</v>
      </c>
      <c r="I2245" t="s">
        <v>2732</v>
      </c>
      <c r="J2245" t="s">
        <v>694</v>
      </c>
      <c r="K2245" t="s">
        <v>53</v>
      </c>
      <c r="L2245" s="4">
        <v>2</v>
      </c>
      <c r="M2245" s="4">
        <v>45291</v>
      </c>
      <c r="N2245">
        <v>0.30000001192092896</v>
      </c>
      <c r="AC2245">
        <v>13.1</v>
      </c>
      <c r="AE2245">
        <v>1</v>
      </c>
    </row>
    <row r="2246" spans="1:31" x14ac:dyDescent="0.2">
      <c r="A2246" s="9">
        <v>2006493</v>
      </c>
      <c r="B2246">
        <v>3533</v>
      </c>
      <c r="C2246" t="s">
        <v>5708</v>
      </c>
      <c r="D2246" t="s">
        <v>5709</v>
      </c>
      <c r="E2246" t="s">
        <v>3237</v>
      </c>
      <c r="F2246" t="s">
        <v>3237</v>
      </c>
      <c r="G2246" t="s">
        <v>639</v>
      </c>
      <c r="H2246" t="s">
        <v>639</v>
      </c>
      <c r="I2246" t="s">
        <v>2732</v>
      </c>
      <c r="J2246" t="s">
        <v>729</v>
      </c>
      <c r="K2246" t="s">
        <v>53</v>
      </c>
      <c r="L2246" s="4">
        <v>2</v>
      </c>
      <c r="M2246" s="4">
        <v>45291</v>
      </c>
      <c r="AE2246">
        <v>1</v>
      </c>
    </row>
    <row r="2247" spans="1:31" x14ac:dyDescent="0.2">
      <c r="A2247" s="9">
        <v>2009447</v>
      </c>
      <c r="B2247">
        <v>4783</v>
      </c>
      <c r="C2247" t="s">
        <v>5710</v>
      </c>
      <c r="D2247" t="s">
        <v>5711</v>
      </c>
      <c r="E2247" t="s">
        <v>3227</v>
      </c>
      <c r="F2247" t="s">
        <v>3227</v>
      </c>
      <c r="G2247" t="s">
        <v>639</v>
      </c>
      <c r="H2247" t="s">
        <v>639</v>
      </c>
      <c r="I2247" t="s">
        <v>2732</v>
      </c>
      <c r="J2247" t="s">
        <v>729</v>
      </c>
      <c r="K2247" t="s">
        <v>54</v>
      </c>
      <c r="L2247" s="4">
        <v>2</v>
      </c>
      <c r="M2247" s="4">
        <v>45291</v>
      </c>
      <c r="AE2247">
        <v>1.1000000000000001</v>
      </c>
    </row>
    <row r="2248" spans="1:31" x14ac:dyDescent="0.2">
      <c r="A2248" s="9">
        <v>2009446</v>
      </c>
      <c r="B2248">
        <v>4786</v>
      </c>
      <c r="C2248" t="s">
        <v>5712</v>
      </c>
      <c r="D2248" t="s">
        <v>5713</v>
      </c>
      <c r="E2248" t="s">
        <v>3227</v>
      </c>
      <c r="F2248" t="s">
        <v>3227</v>
      </c>
      <c r="G2248" t="s">
        <v>639</v>
      </c>
      <c r="H2248" t="s">
        <v>639</v>
      </c>
      <c r="I2248" t="s">
        <v>2732</v>
      </c>
      <c r="J2248" t="s">
        <v>729</v>
      </c>
      <c r="K2248" t="s">
        <v>54</v>
      </c>
      <c r="L2248" s="4">
        <v>2</v>
      </c>
      <c r="M2248" s="4">
        <v>45291</v>
      </c>
      <c r="AE2248">
        <v>1.1000000000000001</v>
      </c>
    </row>
    <row r="2249" spans="1:31" x14ac:dyDescent="0.2">
      <c r="A2249" s="9">
        <v>2007933</v>
      </c>
      <c r="B2249">
        <v>4191</v>
      </c>
      <c r="C2249" t="s">
        <v>5714</v>
      </c>
      <c r="D2249" t="s">
        <v>5715</v>
      </c>
      <c r="E2249" t="s">
        <v>1331</v>
      </c>
      <c r="F2249" t="s">
        <v>1540</v>
      </c>
      <c r="G2249" t="s">
        <v>639</v>
      </c>
      <c r="H2249" t="s">
        <v>639</v>
      </c>
      <c r="I2249" t="s">
        <v>2732</v>
      </c>
      <c r="J2249" t="s">
        <v>641</v>
      </c>
      <c r="K2249" t="s">
        <v>53</v>
      </c>
      <c r="L2249" s="4">
        <v>2</v>
      </c>
      <c r="M2249" s="4">
        <v>45291</v>
      </c>
      <c r="N2249">
        <v>15</v>
      </c>
      <c r="T2249">
        <v>17</v>
      </c>
      <c r="X2249">
        <v>8</v>
      </c>
      <c r="AE2249">
        <v>1</v>
      </c>
    </row>
    <row r="2250" spans="1:31" x14ac:dyDescent="0.2">
      <c r="A2250" s="9">
        <v>2007899</v>
      </c>
      <c r="B2250">
        <v>4203</v>
      </c>
      <c r="C2250" t="s">
        <v>5716</v>
      </c>
      <c r="D2250" t="s">
        <v>5717</v>
      </c>
      <c r="E2250" t="s">
        <v>811</v>
      </c>
      <c r="F2250" t="s">
        <v>2638</v>
      </c>
      <c r="G2250" t="s">
        <v>639</v>
      </c>
      <c r="H2250" t="s">
        <v>639</v>
      </c>
      <c r="I2250" t="s">
        <v>2732</v>
      </c>
      <c r="J2250" t="s">
        <v>729</v>
      </c>
      <c r="K2250" t="s">
        <v>53</v>
      </c>
      <c r="L2250" s="4">
        <v>2</v>
      </c>
      <c r="M2250" s="4">
        <v>45291</v>
      </c>
      <c r="N2250">
        <v>1.5</v>
      </c>
      <c r="O2250">
        <v>0.60000002384185791</v>
      </c>
      <c r="P2250">
        <v>1.7000000476837158</v>
      </c>
      <c r="Q2250">
        <v>20</v>
      </c>
      <c r="R2250">
        <v>11</v>
      </c>
      <c r="X2250">
        <v>0.25999999046325684</v>
      </c>
      <c r="AE2250">
        <v>1</v>
      </c>
    </row>
    <row r="2251" spans="1:31" x14ac:dyDescent="0.2">
      <c r="A2251" s="9">
        <v>2009626</v>
      </c>
      <c r="B2251">
        <v>4961</v>
      </c>
      <c r="C2251" t="s">
        <v>5718</v>
      </c>
      <c r="D2251" t="s">
        <v>5719</v>
      </c>
      <c r="E2251" t="s">
        <v>3914</v>
      </c>
      <c r="F2251" t="s">
        <v>3915</v>
      </c>
      <c r="G2251" t="s">
        <v>639</v>
      </c>
      <c r="H2251" t="s">
        <v>639</v>
      </c>
      <c r="I2251" t="s">
        <v>2732</v>
      </c>
      <c r="J2251" t="s">
        <v>729</v>
      </c>
      <c r="K2251" t="s">
        <v>54</v>
      </c>
      <c r="L2251" s="4">
        <v>2</v>
      </c>
      <c r="M2251" s="4">
        <v>45291</v>
      </c>
      <c r="Q2251">
        <v>7.0000000298023224E-2</v>
      </c>
      <c r="T2251">
        <v>0.14000000059604645</v>
      </c>
      <c r="AE2251">
        <v>1.1000000000000001</v>
      </c>
    </row>
    <row r="2252" spans="1:31" x14ac:dyDescent="0.2">
      <c r="A2252" s="9">
        <v>2007883</v>
      </c>
      <c r="B2252">
        <v>4178</v>
      </c>
      <c r="C2252" t="s">
        <v>5720</v>
      </c>
      <c r="D2252" t="s">
        <v>5721</v>
      </c>
      <c r="E2252" t="s">
        <v>911</v>
      </c>
      <c r="F2252" t="s">
        <v>911</v>
      </c>
      <c r="G2252" t="s">
        <v>639</v>
      </c>
      <c r="H2252" t="s">
        <v>639</v>
      </c>
      <c r="I2252" t="s">
        <v>2732</v>
      </c>
      <c r="J2252" t="s">
        <v>641</v>
      </c>
      <c r="K2252" t="s">
        <v>53</v>
      </c>
      <c r="L2252" s="4">
        <v>2</v>
      </c>
      <c r="M2252" s="4">
        <v>45291</v>
      </c>
      <c r="N2252">
        <v>23</v>
      </c>
      <c r="T2252">
        <v>13.800000190734863</v>
      </c>
      <c r="AE2252">
        <v>1</v>
      </c>
    </row>
    <row r="2253" spans="1:31" x14ac:dyDescent="0.2">
      <c r="A2253" s="9">
        <v>2006074</v>
      </c>
      <c r="B2253">
        <v>3569</v>
      </c>
      <c r="C2253" t="s">
        <v>5722</v>
      </c>
      <c r="D2253" t="s">
        <v>5723</v>
      </c>
      <c r="E2253" t="s">
        <v>5624</v>
      </c>
      <c r="F2253" t="s">
        <v>5625</v>
      </c>
      <c r="G2253" t="s">
        <v>639</v>
      </c>
      <c r="H2253" t="s">
        <v>639</v>
      </c>
      <c r="I2253" t="s">
        <v>2732</v>
      </c>
      <c r="J2253" t="s">
        <v>729</v>
      </c>
      <c r="K2253" t="s">
        <v>54</v>
      </c>
      <c r="L2253" s="4">
        <v>2</v>
      </c>
      <c r="M2253" s="4">
        <v>45291</v>
      </c>
      <c r="AE2253">
        <v>1</v>
      </c>
    </row>
    <row r="2254" spans="1:31" x14ac:dyDescent="0.2">
      <c r="A2254" s="9">
        <v>2006075</v>
      </c>
      <c r="B2254">
        <v>3570</v>
      </c>
      <c r="C2254" t="s">
        <v>5724</v>
      </c>
      <c r="D2254" t="s">
        <v>5725</v>
      </c>
      <c r="E2254" t="s">
        <v>5624</v>
      </c>
      <c r="F2254" t="s">
        <v>5625</v>
      </c>
      <c r="G2254" t="s">
        <v>639</v>
      </c>
      <c r="H2254" t="s">
        <v>639</v>
      </c>
      <c r="I2254" t="s">
        <v>2732</v>
      </c>
      <c r="J2254" t="s">
        <v>729</v>
      </c>
      <c r="K2254" t="s">
        <v>54</v>
      </c>
      <c r="L2254" s="4">
        <v>2</v>
      </c>
      <c r="M2254" s="4">
        <v>45291</v>
      </c>
      <c r="AE2254">
        <v>1</v>
      </c>
    </row>
    <row r="2255" spans="1:31" x14ac:dyDescent="0.2">
      <c r="A2255" s="9">
        <v>2005255</v>
      </c>
      <c r="B2255">
        <v>3512</v>
      </c>
      <c r="C2255" t="s">
        <v>5726</v>
      </c>
      <c r="D2255" t="s">
        <v>5727</v>
      </c>
      <c r="E2255" t="s">
        <v>2727</v>
      </c>
      <c r="F2255" t="s">
        <v>2727</v>
      </c>
      <c r="G2255" t="s">
        <v>639</v>
      </c>
      <c r="H2255" t="s">
        <v>639</v>
      </c>
      <c r="I2255" t="s">
        <v>2732</v>
      </c>
      <c r="J2255" t="s">
        <v>729</v>
      </c>
      <c r="K2255" t="s">
        <v>54</v>
      </c>
      <c r="L2255" s="4">
        <v>2</v>
      </c>
      <c r="M2255" s="4">
        <v>45291</v>
      </c>
      <c r="AC2255">
        <v>3</v>
      </c>
      <c r="AE2255">
        <v>1</v>
      </c>
    </row>
    <row r="2256" spans="1:31" x14ac:dyDescent="0.2">
      <c r="A2256" s="9">
        <v>2005254</v>
      </c>
      <c r="B2256">
        <v>3511</v>
      </c>
      <c r="C2256" t="s">
        <v>5728</v>
      </c>
      <c r="D2256" t="s">
        <v>5729</v>
      </c>
      <c r="E2256" t="s">
        <v>2727</v>
      </c>
      <c r="F2256" t="s">
        <v>2727</v>
      </c>
      <c r="G2256" t="s">
        <v>639</v>
      </c>
      <c r="H2256" t="s">
        <v>639</v>
      </c>
      <c r="I2256" t="s">
        <v>2732</v>
      </c>
      <c r="J2256" t="s">
        <v>729</v>
      </c>
      <c r="K2256" t="s">
        <v>54</v>
      </c>
      <c r="L2256" s="4">
        <v>2</v>
      </c>
      <c r="M2256" s="4">
        <v>45291</v>
      </c>
      <c r="AC2256">
        <v>13</v>
      </c>
      <c r="AE2256">
        <v>1</v>
      </c>
    </row>
    <row r="2257" spans="1:31" x14ac:dyDescent="0.2">
      <c r="A2257" s="9">
        <v>2009397</v>
      </c>
      <c r="B2257">
        <v>4780</v>
      </c>
      <c r="C2257" t="s">
        <v>5730</v>
      </c>
      <c r="D2257" t="s">
        <v>4556</v>
      </c>
      <c r="E2257" t="s">
        <v>931</v>
      </c>
      <c r="F2257" t="s">
        <v>931</v>
      </c>
      <c r="G2257" t="s">
        <v>639</v>
      </c>
      <c r="H2257" t="s">
        <v>639</v>
      </c>
      <c r="I2257" t="s">
        <v>2732</v>
      </c>
      <c r="J2257" t="s">
        <v>641</v>
      </c>
      <c r="K2257" t="s">
        <v>54</v>
      </c>
      <c r="L2257" s="4">
        <v>2</v>
      </c>
      <c r="M2257" s="4">
        <v>45291</v>
      </c>
      <c r="N2257">
        <v>19</v>
      </c>
      <c r="R2257">
        <v>4.3000001907348633</v>
      </c>
      <c r="V2257">
        <v>0.37999999523162842</v>
      </c>
      <c r="W2257">
        <v>0.18999999761581421</v>
      </c>
      <c r="Y2257">
        <v>0.18999999761581421</v>
      </c>
      <c r="Z2257">
        <v>0.37999999523162842</v>
      </c>
      <c r="AE2257">
        <v>1.35</v>
      </c>
    </row>
    <row r="2258" spans="1:31" x14ac:dyDescent="0.2">
      <c r="A2258" s="9">
        <v>2009396</v>
      </c>
      <c r="B2258">
        <v>4781</v>
      </c>
      <c r="C2258" t="s">
        <v>5731</v>
      </c>
      <c r="D2258" t="s">
        <v>4558</v>
      </c>
      <c r="E2258" t="s">
        <v>931</v>
      </c>
      <c r="F2258" t="s">
        <v>931</v>
      </c>
      <c r="G2258" t="s">
        <v>639</v>
      </c>
      <c r="H2258" t="s">
        <v>639</v>
      </c>
      <c r="I2258" t="s">
        <v>2732</v>
      </c>
      <c r="J2258" t="s">
        <v>641</v>
      </c>
      <c r="K2258" t="s">
        <v>54</v>
      </c>
      <c r="L2258" s="4">
        <v>2</v>
      </c>
      <c r="M2258" s="4">
        <v>45291</v>
      </c>
      <c r="N2258">
        <v>18.100000381469727</v>
      </c>
      <c r="R2258">
        <v>4.3000001907348633</v>
      </c>
      <c r="V2258">
        <v>0.37999999523162842</v>
      </c>
      <c r="Z2258">
        <v>0.37999999523162842</v>
      </c>
      <c r="AA2258">
        <v>0.37999999523162842</v>
      </c>
      <c r="AE2258">
        <v>1.35</v>
      </c>
    </row>
    <row r="2259" spans="1:31" x14ac:dyDescent="0.2">
      <c r="A2259" s="9">
        <v>2009395</v>
      </c>
      <c r="B2259">
        <v>4832</v>
      </c>
      <c r="C2259" t="s">
        <v>5732</v>
      </c>
      <c r="D2259" t="s">
        <v>5733</v>
      </c>
      <c r="E2259" t="s">
        <v>931</v>
      </c>
      <c r="F2259" t="s">
        <v>931</v>
      </c>
      <c r="G2259" t="s">
        <v>639</v>
      </c>
      <c r="H2259" t="s">
        <v>639</v>
      </c>
      <c r="I2259" t="s">
        <v>2732</v>
      </c>
      <c r="J2259" t="s">
        <v>641</v>
      </c>
      <c r="K2259" t="s">
        <v>54</v>
      </c>
      <c r="L2259" s="4">
        <v>2</v>
      </c>
      <c r="M2259" s="4">
        <v>45291</v>
      </c>
      <c r="N2259">
        <v>7.6999998092651367</v>
      </c>
      <c r="O2259">
        <v>11.600000381469727</v>
      </c>
      <c r="P2259">
        <v>5.8000001907348633</v>
      </c>
      <c r="Y2259">
        <v>0.5</v>
      </c>
      <c r="AE2259">
        <v>1.25</v>
      </c>
    </row>
    <row r="2260" spans="1:31" x14ac:dyDescent="0.2">
      <c r="A2260" s="9">
        <v>2006104</v>
      </c>
      <c r="B2260">
        <v>3575</v>
      </c>
      <c r="C2260" t="s">
        <v>5734</v>
      </c>
      <c r="D2260" t="s">
        <v>5735</v>
      </c>
      <c r="E2260" t="s">
        <v>1540</v>
      </c>
      <c r="F2260" t="s">
        <v>1540</v>
      </c>
      <c r="G2260" t="s">
        <v>639</v>
      </c>
      <c r="H2260" t="s">
        <v>639</v>
      </c>
      <c r="I2260" t="s">
        <v>2732</v>
      </c>
      <c r="J2260" t="s">
        <v>647</v>
      </c>
      <c r="K2260" t="s">
        <v>53</v>
      </c>
      <c r="L2260" s="4">
        <v>2</v>
      </c>
      <c r="M2260" s="4">
        <v>45291</v>
      </c>
      <c r="O2260">
        <v>25</v>
      </c>
      <c r="T2260">
        <v>7</v>
      </c>
      <c r="AE2260">
        <v>1</v>
      </c>
    </row>
    <row r="2261" spans="1:31" x14ac:dyDescent="0.2">
      <c r="A2261" s="9">
        <v>2001469</v>
      </c>
      <c r="B2261">
        <v>2765</v>
      </c>
      <c r="C2261" t="s">
        <v>5736</v>
      </c>
      <c r="D2261" t="s">
        <v>5737</v>
      </c>
      <c r="E2261" t="s">
        <v>2775</v>
      </c>
      <c r="F2261" t="s">
        <v>2775</v>
      </c>
      <c r="G2261" t="s">
        <v>639</v>
      </c>
      <c r="H2261" t="s">
        <v>639</v>
      </c>
      <c r="I2261" t="s">
        <v>2732</v>
      </c>
      <c r="J2261" t="s">
        <v>641</v>
      </c>
      <c r="K2261" t="s">
        <v>54</v>
      </c>
      <c r="L2261" s="4">
        <v>39196</v>
      </c>
      <c r="M2261" s="4">
        <v>45291</v>
      </c>
      <c r="N2261">
        <v>6</v>
      </c>
      <c r="P2261">
        <v>6</v>
      </c>
      <c r="R2261">
        <v>12</v>
      </c>
      <c r="W2261">
        <v>1</v>
      </c>
      <c r="AE2261">
        <v>1</v>
      </c>
    </row>
    <row r="2262" spans="1:31" x14ac:dyDescent="0.2">
      <c r="A2262" s="9">
        <v>2001468</v>
      </c>
      <c r="B2262">
        <v>2728</v>
      </c>
      <c r="C2262" t="s">
        <v>5738</v>
      </c>
      <c r="D2262" t="s">
        <v>5739</v>
      </c>
      <c r="E2262" t="s">
        <v>2775</v>
      </c>
      <c r="F2262" t="s">
        <v>2775</v>
      </c>
      <c r="G2262" t="s">
        <v>639</v>
      </c>
      <c r="H2262" t="s">
        <v>639</v>
      </c>
      <c r="I2262" t="s">
        <v>2732</v>
      </c>
      <c r="J2262" t="s">
        <v>641</v>
      </c>
      <c r="K2262" t="s">
        <v>54</v>
      </c>
      <c r="L2262" s="4">
        <v>39154</v>
      </c>
      <c r="M2262" s="4">
        <v>45291</v>
      </c>
      <c r="N2262">
        <v>6</v>
      </c>
      <c r="P2262">
        <v>6</v>
      </c>
      <c r="R2262">
        <v>12</v>
      </c>
      <c r="V2262">
        <v>10</v>
      </c>
      <c r="AE2262">
        <v>1</v>
      </c>
    </row>
    <row r="2263" spans="1:31" x14ac:dyDescent="0.2">
      <c r="A2263" s="9">
        <v>2009538</v>
      </c>
      <c r="B2263">
        <v>4901</v>
      </c>
      <c r="C2263" t="s">
        <v>5740</v>
      </c>
      <c r="D2263" t="s">
        <v>5741</v>
      </c>
      <c r="E2263" t="s">
        <v>5742</v>
      </c>
      <c r="F2263" t="s">
        <v>5742</v>
      </c>
      <c r="G2263" t="s">
        <v>639</v>
      </c>
      <c r="H2263" t="s">
        <v>639</v>
      </c>
      <c r="I2263" t="s">
        <v>2732</v>
      </c>
      <c r="J2263" t="s">
        <v>729</v>
      </c>
      <c r="K2263" t="s">
        <v>54</v>
      </c>
      <c r="L2263" s="4">
        <v>2</v>
      </c>
      <c r="M2263" s="4">
        <v>45291</v>
      </c>
      <c r="N2263">
        <v>2</v>
      </c>
      <c r="P2263">
        <v>1</v>
      </c>
      <c r="R2263">
        <v>0.20000000298023224</v>
      </c>
      <c r="T2263">
        <v>0.5</v>
      </c>
      <c r="W2263">
        <v>0.30000001192092896</v>
      </c>
      <c r="Y2263">
        <v>0.10000000149011612</v>
      </c>
      <c r="AA2263">
        <v>0.20000000298023224</v>
      </c>
      <c r="AE2263">
        <v>1.1000000000000001</v>
      </c>
    </row>
    <row r="2264" spans="1:31" x14ac:dyDescent="0.2">
      <c r="A2264" s="9">
        <v>2009539</v>
      </c>
      <c r="B2264">
        <v>4931</v>
      </c>
      <c r="C2264" t="s">
        <v>5743</v>
      </c>
      <c r="D2264" t="s">
        <v>5744</v>
      </c>
      <c r="E2264" t="s">
        <v>5742</v>
      </c>
      <c r="F2264" t="s">
        <v>5742</v>
      </c>
      <c r="G2264" t="s">
        <v>639</v>
      </c>
      <c r="H2264" t="s">
        <v>639</v>
      </c>
      <c r="I2264" t="s">
        <v>2732</v>
      </c>
      <c r="J2264" t="s">
        <v>729</v>
      </c>
      <c r="K2264" t="s">
        <v>54</v>
      </c>
      <c r="L2264" s="4">
        <v>2</v>
      </c>
      <c r="M2264" s="4">
        <v>45291</v>
      </c>
      <c r="N2264">
        <v>1.5</v>
      </c>
      <c r="O2264">
        <v>1</v>
      </c>
      <c r="P2264">
        <v>1</v>
      </c>
      <c r="Y2264">
        <v>0.10000000149011612</v>
      </c>
      <c r="AE2264">
        <v>1.1000000000000001</v>
      </c>
    </row>
    <row r="2265" spans="1:31" x14ac:dyDescent="0.2">
      <c r="A2265" s="9">
        <v>2009540</v>
      </c>
      <c r="B2265">
        <v>4918</v>
      </c>
      <c r="C2265" t="s">
        <v>5745</v>
      </c>
      <c r="D2265" t="s">
        <v>5746</v>
      </c>
      <c r="E2265" t="s">
        <v>5742</v>
      </c>
      <c r="F2265" t="s">
        <v>5742</v>
      </c>
      <c r="G2265" t="s">
        <v>639</v>
      </c>
      <c r="H2265" t="s">
        <v>639</v>
      </c>
      <c r="I2265" t="s">
        <v>2732</v>
      </c>
      <c r="J2265" t="s">
        <v>729</v>
      </c>
      <c r="K2265" t="s">
        <v>54</v>
      </c>
      <c r="L2265" s="4">
        <v>2</v>
      </c>
      <c r="M2265" s="4">
        <v>45291</v>
      </c>
      <c r="N2265">
        <v>2</v>
      </c>
      <c r="Y2265">
        <v>0.14000000059604645</v>
      </c>
      <c r="AE2265">
        <v>1.1000000000000001</v>
      </c>
    </row>
    <row r="2266" spans="1:31" x14ac:dyDescent="0.2">
      <c r="A2266" s="9">
        <v>2009541</v>
      </c>
      <c r="B2266">
        <v>4899</v>
      </c>
      <c r="C2266" t="s">
        <v>5747</v>
      </c>
      <c r="D2266" t="s">
        <v>5748</v>
      </c>
      <c r="E2266" t="s">
        <v>5742</v>
      </c>
      <c r="F2266" t="s">
        <v>5742</v>
      </c>
      <c r="G2266" t="s">
        <v>639</v>
      </c>
      <c r="H2266" t="s">
        <v>639</v>
      </c>
      <c r="I2266" t="s">
        <v>2732</v>
      </c>
      <c r="J2266" t="s">
        <v>729</v>
      </c>
      <c r="K2266" t="s">
        <v>54</v>
      </c>
      <c r="L2266" s="4">
        <v>2</v>
      </c>
      <c r="M2266" s="4">
        <v>45291</v>
      </c>
      <c r="N2266">
        <v>3</v>
      </c>
      <c r="P2266">
        <v>2</v>
      </c>
      <c r="Y2266">
        <v>0.10000000149011612</v>
      </c>
      <c r="AE2266">
        <v>1.1000000000000001</v>
      </c>
    </row>
    <row r="2267" spans="1:31" x14ac:dyDescent="0.2">
      <c r="A2267" s="9">
        <v>2009543</v>
      </c>
      <c r="B2267">
        <v>4898</v>
      </c>
      <c r="C2267" t="s">
        <v>5749</v>
      </c>
      <c r="D2267" t="s">
        <v>5750</v>
      </c>
      <c r="E2267" t="s">
        <v>5742</v>
      </c>
      <c r="F2267" t="s">
        <v>5742</v>
      </c>
      <c r="G2267" t="s">
        <v>639</v>
      </c>
      <c r="H2267" t="s">
        <v>639</v>
      </c>
      <c r="I2267" t="s">
        <v>2732</v>
      </c>
      <c r="J2267" t="s">
        <v>729</v>
      </c>
      <c r="K2267" t="s">
        <v>54</v>
      </c>
      <c r="L2267" s="4">
        <v>2</v>
      </c>
      <c r="M2267" s="4">
        <v>45291</v>
      </c>
      <c r="N2267">
        <v>1.2999999523162842</v>
      </c>
      <c r="O2267">
        <v>0.5</v>
      </c>
      <c r="P2267">
        <v>1.5</v>
      </c>
      <c r="R2267">
        <v>5.000000074505806E-2</v>
      </c>
      <c r="T2267">
        <v>0.30000001192092896</v>
      </c>
      <c r="X2267">
        <v>5.000000074505806E-2</v>
      </c>
      <c r="Y2267">
        <v>0.10000000149011612</v>
      </c>
      <c r="AA2267">
        <v>5.000000074505806E-2</v>
      </c>
      <c r="AE2267">
        <v>1.1000000000000001</v>
      </c>
    </row>
    <row r="2268" spans="1:31" x14ac:dyDescent="0.2">
      <c r="A2268" s="9">
        <v>2009542</v>
      </c>
      <c r="B2268">
        <v>4897</v>
      </c>
      <c r="C2268" t="s">
        <v>5751</v>
      </c>
      <c r="D2268" t="s">
        <v>5752</v>
      </c>
      <c r="E2268" t="s">
        <v>5742</v>
      </c>
      <c r="F2268" t="s">
        <v>5742</v>
      </c>
      <c r="G2268" t="s">
        <v>639</v>
      </c>
      <c r="H2268" t="s">
        <v>639</v>
      </c>
      <c r="I2268" t="s">
        <v>2732</v>
      </c>
      <c r="J2268" t="s">
        <v>729</v>
      </c>
      <c r="K2268" t="s">
        <v>54</v>
      </c>
      <c r="L2268" s="4">
        <v>2</v>
      </c>
      <c r="M2268" s="4">
        <v>45291</v>
      </c>
      <c r="N2268">
        <v>1</v>
      </c>
      <c r="R2268">
        <v>0.15000000596046448</v>
      </c>
      <c r="T2268">
        <v>1</v>
      </c>
      <c r="V2268">
        <v>0.10000000149011612</v>
      </c>
      <c r="W2268">
        <v>0.10000000149011612</v>
      </c>
      <c r="X2268">
        <v>0.20000000298023224</v>
      </c>
      <c r="Y2268">
        <v>0.10000000149011612</v>
      </c>
      <c r="Z2268">
        <v>0.10000000149011612</v>
      </c>
      <c r="AA2268">
        <v>0.10000000149011612</v>
      </c>
      <c r="AE2268">
        <v>1.1000000000000001</v>
      </c>
    </row>
    <row r="2269" spans="1:31" x14ac:dyDescent="0.2">
      <c r="A2269" s="9">
        <v>2009630</v>
      </c>
      <c r="B2269">
        <v>4957</v>
      </c>
      <c r="C2269" t="s">
        <v>5753</v>
      </c>
      <c r="D2269" t="s">
        <v>5754</v>
      </c>
      <c r="E2269" t="s">
        <v>1264</v>
      </c>
      <c r="F2269" t="s">
        <v>2647</v>
      </c>
      <c r="G2269" t="s">
        <v>639</v>
      </c>
      <c r="H2269" t="s">
        <v>684</v>
      </c>
      <c r="I2269" t="s">
        <v>2732</v>
      </c>
      <c r="J2269" t="s">
        <v>647</v>
      </c>
      <c r="K2269" t="s">
        <v>54</v>
      </c>
      <c r="L2269" s="4">
        <v>2</v>
      </c>
      <c r="M2269" s="4">
        <v>45291</v>
      </c>
      <c r="P2269">
        <v>1.0000000474974513E-3</v>
      </c>
      <c r="R2269">
        <v>4.5</v>
      </c>
      <c r="T2269">
        <v>4</v>
      </c>
      <c r="AE2269">
        <v>1.2</v>
      </c>
    </row>
    <row r="2270" spans="1:31" x14ac:dyDescent="0.2">
      <c r="A2270" s="9">
        <v>2004262</v>
      </c>
      <c r="B2270">
        <v>2827</v>
      </c>
      <c r="C2270" t="s">
        <v>5755</v>
      </c>
      <c r="D2270" t="s">
        <v>5756</v>
      </c>
      <c r="E2270" t="s">
        <v>1510</v>
      </c>
      <c r="F2270" t="s">
        <v>1510</v>
      </c>
      <c r="G2270" t="s">
        <v>639</v>
      </c>
      <c r="H2270" t="s">
        <v>639</v>
      </c>
      <c r="I2270" t="s">
        <v>2732</v>
      </c>
      <c r="J2270" t="s">
        <v>729</v>
      </c>
      <c r="K2270" t="s">
        <v>54</v>
      </c>
      <c r="L2270" s="4">
        <v>2</v>
      </c>
      <c r="M2270" s="4">
        <v>45291</v>
      </c>
      <c r="AC2270">
        <v>60</v>
      </c>
      <c r="AE2270">
        <v>1</v>
      </c>
    </row>
    <row r="2271" spans="1:31" x14ac:dyDescent="0.2">
      <c r="A2271" s="9">
        <v>2004263</v>
      </c>
      <c r="B2271">
        <v>2828</v>
      </c>
      <c r="C2271" t="s">
        <v>5757</v>
      </c>
      <c r="D2271" t="s">
        <v>5758</v>
      </c>
      <c r="E2271" t="s">
        <v>1510</v>
      </c>
      <c r="F2271" t="s">
        <v>1510</v>
      </c>
      <c r="G2271" t="s">
        <v>639</v>
      </c>
      <c r="H2271" t="s">
        <v>639</v>
      </c>
      <c r="I2271" t="s">
        <v>2732</v>
      </c>
      <c r="J2271" t="s">
        <v>729</v>
      </c>
      <c r="K2271" t="s">
        <v>54</v>
      </c>
      <c r="L2271" s="4">
        <v>2</v>
      </c>
      <c r="M2271" s="4">
        <v>45291</v>
      </c>
      <c r="AC2271">
        <v>40</v>
      </c>
      <c r="AE2271">
        <v>1</v>
      </c>
    </row>
    <row r="2272" spans="1:31" x14ac:dyDescent="0.2">
      <c r="A2272" s="9">
        <v>2004260</v>
      </c>
      <c r="B2272">
        <v>2825</v>
      </c>
      <c r="C2272" t="s">
        <v>5759</v>
      </c>
      <c r="D2272" t="s">
        <v>5760</v>
      </c>
      <c r="E2272" t="s">
        <v>1510</v>
      </c>
      <c r="F2272" t="s">
        <v>1510</v>
      </c>
      <c r="G2272" t="s">
        <v>639</v>
      </c>
      <c r="H2272" t="s">
        <v>639</v>
      </c>
      <c r="I2272" t="s">
        <v>2732</v>
      </c>
      <c r="J2272" t="s">
        <v>729</v>
      </c>
      <c r="K2272" t="s">
        <v>54</v>
      </c>
      <c r="L2272" s="4">
        <v>2</v>
      </c>
      <c r="M2272" s="4">
        <v>45291</v>
      </c>
      <c r="AC2272">
        <v>60</v>
      </c>
      <c r="AE2272">
        <v>1</v>
      </c>
    </row>
    <row r="2273" spans="1:31" x14ac:dyDescent="0.2">
      <c r="A2273" s="9">
        <v>2004261</v>
      </c>
      <c r="B2273">
        <v>2826</v>
      </c>
      <c r="C2273" t="s">
        <v>5761</v>
      </c>
      <c r="D2273" t="s">
        <v>5762</v>
      </c>
      <c r="E2273" t="s">
        <v>1510</v>
      </c>
      <c r="F2273" t="s">
        <v>1510</v>
      </c>
      <c r="G2273" t="s">
        <v>639</v>
      </c>
      <c r="H2273" t="s">
        <v>639</v>
      </c>
      <c r="I2273" t="s">
        <v>2732</v>
      </c>
      <c r="J2273" t="s">
        <v>729</v>
      </c>
      <c r="K2273" t="s">
        <v>54</v>
      </c>
      <c r="L2273" s="4">
        <v>2</v>
      </c>
      <c r="M2273" s="4">
        <v>45291</v>
      </c>
      <c r="AC2273">
        <v>40</v>
      </c>
      <c r="AE2273">
        <v>1</v>
      </c>
    </row>
    <row r="2274" spans="1:31" x14ac:dyDescent="0.2">
      <c r="A2274" s="9">
        <v>2004264</v>
      </c>
      <c r="B2274">
        <v>2829</v>
      </c>
      <c r="C2274" t="s">
        <v>5763</v>
      </c>
      <c r="D2274" t="s">
        <v>5764</v>
      </c>
      <c r="E2274" t="s">
        <v>1510</v>
      </c>
      <c r="F2274" t="s">
        <v>1510</v>
      </c>
      <c r="G2274" t="s">
        <v>639</v>
      </c>
      <c r="H2274" t="s">
        <v>639</v>
      </c>
      <c r="I2274" t="s">
        <v>2732</v>
      </c>
      <c r="J2274" t="s">
        <v>729</v>
      </c>
      <c r="K2274" t="s">
        <v>54</v>
      </c>
      <c r="L2274" s="4">
        <v>39343</v>
      </c>
      <c r="M2274" s="4">
        <v>45291</v>
      </c>
      <c r="AC2274">
        <v>60</v>
      </c>
      <c r="AE2274">
        <v>1</v>
      </c>
    </row>
    <row r="2275" spans="1:31" x14ac:dyDescent="0.2">
      <c r="A2275" s="9">
        <v>2007849</v>
      </c>
      <c r="B2275">
        <v>4166</v>
      </c>
      <c r="C2275" t="s">
        <v>5765</v>
      </c>
      <c r="D2275" t="s">
        <v>5766</v>
      </c>
      <c r="E2275" t="s">
        <v>5434</v>
      </c>
      <c r="F2275" t="s">
        <v>5434</v>
      </c>
      <c r="G2275" t="s">
        <v>639</v>
      </c>
      <c r="H2275" t="s">
        <v>684</v>
      </c>
      <c r="I2275" t="s">
        <v>2732</v>
      </c>
      <c r="J2275" t="s">
        <v>694</v>
      </c>
      <c r="K2275" t="s">
        <v>53</v>
      </c>
      <c r="L2275" s="4">
        <v>2</v>
      </c>
      <c r="M2275" s="4">
        <v>45291</v>
      </c>
      <c r="N2275">
        <v>0.30000001192092896</v>
      </c>
      <c r="AC2275">
        <v>13.8</v>
      </c>
      <c r="AE2275">
        <v>1</v>
      </c>
    </row>
    <row r="2276" spans="1:31" x14ac:dyDescent="0.2">
      <c r="A2276" s="9">
        <v>2009530</v>
      </c>
      <c r="B2276">
        <v>4949</v>
      </c>
      <c r="C2276" t="s">
        <v>5767</v>
      </c>
      <c r="D2276" t="s">
        <v>5768</v>
      </c>
      <c r="E2276" t="s">
        <v>5769</v>
      </c>
      <c r="F2276" t="s">
        <v>5769</v>
      </c>
      <c r="G2276" t="s">
        <v>639</v>
      </c>
      <c r="H2276" t="s">
        <v>639</v>
      </c>
      <c r="I2276" t="s">
        <v>2732</v>
      </c>
      <c r="J2276" t="s">
        <v>647</v>
      </c>
      <c r="K2276" t="s">
        <v>54</v>
      </c>
      <c r="L2276" s="4">
        <v>2</v>
      </c>
      <c r="M2276" s="4">
        <v>45291</v>
      </c>
      <c r="AC2276">
        <v>45</v>
      </c>
      <c r="AE2276">
        <v>1</v>
      </c>
    </row>
    <row r="2277" spans="1:31" x14ac:dyDescent="0.2">
      <c r="A2277" s="9">
        <v>2007639</v>
      </c>
      <c r="B2277">
        <v>4173</v>
      </c>
      <c r="C2277" t="s">
        <v>7861</v>
      </c>
      <c r="D2277" t="s">
        <v>5770</v>
      </c>
      <c r="E2277" t="s">
        <v>5771</v>
      </c>
      <c r="F2277" t="s">
        <v>5771</v>
      </c>
      <c r="G2277" t="s">
        <v>639</v>
      </c>
      <c r="H2277" t="s">
        <v>639</v>
      </c>
      <c r="I2277" t="s">
        <v>2732</v>
      </c>
      <c r="J2277" t="s">
        <v>647</v>
      </c>
      <c r="K2277" t="s">
        <v>53</v>
      </c>
      <c r="L2277" s="4">
        <v>2</v>
      </c>
      <c r="M2277" s="4">
        <v>45291</v>
      </c>
      <c r="P2277">
        <v>20</v>
      </c>
      <c r="Q2277">
        <v>10</v>
      </c>
      <c r="AC2277">
        <v>10</v>
      </c>
      <c r="AE2277">
        <v>1</v>
      </c>
    </row>
    <row r="2278" spans="1:31" x14ac:dyDescent="0.2">
      <c r="A2278" s="9">
        <v>2007907</v>
      </c>
      <c r="B2278">
        <v>4172</v>
      </c>
      <c r="C2278" t="s">
        <v>5772</v>
      </c>
      <c r="D2278" t="s">
        <v>5773</v>
      </c>
      <c r="E2278" t="s">
        <v>3234</v>
      </c>
      <c r="F2278" t="s">
        <v>3234</v>
      </c>
      <c r="G2278" t="s">
        <v>639</v>
      </c>
      <c r="H2278" t="s">
        <v>639</v>
      </c>
      <c r="I2278" t="s">
        <v>2732</v>
      </c>
      <c r="J2278" t="s">
        <v>641</v>
      </c>
      <c r="K2278" t="s">
        <v>53</v>
      </c>
      <c r="L2278" s="4">
        <v>2</v>
      </c>
      <c r="M2278" s="4">
        <v>45291</v>
      </c>
      <c r="N2278">
        <v>9</v>
      </c>
      <c r="O2278">
        <v>3</v>
      </c>
      <c r="P2278">
        <v>3</v>
      </c>
      <c r="R2278">
        <v>2</v>
      </c>
      <c r="T2278">
        <v>10</v>
      </c>
      <c r="X2278">
        <v>4</v>
      </c>
      <c r="AE2278">
        <v>1</v>
      </c>
    </row>
    <row r="2279" spans="1:31" x14ac:dyDescent="0.2">
      <c r="A2279" s="9">
        <v>2002321</v>
      </c>
      <c r="B2279">
        <v>3072</v>
      </c>
      <c r="C2279" t="s">
        <v>5774</v>
      </c>
      <c r="D2279" t="s">
        <v>5407</v>
      </c>
      <c r="E2279" t="s">
        <v>3234</v>
      </c>
      <c r="F2279" t="s">
        <v>1331</v>
      </c>
      <c r="G2279" t="s">
        <v>639</v>
      </c>
      <c r="H2279" t="s">
        <v>639</v>
      </c>
      <c r="I2279" t="s">
        <v>2732</v>
      </c>
      <c r="J2279" t="s">
        <v>647</v>
      </c>
      <c r="K2279" t="s">
        <v>53</v>
      </c>
      <c r="L2279" s="4">
        <v>2</v>
      </c>
      <c r="M2279" s="4">
        <v>45291</v>
      </c>
      <c r="R2279">
        <v>15</v>
      </c>
      <c r="T2279">
        <v>11</v>
      </c>
      <c r="AE2279">
        <v>1</v>
      </c>
    </row>
    <row r="2280" spans="1:31" x14ac:dyDescent="0.2">
      <c r="A2280" s="9">
        <v>2009774</v>
      </c>
      <c r="B2280">
        <v>4936</v>
      </c>
      <c r="C2280" t="s">
        <v>5775</v>
      </c>
      <c r="D2280" t="s">
        <v>5776</v>
      </c>
      <c r="E2280" t="s">
        <v>1331</v>
      </c>
      <c r="F2280" t="s">
        <v>1331</v>
      </c>
      <c r="G2280" t="s">
        <v>639</v>
      </c>
      <c r="H2280" t="s">
        <v>639</v>
      </c>
      <c r="I2280" t="s">
        <v>2732</v>
      </c>
      <c r="J2280" t="s">
        <v>647</v>
      </c>
      <c r="K2280" t="s">
        <v>54</v>
      </c>
      <c r="L2280" s="4">
        <v>2</v>
      </c>
      <c r="M2280" s="4">
        <v>45291</v>
      </c>
      <c r="AC2280">
        <v>40</v>
      </c>
      <c r="AE2280">
        <v>1</v>
      </c>
    </row>
    <row r="2281" spans="1:31" x14ac:dyDescent="0.2">
      <c r="A2281" s="9">
        <v>2000310</v>
      </c>
      <c r="B2281">
        <v>369</v>
      </c>
      <c r="C2281" t="s">
        <v>5777</v>
      </c>
      <c r="D2281" t="s">
        <v>5778</v>
      </c>
      <c r="E2281" t="s">
        <v>3346</v>
      </c>
      <c r="F2281" t="s">
        <v>3346</v>
      </c>
      <c r="G2281" t="s">
        <v>639</v>
      </c>
      <c r="H2281" t="s">
        <v>639</v>
      </c>
      <c r="I2281" t="s">
        <v>2732</v>
      </c>
      <c r="J2281" t="s">
        <v>729</v>
      </c>
      <c r="K2281" t="s">
        <v>53</v>
      </c>
      <c r="L2281" s="4">
        <v>39350</v>
      </c>
      <c r="M2281" s="4">
        <v>45291</v>
      </c>
      <c r="AC2281">
        <v>50</v>
      </c>
      <c r="AE2281">
        <v>1</v>
      </c>
    </row>
    <row r="2282" spans="1:31" x14ac:dyDescent="0.2">
      <c r="A2282" s="9">
        <v>2008145</v>
      </c>
      <c r="B2282">
        <v>4263</v>
      </c>
      <c r="C2282" t="s">
        <v>5779</v>
      </c>
      <c r="D2282" t="s">
        <v>5780</v>
      </c>
      <c r="E2282" t="s">
        <v>4986</v>
      </c>
      <c r="F2282" t="s">
        <v>4986</v>
      </c>
      <c r="G2282" t="s">
        <v>639</v>
      </c>
      <c r="H2282" t="s">
        <v>639</v>
      </c>
      <c r="I2282" t="s">
        <v>2732</v>
      </c>
      <c r="J2282" t="s">
        <v>729</v>
      </c>
      <c r="K2282" t="s">
        <v>54</v>
      </c>
      <c r="L2282" s="4">
        <v>2</v>
      </c>
      <c r="M2282" s="4">
        <v>45291</v>
      </c>
      <c r="AC2282">
        <v>13</v>
      </c>
      <c r="AE2282">
        <v>1</v>
      </c>
    </row>
    <row r="2283" spans="1:31" x14ac:dyDescent="0.2">
      <c r="A2283" s="9">
        <v>2009767</v>
      </c>
      <c r="B2283">
        <v>4964</v>
      </c>
      <c r="C2283" t="s">
        <v>5781</v>
      </c>
      <c r="D2283" t="s">
        <v>5782</v>
      </c>
      <c r="E2283" t="s">
        <v>3473</v>
      </c>
      <c r="F2283" t="s">
        <v>3473</v>
      </c>
      <c r="G2283" t="s">
        <v>639</v>
      </c>
      <c r="H2283" t="s">
        <v>639</v>
      </c>
      <c r="I2283" t="s">
        <v>2732</v>
      </c>
      <c r="J2283" t="s">
        <v>729</v>
      </c>
      <c r="K2283" t="s">
        <v>54</v>
      </c>
      <c r="L2283" s="4">
        <v>2</v>
      </c>
      <c r="M2283" s="4">
        <v>45291</v>
      </c>
      <c r="AE2283">
        <v>1.1000000000000001</v>
      </c>
    </row>
    <row r="2284" spans="1:31" x14ac:dyDescent="0.2">
      <c r="A2284" s="9">
        <v>2007868</v>
      </c>
      <c r="B2284">
        <v>4187</v>
      </c>
      <c r="C2284" t="s">
        <v>5783</v>
      </c>
      <c r="D2284" t="s">
        <v>5784</v>
      </c>
      <c r="E2284" t="s">
        <v>3482</v>
      </c>
      <c r="F2284" t="s">
        <v>3482</v>
      </c>
      <c r="G2284" t="s">
        <v>639</v>
      </c>
      <c r="H2284" t="s">
        <v>639</v>
      </c>
      <c r="I2284" t="s">
        <v>2732</v>
      </c>
      <c r="J2284" t="s">
        <v>729</v>
      </c>
      <c r="K2284" t="s">
        <v>54</v>
      </c>
      <c r="L2284" s="4">
        <v>2</v>
      </c>
      <c r="M2284" s="4">
        <v>45291</v>
      </c>
      <c r="N2284">
        <v>0.80000001192092896</v>
      </c>
      <c r="R2284">
        <v>0.40000000596046448</v>
      </c>
      <c r="T2284">
        <v>1.2000000476837158</v>
      </c>
      <c r="W2284">
        <v>3.2000000476837158</v>
      </c>
      <c r="AE2284">
        <v>1.1000000000000001</v>
      </c>
    </row>
    <row r="2285" spans="1:31" x14ac:dyDescent="0.2">
      <c r="A2285" s="9">
        <v>2007870</v>
      </c>
      <c r="B2285">
        <v>4188</v>
      </c>
      <c r="C2285" t="s">
        <v>5785</v>
      </c>
      <c r="D2285" t="s">
        <v>5786</v>
      </c>
      <c r="E2285" t="s">
        <v>3482</v>
      </c>
      <c r="F2285" t="s">
        <v>3482</v>
      </c>
      <c r="G2285" t="s">
        <v>639</v>
      </c>
      <c r="H2285" t="s">
        <v>639</v>
      </c>
      <c r="I2285" t="s">
        <v>2732</v>
      </c>
      <c r="J2285" t="s">
        <v>729</v>
      </c>
      <c r="K2285" t="s">
        <v>54</v>
      </c>
      <c r="L2285" s="4">
        <v>2</v>
      </c>
      <c r="M2285" s="4">
        <v>45291</v>
      </c>
      <c r="N2285">
        <v>3.5</v>
      </c>
      <c r="Q2285">
        <v>2.5999999046325684</v>
      </c>
      <c r="AE2285">
        <v>1.1000000000000001</v>
      </c>
    </row>
    <row r="2286" spans="1:31" x14ac:dyDescent="0.2">
      <c r="A2286" s="9">
        <v>2007869</v>
      </c>
      <c r="B2286">
        <v>4177</v>
      </c>
      <c r="C2286" t="s">
        <v>5787</v>
      </c>
      <c r="D2286" t="s">
        <v>5788</v>
      </c>
      <c r="E2286" t="s">
        <v>3482</v>
      </c>
      <c r="F2286" t="s">
        <v>3482</v>
      </c>
      <c r="G2286" t="s">
        <v>639</v>
      </c>
      <c r="H2286" t="s">
        <v>639</v>
      </c>
      <c r="I2286" t="s">
        <v>2732</v>
      </c>
      <c r="J2286" t="s">
        <v>729</v>
      </c>
      <c r="K2286" t="s">
        <v>54</v>
      </c>
      <c r="L2286" s="4">
        <v>2</v>
      </c>
      <c r="M2286" s="4">
        <v>45291</v>
      </c>
      <c r="N2286">
        <v>9</v>
      </c>
      <c r="R2286">
        <v>7</v>
      </c>
      <c r="AE2286">
        <v>1.1000000000000001</v>
      </c>
    </row>
    <row r="2287" spans="1:31" x14ac:dyDescent="0.2">
      <c r="A2287" s="9">
        <v>2007871</v>
      </c>
      <c r="B2287">
        <v>4189</v>
      </c>
      <c r="C2287" t="s">
        <v>5789</v>
      </c>
      <c r="D2287" t="s">
        <v>5790</v>
      </c>
      <c r="E2287" t="s">
        <v>3482</v>
      </c>
      <c r="F2287" t="s">
        <v>3482</v>
      </c>
      <c r="G2287" t="s">
        <v>639</v>
      </c>
      <c r="H2287" t="s">
        <v>639</v>
      </c>
      <c r="I2287" t="s">
        <v>2732</v>
      </c>
      <c r="J2287" t="s">
        <v>729</v>
      </c>
      <c r="K2287" t="s">
        <v>54</v>
      </c>
      <c r="L2287" s="4">
        <v>2</v>
      </c>
      <c r="M2287" s="4">
        <v>45291</v>
      </c>
      <c r="N2287">
        <v>0.80000001192092896</v>
      </c>
      <c r="R2287">
        <v>0.40000000596046448</v>
      </c>
      <c r="T2287">
        <v>1.6000000238418579</v>
      </c>
      <c r="V2287">
        <v>6.5</v>
      </c>
      <c r="AE2287">
        <v>1.1000000000000001</v>
      </c>
    </row>
    <row r="2288" spans="1:31" x14ac:dyDescent="0.2">
      <c r="A2288" s="9">
        <v>2004779</v>
      </c>
      <c r="B2288">
        <v>2795</v>
      </c>
      <c r="C2288" t="s">
        <v>5791</v>
      </c>
      <c r="D2288" t="s">
        <v>5792</v>
      </c>
      <c r="E2288" t="s">
        <v>1540</v>
      </c>
      <c r="F2288" t="s">
        <v>1540</v>
      </c>
      <c r="G2288" t="s">
        <v>639</v>
      </c>
      <c r="H2288" t="s">
        <v>639</v>
      </c>
      <c r="I2288" t="s">
        <v>2732</v>
      </c>
      <c r="J2288" t="s">
        <v>641</v>
      </c>
      <c r="K2288" t="s">
        <v>54</v>
      </c>
      <c r="L2288" s="4">
        <v>39245</v>
      </c>
      <c r="M2288" s="4">
        <v>45291</v>
      </c>
      <c r="N2288">
        <v>3</v>
      </c>
      <c r="O2288">
        <v>2</v>
      </c>
      <c r="P2288">
        <v>4</v>
      </c>
      <c r="Q2288">
        <v>2</v>
      </c>
      <c r="R2288">
        <v>0.60000002384185791</v>
      </c>
      <c r="V2288">
        <v>3.0000000260770321E-3</v>
      </c>
      <c r="W2288">
        <v>2.0000000949949026E-3</v>
      </c>
      <c r="X2288">
        <v>2.9999999329447746E-2</v>
      </c>
      <c r="Z2288">
        <v>9.9999997764825821E-3</v>
      </c>
      <c r="AE2288">
        <v>1.18</v>
      </c>
    </row>
    <row r="2289" spans="1:31" x14ac:dyDescent="0.2">
      <c r="A2289" s="9">
        <v>2006153</v>
      </c>
      <c r="B2289">
        <v>3649</v>
      </c>
      <c r="C2289" t="s">
        <v>5793</v>
      </c>
      <c r="D2289" t="s">
        <v>5794</v>
      </c>
      <c r="E2289" t="s">
        <v>3234</v>
      </c>
      <c r="F2289" t="s">
        <v>3234</v>
      </c>
      <c r="G2289" t="s">
        <v>639</v>
      </c>
      <c r="H2289" t="s">
        <v>639</v>
      </c>
      <c r="I2289" t="s">
        <v>2732</v>
      </c>
      <c r="J2289" t="s">
        <v>729</v>
      </c>
      <c r="K2289" t="s">
        <v>53</v>
      </c>
      <c r="L2289" s="4">
        <v>2</v>
      </c>
      <c r="M2289" s="4">
        <v>45291</v>
      </c>
      <c r="AC2289">
        <v>19.399999999999999</v>
      </c>
      <c r="AE2289">
        <v>1</v>
      </c>
    </row>
    <row r="2290" spans="1:31" x14ac:dyDescent="0.2">
      <c r="A2290" s="9">
        <v>2009026</v>
      </c>
      <c r="B2290">
        <v>4848</v>
      </c>
      <c r="C2290" t="s">
        <v>5795</v>
      </c>
      <c r="D2290" t="s">
        <v>5796</v>
      </c>
      <c r="E2290" t="s">
        <v>5797</v>
      </c>
      <c r="F2290" t="s">
        <v>5797</v>
      </c>
      <c r="G2290" t="s">
        <v>639</v>
      </c>
      <c r="H2290" t="s">
        <v>639</v>
      </c>
      <c r="I2290" t="s">
        <v>2732</v>
      </c>
      <c r="J2290" t="s">
        <v>729</v>
      </c>
      <c r="K2290" t="s">
        <v>54</v>
      </c>
      <c r="L2290" s="4">
        <v>2</v>
      </c>
      <c r="M2290" s="4">
        <v>45291</v>
      </c>
      <c r="AE2290">
        <v>1.1000000000000001</v>
      </c>
    </row>
    <row r="2291" spans="1:31" x14ac:dyDescent="0.2">
      <c r="A2291" s="9">
        <v>2009524</v>
      </c>
      <c r="B2291">
        <v>4873</v>
      </c>
      <c r="C2291" t="s">
        <v>5798</v>
      </c>
      <c r="D2291" t="s">
        <v>5799</v>
      </c>
      <c r="E2291" t="s">
        <v>3305</v>
      </c>
      <c r="F2291" t="s">
        <v>3306</v>
      </c>
      <c r="G2291" t="s">
        <v>639</v>
      </c>
      <c r="H2291" t="s">
        <v>639</v>
      </c>
      <c r="I2291" t="s">
        <v>2732</v>
      </c>
      <c r="J2291" t="s">
        <v>729</v>
      </c>
      <c r="K2291" t="s">
        <v>53</v>
      </c>
      <c r="L2291" s="4">
        <v>2</v>
      </c>
      <c r="M2291" s="4">
        <v>45291</v>
      </c>
      <c r="AE2291">
        <v>1</v>
      </c>
    </row>
    <row r="2292" spans="1:31" x14ac:dyDescent="0.2">
      <c r="A2292" s="9">
        <v>2009523</v>
      </c>
      <c r="B2292">
        <v>4872</v>
      </c>
      <c r="C2292" t="s">
        <v>5800</v>
      </c>
      <c r="D2292" t="s">
        <v>5801</v>
      </c>
      <c r="E2292" t="s">
        <v>3305</v>
      </c>
      <c r="F2292" t="s">
        <v>3306</v>
      </c>
      <c r="G2292" t="s">
        <v>639</v>
      </c>
      <c r="H2292" t="s">
        <v>639</v>
      </c>
      <c r="I2292" t="s">
        <v>2732</v>
      </c>
      <c r="J2292" t="s">
        <v>729</v>
      </c>
      <c r="K2292" t="s">
        <v>53</v>
      </c>
      <c r="L2292" s="4">
        <v>2</v>
      </c>
      <c r="M2292" s="4">
        <v>45291</v>
      </c>
      <c r="AE2292">
        <v>1</v>
      </c>
    </row>
    <row r="2293" spans="1:31" x14ac:dyDescent="0.2">
      <c r="A2293" s="9">
        <v>2006073</v>
      </c>
      <c r="B2293">
        <v>3616</v>
      </c>
      <c r="C2293" t="s">
        <v>5802</v>
      </c>
      <c r="D2293" t="s">
        <v>5803</v>
      </c>
      <c r="E2293" t="s">
        <v>5624</v>
      </c>
      <c r="F2293" t="s">
        <v>5625</v>
      </c>
      <c r="G2293" t="s">
        <v>639</v>
      </c>
      <c r="H2293" t="s">
        <v>639</v>
      </c>
      <c r="I2293" t="s">
        <v>2732</v>
      </c>
      <c r="J2293" t="s">
        <v>729</v>
      </c>
      <c r="K2293" t="s">
        <v>54</v>
      </c>
      <c r="L2293" s="4">
        <v>2</v>
      </c>
      <c r="M2293" s="4">
        <v>45291</v>
      </c>
      <c r="AE2293">
        <v>1</v>
      </c>
    </row>
    <row r="2294" spans="1:31" x14ac:dyDescent="0.2">
      <c r="A2294" s="9">
        <v>2008066</v>
      </c>
      <c r="B2294">
        <v>4229</v>
      </c>
      <c r="C2294" t="s">
        <v>5804</v>
      </c>
      <c r="D2294" t="s">
        <v>5805</v>
      </c>
      <c r="E2294" t="s">
        <v>4689</v>
      </c>
      <c r="F2294" t="s">
        <v>4689</v>
      </c>
      <c r="G2294" t="s">
        <v>639</v>
      </c>
      <c r="H2294" t="s">
        <v>639</v>
      </c>
      <c r="I2294" t="s">
        <v>2732</v>
      </c>
      <c r="J2294" t="s">
        <v>647</v>
      </c>
      <c r="K2294" t="s">
        <v>53</v>
      </c>
      <c r="L2294" s="4">
        <v>2</v>
      </c>
      <c r="M2294" s="4">
        <v>45291</v>
      </c>
      <c r="Q2294">
        <v>45</v>
      </c>
      <c r="R2294">
        <v>4.8000001907348633</v>
      </c>
      <c r="AE2294">
        <v>1</v>
      </c>
    </row>
    <row r="2295" spans="1:31" x14ac:dyDescent="0.2">
      <c r="A2295" s="9">
        <v>2008065</v>
      </c>
      <c r="B2295">
        <v>4228</v>
      </c>
      <c r="C2295" t="s">
        <v>5806</v>
      </c>
      <c r="D2295" t="s">
        <v>5807</v>
      </c>
      <c r="E2295" t="s">
        <v>4689</v>
      </c>
      <c r="F2295" t="s">
        <v>4689</v>
      </c>
      <c r="G2295" t="s">
        <v>639</v>
      </c>
      <c r="H2295" t="s">
        <v>639</v>
      </c>
      <c r="I2295" t="s">
        <v>2732</v>
      </c>
      <c r="J2295" t="s">
        <v>647</v>
      </c>
      <c r="K2295" t="s">
        <v>53</v>
      </c>
      <c r="L2295" s="4">
        <v>2</v>
      </c>
      <c r="M2295" s="4">
        <v>45291</v>
      </c>
      <c r="Q2295">
        <v>50</v>
      </c>
      <c r="R2295">
        <v>0.5</v>
      </c>
      <c r="AE2295">
        <v>1</v>
      </c>
    </row>
    <row r="2296" spans="1:31" x14ac:dyDescent="0.2">
      <c r="A2296" s="9">
        <v>2008784</v>
      </c>
      <c r="B2296">
        <v>4513</v>
      </c>
      <c r="C2296" t="s">
        <v>5808</v>
      </c>
      <c r="D2296" t="s">
        <v>5809</v>
      </c>
      <c r="E2296" t="s">
        <v>4689</v>
      </c>
      <c r="F2296" t="s">
        <v>4689</v>
      </c>
      <c r="G2296" t="s">
        <v>639</v>
      </c>
      <c r="H2296" t="s">
        <v>639</v>
      </c>
      <c r="I2296" t="s">
        <v>2732</v>
      </c>
      <c r="J2296" t="s">
        <v>647</v>
      </c>
      <c r="K2296" t="s">
        <v>53</v>
      </c>
      <c r="L2296" s="4">
        <v>2</v>
      </c>
      <c r="M2296" s="4">
        <v>45291</v>
      </c>
      <c r="Q2296">
        <v>24.5</v>
      </c>
      <c r="R2296">
        <v>11.5</v>
      </c>
      <c r="AE2296">
        <v>1</v>
      </c>
    </row>
    <row r="2297" spans="1:31" x14ac:dyDescent="0.2">
      <c r="A2297" s="9">
        <v>2008064</v>
      </c>
      <c r="B2297">
        <v>4227</v>
      </c>
      <c r="C2297" t="s">
        <v>5810</v>
      </c>
      <c r="D2297" t="s">
        <v>5811</v>
      </c>
      <c r="E2297" t="s">
        <v>4689</v>
      </c>
      <c r="F2297" t="s">
        <v>4689</v>
      </c>
      <c r="G2297" t="s">
        <v>639</v>
      </c>
      <c r="H2297" t="s">
        <v>639</v>
      </c>
      <c r="I2297" t="s">
        <v>2732</v>
      </c>
      <c r="J2297" t="s">
        <v>647</v>
      </c>
      <c r="K2297" t="s">
        <v>53</v>
      </c>
      <c r="L2297" s="4">
        <v>2</v>
      </c>
      <c r="M2297" s="4">
        <v>45291</v>
      </c>
      <c r="Q2297">
        <v>48</v>
      </c>
      <c r="R2297">
        <v>2</v>
      </c>
      <c r="AE2297">
        <v>1</v>
      </c>
    </row>
    <row r="2298" spans="1:31" x14ac:dyDescent="0.2">
      <c r="A2298" s="9">
        <v>2008254</v>
      </c>
      <c r="B2298">
        <v>4318</v>
      </c>
      <c r="C2298" t="s">
        <v>5812</v>
      </c>
      <c r="D2298" t="s">
        <v>5813</v>
      </c>
      <c r="E2298" t="s">
        <v>4689</v>
      </c>
      <c r="F2298" t="s">
        <v>4689</v>
      </c>
      <c r="G2298" t="s">
        <v>639</v>
      </c>
      <c r="H2298" t="s">
        <v>639</v>
      </c>
      <c r="I2298" t="s">
        <v>2732</v>
      </c>
      <c r="J2298" t="s">
        <v>647</v>
      </c>
      <c r="K2298" t="s">
        <v>53</v>
      </c>
      <c r="L2298" s="4">
        <v>2</v>
      </c>
      <c r="M2298" s="4">
        <v>45291</v>
      </c>
      <c r="Q2298">
        <v>40</v>
      </c>
      <c r="T2298">
        <v>10.5</v>
      </c>
      <c r="AE2298">
        <v>1</v>
      </c>
    </row>
    <row r="2299" spans="1:31" x14ac:dyDescent="0.2">
      <c r="A2299" s="9">
        <v>2009631</v>
      </c>
      <c r="B2299">
        <v>4958</v>
      </c>
      <c r="C2299" t="s">
        <v>5814</v>
      </c>
      <c r="D2299" t="s">
        <v>5815</v>
      </c>
      <c r="E2299" t="s">
        <v>1264</v>
      </c>
      <c r="F2299" t="s">
        <v>2647</v>
      </c>
      <c r="G2299" t="s">
        <v>639</v>
      </c>
      <c r="H2299" t="s">
        <v>639</v>
      </c>
      <c r="I2299" t="s">
        <v>2732</v>
      </c>
      <c r="J2299" t="s">
        <v>641</v>
      </c>
      <c r="K2299" t="s">
        <v>54</v>
      </c>
      <c r="L2299" s="4">
        <v>2</v>
      </c>
      <c r="M2299" s="4">
        <v>45291</v>
      </c>
      <c r="N2299">
        <v>3</v>
      </c>
      <c r="O2299">
        <v>3</v>
      </c>
      <c r="P2299">
        <v>9</v>
      </c>
      <c r="W2299">
        <v>2.0000000949949026E-3</v>
      </c>
      <c r="Y2299">
        <v>9.9999997764825821E-3</v>
      </c>
      <c r="AA2299">
        <v>1.0000000474974513E-3</v>
      </c>
      <c r="AE2299">
        <v>1.2</v>
      </c>
    </row>
    <row r="2300" spans="1:31" x14ac:dyDescent="0.2">
      <c r="A2300" s="9">
        <v>2009632</v>
      </c>
      <c r="B2300">
        <v>4960</v>
      </c>
      <c r="C2300" t="s">
        <v>5816</v>
      </c>
      <c r="D2300" t="s">
        <v>5817</v>
      </c>
      <c r="E2300" t="s">
        <v>1264</v>
      </c>
      <c r="F2300" t="s">
        <v>2647</v>
      </c>
      <c r="G2300" t="s">
        <v>639</v>
      </c>
      <c r="H2300" t="s">
        <v>639</v>
      </c>
      <c r="I2300" t="s">
        <v>2732</v>
      </c>
      <c r="J2300" t="s">
        <v>641</v>
      </c>
      <c r="K2300" t="s">
        <v>54</v>
      </c>
      <c r="L2300" s="4">
        <v>2</v>
      </c>
      <c r="M2300" s="4">
        <v>45291</v>
      </c>
      <c r="N2300">
        <v>7</v>
      </c>
      <c r="O2300">
        <v>3</v>
      </c>
      <c r="P2300">
        <v>5</v>
      </c>
      <c r="W2300">
        <v>2.0000000949949026E-3</v>
      </c>
      <c r="Y2300">
        <v>9.9999997764825821E-3</v>
      </c>
      <c r="AA2300">
        <v>1.0000000474974513E-3</v>
      </c>
      <c r="AE2300">
        <v>1.19</v>
      </c>
    </row>
    <row r="2301" spans="1:31" x14ac:dyDescent="0.2">
      <c r="A2301" s="9">
        <v>2009633</v>
      </c>
      <c r="B2301">
        <v>4959</v>
      </c>
      <c r="C2301" t="s">
        <v>5818</v>
      </c>
      <c r="D2301" t="s">
        <v>5819</v>
      </c>
      <c r="E2301" t="s">
        <v>1264</v>
      </c>
      <c r="F2301" t="s">
        <v>2647</v>
      </c>
      <c r="G2301" t="s">
        <v>639</v>
      </c>
      <c r="H2301" t="s">
        <v>639</v>
      </c>
      <c r="I2301" t="s">
        <v>2732</v>
      </c>
      <c r="J2301" t="s">
        <v>641</v>
      </c>
      <c r="K2301" t="s">
        <v>54</v>
      </c>
      <c r="L2301" s="4">
        <v>2</v>
      </c>
      <c r="M2301" s="4">
        <v>45291</v>
      </c>
      <c r="N2301">
        <v>15</v>
      </c>
      <c r="R2301">
        <v>2</v>
      </c>
      <c r="T2301">
        <v>1.6000000238418579</v>
      </c>
      <c r="AE2301">
        <v>1.22</v>
      </c>
    </row>
    <row r="2302" spans="1:31" x14ac:dyDescent="0.2">
      <c r="A2302" s="9">
        <v>2006487</v>
      </c>
      <c r="B2302">
        <v>3562</v>
      </c>
      <c r="C2302" t="s">
        <v>5820</v>
      </c>
      <c r="D2302" t="s">
        <v>5821</v>
      </c>
      <c r="E2302" t="s">
        <v>5822</v>
      </c>
      <c r="F2302" t="s">
        <v>5822</v>
      </c>
      <c r="G2302" t="s">
        <v>639</v>
      </c>
      <c r="H2302" t="s">
        <v>684</v>
      </c>
      <c r="I2302" t="s">
        <v>2732</v>
      </c>
      <c r="J2302" t="s">
        <v>694</v>
      </c>
      <c r="K2302" t="s">
        <v>54</v>
      </c>
      <c r="L2302" s="4">
        <v>2</v>
      </c>
      <c r="M2302" s="4">
        <v>45291</v>
      </c>
      <c r="N2302">
        <v>0.20000000298023224</v>
      </c>
      <c r="O2302">
        <v>9.9999997764825821E-3</v>
      </c>
      <c r="P2302">
        <v>0.40000000596046448</v>
      </c>
      <c r="AC2302">
        <v>2.5</v>
      </c>
      <c r="AE2302">
        <v>1</v>
      </c>
    </row>
    <row r="2303" spans="1:31" x14ac:dyDescent="0.2">
      <c r="A2303" s="9">
        <v>2009803</v>
      </c>
      <c r="B2303">
        <v>4947</v>
      </c>
      <c r="C2303" t="s">
        <v>5823</v>
      </c>
      <c r="D2303" t="s">
        <v>5824</v>
      </c>
      <c r="E2303" t="s">
        <v>2658</v>
      </c>
      <c r="F2303" t="s">
        <v>2658</v>
      </c>
      <c r="G2303" t="s">
        <v>639</v>
      </c>
      <c r="H2303" t="s">
        <v>684</v>
      </c>
      <c r="I2303" t="s">
        <v>2732</v>
      </c>
      <c r="J2303" t="s">
        <v>686</v>
      </c>
      <c r="K2303" t="s">
        <v>54</v>
      </c>
      <c r="L2303" s="4">
        <v>2</v>
      </c>
      <c r="M2303" s="4">
        <v>45291</v>
      </c>
      <c r="N2303">
        <v>6.1999998092651367</v>
      </c>
      <c r="O2303">
        <v>1.5</v>
      </c>
      <c r="P2303">
        <v>9</v>
      </c>
      <c r="AC2303">
        <v>55</v>
      </c>
      <c r="AE2303">
        <v>1.1000000000000001</v>
      </c>
    </row>
    <row r="2304" spans="1:31" x14ac:dyDescent="0.2">
      <c r="A2304" s="9">
        <v>2009403</v>
      </c>
      <c r="B2304">
        <v>4777</v>
      </c>
      <c r="C2304" t="s">
        <v>5825</v>
      </c>
      <c r="D2304" t="s">
        <v>5826</v>
      </c>
      <c r="E2304" t="s">
        <v>931</v>
      </c>
      <c r="F2304" t="s">
        <v>931</v>
      </c>
      <c r="G2304" t="s">
        <v>639</v>
      </c>
      <c r="H2304" t="s">
        <v>639</v>
      </c>
      <c r="I2304" t="s">
        <v>2732</v>
      </c>
      <c r="J2304" t="s">
        <v>729</v>
      </c>
      <c r="K2304" t="s">
        <v>54</v>
      </c>
      <c r="L2304" s="4">
        <v>2</v>
      </c>
      <c r="M2304" s="4">
        <v>45291</v>
      </c>
      <c r="AE2304">
        <v>1.1000000000000001</v>
      </c>
    </row>
    <row r="2305" spans="1:31" x14ac:dyDescent="0.2">
      <c r="A2305" s="9">
        <v>2009313</v>
      </c>
      <c r="B2305">
        <v>4773</v>
      </c>
      <c r="C2305" t="s">
        <v>5827</v>
      </c>
      <c r="D2305" t="s">
        <v>5828</v>
      </c>
      <c r="E2305" t="s">
        <v>3449</v>
      </c>
      <c r="F2305" t="s">
        <v>5829</v>
      </c>
      <c r="G2305" t="s">
        <v>639</v>
      </c>
      <c r="H2305" t="s">
        <v>639</v>
      </c>
      <c r="I2305" t="s">
        <v>2732</v>
      </c>
      <c r="J2305" t="s">
        <v>729</v>
      </c>
      <c r="K2305" t="s">
        <v>54</v>
      </c>
      <c r="L2305" s="4">
        <v>2</v>
      </c>
      <c r="M2305" s="4">
        <v>45291</v>
      </c>
      <c r="AE2305">
        <v>1.1000000000000001</v>
      </c>
    </row>
    <row r="2306" spans="1:31" x14ac:dyDescent="0.2">
      <c r="A2306" s="9">
        <v>2007077</v>
      </c>
      <c r="B2306">
        <v>3876</v>
      </c>
      <c r="C2306" t="s">
        <v>5830</v>
      </c>
      <c r="D2306" t="s">
        <v>5831</v>
      </c>
      <c r="E2306" t="s">
        <v>3950</v>
      </c>
      <c r="F2306" t="s">
        <v>3950</v>
      </c>
      <c r="G2306" t="s">
        <v>639</v>
      </c>
      <c r="H2306" t="s">
        <v>684</v>
      </c>
      <c r="I2306" t="s">
        <v>2732</v>
      </c>
      <c r="J2306" t="s">
        <v>694</v>
      </c>
      <c r="K2306" t="s">
        <v>53</v>
      </c>
      <c r="L2306" s="4">
        <v>2</v>
      </c>
      <c r="M2306" s="4">
        <v>45291</v>
      </c>
      <c r="N2306">
        <v>0.89999997615814209</v>
      </c>
      <c r="O2306">
        <v>0.69999998807907104</v>
      </c>
      <c r="P2306">
        <v>1</v>
      </c>
      <c r="AC2306">
        <v>18.8</v>
      </c>
      <c r="AE2306">
        <v>1</v>
      </c>
    </row>
    <row r="2307" spans="1:31" x14ac:dyDescent="0.2">
      <c r="A2307" s="9">
        <v>2009394</v>
      </c>
      <c r="B2307">
        <v>4782</v>
      </c>
      <c r="C2307" t="s">
        <v>5832</v>
      </c>
      <c r="D2307" t="s">
        <v>5833</v>
      </c>
      <c r="E2307" t="s">
        <v>5834</v>
      </c>
      <c r="F2307" t="s">
        <v>5834</v>
      </c>
      <c r="G2307" t="s">
        <v>639</v>
      </c>
      <c r="H2307" t="s">
        <v>684</v>
      </c>
      <c r="I2307" t="s">
        <v>2732</v>
      </c>
      <c r="J2307" t="s">
        <v>694</v>
      </c>
      <c r="K2307" t="s">
        <v>53</v>
      </c>
      <c r="L2307" s="4">
        <v>2</v>
      </c>
      <c r="M2307" s="4">
        <v>45291</v>
      </c>
      <c r="N2307">
        <v>0.30000001192092896</v>
      </c>
      <c r="AC2307">
        <v>11.9</v>
      </c>
      <c r="AE2307">
        <v>1</v>
      </c>
    </row>
    <row r="2308" spans="1:31" x14ac:dyDescent="0.2">
      <c r="A2308" s="9">
        <v>2008967</v>
      </c>
      <c r="B2308">
        <v>4599</v>
      </c>
      <c r="C2308" t="s">
        <v>5835</v>
      </c>
      <c r="D2308" t="s">
        <v>5836</v>
      </c>
      <c r="E2308" t="s">
        <v>5837</v>
      </c>
      <c r="F2308" t="s">
        <v>5837</v>
      </c>
      <c r="G2308" t="s">
        <v>639</v>
      </c>
      <c r="H2308" t="s">
        <v>684</v>
      </c>
      <c r="I2308" t="s">
        <v>2732</v>
      </c>
      <c r="J2308" t="s">
        <v>694</v>
      </c>
      <c r="K2308" t="s">
        <v>53</v>
      </c>
      <c r="L2308" s="4">
        <v>2</v>
      </c>
      <c r="M2308" s="4">
        <v>45291</v>
      </c>
      <c r="N2308">
        <v>0.30000001192092896</v>
      </c>
      <c r="AC2308">
        <v>11.6</v>
      </c>
      <c r="AE2308">
        <v>1</v>
      </c>
    </row>
    <row r="2309" spans="1:31" x14ac:dyDescent="0.2">
      <c r="A2309" s="9">
        <v>2009527</v>
      </c>
      <c r="B2309">
        <v>4860</v>
      </c>
      <c r="C2309" t="s">
        <v>5838</v>
      </c>
      <c r="D2309" t="s">
        <v>5839</v>
      </c>
      <c r="E2309" t="s">
        <v>5840</v>
      </c>
      <c r="F2309" t="s">
        <v>5840</v>
      </c>
      <c r="G2309" t="s">
        <v>639</v>
      </c>
      <c r="H2309" t="s">
        <v>684</v>
      </c>
      <c r="I2309" t="s">
        <v>2732</v>
      </c>
      <c r="J2309" t="s">
        <v>694</v>
      </c>
      <c r="K2309" t="s">
        <v>53</v>
      </c>
      <c r="L2309" s="4">
        <v>2</v>
      </c>
      <c r="M2309" s="4">
        <v>45291</v>
      </c>
      <c r="N2309">
        <v>0.30000001192092896</v>
      </c>
      <c r="AC2309">
        <v>13.1</v>
      </c>
      <c r="AE2309">
        <v>1</v>
      </c>
    </row>
    <row r="2310" spans="1:31" x14ac:dyDescent="0.2">
      <c r="A2310" s="9">
        <v>2008056</v>
      </c>
      <c r="B2310">
        <v>4250</v>
      </c>
      <c r="C2310" t="s">
        <v>5841</v>
      </c>
      <c r="D2310" t="s">
        <v>5842</v>
      </c>
      <c r="E2310" t="s">
        <v>5843</v>
      </c>
      <c r="F2310" t="s">
        <v>5843</v>
      </c>
      <c r="G2310" t="s">
        <v>639</v>
      </c>
      <c r="H2310" t="s">
        <v>684</v>
      </c>
      <c r="I2310" t="s">
        <v>2732</v>
      </c>
      <c r="J2310" t="s">
        <v>694</v>
      </c>
      <c r="K2310" t="s">
        <v>53</v>
      </c>
      <c r="L2310" s="4">
        <v>2</v>
      </c>
      <c r="M2310" s="4">
        <v>45291</v>
      </c>
      <c r="N2310">
        <v>1</v>
      </c>
      <c r="AC2310">
        <v>20.7</v>
      </c>
      <c r="AE2310">
        <v>1</v>
      </c>
    </row>
    <row r="2311" spans="1:31" x14ac:dyDescent="0.2">
      <c r="A2311" s="9">
        <v>2009642</v>
      </c>
      <c r="B2311">
        <v>4934</v>
      </c>
      <c r="C2311" t="s">
        <v>5846</v>
      </c>
      <c r="D2311" t="s">
        <v>3534</v>
      </c>
      <c r="E2311" t="s">
        <v>5847</v>
      </c>
      <c r="F2311" t="s">
        <v>5847</v>
      </c>
      <c r="G2311" t="s">
        <v>639</v>
      </c>
      <c r="H2311" t="s">
        <v>684</v>
      </c>
      <c r="I2311" t="s">
        <v>2732</v>
      </c>
      <c r="J2311" t="s">
        <v>694</v>
      </c>
      <c r="K2311" t="s">
        <v>53</v>
      </c>
      <c r="L2311" s="4">
        <v>2</v>
      </c>
      <c r="M2311" s="4">
        <v>45291</v>
      </c>
      <c r="N2311">
        <v>0.30000001192092896</v>
      </c>
      <c r="AC2311">
        <v>13.1</v>
      </c>
      <c r="AE2311">
        <v>1</v>
      </c>
    </row>
    <row r="2312" spans="1:31" x14ac:dyDescent="0.2">
      <c r="A2312" s="9">
        <v>2009488</v>
      </c>
      <c r="B2312">
        <v>4895</v>
      </c>
      <c r="C2312" t="s">
        <v>5848</v>
      </c>
      <c r="D2312" t="s">
        <v>3534</v>
      </c>
      <c r="E2312" t="s">
        <v>5849</v>
      </c>
      <c r="F2312" t="s">
        <v>5849</v>
      </c>
      <c r="G2312" t="s">
        <v>639</v>
      </c>
      <c r="H2312" t="s">
        <v>684</v>
      </c>
      <c r="I2312" t="s">
        <v>2732</v>
      </c>
      <c r="J2312" t="s">
        <v>694</v>
      </c>
      <c r="K2312" t="s">
        <v>53</v>
      </c>
      <c r="L2312" s="4">
        <v>2</v>
      </c>
      <c r="M2312" s="4">
        <v>45291</v>
      </c>
      <c r="N2312">
        <v>0.30000001192092896</v>
      </c>
      <c r="AC2312">
        <v>12.5</v>
      </c>
      <c r="AE2312">
        <v>1</v>
      </c>
    </row>
    <row r="2313" spans="1:31" x14ac:dyDescent="0.2">
      <c r="A2313" s="9">
        <v>2009444</v>
      </c>
      <c r="B2313">
        <v>4851</v>
      </c>
      <c r="C2313" t="s">
        <v>5850</v>
      </c>
      <c r="D2313" t="s">
        <v>3534</v>
      </c>
      <c r="E2313" t="s">
        <v>5851</v>
      </c>
      <c r="F2313" t="s">
        <v>5851</v>
      </c>
      <c r="G2313" t="s">
        <v>639</v>
      </c>
      <c r="H2313" t="s">
        <v>684</v>
      </c>
      <c r="I2313" t="s">
        <v>2732</v>
      </c>
      <c r="J2313" t="s">
        <v>694</v>
      </c>
      <c r="K2313" t="s">
        <v>53</v>
      </c>
      <c r="L2313" s="4">
        <v>2</v>
      </c>
      <c r="M2313" s="4">
        <v>45291</v>
      </c>
      <c r="N2313">
        <v>0.30000001192092896</v>
      </c>
      <c r="AC2313">
        <v>13.1</v>
      </c>
      <c r="AE2313">
        <v>1</v>
      </c>
    </row>
    <row r="2314" spans="1:31" x14ac:dyDescent="0.2">
      <c r="A2314" s="9">
        <v>2009699</v>
      </c>
      <c r="B2314">
        <v>4962</v>
      </c>
      <c r="C2314" t="s">
        <v>5844</v>
      </c>
      <c r="D2314" t="s">
        <v>3534</v>
      </c>
      <c r="E2314" t="s">
        <v>5845</v>
      </c>
      <c r="F2314" t="s">
        <v>5845</v>
      </c>
      <c r="G2314" t="s">
        <v>639</v>
      </c>
      <c r="H2314" t="s">
        <v>684</v>
      </c>
      <c r="I2314" t="s">
        <v>2732</v>
      </c>
      <c r="J2314" t="s">
        <v>694</v>
      </c>
      <c r="K2314" t="s">
        <v>53</v>
      </c>
      <c r="L2314" s="4">
        <v>2</v>
      </c>
      <c r="M2314" s="4">
        <v>45291</v>
      </c>
      <c r="N2314">
        <v>0.30000001192092896</v>
      </c>
      <c r="AC2314">
        <v>13.1</v>
      </c>
      <c r="AE2314">
        <v>1</v>
      </c>
    </row>
    <row r="2315" spans="1:31" x14ac:dyDescent="0.2">
      <c r="A2315" s="9">
        <v>2007748</v>
      </c>
      <c r="B2315">
        <v>4138</v>
      </c>
      <c r="C2315" t="s">
        <v>5852</v>
      </c>
      <c r="D2315" t="s">
        <v>5853</v>
      </c>
      <c r="E2315" t="s">
        <v>5854</v>
      </c>
      <c r="F2315" t="s">
        <v>5854</v>
      </c>
      <c r="G2315" t="s">
        <v>639</v>
      </c>
      <c r="H2315" t="s">
        <v>684</v>
      </c>
      <c r="I2315" t="s">
        <v>2732</v>
      </c>
      <c r="J2315" t="s">
        <v>694</v>
      </c>
      <c r="K2315" t="s">
        <v>53</v>
      </c>
      <c r="L2315" s="4">
        <v>2</v>
      </c>
      <c r="M2315" s="4">
        <v>45291</v>
      </c>
      <c r="N2315">
        <v>1.2000000476837158</v>
      </c>
      <c r="AC2315">
        <v>25.8</v>
      </c>
      <c r="AE2315">
        <v>1</v>
      </c>
    </row>
    <row r="2316" spans="1:31" x14ac:dyDescent="0.2">
      <c r="A2316" s="9">
        <v>2009597</v>
      </c>
      <c r="B2316">
        <v>4950</v>
      </c>
      <c r="C2316" t="s">
        <v>5855</v>
      </c>
      <c r="D2316" t="s">
        <v>5856</v>
      </c>
      <c r="E2316" t="s">
        <v>5857</v>
      </c>
      <c r="F2316" t="s">
        <v>5857</v>
      </c>
      <c r="G2316" t="s">
        <v>639</v>
      </c>
      <c r="H2316" t="s">
        <v>684</v>
      </c>
      <c r="I2316" t="s">
        <v>2732</v>
      </c>
      <c r="J2316" t="s">
        <v>694</v>
      </c>
      <c r="K2316" t="s">
        <v>53</v>
      </c>
      <c r="L2316" s="4">
        <v>2</v>
      </c>
      <c r="M2316" s="4">
        <v>45291</v>
      </c>
      <c r="N2316">
        <v>0.30000001192092896</v>
      </c>
      <c r="AC2316">
        <v>12.5</v>
      </c>
      <c r="AE2316">
        <v>1</v>
      </c>
    </row>
    <row r="2317" spans="1:31" x14ac:dyDescent="0.2">
      <c r="A2317" s="9">
        <v>2009808</v>
      </c>
      <c r="B2317">
        <v>4972</v>
      </c>
      <c r="C2317" t="s">
        <v>5858</v>
      </c>
      <c r="D2317" t="s">
        <v>5859</v>
      </c>
      <c r="E2317" t="s">
        <v>5860</v>
      </c>
      <c r="F2317" t="s">
        <v>5860</v>
      </c>
      <c r="G2317" t="s">
        <v>639</v>
      </c>
      <c r="H2317" t="s">
        <v>684</v>
      </c>
      <c r="I2317" t="s">
        <v>2732</v>
      </c>
      <c r="J2317" t="s">
        <v>694</v>
      </c>
      <c r="K2317" t="s">
        <v>53</v>
      </c>
      <c r="L2317" s="4">
        <v>2</v>
      </c>
      <c r="M2317" s="4">
        <v>45291</v>
      </c>
      <c r="N2317">
        <v>0.30000001192092896</v>
      </c>
      <c r="AC2317">
        <v>12.5</v>
      </c>
      <c r="AE2317">
        <v>1</v>
      </c>
    </row>
    <row r="2318" spans="1:31" x14ac:dyDescent="0.2">
      <c r="A2318" s="9">
        <v>2007931</v>
      </c>
      <c r="B2318">
        <v>4190</v>
      </c>
      <c r="C2318" t="s">
        <v>5861</v>
      </c>
      <c r="D2318" t="s">
        <v>5862</v>
      </c>
      <c r="E2318" t="s">
        <v>5863</v>
      </c>
      <c r="F2318" t="s">
        <v>5863</v>
      </c>
      <c r="G2318" t="s">
        <v>639</v>
      </c>
      <c r="H2318" t="s">
        <v>684</v>
      </c>
      <c r="I2318" t="s">
        <v>2732</v>
      </c>
      <c r="J2318" t="s">
        <v>694</v>
      </c>
      <c r="K2318" t="s">
        <v>53</v>
      </c>
      <c r="L2318" s="4">
        <v>2</v>
      </c>
      <c r="M2318" s="4">
        <v>45291</v>
      </c>
      <c r="N2318">
        <v>0.5</v>
      </c>
      <c r="AC2318">
        <v>16.2</v>
      </c>
      <c r="AE2318">
        <v>1</v>
      </c>
    </row>
    <row r="2319" spans="1:31" x14ac:dyDescent="0.2">
      <c r="A2319" s="9">
        <v>2006915</v>
      </c>
      <c r="B2319">
        <v>3799</v>
      </c>
      <c r="C2319" t="s">
        <v>5864</v>
      </c>
      <c r="D2319" t="s">
        <v>5865</v>
      </c>
      <c r="E2319" t="s">
        <v>5866</v>
      </c>
      <c r="F2319" t="s">
        <v>5866</v>
      </c>
      <c r="G2319" t="s">
        <v>639</v>
      </c>
      <c r="H2319" t="s">
        <v>684</v>
      </c>
      <c r="I2319" t="s">
        <v>2732</v>
      </c>
      <c r="J2319" t="s">
        <v>694</v>
      </c>
      <c r="K2319" t="s">
        <v>53</v>
      </c>
      <c r="L2319" s="4">
        <v>2</v>
      </c>
      <c r="M2319" s="4">
        <v>45291</v>
      </c>
      <c r="N2319">
        <v>1.2999999523162842</v>
      </c>
      <c r="AC2319">
        <v>33.6</v>
      </c>
      <c r="AE2319">
        <v>1</v>
      </c>
    </row>
    <row r="2320" spans="1:31" x14ac:dyDescent="0.2">
      <c r="A2320" s="9">
        <v>2009695</v>
      </c>
      <c r="B2320">
        <v>4935</v>
      </c>
      <c r="C2320" t="s">
        <v>5867</v>
      </c>
      <c r="D2320" t="s">
        <v>5868</v>
      </c>
      <c r="E2320" t="s">
        <v>5869</v>
      </c>
      <c r="F2320" t="s">
        <v>5869</v>
      </c>
      <c r="G2320" t="s">
        <v>639</v>
      </c>
      <c r="H2320" t="s">
        <v>684</v>
      </c>
      <c r="I2320" t="s">
        <v>2732</v>
      </c>
      <c r="J2320" t="s">
        <v>694</v>
      </c>
      <c r="K2320" t="s">
        <v>53</v>
      </c>
      <c r="L2320" s="4">
        <v>2</v>
      </c>
      <c r="M2320" s="4">
        <v>45291</v>
      </c>
      <c r="N2320">
        <v>0.60000002384185791</v>
      </c>
      <c r="AC2320">
        <v>25.2</v>
      </c>
      <c r="AE2320">
        <v>1</v>
      </c>
    </row>
    <row r="2321" spans="1:31" x14ac:dyDescent="0.2">
      <c r="A2321" s="9">
        <v>2009678</v>
      </c>
      <c r="B2321">
        <v>4941</v>
      </c>
      <c r="C2321" t="s">
        <v>5870</v>
      </c>
      <c r="D2321" t="s">
        <v>5871</v>
      </c>
      <c r="E2321" t="s">
        <v>5872</v>
      </c>
      <c r="F2321" t="s">
        <v>5872</v>
      </c>
      <c r="G2321" t="s">
        <v>639</v>
      </c>
      <c r="H2321" t="s">
        <v>684</v>
      </c>
      <c r="I2321" t="s">
        <v>2732</v>
      </c>
      <c r="J2321" t="s">
        <v>694</v>
      </c>
      <c r="K2321" t="s">
        <v>53</v>
      </c>
      <c r="L2321" s="4">
        <v>2</v>
      </c>
      <c r="M2321" s="4">
        <v>45291</v>
      </c>
      <c r="N2321">
        <v>0.30000001192092896</v>
      </c>
      <c r="AC2321">
        <v>10.9</v>
      </c>
      <c r="AE2321">
        <v>1</v>
      </c>
    </row>
    <row r="2322" spans="1:31" x14ac:dyDescent="0.2">
      <c r="A2322" s="9">
        <v>2007940</v>
      </c>
      <c r="B2322">
        <v>4216</v>
      </c>
      <c r="C2322" t="s">
        <v>5873</v>
      </c>
      <c r="D2322" t="s">
        <v>5874</v>
      </c>
      <c r="E2322" t="s">
        <v>5875</v>
      </c>
      <c r="F2322" t="s">
        <v>5875</v>
      </c>
      <c r="G2322" t="s">
        <v>639</v>
      </c>
      <c r="H2322" t="s">
        <v>684</v>
      </c>
      <c r="I2322" t="s">
        <v>2732</v>
      </c>
      <c r="J2322" t="s">
        <v>694</v>
      </c>
      <c r="K2322" t="s">
        <v>53</v>
      </c>
      <c r="L2322" s="4">
        <v>2</v>
      </c>
      <c r="M2322" s="4">
        <v>45291</v>
      </c>
      <c r="N2322">
        <v>0.30000001192092896</v>
      </c>
      <c r="AC2322">
        <v>12.5</v>
      </c>
      <c r="AE2322">
        <v>1</v>
      </c>
    </row>
    <row r="2323" spans="1:31" x14ac:dyDescent="0.2">
      <c r="A2323" s="9">
        <v>2006554</v>
      </c>
      <c r="B2323">
        <v>3704</v>
      </c>
      <c r="C2323" t="s">
        <v>5876</v>
      </c>
      <c r="D2323" t="s">
        <v>5877</v>
      </c>
      <c r="E2323" t="s">
        <v>5878</v>
      </c>
      <c r="F2323" t="s">
        <v>5878</v>
      </c>
      <c r="G2323" t="s">
        <v>639</v>
      </c>
      <c r="H2323" t="s">
        <v>684</v>
      </c>
      <c r="I2323" t="s">
        <v>2732</v>
      </c>
      <c r="J2323" t="s">
        <v>694</v>
      </c>
      <c r="K2323" t="s">
        <v>53</v>
      </c>
      <c r="L2323" s="4">
        <v>2</v>
      </c>
      <c r="M2323" s="4">
        <v>45291</v>
      </c>
      <c r="N2323">
        <v>0.89999997615814209</v>
      </c>
      <c r="AC2323">
        <v>18.5</v>
      </c>
      <c r="AE2323">
        <v>1</v>
      </c>
    </row>
    <row r="2324" spans="1:31" x14ac:dyDescent="0.2">
      <c r="A2324" s="9">
        <v>2009184</v>
      </c>
      <c r="B2324">
        <v>4688</v>
      </c>
      <c r="C2324" t="s">
        <v>5879</v>
      </c>
      <c r="D2324" t="s">
        <v>5880</v>
      </c>
      <c r="E2324" t="s">
        <v>3416</v>
      </c>
      <c r="F2324" t="s">
        <v>3416</v>
      </c>
      <c r="G2324" t="s">
        <v>639</v>
      </c>
      <c r="H2324" t="s">
        <v>684</v>
      </c>
      <c r="I2324" t="s">
        <v>2732</v>
      </c>
      <c r="J2324" t="s">
        <v>686</v>
      </c>
      <c r="K2324" t="s">
        <v>53</v>
      </c>
      <c r="L2324" s="4">
        <v>2</v>
      </c>
      <c r="M2324" s="4">
        <v>45291</v>
      </c>
      <c r="N2324">
        <v>1</v>
      </c>
      <c r="O2324">
        <v>0.60000002384185791</v>
      </c>
      <c r="P2324">
        <v>5</v>
      </c>
      <c r="R2324">
        <v>0.30000001192092896</v>
      </c>
      <c r="T2324">
        <v>0.5</v>
      </c>
      <c r="AC2324">
        <v>15</v>
      </c>
      <c r="AE2324">
        <v>1</v>
      </c>
    </row>
    <row r="2325" spans="1:31" x14ac:dyDescent="0.2">
      <c r="A2325" s="9">
        <v>2009458</v>
      </c>
      <c r="B2325">
        <v>4804</v>
      </c>
      <c r="C2325" t="s">
        <v>5881</v>
      </c>
      <c r="D2325" t="s">
        <v>5882</v>
      </c>
      <c r="E2325" t="s">
        <v>3338</v>
      </c>
      <c r="F2325" t="s">
        <v>3338</v>
      </c>
      <c r="G2325" t="s">
        <v>639</v>
      </c>
      <c r="H2325" t="s">
        <v>684</v>
      </c>
      <c r="I2325" t="s">
        <v>2732</v>
      </c>
      <c r="J2325" t="s">
        <v>694</v>
      </c>
      <c r="K2325" t="s">
        <v>53</v>
      </c>
      <c r="L2325" s="4">
        <v>2</v>
      </c>
      <c r="M2325" s="4">
        <v>45291</v>
      </c>
      <c r="N2325">
        <v>0.30000001192092896</v>
      </c>
      <c r="AC2325">
        <v>11.9</v>
      </c>
      <c r="AE2325">
        <v>1</v>
      </c>
    </row>
    <row r="2326" spans="1:31" x14ac:dyDescent="0.2">
      <c r="A2326" s="9">
        <v>2009677</v>
      </c>
      <c r="B2326">
        <v>4874</v>
      </c>
      <c r="C2326" t="s">
        <v>5883</v>
      </c>
      <c r="D2326" t="s">
        <v>5884</v>
      </c>
      <c r="E2326" t="s">
        <v>1702</v>
      </c>
      <c r="F2326" t="s">
        <v>1702</v>
      </c>
      <c r="G2326" t="s">
        <v>639</v>
      </c>
      <c r="H2326" t="s">
        <v>684</v>
      </c>
      <c r="I2326" t="s">
        <v>2732</v>
      </c>
      <c r="J2326" t="s">
        <v>694</v>
      </c>
      <c r="K2326" t="s">
        <v>53</v>
      </c>
      <c r="L2326" s="4">
        <v>2</v>
      </c>
      <c r="M2326" s="4">
        <v>45291</v>
      </c>
      <c r="N2326">
        <v>1.7000000476837158</v>
      </c>
      <c r="O2326">
        <v>0.80000001192092896</v>
      </c>
      <c r="P2326">
        <v>1.2000000476837158</v>
      </c>
      <c r="AC2326">
        <v>50</v>
      </c>
      <c r="AE2326">
        <v>1</v>
      </c>
    </row>
    <row r="2327" spans="1:31" x14ac:dyDescent="0.2">
      <c r="A2327" s="9">
        <v>2000195</v>
      </c>
      <c r="B2327">
        <v>832</v>
      </c>
      <c r="C2327" t="s">
        <v>5885</v>
      </c>
      <c r="D2327" t="s">
        <v>5886</v>
      </c>
      <c r="E2327" t="s">
        <v>5887</v>
      </c>
      <c r="F2327" t="s">
        <v>5887</v>
      </c>
      <c r="G2327" t="s">
        <v>639</v>
      </c>
      <c r="H2327" t="s">
        <v>639</v>
      </c>
      <c r="I2327" t="s">
        <v>2732</v>
      </c>
      <c r="J2327" t="s">
        <v>729</v>
      </c>
      <c r="K2327" t="s">
        <v>53</v>
      </c>
      <c r="L2327" s="4">
        <v>39427</v>
      </c>
      <c r="M2327" s="4">
        <v>45291</v>
      </c>
      <c r="AC2327">
        <v>25</v>
      </c>
      <c r="AE2327">
        <v>1</v>
      </c>
    </row>
    <row r="2328" spans="1:31" x14ac:dyDescent="0.2">
      <c r="A2328" s="9">
        <v>2000314</v>
      </c>
      <c r="B2328">
        <v>372</v>
      </c>
      <c r="C2328" t="s">
        <v>5888</v>
      </c>
      <c r="D2328" t="s">
        <v>5889</v>
      </c>
      <c r="E2328" t="s">
        <v>3346</v>
      </c>
      <c r="F2328" t="s">
        <v>3346</v>
      </c>
      <c r="G2328" t="s">
        <v>639</v>
      </c>
      <c r="H2328" t="s">
        <v>639</v>
      </c>
      <c r="I2328" t="s">
        <v>2732</v>
      </c>
      <c r="J2328" t="s">
        <v>729</v>
      </c>
      <c r="K2328" t="s">
        <v>53</v>
      </c>
      <c r="L2328" s="4">
        <v>39350</v>
      </c>
      <c r="M2328" s="4">
        <v>45291</v>
      </c>
      <c r="AC2328">
        <v>65</v>
      </c>
      <c r="AE2328">
        <v>1</v>
      </c>
    </row>
    <row r="2329" spans="1:31" x14ac:dyDescent="0.2">
      <c r="A2329" s="9">
        <v>2000347</v>
      </c>
      <c r="B2329">
        <v>355</v>
      </c>
      <c r="C2329" t="s">
        <v>5890</v>
      </c>
      <c r="D2329" t="s">
        <v>3562</v>
      </c>
      <c r="E2329" t="s">
        <v>1702</v>
      </c>
      <c r="F2329" t="s">
        <v>1702</v>
      </c>
      <c r="G2329" t="s">
        <v>639</v>
      </c>
      <c r="H2329" t="s">
        <v>639</v>
      </c>
      <c r="I2329" t="s">
        <v>2732</v>
      </c>
      <c r="J2329" t="s">
        <v>729</v>
      </c>
      <c r="K2329" t="s">
        <v>54</v>
      </c>
      <c r="L2329" s="4">
        <v>2</v>
      </c>
      <c r="M2329" s="4">
        <v>45291</v>
      </c>
      <c r="AC2329">
        <v>50</v>
      </c>
      <c r="AE2329">
        <v>1</v>
      </c>
    </row>
    <row r="2330" spans="1:31" x14ac:dyDescent="0.2">
      <c r="A2330" s="9">
        <v>2009842</v>
      </c>
      <c r="B2330">
        <v>4992</v>
      </c>
      <c r="C2330" t="s">
        <v>5891</v>
      </c>
      <c r="D2330" t="s">
        <v>5892</v>
      </c>
      <c r="E2330" t="s">
        <v>5893</v>
      </c>
      <c r="F2330" t="s">
        <v>5893</v>
      </c>
      <c r="G2330" t="s">
        <v>639</v>
      </c>
      <c r="H2330" t="s">
        <v>684</v>
      </c>
      <c r="I2330" t="s">
        <v>2732</v>
      </c>
      <c r="J2330" t="s">
        <v>694</v>
      </c>
      <c r="K2330" t="s">
        <v>53</v>
      </c>
      <c r="L2330" s="4">
        <v>2</v>
      </c>
      <c r="M2330" s="4">
        <v>45291</v>
      </c>
      <c r="N2330">
        <v>0.30000001192092896</v>
      </c>
      <c r="AC2330">
        <v>13.1</v>
      </c>
      <c r="AE2330">
        <v>1</v>
      </c>
    </row>
    <row r="2331" spans="1:31" x14ac:dyDescent="0.2">
      <c r="A2331" s="9">
        <v>2009841</v>
      </c>
      <c r="B2331">
        <v>4991</v>
      </c>
      <c r="C2331" t="s">
        <v>5894</v>
      </c>
      <c r="D2331" t="s">
        <v>5895</v>
      </c>
      <c r="E2331" t="s">
        <v>5893</v>
      </c>
      <c r="F2331" t="s">
        <v>5893</v>
      </c>
      <c r="G2331" t="s">
        <v>639</v>
      </c>
      <c r="H2331" t="s">
        <v>684</v>
      </c>
      <c r="I2331" t="s">
        <v>2732</v>
      </c>
      <c r="J2331" t="s">
        <v>694</v>
      </c>
      <c r="K2331" t="s">
        <v>53</v>
      </c>
      <c r="L2331" s="4">
        <v>2</v>
      </c>
      <c r="M2331" s="4">
        <v>45291</v>
      </c>
      <c r="N2331">
        <v>0.30000001192092896</v>
      </c>
      <c r="AC2331">
        <v>13.1</v>
      </c>
      <c r="AE2331">
        <v>1</v>
      </c>
    </row>
    <row r="2332" spans="1:31" x14ac:dyDescent="0.2">
      <c r="A2332" s="9">
        <v>2009731</v>
      </c>
      <c r="B2332">
        <v>4970</v>
      </c>
      <c r="C2332" t="s">
        <v>5896</v>
      </c>
      <c r="D2332" t="s">
        <v>5897</v>
      </c>
      <c r="E2332" t="s">
        <v>5898</v>
      </c>
      <c r="F2332" t="s">
        <v>5898</v>
      </c>
      <c r="G2332" t="s">
        <v>639</v>
      </c>
      <c r="H2332" t="s">
        <v>684</v>
      </c>
      <c r="I2332" t="s">
        <v>2732</v>
      </c>
      <c r="J2332" t="s">
        <v>694</v>
      </c>
      <c r="K2332" t="s">
        <v>53</v>
      </c>
      <c r="L2332" s="4">
        <v>2</v>
      </c>
      <c r="M2332" s="4">
        <v>45291</v>
      </c>
      <c r="N2332">
        <v>0.30000001192092896</v>
      </c>
      <c r="AC2332">
        <v>13.1</v>
      </c>
      <c r="AE2332">
        <v>1</v>
      </c>
    </row>
    <row r="2333" spans="1:31" x14ac:dyDescent="0.2">
      <c r="A2333" s="9">
        <v>2001271</v>
      </c>
      <c r="B2333">
        <v>635</v>
      </c>
      <c r="C2333" t="s">
        <v>5899</v>
      </c>
      <c r="D2333" t="s">
        <v>5900</v>
      </c>
      <c r="E2333" t="s">
        <v>2775</v>
      </c>
      <c r="F2333" t="s">
        <v>2775</v>
      </c>
      <c r="G2333" t="s">
        <v>639</v>
      </c>
      <c r="H2333" t="s">
        <v>639</v>
      </c>
      <c r="I2333" t="s">
        <v>2732</v>
      </c>
      <c r="J2333" t="s">
        <v>647</v>
      </c>
      <c r="K2333" t="s">
        <v>54</v>
      </c>
      <c r="L2333" s="4">
        <v>38825</v>
      </c>
      <c r="M2333" s="4">
        <v>45291</v>
      </c>
      <c r="Q2333">
        <v>5</v>
      </c>
      <c r="R2333">
        <v>16</v>
      </c>
      <c r="AE2333">
        <v>1.4</v>
      </c>
    </row>
    <row r="2334" spans="1:31" x14ac:dyDescent="0.2">
      <c r="A2334" s="9">
        <v>2009628</v>
      </c>
      <c r="B2334">
        <v>4875</v>
      </c>
      <c r="C2334" t="s">
        <v>5901</v>
      </c>
      <c r="D2334" t="s">
        <v>5902</v>
      </c>
      <c r="E2334" t="s">
        <v>5903</v>
      </c>
      <c r="F2334" t="s">
        <v>5903</v>
      </c>
      <c r="G2334" t="s">
        <v>639</v>
      </c>
      <c r="H2334" t="s">
        <v>684</v>
      </c>
      <c r="I2334" t="s">
        <v>2732</v>
      </c>
      <c r="J2334" t="s">
        <v>694</v>
      </c>
      <c r="K2334" t="s">
        <v>53</v>
      </c>
      <c r="L2334" s="4">
        <v>2</v>
      </c>
      <c r="M2334" s="4">
        <v>45291</v>
      </c>
      <c r="N2334">
        <v>0.30000001192092896</v>
      </c>
      <c r="AC2334">
        <v>13.1</v>
      </c>
      <c r="AE2334">
        <v>1</v>
      </c>
    </row>
    <row r="2335" spans="1:31" x14ac:dyDescent="0.2">
      <c r="A2335" s="9">
        <v>2001518</v>
      </c>
      <c r="B2335">
        <v>1922</v>
      </c>
      <c r="C2335" t="s">
        <v>5904</v>
      </c>
      <c r="D2335" t="s">
        <v>5905</v>
      </c>
      <c r="E2335" t="s">
        <v>1540</v>
      </c>
      <c r="F2335" t="s">
        <v>1540</v>
      </c>
      <c r="G2335" t="s">
        <v>639</v>
      </c>
      <c r="H2335" t="s">
        <v>639</v>
      </c>
      <c r="I2335" t="s">
        <v>2732</v>
      </c>
      <c r="J2335" t="s">
        <v>641</v>
      </c>
      <c r="K2335" t="s">
        <v>53</v>
      </c>
      <c r="L2335" s="4">
        <v>39161</v>
      </c>
      <c r="M2335" s="4">
        <v>45291</v>
      </c>
      <c r="N2335">
        <v>24</v>
      </c>
      <c r="AE2335">
        <v>1</v>
      </c>
    </row>
    <row r="2336" spans="1:31" x14ac:dyDescent="0.2">
      <c r="A2336" s="9">
        <v>2000335</v>
      </c>
      <c r="B2336">
        <v>1433</v>
      </c>
      <c r="C2336" t="s">
        <v>5906</v>
      </c>
      <c r="D2336" t="s">
        <v>5907</v>
      </c>
      <c r="E2336" t="s">
        <v>1540</v>
      </c>
      <c r="F2336" t="s">
        <v>1540</v>
      </c>
      <c r="G2336" t="s">
        <v>639</v>
      </c>
      <c r="H2336" t="s">
        <v>684</v>
      </c>
      <c r="I2336" t="s">
        <v>2732</v>
      </c>
      <c r="J2336" t="s">
        <v>694</v>
      </c>
      <c r="K2336" t="s">
        <v>53</v>
      </c>
      <c r="L2336" s="4">
        <v>39378</v>
      </c>
      <c r="M2336" s="4">
        <v>45291</v>
      </c>
      <c r="N2336">
        <v>6</v>
      </c>
      <c r="O2336">
        <v>3</v>
      </c>
      <c r="P2336">
        <v>5</v>
      </c>
      <c r="R2336">
        <v>1.5</v>
      </c>
      <c r="AC2336">
        <v>6</v>
      </c>
      <c r="AE2336">
        <v>1</v>
      </c>
    </row>
    <row r="2337" spans="1:31" x14ac:dyDescent="0.2">
      <c r="A2337" s="9">
        <v>2001296</v>
      </c>
      <c r="B2337">
        <v>2719</v>
      </c>
      <c r="C2337" t="s">
        <v>5908</v>
      </c>
      <c r="D2337" t="s">
        <v>5909</v>
      </c>
      <c r="E2337" t="s">
        <v>5910</v>
      </c>
      <c r="F2337" t="s">
        <v>5910</v>
      </c>
      <c r="G2337" t="s">
        <v>639</v>
      </c>
      <c r="H2337" t="s">
        <v>639</v>
      </c>
      <c r="I2337" t="s">
        <v>2732</v>
      </c>
      <c r="J2337" t="s">
        <v>729</v>
      </c>
      <c r="K2337" t="s">
        <v>54</v>
      </c>
      <c r="L2337" s="4">
        <v>39987</v>
      </c>
      <c r="M2337" s="4">
        <v>45291</v>
      </c>
      <c r="AE2337">
        <v>1</v>
      </c>
    </row>
    <row r="2338" spans="1:31" x14ac:dyDescent="0.2">
      <c r="A2338" s="9">
        <v>2006534</v>
      </c>
      <c r="B2338">
        <v>3684</v>
      </c>
      <c r="C2338" t="s">
        <v>5911</v>
      </c>
      <c r="D2338" t="s">
        <v>5912</v>
      </c>
      <c r="E2338" t="s">
        <v>3580</v>
      </c>
      <c r="F2338" t="s">
        <v>3580</v>
      </c>
      <c r="G2338" t="s">
        <v>639</v>
      </c>
      <c r="H2338" t="s">
        <v>639</v>
      </c>
      <c r="I2338" t="s">
        <v>2732</v>
      </c>
      <c r="J2338" t="s">
        <v>729</v>
      </c>
      <c r="K2338" t="s">
        <v>53</v>
      </c>
      <c r="L2338" s="4">
        <v>2</v>
      </c>
      <c r="M2338" s="4">
        <v>45291</v>
      </c>
      <c r="AE2338">
        <v>1</v>
      </c>
    </row>
    <row r="2339" spans="1:31" x14ac:dyDescent="0.2">
      <c r="A2339" s="9">
        <v>2001297</v>
      </c>
      <c r="B2339">
        <v>2721</v>
      </c>
      <c r="C2339" t="s">
        <v>5913</v>
      </c>
      <c r="D2339" t="s">
        <v>5914</v>
      </c>
      <c r="E2339" t="s">
        <v>3580</v>
      </c>
      <c r="F2339" t="s">
        <v>3580</v>
      </c>
      <c r="G2339" t="s">
        <v>639</v>
      </c>
      <c r="H2339" t="s">
        <v>639</v>
      </c>
      <c r="I2339" t="s">
        <v>2732</v>
      </c>
      <c r="J2339" t="s">
        <v>729</v>
      </c>
      <c r="K2339" t="s">
        <v>53</v>
      </c>
      <c r="L2339" s="4">
        <v>39147</v>
      </c>
      <c r="M2339" s="4">
        <v>45291</v>
      </c>
      <c r="P2339">
        <v>8</v>
      </c>
      <c r="AC2339">
        <v>55</v>
      </c>
      <c r="AE2339">
        <v>1</v>
      </c>
    </row>
    <row r="2340" spans="1:31" x14ac:dyDescent="0.2">
      <c r="A2340" s="9">
        <v>2006476</v>
      </c>
      <c r="B2340">
        <v>3541</v>
      </c>
      <c r="C2340" t="s">
        <v>5915</v>
      </c>
      <c r="D2340" t="s">
        <v>5916</v>
      </c>
      <c r="E2340" t="s">
        <v>5917</v>
      </c>
      <c r="F2340" t="s">
        <v>5917</v>
      </c>
      <c r="G2340" t="s">
        <v>639</v>
      </c>
      <c r="H2340" t="s">
        <v>684</v>
      </c>
      <c r="I2340" t="s">
        <v>2732</v>
      </c>
      <c r="J2340" t="s">
        <v>694</v>
      </c>
      <c r="K2340" t="s">
        <v>53</v>
      </c>
      <c r="L2340" s="4">
        <v>2</v>
      </c>
      <c r="M2340" s="4">
        <v>45291</v>
      </c>
      <c r="N2340">
        <v>0.10000000149011612</v>
      </c>
      <c r="O2340">
        <v>1.9999999552965164E-2</v>
      </c>
      <c r="P2340">
        <v>1.9999999552965164E-2</v>
      </c>
      <c r="AC2340">
        <v>3.5</v>
      </c>
      <c r="AE2340">
        <v>1</v>
      </c>
    </row>
    <row r="2341" spans="1:31" x14ac:dyDescent="0.2">
      <c r="A2341" s="9">
        <v>2006479</v>
      </c>
      <c r="B2341">
        <v>3542</v>
      </c>
      <c r="C2341" t="s">
        <v>5918</v>
      </c>
      <c r="D2341" t="s">
        <v>2850</v>
      </c>
      <c r="E2341" t="s">
        <v>5919</v>
      </c>
      <c r="F2341" t="s">
        <v>5919</v>
      </c>
      <c r="G2341" t="s">
        <v>639</v>
      </c>
      <c r="H2341" t="s">
        <v>684</v>
      </c>
      <c r="I2341" t="s">
        <v>2732</v>
      </c>
      <c r="J2341" t="s">
        <v>694</v>
      </c>
      <c r="K2341" t="s">
        <v>54</v>
      </c>
      <c r="L2341" s="4">
        <v>2</v>
      </c>
      <c r="M2341" s="4">
        <v>45291</v>
      </c>
      <c r="N2341">
        <v>0.23999999463558197</v>
      </c>
      <c r="P2341">
        <v>0.5</v>
      </c>
      <c r="AC2341">
        <v>6.4</v>
      </c>
      <c r="AE2341">
        <v>1</v>
      </c>
    </row>
    <row r="2342" spans="1:31" x14ac:dyDescent="0.2">
      <c r="A2342" s="9">
        <v>2006172</v>
      </c>
      <c r="B2342">
        <v>3629</v>
      </c>
      <c r="C2342" t="s">
        <v>5920</v>
      </c>
      <c r="D2342" t="s">
        <v>5921</v>
      </c>
      <c r="E2342" t="s">
        <v>5922</v>
      </c>
      <c r="F2342" t="s">
        <v>5922</v>
      </c>
      <c r="G2342" t="s">
        <v>639</v>
      </c>
      <c r="H2342" t="s">
        <v>684</v>
      </c>
      <c r="I2342" t="s">
        <v>2732</v>
      </c>
      <c r="J2342" t="s">
        <v>694</v>
      </c>
      <c r="K2342" t="s">
        <v>54</v>
      </c>
      <c r="L2342" s="4">
        <v>2</v>
      </c>
      <c r="M2342" s="4">
        <v>45291</v>
      </c>
      <c r="N2342">
        <v>0.12999999523162842</v>
      </c>
      <c r="P2342">
        <v>0.20000000298023224</v>
      </c>
      <c r="AC2342">
        <v>4.3</v>
      </c>
      <c r="AE2342">
        <v>1.05</v>
      </c>
    </row>
    <row r="2343" spans="1:31" x14ac:dyDescent="0.2">
      <c r="A2343" s="9">
        <v>2006486</v>
      </c>
      <c r="B2343">
        <v>3560</v>
      </c>
      <c r="C2343" t="s">
        <v>5923</v>
      </c>
      <c r="D2343" t="s">
        <v>3596</v>
      </c>
      <c r="E2343" t="s">
        <v>5822</v>
      </c>
      <c r="F2343" t="s">
        <v>5822</v>
      </c>
      <c r="G2343" t="s">
        <v>639</v>
      </c>
      <c r="H2343" t="s">
        <v>684</v>
      </c>
      <c r="I2343" t="s">
        <v>2732</v>
      </c>
      <c r="J2343" t="s">
        <v>694</v>
      </c>
      <c r="K2343" t="s">
        <v>54</v>
      </c>
      <c r="L2343" s="4">
        <v>2</v>
      </c>
      <c r="M2343" s="4">
        <v>45291</v>
      </c>
      <c r="N2343">
        <v>7.9999998211860657E-2</v>
      </c>
      <c r="O2343">
        <v>2.9999999329447746E-2</v>
      </c>
      <c r="P2343">
        <v>9.9999997764825821E-3</v>
      </c>
      <c r="AC2343">
        <v>2.4</v>
      </c>
      <c r="AE2343">
        <v>1</v>
      </c>
    </row>
    <row r="2344" spans="1:31" x14ac:dyDescent="0.2">
      <c r="A2344" s="9">
        <v>2001516</v>
      </c>
      <c r="B2344">
        <v>2759</v>
      </c>
      <c r="C2344" t="s">
        <v>5924</v>
      </c>
      <c r="D2344" t="s">
        <v>5925</v>
      </c>
      <c r="E2344" t="s">
        <v>1540</v>
      </c>
      <c r="F2344" t="s">
        <v>1540</v>
      </c>
      <c r="G2344" t="s">
        <v>639</v>
      </c>
      <c r="H2344" t="s">
        <v>639</v>
      </c>
      <c r="I2344" t="s">
        <v>2732</v>
      </c>
      <c r="J2344" t="s">
        <v>641</v>
      </c>
      <c r="K2344" t="s">
        <v>54</v>
      </c>
      <c r="L2344" s="4">
        <v>39189</v>
      </c>
      <c r="M2344" s="4">
        <v>45291</v>
      </c>
      <c r="N2344">
        <v>7</v>
      </c>
      <c r="Q2344">
        <v>13</v>
      </c>
      <c r="AE2344">
        <v>1.34</v>
      </c>
    </row>
    <row r="2345" spans="1:31" x14ac:dyDescent="0.2">
      <c r="A2345" s="9">
        <v>2004786</v>
      </c>
      <c r="B2345">
        <v>2803</v>
      </c>
      <c r="C2345" t="s">
        <v>5926</v>
      </c>
      <c r="D2345" t="s">
        <v>5927</v>
      </c>
      <c r="E2345" t="s">
        <v>1540</v>
      </c>
      <c r="F2345" t="s">
        <v>1540</v>
      </c>
      <c r="G2345" t="s">
        <v>639</v>
      </c>
      <c r="H2345" t="s">
        <v>639</v>
      </c>
      <c r="I2345" t="s">
        <v>2732</v>
      </c>
      <c r="J2345" t="s">
        <v>641</v>
      </c>
      <c r="K2345" t="s">
        <v>54</v>
      </c>
      <c r="L2345" s="4">
        <v>39245</v>
      </c>
      <c r="M2345" s="4">
        <v>45291</v>
      </c>
      <c r="N2345">
        <v>4</v>
      </c>
      <c r="O2345">
        <v>2.5</v>
      </c>
      <c r="P2345">
        <v>3</v>
      </c>
      <c r="AE2345">
        <v>1.1499999999999999</v>
      </c>
    </row>
    <row r="2346" spans="1:31" x14ac:dyDescent="0.2">
      <c r="A2346" s="9">
        <v>2009324</v>
      </c>
      <c r="B2346">
        <v>4850</v>
      </c>
      <c r="C2346" t="s">
        <v>5928</v>
      </c>
      <c r="D2346" t="s">
        <v>5929</v>
      </c>
      <c r="E2346" t="s">
        <v>1540</v>
      </c>
      <c r="F2346" t="s">
        <v>1540</v>
      </c>
      <c r="G2346" t="s">
        <v>639</v>
      </c>
      <c r="H2346" t="s">
        <v>639</v>
      </c>
      <c r="I2346" t="s">
        <v>2732</v>
      </c>
      <c r="J2346" t="s">
        <v>641</v>
      </c>
      <c r="K2346" t="s">
        <v>53</v>
      </c>
      <c r="L2346" s="4">
        <v>2</v>
      </c>
      <c r="M2346" s="4">
        <v>45291</v>
      </c>
      <c r="N2346">
        <v>6</v>
      </c>
      <c r="O2346">
        <v>28</v>
      </c>
      <c r="Q2346">
        <v>11</v>
      </c>
      <c r="R2346">
        <v>2</v>
      </c>
      <c r="T2346">
        <v>7</v>
      </c>
      <c r="V2346">
        <v>0.20000000298023224</v>
      </c>
      <c r="Y2346">
        <v>5.000000074505806E-2</v>
      </c>
      <c r="Z2346">
        <v>0.10000000149011612</v>
      </c>
      <c r="AA2346">
        <v>1.9999999552965164E-2</v>
      </c>
      <c r="AE2346">
        <v>1</v>
      </c>
    </row>
    <row r="2347" spans="1:31" x14ac:dyDescent="0.2">
      <c r="A2347" s="9">
        <v>2009358</v>
      </c>
      <c r="B2347">
        <v>4892</v>
      </c>
      <c r="C2347" t="s">
        <v>5930</v>
      </c>
      <c r="D2347" t="s">
        <v>5931</v>
      </c>
      <c r="E2347" t="s">
        <v>5149</v>
      </c>
      <c r="F2347" t="s">
        <v>5932</v>
      </c>
      <c r="G2347" t="s">
        <v>639</v>
      </c>
      <c r="H2347" t="s">
        <v>684</v>
      </c>
      <c r="I2347" t="s">
        <v>2732</v>
      </c>
      <c r="J2347" t="s">
        <v>686</v>
      </c>
      <c r="K2347" t="s">
        <v>54</v>
      </c>
      <c r="L2347" s="4">
        <v>2</v>
      </c>
      <c r="M2347" s="4">
        <v>45291</v>
      </c>
      <c r="N2347">
        <v>3.4000000953674316</v>
      </c>
      <c r="Y2347">
        <v>10.300000190734863</v>
      </c>
      <c r="AE2347">
        <v>1</v>
      </c>
    </row>
    <row r="2348" spans="1:31" x14ac:dyDescent="0.2">
      <c r="A2348" s="9">
        <v>2009370</v>
      </c>
      <c r="B2348">
        <v>4886</v>
      </c>
      <c r="C2348" t="s">
        <v>5933</v>
      </c>
      <c r="D2348" t="s">
        <v>5934</v>
      </c>
      <c r="E2348" t="s">
        <v>5149</v>
      </c>
      <c r="F2348" t="s">
        <v>5932</v>
      </c>
      <c r="G2348" t="s">
        <v>639</v>
      </c>
      <c r="H2348" t="s">
        <v>639</v>
      </c>
      <c r="I2348" t="s">
        <v>2732</v>
      </c>
      <c r="J2348" t="s">
        <v>647</v>
      </c>
      <c r="K2348" t="s">
        <v>54</v>
      </c>
      <c r="L2348" s="4">
        <v>2</v>
      </c>
      <c r="M2348" s="4">
        <v>45291</v>
      </c>
      <c r="P2348">
        <v>23.299999237060547</v>
      </c>
      <c r="AE2348">
        <v>1</v>
      </c>
    </row>
    <row r="2349" spans="1:31" x14ac:dyDescent="0.2">
      <c r="A2349" s="9">
        <v>2009369</v>
      </c>
      <c r="B2349">
        <v>4890</v>
      </c>
      <c r="C2349" t="s">
        <v>5935</v>
      </c>
      <c r="D2349" t="s">
        <v>5936</v>
      </c>
      <c r="E2349" t="s">
        <v>5149</v>
      </c>
      <c r="F2349" t="s">
        <v>5932</v>
      </c>
      <c r="G2349" t="s">
        <v>639</v>
      </c>
      <c r="H2349" t="s">
        <v>684</v>
      </c>
      <c r="I2349" t="s">
        <v>2732</v>
      </c>
      <c r="J2349" t="s">
        <v>686</v>
      </c>
      <c r="K2349" t="s">
        <v>54</v>
      </c>
      <c r="L2349" s="4">
        <v>2</v>
      </c>
      <c r="M2349" s="4">
        <v>45291</v>
      </c>
      <c r="N2349">
        <v>6.0999999046325684</v>
      </c>
      <c r="O2349">
        <v>30.200000762939453</v>
      </c>
      <c r="AE2349">
        <v>1</v>
      </c>
    </row>
    <row r="2350" spans="1:31" x14ac:dyDescent="0.2">
      <c r="A2350" s="9">
        <v>2009366</v>
      </c>
      <c r="B2350">
        <v>4885</v>
      </c>
      <c r="C2350" t="s">
        <v>5937</v>
      </c>
      <c r="D2350" t="s">
        <v>5938</v>
      </c>
      <c r="E2350" t="s">
        <v>5149</v>
      </c>
      <c r="F2350" t="s">
        <v>5932</v>
      </c>
      <c r="G2350" t="s">
        <v>639</v>
      </c>
      <c r="H2350" t="s">
        <v>639</v>
      </c>
      <c r="I2350" t="s">
        <v>2732</v>
      </c>
      <c r="J2350" t="s">
        <v>641</v>
      </c>
      <c r="K2350" t="s">
        <v>54</v>
      </c>
      <c r="L2350" s="4">
        <v>2</v>
      </c>
      <c r="M2350" s="4">
        <v>45291</v>
      </c>
      <c r="N2350">
        <v>5</v>
      </c>
      <c r="R2350">
        <v>6.4000000953674316</v>
      </c>
      <c r="AE2350">
        <v>1</v>
      </c>
    </row>
    <row r="2351" spans="1:31" x14ac:dyDescent="0.2">
      <c r="A2351" s="9">
        <v>2009364</v>
      </c>
      <c r="B2351">
        <v>4883</v>
      </c>
      <c r="C2351" t="s">
        <v>5939</v>
      </c>
      <c r="D2351" t="s">
        <v>5940</v>
      </c>
      <c r="E2351" t="s">
        <v>5149</v>
      </c>
      <c r="F2351" t="s">
        <v>5932</v>
      </c>
      <c r="G2351" t="s">
        <v>639</v>
      </c>
      <c r="H2351" t="s">
        <v>639</v>
      </c>
      <c r="I2351" t="s">
        <v>2732</v>
      </c>
      <c r="J2351" t="s">
        <v>641</v>
      </c>
      <c r="K2351" t="s">
        <v>54</v>
      </c>
      <c r="L2351" s="4">
        <v>2</v>
      </c>
      <c r="M2351" s="4">
        <v>45291</v>
      </c>
      <c r="N2351">
        <v>7.3000001907348633</v>
      </c>
      <c r="T2351">
        <v>3.5999999046325684</v>
      </c>
      <c r="AE2351">
        <v>1</v>
      </c>
    </row>
    <row r="2352" spans="1:31" x14ac:dyDescent="0.2">
      <c r="A2352" s="9">
        <v>2009360</v>
      </c>
      <c r="B2352">
        <v>4889</v>
      </c>
      <c r="C2352" t="s">
        <v>5941</v>
      </c>
      <c r="D2352" t="s">
        <v>5942</v>
      </c>
      <c r="E2352" t="s">
        <v>5149</v>
      </c>
      <c r="F2352" t="s">
        <v>5932</v>
      </c>
      <c r="G2352" t="s">
        <v>639</v>
      </c>
      <c r="H2352" t="s">
        <v>639</v>
      </c>
      <c r="I2352" t="s">
        <v>2732</v>
      </c>
      <c r="J2352" t="s">
        <v>641</v>
      </c>
      <c r="K2352" t="s">
        <v>54</v>
      </c>
      <c r="L2352" s="4">
        <v>2</v>
      </c>
      <c r="M2352" s="4">
        <v>45291</v>
      </c>
      <c r="N2352">
        <v>7.0999999046325684</v>
      </c>
      <c r="T2352">
        <v>3.5</v>
      </c>
      <c r="Z2352">
        <v>6</v>
      </c>
      <c r="AE2352">
        <v>1</v>
      </c>
    </row>
    <row r="2353" spans="1:31" x14ac:dyDescent="0.2">
      <c r="A2353" s="9">
        <v>2009361</v>
      </c>
      <c r="B2353">
        <v>4891</v>
      </c>
      <c r="C2353" t="s">
        <v>5943</v>
      </c>
      <c r="D2353" t="s">
        <v>5944</v>
      </c>
      <c r="E2353" t="s">
        <v>5149</v>
      </c>
      <c r="F2353" t="s">
        <v>5932</v>
      </c>
      <c r="G2353" t="s">
        <v>639</v>
      </c>
      <c r="H2353" t="s">
        <v>684</v>
      </c>
      <c r="I2353" t="s">
        <v>2732</v>
      </c>
      <c r="J2353" t="s">
        <v>686</v>
      </c>
      <c r="K2353" t="s">
        <v>54</v>
      </c>
      <c r="L2353" s="4">
        <v>2</v>
      </c>
      <c r="M2353" s="4">
        <v>45291</v>
      </c>
      <c r="N2353">
        <v>6.6999998092651367</v>
      </c>
      <c r="T2353">
        <v>3.7000000476837158</v>
      </c>
      <c r="W2353">
        <v>7.4000000953674316</v>
      </c>
      <c r="AE2353">
        <v>1</v>
      </c>
    </row>
    <row r="2354" spans="1:31" x14ac:dyDescent="0.2">
      <c r="A2354" s="9">
        <v>2009365</v>
      </c>
      <c r="B2354">
        <v>4893</v>
      </c>
      <c r="C2354" t="s">
        <v>5945</v>
      </c>
      <c r="D2354" t="s">
        <v>5946</v>
      </c>
      <c r="E2354" t="s">
        <v>5149</v>
      </c>
      <c r="F2354" t="s">
        <v>5932</v>
      </c>
      <c r="G2354" t="s">
        <v>639</v>
      </c>
      <c r="H2354" t="s">
        <v>684</v>
      </c>
      <c r="I2354" t="s">
        <v>2732</v>
      </c>
      <c r="J2354" t="s">
        <v>686</v>
      </c>
      <c r="K2354" t="s">
        <v>54</v>
      </c>
      <c r="L2354" s="4">
        <v>2</v>
      </c>
      <c r="M2354" s="4">
        <v>45291</v>
      </c>
      <c r="N2354">
        <v>3.5</v>
      </c>
      <c r="AA2354">
        <v>11</v>
      </c>
      <c r="AE2354">
        <v>1</v>
      </c>
    </row>
    <row r="2355" spans="1:31" x14ac:dyDescent="0.2">
      <c r="A2355" s="9">
        <v>2009368</v>
      </c>
      <c r="B2355">
        <v>4884</v>
      </c>
      <c r="C2355" t="s">
        <v>5947</v>
      </c>
      <c r="D2355" t="s">
        <v>5948</v>
      </c>
      <c r="E2355" t="s">
        <v>5149</v>
      </c>
      <c r="F2355" t="s">
        <v>5932</v>
      </c>
      <c r="G2355" t="s">
        <v>639</v>
      </c>
      <c r="H2355" t="s">
        <v>639</v>
      </c>
      <c r="I2355" t="s">
        <v>2732</v>
      </c>
      <c r="J2355" t="s">
        <v>641</v>
      </c>
      <c r="K2355" t="s">
        <v>54</v>
      </c>
      <c r="L2355" s="4">
        <v>2</v>
      </c>
      <c r="M2355" s="4">
        <v>45291</v>
      </c>
      <c r="N2355">
        <v>7.3000001907348633</v>
      </c>
      <c r="Q2355">
        <v>14</v>
      </c>
      <c r="AE2355">
        <v>1</v>
      </c>
    </row>
    <row r="2356" spans="1:31" x14ac:dyDescent="0.2">
      <c r="A2356" s="9">
        <v>2009363</v>
      </c>
      <c r="B2356">
        <v>4881</v>
      </c>
      <c r="C2356" t="s">
        <v>5949</v>
      </c>
      <c r="D2356" t="s">
        <v>5950</v>
      </c>
      <c r="E2356" t="s">
        <v>5149</v>
      </c>
      <c r="F2356" t="s">
        <v>5932</v>
      </c>
      <c r="G2356" t="s">
        <v>639</v>
      </c>
      <c r="H2356" t="s">
        <v>639</v>
      </c>
      <c r="I2356" t="s">
        <v>2732</v>
      </c>
      <c r="J2356" t="s">
        <v>641</v>
      </c>
      <c r="K2356" t="s">
        <v>54</v>
      </c>
      <c r="L2356" s="4">
        <v>2</v>
      </c>
      <c r="M2356" s="4">
        <v>45291</v>
      </c>
      <c r="N2356">
        <v>7</v>
      </c>
      <c r="T2356">
        <v>4.0999999046325684</v>
      </c>
      <c r="V2356">
        <v>8.1999998092651367</v>
      </c>
      <c r="AE2356">
        <v>1</v>
      </c>
    </row>
    <row r="2357" spans="1:31" x14ac:dyDescent="0.2">
      <c r="A2357" s="9">
        <v>2009359</v>
      </c>
      <c r="B2357">
        <v>4887</v>
      </c>
      <c r="C2357" t="s">
        <v>5951</v>
      </c>
      <c r="D2357" t="s">
        <v>5952</v>
      </c>
      <c r="E2357" t="s">
        <v>5149</v>
      </c>
      <c r="F2357" t="s">
        <v>5932</v>
      </c>
      <c r="G2357" t="s">
        <v>639</v>
      </c>
      <c r="H2357" t="s">
        <v>639</v>
      </c>
      <c r="I2357" t="s">
        <v>2732</v>
      </c>
      <c r="J2357" t="s">
        <v>641</v>
      </c>
      <c r="K2357" t="s">
        <v>54</v>
      </c>
      <c r="L2357" s="4">
        <v>2</v>
      </c>
      <c r="M2357" s="4">
        <v>45291</v>
      </c>
      <c r="N2357">
        <v>2.5</v>
      </c>
      <c r="T2357">
        <v>3.0999999046325684</v>
      </c>
      <c r="X2357">
        <v>5.1999998092651367</v>
      </c>
      <c r="AE2357">
        <v>1</v>
      </c>
    </row>
    <row r="2358" spans="1:31" x14ac:dyDescent="0.2">
      <c r="A2358" s="9">
        <v>2009362</v>
      </c>
      <c r="B2358">
        <v>4888</v>
      </c>
      <c r="C2358" t="s">
        <v>5953</v>
      </c>
      <c r="D2358" t="s">
        <v>5954</v>
      </c>
      <c r="E2358" t="s">
        <v>5149</v>
      </c>
      <c r="F2358" t="s">
        <v>5932</v>
      </c>
      <c r="G2358" t="s">
        <v>639</v>
      </c>
      <c r="H2358" t="s">
        <v>639</v>
      </c>
      <c r="I2358" t="s">
        <v>2732</v>
      </c>
      <c r="J2358" t="s">
        <v>641</v>
      </c>
      <c r="K2358" t="s">
        <v>54</v>
      </c>
      <c r="L2358" s="4">
        <v>2</v>
      </c>
      <c r="M2358" s="4">
        <v>45291</v>
      </c>
      <c r="N2358">
        <v>2</v>
      </c>
      <c r="O2358">
        <v>3.4000000953674316</v>
      </c>
      <c r="P2358">
        <v>5</v>
      </c>
      <c r="T2358">
        <v>1.7999999523162842</v>
      </c>
      <c r="V2358">
        <v>0.41999998688697815</v>
      </c>
      <c r="W2358">
        <v>0.43000000715255737</v>
      </c>
      <c r="X2358">
        <v>1.1599999666213989</v>
      </c>
      <c r="Y2358">
        <v>0.14000000059604645</v>
      </c>
      <c r="Z2358">
        <v>1.2000000476837158</v>
      </c>
      <c r="AA2358">
        <v>3.2000001519918442E-2</v>
      </c>
      <c r="AE2358">
        <v>1</v>
      </c>
    </row>
    <row r="2359" spans="1:31" x14ac:dyDescent="0.2">
      <c r="A2359" s="9">
        <v>2009367</v>
      </c>
      <c r="B2359">
        <v>4882</v>
      </c>
      <c r="C2359" t="s">
        <v>5955</v>
      </c>
      <c r="D2359" t="s">
        <v>5956</v>
      </c>
      <c r="E2359" t="s">
        <v>5149</v>
      </c>
      <c r="F2359" t="s">
        <v>5932</v>
      </c>
      <c r="G2359" t="s">
        <v>639</v>
      </c>
      <c r="H2359" t="s">
        <v>639</v>
      </c>
      <c r="I2359" t="s">
        <v>2732</v>
      </c>
      <c r="J2359" t="s">
        <v>641</v>
      </c>
      <c r="K2359" t="s">
        <v>54</v>
      </c>
      <c r="L2359" s="4">
        <v>2</v>
      </c>
      <c r="M2359" s="4">
        <v>45291</v>
      </c>
      <c r="N2359">
        <v>2.2000000476837158</v>
      </c>
      <c r="S2359">
        <v>14.600000381469727</v>
      </c>
      <c r="T2359">
        <v>2.2999999523162842</v>
      </c>
      <c r="AE2359">
        <v>1</v>
      </c>
    </row>
    <row r="2360" spans="1:31" x14ac:dyDescent="0.2">
      <c r="A2360" s="9">
        <v>2006146</v>
      </c>
      <c r="B2360">
        <v>3732</v>
      </c>
      <c r="C2360" t="s">
        <v>5957</v>
      </c>
      <c r="D2360" t="s">
        <v>5958</v>
      </c>
      <c r="E2360" t="s">
        <v>4838</v>
      </c>
      <c r="F2360" t="s">
        <v>4838</v>
      </c>
      <c r="G2360" t="s">
        <v>639</v>
      </c>
      <c r="H2360" t="s">
        <v>639</v>
      </c>
      <c r="I2360" t="s">
        <v>2732</v>
      </c>
      <c r="J2360" t="s">
        <v>647</v>
      </c>
      <c r="K2360" t="s">
        <v>53</v>
      </c>
      <c r="L2360" s="4">
        <v>2</v>
      </c>
      <c r="M2360" s="4">
        <v>45291</v>
      </c>
      <c r="P2360">
        <v>5</v>
      </c>
      <c r="R2360">
        <v>25</v>
      </c>
      <c r="U2360">
        <v>30</v>
      </c>
      <c r="AE2360">
        <v>1</v>
      </c>
    </row>
    <row r="2361" spans="1:31" x14ac:dyDescent="0.2">
      <c r="A2361" s="9">
        <v>2001534</v>
      </c>
      <c r="B2361">
        <v>1888</v>
      </c>
      <c r="C2361" t="s">
        <v>5959</v>
      </c>
      <c r="D2361" t="s">
        <v>5960</v>
      </c>
      <c r="E2361" t="s">
        <v>2496</v>
      </c>
      <c r="F2361" t="s">
        <v>2496</v>
      </c>
      <c r="G2361" t="s">
        <v>639</v>
      </c>
      <c r="H2361" t="s">
        <v>639</v>
      </c>
      <c r="I2361" t="s">
        <v>2732</v>
      </c>
      <c r="J2361" t="s">
        <v>647</v>
      </c>
      <c r="K2361" t="s">
        <v>54</v>
      </c>
      <c r="L2361" s="4">
        <v>39196</v>
      </c>
      <c r="M2361" s="4">
        <v>45291</v>
      </c>
      <c r="W2361">
        <v>3</v>
      </c>
      <c r="AE2361">
        <v>1.3</v>
      </c>
    </row>
    <row r="2362" spans="1:31" x14ac:dyDescent="0.2">
      <c r="A2362" s="9">
        <v>2001531</v>
      </c>
      <c r="B2362">
        <v>1886</v>
      </c>
      <c r="C2362" t="s">
        <v>5961</v>
      </c>
      <c r="D2362" t="s">
        <v>5962</v>
      </c>
      <c r="E2362" t="s">
        <v>2496</v>
      </c>
      <c r="F2362" t="s">
        <v>2496</v>
      </c>
      <c r="G2362" t="s">
        <v>639</v>
      </c>
      <c r="H2362" t="s">
        <v>639</v>
      </c>
      <c r="I2362" t="s">
        <v>2732</v>
      </c>
      <c r="J2362" t="s">
        <v>647</v>
      </c>
      <c r="K2362" t="s">
        <v>54</v>
      </c>
      <c r="L2362" s="4">
        <v>39196</v>
      </c>
      <c r="M2362" s="4">
        <v>45291</v>
      </c>
      <c r="Z2362">
        <v>3</v>
      </c>
      <c r="AE2362">
        <v>1.3</v>
      </c>
    </row>
    <row r="2363" spans="1:31" x14ac:dyDescent="0.2">
      <c r="A2363" s="9">
        <v>2001532</v>
      </c>
      <c r="B2363">
        <v>1887</v>
      </c>
      <c r="C2363" t="s">
        <v>5963</v>
      </c>
      <c r="D2363" t="s">
        <v>5964</v>
      </c>
      <c r="E2363" t="s">
        <v>2496</v>
      </c>
      <c r="F2363" t="s">
        <v>2496</v>
      </c>
      <c r="G2363" t="s">
        <v>639</v>
      </c>
      <c r="H2363" t="s">
        <v>639</v>
      </c>
      <c r="I2363" t="s">
        <v>2732</v>
      </c>
      <c r="J2363" t="s">
        <v>647</v>
      </c>
      <c r="K2363" t="s">
        <v>54</v>
      </c>
      <c r="L2363" s="4">
        <v>39196</v>
      </c>
      <c r="M2363" s="4">
        <v>45291</v>
      </c>
      <c r="V2363">
        <v>3</v>
      </c>
      <c r="AE2363">
        <v>1.3</v>
      </c>
    </row>
    <row r="2364" spans="1:31" x14ac:dyDescent="0.2">
      <c r="A2364" s="9">
        <v>2004777</v>
      </c>
      <c r="B2364">
        <v>2793</v>
      </c>
      <c r="C2364" t="s">
        <v>5965</v>
      </c>
      <c r="D2364" t="s">
        <v>5966</v>
      </c>
      <c r="E2364" t="s">
        <v>1540</v>
      </c>
      <c r="F2364" t="s">
        <v>1540</v>
      </c>
      <c r="G2364" t="s">
        <v>639</v>
      </c>
      <c r="H2364" t="s">
        <v>639</v>
      </c>
      <c r="I2364" t="s">
        <v>2732</v>
      </c>
      <c r="J2364" t="s">
        <v>647</v>
      </c>
      <c r="K2364" t="s">
        <v>54</v>
      </c>
      <c r="L2364" s="4">
        <v>39245</v>
      </c>
      <c r="M2364" s="4">
        <v>45291</v>
      </c>
      <c r="V2364">
        <v>4.8000001907348633</v>
      </c>
      <c r="W2364">
        <v>1.2000000476837158</v>
      </c>
      <c r="Z2364">
        <v>6.5</v>
      </c>
      <c r="AE2364">
        <v>1.42</v>
      </c>
    </row>
    <row r="2365" spans="1:31" x14ac:dyDescent="0.2">
      <c r="A2365" s="9">
        <v>2007001</v>
      </c>
      <c r="B2365">
        <v>3869</v>
      </c>
      <c r="C2365" t="s">
        <v>5967</v>
      </c>
      <c r="D2365" t="s">
        <v>5968</v>
      </c>
      <c r="E2365" t="s">
        <v>5969</v>
      </c>
      <c r="F2365" t="s">
        <v>5969</v>
      </c>
      <c r="G2365" t="s">
        <v>639</v>
      </c>
      <c r="H2365" t="s">
        <v>684</v>
      </c>
      <c r="I2365" t="s">
        <v>2732</v>
      </c>
      <c r="J2365" t="s">
        <v>694</v>
      </c>
      <c r="K2365" t="s">
        <v>53</v>
      </c>
      <c r="L2365" s="4">
        <v>2</v>
      </c>
      <c r="M2365" s="4">
        <v>45291</v>
      </c>
      <c r="N2365">
        <v>0.80000001192092896</v>
      </c>
      <c r="AC2365">
        <v>18.7</v>
      </c>
      <c r="AE2365">
        <v>1</v>
      </c>
    </row>
    <row r="2366" spans="1:31" x14ac:dyDescent="0.2">
      <c r="A2366" s="9">
        <v>2007002</v>
      </c>
      <c r="B2366">
        <v>3870</v>
      </c>
      <c r="C2366" t="s">
        <v>5970</v>
      </c>
      <c r="D2366" t="s">
        <v>5968</v>
      </c>
      <c r="E2366" t="s">
        <v>5969</v>
      </c>
      <c r="F2366" t="s">
        <v>5969</v>
      </c>
      <c r="G2366" t="s">
        <v>639</v>
      </c>
      <c r="H2366" t="s">
        <v>684</v>
      </c>
      <c r="I2366" t="s">
        <v>2732</v>
      </c>
      <c r="J2366" t="s">
        <v>694</v>
      </c>
      <c r="K2366" t="s">
        <v>53</v>
      </c>
      <c r="L2366" s="4">
        <v>2</v>
      </c>
      <c r="M2366" s="4">
        <v>45291</v>
      </c>
      <c r="N2366">
        <v>0.80000001192092896</v>
      </c>
      <c r="AC2366">
        <v>18.7</v>
      </c>
      <c r="AE2366">
        <v>1</v>
      </c>
    </row>
    <row r="2367" spans="1:31" x14ac:dyDescent="0.2">
      <c r="A2367" s="9">
        <v>2008139</v>
      </c>
      <c r="B2367">
        <v>4254</v>
      </c>
      <c r="C2367" t="s">
        <v>5971</v>
      </c>
      <c r="D2367" t="s">
        <v>5972</v>
      </c>
      <c r="E2367" t="s">
        <v>3237</v>
      </c>
      <c r="F2367" t="s">
        <v>3237</v>
      </c>
      <c r="G2367" t="s">
        <v>639</v>
      </c>
      <c r="H2367" t="s">
        <v>639</v>
      </c>
      <c r="I2367" t="s">
        <v>2732</v>
      </c>
      <c r="J2367" t="s">
        <v>729</v>
      </c>
      <c r="K2367" t="s">
        <v>53</v>
      </c>
      <c r="L2367" s="4">
        <v>2</v>
      </c>
      <c r="M2367" s="4">
        <v>45291</v>
      </c>
      <c r="AE2367">
        <v>1</v>
      </c>
    </row>
    <row r="2368" spans="1:31" x14ac:dyDescent="0.2">
      <c r="A2368" s="9">
        <v>2006154</v>
      </c>
      <c r="B2368">
        <v>3654</v>
      </c>
      <c r="C2368" t="s">
        <v>5973</v>
      </c>
      <c r="D2368" t="s">
        <v>5974</v>
      </c>
      <c r="E2368" t="s">
        <v>3234</v>
      </c>
      <c r="F2368" t="s">
        <v>3234</v>
      </c>
      <c r="G2368" t="s">
        <v>639</v>
      </c>
      <c r="H2368" t="s">
        <v>639</v>
      </c>
      <c r="I2368" t="s">
        <v>2732</v>
      </c>
      <c r="J2368" t="s">
        <v>729</v>
      </c>
      <c r="K2368" t="s">
        <v>53</v>
      </c>
      <c r="L2368" s="4">
        <v>2</v>
      </c>
      <c r="M2368" s="4">
        <v>45291</v>
      </c>
      <c r="AE2368">
        <v>1</v>
      </c>
    </row>
    <row r="2369" spans="1:31" x14ac:dyDescent="0.2">
      <c r="A2369" s="9">
        <v>2006155</v>
      </c>
      <c r="B2369">
        <v>3655</v>
      </c>
      <c r="C2369" t="s">
        <v>5975</v>
      </c>
      <c r="D2369" t="s">
        <v>5976</v>
      </c>
      <c r="E2369" t="s">
        <v>3234</v>
      </c>
      <c r="F2369" t="s">
        <v>3234</v>
      </c>
      <c r="G2369" t="s">
        <v>639</v>
      </c>
      <c r="H2369" t="s">
        <v>639</v>
      </c>
      <c r="I2369" t="s">
        <v>2732</v>
      </c>
      <c r="J2369" t="s">
        <v>729</v>
      </c>
      <c r="K2369" t="s">
        <v>53</v>
      </c>
      <c r="L2369" s="4">
        <v>2</v>
      </c>
      <c r="M2369" s="4">
        <v>45291</v>
      </c>
      <c r="AE2369">
        <v>1</v>
      </c>
    </row>
    <row r="2370" spans="1:31" x14ac:dyDescent="0.2">
      <c r="A2370" s="9">
        <v>2006944</v>
      </c>
      <c r="B2370">
        <v>3835</v>
      </c>
      <c r="C2370" t="s">
        <v>5977</v>
      </c>
      <c r="D2370" t="s">
        <v>5978</v>
      </c>
      <c r="E2370" t="s">
        <v>931</v>
      </c>
      <c r="F2370" t="s">
        <v>931</v>
      </c>
      <c r="G2370" t="s">
        <v>639</v>
      </c>
      <c r="H2370" t="s">
        <v>639</v>
      </c>
      <c r="I2370" t="s">
        <v>2732</v>
      </c>
      <c r="J2370" t="s">
        <v>729</v>
      </c>
      <c r="K2370" t="s">
        <v>54</v>
      </c>
      <c r="L2370" s="4">
        <v>2</v>
      </c>
      <c r="M2370" s="4">
        <v>45291</v>
      </c>
      <c r="AE2370">
        <v>1.1000000000000001</v>
      </c>
    </row>
    <row r="2371" spans="1:31" x14ac:dyDescent="0.2">
      <c r="A2371" s="9">
        <v>2009590</v>
      </c>
      <c r="B2371">
        <v>4955</v>
      </c>
      <c r="C2371" t="s">
        <v>5979</v>
      </c>
      <c r="D2371" t="s">
        <v>5980</v>
      </c>
      <c r="E2371" t="s">
        <v>5981</v>
      </c>
      <c r="F2371" t="s">
        <v>5982</v>
      </c>
      <c r="G2371" t="s">
        <v>639</v>
      </c>
      <c r="H2371" t="s">
        <v>639</v>
      </c>
      <c r="I2371" t="s">
        <v>2732</v>
      </c>
      <c r="J2371" t="s">
        <v>729</v>
      </c>
      <c r="K2371" t="s">
        <v>54</v>
      </c>
      <c r="L2371" s="4">
        <v>2</v>
      </c>
      <c r="M2371" s="4">
        <v>45291</v>
      </c>
      <c r="AE2371">
        <v>1.1000000000000001</v>
      </c>
    </row>
    <row r="2372" spans="1:31" x14ac:dyDescent="0.2">
      <c r="A2372" s="9">
        <v>2009591</v>
      </c>
      <c r="B2372">
        <v>4954</v>
      </c>
      <c r="C2372" t="s">
        <v>5983</v>
      </c>
      <c r="D2372" t="s">
        <v>5984</v>
      </c>
      <c r="E2372" t="s">
        <v>5981</v>
      </c>
      <c r="F2372" t="s">
        <v>5982</v>
      </c>
      <c r="G2372" t="s">
        <v>639</v>
      </c>
      <c r="H2372" t="s">
        <v>639</v>
      </c>
      <c r="I2372" t="s">
        <v>2732</v>
      </c>
      <c r="J2372" t="s">
        <v>729</v>
      </c>
      <c r="K2372" t="s">
        <v>54</v>
      </c>
      <c r="L2372" s="4">
        <v>2</v>
      </c>
      <c r="M2372" s="4">
        <v>45291</v>
      </c>
      <c r="AE2372">
        <v>1.1000000000000001</v>
      </c>
    </row>
    <row r="2373" spans="1:31" x14ac:dyDescent="0.2">
      <c r="A2373" s="9">
        <v>2009485</v>
      </c>
      <c r="B2373">
        <v>4853</v>
      </c>
      <c r="C2373" t="s">
        <v>5985</v>
      </c>
      <c r="D2373" t="s">
        <v>5986</v>
      </c>
      <c r="E2373" t="s">
        <v>5987</v>
      </c>
      <c r="F2373" t="s">
        <v>5982</v>
      </c>
      <c r="G2373" t="s">
        <v>639</v>
      </c>
      <c r="H2373" t="s">
        <v>639</v>
      </c>
      <c r="I2373" t="s">
        <v>2732</v>
      </c>
      <c r="J2373" t="s">
        <v>729</v>
      </c>
      <c r="K2373" t="s">
        <v>54</v>
      </c>
      <c r="L2373" s="4">
        <v>2</v>
      </c>
      <c r="M2373" s="4">
        <v>45291</v>
      </c>
      <c r="AE2373">
        <v>1.1000000000000001</v>
      </c>
    </row>
    <row r="2374" spans="1:31" x14ac:dyDescent="0.2">
      <c r="A2374" s="9">
        <v>2009484</v>
      </c>
      <c r="B2374">
        <v>4852</v>
      </c>
      <c r="C2374" t="s">
        <v>5988</v>
      </c>
      <c r="D2374" t="s">
        <v>5989</v>
      </c>
      <c r="E2374" t="s">
        <v>5987</v>
      </c>
      <c r="F2374" t="s">
        <v>5982</v>
      </c>
      <c r="G2374" t="s">
        <v>639</v>
      </c>
      <c r="H2374" t="s">
        <v>639</v>
      </c>
      <c r="I2374" t="s">
        <v>2732</v>
      </c>
      <c r="J2374" t="s">
        <v>729</v>
      </c>
      <c r="K2374" t="s">
        <v>54</v>
      </c>
      <c r="L2374" s="4">
        <v>2</v>
      </c>
      <c r="M2374" s="4">
        <v>45291</v>
      </c>
      <c r="AE2374">
        <v>1.1000000000000001</v>
      </c>
    </row>
    <row r="2375" spans="1:31" x14ac:dyDescent="0.2">
      <c r="A2375" s="9">
        <v>2009522</v>
      </c>
      <c r="B2375">
        <v>4867</v>
      </c>
      <c r="C2375" t="s">
        <v>5990</v>
      </c>
      <c r="D2375" t="s">
        <v>5991</v>
      </c>
      <c r="E2375" t="s">
        <v>5992</v>
      </c>
      <c r="F2375" t="s">
        <v>5992</v>
      </c>
      <c r="G2375" t="s">
        <v>639</v>
      </c>
      <c r="H2375" t="s">
        <v>639</v>
      </c>
      <c r="I2375" t="s">
        <v>2732</v>
      </c>
      <c r="J2375" t="s">
        <v>729</v>
      </c>
      <c r="K2375" t="s">
        <v>53</v>
      </c>
      <c r="L2375" s="4">
        <v>2</v>
      </c>
      <c r="M2375" s="4">
        <v>45291</v>
      </c>
      <c r="AE2375">
        <v>1</v>
      </c>
    </row>
    <row r="2376" spans="1:31" x14ac:dyDescent="0.2">
      <c r="A2376" s="9">
        <v>2008399</v>
      </c>
      <c r="B2376">
        <v>4443</v>
      </c>
      <c r="C2376" t="s">
        <v>5993</v>
      </c>
      <c r="D2376" t="s">
        <v>5994</v>
      </c>
      <c r="E2376" t="s">
        <v>811</v>
      </c>
      <c r="F2376" t="s">
        <v>2638</v>
      </c>
      <c r="G2376" t="s">
        <v>639</v>
      </c>
      <c r="H2376" t="s">
        <v>639</v>
      </c>
      <c r="I2376" t="s">
        <v>2732</v>
      </c>
      <c r="J2376" t="s">
        <v>729</v>
      </c>
      <c r="K2376" t="s">
        <v>53</v>
      </c>
      <c r="L2376" s="4">
        <v>2</v>
      </c>
      <c r="M2376" s="4">
        <v>45291</v>
      </c>
      <c r="Q2376">
        <v>28</v>
      </c>
      <c r="R2376">
        <v>15.899999618530273</v>
      </c>
      <c r="AE2376">
        <v>1</v>
      </c>
    </row>
    <row r="2377" spans="1:31" x14ac:dyDescent="0.2">
      <c r="A2377" s="9">
        <v>2008599</v>
      </c>
      <c r="B2377">
        <v>4411</v>
      </c>
      <c r="C2377" t="s">
        <v>5995</v>
      </c>
      <c r="D2377" t="s">
        <v>5996</v>
      </c>
      <c r="E2377" t="s">
        <v>5677</v>
      </c>
      <c r="F2377" t="s">
        <v>5677</v>
      </c>
      <c r="G2377" t="s">
        <v>639</v>
      </c>
      <c r="H2377" t="s">
        <v>639</v>
      </c>
      <c r="I2377" t="s">
        <v>2732</v>
      </c>
      <c r="J2377" t="s">
        <v>729</v>
      </c>
      <c r="K2377" t="s">
        <v>54</v>
      </c>
      <c r="L2377" s="4">
        <v>2</v>
      </c>
      <c r="M2377" s="4">
        <v>45291</v>
      </c>
      <c r="N2377">
        <v>4</v>
      </c>
      <c r="AE2377">
        <v>1</v>
      </c>
    </row>
    <row r="2378" spans="1:31" x14ac:dyDescent="0.2">
      <c r="A2378" s="9">
        <v>2003369</v>
      </c>
      <c r="B2378">
        <v>3405</v>
      </c>
      <c r="C2378" t="s">
        <v>5997</v>
      </c>
      <c r="D2378" t="s">
        <v>5998</v>
      </c>
      <c r="E2378" t="s">
        <v>5999</v>
      </c>
      <c r="F2378" t="s">
        <v>5999</v>
      </c>
      <c r="G2378" t="s">
        <v>639</v>
      </c>
      <c r="H2378" t="s">
        <v>684</v>
      </c>
      <c r="I2378" t="s">
        <v>2732</v>
      </c>
      <c r="J2378" t="s">
        <v>694</v>
      </c>
      <c r="K2378" t="s">
        <v>54</v>
      </c>
      <c r="L2378" s="4">
        <v>40260</v>
      </c>
      <c r="M2378" s="4">
        <v>45291</v>
      </c>
      <c r="N2378">
        <v>0.20000000298023224</v>
      </c>
      <c r="O2378">
        <v>0.10000000149011612</v>
      </c>
      <c r="P2378">
        <v>3.9999999105930328E-2</v>
      </c>
      <c r="AC2378">
        <v>6.45</v>
      </c>
      <c r="AE2378">
        <v>1</v>
      </c>
    </row>
    <row r="2379" spans="1:31" x14ac:dyDescent="0.2">
      <c r="A2379" s="9">
        <v>2009043</v>
      </c>
      <c r="B2379">
        <v>4846</v>
      </c>
      <c r="C2379" t="s">
        <v>6000</v>
      </c>
      <c r="D2379" t="s">
        <v>6001</v>
      </c>
      <c r="E2379" t="s">
        <v>6002</v>
      </c>
      <c r="F2379" t="s">
        <v>6003</v>
      </c>
      <c r="G2379" t="s">
        <v>639</v>
      </c>
      <c r="H2379" t="s">
        <v>639</v>
      </c>
      <c r="I2379" t="s">
        <v>2732</v>
      </c>
      <c r="J2379" t="s">
        <v>729</v>
      </c>
      <c r="K2379" t="s">
        <v>53</v>
      </c>
      <c r="L2379" s="4">
        <v>2</v>
      </c>
      <c r="M2379" s="4">
        <v>45291</v>
      </c>
      <c r="AE2379">
        <v>1</v>
      </c>
    </row>
    <row r="2380" spans="1:31" x14ac:dyDescent="0.2">
      <c r="A2380" s="9">
        <v>2009804</v>
      </c>
      <c r="B2380">
        <v>4948</v>
      </c>
      <c r="C2380" t="s">
        <v>6004</v>
      </c>
      <c r="D2380" t="s">
        <v>6005</v>
      </c>
      <c r="E2380" t="s">
        <v>2658</v>
      </c>
      <c r="F2380" t="s">
        <v>2658</v>
      </c>
      <c r="G2380" t="s">
        <v>639</v>
      </c>
      <c r="H2380" t="s">
        <v>684</v>
      </c>
      <c r="I2380" t="s">
        <v>2732</v>
      </c>
      <c r="J2380" t="s">
        <v>694</v>
      </c>
      <c r="K2380" t="s">
        <v>53</v>
      </c>
      <c r="L2380" s="4">
        <v>2</v>
      </c>
      <c r="M2380" s="4">
        <v>45291</v>
      </c>
      <c r="N2380">
        <v>7.3000001907348633</v>
      </c>
      <c r="O2380">
        <v>0.40000000596046448</v>
      </c>
      <c r="P2380">
        <v>2.4000000953674316</v>
      </c>
      <c r="AC2380">
        <v>55</v>
      </c>
      <c r="AE2380">
        <v>1</v>
      </c>
    </row>
    <row r="2381" spans="1:31" x14ac:dyDescent="0.2">
      <c r="A2381" s="9">
        <v>2009586</v>
      </c>
      <c r="B2381">
        <v>4847</v>
      </c>
      <c r="C2381" t="s">
        <v>6006</v>
      </c>
      <c r="D2381" t="s">
        <v>6007</v>
      </c>
      <c r="E2381" t="s">
        <v>1702</v>
      </c>
      <c r="F2381" t="s">
        <v>1702</v>
      </c>
      <c r="G2381" t="s">
        <v>639</v>
      </c>
      <c r="H2381" t="s">
        <v>684</v>
      </c>
      <c r="I2381" t="s">
        <v>2732</v>
      </c>
      <c r="J2381" t="s">
        <v>694</v>
      </c>
      <c r="K2381" t="s">
        <v>53</v>
      </c>
      <c r="L2381" s="4">
        <v>2</v>
      </c>
      <c r="M2381" s="4">
        <v>45291</v>
      </c>
      <c r="N2381">
        <v>1.7000000476837158</v>
      </c>
      <c r="O2381">
        <v>0.80000001192092896</v>
      </c>
      <c r="P2381">
        <v>1.2000000476837158</v>
      </c>
      <c r="AE2381">
        <v>1</v>
      </c>
    </row>
    <row r="2382" spans="1:31" x14ac:dyDescent="0.2">
      <c r="A2382" s="9">
        <v>2005775</v>
      </c>
      <c r="B2382">
        <v>1693</v>
      </c>
      <c r="C2382" t="s">
        <v>6008</v>
      </c>
      <c r="D2382" t="s">
        <v>6009</v>
      </c>
      <c r="E2382" t="s">
        <v>1702</v>
      </c>
      <c r="F2382" t="s">
        <v>1702</v>
      </c>
      <c r="G2382" t="s">
        <v>639</v>
      </c>
      <c r="H2382" t="s">
        <v>684</v>
      </c>
      <c r="I2382" t="s">
        <v>2732</v>
      </c>
      <c r="J2382" t="s">
        <v>694</v>
      </c>
      <c r="K2382" t="s">
        <v>53</v>
      </c>
      <c r="L2382" s="4">
        <v>39301</v>
      </c>
      <c r="M2382" s="4">
        <v>45291</v>
      </c>
      <c r="N2382">
        <v>4.8000001907348633</v>
      </c>
      <c r="O2382">
        <v>3.2000000476837158</v>
      </c>
      <c r="P2382">
        <v>8</v>
      </c>
      <c r="R2382">
        <v>0.69999998807907104</v>
      </c>
      <c r="AE2382">
        <v>1</v>
      </c>
    </row>
    <row r="2383" spans="1:31" x14ac:dyDescent="0.2">
      <c r="A2383" s="9">
        <v>2005774</v>
      </c>
      <c r="B2383">
        <v>1694</v>
      </c>
      <c r="C2383" t="s">
        <v>6010</v>
      </c>
      <c r="D2383" t="s">
        <v>6011</v>
      </c>
      <c r="E2383" t="s">
        <v>1702</v>
      </c>
      <c r="F2383" t="s">
        <v>1702</v>
      </c>
      <c r="G2383" t="s">
        <v>639</v>
      </c>
      <c r="H2383" t="s">
        <v>684</v>
      </c>
      <c r="I2383" t="s">
        <v>2732</v>
      </c>
      <c r="J2383" t="s">
        <v>694</v>
      </c>
      <c r="K2383" t="s">
        <v>53</v>
      </c>
      <c r="L2383" s="4">
        <v>39301</v>
      </c>
      <c r="M2383" s="4">
        <v>45291</v>
      </c>
      <c r="N2383">
        <v>3.5</v>
      </c>
      <c r="O2383">
        <v>2.7000000476837158</v>
      </c>
      <c r="P2383">
        <v>7</v>
      </c>
      <c r="R2383">
        <v>0.60000002384185791</v>
      </c>
      <c r="AE2383">
        <v>1</v>
      </c>
    </row>
    <row r="2384" spans="1:31" x14ac:dyDescent="0.2">
      <c r="A2384" s="9">
        <v>2005757</v>
      </c>
      <c r="B2384">
        <v>1780</v>
      </c>
      <c r="C2384" t="s">
        <v>6012</v>
      </c>
      <c r="D2384" t="s">
        <v>6013</v>
      </c>
      <c r="E2384" t="s">
        <v>1702</v>
      </c>
      <c r="F2384" t="s">
        <v>1702</v>
      </c>
      <c r="G2384" t="s">
        <v>639</v>
      </c>
      <c r="H2384" t="s">
        <v>684</v>
      </c>
      <c r="I2384" t="s">
        <v>2732</v>
      </c>
      <c r="J2384" t="s">
        <v>694</v>
      </c>
      <c r="K2384" t="s">
        <v>53</v>
      </c>
      <c r="L2384" s="4">
        <v>39301</v>
      </c>
      <c r="M2384" s="4">
        <v>45291</v>
      </c>
      <c r="N2384">
        <v>6</v>
      </c>
      <c r="O2384">
        <v>8</v>
      </c>
      <c r="P2384">
        <v>10</v>
      </c>
      <c r="R2384">
        <v>2</v>
      </c>
      <c r="AE2384">
        <v>1</v>
      </c>
    </row>
    <row r="2385" spans="1:31" x14ac:dyDescent="0.2">
      <c r="A2385" s="9">
        <v>2009578</v>
      </c>
      <c r="B2385">
        <v>4841</v>
      </c>
      <c r="C2385" t="s">
        <v>6014</v>
      </c>
      <c r="D2385" t="s">
        <v>6015</v>
      </c>
      <c r="E2385" t="s">
        <v>1702</v>
      </c>
      <c r="F2385" t="s">
        <v>1702</v>
      </c>
      <c r="G2385" t="s">
        <v>639</v>
      </c>
      <c r="H2385" t="s">
        <v>639</v>
      </c>
      <c r="I2385" t="s">
        <v>2732</v>
      </c>
      <c r="J2385" t="s">
        <v>641</v>
      </c>
      <c r="K2385" t="s">
        <v>53</v>
      </c>
      <c r="L2385" s="4">
        <v>2</v>
      </c>
      <c r="M2385" s="4">
        <v>45291</v>
      </c>
      <c r="N2385">
        <v>7</v>
      </c>
      <c r="O2385">
        <v>5</v>
      </c>
      <c r="P2385">
        <v>8</v>
      </c>
      <c r="AE2385">
        <v>1</v>
      </c>
    </row>
    <row r="2386" spans="1:31" x14ac:dyDescent="0.2">
      <c r="A2386" s="9">
        <v>2009579</v>
      </c>
      <c r="B2386">
        <v>4842</v>
      </c>
      <c r="C2386" t="s">
        <v>6016</v>
      </c>
      <c r="D2386" t="s">
        <v>6017</v>
      </c>
      <c r="E2386" t="s">
        <v>1702</v>
      </c>
      <c r="F2386" t="s">
        <v>1702</v>
      </c>
      <c r="G2386" t="s">
        <v>639</v>
      </c>
      <c r="H2386" t="s">
        <v>639</v>
      </c>
      <c r="I2386" t="s">
        <v>2732</v>
      </c>
      <c r="J2386" t="s">
        <v>641</v>
      </c>
      <c r="K2386" t="s">
        <v>53</v>
      </c>
      <c r="L2386" s="4">
        <v>2</v>
      </c>
      <c r="M2386" s="4">
        <v>45291</v>
      </c>
      <c r="N2386">
        <v>8</v>
      </c>
      <c r="O2386">
        <v>4</v>
      </c>
      <c r="P2386">
        <v>8</v>
      </c>
      <c r="AE2386">
        <v>1</v>
      </c>
    </row>
    <row r="2387" spans="1:31" x14ac:dyDescent="0.2">
      <c r="A2387" s="9">
        <v>2009580</v>
      </c>
      <c r="B2387">
        <v>4843</v>
      </c>
      <c r="C2387" t="s">
        <v>6018</v>
      </c>
      <c r="D2387" t="s">
        <v>6019</v>
      </c>
      <c r="E2387" t="s">
        <v>1702</v>
      </c>
      <c r="F2387" t="s">
        <v>1702</v>
      </c>
      <c r="G2387" t="s">
        <v>639</v>
      </c>
      <c r="H2387" t="s">
        <v>639</v>
      </c>
      <c r="I2387" t="s">
        <v>2732</v>
      </c>
      <c r="J2387" t="s">
        <v>641</v>
      </c>
      <c r="K2387" t="s">
        <v>53</v>
      </c>
      <c r="L2387" s="4">
        <v>2</v>
      </c>
      <c r="M2387" s="4">
        <v>45291</v>
      </c>
      <c r="N2387">
        <v>7</v>
      </c>
      <c r="O2387">
        <v>4</v>
      </c>
      <c r="P2387">
        <v>9</v>
      </c>
      <c r="AE2387">
        <v>1</v>
      </c>
    </row>
    <row r="2388" spans="1:31" x14ac:dyDescent="0.2">
      <c r="A2388" s="9">
        <v>2009581</v>
      </c>
      <c r="B2388">
        <v>4844</v>
      </c>
      <c r="C2388" t="s">
        <v>6020</v>
      </c>
      <c r="D2388" t="s">
        <v>6021</v>
      </c>
      <c r="E2388" t="s">
        <v>1702</v>
      </c>
      <c r="F2388" t="s">
        <v>1702</v>
      </c>
      <c r="G2388" t="s">
        <v>639</v>
      </c>
      <c r="H2388" t="s">
        <v>639</v>
      </c>
      <c r="I2388" t="s">
        <v>2732</v>
      </c>
      <c r="J2388" t="s">
        <v>641</v>
      </c>
      <c r="K2388" t="s">
        <v>53</v>
      </c>
      <c r="L2388" s="4">
        <v>2</v>
      </c>
      <c r="M2388" s="4">
        <v>45291</v>
      </c>
      <c r="N2388">
        <v>10</v>
      </c>
      <c r="O2388">
        <v>5</v>
      </c>
      <c r="P2388">
        <v>6</v>
      </c>
      <c r="AE2388">
        <v>1</v>
      </c>
    </row>
    <row r="2389" spans="1:31" x14ac:dyDescent="0.2">
      <c r="A2389" s="9">
        <v>2009582</v>
      </c>
      <c r="B2389">
        <v>4845</v>
      </c>
      <c r="C2389" t="s">
        <v>6022</v>
      </c>
      <c r="D2389" t="s">
        <v>6023</v>
      </c>
      <c r="E2389" t="s">
        <v>1702</v>
      </c>
      <c r="F2389" t="s">
        <v>1702</v>
      </c>
      <c r="G2389" t="s">
        <v>639</v>
      </c>
      <c r="H2389" t="s">
        <v>639</v>
      </c>
      <c r="I2389" t="s">
        <v>2732</v>
      </c>
      <c r="J2389" t="s">
        <v>641</v>
      </c>
      <c r="K2389" t="s">
        <v>53</v>
      </c>
      <c r="L2389" s="4">
        <v>2</v>
      </c>
      <c r="M2389" s="4">
        <v>45291</v>
      </c>
      <c r="N2389">
        <v>10</v>
      </c>
      <c r="O2389">
        <v>4</v>
      </c>
      <c r="P2389">
        <v>6</v>
      </c>
      <c r="AE2389">
        <v>1</v>
      </c>
    </row>
    <row r="2390" spans="1:31" x14ac:dyDescent="0.2">
      <c r="A2390" s="9">
        <v>2000315</v>
      </c>
      <c r="B2390">
        <v>373</v>
      </c>
      <c r="C2390" t="s">
        <v>6024</v>
      </c>
      <c r="D2390" t="s">
        <v>6025</v>
      </c>
      <c r="E2390" t="s">
        <v>3346</v>
      </c>
      <c r="F2390" t="s">
        <v>3346</v>
      </c>
      <c r="G2390" t="s">
        <v>639</v>
      </c>
      <c r="H2390" t="s">
        <v>639</v>
      </c>
      <c r="I2390" t="s">
        <v>2732</v>
      </c>
      <c r="J2390" t="s">
        <v>729</v>
      </c>
      <c r="K2390" t="s">
        <v>53</v>
      </c>
      <c r="L2390" s="4">
        <v>39350</v>
      </c>
      <c r="M2390" s="4">
        <v>45291</v>
      </c>
      <c r="AC2390">
        <v>60</v>
      </c>
      <c r="AE2390">
        <v>1</v>
      </c>
    </row>
    <row r="2391" spans="1:31" x14ac:dyDescent="0.2">
      <c r="A2391" s="9">
        <v>2009378</v>
      </c>
      <c r="B2391">
        <v>4920</v>
      </c>
      <c r="C2391" t="s">
        <v>6026</v>
      </c>
      <c r="D2391" t="s">
        <v>6027</v>
      </c>
      <c r="E2391" t="s">
        <v>5620</v>
      </c>
      <c r="F2391" t="s">
        <v>5621</v>
      </c>
      <c r="G2391" t="s">
        <v>639</v>
      </c>
      <c r="H2391" t="s">
        <v>684</v>
      </c>
      <c r="I2391" t="s">
        <v>2732</v>
      </c>
      <c r="J2391" t="s">
        <v>641</v>
      </c>
      <c r="K2391" t="s">
        <v>54</v>
      </c>
      <c r="L2391" s="4">
        <v>2</v>
      </c>
      <c r="M2391" s="4">
        <v>45291</v>
      </c>
      <c r="N2391">
        <v>8.8000001907348633</v>
      </c>
      <c r="V2391">
        <v>6</v>
      </c>
      <c r="AE2391">
        <v>1</v>
      </c>
    </row>
    <row r="2392" spans="1:31" x14ac:dyDescent="0.2">
      <c r="A2392" s="9">
        <v>2004927</v>
      </c>
      <c r="B2392">
        <v>3487</v>
      </c>
      <c r="C2392" t="s">
        <v>6028</v>
      </c>
      <c r="D2392" t="s">
        <v>3699</v>
      </c>
      <c r="E2392" t="s">
        <v>1331</v>
      </c>
      <c r="F2392" t="s">
        <v>1331</v>
      </c>
      <c r="G2392" t="s">
        <v>639</v>
      </c>
      <c r="H2392" t="s">
        <v>639</v>
      </c>
      <c r="I2392" t="s">
        <v>2732</v>
      </c>
      <c r="J2392" t="s">
        <v>729</v>
      </c>
      <c r="K2392" t="s">
        <v>53</v>
      </c>
      <c r="L2392" s="4">
        <v>40494</v>
      </c>
      <c r="M2392" s="4">
        <v>45291</v>
      </c>
      <c r="AE2392">
        <v>1</v>
      </c>
    </row>
    <row r="2393" spans="1:31" x14ac:dyDescent="0.2">
      <c r="A2393" s="9">
        <v>2001504</v>
      </c>
      <c r="B2393">
        <v>2777</v>
      </c>
      <c r="C2393" t="s">
        <v>6029</v>
      </c>
      <c r="D2393" t="s">
        <v>6030</v>
      </c>
      <c r="E2393" t="s">
        <v>3501</v>
      </c>
      <c r="F2393" t="s">
        <v>4917</v>
      </c>
      <c r="G2393" t="s">
        <v>639</v>
      </c>
      <c r="H2393" t="s">
        <v>639</v>
      </c>
      <c r="I2393" t="s">
        <v>2732</v>
      </c>
      <c r="J2393" t="s">
        <v>729</v>
      </c>
      <c r="K2393" t="s">
        <v>53</v>
      </c>
      <c r="L2393" s="4">
        <v>39211</v>
      </c>
      <c r="M2393" s="4">
        <v>45291</v>
      </c>
      <c r="AC2393">
        <v>55</v>
      </c>
      <c r="AE2393">
        <v>1</v>
      </c>
    </row>
    <row r="2394" spans="1:31" x14ac:dyDescent="0.2">
      <c r="A2394" s="9">
        <v>2009472</v>
      </c>
      <c r="B2394">
        <v>4808</v>
      </c>
      <c r="C2394" t="s">
        <v>6031</v>
      </c>
      <c r="D2394" t="s">
        <v>6032</v>
      </c>
      <c r="E2394" t="s">
        <v>1264</v>
      </c>
      <c r="F2394" t="s">
        <v>2647</v>
      </c>
      <c r="G2394" t="s">
        <v>639</v>
      </c>
      <c r="H2394" t="s">
        <v>639</v>
      </c>
      <c r="I2394" t="s">
        <v>2732</v>
      </c>
      <c r="J2394" t="s">
        <v>647</v>
      </c>
      <c r="K2394" t="s">
        <v>53</v>
      </c>
      <c r="L2394" s="4">
        <v>2</v>
      </c>
      <c r="M2394" s="4">
        <v>45291</v>
      </c>
      <c r="Q2394">
        <v>36</v>
      </c>
      <c r="R2394">
        <v>1</v>
      </c>
      <c r="AE2394">
        <v>1</v>
      </c>
    </row>
    <row r="2395" spans="1:31" x14ac:dyDescent="0.2">
      <c r="A2395" s="9">
        <v>2009470</v>
      </c>
      <c r="B2395">
        <v>4809</v>
      </c>
      <c r="C2395" t="s">
        <v>6033</v>
      </c>
      <c r="D2395" t="s">
        <v>6034</v>
      </c>
      <c r="E2395" t="s">
        <v>1264</v>
      </c>
      <c r="F2395" t="s">
        <v>2647</v>
      </c>
      <c r="G2395" t="s">
        <v>639</v>
      </c>
      <c r="H2395" t="s">
        <v>639</v>
      </c>
      <c r="I2395" t="s">
        <v>2732</v>
      </c>
      <c r="J2395" t="s">
        <v>647</v>
      </c>
      <c r="K2395" t="s">
        <v>53</v>
      </c>
      <c r="L2395" s="4">
        <v>2</v>
      </c>
      <c r="M2395" s="4">
        <v>45291</v>
      </c>
      <c r="Q2395">
        <v>36</v>
      </c>
      <c r="R2395">
        <v>1</v>
      </c>
      <c r="AE2395">
        <v>1</v>
      </c>
    </row>
    <row r="2396" spans="1:31" x14ac:dyDescent="0.2">
      <c r="A2396" s="9">
        <v>2004817</v>
      </c>
      <c r="B2396">
        <v>2875</v>
      </c>
      <c r="C2396" t="s">
        <v>6035</v>
      </c>
      <c r="D2396" t="s">
        <v>6036</v>
      </c>
      <c r="E2396" t="s">
        <v>1264</v>
      </c>
      <c r="F2396" t="s">
        <v>1265</v>
      </c>
      <c r="G2396" t="s">
        <v>639</v>
      </c>
      <c r="H2396" t="s">
        <v>639</v>
      </c>
      <c r="I2396" t="s">
        <v>2732</v>
      </c>
      <c r="J2396" t="s">
        <v>647</v>
      </c>
      <c r="K2396" t="s">
        <v>53</v>
      </c>
      <c r="L2396" s="4">
        <v>39399</v>
      </c>
      <c r="M2396" s="4">
        <v>45291</v>
      </c>
      <c r="Q2396">
        <v>42.599998474121094</v>
      </c>
      <c r="R2396">
        <v>2.9000000953674316</v>
      </c>
      <c r="AE2396">
        <v>1</v>
      </c>
    </row>
    <row r="2397" spans="1:31" x14ac:dyDescent="0.2">
      <c r="A2397" s="9">
        <v>2009469</v>
      </c>
      <c r="B2397">
        <v>4807</v>
      </c>
      <c r="C2397" t="s">
        <v>6037</v>
      </c>
      <c r="D2397" t="s">
        <v>6038</v>
      </c>
      <c r="E2397" t="s">
        <v>1264</v>
      </c>
      <c r="F2397" t="s">
        <v>2647</v>
      </c>
      <c r="G2397" t="s">
        <v>639</v>
      </c>
      <c r="H2397" t="s">
        <v>639</v>
      </c>
      <c r="I2397" t="s">
        <v>2732</v>
      </c>
      <c r="J2397" t="s">
        <v>647</v>
      </c>
      <c r="K2397" t="s">
        <v>53</v>
      </c>
      <c r="L2397" s="4">
        <v>2</v>
      </c>
      <c r="M2397" s="4">
        <v>45291</v>
      </c>
      <c r="Q2397">
        <v>40</v>
      </c>
      <c r="R2397">
        <v>1</v>
      </c>
      <c r="AE2397">
        <v>1</v>
      </c>
    </row>
    <row r="2398" spans="1:31" x14ac:dyDescent="0.2">
      <c r="A2398" s="9">
        <v>2008016</v>
      </c>
      <c r="B2398">
        <v>4226</v>
      </c>
      <c r="C2398" t="s">
        <v>6039</v>
      </c>
      <c r="D2398" t="s">
        <v>6040</v>
      </c>
      <c r="E2398" t="s">
        <v>6041</v>
      </c>
      <c r="F2398" t="s">
        <v>6041</v>
      </c>
      <c r="G2398" t="s">
        <v>639</v>
      </c>
      <c r="H2398" t="s">
        <v>684</v>
      </c>
      <c r="I2398" t="s">
        <v>2732</v>
      </c>
      <c r="J2398" t="s">
        <v>694</v>
      </c>
      <c r="K2398" t="s">
        <v>53</v>
      </c>
      <c r="L2398" s="4">
        <v>2</v>
      </c>
      <c r="M2398" s="4">
        <v>45291</v>
      </c>
      <c r="N2398">
        <v>0.30000001192092896</v>
      </c>
      <c r="AC2398">
        <v>13.1</v>
      </c>
      <c r="AE2398">
        <v>1</v>
      </c>
    </row>
    <row r="2399" spans="1:31" x14ac:dyDescent="0.2">
      <c r="A2399" s="9">
        <v>2007925</v>
      </c>
      <c r="B2399">
        <v>4205</v>
      </c>
      <c r="C2399" t="s">
        <v>6042</v>
      </c>
      <c r="D2399" t="s">
        <v>6043</v>
      </c>
      <c r="E2399" t="s">
        <v>3515</v>
      </c>
      <c r="F2399" t="s">
        <v>3515</v>
      </c>
      <c r="G2399" t="s">
        <v>639</v>
      </c>
      <c r="H2399" t="s">
        <v>639</v>
      </c>
      <c r="I2399" t="s">
        <v>2732</v>
      </c>
      <c r="J2399" t="s">
        <v>729</v>
      </c>
      <c r="K2399" t="s">
        <v>53</v>
      </c>
      <c r="L2399" s="4">
        <v>2</v>
      </c>
      <c r="M2399" s="4">
        <v>45291</v>
      </c>
      <c r="AE2399">
        <v>1</v>
      </c>
    </row>
    <row r="2400" spans="1:31" x14ac:dyDescent="0.2">
      <c r="A2400" s="9">
        <v>2006822</v>
      </c>
      <c r="B2400">
        <v>3771</v>
      </c>
      <c r="C2400" t="s">
        <v>6044</v>
      </c>
      <c r="D2400" t="s">
        <v>6045</v>
      </c>
      <c r="E2400" t="s">
        <v>6046</v>
      </c>
      <c r="F2400" t="s">
        <v>6046</v>
      </c>
      <c r="G2400" t="s">
        <v>639</v>
      </c>
      <c r="H2400" t="s">
        <v>639</v>
      </c>
      <c r="I2400" t="s">
        <v>2732</v>
      </c>
      <c r="J2400" t="s">
        <v>647</v>
      </c>
      <c r="K2400" t="s">
        <v>53</v>
      </c>
      <c r="L2400" s="4">
        <v>2</v>
      </c>
      <c r="M2400" s="4">
        <v>45291</v>
      </c>
      <c r="P2400">
        <v>4</v>
      </c>
      <c r="Q2400">
        <v>4</v>
      </c>
      <c r="AE2400">
        <v>1</v>
      </c>
    </row>
    <row r="2401" spans="1:31" x14ac:dyDescent="0.2">
      <c r="A2401" s="9">
        <v>2009598</v>
      </c>
      <c r="B2401">
        <v>4929</v>
      </c>
      <c r="C2401" t="s">
        <v>6047</v>
      </c>
      <c r="D2401" t="s">
        <v>6048</v>
      </c>
      <c r="E2401" t="s">
        <v>6049</v>
      </c>
      <c r="F2401" t="s">
        <v>6049</v>
      </c>
      <c r="G2401" t="s">
        <v>639</v>
      </c>
      <c r="H2401" t="s">
        <v>639</v>
      </c>
      <c r="I2401" t="s">
        <v>2732</v>
      </c>
      <c r="J2401" t="s">
        <v>647</v>
      </c>
      <c r="K2401" t="s">
        <v>53</v>
      </c>
      <c r="L2401" s="4">
        <v>2</v>
      </c>
      <c r="M2401" s="4">
        <v>45291</v>
      </c>
      <c r="P2401">
        <v>10</v>
      </c>
      <c r="Q2401">
        <v>2</v>
      </c>
      <c r="AC2401">
        <v>15</v>
      </c>
      <c r="AE2401">
        <v>1</v>
      </c>
    </row>
    <row r="2402" spans="1:31" x14ac:dyDescent="0.2">
      <c r="A2402" s="9">
        <v>2006467</v>
      </c>
      <c r="B2402">
        <v>3647</v>
      </c>
      <c r="C2402" t="s">
        <v>6050</v>
      </c>
      <c r="D2402" t="s">
        <v>6051</v>
      </c>
      <c r="E2402" t="s">
        <v>6052</v>
      </c>
      <c r="F2402" t="s">
        <v>6052</v>
      </c>
      <c r="G2402" t="s">
        <v>639</v>
      </c>
      <c r="H2402" t="s">
        <v>639</v>
      </c>
      <c r="I2402" t="s">
        <v>2732</v>
      </c>
      <c r="J2402" t="s">
        <v>647</v>
      </c>
      <c r="K2402" t="s">
        <v>53</v>
      </c>
      <c r="L2402" s="4">
        <v>2</v>
      </c>
      <c r="M2402" s="4">
        <v>45291</v>
      </c>
      <c r="P2402">
        <v>3</v>
      </c>
      <c r="Q2402">
        <v>2</v>
      </c>
      <c r="AC2402">
        <v>15</v>
      </c>
      <c r="AE2402">
        <v>1</v>
      </c>
    </row>
    <row r="2403" spans="1:31" x14ac:dyDescent="0.2">
      <c r="A2403" s="9">
        <v>2009218</v>
      </c>
      <c r="B2403">
        <v>4720</v>
      </c>
      <c r="C2403" t="s">
        <v>6053</v>
      </c>
      <c r="D2403" t="s">
        <v>6054</v>
      </c>
      <c r="E2403" t="s">
        <v>6055</v>
      </c>
      <c r="F2403" t="s">
        <v>6055</v>
      </c>
      <c r="G2403" t="s">
        <v>639</v>
      </c>
      <c r="H2403" t="s">
        <v>639</v>
      </c>
      <c r="I2403" t="s">
        <v>2732</v>
      </c>
      <c r="J2403" t="s">
        <v>729</v>
      </c>
      <c r="K2403" t="s">
        <v>54</v>
      </c>
      <c r="L2403" s="4">
        <v>2</v>
      </c>
      <c r="M2403" s="4">
        <v>45291</v>
      </c>
      <c r="AE2403">
        <v>1</v>
      </c>
    </row>
    <row r="2404" spans="1:31" x14ac:dyDescent="0.2">
      <c r="A2404" s="9">
        <v>2009400</v>
      </c>
      <c r="B2404">
        <v>4794</v>
      </c>
      <c r="C2404" t="s">
        <v>6056</v>
      </c>
      <c r="D2404" t="s">
        <v>6057</v>
      </c>
      <c r="E2404" t="s">
        <v>5677</v>
      </c>
      <c r="F2404" t="s">
        <v>5677</v>
      </c>
      <c r="G2404" t="s">
        <v>639</v>
      </c>
      <c r="H2404" t="s">
        <v>639</v>
      </c>
      <c r="I2404" t="s">
        <v>2732</v>
      </c>
      <c r="J2404" t="s">
        <v>729</v>
      </c>
      <c r="K2404" t="s">
        <v>53</v>
      </c>
      <c r="L2404" s="4">
        <v>2</v>
      </c>
      <c r="M2404" s="4">
        <v>45291</v>
      </c>
      <c r="N2404">
        <v>12</v>
      </c>
      <c r="AE2404">
        <v>1</v>
      </c>
    </row>
    <row r="2405" spans="1:31" x14ac:dyDescent="0.2">
      <c r="A2405" s="9">
        <v>2000353</v>
      </c>
      <c r="B2405">
        <v>358</v>
      </c>
      <c r="C2405" t="s">
        <v>6058</v>
      </c>
      <c r="D2405" t="s">
        <v>6059</v>
      </c>
      <c r="E2405" t="s">
        <v>1702</v>
      </c>
      <c r="F2405" t="s">
        <v>1702</v>
      </c>
      <c r="G2405" t="s">
        <v>639</v>
      </c>
      <c r="H2405" t="s">
        <v>639</v>
      </c>
      <c r="I2405" t="s">
        <v>2732</v>
      </c>
      <c r="J2405" t="s">
        <v>729</v>
      </c>
      <c r="K2405" t="s">
        <v>54</v>
      </c>
      <c r="L2405" s="4">
        <v>2</v>
      </c>
      <c r="M2405" s="4">
        <v>45291</v>
      </c>
      <c r="AC2405">
        <v>50</v>
      </c>
      <c r="AE2405">
        <v>1</v>
      </c>
    </row>
    <row r="2406" spans="1:31" x14ac:dyDescent="0.2">
      <c r="A2406" s="9">
        <v>2000351</v>
      </c>
      <c r="B2406">
        <v>356</v>
      </c>
      <c r="C2406" t="s">
        <v>6060</v>
      </c>
      <c r="D2406" t="s">
        <v>6061</v>
      </c>
      <c r="E2406" t="s">
        <v>1702</v>
      </c>
      <c r="F2406" t="s">
        <v>1702</v>
      </c>
      <c r="G2406" t="s">
        <v>639</v>
      </c>
      <c r="H2406" t="s">
        <v>639</v>
      </c>
      <c r="I2406" t="s">
        <v>2732</v>
      </c>
      <c r="J2406" t="s">
        <v>729</v>
      </c>
      <c r="K2406" t="s">
        <v>54</v>
      </c>
      <c r="L2406" s="4">
        <v>2</v>
      </c>
      <c r="M2406" s="4">
        <v>45291</v>
      </c>
      <c r="AC2406">
        <v>40</v>
      </c>
      <c r="AE2406">
        <v>1</v>
      </c>
    </row>
    <row r="2407" spans="1:31" x14ac:dyDescent="0.2">
      <c r="A2407" s="9">
        <v>2000352</v>
      </c>
      <c r="B2407">
        <v>357</v>
      </c>
      <c r="C2407" t="s">
        <v>6062</v>
      </c>
      <c r="D2407" t="s">
        <v>6063</v>
      </c>
      <c r="E2407" t="s">
        <v>1702</v>
      </c>
      <c r="F2407" t="s">
        <v>1702</v>
      </c>
      <c r="G2407" t="s">
        <v>639</v>
      </c>
      <c r="H2407" t="s">
        <v>639</v>
      </c>
      <c r="I2407" t="s">
        <v>2732</v>
      </c>
      <c r="J2407" t="s">
        <v>729</v>
      </c>
      <c r="K2407" t="s">
        <v>54</v>
      </c>
      <c r="L2407" s="4">
        <v>2</v>
      </c>
      <c r="M2407" s="4">
        <v>45291</v>
      </c>
      <c r="AC2407">
        <v>35</v>
      </c>
      <c r="AE2407">
        <v>1</v>
      </c>
    </row>
    <row r="2408" spans="1:31" x14ac:dyDescent="0.2">
      <c r="A2408" s="9">
        <v>2004277</v>
      </c>
      <c r="B2408">
        <v>2890</v>
      </c>
      <c r="C2408" t="s">
        <v>6064</v>
      </c>
      <c r="D2408" t="s">
        <v>6065</v>
      </c>
      <c r="E2408" t="s">
        <v>3234</v>
      </c>
      <c r="F2408" t="s">
        <v>3234</v>
      </c>
      <c r="G2408" t="s">
        <v>639</v>
      </c>
      <c r="H2408" t="s">
        <v>639</v>
      </c>
      <c r="I2408" t="s">
        <v>2732</v>
      </c>
      <c r="J2408" t="s">
        <v>729</v>
      </c>
      <c r="K2408" t="s">
        <v>54</v>
      </c>
      <c r="L2408" s="4">
        <v>39420</v>
      </c>
      <c r="M2408" s="4">
        <v>45291</v>
      </c>
      <c r="AC2408">
        <v>80</v>
      </c>
      <c r="AE2408">
        <v>1</v>
      </c>
    </row>
    <row r="2409" spans="1:31" x14ac:dyDescent="0.2">
      <c r="A2409" s="9">
        <v>2004276</v>
      </c>
      <c r="B2409">
        <v>2889</v>
      </c>
      <c r="C2409" t="s">
        <v>6066</v>
      </c>
      <c r="D2409" t="s">
        <v>6067</v>
      </c>
      <c r="E2409" t="s">
        <v>3234</v>
      </c>
      <c r="F2409" t="s">
        <v>3234</v>
      </c>
      <c r="G2409" t="s">
        <v>639</v>
      </c>
      <c r="H2409" t="s">
        <v>639</v>
      </c>
      <c r="I2409" t="s">
        <v>2732</v>
      </c>
      <c r="J2409" t="s">
        <v>729</v>
      </c>
      <c r="K2409" t="s">
        <v>53</v>
      </c>
      <c r="L2409" s="4">
        <v>39420</v>
      </c>
      <c r="M2409" s="4">
        <v>45291</v>
      </c>
      <c r="AC2409">
        <v>80</v>
      </c>
      <c r="AE2409">
        <v>1</v>
      </c>
    </row>
    <row r="2410" spans="1:31" x14ac:dyDescent="0.2">
      <c r="A2410" s="9">
        <v>2004278</v>
      </c>
      <c r="B2410">
        <v>2891</v>
      </c>
      <c r="C2410" t="s">
        <v>6068</v>
      </c>
      <c r="D2410" t="s">
        <v>6069</v>
      </c>
      <c r="E2410" t="s">
        <v>3234</v>
      </c>
      <c r="F2410" t="s">
        <v>3234</v>
      </c>
      <c r="G2410" t="s">
        <v>639</v>
      </c>
      <c r="H2410" t="s">
        <v>639</v>
      </c>
      <c r="I2410" t="s">
        <v>2732</v>
      </c>
      <c r="J2410" t="s">
        <v>729</v>
      </c>
      <c r="K2410" t="s">
        <v>53</v>
      </c>
      <c r="L2410" s="4">
        <v>39420</v>
      </c>
      <c r="M2410" s="4">
        <v>45291</v>
      </c>
      <c r="AC2410">
        <v>80</v>
      </c>
      <c r="AE2410">
        <v>1</v>
      </c>
    </row>
    <row r="2411" spans="1:31" x14ac:dyDescent="0.2">
      <c r="A2411" s="9">
        <v>2009594</v>
      </c>
      <c r="B2411">
        <v>4854</v>
      </c>
      <c r="C2411" t="s">
        <v>6070</v>
      </c>
      <c r="D2411" t="s">
        <v>6071</v>
      </c>
      <c r="E2411" t="s">
        <v>6072</v>
      </c>
      <c r="F2411" t="s">
        <v>6072</v>
      </c>
      <c r="G2411" t="s">
        <v>639</v>
      </c>
      <c r="H2411" t="s">
        <v>639</v>
      </c>
      <c r="I2411" t="s">
        <v>2732</v>
      </c>
      <c r="J2411" t="s">
        <v>647</v>
      </c>
      <c r="K2411" t="s">
        <v>54</v>
      </c>
      <c r="L2411" s="4">
        <v>2</v>
      </c>
      <c r="M2411" s="4">
        <v>45291</v>
      </c>
      <c r="AC2411">
        <v>10</v>
      </c>
      <c r="AE2411">
        <v>1</v>
      </c>
    </row>
    <row r="2412" spans="1:31" x14ac:dyDescent="0.2">
      <c r="A2412" s="9">
        <v>2004368</v>
      </c>
      <c r="B2412">
        <v>3307</v>
      </c>
      <c r="C2412" t="s">
        <v>6073</v>
      </c>
      <c r="D2412" t="s">
        <v>6074</v>
      </c>
      <c r="E2412" t="s">
        <v>1331</v>
      </c>
      <c r="F2412" t="s">
        <v>1331</v>
      </c>
      <c r="G2412" t="s">
        <v>639</v>
      </c>
      <c r="H2412" t="s">
        <v>639</v>
      </c>
      <c r="I2412" t="s">
        <v>2732</v>
      </c>
      <c r="J2412" t="s">
        <v>729</v>
      </c>
      <c r="K2412" t="s">
        <v>53</v>
      </c>
      <c r="L2412" s="4">
        <v>40183</v>
      </c>
      <c r="M2412" s="4">
        <v>45291</v>
      </c>
      <c r="N2412">
        <v>0.5</v>
      </c>
      <c r="P2412">
        <v>1.2000000476837158</v>
      </c>
      <c r="R2412">
        <v>1.2000000476837158</v>
      </c>
      <c r="X2412">
        <v>3</v>
      </c>
      <c r="AE2412">
        <v>1</v>
      </c>
    </row>
    <row r="2413" spans="1:31" x14ac:dyDescent="0.2">
      <c r="A2413" s="9">
        <v>2000162</v>
      </c>
      <c r="B2413">
        <v>501</v>
      </c>
      <c r="C2413" t="s">
        <v>6081</v>
      </c>
      <c r="D2413" t="s">
        <v>3738</v>
      </c>
      <c r="E2413" t="s">
        <v>6082</v>
      </c>
      <c r="F2413" t="s">
        <v>6082</v>
      </c>
      <c r="G2413" t="s">
        <v>639</v>
      </c>
      <c r="H2413" t="s">
        <v>684</v>
      </c>
      <c r="I2413" t="s">
        <v>2732</v>
      </c>
      <c r="J2413" t="s">
        <v>694</v>
      </c>
      <c r="K2413" t="s">
        <v>53</v>
      </c>
      <c r="L2413" s="4">
        <v>40071</v>
      </c>
      <c r="M2413" s="4">
        <v>45291</v>
      </c>
      <c r="N2413">
        <v>0.69999998807907104</v>
      </c>
      <c r="AC2413">
        <v>22.6</v>
      </c>
      <c r="AE2413">
        <v>1</v>
      </c>
    </row>
    <row r="2414" spans="1:31" x14ac:dyDescent="0.2">
      <c r="A2414" s="9">
        <v>2000594</v>
      </c>
      <c r="B2414">
        <v>504</v>
      </c>
      <c r="C2414" t="s">
        <v>6077</v>
      </c>
      <c r="D2414" t="s">
        <v>3738</v>
      </c>
      <c r="E2414" t="s">
        <v>3234</v>
      </c>
      <c r="F2414" t="s">
        <v>3234</v>
      </c>
      <c r="G2414" t="s">
        <v>639</v>
      </c>
      <c r="H2414" t="s">
        <v>684</v>
      </c>
      <c r="I2414" t="s">
        <v>2732</v>
      </c>
      <c r="J2414" t="s">
        <v>694</v>
      </c>
      <c r="K2414" t="s">
        <v>53</v>
      </c>
      <c r="L2414" s="4">
        <v>39714</v>
      </c>
      <c r="M2414" s="4">
        <v>45291</v>
      </c>
      <c r="N2414">
        <v>0.40000000596046448</v>
      </c>
      <c r="AC2414">
        <v>19.399999999999999</v>
      </c>
      <c r="AE2414">
        <v>1</v>
      </c>
    </row>
    <row r="2415" spans="1:31" x14ac:dyDescent="0.2">
      <c r="A2415" s="9">
        <v>2007875</v>
      </c>
      <c r="B2415">
        <v>4260</v>
      </c>
      <c r="C2415" t="s">
        <v>6083</v>
      </c>
      <c r="D2415" t="s">
        <v>3738</v>
      </c>
      <c r="E2415" t="s">
        <v>6084</v>
      </c>
      <c r="F2415" t="s">
        <v>6084</v>
      </c>
      <c r="G2415" t="s">
        <v>639</v>
      </c>
      <c r="H2415" t="s">
        <v>684</v>
      </c>
      <c r="I2415" t="s">
        <v>2732</v>
      </c>
      <c r="J2415" t="s">
        <v>694</v>
      </c>
      <c r="K2415" t="s">
        <v>53</v>
      </c>
      <c r="L2415" s="4">
        <v>2</v>
      </c>
      <c r="M2415" s="4">
        <v>45291</v>
      </c>
      <c r="N2415">
        <v>0.89999997615814209</v>
      </c>
      <c r="AC2415">
        <v>16</v>
      </c>
      <c r="AE2415">
        <v>1</v>
      </c>
    </row>
    <row r="2416" spans="1:31" x14ac:dyDescent="0.2">
      <c r="A2416" s="9">
        <v>2007429</v>
      </c>
      <c r="B2416">
        <v>4008</v>
      </c>
      <c r="C2416" t="s">
        <v>6080</v>
      </c>
      <c r="D2416" t="s">
        <v>3738</v>
      </c>
      <c r="E2416" t="s">
        <v>1702</v>
      </c>
      <c r="F2416" t="s">
        <v>1702</v>
      </c>
      <c r="G2416" t="s">
        <v>639</v>
      </c>
      <c r="H2416" t="s">
        <v>684</v>
      </c>
      <c r="I2416" t="s">
        <v>2732</v>
      </c>
      <c r="J2416" t="s">
        <v>694</v>
      </c>
      <c r="K2416" t="s">
        <v>53</v>
      </c>
      <c r="L2416" s="4">
        <v>2</v>
      </c>
      <c r="M2416" s="4">
        <v>45291</v>
      </c>
      <c r="N2416">
        <v>0.5</v>
      </c>
      <c r="AC2416">
        <v>12.3</v>
      </c>
      <c r="AE2416">
        <v>1</v>
      </c>
    </row>
    <row r="2417" spans="1:31" x14ac:dyDescent="0.2">
      <c r="A2417" s="9">
        <v>2006464</v>
      </c>
      <c r="B2417">
        <v>3537</v>
      </c>
      <c r="C2417" t="s">
        <v>6078</v>
      </c>
      <c r="D2417" t="s">
        <v>3738</v>
      </c>
      <c r="E2417" t="s">
        <v>6079</v>
      </c>
      <c r="F2417" t="s">
        <v>6079</v>
      </c>
      <c r="G2417" t="s">
        <v>639</v>
      </c>
      <c r="H2417" t="s">
        <v>684</v>
      </c>
      <c r="I2417" t="s">
        <v>2732</v>
      </c>
      <c r="J2417" t="s">
        <v>694</v>
      </c>
      <c r="K2417" t="s">
        <v>53</v>
      </c>
      <c r="L2417" s="4">
        <v>2</v>
      </c>
      <c r="M2417" s="4">
        <v>45291</v>
      </c>
      <c r="N2417">
        <v>0.89999997615814209</v>
      </c>
      <c r="AC2417">
        <v>18.7</v>
      </c>
      <c r="AE2417">
        <v>1</v>
      </c>
    </row>
    <row r="2418" spans="1:31" x14ac:dyDescent="0.2">
      <c r="A2418" s="9">
        <v>2009386</v>
      </c>
      <c r="B2418">
        <v>4774</v>
      </c>
      <c r="C2418" t="s">
        <v>6075</v>
      </c>
      <c r="D2418" t="s">
        <v>3738</v>
      </c>
      <c r="E2418" t="s">
        <v>6076</v>
      </c>
      <c r="F2418" t="s">
        <v>6076</v>
      </c>
      <c r="G2418" t="s">
        <v>639</v>
      </c>
      <c r="H2418" t="s">
        <v>684</v>
      </c>
      <c r="I2418" t="s">
        <v>2732</v>
      </c>
      <c r="J2418" t="s">
        <v>694</v>
      </c>
      <c r="K2418" t="s">
        <v>53</v>
      </c>
      <c r="L2418" s="4">
        <v>2</v>
      </c>
      <c r="M2418" s="4">
        <v>45291</v>
      </c>
      <c r="N2418">
        <v>0.60000002384185791</v>
      </c>
      <c r="AC2418">
        <v>11.9</v>
      </c>
      <c r="AE2418">
        <v>1</v>
      </c>
    </row>
    <row r="2419" spans="1:31" x14ac:dyDescent="0.2">
      <c r="A2419" s="9">
        <v>2007557</v>
      </c>
      <c r="B2419">
        <v>4054</v>
      </c>
      <c r="C2419" t="s">
        <v>6085</v>
      </c>
      <c r="D2419" t="s">
        <v>6086</v>
      </c>
      <c r="E2419" t="s">
        <v>6087</v>
      </c>
      <c r="F2419" t="s">
        <v>6087</v>
      </c>
      <c r="G2419" t="s">
        <v>639</v>
      </c>
      <c r="H2419" t="s">
        <v>684</v>
      </c>
      <c r="I2419" t="s">
        <v>2732</v>
      </c>
      <c r="J2419" t="s">
        <v>694</v>
      </c>
      <c r="K2419" t="s">
        <v>53</v>
      </c>
      <c r="L2419" s="4">
        <v>2</v>
      </c>
      <c r="M2419" s="4">
        <v>45291</v>
      </c>
      <c r="N2419">
        <v>0.30000001192092896</v>
      </c>
      <c r="AC2419">
        <v>11.9</v>
      </c>
      <c r="AE2419">
        <v>1</v>
      </c>
    </row>
    <row r="2420" spans="1:31" x14ac:dyDescent="0.2">
      <c r="A2420" s="9">
        <v>2009573</v>
      </c>
      <c r="B2420">
        <v>4837</v>
      </c>
      <c r="C2420" t="s">
        <v>6088</v>
      </c>
      <c r="D2420" t="s">
        <v>6089</v>
      </c>
      <c r="E2420" t="s">
        <v>1702</v>
      </c>
      <c r="F2420" t="s">
        <v>1702</v>
      </c>
      <c r="G2420" t="s">
        <v>639</v>
      </c>
      <c r="H2420" t="s">
        <v>639</v>
      </c>
      <c r="I2420" t="s">
        <v>2732</v>
      </c>
      <c r="J2420" t="s">
        <v>641</v>
      </c>
      <c r="K2420" t="s">
        <v>53</v>
      </c>
      <c r="L2420" s="4">
        <v>2</v>
      </c>
      <c r="M2420" s="4">
        <v>45291</v>
      </c>
      <c r="N2420">
        <v>3.5</v>
      </c>
      <c r="O2420">
        <v>0.5</v>
      </c>
      <c r="P2420">
        <v>3.5</v>
      </c>
      <c r="AC2420">
        <v>55</v>
      </c>
      <c r="AE2420">
        <v>1</v>
      </c>
    </row>
    <row r="2421" spans="1:31" x14ac:dyDescent="0.2">
      <c r="A2421" s="9">
        <v>2009575</v>
      </c>
      <c r="B2421">
        <v>4838</v>
      </c>
      <c r="C2421" t="s">
        <v>6090</v>
      </c>
      <c r="D2421" t="s">
        <v>6091</v>
      </c>
      <c r="E2421" t="s">
        <v>1702</v>
      </c>
      <c r="F2421" t="s">
        <v>1702</v>
      </c>
      <c r="G2421" t="s">
        <v>639</v>
      </c>
      <c r="H2421" t="s">
        <v>639</v>
      </c>
      <c r="I2421" t="s">
        <v>2732</v>
      </c>
      <c r="J2421" t="s">
        <v>641</v>
      </c>
      <c r="K2421" t="s">
        <v>53</v>
      </c>
      <c r="L2421" s="4">
        <v>2</v>
      </c>
      <c r="M2421" s="4">
        <v>45291</v>
      </c>
      <c r="N2421">
        <v>7.5</v>
      </c>
      <c r="O2421">
        <v>0.40000000596046448</v>
      </c>
      <c r="P2421">
        <v>2.5</v>
      </c>
      <c r="AC2421">
        <v>55</v>
      </c>
      <c r="AE2421">
        <v>1</v>
      </c>
    </row>
    <row r="2422" spans="1:31" x14ac:dyDescent="0.2">
      <c r="A2422" s="9">
        <v>2009576</v>
      </c>
      <c r="B2422">
        <v>4839</v>
      </c>
      <c r="C2422" t="s">
        <v>6092</v>
      </c>
      <c r="D2422" t="s">
        <v>6093</v>
      </c>
      <c r="E2422" t="s">
        <v>1702</v>
      </c>
      <c r="F2422" t="s">
        <v>1702</v>
      </c>
      <c r="G2422" t="s">
        <v>639</v>
      </c>
      <c r="H2422" t="s">
        <v>639</v>
      </c>
      <c r="I2422" t="s">
        <v>2732</v>
      </c>
      <c r="J2422" t="s">
        <v>641</v>
      </c>
      <c r="K2422" t="s">
        <v>53</v>
      </c>
      <c r="L2422" s="4">
        <v>2</v>
      </c>
      <c r="M2422" s="4">
        <v>45291</v>
      </c>
      <c r="N2422">
        <v>6.4000000953674316</v>
      </c>
      <c r="O2422">
        <v>1.7000000476837158</v>
      </c>
      <c r="P2422">
        <v>9</v>
      </c>
      <c r="AC2422">
        <v>55</v>
      </c>
      <c r="AE2422">
        <v>1</v>
      </c>
    </row>
    <row r="2423" spans="1:31" x14ac:dyDescent="0.2">
      <c r="A2423" s="9">
        <v>2009577</v>
      </c>
      <c r="B2423">
        <v>4840</v>
      </c>
      <c r="C2423" t="s">
        <v>6094</v>
      </c>
      <c r="D2423" t="s">
        <v>6095</v>
      </c>
      <c r="E2423" t="s">
        <v>1702</v>
      </c>
      <c r="F2423" t="s">
        <v>1702</v>
      </c>
      <c r="G2423" t="s">
        <v>639</v>
      </c>
      <c r="H2423" t="s">
        <v>639</v>
      </c>
      <c r="I2423" t="s">
        <v>2732</v>
      </c>
      <c r="J2423" t="s">
        <v>641</v>
      </c>
      <c r="K2423" t="s">
        <v>53</v>
      </c>
      <c r="L2423" s="4">
        <v>2</v>
      </c>
      <c r="M2423" s="4">
        <v>45291</v>
      </c>
      <c r="N2423">
        <v>7.5</v>
      </c>
      <c r="O2423">
        <v>0.40000000596046448</v>
      </c>
      <c r="P2423">
        <v>2.5</v>
      </c>
      <c r="AC2423">
        <v>55</v>
      </c>
      <c r="AE2423">
        <v>1</v>
      </c>
    </row>
    <row r="2424" spans="1:31" x14ac:dyDescent="0.2">
      <c r="A2424" s="9">
        <v>2009610</v>
      </c>
      <c r="B2424">
        <v>4862</v>
      </c>
      <c r="C2424" t="s">
        <v>6096</v>
      </c>
      <c r="D2424" t="s">
        <v>6097</v>
      </c>
      <c r="E2424" t="s">
        <v>6098</v>
      </c>
      <c r="F2424" t="s">
        <v>6098</v>
      </c>
      <c r="G2424" t="s">
        <v>639</v>
      </c>
      <c r="H2424" t="s">
        <v>684</v>
      </c>
      <c r="I2424" t="s">
        <v>2732</v>
      </c>
      <c r="J2424" t="s">
        <v>694</v>
      </c>
      <c r="K2424" t="s">
        <v>53</v>
      </c>
      <c r="L2424" s="4">
        <v>2</v>
      </c>
      <c r="M2424" s="4">
        <v>45291</v>
      </c>
      <c r="N2424">
        <v>1.559999942779541</v>
      </c>
      <c r="O2424">
        <v>7.9999998211860657E-2</v>
      </c>
      <c r="P2424">
        <v>1.559999942779541</v>
      </c>
      <c r="Q2424">
        <v>0.80000001192092896</v>
      </c>
      <c r="R2424">
        <v>0.30000001192092896</v>
      </c>
      <c r="AC2424">
        <v>62.4</v>
      </c>
      <c r="AE2424">
        <v>1</v>
      </c>
    </row>
    <row r="2425" spans="1:31" x14ac:dyDescent="0.2">
      <c r="A2425" s="9">
        <v>2000324</v>
      </c>
      <c r="B2425">
        <v>194</v>
      </c>
      <c r="C2425" t="s">
        <v>6099</v>
      </c>
      <c r="D2425" t="s">
        <v>6100</v>
      </c>
      <c r="E2425" t="s">
        <v>3234</v>
      </c>
      <c r="F2425" t="s">
        <v>3234</v>
      </c>
      <c r="G2425" t="s">
        <v>639</v>
      </c>
      <c r="H2425" t="s">
        <v>639</v>
      </c>
      <c r="I2425" t="s">
        <v>2732</v>
      </c>
      <c r="J2425" t="s">
        <v>729</v>
      </c>
      <c r="K2425" t="s">
        <v>53</v>
      </c>
      <c r="L2425" s="4">
        <v>39378</v>
      </c>
      <c r="M2425" s="4">
        <v>45291</v>
      </c>
      <c r="AC2425">
        <v>80</v>
      </c>
      <c r="AE2425">
        <v>1</v>
      </c>
    </row>
    <row r="2426" spans="1:31" x14ac:dyDescent="0.2">
      <c r="A2426" s="9">
        <v>2006501</v>
      </c>
      <c r="B2426">
        <v>3530</v>
      </c>
      <c r="C2426" t="s">
        <v>6101</v>
      </c>
      <c r="D2426" t="s">
        <v>6102</v>
      </c>
      <c r="E2426" t="s">
        <v>2962</v>
      </c>
      <c r="F2426" t="s">
        <v>2962</v>
      </c>
      <c r="G2426" t="s">
        <v>639</v>
      </c>
      <c r="H2426" t="s">
        <v>639</v>
      </c>
      <c r="I2426" t="s">
        <v>2732</v>
      </c>
      <c r="J2426" t="s">
        <v>729</v>
      </c>
      <c r="K2426" t="s">
        <v>53</v>
      </c>
      <c r="L2426" s="4">
        <v>2</v>
      </c>
      <c r="M2426" s="4">
        <v>45291</v>
      </c>
      <c r="AC2426">
        <v>90</v>
      </c>
      <c r="AE2426">
        <v>1</v>
      </c>
    </row>
    <row r="2427" spans="1:31" x14ac:dyDescent="0.2">
      <c r="A2427" s="9">
        <v>2000320</v>
      </c>
      <c r="B2427">
        <v>246</v>
      </c>
      <c r="C2427" t="s">
        <v>6103</v>
      </c>
      <c r="D2427" t="s">
        <v>6104</v>
      </c>
      <c r="E2427" t="s">
        <v>3234</v>
      </c>
      <c r="F2427" t="s">
        <v>3234</v>
      </c>
      <c r="G2427" t="s">
        <v>639</v>
      </c>
      <c r="H2427" t="s">
        <v>639</v>
      </c>
      <c r="I2427" t="s">
        <v>2732</v>
      </c>
      <c r="J2427" t="s">
        <v>729</v>
      </c>
      <c r="K2427" t="s">
        <v>53</v>
      </c>
      <c r="L2427" s="4">
        <v>39378</v>
      </c>
      <c r="M2427" s="4">
        <v>45291</v>
      </c>
      <c r="AC2427">
        <v>80</v>
      </c>
      <c r="AE2427">
        <v>1</v>
      </c>
    </row>
    <row r="2428" spans="1:31" x14ac:dyDescent="0.2">
      <c r="A2428" s="9">
        <v>2000326</v>
      </c>
      <c r="B2428">
        <v>195</v>
      </c>
      <c r="C2428" t="s">
        <v>6106</v>
      </c>
      <c r="D2428" t="s">
        <v>3754</v>
      </c>
      <c r="E2428" t="s">
        <v>3234</v>
      </c>
      <c r="F2428" t="s">
        <v>3234</v>
      </c>
      <c r="G2428" t="s">
        <v>639</v>
      </c>
      <c r="H2428" t="s">
        <v>639</v>
      </c>
      <c r="I2428" t="s">
        <v>2732</v>
      </c>
      <c r="J2428" t="s">
        <v>729</v>
      </c>
      <c r="K2428" t="s">
        <v>53</v>
      </c>
      <c r="L2428" s="4">
        <v>39378</v>
      </c>
      <c r="M2428" s="4">
        <v>45291</v>
      </c>
      <c r="AC2428">
        <v>60</v>
      </c>
      <c r="AE2428">
        <v>1</v>
      </c>
    </row>
    <row r="2429" spans="1:31" x14ac:dyDescent="0.2">
      <c r="A2429" s="9">
        <v>2004375</v>
      </c>
      <c r="B2429">
        <v>3383</v>
      </c>
      <c r="C2429" t="s">
        <v>6105</v>
      </c>
      <c r="D2429" t="s">
        <v>3754</v>
      </c>
      <c r="E2429" t="s">
        <v>1331</v>
      </c>
      <c r="F2429" t="s">
        <v>1331</v>
      </c>
      <c r="G2429" t="s">
        <v>639</v>
      </c>
      <c r="H2429" t="s">
        <v>639</v>
      </c>
      <c r="I2429" t="s">
        <v>2732</v>
      </c>
      <c r="J2429" t="s">
        <v>729</v>
      </c>
      <c r="K2429" t="s">
        <v>53</v>
      </c>
      <c r="L2429" s="4">
        <v>40232</v>
      </c>
      <c r="M2429" s="4">
        <v>45291</v>
      </c>
      <c r="AC2429">
        <v>70</v>
      </c>
      <c r="AE2429">
        <v>1</v>
      </c>
    </row>
    <row r="2430" spans="1:31" x14ac:dyDescent="0.2">
      <c r="A2430" s="9">
        <v>2000321</v>
      </c>
      <c r="B2430">
        <v>247</v>
      </c>
      <c r="C2430" t="s">
        <v>6107</v>
      </c>
      <c r="D2430" t="s">
        <v>6108</v>
      </c>
      <c r="E2430" t="s">
        <v>3234</v>
      </c>
      <c r="F2430" t="s">
        <v>3234</v>
      </c>
      <c r="G2430" t="s">
        <v>639</v>
      </c>
      <c r="H2430" t="s">
        <v>639</v>
      </c>
      <c r="I2430" t="s">
        <v>2732</v>
      </c>
      <c r="J2430" t="s">
        <v>729</v>
      </c>
      <c r="K2430" t="s">
        <v>53</v>
      </c>
      <c r="L2430" s="4">
        <v>39378</v>
      </c>
      <c r="M2430" s="4">
        <v>45291</v>
      </c>
      <c r="AC2430">
        <v>70</v>
      </c>
      <c r="AE2430">
        <v>1</v>
      </c>
    </row>
    <row r="2431" spans="1:31" x14ac:dyDescent="0.2">
      <c r="A2431" s="9">
        <v>2000322</v>
      </c>
      <c r="B2431">
        <v>248</v>
      </c>
      <c r="C2431" t="s">
        <v>6109</v>
      </c>
      <c r="D2431" t="s">
        <v>6110</v>
      </c>
      <c r="E2431" t="s">
        <v>3234</v>
      </c>
      <c r="F2431" t="s">
        <v>3234</v>
      </c>
      <c r="G2431" t="s">
        <v>639</v>
      </c>
      <c r="H2431" t="s">
        <v>639</v>
      </c>
      <c r="I2431" t="s">
        <v>2732</v>
      </c>
      <c r="J2431" t="s">
        <v>729</v>
      </c>
      <c r="K2431" t="s">
        <v>53</v>
      </c>
      <c r="L2431" s="4">
        <v>39378</v>
      </c>
      <c r="M2431" s="4">
        <v>45291</v>
      </c>
      <c r="AC2431">
        <v>50</v>
      </c>
      <c r="AE2431">
        <v>1</v>
      </c>
    </row>
    <row r="2432" spans="1:31" x14ac:dyDescent="0.2">
      <c r="A2432" s="9">
        <v>2000323</v>
      </c>
      <c r="B2432">
        <v>249</v>
      </c>
      <c r="C2432" t="s">
        <v>6111</v>
      </c>
      <c r="D2432" t="s">
        <v>6112</v>
      </c>
      <c r="E2432" t="s">
        <v>3234</v>
      </c>
      <c r="F2432" t="s">
        <v>3234</v>
      </c>
      <c r="G2432" t="s">
        <v>639</v>
      </c>
      <c r="H2432" t="s">
        <v>639</v>
      </c>
      <c r="I2432" t="s">
        <v>2732</v>
      </c>
      <c r="J2432" t="s">
        <v>729</v>
      </c>
      <c r="K2432" t="s">
        <v>53</v>
      </c>
      <c r="L2432" s="4">
        <v>39378</v>
      </c>
      <c r="M2432" s="4">
        <v>45291</v>
      </c>
      <c r="AC2432">
        <v>30</v>
      </c>
      <c r="AE2432">
        <v>1</v>
      </c>
    </row>
    <row r="2433" spans="1:31" x14ac:dyDescent="0.2">
      <c r="A2433" s="9">
        <v>2000337</v>
      </c>
      <c r="B2433">
        <v>197</v>
      </c>
      <c r="C2433" t="s">
        <v>6113</v>
      </c>
      <c r="D2433" t="s">
        <v>6114</v>
      </c>
      <c r="E2433" t="s">
        <v>1702</v>
      </c>
      <c r="F2433" t="s">
        <v>1702</v>
      </c>
      <c r="G2433" t="s">
        <v>639</v>
      </c>
      <c r="H2433" t="s">
        <v>639</v>
      </c>
      <c r="I2433" t="s">
        <v>2732</v>
      </c>
      <c r="J2433" t="s">
        <v>729</v>
      </c>
      <c r="K2433" t="s">
        <v>54</v>
      </c>
      <c r="L2433" s="4">
        <v>2</v>
      </c>
      <c r="M2433" s="4">
        <v>45291</v>
      </c>
      <c r="AC2433">
        <v>85</v>
      </c>
      <c r="AE2433">
        <v>1</v>
      </c>
    </row>
    <row r="2434" spans="1:31" x14ac:dyDescent="0.2">
      <c r="A2434" s="9">
        <v>2004745</v>
      </c>
      <c r="B2434">
        <v>3427</v>
      </c>
      <c r="C2434" t="s">
        <v>6115</v>
      </c>
      <c r="D2434" t="s">
        <v>6116</v>
      </c>
      <c r="E2434" t="s">
        <v>6117</v>
      </c>
      <c r="F2434" t="s">
        <v>6118</v>
      </c>
      <c r="G2434" t="s">
        <v>639</v>
      </c>
      <c r="H2434" t="s">
        <v>639</v>
      </c>
      <c r="I2434" t="s">
        <v>2732</v>
      </c>
      <c r="J2434" t="s">
        <v>729</v>
      </c>
      <c r="K2434" t="s">
        <v>54</v>
      </c>
      <c r="L2434" s="4">
        <v>40316</v>
      </c>
      <c r="M2434" s="4">
        <v>45291</v>
      </c>
      <c r="AC2434">
        <v>75</v>
      </c>
      <c r="AE2434">
        <v>1</v>
      </c>
    </row>
    <row r="2435" spans="1:31" x14ac:dyDescent="0.2">
      <c r="A2435" s="9">
        <v>2004746</v>
      </c>
      <c r="B2435">
        <v>3428</v>
      </c>
      <c r="C2435" t="s">
        <v>6119</v>
      </c>
      <c r="D2435" t="s">
        <v>6120</v>
      </c>
      <c r="E2435" t="s">
        <v>6117</v>
      </c>
      <c r="F2435" t="s">
        <v>6118</v>
      </c>
      <c r="G2435" t="s">
        <v>639</v>
      </c>
      <c r="H2435" t="s">
        <v>639</v>
      </c>
      <c r="I2435" t="s">
        <v>2732</v>
      </c>
      <c r="J2435" t="s">
        <v>729</v>
      </c>
      <c r="K2435" t="s">
        <v>53</v>
      </c>
      <c r="L2435" s="4">
        <v>40316</v>
      </c>
      <c r="M2435" s="4">
        <v>45291</v>
      </c>
      <c r="AC2435">
        <v>50</v>
      </c>
      <c r="AE2435">
        <v>1</v>
      </c>
    </row>
    <row r="2436" spans="1:31" x14ac:dyDescent="0.2">
      <c r="A2436" s="9">
        <v>2004747</v>
      </c>
      <c r="B2436">
        <v>3429</v>
      </c>
      <c r="C2436" t="s">
        <v>6121</v>
      </c>
      <c r="D2436" t="s">
        <v>6122</v>
      </c>
      <c r="E2436" t="s">
        <v>6117</v>
      </c>
      <c r="F2436" t="s">
        <v>6118</v>
      </c>
      <c r="G2436" t="s">
        <v>639</v>
      </c>
      <c r="H2436" t="s">
        <v>639</v>
      </c>
      <c r="I2436" t="s">
        <v>2732</v>
      </c>
      <c r="J2436" t="s">
        <v>729</v>
      </c>
      <c r="K2436" t="s">
        <v>53</v>
      </c>
      <c r="L2436" s="4">
        <v>40316</v>
      </c>
      <c r="M2436" s="4">
        <v>45291</v>
      </c>
      <c r="AC2436">
        <v>75</v>
      </c>
      <c r="AE2436">
        <v>1</v>
      </c>
    </row>
    <row r="2437" spans="1:31" x14ac:dyDescent="0.2">
      <c r="A2437" s="9">
        <v>2009263</v>
      </c>
      <c r="B2437">
        <v>4866</v>
      </c>
      <c r="C2437" t="s">
        <v>6123</v>
      </c>
      <c r="D2437" t="s">
        <v>6124</v>
      </c>
      <c r="E2437" t="s">
        <v>911</v>
      </c>
      <c r="F2437" t="s">
        <v>912</v>
      </c>
      <c r="G2437" t="s">
        <v>639</v>
      </c>
      <c r="H2437" t="s">
        <v>639</v>
      </c>
      <c r="I2437" t="s">
        <v>2732</v>
      </c>
      <c r="J2437" t="s">
        <v>729</v>
      </c>
      <c r="K2437" t="s">
        <v>54</v>
      </c>
      <c r="L2437" s="4">
        <v>2</v>
      </c>
      <c r="M2437" s="4">
        <v>45291</v>
      </c>
      <c r="N2437">
        <v>3</v>
      </c>
      <c r="P2437">
        <v>3</v>
      </c>
      <c r="R2437">
        <v>0.5</v>
      </c>
      <c r="V2437">
        <v>0.5</v>
      </c>
      <c r="Y2437">
        <v>0.5</v>
      </c>
      <c r="AA2437">
        <v>5</v>
      </c>
      <c r="AE2437">
        <v>1.1000000000000001</v>
      </c>
    </row>
    <row r="2438" spans="1:31" x14ac:dyDescent="0.2">
      <c r="A2438" s="9">
        <v>2001435</v>
      </c>
      <c r="B2438">
        <v>2701</v>
      </c>
      <c r="C2438" t="s">
        <v>6125</v>
      </c>
      <c r="D2438" t="s">
        <v>6126</v>
      </c>
      <c r="E2438" t="s">
        <v>1702</v>
      </c>
      <c r="F2438" t="s">
        <v>1702</v>
      </c>
      <c r="G2438" t="s">
        <v>639</v>
      </c>
      <c r="H2438" t="s">
        <v>639</v>
      </c>
      <c r="I2438" t="s">
        <v>2732</v>
      </c>
      <c r="J2438" t="s">
        <v>729</v>
      </c>
      <c r="K2438" t="s">
        <v>54</v>
      </c>
      <c r="L2438" s="4">
        <v>2</v>
      </c>
      <c r="M2438" s="4">
        <v>45291</v>
      </c>
      <c r="AC2438">
        <v>8</v>
      </c>
      <c r="AE2438">
        <v>1</v>
      </c>
    </row>
    <row r="2439" spans="1:31" x14ac:dyDescent="0.2">
      <c r="A2439" s="9">
        <v>2009751</v>
      </c>
      <c r="B2439">
        <v>4939</v>
      </c>
      <c r="C2439" t="s">
        <v>6127</v>
      </c>
      <c r="D2439" t="s">
        <v>6128</v>
      </c>
      <c r="E2439" t="s">
        <v>5599</v>
      </c>
      <c r="F2439" t="s">
        <v>5599</v>
      </c>
      <c r="G2439" t="s">
        <v>639</v>
      </c>
      <c r="H2439" t="s">
        <v>639</v>
      </c>
      <c r="I2439" t="s">
        <v>2732</v>
      </c>
      <c r="J2439" t="s">
        <v>647</v>
      </c>
      <c r="K2439" t="s">
        <v>54</v>
      </c>
      <c r="L2439" s="4">
        <v>2</v>
      </c>
      <c r="M2439" s="4">
        <v>45291</v>
      </c>
      <c r="AC2439">
        <v>15</v>
      </c>
      <c r="AE2439">
        <v>1</v>
      </c>
    </row>
    <row r="2440" spans="1:31" x14ac:dyDescent="0.2">
      <c r="A2440" s="9">
        <v>2001280</v>
      </c>
      <c r="B2440">
        <v>505</v>
      </c>
      <c r="C2440" t="s">
        <v>6129</v>
      </c>
      <c r="D2440" t="s">
        <v>6130</v>
      </c>
      <c r="E2440" t="s">
        <v>4612</v>
      </c>
      <c r="F2440" t="s">
        <v>4612</v>
      </c>
      <c r="G2440" t="s">
        <v>639</v>
      </c>
      <c r="H2440" t="s">
        <v>639</v>
      </c>
      <c r="I2440" t="s">
        <v>2732</v>
      </c>
      <c r="J2440" t="s">
        <v>729</v>
      </c>
      <c r="K2440" t="s">
        <v>54</v>
      </c>
      <c r="L2440" s="4">
        <v>39070</v>
      </c>
      <c r="M2440" s="4">
        <v>45291</v>
      </c>
      <c r="AE2440">
        <v>1</v>
      </c>
    </row>
    <row r="2441" spans="1:31" x14ac:dyDescent="0.2">
      <c r="A2441" s="9">
        <v>2006494</v>
      </c>
      <c r="B2441">
        <v>3534</v>
      </c>
      <c r="C2441" t="s">
        <v>6131</v>
      </c>
      <c r="D2441" t="s">
        <v>6132</v>
      </c>
      <c r="E2441" t="s">
        <v>3237</v>
      </c>
      <c r="F2441" t="s">
        <v>3237</v>
      </c>
      <c r="G2441" t="s">
        <v>639</v>
      </c>
      <c r="H2441" t="s">
        <v>639</v>
      </c>
      <c r="I2441" t="s">
        <v>2732</v>
      </c>
      <c r="J2441" t="s">
        <v>729</v>
      </c>
      <c r="K2441" t="s">
        <v>53</v>
      </c>
      <c r="L2441" s="4">
        <v>2</v>
      </c>
      <c r="M2441" s="4">
        <v>45291</v>
      </c>
      <c r="AE2441">
        <v>1</v>
      </c>
    </row>
    <row r="2442" spans="1:31" x14ac:dyDescent="0.2">
      <c r="A2442" s="9">
        <v>2010493</v>
      </c>
      <c r="C2442" t="s">
        <v>6133</v>
      </c>
      <c r="D2442" t="s">
        <v>6134</v>
      </c>
      <c r="E2442" t="s">
        <v>3071</v>
      </c>
      <c r="F2442" t="s">
        <v>3071</v>
      </c>
      <c r="G2442" t="s">
        <v>639</v>
      </c>
      <c r="H2442" t="s">
        <v>684</v>
      </c>
      <c r="I2442" t="s">
        <v>772</v>
      </c>
      <c r="J2442" t="s">
        <v>686</v>
      </c>
      <c r="K2442" t="s">
        <v>54</v>
      </c>
      <c r="L2442" s="4">
        <v>2</v>
      </c>
      <c r="M2442" s="4">
        <v>45291</v>
      </c>
      <c r="N2442">
        <v>4.5</v>
      </c>
      <c r="O2442">
        <v>13</v>
      </c>
      <c r="P2442">
        <v>19.5</v>
      </c>
      <c r="AC2442">
        <v>50</v>
      </c>
      <c r="AE2442">
        <v>1.2</v>
      </c>
    </row>
    <row r="2443" spans="1:31" x14ac:dyDescent="0.2">
      <c r="A2443" s="9">
        <v>2008983</v>
      </c>
      <c r="B2443">
        <v>4672</v>
      </c>
      <c r="C2443" t="s">
        <v>6135</v>
      </c>
      <c r="D2443" t="s">
        <v>6136</v>
      </c>
      <c r="E2443" t="s">
        <v>1469</v>
      </c>
      <c r="F2443" t="s">
        <v>1469</v>
      </c>
      <c r="G2443" t="s">
        <v>639</v>
      </c>
      <c r="H2443" t="s">
        <v>639</v>
      </c>
      <c r="I2443" t="s">
        <v>2732</v>
      </c>
      <c r="J2443" t="s">
        <v>729</v>
      </c>
      <c r="K2443" t="s">
        <v>54</v>
      </c>
      <c r="L2443" s="4">
        <v>2</v>
      </c>
      <c r="M2443" s="4">
        <v>45291</v>
      </c>
      <c r="AE2443">
        <v>1.1000000000000001</v>
      </c>
    </row>
    <row r="2444" spans="1:31" x14ac:dyDescent="0.2">
      <c r="A2444" s="9">
        <v>2009487</v>
      </c>
      <c r="B2444">
        <v>4803</v>
      </c>
      <c r="C2444" t="s">
        <v>6137</v>
      </c>
      <c r="D2444" t="s">
        <v>2809</v>
      </c>
      <c r="E2444" t="s">
        <v>5695</v>
      </c>
      <c r="F2444" t="s">
        <v>5695</v>
      </c>
      <c r="G2444" t="s">
        <v>639</v>
      </c>
      <c r="H2444" t="s">
        <v>684</v>
      </c>
      <c r="I2444" t="s">
        <v>2732</v>
      </c>
      <c r="J2444" t="s">
        <v>694</v>
      </c>
      <c r="K2444" t="s">
        <v>53</v>
      </c>
      <c r="L2444" s="4">
        <v>2</v>
      </c>
      <c r="M2444" s="4">
        <v>45291</v>
      </c>
      <c r="N2444">
        <v>0.5</v>
      </c>
      <c r="P2444">
        <v>0.15000000596046448</v>
      </c>
      <c r="AC2444">
        <v>1.5</v>
      </c>
      <c r="AE2444">
        <v>1</v>
      </c>
    </row>
    <row r="2445" spans="1:31" x14ac:dyDescent="0.2">
      <c r="A2445" s="9">
        <v>2004226</v>
      </c>
      <c r="B2445">
        <v>3160</v>
      </c>
      <c r="C2445" t="s">
        <v>6138</v>
      </c>
      <c r="D2445" t="s">
        <v>6139</v>
      </c>
      <c r="E2445" t="s">
        <v>931</v>
      </c>
      <c r="F2445" t="s">
        <v>931</v>
      </c>
      <c r="G2445" t="s">
        <v>639</v>
      </c>
      <c r="H2445" t="s">
        <v>639</v>
      </c>
      <c r="I2445" t="s">
        <v>2732</v>
      </c>
      <c r="J2445" t="s">
        <v>641</v>
      </c>
      <c r="K2445" t="s">
        <v>54</v>
      </c>
      <c r="L2445" s="4">
        <v>39826</v>
      </c>
      <c r="M2445" s="4">
        <v>45291</v>
      </c>
      <c r="N2445">
        <v>9</v>
      </c>
      <c r="T2445">
        <v>15</v>
      </c>
      <c r="AE2445">
        <v>1.1000000000000001</v>
      </c>
    </row>
    <row r="2446" spans="1:31" x14ac:dyDescent="0.2">
      <c r="A2446" s="9">
        <v>2004773</v>
      </c>
      <c r="B2446">
        <v>2789</v>
      </c>
      <c r="C2446" t="s">
        <v>6140</v>
      </c>
      <c r="D2446" t="s">
        <v>6141</v>
      </c>
      <c r="E2446" t="s">
        <v>1540</v>
      </c>
      <c r="F2446" t="s">
        <v>1540</v>
      </c>
      <c r="G2446" t="s">
        <v>639</v>
      </c>
      <c r="H2446" t="s">
        <v>639</v>
      </c>
      <c r="I2446" t="s">
        <v>2732</v>
      </c>
      <c r="J2446" t="s">
        <v>647</v>
      </c>
      <c r="K2446" t="s">
        <v>54</v>
      </c>
      <c r="L2446" s="4">
        <v>39245</v>
      </c>
      <c r="M2446" s="4">
        <v>45291</v>
      </c>
      <c r="P2446">
        <v>26</v>
      </c>
      <c r="T2446">
        <v>17</v>
      </c>
      <c r="AE2446">
        <v>1.5</v>
      </c>
    </row>
    <row r="2447" spans="1:31" x14ac:dyDescent="0.2">
      <c r="A2447" s="9">
        <v>2000342</v>
      </c>
      <c r="B2447">
        <v>348</v>
      </c>
      <c r="C2447" t="s">
        <v>6142</v>
      </c>
      <c r="D2447" t="s">
        <v>6143</v>
      </c>
      <c r="E2447" t="s">
        <v>1702</v>
      </c>
      <c r="F2447" t="s">
        <v>1702</v>
      </c>
      <c r="G2447" t="s">
        <v>639</v>
      </c>
      <c r="H2447" t="s">
        <v>639</v>
      </c>
      <c r="I2447" t="s">
        <v>2732</v>
      </c>
      <c r="J2447" t="s">
        <v>729</v>
      </c>
      <c r="K2447" t="s">
        <v>54</v>
      </c>
      <c r="L2447" s="4">
        <v>2</v>
      </c>
      <c r="M2447" s="4">
        <v>45291</v>
      </c>
      <c r="AC2447">
        <v>70</v>
      </c>
      <c r="AE2447">
        <v>1</v>
      </c>
    </row>
    <row r="2448" spans="1:31" x14ac:dyDescent="0.2">
      <c r="A2448" s="9">
        <v>2004306</v>
      </c>
      <c r="B2448">
        <v>3029</v>
      </c>
      <c r="C2448" t="s">
        <v>6144</v>
      </c>
      <c r="D2448" t="s">
        <v>6145</v>
      </c>
      <c r="E2448" t="s">
        <v>931</v>
      </c>
      <c r="F2448" t="s">
        <v>931</v>
      </c>
      <c r="G2448" t="s">
        <v>639</v>
      </c>
      <c r="H2448" t="s">
        <v>639</v>
      </c>
      <c r="I2448" t="s">
        <v>2732</v>
      </c>
      <c r="J2448" t="s">
        <v>729</v>
      </c>
      <c r="K2448" t="s">
        <v>54</v>
      </c>
      <c r="L2448" s="4">
        <v>39616</v>
      </c>
      <c r="M2448" s="4">
        <v>45291</v>
      </c>
      <c r="AE2448">
        <v>1</v>
      </c>
    </row>
    <row r="2449" spans="1:31" x14ac:dyDescent="0.2">
      <c r="A2449" s="9">
        <v>2000772</v>
      </c>
      <c r="B2449">
        <v>471</v>
      </c>
      <c r="C2449" t="s">
        <v>6146</v>
      </c>
      <c r="D2449" t="s">
        <v>6147</v>
      </c>
      <c r="E2449" t="s">
        <v>3824</v>
      </c>
      <c r="F2449" t="s">
        <v>3824</v>
      </c>
      <c r="G2449" t="s">
        <v>639</v>
      </c>
      <c r="H2449" t="s">
        <v>639</v>
      </c>
      <c r="I2449" t="s">
        <v>2732</v>
      </c>
      <c r="J2449" t="s">
        <v>729</v>
      </c>
      <c r="K2449" t="s">
        <v>53</v>
      </c>
      <c r="L2449" s="4">
        <v>39405</v>
      </c>
      <c r="M2449" s="4">
        <v>45291</v>
      </c>
      <c r="AE2449">
        <v>1</v>
      </c>
    </row>
    <row r="2450" spans="1:31" x14ac:dyDescent="0.2">
      <c r="A2450" s="9">
        <v>2004245</v>
      </c>
      <c r="B2450">
        <v>203</v>
      </c>
      <c r="C2450" t="s">
        <v>6148</v>
      </c>
      <c r="D2450" t="s">
        <v>6149</v>
      </c>
      <c r="E2450" t="s">
        <v>3827</v>
      </c>
      <c r="F2450" t="s">
        <v>3827</v>
      </c>
      <c r="G2450" t="s">
        <v>639</v>
      </c>
      <c r="H2450" t="s">
        <v>639</v>
      </c>
      <c r="I2450" t="s">
        <v>2732</v>
      </c>
      <c r="J2450" t="s">
        <v>729</v>
      </c>
      <c r="K2450" t="s">
        <v>54</v>
      </c>
      <c r="L2450" s="4">
        <v>39112</v>
      </c>
      <c r="M2450" s="4">
        <v>45291</v>
      </c>
      <c r="AE2450">
        <v>1.4</v>
      </c>
    </row>
    <row r="2451" spans="1:31" x14ac:dyDescent="0.2">
      <c r="A2451" s="9">
        <v>2009615</v>
      </c>
      <c r="B2451">
        <v>4930</v>
      </c>
      <c r="C2451" t="s">
        <v>6150</v>
      </c>
      <c r="D2451" t="s">
        <v>6151</v>
      </c>
      <c r="E2451" t="s">
        <v>6152</v>
      </c>
      <c r="F2451" t="s">
        <v>2340</v>
      </c>
      <c r="G2451" t="s">
        <v>639</v>
      </c>
      <c r="H2451" t="s">
        <v>639</v>
      </c>
      <c r="I2451" t="s">
        <v>2732</v>
      </c>
      <c r="J2451" t="s">
        <v>729</v>
      </c>
      <c r="K2451" t="s">
        <v>53</v>
      </c>
      <c r="L2451" s="4">
        <v>2</v>
      </c>
      <c r="M2451" s="4">
        <v>45291</v>
      </c>
      <c r="AE2451">
        <v>1</v>
      </c>
    </row>
    <row r="2452" spans="1:31" x14ac:dyDescent="0.2">
      <c r="A2452" s="9">
        <v>2009529</v>
      </c>
      <c r="B2452">
        <v>4835</v>
      </c>
      <c r="C2452" t="s">
        <v>6153</v>
      </c>
      <c r="D2452" t="s">
        <v>6154</v>
      </c>
      <c r="E2452" t="s">
        <v>6155</v>
      </c>
      <c r="F2452" t="s">
        <v>6155</v>
      </c>
      <c r="G2452" t="s">
        <v>639</v>
      </c>
      <c r="H2452" t="s">
        <v>639</v>
      </c>
      <c r="I2452" t="s">
        <v>2732</v>
      </c>
      <c r="J2452" t="s">
        <v>647</v>
      </c>
      <c r="K2452" t="s">
        <v>54</v>
      </c>
      <c r="L2452" s="4">
        <v>2</v>
      </c>
      <c r="M2452" s="4">
        <v>45291</v>
      </c>
      <c r="AC2452">
        <v>50</v>
      </c>
      <c r="AE2452">
        <v>1</v>
      </c>
    </row>
    <row r="2453" spans="1:31" x14ac:dyDescent="0.2">
      <c r="A2453" s="9">
        <v>2009707</v>
      </c>
      <c r="B2453">
        <v>4923</v>
      </c>
      <c r="C2453" t="s">
        <v>6156</v>
      </c>
      <c r="D2453" t="s">
        <v>6157</v>
      </c>
      <c r="E2453" t="s">
        <v>6158</v>
      </c>
      <c r="F2453" t="s">
        <v>6158</v>
      </c>
      <c r="G2453" t="s">
        <v>639</v>
      </c>
      <c r="H2453" t="s">
        <v>639</v>
      </c>
      <c r="I2453" t="s">
        <v>2732</v>
      </c>
      <c r="J2453" t="s">
        <v>647</v>
      </c>
      <c r="K2453" t="s">
        <v>54</v>
      </c>
      <c r="L2453" s="4">
        <v>2</v>
      </c>
      <c r="M2453" s="4">
        <v>45291</v>
      </c>
      <c r="AC2453">
        <v>10</v>
      </c>
      <c r="AE2453">
        <v>1</v>
      </c>
    </row>
    <row r="2454" spans="1:31" x14ac:dyDescent="0.2">
      <c r="A2454" s="9">
        <v>2004660</v>
      </c>
      <c r="B2454">
        <v>3267</v>
      </c>
      <c r="C2454" t="s">
        <v>6159</v>
      </c>
      <c r="D2454" t="s">
        <v>6160</v>
      </c>
      <c r="E2454" t="s">
        <v>1331</v>
      </c>
      <c r="F2454" t="s">
        <v>1331</v>
      </c>
      <c r="G2454" t="s">
        <v>639</v>
      </c>
      <c r="H2454" t="s">
        <v>639</v>
      </c>
      <c r="I2454" t="s">
        <v>2732</v>
      </c>
      <c r="J2454" t="s">
        <v>729</v>
      </c>
      <c r="K2454" t="s">
        <v>54</v>
      </c>
      <c r="L2454" s="4">
        <v>40085</v>
      </c>
      <c r="M2454" s="4">
        <v>45291</v>
      </c>
      <c r="AC2454">
        <v>60</v>
      </c>
      <c r="AE2454">
        <v>1</v>
      </c>
    </row>
    <row r="2455" spans="1:31" x14ac:dyDescent="0.2">
      <c r="A2455" s="9">
        <v>2001196</v>
      </c>
      <c r="B2455">
        <v>2592</v>
      </c>
      <c r="C2455" t="s">
        <v>6161</v>
      </c>
      <c r="D2455" t="s">
        <v>6162</v>
      </c>
      <c r="E2455" t="s">
        <v>3292</v>
      </c>
      <c r="F2455" t="s">
        <v>3292</v>
      </c>
      <c r="G2455" t="s">
        <v>639</v>
      </c>
      <c r="H2455" t="s">
        <v>639</v>
      </c>
      <c r="I2455" t="s">
        <v>2732</v>
      </c>
      <c r="J2455" t="s">
        <v>729</v>
      </c>
      <c r="K2455" t="s">
        <v>54</v>
      </c>
      <c r="L2455" s="4">
        <v>38839</v>
      </c>
      <c r="M2455" s="4">
        <v>45291</v>
      </c>
      <c r="N2455">
        <v>0</v>
      </c>
      <c r="O2455">
        <v>0</v>
      </c>
      <c r="P2455">
        <v>0</v>
      </c>
      <c r="Q2455">
        <v>0</v>
      </c>
      <c r="R2455">
        <v>0</v>
      </c>
      <c r="T2455">
        <v>0</v>
      </c>
      <c r="AC2455">
        <v>75</v>
      </c>
      <c r="AE2455">
        <v>1</v>
      </c>
    </row>
    <row r="2456" spans="1:31" x14ac:dyDescent="0.2">
      <c r="A2456" s="9">
        <v>2000341</v>
      </c>
      <c r="B2456">
        <v>347</v>
      </c>
      <c r="C2456" t="s">
        <v>6163</v>
      </c>
      <c r="D2456" t="s">
        <v>6164</v>
      </c>
      <c r="E2456" t="s">
        <v>1702</v>
      </c>
      <c r="F2456" t="s">
        <v>1702</v>
      </c>
      <c r="G2456" t="s">
        <v>639</v>
      </c>
      <c r="H2456" t="s">
        <v>639</v>
      </c>
      <c r="I2456" t="s">
        <v>2732</v>
      </c>
      <c r="J2456" t="s">
        <v>729</v>
      </c>
      <c r="K2456" t="s">
        <v>54</v>
      </c>
      <c r="L2456" s="4">
        <v>2</v>
      </c>
      <c r="M2456" s="4">
        <v>45291</v>
      </c>
      <c r="AC2456">
        <v>70</v>
      </c>
      <c r="AE2456">
        <v>1</v>
      </c>
    </row>
    <row r="2457" spans="1:31" x14ac:dyDescent="0.2">
      <c r="A2457" s="9">
        <v>2000267</v>
      </c>
      <c r="B2457">
        <v>350</v>
      </c>
      <c r="C2457" t="s">
        <v>6165</v>
      </c>
      <c r="D2457" t="s">
        <v>6166</v>
      </c>
      <c r="E2457" t="s">
        <v>1702</v>
      </c>
      <c r="F2457" t="s">
        <v>1702</v>
      </c>
      <c r="G2457" t="s">
        <v>639</v>
      </c>
      <c r="H2457" t="s">
        <v>639</v>
      </c>
      <c r="I2457" t="s">
        <v>2732</v>
      </c>
      <c r="J2457" t="s">
        <v>729</v>
      </c>
      <c r="K2457" t="s">
        <v>54</v>
      </c>
      <c r="L2457" s="4">
        <v>2</v>
      </c>
      <c r="M2457" s="4">
        <v>45291</v>
      </c>
      <c r="AC2457">
        <v>45</v>
      </c>
      <c r="AE2457">
        <v>1</v>
      </c>
    </row>
    <row r="2458" spans="1:31" x14ac:dyDescent="0.2">
      <c r="A2458" s="9">
        <v>2001193</v>
      </c>
      <c r="B2458">
        <v>2589</v>
      </c>
      <c r="C2458" t="s">
        <v>6167</v>
      </c>
      <c r="D2458" t="s">
        <v>6168</v>
      </c>
      <c r="E2458" t="s">
        <v>3292</v>
      </c>
      <c r="F2458" t="s">
        <v>3292</v>
      </c>
      <c r="G2458" t="s">
        <v>639</v>
      </c>
      <c r="H2458" t="s">
        <v>639</v>
      </c>
      <c r="I2458" t="s">
        <v>2732</v>
      </c>
      <c r="J2458" t="s">
        <v>729</v>
      </c>
      <c r="K2458" t="s">
        <v>54</v>
      </c>
      <c r="L2458" s="4">
        <v>38839</v>
      </c>
      <c r="M2458" s="4">
        <v>45291</v>
      </c>
      <c r="N2458">
        <v>0</v>
      </c>
      <c r="O2458">
        <v>0</v>
      </c>
      <c r="P2458">
        <v>0</v>
      </c>
      <c r="Q2458">
        <v>0</v>
      </c>
      <c r="R2458">
        <v>0</v>
      </c>
      <c r="T2458">
        <v>0</v>
      </c>
      <c r="AA2458">
        <v>5.0999999046325684</v>
      </c>
      <c r="AC2458">
        <v>70</v>
      </c>
      <c r="AE2458">
        <v>1</v>
      </c>
    </row>
    <row r="2459" spans="1:31" x14ac:dyDescent="0.2">
      <c r="A2459" s="9">
        <v>2000266</v>
      </c>
      <c r="B2459">
        <v>1716</v>
      </c>
      <c r="C2459" t="s">
        <v>6169</v>
      </c>
      <c r="D2459" t="s">
        <v>3840</v>
      </c>
      <c r="E2459" t="s">
        <v>1641</v>
      </c>
      <c r="F2459" t="s">
        <v>1641</v>
      </c>
      <c r="G2459" t="s">
        <v>639</v>
      </c>
      <c r="H2459" t="s">
        <v>639</v>
      </c>
      <c r="I2459" t="s">
        <v>2732</v>
      </c>
      <c r="J2459" t="s">
        <v>729</v>
      </c>
      <c r="K2459" t="s">
        <v>53</v>
      </c>
      <c r="L2459" s="4">
        <v>39406</v>
      </c>
      <c r="M2459" s="4">
        <v>45291</v>
      </c>
      <c r="AC2459">
        <v>75</v>
      </c>
      <c r="AE2459">
        <v>1</v>
      </c>
    </row>
    <row r="2460" spans="1:31" x14ac:dyDescent="0.2">
      <c r="A2460" s="9">
        <v>2004348</v>
      </c>
      <c r="B2460">
        <v>3184</v>
      </c>
      <c r="C2460" t="s">
        <v>6170</v>
      </c>
      <c r="D2460" t="s">
        <v>6171</v>
      </c>
      <c r="E2460" t="s">
        <v>3292</v>
      </c>
      <c r="F2460" t="s">
        <v>3292</v>
      </c>
      <c r="G2460" t="s">
        <v>639</v>
      </c>
      <c r="H2460" t="s">
        <v>639</v>
      </c>
      <c r="I2460" t="s">
        <v>2732</v>
      </c>
      <c r="J2460" t="s">
        <v>729</v>
      </c>
      <c r="K2460" t="s">
        <v>54</v>
      </c>
      <c r="L2460" s="4">
        <v>39868</v>
      </c>
      <c r="M2460" s="4">
        <v>45291</v>
      </c>
      <c r="AC2460">
        <v>10</v>
      </c>
      <c r="AE2460">
        <v>1</v>
      </c>
    </row>
    <row r="2461" spans="1:31" x14ac:dyDescent="0.2">
      <c r="A2461" s="9">
        <v>2004734</v>
      </c>
      <c r="B2461">
        <v>3350</v>
      </c>
      <c r="C2461" t="s">
        <v>6172</v>
      </c>
      <c r="D2461" t="s">
        <v>6173</v>
      </c>
      <c r="E2461" t="s">
        <v>1331</v>
      </c>
      <c r="F2461" t="s">
        <v>1331</v>
      </c>
      <c r="G2461" t="s">
        <v>639</v>
      </c>
      <c r="H2461" t="s">
        <v>639</v>
      </c>
      <c r="I2461" t="s">
        <v>2732</v>
      </c>
      <c r="J2461" t="s">
        <v>729</v>
      </c>
      <c r="K2461" t="s">
        <v>53</v>
      </c>
      <c r="L2461" s="4">
        <v>40197</v>
      </c>
      <c r="M2461" s="4">
        <v>45291</v>
      </c>
      <c r="AC2461">
        <v>60</v>
      </c>
      <c r="AE2461">
        <v>1</v>
      </c>
    </row>
    <row r="2462" spans="1:31" x14ac:dyDescent="0.2">
      <c r="A2462" s="9">
        <v>2006150</v>
      </c>
      <c r="B2462">
        <v>3639</v>
      </c>
      <c r="C2462" t="s">
        <v>6174</v>
      </c>
      <c r="D2462" t="s">
        <v>3015</v>
      </c>
      <c r="E2462" t="s">
        <v>1331</v>
      </c>
      <c r="F2462" t="s">
        <v>1331</v>
      </c>
      <c r="G2462" t="s">
        <v>639</v>
      </c>
      <c r="H2462" t="s">
        <v>639</v>
      </c>
      <c r="I2462" t="s">
        <v>2732</v>
      </c>
      <c r="J2462" t="s">
        <v>729</v>
      </c>
      <c r="K2462" t="s">
        <v>54</v>
      </c>
      <c r="L2462" s="4">
        <v>2</v>
      </c>
      <c r="M2462" s="4">
        <v>45291</v>
      </c>
      <c r="AC2462">
        <v>25</v>
      </c>
      <c r="AE2462">
        <v>1</v>
      </c>
    </row>
    <row r="2463" spans="1:31" x14ac:dyDescent="0.2">
      <c r="A2463" s="9">
        <v>2008561</v>
      </c>
      <c r="B2463">
        <v>4402</v>
      </c>
      <c r="C2463" t="s">
        <v>6175</v>
      </c>
      <c r="D2463" t="s">
        <v>4317</v>
      </c>
      <c r="E2463" t="s">
        <v>1331</v>
      </c>
      <c r="F2463" t="s">
        <v>1331</v>
      </c>
      <c r="G2463" t="s">
        <v>639</v>
      </c>
      <c r="H2463" t="s">
        <v>639</v>
      </c>
      <c r="I2463" t="s">
        <v>2732</v>
      </c>
      <c r="J2463" t="s">
        <v>729</v>
      </c>
      <c r="K2463" t="s">
        <v>54</v>
      </c>
      <c r="L2463" s="4">
        <v>2</v>
      </c>
      <c r="M2463" s="4">
        <v>45291</v>
      </c>
      <c r="AC2463">
        <v>15</v>
      </c>
      <c r="AE2463">
        <v>1</v>
      </c>
    </row>
    <row r="2464" spans="1:31" x14ac:dyDescent="0.2">
      <c r="A2464" s="9">
        <v>2006149</v>
      </c>
      <c r="B2464">
        <v>3638</v>
      </c>
      <c r="C2464" t="s">
        <v>6176</v>
      </c>
      <c r="D2464" t="s">
        <v>6177</v>
      </c>
      <c r="E2464" t="s">
        <v>1331</v>
      </c>
      <c r="F2464" t="s">
        <v>1331</v>
      </c>
      <c r="G2464" t="s">
        <v>639</v>
      </c>
      <c r="H2464" t="s">
        <v>639</v>
      </c>
      <c r="I2464" t="s">
        <v>2732</v>
      </c>
      <c r="J2464" t="s">
        <v>729</v>
      </c>
      <c r="K2464" t="s">
        <v>54</v>
      </c>
      <c r="L2464" s="4">
        <v>2</v>
      </c>
      <c r="M2464" s="4">
        <v>45291</v>
      </c>
      <c r="AC2464">
        <v>20</v>
      </c>
      <c r="AE2464">
        <v>1</v>
      </c>
    </row>
    <row r="2465" spans="1:31" x14ac:dyDescent="0.2">
      <c r="A2465" s="9">
        <v>2007880</v>
      </c>
      <c r="B2465">
        <v>4196</v>
      </c>
      <c r="C2465" t="s">
        <v>6178</v>
      </c>
      <c r="D2465" t="s">
        <v>6179</v>
      </c>
      <c r="E2465" t="s">
        <v>1331</v>
      </c>
      <c r="F2465" t="s">
        <v>1331</v>
      </c>
      <c r="G2465" t="s">
        <v>639</v>
      </c>
      <c r="H2465" t="s">
        <v>639</v>
      </c>
      <c r="I2465" t="s">
        <v>2732</v>
      </c>
      <c r="J2465" t="s">
        <v>729</v>
      </c>
      <c r="K2465" t="s">
        <v>54</v>
      </c>
      <c r="L2465" s="4">
        <v>2</v>
      </c>
      <c r="M2465" s="4">
        <v>45291</v>
      </c>
      <c r="AC2465">
        <v>60</v>
      </c>
      <c r="AE2465">
        <v>1.1000000000000001</v>
      </c>
    </row>
    <row r="2466" spans="1:31" x14ac:dyDescent="0.2">
      <c r="A2466" s="9">
        <v>2000345</v>
      </c>
      <c r="B2466">
        <v>351</v>
      </c>
      <c r="C2466" t="s">
        <v>6180</v>
      </c>
      <c r="D2466" t="s">
        <v>4319</v>
      </c>
      <c r="E2466" t="s">
        <v>1702</v>
      </c>
      <c r="F2466" t="s">
        <v>1702</v>
      </c>
      <c r="G2466" t="s">
        <v>639</v>
      </c>
      <c r="H2466" t="s">
        <v>639</v>
      </c>
      <c r="I2466" t="s">
        <v>2732</v>
      </c>
      <c r="J2466" t="s">
        <v>729</v>
      </c>
      <c r="K2466" t="s">
        <v>54</v>
      </c>
      <c r="L2466" s="4">
        <v>2</v>
      </c>
      <c r="M2466" s="4">
        <v>45291</v>
      </c>
      <c r="AC2466">
        <v>10</v>
      </c>
      <c r="AE2466">
        <v>1</v>
      </c>
    </row>
    <row r="2467" spans="1:31" x14ac:dyDescent="0.2">
      <c r="A2467" s="9">
        <v>2006163</v>
      </c>
      <c r="B2467">
        <v>3640</v>
      </c>
      <c r="C2467" t="s">
        <v>6181</v>
      </c>
      <c r="D2467" t="s">
        <v>4319</v>
      </c>
      <c r="E2467" t="s">
        <v>1331</v>
      </c>
      <c r="F2467" t="s">
        <v>1331</v>
      </c>
      <c r="G2467" t="s">
        <v>639</v>
      </c>
      <c r="H2467" t="s">
        <v>639</v>
      </c>
      <c r="I2467" t="s">
        <v>2732</v>
      </c>
      <c r="J2467" t="s">
        <v>729</v>
      </c>
      <c r="K2467" t="s">
        <v>53</v>
      </c>
      <c r="L2467" s="4">
        <v>2</v>
      </c>
      <c r="M2467" s="4">
        <v>45291</v>
      </c>
      <c r="AC2467">
        <v>20</v>
      </c>
      <c r="AE2467">
        <v>1</v>
      </c>
    </row>
    <row r="2468" spans="1:31" x14ac:dyDescent="0.2">
      <c r="A2468" s="9">
        <v>2001195</v>
      </c>
      <c r="B2468">
        <v>2591</v>
      </c>
      <c r="C2468" t="s">
        <v>6182</v>
      </c>
      <c r="D2468" t="s">
        <v>6183</v>
      </c>
      <c r="E2468" t="s">
        <v>3292</v>
      </c>
      <c r="F2468" t="s">
        <v>3292</v>
      </c>
      <c r="G2468" t="s">
        <v>639</v>
      </c>
      <c r="H2468" t="s">
        <v>639</v>
      </c>
      <c r="I2468" t="s">
        <v>2732</v>
      </c>
      <c r="J2468" t="s">
        <v>729</v>
      </c>
      <c r="K2468" t="s">
        <v>53</v>
      </c>
      <c r="L2468" s="4">
        <v>38839</v>
      </c>
      <c r="M2468" s="4">
        <v>45291</v>
      </c>
      <c r="AC2468">
        <v>25</v>
      </c>
      <c r="AE2468">
        <v>1</v>
      </c>
    </row>
    <row r="2469" spans="1:31" x14ac:dyDescent="0.2">
      <c r="A2469" s="9">
        <v>2000170</v>
      </c>
      <c r="B2469">
        <v>1891</v>
      </c>
      <c r="C2469" t="s">
        <v>6184</v>
      </c>
      <c r="D2469" t="s">
        <v>5050</v>
      </c>
      <c r="E2469" t="s">
        <v>1641</v>
      </c>
      <c r="F2469" t="s">
        <v>1641</v>
      </c>
      <c r="G2469" t="s">
        <v>639</v>
      </c>
      <c r="H2469" t="s">
        <v>639</v>
      </c>
      <c r="I2469" t="s">
        <v>2732</v>
      </c>
      <c r="J2469" t="s">
        <v>729</v>
      </c>
      <c r="K2469" t="s">
        <v>54</v>
      </c>
      <c r="L2469" s="4">
        <v>39406</v>
      </c>
      <c r="M2469" s="4">
        <v>45291</v>
      </c>
      <c r="AC2469">
        <v>70</v>
      </c>
      <c r="AE2469">
        <v>1</v>
      </c>
    </row>
    <row r="2470" spans="1:31" x14ac:dyDescent="0.2">
      <c r="A2470" s="9">
        <v>2004733</v>
      </c>
      <c r="B2470">
        <v>3348</v>
      </c>
      <c r="C2470" t="s">
        <v>6185</v>
      </c>
      <c r="D2470" t="s">
        <v>6186</v>
      </c>
      <c r="E2470" t="s">
        <v>1331</v>
      </c>
      <c r="F2470" t="s">
        <v>1331</v>
      </c>
      <c r="G2470" t="s">
        <v>639</v>
      </c>
      <c r="H2470" t="s">
        <v>639</v>
      </c>
      <c r="I2470" t="s">
        <v>2732</v>
      </c>
      <c r="J2470" t="s">
        <v>729</v>
      </c>
      <c r="K2470" t="s">
        <v>54</v>
      </c>
      <c r="L2470" s="4">
        <v>40197</v>
      </c>
      <c r="M2470" s="4">
        <v>45291</v>
      </c>
      <c r="AC2470">
        <v>25</v>
      </c>
      <c r="AE2470">
        <v>1</v>
      </c>
    </row>
    <row r="2471" spans="1:31" x14ac:dyDescent="0.2">
      <c r="A2471" s="9">
        <v>2001190</v>
      </c>
      <c r="B2471">
        <v>2586</v>
      </c>
      <c r="C2471" t="s">
        <v>6187</v>
      </c>
      <c r="D2471" t="s">
        <v>6188</v>
      </c>
      <c r="E2471" t="s">
        <v>3292</v>
      </c>
      <c r="F2471" t="s">
        <v>3292</v>
      </c>
      <c r="G2471" t="s">
        <v>639</v>
      </c>
      <c r="H2471" t="s">
        <v>639</v>
      </c>
      <c r="I2471" t="s">
        <v>2732</v>
      </c>
      <c r="J2471" t="s">
        <v>729</v>
      </c>
      <c r="K2471" t="s">
        <v>53</v>
      </c>
      <c r="L2471" s="4">
        <v>38839</v>
      </c>
      <c r="M2471" s="4">
        <v>45291</v>
      </c>
      <c r="N2471">
        <v>0</v>
      </c>
      <c r="O2471">
        <v>0</v>
      </c>
      <c r="P2471">
        <v>0</v>
      </c>
      <c r="Q2471">
        <v>0</v>
      </c>
      <c r="R2471">
        <v>0</v>
      </c>
      <c r="T2471">
        <v>0</v>
      </c>
      <c r="AC2471">
        <v>60</v>
      </c>
      <c r="AE2471">
        <v>1</v>
      </c>
    </row>
    <row r="2472" spans="1:31" x14ac:dyDescent="0.2">
      <c r="A2472" s="9">
        <v>2000346</v>
      </c>
      <c r="B2472">
        <v>352</v>
      </c>
      <c r="C2472" t="s">
        <v>6189</v>
      </c>
      <c r="D2472" t="s">
        <v>6190</v>
      </c>
      <c r="E2472" t="s">
        <v>1702</v>
      </c>
      <c r="F2472" t="s">
        <v>1702</v>
      </c>
      <c r="G2472" t="s">
        <v>639</v>
      </c>
      <c r="H2472" t="s">
        <v>639</v>
      </c>
      <c r="I2472" t="s">
        <v>2732</v>
      </c>
      <c r="J2472" t="s">
        <v>729</v>
      </c>
      <c r="K2472" t="s">
        <v>54</v>
      </c>
      <c r="L2472" s="4">
        <v>2</v>
      </c>
      <c r="M2472" s="4">
        <v>45291</v>
      </c>
      <c r="AC2472">
        <v>70</v>
      </c>
      <c r="AE2472">
        <v>1</v>
      </c>
    </row>
    <row r="2473" spans="1:31" x14ac:dyDescent="0.2">
      <c r="A2473" s="9">
        <v>2007881</v>
      </c>
      <c r="B2473">
        <v>4197</v>
      </c>
      <c r="C2473" t="s">
        <v>6191</v>
      </c>
      <c r="D2473" t="s">
        <v>6192</v>
      </c>
      <c r="E2473" t="s">
        <v>1331</v>
      </c>
      <c r="F2473" t="s">
        <v>1331</v>
      </c>
      <c r="G2473" t="s">
        <v>639</v>
      </c>
      <c r="H2473" t="s">
        <v>639</v>
      </c>
      <c r="I2473" t="s">
        <v>2732</v>
      </c>
      <c r="J2473" t="s">
        <v>729</v>
      </c>
      <c r="K2473" t="s">
        <v>54</v>
      </c>
      <c r="L2473" s="4">
        <v>2</v>
      </c>
      <c r="M2473" s="4">
        <v>45291</v>
      </c>
      <c r="AC2473">
        <v>50</v>
      </c>
      <c r="AE2473">
        <v>1.1000000000000001</v>
      </c>
    </row>
    <row r="2474" spans="1:31" x14ac:dyDescent="0.2">
      <c r="A2474" s="9">
        <v>2000264</v>
      </c>
      <c r="B2474">
        <v>1712</v>
      </c>
      <c r="C2474" t="s">
        <v>6193</v>
      </c>
      <c r="D2474" t="s">
        <v>2916</v>
      </c>
      <c r="E2474" t="s">
        <v>1641</v>
      </c>
      <c r="F2474" t="s">
        <v>1641</v>
      </c>
      <c r="G2474" t="s">
        <v>639</v>
      </c>
      <c r="H2474" t="s">
        <v>639</v>
      </c>
      <c r="I2474" t="s">
        <v>2732</v>
      </c>
      <c r="J2474" t="s">
        <v>729</v>
      </c>
      <c r="K2474" t="s">
        <v>53</v>
      </c>
      <c r="L2474" s="4">
        <v>39406</v>
      </c>
      <c r="M2474" s="4">
        <v>45291</v>
      </c>
      <c r="AC2474">
        <v>70</v>
      </c>
      <c r="AE2474">
        <v>1</v>
      </c>
    </row>
    <row r="2475" spans="1:31" x14ac:dyDescent="0.2">
      <c r="A2475" s="9">
        <v>2000344</v>
      </c>
      <c r="B2475">
        <v>1713</v>
      </c>
      <c r="C2475" t="s">
        <v>6194</v>
      </c>
      <c r="D2475" t="s">
        <v>6195</v>
      </c>
      <c r="E2475" t="s">
        <v>1641</v>
      </c>
      <c r="F2475" t="s">
        <v>1641</v>
      </c>
      <c r="G2475" t="s">
        <v>639</v>
      </c>
      <c r="H2475" t="s">
        <v>639</v>
      </c>
      <c r="I2475" t="s">
        <v>2732</v>
      </c>
      <c r="J2475" t="s">
        <v>729</v>
      </c>
      <c r="K2475" t="s">
        <v>53</v>
      </c>
      <c r="L2475" s="4">
        <v>39406</v>
      </c>
      <c r="M2475" s="4">
        <v>45291</v>
      </c>
      <c r="AC2475">
        <v>70</v>
      </c>
      <c r="AE2475">
        <v>1</v>
      </c>
    </row>
    <row r="2476" spans="1:31" x14ac:dyDescent="0.2">
      <c r="A2476" s="9">
        <v>2004732</v>
      </c>
      <c r="B2476">
        <v>3347</v>
      </c>
      <c r="C2476" t="s">
        <v>6196</v>
      </c>
      <c r="D2476" t="s">
        <v>6197</v>
      </c>
      <c r="E2476" t="s">
        <v>1331</v>
      </c>
      <c r="F2476" t="s">
        <v>1331</v>
      </c>
      <c r="G2476" t="s">
        <v>639</v>
      </c>
      <c r="H2476" t="s">
        <v>639</v>
      </c>
      <c r="I2476" t="s">
        <v>2732</v>
      </c>
      <c r="J2476" t="s">
        <v>729</v>
      </c>
      <c r="K2476" t="s">
        <v>54</v>
      </c>
      <c r="L2476" s="4">
        <v>40197</v>
      </c>
      <c r="M2476" s="4">
        <v>45291</v>
      </c>
      <c r="AC2476">
        <v>50</v>
      </c>
      <c r="AE2476">
        <v>1</v>
      </c>
    </row>
    <row r="2477" spans="1:31" x14ac:dyDescent="0.2">
      <c r="A2477" s="9">
        <v>2006664</v>
      </c>
      <c r="B2477">
        <v>3725</v>
      </c>
      <c r="C2477" t="s">
        <v>6198</v>
      </c>
      <c r="D2477" t="s">
        <v>6199</v>
      </c>
      <c r="E2477" t="s">
        <v>1331</v>
      </c>
      <c r="F2477" t="s">
        <v>1331</v>
      </c>
      <c r="G2477" t="s">
        <v>639</v>
      </c>
      <c r="H2477" t="s">
        <v>639</v>
      </c>
      <c r="I2477" t="s">
        <v>2732</v>
      </c>
      <c r="J2477" t="s">
        <v>729</v>
      </c>
      <c r="K2477" t="s">
        <v>53</v>
      </c>
      <c r="L2477" s="4">
        <v>2</v>
      </c>
      <c r="M2477" s="4">
        <v>45291</v>
      </c>
      <c r="AC2477">
        <v>45</v>
      </c>
      <c r="AE2477">
        <v>1</v>
      </c>
    </row>
    <row r="2478" spans="1:31" x14ac:dyDescent="0.2">
      <c r="A2478" s="9">
        <v>2000895</v>
      </c>
      <c r="B2478">
        <v>377</v>
      </c>
      <c r="C2478" t="s">
        <v>6200</v>
      </c>
      <c r="D2478" t="s">
        <v>6201</v>
      </c>
      <c r="E2478" t="s">
        <v>3346</v>
      </c>
      <c r="F2478" t="s">
        <v>3346</v>
      </c>
      <c r="G2478" t="s">
        <v>639</v>
      </c>
      <c r="H2478" t="s">
        <v>639</v>
      </c>
      <c r="I2478" t="s">
        <v>2732</v>
      </c>
      <c r="J2478" t="s">
        <v>729</v>
      </c>
      <c r="K2478" t="s">
        <v>53</v>
      </c>
      <c r="L2478" s="4">
        <v>39350</v>
      </c>
      <c r="M2478" s="4">
        <v>45291</v>
      </c>
      <c r="AC2478">
        <v>75</v>
      </c>
      <c r="AE2478">
        <v>1</v>
      </c>
    </row>
    <row r="2479" spans="1:31" x14ac:dyDescent="0.2">
      <c r="A2479" s="9">
        <v>2004661</v>
      </c>
      <c r="B2479">
        <v>3268</v>
      </c>
      <c r="C2479" t="s">
        <v>6204</v>
      </c>
      <c r="D2479" t="s">
        <v>6203</v>
      </c>
      <c r="E2479" t="s">
        <v>1331</v>
      </c>
      <c r="F2479" t="s">
        <v>1331</v>
      </c>
      <c r="G2479" t="s">
        <v>639</v>
      </c>
      <c r="H2479" t="s">
        <v>639</v>
      </c>
      <c r="I2479" t="s">
        <v>2732</v>
      </c>
      <c r="J2479" t="s">
        <v>729</v>
      </c>
      <c r="K2479" t="s">
        <v>53</v>
      </c>
      <c r="L2479" s="4">
        <v>40029</v>
      </c>
      <c r="M2479" s="4">
        <v>45291</v>
      </c>
      <c r="AC2479">
        <v>60</v>
      </c>
      <c r="AE2479">
        <v>1</v>
      </c>
    </row>
    <row r="2480" spans="1:31" x14ac:dyDescent="0.2">
      <c r="A2480" s="9">
        <v>2004727</v>
      </c>
      <c r="B2480">
        <v>3295</v>
      </c>
      <c r="C2480" t="s">
        <v>6202</v>
      </c>
      <c r="D2480" t="s">
        <v>6203</v>
      </c>
      <c r="E2480" t="s">
        <v>1331</v>
      </c>
      <c r="F2480" t="s">
        <v>1331</v>
      </c>
      <c r="G2480" t="s">
        <v>639</v>
      </c>
      <c r="H2480" t="s">
        <v>639</v>
      </c>
      <c r="I2480" t="s">
        <v>2732</v>
      </c>
      <c r="J2480" t="s">
        <v>729</v>
      </c>
      <c r="K2480" t="s">
        <v>54</v>
      </c>
      <c r="L2480" s="4">
        <v>40127</v>
      </c>
      <c r="M2480" s="4">
        <v>45291</v>
      </c>
      <c r="AC2480">
        <v>60</v>
      </c>
      <c r="AE2480">
        <v>1</v>
      </c>
    </row>
    <row r="2481" spans="1:31" x14ac:dyDescent="0.2">
      <c r="A2481" s="9">
        <v>2006513</v>
      </c>
      <c r="B2481">
        <v>3563</v>
      </c>
      <c r="C2481" t="s">
        <v>6205</v>
      </c>
      <c r="D2481" t="s">
        <v>6206</v>
      </c>
      <c r="E2481" t="s">
        <v>3292</v>
      </c>
      <c r="F2481" t="s">
        <v>3292</v>
      </c>
      <c r="G2481" t="s">
        <v>639</v>
      </c>
      <c r="H2481" t="s">
        <v>639</v>
      </c>
      <c r="I2481" t="s">
        <v>2732</v>
      </c>
      <c r="J2481" t="s">
        <v>729</v>
      </c>
      <c r="K2481" t="s">
        <v>53</v>
      </c>
      <c r="L2481" s="4">
        <v>2</v>
      </c>
      <c r="M2481" s="4">
        <v>45291</v>
      </c>
      <c r="AC2481">
        <v>85</v>
      </c>
      <c r="AE2481">
        <v>1</v>
      </c>
    </row>
    <row r="2482" spans="1:31" x14ac:dyDescent="0.2">
      <c r="A2482" s="9">
        <v>2000343</v>
      </c>
      <c r="B2482">
        <v>349</v>
      </c>
      <c r="C2482" t="s">
        <v>6207</v>
      </c>
      <c r="D2482" t="s">
        <v>5065</v>
      </c>
      <c r="E2482" t="s">
        <v>1702</v>
      </c>
      <c r="F2482" t="s">
        <v>1702</v>
      </c>
      <c r="G2482" t="s">
        <v>639</v>
      </c>
      <c r="H2482" t="s">
        <v>639</v>
      </c>
      <c r="I2482" t="s">
        <v>2732</v>
      </c>
      <c r="J2482" t="s">
        <v>729</v>
      </c>
      <c r="K2482" t="s">
        <v>54</v>
      </c>
      <c r="L2482" s="4">
        <v>2</v>
      </c>
      <c r="M2482" s="4">
        <v>45291</v>
      </c>
      <c r="AC2482">
        <v>70</v>
      </c>
      <c r="AE2482">
        <v>1</v>
      </c>
    </row>
    <row r="2483" spans="1:31" x14ac:dyDescent="0.2">
      <c r="A2483" s="9">
        <v>2000338</v>
      </c>
      <c r="B2483">
        <v>343</v>
      </c>
      <c r="C2483" t="s">
        <v>6208</v>
      </c>
      <c r="D2483" t="s">
        <v>2872</v>
      </c>
      <c r="E2483" t="s">
        <v>1702</v>
      </c>
      <c r="F2483" t="s">
        <v>1702</v>
      </c>
      <c r="G2483" t="s">
        <v>639</v>
      </c>
      <c r="H2483" t="s">
        <v>639</v>
      </c>
      <c r="I2483" t="s">
        <v>2732</v>
      </c>
      <c r="J2483" t="s">
        <v>729</v>
      </c>
      <c r="K2483" t="s">
        <v>53</v>
      </c>
      <c r="L2483" s="4">
        <v>2</v>
      </c>
      <c r="M2483" s="4">
        <v>45291</v>
      </c>
      <c r="AC2483">
        <v>70</v>
      </c>
      <c r="AE2483">
        <v>1</v>
      </c>
    </row>
    <row r="2484" spans="1:31" x14ac:dyDescent="0.2">
      <c r="A2484" s="9">
        <v>2004708</v>
      </c>
      <c r="B2484">
        <v>3461</v>
      </c>
      <c r="C2484" t="s">
        <v>6209</v>
      </c>
      <c r="D2484" t="s">
        <v>3856</v>
      </c>
      <c r="E2484" t="s">
        <v>1331</v>
      </c>
      <c r="F2484" t="s">
        <v>1331</v>
      </c>
      <c r="G2484" t="s">
        <v>639</v>
      </c>
      <c r="H2484" t="s">
        <v>639</v>
      </c>
      <c r="I2484" t="s">
        <v>2732</v>
      </c>
      <c r="J2484" t="s">
        <v>729</v>
      </c>
      <c r="K2484" t="s">
        <v>53</v>
      </c>
      <c r="L2484" s="4">
        <v>40421</v>
      </c>
      <c r="M2484" s="4">
        <v>45291</v>
      </c>
      <c r="AC2484">
        <v>60</v>
      </c>
      <c r="AE2484">
        <v>1</v>
      </c>
    </row>
    <row r="2485" spans="1:31" x14ac:dyDescent="0.2">
      <c r="A2485" s="9">
        <v>2004731</v>
      </c>
      <c r="B2485">
        <v>3346</v>
      </c>
      <c r="C2485" t="s">
        <v>6210</v>
      </c>
      <c r="D2485" t="s">
        <v>6211</v>
      </c>
      <c r="E2485" t="s">
        <v>1331</v>
      </c>
      <c r="F2485" t="s">
        <v>1331</v>
      </c>
      <c r="G2485" t="s">
        <v>639</v>
      </c>
      <c r="H2485" t="s">
        <v>639</v>
      </c>
      <c r="I2485" t="s">
        <v>2732</v>
      </c>
      <c r="J2485" t="s">
        <v>729</v>
      </c>
      <c r="K2485" t="s">
        <v>54</v>
      </c>
      <c r="L2485" s="4">
        <v>40197</v>
      </c>
      <c r="M2485" s="4">
        <v>45291</v>
      </c>
      <c r="AC2485">
        <v>60</v>
      </c>
      <c r="AE2485">
        <v>1</v>
      </c>
    </row>
    <row r="2486" spans="1:31" x14ac:dyDescent="0.2">
      <c r="A2486" s="9">
        <v>2006505</v>
      </c>
      <c r="B2486">
        <v>3552</v>
      </c>
      <c r="C2486" t="s">
        <v>6212</v>
      </c>
      <c r="D2486" t="s">
        <v>6213</v>
      </c>
      <c r="E2486" t="s">
        <v>2962</v>
      </c>
      <c r="F2486" t="s">
        <v>2962</v>
      </c>
      <c r="G2486" t="s">
        <v>639</v>
      </c>
      <c r="H2486" t="s">
        <v>639</v>
      </c>
      <c r="I2486" t="s">
        <v>2732</v>
      </c>
      <c r="J2486" t="s">
        <v>729</v>
      </c>
      <c r="K2486" t="s">
        <v>53</v>
      </c>
      <c r="L2486" s="4">
        <v>2</v>
      </c>
      <c r="M2486" s="4">
        <v>45291</v>
      </c>
      <c r="AC2486">
        <v>40</v>
      </c>
      <c r="AE2486">
        <v>1</v>
      </c>
    </row>
    <row r="2487" spans="1:31" x14ac:dyDescent="0.2">
      <c r="A2487" s="9">
        <v>2000349</v>
      </c>
      <c r="B2487">
        <v>310</v>
      </c>
      <c r="C2487" t="s">
        <v>6214</v>
      </c>
      <c r="D2487" t="s">
        <v>6213</v>
      </c>
      <c r="E2487" t="s">
        <v>1702</v>
      </c>
      <c r="F2487" t="s">
        <v>1702</v>
      </c>
      <c r="G2487" t="s">
        <v>639</v>
      </c>
      <c r="H2487" t="s">
        <v>639</v>
      </c>
      <c r="I2487" t="s">
        <v>2732</v>
      </c>
      <c r="J2487" t="s">
        <v>729</v>
      </c>
      <c r="K2487" t="s">
        <v>54</v>
      </c>
      <c r="L2487" s="4">
        <v>2</v>
      </c>
      <c r="M2487" s="4">
        <v>45291</v>
      </c>
      <c r="AC2487">
        <v>50</v>
      </c>
      <c r="AE2487">
        <v>1</v>
      </c>
    </row>
    <row r="2488" spans="1:31" x14ac:dyDescent="0.2">
      <c r="A2488" s="9">
        <v>2000350</v>
      </c>
      <c r="B2488">
        <v>425</v>
      </c>
      <c r="C2488" t="s">
        <v>6215</v>
      </c>
      <c r="D2488" t="s">
        <v>6216</v>
      </c>
      <c r="E2488" t="s">
        <v>1702</v>
      </c>
      <c r="F2488" t="s">
        <v>1702</v>
      </c>
      <c r="G2488" t="s">
        <v>639</v>
      </c>
      <c r="H2488" t="s">
        <v>639</v>
      </c>
      <c r="I2488" t="s">
        <v>2732</v>
      </c>
      <c r="J2488" t="s">
        <v>729</v>
      </c>
      <c r="K2488" t="s">
        <v>54</v>
      </c>
      <c r="L2488" s="4">
        <v>2</v>
      </c>
      <c r="M2488" s="4">
        <v>45291</v>
      </c>
      <c r="AC2488">
        <v>35</v>
      </c>
      <c r="AE2488">
        <v>1</v>
      </c>
    </row>
    <row r="2489" spans="1:31" x14ac:dyDescent="0.2">
      <c r="A2489" s="9">
        <v>2006497</v>
      </c>
      <c r="B2489">
        <v>3545</v>
      </c>
      <c r="C2489" t="s">
        <v>6217</v>
      </c>
      <c r="D2489" t="s">
        <v>6216</v>
      </c>
      <c r="E2489" t="s">
        <v>2962</v>
      </c>
      <c r="F2489" t="s">
        <v>2962</v>
      </c>
      <c r="G2489" t="s">
        <v>639</v>
      </c>
      <c r="H2489" t="s">
        <v>639</v>
      </c>
      <c r="I2489" t="s">
        <v>2732</v>
      </c>
      <c r="J2489" t="s">
        <v>729</v>
      </c>
      <c r="K2489" t="s">
        <v>53</v>
      </c>
      <c r="L2489" s="4">
        <v>2</v>
      </c>
      <c r="M2489" s="4">
        <v>45291</v>
      </c>
      <c r="AC2489">
        <v>35</v>
      </c>
      <c r="AE2489">
        <v>1</v>
      </c>
    </row>
    <row r="2490" spans="1:31" x14ac:dyDescent="0.2">
      <c r="A2490" s="9">
        <v>2006132</v>
      </c>
      <c r="B2490">
        <v>3620</v>
      </c>
      <c r="C2490" t="s">
        <v>6218</v>
      </c>
      <c r="D2490" t="s">
        <v>6219</v>
      </c>
      <c r="E2490" t="s">
        <v>1331</v>
      </c>
      <c r="F2490" t="s">
        <v>1331</v>
      </c>
      <c r="G2490" t="s">
        <v>639</v>
      </c>
      <c r="H2490" t="s">
        <v>639</v>
      </c>
      <c r="I2490" t="s">
        <v>2732</v>
      </c>
      <c r="J2490" t="s">
        <v>729</v>
      </c>
      <c r="K2490" t="s">
        <v>54</v>
      </c>
      <c r="L2490" s="4">
        <v>2</v>
      </c>
      <c r="M2490" s="4">
        <v>45291</v>
      </c>
      <c r="AC2490">
        <v>50</v>
      </c>
      <c r="AE2490">
        <v>1</v>
      </c>
    </row>
    <row r="2491" spans="1:31" x14ac:dyDescent="0.2">
      <c r="A2491" s="9">
        <v>2004704</v>
      </c>
      <c r="B2491">
        <v>3459</v>
      </c>
      <c r="C2491" t="s">
        <v>6222</v>
      </c>
      <c r="D2491" t="s">
        <v>6221</v>
      </c>
      <c r="E2491" t="s">
        <v>1331</v>
      </c>
      <c r="F2491" t="s">
        <v>1331</v>
      </c>
      <c r="G2491" t="s">
        <v>639</v>
      </c>
      <c r="H2491" t="s">
        <v>639</v>
      </c>
      <c r="I2491" t="s">
        <v>2732</v>
      </c>
      <c r="J2491" t="s">
        <v>729</v>
      </c>
      <c r="K2491" t="s">
        <v>53</v>
      </c>
      <c r="L2491" s="4">
        <v>40421</v>
      </c>
      <c r="M2491" s="4">
        <v>45291</v>
      </c>
      <c r="AC2491">
        <v>40</v>
      </c>
      <c r="AE2491">
        <v>1</v>
      </c>
    </row>
    <row r="2492" spans="1:31" x14ac:dyDescent="0.2">
      <c r="A2492" s="9">
        <v>2000265</v>
      </c>
      <c r="B2492">
        <v>1714</v>
      </c>
      <c r="C2492" t="s">
        <v>6220</v>
      </c>
      <c r="D2492" t="s">
        <v>6221</v>
      </c>
      <c r="E2492" t="s">
        <v>1641</v>
      </c>
      <c r="F2492" t="s">
        <v>1641</v>
      </c>
      <c r="G2492" t="s">
        <v>639</v>
      </c>
      <c r="H2492" t="s">
        <v>639</v>
      </c>
      <c r="I2492" t="s">
        <v>2732</v>
      </c>
      <c r="J2492" t="s">
        <v>729</v>
      </c>
      <c r="K2492" t="s">
        <v>54</v>
      </c>
      <c r="L2492" s="4">
        <v>39406</v>
      </c>
      <c r="M2492" s="4">
        <v>45291</v>
      </c>
      <c r="AC2492">
        <v>35</v>
      </c>
      <c r="AE2492">
        <v>1</v>
      </c>
    </row>
    <row r="2493" spans="1:31" x14ac:dyDescent="0.2">
      <c r="A2493" s="9">
        <v>2000339</v>
      </c>
      <c r="B2493">
        <v>345</v>
      </c>
      <c r="C2493" t="s">
        <v>6223</v>
      </c>
      <c r="D2493" t="s">
        <v>6224</v>
      </c>
      <c r="E2493" t="s">
        <v>1702</v>
      </c>
      <c r="F2493" t="s">
        <v>1702</v>
      </c>
      <c r="G2493" t="s">
        <v>639</v>
      </c>
      <c r="H2493" t="s">
        <v>639</v>
      </c>
      <c r="I2493" t="s">
        <v>2732</v>
      </c>
      <c r="J2493" t="s">
        <v>729</v>
      </c>
      <c r="K2493" t="s">
        <v>54</v>
      </c>
      <c r="L2493" s="4">
        <v>2</v>
      </c>
      <c r="M2493" s="4">
        <v>45291</v>
      </c>
      <c r="AC2493">
        <v>35</v>
      </c>
      <c r="AE2493">
        <v>1</v>
      </c>
    </row>
    <row r="2494" spans="1:31" x14ac:dyDescent="0.2">
      <c r="A2494" s="9">
        <v>2001194</v>
      </c>
      <c r="B2494">
        <v>2590</v>
      </c>
      <c r="C2494" t="s">
        <v>6225</v>
      </c>
      <c r="D2494" t="s">
        <v>6226</v>
      </c>
      <c r="E2494" t="s">
        <v>3292</v>
      </c>
      <c r="F2494" t="s">
        <v>3292</v>
      </c>
      <c r="G2494" t="s">
        <v>639</v>
      </c>
      <c r="H2494" t="s">
        <v>639</v>
      </c>
      <c r="I2494" t="s">
        <v>2732</v>
      </c>
      <c r="J2494" t="s">
        <v>729</v>
      </c>
      <c r="K2494" t="s">
        <v>54</v>
      </c>
      <c r="L2494" s="4">
        <v>38839</v>
      </c>
      <c r="M2494" s="4">
        <v>45291</v>
      </c>
      <c r="N2494">
        <v>0</v>
      </c>
      <c r="O2494">
        <v>0</v>
      </c>
      <c r="P2494">
        <v>0</v>
      </c>
      <c r="Q2494">
        <v>0</v>
      </c>
      <c r="R2494">
        <v>0</v>
      </c>
      <c r="T2494">
        <v>0</v>
      </c>
      <c r="AC2494">
        <v>70</v>
      </c>
      <c r="AE2494">
        <v>1</v>
      </c>
    </row>
    <row r="2495" spans="1:31" x14ac:dyDescent="0.2">
      <c r="A2495" s="9">
        <v>2005293</v>
      </c>
      <c r="B2495">
        <v>3513</v>
      </c>
      <c r="C2495" t="s">
        <v>6227</v>
      </c>
      <c r="D2495" t="s">
        <v>6228</v>
      </c>
      <c r="E2495" t="s">
        <v>3234</v>
      </c>
      <c r="F2495" t="s">
        <v>3234</v>
      </c>
      <c r="G2495" t="s">
        <v>639</v>
      </c>
      <c r="H2495" t="s">
        <v>639</v>
      </c>
      <c r="I2495" t="s">
        <v>2732</v>
      </c>
      <c r="J2495" t="s">
        <v>729</v>
      </c>
      <c r="K2495" t="s">
        <v>53</v>
      </c>
      <c r="L2495" s="4">
        <v>2</v>
      </c>
      <c r="M2495" s="4">
        <v>45291</v>
      </c>
      <c r="AC2495">
        <v>55</v>
      </c>
      <c r="AE2495">
        <v>1</v>
      </c>
    </row>
    <row r="2496" spans="1:31" x14ac:dyDescent="0.2">
      <c r="A2496" s="9">
        <v>2008179</v>
      </c>
      <c r="B2496">
        <v>4256</v>
      </c>
      <c r="C2496" t="s">
        <v>6229</v>
      </c>
      <c r="D2496" t="s">
        <v>6230</v>
      </c>
      <c r="E2496" t="s">
        <v>1331</v>
      </c>
      <c r="F2496" t="s">
        <v>1331</v>
      </c>
      <c r="G2496" t="s">
        <v>639</v>
      </c>
      <c r="H2496" t="s">
        <v>639</v>
      </c>
      <c r="I2496" t="s">
        <v>2732</v>
      </c>
      <c r="J2496" t="s">
        <v>729</v>
      </c>
      <c r="K2496" t="s">
        <v>54</v>
      </c>
      <c r="L2496" s="4">
        <v>2</v>
      </c>
      <c r="M2496" s="4">
        <v>45291</v>
      </c>
      <c r="AC2496">
        <v>20</v>
      </c>
      <c r="AE2496">
        <v>1</v>
      </c>
    </row>
    <row r="2497" spans="1:31" x14ac:dyDescent="0.2">
      <c r="A2497" s="9">
        <v>2000269</v>
      </c>
      <c r="B2497">
        <v>1711</v>
      </c>
      <c r="C2497" t="s">
        <v>6231</v>
      </c>
      <c r="D2497" t="s">
        <v>6232</v>
      </c>
      <c r="E2497" t="s">
        <v>1641</v>
      </c>
      <c r="F2497" t="s">
        <v>1641</v>
      </c>
      <c r="G2497" t="s">
        <v>639</v>
      </c>
      <c r="H2497" t="s">
        <v>639</v>
      </c>
      <c r="I2497" t="s">
        <v>2732</v>
      </c>
      <c r="J2497" t="s">
        <v>729</v>
      </c>
      <c r="K2497" t="s">
        <v>54</v>
      </c>
      <c r="L2497" s="4">
        <v>39406</v>
      </c>
      <c r="M2497" s="4">
        <v>45291</v>
      </c>
      <c r="AC2497">
        <v>70</v>
      </c>
      <c r="AE2497">
        <v>1</v>
      </c>
    </row>
    <row r="2498" spans="1:31" x14ac:dyDescent="0.2">
      <c r="A2498" s="9">
        <v>2007423</v>
      </c>
      <c r="B2498">
        <v>4016</v>
      </c>
      <c r="C2498" t="s">
        <v>6233</v>
      </c>
      <c r="D2498" t="s">
        <v>6234</v>
      </c>
      <c r="E2498" t="s">
        <v>4716</v>
      </c>
      <c r="F2498" t="s">
        <v>4716</v>
      </c>
      <c r="G2498" t="s">
        <v>639</v>
      </c>
      <c r="H2498" t="s">
        <v>639</v>
      </c>
      <c r="I2498" t="s">
        <v>2732</v>
      </c>
      <c r="J2498" t="s">
        <v>729</v>
      </c>
      <c r="K2498" t="s">
        <v>53</v>
      </c>
      <c r="L2498" s="4">
        <v>2</v>
      </c>
      <c r="M2498" s="4">
        <v>45291</v>
      </c>
      <c r="AC2498">
        <v>10</v>
      </c>
      <c r="AE2498">
        <v>1</v>
      </c>
    </row>
    <row r="2499" spans="1:31" x14ac:dyDescent="0.2">
      <c r="A2499" s="9">
        <v>2006165</v>
      </c>
      <c r="B2499">
        <v>3021</v>
      </c>
      <c r="C2499" t="s">
        <v>6235</v>
      </c>
      <c r="D2499" t="s">
        <v>6236</v>
      </c>
      <c r="E2499" t="s">
        <v>1264</v>
      </c>
      <c r="F2499" t="s">
        <v>1265</v>
      </c>
      <c r="G2499" t="s">
        <v>639</v>
      </c>
      <c r="H2499" t="s">
        <v>639</v>
      </c>
      <c r="I2499" t="s">
        <v>2732</v>
      </c>
      <c r="J2499" t="s">
        <v>641</v>
      </c>
      <c r="K2499" t="s">
        <v>53</v>
      </c>
      <c r="L2499" s="4">
        <v>2</v>
      </c>
      <c r="M2499" s="4">
        <v>45291</v>
      </c>
      <c r="N2499">
        <v>23</v>
      </c>
      <c r="R2499">
        <v>3</v>
      </c>
      <c r="T2499">
        <v>12.399999618530273</v>
      </c>
      <c r="AE2499">
        <v>1</v>
      </c>
    </row>
    <row r="2500" spans="1:31" x14ac:dyDescent="0.2">
      <c r="A2500" s="9">
        <v>2007729</v>
      </c>
      <c r="B2500">
        <v>4065</v>
      </c>
      <c r="C2500" t="s">
        <v>6237</v>
      </c>
      <c r="D2500" t="s">
        <v>6238</v>
      </c>
      <c r="E2500" t="s">
        <v>1331</v>
      </c>
      <c r="F2500" t="s">
        <v>1331</v>
      </c>
      <c r="G2500" t="s">
        <v>639</v>
      </c>
      <c r="H2500" t="s">
        <v>639</v>
      </c>
      <c r="I2500" t="s">
        <v>2732</v>
      </c>
      <c r="J2500" t="s">
        <v>729</v>
      </c>
      <c r="K2500" t="s">
        <v>54</v>
      </c>
      <c r="L2500" s="4">
        <v>2</v>
      </c>
      <c r="M2500" s="4">
        <v>45291</v>
      </c>
      <c r="AC2500">
        <v>35</v>
      </c>
      <c r="AE2500">
        <v>1.1000000000000001</v>
      </c>
    </row>
    <row r="2501" spans="1:31" x14ac:dyDescent="0.2">
      <c r="A2501" s="9">
        <v>2009728</v>
      </c>
      <c r="B2501">
        <v>4945</v>
      </c>
      <c r="C2501" t="s">
        <v>6239</v>
      </c>
      <c r="D2501" t="s">
        <v>6240</v>
      </c>
      <c r="E2501" t="s">
        <v>6241</v>
      </c>
      <c r="F2501" t="s">
        <v>6241</v>
      </c>
      <c r="G2501" t="s">
        <v>639</v>
      </c>
      <c r="H2501" t="s">
        <v>684</v>
      </c>
      <c r="I2501" t="s">
        <v>2732</v>
      </c>
      <c r="J2501" t="s">
        <v>694</v>
      </c>
      <c r="K2501" t="s">
        <v>53</v>
      </c>
      <c r="L2501" s="4">
        <v>2</v>
      </c>
      <c r="M2501" s="4">
        <v>45291</v>
      </c>
      <c r="N2501">
        <v>0.30000001192092896</v>
      </c>
      <c r="AC2501">
        <v>13.1</v>
      </c>
      <c r="AE2501">
        <v>1</v>
      </c>
    </row>
    <row r="2502" spans="1:31" x14ac:dyDescent="0.2">
      <c r="A2502" s="9">
        <v>2006482</v>
      </c>
      <c r="B2502">
        <v>3532</v>
      </c>
      <c r="C2502" t="s">
        <v>6242</v>
      </c>
      <c r="D2502" t="s">
        <v>6243</v>
      </c>
      <c r="E2502" t="s">
        <v>3237</v>
      </c>
      <c r="F2502" t="s">
        <v>3237</v>
      </c>
      <c r="G2502" t="s">
        <v>639</v>
      </c>
      <c r="H2502" t="s">
        <v>639</v>
      </c>
      <c r="I2502" t="s">
        <v>2732</v>
      </c>
      <c r="J2502" t="s">
        <v>729</v>
      </c>
      <c r="K2502" t="s">
        <v>53</v>
      </c>
      <c r="L2502" s="4">
        <v>2</v>
      </c>
      <c r="M2502" s="4">
        <v>45291</v>
      </c>
      <c r="AE2502">
        <v>1</v>
      </c>
    </row>
    <row r="2503" spans="1:31" x14ac:dyDescent="0.2">
      <c r="A2503" s="9">
        <v>2005313</v>
      </c>
      <c r="B2503">
        <v>3515</v>
      </c>
      <c r="C2503" t="s">
        <v>6244</v>
      </c>
      <c r="D2503" t="s">
        <v>6245</v>
      </c>
      <c r="E2503" t="s">
        <v>3237</v>
      </c>
      <c r="F2503" t="s">
        <v>3237</v>
      </c>
      <c r="G2503" t="s">
        <v>639</v>
      </c>
      <c r="H2503" t="s">
        <v>639</v>
      </c>
      <c r="I2503" t="s">
        <v>2732</v>
      </c>
      <c r="J2503" t="s">
        <v>729</v>
      </c>
      <c r="K2503" t="s">
        <v>53</v>
      </c>
      <c r="L2503" s="4">
        <v>2</v>
      </c>
      <c r="M2503" s="4">
        <v>45291</v>
      </c>
      <c r="AE2503">
        <v>1</v>
      </c>
    </row>
    <row r="2504" spans="1:31" x14ac:dyDescent="0.2">
      <c r="A2504" s="9">
        <v>2005315</v>
      </c>
      <c r="B2504">
        <v>3517</v>
      </c>
      <c r="C2504" t="s">
        <v>6246</v>
      </c>
      <c r="D2504" t="s">
        <v>6247</v>
      </c>
      <c r="E2504" t="s">
        <v>3237</v>
      </c>
      <c r="F2504" t="s">
        <v>3237</v>
      </c>
      <c r="G2504" t="s">
        <v>639</v>
      </c>
      <c r="H2504" t="s">
        <v>639</v>
      </c>
      <c r="I2504" t="s">
        <v>2732</v>
      </c>
      <c r="J2504" t="s">
        <v>729</v>
      </c>
      <c r="K2504" t="s">
        <v>53</v>
      </c>
      <c r="L2504" s="4">
        <v>2</v>
      </c>
      <c r="M2504" s="4">
        <v>45291</v>
      </c>
      <c r="AE2504">
        <v>1</v>
      </c>
    </row>
    <row r="2505" spans="1:31" x14ac:dyDescent="0.2">
      <c r="A2505" s="9">
        <v>2005314</v>
      </c>
      <c r="B2505">
        <v>3516</v>
      </c>
      <c r="C2505" t="s">
        <v>6248</v>
      </c>
      <c r="D2505" t="s">
        <v>6249</v>
      </c>
      <c r="E2505" t="s">
        <v>3237</v>
      </c>
      <c r="F2505" t="s">
        <v>3237</v>
      </c>
      <c r="G2505" t="s">
        <v>639</v>
      </c>
      <c r="H2505" t="s">
        <v>639</v>
      </c>
      <c r="I2505" t="s">
        <v>2732</v>
      </c>
      <c r="J2505" t="s">
        <v>729</v>
      </c>
      <c r="K2505" t="s">
        <v>53</v>
      </c>
      <c r="L2505" s="4">
        <v>2</v>
      </c>
      <c r="M2505" s="4">
        <v>45291</v>
      </c>
      <c r="AE2505">
        <v>1</v>
      </c>
    </row>
    <row r="2506" spans="1:31" x14ac:dyDescent="0.2">
      <c r="A2506" s="9">
        <v>2006076</v>
      </c>
      <c r="B2506">
        <v>3571</v>
      </c>
      <c r="C2506" t="s">
        <v>6250</v>
      </c>
      <c r="D2506" t="s">
        <v>6251</v>
      </c>
      <c r="E2506" t="s">
        <v>5624</v>
      </c>
      <c r="F2506" t="s">
        <v>5625</v>
      </c>
      <c r="G2506" t="s">
        <v>639</v>
      </c>
      <c r="H2506" t="s">
        <v>639</v>
      </c>
      <c r="I2506" t="s">
        <v>2732</v>
      </c>
      <c r="J2506" t="s">
        <v>647</v>
      </c>
      <c r="K2506" t="s">
        <v>53</v>
      </c>
      <c r="L2506" s="4">
        <v>2</v>
      </c>
      <c r="M2506" s="4">
        <v>45291</v>
      </c>
      <c r="AE2506">
        <v>1</v>
      </c>
    </row>
    <row r="2507" spans="1:31" x14ac:dyDescent="0.2">
      <c r="A2507" s="9">
        <v>2006481</v>
      </c>
      <c r="B2507">
        <v>3561</v>
      </c>
      <c r="C2507" t="s">
        <v>6252</v>
      </c>
      <c r="D2507" t="s">
        <v>6253</v>
      </c>
      <c r="E2507" t="s">
        <v>6254</v>
      </c>
      <c r="F2507" t="s">
        <v>6254</v>
      </c>
      <c r="G2507" t="s">
        <v>639</v>
      </c>
      <c r="H2507" t="s">
        <v>684</v>
      </c>
      <c r="I2507" t="s">
        <v>2732</v>
      </c>
      <c r="J2507" t="s">
        <v>686</v>
      </c>
      <c r="K2507" t="s">
        <v>54</v>
      </c>
      <c r="L2507" s="4">
        <v>2</v>
      </c>
      <c r="M2507" s="4">
        <v>45291</v>
      </c>
      <c r="N2507">
        <v>0.20000000298023224</v>
      </c>
      <c r="AC2507">
        <v>1</v>
      </c>
      <c r="AE2507">
        <v>1</v>
      </c>
    </row>
    <row r="2508" spans="1:31" x14ac:dyDescent="0.2">
      <c r="A2508" s="9">
        <v>2009454</v>
      </c>
      <c r="B2508">
        <v>4871</v>
      </c>
      <c r="C2508" t="s">
        <v>6255</v>
      </c>
      <c r="D2508" t="s">
        <v>6256</v>
      </c>
      <c r="E2508" t="s">
        <v>3871</v>
      </c>
      <c r="F2508" t="s">
        <v>3872</v>
      </c>
      <c r="G2508" t="s">
        <v>639</v>
      </c>
      <c r="H2508" t="s">
        <v>639</v>
      </c>
      <c r="I2508" t="s">
        <v>2732</v>
      </c>
      <c r="J2508" t="s">
        <v>729</v>
      </c>
      <c r="K2508" t="s">
        <v>53</v>
      </c>
      <c r="L2508" s="4">
        <v>2</v>
      </c>
      <c r="M2508" s="4">
        <v>45291</v>
      </c>
      <c r="AE2508">
        <v>1</v>
      </c>
    </row>
    <row r="2509" spans="1:31" x14ac:dyDescent="0.2">
      <c r="A2509" s="9">
        <v>2009476</v>
      </c>
      <c r="B2509">
        <v>4806</v>
      </c>
      <c r="C2509" t="s">
        <v>6257</v>
      </c>
      <c r="D2509" t="s">
        <v>6258</v>
      </c>
      <c r="E2509" t="s">
        <v>1889</v>
      </c>
      <c r="F2509" t="s">
        <v>6259</v>
      </c>
      <c r="G2509" t="s">
        <v>639</v>
      </c>
      <c r="H2509" t="s">
        <v>639</v>
      </c>
      <c r="I2509" t="s">
        <v>2732</v>
      </c>
      <c r="J2509" t="s">
        <v>729</v>
      </c>
      <c r="K2509" t="s">
        <v>54</v>
      </c>
      <c r="L2509" s="4">
        <v>2</v>
      </c>
      <c r="M2509" s="4">
        <v>45291</v>
      </c>
      <c r="AE2509">
        <v>1.1000000000000001</v>
      </c>
    </row>
    <row r="2510" spans="1:31" x14ac:dyDescent="0.2">
      <c r="A2510" s="9">
        <v>2000131</v>
      </c>
      <c r="B2510">
        <v>102</v>
      </c>
      <c r="C2510" t="s">
        <v>6260</v>
      </c>
      <c r="D2510" t="s">
        <v>2657</v>
      </c>
      <c r="E2510" t="s">
        <v>4363</v>
      </c>
      <c r="F2510" t="s">
        <v>4363</v>
      </c>
      <c r="G2510" t="s">
        <v>639</v>
      </c>
      <c r="H2510" t="s">
        <v>639</v>
      </c>
      <c r="I2510" t="s">
        <v>2732</v>
      </c>
      <c r="J2510" t="s">
        <v>729</v>
      </c>
      <c r="K2510" t="s">
        <v>54</v>
      </c>
      <c r="L2510" s="4">
        <v>39406</v>
      </c>
      <c r="M2510" s="4">
        <v>45291</v>
      </c>
      <c r="AC2510">
        <v>35</v>
      </c>
      <c r="AE2510">
        <v>1</v>
      </c>
    </row>
    <row r="2511" spans="1:31" x14ac:dyDescent="0.2">
      <c r="A2511" s="9">
        <v>2000280</v>
      </c>
      <c r="B2511">
        <v>1766</v>
      </c>
      <c r="C2511" t="s">
        <v>6261</v>
      </c>
      <c r="D2511" t="s">
        <v>2657</v>
      </c>
      <c r="E2511" t="s">
        <v>1702</v>
      </c>
      <c r="F2511" t="s">
        <v>1702</v>
      </c>
      <c r="G2511" t="s">
        <v>639</v>
      </c>
      <c r="H2511" t="s">
        <v>639</v>
      </c>
      <c r="I2511" t="s">
        <v>2732</v>
      </c>
      <c r="J2511" t="s">
        <v>729</v>
      </c>
      <c r="K2511" t="s">
        <v>54</v>
      </c>
      <c r="L2511" s="4">
        <v>2</v>
      </c>
      <c r="M2511" s="4">
        <v>45291</v>
      </c>
      <c r="AC2511">
        <v>35</v>
      </c>
      <c r="AE2511">
        <v>1</v>
      </c>
    </row>
    <row r="2512" spans="1:31" x14ac:dyDescent="0.2">
      <c r="A2512" s="9">
        <v>2009563</v>
      </c>
      <c r="B2512">
        <v>4968</v>
      </c>
      <c r="C2512" t="s">
        <v>6262</v>
      </c>
      <c r="D2512" t="s">
        <v>6263</v>
      </c>
      <c r="E2512" t="s">
        <v>911</v>
      </c>
      <c r="F2512" t="s">
        <v>912</v>
      </c>
      <c r="G2512" t="s">
        <v>639</v>
      </c>
      <c r="H2512" t="s">
        <v>639</v>
      </c>
      <c r="I2512" t="s">
        <v>2732</v>
      </c>
      <c r="J2512" t="s">
        <v>729</v>
      </c>
      <c r="K2512" t="s">
        <v>54</v>
      </c>
      <c r="L2512" s="4">
        <v>2</v>
      </c>
      <c r="M2512" s="4">
        <v>45291</v>
      </c>
      <c r="AE2512">
        <v>1.1000000000000001</v>
      </c>
    </row>
    <row r="2513" spans="1:31" x14ac:dyDescent="0.2">
      <c r="A2513" s="9">
        <v>2009561</v>
      </c>
      <c r="B2513">
        <v>4879</v>
      </c>
      <c r="C2513" t="s">
        <v>6264</v>
      </c>
      <c r="D2513" t="s">
        <v>6265</v>
      </c>
      <c r="E2513" t="s">
        <v>6266</v>
      </c>
      <c r="F2513" t="s">
        <v>6266</v>
      </c>
      <c r="G2513" t="s">
        <v>639</v>
      </c>
      <c r="H2513" t="s">
        <v>684</v>
      </c>
      <c r="I2513" t="s">
        <v>2732</v>
      </c>
      <c r="J2513" t="s">
        <v>694</v>
      </c>
      <c r="K2513" t="s">
        <v>53</v>
      </c>
      <c r="L2513" s="4">
        <v>2</v>
      </c>
      <c r="M2513" s="4">
        <v>45291</v>
      </c>
      <c r="N2513">
        <v>0.30000001192092896</v>
      </c>
      <c r="AC2513">
        <v>13.8</v>
      </c>
      <c r="AE2513">
        <v>1</v>
      </c>
    </row>
    <row r="2514" spans="1:31" x14ac:dyDescent="0.2">
      <c r="A2514" s="9">
        <v>2007794</v>
      </c>
      <c r="B2514">
        <v>4156</v>
      </c>
      <c r="C2514" t="s">
        <v>6267</v>
      </c>
      <c r="D2514" t="s">
        <v>6268</v>
      </c>
      <c r="E2514" t="s">
        <v>3752</v>
      </c>
      <c r="F2514" t="s">
        <v>3752</v>
      </c>
      <c r="G2514" t="s">
        <v>639</v>
      </c>
      <c r="H2514" t="s">
        <v>639</v>
      </c>
      <c r="I2514" t="s">
        <v>2732</v>
      </c>
      <c r="J2514" t="s">
        <v>729</v>
      </c>
      <c r="K2514" t="s">
        <v>54</v>
      </c>
      <c r="L2514" s="4">
        <v>2</v>
      </c>
      <c r="M2514" s="4">
        <v>45291</v>
      </c>
      <c r="AE2514">
        <v>1.1000000000000001</v>
      </c>
    </row>
    <row r="2515" spans="1:31" x14ac:dyDescent="0.2">
      <c r="A2515" s="9">
        <v>2007790</v>
      </c>
      <c r="B2515">
        <v>4134</v>
      </c>
      <c r="C2515" t="s">
        <v>6269</v>
      </c>
      <c r="D2515" t="s">
        <v>6270</v>
      </c>
      <c r="E2515" t="s">
        <v>3752</v>
      </c>
      <c r="F2515" t="s">
        <v>3752</v>
      </c>
      <c r="G2515" t="s">
        <v>639</v>
      </c>
      <c r="H2515" t="s">
        <v>639</v>
      </c>
      <c r="I2515" t="s">
        <v>2732</v>
      </c>
      <c r="J2515" t="s">
        <v>729</v>
      </c>
      <c r="K2515" t="s">
        <v>54</v>
      </c>
      <c r="L2515" s="4">
        <v>2</v>
      </c>
      <c r="M2515" s="4">
        <v>45291</v>
      </c>
      <c r="AE2515">
        <v>1.1000000000000001</v>
      </c>
    </row>
    <row r="2516" spans="1:31" x14ac:dyDescent="0.2">
      <c r="A2516" s="9">
        <v>2007798</v>
      </c>
      <c r="B2516">
        <v>4137</v>
      </c>
      <c r="C2516" t="s">
        <v>6271</v>
      </c>
      <c r="D2516" t="s">
        <v>6272</v>
      </c>
      <c r="E2516" t="s">
        <v>3752</v>
      </c>
      <c r="F2516" t="s">
        <v>3752</v>
      </c>
      <c r="G2516" t="s">
        <v>639</v>
      </c>
      <c r="H2516" t="s">
        <v>639</v>
      </c>
      <c r="I2516" t="s">
        <v>2732</v>
      </c>
      <c r="J2516" t="s">
        <v>729</v>
      </c>
      <c r="K2516" t="s">
        <v>53</v>
      </c>
      <c r="L2516" s="4">
        <v>2</v>
      </c>
      <c r="M2516" s="4">
        <v>45291</v>
      </c>
      <c r="AE2516">
        <v>1</v>
      </c>
    </row>
    <row r="2517" spans="1:31" x14ac:dyDescent="0.2">
      <c r="A2517" s="9">
        <v>2010090</v>
      </c>
      <c r="B2517">
        <v>5092</v>
      </c>
      <c r="C2517" t="s">
        <v>6273</v>
      </c>
      <c r="D2517" t="s">
        <v>6274</v>
      </c>
      <c r="E2517" t="s">
        <v>6275</v>
      </c>
      <c r="F2517" t="s">
        <v>6275</v>
      </c>
      <c r="G2517" t="s">
        <v>639</v>
      </c>
      <c r="H2517" t="s">
        <v>684</v>
      </c>
      <c r="I2517" t="s">
        <v>2732</v>
      </c>
      <c r="J2517" t="s">
        <v>694</v>
      </c>
      <c r="K2517" t="s">
        <v>53</v>
      </c>
      <c r="L2517" s="4">
        <v>2</v>
      </c>
      <c r="M2517" s="4">
        <v>45291</v>
      </c>
      <c r="N2517">
        <v>0.30000001192092896</v>
      </c>
      <c r="AC2517">
        <v>11</v>
      </c>
      <c r="AE2517">
        <v>1</v>
      </c>
    </row>
    <row r="2518" spans="1:31" x14ac:dyDescent="0.2">
      <c r="A2518" s="9">
        <v>2007786</v>
      </c>
      <c r="B2518">
        <v>4131</v>
      </c>
      <c r="C2518" t="s">
        <v>6276</v>
      </c>
      <c r="D2518" t="s">
        <v>6277</v>
      </c>
      <c r="E2518" t="s">
        <v>3752</v>
      </c>
      <c r="F2518" t="s">
        <v>3752</v>
      </c>
      <c r="G2518" t="s">
        <v>639</v>
      </c>
      <c r="H2518" t="s">
        <v>639</v>
      </c>
      <c r="I2518" t="s">
        <v>2732</v>
      </c>
      <c r="J2518" t="s">
        <v>729</v>
      </c>
      <c r="K2518" t="s">
        <v>54</v>
      </c>
      <c r="L2518" s="4">
        <v>2</v>
      </c>
      <c r="M2518" s="4">
        <v>45291</v>
      </c>
      <c r="W2518">
        <v>0.25</v>
      </c>
      <c r="Y2518">
        <v>0.20000000298023224</v>
      </c>
      <c r="AA2518">
        <v>0.75</v>
      </c>
      <c r="AE2518">
        <v>1.1000000000000001</v>
      </c>
    </row>
    <row r="2519" spans="1:31" x14ac:dyDescent="0.2">
      <c r="A2519" s="9">
        <v>2007788</v>
      </c>
      <c r="B2519">
        <v>4154</v>
      </c>
      <c r="C2519" t="s">
        <v>6278</v>
      </c>
      <c r="D2519" t="s">
        <v>6279</v>
      </c>
      <c r="E2519" t="s">
        <v>3752</v>
      </c>
      <c r="F2519" t="s">
        <v>3752</v>
      </c>
      <c r="G2519" t="s">
        <v>639</v>
      </c>
      <c r="H2519" t="s">
        <v>639</v>
      </c>
      <c r="I2519" t="s">
        <v>2732</v>
      </c>
      <c r="J2519" t="s">
        <v>729</v>
      </c>
      <c r="K2519" t="s">
        <v>54</v>
      </c>
      <c r="L2519" s="4">
        <v>2</v>
      </c>
      <c r="M2519" s="4">
        <v>45291</v>
      </c>
      <c r="AE2519">
        <v>1.1000000000000001</v>
      </c>
    </row>
    <row r="2520" spans="1:31" x14ac:dyDescent="0.2">
      <c r="A2520" s="9">
        <v>2007789</v>
      </c>
      <c r="B2520">
        <v>4155</v>
      </c>
      <c r="C2520" t="s">
        <v>6280</v>
      </c>
      <c r="D2520" t="s">
        <v>6281</v>
      </c>
      <c r="E2520" t="s">
        <v>3752</v>
      </c>
      <c r="F2520" t="s">
        <v>3752</v>
      </c>
      <c r="G2520" t="s">
        <v>639</v>
      </c>
      <c r="H2520" t="s">
        <v>639</v>
      </c>
      <c r="I2520" t="s">
        <v>2732</v>
      </c>
      <c r="J2520" t="s">
        <v>729</v>
      </c>
      <c r="K2520" t="s">
        <v>54</v>
      </c>
      <c r="L2520" s="4">
        <v>2</v>
      </c>
      <c r="M2520" s="4">
        <v>45291</v>
      </c>
      <c r="AE2520">
        <v>1.1000000000000001</v>
      </c>
    </row>
    <row r="2521" spans="1:31" x14ac:dyDescent="0.2">
      <c r="A2521" s="9">
        <v>2007795</v>
      </c>
      <c r="B2521">
        <v>4157</v>
      </c>
      <c r="C2521" t="s">
        <v>6282</v>
      </c>
      <c r="D2521" t="s">
        <v>6283</v>
      </c>
      <c r="E2521" t="s">
        <v>3752</v>
      </c>
      <c r="F2521" t="s">
        <v>3752</v>
      </c>
      <c r="G2521" t="s">
        <v>639</v>
      </c>
      <c r="H2521" t="s">
        <v>639</v>
      </c>
      <c r="I2521" t="s">
        <v>2732</v>
      </c>
      <c r="J2521" t="s">
        <v>729</v>
      </c>
      <c r="K2521" t="s">
        <v>54</v>
      </c>
      <c r="L2521" s="4">
        <v>2</v>
      </c>
      <c r="M2521" s="4">
        <v>45291</v>
      </c>
      <c r="AE2521">
        <v>1.1000000000000001</v>
      </c>
    </row>
    <row r="2522" spans="1:31" x14ac:dyDescent="0.2">
      <c r="A2522" s="9">
        <v>2007796</v>
      </c>
      <c r="B2522">
        <v>4158</v>
      </c>
      <c r="C2522" t="s">
        <v>6284</v>
      </c>
      <c r="D2522" t="s">
        <v>6285</v>
      </c>
      <c r="E2522" t="s">
        <v>3752</v>
      </c>
      <c r="F2522" t="s">
        <v>3752</v>
      </c>
      <c r="G2522" t="s">
        <v>639</v>
      </c>
      <c r="H2522" t="s">
        <v>639</v>
      </c>
      <c r="I2522" t="s">
        <v>2732</v>
      </c>
      <c r="J2522" t="s">
        <v>729</v>
      </c>
      <c r="K2522" t="s">
        <v>54</v>
      </c>
      <c r="L2522" s="4">
        <v>2</v>
      </c>
      <c r="M2522" s="4">
        <v>45291</v>
      </c>
      <c r="N2522">
        <v>3.5</v>
      </c>
      <c r="O2522">
        <v>4</v>
      </c>
      <c r="P2522">
        <v>4</v>
      </c>
      <c r="AE2522">
        <v>1.1000000000000001</v>
      </c>
    </row>
    <row r="2523" spans="1:31" x14ac:dyDescent="0.2">
      <c r="A2523" s="9">
        <v>2007793</v>
      </c>
      <c r="B2523">
        <v>4136</v>
      </c>
      <c r="C2523" t="s">
        <v>6286</v>
      </c>
      <c r="D2523" t="s">
        <v>6287</v>
      </c>
      <c r="E2523" t="s">
        <v>3752</v>
      </c>
      <c r="F2523" t="s">
        <v>3752</v>
      </c>
      <c r="G2523" t="s">
        <v>639</v>
      </c>
      <c r="H2523" t="s">
        <v>639</v>
      </c>
      <c r="I2523" t="s">
        <v>2732</v>
      </c>
      <c r="J2523" t="s">
        <v>729</v>
      </c>
      <c r="K2523" t="s">
        <v>54</v>
      </c>
      <c r="L2523" s="4">
        <v>2</v>
      </c>
      <c r="M2523" s="4">
        <v>45291</v>
      </c>
      <c r="AE2523">
        <v>1.1000000000000001</v>
      </c>
    </row>
    <row r="2524" spans="1:31" x14ac:dyDescent="0.2">
      <c r="A2524" s="9">
        <v>2007787</v>
      </c>
      <c r="B2524">
        <v>4132</v>
      </c>
      <c r="C2524" t="s">
        <v>6288</v>
      </c>
      <c r="D2524" t="s">
        <v>6289</v>
      </c>
      <c r="E2524" t="s">
        <v>3752</v>
      </c>
      <c r="F2524" t="s">
        <v>3752</v>
      </c>
      <c r="G2524" t="s">
        <v>639</v>
      </c>
      <c r="H2524" t="s">
        <v>639</v>
      </c>
      <c r="I2524" t="s">
        <v>2732</v>
      </c>
      <c r="J2524" t="s">
        <v>729</v>
      </c>
      <c r="K2524" t="s">
        <v>54</v>
      </c>
      <c r="L2524" s="4">
        <v>2</v>
      </c>
      <c r="M2524" s="4">
        <v>45291</v>
      </c>
      <c r="AE2524">
        <v>1.1000000000000001</v>
      </c>
    </row>
    <row r="2525" spans="1:31" x14ac:dyDescent="0.2">
      <c r="A2525" s="9">
        <v>2007791</v>
      </c>
      <c r="B2525">
        <v>4135</v>
      </c>
      <c r="C2525" t="s">
        <v>6290</v>
      </c>
      <c r="D2525" t="s">
        <v>6291</v>
      </c>
      <c r="E2525" t="s">
        <v>3752</v>
      </c>
      <c r="F2525" t="s">
        <v>3752</v>
      </c>
      <c r="G2525" t="s">
        <v>639</v>
      </c>
      <c r="H2525" t="s">
        <v>639</v>
      </c>
      <c r="I2525" t="s">
        <v>2732</v>
      </c>
      <c r="J2525" t="s">
        <v>729</v>
      </c>
      <c r="K2525" t="s">
        <v>54</v>
      </c>
      <c r="L2525" s="4">
        <v>2</v>
      </c>
      <c r="M2525" s="4">
        <v>45291</v>
      </c>
      <c r="AE2525">
        <v>1.1000000000000001</v>
      </c>
    </row>
    <row r="2526" spans="1:31" x14ac:dyDescent="0.2">
      <c r="A2526" s="9">
        <v>2007792</v>
      </c>
      <c r="B2526">
        <v>4133</v>
      </c>
      <c r="C2526" t="s">
        <v>6292</v>
      </c>
      <c r="D2526" t="s">
        <v>6293</v>
      </c>
      <c r="E2526" t="s">
        <v>3752</v>
      </c>
      <c r="F2526" t="s">
        <v>3752</v>
      </c>
      <c r="G2526" t="s">
        <v>639</v>
      </c>
      <c r="H2526" t="s">
        <v>639</v>
      </c>
      <c r="I2526" t="s">
        <v>2732</v>
      </c>
      <c r="J2526" t="s">
        <v>729</v>
      </c>
      <c r="K2526" t="s">
        <v>54</v>
      </c>
      <c r="L2526" s="4">
        <v>2</v>
      </c>
      <c r="M2526" s="4">
        <v>45291</v>
      </c>
      <c r="AE2526">
        <v>1.1000000000000001</v>
      </c>
    </row>
    <row r="2527" spans="1:31" x14ac:dyDescent="0.2">
      <c r="A2527" s="9">
        <v>2009545</v>
      </c>
      <c r="B2527">
        <v>4902</v>
      </c>
      <c r="C2527" t="s">
        <v>6294</v>
      </c>
      <c r="D2527" t="s">
        <v>6295</v>
      </c>
      <c r="E2527" t="s">
        <v>3752</v>
      </c>
      <c r="F2527" t="s">
        <v>3752</v>
      </c>
      <c r="G2527" t="s">
        <v>639</v>
      </c>
      <c r="H2527" t="s">
        <v>639</v>
      </c>
      <c r="I2527" t="s">
        <v>2732</v>
      </c>
      <c r="J2527" t="s">
        <v>729</v>
      </c>
      <c r="K2527" t="s">
        <v>54</v>
      </c>
      <c r="L2527" s="4">
        <v>2</v>
      </c>
      <c r="M2527" s="4">
        <v>45291</v>
      </c>
      <c r="AE2527">
        <v>1.1000000000000001</v>
      </c>
    </row>
    <row r="2528" spans="1:31" x14ac:dyDescent="0.2">
      <c r="A2528" s="9">
        <v>2009592</v>
      </c>
      <c r="B2528">
        <v>4937</v>
      </c>
      <c r="C2528" t="s">
        <v>6296</v>
      </c>
      <c r="D2528" t="s">
        <v>6297</v>
      </c>
      <c r="E2528" t="s">
        <v>6298</v>
      </c>
      <c r="F2528" t="s">
        <v>6298</v>
      </c>
      <c r="G2528" t="s">
        <v>639</v>
      </c>
      <c r="H2528" t="s">
        <v>639</v>
      </c>
      <c r="I2528" t="s">
        <v>2732</v>
      </c>
      <c r="J2528" t="s">
        <v>729</v>
      </c>
      <c r="K2528" t="s">
        <v>54</v>
      </c>
      <c r="L2528" s="4">
        <v>2</v>
      </c>
      <c r="M2528" s="4">
        <v>45291</v>
      </c>
      <c r="AE2528">
        <v>1.1000000000000001</v>
      </c>
    </row>
    <row r="2529" spans="1:31" x14ac:dyDescent="0.2">
      <c r="A2529" s="9">
        <v>2009593</v>
      </c>
      <c r="B2529">
        <v>4938</v>
      </c>
      <c r="C2529" t="s">
        <v>6299</v>
      </c>
      <c r="D2529" t="s">
        <v>6300</v>
      </c>
      <c r="E2529" t="s">
        <v>6298</v>
      </c>
      <c r="F2529" t="s">
        <v>6298</v>
      </c>
      <c r="G2529" t="s">
        <v>639</v>
      </c>
      <c r="H2529" t="s">
        <v>639</v>
      </c>
      <c r="I2529" t="s">
        <v>2732</v>
      </c>
      <c r="J2529" t="s">
        <v>729</v>
      </c>
      <c r="K2529" t="s">
        <v>54</v>
      </c>
      <c r="L2529" s="4">
        <v>2</v>
      </c>
      <c r="M2529" s="4">
        <v>45291</v>
      </c>
      <c r="AE2529">
        <v>1.1000000000000001</v>
      </c>
    </row>
    <row r="2530" spans="1:31" x14ac:dyDescent="0.2">
      <c r="A2530" s="9">
        <v>2004274</v>
      </c>
      <c r="B2530">
        <v>2879</v>
      </c>
      <c r="C2530" t="s">
        <v>6301</v>
      </c>
      <c r="D2530" t="s">
        <v>6302</v>
      </c>
      <c r="E2530" t="s">
        <v>4386</v>
      </c>
      <c r="F2530" t="s">
        <v>4386</v>
      </c>
      <c r="G2530" t="s">
        <v>639</v>
      </c>
      <c r="H2530" t="s">
        <v>639</v>
      </c>
      <c r="I2530" t="s">
        <v>2732</v>
      </c>
      <c r="J2530" t="s">
        <v>729</v>
      </c>
      <c r="K2530" t="s">
        <v>54</v>
      </c>
      <c r="L2530" s="4">
        <v>39399</v>
      </c>
      <c r="M2530" s="4">
        <v>45291</v>
      </c>
      <c r="AE2530">
        <v>1.1000000000000001</v>
      </c>
    </row>
    <row r="2531" spans="1:31" x14ac:dyDescent="0.2">
      <c r="A2531" s="9">
        <v>2009700</v>
      </c>
      <c r="B2531">
        <v>4933</v>
      </c>
      <c r="C2531" t="s">
        <v>6303</v>
      </c>
      <c r="D2531" t="s">
        <v>6304</v>
      </c>
      <c r="E2531" t="s">
        <v>6305</v>
      </c>
      <c r="F2531" t="s">
        <v>6305</v>
      </c>
      <c r="G2531" t="s">
        <v>639</v>
      </c>
      <c r="H2531" t="s">
        <v>639</v>
      </c>
      <c r="I2531" t="s">
        <v>2732</v>
      </c>
      <c r="J2531" t="s">
        <v>647</v>
      </c>
      <c r="K2531" t="s">
        <v>53</v>
      </c>
      <c r="L2531" s="4">
        <v>2</v>
      </c>
      <c r="M2531" s="4">
        <v>45291</v>
      </c>
      <c r="Q2531">
        <v>30</v>
      </c>
      <c r="X2531">
        <v>1</v>
      </c>
      <c r="AE2531">
        <v>1</v>
      </c>
    </row>
    <row r="2532" spans="1:31" x14ac:dyDescent="0.2">
      <c r="A2532" s="9">
        <v>2009506</v>
      </c>
      <c r="B2532">
        <v>4849</v>
      </c>
      <c r="C2532" t="s">
        <v>6306</v>
      </c>
      <c r="D2532" t="s">
        <v>6307</v>
      </c>
      <c r="E2532" t="s">
        <v>6308</v>
      </c>
      <c r="F2532" t="s">
        <v>6308</v>
      </c>
      <c r="G2532" t="s">
        <v>639</v>
      </c>
      <c r="H2532" t="s">
        <v>639</v>
      </c>
      <c r="I2532" t="s">
        <v>2732</v>
      </c>
      <c r="J2532" t="s">
        <v>647</v>
      </c>
      <c r="K2532" t="s">
        <v>53</v>
      </c>
      <c r="L2532" s="4">
        <v>2</v>
      </c>
      <c r="M2532" s="4">
        <v>45291</v>
      </c>
      <c r="Q2532">
        <v>32</v>
      </c>
      <c r="R2532">
        <v>3</v>
      </c>
      <c r="AE2532">
        <v>1</v>
      </c>
    </row>
    <row r="2533" spans="1:31" x14ac:dyDescent="0.2">
      <c r="A2533" s="9">
        <v>2000271</v>
      </c>
      <c r="B2533">
        <v>296</v>
      </c>
      <c r="C2533" t="s">
        <v>6309</v>
      </c>
      <c r="D2533" t="s">
        <v>6310</v>
      </c>
      <c r="E2533" t="s">
        <v>4482</v>
      </c>
      <c r="F2533" t="s">
        <v>4482</v>
      </c>
      <c r="G2533" t="s">
        <v>639</v>
      </c>
      <c r="H2533" t="s">
        <v>639</v>
      </c>
      <c r="I2533" t="s">
        <v>2732</v>
      </c>
      <c r="J2533" t="s">
        <v>647</v>
      </c>
      <c r="K2533" t="s">
        <v>53</v>
      </c>
      <c r="L2533" s="4">
        <v>39350</v>
      </c>
      <c r="M2533" s="4">
        <v>45291</v>
      </c>
      <c r="Q2533">
        <v>47.799999237060547</v>
      </c>
      <c r="R2533">
        <v>2.2000000476837158</v>
      </c>
      <c r="AE2533">
        <v>1</v>
      </c>
    </row>
    <row r="2534" spans="1:31" x14ac:dyDescent="0.2">
      <c r="A2534" s="9">
        <v>2009318</v>
      </c>
      <c r="B2534">
        <v>4784</v>
      </c>
      <c r="C2534" t="s">
        <v>6311</v>
      </c>
      <c r="D2534" t="s">
        <v>6312</v>
      </c>
      <c r="E2534" t="s">
        <v>1601</v>
      </c>
      <c r="F2534" t="s">
        <v>1601</v>
      </c>
      <c r="G2534" t="s">
        <v>639</v>
      </c>
      <c r="H2534" t="s">
        <v>639</v>
      </c>
      <c r="I2534" t="s">
        <v>2732</v>
      </c>
      <c r="J2534" t="s">
        <v>647</v>
      </c>
      <c r="K2534" t="s">
        <v>53</v>
      </c>
      <c r="L2534" s="4">
        <v>2</v>
      </c>
      <c r="M2534" s="4">
        <v>45291</v>
      </c>
      <c r="Q2534">
        <v>38</v>
      </c>
      <c r="T2534">
        <v>2.7000000476837158</v>
      </c>
      <c r="AE2534">
        <v>1</v>
      </c>
    </row>
    <row r="2535" spans="1:31" x14ac:dyDescent="0.2">
      <c r="A2535" s="9">
        <v>2009701</v>
      </c>
      <c r="B2535">
        <v>4932</v>
      </c>
      <c r="C2535" t="s">
        <v>6313</v>
      </c>
      <c r="D2535" t="s">
        <v>6314</v>
      </c>
      <c r="E2535" t="s">
        <v>1601</v>
      </c>
      <c r="F2535" t="s">
        <v>1601</v>
      </c>
      <c r="G2535" t="s">
        <v>639</v>
      </c>
      <c r="H2535" t="s">
        <v>639</v>
      </c>
      <c r="I2535" t="s">
        <v>2732</v>
      </c>
      <c r="J2535" t="s">
        <v>647</v>
      </c>
      <c r="K2535" t="s">
        <v>53</v>
      </c>
      <c r="L2535" s="4">
        <v>2</v>
      </c>
      <c r="M2535" s="4">
        <v>45291</v>
      </c>
      <c r="Q2535">
        <v>30.799999237060547</v>
      </c>
      <c r="R2535">
        <v>14.300000190734863</v>
      </c>
      <c r="AE2535">
        <v>1</v>
      </c>
    </row>
    <row r="2536" spans="1:31" x14ac:dyDescent="0.2">
      <c r="A2536" s="9">
        <v>2000270</v>
      </c>
      <c r="B2536">
        <v>297</v>
      </c>
      <c r="C2536" t="s">
        <v>6315</v>
      </c>
      <c r="D2536" t="s">
        <v>6316</v>
      </c>
      <c r="E2536" t="s">
        <v>4482</v>
      </c>
      <c r="F2536" t="s">
        <v>4482</v>
      </c>
      <c r="G2536" t="s">
        <v>639</v>
      </c>
      <c r="H2536" t="s">
        <v>639</v>
      </c>
      <c r="I2536" t="s">
        <v>2732</v>
      </c>
      <c r="J2536" t="s">
        <v>647</v>
      </c>
      <c r="K2536" t="s">
        <v>53</v>
      </c>
      <c r="L2536" s="4">
        <v>39350</v>
      </c>
      <c r="M2536" s="4">
        <v>45291</v>
      </c>
      <c r="Q2536">
        <v>28.299999237060547</v>
      </c>
      <c r="R2536">
        <v>17.899999618530273</v>
      </c>
      <c r="AE2536">
        <v>1</v>
      </c>
    </row>
    <row r="2537" spans="1:31" x14ac:dyDescent="0.2">
      <c r="A2537" s="9">
        <v>2004906</v>
      </c>
      <c r="B2537">
        <v>3485</v>
      </c>
      <c r="C2537" t="s">
        <v>6317</v>
      </c>
      <c r="D2537" t="s">
        <v>5117</v>
      </c>
      <c r="E2537" t="s">
        <v>6318</v>
      </c>
      <c r="F2537" t="s">
        <v>6318</v>
      </c>
      <c r="G2537" t="s">
        <v>639</v>
      </c>
      <c r="H2537" t="s">
        <v>639</v>
      </c>
      <c r="I2537" t="s">
        <v>2732</v>
      </c>
      <c r="J2537" t="s">
        <v>647</v>
      </c>
      <c r="K2537" t="s">
        <v>53</v>
      </c>
      <c r="L2537" s="4">
        <v>40483</v>
      </c>
      <c r="M2537" s="4">
        <v>45291</v>
      </c>
      <c r="Q2537">
        <v>30.799999237060547</v>
      </c>
      <c r="R2537">
        <v>16.700000762939453</v>
      </c>
      <c r="AE2537">
        <v>1</v>
      </c>
    </row>
    <row r="2538" spans="1:31" x14ac:dyDescent="0.2">
      <c r="A2538" s="9">
        <v>2009702</v>
      </c>
      <c r="B2538">
        <v>4944</v>
      </c>
      <c r="C2538" t="s">
        <v>6319</v>
      </c>
      <c r="D2538" t="s">
        <v>6320</v>
      </c>
      <c r="E2538" t="s">
        <v>6321</v>
      </c>
      <c r="F2538" t="s">
        <v>6321</v>
      </c>
      <c r="G2538" t="s">
        <v>639</v>
      </c>
      <c r="H2538" t="s">
        <v>639</v>
      </c>
      <c r="I2538" t="s">
        <v>2732</v>
      </c>
      <c r="J2538" t="s">
        <v>647</v>
      </c>
      <c r="K2538" t="s">
        <v>53</v>
      </c>
      <c r="L2538" s="4">
        <v>2</v>
      </c>
      <c r="M2538" s="4">
        <v>45291</v>
      </c>
      <c r="Q2538">
        <v>50.400001525878906</v>
      </c>
      <c r="R2538">
        <v>0.5</v>
      </c>
      <c r="AE2538">
        <v>1</v>
      </c>
    </row>
    <row r="2539" spans="1:31" x14ac:dyDescent="0.2">
      <c r="A2539" s="9">
        <v>2009520</v>
      </c>
      <c r="B2539">
        <v>4796</v>
      </c>
      <c r="C2539" t="s">
        <v>6322</v>
      </c>
      <c r="D2539" t="s">
        <v>6323</v>
      </c>
      <c r="E2539" t="s">
        <v>6324</v>
      </c>
      <c r="F2539" t="s">
        <v>6325</v>
      </c>
      <c r="G2539" t="s">
        <v>639</v>
      </c>
      <c r="H2539" t="s">
        <v>639</v>
      </c>
      <c r="I2539" t="s">
        <v>2732</v>
      </c>
      <c r="J2539" t="s">
        <v>647</v>
      </c>
      <c r="K2539" t="s">
        <v>54</v>
      </c>
      <c r="L2539" s="4">
        <v>2</v>
      </c>
      <c r="M2539" s="4">
        <v>45291</v>
      </c>
      <c r="AE2539">
        <v>1</v>
      </c>
    </row>
    <row r="2540" spans="1:31" x14ac:dyDescent="0.2">
      <c r="A2540" s="9">
        <v>2007785</v>
      </c>
      <c r="B2540">
        <v>4199</v>
      </c>
      <c r="C2540" t="s">
        <v>6326</v>
      </c>
      <c r="D2540" t="s">
        <v>6327</v>
      </c>
      <c r="E2540" t="s">
        <v>6328</v>
      </c>
      <c r="F2540" t="s">
        <v>6328</v>
      </c>
      <c r="G2540" t="s">
        <v>639</v>
      </c>
      <c r="H2540" t="s">
        <v>684</v>
      </c>
      <c r="I2540" t="s">
        <v>2732</v>
      </c>
      <c r="J2540" t="s">
        <v>694</v>
      </c>
      <c r="K2540" t="s">
        <v>53</v>
      </c>
      <c r="L2540" s="4">
        <v>2</v>
      </c>
      <c r="M2540" s="4">
        <v>45291</v>
      </c>
      <c r="N2540">
        <v>0.40000000596046448</v>
      </c>
      <c r="AC2540">
        <v>17</v>
      </c>
      <c r="AE2540">
        <v>1</v>
      </c>
    </row>
    <row r="2541" spans="1:31" x14ac:dyDescent="0.2">
      <c r="A2541" s="9">
        <v>2009455</v>
      </c>
      <c r="B2541">
        <v>4900</v>
      </c>
      <c r="C2541" t="s">
        <v>6329</v>
      </c>
      <c r="D2541" t="s">
        <v>6330</v>
      </c>
      <c r="E2541" t="s">
        <v>1264</v>
      </c>
      <c r="F2541" t="s">
        <v>2668</v>
      </c>
      <c r="G2541" t="s">
        <v>639</v>
      </c>
      <c r="H2541" t="s">
        <v>639</v>
      </c>
      <c r="I2541" t="s">
        <v>2732</v>
      </c>
      <c r="J2541" t="s">
        <v>729</v>
      </c>
      <c r="K2541" t="s">
        <v>54</v>
      </c>
      <c r="L2541" s="4">
        <v>2</v>
      </c>
      <c r="M2541" s="4">
        <v>45291</v>
      </c>
      <c r="N2541">
        <v>2</v>
      </c>
      <c r="P2541">
        <v>5</v>
      </c>
      <c r="AE2541">
        <v>1.1000000000000001</v>
      </c>
    </row>
    <row r="2542" spans="1:31" x14ac:dyDescent="0.2">
      <c r="A2542" s="9">
        <v>2009525</v>
      </c>
      <c r="B2542">
        <v>4880</v>
      </c>
      <c r="C2542" t="s">
        <v>6331</v>
      </c>
      <c r="D2542" t="s">
        <v>6332</v>
      </c>
      <c r="E2542" t="s">
        <v>911</v>
      </c>
      <c r="F2542" t="s">
        <v>1090</v>
      </c>
      <c r="G2542" t="s">
        <v>639</v>
      </c>
      <c r="H2542" t="s">
        <v>639</v>
      </c>
      <c r="I2542" t="s">
        <v>2732</v>
      </c>
      <c r="J2542" t="s">
        <v>729</v>
      </c>
      <c r="K2542" t="s">
        <v>54</v>
      </c>
      <c r="L2542" s="4">
        <v>2</v>
      </c>
      <c r="M2542" s="4">
        <v>45291</v>
      </c>
      <c r="AE2542">
        <v>1.1000000000000001</v>
      </c>
    </row>
    <row r="2543" spans="1:31" x14ac:dyDescent="0.2">
      <c r="A2543" s="9">
        <v>2008296</v>
      </c>
      <c r="B2543">
        <v>4369</v>
      </c>
      <c r="C2543" t="s">
        <v>6333</v>
      </c>
      <c r="D2543" t="s">
        <v>6334</v>
      </c>
      <c r="E2543" t="s">
        <v>3914</v>
      </c>
      <c r="F2543" t="s">
        <v>3915</v>
      </c>
      <c r="G2543" t="s">
        <v>639</v>
      </c>
      <c r="H2543" t="s">
        <v>639</v>
      </c>
      <c r="I2543" t="s">
        <v>2732</v>
      </c>
      <c r="J2543" t="s">
        <v>729</v>
      </c>
      <c r="K2543" t="s">
        <v>54</v>
      </c>
      <c r="L2543" s="4">
        <v>2</v>
      </c>
      <c r="M2543" s="4">
        <v>45291</v>
      </c>
      <c r="N2543">
        <v>1.7999999523162842</v>
      </c>
      <c r="R2543">
        <v>0.30000001192092896</v>
      </c>
      <c r="T2543">
        <v>2</v>
      </c>
      <c r="V2543">
        <v>0.25</v>
      </c>
      <c r="W2543">
        <v>5.000000074505806E-2</v>
      </c>
      <c r="X2543">
        <v>3.9999999105930328E-2</v>
      </c>
      <c r="Y2543">
        <v>5.000000074505806E-2</v>
      </c>
      <c r="Z2543">
        <v>0.10000000149011612</v>
      </c>
      <c r="AE2543">
        <v>1.1000000000000001</v>
      </c>
    </row>
    <row r="2544" spans="1:31" x14ac:dyDescent="0.2">
      <c r="A2544" s="9">
        <v>2008295</v>
      </c>
      <c r="B2544">
        <v>4364</v>
      </c>
      <c r="C2544" t="s">
        <v>6335</v>
      </c>
      <c r="D2544" t="s">
        <v>6336</v>
      </c>
      <c r="E2544" t="s">
        <v>3914</v>
      </c>
      <c r="F2544" t="s">
        <v>3915</v>
      </c>
      <c r="G2544" t="s">
        <v>639</v>
      </c>
      <c r="H2544" t="s">
        <v>639</v>
      </c>
      <c r="I2544" t="s">
        <v>2732</v>
      </c>
      <c r="J2544" t="s">
        <v>729</v>
      </c>
      <c r="K2544" t="s">
        <v>54</v>
      </c>
      <c r="L2544" s="4">
        <v>2</v>
      </c>
      <c r="M2544" s="4">
        <v>45291</v>
      </c>
      <c r="Q2544">
        <v>0.5</v>
      </c>
      <c r="AE2544">
        <v>1.1000000000000001</v>
      </c>
    </row>
    <row r="2545" spans="1:31" x14ac:dyDescent="0.2">
      <c r="A2545" s="9">
        <v>2008291</v>
      </c>
      <c r="B2545">
        <v>4361</v>
      </c>
      <c r="C2545" t="s">
        <v>6337</v>
      </c>
      <c r="D2545" t="s">
        <v>6338</v>
      </c>
      <c r="E2545" t="s">
        <v>3914</v>
      </c>
      <c r="F2545" t="s">
        <v>3915</v>
      </c>
      <c r="G2545" t="s">
        <v>639</v>
      </c>
      <c r="H2545" t="s">
        <v>639</v>
      </c>
      <c r="I2545" t="s">
        <v>2732</v>
      </c>
      <c r="J2545" t="s">
        <v>729</v>
      </c>
      <c r="K2545" t="s">
        <v>54</v>
      </c>
      <c r="L2545" s="4">
        <v>2</v>
      </c>
      <c r="M2545" s="4">
        <v>45291</v>
      </c>
      <c r="AE2545">
        <v>1.1000000000000001</v>
      </c>
    </row>
    <row r="2546" spans="1:31" x14ac:dyDescent="0.2">
      <c r="A2546" s="9">
        <v>2008292</v>
      </c>
      <c r="B2546">
        <v>4371</v>
      </c>
      <c r="C2546" t="s">
        <v>6339</v>
      </c>
      <c r="D2546" t="s">
        <v>6340</v>
      </c>
      <c r="E2546" t="s">
        <v>3914</v>
      </c>
      <c r="F2546" t="s">
        <v>3915</v>
      </c>
      <c r="G2546" t="s">
        <v>639</v>
      </c>
      <c r="H2546" t="s">
        <v>639</v>
      </c>
      <c r="I2546" t="s">
        <v>2732</v>
      </c>
      <c r="J2546" t="s">
        <v>729</v>
      </c>
      <c r="K2546" t="s">
        <v>54</v>
      </c>
      <c r="L2546" s="4">
        <v>2</v>
      </c>
      <c r="M2546" s="4">
        <v>45291</v>
      </c>
      <c r="N2546">
        <v>2</v>
      </c>
      <c r="Q2546">
        <v>1.9999999552965164E-2</v>
      </c>
      <c r="R2546">
        <v>0.22499999403953552</v>
      </c>
      <c r="T2546">
        <v>2</v>
      </c>
      <c r="W2546">
        <v>5.000000074505806E-2</v>
      </c>
      <c r="Z2546">
        <v>0.10000000149011612</v>
      </c>
      <c r="AE2546">
        <v>1.1000000000000001</v>
      </c>
    </row>
    <row r="2547" spans="1:31" x14ac:dyDescent="0.2">
      <c r="A2547" s="9">
        <v>2008290</v>
      </c>
      <c r="B2547">
        <v>4372</v>
      </c>
      <c r="C2547" t="s">
        <v>6341</v>
      </c>
      <c r="D2547" t="s">
        <v>6342</v>
      </c>
      <c r="E2547" t="s">
        <v>3914</v>
      </c>
      <c r="F2547" t="s">
        <v>3915</v>
      </c>
      <c r="G2547" t="s">
        <v>639</v>
      </c>
      <c r="H2547" t="s">
        <v>639</v>
      </c>
      <c r="I2547" t="s">
        <v>2732</v>
      </c>
      <c r="J2547" t="s">
        <v>729</v>
      </c>
      <c r="K2547" t="s">
        <v>54</v>
      </c>
      <c r="L2547" s="4">
        <v>2</v>
      </c>
      <c r="M2547" s="4">
        <v>45291</v>
      </c>
      <c r="N2547">
        <v>2</v>
      </c>
      <c r="Q2547">
        <v>2.9999999329447746E-2</v>
      </c>
      <c r="R2547">
        <v>0.30000001192092896</v>
      </c>
      <c r="T2547">
        <v>2</v>
      </c>
      <c r="V2547">
        <v>0.25</v>
      </c>
      <c r="W2547">
        <v>5.000000074505806E-2</v>
      </c>
      <c r="Z2547">
        <v>0.10000000149011612</v>
      </c>
      <c r="AE2547">
        <v>1.1000000000000001</v>
      </c>
    </row>
    <row r="2548" spans="1:31" x14ac:dyDescent="0.2">
      <c r="A2548" s="9">
        <v>2008294</v>
      </c>
      <c r="B2548">
        <v>4363</v>
      </c>
      <c r="C2548" t="s">
        <v>6343</v>
      </c>
      <c r="D2548" t="s">
        <v>6344</v>
      </c>
      <c r="E2548" t="s">
        <v>3914</v>
      </c>
      <c r="F2548" t="s">
        <v>3915</v>
      </c>
      <c r="G2548" t="s">
        <v>639</v>
      </c>
      <c r="H2548" t="s">
        <v>639</v>
      </c>
      <c r="I2548" t="s">
        <v>2732</v>
      </c>
      <c r="J2548" t="s">
        <v>729</v>
      </c>
      <c r="K2548" t="s">
        <v>54</v>
      </c>
      <c r="L2548" s="4">
        <v>2</v>
      </c>
      <c r="M2548" s="4">
        <v>45291</v>
      </c>
      <c r="AE2548">
        <v>1.1000000000000001</v>
      </c>
    </row>
    <row r="2549" spans="1:31" x14ac:dyDescent="0.2">
      <c r="A2549" s="9">
        <v>2008297</v>
      </c>
      <c r="B2549">
        <v>4370</v>
      </c>
      <c r="C2549" t="s">
        <v>6345</v>
      </c>
      <c r="D2549" t="s">
        <v>6346</v>
      </c>
      <c r="E2549" t="s">
        <v>3914</v>
      </c>
      <c r="F2549" t="s">
        <v>3915</v>
      </c>
      <c r="G2549" t="s">
        <v>639</v>
      </c>
      <c r="H2549" t="s">
        <v>639</v>
      </c>
      <c r="I2549" t="s">
        <v>2732</v>
      </c>
      <c r="J2549" t="s">
        <v>729</v>
      </c>
      <c r="K2549" t="s">
        <v>54</v>
      </c>
      <c r="L2549" s="4">
        <v>2</v>
      </c>
      <c r="M2549" s="4">
        <v>45291</v>
      </c>
      <c r="AE2549">
        <v>1.1000000000000001</v>
      </c>
    </row>
    <row r="2550" spans="1:31" x14ac:dyDescent="0.2">
      <c r="A2550" s="9">
        <v>2008293</v>
      </c>
      <c r="B2550">
        <v>4362</v>
      </c>
      <c r="C2550" t="s">
        <v>6347</v>
      </c>
      <c r="D2550" t="s">
        <v>6348</v>
      </c>
      <c r="E2550" t="s">
        <v>3914</v>
      </c>
      <c r="F2550" t="s">
        <v>3915</v>
      </c>
      <c r="G2550" t="s">
        <v>639</v>
      </c>
      <c r="H2550" t="s">
        <v>639</v>
      </c>
      <c r="I2550" t="s">
        <v>2732</v>
      </c>
      <c r="J2550" t="s">
        <v>729</v>
      </c>
      <c r="K2550" t="s">
        <v>54</v>
      </c>
      <c r="L2550" s="4">
        <v>2</v>
      </c>
      <c r="M2550" s="4">
        <v>45291</v>
      </c>
      <c r="N2550">
        <v>5.9999998658895493E-2</v>
      </c>
      <c r="O2550">
        <v>9.9999997764825821E-3</v>
      </c>
      <c r="P2550">
        <v>2.500000037252903E-2</v>
      </c>
      <c r="Q2550">
        <v>1.0000000474974513E-3</v>
      </c>
      <c r="R2550">
        <v>3.0000000260770321E-3</v>
      </c>
      <c r="T2550">
        <v>1.9999999552965164E-2</v>
      </c>
      <c r="AE2550">
        <v>1.1000000000000001</v>
      </c>
    </row>
    <row r="2551" spans="1:31" x14ac:dyDescent="0.2">
      <c r="A2551" s="9">
        <v>2009769</v>
      </c>
      <c r="B2551">
        <v>4967</v>
      </c>
      <c r="C2551" t="s">
        <v>6349</v>
      </c>
      <c r="D2551" t="s">
        <v>6350</v>
      </c>
      <c r="E2551" t="s">
        <v>1889</v>
      </c>
      <c r="F2551" t="s">
        <v>4452</v>
      </c>
      <c r="G2551" t="s">
        <v>639</v>
      </c>
      <c r="H2551" t="s">
        <v>639</v>
      </c>
      <c r="I2551" t="s">
        <v>2732</v>
      </c>
      <c r="J2551" t="s">
        <v>729</v>
      </c>
      <c r="K2551" t="s">
        <v>54</v>
      </c>
      <c r="L2551" s="4">
        <v>2</v>
      </c>
      <c r="M2551" s="4">
        <v>45291</v>
      </c>
      <c r="AE2551">
        <v>1.1000000000000001</v>
      </c>
    </row>
    <row r="2552" spans="1:31" x14ac:dyDescent="0.2">
      <c r="A2552" s="9">
        <v>2003328</v>
      </c>
      <c r="B2552">
        <v>3292</v>
      </c>
      <c r="C2552" t="s">
        <v>6351</v>
      </c>
      <c r="D2552" t="s">
        <v>6352</v>
      </c>
      <c r="E2552" t="s">
        <v>6353</v>
      </c>
      <c r="F2552" t="s">
        <v>6353</v>
      </c>
      <c r="G2552" t="s">
        <v>639</v>
      </c>
      <c r="H2552" t="s">
        <v>684</v>
      </c>
      <c r="I2552" t="s">
        <v>2732</v>
      </c>
      <c r="J2552" t="s">
        <v>694</v>
      </c>
      <c r="K2552" t="s">
        <v>53</v>
      </c>
      <c r="L2552" s="4">
        <v>40113</v>
      </c>
      <c r="M2552" s="4">
        <v>45291</v>
      </c>
      <c r="N2552">
        <v>0.60000002384185791</v>
      </c>
      <c r="O2552">
        <v>2.9999999329447746E-2</v>
      </c>
      <c r="P2552">
        <v>0.60000002384185791</v>
      </c>
      <c r="AC2552">
        <v>13.5</v>
      </c>
      <c r="AE2552">
        <v>1</v>
      </c>
    </row>
    <row r="2553" spans="1:31" x14ac:dyDescent="0.2">
      <c r="A2553" s="9">
        <v>2001503</v>
      </c>
      <c r="B2553">
        <v>2776</v>
      </c>
      <c r="C2553" t="s">
        <v>6354</v>
      </c>
      <c r="D2553" t="s">
        <v>6355</v>
      </c>
      <c r="E2553" t="s">
        <v>3501</v>
      </c>
      <c r="F2553" t="s">
        <v>4917</v>
      </c>
      <c r="G2553" t="s">
        <v>639</v>
      </c>
      <c r="H2553" t="s">
        <v>639</v>
      </c>
      <c r="I2553" t="s">
        <v>2732</v>
      </c>
      <c r="J2553" t="s">
        <v>729</v>
      </c>
      <c r="K2553" t="s">
        <v>53</v>
      </c>
      <c r="L2553" s="4">
        <v>39211</v>
      </c>
      <c r="M2553" s="4">
        <v>45291</v>
      </c>
      <c r="AC2553">
        <v>60</v>
      </c>
      <c r="AE2553">
        <v>1</v>
      </c>
    </row>
    <row r="2554" spans="1:31" x14ac:dyDescent="0.2">
      <c r="A2554" s="9">
        <v>2000330</v>
      </c>
      <c r="B2554">
        <v>278</v>
      </c>
      <c r="C2554" t="s">
        <v>6356</v>
      </c>
      <c r="D2554" t="s">
        <v>2797</v>
      </c>
      <c r="E2554" t="s">
        <v>3234</v>
      </c>
      <c r="F2554" t="s">
        <v>3234</v>
      </c>
      <c r="G2554" t="s">
        <v>639</v>
      </c>
      <c r="H2554" t="s">
        <v>639</v>
      </c>
      <c r="I2554" t="s">
        <v>2732</v>
      </c>
      <c r="J2554" t="s">
        <v>729</v>
      </c>
      <c r="K2554" t="s">
        <v>53</v>
      </c>
      <c r="L2554" s="4">
        <v>39378</v>
      </c>
      <c r="M2554" s="4">
        <v>45291</v>
      </c>
      <c r="AC2554">
        <v>20</v>
      </c>
      <c r="AE2554">
        <v>1</v>
      </c>
    </row>
    <row r="2555" spans="1:31" x14ac:dyDescent="0.2">
      <c r="A2555" s="9">
        <v>2006517</v>
      </c>
      <c r="B2555">
        <v>3576</v>
      </c>
      <c r="C2555" t="s">
        <v>6357</v>
      </c>
      <c r="D2555" t="s">
        <v>6358</v>
      </c>
      <c r="E2555" t="s">
        <v>4986</v>
      </c>
      <c r="F2555" t="s">
        <v>4986</v>
      </c>
      <c r="G2555" t="s">
        <v>639</v>
      </c>
      <c r="H2555" t="s">
        <v>639</v>
      </c>
      <c r="I2555" t="s">
        <v>2732</v>
      </c>
      <c r="J2555" t="s">
        <v>729</v>
      </c>
      <c r="K2555" t="s">
        <v>53</v>
      </c>
      <c r="L2555" s="4">
        <v>2</v>
      </c>
      <c r="M2555" s="4">
        <v>45291</v>
      </c>
      <c r="AC2555">
        <v>2</v>
      </c>
      <c r="AE2555">
        <v>1</v>
      </c>
    </row>
    <row r="2556" spans="1:31" x14ac:dyDescent="0.2">
      <c r="A2556" s="9">
        <v>2004643</v>
      </c>
      <c r="B2556">
        <v>833</v>
      </c>
      <c r="C2556" t="s">
        <v>6359</v>
      </c>
      <c r="D2556" t="s">
        <v>6360</v>
      </c>
      <c r="E2556" t="s">
        <v>1702</v>
      </c>
      <c r="F2556" t="s">
        <v>1702</v>
      </c>
      <c r="G2556" t="s">
        <v>639</v>
      </c>
      <c r="H2556" t="s">
        <v>684</v>
      </c>
      <c r="I2556" t="s">
        <v>2732</v>
      </c>
      <c r="J2556" t="s">
        <v>694</v>
      </c>
      <c r="K2556" t="s">
        <v>53</v>
      </c>
      <c r="L2556" s="4">
        <v>39735</v>
      </c>
      <c r="M2556" s="4">
        <v>45291</v>
      </c>
      <c r="N2556">
        <v>0.5</v>
      </c>
      <c r="AC2556">
        <v>29.5</v>
      </c>
      <c r="AE2556">
        <v>1</v>
      </c>
    </row>
    <row r="2557" spans="1:31" x14ac:dyDescent="0.2">
      <c r="A2557" s="9">
        <v>2007318</v>
      </c>
      <c r="B2557">
        <v>3932</v>
      </c>
      <c r="C2557" t="s">
        <v>6361</v>
      </c>
      <c r="D2557" t="s">
        <v>5396</v>
      </c>
      <c r="E2557" t="s">
        <v>2722</v>
      </c>
      <c r="F2557" t="s">
        <v>2722</v>
      </c>
      <c r="G2557" t="s">
        <v>639</v>
      </c>
      <c r="H2557" t="s">
        <v>684</v>
      </c>
      <c r="I2557" t="s">
        <v>2732</v>
      </c>
      <c r="J2557" t="s">
        <v>694</v>
      </c>
      <c r="K2557" t="s">
        <v>53</v>
      </c>
      <c r="L2557" s="4">
        <v>2</v>
      </c>
      <c r="M2557" s="4">
        <v>45291</v>
      </c>
      <c r="N2557">
        <v>0.30000001192092896</v>
      </c>
      <c r="AC2557">
        <v>13.1</v>
      </c>
      <c r="AE2557">
        <v>1</v>
      </c>
    </row>
    <row r="2558" spans="1:31" x14ac:dyDescent="0.2">
      <c r="A2558" s="9">
        <v>2008166</v>
      </c>
      <c r="B2558">
        <v>4261</v>
      </c>
      <c r="C2558" t="s">
        <v>6362</v>
      </c>
      <c r="D2558" t="s">
        <v>3019</v>
      </c>
      <c r="E2558" t="s">
        <v>2811</v>
      </c>
      <c r="F2558" t="s">
        <v>2811</v>
      </c>
      <c r="G2558" t="s">
        <v>639</v>
      </c>
      <c r="H2558" t="s">
        <v>639</v>
      </c>
      <c r="I2558" t="s">
        <v>2732</v>
      </c>
      <c r="J2558" t="s">
        <v>729</v>
      </c>
      <c r="K2558" t="s">
        <v>54</v>
      </c>
      <c r="L2558" s="4">
        <v>2</v>
      </c>
      <c r="M2558" s="4">
        <v>45291</v>
      </c>
      <c r="AC2558">
        <v>12</v>
      </c>
      <c r="AE2558">
        <v>1</v>
      </c>
    </row>
    <row r="2559" spans="1:31" x14ac:dyDescent="0.2">
      <c r="A2559" s="9">
        <v>2006143</v>
      </c>
      <c r="B2559">
        <v>3628</v>
      </c>
      <c r="C2559" t="s">
        <v>6364</v>
      </c>
      <c r="D2559" t="s">
        <v>3019</v>
      </c>
      <c r="E2559" t="s">
        <v>6365</v>
      </c>
      <c r="F2559" t="s">
        <v>6365</v>
      </c>
      <c r="G2559" t="s">
        <v>639</v>
      </c>
      <c r="H2559" t="s">
        <v>639</v>
      </c>
      <c r="I2559" t="s">
        <v>2732</v>
      </c>
      <c r="J2559" t="s">
        <v>729</v>
      </c>
      <c r="K2559" t="s">
        <v>53</v>
      </c>
      <c r="L2559" s="4">
        <v>2</v>
      </c>
      <c r="M2559" s="4">
        <v>45291</v>
      </c>
      <c r="AE2559">
        <v>1</v>
      </c>
    </row>
    <row r="2560" spans="1:31" x14ac:dyDescent="0.2">
      <c r="A2560" s="9">
        <v>2004687</v>
      </c>
      <c r="B2560">
        <v>3349</v>
      </c>
      <c r="C2560" t="s">
        <v>6363</v>
      </c>
      <c r="D2560" t="s">
        <v>3019</v>
      </c>
      <c r="E2560" t="s">
        <v>1331</v>
      </c>
      <c r="F2560" t="s">
        <v>1331</v>
      </c>
      <c r="G2560" t="s">
        <v>639</v>
      </c>
      <c r="H2560" t="s">
        <v>639</v>
      </c>
      <c r="I2560" t="s">
        <v>2732</v>
      </c>
      <c r="J2560" t="s">
        <v>729</v>
      </c>
      <c r="K2560" t="s">
        <v>53</v>
      </c>
      <c r="L2560" s="4">
        <v>40246</v>
      </c>
      <c r="M2560" s="4">
        <v>45291</v>
      </c>
      <c r="AC2560">
        <v>50</v>
      </c>
      <c r="AE2560">
        <v>1</v>
      </c>
    </row>
    <row r="2561" spans="1:31" x14ac:dyDescent="0.2">
      <c r="A2561" s="9">
        <v>2000340</v>
      </c>
      <c r="B2561">
        <v>346</v>
      </c>
      <c r="C2561" t="s">
        <v>6367</v>
      </c>
      <c r="D2561" t="s">
        <v>3019</v>
      </c>
      <c r="E2561" t="s">
        <v>1702</v>
      </c>
      <c r="F2561" t="s">
        <v>1702</v>
      </c>
      <c r="G2561" t="s">
        <v>639</v>
      </c>
      <c r="H2561" t="s">
        <v>639</v>
      </c>
      <c r="I2561" t="s">
        <v>2732</v>
      </c>
      <c r="J2561" t="s">
        <v>729</v>
      </c>
      <c r="K2561" t="s">
        <v>54</v>
      </c>
      <c r="L2561" s="4">
        <v>2</v>
      </c>
      <c r="M2561" s="4">
        <v>45291</v>
      </c>
      <c r="AC2561">
        <v>50</v>
      </c>
      <c r="AE2561">
        <v>1</v>
      </c>
    </row>
    <row r="2562" spans="1:31" x14ac:dyDescent="0.2">
      <c r="A2562" s="9">
        <v>2001476</v>
      </c>
      <c r="B2562">
        <v>2741</v>
      </c>
      <c r="C2562" t="s">
        <v>6366</v>
      </c>
      <c r="D2562" t="s">
        <v>3019</v>
      </c>
      <c r="E2562" t="s">
        <v>3346</v>
      </c>
      <c r="F2562" t="s">
        <v>3346</v>
      </c>
      <c r="G2562" t="s">
        <v>639</v>
      </c>
      <c r="H2562" t="s">
        <v>639</v>
      </c>
      <c r="I2562" t="s">
        <v>2732</v>
      </c>
      <c r="J2562" t="s">
        <v>729</v>
      </c>
      <c r="K2562" t="s">
        <v>53</v>
      </c>
      <c r="L2562" s="4">
        <v>39168</v>
      </c>
      <c r="M2562" s="4">
        <v>45291</v>
      </c>
      <c r="N2562">
        <v>0</v>
      </c>
      <c r="O2562">
        <v>0</v>
      </c>
      <c r="P2562">
        <v>0</v>
      </c>
      <c r="Q2562">
        <v>0</v>
      </c>
      <c r="R2562">
        <v>0</v>
      </c>
      <c r="T2562">
        <v>0</v>
      </c>
      <c r="AC2562">
        <v>50</v>
      </c>
      <c r="AE2562">
        <v>1</v>
      </c>
    </row>
    <row r="2563" spans="1:31" x14ac:dyDescent="0.2">
      <c r="A2563" s="9">
        <v>2000327</v>
      </c>
      <c r="B2563">
        <v>307</v>
      </c>
      <c r="C2563" t="s">
        <v>6368</v>
      </c>
      <c r="D2563" t="s">
        <v>6369</v>
      </c>
      <c r="E2563" t="s">
        <v>3234</v>
      </c>
      <c r="F2563" t="s">
        <v>3234</v>
      </c>
      <c r="G2563" t="s">
        <v>639</v>
      </c>
      <c r="H2563" t="s">
        <v>639</v>
      </c>
      <c r="I2563" t="s">
        <v>2732</v>
      </c>
      <c r="J2563" t="s">
        <v>729</v>
      </c>
      <c r="K2563" t="s">
        <v>53</v>
      </c>
      <c r="L2563" s="4">
        <v>39378</v>
      </c>
      <c r="M2563" s="4">
        <v>45291</v>
      </c>
      <c r="AC2563">
        <v>65</v>
      </c>
      <c r="AE2563">
        <v>1</v>
      </c>
    </row>
    <row r="2564" spans="1:31" x14ac:dyDescent="0.2">
      <c r="A2564" s="9">
        <v>2001452</v>
      </c>
      <c r="B2564">
        <v>884</v>
      </c>
      <c r="C2564" t="s">
        <v>6372</v>
      </c>
      <c r="D2564" t="s">
        <v>6371</v>
      </c>
      <c r="E2564" t="s">
        <v>5190</v>
      </c>
      <c r="F2564" t="s">
        <v>5190</v>
      </c>
      <c r="G2564" t="s">
        <v>639</v>
      </c>
      <c r="H2564" t="s">
        <v>639</v>
      </c>
      <c r="I2564" t="s">
        <v>2732</v>
      </c>
      <c r="J2564" t="s">
        <v>729</v>
      </c>
      <c r="K2564" t="s">
        <v>53</v>
      </c>
      <c r="L2564" s="4">
        <v>39168</v>
      </c>
      <c r="M2564" s="4">
        <v>45291</v>
      </c>
      <c r="AC2564">
        <v>5</v>
      </c>
      <c r="AE2564">
        <v>1</v>
      </c>
    </row>
    <row r="2565" spans="1:31" x14ac:dyDescent="0.2">
      <c r="A2565" s="9">
        <v>2009645</v>
      </c>
      <c r="B2565">
        <v>4896</v>
      </c>
      <c r="C2565" t="s">
        <v>6370</v>
      </c>
      <c r="D2565" t="s">
        <v>6371</v>
      </c>
      <c r="E2565" t="s">
        <v>3416</v>
      </c>
      <c r="F2565" t="s">
        <v>3416</v>
      </c>
      <c r="G2565" t="s">
        <v>639</v>
      </c>
      <c r="H2565" t="s">
        <v>639</v>
      </c>
      <c r="I2565" t="s">
        <v>2732</v>
      </c>
      <c r="J2565" t="s">
        <v>647</v>
      </c>
      <c r="K2565" t="s">
        <v>54</v>
      </c>
      <c r="L2565" s="4">
        <v>2</v>
      </c>
      <c r="M2565" s="4">
        <v>45291</v>
      </c>
      <c r="AC2565">
        <v>13</v>
      </c>
      <c r="AE2565">
        <v>1</v>
      </c>
    </row>
    <row r="2566" spans="1:31" x14ac:dyDescent="0.2">
      <c r="A2566" s="9">
        <v>2006472</v>
      </c>
      <c r="B2566">
        <v>3559</v>
      </c>
      <c r="C2566" t="s">
        <v>6373</v>
      </c>
      <c r="D2566" t="s">
        <v>6374</v>
      </c>
      <c r="E2566" t="s">
        <v>5822</v>
      </c>
      <c r="F2566" t="s">
        <v>5822</v>
      </c>
      <c r="G2566" t="s">
        <v>639</v>
      </c>
      <c r="H2566" t="s">
        <v>639</v>
      </c>
      <c r="I2566" t="s">
        <v>2732</v>
      </c>
      <c r="J2566" t="s">
        <v>729</v>
      </c>
      <c r="K2566" t="s">
        <v>53</v>
      </c>
      <c r="L2566" s="4">
        <v>2</v>
      </c>
      <c r="M2566" s="4">
        <v>45291</v>
      </c>
      <c r="AC2566">
        <v>2</v>
      </c>
      <c r="AE2566">
        <v>1</v>
      </c>
    </row>
    <row r="2567" spans="1:31" x14ac:dyDescent="0.2">
      <c r="A2567" s="9">
        <v>2009627</v>
      </c>
      <c r="B2567">
        <v>4940</v>
      </c>
      <c r="C2567" t="s">
        <v>6375</v>
      </c>
      <c r="D2567" t="s">
        <v>6376</v>
      </c>
      <c r="E2567" t="s">
        <v>6158</v>
      </c>
      <c r="F2567" t="s">
        <v>6158</v>
      </c>
      <c r="G2567" t="s">
        <v>639</v>
      </c>
      <c r="H2567" t="s">
        <v>639</v>
      </c>
      <c r="I2567" t="s">
        <v>2732</v>
      </c>
      <c r="J2567" t="s">
        <v>729</v>
      </c>
      <c r="K2567" t="s">
        <v>54</v>
      </c>
      <c r="L2567" s="4">
        <v>2</v>
      </c>
      <c r="M2567" s="4">
        <v>45291</v>
      </c>
      <c r="N2567">
        <v>7.9999998211860657E-2</v>
      </c>
      <c r="O2567">
        <v>3.9999999105930328E-2</v>
      </c>
      <c r="P2567">
        <v>2.9999999329447746E-2</v>
      </c>
      <c r="AE2567">
        <v>1.1000000000000001</v>
      </c>
    </row>
    <row r="2568" spans="1:31" x14ac:dyDescent="0.2">
      <c r="A2568" s="9">
        <v>2007439</v>
      </c>
      <c r="B2568">
        <v>4029</v>
      </c>
      <c r="C2568" t="s">
        <v>6377</v>
      </c>
      <c r="D2568" t="s">
        <v>6378</v>
      </c>
      <c r="E2568" t="s">
        <v>1469</v>
      </c>
      <c r="F2568" t="s">
        <v>1469</v>
      </c>
      <c r="G2568" t="s">
        <v>639</v>
      </c>
      <c r="H2568" t="s">
        <v>639</v>
      </c>
      <c r="I2568" t="s">
        <v>2732</v>
      </c>
      <c r="J2568" t="s">
        <v>729</v>
      </c>
      <c r="K2568" t="s">
        <v>54</v>
      </c>
      <c r="L2568" s="4">
        <v>2</v>
      </c>
      <c r="M2568" s="4">
        <v>45291</v>
      </c>
      <c r="N2568">
        <v>5.4000000953674316</v>
      </c>
      <c r="O2568">
        <v>32</v>
      </c>
      <c r="V2568">
        <v>1.8999999761581421</v>
      </c>
      <c r="AE2568">
        <v>1.1000000000000001</v>
      </c>
    </row>
    <row r="2569" spans="1:31" x14ac:dyDescent="0.2">
      <c r="A2569" s="9">
        <v>2000172</v>
      </c>
      <c r="B2569">
        <v>1892</v>
      </c>
      <c r="C2569" t="s">
        <v>6379</v>
      </c>
      <c r="D2569" t="s">
        <v>6380</v>
      </c>
      <c r="E2569" t="s">
        <v>3234</v>
      </c>
      <c r="F2569" t="s">
        <v>3234</v>
      </c>
      <c r="G2569" t="s">
        <v>639</v>
      </c>
      <c r="H2569" t="s">
        <v>639</v>
      </c>
      <c r="I2569" t="s">
        <v>2732</v>
      </c>
      <c r="J2569" t="s">
        <v>729</v>
      </c>
      <c r="K2569" t="s">
        <v>53</v>
      </c>
      <c r="L2569" s="4">
        <v>39378</v>
      </c>
      <c r="M2569" s="4">
        <v>45291</v>
      </c>
      <c r="AC2569">
        <v>60</v>
      </c>
      <c r="AE2569">
        <v>1</v>
      </c>
    </row>
    <row r="2570" spans="1:31" x14ac:dyDescent="0.2">
      <c r="A2570" s="9">
        <v>2000328</v>
      </c>
      <c r="B2570">
        <v>382</v>
      </c>
      <c r="C2570" t="s">
        <v>6381</v>
      </c>
      <c r="D2570" t="s">
        <v>6382</v>
      </c>
      <c r="E2570" t="s">
        <v>3234</v>
      </c>
      <c r="F2570" t="s">
        <v>3234</v>
      </c>
      <c r="G2570" t="s">
        <v>639</v>
      </c>
      <c r="H2570" t="s">
        <v>639</v>
      </c>
      <c r="I2570" t="s">
        <v>2732</v>
      </c>
      <c r="J2570" t="s">
        <v>729</v>
      </c>
      <c r="K2570" t="s">
        <v>53</v>
      </c>
      <c r="L2570" s="4">
        <v>39378</v>
      </c>
      <c r="M2570" s="4">
        <v>45291</v>
      </c>
      <c r="AC2570">
        <v>60</v>
      </c>
      <c r="AE2570">
        <v>1</v>
      </c>
    </row>
    <row r="2571" spans="1:31" x14ac:dyDescent="0.2">
      <c r="A2571" s="9">
        <v>2006162</v>
      </c>
      <c r="B2571">
        <v>3635</v>
      </c>
      <c r="C2571" t="s">
        <v>6383</v>
      </c>
      <c r="D2571" t="s">
        <v>6384</v>
      </c>
      <c r="E2571" t="s">
        <v>3346</v>
      </c>
      <c r="F2571" t="s">
        <v>3346</v>
      </c>
      <c r="G2571" t="s">
        <v>639</v>
      </c>
      <c r="H2571" t="s">
        <v>639</v>
      </c>
      <c r="I2571" t="s">
        <v>2732</v>
      </c>
      <c r="J2571" t="s">
        <v>729</v>
      </c>
      <c r="K2571" t="s">
        <v>53</v>
      </c>
      <c r="L2571" s="4">
        <v>2</v>
      </c>
      <c r="M2571" s="4">
        <v>45291</v>
      </c>
      <c r="AC2571">
        <v>60</v>
      </c>
      <c r="AE2571">
        <v>1</v>
      </c>
    </row>
    <row r="2572" spans="1:31" x14ac:dyDescent="0.2">
      <c r="A2572" s="9">
        <v>2005335</v>
      </c>
      <c r="B2572">
        <v>3525</v>
      </c>
      <c r="C2572" t="s">
        <v>6385</v>
      </c>
      <c r="D2572" t="s">
        <v>6386</v>
      </c>
      <c r="E2572" t="s">
        <v>1331</v>
      </c>
      <c r="F2572" t="s">
        <v>1331</v>
      </c>
      <c r="G2572" t="s">
        <v>639</v>
      </c>
      <c r="H2572" t="s">
        <v>639</v>
      </c>
      <c r="I2572" t="s">
        <v>2732</v>
      </c>
      <c r="J2572" t="s">
        <v>729</v>
      </c>
      <c r="K2572" t="s">
        <v>53</v>
      </c>
      <c r="L2572" s="4">
        <v>2</v>
      </c>
      <c r="M2572" s="4">
        <v>45291</v>
      </c>
      <c r="AC2572">
        <v>35</v>
      </c>
      <c r="AE2572">
        <v>1</v>
      </c>
    </row>
    <row r="2573" spans="1:31" x14ac:dyDescent="0.2">
      <c r="A2573" s="9">
        <v>2000325</v>
      </c>
      <c r="B2573">
        <v>279</v>
      </c>
      <c r="C2573" t="s">
        <v>6387</v>
      </c>
      <c r="D2573" t="s">
        <v>6388</v>
      </c>
      <c r="E2573" t="s">
        <v>3234</v>
      </c>
      <c r="F2573" t="s">
        <v>3234</v>
      </c>
      <c r="G2573" t="s">
        <v>639</v>
      </c>
      <c r="H2573" t="s">
        <v>639</v>
      </c>
      <c r="I2573" t="s">
        <v>2732</v>
      </c>
      <c r="J2573" t="s">
        <v>729</v>
      </c>
      <c r="K2573" t="s">
        <v>53</v>
      </c>
      <c r="L2573" s="4">
        <v>39378</v>
      </c>
      <c r="M2573" s="4">
        <v>45291</v>
      </c>
      <c r="AC2573">
        <v>60</v>
      </c>
      <c r="AE2573">
        <v>1</v>
      </c>
    </row>
    <row r="2574" spans="1:31" x14ac:dyDescent="0.2">
      <c r="A2574" s="9">
        <v>2000311</v>
      </c>
      <c r="B2574">
        <v>366</v>
      </c>
      <c r="C2574" t="s">
        <v>6389</v>
      </c>
      <c r="D2574" t="s">
        <v>6390</v>
      </c>
      <c r="E2574" t="s">
        <v>3346</v>
      </c>
      <c r="F2574" t="s">
        <v>3346</v>
      </c>
      <c r="G2574" t="s">
        <v>639</v>
      </c>
      <c r="H2574" t="s">
        <v>639</v>
      </c>
      <c r="I2574" t="s">
        <v>2732</v>
      </c>
      <c r="J2574" t="s">
        <v>729</v>
      </c>
      <c r="K2574" t="s">
        <v>53</v>
      </c>
      <c r="L2574" s="4">
        <v>39350</v>
      </c>
      <c r="M2574" s="4">
        <v>45291</v>
      </c>
      <c r="AC2574">
        <v>70</v>
      </c>
      <c r="AE2574">
        <v>1</v>
      </c>
    </row>
    <row r="2575" spans="1:31" x14ac:dyDescent="0.2">
      <c r="A2575" s="9">
        <v>2001537</v>
      </c>
      <c r="B2575">
        <v>374</v>
      </c>
      <c r="C2575" t="s">
        <v>6391</v>
      </c>
      <c r="D2575" t="s">
        <v>6392</v>
      </c>
      <c r="E2575" t="s">
        <v>3346</v>
      </c>
      <c r="F2575" t="s">
        <v>3346</v>
      </c>
      <c r="G2575" t="s">
        <v>639</v>
      </c>
      <c r="H2575" t="s">
        <v>639</v>
      </c>
      <c r="I2575" t="s">
        <v>2732</v>
      </c>
      <c r="J2575" t="s">
        <v>729</v>
      </c>
      <c r="K2575" t="s">
        <v>53</v>
      </c>
      <c r="L2575" s="4">
        <v>39224</v>
      </c>
      <c r="M2575" s="4">
        <v>45291</v>
      </c>
      <c r="N2575">
        <v>0</v>
      </c>
      <c r="O2575">
        <v>0</v>
      </c>
      <c r="P2575">
        <v>0</v>
      </c>
      <c r="Q2575">
        <v>0</v>
      </c>
      <c r="R2575">
        <v>0</v>
      </c>
      <c r="T2575">
        <v>0</v>
      </c>
      <c r="AC2575">
        <v>70</v>
      </c>
      <c r="AE2575">
        <v>1</v>
      </c>
    </row>
    <row r="2576" spans="1:31" x14ac:dyDescent="0.2">
      <c r="A2576" s="9">
        <v>2000313</v>
      </c>
      <c r="B2576">
        <v>368</v>
      </c>
      <c r="C2576" t="s">
        <v>6393</v>
      </c>
      <c r="D2576" t="s">
        <v>6394</v>
      </c>
      <c r="E2576" t="s">
        <v>3346</v>
      </c>
      <c r="F2576" t="s">
        <v>3346</v>
      </c>
      <c r="G2576" t="s">
        <v>639</v>
      </c>
      <c r="H2576" t="s">
        <v>639</v>
      </c>
      <c r="I2576" t="s">
        <v>2732</v>
      </c>
      <c r="J2576" t="s">
        <v>729</v>
      </c>
      <c r="K2576" t="s">
        <v>53</v>
      </c>
      <c r="L2576" s="4">
        <v>39350</v>
      </c>
      <c r="M2576" s="4">
        <v>45291</v>
      </c>
      <c r="AC2576">
        <v>40</v>
      </c>
      <c r="AE2576">
        <v>1</v>
      </c>
    </row>
    <row r="2577" spans="1:31" x14ac:dyDescent="0.2">
      <c r="A2577" s="9">
        <v>2000329</v>
      </c>
      <c r="B2577">
        <v>381</v>
      </c>
      <c r="C2577" t="s">
        <v>6395</v>
      </c>
      <c r="D2577" t="s">
        <v>6396</v>
      </c>
      <c r="E2577" t="s">
        <v>3234</v>
      </c>
      <c r="F2577" t="s">
        <v>3234</v>
      </c>
      <c r="G2577" t="s">
        <v>639</v>
      </c>
      <c r="H2577" t="s">
        <v>639</v>
      </c>
      <c r="I2577" t="s">
        <v>2732</v>
      </c>
      <c r="J2577" t="s">
        <v>729</v>
      </c>
      <c r="K2577" t="s">
        <v>53</v>
      </c>
      <c r="L2577" s="4">
        <v>39378</v>
      </c>
      <c r="M2577" s="4">
        <v>45291</v>
      </c>
      <c r="AC2577">
        <v>60</v>
      </c>
      <c r="AE2577">
        <v>1</v>
      </c>
    </row>
    <row r="2578" spans="1:31" x14ac:dyDescent="0.2">
      <c r="A2578" s="9">
        <v>2001451</v>
      </c>
      <c r="B2578">
        <v>2740</v>
      </c>
      <c r="C2578" t="s">
        <v>6397</v>
      </c>
      <c r="D2578" t="s">
        <v>6398</v>
      </c>
      <c r="E2578" t="s">
        <v>6082</v>
      </c>
      <c r="F2578" t="s">
        <v>6082</v>
      </c>
      <c r="G2578" t="s">
        <v>639</v>
      </c>
      <c r="H2578" t="s">
        <v>639</v>
      </c>
      <c r="I2578" t="s">
        <v>2732</v>
      </c>
      <c r="J2578" t="s">
        <v>729</v>
      </c>
      <c r="K2578" t="s">
        <v>53</v>
      </c>
      <c r="L2578" s="4">
        <v>39168</v>
      </c>
      <c r="M2578" s="4">
        <v>45291</v>
      </c>
      <c r="N2578">
        <v>0</v>
      </c>
      <c r="O2578">
        <v>0</v>
      </c>
      <c r="P2578">
        <v>0</v>
      </c>
      <c r="Q2578">
        <v>0</v>
      </c>
      <c r="R2578">
        <v>0</v>
      </c>
      <c r="T2578">
        <v>0</v>
      </c>
      <c r="AC2578">
        <v>10</v>
      </c>
      <c r="AE2578">
        <v>1</v>
      </c>
    </row>
    <row r="2579" spans="1:31" x14ac:dyDescent="0.2">
      <c r="A2579" s="9">
        <v>2006516</v>
      </c>
      <c r="B2579">
        <v>3538</v>
      </c>
      <c r="C2579" t="s">
        <v>6399</v>
      </c>
      <c r="D2579" t="s">
        <v>6400</v>
      </c>
      <c r="E2579" t="s">
        <v>6401</v>
      </c>
      <c r="F2579" t="s">
        <v>6401</v>
      </c>
      <c r="G2579" t="s">
        <v>639</v>
      </c>
      <c r="H2579" t="s">
        <v>639</v>
      </c>
      <c r="I2579" t="s">
        <v>2732</v>
      </c>
      <c r="J2579" t="s">
        <v>729</v>
      </c>
      <c r="K2579" t="s">
        <v>53</v>
      </c>
      <c r="L2579" s="4">
        <v>2</v>
      </c>
      <c r="M2579" s="4">
        <v>45291</v>
      </c>
      <c r="AC2579">
        <v>5</v>
      </c>
      <c r="AE2579">
        <v>1</v>
      </c>
    </row>
    <row r="2580" spans="1:31" x14ac:dyDescent="0.2">
      <c r="A2580" s="9">
        <v>2001173</v>
      </c>
      <c r="B2580">
        <v>2547</v>
      </c>
      <c r="C2580" t="s">
        <v>6402</v>
      </c>
      <c r="D2580" t="s">
        <v>6403</v>
      </c>
      <c r="E2580" t="s">
        <v>4744</v>
      </c>
      <c r="F2580" t="s">
        <v>4744</v>
      </c>
      <c r="G2580" t="s">
        <v>639</v>
      </c>
      <c r="H2580" t="s">
        <v>639</v>
      </c>
      <c r="I2580" t="s">
        <v>2732</v>
      </c>
      <c r="J2580" t="s">
        <v>647</v>
      </c>
      <c r="K2580" t="s">
        <v>53</v>
      </c>
      <c r="L2580" s="4">
        <v>40379</v>
      </c>
      <c r="M2580" s="4">
        <v>45291</v>
      </c>
      <c r="AC2580">
        <v>5</v>
      </c>
      <c r="AE2580">
        <v>1</v>
      </c>
    </row>
    <row r="2581" spans="1:31" x14ac:dyDescent="0.2">
      <c r="A2581" s="9">
        <v>2009333</v>
      </c>
      <c r="B2581">
        <v>4789</v>
      </c>
      <c r="C2581" t="s">
        <v>6404</v>
      </c>
      <c r="D2581" t="s">
        <v>6405</v>
      </c>
      <c r="E2581" t="s">
        <v>1264</v>
      </c>
      <c r="F2581" t="s">
        <v>2647</v>
      </c>
      <c r="G2581" t="s">
        <v>639</v>
      </c>
      <c r="H2581" t="s">
        <v>639</v>
      </c>
      <c r="I2581" t="s">
        <v>2732</v>
      </c>
      <c r="J2581" t="s">
        <v>647</v>
      </c>
      <c r="K2581" t="s">
        <v>53</v>
      </c>
      <c r="L2581" s="4">
        <v>2</v>
      </c>
      <c r="M2581" s="4">
        <v>45291</v>
      </c>
      <c r="Q2581">
        <v>36</v>
      </c>
      <c r="T2581">
        <v>2</v>
      </c>
      <c r="AE2581">
        <v>1</v>
      </c>
    </row>
    <row r="2582" spans="1:31" x14ac:dyDescent="0.2">
      <c r="A2582" s="9">
        <v>2009332</v>
      </c>
      <c r="B2582">
        <v>4788</v>
      </c>
      <c r="C2582" t="s">
        <v>6406</v>
      </c>
      <c r="D2582" t="s">
        <v>6407</v>
      </c>
      <c r="E2582" t="s">
        <v>1264</v>
      </c>
      <c r="F2582" t="s">
        <v>2647</v>
      </c>
      <c r="G2582" t="s">
        <v>639</v>
      </c>
      <c r="H2582" t="s">
        <v>639</v>
      </c>
      <c r="I2582" t="s">
        <v>2732</v>
      </c>
      <c r="J2582" t="s">
        <v>647</v>
      </c>
      <c r="K2582" t="s">
        <v>53</v>
      </c>
      <c r="L2582" s="4">
        <v>2</v>
      </c>
      <c r="M2582" s="4">
        <v>45291</v>
      </c>
      <c r="O2582">
        <v>6</v>
      </c>
      <c r="P2582">
        <v>15</v>
      </c>
      <c r="T2582">
        <v>6.8000001907348633</v>
      </c>
      <c r="AE2582">
        <v>1</v>
      </c>
    </row>
    <row r="2583" spans="1:31" x14ac:dyDescent="0.2">
      <c r="A2583" s="9">
        <v>2001171</v>
      </c>
      <c r="B2583">
        <v>1116</v>
      </c>
      <c r="C2583" t="s">
        <v>6408</v>
      </c>
      <c r="D2583" t="s">
        <v>6409</v>
      </c>
      <c r="E2583" t="s">
        <v>6410</v>
      </c>
      <c r="F2583" t="s">
        <v>6410</v>
      </c>
      <c r="G2583" t="s">
        <v>639</v>
      </c>
      <c r="H2583" t="s">
        <v>684</v>
      </c>
      <c r="I2583" t="s">
        <v>2732</v>
      </c>
      <c r="J2583" t="s">
        <v>694</v>
      </c>
      <c r="K2583" t="s">
        <v>53</v>
      </c>
      <c r="L2583" s="4">
        <v>40211</v>
      </c>
      <c r="M2583" s="4">
        <v>45291</v>
      </c>
      <c r="N2583">
        <v>0.5</v>
      </c>
      <c r="O2583">
        <v>0.5</v>
      </c>
      <c r="P2583">
        <v>0.5</v>
      </c>
      <c r="AC2583">
        <v>26.3</v>
      </c>
      <c r="AE2583">
        <v>1</v>
      </c>
    </row>
    <row r="2584" spans="1:31" x14ac:dyDescent="0.2">
      <c r="A2584" s="9">
        <v>2007491</v>
      </c>
      <c r="B2584">
        <v>4007</v>
      </c>
      <c r="C2584" t="s">
        <v>6411</v>
      </c>
      <c r="D2584" t="s">
        <v>6412</v>
      </c>
      <c r="E2584" t="s">
        <v>6413</v>
      </c>
      <c r="F2584" t="s">
        <v>6413</v>
      </c>
      <c r="G2584" t="s">
        <v>639</v>
      </c>
      <c r="H2584" t="s">
        <v>684</v>
      </c>
      <c r="I2584" t="s">
        <v>2732</v>
      </c>
      <c r="J2584" t="s">
        <v>694</v>
      </c>
      <c r="K2584" t="s">
        <v>53</v>
      </c>
      <c r="L2584" s="4">
        <v>2</v>
      </c>
      <c r="M2584" s="4">
        <v>45291</v>
      </c>
      <c r="N2584">
        <v>0.69999998807907104</v>
      </c>
      <c r="O2584">
        <v>0.40000000596046448</v>
      </c>
      <c r="P2584">
        <v>0.69999998807907104</v>
      </c>
      <c r="AC2584">
        <v>18.2</v>
      </c>
      <c r="AE2584">
        <v>1</v>
      </c>
    </row>
    <row r="2585" spans="1:31" x14ac:dyDescent="0.2">
      <c r="A2585" s="9">
        <v>2007784</v>
      </c>
      <c r="B2585">
        <v>4142</v>
      </c>
      <c r="C2585" t="s">
        <v>6414</v>
      </c>
      <c r="D2585" t="s">
        <v>6415</v>
      </c>
      <c r="E2585" t="s">
        <v>6416</v>
      </c>
      <c r="F2585" t="s">
        <v>6416</v>
      </c>
      <c r="G2585" t="s">
        <v>639</v>
      </c>
      <c r="H2585" t="s">
        <v>684</v>
      </c>
      <c r="I2585" t="s">
        <v>2732</v>
      </c>
      <c r="J2585" t="s">
        <v>694</v>
      </c>
      <c r="K2585" t="s">
        <v>53</v>
      </c>
      <c r="L2585" s="4">
        <v>2</v>
      </c>
      <c r="M2585" s="4">
        <v>45291</v>
      </c>
      <c r="N2585">
        <v>0.60000002384185791</v>
      </c>
      <c r="AC2585">
        <v>16.100000000000001</v>
      </c>
      <c r="AE2585">
        <v>1</v>
      </c>
    </row>
    <row r="2586" spans="1:31" x14ac:dyDescent="0.2">
      <c r="A2586" s="9">
        <v>2001465</v>
      </c>
      <c r="B2586">
        <v>2718</v>
      </c>
      <c r="C2586" t="s">
        <v>6417</v>
      </c>
      <c r="D2586" t="s">
        <v>6418</v>
      </c>
      <c r="E2586" t="s">
        <v>6419</v>
      </c>
      <c r="F2586" t="s">
        <v>6419</v>
      </c>
      <c r="G2586" t="s">
        <v>639</v>
      </c>
      <c r="H2586" t="s">
        <v>684</v>
      </c>
      <c r="I2586" t="s">
        <v>2732</v>
      </c>
      <c r="J2586" t="s">
        <v>686</v>
      </c>
      <c r="K2586" t="s">
        <v>53</v>
      </c>
      <c r="L2586" s="4">
        <v>39140</v>
      </c>
      <c r="M2586" s="4">
        <v>45291</v>
      </c>
      <c r="N2586">
        <v>8.1000003814697266</v>
      </c>
      <c r="O2586">
        <v>7.1999998092651367</v>
      </c>
      <c r="Q2586">
        <v>7.1999998092651367</v>
      </c>
      <c r="AC2586">
        <v>63</v>
      </c>
      <c r="AE2586">
        <v>1</v>
      </c>
    </row>
    <row r="2587" spans="1:31" x14ac:dyDescent="0.2">
      <c r="A2587" s="9">
        <v>2008865</v>
      </c>
      <c r="B2587">
        <v>4523</v>
      </c>
      <c r="C2587" t="s">
        <v>6420</v>
      </c>
      <c r="D2587" t="s">
        <v>6421</v>
      </c>
      <c r="E2587" t="s">
        <v>6422</v>
      </c>
      <c r="F2587" t="s">
        <v>6422</v>
      </c>
      <c r="G2587" t="s">
        <v>639</v>
      </c>
      <c r="H2587" t="s">
        <v>684</v>
      </c>
      <c r="I2587" t="s">
        <v>2732</v>
      </c>
      <c r="J2587" t="s">
        <v>694</v>
      </c>
      <c r="K2587" t="s">
        <v>53</v>
      </c>
      <c r="L2587" s="4">
        <v>2</v>
      </c>
      <c r="M2587" s="4">
        <v>45289</v>
      </c>
      <c r="N2587">
        <v>0.30000001192092896</v>
      </c>
      <c r="AC2587">
        <v>13.1</v>
      </c>
      <c r="AE2587">
        <v>1</v>
      </c>
    </row>
    <row r="2588" spans="1:31" x14ac:dyDescent="0.2">
      <c r="A2588" s="9">
        <v>2009515</v>
      </c>
      <c r="C2588" t="s">
        <v>6423</v>
      </c>
      <c r="D2588" t="s">
        <v>6424</v>
      </c>
      <c r="E2588" t="s">
        <v>2076</v>
      </c>
      <c r="F2588" t="s">
        <v>2077</v>
      </c>
      <c r="G2588" t="s">
        <v>639</v>
      </c>
      <c r="H2588" t="s">
        <v>639</v>
      </c>
      <c r="I2588" t="s">
        <v>772</v>
      </c>
      <c r="J2588" t="s">
        <v>641</v>
      </c>
      <c r="K2588" t="s">
        <v>54</v>
      </c>
      <c r="L2588" s="4">
        <v>2</v>
      </c>
      <c r="M2588" s="4">
        <v>45283</v>
      </c>
      <c r="N2588">
        <v>6.5</v>
      </c>
      <c r="Q2588">
        <v>3.5</v>
      </c>
      <c r="R2588">
        <v>6.5</v>
      </c>
      <c r="X2588">
        <v>5.9999998658895493E-2</v>
      </c>
      <c r="AE2588">
        <v>1.3</v>
      </c>
    </row>
    <row r="2589" spans="1:31" x14ac:dyDescent="0.2">
      <c r="A2589" s="9">
        <v>2007738</v>
      </c>
      <c r="B2589">
        <v>4119</v>
      </c>
      <c r="C2589" t="s">
        <v>6425</v>
      </c>
      <c r="D2589" t="s">
        <v>6426</v>
      </c>
      <c r="E2589" t="s">
        <v>4708</v>
      </c>
      <c r="F2589" t="s">
        <v>4708</v>
      </c>
      <c r="G2589" t="s">
        <v>639</v>
      </c>
      <c r="H2589" t="s">
        <v>684</v>
      </c>
      <c r="I2589" t="s">
        <v>2732</v>
      </c>
      <c r="J2589" t="s">
        <v>694</v>
      </c>
      <c r="K2589" t="s">
        <v>53</v>
      </c>
      <c r="L2589" s="4">
        <v>2</v>
      </c>
      <c r="M2589" s="4">
        <v>45260</v>
      </c>
      <c r="N2589">
        <v>0.40000000596046448</v>
      </c>
      <c r="AC2589">
        <v>16.600000000000001</v>
      </c>
      <c r="AE2589">
        <v>1</v>
      </c>
    </row>
    <row r="2590" spans="1:31" x14ac:dyDescent="0.2">
      <c r="A2590" s="9">
        <v>2010775</v>
      </c>
      <c r="B2590">
        <v>5403</v>
      </c>
      <c r="C2590" t="s">
        <v>6427</v>
      </c>
      <c r="D2590" t="s">
        <v>3534</v>
      </c>
      <c r="E2590" t="s">
        <v>6428</v>
      </c>
      <c r="F2590" t="s">
        <v>6428</v>
      </c>
      <c r="G2590" t="s">
        <v>639</v>
      </c>
      <c r="H2590" t="s">
        <v>684</v>
      </c>
      <c r="I2590" t="s">
        <v>2732</v>
      </c>
      <c r="J2590" t="s">
        <v>694</v>
      </c>
      <c r="K2590" t="s">
        <v>53</v>
      </c>
      <c r="L2590" s="4">
        <v>2</v>
      </c>
      <c r="M2590" s="4">
        <v>45260</v>
      </c>
      <c r="N2590">
        <v>0.15000000596046448</v>
      </c>
      <c r="AC2590">
        <v>10.5</v>
      </c>
      <c r="AE2590">
        <v>1</v>
      </c>
    </row>
    <row r="2591" spans="1:31" x14ac:dyDescent="0.2">
      <c r="A2591" s="9">
        <v>2009646</v>
      </c>
      <c r="B2591">
        <v>4870</v>
      </c>
      <c r="C2591" t="s">
        <v>6429</v>
      </c>
      <c r="D2591" t="s">
        <v>6430</v>
      </c>
      <c r="E2591" t="s">
        <v>6431</v>
      </c>
      <c r="F2591" t="s">
        <v>6431</v>
      </c>
      <c r="G2591" t="s">
        <v>639</v>
      </c>
      <c r="H2591" t="s">
        <v>684</v>
      </c>
      <c r="I2591" t="s">
        <v>2732</v>
      </c>
      <c r="J2591" t="s">
        <v>694</v>
      </c>
      <c r="K2591" t="s">
        <v>53</v>
      </c>
      <c r="L2591" s="4">
        <v>2</v>
      </c>
      <c r="M2591" s="4">
        <v>45260</v>
      </c>
      <c r="N2591">
        <v>0.30000001192092896</v>
      </c>
      <c r="AC2591">
        <v>11.9</v>
      </c>
      <c r="AE2591">
        <v>1</v>
      </c>
    </row>
    <row r="2592" spans="1:31" x14ac:dyDescent="0.2">
      <c r="A2592" s="9">
        <v>2009585</v>
      </c>
      <c r="C2592" t="s">
        <v>6432</v>
      </c>
      <c r="D2592" t="s">
        <v>6433</v>
      </c>
      <c r="E2592" t="s">
        <v>790</v>
      </c>
      <c r="F2592" t="s">
        <v>6434</v>
      </c>
      <c r="G2592" t="s">
        <v>639</v>
      </c>
      <c r="H2592" t="s">
        <v>684</v>
      </c>
      <c r="I2592" t="s">
        <v>772</v>
      </c>
      <c r="J2592" t="s">
        <v>686</v>
      </c>
      <c r="K2592" t="s">
        <v>53</v>
      </c>
      <c r="L2592" s="4">
        <v>2</v>
      </c>
      <c r="M2592" s="4">
        <v>45255</v>
      </c>
      <c r="N2592">
        <v>4</v>
      </c>
      <c r="O2592">
        <v>3</v>
      </c>
      <c r="P2592">
        <v>2.5</v>
      </c>
      <c r="Q2592">
        <v>8</v>
      </c>
      <c r="R2592">
        <v>1</v>
      </c>
      <c r="AC2592">
        <v>50</v>
      </c>
      <c r="AE2592">
        <v>1</v>
      </c>
    </row>
    <row r="2593" spans="1:31" x14ac:dyDescent="0.2">
      <c r="A2593" s="9">
        <v>2009496</v>
      </c>
      <c r="C2593" t="s">
        <v>6435</v>
      </c>
      <c r="D2593" t="s">
        <v>6436</v>
      </c>
      <c r="E2593" t="s">
        <v>1761</v>
      </c>
      <c r="F2593" t="s">
        <v>6434</v>
      </c>
      <c r="G2593" t="s">
        <v>639</v>
      </c>
      <c r="H2593" t="s">
        <v>684</v>
      </c>
      <c r="I2593" t="s">
        <v>772</v>
      </c>
      <c r="J2593" t="s">
        <v>686</v>
      </c>
      <c r="K2593" t="s">
        <v>53</v>
      </c>
      <c r="L2593" s="4">
        <v>2</v>
      </c>
      <c r="M2593" s="4">
        <v>45255</v>
      </c>
      <c r="N2593">
        <v>4</v>
      </c>
      <c r="O2593">
        <v>3</v>
      </c>
      <c r="P2593">
        <v>2.5</v>
      </c>
      <c r="Q2593">
        <v>8</v>
      </c>
      <c r="R2593">
        <v>1</v>
      </c>
      <c r="AC2593">
        <v>50</v>
      </c>
      <c r="AE2593">
        <v>1</v>
      </c>
    </row>
    <row r="2594" spans="1:31" x14ac:dyDescent="0.2">
      <c r="A2594" s="9">
        <v>2009425</v>
      </c>
      <c r="C2594" t="s">
        <v>6437</v>
      </c>
      <c r="D2594" t="s">
        <v>6438</v>
      </c>
      <c r="E2594" t="s">
        <v>6439</v>
      </c>
      <c r="F2594" t="s">
        <v>6439</v>
      </c>
      <c r="G2594" t="s">
        <v>639</v>
      </c>
      <c r="H2594" t="s">
        <v>684</v>
      </c>
      <c r="I2594" t="s">
        <v>1282</v>
      </c>
      <c r="J2594" t="s">
        <v>686</v>
      </c>
      <c r="K2594" t="s">
        <v>54</v>
      </c>
      <c r="L2594" s="4">
        <v>43411</v>
      </c>
      <c r="M2594" s="4">
        <v>45237</v>
      </c>
      <c r="N2594">
        <v>0.30000001192092896</v>
      </c>
      <c r="O2594">
        <v>5.000000074505806E-2</v>
      </c>
      <c r="P2594">
        <v>0.30000001192092896</v>
      </c>
      <c r="AC2594">
        <v>3</v>
      </c>
      <c r="AE2594">
        <v>1.1000000000000001</v>
      </c>
    </row>
    <row r="2595" spans="1:31" x14ac:dyDescent="0.2">
      <c r="A2595" s="9">
        <v>2007445</v>
      </c>
      <c r="C2595" t="s">
        <v>6440</v>
      </c>
      <c r="D2595" t="s">
        <v>6441</v>
      </c>
      <c r="E2595" t="s">
        <v>2496</v>
      </c>
      <c r="F2595" t="s">
        <v>6442</v>
      </c>
      <c r="G2595" t="s">
        <v>639</v>
      </c>
      <c r="H2595" t="s">
        <v>639</v>
      </c>
      <c r="I2595" t="s">
        <v>1282</v>
      </c>
      <c r="J2595" t="s">
        <v>641</v>
      </c>
      <c r="K2595" t="s">
        <v>53</v>
      </c>
      <c r="L2595" s="4">
        <v>43411</v>
      </c>
      <c r="M2595" s="4">
        <v>45237</v>
      </c>
      <c r="N2595">
        <v>26</v>
      </c>
      <c r="T2595">
        <v>13</v>
      </c>
      <c r="AE2595">
        <v>1</v>
      </c>
    </row>
    <row r="2596" spans="1:31" x14ac:dyDescent="0.2">
      <c r="A2596" s="9">
        <v>2009426</v>
      </c>
      <c r="C2596" t="s">
        <v>6443</v>
      </c>
      <c r="D2596" t="s">
        <v>6444</v>
      </c>
      <c r="E2596" t="s">
        <v>6439</v>
      </c>
      <c r="F2596" t="s">
        <v>6439</v>
      </c>
      <c r="G2596" t="s">
        <v>639</v>
      </c>
      <c r="H2596" t="s">
        <v>684</v>
      </c>
      <c r="I2596" t="s">
        <v>1282</v>
      </c>
      <c r="J2596" t="s">
        <v>694</v>
      </c>
      <c r="K2596" t="s">
        <v>53</v>
      </c>
      <c r="L2596" s="4">
        <v>43411</v>
      </c>
      <c r="M2596" s="4">
        <v>45237</v>
      </c>
      <c r="N2596">
        <v>0.5</v>
      </c>
      <c r="O2596">
        <v>0.10000000149011612</v>
      </c>
      <c r="P2596">
        <v>0.40000000596046448</v>
      </c>
      <c r="AC2596">
        <v>3</v>
      </c>
      <c r="AE2596">
        <v>1</v>
      </c>
    </row>
    <row r="2597" spans="1:31" x14ac:dyDescent="0.2">
      <c r="A2597" s="9">
        <v>2009445</v>
      </c>
      <c r="C2597" t="s">
        <v>6445</v>
      </c>
      <c r="D2597" t="s">
        <v>6446</v>
      </c>
      <c r="E2597" t="s">
        <v>6447</v>
      </c>
      <c r="F2597" t="s">
        <v>6447</v>
      </c>
      <c r="G2597" t="s">
        <v>639</v>
      </c>
      <c r="H2597" t="s">
        <v>684</v>
      </c>
      <c r="I2597" t="s">
        <v>1282</v>
      </c>
      <c r="J2597" t="s">
        <v>694</v>
      </c>
      <c r="K2597" t="s">
        <v>53</v>
      </c>
      <c r="L2597" s="4">
        <v>43411</v>
      </c>
      <c r="M2597" s="4">
        <v>45237</v>
      </c>
      <c r="N2597">
        <v>0.5</v>
      </c>
      <c r="O2597">
        <v>0.10000000149011612</v>
      </c>
      <c r="P2597">
        <v>0.30000001192092896</v>
      </c>
      <c r="AC2597">
        <v>20</v>
      </c>
      <c r="AE2597">
        <v>1</v>
      </c>
    </row>
    <row r="2598" spans="1:31" x14ac:dyDescent="0.2">
      <c r="A2598" s="9">
        <v>2009431</v>
      </c>
      <c r="C2598" t="s">
        <v>6448</v>
      </c>
      <c r="D2598" t="s">
        <v>6449</v>
      </c>
      <c r="E2598" t="s">
        <v>6450</v>
      </c>
      <c r="F2598" t="s">
        <v>6450</v>
      </c>
      <c r="G2598" t="s">
        <v>639</v>
      </c>
      <c r="H2598" t="s">
        <v>639</v>
      </c>
      <c r="I2598" t="s">
        <v>1282</v>
      </c>
      <c r="J2598" t="s">
        <v>647</v>
      </c>
      <c r="K2598" t="s">
        <v>54</v>
      </c>
      <c r="L2598" s="4">
        <v>43409</v>
      </c>
      <c r="M2598" s="4">
        <v>45235</v>
      </c>
      <c r="AC2598">
        <v>13</v>
      </c>
      <c r="AE2598">
        <v>1</v>
      </c>
    </row>
    <row r="2599" spans="1:31" x14ac:dyDescent="0.2">
      <c r="A2599" s="9">
        <v>2009421</v>
      </c>
      <c r="C2599" t="s">
        <v>6451</v>
      </c>
      <c r="D2599" t="s">
        <v>6199</v>
      </c>
      <c r="E2599" t="s">
        <v>1702</v>
      </c>
      <c r="F2599" t="s">
        <v>1702</v>
      </c>
      <c r="G2599" t="s">
        <v>639</v>
      </c>
      <c r="H2599" t="s">
        <v>639</v>
      </c>
      <c r="I2599" t="s">
        <v>1282</v>
      </c>
      <c r="J2599" t="s">
        <v>647</v>
      </c>
      <c r="K2599" t="s">
        <v>54</v>
      </c>
      <c r="L2599" s="4">
        <v>43409</v>
      </c>
      <c r="M2599" s="4">
        <v>45235</v>
      </c>
      <c r="AC2599">
        <v>45</v>
      </c>
      <c r="AE2599">
        <v>1</v>
      </c>
    </row>
    <row r="2600" spans="1:31" x14ac:dyDescent="0.2">
      <c r="A2600" s="9">
        <v>2009420</v>
      </c>
      <c r="C2600" t="s">
        <v>6452</v>
      </c>
      <c r="D2600" t="s">
        <v>3019</v>
      </c>
      <c r="E2600" t="s">
        <v>1702</v>
      </c>
      <c r="F2600" t="s">
        <v>1702</v>
      </c>
      <c r="G2600" t="s">
        <v>639</v>
      </c>
      <c r="H2600" t="s">
        <v>639</v>
      </c>
      <c r="I2600" t="s">
        <v>1282</v>
      </c>
      <c r="J2600" t="s">
        <v>647</v>
      </c>
      <c r="K2600" t="s">
        <v>54</v>
      </c>
      <c r="L2600" s="4">
        <v>43409</v>
      </c>
      <c r="M2600" s="4">
        <v>45235</v>
      </c>
      <c r="AC2600">
        <v>45</v>
      </c>
      <c r="AE2600">
        <v>1</v>
      </c>
    </row>
    <row r="2601" spans="1:31" x14ac:dyDescent="0.2">
      <c r="A2601" s="9">
        <v>2009193</v>
      </c>
      <c r="C2601" t="s">
        <v>6453</v>
      </c>
      <c r="D2601" t="s">
        <v>6454</v>
      </c>
      <c r="E2601" t="s">
        <v>6455</v>
      </c>
      <c r="F2601" t="s">
        <v>6456</v>
      </c>
      <c r="G2601" t="s">
        <v>639</v>
      </c>
      <c r="H2601" t="s">
        <v>684</v>
      </c>
      <c r="I2601" t="s">
        <v>772</v>
      </c>
      <c r="J2601" t="s">
        <v>694</v>
      </c>
      <c r="K2601" t="s">
        <v>53</v>
      </c>
      <c r="L2601" s="4">
        <v>2</v>
      </c>
      <c r="M2601" s="4">
        <v>45230</v>
      </c>
      <c r="N2601">
        <v>2.5</v>
      </c>
      <c r="O2601">
        <v>1</v>
      </c>
      <c r="P2601">
        <v>1</v>
      </c>
      <c r="Q2601">
        <v>0.5</v>
      </c>
      <c r="AC2601">
        <v>60</v>
      </c>
      <c r="AE2601">
        <v>1</v>
      </c>
    </row>
    <row r="2602" spans="1:31" x14ac:dyDescent="0.2">
      <c r="A2602" s="9">
        <v>2009221</v>
      </c>
      <c r="C2602" t="s">
        <v>6457</v>
      </c>
      <c r="D2602" t="s">
        <v>6458</v>
      </c>
      <c r="E2602" t="s">
        <v>6455</v>
      </c>
      <c r="F2602" t="s">
        <v>6456</v>
      </c>
      <c r="G2602" t="s">
        <v>639</v>
      </c>
      <c r="H2602" t="s">
        <v>684</v>
      </c>
      <c r="I2602" t="s">
        <v>772</v>
      </c>
      <c r="J2602" t="s">
        <v>694</v>
      </c>
      <c r="K2602" t="s">
        <v>53</v>
      </c>
      <c r="L2602" s="4">
        <v>2</v>
      </c>
      <c r="M2602" s="4">
        <v>45230</v>
      </c>
      <c r="N2602">
        <v>5</v>
      </c>
      <c r="O2602">
        <v>1</v>
      </c>
      <c r="P2602">
        <v>2</v>
      </c>
      <c r="Q2602">
        <v>1</v>
      </c>
      <c r="AC2602">
        <v>65</v>
      </c>
      <c r="AE2602">
        <v>1</v>
      </c>
    </row>
    <row r="2603" spans="1:31" x14ac:dyDescent="0.2">
      <c r="A2603" s="9">
        <v>2007404</v>
      </c>
      <c r="C2603" t="s">
        <v>6459</v>
      </c>
      <c r="D2603" t="s">
        <v>1284</v>
      </c>
      <c r="E2603" t="s">
        <v>5567</v>
      </c>
      <c r="F2603" t="s">
        <v>5567</v>
      </c>
      <c r="G2603" t="s">
        <v>639</v>
      </c>
      <c r="H2603" t="s">
        <v>684</v>
      </c>
      <c r="I2603" t="s">
        <v>1282</v>
      </c>
      <c r="J2603" t="s">
        <v>686</v>
      </c>
      <c r="K2603" t="s">
        <v>54</v>
      </c>
      <c r="L2603" s="4">
        <v>43403</v>
      </c>
      <c r="M2603" s="4">
        <v>45229</v>
      </c>
      <c r="N2603">
        <v>0.10000000149011612</v>
      </c>
      <c r="P2603">
        <v>0.10000000149011612</v>
      </c>
      <c r="AC2603">
        <v>1</v>
      </c>
      <c r="AE2603">
        <v>1.1000000000000001</v>
      </c>
    </row>
    <row r="2604" spans="1:31" x14ac:dyDescent="0.2">
      <c r="A2604" s="9">
        <v>2007396</v>
      </c>
      <c r="C2604" t="s">
        <v>6460</v>
      </c>
      <c r="D2604" t="s">
        <v>1284</v>
      </c>
      <c r="E2604" t="s">
        <v>6461</v>
      </c>
      <c r="F2604" t="s">
        <v>6461</v>
      </c>
      <c r="G2604" t="s">
        <v>639</v>
      </c>
      <c r="H2604" t="s">
        <v>684</v>
      </c>
      <c r="I2604" t="s">
        <v>1282</v>
      </c>
      <c r="J2604" t="s">
        <v>686</v>
      </c>
      <c r="K2604" t="s">
        <v>54</v>
      </c>
      <c r="L2604" s="4">
        <v>43402</v>
      </c>
      <c r="M2604" s="4">
        <v>45228</v>
      </c>
      <c r="N2604">
        <v>0.20000000298023224</v>
      </c>
      <c r="AC2604">
        <v>1.5</v>
      </c>
      <c r="AE2604">
        <v>1.1000000000000001</v>
      </c>
    </row>
    <row r="2605" spans="1:31" x14ac:dyDescent="0.2">
      <c r="A2605" s="9">
        <v>2010326</v>
      </c>
      <c r="C2605" t="s">
        <v>6462</v>
      </c>
      <c r="D2605" t="s">
        <v>6463</v>
      </c>
      <c r="E2605" t="s">
        <v>3071</v>
      </c>
      <c r="F2605" t="s">
        <v>3071</v>
      </c>
      <c r="G2605" t="s">
        <v>639</v>
      </c>
      <c r="H2605" t="s">
        <v>684</v>
      </c>
      <c r="I2605" t="s">
        <v>772</v>
      </c>
      <c r="J2605" t="s">
        <v>686</v>
      </c>
      <c r="K2605" t="s">
        <v>54</v>
      </c>
      <c r="L2605" s="4">
        <v>2</v>
      </c>
      <c r="M2605" s="4">
        <v>45226</v>
      </c>
      <c r="N2605">
        <v>9</v>
      </c>
      <c r="O2605">
        <v>10</v>
      </c>
      <c r="P2605">
        <v>14</v>
      </c>
      <c r="AE2605">
        <v>1</v>
      </c>
    </row>
    <row r="2606" spans="1:31" x14ac:dyDescent="0.2">
      <c r="A2606" s="9">
        <v>2010325</v>
      </c>
      <c r="C2606" t="s">
        <v>6464</v>
      </c>
      <c r="D2606" t="s">
        <v>6465</v>
      </c>
      <c r="E2606" t="s">
        <v>3071</v>
      </c>
      <c r="F2606" t="s">
        <v>3071</v>
      </c>
      <c r="G2606" t="s">
        <v>639</v>
      </c>
      <c r="H2606" t="s">
        <v>684</v>
      </c>
      <c r="I2606" t="s">
        <v>772</v>
      </c>
      <c r="J2606" t="s">
        <v>686</v>
      </c>
      <c r="K2606" t="s">
        <v>54</v>
      </c>
      <c r="L2606" s="4">
        <v>2</v>
      </c>
      <c r="M2606" s="4">
        <v>45226</v>
      </c>
      <c r="N2606">
        <v>21</v>
      </c>
      <c r="O2606">
        <v>15</v>
      </c>
      <c r="P2606">
        <v>12</v>
      </c>
      <c r="AE2606">
        <v>1</v>
      </c>
    </row>
    <row r="2607" spans="1:31" x14ac:dyDescent="0.2">
      <c r="A2607" s="9">
        <v>2010324</v>
      </c>
      <c r="C2607" t="s">
        <v>6466</v>
      </c>
      <c r="D2607" t="s">
        <v>6467</v>
      </c>
      <c r="E2607" t="s">
        <v>3071</v>
      </c>
      <c r="F2607" t="s">
        <v>3071</v>
      </c>
      <c r="G2607" t="s">
        <v>639</v>
      </c>
      <c r="H2607" t="s">
        <v>684</v>
      </c>
      <c r="I2607" t="s">
        <v>772</v>
      </c>
      <c r="J2607" t="s">
        <v>686</v>
      </c>
      <c r="K2607" t="s">
        <v>54</v>
      </c>
      <c r="L2607" s="4">
        <v>2</v>
      </c>
      <c r="M2607" s="4">
        <v>45226</v>
      </c>
      <c r="N2607">
        <v>5</v>
      </c>
      <c r="O2607">
        <v>16</v>
      </c>
      <c r="P2607">
        <v>14</v>
      </c>
      <c r="AE2607">
        <v>1</v>
      </c>
    </row>
    <row r="2608" spans="1:31" x14ac:dyDescent="0.2">
      <c r="A2608" s="9">
        <v>2010323</v>
      </c>
      <c r="C2608" t="s">
        <v>6468</v>
      </c>
      <c r="D2608" t="s">
        <v>6469</v>
      </c>
      <c r="E2608" t="s">
        <v>3071</v>
      </c>
      <c r="F2608" t="s">
        <v>3071</v>
      </c>
      <c r="G2608" t="s">
        <v>639</v>
      </c>
      <c r="H2608" t="s">
        <v>684</v>
      </c>
      <c r="I2608" t="s">
        <v>772</v>
      </c>
      <c r="J2608" t="s">
        <v>686</v>
      </c>
      <c r="K2608" t="s">
        <v>54</v>
      </c>
      <c r="L2608" s="4">
        <v>2</v>
      </c>
      <c r="M2608" s="4">
        <v>45226</v>
      </c>
      <c r="N2608">
        <v>11</v>
      </c>
      <c r="O2608">
        <v>12</v>
      </c>
      <c r="P2608">
        <v>12</v>
      </c>
      <c r="AE2608">
        <v>1</v>
      </c>
    </row>
    <row r="2609" spans="1:31" x14ac:dyDescent="0.2">
      <c r="A2609" s="9">
        <v>2010322</v>
      </c>
      <c r="C2609" t="s">
        <v>6470</v>
      </c>
      <c r="D2609" t="s">
        <v>6471</v>
      </c>
      <c r="E2609" t="s">
        <v>3071</v>
      </c>
      <c r="F2609" t="s">
        <v>3071</v>
      </c>
      <c r="G2609" t="s">
        <v>639</v>
      </c>
      <c r="H2609" t="s">
        <v>684</v>
      </c>
      <c r="I2609" t="s">
        <v>772</v>
      </c>
      <c r="J2609" t="s">
        <v>686</v>
      </c>
      <c r="K2609" t="s">
        <v>54</v>
      </c>
      <c r="L2609" s="4">
        <v>2</v>
      </c>
      <c r="M2609" s="4">
        <v>45226</v>
      </c>
      <c r="N2609">
        <v>5</v>
      </c>
      <c r="O2609">
        <v>10</v>
      </c>
      <c r="P2609">
        <v>15</v>
      </c>
      <c r="AE2609">
        <v>1</v>
      </c>
    </row>
    <row r="2610" spans="1:31" x14ac:dyDescent="0.2">
      <c r="A2610" s="9">
        <v>2007444</v>
      </c>
      <c r="C2610" t="s">
        <v>6472</v>
      </c>
      <c r="D2610" t="s">
        <v>1667</v>
      </c>
      <c r="E2610" t="s">
        <v>2496</v>
      </c>
      <c r="F2610" t="s">
        <v>1683</v>
      </c>
      <c r="G2610" t="s">
        <v>639</v>
      </c>
      <c r="H2610" t="s">
        <v>639</v>
      </c>
      <c r="I2610" t="s">
        <v>1282</v>
      </c>
      <c r="J2610" t="s">
        <v>641</v>
      </c>
      <c r="K2610" t="s">
        <v>53</v>
      </c>
      <c r="L2610" s="4">
        <v>43396</v>
      </c>
      <c r="M2610" s="4">
        <v>45222</v>
      </c>
      <c r="N2610">
        <v>20.600000381469727</v>
      </c>
      <c r="AE2610">
        <v>1</v>
      </c>
    </row>
    <row r="2611" spans="1:31" x14ac:dyDescent="0.2">
      <c r="A2611" s="9">
        <v>2008073</v>
      </c>
      <c r="C2611" t="s">
        <v>6473</v>
      </c>
      <c r="D2611" t="s">
        <v>6474</v>
      </c>
      <c r="E2611" t="s">
        <v>3686</v>
      </c>
      <c r="F2611" t="s">
        <v>6475</v>
      </c>
      <c r="G2611" t="s">
        <v>639</v>
      </c>
      <c r="H2611" t="s">
        <v>684</v>
      </c>
      <c r="I2611" t="s">
        <v>772</v>
      </c>
      <c r="J2611" t="s">
        <v>686</v>
      </c>
      <c r="K2611" t="s">
        <v>53</v>
      </c>
      <c r="L2611" s="4">
        <v>2</v>
      </c>
      <c r="M2611" s="4">
        <v>45220</v>
      </c>
      <c r="N2611">
        <v>1.2000000476837158</v>
      </c>
      <c r="O2611">
        <v>1.2000000476837158</v>
      </c>
      <c r="P2611">
        <v>1.2000000476837158</v>
      </c>
      <c r="Q2611">
        <v>2.7999999523162842</v>
      </c>
      <c r="AC2611">
        <v>20</v>
      </c>
      <c r="AE2611">
        <v>1</v>
      </c>
    </row>
    <row r="2612" spans="1:31" x14ac:dyDescent="0.2">
      <c r="A2612" s="9">
        <v>2009050</v>
      </c>
      <c r="B2612">
        <v>4600</v>
      </c>
      <c r="C2612" t="s">
        <v>6476</v>
      </c>
      <c r="D2612" t="s">
        <v>3534</v>
      </c>
      <c r="E2612" t="s">
        <v>6477</v>
      </c>
      <c r="F2612" t="s">
        <v>6477</v>
      </c>
      <c r="G2612" t="s">
        <v>639</v>
      </c>
      <c r="H2612" t="s">
        <v>684</v>
      </c>
      <c r="I2612" t="s">
        <v>2732</v>
      </c>
      <c r="J2612" t="s">
        <v>694</v>
      </c>
      <c r="K2612" t="s">
        <v>53</v>
      </c>
      <c r="L2612" s="4">
        <v>2</v>
      </c>
      <c r="M2612" s="4">
        <v>45199</v>
      </c>
      <c r="N2612">
        <v>0.30000001192092896</v>
      </c>
      <c r="AC2612">
        <v>12.5</v>
      </c>
      <c r="AE2612">
        <v>1</v>
      </c>
    </row>
    <row r="2613" spans="1:31" x14ac:dyDescent="0.2">
      <c r="A2613" s="9">
        <v>2009051</v>
      </c>
      <c r="B2613">
        <v>4601</v>
      </c>
      <c r="C2613" t="s">
        <v>6478</v>
      </c>
      <c r="D2613" t="s">
        <v>3534</v>
      </c>
      <c r="E2613" t="s">
        <v>6477</v>
      </c>
      <c r="F2613" t="s">
        <v>6477</v>
      </c>
      <c r="G2613" t="s">
        <v>639</v>
      </c>
      <c r="H2613" t="s">
        <v>684</v>
      </c>
      <c r="I2613" t="s">
        <v>2732</v>
      </c>
      <c r="J2613" t="s">
        <v>694</v>
      </c>
      <c r="K2613" t="s">
        <v>53</v>
      </c>
      <c r="L2613" s="4">
        <v>2</v>
      </c>
      <c r="M2613" s="4">
        <v>45199</v>
      </c>
      <c r="N2613">
        <v>0.30000001192092896</v>
      </c>
      <c r="AC2613">
        <v>12.5</v>
      </c>
      <c r="AE2613">
        <v>1</v>
      </c>
    </row>
    <row r="2614" spans="1:31" x14ac:dyDescent="0.2">
      <c r="A2614" s="9">
        <v>2001115</v>
      </c>
      <c r="B2614">
        <v>1809</v>
      </c>
      <c r="C2614" t="s">
        <v>6479</v>
      </c>
      <c r="D2614" t="s">
        <v>3738</v>
      </c>
      <c r="E2614" t="s">
        <v>3739</v>
      </c>
      <c r="F2614" t="s">
        <v>3739</v>
      </c>
      <c r="G2614" t="s">
        <v>639</v>
      </c>
      <c r="H2614" t="s">
        <v>684</v>
      </c>
      <c r="I2614" t="s">
        <v>2732</v>
      </c>
      <c r="J2614" t="s">
        <v>694</v>
      </c>
      <c r="K2614" t="s">
        <v>53</v>
      </c>
      <c r="L2614" s="4">
        <v>39504</v>
      </c>
      <c r="M2614" s="4">
        <v>45199</v>
      </c>
      <c r="N2614">
        <v>0.60000002384185791</v>
      </c>
      <c r="AC2614">
        <v>11.6</v>
      </c>
      <c r="AE2614">
        <v>1</v>
      </c>
    </row>
    <row r="2615" spans="1:31" x14ac:dyDescent="0.2">
      <c r="A2615" s="9">
        <v>2009405</v>
      </c>
      <c r="C2615" t="s">
        <v>6480</v>
      </c>
      <c r="D2615" t="s">
        <v>6481</v>
      </c>
      <c r="E2615" t="s">
        <v>1702</v>
      </c>
      <c r="F2615" t="s">
        <v>1702</v>
      </c>
      <c r="G2615" t="s">
        <v>639</v>
      </c>
      <c r="H2615" t="s">
        <v>639</v>
      </c>
      <c r="I2615" t="s">
        <v>1282</v>
      </c>
      <c r="J2615" t="s">
        <v>647</v>
      </c>
      <c r="K2615" t="s">
        <v>54</v>
      </c>
      <c r="L2615" s="4">
        <v>43369</v>
      </c>
      <c r="M2615" s="4">
        <v>45195</v>
      </c>
      <c r="AC2615">
        <v>60</v>
      </c>
      <c r="AE2615">
        <v>1</v>
      </c>
    </row>
    <row r="2616" spans="1:31" x14ac:dyDescent="0.2">
      <c r="A2616" s="9">
        <v>2009353</v>
      </c>
      <c r="C2616" t="s">
        <v>6482</v>
      </c>
      <c r="D2616" t="s">
        <v>3856</v>
      </c>
      <c r="E2616" t="s">
        <v>2830</v>
      </c>
      <c r="F2616" t="s">
        <v>2830</v>
      </c>
      <c r="G2616" t="s">
        <v>639</v>
      </c>
      <c r="H2616" t="s">
        <v>639</v>
      </c>
      <c r="I2616" t="s">
        <v>1282</v>
      </c>
      <c r="J2616" t="s">
        <v>647</v>
      </c>
      <c r="K2616" t="s">
        <v>54</v>
      </c>
      <c r="L2616" s="4">
        <v>43353</v>
      </c>
      <c r="M2616" s="4">
        <v>45179</v>
      </c>
      <c r="AC2616">
        <v>45</v>
      </c>
      <c r="AE2616">
        <v>1</v>
      </c>
    </row>
    <row r="2617" spans="1:31" x14ac:dyDescent="0.2">
      <c r="A2617" s="9">
        <v>2007286</v>
      </c>
      <c r="C2617" t="s">
        <v>6483</v>
      </c>
      <c r="D2617" t="s">
        <v>1284</v>
      </c>
      <c r="E2617" t="s">
        <v>6484</v>
      </c>
      <c r="F2617" t="s">
        <v>6484</v>
      </c>
      <c r="G2617" t="s">
        <v>639</v>
      </c>
      <c r="H2617" t="s">
        <v>684</v>
      </c>
      <c r="I2617" t="s">
        <v>1282</v>
      </c>
      <c r="J2617" t="s">
        <v>686</v>
      </c>
      <c r="K2617" t="s">
        <v>54</v>
      </c>
      <c r="L2617" s="4">
        <v>43347</v>
      </c>
      <c r="M2617" s="4">
        <v>45173</v>
      </c>
      <c r="N2617">
        <v>0.30000001192092896</v>
      </c>
      <c r="P2617">
        <v>0.20000000298023224</v>
      </c>
      <c r="AC2617">
        <v>3.5</v>
      </c>
      <c r="AE2617">
        <v>1.1000000000000001</v>
      </c>
    </row>
    <row r="2618" spans="1:31" x14ac:dyDescent="0.2">
      <c r="A2618" s="9">
        <v>2006891</v>
      </c>
      <c r="C2618" t="s">
        <v>6485</v>
      </c>
      <c r="D2618" t="s">
        <v>6486</v>
      </c>
      <c r="E2618" t="s">
        <v>6487</v>
      </c>
      <c r="F2618" t="s">
        <v>6487</v>
      </c>
      <c r="G2618" t="s">
        <v>639</v>
      </c>
      <c r="H2618" t="s">
        <v>684</v>
      </c>
      <c r="I2618" t="s">
        <v>1282</v>
      </c>
      <c r="J2618" t="s">
        <v>686</v>
      </c>
      <c r="K2618" t="s">
        <v>54</v>
      </c>
      <c r="L2618" s="4">
        <v>43347</v>
      </c>
      <c r="M2618" s="4">
        <v>45173</v>
      </c>
      <c r="N2618">
        <v>0.30000001192092896</v>
      </c>
      <c r="AC2618">
        <v>1</v>
      </c>
      <c r="AE2618">
        <v>1.1000000000000001</v>
      </c>
    </row>
    <row r="2619" spans="1:31" x14ac:dyDescent="0.2">
      <c r="A2619" s="9">
        <v>2007102</v>
      </c>
      <c r="C2619" t="s">
        <v>6488</v>
      </c>
      <c r="D2619" t="s">
        <v>6489</v>
      </c>
      <c r="E2619" t="s">
        <v>6490</v>
      </c>
      <c r="F2619" t="s">
        <v>6490</v>
      </c>
      <c r="G2619" t="s">
        <v>639</v>
      </c>
      <c r="H2619" t="s">
        <v>684</v>
      </c>
      <c r="I2619" t="s">
        <v>1282</v>
      </c>
      <c r="J2619" t="s">
        <v>686</v>
      </c>
      <c r="K2619" t="s">
        <v>54</v>
      </c>
      <c r="L2619" s="4">
        <v>43347</v>
      </c>
      <c r="M2619" s="4">
        <v>45173</v>
      </c>
      <c r="N2619">
        <v>0.30000001192092896</v>
      </c>
      <c r="P2619">
        <v>0.10000000149011612</v>
      </c>
      <c r="AC2619">
        <v>1.5</v>
      </c>
      <c r="AE2619">
        <v>1.1000000000000001</v>
      </c>
    </row>
    <row r="2620" spans="1:31" x14ac:dyDescent="0.2">
      <c r="A2620" s="9">
        <v>2009348</v>
      </c>
      <c r="C2620" t="s">
        <v>6491</v>
      </c>
      <c r="D2620" t="s">
        <v>6492</v>
      </c>
      <c r="E2620" t="s">
        <v>1702</v>
      </c>
      <c r="F2620" t="s">
        <v>1702</v>
      </c>
      <c r="G2620" t="s">
        <v>639</v>
      </c>
      <c r="H2620" t="s">
        <v>639</v>
      </c>
      <c r="I2620" t="s">
        <v>1282</v>
      </c>
      <c r="J2620" t="s">
        <v>647</v>
      </c>
      <c r="K2620" t="s">
        <v>54</v>
      </c>
      <c r="L2620" s="4">
        <v>43347</v>
      </c>
      <c r="M2620" s="4">
        <v>45173</v>
      </c>
      <c r="AC2620">
        <v>45</v>
      </c>
      <c r="AE2620">
        <v>1</v>
      </c>
    </row>
    <row r="2621" spans="1:31" x14ac:dyDescent="0.2">
      <c r="A2621" s="9">
        <v>2009347</v>
      </c>
      <c r="C2621" t="s">
        <v>6493</v>
      </c>
      <c r="D2621" t="s">
        <v>6494</v>
      </c>
      <c r="E2621" t="s">
        <v>1702</v>
      </c>
      <c r="F2621" t="s">
        <v>1702</v>
      </c>
      <c r="G2621" t="s">
        <v>639</v>
      </c>
      <c r="H2621" t="s">
        <v>639</v>
      </c>
      <c r="I2621" t="s">
        <v>1282</v>
      </c>
      <c r="J2621" t="s">
        <v>647</v>
      </c>
      <c r="K2621" t="s">
        <v>54</v>
      </c>
      <c r="L2621" s="4">
        <v>43347</v>
      </c>
      <c r="M2621" s="4">
        <v>45173</v>
      </c>
      <c r="AC2621">
        <v>45</v>
      </c>
      <c r="AE2621">
        <v>1</v>
      </c>
    </row>
    <row r="2622" spans="1:31" x14ac:dyDescent="0.2">
      <c r="A2622" s="9">
        <v>2009349</v>
      </c>
      <c r="C2622" t="s">
        <v>6495</v>
      </c>
      <c r="D2622" t="s">
        <v>2949</v>
      </c>
      <c r="E2622" t="s">
        <v>2658</v>
      </c>
      <c r="F2622" t="s">
        <v>2658</v>
      </c>
      <c r="G2622" t="s">
        <v>639</v>
      </c>
      <c r="H2622" t="s">
        <v>639</v>
      </c>
      <c r="I2622" t="s">
        <v>1282</v>
      </c>
      <c r="J2622" t="s">
        <v>647</v>
      </c>
      <c r="K2622" t="s">
        <v>54</v>
      </c>
      <c r="L2622" s="4">
        <v>43346</v>
      </c>
      <c r="M2622" s="4">
        <v>45172</v>
      </c>
      <c r="AC2622">
        <v>75</v>
      </c>
      <c r="AE2622">
        <v>1</v>
      </c>
    </row>
    <row r="2623" spans="1:31" x14ac:dyDescent="0.2">
      <c r="A2623" s="9">
        <v>2009238</v>
      </c>
      <c r="C2623" t="s">
        <v>6496</v>
      </c>
      <c r="D2623" t="s">
        <v>6497</v>
      </c>
      <c r="E2623" t="s">
        <v>1933</v>
      </c>
      <c r="F2623" t="s">
        <v>6498</v>
      </c>
      <c r="G2623" t="s">
        <v>639</v>
      </c>
      <c r="H2623" t="s">
        <v>639</v>
      </c>
      <c r="I2623" t="s">
        <v>772</v>
      </c>
      <c r="J2623" t="s">
        <v>729</v>
      </c>
      <c r="K2623" t="s">
        <v>53</v>
      </c>
      <c r="L2623" s="4">
        <v>2</v>
      </c>
      <c r="M2623" s="4">
        <v>45169</v>
      </c>
      <c r="AE2623">
        <v>1</v>
      </c>
    </row>
    <row r="2624" spans="1:31" x14ac:dyDescent="0.2">
      <c r="A2624" s="9">
        <v>2007038</v>
      </c>
      <c r="C2624" t="s">
        <v>6499</v>
      </c>
      <c r="D2624" t="s">
        <v>5260</v>
      </c>
      <c r="E2624" t="s">
        <v>6500</v>
      </c>
      <c r="F2624" t="s">
        <v>6500</v>
      </c>
      <c r="G2624" t="s">
        <v>639</v>
      </c>
      <c r="H2624" t="s">
        <v>684</v>
      </c>
      <c r="I2624" t="s">
        <v>1282</v>
      </c>
      <c r="J2624" t="s">
        <v>686</v>
      </c>
      <c r="K2624" t="s">
        <v>54</v>
      </c>
      <c r="L2624" s="4">
        <v>43322</v>
      </c>
      <c r="M2624" s="4">
        <v>45148</v>
      </c>
      <c r="N2624">
        <v>0.10000000149011612</v>
      </c>
      <c r="P2624">
        <v>0.10000000149011612</v>
      </c>
      <c r="AC2624">
        <v>1</v>
      </c>
      <c r="AE2624">
        <v>1.1000000000000001</v>
      </c>
    </row>
    <row r="2625" spans="1:31" x14ac:dyDescent="0.2">
      <c r="A2625" s="9">
        <v>2007039</v>
      </c>
      <c r="C2625" t="s">
        <v>6501</v>
      </c>
      <c r="D2625" t="s">
        <v>3308</v>
      </c>
      <c r="E2625" t="s">
        <v>6500</v>
      </c>
      <c r="F2625" t="s">
        <v>6500</v>
      </c>
      <c r="G2625" t="s">
        <v>639</v>
      </c>
      <c r="H2625" t="s">
        <v>684</v>
      </c>
      <c r="I2625" t="s">
        <v>1282</v>
      </c>
      <c r="J2625" t="s">
        <v>694</v>
      </c>
      <c r="K2625" t="s">
        <v>53</v>
      </c>
      <c r="L2625" s="4">
        <v>43322</v>
      </c>
      <c r="M2625" s="4">
        <v>45148</v>
      </c>
      <c r="N2625">
        <v>0.5</v>
      </c>
      <c r="AC2625">
        <v>10</v>
      </c>
      <c r="AE2625">
        <v>1</v>
      </c>
    </row>
    <row r="2626" spans="1:31" x14ac:dyDescent="0.2">
      <c r="A2626" s="9">
        <v>2009334</v>
      </c>
      <c r="C2626" t="s">
        <v>6502</v>
      </c>
      <c r="D2626" t="s">
        <v>6503</v>
      </c>
      <c r="E2626" t="s">
        <v>6504</v>
      </c>
      <c r="F2626" t="s">
        <v>6504</v>
      </c>
      <c r="G2626" t="s">
        <v>639</v>
      </c>
      <c r="H2626" t="s">
        <v>684</v>
      </c>
      <c r="I2626" t="s">
        <v>1282</v>
      </c>
      <c r="J2626" t="s">
        <v>694</v>
      </c>
      <c r="K2626" t="s">
        <v>53</v>
      </c>
      <c r="L2626" s="4">
        <v>43322</v>
      </c>
      <c r="M2626" s="4">
        <v>45148</v>
      </c>
      <c r="N2626">
        <v>0.5</v>
      </c>
      <c r="O2626">
        <v>5.000000074505806E-2</v>
      </c>
      <c r="P2626">
        <v>0.20000000298023224</v>
      </c>
      <c r="AC2626">
        <v>14</v>
      </c>
      <c r="AE2626">
        <v>1</v>
      </c>
    </row>
    <row r="2627" spans="1:31" x14ac:dyDescent="0.2">
      <c r="A2627" s="9">
        <v>2009331</v>
      </c>
      <c r="C2627" t="s">
        <v>6507</v>
      </c>
      <c r="D2627" t="s">
        <v>1284</v>
      </c>
      <c r="E2627" t="s">
        <v>6508</v>
      </c>
      <c r="F2627" t="s">
        <v>6508</v>
      </c>
      <c r="G2627" t="s">
        <v>639</v>
      </c>
      <c r="H2627" t="s">
        <v>684</v>
      </c>
      <c r="I2627" t="s">
        <v>1282</v>
      </c>
      <c r="J2627" t="s">
        <v>686</v>
      </c>
      <c r="K2627" t="s">
        <v>54</v>
      </c>
      <c r="L2627" s="4">
        <v>43321</v>
      </c>
      <c r="M2627" s="4">
        <v>45147</v>
      </c>
      <c r="N2627">
        <v>0.30000001192092896</v>
      </c>
      <c r="AE2627">
        <v>1.1000000000000001</v>
      </c>
    </row>
    <row r="2628" spans="1:31" x14ac:dyDescent="0.2">
      <c r="A2628" s="9">
        <v>2009329</v>
      </c>
      <c r="C2628" t="s">
        <v>6505</v>
      </c>
      <c r="D2628" t="s">
        <v>1284</v>
      </c>
      <c r="E2628" t="s">
        <v>6506</v>
      </c>
      <c r="F2628" t="s">
        <v>6506</v>
      </c>
      <c r="G2628" t="s">
        <v>639</v>
      </c>
      <c r="H2628" t="s">
        <v>684</v>
      </c>
      <c r="I2628" t="s">
        <v>1282</v>
      </c>
      <c r="J2628" t="s">
        <v>686</v>
      </c>
      <c r="K2628" t="s">
        <v>54</v>
      </c>
      <c r="L2628" s="4">
        <v>43321</v>
      </c>
      <c r="M2628" s="4">
        <v>45147</v>
      </c>
      <c r="N2628">
        <v>0.30000001192092896</v>
      </c>
      <c r="P2628">
        <v>0.15000000596046448</v>
      </c>
      <c r="AC2628">
        <v>2</v>
      </c>
      <c r="AE2628">
        <v>1.1000000000000001</v>
      </c>
    </row>
    <row r="2629" spans="1:31" x14ac:dyDescent="0.2">
      <c r="A2629" s="9">
        <v>2007143</v>
      </c>
      <c r="C2629" t="s">
        <v>6509</v>
      </c>
      <c r="D2629" t="s">
        <v>2714</v>
      </c>
      <c r="E2629" t="s">
        <v>6510</v>
      </c>
      <c r="F2629" t="s">
        <v>6510</v>
      </c>
      <c r="G2629" t="s">
        <v>639</v>
      </c>
      <c r="H2629" t="s">
        <v>684</v>
      </c>
      <c r="I2629" t="s">
        <v>1282</v>
      </c>
      <c r="J2629" t="s">
        <v>686</v>
      </c>
      <c r="K2629" t="s">
        <v>54</v>
      </c>
      <c r="L2629" s="4">
        <v>43321</v>
      </c>
      <c r="M2629" s="4">
        <v>45147</v>
      </c>
      <c r="N2629">
        <v>0.30000001192092896</v>
      </c>
      <c r="P2629">
        <v>0.10000000149011612</v>
      </c>
      <c r="AC2629">
        <v>1</v>
      </c>
      <c r="AE2629">
        <v>1.1000000000000001</v>
      </c>
    </row>
    <row r="2630" spans="1:31" x14ac:dyDescent="0.2">
      <c r="A2630" s="9">
        <v>2009330</v>
      </c>
      <c r="C2630" t="s">
        <v>6511</v>
      </c>
      <c r="D2630" t="s">
        <v>2809</v>
      </c>
      <c r="E2630" t="s">
        <v>6512</v>
      </c>
      <c r="F2630" t="s">
        <v>6512</v>
      </c>
      <c r="G2630" t="s">
        <v>639</v>
      </c>
      <c r="H2630" t="s">
        <v>684</v>
      </c>
      <c r="I2630" t="s">
        <v>1282</v>
      </c>
      <c r="J2630" t="s">
        <v>694</v>
      </c>
      <c r="K2630" t="s">
        <v>53</v>
      </c>
      <c r="L2630" s="4">
        <v>43321</v>
      </c>
      <c r="M2630" s="4">
        <v>45147</v>
      </c>
      <c r="N2630">
        <v>0.5</v>
      </c>
      <c r="P2630">
        <v>0.20000000298023224</v>
      </c>
      <c r="AC2630">
        <v>15</v>
      </c>
      <c r="AE2630">
        <v>1</v>
      </c>
    </row>
    <row r="2631" spans="1:31" x14ac:dyDescent="0.2">
      <c r="A2631" s="9">
        <v>2006987</v>
      </c>
      <c r="C2631" t="s">
        <v>6513</v>
      </c>
      <c r="D2631" t="s">
        <v>2714</v>
      </c>
      <c r="E2631" t="s">
        <v>6514</v>
      </c>
      <c r="F2631" t="s">
        <v>6514</v>
      </c>
      <c r="G2631" t="s">
        <v>639</v>
      </c>
      <c r="H2631" t="s">
        <v>684</v>
      </c>
      <c r="I2631" t="s">
        <v>1282</v>
      </c>
      <c r="J2631" t="s">
        <v>686</v>
      </c>
      <c r="K2631" t="s">
        <v>54</v>
      </c>
      <c r="L2631" s="4">
        <v>43319</v>
      </c>
      <c r="M2631" s="4">
        <v>45145</v>
      </c>
      <c r="N2631">
        <v>0.30000001192092896</v>
      </c>
      <c r="O2631">
        <v>0.10000000149011612</v>
      </c>
      <c r="P2631">
        <v>0.20000000298023224</v>
      </c>
      <c r="AC2631">
        <v>2</v>
      </c>
      <c r="AE2631">
        <v>1.1000000000000001</v>
      </c>
    </row>
    <row r="2632" spans="1:31" x14ac:dyDescent="0.2">
      <c r="A2632" s="9">
        <v>2007158</v>
      </c>
      <c r="C2632" t="s">
        <v>6515</v>
      </c>
      <c r="D2632" t="s">
        <v>2809</v>
      </c>
      <c r="E2632" t="s">
        <v>6514</v>
      </c>
      <c r="F2632" t="s">
        <v>6514</v>
      </c>
      <c r="G2632" t="s">
        <v>639</v>
      </c>
      <c r="H2632" t="s">
        <v>684</v>
      </c>
      <c r="I2632" t="s">
        <v>1282</v>
      </c>
      <c r="J2632" t="s">
        <v>694</v>
      </c>
      <c r="K2632" t="s">
        <v>53</v>
      </c>
      <c r="L2632" s="4">
        <v>43319</v>
      </c>
      <c r="M2632" s="4">
        <v>45145</v>
      </c>
      <c r="N2632">
        <v>0.60000002384185791</v>
      </c>
      <c r="AC2632">
        <v>10</v>
      </c>
      <c r="AE2632">
        <v>1</v>
      </c>
    </row>
    <row r="2633" spans="1:31" x14ac:dyDescent="0.2">
      <c r="A2633" s="9">
        <v>2008866</v>
      </c>
      <c r="B2633">
        <v>4556</v>
      </c>
      <c r="C2633" t="s">
        <v>6516</v>
      </c>
      <c r="D2633" t="s">
        <v>6517</v>
      </c>
      <c r="E2633" t="s">
        <v>6518</v>
      </c>
      <c r="F2633" t="s">
        <v>6518</v>
      </c>
      <c r="G2633" t="s">
        <v>639</v>
      </c>
      <c r="H2633" t="s">
        <v>684</v>
      </c>
      <c r="I2633" t="s">
        <v>2732</v>
      </c>
      <c r="J2633" t="s">
        <v>694</v>
      </c>
      <c r="K2633" t="s">
        <v>53</v>
      </c>
      <c r="L2633" s="4">
        <v>2</v>
      </c>
      <c r="M2633" s="4">
        <v>45138</v>
      </c>
      <c r="N2633">
        <v>1.2999999523162842</v>
      </c>
      <c r="AC2633">
        <v>25.3</v>
      </c>
      <c r="AE2633">
        <v>1</v>
      </c>
    </row>
    <row r="2634" spans="1:31" x14ac:dyDescent="0.2">
      <c r="A2634" s="9">
        <v>2007696</v>
      </c>
      <c r="B2634">
        <v>4102</v>
      </c>
      <c r="C2634" t="s">
        <v>6519</v>
      </c>
      <c r="D2634" t="s">
        <v>6520</v>
      </c>
      <c r="E2634" t="s">
        <v>2676</v>
      </c>
      <c r="F2634" t="s">
        <v>2676</v>
      </c>
      <c r="G2634" t="s">
        <v>639</v>
      </c>
      <c r="H2634" t="s">
        <v>639</v>
      </c>
      <c r="I2634" t="s">
        <v>2732</v>
      </c>
      <c r="J2634" t="s">
        <v>729</v>
      </c>
      <c r="K2634" t="s">
        <v>54</v>
      </c>
      <c r="L2634" s="4">
        <v>2</v>
      </c>
      <c r="M2634" s="4">
        <v>45133</v>
      </c>
      <c r="AE2634">
        <v>1.1000000000000001</v>
      </c>
    </row>
    <row r="2635" spans="1:31" x14ac:dyDescent="0.2">
      <c r="A2635" s="9">
        <v>2009315</v>
      </c>
      <c r="C2635" t="s">
        <v>6521</v>
      </c>
      <c r="D2635" t="s">
        <v>6522</v>
      </c>
      <c r="E2635" t="s">
        <v>5860</v>
      </c>
      <c r="F2635" t="s">
        <v>5860</v>
      </c>
      <c r="G2635" t="s">
        <v>639</v>
      </c>
      <c r="H2635" t="s">
        <v>684</v>
      </c>
      <c r="I2635" t="s">
        <v>1282</v>
      </c>
      <c r="J2635" t="s">
        <v>686</v>
      </c>
      <c r="K2635" t="s">
        <v>54</v>
      </c>
      <c r="L2635" s="4">
        <v>43306</v>
      </c>
      <c r="M2635" s="4">
        <v>45132</v>
      </c>
      <c r="N2635">
        <v>0.10000000149011612</v>
      </c>
      <c r="P2635">
        <v>0.10000000149011612</v>
      </c>
      <c r="AC2635">
        <v>3</v>
      </c>
      <c r="AE2635">
        <v>1.05</v>
      </c>
    </row>
    <row r="2636" spans="1:31" x14ac:dyDescent="0.2">
      <c r="A2636" s="9">
        <v>2008822</v>
      </c>
      <c r="B2636">
        <v>4537</v>
      </c>
      <c r="C2636" t="s">
        <v>6523</v>
      </c>
      <c r="D2636" t="s">
        <v>6524</v>
      </c>
      <c r="E2636" t="s">
        <v>6525</v>
      </c>
      <c r="F2636" t="s">
        <v>6525</v>
      </c>
      <c r="G2636" t="s">
        <v>639</v>
      </c>
      <c r="H2636" t="s">
        <v>684</v>
      </c>
      <c r="I2636" t="s">
        <v>2732</v>
      </c>
      <c r="J2636" t="s">
        <v>694</v>
      </c>
      <c r="K2636" t="s">
        <v>53</v>
      </c>
      <c r="L2636" s="4">
        <v>2</v>
      </c>
      <c r="M2636" s="4">
        <v>45132</v>
      </c>
      <c r="N2636">
        <v>0.30000001192092896</v>
      </c>
      <c r="AC2636">
        <v>13.8</v>
      </c>
      <c r="AE2636">
        <v>1</v>
      </c>
    </row>
    <row r="2637" spans="1:31" x14ac:dyDescent="0.2">
      <c r="A2637" s="9">
        <v>2009314</v>
      </c>
      <c r="C2637" t="s">
        <v>6526</v>
      </c>
      <c r="D2637" t="s">
        <v>6527</v>
      </c>
      <c r="E2637" t="s">
        <v>5860</v>
      </c>
      <c r="F2637" t="s">
        <v>5860</v>
      </c>
      <c r="G2637" t="s">
        <v>639</v>
      </c>
      <c r="H2637" t="s">
        <v>684</v>
      </c>
      <c r="I2637" t="s">
        <v>1282</v>
      </c>
      <c r="J2637" t="s">
        <v>694</v>
      </c>
      <c r="K2637" t="s">
        <v>53</v>
      </c>
      <c r="L2637" s="4">
        <v>43306</v>
      </c>
      <c r="M2637" s="4">
        <v>45132</v>
      </c>
      <c r="N2637">
        <v>0.5</v>
      </c>
      <c r="P2637">
        <v>0.10000000149011612</v>
      </c>
      <c r="AC2637">
        <v>15</v>
      </c>
      <c r="AE2637">
        <v>1</v>
      </c>
    </row>
    <row r="2638" spans="1:31" x14ac:dyDescent="0.2">
      <c r="A2638" s="9">
        <v>2006092</v>
      </c>
      <c r="C2638" t="s">
        <v>6528</v>
      </c>
      <c r="D2638" t="s">
        <v>6529</v>
      </c>
      <c r="E2638" t="s">
        <v>1540</v>
      </c>
      <c r="F2638" t="s">
        <v>1540</v>
      </c>
      <c r="G2638" t="s">
        <v>639</v>
      </c>
      <c r="H2638" t="s">
        <v>639</v>
      </c>
      <c r="I2638" t="s">
        <v>1282</v>
      </c>
      <c r="J2638" t="s">
        <v>647</v>
      </c>
      <c r="K2638" t="s">
        <v>54</v>
      </c>
      <c r="L2638" s="4">
        <v>43283</v>
      </c>
      <c r="M2638" s="4">
        <v>45109</v>
      </c>
      <c r="T2638">
        <v>5</v>
      </c>
      <c r="V2638">
        <v>11</v>
      </c>
      <c r="AE2638">
        <v>1.4</v>
      </c>
    </row>
    <row r="2639" spans="1:31" x14ac:dyDescent="0.2">
      <c r="A2639" s="9">
        <v>2009705</v>
      </c>
      <c r="B2639">
        <v>4966</v>
      </c>
      <c r="C2639" t="s">
        <v>6530</v>
      </c>
      <c r="D2639" t="s">
        <v>6531</v>
      </c>
      <c r="E2639" t="s">
        <v>6532</v>
      </c>
      <c r="F2639" t="s">
        <v>6532</v>
      </c>
      <c r="G2639" t="s">
        <v>639</v>
      </c>
      <c r="H2639" t="s">
        <v>684</v>
      </c>
      <c r="I2639" t="s">
        <v>2732</v>
      </c>
      <c r="J2639" t="s">
        <v>694</v>
      </c>
      <c r="K2639" t="s">
        <v>53</v>
      </c>
      <c r="L2639" s="4">
        <v>2</v>
      </c>
      <c r="M2639" s="4">
        <v>45107</v>
      </c>
      <c r="N2639">
        <v>0.30000001192092896</v>
      </c>
      <c r="AC2639">
        <v>22</v>
      </c>
      <c r="AE2639">
        <v>1</v>
      </c>
    </row>
    <row r="2640" spans="1:31" x14ac:dyDescent="0.2">
      <c r="A2640" s="9">
        <v>2007368</v>
      </c>
      <c r="C2640" t="s">
        <v>6533</v>
      </c>
      <c r="D2640" t="s">
        <v>6534</v>
      </c>
      <c r="E2640" t="s">
        <v>1540</v>
      </c>
      <c r="F2640" t="s">
        <v>1540</v>
      </c>
      <c r="G2640" t="s">
        <v>639</v>
      </c>
      <c r="H2640" t="s">
        <v>639</v>
      </c>
      <c r="I2640" t="s">
        <v>1282</v>
      </c>
      <c r="J2640" t="s">
        <v>641</v>
      </c>
      <c r="K2640" t="s">
        <v>53</v>
      </c>
      <c r="L2640" s="4">
        <v>43279</v>
      </c>
      <c r="M2640" s="4">
        <v>45105</v>
      </c>
      <c r="N2640">
        <v>27</v>
      </c>
      <c r="AE2640">
        <v>1</v>
      </c>
    </row>
    <row r="2641" spans="1:31" x14ac:dyDescent="0.2">
      <c r="A2641" s="9">
        <v>2005158</v>
      </c>
      <c r="C2641" t="s">
        <v>6535</v>
      </c>
      <c r="D2641" t="s">
        <v>6536</v>
      </c>
      <c r="E2641" t="s">
        <v>6537</v>
      </c>
      <c r="F2641" t="s">
        <v>6537</v>
      </c>
      <c r="G2641" t="s">
        <v>639</v>
      </c>
      <c r="H2641" t="s">
        <v>639</v>
      </c>
      <c r="I2641" t="s">
        <v>1282</v>
      </c>
      <c r="J2641" t="s">
        <v>647</v>
      </c>
      <c r="K2641" t="s">
        <v>53</v>
      </c>
      <c r="L2641" s="4">
        <v>43279</v>
      </c>
      <c r="M2641" s="4">
        <v>45105</v>
      </c>
      <c r="Q2641">
        <v>50.400001525878906</v>
      </c>
      <c r="R2641">
        <v>1.8999999761581421</v>
      </c>
      <c r="AE2641">
        <v>1</v>
      </c>
    </row>
    <row r="2642" spans="1:31" x14ac:dyDescent="0.2">
      <c r="A2642" s="9">
        <v>2009303</v>
      </c>
      <c r="C2642" t="s">
        <v>6538</v>
      </c>
      <c r="D2642" t="s">
        <v>6539</v>
      </c>
      <c r="E2642" t="s">
        <v>6537</v>
      </c>
      <c r="F2642" t="s">
        <v>6537</v>
      </c>
      <c r="G2642" t="s">
        <v>639</v>
      </c>
      <c r="H2642" t="s">
        <v>639</v>
      </c>
      <c r="I2642" t="s">
        <v>1282</v>
      </c>
      <c r="J2642" t="s">
        <v>647</v>
      </c>
      <c r="K2642" t="s">
        <v>53</v>
      </c>
      <c r="L2642" s="4">
        <v>43279</v>
      </c>
      <c r="M2642" s="4">
        <v>45105</v>
      </c>
      <c r="Q2642">
        <v>49</v>
      </c>
      <c r="R2642">
        <v>2.2000000476837158</v>
      </c>
      <c r="AE2642">
        <v>1</v>
      </c>
    </row>
    <row r="2643" spans="1:31" x14ac:dyDescent="0.2">
      <c r="A2643" s="9">
        <v>2005159</v>
      </c>
      <c r="C2643" t="s">
        <v>6540</v>
      </c>
      <c r="D2643" t="s">
        <v>6541</v>
      </c>
      <c r="E2643" t="s">
        <v>6537</v>
      </c>
      <c r="F2643" t="s">
        <v>6537</v>
      </c>
      <c r="G2643" t="s">
        <v>639</v>
      </c>
      <c r="H2643" t="s">
        <v>639</v>
      </c>
      <c r="I2643" t="s">
        <v>1282</v>
      </c>
      <c r="J2643" t="s">
        <v>647</v>
      </c>
      <c r="K2643" t="s">
        <v>53</v>
      </c>
      <c r="L2643" s="4">
        <v>43279</v>
      </c>
      <c r="M2643" s="4">
        <v>45105</v>
      </c>
      <c r="Q2643">
        <v>50.400001525878906</v>
      </c>
      <c r="R2643">
        <v>1.8999999761581421</v>
      </c>
      <c r="AE2643">
        <v>1</v>
      </c>
    </row>
    <row r="2644" spans="1:31" x14ac:dyDescent="0.2">
      <c r="A2644" s="9">
        <v>2009304</v>
      </c>
      <c r="C2644" t="s">
        <v>6542</v>
      </c>
      <c r="D2644" t="s">
        <v>6543</v>
      </c>
      <c r="E2644" t="s">
        <v>6537</v>
      </c>
      <c r="F2644" t="s">
        <v>6537</v>
      </c>
      <c r="G2644" t="s">
        <v>639</v>
      </c>
      <c r="H2644" t="s">
        <v>639</v>
      </c>
      <c r="I2644" t="s">
        <v>1282</v>
      </c>
      <c r="J2644" t="s">
        <v>647</v>
      </c>
      <c r="K2644" t="s">
        <v>53</v>
      </c>
      <c r="L2644" s="4">
        <v>43279</v>
      </c>
      <c r="M2644" s="4">
        <v>45105</v>
      </c>
      <c r="Q2644">
        <v>90</v>
      </c>
      <c r="R2644">
        <v>1.5</v>
      </c>
      <c r="AE2644">
        <v>1</v>
      </c>
    </row>
    <row r="2645" spans="1:31" x14ac:dyDescent="0.2">
      <c r="A2645" s="9">
        <v>2009648</v>
      </c>
      <c r="B2645">
        <v>4963</v>
      </c>
      <c r="C2645" t="s">
        <v>6544</v>
      </c>
      <c r="D2645" t="s">
        <v>6545</v>
      </c>
      <c r="E2645" t="s">
        <v>6546</v>
      </c>
      <c r="F2645" t="s">
        <v>6546</v>
      </c>
      <c r="G2645" t="s">
        <v>639</v>
      </c>
      <c r="H2645" t="s">
        <v>684</v>
      </c>
      <c r="I2645" t="s">
        <v>2732</v>
      </c>
      <c r="J2645" t="s">
        <v>694</v>
      </c>
      <c r="K2645" t="s">
        <v>53</v>
      </c>
      <c r="L2645" s="4">
        <v>2</v>
      </c>
      <c r="M2645" s="4">
        <v>45097</v>
      </c>
      <c r="N2645">
        <v>0.30000001192092896</v>
      </c>
      <c r="AC2645">
        <v>13.8</v>
      </c>
      <c r="AE2645">
        <v>1</v>
      </c>
    </row>
    <row r="2646" spans="1:31" x14ac:dyDescent="0.2">
      <c r="A2646" s="9">
        <v>2009489</v>
      </c>
      <c r="B2646">
        <v>4805</v>
      </c>
      <c r="C2646" t="s">
        <v>6547</v>
      </c>
      <c r="D2646" t="s">
        <v>6548</v>
      </c>
      <c r="E2646" t="s">
        <v>6549</v>
      </c>
      <c r="F2646" t="s">
        <v>6549</v>
      </c>
      <c r="G2646" t="s">
        <v>639</v>
      </c>
      <c r="H2646" t="s">
        <v>684</v>
      </c>
      <c r="I2646" t="s">
        <v>2732</v>
      </c>
      <c r="J2646" t="s">
        <v>694</v>
      </c>
      <c r="K2646" t="s">
        <v>53</v>
      </c>
      <c r="L2646" s="4">
        <v>2</v>
      </c>
      <c r="M2646" s="4">
        <v>45077</v>
      </c>
      <c r="N2646">
        <v>0.30000001192092896</v>
      </c>
      <c r="AC2646">
        <v>13.1</v>
      </c>
      <c r="AE2646">
        <v>1</v>
      </c>
    </row>
    <row r="2647" spans="1:31" x14ac:dyDescent="0.2">
      <c r="A2647" s="9">
        <v>2008261</v>
      </c>
      <c r="B2647">
        <v>4311</v>
      </c>
      <c r="C2647" t="s">
        <v>6550</v>
      </c>
      <c r="D2647" t="s">
        <v>3534</v>
      </c>
      <c r="E2647" t="s">
        <v>6551</v>
      </c>
      <c r="F2647" t="s">
        <v>6551</v>
      </c>
      <c r="G2647" t="s">
        <v>639</v>
      </c>
      <c r="H2647" t="s">
        <v>684</v>
      </c>
      <c r="I2647" t="s">
        <v>2732</v>
      </c>
      <c r="J2647" t="s">
        <v>694</v>
      </c>
      <c r="K2647" t="s">
        <v>53</v>
      </c>
      <c r="L2647" s="4">
        <v>2</v>
      </c>
      <c r="M2647" s="4">
        <v>45076</v>
      </c>
      <c r="N2647">
        <v>0.30000001192092896</v>
      </c>
      <c r="AC2647">
        <v>13.1</v>
      </c>
      <c r="AE2647">
        <v>1</v>
      </c>
    </row>
    <row r="2648" spans="1:31" x14ac:dyDescent="0.2">
      <c r="A2648" s="9">
        <v>2007195</v>
      </c>
      <c r="C2648" t="s">
        <v>6552</v>
      </c>
      <c r="D2648" t="s">
        <v>6553</v>
      </c>
      <c r="E2648" t="s">
        <v>6554</v>
      </c>
      <c r="F2648" t="s">
        <v>6554</v>
      </c>
      <c r="G2648" t="s">
        <v>639</v>
      </c>
      <c r="H2648" t="s">
        <v>684</v>
      </c>
      <c r="I2648" t="s">
        <v>1282</v>
      </c>
      <c r="J2648" t="s">
        <v>686</v>
      </c>
      <c r="K2648" t="s">
        <v>53</v>
      </c>
      <c r="L2648" s="4">
        <v>43236</v>
      </c>
      <c r="M2648" s="4">
        <v>45062</v>
      </c>
      <c r="N2648">
        <v>0.30000001192092896</v>
      </c>
      <c r="O2648">
        <v>5.000000074505806E-2</v>
      </c>
      <c r="P2648">
        <v>0.25</v>
      </c>
      <c r="AC2648">
        <v>2.5</v>
      </c>
      <c r="AE2648">
        <v>1</v>
      </c>
    </row>
    <row r="2649" spans="1:31" x14ac:dyDescent="0.2">
      <c r="A2649" s="9">
        <v>2010343</v>
      </c>
      <c r="C2649" t="s">
        <v>6555</v>
      </c>
      <c r="D2649" t="s">
        <v>6556</v>
      </c>
      <c r="E2649" t="s">
        <v>6557</v>
      </c>
      <c r="F2649" t="s">
        <v>6557</v>
      </c>
      <c r="G2649" t="s">
        <v>639</v>
      </c>
      <c r="H2649" t="s">
        <v>639</v>
      </c>
      <c r="I2649" t="s">
        <v>772</v>
      </c>
      <c r="J2649" t="s">
        <v>641</v>
      </c>
      <c r="K2649" t="s">
        <v>54</v>
      </c>
      <c r="L2649" s="4">
        <v>2</v>
      </c>
      <c r="M2649" s="4">
        <v>45062</v>
      </c>
      <c r="N2649">
        <v>3</v>
      </c>
      <c r="Y2649">
        <v>3</v>
      </c>
      <c r="AE2649">
        <v>1</v>
      </c>
    </row>
    <row r="2650" spans="1:31" x14ac:dyDescent="0.2">
      <c r="A2650" s="9">
        <v>2010344</v>
      </c>
      <c r="C2650" t="s">
        <v>6558</v>
      </c>
      <c r="D2650" t="s">
        <v>6559</v>
      </c>
      <c r="E2650" t="s">
        <v>6557</v>
      </c>
      <c r="F2650" t="s">
        <v>6557</v>
      </c>
      <c r="G2650" t="s">
        <v>639</v>
      </c>
      <c r="H2650" t="s">
        <v>639</v>
      </c>
      <c r="I2650" t="s">
        <v>772</v>
      </c>
      <c r="J2650" t="s">
        <v>641</v>
      </c>
      <c r="K2650" t="s">
        <v>54</v>
      </c>
      <c r="L2650" s="4">
        <v>2</v>
      </c>
      <c r="M2650" s="4">
        <v>45062</v>
      </c>
      <c r="N2650">
        <v>3</v>
      </c>
      <c r="Y2650">
        <v>3</v>
      </c>
      <c r="AE2650">
        <v>1</v>
      </c>
    </row>
    <row r="2651" spans="1:31" x14ac:dyDescent="0.2">
      <c r="A2651" s="9">
        <v>2010342</v>
      </c>
      <c r="C2651" t="s">
        <v>6560</v>
      </c>
      <c r="D2651" t="s">
        <v>6561</v>
      </c>
      <c r="E2651" t="s">
        <v>6557</v>
      </c>
      <c r="F2651" t="s">
        <v>6557</v>
      </c>
      <c r="G2651" t="s">
        <v>639</v>
      </c>
      <c r="H2651" t="s">
        <v>639</v>
      </c>
      <c r="I2651" t="s">
        <v>772</v>
      </c>
      <c r="J2651" t="s">
        <v>647</v>
      </c>
      <c r="K2651" t="s">
        <v>54</v>
      </c>
      <c r="L2651" s="4">
        <v>2</v>
      </c>
      <c r="M2651" s="4">
        <v>45062</v>
      </c>
      <c r="O2651">
        <v>1</v>
      </c>
      <c r="P2651">
        <v>2.5</v>
      </c>
      <c r="AE2651">
        <v>1</v>
      </c>
    </row>
    <row r="2652" spans="1:31" x14ac:dyDescent="0.2">
      <c r="A2652" s="9">
        <v>2010136</v>
      </c>
      <c r="C2652" t="s">
        <v>6562</v>
      </c>
      <c r="D2652" t="s">
        <v>6563</v>
      </c>
      <c r="E2652" t="s">
        <v>1039</v>
      </c>
      <c r="F2652" t="s">
        <v>6564</v>
      </c>
      <c r="G2652" t="s">
        <v>639</v>
      </c>
      <c r="H2652" t="s">
        <v>639</v>
      </c>
      <c r="I2652" t="s">
        <v>772</v>
      </c>
      <c r="J2652" t="s">
        <v>729</v>
      </c>
      <c r="K2652" t="s">
        <v>54</v>
      </c>
      <c r="L2652" s="4">
        <v>2</v>
      </c>
      <c r="M2652" s="4">
        <v>45060</v>
      </c>
      <c r="AC2652">
        <v>30</v>
      </c>
      <c r="AE2652">
        <v>1</v>
      </c>
    </row>
    <row r="2653" spans="1:31" x14ac:dyDescent="0.2">
      <c r="A2653" s="9">
        <v>2010138</v>
      </c>
      <c r="C2653" t="s">
        <v>6565</v>
      </c>
      <c r="D2653" t="s">
        <v>6566</v>
      </c>
      <c r="E2653" t="s">
        <v>1039</v>
      </c>
      <c r="F2653" t="s">
        <v>6564</v>
      </c>
      <c r="G2653" t="s">
        <v>639</v>
      </c>
      <c r="H2653" t="s">
        <v>639</v>
      </c>
      <c r="I2653" t="s">
        <v>772</v>
      </c>
      <c r="J2653" t="s">
        <v>729</v>
      </c>
      <c r="K2653" t="s">
        <v>54</v>
      </c>
      <c r="L2653" s="4">
        <v>2</v>
      </c>
      <c r="M2653" s="4">
        <v>45060</v>
      </c>
      <c r="AC2653">
        <v>50</v>
      </c>
      <c r="AE2653">
        <v>1</v>
      </c>
    </row>
    <row r="2654" spans="1:31" x14ac:dyDescent="0.2">
      <c r="A2654" s="9">
        <v>2010135</v>
      </c>
      <c r="C2654" t="s">
        <v>6567</v>
      </c>
      <c r="D2654" t="s">
        <v>6568</v>
      </c>
      <c r="E2654" t="s">
        <v>1039</v>
      </c>
      <c r="F2654" t="s">
        <v>6564</v>
      </c>
      <c r="G2654" t="s">
        <v>639</v>
      </c>
      <c r="H2654" t="s">
        <v>639</v>
      </c>
      <c r="I2654" t="s">
        <v>772</v>
      </c>
      <c r="J2654" t="s">
        <v>729</v>
      </c>
      <c r="K2654" t="s">
        <v>54</v>
      </c>
      <c r="L2654" s="4">
        <v>2</v>
      </c>
      <c r="M2654" s="4">
        <v>45060</v>
      </c>
      <c r="AC2654">
        <v>45</v>
      </c>
      <c r="AE2654">
        <v>1</v>
      </c>
    </row>
    <row r="2655" spans="1:31" x14ac:dyDescent="0.2">
      <c r="A2655" s="9">
        <v>2007145</v>
      </c>
      <c r="C2655" t="s">
        <v>6569</v>
      </c>
      <c r="D2655" t="s">
        <v>6570</v>
      </c>
      <c r="E2655" t="s">
        <v>6571</v>
      </c>
      <c r="F2655" t="s">
        <v>6571</v>
      </c>
      <c r="G2655" t="s">
        <v>639</v>
      </c>
      <c r="H2655" t="s">
        <v>684</v>
      </c>
      <c r="I2655" t="s">
        <v>1282</v>
      </c>
      <c r="J2655" t="s">
        <v>686</v>
      </c>
      <c r="K2655" t="s">
        <v>54</v>
      </c>
      <c r="L2655" s="4">
        <v>43223</v>
      </c>
      <c r="M2655" s="4">
        <v>45049</v>
      </c>
      <c r="N2655">
        <v>0.30000001192092896</v>
      </c>
      <c r="AC2655">
        <v>1.5</v>
      </c>
      <c r="AE2655">
        <v>1.1000000000000001</v>
      </c>
    </row>
    <row r="2656" spans="1:31" x14ac:dyDescent="0.2">
      <c r="A2656" s="9">
        <v>2007198</v>
      </c>
      <c r="C2656" t="s">
        <v>6572</v>
      </c>
      <c r="D2656" t="s">
        <v>1284</v>
      </c>
      <c r="E2656" t="s">
        <v>6573</v>
      </c>
      <c r="F2656" t="s">
        <v>6573</v>
      </c>
      <c r="G2656" t="s">
        <v>639</v>
      </c>
      <c r="H2656" t="s">
        <v>684</v>
      </c>
      <c r="I2656" t="s">
        <v>1282</v>
      </c>
      <c r="J2656" t="s">
        <v>686</v>
      </c>
      <c r="K2656" t="s">
        <v>53</v>
      </c>
      <c r="L2656" s="4">
        <v>43223</v>
      </c>
      <c r="M2656" s="4">
        <v>45049</v>
      </c>
      <c r="N2656">
        <v>0.30000001192092896</v>
      </c>
      <c r="AC2656">
        <v>0.5</v>
      </c>
      <c r="AE2656">
        <v>1</v>
      </c>
    </row>
    <row r="2657" spans="1:31" x14ac:dyDescent="0.2">
      <c r="A2657" s="9">
        <v>2010492</v>
      </c>
      <c r="C2657" t="s">
        <v>6574</v>
      </c>
      <c r="D2657" t="s">
        <v>6575</v>
      </c>
      <c r="E2657" t="s">
        <v>6576</v>
      </c>
      <c r="F2657" t="s">
        <v>6577</v>
      </c>
      <c r="G2657" t="s">
        <v>639</v>
      </c>
      <c r="H2657" t="s">
        <v>684</v>
      </c>
      <c r="I2657" t="s">
        <v>772</v>
      </c>
      <c r="J2657" t="s">
        <v>694</v>
      </c>
      <c r="K2657" t="s">
        <v>53</v>
      </c>
      <c r="L2657" s="4">
        <v>2</v>
      </c>
      <c r="M2657" s="4">
        <v>45046</v>
      </c>
      <c r="N2657">
        <v>3.4000000953674316</v>
      </c>
      <c r="O2657">
        <v>5</v>
      </c>
      <c r="P2657">
        <v>2.5</v>
      </c>
      <c r="AC2657">
        <v>55</v>
      </c>
      <c r="AE2657">
        <v>1</v>
      </c>
    </row>
    <row r="2658" spans="1:31" x14ac:dyDescent="0.2">
      <c r="A2658" s="9">
        <v>2008894</v>
      </c>
      <c r="B2658">
        <v>4525</v>
      </c>
      <c r="C2658" t="s">
        <v>6578</v>
      </c>
      <c r="D2658" t="s">
        <v>6579</v>
      </c>
      <c r="E2658" t="s">
        <v>6580</v>
      </c>
      <c r="F2658" t="s">
        <v>6580</v>
      </c>
      <c r="G2658" t="s">
        <v>639</v>
      </c>
      <c r="H2658" t="s">
        <v>684</v>
      </c>
      <c r="I2658" t="s">
        <v>2732</v>
      </c>
      <c r="J2658" t="s">
        <v>694</v>
      </c>
      <c r="K2658" t="s">
        <v>53</v>
      </c>
      <c r="L2658" s="4">
        <v>2</v>
      </c>
      <c r="M2658" s="4">
        <v>45046</v>
      </c>
      <c r="N2658">
        <v>0.30000001192092896</v>
      </c>
      <c r="AC2658">
        <v>12.7</v>
      </c>
      <c r="AE2658">
        <v>1</v>
      </c>
    </row>
    <row r="2659" spans="1:31" x14ac:dyDescent="0.2">
      <c r="A2659" s="9">
        <v>2009265</v>
      </c>
      <c r="C2659" t="s">
        <v>6581</v>
      </c>
      <c r="D2659" t="s">
        <v>955</v>
      </c>
      <c r="E2659" t="s">
        <v>6582</v>
      </c>
      <c r="F2659" t="s">
        <v>960</v>
      </c>
      <c r="G2659" t="s">
        <v>639</v>
      </c>
      <c r="H2659" t="s">
        <v>639</v>
      </c>
      <c r="I2659" t="s">
        <v>1282</v>
      </c>
      <c r="J2659" t="s">
        <v>641</v>
      </c>
      <c r="K2659" t="s">
        <v>53</v>
      </c>
      <c r="L2659" s="4">
        <v>43217</v>
      </c>
      <c r="M2659" s="4">
        <v>45043</v>
      </c>
      <c r="N2659">
        <v>12</v>
      </c>
      <c r="O2659">
        <v>52</v>
      </c>
      <c r="AE2659">
        <v>1</v>
      </c>
    </row>
    <row r="2660" spans="1:31" x14ac:dyDescent="0.2">
      <c r="A2660" s="9">
        <v>2009266</v>
      </c>
      <c r="C2660" t="s">
        <v>6583</v>
      </c>
      <c r="D2660" t="s">
        <v>6584</v>
      </c>
      <c r="E2660" t="s">
        <v>6582</v>
      </c>
      <c r="F2660" t="s">
        <v>1176</v>
      </c>
      <c r="G2660" t="s">
        <v>639</v>
      </c>
      <c r="H2660" t="s">
        <v>639</v>
      </c>
      <c r="I2660" t="s">
        <v>1282</v>
      </c>
      <c r="J2660" t="s">
        <v>647</v>
      </c>
      <c r="K2660" t="s">
        <v>53</v>
      </c>
      <c r="L2660" s="4">
        <v>43217</v>
      </c>
      <c r="M2660" s="4">
        <v>45043</v>
      </c>
      <c r="P2660">
        <v>59.5</v>
      </c>
      <c r="AE2660">
        <v>1</v>
      </c>
    </row>
    <row r="2661" spans="1:31" x14ac:dyDescent="0.2">
      <c r="A2661" s="9">
        <v>2009275</v>
      </c>
      <c r="C2661" t="s">
        <v>6585</v>
      </c>
      <c r="D2661" t="s">
        <v>1284</v>
      </c>
      <c r="E2661" t="s">
        <v>3332</v>
      </c>
      <c r="F2661" t="s">
        <v>3332</v>
      </c>
      <c r="G2661" t="s">
        <v>639</v>
      </c>
      <c r="H2661" t="s">
        <v>684</v>
      </c>
      <c r="I2661" t="s">
        <v>1282</v>
      </c>
      <c r="J2661" t="s">
        <v>686</v>
      </c>
      <c r="K2661" t="s">
        <v>53</v>
      </c>
      <c r="L2661" s="4">
        <v>43217</v>
      </c>
      <c r="M2661" s="4">
        <v>45043</v>
      </c>
      <c r="N2661">
        <v>0.30000001192092896</v>
      </c>
      <c r="AE2661">
        <v>1</v>
      </c>
    </row>
    <row r="2662" spans="1:31" x14ac:dyDescent="0.2">
      <c r="A2662" s="9">
        <v>2009276</v>
      </c>
      <c r="C2662" t="s">
        <v>6586</v>
      </c>
      <c r="D2662" t="s">
        <v>6587</v>
      </c>
      <c r="E2662" t="s">
        <v>1601</v>
      </c>
      <c r="F2662" t="s">
        <v>1601</v>
      </c>
      <c r="G2662" t="s">
        <v>639</v>
      </c>
      <c r="H2662" t="s">
        <v>639</v>
      </c>
      <c r="I2662" t="s">
        <v>1282</v>
      </c>
      <c r="J2662" t="s">
        <v>647</v>
      </c>
      <c r="K2662" t="s">
        <v>53</v>
      </c>
      <c r="L2662" s="4">
        <v>43217</v>
      </c>
      <c r="M2662" s="4">
        <v>45043</v>
      </c>
      <c r="Q2662">
        <v>31.899999618530273</v>
      </c>
      <c r="R2662">
        <v>18.200000762939453</v>
      </c>
      <c r="AE2662">
        <v>1</v>
      </c>
    </row>
    <row r="2663" spans="1:31" x14ac:dyDescent="0.2">
      <c r="A2663" s="9">
        <v>2009267</v>
      </c>
      <c r="C2663" t="s">
        <v>6588</v>
      </c>
      <c r="D2663" t="s">
        <v>2696</v>
      </c>
      <c r="E2663" t="s">
        <v>6582</v>
      </c>
      <c r="F2663" t="s">
        <v>1176</v>
      </c>
      <c r="G2663" t="s">
        <v>639</v>
      </c>
      <c r="H2663" t="s">
        <v>639</v>
      </c>
      <c r="I2663" t="s">
        <v>1282</v>
      </c>
      <c r="J2663" t="s">
        <v>647</v>
      </c>
      <c r="K2663" t="s">
        <v>53</v>
      </c>
      <c r="L2663" s="4">
        <v>43217</v>
      </c>
      <c r="M2663" s="4">
        <v>45043</v>
      </c>
      <c r="R2663">
        <v>24</v>
      </c>
      <c r="T2663">
        <v>18</v>
      </c>
      <c r="AE2663">
        <v>1</v>
      </c>
    </row>
    <row r="2664" spans="1:31" x14ac:dyDescent="0.2">
      <c r="A2664" s="9">
        <v>2009278</v>
      </c>
      <c r="C2664" t="s">
        <v>6589</v>
      </c>
      <c r="D2664" t="s">
        <v>6590</v>
      </c>
      <c r="E2664" t="s">
        <v>6571</v>
      </c>
      <c r="F2664" t="s">
        <v>6571</v>
      </c>
      <c r="G2664" t="s">
        <v>639</v>
      </c>
      <c r="H2664" t="s">
        <v>684</v>
      </c>
      <c r="I2664" t="s">
        <v>1282</v>
      </c>
      <c r="J2664" t="s">
        <v>686</v>
      </c>
      <c r="K2664" t="s">
        <v>53</v>
      </c>
      <c r="L2664" s="4">
        <v>43217</v>
      </c>
      <c r="M2664" s="4">
        <v>45043</v>
      </c>
      <c r="N2664">
        <v>0.10000000149011612</v>
      </c>
      <c r="AC2664">
        <v>1</v>
      </c>
      <c r="AE2664">
        <v>1</v>
      </c>
    </row>
    <row r="2665" spans="1:31" x14ac:dyDescent="0.2">
      <c r="A2665" s="9">
        <v>2009268</v>
      </c>
      <c r="C2665" t="s">
        <v>6591</v>
      </c>
      <c r="D2665" t="s">
        <v>1638</v>
      </c>
      <c r="E2665" t="s">
        <v>6582</v>
      </c>
      <c r="F2665" t="s">
        <v>1176</v>
      </c>
      <c r="G2665" t="s">
        <v>639</v>
      </c>
      <c r="H2665" t="s">
        <v>639</v>
      </c>
      <c r="I2665" t="s">
        <v>1282</v>
      </c>
      <c r="J2665" t="s">
        <v>647</v>
      </c>
      <c r="K2665" t="s">
        <v>53</v>
      </c>
      <c r="L2665" s="4">
        <v>43217</v>
      </c>
      <c r="M2665" s="4">
        <v>45043</v>
      </c>
      <c r="P2665">
        <v>40</v>
      </c>
      <c r="R2665">
        <v>5.5</v>
      </c>
      <c r="AE2665">
        <v>1</v>
      </c>
    </row>
    <row r="2666" spans="1:31" x14ac:dyDescent="0.2">
      <c r="A2666" s="9">
        <v>2009270</v>
      </c>
      <c r="C2666" t="s">
        <v>6592</v>
      </c>
      <c r="D2666" t="s">
        <v>6593</v>
      </c>
      <c r="E2666" t="s">
        <v>6582</v>
      </c>
      <c r="F2666" t="s">
        <v>1540</v>
      </c>
      <c r="G2666" t="s">
        <v>639</v>
      </c>
      <c r="H2666" t="s">
        <v>639</v>
      </c>
      <c r="I2666" t="s">
        <v>1282</v>
      </c>
      <c r="J2666" t="s">
        <v>641</v>
      </c>
      <c r="K2666" t="s">
        <v>53</v>
      </c>
      <c r="L2666" s="4">
        <v>43217</v>
      </c>
      <c r="M2666" s="4">
        <v>45043</v>
      </c>
      <c r="N2666">
        <v>26</v>
      </c>
      <c r="T2666">
        <v>13</v>
      </c>
      <c r="AE2666">
        <v>1</v>
      </c>
    </row>
    <row r="2667" spans="1:31" x14ac:dyDescent="0.2">
      <c r="A2667" s="9">
        <v>2009269</v>
      </c>
      <c r="C2667" t="s">
        <v>6594</v>
      </c>
      <c r="D2667" t="s">
        <v>6595</v>
      </c>
      <c r="E2667" t="s">
        <v>6582</v>
      </c>
      <c r="F2667" t="s">
        <v>1540</v>
      </c>
      <c r="G2667" t="s">
        <v>639</v>
      </c>
      <c r="H2667" t="s">
        <v>639</v>
      </c>
      <c r="I2667" t="s">
        <v>1282</v>
      </c>
      <c r="J2667" t="s">
        <v>641</v>
      </c>
      <c r="K2667" t="s">
        <v>53</v>
      </c>
      <c r="L2667" s="4">
        <v>43217</v>
      </c>
      <c r="M2667" s="4">
        <v>45043</v>
      </c>
      <c r="N2667">
        <v>27</v>
      </c>
      <c r="AE2667">
        <v>1</v>
      </c>
    </row>
    <row r="2668" spans="1:31" x14ac:dyDescent="0.2">
      <c r="A2668" s="9">
        <v>2009271</v>
      </c>
      <c r="C2668" t="s">
        <v>6596</v>
      </c>
      <c r="D2668" t="s">
        <v>1739</v>
      </c>
      <c r="E2668" t="s">
        <v>6582</v>
      </c>
      <c r="F2668" t="s">
        <v>1540</v>
      </c>
      <c r="G2668" t="s">
        <v>639</v>
      </c>
      <c r="H2668" t="s">
        <v>639</v>
      </c>
      <c r="I2668" t="s">
        <v>1282</v>
      </c>
      <c r="J2668" t="s">
        <v>641</v>
      </c>
      <c r="K2668" t="s">
        <v>53</v>
      </c>
      <c r="L2668" s="4">
        <v>43217</v>
      </c>
      <c r="M2668" s="4">
        <v>45043</v>
      </c>
      <c r="N2668">
        <v>15</v>
      </c>
      <c r="AE2668">
        <v>1</v>
      </c>
    </row>
    <row r="2669" spans="1:31" x14ac:dyDescent="0.2">
      <c r="A2669" s="9">
        <v>2009272</v>
      </c>
      <c r="C2669" t="s">
        <v>6597</v>
      </c>
      <c r="D2669" t="s">
        <v>6598</v>
      </c>
      <c r="E2669" t="s">
        <v>6582</v>
      </c>
      <c r="F2669" t="s">
        <v>1754</v>
      </c>
      <c r="G2669" t="s">
        <v>639</v>
      </c>
      <c r="H2669" t="s">
        <v>639</v>
      </c>
      <c r="I2669" t="s">
        <v>1282</v>
      </c>
      <c r="J2669" t="s">
        <v>641</v>
      </c>
      <c r="K2669" t="s">
        <v>53</v>
      </c>
      <c r="L2669" s="4">
        <v>43217</v>
      </c>
      <c r="M2669" s="4">
        <v>45043</v>
      </c>
      <c r="N2669">
        <v>3.5</v>
      </c>
      <c r="O2669">
        <v>10</v>
      </c>
      <c r="P2669">
        <v>18.5</v>
      </c>
      <c r="Q2669">
        <v>6</v>
      </c>
      <c r="R2669">
        <v>2.5</v>
      </c>
      <c r="T2669">
        <v>6.8000001907348633</v>
      </c>
      <c r="Y2669">
        <v>0.20000000298023224</v>
      </c>
      <c r="AE2669">
        <v>1</v>
      </c>
    </row>
    <row r="2670" spans="1:31" x14ac:dyDescent="0.2">
      <c r="A2670" s="9">
        <v>2009277</v>
      </c>
      <c r="C2670" t="s">
        <v>6599</v>
      </c>
      <c r="D2670" t="s">
        <v>6600</v>
      </c>
      <c r="E2670" t="s">
        <v>6571</v>
      </c>
      <c r="F2670" t="s">
        <v>6571</v>
      </c>
      <c r="G2670" t="s">
        <v>639</v>
      </c>
      <c r="H2670" t="s">
        <v>684</v>
      </c>
      <c r="I2670" t="s">
        <v>1282</v>
      </c>
      <c r="J2670" t="s">
        <v>694</v>
      </c>
      <c r="K2670" t="s">
        <v>53</v>
      </c>
      <c r="L2670" s="4">
        <v>43217</v>
      </c>
      <c r="M2670" s="4">
        <v>45043</v>
      </c>
      <c r="N2670">
        <v>0.5</v>
      </c>
      <c r="P2670">
        <v>0.20000000298023224</v>
      </c>
      <c r="AC2670">
        <v>15</v>
      </c>
      <c r="AE2670">
        <v>1</v>
      </c>
    </row>
    <row r="2671" spans="1:31" x14ac:dyDescent="0.2">
      <c r="A2671" s="9">
        <v>2009273</v>
      </c>
      <c r="C2671" t="s">
        <v>6601</v>
      </c>
      <c r="D2671" t="s">
        <v>677</v>
      </c>
      <c r="E2671" t="s">
        <v>6582</v>
      </c>
      <c r="F2671" t="s">
        <v>2241</v>
      </c>
      <c r="G2671" t="s">
        <v>639</v>
      </c>
      <c r="H2671" t="s">
        <v>639</v>
      </c>
      <c r="I2671" t="s">
        <v>1282</v>
      </c>
      <c r="J2671" t="s">
        <v>641</v>
      </c>
      <c r="K2671" t="s">
        <v>53</v>
      </c>
      <c r="L2671" s="4">
        <v>43217</v>
      </c>
      <c r="M2671" s="4">
        <v>45043</v>
      </c>
      <c r="N2671">
        <v>20.600000381469727</v>
      </c>
      <c r="AE2671">
        <v>1</v>
      </c>
    </row>
    <row r="2672" spans="1:31" x14ac:dyDescent="0.2">
      <c r="A2672" s="9">
        <v>2009274</v>
      </c>
      <c r="C2672" t="s">
        <v>6602</v>
      </c>
      <c r="D2672" t="s">
        <v>5388</v>
      </c>
      <c r="E2672" t="s">
        <v>6582</v>
      </c>
      <c r="F2672" t="s">
        <v>1754</v>
      </c>
      <c r="G2672" t="s">
        <v>639</v>
      </c>
      <c r="H2672" t="s">
        <v>639</v>
      </c>
      <c r="I2672" t="s">
        <v>1282</v>
      </c>
      <c r="J2672" t="s">
        <v>647</v>
      </c>
      <c r="K2672" t="s">
        <v>53</v>
      </c>
      <c r="L2672" s="4">
        <v>43217</v>
      </c>
      <c r="M2672" s="4">
        <v>45043</v>
      </c>
      <c r="O2672">
        <v>20</v>
      </c>
      <c r="Q2672">
        <v>25</v>
      </c>
      <c r="T2672">
        <v>13</v>
      </c>
      <c r="AE2672">
        <v>1</v>
      </c>
    </row>
    <row r="2673" spans="1:31" x14ac:dyDescent="0.2">
      <c r="A2673" s="9">
        <v>2007144</v>
      </c>
      <c r="C2673" t="s">
        <v>6603</v>
      </c>
      <c r="D2673" t="s">
        <v>6604</v>
      </c>
      <c r="E2673" t="s">
        <v>6605</v>
      </c>
      <c r="F2673" t="s">
        <v>6605</v>
      </c>
      <c r="G2673" t="s">
        <v>639</v>
      </c>
      <c r="H2673" t="s">
        <v>684</v>
      </c>
      <c r="I2673" t="s">
        <v>1282</v>
      </c>
      <c r="J2673" t="s">
        <v>686</v>
      </c>
      <c r="K2673" t="s">
        <v>54</v>
      </c>
      <c r="L2673" s="4">
        <v>43208</v>
      </c>
      <c r="M2673" s="4">
        <v>45034</v>
      </c>
      <c r="N2673">
        <v>0.30000001192092896</v>
      </c>
      <c r="AE2673">
        <v>1.1000000000000001</v>
      </c>
    </row>
    <row r="2674" spans="1:31" x14ac:dyDescent="0.2">
      <c r="A2674" s="9">
        <v>2009285</v>
      </c>
      <c r="C2674" t="s">
        <v>6606</v>
      </c>
      <c r="D2674" t="s">
        <v>6607</v>
      </c>
      <c r="E2674" t="s">
        <v>6608</v>
      </c>
      <c r="F2674" t="s">
        <v>6609</v>
      </c>
      <c r="G2674" t="s">
        <v>639</v>
      </c>
      <c r="H2674" t="s">
        <v>639</v>
      </c>
      <c r="I2674" t="s">
        <v>772</v>
      </c>
      <c r="J2674" t="s">
        <v>729</v>
      </c>
      <c r="K2674" t="s">
        <v>54</v>
      </c>
      <c r="L2674" s="4">
        <v>2</v>
      </c>
      <c r="M2674" s="4">
        <v>45021</v>
      </c>
      <c r="N2674">
        <v>0.18000000715255737</v>
      </c>
      <c r="P2674">
        <v>0.40000000596046448</v>
      </c>
      <c r="AE2674">
        <v>1</v>
      </c>
    </row>
    <row r="2675" spans="1:31" x14ac:dyDescent="0.2">
      <c r="A2675" s="9">
        <v>2009056</v>
      </c>
      <c r="B2675">
        <v>4610</v>
      </c>
      <c r="C2675" t="s">
        <v>6610</v>
      </c>
      <c r="D2675" t="s">
        <v>6611</v>
      </c>
      <c r="E2675" t="s">
        <v>6612</v>
      </c>
      <c r="F2675" t="s">
        <v>6612</v>
      </c>
      <c r="G2675" t="s">
        <v>639</v>
      </c>
      <c r="H2675" t="s">
        <v>684</v>
      </c>
      <c r="I2675" t="s">
        <v>2732</v>
      </c>
      <c r="J2675" t="s">
        <v>694</v>
      </c>
      <c r="K2675" t="s">
        <v>53</v>
      </c>
      <c r="L2675" s="4">
        <v>2</v>
      </c>
      <c r="M2675" s="4">
        <v>45016</v>
      </c>
      <c r="N2675">
        <v>0.30000001192092896</v>
      </c>
      <c r="AC2675">
        <v>10.5</v>
      </c>
      <c r="AE2675">
        <v>1</v>
      </c>
    </row>
    <row r="2676" spans="1:31" x14ac:dyDescent="0.2">
      <c r="A2676" s="9">
        <v>2007852</v>
      </c>
      <c r="B2676">
        <v>4204</v>
      </c>
      <c r="C2676" t="s">
        <v>6613</v>
      </c>
      <c r="D2676" t="s">
        <v>6614</v>
      </c>
      <c r="E2676" t="s">
        <v>6615</v>
      </c>
      <c r="F2676" t="s">
        <v>6615</v>
      </c>
      <c r="G2676" t="s">
        <v>639</v>
      </c>
      <c r="H2676" t="s">
        <v>684</v>
      </c>
      <c r="I2676" t="s">
        <v>2732</v>
      </c>
      <c r="J2676" t="s">
        <v>694</v>
      </c>
      <c r="K2676" t="s">
        <v>53</v>
      </c>
      <c r="L2676" s="4">
        <v>2</v>
      </c>
      <c r="M2676" s="4">
        <v>45016</v>
      </c>
      <c r="N2676">
        <v>0.30000001192092896</v>
      </c>
      <c r="AC2676">
        <v>13.1</v>
      </c>
      <c r="AE2676">
        <v>1</v>
      </c>
    </row>
    <row r="2677" spans="1:31" x14ac:dyDescent="0.2">
      <c r="A2677" s="9">
        <v>2006128</v>
      </c>
      <c r="C2677" t="s">
        <v>6616</v>
      </c>
      <c r="D2677" t="s">
        <v>6617</v>
      </c>
      <c r="E2677" t="s">
        <v>6618</v>
      </c>
      <c r="F2677" t="s">
        <v>6618</v>
      </c>
      <c r="G2677" t="s">
        <v>639</v>
      </c>
      <c r="H2677" t="s">
        <v>684</v>
      </c>
      <c r="I2677" t="s">
        <v>1282</v>
      </c>
      <c r="J2677" t="s">
        <v>686</v>
      </c>
      <c r="K2677" t="s">
        <v>54</v>
      </c>
      <c r="L2677" s="4">
        <v>43185</v>
      </c>
      <c r="M2677" s="4">
        <v>45011</v>
      </c>
      <c r="N2677">
        <v>0.30000001192092896</v>
      </c>
      <c r="P2677">
        <v>0.10000000149011612</v>
      </c>
      <c r="AC2677">
        <v>1.5</v>
      </c>
      <c r="AE2677">
        <v>1.1000000000000001</v>
      </c>
    </row>
    <row r="2678" spans="1:31" x14ac:dyDescent="0.2">
      <c r="A2678" s="9">
        <v>2009232</v>
      </c>
      <c r="C2678" t="s">
        <v>6619</v>
      </c>
      <c r="D2678" t="s">
        <v>6620</v>
      </c>
      <c r="E2678" t="s">
        <v>6621</v>
      </c>
      <c r="F2678" t="s">
        <v>6621</v>
      </c>
      <c r="G2678" t="s">
        <v>639</v>
      </c>
      <c r="H2678" t="s">
        <v>684</v>
      </c>
      <c r="I2678" t="s">
        <v>1282</v>
      </c>
      <c r="J2678" t="s">
        <v>694</v>
      </c>
      <c r="K2678" t="s">
        <v>53</v>
      </c>
      <c r="L2678" s="4">
        <v>43185</v>
      </c>
      <c r="M2678" s="4">
        <v>45011</v>
      </c>
      <c r="N2678">
        <v>0.5</v>
      </c>
      <c r="O2678">
        <v>0.5</v>
      </c>
      <c r="P2678">
        <v>0.5</v>
      </c>
      <c r="AC2678">
        <v>35</v>
      </c>
      <c r="AE2678">
        <v>1</v>
      </c>
    </row>
    <row r="2679" spans="1:31" x14ac:dyDescent="0.2">
      <c r="A2679" s="9">
        <v>2009546</v>
      </c>
      <c r="C2679" t="s">
        <v>6622</v>
      </c>
      <c r="D2679" t="s">
        <v>6623</v>
      </c>
      <c r="E2679" t="s">
        <v>2347</v>
      </c>
      <c r="F2679" t="s">
        <v>6624</v>
      </c>
      <c r="G2679" t="s">
        <v>639</v>
      </c>
      <c r="H2679" t="s">
        <v>639</v>
      </c>
      <c r="I2679" t="s">
        <v>772</v>
      </c>
      <c r="J2679" t="s">
        <v>647</v>
      </c>
      <c r="K2679" t="s">
        <v>54</v>
      </c>
      <c r="L2679" s="4">
        <v>2</v>
      </c>
      <c r="M2679" s="4">
        <v>45011</v>
      </c>
      <c r="AE2679">
        <v>1</v>
      </c>
    </row>
    <row r="2680" spans="1:31" x14ac:dyDescent="0.2">
      <c r="A2680" s="9">
        <v>2009291</v>
      </c>
      <c r="C2680" t="s">
        <v>6625</v>
      </c>
      <c r="D2680" t="s">
        <v>6626</v>
      </c>
      <c r="E2680" t="s">
        <v>6627</v>
      </c>
      <c r="F2680" t="s">
        <v>6627</v>
      </c>
      <c r="G2680" t="s">
        <v>639</v>
      </c>
      <c r="H2680" t="s">
        <v>639</v>
      </c>
      <c r="I2680" t="s">
        <v>772</v>
      </c>
      <c r="J2680" t="s">
        <v>729</v>
      </c>
      <c r="K2680" t="s">
        <v>54</v>
      </c>
      <c r="L2680" s="4">
        <v>2</v>
      </c>
      <c r="M2680" s="4">
        <v>45000</v>
      </c>
      <c r="AE2680">
        <v>1</v>
      </c>
    </row>
    <row r="2681" spans="1:31" x14ac:dyDescent="0.2">
      <c r="A2681" s="9">
        <v>2006820</v>
      </c>
      <c r="C2681" t="s">
        <v>6628</v>
      </c>
      <c r="D2681" t="s">
        <v>5531</v>
      </c>
      <c r="E2681" t="s">
        <v>5335</v>
      </c>
      <c r="F2681" t="s">
        <v>5335</v>
      </c>
      <c r="G2681" t="s">
        <v>639</v>
      </c>
      <c r="H2681" t="s">
        <v>639</v>
      </c>
      <c r="I2681" t="s">
        <v>1282</v>
      </c>
      <c r="J2681" t="s">
        <v>647</v>
      </c>
      <c r="K2681" t="s">
        <v>53</v>
      </c>
      <c r="L2681" s="4">
        <v>43173</v>
      </c>
      <c r="M2681" s="4">
        <v>44999</v>
      </c>
      <c r="Q2681">
        <v>50.400001525878906</v>
      </c>
      <c r="R2681">
        <v>0.95999997854232788</v>
      </c>
      <c r="AE2681">
        <v>1</v>
      </c>
    </row>
    <row r="2682" spans="1:31" x14ac:dyDescent="0.2">
      <c r="A2682" s="9">
        <v>2006720</v>
      </c>
      <c r="C2682" t="s">
        <v>6631</v>
      </c>
      <c r="D2682" t="s">
        <v>1284</v>
      </c>
      <c r="E2682" t="s">
        <v>6632</v>
      </c>
      <c r="F2682" t="s">
        <v>6632</v>
      </c>
      <c r="G2682" t="s">
        <v>639</v>
      </c>
      <c r="H2682" t="s">
        <v>684</v>
      </c>
      <c r="I2682" t="s">
        <v>1282</v>
      </c>
      <c r="J2682" t="s">
        <v>686</v>
      </c>
      <c r="K2682" t="s">
        <v>54</v>
      </c>
      <c r="L2682" s="4">
        <v>43159</v>
      </c>
      <c r="M2682" s="4">
        <v>44985</v>
      </c>
      <c r="N2682">
        <v>0.30000001192092896</v>
      </c>
      <c r="P2682">
        <v>0.40000000596046448</v>
      </c>
      <c r="AC2682">
        <v>2.9</v>
      </c>
      <c r="AE2682">
        <v>1.1000000000000001</v>
      </c>
    </row>
    <row r="2683" spans="1:31" x14ac:dyDescent="0.2">
      <c r="A2683" s="9">
        <v>2006129</v>
      </c>
      <c r="C2683" t="s">
        <v>6629</v>
      </c>
      <c r="D2683" t="s">
        <v>1284</v>
      </c>
      <c r="E2683" t="s">
        <v>6630</v>
      </c>
      <c r="F2683" t="s">
        <v>6630</v>
      </c>
      <c r="G2683" t="s">
        <v>639</v>
      </c>
      <c r="H2683" t="s">
        <v>684</v>
      </c>
      <c r="I2683" t="s">
        <v>1282</v>
      </c>
      <c r="J2683" t="s">
        <v>686</v>
      </c>
      <c r="K2683" t="s">
        <v>54</v>
      </c>
      <c r="L2683" s="4">
        <v>43159</v>
      </c>
      <c r="M2683" s="4">
        <v>44985</v>
      </c>
      <c r="N2683">
        <v>0.30000001192092896</v>
      </c>
      <c r="P2683">
        <v>0.15000000596046448</v>
      </c>
      <c r="AC2683">
        <v>3</v>
      </c>
      <c r="AE2683">
        <v>1.1000000000000001</v>
      </c>
    </row>
    <row r="2684" spans="1:31" x14ac:dyDescent="0.2">
      <c r="A2684" s="9">
        <v>2009194</v>
      </c>
      <c r="C2684" t="s">
        <v>6633</v>
      </c>
      <c r="D2684" t="s">
        <v>2807</v>
      </c>
      <c r="E2684" t="s">
        <v>6632</v>
      </c>
      <c r="F2684" t="s">
        <v>6632</v>
      </c>
      <c r="G2684" t="s">
        <v>639</v>
      </c>
      <c r="H2684" t="s">
        <v>684</v>
      </c>
      <c r="I2684" t="s">
        <v>1282</v>
      </c>
      <c r="J2684" t="s">
        <v>686</v>
      </c>
      <c r="K2684" t="s">
        <v>54</v>
      </c>
      <c r="L2684" s="4">
        <v>43159</v>
      </c>
      <c r="M2684" s="4">
        <v>44985</v>
      </c>
      <c r="N2684">
        <v>0.10000000149011612</v>
      </c>
      <c r="AE2684">
        <v>1.05</v>
      </c>
    </row>
    <row r="2685" spans="1:31" x14ac:dyDescent="0.2">
      <c r="A2685" s="9">
        <v>2009729</v>
      </c>
      <c r="B2685">
        <v>4952</v>
      </c>
      <c r="C2685" t="s">
        <v>6634</v>
      </c>
      <c r="D2685" t="s">
        <v>6635</v>
      </c>
      <c r="E2685" t="s">
        <v>6636</v>
      </c>
      <c r="F2685" t="s">
        <v>6636</v>
      </c>
      <c r="G2685" t="s">
        <v>639</v>
      </c>
      <c r="H2685" t="s">
        <v>684</v>
      </c>
      <c r="I2685" t="s">
        <v>2732</v>
      </c>
      <c r="J2685" t="s">
        <v>694</v>
      </c>
      <c r="K2685" t="s">
        <v>53</v>
      </c>
      <c r="L2685" s="4">
        <v>2</v>
      </c>
      <c r="M2685" s="4">
        <v>44985</v>
      </c>
      <c r="N2685">
        <v>0.30000001192092896</v>
      </c>
      <c r="AC2685">
        <v>13.1</v>
      </c>
      <c r="AE2685">
        <v>1</v>
      </c>
    </row>
    <row r="2686" spans="1:31" x14ac:dyDescent="0.2">
      <c r="A2686" s="9">
        <v>2009599</v>
      </c>
      <c r="B2686">
        <v>4863</v>
      </c>
      <c r="C2686" t="s">
        <v>6637</v>
      </c>
      <c r="D2686" t="s">
        <v>6638</v>
      </c>
      <c r="E2686" t="s">
        <v>3338</v>
      </c>
      <c r="F2686" t="s">
        <v>3338</v>
      </c>
      <c r="G2686" t="s">
        <v>639</v>
      </c>
      <c r="H2686" t="s">
        <v>684</v>
      </c>
      <c r="I2686" t="s">
        <v>2732</v>
      </c>
      <c r="J2686" t="s">
        <v>694</v>
      </c>
      <c r="K2686" t="s">
        <v>53</v>
      </c>
      <c r="L2686" s="4">
        <v>2</v>
      </c>
      <c r="M2686" s="4">
        <v>44985</v>
      </c>
      <c r="N2686">
        <v>0.30000001192092896</v>
      </c>
      <c r="AC2686">
        <v>11.9</v>
      </c>
      <c r="AE2686">
        <v>1</v>
      </c>
    </row>
    <row r="2687" spans="1:31" x14ac:dyDescent="0.2">
      <c r="A2687" s="9">
        <v>2009203</v>
      </c>
      <c r="C2687" t="s">
        <v>6639</v>
      </c>
      <c r="D2687" t="s">
        <v>4261</v>
      </c>
      <c r="E2687" t="s">
        <v>6640</v>
      </c>
      <c r="F2687" t="s">
        <v>1293</v>
      </c>
      <c r="G2687" t="s">
        <v>639</v>
      </c>
      <c r="H2687" t="s">
        <v>684</v>
      </c>
      <c r="I2687" t="s">
        <v>1282</v>
      </c>
      <c r="J2687" t="s">
        <v>694</v>
      </c>
      <c r="K2687" t="s">
        <v>53</v>
      </c>
      <c r="L2687" s="4">
        <v>43159</v>
      </c>
      <c r="M2687" s="4">
        <v>44985</v>
      </c>
      <c r="N2687">
        <v>0.5</v>
      </c>
      <c r="O2687">
        <v>0.10000000149011612</v>
      </c>
      <c r="P2687">
        <v>0.30000001192092896</v>
      </c>
      <c r="AC2687">
        <v>4</v>
      </c>
      <c r="AE2687">
        <v>1</v>
      </c>
    </row>
    <row r="2688" spans="1:31" x14ac:dyDescent="0.2">
      <c r="A2688" s="9">
        <v>2009192</v>
      </c>
      <c r="C2688" t="s">
        <v>6641</v>
      </c>
      <c r="D2688" t="s">
        <v>2809</v>
      </c>
      <c r="E2688" t="s">
        <v>6632</v>
      </c>
      <c r="F2688" t="s">
        <v>6632</v>
      </c>
      <c r="G2688" t="s">
        <v>639</v>
      </c>
      <c r="H2688" t="s">
        <v>684</v>
      </c>
      <c r="I2688" t="s">
        <v>1282</v>
      </c>
      <c r="J2688" t="s">
        <v>694</v>
      </c>
      <c r="K2688" t="s">
        <v>53</v>
      </c>
      <c r="L2688" s="4">
        <v>43159</v>
      </c>
      <c r="M2688" s="4">
        <v>44985</v>
      </c>
      <c r="N2688">
        <v>0.5</v>
      </c>
      <c r="AE2688">
        <v>1</v>
      </c>
    </row>
    <row r="2689" spans="1:31" x14ac:dyDescent="0.2">
      <c r="A2689" s="9">
        <v>2009195</v>
      </c>
      <c r="C2689" t="s">
        <v>6642</v>
      </c>
      <c r="D2689" t="s">
        <v>6643</v>
      </c>
      <c r="E2689" t="s">
        <v>6461</v>
      </c>
      <c r="F2689" t="s">
        <v>6461</v>
      </c>
      <c r="G2689" t="s">
        <v>639</v>
      </c>
      <c r="H2689" t="s">
        <v>684</v>
      </c>
      <c r="I2689" t="s">
        <v>1282</v>
      </c>
      <c r="J2689" t="s">
        <v>694</v>
      </c>
      <c r="K2689" t="s">
        <v>53</v>
      </c>
      <c r="L2689" s="4">
        <v>43159</v>
      </c>
      <c r="M2689" s="4">
        <v>44985</v>
      </c>
      <c r="N2689">
        <v>0.64999997615814209</v>
      </c>
      <c r="AC2689">
        <v>5.28</v>
      </c>
      <c r="AE2689">
        <v>1</v>
      </c>
    </row>
    <row r="2690" spans="1:31" x14ac:dyDescent="0.2">
      <c r="A2690" s="9">
        <v>2009188</v>
      </c>
      <c r="C2690" t="s">
        <v>6644</v>
      </c>
      <c r="D2690" t="s">
        <v>6645</v>
      </c>
      <c r="E2690" t="s">
        <v>1702</v>
      </c>
      <c r="F2690" t="s">
        <v>1702</v>
      </c>
      <c r="G2690" t="s">
        <v>639</v>
      </c>
      <c r="H2690" t="s">
        <v>639</v>
      </c>
      <c r="I2690" t="s">
        <v>1282</v>
      </c>
      <c r="J2690" t="s">
        <v>647</v>
      </c>
      <c r="K2690" t="s">
        <v>54</v>
      </c>
      <c r="L2690" s="4">
        <v>43158</v>
      </c>
      <c r="M2690" s="4">
        <v>44984</v>
      </c>
      <c r="AC2690">
        <v>10</v>
      </c>
      <c r="AE2690">
        <v>1</v>
      </c>
    </row>
    <row r="2691" spans="1:31" x14ac:dyDescent="0.2">
      <c r="A2691" s="9">
        <v>2008609</v>
      </c>
      <c r="C2691" t="s">
        <v>6646</v>
      </c>
      <c r="D2691" t="s">
        <v>2949</v>
      </c>
      <c r="E2691" t="s">
        <v>2830</v>
      </c>
      <c r="F2691" t="s">
        <v>2830</v>
      </c>
      <c r="G2691" t="s">
        <v>639</v>
      </c>
      <c r="H2691" t="s">
        <v>639</v>
      </c>
      <c r="I2691" t="s">
        <v>1282</v>
      </c>
      <c r="J2691" t="s">
        <v>729</v>
      </c>
      <c r="K2691" t="s">
        <v>54</v>
      </c>
      <c r="L2691" s="4">
        <v>43158</v>
      </c>
      <c r="M2691" s="4">
        <v>44984</v>
      </c>
      <c r="AC2691">
        <v>45</v>
      </c>
      <c r="AE2691">
        <v>1</v>
      </c>
    </row>
    <row r="2692" spans="1:31" x14ac:dyDescent="0.2">
      <c r="A2692" s="9">
        <v>2009191</v>
      </c>
      <c r="C2692" t="s">
        <v>6647</v>
      </c>
      <c r="D2692" t="s">
        <v>6164</v>
      </c>
      <c r="E2692" t="s">
        <v>1702</v>
      </c>
      <c r="F2692" t="s">
        <v>1702</v>
      </c>
      <c r="G2692" t="s">
        <v>639</v>
      </c>
      <c r="H2692" t="s">
        <v>639</v>
      </c>
      <c r="I2692" t="s">
        <v>1282</v>
      </c>
      <c r="J2692" t="s">
        <v>647</v>
      </c>
      <c r="K2692" t="s">
        <v>54</v>
      </c>
      <c r="L2692" s="4">
        <v>43157</v>
      </c>
      <c r="M2692" s="4">
        <v>44983</v>
      </c>
      <c r="AC2692">
        <v>45</v>
      </c>
      <c r="AE2692">
        <v>1</v>
      </c>
    </row>
    <row r="2693" spans="1:31" x14ac:dyDescent="0.2">
      <c r="A2693" s="9">
        <v>2008610</v>
      </c>
      <c r="C2693" t="s">
        <v>6648</v>
      </c>
      <c r="D2693" t="s">
        <v>6649</v>
      </c>
      <c r="E2693" t="s">
        <v>2830</v>
      </c>
      <c r="F2693" t="s">
        <v>2830</v>
      </c>
      <c r="G2693" t="s">
        <v>639</v>
      </c>
      <c r="H2693" t="s">
        <v>639</v>
      </c>
      <c r="I2693" t="s">
        <v>1282</v>
      </c>
      <c r="J2693" t="s">
        <v>729</v>
      </c>
      <c r="K2693" t="s">
        <v>54</v>
      </c>
      <c r="L2693" s="4">
        <v>43157</v>
      </c>
      <c r="M2693" s="4">
        <v>44983</v>
      </c>
      <c r="AC2693">
        <v>45</v>
      </c>
      <c r="AE2693">
        <v>1</v>
      </c>
    </row>
    <row r="2694" spans="1:31" x14ac:dyDescent="0.2">
      <c r="A2694" s="9">
        <v>2008608</v>
      </c>
      <c r="C2694" t="s">
        <v>6650</v>
      </c>
      <c r="D2694" t="s">
        <v>3019</v>
      </c>
      <c r="E2694" t="s">
        <v>2830</v>
      </c>
      <c r="F2694" t="s">
        <v>2830</v>
      </c>
      <c r="G2694" t="s">
        <v>639</v>
      </c>
      <c r="H2694" t="s">
        <v>639</v>
      </c>
      <c r="I2694" t="s">
        <v>1282</v>
      </c>
      <c r="J2694" t="s">
        <v>729</v>
      </c>
      <c r="K2694" t="s">
        <v>54</v>
      </c>
      <c r="L2694" s="4">
        <v>43157</v>
      </c>
      <c r="M2694" s="4">
        <v>44983</v>
      </c>
      <c r="AC2694">
        <v>45</v>
      </c>
      <c r="AE2694">
        <v>1</v>
      </c>
    </row>
    <row r="2695" spans="1:31" x14ac:dyDescent="0.2">
      <c r="A2695" s="9">
        <v>2008421</v>
      </c>
      <c r="C2695" t="s">
        <v>6651</v>
      </c>
      <c r="D2695" t="s">
        <v>6652</v>
      </c>
      <c r="E2695" t="s">
        <v>2830</v>
      </c>
      <c r="F2695" t="s">
        <v>2830</v>
      </c>
      <c r="G2695" t="s">
        <v>639</v>
      </c>
      <c r="H2695" t="s">
        <v>639</v>
      </c>
      <c r="I2695" t="s">
        <v>1282</v>
      </c>
      <c r="J2695" t="s">
        <v>729</v>
      </c>
      <c r="K2695" t="s">
        <v>54</v>
      </c>
      <c r="L2695" s="4">
        <v>43152</v>
      </c>
      <c r="M2695" s="4">
        <v>44978</v>
      </c>
      <c r="AC2695">
        <v>45</v>
      </c>
      <c r="AE2695">
        <v>1</v>
      </c>
    </row>
    <row r="2696" spans="1:31" x14ac:dyDescent="0.2">
      <c r="A2696" s="9">
        <v>2008605</v>
      </c>
      <c r="C2696" t="s">
        <v>6653</v>
      </c>
      <c r="D2696" t="s">
        <v>3038</v>
      </c>
      <c r="E2696" t="s">
        <v>2830</v>
      </c>
      <c r="F2696" t="s">
        <v>2830</v>
      </c>
      <c r="G2696" t="s">
        <v>639</v>
      </c>
      <c r="H2696" t="s">
        <v>639</v>
      </c>
      <c r="I2696" t="s">
        <v>1282</v>
      </c>
      <c r="J2696" t="s">
        <v>729</v>
      </c>
      <c r="K2696" t="s">
        <v>54</v>
      </c>
      <c r="L2696" s="4">
        <v>43152</v>
      </c>
      <c r="M2696" s="4">
        <v>44978</v>
      </c>
      <c r="AC2696">
        <v>45</v>
      </c>
      <c r="AE2696">
        <v>1</v>
      </c>
    </row>
    <row r="2697" spans="1:31" x14ac:dyDescent="0.2">
      <c r="A2697" s="9">
        <v>2008607</v>
      </c>
      <c r="C2697" t="s">
        <v>6654</v>
      </c>
      <c r="D2697" t="s">
        <v>4336</v>
      </c>
      <c r="E2697" t="s">
        <v>2830</v>
      </c>
      <c r="F2697" t="s">
        <v>2830</v>
      </c>
      <c r="G2697" t="s">
        <v>639</v>
      </c>
      <c r="H2697" t="s">
        <v>639</v>
      </c>
      <c r="I2697" t="s">
        <v>1282</v>
      </c>
      <c r="J2697" t="s">
        <v>729</v>
      </c>
      <c r="K2697" t="s">
        <v>54</v>
      </c>
      <c r="L2697" s="4">
        <v>43152</v>
      </c>
      <c r="M2697" s="4">
        <v>44978</v>
      </c>
      <c r="AC2697">
        <v>45</v>
      </c>
      <c r="AE2697">
        <v>1</v>
      </c>
    </row>
    <row r="2698" spans="1:31" x14ac:dyDescent="0.2">
      <c r="A2698" s="9">
        <v>2008606</v>
      </c>
      <c r="C2698" t="s">
        <v>6655</v>
      </c>
      <c r="D2698" t="s">
        <v>2919</v>
      </c>
      <c r="E2698" t="s">
        <v>2830</v>
      </c>
      <c r="F2698" t="s">
        <v>2830</v>
      </c>
      <c r="G2698" t="s">
        <v>639</v>
      </c>
      <c r="H2698" t="s">
        <v>639</v>
      </c>
      <c r="I2698" t="s">
        <v>1282</v>
      </c>
      <c r="J2698" t="s">
        <v>729</v>
      </c>
      <c r="K2698" t="s">
        <v>54</v>
      </c>
      <c r="L2698" s="4">
        <v>43152</v>
      </c>
      <c r="M2698" s="4">
        <v>44978</v>
      </c>
      <c r="AC2698">
        <v>45</v>
      </c>
      <c r="AE2698">
        <v>1</v>
      </c>
    </row>
    <row r="2699" spans="1:31" x14ac:dyDescent="0.2">
      <c r="A2699" s="9">
        <v>2009415</v>
      </c>
      <c r="C2699" t="s">
        <v>6656</v>
      </c>
      <c r="D2699" t="s">
        <v>6657</v>
      </c>
      <c r="E2699" t="s">
        <v>2347</v>
      </c>
      <c r="F2699" t="s">
        <v>5537</v>
      </c>
      <c r="G2699" t="s">
        <v>639</v>
      </c>
      <c r="H2699" t="s">
        <v>639</v>
      </c>
      <c r="I2699" t="s">
        <v>772</v>
      </c>
      <c r="J2699" t="s">
        <v>647</v>
      </c>
      <c r="K2699" t="s">
        <v>53</v>
      </c>
      <c r="L2699" s="4">
        <v>2</v>
      </c>
      <c r="M2699" s="4">
        <v>44977</v>
      </c>
      <c r="Q2699">
        <v>22.399999618530273</v>
      </c>
      <c r="R2699">
        <v>21.5</v>
      </c>
      <c r="AE2699">
        <v>1</v>
      </c>
    </row>
    <row r="2700" spans="1:31" x14ac:dyDescent="0.2">
      <c r="A2700" s="9">
        <v>2009237</v>
      </c>
      <c r="C2700" t="s">
        <v>6658</v>
      </c>
      <c r="D2700" t="s">
        <v>6659</v>
      </c>
      <c r="E2700" t="s">
        <v>877</v>
      </c>
      <c r="F2700" t="s">
        <v>877</v>
      </c>
      <c r="G2700" t="s">
        <v>639</v>
      </c>
      <c r="H2700" t="s">
        <v>639</v>
      </c>
      <c r="I2700" t="s">
        <v>772</v>
      </c>
      <c r="J2700" t="s">
        <v>729</v>
      </c>
      <c r="K2700" t="s">
        <v>54</v>
      </c>
      <c r="L2700" s="4">
        <v>2</v>
      </c>
      <c r="M2700" s="4">
        <v>44975</v>
      </c>
      <c r="N2700">
        <v>2</v>
      </c>
      <c r="P2700">
        <v>2</v>
      </c>
      <c r="AC2700">
        <v>2</v>
      </c>
      <c r="AE2700">
        <v>1.1000000000000001</v>
      </c>
    </row>
    <row r="2701" spans="1:31" x14ac:dyDescent="0.2">
      <c r="A2701" s="9">
        <v>2009309</v>
      </c>
      <c r="C2701" t="s">
        <v>6660</v>
      </c>
      <c r="D2701" t="s">
        <v>6661</v>
      </c>
      <c r="E2701" t="s">
        <v>1243</v>
      </c>
      <c r="F2701" t="s">
        <v>1244</v>
      </c>
      <c r="G2701" t="s">
        <v>639</v>
      </c>
      <c r="H2701" t="s">
        <v>639</v>
      </c>
      <c r="I2701" t="s">
        <v>772</v>
      </c>
      <c r="J2701" t="s">
        <v>647</v>
      </c>
      <c r="K2701" t="s">
        <v>54</v>
      </c>
      <c r="L2701" s="4">
        <v>2</v>
      </c>
      <c r="M2701" s="4">
        <v>44970</v>
      </c>
      <c r="Y2701">
        <v>3</v>
      </c>
      <c r="AE2701">
        <v>1.1000000000000001</v>
      </c>
    </row>
    <row r="2702" spans="1:31" x14ac:dyDescent="0.2">
      <c r="A2702" s="9">
        <v>2009308</v>
      </c>
      <c r="C2702" t="s">
        <v>6662</v>
      </c>
      <c r="D2702" t="s">
        <v>6663</v>
      </c>
      <c r="E2702" t="s">
        <v>1243</v>
      </c>
      <c r="F2702" t="s">
        <v>1244</v>
      </c>
      <c r="G2702" t="s">
        <v>639</v>
      </c>
      <c r="H2702" t="s">
        <v>639</v>
      </c>
      <c r="I2702" t="s">
        <v>772</v>
      </c>
      <c r="J2702" t="s">
        <v>694</v>
      </c>
      <c r="K2702" t="s">
        <v>54</v>
      </c>
      <c r="L2702" s="4">
        <v>2</v>
      </c>
      <c r="M2702" s="4">
        <v>44970</v>
      </c>
      <c r="N2702">
        <v>1.5</v>
      </c>
      <c r="R2702">
        <v>1.5</v>
      </c>
      <c r="X2702">
        <v>2</v>
      </c>
      <c r="AE2702">
        <v>1</v>
      </c>
    </row>
    <row r="2703" spans="1:31" x14ac:dyDescent="0.2">
      <c r="A2703" s="9">
        <v>2009178</v>
      </c>
      <c r="C2703" t="s">
        <v>6664</v>
      </c>
      <c r="D2703" t="s">
        <v>6665</v>
      </c>
      <c r="E2703" t="s">
        <v>6666</v>
      </c>
      <c r="F2703" t="s">
        <v>6666</v>
      </c>
      <c r="G2703" t="s">
        <v>639</v>
      </c>
      <c r="H2703" t="s">
        <v>639</v>
      </c>
      <c r="I2703" t="s">
        <v>1282</v>
      </c>
      <c r="J2703" t="s">
        <v>647</v>
      </c>
      <c r="K2703" t="s">
        <v>53</v>
      </c>
      <c r="L2703" s="4">
        <v>43143</v>
      </c>
      <c r="M2703" s="4">
        <v>44969</v>
      </c>
      <c r="Q2703">
        <v>31</v>
      </c>
      <c r="R2703">
        <v>7</v>
      </c>
      <c r="AE2703">
        <v>1</v>
      </c>
    </row>
    <row r="2704" spans="1:31" x14ac:dyDescent="0.2">
      <c r="A2704" s="9">
        <v>2010259</v>
      </c>
      <c r="C2704" t="s">
        <v>6667</v>
      </c>
      <c r="D2704" t="s">
        <v>6668</v>
      </c>
      <c r="E2704" t="s">
        <v>1645</v>
      </c>
      <c r="F2704" t="s">
        <v>2575</v>
      </c>
      <c r="G2704" t="s">
        <v>639</v>
      </c>
      <c r="H2704" t="s">
        <v>639</v>
      </c>
      <c r="I2704" t="s">
        <v>772</v>
      </c>
      <c r="J2704" t="s">
        <v>729</v>
      </c>
      <c r="K2704" t="s">
        <v>54</v>
      </c>
      <c r="L2704" s="4">
        <v>2</v>
      </c>
      <c r="M2704" s="4">
        <v>44967</v>
      </c>
      <c r="P2704">
        <v>6.4000000953674316</v>
      </c>
      <c r="AE2704">
        <v>1.2</v>
      </c>
    </row>
    <row r="2705" spans="1:31" x14ac:dyDescent="0.2">
      <c r="A2705" s="9">
        <v>2007076</v>
      </c>
      <c r="C2705" t="s">
        <v>6669</v>
      </c>
      <c r="D2705" t="s">
        <v>6670</v>
      </c>
      <c r="E2705" t="s">
        <v>6671</v>
      </c>
      <c r="F2705" t="s">
        <v>6671</v>
      </c>
      <c r="G2705" t="s">
        <v>639</v>
      </c>
      <c r="H2705" t="s">
        <v>684</v>
      </c>
      <c r="I2705" t="s">
        <v>1282</v>
      </c>
      <c r="J2705" t="s">
        <v>686</v>
      </c>
      <c r="K2705" t="s">
        <v>54</v>
      </c>
      <c r="L2705" s="4">
        <v>43140</v>
      </c>
      <c r="M2705" s="4">
        <v>44966</v>
      </c>
      <c r="N2705">
        <v>0.10000000149011612</v>
      </c>
      <c r="AC2705">
        <v>0.5</v>
      </c>
      <c r="AE2705">
        <v>1.1000000000000001</v>
      </c>
    </row>
    <row r="2706" spans="1:31" x14ac:dyDescent="0.2">
      <c r="A2706" s="9">
        <v>2009175</v>
      </c>
      <c r="C2706" t="s">
        <v>6672</v>
      </c>
      <c r="D2706" t="s">
        <v>1284</v>
      </c>
      <c r="E2706" t="s">
        <v>6673</v>
      </c>
      <c r="F2706" t="s">
        <v>6673</v>
      </c>
      <c r="G2706" t="s">
        <v>639</v>
      </c>
      <c r="H2706" t="s">
        <v>684</v>
      </c>
      <c r="I2706" t="s">
        <v>1282</v>
      </c>
      <c r="J2706" t="s">
        <v>686</v>
      </c>
      <c r="K2706" t="s">
        <v>54</v>
      </c>
      <c r="L2706" s="4">
        <v>43139</v>
      </c>
      <c r="M2706" s="4">
        <v>44965</v>
      </c>
      <c r="N2706">
        <v>0.30000001192092896</v>
      </c>
      <c r="AE2706">
        <v>1.1000000000000001</v>
      </c>
    </row>
    <row r="2707" spans="1:31" x14ac:dyDescent="0.2">
      <c r="A2707" s="9">
        <v>2009176</v>
      </c>
      <c r="C2707" t="s">
        <v>6674</v>
      </c>
      <c r="D2707" t="s">
        <v>2809</v>
      </c>
      <c r="E2707" t="s">
        <v>6673</v>
      </c>
      <c r="F2707" t="s">
        <v>6673</v>
      </c>
      <c r="G2707" t="s">
        <v>639</v>
      </c>
      <c r="H2707" t="s">
        <v>684</v>
      </c>
      <c r="I2707" t="s">
        <v>1282</v>
      </c>
      <c r="J2707" t="s">
        <v>694</v>
      </c>
      <c r="K2707" t="s">
        <v>54</v>
      </c>
      <c r="L2707" s="4">
        <v>43139</v>
      </c>
      <c r="M2707" s="4">
        <v>44965</v>
      </c>
      <c r="N2707">
        <v>0.5</v>
      </c>
      <c r="AE2707">
        <v>1.1000000000000001</v>
      </c>
    </row>
    <row r="2708" spans="1:31" x14ac:dyDescent="0.2">
      <c r="A2708" s="9">
        <v>2009170</v>
      </c>
      <c r="C2708" t="s">
        <v>6675</v>
      </c>
      <c r="D2708" t="s">
        <v>6676</v>
      </c>
      <c r="E2708" t="s">
        <v>958</v>
      </c>
      <c r="F2708" t="s">
        <v>2450</v>
      </c>
      <c r="G2708" t="s">
        <v>639</v>
      </c>
      <c r="H2708" t="s">
        <v>639</v>
      </c>
      <c r="I2708" t="s">
        <v>1282</v>
      </c>
      <c r="J2708" t="s">
        <v>647</v>
      </c>
      <c r="K2708" t="s">
        <v>53</v>
      </c>
      <c r="L2708" s="4">
        <v>43137</v>
      </c>
      <c r="M2708" s="4">
        <v>44963</v>
      </c>
      <c r="O2708">
        <v>45</v>
      </c>
      <c r="AE2708">
        <v>1</v>
      </c>
    </row>
    <row r="2709" spans="1:31" x14ac:dyDescent="0.2">
      <c r="A2709" s="9">
        <v>2009164</v>
      </c>
      <c r="C2709" t="s">
        <v>6677</v>
      </c>
      <c r="D2709" t="s">
        <v>6678</v>
      </c>
      <c r="E2709" t="s">
        <v>1331</v>
      </c>
      <c r="F2709" t="s">
        <v>1331</v>
      </c>
      <c r="G2709" t="s">
        <v>639</v>
      </c>
      <c r="H2709" t="s">
        <v>639</v>
      </c>
      <c r="I2709" t="s">
        <v>1282</v>
      </c>
      <c r="J2709" t="s">
        <v>647</v>
      </c>
      <c r="K2709" t="s">
        <v>54</v>
      </c>
      <c r="L2709" s="4">
        <v>43133</v>
      </c>
      <c r="M2709" s="4">
        <v>44959</v>
      </c>
      <c r="AC2709">
        <v>80</v>
      </c>
      <c r="AE2709">
        <v>1</v>
      </c>
    </row>
    <row r="2710" spans="1:31" x14ac:dyDescent="0.2">
      <c r="A2710" s="9">
        <v>2010417</v>
      </c>
      <c r="B2710">
        <v>5205</v>
      </c>
      <c r="C2710" t="s">
        <v>6679</v>
      </c>
      <c r="D2710" t="s">
        <v>3534</v>
      </c>
      <c r="E2710" t="s">
        <v>6680</v>
      </c>
      <c r="F2710" t="s">
        <v>6680</v>
      </c>
      <c r="G2710" t="s">
        <v>639</v>
      </c>
      <c r="H2710" t="s">
        <v>684</v>
      </c>
      <c r="I2710" t="s">
        <v>2732</v>
      </c>
      <c r="J2710" t="s">
        <v>694</v>
      </c>
      <c r="K2710" t="s">
        <v>53</v>
      </c>
      <c r="L2710" s="4">
        <v>2</v>
      </c>
      <c r="M2710" s="4">
        <v>44957</v>
      </c>
      <c r="N2710">
        <v>0.30000001192092896</v>
      </c>
      <c r="AC2710">
        <v>12.1</v>
      </c>
      <c r="AE2710">
        <v>1</v>
      </c>
    </row>
    <row r="2711" spans="1:31" x14ac:dyDescent="0.2">
      <c r="A2711" s="9">
        <v>2008461</v>
      </c>
      <c r="B2711">
        <v>4392</v>
      </c>
      <c r="C2711" t="s">
        <v>6682</v>
      </c>
      <c r="D2711" t="s">
        <v>3534</v>
      </c>
      <c r="E2711" t="s">
        <v>6683</v>
      </c>
      <c r="F2711" t="s">
        <v>6683</v>
      </c>
      <c r="G2711" t="s">
        <v>639</v>
      </c>
      <c r="H2711" t="s">
        <v>684</v>
      </c>
      <c r="I2711" t="s">
        <v>2732</v>
      </c>
      <c r="J2711" t="s">
        <v>694</v>
      </c>
      <c r="K2711" t="s">
        <v>53</v>
      </c>
      <c r="L2711" s="4">
        <v>2</v>
      </c>
      <c r="M2711" s="4">
        <v>44957</v>
      </c>
      <c r="N2711">
        <v>0.30000001192092896</v>
      </c>
      <c r="AC2711">
        <v>12.5</v>
      </c>
      <c r="AE2711">
        <v>1</v>
      </c>
    </row>
    <row r="2712" spans="1:31" x14ac:dyDescent="0.2">
      <c r="A2712" s="9">
        <v>2008222</v>
      </c>
      <c r="B2712">
        <v>4307</v>
      </c>
      <c r="C2712" t="s">
        <v>6681</v>
      </c>
      <c r="D2712" t="s">
        <v>3534</v>
      </c>
      <c r="E2712" t="s">
        <v>3948</v>
      </c>
      <c r="F2712" t="s">
        <v>3948</v>
      </c>
      <c r="G2712" t="s">
        <v>639</v>
      </c>
      <c r="H2712" t="s">
        <v>684</v>
      </c>
      <c r="I2712" t="s">
        <v>2732</v>
      </c>
      <c r="J2712" t="s">
        <v>694</v>
      </c>
      <c r="K2712" t="s">
        <v>53</v>
      </c>
      <c r="L2712" s="4">
        <v>2</v>
      </c>
      <c r="M2712" s="4">
        <v>44957</v>
      </c>
      <c r="N2712">
        <v>0.30000001192092896</v>
      </c>
      <c r="AC2712">
        <v>11.9</v>
      </c>
      <c r="AE2712">
        <v>1</v>
      </c>
    </row>
    <row r="2713" spans="1:31" x14ac:dyDescent="0.2">
      <c r="A2713" s="9">
        <v>2009189</v>
      </c>
      <c r="C2713" t="s">
        <v>6684</v>
      </c>
      <c r="D2713" t="s">
        <v>6685</v>
      </c>
      <c r="E2713" t="s">
        <v>6686</v>
      </c>
      <c r="F2713" t="s">
        <v>6687</v>
      </c>
      <c r="G2713" t="s">
        <v>639</v>
      </c>
      <c r="H2713" t="s">
        <v>639</v>
      </c>
      <c r="I2713" t="s">
        <v>772</v>
      </c>
      <c r="J2713" t="s">
        <v>647</v>
      </c>
      <c r="K2713" t="s">
        <v>54</v>
      </c>
      <c r="L2713" s="4">
        <v>2</v>
      </c>
      <c r="M2713" s="4">
        <v>44956</v>
      </c>
      <c r="AE2713">
        <v>1</v>
      </c>
    </row>
    <row r="2714" spans="1:31" x14ac:dyDescent="0.2">
      <c r="A2714" s="9">
        <v>2009150</v>
      </c>
      <c r="C2714" t="s">
        <v>6688</v>
      </c>
      <c r="D2714" t="s">
        <v>3562</v>
      </c>
      <c r="E2714" t="s">
        <v>1702</v>
      </c>
      <c r="F2714" t="s">
        <v>1702</v>
      </c>
      <c r="G2714" t="s">
        <v>639</v>
      </c>
      <c r="H2714" t="s">
        <v>639</v>
      </c>
      <c r="I2714" t="s">
        <v>1282</v>
      </c>
      <c r="J2714" t="s">
        <v>647</v>
      </c>
      <c r="K2714" t="s">
        <v>54</v>
      </c>
      <c r="L2714" s="4">
        <v>43129</v>
      </c>
      <c r="M2714" s="4">
        <v>44955</v>
      </c>
      <c r="AC2714">
        <v>45</v>
      </c>
      <c r="AE2714">
        <v>1</v>
      </c>
    </row>
    <row r="2715" spans="1:31" x14ac:dyDescent="0.2">
      <c r="A2715" s="9">
        <v>2009151</v>
      </c>
      <c r="C2715" t="s">
        <v>6689</v>
      </c>
      <c r="D2715" t="s">
        <v>3205</v>
      </c>
      <c r="E2715" t="s">
        <v>1702</v>
      </c>
      <c r="F2715" t="s">
        <v>1702</v>
      </c>
      <c r="G2715" t="s">
        <v>639</v>
      </c>
      <c r="H2715" t="s">
        <v>639</v>
      </c>
      <c r="I2715" t="s">
        <v>1282</v>
      </c>
      <c r="J2715" t="s">
        <v>647</v>
      </c>
      <c r="K2715" t="s">
        <v>54</v>
      </c>
      <c r="L2715" s="4">
        <v>43129</v>
      </c>
      <c r="M2715" s="4">
        <v>44955</v>
      </c>
      <c r="AC2715">
        <v>45</v>
      </c>
      <c r="AE2715">
        <v>1</v>
      </c>
    </row>
    <row r="2716" spans="1:31" x14ac:dyDescent="0.2">
      <c r="A2716" s="9">
        <v>2009152</v>
      </c>
      <c r="C2716" t="s">
        <v>6690</v>
      </c>
      <c r="D2716" t="s">
        <v>3019</v>
      </c>
      <c r="E2716" t="s">
        <v>1702</v>
      </c>
      <c r="F2716" t="s">
        <v>1702</v>
      </c>
      <c r="G2716" t="s">
        <v>639</v>
      </c>
      <c r="H2716" t="s">
        <v>639</v>
      </c>
      <c r="I2716" t="s">
        <v>1282</v>
      </c>
      <c r="J2716" t="s">
        <v>647</v>
      </c>
      <c r="K2716" t="s">
        <v>54</v>
      </c>
      <c r="L2716" s="4">
        <v>43129</v>
      </c>
      <c r="M2716" s="4">
        <v>44955</v>
      </c>
      <c r="AC2716">
        <v>45</v>
      </c>
      <c r="AE2716">
        <v>1</v>
      </c>
    </row>
    <row r="2717" spans="1:31" x14ac:dyDescent="0.2">
      <c r="A2717" s="9">
        <v>2009140</v>
      </c>
      <c r="C2717" t="s">
        <v>6691</v>
      </c>
      <c r="D2717" t="s">
        <v>6692</v>
      </c>
      <c r="E2717" t="s">
        <v>1331</v>
      </c>
      <c r="F2717" t="s">
        <v>1331</v>
      </c>
      <c r="G2717" t="s">
        <v>639</v>
      </c>
      <c r="H2717" t="s">
        <v>639</v>
      </c>
      <c r="I2717" t="s">
        <v>1282</v>
      </c>
      <c r="J2717" t="s">
        <v>647</v>
      </c>
      <c r="K2717" t="s">
        <v>54</v>
      </c>
      <c r="L2717" s="4">
        <v>43119</v>
      </c>
      <c r="M2717" s="4">
        <v>44945</v>
      </c>
      <c r="AC2717">
        <v>80</v>
      </c>
      <c r="AE2717">
        <v>1</v>
      </c>
    </row>
    <row r="2718" spans="1:31" x14ac:dyDescent="0.2">
      <c r="A2718" s="9">
        <v>2009139</v>
      </c>
      <c r="C2718" t="s">
        <v>6693</v>
      </c>
      <c r="D2718" t="s">
        <v>3054</v>
      </c>
      <c r="E2718" t="s">
        <v>1331</v>
      </c>
      <c r="F2718" t="s">
        <v>1331</v>
      </c>
      <c r="G2718" t="s">
        <v>639</v>
      </c>
      <c r="H2718" t="s">
        <v>639</v>
      </c>
      <c r="I2718" t="s">
        <v>1282</v>
      </c>
      <c r="J2718" t="s">
        <v>647</v>
      </c>
      <c r="K2718" t="s">
        <v>54</v>
      </c>
      <c r="L2718" s="4">
        <v>43119</v>
      </c>
      <c r="M2718" s="4">
        <v>44945</v>
      </c>
      <c r="AC2718">
        <v>80</v>
      </c>
      <c r="AE2718">
        <v>1</v>
      </c>
    </row>
    <row r="2719" spans="1:31" x14ac:dyDescent="0.2">
      <c r="A2719" s="9">
        <v>2009138</v>
      </c>
      <c r="C2719" t="s">
        <v>6694</v>
      </c>
      <c r="D2719" t="s">
        <v>6695</v>
      </c>
      <c r="E2719" t="s">
        <v>1331</v>
      </c>
      <c r="F2719" t="s">
        <v>1331</v>
      </c>
      <c r="G2719" t="s">
        <v>639</v>
      </c>
      <c r="H2719" t="s">
        <v>639</v>
      </c>
      <c r="I2719" t="s">
        <v>1282</v>
      </c>
      <c r="J2719" t="s">
        <v>647</v>
      </c>
      <c r="K2719" t="s">
        <v>54</v>
      </c>
      <c r="L2719" s="4">
        <v>43119</v>
      </c>
      <c r="M2719" s="4">
        <v>44945</v>
      </c>
      <c r="AC2719">
        <v>80</v>
      </c>
      <c r="AE2719">
        <v>1</v>
      </c>
    </row>
    <row r="2720" spans="1:31" x14ac:dyDescent="0.2">
      <c r="A2720" s="9">
        <v>2009116</v>
      </c>
      <c r="C2720" t="s">
        <v>6696</v>
      </c>
      <c r="D2720" t="s">
        <v>4113</v>
      </c>
      <c r="E2720" t="s">
        <v>2658</v>
      </c>
      <c r="F2720" t="s">
        <v>2658</v>
      </c>
      <c r="G2720" t="s">
        <v>639</v>
      </c>
      <c r="H2720" t="s">
        <v>639</v>
      </c>
      <c r="I2720" t="s">
        <v>1282</v>
      </c>
      <c r="J2720" t="s">
        <v>647</v>
      </c>
      <c r="K2720" t="s">
        <v>54</v>
      </c>
      <c r="L2720" s="4">
        <v>43115</v>
      </c>
      <c r="M2720" s="4">
        <v>44941</v>
      </c>
      <c r="AC2720">
        <v>50</v>
      </c>
      <c r="AE2720">
        <v>1</v>
      </c>
    </row>
    <row r="2721" spans="1:31" x14ac:dyDescent="0.2">
      <c r="A2721" s="9">
        <v>2009117</v>
      </c>
      <c r="C2721" t="s">
        <v>6697</v>
      </c>
      <c r="D2721" t="s">
        <v>6698</v>
      </c>
      <c r="E2721" t="s">
        <v>2658</v>
      </c>
      <c r="F2721" t="s">
        <v>2658</v>
      </c>
      <c r="G2721" t="s">
        <v>639</v>
      </c>
      <c r="H2721" t="s">
        <v>639</v>
      </c>
      <c r="I2721" t="s">
        <v>1282</v>
      </c>
      <c r="J2721" t="s">
        <v>647</v>
      </c>
      <c r="K2721" t="s">
        <v>54</v>
      </c>
      <c r="L2721" s="4">
        <v>43115</v>
      </c>
      <c r="M2721" s="4">
        <v>44941</v>
      </c>
      <c r="AC2721">
        <v>60</v>
      </c>
      <c r="AE2721">
        <v>1</v>
      </c>
    </row>
    <row r="2722" spans="1:31" x14ac:dyDescent="0.2">
      <c r="A2722" s="9">
        <v>2009099</v>
      </c>
      <c r="C2722" t="s">
        <v>6699</v>
      </c>
      <c r="D2722" t="s">
        <v>2721</v>
      </c>
      <c r="E2722" t="s">
        <v>6700</v>
      </c>
      <c r="F2722" t="s">
        <v>6700</v>
      </c>
      <c r="G2722" t="s">
        <v>639</v>
      </c>
      <c r="H2722" t="s">
        <v>639</v>
      </c>
      <c r="I2722" t="s">
        <v>1282</v>
      </c>
      <c r="J2722" t="s">
        <v>647</v>
      </c>
      <c r="K2722" t="s">
        <v>54</v>
      </c>
      <c r="L2722" s="4">
        <v>43115</v>
      </c>
      <c r="M2722" s="4">
        <v>44941</v>
      </c>
      <c r="AC2722">
        <v>2</v>
      </c>
      <c r="AE2722">
        <v>1.1000000000000001</v>
      </c>
    </row>
    <row r="2723" spans="1:31" x14ac:dyDescent="0.2">
      <c r="A2723" s="9">
        <v>2009115</v>
      </c>
      <c r="C2723" t="s">
        <v>6701</v>
      </c>
      <c r="D2723" t="s">
        <v>2919</v>
      </c>
      <c r="E2723" t="s">
        <v>2658</v>
      </c>
      <c r="F2723" t="s">
        <v>2658</v>
      </c>
      <c r="G2723" t="s">
        <v>639</v>
      </c>
      <c r="H2723" t="s">
        <v>639</v>
      </c>
      <c r="I2723" t="s">
        <v>1282</v>
      </c>
      <c r="J2723" t="s">
        <v>647</v>
      </c>
      <c r="K2723" t="s">
        <v>54</v>
      </c>
      <c r="L2723" s="4">
        <v>43115</v>
      </c>
      <c r="M2723" s="4">
        <v>44941</v>
      </c>
      <c r="AC2723">
        <v>50</v>
      </c>
      <c r="AE2723">
        <v>1</v>
      </c>
    </row>
    <row r="2724" spans="1:31" x14ac:dyDescent="0.2">
      <c r="A2724" s="9">
        <v>2007165</v>
      </c>
      <c r="C2724" t="s">
        <v>6702</v>
      </c>
      <c r="D2724" t="s">
        <v>6703</v>
      </c>
      <c r="E2724" t="s">
        <v>6704</v>
      </c>
      <c r="F2724" t="s">
        <v>6704</v>
      </c>
      <c r="G2724" t="s">
        <v>639</v>
      </c>
      <c r="H2724" t="s">
        <v>684</v>
      </c>
      <c r="I2724" t="s">
        <v>1282</v>
      </c>
      <c r="J2724" t="s">
        <v>686</v>
      </c>
      <c r="K2724" t="s">
        <v>53</v>
      </c>
      <c r="L2724" s="4">
        <v>43105</v>
      </c>
      <c r="M2724" s="4">
        <v>44931</v>
      </c>
      <c r="N2724">
        <v>0.30000001192092896</v>
      </c>
      <c r="P2724">
        <v>0.10000000149011612</v>
      </c>
      <c r="AC2724">
        <v>0.9</v>
      </c>
      <c r="AE2724">
        <v>1</v>
      </c>
    </row>
    <row r="2725" spans="1:31" x14ac:dyDescent="0.2">
      <c r="A2725" s="9">
        <v>2009373</v>
      </c>
      <c r="B2725">
        <v>4764</v>
      </c>
      <c r="C2725" t="s">
        <v>6705</v>
      </c>
      <c r="D2725" t="s">
        <v>6706</v>
      </c>
      <c r="E2725" t="s">
        <v>6707</v>
      </c>
      <c r="F2725" t="s">
        <v>6708</v>
      </c>
      <c r="G2725" t="s">
        <v>639</v>
      </c>
      <c r="H2725" t="s">
        <v>684</v>
      </c>
      <c r="I2725" t="s">
        <v>2732</v>
      </c>
      <c r="J2725" t="s">
        <v>694</v>
      </c>
      <c r="K2725" t="s">
        <v>53</v>
      </c>
      <c r="L2725" s="4">
        <v>2</v>
      </c>
      <c r="M2725" s="4">
        <v>44926</v>
      </c>
      <c r="N2725">
        <v>6.8000001907348633</v>
      </c>
      <c r="O2725">
        <v>8.5</v>
      </c>
      <c r="P2725">
        <v>1.7000000476837158</v>
      </c>
      <c r="Q2725">
        <v>11.899999618530273</v>
      </c>
      <c r="T2725">
        <v>1.7000000476837158</v>
      </c>
      <c r="AC2725">
        <v>51</v>
      </c>
      <c r="AE2725">
        <v>1</v>
      </c>
    </row>
    <row r="2726" spans="1:31" x14ac:dyDescent="0.2">
      <c r="A2726" s="9">
        <v>2009251</v>
      </c>
      <c r="B2726">
        <v>4719</v>
      </c>
      <c r="C2726" t="s">
        <v>6709</v>
      </c>
      <c r="D2726" t="s">
        <v>6710</v>
      </c>
      <c r="E2726" t="s">
        <v>6711</v>
      </c>
      <c r="F2726" t="s">
        <v>6711</v>
      </c>
      <c r="G2726" t="s">
        <v>639</v>
      </c>
      <c r="H2726" t="s">
        <v>639</v>
      </c>
      <c r="I2726" t="s">
        <v>2732</v>
      </c>
      <c r="J2726" t="s">
        <v>647</v>
      </c>
      <c r="K2726" t="s">
        <v>53</v>
      </c>
      <c r="L2726" s="4">
        <v>2</v>
      </c>
      <c r="M2726" s="4">
        <v>44926</v>
      </c>
      <c r="Q2726">
        <v>30</v>
      </c>
      <c r="T2726">
        <v>10</v>
      </c>
      <c r="AE2726">
        <v>1</v>
      </c>
    </row>
    <row r="2727" spans="1:31" x14ac:dyDescent="0.2">
      <c r="A2727" s="9">
        <v>2007679</v>
      </c>
      <c r="B2727">
        <v>4125</v>
      </c>
      <c r="C2727" t="s">
        <v>6712</v>
      </c>
      <c r="D2727" t="s">
        <v>6713</v>
      </c>
      <c r="E2727" t="s">
        <v>803</v>
      </c>
      <c r="F2727" t="s">
        <v>3752</v>
      </c>
      <c r="G2727" t="s">
        <v>639</v>
      </c>
      <c r="H2727" t="s">
        <v>639</v>
      </c>
      <c r="I2727" t="s">
        <v>2732</v>
      </c>
      <c r="J2727" t="s">
        <v>729</v>
      </c>
      <c r="K2727" t="s">
        <v>54</v>
      </c>
      <c r="L2727" s="4">
        <v>2</v>
      </c>
      <c r="M2727" s="4">
        <v>44926</v>
      </c>
      <c r="AE2727">
        <v>1.1000000000000001</v>
      </c>
    </row>
    <row r="2728" spans="1:31" x14ac:dyDescent="0.2">
      <c r="A2728" s="9">
        <v>2009226</v>
      </c>
      <c r="B2728">
        <v>4673</v>
      </c>
      <c r="C2728" t="s">
        <v>6714</v>
      </c>
      <c r="D2728" t="s">
        <v>6715</v>
      </c>
      <c r="E2728" t="s">
        <v>803</v>
      </c>
      <c r="F2728" t="s">
        <v>3752</v>
      </c>
      <c r="G2728" t="s">
        <v>639</v>
      </c>
      <c r="H2728" t="s">
        <v>639</v>
      </c>
      <c r="I2728" t="s">
        <v>2732</v>
      </c>
      <c r="J2728" t="s">
        <v>729</v>
      </c>
      <c r="K2728" t="s">
        <v>54</v>
      </c>
      <c r="L2728" s="4">
        <v>2</v>
      </c>
      <c r="M2728" s="4">
        <v>44926</v>
      </c>
      <c r="AE2728">
        <v>1.1000000000000001</v>
      </c>
    </row>
    <row r="2729" spans="1:31" x14ac:dyDescent="0.2">
      <c r="A2729" s="9">
        <v>2009462</v>
      </c>
      <c r="B2729">
        <v>4752</v>
      </c>
      <c r="C2729" t="s">
        <v>6716</v>
      </c>
      <c r="D2729" t="s">
        <v>6717</v>
      </c>
      <c r="E2729" t="s">
        <v>3338</v>
      </c>
      <c r="F2729" t="s">
        <v>3338</v>
      </c>
      <c r="G2729" t="s">
        <v>639</v>
      </c>
      <c r="H2729" t="s">
        <v>639</v>
      </c>
      <c r="I2729" t="s">
        <v>2732</v>
      </c>
      <c r="J2729" t="s">
        <v>729</v>
      </c>
      <c r="K2729" t="s">
        <v>54</v>
      </c>
      <c r="L2729" s="4">
        <v>2</v>
      </c>
      <c r="M2729" s="4">
        <v>44926</v>
      </c>
      <c r="AC2729">
        <v>15</v>
      </c>
      <c r="AE2729">
        <v>1</v>
      </c>
    </row>
    <row r="2730" spans="1:31" x14ac:dyDescent="0.2">
      <c r="A2730" s="9">
        <v>2009461</v>
      </c>
      <c r="B2730">
        <v>4756</v>
      </c>
      <c r="C2730" t="s">
        <v>6718</v>
      </c>
      <c r="D2730" t="s">
        <v>6719</v>
      </c>
      <c r="E2730" t="s">
        <v>3338</v>
      </c>
      <c r="F2730" t="s">
        <v>3338</v>
      </c>
      <c r="G2730" t="s">
        <v>639</v>
      </c>
      <c r="H2730" t="s">
        <v>639</v>
      </c>
      <c r="I2730" t="s">
        <v>2732</v>
      </c>
      <c r="J2730" t="s">
        <v>729</v>
      </c>
      <c r="K2730" t="s">
        <v>54</v>
      </c>
      <c r="L2730" s="4">
        <v>2</v>
      </c>
      <c r="M2730" s="4">
        <v>44926</v>
      </c>
      <c r="AC2730">
        <v>15</v>
      </c>
      <c r="AE2730">
        <v>1</v>
      </c>
    </row>
    <row r="2731" spans="1:31" x14ac:dyDescent="0.2">
      <c r="A2731" s="9">
        <v>2001024</v>
      </c>
      <c r="B2731">
        <v>737</v>
      </c>
      <c r="C2731" t="s">
        <v>6720</v>
      </c>
      <c r="D2731" t="s">
        <v>6721</v>
      </c>
      <c r="E2731" t="s">
        <v>6722</v>
      </c>
      <c r="F2731" t="s">
        <v>6722</v>
      </c>
      <c r="G2731" t="s">
        <v>639</v>
      </c>
      <c r="H2731" t="s">
        <v>684</v>
      </c>
      <c r="I2731" t="s">
        <v>2732</v>
      </c>
      <c r="J2731" t="s">
        <v>694</v>
      </c>
      <c r="K2731" t="s">
        <v>53</v>
      </c>
      <c r="L2731" s="4">
        <v>2</v>
      </c>
      <c r="M2731" s="4">
        <v>44926</v>
      </c>
      <c r="N2731">
        <v>0.5</v>
      </c>
      <c r="O2731">
        <v>0.5</v>
      </c>
      <c r="P2731">
        <v>0.5</v>
      </c>
      <c r="AC2731">
        <v>24</v>
      </c>
      <c r="AE2731">
        <v>1</v>
      </c>
    </row>
    <row r="2732" spans="1:31" x14ac:dyDescent="0.2">
      <c r="A2732" s="9">
        <v>2009412</v>
      </c>
      <c r="B2732">
        <v>4754</v>
      </c>
      <c r="C2732" t="s">
        <v>6723</v>
      </c>
      <c r="D2732" t="s">
        <v>5612</v>
      </c>
      <c r="E2732" t="s">
        <v>3227</v>
      </c>
      <c r="F2732" t="s">
        <v>3227</v>
      </c>
      <c r="G2732" t="s">
        <v>639</v>
      </c>
      <c r="H2732" t="s">
        <v>639</v>
      </c>
      <c r="I2732" t="s">
        <v>2732</v>
      </c>
      <c r="J2732" t="s">
        <v>729</v>
      </c>
      <c r="K2732" t="s">
        <v>54</v>
      </c>
      <c r="L2732" s="4">
        <v>2</v>
      </c>
      <c r="M2732" s="4">
        <v>44926</v>
      </c>
      <c r="AE2732">
        <v>1.1000000000000001</v>
      </c>
    </row>
    <row r="2733" spans="1:31" x14ac:dyDescent="0.2">
      <c r="A2733" s="9">
        <v>2007844</v>
      </c>
      <c r="B2733">
        <v>4164</v>
      </c>
      <c r="C2733" t="s">
        <v>6724</v>
      </c>
      <c r="D2733" t="s">
        <v>6725</v>
      </c>
      <c r="E2733" t="s">
        <v>3245</v>
      </c>
      <c r="F2733" t="s">
        <v>3245</v>
      </c>
      <c r="G2733" t="s">
        <v>639</v>
      </c>
      <c r="H2733" t="s">
        <v>639</v>
      </c>
      <c r="I2733" t="s">
        <v>2732</v>
      </c>
      <c r="J2733" t="s">
        <v>729</v>
      </c>
      <c r="K2733" t="s">
        <v>54</v>
      </c>
      <c r="L2733" s="4">
        <v>2</v>
      </c>
      <c r="M2733" s="4">
        <v>44926</v>
      </c>
      <c r="AE2733">
        <v>1.1000000000000001</v>
      </c>
    </row>
    <row r="2734" spans="1:31" x14ac:dyDescent="0.2">
      <c r="A2734" s="9">
        <v>2007843</v>
      </c>
      <c r="B2734">
        <v>4160</v>
      </c>
      <c r="C2734" t="s">
        <v>6726</v>
      </c>
      <c r="D2734" t="s">
        <v>6727</v>
      </c>
      <c r="E2734" t="s">
        <v>3245</v>
      </c>
      <c r="F2734" t="s">
        <v>3245</v>
      </c>
      <c r="G2734" t="s">
        <v>639</v>
      </c>
      <c r="H2734" t="s">
        <v>639</v>
      </c>
      <c r="I2734" t="s">
        <v>2732</v>
      </c>
      <c r="J2734" t="s">
        <v>729</v>
      </c>
      <c r="K2734" t="s">
        <v>54</v>
      </c>
      <c r="L2734" s="4">
        <v>2</v>
      </c>
      <c r="M2734" s="4">
        <v>44926</v>
      </c>
      <c r="AE2734">
        <v>1.1000000000000001</v>
      </c>
    </row>
    <row r="2735" spans="1:31" x14ac:dyDescent="0.2">
      <c r="A2735" s="9">
        <v>2007845</v>
      </c>
      <c r="B2735">
        <v>4161</v>
      </c>
      <c r="C2735" t="s">
        <v>6728</v>
      </c>
      <c r="D2735" t="s">
        <v>6729</v>
      </c>
      <c r="E2735" t="s">
        <v>3245</v>
      </c>
      <c r="F2735" t="s">
        <v>3245</v>
      </c>
      <c r="G2735" t="s">
        <v>639</v>
      </c>
      <c r="H2735" t="s">
        <v>639</v>
      </c>
      <c r="I2735" t="s">
        <v>2732</v>
      </c>
      <c r="J2735" t="s">
        <v>729</v>
      </c>
      <c r="K2735" t="s">
        <v>54</v>
      </c>
      <c r="L2735" s="4">
        <v>2</v>
      </c>
      <c r="M2735" s="4">
        <v>44926</v>
      </c>
      <c r="AE2735">
        <v>1.1000000000000001</v>
      </c>
    </row>
    <row r="2736" spans="1:31" x14ac:dyDescent="0.2">
      <c r="A2736" s="9">
        <v>2009009</v>
      </c>
      <c r="B2736">
        <v>4650</v>
      </c>
      <c r="C2736" t="s">
        <v>6730</v>
      </c>
      <c r="D2736" t="s">
        <v>6731</v>
      </c>
      <c r="E2736" t="s">
        <v>3449</v>
      </c>
      <c r="F2736" t="s">
        <v>3449</v>
      </c>
      <c r="G2736" t="s">
        <v>639</v>
      </c>
      <c r="H2736" t="s">
        <v>639</v>
      </c>
      <c r="I2736" t="s">
        <v>2732</v>
      </c>
      <c r="J2736" t="s">
        <v>729</v>
      </c>
      <c r="K2736" t="s">
        <v>53</v>
      </c>
      <c r="L2736" s="4">
        <v>2</v>
      </c>
      <c r="M2736" s="4">
        <v>44926</v>
      </c>
      <c r="AE2736">
        <v>1</v>
      </c>
    </row>
    <row r="2737" spans="1:31" x14ac:dyDescent="0.2">
      <c r="A2737" s="9">
        <v>2003062</v>
      </c>
      <c r="B2737">
        <v>3272</v>
      </c>
      <c r="C2737" t="s">
        <v>6732</v>
      </c>
      <c r="D2737" t="s">
        <v>6733</v>
      </c>
      <c r="E2737" t="s">
        <v>2423</v>
      </c>
      <c r="F2737" t="s">
        <v>2423</v>
      </c>
      <c r="G2737" t="s">
        <v>639</v>
      </c>
      <c r="H2737" t="s">
        <v>684</v>
      </c>
      <c r="I2737" t="s">
        <v>2732</v>
      </c>
      <c r="J2737" t="s">
        <v>641</v>
      </c>
      <c r="K2737" t="s">
        <v>53</v>
      </c>
      <c r="L2737" s="4">
        <v>40043</v>
      </c>
      <c r="M2737" s="4">
        <v>44926</v>
      </c>
      <c r="N2737">
        <v>4.9000000953674316</v>
      </c>
      <c r="Q2737">
        <v>8</v>
      </c>
      <c r="Y2737">
        <v>0.20000000298023224</v>
      </c>
      <c r="AE2737">
        <v>1</v>
      </c>
    </row>
    <row r="2738" spans="1:31" x14ac:dyDescent="0.2">
      <c r="A2738" s="9">
        <v>2003022</v>
      </c>
      <c r="B2738">
        <v>3273</v>
      </c>
      <c r="C2738" t="s">
        <v>6734</v>
      </c>
      <c r="D2738" t="s">
        <v>6735</v>
      </c>
      <c r="E2738" t="s">
        <v>2423</v>
      </c>
      <c r="F2738" t="s">
        <v>2423</v>
      </c>
      <c r="G2738" t="s">
        <v>639</v>
      </c>
      <c r="H2738" t="s">
        <v>684</v>
      </c>
      <c r="I2738" t="s">
        <v>2732</v>
      </c>
      <c r="J2738" t="s">
        <v>694</v>
      </c>
      <c r="K2738" t="s">
        <v>53</v>
      </c>
      <c r="L2738" s="4">
        <v>40043</v>
      </c>
      <c r="M2738" s="4">
        <v>44926</v>
      </c>
      <c r="N2738">
        <v>1</v>
      </c>
      <c r="P2738">
        <v>30</v>
      </c>
      <c r="AE2738">
        <v>1</v>
      </c>
    </row>
    <row r="2739" spans="1:31" x14ac:dyDescent="0.2">
      <c r="A2739" s="9">
        <v>2001425</v>
      </c>
      <c r="B2739">
        <v>2662</v>
      </c>
      <c r="C2739" t="s">
        <v>6736</v>
      </c>
      <c r="D2739" t="s">
        <v>955</v>
      </c>
      <c r="E2739" t="s">
        <v>2496</v>
      </c>
      <c r="F2739" t="s">
        <v>6737</v>
      </c>
      <c r="G2739" t="s">
        <v>639</v>
      </c>
      <c r="H2739" t="s">
        <v>639</v>
      </c>
      <c r="I2739" t="s">
        <v>2732</v>
      </c>
      <c r="J2739" t="s">
        <v>641</v>
      </c>
      <c r="K2739" t="s">
        <v>53</v>
      </c>
      <c r="L2739" s="4">
        <v>40386</v>
      </c>
      <c r="M2739" s="4">
        <v>44926</v>
      </c>
      <c r="N2739">
        <v>12</v>
      </c>
      <c r="O2739">
        <v>52</v>
      </c>
      <c r="AE2739">
        <v>1</v>
      </c>
    </row>
    <row r="2740" spans="1:31" x14ac:dyDescent="0.2">
      <c r="A2740" s="9">
        <v>2009120</v>
      </c>
      <c r="B2740">
        <v>4715</v>
      </c>
      <c r="C2740" t="s">
        <v>6738</v>
      </c>
      <c r="D2740" t="s">
        <v>6739</v>
      </c>
      <c r="E2740" t="s">
        <v>1264</v>
      </c>
      <c r="F2740" t="s">
        <v>2647</v>
      </c>
      <c r="G2740" t="s">
        <v>639</v>
      </c>
      <c r="H2740" t="s">
        <v>639</v>
      </c>
      <c r="I2740" t="s">
        <v>2732</v>
      </c>
      <c r="J2740" t="s">
        <v>641</v>
      </c>
      <c r="K2740" t="s">
        <v>53</v>
      </c>
      <c r="L2740" s="4">
        <v>2</v>
      </c>
      <c r="M2740" s="4">
        <v>44926</v>
      </c>
      <c r="N2740">
        <v>7</v>
      </c>
      <c r="O2740">
        <v>28</v>
      </c>
      <c r="Q2740">
        <v>10</v>
      </c>
      <c r="T2740">
        <v>7.5999999046325684</v>
      </c>
      <c r="AE2740">
        <v>1</v>
      </c>
    </row>
    <row r="2741" spans="1:31" x14ac:dyDescent="0.2">
      <c r="A2741" s="9">
        <v>2009119</v>
      </c>
      <c r="B2741">
        <v>4712</v>
      </c>
      <c r="C2741" t="s">
        <v>6740</v>
      </c>
      <c r="D2741" t="s">
        <v>6741</v>
      </c>
      <c r="E2741" t="s">
        <v>1264</v>
      </c>
      <c r="F2741" t="s">
        <v>2647</v>
      </c>
      <c r="G2741" t="s">
        <v>639</v>
      </c>
      <c r="H2741" t="s">
        <v>639</v>
      </c>
      <c r="I2741" t="s">
        <v>2732</v>
      </c>
      <c r="J2741" t="s">
        <v>641</v>
      </c>
      <c r="K2741" t="s">
        <v>53</v>
      </c>
      <c r="L2741" s="4">
        <v>2</v>
      </c>
      <c r="M2741" s="4">
        <v>44926</v>
      </c>
      <c r="N2741">
        <v>24</v>
      </c>
      <c r="Q2741">
        <v>7</v>
      </c>
      <c r="T2741">
        <v>10</v>
      </c>
      <c r="AE2741">
        <v>1</v>
      </c>
    </row>
    <row r="2742" spans="1:31" x14ac:dyDescent="0.2">
      <c r="A2742" s="9">
        <v>2009121</v>
      </c>
      <c r="B2742">
        <v>4709</v>
      </c>
      <c r="C2742" t="s">
        <v>6742</v>
      </c>
      <c r="D2742" t="s">
        <v>6743</v>
      </c>
      <c r="E2742" t="s">
        <v>1264</v>
      </c>
      <c r="F2742" t="s">
        <v>2647</v>
      </c>
      <c r="G2742" t="s">
        <v>639</v>
      </c>
      <c r="H2742" t="s">
        <v>639</v>
      </c>
      <c r="I2742" t="s">
        <v>2732</v>
      </c>
      <c r="J2742" t="s">
        <v>641</v>
      </c>
      <c r="K2742" t="s">
        <v>54</v>
      </c>
      <c r="L2742" s="4">
        <v>2</v>
      </c>
      <c r="M2742" s="4">
        <v>44926</v>
      </c>
      <c r="N2742">
        <v>13</v>
      </c>
      <c r="P2742">
        <v>5</v>
      </c>
      <c r="AE2742">
        <v>1</v>
      </c>
    </row>
    <row r="2743" spans="1:31" x14ac:dyDescent="0.2">
      <c r="A2743" s="9">
        <v>2009127</v>
      </c>
      <c r="B2743">
        <v>4706</v>
      </c>
      <c r="C2743" t="s">
        <v>6744</v>
      </c>
      <c r="D2743" t="s">
        <v>6745</v>
      </c>
      <c r="E2743" t="s">
        <v>1264</v>
      </c>
      <c r="F2743" t="s">
        <v>2647</v>
      </c>
      <c r="G2743" t="s">
        <v>639</v>
      </c>
      <c r="H2743" t="s">
        <v>639</v>
      </c>
      <c r="I2743" t="s">
        <v>2732</v>
      </c>
      <c r="J2743" t="s">
        <v>647</v>
      </c>
      <c r="K2743" t="s">
        <v>54</v>
      </c>
      <c r="L2743" s="4">
        <v>2</v>
      </c>
      <c r="M2743" s="4">
        <v>44926</v>
      </c>
      <c r="V2743">
        <v>1</v>
      </c>
      <c r="W2743">
        <v>0.10000000149011612</v>
      </c>
      <c r="Z2743">
        <v>1</v>
      </c>
      <c r="AE2743">
        <v>1.06</v>
      </c>
    </row>
    <row r="2744" spans="1:31" x14ac:dyDescent="0.2">
      <c r="A2744" s="9">
        <v>2008976</v>
      </c>
      <c r="B2744">
        <v>4615</v>
      </c>
      <c r="C2744" t="s">
        <v>6746</v>
      </c>
      <c r="D2744" t="s">
        <v>6747</v>
      </c>
      <c r="E2744" t="s">
        <v>1469</v>
      </c>
      <c r="F2744" t="s">
        <v>1469</v>
      </c>
      <c r="G2744" t="s">
        <v>639</v>
      </c>
      <c r="H2744" t="s">
        <v>639</v>
      </c>
      <c r="I2744" t="s">
        <v>2732</v>
      </c>
      <c r="J2744" t="s">
        <v>729</v>
      </c>
      <c r="K2744" t="s">
        <v>54</v>
      </c>
      <c r="L2744" s="4">
        <v>2</v>
      </c>
      <c r="M2744" s="4">
        <v>44926</v>
      </c>
      <c r="AE2744">
        <v>1.1000000000000001</v>
      </c>
    </row>
    <row r="2745" spans="1:31" x14ac:dyDescent="0.2">
      <c r="A2745" s="9">
        <v>2000503</v>
      </c>
      <c r="B2745">
        <v>889</v>
      </c>
      <c r="C2745" t="s">
        <v>6748</v>
      </c>
      <c r="D2745" t="s">
        <v>6749</v>
      </c>
      <c r="E2745" t="s">
        <v>6686</v>
      </c>
      <c r="F2745" t="s">
        <v>6687</v>
      </c>
      <c r="G2745" t="s">
        <v>639</v>
      </c>
      <c r="H2745" t="s">
        <v>639</v>
      </c>
      <c r="I2745" t="s">
        <v>2732</v>
      </c>
      <c r="J2745" t="s">
        <v>729</v>
      </c>
      <c r="K2745" t="s">
        <v>54</v>
      </c>
      <c r="L2745" s="4">
        <v>39798</v>
      </c>
      <c r="M2745" s="4">
        <v>44926</v>
      </c>
      <c r="AE2745">
        <v>1</v>
      </c>
    </row>
    <row r="2746" spans="1:31" x14ac:dyDescent="0.2">
      <c r="A2746" s="9">
        <v>2008948</v>
      </c>
      <c r="B2746">
        <v>4674</v>
      </c>
      <c r="C2746" t="s">
        <v>6750</v>
      </c>
      <c r="D2746" t="s">
        <v>6751</v>
      </c>
      <c r="E2746" t="s">
        <v>3651</v>
      </c>
      <c r="F2746" t="s">
        <v>3651</v>
      </c>
      <c r="G2746" t="s">
        <v>639</v>
      </c>
      <c r="H2746" t="s">
        <v>639</v>
      </c>
      <c r="I2746" t="s">
        <v>2732</v>
      </c>
      <c r="J2746" t="s">
        <v>729</v>
      </c>
      <c r="K2746" t="s">
        <v>53</v>
      </c>
      <c r="L2746" s="4">
        <v>2</v>
      </c>
      <c r="M2746" s="4">
        <v>44926</v>
      </c>
      <c r="AE2746">
        <v>1</v>
      </c>
    </row>
    <row r="2747" spans="1:31" x14ac:dyDescent="0.2">
      <c r="A2747" s="9">
        <v>2006728</v>
      </c>
      <c r="B2747">
        <v>3747</v>
      </c>
      <c r="C2747" t="s">
        <v>6752</v>
      </c>
      <c r="D2747" t="s">
        <v>6753</v>
      </c>
      <c r="E2747" t="s">
        <v>4936</v>
      </c>
      <c r="F2747" t="s">
        <v>4936</v>
      </c>
      <c r="G2747" t="s">
        <v>639</v>
      </c>
      <c r="H2747" t="s">
        <v>639</v>
      </c>
      <c r="I2747" t="s">
        <v>2732</v>
      </c>
      <c r="J2747" t="s">
        <v>729</v>
      </c>
      <c r="K2747" t="s">
        <v>54</v>
      </c>
      <c r="L2747" s="4">
        <v>2</v>
      </c>
      <c r="M2747" s="4">
        <v>44926</v>
      </c>
      <c r="AE2747">
        <v>1.1000000000000001</v>
      </c>
    </row>
    <row r="2748" spans="1:31" x14ac:dyDescent="0.2">
      <c r="A2748" s="9">
        <v>2004423</v>
      </c>
      <c r="B2748">
        <v>3432</v>
      </c>
      <c r="C2748" t="s">
        <v>6754</v>
      </c>
      <c r="D2748" t="s">
        <v>6755</v>
      </c>
      <c r="E2748" t="s">
        <v>815</v>
      </c>
      <c r="F2748" t="s">
        <v>3253</v>
      </c>
      <c r="G2748" t="s">
        <v>639</v>
      </c>
      <c r="H2748" t="s">
        <v>639</v>
      </c>
      <c r="I2748" t="s">
        <v>2732</v>
      </c>
      <c r="J2748" t="s">
        <v>641</v>
      </c>
      <c r="K2748" t="s">
        <v>54</v>
      </c>
      <c r="L2748" s="4">
        <v>40330</v>
      </c>
      <c r="M2748" s="4">
        <v>44926</v>
      </c>
      <c r="N2748">
        <v>3</v>
      </c>
      <c r="O2748">
        <v>27</v>
      </c>
      <c r="P2748">
        <v>18</v>
      </c>
      <c r="V2748">
        <v>9.9999997764825821E-3</v>
      </c>
      <c r="W2748">
        <v>1.9999999552965164E-2</v>
      </c>
      <c r="X2748">
        <v>1.9999999552965164E-2</v>
      </c>
      <c r="Y2748">
        <v>9.9999997764825821E-3</v>
      </c>
      <c r="Z2748">
        <v>9.9999997764825821E-3</v>
      </c>
      <c r="AA2748">
        <v>1.0000000474974513E-3</v>
      </c>
      <c r="AE2748">
        <v>1.37</v>
      </c>
    </row>
    <row r="2749" spans="1:31" x14ac:dyDescent="0.2">
      <c r="A2749" s="9">
        <v>2000821</v>
      </c>
      <c r="B2749">
        <v>2231</v>
      </c>
      <c r="C2749" t="s">
        <v>6756</v>
      </c>
      <c r="D2749" t="s">
        <v>6757</v>
      </c>
      <c r="E2749" t="s">
        <v>6758</v>
      </c>
      <c r="F2749" t="s">
        <v>4496</v>
      </c>
      <c r="G2749" t="s">
        <v>639</v>
      </c>
      <c r="H2749" t="s">
        <v>684</v>
      </c>
      <c r="I2749" t="s">
        <v>2732</v>
      </c>
      <c r="J2749" t="s">
        <v>694</v>
      </c>
      <c r="K2749" t="s">
        <v>54</v>
      </c>
      <c r="L2749" s="4">
        <v>40050</v>
      </c>
      <c r="M2749" s="4">
        <v>44926</v>
      </c>
      <c r="N2749">
        <v>1.0499999523162842</v>
      </c>
      <c r="P2749">
        <v>2.7999999523162842</v>
      </c>
      <c r="AC2749">
        <v>22.8</v>
      </c>
      <c r="AE2749">
        <v>1.1000000000000001</v>
      </c>
    </row>
    <row r="2750" spans="1:31" x14ac:dyDescent="0.2">
      <c r="A2750" s="9">
        <v>2007471</v>
      </c>
      <c r="B2750">
        <v>4130</v>
      </c>
      <c r="C2750" t="s">
        <v>6759</v>
      </c>
      <c r="D2750" t="s">
        <v>6760</v>
      </c>
      <c r="E2750" t="s">
        <v>6761</v>
      </c>
      <c r="F2750" t="s">
        <v>6762</v>
      </c>
      <c r="G2750" t="s">
        <v>639</v>
      </c>
      <c r="H2750" t="s">
        <v>639</v>
      </c>
      <c r="I2750" t="s">
        <v>2732</v>
      </c>
      <c r="J2750" t="s">
        <v>729</v>
      </c>
      <c r="K2750" t="s">
        <v>54</v>
      </c>
      <c r="L2750" s="4">
        <v>2</v>
      </c>
      <c r="M2750" s="4">
        <v>44926</v>
      </c>
      <c r="AE2750">
        <v>1.1000000000000001</v>
      </c>
    </row>
    <row r="2751" spans="1:31" x14ac:dyDescent="0.2">
      <c r="A2751" s="9">
        <v>2007440</v>
      </c>
      <c r="B2751">
        <v>4144</v>
      </c>
      <c r="C2751" t="s">
        <v>6763</v>
      </c>
      <c r="D2751" t="s">
        <v>6764</v>
      </c>
      <c r="E2751" t="s">
        <v>1469</v>
      </c>
      <c r="F2751" t="s">
        <v>1469</v>
      </c>
      <c r="G2751" t="s">
        <v>639</v>
      </c>
      <c r="H2751" t="s">
        <v>639</v>
      </c>
      <c r="I2751" t="s">
        <v>2732</v>
      </c>
      <c r="J2751" t="s">
        <v>729</v>
      </c>
      <c r="K2751" t="s">
        <v>54</v>
      </c>
      <c r="L2751" s="4">
        <v>2</v>
      </c>
      <c r="M2751" s="4">
        <v>44926</v>
      </c>
      <c r="Y2751">
        <v>3.5</v>
      </c>
      <c r="AA2751">
        <v>0.60000002384185791</v>
      </c>
      <c r="AE2751">
        <v>1.1000000000000001</v>
      </c>
    </row>
    <row r="2752" spans="1:31" x14ac:dyDescent="0.2">
      <c r="A2752" s="9">
        <v>2006970</v>
      </c>
      <c r="B2752">
        <v>3812</v>
      </c>
      <c r="C2752" t="s">
        <v>6765</v>
      </c>
      <c r="D2752" t="s">
        <v>6766</v>
      </c>
      <c r="E2752" t="s">
        <v>5235</v>
      </c>
      <c r="F2752" t="s">
        <v>5235</v>
      </c>
      <c r="G2752" t="s">
        <v>639</v>
      </c>
      <c r="H2752" t="s">
        <v>684</v>
      </c>
      <c r="I2752" t="s">
        <v>2732</v>
      </c>
      <c r="J2752" t="s">
        <v>686</v>
      </c>
      <c r="K2752" t="s">
        <v>54</v>
      </c>
      <c r="L2752" s="4">
        <v>2</v>
      </c>
      <c r="M2752" s="4">
        <v>44926</v>
      </c>
      <c r="N2752">
        <v>0.10000000149011612</v>
      </c>
      <c r="O2752">
        <v>0.10000000149011612</v>
      </c>
      <c r="P2752">
        <v>0.10000000149011612</v>
      </c>
      <c r="AC2752">
        <v>0.5</v>
      </c>
      <c r="AE2752">
        <v>1</v>
      </c>
    </row>
    <row r="2753" spans="1:31" x14ac:dyDescent="0.2">
      <c r="A2753" s="9">
        <v>2009045</v>
      </c>
      <c r="B2753">
        <v>4623</v>
      </c>
      <c r="C2753" t="s">
        <v>6767</v>
      </c>
      <c r="D2753" t="s">
        <v>6768</v>
      </c>
      <c r="E2753" t="s">
        <v>6769</v>
      </c>
      <c r="F2753" t="s">
        <v>6769</v>
      </c>
      <c r="G2753" t="s">
        <v>639</v>
      </c>
      <c r="H2753" t="s">
        <v>684</v>
      </c>
      <c r="I2753" t="s">
        <v>2732</v>
      </c>
      <c r="J2753" t="s">
        <v>694</v>
      </c>
      <c r="K2753" t="s">
        <v>53</v>
      </c>
      <c r="L2753" s="4">
        <v>2</v>
      </c>
      <c r="M2753" s="4">
        <v>44926</v>
      </c>
      <c r="N2753">
        <v>0.30000001192092896</v>
      </c>
      <c r="AC2753">
        <v>10.5</v>
      </c>
      <c r="AE2753">
        <v>1</v>
      </c>
    </row>
    <row r="2754" spans="1:31" x14ac:dyDescent="0.2">
      <c r="A2754" s="9">
        <v>2008916</v>
      </c>
      <c r="B2754">
        <v>4689</v>
      </c>
      <c r="C2754" t="s">
        <v>6770</v>
      </c>
      <c r="D2754" t="s">
        <v>6771</v>
      </c>
      <c r="E2754" t="s">
        <v>6769</v>
      </c>
      <c r="F2754" t="s">
        <v>6769</v>
      </c>
      <c r="G2754" t="s">
        <v>639</v>
      </c>
      <c r="H2754" t="s">
        <v>639</v>
      </c>
      <c r="I2754" t="s">
        <v>2732</v>
      </c>
      <c r="J2754" t="s">
        <v>647</v>
      </c>
      <c r="K2754" t="s">
        <v>54</v>
      </c>
      <c r="L2754" s="4">
        <v>2</v>
      </c>
      <c r="M2754" s="4">
        <v>44926</v>
      </c>
      <c r="AC2754">
        <v>20</v>
      </c>
      <c r="AE2754">
        <v>1</v>
      </c>
    </row>
    <row r="2755" spans="1:31" x14ac:dyDescent="0.2">
      <c r="A2755" s="9">
        <v>2006877</v>
      </c>
      <c r="B2755">
        <v>3817</v>
      </c>
      <c r="C2755" t="s">
        <v>6772</v>
      </c>
      <c r="D2755" t="s">
        <v>6773</v>
      </c>
      <c r="E2755" t="s">
        <v>4936</v>
      </c>
      <c r="F2755" t="s">
        <v>4936</v>
      </c>
      <c r="G2755" t="s">
        <v>639</v>
      </c>
      <c r="H2755" t="s">
        <v>639</v>
      </c>
      <c r="I2755" t="s">
        <v>2732</v>
      </c>
      <c r="J2755" t="s">
        <v>729</v>
      </c>
      <c r="K2755" t="s">
        <v>54</v>
      </c>
      <c r="L2755" s="4">
        <v>2</v>
      </c>
      <c r="M2755" s="4">
        <v>44926</v>
      </c>
      <c r="AE2755">
        <v>1.01</v>
      </c>
    </row>
    <row r="2756" spans="1:31" x14ac:dyDescent="0.2">
      <c r="A2756" s="9">
        <v>2006878</v>
      </c>
      <c r="B2756">
        <v>3818</v>
      </c>
      <c r="C2756" t="s">
        <v>6774</v>
      </c>
      <c r="D2756" t="s">
        <v>6775</v>
      </c>
      <c r="E2756" t="s">
        <v>4936</v>
      </c>
      <c r="F2756" t="s">
        <v>4936</v>
      </c>
      <c r="G2756" t="s">
        <v>639</v>
      </c>
      <c r="H2756" t="s">
        <v>639</v>
      </c>
      <c r="I2756" t="s">
        <v>2732</v>
      </c>
      <c r="J2756" t="s">
        <v>729</v>
      </c>
      <c r="K2756" t="s">
        <v>54</v>
      </c>
      <c r="L2756" s="4">
        <v>2</v>
      </c>
      <c r="M2756" s="4">
        <v>44926</v>
      </c>
      <c r="AE2756">
        <v>1.01</v>
      </c>
    </row>
    <row r="2757" spans="1:31" x14ac:dyDescent="0.2">
      <c r="A2757" s="9">
        <v>2009135</v>
      </c>
      <c r="B2757">
        <v>4682</v>
      </c>
      <c r="C2757" t="s">
        <v>6776</v>
      </c>
      <c r="D2757" t="s">
        <v>6777</v>
      </c>
      <c r="E2757" t="s">
        <v>2775</v>
      </c>
      <c r="F2757" t="s">
        <v>2775</v>
      </c>
      <c r="G2757" t="s">
        <v>639</v>
      </c>
      <c r="H2757" t="s">
        <v>639</v>
      </c>
      <c r="I2757" t="s">
        <v>2732</v>
      </c>
      <c r="J2757" t="s">
        <v>647</v>
      </c>
      <c r="K2757" t="s">
        <v>54</v>
      </c>
      <c r="L2757" s="4">
        <v>2</v>
      </c>
      <c r="M2757" s="4">
        <v>44926</v>
      </c>
      <c r="Q2757">
        <v>15</v>
      </c>
      <c r="W2757">
        <v>5</v>
      </c>
      <c r="AE2757">
        <v>1</v>
      </c>
    </row>
    <row r="2758" spans="1:31" x14ac:dyDescent="0.2">
      <c r="A2758" s="9">
        <v>2009074</v>
      </c>
      <c r="B2758">
        <v>4681</v>
      </c>
      <c r="C2758" t="s">
        <v>6778</v>
      </c>
      <c r="D2758" t="s">
        <v>6779</v>
      </c>
      <c r="E2758" t="s">
        <v>2775</v>
      </c>
      <c r="F2758" t="s">
        <v>2775</v>
      </c>
      <c r="G2758" t="s">
        <v>639</v>
      </c>
      <c r="H2758" t="s">
        <v>639</v>
      </c>
      <c r="I2758" t="s">
        <v>2732</v>
      </c>
      <c r="J2758" t="s">
        <v>647</v>
      </c>
      <c r="K2758" t="s">
        <v>54</v>
      </c>
      <c r="L2758" s="4">
        <v>2</v>
      </c>
      <c r="M2758" s="4">
        <v>44926</v>
      </c>
      <c r="P2758">
        <v>1.5</v>
      </c>
      <c r="Q2758">
        <v>10</v>
      </c>
      <c r="AE2758">
        <v>1.35</v>
      </c>
    </row>
    <row r="2759" spans="1:31" x14ac:dyDescent="0.2">
      <c r="A2759" s="9">
        <v>2009076</v>
      </c>
      <c r="B2759">
        <v>4642</v>
      </c>
      <c r="C2759" t="s">
        <v>6780</v>
      </c>
      <c r="D2759" t="s">
        <v>6781</v>
      </c>
      <c r="E2759" t="s">
        <v>2775</v>
      </c>
      <c r="F2759" t="s">
        <v>2775</v>
      </c>
      <c r="G2759" t="s">
        <v>639</v>
      </c>
      <c r="H2759" t="s">
        <v>639</v>
      </c>
      <c r="I2759" t="s">
        <v>2732</v>
      </c>
      <c r="J2759" t="s">
        <v>647</v>
      </c>
      <c r="K2759" t="s">
        <v>54</v>
      </c>
      <c r="L2759" s="4">
        <v>2</v>
      </c>
      <c r="M2759" s="4">
        <v>44926</v>
      </c>
      <c r="Q2759">
        <v>15</v>
      </c>
      <c r="V2759">
        <v>5</v>
      </c>
      <c r="AE2759">
        <v>1.4</v>
      </c>
    </row>
    <row r="2760" spans="1:31" x14ac:dyDescent="0.2">
      <c r="A2760" s="9">
        <v>2003334</v>
      </c>
      <c r="B2760">
        <v>3310</v>
      </c>
      <c r="C2760" t="s">
        <v>6782</v>
      </c>
      <c r="D2760" t="s">
        <v>6783</v>
      </c>
      <c r="E2760" t="s">
        <v>931</v>
      </c>
      <c r="F2760" t="s">
        <v>931</v>
      </c>
      <c r="G2760" t="s">
        <v>639</v>
      </c>
      <c r="H2760" t="s">
        <v>639</v>
      </c>
      <c r="I2760" t="s">
        <v>2732</v>
      </c>
      <c r="J2760" t="s">
        <v>641</v>
      </c>
      <c r="K2760" t="s">
        <v>54</v>
      </c>
      <c r="L2760" s="4">
        <v>40183</v>
      </c>
      <c r="M2760" s="4">
        <v>44926</v>
      </c>
      <c r="N2760">
        <v>2.5999999046325684</v>
      </c>
      <c r="Q2760">
        <v>7.5</v>
      </c>
      <c r="R2760">
        <v>2</v>
      </c>
      <c r="Y2760">
        <v>0.10000000149011612</v>
      </c>
      <c r="AE2760">
        <v>1.2</v>
      </c>
    </row>
    <row r="2761" spans="1:31" x14ac:dyDescent="0.2">
      <c r="A2761" s="9">
        <v>2007460</v>
      </c>
      <c r="B2761">
        <v>4087</v>
      </c>
      <c r="C2761" t="s">
        <v>6784</v>
      </c>
      <c r="D2761" t="s">
        <v>6785</v>
      </c>
      <c r="E2761" t="s">
        <v>6761</v>
      </c>
      <c r="F2761" t="s">
        <v>6762</v>
      </c>
      <c r="G2761" t="s">
        <v>639</v>
      </c>
      <c r="H2761" t="s">
        <v>639</v>
      </c>
      <c r="I2761" t="s">
        <v>2732</v>
      </c>
      <c r="J2761" t="s">
        <v>729</v>
      </c>
      <c r="K2761" t="s">
        <v>54</v>
      </c>
      <c r="L2761" s="4">
        <v>2</v>
      </c>
      <c r="M2761" s="4">
        <v>44926</v>
      </c>
      <c r="O2761">
        <v>0.20000000298023224</v>
      </c>
      <c r="AE2761">
        <v>1.1000000000000001</v>
      </c>
    </row>
    <row r="2762" spans="1:31" x14ac:dyDescent="0.2">
      <c r="A2762" s="9">
        <v>2007461</v>
      </c>
      <c r="B2762">
        <v>4088</v>
      </c>
      <c r="C2762" t="s">
        <v>6786</v>
      </c>
      <c r="D2762" t="s">
        <v>6787</v>
      </c>
      <c r="E2762" t="s">
        <v>6761</v>
      </c>
      <c r="F2762" t="s">
        <v>6762</v>
      </c>
      <c r="G2762" t="s">
        <v>639</v>
      </c>
      <c r="H2762" t="s">
        <v>639</v>
      </c>
      <c r="I2762" t="s">
        <v>2732</v>
      </c>
      <c r="J2762" t="s">
        <v>729</v>
      </c>
      <c r="K2762" t="s">
        <v>54</v>
      </c>
      <c r="L2762" s="4">
        <v>2</v>
      </c>
      <c r="M2762" s="4">
        <v>44926</v>
      </c>
      <c r="AE2762">
        <v>1.1000000000000001</v>
      </c>
    </row>
    <row r="2763" spans="1:31" x14ac:dyDescent="0.2">
      <c r="A2763" s="9">
        <v>2009248</v>
      </c>
      <c r="B2763">
        <v>4697</v>
      </c>
      <c r="C2763" t="s">
        <v>6788</v>
      </c>
      <c r="D2763" t="s">
        <v>6789</v>
      </c>
      <c r="E2763" t="s">
        <v>2775</v>
      </c>
      <c r="F2763" t="s">
        <v>2775</v>
      </c>
      <c r="G2763" t="s">
        <v>639</v>
      </c>
      <c r="H2763" t="s">
        <v>639</v>
      </c>
      <c r="I2763" t="s">
        <v>2732</v>
      </c>
      <c r="J2763" t="s">
        <v>729</v>
      </c>
      <c r="K2763" t="s">
        <v>54</v>
      </c>
      <c r="L2763" s="4">
        <v>2</v>
      </c>
      <c r="M2763" s="4">
        <v>44926</v>
      </c>
      <c r="N2763">
        <v>2</v>
      </c>
      <c r="O2763">
        <v>15</v>
      </c>
      <c r="AE2763">
        <v>1.1499999999999999</v>
      </c>
    </row>
    <row r="2764" spans="1:31" x14ac:dyDescent="0.2">
      <c r="A2764" s="9">
        <v>2009077</v>
      </c>
      <c r="B2764">
        <v>4641</v>
      </c>
      <c r="C2764" t="s">
        <v>6790</v>
      </c>
      <c r="D2764" t="s">
        <v>6791</v>
      </c>
      <c r="E2764" t="s">
        <v>2775</v>
      </c>
      <c r="F2764" t="s">
        <v>2775</v>
      </c>
      <c r="G2764" t="s">
        <v>639</v>
      </c>
      <c r="H2764" t="s">
        <v>639</v>
      </c>
      <c r="I2764" t="s">
        <v>2732</v>
      </c>
      <c r="J2764" t="s">
        <v>647</v>
      </c>
      <c r="K2764" t="s">
        <v>54</v>
      </c>
      <c r="L2764" s="4">
        <v>2</v>
      </c>
      <c r="M2764" s="4">
        <v>44926</v>
      </c>
      <c r="Z2764">
        <v>10</v>
      </c>
      <c r="AE2764">
        <v>1.4</v>
      </c>
    </row>
    <row r="2765" spans="1:31" x14ac:dyDescent="0.2">
      <c r="A2765" s="9">
        <v>2009078</v>
      </c>
      <c r="B2765">
        <v>4640</v>
      </c>
      <c r="C2765" t="s">
        <v>6792</v>
      </c>
      <c r="D2765" t="s">
        <v>6793</v>
      </c>
      <c r="E2765" t="s">
        <v>2775</v>
      </c>
      <c r="F2765" t="s">
        <v>2775</v>
      </c>
      <c r="G2765" t="s">
        <v>639</v>
      </c>
      <c r="H2765" t="s">
        <v>639</v>
      </c>
      <c r="I2765" t="s">
        <v>2732</v>
      </c>
      <c r="J2765" t="s">
        <v>647</v>
      </c>
      <c r="K2765" t="s">
        <v>54</v>
      </c>
      <c r="L2765" s="4">
        <v>2</v>
      </c>
      <c r="M2765" s="4">
        <v>44926</v>
      </c>
      <c r="O2765">
        <v>10</v>
      </c>
      <c r="AE2765">
        <v>1.1499999999999999</v>
      </c>
    </row>
    <row r="2766" spans="1:31" x14ac:dyDescent="0.2">
      <c r="A2766" s="9">
        <v>2003337</v>
      </c>
      <c r="B2766">
        <v>3353</v>
      </c>
      <c r="C2766" t="s">
        <v>6794</v>
      </c>
      <c r="D2766" t="s">
        <v>6795</v>
      </c>
      <c r="E2766" t="s">
        <v>2775</v>
      </c>
      <c r="F2766" t="s">
        <v>2775</v>
      </c>
      <c r="G2766" t="s">
        <v>639</v>
      </c>
      <c r="H2766" t="s">
        <v>639</v>
      </c>
      <c r="I2766" t="s">
        <v>2732</v>
      </c>
      <c r="J2766" t="s">
        <v>647</v>
      </c>
      <c r="K2766" t="s">
        <v>54</v>
      </c>
      <c r="L2766" s="4">
        <v>40204</v>
      </c>
      <c r="M2766" s="4">
        <v>44926</v>
      </c>
      <c r="V2766">
        <v>10</v>
      </c>
      <c r="AE2766">
        <v>1.4</v>
      </c>
    </row>
    <row r="2767" spans="1:31" x14ac:dyDescent="0.2">
      <c r="A2767" s="9">
        <v>2004705</v>
      </c>
      <c r="B2767">
        <v>3463</v>
      </c>
      <c r="C2767" t="s">
        <v>6796</v>
      </c>
      <c r="D2767" t="s">
        <v>6797</v>
      </c>
      <c r="E2767" t="s">
        <v>2775</v>
      </c>
      <c r="F2767" t="s">
        <v>2775</v>
      </c>
      <c r="G2767" t="s">
        <v>639</v>
      </c>
      <c r="H2767" t="s">
        <v>639</v>
      </c>
      <c r="I2767" t="s">
        <v>2732</v>
      </c>
      <c r="J2767" t="s">
        <v>647</v>
      </c>
      <c r="K2767" t="s">
        <v>54</v>
      </c>
      <c r="L2767" s="4">
        <v>40428</v>
      </c>
      <c r="M2767" s="4">
        <v>44926</v>
      </c>
      <c r="Y2767">
        <v>10</v>
      </c>
      <c r="AE2767">
        <v>1.5</v>
      </c>
    </row>
    <row r="2768" spans="1:31" x14ac:dyDescent="0.2">
      <c r="A2768" s="9">
        <v>2004706</v>
      </c>
      <c r="B2768">
        <v>3464</v>
      </c>
      <c r="C2768" t="s">
        <v>6798</v>
      </c>
      <c r="D2768" t="s">
        <v>6799</v>
      </c>
      <c r="E2768" t="s">
        <v>2775</v>
      </c>
      <c r="F2768" t="s">
        <v>2775</v>
      </c>
      <c r="G2768" t="s">
        <v>639</v>
      </c>
      <c r="H2768" t="s">
        <v>639</v>
      </c>
      <c r="I2768" t="s">
        <v>2732</v>
      </c>
      <c r="J2768" t="s">
        <v>647</v>
      </c>
      <c r="K2768" t="s">
        <v>54</v>
      </c>
      <c r="L2768" s="4">
        <v>40428</v>
      </c>
      <c r="M2768" s="4">
        <v>44926</v>
      </c>
      <c r="V2768">
        <v>2.5</v>
      </c>
      <c r="Y2768">
        <v>10</v>
      </c>
      <c r="AE2768">
        <v>1.5</v>
      </c>
    </row>
    <row r="2769" spans="1:31" x14ac:dyDescent="0.2">
      <c r="A2769" s="9">
        <v>2007755</v>
      </c>
      <c r="B2769">
        <v>4145</v>
      </c>
      <c r="C2769" t="s">
        <v>6800</v>
      </c>
      <c r="D2769" t="s">
        <v>6801</v>
      </c>
      <c r="E2769" t="s">
        <v>3515</v>
      </c>
      <c r="F2769" t="s">
        <v>3515</v>
      </c>
      <c r="G2769" t="s">
        <v>639</v>
      </c>
      <c r="H2769" t="s">
        <v>639</v>
      </c>
      <c r="I2769" t="s">
        <v>2732</v>
      </c>
      <c r="J2769" t="s">
        <v>729</v>
      </c>
      <c r="K2769" t="s">
        <v>53</v>
      </c>
      <c r="L2769" s="4">
        <v>2</v>
      </c>
      <c r="M2769" s="4">
        <v>44926</v>
      </c>
      <c r="AE2769">
        <v>1</v>
      </c>
    </row>
    <row r="2770" spans="1:31" x14ac:dyDescent="0.2">
      <c r="A2770" s="9">
        <v>2004748</v>
      </c>
      <c r="B2770">
        <v>3437</v>
      </c>
      <c r="C2770" t="s">
        <v>6802</v>
      </c>
      <c r="D2770" t="s">
        <v>6803</v>
      </c>
      <c r="E2770" t="s">
        <v>5669</v>
      </c>
      <c r="F2770" t="s">
        <v>5669</v>
      </c>
      <c r="G2770" t="s">
        <v>639</v>
      </c>
      <c r="H2770" t="s">
        <v>639</v>
      </c>
      <c r="I2770" t="s">
        <v>2732</v>
      </c>
      <c r="J2770" t="s">
        <v>729</v>
      </c>
      <c r="K2770" t="s">
        <v>54</v>
      </c>
      <c r="L2770" s="4">
        <v>40361</v>
      </c>
      <c r="M2770" s="4">
        <v>44926</v>
      </c>
      <c r="AC2770">
        <v>60</v>
      </c>
      <c r="AE2770">
        <v>1</v>
      </c>
    </row>
    <row r="2771" spans="1:31" x14ac:dyDescent="0.2">
      <c r="A2771" s="9">
        <v>2007425</v>
      </c>
      <c r="B2771">
        <v>3987</v>
      </c>
      <c r="C2771" t="s">
        <v>6804</v>
      </c>
      <c r="D2771" t="s">
        <v>6805</v>
      </c>
      <c r="E2771" t="s">
        <v>816</v>
      </c>
      <c r="F2771" t="s">
        <v>816</v>
      </c>
      <c r="G2771" t="s">
        <v>639</v>
      </c>
      <c r="H2771" t="s">
        <v>639</v>
      </c>
      <c r="I2771" t="s">
        <v>2732</v>
      </c>
      <c r="J2771" t="s">
        <v>729</v>
      </c>
      <c r="K2771" t="s">
        <v>53</v>
      </c>
      <c r="L2771" s="4">
        <v>2</v>
      </c>
      <c r="M2771" s="4">
        <v>44926</v>
      </c>
      <c r="AC2771">
        <v>60</v>
      </c>
      <c r="AE2771">
        <v>1</v>
      </c>
    </row>
    <row r="2772" spans="1:31" x14ac:dyDescent="0.2">
      <c r="A2772" s="9">
        <v>2007426</v>
      </c>
      <c r="B2772">
        <v>3988</v>
      </c>
      <c r="C2772" t="s">
        <v>6806</v>
      </c>
      <c r="D2772" t="s">
        <v>6807</v>
      </c>
      <c r="E2772" t="s">
        <v>816</v>
      </c>
      <c r="F2772" t="s">
        <v>816</v>
      </c>
      <c r="G2772" t="s">
        <v>639</v>
      </c>
      <c r="H2772" t="s">
        <v>639</v>
      </c>
      <c r="I2772" t="s">
        <v>2732</v>
      </c>
      <c r="J2772" t="s">
        <v>729</v>
      </c>
      <c r="K2772" t="s">
        <v>53</v>
      </c>
      <c r="L2772" s="4">
        <v>2</v>
      </c>
      <c r="M2772" s="4">
        <v>44926</v>
      </c>
      <c r="AC2772">
        <v>60</v>
      </c>
      <c r="AE2772">
        <v>1</v>
      </c>
    </row>
    <row r="2773" spans="1:31" x14ac:dyDescent="0.2">
      <c r="A2773" s="9">
        <v>2007427</v>
      </c>
      <c r="B2773">
        <v>3989</v>
      </c>
      <c r="C2773" t="s">
        <v>6808</v>
      </c>
      <c r="D2773" t="s">
        <v>6809</v>
      </c>
      <c r="E2773" t="s">
        <v>816</v>
      </c>
      <c r="F2773" t="s">
        <v>816</v>
      </c>
      <c r="G2773" t="s">
        <v>639</v>
      </c>
      <c r="H2773" t="s">
        <v>639</v>
      </c>
      <c r="I2773" t="s">
        <v>2732</v>
      </c>
      <c r="J2773" t="s">
        <v>729</v>
      </c>
      <c r="K2773" t="s">
        <v>53</v>
      </c>
      <c r="L2773" s="4">
        <v>2</v>
      </c>
      <c r="M2773" s="4">
        <v>44926</v>
      </c>
      <c r="AC2773">
        <v>60</v>
      </c>
      <c r="AE2773">
        <v>1</v>
      </c>
    </row>
    <row r="2774" spans="1:31" x14ac:dyDescent="0.2">
      <c r="A2774" s="9">
        <v>2007428</v>
      </c>
      <c r="B2774">
        <v>3990</v>
      </c>
      <c r="C2774" t="s">
        <v>6810</v>
      </c>
      <c r="D2774" t="s">
        <v>6811</v>
      </c>
      <c r="E2774" t="s">
        <v>816</v>
      </c>
      <c r="F2774" t="s">
        <v>816</v>
      </c>
      <c r="G2774" t="s">
        <v>639</v>
      </c>
      <c r="H2774" t="s">
        <v>639</v>
      </c>
      <c r="I2774" t="s">
        <v>2732</v>
      </c>
      <c r="J2774" t="s">
        <v>729</v>
      </c>
      <c r="K2774" t="s">
        <v>53</v>
      </c>
      <c r="L2774" s="4">
        <v>2</v>
      </c>
      <c r="M2774" s="4">
        <v>44926</v>
      </c>
      <c r="AC2774">
        <v>60</v>
      </c>
      <c r="AE2774">
        <v>1</v>
      </c>
    </row>
    <row r="2775" spans="1:31" x14ac:dyDescent="0.2">
      <c r="A2775" s="9">
        <v>2009042</v>
      </c>
      <c r="B2775">
        <v>4660</v>
      </c>
      <c r="C2775" t="s">
        <v>6812</v>
      </c>
      <c r="D2775" t="s">
        <v>6813</v>
      </c>
      <c r="E2775" t="s">
        <v>3292</v>
      </c>
      <c r="F2775" t="s">
        <v>3292</v>
      </c>
      <c r="G2775" t="s">
        <v>639</v>
      </c>
      <c r="H2775" t="s">
        <v>639</v>
      </c>
      <c r="I2775" t="s">
        <v>2732</v>
      </c>
      <c r="J2775" t="s">
        <v>729</v>
      </c>
      <c r="K2775" t="s">
        <v>54</v>
      </c>
      <c r="L2775" s="4">
        <v>2</v>
      </c>
      <c r="M2775" s="4">
        <v>44926</v>
      </c>
      <c r="AE2775">
        <v>1.1000000000000001</v>
      </c>
    </row>
    <row r="2776" spans="1:31" x14ac:dyDescent="0.2">
      <c r="A2776" s="9">
        <v>2002342</v>
      </c>
      <c r="B2776">
        <v>3080</v>
      </c>
      <c r="C2776" t="s">
        <v>6814</v>
      </c>
      <c r="D2776" t="s">
        <v>6815</v>
      </c>
      <c r="E2776" t="s">
        <v>3237</v>
      </c>
      <c r="F2776" t="s">
        <v>3237</v>
      </c>
      <c r="G2776" t="s">
        <v>639</v>
      </c>
      <c r="H2776" t="s">
        <v>684</v>
      </c>
      <c r="I2776" t="s">
        <v>2732</v>
      </c>
      <c r="J2776" t="s">
        <v>694</v>
      </c>
      <c r="K2776" t="s">
        <v>53</v>
      </c>
      <c r="L2776" s="4">
        <v>40204</v>
      </c>
      <c r="M2776" s="4">
        <v>44926</v>
      </c>
      <c r="N2776">
        <v>4</v>
      </c>
      <c r="O2776">
        <v>5</v>
      </c>
      <c r="P2776">
        <v>3</v>
      </c>
      <c r="AE2776">
        <v>1</v>
      </c>
    </row>
    <row r="2777" spans="1:31" x14ac:dyDescent="0.2">
      <c r="A2777" s="9">
        <v>2008933</v>
      </c>
      <c r="B2777">
        <v>4603</v>
      </c>
      <c r="C2777" t="s">
        <v>6816</v>
      </c>
      <c r="D2777" t="s">
        <v>6817</v>
      </c>
      <c r="E2777" t="s">
        <v>1264</v>
      </c>
      <c r="F2777" t="s">
        <v>2668</v>
      </c>
      <c r="G2777" t="s">
        <v>639</v>
      </c>
      <c r="H2777" t="s">
        <v>639</v>
      </c>
      <c r="I2777" t="s">
        <v>2732</v>
      </c>
      <c r="J2777" t="s">
        <v>641</v>
      </c>
      <c r="K2777" t="s">
        <v>54</v>
      </c>
      <c r="L2777" s="4">
        <v>2</v>
      </c>
      <c r="M2777" s="4">
        <v>44926</v>
      </c>
      <c r="N2777">
        <v>10</v>
      </c>
      <c r="O2777">
        <v>5</v>
      </c>
      <c r="P2777">
        <v>7</v>
      </c>
      <c r="V2777">
        <v>1</v>
      </c>
      <c r="AE2777">
        <v>1</v>
      </c>
    </row>
    <row r="2778" spans="1:31" x14ac:dyDescent="0.2">
      <c r="A2778" s="9">
        <v>2009790</v>
      </c>
      <c r="B2778">
        <v>4973</v>
      </c>
      <c r="C2778" t="s">
        <v>6818</v>
      </c>
      <c r="D2778" t="s">
        <v>6819</v>
      </c>
      <c r="E2778" t="s">
        <v>6820</v>
      </c>
      <c r="F2778" t="s">
        <v>6820</v>
      </c>
      <c r="G2778" t="s">
        <v>639</v>
      </c>
      <c r="H2778" t="s">
        <v>684</v>
      </c>
      <c r="I2778" t="s">
        <v>2732</v>
      </c>
      <c r="J2778" t="s">
        <v>694</v>
      </c>
      <c r="K2778" t="s">
        <v>53</v>
      </c>
      <c r="L2778" s="4">
        <v>2</v>
      </c>
      <c r="M2778" s="4">
        <v>44926</v>
      </c>
      <c r="N2778">
        <v>0.30000001192092896</v>
      </c>
      <c r="AC2778">
        <v>13.1</v>
      </c>
      <c r="AE2778">
        <v>1</v>
      </c>
    </row>
    <row r="2779" spans="1:31" x14ac:dyDescent="0.2">
      <c r="A2779" s="9">
        <v>2001172</v>
      </c>
      <c r="B2779">
        <v>2520</v>
      </c>
      <c r="C2779" t="s">
        <v>6821</v>
      </c>
      <c r="D2779" t="s">
        <v>1226</v>
      </c>
      <c r="E2779" t="s">
        <v>6822</v>
      </c>
      <c r="F2779" t="s">
        <v>6822</v>
      </c>
      <c r="G2779" t="s">
        <v>639</v>
      </c>
      <c r="H2779" t="s">
        <v>639</v>
      </c>
      <c r="I2779" t="s">
        <v>2732</v>
      </c>
      <c r="J2779" t="s">
        <v>647</v>
      </c>
      <c r="K2779" t="s">
        <v>53</v>
      </c>
      <c r="L2779" s="4">
        <v>40483</v>
      </c>
      <c r="M2779" s="4">
        <v>44926</v>
      </c>
      <c r="N2779">
        <v>0</v>
      </c>
      <c r="O2779">
        <v>0</v>
      </c>
      <c r="P2779">
        <v>0</v>
      </c>
      <c r="Q2779">
        <v>42</v>
      </c>
      <c r="R2779">
        <v>0</v>
      </c>
      <c r="T2779">
        <v>0</v>
      </c>
      <c r="AE2779">
        <v>1</v>
      </c>
    </row>
    <row r="2780" spans="1:31" x14ac:dyDescent="0.2">
      <c r="A2780" s="9">
        <v>2004443</v>
      </c>
      <c r="B2780">
        <v>3436</v>
      </c>
      <c r="C2780" t="s">
        <v>6823</v>
      </c>
      <c r="D2780" t="s">
        <v>4456</v>
      </c>
      <c r="E2780" t="s">
        <v>6824</v>
      </c>
      <c r="F2780" t="s">
        <v>6824</v>
      </c>
      <c r="G2780" t="s">
        <v>639</v>
      </c>
      <c r="H2780" t="s">
        <v>684</v>
      </c>
      <c r="I2780" t="s">
        <v>2732</v>
      </c>
      <c r="J2780" t="s">
        <v>694</v>
      </c>
      <c r="K2780" t="s">
        <v>53</v>
      </c>
      <c r="L2780" s="4">
        <v>40358</v>
      </c>
      <c r="M2780" s="4">
        <v>44926</v>
      </c>
      <c r="N2780">
        <v>0.20000000298023224</v>
      </c>
      <c r="AC2780">
        <v>15.2</v>
      </c>
      <c r="AE2780">
        <v>1</v>
      </c>
    </row>
    <row r="2781" spans="1:31" x14ac:dyDescent="0.2">
      <c r="A2781" s="9">
        <v>2008973</v>
      </c>
      <c r="B2781">
        <v>4684</v>
      </c>
      <c r="C2781" t="s">
        <v>6825</v>
      </c>
      <c r="D2781" t="s">
        <v>6826</v>
      </c>
      <c r="E2781" t="s">
        <v>5620</v>
      </c>
      <c r="F2781" t="s">
        <v>5621</v>
      </c>
      <c r="G2781" t="s">
        <v>639</v>
      </c>
      <c r="H2781" t="s">
        <v>639</v>
      </c>
      <c r="I2781" t="s">
        <v>2732</v>
      </c>
      <c r="J2781" t="s">
        <v>729</v>
      </c>
      <c r="K2781" t="s">
        <v>54</v>
      </c>
      <c r="L2781" s="4">
        <v>2</v>
      </c>
      <c r="M2781" s="4">
        <v>44926</v>
      </c>
      <c r="AE2781">
        <v>1.1000000000000001</v>
      </c>
    </row>
    <row r="2782" spans="1:31" x14ac:dyDescent="0.2">
      <c r="A2782" s="9">
        <v>2008972</v>
      </c>
      <c r="B2782">
        <v>4683</v>
      </c>
      <c r="C2782" t="s">
        <v>6827</v>
      </c>
      <c r="D2782" t="s">
        <v>6828</v>
      </c>
      <c r="E2782" t="s">
        <v>5620</v>
      </c>
      <c r="F2782" t="s">
        <v>5621</v>
      </c>
      <c r="G2782" t="s">
        <v>639</v>
      </c>
      <c r="H2782" t="s">
        <v>639</v>
      </c>
      <c r="I2782" t="s">
        <v>2732</v>
      </c>
      <c r="J2782" t="s">
        <v>729</v>
      </c>
      <c r="K2782" t="s">
        <v>54</v>
      </c>
      <c r="L2782" s="4">
        <v>2</v>
      </c>
      <c r="M2782" s="4">
        <v>44926</v>
      </c>
      <c r="AE2782">
        <v>1.1000000000000001</v>
      </c>
    </row>
    <row r="2783" spans="1:31" x14ac:dyDescent="0.2">
      <c r="A2783" s="9">
        <v>2004563</v>
      </c>
      <c r="B2783">
        <v>3453</v>
      </c>
      <c r="C2783" t="s">
        <v>6829</v>
      </c>
      <c r="D2783" t="s">
        <v>6830</v>
      </c>
      <c r="E2783" t="s">
        <v>6831</v>
      </c>
      <c r="F2783" t="s">
        <v>6831</v>
      </c>
      <c r="G2783" t="s">
        <v>639</v>
      </c>
      <c r="H2783" t="s">
        <v>639</v>
      </c>
      <c r="I2783" t="s">
        <v>2732</v>
      </c>
      <c r="J2783" t="s">
        <v>641</v>
      </c>
      <c r="K2783" t="s">
        <v>54</v>
      </c>
      <c r="L2783" s="4">
        <v>40400</v>
      </c>
      <c r="M2783" s="4">
        <v>44926</v>
      </c>
      <c r="N2783">
        <v>7.1999998092651367</v>
      </c>
      <c r="AE2783">
        <v>0.96</v>
      </c>
    </row>
    <row r="2784" spans="1:31" x14ac:dyDescent="0.2">
      <c r="A2784" s="9">
        <v>2007662</v>
      </c>
      <c r="B2784">
        <v>4112</v>
      </c>
      <c r="C2784" t="s">
        <v>6832</v>
      </c>
      <c r="D2784" t="s">
        <v>6833</v>
      </c>
      <c r="E2784" t="s">
        <v>6834</v>
      </c>
      <c r="F2784" t="s">
        <v>6834</v>
      </c>
      <c r="G2784" t="s">
        <v>639</v>
      </c>
      <c r="H2784" t="s">
        <v>684</v>
      </c>
      <c r="I2784" t="s">
        <v>2732</v>
      </c>
      <c r="J2784" t="s">
        <v>686</v>
      </c>
      <c r="K2784" t="s">
        <v>54</v>
      </c>
      <c r="L2784" s="4">
        <v>2</v>
      </c>
      <c r="M2784" s="4">
        <v>44926</v>
      </c>
      <c r="N2784">
        <v>0.10000000149011612</v>
      </c>
      <c r="O2784">
        <v>0.10000000149011612</v>
      </c>
      <c r="P2784">
        <v>0.20000000298023224</v>
      </c>
      <c r="AC2784">
        <v>3</v>
      </c>
      <c r="AE2784">
        <v>1</v>
      </c>
    </row>
    <row r="2785" spans="1:31" x14ac:dyDescent="0.2">
      <c r="A2785" s="9">
        <v>2003404</v>
      </c>
      <c r="B2785">
        <v>3421</v>
      </c>
      <c r="C2785" t="s">
        <v>6839</v>
      </c>
      <c r="D2785" t="s">
        <v>1284</v>
      </c>
      <c r="E2785" t="s">
        <v>6840</v>
      </c>
      <c r="F2785" t="s">
        <v>6840</v>
      </c>
      <c r="G2785" t="s">
        <v>639</v>
      </c>
      <c r="H2785" t="s">
        <v>684</v>
      </c>
      <c r="I2785" t="s">
        <v>2732</v>
      </c>
      <c r="J2785" t="s">
        <v>686</v>
      </c>
      <c r="K2785" t="s">
        <v>54</v>
      </c>
      <c r="L2785" s="4">
        <v>40295</v>
      </c>
      <c r="M2785" s="4">
        <v>44926</v>
      </c>
      <c r="N2785">
        <v>0.34999999403953552</v>
      </c>
      <c r="AC2785">
        <v>3</v>
      </c>
      <c r="AE2785">
        <v>1</v>
      </c>
    </row>
    <row r="2786" spans="1:31" x14ac:dyDescent="0.2">
      <c r="A2786" s="9">
        <v>2005240</v>
      </c>
      <c r="B2786">
        <v>3509</v>
      </c>
      <c r="C2786" t="s">
        <v>6845</v>
      </c>
      <c r="D2786" t="s">
        <v>1284</v>
      </c>
      <c r="E2786" t="s">
        <v>6844</v>
      </c>
      <c r="F2786" t="s">
        <v>6844</v>
      </c>
      <c r="G2786" t="s">
        <v>639</v>
      </c>
      <c r="H2786" t="s">
        <v>684</v>
      </c>
      <c r="I2786" t="s">
        <v>2732</v>
      </c>
      <c r="J2786" t="s">
        <v>686</v>
      </c>
      <c r="K2786" t="s">
        <v>54</v>
      </c>
      <c r="L2786" s="4">
        <v>2</v>
      </c>
      <c r="M2786" s="4">
        <v>44926</v>
      </c>
      <c r="N2786">
        <v>0.10000000149011612</v>
      </c>
      <c r="AC2786">
        <v>1</v>
      </c>
      <c r="AE2786">
        <v>1</v>
      </c>
    </row>
    <row r="2787" spans="1:31" x14ac:dyDescent="0.2">
      <c r="A2787" s="9">
        <v>2002542</v>
      </c>
      <c r="B2787">
        <v>3873</v>
      </c>
      <c r="C2787" t="s">
        <v>6848</v>
      </c>
      <c r="D2787" t="s">
        <v>1284</v>
      </c>
      <c r="E2787" t="s">
        <v>6849</v>
      </c>
      <c r="F2787" t="s">
        <v>6849</v>
      </c>
      <c r="G2787" t="s">
        <v>639</v>
      </c>
      <c r="H2787" t="s">
        <v>684</v>
      </c>
      <c r="I2787" t="s">
        <v>2732</v>
      </c>
      <c r="J2787" t="s">
        <v>686</v>
      </c>
      <c r="K2787" t="s">
        <v>54</v>
      </c>
      <c r="L2787" s="4">
        <v>39819</v>
      </c>
      <c r="M2787" s="4">
        <v>44926</v>
      </c>
      <c r="N2787">
        <v>0.20000000298023224</v>
      </c>
      <c r="O2787">
        <v>0.10000000149011612</v>
      </c>
      <c r="P2787">
        <v>0.10000000149011612</v>
      </c>
      <c r="AC2787">
        <v>3</v>
      </c>
      <c r="AE2787">
        <v>1</v>
      </c>
    </row>
    <row r="2788" spans="1:31" x14ac:dyDescent="0.2">
      <c r="A2788" s="9">
        <v>2007776</v>
      </c>
      <c r="B2788">
        <v>4115</v>
      </c>
      <c r="C2788" t="s">
        <v>6835</v>
      </c>
      <c r="D2788" t="s">
        <v>1284</v>
      </c>
      <c r="E2788" t="s">
        <v>6836</v>
      </c>
      <c r="F2788" t="s">
        <v>6836</v>
      </c>
      <c r="G2788" t="s">
        <v>639</v>
      </c>
      <c r="H2788" t="s">
        <v>684</v>
      </c>
      <c r="I2788" t="s">
        <v>2732</v>
      </c>
      <c r="J2788" t="s">
        <v>686</v>
      </c>
      <c r="K2788" t="s">
        <v>54</v>
      </c>
      <c r="L2788" s="4">
        <v>2</v>
      </c>
      <c r="M2788" s="4">
        <v>44926</v>
      </c>
      <c r="N2788">
        <v>0.30000001192092896</v>
      </c>
      <c r="P2788">
        <v>0.30000001192092896</v>
      </c>
      <c r="AC2788">
        <v>3</v>
      </c>
      <c r="AE2788">
        <v>1</v>
      </c>
    </row>
    <row r="2789" spans="1:31" x14ac:dyDescent="0.2">
      <c r="A2789" s="9">
        <v>2005239</v>
      </c>
      <c r="B2789">
        <v>3508</v>
      </c>
      <c r="C2789" t="s">
        <v>6843</v>
      </c>
      <c r="D2789" t="s">
        <v>1284</v>
      </c>
      <c r="E2789" t="s">
        <v>6844</v>
      </c>
      <c r="F2789" t="s">
        <v>6844</v>
      </c>
      <c r="G2789" t="s">
        <v>639</v>
      </c>
      <c r="H2789" t="s">
        <v>684</v>
      </c>
      <c r="I2789" t="s">
        <v>2732</v>
      </c>
      <c r="J2789" t="s">
        <v>686</v>
      </c>
      <c r="K2789" t="s">
        <v>54</v>
      </c>
      <c r="L2789" s="4">
        <v>2</v>
      </c>
      <c r="M2789" s="4">
        <v>44926</v>
      </c>
      <c r="N2789">
        <v>0.20000000298023224</v>
      </c>
      <c r="AC2789">
        <v>1</v>
      </c>
      <c r="AE2789">
        <v>1</v>
      </c>
    </row>
    <row r="2790" spans="1:31" x14ac:dyDescent="0.2">
      <c r="A2790" s="9">
        <v>2002422</v>
      </c>
      <c r="B2790">
        <v>3092</v>
      </c>
      <c r="C2790" t="s">
        <v>6841</v>
      </c>
      <c r="D2790" t="s">
        <v>1284</v>
      </c>
      <c r="E2790" t="s">
        <v>6842</v>
      </c>
      <c r="F2790" t="s">
        <v>6842</v>
      </c>
      <c r="G2790" t="s">
        <v>639</v>
      </c>
      <c r="H2790" t="s">
        <v>684</v>
      </c>
      <c r="I2790" t="s">
        <v>2732</v>
      </c>
      <c r="J2790" t="s">
        <v>686</v>
      </c>
      <c r="K2790" t="s">
        <v>54</v>
      </c>
      <c r="L2790" s="4">
        <v>39742</v>
      </c>
      <c r="M2790" s="4">
        <v>44926</v>
      </c>
      <c r="N2790">
        <v>0.20000000298023224</v>
      </c>
      <c r="P2790">
        <v>0.20000000298023224</v>
      </c>
      <c r="AC2790">
        <v>1</v>
      </c>
      <c r="AE2790">
        <v>1</v>
      </c>
    </row>
    <row r="2791" spans="1:31" x14ac:dyDescent="0.2">
      <c r="A2791" s="9">
        <v>2007148</v>
      </c>
      <c r="B2791">
        <v>4006</v>
      </c>
      <c r="C2791" t="s">
        <v>6837</v>
      </c>
      <c r="D2791" t="s">
        <v>1284</v>
      </c>
      <c r="E2791" t="s">
        <v>6838</v>
      </c>
      <c r="F2791" t="s">
        <v>6838</v>
      </c>
      <c r="G2791" t="s">
        <v>639</v>
      </c>
      <c r="H2791" t="s">
        <v>684</v>
      </c>
      <c r="I2791" t="s">
        <v>2732</v>
      </c>
      <c r="J2791" t="s">
        <v>686</v>
      </c>
      <c r="K2791" t="s">
        <v>54</v>
      </c>
      <c r="L2791" s="4">
        <v>2</v>
      </c>
      <c r="M2791" s="4">
        <v>44926</v>
      </c>
      <c r="N2791">
        <v>0.20000000298023224</v>
      </c>
      <c r="AC2791">
        <v>0.1</v>
      </c>
      <c r="AE2791">
        <v>1</v>
      </c>
    </row>
    <row r="2792" spans="1:31" x14ac:dyDescent="0.2">
      <c r="A2792" s="9">
        <v>2007713</v>
      </c>
      <c r="B2792">
        <v>4099</v>
      </c>
      <c r="C2792" t="s">
        <v>6846</v>
      </c>
      <c r="D2792" t="s">
        <v>1284</v>
      </c>
      <c r="E2792" t="s">
        <v>6847</v>
      </c>
      <c r="F2792" t="s">
        <v>6847</v>
      </c>
      <c r="G2792" t="s">
        <v>639</v>
      </c>
      <c r="H2792" t="s">
        <v>684</v>
      </c>
      <c r="I2792" t="s">
        <v>2732</v>
      </c>
      <c r="J2792" t="s">
        <v>686</v>
      </c>
      <c r="K2792" t="s">
        <v>54</v>
      </c>
      <c r="L2792" s="4">
        <v>2</v>
      </c>
      <c r="M2792" s="4">
        <v>44926</v>
      </c>
      <c r="N2792">
        <v>0.20000000298023224</v>
      </c>
      <c r="AC2792">
        <v>0.5</v>
      </c>
      <c r="AE2792">
        <v>1</v>
      </c>
    </row>
    <row r="2793" spans="1:31" x14ac:dyDescent="0.2">
      <c r="A2793" s="9">
        <v>2009310</v>
      </c>
      <c r="B2793">
        <v>4732</v>
      </c>
      <c r="C2793" t="s">
        <v>6850</v>
      </c>
      <c r="D2793" t="s">
        <v>6851</v>
      </c>
      <c r="E2793" t="s">
        <v>6852</v>
      </c>
      <c r="F2793" t="s">
        <v>6852</v>
      </c>
      <c r="G2793" t="s">
        <v>639</v>
      </c>
      <c r="H2793" t="s">
        <v>684</v>
      </c>
      <c r="I2793" t="s">
        <v>2732</v>
      </c>
      <c r="J2793" t="s">
        <v>686</v>
      </c>
      <c r="K2793" t="s">
        <v>54</v>
      </c>
      <c r="L2793" s="4">
        <v>2</v>
      </c>
      <c r="M2793" s="4">
        <v>44926</v>
      </c>
      <c r="N2793">
        <v>0.10000000149011612</v>
      </c>
      <c r="AE2793">
        <v>1</v>
      </c>
    </row>
    <row r="2794" spans="1:31" x14ac:dyDescent="0.2">
      <c r="A2794" s="9">
        <v>2007541</v>
      </c>
      <c r="B2794">
        <v>4059</v>
      </c>
      <c r="C2794" t="s">
        <v>6855</v>
      </c>
      <c r="D2794" t="s">
        <v>2714</v>
      </c>
      <c r="E2794" t="s">
        <v>6856</v>
      </c>
      <c r="F2794" t="s">
        <v>6856</v>
      </c>
      <c r="G2794" t="s">
        <v>639</v>
      </c>
      <c r="H2794" t="s">
        <v>684</v>
      </c>
      <c r="I2794" t="s">
        <v>2732</v>
      </c>
      <c r="J2794" t="s">
        <v>686</v>
      </c>
      <c r="K2794" t="s">
        <v>53</v>
      </c>
      <c r="L2794" s="4">
        <v>2</v>
      </c>
      <c r="M2794" s="4">
        <v>44926</v>
      </c>
      <c r="N2794">
        <v>0.20000000298023224</v>
      </c>
      <c r="P2794">
        <v>0.10000000149011612</v>
      </c>
      <c r="AC2794">
        <v>1.8</v>
      </c>
      <c r="AE2794">
        <v>1</v>
      </c>
    </row>
    <row r="2795" spans="1:31" x14ac:dyDescent="0.2">
      <c r="A2795" s="9">
        <v>2006851</v>
      </c>
      <c r="B2795">
        <v>3867</v>
      </c>
      <c r="C2795" t="s">
        <v>6853</v>
      </c>
      <c r="D2795" t="s">
        <v>2714</v>
      </c>
      <c r="E2795" t="s">
        <v>6854</v>
      </c>
      <c r="F2795" t="s">
        <v>6854</v>
      </c>
      <c r="G2795" t="s">
        <v>639</v>
      </c>
      <c r="H2795" t="s">
        <v>684</v>
      </c>
      <c r="I2795" t="s">
        <v>2732</v>
      </c>
      <c r="J2795" t="s">
        <v>686</v>
      </c>
      <c r="K2795" t="s">
        <v>54</v>
      </c>
      <c r="L2795" s="4">
        <v>2</v>
      </c>
      <c r="M2795" s="4">
        <v>44926</v>
      </c>
      <c r="N2795">
        <v>0.40000000596046448</v>
      </c>
      <c r="O2795">
        <v>0.20000000298023224</v>
      </c>
      <c r="P2795">
        <v>0.10000000149011612</v>
      </c>
      <c r="AC2795">
        <v>1</v>
      </c>
      <c r="AE2795">
        <v>1</v>
      </c>
    </row>
    <row r="2796" spans="1:31" x14ac:dyDescent="0.2">
      <c r="A2796" s="9">
        <v>2009136</v>
      </c>
      <c r="B2796">
        <v>4627</v>
      </c>
      <c r="C2796" t="s">
        <v>6857</v>
      </c>
      <c r="D2796" t="s">
        <v>6858</v>
      </c>
      <c r="E2796" t="s">
        <v>6859</v>
      </c>
      <c r="F2796" t="s">
        <v>6859</v>
      </c>
      <c r="G2796" t="s">
        <v>639</v>
      </c>
      <c r="H2796" t="s">
        <v>684</v>
      </c>
      <c r="I2796" t="s">
        <v>2732</v>
      </c>
      <c r="J2796" t="s">
        <v>686</v>
      </c>
      <c r="K2796" t="s">
        <v>54</v>
      </c>
      <c r="L2796" s="4">
        <v>2</v>
      </c>
      <c r="M2796" s="4">
        <v>44926</v>
      </c>
      <c r="N2796">
        <v>0.30000001192092896</v>
      </c>
      <c r="P2796">
        <v>0.10000000149011612</v>
      </c>
      <c r="AC2796">
        <v>2</v>
      </c>
      <c r="AE2796">
        <v>1</v>
      </c>
    </row>
    <row r="2797" spans="1:31" x14ac:dyDescent="0.2">
      <c r="A2797" s="9">
        <v>2007607</v>
      </c>
      <c r="B2797">
        <v>4057</v>
      </c>
      <c r="C2797" t="s">
        <v>6860</v>
      </c>
      <c r="D2797" t="s">
        <v>6861</v>
      </c>
      <c r="E2797" t="s">
        <v>6862</v>
      </c>
      <c r="F2797" t="s">
        <v>6862</v>
      </c>
      <c r="G2797" t="s">
        <v>639</v>
      </c>
      <c r="H2797" t="s">
        <v>684</v>
      </c>
      <c r="I2797" t="s">
        <v>2732</v>
      </c>
      <c r="J2797" t="s">
        <v>694</v>
      </c>
      <c r="K2797" t="s">
        <v>53</v>
      </c>
      <c r="L2797" s="4">
        <v>2</v>
      </c>
      <c r="M2797" s="4">
        <v>44926</v>
      </c>
      <c r="N2797">
        <v>0.80000001192092896</v>
      </c>
      <c r="AC2797">
        <v>24.4</v>
      </c>
      <c r="AE2797">
        <v>1</v>
      </c>
    </row>
    <row r="2798" spans="1:31" x14ac:dyDescent="0.2">
      <c r="A2798" s="9">
        <v>2001575</v>
      </c>
      <c r="B2798">
        <v>2627</v>
      </c>
      <c r="C2798" t="s">
        <v>6863</v>
      </c>
      <c r="D2798" t="s">
        <v>6864</v>
      </c>
      <c r="E2798" t="s">
        <v>1126</v>
      </c>
      <c r="F2798" t="s">
        <v>3220</v>
      </c>
      <c r="G2798" t="s">
        <v>639</v>
      </c>
      <c r="H2798" t="s">
        <v>639</v>
      </c>
      <c r="I2798" t="s">
        <v>2732</v>
      </c>
      <c r="J2798" t="s">
        <v>647</v>
      </c>
      <c r="K2798" t="s">
        <v>53</v>
      </c>
      <c r="L2798" s="4">
        <v>40483</v>
      </c>
      <c r="M2798" s="4">
        <v>44926</v>
      </c>
      <c r="Q2798">
        <v>27.299999237060547</v>
      </c>
      <c r="R2798">
        <v>19.600000381469727</v>
      </c>
      <c r="AE2798">
        <v>1</v>
      </c>
    </row>
    <row r="2799" spans="1:31" x14ac:dyDescent="0.2">
      <c r="A2799" s="9">
        <v>2001573</v>
      </c>
      <c r="B2799">
        <v>2576</v>
      </c>
      <c r="C2799" t="s">
        <v>6865</v>
      </c>
      <c r="D2799" t="s">
        <v>6866</v>
      </c>
      <c r="E2799" t="s">
        <v>1126</v>
      </c>
      <c r="F2799" t="s">
        <v>1300</v>
      </c>
      <c r="G2799" t="s">
        <v>639</v>
      </c>
      <c r="H2799" t="s">
        <v>639</v>
      </c>
      <c r="I2799" t="s">
        <v>2732</v>
      </c>
      <c r="J2799" t="s">
        <v>647</v>
      </c>
      <c r="K2799" t="s">
        <v>53</v>
      </c>
      <c r="L2799" s="4">
        <v>40386</v>
      </c>
      <c r="M2799" s="4">
        <v>44926</v>
      </c>
      <c r="N2799">
        <v>0</v>
      </c>
      <c r="O2799">
        <v>15</v>
      </c>
      <c r="Q2799">
        <v>40</v>
      </c>
      <c r="R2799">
        <v>7</v>
      </c>
      <c r="AE2799">
        <v>1</v>
      </c>
    </row>
    <row r="2800" spans="1:31" x14ac:dyDescent="0.2">
      <c r="A2800" s="9">
        <v>2008413</v>
      </c>
      <c r="B2800">
        <v>4583</v>
      </c>
      <c r="C2800" t="s">
        <v>6867</v>
      </c>
      <c r="D2800" t="s">
        <v>6868</v>
      </c>
      <c r="E2800" t="s">
        <v>6869</v>
      </c>
      <c r="F2800" t="s">
        <v>6869</v>
      </c>
      <c r="G2800" t="s">
        <v>639</v>
      </c>
      <c r="H2800" t="s">
        <v>684</v>
      </c>
      <c r="I2800" t="s">
        <v>2732</v>
      </c>
      <c r="J2800" t="s">
        <v>694</v>
      </c>
      <c r="K2800" t="s">
        <v>53</v>
      </c>
      <c r="L2800" s="4">
        <v>2</v>
      </c>
      <c r="M2800" s="4">
        <v>44926</v>
      </c>
      <c r="N2800">
        <v>0.30000001192092896</v>
      </c>
      <c r="AC2800">
        <v>13.8</v>
      </c>
      <c r="AE2800">
        <v>1</v>
      </c>
    </row>
    <row r="2801" spans="1:31" x14ac:dyDescent="0.2">
      <c r="A2801" s="9">
        <v>2000177</v>
      </c>
      <c r="B2801">
        <v>1879</v>
      </c>
      <c r="C2801" t="s">
        <v>6870</v>
      </c>
      <c r="D2801" t="s">
        <v>6871</v>
      </c>
      <c r="E2801" t="s">
        <v>3237</v>
      </c>
      <c r="F2801" t="s">
        <v>3237</v>
      </c>
      <c r="G2801" t="s">
        <v>639</v>
      </c>
      <c r="H2801" t="s">
        <v>639</v>
      </c>
      <c r="I2801" t="s">
        <v>2732</v>
      </c>
      <c r="J2801" t="s">
        <v>729</v>
      </c>
      <c r="K2801" t="s">
        <v>53</v>
      </c>
      <c r="L2801" s="4">
        <v>40302</v>
      </c>
      <c r="M2801" s="4">
        <v>44926</v>
      </c>
      <c r="AE2801">
        <v>1</v>
      </c>
    </row>
    <row r="2802" spans="1:31" x14ac:dyDescent="0.2">
      <c r="A2802" s="9">
        <v>2007580</v>
      </c>
      <c r="B2802">
        <v>4041</v>
      </c>
      <c r="C2802" t="s">
        <v>6872</v>
      </c>
      <c r="D2802" t="s">
        <v>6873</v>
      </c>
      <c r="E2802" t="s">
        <v>6874</v>
      </c>
      <c r="F2802" t="s">
        <v>1444</v>
      </c>
      <c r="G2802" t="s">
        <v>639</v>
      </c>
      <c r="H2802" t="s">
        <v>639</v>
      </c>
      <c r="I2802" t="s">
        <v>2732</v>
      </c>
      <c r="J2802" t="s">
        <v>729</v>
      </c>
      <c r="K2802" t="s">
        <v>54</v>
      </c>
      <c r="L2802" s="4">
        <v>2</v>
      </c>
      <c r="M2802" s="4">
        <v>44926</v>
      </c>
      <c r="AE2802">
        <v>1.1000000000000001</v>
      </c>
    </row>
    <row r="2803" spans="1:31" x14ac:dyDescent="0.2">
      <c r="A2803" s="9">
        <v>2007419</v>
      </c>
      <c r="B2803">
        <v>4018</v>
      </c>
      <c r="C2803" t="s">
        <v>6875</v>
      </c>
      <c r="D2803" t="s">
        <v>6876</v>
      </c>
      <c r="E2803" t="s">
        <v>3100</v>
      </c>
      <c r="F2803" t="s">
        <v>4504</v>
      </c>
      <c r="G2803" t="s">
        <v>639</v>
      </c>
      <c r="H2803" t="s">
        <v>639</v>
      </c>
      <c r="I2803" t="s">
        <v>2732</v>
      </c>
      <c r="J2803" t="s">
        <v>729</v>
      </c>
      <c r="K2803" t="s">
        <v>54</v>
      </c>
      <c r="L2803" s="4">
        <v>2</v>
      </c>
      <c r="M2803" s="4">
        <v>44926</v>
      </c>
      <c r="Y2803">
        <v>2</v>
      </c>
      <c r="AE2803">
        <v>1.1000000000000001</v>
      </c>
    </row>
    <row r="2804" spans="1:31" x14ac:dyDescent="0.2">
      <c r="A2804" s="9">
        <v>2007420</v>
      </c>
      <c r="B2804">
        <v>4023</v>
      </c>
      <c r="C2804" t="s">
        <v>6877</v>
      </c>
      <c r="D2804" t="s">
        <v>6878</v>
      </c>
      <c r="E2804" t="s">
        <v>3100</v>
      </c>
      <c r="F2804" t="s">
        <v>4504</v>
      </c>
      <c r="G2804" t="s">
        <v>639</v>
      </c>
      <c r="H2804" t="s">
        <v>639</v>
      </c>
      <c r="I2804" t="s">
        <v>2732</v>
      </c>
      <c r="J2804" t="s">
        <v>729</v>
      </c>
      <c r="K2804" t="s">
        <v>54</v>
      </c>
      <c r="L2804" s="4">
        <v>2</v>
      </c>
      <c r="M2804" s="4">
        <v>44926</v>
      </c>
      <c r="AA2804">
        <v>0.34999999403953552</v>
      </c>
      <c r="AE2804">
        <v>1.1000000000000001</v>
      </c>
    </row>
    <row r="2805" spans="1:31" x14ac:dyDescent="0.2">
      <c r="A2805" s="9">
        <v>2007421</v>
      </c>
      <c r="B2805">
        <v>4019</v>
      </c>
      <c r="C2805" t="s">
        <v>6879</v>
      </c>
      <c r="D2805" t="s">
        <v>6880</v>
      </c>
      <c r="E2805" t="s">
        <v>3100</v>
      </c>
      <c r="F2805" t="s">
        <v>4504</v>
      </c>
      <c r="G2805" t="s">
        <v>639</v>
      </c>
      <c r="H2805" t="s">
        <v>639</v>
      </c>
      <c r="I2805" t="s">
        <v>2732</v>
      </c>
      <c r="J2805" t="s">
        <v>729</v>
      </c>
      <c r="K2805" t="s">
        <v>54</v>
      </c>
      <c r="L2805" s="4">
        <v>2</v>
      </c>
      <c r="M2805" s="4">
        <v>44926</v>
      </c>
      <c r="V2805">
        <v>1</v>
      </c>
      <c r="X2805">
        <v>0.69999998807907104</v>
      </c>
      <c r="Z2805">
        <v>0.5</v>
      </c>
      <c r="AE2805">
        <v>1.1000000000000001</v>
      </c>
    </row>
    <row r="2806" spans="1:31" x14ac:dyDescent="0.2">
      <c r="A2806" s="9">
        <v>2009098</v>
      </c>
      <c r="B2806">
        <v>4696</v>
      </c>
      <c r="C2806" t="s">
        <v>6881</v>
      </c>
      <c r="D2806" t="s">
        <v>6882</v>
      </c>
      <c r="E2806" t="s">
        <v>963</v>
      </c>
      <c r="F2806" t="s">
        <v>963</v>
      </c>
      <c r="G2806" t="s">
        <v>639</v>
      </c>
      <c r="H2806" t="s">
        <v>639</v>
      </c>
      <c r="I2806" t="s">
        <v>2732</v>
      </c>
      <c r="J2806" t="s">
        <v>641</v>
      </c>
      <c r="K2806" t="s">
        <v>53</v>
      </c>
      <c r="L2806" s="4">
        <v>2</v>
      </c>
      <c r="M2806" s="4">
        <v>44926</v>
      </c>
      <c r="N2806">
        <v>27</v>
      </c>
      <c r="Q2806">
        <v>12</v>
      </c>
      <c r="AE2806">
        <v>1</v>
      </c>
    </row>
    <row r="2807" spans="1:31" x14ac:dyDescent="0.2">
      <c r="A2807" s="9">
        <v>2008743</v>
      </c>
      <c r="B2807">
        <v>4477</v>
      </c>
      <c r="C2807" t="s">
        <v>6883</v>
      </c>
      <c r="D2807" t="s">
        <v>6884</v>
      </c>
      <c r="E2807" t="s">
        <v>1331</v>
      </c>
      <c r="F2807" t="s">
        <v>1331</v>
      </c>
      <c r="G2807" t="s">
        <v>639</v>
      </c>
      <c r="H2807" t="s">
        <v>639</v>
      </c>
      <c r="I2807" t="s">
        <v>2732</v>
      </c>
      <c r="J2807" t="s">
        <v>729</v>
      </c>
      <c r="K2807" t="s">
        <v>54</v>
      </c>
      <c r="L2807" s="4">
        <v>2</v>
      </c>
      <c r="M2807" s="4">
        <v>44926</v>
      </c>
      <c r="AC2807">
        <v>70</v>
      </c>
      <c r="AE2807">
        <v>1</v>
      </c>
    </row>
    <row r="2808" spans="1:31" x14ac:dyDescent="0.2">
      <c r="A2808" s="9">
        <v>2007362</v>
      </c>
      <c r="B2808">
        <v>3993</v>
      </c>
      <c r="C2808" t="s">
        <v>6885</v>
      </c>
      <c r="D2808" t="s">
        <v>6886</v>
      </c>
      <c r="E2808" t="s">
        <v>4936</v>
      </c>
      <c r="F2808" t="s">
        <v>4386</v>
      </c>
      <c r="G2808" t="s">
        <v>639</v>
      </c>
      <c r="H2808" t="s">
        <v>639</v>
      </c>
      <c r="I2808" t="s">
        <v>2732</v>
      </c>
      <c r="J2808" t="s">
        <v>729</v>
      </c>
      <c r="K2808" t="s">
        <v>54</v>
      </c>
      <c r="L2808" s="4">
        <v>2</v>
      </c>
      <c r="M2808" s="4">
        <v>44926</v>
      </c>
      <c r="AE2808">
        <v>1.1000000000000001</v>
      </c>
    </row>
    <row r="2809" spans="1:31" x14ac:dyDescent="0.2">
      <c r="A2809" s="9">
        <v>2008930</v>
      </c>
      <c r="B2809">
        <v>4594</v>
      </c>
      <c r="C2809" t="s">
        <v>6887</v>
      </c>
      <c r="D2809" t="s">
        <v>6888</v>
      </c>
      <c r="E2809" t="s">
        <v>1264</v>
      </c>
      <c r="F2809" t="s">
        <v>2668</v>
      </c>
      <c r="G2809" t="s">
        <v>639</v>
      </c>
      <c r="H2809" t="s">
        <v>639</v>
      </c>
      <c r="I2809" t="s">
        <v>2732</v>
      </c>
      <c r="J2809" t="s">
        <v>647</v>
      </c>
      <c r="K2809" t="s">
        <v>54</v>
      </c>
      <c r="L2809" s="4">
        <v>2</v>
      </c>
      <c r="M2809" s="4">
        <v>44926</v>
      </c>
      <c r="O2809">
        <v>10</v>
      </c>
      <c r="P2809">
        <v>14</v>
      </c>
      <c r="AE2809">
        <v>1</v>
      </c>
    </row>
    <row r="2810" spans="1:31" x14ac:dyDescent="0.2">
      <c r="A2810" s="9">
        <v>2008936</v>
      </c>
      <c r="B2810">
        <v>4598</v>
      </c>
      <c r="C2810" t="s">
        <v>6889</v>
      </c>
      <c r="D2810" t="s">
        <v>6890</v>
      </c>
      <c r="E2810" t="s">
        <v>1264</v>
      </c>
      <c r="F2810" t="s">
        <v>2668</v>
      </c>
      <c r="G2810" t="s">
        <v>639</v>
      </c>
      <c r="H2810" t="s">
        <v>639</v>
      </c>
      <c r="I2810" t="s">
        <v>2732</v>
      </c>
      <c r="J2810" t="s">
        <v>647</v>
      </c>
      <c r="K2810" t="s">
        <v>53</v>
      </c>
      <c r="L2810" s="4">
        <v>2</v>
      </c>
      <c r="M2810" s="4">
        <v>44926</v>
      </c>
      <c r="X2810">
        <v>6</v>
      </c>
      <c r="AE2810">
        <v>1</v>
      </c>
    </row>
    <row r="2811" spans="1:31" x14ac:dyDescent="0.2">
      <c r="A2811" s="9">
        <v>2008931</v>
      </c>
      <c r="B2811">
        <v>4595</v>
      </c>
      <c r="C2811" t="s">
        <v>6891</v>
      </c>
      <c r="D2811" t="s">
        <v>6892</v>
      </c>
      <c r="E2811" t="s">
        <v>1264</v>
      </c>
      <c r="F2811" t="s">
        <v>2668</v>
      </c>
      <c r="G2811" t="s">
        <v>639</v>
      </c>
      <c r="H2811" t="s">
        <v>639</v>
      </c>
      <c r="I2811" t="s">
        <v>2732</v>
      </c>
      <c r="J2811" t="s">
        <v>647</v>
      </c>
      <c r="K2811" t="s">
        <v>54</v>
      </c>
      <c r="L2811" s="4">
        <v>2</v>
      </c>
      <c r="M2811" s="4">
        <v>44926</v>
      </c>
      <c r="O2811">
        <v>5</v>
      </c>
      <c r="P2811">
        <v>13</v>
      </c>
      <c r="AE2811">
        <v>1</v>
      </c>
    </row>
    <row r="2812" spans="1:31" x14ac:dyDescent="0.2">
      <c r="A2812" s="9">
        <v>2008935</v>
      </c>
      <c r="B2812">
        <v>4626</v>
      </c>
      <c r="C2812" t="s">
        <v>6893</v>
      </c>
      <c r="D2812" t="s">
        <v>6894</v>
      </c>
      <c r="E2812" t="s">
        <v>1264</v>
      </c>
      <c r="F2812" t="s">
        <v>2668</v>
      </c>
      <c r="G2812" t="s">
        <v>639</v>
      </c>
      <c r="H2812" t="s">
        <v>639</v>
      </c>
      <c r="I2812" t="s">
        <v>2732</v>
      </c>
      <c r="J2812" t="s">
        <v>641</v>
      </c>
      <c r="K2812" t="s">
        <v>54</v>
      </c>
      <c r="L2812" s="4">
        <v>2</v>
      </c>
      <c r="M2812" s="4">
        <v>44926</v>
      </c>
      <c r="N2812">
        <v>11</v>
      </c>
      <c r="P2812">
        <v>7</v>
      </c>
      <c r="V2812">
        <v>0.5</v>
      </c>
      <c r="Y2812">
        <v>0.5</v>
      </c>
      <c r="AE2812">
        <v>1</v>
      </c>
    </row>
    <row r="2813" spans="1:31" x14ac:dyDescent="0.2">
      <c r="A2813" s="9">
        <v>2008934</v>
      </c>
      <c r="B2813">
        <v>4597</v>
      </c>
      <c r="C2813" t="s">
        <v>6895</v>
      </c>
      <c r="D2813" t="s">
        <v>6896</v>
      </c>
      <c r="E2813" t="s">
        <v>1264</v>
      </c>
      <c r="F2813" t="s">
        <v>2668</v>
      </c>
      <c r="G2813" t="s">
        <v>639</v>
      </c>
      <c r="H2813" t="s">
        <v>639</v>
      </c>
      <c r="I2813" t="s">
        <v>2732</v>
      </c>
      <c r="J2813" t="s">
        <v>641</v>
      </c>
      <c r="K2813" t="s">
        <v>54</v>
      </c>
      <c r="L2813" s="4">
        <v>2</v>
      </c>
      <c r="M2813" s="4">
        <v>44926</v>
      </c>
      <c r="N2813">
        <v>5</v>
      </c>
      <c r="O2813">
        <v>5</v>
      </c>
      <c r="P2813">
        <v>7</v>
      </c>
      <c r="V2813">
        <v>1.5</v>
      </c>
      <c r="Z2813">
        <v>1.5</v>
      </c>
      <c r="AE2813">
        <v>1</v>
      </c>
    </row>
    <row r="2814" spans="1:31" x14ac:dyDescent="0.2">
      <c r="A2814" s="9">
        <v>2007224</v>
      </c>
      <c r="B2814">
        <v>3912</v>
      </c>
      <c r="C2814" t="s">
        <v>6897</v>
      </c>
      <c r="D2814" t="s">
        <v>6898</v>
      </c>
      <c r="E2814" t="s">
        <v>6899</v>
      </c>
      <c r="F2814" t="s">
        <v>6899</v>
      </c>
      <c r="G2814" t="s">
        <v>639</v>
      </c>
      <c r="H2814" t="s">
        <v>684</v>
      </c>
      <c r="I2814" t="s">
        <v>2732</v>
      </c>
      <c r="J2814" t="s">
        <v>694</v>
      </c>
      <c r="K2814" t="s">
        <v>53</v>
      </c>
      <c r="L2814" s="4">
        <v>2</v>
      </c>
      <c r="M2814" s="4">
        <v>44926</v>
      </c>
      <c r="N2814">
        <v>0.40000000596046448</v>
      </c>
      <c r="AC2814">
        <v>15</v>
      </c>
      <c r="AE2814">
        <v>1</v>
      </c>
    </row>
    <row r="2815" spans="1:31" x14ac:dyDescent="0.2">
      <c r="A2815" s="9">
        <v>2009081</v>
      </c>
      <c r="B2815">
        <v>4679</v>
      </c>
      <c r="C2815" t="s">
        <v>6900</v>
      </c>
      <c r="D2815" t="s">
        <v>6901</v>
      </c>
      <c r="E2815" t="s">
        <v>1264</v>
      </c>
      <c r="F2815" t="s">
        <v>2647</v>
      </c>
      <c r="G2815" t="s">
        <v>639</v>
      </c>
      <c r="H2815" t="s">
        <v>639</v>
      </c>
      <c r="I2815" t="s">
        <v>2732</v>
      </c>
      <c r="J2815" t="s">
        <v>647</v>
      </c>
      <c r="K2815" t="s">
        <v>54</v>
      </c>
      <c r="L2815" s="4">
        <v>2</v>
      </c>
      <c r="M2815" s="4">
        <v>44926</v>
      </c>
      <c r="X2815">
        <v>5</v>
      </c>
      <c r="Z2815">
        <v>1</v>
      </c>
      <c r="AE2815">
        <v>1.25</v>
      </c>
    </row>
    <row r="2816" spans="1:31" x14ac:dyDescent="0.2">
      <c r="A2816" s="9">
        <v>2009082</v>
      </c>
      <c r="B2816">
        <v>4678</v>
      </c>
      <c r="C2816" t="s">
        <v>6902</v>
      </c>
      <c r="D2816" t="s">
        <v>6903</v>
      </c>
      <c r="E2816" t="s">
        <v>1264</v>
      </c>
      <c r="F2816" t="s">
        <v>2647</v>
      </c>
      <c r="G2816" t="s">
        <v>639</v>
      </c>
      <c r="H2816" t="s">
        <v>639</v>
      </c>
      <c r="I2816" t="s">
        <v>2732</v>
      </c>
      <c r="J2816" t="s">
        <v>647</v>
      </c>
      <c r="K2816" t="s">
        <v>54</v>
      </c>
      <c r="L2816" s="4">
        <v>2</v>
      </c>
      <c r="M2816" s="4">
        <v>44926</v>
      </c>
      <c r="Q2816">
        <v>15</v>
      </c>
      <c r="AE2816">
        <v>1.3</v>
      </c>
    </row>
    <row r="2817" spans="1:31" x14ac:dyDescent="0.2">
      <c r="A2817" s="9">
        <v>2009083</v>
      </c>
      <c r="B2817">
        <v>4677</v>
      </c>
      <c r="C2817" t="s">
        <v>6904</v>
      </c>
      <c r="D2817" t="s">
        <v>6905</v>
      </c>
      <c r="E2817" t="s">
        <v>1264</v>
      </c>
      <c r="F2817" t="s">
        <v>2647</v>
      </c>
      <c r="G2817" t="s">
        <v>639</v>
      </c>
      <c r="H2817" t="s">
        <v>639</v>
      </c>
      <c r="I2817" t="s">
        <v>2732</v>
      </c>
      <c r="J2817" t="s">
        <v>647</v>
      </c>
      <c r="K2817" t="s">
        <v>54</v>
      </c>
      <c r="L2817" s="4">
        <v>2</v>
      </c>
      <c r="M2817" s="4">
        <v>44926</v>
      </c>
      <c r="V2817">
        <v>2.5999999046325684</v>
      </c>
      <c r="Y2817">
        <v>1.7000000476837158</v>
      </c>
      <c r="AE2817">
        <v>1.1399999999999999</v>
      </c>
    </row>
    <row r="2818" spans="1:31" x14ac:dyDescent="0.2">
      <c r="A2818" s="9">
        <v>2009080</v>
      </c>
      <c r="B2818">
        <v>4748</v>
      </c>
      <c r="C2818" t="s">
        <v>6906</v>
      </c>
      <c r="D2818" t="s">
        <v>6907</v>
      </c>
      <c r="E2818" t="s">
        <v>1264</v>
      </c>
      <c r="F2818" t="s">
        <v>2647</v>
      </c>
      <c r="G2818" t="s">
        <v>639</v>
      </c>
      <c r="H2818" t="s">
        <v>639</v>
      </c>
      <c r="I2818" t="s">
        <v>2732</v>
      </c>
      <c r="J2818" t="s">
        <v>647</v>
      </c>
      <c r="K2818" t="s">
        <v>54</v>
      </c>
      <c r="L2818" s="4">
        <v>2</v>
      </c>
      <c r="M2818" s="4">
        <v>44926</v>
      </c>
      <c r="W2818">
        <v>11.899999618530273</v>
      </c>
      <c r="AE2818">
        <v>1.35</v>
      </c>
    </row>
    <row r="2819" spans="1:31" x14ac:dyDescent="0.2">
      <c r="A2819" s="9">
        <v>2009079</v>
      </c>
      <c r="B2819">
        <v>4680</v>
      </c>
      <c r="C2819" t="s">
        <v>6908</v>
      </c>
      <c r="D2819" t="s">
        <v>6909</v>
      </c>
      <c r="E2819" t="s">
        <v>1264</v>
      </c>
      <c r="F2819" t="s">
        <v>2647</v>
      </c>
      <c r="G2819" t="s">
        <v>639</v>
      </c>
      <c r="H2819" t="s">
        <v>639</v>
      </c>
      <c r="I2819" t="s">
        <v>2732</v>
      </c>
      <c r="J2819" t="s">
        <v>647</v>
      </c>
      <c r="K2819" t="s">
        <v>54</v>
      </c>
      <c r="L2819" s="4">
        <v>2</v>
      </c>
      <c r="M2819" s="4">
        <v>44926</v>
      </c>
      <c r="Y2819">
        <v>6.5</v>
      </c>
      <c r="AE2819">
        <v>1.23</v>
      </c>
    </row>
    <row r="2820" spans="1:31" x14ac:dyDescent="0.2">
      <c r="A2820" s="9">
        <v>2004425</v>
      </c>
      <c r="B2820">
        <v>3434</v>
      </c>
      <c r="C2820" t="s">
        <v>6910</v>
      </c>
      <c r="D2820" t="s">
        <v>6911</v>
      </c>
      <c r="E2820" t="s">
        <v>815</v>
      </c>
      <c r="F2820" t="s">
        <v>816</v>
      </c>
      <c r="G2820" t="s">
        <v>639</v>
      </c>
      <c r="H2820" t="s">
        <v>639</v>
      </c>
      <c r="I2820" t="s">
        <v>2732</v>
      </c>
      <c r="J2820" t="s">
        <v>641</v>
      </c>
      <c r="K2820" t="s">
        <v>53</v>
      </c>
      <c r="L2820" s="4">
        <v>40330</v>
      </c>
      <c r="M2820" s="4">
        <v>44926</v>
      </c>
      <c r="N2820">
        <v>21</v>
      </c>
      <c r="O2820">
        <v>5</v>
      </c>
      <c r="P2820">
        <v>10</v>
      </c>
      <c r="R2820">
        <v>3</v>
      </c>
      <c r="T2820">
        <v>6</v>
      </c>
      <c r="V2820">
        <v>1.9999999552965164E-2</v>
      </c>
      <c r="X2820">
        <v>0.30000001192092896</v>
      </c>
      <c r="Y2820">
        <v>1.9999999552965164E-2</v>
      </c>
      <c r="AE2820">
        <v>1</v>
      </c>
    </row>
    <row r="2821" spans="1:31" x14ac:dyDescent="0.2">
      <c r="A2821" s="9">
        <v>2008210</v>
      </c>
      <c r="B2821">
        <v>4305</v>
      </c>
      <c r="C2821" t="s">
        <v>6912</v>
      </c>
      <c r="D2821" t="s">
        <v>6913</v>
      </c>
      <c r="E2821" t="s">
        <v>3305</v>
      </c>
      <c r="F2821" t="s">
        <v>3306</v>
      </c>
      <c r="G2821" t="s">
        <v>639</v>
      </c>
      <c r="H2821" t="s">
        <v>639</v>
      </c>
      <c r="I2821" t="s">
        <v>2732</v>
      </c>
      <c r="J2821" t="s">
        <v>647</v>
      </c>
      <c r="K2821" t="s">
        <v>53</v>
      </c>
      <c r="L2821" s="4">
        <v>2</v>
      </c>
      <c r="M2821" s="4">
        <v>44926</v>
      </c>
      <c r="AE2821">
        <v>1</v>
      </c>
    </row>
    <row r="2822" spans="1:31" x14ac:dyDescent="0.2">
      <c r="A2822" s="9">
        <v>2009137</v>
      </c>
      <c r="B2822">
        <v>4609</v>
      </c>
      <c r="C2822" t="s">
        <v>6914</v>
      </c>
      <c r="D2822" t="s">
        <v>6915</v>
      </c>
      <c r="E2822" t="s">
        <v>2727</v>
      </c>
      <c r="F2822" t="s">
        <v>2727</v>
      </c>
      <c r="G2822" t="s">
        <v>639</v>
      </c>
      <c r="H2822" t="s">
        <v>639</v>
      </c>
      <c r="I2822" t="s">
        <v>2732</v>
      </c>
      <c r="J2822" t="s">
        <v>647</v>
      </c>
      <c r="K2822" t="s">
        <v>54</v>
      </c>
      <c r="L2822" s="4">
        <v>2</v>
      </c>
      <c r="M2822" s="4">
        <v>44926</v>
      </c>
      <c r="AC2822">
        <v>60</v>
      </c>
      <c r="AE2822">
        <v>1</v>
      </c>
    </row>
    <row r="2823" spans="1:31" x14ac:dyDescent="0.2">
      <c r="A2823" s="9">
        <v>2007563</v>
      </c>
      <c r="B2823">
        <v>4025</v>
      </c>
      <c r="C2823" t="s">
        <v>6916</v>
      </c>
      <c r="D2823" t="s">
        <v>6917</v>
      </c>
      <c r="E2823" t="s">
        <v>2727</v>
      </c>
      <c r="F2823" t="s">
        <v>2727</v>
      </c>
      <c r="G2823" t="s">
        <v>639</v>
      </c>
      <c r="H2823" t="s">
        <v>639</v>
      </c>
      <c r="I2823" t="s">
        <v>2732</v>
      </c>
      <c r="J2823" t="s">
        <v>729</v>
      </c>
      <c r="K2823" t="s">
        <v>54</v>
      </c>
      <c r="L2823" s="4">
        <v>2</v>
      </c>
      <c r="M2823" s="4">
        <v>44926</v>
      </c>
      <c r="AC2823">
        <v>65</v>
      </c>
      <c r="AE2823">
        <v>1.1000000000000001</v>
      </c>
    </row>
    <row r="2824" spans="1:31" x14ac:dyDescent="0.2">
      <c r="A2824" s="9">
        <v>2004891</v>
      </c>
      <c r="B2824">
        <v>3478</v>
      </c>
      <c r="C2824" t="s">
        <v>6918</v>
      </c>
      <c r="D2824" t="s">
        <v>6919</v>
      </c>
      <c r="E2824" t="s">
        <v>2727</v>
      </c>
      <c r="F2824" t="s">
        <v>2727</v>
      </c>
      <c r="G2824" t="s">
        <v>639</v>
      </c>
      <c r="H2824" t="s">
        <v>639</v>
      </c>
      <c r="I2824" t="s">
        <v>2732</v>
      </c>
      <c r="J2824" t="s">
        <v>729</v>
      </c>
      <c r="K2824" t="s">
        <v>54</v>
      </c>
      <c r="L2824" s="4">
        <v>40466</v>
      </c>
      <c r="M2824" s="4">
        <v>44926</v>
      </c>
      <c r="AC2824">
        <v>60</v>
      </c>
      <c r="AE2824">
        <v>1.1000000000000001</v>
      </c>
    </row>
    <row r="2825" spans="1:31" x14ac:dyDescent="0.2">
      <c r="A2825" s="9">
        <v>2004885</v>
      </c>
      <c r="B2825">
        <v>3472</v>
      </c>
      <c r="C2825" t="s">
        <v>6920</v>
      </c>
      <c r="D2825" t="s">
        <v>6921</v>
      </c>
      <c r="E2825" t="s">
        <v>2727</v>
      </c>
      <c r="F2825" t="s">
        <v>2727</v>
      </c>
      <c r="G2825" t="s">
        <v>639</v>
      </c>
      <c r="H2825" t="s">
        <v>639</v>
      </c>
      <c r="I2825" t="s">
        <v>2732</v>
      </c>
      <c r="J2825" t="s">
        <v>729</v>
      </c>
      <c r="K2825" t="s">
        <v>53</v>
      </c>
      <c r="L2825" s="4">
        <v>40466</v>
      </c>
      <c r="M2825" s="4">
        <v>44926</v>
      </c>
      <c r="AC2825">
        <v>55</v>
      </c>
      <c r="AE2825">
        <v>1</v>
      </c>
    </row>
    <row r="2826" spans="1:31" x14ac:dyDescent="0.2">
      <c r="A2826" s="9">
        <v>2004889</v>
      </c>
      <c r="B2826">
        <v>3476</v>
      </c>
      <c r="C2826" t="s">
        <v>6922</v>
      </c>
      <c r="D2826" t="s">
        <v>6923</v>
      </c>
      <c r="E2826" t="s">
        <v>2727</v>
      </c>
      <c r="F2826" t="s">
        <v>2727</v>
      </c>
      <c r="G2826" t="s">
        <v>639</v>
      </c>
      <c r="H2826" t="s">
        <v>639</v>
      </c>
      <c r="I2826" t="s">
        <v>2732</v>
      </c>
      <c r="J2826" t="s">
        <v>729</v>
      </c>
      <c r="K2826" t="s">
        <v>54</v>
      </c>
      <c r="L2826" s="4">
        <v>40466</v>
      </c>
      <c r="M2826" s="4">
        <v>44926</v>
      </c>
      <c r="AC2826">
        <v>55</v>
      </c>
      <c r="AE2826">
        <v>1.1000000000000001</v>
      </c>
    </row>
    <row r="2827" spans="1:31" x14ac:dyDescent="0.2">
      <c r="A2827" s="9">
        <v>2004887</v>
      </c>
      <c r="B2827">
        <v>3474</v>
      </c>
      <c r="C2827" t="s">
        <v>6924</v>
      </c>
      <c r="D2827" t="s">
        <v>6925</v>
      </c>
      <c r="E2827" t="s">
        <v>2727</v>
      </c>
      <c r="F2827" t="s">
        <v>2727</v>
      </c>
      <c r="G2827" t="s">
        <v>639</v>
      </c>
      <c r="H2827" t="s">
        <v>639</v>
      </c>
      <c r="I2827" t="s">
        <v>2732</v>
      </c>
      <c r="J2827" t="s">
        <v>729</v>
      </c>
      <c r="K2827" t="s">
        <v>54</v>
      </c>
      <c r="L2827" s="4">
        <v>40466</v>
      </c>
      <c r="M2827" s="4">
        <v>44926</v>
      </c>
      <c r="AA2827">
        <v>5.0999999046325684</v>
      </c>
      <c r="AC2827">
        <v>70</v>
      </c>
      <c r="AE2827">
        <v>1.1000000000000001</v>
      </c>
    </row>
    <row r="2828" spans="1:31" x14ac:dyDescent="0.2">
      <c r="A2828" s="9">
        <v>2004890</v>
      </c>
      <c r="B2828">
        <v>3477</v>
      </c>
      <c r="C2828" t="s">
        <v>6926</v>
      </c>
      <c r="D2828" t="s">
        <v>6927</v>
      </c>
      <c r="E2828" t="s">
        <v>2727</v>
      </c>
      <c r="F2828" t="s">
        <v>2727</v>
      </c>
      <c r="G2828" t="s">
        <v>639</v>
      </c>
      <c r="H2828" t="s">
        <v>639</v>
      </c>
      <c r="I2828" t="s">
        <v>2732</v>
      </c>
      <c r="J2828" t="s">
        <v>729</v>
      </c>
      <c r="K2828" t="s">
        <v>54</v>
      </c>
      <c r="L2828" s="4">
        <v>40466</v>
      </c>
      <c r="M2828" s="4">
        <v>44926</v>
      </c>
      <c r="AC2828">
        <v>60</v>
      </c>
      <c r="AE2828">
        <v>1.1000000000000001</v>
      </c>
    </row>
    <row r="2829" spans="1:31" x14ac:dyDescent="0.2">
      <c r="A2829" s="9">
        <v>2004886</v>
      </c>
      <c r="B2829">
        <v>3473</v>
      </c>
      <c r="C2829" t="s">
        <v>6928</v>
      </c>
      <c r="D2829" t="s">
        <v>6929</v>
      </c>
      <c r="E2829" t="s">
        <v>2727</v>
      </c>
      <c r="F2829" t="s">
        <v>2727</v>
      </c>
      <c r="G2829" t="s">
        <v>639</v>
      </c>
      <c r="H2829" t="s">
        <v>639</v>
      </c>
      <c r="I2829" t="s">
        <v>2732</v>
      </c>
      <c r="J2829" t="s">
        <v>729</v>
      </c>
      <c r="K2829" t="s">
        <v>54</v>
      </c>
      <c r="L2829" s="4">
        <v>40466</v>
      </c>
      <c r="M2829" s="4">
        <v>44926</v>
      </c>
      <c r="AC2829">
        <v>60</v>
      </c>
      <c r="AE2829">
        <v>1.1000000000000001</v>
      </c>
    </row>
    <row r="2830" spans="1:31" x14ac:dyDescent="0.2">
      <c r="A2830" s="9">
        <v>2004888</v>
      </c>
      <c r="B2830">
        <v>3475</v>
      </c>
      <c r="C2830" t="s">
        <v>6930</v>
      </c>
      <c r="D2830" t="s">
        <v>6931</v>
      </c>
      <c r="E2830" t="s">
        <v>2727</v>
      </c>
      <c r="F2830" t="s">
        <v>2727</v>
      </c>
      <c r="G2830" t="s">
        <v>639</v>
      </c>
      <c r="H2830" t="s">
        <v>639</v>
      </c>
      <c r="I2830" t="s">
        <v>2732</v>
      </c>
      <c r="J2830" t="s">
        <v>729</v>
      </c>
      <c r="K2830" t="s">
        <v>54</v>
      </c>
      <c r="L2830" s="4">
        <v>40466</v>
      </c>
      <c r="M2830" s="4">
        <v>44926</v>
      </c>
      <c r="AC2830">
        <v>55</v>
      </c>
      <c r="AE2830">
        <v>1.1000000000000001</v>
      </c>
    </row>
    <row r="2831" spans="1:31" x14ac:dyDescent="0.2">
      <c r="A2831" s="9">
        <v>2009229</v>
      </c>
      <c r="B2831">
        <v>4735</v>
      </c>
      <c r="C2831" t="s">
        <v>6932</v>
      </c>
      <c r="D2831" t="s">
        <v>6933</v>
      </c>
      <c r="E2831" t="s">
        <v>1264</v>
      </c>
      <c r="F2831" t="s">
        <v>2647</v>
      </c>
      <c r="G2831" t="s">
        <v>639</v>
      </c>
      <c r="H2831" t="s">
        <v>639</v>
      </c>
      <c r="I2831" t="s">
        <v>2732</v>
      </c>
      <c r="J2831" t="s">
        <v>641</v>
      </c>
      <c r="K2831" t="s">
        <v>54</v>
      </c>
      <c r="L2831" s="4">
        <v>2</v>
      </c>
      <c r="M2831" s="4">
        <v>44926</v>
      </c>
      <c r="N2831">
        <v>4</v>
      </c>
      <c r="O2831">
        <v>6</v>
      </c>
      <c r="P2831">
        <v>9</v>
      </c>
      <c r="V2831">
        <v>2.0000000949949026E-3</v>
      </c>
      <c r="W2831">
        <v>2.0000000949949026E-3</v>
      </c>
      <c r="X2831">
        <v>1.9999999552965164E-2</v>
      </c>
      <c r="Y2831">
        <v>9.9999997764825821E-3</v>
      </c>
      <c r="Z2831">
        <v>9.9999997764825821E-3</v>
      </c>
      <c r="AA2831">
        <v>1.0000000474974513E-3</v>
      </c>
      <c r="AE2831">
        <v>1.22</v>
      </c>
    </row>
    <row r="2832" spans="1:31" x14ac:dyDescent="0.2">
      <c r="A2832" s="9">
        <v>2009228</v>
      </c>
      <c r="B2832">
        <v>4736</v>
      </c>
      <c r="C2832" t="s">
        <v>6934</v>
      </c>
      <c r="D2832" t="s">
        <v>6935</v>
      </c>
      <c r="E2832" t="s">
        <v>1264</v>
      </c>
      <c r="F2832" t="s">
        <v>2647</v>
      </c>
      <c r="G2832" t="s">
        <v>639</v>
      </c>
      <c r="H2832" t="s">
        <v>639</v>
      </c>
      <c r="I2832" t="s">
        <v>2732</v>
      </c>
      <c r="J2832" t="s">
        <v>641</v>
      </c>
      <c r="K2832" t="s">
        <v>54</v>
      </c>
      <c r="L2832" s="4">
        <v>2</v>
      </c>
      <c r="M2832" s="4">
        <v>44926</v>
      </c>
      <c r="N2832">
        <v>4</v>
      </c>
      <c r="O2832">
        <v>6</v>
      </c>
      <c r="P2832">
        <v>9</v>
      </c>
      <c r="Y2832">
        <v>1</v>
      </c>
      <c r="AE2832">
        <v>1.23</v>
      </c>
    </row>
    <row r="2833" spans="1:31" x14ac:dyDescent="0.2">
      <c r="A2833" s="9">
        <v>2009231</v>
      </c>
      <c r="B2833">
        <v>4737</v>
      </c>
      <c r="C2833" t="s">
        <v>6936</v>
      </c>
      <c r="D2833" t="s">
        <v>6937</v>
      </c>
      <c r="E2833" t="s">
        <v>1264</v>
      </c>
      <c r="F2833" t="s">
        <v>2647</v>
      </c>
      <c r="G2833" t="s">
        <v>639</v>
      </c>
      <c r="H2833" t="s">
        <v>639</v>
      </c>
      <c r="I2833" t="s">
        <v>2732</v>
      </c>
      <c r="J2833" t="s">
        <v>641</v>
      </c>
      <c r="K2833" t="s">
        <v>54</v>
      </c>
      <c r="L2833" s="4">
        <v>2</v>
      </c>
      <c r="M2833" s="4">
        <v>44926</v>
      </c>
      <c r="N2833">
        <v>12</v>
      </c>
      <c r="P2833">
        <v>6</v>
      </c>
      <c r="AE2833">
        <v>1.18</v>
      </c>
    </row>
    <row r="2834" spans="1:31" x14ac:dyDescent="0.2">
      <c r="A2834" s="9">
        <v>2009230</v>
      </c>
      <c r="B2834">
        <v>4734</v>
      </c>
      <c r="C2834" t="s">
        <v>6938</v>
      </c>
      <c r="D2834" t="s">
        <v>6939</v>
      </c>
      <c r="E2834" t="s">
        <v>1264</v>
      </c>
      <c r="F2834" t="s">
        <v>2647</v>
      </c>
      <c r="G2834" t="s">
        <v>639</v>
      </c>
      <c r="H2834" t="s">
        <v>639</v>
      </c>
      <c r="I2834" t="s">
        <v>2732</v>
      </c>
      <c r="J2834" t="s">
        <v>647</v>
      </c>
      <c r="K2834" t="s">
        <v>54</v>
      </c>
      <c r="L2834" s="4">
        <v>2</v>
      </c>
      <c r="M2834" s="4">
        <v>44926</v>
      </c>
      <c r="V2834">
        <v>1</v>
      </c>
      <c r="Z2834">
        <v>1</v>
      </c>
      <c r="AE2834">
        <v>1.1000000000000001</v>
      </c>
    </row>
    <row r="2835" spans="1:31" x14ac:dyDescent="0.2">
      <c r="A2835" s="9">
        <v>2008984</v>
      </c>
      <c r="B2835">
        <v>4635</v>
      </c>
      <c r="C2835" t="s">
        <v>6940</v>
      </c>
      <c r="D2835" t="s">
        <v>6941</v>
      </c>
      <c r="E2835" t="s">
        <v>2203</v>
      </c>
      <c r="F2835" t="s">
        <v>6942</v>
      </c>
      <c r="G2835" t="s">
        <v>639</v>
      </c>
      <c r="H2835" t="s">
        <v>639</v>
      </c>
      <c r="I2835" t="s">
        <v>2732</v>
      </c>
      <c r="J2835" t="s">
        <v>729</v>
      </c>
      <c r="K2835" t="s">
        <v>54</v>
      </c>
      <c r="L2835" s="4">
        <v>2</v>
      </c>
      <c r="M2835" s="4">
        <v>44926</v>
      </c>
      <c r="AE2835">
        <v>1.1000000000000001</v>
      </c>
    </row>
    <row r="2836" spans="1:31" x14ac:dyDescent="0.2">
      <c r="A2836" s="9">
        <v>2008180</v>
      </c>
      <c r="B2836">
        <v>4278</v>
      </c>
      <c r="C2836" t="s">
        <v>6943</v>
      </c>
      <c r="D2836" t="s">
        <v>6944</v>
      </c>
      <c r="E2836" t="s">
        <v>3424</v>
      </c>
      <c r="F2836" t="s">
        <v>6945</v>
      </c>
      <c r="G2836" t="s">
        <v>639</v>
      </c>
      <c r="H2836" t="s">
        <v>639</v>
      </c>
      <c r="I2836" t="s">
        <v>2732</v>
      </c>
      <c r="J2836" t="s">
        <v>647</v>
      </c>
      <c r="K2836" t="s">
        <v>54</v>
      </c>
      <c r="L2836" s="4">
        <v>2</v>
      </c>
      <c r="M2836" s="4">
        <v>44926</v>
      </c>
      <c r="AE2836">
        <v>1.1000000000000001</v>
      </c>
    </row>
    <row r="2837" spans="1:31" x14ac:dyDescent="0.2">
      <c r="A2837" s="9">
        <v>2007583</v>
      </c>
      <c r="B2837">
        <v>4047</v>
      </c>
      <c r="C2837" t="s">
        <v>6946</v>
      </c>
      <c r="D2837" t="s">
        <v>6947</v>
      </c>
      <c r="E2837" t="s">
        <v>5742</v>
      </c>
      <c r="F2837" t="s">
        <v>5742</v>
      </c>
      <c r="G2837" t="s">
        <v>639</v>
      </c>
      <c r="H2837" t="s">
        <v>639</v>
      </c>
      <c r="I2837" t="s">
        <v>2732</v>
      </c>
      <c r="J2837" t="s">
        <v>729</v>
      </c>
      <c r="K2837" t="s">
        <v>54</v>
      </c>
      <c r="L2837" s="4">
        <v>2</v>
      </c>
      <c r="M2837" s="4">
        <v>44926</v>
      </c>
      <c r="N2837">
        <v>4.5</v>
      </c>
      <c r="AE2837">
        <v>1.1000000000000001</v>
      </c>
    </row>
    <row r="2838" spans="1:31" x14ac:dyDescent="0.2">
      <c r="A2838" s="9">
        <v>2007582</v>
      </c>
      <c r="B2838">
        <v>4046</v>
      </c>
      <c r="C2838" t="s">
        <v>6948</v>
      </c>
      <c r="D2838" t="s">
        <v>6949</v>
      </c>
      <c r="E2838" t="s">
        <v>5742</v>
      </c>
      <c r="F2838" t="s">
        <v>5742</v>
      </c>
      <c r="G2838" t="s">
        <v>639</v>
      </c>
      <c r="H2838" t="s">
        <v>639</v>
      </c>
      <c r="I2838" t="s">
        <v>2732</v>
      </c>
      <c r="J2838" t="s">
        <v>729</v>
      </c>
      <c r="K2838" t="s">
        <v>54</v>
      </c>
      <c r="L2838" s="4">
        <v>2</v>
      </c>
      <c r="M2838" s="4">
        <v>44926</v>
      </c>
      <c r="N2838">
        <v>4.6999998092651367</v>
      </c>
      <c r="R2838">
        <v>0.10000000149011612</v>
      </c>
      <c r="T2838">
        <v>0.20000000298023224</v>
      </c>
      <c r="X2838">
        <v>0.10000000149011612</v>
      </c>
      <c r="AE2838">
        <v>1.1000000000000001</v>
      </c>
    </row>
    <row r="2839" spans="1:31" x14ac:dyDescent="0.2">
      <c r="A2839" s="9">
        <v>2009125</v>
      </c>
      <c r="B2839">
        <v>4704</v>
      </c>
      <c r="C2839" t="s">
        <v>6950</v>
      </c>
      <c r="D2839" t="s">
        <v>6951</v>
      </c>
      <c r="E2839" t="s">
        <v>1264</v>
      </c>
      <c r="F2839" t="s">
        <v>2668</v>
      </c>
      <c r="G2839" t="s">
        <v>639</v>
      </c>
      <c r="H2839" t="s">
        <v>639</v>
      </c>
      <c r="I2839" t="s">
        <v>2732</v>
      </c>
      <c r="J2839" t="s">
        <v>641</v>
      </c>
      <c r="K2839" t="s">
        <v>54</v>
      </c>
      <c r="L2839" s="4">
        <v>2</v>
      </c>
      <c r="M2839" s="4">
        <v>44926</v>
      </c>
      <c r="N2839">
        <v>7</v>
      </c>
      <c r="O2839">
        <v>9</v>
      </c>
      <c r="P2839">
        <v>13</v>
      </c>
      <c r="V2839">
        <v>2.0000000949949026E-3</v>
      </c>
      <c r="W2839">
        <v>2.0000000949949026E-3</v>
      </c>
      <c r="X2839">
        <v>3.9999999105930328E-2</v>
      </c>
      <c r="Y2839">
        <v>9.9999997764825821E-3</v>
      </c>
      <c r="Z2839">
        <v>9.9999997764825821E-3</v>
      </c>
      <c r="AA2839">
        <v>1.0000000474974513E-3</v>
      </c>
      <c r="AE2839">
        <v>1.34</v>
      </c>
    </row>
    <row r="2840" spans="1:31" x14ac:dyDescent="0.2">
      <c r="A2840" s="9">
        <v>2009123</v>
      </c>
      <c r="B2840">
        <v>4711</v>
      </c>
      <c r="C2840" t="s">
        <v>6952</v>
      </c>
      <c r="D2840" t="s">
        <v>6953</v>
      </c>
      <c r="E2840" t="s">
        <v>1264</v>
      </c>
      <c r="F2840" t="s">
        <v>2668</v>
      </c>
      <c r="G2840" t="s">
        <v>639</v>
      </c>
      <c r="H2840" t="s">
        <v>639</v>
      </c>
      <c r="I2840" t="s">
        <v>2732</v>
      </c>
      <c r="J2840" t="s">
        <v>641</v>
      </c>
      <c r="K2840" t="s">
        <v>54</v>
      </c>
      <c r="L2840" s="4">
        <v>2</v>
      </c>
      <c r="M2840" s="4">
        <v>44926</v>
      </c>
      <c r="N2840">
        <v>7</v>
      </c>
      <c r="O2840">
        <v>9</v>
      </c>
      <c r="P2840">
        <v>13</v>
      </c>
      <c r="V2840">
        <v>2</v>
      </c>
      <c r="AE2840">
        <v>1.45</v>
      </c>
    </row>
    <row r="2841" spans="1:31" x14ac:dyDescent="0.2">
      <c r="A2841" s="9">
        <v>2009124</v>
      </c>
      <c r="B2841">
        <v>4710</v>
      </c>
      <c r="C2841" t="s">
        <v>6954</v>
      </c>
      <c r="D2841" t="s">
        <v>6955</v>
      </c>
      <c r="E2841" t="s">
        <v>1264</v>
      </c>
      <c r="F2841" t="s">
        <v>2668</v>
      </c>
      <c r="G2841" t="s">
        <v>639</v>
      </c>
      <c r="H2841" t="s">
        <v>639</v>
      </c>
      <c r="I2841" t="s">
        <v>2732</v>
      </c>
      <c r="J2841" t="s">
        <v>641</v>
      </c>
      <c r="K2841" t="s">
        <v>54</v>
      </c>
      <c r="L2841" s="4">
        <v>2</v>
      </c>
      <c r="M2841" s="4">
        <v>44926</v>
      </c>
      <c r="N2841">
        <v>14</v>
      </c>
      <c r="P2841">
        <v>5</v>
      </c>
      <c r="AE2841">
        <v>1.22</v>
      </c>
    </row>
    <row r="2842" spans="1:31" x14ac:dyDescent="0.2">
      <c r="A2842" s="9">
        <v>2004377</v>
      </c>
      <c r="B2842">
        <v>3411</v>
      </c>
      <c r="C2842" t="s">
        <v>6956</v>
      </c>
      <c r="D2842" t="s">
        <v>6957</v>
      </c>
      <c r="E2842" t="s">
        <v>3515</v>
      </c>
      <c r="F2842" t="s">
        <v>3515</v>
      </c>
      <c r="G2842" t="s">
        <v>639</v>
      </c>
      <c r="H2842" t="s">
        <v>639</v>
      </c>
      <c r="I2842" t="s">
        <v>2732</v>
      </c>
      <c r="J2842" t="s">
        <v>729</v>
      </c>
      <c r="K2842" t="s">
        <v>53</v>
      </c>
      <c r="L2842" s="4">
        <v>40288</v>
      </c>
      <c r="M2842" s="4">
        <v>44926</v>
      </c>
      <c r="AE2842">
        <v>1</v>
      </c>
    </row>
    <row r="2843" spans="1:31" x14ac:dyDescent="0.2">
      <c r="A2843" s="9">
        <v>2001177</v>
      </c>
      <c r="B2843">
        <v>1690</v>
      </c>
      <c r="C2843" t="s">
        <v>6958</v>
      </c>
      <c r="D2843" t="s">
        <v>6959</v>
      </c>
      <c r="E2843" t="s">
        <v>1889</v>
      </c>
      <c r="F2843" t="s">
        <v>4452</v>
      </c>
      <c r="G2843" t="s">
        <v>639</v>
      </c>
      <c r="H2843" t="s">
        <v>684</v>
      </c>
      <c r="I2843" t="s">
        <v>2732</v>
      </c>
      <c r="J2843" t="s">
        <v>694</v>
      </c>
      <c r="K2843" t="s">
        <v>54</v>
      </c>
      <c r="L2843" s="4">
        <v>40393</v>
      </c>
      <c r="M2843" s="4">
        <v>44926</v>
      </c>
      <c r="N2843">
        <v>3.5999999046325684</v>
      </c>
      <c r="R2843">
        <v>4.8000001907348633</v>
      </c>
      <c r="Y2843">
        <v>2.0699999332427979</v>
      </c>
      <c r="AA2843">
        <v>1.9999999552965164E-2</v>
      </c>
      <c r="AE2843">
        <v>1.3</v>
      </c>
    </row>
    <row r="2844" spans="1:31" x14ac:dyDescent="0.2">
      <c r="A2844" s="9">
        <v>2009063</v>
      </c>
      <c r="B2844">
        <v>4655</v>
      </c>
      <c r="C2844" t="s">
        <v>6960</v>
      </c>
      <c r="D2844" t="s">
        <v>6961</v>
      </c>
      <c r="E2844" t="s">
        <v>5620</v>
      </c>
      <c r="F2844" t="s">
        <v>5621</v>
      </c>
      <c r="G2844" t="s">
        <v>639</v>
      </c>
      <c r="H2844" t="s">
        <v>684</v>
      </c>
      <c r="I2844" t="s">
        <v>2732</v>
      </c>
      <c r="J2844" t="s">
        <v>647</v>
      </c>
      <c r="K2844" t="s">
        <v>53</v>
      </c>
      <c r="L2844" s="4">
        <v>2</v>
      </c>
      <c r="M2844" s="4">
        <v>44926</v>
      </c>
      <c r="P2844">
        <v>0</v>
      </c>
      <c r="S2844">
        <v>13.5</v>
      </c>
      <c r="Y2844">
        <v>19</v>
      </c>
      <c r="AE2844">
        <v>1</v>
      </c>
    </row>
    <row r="2845" spans="1:31" x14ac:dyDescent="0.2">
      <c r="A2845" s="9">
        <v>2009064</v>
      </c>
      <c r="B2845">
        <v>4656</v>
      </c>
      <c r="C2845" t="s">
        <v>6962</v>
      </c>
      <c r="D2845" t="s">
        <v>6963</v>
      </c>
      <c r="E2845" t="s">
        <v>5620</v>
      </c>
      <c r="F2845" t="s">
        <v>5621</v>
      </c>
      <c r="G2845" t="s">
        <v>639</v>
      </c>
      <c r="H2845" t="s">
        <v>684</v>
      </c>
      <c r="I2845" t="s">
        <v>2732</v>
      </c>
      <c r="J2845" t="s">
        <v>641</v>
      </c>
      <c r="K2845" t="s">
        <v>53</v>
      </c>
      <c r="L2845" s="4">
        <v>2</v>
      </c>
      <c r="M2845" s="4">
        <v>44926</v>
      </c>
      <c r="N2845">
        <v>5</v>
      </c>
      <c r="O2845">
        <v>19</v>
      </c>
      <c r="P2845">
        <v>9</v>
      </c>
      <c r="R2845">
        <v>4</v>
      </c>
      <c r="T2845">
        <v>8.3999996185302734</v>
      </c>
      <c r="V2845">
        <v>8.1999998092651367</v>
      </c>
      <c r="W2845">
        <v>1</v>
      </c>
      <c r="Y2845">
        <v>0.41999998688697815</v>
      </c>
      <c r="Z2845">
        <v>2.2999999523162842</v>
      </c>
      <c r="AA2845">
        <v>1.9999999552965164E-2</v>
      </c>
      <c r="AE2845">
        <v>1</v>
      </c>
    </row>
    <row r="2846" spans="1:31" x14ac:dyDescent="0.2">
      <c r="A2846" s="9">
        <v>2009061</v>
      </c>
      <c r="B2846">
        <v>4653</v>
      </c>
      <c r="C2846" t="s">
        <v>6964</v>
      </c>
      <c r="D2846" t="s">
        <v>6965</v>
      </c>
      <c r="E2846" t="s">
        <v>5620</v>
      </c>
      <c r="F2846" t="s">
        <v>5621</v>
      </c>
      <c r="G2846" t="s">
        <v>639</v>
      </c>
      <c r="H2846" t="s">
        <v>684</v>
      </c>
      <c r="I2846" t="s">
        <v>2732</v>
      </c>
      <c r="J2846" t="s">
        <v>647</v>
      </c>
      <c r="K2846" t="s">
        <v>53</v>
      </c>
      <c r="L2846" s="4">
        <v>2</v>
      </c>
      <c r="M2846" s="4">
        <v>44926</v>
      </c>
      <c r="P2846">
        <v>0</v>
      </c>
      <c r="T2846">
        <v>17.299999237060547</v>
      </c>
      <c r="W2846">
        <v>5</v>
      </c>
      <c r="Z2846">
        <v>25</v>
      </c>
      <c r="AE2846">
        <v>1</v>
      </c>
    </row>
    <row r="2847" spans="1:31" x14ac:dyDescent="0.2">
      <c r="A2847" s="9">
        <v>2009066</v>
      </c>
      <c r="B2847">
        <v>4658</v>
      </c>
      <c r="C2847" t="s">
        <v>6966</v>
      </c>
      <c r="D2847" t="s">
        <v>6967</v>
      </c>
      <c r="E2847" t="s">
        <v>5620</v>
      </c>
      <c r="F2847" t="s">
        <v>5621</v>
      </c>
      <c r="G2847" t="s">
        <v>639</v>
      </c>
      <c r="H2847" t="s">
        <v>684</v>
      </c>
      <c r="I2847" t="s">
        <v>2732</v>
      </c>
      <c r="J2847" t="s">
        <v>647</v>
      </c>
      <c r="K2847" t="s">
        <v>53</v>
      </c>
      <c r="L2847" s="4">
        <v>2</v>
      </c>
      <c r="M2847" s="4">
        <v>44926</v>
      </c>
      <c r="P2847">
        <v>0</v>
      </c>
      <c r="R2847">
        <v>20</v>
      </c>
      <c r="T2847">
        <v>16.399999618530273</v>
      </c>
      <c r="X2847">
        <v>0.41999998688697815</v>
      </c>
      <c r="AE2847">
        <v>1</v>
      </c>
    </row>
    <row r="2848" spans="1:31" x14ac:dyDescent="0.2">
      <c r="A2848" s="9">
        <v>2009065</v>
      </c>
      <c r="B2848">
        <v>4657</v>
      </c>
      <c r="C2848" t="s">
        <v>6968</v>
      </c>
      <c r="D2848" t="s">
        <v>6969</v>
      </c>
      <c r="E2848" t="s">
        <v>5620</v>
      </c>
      <c r="F2848" t="s">
        <v>5621</v>
      </c>
      <c r="G2848" t="s">
        <v>639</v>
      </c>
      <c r="H2848" t="s">
        <v>684</v>
      </c>
      <c r="I2848" t="s">
        <v>2732</v>
      </c>
      <c r="J2848" t="s">
        <v>647</v>
      </c>
      <c r="K2848" t="s">
        <v>53</v>
      </c>
      <c r="L2848" s="4">
        <v>2</v>
      </c>
      <c r="M2848" s="4">
        <v>44926</v>
      </c>
      <c r="P2848">
        <v>0</v>
      </c>
      <c r="T2848">
        <v>17.600000381469727</v>
      </c>
      <c r="Z2848">
        <v>28.5</v>
      </c>
      <c r="AE2848">
        <v>1</v>
      </c>
    </row>
    <row r="2849" spans="1:31" x14ac:dyDescent="0.2">
      <c r="A2849" s="9">
        <v>2001326</v>
      </c>
      <c r="B2849">
        <v>1538</v>
      </c>
      <c r="C2849" t="s">
        <v>6970</v>
      </c>
      <c r="D2849" t="s">
        <v>4609</v>
      </c>
      <c r="E2849" t="s">
        <v>1540</v>
      </c>
      <c r="F2849" t="s">
        <v>1540</v>
      </c>
      <c r="G2849" t="s">
        <v>639</v>
      </c>
      <c r="H2849" t="s">
        <v>639</v>
      </c>
      <c r="I2849" t="s">
        <v>2732</v>
      </c>
      <c r="J2849" t="s">
        <v>641</v>
      </c>
      <c r="K2849" t="s">
        <v>53</v>
      </c>
      <c r="L2849" s="4">
        <v>40267</v>
      </c>
      <c r="M2849" s="4">
        <v>44926</v>
      </c>
      <c r="N2849">
        <v>10</v>
      </c>
      <c r="O2849">
        <v>10</v>
      </c>
      <c r="P2849">
        <v>10</v>
      </c>
      <c r="T2849">
        <v>13</v>
      </c>
      <c r="AE2849">
        <v>1</v>
      </c>
    </row>
    <row r="2850" spans="1:31" x14ac:dyDescent="0.2">
      <c r="A2850" s="9">
        <v>2001330</v>
      </c>
      <c r="B2850">
        <v>581</v>
      </c>
      <c r="C2850" t="s">
        <v>6971</v>
      </c>
      <c r="D2850" t="s">
        <v>6972</v>
      </c>
      <c r="E2850" t="s">
        <v>1540</v>
      </c>
      <c r="F2850" t="s">
        <v>1540</v>
      </c>
      <c r="G2850" t="s">
        <v>639</v>
      </c>
      <c r="H2850" t="s">
        <v>639</v>
      </c>
      <c r="I2850" t="s">
        <v>2732</v>
      </c>
      <c r="J2850" t="s">
        <v>641</v>
      </c>
      <c r="K2850" t="s">
        <v>53</v>
      </c>
      <c r="L2850" s="4">
        <v>40267</v>
      </c>
      <c r="M2850" s="4">
        <v>44926</v>
      </c>
      <c r="N2850">
        <v>9</v>
      </c>
      <c r="O2850">
        <v>14</v>
      </c>
      <c r="P2850">
        <v>14</v>
      </c>
      <c r="Q2850">
        <v>6.5</v>
      </c>
      <c r="T2850">
        <v>10</v>
      </c>
      <c r="AE2850">
        <v>1</v>
      </c>
    </row>
    <row r="2851" spans="1:31" x14ac:dyDescent="0.2">
      <c r="A2851" s="9">
        <v>2006668</v>
      </c>
      <c r="B2851">
        <v>3730</v>
      </c>
      <c r="C2851" t="s">
        <v>6973</v>
      </c>
      <c r="D2851" t="s">
        <v>6974</v>
      </c>
      <c r="E2851" t="s">
        <v>4936</v>
      </c>
      <c r="F2851" t="s">
        <v>6975</v>
      </c>
      <c r="G2851" t="s">
        <v>639</v>
      </c>
      <c r="H2851" t="s">
        <v>639</v>
      </c>
      <c r="I2851" t="s">
        <v>2732</v>
      </c>
      <c r="J2851" t="s">
        <v>729</v>
      </c>
      <c r="K2851" t="s">
        <v>54</v>
      </c>
      <c r="L2851" s="4">
        <v>2</v>
      </c>
      <c r="M2851" s="4">
        <v>44926</v>
      </c>
      <c r="AE2851">
        <v>1</v>
      </c>
    </row>
    <row r="2852" spans="1:31" x14ac:dyDescent="0.2">
      <c r="A2852" s="9">
        <v>2004859</v>
      </c>
      <c r="B2852">
        <v>3225</v>
      </c>
      <c r="C2852" t="s">
        <v>6976</v>
      </c>
      <c r="D2852" t="s">
        <v>6977</v>
      </c>
      <c r="E2852" t="s">
        <v>6978</v>
      </c>
      <c r="F2852" t="s">
        <v>6978</v>
      </c>
      <c r="G2852" t="s">
        <v>639</v>
      </c>
      <c r="H2852" t="s">
        <v>684</v>
      </c>
      <c r="I2852" t="s">
        <v>2732</v>
      </c>
      <c r="J2852" t="s">
        <v>641</v>
      </c>
      <c r="K2852" t="s">
        <v>53</v>
      </c>
      <c r="L2852" s="4">
        <v>39924</v>
      </c>
      <c r="M2852" s="4">
        <v>44926</v>
      </c>
      <c r="N2852">
        <v>9</v>
      </c>
      <c r="O2852">
        <v>35</v>
      </c>
      <c r="P2852">
        <v>10</v>
      </c>
      <c r="T2852">
        <v>4.5999999046325684</v>
      </c>
      <c r="AC2852">
        <v>20</v>
      </c>
      <c r="AE2852">
        <v>1</v>
      </c>
    </row>
    <row r="2853" spans="1:31" x14ac:dyDescent="0.2">
      <c r="A2853" s="9">
        <v>2009101</v>
      </c>
      <c r="B2853">
        <v>4606</v>
      </c>
      <c r="C2853" t="s">
        <v>6979</v>
      </c>
      <c r="D2853" t="s">
        <v>6980</v>
      </c>
      <c r="E2853" t="s">
        <v>1331</v>
      </c>
      <c r="F2853" t="s">
        <v>1331</v>
      </c>
      <c r="G2853" t="s">
        <v>639</v>
      </c>
      <c r="H2853" t="s">
        <v>684</v>
      </c>
      <c r="I2853" t="s">
        <v>2732</v>
      </c>
      <c r="J2853" t="s">
        <v>694</v>
      </c>
      <c r="K2853" t="s">
        <v>53</v>
      </c>
      <c r="L2853" s="4">
        <v>2</v>
      </c>
      <c r="M2853" s="4">
        <v>44926</v>
      </c>
      <c r="N2853">
        <v>6</v>
      </c>
      <c r="O2853">
        <v>5</v>
      </c>
      <c r="P2853">
        <v>8</v>
      </c>
      <c r="R2853">
        <v>2</v>
      </c>
      <c r="AC2853">
        <v>35</v>
      </c>
      <c r="AE2853">
        <v>1</v>
      </c>
    </row>
    <row r="2854" spans="1:31" x14ac:dyDescent="0.2">
      <c r="A2854" s="9">
        <v>2008954</v>
      </c>
      <c r="B2854">
        <v>4605</v>
      </c>
      <c r="C2854" t="s">
        <v>6981</v>
      </c>
      <c r="D2854" t="s">
        <v>6982</v>
      </c>
      <c r="E2854" t="s">
        <v>1580</v>
      </c>
      <c r="F2854" t="s">
        <v>6983</v>
      </c>
      <c r="G2854" t="s">
        <v>639</v>
      </c>
      <c r="H2854" t="s">
        <v>639</v>
      </c>
      <c r="I2854" t="s">
        <v>2732</v>
      </c>
      <c r="J2854" t="s">
        <v>641</v>
      </c>
      <c r="K2854" t="s">
        <v>53</v>
      </c>
      <c r="L2854" s="4">
        <v>2</v>
      </c>
      <c r="M2854" s="4">
        <v>44926</v>
      </c>
      <c r="N2854">
        <v>11</v>
      </c>
      <c r="Q2854">
        <v>23</v>
      </c>
      <c r="AE2854">
        <v>1</v>
      </c>
    </row>
    <row r="2855" spans="1:31" x14ac:dyDescent="0.2">
      <c r="A2855" s="9">
        <v>2009284</v>
      </c>
      <c r="B2855">
        <v>4724</v>
      </c>
      <c r="C2855" t="s">
        <v>6984</v>
      </c>
      <c r="D2855" t="s">
        <v>6985</v>
      </c>
      <c r="E2855" t="s">
        <v>6986</v>
      </c>
      <c r="F2855" t="s">
        <v>6987</v>
      </c>
      <c r="G2855" t="s">
        <v>639</v>
      </c>
      <c r="H2855" t="s">
        <v>639</v>
      </c>
      <c r="I2855" t="s">
        <v>2732</v>
      </c>
      <c r="J2855" t="s">
        <v>729</v>
      </c>
      <c r="K2855" t="s">
        <v>54</v>
      </c>
      <c r="L2855" s="4">
        <v>2</v>
      </c>
      <c r="M2855" s="4">
        <v>44926</v>
      </c>
      <c r="AE2855">
        <v>1.1000000000000001</v>
      </c>
    </row>
    <row r="2856" spans="1:31" x14ac:dyDescent="0.2">
      <c r="A2856" s="9">
        <v>2006879</v>
      </c>
      <c r="B2856">
        <v>3832</v>
      </c>
      <c r="C2856" t="s">
        <v>6988</v>
      </c>
      <c r="D2856" t="s">
        <v>6989</v>
      </c>
      <c r="E2856" t="s">
        <v>4936</v>
      </c>
      <c r="F2856" t="s">
        <v>4936</v>
      </c>
      <c r="G2856" t="s">
        <v>639</v>
      </c>
      <c r="H2856" t="s">
        <v>639</v>
      </c>
      <c r="I2856" t="s">
        <v>2732</v>
      </c>
      <c r="J2856" t="s">
        <v>729</v>
      </c>
      <c r="K2856" t="s">
        <v>54</v>
      </c>
      <c r="L2856" s="4">
        <v>2</v>
      </c>
      <c r="M2856" s="4">
        <v>44926</v>
      </c>
      <c r="AE2856">
        <v>1.01</v>
      </c>
    </row>
    <row r="2857" spans="1:31" x14ac:dyDescent="0.2">
      <c r="A2857" s="9">
        <v>2006880</v>
      </c>
      <c r="B2857">
        <v>3825</v>
      </c>
      <c r="C2857" t="s">
        <v>6990</v>
      </c>
      <c r="D2857" t="s">
        <v>6991</v>
      </c>
      <c r="E2857" t="s">
        <v>4936</v>
      </c>
      <c r="F2857" t="s">
        <v>4936</v>
      </c>
      <c r="G2857" t="s">
        <v>639</v>
      </c>
      <c r="H2857" t="s">
        <v>639</v>
      </c>
      <c r="I2857" t="s">
        <v>2732</v>
      </c>
      <c r="J2857" t="s">
        <v>729</v>
      </c>
      <c r="K2857" t="s">
        <v>54</v>
      </c>
      <c r="L2857" s="4">
        <v>2</v>
      </c>
      <c r="M2857" s="4">
        <v>44926</v>
      </c>
      <c r="AE2857">
        <v>1.01</v>
      </c>
    </row>
    <row r="2858" spans="1:31" x14ac:dyDescent="0.2">
      <c r="A2858" s="9">
        <v>2009371</v>
      </c>
      <c r="B2858">
        <v>4759</v>
      </c>
      <c r="C2858" t="s">
        <v>6992</v>
      </c>
      <c r="D2858" t="s">
        <v>6993</v>
      </c>
      <c r="E2858" t="s">
        <v>6707</v>
      </c>
      <c r="F2858" t="s">
        <v>6708</v>
      </c>
      <c r="G2858" t="s">
        <v>639</v>
      </c>
      <c r="H2858" t="s">
        <v>684</v>
      </c>
      <c r="I2858" t="s">
        <v>2732</v>
      </c>
      <c r="J2858" t="s">
        <v>694</v>
      </c>
      <c r="K2858" t="s">
        <v>53</v>
      </c>
      <c r="L2858" s="4">
        <v>2</v>
      </c>
      <c r="M2858" s="4">
        <v>44926</v>
      </c>
      <c r="N2858">
        <v>1.2000000476837158</v>
      </c>
      <c r="O2858">
        <v>0.30000001192092896</v>
      </c>
      <c r="P2858">
        <v>1.1000000238418579</v>
      </c>
      <c r="Q2858">
        <v>2.4000000953674316</v>
      </c>
      <c r="R2858">
        <v>1</v>
      </c>
      <c r="AC2858">
        <v>56</v>
      </c>
      <c r="AE2858">
        <v>1</v>
      </c>
    </row>
    <row r="2859" spans="1:31" x14ac:dyDescent="0.2">
      <c r="A2859" s="9">
        <v>2009374</v>
      </c>
      <c r="B2859">
        <v>4760</v>
      </c>
      <c r="C2859" t="s">
        <v>6994</v>
      </c>
      <c r="D2859" t="s">
        <v>6995</v>
      </c>
      <c r="E2859" t="s">
        <v>6707</v>
      </c>
      <c r="F2859" t="s">
        <v>6708</v>
      </c>
      <c r="G2859" t="s">
        <v>639</v>
      </c>
      <c r="H2859" t="s">
        <v>684</v>
      </c>
      <c r="I2859" t="s">
        <v>2732</v>
      </c>
      <c r="J2859" t="s">
        <v>694</v>
      </c>
      <c r="K2859" t="s">
        <v>53</v>
      </c>
      <c r="L2859" s="4">
        <v>2</v>
      </c>
      <c r="M2859" s="4">
        <v>44926</v>
      </c>
      <c r="N2859">
        <v>0.10000000149011612</v>
      </c>
      <c r="O2859">
        <v>0.30000001192092896</v>
      </c>
      <c r="P2859">
        <v>1</v>
      </c>
      <c r="Q2859">
        <v>2.4000000953674316</v>
      </c>
      <c r="R2859">
        <v>0.20000000298023224</v>
      </c>
      <c r="AC2859">
        <v>33.25</v>
      </c>
      <c r="AE2859">
        <v>1</v>
      </c>
    </row>
    <row r="2860" spans="1:31" x14ac:dyDescent="0.2">
      <c r="A2860" s="9">
        <v>2009376</v>
      </c>
      <c r="B2860">
        <v>4762</v>
      </c>
      <c r="C2860" t="s">
        <v>6996</v>
      </c>
      <c r="D2860" t="s">
        <v>6997</v>
      </c>
      <c r="E2860" t="s">
        <v>6707</v>
      </c>
      <c r="F2860" t="s">
        <v>6708</v>
      </c>
      <c r="G2860" t="s">
        <v>639</v>
      </c>
      <c r="H2860" t="s">
        <v>684</v>
      </c>
      <c r="I2860" t="s">
        <v>2732</v>
      </c>
      <c r="J2860" t="s">
        <v>694</v>
      </c>
      <c r="K2860" t="s">
        <v>53</v>
      </c>
      <c r="L2860" s="4">
        <v>2</v>
      </c>
      <c r="M2860" s="4">
        <v>44926</v>
      </c>
      <c r="N2860">
        <v>1.7000000476837158</v>
      </c>
      <c r="O2860">
        <v>1.3999999761581421</v>
      </c>
      <c r="P2860">
        <v>1.6000000238418579</v>
      </c>
      <c r="Q2860">
        <v>4</v>
      </c>
      <c r="R2860">
        <v>0.80000001192092896</v>
      </c>
      <c r="AC2860">
        <v>56</v>
      </c>
      <c r="AE2860">
        <v>1</v>
      </c>
    </row>
    <row r="2861" spans="1:31" x14ac:dyDescent="0.2">
      <c r="A2861" s="9">
        <v>2009375</v>
      </c>
      <c r="B2861">
        <v>4761</v>
      </c>
      <c r="C2861" t="s">
        <v>6998</v>
      </c>
      <c r="D2861" t="s">
        <v>6999</v>
      </c>
      <c r="E2861" t="s">
        <v>6707</v>
      </c>
      <c r="F2861" t="s">
        <v>6708</v>
      </c>
      <c r="G2861" t="s">
        <v>639</v>
      </c>
      <c r="H2861" t="s">
        <v>684</v>
      </c>
      <c r="I2861" t="s">
        <v>2732</v>
      </c>
      <c r="J2861" t="s">
        <v>694</v>
      </c>
      <c r="K2861" t="s">
        <v>53</v>
      </c>
      <c r="L2861" s="4">
        <v>2</v>
      </c>
      <c r="M2861" s="4">
        <v>44926</v>
      </c>
      <c r="N2861">
        <v>1.1000000238418579</v>
      </c>
      <c r="O2861">
        <v>0.30000001192092896</v>
      </c>
      <c r="P2861">
        <v>1</v>
      </c>
      <c r="Q2861">
        <v>2.5999999046325684</v>
      </c>
      <c r="R2861">
        <v>0.20000000298023224</v>
      </c>
      <c r="AC2861">
        <v>36.75</v>
      </c>
      <c r="AE2861">
        <v>1</v>
      </c>
    </row>
    <row r="2862" spans="1:31" x14ac:dyDescent="0.2">
      <c r="A2862" s="9">
        <v>2007900</v>
      </c>
      <c r="B2862">
        <v>4201</v>
      </c>
      <c r="C2862" t="s">
        <v>7000</v>
      </c>
      <c r="D2862" t="s">
        <v>7001</v>
      </c>
      <c r="E2862" t="s">
        <v>7002</v>
      </c>
      <c r="F2862" t="s">
        <v>7002</v>
      </c>
      <c r="G2862" t="s">
        <v>639</v>
      </c>
      <c r="H2862" t="s">
        <v>639</v>
      </c>
      <c r="I2862" t="s">
        <v>2732</v>
      </c>
      <c r="J2862" t="s">
        <v>729</v>
      </c>
      <c r="K2862" t="s">
        <v>54</v>
      </c>
      <c r="L2862" s="4">
        <v>2</v>
      </c>
      <c r="M2862" s="4">
        <v>44926</v>
      </c>
      <c r="AE2862">
        <v>1.1000000000000001</v>
      </c>
    </row>
    <row r="2863" spans="1:31" x14ac:dyDescent="0.2">
      <c r="A2863" s="9">
        <v>2007357</v>
      </c>
      <c r="B2863">
        <v>3980</v>
      </c>
      <c r="C2863" t="s">
        <v>7003</v>
      </c>
      <c r="D2863" t="s">
        <v>7004</v>
      </c>
      <c r="E2863" t="s">
        <v>3482</v>
      </c>
      <c r="F2863" t="s">
        <v>3482</v>
      </c>
      <c r="G2863" t="s">
        <v>639</v>
      </c>
      <c r="H2863" t="s">
        <v>639</v>
      </c>
      <c r="I2863" t="s">
        <v>2732</v>
      </c>
      <c r="J2863" t="s">
        <v>729</v>
      </c>
      <c r="K2863" t="s">
        <v>54</v>
      </c>
      <c r="L2863" s="4">
        <v>2</v>
      </c>
      <c r="M2863" s="4">
        <v>44926</v>
      </c>
      <c r="N2863">
        <v>6</v>
      </c>
      <c r="P2863">
        <v>1</v>
      </c>
      <c r="R2863">
        <v>4</v>
      </c>
      <c r="V2863">
        <v>0.20000000298023224</v>
      </c>
      <c r="W2863">
        <v>5.000000074505806E-2</v>
      </c>
      <c r="X2863">
        <v>3.9999999105930328E-2</v>
      </c>
      <c r="Y2863">
        <v>3.9999999105930328E-2</v>
      </c>
      <c r="Z2863">
        <v>0.10000000149011612</v>
      </c>
      <c r="AA2863">
        <v>1.0000000474974513E-3</v>
      </c>
      <c r="AE2863">
        <v>1.1000000000000001</v>
      </c>
    </row>
    <row r="2864" spans="1:31" x14ac:dyDescent="0.2">
      <c r="A2864" s="9">
        <v>2007358</v>
      </c>
      <c r="B2864">
        <v>3983</v>
      </c>
      <c r="C2864" t="s">
        <v>7005</v>
      </c>
      <c r="D2864" t="s">
        <v>7006</v>
      </c>
      <c r="E2864" t="s">
        <v>3482</v>
      </c>
      <c r="F2864" t="s">
        <v>3482</v>
      </c>
      <c r="G2864" t="s">
        <v>639</v>
      </c>
      <c r="H2864" t="s">
        <v>639</v>
      </c>
      <c r="I2864" t="s">
        <v>2732</v>
      </c>
      <c r="J2864" t="s">
        <v>729</v>
      </c>
      <c r="K2864" t="s">
        <v>54</v>
      </c>
      <c r="L2864" s="4">
        <v>2</v>
      </c>
      <c r="M2864" s="4">
        <v>44926</v>
      </c>
      <c r="N2864">
        <v>6</v>
      </c>
      <c r="P2864">
        <v>1</v>
      </c>
      <c r="R2864">
        <v>4</v>
      </c>
      <c r="T2864">
        <v>0.10000000149011612</v>
      </c>
      <c r="W2864">
        <v>0.10000000149011612</v>
      </c>
      <c r="X2864">
        <v>3.9999999105930328E-2</v>
      </c>
      <c r="Y2864">
        <v>0.20000000298023224</v>
      </c>
      <c r="Z2864">
        <v>1.9999999552965164E-2</v>
      </c>
      <c r="AA2864">
        <v>4.999999888241291E-3</v>
      </c>
      <c r="AE2864">
        <v>1.1000000000000001</v>
      </c>
    </row>
    <row r="2865" spans="1:31" x14ac:dyDescent="0.2">
      <c r="A2865" s="9">
        <v>2007360</v>
      </c>
      <c r="B2865">
        <v>3985</v>
      </c>
      <c r="C2865" t="s">
        <v>7007</v>
      </c>
      <c r="D2865" t="s">
        <v>7008</v>
      </c>
      <c r="E2865" t="s">
        <v>3482</v>
      </c>
      <c r="F2865" t="s">
        <v>3482</v>
      </c>
      <c r="G2865" t="s">
        <v>639</v>
      </c>
      <c r="H2865" t="s">
        <v>639</v>
      </c>
      <c r="I2865" t="s">
        <v>2732</v>
      </c>
      <c r="J2865" t="s">
        <v>729</v>
      </c>
      <c r="K2865" t="s">
        <v>54</v>
      </c>
      <c r="L2865" s="4">
        <v>2</v>
      </c>
      <c r="M2865" s="4">
        <v>44926</v>
      </c>
      <c r="N2865">
        <v>7</v>
      </c>
      <c r="P2865">
        <v>1</v>
      </c>
      <c r="R2865">
        <v>4</v>
      </c>
      <c r="T2865">
        <v>0.10000000149011612</v>
      </c>
      <c r="V2865">
        <v>0.20000000298023224</v>
      </c>
      <c r="W2865">
        <v>5.000000074505806E-2</v>
      </c>
      <c r="X2865">
        <v>3.9999999105930328E-2</v>
      </c>
      <c r="Y2865">
        <v>5.000000074505806E-2</v>
      </c>
      <c r="Z2865">
        <v>0.10000000149011612</v>
      </c>
      <c r="AA2865">
        <v>1.0000000474974513E-3</v>
      </c>
      <c r="AE2865">
        <v>1.1000000000000001</v>
      </c>
    </row>
    <row r="2866" spans="1:31" x14ac:dyDescent="0.2">
      <c r="A2866" s="9">
        <v>2007359</v>
      </c>
      <c r="B2866">
        <v>3984</v>
      </c>
      <c r="C2866" t="s">
        <v>7009</v>
      </c>
      <c r="D2866" t="s">
        <v>7010</v>
      </c>
      <c r="E2866" t="s">
        <v>3482</v>
      </c>
      <c r="F2866" t="s">
        <v>3482</v>
      </c>
      <c r="G2866" t="s">
        <v>639</v>
      </c>
      <c r="H2866" t="s">
        <v>639</v>
      </c>
      <c r="I2866" t="s">
        <v>2732</v>
      </c>
      <c r="J2866" t="s">
        <v>729</v>
      </c>
      <c r="K2866" t="s">
        <v>54</v>
      </c>
      <c r="L2866" s="4">
        <v>2</v>
      </c>
      <c r="M2866" s="4">
        <v>44926</v>
      </c>
      <c r="N2866">
        <v>7</v>
      </c>
      <c r="P2866">
        <v>1</v>
      </c>
      <c r="R2866">
        <v>4</v>
      </c>
      <c r="T2866">
        <v>0.10000000149011612</v>
      </c>
      <c r="W2866">
        <v>0.10000000149011612</v>
      </c>
      <c r="X2866">
        <v>3.9999999105930328E-2</v>
      </c>
      <c r="Y2866">
        <v>0.25</v>
      </c>
      <c r="Z2866">
        <v>1.9999999552965164E-2</v>
      </c>
      <c r="AA2866">
        <v>4.999999888241291E-3</v>
      </c>
      <c r="AE2866">
        <v>1.1000000000000001</v>
      </c>
    </row>
    <row r="2867" spans="1:31" x14ac:dyDescent="0.2">
      <c r="A2867" s="9">
        <v>2001530</v>
      </c>
      <c r="B2867">
        <v>2760</v>
      </c>
      <c r="C2867" t="s">
        <v>7011</v>
      </c>
      <c r="D2867" t="s">
        <v>4670</v>
      </c>
      <c r="E2867" t="s">
        <v>6152</v>
      </c>
      <c r="F2867" t="s">
        <v>2340</v>
      </c>
      <c r="G2867" t="s">
        <v>639</v>
      </c>
      <c r="H2867" t="s">
        <v>639</v>
      </c>
      <c r="I2867" t="s">
        <v>2732</v>
      </c>
      <c r="J2867" t="s">
        <v>729</v>
      </c>
      <c r="K2867" t="s">
        <v>53</v>
      </c>
      <c r="L2867" s="4">
        <v>40351</v>
      </c>
      <c r="M2867" s="4">
        <v>44926</v>
      </c>
      <c r="AE2867">
        <v>1</v>
      </c>
    </row>
    <row r="2868" spans="1:31" x14ac:dyDescent="0.2">
      <c r="A2868" s="9">
        <v>2004564</v>
      </c>
      <c r="B2868">
        <v>3454</v>
      </c>
      <c r="C2868" t="s">
        <v>7012</v>
      </c>
      <c r="D2868" t="s">
        <v>7013</v>
      </c>
      <c r="E2868" t="s">
        <v>6152</v>
      </c>
      <c r="F2868" t="s">
        <v>2340</v>
      </c>
      <c r="G2868" t="s">
        <v>639</v>
      </c>
      <c r="H2868" t="s">
        <v>639</v>
      </c>
      <c r="I2868" t="s">
        <v>2732</v>
      </c>
      <c r="J2868" t="s">
        <v>729</v>
      </c>
      <c r="K2868" t="s">
        <v>53</v>
      </c>
      <c r="L2868" s="4">
        <v>40400</v>
      </c>
      <c r="M2868" s="4">
        <v>44926</v>
      </c>
      <c r="AE2868">
        <v>1</v>
      </c>
    </row>
    <row r="2869" spans="1:31" x14ac:dyDescent="0.2">
      <c r="A2869" s="9">
        <v>2007746</v>
      </c>
      <c r="B2869">
        <v>4143</v>
      </c>
      <c r="C2869" t="s">
        <v>7014</v>
      </c>
      <c r="D2869" t="s">
        <v>7015</v>
      </c>
      <c r="E2869" t="s">
        <v>5669</v>
      </c>
      <c r="F2869" t="s">
        <v>3502</v>
      </c>
      <c r="G2869" t="s">
        <v>639</v>
      </c>
      <c r="H2869" t="s">
        <v>639</v>
      </c>
      <c r="I2869" t="s">
        <v>2732</v>
      </c>
      <c r="J2869" t="s">
        <v>729</v>
      </c>
      <c r="K2869" t="s">
        <v>54</v>
      </c>
      <c r="L2869" s="4">
        <v>2</v>
      </c>
      <c r="M2869" s="4">
        <v>44926</v>
      </c>
      <c r="AC2869">
        <v>85</v>
      </c>
      <c r="AE2869">
        <v>1.1000000000000001</v>
      </c>
    </row>
    <row r="2870" spans="1:31" x14ac:dyDescent="0.2">
      <c r="A2870" s="9">
        <v>2004862</v>
      </c>
      <c r="B2870">
        <v>3425</v>
      </c>
      <c r="C2870" t="s">
        <v>7016</v>
      </c>
      <c r="D2870" t="s">
        <v>7017</v>
      </c>
      <c r="E2870" t="s">
        <v>931</v>
      </c>
      <c r="F2870" t="s">
        <v>931</v>
      </c>
      <c r="G2870" t="s">
        <v>639</v>
      </c>
      <c r="H2870" t="s">
        <v>639</v>
      </c>
      <c r="I2870" t="s">
        <v>2732</v>
      </c>
      <c r="J2870" t="s">
        <v>647</v>
      </c>
      <c r="K2870" t="s">
        <v>54</v>
      </c>
      <c r="L2870" s="4">
        <v>40302</v>
      </c>
      <c r="M2870" s="4">
        <v>44926</v>
      </c>
      <c r="P2870">
        <v>14</v>
      </c>
      <c r="T2870">
        <v>4.6999998092651367</v>
      </c>
      <c r="AE2870">
        <v>1.1499999999999999</v>
      </c>
    </row>
    <row r="2871" spans="1:31" x14ac:dyDescent="0.2">
      <c r="A2871" s="9">
        <v>2008949</v>
      </c>
      <c r="B2871">
        <v>4613</v>
      </c>
      <c r="C2871" t="s">
        <v>7018</v>
      </c>
      <c r="D2871" t="s">
        <v>7019</v>
      </c>
      <c r="E2871" t="s">
        <v>1896</v>
      </c>
      <c r="F2871" t="s">
        <v>7020</v>
      </c>
      <c r="G2871" t="s">
        <v>639</v>
      </c>
      <c r="H2871" t="s">
        <v>639</v>
      </c>
      <c r="I2871" t="s">
        <v>2732</v>
      </c>
      <c r="J2871" t="s">
        <v>729</v>
      </c>
      <c r="K2871" t="s">
        <v>54</v>
      </c>
      <c r="L2871" s="4">
        <v>2</v>
      </c>
      <c r="M2871" s="4">
        <v>44926</v>
      </c>
      <c r="AE2871">
        <v>1.1000000000000001</v>
      </c>
    </row>
    <row r="2872" spans="1:31" x14ac:dyDescent="0.2">
      <c r="A2872" s="9">
        <v>2003366</v>
      </c>
      <c r="B2872">
        <v>3385</v>
      </c>
      <c r="C2872" t="s">
        <v>7021</v>
      </c>
      <c r="D2872" t="s">
        <v>7022</v>
      </c>
      <c r="E2872" t="s">
        <v>3416</v>
      </c>
      <c r="F2872" t="s">
        <v>3416</v>
      </c>
      <c r="G2872" t="s">
        <v>639</v>
      </c>
      <c r="H2872" t="s">
        <v>684</v>
      </c>
      <c r="I2872" t="s">
        <v>2732</v>
      </c>
      <c r="J2872" t="s">
        <v>694</v>
      </c>
      <c r="K2872" t="s">
        <v>54</v>
      </c>
      <c r="L2872" s="4">
        <v>40232</v>
      </c>
      <c r="M2872" s="4">
        <v>44926</v>
      </c>
      <c r="N2872">
        <v>0.20000000298023224</v>
      </c>
      <c r="O2872">
        <v>0.10000000149011612</v>
      </c>
      <c r="P2872">
        <v>0.40000000596046448</v>
      </c>
      <c r="AC2872">
        <v>2.5</v>
      </c>
      <c r="AE2872">
        <v>1</v>
      </c>
    </row>
    <row r="2873" spans="1:31" x14ac:dyDescent="0.2">
      <c r="A2873" s="9">
        <v>2007447</v>
      </c>
      <c r="B2873">
        <v>4026</v>
      </c>
      <c r="C2873" t="s">
        <v>7023</v>
      </c>
      <c r="D2873" t="s">
        <v>7024</v>
      </c>
      <c r="E2873" t="s">
        <v>7025</v>
      </c>
      <c r="F2873" t="s">
        <v>7025</v>
      </c>
      <c r="G2873" t="s">
        <v>639</v>
      </c>
      <c r="H2873" t="s">
        <v>684</v>
      </c>
      <c r="I2873" t="s">
        <v>2732</v>
      </c>
      <c r="J2873" t="s">
        <v>694</v>
      </c>
      <c r="K2873" t="s">
        <v>53</v>
      </c>
      <c r="L2873" s="4">
        <v>2</v>
      </c>
      <c r="M2873" s="4">
        <v>44926</v>
      </c>
      <c r="N2873">
        <v>0.40000000596046448</v>
      </c>
      <c r="AC2873">
        <v>10.6</v>
      </c>
      <c r="AE2873">
        <v>1</v>
      </c>
    </row>
    <row r="2874" spans="1:31" x14ac:dyDescent="0.2">
      <c r="A2874" s="9">
        <v>2008951</v>
      </c>
      <c r="B2874">
        <v>4633</v>
      </c>
      <c r="C2874" t="s">
        <v>7026</v>
      </c>
      <c r="D2874" t="s">
        <v>7027</v>
      </c>
      <c r="E2874" t="s">
        <v>1896</v>
      </c>
      <c r="F2874" t="s">
        <v>7020</v>
      </c>
      <c r="G2874" t="s">
        <v>639</v>
      </c>
      <c r="H2874" t="s">
        <v>639</v>
      </c>
      <c r="I2874" t="s">
        <v>2732</v>
      </c>
      <c r="J2874" t="s">
        <v>729</v>
      </c>
      <c r="K2874" t="s">
        <v>54</v>
      </c>
      <c r="L2874" s="4">
        <v>2</v>
      </c>
      <c r="M2874" s="4">
        <v>44926</v>
      </c>
      <c r="AE2874">
        <v>1.1000000000000001</v>
      </c>
    </row>
    <row r="2875" spans="1:31" x14ac:dyDescent="0.2">
      <c r="A2875" s="9">
        <v>2007409</v>
      </c>
      <c r="B2875">
        <v>3991</v>
      </c>
      <c r="C2875" t="s">
        <v>7028</v>
      </c>
      <c r="D2875" t="s">
        <v>7029</v>
      </c>
      <c r="E2875" t="s">
        <v>7030</v>
      </c>
      <c r="F2875" t="s">
        <v>7030</v>
      </c>
      <c r="G2875" t="s">
        <v>639</v>
      </c>
      <c r="H2875" t="s">
        <v>684</v>
      </c>
      <c r="I2875" t="s">
        <v>2732</v>
      </c>
      <c r="J2875" t="s">
        <v>694</v>
      </c>
      <c r="K2875" t="s">
        <v>53</v>
      </c>
      <c r="L2875" s="4">
        <v>2</v>
      </c>
      <c r="M2875" s="4">
        <v>44926</v>
      </c>
      <c r="N2875">
        <v>0.80000001192092896</v>
      </c>
      <c r="AC2875">
        <v>15.9</v>
      </c>
      <c r="AE2875">
        <v>1</v>
      </c>
    </row>
    <row r="2876" spans="1:31" x14ac:dyDescent="0.2">
      <c r="A2876" s="9">
        <v>2009205</v>
      </c>
      <c r="B2876">
        <v>4716</v>
      </c>
      <c r="C2876" t="s">
        <v>7031</v>
      </c>
      <c r="D2876" t="s">
        <v>7032</v>
      </c>
      <c r="E2876" t="s">
        <v>3876</v>
      </c>
      <c r="F2876" t="s">
        <v>3876</v>
      </c>
      <c r="G2876" t="s">
        <v>639</v>
      </c>
      <c r="H2876" t="s">
        <v>684</v>
      </c>
      <c r="I2876" t="s">
        <v>2732</v>
      </c>
      <c r="J2876" t="s">
        <v>694</v>
      </c>
      <c r="K2876" t="s">
        <v>53</v>
      </c>
      <c r="L2876" s="4">
        <v>2</v>
      </c>
      <c r="M2876" s="4">
        <v>44926</v>
      </c>
      <c r="N2876">
        <v>0.30000001192092896</v>
      </c>
      <c r="AC2876">
        <v>13.1</v>
      </c>
      <c r="AE2876">
        <v>1</v>
      </c>
    </row>
    <row r="2877" spans="1:31" x14ac:dyDescent="0.2">
      <c r="A2877" s="9">
        <v>2009260</v>
      </c>
      <c r="B2877">
        <v>4718</v>
      </c>
      <c r="C2877" t="s">
        <v>7033</v>
      </c>
      <c r="D2877" t="s">
        <v>7034</v>
      </c>
      <c r="E2877" t="s">
        <v>7035</v>
      </c>
      <c r="F2877" t="s">
        <v>7035</v>
      </c>
      <c r="G2877" t="s">
        <v>639</v>
      </c>
      <c r="H2877" t="s">
        <v>684</v>
      </c>
      <c r="I2877" t="s">
        <v>2732</v>
      </c>
      <c r="J2877" t="s">
        <v>694</v>
      </c>
      <c r="K2877" t="s">
        <v>53</v>
      </c>
      <c r="L2877" s="4">
        <v>2</v>
      </c>
      <c r="M2877" s="4">
        <v>44926</v>
      </c>
      <c r="N2877">
        <v>0.69999998807907104</v>
      </c>
      <c r="AC2877">
        <v>18</v>
      </c>
      <c r="AE2877">
        <v>1</v>
      </c>
    </row>
    <row r="2878" spans="1:31" x14ac:dyDescent="0.2">
      <c r="A2878" s="9">
        <v>2006868</v>
      </c>
      <c r="B2878">
        <v>3847</v>
      </c>
      <c r="C2878" t="s">
        <v>7036</v>
      </c>
      <c r="D2878" t="s">
        <v>7037</v>
      </c>
      <c r="E2878" t="s">
        <v>6401</v>
      </c>
      <c r="F2878" t="s">
        <v>6401</v>
      </c>
      <c r="G2878" t="s">
        <v>639</v>
      </c>
      <c r="H2878" t="s">
        <v>684</v>
      </c>
      <c r="I2878" t="s">
        <v>2732</v>
      </c>
      <c r="J2878" t="s">
        <v>694</v>
      </c>
      <c r="K2878" t="s">
        <v>53</v>
      </c>
      <c r="L2878" s="4">
        <v>2</v>
      </c>
      <c r="M2878" s="4">
        <v>44926</v>
      </c>
      <c r="N2878">
        <v>0.30000001192092896</v>
      </c>
      <c r="AC2878">
        <v>12.5</v>
      </c>
      <c r="AE2878">
        <v>1</v>
      </c>
    </row>
    <row r="2879" spans="1:31" x14ac:dyDescent="0.2">
      <c r="A2879" s="9">
        <v>2009057</v>
      </c>
      <c r="B2879">
        <v>4634</v>
      </c>
      <c r="C2879" t="s">
        <v>7038</v>
      </c>
      <c r="D2879" t="s">
        <v>7039</v>
      </c>
      <c r="E2879" t="s">
        <v>7040</v>
      </c>
      <c r="F2879" t="s">
        <v>7040</v>
      </c>
      <c r="G2879" t="s">
        <v>639</v>
      </c>
      <c r="H2879" t="s">
        <v>684</v>
      </c>
      <c r="I2879" t="s">
        <v>2732</v>
      </c>
      <c r="J2879" t="s">
        <v>694</v>
      </c>
      <c r="K2879" t="s">
        <v>53</v>
      </c>
      <c r="L2879" s="4">
        <v>2</v>
      </c>
      <c r="M2879" s="4">
        <v>44926</v>
      </c>
      <c r="N2879">
        <v>0.30000001192092896</v>
      </c>
      <c r="AC2879">
        <v>13.8</v>
      </c>
      <c r="AE2879">
        <v>1</v>
      </c>
    </row>
    <row r="2880" spans="1:31" x14ac:dyDescent="0.2">
      <c r="A2880" s="9">
        <v>2010495</v>
      </c>
      <c r="B2880">
        <v>5235</v>
      </c>
      <c r="C2880" t="s">
        <v>7041</v>
      </c>
      <c r="D2880" t="s">
        <v>7042</v>
      </c>
      <c r="E2880" t="s">
        <v>7043</v>
      </c>
      <c r="F2880" t="s">
        <v>7043</v>
      </c>
      <c r="G2880" t="s">
        <v>639</v>
      </c>
      <c r="H2880" t="s">
        <v>684</v>
      </c>
      <c r="I2880" t="s">
        <v>2732</v>
      </c>
      <c r="J2880" t="s">
        <v>694</v>
      </c>
      <c r="K2880" t="s">
        <v>53</v>
      </c>
      <c r="L2880" s="4">
        <v>2</v>
      </c>
      <c r="M2880" s="4">
        <v>44926</v>
      </c>
      <c r="N2880">
        <v>0.30000001192092896</v>
      </c>
      <c r="AC2880">
        <v>13.1</v>
      </c>
      <c r="AE2880">
        <v>1</v>
      </c>
    </row>
    <row r="2881" spans="1:31" x14ac:dyDescent="0.2">
      <c r="A2881" s="9">
        <v>2004656</v>
      </c>
      <c r="B2881">
        <v>3233</v>
      </c>
      <c r="C2881" t="s">
        <v>7046</v>
      </c>
      <c r="D2881" t="s">
        <v>3534</v>
      </c>
      <c r="E2881" t="s">
        <v>7047</v>
      </c>
      <c r="F2881" t="s">
        <v>7047</v>
      </c>
      <c r="G2881" t="s">
        <v>639</v>
      </c>
      <c r="H2881" t="s">
        <v>684</v>
      </c>
      <c r="I2881" t="s">
        <v>2732</v>
      </c>
      <c r="J2881" t="s">
        <v>694</v>
      </c>
      <c r="K2881" t="s">
        <v>53</v>
      </c>
      <c r="L2881" s="4">
        <v>39931</v>
      </c>
      <c r="M2881" s="4">
        <v>44926</v>
      </c>
      <c r="N2881">
        <v>0.30000001192092896</v>
      </c>
      <c r="AC2881">
        <v>12.5</v>
      </c>
      <c r="AE2881">
        <v>1</v>
      </c>
    </row>
    <row r="2882" spans="1:31" x14ac:dyDescent="0.2">
      <c r="A2882" s="9">
        <v>2008418</v>
      </c>
      <c r="B2882">
        <v>4408</v>
      </c>
      <c r="C2882" t="s">
        <v>7050</v>
      </c>
      <c r="D2882" t="s">
        <v>3534</v>
      </c>
      <c r="E2882" t="s">
        <v>7051</v>
      </c>
      <c r="F2882" t="s">
        <v>7051</v>
      </c>
      <c r="G2882" t="s">
        <v>639</v>
      </c>
      <c r="H2882" t="s">
        <v>684</v>
      </c>
      <c r="I2882" t="s">
        <v>2732</v>
      </c>
      <c r="J2882" t="s">
        <v>694</v>
      </c>
      <c r="K2882" t="s">
        <v>53</v>
      </c>
      <c r="L2882" s="4">
        <v>2</v>
      </c>
      <c r="M2882" s="4">
        <v>44926</v>
      </c>
      <c r="N2882">
        <v>0.30000001192092896</v>
      </c>
      <c r="AC2882">
        <v>13.1</v>
      </c>
      <c r="AE2882">
        <v>1</v>
      </c>
    </row>
    <row r="2883" spans="1:31" x14ac:dyDescent="0.2">
      <c r="A2883" s="9">
        <v>2008451</v>
      </c>
      <c r="B2883">
        <v>4649</v>
      </c>
      <c r="C2883" t="s">
        <v>7044</v>
      </c>
      <c r="D2883" t="s">
        <v>3534</v>
      </c>
      <c r="E2883" t="s">
        <v>7045</v>
      </c>
      <c r="F2883" t="s">
        <v>7045</v>
      </c>
      <c r="G2883" t="s">
        <v>639</v>
      </c>
      <c r="H2883" t="s">
        <v>684</v>
      </c>
      <c r="I2883" t="s">
        <v>2732</v>
      </c>
      <c r="J2883" t="s">
        <v>694</v>
      </c>
      <c r="K2883" t="s">
        <v>53</v>
      </c>
      <c r="L2883" s="4">
        <v>2</v>
      </c>
      <c r="M2883" s="4">
        <v>44926</v>
      </c>
      <c r="N2883">
        <v>0.30000001192092896</v>
      </c>
      <c r="AC2883">
        <v>12.5</v>
      </c>
      <c r="AE2883">
        <v>1</v>
      </c>
    </row>
    <row r="2884" spans="1:31" x14ac:dyDescent="0.2">
      <c r="A2884" s="9">
        <v>2001495</v>
      </c>
      <c r="B2884">
        <v>2724</v>
      </c>
      <c r="C2884" t="s">
        <v>7052</v>
      </c>
      <c r="D2884" t="s">
        <v>3534</v>
      </c>
      <c r="E2884" t="s">
        <v>4459</v>
      </c>
      <c r="F2884" t="s">
        <v>4459</v>
      </c>
      <c r="G2884" t="s">
        <v>639</v>
      </c>
      <c r="H2884" t="s">
        <v>684</v>
      </c>
      <c r="I2884" t="s">
        <v>2732</v>
      </c>
      <c r="J2884" t="s">
        <v>694</v>
      </c>
      <c r="K2884" t="s">
        <v>53</v>
      </c>
      <c r="L2884" s="4">
        <v>39147</v>
      </c>
      <c r="M2884" s="4">
        <v>44926</v>
      </c>
      <c r="N2884">
        <v>0.30000001192092896</v>
      </c>
      <c r="AC2884">
        <v>10</v>
      </c>
      <c r="AE2884">
        <v>1</v>
      </c>
    </row>
    <row r="2885" spans="1:31" x14ac:dyDescent="0.2">
      <c r="A2885" s="9">
        <v>2009163</v>
      </c>
      <c r="B2885">
        <v>4661</v>
      </c>
      <c r="C2885" t="s">
        <v>7053</v>
      </c>
      <c r="D2885" t="s">
        <v>3534</v>
      </c>
      <c r="E2885" t="s">
        <v>7054</v>
      </c>
      <c r="F2885" t="s">
        <v>7054</v>
      </c>
      <c r="G2885" t="s">
        <v>639</v>
      </c>
      <c r="H2885" t="s">
        <v>684</v>
      </c>
      <c r="I2885" t="s">
        <v>2732</v>
      </c>
      <c r="J2885" t="s">
        <v>694</v>
      </c>
      <c r="K2885" t="s">
        <v>53</v>
      </c>
      <c r="L2885" s="4">
        <v>2</v>
      </c>
      <c r="M2885" s="4">
        <v>44926</v>
      </c>
      <c r="N2885">
        <v>0.69999998807907104</v>
      </c>
      <c r="AC2885">
        <v>31.6</v>
      </c>
      <c r="AE2885">
        <v>1</v>
      </c>
    </row>
    <row r="2886" spans="1:31" x14ac:dyDescent="0.2">
      <c r="A2886" s="9">
        <v>2007735</v>
      </c>
      <c r="B2886">
        <v>4139</v>
      </c>
      <c r="C2886" t="s">
        <v>7048</v>
      </c>
      <c r="D2886" t="s">
        <v>3534</v>
      </c>
      <c r="E2886" t="s">
        <v>7049</v>
      </c>
      <c r="F2886" t="s">
        <v>7049</v>
      </c>
      <c r="G2886" t="s">
        <v>639</v>
      </c>
      <c r="H2886" t="s">
        <v>684</v>
      </c>
      <c r="I2886" t="s">
        <v>2732</v>
      </c>
      <c r="J2886" t="s">
        <v>694</v>
      </c>
      <c r="K2886" t="s">
        <v>53</v>
      </c>
      <c r="L2886" s="4">
        <v>2</v>
      </c>
      <c r="M2886" s="4">
        <v>44926</v>
      </c>
      <c r="N2886">
        <v>0.5</v>
      </c>
      <c r="AC2886">
        <v>15</v>
      </c>
      <c r="AE2886">
        <v>1</v>
      </c>
    </row>
    <row r="2887" spans="1:31" x14ac:dyDescent="0.2">
      <c r="A2887" s="9">
        <v>2009292</v>
      </c>
      <c r="B2887">
        <v>4728</v>
      </c>
      <c r="C2887" t="s">
        <v>7055</v>
      </c>
      <c r="D2887" t="s">
        <v>3534</v>
      </c>
      <c r="E2887" t="s">
        <v>7056</v>
      </c>
      <c r="F2887" t="s">
        <v>7056</v>
      </c>
      <c r="G2887" t="s">
        <v>639</v>
      </c>
      <c r="H2887" t="s">
        <v>684</v>
      </c>
      <c r="I2887" t="s">
        <v>2732</v>
      </c>
      <c r="J2887" t="s">
        <v>694</v>
      </c>
      <c r="K2887" t="s">
        <v>53</v>
      </c>
      <c r="L2887" s="4">
        <v>2</v>
      </c>
      <c r="M2887" s="4">
        <v>44926</v>
      </c>
      <c r="N2887">
        <v>0.30000001192092896</v>
      </c>
      <c r="AC2887">
        <v>12.5</v>
      </c>
      <c r="AE2887">
        <v>1</v>
      </c>
    </row>
    <row r="2888" spans="1:31" x14ac:dyDescent="0.2">
      <c r="A2888" s="9">
        <v>2009171</v>
      </c>
      <c r="B2888">
        <v>4659</v>
      </c>
      <c r="C2888" t="s">
        <v>7057</v>
      </c>
      <c r="D2888" t="s">
        <v>7058</v>
      </c>
      <c r="E2888" t="s">
        <v>7059</v>
      </c>
      <c r="F2888" t="s">
        <v>7059</v>
      </c>
      <c r="G2888" t="s">
        <v>639</v>
      </c>
      <c r="H2888" t="s">
        <v>684</v>
      </c>
      <c r="I2888" t="s">
        <v>2732</v>
      </c>
      <c r="J2888" t="s">
        <v>694</v>
      </c>
      <c r="K2888" t="s">
        <v>53</v>
      </c>
      <c r="L2888" s="4">
        <v>2</v>
      </c>
      <c r="M2888" s="4">
        <v>44926</v>
      </c>
      <c r="N2888">
        <v>0.5</v>
      </c>
      <c r="AC2888">
        <v>13</v>
      </c>
      <c r="AE2888">
        <v>1</v>
      </c>
    </row>
    <row r="2889" spans="1:31" x14ac:dyDescent="0.2">
      <c r="A2889" s="9">
        <v>2009215</v>
      </c>
      <c r="B2889">
        <v>4749</v>
      </c>
      <c r="C2889" t="s">
        <v>7060</v>
      </c>
      <c r="D2889" t="s">
        <v>7061</v>
      </c>
      <c r="E2889" t="s">
        <v>4459</v>
      </c>
      <c r="F2889" t="s">
        <v>4459</v>
      </c>
      <c r="G2889" t="s">
        <v>639</v>
      </c>
      <c r="H2889" t="s">
        <v>684</v>
      </c>
      <c r="I2889" t="s">
        <v>2732</v>
      </c>
      <c r="J2889" t="s">
        <v>694</v>
      </c>
      <c r="K2889" t="s">
        <v>53</v>
      </c>
      <c r="L2889" s="4">
        <v>2</v>
      </c>
      <c r="M2889" s="4">
        <v>44926</v>
      </c>
      <c r="N2889">
        <v>0.30000001192092896</v>
      </c>
      <c r="AC2889">
        <v>10</v>
      </c>
      <c r="AE2889">
        <v>1</v>
      </c>
    </row>
    <row r="2890" spans="1:31" x14ac:dyDescent="0.2">
      <c r="A2890" s="9">
        <v>2008450</v>
      </c>
      <c r="B2890">
        <v>4368</v>
      </c>
      <c r="C2890" t="s">
        <v>7062</v>
      </c>
      <c r="D2890" t="s">
        <v>7063</v>
      </c>
      <c r="E2890" t="s">
        <v>3950</v>
      </c>
      <c r="F2890" t="s">
        <v>3950</v>
      </c>
      <c r="G2890" t="s">
        <v>639</v>
      </c>
      <c r="H2890" t="s">
        <v>684</v>
      </c>
      <c r="I2890" t="s">
        <v>2732</v>
      </c>
      <c r="J2890" t="s">
        <v>694</v>
      </c>
      <c r="K2890" t="s">
        <v>53</v>
      </c>
      <c r="L2890" s="4">
        <v>2</v>
      </c>
      <c r="M2890" s="4">
        <v>44926</v>
      </c>
      <c r="N2890">
        <v>0.30000001192092896</v>
      </c>
      <c r="AC2890">
        <v>11</v>
      </c>
      <c r="AE2890">
        <v>1</v>
      </c>
    </row>
    <row r="2891" spans="1:31" x14ac:dyDescent="0.2">
      <c r="A2891" s="9">
        <v>2006836</v>
      </c>
      <c r="B2891">
        <v>3769</v>
      </c>
      <c r="C2891" t="s">
        <v>7064</v>
      </c>
      <c r="D2891" t="s">
        <v>7065</v>
      </c>
      <c r="E2891" t="s">
        <v>3950</v>
      </c>
      <c r="F2891" t="s">
        <v>3950</v>
      </c>
      <c r="G2891" t="s">
        <v>639</v>
      </c>
      <c r="H2891" t="s">
        <v>684</v>
      </c>
      <c r="I2891" t="s">
        <v>2732</v>
      </c>
      <c r="J2891" t="s">
        <v>694</v>
      </c>
      <c r="K2891" t="s">
        <v>53</v>
      </c>
      <c r="L2891" s="4">
        <v>2</v>
      </c>
      <c r="M2891" s="4">
        <v>44926</v>
      </c>
      <c r="N2891">
        <v>0.5</v>
      </c>
      <c r="AC2891">
        <v>14.8</v>
      </c>
      <c r="AE2891">
        <v>1</v>
      </c>
    </row>
    <row r="2892" spans="1:31" x14ac:dyDescent="0.2">
      <c r="A2892" s="9">
        <v>2007642</v>
      </c>
      <c r="B2892">
        <v>4053</v>
      </c>
      <c r="C2892" t="s">
        <v>7066</v>
      </c>
      <c r="D2892" t="s">
        <v>7067</v>
      </c>
      <c r="E2892" t="s">
        <v>2811</v>
      </c>
      <c r="F2892" t="s">
        <v>2811</v>
      </c>
      <c r="G2892" t="s">
        <v>639</v>
      </c>
      <c r="H2892" t="s">
        <v>684</v>
      </c>
      <c r="I2892" t="s">
        <v>2732</v>
      </c>
      <c r="J2892" t="s">
        <v>694</v>
      </c>
      <c r="K2892" t="s">
        <v>53</v>
      </c>
      <c r="L2892" s="4">
        <v>2</v>
      </c>
      <c r="M2892" s="4">
        <v>44926</v>
      </c>
      <c r="N2892">
        <v>0.60000002384185791</v>
      </c>
      <c r="AC2892">
        <v>14.1</v>
      </c>
      <c r="AE2892">
        <v>1</v>
      </c>
    </row>
    <row r="2893" spans="1:31" x14ac:dyDescent="0.2">
      <c r="A2893" s="9">
        <v>2009110</v>
      </c>
      <c r="B2893">
        <v>4631</v>
      </c>
      <c r="C2893" t="s">
        <v>7068</v>
      </c>
      <c r="D2893" t="s">
        <v>7069</v>
      </c>
      <c r="E2893" t="s">
        <v>7070</v>
      </c>
      <c r="F2893" t="s">
        <v>7070</v>
      </c>
      <c r="G2893" t="s">
        <v>639</v>
      </c>
      <c r="H2893" t="s">
        <v>684</v>
      </c>
      <c r="I2893" t="s">
        <v>2732</v>
      </c>
      <c r="J2893" t="s">
        <v>694</v>
      </c>
      <c r="K2893" t="s">
        <v>53</v>
      </c>
      <c r="L2893" s="4">
        <v>2</v>
      </c>
      <c r="M2893" s="4">
        <v>44926</v>
      </c>
      <c r="N2893">
        <v>0.30000001192092896</v>
      </c>
      <c r="AC2893">
        <v>11.3</v>
      </c>
      <c r="AE2893">
        <v>1</v>
      </c>
    </row>
    <row r="2894" spans="1:31" x14ac:dyDescent="0.2">
      <c r="A2894" s="9">
        <v>2007641</v>
      </c>
      <c r="B2894">
        <v>4052</v>
      </c>
      <c r="C2894" t="s">
        <v>7071</v>
      </c>
      <c r="D2894" t="s">
        <v>7072</v>
      </c>
      <c r="E2894" t="s">
        <v>2811</v>
      </c>
      <c r="F2894" t="s">
        <v>2811</v>
      </c>
      <c r="G2894" t="s">
        <v>639</v>
      </c>
      <c r="H2894" t="s">
        <v>684</v>
      </c>
      <c r="I2894" t="s">
        <v>2732</v>
      </c>
      <c r="J2894" t="s">
        <v>694</v>
      </c>
      <c r="K2894" t="s">
        <v>53</v>
      </c>
      <c r="L2894" s="4">
        <v>2</v>
      </c>
      <c r="M2894" s="4">
        <v>44926</v>
      </c>
      <c r="N2894">
        <v>1.2999999523162842</v>
      </c>
      <c r="AC2894">
        <v>21.5</v>
      </c>
      <c r="AE2894">
        <v>1</v>
      </c>
    </row>
    <row r="2895" spans="1:31" x14ac:dyDescent="0.2">
      <c r="A2895" s="9">
        <v>2008971</v>
      </c>
      <c r="B2895">
        <v>4553</v>
      </c>
      <c r="C2895" t="s">
        <v>7073</v>
      </c>
      <c r="D2895" t="s">
        <v>7074</v>
      </c>
      <c r="E2895" t="s">
        <v>7075</v>
      </c>
      <c r="F2895" t="s">
        <v>7075</v>
      </c>
      <c r="G2895" t="s">
        <v>639</v>
      </c>
      <c r="H2895" t="s">
        <v>684</v>
      </c>
      <c r="I2895" t="s">
        <v>2732</v>
      </c>
      <c r="J2895" t="s">
        <v>694</v>
      </c>
      <c r="K2895" t="s">
        <v>53</v>
      </c>
      <c r="L2895" s="4">
        <v>2</v>
      </c>
      <c r="M2895" s="4">
        <v>44926</v>
      </c>
      <c r="N2895">
        <v>0.30000001192092896</v>
      </c>
      <c r="AC2895">
        <v>13.8</v>
      </c>
      <c r="AE2895">
        <v>1</v>
      </c>
    </row>
    <row r="2896" spans="1:31" x14ac:dyDescent="0.2">
      <c r="A2896" s="9">
        <v>2009236</v>
      </c>
      <c r="B2896">
        <v>4726</v>
      </c>
      <c r="C2896" t="s">
        <v>7076</v>
      </c>
      <c r="D2896" t="s">
        <v>7077</v>
      </c>
      <c r="E2896" t="s">
        <v>7078</v>
      </c>
      <c r="F2896" t="s">
        <v>7078</v>
      </c>
      <c r="G2896" t="s">
        <v>639</v>
      </c>
      <c r="H2896" t="s">
        <v>684</v>
      </c>
      <c r="I2896" t="s">
        <v>2732</v>
      </c>
      <c r="J2896" t="s">
        <v>694</v>
      </c>
      <c r="K2896" t="s">
        <v>53</v>
      </c>
      <c r="L2896" s="4">
        <v>2</v>
      </c>
      <c r="M2896" s="4">
        <v>44926</v>
      </c>
      <c r="N2896">
        <v>0.30000001192092896</v>
      </c>
      <c r="AC2896">
        <v>11.9</v>
      </c>
      <c r="AE2896">
        <v>1</v>
      </c>
    </row>
    <row r="2897" spans="1:31" x14ac:dyDescent="0.2">
      <c r="A2897" s="9">
        <v>2009183</v>
      </c>
      <c r="B2897">
        <v>4730</v>
      </c>
      <c r="C2897" t="s">
        <v>7079</v>
      </c>
      <c r="D2897" t="s">
        <v>7080</v>
      </c>
      <c r="E2897" t="s">
        <v>7081</v>
      </c>
      <c r="F2897" t="s">
        <v>7081</v>
      </c>
      <c r="G2897" t="s">
        <v>639</v>
      </c>
      <c r="H2897" t="s">
        <v>684</v>
      </c>
      <c r="I2897" t="s">
        <v>2732</v>
      </c>
      <c r="J2897" t="s">
        <v>694</v>
      </c>
      <c r="K2897" t="s">
        <v>53</v>
      </c>
      <c r="L2897" s="4">
        <v>2</v>
      </c>
      <c r="M2897" s="4">
        <v>44926</v>
      </c>
      <c r="N2897">
        <v>0.30000001192092896</v>
      </c>
      <c r="AC2897">
        <v>13.1</v>
      </c>
      <c r="AE2897">
        <v>1</v>
      </c>
    </row>
    <row r="2898" spans="1:31" x14ac:dyDescent="0.2">
      <c r="A2898" s="9">
        <v>2009204</v>
      </c>
      <c r="B2898">
        <v>4717</v>
      </c>
      <c r="C2898" t="s">
        <v>7082</v>
      </c>
      <c r="D2898" t="s">
        <v>7083</v>
      </c>
      <c r="E2898" t="s">
        <v>3876</v>
      </c>
      <c r="F2898" t="s">
        <v>3876</v>
      </c>
      <c r="G2898" t="s">
        <v>639</v>
      </c>
      <c r="H2898" t="s">
        <v>684</v>
      </c>
      <c r="I2898" t="s">
        <v>2732</v>
      </c>
      <c r="J2898" t="s">
        <v>694</v>
      </c>
      <c r="K2898" t="s">
        <v>53</v>
      </c>
      <c r="L2898" s="4">
        <v>2</v>
      </c>
      <c r="M2898" s="4">
        <v>44926</v>
      </c>
      <c r="N2898">
        <v>0.30000001192092896</v>
      </c>
      <c r="AC2898">
        <v>13.1</v>
      </c>
      <c r="AE2898">
        <v>1</v>
      </c>
    </row>
    <row r="2899" spans="1:31" x14ac:dyDescent="0.2">
      <c r="A2899" s="9">
        <v>2008966</v>
      </c>
      <c r="B2899">
        <v>4607</v>
      </c>
      <c r="C2899" t="s">
        <v>7084</v>
      </c>
      <c r="D2899" t="s">
        <v>7085</v>
      </c>
      <c r="E2899" t="s">
        <v>7862</v>
      </c>
      <c r="F2899" t="s">
        <v>7862</v>
      </c>
      <c r="G2899" t="s">
        <v>639</v>
      </c>
      <c r="H2899" t="s">
        <v>684</v>
      </c>
      <c r="I2899" t="s">
        <v>2732</v>
      </c>
      <c r="J2899" t="s">
        <v>694</v>
      </c>
      <c r="K2899" t="s">
        <v>53</v>
      </c>
      <c r="L2899" s="4">
        <v>2</v>
      </c>
      <c r="M2899" s="4">
        <v>44926</v>
      </c>
      <c r="N2899">
        <v>0.30000001192092896</v>
      </c>
      <c r="AC2899">
        <v>12.5</v>
      </c>
      <c r="AE2899">
        <v>1</v>
      </c>
    </row>
    <row r="2900" spans="1:31" x14ac:dyDescent="0.2">
      <c r="A2900" s="9">
        <v>2009341</v>
      </c>
      <c r="B2900">
        <v>4742</v>
      </c>
      <c r="C2900" t="s">
        <v>7086</v>
      </c>
      <c r="D2900" t="s">
        <v>7087</v>
      </c>
      <c r="E2900" t="s">
        <v>7088</v>
      </c>
      <c r="F2900" t="s">
        <v>7088</v>
      </c>
      <c r="G2900" t="s">
        <v>639</v>
      </c>
      <c r="H2900" t="s">
        <v>684</v>
      </c>
      <c r="I2900" t="s">
        <v>2732</v>
      </c>
      <c r="J2900" t="s">
        <v>686</v>
      </c>
      <c r="K2900" t="s">
        <v>53</v>
      </c>
      <c r="L2900" s="4">
        <v>2</v>
      </c>
      <c r="M2900" s="4">
        <v>44926</v>
      </c>
      <c r="N2900">
        <v>2</v>
      </c>
      <c r="O2900">
        <v>1.1000000238418579</v>
      </c>
      <c r="P2900">
        <v>1.3999999761581421</v>
      </c>
      <c r="AC2900">
        <v>70</v>
      </c>
      <c r="AE2900">
        <v>1</v>
      </c>
    </row>
    <row r="2901" spans="1:31" x14ac:dyDescent="0.2">
      <c r="A2901" s="9">
        <v>2009133</v>
      </c>
      <c r="B2901">
        <v>4707</v>
      </c>
      <c r="C2901" t="s">
        <v>7089</v>
      </c>
      <c r="D2901" t="s">
        <v>7090</v>
      </c>
      <c r="E2901" t="s">
        <v>1264</v>
      </c>
      <c r="F2901" t="s">
        <v>2668</v>
      </c>
      <c r="G2901" t="s">
        <v>639</v>
      </c>
      <c r="H2901" t="s">
        <v>639</v>
      </c>
      <c r="I2901" t="s">
        <v>2732</v>
      </c>
      <c r="J2901" t="s">
        <v>647</v>
      </c>
      <c r="K2901" t="s">
        <v>53</v>
      </c>
      <c r="L2901" s="4">
        <v>2</v>
      </c>
      <c r="M2901" s="4">
        <v>44926</v>
      </c>
      <c r="O2901">
        <v>32</v>
      </c>
      <c r="P2901">
        <v>40</v>
      </c>
      <c r="T2901">
        <v>4.4000000953674316</v>
      </c>
      <c r="X2901">
        <v>0.10000000149011612</v>
      </c>
      <c r="Y2901">
        <v>0.10000000149011612</v>
      </c>
      <c r="AA2901">
        <v>0.10000000149011612</v>
      </c>
      <c r="AE2901">
        <v>1</v>
      </c>
    </row>
    <row r="2902" spans="1:31" x14ac:dyDescent="0.2">
      <c r="A2902" s="9">
        <v>2009131</v>
      </c>
      <c r="B2902">
        <v>4713</v>
      </c>
      <c r="C2902" t="s">
        <v>7091</v>
      </c>
      <c r="D2902" t="s">
        <v>7092</v>
      </c>
      <c r="E2902" t="s">
        <v>1264</v>
      </c>
      <c r="F2902" t="s">
        <v>2668</v>
      </c>
      <c r="G2902" t="s">
        <v>639</v>
      </c>
      <c r="H2902" t="s">
        <v>639</v>
      </c>
      <c r="I2902" t="s">
        <v>2732</v>
      </c>
      <c r="J2902" t="s">
        <v>641</v>
      </c>
      <c r="K2902" t="s">
        <v>53</v>
      </c>
      <c r="L2902" s="4">
        <v>2</v>
      </c>
      <c r="M2902" s="4">
        <v>44926</v>
      </c>
      <c r="N2902">
        <v>15</v>
      </c>
      <c r="P2902">
        <v>9</v>
      </c>
      <c r="Q2902">
        <v>20</v>
      </c>
      <c r="AE2902">
        <v>1</v>
      </c>
    </row>
    <row r="2903" spans="1:31" x14ac:dyDescent="0.2">
      <c r="A2903" s="9">
        <v>2009132</v>
      </c>
      <c r="B2903">
        <v>4708</v>
      </c>
      <c r="C2903" t="s">
        <v>7093</v>
      </c>
      <c r="D2903" t="s">
        <v>7094</v>
      </c>
      <c r="E2903" t="s">
        <v>1264</v>
      </c>
      <c r="F2903" t="s">
        <v>2668</v>
      </c>
      <c r="G2903" t="s">
        <v>639</v>
      </c>
      <c r="H2903" t="s">
        <v>639</v>
      </c>
      <c r="I2903" t="s">
        <v>2732</v>
      </c>
      <c r="J2903" t="s">
        <v>641</v>
      </c>
      <c r="K2903" t="s">
        <v>53</v>
      </c>
      <c r="L2903" s="4">
        <v>2</v>
      </c>
      <c r="M2903" s="4">
        <v>44926</v>
      </c>
      <c r="N2903">
        <v>14</v>
      </c>
      <c r="O2903">
        <v>12</v>
      </c>
      <c r="P2903">
        <v>14</v>
      </c>
      <c r="T2903">
        <v>14</v>
      </c>
      <c r="V2903">
        <v>0.10000000149011612</v>
      </c>
      <c r="W2903">
        <v>0.10000000149011612</v>
      </c>
      <c r="X2903">
        <v>0.10000000149011612</v>
      </c>
      <c r="Y2903">
        <v>0.10000000149011612</v>
      </c>
      <c r="Z2903">
        <v>0.10000000149011612</v>
      </c>
      <c r="AE2903">
        <v>1</v>
      </c>
    </row>
    <row r="2904" spans="1:31" x14ac:dyDescent="0.2">
      <c r="A2904" s="9">
        <v>2004525</v>
      </c>
      <c r="B2904">
        <v>3451</v>
      </c>
      <c r="C2904" t="s">
        <v>7095</v>
      </c>
      <c r="D2904" t="s">
        <v>7096</v>
      </c>
      <c r="E2904" t="s">
        <v>3234</v>
      </c>
      <c r="F2904" t="s">
        <v>3234</v>
      </c>
      <c r="G2904" t="s">
        <v>639</v>
      </c>
      <c r="H2904" t="s">
        <v>639</v>
      </c>
      <c r="I2904" t="s">
        <v>2732</v>
      </c>
      <c r="J2904" t="s">
        <v>729</v>
      </c>
      <c r="K2904" t="s">
        <v>53</v>
      </c>
      <c r="L2904" s="4">
        <v>40386</v>
      </c>
      <c r="M2904" s="4">
        <v>44926</v>
      </c>
      <c r="AC2904">
        <v>80</v>
      </c>
      <c r="AE2904">
        <v>1</v>
      </c>
    </row>
    <row r="2905" spans="1:31" x14ac:dyDescent="0.2">
      <c r="A2905" s="9">
        <v>2005234</v>
      </c>
      <c r="B2905">
        <v>3503</v>
      </c>
      <c r="C2905" t="s">
        <v>7097</v>
      </c>
      <c r="D2905" t="s">
        <v>7098</v>
      </c>
      <c r="E2905" t="s">
        <v>2962</v>
      </c>
      <c r="F2905" t="s">
        <v>2962</v>
      </c>
      <c r="G2905" t="s">
        <v>639</v>
      </c>
      <c r="H2905" t="s">
        <v>639</v>
      </c>
      <c r="I2905" t="s">
        <v>2732</v>
      </c>
      <c r="J2905" t="s">
        <v>729</v>
      </c>
      <c r="K2905" t="s">
        <v>53</v>
      </c>
      <c r="L2905" s="4">
        <v>2</v>
      </c>
      <c r="M2905" s="4">
        <v>44926</v>
      </c>
      <c r="AC2905">
        <v>25</v>
      </c>
      <c r="AE2905">
        <v>1</v>
      </c>
    </row>
    <row r="2906" spans="1:31" x14ac:dyDescent="0.2">
      <c r="A2906" s="9">
        <v>2007382</v>
      </c>
      <c r="B2906">
        <v>3999</v>
      </c>
      <c r="C2906" t="s">
        <v>7099</v>
      </c>
      <c r="D2906" t="s">
        <v>7100</v>
      </c>
      <c r="E2906" t="s">
        <v>4936</v>
      </c>
      <c r="F2906" t="s">
        <v>4936</v>
      </c>
      <c r="G2906" t="s">
        <v>639</v>
      </c>
      <c r="H2906" t="s">
        <v>639</v>
      </c>
      <c r="I2906" t="s">
        <v>2732</v>
      </c>
      <c r="J2906" t="s">
        <v>729</v>
      </c>
      <c r="K2906" t="s">
        <v>54</v>
      </c>
      <c r="L2906" s="4">
        <v>2</v>
      </c>
      <c r="M2906" s="4">
        <v>44926</v>
      </c>
      <c r="AE2906">
        <v>1.1000000000000001</v>
      </c>
    </row>
    <row r="2907" spans="1:31" x14ac:dyDescent="0.2">
      <c r="A2907" s="9">
        <v>2007379</v>
      </c>
      <c r="B2907">
        <v>3996</v>
      </c>
      <c r="C2907" t="s">
        <v>7101</v>
      </c>
      <c r="D2907" t="s">
        <v>7102</v>
      </c>
      <c r="E2907" t="s">
        <v>4936</v>
      </c>
      <c r="F2907" t="s">
        <v>4936</v>
      </c>
      <c r="G2907" t="s">
        <v>639</v>
      </c>
      <c r="H2907" t="s">
        <v>639</v>
      </c>
      <c r="I2907" t="s">
        <v>2732</v>
      </c>
      <c r="J2907" t="s">
        <v>729</v>
      </c>
      <c r="K2907" t="s">
        <v>54</v>
      </c>
      <c r="L2907" s="4">
        <v>2</v>
      </c>
      <c r="M2907" s="4">
        <v>44926</v>
      </c>
      <c r="AE2907">
        <v>1.1000000000000001</v>
      </c>
    </row>
    <row r="2908" spans="1:31" x14ac:dyDescent="0.2">
      <c r="A2908" s="9">
        <v>2008942</v>
      </c>
      <c r="B2908">
        <v>4611</v>
      </c>
      <c r="C2908" t="s">
        <v>7103</v>
      </c>
      <c r="D2908" t="s">
        <v>7104</v>
      </c>
      <c r="E2908" t="s">
        <v>6986</v>
      </c>
      <c r="F2908" t="s">
        <v>6987</v>
      </c>
      <c r="G2908" t="s">
        <v>639</v>
      </c>
      <c r="H2908" t="s">
        <v>639</v>
      </c>
      <c r="I2908" t="s">
        <v>2732</v>
      </c>
      <c r="J2908" t="s">
        <v>729</v>
      </c>
      <c r="K2908" t="s">
        <v>54</v>
      </c>
      <c r="L2908" s="4">
        <v>2</v>
      </c>
      <c r="M2908" s="4">
        <v>44926</v>
      </c>
      <c r="AE2908">
        <v>1.1000000000000001</v>
      </c>
    </row>
    <row r="2909" spans="1:31" x14ac:dyDescent="0.2">
      <c r="A2909" s="9">
        <v>2008913</v>
      </c>
      <c r="B2909">
        <v>4608</v>
      </c>
      <c r="C2909" t="s">
        <v>7105</v>
      </c>
      <c r="D2909" t="s">
        <v>4790</v>
      </c>
      <c r="E2909" t="s">
        <v>3449</v>
      </c>
      <c r="F2909" t="s">
        <v>3449</v>
      </c>
      <c r="G2909" t="s">
        <v>639</v>
      </c>
      <c r="H2909" t="s">
        <v>639</v>
      </c>
      <c r="I2909" t="s">
        <v>2732</v>
      </c>
      <c r="J2909" t="s">
        <v>694</v>
      </c>
      <c r="K2909" t="s">
        <v>54</v>
      </c>
      <c r="L2909" s="4">
        <v>2</v>
      </c>
      <c r="M2909" s="4">
        <v>44926</v>
      </c>
      <c r="N2909">
        <v>7.5</v>
      </c>
      <c r="O2909">
        <v>8</v>
      </c>
      <c r="P2909">
        <v>6</v>
      </c>
      <c r="AE2909">
        <v>1.1000000000000001</v>
      </c>
    </row>
    <row r="2910" spans="1:31" x14ac:dyDescent="0.2">
      <c r="A2910" s="9">
        <v>2009422</v>
      </c>
      <c r="B2910">
        <v>4755</v>
      </c>
      <c r="C2910" t="s">
        <v>7106</v>
      </c>
      <c r="D2910" t="s">
        <v>2850</v>
      </c>
      <c r="E2910" t="s">
        <v>7107</v>
      </c>
      <c r="F2910" t="s">
        <v>7107</v>
      </c>
      <c r="G2910" t="s">
        <v>639</v>
      </c>
      <c r="H2910" t="s">
        <v>684</v>
      </c>
      <c r="I2910" t="s">
        <v>2732</v>
      </c>
      <c r="J2910" t="s">
        <v>694</v>
      </c>
      <c r="K2910" t="s">
        <v>54</v>
      </c>
      <c r="L2910" s="4">
        <v>2</v>
      </c>
      <c r="M2910" s="4">
        <v>44926</v>
      </c>
      <c r="N2910">
        <v>5.000000074505806E-2</v>
      </c>
      <c r="P2910">
        <v>0.10000000149011612</v>
      </c>
      <c r="AC2910">
        <v>2.5</v>
      </c>
      <c r="AE2910">
        <v>1</v>
      </c>
    </row>
    <row r="2911" spans="1:31" x14ac:dyDescent="0.2">
      <c r="A2911" s="9">
        <v>2009424</v>
      </c>
      <c r="B2911">
        <v>4765</v>
      </c>
      <c r="C2911" t="s">
        <v>7108</v>
      </c>
      <c r="D2911" t="s">
        <v>2850</v>
      </c>
      <c r="E2911" t="s">
        <v>7109</v>
      </c>
      <c r="F2911" t="s">
        <v>7109</v>
      </c>
      <c r="G2911" t="s">
        <v>639</v>
      </c>
      <c r="H2911" t="s">
        <v>684</v>
      </c>
      <c r="I2911" t="s">
        <v>2732</v>
      </c>
      <c r="J2911" t="s">
        <v>694</v>
      </c>
      <c r="K2911" t="s">
        <v>54</v>
      </c>
      <c r="L2911" s="4">
        <v>2</v>
      </c>
      <c r="M2911" s="4">
        <v>44926</v>
      </c>
      <c r="N2911">
        <v>0.10000000149011612</v>
      </c>
      <c r="O2911">
        <v>9.9999997764825821E-3</v>
      </c>
      <c r="P2911">
        <v>0.15000000596046448</v>
      </c>
      <c r="AC2911">
        <v>8.4</v>
      </c>
      <c r="AE2911">
        <v>1</v>
      </c>
    </row>
    <row r="2912" spans="1:31" x14ac:dyDescent="0.2">
      <c r="A2912" s="9">
        <v>2004867</v>
      </c>
      <c r="B2912">
        <v>3471</v>
      </c>
      <c r="C2912" t="s">
        <v>7110</v>
      </c>
      <c r="D2912" t="s">
        <v>2850</v>
      </c>
      <c r="E2912" t="s">
        <v>7111</v>
      </c>
      <c r="F2912" t="s">
        <v>7111</v>
      </c>
      <c r="G2912" t="s">
        <v>639</v>
      </c>
      <c r="H2912" t="s">
        <v>684</v>
      </c>
      <c r="I2912" t="s">
        <v>2732</v>
      </c>
      <c r="J2912" t="s">
        <v>694</v>
      </c>
      <c r="K2912" t="s">
        <v>54</v>
      </c>
      <c r="L2912" s="4">
        <v>40442</v>
      </c>
      <c r="M2912" s="4">
        <v>44926</v>
      </c>
      <c r="N2912">
        <v>5.000000074505806E-2</v>
      </c>
      <c r="O2912">
        <v>0</v>
      </c>
      <c r="P2912">
        <v>0.10000000149011612</v>
      </c>
      <c r="AC2912">
        <v>3.8</v>
      </c>
      <c r="AE2912">
        <v>1</v>
      </c>
    </row>
    <row r="2913" spans="1:31" x14ac:dyDescent="0.2">
      <c r="A2913" s="9">
        <v>2004866</v>
      </c>
      <c r="B2913">
        <v>3470</v>
      </c>
      <c r="C2913" t="s">
        <v>7112</v>
      </c>
      <c r="D2913" t="s">
        <v>2850</v>
      </c>
      <c r="E2913" t="s">
        <v>7113</v>
      </c>
      <c r="F2913" t="s">
        <v>7113</v>
      </c>
      <c r="G2913" t="s">
        <v>639</v>
      </c>
      <c r="H2913" t="s">
        <v>684</v>
      </c>
      <c r="I2913" t="s">
        <v>2732</v>
      </c>
      <c r="J2913" t="s">
        <v>694</v>
      </c>
      <c r="K2913" t="s">
        <v>54</v>
      </c>
      <c r="L2913" s="4">
        <v>40442</v>
      </c>
      <c r="M2913" s="4">
        <v>44926</v>
      </c>
      <c r="N2913">
        <v>5.9999998658895493E-2</v>
      </c>
      <c r="O2913">
        <v>0</v>
      </c>
      <c r="P2913">
        <v>0.10000000149011612</v>
      </c>
      <c r="AC2913">
        <v>2.5</v>
      </c>
      <c r="AE2913">
        <v>1</v>
      </c>
    </row>
    <row r="2914" spans="1:31" x14ac:dyDescent="0.2">
      <c r="A2914" s="9">
        <v>2008965</v>
      </c>
      <c r="B2914">
        <v>4624</v>
      </c>
      <c r="C2914" t="s">
        <v>7114</v>
      </c>
      <c r="D2914" t="s">
        <v>3596</v>
      </c>
      <c r="E2914" t="s">
        <v>7115</v>
      </c>
      <c r="F2914" t="s">
        <v>7115</v>
      </c>
      <c r="G2914" t="s">
        <v>639</v>
      </c>
      <c r="H2914" t="s">
        <v>684</v>
      </c>
      <c r="I2914" t="s">
        <v>2732</v>
      </c>
      <c r="J2914" t="s">
        <v>694</v>
      </c>
      <c r="K2914" t="s">
        <v>54</v>
      </c>
      <c r="L2914" s="4">
        <v>2</v>
      </c>
      <c r="M2914" s="4">
        <v>44926</v>
      </c>
      <c r="N2914">
        <v>9.9999997764825821E-3</v>
      </c>
      <c r="P2914">
        <v>0.10000000149011612</v>
      </c>
      <c r="AC2914">
        <v>3</v>
      </c>
      <c r="AE2914">
        <v>1</v>
      </c>
    </row>
    <row r="2915" spans="1:31" x14ac:dyDescent="0.2">
      <c r="A2915" s="9">
        <v>2008990</v>
      </c>
      <c r="B2915">
        <v>4636</v>
      </c>
      <c r="C2915" t="s">
        <v>7116</v>
      </c>
      <c r="D2915" t="s">
        <v>7117</v>
      </c>
      <c r="E2915" t="s">
        <v>3452</v>
      </c>
      <c r="F2915" t="s">
        <v>7118</v>
      </c>
      <c r="G2915" t="s">
        <v>639</v>
      </c>
      <c r="H2915" t="s">
        <v>639</v>
      </c>
      <c r="I2915" t="s">
        <v>2732</v>
      </c>
      <c r="J2915" t="s">
        <v>729</v>
      </c>
      <c r="K2915" t="s">
        <v>54</v>
      </c>
      <c r="L2915" s="4">
        <v>2</v>
      </c>
      <c r="M2915" s="4">
        <v>44926</v>
      </c>
      <c r="AE2915">
        <v>1.1000000000000001</v>
      </c>
    </row>
    <row r="2916" spans="1:31" x14ac:dyDescent="0.2">
      <c r="A2916" s="9">
        <v>2009299</v>
      </c>
      <c r="B2916">
        <v>4746</v>
      </c>
      <c r="C2916" t="s">
        <v>7119</v>
      </c>
      <c r="D2916" t="s">
        <v>7120</v>
      </c>
      <c r="E2916" t="s">
        <v>3452</v>
      </c>
      <c r="F2916" t="s">
        <v>7118</v>
      </c>
      <c r="G2916" t="s">
        <v>639</v>
      </c>
      <c r="H2916" t="s">
        <v>639</v>
      </c>
      <c r="I2916" t="s">
        <v>2732</v>
      </c>
      <c r="J2916" t="s">
        <v>729</v>
      </c>
      <c r="K2916" t="s">
        <v>54</v>
      </c>
      <c r="L2916" s="4">
        <v>2</v>
      </c>
      <c r="M2916" s="4">
        <v>44926</v>
      </c>
      <c r="AE2916">
        <v>1.1000000000000001</v>
      </c>
    </row>
    <row r="2917" spans="1:31" x14ac:dyDescent="0.2">
      <c r="A2917" s="9">
        <v>2009298</v>
      </c>
      <c r="B2917">
        <v>4745</v>
      </c>
      <c r="C2917" t="s">
        <v>7121</v>
      </c>
      <c r="D2917" t="s">
        <v>7122</v>
      </c>
      <c r="E2917" t="s">
        <v>3452</v>
      </c>
      <c r="F2917" t="s">
        <v>7118</v>
      </c>
      <c r="G2917" t="s">
        <v>639</v>
      </c>
      <c r="H2917" t="s">
        <v>639</v>
      </c>
      <c r="I2917" t="s">
        <v>2732</v>
      </c>
      <c r="J2917" t="s">
        <v>729</v>
      </c>
      <c r="K2917" t="s">
        <v>54</v>
      </c>
      <c r="L2917" s="4">
        <v>2</v>
      </c>
      <c r="M2917" s="4">
        <v>44926</v>
      </c>
      <c r="AE2917">
        <v>1.1000000000000001</v>
      </c>
    </row>
    <row r="2918" spans="1:31" x14ac:dyDescent="0.2">
      <c r="A2918" s="9">
        <v>2009010</v>
      </c>
      <c r="B2918">
        <v>4646</v>
      </c>
      <c r="C2918" t="s">
        <v>7123</v>
      </c>
      <c r="D2918" t="s">
        <v>7124</v>
      </c>
      <c r="E2918" t="s">
        <v>3452</v>
      </c>
      <c r="F2918" t="s">
        <v>7118</v>
      </c>
      <c r="G2918" t="s">
        <v>639</v>
      </c>
      <c r="H2918" t="s">
        <v>639</v>
      </c>
      <c r="I2918" t="s">
        <v>2732</v>
      </c>
      <c r="J2918" t="s">
        <v>729</v>
      </c>
      <c r="K2918" t="s">
        <v>54</v>
      </c>
      <c r="L2918" s="4">
        <v>2</v>
      </c>
      <c r="M2918" s="4">
        <v>44926</v>
      </c>
      <c r="AE2918">
        <v>1.1000000000000001</v>
      </c>
    </row>
    <row r="2919" spans="1:31" x14ac:dyDescent="0.2">
      <c r="A2919" s="9">
        <v>2008982</v>
      </c>
      <c r="B2919">
        <v>4675</v>
      </c>
      <c r="C2919" t="s">
        <v>7125</v>
      </c>
      <c r="D2919" t="s">
        <v>7126</v>
      </c>
      <c r="E2919" t="s">
        <v>2096</v>
      </c>
      <c r="F2919" t="s">
        <v>2644</v>
      </c>
      <c r="G2919" t="s">
        <v>639</v>
      </c>
      <c r="H2919" t="s">
        <v>639</v>
      </c>
      <c r="I2919" t="s">
        <v>2732</v>
      </c>
      <c r="J2919" t="s">
        <v>729</v>
      </c>
      <c r="K2919" t="s">
        <v>54</v>
      </c>
      <c r="L2919" s="4">
        <v>2</v>
      </c>
      <c r="M2919" s="4">
        <v>44926</v>
      </c>
      <c r="AE2919">
        <v>1.1000000000000001</v>
      </c>
    </row>
    <row r="2920" spans="1:31" x14ac:dyDescent="0.2">
      <c r="A2920" s="9">
        <v>2007638</v>
      </c>
      <c r="B2920">
        <v>4063</v>
      </c>
      <c r="C2920" t="s">
        <v>7127</v>
      </c>
      <c r="D2920" t="s">
        <v>7128</v>
      </c>
      <c r="E2920" t="s">
        <v>1331</v>
      </c>
      <c r="F2920" t="s">
        <v>1331</v>
      </c>
      <c r="G2920" t="s">
        <v>639</v>
      </c>
      <c r="H2920" t="s">
        <v>639</v>
      </c>
      <c r="I2920" t="s">
        <v>2732</v>
      </c>
      <c r="J2920" t="s">
        <v>729</v>
      </c>
      <c r="K2920" t="s">
        <v>54</v>
      </c>
      <c r="L2920" s="4">
        <v>2</v>
      </c>
      <c r="M2920" s="4">
        <v>44926</v>
      </c>
      <c r="N2920">
        <v>3.9999999105930328E-2</v>
      </c>
      <c r="O2920">
        <v>1.9999999552965164E-2</v>
      </c>
      <c r="P2920">
        <v>3.9999999105930328E-2</v>
      </c>
      <c r="AE2920">
        <v>1.1000000000000001</v>
      </c>
    </row>
    <row r="2921" spans="1:31" x14ac:dyDescent="0.2">
      <c r="A2921" s="9">
        <v>2010035</v>
      </c>
      <c r="B2921">
        <v>5112</v>
      </c>
      <c r="C2921" t="s">
        <v>7129</v>
      </c>
      <c r="D2921" t="s">
        <v>7130</v>
      </c>
      <c r="E2921" t="s">
        <v>7131</v>
      </c>
      <c r="F2921" t="s">
        <v>7131</v>
      </c>
      <c r="G2921" t="s">
        <v>639</v>
      </c>
      <c r="H2921" t="s">
        <v>684</v>
      </c>
      <c r="I2921" t="s">
        <v>2732</v>
      </c>
      <c r="J2921" t="s">
        <v>694</v>
      </c>
      <c r="K2921" t="s">
        <v>53</v>
      </c>
      <c r="L2921" s="4">
        <v>2</v>
      </c>
      <c r="M2921" s="4">
        <v>44926</v>
      </c>
      <c r="N2921">
        <v>0.80000001192092896</v>
      </c>
      <c r="O2921">
        <v>1</v>
      </c>
      <c r="P2921">
        <v>0.60000002384185791</v>
      </c>
      <c r="AC2921">
        <v>15.8</v>
      </c>
      <c r="AE2921">
        <v>1</v>
      </c>
    </row>
    <row r="2922" spans="1:31" x14ac:dyDescent="0.2">
      <c r="A2922" s="9">
        <v>2007700</v>
      </c>
      <c r="B2922">
        <v>4094</v>
      </c>
      <c r="C2922" t="s">
        <v>7132</v>
      </c>
      <c r="D2922" t="s">
        <v>2900</v>
      </c>
      <c r="E2922" t="s">
        <v>1540</v>
      </c>
      <c r="F2922" t="s">
        <v>1540</v>
      </c>
      <c r="G2922" t="s">
        <v>639</v>
      </c>
      <c r="H2922" t="s">
        <v>639</v>
      </c>
      <c r="I2922" t="s">
        <v>2732</v>
      </c>
      <c r="J2922" t="s">
        <v>641</v>
      </c>
      <c r="K2922" t="s">
        <v>53</v>
      </c>
      <c r="L2922" s="4">
        <v>2</v>
      </c>
      <c r="M2922" s="4">
        <v>44926</v>
      </c>
      <c r="N2922">
        <v>15</v>
      </c>
      <c r="AE2922">
        <v>1</v>
      </c>
    </row>
    <row r="2923" spans="1:31" x14ac:dyDescent="0.2">
      <c r="A2923" s="9">
        <v>2007701</v>
      </c>
      <c r="B2923">
        <v>4096</v>
      </c>
      <c r="C2923" t="s">
        <v>7133</v>
      </c>
      <c r="D2923" t="s">
        <v>7134</v>
      </c>
      <c r="E2923" t="s">
        <v>1540</v>
      </c>
      <c r="F2923" t="s">
        <v>1540</v>
      </c>
      <c r="G2923" t="s">
        <v>639</v>
      </c>
      <c r="H2923" t="s">
        <v>639</v>
      </c>
      <c r="I2923" t="s">
        <v>2732</v>
      </c>
      <c r="J2923" t="s">
        <v>641</v>
      </c>
      <c r="K2923" t="s">
        <v>53</v>
      </c>
      <c r="L2923" s="4">
        <v>2</v>
      </c>
      <c r="M2923" s="4">
        <v>44926</v>
      </c>
      <c r="N2923">
        <v>15.5</v>
      </c>
      <c r="AE2923">
        <v>1</v>
      </c>
    </row>
    <row r="2924" spans="1:31" x14ac:dyDescent="0.2">
      <c r="A2924" s="9">
        <v>2000709</v>
      </c>
      <c r="B2924">
        <v>1027</v>
      </c>
      <c r="C2924" t="s">
        <v>7135</v>
      </c>
      <c r="D2924" t="s">
        <v>6595</v>
      </c>
      <c r="E2924" t="s">
        <v>958</v>
      </c>
      <c r="F2924" t="s">
        <v>1540</v>
      </c>
      <c r="G2924" t="s">
        <v>639</v>
      </c>
      <c r="H2924" t="s">
        <v>639</v>
      </c>
      <c r="I2924" t="s">
        <v>2732</v>
      </c>
      <c r="J2924" t="s">
        <v>641</v>
      </c>
      <c r="K2924" t="s">
        <v>53</v>
      </c>
      <c r="L2924" s="4">
        <v>39994</v>
      </c>
      <c r="M2924" s="4">
        <v>44926</v>
      </c>
      <c r="N2924">
        <v>27</v>
      </c>
      <c r="R2924">
        <v>4</v>
      </c>
      <c r="AE2924">
        <v>1</v>
      </c>
    </row>
    <row r="2925" spans="1:31" x14ac:dyDescent="0.2">
      <c r="A2925" s="9">
        <v>2004627</v>
      </c>
      <c r="B2925">
        <v>3458</v>
      </c>
      <c r="C2925" t="s">
        <v>7136</v>
      </c>
      <c r="D2925" t="s">
        <v>6595</v>
      </c>
      <c r="E2925" t="s">
        <v>1540</v>
      </c>
      <c r="F2925" t="s">
        <v>1540</v>
      </c>
      <c r="G2925" t="s">
        <v>639</v>
      </c>
      <c r="H2925" t="s">
        <v>639</v>
      </c>
      <c r="I2925" t="s">
        <v>2732</v>
      </c>
      <c r="J2925" t="s">
        <v>641</v>
      </c>
      <c r="K2925" t="s">
        <v>53</v>
      </c>
      <c r="L2925" s="4">
        <v>40421</v>
      </c>
      <c r="M2925" s="4">
        <v>44926</v>
      </c>
      <c r="N2925">
        <v>27</v>
      </c>
      <c r="R2925">
        <v>4</v>
      </c>
      <c r="AE2925">
        <v>1</v>
      </c>
    </row>
    <row r="2926" spans="1:31" x14ac:dyDescent="0.2">
      <c r="A2926" s="9">
        <v>2009096</v>
      </c>
      <c r="B2926">
        <v>4665</v>
      </c>
      <c r="C2926" t="s">
        <v>7137</v>
      </c>
      <c r="D2926" t="s">
        <v>7138</v>
      </c>
      <c r="E2926" t="s">
        <v>1540</v>
      </c>
      <c r="F2926" t="s">
        <v>1540</v>
      </c>
      <c r="G2926" t="s">
        <v>639</v>
      </c>
      <c r="H2926" t="s">
        <v>639</v>
      </c>
      <c r="I2926" t="s">
        <v>2732</v>
      </c>
      <c r="J2926" t="s">
        <v>641</v>
      </c>
      <c r="K2926" t="s">
        <v>53</v>
      </c>
      <c r="L2926" s="4">
        <v>2</v>
      </c>
      <c r="M2926" s="4">
        <v>44926</v>
      </c>
      <c r="N2926">
        <v>20</v>
      </c>
      <c r="T2926">
        <v>20.5</v>
      </c>
      <c r="AE2926">
        <v>1</v>
      </c>
    </row>
    <row r="2927" spans="1:31" x14ac:dyDescent="0.2">
      <c r="A2927" s="9">
        <v>2001319</v>
      </c>
      <c r="B2927">
        <v>2638</v>
      </c>
      <c r="C2927" t="s">
        <v>7139</v>
      </c>
      <c r="D2927" t="s">
        <v>7140</v>
      </c>
      <c r="E2927" t="s">
        <v>1540</v>
      </c>
      <c r="F2927" t="s">
        <v>1540</v>
      </c>
      <c r="G2927" t="s">
        <v>639</v>
      </c>
      <c r="H2927" t="s">
        <v>639</v>
      </c>
      <c r="I2927" t="s">
        <v>2732</v>
      </c>
      <c r="J2927" t="s">
        <v>641</v>
      </c>
      <c r="K2927" t="s">
        <v>53</v>
      </c>
      <c r="L2927" s="4">
        <v>40267</v>
      </c>
      <c r="M2927" s="4">
        <v>44926</v>
      </c>
      <c r="N2927">
        <v>20</v>
      </c>
      <c r="O2927">
        <v>50</v>
      </c>
      <c r="P2927">
        <v>8</v>
      </c>
      <c r="R2927">
        <v>2</v>
      </c>
      <c r="V2927">
        <v>2.0000000949949026E-3</v>
      </c>
      <c r="W2927">
        <v>2.0000000949949026E-3</v>
      </c>
      <c r="X2927">
        <v>0.30000001192092896</v>
      </c>
      <c r="Y2927">
        <v>9.9999997764825821E-3</v>
      </c>
      <c r="Z2927">
        <v>9.9999997764825821E-3</v>
      </c>
      <c r="AE2927">
        <v>1</v>
      </c>
    </row>
    <row r="2928" spans="1:31" x14ac:dyDescent="0.2">
      <c r="A2928" s="9">
        <v>2007055</v>
      </c>
      <c r="B2928">
        <v>3882</v>
      </c>
      <c r="C2928" t="s">
        <v>7141</v>
      </c>
      <c r="D2928" t="s">
        <v>7142</v>
      </c>
      <c r="E2928" t="s">
        <v>1540</v>
      </c>
      <c r="F2928" t="s">
        <v>1540</v>
      </c>
      <c r="G2928" t="s">
        <v>639</v>
      </c>
      <c r="H2928" t="s">
        <v>639</v>
      </c>
      <c r="I2928" t="s">
        <v>2732</v>
      </c>
      <c r="J2928" t="s">
        <v>729</v>
      </c>
      <c r="K2928" t="s">
        <v>54</v>
      </c>
      <c r="L2928" s="4">
        <v>2</v>
      </c>
      <c r="M2928" s="4">
        <v>44926</v>
      </c>
      <c r="AE2928">
        <v>1.1000000000000001</v>
      </c>
    </row>
    <row r="2929" spans="1:31" x14ac:dyDescent="0.2">
      <c r="A2929" s="9">
        <v>2009134</v>
      </c>
      <c r="B2929">
        <v>4695</v>
      </c>
      <c r="C2929" t="s">
        <v>7143</v>
      </c>
      <c r="D2929" t="s">
        <v>7144</v>
      </c>
      <c r="E2929" t="s">
        <v>5149</v>
      </c>
      <c r="F2929" t="s">
        <v>5150</v>
      </c>
      <c r="G2929" t="s">
        <v>639</v>
      </c>
      <c r="H2929" t="s">
        <v>639</v>
      </c>
      <c r="I2929" t="s">
        <v>2732</v>
      </c>
      <c r="J2929" t="s">
        <v>641</v>
      </c>
      <c r="K2929" t="s">
        <v>54</v>
      </c>
      <c r="L2929" s="4">
        <v>2</v>
      </c>
      <c r="M2929" s="4">
        <v>44926</v>
      </c>
      <c r="N2929">
        <v>14.699999809265137</v>
      </c>
      <c r="O2929">
        <v>5.2800002098083496</v>
      </c>
      <c r="P2929">
        <v>3.5</v>
      </c>
      <c r="T2929">
        <v>1.440000057220459</v>
      </c>
      <c r="V2929">
        <v>0.63999998569488525</v>
      </c>
      <c r="W2929">
        <v>0.63999998569488525</v>
      </c>
      <c r="X2929">
        <v>0.47999998927116394</v>
      </c>
      <c r="Y2929">
        <v>0.47999998927116394</v>
      </c>
      <c r="Z2929">
        <v>0.47999998927116394</v>
      </c>
      <c r="AA2929">
        <v>8.999999612569809E-3</v>
      </c>
      <c r="AE2929">
        <v>1</v>
      </c>
    </row>
    <row r="2930" spans="1:31" x14ac:dyDescent="0.2">
      <c r="A2930" s="9">
        <v>2008932</v>
      </c>
      <c r="B2930">
        <v>4596</v>
      </c>
      <c r="C2930" t="s">
        <v>7145</v>
      </c>
      <c r="D2930" t="s">
        <v>7146</v>
      </c>
      <c r="E2930" t="s">
        <v>1264</v>
      </c>
      <c r="F2930" t="s">
        <v>2668</v>
      </c>
      <c r="G2930" t="s">
        <v>639</v>
      </c>
      <c r="H2930" t="s">
        <v>639</v>
      </c>
      <c r="I2930" t="s">
        <v>2732</v>
      </c>
      <c r="J2930" t="s">
        <v>641</v>
      </c>
      <c r="K2930" t="s">
        <v>54</v>
      </c>
      <c r="L2930" s="4">
        <v>2</v>
      </c>
      <c r="M2930" s="4">
        <v>44926</v>
      </c>
      <c r="N2930">
        <v>3</v>
      </c>
      <c r="O2930">
        <v>7</v>
      </c>
      <c r="P2930">
        <v>7</v>
      </c>
      <c r="V2930">
        <v>0.10000000149011612</v>
      </c>
      <c r="Z2930">
        <v>5.000000074505806E-2</v>
      </c>
      <c r="AE2930">
        <v>1</v>
      </c>
    </row>
    <row r="2931" spans="1:31" x14ac:dyDescent="0.2">
      <c r="A2931" s="9">
        <v>2009102</v>
      </c>
      <c r="B2931">
        <v>4630</v>
      </c>
      <c r="C2931" t="s">
        <v>7147</v>
      </c>
      <c r="D2931" t="s">
        <v>5968</v>
      </c>
      <c r="E2931" t="s">
        <v>5969</v>
      </c>
      <c r="F2931" t="s">
        <v>5969</v>
      </c>
      <c r="G2931" t="s">
        <v>639</v>
      </c>
      <c r="H2931" t="s">
        <v>684</v>
      </c>
      <c r="I2931" t="s">
        <v>2732</v>
      </c>
      <c r="J2931" t="s">
        <v>694</v>
      </c>
      <c r="K2931" t="s">
        <v>53</v>
      </c>
      <c r="L2931" s="4">
        <v>2</v>
      </c>
      <c r="M2931" s="4">
        <v>44926</v>
      </c>
      <c r="N2931">
        <v>0.30000001192092896</v>
      </c>
      <c r="AC2931">
        <v>11.9</v>
      </c>
      <c r="AE2931">
        <v>1</v>
      </c>
    </row>
    <row r="2932" spans="1:31" x14ac:dyDescent="0.2">
      <c r="A2932" s="9">
        <v>2009062</v>
      </c>
      <c r="B2932">
        <v>4654</v>
      </c>
      <c r="C2932" t="s">
        <v>7148</v>
      </c>
      <c r="D2932" t="s">
        <v>7149</v>
      </c>
      <c r="E2932" t="s">
        <v>5620</v>
      </c>
      <c r="F2932" t="s">
        <v>5621</v>
      </c>
      <c r="G2932" t="s">
        <v>639</v>
      </c>
      <c r="H2932" t="s">
        <v>684</v>
      </c>
      <c r="I2932" t="s">
        <v>2732</v>
      </c>
      <c r="J2932" t="s">
        <v>641</v>
      </c>
      <c r="K2932" t="s">
        <v>54</v>
      </c>
      <c r="L2932" s="4">
        <v>2</v>
      </c>
      <c r="M2932" s="4">
        <v>44926</v>
      </c>
      <c r="N2932">
        <v>23</v>
      </c>
      <c r="T2932">
        <v>7</v>
      </c>
      <c r="AE2932">
        <v>1</v>
      </c>
    </row>
    <row r="2933" spans="1:31" x14ac:dyDescent="0.2">
      <c r="A2933" s="9">
        <v>2009060</v>
      </c>
      <c r="B2933">
        <v>4652</v>
      </c>
      <c r="C2933" t="s">
        <v>7150</v>
      </c>
      <c r="D2933" t="s">
        <v>7151</v>
      </c>
      <c r="E2933" t="s">
        <v>5620</v>
      </c>
      <c r="F2933" t="s">
        <v>5621</v>
      </c>
      <c r="G2933" t="s">
        <v>639</v>
      </c>
      <c r="H2933" t="s">
        <v>684</v>
      </c>
      <c r="I2933" t="s">
        <v>2732</v>
      </c>
      <c r="J2933" t="s">
        <v>641</v>
      </c>
      <c r="K2933" t="s">
        <v>54</v>
      </c>
      <c r="L2933" s="4">
        <v>2</v>
      </c>
      <c r="M2933" s="4">
        <v>44926</v>
      </c>
      <c r="N2933">
        <v>22</v>
      </c>
      <c r="T2933">
        <v>6.5</v>
      </c>
      <c r="AE2933">
        <v>1</v>
      </c>
    </row>
    <row r="2934" spans="1:31" x14ac:dyDescent="0.2">
      <c r="A2934" s="9">
        <v>2009089</v>
      </c>
      <c r="B2934">
        <v>4632</v>
      </c>
      <c r="C2934" t="s">
        <v>7152</v>
      </c>
      <c r="D2934" t="s">
        <v>7153</v>
      </c>
      <c r="E2934" t="s">
        <v>7154</v>
      </c>
      <c r="F2934" t="s">
        <v>7154</v>
      </c>
      <c r="G2934" t="s">
        <v>639</v>
      </c>
      <c r="H2934" t="s">
        <v>684</v>
      </c>
      <c r="I2934" t="s">
        <v>2732</v>
      </c>
      <c r="J2934" t="s">
        <v>694</v>
      </c>
      <c r="K2934" t="s">
        <v>54</v>
      </c>
      <c r="L2934" s="4">
        <v>2</v>
      </c>
      <c r="M2934" s="4">
        <v>44926</v>
      </c>
      <c r="N2934">
        <v>0.30000001192092896</v>
      </c>
      <c r="AC2934">
        <v>11.3</v>
      </c>
      <c r="AE2934">
        <v>1</v>
      </c>
    </row>
    <row r="2935" spans="1:31" x14ac:dyDescent="0.2">
      <c r="A2935" s="9">
        <v>2002822</v>
      </c>
      <c r="B2935">
        <v>3234</v>
      </c>
      <c r="C2935" t="s">
        <v>7155</v>
      </c>
      <c r="D2935" t="s">
        <v>7156</v>
      </c>
      <c r="E2935" t="s">
        <v>3651</v>
      </c>
      <c r="F2935" t="s">
        <v>3651</v>
      </c>
      <c r="G2935" t="s">
        <v>639</v>
      </c>
      <c r="H2935" t="s">
        <v>639</v>
      </c>
      <c r="I2935" t="s">
        <v>2732</v>
      </c>
      <c r="J2935" t="s">
        <v>729</v>
      </c>
      <c r="K2935" t="s">
        <v>53</v>
      </c>
      <c r="L2935" s="4">
        <v>39938</v>
      </c>
      <c r="M2935" s="4">
        <v>44926</v>
      </c>
      <c r="AC2935">
        <v>30</v>
      </c>
      <c r="AE2935">
        <v>1</v>
      </c>
    </row>
    <row r="2936" spans="1:31" x14ac:dyDescent="0.2">
      <c r="A2936" s="9">
        <v>2002826</v>
      </c>
      <c r="B2936">
        <v>3238</v>
      </c>
      <c r="C2936" t="s">
        <v>7157</v>
      </c>
      <c r="D2936" t="s">
        <v>7158</v>
      </c>
      <c r="E2936" t="s">
        <v>3651</v>
      </c>
      <c r="F2936" t="s">
        <v>3651</v>
      </c>
      <c r="G2936" t="s">
        <v>639</v>
      </c>
      <c r="H2936" t="s">
        <v>639</v>
      </c>
      <c r="I2936" t="s">
        <v>2732</v>
      </c>
      <c r="J2936" t="s">
        <v>729</v>
      </c>
      <c r="K2936" t="s">
        <v>53</v>
      </c>
      <c r="L2936" s="4">
        <v>39938</v>
      </c>
      <c r="M2936" s="4">
        <v>44926</v>
      </c>
      <c r="AC2936">
        <v>30</v>
      </c>
      <c r="AE2936">
        <v>1</v>
      </c>
    </row>
    <row r="2937" spans="1:31" x14ac:dyDescent="0.2">
      <c r="A2937" s="9">
        <v>2002825</v>
      </c>
      <c r="B2937">
        <v>3237</v>
      </c>
      <c r="C2937" t="s">
        <v>7159</v>
      </c>
      <c r="D2937" t="s">
        <v>7160</v>
      </c>
      <c r="E2937" t="s">
        <v>3651</v>
      </c>
      <c r="F2937" t="s">
        <v>3651</v>
      </c>
      <c r="G2937" t="s">
        <v>639</v>
      </c>
      <c r="H2937" t="s">
        <v>639</v>
      </c>
      <c r="I2937" t="s">
        <v>2732</v>
      </c>
      <c r="J2937" t="s">
        <v>729</v>
      </c>
      <c r="K2937" t="s">
        <v>53</v>
      </c>
      <c r="L2937" s="4">
        <v>39938</v>
      </c>
      <c r="M2937" s="4">
        <v>44926</v>
      </c>
      <c r="AC2937">
        <v>30</v>
      </c>
      <c r="AE2937">
        <v>1</v>
      </c>
    </row>
    <row r="2938" spans="1:31" x14ac:dyDescent="0.2">
      <c r="A2938" s="9">
        <v>2002824</v>
      </c>
      <c r="B2938">
        <v>3236</v>
      </c>
      <c r="C2938" t="s">
        <v>7161</v>
      </c>
      <c r="D2938" t="s">
        <v>7162</v>
      </c>
      <c r="E2938" t="s">
        <v>3651</v>
      </c>
      <c r="F2938" t="s">
        <v>3651</v>
      </c>
      <c r="G2938" t="s">
        <v>639</v>
      </c>
      <c r="H2938" t="s">
        <v>639</v>
      </c>
      <c r="I2938" t="s">
        <v>2732</v>
      </c>
      <c r="J2938" t="s">
        <v>729</v>
      </c>
      <c r="K2938" t="s">
        <v>53</v>
      </c>
      <c r="L2938" s="4">
        <v>39938</v>
      </c>
      <c r="M2938" s="4">
        <v>44926</v>
      </c>
      <c r="AC2938">
        <v>30</v>
      </c>
      <c r="AE2938">
        <v>1</v>
      </c>
    </row>
    <row r="2939" spans="1:31" x14ac:dyDescent="0.2">
      <c r="A2939" s="9">
        <v>2002823</v>
      </c>
      <c r="B2939">
        <v>3235</v>
      </c>
      <c r="C2939" t="s">
        <v>7163</v>
      </c>
      <c r="D2939" t="s">
        <v>7164</v>
      </c>
      <c r="E2939" t="s">
        <v>3651</v>
      </c>
      <c r="F2939" t="s">
        <v>3651</v>
      </c>
      <c r="G2939" t="s">
        <v>639</v>
      </c>
      <c r="H2939" t="s">
        <v>639</v>
      </c>
      <c r="I2939" t="s">
        <v>2732</v>
      </c>
      <c r="J2939" t="s">
        <v>729</v>
      </c>
      <c r="K2939" t="s">
        <v>53</v>
      </c>
      <c r="L2939" s="4">
        <v>39938</v>
      </c>
      <c r="M2939" s="4">
        <v>44926</v>
      </c>
      <c r="AC2939">
        <v>30</v>
      </c>
      <c r="AE2939">
        <v>1</v>
      </c>
    </row>
    <row r="2940" spans="1:31" x14ac:dyDescent="0.2">
      <c r="A2940" s="9">
        <v>2008943</v>
      </c>
      <c r="B2940">
        <v>4618</v>
      </c>
      <c r="C2940" t="s">
        <v>7165</v>
      </c>
      <c r="D2940" t="s">
        <v>7166</v>
      </c>
      <c r="E2940" t="s">
        <v>3651</v>
      </c>
      <c r="F2940" t="s">
        <v>3651</v>
      </c>
      <c r="G2940" t="s">
        <v>639</v>
      </c>
      <c r="H2940" t="s">
        <v>639</v>
      </c>
      <c r="I2940" t="s">
        <v>2732</v>
      </c>
      <c r="J2940" t="s">
        <v>729</v>
      </c>
      <c r="K2940" t="s">
        <v>53</v>
      </c>
      <c r="L2940" s="4">
        <v>2</v>
      </c>
      <c r="M2940" s="4">
        <v>44926</v>
      </c>
      <c r="AE2940">
        <v>1</v>
      </c>
    </row>
    <row r="2941" spans="1:31" x14ac:dyDescent="0.2">
      <c r="A2941" s="9">
        <v>2008947</v>
      </c>
      <c r="B2941">
        <v>4622</v>
      </c>
      <c r="C2941" t="s">
        <v>7167</v>
      </c>
      <c r="D2941" t="s">
        <v>7168</v>
      </c>
      <c r="E2941" t="s">
        <v>3651</v>
      </c>
      <c r="F2941" t="s">
        <v>3651</v>
      </c>
      <c r="G2941" t="s">
        <v>639</v>
      </c>
      <c r="H2941" t="s">
        <v>639</v>
      </c>
      <c r="I2941" t="s">
        <v>2732</v>
      </c>
      <c r="J2941" t="s">
        <v>729</v>
      </c>
      <c r="K2941" t="s">
        <v>53</v>
      </c>
      <c r="L2941" s="4">
        <v>2</v>
      </c>
      <c r="M2941" s="4">
        <v>44926</v>
      </c>
      <c r="AE2941">
        <v>1</v>
      </c>
    </row>
    <row r="2942" spans="1:31" x14ac:dyDescent="0.2">
      <c r="A2942" s="9">
        <v>2008945</v>
      </c>
      <c r="B2942">
        <v>4620</v>
      </c>
      <c r="C2942" t="s">
        <v>7169</v>
      </c>
      <c r="D2942" t="s">
        <v>7170</v>
      </c>
      <c r="E2942" t="s">
        <v>3651</v>
      </c>
      <c r="F2942" t="s">
        <v>3651</v>
      </c>
      <c r="G2942" t="s">
        <v>639</v>
      </c>
      <c r="H2942" t="s">
        <v>639</v>
      </c>
      <c r="I2942" t="s">
        <v>2732</v>
      </c>
      <c r="J2942" t="s">
        <v>729</v>
      </c>
      <c r="K2942" t="s">
        <v>53</v>
      </c>
      <c r="L2942" s="4">
        <v>2</v>
      </c>
      <c r="M2942" s="4">
        <v>44926</v>
      </c>
      <c r="AE2942">
        <v>1</v>
      </c>
    </row>
    <row r="2943" spans="1:31" x14ac:dyDescent="0.2">
      <c r="A2943" s="9">
        <v>2008944</v>
      </c>
      <c r="B2943">
        <v>4619</v>
      </c>
      <c r="C2943" t="s">
        <v>7171</v>
      </c>
      <c r="D2943" t="s">
        <v>7172</v>
      </c>
      <c r="E2943" t="s">
        <v>3651</v>
      </c>
      <c r="F2943" t="s">
        <v>3651</v>
      </c>
      <c r="G2943" t="s">
        <v>639</v>
      </c>
      <c r="H2943" t="s">
        <v>639</v>
      </c>
      <c r="I2943" t="s">
        <v>2732</v>
      </c>
      <c r="J2943" t="s">
        <v>729</v>
      </c>
      <c r="K2943" t="s">
        <v>53</v>
      </c>
      <c r="L2943" s="4">
        <v>2</v>
      </c>
      <c r="M2943" s="4">
        <v>44926</v>
      </c>
      <c r="AE2943">
        <v>1</v>
      </c>
    </row>
    <row r="2944" spans="1:31" x14ac:dyDescent="0.2">
      <c r="A2944" s="9">
        <v>2008946</v>
      </c>
      <c r="B2944">
        <v>4621</v>
      </c>
      <c r="C2944" t="s">
        <v>7173</v>
      </c>
      <c r="D2944" t="s">
        <v>7174</v>
      </c>
      <c r="E2944" t="s">
        <v>3651</v>
      </c>
      <c r="F2944" t="s">
        <v>3651</v>
      </c>
      <c r="G2944" t="s">
        <v>639</v>
      </c>
      <c r="H2944" t="s">
        <v>639</v>
      </c>
      <c r="I2944" t="s">
        <v>2732</v>
      </c>
      <c r="J2944" t="s">
        <v>729</v>
      </c>
      <c r="K2944" t="s">
        <v>53</v>
      </c>
      <c r="L2944" s="4">
        <v>2</v>
      </c>
      <c r="M2944" s="4">
        <v>44926</v>
      </c>
      <c r="AE2944">
        <v>1</v>
      </c>
    </row>
    <row r="2945" spans="1:31" x14ac:dyDescent="0.2">
      <c r="A2945" s="9">
        <v>2007437</v>
      </c>
      <c r="B2945">
        <v>4049</v>
      </c>
      <c r="C2945" t="s">
        <v>7175</v>
      </c>
      <c r="D2945" t="s">
        <v>7176</v>
      </c>
      <c r="E2945" t="s">
        <v>2772</v>
      </c>
      <c r="F2945" t="s">
        <v>2772</v>
      </c>
      <c r="G2945" t="s">
        <v>639</v>
      </c>
      <c r="H2945" t="s">
        <v>639</v>
      </c>
      <c r="I2945" t="s">
        <v>2732</v>
      </c>
      <c r="J2945" t="s">
        <v>729</v>
      </c>
      <c r="K2945" t="s">
        <v>54</v>
      </c>
      <c r="L2945" s="4">
        <v>2</v>
      </c>
      <c r="M2945" s="4">
        <v>44926</v>
      </c>
      <c r="AE2945">
        <v>1.1000000000000001</v>
      </c>
    </row>
    <row r="2946" spans="1:31" x14ac:dyDescent="0.2">
      <c r="A2946" s="9">
        <v>2007592</v>
      </c>
      <c r="B2946">
        <v>4044</v>
      </c>
      <c r="C2946" t="s">
        <v>7177</v>
      </c>
      <c r="D2946" t="s">
        <v>7178</v>
      </c>
      <c r="E2946" t="s">
        <v>1540</v>
      </c>
      <c r="F2946" t="s">
        <v>1540</v>
      </c>
      <c r="G2946" t="s">
        <v>639</v>
      </c>
      <c r="H2946" t="s">
        <v>639</v>
      </c>
      <c r="I2946" t="s">
        <v>2732</v>
      </c>
      <c r="J2946" t="s">
        <v>641</v>
      </c>
      <c r="K2946" t="s">
        <v>54</v>
      </c>
      <c r="L2946" s="4">
        <v>2</v>
      </c>
      <c r="M2946" s="4">
        <v>44926</v>
      </c>
      <c r="N2946">
        <v>2</v>
      </c>
      <c r="O2946">
        <v>11</v>
      </c>
      <c r="P2946">
        <v>8</v>
      </c>
      <c r="AE2946">
        <v>1</v>
      </c>
    </row>
    <row r="2947" spans="1:31" x14ac:dyDescent="0.2">
      <c r="A2947" s="9">
        <v>2007377</v>
      </c>
      <c r="B2947">
        <v>4002</v>
      </c>
      <c r="C2947" t="s">
        <v>7179</v>
      </c>
      <c r="D2947" t="s">
        <v>7180</v>
      </c>
      <c r="E2947" t="s">
        <v>3237</v>
      </c>
      <c r="F2947" t="s">
        <v>3237</v>
      </c>
      <c r="G2947" t="s">
        <v>639</v>
      </c>
      <c r="H2947" t="s">
        <v>639</v>
      </c>
      <c r="I2947" t="s">
        <v>2732</v>
      </c>
      <c r="J2947" t="s">
        <v>729</v>
      </c>
      <c r="K2947" t="s">
        <v>53</v>
      </c>
      <c r="L2947" s="4">
        <v>2</v>
      </c>
      <c r="M2947" s="4">
        <v>44926</v>
      </c>
      <c r="AE2947">
        <v>1</v>
      </c>
    </row>
    <row r="2948" spans="1:31" x14ac:dyDescent="0.2">
      <c r="A2948" s="9">
        <v>2009049</v>
      </c>
      <c r="B2948">
        <v>4644</v>
      </c>
      <c r="C2948" t="s">
        <v>7181</v>
      </c>
      <c r="D2948" t="s">
        <v>7182</v>
      </c>
      <c r="E2948" t="s">
        <v>7183</v>
      </c>
      <c r="F2948" t="s">
        <v>7183</v>
      </c>
      <c r="G2948" t="s">
        <v>639</v>
      </c>
      <c r="H2948" t="s">
        <v>684</v>
      </c>
      <c r="I2948" t="s">
        <v>2732</v>
      </c>
      <c r="J2948" t="s">
        <v>694</v>
      </c>
      <c r="K2948" t="s">
        <v>53</v>
      </c>
      <c r="L2948" s="4">
        <v>2</v>
      </c>
      <c r="M2948" s="4">
        <v>44926</v>
      </c>
      <c r="N2948">
        <v>0.30000001192092896</v>
      </c>
      <c r="AC2948">
        <v>12.5</v>
      </c>
      <c r="AE2948">
        <v>1</v>
      </c>
    </row>
    <row r="2949" spans="1:31" x14ac:dyDescent="0.2">
      <c r="A2949" s="9">
        <v>2009466</v>
      </c>
      <c r="B2949">
        <v>4753</v>
      </c>
      <c r="C2949" t="s">
        <v>7184</v>
      </c>
      <c r="D2949" t="s">
        <v>7185</v>
      </c>
      <c r="E2949" t="s">
        <v>3678</v>
      </c>
      <c r="F2949" t="s">
        <v>3678</v>
      </c>
      <c r="G2949" t="s">
        <v>639</v>
      </c>
      <c r="H2949" t="s">
        <v>639</v>
      </c>
      <c r="I2949" t="s">
        <v>2732</v>
      </c>
      <c r="J2949" t="s">
        <v>729</v>
      </c>
      <c r="K2949" t="s">
        <v>54</v>
      </c>
      <c r="L2949" s="4">
        <v>2</v>
      </c>
      <c r="M2949" s="4">
        <v>44926</v>
      </c>
      <c r="AC2949">
        <v>5</v>
      </c>
      <c r="AE2949">
        <v>1</v>
      </c>
    </row>
    <row r="2950" spans="1:31" x14ac:dyDescent="0.2">
      <c r="A2950" s="9">
        <v>2001447</v>
      </c>
      <c r="B2950">
        <v>1332</v>
      </c>
      <c r="C2950" t="s">
        <v>7186</v>
      </c>
      <c r="D2950" t="s">
        <v>7187</v>
      </c>
      <c r="E2950" t="s">
        <v>7188</v>
      </c>
      <c r="F2950" t="s">
        <v>7188</v>
      </c>
      <c r="G2950" t="s">
        <v>639</v>
      </c>
      <c r="H2950" t="s">
        <v>684</v>
      </c>
      <c r="I2950" t="s">
        <v>2732</v>
      </c>
      <c r="J2950" t="s">
        <v>694</v>
      </c>
      <c r="K2950" t="s">
        <v>53</v>
      </c>
      <c r="L2950" s="4">
        <v>40483</v>
      </c>
      <c r="M2950" s="4">
        <v>44926</v>
      </c>
      <c r="N2950">
        <v>0.5</v>
      </c>
      <c r="O2950">
        <v>0.5</v>
      </c>
      <c r="P2950">
        <v>0.5</v>
      </c>
      <c r="Q2950">
        <v>0</v>
      </c>
      <c r="R2950">
        <v>0</v>
      </c>
      <c r="T2950">
        <v>0</v>
      </c>
      <c r="AC2950">
        <v>28.5</v>
      </c>
      <c r="AE2950">
        <v>1</v>
      </c>
    </row>
    <row r="2951" spans="1:31" x14ac:dyDescent="0.2">
      <c r="A2951" s="9">
        <v>2001389</v>
      </c>
      <c r="B2951">
        <v>2628</v>
      </c>
      <c r="C2951" t="s">
        <v>7189</v>
      </c>
      <c r="D2951" t="s">
        <v>7190</v>
      </c>
      <c r="E2951" t="s">
        <v>7191</v>
      </c>
      <c r="F2951" t="s">
        <v>7191</v>
      </c>
      <c r="G2951" t="s">
        <v>639</v>
      </c>
      <c r="H2951" t="s">
        <v>684</v>
      </c>
      <c r="I2951" t="s">
        <v>2732</v>
      </c>
      <c r="J2951" t="s">
        <v>694</v>
      </c>
      <c r="K2951" t="s">
        <v>53</v>
      </c>
      <c r="L2951" s="4">
        <v>40483</v>
      </c>
      <c r="M2951" s="4">
        <v>44926</v>
      </c>
      <c r="N2951">
        <v>1.8999999761581421</v>
      </c>
      <c r="O2951">
        <v>1.6000000238418579</v>
      </c>
      <c r="P2951">
        <v>1.2000000476837158</v>
      </c>
      <c r="Q2951">
        <v>0</v>
      </c>
      <c r="R2951">
        <v>0</v>
      </c>
      <c r="T2951">
        <v>0</v>
      </c>
      <c r="AC2951">
        <v>30.9</v>
      </c>
      <c r="AE2951">
        <v>1</v>
      </c>
    </row>
    <row r="2952" spans="1:31" x14ac:dyDescent="0.2">
      <c r="A2952" s="9">
        <v>2008915</v>
      </c>
      <c r="B2952">
        <v>4593</v>
      </c>
      <c r="C2952" t="s">
        <v>7192</v>
      </c>
      <c r="D2952" t="s">
        <v>7193</v>
      </c>
      <c r="E2952" t="s">
        <v>7194</v>
      </c>
      <c r="F2952" t="s">
        <v>7194</v>
      </c>
      <c r="G2952" t="s">
        <v>639</v>
      </c>
      <c r="H2952" t="s">
        <v>684</v>
      </c>
      <c r="I2952" t="s">
        <v>2732</v>
      </c>
      <c r="J2952" t="s">
        <v>686</v>
      </c>
      <c r="K2952" t="s">
        <v>53</v>
      </c>
      <c r="L2952" s="4">
        <v>2</v>
      </c>
      <c r="M2952" s="4">
        <v>44926</v>
      </c>
      <c r="N2952">
        <v>2.7000000476837158</v>
      </c>
      <c r="AC2952">
        <v>12.6</v>
      </c>
      <c r="AE2952">
        <v>1</v>
      </c>
    </row>
    <row r="2953" spans="1:31" x14ac:dyDescent="0.2">
      <c r="A2953" s="9">
        <v>2004989</v>
      </c>
      <c r="B2953">
        <v>3491</v>
      </c>
      <c r="C2953" t="s">
        <v>7195</v>
      </c>
      <c r="D2953" t="s">
        <v>7196</v>
      </c>
      <c r="E2953" t="s">
        <v>905</v>
      </c>
      <c r="F2953" t="s">
        <v>906</v>
      </c>
      <c r="G2953" t="s">
        <v>639</v>
      </c>
      <c r="H2953" t="s">
        <v>639</v>
      </c>
      <c r="I2953" t="s">
        <v>2732</v>
      </c>
      <c r="J2953" t="s">
        <v>641</v>
      </c>
      <c r="K2953" t="s">
        <v>54</v>
      </c>
      <c r="L2953" s="4">
        <v>2</v>
      </c>
      <c r="M2953" s="4">
        <v>44926</v>
      </c>
      <c r="N2953">
        <v>10</v>
      </c>
      <c r="Q2953">
        <v>15</v>
      </c>
      <c r="R2953">
        <v>2</v>
      </c>
      <c r="V2953">
        <v>1.9999999552965164E-2</v>
      </c>
      <c r="Y2953">
        <v>5.000000074505806E-2</v>
      </c>
      <c r="AE2953">
        <v>1.5</v>
      </c>
    </row>
    <row r="2954" spans="1:31" x14ac:dyDescent="0.2">
      <c r="A2954" s="9">
        <v>2009129</v>
      </c>
      <c r="B2954">
        <v>4662</v>
      </c>
      <c r="C2954" t="s">
        <v>7197</v>
      </c>
      <c r="D2954" t="s">
        <v>7198</v>
      </c>
      <c r="E2954" t="s">
        <v>7199</v>
      </c>
      <c r="F2954" t="s">
        <v>7199</v>
      </c>
      <c r="G2954" t="s">
        <v>639</v>
      </c>
      <c r="H2954" t="s">
        <v>684</v>
      </c>
      <c r="I2954" t="s">
        <v>2732</v>
      </c>
      <c r="J2954" t="s">
        <v>694</v>
      </c>
      <c r="K2954" t="s">
        <v>53</v>
      </c>
      <c r="L2954" s="4">
        <v>2</v>
      </c>
      <c r="M2954" s="4">
        <v>44926</v>
      </c>
      <c r="N2954">
        <v>0.69999998807907104</v>
      </c>
      <c r="AC2954">
        <v>19</v>
      </c>
      <c r="AE2954">
        <v>1</v>
      </c>
    </row>
    <row r="2955" spans="1:31" x14ac:dyDescent="0.2">
      <c r="A2955" s="9">
        <v>2009046</v>
      </c>
      <c r="B2955">
        <v>4645</v>
      </c>
      <c r="C2955" t="s">
        <v>7200</v>
      </c>
      <c r="D2955" t="s">
        <v>7201</v>
      </c>
      <c r="E2955" t="s">
        <v>7035</v>
      </c>
      <c r="F2955" t="s">
        <v>7035</v>
      </c>
      <c r="G2955" t="s">
        <v>639</v>
      </c>
      <c r="H2955" t="s">
        <v>684</v>
      </c>
      <c r="I2955" t="s">
        <v>2732</v>
      </c>
      <c r="J2955" t="s">
        <v>686</v>
      </c>
      <c r="K2955" t="s">
        <v>54</v>
      </c>
      <c r="L2955" s="4">
        <v>2</v>
      </c>
      <c r="M2955" s="4">
        <v>44926</v>
      </c>
      <c r="N2955">
        <v>0.20000000298023224</v>
      </c>
      <c r="AC2955">
        <v>0.8</v>
      </c>
      <c r="AE2955">
        <v>1</v>
      </c>
    </row>
    <row r="2956" spans="1:31" x14ac:dyDescent="0.2">
      <c r="A2956" s="9">
        <v>2004345</v>
      </c>
      <c r="B2956">
        <v>3176</v>
      </c>
      <c r="C2956" t="s">
        <v>7202</v>
      </c>
      <c r="D2956" t="s">
        <v>7203</v>
      </c>
      <c r="E2956" t="s">
        <v>5845</v>
      </c>
      <c r="F2956" t="s">
        <v>5845</v>
      </c>
      <c r="G2956" t="s">
        <v>639</v>
      </c>
      <c r="H2956" t="s">
        <v>639</v>
      </c>
      <c r="I2956" t="s">
        <v>2732</v>
      </c>
      <c r="J2956" t="s">
        <v>729</v>
      </c>
      <c r="K2956" t="s">
        <v>53</v>
      </c>
      <c r="L2956" s="4">
        <v>39854</v>
      </c>
      <c r="M2956" s="4">
        <v>44926</v>
      </c>
      <c r="AC2956">
        <v>10</v>
      </c>
      <c r="AE2956">
        <v>1</v>
      </c>
    </row>
    <row r="2957" spans="1:31" x14ac:dyDescent="0.2">
      <c r="A2957" s="9">
        <v>2004846</v>
      </c>
      <c r="B2957">
        <v>3039</v>
      </c>
      <c r="C2957" t="s">
        <v>7204</v>
      </c>
      <c r="D2957" t="s">
        <v>7205</v>
      </c>
      <c r="E2957" t="s">
        <v>1264</v>
      </c>
      <c r="F2957" t="s">
        <v>1265</v>
      </c>
      <c r="G2957" t="s">
        <v>639</v>
      </c>
      <c r="H2957" t="s">
        <v>639</v>
      </c>
      <c r="I2957" t="s">
        <v>2732</v>
      </c>
      <c r="J2957" t="s">
        <v>647</v>
      </c>
      <c r="K2957" t="s">
        <v>53</v>
      </c>
      <c r="L2957" s="4">
        <v>39623</v>
      </c>
      <c r="M2957" s="4">
        <v>44926</v>
      </c>
      <c r="O2957">
        <v>18</v>
      </c>
      <c r="Q2957">
        <v>36.400001525878906</v>
      </c>
      <c r="R2957">
        <v>5</v>
      </c>
      <c r="T2957">
        <v>2</v>
      </c>
      <c r="AE2957">
        <v>1</v>
      </c>
    </row>
    <row r="2958" spans="1:31" x14ac:dyDescent="0.2">
      <c r="A2958" s="9">
        <v>2009118</v>
      </c>
      <c r="B2958">
        <v>4694</v>
      </c>
      <c r="C2958" t="s">
        <v>7206</v>
      </c>
      <c r="D2958" t="s">
        <v>7207</v>
      </c>
      <c r="E2958" t="s">
        <v>1264</v>
      </c>
      <c r="F2958" t="s">
        <v>1265</v>
      </c>
      <c r="G2958" t="s">
        <v>639</v>
      </c>
      <c r="H2958" t="s">
        <v>639</v>
      </c>
      <c r="I2958" t="s">
        <v>2732</v>
      </c>
      <c r="J2958" t="s">
        <v>647</v>
      </c>
      <c r="K2958" t="s">
        <v>53</v>
      </c>
      <c r="L2958" s="4">
        <v>2</v>
      </c>
      <c r="M2958" s="4">
        <v>44926</v>
      </c>
      <c r="O2958">
        <v>13</v>
      </c>
      <c r="P2958">
        <v>15</v>
      </c>
      <c r="R2958">
        <v>2</v>
      </c>
      <c r="T2958">
        <v>7.5999999046325684</v>
      </c>
      <c r="AE2958">
        <v>1</v>
      </c>
    </row>
    <row r="2959" spans="1:31" x14ac:dyDescent="0.2">
      <c r="A2959" s="9">
        <v>2000700</v>
      </c>
      <c r="B2959">
        <v>2353</v>
      </c>
      <c r="C2959" t="s">
        <v>7208</v>
      </c>
      <c r="D2959" t="s">
        <v>7209</v>
      </c>
      <c r="E2959" t="s">
        <v>3237</v>
      </c>
      <c r="F2959" t="s">
        <v>3237</v>
      </c>
      <c r="G2959" t="s">
        <v>639</v>
      </c>
      <c r="H2959" t="s">
        <v>639</v>
      </c>
      <c r="I2959" t="s">
        <v>2732</v>
      </c>
      <c r="J2959" t="s">
        <v>729</v>
      </c>
      <c r="K2959" t="s">
        <v>53</v>
      </c>
      <c r="L2959" s="4">
        <v>40197</v>
      </c>
      <c r="M2959" s="4">
        <v>44926</v>
      </c>
      <c r="AE2959">
        <v>1</v>
      </c>
    </row>
    <row r="2960" spans="1:31" x14ac:dyDescent="0.2">
      <c r="A2960" s="9">
        <v>2001402</v>
      </c>
      <c r="B2960">
        <v>2683</v>
      </c>
      <c r="C2960" t="s">
        <v>7210</v>
      </c>
      <c r="D2960" t="s">
        <v>7211</v>
      </c>
      <c r="E2960" t="s">
        <v>5513</v>
      </c>
      <c r="F2960" t="s">
        <v>2936</v>
      </c>
      <c r="G2960" t="s">
        <v>639</v>
      </c>
      <c r="H2960" t="s">
        <v>639</v>
      </c>
      <c r="I2960" t="s">
        <v>2732</v>
      </c>
      <c r="J2960" t="s">
        <v>729</v>
      </c>
      <c r="K2960" t="s">
        <v>54</v>
      </c>
      <c r="L2960" s="4">
        <v>40316</v>
      </c>
      <c r="M2960" s="4">
        <v>44926</v>
      </c>
      <c r="AC2960">
        <v>65</v>
      </c>
      <c r="AE2960">
        <v>1.1000000000000001</v>
      </c>
    </row>
    <row r="2961" spans="1:31" x14ac:dyDescent="0.2">
      <c r="A2961" s="9">
        <v>2009014</v>
      </c>
      <c r="B2961">
        <v>4700</v>
      </c>
      <c r="C2961" t="s">
        <v>7212</v>
      </c>
      <c r="D2961" t="s">
        <v>7213</v>
      </c>
      <c r="E2961" t="s">
        <v>2936</v>
      </c>
      <c r="F2961" t="s">
        <v>2936</v>
      </c>
      <c r="G2961" t="s">
        <v>639</v>
      </c>
      <c r="H2961" t="s">
        <v>639</v>
      </c>
      <c r="I2961" t="s">
        <v>2732</v>
      </c>
      <c r="J2961" t="s">
        <v>729</v>
      </c>
      <c r="K2961" t="s">
        <v>54</v>
      </c>
      <c r="L2961" s="4">
        <v>2</v>
      </c>
      <c r="M2961" s="4">
        <v>44926</v>
      </c>
      <c r="AE2961">
        <v>1.1000000000000001</v>
      </c>
    </row>
    <row r="2962" spans="1:31" x14ac:dyDescent="0.2">
      <c r="A2962" s="9">
        <v>2009041</v>
      </c>
      <c r="B2962">
        <v>4703</v>
      </c>
      <c r="C2962" t="s">
        <v>7214</v>
      </c>
      <c r="D2962" t="s">
        <v>7215</v>
      </c>
      <c r="E2962" t="s">
        <v>2936</v>
      </c>
      <c r="F2962" t="s">
        <v>2936</v>
      </c>
      <c r="G2962" t="s">
        <v>639</v>
      </c>
      <c r="H2962" t="s">
        <v>639</v>
      </c>
      <c r="I2962" t="s">
        <v>2732</v>
      </c>
      <c r="J2962" t="s">
        <v>729</v>
      </c>
      <c r="K2962" t="s">
        <v>53</v>
      </c>
      <c r="L2962" s="4">
        <v>2</v>
      </c>
      <c r="M2962" s="4">
        <v>44926</v>
      </c>
      <c r="AE2962">
        <v>1</v>
      </c>
    </row>
    <row r="2963" spans="1:31" x14ac:dyDescent="0.2">
      <c r="A2963" s="9">
        <v>2009016</v>
      </c>
      <c r="B2963">
        <v>4701</v>
      </c>
      <c r="C2963" t="s">
        <v>7216</v>
      </c>
      <c r="D2963" t="s">
        <v>7217</v>
      </c>
      <c r="E2963" t="s">
        <v>2936</v>
      </c>
      <c r="F2963" t="s">
        <v>2936</v>
      </c>
      <c r="G2963" t="s">
        <v>639</v>
      </c>
      <c r="H2963" t="s">
        <v>639</v>
      </c>
      <c r="I2963" t="s">
        <v>2732</v>
      </c>
      <c r="J2963" t="s">
        <v>729</v>
      </c>
      <c r="K2963" t="s">
        <v>54</v>
      </c>
      <c r="L2963" s="4">
        <v>2</v>
      </c>
      <c r="M2963" s="4">
        <v>44926</v>
      </c>
      <c r="AE2963">
        <v>1.1000000000000001</v>
      </c>
    </row>
    <row r="2964" spans="1:31" x14ac:dyDescent="0.2">
      <c r="A2964" s="9">
        <v>2009017</v>
      </c>
      <c r="B2964">
        <v>4702</v>
      </c>
      <c r="C2964" t="s">
        <v>7218</v>
      </c>
      <c r="D2964" t="s">
        <v>7219</v>
      </c>
      <c r="E2964" t="s">
        <v>2936</v>
      </c>
      <c r="F2964" t="s">
        <v>2936</v>
      </c>
      <c r="G2964" t="s">
        <v>639</v>
      </c>
      <c r="H2964" t="s">
        <v>639</v>
      </c>
      <c r="I2964" t="s">
        <v>2732</v>
      </c>
      <c r="J2964" t="s">
        <v>729</v>
      </c>
      <c r="K2964" t="s">
        <v>54</v>
      </c>
      <c r="L2964" s="4">
        <v>2</v>
      </c>
      <c r="M2964" s="4">
        <v>44926</v>
      </c>
      <c r="AE2964">
        <v>1.1000000000000001</v>
      </c>
    </row>
    <row r="2965" spans="1:31" x14ac:dyDescent="0.2">
      <c r="A2965" s="9">
        <v>2009012</v>
      </c>
      <c r="B2965">
        <v>4699</v>
      </c>
      <c r="C2965" t="s">
        <v>7220</v>
      </c>
      <c r="D2965" t="s">
        <v>7221</v>
      </c>
      <c r="E2965" t="s">
        <v>2936</v>
      </c>
      <c r="F2965" t="s">
        <v>2936</v>
      </c>
      <c r="G2965" t="s">
        <v>639</v>
      </c>
      <c r="H2965" t="s">
        <v>639</v>
      </c>
      <c r="I2965" t="s">
        <v>2732</v>
      </c>
      <c r="J2965" t="s">
        <v>729</v>
      </c>
      <c r="K2965" t="s">
        <v>54</v>
      </c>
      <c r="L2965" s="4">
        <v>2</v>
      </c>
      <c r="M2965" s="4">
        <v>44926</v>
      </c>
      <c r="AE2965">
        <v>1.1000000000000001</v>
      </c>
    </row>
    <row r="2966" spans="1:31" x14ac:dyDescent="0.2">
      <c r="A2966" s="9">
        <v>2001403</v>
      </c>
      <c r="B2966">
        <v>2705</v>
      </c>
      <c r="C2966" t="s">
        <v>7222</v>
      </c>
      <c r="D2966" t="s">
        <v>7223</v>
      </c>
      <c r="E2966" t="s">
        <v>5513</v>
      </c>
      <c r="F2966" t="s">
        <v>2936</v>
      </c>
      <c r="G2966" t="s">
        <v>639</v>
      </c>
      <c r="H2966" t="s">
        <v>639</v>
      </c>
      <c r="I2966" t="s">
        <v>2732</v>
      </c>
      <c r="J2966" t="s">
        <v>729</v>
      </c>
      <c r="K2966" t="s">
        <v>54</v>
      </c>
      <c r="L2966" s="4">
        <v>40351</v>
      </c>
      <c r="M2966" s="4">
        <v>44926</v>
      </c>
      <c r="N2966">
        <v>0.20000000298023224</v>
      </c>
      <c r="P2966">
        <v>0.20000000298023224</v>
      </c>
      <c r="AE2966">
        <v>1</v>
      </c>
    </row>
    <row r="2967" spans="1:31" x14ac:dyDescent="0.2">
      <c r="A2967" s="9">
        <v>2006881</v>
      </c>
      <c r="B2967">
        <v>3826</v>
      </c>
      <c r="C2967" t="s">
        <v>7224</v>
      </c>
      <c r="D2967" t="s">
        <v>7225</v>
      </c>
      <c r="E2967" t="s">
        <v>4936</v>
      </c>
      <c r="F2967" t="s">
        <v>4936</v>
      </c>
      <c r="G2967" t="s">
        <v>639</v>
      </c>
      <c r="H2967" t="s">
        <v>639</v>
      </c>
      <c r="I2967" t="s">
        <v>2732</v>
      </c>
      <c r="J2967" t="s">
        <v>729</v>
      </c>
      <c r="K2967" t="s">
        <v>54</v>
      </c>
      <c r="L2967" s="4">
        <v>2</v>
      </c>
      <c r="M2967" s="4">
        <v>44926</v>
      </c>
      <c r="AE2967">
        <v>1.01</v>
      </c>
    </row>
    <row r="2968" spans="1:31" x14ac:dyDescent="0.2">
      <c r="A2968" s="9">
        <v>2006882</v>
      </c>
      <c r="B2968">
        <v>3828</v>
      </c>
      <c r="C2968" t="s">
        <v>7226</v>
      </c>
      <c r="D2968" t="s">
        <v>7227</v>
      </c>
      <c r="E2968" t="s">
        <v>4936</v>
      </c>
      <c r="F2968" t="s">
        <v>4936</v>
      </c>
      <c r="G2968" t="s">
        <v>639</v>
      </c>
      <c r="H2968" t="s">
        <v>639</v>
      </c>
      <c r="I2968" t="s">
        <v>2732</v>
      </c>
      <c r="J2968" t="s">
        <v>729</v>
      </c>
      <c r="K2968" t="s">
        <v>54</v>
      </c>
      <c r="L2968" s="4">
        <v>2</v>
      </c>
      <c r="M2968" s="4">
        <v>44926</v>
      </c>
      <c r="AE2968">
        <v>1.01</v>
      </c>
    </row>
    <row r="2969" spans="1:31" x14ac:dyDescent="0.2">
      <c r="A2969" s="9">
        <v>2009338</v>
      </c>
      <c r="B2969">
        <v>4743</v>
      </c>
      <c r="C2969" t="s">
        <v>7228</v>
      </c>
      <c r="D2969" t="s">
        <v>7229</v>
      </c>
      <c r="E2969" t="s">
        <v>7230</v>
      </c>
      <c r="F2969" t="s">
        <v>7230</v>
      </c>
      <c r="G2969" t="s">
        <v>639</v>
      </c>
      <c r="H2969" t="s">
        <v>684</v>
      </c>
      <c r="I2969" t="s">
        <v>2732</v>
      </c>
      <c r="J2969" t="s">
        <v>694</v>
      </c>
      <c r="K2969" t="s">
        <v>53</v>
      </c>
      <c r="L2969" s="4">
        <v>2</v>
      </c>
      <c r="M2969" s="4">
        <v>44926</v>
      </c>
      <c r="N2969">
        <v>0.30000001192092896</v>
      </c>
      <c r="AC2969">
        <v>13.1</v>
      </c>
      <c r="AE2969">
        <v>1</v>
      </c>
    </row>
    <row r="2970" spans="1:31" x14ac:dyDescent="0.2">
      <c r="A2970" s="9">
        <v>2000863</v>
      </c>
      <c r="B2970">
        <v>2508</v>
      </c>
      <c r="C2970" t="s">
        <v>7231</v>
      </c>
      <c r="D2970" t="s">
        <v>7232</v>
      </c>
      <c r="E2970" t="s">
        <v>7233</v>
      </c>
      <c r="F2970" t="s">
        <v>7233</v>
      </c>
      <c r="G2970" t="s">
        <v>639</v>
      </c>
      <c r="H2970" t="s">
        <v>639</v>
      </c>
      <c r="I2970" t="s">
        <v>2732</v>
      </c>
      <c r="J2970" t="s">
        <v>647</v>
      </c>
      <c r="K2970" t="s">
        <v>53</v>
      </c>
      <c r="L2970" s="4">
        <v>40442</v>
      </c>
      <c r="M2970" s="4">
        <v>44926</v>
      </c>
      <c r="Q2970">
        <v>25</v>
      </c>
      <c r="T2970">
        <v>14</v>
      </c>
      <c r="AE2970">
        <v>1</v>
      </c>
    </row>
    <row r="2971" spans="1:31" x14ac:dyDescent="0.2">
      <c r="A2971" s="9">
        <v>2000579</v>
      </c>
      <c r="B2971">
        <v>879</v>
      </c>
      <c r="C2971" t="s">
        <v>7234</v>
      </c>
      <c r="D2971" t="s">
        <v>7235</v>
      </c>
      <c r="E2971" t="s">
        <v>3234</v>
      </c>
      <c r="F2971" t="s">
        <v>3234</v>
      </c>
      <c r="G2971" t="s">
        <v>639</v>
      </c>
      <c r="H2971" t="s">
        <v>639</v>
      </c>
      <c r="I2971" t="s">
        <v>2732</v>
      </c>
      <c r="J2971" t="s">
        <v>729</v>
      </c>
      <c r="K2971" t="s">
        <v>53</v>
      </c>
      <c r="L2971" s="4">
        <v>40274</v>
      </c>
      <c r="M2971" s="4">
        <v>44926</v>
      </c>
      <c r="AC2971">
        <v>60</v>
      </c>
      <c r="AE2971">
        <v>1</v>
      </c>
    </row>
    <row r="2972" spans="1:31" x14ac:dyDescent="0.2">
      <c r="A2972" s="9">
        <v>2001337</v>
      </c>
      <c r="B2972">
        <v>1432</v>
      </c>
      <c r="C2972" t="s">
        <v>7236</v>
      </c>
      <c r="D2972" t="s">
        <v>7237</v>
      </c>
      <c r="E2972" t="s">
        <v>3234</v>
      </c>
      <c r="F2972" t="s">
        <v>3234</v>
      </c>
      <c r="G2972" t="s">
        <v>639</v>
      </c>
      <c r="H2972" t="s">
        <v>639</v>
      </c>
      <c r="I2972" t="s">
        <v>2732</v>
      </c>
      <c r="J2972" t="s">
        <v>729</v>
      </c>
      <c r="K2972" t="s">
        <v>53</v>
      </c>
      <c r="L2972" s="4">
        <v>40372</v>
      </c>
      <c r="M2972" s="4">
        <v>44926</v>
      </c>
      <c r="N2972">
        <v>0</v>
      </c>
      <c r="O2972">
        <v>0</v>
      </c>
      <c r="P2972">
        <v>0</v>
      </c>
      <c r="Q2972">
        <v>0</v>
      </c>
      <c r="R2972">
        <v>0</v>
      </c>
      <c r="T2972">
        <v>0</v>
      </c>
      <c r="AC2972">
        <v>55</v>
      </c>
      <c r="AE2972">
        <v>1</v>
      </c>
    </row>
    <row r="2973" spans="1:31" x14ac:dyDescent="0.2">
      <c r="A2973" s="9">
        <v>2001339</v>
      </c>
      <c r="B2973">
        <v>1635</v>
      </c>
      <c r="C2973" t="s">
        <v>7238</v>
      </c>
      <c r="D2973" t="s">
        <v>7239</v>
      </c>
      <c r="E2973" t="s">
        <v>3234</v>
      </c>
      <c r="F2973" t="s">
        <v>3234</v>
      </c>
      <c r="G2973" t="s">
        <v>639</v>
      </c>
      <c r="H2973" t="s">
        <v>639</v>
      </c>
      <c r="I2973" t="s">
        <v>2732</v>
      </c>
      <c r="J2973" t="s">
        <v>729</v>
      </c>
      <c r="K2973" t="s">
        <v>53</v>
      </c>
      <c r="L2973" s="4">
        <v>40372</v>
      </c>
      <c r="M2973" s="4">
        <v>44926</v>
      </c>
      <c r="AC2973">
        <v>50</v>
      </c>
      <c r="AE2973">
        <v>1</v>
      </c>
    </row>
    <row r="2974" spans="1:31" x14ac:dyDescent="0.2">
      <c r="A2974" s="9">
        <v>2001340</v>
      </c>
      <c r="B2974">
        <v>1636</v>
      </c>
      <c r="C2974" t="s">
        <v>7240</v>
      </c>
      <c r="D2974" t="s">
        <v>7241</v>
      </c>
      <c r="E2974" t="s">
        <v>3234</v>
      </c>
      <c r="F2974" t="s">
        <v>3234</v>
      </c>
      <c r="G2974" t="s">
        <v>639</v>
      </c>
      <c r="H2974" t="s">
        <v>639</v>
      </c>
      <c r="I2974" t="s">
        <v>2732</v>
      </c>
      <c r="J2974" t="s">
        <v>729</v>
      </c>
      <c r="K2974" t="s">
        <v>53</v>
      </c>
      <c r="L2974" s="4">
        <v>40372</v>
      </c>
      <c r="M2974" s="4">
        <v>44926</v>
      </c>
      <c r="AC2974">
        <v>45</v>
      </c>
      <c r="AE2974">
        <v>1</v>
      </c>
    </row>
    <row r="2975" spans="1:31" x14ac:dyDescent="0.2">
      <c r="A2975" s="9">
        <v>2001336</v>
      </c>
      <c r="B2975">
        <v>1567</v>
      </c>
      <c r="C2975" t="s">
        <v>7242</v>
      </c>
      <c r="D2975" t="s">
        <v>7243</v>
      </c>
      <c r="E2975" t="s">
        <v>3234</v>
      </c>
      <c r="F2975" t="s">
        <v>3234</v>
      </c>
      <c r="G2975" t="s">
        <v>639</v>
      </c>
      <c r="H2975" t="s">
        <v>639</v>
      </c>
      <c r="I2975" t="s">
        <v>2732</v>
      </c>
      <c r="J2975" t="s">
        <v>729</v>
      </c>
      <c r="K2975" t="s">
        <v>53</v>
      </c>
      <c r="L2975" s="4">
        <v>40372</v>
      </c>
      <c r="M2975" s="4">
        <v>44926</v>
      </c>
      <c r="N2975">
        <v>0</v>
      </c>
      <c r="O2975">
        <v>0</v>
      </c>
      <c r="P2975">
        <v>0</v>
      </c>
      <c r="Q2975">
        <v>0</v>
      </c>
      <c r="R2975">
        <v>0</v>
      </c>
      <c r="T2975">
        <v>0</v>
      </c>
      <c r="AC2975">
        <v>55</v>
      </c>
      <c r="AE2975">
        <v>1</v>
      </c>
    </row>
    <row r="2976" spans="1:31" x14ac:dyDescent="0.2">
      <c r="A2976" s="9">
        <v>2006612</v>
      </c>
      <c r="B2976">
        <v>3713</v>
      </c>
      <c r="C2976" t="s">
        <v>7244</v>
      </c>
      <c r="D2976" t="s">
        <v>7245</v>
      </c>
      <c r="E2976" t="s">
        <v>3305</v>
      </c>
      <c r="F2976" t="s">
        <v>3306</v>
      </c>
      <c r="G2976" t="s">
        <v>639</v>
      </c>
      <c r="H2976" t="s">
        <v>639</v>
      </c>
      <c r="I2976" t="s">
        <v>2732</v>
      </c>
      <c r="J2976" t="s">
        <v>729</v>
      </c>
      <c r="K2976" t="s">
        <v>54</v>
      </c>
      <c r="L2976" s="4">
        <v>2</v>
      </c>
      <c r="M2976" s="4">
        <v>44926</v>
      </c>
      <c r="AE2976">
        <v>1</v>
      </c>
    </row>
    <row r="2977" spans="1:31" x14ac:dyDescent="0.2">
      <c r="A2977" s="9">
        <v>2007593</v>
      </c>
      <c r="B2977">
        <v>4103</v>
      </c>
      <c r="C2977" t="s">
        <v>7246</v>
      </c>
      <c r="D2977" t="s">
        <v>7247</v>
      </c>
      <c r="E2977" t="s">
        <v>4936</v>
      </c>
      <c r="F2977" t="s">
        <v>4936</v>
      </c>
      <c r="G2977" t="s">
        <v>639</v>
      </c>
      <c r="H2977" t="s">
        <v>639</v>
      </c>
      <c r="I2977" t="s">
        <v>2732</v>
      </c>
      <c r="J2977" t="s">
        <v>729</v>
      </c>
      <c r="K2977" t="s">
        <v>54</v>
      </c>
      <c r="L2977" s="4">
        <v>2</v>
      </c>
      <c r="M2977" s="4">
        <v>44926</v>
      </c>
      <c r="AE2977">
        <v>1.1000000000000001</v>
      </c>
    </row>
    <row r="2978" spans="1:31" x14ac:dyDescent="0.2">
      <c r="A2978" s="9">
        <v>2006869</v>
      </c>
      <c r="B2978">
        <v>3814</v>
      </c>
      <c r="C2978" t="s">
        <v>7248</v>
      </c>
      <c r="D2978" t="s">
        <v>7249</v>
      </c>
      <c r="E2978" t="s">
        <v>4936</v>
      </c>
      <c r="F2978" t="s">
        <v>4937</v>
      </c>
      <c r="G2978" t="s">
        <v>639</v>
      </c>
      <c r="H2978" t="s">
        <v>639</v>
      </c>
      <c r="I2978" t="s">
        <v>2732</v>
      </c>
      <c r="J2978" t="s">
        <v>729</v>
      </c>
      <c r="K2978" t="s">
        <v>53</v>
      </c>
      <c r="L2978" s="4">
        <v>2</v>
      </c>
      <c r="M2978" s="4">
        <v>44926</v>
      </c>
      <c r="AE2978">
        <v>1</v>
      </c>
    </row>
    <row r="2979" spans="1:31" x14ac:dyDescent="0.2">
      <c r="A2979" s="9">
        <v>2004947</v>
      </c>
      <c r="B2979">
        <v>3488</v>
      </c>
      <c r="C2979" t="s">
        <v>7253</v>
      </c>
      <c r="D2979" t="s">
        <v>3738</v>
      </c>
      <c r="E2979" t="s">
        <v>7254</v>
      </c>
      <c r="F2979" t="s">
        <v>7254</v>
      </c>
      <c r="G2979" t="s">
        <v>639</v>
      </c>
      <c r="H2979" t="s">
        <v>684</v>
      </c>
      <c r="I2979" t="s">
        <v>2732</v>
      </c>
      <c r="J2979" t="s">
        <v>694</v>
      </c>
      <c r="K2979" t="s">
        <v>53</v>
      </c>
      <c r="L2979" s="4">
        <v>40498</v>
      </c>
      <c r="M2979" s="4">
        <v>44926</v>
      </c>
      <c r="N2979">
        <v>0.30000001192092896</v>
      </c>
      <c r="AC2979">
        <v>12.1</v>
      </c>
      <c r="AE2979">
        <v>1</v>
      </c>
    </row>
    <row r="2980" spans="1:31" x14ac:dyDescent="0.2">
      <c r="A2980" s="9">
        <v>2002257</v>
      </c>
      <c r="B2980">
        <v>3042</v>
      </c>
      <c r="C2980" t="s">
        <v>7250</v>
      </c>
      <c r="D2980" t="s">
        <v>3738</v>
      </c>
      <c r="E2980" t="s">
        <v>3766</v>
      </c>
      <c r="F2980" t="s">
        <v>3766</v>
      </c>
      <c r="G2980" t="s">
        <v>639</v>
      </c>
      <c r="H2980" t="s">
        <v>684</v>
      </c>
      <c r="I2980" t="s">
        <v>2732</v>
      </c>
      <c r="J2980" t="s">
        <v>694</v>
      </c>
      <c r="K2980" t="s">
        <v>53</v>
      </c>
      <c r="L2980" s="4">
        <v>39623</v>
      </c>
      <c r="M2980" s="4">
        <v>44926</v>
      </c>
      <c r="N2980">
        <v>0.30000001192092896</v>
      </c>
      <c r="AC2980">
        <v>11.9</v>
      </c>
      <c r="AE2980">
        <v>1</v>
      </c>
    </row>
    <row r="2981" spans="1:31" x14ac:dyDescent="0.2">
      <c r="A2981" s="9">
        <v>2008713</v>
      </c>
      <c r="B2981">
        <v>4520</v>
      </c>
      <c r="C2981" t="s">
        <v>7255</v>
      </c>
      <c r="D2981" t="s">
        <v>3738</v>
      </c>
      <c r="E2981" t="s">
        <v>7256</v>
      </c>
      <c r="F2981" t="s">
        <v>7256</v>
      </c>
      <c r="G2981" t="s">
        <v>639</v>
      </c>
      <c r="H2981" t="s">
        <v>684</v>
      </c>
      <c r="I2981" t="s">
        <v>2732</v>
      </c>
      <c r="J2981" t="s">
        <v>694</v>
      </c>
      <c r="K2981" t="s">
        <v>53</v>
      </c>
      <c r="L2981" s="4">
        <v>2</v>
      </c>
      <c r="M2981" s="4">
        <v>44926</v>
      </c>
      <c r="N2981">
        <v>0.60000002384185791</v>
      </c>
      <c r="AC2981">
        <v>13.8</v>
      </c>
      <c r="AE2981">
        <v>1</v>
      </c>
    </row>
    <row r="2982" spans="1:31" x14ac:dyDescent="0.2">
      <c r="A2982" s="9">
        <v>2007407</v>
      </c>
      <c r="B2982">
        <v>3971</v>
      </c>
      <c r="C2982" t="s">
        <v>7251</v>
      </c>
      <c r="D2982" t="s">
        <v>3738</v>
      </c>
      <c r="E2982" t="s">
        <v>7252</v>
      </c>
      <c r="F2982" t="s">
        <v>7252</v>
      </c>
      <c r="G2982" t="s">
        <v>639</v>
      </c>
      <c r="H2982" t="s">
        <v>684</v>
      </c>
      <c r="I2982" t="s">
        <v>2732</v>
      </c>
      <c r="J2982" t="s">
        <v>694</v>
      </c>
      <c r="K2982" t="s">
        <v>53</v>
      </c>
      <c r="L2982" s="4">
        <v>2</v>
      </c>
      <c r="M2982" s="4">
        <v>44926</v>
      </c>
      <c r="N2982">
        <v>0.30000001192092896</v>
      </c>
      <c r="AC2982">
        <v>11.9</v>
      </c>
      <c r="AE2982">
        <v>1</v>
      </c>
    </row>
    <row r="2983" spans="1:31" x14ac:dyDescent="0.2">
      <c r="A2983" s="9">
        <v>2002704</v>
      </c>
      <c r="B2983">
        <v>3907</v>
      </c>
      <c r="C2983" t="s">
        <v>7257</v>
      </c>
      <c r="D2983" t="s">
        <v>7258</v>
      </c>
      <c r="E2983" t="s">
        <v>7259</v>
      </c>
      <c r="F2983" t="s">
        <v>7259</v>
      </c>
      <c r="G2983" t="s">
        <v>639</v>
      </c>
      <c r="H2983" t="s">
        <v>684</v>
      </c>
      <c r="I2983" t="s">
        <v>2732</v>
      </c>
      <c r="J2983" t="s">
        <v>694</v>
      </c>
      <c r="K2983" t="s">
        <v>53</v>
      </c>
      <c r="L2983" s="4">
        <v>39889</v>
      </c>
      <c r="M2983" s="4">
        <v>44926</v>
      </c>
      <c r="N2983">
        <v>0.89999997615814209</v>
      </c>
      <c r="AC2983">
        <v>25.7</v>
      </c>
      <c r="AE2983">
        <v>1</v>
      </c>
    </row>
    <row r="2984" spans="1:31" x14ac:dyDescent="0.2">
      <c r="A2984" s="9">
        <v>2004524</v>
      </c>
      <c r="B2984">
        <v>3450</v>
      </c>
      <c r="C2984" t="s">
        <v>7260</v>
      </c>
      <c r="D2984" t="s">
        <v>7261</v>
      </c>
      <c r="E2984" t="s">
        <v>3234</v>
      </c>
      <c r="F2984" t="s">
        <v>3234</v>
      </c>
      <c r="G2984" t="s">
        <v>639</v>
      </c>
      <c r="H2984" t="s">
        <v>639</v>
      </c>
      <c r="I2984" t="s">
        <v>2732</v>
      </c>
      <c r="J2984" t="s">
        <v>729</v>
      </c>
      <c r="K2984" t="s">
        <v>53</v>
      </c>
      <c r="L2984" s="4">
        <v>40386</v>
      </c>
      <c r="M2984" s="4">
        <v>44926</v>
      </c>
      <c r="AC2984">
        <v>55</v>
      </c>
      <c r="AE2984">
        <v>1</v>
      </c>
    </row>
    <row r="2985" spans="1:31" x14ac:dyDescent="0.2">
      <c r="A2985" s="9">
        <v>2009158</v>
      </c>
      <c r="B2985">
        <v>4727</v>
      </c>
      <c r="C2985" t="s">
        <v>7262</v>
      </c>
      <c r="D2985" t="s">
        <v>7263</v>
      </c>
      <c r="E2985" t="s">
        <v>7264</v>
      </c>
      <c r="F2985" t="s">
        <v>7265</v>
      </c>
      <c r="G2985" t="s">
        <v>639</v>
      </c>
      <c r="H2985" t="s">
        <v>639</v>
      </c>
      <c r="I2985" t="s">
        <v>2732</v>
      </c>
      <c r="J2985" t="s">
        <v>694</v>
      </c>
      <c r="K2985" t="s">
        <v>53</v>
      </c>
      <c r="L2985" s="4">
        <v>2</v>
      </c>
      <c r="M2985" s="4">
        <v>44926</v>
      </c>
      <c r="N2985">
        <v>0.40000000596046448</v>
      </c>
      <c r="AC2985">
        <v>9.5</v>
      </c>
      <c r="AE2985">
        <v>1</v>
      </c>
    </row>
    <row r="2986" spans="1:31" x14ac:dyDescent="0.2">
      <c r="A2986" s="9">
        <v>2009342</v>
      </c>
      <c r="B2986">
        <v>4751</v>
      </c>
      <c r="C2986" t="s">
        <v>7266</v>
      </c>
      <c r="D2986" t="s">
        <v>7267</v>
      </c>
      <c r="E2986" t="s">
        <v>7268</v>
      </c>
      <c r="F2986" t="s">
        <v>7268</v>
      </c>
      <c r="G2986" t="s">
        <v>639</v>
      </c>
      <c r="H2986" t="s">
        <v>684</v>
      </c>
      <c r="I2986" t="s">
        <v>2732</v>
      </c>
      <c r="J2986" t="s">
        <v>694</v>
      </c>
      <c r="K2986" t="s">
        <v>53</v>
      </c>
      <c r="L2986" s="4">
        <v>2</v>
      </c>
      <c r="M2986" s="4">
        <v>44926</v>
      </c>
      <c r="N2986">
        <v>0.30000001192092896</v>
      </c>
      <c r="AC2986">
        <v>11.9</v>
      </c>
      <c r="AE2986">
        <v>1</v>
      </c>
    </row>
    <row r="2987" spans="1:31" x14ac:dyDescent="0.2">
      <c r="A2987" s="9">
        <v>2007380</v>
      </c>
      <c r="B2987">
        <v>3997</v>
      </c>
      <c r="C2987" t="s">
        <v>7269</v>
      </c>
      <c r="D2987" t="s">
        <v>7270</v>
      </c>
      <c r="E2987" t="s">
        <v>4936</v>
      </c>
      <c r="F2987" t="s">
        <v>4936</v>
      </c>
      <c r="G2987" t="s">
        <v>639</v>
      </c>
      <c r="H2987" t="s">
        <v>639</v>
      </c>
      <c r="I2987" t="s">
        <v>2732</v>
      </c>
      <c r="J2987" t="s">
        <v>729</v>
      </c>
      <c r="K2987" t="s">
        <v>54</v>
      </c>
      <c r="L2987" s="4">
        <v>2</v>
      </c>
      <c r="M2987" s="4">
        <v>44926</v>
      </c>
      <c r="AE2987">
        <v>1.1000000000000001</v>
      </c>
    </row>
    <row r="2988" spans="1:31" x14ac:dyDescent="0.2">
      <c r="A2988" s="9">
        <v>2000893</v>
      </c>
      <c r="B2988">
        <v>797</v>
      </c>
      <c r="C2988" t="s">
        <v>7271</v>
      </c>
      <c r="D2988" t="s">
        <v>6678</v>
      </c>
      <c r="E2988" t="s">
        <v>2830</v>
      </c>
      <c r="F2988" t="s">
        <v>7272</v>
      </c>
      <c r="G2988" t="s">
        <v>639</v>
      </c>
      <c r="H2988" t="s">
        <v>639</v>
      </c>
      <c r="I2988" t="s">
        <v>2732</v>
      </c>
      <c r="J2988" t="s">
        <v>729</v>
      </c>
      <c r="K2988" t="s">
        <v>54</v>
      </c>
      <c r="L2988" s="4">
        <v>39763</v>
      </c>
      <c r="M2988" s="4">
        <v>44926</v>
      </c>
      <c r="AC2988">
        <v>85</v>
      </c>
      <c r="AE2988">
        <v>1</v>
      </c>
    </row>
    <row r="2989" spans="1:31" x14ac:dyDescent="0.2">
      <c r="A2989" s="9">
        <v>2001338</v>
      </c>
      <c r="B2989">
        <v>1624</v>
      </c>
      <c r="C2989" t="s">
        <v>7273</v>
      </c>
      <c r="D2989" t="s">
        <v>7274</v>
      </c>
      <c r="E2989" t="s">
        <v>3234</v>
      </c>
      <c r="F2989" t="s">
        <v>7275</v>
      </c>
      <c r="G2989" t="s">
        <v>639</v>
      </c>
      <c r="H2989" t="s">
        <v>639</v>
      </c>
      <c r="I2989" t="s">
        <v>2732</v>
      </c>
      <c r="J2989" t="s">
        <v>729</v>
      </c>
      <c r="K2989" t="s">
        <v>53</v>
      </c>
      <c r="L2989" s="4">
        <v>40372</v>
      </c>
      <c r="M2989" s="4">
        <v>44926</v>
      </c>
      <c r="AC2989">
        <v>86</v>
      </c>
      <c r="AE2989">
        <v>1</v>
      </c>
    </row>
    <row r="2990" spans="1:31" x14ac:dyDescent="0.2">
      <c r="A2990" s="9">
        <v>2001373</v>
      </c>
      <c r="B2990">
        <v>1467</v>
      </c>
      <c r="C2990" t="s">
        <v>7276</v>
      </c>
      <c r="D2990" t="s">
        <v>7277</v>
      </c>
      <c r="E2990" t="s">
        <v>3501</v>
      </c>
      <c r="F2990" t="s">
        <v>4917</v>
      </c>
      <c r="G2990" t="s">
        <v>639</v>
      </c>
      <c r="H2990" t="s">
        <v>639</v>
      </c>
      <c r="I2990" t="s">
        <v>2732</v>
      </c>
      <c r="J2990" t="s">
        <v>729</v>
      </c>
      <c r="K2990" t="s">
        <v>53</v>
      </c>
      <c r="L2990" s="4">
        <v>40372</v>
      </c>
      <c r="M2990" s="4">
        <v>44926</v>
      </c>
      <c r="AC2990">
        <v>85</v>
      </c>
      <c r="AE2990">
        <v>1</v>
      </c>
    </row>
    <row r="2991" spans="1:31" x14ac:dyDescent="0.2">
      <c r="A2991" s="9">
        <v>2000513</v>
      </c>
      <c r="B2991">
        <v>719</v>
      </c>
      <c r="C2991" t="s">
        <v>7278</v>
      </c>
      <c r="D2991" t="s">
        <v>3754</v>
      </c>
      <c r="E2991" t="s">
        <v>2830</v>
      </c>
      <c r="F2991" t="s">
        <v>2830</v>
      </c>
      <c r="G2991" t="s">
        <v>639</v>
      </c>
      <c r="H2991" t="s">
        <v>639</v>
      </c>
      <c r="I2991" t="s">
        <v>2732</v>
      </c>
      <c r="J2991" t="s">
        <v>729</v>
      </c>
      <c r="K2991" t="s">
        <v>53</v>
      </c>
      <c r="L2991" s="4">
        <v>39763</v>
      </c>
      <c r="M2991" s="4">
        <v>44926</v>
      </c>
      <c r="N2991">
        <v>0</v>
      </c>
      <c r="O2991">
        <v>0</v>
      </c>
      <c r="P2991">
        <v>0</v>
      </c>
      <c r="Q2991">
        <v>0</v>
      </c>
      <c r="R2991">
        <v>0</v>
      </c>
      <c r="T2991">
        <v>0</v>
      </c>
      <c r="AC2991">
        <v>85</v>
      </c>
      <c r="AE2991">
        <v>1</v>
      </c>
    </row>
    <row r="2992" spans="1:31" x14ac:dyDescent="0.2">
      <c r="A2992" s="9">
        <v>2000880</v>
      </c>
      <c r="B2992">
        <v>2392</v>
      </c>
      <c r="C2992" t="s">
        <v>7279</v>
      </c>
      <c r="D2992" t="s">
        <v>7280</v>
      </c>
      <c r="E2992" t="s">
        <v>6117</v>
      </c>
      <c r="F2992" t="s">
        <v>6118</v>
      </c>
      <c r="G2992" t="s">
        <v>639</v>
      </c>
      <c r="H2992" t="s">
        <v>639</v>
      </c>
      <c r="I2992" t="s">
        <v>2732</v>
      </c>
      <c r="J2992" t="s">
        <v>729</v>
      </c>
      <c r="K2992" t="s">
        <v>53</v>
      </c>
      <c r="L2992" s="4">
        <v>40008</v>
      </c>
      <c r="M2992" s="4">
        <v>44926</v>
      </c>
      <c r="N2992">
        <v>0</v>
      </c>
      <c r="O2992">
        <v>0</v>
      </c>
      <c r="P2992">
        <v>0</v>
      </c>
      <c r="Q2992">
        <v>0</v>
      </c>
      <c r="R2992">
        <v>0</v>
      </c>
      <c r="T2992">
        <v>0</v>
      </c>
      <c r="AC2992">
        <v>75</v>
      </c>
      <c r="AE2992">
        <v>1</v>
      </c>
    </row>
    <row r="2993" spans="1:31" x14ac:dyDescent="0.2">
      <c r="A2993" s="9">
        <v>2009106</v>
      </c>
      <c r="B2993">
        <v>4671</v>
      </c>
      <c r="C2993" t="s">
        <v>7281</v>
      </c>
      <c r="D2993" t="s">
        <v>7282</v>
      </c>
      <c r="E2993" t="s">
        <v>4936</v>
      </c>
      <c r="F2993" t="s">
        <v>4936</v>
      </c>
      <c r="G2993" t="s">
        <v>639</v>
      </c>
      <c r="H2993" t="s">
        <v>639</v>
      </c>
      <c r="I2993" t="s">
        <v>2732</v>
      </c>
      <c r="J2993" t="s">
        <v>729</v>
      </c>
      <c r="K2993" t="s">
        <v>54</v>
      </c>
      <c r="L2993" s="4">
        <v>2</v>
      </c>
      <c r="M2993" s="4">
        <v>44926</v>
      </c>
      <c r="AE2993">
        <v>1.1000000000000001</v>
      </c>
    </row>
    <row r="2994" spans="1:31" x14ac:dyDescent="0.2">
      <c r="A2994" s="9">
        <v>2009105</v>
      </c>
      <c r="B2994">
        <v>4668</v>
      </c>
      <c r="C2994" t="s">
        <v>7283</v>
      </c>
      <c r="D2994" t="s">
        <v>7284</v>
      </c>
      <c r="E2994" t="s">
        <v>4936</v>
      </c>
      <c r="F2994" t="s">
        <v>4936</v>
      </c>
      <c r="G2994" t="s">
        <v>639</v>
      </c>
      <c r="H2994" t="s">
        <v>639</v>
      </c>
      <c r="I2994" t="s">
        <v>2732</v>
      </c>
      <c r="J2994" t="s">
        <v>729</v>
      </c>
      <c r="K2994" t="s">
        <v>54</v>
      </c>
      <c r="L2994" s="4">
        <v>2</v>
      </c>
      <c r="M2994" s="4">
        <v>44926</v>
      </c>
      <c r="AE2994">
        <v>1.1000000000000001</v>
      </c>
    </row>
    <row r="2995" spans="1:31" x14ac:dyDescent="0.2">
      <c r="A2995" s="9">
        <v>2009104</v>
      </c>
      <c r="B2995">
        <v>4667</v>
      </c>
      <c r="C2995" t="s">
        <v>7285</v>
      </c>
      <c r="D2995" t="s">
        <v>7286</v>
      </c>
      <c r="E2995" t="s">
        <v>4936</v>
      </c>
      <c r="F2995" t="s">
        <v>4936</v>
      </c>
      <c r="G2995" t="s">
        <v>639</v>
      </c>
      <c r="H2995" t="s">
        <v>639</v>
      </c>
      <c r="I2995" t="s">
        <v>2732</v>
      </c>
      <c r="J2995" t="s">
        <v>729</v>
      </c>
      <c r="K2995" t="s">
        <v>54</v>
      </c>
      <c r="L2995" s="4">
        <v>2</v>
      </c>
      <c r="M2995" s="4">
        <v>44926</v>
      </c>
      <c r="AE2995">
        <v>1.1000000000000001</v>
      </c>
    </row>
    <row r="2996" spans="1:31" x14ac:dyDescent="0.2">
      <c r="A2996" s="9">
        <v>2006883</v>
      </c>
      <c r="B2996">
        <v>3829</v>
      </c>
      <c r="C2996" t="s">
        <v>7287</v>
      </c>
      <c r="D2996" t="s">
        <v>7288</v>
      </c>
      <c r="E2996" t="s">
        <v>4936</v>
      </c>
      <c r="F2996" t="s">
        <v>4936</v>
      </c>
      <c r="G2996" t="s">
        <v>639</v>
      </c>
      <c r="H2996" t="s">
        <v>639</v>
      </c>
      <c r="I2996" t="s">
        <v>2732</v>
      </c>
      <c r="J2996" t="s">
        <v>729</v>
      </c>
      <c r="K2996" t="s">
        <v>54</v>
      </c>
      <c r="L2996" s="4">
        <v>2</v>
      </c>
      <c r="M2996" s="4">
        <v>44926</v>
      </c>
      <c r="AE2996">
        <v>1.01</v>
      </c>
    </row>
    <row r="2997" spans="1:31" x14ac:dyDescent="0.2">
      <c r="A2997" s="9">
        <v>2007469</v>
      </c>
      <c r="B2997">
        <v>4129</v>
      </c>
      <c r="C2997" t="s">
        <v>7289</v>
      </c>
      <c r="D2997" t="s">
        <v>7290</v>
      </c>
      <c r="E2997" t="s">
        <v>6761</v>
      </c>
      <c r="F2997" t="s">
        <v>6762</v>
      </c>
      <c r="G2997" t="s">
        <v>639</v>
      </c>
      <c r="H2997" t="s">
        <v>639</v>
      </c>
      <c r="I2997" t="s">
        <v>2732</v>
      </c>
      <c r="J2997" t="s">
        <v>729</v>
      </c>
      <c r="K2997" t="s">
        <v>54</v>
      </c>
      <c r="L2997" s="4">
        <v>2</v>
      </c>
      <c r="M2997" s="4">
        <v>44926</v>
      </c>
      <c r="AE2997">
        <v>1.1000000000000001</v>
      </c>
    </row>
    <row r="2998" spans="1:31" x14ac:dyDescent="0.2">
      <c r="A2998" s="9">
        <v>2010431</v>
      </c>
      <c r="C2998" t="s">
        <v>7291</v>
      </c>
      <c r="D2998" t="s">
        <v>7292</v>
      </c>
      <c r="E2998" t="s">
        <v>2221</v>
      </c>
      <c r="F2998" t="s">
        <v>7293</v>
      </c>
      <c r="G2998" t="s">
        <v>639</v>
      </c>
      <c r="H2998" t="s">
        <v>639</v>
      </c>
      <c r="I2998" t="s">
        <v>772</v>
      </c>
      <c r="J2998" t="s">
        <v>729</v>
      </c>
      <c r="K2998" t="s">
        <v>53</v>
      </c>
      <c r="L2998" s="4">
        <v>2</v>
      </c>
      <c r="M2998" s="4">
        <v>44926</v>
      </c>
      <c r="AE2998">
        <v>1</v>
      </c>
    </row>
    <row r="2999" spans="1:31" x14ac:dyDescent="0.2">
      <c r="A2999" s="9">
        <v>2001175</v>
      </c>
      <c r="B2999">
        <v>1409</v>
      </c>
      <c r="C2999" t="s">
        <v>7294</v>
      </c>
      <c r="D2999" t="s">
        <v>7295</v>
      </c>
      <c r="E2999" t="s">
        <v>1889</v>
      </c>
      <c r="F2999" t="s">
        <v>1581</v>
      </c>
      <c r="G2999" t="s">
        <v>639</v>
      </c>
      <c r="H2999" t="s">
        <v>684</v>
      </c>
      <c r="I2999" t="s">
        <v>2732</v>
      </c>
      <c r="J2999" t="s">
        <v>641</v>
      </c>
      <c r="K2999" t="s">
        <v>54</v>
      </c>
      <c r="L2999" s="4">
        <v>40477</v>
      </c>
      <c r="M2999" s="4">
        <v>44926</v>
      </c>
      <c r="N2999">
        <v>8</v>
      </c>
      <c r="O2999">
        <v>3</v>
      </c>
      <c r="P2999">
        <v>3</v>
      </c>
      <c r="Q2999">
        <v>1</v>
      </c>
      <c r="R2999">
        <v>2</v>
      </c>
      <c r="V2999">
        <v>5.000000074505806E-2</v>
      </c>
      <c r="W2999">
        <v>5.000000074505806E-2</v>
      </c>
      <c r="X2999">
        <v>0.5</v>
      </c>
      <c r="Y2999">
        <v>9.0000003576278687E-2</v>
      </c>
      <c r="Z2999">
        <v>1</v>
      </c>
      <c r="AA2999">
        <v>0.10000000149011612</v>
      </c>
      <c r="AE2999">
        <v>1.31</v>
      </c>
    </row>
    <row r="3000" spans="1:31" x14ac:dyDescent="0.2">
      <c r="A3000" s="9">
        <v>2009311</v>
      </c>
      <c r="B3000">
        <v>4738</v>
      </c>
      <c r="C3000" t="s">
        <v>7296</v>
      </c>
      <c r="D3000" t="s">
        <v>2809</v>
      </c>
      <c r="E3000" t="s">
        <v>6844</v>
      </c>
      <c r="F3000" t="s">
        <v>6844</v>
      </c>
      <c r="G3000" t="s">
        <v>639</v>
      </c>
      <c r="H3000" t="s">
        <v>684</v>
      </c>
      <c r="I3000" t="s">
        <v>2732</v>
      </c>
      <c r="J3000" t="s">
        <v>694</v>
      </c>
      <c r="K3000" t="s">
        <v>53</v>
      </c>
      <c r="L3000" s="4">
        <v>2</v>
      </c>
      <c r="M3000" s="4">
        <v>44926</v>
      </c>
      <c r="N3000">
        <v>0.40000000596046448</v>
      </c>
      <c r="AE3000">
        <v>1</v>
      </c>
    </row>
    <row r="3001" spans="1:31" x14ac:dyDescent="0.2">
      <c r="A3001" s="9">
        <v>2007777</v>
      </c>
      <c r="B3001">
        <v>4116</v>
      </c>
      <c r="C3001" t="s">
        <v>7297</v>
      </c>
      <c r="D3001" t="s">
        <v>2809</v>
      </c>
      <c r="E3001" t="s">
        <v>6836</v>
      </c>
      <c r="F3001" t="s">
        <v>6836</v>
      </c>
      <c r="G3001" t="s">
        <v>639</v>
      </c>
      <c r="H3001" t="s">
        <v>684</v>
      </c>
      <c r="I3001" t="s">
        <v>2732</v>
      </c>
      <c r="J3001" t="s">
        <v>694</v>
      </c>
      <c r="K3001" t="s">
        <v>53</v>
      </c>
      <c r="L3001" s="4">
        <v>2</v>
      </c>
      <c r="M3001" s="4">
        <v>44926</v>
      </c>
      <c r="N3001">
        <v>1.5</v>
      </c>
      <c r="P3001">
        <v>1</v>
      </c>
      <c r="AC3001">
        <v>70</v>
      </c>
      <c r="AE3001">
        <v>1</v>
      </c>
    </row>
    <row r="3002" spans="1:31" x14ac:dyDescent="0.2">
      <c r="A3002" s="9">
        <v>2007747</v>
      </c>
      <c r="B3002">
        <v>4091</v>
      </c>
      <c r="C3002" t="s">
        <v>7298</v>
      </c>
      <c r="D3002" t="s">
        <v>7299</v>
      </c>
      <c r="E3002" t="s">
        <v>7300</v>
      </c>
      <c r="F3002" t="s">
        <v>7301</v>
      </c>
      <c r="G3002" t="s">
        <v>639</v>
      </c>
      <c r="H3002" t="s">
        <v>639</v>
      </c>
      <c r="I3002" t="s">
        <v>2732</v>
      </c>
      <c r="J3002" t="s">
        <v>729</v>
      </c>
      <c r="K3002" t="s">
        <v>54</v>
      </c>
      <c r="L3002" s="4">
        <v>2</v>
      </c>
      <c r="M3002" s="4">
        <v>44926</v>
      </c>
      <c r="AE3002">
        <v>1.1000000000000001</v>
      </c>
    </row>
    <row r="3003" spans="1:31" x14ac:dyDescent="0.2">
      <c r="A3003" s="9">
        <v>2008950</v>
      </c>
      <c r="B3003">
        <v>4614</v>
      </c>
      <c r="C3003" t="s">
        <v>7302</v>
      </c>
      <c r="D3003" t="s">
        <v>7303</v>
      </c>
      <c r="E3003" t="s">
        <v>1896</v>
      </c>
      <c r="F3003" t="s">
        <v>7020</v>
      </c>
      <c r="G3003" t="s">
        <v>639</v>
      </c>
      <c r="H3003" t="s">
        <v>639</v>
      </c>
      <c r="I3003" t="s">
        <v>2732</v>
      </c>
      <c r="J3003" t="s">
        <v>729</v>
      </c>
      <c r="K3003" t="s">
        <v>54</v>
      </c>
      <c r="L3003" s="4">
        <v>2</v>
      </c>
      <c r="M3003" s="4">
        <v>44926</v>
      </c>
      <c r="AE3003">
        <v>1.1000000000000001</v>
      </c>
    </row>
    <row r="3004" spans="1:31" x14ac:dyDescent="0.2">
      <c r="A3004" s="9">
        <v>2001463</v>
      </c>
      <c r="B3004">
        <v>2211</v>
      </c>
      <c r="C3004" t="s">
        <v>7304</v>
      </c>
      <c r="D3004" t="s">
        <v>677</v>
      </c>
      <c r="E3004" t="s">
        <v>7305</v>
      </c>
      <c r="F3004" t="s">
        <v>7305</v>
      </c>
      <c r="G3004" t="s">
        <v>639</v>
      </c>
      <c r="H3004" t="s">
        <v>639</v>
      </c>
      <c r="I3004" t="s">
        <v>2732</v>
      </c>
      <c r="J3004" t="s">
        <v>641</v>
      </c>
      <c r="K3004" t="s">
        <v>53</v>
      </c>
      <c r="L3004" s="4">
        <v>40281</v>
      </c>
      <c r="M3004" s="4">
        <v>44926</v>
      </c>
      <c r="N3004">
        <v>21</v>
      </c>
      <c r="AE3004">
        <v>1</v>
      </c>
    </row>
    <row r="3005" spans="1:31" x14ac:dyDescent="0.2">
      <c r="A3005" s="9">
        <v>2007381</v>
      </c>
      <c r="B3005">
        <v>3998</v>
      </c>
      <c r="C3005" t="s">
        <v>7306</v>
      </c>
      <c r="D3005" t="s">
        <v>7307</v>
      </c>
      <c r="E3005" t="s">
        <v>4936</v>
      </c>
      <c r="F3005" t="s">
        <v>4936</v>
      </c>
      <c r="G3005" t="s">
        <v>639</v>
      </c>
      <c r="H3005" t="s">
        <v>639</v>
      </c>
      <c r="I3005" t="s">
        <v>2732</v>
      </c>
      <c r="J3005" t="s">
        <v>729</v>
      </c>
      <c r="K3005" t="s">
        <v>54</v>
      </c>
      <c r="L3005" s="4">
        <v>2</v>
      </c>
      <c r="M3005" s="4">
        <v>44926</v>
      </c>
      <c r="AE3005">
        <v>1.1000000000000001</v>
      </c>
    </row>
    <row r="3006" spans="1:31" x14ac:dyDescent="0.2">
      <c r="A3006" s="9">
        <v>2006170</v>
      </c>
      <c r="B3006">
        <v>3641</v>
      </c>
      <c r="C3006" t="s">
        <v>7308</v>
      </c>
      <c r="D3006" t="s">
        <v>7309</v>
      </c>
      <c r="E3006" t="s">
        <v>7310</v>
      </c>
      <c r="F3006" t="s">
        <v>7310</v>
      </c>
      <c r="G3006" t="s">
        <v>639</v>
      </c>
      <c r="H3006" t="s">
        <v>639</v>
      </c>
      <c r="I3006" t="s">
        <v>2732</v>
      </c>
      <c r="J3006" t="s">
        <v>647</v>
      </c>
      <c r="K3006" t="s">
        <v>53</v>
      </c>
      <c r="L3006" s="4">
        <v>2</v>
      </c>
      <c r="M3006" s="4">
        <v>44926</v>
      </c>
      <c r="P3006">
        <v>8</v>
      </c>
      <c r="Q3006">
        <v>2.5</v>
      </c>
      <c r="AC3006">
        <v>15</v>
      </c>
      <c r="AE3006">
        <v>1</v>
      </c>
    </row>
    <row r="3007" spans="1:31" x14ac:dyDescent="0.2">
      <c r="A3007" s="9">
        <v>2007863</v>
      </c>
      <c r="B3007">
        <v>4148</v>
      </c>
      <c r="C3007" t="s">
        <v>7311</v>
      </c>
      <c r="D3007" t="s">
        <v>7312</v>
      </c>
      <c r="E3007" t="s">
        <v>7313</v>
      </c>
      <c r="F3007" t="s">
        <v>7313</v>
      </c>
      <c r="G3007" t="s">
        <v>639</v>
      </c>
      <c r="H3007" t="s">
        <v>684</v>
      </c>
      <c r="I3007" t="s">
        <v>2732</v>
      </c>
      <c r="J3007" t="s">
        <v>686</v>
      </c>
      <c r="K3007" t="s">
        <v>53</v>
      </c>
      <c r="L3007" s="4">
        <v>2</v>
      </c>
      <c r="M3007" s="4">
        <v>44926</v>
      </c>
      <c r="N3007">
        <v>5.5</v>
      </c>
      <c r="O3007">
        <v>3.5</v>
      </c>
      <c r="P3007">
        <v>2</v>
      </c>
      <c r="AC3007">
        <v>70</v>
      </c>
      <c r="AE3007">
        <v>1</v>
      </c>
    </row>
    <row r="3008" spans="1:31" x14ac:dyDescent="0.2">
      <c r="A3008" s="9">
        <v>2007743</v>
      </c>
      <c r="B3008">
        <v>4111</v>
      </c>
      <c r="C3008" t="s">
        <v>7314</v>
      </c>
      <c r="D3008" t="s">
        <v>7315</v>
      </c>
      <c r="E3008" t="s">
        <v>3957</v>
      </c>
      <c r="F3008" t="s">
        <v>3957</v>
      </c>
      <c r="G3008" t="s">
        <v>639</v>
      </c>
      <c r="H3008" t="s">
        <v>639</v>
      </c>
      <c r="I3008" t="s">
        <v>2732</v>
      </c>
      <c r="J3008" t="s">
        <v>729</v>
      </c>
      <c r="K3008" t="s">
        <v>54</v>
      </c>
      <c r="L3008" s="4">
        <v>2</v>
      </c>
      <c r="M3008" s="4">
        <v>44926</v>
      </c>
      <c r="AC3008">
        <v>5</v>
      </c>
      <c r="AE3008">
        <v>1.1000000000000001</v>
      </c>
    </row>
    <row r="3009" spans="1:31" x14ac:dyDescent="0.2">
      <c r="A3009" s="9">
        <v>2007741</v>
      </c>
      <c r="B3009">
        <v>4109</v>
      </c>
      <c r="C3009" t="s">
        <v>7316</v>
      </c>
      <c r="D3009" t="s">
        <v>7317</v>
      </c>
      <c r="E3009" t="s">
        <v>3957</v>
      </c>
      <c r="F3009" t="s">
        <v>3957</v>
      </c>
      <c r="G3009" t="s">
        <v>639</v>
      </c>
      <c r="H3009" t="s">
        <v>639</v>
      </c>
      <c r="I3009" t="s">
        <v>2732</v>
      </c>
      <c r="J3009" t="s">
        <v>729</v>
      </c>
      <c r="K3009" t="s">
        <v>54</v>
      </c>
      <c r="L3009" s="4">
        <v>2</v>
      </c>
      <c r="M3009" s="4">
        <v>44926</v>
      </c>
      <c r="AC3009">
        <v>5</v>
      </c>
      <c r="AE3009">
        <v>1.1000000000000001</v>
      </c>
    </row>
    <row r="3010" spans="1:31" x14ac:dyDescent="0.2">
      <c r="A3010" s="9">
        <v>2007742</v>
      </c>
      <c r="B3010">
        <v>4110</v>
      </c>
      <c r="C3010" t="s">
        <v>7318</v>
      </c>
      <c r="D3010" t="s">
        <v>7319</v>
      </c>
      <c r="E3010" t="s">
        <v>3957</v>
      </c>
      <c r="F3010" t="s">
        <v>3957</v>
      </c>
      <c r="G3010" t="s">
        <v>639</v>
      </c>
      <c r="H3010" t="s">
        <v>639</v>
      </c>
      <c r="I3010" t="s">
        <v>2732</v>
      </c>
      <c r="J3010" t="s">
        <v>729</v>
      </c>
      <c r="K3010" t="s">
        <v>54</v>
      </c>
      <c r="L3010" s="4">
        <v>2</v>
      </c>
      <c r="M3010" s="4">
        <v>44926</v>
      </c>
      <c r="AC3010">
        <v>5</v>
      </c>
      <c r="AE3010">
        <v>1.1000000000000001</v>
      </c>
    </row>
    <row r="3011" spans="1:31" x14ac:dyDescent="0.2">
      <c r="A3011" s="9">
        <v>2007740</v>
      </c>
      <c r="B3011">
        <v>4108</v>
      </c>
      <c r="C3011" t="s">
        <v>7320</v>
      </c>
      <c r="D3011" t="s">
        <v>7321</v>
      </c>
      <c r="E3011" t="s">
        <v>3957</v>
      </c>
      <c r="F3011" t="s">
        <v>3957</v>
      </c>
      <c r="G3011" t="s">
        <v>639</v>
      </c>
      <c r="H3011" t="s">
        <v>639</v>
      </c>
      <c r="I3011" t="s">
        <v>2732</v>
      </c>
      <c r="J3011" t="s">
        <v>647</v>
      </c>
      <c r="K3011" t="s">
        <v>54</v>
      </c>
      <c r="L3011" s="4">
        <v>2</v>
      </c>
      <c r="M3011" s="4">
        <v>44926</v>
      </c>
      <c r="AC3011">
        <v>5</v>
      </c>
      <c r="AE3011">
        <v>1.1000000000000001</v>
      </c>
    </row>
    <row r="3012" spans="1:31" x14ac:dyDescent="0.2">
      <c r="A3012" s="9">
        <v>2007408</v>
      </c>
      <c r="B3012">
        <v>4028</v>
      </c>
      <c r="C3012" t="s">
        <v>7322</v>
      </c>
      <c r="D3012" t="s">
        <v>7323</v>
      </c>
      <c r="E3012" t="s">
        <v>7324</v>
      </c>
      <c r="F3012" t="s">
        <v>7324</v>
      </c>
      <c r="G3012" t="s">
        <v>639</v>
      </c>
      <c r="H3012" t="s">
        <v>639</v>
      </c>
      <c r="I3012" t="s">
        <v>2732</v>
      </c>
      <c r="J3012" t="s">
        <v>647</v>
      </c>
      <c r="K3012" t="s">
        <v>53</v>
      </c>
      <c r="L3012" s="4">
        <v>2</v>
      </c>
      <c r="M3012" s="4">
        <v>44926</v>
      </c>
      <c r="Q3012">
        <v>33.799999237060547</v>
      </c>
      <c r="R3012">
        <v>2.2000000476837158</v>
      </c>
      <c r="AE3012">
        <v>1</v>
      </c>
    </row>
    <row r="3013" spans="1:31" x14ac:dyDescent="0.2">
      <c r="A3013" s="9">
        <v>2009971</v>
      </c>
      <c r="B3013">
        <v>5140</v>
      </c>
      <c r="C3013" t="s">
        <v>7325</v>
      </c>
      <c r="D3013" t="s">
        <v>7326</v>
      </c>
      <c r="E3013" t="s">
        <v>2795</v>
      </c>
      <c r="F3013" t="s">
        <v>2795</v>
      </c>
      <c r="G3013" t="s">
        <v>639</v>
      </c>
      <c r="H3013" t="s">
        <v>684</v>
      </c>
      <c r="I3013" t="s">
        <v>2732</v>
      </c>
      <c r="J3013" t="s">
        <v>694</v>
      </c>
      <c r="K3013" t="s">
        <v>53</v>
      </c>
      <c r="L3013" s="4">
        <v>2</v>
      </c>
      <c r="M3013" s="4">
        <v>44926</v>
      </c>
      <c r="N3013">
        <v>0.30000001192092896</v>
      </c>
      <c r="AC3013">
        <v>12.7</v>
      </c>
      <c r="AE3013">
        <v>1</v>
      </c>
    </row>
    <row r="3014" spans="1:31" x14ac:dyDescent="0.2">
      <c r="A3014" s="9">
        <v>2009404</v>
      </c>
      <c r="B3014">
        <v>4757</v>
      </c>
      <c r="C3014" t="s">
        <v>7327</v>
      </c>
      <c r="D3014" t="s">
        <v>7328</v>
      </c>
      <c r="E3014" t="s">
        <v>931</v>
      </c>
      <c r="F3014" t="s">
        <v>931</v>
      </c>
      <c r="G3014" t="s">
        <v>639</v>
      </c>
      <c r="H3014" t="s">
        <v>639</v>
      </c>
      <c r="I3014" t="s">
        <v>2732</v>
      </c>
      <c r="J3014" t="s">
        <v>729</v>
      </c>
      <c r="K3014" t="s">
        <v>54</v>
      </c>
      <c r="L3014" s="4">
        <v>2</v>
      </c>
      <c r="M3014" s="4">
        <v>44926</v>
      </c>
      <c r="AE3014">
        <v>1.1000000000000001</v>
      </c>
    </row>
    <row r="3015" spans="1:31" x14ac:dyDescent="0.2">
      <c r="A3015" s="9">
        <v>2007667</v>
      </c>
      <c r="B3015">
        <v>4051</v>
      </c>
      <c r="C3015" t="s">
        <v>7329</v>
      </c>
      <c r="D3015" t="s">
        <v>7330</v>
      </c>
      <c r="E3015" t="s">
        <v>7331</v>
      </c>
      <c r="F3015" t="s">
        <v>7332</v>
      </c>
      <c r="G3015" t="s">
        <v>639</v>
      </c>
      <c r="H3015" t="s">
        <v>639</v>
      </c>
      <c r="I3015" t="s">
        <v>2732</v>
      </c>
      <c r="J3015" t="s">
        <v>647</v>
      </c>
      <c r="K3015" t="s">
        <v>53</v>
      </c>
      <c r="L3015" s="4">
        <v>2</v>
      </c>
      <c r="M3015" s="4">
        <v>44926</v>
      </c>
      <c r="O3015">
        <v>0.60000002384185791</v>
      </c>
      <c r="P3015">
        <v>0.20000000298023224</v>
      </c>
      <c r="Q3015">
        <v>0.30000001192092896</v>
      </c>
      <c r="R3015">
        <v>0.10000000149011612</v>
      </c>
      <c r="X3015">
        <v>0.20000000298023224</v>
      </c>
      <c r="AE3015">
        <v>1</v>
      </c>
    </row>
    <row r="3016" spans="1:31" x14ac:dyDescent="0.2">
      <c r="A3016" s="9">
        <v>2007589</v>
      </c>
      <c r="B3016">
        <v>4037</v>
      </c>
      <c r="C3016" t="s">
        <v>7333</v>
      </c>
      <c r="D3016" t="s">
        <v>7334</v>
      </c>
      <c r="E3016" t="s">
        <v>2830</v>
      </c>
      <c r="F3016" t="s">
        <v>2830</v>
      </c>
      <c r="G3016" t="s">
        <v>639</v>
      </c>
      <c r="H3016" t="s">
        <v>639</v>
      </c>
      <c r="I3016" t="s">
        <v>2732</v>
      </c>
      <c r="J3016" t="s">
        <v>729</v>
      </c>
      <c r="K3016" t="s">
        <v>54</v>
      </c>
      <c r="L3016" s="4">
        <v>2</v>
      </c>
      <c r="M3016" s="4">
        <v>44926</v>
      </c>
      <c r="AC3016">
        <v>10</v>
      </c>
      <c r="AE3016">
        <v>1</v>
      </c>
    </row>
    <row r="3017" spans="1:31" x14ac:dyDescent="0.2">
      <c r="A3017" s="9">
        <v>2009239</v>
      </c>
      <c r="B3017">
        <v>4692</v>
      </c>
      <c r="C3017" t="s">
        <v>7335</v>
      </c>
      <c r="D3017" t="s">
        <v>7336</v>
      </c>
      <c r="E3017" t="s">
        <v>6155</v>
      </c>
      <c r="F3017" t="s">
        <v>7337</v>
      </c>
      <c r="G3017" t="s">
        <v>639</v>
      </c>
      <c r="H3017" t="s">
        <v>639</v>
      </c>
      <c r="I3017" t="s">
        <v>2732</v>
      </c>
      <c r="J3017" t="s">
        <v>647</v>
      </c>
      <c r="K3017" t="s">
        <v>53</v>
      </c>
      <c r="L3017" s="4">
        <v>2</v>
      </c>
      <c r="M3017" s="4">
        <v>44926</v>
      </c>
      <c r="AC3017">
        <v>90</v>
      </c>
      <c r="AE3017">
        <v>1</v>
      </c>
    </row>
    <row r="3018" spans="1:31" x14ac:dyDescent="0.2">
      <c r="A3018" s="9">
        <v>2009240</v>
      </c>
      <c r="B3018">
        <v>4693</v>
      </c>
      <c r="C3018" t="s">
        <v>7338</v>
      </c>
      <c r="D3018" t="s">
        <v>7339</v>
      </c>
      <c r="E3018" t="s">
        <v>6155</v>
      </c>
      <c r="F3018" t="s">
        <v>7337</v>
      </c>
      <c r="G3018" t="s">
        <v>639</v>
      </c>
      <c r="H3018" t="s">
        <v>639</v>
      </c>
      <c r="I3018" t="s">
        <v>2732</v>
      </c>
      <c r="J3018" t="s">
        <v>647</v>
      </c>
      <c r="K3018" t="s">
        <v>53</v>
      </c>
      <c r="L3018" s="4">
        <v>2</v>
      </c>
      <c r="M3018" s="4">
        <v>44926</v>
      </c>
      <c r="AC3018">
        <v>50</v>
      </c>
      <c r="AE3018">
        <v>1</v>
      </c>
    </row>
    <row r="3019" spans="1:31" x14ac:dyDescent="0.2">
      <c r="A3019" s="9">
        <v>2001432</v>
      </c>
      <c r="B3019">
        <v>2691</v>
      </c>
      <c r="C3019" t="s">
        <v>7340</v>
      </c>
      <c r="D3019" t="s">
        <v>7341</v>
      </c>
      <c r="E3019" t="s">
        <v>1702</v>
      </c>
      <c r="F3019" t="s">
        <v>1702</v>
      </c>
      <c r="G3019" t="s">
        <v>639</v>
      </c>
      <c r="H3019" t="s">
        <v>639</v>
      </c>
      <c r="I3019" t="s">
        <v>2732</v>
      </c>
      <c r="J3019" t="s">
        <v>729</v>
      </c>
      <c r="K3019" t="s">
        <v>53</v>
      </c>
      <c r="L3019" s="4">
        <v>40386</v>
      </c>
      <c r="M3019" s="4">
        <v>44926</v>
      </c>
      <c r="AC3019">
        <v>15</v>
      </c>
      <c r="AE3019">
        <v>1</v>
      </c>
    </row>
    <row r="3020" spans="1:31" x14ac:dyDescent="0.2">
      <c r="A3020" s="9">
        <v>2006650</v>
      </c>
      <c r="B3020">
        <v>3716</v>
      </c>
      <c r="C3020" t="s">
        <v>7342</v>
      </c>
      <c r="D3020" t="s">
        <v>6164</v>
      </c>
      <c r="E3020" t="s">
        <v>2830</v>
      </c>
      <c r="F3020" t="s">
        <v>2830</v>
      </c>
      <c r="G3020" t="s">
        <v>639</v>
      </c>
      <c r="H3020" t="s">
        <v>639</v>
      </c>
      <c r="I3020" t="s">
        <v>2732</v>
      </c>
      <c r="J3020" t="s">
        <v>729</v>
      </c>
      <c r="K3020" t="s">
        <v>54</v>
      </c>
      <c r="L3020" s="4">
        <v>2</v>
      </c>
      <c r="M3020" s="4">
        <v>44926</v>
      </c>
      <c r="AC3020">
        <v>45</v>
      </c>
      <c r="AE3020">
        <v>1</v>
      </c>
    </row>
    <row r="3021" spans="1:31" x14ac:dyDescent="0.2">
      <c r="A3021" s="9">
        <v>2004279</v>
      </c>
      <c r="B3021">
        <v>2892</v>
      </c>
      <c r="C3021" t="s">
        <v>7343</v>
      </c>
      <c r="D3021" t="s">
        <v>7344</v>
      </c>
      <c r="E3021" t="s">
        <v>1702</v>
      </c>
      <c r="F3021" t="s">
        <v>1702</v>
      </c>
      <c r="G3021" t="s">
        <v>639</v>
      </c>
      <c r="H3021" t="s">
        <v>639</v>
      </c>
      <c r="I3021" t="s">
        <v>2732</v>
      </c>
      <c r="J3021" t="s">
        <v>729</v>
      </c>
      <c r="K3021" t="s">
        <v>53</v>
      </c>
      <c r="L3021" s="4">
        <v>2</v>
      </c>
      <c r="M3021" s="4">
        <v>44926</v>
      </c>
      <c r="AC3021">
        <v>45</v>
      </c>
      <c r="AE3021">
        <v>1</v>
      </c>
    </row>
    <row r="3022" spans="1:31" x14ac:dyDescent="0.2">
      <c r="A3022" s="9">
        <v>2000796</v>
      </c>
      <c r="B3022">
        <v>2263</v>
      </c>
      <c r="C3022" t="s">
        <v>7345</v>
      </c>
      <c r="D3022" t="s">
        <v>7346</v>
      </c>
      <c r="E3022" t="s">
        <v>2830</v>
      </c>
      <c r="F3022" t="s">
        <v>2830</v>
      </c>
      <c r="G3022" t="s">
        <v>639</v>
      </c>
      <c r="H3022" t="s">
        <v>639</v>
      </c>
      <c r="I3022" t="s">
        <v>2732</v>
      </c>
      <c r="J3022" t="s">
        <v>729</v>
      </c>
      <c r="K3022" t="s">
        <v>54</v>
      </c>
      <c r="L3022" s="4">
        <v>40008</v>
      </c>
      <c r="M3022" s="4">
        <v>44926</v>
      </c>
      <c r="N3022">
        <v>0</v>
      </c>
      <c r="O3022">
        <v>0</v>
      </c>
      <c r="P3022">
        <v>0</v>
      </c>
      <c r="Q3022">
        <v>0</v>
      </c>
      <c r="R3022">
        <v>0</v>
      </c>
      <c r="T3022">
        <v>0</v>
      </c>
      <c r="AC3022">
        <v>25</v>
      </c>
      <c r="AE3022">
        <v>1</v>
      </c>
    </row>
    <row r="3023" spans="1:31" x14ac:dyDescent="0.2">
      <c r="A3023" s="9">
        <v>2000278</v>
      </c>
      <c r="B3023">
        <v>2113</v>
      </c>
      <c r="C3023" t="s">
        <v>7347</v>
      </c>
      <c r="D3023" t="s">
        <v>4317</v>
      </c>
      <c r="E3023" t="s">
        <v>2830</v>
      </c>
      <c r="F3023" t="s">
        <v>2830</v>
      </c>
      <c r="G3023" t="s">
        <v>639</v>
      </c>
      <c r="H3023" t="s">
        <v>639</v>
      </c>
      <c r="I3023" t="s">
        <v>2732</v>
      </c>
      <c r="J3023" t="s">
        <v>729</v>
      </c>
      <c r="K3023" t="s">
        <v>54</v>
      </c>
      <c r="L3023" s="4">
        <v>39763</v>
      </c>
      <c r="M3023" s="4">
        <v>44926</v>
      </c>
      <c r="N3023">
        <v>0</v>
      </c>
      <c r="O3023">
        <v>0</v>
      </c>
      <c r="P3023">
        <v>0</v>
      </c>
      <c r="Q3023">
        <v>0</v>
      </c>
      <c r="R3023">
        <v>0</v>
      </c>
      <c r="T3023">
        <v>0</v>
      </c>
      <c r="AC3023">
        <v>25</v>
      </c>
      <c r="AE3023">
        <v>1</v>
      </c>
    </row>
    <row r="3024" spans="1:31" x14ac:dyDescent="0.2">
      <c r="A3024" s="9">
        <v>2004280</v>
      </c>
      <c r="B3024">
        <v>2893</v>
      </c>
      <c r="C3024" t="s">
        <v>7348</v>
      </c>
      <c r="D3024" t="s">
        <v>7349</v>
      </c>
      <c r="E3024" t="s">
        <v>1702</v>
      </c>
      <c r="F3024" t="s">
        <v>1702</v>
      </c>
      <c r="G3024" t="s">
        <v>639</v>
      </c>
      <c r="H3024" t="s">
        <v>639</v>
      </c>
      <c r="I3024" t="s">
        <v>2732</v>
      </c>
      <c r="J3024" t="s">
        <v>729</v>
      </c>
      <c r="K3024" t="s">
        <v>53</v>
      </c>
      <c r="L3024" s="4">
        <v>2</v>
      </c>
      <c r="M3024" s="4">
        <v>44926</v>
      </c>
      <c r="AC3024">
        <v>70</v>
      </c>
      <c r="AE3024">
        <v>1</v>
      </c>
    </row>
    <row r="3025" spans="1:31" x14ac:dyDescent="0.2">
      <c r="A3025" s="9">
        <v>2007730</v>
      </c>
      <c r="B3025">
        <v>4066</v>
      </c>
      <c r="C3025" t="s">
        <v>7350</v>
      </c>
      <c r="D3025" t="s">
        <v>2947</v>
      </c>
      <c r="E3025" t="s">
        <v>1702</v>
      </c>
      <c r="F3025" t="s">
        <v>1702</v>
      </c>
      <c r="G3025" t="s">
        <v>639</v>
      </c>
      <c r="H3025" t="s">
        <v>639</v>
      </c>
      <c r="I3025" t="s">
        <v>2732</v>
      </c>
      <c r="J3025" t="s">
        <v>729</v>
      </c>
      <c r="K3025" t="s">
        <v>54</v>
      </c>
      <c r="L3025" s="4">
        <v>2</v>
      </c>
      <c r="M3025" s="4">
        <v>44926</v>
      </c>
      <c r="AC3025">
        <v>70</v>
      </c>
      <c r="AE3025">
        <v>1.1000000000000001</v>
      </c>
    </row>
    <row r="3026" spans="1:31" x14ac:dyDescent="0.2">
      <c r="A3026" s="9">
        <v>2001381</v>
      </c>
      <c r="B3026">
        <v>1373</v>
      </c>
      <c r="C3026" t="s">
        <v>7353</v>
      </c>
      <c r="D3026" t="s">
        <v>7352</v>
      </c>
      <c r="E3026" t="s">
        <v>1641</v>
      </c>
      <c r="F3026" t="s">
        <v>1641</v>
      </c>
      <c r="G3026" t="s">
        <v>639</v>
      </c>
      <c r="H3026" t="s">
        <v>639</v>
      </c>
      <c r="I3026" t="s">
        <v>2732</v>
      </c>
      <c r="J3026" t="s">
        <v>729</v>
      </c>
      <c r="K3026" t="s">
        <v>53</v>
      </c>
      <c r="L3026" s="4">
        <v>40379</v>
      </c>
      <c r="M3026" s="4">
        <v>44926</v>
      </c>
      <c r="N3026">
        <v>0</v>
      </c>
      <c r="O3026">
        <v>0</v>
      </c>
      <c r="P3026">
        <v>0</v>
      </c>
      <c r="Q3026">
        <v>0</v>
      </c>
      <c r="R3026">
        <v>0</v>
      </c>
      <c r="T3026">
        <v>0</v>
      </c>
      <c r="AC3026">
        <v>30</v>
      </c>
      <c r="AE3026">
        <v>1</v>
      </c>
    </row>
    <row r="3027" spans="1:31" x14ac:dyDescent="0.2">
      <c r="A3027" s="9">
        <v>2006651</v>
      </c>
      <c r="B3027">
        <v>3718</v>
      </c>
      <c r="C3027" t="s">
        <v>7351</v>
      </c>
      <c r="D3027" t="s">
        <v>7352</v>
      </c>
      <c r="E3027" t="s">
        <v>2830</v>
      </c>
      <c r="F3027" t="s">
        <v>2830</v>
      </c>
      <c r="G3027" t="s">
        <v>639</v>
      </c>
      <c r="H3027" t="s">
        <v>639</v>
      </c>
      <c r="I3027" t="s">
        <v>2732</v>
      </c>
      <c r="J3027" t="s">
        <v>729</v>
      </c>
      <c r="K3027" t="s">
        <v>54</v>
      </c>
      <c r="L3027" s="4">
        <v>2</v>
      </c>
      <c r="M3027" s="4">
        <v>44926</v>
      </c>
      <c r="AC3027">
        <v>10</v>
      </c>
      <c r="AE3027">
        <v>1</v>
      </c>
    </row>
    <row r="3028" spans="1:31" x14ac:dyDescent="0.2">
      <c r="A3028" s="9">
        <v>2000279</v>
      </c>
      <c r="B3028">
        <v>2111</v>
      </c>
      <c r="C3028" t="s">
        <v>7354</v>
      </c>
      <c r="D3028" t="s">
        <v>4321</v>
      </c>
      <c r="E3028" t="s">
        <v>2830</v>
      </c>
      <c r="F3028" t="s">
        <v>2830</v>
      </c>
      <c r="G3028" t="s">
        <v>639</v>
      </c>
      <c r="H3028" t="s">
        <v>639</v>
      </c>
      <c r="I3028" t="s">
        <v>2732</v>
      </c>
      <c r="J3028" t="s">
        <v>729</v>
      </c>
      <c r="K3028" t="s">
        <v>54</v>
      </c>
      <c r="L3028" s="4">
        <v>39763</v>
      </c>
      <c r="M3028" s="4">
        <v>44926</v>
      </c>
      <c r="AC3028">
        <v>35</v>
      </c>
      <c r="AE3028">
        <v>1</v>
      </c>
    </row>
    <row r="3029" spans="1:31" x14ac:dyDescent="0.2">
      <c r="A3029" s="9">
        <v>2000795</v>
      </c>
      <c r="B3029">
        <v>2262</v>
      </c>
      <c r="C3029" t="s">
        <v>7355</v>
      </c>
      <c r="D3029" t="s">
        <v>5052</v>
      </c>
      <c r="E3029" t="s">
        <v>2830</v>
      </c>
      <c r="F3029" t="s">
        <v>2830</v>
      </c>
      <c r="G3029" t="s">
        <v>639</v>
      </c>
      <c r="H3029" t="s">
        <v>639</v>
      </c>
      <c r="I3029" t="s">
        <v>2732</v>
      </c>
      <c r="J3029" t="s">
        <v>729</v>
      </c>
      <c r="K3029" t="s">
        <v>54</v>
      </c>
      <c r="L3029" s="4">
        <v>40008</v>
      </c>
      <c r="M3029" s="4">
        <v>44926</v>
      </c>
      <c r="N3029">
        <v>0</v>
      </c>
      <c r="O3029">
        <v>0</v>
      </c>
      <c r="P3029">
        <v>0</v>
      </c>
      <c r="Q3029">
        <v>0</v>
      </c>
      <c r="R3029">
        <v>0</v>
      </c>
      <c r="T3029">
        <v>0</v>
      </c>
      <c r="AC3029">
        <v>30</v>
      </c>
      <c r="AE3029">
        <v>1</v>
      </c>
    </row>
    <row r="3030" spans="1:31" x14ac:dyDescent="0.2">
      <c r="A3030" s="9">
        <v>2006670</v>
      </c>
      <c r="B3030">
        <v>3717</v>
      </c>
      <c r="C3030" t="s">
        <v>7357</v>
      </c>
      <c r="D3030" t="s">
        <v>3848</v>
      </c>
      <c r="E3030" t="s">
        <v>2830</v>
      </c>
      <c r="F3030" t="s">
        <v>2830</v>
      </c>
      <c r="G3030" t="s">
        <v>639</v>
      </c>
      <c r="H3030" t="s">
        <v>639</v>
      </c>
      <c r="I3030" t="s">
        <v>2732</v>
      </c>
      <c r="J3030" t="s">
        <v>729</v>
      </c>
      <c r="K3030" t="s">
        <v>54</v>
      </c>
      <c r="L3030" s="4">
        <v>2</v>
      </c>
      <c r="M3030" s="4">
        <v>44926</v>
      </c>
      <c r="AC3030">
        <v>70</v>
      </c>
      <c r="AE3030">
        <v>1</v>
      </c>
    </row>
    <row r="3031" spans="1:31" x14ac:dyDescent="0.2">
      <c r="A3031" s="9">
        <v>2001382</v>
      </c>
      <c r="B3031">
        <v>1478</v>
      </c>
      <c r="C3031" t="s">
        <v>7356</v>
      </c>
      <c r="D3031" t="s">
        <v>3848</v>
      </c>
      <c r="E3031" t="s">
        <v>1641</v>
      </c>
      <c r="F3031" t="s">
        <v>1641</v>
      </c>
      <c r="G3031" t="s">
        <v>639</v>
      </c>
      <c r="H3031" t="s">
        <v>639</v>
      </c>
      <c r="I3031" t="s">
        <v>2732</v>
      </c>
      <c r="J3031" t="s">
        <v>729</v>
      </c>
      <c r="K3031" t="s">
        <v>53</v>
      </c>
      <c r="L3031" s="4">
        <v>40379</v>
      </c>
      <c r="M3031" s="4">
        <v>44926</v>
      </c>
      <c r="AC3031">
        <v>75</v>
      </c>
      <c r="AE3031">
        <v>1</v>
      </c>
    </row>
    <row r="3032" spans="1:31" x14ac:dyDescent="0.2">
      <c r="A3032" s="9">
        <v>2000277</v>
      </c>
      <c r="B3032">
        <v>2112</v>
      </c>
      <c r="C3032" t="s">
        <v>7360</v>
      </c>
      <c r="D3032" t="s">
        <v>7359</v>
      </c>
      <c r="E3032" t="s">
        <v>2830</v>
      </c>
      <c r="F3032" t="s">
        <v>2830</v>
      </c>
      <c r="G3032" t="s">
        <v>639</v>
      </c>
      <c r="H3032" t="s">
        <v>639</v>
      </c>
      <c r="I3032" t="s">
        <v>2732</v>
      </c>
      <c r="J3032" t="s">
        <v>729</v>
      </c>
      <c r="K3032" t="s">
        <v>54</v>
      </c>
      <c r="L3032" s="4">
        <v>39763</v>
      </c>
      <c r="M3032" s="4">
        <v>44926</v>
      </c>
      <c r="N3032">
        <v>0</v>
      </c>
      <c r="O3032">
        <v>0</v>
      </c>
      <c r="P3032">
        <v>0</v>
      </c>
      <c r="Q3032">
        <v>0</v>
      </c>
      <c r="R3032">
        <v>0</v>
      </c>
      <c r="T3032">
        <v>0</v>
      </c>
      <c r="AC3032">
        <v>25</v>
      </c>
      <c r="AE3032">
        <v>1</v>
      </c>
    </row>
    <row r="3033" spans="1:31" x14ac:dyDescent="0.2">
      <c r="A3033" s="9">
        <v>2005236</v>
      </c>
      <c r="B3033">
        <v>3505</v>
      </c>
      <c r="C3033" t="s">
        <v>7358</v>
      </c>
      <c r="D3033" t="s">
        <v>7359</v>
      </c>
      <c r="E3033" t="s">
        <v>2962</v>
      </c>
      <c r="F3033" t="s">
        <v>2962</v>
      </c>
      <c r="G3033" t="s">
        <v>639</v>
      </c>
      <c r="H3033" t="s">
        <v>639</v>
      </c>
      <c r="I3033" t="s">
        <v>2732</v>
      </c>
      <c r="J3033" t="s">
        <v>729</v>
      </c>
      <c r="K3033" t="s">
        <v>53</v>
      </c>
      <c r="L3033" s="4">
        <v>2</v>
      </c>
      <c r="M3033" s="4">
        <v>44926</v>
      </c>
      <c r="AC3033">
        <v>40</v>
      </c>
      <c r="AE3033">
        <v>1</v>
      </c>
    </row>
    <row r="3034" spans="1:31" x14ac:dyDescent="0.2">
      <c r="A3034" s="9">
        <v>2000507</v>
      </c>
      <c r="B3034">
        <v>715</v>
      </c>
      <c r="C3034" t="s">
        <v>7361</v>
      </c>
      <c r="D3034" t="s">
        <v>7362</v>
      </c>
      <c r="E3034" t="s">
        <v>2830</v>
      </c>
      <c r="F3034" t="s">
        <v>2830</v>
      </c>
      <c r="G3034" t="s">
        <v>639</v>
      </c>
      <c r="H3034" t="s">
        <v>639</v>
      </c>
      <c r="I3034" t="s">
        <v>2732</v>
      </c>
      <c r="J3034" t="s">
        <v>729</v>
      </c>
      <c r="K3034" t="s">
        <v>54</v>
      </c>
      <c r="L3034" s="4">
        <v>39777</v>
      </c>
      <c r="M3034" s="4">
        <v>44926</v>
      </c>
      <c r="AC3034">
        <v>25</v>
      </c>
      <c r="AE3034">
        <v>1</v>
      </c>
    </row>
    <row r="3035" spans="1:31" x14ac:dyDescent="0.2">
      <c r="A3035" s="9">
        <v>2005237</v>
      </c>
      <c r="B3035">
        <v>3506</v>
      </c>
      <c r="C3035" t="s">
        <v>7363</v>
      </c>
      <c r="D3035" t="s">
        <v>3852</v>
      </c>
      <c r="E3035" t="s">
        <v>2962</v>
      </c>
      <c r="F3035" t="s">
        <v>2962</v>
      </c>
      <c r="G3035" t="s">
        <v>639</v>
      </c>
      <c r="H3035" t="s">
        <v>639</v>
      </c>
      <c r="I3035" t="s">
        <v>2732</v>
      </c>
      <c r="J3035" t="s">
        <v>729</v>
      </c>
      <c r="K3035" t="s">
        <v>53</v>
      </c>
      <c r="L3035" s="4">
        <v>2</v>
      </c>
      <c r="M3035" s="4">
        <v>44926</v>
      </c>
      <c r="AC3035">
        <v>30</v>
      </c>
      <c r="AE3035">
        <v>1</v>
      </c>
    </row>
    <row r="3036" spans="1:31" x14ac:dyDescent="0.2">
      <c r="A3036" s="9">
        <v>2000793</v>
      </c>
      <c r="B3036">
        <v>2260</v>
      </c>
      <c r="C3036" t="s">
        <v>7364</v>
      </c>
      <c r="D3036" t="s">
        <v>7365</v>
      </c>
      <c r="E3036" t="s">
        <v>2830</v>
      </c>
      <c r="F3036" t="s">
        <v>2830</v>
      </c>
      <c r="G3036" t="s">
        <v>639</v>
      </c>
      <c r="H3036" t="s">
        <v>639</v>
      </c>
      <c r="I3036" t="s">
        <v>2732</v>
      </c>
      <c r="J3036" t="s">
        <v>729</v>
      </c>
      <c r="K3036" t="s">
        <v>54</v>
      </c>
      <c r="L3036" s="4">
        <v>40008</v>
      </c>
      <c r="M3036" s="4">
        <v>44926</v>
      </c>
      <c r="N3036">
        <v>0</v>
      </c>
      <c r="O3036">
        <v>0</v>
      </c>
      <c r="P3036">
        <v>0</v>
      </c>
      <c r="Q3036">
        <v>0</v>
      </c>
      <c r="R3036">
        <v>0</v>
      </c>
      <c r="T3036">
        <v>0</v>
      </c>
      <c r="AC3036">
        <v>25</v>
      </c>
      <c r="AE3036">
        <v>1</v>
      </c>
    </row>
    <row r="3037" spans="1:31" x14ac:dyDescent="0.2">
      <c r="A3037" s="9">
        <v>2000512</v>
      </c>
      <c r="B3037">
        <v>716</v>
      </c>
      <c r="C3037" t="s">
        <v>7367</v>
      </c>
      <c r="D3037" t="s">
        <v>2872</v>
      </c>
      <c r="E3037" t="s">
        <v>2830</v>
      </c>
      <c r="F3037" t="s">
        <v>2830</v>
      </c>
      <c r="G3037" t="s">
        <v>639</v>
      </c>
      <c r="H3037" t="s">
        <v>639</v>
      </c>
      <c r="I3037" t="s">
        <v>2732</v>
      </c>
      <c r="J3037" t="s">
        <v>729</v>
      </c>
      <c r="K3037" t="s">
        <v>54</v>
      </c>
      <c r="L3037" s="4">
        <v>39777</v>
      </c>
      <c r="M3037" s="4">
        <v>44926</v>
      </c>
      <c r="AC3037">
        <v>30</v>
      </c>
      <c r="AE3037">
        <v>1</v>
      </c>
    </row>
    <row r="3038" spans="1:31" x14ac:dyDescent="0.2">
      <c r="A3038" s="9">
        <v>2005235</v>
      </c>
      <c r="B3038">
        <v>3504</v>
      </c>
      <c r="C3038" t="s">
        <v>7366</v>
      </c>
      <c r="D3038" t="s">
        <v>2872</v>
      </c>
      <c r="E3038" t="s">
        <v>2962</v>
      </c>
      <c r="F3038" t="s">
        <v>2962</v>
      </c>
      <c r="G3038" t="s">
        <v>639</v>
      </c>
      <c r="H3038" t="s">
        <v>639</v>
      </c>
      <c r="I3038" t="s">
        <v>2732</v>
      </c>
      <c r="J3038" t="s">
        <v>729</v>
      </c>
      <c r="K3038" t="s">
        <v>53</v>
      </c>
      <c r="L3038" s="4">
        <v>2</v>
      </c>
      <c r="M3038" s="4">
        <v>44926</v>
      </c>
      <c r="AC3038">
        <v>40</v>
      </c>
      <c r="AE3038">
        <v>1</v>
      </c>
    </row>
    <row r="3039" spans="1:31" x14ac:dyDescent="0.2">
      <c r="A3039" s="9">
        <v>2004709</v>
      </c>
      <c r="B3039">
        <v>3462</v>
      </c>
      <c r="C3039" t="s">
        <v>7368</v>
      </c>
      <c r="D3039" t="s">
        <v>2872</v>
      </c>
      <c r="E3039" t="s">
        <v>1331</v>
      </c>
      <c r="F3039" t="s">
        <v>1331</v>
      </c>
      <c r="G3039" t="s">
        <v>639</v>
      </c>
      <c r="H3039" t="s">
        <v>639</v>
      </c>
      <c r="I3039" t="s">
        <v>2732</v>
      </c>
      <c r="J3039" t="s">
        <v>647</v>
      </c>
      <c r="K3039" t="s">
        <v>54</v>
      </c>
      <c r="L3039" s="4">
        <v>40421</v>
      </c>
      <c r="M3039" s="4">
        <v>44926</v>
      </c>
      <c r="AC3039">
        <v>60</v>
      </c>
      <c r="AE3039">
        <v>1</v>
      </c>
    </row>
    <row r="3040" spans="1:31" x14ac:dyDescent="0.2">
      <c r="A3040" s="9">
        <v>2000276</v>
      </c>
      <c r="B3040">
        <v>2110</v>
      </c>
      <c r="C3040" t="s">
        <v>7369</v>
      </c>
      <c r="D3040" t="s">
        <v>6221</v>
      </c>
      <c r="E3040" t="s">
        <v>2830</v>
      </c>
      <c r="F3040" t="s">
        <v>2830</v>
      </c>
      <c r="G3040" t="s">
        <v>639</v>
      </c>
      <c r="H3040" t="s">
        <v>639</v>
      </c>
      <c r="I3040" t="s">
        <v>2732</v>
      </c>
      <c r="J3040" t="s">
        <v>729</v>
      </c>
      <c r="K3040" t="s">
        <v>54</v>
      </c>
      <c r="L3040" s="4">
        <v>39763</v>
      </c>
      <c r="M3040" s="4">
        <v>44926</v>
      </c>
      <c r="N3040">
        <v>0</v>
      </c>
      <c r="O3040">
        <v>0</v>
      </c>
      <c r="P3040">
        <v>0</v>
      </c>
      <c r="Q3040">
        <v>0</v>
      </c>
      <c r="R3040">
        <v>0</v>
      </c>
      <c r="T3040">
        <v>0</v>
      </c>
      <c r="AC3040">
        <v>35</v>
      </c>
      <c r="AE3040">
        <v>1</v>
      </c>
    </row>
    <row r="3041" spans="1:31" x14ac:dyDescent="0.2">
      <c r="A3041" s="9">
        <v>2004707</v>
      </c>
      <c r="B3041">
        <v>3460</v>
      </c>
      <c r="C3041" t="s">
        <v>7371</v>
      </c>
      <c r="D3041" t="s">
        <v>2949</v>
      </c>
      <c r="E3041" t="s">
        <v>1331</v>
      </c>
      <c r="F3041" t="s">
        <v>1331</v>
      </c>
      <c r="G3041" t="s">
        <v>639</v>
      </c>
      <c r="H3041" t="s">
        <v>639</v>
      </c>
      <c r="I3041" t="s">
        <v>2732</v>
      </c>
      <c r="J3041" t="s">
        <v>729</v>
      </c>
      <c r="K3041" t="s">
        <v>53</v>
      </c>
      <c r="L3041" s="4">
        <v>40421</v>
      </c>
      <c r="M3041" s="4">
        <v>44926</v>
      </c>
      <c r="AC3041">
        <v>50</v>
      </c>
      <c r="AE3041">
        <v>1</v>
      </c>
    </row>
    <row r="3042" spans="1:31" x14ac:dyDescent="0.2">
      <c r="A3042" s="9">
        <v>2005238</v>
      </c>
      <c r="B3042">
        <v>3507</v>
      </c>
      <c r="C3042" t="s">
        <v>7370</v>
      </c>
      <c r="D3042" t="s">
        <v>2949</v>
      </c>
      <c r="E3042" t="s">
        <v>2962</v>
      </c>
      <c r="F3042" t="s">
        <v>2962</v>
      </c>
      <c r="G3042" t="s">
        <v>639</v>
      </c>
      <c r="H3042" t="s">
        <v>639</v>
      </c>
      <c r="I3042" t="s">
        <v>2732</v>
      </c>
      <c r="J3042" t="s">
        <v>729</v>
      </c>
      <c r="K3042" t="s">
        <v>53</v>
      </c>
      <c r="L3042" s="4">
        <v>2</v>
      </c>
      <c r="M3042" s="4">
        <v>44926</v>
      </c>
      <c r="AC3042">
        <v>50</v>
      </c>
      <c r="AE3042">
        <v>1</v>
      </c>
    </row>
    <row r="3043" spans="1:31" x14ac:dyDescent="0.2">
      <c r="A3043" s="9">
        <v>2004281</v>
      </c>
      <c r="B3043">
        <v>2894</v>
      </c>
      <c r="C3043" t="s">
        <v>7372</v>
      </c>
      <c r="D3043" t="s">
        <v>7373</v>
      </c>
      <c r="E3043" t="s">
        <v>1702</v>
      </c>
      <c r="F3043" t="s">
        <v>1702</v>
      </c>
      <c r="G3043" t="s">
        <v>639</v>
      </c>
      <c r="H3043" t="s">
        <v>639</v>
      </c>
      <c r="I3043" t="s">
        <v>2732</v>
      </c>
      <c r="J3043" t="s">
        <v>729</v>
      </c>
      <c r="K3043" t="s">
        <v>53</v>
      </c>
      <c r="L3043" s="4">
        <v>2</v>
      </c>
      <c r="M3043" s="4">
        <v>44926</v>
      </c>
      <c r="AC3043">
        <v>50</v>
      </c>
      <c r="AE3043">
        <v>1</v>
      </c>
    </row>
    <row r="3044" spans="1:31" x14ac:dyDescent="0.2">
      <c r="A3044" s="9">
        <v>2007424</v>
      </c>
      <c r="B3044">
        <v>4017</v>
      </c>
      <c r="C3044" t="s">
        <v>7374</v>
      </c>
      <c r="D3044" t="s">
        <v>7375</v>
      </c>
      <c r="E3044" t="s">
        <v>4716</v>
      </c>
      <c r="F3044" t="s">
        <v>4716</v>
      </c>
      <c r="G3044" t="s">
        <v>639</v>
      </c>
      <c r="H3044" t="s">
        <v>639</v>
      </c>
      <c r="I3044" t="s">
        <v>2732</v>
      </c>
      <c r="J3044" t="s">
        <v>729</v>
      </c>
      <c r="K3044" t="s">
        <v>53</v>
      </c>
      <c r="L3044" s="4">
        <v>2</v>
      </c>
      <c r="M3044" s="4">
        <v>44926</v>
      </c>
      <c r="AC3044">
        <v>8</v>
      </c>
      <c r="AE3044">
        <v>1</v>
      </c>
    </row>
    <row r="3045" spans="1:31" x14ac:dyDescent="0.2">
      <c r="A3045" s="9">
        <v>2009128</v>
      </c>
      <c r="B3045">
        <v>4705</v>
      </c>
      <c r="C3045" t="s">
        <v>7376</v>
      </c>
      <c r="D3045" t="s">
        <v>7377</v>
      </c>
      <c r="E3045" t="s">
        <v>1264</v>
      </c>
      <c r="F3045" t="s">
        <v>2647</v>
      </c>
      <c r="G3045" t="s">
        <v>639</v>
      </c>
      <c r="H3045" t="s">
        <v>639</v>
      </c>
      <c r="I3045" t="s">
        <v>2732</v>
      </c>
      <c r="J3045" t="s">
        <v>641</v>
      </c>
      <c r="K3045" t="s">
        <v>53</v>
      </c>
      <c r="L3045" s="4">
        <v>2</v>
      </c>
      <c r="M3045" s="4">
        <v>44926</v>
      </c>
      <c r="N3045">
        <v>24</v>
      </c>
      <c r="T3045">
        <v>13.199999809265137</v>
      </c>
      <c r="AE3045">
        <v>1</v>
      </c>
    </row>
    <row r="3046" spans="1:31" x14ac:dyDescent="0.2">
      <c r="A3046" s="9">
        <v>2006115</v>
      </c>
      <c r="B3046">
        <v>3624</v>
      </c>
      <c r="C3046" t="s">
        <v>7378</v>
      </c>
      <c r="D3046" t="s">
        <v>7379</v>
      </c>
      <c r="E3046" t="s">
        <v>2203</v>
      </c>
      <c r="F3046" t="s">
        <v>7380</v>
      </c>
      <c r="G3046" t="s">
        <v>639</v>
      </c>
      <c r="H3046" t="s">
        <v>639</v>
      </c>
      <c r="I3046" t="s">
        <v>2732</v>
      </c>
      <c r="J3046" t="s">
        <v>647</v>
      </c>
      <c r="K3046" t="s">
        <v>54</v>
      </c>
      <c r="L3046" s="4">
        <v>2</v>
      </c>
      <c r="M3046" s="4">
        <v>44926</v>
      </c>
      <c r="Q3046">
        <v>7</v>
      </c>
      <c r="T3046">
        <v>23</v>
      </c>
      <c r="AE3046">
        <v>1.27</v>
      </c>
    </row>
    <row r="3047" spans="1:31" x14ac:dyDescent="0.2">
      <c r="A3047" s="9">
        <v>2004990</v>
      </c>
      <c r="B3047">
        <v>3492</v>
      </c>
      <c r="C3047" t="s">
        <v>7381</v>
      </c>
      <c r="D3047" t="s">
        <v>7382</v>
      </c>
      <c r="E3047" t="s">
        <v>905</v>
      </c>
      <c r="F3047" t="s">
        <v>906</v>
      </c>
      <c r="G3047" t="s">
        <v>639</v>
      </c>
      <c r="H3047" t="s">
        <v>639</v>
      </c>
      <c r="I3047" t="s">
        <v>2732</v>
      </c>
      <c r="J3047" t="s">
        <v>647</v>
      </c>
      <c r="K3047" t="s">
        <v>53</v>
      </c>
      <c r="L3047" s="4">
        <v>40504</v>
      </c>
      <c r="M3047" s="4">
        <v>44926</v>
      </c>
      <c r="T3047">
        <v>90</v>
      </c>
      <c r="AE3047">
        <v>1</v>
      </c>
    </row>
    <row r="3048" spans="1:31" x14ac:dyDescent="0.2">
      <c r="A3048" s="9">
        <v>2004991</v>
      </c>
      <c r="B3048">
        <v>3493</v>
      </c>
      <c r="C3048" t="s">
        <v>7383</v>
      </c>
      <c r="D3048" t="s">
        <v>7384</v>
      </c>
      <c r="E3048" t="s">
        <v>905</v>
      </c>
      <c r="F3048" t="s">
        <v>906</v>
      </c>
      <c r="G3048" t="s">
        <v>639</v>
      </c>
      <c r="H3048" t="s">
        <v>639</v>
      </c>
      <c r="I3048" t="s">
        <v>2732</v>
      </c>
      <c r="J3048" t="s">
        <v>647</v>
      </c>
      <c r="K3048" t="s">
        <v>54</v>
      </c>
      <c r="L3048" s="4">
        <v>40504</v>
      </c>
      <c r="M3048" s="4">
        <v>44926</v>
      </c>
      <c r="T3048">
        <v>80</v>
      </c>
      <c r="AE3048">
        <v>1.41</v>
      </c>
    </row>
    <row r="3049" spans="1:31" x14ac:dyDescent="0.2">
      <c r="A3049" s="9">
        <v>2001264</v>
      </c>
      <c r="B3049">
        <v>2548</v>
      </c>
      <c r="C3049" t="s">
        <v>7385</v>
      </c>
      <c r="D3049" t="s">
        <v>7386</v>
      </c>
      <c r="E3049" t="s">
        <v>1126</v>
      </c>
      <c r="F3049" t="s">
        <v>7387</v>
      </c>
      <c r="G3049" t="s">
        <v>639</v>
      </c>
      <c r="H3049" t="s">
        <v>639</v>
      </c>
      <c r="I3049" t="s">
        <v>2732</v>
      </c>
      <c r="J3049" t="s">
        <v>647</v>
      </c>
      <c r="K3049" t="s">
        <v>54</v>
      </c>
      <c r="L3049" s="4">
        <v>40386</v>
      </c>
      <c r="M3049" s="4">
        <v>44926</v>
      </c>
      <c r="T3049">
        <v>80</v>
      </c>
      <c r="AE3049">
        <v>1.5</v>
      </c>
    </row>
    <row r="3050" spans="1:31" x14ac:dyDescent="0.2">
      <c r="A3050" s="9">
        <v>2008937</v>
      </c>
      <c r="B3050">
        <v>4604</v>
      </c>
      <c r="C3050" t="s">
        <v>7388</v>
      </c>
      <c r="D3050" t="s">
        <v>7389</v>
      </c>
      <c r="E3050" t="s">
        <v>1264</v>
      </c>
      <c r="F3050" t="s">
        <v>2668</v>
      </c>
      <c r="G3050" t="s">
        <v>639</v>
      </c>
      <c r="H3050" t="s">
        <v>684</v>
      </c>
      <c r="I3050" t="s">
        <v>2732</v>
      </c>
      <c r="J3050" t="s">
        <v>641</v>
      </c>
      <c r="K3050" t="s">
        <v>54</v>
      </c>
      <c r="L3050" s="4">
        <v>2</v>
      </c>
      <c r="M3050" s="4">
        <v>44926</v>
      </c>
      <c r="N3050">
        <v>13</v>
      </c>
      <c r="P3050">
        <v>5</v>
      </c>
      <c r="AE3050">
        <v>1</v>
      </c>
    </row>
    <row r="3051" spans="1:31" x14ac:dyDescent="0.2">
      <c r="A3051" s="9">
        <v>2007728</v>
      </c>
      <c r="B3051">
        <v>4064</v>
      </c>
      <c r="C3051" t="s">
        <v>7390</v>
      </c>
      <c r="D3051" t="s">
        <v>7391</v>
      </c>
      <c r="E3051" t="s">
        <v>1331</v>
      </c>
      <c r="F3051" t="s">
        <v>1331</v>
      </c>
      <c r="G3051" t="s">
        <v>639</v>
      </c>
      <c r="H3051" t="s">
        <v>639</v>
      </c>
      <c r="I3051" t="s">
        <v>2732</v>
      </c>
      <c r="J3051" t="s">
        <v>729</v>
      </c>
      <c r="K3051" t="s">
        <v>54</v>
      </c>
      <c r="L3051" s="4">
        <v>2</v>
      </c>
      <c r="M3051" s="4">
        <v>44926</v>
      </c>
      <c r="AC3051">
        <v>35</v>
      </c>
      <c r="AE3051">
        <v>1.1000000000000001</v>
      </c>
    </row>
    <row r="3052" spans="1:31" x14ac:dyDescent="0.2">
      <c r="A3052" s="9">
        <v>2007436</v>
      </c>
      <c r="B3052">
        <v>4048</v>
      </c>
      <c r="C3052" t="s">
        <v>7392</v>
      </c>
      <c r="D3052" t="s">
        <v>7393</v>
      </c>
      <c r="E3052" t="s">
        <v>2772</v>
      </c>
      <c r="F3052" t="s">
        <v>2772</v>
      </c>
      <c r="G3052" t="s">
        <v>639</v>
      </c>
      <c r="H3052" t="s">
        <v>639</v>
      </c>
      <c r="I3052" t="s">
        <v>2732</v>
      </c>
      <c r="J3052" t="s">
        <v>729</v>
      </c>
      <c r="K3052" t="s">
        <v>54</v>
      </c>
      <c r="L3052" s="4">
        <v>2</v>
      </c>
      <c r="M3052" s="4">
        <v>44926</v>
      </c>
      <c r="AE3052">
        <v>1.1000000000000001</v>
      </c>
    </row>
    <row r="3053" spans="1:31" x14ac:dyDescent="0.2">
      <c r="A3053" s="9">
        <v>2000941</v>
      </c>
      <c r="B3053">
        <v>1805</v>
      </c>
      <c r="C3053" t="s">
        <v>7394</v>
      </c>
      <c r="D3053" t="s">
        <v>7395</v>
      </c>
      <c r="E3053" t="s">
        <v>3237</v>
      </c>
      <c r="F3053" t="s">
        <v>3237</v>
      </c>
      <c r="G3053" t="s">
        <v>639</v>
      </c>
      <c r="H3053" t="s">
        <v>639</v>
      </c>
      <c r="I3053" t="s">
        <v>2732</v>
      </c>
      <c r="J3053" t="s">
        <v>729</v>
      </c>
      <c r="K3053" t="s">
        <v>53</v>
      </c>
      <c r="L3053" s="4">
        <v>40302</v>
      </c>
      <c r="M3053" s="4">
        <v>44926</v>
      </c>
      <c r="AE3053">
        <v>1</v>
      </c>
    </row>
    <row r="3054" spans="1:31" x14ac:dyDescent="0.2">
      <c r="A3054" s="9">
        <v>2007494</v>
      </c>
      <c r="B3054">
        <v>4032</v>
      </c>
      <c r="C3054" t="s">
        <v>7396</v>
      </c>
      <c r="D3054" t="s">
        <v>7397</v>
      </c>
      <c r="E3054" t="s">
        <v>4479</v>
      </c>
      <c r="F3054" t="s">
        <v>4479</v>
      </c>
      <c r="G3054" t="s">
        <v>639</v>
      </c>
      <c r="H3054" t="s">
        <v>639</v>
      </c>
      <c r="I3054" t="s">
        <v>2732</v>
      </c>
      <c r="J3054" t="s">
        <v>647</v>
      </c>
      <c r="K3054" t="s">
        <v>53</v>
      </c>
      <c r="L3054" s="4">
        <v>2</v>
      </c>
      <c r="M3054" s="4">
        <v>44926</v>
      </c>
      <c r="Q3054">
        <v>47.599998474121094</v>
      </c>
      <c r="R3054">
        <v>2.2000000476837158</v>
      </c>
      <c r="AE3054">
        <v>1</v>
      </c>
    </row>
    <row r="3055" spans="1:31" x14ac:dyDescent="0.2">
      <c r="A3055" s="9">
        <v>2007384</v>
      </c>
      <c r="B3055">
        <v>4001</v>
      </c>
      <c r="C3055" t="s">
        <v>7398</v>
      </c>
      <c r="D3055" t="s">
        <v>7399</v>
      </c>
      <c r="E3055" t="s">
        <v>4936</v>
      </c>
      <c r="F3055" t="s">
        <v>4936</v>
      </c>
      <c r="G3055" t="s">
        <v>639</v>
      </c>
      <c r="H3055" t="s">
        <v>639</v>
      </c>
      <c r="I3055" t="s">
        <v>2732</v>
      </c>
      <c r="J3055" t="s">
        <v>729</v>
      </c>
      <c r="K3055" t="s">
        <v>54</v>
      </c>
      <c r="L3055" s="4">
        <v>2</v>
      </c>
      <c r="M3055" s="4">
        <v>44926</v>
      </c>
      <c r="AE3055">
        <v>1.1000000000000001</v>
      </c>
    </row>
    <row r="3056" spans="1:31" x14ac:dyDescent="0.2">
      <c r="A3056" s="9">
        <v>2009354</v>
      </c>
      <c r="B3056">
        <v>4744</v>
      </c>
      <c r="C3056" t="s">
        <v>7400</v>
      </c>
      <c r="D3056" t="s">
        <v>7401</v>
      </c>
      <c r="E3056" t="s">
        <v>1702</v>
      </c>
      <c r="F3056" t="s">
        <v>1702</v>
      </c>
      <c r="G3056" t="s">
        <v>639</v>
      </c>
      <c r="H3056" t="s">
        <v>639</v>
      </c>
      <c r="I3056" t="s">
        <v>2732</v>
      </c>
      <c r="J3056" t="s">
        <v>641</v>
      </c>
      <c r="K3056" t="s">
        <v>53</v>
      </c>
      <c r="L3056" s="4">
        <v>2</v>
      </c>
      <c r="M3056" s="4">
        <v>44926</v>
      </c>
      <c r="N3056">
        <v>15</v>
      </c>
      <c r="T3056">
        <v>20</v>
      </c>
      <c r="X3056">
        <v>8.5</v>
      </c>
      <c r="AE3056">
        <v>1</v>
      </c>
    </row>
    <row r="3057" spans="1:31" x14ac:dyDescent="0.2">
      <c r="A3057" s="9">
        <v>2009418</v>
      </c>
      <c r="B3057">
        <v>4747</v>
      </c>
      <c r="C3057" t="s">
        <v>7402</v>
      </c>
      <c r="D3057" t="s">
        <v>7403</v>
      </c>
      <c r="E3057" t="s">
        <v>1702</v>
      </c>
      <c r="F3057" t="s">
        <v>1702</v>
      </c>
      <c r="G3057" t="s">
        <v>639</v>
      </c>
      <c r="H3057" t="s">
        <v>639</v>
      </c>
      <c r="I3057" t="s">
        <v>2732</v>
      </c>
      <c r="J3057" t="s">
        <v>647</v>
      </c>
      <c r="K3057" t="s">
        <v>54</v>
      </c>
      <c r="L3057" s="4">
        <v>2</v>
      </c>
      <c r="M3057" s="4">
        <v>44926</v>
      </c>
      <c r="AC3057">
        <v>70</v>
      </c>
      <c r="AE3057">
        <v>1</v>
      </c>
    </row>
    <row r="3058" spans="1:31" x14ac:dyDescent="0.2">
      <c r="A3058" s="9">
        <v>2008614</v>
      </c>
      <c r="B3058">
        <v>4461</v>
      </c>
      <c r="C3058" t="s">
        <v>7404</v>
      </c>
      <c r="D3058" t="s">
        <v>7405</v>
      </c>
      <c r="E3058" t="s">
        <v>7406</v>
      </c>
      <c r="F3058" t="s">
        <v>4435</v>
      </c>
      <c r="G3058" t="s">
        <v>639</v>
      </c>
      <c r="H3058" t="s">
        <v>639</v>
      </c>
      <c r="I3058" t="s">
        <v>2732</v>
      </c>
      <c r="J3058" t="s">
        <v>729</v>
      </c>
      <c r="K3058" t="s">
        <v>54</v>
      </c>
      <c r="L3058" s="4">
        <v>2</v>
      </c>
      <c r="M3058" s="4">
        <v>44926</v>
      </c>
      <c r="AE3058">
        <v>1.1000000000000001</v>
      </c>
    </row>
    <row r="3059" spans="1:31" x14ac:dyDescent="0.2">
      <c r="A3059" s="9">
        <v>2008613</v>
      </c>
      <c r="B3059">
        <v>4460</v>
      </c>
      <c r="C3059" t="s">
        <v>7407</v>
      </c>
      <c r="D3059" t="s">
        <v>7408</v>
      </c>
      <c r="E3059" t="s">
        <v>7406</v>
      </c>
      <c r="F3059" t="s">
        <v>4435</v>
      </c>
      <c r="G3059" t="s">
        <v>639</v>
      </c>
      <c r="H3059" t="s">
        <v>639</v>
      </c>
      <c r="I3059" t="s">
        <v>2732</v>
      </c>
      <c r="J3059" t="s">
        <v>729</v>
      </c>
      <c r="K3059" t="s">
        <v>54</v>
      </c>
      <c r="L3059" s="4">
        <v>2</v>
      </c>
      <c r="M3059" s="4">
        <v>44926</v>
      </c>
      <c r="AE3059">
        <v>1.1000000000000001</v>
      </c>
    </row>
    <row r="3060" spans="1:31" x14ac:dyDescent="0.2">
      <c r="A3060" s="9">
        <v>2008612</v>
      </c>
      <c r="B3060">
        <v>4459</v>
      </c>
      <c r="C3060" t="s">
        <v>7409</v>
      </c>
      <c r="D3060" t="s">
        <v>7410</v>
      </c>
      <c r="E3060" t="s">
        <v>7406</v>
      </c>
      <c r="F3060" t="s">
        <v>4435</v>
      </c>
      <c r="G3060" t="s">
        <v>639</v>
      </c>
      <c r="H3060" t="s">
        <v>639</v>
      </c>
      <c r="I3060" t="s">
        <v>2732</v>
      </c>
      <c r="J3060" t="s">
        <v>729</v>
      </c>
      <c r="K3060" t="s">
        <v>54</v>
      </c>
      <c r="L3060" s="4">
        <v>2</v>
      </c>
      <c r="M3060" s="4">
        <v>44926</v>
      </c>
      <c r="AE3060">
        <v>1.1000000000000001</v>
      </c>
    </row>
    <row r="3061" spans="1:31" x14ac:dyDescent="0.2">
      <c r="A3061" s="9">
        <v>2008611</v>
      </c>
      <c r="B3061">
        <v>4458</v>
      </c>
      <c r="C3061" t="s">
        <v>7411</v>
      </c>
      <c r="D3061" t="s">
        <v>7412</v>
      </c>
      <c r="E3061" t="s">
        <v>7406</v>
      </c>
      <c r="F3061" t="s">
        <v>4435</v>
      </c>
      <c r="G3061" t="s">
        <v>639</v>
      </c>
      <c r="H3061" t="s">
        <v>639</v>
      </c>
      <c r="I3061" t="s">
        <v>2732</v>
      </c>
      <c r="J3061" t="s">
        <v>729</v>
      </c>
      <c r="K3061" t="s">
        <v>54</v>
      </c>
      <c r="L3061" s="4">
        <v>2</v>
      </c>
      <c r="M3061" s="4">
        <v>44926</v>
      </c>
      <c r="AE3061">
        <v>1.1000000000000001</v>
      </c>
    </row>
    <row r="3062" spans="1:31" x14ac:dyDescent="0.2">
      <c r="A3062" s="9">
        <v>2008115</v>
      </c>
      <c r="B3062">
        <v>4258</v>
      </c>
      <c r="C3062" t="s">
        <v>7413</v>
      </c>
      <c r="D3062" t="s">
        <v>7414</v>
      </c>
      <c r="E3062" t="s">
        <v>7415</v>
      </c>
      <c r="F3062" t="s">
        <v>7415</v>
      </c>
      <c r="G3062" t="s">
        <v>639</v>
      </c>
      <c r="H3062" t="s">
        <v>684</v>
      </c>
      <c r="I3062" t="s">
        <v>2732</v>
      </c>
      <c r="J3062" t="s">
        <v>694</v>
      </c>
      <c r="K3062" t="s">
        <v>53</v>
      </c>
      <c r="L3062" s="4">
        <v>2</v>
      </c>
      <c r="M3062" s="4">
        <v>44926</v>
      </c>
      <c r="N3062">
        <v>0.30000001192092896</v>
      </c>
      <c r="AC3062">
        <v>13.1</v>
      </c>
      <c r="AE3062">
        <v>1</v>
      </c>
    </row>
    <row r="3063" spans="1:31" x14ac:dyDescent="0.2">
      <c r="A3063" s="9">
        <v>2006898</v>
      </c>
      <c r="B3063">
        <v>3833</v>
      </c>
      <c r="C3063" t="s">
        <v>7416</v>
      </c>
      <c r="D3063" t="s">
        <v>7417</v>
      </c>
      <c r="E3063" t="s">
        <v>4936</v>
      </c>
      <c r="F3063" t="s">
        <v>4936</v>
      </c>
      <c r="G3063" t="s">
        <v>639</v>
      </c>
      <c r="H3063" t="s">
        <v>639</v>
      </c>
      <c r="I3063" t="s">
        <v>2732</v>
      </c>
      <c r="J3063" t="s">
        <v>729</v>
      </c>
      <c r="K3063" t="s">
        <v>54</v>
      </c>
      <c r="L3063" s="4">
        <v>2</v>
      </c>
      <c r="M3063" s="4">
        <v>44926</v>
      </c>
      <c r="AE3063">
        <v>1.01</v>
      </c>
    </row>
    <row r="3064" spans="1:31" x14ac:dyDescent="0.2">
      <c r="A3064" s="9">
        <v>2007361</v>
      </c>
      <c r="B3064">
        <v>3992</v>
      </c>
      <c r="C3064" t="s">
        <v>7418</v>
      </c>
      <c r="D3064" t="s">
        <v>7419</v>
      </c>
      <c r="E3064" t="s">
        <v>4936</v>
      </c>
      <c r="F3064" t="s">
        <v>4386</v>
      </c>
      <c r="G3064" t="s">
        <v>639</v>
      </c>
      <c r="H3064" t="s">
        <v>639</v>
      </c>
      <c r="I3064" t="s">
        <v>2732</v>
      </c>
      <c r="J3064" t="s">
        <v>729</v>
      </c>
      <c r="K3064" t="s">
        <v>54</v>
      </c>
      <c r="L3064" s="4">
        <v>2</v>
      </c>
      <c r="M3064" s="4">
        <v>44926</v>
      </c>
      <c r="AE3064">
        <v>1.1000000000000001</v>
      </c>
    </row>
    <row r="3065" spans="1:31" x14ac:dyDescent="0.2">
      <c r="A3065" s="9">
        <v>2008877</v>
      </c>
      <c r="B3065">
        <v>4526</v>
      </c>
      <c r="C3065" t="s">
        <v>7420</v>
      </c>
      <c r="D3065" t="s">
        <v>7421</v>
      </c>
      <c r="E3065" t="s">
        <v>7422</v>
      </c>
      <c r="F3065" t="s">
        <v>7422</v>
      </c>
      <c r="G3065" t="s">
        <v>639</v>
      </c>
      <c r="H3065" t="s">
        <v>639</v>
      </c>
      <c r="I3065" t="s">
        <v>2732</v>
      </c>
      <c r="J3065" t="s">
        <v>729</v>
      </c>
      <c r="K3065" t="s">
        <v>54</v>
      </c>
      <c r="L3065" s="4">
        <v>2</v>
      </c>
      <c r="M3065" s="4">
        <v>44926</v>
      </c>
      <c r="AC3065">
        <v>70</v>
      </c>
      <c r="AE3065">
        <v>1</v>
      </c>
    </row>
    <row r="3066" spans="1:31" x14ac:dyDescent="0.2">
      <c r="A3066" s="9">
        <v>2004252</v>
      </c>
      <c r="B3066">
        <v>2176</v>
      </c>
      <c r="C3066" t="s">
        <v>7423</v>
      </c>
      <c r="D3066" t="s">
        <v>7424</v>
      </c>
      <c r="E3066" t="s">
        <v>2830</v>
      </c>
      <c r="F3066" t="s">
        <v>2830</v>
      </c>
      <c r="G3066" t="s">
        <v>639</v>
      </c>
      <c r="H3066" t="s">
        <v>639</v>
      </c>
      <c r="I3066" t="s">
        <v>2732</v>
      </c>
      <c r="J3066" t="s">
        <v>729</v>
      </c>
      <c r="K3066" t="s">
        <v>54</v>
      </c>
      <c r="L3066" s="4">
        <v>39763</v>
      </c>
      <c r="M3066" s="4">
        <v>44926</v>
      </c>
      <c r="N3066">
        <v>0</v>
      </c>
      <c r="O3066">
        <v>0</v>
      </c>
      <c r="P3066">
        <v>0</v>
      </c>
      <c r="Q3066">
        <v>0</v>
      </c>
      <c r="R3066">
        <v>0</v>
      </c>
      <c r="T3066">
        <v>0</v>
      </c>
      <c r="AC3066">
        <v>25</v>
      </c>
      <c r="AE3066">
        <v>1</v>
      </c>
    </row>
    <row r="3067" spans="1:31" x14ac:dyDescent="0.2">
      <c r="A3067" s="9">
        <v>2000509</v>
      </c>
      <c r="B3067">
        <v>718</v>
      </c>
      <c r="C3067" t="s">
        <v>7425</v>
      </c>
      <c r="D3067" t="s">
        <v>7424</v>
      </c>
      <c r="E3067" t="s">
        <v>2830</v>
      </c>
      <c r="F3067" t="s">
        <v>2830</v>
      </c>
      <c r="G3067" t="s">
        <v>639</v>
      </c>
      <c r="H3067" t="s">
        <v>639</v>
      </c>
      <c r="I3067" t="s">
        <v>2732</v>
      </c>
      <c r="J3067" t="s">
        <v>729</v>
      </c>
      <c r="K3067" t="s">
        <v>54</v>
      </c>
      <c r="L3067" s="4">
        <v>39777</v>
      </c>
      <c r="M3067" s="4">
        <v>44926</v>
      </c>
      <c r="AC3067">
        <v>25</v>
      </c>
      <c r="AE3067">
        <v>1</v>
      </c>
    </row>
    <row r="3068" spans="1:31" x14ac:dyDescent="0.2">
      <c r="A3068" s="9">
        <v>2001223</v>
      </c>
      <c r="B3068">
        <v>2546</v>
      </c>
      <c r="C3068" t="s">
        <v>7426</v>
      </c>
      <c r="D3068" t="s">
        <v>7427</v>
      </c>
      <c r="E3068" t="s">
        <v>931</v>
      </c>
      <c r="F3068" t="s">
        <v>931</v>
      </c>
      <c r="G3068" t="s">
        <v>639</v>
      </c>
      <c r="H3068" t="s">
        <v>639</v>
      </c>
      <c r="I3068" t="s">
        <v>2732</v>
      </c>
      <c r="J3068" t="s">
        <v>641</v>
      </c>
      <c r="K3068" t="s">
        <v>53</v>
      </c>
      <c r="L3068" s="4">
        <v>40323</v>
      </c>
      <c r="M3068" s="4">
        <v>44926</v>
      </c>
      <c r="N3068">
        <v>46</v>
      </c>
      <c r="AE3068">
        <v>1</v>
      </c>
    </row>
    <row r="3069" spans="1:31" x14ac:dyDescent="0.2">
      <c r="A3069" s="9">
        <v>2003327</v>
      </c>
      <c r="B3069">
        <v>3291</v>
      </c>
      <c r="C3069" t="s">
        <v>7428</v>
      </c>
      <c r="D3069" t="s">
        <v>7429</v>
      </c>
      <c r="E3069" t="s">
        <v>7430</v>
      </c>
      <c r="F3069" t="s">
        <v>7430</v>
      </c>
      <c r="G3069" t="s">
        <v>639</v>
      </c>
      <c r="H3069" t="s">
        <v>639</v>
      </c>
      <c r="I3069" t="s">
        <v>2732</v>
      </c>
      <c r="J3069" t="s">
        <v>647</v>
      </c>
      <c r="K3069" t="s">
        <v>53</v>
      </c>
      <c r="L3069" s="4">
        <v>40113</v>
      </c>
      <c r="M3069" s="4">
        <v>44926</v>
      </c>
      <c r="Q3069">
        <v>48</v>
      </c>
      <c r="AE3069">
        <v>1</v>
      </c>
    </row>
    <row r="3070" spans="1:31" x14ac:dyDescent="0.2">
      <c r="A3070" s="9">
        <v>2004905</v>
      </c>
      <c r="B3070">
        <v>3484</v>
      </c>
      <c r="C3070" t="s">
        <v>7431</v>
      </c>
      <c r="D3070" t="s">
        <v>7432</v>
      </c>
      <c r="E3070" t="s">
        <v>7433</v>
      </c>
      <c r="F3070" t="s">
        <v>7433</v>
      </c>
      <c r="G3070" t="s">
        <v>639</v>
      </c>
      <c r="H3070" t="s">
        <v>639</v>
      </c>
      <c r="I3070" t="s">
        <v>2732</v>
      </c>
      <c r="J3070" t="s">
        <v>647</v>
      </c>
      <c r="K3070" t="s">
        <v>54</v>
      </c>
      <c r="L3070" s="4">
        <v>40483</v>
      </c>
      <c r="M3070" s="4">
        <v>44926</v>
      </c>
      <c r="Q3070">
        <v>50</v>
      </c>
      <c r="AE3070">
        <v>1</v>
      </c>
    </row>
    <row r="3071" spans="1:31" x14ac:dyDescent="0.2">
      <c r="A3071" s="9">
        <v>2000957</v>
      </c>
      <c r="B3071">
        <v>2430</v>
      </c>
      <c r="C3071" t="s">
        <v>7434</v>
      </c>
      <c r="D3071" t="s">
        <v>7435</v>
      </c>
      <c r="E3071" t="s">
        <v>7436</v>
      </c>
      <c r="F3071" t="s">
        <v>7436</v>
      </c>
      <c r="G3071" t="s">
        <v>639</v>
      </c>
      <c r="H3071" t="s">
        <v>639</v>
      </c>
      <c r="I3071" t="s">
        <v>2732</v>
      </c>
      <c r="J3071" t="s">
        <v>647</v>
      </c>
      <c r="K3071" t="s">
        <v>53</v>
      </c>
      <c r="L3071" s="4">
        <v>40064</v>
      </c>
      <c r="M3071" s="4">
        <v>44926</v>
      </c>
      <c r="Q3071">
        <v>46.5</v>
      </c>
      <c r="R3071">
        <v>1</v>
      </c>
      <c r="AE3071">
        <v>1</v>
      </c>
    </row>
    <row r="3072" spans="1:31" x14ac:dyDescent="0.2">
      <c r="A3072" s="9">
        <v>2000410</v>
      </c>
      <c r="B3072">
        <v>27</v>
      </c>
      <c r="C3072" t="s">
        <v>7437</v>
      </c>
      <c r="D3072" t="s">
        <v>7438</v>
      </c>
      <c r="E3072" t="s">
        <v>3895</v>
      </c>
      <c r="F3072" t="s">
        <v>3895</v>
      </c>
      <c r="G3072" t="s">
        <v>639</v>
      </c>
      <c r="H3072" t="s">
        <v>639</v>
      </c>
      <c r="I3072" t="s">
        <v>2732</v>
      </c>
      <c r="J3072" t="s">
        <v>647</v>
      </c>
      <c r="K3072" t="s">
        <v>53</v>
      </c>
      <c r="L3072" s="4">
        <v>40211</v>
      </c>
      <c r="M3072" s="4">
        <v>44926</v>
      </c>
      <c r="Q3072">
        <v>49.5</v>
      </c>
      <c r="R3072">
        <v>2.2000000476837158</v>
      </c>
      <c r="AE3072">
        <v>1</v>
      </c>
    </row>
    <row r="3073" spans="1:31" x14ac:dyDescent="0.2">
      <c r="A3073" s="9">
        <v>2009033</v>
      </c>
      <c r="B3073">
        <v>4625</v>
      </c>
      <c r="C3073" t="s">
        <v>7439</v>
      </c>
      <c r="D3073" t="s">
        <v>7440</v>
      </c>
      <c r="E3073" t="s">
        <v>7441</v>
      </c>
      <c r="F3073" t="s">
        <v>7441</v>
      </c>
      <c r="G3073" t="s">
        <v>639</v>
      </c>
      <c r="H3073" t="s">
        <v>639</v>
      </c>
      <c r="I3073" t="s">
        <v>2732</v>
      </c>
      <c r="J3073" t="s">
        <v>647</v>
      </c>
      <c r="K3073" t="s">
        <v>53</v>
      </c>
      <c r="L3073" s="4">
        <v>2</v>
      </c>
      <c r="M3073" s="4">
        <v>44926</v>
      </c>
      <c r="Q3073">
        <v>30</v>
      </c>
      <c r="AE3073">
        <v>1</v>
      </c>
    </row>
    <row r="3074" spans="1:31" x14ac:dyDescent="0.2">
      <c r="A3074" s="9">
        <v>2000040</v>
      </c>
      <c r="B3074">
        <v>1671</v>
      </c>
      <c r="C3074" t="s">
        <v>7442</v>
      </c>
      <c r="D3074" t="s">
        <v>7443</v>
      </c>
      <c r="E3074" t="s">
        <v>5335</v>
      </c>
      <c r="F3074" t="s">
        <v>5335</v>
      </c>
      <c r="G3074" t="s">
        <v>639</v>
      </c>
      <c r="H3074" t="s">
        <v>639</v>
      </c>
      <c r="I3074" t="s">
        <v>2732</v>
      </c>
      <c r="J3074" t="s">
        <v>647</v>
      </c>
      <c r="K3074" t="s">
        <v>53</v>
      </c>
      <c r="L3074" s="4">
        <v>39406</v>
      </c>
      <c r="M3074" s="4">
        <v>44926</v>
      </c>
      <c r="Q3074">
        <v>53</v>
      </c>
      <c r="R3074">
        <v>2</v>
      </c>
      <c r="AE3074">
        <v>1</v>
      </c>
    </row>
    <row r="3075" spans="1:31" x14ac:dyDescent="0.2">
      <c r="A3075" s="9">
        <v>2001580</v>
      </c>
      <c r="B3075">
        <v>2870</v>
      </c>
      <c r="C3075" t="s">
        <v>7444</v>
      </c>
      <c r="D3075" t="s">
        <v>5117</v>
      </c>
      <c r="E3075" t="s">
        <v>1126</v>
      </c>
      <c r="F3075" t="s">
        <v>1182</v>
      </c>
      <c r="G3075" t="s">
        <v>639</v>
      </c>
      <c r="H3075" t="s">
        <v>639</v>
      </c>
      <c r="I3075" t="s">
        <v>2732</v>
      </c>
      <c r="J3075" t="s">
        <v>647</v>
      </c>
      <c r="K3075" t="s">
        <v>53</v>
      </c>
      <c r="L3075" s="4">
        <v>39399</v>
      </c>
      <c r="M3075" s="4">
        <v>44926</v>
      </c>
      <c r="Q3075">
        <v>30.799999237060547</v>
      </c>
      <c r="R3075">
        <v>16.700000762939453</v>
      </c>
      <c r="AE3075">
        <v>1</v>
      </c>
    </row>
    <row r="3076" spans="1:31" x14ac:dyDescent="0.2">
      <c r="A3076" s="9">
        <v>2007495</v>
      </c>
      <c r="B3076">
        <v>4030</v>
      </c>
      <c r="C3076" t="s">
        <v>7445</v>
      </c>
      <c r="D3076" t="s">
        <v>7446</v>
      </c>
      <c r="E3076" t="s">
        <v>2203</v>
      </c>
      <c r="F3076" t="s">
        <v>2203</v>
      </c>
      <c r="G3076" t="s">
        <v>639</v>
      </c>
      <c r="H3076" t="s">
        <v>639</v>
      </c>
      <c r="I3076" t="s">
        <v>2732</v>
      </c>
      <c r="J3076" t="s">
        <v>729</v>
      </c>
      <c r="K3076" t="s">
        <v>54</v>
      </c>
      <c r="L3076" s="4">
        <v>2</v>
      </c>
      <c r="M3076" s="4">
        <v>44926</v>
      </c>
      <c r="AE3076">
        <v>1.1000000000000001</v>
      </c>
    </row>
    <row r="3077" spans="1:31" x14ac:dyDescent="0.2">
      <c r="A3077" s="9">
        <v>2007496</v>
      </c>
      <c r="B3077">
        <v>4020</v>
      </c>
      <c r="C3077" t="s">
        <v>7447</v>
      </c>
      <c r="D3077" t="s">
        <v>7448</v>
      </c>
      <c r="E3077" t="s">
        <v>2203</v>
      </c>
      <c r="F3077" t="s">
        <v>2203</v>
      </c>
      <c r="G3077" t="s">
        <v>639</v>
      </c>
      <c r="H3077" t="s">
        <v>639</v>
      </c>
      <c r="I3077" t="s">
        <v>2732</v>
      </c>
      <c r="J3077" t="s">
        <v>729</v>
      </c>
      <c r="K3077" t="s">
        <v>54</v>
      </c>
      <c r="L3077" s="4">
        <v>2</v>
      </c>
      <c r="M3077" s="4">
        <v>44926</v>
      </c>
      <c r="AE3077">
        <v>1.1000000000000001</v>
      </c>
    </row>
    <row r="3078" spans="1:31" x14ac:dyDescent="0.2">
      <c r="A3078" s="9">
        <v>2007851</v>
      </c>
      <c r="B3078">
        <v>4153</v>
      </c>
      <c r="C3078" t="s">
        <v>7449</v>
      </c>
      <c r="D3078" t="s">
        <v>3045</v>
      </c>
      <c r="E3078" t="s">
        <v>7450</v>
      </c>
      <c r="F3078" t="s">
        <v>7450</v>
      </c>
      <c r="G3078" t="s">
        <v>639</v>
      </c>
      <c r="H3078" t="s">
        <v>684</v>
      </c>
      <c r="I3078" t="s">
        <v>2732</v>
      </c>
      <c r="J3078" t="s">
        <v>694</v>
      </c>
      <c r="K3078" t="s">
        <v>53</v>
      </c>
      <c r="L3078" s="4">
        <v>2</v>
      </c>
      <c r="M3078" s="4">
        <v>44926</v>
      </c>
      <c r="N3078">
        <v>0.69999998807907104</v>
      </c>
      <c r="AC3078">
        <v>17</v>
      </c>
      <c r="AE3078">
        <v>1</v>
      </c>
    </row>
    <row r="3079" spans="1:31" x14ac:dyDescent="0.2">
      <c r="A3079" s="9">
        <v>2008974</v>
      </c>
      <c r="B3079">
        <v>4685</v>
      </c>
      <c r="C3079" t="s">
        <v>7451</v>
      </c>
      <c r="D3079" t="s">
        <v>7452</v>
      </c>
      <c r="E3079" t="s">
        <v>5620</v>
      </c>
      <c r="F3079" t="s">
        <v>5621</v>
      </c>
      <c r="G3079" t="s">
        <v>639</v>
      </c>
      <c r="H3079" t="s">
        <v>639</v>
      </c>
      <c r="I3079" t="s">
        <v>2732</v>
      </c>
      <c r="J3079" t="s">
        <v>729</v>
      </c>
      <c r="K3079" t="s">
        <v>54</v>
      </c>
      <c r="L3079" s="4">
        <v>2</v>
      </c>
      <c r="M3079" s="4">
        <v>44926</v>
      </c>
      <c r="AE3079">
        <v>1.1000000000000001</v>
      </c>
    </row>
    <row r="3080" spans="1:31" x14ac:dyDescent="0.2">
      <c r="A3080" s="9">
        <v>2008975</v>
      </c>
      <c r="B3080">
        <v>4686</v>
      </c>
      <c r="C3080" t="s">
        <v>7453</v>
      </c>
      <c r="D3080" t="s">
        <v>7454</v>
      </c>
      <c r="E3080" t="s">
        <v>5620</v>
      </c>
      <c r="F3080" t="s">
        <v>5621</v>
      </c>
      <c r="G3080" t="s">
        <v>639</v>
      </c>
      <c r="H3080" t="s">
        <v>639</v>
      </c>
      <c r="I3080" t="s">
        <v>2732</v>
      </c>
      <c r="J3080" t="s">
        <v>729</v>
      </c>
      <c r="K3080" t="s">
        <v>54</v>
      </c>
      <c r="L3080" s="4">
        <v>2</v>
      </c>
      <c r="M3080" s="4">
        <v>44926</v>
      </c>
      <c r="AE3080">
        <v>1.1000000000000001</v>
      </c>
    </row>
    <row r="3081" spans="1:31" x14ac:dyDescent="0.2">
      <c r="A3081" s="9">
        <v>2006555</v>
      </c>
      <c r="B3081">
        <v>3729</v>
      </c>
      <c r="C3081" t="s">
        <v>7455</v>
      </c>
      <c r="D3081" t="s">
        <v>7456</v>
      </c>
      <c r="E3081" t="s">
        <v>3580</v>
      </c>
      <c r="F3081" t="s">
        <v>3580</v>
      </c>
      <c r="G3081" t="s">
        <v>639</v>
      </c>
      <c r="H3081" t="s">
        <v>639</v>
      </c>
      <c r="I3081" t="s">
        <v>2732</v>
      </c>
      <c r="J3081" t="s">
        <v>729</v>
      </c>
      <c r="K3081" t="s">
        <v>54</v>
      </c>
      <c r="L3081" s="4">
        <v>2</v>
      </c>
      <c r="M3081" s="4">
        <v>44926</v>
      </c>
      <c r="AE3081">
        <v>1</v>
      </c>
    </row>
    <row r="3082" spans="1:31" x14ac:dyDescent="0.2">
      <c r="A3082" s="9">
        <v>2008893</v>
      </c>
      <c r="B3082">
        <v>4602</v>
      </c>
      <c r="C3082" t="s">
        <v>7457</v>
      </c>
      <c r="D3082" t="s">
        <v>7458</v>
      </c>
      <c r="E3082" t="s">
        <v>3452</v>
      </c>
      <c r="F3082" t="s">
        <v>7118</v>
      </c>
      <c r="G3082" t="s">
        <v>639</v>
      </c>
      <c r="H3082" t="s">
        <v>639</v>
      </c>
      <c r="I3082" t="s">
        <v>2732</v>
      </c>
      <c r="J3082" t="s">
        <v>729</v>
      </c>
      <c r="K3082" t="s">
        <v>54</v>
      </c>
      <c r="L3082" s="4">
        <v>2</v>
      </c>
      <c r="M3082" s="4">
        <v>44926</v>
      </c>
      <c r="AE3082">
        <v>1.1000000000000001</v>
      </c>
    </row>
    <row r="3083" spans="1:31" x14ac:dyDescent="0.2">
      <c r="A3083" s="9">
        <v>2005214</v>
      </c>
      <c r="B3083">
        <v>3500</v>
      </c>
      <c r="C3083" t="s">
        <v>7459</v>
      </c>
      <c r="D3083" t="s">
        <v>7460</v>
      </c>
      <c r="E3083" t="s">
        <v>7461</v>
      </c>
      <c r="F3083" t="s">
        <v>7461</v>
      </c>
      <c r="G3083" t="s">
        <v>639</v>
      </c>
      <c r="H3083" t="s">
        <v>684</v>
      </c>
      <c r="I3083" t="s">
        <v>2732</v>
      </c>
      <c r="J3083" t="s">
        <v>686</v>
      </c>
      <c r="K3083" t="s">
        <v>53</v>
      </c>
      <c r="L3083" s="4">
        <v>2</v>
      </c>
      <c r="M3083" s="4">
        <v>44926</v>
      </c>
      <c r="N3083">
        <v>2.4000000953674316</v>
      </c>
      <c r="AC3083">
        <v>21</v>
      </c>
      <c r="AE3083">
        <v>1</v>
      </c>
    </row>
    <row r="3084" spans="1:31" x14ac:dyDescent="0.2">
      <c r="A3084" s="9">
        <v>2003405</v>
      </c>
      <c r="B3084">
        <v>3424</v>
      </c>
      <c r="C3084" t="s">
        <v>7462</v>
      </c>
      <c r="D3084" t="s">
        <v>7463</v>
      </c>
      <c r="E3084" t="s">
        <v>7461</v>
      </c>
      <c r="F3084" t="s">
        <v>7461</v>
      </c>
      <c r="G3084" t="s">
        <v>639</v>
      </c>
      <c r="H3084" t="s">
        <v>684</v>
      </c>
      <c r="I3084" t="s">
        <v>2732</v>
      </c>
      <c r="J3084" t="s">
        <v>686</v>
      </c>
      <c r="K3084" t="s">
        <v>53</v>
      </c>
      <c r="L3084" s="4">
        <v>40295</v>
      </c>
      <c r="M3084" s="4">
        <v>44926</v>
      </c>
      <c r="N3084">
        <v>2.9000000953674316</v>
      </c>
      <c r="AC3084">
        <v>27.1</v>
      </c>
      <c r="AE3084">
        <v>1</v>
      </c>
    </row>
    <row r="3085" spans="1:31" x14ac:dyDescent="0.2">
      <c r="A3085" s="9">
        <v>2007712</v>
      </c>
      <c r="B3085">
        <v>4162</v>
      </c>
      <c r="C3085" t="s">
        <v>7464</v>
      </c>
      <c r="D3085" t="s">
        <v>7465</v>
      </c>
      <c r="E3085" t="s">
        <v>7466</v>
      </c>
      <c r="F3085" t="s">
        <v>7466</v>
      </c>
      <c r="G3085" t="s">
        <v>639</v>
      </c>
      <c r="H3085" t="s">
        <v>684</v>
      </c>
      <c r="I3085" t="s">
        <v>2732</v>
      </c>
      <c r="J3085" t="s">
        <v>694</v>
      </c>
      <c r="K3085" t="s">
        <v>54</v>
      </c>
      <c r="L3085" s="4">
        <v>2</v>
      </c>
      <c r="M3085" s="4">
        <v>44926</v>
      </c>
      <c r="N3085">
        <v>5.000000074505806E-2</v>
      </c>
      <c r="P3085">
        <v>7.9999998211860657E-2</v>
      </c>
      <c r="AC3085">
        <v>2</v>
      </c>
      <c r="AE3085">
        <v>1</v>
      </c>
    </row>
    <row r="3086" spans="1:31" x14ac:dyDescent="0.2">
      <c r="A3086" s="9">
        <v>2007342</v>
      </c>
      <c r="B3086">
        <v>3944</v>
      </c>
      <c r="C3086" t="s">
        <v>7467</v>
      </c>
      <c r="D3086" t="s">
        <v>7468</v>
      </c>
      <c r="E3086" t="s">
        <v>7469</v>
      </c>
      <c r="F3086" t="s">
        <v>7469</v>
      </c>
      <c r="G3086" t="s">
        <v>639</v>
      </c>
      <c r="H3086" t="s">
        <v>639</v>
      </c>
      <c r="I3086" t="s">
        <v>2732</v>
      </c>
      <c r="J3086" t="s">
        <v>729</v>
      </c>
      <c r="K3086" t="s">
        <v>54</v>
      </c>
      <c r="L3086" s="4">
        <v>2</v>
      </c>
      <c r="M3086" s="4">
        <v>44926</v>
      </c>
      <c r="N3086">
        <v>2.5</v>
      </c>
      <c r="O3086">
        <v>5</v>
      </c>
      <c r="P3086">
        <v>4</v>
      </c>
      <c r="AE3086">
        <v>1.1000000000000001</v>
      </c>
    </row>
    <row r="3087" spans="1:31" x14ac:dyDescent="0.2">
      <c r="A3087" s="9">
        <v>2009217</v>
      </c>
      <c r="B3087">
        <v>4651</v>
      </c>
      <c r="C3087" t="s">
        <v>7470</v>
      </c>
      <c r="D3087" t="s">
        <v>7471</v>
      </c>
      <c r="E3087" t="s">
        <v>5669</v>
      </c>
      <c r="F3087" t="s">
        <v>2501</v>
      </c>
      <c r="G3087" t="s">
        <v>639</v>
      </c>
      <c r="H3087" t="s">
        <v>639</v>
      </c>
      <c r="I3087" t="s">
        <v>2732</v>
      </c>
      <c r="J3087" t="s">
        <v>641</v>
      </c>
      <c r="K3087" t="s">
        <v>54</v>
      </c>
      <c r="L3087" s="4">
        <v>2</v>
      </c>
      <c r="M3087" s="4">
        <v>44926</v>
      </c>
      <c r="N3087">
        <v>10</v>
      </c>
      <c r="Q3087">
        <v>15</v>
      </c>
      <c r="R3087">
        <v>2</v>
      </c>
      <c r="V3087">
        <v>1.9999999552965164E-2</v>
      </c>
      <c r="W3087">
        <v>3.9999999105930328E-2</v>
      </c>
      <c r="X3087">
        <v>5.000000074505806E-2</v>
      </c>
      <c r="Y3087">
        <v>5.000000074505806E-2</v>
      </c>
      <c r="Z3087">
        <v>0.10000000149011612</v>
      </c>
      <c r="AA3087">
        <v>1.0000000474974513E-3</v>
      </c>
      <c r="AE3087">
        <v>1.3</v>
      </c>
    </row>
    <row r="3088" spans="1:31" x14ac:dyDescent="0.2">
      <c r="A3088" s="9">
        <v>2009345</v>
      </c>
      <c r="B3088">
        <v>4733</v>
      </c>
      <c r="C3088" t="s">
        <v>7472</v>
      </c>
      <c r="D3088" t="s">
        <v>2797</v>
      </c>
      <c r="E3088" t="s">
        <v>2962</v>
      </c>
      <c r="F3088" t="s">
        <v>2962</v>
      </c>
      <c r="G3088" t="s">
        <v>639</v>
      </c>
      <c r="H3088" t="s">
        <v>639</v>
      </c>
      <c r="I3088" t="s">
        <v>2732</v>
      </c>
      <c r="J3088" t="s">
        <v>647</v>
      </c>
      <c r="K3088" t="s">
        <v>54</v>
      </c>
      <c r="L3088" s="4">
        <v>2</v>
      </c>
      <c r="M3088" s="4">
        <v>44926</v>
      </c>
      <c r="AC3088">
        <v>10</v>
      </c>
      <c r="AE3088">
        <v>1</v>
      </c>
    </row>
    <row r="3089" spans="1:31" x14ac:dyDescent="0.2">
      <c r="A3089" s="9">
        <v>2006528</v>
      </c>
      <c r="B3089">
        <v>3668</v>
      </c>
      <c r="C3089" t="s">
        <v>7473</v>
      </c>
      <c r="D3089" t="s">
        <v>7474</v>
      </c>
      <c r="E3089" t="s">
        <v>7475</v>
      </c>
      <c r="F3089" t="s">
        <v>7475</v>
      </c>
      <c r="G3089" t="s">
        <v>639</v>
      </c>
      <c r="H3089" t="s">
        <v>684</v>
      </c>
      <c r="I3089" t="s">
        <v>2732</v>
      </c>
      <c r="J3089" t="s">
        <v>694</v>
      </c>
      <c r="K3089" t="s">
        <v>53</v>
      </c>
      <c r="L3089" s="4">
        <v>2</v>
      </c>
      <c r="M3089" s="4">
        <v>44926</v>
      </c>
      <c r="N3089">
        <v>0.30000001192092896</v>
      </c>
      <c r="AC3089">
        <v>13.8</v>
      </c>
      <c r="AE3089">
        <v>1</v>
      </c>
    </row>
    <row r="3090" spans="1:31" x14ac:dyDescent="0.2">
      <c r="A3090" s="9">
        <v>2008712</v>
      </c>
      <c r="B3090">
        <v>4413</v>
      </c>
      <c r="C3090" t="s">
        <v>7476</v>
      </c>
      <c r="D3090" t="s">
        <v>7477</v>
      </c>
      <c r="E3090" t="s">
        <v>2830</v>
      </c>
      <c r="F3090" t="s">
        <v>2830</v>
      </c>
      <c r="G3090" t="s">
        <v>639</v>
      </c>
      <c r="H3090" t="s">
        <v>684</v>
      </c>
      <c r="I3090" t="s">
        <v>2732</v>
      </c>
      <c r="J3090" t="s">
        <v>694</v>
      </c>
      <c r="K3090" t="s">
        <v>53</v>
      </c>
      <c r="L3090" s="4">
        <v>2</v>
      </c>
      <c r="M3090" s="4">
        <v>44926</v>
      </c>
      <c r="N3090">
        <v>0.89999997615814209</v>
      </c>
      <c r="AC3090">
        <v>17.7</v>
      </c>
      <c r="AE3090">
        <v>1</v>
      </c>
    </row>
    <row r="3091" spans="1:31" x14ac:dyDescent="0.2">
      <c r="A3091" s="9">
        <v>2007434</v>
      </c>
      <c r="B3091">
        <v>4009</v>
      </c>
      <c r="C3091" t="s">
        <v>7484</v>
      </c>
      <c r="D3091" t="s">
        <v>5396</v>
      </c>
      <c r="E3091" t="s">
        <v>1641</v>
      </c>
      <c r="F3091" t="s">
        <v>1641</v>
      </c>
      <c r="G3091" t="s">
        <v>639</v>
      </c>
      <c r="H3091" t="s">
        <v>684</v>
      </c>
      <c r="I3091" t="s">
        <v>2732</v>
      </c>
      <c r="J3091" t="s">
        <v>694</v>
      </c>
      <c r="K3091" t="s">
        <v>53</v>
      </c>
      <c r="L3091" s="4">
        <v>2</v>
      </c>
      <c r="M3091" s="4">
        <v>44926</v>
      </c>
      <c r="N3091">
        <v>0.60000002384185791</v>
      </c>
      <c r="O3091">
        <v>0.20000000298023224</v>
      </c>
      <c r="P3091">
        <v>0.60000002384185791</v>
      </c>
      <c r="AC3091">
        <v>19</v>
      </c>
      <c r="AE3091">
        <v>1</v>
      </c>
    </row>
    <row r="3092" spans="1:31" x14ac:dyDescent="0.2">
      <c r="A3092" s="9">
        <v>2009417</v>
      </c>
      <c r="B3092">
        <v>4779</v>
      </c>
      <c r="C3092" t="s">
        <v>7478</v>
      </c>
      <c r="D3092" t="s">
        <v>5396</v>
      </c>
      <c r="E3092" t="s">
        <v>7479</v>
      </c>
      <c r="F3092" t="s">
        <v>7479</v>
      </c>
      <c r="G3092" t="s">
        <v>639</v>
      </c>
      <c r="H3092" t="s">
        <v>684</v>
      </c>
      <c r="I3092" t="s">
        <v>2732</v>
      </c>
      <c r="J3092" t="s">
        <v>694</v>
      </c>
      <c r="K3092" t="s">
        <v>53</v>
      </c>
      <c r="L3092" s="4">
        <v>2</v>
      </c>
      <c r="M3092" s="4">
        <v>44926</v>
      </c>
      <c r="N3092">
        <v>0.30000001192092896</v>
      </c>
      <c r="AC3092">
        <v>11.9</v>
      </c>
      <c r="AE3092">
        <v>1</v>
      </c>
    </row>
    <row r="3093" spans="1:31" x14ac:dyDescent="0.2">
      <c r="A3093" s="9">
        <v>2007540</v>
      </c>
      <c r="B3093">
        <v>4042</v>
      </c>
      <c r="C3093" t="s">
        <v>7482</v>
      </c>
      <c r="D3093" t="s">
        <v>5396</v>
      </c>
      <c r="E3093" t="s">
        <v>7483</v>
      </c>
      <c r="F3093" t="s">
        <v>7483</v>
      </c>
      <c r="G3093" t="s">
        <v>639</v>
      </c>
      <c r="H3093" t="s">
        <v>684</v>
      </c>
      <c r="I3093" t="s">
        <v>2732</v>
      </c>
      <c r="J3093" t="s">
        <v>694</v>
      </c>
      <c r="K3093" t="s">
        <v>53</v>
      </c>
      <c r="L3093" s="4">
        <v>2</v>
      </c>
      <c r="M3093" s="4">
        <v>44926</v>
      </c>
      <c r="N3093">
        <v>0.30000001192092896</v>
      </c>
      <c r="AC3093">
        <v>13.1</v>
      </c>
      <c r="AE3093">
        <v>1</v>
      </c>
    </row>
    <row r="3094" spans="1:31" x14ac:dyDescent="0.2">
      <c r="A3094" s="9">
        <v>2009416</v>
      </c>
      <c r="B3094">
        <v>4778</v>
      </c>
      <c r="C3094" t="s">
        <v>7480</v>
      </c>
      <c r="D3094" t="s">
        <v>5396</v>
      </c>
      <c r="E3094" t="s">
        <v>7481</v>
      </c>
      <c r="F3094" t="s">
        <v>7481</v>
      </c>
      <c r="G3094" t="s">
        <v>639</v>
      </c>
      <c r="H3094" t="s">
        <v>684</v>
      </c>
      <c r="I3094" t="s">
        <v>2732</v>
      </c>
      <c r="J3094" t="s">
        <v>694</v>
      </c>
      <c r="K3094" t="s">
        <v>53</v>
      </c>
      <c r="L3094" s="4">
        <v>2</v>
      </c>
      <c r="M3094" s="4">
        <v>44926</v>
      </c>
      <c r="N3094">
        <v>0.30000001192092896</v>
      </c>
      <c r="AC3094">
        <v>11.9</v>
      </c>
      <c r="AE3094">
        <v>1</v>
      </c>
    </row>
    <row r="3095" spans="1:31" x14ac:dyDescent="0.2">
      <c r="A3095" s="9">
        <v>2006662</v>
      </c>
      <c r="B3095">
        <v>3735</v>
      </c>
      <c r="C3095" t="s">
        <v>7485</v>
      </c>
      <c r="D3095" t="s">
        <v>3019</v>
      </c>
      <c r="E3095" t="s">
        <v>1331</v>
      </c>
      <c r="F3095" t="s">
        <v>1331</v>
      </c>
      <c r="G3095" t="s">
        <v>639</v>
      </c>
      <c r="H3095" t="s">
        <v>639</v>
      </c>
      <c r="I3095" t="s">
        <v>2732</v>
      </c>
      <c r="J3095" t="s">
        <v>647</v>
      </c>
      <c r="K3095" t="s">
        <v>54</v>
      </c>
      <c r="L3095" s="4">
        <v>2</v>
      </c>
      <c r="M3095" s="4">
        <v>44926</v>
      </c>
      <c r="AC3095">
        <v>30</v>
      </c>
      <c r="AE3095">
        <v>1</v>
      </c>
    </row>
    <row r="3096" spans="1:31" x14ac:dyDescent="0.2">
      <c r="A3096" s="9">
        <v>2000794</v>
      </c>
      <c r="B3096">
        <v>2261</v>
      </c>
      <c r="C3096" t="s">
        <v>7487</v>
      </c>
      <c r="D3096" t="s">
        <v>3019</v>
      </c>
      <c r="E3096" t="s">
        <v>2830</v>
      </c>
      <c r="F3096" t="s">
        <v>2830</v>
      </c>
      <c r="G3096" t="s">
        <v>639</v>
      </c>
      <c r="H3096" t="s">
        <v>639</v>
      </c>
      <c r="I3096" t="s">
        <v>2732</v>
      </c>
      <c r="J3096" t="s">
        <v>729</v>
      </c>
      <c r="K3096" t="s">
        <v>54</v>
      </c>
      <c r="L3096" s="4">
        <v>40008</v>
      </c>
      <c r="M3096" s="4">
        <v>44926</v>
      </c>
      <c r="N3096">
        <v>0</v>
      </c>
      <c r="O3096">
        <v>0</v>
      </c>
      <c r="P3096">
        <v>0</v>
      </c>
      <c r="Q3096">
        <v>0</v>
      </c>
      <c r="R3096">
        <v>0</v>
      </c>
      <c r="T3096">
        <v>0</v>
      </c>
      <c r="AC3096">
        <v>40</v>
      </c>
      <c r="AE3096">
        <v>1</v>
      </c>
    </row>
    <row r="3097" spans="1:31" x14ac:dyDescent="0.2">
      <c r="A3097" s="9">
        <v>2005233</v>
      </c>
      <c r="B3097">
        <v>3502</v>
      </c>
      <c r="C3097" t="s">
        <v>7486</v>
      </c>
      <c r="D3097" t="s">
        <v>3019</v>
      </c>
      <c r="E3097" t="s">
        <v>2962</v>
      </c>
      <c r="F3097" t="s">
        <v>2962</v>
      </c>
      <c r="G3097" t="s">
        <v>639</v>
      </c>
      <c r="H3097" t="s">
        <v>639</v>
      </c>
      <c r="I3097" t="s">
        <v>2732</v>
      </c>
      <c r="J3097" t="s">
        <v>729</v>
      </c>
      <c r="K3097" t="s">
        <v>53</v>
      </c>
      <c r="L3097" s="4">
        <v>2</v>
      </c>
      <c r="M3097" s="4">
        <v>44926</v>
      </c>
      <c r="AC3097">
        <v>45</v>
      </c>
      <c r="AE3097">
        <v>1</v>
      </c>
    </row>
    <row r="3098" spans="1:31" x14ac:dyDescent="0.2">
      <c r="A3098" s="9">
        <v>2004246</v>
      </c>
      <c r="B3098">
        <v>717</v>
      </c>
      <c r="C3098" t="s">
        <v>7488</v>
      </c>
      <c r="D3098" t="s">
        <v>7489</v>
      </c>
      <c r="E3098" t="s">
        <v>2830</v>
      </c>
      <c r="F3098" t="s">
        <v>2830</v>
      </c>
      <c r="G3098" t="s">
        <v>639</v>
      </c>
      <c r="H3098" t="s">
        <v>639</v>
      </c>
      <c r="I3098" t="s">
        <v>2732</v>
      </c>
      <c r="J3098" t="s">
        <v>729</v>
      </c>
      <c r="K3098" t="s">
        <v>54</v>
      </c>
      <c r="L3098" s="4">
        <v>39777</v>
      </c>
      <c r="M3098" s="4">
        <v>44926</v>
      </c>
      <c r="AC3098">
        <v>35</v>
      </c>
      <c r="AE3098">
        <v>1</v>
      </c>
    </row>
    <row r="3099" spans="1:31" x14ac:dyDescent="0.2">
      <c r="A3099" s="9">
        <v>2001374</v>
      </c>
      <c r="B3099">
        <v>1463</v>
      </c>
      <c r="C3099" t="s">
        <v>7490</v>
      </c>
      <c r="D3099" t="s">
        <v>7491</v>
      </c>
      <c r="E3099" t="s">
        <v>3501</v>
      </c>
      <c r="F3099" t="s">
        <v>4917</v>
      </c>
      <c r="G3099" t="s">
        <v>639</v>
      </c>
      <c r="H3099" t="s">
        <v>639</v>
      </c>
      <c r="I3099" t="s">
        <v>2732</v>
      </c>
      <c r="J3099" t="s">
        <v>729</v>
      </c>
      <c r="K3099" t="s">
        <v>53</v>
      </c>
      <c r="L3099" s="4">
        <v>40372</v>
      </c>
      <c r="M3099" s="4">
        <v>44926</v>
      </c>
      <c r="AC3099">
        <v>65</v>
      </c>
      <c r="AE3099">
        <v>1</v>
      </c>
    </row>
    <row r="3100" spans="1:31" x14ac:dyDescent="0.2">
      <c r="A3100" s="9">
        <v>2001375</v>
      </c>
      <c r="B3100">
        <v>1462</v>
      </c>
      <c r="C3100" t="s">
        <v>7492</v>
      </c>
      <c r="D3100" t="s">
        <v>7493</v>
      </c>
      <c r="E3100" t="s">
        <v>3501</v>
      </c>
      <c r="F3100" t="s">
        <v>4917</v>
      </c>
      <c r="G3100" t="s">
        <v>639</v>
      </c>
      <c r="H3100" t="s">
        <v>639</v>
      </c>
      <c r="I3100" t="s">
        <v>2732</v>
      </c>
      <c r="J3100" t="s">
        <v>729</v>
      </c>
      <c r="K3100" t="s">
        <v>53</v>
      </c>
      <c r="L3100" s="4">
        <v>40372</v>
      </c>
      <c r="M3100" s="4">
        <v>44926</v>
      </c>
      <c r="AC3100">
        <v>70</v>
      </c>
      <c r="AE3100">
        <v>1</v>
      </c>
    </row>
    <row r="3101" spans="1:31" x14ac:dyDescent="0.2">
      <c r="A3101" s="9">
        <v>2007335</v>
      </c>
      <c r="B3101">
        <v>3937</v>
      </c>
      <c r="C3101" t="s">
        <v>7494</v>
      </c>
      <c r="D3101" t="s">
        <v>7495</v>
      </c>
      <c r="E3101" t="s">
        <v>7496</v>
      </c>
      <c r="F3101" t="s">
        <v>7496</v>
      </c>
      <c r="G3101" t="s">
        <v>639</v>
      </c>
      <c r="H3101" t="s">
        <v>639</v>
      </c>
      <c r="I3101" t="s">
        <v>2732</v>
      </c>
      <c r="J3101" t="s">
        <v>729</v>
      </c>
      <c r="K3101" t="s">
        <v>54</v>
      </c>
      <c r="L3101" s="4">
        <v>2</v>
      </c>
      <c r="M3101" s="4">
        <v>44926</v>
      </c>
      <c r="AE3101">
        <v>1</v>
      </c>
    </row>
    <row r="3102" spans="1:31" x14ac:dyDescent="0.2">
      <c r="A3102" s="9">
        <v>2007736</v>
      </c>
      <c r="B3102">
        <v>4120</v>
      </c>
      <c r="C3102" t="s">
        <v>7497</v>
      </c>
      <c r="D3102" t="s">
        <v>7498</v>
      </c>
      <c r="E3102" t="s">
        <v>7030</v>
      </c>
      <c r="F3102" t="s">
        <v>7030</v>
      </c>
      <c r="G3102" t="s">
        <v>639</v>
      </c>
      <c r="H3102" t="s">
        <v>684</v>
      </c>
      <c r="I3102" t="s">
        <v>2732</v>
      </c>
      <c r="J3102" t="s">
        <v>647</v>
      </c>
      <c r="K3102" t="s">
        <v>54</v>
      </c>
      <c r="L3102" s="4">
        <v>2</v>
      </c>
      <c r="M3102" s="4">
        <v>44926</v>
      </c>
      <c r="AE3102">
        <v>1</v>
      </c>
    </row>
    <row r="3103" spans="1:31" x14ac:dyDescent="0.2">
      <c r="A3103" s="9">
        <v>2007859</v>
      </c>
      <c r="B3103">
        <v>4169</v>
      </c>
      <c r="C3103" t="s">
        <v>7499</v>
      </c>
      <c r="D3103" t="s">
        <v>5200</v>
      </c>
      <c r="E3103" t="s">
        <v>4708</v>
      </c>
      <c r="F3103" t="s">
        <v>4708</v>
      </c>
      <c r="G3103" t="s">
        <v>639</v>
      </c>
      <c r="H3103" t="s">
        <v>684</v>
      </c>
      <c r="I3103" t="s">
        <v>2732</v>
      </c>
      <c r="J3103" t="s">
        <v>686</v>
      </c>
      <c r="K3103" t="s">
        <v>54</v>
      </c>
      <c r="L3103" s="4">
        <v>2</v>
      </c>
      <c r="M3103" s="4">
        <v>44926</v>
      </c>
      <c r="N3103">
        <v>0.20000000298023224</v>
      </c>
      <c r="AE3103">
        <v>1</v>
      </c>
    </row>
    <row r="3104" spans="1:31" x14ac:dyDescent="0.2">
      <c r="A3104" s="9">
        <v>2009295</v>
      </c>
      <c r="B3104">
        <v>4729</v>
      </c>
      <c r="C3104" t="s">
        <v>7500</v>
      </c>
      <c r="D3104" t="s">
        <v>7501</v>
      </c>
      <c r="E3104" t="s">
        <v>3416</v>
      </c>
      <c r="F3104" t="s">
        <v>3416</v>
      </c>
      <c r="G3104" t="s">
        <v>639</v>
      </c>
      <c r="H3104" t="s">
        <v>684</v>
      </c>
      <c r="I3104" t="s">
        <v>2732</v>
      </c>
      <c r="J3104" t="s">
        <v>694</v>
      </c>
      <c r="K3104" t="s">
        <v>53</v>
      </c>
      <c r="L3104" s="4">
        <v>2</v>
      </c>
      <c r="M3104" s="4">
        <v>44926</v>
      </c>
      <c r="N3104">
        <v>0.20000000298023224</v>
      </c>
      <c r="O3104">
        <v>9.9999997764825821E-3</v>
      </c>
      <c r="P3104">
        <v>0.34999999403953552</v>
      </c>
      <c r="AC3104">
        <v>12</v>
      </c>
      <c r="AE3104">
        <v>1</v>
      </c>
    </row>
    <row r="3105" spans="1:31" x14ac:dyDescent="0.2">
      <c r="A3105" s="9">
        <v>2006884</v>
      </c>
      <c r="B3105">
        <v>3830</v>
      </c>
      <c r="C3105" t="s">
        <v>7502</v>
      </c>
      <c r="D3105" t="s">
        <v>7503</v>
      </c>
      <c r="E3105" t="s">
        <v>4936</v>
      </c>
      <c r="F3105" t="s">
        <v>4936</v>
      </c>
      <c r="G3105" t="s">
        <v>639</v>
      </c>
      <c r="H3105" t="s">
        <v>639</v>
      </c>
      <c r="I3105" t="s">
        <v>2732</v>
      </c>
      <c r="J3105" t="s">
        <v>729</v>
      </c>
      <c r="K3105" t="s">
        <v>54</v>
      </c>
      <c r="L3105" s="4">
        <v>2</v>
      </c>
      <c r="M3105" s="4">
        <v>44926</v>
      </c>
      <c r="AE3105">
        <v>1.01</v>
      </c>
    </row>
    <row r="3106" spans="1:31" x14ac:dyDescent="0.2">
      <c r="A3106" s="9">
        <v>2006885</v>
      </c>
      <c r="B3106">
        <v>3831</v>
      </c>
      <c r="C3106" t="s">
        <v>7504</v>
      </c>
      <c r="D3106" t="s">
        <v>7505</v>
      </c>
      <c r="E3106" t="s">
        <v>4936</v>
      </c>
      <c r="F3106" t="s">
        <v>4936</v>
      </c>
      <c r="G3106" t="s">
        <v>639</v>
      </c>
      <c r="H3106" t="s">
        <v>639</v>
      </c>
      <c r="I3106" t="s">
        <v>2732</v>
      </c>
      <c r="J3106" t="s">
        <v>729</v>
      </c>
      <c r="K3106" t="s">
        <v>54</v>
      </c>
      <c r="L3106" s="4">
        <v>2</v>
      </c>
      <c r="M3106" s="4">
        <v>44926</v>
      </c>
      <c r="AE3106">
        <v>1.01</v>
      </c>
    </row>
    <row r="3107" spans="1:31" x14ac:dyDescent="0.2">
      <c r="A3107" s="9">
        <v>2008375</v>
      </c>
      <c r="B3107">
        <v>4617</v>
      </c>
      <c r="C3107" t="s">
        <v>7506</v>
      </c>
      <c r="D3107" t="s">
        <v>5207</v>
      </c>
      <c r="E3107" t="s">
        <v>7507</v>
      </c>
      <c r="F3107" t="s">
        <v>7507</v>
      </c>
      <c r="G3107" t="s">
        <v>639</v>
      </c>
      <c r="H3107" t="s">
        <v>684</v>
      </c>
      <c r="I3107" t="s">
        <v>2732</v>
      </c>
      <c r="J3107" t="s">
        <v>694</v>
      </c>
      <c r="K3107" t="s">
        <v>53</v>
      </c>
      <c r="L3107" s="4">
        <v>2</v>
      </c>
      <c r="M3107" s="4">
        <v>44926</v>
      </c>
      <c r="N3107">
        <v>0.30000001192092896</v>
      </c>
      <c r="AC3107">
        <v>12.5</v>
      </c>
      <c r="AE3107">
        <v>1</v>
      </c>
    </row>
    <row r="3108" spans="1:31" x14ac:dyDescent="0.2">
      <c r="A3108" s="9">
        <v>2007199</v>
      </c>
      <c r="B3108">
        <v>3922</v>
      </c>
      <c r="C3108" t="s">
        <v>7508</v>
      </c>
      <c r="D3108" t="s">
        <v>5214</v>
      </c>
      <c r="E3108" t="s">
        <v>2722</v>
      </c>
      <c r="F3108" t="s">
        <v>2722</v>
      </c>
      <c r="G3108" t="s">
        <v>639</v>
      </c>
      <c r="H3108" t="s">
        <v>684</v>
      </c>
      <c r="I3108" t="s">
        <v>2732</v>
      </c>
      <c r="J3108" t="s">
        <v>694</v>
      </c>
      <c r="K3108" t="s">
        <v>53</v>
      </c>
      <c r="L3108" s="4">
        <v>2</v>
      </c>
      <c r="M3108" s="4">
        <v>44926</v>
      </c>
      <c r="N3108">
        <v>0.60000002384185791</v>
      </c>
      <c r="AC3108">
        <v>25</v>
      </c>
      <c r="AE3108">
        <v>1</v>
      </c>
    </row>
    <row r="3109" spans="1:31" x14ac:dyDescent="0.2">
      <c r="A3109" s="9">
        <v>2001197</v>
      </c>
      <c r="B3109">
        <v>2544</v>
      </c>
      <c r="C3109" t="s">
        <v>7509</v>
      </c>
      <c r="D3109" t="s">
        <v>7510</v>
      </c>
      <c r="E3109" t="s">
        <v>3346</v>
      </c>
      <c r="F3109" t="s">
        <v>3346</v>
      </c>
      <c r="G3109" t="s">
        <v>639</v>
      </c>
      <c r="H3109" t="s">
        <v>639</v>
      </c>
      <c r="I3109" t="s">
        <v>2732</v>
      </c>
      <c r="J3109" t="s">
        <v>729</v>
      </c>
      <c r="K3109" t="s">
        <v>53</v>
      </c>
      <c r="L3109" s="4">
        <v>40379</v>
      </c>
      <c r="M3109" s="4">
        <v>44926</v>
      </c>
      <c r="N3109">
        <v>0</v>
      </c>
      <c r="O3109">
        <v>0</v>
      </c>
      <c r="P3109">
        <v>0</v>
      </c>
      <c r="Q3109">
        <v>0</v>
      </c>
      <c r="R3109">
        <v>0</v>
      </c>
      <c r="T3109">
        <v>0</v>
      </c>
      <c r="AC3109">
        <v>25</v>
      </c>
      <c r="AE3109">
        <v>1</v>
      </c>
    </row>
    <row r="3110" spans="1:31" x14ac:dyDescent="0.2">
      <c r="A3110" s="9">
        <v>2001341</v>
      </c>
      <c r="B3110">
        <v>1431</v>
      </c>
      <c r="C3110" t="s">
        <v>7511</v>
      </c>
      <c r="D3110" t="s">
        <v>7512</v>
      </c>
      <c r="E3110" t="s">
        <v>3234</v>
      </c>
      <c r="F3110" t="s">
        <v>3234</v>
      </c>
      <c r="G3110" t="s">
        <v>639</v>
      </c>
      <c r="H3110" t="s">
        <v>639</v>
      </c>
      <c r="I3110" t="s">
        <v>2732</v>
      </c>
      <c r="J3110" t="s">
        <v>729</v>
      </c>
      <c r="K3110" t="s">
        <v>53</v>
      </c>
      <c r="L3110" s="4">
        <v>40372</v>
      </c>
      <c r="M3110" s="4">
        <v>44926</v>
      </c>
      <c r="AC3110">
        <v>55</v>
      </c>
      <c r="AE3110">
        <v>1</v>
      </c>
    </row>
    <row r="3111" spans="1:31" x14ac:dyDescent="0.2">
      <c r="A3111" s="9">
        <v>2000312</v>
      </c>
      <c r="B3111">
        <v>367</v>
      </c>
      <c r="C3111" t="s">
        <v>7513</v>
      </c>
      <c r="D3111" t="s">
        <v>7514</v>
      </c>
      <c r="E3111" t="s">
        <v>3346</v>
      </c>
      <c r="F3111" t="s">
        <v>3346</v>
      </c>
      <c r="G3111" t="s">
        <v>639</v>
      </c>
      <c r="H3111" t="s">
        <v>639</v>
      </c>
      <c r="I3111" t="s">
        <v>2732</v>
      </c>
      <c r="J3111" t="s">
        <v>729</v>
      </c>
      <c r="K3111" t="s">
        <v>53</v>
      </c>
      <c r="L3111" s="4">
        <v>39350</v>
      </c>
      <c r="M3111" s="4">
        <v>44926</v>
      </c>
      <c r="AC3111">
        <v>60</v>
      </c>
      <c r="AE3111">
        <v>1</v>
      </c>
    </row>
    <row r="3112" spans="1:31" x14ac:dyDescent="0.2">
      <c r="A3112" s="9">
        <v>2004487</v>
      </c>
      <c r="B3112">
        <v>3442</v>
      </c>
      <c r="C3112" t="s">
        <v>7517</v>
      </c>
      <c r="D3112" t="s">
        <v>7516</v>
      </c>
      <c r="E3112" t="s">
        <v>4496</v>
      </c>
      <c r="F3112" t="s">
        <v>4496</v>
      </c>
      <c r="G3112" t="s">
        <v>639</v>
      </c>
      <c r="H3112" t="s">
        <v>639</v>
      </c>
      <c r="I3112" t="s">
        <v>2732</v>
      </c>
      <c r="J3112" t="s">
        <v>729</v>
      </c>
      <c r="K3112" t="s">
        <v>53</v>
      </c>
      <c r="L3112" s="4">
        <v>40386</v>
      </c>
      <c r="M3112" s="4">
        <v>44926</v>
      </c>
      <c r="AC3112">
        <v>2</v>
      </c>
      <c r="AE3112">
        <v>1</v>
      </c>
    </row>
    <row r="3113" spans="1:31" x14ac:dyDescent="0.2">
      <c r="A3113" s="9">
        <v>2004864</v>
      </c>
      <c r="B3113">
        <v>3468</v>
      </c>
      <c r="C3113" t="s">
        <v>7515</v>
      </c>
      <c r="D3113" t="s">
        <v>7516</v>
      </c>
      <c r="E3113" t="s">
        <v>6824</v>
      </c>
      <c r="F3113" t="s">
        <v>6824</v>
      </c>
      <c r="G3113" t="s">
        <v>639</v>
      </c>
      <c r="H3113" t="s">
        <v>639</v>
      </c>
      <c r="I3113" t="s">
        <v>2732</v>
      </c>
      <c r="J3113" t="s">
        <v>729</v>
      </c>
      <c r="K3113" t="s">
        <v>53</v>
      </c>
      <c r="L3113" s="4">
        <v>40442</v>
      </c>
      <c r="M3113" s="4">
        <v>44926</v>
      </c>
      <c r="AC3113">
        <v>2</v>
      </c>
      <c r="AE3113">
        <v>1</v>
      </c>
    </row>
    <row r="3114" spans="1:31" x14ac:dyDescent="0.2">
      <c r="A3114" s="9">
        <v>2007864</v>
      </c>
      <c r="B3114">
        <v>4152</v>
      </c>
      <c r="C3114" t="s">
        <v>7518</v>
      </c>
      <c r="D3114" t="s">
        <v>7519</v>
      </c>
      <c r="E3114" t="s">
        <v>3234</v>
      </c>
      <c r="F3114" t="s">
        <v>3234</v>
      </c>
      <c r="G3114" t="s">
        <v>639</v>
      </c>
      <c r="H3114" t="s">
        <v>639</v>
      </c>
      <c r="I3114" t="s">
        <v>2732</v>
      </c>
      <c r="J3114" t="s">
        <v>729</v>
      </c>
      <c r="K3114" t="s">
        <v>54</v>
      </c>
      <c r="L3114" s="4">
        <v>2</v>
      </c>
      <c r="M3114" s="4">
        <v>44926</v>
      </c>
      <c r="AC3114">
        <v>5</v>
      </c>
      <c r="AE3114">
        <v>1.1000000000000001</v>
      </c>
    </row>
    <row r="3115" spans="1:31" x14ac:dyDescent="0.2">
      <c r="A3115" s="9">
        <v>2009177</v>
      </c>
      <c r="B3115">
        <v>4676</v>
      </c>
      <c r="C3115" t="s">
        <v>7520</v>
      </c>
      <c r="D3115" t="s">
        <v>7521</v>
      </c>
      <c r="E3115" t="s">
        <v>7522</v>
      </c>
      <c r="F3115" t="s">
        <v>7522</v>
      </c>
      <c r="G3115" t="s">
        <v>639</v>
      </c>
      <c r="H3115" t="s">
        <v>639</v>
      </c>
      <c r="I3115" t="s">
        <v>2732</v>
      </c>
      <c r="J3115" t="s">
        <v>647</v>
      </c>
      <c r="K3115" t="s">
        <v>54</v>
      </c>
      <c r="L3115" s="4">
        <v>2</v>
      </c>
      <c r="M3115" s="4">
        <v>44926</v>
      </c>
      <c r="P3115">
        <v>1.2000000476837158</v>
      </c>
      <c r="T3115">
        <v>7.0999999046325684</v>
      </c>
      <c r="V3115">
        <v>6.0999999046325684</v>
      </c>
      <c r="Z3115">
        <v>6.0999999046325684</v>
      </c>
      <c r="AE3115">
        <v>1.4</v>
      </c>
    </row>
    <row r="3116" spans="1:31" x14ac:dyDescent="0.2">
      <c r="A3116" s="9">
        <v>2002762</v>
      </c>
      <c r="B3116">
        <v>3218</v>
      </c>
      <c r="C3116" t="s">
        <v>7523</v>
      </c>
      <c r="D3116" t="s">
        <v>7524</v>
      </c>
      <c r="E3116" t="s">
        <v>3950</v>
      </c>
      <c r="F3116" t="s">
        <v>3950</v>
      </c>
      <c r="G3116" t="s">
        <v>639</v>
      </c>
      <c r="H3116" t="s">
        <v>684</v>
      </c>
      <c r="I3116" t="s">
        <v>2732</v>
      </c>
      <c r="J3116" t="s">
        <v>686</v>
      </c>
      <c r="K3116" t="s">
        <v>53</v>
      </c>
      <c r="L3116" s="4">
        <v>39903</v>
      </c>
      <c r="M3116" s="4">
        <v>44926</v>
      </c>
      <c r="N3116">
        <v>5.4000000953674316</v>
      </c>
      <c r="O3116">
        <v>3.5999999046325684</v>
      </c>
      <c r="Q3116">
        <v>3.5999999046325684</v>
      </c>
      <c r="AC3116">
        <v>54</v>
      </c>
      <c r="AE3116">
        <v>1</v>
      </c>
    </row>
    <row r="3117" spans="1:31" x14ac:dyDescent="0.2">
      <c r="A3117" s="9">
        <v>2006455</v>
      </c>
      <c r="B3117">
        <v>3605</v>
      </c>
      <c r="C3117" t="s">
        <v>7525</v>
      </c>
      <c r="D3117" t="s">
        <v>7526</v>
      </c>
      <c r="E3117" t="s">
        <v>5769</v>
      </c>
      <c r="F3117" t="s">
        <v>5769</v>
      </c>
      <c r="G3117" t="s">
        <v>639</v>
      </c>
      <c r="H3117" t="s">
        <v>639</v>
      </c>
      <c r="I3117" t="s">
        <v>2732</v>
      </c>
      <c r="J3117" t="s">
        <v>641</v>
      </c>
      <c r="K3117" t="s">
        <v>54</v>
      </c>
      <c r="L3117" s="4">
        <v>2</v>
      </c>
      <c r="M3117" s="4">
        <v>44926</v>
      </c>
      <c r="N3117">
        <v>2.5</v>
      </c>
      <c r="O3117">
        <v>2.5999999046325684</v>
      </c>
      <c r="P3117">
        <v>5.3000001907348633</v>
      </c>
      <c r="R3117">
        <v>1.8999999761581421</v>
      </c>
      <c r="V3117">
        <v>5.9999998658895493E-2</v>
      </c>
      <c r="X3117">
        <v>2.9999999329447746E-2</v>
      </c>
      <c r="Y3117">
        <v>1.3000000268220901E-2</v>
      </c>
      <c r="Z3117">
        <v>2.9999999329447746E-2</v>
      </c>
      <c r="AA3117">
        <v>2.0000000949949026E-3</v>
      </c>
      <c r="AE3117">
        <v>1.1000000000000001</v>
      </c>
    </row>
    <row r="3118" spans="1:31" x14ac:dyDescent="0.2">
      <c r="A3118" s="9">
        <v>2009094</v>
      </c>
      <c r="B3118">
        <v>4750</v>
      </c>
      <c r="C3118" t="s">
        <v>7527</v>
      </c>
      <c r="D3118" t="s">
        <v>7528</v>
      </c>
      <c r="E3118" t="s">
        <v>7529</v>
      </c>
      <c r="F3118" t="s">
        <v>7529</v>
      </c>
      <c r="G3118" t="s">
        <v>639</v>
      </c>
      <c r="H3118" t="s">
        <v>639</v>
      </c>
      <c r="I3118" t="s">
        <v>2732</v>
      </c>
      <c r="J3118" t="s">
        <v>729</v>
      </c>
      <c r="K3118" t="s">
        <v>54</v>
      </c>
      <c r="L3118" s="4">
        <v>2</v>
      </c>
      <c r="M3118" s="4">
        <v>44926</v>
      </c>
      <c r="AE3118">
        <v>1.1000000000000001</v>
      </c>
    </row>
    <row r="3119" spans="1:31" x14ac:dyDescent="0.2">
      <c r="A3119" s="9">
        <v>2009097</v>
      </c>
      <c r="C3119" t="s">
        <v>7530</v>
      </c>
      <c r="D3119" t="s">
        <v>3019</v>
      </c>
      <c r="E3119" t="s">
        <v>4943</v>
      </c>
      <c r="F3119" t="s">
        <v>4943</v>
      </c>
      <c r="G3119" t="s">
        <v>639</v>
      </c>
      <c r="H3119" t="s">
        <v>639</v>
      </c>
      <c r="I3119" t="s">
        <v>1282</v>
      </c>
      <c r="J3119" t="s">
        <v>729</v>
      </c>
      <c r="K3119" t="s">
        <v>54</v>
      </c>
      <c r="L3119" s="4">
        <v>43082</v>
      </c>
      <c r="M3119" s="4">
        <v>44908</v>
      </c>
      <c r="AC3119">
        <v>3</v>
      </c>
      <c r="AE3119">
        <v>1</v>
      </c>
    </row>
    <row r="3120" spans="1:31" x14ac:dyDescent="0.2">
      <c r="A3120" s="9">
        <v>2001681</v>
      </c>
      <c r="B3120">
        <v>2964</v>
      </c>
      <c r="C3120" t="s">
        <v>7531</v>
      </c>
      <c r="D3120" t="s">
        <v>7532</v>
      </c>
      <c r="E3120" t="s">
        <v>7533</v>
      </c>
      <c r="F3120" t="s">
        <v>7533</v>
      </c>
      <c r="G3120" t="s">
        <v>639</v>
      </c>
      <c r="H3120" t="s">
        <v>684</v>
      </c>
      <c r="I3120" t="s">
        <v>2732</v>
      </c>
      <c r="J3120" t="s">
        <v>694</v>
      </c>
      <c r="K3120" t="s">
        <v>53</v>
      </c>
      <c r="L3120" s="4">
        <v>39504</v>
      </c>
      <c r="M3120" s="4">
        <v>44895</v>
      </c>
      <c r="N3120">
        <v>0.30000001192092896</v>
      </c>
      <c r="AC3120">
        <v>13.1</v>
      </c>
      <c r="AE3120">
        <v>1</v>
      </c>
    </row>
    <row r="3121" spans="1:31" x14ac:dyDescent="0.2">
      <c r="A3121" s="9">
        <v>2010469</v>
      </c>
      <c r="B3121">
        <v>5233</v>
      </c>
      <c r="C3121" t="s">
        <v>7534</v>
      </c>
      <c r="D3121" t="s">
        <v>3534</v>
      </c>
      <c r="E3121" t="s">
        <v>7535</v>
      </c>
      <c r="F3121" t="s">
        <v>7535</v>
      </c>
      <c r="G3121" t="s">
        <v>639</v>
      </c>
      <c r="H3121" t="s">
        <v>684</v>
      </c>
      <c r="I3121" t="s">
        <v>2732</v>
      </c>
      <c r="J3121" t="s">
        <v>694</v>
      </c>
      <c r="K3121" t="s">
        <v>53</v>
      </c>
      <c r="L3121" s="4">
        <v>2</v>
      </c>
      <c r="M3121" s="4">
        <v>44895</v>
      </c>
      <c r="N3121">
        <v>0.30000001192092896</v>
      </c>
      <c r="AC3121">
        <v>13.1</v>
      </c>
      <c r="AE3121">
        <v>1</v>
      </c>
    </row>
    <row r="3122" spans="1:31" x14ac:dyDescent="0.2">
      <c r="A3122" s="9">
        <v>2007529</v>
      </c>
      <c r="B3122">
        <v>4095</v>
      </c>
      <c r="C3122" t="s">
        <v>7536</v>
      </c>
      <c r="D3122" t="s">
        <v>3738</v>
      </c>
      <c r="E3122" t="s">
        <v>3739</v>
      </c>
      <c r="F3122" t="s">
        <v>3739</v>
      </c>
      <c r="G3122" t="s">
        <v>639</v>
      </c>
      <c r="H3122" t="s">
        <v>684</v>
      </c>
      <c r="I3122" t="s">
        <v>2732</v>
      </c>
      <c r="J3122" t="s">
        <v>694</v>
      </c>
      <c r="K3122" t="s">
        <v>53</v>
      </c>
      <c r="L3122" s="4">
        <v>2</v>
      </c>
      <c r="M3122" s="4">
        <v>44895</v>
      </c>
      <c r="N3122">
        <v>0.40000000596046448</v>
      </c>
      <c r="AC3122">
        <v>12.3</v>
      </c>
      <c r="AE3122">
        <v>1</v>
      </c>
    </row>
    <row r="3123" spans="1:31" x14ac:dyDescent="0.2">
      <c r="A3123" s="9">
        <v>2009823</v>
      </c>
      <c r="C3123" t="s">
        <v>7537</v>
      </c>
      <c r="D3123" t="s">
        <v>7538</v>
      </c>
      <c r="E3123" t="s">
        <v>3569</v>
      </c>
      <c r="F3123" t="s">
        <v>3569</v>
      </c>
      <c r="G3123" t="s">
        <v>639</v>
      </c>
      <c r="H3123" t="s">
        <v>639</v>
      </c>
      <c r="I3123" t="s">
        <v>772</v>
      </c>
      <c r="J3123" t="s">
        <v>729</v>
      </c>
      <c r="K3123" t="s">
        <v>53</v>
      </c>
      <c r="L3123" s="4">
        <v>2</v>
      </c>
      <c r="M3123" s="4">
        <v>44895</v>
      </c>
      <c r="N3123">
        <v>2</v>
      </c>
      <c r="AE3123">
        <v>1</v>
      </c>
    </row>
    <row r="3124" spans="1:31" x14ac:dyDescent="0.2">
      <c r="A3124" s="9">
        <v>2006893</v>
      </c>
      <c r="C3124" t="s">
        <v>7539</v>
      </c>
      <c r="D3124" t="s">
        <v>7540</v>
      </c>
      <c r="E3124" t="s">
        <v>7541</v>
      </c>
      <c r="F3124" t="s">
        <v>7541</v>
      </c>
      <c r="G3124" t="s">
        <v>639</v>
      </c>
      <c r="H3124" t="s">
        <v>684</v>
      </c>
      <c r="I3124" t="s">
        <v>1282</v>
      </c>
      <c r="J3124" t="s">
        <v>686</v>
      </c>
      <c r="K3124" t="s">
        <v>53</v>
      </c>
      <c r="L3124" s="4">
        <v>43068</v>
      </c>
      <c r="M3124" s="4">
        <v>44894</v>
      </c>
      <c r="N3124">
        <v>0.30000001192092896</v>
      </c>
      <c r="O3124">
        <v>0.10000000149011612</v>
      </c>
      <c r="P3124">
        <v>0.30000001192092896</v>
      </c>
      <c r="AC3124">
        <v>3</v>
      </c>
      <c r="AE3124">
        <v>1</v>
      </c>
    </row>
    <row r="3125" spans="1:31" x14ac:dyDescent="0.2">
      <c r="A3125" s="9">
        <v>2009293</v>
      </c>
      <c r="C3125" t="s">
        <v>7542</v>
      </c>
      <c r="D3125" t="s">
        <v>7543</v>
      </c>
      <c r="E3125" t="s">
        <v>7544</v>
      </c>
      <c r="F3125" t="s">
        <v>7544</v>
      </c>
      <c r="G3125" t="s">
        <v>639</v>
      </c>
      <c r="H3125" t="s">
        <v>639</v>
      </c>
      <c r="I3125" t="s">
        <v>772</v>
      </c>
      <c r="J3125" t="s">
        <v>641</v>
      </c>
      <c r="K3125" t="s">
        <v>54</v>
      </c>
      <c r="L3125" s="4">
        <v>2</v>
      </c>
      <c r="M3125" s="4">
        <v>44893</v>
      </c>
      <c r="N3125">
        <v>11</v>
      </c>
      <c r="T3125">
        <v>25</v>
      </c>
      <c r="AE3125">
        <v>1.35</v>
      </c>
    </row>
    <row r="3126" spans="1:31" x14ac:dyDescent="0.2">
      <c r="A3126" s="9">
        <v>2009054</v>
      </c>
      <c r="C3126" t="s">
        <v>7545</v>
      </c>
      <c r="D3126" t="s">
        <v>7546</v>
      </c>
      <c r="E3126" t="s">
        <v>7547</v>
      </c>
      <c r="F3126" t="s">
        <v>7547</v>
      </c>
      <c r="G3126" t="s">
        <v>639</v>
      </c>
      <c r="H3126" t="s">
        <v>684</v>
      </c>
      <c r="I3126" t="s">
        <v>1282</v>
      </c>
      <c r="J3126" t="s">
        <v>694</v>
      </c>
      <c r="K3126" t="s">
        <v>53</v>
      </c>
      <c r="L3126" s="4">
        <v>43053</v>
      </c>
      <c r="M3126" s="4">
        <v>44879</v>
      </c>
      <c r="N3126">
        <v>0.5</v>
      </c>
      <c r="AC3126">
        <v>3</v>
      </c>
      <c r="AE3126">
        <v>1</v>
      </c>
    </row>
    <row r="3127" spans="1:31" x14ac:dyDescent="0.2">
      <c r="A3127" s="9">
        <v>2007608</v>
      </c>
      <c r="B3127">
        <v>4058</v>
      </c>
      <c r="C3127" t="s">
        <v>7548</v>
      </c>
      <c r="D3127" t="s">
        <v>7549</v>
      </c>
      <c r="E3127" t="s">
        <v>7550</v>
      </c>
      <c r="F3127" t="s">
        <v>7550</v>
      </c>
      <c r="G3127" t="s">
        <v>639</v>
      </c>
      <c r="H3127" t="s">
        <v>684</v>
      </c>
      <c r="I3127" t="s">
        <v>2732</v>
      </c>
      <c r="J3127" t="s">
        <v>694</v>
      </c>
      <c r="K3127" t="s">
        <v>53</v>
      </c>
      <c r="L3127" s="4">
        <v>2</v>
      </c>
      <c r="M3127" s="4">
        <v>44865</v>
      </c>
      <c r="N3127">
        <v>0.30000001192092896</v>
      </c>
      <c r="AC3127">
        <v>12.5</v>
      </c>
      <c r="AE3127">
        <v>1</v>
      </c>
    </row>
    <row r="3128" spans="1:31" x14ac:dyDescent="0.2">
      <c r="A3128" s="9">
        <v>2006835</v>
      </c>
      <c r="B3128">
        <v>3776</v>
      </c>
      <c r="C3128" t="s">
        <v>7551</v>
      </c>
      <c r="D3128" t="s">
        <v>5853</v>
      </c>
      <c r="E3128" t="s">
        <v>7552</v>
      </c>
      <c r="F3128" t="s">
        <v>7552</v>
      </c>
      <c r="G3128" t="s">
        <v>639</v>
      </c>
      <c r="H3128" t="s">
        <v>684</v>
      </c>
      <c r="I3128" t="s">
        <v>2732</v>
      </c>
      <c r="J3128" t="s">
        <v>694</v>
      </c>
      <c r="K3128" t="s">
        <v>53</v>
      </c>
      <c r="L3128" s="4">
        <v>2</v>
      </c>
      <c r="M3128" s="4">
        <v>44865</v>
      </c>
      <c r="N3128">
        <v>0.60000002384185791</v>
      </c>
      <c r="AC3128">
        <v>19.7</v>
      </c>
      <c r="AE3128">
        <v>1</v>
      </c>
    </row>
    <row r="3129" spans="1:31" x14ac:dyDescent="0.2">
      <c r="A3129" s="9">
        <v>2008423</v>
      </c>
      <c r="B3129">
        <v>4391</v>
      </c>
      <c r="C3129" t="s">
        <v>7553</v>
      </c>
      <c r="D3129" t="s">
        <v>7554</v>
      </c>
      <c r="E3129" t="s">
        <v>7555</v>
      </c>
      <c r="F3129" t="s">
        <v>7555</v>
      </c>
      <c r="G3129" t="s">
        <v>639</v>
      </c>
      <c r="H3129" t="s">
        <v>684</v>
      </c>
      <c r="I3129" t="s">
        <v>2732</v>
      </c>
      <c r="J3129" t="s">
        <v>694</v>
      </c>
      <c r="K3129" t="s">
        <v>53</v>
      </c>
      <c r="L3129" s="4">
        <v>2</v>
      </c>
      <c r="M3129" s="4">
        <v>44865</v>
      </c>
      <c r="N3129">
        <v>0.5</v>
      </c>
      <c r="AC3129">
        <v>12.8</v>
      </c>
      <c r="AE3129">
        <v>1</v>
      </c>
    </row>
    <row r="3130" spans="1:31" x14ac:dyDescent="0.2">
      <c r="A3130" s="9">
        <v>2006969</v>
      </c>
      <c r="C3130" t="s">
        <v>7556</v>
      </c>
      <c r="D3130" t="s">
        <v>7557</v>
      </c>
      <c r="E3130" t="s">
        <v>7547</v>
      </c>
      <c r="F3130" t="s">
        <v>7547</v>
      </c>
      <c r="G3130" t="s">
        <v>639</v>
      </c>
      <c r="H3130" t="s">
        <v>684</v>
      </c>
      <c r="I3130" t="s">
        <v>1282</v>
      </c>
      <c r="J3130" t="s">
        <v>686</v>
      </c>
      <c r="K3130" t="s">
        <v>53</v>
      </c>
      <c r="L3130" s="4">
        <v>43035</v>
      </c>
      <c r="M3130" s="4">
        <v>44861</v>
      </c>
      <c r="N3130">
        <v>0.30000001192092896</v>
      </c>
      <c r="AE3130">
        <v>1</v>
      </c>
    </row>
    <row r="3131" spans="1:31" x14ac:dyDescent="0.2">
      <c r="A3131" s="9">
        <v>2009008</v>
      </c>
      <c r="C3131" t="s">
        <v>7558</v>
      </c>
      <c r="D3131" t="s">
        <v>7559</v>
      </c>
      <c r="E3131" t="s">
        <v>7560</v>
      </c>
      <c r="F3131" t="s">
        <v>1702</v>
      </c>
      <c r="G3131" t="s">
        <v>639</v>
      </c>
      <c r="H3131" t="s">
        <v>639</v>
      </c>
      <c r="I3131" t="s">
        <v>1282</v>
      </c>
      <c r="J3131" t="s">
        <v>641</v>
      </c>
      <c r="K3131" t="s">
        <v>53</v>
      </c>
      <c r="L3131" s="4">
        <v>43034</v>
      </c>
      <c r="M3131" s="4">
        <v>44860</v>
      </c>
      <c r="N3131">
        <v>14</v>
      </c>
      <c r="O3131">
        <v>6</v>
      </c>
      <c r="P3131">
        <v>21</v>
      </c>
      <c r="R3131">
        <v>4</v>
      </c>
      <c r="AE3131">
        <v>1</v>
      </c>
    </row>
    <row r="3132" spans="1:31" x14ac:dyDescent="0.2">
      <c r="A3132" s="9">
        <v>2006896</v>
      </c>
      <c r="C3132" t="s">
        <v>7561</v>
      </c>
      <c r="D3132" t="s">
        <v>5394</v>
      </c>
      <c r="E3132" t="s">
        <v>4496</v>
      </c>
      <c r="F3132" t="s">
        <v>4496</v>
      </c>
      <c r="G3132" t="s">
        <v>639</v>
      </c>
      <c r="H3132" t="s">
        <v>684</v>
      </c>
      <c r="I3132" t="s">
        <v>1282</v>
      </c>
      <c r="J3132" t="s">
        <v>694</v>
      </c>
      <c r="K3132" t="s">
        <v>53</v>
      </c>
      <c r="L3132" s="4">
        <v>43024</v>
      </c>
      <c r="M3132" s="4">
        <v>44850</v>
      </c>
      <c r="N3132">
        <v>1.2000000476837158</v>
      </c>
      <c r="P3132">
        <v>3.2000000476837158</v>
      </c>
      <c r="AC3132">
        <v>26</v>
      </c>
      <c r="AE3132">
        <v>1</v>
      </c>
    </row>
    <row r="3133" spans="1:31" x14ac:dyDescent="0.2">
      <c r="A3133" s="9">
        <v>2009003</v>
      </c>
      <c r="C3133" t="s">
        <v>7562</v>
      </c>
      <c r="D3133" t="s">
        <v>7563</v>
      </c>
      <c r="E3133" t="s">
        <v>958</v>
      </c>
      <c r="F3133" t="s">
        <v>958</v>
      </c>
      <c r="G3133" t="s">
        <v>639</v>
      </c>
      <c r="H3133" t="s">
        <v>639</v>
      </c>
      <c r="I3133" t="s">
        <v>1282</v>
      </c>
      <c r="J3133" t="s">
        <v>641</v>
      </c>
      <c r="K3133" t="s">
        <v>53</v>
      </c>
      <c r="L3133" s="4">
        <v>43020</v>
      </c>
      <c r="M3133" s="4">
        <v>44846</v>
      </c>
      <c r="N3133">
        <v>21</v>
      </c>
      <c r="O3133">
        <v>10</v>
      </c>
      <c r="R3133">
        <v>1.6000000238418579</v>
      </c>
      <c r="T3133">
        <v>9</v>
      </c>
      <c r="AE3133">
        <v>1</v>
      </c>
    </row>
    <row r="3134" spans="1:31" x14ac:dyDescent="0.2">
      <c r="A3134" s="9">
        <v>2009001</v>
      </c>
      <c r="C3134" t="s">
        <v>7564</v>
      </c>
      <c r="D3134" t="s">
        <v>2949</v>
      </c>
      <c r="E3134" t="s">
        <v>2962</v>
      </c>
      <c r="F3134" t="s">
        <v>2962</v>
      </c>
      <c r="G3134" t="s">
        <v>639</v>
      </c>
      <c r="H3134" t="s">
        <v>639</v>
      </c>
      <c r="I3134" t="s">
        <v>1282</v>
      </c>
      <c r="J3134" t="s">
        <v>647</v>
      </c>
      <c r="K3134" t="s">
        <v>54</v>
      </c>
      <c r="L3134" s="4">
        <v>43020</v>
      </c>
      <c r="M3134" s="4">
        <v>44846</v>
      </c>
      <c r="AC3134">
        <v>45</v>
      </c>
      <c r="AE3134">
        <v>1</v>
      </c>
    </row>
    <row r="3135" spans="1:31" x14ac:dyDescent="0.2">
      <c r="A3135" s="9">
        <v>2008999</v>
      </c>
      <c r="C3135" t="s">
        <v>7565</v>
      </c>
      <c r="D3135" t="s">
        <v>7566</v>
      </c>
      <c r="E3135" t="s">
        <v>958</v>
      </c>
      <c r="F3135" t="s">
        <v>958</v>
      </c>
      <c r="G3135" t="s">
        <v>639</v>
      </c>
      <c r="H3135" t="s">
        <v>639</v>
      </c>
      <c r="I3135" t="s">
        <v>1282</v>
      </c>
      <c r="J3135" t="s">
        <v>641</v>
      </c>
      <c r="K3135" t="s">
        <v>53</v>
      </c>
      <c r="L3135" s="4">
        <v>43018</v>
      </c>
      <c r="M3135" s="4">
        <v>44844</v>
      </c>
      <c r="N3135">
        <v>20</v>
      </c>
      <c r="R3135">
        <v>7</v>
      </c>
      <c r="T3135">
        <v>8</v>
      </c>
      <c r="AE3135">
        <v>1</v>
      </c>
    </row>
    <row r="3136" spans="1:31" x14ac:dyDescent="0.2">
      <c r="A3136" s="9">
        <v>2008900</v>
      </c>
      <c r="C3136" t="s">
        <v>7567</v>
      </c>
      <c r="D3136" t="s">
        <v>7568</v>
      </c>
      <c r="E3136" t="s">
        <v>958</v>
      </c>
      <c r="F3136" t="s">
        <v>1176</v>
      </c>
      <c r="G3136" t="s">
        <v>639</v>
      </c>
      <c r="H3136" t="s">
        <v>639</v>
      </c>
      <c r="I3136" t="s">
        <v>1282</v>
      </c>
      <c r="J3136" t="s">
        <v>647</v>
      </c>
      <c r="K3136" t="s">
        <v>53</v>
      </c>
      <c r="L3136" s="4">
        <v>43017</v>
      </c>
      <c r="M3136" s="4">
        <v>44843</v>
      </c>
      <c r="P3136">
        <v>60</v>
      </c>
      <c r="AE3136">
        <v>1</v>
      </c>
    </row>
    <row r="3137" spans="1:31" x14ac:dyDescent="0.2">
      <c r="A3137" s="9">
        <v>2008994</v>
      </c>
      <c r="C3137" t="s">
        <v>7569</v>
      </c>
      <c r="D3137" t="s">
        <v>2919</v>
      </c>
      <c r="E3137" t="s">
        <v>7570</v>
      </c>
      <c r="F3137" t="s">
        <v>7570</v>
      </c>
      <c r="G3137" t="s">
        <v>639</v>
      </c>
      <c r="H3137" t="s">
        <v>639</v>
      </c>
      <c r="I3137" t="s">
        <v>1282</v>
      </c>
      <c r="J3137" t="s">
        <v>647</v>
      </c>
      <c r="K3137" t="s">
        <v>54</v>
      </c>
      <c r="L3137" s="4">
        <v>43014</v>
      </c>
      <c r="M3137" s="4">
        <v>44840</v>
      </c>
      <c r="AE3137">
        <v>1</v>
      </c>
    </row>
    <row r="3138" spans="1:31" x14ac:dyDescent="0.2">
      <c r="A3138" s="9">
        <v>2006895</v>
      </c>
      <c r="C3138" t="s">
        <v>7571</v>
      </c>
      <c r="D3138" t="s">
        <v>7572</v>
      </c>
      <c r="E3138" t="s">
        <v>5532</v>
      </c>
      <c r="F3138" t="s">
        <v>5532</v>
      </c>
      <c r="G3138" t="s">
        <v>639</v>
      </c>
      <c r="H3138" t="s">
        <v>639</v>
      </c>
      <c r="I3138" t="s">
        <v>1282</v>
      </c>
      <c r="J3138" t="s">
        <v>647</v>
      </c>
      <c r="K3138" t="s">
        <v>53</v>
      </c>
      <c r="L3138" s="4">
        <v>43010</v>
      </c>
      <c r="M3138" s="4">
        <v>44836</v>
      </c>
      <c r="Q3138">
        <v>90</v>
      </c>
      <c r="R3138">
        <v>4.5999999046325684</v>
      </c>
      <c r="AE3138">
        <v>1</v>
      </c>
    </row>
    <row r="3139" spans="1:31" x14ac:dyDescent="0.2">
      <c r="A3139" s="9">
        <v>2008071</v>
      </c>
      <c r="C3139" t="s">
        <v>7573</v>
      </c>
      <c r="D3139" t="s">
        <v>7574</v>
      </c>
      <c r="E3139" t="s">
        <v>7436</v>
      </c>
      <c r="F3139" t="s">
        <v>7436</v>
      </c>
      <c r="G3139" t="s">
        <v>639</v>
      </c>
      <c r="H3139" t="s">
        <v>639</v>
      </c>
      <c r="I3139" t="s">
        <v>1282</v>
      </c>
      <c r="J3139" t="s">
        <v>647</v>
      </c>
      <c r="K3139" t="s">
        <v>53</v>
      </c>
      <c r="L3139" s="4">
        <v>43010</v>
      </c>
      <c r="M3139" s="4">
        <v>44836</v>
      </c>
      <c r="Q3139">
        <v>46.5</v>
      </c>
      <c r="R3139">
        <v>1</v>
      </c>
      <c r="AE3139">
        <v>1</v>
      </c>
    </row>
    <row r="3140" spans="1:31" x14ac:dyDescent="0.2">
      <c r="A3140" s="9">
        <v>2000486</v>
      </c>
      <c r="B3140">
        <v>821</v>
      </c>
      <c r="C3140" t="s">
        <v>7575</v>
      </c>
      <c r="D3140" t="s">
        <v>3738</v>
      </c>
      <c r="E3140" t="s">
        <v>7576</v>
      </c>
      <c r="F3140" t="s">
        <v>7576</v>
      </c>
      <c r="G3140" t="s">
        <v>639</v>
      </c>
      <c r="H3140" t="s">
        <v>684</v>
      </c>
      <c r="I3140" t="s">
        <v>2732</v>
      </c>
      <c r="J3140" t="s">
        <v>694</v>
      </c>
      <c r="K3140" t="s">
        <v>53</v>
      </c>
      <c r="L3140" s="4">
        <v>2</v>
      </c>
      <c r="M3140" s="4">
        <v>44834</v>
      </c>
      <c r="N3140">
        <v>0.30000001192092896</v>
      </c>
      <c r="AC3140">
        <v>12.1</v>
      </c>
      <c r="AE3140">
        <v>1</v>
      </c>
    </row>
    <row r="3141" spans="1:31" x14ac:dyDescent="0.2">
      <c r="A3141" s="9">
        <v>2008214</v>
      </c>
      <c r="B3141">
        <v>4309</v>
      </c>
      <c r="C3141" t="s">
        <v>7577</v>
      </c>
      <c r="D3141" t="s">
        <v>7578</v>
      </c>
      <c r="E3141" t="s">
        <v>7579</v>
      </c>
      <c r="F3141" t="s">
        <v>7579</v>
      </c>
      <c r="G3141" t="s">
        <v>639</v>
      </c>
      <c r="H3141" t="s">
        <v>684</v>
      </c>
      <c r="I3141" t="s">
        <v>2732</v>
      </c>
      <c r="J3141" t="s">
        <v>694</v>
      </c>
      <c r="K3141" t="s">
        <v>53</v>
      </c>
      <c r="L3141" s="4">
        <v>2</v>
      </c>
      <c r="M3141" s="4">
        <v>44834</v>
      </c>
      <c r="N3141">
        <v>0.5</v>
      </c>
      <c r="AC3141">
        <v>21</v>
      </c>
      <c r="AE3141">
        <v>1</v>
      </c>
    </row>
    <row r="3142" spans="1:31" x14ac:dyDescent="0.2">
      <c r="A3142" s="9">
        <v>2008962</v>
      </c>
      <c r="C3142" t="s">
        <v>7580</v>
      </c>
      <c r="D3142" t="s">
        <v>1284</v>
      </c>
      <c r="E3142" t="s">
        <v>7581</v>
      </c>
      <c r="F3142" t="s">
        <v>7581</v>
      </c>
      <c r="G3142" t="s">
        <v>639</v>
      </c>
      <c r="H3142" t="s">
        <v>684</v>
      </c>
      <c r="I3142" t="s">
        <v>1282</v>
      </c>
      <c r="J3142" t="s">
        <v>686</v>
      </c>
      <c r="K3142" t="s">
        <v>53</v>
      </c>
      <c r="L3142" s="4">
        <v>42993</v>
      </c>
      <c r="M3142" s="4">
        <v>44819</v>
      </c>
      <c r="N3142">
        <v>0.30000001192092896</v>
      </c>
      <c r="P3142">
        <v>0.30000001192092896</v>
      </c>
      <c r="AC3142">
        <v>1.5</v>
      </c>
      <c r="AE3142">
        <v>1</v>
      </c>
    </row>
    <row r="3143" spans="1:31" x14ac:dyDescent="0.2">
      <c r="A3143" s="9">
        <v>2008963</v>
      </c>
      <c r="C3143" t="s">
        <v>7582</v>
      </c>
      <c r="D3143" t="s">
        <v>2809</v>
      </c>
      <c r="E3143" t="s">
        <v>7581</v>
      </c>
      <c r="F3143" t="s">
        <v>7581</v>
      </c>
      <c r="G3143" t="s">
        <v>639</v>
      </c>
      <c r="H3143" t="s">
        <v>684</v>
      </c>
      <c r="I3143" t="s">
        <v>1282</v>
      </c>
      <c r="J3143" t="s">
        <v>694</v>
      </c>
      <c r="K3143" t="s">
        <v>53</v>
      </c>
      <c r="L3143" s="4">
        <v>42993</v>
      </c>
      <c r="M3143" s="4">
        <v>44819</v>
      </c>
      <c r="N3143">
        <v>0.5</v>
      </c>
      <c r="P3143">
        <v>0.25</v>
      </c>
      <c r="AC3143">
        <v>1.5</v>
      </c>
      <c r="AE3143">
        <v>1</v>
      </c>
    </row>
    <row r="3144" spans="1:31" x14ac:dyDescent="0.2">
      <c r="A3144" s="9">
        <v>2009286</v>
      </c>
      <c r="C3144" t="s">
        <v>7583</v>
      </c>
      <c r="D3144" t="s">
        <v>7584</v>
      </c>
      <c r="E3144" t="s">
        <v>5492</v>
      </c>
      <c r="F3144" t="s">
        <v>5492</v>
      </c>
      <c r="G3144" t="s">
        <v>639</v>
      </c>
      <c r="H3144" t="s">
        <v>639</v>
      </c>
      <c r="I3144" t="s">
        <v>772</v>
      </c>
      <c r="J3144" t="s">
        <v>729</v>
      </c>
      <c r="K3144" t="s">
        <v>53</v>
      </c>
      <c r="L3144" s="4">
        <v>2</v>
      </c>
      <c r="M3144" s="4">
        <v>44804</v>
      </c>
      <c r="AE3144">
        <v>1</v>
      </c>
    </row>
    <row r="3145" spans="1:31" x14ac:dyDescent="0.2">
      <c r="A3145" s="9">
        <v>2009382</v>
      </c>
      <c r="C3145" t="s">
        <v>7585</v>
      </c>
      <c r="D3145" t="s">
        <v>7586</v>
      </c>
      <c r="E3145" t="s">
        <v>7587</v>
      </c>
      <c r="F3145" t="s">
        <v>5492</v>
      </c>
      <c r="G3145" t="s">
        <v>639</v>
      </c>
      <c r="H3145" t="s">
        <v>639</v>
      </c>
      <c r="I3145" t="s">
        <v>772</v>
      </c>
      <c r="J3145" t="s">
        <v>647</v>
      </c>
      <c r="K3145" t="s">
        <v>54</v>
      </c>
      <c r="L3145" s="4">
        <v>2</v>
      </c>
      <c r="M3145" s="4">
        <v>44804</v>
      </c>
      <c r="AE3145">
        <v>1</v>
      </c>
    </row>
    <row r="3146" spans="1:31" x14ac:dyDescent="0.2">
      <c r="A3146" s="9">
        <v>2010137</v>
      </c>
      <c r="C3146" t="s">
        <v>7588</v>
      </c>
      <c r="D3146" t="s">
        <v>7589</v>
      </c>
      <c r="E3146" t="s">
        <v>1039</v>
      </c>
      <c r="F3146" t="s">
        <v>7590</v>
      </c>
      <c r="G3146" t="s">
        <v>639</v>
      </c>
      <c r="H3146" t="s">
        <v>639</v>
      </c>
      <c r="I3146" t="s">
        <v>772</v>
      </c>
      <c r="J3146" t="s">
        <v>729</v>
      </c>
      <c r="K3146" t="s">
        <v>54</v>
      </c>
      <c r="L3146" s="4">
        <v>2</v>
      </c>
      <c r="M3146" s="4">
        <v>44804</v>
      </c>
      <c r="AE3146">
        <v>1</v>
      </c>
    </row>
    <row r="3147" spans="1:31" x14ac:dyDescent="0.2">
      <c r="A3147" s="9">
        <v>2006827</v>
      </c>
      <c r="C3147" t="s">
        <v>7591</v>
      </c>
      <c r="D3147" t="s">
        <v>1284</v>
      </c>
      <c r="E3147" t="s">
        <v>7592</v>
      </c>
      <c r="F3147" t="s">
        <v>7592</v>
      </c>
      <c r="G3147" t="s">
        <v>639</v>
      </c>
      <c r="H3147" t="s">
        <v>684</v>
      </c>
      <c r="I3147" t="s">
        <v>1282</v>
      </c>
      <c r="J3147" t="s">
        <v>686</v>
      </c>
      <c r="K3147" t="s">
        <v>53</v>
      </c>
      <c r="L3147" s="4">
        <v>42963</v>
      </c>
      <c r="M3147" s="4">
        <v>44789</v>
      </c>
      <c r="N3147">
        <v>0.30000001192092896</v>
      </c>
      <c r="AC3147">
        <v>65</v>
      </c>
      <c r="AE3147">
        <v>1</v>
      </c>
    </row>
    <row r="3148" spans="1:31" x14ac:dyDescent="0.2">
      <c r="A3148" s="9">
        <v>2008928</v>
      </c>
      <c r="C3148" t="s">
        <v>7593</v>
      </c>
      <c r="D3148" t="s">
        <v>4200</v>
      </c>
      <c r="E3148" t="s">
        <v>7594</v>
      </c>
      <c r="F3148" t="s">
        <v>7594</v>
      </c>
      <c r="G3148" t="s">
        <v>639</v>
      </c>
      <c r="H3148" t="s">
        <v>684</v>
      </c>
      <c r="I3148" t="s">
        <v>1282</v>
      </c>
      <c r="J3148" t="s">
        <v>694</v>
      </c>
      <c r="K3148" t="s">
        <v>53</v>
      </c>
      <c r="L3148" s="4">
        <v>42958</v>
      </c>
      <c r="M3148" s="4">
        <v>44784</v>
      </c>
      <c r="N3148">
        <v>0.5</v>
      </c>
      <c r="AC3148">
        <v>75</v>
      </c>
      <c r="AE3148">
        <v>1</v>
      </c>
    </row>
    <row r="3149" spans="1:31" x14ac:dyDescent="0.2">
      <c r="A3149" s="9">
        <v>2006547</v>
      </c>
      <c r="C3149" t="s">
        <v>7595</v>
      </c>
      <c r="D3149" t="s">
        <v>7596</v>
      </c>
      <c r="E3149" t="s">
        <v>7594</v>
      </c>
      <c r="F3149" t="s">
        <v>7594</v>
      </c>
      <c r="G3149" t="s">
        <v>639</v>
      </c>
      <c r="H3149" t="s">
        <v>684</v>
      </c>
      <c r="I3149" t="s">
        <v>1282</v>
      </c>
      <c r="J3149" t="s">
        <v>686</v>
      </c>
      <c r="K3149" t="s">
        <v>54</v>
      </c>
      <c r="L3149" s="4">
        <v>42958</v>
      </c>
      <c r="M3149" s="4">
        <v>44784</v>
      </c>
      <c r="N3149">
        <v>0.15000000596046448</v>
      </c>
      <c r="P3149">
        <v>0.11999999731779099</v>
      </c>
      <c r="AC3149">
        <v>1.5</v>
      </c>
      <c r="AE3149">
        <v>1</v>
      </c>
    </row>
    <row r="3150" spans="1:31" x14ac:dyDescent="0.2">
      <c r="A3150" s="9">
        <v>2008910</v>
      </c>
      <c r="C3150" t="s">
        <v>7597</v>
      </c>
      <c r="D3150" t="s">
        <v>7598</v>
      </c>
      <c r="E3150" t="s">
        <v>3950</v>
      </c>
      <c r="F3150" t="s">
        <v>3950</v>
      </c>
      <c r="G3150" t="s">
        <v>639</v>
      </c>
      <c r="H3150" t="s">
        <v>639</v>
      </c>
      <c r="I3150" t="s">
        <v>1282</v>
      </c>
      <c r="J3150" t="s">
        <v>647</v>
      </c>
      <c r="K3150" t="s">
        <v>54</v>
      </c>
      <c r="L3150" s="4">
        <v>42950</v>
      </c>
      <c r="M3150" s="4">
        <v>44776</v>
      </c>
      <c r="AC3150">
        <v>15</v>
      </c>
      <c r="AE3150">
        <v>1</v>
      </c>
    </row>
    <row r="3151" spans="1:31" x14ac:dyDescent="0.2">
      <c r="A3151" s="9">
        <v>2009572</v>
      </c>
      <c r="B3151">
        <v>4858</v>
      </c>
      <c r="C3151" t="s">
        <v>7599</v>
      </c>
      <c r="D3151" t="s">
        <v>3534</v>
      </c>
      <c r="E3151" t="s">
        <v>7600</v>
      </c>
      <c r="F3151" t="s">
        <v>7600</v>
      </c>
      <c r="G3151" t="s">
        <v>639</v>
      </c>
      <c r="H3151" t="s">
        <v>684</v>
      </c>
      <c r="I3151" t="s">
        <v>2732</v>
      </c>
      <c r="J3151" t="s">
        <v>694</v>
      </c>
      <c r="K3151" t="s">
        <v>53</v>
      </c>
      <c r="L3151" s="4">
        <v>2</v>
      </c>
      <c r="M3151" s="4">
        <v>44773</v>
      </c>
      <c r="N3151">
        <v>0.40000000596046448</v>
      </c>
      <c r="AC3151">
        <v>15</v>
      </c>
      <c r="AE3151">
        <v>1</v>
      </c>
    </row>
    <row r="3152" spans="1:31" x14ac:dyDescent="0.2">
      <c r="A3152" s="9">
        <v>2006848</v>
      </c>
      <c r="B3152">
        <v>3770</v>
      </c>
      <c r="C3152" t="s">
        <v>7601</v>
      </c>
      <c r="D3152" t="s">
        <v>5853</v>
      </c>
      <c r="E3152" t="s">
        <v>7602</v>
      </c>
      <c r="F3152" t="s">
        <v>7602</v>
      </c>
      <c r="G3152" t="s">
        <v>639</v>
      </c>
      <c r="H3152" t="s">
        <v>684</v>
      </c>
      <c r="I3152" t="s">
        <v>2732</v>
      </c>
      <c r="J3152" t="s">
        <v>694</v>
      </c>
      <c r="K3152" t="s">
        <v>53</v>
      </c>
      <c r="L3152" s="4">
        <v>2</v>
      </c>
      <c r="M3152" s="4">
        <v>44773</v>
      </c>
      <c r="N3152">
        <v>0.30000001192092896</v>
      </c>
      <c r="AC3152">
        <v>13.1</v>
      </c>
      <c r="AE3152">
        <v>1</v>
      </c>
    </row>
    <row r="3153" spans="1:31" x14ac:dyDescent="0.2">
      <c r="A3153" s="9">
        <v>2008164</v>
      </c>
      <c r="B3153">
        <v>4282</v>
      </c>
      <c r="C3153" t="s">
        <v>7603</v>
      </c>
      <c r="D3153" t="s">
        <v>7604</v>
      </c>
      <c r="E3153" t="s">
        <v>2717</v>
      </c>
      <c r="F3153" t="s">
        <v>2717</v>
      </c>
      <c r="G3153" t="s">
        <v>639</v>
      </c>
      <c r="H3153" t="s">
        <v>684</v>
      </c>
      <c r="I3153" t="s">
        <v>2732</v>
      </c>
      <c r="J3153" t="s">
        <v>694</v>
      </c>
      <c r="K3153" t="s">
        <v>53</v>
      </c>
      <c r="L3153" s="4">
        <v>2</v>
      </c>
      <c r="M3153" s="4">
        <v>44773</v>
      </c>
      <c r="N3153">
        <v>0.30000001192092896</v>
      </c>
      <c r="AC3153">
        <v>11.9</v>
      </c>
      <c r="AE3153">
        <v>1</v>
      </c>
    </row>
    <row r="3154" spans="1:31" x14ac:dyDescent="0.2">
      <c r="A3154" s="9">
        <v>2006950</v>
      </c>
      <c r="C3154" t="s">
        <v>7605</v>
      </c>
      <c r="D3154" t="s">
        <v>7606</v>
      </c>
      <c r="E3154" t="s">
        <v>7607</v>
      </c>
      <c r="F3154" t="s">
        <v>7607</v>
      </c>
      <c r="G3154" t="s">
        <v>639</v>
      </c>
      <c r="H3154" t="s">
        <v>684</v>
      </c>
      <c r="I3154" t="s">
        <v>1282</v>
      </c>
      <c r="J3154" t="s">
        <v>686</v>
      </c>
      <c r="K3154" t="s">
        <v>53</v>
      </c>
      <c r="L3154" s="4">
        <v>42943</v>
      </c>
      <c r="M3154" s="4">
        <v>44769</v>
      </c>
      <c r="N3154">
        <v>0.30000001192092896</v>
      </c>
      <c r="AC3154">
        <v>50</v>
      </c>
      <c r="AE3154">
        <v>1</v>
      </c>
    </row>
    <row r="3155" spans="1:31" x14ac:dyDescent="0.2">
      <c r="A3155" s="9">
        <v>2008908</v>
      </c>
      <c r="C3155" t="s">
        <v>7608</v>
      </c>
      <c r="D3155" t="s">
        <v>7609</v>
      </c>
      <c r="E3155" t="s">
        <v>7607</v>
      </c>
      <c r="F3155" t="s">
        <v>7607</v>
      </c>
      <c r="G3155" t="s">
        <v>639</v>
      </c>
      <c r="H3155" t="s">
        <v>684</v>
      </c>
      <c r="I3155" t="s">
        <v>1282</v>
      </c>
      <c r="J3155" t="s">
        <v>694</v>
      </c>
      <c r="K3155" t="s">
        <v>53</v>
      </c>
      <c r="L3155" s="4">
        <v>42943</v>
      </c>
      <c r="M3155" s="4">
        <v>44769</v>
      </c>
      <c r="N3155">
        <v>0.5</v>
      </c>
      <c r="AC3155">
        <v>60</v>
      </c>
      <c r="AE3155">
        <v>1</v>
      </c>
    </row>
    <row r="3156" spans="1:31" x14ac:dyDescent="0.2">
      <c r="A3156" s="9">
        <v>2008904</v>
      </c>
      <c r="C3156" t="s">
        <v>7610</v>
      </c>
      <c r="D3156" t="s">
        <v>1284</v>
      </c>
      <c r="E3156" t="s">
        <v>7611</v>
      </c>
      <c r="F3156" t="s">
        <v>7611</v>
      </c>
      <c r="G3156" t="s">
        <v>639</v>
      </c>
      <c r="H3156" t="s">
        <v>684</v>
      </c>
      <c r="I3156" t="s">
        <v>1282</v>
      </c>
      <c r="J3156" t="s">
        <v>686</v>
      </c>
      <c r="K3156" t="s">
        <v>53</v>
      </c>
      <c r="L3156" s="4">
        <v>42942</v>
      </c>
      <c r="M3156" s="4">
        <v>44768</v>
      </c>
      <c r="N3156">
        <v>0.30000001192092896</v>
      </c>
      <c r="P3156">
        <v>0.30000001192092896</v>
      </c>
      <c r="AC3156">
        <v>70</v>
      </c>
      <c r="AE3156">
        <v>1</v>
      </c>
    </row>
    <row r="3157" spans="1:31" x14ac:dyDescent="0.2">
      <c r="A3157" s="9">
        <v>2008905</v>
      </c>
      <c r="C3157" t="s">
        <v>7612</v>
      </c>
      <c r="D3157" t="s">
        <v>1284</v>
      </c>
      <c r="E3157" t="s">
        <v>7613</v>
      </c>
      <c r="F3157" t="s">
        <v>7613</v>
      </c>
      <c r="G3157" t="s">
        <v>639</v>
      </c>
      <c r="H3157" t="s">
        <v>684</v>
      </c>
      <c r="I3157" t="s">
        <v>1282</v>
      </c>
      <c r="J3157" t="s">
        <v>686</v>
      </c>
      <c r="K3157" t="s">
        <v>53</v>
      </c>
      <c r="L3157" s="4">
        <v>42942</v>
      </c>
      <c r="M3157" s="4">
        <v>44768</v>
      </c>
      <c r="N3157">
        <v>0.30000001192092896</v>
      </c>
      <c r="O3157">
        <v>5.000000074505806E-2</v>
      </c>
      <c r="P3157">
        <v>0.30000001192092896</v>
      </c>
      <c r="AC3157">
        <v>60</v>
      </c>
      <c r="AE3157">
        <v>1</v>
      </c>
    </row>
    <row r="3158" spans="1:31" x14ac:dyDescent="0.2">
      <c r="A3158" s="9">
        <v>2008903</v>
      </c>
      <c r="C3158" t="s">
        <v>7617</v>
      </c>
      <c r="D3158" t="s">
        <v>7618</v>
      </c>
      <c r="E3158" t="s">
        <v>958</v>
      </c>
      <c r="F3158" t="s">
        <v>958</v>
      </c>
      <c r="G3158" t="s">
        <v>639</v>
      </c>
      <c r="H3158" t="s">
        <v>639</v>
      </c>
      <c r="I3158" t="s">
        <v>1282</v>
      </c>
      <c r="J3158" t="s">
        <v>641</v>
      </c>
      <c r="K3158" t="s">
        <v>53</v>
      </c>
      <c r="L3158" s="4">
        <v>42942</v>
      </c>
      <c r="M3158" s="4">
        <v>44768</v>
      </c>
      <c r="N3158">
        <v>33</v>
      </c>
      <c r="O3158">
        <v>20</v>
      </c>
      <c r="AE3158">
        <v>1</v>
      </c>
    </row>
    <row r="3159" spans="1:31" x14ac:dyDescent="0.2">
      <c r="A3159" s="9">
        <v>2008902</v>
      </c>
      <c r="C3159" t="s">
        <v>7619</v>
      </c>
      <c r="D3159" t="s">
        <v>7620</v>
      </c>
      <c r="E3159" t="s">
        <v>958</v>
      </c>
      <c r="F3159" t="s">
        <v>958</v>
      </c>
      <c r="G3159" t="s">
        <v>639</v>
      </c>
      <c r="H3159" t="s">
        <v>639</v>
      </c>
      <c r="I3159" t="s">
        <v>1282</v>
      </c>
      <c r="J3159" t="s">
        <v>641</v>
      </c>
      <c r="K3159" t="s">
        <v>53</v>
      </c>
      <c r="L3159" s="4">
        <v>42942</v>
      </c>
      <c r="M3159" s="4">
        <v>44768</v>
      </c>
      <c r="N3159">
        <v>40</v>
      </c>
      <c r="O3159">
        <v>10</v>
      </c>
      <c r="AE3159">
        <v>1</v>
      </c>
    </row>
    <row r="3160" spans="1:31" x14ac:dyDescent="0.2">
      <c r="A3160" s="9">
        <v>2008901</v>
      </c>
      <c r="C3160" t="s">
        <v>7621</v>
      </c>
      <c r="D3160" t="s">
        <v>7622</v>
      </c>
      <c r="E3160" t="s">
        <v>958</v>
      </c>
      <c r="F3160" t="s">
        <v>958</v>
      </c>
      <c r="G3160" t="s">
        <v>639</v>
      </c>
      <c r="H3160" t="s">
        <v>639</v>
      </c>
      <c r="I3160" t="s">
        <v>1282</v>
      </c>
      <c r="J3160" t="s">
        <v>641</v>
      </c>
      <c r="K3160" t="s">
        <v>53</v>
      </c>
      <c r="L3160" s="4">
        <v>42942</v>
      </c>
      <c r="M3160" s="4">
        <v>44768</v>
      </c>
      <c r="N3160">
        <v>30</v>
      </c>
      <c r="O3160">
        <v>15</v>
      </c>
      <c r="P3160">
        <v>8</v>
      </c>
      <c r="AE3160">
        <v>1</v>
      </c>
    </row>
    <row r="3161" spans="1:31" x14ac:dyDescent="0.2">
      <c r="A3161" s="9">
        <v>2006689</v>
      </c>
      <c r="C3161" t="s">
        <v>7624</v>
      </c>
      <c r="D3161" t="s">
        <v>649</v>
      </c>
      <c r="E3161" t="s">
        <v>2496</v>
      </c>
      <c r="F3161" t="s">
        <v>1326</v>
      </c>
      <c r="G3161" t="s">
        <v>639</v>
      </c>
      <c r="H3161" t="s">
        <v>639</v>
      </c>
      <c r="I3161" t="s">
        <v>1282</v>
      </c>
      <c r="J3161" t="s">
        <v>641</v>
      </c>
      <c r="K3161" t="s">
        <v>53</v>
      </c>
      <c r="L3161" s="4">
        <v>42940</v>
      </c>
      <c r="M3161" s="4">
        <v>44766</v>
      </c>
      <c r="N3161">
        <v>34</v>
      </c>
      <c r="AE3161">
        <v>1</v>
      </c>
    </row>
    <row r="3162" spans="1:31" x14ac:dyDescent="0.2">
      <c r="A3162" s="9">
        <v>2006690</v>
      </c>
      <c r="C3162" t="s">
        <v>7623</v>
      </c>
      <c r="D3162" t="s">
        <v>649</v>
      </c>
      <c r="E3162" t="s">
        <v>2496</v>
      </c>
      <c r="F3162" t="s">
        <v>1683</v>
      </c>
      <c r="G3162" t="s">
        <v>639</v>
      </c>
      <c r="H3162" t="s">
        <v>639</v>
      </c>
      <c r="I3162" t="s">
        <v>1282</v>
      </c>
      <c r="J3162" t="s">
        <v>641</v>
      </c>
      <c r="K3162" t="s">
        <v>53</v>
      </c>
      <c r="L3162" s="4">
        <v>42940</v>
      </c>
      <c r="M3162" s="4">
        <v>44766</v>
      </c>
      <c r="N3162">
        <v>34</v>
      </c>
      <c r="AE3162">
        <v>1</v>
      </c>
    </row>
    <row r="3163" spans="1:31" x14ac:dyDescent="0.2">
      <c r="A3163" s="9">
        <v>2008907</v>
      </c>
      <c r="C3163" t="s">
        <v>7625</v>
      </c>
      <c r="D3163" t="s">
        <v>7626</v>
      </c>
      <c r="E3163" t="s">
        <v>2811</v>
      </c>
      <c r="F3163" t="s">
        <v>2811</v>
      </c>
      <c r="G3163" t="s">
        <v>639</v>
      </c>
      <c r="H3163" t="s">
        <v>639</v>
      </c>
      <c r="I3163" t="s">
        <v>1282</v>
      </c>
      <c r="J3163" t="s">
        <v>647</v>
      </c>
      <c r="K3163" t="s">
        <v>54</v>
      </c>
      <c r="L3163" s="4">
        <v>42940</v>
      </c>
      <c r="M3163" s="4">
        <v>44766</v>
      </c>
      <c r="AC3163">
        <v>2</v>
      </c>
      <c r="AE3163">
        <v>1</v>
      </c>
    </row>
    <row r="3164" spans="1:31" x14ac:dyDescent="0.2">
      <c r="A3164" s="9">
        <v>2009752</v>
      </c>
      <c r="C3164" t="s">
        <v>7627</v>
      </c>
      <c r="D3164" t="s">
        <v>7628</v>
      </c>
      <c r="E3164" t="s">
        <v>5797</v>
      </c>
      <c r="F3164" t="s">
        <v>5797</v>
      </c>
      <c r="G3164" t="s">
        <v>639</v>
      </c>
      <c r="H3164" t="s">
        <v>639</v>
      </c>
      <c r="I3164" t="s">
        <v>772</v>
      </c>
      <c r="J3164" t="s">
        <v>729</v>
      </c>
      <c r="K3164" t="s">
        <v>54</v>
      </c>
      <c r="L3164" s="4">
        <v>2</v>
      </c>
      <c r="M3164" s="4">
        <v>44757</v>
      </c>
      <c r="AE3164">
        <v>1</v>
      </c>
    </row>
    <row r="3165" spans="1:31" x14ac:dyDescent="0.2">
      <c r="A3165" s="9">
        <v>2009756</v>
      </c>
      <c r="C3165" t="s">
        <v>7629</v>
      </c>
      <c r="D3165" t="s">
        <v>7630</v>
      </c>
      <c r="E3165" t="s">
        <v>5797</v>
      </c>
      <c r="F3165" t="s">
        <v>5797</v>
      </c>
      <c r="G3165" t="s">
        <v>639</v>
      </c>
      <c r="H3165" t="s">
        <v>639</v>
      </c>
      <c r="I3165" t="s">
        <v>772</v>
      </c>
      <c r="J3165" t="s">
        <v>729</v>
      </c>
      <c r="K3165" t="s">
        <v>54</v>
      </c>
      <c r="L3165" s="4">
        <v>2</v>
      </c>
      <c r="M3165" s="4">
        <v>44757</v>
      </c>
      <c r="AE3165">
        <v>1</v>
      </c>
    </row>
    <row r="3166" spans="1:31" x14ac:dyDescent="0.2">
      <c r="A3166" s="9">
        <v>2009753</v>
      </c>
      <c r="C3166" t="s">
        <v>7631</v>
      </c>
      <c r="D3166" t="s">
        <v>7632</v>
      </c>
      <c r="E3166" t="s">
        <v>5797</v>
      </c>
      <c r="F3166" t="s">
        <v>5797</v>
      </c>
      <c r="G3166" t="s">
        <v>639</v>
      </c>
      <c r="H3166" t="s">
        <v>639</v>
      </c>
      <c r="I3166" t="s">
        <v>772</v>
      </c>
      <c r="J3166" t="s">
        <v>729</v>
      </c>
      <c r="K3166" t="s">
        <v>54</v>
      </c>
      <c r="L3166" s="4">
        <v>2</v>
      </c>
      <c r="M3166" s="4">
        <v>44757</v>
      </c>
      <c r="AE3166">
        <v>1</v>
      </c>
    </row>
    <row r="3167" spans="1:31" x14ac:dyDescent="0.2">
      <c r="A3167" s="9">
        <v>2009755</v>
      </c>
      <c r="C3167" t="s">
        <v>7633</v>
      </c>
      <c r="D3167" t="s">
        <v>7634</v>
      </c>
      <c r="E3167" t="s">
        <v>5797</v>
      </c>
      <c r="F3167" t="s">
        <v>5797</v>
      </c>
      <c r="G3167" t="s">
        <v>639</v>
      </c>
      <c r="H3167" t="s">
        <v>639</v>
      </c>
      <c r="I3167" t="s">
        <v>772</v>
      </c>
      <c r="J3167" t="s">
        <v>729</v>
      </c>
      <c r="K3167" t="s">
        <v>54</v>
      </c>
      <c r="L3167" s="4">
        <v>2</v>
      </c>
      <c r="M3167" s="4">
        <v>44757</v>
      </c>
      <c r="AE3167">
        <v>1</v>
      </c>
    </row>
    <row r="3168" spans="1:31" x14ac:dyDescent="0.2">
      <c r="A3168" s="9">
        <v>2008887</v>
      </c>
      <c r="C3168" t="s">
        <v>7635</v>
      </c>
      <c r="D3168" t="s">
        <v>7636</v>
      </c>
      <c r="E3168" t="s">
        <v>2962</v>
      </c>
      <c r="F3168" t="s">
        <v>2962</v>
      </c>
      <c r="G3168" t="s">
        <v>639</v>
      </c>
      <c r="H3168" t="s">
        <v>639</v>
      </c>
      <c r="I3168" t="s">
        <v>1282</v>
      </c>
      <c r="J3168" t="s">
        <v>729</v>
      </c>
      <c r="K3168" t="s">
        <v>54</v>
      </c>
      <c r="L3168" s="4">
        <v>42926</v>
      </c>
      <c r="M3168" s="4">
        <v>44752</v>
      </c>
      <c r="AC3168">
        <v>13</v>
      </c>
      <c r="AE3168">
        <v>1</v>
      </c>
    </row>
    <row r="3169" spans="1:31" x14ac:dyDescent="0.2">
      <c r="A3169" s="9">
        <v>2007146</v>
      </c>
      <c r="C3169" t="s">
        <v>7637</v>
      </c>
      <c r="D3169" t="s">
        <v>1284</v>
      </c>
      <c r="E3169" t="s">
        <v>7638</v>
      </c>
      <c r="F3169" t="s">
        <v>7638</v>
      </c>
      <c r="G3169" t="s">
        <v>639</v>
      </c>
      <c r="H3169" t="s">
        <v>684</v>
      </c>
      <c r="I3169" t="s">
        <v>1282</v>
      </c>
      <c r="J3169" t="s">
        <v>686</v>
      </c>
      <c r="K3169" t="s">
        <v>53</v>
      </c>
      <c r="L3169" s="4">
        <v>42916</v>
      </c>
      <c r="M3169" s="4">
        <v>44742</v>
      </c>
      <c r="N3169">
        <v>7.0000000298023224E-2</v>
      </c>
      <c r="AC3169">
        <v>3.2</v>
      </c>
      <c r="AE3169">
        <v>1</v>
      </c>
    </row>
    <row r="3170" spans="1:31" x14ac:dyDescent="0.2">
      <c r="A3170" s="9">
        <v>2008882</v>
      </c>
      <c r="C3170" t="s">
        <v>7639</v>
      </c>
      <c r="D3170" t="s">
        <v>7640</v>
      </c>
      <c r="E3170" t="s">
        <v>7641</v>
      </c>
      <c r="F3170" t="s">
        <v>7641</v>
      </c>
      <c r="G3170" t="s">
        <v>639</v>
      </c>
      <c r="H3170" t="s">
        <v>639</v>
      </c>
      <c r="I3170" t="s">
        <v>772</v>
      </c>
      <c r="J3170" t="s">
        <v>729</v>
      </c>
      <c r="K3170" t="s">
        <v>54</v>
      </c>
      <c r="L3170" s="4">
        <v>2</v>
      </c>
      <c r="M3170" s="4">
        <v>44742</v>
      </c>
      <c r="AE3170">
        <v>1</v>
      </c>
    </row>
    <row r="3171" spans="1:31" x14ac:dyDescent="0.2">
      <c r="A3171" s="9">
        <v>2008881</v>
      </c>
      <c r="C3171" t="s">
        <v>7642</v>
      </c>
      <c r="D3171" t="s">
        <v>7643</v>
      </c>
      <c r="E3171" t="s">
        <v>7641</v>
      </c>
      <c r="F3171" t="s">
        <v>7641</v>
      </c>
      <c r="G3171" t="s">
        <v>639</v>
      </c>
      <c r="H3171" t="s">
        <v>639</v>
      </c>
      <c r="I3171" t="s">
        <v>772</v>
      </c>
      <c r="J3171" t="s">
        <v>729</v>
      </c>
      <c r="K3171" t="s">
        <v>54</v>
      </c>
      <c r="L3171" s="4">
        <v>2</v>
      </c>
      <c r="M3171" s="4">
        <v>44742</v>
      </c>
      <c r="AE3171">
        <v>1</v>
      </c>
    </row>
    <row r="3172" spans="1:31" x14ac:dyDescent="0.2">
      <c r="A3172" s="9">
        <v>2008883</v>
      </c>
      <c r="C3172" t="s">
        <v>7644</v>
      </c>
      <c r="D3172" t="s">
        <v>7645</v>
      </c>
      <c r="E3172" t="s">
        <v>7641</v>
      </c>
      <c r="F3172" t="s">
        <v>7641</v>
      </c>
      <c r="G3172" t="s">
        <v>639</v>
      </c>
      <c r="H3172" t="s">
        <v>639</v>
      </c>
      <c r="I3172" t="s">
        <v>772</v>
      </c>
      <c r="J3172" t="s">
        <v>729</v>
      </c>
      <c r="K3172" t="s">
        <v>54</v>
      </c>
      <c r="L3172" s="4">
        <v>2</v>
      </c>
      <c r="M3172" s="4">
        <v>44742</v>
      </c>
      <c r="AE3172">
        <v>1</v>
      </c>
    </row>
    <row r="3173" spans="1:31" x14ac:dyDescent="0.2">
      <c r="A3173" s="9">
        <v>2008884</v>
      </c>
      <c r="C3173" t="s">
        <v>7646</v>
      </c>
      <c r="D3173" t="s">
        <v>7647</v>
      </c>
      <c r="E3173" t="s">
        <v>7641</v>
      </c>
      <c r="F3173" t="s">
        <v>7641</v>
      </c>
      <c r="G3173" t="s">
        <v>639</v>
      </c>
      <c r="H3173" t="s">
        <v>639</v>
      </c>
      <c r="I3173" t="s">
        <v>772</v>
      </c>
      <c r="J3173" t="s">
        <v>729</v>
      </c>
      <c r="K3173" t="s">
        <v>54</v>
      </c>
      <c r="L3173" s="4">
        <v>2</v>
      </c>
      <c r="M3173" s="4">
        <v>44742</v>
      </c>
      <c r="AE3173">
        <v>1</v>
      </c>
    </row>
    <row r="3174" spans="1:31" x14ac:dyDescent="0.2">
      <c r="A3174" s="9">
        <v>2010552</v>
      </c>
      <c r="B3174">
        <v>5237</v>
      </c>
      <c r="C3174" t="s">
        <v>7648</v>
      </c>
      <c r="D3174" t="s">
        <v>7649</v>
      </c>
      <c r="E3174" t="s">
        <v>7650</v>
      </c>
      <c r="F3174" t="s">
        <v>7650</v>
      </c>
      <c r="G3174" t="s">
        <v>639</v>
      </c>
      <c r="H3174" t="s">
        <v>684</v>
      </c>
      <c r="I3174" t="s">
        <v>2732</v>
      </c>
      <c r="J3174" t="s">
        <v>694</v>
      </c>
      <c r="K3174" t="s">
        <v>53</v>
      </c>
      <c r="L3174" s="4">
        <v>2</v>
      </c>
      <c r="M3174" s="4">
        <v>44742</v>
      </c>
      <c r="N3174">
        <v>0.30000001192092896</v>
      </c>
      <c r="AC3174">
        <v>13.1</v>
      </c>
      <c r="AE3174">
        <v>1</v>
      </c>
    </row>
    <row r="3175" spans="1:31" x14ac:dyDescent="0.2">
      <c r="A3175" s="9">
        <v>2008886</v>
      </c>
      <c r="C3175" t="s">
        <v>7651</v>
      </c>
      <c r="D3175" t="s">
        <v>2809</v>
      </c>
      <c r="E3175" t="s">
        <v>7638</v>
      </c>
      <c r="F3175" t="s">
        <v>7638</v>
      </c>
      <c r="G3175" t="s">
        <v>639</v>
      </c>
      <c r="H3175" t="s">
        <v>684</v>
      </c>
      <c r="I3175" t="s">
        <v>1282</v>
      </c>
      <c r="J3175" t="s">
        <v>694</v>
      </c>
      <c r="K3175" t="s">
        <v>53</v>
      </c>
      <c r="L3175" s="4">
        <v>42916</v>
      </c>
      <c r="M3175" s="4">
        <v>44742</v>
      </c>
      <c r="N3175">
        <v>0.5</v>
      </c>
      <c r="AE3175">
        <v>1</v>
      </c>
    </row>
    <row r="3176" spans="1:31" x14ac:dyDescent="0.2">
      <c r="A3176" s="9">
        <v>2008880</v>
      </c>
      <c r="C3176" t="s">
        <v>7652</v>
      </c>
      <c r="D3176" t="s">
        <v>1284</v>
      </c>
      <c r="E3176" t="s">
        <v>7653</v>
      </c>
      <c r="F3176" t="s">
        <v>7653</v>
      </c>
      <c r="G3176" t="s">
        <v>639</v>
      </c>
      <c r="H3176" t="s">
        <v>684</v>
      </c>
      <c r="I3176" t="s">
        <v>1282</v>
      </c>
      <c r="J3176" t="s">
        <v>686</v>
      </c>
      <c r="K3176" t="s">
        <v>53</v>
      </c>
      <c r="L3176" s="4">
        <v>42906</v>
      </c>
      <c r="M3176" s="4">
        <v>44732</v>
      </c>
      <c r="N3176">
        <v>0.30000001192092896</v>
      </c>
      <c r="O3176">
        <v>5.000000074505806E-2</v>
      </c>
      <c r="P3176">
        <v>0.30000001192092896</v>
      </c>
      <c r="AC3176">
        <v>3</v>
      </c>
      <c r="AE3176">
        <v>1</v>
      </c>
    </row>
    <row r="3177" spans="1:31" x14ac:dyDescent="0.2">
      <c r="A3177" s="9">
        <v>2009130</v>
      </c>
      <c r="B3177">
        <v>4648</v>
      </c>
      <c r="C3177" t="s">
        <v>7656</v>
      </c>
      <c r="D3177" t="s">
        <v>7657</v>
      </c>
      <c r="E3177" t="s">
        <v>7658</v>
      </c>
      <c r="F3177" t="s">
        <v>7658</v>
      </c>
      <c r="G3177" t="s">
        <v>639</v>
      </c>
      <c r="H3177" t="s">
        <v>684</v>
      </c>
      <c r="I3177" t="s">
        <v>2732</v>
      </c>
      <c r="J3177" t="s">
        <v>694</v>
      </c>
      <c r="K3177" t="s">
        <v>53</v>
      </c>
      <c r="L3177" s="4">
        <v>2</v>
      </c>
      <c r="M3177" s="4">
        <v>44712</v>
      </c>
      <c r="N3177">
        <v>1.2999999523162842</v>
      </c>
      <c r="AC3177">
        <v>36.5</v>
      </c>
      <c r="AE3177">
        <v>1</v>
      </c>
    </row>
    <row r="3178" spans="1:31" x14ac:dyDescent="0.2">
      <c r="A3178" s="9">
        <v>2010227</v>
      </c>
      <c r="B3178">
        <v>5138</v>
      </c>
      <c r="C3178" t="s">
        <v>7659</v>
      </c>
      <c r="D3178" t="s">
        <v>7660</v>
      </c>
      <c r="E3178" t="s">
        <v>7661</v>
      </c>
      <c r="F3178" t="s">
        <v>7661</v>
      </c>
      <c r="G3178" t="s">
        <v>639</v>
      </c>
      <c r="H3178" t="s">
        <v>684</v>
      </c>
      <c r="I3178" t="s">
        <v>2732</v>
      </c>
      <c r="J3178" t="s">
        <v>694</v>
      </c>
      <c r="K3178" t="s">
        <v>53</v>
      </c>
      <c r="L3178" s="4">
        <v>2</v>
      </c>
      <c r="M3178" s="4">
        <v>44712</v>
      </c>
      <c r="N3178">
        <v>0.30000001192092896</v>
      </c>
      <c r="AC3178">
        <v>13.1</v>
      </c>
      <c r="AE3178">
        <v>1</v>
      </c>
    </row>
    <row r="3179" spans="1:31" x14ac:dyDescent="0.2">
      <c r="A3179" s="9">
        <v>2006118</v>
      </c>
      <c r="C3179" t="s">
        <v>7662</v>
      </c>
      <c r="D3179" t="s">
        <v>7663</v>
      </c>
      <c r="E3179" t="s">
        <v>877</v>
      </c>
      <c r="F3179" t="s">
        <v>878</v>
      </c>
      <c r="G3179" t="s">
        <v>639</v>
      </c>
      <c r="H3179" t="s">
        <v>684</v>
      </c>
      <c r="I3179" t="s">
        <v>772</v>
      </c>
      <c r="J3179" t="s">
        <v>694</v>
      </c>
      <c r="K3179" t="s">
        <v>53</v>
      </c>
      <c r="L3179" s="4">
        <v>2</v>
      </c>
      <c r="M3179" s="4">
        <v>44696</v>
      </c>
      <c r="N3179">
        <v>1</v>
      </c>
      <c r="O3179">
        <v>0.10000000149011612</v>
      </c>
      <c r="P3179">
        <v>16</v>
      </c>
      <c r="Q3179">
        <v>0.69929999113082886</v>
      </c>
      <c r="R3179">
        <v>6.6299997270107269E-2</v>
      </c>
      <c r="T3179">
        <v>1</v>
      </c>
      <c r="AC3179">
        <v>45</v>
      </c>
      <c r="AE3179">
        <v>1</v>
      </c>
    </row>
    <row r="3180" spans="1:31" x14ac:dyDescent="0.2">
      <c r="A3180" s="9">
        <v>2006756</v>
      </c>
      <c r="C3180" t="s">
        <v>7664</v>
      </c>
      <c r="D3180" t="s">
        <v>7665</v>
      </c>
      <c r="E3180" t="s">
        <v>877</v>
      </c>
      <c r="F3180" t="s">
        <v>878</v>
      </c>
      <c r="G3180" t="s">
        <v>639</v>
      </c>
      <c r="H3180" t="s">
        <v>639</v>
      </c>
      <c r="I3180" t="s">
        <v>772</v>
      </c>
      <c r="J3180" t="s">
        <v>641</v>
      </c>
      <c r="K3180" t="s">
        <v>54</v>
      </c>
      <c r="L3180" s="4">
        <v>2</v>
      </c>
      <c r="M3180" s="4">
        <v>44696</v>
      </c>
      <c r="N3180">
        <v>4</v>
      </c>
      <c r="V3180">
        <v>9.8999996185302734</v>
      </c>
      <c r="AE3180">
        <v>1.3</v>
      </c>
    </row>
    <row r="3181" spans="1:31" x14ac:dyDescent="0.2">
      <c r="A3181" s="9">
        <v>2006119</v>
      </c>
      <c r="C3181" t="s">
        <v>7666</v>
      </c>
      <c r="D3181" t="s">
        <v>7667</v>
      </c>
      <c r="E3181" t="s">
        <v>877</v>
      </c>
      <c r="F3181" t="s">
        <v>878</v>
      </c>
      <c r="G3181" t="s">
        <v>639</v>
      </c>
      <c r="H3181" t="s">
        <v>639</v>
      </c>
      <c r="I3181" t="s">
        <v>772</v>
      </c>
      <c r="J3181" t="s">
        <v>729</v>
      </c>
      <c r="K3181" t="s">
        <v>54</v>
      </c>
      <c r="L3181" s="4">
        <v>2</v>
      </c>
      <c r="M3181" s="4">
        <v>44696</v>
      </c>
      <c r="N3181">
        <v>5</v>
      </c>
      <c r="O3181">
        <v>4</v>
      </c>
      <c r="P3181">
        <v>3</v>
      </c>
      <c r="AC3181">
        <v>50</v>
      </c>
      <c r="AE3181">
        <v>1.1000000000000001</v>
      </c>
    </row>
    <row r="3182" spans="1:31" x14ac:dyDescent="0.2">
      <c r="A3182" s="9">
        <v>2010641</v>
      </c>
      <c r="C3182" t="s">
        <v>7668</v>
      </c>
      <c r="D3182" t="s">
        <v>7669</v>
      </c>
      <c r="E3182" t="s">
        <v>7670</v>
      </c>
      <c r="F3182" t="s">
        <v>7671</v>
      </c>
      <c r="G3182" t="s">
        <v>639</v>
      </c>
      <c r="H3182" t="s">
        <v>639</v>
      </c>
      <c r="I3182" t="s">
        <v>772</v>
      </c>
      <c r="J3182" t="s">
        <v>729</v>
      </c>
      <c r="K3182" t="s">
        <v>54</v>
      </c>
      <c r="L3182" s="4">
        <v>2</v>
      </c>
      <c r="M3182" s="4">
        <v>44681</v>
      </c>
      <c r="N3182">
        <v>6</v>
      </c>
      <c r="P3182">
        <v>0.11999999731779099</v>
      </c>
      <c r="R3182">
        <v>1.6599999666213989</v>
      </c>
      <c r="V3182">
        <v>0.5</v>
      </c>
      <c r="Z3182">
        <v>0.5</v>
      </c>
      <c r="AE3182">
        <v>1</v>
      </c>
    </row>
    <row r="3183" spans="1:31" x14ac:dyDescent="0.2">
      <c r="A3183" s="9">
        <v>2009294</v>
      </c>
      <c r="C3183" t="s">
        <v>7672</v>
      </c>
      <c r="D3183" t="s">
        <v>7673</v>
      </c>
      <c r="E3183" t="s">
        <v>7674</v>
      </c>
      <c r="F3183" t="s">
        <v>3220</v>
      </c>
      <c r="G3183" t="s">
        <v>639</v>
      </c>
      <c r="H3183" t="s">
        <v>639</v>
      </c>
      <c r="I3183" t="s">
        <v>772</v>
      </c>
      <c r="J3183" t="s">
        <v>647</v>
      </c>
      <c r="K3183" t="s">
        <v>53</v>
      </c>
      <c r="L3183" s="4">
        <v>2</v>
      </c>
      <c r="M3183" s="4">
        <v>44681</v>
      </c>
      <c r="Q3183">
        <v>20.399999618530273</v>
      </c>
      <c r="R3183">
        <v>13.699999809265137</v>
      </c>
      <c r="AE3183">
        <v>1</v>
      </c>
    </row>
    <row r="3184" spans="1:31" x14ac:dyDescent="0.2">
      <c r="A3184" s="9">
        <v>2008876</v>
      </c>
      <c r="C3184" t="s">
        <v>7675</v>
      </c>
      <c r="D3184" t="s">
        <v>7676</v>
      </c>
      <c r="E3184" t="s">
        <v>877</v>
      </c>
      <c r="F3184" t="s">
        <v>877</v>
      </c>
      <c r="G3184" t="s">
        <v>639</v>
      </c>
      <c r="H3184" t="s">
        <v>639</v>
      </c>
      <c r="I3184" t="s">
        <v>772</v>
      </c>
      <c r="J3184" t="s">
        <v>729</v>
      </c>
      <c r="K3184" t="s">
        <v>53</v>
      </c>
      <c r="L3184" s="4">
        <v>2</v>
      </c>
      <c r="M3184" s="4">
        <v>44681</v>
      </c>
      <c r="N3184">
        <v>0.5</v>
      </c>
      <c r="O3184">
        <v>3</v>
      </c>
      <c r="P3184">
        <v>18</v>
      </c>
      <c r="AE3184">
        <v>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C726-E460-4384-A3C5-2F7B7568E145}">
  <sheetPr>
    <tabColor theme="7" tint="0.79998168889431442"/>
  </sheetPr>
  <dimension ref="A1:AE3307"/>
  <sheetViews>
    <sheetView topLeftCell="H1" workbookViewId="0">
      <pane ySplit="1" topLeftCell="A179" activePane="bottomLeft" state="frozen"/>
      <selection activeCell="A64" sqref="A64"/>
      <selection pane="bottomLeft" activeCell="A64" sqref="A64"/>
    </sheetView>
  </sheetViews>
  <sheetFormatPr defaultRowHeight="12.75" x14ac:dyDescent="0.2"/>
  <cols>
    <col min="1" max="1" width="21.42578125" style="9" customWidth="1"/>
    <col min="2" max="2" width="21.42578125" customWidth="1"/>
    <col min="3" max="3" width="23.28515625" customWidth="1"/>
    <col min="4" max="6" width="30" customWidth="1"/>
    <col min="7" max="7" width="9.28515625" customWidth="1"/>
    <col min="8" max="8" width="19.5703125" customWidth="1"/>
    <col min="9" max="9" width="19.7109375" customWidth="1"/>
    <col min="10" max="10" width="30" customWidth="1"/>
    <col min="11" max="11" width="17.140625" customWidth="1"/>
    <col min="12" max="13" width="13.5703125" customWidth="1"/>
    <col min="14" max="14" width="6.28515625" customWidth="1"/>
    <col min="15" max="15" width="8.42578125" customWidth="1"/>
    <col min="16" max="16" width="7.28515625" customWidth="1"/>
    <col min="17" max="17" width="7.42578125" customWidth="1"/>
    <col min="18" max="18" width="8" customWidth="1"/>
    <col min="19" max="19" width="8.5703125" customWidth="1"/>
    <col min="20" max="20" width="6.28515625" customWidth="1"/>
    <col min="21" max="21" width="5.28515625" customWidth="1"/>
    <col min="22" max="27" width="7.42578125" customWidth="1"/>
    <col min="28" max="28" width="5.7109375" customWidth="1"/>
    <col min="29" max="29" width="13.7109375" customWidth="1"/>
    <col min="30" max="30" width="13.42578125" customWidth="1"/>
    <col min="31" max="31" width="15.28515625" customWidth="1"/>
  </cols>
  <sheetData>
    <row r="1" spans="1:31" x14ac:dyDescent="0.2">
      <c r="A1" s="9" t="s">
        <v>618</v>
      </c>
      <c r="B1" t="s">
        <v>764</v>
      </c>
      <c r="C1" t="s">
        <v>765</v>
      </c>
      <c r="D1" t="s">
        <v>35</v>
      </c>
      <c r="E1" t="s">
        <v>766</v>
      </c>
      <c r="F1" t="s">
        <v>767</v>
      </c>
      <c r="G1" t="s">
        <v>619</v>
      </c>
      <c r="H1" t="s">
        <v>620</v>
      </c>
      <c r="I1" t="s">
        <v>621</v>
      </c>
      <c r="J1" t="s">
        <v>622</v>
      </c>
      <c r="K1" t="s">
        <v>623</v>
      </c>
      <c r="L1" t="s">
        <v>624</v>
      </c>
      <c r="M1" t="s">
        <v>625</v>
      </c>
      <c r="N1" t="s">
        <v>4</v>
      </c>
      <c r="O1" t="s">
        <v>626</v>
      </c>
      <c r="P1" t="s">
        <v>627</v>
      </c>
      <c r="Q1" t="s">
        <v>6</v>
      </c>
      <c r="R1" t="s">
        <v>5</v>
      </c>
      <c r="S1" t="s">
        <v>628</v>
      </c>
      <c r="T1" t="s">
        <v>7</v>
      </c>
      <c r="U1" t="s">
        <v>629</v>
      </c>
      <c r="V1" t="s">
        <v>630</v>
      </c>
      <c r="W1" t="s">
        <v>631</v>
      </c>
      <c r="X1" t="s">
        <v>632</v>
      </c>
      <c r="Y1" t="s">
        <v>43</v>
      </c>
      <c r="Z1" t="s">
        <v>633</v>
      </c>
      <c r="AA1" t="s">
        <v>634</v>
      </c>
      <c r="AB1" t="s">
        <v>635</v>
      </c>
      <c r="AC1" t="s">
        <v>636</v>
      </c>
      <c r="AD1" t="s">
        <v>637</v>
      </c>
      <c r="AE1" t="s">
        <v>7851</v>
      </c>
    </row>
    <row r="2" spans="1:31" x14ac:dyDescent="0.2">
      <c r="A2" s="9">
        <v>2009343</v>
      </c>
      <c r="C2" t="s">
        <v>768</v>
      </c>
      <c r="D2" t="s">
        <v>769</v>
      </c>
      <c r="E2" t="s">
        <v>770</v>
      </c>
      <c r="F2" t="s">
        <v>771</v>
      </c>
      <c r="G2" t="s">
        <v>639</v>
      </c>
      <c r="H2" t="s">
        <v>639</v>
      </c>
      <c r="I2" t="s">
        <v>772</v>
      </c>
      <c r="J2" t="s">
        <v>729</v>
      </c>
      <c r="K2" t="s">
        <v>54</v>
      </c>
      <c r="L2" s="4">
        <v>2</v>
      </c>
      <c r="M2" s="4"/>
      <c r="AE2">
        <v>1.0940000000000001</v>
      </c>
    </row>
    <row r="3" spans="1:31" x14ac:dyDescent="0.2">
      <c r="A3" s="9">
        <v>2007702</v>
      </c>
      <c r="C3" t="s">
        <v>773</v>
      </c>
      <c r="D3" t="s">
        <v>774</v>
      </c>
      <c r="E3" t="s">
        <v>775</v>
      </c>
      <c r="F3" t="s">
        <v>776</v>
      </c>
      <c r="G3" t="s">
        <v>639</v>
      </c>
      <c r="H3" t="s">
        <v>639</v>
      </c>
      <c r="I3" t="s">
        <v>772</v>
      </c>
      <c r="J3" t="s">
        <v>729</v>
      </c>
      <c r="K3" t="s">
        <v>54</v>
      </c>
      <c r="L3" s="4">
        <v>2</v>
      </c>
      <c r="M3" s="4"/>
      <c r="AE3">
        <v>1</v>
      </c>
    </row>
    <row r="4" spans="1:31" x14ac:dyDescent="0.2">
      <c r="A4" s="9">
        <v>2007704</v>
      </c>
      <c r="C4" t="s">
        <v>777</v>
      </c>
      <c r="D4" t="s">
        <v>778</v>
      </c>
      <c r="E4" t="s">
        <v>775</v>
      </c>
      <c r="F4" t="s">
        <v>776</v>
      </c>
      <c r="G4" t="s">
        <v>639</v>
      </c>
      <c r="H4" t="s">
        <v>639</v>
      </c>
      <c r="I4" t="s">
        <v>772</v>
      </c>
      <c r="J4" t="s">
        <v>729</v>
      </c>
      <c r="K4" t="s">
        <v>54</v>
      </c>
      <c r="L4" s="4">
        <v>2</v>
      </c>
      <c r="M4" s="4"/>
      <c r="AE4">
        <v>0.9</v>
      </c>
    </row>
    <row r="5" spans="1:31" x14ac:dyDescent="0.2">
      <c r="A5" s="9">
        <v>2008117</v>
      </c>
      <c r="C5" t="s">
        <v>779</v>
      </c>
      <c r="D5" t="s">
        <v>780</v>
      </c>
      <c r="E5" t="s">
        <v>781</v>
      </c>
      <c r="F5" t="s">
        <v>782</v>
      </c>
      <c r="G5" t="s">
        <v>639</v>
      </c>
      <c r="H5" t="s">
        <v>639</v>
      </c>
      <c r="I5" t="s">
        <v>783</v>
      </c>
      <c r="J5" t="s">
        <v>647</v>
      </c>
      <c r="K5" t="s">
        <v>53</v>
      </c>
      <c r="L5" s="4">
        <v>42221</v>
      </c>
      <c r="M5" s="4"/>
      <c r="Z5">
        <v>27.899999618530273</v>
      </c>
      <c r="AE5">
        <v>1</v>
      </c>
    </row>
    <row r="6" spans="1:31" x14ac:dyDescent="0.2">
      <c r="A6" s="9">
        <v>2008898</v>
      </c>
      <c r="C6" t="s">
        <v>784</v>
      </c>
      <c r="D6" t="s">
        <v>785</v>
      </c>
      <c r="E6" t="s">
        <v>781</v>
      </c>
      <c r="F6" t="s">
        <v>782</v>
      </c>
      <c r="G6" t="s">
        <v>639</v>
      </c>
      <c r="H6" t="s">
        <v>639</v>
      </c>
      <c r="I6" t="s">
        <v>783</v>
      </c>
      <c r="J6" t="s">
        <v>647</v>
      </c>
      <c r="K6" t="s">
        <v>54</v>
      </c>
      <c r="L6" s="4">
        <v>42934</v>
      </c>
      <c r="M6" s="4"/>
      <c r="Z6">
        <v>28.5</v>
      </c>
      <c r="AE6">
        <v>1.94</v>
      </c>
    </row>
    <row r="7" spans="1:31" x14ac:dyDescent="0.2">
      <c r="A7" s="9">
        <v>2008120</v>
      </c>
      <c r="C7" t="s">
        <v>786</v>
      </c>
      <c r="D7" t="s">
        <v>787</v>
      </c>
      <c r="E7" t="s">
        <v>781</v>
      </c>
      <c r="F7" t="s">
        <v>782</v>
      </c>
      <c r="G7" t="s">
        <v>639</v>
      </c>
      <c r="H7" t="s">
        <v>639</v>
      </c>
      <c r="I7" t="s">
        <v>783</v>
      </c>
      <c r="J7" t="s">
        <v>647</v>
      </c>
      <c r="K7" t="s">
        <v>54</v>
      </c>
      <c r="L7" s="4">
        <v>42341</v>
      </c>
      <c r="M7" s="4"/>
      <c r="V7">
        <v>40.099998474121094</v>
      </c>
      <c r="AE7">
        <v>1.7</v>
      </c>
    </row>
    <row r="8" spans="1:31" x14ac:dyDescent="0.2">
      <c r="A8" s="9">
        <v>2010146</v>
      </c>
      <c r="C8" t="s">
        <v>788</v>
      </c>
      <c r="D8" t="s">
        <v>789</v>
      </c>
      <c r="E8" t="s">
        <v>790</v>
      </c>
      <c r="F8" t="s">
        <v>782</v>
      </c>
      <c r="G8" t="s">
        <v>639</v>
      </c>
      <c r="H8" t="s">
        <v>639</v>
      </c>
      <c r="I8" t="s">
        <v>772</v>
      </c>
      <c r="J8" t="s">
        <v>729</v>
      </c>
      <c r="K8" t="s">
        <v>54</v>
      </c>
      <c r="L8" s="4">
        <v>2</v>
      </c>
      <c r="M8" s="4"/>
      <c r="N8">
        <v>1.7000000476837158</v>
      </c>
      <c r="O8">
        <v>0.5</v>
      </c>
      <c r="P8">
        <v>0.75</v>
      </c>
      <c r="AE8">
        <v>1</v>
      </c>
    </row>
    <row r="9" spans="1:31" x14ac:dyDescent="0.2">
      <c r="A9" s="9">
        <v>2010432</v>
      </c>
      <c r="C9" t="s">
        <v>791</v>
      </c>
      <c r="D9" t="s">
        <v>792</v>
      </c>
      <c r="E9" t="s">
        <v>793</v>
      </c>
      <c r="F9" t="s">
        <v>793</v>
      </c>
      <c r="G9" t="s">
        <v>639</v>
      </c>
      <c r="H9" t="s">
        <v>639</v>
      </c>
      <c r="I9" t="s">
        <v>772</v>
      </c>
      <c r="J9" t="s">
        <v>729</v>
      </c>
      <c r="K9" t="s">
        <v>53</v>
      </c>
      <c r="L9" s="4">
        <v>2</v>
      </c>
      <c r="M9" s="4"/>
      <c r="AE9">
        <v>1</v>
      </c>
    </row>
    <row r="10" spans="1:31" x14ac:dyDescent="0.2">
      <c r="A10" s="9">
        <v>2007584</v>
      </c>
      <c r="C10" t="s">
        <v>794</v>
      </c>
      <c r="D10" t="s">
        <v>795</v>
      </c>
      <c r="E10" t="s">
        <v>796</v>
      </c>
      <c r="F10" t="s">
        <v>797</v>
      </c>
      <c r="G10" t="s">
        <v>639</v>
      </c>
      <c r="H10" t="s">
        <v>684</v>
      </c>
      <c r="I10" t="s">
        <v>772</v>
      </c>
      <c r="J10" t="s">
        <v>694</v>
      </c>
      <c r="K10" t="s">
        <v>53</v>
      </c>
      <c r="L10" s="4">
        <v>2</v>
      </c>
      <c r="M10" s="4"/>
      <c r="N10">
        <v>3</v>
      </c>
      <c r="O10">
        <v>2.5</v>
      </c>
      <c r="P10">
        <v>3</v>
      </c>
      <c r="R10">
        <v>0.80000001192092896</v>
      </c>
      <c r="AC10">
        <v>36.799999999999997</v>
      </c>
      <c r="AE10">
        <v>1</v>
      </c>
    </row>
    <row r="11" spans="1:31" x14ac:dyDescent="0.2">
      <c r="A11" s="9">
        <v>2009264</v>
      </c>
      <c r="C11" t="s">
        <v>798</v>
      </c>
      <c r="D11" t="s">
        <v>799</v>
      </c>
      <c r="E11" t="s">
        <v>800</v>
      </c>
      <c r="F11" t="s">
        <v>800</v>
      </c>
      <c r="G11" t="s">
        <v>639</v>
      </c>
      <c r="H11" t="s">
        <v>684</v>
      </c>
      <c r="I11" t="s">
        <v>772</v>
      </c>
      <c r="J11" t="s">
        <v>686</v>
      </c>
      <c r="K11" t="s">
        <v>53</v>
      </c>
      <c r="L11" s="4">
        <v>2</v>
      </c>
      <c r="M11" s="4"/>
      <c r="N11">
        <v>5.5</v>
      </c>
      <c r="O11">
        <v>2.5</v>
      </c>
      <c r="P11">
        <v>1.5</v>
      </c>
      <c r="AC11">
        <v>90</v>
      </c>
      <c r="AE11">
        <v>1</v>
      </c>
    </row>
    <row r="12" spans="1:31" x14ac:dyDescent="0.2">
      <c r="A12" s="9">
        <v>2007952</v>
      </c>
      <c r="C12" t="s">
        <v>801</v>
      </c>
      <c r="D12" t="s">
        <v>802</v>
      </c>
      <c r="E12" t="s">
        <v>803</v>
      </c>
      <c r="F12" t="s">
        <v>804</v>
      </c>
      <c r="G12" t="s">
        <v>639</v>
      </c>
      <c r="H12" t="s">
        <v>639</v>
      </c>
      <c r="I12" t="s">
        <v>772</v>
      </c>
      <c r="J12" t="s">
        <v>729</v>
      </c>
      <c r="K12" t="s">
        <v>54</v>
      </c>
      <c r="L12" s="4">
        <v>2</v>
      </c>
      <c r="M12" s="4"/>
      <c r="N12">
        <v>4.5</v>
      </c>
      <c r="O12">
        <v>1</v>
      </c>
      <c r="P12">
        <v>1</v>
      </c>
      <c r="AE12">
        <v>1.23</v>
      </c>
    </row>
    <row r="13" spans="1:31" x14ac:dyDescent="0.2">
      <c r="A13" s="9">
        <v>2010682</v>
      </c>
      <c r="C13" t="s">
        <v>805</v>
      </c>
      <c r="D13" t="s">
        <v>806</v>
      </c>
      <c r="E13" t="s">
        <v>807</v>
      </c>
      <c r="F13" t="s">
        <v>808</v>
      </c>
      <c r="G13" t="s">
        <v>639</v>
      </c>
      <c r="H13" t="s">
        <v>639</v>
      </c>
      <c r="I13" t="s">
        <v>783</v>
      </c>
      <c r="J13" t="s">
        <v>647</v>
      </c>
      <c r="K13" t="s">
        <v>53</v>
      </c>
      <c r="L13" s="4">
        <v>44511</v>
      </c>
      <c r="M13" s="4"/>
      <c r="Q13">
        <v>30</v>
      </c>
      <c r="R13">
        <v>16</v>
      </c>
      <c r="AE13">
        <v>1</v>
      </c>
    </row>
    <row r="14" spans="1:31" x14ac:dyDescent="0.2">
      <c r="A14" s="9">
        <v>2008287</v>
      </c>
      <c r="C14" t="s">
        <v>809</v>
      </c>
      <c r="D14" t="s">
        <v>810</v>
      </c>
      <c r="E14" t="s">
        <v>811</v>
      </c>
      <c r="F14" t="s">
        <v>812</v>
      </c>
      <c r="G14" t="s">
        <v>639</v>
      </c>
      <c r="H14" t="s">
        <v>639</v>
      </c>
      <c r="I14" t="s">
        <v>783</v>
      </c>
      <c r="J14" t="s">
        <v>641</v>
      </c>
      <c r="K14" t="s">
        <v>54</v>
      </c>
      <c r="L14" s="4">
        <v>42380</v>
      </c>
      <c r="M14" s="4"/>
      <c r="N14">
        <v>15</v>
      </c>
      <c r="AE14">
        <v>1</v>
      </c>
    </row>
    <row r="15" spans="1:31" x14ac:dyDescent="0.2">
      <c r="A15" s="9">
        <v>2008027</v>
      </c>
      <c r="C15" t="s">
        <v>813</v>
      </c>
      <c r="D15" t="s">
        <v>814</v>
      </c>
      <c r="E15" t="s">
        <v>815</v>
      </c>
      <c r="F15" t="s">
        <v>816</v>
      </c>
      <c r="G15" t="s">
        <v>639</v>
      </c>
      <c r="H15" t="s">
        <v>639</v>
      </c>
      <c r="I15" t="s">
        <v>783</v>
      </c>
      <c r="J15" t="s">
        <v>641</v>
      </c>
      <c r="K15" t="s">
        <v>53</v>
      </c>
      <c r="L15" s="4">
        <v>42096</v>
      </c>
      <c r="M15" s="4"/>
      <c r="N15">
        <v>1</v>
      </c>
      <c r="O15">
        <v>20</v>
      </c>
      <c r="AE15">
        <v>1</v>
      </c>
    </row>
    <row r="16" spans="1:31" x14ac:dyDescent="0.2">
      <c r="A16" s="9">
        <v>2005192</v>
      </c>
      <c r="C16" t="s">
        <v>817</v>
      </c>
      <c r="D16" t="s">
        <v>818</v>
      </c>
      <c r="E16" t="s">
        <v>819</v>
      </c>
      <c r="F16" t="s">
        <v>820</v>
      </c>
      <c r="G16" t="s">
        <v>639</v>
      </c>
      <c r="H16" t="s">
        <v>639</v>
      </c>
      <c r="I16" t="s">
        <v>772</v>
      </c>
      <c r="J16" t="s">
        <v>729</v>
      </c>
      <c r="K16" t="s">
        <v>53</v>
      </c>
      <c r="L16" s="4">
        <v>40305</v>
      </c>
      <c r="M16" s="4"/>
      <c r="AE16">
        <v>1</v>
      </c>
    </row>
    <row r="17" spans="1:31" x14ac:dyDescent="0.2">
      <c r="A17" s="9">
        <v>2005188</v>
      </c>
      <c r="C17" t="s">
        <v>821</v>
      </c>
      <c r="D17" t="s">
        <v>822</v>
      </c>
      <c r="E17" t="s">
        <v>819</v>
      </c>
      <c r="F17" t="s">
        <v>820</v>
      </c>
      <c r="G17" t="s">
        <v>639</v>
      </c>
      <c r="H17" t="s">
        <v>639</v>
      </c>
      <c r="I17" t="s">
        <v>772</v>
      </c>
      <c r="J17" t="s">
        <v>729</v>
      </c>
      <c r="K17" t="s">
        <v>53</v>
      </c>
      <c r="L17" s="4">
        <v>40305</v>
      </c>
      <c r="M17" s="4"/>
      <c r="AE17">
        <v>1</v>
      </c>
    </row>
    <row r="18" spans="1:31" x14ac:dyDescent="0.2">
      <c r="A18" s="9">
        <v>2005190</v>
      </c>
      <c r="C18" t="s">
        <v>823</v>
      </c>
      <c r="D18" t="s">
        <v>824</v>
      </c>
      <c r="E18" t="s">
        <v>819</v>
      </c>
      <c r="F18" t="s">
        <v>820</v>
      </c>
      <c r="G18" t="s">
        <v>639</v>
      </c>
      <c r="H18" t="s">
        <v>639</v>
      </c>
      <c r="I18" t="s">
        <v>772</v>
      </c>
      <c r="J18" t="s">
        <v>729</v>
      </c>
      <c r="K18" t="s">
        <v>53</v>
      </c>
      <c r="L18" s="4">
        <v>40305</v>
      </c>
      <c r="M18" s="4"/>
      <c r="AE18">
        <v>1</v>
      </c>
    </row>
    <row r="19" spans="1:31" x14ac:dyDescent="0.2">
      <c r="A19" s="9">
        <v>2005193</v>
      </c>
      <c r="C19" t="s">
        <v>825</v>
      </c>
      <c r="D19" t="s">
        <v>826</v>
      </c>
      <c r="E19" t="s">
        <v>819</v>
      </c>
      <c r="F19" t="s">
        <v>820</v>
      </c>
      <c r="G19" t="s">
        <v>639</v>
      </c>
      <c r="H19" t="s">
        <v>639</v>
      </c>
      <c r="I19" t="s">
        <v>772</v>
      </c>
      <c r="J19" t="s">
        <v>729</v>
      </c>
      <c r="K19" t="s">
        <v>53</v>
      </c>
      <c r="L19" s="4">
        <v>40305</v>
      </c>
      <c r="M19" s="4"/>
      <c r="AE19">
        <v>1</v>
      </c>
    </row>
    <row r="20" spans="1:31" x14ac:dyDescent="0.2">
      <c r="A20" s="9">
        <v>2005191</v>
      </c>
      <c r="C20" t="s">
        <v>827</v>
      </c>
      <c r="D20" t="s">
        <v>828</v>
      </c>
      <c r="E20" t="s">
        <v>819</v>
      </c>
      <c r="F20" t="s">
        <v>820</v>
      </c>
      <c r="G20" t="s">
        <v>639</v>
      </c>
      <c r="H20" t="s">
        <v>639</v>
      </c>
      <c r="I20" t="s">
        <v>772</v>
      </c>
      <c r="J20" t="s">
        <v>729</v>
      </c>
      <c r="K20" t="s">
        <v>53</v>
      </c>
      <c r="L20" s="4">
        <v>40305</v>
      </c>
      <c r="M20" s="4"/>
      <c r="AE20">
        <v>1</v>
      </c>
    </row>
    <row r="21" spans="1:31" x14ac:dyDescent="0.2">
      <c r="A21" s="9">
        <v>2005189</v>
      </c>
      <c r="C21" t="s">
        <v>829</v>
      </c>
      <c r="D21" t="s">
        <v>830</v>
      </c>
      <c r="E21" t="s">
        <v>819</v>
      </c>
      <c r="F21" t="s">
        <v>820</v>
      </c>
      <c r="G21" t="s">
        <v>639</v>
      </c>
      <c r="H21" t="s">
        <v>639</v>
      </c>
      <c r="I21" t="s">
        <v>772</v>
      </c>
      <c r="J21" t="s">
        <v>729</v>
      </c>
      <c r="K21" t="s">
        <v>53</v>
      </c>
      <c r="L21" s="4">
        <v>40305</v>
      </c>
      <c r="M21" s="4"/>
      <c r="AE21">
        <v>1</v>
      </c>
    </row>
    <row r="22" spans="1:31" x14ac:dyDescent="0.2">
      <c r="A22" s="9">
        <v>2009480</v>
      </c>
      <c r="C22" t="s">
        <v>831</v>
      </c>
      <c r="D22" t="s">
        <v>832</v>
      </c>
      <c r="E22" t="s">
        <v>833</v>
      </c>
      <c r="F22" t="s">
        <v>834</v>
      </c>
      <c r="G22" t="s">
        <v>639</v>
      </c>
      <c r="H22" t="s">
        <v>639</v>
      </c>
      <c r="I22" t="s">
        <v>772</v>
      </c>
      <c r="J22" t="s">
        <v>729</v>
      </c>
      <c r="K22" t="s">
        <v>54</v>
      </c>
      <c r="L22" s="4">
        <v>2</v>
      </c>
      <c r="M22" s="4"/>
      <c r="N22">
        <v>2</v>
      </c>
      <c r="AE22">
        <v>1.2</v>
      </c>
    </row>
    <row r="23" spans="1:31" x14ac:dyDescent="0.2">
      <c r="A23" s="9">
        <v>2010736</v>
      </c>
      <c r="C23" t="s">
        <v>835</v>
      </c>
      <c r="D23" t="s">
        <v>836</v>
      </c>
      <c r="E23" t="s">
        <v>833</v>
      </c>
      <c r="F23" t="s">
        <v>834</v>
      </c>
      <c r="G23" t="s">
        <v>639</v>
      </c>
      <c r="H23" t="s">
        <v>639</v>
      </c>
      <c r="I23" t="s">
        <v>772</v>
      </c>
      <c r="J23" t="s">
        <v>729</v>
      </c>
      <c r="K23" t="s">
        <v>54</v>
      </c>
      <c r="L23" s="4">
        <v>2</v>
      </c>
      <c r="M23" s="4"/>
      <c r="N23">
        <v>2.0999999046325684</v>
      </c>
      <c r="V23">
        <v>7.0000000298023224E-2</v>
      </c>
      <c r="Y23">
        <v>1.9999999552965164E-2</v>
      </c>
      <c r="Z23">
        <v>5.000000074505806E-2</v>
      </c>
      <c r="AE23">
        <v>1</v>
      </c>
    </row>
    <row r="24" spans="1:31" x14ac:dyDescent="0.2">
      <c r="A24" s="9">
        <v>2007989</v>
      </c>
      <c r="C24" t="s">
        <v>837</v>
      </c>
      <c r="D24" t="s">
        <v>838</v>
      </c>
      <c r="E24" t="s">
        <v>839</v>
      </c>
      <c r="F24" t="s">
        <v>840</v>
      </c>
      <c r="G24" t="s">
        <v>639</v>
      </c>
      <c r="H24" t="s">
        <v>639</v>
      </c>
      <c r="I24" t="s">
        <v>772</v>
      </c>
      <c r="J24" t="s">
        <v>647</v>
      </c>
      <c r="K24" t="s">
        <v>53</v>
      </c>
      <c r="L24" s="4">
        <v>2</v>
      </c>
      <c r="M24" s="4"/>
      <c r="AE24">
        <v>1</v>
      </c>
    </row>
    <row r="25" spans="1:31" x14ac:dyDescent="0.2">
      <c r="A25" s="9">
        <v>2007839</v>
      </c>
      <c r="C25" t="s">
        <v>841</v>
      </c>
      <c r="D25" t="s">
        <v>842</v>
      </c>
      <c r="E25" t="s">
        <v>839</v>
      </c>
      <c r="F25" t="s">
        <v>840</v>
      </c>
      <c r="G25" t="s">
        <v>639</v>
      </c>
      <c r="H25" t="s">
        <v>639</v>
      </c>
      <c r="I25" t="s">
        <v>772</v>
      </c>
      <c r="J25" t="s">
        <v>729</v>
      </c>
      <c r="K25" t="s">
        <v>53</v>
      </c>
      <c r="L25" s="4">
        <v>2</v>
      </c>
      <c r="M25" s="4"/>
      <c r="AE25">
        <v>1</v>
      </c>
    </row>
    <row r="26" spans="1:31" x14ac:dyDescent="0.2">
      <c r="A26" s="9">
        <v>2010077</v>
      </c>
      <c r="C26" t="s">
        <v>843</v>
      </c>
      <c r="D26" t="s">
        <v>844</v>
      </c>
      <c r="E26" t="s">
        <v>839</v>
      </c>
      <c r="F26" t="s">
        <v>840</v>
      </c>
      <c r="G26" t="s">
        <v>639</v>
      </c>
      <c r="H26" t="s">
        <v>639</v>
      </c>
      <c r="I26" t="s">
        <v>772</v>
      </c>
      <c r="J26" t="s">
        <v>647</v>
      </c>
      <c r="K26" t="s">
        <v>54</v>
      </c>
      <c r="L26" s="4">
        <v>2</v>
      </c>
      <c r="M26" s="4"/>
      <c r="T26">
        <v>51.299999237060547</v>
      </c>
      <c r="AE26">
        <v>1.3</v>
      </c>
    </row>
    <row r="27" spans="1:31" x14ac:dyDescent="0.2">
      <c r="A27" s="9">
        <v>2009532</v>
      </c>
      <c r="C27" t="s">
        <v>845</v>
      </c>
      <c r="D27" t="s">
        <v>846</v>
      </c>
      <c r="E27" t="s">
        <v>847</v>
      </c>
      <c r="F27" t="s">
        <v>847</v>
      </c>
      <c r="G27" t="s">
        <v>639</v>
      </c>
      <c r="H27" t="s">
        <v>639</v>
      </c>
      <c r="I27" t="s">
        <v>783</v>
      </c>
      <c r="J27" t="s">
        <v>641</v>
      </c>
      <c r="K27" t="s">
        <v>54</v>
      </c>
      <c r="L27" s="4">
        <v>43507</v>
      </c>
      <c r="M27" s="4"/>
      <c r="N27">
        <v>3</v>
      </c>
      <c r="O27">
        <v>15</v>
      </c>
      <c r="AE27">
        <v>1</v>
      </c>
    </row>
    <row r="28" spans="1:31" x14ac:dyDescent="0.2">
      <c r="A28" s="9">
        <v>2010027</v>
      </c>
      <c r="C28" t="s">
        <v>848</v>
      </c>
      <c r="D28" t="s">
        <v>849</v>
      </c>
      <c r="E28" t="s">
        <v>847</v>
      </c>
      <c r="F28" t="s">
        <v>847</v>
      </c>
      <c r="G28" t="s">
        <v>639</v>
      </c>
      <c r="H28" t="s">
        <v>639</v>
      </c>
      <c r="I28" t="s">
        <v>783</v>
      </c>
      <c r="J28" t="s">
        <v>641</v>
      </c>
      <c r="K28" t="s">
        <v>54</v>
      </c>
      <c r="L28" s="4">
        <v>43927</v>
      </c>
      <c r="M28" s="4"/>
      <c r="N28">
        <v>3</v>
      </c>
      <c r="O28">
        <v>15</v>
      </c>
      <c r="AE28">
        <v>1</v>
      </c>
    </row>
    <row r="29" spans="1:31" x14ac:dyDescent="0.2">
      <c r="A29" s="9">
        <v>2009974</v>
      </c>
      <c r="C29" t="s">
        <v>850</v>
      </c>
      <c r="D29" t="s">
        <v>851</v>
      </c>
      <c r="E29" t="s">
        <v>847</v>
      </c>
      <c r="F29" t="s">
        <v>852</v>
      </c>
      <c r="G29" t="s">
        <v>639</v>
      </c>
      <c r="H29" t="s">
        <v>639</v>
      </c>
      <c r="I29" t="s">
        <v>783</v>
      </c>
      <c r="J29" t="s">
        <v>647</v>
      </c>
      <c r="K29" t="s">
        <v>53</v>
      </c>
      <c r="L29" s="4">
        <v>43892</v>
      </c>
      <c r="M29" s="4"/>
      <c r="Q29">
        <v>54.799999237060547</v>
      </c>
      <c r="AE29">
        <v>1</v>
      </c>
    </row>
    <row r="30" spans="1:31" x14ac:dyDescent="0.2">
      <c r="A30" s="9">
        <v>2009537</v>
      </c>
      <c r="C30" t="s">
        <v>853</v>
      </c>
      <c r="D30" t="s">
        <v>854</v>
      </c>
      <c r="E30" t="s">
        <v>847</v>
      </c>
      <c r="F30" t="s">
        <v>847</v>
      </c>
      <c r="G30" t="s">
        <v>639</v>
      </c>
      <c r="H30" t="s">
        <v>639</v>
      </c>
      <c r="I30" t="s">
        <v>783</v>
      </c>
      <c r="J30" t="s">
        <v>647</v>
      </c>
      <c r="K30" t="s">
        <v>54</v>
      </c>
      <c r="L30" s="4">
        <v>43507</v>
      </c>
      <c r="M30" s="4"/>
      <c r="O30">
        <v>29</v>
      </c>
      <c r="P30">
        <v>19</v>
      </c>
      <c r="W30">
        <v>0.5</v>
      </c>
      <c r="AE30">
        <v>1.38</v>
      </c>
    </row>
    <row r="31" spans="1:31" x14ac:dyDescent="0.2">
      <c r="A31" s="9">
        <v>2010449</v>
      </c>
      <c r="C31" t="s">
        <v>855</v>
      </c>
      <c r="D31" t="s">
        <v>856</v>
      </c>
      <c r="E31" t="s">
        <v>847</v>
      </c>
      <c r="F31" t="s">
        <v>857</v>
      </c>
      <c r="G31" t="s">
        <v>639</v>
      </c>
      <c r="H31" t="s">
        <v>684</v>
      </c>
      <c r="I31" t="s">
        <v>772</v>
      </c>
      <c r="J31" t="s">
        <v>694</v>
      </c>
      <c r="K31" t="s">
        <v>54</v>
      </c>
      <c r="L31" s="4">
        <v>2</v>
      </c>
      <c r="M31" s="4"/>
      <c r="N31">
        <v>2.5</v>
      </c>
      <c r="P31">
        <v>2.2999999523162842</v>
      </c>
      <c r="V31">
        <v>0.46000000834465027</v>
      </c>
      <c r="Y31">
        <v>3</v>
      </c>
      <c r="Z31">
        <v>0.80000001192092896</v>
      </c>
      <c r="AC31">
        <v>35</v>
      </c>
      <c r="AE31">
        <v>1.23</v>
      </c>
    </row>
    <row r="32" spans="1:31" x14ac:dyDescent="0.2">
      <c r="A32" s="9">
        <v>2009533</v>
      </c>
      <c r="C32" t="s">
        <v>858</v>
      </c>
      <c r="D32" t="s">
        <v>859</v>
      </c>
      <c r="E32" t="s">
        <v>847</v>
      </c>
      <c r="F32" t="s">
        <v>860</v>
      </c>
      <c r="G32" t="s">
        <v>639</v>
      </c>
      <c r="H32" t="s">
        <v>639</v>
      </c>
      <c r="I32" t="s">
        <v>783</v>
      </c>
      <c r="J32" t="s">
        <v>647</v>
      </c>
      <c r="K32" t="s">
        <v>54</v>
      </c>
      <c r="L32" s="4">
        <v>43507</v>
      </c>
      <c r="M32" s="4"/>
      <c r="R32">
        <v>5</v>
      </c>
      <c r="T32">
        <v>57</v>
      </c>
      <c r="AE32">
        <v>1.4</v>
      </c>
    </row>
    <row r="33" spans="1:31" x14ac:dyDescent="0.2">
      <c r="A33" s="9">
        <v>2010448</v>
      </c>
      <c r="C33" t="s">
        <v>861</v>
      </c>
      <c r="D33" t="s">
        <v>862</v>
      </c>
      <c r="E33" t="s">
        <v>847</v>
      </c>
      <c r="F33" t="s">
        <v>857</v>
      </c>
      <c r="G33" t="s">
        <v>639</v>
      </c>
      <c r="H33" t="s">
        <v>684</v>
      </c>
      <c r="I33" t="s">
        <v>772</v>
      </c>
      <c r="J33" t="s">
        <v>694</v>
      </c>
      <c r="K33" t="s">
        <v>54</v>
      </c>
      <c r="L33" s="4">
        <v>2</v>
      </c>
      <c r="M33" s="4"/>
      <c r="N33">
        <v>2.4000000953674316</v>
      </c>
      <c r="V33">
        <v>0.5</v>
      </c>
      <c r="W33">
        <v>0.5</v>
      </c>
      <c r="X33">
        <v>1.2999999523162842</v>
      </c>
      <c r="Y33">
        <v>0.20000000298023224</v>
      </c>
      <c r="Z33">
        <v>0.5</v>
      </c>
      <c r="AA33">
        <v>1.9999999552965164E-2</v>
      </c>
      <c r="AC33">
        <v>70</v>
      </c>
      <c r="AE33">
        <v>1.1100000000000001</v>
      </c>
    </row>
    <row r="34" spans="1:31" x14ac:dyDescent="0.2">
      <c r="A34" s="9">
        <v>2009709</v>
      </c>
      <c r="C34" t="s">
        <v>863</v>
      </c>
      <c r="D34" t="s">
        <v>864</v>
      </c>
      <c r="E34" t="s">
        <v>847</v>
      </c>
      <c r="F34" t="s">
        <v>860</v>
      </c>
      <c r="G34" t="s">
        <v>639</v>
      </c>
      <c r="H34" t="s">
        <v>639</v>
      </c>
      <c r="I34" t="s">
        <v>783</v>
      </c>
      <c r="J34" t="s">
        <v>641</v>
      </c>
      <c r="K34" t="s">
        <v>54</v>
      </c>
      <c r="L34" s="4">
        <v>43670</v>
      </c>
      <c r="M34" s="4"/>
      <c r="N34">
        <v>12</v>
      </c>
      <c r="O34">
        <v>6</v>
      </c>
      <c r="Y34">
        <v>4.7239999771118164</v>
      </c>
      <c r="Z34">
        <v>2.0079998970031738</v>
      </c>
      <c r="AE34">
        <v>1.27</v>
      </c>
    </row>
    <row r="35" spans="1:31" x14ac:dyDescent="0.2">
      <c r="A35" s="9">
        <v>2009534</v>
      </c>
      <c r="C35" t="s">
        <v>865</v>
      </c>
      <c r="D35" t="s">
        <v>866</v>
      </c>
      <c r="E35" t="s">
        <v>847</v>
      </c>
      <c r="F35" t="s">
        <v>860</v>
      </c>
      <c r="G35" t="s">
        <v>639</v>
      </c>
      <c r="H35" t="s">
        <v>639</v>
      </c>
      <c r="I35" t="s">
        <v>783</v>
      </c>
      <c r="J35" t="s">
        <v>641</v>
      </c>
      <c r="K35" t="s">
        <v>54</v>
      </c>
      <c r="L35" s="4">
        <v>43507</v>
      </c>
      <c r="M35" s="4"/>
      <c r="N35">
        <v>14</v>
      </c>
      <c r="O35">
        <v>14</v>
      </c>
      <c r="P35">
        <v>14</v>
      </c>
      <c r="V35">
        <v>3.5000000149011612E-2</v>
      </c>
      <c r="W35">
        <v>4.5000001788139343E-2</v>
      </c>
      <c r="X35">
        <v>0.10000000149011612</v>
      </c>
      <c r="Y35">
        <v>3.5000000149011612E-2</v>
      </c>
      <c r="Z35">
        <v>1.4999999664723873E-2</v>
      </c>
      <c r="AA35">
        <v>7.0000002160668373E-3</v>
      </c>
      <c r="AE35">
        <v>1.33</v>
      </c>
    </row>
    <row r="36" spans="1:31" x14ac:dyDescent="0.2">
      <c r="A36" s="9">
        <v>2009973</v>
      </c>
      <c r="C36" t="s">
        <v>867</v>
      </c>
      <c r="D36" t="s">
        <v>868</v>
      </c>
      <c r="E36" t="s">
        <v>847</v>
      </c>
      <c r="F36" t="s">
        <v>860</v>
      </c>
      <c r="G36" t="s">
        <v>639</v>
      </c>
      <c r="H36" t="s">
        <v>639</v>
      </c>
      <c r="I36" t="s">
        <v>783</v>
      </c>
      <c r="J36" t="s">
        <v>694</v>
      </c>
      <c r="K36" t="s">
        <v>54</v>
      </c>
      <c r="L36" s="4">
        <v>43892</v>
      </c>
      <c r="M36" s="4"/>
      <c r="N36">
        <v>15</v>
      </c>
      <c r="O36">
        <v>14</v>
      </c>
      <c r="P36">
        <v>14</v>
      </c>
      <c r="V36">
        <v>3.5000000149011612E-2</v>
      </c>
      <c r="W36">
        <v>4.5000001788139343E-2</v>
      </c>
      <c r="X36">
        <v>0.10000000149011612</v>
      </c>
      <c r="Y36">
        <v>3.5000000149011612E-2</v>
      </c>
      <c r="Z36">
        <v>1.4999999664723873E-2</v>
      </c>
      <c r="AA36">
        <v>7.0000002160668373E-3</v>
      </c>
      <c r="AE36">
        <v>1.33</v>
      </c>
    </row>
    <row r="37" spans="1:31" x14ac:dyDescent="0.2">
      <c r="A37" s="9">
        <v>2009535</v>
      </c>
      <c r="C37" t="s">
        <v>869</v>
      </c>
      <c r="D37" t="s">
        <v>870</v>
      </c>
      <c r="E37" t="s">
        <v>847</v>
      </c>
      <c r="F37" t="s">
        <v>860</v>
      </c>
      <c r="G37" t="s">
        <v>639</v>
      </c>
      <c r="H37" t="s">
        <v>639</v>
      </c>
      <c r="I37" t="s">
        <v>783</v>
      </c>
      <c r="J37" t="s">
        <v>641</v>
      </c>
      <c r="K37" t="s">
        <v>54</v>
      </c>
      <c r="L37" s="4">
        <v>43507</v>
      </c>
      <c r="M37" s="4"/>
      <c r="N37">
        <v>8</v>
      </c>
      <c r="P37">
        <v>10</v>
      </c>
      <c r="R37">
        <v>3</v>
      </c>
      <c r="T37">
        <v>5</v>
      </c>
      <c r="V37">
        <v>1</v>
      </c>
      <c r="W37">
        <v>0.55000001192092896</v>
      </c>
      <c r="X37">
        <v>1</v>
      </c>
      <c r="Y37">
        <v>0.34999999403953552</v>
      </c>
      <c r="Z37">
        <v>1.5</v>
      </c>
      <c r="AA37">
        <v>9.9999997764825821E-3</v>
      </c>
      <c r="AE37">
        <v>1.45</v>
      </c>
    </row>
    <row r="38" spans="1:31" x14ac:dyDescent="0.2">
      <c r="A38" s="9">
        <v>2009536</v>
      </c>
      <c r="C38" t="s">
        <v>871</v>
      </c>
      <c r="D38" t="s">
        <v>872</v>
      </c>
      <c r="E38" t="s">
        <v>847</v>
      </c>
      <c r="F38" t="s">
        <v>860</v>
      </c>
      <c r="G38" t="s">
        <v>639</v>
      </c>
      <c r="H38" t="s">
        <v>639</v>
      </c>
      <c r="I38" t="s">
        <v>783</v>
      </c>
      <c r="J38" t="s">
        <v>641</v>
      </c>
      <c r="K38" t="s">
        <v>54</v>
      </c>
      <c r="L38" s="4">
        <v>43507</v>
      </c>
      <c r="M38" s="4"/>
      <c r="N38">
        <v>15</v>
      </c>
      <c r="T38">
        <v>52.5</v>
      </c>
      <c r="V38">
        <v>4.999999888241291E-3</v>
      </c>
      <c r="W38">
        <v>4.999999888241291E-3</v>
      </c>
      <c r="X38">
        <v>2.0999999716877937E-2</v>
      </c>
      <c r="Y38">
        <v>1.0999999940395355E-2</v>
      </c>
      <c r="Z38">
        <v>1.3000000268220901E-2</v>
      </c>
      <c r="AA38">
        <v>1.0000000474974513E-3</v>
      </c>
      <c r="AE38">
        <v>1.32</v>
      </c>
    </row>
    <row r="39" spans="1:31" x14ac:dyDescent="0.2">
      <c r="A39" s="9">
        <v>2009708</v>
      </c>
      <c r="C39" t="s">
        <v>873</v>
      </c>
      <c r="D39" t="s">
        <v>874</v>
      </c>
      <c r="E39" t="s">
        <v>847</v>
      </c>
      <c r="F39" t="s">
        <v>860</v>
      </c>
      <c r="G39" t="s">
        <v>639</v>
      </c>
      <c r="H39" t="s">
        <v>639</v>
      </c>
      <c r="I39" t="s">
        <v>783</v>
      </c>
      <c r="J39" t="s">
        <v>641</v>
      </c>
      <c r="K39" t="s">
        <v>54</v>
      </c>
      <c r="L39" s="4">
        <v>43670</v>
      </c>
      <c r="M39" s="4"/>
      <c r="N39">
        <v>8</v>
      </c>
      <c r="O39">
        <v>10</v>
      </c>
      <c r="T39">
        <v>5</v>
      </c>
      <c r="V39">
        <v>1.7000000476837158</v>
      </c>
      <c r="W39">
        <v>1.7699999809265137</v>
      </c>
      <c r="Z39">
        <v>0.75</v>
      </c>
      <c r="AA39">
        <v>0.30000001192092896</v>
      </c>
      <c r="AE39">
        <v>1.35</v>
      </c>
    </row>
    <row r="40" spans="1:31" x14ac:dyDescent="0.2">
      <c r="A40" s="9">
        <v>2006135</v>
      </c>
      <c r="C40" t="s">
        <v>875</v>
      </c>
      <c r="D40" t="s">
        <v>876</v>
      </c>
      <c r="E40" t="s">
        <v>877</v>
      </c>
      <c r="F40" t="s">
        <v>878</v>
      </c>
      <c r="G40" t="s">
        <v>639</v>
      </c>
      <c r="H40" t="s">
        <v>639</v>
      </c>
      <c r="I40" t="s">
        <v>772</v>
      </c>
      <c r="J40" t="s">
        <v>729</v>
      </c>
      <c r="K40" t="s">
        <v>54</v>
      </c>
      <c r="L40" s="4">
        <v>2</v>
      </c>
      <c r="M40" s="4"/>
      <c r="N40">
        <v>5</v>
      </c>
      <c r="O40">
        <v>4</v>
      </c>
      <c r="P40">
        <v>15</v>
      </c>
      <c r="AE40">
        <v>1.1000000000000001</v>
      </c>
    </row>
    <row r="41" spans="1:31" x14ac:dyDescent="0.2">
      <c r="A41" s="9">
        <v>2006136</v>
      </c>
      <c r="C41" t="s">
        <v>879</v>
      </c>
      <c r="D41" t="s">
        <v>880</v>
      </c>
      <c r="E41" t="s">
        <v>877</v>
      </c>
      <c r="F41" t="s">
        <v>878</v>
      </c>
      <c r="G41" t="s">
        <v>639</v>
      </c>
      <c r="H41" t="s">
        <v>639</v>
      </c>
      <c r="I41" t="s">
        <v>772</v>
      </c>
      <c r="J41" t="s">
        <v>729</v>
      </c>
      <c r="K41" t="s">
        <v>54</v>
      </c>
      <c r="L41" s="4">
        <v>2</v>
      </c>
      <c r="M41" s="4"/>
      <c r="N41">
        <v>5</v>
      </c>
      <c r="O41">
        <v>15</v>
      </c>
      <c r="P41">
        <v>4</v>
      </c>
      <c r="AE41">
        <v>1.1000000000000001</v>
      </c>
    </row>
    <row r="42" spans="1:31" x14ac:dyDescent="0.2">
      <c r="A42" s="9">
        <v>2008094</v>
      </c>
      <c r="C42" t="s">
        <v>881</v>
      </c>
      <c r="D42" t="s">
        <v>882</v>
      </c>
      <c r="E42" t="s">
        <v>883</v>
      </c>
      <c r="F42" t="s">
        <v>883</v>
      </c>
      <c r="G42" t="s">
        <v>639</v>
      </c>
      <c r="H42" t="s">
        <v>639</v>
      </c>
      <c r="I42" t="s">
        <v>772</v>
      </c>
      <c r="J42" t="s">
        <v>729</v>
      </c>
      <c r="K42" t="s">
        <v>54</v>
      </c>
      <c r="L42" s="4">
        <v>2</v>
      </c>
      <c r="M42" s="4"/>
      <c r="N42">
        <v>1</v>
      </c>
      <c r="O42">
        <v>0.34000000357627869</v>
      </c>
      <c r="P42">
        <v>2.9000000953674316</v>
      </c>
      <c r="Q42">
        <v>0.57999998331069946</v>
      </c>
      <c r="R42">
        <v>1</v>
      </c>
      <c r="S42">
        <v>9.8999996185302734</v>
      </c>
      <c r="T42">
        <v>1.6000000238418579</v>
      </c>
      <c r="U42">
        <v>4.9000000953674316</v>
      </c>
      <c r="AE42">
        <v>1.05</v>
      </c>
    </row>
    <row r="43" spans="1:31" x14ac:dyDescent="0.2">
      <c r="A43" s="9">
        <v>2006799</v>
      </c>
      <c r="C43" t="s">
        <v>884</v>
      </c>
      <c r="D43" t="s">
        <v>885</v>
      </c>
      <c r="E43" t="s">
        <v>886</v>
      </c>
      <c r="F43" t="s">
        <v>887</v>
      </c>
      <c r="G43" t="s">
        <v>639</v>
      </c>
      <c r="H43" t="s">
        <v>639</v>
      </c>
      <c r="I43" t="s">
        <v>772</v>
      </c>
      <c r="J43" t="s">
        <v>729</v>
      </c>
      <c r="K43" t="s">
        <v>54</v>
      </c>
      <c r="L43" s="4">
        <v>2</v>
      </c>
      <c r="M43" s="4"/>
      <c r="N43">
        <v>0.10000000149011612</v>
      </c>
      <c r="O43">
        <v>0.10000000149011612</v>
      </c>
      <c r="P43">
        <v>0.10000000149011612</v>
      </c>
      <c r="Q43">
        <v>0.2800000011920929</v>
      </c>
      <c r="R43">
        <v>0.17000000178813934</v>
      </c>
      <c r="AE43">
        <v>1.1000000000000001</v>
      </c>
    </row>
    <row r="44" spans="1:31" x14ac:dyDescent="0.2">
      <c r="A44" s="9">
        <v>2007527</v>
      </c>
      <c r="C44" t="s">
        <v>888</v>
      </c>
      <c r="D44" t="s">
        <v>889</v>
      </c>
      <c r="E44" t="s">
        <v>877</v>
      </c>
      <c r="F44" t="s">
        <v>878</v>
      </c>
      <c r="G44" t="s">
        <v>639</v>
      </c>
      <c r="H44" t="s">
        <v>684</v>
      </c>
      <c r="I44" t="s">
        <v>772</v>
      </c>
      <c r="J44" t="s">
        <v>694</v>
      </c>
      <c r="K44" t="s">
        <v>53</v>
      </c>
      <c r="L44" s="4">
        <v>2</v>
      </c>
      <c r="M44" s="4"/>
      <c r="N44">
        <v>2.4000000953674316</v>
      </c>
      <c r="O44">
        <v>1.7999999523162842</v>
      </c>
      <c r="P44">
        <v>1.7999999523162842</v>
      </c>
      <c r="AC44">
        <v>45</v>
      </c>
      <c r="AE44">
        <v>1</v>
      </c>
    </row>
    <row r="45" spans="1:31" x14ac:dyDescent="0.2">
      <c r="A45" s="9">
        <v>2006863</v>
      </c>
      <c r="C45" t="s">
        <v>890</v>
      </c>
      <c r="D45" t="s">
        <v>891</v>
      </c>
      <c r="E45" t="s">
        <v>877</v>
      </c>
      <c r="F45" t="s">
        <v>878</v>
      </c>
      <c r="G45" t="s">
        <v>639</v>
      </c>
      <c r="H45" t="s">
        <v>639</v>
      </c>
      <c r="I45" t="s">
        <v>772</v>
      </c>
      <c r="J45" t="s">
        <v>729</v>
      </c>
      <c r="K45" t="s">
        <v>54</v>
      </c>
      <c r="L45" s="4">
        <v>2</v>
      </c>
      <c r="M45" s="4"/>
      <c r="N45">
        <v>6</v>
      </c>
      <c r="R45">
        <v>6</v>
      </c>
      <c r="T45">
        <v>7</v>
      </c>
      <c r="AE45">
        <v>1.25</v>
      </c>
    </row>
    <row r="46" spans="1:31" x14ac:dyDescent="0.2">
      <c r="A46" s="9">
        <v>2009986</v>
      </c>
      <c r="C46" t="s">
        <v>892</v>
      </c>
      <c r="D46" t="s">
        <v>893</v>
      </c>
      <c r="E46" t="s">
        <v>781</v>
      </c>
      <c r="F46" t="s">
        <v>894</v>
      </c>
      <c r="G46" t="s">
        <v>639</v>
      </c>
      <c r="H46" t="s">
        <v>639</v>
      </c>
      <c r="I46" t="s">
        <v>783</v>
      </c>
      <c r="J46" t="s">
        <v>647</v>
      </c>
      <c r="K46" t="s">
        <v>53</v>
      </c>
      <c r="L46" s="4">
        <v>43907</v>
      </c>
      <c r="M46" s="4"/>
      <c r="W46">
        <v>25</v>
      </c>
      <c r="AE46">
        <v>1</v>
      </c>
    </row>
    <row r="47" spans="1:31" x14ac:dyDescent="0.2">
      <c r="A47" s="9">
        <v>2010434</v>
      </c>
      <c r="C47" t="s">
        <v>895</v>
      </c>
      <c r="D47" t="s">
        <v>896</v>
      </c>
      <c r="E47" t="s">
        <v>793</v>
      </c>
      <c r="F47" t="s">
        <v>793</v>
      </c>
      <c r="G47" t="s">
        <v>639</v>
      </c>
      <c r="H47" t="s">
        <v>639</v>
      </c>
      <c r="I47" t="s">
        <v>772</v>
      </c>
      <c r="J47" t="s">
        <v>729</v>
      </c>
      <c r="K47" t="s">
        <v>53</v>
      </c>
      <c r="L47" s="4">
        <v>2</v>
      </c>
      <c r="M47" s="4"/>
      <c r="AE47">
        <v>1</v>
      </c>
    </row>
    <row r="48" spans="1:31" x14ac:dyDescent="0.2">
      <c r="A48" s="9">
        <v>2008879</v>
      </c>
      <c r="C48" t="s">
        <v>897</v>
      </c>
      <c r="D48" t="s">
        <v>898</v>
      </c>
      <c r="E48" t="s">
        <v>899</v>
      </c>
      <c r="F48" t="s">
        <v>900</v>
      </c>
      <c r="G48" t="s">
        <v>639</v>
      </c>
      <c r="H48" t="s">
        <v>639</v>
      </c>
      <c r="I48" t="s">
        <v>772</v>
      </c>
      <c r="J48" t="s">
        <v>641</v>
      </c>
      <c r="K48" t="s">
        <v>53</v>
      </c>
      <c r="L48" s="4">
        <v>2</v>
      </c>
      <c r="M48" s="4"/>
      <c r="N48">
        <v>46.299999237060547</v>
      </c>
      <c r="AE48">
        <v>1</v>
      </c>
    </row>
    <row r="49" spans="1:31" x14ac:dyDescent="0.2">
      <c r="A49" s="9">
        <v>2007216</v>
      </c>
      <c r="C49" t="s">
        <v>901</v>
      </c>
      <c r="D49" t="s">
        <v>902</v>
      </c>
      <c r="E49" t="s">
        <v>899</v>
      </c>
      <c r="F49" t="s">
        <v>900</v>
      </c>
      <c r="G49" t="s">
        <v>639</v>
      </c>
      <c r="H49" t="s">
        <v>639</v>
      </c>
      <c r="I49" t="s">
        <v>783</v>
      </c>
      <c r="J49" t="s">
        <v>641</v>
      </c>
      <c r="K49" t="s">
        <v>53</v>
      </c>
      <c r="L49" s="4">
        <v>41431</v>
      </c>
      <c r="M49" s="4"/>
      <c r="N49">
        <v>46</v>
      </c>
      <c r="AE49">
        <v>1</v>
      </c>
    </row>
    <row r="50" spans="1:31" x14ac:dyDescent="0.2">
      <c r="A50" s="9">
        <v>2009933</v>
      </c>
      <c r="C50" t="s">
        <v>903</v>
      </c>
      <c r="D50" t="s">
        <v>904</v>
      </c>
      <c r="E50" t="s">
        <v>905</v>
      </c>
      <c r="F50" t="s">
        <v>906</v>
      </c>
      <c r="G50" t="s">
        <v>639</v>
      </c>
      <c r="H50" t="s">
        <v>639</v>
      </c>
      <c r="I50" t="s">
        <v>772</v>
      </c>
      <c r="J50" t="s">
        <v>729</v>
      </c>
      <c r="K50" t="s">
        <v>54</v>
      </c>
      <c r="L50" s="4">
        <v>2</v>
      </c>
      <c r="M50" s="4"/>
      <c r="N50">
        <v>3</v>
      </c>
      <c r="P50">
        <v>3</v>
      </c>
      <c r="AE50">
        <v>1</v>
      </c>
    </row>
    <row r="51" spans="1:31" x14ac:dyDescent="0.2">
      <c r="A51" s="9">
        <v>2007526</v>
      </c>
      <c r="C51" t="s">
        <v>907</v>
      </c>
      <c r="D51" t="s">
        <v>908</v>
      </c>
      <c r="E51" t="s">
        <v>877</v>
      </c>
      <c r="F51" t="s">
        <v>878</v>
      </c>
      <c r="G51" t="s">
        <v>639</v>
      </c>
      <c r="H51" t="s">
        <v>639</v>
      </c>
      <c r="I51" t="s">
        <v>772</v>
      </c>
      <c r="J51" t="s">
        <v>729</v>
      </c>
      <c r="K51" t="s">
        <v>54</v>
      </c>
      <c r="L51" s="4">
        <v>2</v>
      </c>
      <c r="M51" s="4"/>
      <c r="N51">
        <v>5</v>
      </c>
      <c r="Q51">
        <v>14</v>
      </c>
      <c r="AE51">
        <v>1.3</v>
      </c>
    </row>
    <row r="52" spans="1:31" x14ac:dyDescent="0.2">
      <c r="A52" s="9">
        <v>2007504</v>
      </c>
      <c r="C52" t="s">
        <v>909</v>
      </c>
      <c r="D52" t="s">
        <v>910</v>
      </c>
      <c r="E52" t="s">
        <v>911</v>
      </c>
      <c r="F52" t="s">
        <v>912</v>
      </c>
      <c r="G52" t="s">
        <v>639</v>
      </c>
      <c r="H52" t="s">
        <v>639</v>
      </c>
      <c r="I52" t="s">
        <v>772</v>
      </c>
      <c r="J52" t="s">
        <v>641</v>
      </c>
      <c r="K52" t="s">
        <v>54</v>
      </c>
      <c r="L52" s="4">
        <v>2</v>
      </c>
      <c r="M52" s="4"/>
      <c r="N52">
        <v>3</v>
      </c>
      <c r="O52">
        <v>1</v>
      </c>
      <c r="P52">
        <v>1</v>
      </c>
      <c r="AE52">
        <v>1.25</v>
      </c>
    </row>
    <row r="53" spans="1:31" x14ac:dyDescent="0.2">
      <c r="A53" s="9">
        <v>2009206</v>
      </c>
      <c r="C53" t="s">
        <v>913</v>
      </c>
      <c r="D53" t="s">
        <v>914</v>
      </c>
      <c r="E53" t="s">
        <v>915</v>
      </c>
      <c r="F53" t="s">
        <v>916</v>
      </c>
      <c r="G53" t="s">
        <v>639</v>
      </c>
      <c r="H53" t="s">
        <v>684</v>
      </c>
      <c r="I53" t="s">
        <v>772</v>
      </c>
      <c r="J53" t="s">
        <v>694</v>
      </c>
      <c r="K53" t="s">
        <v>54</v>
      </c>
      <c r="L53" s="4">
        <v>2</v>
      </c>
      <c r="M53" s="4"/>
      <c r="N53">
        <v>2</v>
      </c>
      <c r="X53">
        <v>5</v>
      </c>
      <c r="AE53">
        <v>1.25</v>
      </c>
    </row>
    <row r="54" spans="1:31" x14ac:dyDescent="0.2">
      <c r="A54" s="9">
        <v>2009207</v>
      </c>
      <c r="C54" t="s">
        <v>917</v>
      </c>
      <c r="D54" t="s">
        <v>918</v>
      </c>
      <c r="E54" t="s">
        <v>915</v>
      </c>
      <c r="F54" t="s">
        <v>916</v>
      </c>
      <c r="G54" t="s">
        <v>639</v>
      </c>
      <c r="H54" t="s">
        <v>684</v>
      </c>
      <c r="I54" t="s">
        <v>772</v>
      </c>
      <c r="J54" t="s">
        <v>694</v>
      </c>
      <c r="K54" t="s">
        <v>54</v>
      </c>
      <c r="L54" s="4">
        <v>2</v>
      </c>
      <c r="M54" s="4"/>
      <c r="N54">
        <v>1</v>
      </c>
      <c r="P54">
        <v>25</v>
      </c>
      <c r="AE54">
        <v>1.33</v>
      </c>
    </row>
    <row r="55" spans="1:31" x14ac:dyDescent="0.2">
      <c r="A55" s="9">
        <v>2009208</v>
      </c>
      <c r="C55" t="s">
        <v>919</v>
      </c>
      <c r="D55" t="s">
        <v>920</v>
      </c>
      <c r="E55" t="s">
        <v>915</v>
      </c>
      <c r="F55" t="s">
        <v>916</v>
      </c>
      <c r="G55" t="s">
        <v>639</v>
      </c>
      <c r="H55" t="s">
        <v>684</v>
      </c>
      <c r="I55" t="s">
        <v>772</v>
      </c>
      <c r="J55" t="s">
        <v>694</v>
      </c>
      <c r="K55" t="s">
        <v>54</v>
      </c>
      <c r="L55" s="4">
        <v>2</v>
      </c>
      <c r="M55" s="4"/>
      <c r="N55">
        <v>8</v>
      </c>
      <c r="R55">
        <v>10</v>
      </c>
      <c r="AE55">
        <v>1.4</v>
      </c>
    </row>
    <row r="56" spans="1:31" x14ac:dyDescent="0.2">
      <c r="A56" s="9">
        <v>2009214</v>
      </c>
      <c r="C56" t="s">
        <v>921</v>
      </c>
      <c r="D56" t="s">
        <v>922</v>
      </c>
      <c r="E56" t="s">
        <v>915</v>
      </c>
      <c r="F56" t="s">
        <v>916</v>
      </c>
      <c r="G56" t="s">
        <v>639</v>
      </c>
      <c r="H56" t="s">
        <v>684</v>
      </c>
      <c r="I56" t="s">
        <v>772</v>
      </c>
      <c r="J56" t="s">
        <v>694</v>
      </c>
      <c r="K56" t="s">
        <v>54</v>
      </c>
      <c r="L56" s="4">
        <v>2</v>
      </c>
      <c r="M56" s="4"/>
      <c r="N56">
        <v>2.7999999523162842</v>
      </c>
      <c r="R56">
        <v>0.80000001192092896</v>
      </c>
      <c r="V56">
        <v>1</v>
      </c>
      <c r="X56">
        <v>3</v>
      </c>
      <c r="Y56">
        <v>1.9999999552965164E-2</v>
      </c>
      <c r="Z56">
        <v>1</v>
      </c>
      <c r="AE56">
        <v>1.3</v>
      </c>
    </row>
    <row r="57" spans="1:31" x14ac:dyDescent="0.2">
      <c r="A57" s="9">
        <v>2009212</v>
      </c>
      <c r="C57" t="s">
        <v>923</v>
      </c>
      <c r="D57" t="s">
        <v>924</v>
      </c>
      <c r="E57" t="s">
        <v>915</v>
      </c>
      <c r="F57" t="s">
        <v>916</v>
      </c>
      <c r="G57" t="s">
        <v>639</v>
      </c>
      <c r="H57" t="s">
        <v>684</v>
      </c>
      <c r="I57" t="s">
        <v>772</v>
      </c>
      <c r="J57" t="s">
        <v>694</v>
      </c>
      <c r="K57" t="s">
        <v>54</v>
      </c>
      <c r="L57" s="4">
        <v>2</v>
      </c>
      <c r="M57" s="4"/>
      <c r="N57">
        <v>1</v>
      </c>
      <c r="Z57">
        <v>8</v>
      </c>
      <c r="AE57">
        <v>1.37</v>
      </c>
    </row>
    <row r="58" spans="1:31" x14ac:dyDescent="0.2">
      <c r="A58" s="9">
        <v>2009211</v>
      </c>
      <c r="C58" t="s">
        <v>925</v>
      </c>
      <c r="D58" t="s">
        <v>926</v>
      </c>
      <c r="E58" t="s">
        <v>915</v>
      </c>
      <c r="F58" t="s">
        <v>916</v>
      </c>
      <c r="G58" t="s">
        <v>639</v>
      </c>
      <c r="H58" t="s">
        <v>684</v>
      </c>
      <c r="I58" t="s">
        <v>772</v>
      </c>
      <c r="J58" t="s">
        <v>694</v>
      </c>
      <c r="K58" t="s">
        <v>54</v>
      </c>
      <c r="L58" s="4">
        <v>2</v>
      </c>
      <c r="M58" s="4"/>
      <c r="N58">
        <v>2</v>
      </c>
      <c r="V58">
        <v>7</v>
      </c>
      <c r="AE58">
        <v>1.27</v>
      </c>
    </row>
    <row r="59" spans="1:31" x14ac:dyDescent="0.2">
      <c r="A59" s="9">
        <v>2009213</v>
      </c>
      <c r="C59" t="s">
        <v>927</v>
      </c>
      <c r="D59" t="s">
        <v>928</v>
      </c>
      <c r="E59" t="s">
        <v>915</v>
      </c>
      <c r="F59" t="s">
        <v>916</v>
      </c>
      <c r="G59" t="s">
        <v>639</v>
      </c>
      <c r="H59" t="s">
        <v>684</v>
      </c>
      <c r="I59" t="s">
        <v>772</v>
      </c>
      <c r="J59" t="s">
        <v>694</v>
      </c>
      <c r="K59" t="s">
        <v>54</v>
      </c>
      <c r="L59" s="4">
        <v>2</v>
      </c>
      <c r="M59" s="4"/>
      <c r="N59">
        <v>2</v>
      </c>
      <c r="V59">
        <v>5</v>
      </c>
      <c r="Z59">
        <v>5</v>
      </c>
      <c r="AE59">
        <v>1.4</v>
      </c>
    </row>
    <row r="60" spans="1:31" x14ac:dyDescent="0.2">
      <c r="A60" s="9">
        <v>2008778</v>
      </c>
      <c r="C60" t="s">
        <v>929</v>
      </c>
      <c r="D60" t="s">
        <v>930</v>
      </c>
      <c r="E60" t="s">
        <v>931</v>
      </c>
      <c r="F60" t="s">
        <v>931</v>
      </c>
      <c r="G60" t="s">
        <v>639</v>
      </c>
      <c r="H60" t="s">
        <v>639</v>
      </c>
      <c r="I60" t="s">
        <v>783</v>
      </c>
      <c r="J60" t="s">
        <v>641</v>
      </c>
      <c r="K60" t="s">
        <v>54</v>
      </c>
      <c r="L60" s="4">
        <v>42800</v>
      </c>
      <c r="M60" s="4"/>
      <c r="N60">
        <v>24.200000762939453</v>
      </c>
      <c r="O60">
        <v>6.5999999046325684</v>
      </c>
      <c r="V60">
        <v>2.4000000208616257E-2</v>
      </c>
      <c r="Y60">
        <v>1.2000000104308128E-2</v>
      </c>
      <c r="Z60">
        <v>2.4000000208616257E-2</v>
      </c>
      <c r="AE60">
        <v>1.2</v>
      </c>
    </row>
    <row r="61" spans="1:31" x14ac:dyDescent="0.2">
      <c r="A61" s="9">
        <v>2007757</v>
      </c>
      <c r="C61" t="s">
        <v>932</v>
      </c>
      <c r="D61" t="s">
        <v>933</v>
      </c>
      <c r="E61" t="s">
        <v>931</v>
      </c>
      <c r="F61" t="s">
        <v>931</v>
      </c>
      <c r="G61" t="s">
        <v>639</v>
      </c>
      <c r="H61" t="s">
        <v>639</v>
      </c>
      <c r="I61" t="s">
        <v>783</v>
      </c>
      <c r="J61" t="s">
        <v>641</v>
      </c>
      <c r="K61" t="s">
        <v>54</v>
      </c>
      <c r="L61" s="4">
        <v>41913</v>
      </c>
      <c r="M61" s="4"/>
      <c r="N61">
        <v>19</v>
      </c>
      <c r="T61">
        <v>5</v>
      </c>
      <c r="AE61">
        <v>1.1000000000000001</v>
      </c>
    </row>
    <row r="62" spans="1:31" x14ac:dyDescent="0.2">
      <c r="A62" s="9">
        <v>2007756</v>
      </c>
      <c r="C62" t="s">
        <v>934</v>
      </c>
      <c r="D62" t="s">
        <v>935</v>
      </c>
      <c r="E62" t="s">
        <v>931</v>
      </c>
      <c r="F62" t="s">
        <v>931</v>
      </c>
      <c r="G62" t="s">
        <v>639</v>
      </c>
      <c r="H62" t="s">
        <v>639</v>
      </c>
      <c r="I62" t="s">
        <v>783</v>
      </c>
      <c r="J62" t="s">
        <v>641</v>
      </c>
      <c r="K62" t="s">
        <v>54</v>
      </c>
      <c r="L62" s="4">
        <v>41913</v>
      </c>
      <c r="M62" s="4"/>
      <c r="N62">
        <v>19</v>
      </c>
      <c r="T62">
        <v>5</v>
      </c>
      <c r="Y62">
        <v>0.41999998688697815</v>
      </c>
      <c r="AE62">
        <v>1.1000000000000001</v>
      </c>
    </row>
    <row r="63" spans="1:31" x14ac:dyDescent="0.2">
      <c r="A63" s="9">
        <v>2008779</v>
      </c>
      <c r="C63" t="s">
        <v>936</v>
      </c>
      <c r="D63" t="s">
        <v>937</v>
      </c>
      <c r="E63" t="s">
        <v>931</v>
      </c>
      <c r="F63" t="s">
        <v>931</v>
      </c>
      <c r="G63" t="s">
        <v>639</v>
      </c>
      <c r="H63" t="s">
        <v>639</v>
      </c>
      <c r="I63" t="s">
        <v>783</v>
      </c>
      <c r="J63" t="s">
        <v>641</v>
      </c>
      <c r="K63" t="s">
        <v>54</v>
      </c>
      <c r="L63" s="4">
        <v>42800</v>
      </c>
      <c r="M63" s="4"/>
      <c r="N63">
        <v>19</v>
      </c>
      <c r="T63">
        <v>5</v>
      </c>
      <c r="V63">
        <v>2.500000037252903E-2</v>
      </c>
      <c r="Z63">
        <v>2.500000037252903E-2</v>
      </c>
      <c r="AE63">
        <v>1.2</v>
      </c>
    </row>
    <row r="64" spans="1:31" x14ac:dyDescent="0.2">
      <c r="A64" s="9">
        <v>2009234</v>
      </c>
      <c r="C64" t="s">
        <v>941</v>
      </c>
      <c r="D64" t="s">
        <v>939</v>
      </c>
      <c r="E64" t="s">
        <v>899</v>
      </c>
      <c r="F64" t="s">
        <v>942</v>
      </c>
      <c r="G64" t="s">
        <v>639</v>
      </c>
      <c r="H64" t="s">
        <v>639</v>
      </c>
      <c r="I64" t="s">
        <v>783</v>
      </c>
      <c r="J64" t="s">
        <v>641</v>
      </c>
      <c r="K64" t="s">
        <v>53</v>
      </c>
      <c r="L64" s="4">
        <v>43185</v>
      </c>
      <c r="M64" s="4"/>
      <c r="N64">
        <v>12</v>
      </c>
      <c r="O64">
        <v>52</v>
      </c>
      <c r="AE64">
        <v>1</v>
      </c>
    </row>
    <row r="65" spans="1:31" x14ac:dyDescent="0.2">
      <c r="A65" s="9">
        <v>2008567</v>
      </c>
      <c r="C65" t="s">
        <v>947</v>
      </c>
      <c r="D65" t="s">
        <v>939</v>
      </c>
      <c r="E65" t="s">
        <v>948</v>
      </c>
      <c r="F65" t="s">
        <v>949</v>
      </c>
      <c r="G65" t="s">
        <v>639</v>
      </c>
      <c r="H65" t="s">
        <v>639</v>
      </c>
      <c r="I65" t="s">
        <v>783</v>
      </c>
      <c r="J65" t="s">
        <v>641</v>
      </c>
      <c r="K65" t="s">
        <v>53</v>
      </c>
      <c r="L65" s="4">
        <v>42614</v>
      </c>
      <c r="M65" s="4"/>
      <c r="N65">
        <v>11</v>
      </c>
      <c r="O65">
        <v>52</v>
      </c>
      <c r="AE65">
        <v>1</v>
      </c>
    </row>
    <row r="66" spans="1:31" x14ac:dyDescent="0.2">
      <c r="A66" s="9">
        <v>2008106</v>
      </c>
      <c r="C66" t="s">
        <v>938</v>
      </c>
      <c r="D66" t="s">
        <v>939</v>
      </c>
      <c r="E66" t="s">
        <v>899</v>
      </c>
      <c r="F66" t="s">
        <v>940</v>
      </c>
      <c r="G66" t="s">
        <v>639</v>
      </c>
      <c r="H66" t="s">
        <v>639</v>
      </c>
      <c r="I66" t="s">
        <v>783</v>
      </c>
      <c r="J66" t="s">
        <v>641</v>
      </c>
      <c r="K66" t="s">
        <v>53</v>
      </c>
      <c r="L66" s="4">
        <v>42188</v>
      </c>
      <c r="M66" s="4"/>
      <c r="N66">
        <v>11</v>
      </c>
      <c r="O66">
        <v>52</v>
      </c>
      <c r="AE66">
        <v>1</v>
      </c>
    </row>
    <row r="67" spans="1:31" x14ac:dyDescent="0.2">
      <c r="A67" s="9">
        <v>2007978</v>
      </c>
      <c r="C67" t="s">
        <v>945</v>
      </c>
      <c r="D67" t="s">
        <v>939</v>
      </c>
      <c r="E67" t="s">
        <v>899</v>
      </c>
      <c r="F67" t="s">
        <v>946</v>
      </c>
      <c r="G67" t="s">
        <v>639</v>
      </c>
      <c r="H67" t="s">
        <v>639</v>
      </c>
      <c r="I67" t="s">
        <v>783</v>
      </c>
      <c r="J67" t="s">
        <v>641</v>
      </c>
      <c r="K67" t="s">
        <v>53</v>
      </c>
      <c r="L67" s="4">
        <v>42076</v>
      </c>
      <c r="M67" s="4"/>
      <c r="N67">
        <v>12</v>
      </c>
      <c r="O67">
        <v>52</v>
      </c>
      <c r="AE67">
        <v>1</v>
      </c>
    </row>
    <row r="68" spans="1:31" x14ac:dyDescent="0.2">
      <c r="A68" s="9">
        <v>2007979</v>
      </c>
      <c r="C68" t="s">
        <v>943</v>
      </c>
      <c r="D68" t="s">
        <v>939</v>
      </c>
      <c r="E68" t="s">
        <v>899</v>
      </c>
      <c r="F68" t="s">
        <v>944</v>
      </c>
      <c r="G68" t="s">
        <v>639</v>
      </c>
      <c r="H68" t="s">
        <v>639</v>
      </c>
      <c r="I68" t="s">
        <v>783</v>
      </c>
      <c r="J68" t="s">
        <v>641</v>
      </c>
      <c r="K68" t="s">
        <v>53</v>
      </c>
      <c r="L68" s="4">
        <v>42076</v>
      </c>
      <c r="M68" s="4"/>
      <c r="N68">
        <v>11</v>
      </c>
      <c r="O68">
        <v>52</v>
      </c>
      <c r="AE68">
        <v>1</v>
      </c>
    </row>
    <row r="69" spans="1:31" x14ac:dyDescent="0.2">
      <c r="A69" s="9">
        <v>2008112</v>
      </c>
      <c r="C69" t="s">
        <v>950</v>
      </c>
      <c r="D69" t="s">
        <v>951</v>
      </c>
      <c r="E69" t="s">
        <v>899</v>
      </c>
      <c r="F69" t="s">
        <v>942</v>
      </c>
      <c r="G69" t="s">
        <v>639</v>
      </c>
      <c r="H69" t="s">
        <v>639</v>
      </c>
      <c r="I69" t="s">
        <v>783</v>
      </c>
      <c r="J69" t="s">
        <v>641</v>
      </c>
      <c r="K69" t="s">
        <v>53</v>
      </c>
      <c r="L69" s="4">
        <v>42200</v>
      </c>
      <c r="M69" s="4"/>
      <c r="N69">
        <v>11</v>
      </c>
      <c r="O69">
        <v>54</v>
      </c>
      <c r="AE69">
        <v>1</v>
      </c>
    </row>
    <row r="70" spans="1:31" x14ac:dyDescent="0.2">
      <c r="A70" s="9">
        <v>2007986</v>
      </c>
      <c r="C70" t="s">
        <v>952</v>
      </c>
      <c r="D70" t="s">
        <v>953</v>
      </c>
      <c r="E70" t="s">
        <v>899</v>
      </c>
      <c r="F70" t="s">
        <v>944</v>
      </c>
      <c r="G70" t="s">
        <v>639</v>
      </c>
      <c r="H70" t="s">
        <v>639</v>
      </c>
      <c r="I70" t="s">
        <v>783</v>
      </c>
      <c r="J70" t="s">
        <v>641</v>
      </c>
      <c r="K70" t="s">
        <v>53</v>
      </c>
      <c r="L70" s="4">
        <v>42079</v>
      </c>
      <c r="M70" s="4"/>
      <c r="N70">
        <v>12</v>
      </c>
      <c r="O70">
        <v>52</v>
      </c>
      <c r="AE70">
        <v>1</v>
      </c>
    </row>
    <row r="71" spans="1:31" x14ac:dyDescent="0.2">
      <c r="A71" s="9">
        <v>2009038</v>
      </c>
      <c r="C71" t="s">
        <v>962</v>
      </c>
      <c r="D71" t="s">
        <v>955</v>
      </c>
      <c r="E71" t="s">
        <v>899</v>
      </c>
      <c r="F71" t="s">
        <v>963</v>
      </c>
      <c r="G71" t="s">
        <v>639</v>
      </c>
      <c r="H71" t="s">
        <v>639</v>
      </c>
      <c r="I71" t="s">
        <v>783</v>
      </c>
      <c r="J71" t="s">
        <v>641</v>
      </c>
      <c r="K71" t="s">
        <v>53</v>
      </c>
      <c r="L71" s="4">
        <v>43048</v>
      </c>
      <c r="M71" s="4"/>
      <c r="N71">
        <v>12</v>
      </c>
      <c r="O71">
        <v>52</v>
      </c>
      <c r="AE71">
        <v>1</v>
      </c>
    </row>
    <row r="72" spans="1:31" x14ac:dyDescent="0.2">
      <c r="A72" s="9">
        <v>2008237</v>
      </c>
      <c r="C72" t="s">
        <v>964</v>
      </c>
      <c r="D72" t="s">
        <v>955</v>
      </c>
      <c r="E72" t="s">
        <v>899</v>
      </c>
      <c r="F72" t="s">
        <v>965</v>
      </c>
      <c r="G72" t="s">
        <v>639</v>
      </c>
      <c r="H72" t="s">
        <v>639</v>
      </c>
      <c r="I72" t="s">
        <v>783</v>
      </c>
      <c r="J72" t="s">
        <v>641</v>
      </c>
      <c r="K72" t="s">
        <v>53</v>
      </c>
      <c r="L72" s="4">
        <v>42333</v>
      </c>
      <c r="M72" s="4"/>
      <c r="N72">
        <v>12</v>
      </c>
      <c r="O72">
        <v>52</v>
      </c>
      <c r="AE72">
        <v>1</v>
      </c>
    </row>
    <row r="73" spans="1:31" x14ac:dyDescent="0.2">
      <c r="A73" s="9">
        <v>2008140</v>
      </c>
      <c r="C73" t="s">
        <v>961</v>
      </c>
      <c r="D73" t="s">
        <v>955</v>
      </c>
      <c r="E73" t="s">
        <v>899</v>
      </c>
      <c r="F73" t="s">
        <v>940</v>
      </c>
      <c r="G73" t="s">
        <v>639</v>
      </c>
      <c r="H73" t="s">
        <v>639</v>
      </c>
      <c r="I73" t="s">
        <v>783</v>
      </c>
      <c r="J73" t="s">
        <v>641</v>
      </c>
      <c r="K73" t="s">
        <v>53</v>
      </c>
      <c r="L73" s="4">
        <v>42221</v>
      </c>
      <c r="M73" s="4"/>
      <c r="N73">
        <v>12</v>
      </c>
      <c r="O73">
        <v>52</v>
      </c>
      <c r="AE73">
        <v>1</v>
      </c>
    </row>
    <row r="74" spans="1:31" x14ac:dyDescent="0.2">
      <c r="A74" s="9">
        <v>2006962</v>
      </c>
      <c r="C74" t="s">
        <v>959</v>
      </c>
      <c r="D74" t="s">
        <v>955</v>
      </c>
      <c r="E74" t="s">
        <v>948</v>
      </c>
      <c r="F74" t="s">
        <v>960</v>
      </c>
      <c r="G74" t="s">
        <v>639</v>
      </c>
      <c r="H74" t="s">
        <v>639</v>
      </c>
      <c r="I74" t="s">
        <v>783</v>
      </c>
      <c r="J74" t="s">
        <v>641</v>
      </c>
      <c r="K74" t="s">
        <v>53</v>
      </c>
      <c r="L74" s="4">
        <v>41253</v>
      </c>
      <c r="M74" s="4"/>
      <c r="N74">
        <v>12</v>
      </c>
      <c r="O74">
        <v>52</v>
      </c>
      <c r="AE74">
        <v>1</v>
      </c>
    </row>
    <row r="75" spans="1:31" x14ac:dyDescent="0.2">
      <c r="A75" s="9">
        <v>2009168</v>
      </c>
      <c r="C75" t="s">
        <v>957</v>
      </c>
      <c r="D75" t="s">
        <v>955</v>
      </c>
      <c r="E75" t="s">
        <v>958</v>
      </c>
      <c r="F75" t="s">
        <v>946</v>
      </c>
      <c r="G75" t="s">
        <v>639</v>
      </c>
      <c r="H75" t="s">
        <v>639</v>
      </c>
      <c r="I75" t="s">
        <v>783</v>
      </c>
      <c r="J75" t="s">
        <v>641</v>
      </c>
      <c r="K75" t="s">
        <v>53</v>
      </c>
      <c r="L75" s="4">
        <v>43137</v>
      </c>
      <c r="M75" s="4"/>
      <c r="N75">
        <v>12</v>
      </c>
      <c r="O75">
        <v>52</v>
      </c>
      <c r="AE75">
        <v>1</v>
      </c>
    </row>
    <row r="76" spans="1:31" x14ac:dyDescent="0.2">
      <c r="A76" s="9">
        <v>2007984</v>
      </c>
      <c r="C76" t="s">
        <v>954</v>
      </c>
      <c r="D76" t="s">
        <v>955</v>
      </c>
      <c r="E76" t="s">
        <v>899</v>
      </c>
      <c r="F76" t="s">
        <v>956</v>
      </c>
      <c r="G76" t="s">
        <v>639</v>
      </c>
      <c r="H76" t="s">
        <v>639</v>
      </c>
      <c r="I76" t="s">
        <v>783</v>
      </c>
      <c r="J76" t="s">
        <v>641</v>
      </c>
      <c r="K76" t="s">
        <v>53</v>
      </c>
      <c r="L76" s="4">
        <v>42076</v>
      </c>
      <c r="M76" s="4"/>
      <c r="N76">
        <v>12</v>
      </c>
      <c r="O76">
        <v>52</v>
      </c>
      <c r="AE76">
        <v>1</v>
      </c>
    </row>
    <row r="77" spans="1:31" x14ac:dyDescent="0.2">
      <c r="A77" s="9">
        <v>1000023</v>
      </c>
      <c r="D77" t="s">
        <v>638</v>
      </c>
      <c r="G77" t="s">
        <v>639</v>
      </c>
      <c r="H77" t="s">
        <v>639</v>
      </c>
      <c r="I77" t="s">
        <v>640</v>
      </c>
      <c r="J77" t="s">
        <v>641</v>
      </c>
      <c r="K77" t="s">
        <v>53</v>
      </c>
      <c r="L77" s="4">
        <v>40976</v>
      </c>
      <c r="M77" s="4"/>
      <c r="N77">
        <v>11</v>
      </c>
      <c r="O77">
        <v>49</v>
      </c>
      <c r="P77">
        <v>0</v>
      </c>
      <c r="Q77">
        <v>0</v>
      </c>
      <c r="R77">
        <v>0</v>
      </c>
      <c r="T77">
        <v>0</v>
      </c>
      <c r="AE77">
        <v>1</v>
      </c>
    </row>
    <row r="78" spans="1:31" x14ac:dyDescent="0.2">
      <c r="A78" s="9">
        <v>2007825</v>
      </c>
      <c r="C78" t="s">
        <v>966</v>
      </c>
      <c r="D78" t="s">
        <v>642</v>
      </c>
      <c r="E78" t="s">
        <v>967</v>
      </c>
      <c r="F78" t="s">
        <v>967</v>
      </c>
      <c r="G78" t="s">
        <v>639</v>
      </c>
      <c r="H78" t="s">
        <v>639</v>
      </c>
      <c r="I78" t="s">
        <v>783</v>
      </c>
      <c r="J78" t="s">
        <v>641</v>
      </c>
      <c r="K78" t="s">
        <v>53</v>
      </c>
      <c r="L78" s="4">
        <v>41876</v>
      </c>
      <c r="M78" s="4"/>
      <c r="N78">
        <v>12</v>
      </c>
      <c r="O78">
        <v>52</v>
      </c>
      <c r="AE78">
        <v>1</v>
      </c>
    </row>
    <row r="79" spans="1:31" x14ac:dyDescent="0.2">
      <c r="A79" s="9">
        <v>1000022</v>
      </c>
      <c r="D79" t="s">
        <v>642</v>
      </c>
      <c r="G79" t="s">
        <v>639</v>
      </c>
      <c r="H79" t="s">
        <v>639</v>
      </c>
      <c r="I79" t="s">
        <v>640</v>
      </c>
      <c r="J79" t="s">
        <v>641</v>
      </c>
      <c r="K79" t="s">
        <v>53</v>
      </c>
      <c r="L79" s="4">
        <v>40976</v>
      </c>
      <c r="M79" s="4"/>
      <c r="N79">
        <v>12</v>
      </c>
      <c r="O79">
        <v>52</v>
      </c>
      <c r="P79">
        <v>0</v>
      </c>
      <c r="Q79">
        <v>0</v>
      </c>
      <c r="R79">
        <v>0</v>
      </c>
      <c r="T79">
        <v>0</v>
      </c>
      <c r="AE79">
        <v>1</v>
      </c>
    </row>
    <row r="80" spans="1:31" x14ac:dyDescent="0.2">
      <c r="A80" s="9">
        <v>2010676</v>
      </c>
      <c r="C80" t="s">
        <v>968</v>
      </c>
      <c r="D80" t="s">
        <v>969</v>
      </c>
      <c r="E80" t="s">
        <v>781</v>
      </c>
      <c r="F80" t="s">
        <v>782</v>
      </c>
      <c r="G80" t="s">
        <v>639</v>
      </c>
      <c r="H80" t="s">
        <v>639</v>
      </c>
      <c r="I80" t="s">
        <v>772</v>
      </c>
      <c r="J80" t="s">
        <v>729</v>
      </c>
      <c r="K80" t="s">
        <v>54</v>
      </c>
      <c r="L80" s="4">
        <v>2</v>
      </c>
      <c r="M80" s="4"/>
      <c r="AE80">
        <v>1</v>
      </c>
    </row>
    <row r="81" spans="1:31" x14ac:dyDescent="0.2">
      <c r="A81" s="9">
        <v>2010824</v>
      </c>
      <c r="C81" t="s">
        <v>970</v>
      </c>
      <c r="D81" t="s">
        <v>971</v>
      </c>
      <c r="E81" t="s">
        <v>972</v>
      </c>
      <c r="F81" t="s">
        <v>973</v>
      </c>
      <c r="G81" t="s">
        <v>639</v>
      </c>
      <c r="H81" t="s">
        <v>639</v>
      </c>
      <c r="I81" t="s">
        <v>772</v>
      </c>
      <c r="J81" t="s">
        <v>729</v>
      </c>
      <c r="K81" t="s">
        <v>54</v>
      </c>
      <c r="L81" s="4">
        <v>2</v>
      </c>
      <c r="M81" s="4"/>
      <c r="AE81">
        <v>1</v>
      </c>
    </row>
    <row r="82" spans="1:31" x14ac:dyDescent="0.2">
      <c r="A82" s="9">
        <v>2010810</v>
      </c>
      <c r="C82" t="s">
        <v>974</v>
      </c>
      <c r="D82" t="s">
        <v>975</v>
      </c>
      <c r="E82" t="s">
        <v>972</v>
      </c>
      <c r="F82" t="s">
        <v>973</v>
      </c>
      <c r="G82" t="s">
        <v>639</v>
      </c>
      <c r="H82" t="s">
        <v>639</v>
      </c>
      <c r="I82" t="s">
        <v>772</v>
      </c>
      <c r="J82" t="s">
        <v>729</v>
      </c>
      <c r="K82" t="s">
        <v>54</v>
      </c>
      <c r="L82" s="4">
        <v>2</v>
      </c>
      <c r="M82" s="4"/>
      <c r="AE82">
        <v>1</v>
      </c>
    </row>
    <row r="83" spans="1:31" x14ac:dyDescent="0.2">
      <c r="A83" s="9">
        <v>2010752</v>
      </c>
      <c r="C83" t="s">
        <v>976</v>
      </c>
      <c r="D83" t="s">
        <v>977</v>
      </c>
      <c r="E83" t="s">
        <v>978</v>
      </c>
      <c r="F83" t="s">
        <v>979</v>
      </c>
      <c r="G83" t="s">
        <v>639</v>
      </c>
      <c r="H83" t="s">
        <v>639</v>
      </c>
      <c r="I83" t="s">
        <v>772</v>
      </c>
      <c r="J83" t="s">
        <v>729</v>
      </c>
      <c r="K83" t="s">
        <v>54</v>
      </c>
      <c r="L83" s="4">
        <v>2</v>
      </c>
      <c r="M83" s="4"/>
      <c r="N83">
        <v>4</v>
      </c>
      <c r="O83">
        <v>8</v>
      </c>
      <c r="P83">
        <v>4</v>
      </c>
      <c r="V83">
        <v>1.9999999552965164E-2</v>
      </c>
      <c r="X83">
        <v>0.10000000149011612</v>
      </c>
      <c r="Y83">
        <v>2.9999999329447746E-2</v>
      </c>
      <c r="AE83">
        <v>1</v>
      </c>
    </row>
    <row r="84" spans="1:31" x14ac:dyDescent="0.2">
      <c r="A84" s="9">
        <v>2007947</v>
      </c>
      <c r="C84" t="s">
        <v>980</v>
      </c>
      <c r="D84" t="s">
        <v>981</v>
      </c>
      <c r="E84" t="s">
        <v>911</v>
      </c>
      <c r="F84" t="s">
        <v>912</v>
      </c>
      <c r="G84" t="s">
        <v>639</v>
      </c>
      <c r="H84" t="s">
        <v>639</v>
      </c>
      <c r="I84" t="s">
        <v>783</v>
      </c>
      <c r="J84" t="s">
        <v>647</v>
      </c>
      <c r="K84" t="s">
        <v>53</v>
      </c>
      <c r="L84" s="4">
        <v>42067</v>
      </c>
      <c r="M84" s="4"/>
      <c r="V84">
        <v>5</v>
      </c>
      <c r="AE84">
        <v>1</v>
      </c>
    </row>
    <row r="85" spans="1:31" x14ac:dyDescent="0.2">
      <c r="A85" s="9">
        <v>2007994</v>
      </c>
      <c r="C85" t="s">
        <v>982</v>
      </c>
      <c r="D85" t="s">
        <v>983</v>
      </c>
      <c r="E85" t="s">
        <v>911</v>
      </c>
      <c r="F85" t="s">
        <v>912</v>
      </c>
      <c r="G85" t="s">
        <v>639</v>
      </c>
      <c r="H85" t="s">
        <v>639</v>
      </c>
      <c r="I85" t="s">
        <v>772</v>
      </c>
      <c r="J85" t="s">
        <v>647</v>
      </c>
      <c r="K85" t="s">
        <v>54</v>
      </c>
      <c r="L85" s="4">
        <v>2</v>
      </c>
      <c r="M85" s="4"/>
      <c r="P85">
        <v>20</v>
      </c>
      <c r="W85">
        <v>0.5</v>
      </c>
      <c r="AE85">
        <v>1.47</v>
      </c>
    </row>
    <row r="86" spans="1:31" x14ac:dyDescent="0.2">
      <c r="A86" s="9">
        <v>2009316</v>
      </c>
      <c r="C86" t="s">
        <v>984</v>
      </c>
      <c r="D86" t="s">
        <v>985</v>
      </c>
      <c r="E86" t="s">
        <v>911</v>
      </c>
      <c r="F86" t="s">
        <v>912</v>
      </c>
      <c r="G86" t="s">
        <v>639</v>
      </c>
      <c r="H86" t="s">
        <v>639</v>
      </c>
      <c r="I86" t="s">
        <v>772</v>
      </c>
      <c r="J86" t="s">
        <v>647</v>
      </c>
      <c r="K86" t="s">
        <v>54</v>
      </c>
      <c r="L86" s="4">
        <v>2</v>
      </c>
      <c r="M86" s="4"/>
      <c r="P86">
        <v>20</v>
      </c>
      <c r="AE86">
        <v>1</v>
      </c>
    </row>
    <row r="87" spans="1:31" x14ac:dyDescent="0.2">
      <c r="A87" s="9">
        <v>2007600</v>
      </c>
      <c r="C87" t="s">
        <v>986</v>
      </c>
      <c r="D87" t="s">
        <v>987</v>
      </c>
      <c r="E87" t="s">
        <v>988</v>
      </c>
      <c r="F87" t="s">
        <v>989</v>
      </c>
      <c r="G87" t="s">
        <v>639</v>
      </c>
      <c r="H87" t="s">
        <v>639</v>
      </c>
      <c r="I87" t="s">
        <v>772</v>
      </c>
      <c r="J87" t="s">
        <v>729</v>
      </c>
      <c r="K87" t="s">
        <v>54</v>
      </c>
      <c r="L87" s="4">
        <v>2</v>
      </c>
      <c r="M87" s="4"/>
      <c r="V87">
        <v>0.40000000596046448</v>
      </c>
      <c r="W87">
        <v>0.20000000298023224</v>
      </c>
      <c r="X87">
        <v>0.60000002384185791</v>
      </c>
      <c r="Y87">
        <v>0.40000000596046448</v>
      </c>
      <c r="Z87">
        <v>0.60000002384185791</v>
      </c>
      <c r="AE87">
        <v>1.1499999999999999</v>
      </c>
    </row>
    <row r="88" spans="1:31" x14ac:dyDescent="0.2">
      <c r="A88" s="9">
        <v>2007643</v>
      </c>
      <c r="C88" t="s">
        <v>990</v>
      </c>
      <c r="D88" t="s">
        <v>991</v>
      </c>
      <c r="E88" t="s">
        <v>839</v>
      </c>
      <c r="F88" t="s">
        <v>840</v>
      </c>
      <c r="G88" t="s">
        <v>639</v>
      </c>
      <c r="H88" t="s">
        <v>639</v>
      </c>
      <c r="I88" t="s">
        <v>772</v>
      </c>
      <c r="J88" t="s">
        <v>729</v>
      </c>
      <c r="K88" t="s">
        <v>53</v>
      </c>
      <c r="L88" s="4">
        <v>2</v>
      </c>
      <c r="M88" s="4"/>
      <c r="V88">
        <v>0.20000000298023224</v>
      </c>
      <c r="W88">
        <v>0.15999999642372131</v>
      </c>
      <c r="X88">
        <v>0.60000002384185791</v>
      </c>
      <c r="Z88">
        <v>0.15999999642372131</v>
      </c>
      <c r="AA88">
        <v>2.9999999329447746E-2</v>
      </c>
      <c r="AE88">
        <v>1</v>
      </c>
    </row>
    <row r="89" spans="1:31" x14ac:dyDescent="0.2">
      <c r="A89" s="9">
        <v>2009584</v>
      </c>
      <c r="C89" t="s">
        <v>992</v>
      </c>
      <c r="D89" t="s">
        <v>993</v>
      </c>
      <c r="E89" t="s">
        <v>839</v>
      </c>
      <c r="F89" t="s">
        <v>994</v>
      </c>
      <c r="G89" t="s">
        <v>639</v>
      </c>
      <c r="H89" t="s">
        <v>639</v>
      </c>
      <c r="I89" t="s">
        <v>772</v>
      </c>
      <c r="J89" t="s">
        <v>729</v>
      </c>
      <c r="K89" t="s">
        <v>54</v>
      </c>
      <c r="L89" s="4">
        <v>2</v>
      </c>
      <c r="M89" s="4"/>
      <c r="AE89">
        <v>1</v>
      </c>
    </row>
    <row r="90" spans="1:31" x14ac:dyDescent="0.2">
      <c r="A90" s="9">
        <v>2009596</v>
      </c>
      <c r="C90" t="s">
        <v>995</v>
      </c>
      <c r="D90" t="s">
        <v>996</v>
      </c>
      <c r="E90" t="s">
        <v>839</v>
      </c>
      <c r="F90" t="s">
        <v>994</v>
      </c>
      <c r="G90" t="s">
        <v>639</v>
      </c>
      <c r="H90" t="s">
        <v>639</v>
      </c>
      <c r="I90" t="s">
        <v>772</v>
      </c>
      <c r="J90" t="s">
        <v>729</v>
      </c>
      <c r="K90" t="s">
        <v>54</v>
      </c>
      <c r="L90" s="4">
        <v>2</v>
      </c>
      <c r="M90" s="4"/>
      <c r="AE90">
        <v>1</v>
      </c>
    </row>
    <row r="91" spans="1:31" x14ac:dyDescent="0.2">
      <c r="A91" s="9">
        <v>2007644</v>
      </c>
      <c r="C91" t="s">
        <v>997</v>
      </c>
      <c r="D91" t="s">
        <v>998</v>
      </c>
      <c r="E91" t="s">
        <v>839</v>
      </c>
      <c r="F91" t="s">
        <v>840</v>
      </c>
      <c r="G91" t="s">
        <v>639</v>
      </c>
      <c r="H91" t="s">
        <v>639</v>
      </c>
      <c r="I91" t="s">
        <v>772</v>
      </c>
      <c r="J91" t="s">
        <v>729</v>
      </c>
      <c r="K91" t="s">
        <v>53</v>
      </c>
      <c r="L91" s="4">
        <v>2</v>
      </c>
      <c r="M91" s="4"/>
      <c r="V91">
        <v>0.20000000298023224</v>
      </c>
      <c r="W91">
        <v>0.15999999642372131</v>
      </c>
      <c r="AE91">
        <v>1</v>
      </c>
    </row>
    <row r="92" spans="1:31" x14ac:dyDescent="0.2">
      <c r="A92" s="9">
        <v>2010014</v>
      </c>
      <c r="C92" t="s">
        <v>999</v>
      </c>
      <c r="D92" t="s">
        <v>1000</v>
      </c>
      <c r="E92" t="s">
        <v>1001</v>
      </c>
      <c r="F92" t="s">
        <v>1002</v>
      </c>
      <c r="G92" t="s">
        <v>639</v>
      </c>
      <c r="H92" t="s">
        <v>639</v>
      </c>
      <c r="I92" t="s">
        <v>772</v>
      </c>
      <c r="J92" t="s">
        <v>729</v>
      </c>
      <c r="K92" t="s">
        <v>53</v>
      </c>
      <c r="L92" s="4">
        <v>2</v>
      </c>
      <c r="M92" s="4"/>
      <c r="N92">
        <v>2.7999999523162842</v>
      </c>
      <c r="O92">
        <v>0.5</v>
      </c>
      <c r="P92">
        <v>2</v>
      </c>
      <c r="R92">
        <v>0.5</v>
      </c>
      <c r="AC92">
        <v>55</v>
      </c>
      <c r="AE92">
        <v>1</v>
      </c>
    </row>
    <row r="93" spans="1:31" x14ac:dyDescent="0.2">
      <c r="A93" s="9">
        <v>2010013</v>
      </c>
      <c r="C93" t="s">
        <v>1003</v>
      </c>
      <c r="D93" t="s">
        <v>1004</v>
      </c>
      <c r="E93" t="s">
        <v>1001</v>
      </c>
      <c r="F93" t="s">
        <v>1002</v>
      </c>
      <c r="G93" t="s">
        <v>639</v>
      </c>
      <c r="H93" t="s">
        <v>639</v>
      </c>
      <c r="I93" t="s">
        <v>772</v>
      </c>
      <c r="J93" t="s">
        <v>729</v>
      </c>
      <c r="K93" t="s">
        <v>53</v>
      </c>
      <c r="L93" s="4">
        <v>2</v>
      </c>
      <c r="M93" s="4"/>
      <c r="N93">
        <v>2</v>
      </c>
      <c r="O93">
        <v>0.5</v>
      </c>
      <c r="P93">
        <v>1.5</v>
      </c>
      <c r="R93">
        <v>0.5</v>
      </c>
      <c r="AC93">
        <v>50</v>
      </c>
      <c r="AE93">
        <v>1</v>
      </c>
    </row>
    <row r="94" spans="1:31" x14ac:dyDescent="0.2">
      <c r="A94" s="9">
        <v>2008953</v>
      </c>
      <c r="C94" t="s">
        <v>1005</v>
      </c>
      <c r="D94" t="s">
        <v>1006</v>
      </c>
      <c r="E94" t="s">
        <v>1007</v>
      </c>
      <c r="F94" t="s">
        <v>1008</v>
      </c>
      <c r="G94" t="s">
        <v>639</v>
      </c>
      <c r="H94" t="s">
        <v>639</v>
      </c>
      <c r="I94" t="s">
        <v>772</v>
      </c>
      <c r="J94" t="s">
        <v>647</v>
      </c>
      <c r="K94" t="s">
        <v>54</v>
      </c>
      <c r="L94" s="4">
        <v>2</v>
      </c>
      <c r="M94" s="4"/>
      <c r="AE94">
        <v>1</v>
      </c>
    </row>
    <row r="95" spans="1:31" x14ac:dyDescent="0.2">
      <c r="A95" s="9">
        <v>2010347</v>
      </c>
      <c r="C95" t="s">
        <v>1009</v>
      </c>
      <c r="D95" t="s">
        <v>1010</v>
      </c>
      <c r="E95" t="s">
        <v>1011</v>
      </c>
      <c r="F95" t="s">
        <v>1011</v>
      </c>
      <c r="G95" t="s">
        <v>639</v>
      </c>
      <c r="H95" t="s">
        <v>639</v>
      </c>
      <c r="I95" t="s">
        <v>772</v>
      </c>
      <c r="J95" t="s">
        <v>729</v>
      </c>
      <c r="K95" t="s">
        <v>54</v>
      </c>
      <c r="L95" s="4">
        <v>2</v>
      </c>
      <c r="M95" s="4"/>
      <c r="N95">
        <v>8</v>
      </c>
      <c r="AE95">
        <v>1</v>
      </c>
    </row>
    <row r="96" spans="1:31" x14ac:dyDescent="0.2">
      <c r="A96" s="9">
        <v>2008004</v>
      </c>
      <c r="C96" t="s">
        <v>1012</v>
      </c>
      <c r="D96" t="s">
        <v>1013</v>
      </c>
      <c r="E96" t="s">
        <v>815</v>
      </c>
      <c r="F96" t="s">
        <v>816</v>
      </c>
      <c r="G96" t="s">
        <v>639</v>
      </c>
      <c r="H96" t="s">
        <v>639</v>
      </c>
      <c r="I96" t="s">
        <v>783</v>
      </c>
      <c r="J96" t="s">
        <v>641</v>
      </c>
      <c r="K96" t="s">
        <v>53</v>
      </c>
      <c r="L96" s="4">
        <v>42093</v>
      </c>
      <c r="M96" s="4"/>
      <c r="N96">
        <v>15</v>
      </c>
      <c r="O96">
        <v>8</v>
      </c>
      <c r="P96">
        <v>12</v>
      </c>
      <c r="R96">
        <v>2</v>
      </c>
      <c r="T96">
        <v>8</v>
      </c>
      <c r="V96">
        <v>1.9999999552965164E-2</v>
      </c>
      <c r="W96">
        <v>5.000000074505806E-2</v>
      </c>
      <c r="X96">
        <v>0.40000000596046448</v>
      </c>
      <c r="Y96">
        <v>1.9999999552965164E-2</v>
      </c>
      <c r="Z96">
        <v>5.9999998658895493E-2</v>
      </c>
      <c r="AA96">
        <v>1.4999999664723873E-2</v>
      </c>
      <c r="AE96">
        <v>1</v>
      </c>
    </row>
    <row r="97" spans="1:31" x14ac:dyDescent="0.2">
      <c r="A97" s="9">
        <v>2008007</v>
      </c>
      <c r="C97" t="s">
        <v>1014</v>
      </c>
      <c r="D97" t="s">
        <v>1015</v>
      </c>
      <c r="E97" t="s">
        <v>815</v>
      </c>
      <c r="F97" t="s">
        <v>816</v>
      </c>
      <c r="G97" t="s">
        <v>639</v>
      </c>
      <c r="H97" t="s">
        <v>639</v>
      </c>
      <c r="I97" t="s">
        <v>783</v>
      </c>
      <c r="J97" t="s">
        <v>641</v>
      </c>
      <c r="K97" t="s">
        <v>53</v>
      </c>
      <c r="L97" s="4">
        <v>42093</v>
      </c>
      <c r="M97" s="4"/>
      <c r="N97">
        <v>16</v>
      </c>
      <c r="O97">
        <v>8</v>
      </c>
      <c r="P97">
        <v>12</v>
      </c>
      <c r="R97">
        <v>2</v>
      </c>
      <c r="T97">
        <v>8</v>
      </c>
      <c r="V97">
        <v>1.9999999552965164E-2</v>
      </c>
      <c r="W97">
        <v>5.000000074505806E-2</v>
      </c>
      <c r="X97">
        <v>0.40000000596046448</v>
      </c>
      <c r="Y97">
        <v>1.9999999552965164E-2</v>
      </c>
      <c r="Z97">
        <v>5.9999998658895493E-2</v>
      </c>
      <c r="AA97">
        <v>1.4999999664723873E-2</v>
      </c>
      <c r="AE97">
        <v>1</v>
      </c>
    </row>
    <row r="98" spans="1:31" x14ac:dyDescent="0.2">
      <c r="A98" s="9">
        <v>2008006</v>
      </c>
      <c r="C98" t="s">
        <v>1016</v>
      </c>
      <c r="D98" t="s">
        <v>1017</v>
      </c>
      <c r="E98" t="s">
        <v>815</v>
      </c>
      <c r="F98" t="s">
        <v>816</v>
      </c>
      <c r="G98" t="s">
        <v>639</v>
      </c>
      <c r="H98" t="s">
        <v>639</v>
      </c>
      <c r="I98" t="s">
        <v>783</v>
      </c>
      <c r="J98" t="s">
        <v>641</v>
      </c>
      <c r="K98" t="s">
        <v>53</v>
      </c>
      <c r="L98" s="4">
        <v>42093</v>
      </c>
      <c r="M98" s="4"/>
      <c r="N98">
        <v>16</v>
      </c>
      <c r="O98">
        <v>8</v>
      </c>
      <c r="P98">
        <v>12</v>
      </c>
      <c r="R98">
        <v>2</v>
      </c>
      <c r="T98">
        <v>8</v>
      </c>
      <c r="V98">
        <v>1.9999999552965164E-2</v>
      </c>
      <c r="W98">
        <v>5.000000074505806E-2</v>
      </c>
      <c r="X98">
        <v>0.40000000596046448</v>
      </c>
      <c r="Y98">
        <v>1.9999999552965164E-2</v>
      </c>
      <c r="Z98">
        <v>5.9999998658895493E-2</v>
      </c>
      <c r="AE98">
        <v>1</v>
      </c>
    </row>
    <row r="99" spans="1:31" x14ac:dyDescent="0.2">
      <c r="A99" s="9">
        <v>2008005</v>
      </c>
      <c r="C99" t="s">
        <v>1018</v>
      </c>
      <c r="D99" t="s">
        <v>1019</v>
      </c>
      <c r="E99" t="s">
        <v>815</v>
      </c>
      <c r="F99" t="s">
        <v>816</v>
      </c>
      <c r="G99" t="s">
        <v>639</v>
      </c>
      <c r="H99" t="s">
        <v>639</v>
      </c>
      <c r="I99" t="s">
        <v>783</v>
      </c>
      <c r="J99" t="s">
        <v>641</v>
      </c>
      <c r="K99" t="s">
        <v>53</v>
      </c>
      <c r="L99" s="4">
        <v>42093</v>
      </c>
      <c r="M99" s="4"/>
      <c r="N99">
        <v>16</v>
      </c>
      <c r="O99">
        <v>8</v>
      </c>
      <c r="P99">
        <v>12</v>
      </c>
      <c r="R99">
        <v>2</v>
      </c>
      <c r="T99">
        <v>8</v>
      </c>
      <c r="V99">
        <v>1.9999999552965164E-2</v>
      </c>
      <c r="W99">
        <v>5.000000074505806E-2</v>
      </c>
      <c r="X99">
        <v>0.40000000596046448</v>
      </c>
      <c r="Y99">
        <v>1.9999999552965164E-2</v>
      </c>
      <c r="Z99">
        <v>5.9999998658895493E-2</v>
      </c>
      <c r="AA99">
        <v>1.4999999664723873E-2</v>
      </c>
      <c r="AE99">
        <v>1</v>
      </c>
    </row>
    <row r="100" spans="1:31" x14ac:dyDescent="0.2">
      <c r="A100" s="9">
        <v>2008008</v>
      </c>
      <c r="C100" t="s">
        <v>1020</v>
      </c>
      <c r="D100" t="s">
        <v>1021</v>
      </c>
      <c r="E100" t="s">
        <v>815</v>
      </c>
      <c r="F100" t="s">
        <v>816</v>
      </c>
      <c r="G100" t="s">
        <v>639</v>
      </c>
      <c r="H100" t="s">
        <v>639</v>
      </c>
      <c r="I100" t="s">
        <v>783</v>
      </c>
      <c r="J100" t="s">
        <v>641</v>
      </c>
      <c r="K100" t="s">
        <v>53</v>
      </c>
      <c r="L100" s="4">
        <v>42094</v>
      </c>
      <c r="M100" s="4"/>
      <c r="N100">
        <v>20</v>
      </c>
      <c r="O100">
        <v>5</v>
      </c>
      <c r="P100">
        <v>10</v>
      </c>
      <c r="R100">
        <v>3</v>
      </c>
      <c r="T100">
        <v>5</v>
      </c>
      <c r="V100">
        <v>1.9999999552965164E-2</v>
      </c>
      <c r="X100">
        <v>0.30000001192092896</v>
      </c>
      <c r="Y100">
        <v>1.9999999552965164E-2</v>
      </c>
      <c r="AE100">
        <v>1</v>
      </c>
    </row>
    <row r="101" spans="1:31" x14ac:dyDescent="0.2">
      <c r="A101" s="9">
        <v>2007028</v>
      </c>
      <c r="C101" t="s">
        <v>1022</v>
      </c>
      <c r="D101" t="s">
        <v>1023</v>
      </c>
      <c r="E101" t="s">
        <v>1024</v>
      </c>
      <c r="F101" t="s">
        <v>1025</v>
      </c>
      <c r="G101" t="s">
        <v>639</v>
      </c>
      <c r="H101" t="s">
        <v>639</v>
      </c>
      <c r="I101" t="s">
        <v>772</v>
      </c>
      <c r="J101" t="s">
        <v>729</v>
      </c>
      <c r="K101" t="s">
        <v>54</v>
      </c>
      <c r="L101" s="4">
        <v>2</v>
      </c>
      <c r="M101" s="4"/>
      <c r="AC101">
        <v>10</v>
      </c>
      <c r="AE101">
        <v>1</v>
      </c>
    </row>
    <row r="102" spans="1:31" x14ac:dyDescent="0.2">
      <c r="A102" s="9">
        <v>2008831</v>
      </c>
      <c r="C102" t="s">
        <v>1026</v>
      </c>
      <c r="D102" t="s">
        <v>1027</v>
      </c>
      <c r="E102" t="s">
        <v>815</v>
      </c>
      <c r="F102" t="s">
        <v>816</v>
      </c>
      <c r="G102" t="s">
        <v>639</v>
      </c>
      <c r="H102" t="s">
        <v>639</v>
      </c>
      <c r="I102" t="s">
        <v>783</v>
      </c>
      <c r="J102" t="s">
        <v>647</v>
      </c>
      <c r="K102" t="s">
        <v>54</v>
      </c>
      <c r="L102" s="4">
        <v>42858</v>
      </c>
      <c r="M102" s="4"/>
      <c r="Y102">
        <v>11</v>
      </c>
      <c r="AE102">
        <v>1</v>
      </c>
    </row>
    <row r="103" spans="1:31" x14ac:dyDescent="0.2">
      <c r="A103" s="9">
        <v>2008021</v>
      </c>
      <c r="C103" t="s">
        <v>1028</v>
      </c>
      <c r="D103" t="s">
        <v>1029</v>
      </c>
      <c r="E103" t="s">
        <v>815</v>
      </c>
      <c r="F103" t="s">
        <v>816</v>
      </c>
      <c r="G103" t="s">
        <v>639</v>
      </c>
      <c r="H103" t="s">
        <v>639</v>
      </c>
      <c r="I103" t="s">
        <v>783</v>
      </c>
      <c r="J103" t="s">
        <v>641</v>
      </c>
      <c r="K103" t="s">
        <v>54</v>
      </c>
      <c r="L103" s="4">
        <v>42095</v>
      </c>
      <c r="M103" s="4"/>
      <c r="N103">
        <v>9</v>
      </c>
      <c r="Q103">
        <v>10.699999809265137</v>
      </c>
      <c r="V103">
        <v>9.9999997764825821E-3</v>
      </c>
      <c r="Y103">
        <v>0.20000000298023224</v>
      </c>
      <c r="Z103">
        <v>0.40000000596046448</v>
      </c>
      <c r="AE103">
        <v>1</v>
      </c>
    </row>
    <row r="104" spans="1:31" x14ac:dyDescent="0.2">
      <c r="A104" s="9">
        <v>2008009</v>
      </c>
      <c r="C104" t="s">
        <v>1030</v>
      </c>
      <c r="D104" t="s">
        <v>1031</v>
      </c>
      <c r="E104" t="s">
        <v>815</v>
      </c>
      <c r="F104" t="s">
        <v>816</v>
      </c>
      <c r="G104" t="s">
        <v>639</v>
      </c>
      <c r="H104" t="s">
        <v>639</v>
      </c>
      <c r="I104" t="s">
        <v>783</v>
      </c>
      <c r="J104" t="s">
        <v>641</v>
      </c>
      <c r="K104" t="s">
        <v>53</v>
      </c>
      <c r="L104" s="4">
        <v>42094</v>
      </c>
      <c r="M104" s="4"/>
      <c r="N104">
        <v>27</v>
      </c>
      <c r="R104">
        <v>3</v>
      </c>
      <c r="V104">
        <v>9.9999997764825821E-3</v>
      </c>
      <c r="W104">
        <v>0.20000000298023224</v>
      </c>
      <c r="X104">
        <v>1.9999999552965164E-2</v>
      </c>
      <c r="Y104">
        <v>1.9999999552965164E-2</v>
      </c>
      <c r="Z104">
        <v>1</v>
      </c>
      <c r="AA104">
        <v>4.999999888241291E-3</v>
      </c>
      <c r="AE104">
        <v>1</v>
      </c>
    </row>
    <row r="105" spans="1:31" x14ac:dyDescent="0.2">
      <c r="A105" s="9">
        <v>2010537</v>
      </c>
      <c r="C105" t="s">
        <v>1032</v>
      </c>
      <c r="D105" t="s">
        <v>1033</v>
      </c>
      <c r="E105" t="s">
        <v>1034</v>
      </c>
      <c r="F105" t="s">
        <v>894</v>
      </c>
      <c r="G105" t="s">
        <v>639</v>
      </c>
      <c r="H105" t="s">
        <v>639</v>
      </c>
      <c r="I105" t="s">
        <v>783</v>
      </c>
      <c r="J105" t="s">
        <v>647</v>
      </c>
      <c r="K105" t="s">
        <v>54</v>
      </c>
      <c r="L105" s="4">
        <v>44390</v>
      </c>
      <c r="M105" s="4"/>
      <c r="W105">
        <v>25</v>
      </c>
      <c r="AE105">
        <v>3.77</v>
      </c>
    </row>
    <row r="106" spans="1:31" x14ac:dyDescent="0.2">
      <c r="A106" s="9">
        <v>2010768</v>
      </c>
      <c r="C106" t="s">
        <v>1035</v>
      </c>
      <c r="D106" t="s">
        <v>1036</v>
      </c>
      <c r="E106" t="s">
        <v>847</v>
      </c>
      <c r="F106" t="s">
        <v>847</v>
      </c>
      <c r="G106" t="s">
        <v>639</v>
      </c>
      <c r="H106" t="s">
        <v>639</v>
      </c>
      <c r="I106" t="s">
        <v>783</v>
      </c>
      <c r="J106" t="s">
        <v>647</v>
      </c>
      <c r="K106" t="s">
        <v>53</v>
      </c>
      <c r="L106" s="4">
        <v>2</v>
      </c>
      <c r="M106" s="4"/>
      <c r="P106">
        <v>13.699999809265137</v>
      </c>
      <c r="Q106">
        <v>17.299999237060547</v>
      </c>
      <c r="R106">
        <v>5.4000000953674316</v>
      </c>
      <c r="S106">
        <v>4.5</v>
      </c>
      <c r="T106">
        <v>18.799999237060547</v>
      </c>
      <c r="AE106">
        <v>1</v>
      </c>
    </row>
    <row r="107" spans="1:31" x14ac:dyDescent="0.2">
      <c r="A107" s="9">
        <v>2010088</v>
      </c>
      <c r="C107" t="s">
        <v>1037</v>
      </c>
      <c r="D107" t="s">
        <v>1038</v>
      </c>
      <c r="E107" t="s">
        <v>1039</v>
      </c>
      <c r="F107" t="s">
        <v>1040</v>
      </c>
      <c r="G107" t="s">
        <v>639</v>
      </c>
      <c r="H107" t="s">
        <v>639</v>
      </c>
      <c r="I107" t="s">
        <v>772</v>
      </c>
      <c r="J107" t="s">
        <v>729</v>
      </c>
      <c r="K107" t="s">
        <v>53</v>
      </c>
      <c r="L107" s="4">
        <v>2</v>
      </c>
      <c r="M107" s="4"/>
      <c r="AE107">
        <v>1</v>
      </c>
    </row>
    <row r="108" spans="1:31" x14ac:dyDescent="0.2">
      <c r="A108" s="9">
        <v>2010039</v>
      </c>
      <c r="C108" t="s">
        <v>1041</v>
      </c>
      <c r="D108" t="s">
        <v>1042</v>
      </c>
      <c r="E108" t="s">
        <v>1039</v>
      </c>
      <c r="F108" t="s">
        <v>1043</v>
      </c>
      <c r="G108" t="s">
        <v>639</v>
      </c>
      <c r="H108" t="s">
        <v>639</v>
      </c>
      <c r="I108" t="s">
        <v>772</v>
      </c>
      <c r="J108" t="s">
        <v>647</v>
      </c>
      <c r="K108" t="s">
        <v>53</v>
      </c>
      <c r="L108" s="4">
        <v>2</v>
      </c>
      <c r="M108" s="4"/>
      <c r="Q108">
        <v>45</v>
      </c>
      <c r="AE108">
        <v>1</v>
      </c>
    </row>
    <row r="109" spans="1:31" x14ac:dyDescent="0.2">
      <c r="A109" s="9">
        <v>2010087</v>
      </c>
      <c r="C109" t="s">
        <v>1044</v>
      </c>
      <c r="D109" t="s">
        <v>1045</v>
      </c>
      <c r="E109" t="s">
        <v>1039</v>
      </c>
      <c r="F109" t="s">
        <v>1040</v>
      </c>
      <c r="G109" t="s">
        <v>639</v>
      </c>
      <c r="H109" t="s">
        <v>639</v>
      </c>
      <c r="I109" t="s">
        <v>772</v>
      </c>
      <c r="J109" t="s">
        <v>729</v>
      </c>
      <c r="K109" t="s">
        <v>53</v>
      </c>
      <c r="L109" s="4">
        <v>2</v>
      </c>
      <c r="M109" s="4"/>
      <c r="AE109">
        <v>1</v>
      </c>
    </row>
    <row r="110" spans="1:31" x14ac:dyDescent="0.2">
      <c r="A110" s="9">
        <v>2006838</v>
      </c>
      <c r="C110" t="s">
        <v>1046</v>
      </c>
      <c r="D110" t="s">
        <v>1047</v>
      </c>
      <c r="E110" t="s">
        <v>1048</v>
      </c>
      <c r="F110" t="s">
        <v>1049</v>
      </c>
      <c r="G110" t="s">
        <v>639</v>
      </c>
      <c r="H110" t="s">
        <v>639</v>
      </c>
      <c r="I110" t="s">
        <v>772</v>
      </c>
      <c r="J110" t="s">
        <v>729</v>
      </c>
      <c r="K110" t="s">
        <v>54</v>
      </c>
      <c r="L110" s="4">
        <v>2</v>
      </c>
      <c r="M110" s="4"/>
      <c r="AE110">
        <v>1</v>
      </c>
    </row>
    <row r="111" spans="1:31" x14ac:dyDescent="0.2">
      <c r="A111" s="9">
        <v>2006785</v>
      </c>
      <c r="C111" t="s">
        <v>1050</v>
      </c>
      <c r="D111" t="s">
        <v>1051</v>
      </c>
      <c r="E111" t="s">
        <v>1048</v>
      </c>
      <c r="F111" t="s">
        <v>1049</v>
      </c>
      <c r="G111" t="s">
        <v>639</v>
      </c>
      <c r="H111" t="s">
        <v>639</v>
      </c>
      <c r="I111" t="s">
        <v>772</v>
      </c>
      <c r="J111" t="s">
        <v>729</v>
      </c>
      <c r="K111" t="s">
        <v>54</v>
      </c>
      <c r="L111" s="4">
        <v>2</v>
      </c>
      <c r="M111" s="4"/>
      <c r="AE111">
        <v>1</v>
      </c>
    </row>
    <row r="112" spans="1:31" x14ac:dyDescent="0.2">
      <c r="A112" s="9">
        <v>2006779</v>
      </c>
      <c r="C112" t="s">
        <v>1052</v>
      </c>
      <c r="D112" t="s">
        <v>1053</v>
      </c>
      <c r="E112" t="s">
        <v>1048</v>
      </c>
      <c r="F112" t="s">
        <v>1049</v>
      </c>
      <c r="G112" t="s">
        <v>639</v>
      </c>
      <c r="H112" t="s">
        <v>639</v>
      </c>
      <c r="I112" t="s">
        <v>772</v>
      </c>
      <c r="J112" t="s">
        <v>729</v>
      </c>
      <c r="K112" t="s">
        <v>54</v>
      </c>
      <c r="L112" s="4">
        <v>2</v>
      </c>
      <c r="M112" s="4"/>
      <c r="AE112">
        <v>1</v>
      </c>
    </row>
    <row r="113" spans="1:31" x14ac:dyDescent="0.2">
      <c r="A113" s="9">
        <v>2006784</v>
      </c>
      <c r="C113" t="s">
        <v>1054</v>
      </c>
      <c r="D113" t="s">
        <v>1055</v>
      </c>
      <c r="E113" t="s">
        <v>1048</v>
      </c>
      <c r="F113" t="s">
        <v>1049</v>
      </c>
      <c r="G113" t="s">
        <v>639</v>
      </c>
      <c r="H113" t="s">
        <v>639</v>
      </c>
      <c r="I113" t="s">
        <v>772</v>
      </c>
      <c r="J113" t="s">
        <v>729</v>
      </c>
      <c r="K113" t="s">
        <v>54</v>
      </c>
      <c r="L113" s="4">
        <v>2</v>
      </c>
      <c r="M113" s="4"/>
      <c r="AE113">
        <v>1</v>
      </c>
    </row>
    <row r="114" spans="1:31" x14ac:dyDescent="0.2">
      <c r="A114" s="9">
        <v>2006780</v>
      </c>
      <c r="C114" t="s">
        <v>1056</v>
      </c>
      <c r="D114" t="s">
        <v>1057</v>
      </c>
      <c r="E114" t="s">
        <v>1048</v>
      </c>
      <c r="F114" t="s">
        <v>1049</v>
      </c>
      <c r="G114" t="s">
        <v>639</v>
      </c>
      <c r="H114" t="s">
        <v>639</v>
      </c>
      <c r="I114" t="s">
        <v>772</v>
      </c>
      <c r="J114" t="s">
        <v>729</v>
      </c>
      <c r="K114" t="s">
        <v>54</v>
      </c>
      <c r="L114" s="4">
        <v>2</v>
      </c>
      <c r="M114" s="4"/>
      <c r="AE114">
        <v>1</v>
      </c>
    </row>
    <row r="115" spans="1:31" x14ac:dyDescent="0.2">
      <c r="A115" s="9">
        <v>2006783</v>
      </c>
      <c r="C115" t="s">
        <v>1058</v>
      </c>
      <c r="D115" t="s">
        <v>1059</v>
      </c>
      <c r="E115" t="s">
        <v>1048</v>
      </c>
      <c r="F115" t="s">
        <v>1049</v>
      </c>
      <c r="G115" t="s">
        <v>639</v>
      </c>
      <c r="H115" t="s">
        <v>639</v>
      </c>
      <c r="I115" t="s">
        <v>772</v>
      </c>
      <c r="J115" t="s">
        <v>729</v>
      </c>
      <c r="K115" t="s">
        <v>54</v>
      </c>
      <c r="L115" s="4">
        <v>2</v>
      </c>
      <c r="M115" s="4"/>
      <c r="AE115">
        <v>1</v>
      </c>
    </row>
    <row r="116" spans="1:31" x14ac:dyDescent="0.2">
      <c r="A116" s="9">
        <v>2006788</v>
      </c>
      <c r="C116" t="s">
        <v>1060</v>
      </c>
      <c r="D116" t="s">
        <v>1061</v>
      </c>
      <c r="E116" t="s">
        <v>1048</v>
      </c>
      <c r="F116" t="s">
        <v>1049</v>
      </c>
      <c r="G116" t="s">
        <v>639</v>
      </c>
      <c r="H116" t="s">
        <v>639</v>
      </c>
      <c r="I116" t="s">
        <v>772</v>
      </c>
      <c r="J116" t="s">
        <v>729</v>
      </c>
      <c r="K116" t="s">
        <v>54</v>
      </c>
      <c r="L116" s="4">
        <v>2</v>
      </c>
      <c r="M116" s="4"/>
      <c r="AE116">
        <v>1</v>
      </c>
    </row>
    <row r="117" spans="1:31" x14ac:dyDescent="0.2">
      <c r="A117" s="9">
        <v>2006781</v>
      </c>
      <c r="C117" t="s">
        <v>1062</v>
      </c>
      <c r="D117" t="s">
        <v>1063</v>
      </c>
      <c r="E117" t="s">
        <v>1048</v>
      </c>
      <c r="F117" t="s">
        <v>1049</v>
      </c>
      <c r="G117" t="s">
        <v>639</v>
      </c>
      <c r="H117" t="s">
        <v>639</v>
      </c>
      <c r="I117" t="s">
        <v>772</v>
      </c>
      <c r="J117" t="s">
        <v>729</v>
      </c>
      <c r="K117" t="s">
        <v>54</v>
      </c>
      <c r="L117" s="4">
        <v>2</v>
      </c>
      <c r="M117" s="4"/>
      <c r="AE117">
        <v>1</v>
      </c>
    </row>
    <row r="118" spans="1:31" x14ac:dyDescent="0.2">
      <c r="A118" s="9">
        <v>2006787</v>
      </c>
      <c r="C118" t="s">
        <v>1064</v>
      </c>
      <c r="D118" t="s">
        <v>1065</v>
      </c>
      <c r="E118" t="s">
        <v>1048</v>
      </c>
      <c r="F118" t="s">
        <v>1049</v>
      </c>
      <c r="G118" t="s">
        <v>639</v>
      </c>
      <c r="H118" t="s">
        <v>639</v>
      </c>
      <c r="I118" t="s">
        <v>772</v>
      </c>
      <c r="J118" t="s">
        <v>729</v>
      </c>
      <c r="K118" t="s">
        <v>54</v>
      </c>
      <c r="L118" s="4">
        <v>2</v>
      </c>
      <c r="M118" s="4"/>
      <c r="AE118">
        <v>1</v>
      </c>
    </row>
    <row r="119" spans="1:31" x14ac:dyDescent="0.2">
      <c r="A119" s="9">
        <v>2006763</v>
      </c>
      <c r="C119" t="s">
        <v>1066</v>
      </c>
      <c r="D119" t="s">
        <v>1067</v>
      </c>
      <c r="E119" t="s">
        <v>1048</v>
      </c>
      <c r="F119" t="s">
        <v>1049</v>
      </c>
      <c r="G119" t="s">
        <v>639</v>
      </c>
      <c r="H119" t="s">
        <v>639</v>
      </c>
      <c r="I119" t="s">
        <v>772</v>
      </c>
      <c r="J119" t="s">
        <v>729</v>
      </c>
      <c r="K119" t="s">
        <v>54</v>
      </c>
      <c r="L119" s="4">
        <v>2</v>
      </c>
      <c r="M119" s="4"/>
      <c r="AE119">
        <v>1</v>
      </c>
    </row>
    <row r="120" spans="1:31" x14ac:dyDescent="0.2">
      <c r="A120" s="9">
        <v>2007154</v>
      </c>
      <c r="C120" t="s">
        <v>1068</v>
      </c>
      <c r="D120" t="s">
        <v>1069</v>
      </c>
      <c r="E120" t="s">
        <v>1048</v>
      </c>
      <c r="F120" t="s">
        <v>1049</v>
      </c>
      <c r="G120" t="s">
        <v>639</v>
      </c>
      <c r="H120" t="s">
        <v>639</v>
      </c>
      <c r="I120" t="s">
        <v>772</v>
      </c>
      <c r="J120" t="s">
        <v>729</v>
      </c>
      <c r="K120" t="s">
        <v>54</v>
      </c>
      <c r="L120" s="4">
        <v>2</v>
      </c>
      <c r="M120" s="4"/>
      <c r="AE120">
        <v>1.01</v>
      </c>
    </row>
    <row r="121" spans="1:31" x14ac:dyDescent="0.2">
      <c r="A121" s="9">
        <v>2006782</v>
      </c>
      <c r="C121" t="s">
        <v>1070</v>
      </c>
      <c r="D121" t="s">
        <v>1071</v>
      </c>
      <c r="E121" t="s">
        <v>1048</v>
      </c>
      <c r="F121" t="s">
        <v>1049</v>
      </c>
      <c r="G121" t="s">
        <v>639</v>
      </c>
      <c r="H121" t="s">
        <v>639</v>
      </c>
      <c r="I121" t="s">
        <v>772</v>
      </c>
      <c r="J121" t="s">
        <v>729</v>
      </c>
      <c r="K121" t="s">
        <v>54</v>
      </c>
      <c r="L121" s="4">
        <v>2</v>
      </c>
      <c r="M121" s="4"/>
      <c r="AE121">
        <v>1</v>
      </c>
    </row>
    <row r="122" spans="1:31" x14ac:dyDescent="0.2">
      <c r="A122" s="9">
        <v>2006786</v>
      </c>
      <c r="C122" t="s">
        <v>1072</v>
      </c>
      <c r="D122" t="s">
        <v>1073</v>
      </c>
      <c r="E122" t="s">
        <v>1048</v>
      </c>
      <c r="F122" t="s">
        <v>1049</v>
      </c>
      <c r="G122" t="s">
        <v>639</v>
      </c>
      <c r="H122" t="s">
        <v>639</v>
      </c>
      <c r="I122" t="s">
        <v>772</v>
      </c>
      <c r="J122" t="s">
        <v>729</v>
      </c>
      <c r="K122" t="s">
        <v>54</v>
      </c>
      <c r="L122" s="4">
        <v>2</v>
      </c>
      <c r="M122" s="4"/>
      <c r="AE122">
        <v>1</v>
      </c>
    </row>
    <row r="123" spans="1:31" x14ac:dyDescent="0.2">
      <c r="A123" s="9">
        <v>2008266</v>
      </c>
      <c r="C123" t="s">
        <v>1074</v>
      </c>
      <c r="D123" t="s">
        <v>1075</v>
      </c>
      <c r="E123" t="s">
        <v>1076</v>
      </c>
      <c r="F123" t="s">
        <v>1077</v>
      </c>
      <c r="G123" t="s">
        <v>639</v>
      </c>
      <c r="H123" t="s">
        <v>639</v>
      </c>
      <c r="I123" t="s">
        <v>772</v>
      </c>
      <c r="J123" t="s">
        <v>647</v>
      </c>
      <c r="K123" t="s">
        <v>54</v>
      </c>
      <c r="L123" s="4">
        <v>2</v>
      </c>
      <c r="M123" s="4"/>
      <c r="AE123">
        <v>1</v>
      </c>
    </row>
    <row r="124" spans="1:31" x14ac:dyDescent="0.2">
      <c r="A124" s="9">
        <v>2008025</v>
      </c>
      <c r="C124" t="s">
        <v>1078</v>
      </c>
      <c r="D124" t="s">
        <v>1079</v>
      </c>
      <c r="E124" t="s">
        <v>815</v>
      </c>
      <c r="F124" t="s">
        <v>816</v>
      </c>
      <c r="G124" t="s">
        <v>639</v>
      </c>
      <c r="H124" t="s">
        <v>639</v>
      </c>
      <c r="I124" t="s">
        <v>783</v>
      </c>
      <c r="J124" t="s">
        <v>641</v>
      </c>
      <c r="K124" t="s">
        <v>53</v>
      </c>
      <c r="L124" s="4">
        <v>42096</v>
      </c>
      <c r="M124" s="4"/>
      <c r="N124">
        <v>12</v>
      </c>
      <c r="O124">
        <v>8</v>
      </c>
      <c r="P124">
        <v>16</v>
      </c>
      <c r="R124">
        <v>3</v>
      </c>
      <c r="T124">
        <v>10</v>
      </c>
      <c r="V124">
        <v>9.9999997764825821E-3</v>
      </c>
      <c r="X124">
        <v>5.9999998658895493E-2</v>
      </c>
      <c r="Y124">
        <v>1.9999999552965164E-2</v>
      </c>
      <c r="AE124">
        <v>1</v>
      </c>
    </row>
    <row r="125" spans="1:31" x14ac:dyDescent="0.2">
      <c r="A125" s="9">
        <v>2008023</v>
      </c>
      <c r="C125" t="s">
        <v>1080</v>
      </c>
      <c r="D125" t="s">
        <v>1081</v>
      </c>
      <c r="E125" t="s">
        <v>815</v>
      </c>
      <c r="F125" t="s">
        <v>816</v>
      </c>
      <c r="G125" t="s">
        <v>639</v>
      </c>
      <c r="H125" t="s">
        <v>639</v>
      </c>
      <c r="I125" t="s">
        <v>783</v>
      </c>
      <c r="J125" t="s">
        <v>641</v>
      </c>
      <c r="K125" t="s">
        <v>53</v>
      </c>
      <c r="L125" s="4">
        <v>42096</v>
      </c>
      <c r="M125" s="4"/>
      <c r="N125">
        <v>24</v>
      </c>
      <c r="O125">
        <v>5</v>
      </c>
      <c r="P125">
        <v>5</v>
      </c>
      <c r="R125">
        <v>2</v>
      </c>
      <c r="V125">
        <v>9.9999997764825821E-3</v>
      </c>
      <c r="X125">
        <v>0.60000002384185791</v>
      </c>
      <c r="Y125">
        <v>1.9999999552965164E-2</v>
      </c>
      <c r="AE125">
        <v>1</v>
      </c>
    </row>
    <row r="126" spans="1:31" x14ac:dyDescent="0.2">
      <c r="A126" s="9">
        <v>2008011</v>
      </c>
      <c r="C126" t="s">
        <v>1082</v>
      </c>
      <c r="D126" t="s">
        <v>1083</v>
      </c>
      <c r="E126" t="s">
        <v>815</v>
      </c>
      <c r="F126" t="s">
        <v>816</v>
      </c>
      <c r="G126" t="s">
        <v>639</v>
      </c>
      <c r="H126" t="s">
        <v>639</v>
      </c>
      <c r="I126" t="s">
        <v>783</v>
      </c>
      <c r="J126" t="s">
        <v>641</v>
      </c>
      <c r="K126" t="s">
        <v>53</v>
      </c>
      <c r="L126" s="4">
        <v>42094</v>
      </c>
      <c r="M126" s="4"/>
      <c r="N126">
        <v>12</v>
      </c>
      <c r="O126">
        <v>12</v>
      </c>
      <c r="P126">
        <v>17</v>
      </c>
      <c r="Q126">
        <v>2</v>
      </c>
      <c r="T126">
        <v>6</v>
      </c>
      <c r="V126">
        <v>9.9999997764825821E-3</v>
      </c>
      <c r="X126">
        <v>5.9999998658895493E-2</v>
      </c>
      <c r="Y126">
        <v>1.9999999552965164E-2</v>
      </c>
      <c r="AE126">
        <v>1</v>
      </c>
    </row>
    <row r="127" spans="1:31" x14ac:dyDescent="0.2">
      <c r="A127" s="9">
        <v>2008024</v>
      </c>
      <c r="C127" t="s">
        <v>1084</v>
      </c>
      <c r="D127" t="s">
        <v>1085</v>
      </c>
      <c r="E127" t="s">
        <v>815</v>
      </c>
      <c r="F127" t="s">
        <v>816</v>
      </c>
      <c r="G127" t="s">
        <v>639</v>
      </c>
      <c r="H127" t="s">
        <v>639</v>
      </c>
      <c r="I127" t="s">
        <v>783</v>
      </c>
      <c r="J127" t="s">
        <v>641</v>
      </c>
      <c r="K127" t="s">
        <v>53</v>
      </c>
      <c r="L127" s="4">
        <v>42096</v>
      </c>
      <c r="M127" s="4"/>
      <c r="N127">
        <v>15</v>
      </c>
      <c r="O127">
        <v>3</v>
      </c>
      <c r="P127">
        <v>20</v>
      </c>
      <c r="R127">
        <v>3</v>
      </c>
      <c r="T127">
        <v>10</v>
      </c>
      <c r="V127">
        <v>9.9999997764825821E-3</v>
      </c>
      <c r="X127">
        <v>5.9999998658895493E-2</v>
      </c>
      <c r="Y127">
        <v>1.9999999552965164E-2</v>
      </c>
      <c r="AE127">
        <v>1</v>
      </c>
    </row>
    <row r="128" spans="1:31" x14ac:dyDescent="0.2">
      <c r="A128" s="9">
        <v>2008022</v>
      </c>
      <c r="C128" t="s">
        <v>1086</v>
      </c>
      <c r="D128" t="s">
        <v>1087</v>
      </c>
      <c r="E128" t="s">
        <v>815</v>
      </c>
      <c r="F128" t="s">
        <v>816</v>
      </c>
      <c r="G128" t="s">
        <v>639</v>
      </c>
      <c r="H128" t="s">
        <v>639</v>
      </c>
      <c r="I128" t="s">
        <v>783</v>
      </c>
      <c r="J128" t="s">
        <v>641</v>
      </c>
      <c r="K128" t="s">
        <v>53</v>
      </c>
      <c r="L128" s="4">
        <v>42095</v>
      </c>
      <c r="M128" s="4"/>
      <c r="N128">
        <v>21</v>
      </c>
      <c r="O128">
        <v>5</v>
      </c>
      <c r="P128">
        <v>10</v>
      </c>
      <c r="R128">
        <v>3</v>
      </c>
      <c r="T128">
        <v>6</v>
      </c>
      <c r="V128">
        <v>1.9999999552965164E-2</v>
      </c>
      <c r="X128">
        <v>0.30000001192092896</v>
      </c>
      <c r="Y128">
        <v>1.9999999552965164E-2</v>
      </c>
      <c r="AE128">
        <v>1</v>
      </c>
    </row>
    <row r="129" spans="1:31" x14ac:dyDescent="0.2">
      <c r="A129" s="9">
        <v>2008327</v>
      </c>
      <c r="C129" t="s">
        <v>1088</v>
      </c>
      <c r="D129" t="s">
        <v>1089</v>
      </c>
      <c r="E129" t="s">
        <v>911</v>
      </c>
      <c r="F129" t="s">
        <v>1090</v>
      </c>
      <c r="G129" t="s">
        <v>639</v>
      </c>
      <c r="H129" t="s">
        <v>639</v>
      </c>
      <c r="I129" t="s">
        <v>772</v>
      </c>
      <c r="J129" t="s">
        <v>729</v>
      </c>
      <c r="K129" t="s">
        <v>54</v>
      </c>
      <c r="L129" s="4">
        <v>2</v>
      </c>
      <c r="M129" s="4"/>
      <c r="N129">
        <v>1.7000000476837158</v>
      </c>
      <c r="AE129">
        <v>1.1000000000000001</v>
      </c>
    </row>
    <row r="130" spans="1:31" x14ac:dyDescent="0.2">
      <c r="A130" s="9">
        <v>2009791</v>
      </c>
      <c r="C130" t="s">
        <v>1091</v>
      </c>
      <c r="D130" t="s">
        <v>1092</v>
      </c>
      <c r="E130" t="s">
        <v>1093</v>
      </c>
      <c r="F130" t="s">
        <v>1093</v>
      </c>
      <c r="G130" t="s">
        <v>639</v>
      </c>
      <c r="H130" t="s">
        <v>639</v>
      </c>
      <c r="I130" t="s">
        <v>772</v>
      </c>
      <c r="J130" t="s">
        <v>729</v>
      </c>
      <c r="K130" t="s">
        <v>54</v>
      </c>
      <c r="L130" s="4">
        <v>2</v>
      </c>
      <c r="M130" s="4"/>
      <c r="N130">
        <v>4.5</v>
      </c>
      <c r="AE130">
        <v>1</v>
      </c>
    </row>
    <row r="131" spans="1:31" x14ac:dyDescent="0.2">
      <c r="A131" s="9">
        <v>2009983</v>
      </c>
      <c r="C131" t="s">
        <v>1094</v>
      </c>
      <c r="D131" t="s">
        <v>1095</v>
      </c>
      <c r="E131" t="s">
        <v>1011</v>
      </c>
      <c r="F131" t="s">
        <v>1011</v>
      </c>
      <c r="G131" t="s">
        <v>639</v>
      </c>
      <c r="H131" t="s">
        <v>639</v>
      </c>
      <c r="I131" t="s">
        <v>772</v>
      </c>
      <c r="J131" t="s">
        <v>729</v>
      </c>
      <c r="K131" t="s">
        <v>53</v>
      </c>
      <c r="L131" s="4">
        <v>2</v>
      </c>
      <c r="M131" s="4"/>
      <c r="AE131">
        <v>1</v>
      </c>
    </row>
    <row r="132" spans="1:31" x14ac:dyDescent="0.2">
      <c r="A132" s="9">
        <v>2010113</v>
      </c>
      <c r="C132" t="s">
        <v>1096</v>
      </c>
      <c r="D132" t="s">
        <v>1097</v>
      </c>
      <c r="E132" t="s">
        <v>1098</v>
      </c>
      <c r="F132" t="s">
        <v>1099</v>
      </c>
      <c r="G132" t="s">
        <v>639</v>
      </c>
      <c r="H132" t="s">
        <v>639</v>
      </c>
      <c r="I132" t="s">
        <v>772</v>
      </c>
      <c r="J132" t="s">
        <v>729</v>
      </c>
      <c r="K132" t="s">
        <v>54</v>
      </c>
      <c r="L132" s="4">
        <v>2</v>
      </c>
      <c r="M132" s="4"/>
      <c r="N132">
        <v>1.3700000047683716</v>
      </c>
      <c r="AE132">
        <v>1</v>
      </c>
    </row>
    <row r="133" spans="1:31" x14ac:dyDescent="0.2">
      <c r="A133" s="9">
        <v>2009686</v>
      </c>
      <c r="C133" t="s">
        <v>1100</v>
      </c>
      <c r="D133" t="s">
        <v>1101</v>
      </c>
      <c r="E133" t="s">
        <v>1102</v>
      </c>
      <c r="F133" t="s">
        <v>1102</v>
      </c>
      <c r="G133" t="s">
        <v>639</v>
      </c>
      <c r="H133" t="s">
        <v>639</v>
      </c>
      <c r="I133" t="s">
        <v>772</v>
      </c>
      <c r="J133" t="s">
        <v>729</v>
      </c>
      <c r="K133" t="s">
        <v>54</v>
      </c>
      <c r="L133" s="4">
        <v>2</v>
      </c>
      <c r="M133" s="4"/>
      <c r="N133">
        <v>5.000000074505806E-2</v>
      </c>
      <c r="O133">
        <v>9.9999997764825821E-3</v>
      </c>
      <c r="P133">
        <v>5.000000074505806E-2</v>
      </c>
      <c r="AE133">
        <v>1</v>
      </c>
    </row>
    <row r="134" spans="1:31" x14ac:dyDescent="0.2">
      <c r="A134" s="9">
        <v>2009690</v>
      </c>
      <c r="C134" t="s">
        <v>1103</v>
      </c>
      <c r="D134" t="s">
        <v>1104</v>
      </c>
      <c r="E134" t="s">
        <v>1102</v>
      </c>
      <c r="F134" t="s">
        <v>1102</v>
      </c>
      <c r="G134" t="s">
        <v>639</v>
      </c>
      <c r="H134" t="s">
        <v>639</v>
      </c>
      <c r="I134" t="s">
        <v>772</v>
      </c>
      <c r="J134" t="s">
        <v>729</v>
      </c>
      <c r="K134" t="s">
        <v>54</v>
      </c>
      <c r="L134" s="4">
        <v>2</v>
      </c>
      <c r="M134" s="4"/>
      <c r="N134">
        <v>2.9999999329447746E-2</v>
      </c>
      <c r="O134">
        <v>9.9999997764825821E-3</v>
      </c>
      <c r="P134">
        <v>5.000000074505806E-2</v>
      </c>
      <c r="AE134">
        <v>1</v>
      </c>
    </row>
    <row r="135" spans="1:31" x14ac:dyDescent="0.2">
      <c r="A135" s="9">
        <v>2009689</v>
      </c>
      <c r="C135" t="s">
        <v>1105</v>
      </c>
      <c r="D135" t="s">
        <v>1106</v>
      </c>
      <c r="E135" t="s">
        <v>1102</v>
      </c>
      <c r="F135" t="s">
        <v>1102</v>
      </c>
      <c r="G135" t="s">
        <v>639</v>
      </c>
      <c r="H135" t="s">
        <v>639</v>
      </c>
      <c r="I135" t="s">
        <v>772</v>
      </c>
      <c r="J135" t="s">
        <v>729</v>
      </c>
      <c r="K135" t="s">
        <v>54</v>
      </c>
      <c r="L135" s="4">
        <v>2</v>
      </c>
      <c r="M135" s="4"/>
      <c r="N135">
        <v>1.9999999552965164E-2</v>
      </c>
      <c r="O135">
        <v>9.9999997764825821E-3</v>
      </c>
      <c r="P135">
        <v>1.9999999552965164E-2</v>
      </c>
      <c r="AE135">
        <v>1</v>
      </c>
    </row>
    <row r="136" spans="1:31" x14ac:dyDescent="0.2">
      <c r="A136" s="9">
        <v>2009688</v>
      </c>
      <c r="C136" t="s">
        <v>1107</v>
      </c>
      <c r="D136" t="s">
        <v>1108</v>
      </c>
      <c r="E136" t="s">
        <v>1102</v>
      </c>
      <c r="F136" t="s">
        <v>1102</v>
      </c>
      <c r="G136" t="s">
        <v>639</v>
      </c>
      <c r="H136" t="s">
        <v>639</v>
      </c>
      <c r="I136" t="s">
        <v>772</v>
      </c>
      <c r="J136" t="s">
        <v>729</v>
      </c>
      <c r="K136" t="s">
        <v>54</v>
      </c>
      <c r="L136" s="4">
        <v>2</v>
      </c>
      <c r="M136" s="4"/>
      <c r="N136">
        <v>3.9999999105930328E-2</v>
      </c>
      <c r="O136">
        <v>9.9999997764825821E-3</v>
      </c>
      <c r="P136">
        <v>5.000000074505806E-2</v>
      </c>
      <c r="AE136">
        <v>1</v>
      </c>
    </row>
    <row r="137" spans="1:31" x14ac:dyDescent="0.2">
      <c r="A137" s="9">
        <v>2009687</v>
      </c>
      <c r="C137" t="s">
        <v>1109</v>
      </c>
      <c r="D137" t="s">
        <v>1110</v>
      </c>
      <c r="E137" t="s">
        <v>1102</v>
      </c>
      <c r="F137" t="s">
        <v>1102</v>
      </c>
      <c r="G137" t="s">
        <v>639</v>
      </c>
      <c r="H137" t="s">
        <v>639</v>
      </c>
      <c r="I137" t="s">
        <v>772</v>
      </c>
      <c r="J137" t="s">
        <v>729</v>
      </c>
      <c r="K137" t="s">
        <v>54</v>
      </c>
      <c r="L137" s="4">
        <v>2</v>
      </c>
      <c r="M137" s="4"/>
      <c r="N137">
        <v>1.9999999552965164E-2</v>
      </c>
      <c r="O137">
        <v>9.9999997764825821E-3</v>
      </c>
      <c r="P137">
        <v>5.000000074505806E-2</v>
      </c>
      <c r="AE137">
        <v>1</v>
      </c>
    </row>
    <row r="138" spans="1:31" x14ac:dyDescent="0.2">
      <c r="A138" s="9">
        <v>2009691</v>
      </c>
      <c r="C138" t="s">
        <v>1111</v>
      </c>
      <c r="D138" t="s">
        <v>1112</v>
      </c>
      <c r="E138" t="s">
        <v>1102</v>
      </c>
      <c r="F138" t="s">
        <v>1102</v>
      </c>
      <c r="G138" t="s">
        <v>639</v>
      </c>
      <c r="H138" t="s">
        <v>639</v>
      </c>
      <c r="I138" t="s">
        <v>772</v>
      </c>
      <c r="J138" t="s">
        <v>729</v>
      </c>
      <c r="K138" t="s">
        <v>54</v>
      </c>
      <c r="L138" s="4">
        <v>2</v>
      </c>
      <c r="M138" s="4"/>
      <c r="N138">
        <v>1.9999999552965164E-2</v>
      </c>
      <c r="O138">
        <v>3.9999999105930328E-2</v>
      </c>
      <c r="P138">
        <v>5.000000074505806E-2</v>
      </c>
      <c r="AE138">
        <v>1</v>
      </c>
    </row>
    <row r="139" spans="1:31" x14ac:dyDescent="0.2">
      <c r="A139" s="9">
        <v>2007758</v>
      </c>
      <c r="C139" t="s">
        <v>1113</v>
      </c>
      <c r="D139" t="s">
        <v>1114</v>
      </c>
      <c r="E139" t="s">
        <v>931</v>
      </c>
      <c r="F139" t="s">
        <v>931</v>
      </c>
      <c r="G139" t="s">
        <v>639</v>
      </c>
      <c r="H139" t="s">
        <v>639</v>
      </c>
      <c r="I139" t="s">
        <v>783</v>
      </c>
      <c r="J139" t="s">
        <v>647</v>
      </c>
      <c r="K139" t="s">
        <v>54</v>
      </c>
      <c r="L139" s="4">
        <v>41913</v>
      </c>
      <c r="M139" s="4"/>
      <c r="Y139">
        <v>11</v>
      </c>
      <c r="AE139">
        <v>1.1000000000000001</v>
      </c>
    </row>
    <row r="140" spans="1:31" x14ac:dyDescent="0.2">
      <c r="A140" s="9">
        <v>2007543</v>
      </c>
      <c r="C140" t="s">
        <v>1115</v>
      </c>
      <c r="D140" t="s">
        <v>1116</v>
      </c>
      <c r="E140" t="s">
        <v>911</v>
      </c>
      <c r="F140" t="s">
        <v>1117</v>
      </c>
      <c r="G140" t="s">
        <v>639</v>
      </c>
      <c r="H140" t="s">
        <v>639</v>
      </c>
      <c r="I140" t="s">
        <v>783</v>
      </c>
      <c r="J140" t="s">
        <v>647</v>
      </c>
      <c r="K140" t="s">
        <v>53</v>
      </c>
      <c r="L140" s="4">
        <v>41702</v>
      </c>
      <c r="M140" s="4"/>
      <c r="Y140">
        <v>20.799999237060547</v>
      </c>
      <c r="AE140">
        <v>1</v>
      </c>
    </row>
    <row r="141" spans="1:31" x14ac:dyDescent="0.2">
      <c r="A141" s="9">
        <v>2007073</v>
      </c>
      <c r="C141" t="s">
        <v>1118</v>
      </c>
      <c r="D141" t="s">
        <v>1119</v>
      </c>
      <c r="E141" t="s">
        <v>905</v>
      </c>
      <c r="F141" t="s">
        <v>906</v>
      </c>
      <c r="G141" t="s">
        <v>639</v>
      </c>
      <c r="H141" t="s">
        <v>639</v>
      </c>
      <c r="I141" t="s">
        <v>783</v>
      </c>
      <c r="J141" t="s">
        <v>647</v>
      </c>
      <c r="K141" t="s">
        <v>54</v>
      </c>
      <c r="L141" s="4">
        <v>41347</v>
      </c>
      <c r="M141" s="4"/>
      <c r="Y141">
        <v>11</v>
      </c>
      <c r="AE141">
        <v>1.1000000000000001</v>
      </c>
    </row>
    <row r="142" spans="1:31" x14ac:dyDescent="0.2">
      <c r="A142" s="9">
        <v>2008122</v>
      </c>
      <c r="C142" t="s">
        <v>1120</v>
      </c>
      <c r="D142" t="s">
        <v>1121</v>
      </c>
      <c r="E142" t="s">
        <v>781</v>
      </c>
      <c r="F142" t="s">
        <v>782</v>
      </c>
      <c r="G142" t="s">
        <v>639</v>
      </c>
      <c r="H142" t="s">
        <v>639</v>
      </c>
      <c r="I142" t="s">
        <v>783</v>
      </c>
      <c r="J142" t="s">
        <v>647</v>
      </c>
      <c r="K142" t="s">
        <v>54</v>
      </c>
      <c r="L142" s="4">
        <v>42221</v>
      </c>
      <c r="M142" s="4"/>
      <c r="Y142">
        <v>10.899999618530273</v>
      </c>
      <c r="AA142">
        <v>1.9999999552965164E-2</v>
      </c>
      <c r="AE142">
        <v>1.37</v>
      </c>
    </row>
    <row r="143" spans="1:31" x14ac:dyDescent="0.2">
      <c r="A143" s="9">
        <v>2008121</v>
      </c>
      <c r="C143" t="s">
        <v>1122</v>
      </c>
      <c r="D143" t="s">
        <v>1123</v>
      </c>
      <c r="E143" t="s">
        <v>781</v>
      </c>
      <c r="F143" t="s">
        <v>782</v>
      </c>
      <c r="G143" t="s">
        <v>639</v>
      </c>
      <c r="H143" t="s">
        <v>639</v>
      </c>
      <c r="I143" t="s">
        <v>783</v>
      </c>
      <c r="J143" t="s">
        <v>641</v>
      </c>
      <c r="K143" t="s">
        <v>54</v>
      </c>
      <c r="L143" s="4">
        <v>42221</v>
      </c>
      <c r="M143" s="4"/>
      <c r="N143">
        <v>4.3899998664855957</v>
      </c>
      <c r="Y143">
        <v>8.8999996185302734</v>
      </c>
      <c r="Z143">
        <v>0.10000000149011612</v>
      </c>
      <c r="AA143">
        <v>0.43999999761581421</v>
      </c>
      <c r="AE143">
        <v>1.34</v>
      </c>
    </row>
    <row r="144" spans="1:31" x14ac:dyDescent="0.2">
      <c r="A144" s="9">
        <v>2009571</v>
      </c>
      <c r="C144" t="s">
        <v>1124</v>
      </c>
      <c r="D144" t="s">
        <v>1125</v>
      </c>
      <c r="E144" t="s">
        <v>1126</v>
      </c>
      <c r="F144" t="s">
        <v>1127</v>
      </c>
      <c r="G144" t="s">
        <v>639</v>
      </c>
      <c r="H144" t="s">
        <v>639</v>
      </c>
      <c r="I144" t="s">
        <v>783</v>
      </c>
      <c r="J144" t="s">
        <v>647</v>
      </c>
      <c r="K144" t="s">
        <v>53</v>
      </c>
      <c r="L144" s="4">
        <v>43538</v>
      </c>
      <c r="M144" s="4"/>
      <c r="Q144">
        <v>90</v>
      </c>
      <c r="AE144">
        <v>1</v>
      </c>
    </row>
    <row r="145" spans="1:31" x14ac:dyDescent="0.2">
      <c r="A145" s="9">
        <v>2009985</v>
      </c>
      <c r="C145" t="s">
        <v>1128</v>
      </c>
      <c r="D145" t="s">
        <v>1129</v>
      </c>
      <c r="E145" t="s">
        <v>1130</v>
      </c>
      <c r="F145" t="s">
        <v>1131</v>
      </c>
      <c r="G145" t="s">
        <v>639</v>
      </c>
      <c r="H145" t="s">
        <v>639</v>
      </c>
      <c r="I145" t="s">
        <v>772</v>
      </c>
      <c r="J145" t="s">
        <v>729</v>
      </c>
      <c r="K145" t="s">
        <v>54</v>
      </c>
      <c r="L145" s="4">
        <v>2</v>
      </c>
      <c r="M145" s="4"/>
      <c r="AE145">
        <v>1</v>
      </c>
    </row>
    <row r="146" spans="1:31" x14ac:dyDescent="0.2">
      <c r="A146" s="9">
        <v>2007532</v>
      </c>
      <c r="C146" t="s">
        <v>1132</v>
      </c>
      <c r="D146" t="s">
        <v>1133</v>
      </c>
      <c r="E146" t="s">
        <v>877</v>
      </c>
      <c r="F146" t="s">
        <v>878</v>
      </c>
      <c r="G146" t="s">
        <v>639</v>
      </c>
      <c r="H146" t="s">
        <v>639</v>
      </c>
      <c r="I146" t="s">
        <v>783</v>
      </c>
      <c r="J146" t="s">
        <v>647</v>
      </c>
      <c r="K146" t="s">
        <v>54</v>
      </c>
      <c r="L146" s="4">
        <v>41688</v>
      </c>
      <c r="M146" s="4"/>
      <c r="P146">
        <v>1.1000000238418579</v>
      </c>
      <c r="Q146">
        <v>5.0999999046325684</v>
      </c>
      <c r="Y146">
        <v>1.1000000238418579</v>
      </c>
      <c r="AE146">
        <v>1.35</v>
      </c>
    </row>
    <row r="147" spans="1:31" x14ac:dyDescent="0.2">
      <c r="A147" s="9">
        <v>2010468</v>
      </c>
      <c r="C147" t="s">
        <v>1134</v>
      </c>
      <c r="D147" t="s">
        <v>1135</v>
      </c>
      <c r="E147" t="s">
        <v>978</v>
      </c>
      <c r="F147" t="s">
        <v>979</v>
      </c>
      <c r="G147" t="s">
        <v>639</v>
      </c>
      <c r="H147" t="s">
        <v>639</v>
      </c>
      <c r="I147" t="s">
        <v>772</v>
      </c>
      <c r="J147" t="s">
        <v>729</v>
      </c>
      <c r="K147" t="s">
        <v>54</v>
      </c>
      <c r="L147" s="4">
        <v>2</v>
      </c>
      <c r="M147" s="4"/>
      <c r="AE147">
        <v>1</v>
      </c>
    </row>
    <row r="148" spans="1:31" x14ac:dyDescent="0.2">
      <c r="A148" s="9">
        <v>2007760</v>
      </c>
      <c r="C148" t="s">
        <v>1136</v>
      </c>
      <c r="D148" t="s">
        <v>1137</v>
      </c>
      <c r="E148" t="s">
        <v>931</v>
      </c>
      <c r="F148" t="s">
        <v>931</v>
      </c>
      <c r="G148" t="s">
        <v>639</v>
      </c>
      <c r="H148" t="s">
        <v>639</v>
      </c>
      <c r="I148" t="s">
        <v>783</v>
      </c>
      <c r="J148" t="s">
        <v>641</v>
      </c>
      <c r="K148" t="s">
        <v>54</v>
      </c>
      <c r="L148" s="4">
        <v>41913</v>
      </c>
      <c r="M148" s="4"/>
      <c r="N148">
        <v>8</v>
      </c>
      <c r="O148">
        <v>10</v>
      </c>
      <c r="Z148">
        <v>0.40000000596046448</v>
      </c>
      <c r="AE148">
        <v>1.1000000000000001</v>
      </c>
    </row>
    <row r="149" spans="1:31" x14ac:dyDescent="0.2">
      <c r="A149" s="9">
        <v>2007762</v>
      </c>
      <c r="C149" t="s">
        <v>1138</v>
      </c>
      <c r="D149" t="s">
        <v>1139</v>
      </c>
      <c r="E149" t="s">
        <v>931</v>
      </c>
      <c r="F149" t="s">
        <v>931</v>
      </c>
      <c r="G149" t="s">
        <v>639</v>
      </c>
      <c r="H149" t="s">
        <v>639</v>
      </c>
      <c r="I149" t="s">
        <v>783</v>
      </c>
      <c r="J149" t="s">
        <v>641</v>
      </c>
      <c r="K149" t="s">
        <v>54</v>
      </c>
      <c r="L149" s="4">
        <v>41913</v>
      </c>
      <c r="M149" s="4"/>
      <c r="N149">
        <v>13</v>
      </c>
      <c r="P149">
        <v>11</v>
      </c>
      <c r="T149">
        <v>5.5999999046325684</v>
      </c>
      <c r="AE149">
        <v>1.1000000000000001</v>
      </c>
    </row>
    <row r="150" spans="1:31" x14ac:dyDescent="0.2">
      <c r="A150" s="9">
        <v>2007763</v>
      </c>
      <c r="C150" t="s">
        <v>1140</v>
      </c>
      <c r="D150" t="s">
        <v>1141</v>
      </c>
      <c r="E150" t="s">
        <v>931</v>
      </c>
      <c r="F150" t="s">
        <v>931</v>
      </c>
      <c r="G150" t="s">
        <v>639</v>
      </c>
      <c r="H150" t="s">
        <v>639</v>
      </c>
      <c r="I150" t="s">
        <v>783</v>
      </c>
      <c r="J150" t="s">
        <v>641</v>
      </c>
      <c r="K150" t="s">
        <v>54</v>
      </c>
      <c r="L150" s="4">
        <v>41913</v>
      </c>
      <c r="M150" s="4"/>
      <c r="N150">
        <v>10.5</v>
      </c>
      <c r="O150">
        <v>10.5</v>
      </c>
      <c r="AE150">
        <v>1.1000000000000001</v>
      </c>
    </row>
    <row r="151" spans="1:31" x14ac:dyDescent="0.2">
      <c r="A151" s="9">
        <v>2010720</v>
      </c>
      <c r="C151" t="s">
        <v>1142</v>
      </c>
      <c r="D151" t="s">
        <v>1143</v>
      </c>
      <c r="E151" t="s">
        <v>931</v>
      </c>
      <c r="F151" t="s">
        <v>931</v>
      </c>
      <c r="G151" t="s">
        <v>639</v>
      </c>
      <c r="H151" t="s">
        <v>639</v>
      </c>
      <c r="I151" t="s">
        <v>783</v>
      </c>
      <c r="J151" t="s">
        <v>647</v>
      </c>
      <c r="K151" t="s">
        <v>54</v>
      </c>
      <c r="L151" s="4">
        <v>44544</v>
      </c>
      <c r="M151" s="4"/>
      <c r="W151">
        <v>4.1999998092651367</v>
      </c>
      <c r="AE151">
        <v>1</v>
      </c>
    </row>
    <row r="152" spans="1:31" x14ac:dyDescent="0.2">
      <c r="A152" s="9">
        <v>2010719</v>
      </c>
      <c r="C152" t="s">
        <v>1144</v>
      </c>
      <c r="D152" t="s">
        <v>1145</v>
      </c>
      <c r="E152" t="s">
        <v>931</v>
      </c>
      <c r="F152" t="s">
        <v>931</v>
      </c>
      <c r="G152" t="s">
        <v>639</v>
      </c>
      <c r="H152" t="s">
        <v>639</v>
      </c>
      <c r="I152" t="s">
        <v>783</v>
      </c>
      <c r="J152" t="s">
        <v>647</v>
      </c>
      <c r="K152" t="s">
        <v>54</v>
      </c>
      <c r="L152" s="4">
        <v>44544</v>
      </c>
      <c r="M152" s="4"/>
      <c r="Z152">
        <v>5.4000000953674316</v>
      </c>
      <c r="AE152">
        <v>1</v>
      </c>
    </row>
    <row r="153" spans="1:31" x14ac:dyDescent="0.2">
      <c r="A153" s="9">
        <v>2010721</v>
      </c>
      <c r="C153" t="s">
        <v>1146</v>
      </c>
      <c r="D153" t="s">
        <v>1147</v>
      </c>
      <c r="E153" t="s">
        <v>931</v>
      </c>
      <c r="F153" t="s">
        <v>931</v>
      </c>
      <c r="G153" t="s">
        <v>639</v>
      </c>
      <c r="H153" t="s">
        <v>639</v>
      </c>
      <c r="I153" t="s">
        <v>783</v>
      </c>
      <c r="J153" t="s">
        <v>647</v>
      </c>
      <c r="K153" t="s">
        <v>54</v>
      </c>
      <c r="L153" s="4">
        <v>44544</v>
      </c>
      <c r="M153" s="4"/>
      <c r="V153">
        <v>5.5</v>
      </c>
      <c r="AE153">
        <v>1</v>
      </c>
    </row>
    <row r="154" spans="1:31" x14ac:dyDescent="0.2">
      <c r="A154" s="9">
        <v>2007764</v>
      </c>
      <c r="C154" t="s">
        <v>1148</v>
      </c>
      <c r="D154" t="s">
        <v>1149</v>
      </c>
      <c r="E154" t="s">
        <v>931</v>
      </c>
      <c r="F154" t="s">
        <v>931</v>
      </c>
      <c r="G154" t="s">
        <v>639</v>
      </c>
      <c r="H154" t="s">
        <v>639</v>
      </c>
      <c r="I154" t="s">
        <v>783</v>
      </c>
      <c r="J154" t="s">
        <v>641</v>
      </c>
      <c r="K154" t="s">
        <v>54</v>
      </c>
      <c r="L154" s="4">
        <v>41913</v>
      </c>
      <c r="M154" s="4"/>
      <c r="N154">
        <v>15</v>
      </c>
      <c r="R154">
        <v>3.5</v>
      </c>
      <c r="T154">
        <v>3</v>
      </c>
      <c r="AE154">
        <v>1.1000000000000001</v>
      </c>
    </row>
    <row r="155" spans="1:31" x14ac:dyDescent="0.2">
      <c r="A155" s="9">
        <v>2007765</v>
      </c>
      <c r="C155" t="s">
        <v>1150</v>
      </c>
      <c r="D155" t="s">
        <v>1151</v>
      </c>
      <c r="E155" t="s">
        <v>931</v>
      </c>
      <c r="F155" t="s">
        <v>931</v>
      </c>
      <c r="G155" t="s">
        <v>639</v>
      </c>
      <c r="H155" t="s">
        <v>639</v>
      </c>
      <c r="I155" t="s">
        <v>783</v>
      </c>
      <c r="J155" t="s">
        <v>641</v>
      </c>
      <c r="K155" t="s">
        <v>54</v>
      </c>
      <c r="L155" s="4">
        <v>41913</v>
      </c>
      <c r="M155" s="4"/>
      <c r="N155">
        <v>15</v>
      </c>
      <c r="R155">
        <v>2.5</v>
      </c>
      <c r="T155">
        <v>2</v>
      </c>
      <c r="Y155">
        <v>1.5</v>
      </c>
      <c r="AE155">
        <v>1.1000000000000001</v>
      </c>
    </row>
    <row r="156" spans="1:31" x14ac:dyDescent="0.2">
      <c r="A156" s="9">
        <v>2007766</v>
      </c>
      <c r="C156" t="s">
        <v>1152</v>
      </c>
      <c r="D156" t="s">
        <v>1153</v>
      </c>
      <c r="E156" t="s">
        <v>931</v>
      </c>
      <c r="F156" t="s">
        <v>931</v>
      </c>
      <c r="G156" t="s">
        <v>639</v>
      </c>
      <c r="H156" t="s">
        <v>639</v>
      </c>
      <c r="I156" t="s">
        <v>783</v>
      </c>
      <c r="J156" t="s">
        <v>641</v>
      </c>
      <c r="K156" t="s">
        <v>54</v>
      </c>
      <c r="L156" s="4">
        <v>41913</v>
      </c>
      <c r="M156" s="4"/>
      <c r="N156">
        <v>15</v>
      </c>
      <c r="R156">
        <v>2</v>
      </c>
      <c r="T156">
        <v>2</v>
      </c>
      <c r="X156">
        <v>0.89999997615814209</v>
      </c>
      <c r="AE156">
        <v>1.1000000000000001</v>
      </c>
    </row>
    <row r="157" spans="1:31" x14ac:dyDescent="0.2">
      <c r="A157" s="9">
        <v>2007767</v>
      </c>
      <c r="C157" t="s">
        <v>1154</v>
      </c>
      <c r="D157" t="s">
        <v>1155</v>
      </c>
      <c r="E157" t="s">
        <v>931</v>
      </c>
      <c r="F157" t="s">
        <v>931</v>
      </c>
      <c r="G157" t="s">
        <v>639</v>
      </c>
      <c r="H157" t="s">
        <v>639</v>
      </c>
      <c r="I157" t="s">
        <v>783</v>
      </c>
      <c r="J157" t="s">
        <v>641</v>
      </c>
      <c r="K157" t="s">
        <v>54</v>
      </c>
      <c r="L157" s="4">
        <v>41913</v>
      </c>
      <c r="M157" s="4"/>
      <c r="N157">
        <v>15</v>
      </c>
      <c r="R157">
        <v>3</v>
      </c>
      <c r="T157">
        <v>3</v>
      </c>
      <c r="Z157">
        <v>1.5</v>
      </c>
      <c r="AE157">
        <v>1.1000000000000001</v>
      </c>
    </row>
    <row r="158" spans="1:31" x14ac:dyDescent="0.2">
      <c r="A158" s="9">
        <v>2007768</v>
      </c>
      <c r="C158" t="s">
        <v>1156</v>
      </c>
      <c r="D158" t="s">
        <v>1157</v>
      </c>
      <c r="E158" t="s">
        <v>931</v>
      </c>
      <c r="F158" t="s">
        <v>931</v>
      </c>
      <c r="G158" t="s">
        <v>639</v>
      </c>
      <c r="H158" t="s">
        <v>639</v>
      </c>
      <c r="I158" t="s">
        <v>783</v>
      </c>
      <c r="J158" t="s">
        <v>641</v>
      </c>
      <c r="K158" t="s">
        <v>54</v>
      </c>
      <c r="L158" s="4">
        <v>41913</v>
      </c>
      <c r="M158" s="4"/>
      <c r="N158">
        <v>15</v>
      </c>
      <c r="R158">
        <v>3.5</v>
      </c>
      <c r="T158">
        <v>2.5</v>
      </c>
      <c r="V158">
        <v>1</v>
      </c>
      <c r="AE158">
        <v>1.1000000000000001</v>
      </c>
    </row>
    <row r="159" spans="1:31" x14ac:dyDescent="0.2">
      <c r="A159" s="9">
        <v>2007467</v>
      </c>
      <c r="C159" t="s">
        <v>1158</v>
      </c>
      <c r="D159" t="s">
        <v>1159</v>
      </c>
      <c r="E159" t="s">
        <v>790</v>
      </c>
      <c r="F159" t="s">
        <v>782</v>
      </c>
      <c r="G159" t="s">
        <v>639</v>
      </c>
      <c r="H159" t="s">
        <v>639</v>
      </c>
      <c r="I159" t="s">
        <v>783</v>
      </c>
      <c r="J159" t="s">
        <v>647</v>
      </c>
      <c r="K159" t="s">
        <v>54</v>
      </c>
      <c r="L159" s="4">
        <v>41774</v>
      </c>
      <c r="M159" s="4"/>
      <c r="O159">
        <v>29</v>
      </c>
      <c r="P159">
        <v>5</v>
      </c>
      <c r="R159">
        <v>6</v>
      </c>
      <c r="AE159">
        <v>1.49</v>
      </c>
    </row>
    <row r="160" spans="1:31" x14ac:dyDescent="0.2">
      <c r="A160" s="9">
        <v>2008123</v>
      </c>
      <c r="C160" t="s">
        <v>1160</v>
      </c>
      <c r="D160" t="s">
        <v>1161</v>
      </c>
      <c r="E160" t="s">
        <v>781</v>
      </c>
      <c r="F160" t="s">
        <v>782</v>
      </c>
      <c r="G160" t="s">
        <v>639</v>
      </c>
      <c r="H160" t="s">
        <v>639</v>
      </c>
      <c r="I160" t="s">
        <v>783</v>
      </c>
      <c r="J160" t="s">
        <v>641</v>
      </c>
      <c r="K160" t="s">
        <v>53</v>
      </c>
      <c r="L160" s="4">
        <v>42221</v>
      </c>
      <c r="M160" s="4"/>
      <c r="N160">
        <v>5.0399999618530273</v>
      </c>
      <c r="R160">
        <v>4.6500000953674316</v>
      </c>
      <c r="T160">
        <v>2.1800000667572021</v>
      </c>
      <c r="W160">
        <v>1.5499999523162842</v>
      </c>
      <c r="Z160">
        <v>2.2999999523162842</v>
      </c>
      <c r="AE160">
        <v>1</v>
      </c>
    </row>
    <row r="161" spans="1:31" x14ac:dyDescent="0.2">
      <c r="A161" s="9">
        <v>2009477</v>
      </c>
      <c r="C161" t="s">
        <v>1162</v>
      </c>
      <c r="D161" t="s">
        <v>1163</v>
      </c>
      <c r="E161" t="s">
        <v>782</v>
      </c>
      <c r="F161" t="s">
        <v>782</v>
      </c>
      <c r="G161" t="s">
        <v>639</v>
      </c>
      <c r="H161" t="s">
        <v>639</v>
      </c>
      <c r="I161" t="s">
        <v>783</v>
      </c>
      <c r="J161" t="s">
        <v>641</v>
      </c>
      <c r="K161" t="s">
        <v>54</v>
      </c>
      <c r="L161" s="4">
        <v>43447</v>
      </c>
      <c r="M161" s="4"/>
      <c r="N161">
        <v>3.4000000953674316</v>
      </c>
      <c r="R161">
        <v>15.899999618530273</v>
      </c>
      <c r="V161">
        <v>4.9000000953674316</v>
      </c>
      <c r="W161">
        <v>3</v>
      </c>
      <c r="Z161">
        <v>8</v>
      </c>
      <c r="AE161">
        <v>1.6</v>
      </c>
    </row>
    <row r="162" spans="1:31" x14ac:dyDescent="0.2">
      <c r="A162" s="9">
        <v>1000107</v>
      </c>
      <c r="D162" t="s">
        <v>643</v>
      </c>
      <c r="G162" t="s">
        <v>639</v>
      </c>
      <c r="H162" t="s">
        <v>639</v>
      </c>
      <c r="I162" t="s">
        <v>640</v>
      </c>
      <c r="J162" t="s">
        <v>641</v>
      </c>
      <c r="K162" t="s">
        <v>53</v>
      </c>
      <c r="L162" s="4">
        <v>43381</v>
      </c>
      <c r="M162" s="4"/>
      <c r="N162">
        <v>8</v>
      </c>
      <c r="O162">
        <v>13</v>
      </c>
      <c r="P162">
        <v>11</v>
      </c>
      <c r="R162">
        <v>15</v>
      </c>
      <c r="T162">
        <v>15</v>
      </c>
      <c r="V162">
        <v>2.4000000208616257E-2</v>
      </c>
      <c r="W162">
        <v>1.2000000104308128E-2</v>
      </c>
      <c r="Y162">
        <v>5.9999998658895493E-2</v>
      </c>
      <c r="AA162">
        <v>1.500000013038516E-3</v>
      </c>
      <c r="AE162">
        <v>1</v>
      </c>
    </row>
    <row r="163" spans="1:31" x14ac:dyDescent="0.2">
      <c r="A163" s="9">
        <v>2007889</v>
      </c>
      <c r="C163" t="s">
        <v>1164</v>
      </c>
      <c r="D163" t="s">
        <v>1165</v>
      </c>
      <c r="E163" t="s">
        <v>899</v>
      </c>
      <c r="F163" t="s">
        <v>1166</v>
      </c>
      <c r="G163" t="s">
        <v>639</v>
      </c>
      <c r="H163" t="s">
        <v>639</v>
      </c>
      <c r="I163" t="s">
        <v>783</v>
      </c>
      <c r="J163" t="s">
        <v>647</v>
      </c>
      <c r="K163" t="s">
        <v>53</v>
      </c>
      <c r="L163" s="4">
        <v>41967</v>
      </c>
      <c r="M163" s="4"/>
      <c r="P163">
        <v>59</v>
      </c>
      <c r="AE163">
        <v>1</v>
      </c>
    </row>
    <row r="164" spans="1:31" x14ac:dyDescent="0.2">
      <c r="A164" s="9">
        <v>2007834</v>
      </c>
      <c r="C164" t="s">
        <v>1167</v>
      </c>
      <c r="D164" t="s">
        <v>1168</v>
      </c>
      <c r="E164" t="s">
        <v>967</v>
      </c>
      <c r="F164" t="s">
        <v>967</v>
      </c>
      <c r="G164" t="s">
        <v>639</v>
      </c>
      <c r="H164" t="s">
        <v>639</v>
      </c>
      <c r="I164" t="s">
        <v>783</v>
      </c>
      <c r="J164" t="s">
        <v>647</v>
      </c>
      <c r="K164" t="s">
        <v>53</v>
      </c>
      <c r="L164" s="4">
        <v>41876</v>
      </c>
      <c r="M164" s="4"/>
      <c r="P164">
        <v>60</v>
      </c>
      <c r="AE164">
        <v>1</v>
      </c>
    </row>
    <row r="165" spans="1:31" x14ac:dyDescent="0.2">
      <c r="A165" s="9">
        <v>2008105</v>
      </c>
      <c r="C165" t="s">
        <v>1169</v>
      </c>
      <c r="D165" t="s">
        <v>1170</v>
      </c>
      <c r="E165" t="s">
        <v>899</v>
      </c>
      <c r="F165" t="s">
        <v>1171</v>
      </c>
      <c r="G165" t="s">
        <v>639</v>
      </c>
      <c r="H165" t="s">
        <v>639</v>
      </c>
      <c r="I165" t="s">
        <v>783</v>
      </c>
      <c r="J165" t="s">
        <v>647</v>
      </c>
      <c r="K165" t="s">
        <v>53</v>
      </c>
      <c r="L165" s="4">
        <v>42188</v>
      </c>
      <c r="M165" s="4"/>
      <c r="P165">
        <v>60</v>
      </c>
      <c r="AE165">
        <v>1</v>
      </c>
    </row>
    <row r="166" spans="1:31" x14ac:dyDescent="0.2">
      <c r="A166" s="9">
        <v>2007983</v>
      </c>
      <c r="C166" t="s">
        <v>1172</v>
      </c>
      <c r="D166" t="s">
        <v>1170</v>
      </c>
      <c r="E166" t="s">
        <v>899</v>
      </c>
      <c r="F166" t="s">
        <v>1173</v>
      </c>
      <c r="G166" t="s">
        <v>639</v>
      </c>
      <c r="H166" t="s">
        <v>639</v>
      </c>
      <c r="I166" t="s">
        <v>783</v>
      </c>
      <c r="J166" t="s">
        <v>647</v>
      </c>
      <c r="K166" t="s">
        <v>53</v>
      </c>
      <c r="L166" s="4">
        <v>42076</v>
      </c>
      <c r="M166" s="4"/>
      <c r="P166">
        <v>60</v>
      </c>
      <c r="AE166">
        <v>1</v>
      </c>
    </row>
    <row r="167" spans="1:31" x14ac:dyDescent="0.2">
      <c r="A167" s="9">
        <v>2006955</v>
      </c>
      <c r="C167" t="s">
        <v>1174</v>
      </c>
      <c r="D167" t="s">
        <v>1175</v>
      </c>
      <c r="E167" t="s">
        <v>948</v>
      </c>
      <c r="F167" t="s">
        <v>1176</v>
      </c>
      <c r="G167" t="s">
        <v>639</v>
      </c>
      <c r="H167" t="s">
        <v>639</v>
      </c>
      <c r="I167" t="s">
        <v>783</v>
      </c>
      <c r="J167" t="s">
        <v>647</v>
      </c>
      <c r="K167" t="s">
        <v>53</v>
      </c>
      <c r="L167" s="4">
        <v>41250</v>
      </c>
      <c r="M167" s="4"/>
      <c r="P167">
        <v>60</v>
      </c>
      <c r="AE167">
        <v>1</v>
      </c>
    </row>
    <row r="168" spans="1:31" x14ac:dyDescent="0.2">
      <c r="A168" s="9">
        <v>2007982</v>
      </c>
      <c r="C168" t="s">
        <v>1177</v>
      </c>
      <c r="D168" t="s">
        <v>1178</v>
      </c>
      <c r="E168" t="s">
        <v>899</v>
      </c>
      <c r="F168" t="s">
        <v>1179</v>
      </c>
      <c r="G168" t="s">
        <v>639</v>
      </c>
      <c r="H168" t="s">
        <v>639</v>
      </c>
      <c r="I168" t="s">
        <v>783</v>
      </c>
      <c r="J168" t="s">
        <v>647</v>
      </c>
      <c r="K168" t="s">
        <v>53</v>
      </c>
      <c r="L168" s="4">
        <v>42076</v>
      </c>
      <c r="M168" s="4"/>
      <c r="P168">
        <v>62</v>
      </c>
      <c r="AE168">
        <v>1</v>
      </c>
    </row>
    <row r="169" spans="1:31" x14ac:dyDescent="0.2">
      <c r="A169" s="9">
        <v>2010129</v>
      </c>
      <c r="C169" t="s">
        <v>1180</v>
      </c>
      <c r="D169" t="s">
        <v>1181</v>
      </c>
      <c r="E169" t="s">
        <v>1126</v>
      </c>
      <c r="F169" t="s">
        <v>1182</v>
      </c>
      <c r="G169" t="s">
        <v>639</v>
      </c>
      <c r="H169" t="s">
        <v>639</v>
      </c>
      <c r="I169" t="s">
        <v>772</v>
      </c>
      <c r="J169" t="s">
        <v>647</v>
      </c>
      <c r="K169" t="s">
        <v>53</v>
      </c>
      <c r="L169" s="4">
        <v>2</v>
      </c>
      <c r="M169" s="4"/>
      <c r="P169">
        <v>1</v>
      </c>
      <c r="Q169">
        <v>19</v>
      </c>
      <c r="R169">
        <v>11</v>
      </c>
      <c r="AE169">
        <v>1</v>
      </c>
    </row>
    <row r="170" spans="1:31" x14ac:dyDescent="0.2">
      <c r="A170" s="9">
        <v>2007601</v>
      </c>
      <c r="C170" t="s">
        <v>1183</v>
      </c>
      <c r="D170" t="s">
        <v>1184</v>
      </c>
      <c r="E170" t="s">
        <v>988</v>
      </c>
      <c r="F170" t="s">
        <v>989</v>
      </c>
      <c r="G170" t="s">
        <v>639</v>
      </c>
      <c r="H170" t="s">
        <v>639</v>
      </c>
      <c r="I170" t="s">
        <v>772</v>
      </c>
      <c r="J170" t="s">
        <v>729</v>
      </c>
      <c r="K170" t="s">
        <v>53</v>
      </c>
      <c r="L170" s="4">
        <v>2</v>
      </c>
      <c r="M170" s="4"/>
      <c r="AE170">
        <v>1</v>
      </c>
    </row>
    <row r="171" spans="1:31" x14ac:dyDescent="0.2">
      <c r="A171" s="9">
        <v>2006803</v>
      </c>
      <c r="C171" t="s">
        <v>1185</v>
      </c>
      <c r="D171" t="s">
        <v>1186</v>
      </c>
      <c r="E171" t="s">
        <v>886</v>
      </c>
      <c r="F171" t="s">
        <v>887</v>
      </c>
      <c r="G171" t="s">
        <v>639</v>
      </c>
      <c r="H171" t="s">
        <v>639</v>
      </c>
      <c r="I171" t="s">
        <v>772</v>
      </c>
      <c r="J171" t="s">
        <v>729</v>
      </c>
      <c r="K171" t="s">
        <v>54</v>
      </c>
      <c r="L171" s="4">
        <v>2</v>
      </c>
      <c r="M171" s="4"/>
      <c r="AC171">
        <v>92</v>
      </c>
      <c r="AE171">
        <v>1.1000000000000001</v>
      </c>
    </row>
    <row r="172" spans="1:31" x14ac:dyDescent="0.2">
      <c r="A172" s="9">
        <v>2010132</v>
      </c>
      <c r="C172" t="s">
        <v>1187</v>
      </c>
      <c r="D172" t="s">
        <v>1188</v>
      </c>
      <c r="E172" t="s">
        <v>1189</v>
      </c>
      <c r="F172" t="s">
        <v>1189</v>
      </c>
      <c r="G172" t="s">
        <v>639</v>
      </c>
      <c r="H172" t="s">
        <v>639</v>
      </c>
      <c r="I172" t="s">
        <v>772</v>
      </c>
      <c r="J172" t="s">
        <v>694</v>
      </c>
      <c r="K172" t="s">
        <v>54</v>
      </c>
      <c r="L172" s="4">
        <v>2</v>
      </c>
      <c r="M172" s="4"/>
      <c r="N172">
        <v>8</v>
      </c>
      <c r="O172">
        <v>11</v>
      </c>
      <c r="P172">
        <v>3</v>
      </c>
      <c r="R172">
        <v>0.30000001192092896</v>
      </c>
      <c r="V172">
        <v>0.51999998092651367</v>
      </c>
      <c r="Y172">
        <v>0.10999999940395355</v>
      </c>
      <c r="Z172">
        <v>0.75</v>
      </c>
      <c r="AE172">
        <v>1</v>
      </c>
    </row>
    <row r="173" spans="1:31" x14ac:dyDescent="0.2">
      <c r="A173" s="9">
        <v>2010131</v>
      </c>
      <c r="C173" t="s">
        <v>1190</v>
      </c>
      <c r="D173" t="s">
        <v>1191</v>
      </c>
      <c r="E173" t="s">
        <v>1189</v>
      </c>
      <c r="F173" t="s">
        <v>1189</v>
      </c>
      <c r="G173" t="s">
        <v>639</v>
      </c>
      <c r="H173" t="s">
        <v>639</v>
      </c>
      <c r="I173" t="s">
        <v>772</v>
      </c>
      <c r="J173" t="s">
        <v>694</v>
      </c>
      <c r="K173" t="s">
        <v>54</v>
      </c>
      <c r="L173" s="4">
        <v>2</v>
      </c>
      <c r="M173" s="4"/>
      <c r="N173">
        <v>5</v>
      </c>
      <c r="Y173">
        <v>5</v>
      </c>
      <c r="AA173">
        <v>0.17000000178813934</v>
      </c>
      <c r="AE173">
        <v>1</v>
      </c>
    </row>
    <row r="174" spans="1:31" x14ac:dyDescent="0.2">
      <c r="A174" s="9">
        <v>2010437</v>
      </c>
      <c r="C174" t="s">
        <v>1192</v>
      </c>
      <c r="D174" t="s">
        <v>1193</v>
      </c>
      <c r="E174" t="s">
        <v>793</v>
      </c>
      <c r="F174" t="s">
        <v>793</v>
      </c>
      <c r="G174" t="s">
        <v>639</v>
      </c>
      <c r="H174" t="s">
        <v>639</v>
      </c>
      <c r="I174" t="s">
        <v>772</v>
      </c>
      <c r="J174" t="s">
        <v>729</v>
      </c>
      <c r="K174" t="s">
        <v>53</v>
      </c>
      <c r="L174" s="4">
        <v>2</v>
      </c>
      <c r="M174" s="4"/>
      <c r="AE174">
        <v>1</v>
      </c>
    </row>
    <row r="175" spans="1:31" x14ac:dyDescent="0.2">
      <c r="A175" s="9">
        <v>2008586</v>
      </c>
      <c r="C175" t="s">
        <v>1194</v>
      </c>
      <c r="D175" t="s">
        <v>1195</v>
      </c>
      <c r="E175" t="s">
        <v>1196</v>
      </c>
      <c r="F175" t="s">
        <v>1197</v>
      </c>
      <c r="G175" t="s">
        <v>639</v>
      </c>
      <c r="H175" t="s">
        <v>639</v>
      </c>
      <c r="I175" t="s">
        <v>783</v>
      </c>
      <c r="J175" t="s">
        <v>647</v>
      </c>
      <c r="K175" t="s">
        <v>54</v>
      </c>
      <c r="L175" s="4">
        <v>42639</v>
      </c>
      <c r="M175" s="4"/>
      <c r="X175">
        <v>2.0999999046325684</v>
      </c>
      <c r="AE175">
        <v>1.1299999999999999</v>
      </c>
    </row>
    <row r="176" spans="1:31" x14ac:dyDescent="0.2">
      <c r="A176" s="9">
        <v>2007515</v>
      </c>
      <c r="C176" t="s">
        <v>1198</v>
      </c>
      <c r="D176" t="s">
        <v>1199</v>
      </c>
      <c r="E176" t="s">
        <v>899</v>
      </c>
      <c r="F176" t="s">
        <v>1200</v>
      </c>
      <c r="G176" t="s">
        <v>639</v>
      </c>
      <c r="H176" t="s">
        <v>639</v>
      </c>
      <c r="I176" t="s">
        <v>783</v>
      </c>
      <c r="J176" t="s">
        <v>641</v>
      </c>
      <c r="K176" t="s">
        <v>53</v>
      </c>
      <c r="L176" s="4">
        <v>41683</v>
      </c>
      <c r="M176" s="4"/>
      <c r="N176">
        <v>15</v>
      </c>
      <c r="O176">
        <v>15</v>
      </c>
      <c r="P176">
        <v>15</v>
      </c>
      <c r="T176">
        <v>3</v>
      </c>
      <c r="V176">
        <v>9.9999997764825821E-3</v>
      </c>
      <c r="AE176">
        <v>1</v>
      </c>
    </row>
    <row r="177" spans="1:31" x14ac:dyDescent="0.2">
      <c r="A177" s="9">
        <v>2007959</v>
      </c>
      <c r="C177" t="s">
        <v>1201</v>
      </c>
      <c r="D177" t="s">
        <v>1202</v>
      </c>
      <c r="E177" t="s">
        <v>1203</v>
      </c>
      <c r="F177" t="s">
        <v>1203</v>
      </c>
      <c r="G177" t="s">
        <v>639</v>
      </c>
      <c r="H177" t="s">
        <v>639</v>
      </c>
      <c r="I177" t="s">
        <v>772</v>
      </c>
      <c r="J177" t="s">
        <v>729</v>
      </c>
      <c r="K177" t="s">
        <v>54</v>
      </c>
      <c r="L177" s="4">
        <v>2</v>
      </c>
      <c r="M177" s="4"/>
      <c r="AE177">
        <v>0.8</v>
      </c>
    </row>
    <row r="178" spans="1:31" x14ac:dyDescent="0.2">
      <c r="A178" s="9">
        <v>2007963</v>
      </c>
      <c r="C178" t="s">
        <v>1204</v>
      </c>
      <c r="D178" t="s">
        <v>1205</v>
      </c>
      <c r="E178" t="s">
        <v>1203</v>
      </c>
      <c r="F178" t="s">
        <v>1203</v>
      </c>
      <c r="G178" t="s">
        <v>639</v>
      </c>
      <c r="H178" t="s">
        <v>639</v>
      </c>
      <c r="I178" t="s">
        <v>772</v>
      </c>
      <c r="J178" t="s">
        <v>729</v>
      </c>
      <c r="K178" t="s">
        <v>54</v>
      </c>
      <c r="L178" s="4">
        <v>2</v>
      </c>
      <c r="M178" s="4"/>
      <c r="AE178">
        <v>0.8</v>
      </c>
    </row>
    <row r="179" spans="1:31" x14ac:dyDescent="0.2">
      <c r="A179" s="9">
        <v>2007966</v>
      </c>
      <c r="C179" t="s">
        <v>1206</v>
      </c>
      <c r="D179" t="s">
        <v>1207</v>
      </c>
      <c r="E179" t="s">
        <v>1203</v>
      </c>
      <c r="F179" t="s">
        <v>1203</v>
      </c>
      <c r="G179" t="s">
        <v>639</v>
      </c>
      <c r="H179" t="s">
        <v>639</v>
      </c>
      <c r="I179" t="s">
        <v>772</v>
      </c>
      <c r="J179" t="s">
        <v>729</v>
      </c>
      <c r="K179" t="s">
        <v>54</v>
      </c>
      <c r="L179" s="4">
        <v>2</v>
      </c>
      <c r="M179" s="4"/>
      <c r="AE179">
        <v>0.9</v>
      </c>
    </row>
    <row r="180" spans="1:31" x14ac:dyDescent="0.2">
      <c r="A180" s="9">
        <v>2008475</v>
      </c>
      <c r="C180" t="s">
        <v>1208</v>
      </c>
      <c r="D180" t="s">
        <v>1209</v>
      </c>
      <c r="E180" t="s">
        <v>803</v>
      </c>
      <c r="F180" t="s">
        <v>804</v>
      </c>
      <c r="G180" t="s">
        <v>639</v>
      </c>
      <c r="H180" t="s">
        <v>639</v>
      </c>
      <c r="I180" t="s">
        <v>772</v>
      </c>
      <c r="J180" t="s">
        <v>729</v>
      </c>
      <c r="K180" t="s">
        <v>54</v>
      </c>
      <c r="L180" s="4">
        <v>2</v>
      </c>
      <c r="M180" s="4"/>
      <c r="P180">
        <v>7</v>
      </c>
      <c r="AE180">
        <v>1.3</v>
      </c>
    </row>
    <row r="181" spans="1:31" x14ac:dyDescent="0.2">
      <c r="A181" s="9">
        <v>2007222</v>
      </c>
      <c r="C181" t="s">
        <v>1210</v>
      </c>
      <c r="D181" t="s">
        <v>1211</v>
      </c>
      <c r="E181" t="s">
        <v>899</v>
      </c>
      <c r="F181" t="s">
        <v>1212</v>
      </c>
      <c r="G181" t="s">
        <v>639</v>
      </c>
      <c r="H181" t="s">
        <v>639</v>
      </c>
      <c r="I181" t="s">
        <v>783</v>
      </c>
      <c r="J181" t="s">
        <v>641</v>
      </c>
      <c r="K181" t="s">
        <v>53</v>
      </c>
      <c r="L181" s="4">
        <v>41431</v>
      </c>
      <c r="M181" s="4"/>
      <c r="N181">
        <v>15</v>
      </c>
      <c r="O181">
        <v>20</v>
      </c>
      <c r="P181">
        <v>10</v>
      </c>
      <c r="V181">
        <v>1.5</v>
      </c>
      <c r="AE181">
        <v>1</v>
      </c>
    </row>
    <row r="182" spans="1:31" x14ac:dyDescent="0.2">
      <c r="A182" s="9">
        <v>2010384</v>
      </c>
      <c r="C182" t="s">
        <v>1213</v>
      </c>
      <c r="D182" t="s">
        <v>1214</v>
      </c>
      <c r="E182" t="s">
        <v>988</v>
      </c>
      <c r="F182" t="s">
        <v>989</v>
      </c>
      <c r="G182" t="s">
        <v>639</v>
      </c>
      <c r="H182" t="s">
        <v>639</v>
      </c>
      <c r="I182" t="s">
        <v>772</v>
      </c>
      <c r="J182" t="s">
        <v>729</v>
      </c>
      <c r="K182" t="s">
        <v>53</v>
      </c>
      <c r="L182" s="4">
        <v>2</v>
      </c>
      <c r="M182" s="4"/>
      <c r="AC182">
        <v>20</v>
      </c>
      <c r="AE182">
        <v>1</v>
      </c>
    </row>
    <row r="183" spans="1:31" x14ac:dyDescent="0.2">
      <c r="A183" s="9">
        <v>2010104</v>
      </c>
      <c r="C183" t="s">
        <v>1215</v>
      </c>
      <c r="D183" t="s">
        <v>1216</v>
      </c>
      <c r="E183" t="s">
        <v>988</v>
      </c>
      <c r="F183" t="s">
        <v>989</v>
      </c>
      <c r="G183" t="s">
        <v>639</v>
      </c>
      <c r="H183" t="s">
        <v>639</v>
      </c>
      <c r="I183" t="s">
        <v>772</v>
      </c>
      <c r="J183" t="s">
        <v>729</v>
      </c>
      <c r="K183" t="s">
        <v>54</v>
      </c>
      <c r="L183" s="4">
        <v>2</v>
      </c>
      <c r="M183" s="4"/>
      <c r="AE183">
        <v>1</v>
      </c>
    </row>
    <row r="184" spans="1:31" x14ac:dyDescent="0.2">
      <c r="A184" s="9">
        <v>2009732</v>
      </c>
      <c r="C184" t="s">
        <v>1217</v>
      </c>
      <c r="D184" t="s">
        <v>1218</v>
      </c>
      <c r="E184" t="s">
        <v>988</v>
      </c>
      <c r="F184" t="s">
        <v>989</v>
      </c>
      <c r="G184" t="s">
        <v>639</v>
      </c>
      <c r="H184" t="s">
        <v>639</v>
      </c>
      <c r="I184" t="s">
        <v>772</v>
      </c>
      <c r="J184" t="s">
        <v>729</v>
      </c>
      <c r="K184" t="s">
        <v>54</v>
      </c>
      <c r="L184" s="4">
        <v>2</v>
      </c>
      <c r="M184" s="4"/>
      <c r="N184">
        <v>7</v>
      </c>
      <c r="AE184">
        <v>1</v>
      </c>
    </row>
    <row r="185" spans="1:31" x14ac:dyDescent="0.2">
      <c r="A185" s="9">
        <v>2010496</v>
      </c>
      <c r="C185" t="s">
        <v>1219</v>
      </c>
      <c r="D185" t="s">
        <v>1220</v>
      </c>
      <c r="E185" t="s">
        <v>1221</v>
      </c>
      <c r="F185" t="s">
        <v>1222</v>
      </c>
      <c r="G185" t="s">
        <v>639</v>
      </c>
      <c r="H185" t="s">
        <v>639</v>
      </c>
      <c r="I185" t="s">
        <v>783</v>
      </c>
      <c r="J185" t="s">
        <v>641</v>
      </c>
      <c r="K185" t="s">
        <v>53</v>
      </c>
      <c r="L185" s="4">
        <v>44370</v>
      </c>
      <c r="M185" s="4"/>
      <c r="N185">
        <v>12</v>
      </c>
      <c r="O185">
        <v>12</v>
      </c>
      <c r="P185">
        <v>17</v>
      </c>
      <c r="R185">
        <v>2</v>
      </c>
      <c r="V185">
        <v>9.9999997764825821E-3</v>
      </c>
      <c r="X185">
        <v>5.9999998658895493E-2</v>
      </c>
      <c r="Y185">
        <v>1.9999999552965164E-2</v>
      </c>
      <c r="AE185">
        <v>1</v>
      </c>
    </row>
    <row r="186" spans="1:31" x14ac:dyDescent="0.2">
      <c r="A186" s="9">
        <v>2010494</v>
      </c>
      <c r="C186" t="s">
        <v>1223</v>
      </c>
      <c r="D186" t="s">
        <v>1224</v>
      </c>
      <c r="E186" t="s">
        <v>1221</v>
      </c>
      <c r="F186" t="s">
        <v>1222</v>
      </c>
      <c r="G186" t="s">
        <v>639</v>
      </c>
      <c r="H186" t="s">
        <v>639</v>
      </c>
      <c r="I186" t="s">
        <v>783</v>
      </c>
      <c r="J186" t="s">
        <v>641</v>
      </c>
      <c r="K186" t="s">
        <v>53</v>
      </c>
      <c r="L186" s="4">
        <v>44369</v>
      </c>
      <c r="M186" s="4"/>
      <c r="N186">
        <v>26</v>
      </c>
      <c r="T186">
        <v>13</v>
      </c>
      <c r="AE186">
        <v>1</v>
      </c>
    </row>
    <row r="187" spans="1:31" x14ac:dyDescent="0.2">
      <c r="A187" s="9">
        <v>2010374</v>
      </c>
      <c r="C187" t="s">
        <v>1225</v>
      </c>
      <c r="D187" t="s">
        <v>1226</v>
      </c>
      <c r="E187" t="s">
        <v>1227</v>
      </c>
      <c r="F187" t="s">
        <v>1227</v>
      </c>
      <c r="G187" t="s">
        <v>639</v>
      </c>
      <c r="H187" t="s">
        <v>639</v>
      </c>
      <c r="I187" t="s">
        <v>783</v>
      </c>
      <c r="J187" t="s">
        <v>647</v>
      </c>
      <c r="K187" t="s">
        <v>53</v>
      </c>
      <c r="L187" s="4">
        <v>44266</v>
      </c>
      <c r="M187" s="4"/>
      <c r="Q187">
        <v>30</v>
      </c>
      <c r="AE187">
        <v>1</v>
      </c>
    </row>
    <row r="188" spans="1:31" x14ac:dyDescent="0.2">
      <c r="A188" s="9">
        <v>2010727</v>
      </c>
      <c r="C188" t="s">
        <v>1228</v>
      </c>
      <c r="D188" t="s">
        <v>1229</v>
      </c>
      <c r="E188" t="s">
        <v>972</v>
      </c>
      <c r="F188" t="s">
        <v>1230</v>
      </c>
      <c r="G188" t="s">
        <v>639</v>
      </c>
      <c r="H188" t="s">
        <v>684</v>
      </c>
      <c r="I188" t="s">
        <v>772</v>
      </c>
      <c r="J188" t="s">
        <v>686</v>
      </c>
      <c r="K188" t="s">
        <v>53</v>
      </c>
      <c r="L188" s="4">
        <v>2</v>
      </c>
      <c r="M188" s="4"/>
      <c r="N188">
        <v>16</v>
      </c>
      <c r="O188">
        <v>4</v>
      </c>
      <c r="P188">
        <v>8</v>
      </c>
      <c r="R188">
        <v>3</v>
      </c>
      <c r="X188">
        <v>1</v>
      </c>
      <c r="AC188">
        <v>30</v>
      </c>
      <c r="AE188">
        <v>1</v>
      </c>
    </row>
    <row r="189" spans="1:31" x14ac:dyDescent="0.2">
      <c r="A189" s="9">
        <v>2010724</v>
      </c>
      <c r="C189" t="s">
        <v>1231</v>
      </c>
      <c r="D189" t="s">
        <v>1232</v>
      </c>
      <c r="E189" t="s">
        <v>972</v>
      </c>
      <c r="F189" t="s">
        <v>1230</v>
      </c>
      <c r="G189" t="s">
        <v>639</v>
      </c>
      <c r="H189" t="s">
        <v>684</v>
      </c>
      <c r="I189" t="s">
        <v>772</v>
      </c>
      <c r="J189" t="s">
        <v>686</v>
      </c>
      <c r="K189" t="s">
        <v>53</v>
      </c>
      <c r="L189" s="4">
        <v>2</v>
      </c>
      <c r="M189" s="4"/>
      <c r="N189">
        <v>10</v>
      </c>
      <c r="P189">
        <v>15</v>
      </c>
      <c r="R189">
        <v>2</v>
      </c>
      <c r="T189">
        <v>3.2000000476837158</v>
      </c>
      <c r="AC189">
        <v>20</v>
      </c>
      <c r="AE189">
        <v>1</v>
      </c>
    </row>
    <row r="190" spans="1:31" x14ac:dyDescent="0.2">
      <c r="A190" s="9">
        <v>2010725</v>
      </c>
      <c r="C190" t="s">
        <v>1233</v>
      </c>
      <c r="D190" t="s">
        <v>1234</v>
      </c>
      <c r="E190" t="s">
        <v>972</v>
      </c>
      <c r="F190" t="s">
        <v>1230</v>
      </c>
      <c r="G190" t="s">
        <v>639</v>
      </c>
      <c r="H190" t="s">
        <v>684</v>
      </c>
      <c r="I190" t="s">
        <v>772</v>
      </c>
      <c r="J190" t="s">
        <v>686</v>
      </c>
      <c r="K190" t="s">
        <v>53</v>
      </c>
      <c r="L190" s="4">
        <v>2</v>
      </c>
      <c r="M190" s="4"/>
      <c r="N190">
        <v>16</v>
      </c>
      <c r="O190">
        <v>4</v>
      </c>
      <c r="P190">
        <v>8</v>
      </c>
      <c r="R190">
        <v>2</v>
      </c>
      <c r="T190">
        <v>2.7999999523162842</v>
      </c>
      <c r="X190">
        <v>0.5</v>
      </c>
      <c r="AC190">
        <v>30</v>
      </c>
      <c r="AE190">
        <v>1</v>
      </c>
    </row>
    <row r="191" spans="1:31" x14ac:dyDescent="0.2">
      <c r="A191" s="9">
        <v>2010723</v>
      </c>
      <c r="C191" t="s">
        <v>1235</v>
      </c>
      <c r="D191" t="s">
        <v>1236</v>
      </c>
      <c r="E191" t="s">
        <v>972</v>
      </c>
      <c r="F191" t="s">
        <v>1230</v>
      </c>
      <c r="G191" t="s">
        <v>639</v>
      </c>
      <c r="H191" t="s">
        <v>684</v>
      </c>
      <c r="I191" t="s">
        <v>772</v>
      </c>
      <c r="J191" t="s">
        <v>686</v>
      </c>
      <c r="K191" t="s">
        <v>53</v>
      </c>
      <c r="L191" s="4">
        <v>2</v>
      </c>
      <c r="M191" s="4"/>
      <c r="N191">
        <v>6</v>
      </c>
      <c r="P191">
        <v>20</v>
      </c>
      <c r="R191">
        <v>3</v>
      </c>
      <c r="T191">
        <v>4</v>
      </c>
      <c r="X191">
        <v>0.5</v>
      </c>
      <c r="AC191">
        <v>20</v>
      </c>
      <c r="AE191">
        <v>1</v>
      </c>
    </row>
    <row r="192" spans="1:31" x14ac:dyDescent="0.2">
      <c r="A192" s="9">
        <v>2010726</v>
      </c>
      <c r="C192" t="s">
        <v>1237</v>
      </c>
      <c r="D192" t="s">
        <v>1238</v>
      </c>
      <c r="E192" t="s">
        <v>972</v>
      </c>
      <c r="F192" t="s">
        <v>1230</v>
      </c>
      <c r="G192" t="s">
        <v>639</v>
      </c>
      <c r="H192" t="s">
        <v>684</v>
      </c>
      <c r="I192" t="s">
        <v>772</v>
      </c>
      <c r="J192" t="s">
        <v>686</v>
      </c>
      <c r="K192" t="s">
        <v>53</v>
      </c>
      <c r="L192" s="4">
        <v>2</v>
      </c>
      <c r="M192" s="4"/>
      <c r="N192">
        <v>10</v>
      </c>
      <c r="P192">
        <v>15</v>
      </c>
      <c r="R192">
        <v>2</v>
      </c>
      <c r="T192">
        <v>3.2000000476837158</v>
      </c>
      <c r="AC192">
        <v>20</v>
      </c>
      <c r="AE192">
        <v>1</v>
      </c>
    </row>
    <row r="193" spans="1:31" x14ac:dyDescent="0.2">
      <c r="A193" s="9">
        <v>2010728</v>
      </c>
      <c r="C193" t="s">
        <v>1239</v>
      </c>
      <c r="D193" t="s">
        <v>1240</v>
      </c>
      <c r="E193" t="s">
        <v>972</v>
      </c>
      <c r="F193" t="s">
        <v>1230</v>
      </c>
      <c r="G193" t="s">
        <v>639</v>
      </c>
      <c r="H193" t="s">
        <v>684</v>
      </c>
      <c r="I193" t="s">
        <v>772</v>
      </c>
      <c r="J193" t="s">
        <v>686</v>
      </c>
      <c r="K193" t="s">
        <v>53</v>
      </c>
      <c r="L193" s="4">
        <v>2</v>
      </c>
      <c r="M193" s="4"/>
      <c r="N193">
        <v>16</v>
      </c>
      <c r="O193">
        <v>4</v>
      </c>
      <c r="P193">
        <v>8</v>
      </c>
      <c r="R193">
        <v>3</v>
      </c>
      <c r="X193">
        <v>0.5</v>
      </c>
      <c r="AC193">
        <v>30</v>
      </c>
      <c r="AE193">
        <v>1</v>
      </c>
    </row>
    <row r="194" spans="1:31" x14ac:dyDescent="0.2">
      <c r="A194" s="9">
        <v>2009035</v>
      </c>
      <c r="C194" t="s">
        <v>1241</v>
      </c>
      <c r="D194" t="s">
        <v>1242</v>
      </c>
      <c r="E194" t="s">
        <v>1243</v>
      </c>
      <c r="F194" t="s">
        <v>1244</v>
      </c>
      <c r="G194" t="s">
        <v>639</v>
      </c>
      <c r="H194" t="s">
        <v>639</v>
      </c>
      <c r="I194" t="s">
        <v>783</v>
      </c>
      <c r="J194" t="s">
        <v>647</v>
      </c>
      <c r="K194" t="s">
        <v>54</v>
      </c>
      <c r="L194" s="4">
        <v>43047</v>
      </c>
      <c r="M194" s="4"/>
      <c r="V194">
        <v>1</v>
      </c>
      <c r="W194">
        <v>5.3000001907348633</v>
      </c>
      <c r="AE194">
        <v>1.1000000000000001</v>
      </c>
    </row>
    <row r="195" spans="1:31" x14ac:dyDescent="0.2">
      <c r="A195" s="9">
        <v>2007192</v>
      </c>
      <c r="C195" t="s">
        <v>1245</v>
      </c>
      <c r="D195" t="s">
        <v>644</v>
      </c>
      <c r="E195" t="s">
        <v>899</v>
      </c>
      <c r="F195" t="s">
        <v>1212</v>
      </c>
      <c r="G195" t="s">
        <v>639</v>
      </c>
      <c r="H195" t="s">
        <v>639</v>
      </c>
      <c r="I195" t="s">
        <v>783</v>
      </c>
      <c r="J195" t="s">
        <v>641</v>
      </c>
      <c r="K195" t="s">
        <v>54</v>
      </c>
      <c r="L195" s="4">
        <v>41401</v>
      </c>
      <c r="M195" s="4"/>
      <c r="N195">
        <v>30</v>
      </c>
      <c r="AE195">
        <v>1.1000000000000001</v>
      </c>
    </row>
    <row r="196" spans="1:31" x14ac:dyDescent="0.2">
      <c r="A196" s="9">
        <v>1000003</v>
      </c>
      <c r="D196" t="s">
        <v>644</v>
      </c>
      <c r="G196" t="s">
        <v>639</v>
      </c>
      <c r="H196" t="s">
        <v>639</v>
      </c>
      <c r="I196" t="s">
        <v>640</v>
      </c>
      <c r="J196" t="s">
        <v>641</v>
      </c>
      <c r="K196" t="s">
        <v>54</v>
      </c>
      <c r="L196" s="4">
        <v>2</v>
      </c>
      <c r="M196" s="4"/>
      <c r="N196">
        <v>30</v>
      </c>
      <c r="AE196">
        <v>1.3</v>
      </c>
    </row>
    <row r="197" spans="1:31" x14ac:dyDescent="0.2">
      <c r="A197" s="9">
        <v>2006960</v>
      </c>
      <c r="C197" t="s">
        <v>1246</v>
      </c>
      <c r="D197" t="s">
        <v>644</v>
      </c>
      <c r="E197" t="s">
        <v>948</v>
      </c>
      <c r="F197" t="s">
        <v>1212</v>
      </c>
      <c r="G197" t="s">
        <v>639</v>
      </c>
      <c r="H197" t="s">
        <v>639</v>
      </c>
      <c r="I197" t="s">
        <v>783</v>
      </c>
      <c r="J197" t="s">
        <v>641</v>
      </c>
      <c r="K197" t="s">
        <v>54</v>
      </c>
      <c r="L197" s="4">
        <v>41478</v>
      </c>
      <c r="M197" s="4"/>
      <c r="N197">
        <v>30</v>
      </c>
      <c r="AE197">
        <v>1.3</v>
      </c>
    </row>
    <row r="198" spans="1:31" x14ac:dyDescent="0.2">
      <c r="A198" s="9">
        <v>1000108</v>
      </c>
      <c r="D198" t="s">
        <v>645</v>
      </c>
      <c r="G198" t="s">
        <v>639</v>
      </c>
      <c r="H198" t="s">
        <v>639</v>
      </c>
      <c r="I198" t="s">
        <v>640</v>
      </c>
      <c r="J198" t="s">
        <v>641</v>
      </c>
      <c r="K198" t="s">
        <v>54</v>
      </c>
      <c r="L198" s="4">
        <v>43381</v>
      </c>
      <c r="M198" s="4"/>
      <c r="N198">
        <v>19</v>
      </c>
      <c r="R198">
        <v>4</v>
      </c>
      <c r="AE198">
        <v>1.32</v>
      </c>
    </row>
    <row r="199" spans="1:31" x14ac:dyDescent="0.2">
      <c r="A199" s="9">
        <v>2008283</v>
      </c>
      <c r="C199" t="s">
        <v>1251</v>
      </c>
      <c r="D199" t="s">
        <v>1248</v>
      </c>
      <c r="E199" t="s">
        <v>899</v>
      </c>
      <c r="F199" t="s">
        <v>1252</v>
      </c>
      <c r="G199" t="s">
        <v>639</v>
      </c>
      <c r="H199" t="s">
        <v>639</v>
      </c>
      <c r="I199" t="s">
        <v>783</v>
      </c>
      <c r="J199" t="s">
        <v>641</v>
      </c>
      <c r="K199" t="s">
        <v>53</v>
      </c>
      <c r="L199" s="4">
        <v>42380</v>
      </c>
      <c r="M199" s="4"/>
      <c r="N199">
        <v>18</v>
      </c>
      <c r="O199">
        <v>46</v>
      </c>
      <c r="T199">
        <v>2.5</v>
      </c>
      <c r="AE199">
        <v>1</v>
      </c>
    </row>
    <row r="200" spans="1:31" x14ac:dyDescent="0.2">
      <c r="A200" s="9">
        <v>2008284</v>
      </c>
      <c r="C200" t="s">
        <v>1247</v>
      </c>
      <c r="D200" t="s">
        <v>1248</v>
      </c>
      <c r="E200" t="s">
        <v>899</v>
      </c>
      <c r="F200" t="s">
        <v>1249</v>
      </c>
      <c r="G200" t="s">
        <v>639</v>
      </c>
      <c r="H200" t="s">
        <v>639</v>
      </c>
      <c r="I200" t="s">
        <v>783</v>
      </c>
      <c r="J200" t="s">
        <v>641</v>
      </c>
      <c r="K200" t="s">
        <v>53</v>
      </c>
      <c r="L200" s="4">
        <v>42380</v>
      </c>
      <c r="M200" s="4"/>
      <c r="N200">
        <v>18</v>
      </c>
      <c r="O200">
        <v>46</v>
      </c>
      <c r="T200">
        <v>2</v>
      </c>
      <c r="AE200">
        <v>1</v>
      </c>
    </row>
    <row r="201" spans="1:31" x14ac:dyDescent="0.2">
      <c r="A201" s="9">
        <v>2008285</v>
      </c>
      <c r="C201" t="s">
        <v>1250</v>
      </c>
      <c r="D201" t="s">
        <v>1248</v>
      </c>
      <c r="E201" t="s">
        <v>899</v>
      </c>
      <c r="F201" t="s">
        <v>965</v>
      </c>
      <c r="G201" t="s">
        <v>639</v>
      </c>
      <c r="H201" t="s">
        <v>639</v>
      </c>
      <c r="I201" t="s">
        <v>783</v>
      </c>
      <c r="J201" t="s">
        <v>641</v>
      </c>
      <c r="K201" t="s">
        <v>53</v>
      </c>
      <c r="L201" s="4">
        <v>42380</v>
      </c>
      <c r="M201" s="4"/>
      <c r="N201">
        <v>18</v>
      </c>
      <c r="O201">
        <v>46</v>
      </c>
      <c r="T201">
        <v>2</v>
      </c>
      <c r="AE201">
        <v>1</v>
      </c>
    </row>
    <row r="202" spans="1:31" x14ac:dyDescent="0.2">
      <c r="A202" s="9">
        <v>2007829</v>
      </c>
      <c r="C202" t="s">
        <v>1258</v>
      </c>
      <c r="D202" t="s">
        <v>1254</v>
      </c>
      <c r="E202" t="s">
        <v>967</v>
      </c>
      <c r="F202" t="s">
        <v>967</v>
      </c>
      <c r="G202" t="s">
        <v>639</v>
      </c>
      <c r="H202" t="s">
        <v>639</v>
      </c>
      <c r="I202" t="s">
        <v>783</v>
      </c>
      <c r="J202" t="s">
        <v>641</v>
      </c>
      <c r="K202" t="s">
        <v>53</v>
      </c>
      <c r="L202" s="4">
        <v>41876</v>
      </c>
      <c r="M202" s="4"/>
      <c r="N202">
        <v>18</v>
      </c>
      <c r="O202">
        <v>46</v>
      </c>
      <c r="AE202">
        <v>1</v>
      </c>
    </row>
    <row r="203" spans="1:31" x14ac:dyDescent="0.2">
      <c r="A203" s="9">
        <v>2009036</v>
      </c>
      <c r="C203" t="s">
        <v>1253</v>
      </c>
      <c r="D203" t="s">
        <v>1254</v>
      </c>
      <c r="E203" t="s">
        <v>899</v>
      </c>
      <c r="F203" t="s">
        <v>963</v>
      </c>
      <c r="G203" t="s">
        <v>639</v>
      </c>
      <c r="H203" t="s">
        <v>639</v>
      </c>
      <c r="I203" t="s">
        <v>783</v>
      </c>
      <c r="J203" t="s">
        <v>641</v>
      </c>
      <c r="K203" t="s">
        <v>53</v>
      </c>
      <c r="L203" s="4">
        <v>43048</v>
      </c>
      <c r="M203" s="4"/>
      <c r="N203">
        <v>18</v>
      </c>
      <c r="O203">
        <v>46</v>
      </c>
      <c r="T203">
        <v>7</v>
      </c>
      <c r="AE203">
        <v>1</v>
      </c>
    </row>
    <row r="204" spans="1:31" x14ac:dyDescent="0.2">
      <c r="A204" s="9">
        <v>2008939</v>
      </c>
      <c r="C204" t="s">
        <v>1256</v>
      </c>
      <c r="D204" t="s">
        <v>1254</v>
      </c>
      <c r="E204" t="s">
        <v>899</v>
      </c>
      <c r="F204" t="s">
        <v>1257</v>
      </c>
      <c r="G204" t="s">
        <v>639</v>
      </c>
      <c r="H204" t="s">
        <v>639</v>
      </c>
      <c r="I204" t="s">
        <v>783</v>
      </c>
      <c r="J204" t="s">
        <v>641</v>
      </c>
      <c r="K204" t="s">
        <v>53</v>
      </c>
      <c r="L204" s="4">
        <v>42991</v>
      </c>
      <c r="M204" s="4"/>
      <c r="N204">
        <v>18</v>
      </c>
      <c r="O204">
        <v>46</v>
      </c>
      <c r="T204">
        <v>7</v>
      </c>
      <c r="AE204">
        <v>1</v>
      </c>
    </row>
    <row r="205" spans="1:31" x14ac:dyDescent="0.2">
      <c r="A205" s="9">
        <v>2008938</v>
      </c>
      <c r="C205" t="s">
        <v>1255</v>
      </c>
      <c r="D205" t="s">
        <v>1254</v>
      </c>
      <c r="E205" t="s">
        <v>899</v>
      </c>
      <c r="F205" t="s">
        <v>946</v>
      </c>
      <c r="G205" t="s">
        <v>639</v>
      </c>
      <c r="H205" t="s">
        <v>639</v>
      </c>
      <c r="I205" t="s">
        <v>783</v>
      </c>
      <c r="J205" t="s">
        <v>641</v>
      </c>
      <c r="K205" t="s">
        <v>53</v>
      </c>
      <c r="L205" s="4">
        <v>42991</v>
      </c>
      <c r="M205" s="4"/>
      <c r="N205">
        <v>18</v>
      </c>
      <c r="O205">
        <v>46</v>
      </c>
      <c r="T205">
        <v>7</v>
      </c>
      <c r="AE205">
        <v>1</v>
      </c>
    </row>
    <row r="206" spans="1:31" x14ac:dyDescent="0.2">
      <c r="A206" s="9">
        <v>2007210</v>
      </c>
      <c r="C206" t="s">
        <v>1261</v>
      </c>
      <c r="D206" t="s">
        <v>1260</v>
      </c>
      <c r="E206" t="s">
        <v>899</v>
      </c>
      <c r="F206" t="s">
        <v>1212</v>
      </c>
      <c r="G206" t="s">
        <v>639</v>
      </c>
      <c r="H206" t="s">
        <v>639</v>
      </c>
      <c r="I206" t="s">
        <v>783</v>
      </c>
      <c r="J206" t="s">
        <v>641</v>
      </c>
      <c r="K206" t="s">
        <v>53</v>
      </c>
      <c r="L206" s="4">
        <v>41430</v>
      </c>
      <c r="M206" s="4"/>
      <c r="N206">
        <v>26</v>
      </c>
      <c r="T206">
        <v>13</v>
      </c>
      <c r="AE206">
        <v>1</v>
      </c>
    </row>
    <row r="207" spans="1:31" x14ac:dyDescent="0.2">
      <c r="A207" s="9">
        <v>2006954</v>
      </c>
      <c r="C207" t="s">
        <v>1259</v>
      </c>
      <c r="D207" t="s">
        <v>1260</v>
      </c>
      <c r="E207" t="s">
        <v>948</v>
      </c>
      <c r="F207" t="s">
        <v>1212</v>
      </c>
      <c r="G207" t="s">
        <v>639</v>
      </c>
      <c r="H207" t="s">
        <v>639</v>
      </c>
      <c r="I207" t="s">
        <v>783</v>
      </c>
      <c r="J207" t="s">
        <v>641</v>
      </c>
      <c r="K207" t="s">
        <v>53</v>
      </c>
      <c r="L207" s="4">
        <v>41250</v>
      </c>
      <c r="M207" s="4"/>
      <c r="N207">
        <v>26</v>
      </c>
      <c r="T207">
        <v>13</v>
      </c>
      <c r="AE207">
        <v>1</v>
      </c>
    </row>
    <row r="208" spans="1:31" x14ac:dyDescent="0.2">
      <c r="A208" s="9">
        <v>2008680</v>
      </c>
      <c r="C208" t="s">
        <v>1262</v>
      </c>
      <c r="D208" t="s">
        <v>1263</v>
      </c>
      <c r="E208" t="s">
        <v>1264</v>
      </c>
      <c r="F208" t="s">
        <v>1265</v>
      </c>
      <c r="G208" t="s">
        <v>639</v>
      </c>
      <c r="H208" t="s">
        <v>639</v>
      </c>
      <c r="I208" t="s">
        <v>783</v>
      </c>
      <c r="J208" t="s">
        <v>647</v>
      </c>
      <c r="K208" t="s">
        <v>53</v>
      </c>
      <c r="L208" s="4">
        <v>42716</v>
      </c>
      <c r="M208" s="4"/>
      <c r="O208">
        <v>12</v>
      </c>
      <c r="P208">
        <v>20</v>
      </c>
      <c r="T208">
        <v>8</v>
      </c>
      <c r="AE208">
        <v>1</v>
      </c>
    </row>
    <row r="209" spans="1:31" x14ac:dyDescent="0.2">
      <c r="A209" s="9">
        <v>2009875</v>
      </c>
      <c r="C209" t="s">
        <v>1266</v>
      </c>
      <c r="D209" t="s">
        <v>1267</v>
      </c>
      <c r="E209" t="s">
        <v>1221</v>
      </c>
      <c r="F209" t="s">
        <v>1268</v>
      </c>
      <c r="G209" t="s">
        <v>639</v>
      </c>
      <c r="H209" t="s">
        <v>639</v>
      </c>
      <c r="I209" t="s">
        <v>772</v>
      </c>
      <c r="J209" t="s">
        <v>729</v>
      </c>
      <c r="K209" t="s">
        <v>54</v>
      </c>
      <c r="L209" s="4">
        <v>2</v>
      </c>
      <c r="M209" s="4"/>
      <c r="AE209">
        <v>1.1000000000000001</v>
      </c>
    </row>
    <row r="210" spans="1:31" x14ac:dyDescent="0.2">
      <c r="A210" s="9">
        <v>2009288</v>
      </c>
      <c r="C210" t="s">
        <v>1269</v>
      </c>
      <c r="D210" t="s">
        <v>1270</v>
      </c>
      <c r="E210" t="s">
        <v>1221</v>
      </c>
      <c r="F210" t="s">
        <v>1268</v>
      </c>
      <c r="G210" t="s">
        <v>639</v>
      </c>
      <c r="H210" t="s">
        <v>639</v>
      </c>
      <c r="I210" t="s">
        <v>783</v>
      </c>
      <c r="J210" t="s">
        <v>641</v>
      </c>
      <c r="K210" t="s">
        <v>53</v>
      </c>
      <c r="L210" s="4">
        <v>43244</v>
      </c>
      <c r="M210" s="4"/>
      <c r="N210">
        <v>12</v>
      </c>
      <c r="O210">
        <v>12</v>
      </c>
      <c r="P210">
        <v>17</v>
      </c>
      <c r="R210">
        <v>2</v>
      </c>
      <c r="T210">
        <v>20</v>
      </c>
      <c r="V210">
        <v>9.9999997764825821E-3</v>
      </c>
      <c r="Y210">
        <v>1.9999999552965164E-2</v>
      </c>
      <c r="AE210">
        <v>1</v>
      </c>
    </row>
    <row r="211" spans="1:31" x14ac:dyDescent="0.2">
      <c r="A211" s="9">
        <v>2009987</v>
      </c>
      <c r="C211" t="s">
        <v>1271</v>
      </c>
      <c r="D211" t="s">
        <v>1272</v>
      </c>
      <c r="E211" t="s">
        <v>1221</v>
      </c>
      <c r="F211" t="s">
        <v>1268</v>
      </c>
      <c r="G211" t="s">
        <v>639</v>
      </c>
      <c r="H211" t="s">
        <v>639</v>
      </c>
      <c r="I211" t="s">
        <v>783</v>
      </c>
      <c r="J211" t="s">
        <v>641</v>
      </c>
      <c r="K211" t="s">
        <v>53</v>
      </c>
      <c r="L211" s="4">
        <v>43908</v>
      </c>
      <c r="M211" s="4"/>
      <c r="N211">
        <v>26</v>
      </c>
      <c r="T211">
        <v>32.5</v>
      </c>
      <c r="AE211">
        <v>1</v>
      </c>
    </row>
    <row r="212" spans="1:31" x14ac:dyDescent="0.2">
      <c r="A212" s="9">
        <v>2009920</v>
      </c>
      <c r="C212" t="s">
        <v>1273</v>
      </c>
      <c r="D212" t="s">
        <v>1274</v>
      </c>
      <c r="E212" t="s">
        <v>1221</v>
      </c>
      <c r="F212" t="s">
        <v>1268</v>
      </c>
      <c r="G212" t="s">
        <v>639</v>
      </c>
      <c r="H212" t="s">
        <v>639</v>
      </c>
      <c r="I212" t="s">
        <v>772</v>
      </c>
      <c r="J212" t="s">
        <v>729</v>
      </c>
      <c r="K212" t="s">
        <v>54</v>
      </c>
      <c r="L212" s="4">
        <v>2</v>
      </c>
      <c r="M212" s="4"/>
      <c r="AE212">
        <v>1.02</v>
      </c>
    </row>
    <row r="213" spans="1:31" x14ac:dyDescent="0.2">
      <c r="A213" s="9">
        <v>2009307</v>
      </c>
      <c r="C213" t="s">
        <v>1275</v>
      </c>
      <c r="D213" t="s">
        <v>1276</v>
      </c>
      <c r="E213" t="s">
        <v>1221</v>
      </c>
      <c r="F213" t="s">
        <v>1268</v>
      </c>
      <c r="G213" t="s">
        <v>639</v>
      </c>
      <c r="H213" t="s">
        <v>639</v>
      </c>
      <c r="I213" t="s">
        <v>783</v>
      </c>
      <c r="J213" t="s">
        <v>647</v>
      </c>
      <c r="K213" t="s">
        <v>54</v>
      </c>
      <c r="L213" s="4">
        <v>43283</v>
      </c>
      <c r="M213" s="4"/>
      <c r="Y213">
        <v>11</v>
      </c>
      <c r="AE213">
        <v>1.37</v>
      </c>
    </row>
    <row r="214" spans="1:31" x14ac:dyDescent="0.2">
      <c r="A214" s="9">
        <v>2007501</v>
      </c>
      <c r="C214" t="s">
        <v>1277</v>
      </c>
      <c r="D214" t="s">
        <v>1278</v>
      </c>
      <c r="E214" t="s">
        <v>899</v>
      </c>
      <c r="F214" t="s">
        <v>940</v>
      </c>
      <c r="G214" t="s">
        <v>639</v>
      </c>
      <c r="H214" t="s">
        <v>639</v>
      </c>
      <c r="I214" t="s">
        <v>783</v>
      </c>
      <c r="J214" t="s">
        <v>641</v>
      </c>
      <c r="K214" t="s">
        <v>53</v>
      </c>
      <c r="L214" s="4">
        <v>41662</v>
      </c>
      <c r="M214" s="4"/>
      <c r="N214">
        <v>18</v>
      </c>
      <c r="O214">
        <v>46</v>
      </c>
      <c r="AE214">
        <v>1</v>
      </c>
    </row>
    <row r="215" spans="1:31" x14ac:dyDescent="0.2">
      <c r="A215" s="9">
        <v>2010831</v>
      </c>
      <c r="C215" t="s">
        <v>1279</v>
      </c>
      <c r="D215" t="s">
        <v>1280</v>
      </c>
      <c r="E215" t="s">
        <v>1281</v>
      </c>
      <c r="F215" t="s">
        <v>1281</v>
      </c>
      <c r="G215" t="s">
        <v>639</v>
      </c>
      <c r="H215" t="s">
        <v>684</v>
      </c>
      <c r="I215" t="s">
        <v>1282</v>
      </c>
      <c r="J215" t="s">
        <v>686</v>
      </c>
      <c r="K215" t="s">
        <v>54</v>
      </c>
      <c r="L215" s="4">
        <v>2</v>
      </c>
      <c r="M215" s="4"/>
      <c r="AC215">
        <v>2</v>
      </c>
    </row>
    <row r="216" spans="1:31" x14ac:dyDescent="0.2">
      <c r="A216" s="9">
        <v>2010794</v>
      </c>
      <c r="C216" t="s">
        <v>1283</v>
      </c>
      <c r="D216" t="s">
        <v>1284</v>
      </c>
      <c r="E216" t="s">
        <v>1285</v>
      </c>
      <c r="F216" t="s">
        <v>1285</v>
      </c>
      <c r="G216" t="s">
        <v>639</v>
      </c>
      <c r="H216" t="s">
        <v>684</v>
      </c>
      <c r="I216" t="s">
        <v>1282</v>
      </c>
      <c r="J216" t="s">
        <v>686</v>
      </c>
      <c r="K216" t="s">
        <v>54</v>
      </c>
      <c r="L216" s="4">
        <v>2</v>
      </c>
      <c r="M216" s="4"/>
      <c r="N216">
        <v>0.30000001192092896</v>
      </c>
      <c r="O216">
        <v>0.10000000149011612</v>
      </c>
      <c r="P216">
        <v>0.30000001192092896</v>
      </c>
      <c r="AC216">
        <v>2</v>
      </c>
      <c r="AE216">
        <v>1</v>
      </c>
    </row>
    <row r="217" spans="1:31" x14ac:dyDescent="0.2">
      <c r="A217" s="9">
        <v>2010792</v>
      </c>
      <c r="C217" t="s">
        <v>1286</v>
      </c>
      <c r="D217" t="s">
        <v>1284</v>
      </c>
      <c r="E217" t="s">
        <v>1287</v>
      </c>
      <c r="F217" t="s">
        <v>1287</v>
      </c>
      <c r="G217" t="s">
        <v>639</v>
      </c>
      <c r="H217" t="s">
        <v>684</v>
      </c>
      <c r="I217" t="s">
        <v>1282</v>
      </c>
      <c r="J217" t="s">
        <v>686</v>
      </c>
      <c r="K217" t="s">
        <v>54</v>
      </c>
      <c r="L217" s="4">
        <v>2</v>
      </c>
      <c r="M217" s="4"/>
      <c r="N217">
        <v>0.30000001192092896</v>
      </c>
      <c r="O217">
        <v>0.10000000149011612</v>
      </c>
      <c r="P217">
        <v>0.30000001192092896</v>
      </c>
      <c r="AC217">
        <v>2</v>
      </c>
      <c r="AE217">
        <v>1</v>
      </c>
    </row>
    <row r="218" spans="1:31" x14ac:dyDescent="0.2">
      <c r="A218" s="9">
        <v>5007</v>
      </c>
      <c r="D218" t="s">
        <v>683</v>
      </c>
      <c r="G218" t="s">
        <v>639</v>
      </c>
      <c r="H218" t="s">
        <v>684</v>
      </c>
      <c r="I218" t="s">
        <v>685</v>
      </c>
      <c r="J218" t="s">
        <v>686</v>
      </c>
      <c r="K218" t="s">
        <v>54</v>
      </c>
      <c r="L218" s="4">
        <v>41640</v>
      </c>
      <c r="M218" s="4"/>
      <c r="N218">
        <v>0.52999997138977051</v>
      </c>
      <c r="O218">
        <v>0.15999999642372131</v>
      </c>
      <c r="P218">
        <v>0.34999999403953552</v>
      </c>
      <c r="AE218">
        <v>1</v>
      </c>
    </row>
    <row r="219" spans="1:31" x14ac:dyDescent="0.2">
      <c r="A219" s="9">
        <v>2010829</v>
      </c>
      <c r="C219" t="s">
        <v>1288</v>
      </c>
      <c r="D219" t="s">
        <v>1289</v>
      </c>
      <c r="E219" t="s">
        <v>1290</v>
      </c>
      <c r="F219" t="s">
        <v>1290</v>
      </c>
      <c r="G219" t="s">
        <v>639</v>
      </c>
      <c r="H219" t="s">
        <v>684</v>
      </c>
      <c r="I219" t="s">
        <v>1282</v>
      </c>
      <c r="J219" t="s">
        <v>686</v>
      </c>
      <c r="K219" t="s">
        <v>54</v>
      </c>
      <c r="L219" s="4">
        <v>2</v>
      </c>
      <c r="M219" s="4"/>
      <c r="N219">
        <v>0.30000001192092896</v>
      </c>
      <c r="O219">
        <v>0.10000000149011612</v>
      </c>
      <c r="P219">
        <v>0.30000001192092896</v>
      </c>
      <c r="AC219">
        <v>2</v>
      </c>
      <c r="AE219">
        <v>1</v>
      </c>
    </row>
    <row r="220" spans="1:31" x14ac:dyDescent="0.2">
      <c r="A220" s="9">
        <v>2010828</v>
      </c>
      <c r="C220" t="s">
        <v>1291</v>
      </c>
      <c r="D220" t="s">
        <v>1292</v>
      </c>
      <c r="E220" t="s">
        <v>1290</v>
      </c>
      <c r="F220" t="s">
        <v>1293</v>
      </c>
      <c r="G220" t="s">
        <v>639</v>
      </c>
      <c r="H220" t="s">
        <v>684</v>
      </c>
      <c r="I220" t="s">
        <v>1282</v>
      </c>
      <c r="J220" t="s">
        <v>686</v>
      </c>
      <c r="K220" t="s">
        <v>54</v>
      </c>
      <c r="L220" s="4">
        <v>2</v>
      </c>
      <c r="M220" s="4"/>
      <c r="N220">
        <v>0.30000001192092896</v>
      </c>
      <c r="O220">
        <v>0.10000000149011612</v>
      </c>
      <c r="P220">
        <v>0.30000001192092896</v>
      </c>
      <c r="AC220">
        <v>2</v>
      </c>
      <c r="AE220">
        <v>1</v>
      </c>
    </row>
    <row r="221" spans="1:31" x14ac:dyDescent="0.2">
      <c r="A221" s="9">
        <v>2010793</v>
      </c>
      <c r="C221" t="s">
        <v>1294</v>
      </c>
      <c r="D221" t="s">
        <v>1295</v>
      </c>
      <c r="E221" t="s">
        <v>1285</v>
      </c>
      <c r="F221" t="s">
        <v>1285</v>
      </c>
      <c r="G221" t="s">
        <v>639</v>
      </c>
      <c r="H221" t="s">
        <v>684</v>
      </c>
      <c r="I221" t="s">
        <v>1282</v>
      </c>
      <c r="J221" t="s">
        <v>694</v>
      </c>
      <c r="K221" t="s">
        <v>53</v>
      </c>
      <c r="L221" s="4">
        <v>2</v>
      </c>
      <c r="M221" s="4"/>
      <c r="N221">
        <v>0.5</v>
      </c>
      <c r="O221">
        <v>0.20000000298023224</v>
      </c>
      <c r="P221">
        <v>0.30000001192092896</v>
      </c>
      <c r="AC221">
        <v>10</v>
      </c>
      <c r="AE221">
        <v>1</v>
      </c>
    </row>
    <row r="222" spans="1:31" x14ac:dyDescent="0.2">
      <c r="A222" s="9">
        <v>2007602</v>
      </c>
      <c r="C222" t="s">
        <v>1296</v>
      </c>
      <c r="D222" t="s">
        <v>1297</v>
      </c>
      <c r="E222" t="s">
        <v>988</v>
      </c>
      <c r="F222" t="s">
        <v>989</v>
      </c>
      <c r="G222" t="s">
        <v>639</v>
      </c>
      <c r="H222" t="s">
        <v>684</v>
      </c>
      <c r="I222" t="s">
        <v>772</v>
      </c>
      <c r="J222" t="s">
        <v>686</v>
      </c>
      <c r="K222" t="s">
        <v>53</v>
      </c>
      <c r="L222" s="4">
        <v>2</v>
      </c>
      <c r="M222" s="4"/>
      <c r="N222">
        <v>10</v>
      </c>
      <c r="O222">
        <v>3</v>
      </c>
      <c r="P222">
        <v>3</v>
      </c>
      <c r="AC222">
        <v>72</v>
      </c>
      <c r="AE222">
        <v>1</v>
      </c>
    </row>
    <row r="223" spans="1:31" x14ac:dyDescent="0.2">
      <c r="A223" s="9">
        <v>2009220</v>
      </c>
      <c r="C223" t="s">
        <v>1298</v>
      </c>
      <c r="D223" t="s">
        <v>1299</v>
      </c>
      <c r="E223" t="s">
        <v>899</v>
      </c>
      <c r="F223" t="s">
        <v>1300</v>
      </c>
      <c r="G223" t="s">
        <v>639</v>
      </c>
      <c r="H223" t="s">
        <v>639</v>
      </c>
      <c r="I223" t="s">
        <v>783</v>
      </c>
      <c r="J223" t="s">
        <v>647</v>
      </c>
      <c r="K223" t="s">
        <v>53</v>
      </c>
      <c r="L223" s="4">
        <v>43173</v>
      </c>
      <c r="M223" s="4"/>
      <c r="Q223">
        <v>33.599998474121094</v>
      </c>
      <c r="R223">
        <v>14.300000190734863</v>
      </c>
      <c r="AE223">
        <v>1</v>
      </c>
    </row>
    <row r="224" spans="1:31" x14ac:dyDescent="0.2">
      <c r="A224" s="9">
        <v>1000109</v>
      </c>
      <c r="D224" t="s">
        <v>646</v>
      </c>
      <c r="G224" t="s">
        <v>639</v>
      </c>
      <c r="H224" t="s">
        <v>639</v>
      </c>
      <c r="I224" t="s">
        <v>640</v>
      </c>
      <c r="J224" t="s">
        <v>647</v>
      </c>
      <c r="K224" t="s">
        <v>53</v>
      </c>
      <c r="L224" s="4">
        <v>43381</v>
      </c>
      <c r="M224" s="4"/>
      <c r="Q224">
        <v>30</v>
      </c>
      <c r="R224">
        <v>19</v>
      </c>
      <c r="AE224">
        <v>1</v>
      </c>
    </row>
    <row r="225" spans="1:31" x14ac:dyDescent="0.2">
      <c r="A225" s="9">
        <v>1000036</v>
      </c>
      <c r="D225" t="s">
        <v>25</v>
      </c>
      <c r="G225" t="s">
        <v>639</v>
      </c>
      <c r="H225" t="s">
        <v>639</v>
      </c>
      <c r="I225" t="s">
        <v>640</v>
      </c>
      <c r="J225" t="s">
        <v>647</v>
      </c>
      <c r="K225" t="s">
        <v>53</v>
      </c>
      <c r="L225" s="4">
        <v>40976</v>
      </c>
      <c r="M225" s="4"/>
      <c r="O225">
        <v>0</v>
      </c>
      <c r="P225">
        <v>0</v>
      </c>
      <c r="Q225">
        <v>45.099998474121094</v>
      </c>
      <c r="R225">
        <v>2.2000000476837158</v>
      </c>
      <c r="T225">
        <v>0</v>
      </c>
      <c r="AE225">
        <v>1</v>
      </c>
    </row>
    <row r="226" spans="1:31" x14ac:dyDescent="0.2">
      <c r="A226" s="9">
        <v>2009860</v>
      </c>
      <c r="C226" t="s">
        <v>1301</v>
      </c>
      <c r="D226" t="s">
        <v>25</v>
      </c>
      <c r="E226" t="s">
        <v>1302</v>
      </c>
      <c r="F226" t="s">
        <v>1302</v>
      </c>
      <c r="G226" t="s">
        <v>639</v>
      </c>
      <c r="H226" t="s">
        <v>639</v>
      </c>
      <c r="I226" t="s">
        <v>783</v>
      </c>
      <c r="J226" t="s">
        <v>647</v>
      </c>
      <c r="K226" t="s">
        <v>54</v>
      </c>
      <c r="L226" s="4">
        <v>43809</v>
      </c>
      <c r="M226" s="4"/>
      <c r="R226">
        <v>20</v>
      </c>
      <c r="AE226">
        <v>1</v>
      </c>
    </row>
    <row r="227" spans="1:31" x14ac:dyDescent="0.2">
      <c r="A227" s="9">
        <v>2009570</v>
      </c>
      <c r="C227" t="s">
        <v>1303</v>
      </c>
      <c r="D227" t="s">
        <v>1304</v>
      </c>
      <c r="E227" t="s">
        <v>1126</v>
      </c>
      <c r="F227" t="s">
        <v>1300</v>
      </c>
      <c r="G227" t="s">
        <v>639</v>
      </c>
      <c r="H227" t="s">
        <v>639</v>
      </c>
      <c r="I227" t="s">
        <v>783</v>
      </c>
      <c r="J227" t="s">
        <v>647</v>
      </c>
      <c r="K227" t="s">
        <v>53</v>
      </c>
      <c r="L227" s="4">
        <v>43538</v>
      </c>
      <c r="M227" s="4"/>
      <c r="O227">
        <v>26</v>
      </c>
      <c r="AE227">
        <v>1</v>
      </c>
    </row>
    <row r="228" spans="1:31" x14ac:dyDescent="0.2">
      <c r="A228" s="9">
        <v>2007212</v>
      </c>
      <c r="C228" t="s">
        <v>1305</v>
      </c>
      <c r="D228" t="s">
        <v>1306</v>
      </c>
      <c r="E228" t="s">
        <v>899</v>
      </c>
      <c r="F228" t="s">
        <v>1212</v>
      </c>
      <c r="G228" t="s">
        <v>639</v>
      </c>
      <c r="H228" t="s">
        <v>639</v>
      </c>
      <c r="I228" t="s">
        <v>783</v>
      </c>
      <c r="J228" t="s">
        <v>641</v>
      </c>
      <c r="K228" t="s">
        <v>53</v>
      </c>
      <c r="L228" s="4">
        <v>41430</v>
      </c>
      <c r="M228" s="4"/>
      <c r="N228">
        <v>15</v>
      </c>
      <c r="O228">
        <v>10</v>
      </c>
      <c r="P228">
        <v>10</v>
      </c>
      <c r="R228">
        <v>5.8000001907348633</v>
      </c>
      <c r="AE228">
        <v>1</v>
      </c>
    </row>
    <row r="229" spans="1:31" x14ac:dyDescent="0.2">
      <c r="A229" s="9">
        <v>2009792</v>
      </c>
      <c r="C229" t="s">
        <v>1307</v>
      </c>
      <c r="D229" t="s">
        <v>1308</v>
      </c>
      <c r="E229" t="s">
        <v>1093</v>
      </c>
      <c r="F229" t="s">
        <v>1093</v>
      </c>
      <c r="G229" t="s">
        <v>639</v>
      </c>
      <c r="H229" t="s">
        <v>639</v>
      </c>
      <c r="I229" t="s">
        <v>772</v>
      </c>
      <c r="J229" t="s">
        <v>729</v>
      </c>
      <c r="K229" t="s">
        <v>54</v>
      </c>
      <c r="L229" s="4">
        <v>2</v>
      </c>
      <c r="M229" s="4"/>
      <c r="V229">
        <v>0.30000001192092896</v>
      </c>
      <c r="W229">
        <v>0.20000000298023224</v>
      </c>
      <c r="X229">
        <v>0.5</v>
      </c>
      <c r="Y229">
        <v>0.5</v>
      </c>
      <c r="Z229">
        <v>0.30000001192092896</v>
      </c>
      <c r="AA229">
        <v>0.20000000298023224</v>
      </c>
      <c r="AE229">
        <v>1</v>
      </c>
    </row>
    <row r="230" spans="1:31" x14ac:dyDescent="0.2">
      <c r="A230" s="9">
        <v>1000015</v>
      </c>
      <c r="D230" t="s">
        <v>27</v>
      </c>
      <c r="G230" t="s">
        <v>639</v>
      </c>
      <c r="H230" t="s">
        <v>639</v>
      </c>
      <c r="I230" t="s">
        <v>640</v>
      </c>
      <c r="J230" t="s">
        <v>647</v>
      </c>
      <c r="K230" t="s">
        <v>53</v>
      </c>
      <c r="L230" s="4">
        <v>40976</v>
      </c>
      <c r="M230" s="4"/>
      <c r="P230">
        <v>60</v>
      </c>
      <c r="Q230">
        <v>0</v>
      </c>
      <c r="R230">
        <v>0</v>
      </c>
      <c r="T230">
        <v>0</v>
      </c>
      <c r="AE230">
        <v>1</v>
      </c>
    </row>
    <row r="231" spans="1:31" x14ac:dyDescent="0.2">
      <c r="A231" s="9">
        <v>2009831</v>
      </c>
      <c r="C231" t="s">
        <v>1311</v>
      </c>
      <c r="D231" t="s">
        <v>1310</v>
      </c>
      <c r="E231" t="s">
        <v>1312</v>
      </c>
      <c r="F231" t="s">
        <v>899</v>
      </c>
      <c r="G231" t="s">
        <v>639</v>
      </c>
      <c r="H231" t="s">
        <v>639</v>
      </c>
      <c r="I231" t="s">
        <v>783</v>
      </c>
      <c r="J231" t="s">
        <v>647</v>
      </c>
      <c r="K231" t="s">
        <v>53</v>
      </c>
      <c r="L231" s="4">
        <v>43780</v>
      </c>
      <c r="M231" s="4"/>
      <c r="P231">
        <v>60</v>
      </c>
      <c r="AE231">
        <v>1</v>
      </c>
    </row>
    <row r="232" spans="1:31" x14ac:dyDescent="0.2">
      <c r="A232" s="9">
        <v>2007185</v>
      </c>
      <c r="C232" t="s">
        <v>1309</v>
      </c>
      <c r="D232" t="s">
        <v>1310</v>
      </c>
      <c r="E232" t="s">
        <v>899</v>
      </c>
      <c r="F232" t="s">
        <v>1176</v>
      </c>
      <c r="G232" t="s">
        <v>639</v>
      </c>
      <c r="H232" t="s">
        <v>639</v>
      </c>
      <c r="I232" t="s">
        <v>783</v>
      </c>
      <c r="J232" t="s">
        <v>647</v>
      </c>
      <c r="K232" t="s">
        <v>53</v>
      </c>
      <c r="L232" s="4">
        <v>41401</v>
      </c>
      <c r="M232" s="4"/>
      <c r="P232">
        <v>60</v>
      </c>
      <c r="AE232">
        <v>1</v>
      </c>
    </row>
    <row r="233" spans="1:31" x14ac:dyDescent="0.2">
      <c r="A233" s="9">
        <v>9200</v>
      </c>
      <c r="D233" t="s">
        <v>687</v>
      </c>
      <c r="G233" t="s">
        <v>639</v>
      </c>
      <c r="H233" t="s">
        <v>684</v>
      </c>
      <c r="I233" t="s">
        <v>685</v>
      </c>
      <c r="J233" t="s">
        <v>686</v>
      </c>
      <c r="K233" t="s">
        <v>53</v>
      </c>
      <c r="L233" s="4">
        <v>41640</v>
      </c>
      <c r="M233" s="4"/>
      <c r="N233">
        <v>1.8500000238418579</v>
      </c>
      <c r="O233">
        <v>1.2799999713897705</v>
      </c>
      <c r="P233">
        <v>0.88999998569488525</v>
      </c>
      <c r="AE233">
        <v>0.85</v>
      </c>
    </row>
    <row r="234" spans="1:31" x14ac:dyDescent="0.2">
      <c r="A234" s="9">
        <v>9160</v>
      </c>
      <c r="D234" t="s">
        <v>688</v>
      </c>
      <c r="G234" t="s">
        <v>639</v>
      </c>
      <c r="H234" t="s">
        <v>684</v>
      </c>
      <c r="I234" t="s">
        <v>685</v>
      </c>
      <c r="J234" t="s">
        <v>686</v>
      </c>
      <c r="K234" t="s">
        <v>53</v>
      </c>
      <c r="L234" s="4">
        <v>41640</v>
      </c>
      <c r="M234" s="4"/>
      <c r="N234">
        <v>2.0399999618530273</v>
      </c>
      <c r="O234">
        <v>1.8799999952316284</v>
      </c>
      <c r="P234">
        <v>1.5199999809265137</v>
      </c>
      <c r="AE234">
        <v>0.85</v>
      </c>
    </row>
    <row r="235" spans="1:31" x14ac:dyDescent="0.2">
      <c r="A235" s="9">
        <v>9170</v>
      </c>
      <c r="D235" t="s">
        <v>689</v>
      </c>
      <c r="G235" t="s">
        <v>639</v>
      </c>
      <c r="H235" t="s">
        <v>684</v>
      </c>
      <c r="I235" t="s">
        <v>685</v>
      </c>
      <c r="J235" t="s">
        <v>686</v>
      </c>
      <c r="K235" t="s">
        <v>53</v>
      </c>
      <c r="L235" s="4">
        <v>41640</v>
      </c>
      <c r="M235" s="4"/>
      <c r="N235">
        <v>3.5</v>
      </c>
      <c r="O235">
        <v>3.3299999237060547</v>
      </c>
      <c r="P235">
        <v>2.3199999332427979</v>
      </c>
      <c r="AE235">
        <v>0.85</v>
      </c>
    </row>
    <row r="236" spans="1:31" x14ac:dyDescent="0.2">
      <c r="A236" s="9">
        <v>9280</v>
      </c>
      <c r="D236" t="s">
        <v>690</v>
      </c>
      <c r="G236" t="s">
        <v>639</v>
      </c>
      <c r="H236" t="s">
        <v>684</v>
      </c>
      <c r="I236" t="s">
        <v>685</v>
      </c>
      <c r="J236" t="s">
        <v>686</v>
      </c>
      <c r="K236" t="s">
        <v>53</v>
      </c>
      <c r="L236" s="4">
        <v>41640</v>
      </c>
      <c r="M236" s="4"/>
      <c r="N236">
        <v>1.8999999761581421</v>
      </c>
      <c r="O236">
        <v>1.4600000381469727</v>
      </c>
      <c r="P236">
        <v>1.0199999809265137</v>
      </c>
      <c r="AE236">
        <v>0.85</v>
      </c>
    </row>
    <row r="237" spans="1:31" x14ac:dyDescent="0.2">
      <c r="A237" s="9">
        <v>2007585</v>
      </c>
      <c r="C237" t="s">
        <v>1313</v>
      </c>
      <c r="D237" t="s">
        <v>1314</v>
      </c>
      <c r="E237" t="s">
        <v>988</v>
      </c>
      <c r="F237" t="s">
        <v>989</v>
      </c>
      <c r="G237" t="s">
        <v>639</v>
      </c>
      <c r="H237" t="s">
        <v>684</v>
      </c>
      <c r="I237" t="s">
        <v>772</v>
      </c>
      <c r="J237" t="s">
        <v>686</v>
      </c>
      <c r="K237" t="s">
        <v>53</v>
      </c>
      <c r="L237" s="4">
        <v>2</v>
      </c>
      <c r="M237" s="4"/>
      <c r="N237">
        <v>5</v>
      </c>
      <c r="O237">
        <v>5</v>
      </c>
      <c r="P237">
        <v>8</v>
      </c>
      <c r="R237">
        <v>2</v>
      </c>
      <c r="AC237">
        <v>60</v>
      </c>
      <c r="AE237">
        <v>1</v>
      </c>
    </row>
    <row r="238" spans="1:31" x14ac:dyDescent="0.2">
      <c r="A238" s="9">
        <v>1000110</v>
      </c>
      <c r="D238" t="s">
        <v>648</v>
      </c>
      <c r="G238" t="s">
        <v>639</v>
      </c>
      <c r="H238" t="s">
        <v>639</v>
      </c>
      <c r="I238" t="s">
        <v>640</v>
      </c>
      <c r="J238" t="s">
        <v>641</v>
      </c>
      <c r="K238" t="s">
        <v>54</v>
      </c>
      <c r="L238" s="4">
        <v>43381</v>
      </c>
      <c r="M238" s="4"/>
      <c r="N238">
        <v>10</v>
      </c>
      <c r="R238">
        <v>8</v>
      </c>
      <c r="AE238">
        <v>1.36</v>
      </c>
    </row>
    <row r="239" spans="1:31" x14ac:dyDescent="0.2">
      <c r="A239" s="9">
        <v>2010115</v>
      </c>
      <c r="C239" t="s">
        <v>1315</v>
      </c>
      <c r="D239" t="s">
        <v>1316</v>
      </c>
      <c r="E239" t="s">
        <v>1317</v>
      </c>
      <c r="F239" t="s">
        <v>1318</v>
      </c>
      <c r="G239" t="s">
        <v>639</v>
      </c>
      <c r="H239" t="s">
        <v>639</v>
      </c>
      <c r="I239" t="s">
        <v>772</v>
      </c>
      <c r="J239" t="s">
        <v>647</v>
      </c>
      <c r="K239" t="s">
        <v>53</v>
      </c>
      <c r="L239" s="4">
        <v>2</v>
      </c>
      <c r="M239" s="4"/>
      <c r="Q239">
        <v>3</v>
      </c>
      <c r="R239">
        <v>12</v>
      </c>
      <c r="T239">
        <v>10</v>
      </c>
      <c r="V239">
        <v>0.10000000149011612</v>
      </c>
      <c r="Y239">
        <v>1</v>
      </c>
      <c r="AE239">
        <v>1</v>
      </c>
    </row>
    <row r="240" spans="1:31" x14ac:dyDescent="0.2">
      <c r="A240" s="9">
        <v>2010116</v>
      </c>
      <c r="C240" t="s">
        <v>1319</v>
      </c>
      <c r="D240" t="s">
        <v>1320</v>
      </c>
      <c r="E240" t="s">
        <v>1317</v>
      </c>
      <c r="F240" t="s">
        <v>1318</v>
      </c>
      <c r="G240" t="s">
        <v>639</v>
      </c>
      <c r="H240" t="s">
        <v>639</v>
      </c>
      <c r="I240" t="s">
        <v>772</v>
      </c>
      <c r="J240" t="s">
        <v>641</v>
      </c>
      <c r="K240" t="s">
        <v>53</v>
      </c>
      <c r="L240" s="4">
        <v>2</v>
      </c>
      <c r="M240" s="4"/>
      <c r="N240">
        <v>6</v>
      </c>
      <c r="Q240">
        <v>4</v>
      </c>
      <c r="R240">
        <v>14</v>
      </c>
      <c r="T240">
        <v>14</v>
      </c>
      <c r="V240">
        <v>0.10000000149011612</v>
      </c>
      <c r="Z240">
        <v>0.10000000149011612</v>
      </c>
      <c r="AE240">
        <v>1</v>
      </c>
    </row>
    <row r="241" spans="1:31" x14ac:dyDescent="0.2">
      <c r="A241" s="9">
        <v>2008037</v>
      </c>
      <c r="C241" t="s">
        <v>1321</v>
      </c>
      <c r="D241" t="s">
        <v>1322</v>
      </c>
      <c r="E241" t="s">
        <v>815</v>
      </c>
      <c r="F241" t="s">
        <v>816</v>
      </c>
      <c r="G241" t="s">
        <v>639</v>
      </c>
      <c r="H241" t="s">
        <v>639</v>
      </c>
      <c r="I241" t="s">
        <v>783</v>
      </c>
      <c r="J241" t="s">
        <v>641</v>
      </c>
      <c r="K241" t="s">
        <v>53</v>
      </c>
      <c r="L241" s="4">
        <v>42114</v>
      </c>
      <c r="M241" s="4"/>
      <c r="N241">
        <v>22</v>
      </c>
      <c r="O241">
        <v>16</v>
      </c>
      <c r="P241">
        <v>3</v>
      </c>
      <c r="R241">
        <v>1.3999999761581421</v>
      </c>
      <c r="T241">
        <v>3.5</v>
      </c>
      <c r="V241">
        <v>9.9999997764825821E-3</v>
      </c>
      <c r="W241">
        <v>1.4999999664723873E-2</v>
      </c>
      <c r="X241">
        <v>5.9999998658895493E-2</v>
      </c>
      <c r="Y241">
        <v>1.4000000432133675E-2</v>
      </c>
      <c r="Z241">
        <v>9.9999997764825821E-3</v>
      </c>
      <c r="AA241">
        <v>4.999999888241291E-3</v>
      </c>
      <c r="AE241">
        <v>1</v>
      </c>
    </row>
    <row r="242" spans="1:31" x14ac:dyDescent="0.2">
      <c r="A242" s="9">
        <v>2008039</v>
      </c>
      <c r="C242" t="s">
        <v>1323</v>
      </c>
      <c r="D242" t="s">
        <v>1324</v>
      </c>
      <c r="E242" t="s">
        <v>815</v>
      </c>
      <c r="F242" t="s">
        <v>816</v>
      </c>
      <c r="G242" t="s">
        <v>639</v>
      </c>
      <c r="H242" t="s">
        <v>639</v>
      </c>
      <c r="I242" t="s">
        <v>783</v>
      </c>
      <c r="J242" t="s">
        <v>641</v>
      </c>
      <c r="K242" t="s">
        <v>53</v>
      </c>
      <c r="L242" s="4">
        <v>42114</v>
      </c>
      <c r="M242" s="4"/>
      <c r="N242">
        <v>24</v>
      </c>
      <c r="O242">
        <v>5</v>
      </c>
      <c r="P242">
        <v>5</v>
      </c>
      <c r="R242">
        <v>2</v>
      </c>
      <c r="T242">
        <v>5</v>
      </c>
      <c r="V242">
        <v>9.9999997764825821E-3</v>
      </c>
      <c r="X242">
        <v>5.9999998658895493E-2</v>
      </c>
      <c r="Y242">
        <v>1.9999999552965164E-2</v>
      </c>
      <c r="AE242">
        <v>1</v>
      </c>
    </row>
    <row r="243" spans="1:31" x14ac:dyDescent="0.2">
      <c r="A243" s="9">
        <v>2007320</v>
      </c>
      <c r="C243" t="s">
        <v>1325</v>
      </c>
      <c r="D243" t="s">
        <v>649</v>
      </c>
      <c r="E243" t="s">
        <v>948</v>
      </c>
      <c r="F243" t="s">
        <v>1326</v>
      </c>
      <c r="G243" t="s">
        <v>639</v>
      </c>
      <c r="H243" t="s">
        <v>639</v>
      </c>
      <c r="I243" t="s">
        <v>783</v>
      </c>
      <c r="J243" t="s">
        <v>641</v>
      </c>
      <c r="K243" t="s">
        <v>53</v>
      </c>
      <c r="L243" s="4">
        <v>41512</v>
      </c>
      <c r="M243" s="4"/>
      <c r="N243">
        <v>34</v>
      </c>
      <c r="AE243">
        <v>1</v>
      </c>
    </row>
    <row r="244" spans="1:31" x14ac:dyDescent="0.2">
      <c r="A244" s="9">
        <v>1000002</v>
      </c>
      <c r="D244" t="s">
        <v>649</v>
      </c>
      <c r="G244" t="s">
        <v>639</v>
      </c>
      <c r="H244" t="s">
        <v>639</v>
      </c>
      <c r="I244" t="s">
        <v>640</v>
      </c>
      <c r="J244" t="s">
        <v>641</v>
      </c>
      <c r="K244" t="s">
        <v>53</v>
      </c>
      <c r="L244" s="4">
        <v>40976</v>
      </c>
      <c r="M244" s="4"/>
      <c r="N244">
        <v>34.400001525878906</v>
      </c>
      <c r="Q244">
        <v>0</v>
      </c>
      <c r="R244">
        <v>0</v>
      </c>
      <c r="T244">
        <v>0</v>
      </c>
      <c r="AE244">
        <v>1</v>
      </c>
    </row>
    <row r="245" spans="1:31" x14ac:dyDescent="0.2">
      <c r="A245" s="9">
        <v>2007828</v>
      </c>
      <c r="C245" t="s">
        <v>1327</v>
      </c>
      <c r="D245" t="s">
        <v>649</v>
      </c>
      <c r="E245" t="s">
        <v>967</v>
      </c>
      <c r="F245" t="s">
        <v>967</v>
      </c>
      <c r="G245" t="s">
        <v>639</v>
      </c>
      <c r="H245" t="s">
        <v>639</v>
      </c>
      <c r="I245" t="s">
        <v>783</v>
      </c>
      <c r="J245" t="s">
        <v>641</v>
      </c>
      <c r="K245" t="s">
        <v>53</v>
      </c>
      <c r="L245" s="4">
        <v>41876</v>
      </c>
      <c r="M245" s="4"/>
      <c r="N245">
        <v>34.400001525878906</v>
      </c>
      <c r="AE245">
        <v>1</v>
      </c>
    </row>
    <row r="246" spans="1:31" x14ac:dyDescent="0.2">
      <c r="A246" s="9">
        <v>2008818</v>
      </c>
      <c r="C246" t="s">
        <v>1328</v>
      </c>
      <c r="D246" t="s">
        <v>1329</v>
      </c>
      <c r="E246" t="s">
        <v>911</v>
      </c>
      <c r="F246" t="s">
        <v>911</v>
      </c>
      <c r="G246" t="s">
        <v>639</v>
      </c>
      <c r="H246" t="s">
        <v>639</v>
      </c>
      <c r="I246" t="s">
        <v>783</v>
      </c>
      <c r="J246" t="s">
        <v>686</v>
      </c>
      <c r="K246" t="s">
        <v>53</v>
      </c>
      <c r="L246" s="4">
        <v>42846</v>
      </c>
      <c r="M246" s="4"/>
      <c r="N246">
        <v>13</v>
      </c>
      <c r="P246">
        <v>46</v>
      </c>
      <c r="AE246">
        <v>1</v>
      </c>
    </row>
    <row r="247" spans="1:31" x14ac:dyDescent="0.2">
      <c r="A247" s="9">
        <v>2008585</v>
      </c>
      <c r="C247" t="s">
        <v>1330</v>
      </c>
      <c r="D247" t="s">
        <v>650</v>
      </c>
      <c r="E247" t="s">
        <v>1331</v>
      </c>
      <c r="F247" t="s">
        <v>1332</v>
      </c>
      <c r="G247" t="s">
        <v>639</v>
      </c>
      <c r="H247" t="s">
        <v>639</v>
      </c>
      <c r="I247" t="s">
        <v>783</v>
      </c>
      <c r="J247" t="s">
        <v>641</v>
      </c>
      <c r="K247" t="s">
        <v>53</v>
      </c>
      <c r="L247" s="4">
        <v>42639</v>
      </c>
      <c r="M247" s="4"/>
      <c r="N247">
        <v>18</v>
      </c>
      <c r="Q247">
        <v>50</v>
      </c>
      <c r="AE247">
        <v>1</v>
      </c>
    </row>
    <row r="248" spans="1:31" x14ac:dyDescent="0.2">
      <c r="A248" s="9">
        <v>1000111</v>
      </c>
      <c r="D248" t="s">
        <v>650</v>
      </c>
      <c r="G248" t="s">
        <v>639</v>
      </c>
      <c r="H248" t="s">
        <v>639</v>
      </c>
      <c r="I248" t="s">
        <v>640</v>
      </c>
      <c r="J248" t="s">
        <v>641</v>
      </c>
      <c r="K248" t="s">
        <v>53</v>
      </c>
      <c r="L248" s="4">
        <v>43381</v>
      </c>
      <c r="M248" s="4"/>
      <c r="N248">
        <v>19.799999237060547</v>
      </c>
      <c r="Q248">
        <v>50</v>
      </c>
      <c r="AE248">
        <v>1</v>
      </c>
    </row>
    <row r="249" spans="1:31" x14ac:dyDescent="0.2">
      <c r="A249" s="9">
        <v>2007214</v>
      </c>
      <c r="C249" t="s">
        <v>1333</v>
      </c>
      <c r="D249" t="s">
        <v>1334</v>
      </c>
      <c r="E249" t="s">
        <v>899</v>
      </c>
      <c r="F249" t="s">
        <v>1212</v>
      </c>
      <c r="G249" t="s">
        <v>639</v>
      </c>
      <c r="H249" t="s">
        <v>639</v>
      </c>
      <c r="I249" t="s">
        <v>783</v>
      </c>
      <c r="J249" t="s">
        <v>641</v>
      </c>
      <c r="K249" t="s">
        <v>53</v>
      </c>
      <c r="L249" s="4">
        <v>41431</v>
      </c>
      <c r="M249" s="4"/>
      <c r="N249">
        <v>14</v>
      </c>
      <c r="O249">
        <v>10</v>
      </c>
      <c r="P249">
        <v>20</v>
      </c>
      <c r="T249">
        <v>7</v>
      </c>
      <c r="AE249">
        <v>1</v>
      </c>
    </row>
    <row r="250" spans="1:31" x14ac:dyDescent="0.2">
      <c r="A250" s="9">
        <v>2007211</v>
      </c>
      <c r="C250" t="s">
        <v>1335</v>
      </c>
      <c r="D250" t="s">
        <v>1336</v>
      </c>
      <c r="E250" t="s">
        <v>899</v>
      </c>
      <c r="F250" t="s">
        <v>1212</v>
      </c>
      <c r="G250" t="s">
        <v>639</v>
      </c>
      <c r="H250" t="s">
        <v>639</v>
      </c>
      <c r="I250" t="s">
        <v>783</v>
      </c>
      <c r="J250" t="s">
        <v>641</v>
      </c>
      <c r="K250" t="s">
        <v>53</v>
      </c>
      <c r="L250" s="4">
        <v>41430</v>
      </c>
      <c r="M250" s="4"/>
      <c r="N250">
        <v>20</v>
      </c>
      <c r="O250">
        <v>20</v>
      </c>
      <c r="R250">
        <v>3.2999999523162842</v>
      </c>
      <c r="AE250">
        <v>1</v>
      </c>
    </row>
    <row r="251" spans="1:31" x14ac:dyDescent="0.2">
      <c r="A251" s="9">
        <v>2007499</v>
      </c>
      <c r="C251" t="s">
        <v>1337</v>
      </c>
      <c r="D251" t="s">
        <v>1338</v>
      </c>
      <c r="E251" t="s">
        <v>899</v>
      </c>
      <c r="F251" t="s">
        <v>1212</v>
      </c>
      <c r="G251" t="s">
        <v>639</v>
      </c>
      <c r="H251" t="s">
        <v>639</v>
      </c>
      <c r="I251" t="s">
        <v>783</v>
      </c>
      <c r="J251" t="s">
        <v>641</v>
      </c>
      <c r="K251" t="s">
        <v>53</v>
      </c>
      <c r="L251" s="4">
        <v>41662</v>
      </c>
      <c r="M251" s="4"/>
      <c r="N251">
        <v>15</v>
      </c>
      <c r="O251">
        <v>15</v>
      </c>
      <c r="P251">
        <v>15</v>
      </c>
      <c r="R251">
        <v>2.7000000476837158</v>
      </c>
      <c r="AE251">
        <v>1</v>
      </c>
    </row>
    <row r="252" spans="1:31" x14ac:dyDescent="0.2">
      <c r="A252" s="9">
        <v>2008035</v>
      </c>
      <c r="C252" t="s">
        <v>1339</v>
      </c>
      <c r="D252" t="s">
        <v>1340</v>
      </c>
      <c r="E252" t="s">
        <v>815</v>
      </c>
      <c r="F252" t="s">
        <v>816</v>
      </c>
      <c r="G252" t="s">
        <v>639</v>
      </c>
      <c r="H252" t="s">
        <v>639</v>
      </c>
      <c r="I252" t="s">
        <v>783</v>
      </c>
      <c r="J252" t="s">
        <v>641</v>
      </c>
      <c r="K252" t="s">
        <v>53</v>
      </c>
      <c r="L252" s="4">
        <v>42114</v>
      </c>
      <c r="M252" s="4"/>
      <c r="N252">
        <v>12</v>
      </c>
      <c r="O252">
        <v>12</v>
      </c>
      <c r="P252">
        <v>17</v>
      </c>
      <c r="R252">
        <v>3</v>
      </c>
      <c r="T252">
        <v>10</v>
      </c>
      <c r="V252">
        <v>1.9999999552965164E-2</v>
      </c>
      <c r="X252">
        <v>0.30000001192092896</v>
      </c>
      <c r="Y252">
        <v>2.0000000949949026E-3</v>
      </c>
      <c r="AE252">
        <v>1</v>
      </c>
    </row>
    <row r="253" spans="1:31" x14ac:dyDescent="0.2">
      <c r="A253" s="9">
        <v>2008036</v>
      </c>
      <c r="C253" t="s">
        <v>1341</v>
      </c>
      <c r="D253" t="s">
        <v>1342</v>
      </c>
      <c r="E253" t="s">
        <v>815</v>
      </c>
      <c r="F253" t="s">
        <v>816</v>
      </c>
      <c r="G253" t="s">
        <v>639</v>
      </c>
      <c r="H253" t="s">
        <v>639</v>
      </c>
      <c r="I253" t="s">
        <v>783</v>
      </c>
      <c r="J253" t="s">
        <v>641</v>
      </c>
      <c r="K253" t="s">
        <v>53</v>
      </c>
      <c r="L253" s="4">
        <v>42114</v>
      </c>
      <c r="M253" s="4"/>
      <c r="N253">
        <v>18</v>
      </c>
      <c r="O253">
        <v>5</v>
      </c>
      <c r="P253">
        <v>10</v>
      </c>
      <c r="R253">
        <v>2.5</v>
      </c>
      <c r="T253">
        <v>13</v>
      </c>
      <c r="V253">
        <v>9.9999997764825821E-3</v>
      </c>
      <c r="X253">
        <v>0.30000001192092896</v>
      </c>
      <c r="Y253">
        <v>1.9999999552965164E-2</v>
      </c>
      <c r="AE253">
        <v>1</v>
      </c>
    </row>
    <row r="254" spans="1:31" x14ac:dyDescent="0.2">
      <c r="A254" s="9">
        <v>2010463</v>
      </c>
      <c r="C254" t="s">
        <v>1343</v>
      </c>
      <c r="D254" t="s">
        <v>1344</v>
      </c>
      <c r="E254" t="s">
        <v>978</v>
      </c>
      <c r="F254" t="s">
        <v>979</v>
      </c>
      <c r="G254" t="s">
        <v>639</v>
      </c>
      <c r="H254" t="s">
        <v>639</v>
      </c>
      <c r="I254" t="s">
        <v>772</v>
      </c>
      <c r="J254" t="s">
        <v>729</v>
      </c>
      <c r="K254" t="s">
        <v>54</v>
      </c>
      <c r="L254" s="4">
        <v>2</v>
      </c>
      <c r="M254" s="4"/>
      <c r="AE254">
        <v>1</v>
      </c>
    </row>
    <row r="255" spans="1:31" x14ac:dyDescent="0.2">
      <c r="A255" s="9">
        <v>2007213</v>
      </c>
      <c r="C255" t="s">
        <v>1345</v>
      </c>
      <c r="D255" t="s">
        <v>1346</v>
      </c>
      <c r="E255" t="s">
        <v>899</v>
      </c>
      <c r="F255" t="s">
        <v>1212</v>
      </c>
      <c r="G255" t="s">
        <v>639</v>
      </c>
      <c r="H255" t="s">
        <v>639</v>
      </c>
      <c r="I255" t="s">
        <v>783</v>
      </c>
      <c r="J255" t="s">
        <v>641</v>
      </c>
      <c r="K255" t="s">
        <v>53</v>
      </c>
      <c r="L255" s="4">
        <v>41430</v>
      </c>
      <c r="M255" s="4"/>
      <c r="N255">
        <v>26</v>
      </c>
      <c r="T255">
        <v>13</v>
      </c>
      <c r="AE255">
        <v>1</v>
      </c>
    </row>
    <row r="256" spans="1:31" x14ac:dyDescent="0.2">
      <c r="A256" s="9">
        <v>2008229</v>
      </c>
      <c r="C256" t="s">
        <v>1347</v>
      </c>
      <c r="D256" t="s">
        <v>1348</v>
      </c>
      <c r="E256" t="s">
        <v>815</v>
      </c>
      <c r="F256" t="s">
        <v>963</v>
      </c>
      <c r="G256" t="s">
        <v>639</v>
      </c>
      <c r="H256" t="s">
        <v>639</v>
      </c>
      <c r="I256" t="s">
        <v>783</v>
      </c>
      <c r="J256" t="s">
        <v>641</v>
      </c>
      <c r="K256" t="s">
        <v>53</v>
      </c>
      <c r="L256" s="4">
        <v>42321</v>
      </c>
      <c r="M256" s="4"/>
      <c r="N256">
        <v>15</v>
      </c>
      <c r="O256">
        <v>5</v>
      </c>
      <c r="P256">
        <v>20</v>
      </c>
      <c r="R256">
        <v>2</v>
      </c>
      <c r="T256">
        <v>8</v>
      </c>
      <c r="V256">
        <v>9.9999997764825821E-3</v>
      </c>
      <c r="Y256">
        <v>1.9999999552965164E-2</v>
      </c>
      <c r="AE256">
        <v>1</v>
      </c>
    </row>
    <row r="257" spans="1:31" x14ac:dyDescent="0.2">
      <c r="A257" s="9">
        <v>2009187</v>
      </c>
      <c r="C257" t="s">
        <v>1349</v>
      </c>
      <c r="D257" t="s">
        <v>1350</v>
      </c>
      <c r="E257" t="s">
        <v>911</v>
      </c>
      <c r="F257" t="s">
        <v>963</v>
      </c>
      <c r="G257" t="s">
        <v>639</v>
      </c>
      <c r="H257" t="s">
        <v>639</v>
      </c>
      <c r="I257" t="s">
        <v>783</v>
      </c>
      <c r="J257" t="s">
        <v>641</v>
      </c>
      <c r="K257" t="s">
        <v>53</v>
      </c>
      <c r="L257" s="4">
        <v>43147</v>
      </c>
      <c r="M257" s="4"/>
      <c r="N257">
        <v>14</v>
      </c>
      <c r="O257">
        <v>7</v>
      </c>
      <c r="P257">
        <v>17</v>
      </c>
      <c r="R257">
        <v>2</v>
      </c>
      <c r="T257">
        <v>9</v>
      </c>
      <c r="V257">
        <v>9.9999997764825821E-3</v>
      </c>
      <c r="Y257">
        <v>1.9999999552965164E-2</v>
      </c>
      <c r="AE257">
        <v>1</v>
      </c>
    </row>
    <row r="258" spans="1:31" x14ac:dyDescent="0.2">
      <c r="A258" s="9">
        <v>2008003</v>
      </c>
      <c r="C258" t="s">
        <v>1351</v>
      </c>
      <c r="D258" t="s">
        <v>1352</v>
      </c>
      <c r="E258" t="s">
        <v>815</v>
      </c>
      <c r="F258" t="s">
        <v>1353</v>
      </c>
      <c r="G258" t="s">
        <v>639</v>
      </c>
      <c r="H258" t="s">
        <v>639</v>
      </c>
      <c r="I258" t="s">
        <v>783</v>
      </c>
      <c r="J258" t="s">
        <v>641</v>
      </c>
      <c r="K258" t="s">
        <v>53</v>
      </c>
      <c r="L258" s="4">
        <v>42093</v>
      </c>
      <c r="M258" s="4"/>
      <c r="N258">
        <v>14</v>
      </c>
      <c r="O258">
        <v>7</v>
      </c>
      <c r="P258">
        <v>17</v>
      </c>
      <c r="R258">
        <v>2</v>
      </c>
      <c r="T258">
        <v>9</v>
      </c>
      <c r="V258">
        <v>9.9999997764825821E-3</v>
      </c>
      <c r="Y258">
        <v>1.9999999552965164E-2</v>
      </c>
      <c r="AE258">
        <v>1</v>
      </c>
    </row>
    <row r="259" spans="1:31" x14ac:dyDescent="0.2">
      <c r="A259" s="9">
        <v>2008026</v>
      </c>
      <c r="C259" t="s">
        <v>1354</v>
      </c>
      <c r="D259" t="s">
        <v>1355</v>
      </c>
      <c r="E259" t="s">
        <v>815</v>
      </c>
      <c r="F259" t="s">
        <v>1353</v>
      </c>
      <c r="G259" t="s">
        <v>639</v>
      </c>
      <c r="H259" t="s">
        <v>639</v>
      </c>
      <c r="I259" t="s">
        <v>783</v>
      </c>
      <c r="J259" t="s">
        <v>641</v>
      </c>
      <c r="K259" t="s">
        <v>53</v>
      </c>
      <c r="L259" s="4">
        <v>42096</v>
      </c>
      <c r="M259" s="4"/>
      <c r="N259">
        <v>26</v>
      </c>
      <c r="T259">
        <v>13</v>
      </c>
      <c r="AE259">
        <v>1</v>
      </c>
    </row>
    <row r="260" spans="1:31" x14ac:dyDescent="0.2">
      <c r="A260" s="9">
        <v>2009812</v>
      </c>
      <c r="C260" t="s">
        <v>1356</v>
      </c>
      <c r="D260" t="s">
        <v>1357</v>
      </c>
      <c r="E260" t="s">
        <v>911</v>
      </c>
      <c r="F260" t="s">
        <v>963</v>
      </c>
      <c r="G260" t="s">
        <v>639</v>
      </c>
      <c r="H260" t="s">
        <v>639</v>
      </c>
      <c r="I260" t="s">
        <v>783</v>
      </c>
      <c r="J260" t="s">
        <v>641</v>
      </c>
      <c r="K260" t="s">
        <v>53</v>
      </c>
      <c r="L260" s="4">
        <v>43769</v>
      </c>
      <c r="M260" s="4"/>
      <c r="N260">
        <v>26</v>
      </c>
      <c r="T260">
        <v>13</v>
      </c>
      <c r="AE260">
        <v>1</v>
      </c>
    </row>
    <row r="261" spans="1:31" x14ac:dyDescent="0.2">
      <c r="A261" s="9">
        <v>2006902</v>
      </c>
      <c r="C261" t="s">
        <v>1358</v>
      </c>
      <c r="D261" t="s">
        <v>1359</v>
      </c>
      <c r="E261" t="s">
        <v>1360</v>
      </c>
      <c r="F261" t="s">
        <v>1361</v>
      </c>
      <c r="G261" t="s">
        <v>639</v>
      </c>
      <c r="H261" t="s">
        <v>639</v>
      </c>
      <c r="I261" t="s">
        <v>772</v>
      </c>
      <c r="J261" t="s">
        <v>729</v>
      </c>
      <c r="K261" t="s">
        <v>54</v>
      </c>
      <c r="L261" s="4">
        <v>2</v>
      </c>
      <c r="M261" s="4"/>
      <c r="N261">
        <v>1.5</v>
      </c>
      <c r="AE261">
        <v>1.2</v>
      </c>
    </row>
    <row r="262" spans="1:31" x14ac:dyDescent="0.2">
      <c r="A262" s="9">
        <v>2009465</v>
      </c>
      <c r="C262" t="s">
        <v>1362</v>
      </c>
      <c r="D262" t="s">
        <v>1363</v>
      </c>
      <c r="E262" t="s">
        <v>1364</v>
      </c>
      <c r="F262" t="s">
        <v>1365</v>
      </c>
      <c r="G262" t="s">
        <v>639</v>
      </c>
      <c r="H262" t="s">
        <v>639</v>
      </c>
      <c r="I262" t="s">
        <v>772</v>
      </c>
      <c r="J262" t="s">
        <v>729</v>
      </c>
      <c r="K262" t="s">
        <v>54</v>
      </c>
      <c r="L262" s="4">
        <v>2</v>
      </c>
      <c r="M262" s="4"/>
      <c r="N262">
        <v>3</v>
      </c>
      <c r="P262">
        <v>3</v>
      </c>
      <c r="Z262">
        <v>2</v>
      </c>
      <c r="AA262">
        <v>0.5</v>
      </c>
      <c r="AC262">
        <v>30</v>
      </c>
      <c r="AE262">
        <v>1.25</v>
      </c>
    </row>
    <row r="263" spans="1:31" x14ac:dyDescent="0.2">
      <c r="A263" s="9">
        <v>2010444</v>
      </c>
      <c r="C263" t="s">
        <v>1366</v>
      </c>
      <c r="D263" t="s">
        <v>1367</v>
      </c>
      <c r="E263" t="s">
        <v>1368</v>
      </c>
      <c r="F263" t="s">
        <v>1369</v>
      </c>
      <c r="G263" t="s">
        <v>639</v>
      </c>
      <c r="H263" t="s">
        <v>639</v>
      </c>
      <c r="I263" t="s">
        <v>783</v>
      </c>
      <c r="J263" t="s">
        <v>647</v>
      </c>
      <c r="K263" t="s">
        <v>53</v>
      </c>
      <c r="L263" s="4">
        <v>44370</v>
      </c>
      <c r="M263" s="4"/>
      <c r="R263">
        <v>12.600000381469727</v>
      </c>
      <c r="T263">
        <v>10</v>
      </c>
      <c r="Y263">
        <v>4</v>
      </c>
      <c r="AE263">
        <v>1</v>
      </c>
    </row>
    <row r="264" spans="1:31" x14ac:dyDescent="0.2">
      <c r="A264" s="9">
        <v>2007184</v>
      </c>
      <c r="C264" t="s">
        <v>1370</v>
      </c>
      <c r="D264" t="s">
        <v>1371</v>
      </c>
      <c r="E264" t="s">
        <v>899</v>
      </c>
      <c r="F264" t="s">
        <v>1176</v>
      </c>
      <c r="G264" t="s">
        <v>639</v>
      </c>
      <c r="H264" t="s">
        <v>639</v>
      </c>
      <c r="I264" t="s">
        <v>783</v>
      </c>
      <c r="J264" t="s">
        <v>647</v>
      </c>
      <c r="K264" t="s">
        <v>53</v>
      </c>
      <c r="L264" s="4">
        <v>41401</v>
      </c>
      <c r="M264" s="4"/>
      <c r="R264">
        <v>15</v>
      </c>
      <c r="T264">
        <v>33</v>
      </c>
      <c r="AE264">
        <v>1</v>
      </c>
    </row>
    <row r="265" spans="1:31" x14ac:dyDescent="0.2">
      <c r="A265" s="9">
        <v>2009196</v>
      </c>
      <c r="C265" t="s">
        <v>1372</v>
      </c>
      <c r="D265" t="s">
        <v>1373</v>
      </c>
      <c r="E265" t="s">
        <v>915</v>
      </c>
      <c r="F265" t="s">
        <v>916</v>
      </c>
      <c r="G265" t="s">
        <v>639</v>
      </c>
      <c r="H265" t="s">
        <v>639</v>
      </c>
      <c r="I265" t="s">
        <v>772</v>
      </c>
      <c r="J265" t="s">
        <v>729</v>
      </c>
      <c r="K265" t="s">
        <v>54</v>
      </c>
      <c r="L265" s="4">
        <v>2</v>
      </c>
      <c r="M265" s="4"/>
      <c r="N265">
        <v>3.5</v>
      </c>
      <c r="P265">
        <v>2.5</v>
      </c>
      <c r="AE265">
        <v>1.19</v>
      </c>
    </row>
    <row r="266" spans="1:31" x14ac:dyDescent="0.2">
      <c r="A266" s="9">
        <v>2010118</v>
      </c>
      <c r="C266" t="s">
        <v>1374</v>
      </c>
      <c r="D266" t="s">
        <v>1375</v>
      </c>
      <c r="E266" t="s">
        <v>781</v>
      </c>
      <c r="F266" t="s">
        <v>1376</v>
      </c>
      <c r="G266" t="s">
        <v>639</v>
      </c>
      <c r="H266" t="s">
        <v>639</v>
      </c>
      <c r="I266" t="s">
        <v>772</v>
      </c>
      <c r="J266" t="s">
        <v>729</v>
      </c>
      <c r="K266" t="s">
        <v>54</v>
      </c>
      <c r="L266" s="4">
        <v>2</v>
      </c>
      <c r="M266" s="4"/>
      <c r="N266">
        <v>5</v>
      </c>
      <c r="Q266">
        <v>2</v>
      </c>
      <c r="AE266">
        <v>1</v>
      </c>
    </row>
    <row r="267" spans="1:31" x14ac:dyDescent="0.2">
      <c r="A267" s="9">
        <v>2010130</v>
      </c>
      <c r="C267" t="s">
        <v>1377</v>
      </c>
      <c r="D267" t="s">
        <v>1378</v>
      </c>
      <c r="E267" t="s">
        <v>1126</v>
      </c>
      <c r="F267" t="s">
        <v>1182</v>
      </c>
      <c r="G267" t="s">
        <v>639</v>
      </c>
      <c r="H267" t="s">
        <v>639</v>
      </c>
      <c r="I267" t="s">
        <v>772</v>
      </c>
      <c r="J267" t="s">
        <v>647</v>
      </c>
      <c r="K267" t="s">
        <v>53</v>
      </c>
      <c r="L267" s="4">
        <v>2</v>
      </c>
      <c r="M267" s="4"/>
      <c r="Q267">
        <v>22.5</v>
      </c>
      <c r="R267">
        <v>4.8000001907348633</v>
      </c>
      <c r="AE267">
        <v>1</v>
      </c>
    </row>
    <row r="268" spans="1:31" x14ac:dyDescent="0.2">
      <c r="A268" s="9">
        <v>2008739</v>
      </c>
      <c r="C268" t="s">
        <v>1379</v>
      </c>
      <c r="D268" t="s">
        <v>1380</v>
      </c>
      <c r="E268" t="s">
        <v>911</v>
      </c>
      <c r="F268" t="s">
        <v>911</v>
      </c>
      <c r="G268" t="s">
        <v>639</v>
      </c>
      <c r="H268" t="s">
        <v>639</v>
      </c>
      <c r="I268" t="s">
        <v>783</v>
      </c>
      <c r="J268" t="s">
        <v>641</v>
      </c>
      <c r="K268" t="s">
        <v>53</v>
      </c>
      <c r="L268" s="4">
        <v>42746</v>
      </c>
      <c r="M268" s="4"/>
      <c r="N268">
        <v>6</v>
      </c>
      <c r="O268">
        <v>16</v>
      </c>
      <c r="P268">
        <v>24</v>
      </c>
      <c r="T268">
        <v>18</v>
      </c>
      <c r="AE268">
        <v>1</v>
      </c>
    </row>
    <row r="269" spans="1:31" x14ac:dyDescent="0.2">
      <c r="A269" s="9">
        <v>2007581</v>
      </c>
      <c r="C269" t="s">
        <v>1381</v>
      </c>
      <c r="D269" t="s">
        <v>1382</v>
      </c>
      <c r="E269" t="s">
        <v>911</v>
      </c>
      <c r="F269" t="s">
        <v>1383</v>
      </c>
      <c r="G269" t="s">
        <v>639</v>
      </c>
      <c r="H269" t="s">
        <v>639</v>
      </c>
      <c r="I269" t="s">
        <v>772</v>
      </c>
      <c r="J269" t="s">
        <v>647</v>
      </c>
      <c r="K269" t="s">
        <v>53</v>
      </c>
      <c r="L269" s="4">
        <v>2</v>
      </c>
      <c r="M269" s="4"/>
      <c r="T269">
        <v>90</v>
      </c>
      <c r="AE269">
        <v>1</v>
      </c>
    </row>
    <row r="270" spans="1:31" x14ac:dyDescent="0.2">
      <c r="A270" s="9">
        <v>2007509</v>
      </c>
      <c r="C270" t="s">
        <v>1384</v>
      </c>
      <c r="D270" t="s">
        <v>1385</v>
      </c>
      <c r="E270" t="s">
        <v>911</v>
      </c>
      <c r="F270" t="s">
        <v>1383</v>
      </c>
      <c r="G270" t="s">
        <v>639</v>
      </c>
      <c r="H270" t="s">
        <v>639</v>
      </c>
      <c r="I270" t="s">
        <v>772</v>
      </c>
      <c r="J270" t="s">
        <v>647</v>
      </c>
      <c r="K270" t="s">
        <v>54</v>
      </c>
      <c r="L270" s="4">
        <v>2</v>
      </c>
      <c r="M270" s="4"/>
      <c r="T270">
        <v>55</v>
      </c>
      <c r="AE270">
        <v>1</v>
      </c>
    </row>
    <row r="271" spans="1:31" x14ac:dyDescent="0.2">
      <c r="A271" s="9">
        <v>2008063</v>
      </c>
      <c r="C271" t="s">
        <v>1386</v>
      </c>
      <c r="D271" t="s">
        <v>1387</v>
      </c>
      <c r="E271" t="s">
        <v>790</v>
      </c>
      <c r="F271" t="s">
        <v>782</v>
      </c>
      <c r="G271" t="s">
        <v>639</v>
      </c>
      <c r="H271" t="s">
        <v>639</v>
      </c>
      <c r="I271" t="s">
        <v>783</v>
      </c>
      <c r="J271" t="s">
        <v>641</v>
      </c>
      <c r="K271" t="s">
        <v>53</v>
      </c>
      <c r="L271" s="4">
        <v>42152</v>
      </c>
      <c r="M271" s="4"/>
      <c r="N271">
        <v>12</v>
      </c>
      <c r="O271">
        <v>43</v>
      </c>
      <c r="R271">
        <v>2</v>
      </c>
      <c r="T271">
        <v>4.4000000953674316</v>
      </c>
      <c r="AE271">
        <v>1</v>
      </c>
    </row>
    <row r="272" spans="1:31" x14ac:dyDescent="0.2">
      <c r="A272" s="9">
        <v>2008124</v>
      </c>
      <c r="C272" t="s">
        <v>1388</v>
      </c>
      <c r="D272" t="s">
        <v>1389</v>
      </c>
      <c r="E272" t="s">
        <v>781</v>
      </c>
      <c r="F272" t="s">
        <v>782</v>
      </c>
      <c r="G272" t="s">
        <v>639</v>
      </c>
      <c r="H272" t="s">
        <v>639</v>
      </c>
      <c r="I272" t="s">
        <v>783</v>
      </c>
      <c r="J272" t="s">
        <v>641</v>
      </c>
      <c r="K272" t="s">
        <v>54</v>
      </c>
      <c r="L272" s="4">
        <v>42221</v>
      </c>
      <c r="M272" s="4"/>
      <c r="N272">
        <v>8</v>
      </c>
      <c r="O272">
        <v>3</v>
      </c>
      <c r="P272">
        <v>7</v>
      </c>
      <c r="V272">
        <v>3.2999999821186066E-2</v>
      </c>
      <c r="W272">
        <v>1.0999999940395355E-2</v>
      </c>
      <c r="X272">
        <v>1.9999999552965164E-2</v>
      </c>
      <c r="Y272">
        <v>4.1000001132488251E-2</v>
      </c>
      <c r="Z272">
        <v>4.1000001132488251E-2</v>
      </c>
      <c r="AA272">
        <v>4.0000001899898052E-3</v>
      </c>
      <c r="AE272">
        <v>1.19</v>
      </c>
    </row>
    <row r="273" spans="1:31" x14ac:dyDescent="0.2">
      <c r="A273" s="9">
        <v>2009548</v>
      </c>
      <c r="C273" t="s">
        <v>1390</v>
      </c>
      <c r="D273" t="s">
        <v>1391</v>
      </c>
      <c r="E273" t="s">
        <v>781</v>
      </c>
      <c r="F273" t="s">
        <v>782</v>
      </c>
      <c r="G273" t="s">
        <v>639</v>
      </c>
      <c r="H273" t="s">
        <v>639</v>
      </c>
      <c r="I273" t="s">
        <v>783</v>
      </c>
      <c r="J273" t="s">
        <v>641</v>
      </c>
      <c r="K273" t="s">
        <v>54</v>
      </c>
      <c r="L273" s="4">
        <v>43536</v>
      </c>
      <c r="M273" s="4"/>
      <c r="N273">
        <v>7.5</v>
      </c>
      <c r="O273">
        <v>15</v>
      </c>
      <c r="P273">
        <v>7.5</v>
      </c>
      <c r="AE273">
        <v>1.31</v>
      </c>
    </row>
    <row r="274" spans="1:31" x14ac:dyDescent="0.2">
      <c r="A274" s="9">
        <v>2009549</v>
      </c>
      <c r="C274" t="s">
        <v>1392</v>
      </c>
      <c r="D274" t="s">
        <v>1393</v>
      </c>
      <c r="E274" t="s">
        <v>781</v>
      </c>
      <c r="F274" t="s">
        <v>782</v>
      </c>
      <c r="G274" t="s">
        <v>639</v>
      </c>
      <c r="H274" t="s">
        <v>639</v>
      </c>
      <c r="I274" t="s">
        <v>783</v>
      </c>
      <c r="J274" t="s">
        <v>641</v>
      </c>
      <c r="K274" t="s">
        <v>54</v>
      </c>
      <c r="L274" s="4">
        <v>43536</v>
      </c>
      <c r="M274" s="4"/>
      <c r="N274">
        <v>7</v>
      </c>
      <c r="O274">
        <v>14</v>
      </c>
      <c r="P274">
        <v>18.5</v>
      </c>
      <c r="AE274">
        <v>1.415</v>
      </c>
    </row>
    <row r="275" spans="1:31" x14ac:dyDescent="0.2">
      <c r="A275" s="9">
        <v>2009550</v>
      </c>
      <c r="C275" t="s">
        <v>1394</v>
      </c>
      <c r="D275" t="s">
        <v>1395</v>
      </c>
      <c r="E275" t="s">
        <v>781</v>
      </c>
      <c r="F275" t="s">
        <v>782</v>
      </c>
      <c r="G275" t="s">
        <v>639</v>
      </c>
      <c r="H275" t="s">
        <v>639</v>
      </c>
      <c r="I275" t="s">
        <v>783</v>
      </c>
      <c r="J275" t="s">
        <v>641</v>
      </c>
      <c r="K275" t="s">
        <v>54</v>
      </c>
      <c r="L275" s="4">
        <v>43536</v>
      </c>
      <c r="M275" s="4"/>
      <c r="N275">
        <v>9</v>
      </c>
      <c r="P275">
        <v>18</v>
      </c>
      <c r="AE275">
        <v>1.33</v>
      </c>
    </row>
    <row r="276" spans="1:31" x14ac:dyDescent="0.2">
      <c r="A276" s="9">
        <v>2009551</v>
      </c>
      <c r="C276" t="s">
        <v>1396</v>
      </c>
      <c r="D276" t="s">
        <v>1397</v>
      </c>
      <c r="E276" t="s">
        <v>781</v>
      </c>
      <c r="F276" t="s">
        <v>782</v>
      </c>
      <c r="G276" t="s">
        <v>639</v>
      </c>
      <c r="H276" t="s">
        <v>639</v>
      </c>
      <c r="I276" t="s">
        <v>783</v>
      </c>
      <c r="J276" t="s">
        <v>641</v>
      </c>
      <c r="K276" t="s">
        <v>54</v>
      </c>
      <c r="L276" s="4">
        <v>43536</v>
      </c>
      <c r="M276" s="4"/>
      <c r="N276">
        <v>9.6999998092651367</v>
      </c>
      <c r="O276">
        <v>5.5999999046325684</v>
      </c>
      <c r="P276">
        <v>5.5999999046325684</v>
      </c>
      <c r="AE276">
        <v>1.23</v>
      </c>
    </row>
    <row r="277" spans="1:31" x14ac:dyDescent="0.2">
      <c r="A277" s="9">
        <v>2009552</v>
      </c>
      <c r="C277" t="s">
        <v>1398</v>
      </c>
      <c r="D277" t="s">
        <v>1399</v>
      </c>
      <c r="E277" t="s">
        <v>781</v>
      </c>
      <c r="F277" t="s">
        <v>782</v>
      </c>
      <c r="G277" t="s">
        <v>639</v>
      </c>
      <c r="H277" t="s">
        <v>639</v>
      </c>
      <c r="I277" t="s">
        <v>783</v>
      </c>
      <c r="J277" t="s">
        <v>641</v>
      </c>
      <c r="K277" t="s">
        <v>54</v>
      </c>
      <c r="L277" s="4">
        <v>43536</v>
      </c>
      <c r="M277" s="4"/>
      <c r="N277">
        <v>30</v>
      </c>
      <c r="AE277">
        <v>1.3</v>
      </c>
    </row>
    <row r="278" spans="1:31" x14ac:dyDescent="0.2">
      <c r="A278" s="9">
        <v>2009547</v>
      </c>
      <c r="C278" t="s">
        <v>1400</v>
      </c>
      <c r="D278" t="s">
        <v>1401</v>
      </c>
      <c r="E278" t="s">
        <v>781</v>
      </c>
      <c r="F278" t="s">
        <v>782</v>
      </c>
      <c r="G278" t="s">
        <v>639</v>
      </c>
      <c r="H278" t="s">
        <v>639</v>
      </c>
      <c r="I278" t="s">
        <v>783</v>
      </c>
      <c r="J278" t="s">
        <v>641</v>
      </c>
      <c r="K278" t="s">
        <v>54</v>
      </c>
      <c r="L278" s="4">
        <v>43536</v>
      </c>
      <c r="M278" s="4"/>
      <c r="N278">
        <v>6.5</v>
      </c>
      <c r="O278">
        <v>4.4000000953674316</v>
      </c>
      <c r="P278">
        <v>19</v>
      </c>
      <c r="AE278">
        <v>1.36</v>
      </c>
    </row>
    <row r="279" spans="1:31" x14ac:dyDescent="0.2">
      <c r="A279" s="9">
        <v>2006948</v>
      </c>
      <c r="C279" t="s">
        <v>1402</v>
      </c>
      <c r="D279" t="s">
        <v>1403</v>
      </c>
      <c r="E279" t="s">
        <v>804</v>
      </c>
      <c r="F279" t="s">
        <v>804</v>
      </c>
      <c r="G279" t="s">
        <v>639</v>
      </c>
      <c r="H279" t="s">
        <v>639</v>
      </c>
      <c r="I279" t="s">
        <v>772</v>
      </c>
      <c r="J279" t="s">
        <v>729</v>
      </c>
      <c r="K279" t="s">
        <v>54</v>
      </c>
      <c r="L279" s="4">
        <v>2</v>
      </c>
      <c r="M279" s="4"/>
      <c r="N279">
        <v>5</v>
      </c>
      <c r="V279">
        <v>0.75</v>
      </c>
      <c r="W279">
        <v>0.10000000149011612</v>
      </c>
      <c r="X279">
        <v>0.10000000149011612</v>
      </c>
      <c r="Y279">
        <v>0.10000000149011612</v>
      </c>
      <c r="Z279">
        <v>0.5</v>
      </c>
      <c r="AA279">
        <v>1.9999999552965164E-2</v>
      </c>
      <c r="AC279">
        <v>40</v>
      </c>
      <c r="AE279">
        <v>1.1000000000000001</v>
      </c>
    </row>
    <row r="280" spans="1:31" x14ac:dyDescent="0.2">
      <c r="A280" s="9">
        <v>2007751</v>
      </c>
      <c r="C280" t="s">
        <v>1404</v>
      </c>
      <c r="D280" t="s">
        <v>1405</v>
      </c>
      <c r="E280" t="s">
        <v>803</v>
      </c>
      <c r="F280" t="s">
        <v>804</v>
      </c>
      <c r="G280" t="s">
        <v>639</v>
      </c>
      <c r="H280" t="s">
        <v>639</v>
      </c>
      <c r="I280" t="s">
        <v>772</v>
      </c>
      <c r="J280" t="s">
        <v>729</v>
      </c>
      <c r="K280" t="s">
        <v>54</v>
      </c>
      <c r="L280" s="4">
        <v>2</v>
      </c>
      <c r="M280" s="4"/>
      <c r="N280">
        <v>5</v>
      </c>
      <c r="V280">
        <v>0.75</v>
      </c>
      <c r="W280">
        <v>0.10000000149011612</v>
      </c>
      <c r="X280">
        <v>0.10000000149011612</v>
      </c>
      <c r="Y280">
        <v>0.10000000149011612</v>
      </c>
      <c r="Z280">
        <v>0.5</v>
      </c>
      <c r="AA280">
        <v>1.9999999552965164E-2</v>
      </c>
      <c r="AC280">
        <v>40</v>
      </c>
      <c r="AE280">
        <v>1.1000000000000001</v>
      </c>
    </row>
    <row r="281" spans="1:31" x14ac:dyDescent="0.2">
      <c r="A281" s="9">
        <v>2006949</v>
      </c>
      <c r="C281" t="s">
        <v>1406</v>
      </c>
      <c r="D281" t="s">
        <v>1407</v>
      </c>
      <c r="E281" t="s">
        <v>804</v>
      </c>
      <c r="F281" t="s">
        <v>804</v>
      </c>
      <c r="G281" t="s">
        <v>639</v>
      </c>
      <c r="H281" t="s">
        <v>639</v>
      </c>
      <c r="I281" t="s">
        <v>772</v>
      </c>
      <c r="J281" t="s">
        <v>729</v>
      </c>
      <c r="K281" t="s">
        <v>54</v>
      </c>
      <c r="L281" s="4">
        <v>2</v>
      </c>
      <c r="M281" s="4"/>
      <c r="N281">
        <v>3</v>
      </c>
      <c r="AC281">
        <v>30</v>
      </c>
      <c r="AE281">
        <v>1.1000000000000001</v>
      </c>
    </row>
    <row r="282" spans="1:31" x14ac:dyDescent="0.2">
      <c r="A282" s="9">
        <v>2007752</v>
      </c>
      <c r="C282" t="s">
        <v>1408</v>
      </c>
      <c r="D282" t="s">
        <v>1409</v>
      </c>
      <c r="E282" t="s">
        <v>803</v>
      </c>
      <c r="F282" t="s">
        <v>804</v>
      </c>
      <c r="G282" t="s">
        <v>639</v>
      </c>
      <c r="H282" t="s">
        <v>639</v>
      </c>
      <c r="I282" t="s">
        <v>772</v>
      </c>
      <c r="J282" t="s">
        <v>729</v>
      </c>
      <c r="K282" t="s">
        <v>54</v>
      </c>
      <c r="L282" s="4">
        <v>2</v>
      </c>
      <c r="M282" s="4"/>
      <c r="N282">
        <v>3</v>
      </c>
      <c r="AC282">
        <v>30</v>
      </c>
      <c r="AE282">
        <v>1.1000000000000001</v>
      </c>
    </row>
    <row r="283" spans="1:31" x14ac:dyDescent="0.2">
      <c r="A283" s="9">
        <v>2009186</v>
      </c>
      <c r="C283" t="s">
        <v>1410</v>
      </c>
      <c r="D283" t="s">
        <v>1411</v>
      </c>
      <c r="E283" t="s">
        <v>911</v>
      </c>
      <c r="F283" t="s">
        <v>911</v>
      </c>
      <c r="G283" t="s">
        <v>639</v>
      </c>
      <c r="H283" t="s">
        <v>639</v>
      </c>
      <c r="I283" t="s">
        <v>783</v>
      </c>
      <c r="J283" t="s">
        <v>641</v>
      </c>
      <c r="K283" t="s">
        <v>53</v>
      </c>
      <c r="L283" s="4">
        <v>43150</v>
      </c>
      <c r="M283" s="4"/>
      <c r="N283">
        <v>46</v>
      </c>
      <c r="AE283">
        <v>1</v>
      </c>
    </row>
    <row r="284" spans="1:31" x14ac:dyDescent="0.2">
      <c r="A284" s="9">
        <v>2010121</v>
      </c>
      <c r="C284" t="s">
        <v>1412</v>
      </c>
      <c r="D284" t="s">
        <v>1413</v>
      </c>
      <c r="E284" t="s">
        <v>790</v>
      </c>
      <c r="F284" t="s">
        <v>1414</v>
      </c>
      <c r="G284" t="s">
        <v>639</v>
      </c>
      <c r="H284" t="s">
        <v>639</v>
      </c>
      <c r="I284" t="s">
        <v>783</v>
      </c>
      <c r="J284" t="s">
        <v>641</v>
      </c>
      <c r="K284" t="s">
        <v>53</v>
      </c>
      <c r="L284" s="4">
        <v>44011</v>
      </c>
      <c r="M284" s="4"/>
      <c r="N284">
        <v>6</v>
      </c>
      <c r="O284">
        <v>25</v>
      </c>
      <c r="Q284">
        <v>6</v>
      </c>
      <c r="T284">
        <v>24</v>
      </c>
      <c r="Y284">
        <v>0.20000000298023224</v>
      </c>
      <c r="Z284">
        <v>0.15000000596046448</v>
      </c>
      <c r="AE284">
        <v>1</v>
      </c>
    </row>
    <row r="285" spans="1:31" x14ac:dyDescent="0.2">
      <c r="A285" s="9">
        <v>2009907</v>
      </c>
      <c r="C285" t="s">
        <v>1415</v>
      </c>
      <c r="D285" t="s">
        <v>1416</v>
      </c>
      <c r="E285" t="s">
        <v>790</v>
      </c>
      <c r="F285" t="s">
        <v>1414</v>
      </c>
      <c r="G285" t="s">
        <v>639</v>
      </c>
      <c r="H285" t="s">
        <v>639</v>
      </c>
      <c r="I285" t="s">
        <v>783</v>
      </c>
      <c r="J285" t="s">
        <v>641</v>
      </c>
      <c r="K285" t="s">
        <v>53</v>
      </c>
      <c r="L285" s="4">
        <v>43844</v>
      </c>
      <c r="M285" s="4"/>
      <c r="N285">
        <v>16</v>
      </c>
      <c r="O285">
        <v>20</v>
      </c>
      <c r="T285">
        <v>12</v>
      </c>
      <c r="V285">
        <v>9.9999997764825821E-3</v>
      </c>
      <c r="Y285">
        <v>5.000000074505806E-2</v>
      </c>
      <c r="AE285">
        <v>1</v>
      </c>
    </row>
    <row r="286" spans="1:31" x14ac:dyDescent="0.2">
      <c r="A286" s="9">
        <v>2010681</v>
      </c>
      <c r="C286" t="s">
        <v>1417</v>
      </c>
      <c r="D286" t="s">
        <v>1418</v>
      </c>
      <c r="E286" t="s">
        <v>790</v>
      </c>
      <c r="F286" t="s">
        <v>1414</v>
      </c>
      <c r="G286" t="s">
        <v>639</v>
      </c>
      <c r="H286" t="s">
        <v>639</v>
      </c>
      <c r="I286" t="s">
        <v>783</v>
      </c>
      <c r="J286" t="s">
        <v>641</v>
      </c>
      <c r="K286" t="s">
        <v>53</v>
      </c>
      <c r="L286" s="4">
        <v>44511</v>
      </c>
      <c r="M286" s="4"/>
      <c r="N286">
        <v>8</v>
      </c>
      <c r="O286">
        <v>15</v>
      </c>
      <c r="P286">
        <v>15</v>
      </c>
      <c r="Q286">
        <v>4</v>
      </c>
      <c r="T286">
        <v>9</v>
      </c>
      <c r="AE286">
        <v>1</v>
      </c>
    </row>
    <row r="287" spans="1:31" x14ac:dyDescent="0.2">
      <c r="A287" s="9">
        <v>2009906</v>
      </c>
      <c r="C287" t="s">
        <v>1419</v>
      </c>
      <c r="D287" t="s">
        <v>1420</v>
      </c>
      <c r="E287" t="s">
        <v>790</v>
      </c>
      <c r="F287" t="s">
        <v>1414</v>
      </c>
      <c r="G287" t="s">
        <v>639</v>
      </c>
      <c r="H287" t="s">
        <v>639</v>
      </c>
      <c r="I287" t="s">
        <v>783</v>
      </c>
      <c r="J287" t="s">
        <v>641</v>
      </c>
      <c r="K287" t="s">
        <v>53</v>
      </c>
      <c r="L287" s="4">
        <v>43844</v>
      </c>
      <c r="M287" s="4"/>
      <c r="N287">
        <v>6</v>
      </c>
      <c r="O287">
        <v>24</v>
      </c>
      <c r="P287">
        <v>12</v>
      </c>
      <c r="Q287">
        <v>2</v>
      </c>
      <c r="T287">
        <v>5</v>
      </c>
      <c r="W287">
        <v>5.000000074505806E-2</v>
      </c>
      <c r="AE287">
        <v>1</v>
      </c>
    </row>
    <row r="288" spans="1:31" x14ac:dyDescent="0.2">
      <c r="A288" s="9">
        <v>2009905</v>
      </c>
      <c r="C288" t="s">
        <v>1421</v>
      </c>
      <c r="D288" t="s">
        <v>1422</v>
      </c>
      <c r="E288" t="s">
        <v>790</v>
      </c>
      <c r="F288" t="s">
        <v>1414</v>
      </c>
      <c r="G288" t="s">
        <v>639</v>
      </c>
      <c r="H288" t="s">
        <v>639</v>
      </c>
      <c r="I288" t="s">
        <v>783</v>
      </c>
      <c r="J288" t="s">
        <v>641</v>
      </c>
      <c r="K288" t="s">
        <v>53</v>
      </c>
      <c r="L288" s="4">
        <v>43844</v>
      </c>
      <c r="M288" s="4"/>
      <c r="N288">
        <v>6</v>
      </c>
      <c r="O288">
        <v>12</v>
      </c>
      <c r="P288">
        <v>24</v>
      </c>
      <c r="T288">
        <v>6</v>
      </c>
      <c r="AE288">
        <v>1</v>
      </c>
    </row>
    <row r="289" spans="1:31" x14ac:dyDescent="0.2">
      <c r="A289" s="9">
        <v>2009904</v>
      </c>
      <c r="C289" t="s">
        <v>1423</v>
      </c>
      <c r="D289" t="s">
        <v>1424</v>
      </c>
      <c r="E289" t="s">
        <v>790</v>
      </c>
      <c r="F289" t="s">
        <v>1414</v>
      </c>
      <c r="G289" t="s">
        <v>639</v>
      </c>
      <c r="H289" t="s">
        <v>639</v>
      </c>
      <c r="I289" t="s">
        <v>783</v>
      </c>
      <c r="J289" t="s">
        <v>641</v>
      </c>
      <c r="K289" t="s">
        <v>53</v>
      </c>
      <c r="L289" s="4">
        <v>43844</v>
      </c>
      <c r="M289" s="4"/>
      <c r="N289">
        <v>10</v>
      </c>
      <c r="O289">
        <v>40</v>
      </c>
      <c r="Q289">
        <v>2</v>
      </c>
      <c r="T289">
        <v>4</v>
      </c>
      <c r="V289">
        <v>0.10000000149011612</v>
      </c>
      <c r="AE289">
        <v>1</v>
      </c>
    </row>
    <row r="290" spans="1:31" x14ac:dyDescent="0.2">
      <c r="A290" s="9">
        <v>2010320</v>
      </c>
      <c r="C290" t="s">
        <v>1425</v>
      </c>
      <c r="D290" t="s">
        <v>1426</v>
      </c>
      <c r="E290" t="s">
        <v>790</v>
      </c>
      <c r="F290" t="s">
        <v>1414</v>
      </c>
      <c r="G290" t="s">
        <v>639</v>
      </c>
      <c r="H290" t="s">
        <v>639</v>
      </c>
      <c r="I290" t="s">
        <v>783</v>
      </c>
      <c r="J290" t="s">
        <v>641</v>
      </c>
      <c r="K290" t="s">
        <v>53</v>
      </c>
      <c r="L290" s="4">
        <v>44225</v>
      </c>
      <c r="M290" s="4"/>
      <c r="N290">
        <v>20</v>
      </c>
      <c r="O290">
        <v>5</v>
      </c>
      <c r="R290">
        <v>2</v>
      </c>
      <c r="T290">
        <v>19</v>
      </c>
      <c r="W290">
        <v>1.9999999552965164E-2</v>
      </c>
      <c r="AE290">
        <v>1</v>
      </c>
    </row>
    <row r="291" spans="1:31" x14ac:dyDescent="0.2">
      <c r="A291" s="9">
        <v>2009903</v>
      </c>
      <c r="C291" t="s">
        <v>1427</v>
      </c>
      <c r="D291" t="s">
        <v>1428</v>
      </c>
      <c r="E291" t="s">
        <v>790</v>
      </c>
      <c r="F291" t="s">
        <v>1414</v>
      </c>
      <c r="G291" t="s">
        <v>639</v>
      </c>
      <c r="H291" t="s">
        <v>639</v>
      </c>
      <c r="I291" t="s">
        <v>783</v>
      </c>
      <c r="J291" t="s">
        <v>641</v>
      </c>
      <c r="K291" t="s">
        <v>53</v>
      </c>
      <c r="L291" s="4">
        <v>43844</v>
      </c>
      <c r="M291" s="4"/>
      <c r="N291">
        <v>20</v>
      </c>
      <c r="T291">
        <v>24</v>
      </c>
      <c r="AE291">
        <v>1</v>
      </c>
    </row>
    <row r="292" spans="1:31" x14ac:dyDescent="0.2">
      <c r="A292" s="9">
        <v>2010438</v>
      </c>
      <c r="C292" t="s">
        <v>1429</v>
      </c>
      <c r="D292" t="s">
        <v>1430</v>
      </c>
      <c r="E292" t="s">
        <v>793</v>
      </c>
      <c r="F292" t="s">
        <v>793</v>
      </c>
      <c r="G292" t="s">
        <v>639</v>
      </c>
      <c r="H292" t="s">
        <v>639</v>
      </c>
      <c r="I292" t="s">
        <v>772</v>
      </c>
      <c r="J292" t="s">
        <v>729</v>
      </c>
      <c r="K292" t="s">
        <v>53</v>
      </c>
      <c r="L292" s="4">
        <v>2</v>
      </c>
      <c r="M292" s="4"/>
      <c r="AE292">
        <v>1</v>
      </c>
    </row>
    <row r="293" spans="1:31" x14ac:dyDescent="0.2">
      <c r="A293" s="9">
        <v>2008012</v>
      </c>
      <c r="C293" t="s">
        <v>1431</v>
      </c>
      <c r="D293" t="s">
        <v>1432</v>
      </c>
      <c r="E293" t="s">
        <v>815</v>
      </c>
      <c r="F293" t="s">
        <v>816</v>
      </c>
      <c r="G293" t="s">
        <v>639</v>
      </c>
      <c r="H293" t="s">
        <v>639</v>
      </c>
      <c r="I293" t="s">
        <v>783</v>
      </c>
      <c r="J293" t="s">
        <v>647</v>
      </c>
      <c r="K293" t="s">
        <v>53</v>
      </c>
      <c r="L293" s="4">
        <v>42094</v>
      </c>
      <c r="M293" s="4"/>
      <c r="X293">
        <v>13</v>
      </c>
      <c r="AE293">
        <v>1</v>
      </c>
    </row>
    <row r="294" spans="1:31" x14ac:dyDescent="0.2">
      <c r="A294" s="9">
        <v>2007549</v>
      </c>
      <c r="C294" t="s">
        <v>1433</v>
      </c>
      <c r="D294" t="s">
        <v>1434</v>
      </c>
      <c r="E294" t="s">
        <v>911</v>
      </c>
      <c r="F294" t="s">
        <v>912</v>
      </c>
      <c r="G294" t="s">
        <v>639</v>
      </c>
      <c r="H294" t="s">
        <v>639</v>
      </c>
      <c r="I294" t="s">
        <v>772</v>
      </c>
      <c r="J294" t="s">
        <v>729</v>
      </c>
      <c r="K294" t="s">
        <v>54</v>
      </c>
      <c r="L294" s="4">
        <v>2</v>
      </c>
      <c r="M294" s="4"/>
      <c r="N294">
        <v>5.5</v>
      </c>
      <c r="O294">
        <v>3</v>
      </c>
      <c r="P294">
        <v>3.5</v>
      </c>
      <c r="Y294">
        <v>0.34999999403953552</v>
      </c>
      <c r="AA294">
        <v>0.20000000298023224</v>
      </c>
      <c r="AE294">
        <v>1.18</v>
      </c>
    </row>
    <row r="295" spans="1:31" x14ac:dyDescent="0.2">
      <c r="A295" s="9">
        <v>2008126</v>
      </c>
      <c r="C295" t="s">
        <v>1435</v>
      </c>
      <c r="D295" t="s">
        <v>1436</v>
      </c>
      <c r="E295" t="s">
        <v>781</v>
      </c>
      <c r="F295" t="s">
        <v>782</v>
      </c>
      <c r="G295" t="s">
        <v>639</v>
      </c>
      <c r="H295" t="s">
        <v>639</v>
      </c>
      <c r="I295" t="s">
        <v>783</v>
      </c>
      <c r="J295" t="s">
        <v>641</v>
      </c>
      <c r="K295" t="s">
        <v>53</v>
      </c>
      <c r="L295" s="4">
        <v>42221</v>
      </c>
      <c r="M295" s="4"/>
      <c r="N295">
        <v>6.369999885559082</v>
      </c>
      <c r="R295">
        <v>9.1000003814697266</v>
      </c>
      <c r="AE295">
        <v>1</v>
      </c>
    </row>
    <row r="296" spans="1:31" x14ac:dyDescent="0.2">
      <c r="A296" s="9">
        <v>2008127</v>
      </c>
      <c r="C296" t="s">
        <v>1437</v>
      </c>
      <c r="D296" t="s">
        <v>1438</v>
      </c>
      <c r="E296" t="s">
        <v>781</v>
      </c>
      <c r="F296" t="s">
        <v>782</v>
      </c>
      <c r="G296" t="s">
        <v>639</v>
      </c>
      <c r="H296" t="s">
        <v>639</v>
      </c>
      <c r="I296" t="s">
        <v>783</v>
      </c>
      <c r="J296" t="s">
        <v>647</v>
      </c>
      <c r="K296" t="s">
        <v>54</v>
      </c>
      <c r="L296" s="4">
        <v>42221</v>
      </c>
      <c r="M296" s="4"/>
      <c r="T296">
        <v>13</v>
      </c>
      <c r="Z296">
        <v>9.1000003814697266</v>
      </c>
      <c r="AE296">
        <v>1.3</v>
      </c>
    </row>
    <row r="297" spans="1:31" x14ac:dyDescent="0.2">
      <c r="A297" s="9">
        <v>2008128</v>
      </c>
      <c r="C297" t="s">
        <v>1439</v>
      </c>
      <c r="D297" t="s">
        <v>1440</v>
      </c>
      <c r="E297" t="s">
        <v>781</v>
      </c>
      <c r="F297" t="s">
        <v>782</v>
      </c>
      <c r="G297" t="s">
        <v>639</v>
      </c>
      <c r="H297" t="s">
        <v>639</v>
      </c>
      <c r="I297" t="s">
        <v>783</v>
      </c>
      <c r="J297" t="s">
        <v>647</v>
      </c>
      <c r="K297" t="s">
        <v>53</v>
      </c>
      <c r="L297" s="4">
        <v>42221</v>
      </c>
      <c r="M297" s="4"/>
      <c r="T297">
        <v>4.5999999046325684</v>
      </c>
      <c r="V297">
        <v>9.1999998092651367</v>
      </c>
      <c r="AE297">
        <v>1</v>
      </c>
    </row>
    <row r="298" spans="1:31" x14ac:dyDescent="0.2">
      <c r="A298" s="9">
        <v>2007142</v>
      </c>
      <c r="C298" t="s">
        <v>1441</v>
      </c>
      <c r="D298" t="s">
        <v>1442</v>
      </c>
      <c r="E298" t="s">
        <v>1443</v>
      </c>
      <c r="F298" t="s">
        <v>1444</v>
      </c>
      <c r="G298" t="s">
        <v>639</v>
      </c>
      <c r="H298" t="s">
        <v>639</v>
      </c>
      <c r="I298" t="s">
        <v>772</v>
      </c>
      <c r="J298" t="s">
        <v>729</v>
      </c>
      <c r="K298" t="s">
        <v>54</v>
      </c>
      <c r="L298" s="4">
        <v>2</v>
      </c>
      <c r="M298" s="4"/>
      <c r="AE298">
        <v>1.3</v>
      </c>
    </row>
    <row r="299" spans="1:31" x14ac:dyDescent="0.2">
      <c r="A299" s="9">
        <v>2008013</v>
      </c>
      <c r="C299" t="s">
        <v>1445</v>
      </c>
      <c r="D299" t="s">
        <v>1446</v>
      </c>
      <c r="E299" t="s">
        <v>815</v>
      </c>
      <c r="F299" t="s">
        <v>816</v>
      </c>
      <c r="G299" t="s">
        <v>639</v>
      </c>
      <c r="H299" t="s">
        <v>639</v>
      </c>
      <c r="I299" t="s">
        <v>783</v>
      </c>
      <c r="J299" t="s">
        <v>641</v>
      </c>
      <c r="K299" t="s">
        <v>53</v>
      </c>
      <c r="L299" s="4">
        <v>42094</v>
      </c>
      <c r="M299" s="4"/>
      <c r="N299">
        <v>14</v>
      </c>
      <c r="P299">
        <v>19</v>
      </c>
      <c r="R299">
        <v>3</v>
      </c>
      <c r="AE299">
        <v>1</v>
      </c>
    </row>
    <row r="300" spans="1:31" x14ac:dyDescent="0.2">
      <c r="A300" s="9">
        <v>2008017</v>
      </c>
      <c r="C300" t="s">
        <v>1447</v>
      </c>
      <c r="D300" t="s">
        <v>1448</v>
      </c>
      <c r="E300" t="s">
        <v>815</v>
      </c>
      <c r="F300" t="s">
        <v>816</v>
      </c>
      <c r="G300" t="s">
        <v>639</v>
      </c>
      <c r="H300" t="s">
        <v>639</v>
      </c>
      <c r="I300" t="s">
        <v>783</v>
      </c>
      <c r="J300" t="s">
        <v>641</v>
      </c>
      <c r="K300" t="s">
        <v>53</v>
      </c>
      <c r="L300" s="4">
        <v>42095</v>
      </c>
      <c r="M300" s="4"/>
      <c r="N300">
        <v>15</v>
      </c>
      <c r="O300">
        <v>9</v>
      </c>
      <c r="P300">
        <v>15</v>
      </c>
      <c r="R300">
        <v>2</v>
      </c>
      <c r="V300">
        <v>2.0000000949949026E-3</v>
      </c>
      <c r="W300">
        <v>2.0000000949949026E-3</v>
      </c>
      <c r="X300">
        <v>0.5</v>
      </c>
      <c r="Y300">
        <v>9.9999997764825821E-3</v>
      </c>
      <c r="Z300">
        <v>9.9999997764825821E-3</v>
      </c>
      <c r="AE300">
        <v>1</v>
      </c>
    </row>
    <row r="301" spans="1:31" x14ac:dyDescent="0.2">
      <c r="A301" s="9">
        <v>2008834</v>
      </c>
      <c r="C301" t="s">
        <v>1449</v>
      </c>
      <c r="D301" t="s">
        <v>1450</v>
      </c>
      <c r="E301" t="s">
        <v>1451</v>
      </c>
      <c r="F301" t="s">
        <v>1452</v>
      </c>
      <c r="G301" t="s">
        <v>639</v>
      </c>
      <c r="H301" t="s">
        <v>639</v>
      </c>
      <c r="I301" t="s">
        <v>772</v>
      </c>
      <c r="J301" t="s">
        <v>729</v>
      </c>
      <c r="K301" t="s">
        <v>54</v>
      </c>
      <c r="L301" s="4">
        <v>2</v>
      </c>
      <c r="M301" s="4"/>
      <c r="AE301">
        <v>1</v>
      </c>
    </row>
    <row r="302" spans="1:31" x14ac:dyDescent="0.2">
      <c r="A302" s="9">
        <v>2008832</v>
      </c>
      <c r="C302" t="s">
        <v>1453</v>
      </c>
      <c r="D302" t="s">
        <v>1454</v>
      </c>
      <c r="E302" t="s">
        <v>1451</v>
      </c>
      <c r="F302" t="s">
        <v>1452</v>
      </c>
      <c r="G302" t="s">
        <v>639</v>
      </c>
      <c r="H302" t="s">
        <v>639</v>
      </c>
      <c r="I302" t="s">
        <v>772</v>
      </c>
      <c r="J302" t="s">
        <v>729</v>
      </c>
      <c r="K302" t="s">
        <v>54</v>
      </c>
      <c r="L302" s="4">
        <v>2</v>
      </c>
      <c r="M302" s="4"/>
      <c r="AE302">
        <v>1</v>
      </c>
    </row>
    <row r="303" spans="1:31" x14ac:dyDescent="0.2">
      <c r="A303" s="9">
        <v>2008835</v>
      </c>
      <c r="C303" t="s">
        <v>1455</v>
      </c>
      <c r="D303" t="s">
        <v>1456</v>
      </c>
      <c r="E303" t="s">
        <v>1451</v>
      </c>
      <c r="F303" t="s">
        <v>1452</v>
      </c>
      <c r="G303" t="s">
        <v>639</v>
      </c>
      <c r="H303" t="s">
        <v>639</v>
      </c>
      <c r="I303" t="s">
        <v>772</v>
      </c>
      <c r="J303" t="s">
        <v>729</v>
      </c>
      <c r="K303" t="s">
        <v>54</v>
      </c>
      <c r="L303" s="4">
        <v>2</v>
      </c>
      <c r="M303" s="4"/>
      <c r="AE303">
        <v>1</v>
      </c>
    </row>
    <row r="304" spans="1:31" x14ac:dyDescent="0.2">
      <c r="A304" s="9">
        <v>2007548</v>
      </c>
      <c r="C304" t="s">
        <v>1457</v>
      </c>
      <c r="D304" t="s">
        <v>1458</v>
      </c>
      <c r="E304" t="s">
        <v>911</v>
      </c>
      <c r="F304" t="s">
        <v>912</v>
      </c>
      <c r="G304" t="s">
        <v>639</v>
      </c>
      <c r="H304" t="s">
        <v>639</v>
      </c>
      <c r="I304" t="s">
        <v>772</v>
      </c>
      <c r="J304" t="s">
        <v>729</v>
      </c>
      <c r="K304" t="s">
        <v>54</v>
      </c>
      <c r="L304" s="4">
        <v>2</v>
      </c>
      <c r="M304" s="4"/>
      <c r="N304">
        <v>1</v>
      </c>
      <c r="O304">
        <v>10</v>
      </c>
      <c r="P304">
        <v>10</v>
      </c>
      <c r="Y304">
        <v>0.25</v>
      </c>
      <c r="AA304">
        <v>0.20000000298023224</v>
      </c>
      <c r="AE304">
        <v>1.26</v>
      </c>
    </row>
    <row r="305" spans="1:31" x14ac:dyDescent="0.2">
      <c r="A305" s="9">
        <v>2010420</v>
      </c>
      <c r="C305" t="s">
        <v>1459</v>
      </c>
      <c r="D305" t="s">
        <v>1460</v>
      </c>
      <c r="E305" t="s">
        <v>978</v>
      </c>
      <c r="F305" t="s">
        <v>1461</v>
      </c>
      <c r="G305" t="s">
        <v>639</v>
      </c>
      <c r="H305" t="s">
        <v>684</v>
      </c>
      <c r="I305" t="s">
        <v>772</v>
      </c>
      <c r="J305" t="s">
        <v>647</v>
      </c>
      <c r="K305" t="s">
        <v>54</v>
      </c>
      <c r="L305" s="4">
        <v>2</v>
      </c>
      <c r="M305" s="4"/>
      <c r="P305">
        <v>0</v>
      </c>
      <c r="Y305">
        <v>2</v>
      </c>
      <c r="AA305">
        <v>0.40000000596046448</v>
      </c>
      <c r="AC305">
        <v>2.2000000000000002</v>
      </c>
      <c r="AE305">
        <v>1.0900000000000001</v>
      </c>
    </row>
    <row r="306" spans="1:31" x14ac:dyDescent="0.2">
      <c r="A306" s="9">
        <v>2010421</v>
      </c>
      <c r="C306" t="s">
        <v>1462</v>
      </c>
      <c r="D306" t="s">
        <v>1463</v>
      </c>
      <c r="E306" t="s">
        <v>978</v>
      </c>
      <c r="F306" t="s">
        <v>1461</v>
      </c>
      <c r="G306" t="s">
        <v>639</v>
      </c>
      <c r="H306" t="s">
        <v>684</v>
      </c>
      <c r="I306" t="s">
        <v>772</v>
      </c>
      <c r="J306" t="s">
        <v>647</v>
      </c>
      <c r="K306" t="s">
        <v>54</v>
      </c>
      <c r="L306" s="4">
        <v>2</v>
      </c>
      <c r="M306" s="4"/>
      <c r="P306">
        <v>0</v>
      </c>
      <c r="V306">
        <v>1.6000000238418579</v>
      </c>
      <c r="Z306">
        <v>1.6000000238418579</v>
      </c>
      <c r="AC306">
        <v>2.2000000000000002</v>
      </c>
      <c r="AE306">
        <v>1.1599999999999999</v>
      </c>
    </row>
    <row r="307" spans="1:31" x14ac:dyDescent="0.2">
      <c r="A307" s="9">
        <v>2010729</v>
      </c>
      <c r="C307" t="s">
        <v>1464</v>
      </c>
      <c r="D307" t="s">
        <v>1465</v>
      </c>
      <c r="E307" t="s">
        <v>972</v>
      </c>
      <c r="F307" t="s">
        <v>1466</v>
      </c>
      <c r="G307" t="s">
        <v>639</v>
      </c>
      <c r="H307" t="s">
        <v>639</v>
      </c>
      <c r="I307" t="s">
        <v>772</v>
      </c>
      <c r="J307" t="s">
        <v>729</v>
      </c>
      <c r="K307" t="s">
        <v>54</v>
      </c>
      <c r="L307" s="4">
        <v>2</v>
      </c>
      <c r="M307" s="4"/>
      <c r="V307">
        <v>9.9999997764825821E-3</v>
      </c>
      <c r="W307">
        <v>4.0000001899898052E-3</v>
      </c>
      <c r="Z307">
        <v>3.0000001424923539E-4</v>
      </c>
      <c r="AE307">
        <v>1</v>
      </c>
    </row>
    <row r="308" spans="1:31" x14ac:dyDescent="0.2">
      <c r="A308" s="9">
        <v>2008685</v>
      </c>
      <c r="C308" t="s">
        <v>1467</v>
      </c>
      <c r="D308" t="s">
        <v>1468</v>
      </c>
      <c r="E308" t="s">
        <v>1469</v>
      </c>
      <c r="F308" t="s">
        <v>1470</v>
      </c>
      <c r="G308" t="s">
        <v>639</v>
      </c>
      <c r="H308" t="s">
        <v>639</v>
      </c>
      <c r="I308" t="s">
        <v>783</v>
      </c>
      <c r="J308" t="s">
        <v>647</v>
      </c>
      <c r="K308" t="s">
        <v>54</v>
      </c>
      <c r="L308" s="4">
        <v>42717</v>
      </c>
      <c r="M308" s="4"/>
      <c r="Y308">
        <v>11</v>
      </c>
      <c r="AE308">
        <v>1</v>
      </c>
    </row>
    <row r="309" spans="1:31" x14ac:dyDescent="0.2">
      <c r="A309" s="9">
        <v>2008681</v>
      </c>
      <c r="C309" t="s">
        <v>1471</v>
      </c>
      <c r="D309" t="s">
        <v>1472</v>
      </c>
      <c r="E309" t="s">
        <v>1469</v>
      </c>
      <c r="F309" t="s">
        <v>1470</v>
      </c>
      <c r="G309" t="s">
        <v>639</v>
      </c>
      <c r="H309" t="s">
        <v>639</v>
      </c>
      <c r="I309" t="s">
        <v>783</v>
      </c>
      <c r="J309" t="s">
        <v>641</v>
      </c>
      <c r="K309" t="s">
        <v>54</v>
      </c>
      <c r="L309" s="4">
        <v>42716</v>
      </c>
      <c r="M309" s="4"/>
      <c r="N309">
        <v>10</v>
      </c>
      <c r="Q309">
        <v>17</v>
      </c>
      <c r="AE309">
        <v>1</v>
      </c>
    </row>
    <row r="310" spans="1:31" x14ac:dyDescent="0.2">
      <c r="A310" s="9">
        <v>2008684</v>
      </c>
      <c r="C310" t="s">
        <v>1473</v>
      </c>
      <c r="D310" t="s">
        <v>1474</v>
      </c>
      <c r="E310" t="s">
        <v>1469</v>
      </c>
      <c r="F310" t="s">
        <v>1470</v>
      </c>
      <c r="G310" t="s">
        <v>639</v>
      </c>
      <c r="H310" t="s">
        <v>639</v>
      </c>
      <c r="I310" t="s">
        <v>783</v>
      </c>
      <c r="J310" t="s">
        <v>641</v>
      </c>
      <c r="K310" t="s">
        <v>54</v>
      </c>
      <c r="L310" s="4">
        <v>42717</v>
      </c>
      <c r="M310" s="4"/>
      <c r="N310">
        <v>3</v>
      </c>
      <c r="P310">
        <v>27</v>
      </c>
      <c r="AE310">
        <v>1</v>
      </c>
    </row>
    <row r="311" spans="1:31" x14ac:dyDescent="0.2">
      <c r="A311" s="9">
        <v>2008682</v>
      </c>
      <c r="C311" t="s">
        <v>1475</v>
      </c>
      <c r="D311" t="s">
        <v>1476</v>
      </c>
      <c r="E311" t="s">
        <v>1469</v>
      </c>
      <c r="F311" t="s">
        <v>1470</v>
      </c>
      <c r="G311" t="s">
        <v>639</v>
      </c>
      <c r="H311" t="s">
        <v>639</v>
      </c>
      <c r="I311" t="s">
        <v>783</v>
      </c>
      <c r="J311" t="s">
        <v>641</v>
      </c>
      <c r="K311" t="s">
        <v>54</v>
      </c>
      <c r="L311" s="4">
        <v>42717</v>
      </c>
      <c r="M311" s="4"/>
      <c r="N311">
        <v>5</v>
      </c>
      <c r="O311">
        <v>35</v>
      </c>
      <c r="AE311">
        <v>1</v>
      </c>
    </row>
    <row r="312" spans="1:31" x14ac:dyDescent="0.2">
      <c r="A312" s="9">
        <v>2008683</v>
      </c>
      <c r="C312" t="s">
        <v>1477</v>
      </c>
      <c r="D312" t="s">
        <v>1478</v>
      </c>
      <c r="E312" t="s">
        <v>1469</v>
      </c>
      <c r="F312" t="s">
        <v>1470</v>
      </c>
      <c r="G312" t="s">
        <v>639</v>
      </c>
      <c r="H312" t="s">
        <v>639</v>
      </c>
      <c r="I312" t="s">
        <v>783</v>
      </c>
      <c r="J312" t="s">
        <v>641</v>
      </c>
      <c r="K312" t="s">
        <v>54</v>
      </c>
      <c r="L312" s="4">
        <v>42717</v>
      </c>
      <c r="M312" s="4"/>
      <c r="N312">
        <v>15</v>
      </c>
      <c r="T312">
        <v>24</v>
      </c>
      <c r="AE312">
        <v>1</v>
      </c>
    </row>
    <row r="313" spans="1:31" x14ac:dyDescent="0.2">
      <c r="A313" s="9">
        <v>2009143</v>
      </c>
      <c r="C313" t="s">
        <v>1479</v>
      </c>
      <c r="D313" t="s">
        <v>1480</v>
      </c>
      <c r="E313" t="s">
        <v>931</v>
      </c>
      <c r="F313" t="s">
        <v>931</v>
      </c>
      <c r="G313" t="s">
        <v>639</v>
      </c>
      <c r="H313" t="s">
        <v>639</v>
      </c>
      <c r="I313" t="s">
        <v>783</v>
      </c>
      <c r="J313" t="s">
        <v>641</v>
      </c>
      <c r="K313" t="s">
        <v>54</v>
      </c>
      <c r="L313" s="4">
        <v>43122</v>
      </c>
      <c r="M313" s="4"/>
      <c r="N313">
        <v>18.600000381469727</v>
      </c>
      <c r="R313">
        <v>5.5999999046325684</v>
      </c>
      <c r="V313">
        <v>0.37000000476837158</v>
      </c>
      <c r="W313">
        <v>0.18999999761581421</v>
      </c>
      <c r="Y313">
        <v>0.18999999761581421</v>
      </c>
      <c r="Z313">
        <v>0.37000000476837158</v>
      </c>
      <c r="AE313">
        <v>1.35</v>
      </c>
    </row>
    <row r="314" spans="1:31" x14ac:dyDescent="0.2">
      <c r="A314" s="9">
        <v>2009141</v>
      </c>
      <c r="C314" t="s">
        <v>1481</v>
      </c>
      <c r="D314" t="s">
        <v>1482</v>
      </c>
      <c r="E314" t="s">
        <v>931</v>
      </c>
      <c r="F314" t="s">
        <v>931</v>
      </c>
      <c r="G314" t="s">
        <v>639</v>
      </c>
      <c r="H314" t="s">
        <v>639</v>
      </c>
      <c r="I314" t="s">
        <v>783</v>
      </c>
      <c r="J314" t="s">
        <v>641</v>
      </c>
      <c r="K314" t="s">
        <v>54</v>
      </c>
      <c r="L314" s="4">
        <v>43122</v>
      </c>
      <c r="M314" s="4"/>
      <c r="N314">
        <v>17.899999618530273</v>
      </c>
      <c r="R314">
        <v>4.1999998092651367</v>
      </c>
      <c r="V314">
        <v>0.37000000476837158</v>
      </c>
      <c r="Y314">
        <v>1.1100000143051147</v>
      </c>
      <c r="Z314">
        <v>0.37000000476837158</v>
      </c>
      <c r="AA314">
        <v>0.37000000476837158</v>
      </c>
      <c r="AE314">
        <v>1.35</v>
      </c>
    </row>
    <row r="315" spans="1:31" x14ac:dyDescent="0.2">
      <c r="A315" s="9">
        <v>2009142</v>
      </c>
      <c r="C315" t="s">
        <v>1483</v>
      </c>
      <c r="D315" t="s">
        <v>1484</v>
      </c>
      <c r="E315" t="s">
        <v>931</v>
      </c>
      <c r="F315" t="s">
        <v>931</v>
      </c>
      <c r="G315" t="s">
        <v>639</v>
      </c>
      <c r="H315" t="s">
        <v>639</v>
      </c>
      <c r="I315" t="s">
        <v>783</v>
      </c>
      <c r="J315" t="s">
        <v>641</v>
      </c>
      <c r="K315" t="s">
        <v>54</v>
      </c>
      <c r="L315" s="4">
        <v>43122</v>
      </c>
      <c r="M315" s="4"/>
      <c r="N315">
        <v>7.6999998092651367</v>
      </c>
      <c r="O315">
        <v>11.600000381469727</v>
      </c>
      <c r="P315">
        <v>5.8000001907348633</v>
      </c>
      <c r="Y315">
        <v>0.5</v>
      </c>
      <c r="AE315">
        <v>1.25</v>
      </c>
    </row>
    <row r="316" spans="1:31" x14ac:dyDescent="0.2">
      <c r="A316" s="9">
        <v>2010766</v>
      </c>
      <c r="C316" t="s">
        <v>1485</v>
      </c>
      <c r="D316" t="s">
        <v>1486</v>
      </c>
      <c r="E316" t="s">
        <v>1487</v>
      </c>
      <c r="F316" t="s">
        <v>1487</v>
      </c>
      <c r="G316" t="s">
        <v>639</v>
      </c>
      <c r="H316" t="s">
        <v>639</v>
      </c>
      <c r="I316" t="s">
        <v>783</v>
      </c>
      <c r="J316" t="s">
        <v>641</v>
      </c>
      <c r="K316" t="s">
        <v>53</v>
      </c>
      <c r="L316" s="4">
        <v>2</v>
      </c>
      <c r="M316" s="4"/>
      <c r="N316">
        <v>10</v>
      </c>
      <c r="O316">
        <v>47</v>
      </c>
      <c r="P316">
        <v>10</v>
      </c>
      <c r="V316">
        <v>1.4999999664723873E-2</v>
      </c>
      <c r="W316">
        <v>1.0999999940395355E-2</v>
      </c>
      <c r="X316">
        <v>0.10000000149011612</v>
      </c>
      <c r="Y316">
        <v>1.9999999552965164E-2</v>
      </c>
      <c r="Z316">
        <v>5.000000074505806E-2</v>
      </c>
      <c r="AA316">
        <v>7.0000002160668373E-3</v>
      </c>
      <c r="AE316">
        <v>1</v>
      </c>
    </row>
    <row r="317" spans="1:31" x14ac:dyDescent="0.2">
      <c r="A317" s="9">
        <v>2009583</v>
      </c>
      <c r="C317" t="s">
        <v>1488</v>
      </c>
      <c r="D317" t="s">
        <v>1489</v>
      </c>
      <c r="E317" t="s">
        <v>839</v>
      </c>
      <c r="F317" t="s">
        <v>994</v>
      </c>
      <c r="G317" t="s">
        <v>639</v>
      </c>
      <c r="H317" t="s">
        <v>639</v>
      </c>
      <c r="I317" t="s">
        <v>772</v>
      </c>
      <c r="J317" t="s">
        <v>729</v>
      </c>
      <c r="K317" t="s">
        <v>54</v>
      </c>
      <c r="L317" s="4">
        <v>2</v>
      </c>
      <c r="M317" s="4"/>
      <c r="AE317">
        <v>1</v>
      </c>
    </row>
    <row r="318" spans="1:31" x14ac:dyDescent="0.2">
      <c r="A318" s="9">
        <v>2007514</v>
      </c>
      <c r="C318" t="s">
        <v>1490</v>
      </c>
      <c r="D318" t="s">
        <v>1491</v>
      </c>
      <c r="E318" t="s">
        <v>899</v>
      </c>
      <c r="F318" t="s">
        <v>1492</v>
      </c>
      <c r="G318" t="s">
        <v>639</v>
      </c>
      <c r="H318" t="s">
        <v>639</v>
      </c>
      <c r="I318" t="s">
        <v>783</v>
      </c>
      <c r="J318" t="s">
        <v>647</v>
      </c>
      <c r="K318" t="s">
        <v>53</v>
      </c>
      <c r="L318" s="4">
        <v>41683</v>
      </c>
      <c r="M318" s="4"/>
      <c r="O318">
        <v>48</v>
      </c>
      <c r="P318">
        <v>30</v>
      </c>
      <c r="AE318">
        <v>1</v>
      </c>
    </row>
    <row r="319" spans="1:31" x14ac:dyDescent="0.2">
      <c r="A319" s="9">
        <v>1000013</v>
      </c>
      <c r="D319" t="s">
        <v>651</v>
      </c>
      <c r="G319" t="s">
        <v>639</v>
      </c>
      <c r="H319" t="s">
        <v>639</v>
      </c>
      <c r="I319" t="s">
        <v>640</v>
      </c>
      <c r="J319" t="s">
        <v>647</v>
      </c>
      <c r="K319" t="s">
        <v>53</v>
      </c>
      <c r="L319" s="4">
        <v>40976</v>
      </c>
      <c r="M319" s="4"/>
      <c r="O319">
        <v>25</v>
      </c>
      <c r="Q319">
        <v>36</v>
      </c>
      <c r="R319">
        <v>2</v>
      </c>
      <c r="T319">
        <v>7</v>
      </c>
      <c r="AE319">
        <v>1</v>
      </c>
    </row>
    <row r="320" spans="1:31" x14ac:dyDescent="0.2">
      <c r="A320" s="9">
        <v>2010832</v>
      </c>
      <c r="C320" t="s">
        <v>1493</v>
      </c>
      <c r="D320" t="s">
        <v>1494</v>
      </c>
      <c r="E320" t="s">
        <v>1495</v>
      </c>
      <c r="F320" t="s">
        <v>1495</v>
      </c>
      <c r="G320" t="s">
        <v>639</v>
      </c>
      <c r="H320" t="s">
        <v>684</v>
      </c>
      <c r="I320" t="s">
        <v>1282</v>
      </c>
      <c r="J320" t="s">
        <v>686</v>
      </c>
      <c r="K320" t="s">
        <v>54</v>
      </c>
      <c r="L320" s="4">
        <v>2</v>
      </c>
      <c r="M320" s="4"/>
      <c r="AC320">
        <v>1</v>
      </c>
    </row>
    <row r="321" spans="1:31" x14ac:dyDescent="0.2">
      <c r="A321" s="9">
        <v>5004</v>
      </c>
      <c r="D321" t="s">
        <v>691</v>
      </c>
      <c r="G321" t="s">
        <v>639</v>
      </c>
      <c r="H321" t="s">
        <v>684</v>
      </c>
      <c r="I321" t="s">
        <v>685</v>
      </c>
      <c r="J321" t="s">
        <v>686</v>
      </c>
      <c r="K321" t="s">
        <v>54</v>
      </c>
      <c r="L321" s="4">
        <v>41640</v>
      </c>
      <c r="M321" s="4"/>
      <c r="N321">
        <v>0.50999999046325684</v>
      </c>
      <c r="O321">
        <v>0.14000000059604645</v>
      </c>
      <c r="P321">
        <v>0.34000000357627869</v>
      </c>
      <c r="AE321">
        <v>1.03</v>
      </c>
    </row>
    <row r="322" spans="1:31" x14ac:dyDescent="0.2">
      <c r="A322" s="9">
        <v>6021</v>
      </c>
      <c r="D322" t="s">
        <v>692</v>
      </c>
      <c r="G322" t="s">
        <v>639</v>
      </c>
      <c r="H322" t="s">
        <v>684</v>
      </c>
      <c r="I322" t="s">
        <v>685</v>
      </c>
      <c r="J322" t="s">
        <v>686</v>
      </c>
      <c r="K322" t="s">
        <v>54</v>
      </c>
      <c r="L322" s="4">
        <v>40973</v>
      </c>
      <c r="M322" s="4"/>
      <c r="N322">
        <v>0.30000001192092896</v>
      </c>
      <c r="O322">
        <v>0.12999999523162842</v>
      </c>
      <c r="P322">
        <v>0.47999998927116394</v>
      </c>
      <c r="AE322">
        <v>1.03</v>
      </c>
    </row>
    <row r="323" spans="1:31" x14ac:dyDescent="0.2">
      <c r="A323" s="9">
        <v>2007603</v>
      </c>
      <c r="C323" t="s">
        <v>1496</v>
      </c>
      <c r="D323" t="s">
        <v>1497</v>
      </c>
      <c r="E323" t="s">
        <v>988</v>
      </c>
      <c r="F323" t="s">
        <v>989</v>
      </c>
      <c r="G323" t="s">
        <v>639</v>
      </c>
      <c r="H323" t="s">
        <v>684</v>
      </c>
      <c r="I323" t="s">
        <v>772</v>
      </c>
      <c r="J323" t="s">
        <v>686</v>
      </c>
      <c r="K323" t="s">
        <v>53</v>
      </c>
      <c r="L323" s="4">
        <v>2</v>
      </c>
      <c r="M323" s="4"/>
      <c r="N323">
        <v>3</v>
      </c>
      <c r="O323">
        <v>6</v>
      </c>
      <c r="P323">
        <v>12</v>
      </c>
      <c r="R323">
        <v>4</v>
      </c>
      <c r="AC323">
        <v>51</v>
      </c>
      <c r="AE323">
        <v>1</v>
      </c>
    </row>
    <row r="324" spans="1:31" x14ac:dyDescent="0.2">
      <c r="A324" s="9">
        <v>2008047</v>
      </c>
      <c r="C324" t="s">
        <v>1498</v>
      </c>
      <c r="D324" t="s">
        <v>1499</v>
      </c>
      <c r="E324" t="s">
        <v>1500</v>
      </c>
      <c r="F324" t="s">
        <v>1500</v>
      </c>
      <c r="G324" t="s">
        <v>639</v>
      </c>
      <c r="H324" t="s">
        <v>639</v>
      </c>
      <c r="I324" t="s">
        <v>783</v>
      </c>
      <c r="J324" t="s">
        <v>647</v>
      </c>
      <c r="K324" t="s">
        <v>53</v>
      </c>
      <c r="L324" s="4">
        <v>42135</v>
      </c>
      <c r="M324" s="4"/>
      <c r="O324">
        <v>9.5799999237060547</v>
      </c>
      <c r="P324">
        <v>10.020000457763672</v>
      </c>
      <c r="AE324">
        <v>1</v>
      </c>
    </row>
    <row r="325" spans="1:31" x14ac:dyDescent="0.2">
      <c r="A325" s="9">
        <v>2008641</v>
      </c>
      <c r="C325" t="s">
        <v>1501</v>
      </c>
      <c r="D325" t="s">
        <v>1502</v>
      </c>
      <c r="E325" t="s">
        <v>1196</v>
      </c>
      <c r="F325" t="s">
        <v>1197</v>
      </c>
      <c r="G325" t="s">
        <v>639</v>
      </c>
      <c r="H325" t="s">
        <v>639</v>
      </c>
      <c r="I325" t="s">
        <v>783</v>
      </c>
      <c r="J325" t="s">
        <v>647</v>
      </c>
      <c r="K325" t="s">
        <v>54</v>
      </c>
      <c r="L325" s="4">
        <v>42689</v>
      </c>
      <c r="M325" s="4"/>
      <c r="X325">
        <v>2.0999999046325684</v>
      </c>
      <c r="AE325">
        <v>1.1000000000000001</v>
      </c>
    </row>
    <row r="326" spans="1:31" x14ac:dyDescent="0.2">
      <c r="A326" s="9">
        <v>2009916</v>
      </c>
      <c r="C326" t="s">
        <v>1503</v>
      </c>
      <c r="D326" t="s">
        <v>1504</v>
      </c>
      <c r="E326" t="s">
        <v>781</v>
      </c>
      <c r="F326" t="s">
        <v>782</v>
      </c>
      <c r="G326" t="s">
        <v>639</v>
      </c>
      <c r="H326" t="s">
        <v>639</v>
      </c>
      <c r="I326" t="s">
        <v>783</v>
      </c>
      <c r="J326" t="s">
        <v>647</v>
      </c>
      <c r="K326" t="s">
        <v>54</v>
      </c>
      <c r="L326" s="4">
        <v>43851</v>
      </c>
      <c r="M326" s="4"/>
      <c r="W326">
        <v>6</v>
      </c>
      <c r="AE326">
        <v>1.3</v>
      </c>
    </row>
    <row r="327" spans="1:31" x14ac:dyDescent="0.2">
      <c r="A327" s="9">
        <v>2006764</v>
      </c>
      <c r="C327" t="s">
        <v>1505</v>
      </c>
      <c r="D327" t="s">
        <v>1506</v>
      </c>
      <c r="E327" t="s">
        <v>1507</v>
      </c>
      <c r="F327" t="s">
        <v>1025</v>
      </c>
      <c r="G327" t="s">
        <v>639</v>
      </c>
      <c r="H327" t="s">
        <v>639</v>
      </c>
      <c r="I327" t="s">
        <v>772</v>
      </c>
      <c r="J327" t="s">
        <v>729</v>
      </c>
      <c r="K327" t="s">
        <v>54</v>
      </c>
      <c r="L327" s="4">
        <v>2</v>
      </c>
      <c r="M327" s="4"/>
      <c r="N327">
        <v>18</v>
      </c>
      <c r="AE327">
        <v>1.2</v>
      </c>
    </row>
    <row r="328" spans="1:31" x14ac:dyDescent="0.2">
      <c r="A328" s="9">
        <v>2006540</v>
      </c>
      <c r="C328" t="s">
        <v>1508</v>
      </c>
      <c r="D328" t="s">
        <v>1509</v>
      </c>
      <c r="E328" t="s">
        <v>1510</v>
      </c>
      <c r="F328" t="s">
        <v>1510</v>
      </c>
      <c r="G328" t="s">
        <v>639</v>
      </c>
      <c r="H328" t="s">
        <v>639</v>
      </c>
      <c r="I328" t="s">
        <v>772</v>
      </c>
      <c r="J328" t="s">
        <v>729</v>
      </c>
      <c r="K328" t="s">
        <v>53</v>
      </c>
      <c r="L328" s="4">
        <v>2</v>
      </c>
      <c r="M328" s="4"/>
      <c r="AC328">
        <v>35</v>
      </c>
      <c r="AE328">
        <v>1</v>
      </c>
    </row>
    <row r="329" spans="1:31" x14ac:dyDescent="0.2">
      <c r="A329" s="9">
        <v>2006542</v>
      </c>
      <c r="C329" t="s">
        <v>1511</v>
      </c>
      <c r="D329" t="s">
        <v>1512</v>
      </c>
      <c r="E329" t="s">
        <v>1510</v>
      </c>
      <c r="F329" t="s">
        <v>1510</v>
      </c>
      <c r="G329" t="s">
        <v>639</v>
      </c>
      <c r="H329" t="s">
        <v>639</v>
      </c>
      <c r="I329" t="s">
        <v>772</v>
      </c>
      <c r="J329" t="s">
        <v>729</v>
      </c>
      <c r="K329" t="s">
        <v>53</v>
      </c>
      <c r="L329" s="4">
        <v>2</v>
      </c>
      <c r="M329" s="4"/>
      <c r="AC329">
        <v>40</v>
      </c>
      <c r="AE329">
        <v>1</v>
      </c>
    </row>
    <row r="330" spans="1:31" x14ac:dyDescent="0.2">
      <c r="A330" s="9">
        <v>2006652</v>
      </c>
      <c r="C330" t="s">
        <v>1513</v>
      </c>
      <c r="D330" t="s">
        <v>1514</v>
      </c>
      <c r="E330" t="s">
        <v>1510</v>
      </c>
      <c r="F330" t="s">
        <v>1510</v>
      </c>
      <c r="G330" t="s">
        <v>639</v>
      </c>
      <c r="H330" t="s">
        <v>639</v>
      </c>
      <c r="I330" t="s">
        <v>772</v>
      </c>
      <c r="J330" t="s">
        <v>729</v>
      </c>
      <c r="K330" t="s">
        <v>53</v>
      </c>
      <c r="L330" s="4">
        <v>2</v>
      </c>
      <c r="M330" s="4"/>
      <c r="AC330">
        <v>35</v>
      </c>
      <c r="AE330">
        <v>1</v>
      </c>
    </row>
    <row r="331" spans="1:31" x14ac:dyDescent="0.2">
      <c r="A331" s="9">
        <v>2006655</v>
      </c>
      <c r="C331" t="s">
        <v>1515</v>
      </c>
      <c r="D331" t="s">
        <v>1516</v>
      </c>
      <c r="E331" t="s">
        <v>1510</v>
      </c>
      <c r="F331" t="s">
        <v>1510</v>
      </c>
      <c r="G331" t="s">
        <v>639</v>
      </c>
      <c r="H331" t="s">
        <v>639</v>
      </c>
      <c r="I331" t="s">
        <v>772</v>
      </c>
      <c r="J331" t="s">
        <v>729</v>
      </c>
      <c r="K331" t="s">
        <v>53</v>
      </c>
      <c r="L331" s="4">
        <v>2</v>
      </c>
      <c r="M331" s="4"/>
      <c r="AE331">
        <v>1</v>
      </c>
    </row>
    <row r="332" spans="1:31" x14ac:dyDescent="0.2">
      <c r="A332" s="9">
        <v>2007412</v>
      </c>
      <c r="C332" t="s">
        <v>1517</v>
      </c>
      <c r="D332" t="s">
        <v>1518</v>
      </c>
      <c r="E332" t="s">
        <v>1510</v>
      </c>
      <c r="F332" t="s">
        <v>1510</v>
      </c>
      <c r="G332" t="s">
        <v>639</v>
      </c>
      <c r="H332" t="s">
        <v>639</v>
      </c>
      <c r="I332" t="s">
        <v>772</v>
      </c>
      <c r="J332" t="s">
        <v>729</v>
      </c>
      <c r="K332" t="s">
        <v>53</v>
      </c>
      <c r="L332" s="4">
        <v>2</v>
      </c>
      <c r="M332" s="4"/>
      <c r="AC332">
        <v>90</v>
      </c>
      <c r="AE332">
        <v>1</v>
      </c>
    </row>
    <row r="333" spans="1:31" x14ac:dyDescent="0.2">
      <c r="A333" s="9">
        <v>2006539</v>
      </c>
      <c r="C333" t="s">
        <v>1519</v>
      </c>
      <c r="D333" t="s">
        <v>1520</v>
      </c>
      <c r="E333" t="s">
        <v>1510</v>
      </c>
      <c r="F333" t="s">
        <v>1510</v>
      </c>
      <c r="G333" t="s">
        <v>639</v>
      </c>
      <c r="H333" t="s">
        <v>639</v>
      </c>
      <c r="I333" t="s">
        <v>772</v>
      </c>
      <c r="J333" t="s">
        <v>729</v>
      </c>
      <c r="K333" t="s">
        <v>53</v>
      </c>
      <c r="L333" s="4">
        <v>2</v>
      </c>
      <c r="M333" s="4"/>
      <c r="AC333">
        <v>25</v>
      </c>
      <c r="AE333">
        <v>1</v>
      </c>
    </row>
    <row r="334" spans="1:31" x14ac:dyDescent="0.2">
      <c r="A334" s="9">
        <v>2006653</v>
      </c>
      <c r="C334" t="s">
        <v>1521</v>
      </c>
      <c r="D334" t="s">
        <v>1522</v>
      </c>
      <c r="E334" t="s">
        <v>1510</v>
      </c>
      <c r="F334" t="s">
        <v>1510</v>
      </c>
      <c r="G334" t="s">
        <v>639</v>
      </c>
      <c r="H334" t="s">
        <v>639</v>
      </c>
      <c r="I334" t="s">
        <v>772</v>
      </c>
      <c r="J334" t="s">
        <v>729</v>
      </c>
      <c r="K334" t="s">
        <v>53</v>
      </c>
      <c r="L334" s="4">
        <v>2</v>
      </c>
      <c r="M334" s="4"/>
      <c r="AC334">
        <v>40</v>
      </c>
      <c r="AE334">
        <v>1</v>
      </c>
    </row>
    <row r="335" spans="1:31" x14ac:dyDescent="0.2">
      <c r="A335" s="9">
        <v>2006538</v>
      </c>
      <c r="C335" t="s">
        <v>1523</v>
      </c>
      <c r="D335" t="s">
        <v>1524</v>
      </c>
      <c r="E335" t="s">
        <v>1510</v>
      </c>
      <c r="F335" t="s">
        <v>1510</v>
      </c>
      <c r="G335" t="s">
        <v>639</v>
      </c>
      <c r="H335" t="s">
        <v>639</v>
      </c>
      <c r="I335" t="s">
        <v>772</v>
      </c>
      <c r="J335" t="s">
        <v>729</v>
      </c>
      <c r="K335" t="s">
        <v>53</v>
      </c>
      <c r="L335" s="4">
        <v>2</v>
      </c>
      <c r="M335" s="4"/>
      <c r="AC335">
        <v>60</v>
      </c>
      <c r="AE335">
        <v>1</v>
      </c>
    </row>
    <row r="336" spans="1:31" x14ac:dyDescent="0.2">
      <c r="A336" s="9">
        <v>2006537</v>
      </c>
      <c r="C336" t="s">
        <v>1525</v>
      </c>
      <c r="D336" t="s">
        <v>1526</v>
      </c>
      <c r="E336" t="s">
        <v>1510</v>
      </c>
      <c r="F336" t="s">
        <v>1510</v>
      </c>
      <c r="G336" t="s">
        <v>639</v>
      </c>
      <c r="H336" t="s">
        <v>639</v>
      </c>
      <c r="I336" t="s">
        <v>772</v>
      </c>
      <c r="J336" t="s">
        <v>729</v>
      </c>
      <c r="K336" t="s">
        <v>53</v>
      </c>
      <c r="L336" s="4">
        <v>2</v>
      </c>
      <c r="M336" s="4"/>
      <c r="AC336">
        <v>60</v>
      </c>
      <c r="AE336">
        <v>1</v>
      </c>
    </row>
    <row r="337" spans="1:31" x14ac:dyDescent="0.2">
      <c r="A337" s="9">
        <v>2006536</v>
      </c>
      <c r="C337" t="s">
        <v>1527</v>
      </c>
      <c r="D337" t="s">
        <v>1528</v>
      </c>
      <c r="E337" t="s">
        <v>1510</v>
      </c>
      <c r="F337" t="s">
        <v>1510</v>
      </c>
      <c r="G337" t="s">
        <v>639</v>
      </c>
      <c r="H337" t="s">
        <v>639</v>
      </c>
      <c r="I337" t="s">
        <v>772</v>
      </c>
      <c r="J337" t="s">
        <v>729</v>
      </c>
      <c r="K337" t="s">
        <v>53</v>
      </c>
      <c r="L337" s="4">
        <v>2</v>
      </c>
      <c r="M337" s="4"/>
      <c r="AC337">
        <v>40</v>
      </c>
      <c r="AE337">
        <v>1</v>
      </c>
    </row>
    <row r="338" spans="1:31" x14ac:dyDescent="0.2">
      <c r="A338" s="9">
        <v>2006541</v>
      </c>
      <c r="C338" t="s">
        <v>1529</v>
      </c>
      <c r="D338" t="s">
        <v>1530</v>
      </c>
      <c r="E338" t="s">
        <v>1510</v>
      </c>
      <c r="F338" t="s">
        <v>1510</v>
      </c>
      <c r="G338" t="s">
        <v>639</v>
      </c>
      <c r="H338" t="s">
        <v>639</v>
      </c>
      <c r="I338" t="s">
        <v>772</v>
      </c>
      <c r="J338" t="s">
        <v>729</v>
      </c>
      <c r="K338" t="s">
        <v>53</v>
      </c>
      <c r="L338" s="4">
        <v>2</v>
      </c>
      <c r="M338" s="4"/>
      <c r="AC338">
        <v>40</v>
      </c>
      <c r="AE338">
        <v>1</v>
      </c>
    </row>
    <row r="339" spans="1:31" x14ac:dyDescent="0.2">
      <c r="A339" s="9">
        <v>2009144</v>
      </c>
      <c r="C339" t="s">
        <v>1531</v>
      </c>
      <c r="D339" t="s">
        <v>1532</v>
      </c>
      <c r="E339" t="s">
        <v>1533</v>
      </c>
      <c r="F339" t="s">
        <v>1534</v>
      </c>
      <c r="G339" t="s">
        <v>639</v>
      </c>
      <c r="H339" t="s">
        <v>684</v>
      </c>
      <c r="I339" t="s">
        <v>772</v>
      </c>
      <c r="J339" t="s">
        <v>694</v>
      </c>
      <c r="K339" t="s">
        <v>53</v>
      </c>
      <c r="L339" s="4">
        <v>2</v>
      </c>
      <c r="M339" s="4"/>
      <c r="N339">
        <v>4</v>
      </c>
      <c r="O339">
        <v>3</v>
      </c>
      <c r="P339">
        <v>2.5</v>
      </c>
      <c r="Q339">
        <v>9</v>
      </c>
      <c r="R339">
        <v>1.2000000476837158</v>
      </c>
      <c r="AC339">
        <v>60</v>
      </c>
      <c r="AE339">
        <v>1</v>
      </c>
    </row>
    <row r="340" spans="1:31" x14ac:dyDescent="0.2">
      <c r="A340" s="9">
        <v>2009407</v>
      </c>
      <c r="C340" t="s">
        <v>1535</v>
      </c>
      <c r="D340" t="s">
        <v>1536</v>
      </c>
      <c r="E340" t="s">
        <v>911</v>
      </c>
      <c r="F340" t="s">
        <v>1537</v>
      </c>
      <c r="G340" t="s">
        <v>639</v>
      </c>
      <c r="H340" t="s">
        <v>639</v>
      </c>
      <c r="I340" t="s">
        <v>783</v>
      </c>
      <c r="J340" t="s">
        <v>647</v>
      </c>
      <c r="K340" t="s">
        <v>53</v>
      </c>
      <c r="L340" s="4">
        <v>43376</v>
      </c>
      <c r="M340" s="4"/>
      <c r="Q340">
        <v>53</v>
      </c>
      <c r="AE340">
        <v>1</v>
      </c>
    </row>
    <row r="341" spans="1:31" x14ac:dyDescent="0.2">
      <c r="A341" s="9">
        <v>2007207</v>
      </c>
      <c r="C341" t="s">
        <v>1538</v>
      </c>
      <c r="D341" t="s">
        <v>1539</v>
      </c>
      <c r="E341" t="s">
        <v>899</v>
      </c>
      <c r="F341" t="s">
        <v>1540</v>
      </c>
      <c r="G341" t="s">
        <v>639</v>
      </c>
      <c r="H341" t="s">
        <v>639</v>
      </c>
      <c r="I341" t="s">
        <v>783</v>
      </c>
      <c r="J341" t="s">
        <v>641</v>
      </c>
      <c r="K341" t="s">
        <v>53</v>
      </c>
      <c r="L341" s="4">
        <v>41430</v>
      </c>
      <c r="M341" s="4"/>
      <c r="N341">
        <v>15</v>
      </c>
      <c r="O341">
        <v>5</v>
      </c>
      <c r="Q341">
        <v>8</v>
      </c>
      <c r="T341">
        <v>20</v>
      </c>
      <c r="AE341">
        <v>1</v>
      </c>
    </row>
    <row r="342" spans="1:31" x14ac:dyDescent="0.2">
      <c r="A342" s="9">
        <v>2007209</v>
      </c>
      <c r="C342" t="s">
        <v>1541</v>
      </c>
      <c r="D342" t="s">
        <v>1542</v>
      </c>
      <c r="E342" t="s">
        <v>899</v>
      </c>
      <c r="F342" t="s">
        <v>1540</v>
      </c>
      <c r="G342" t="s">
        <v>639</v>
      </c>
      <c r="H342" t="s">
        <v>639</v>
      </c>
      <c r="I342" t="s">
        <v>783</v>
      </c>
      <c r="J342" t="s">
        <v>641</v>
      </c>
      <c r="K342" t="s">
        <v>53</v>
      </c>
      <c r="L342" s="4">
        <v>41430</v>
      </c>
      <c r="M342" s="4"/>
      <c r="N342">
        <v>11</v>
      </c>
      <c r="O342">
        <v>7</v>
      </c>
      <c r="P342">
        <v>7</v>
      </c>
      <c r="T342">
        <v>15</v>
      </c>
      <c r="AE342">
        <v>1</v>
      </c>
    </row>
    <row r="343" spans="1:31" x14ac:dyDescent="0.2">
      <c r="A343" s="9">
        <v>2007208</v>
      </c>
      <c r="C343" t="s">
        <v>1543</v>
      </c>
      <c r="D343" t="s">
        <v>1544</v>
      </c>
      <c r="E343" t="s">
        <v>899</v>
      </c>
      <c r="F343" t="s">
        <v>1540</v>
      </c>
      <c r="G343" t="s">
        <v>639</v>
      </c>
      <c r="H343" t="s">
        <v>639</v>
      </c>
      <c r="I343" t="s">
        <v>783</v>
      </c>
      <c r="J343" t="s">
        <v>641</v>
      </c>
      <c r="K343" t="s">
        <v>53</v>
      </c>
      <c r="L343" s="4">
        <v>41430</v>
      </c>
      <c r="M343" s="4"/>
      <c r="N343">
        <v>9</v>
      </c>
      <c r="O343">
        <v>14</v>
      </c>
      <c r="P343">
        <v>14</v>
      </c>
      <c r="T343">
        <v>10</v>
      </c>
      <c r="AE343">
        <v>1</v>
      </c>
    </row>
    <row r="344" spans="1:31" x14ac:dyDescent="0.2">
      <c r="A344" s="9">
        <v>2007204</v>
      </c>
      <c r="C344" t="s">
        <v>1545</v>
      </c>
      <c r="D344" t="s">
        <v>1546</v>
      </c>
      <c r="E344" t="s">
        <v>899</v>
      </c>
      <c r="F344" t="s">
        <v>1540</v>
      </c>
      <c r="G344" t="s">
        <v>639</v>
      </c>
      <c r="H344" t="s">
        <v>639</v>
      </c>
      <c r="I344" t="s">
        <v>783</v>
      </c>
      <c r="J344" t="s">
        <v>641</v>
      </c>
      <c r="K344" t="s">
        <v>53</v>
      </c>
      <c r="L344" s="4">
        <v>41430</v>
      </c>
      <c r="M344" s="4"/>
      <c r="N344">
        <v>10</v>
      </c>
      <c r="O344">
        <v>10</v>
      </c>
      <c r="P344">
        <v>10</v>
      </c>
      <c r="T344">
        <v>13</v>
      </c>
      <c r="AE344">
        <v>1</v>
      </c>
    </row>
    <row r="345" spans="1:31" x14ac:dyDescent="0.2">
      <c r="A345" s="9">
        <v>2007588</v>
      </c>
      <c r="C345" t="s">
        <v>1547</v>
      </c>
      <c r="D345" t="s">
        <v>1548</v>
      </c>
      <c r="E345" t="s">
        <v>988</v>
      </c>
      <c r="F345" t="s">
        <v>989</v>
      </c>
      <c r="G345" t="s">
        <v>639</v>
      </c>
      <c r="H345" t="s">
        <v>684</v>
      </c>
      <c r="I345" t="s">
        <v>772</v>
      </c>
      <c r="J345" t="s">
        <v>686</v>
      </c>
      <c r="K345" t="s">
        <v>53</v>
      </c>
      <c r="L345" s="4">
        <v>2</v>
      </c>
      <c r="M345" s="4"/>
      <c r="N345">
        <v>6</v>
      </c>
      <c r="O345">
        <v>15</v>
      </c>
      <c r="P345">
        <v>2</v>
      </c>
      <c r="Q345">
        <v>10</v>
      </c>
      <c r="R345">
        <v>2</v>
      </c>
      <c r="AC345">
        <v>55</v>
      </c>
      <c r="AE345">
        <v>1</v>
      </c>
    </row>
    <row r="346" spans="1:31" x14ac:dyDescent="0.2">
      <c r="A346" s="9">
        <v>2008234</v>
      </c>
      <c r="C346" t="s">
        <v>1549</v>
      </c>
      <c r="D346" t="s">
        <v>1550</v>
      </c>
      <c r="E346" t="s">
        <v>815</v>
      </c>
      <c r="F346" t="s">
        <v>816</v>
      </c>
      <c r="G346" t="s">
        <v>639</v>
      </c>
      <c r="H346" t="s">
        <v>639</v>
      </c>
      <c r="I346" t="s">
        <v>783</v>
      </c>
      <c r="J346" t="s">
        <v>641</v>
      </c>
      <c r="K346" t="s">
        <v>53</v>
      </c>
      <c r="L346" s="4">
        <v>42341</v>
      </c>
      <c r="M346" s="4"/>
      <c r="N346">
        <v>3</v>
      </c>
      <c r="O346">
        <v>15</v>
      </c>
      <c r="P346">
        <v>36</v>
      </c>
      <c r="R346">
        <v>4</v>
      </c>
      <c r="V346">
        <v>1.9999999552965164E-2</v>
      </c>
      <c r="W346">
        <v>1.9999999552965164E-2</v>
      </c>
      <c r="X346">
        <v>0.20000000298023224</v>
      </c>
      <c r="Y346">
        <v>1.9999999552965164E-2</v>
      </c>
      <c r="Z346">
        <v>5.000000074505806E-2</v>
      </c>
      <c r="AA346">
        <v>1.0000000474974513E-3</v>
      </c>
      <c r="AE346">
        <v>1</v>
      </c>
    </row>
    <row r="347" spans="1:31" x14ac:dyDescent="0.2">
      <c r="A347" s="9">
        <v>2008236</v>
      </c>
      <c r="C347" t="s">
        <v>1551</v>
      </c>
      <c r="D347" t="s">
        <v>1552</v>
      </c>
      <c r="E347" t="s">
        <v>815</v>
      </c>
      <c r="F347" t="s">
        <v>816</v>
      </c>
      <c r="G347" t="s">
        <v>639</v>
      </c>
      <c r="H347" t="s">
        <v>639</v>
      </c>
      <c r="I347" t="s">
        <v>783</v>
      </c>
      <c r="J347" t="s">
        <v>641</v>
      </c>
      <c r="K347" t="s">
        <v>53</v>
      </c>
      <c r="L347" s="4">
        <v>42331</v>
      </c>
      <c r="M347" s="4"/>
      <c r="N347">
        <v>15</v>
      </c>
      <c r="O347">
        <v>10</v>
      </c>
      <c r="P347">
        <v>15</v>
      </c>
      <c r="R347">
        <v>2</v>
      </c>
      <c r="V347">
        <v>1.9999999552965164E-2</v>
      </c>
      <c r="W347">
        <v>1.9999999552965164E-2</v>
      </c>
      <c r="X347">
        <v>5.000000074505806E-2</v>
      </c>
      <c r="Y347">
        <v>9.9999997764825821E-3</v>
      </c>
      <c r="Z347">
        <v>5.000000074505806E-2</v>
      </c>
      <c r="AA347">
        <v>1.0000000474974513E-3</v>
      </c>
      <c r="AE347">
        <v>1</v>
      </c>
    </row>
    <row r="348" spans="1:31" x14ac:dyDescent="0.2">
      <c r="A348" s="9">
        <v>2008233</v>
      </c>
      <c r="C348" t="s">
        <v>1553</v>
      </c>
      <c r="D348" t="s">
        <v>1554</v>
      </c>
      <c r="E348" t="s">
        <v>815</v>
      </c>
      <c r="F348" t="s">
        <v>816</v>
      </c>
      <c r="G348" t="s">
        <v>639</v>
      </c>
      <c r="H348" t="s">
        <v>639</v>
      </c>
      <c r="I348" t="s">
        <v>783</v>
      </c>
      <c r="J348" t="s">
        <v>641</v>
      </c>
      <c r="K348" t="s">
        <v>53</v>
      </c>
      <c r="L348" s="4">
        <v>42331</v>
      </c>
      <c r="M348" s="4"/>
      <c r="N348">
        <v>20</v>
      </c>
      <c r="O348">
        <v>5</v>
      </c>
      <c r="P348">
        <v>10</v>
      </c>
      <c r="R348">
        <v>2</v>
      </c>
      <c r="V348">
        <v>1.9999999552965164E-2</v>
      </c>
      <c r="W348">
        <v>1.9999999552965164E-2</v>
      </c>
      <c r="X348">
        <v>5.000000074505806E-2</v>
      </c>
      <c r="Y348">
        <v>9.9999997764825821E-3</v>
      </c>
      <c r="Z348">
        <v>5.000000074505806E-2</v>
      </c>
      <c r="AA348">
        <v>1.0000000474974513E-3</v>
      </c>
      <c r="AE348">
        <v>1</v>
      </c>
    </row>
    <row r="349" spans="1:31" x14ac:dyDescent="0.2">
      <c r="A349" s="9">
        <v>2008235</v>
      </c>
      <c r="C349" t="s">
        <v>1555</v>
      </c>
      <c r="D349" t="s">
        <v>1556</v>
      </c>
      <c r="E349" t="s">
        <v>815</v>
      </c>
      <c r="F349" t="s">
        <v>816</v>
      </c>
      <c r="G349" t="s">
        <v>639</v>
      </c>
      <c r="H349" t="s">
        <v>639</v>
      </c>
      <c r="I349" t="s">
        <v>783</v>
      </c>
      <c r="J349" t="s">
        <v>641</v>
      </c>
      <c r="K349" t="s">
        <v>53</v>
      </c>
      <c r="L349" s="4">
        <v>42331</v>
      </c>
      <c r="M349" s="4"/>
      <c r="N349">
        <v>8</v>
      </c>
      <c r="O349">
        <v>12</v>
      </c>
      <c r="P349">
        <v>24</v>
      </c>
      <c r="R349">
        <v>4</v>
      </c>
      <c r="V349">
        <v>2.0000000949949026E-3</v>
      </c>
      <c r="W349">
        <v>1.9999999552965164E-2</v>
      </c>
      <c r="X349">
        <v>5.000000074505806E-2</v>
      </c>
      <c r="Y349">
        <v>9.9999997764825821E-3</v>
      </c>
      <c r="Z349">
        <v>5.000000074505806E-2</v>
      </c>
      <c r="AA349">
        <v>1.0000000474974513E-3</v>
      </c>
      <c r="AE349">
        <v>1</v>
      </c>
    </row>
    <row r="350" spans="1:31" x14ac:dyDescent="0.2">
      <c r="A350" s="9">
        <v>2006802</v>
      </c>
      <c r="C350" t="s">
        <v>1557</v>
      </c>
      <c r="D350" t="s">
        <v>1558</v>
      </c>
      <c r="E350" t="s">
        <v>886</v>
      </c>
      <c r="F350" t="s">
        <v>887</v>
      </c>
      <c r="G350" t="s">
        <v>639</v>
      </c>
      <c r="H350" t="s">
        <v>639</v>
      </c>
      <c r="I350" t="s">
        <v>772</v>
      </c>
      <c r="J350" t="s">
        <v>729</v>
      </c>
      <c r="K350" t="s">
        <v>54</v>
      </c>
      <c r="L350" s="4">
        <v>2</v>
      </c>
      <c r="M350" s="4"/>
      <c r="N350">
        <v>0.9100000262260437</v>
      </c>
      <c r="O350">
        <v>0.18000000715255737</v>
      </c>
      <c r="P350">
        <v>0.23999999463558197</v>
      </c>
      <c r="Q350">
        <v>0.38999998569488525</v>
      </c>
      <c r="R350">
        <v>0.33000001311302185</v>
      </c>
      <c r="V350">
        <v>2.0000000949949026E-3</v>
      </c>
      <c r="Y350">
        <v>1.7999999225139618E-2</v>
      </c>
      <c r="AE350">
        <v>1.1000000000000001</v>
      </c>
    </row>
    <row r="351" spans="1:31" x14ac:dyDescent="0.2">
      <c r="A351" s="9">
        <v>2010730</v>
      </c>
      <c r="C351" t="s">
        <v>1559</v>
      </c>
      <c r="D351" t="s">
        <v>1560</v>
      </c>
      <c r="E351" t="s">
        <v>972</v>
      </c>
      <c r="F351" t="s">
        <v>1466</v>
      </c>
      <c r="G351" t="s">
        <v>639</v>
      </c>
      <c r="H351" t="s">
        <v>639</v>
      </c>
      <c r="I351" t="s">
        <v>772</v>
      </c>
      <c r="J351" t="s">
        <v>729</v>
      </c>
      <c r="K351" t="s">
        <v>54</v>
      </c>
      <c r="L351" s="4">
        <v>2</v>
      </c>
      <c r="M351" s="4"/>
      <c r="T351">
        <v>0.34999999403953552</v>
      </c>
      <c r="V351">
        <v>9.9999997764825821E-3</v>
      </c>
      <c r="W351">
        <v>0.10999999940395355</v>
      </c>
      <c r="AE351">
        <v>1</v>
      </c>
    </row>
    <row r="352" spans="1:31" x14ac:dyDescent="0.2">
      <c r="A352" s="9">
        <v>2010731</v>
      </c>
      <c r="C352" t="s">
        <v>1561</v>
      </c>
      <c r="D352" t="s">
        <v>1562</v>
      </c>
      <c r="E352" t="s">
        <v>972</v>
      </c>
      <c r="F352" t="s">
        <v>1466</v>
      </c>
      <c r="G352" t="s">
        <v>639</v>
      </c>
      <c r="H352" t="s">
        <v>639</v>
      </c>
      <c r="I352" t="s">
        <v>772</v>
      </c>
      <c r="J352" t="s">
        <v>729</v>
      </c>
      <c r="K352" t="s">
        <v>54</v>
      </c>
      <c r="L352" s="4">
        <v>2</v>
      </c>
      <c r="M352" s="4"/>
      <c r="AE352">
        <v>1</v>
      </c>
    </row>
    <row r="353" spans="1:31" x14ac:dyDescent="0.2">
      <c r="A353" s="9">
        <v>2006918</v>
      </c>
      <c r="C353" t="s">
        <v>1563</v>
      </c>
      <c r="D353" t="s">
        <v>1564</v>
      </c>
      <c r="E353" t="s">
        <v>1565</v>
      </c>
      <c r="F353" t="s">
        <v>1200</v>
      </c>
      <c r="G353" t="s">
        <v>639</v>
      </c>
      <c r="H353" t="s">
        <v>639</v>
      </c>
      <c r="I353" t="s">
        <v>783</v>
      </c>
      <c r="J353" t="s">
        <v>641</v>
      </c>
      <c r="K353" t="s">
        <v>53</v>
      </c>
      <c r="L353" s="4">
        <v>41236</v>
      </c>
      <c r="M353" s="4"/>
      <c r="N353">
        <v>12</v>
      </c>
      <c r="O353">
        <v>12</v>
      </c>
      <c r="P353">
        <v>17</v>
      </c>
      <c r="R353">
        <v>2</v>
      </c>
      <c r="T353">
        <v>5</v>
      </c>
      <c r="V353">
        <v>1.4999999664723873E-2</v>
      </c>
      <c r="Y353">
        <v>5.000000074505806E-2</v>
      </c>
      <c r="AE353">
        <v>1</v>
      </c>
    </row>
    <row r="354" spans="1:31" x14ac:dyDescent="0.2">
      <c r="A354" s="9">
        <v>2006919</v>
      </c>
      <c r="C354" t="s">
        <v>1566</v>
      </c>
      <c r="D354" t="s">
        <v>1567</v>
      </c>
      <c r="E354" t="s">
        <v>1565</v>
      </c>
      <c r="F354" t="s">
        <v>1200</v>
      </c>
      <c r="G354" t="s">
        <v>639</v>
      </c>
      <c r="H354" t="s">
        <v>639</v>
      </c>
      <c r="I354" t="s">
        <v>783</v>
      </c>
      <c r="J354" t="s">
        <v>641</v>
      </c>
      <c r="K354" t="s">
        <v>53</v>
      </c>
      <c r="L354" s="4">
        <v>41236</v>
      </c>
      <c r="M354" s="4"/>
      <c r="N354">
        <v>20</v>
      </c>
      <c r="O354">
        <v>8</v>
      </c>
      <c r="P354">
        <v>8</v>
      </c>
      <c r="R354">
        <v>3</v>
      </c>
      <c r="T354">
        <v>4</v>
      </c>
      <c r="AE354">
        <v>1</v>
      </c>
    </row>
    <row r="355" spans="1:31" x14ac:dyDescent="0.2">
      <c r="A355" s="9">
        <v>2008633</v>
      </c>
      <c r="C355" t="s">
        <v>1568</v>
      </c>
      <c r="D355" t="s">
        <v>1569</v>
      </c>
      <c r="E355" t="s">
        <v>899</v>
      </c>
      <c r="F355" t="s">
        <v>946</v>
      </c>
      <c r="G355" t="s">
        <v>639</v>
      </c>
      <c r="H355" t="s">
        <v>639</v>
      </c>
      <c r="I355" t="s">
        <v>783</v>
      </c>
      <c r="J355" t="s">
        <v>641</v>
      </c>
      <c r="K355" t="s">
        <v>53</v>
      </c>
      <c r="L355" s="4">
        <v>42683</v>
      </c>
      <c r="M355" s="4"/>
      <c r="N355">
        <v>15</v>
      </c>
      <c r="O355">
        <v>15</v>
      </c>
      <c r="P355">
        <v>15</v>
      </c>
      <c r="T355">
        <v>11</v>
      </c>
      <c r="AE355">
        <v>1</v>
      </c>
    </row>
    <row r="356" spans="1:31" x14ac:dyDescent="0.2">
      <c r="A356" s="9">
        <v>2008814</v>
      </c>
      <c r="C356" t="s">
        <v>1570</v>
      </c>
      <c r="D356" t="s">
        <v>1571</v>
      </c>
      <c r="E356" t="s">
        <v>899</v>
      </c>
      <c r="F356" t="s">
        <v>942</v>
      </c>
      <c r="G356" t="s">
        <v>639</v>
      </c>
      <c r="H356" t="s">
        <v>639</v>
      </c>
      <c r="I356" t="s">
        <v>783</v>
      </c>
      <c r="J356" t="s">
        <v>641</v>
      </c>
      <c r="K356" t="s">
        <v>53</v>
      </c>
      <c r="L356" s="4">
        <v>42835</v>
      </c>
      <c r="M356" s="4"/>
      <c r="N356">
        <v>15</v>
      </c>
      <c r="O356">
        <v>15</v>
      </c>
      <c r="P356">
        <v>15</v>
      </c>
      <c r="T356">
        <v>12</v>
      </c>
      <c r="AE356">
        <v>1</v>
      </c>
    </row>
    <row r="357" spans="1:31" x14ac:dyDescent="0.2">
      <c r="A357" s="9">
        <v>1000028</v>
      </c>
      <c r="D357" t="s">
        <v>652</v>
      </c>
      <c r="G357" t="s">
        <v>639</v>
      </c>
      <c r="H357" t="s">
        <v>639</v>
      </c>
      <c r="I357" t="s">
        <v>640</v>
      </c>
      <c r="J357" t="s">
        <v>647</v>
      </c>
      <c r="K357" t="s">
        <v>53</v>
      </c>
      <c r="L357" s="4">
        <v>40976</v>
      </c>
      <c r="M357" s="4"/>
      <c r="O357">
        <v>15</v>
      </c>
      <c r="P357">
        <v>25</v>
      </c>
      <c r="Q357">
        <v>0</v>
      </c>
      <c r="R357">
        <v>0</v>
      </c>
      <c r="T357">
        <v>0</v>
      </c>
      <c r="AE357">
        <v>1</v>
      </c>
    </row>
    <row r="358" spans="1:31" x14ac:dyDescent="0.2">
      <c r="A358" s="9">
        <v>1000029</v>
      </c>
      <c r="D358" t="s">
        <v>653</v>
      </c>
      <c r="G358" t="s">
        <v>639</v>
      </c>
      <c r="H358" t="s">
        <v>639</v>
      </c>
      <c r="I358" t="s">
        <v>640</v>
      </c>
      <c r="J358" t="s">
        <v>647</v>
      </c>
      <c r="K358" t="s">
        <v>53</v>
      </c>
      <c r="L358" s="4">
        <v>40976</v>
      </c>
      <c r="M358" s="4"/>
      <c r="O358">
        <v>22</v>
      </c>
      <c r="P358">
        <v>11</v>
      </c>
      <c r="Q358">
        <v>0</v>
      </c>
      <c r="R358">
        <v>0</v>
      </c>
      <c r="T358">
        <v>0</v>
      </c>
      <c r="AE358">
        <v>1</v>
      </c>
    </row>
    <row r="359" spans="1:31" x14ac:dyDescent="0.2">
      <c r="A359" s="9">
        <v>9090</v>
      </c>
      <c r="D359" t="s">
        <v>693</v>
      </c>
      <c r="G359" t="s">
        <v>639</v>
      </c>
      <c r="H359" t="s">
        <v>684</v>
      </c>
      <c r="I359" t="s">
        <v>685</v>
      </c>
      <c r="J359" t="s">
        <v>694</v>
      </c>
      <c r="K359" t="s">
        <v>53</v>
      </c>
      <c r="L359" s="4">
        <v>41640</v>
      </c>
      <c r="M359" s="4"/>
      <c r="N359">
        <v>0.51999998092651367</v>
      </c>
      <c r="O359">
        <v>0.34999999403953552</v>
      </c>
      <c r="P359">
        <v>0.87000000476837158</v>
      </c>
      <c r="AE359">
        <v>0.85</v>
      </c>
    </row>
    <row r="360" spans="1:31" x14ac:dyDescent="0.2">
      <c r="A360" s="9">
        <v>9111</v>
      </c>
      <c r="D360" t="s">
        <v>695</v>
      </c>
      <c r="G360" t="s">
        <v>639</v>
      </c>
      <c r="H360" t="s">
        <v>684</v>
      </c>
      <c r="I360" t="s">
        <v>685</v>
      </c>
      <c r="J360" t="s">
        <v>694</v>
      </c>
      <c r="K360" t="s">
        <v>53</v>
      </c>
      <c r="L360" s="4">
        <v>41640</v>
      </c>
      <c r="M360" s="4"/>
      <c r="N360">
        <v>0.55000001192092896</v>
      </c>
      <c r="O360">
        <v>0.87999999523162842</v>
      </c>
      <c r="P360">
        <v>0.69999998807907104</v>
      </c>
      <c r="AE360">
        <v>0.85</v>
      </c>
    </row>
    <row r="361" spans="1:31" x14ac:dyDescent="0.2">
      <c r="A361" s="9">
        <v>9112</v>
      </c>
      <c r="D361" t="s">
        <v>696</v>
      </c>
      <c r="G361" t="s">
        <v>639</v>
      </c>
      <c r="H361" t="s">
        <v>684</v>
      </c>
      <c r="I361" t="s">
        <v>685</v>
      </c>
      <c r="J361" t="s">
        <v>694</v>
      </c>
      <c r="K361" t="s">
        <v>53</v>
      </c>
      <c r="L361" s="4">
        <v>41640</v>
      </c>
      <c r="M361" s="4"/>
      <c r="N361">
        <v>0.85000002384185791</v>
      </c>
      <c r="O361">
        <v>0.87999999523162842</v>
      </c>
      <c r="P361">
        <v>0.69999998807907104</v>
      </c>
      <c r="AE361">
        <v>0.85</v>
      </c>
    </row>
    <row r="362" spans="1:31" x14ac:dyDescent="0.2">
      <c r="A362" s="9">
        <v>9102</v>
      </c>
      <c r="D362" t="s">
        <v>697</v>
      </c>
      <c r="G362" t="s">
        <v>639</v>
      </c>
      <c r="H362" t="s">
        <v>684</v>
      </c>
      <c r="I362" t="s">
        <v>685</v>
      </c>
      <c r="J362" t="s">
        <v>694</v>
      </c>
      <c r="K362" t="s">
        <v>53</v>
      </c>
      <c r="L362" s="4">
        <v>41640</v>
      </c>
      <c r="M362" s="4"/>
      <c r="N362">
        <v>0.68999999761581421</v>
      </c>
      <c r="O362">
        <v>0.40000000596046448</v>
      </c>
      <c r="P362">
        <v>0.75999999046325684</v>
      </c>
      <c r="AE362">
        <v>0.85</v>
      </c>
    </row>
    <row r="363" spans="1:31" x14ac:dyDescent="0.2">
      <c r="A363" s="9">
        <v>9103</v>
      </c>
      <c r="D363" t="s">
        <v>698</v>
      </c>
      <c r="G363" t="s">
        <v>639</v>
      </c>
      <c r="H363" t="s">
        <v>684</v>
      </c>
      <c r="I363" t="s">
        <v>685</v>
      </c>
      <c r="J363" t="s">
        <v>694</v>
      </c>
      <c r="K363" t="s">
        <v>53</v>
      </c>
      <c r="L363" s="4">
        <v>41640</v>
      </c>
      <c r="M363" s="4"/>
      <c r="N363">
        <v>0.56000000238418579</v>
      </c>
      <c r="O363">
        <v>0.20999999344348907</v>
      </c>
      <c r="P363">
        <v>0.56999999284744263</v>
      </c>
      <c r="AE363">
        <v>0.85</v>
      </c>
    </row>
    <row r="364" spans="1:31" x14ac:dyDescent="0.2">
      <c r="A364" s="9">
        <v>9101</v>
      </c>
      <c r="D364" t="s">
        <v>699</v>
      </c>
      <c r="G364" t="s">
        <v>639</v>
      </c>
      <c r="H364" t="s">
        <v>684</v>
      </c>
      <c r="I364" t="s">
        <v>685</v>
      </c>
      <c r="J364" t="s">
        <v>694</v>
      </c>
      <c r="K364" t="s">
        <v>53</v>
      </c>
      <c r="L364" s="4">
        <v>41640</v>
      </c>
      <c r="M364" s="4"/>
      <c r="N364">
        <v>0.64999997615814209</v>
      </c>
      <c r="O364">
        <v>0.40000000596046448</v>
      </c>
      <c r="P364">
        <v>0.75999999046325684</v>
      </c>
      <c r="AE364">
        <v>0.85</v>
      </c>
    </row>
    <row r="365" spans="1:31" x14ac:dyDescent="0.2">
      <c r="A365" s="9">
        <v>2008447</v>
      </c>
      <c r="C365" t="s">
        <v>1572</v>
      </c>
      <c r="D365" t="s">
        <v>1573</v>
      </c>
      <c r="E365" t="s">
        <v>1574</v>
      </c>
      <c r="F365" t="s">
        <v>1575</v>
      </c>
      <c r="G365" t="s">
        <v>639</v>
      </c>
      <c r="H365" t="s">
        <v>639</v>
      </c>
      <c r="I365" t="s">
        <v>772</v>
      </c>
      <c r="J365" t="s">
        <v>729</v>
      </c>
      <c r="K365" t="s">
        <v>54</v>
      </c>
      <c r="L365" s="4">
        <v>2</v>
      </c>
      <c r="M365" s="4"/>
      <c r="N365">
        <v>9.0000003576278687E-2</v>
      </c>
      <c r="O365">
        <v>0.11999999731779099</v>
      </c>
      <c r="P365">
        <v>0.15000000596046448</v>
      </c>
      <c r="Q365">
        <v>0.18999999761581421</v>
      </c>
      <c r="R365">
        <v>0.17000000178813934</v>
      </c>
      <c r="AC365">
        <v>80</v>
      </c>
      <c r="AE365">
        <v>1</v>
      </c>
    </row>
    <row r="366" spans="1:31" x14ac:dyDescent="0.2">
      <c r="A366" s="9">
        <v>2008446</v>
      </c>
      <c r="C366" t="s">
        <v>1576</v>
      </c>
      <c r="D366" t="s">
        <v>1577</v>
      </c>
      <c r="E366" t="s">
        <v>1574</v>
      </c>
      <c r="F366" t="s">
        <v>1575</v>
      </c>
      <c r="G366" t="s">
        <v>639</v>
      </c>
      <c r="H366" t="s">
        <v>639</v>
      </c>
      <c r="I366" t="s">
        <v>772</v>
      </c>
      <c r="J366" t="s">
        <v>729</v>
      </c>
      <c r="K366" t="s">
        <v>54</v>
      </c>
      <c r="L366" s="4">
        <v>2</v>
      </c>
      <c r="M366" s="4"/>
      <c r="N366">
        <v>9.0000003576278687E-2</v>
      </c>
      <c r="O366">
        <v>0.11999999731779099</v>
      </c>
      <c r="P366">
        <v>0.15000000596046448</v>
      </c>
      <c r="Q366">
        <v>0.18999999761581421</v>
      </c>
      <c r="R366">
        <v>0.17000000178813934</v>
      </c>
      <c r="AC366">
        <v>80</v>
      </c>
      <c r="AE366">
        <v>1</v>
      </c>
    </row>
    <row r="367" spans="1:31" x14ac:dyDescent="0.2">
      <c r="A367" s="9">
        <v>2008989</v>
      </c>
      <c r="C367" t="s">
        <v>1578</v>
      </c>
      <c r="D367" t="s">
        <v>1579</v>
      </c>
      <c r="E367" t="s">
        <v>1580</v>
      </c>
      <c r="F367" t="s">
        <v>1581</v>
      </c>
      <c r="G367" t="s">
        <v>639</v>
      </c>
      <c r="H367" t="s">
        <v>639</v>
      </c>
      <c r="I367" t="s">
        <v>783</v>
      </c>
      <c r="J367" t="s">
        <v>641</v>
      </c>
      <c r="K367" t="s">
        <v>53</v>
      </c>
      <c r="L367" s="4">
        <v>43010</v>
      </c>
      <c r="M367" s="4"/>
      <c r="N367">
        <v>9</v>
      </c>
      <c r="O367">
        <v>7.5</v>
      </c>
      <c r="P367">
        <v>38</v>
      </c>
      <c r="V367">
        <v>8.999999612569809E-3</v>
      </c>
      <c r="W367">
        <v>2.0000000949949026E-3</v>
      </c>
      <c r="X367">
        <v>0.34000000357627869</v>
      </c>
      <c r="Y367">
        <v>0.10000000149011612</v>
      </c>
      <c r="Z367">
        <v>0.10000000149011612</v>
      </c>
      <c r="AA367">
        <v>2.0000000949949026E-3</v>
      </c>
      <c r="AE367">
        <v>1</v>
      </c>
    </row>
    <row r="368" spans="1:31" x14ac:dyDescent="0.2">
      <c r="A368" s="9">
        <v>2007769</v>
      </c>
      <c r="C368" t="s">
        <v>1582</v>
      </c>
      <c r="D368" t="s">
        <v>1583</v>
      </c>
      <c r="E368" t="s">
        <v>931</v>
      </c>
      <c r="F368" t="s">
        <v>931</v>
      </c>
      <c r="G368" t="s">
        <v>639</v>
      </c>
      <c r="H368" t="s">
        <v>639</v>
      </c>
      <c r="I368" t="s">
        <v>783</v>
      </c>
      <c r="J368" t="s">
        <v>641</v>
      </c>
      <c r="K368" t="s">
        <v>54</v>
      </c>
      <c r="L368" s="4">
        <v>41913</v>
      </c>
      <c r="M368" s="4"/>
      <c r="N368">
        <v>7</v>
      </c>
      <c r="R368">
        <v>10</v>
      </c>
      <c r="AE368">
        <v>1.1000000000000001</v>
      </c>
    </row>
    <row r="369" spans="1:31" x14ac:dyDescent="0.2">
      <c r="A369" s="9">
        <v>1000020</v>
      </c>
      <c r="D369" t="s">
        <v>18</v>
      </c>
      <c r="G369" t="s">
        <v>639</v>
      </c>
      <c r="H369" t="s">
        <v>639</v>
      </c>
      <c r="I369" t="s">
        <v>640</v>
      </c>
      <c r="J369" t="s">
        <v>647</v>
      </c>
      <c r="K369" t="s">
        <v>53</v>
      </c>
      <c r="L369" s="4">
        <v>40976</v>
      </c>
      <c r="M369" s="4"/>
      <c r="O369">
        <v>0</v>
      </c>
      <c r="P369">
        <v>0</v>
      </c>
      <c r="Q369">
        <v>0</v>
      </c>
      <c r="R369">
        <v>16</v>
      </c>
      <c r="T369">
        <v>11.199999809265137</v>
      </c>
      <c r="AE369">
        <v>1</v>
      </c>
    </row>
    <row r="370" spans="1:31" x14ac:dyDescent="0.2">
      <c r="A370" s="9">
        <v>2008356</v>
      </c>
      <c r="C370" t="s">
        <v>1584</v>
      </c>
      <c r="D370" t="s">
        <v>1585</v>
      </c>
      <c r="E370" t="s">
        <v>911</v>
      </c>
      <c r="F370" t="s">
        <v>912</v>
      </c>
      <c r="G370" t="s">
        <v>639</v>
      </c>
      <c r="H370" t="s">
        <v>639</v>
      </c>
      <c r="I370" t="s">
        <v>772</v>
      </c>
      <c r="J370" t="s">
        <v>729</v>
      </c>
      <c r="K370" t="s">
        <v>54</v>
      </c>
      <c r="L370" s="4">
        <v>2</v>
      </c>
      <c r="M370" s="4"/>
      <c r="N370">
        <v>4.5</v>
      </c>
      <c r="AE370">
        <v>1.1000000000000001</v>
      </c>
    </row>
    <row r="371" spans="1:31" x14ac:dyDescent="0.2">
      <c r="A371" s="9">
        <v>2006811</v>
      </c>
      <c r="C371" t="s">
        <v>1586</v>
      </c>
      <c r="D371" t="s">
        <v>1587</v>
      </c>
      <c r="E371" t="s">
        <v>1588</v>
      </c>
      <c r="F371" t="s">
        <v>1588</v>
      </c>
      <c r="G371" t="s">
        <v>639</v>
      </c>
      <c r="H371" t="s">
        <v>639</v>
      </c>
      <c r="I371" t="s">
        <v>772</v>
      </c>
      <c r="J371" t="s">
        <v>729</v>
      </c>
      <c r="K371" t="s">
        <v>54</v>
      </c>
      <c r="L371" s="4">
        <v>2</v>
      </c>
      <c r="M371" s="4"/>
      <c r="AE371">
        <v>1.1000000000000001</v>
      </c>
    </row>
    <row r="372" spans="1:31" x14ac:dyDescent="0.2">
      <c r="A372" s="9">
        <v>2006810</v>
      </c>
      <c r="C372" t="s">
        <v>1589</v>
      </c>
      <c r="D372" t="s">
        <v>1590</v>
      </c>
      <c r="E372" t="s">
        <v>1588</v>
      </c>
      <c r="F372" t="s">
        <v>1588</v>
      </c>
      <c r="G372" t="s">
        <v>639</v>
      </c>
      <c r="H372" t="s">
        <v>639</v>
      </c>
      <c r="I372" t="s">
        <v>772</v>
      </c>
      <c r="J372" t="s">
        <v>729</v>
      </c>
      <c r="K372" t="s">
        <v>53</v>
      </c>
      <c r="L372" s="4">
        <v>2</v>
      </c>
      <c r="M372" s="4"/>
      <c r="AE372">
        <v>1</v>
      </c>
    </row>
    <row r="373" spans="1:31" x14ac:dyDescent="0.2">
      <c r="A373" s="9">
        <v>2008324</v>
      </c>
      <c r="C373" t="s">
        <v>1591</v>
      </c>
      <c r="D373" t="s">
        <v>1592</v>
      </c>
      <c r="E373" t="s">
        <v>911</v>
      </c>
      <c r="F373" t="s">
        <v>1090</v>
      </c>
      <c r="G373" t="s">
        <v>639</v>
      </c>
      <c r="H373" t="s">
        <v>639</v>
      </c>
      <c r="I373" t="s">
        <v>772</v>
      </c>
      <c r="J373" t="s">
        <v>729</v>
      </c>
      <c r="K373" t="s">
        <v>54</v>
      </c>
      <c r="L373" s="4">
        <v>2</v>
      </c>
      <c r="M373" s="4"/>
      <c r="N373">
        <v>1.1000000238418579</v>
      </c>
      <c r="AE373">
        <v>1</v>
      </c>
    </row>
    <row r="374" spans="1:31" x14ac:dyDescent="0.2">
      <c r="A374" s="9">
        <v>1000014</v>
      </c>
      <c r="D374" t="s">
        <v>654</v>
      </c>
      <c r="G374" t="s">
        <v>639</v>
      </c>
      <c r="H374" t="s">
        <v>639</v>
      </c>
      <c r="I374" t="s">
        <v>640</v>
      </c>
      <c r="J374" t="s">
        <v>647</v>
      </c>
      <c r="K374" t="s">
        <v>53</v>
      </c>
      <c r="L374" s="4">
        <v>40976</v>
      </c>
      <c r="M374" s="4"/>
      <c r="O374">
        <v>26</v>
      </c>
      <c r="Q374">
        <v>0</v>
      </c>
      <c r="R374">
        <v>2</v>
      </c>
      <c r="T374">
        <v>0</v>
      </c>
      <c r="AE374">
        <v>1</v>
      </c>
    </row>
    <row r="375" spans="1:31" x14ac:dyDescent="0.2">
      <c r="A375" s="9">
        <v>2009197</v>
      </c>
      <c r="C375" t="s">
        <v>1593</v>
      </c>
      <c r="D375" t="s">
        <v>1594</v>
      </c>
      <c r="E375" t="s">
        <v>915</v>
      </c>
      <c r="F375" t="s">
        <v>916</v>
      </c>
      <c r="G375" t="s">
        <v>639</v>
      </c>
      <c r="H375" t="s">
        <v>639</v>
      </c>
      <c r="I375" t="s">
        <v>772</v>
      </c>
      <c r="J375" t="s">
        <v>729</v>
      </c>
      <c r="K375" t="s">
        <v>54</v>
      </c>
      <c r="L375" s="4">
        <v>2</v>
      </c>
      <c r="M375" s="4"/>
      <c r="N375">
        <v>5.5</v>
      </c>
      <c r="O375">
        <v>5.5</v>
      </c>
      <c r="AC375">
        <v>40</v>
      </c>
      <c r="AE375">
        <v>1.25</v>
      </c>
    </row>
    <row r="376" spans="1:31" x14ac:dyDescent="0.2">
      <c r="A376" s="9">
        <v>2009321</v>
      </c>
      <c r="C376" t="s">
        <v>1595</v>
      </c>
      <c r="D376" t="s">
        <v>1596</v>
      </c>
      <c r="E376" t="s">
        <v>988</v>
      </c>
      <c r="F376" t="s">
        <v>989</v>
      </c>
      <c r="G376" t="s">
        <v>639</v>
      </c>
      <c r="H376" t="s">
        <v>684</v>
      </c>
      <c r="I376" t="s">
        <v>772</v>
      </c>
      <c r="J376" t="s">
        <v>686</v>
      </c>
      <c r="K376" t="s">
        <v>53</v>
      </c>
      <c r="L376" s="4">
        <v>2</v>
      </c>
      <c r="M376" s="4"/>
      <c r="N376">
        <v>12</v>
      </c>
      <c r="O376">
        <v>5</v>
      </c>
      <c r="P376">
        <v>15</v>
      </c>
      <c r="AE376">
        <v>1</v>
      </c>
    </row>
    <row r="377" spans="1:31" x14ac:dyDescent="0.2">
      <c r="A377" s="9">
        <v>2009322</v>
      </c>
      <c r="C377" t="s">
        <v>1597</v>
      </c>
      <c r="D377" t="s">
        <v>1598</v>
      </c>
      <c r="E377" t="s">
        <v>988</v>
      </c>
      <c r="F377" t="s">
        <v>989</v>
      </c>
      <c r="G377" t="s">
        <v>639</v>
      </c>
      <c r="H377" t="s">
        <v>684</v>
      </c>
      <c r="I377" t="s">
        <v>772</v>
      </c>
      <c r="J377" t="s">
        <v>686</v>
      </c>
      <c r="K377" t="s">
        <v>53</v>
      </c>
      <c r="L377" s="4">
        <v>2</v>
      </c>
      <c r="M377" s="4"/>
      <c r="N377">
        <v>12</v>
      </c>
      <c r="O377">
        <v>5</v>
      </c>
      <c r="P377">
        <v>15</v>
      </c>
      <c r="AE377">
        <v>1</v>
      </c>
    </row>
    <row r="378" spans="1:31" x14ac:dyDescent="0.2">
      <c r="A378" s="9">
        <v>2010456</v>
      </c>
      <c r="C378" t="s">
        <v>1599</v>
      </c>
      <c r="D378" t="s">
        <v>1600</v>
      </c>
      <c r="E378" t="s">
        <v>1601</v>
      </c>
      <c r="F378" t="s">
        <v>1601</v>
      </c>
      <c r="G378" t="s">
        <v>639</v>
      </c>
      <c r="H378" t="s">
        <v>639</v>
      </c>
      <c r="I378" t="s">
        <v>783</v>
      </c>
      <c r="J378" t="s">
        <v>647</v>
      </c>
      <c r="K378" t="s">
        <v>53</v>
      </c>
      <c r="L378" s="4">
        <v>44335</v>
      </c>
      <c r="M378" s="4"/>
      <c r="Q378">
        <v>28</v>
      </c>
      <c r="R378">
        <v>18</v>
      </c>
      <c r="AE378">
        <v>1</v>
      </c>
    </row>
    <row r="379" spans="1:31" x14ac:dyDescent="0.2">
      <c r="A379" s="9">
        <v>6002</v>
      </c>
      <c r="D379" t="s">
        <v>700</v>
      </c>
      <c r="G379" t="s">
        <v>639</v>
      </c>
      <c r="H379" t="s">
        <v>684</v>
      </c>
      <c r="I379" t="s">
        <v>685</v>
      </c>
      <c r="J379" t="s">
        <v>694</v>
      </c>
      <c r="K379" t="s">
        <v>53</v>
      </c>
      <c r="L379" s="4">
        <v>36129</v>
      </c>
      <c r="M379" s="4"/>
      <c r="N379">
        <v>0</v>
      </c>
      <c r="O379">
        <v>0</v>
      </c>
      <c r="P379">
        <v>0</v>
      </c>
      <c r="AE379">
        <v>1</v>
      </c>
    </row>
    <row r="380" spans="1:31" x14ac:dyDescent="0.2">
      <c r="A380" s="9">
        <v>6001</v>
      </c>
      <c r="D380" t="s">
        <v>701</v>
      </c>
      <c r="G380" t="s">
        <v>639</v>
      </c>
      <c r="H380" t="s">
        <v>684</v>
      </c>
      <c r="I380" t="s">
        <v>685</v>
      </c>
      <c r="J380" t="s">
        <v>686</v>
      </c>
      <c r="K380" t="s">
        <v>54</v>
      </c>
      <c r="L380" s="4">
        <v>36129</v>
      </c>
      <c r="M380" s="4"/>
      <c r="N380">
        <v>0</v>
      </c>
      <c r="O380">
        <v>0</v>
      </c>
      <c r="P380">
        <v>0</v>
      </c>
      <c r="AE380">
        <v>1</v>
      </c>
    </row>
    <row r="381" spans="1:31" x14ac:dyDescent="0.2">
      <c r="A381" s="9">
        <v>2010258</v>
      </c>
      <c r="C381" t="s">
        <v>1602</v>
      </c>
      <c r="D381" t="s">
        <v>1603</v>
      </c>
      <c r="E381" t="s">
        <v>899</v>
      </c>
      <c r="F381" t="s">
        <v>1604</v>
      </c>
      <c r="G381" t="s">
        <v>639</v>
      </c>
      <c r="H381" t="s">
        <v>639</v>
      </c>
      <c r="I381" t="s">
        <v>783</v>
      </c>
      <c r="J381" t="s">
        <v>647</v>
      </c>
      <c r="K381" t="s">
        <v>53</v>
      </c>
      <c r="L381" s="4">
        <v>44165</v>
      </c>
      <c r="M381" s="4"/>
      <c r="Q381">
        <v>50</v>
      </c>
      <c r="AE381">
        <v>1</v>
      </c>
    </row>
    <row r="382" spans="1:31" x14ac:dyDescent="0.2">
      <c r="A382" s="9">
        <v>2007942</v>
      </c>
      <c r="C382" t="s">
        <v>1605</v>
      </c>
      <c r="D382" t="s">
        <v>1606</v>
      </c>
      <c r="E382" t="s">
        <v>1469</v>
      </c>
      <c r="F382" t="s">
        <v>1469</v>
      </c>
      <c r="G382" t="s">
        <v>639</v>
      </c>
      <c r="H382" t="s">
        <v>639</v>
      </c>
      <c r="I382" t="s">
        <v>783</v>
      </c>
      <c r="J382" t="s">
        <v>641</v>
      </c>
      <c r="K382" t="s">
        <v>54</v>
      </c>
      <c r="L382" s="4">
        <v>42060</v>
      </c>
      <c r="M382" s="4"/>
      <c r="N382">
        <v>4.3000001907348633</v>
      </c>
      <c r="O382">
        <v>14.399999618530273</v>
      </c>
      <c r="P382">
        <v>3.7999999523162842</v>
      </c>
      <c r="V382">
        <v>1.2000000476837158</v>
      </c>
      <c r="W382">
        <v>0.10999999940395355</v>
      </c>
      <c r="Y382">
        <v>0.15999999642372131</v>
      </c>
      <c r="AA382">
        <v>1.5999999595806003E-3</v>
      </c>
      <c r="AE382">
        <v>1</v>
      </c>
    </row>
    <row r="383" spans="1:31" x14ac:dyDescent="0.2">
      <c r="A383" s="9">
        <v>1000018</v>
      </c>
      <c r="D383" t="s">
        <v>655</v>
      </c>
      <c r="G383" t="s">
        <v>639</v>
      </c>
      <c r="H383" t="s">
        <v>639</v>
      </c>
      <c r="I383" t="s">
        <v>640</v>
      </c>
      <c r="J383" t="s">
        <v>647</v>
      </c>
      <c r="K383" t="s">
        <v>53</v>
      </c>
      <c r="L383" s="4">
        <v>40976</v>
      </c>
      <c r="M383" s="4"/>
      <c r="P383">
        <v>11</v>
      </c>
      <c r="Q383">
        <v>0</v>
      </c>
      <c r="R383">
        <v>6</v>
      </c>
      <c r="T383">
        <v>0</v>
      </c>
      <c r="AE383">
        <v>1</v>
      </c>
    </row>
    <row r="384" spans="1:31" x14ac:dyDescent="0.2">
      <c r="A384" s="9">
        <v>2009002</v>
      </c>
      <c r="C384" t="s">
        <v>1607</v>
      </c>
      <c r="D384" t="s">
        <v>1608</v>
      </c>
      <c r="E384" t="s">
        <v>899</v>
      </c>
      <c r="F384" t="s">
        <v>1609</v>
      </c>
      <c r="G384" t="s">
        <v>639</v>
      </c>
      <c r="H384" t="s">
        <v>639</v>
      </c>
      <c r="I384" t="s">
        <v>783</v>
      </c>
      <c r="J384" t="s">
        <v>641</v>
      </c>
      <c r="K384" t="s">
        <v>53</v>
      </c>
      <c r="L384" s="4">
        <v>43024</v>
      </c>
      <c r="M384" s="4"/>
      <c r="N384">
        <v>7</v>
      </c>
      <c r="Q384">
        <v>43</v>
      </c>
      <c r="AE384">
        <v>1</v>
      </c>
    </row>
    <row r="385" spans="1:31" x14ac:dyDescent="0.2">
      <c r="A385" s="9">
        <v>1000019</v>
      </c>
      <c r="D385" t="s">
        <v>656</v>
      </c>
      <c r="G385" t="s">
        <v>639</v>
      </c>
      <c r="H385" t="s">
        <v>639</v>
      </c>
      <c r="I385" t="s">
        <v>640</v>
      </c>
      <c r="J385" t="s">
        <v>647</v>
      </c>
      <c r="K385" t="s">
        <v>53</v>
      </c>
      <c r="L385" s="4">
        <v>40976</v>
      </c>
      <c r="M385" s="4"/>
      <c r="P385">
        <v>40</v>
      </c>
      <c r="Q385">
        <v>0</v>
      </c>
      <c r="R385">
        <v>6</v>
      </c>
      <c r="T385">
        <v>0</v>
      </c>
      <c r="AE385">
        <v>1</v>
      </c>
    </row>
    <row r="386" spans="1:31" x14ac:dyDescent="0.2">
      <c r="A386" s="9">
        <v>1000026</v>
      </c>
      <c r="D386" t="s">
        <v>657</v>
      </c>
      <c r="G386" t="s">
        <v>639</v>
      </c>
      <c r="H386" t="s">
        <v>639</v>
      </c>
      <c r="I386" t="s">
        <v>640</v>
      </c>
      <c r="J386" t="s">
        <v>641</v>
      </c>
      <c r="K386" t="s">
        <v>54</v>
      </c>
      <c r="L386" s="4">
        <v>2</v>
      </c>
      <c r="M386" s="4"/>
      <c r="N386">
        <v>8</v>
      </c>
      <c r="O386">
        <v>24</v>
      </c>
      <c r="P386">
        <v>0</v>
      </c>
      <c r="Q386">
        <v>0</v>
      </c>
      <c r="R386">
        <v>0</v>
      </c>
      <c r="T386">
        <v>0</v>
      </c>
      <c r="AE386">
        <v>1.25</v>
      </c>
    </row>
    <row r="387" spans="1:31" x14ac:dyDescent="0.2">
      <c r="A387" s="9">
        <v>9352</v>
      </c>
      <c r="D387" t="s">
        <v>702</v>
      </c>
      <c r="G387" t="s">
        <v>639</v>
      </c>
      <c r="H387" t="s">
        <v>684</v>
      </c>
      <c r="I387" t="s">
        <v>685</v>
      </c>
      <c r="J387" t="s">
        <v>686</v>
      </c>
      <c r="K387" t="s">
        <v>54</v>
      </c>
      <c r="L387" s="4">
        <v>41640</v>
      </c>
      <c r="M387" s="4"/>
      <c r="N387">
        <v>0.40999999642372131</v>
      </c>
      <c r="O387">
        <v>0.40999999642372131</v>
      </c>
      <c r="P387">
        <v>0.41999998688697815</v>
      </c>
      <c r="AE387">
        <v>1.03</v>
      </c>
    </row>
    <row r="388" spans="1:31" x14ac:dyDescent="0.2">
      <c r="A388" s="9">
        <v>9196</v>
      </c>
      <c r="D388" t="s">
        <v>703</v>
      </c>
      <c r="G388" t="s">
        <v>639</v>
      </c>
      <c r="H388" t="s">
        <v>684</v>
      </c>
      <c r="I388" t="s">
        <v>685</v>
      </c>
      <c r="J388" t="s">
        <v>686</v>
      </c>
      <c r="K388" t="s">
        <v>54</v>
      </c>
      <c r="L388" s="4">
        <v>41640</v>
      </c>
      <c r="M388" s="4"/>
      <c r="N388">
        <v>0.40999999642372131</v>
      </c>
      <c r="O388">
        <v>0.23999999463558197</v>
      </c>
      <c r="P388">
        <v>0.20000000298023224</v>
      </c>
      <c r="AE388">
        <v>1.03</v>
      </c>
    </row>
    <row r="389" spans="1:31" x14ac:dyDescent="0.2">
      <c r="A389" s="9">
        <v>9193</v>
      </c>
      <c r="D389" t="s">
        <v>704</v>
      </c>
      <c r="G389" t="s">
        <v>639</v>
      </c>
      <c r="H389" t="s">
        <v>684</v>
      </c>
      <c r="I389" t="s">
        <v>685</v>
      </c>
      <c r="J389" t="s">
        <v>686</v>
      </c>
      <c r="K389" t="s">
        <v>54</v>
      </c>
      <c r="L389" s="4">
        <v>41640</v>
      </c>
      <c r="M389" s="4"/>
      <c r="N389">
        <v>0.40000000596046448</v>
      </c>
      <c r="O389">
        <v>0.23999999463558197</v>
      </c>
      <c r="P389">
        <v>0.15000000596046448</v>
      </c>
      <c r="AE389">
        <v>1.03</v>
      </c>
    </row>
    <row r="390" spans="1:31" x14ac:dyDescent="0.2">
      <c r="A390" s="9">
        <v>9191</v>
      </c>
      <c r="D390" t="s">
        <v>705</v>
      </c>
      <c r="G390" t="s">
        <v>639</v>
      </c>
      <c r="H390" t="s">
        <v>684</v>
      </c>
      <c r="I390" t="s">
        <v>685</v>
      </c>
      <c r="J390" t="s">
        <v>686</v>
      </c>
      <c r="K390" t="s">
        <v>54</v>
      </c>
      <c r="L390" s="4">
        <v>41640</v>
      </c>
      <c r="M390" s="4"/>
      <c r="N390">
        <v>0.31000000238418579</v>
      </c>
      <c r="O390">
        <v>0.25</v>
      </c>
      <c r="P390">
        <v>0.20000000298023224</v>
      </c>
      <c r="AE390">
        <v>1.03</v>
      </c>
    </row>
    <row r="391" spans="1:31" x14ac:dyDescent="0.2">
      <c r="A391" s="9">
        <v>9195</v>
      </c>
      <c r="D391" t="s">
        <v>706</v>
      </c>
      <c r="G391" t="s">
        <v>639</v>
      </c>
      <c r="H391" t="s">
        <v>684</v>
      </c>
      <c r="I391" t="s">
        <v>685</v>
      </c>
      <c r="J391" t="s">
        <v>694</v>
      </c>
      <c r="K391" t="s">
        <v>53</v>
      </c>
      <c r="L391" s="4">
        <v>41640</v>
      </c>
      <c r="M391" s="4"/>
      <c r="N391">
        <v>0.6600000262260437</v>
      </c>
      <c r="O391">
        <v>0.97000002861022949</v>
      </c>
      <c r="P391">
        <v>0.28999999165534973</v>
      </c>
      <c r="AE391">
        <v>1</v>
      </c>
    </row>
    <row r="392" spans="1:31" x14ac:dyDescent="0.2">
      <c r="A392" s="9">
        <v>9194</v>
      </c>
      <c r="D392" t="s">
        <v>707</v>
      </c>
      <c r="G392" t="s">
        <v>639</v>
      </c>
      <c r="H392" t="s">
        <v>684</v>
      </c>
      <c r="I392" t="s">
        <v>685</v>
      </c>
      <c r="J392" t="s">
        <v>686</v>
      </c>
      <c r="K392" t="s">
        <v>54</v>
      </c>
      <c r="L392" s="4">
        <v>41640</v>
      </c>
      <c r="M392" s="4"/>
      <c r="N392">
        <v>0.43000000715255737</v>
      </c>
      <c r="O392">
        <v>0.30000001192092896</v>
      </c>
      <c r="P392">
        <v>0.20999999344348907</v>
      </c>
      <c r="AE392">
        <v>1.03</v>
      </c>
    </row>
    <row r="393" spans="1:31" x14ac:dyDescent="0.2">
      <c r="A393" s="9">
        <v>9192</v>
      </c>
      <c r="D393" t="s">
        <v>708</v>
      </c>
      <c r="G393" t="s">
        <v>639</v>
      </c>
      <c r="H393" t="s">
        <v>684</v>
      </c>
      <c r="I393" t="s">
        <v>685</v>
      </c>
      <c r="J393" t="s">
        <v>686</v>
      </c>
      <c r="K393" t="s">
        <v>54</v>
      </c>
      <c r="L393" s="4">
        <v>41640</v>
      </c>
      <c r="M393" s="4"/>
      <c r="N393">
        <v>0.47999998927116394</v>
      </c>
      <c r="O393">
        <v>0.31000000238418579</v>
      </c>
      <c r="P393">
        <v>0.25999999046325684</v>
      </c>
      <c r="AE393">
        <v>1.03</v>
      </c>
    </row>
    <row r="394" spans="1:31" x14ac:dyDescent="0.2">
      <c r="A394" s="9">
        <v>6023</v>
      </c>
      <c r="D394" t="s">
        <v>709</v>
      </c>
      <c r="G394" t="s">
        <v>639</v>
      </c>
      <c r="H394" t="s">
        <v>684</v>
      </c>
      <c r="I394" t="s">
        <v>685</v>
      </c>
      <c r="J394" t="s">
        <v>686</v>
      </c>
      <c r="K394" t="s">
        <v>54</v>
      </c>
      <c r="L394" s="4">
        <v>41640</v>
      </c>
      <c r="M394" s="4"/>
      <c r="N394">
        <v>0.38999998569488525</v>
      </c>
      <c r="O394">
        <v>0.15999999642372131</v>
      </c>
      <c r="P394">
        <v>0.31999999284744263</v>
      </c>
      <c r="AE394">
        <v>1.03</v>
      </c>
    </row>
    <row r="395" spans="1:31" x14ac:dyDescent="0.2">
      <c r="A395" s="9">
        <v>9152</v>
      </c>
      <c r="D395" t="s">
        <v>710</v>
      </c>
      <c r="G395" t="s">
        <v>639</v>
      </c>
      <c r="H395" t="s">
        <v>684</v>
      </c>
      <c r="I395" t="s">
        <v>685</v>
      </c>
      <c r="J395" t="s">
        <v>686</v>
      </c>
      <c r="K395" t="s">
        <v>54</v>
      </c>
      <c r="L395" s="4">
        <v>41640</v>
      </c>
      <c r="M395" s="4"/>
      <c r="N395">
        <v>0.38999998569488525</v>
      </c>
      <c r="O395">
        <v>0.18999999761581421</v>
      </c>
      <c r="P395">
        <v>0.37999999523162842</v>
      </c>
      <c r="AE395">
        <v>1.03</v>
      </c>
    </row>
    <row r="396" spans="1:31" x14ac:dyDescent="0.2">
      <c r="A396" s="9">
        <v>9153</v>
      </c>
      <c r="D396" t="s">
        <v>711</v>
      </c>
      <c r="G396" t="s">
        <v>639</v>
      </c>
      <c r="H396" t="s">
        <v>684</v>
      </c>
      <c r="I396" t="s">
        <v>685</v>
      </c>
      <c r="J396" t="s">
        <v>686</v>
      </c>
      <c r="K396" t="s">
        <v>54</v>
      </c>
      <c r="L396" s="4">
        <v>41640</v>
      </c>
      <c r="M396" s="4"/>
      <c r="N396">
        <v>0.37999999523162842</v>
      </c>
      <c r="O396">
        <v>0.15999999642372131</v>
      </c>
      <c r="P396">
        <v>0.31000000238418579</v>
      </c>
      <c r="AE396">
        <v>1.03</v>
      </c>
    </row>
    <row r="397" spans="1:31" x14ac:dyDescent="0.2">
      <c r="A397" s="9">
        <v>6022</v>
      </c>
      <c r="D397" t="s">
        <v>712</v>
      </c>
      <c r="G397" t="s">
        <v>639</v>
      </c>
      <c r="H397" t="s">
        <v>684</v>
      </c>
      <c r="I397" t="s">
        <v>685</v>
      </c>
      <c r="J397" t="s">
        <v>694</v>
      </c>
      <c r="K397" t="s">
        <v>53</v>
      </c>
      <c r="L397" s="4">
        <v>41640</v>
      </c>
      <c r="M397" s="4"/>
      <c r="N397">
        <v>0.41999998688697815</v>
      </c>
      <c r="O397">
        <v>0.17000000178813934</v>
      </c>
      <c r="P397">
        <v>0.25</v>
      </c>
      <c r="AE397">
        <v>1</v>
      </c>
    </row>
    <row r="398" spans="1:31" x14ac:dyDescent="0.2">
      <c r="A398" s="9">
        <v>9154</v>
      </c>
      <c r="D398" t="s">
        <v>713</v>
      </c>
      <c r="G398" t="s">
        <v>639</v>
      </c>
      <c r="H398" t="s">
        <v>684</v>
      </c>
      <c r="I398" t="s">
        <v>685</v>
      </c>
      <c r="J398" t="s">
        <v>686</v>
      </c>
      <c r="K398" t="s">
        <v>54</v>
      </c>
      <c r="L398" s="4">
        <v>41640</v>
      </c>
      <c r="M398" s="4"/>
      <c r="N398">
        <v>0.38999998569488525</v>
      </c>
      <c r="O398">
        <v>0.15999999642372131</v>
      </c>
      <c r="P398">
        <v>0.31000000238418579</v>
      </c>
      <c r="AE398">
        <v>1.03</v>
      </c>
    </row>
    <row r="399" spans="1:31" x14ac:dyDescent="0.2">
      <c r="A399" s="9">
        <v>9151</v>
      </c>
      <c r="D399" t="s">
        <v>714</v>
      </c>
      <c r="G399" t="s">
        <v>639</v>
      </c>
      <c r="H399" t="s">
        <v>684</v>
      </c>
      <c r="I399" t="s">
        <v>685</v>
      </c>
      <c r="J399" t="s">
        <v>686</v>
      </c>
      <c r="K399" t="s">
        <v>54</v>
      </c>
      <c r="L399" s="4">
        <v>41640</v>
      </c>
      <c r="M399" s="4"/>
      <c r="N399">
        <v>0.37000000476837158</v>
      </c>
      <c r="O399">
        <v>0.15000000596046448</v>
      </c>
      <c r="P399">
        <v>0.30000001192092896</v>
      </c>
      <c r="AE399">
        <v>1.03</v>
      </c>
    </row>
    <row r="400" spans="1:31" x14ac:dyDescent="0.2">
      <c r="A400" s="9">
        <v>2007506</v>
      </c>
      <c r="C400" t="s">
        <v>1610</v>
      </c>
      <c r="D400" t="s">
        <v>1611</v>
      </c>
      <c r="E400" t="s">
        <v>911</v>
      </c>
      <c r="F400" t="s">
        <v>912</v>
      </c>
      <c r="G400" t="s">
        <v>639</v>
      </c>
      <c r="H400" t="s">
        <v>639</v>
      </c>
      <c r="I400" t="s">
        <v>772</v>
      </c>
      <c r="J400" t="s">
        <v>647</v>
      </c>
      <c r="K400" t="s">
        <v>54</v>
      </c>
      <c r="L400" s="4">
        <v>2</v>
      </c>
      <c r="M400" s="4"/>
      <c r="P400">
        <v>20</v>
      </c>
      <c r="AE400">
        <v>1.34</v>
      </c>
    </row>
    <row r="401" spans="1:31" x14ac:dyDescent="0.2">
      <c r="A401" s="9">
        <v>2007505</v>
      </c>
      <c r="C401" t="s">
        <v>1612</v>
      </c>
      <c r="D401" t="s">
        <v>1613</v>
      </c>
      <c r="E401" t="s">
        <v>911</v>
      </c>
      <c r="F401" t="s">
        <v>912</v>
      </c>
      <c r="G401" t="s">
        <v>639</v>
      </c>
      <c r="H401" t="s">
        <v>639</v>
      </c>
      <c r="I401" t="s">
        <v>772</v>
      </c>
      <c r="J401" t="s">
        <v>647</v>
      </c>
      <c r="K401" t="s">
        <v>54</v>
      </c>
      <c r="L401" s="4">
        <v>2</v>
      </c>
      <c r="M401" s="4"/>
      <c r="P401">
        <v>33.299999237060547</v>
      </c>
      <c r="AE401">
        <v>1.5</v>
      </c>
    </row>
    <row r="402" spans="1:31" x14ac:dyDescent="0.2">
      <c r="A402" s="9">
        <v>2007949</v>
      </c>
      <c r="C402" t="s">
        <v>1614</v>
      </c>
      <c r="D402" t="s">
        <v>1615</v>
      </c>
      <c r="E402" t="s">
        <v>911</v>
      </c>
      <c r="F402" t="s">
        <v>912</v>
      </c>
      <c r="G402" t="s">
        <v>639</v>
      </c>
      <c r="H402" t="s">
        <v>639</v>
      </c>
      <c r="I402" t="s">
        <v>783</v>
      </c>
      <c r="J402" t="s">
        <v>647</v>
      </c>
      <c r="K402" t="s">
        <v>53</v>
      </c>
      <c r="L402" s="4">
        <v>42067</v>
      </c>
      <c r="M402" s="4"/>
      <c r="X402">
        <v>6</v>
      </c>
      <c r="AE402">
        <v>1</v>
      </c>
    </row>
    <row r="403" spans="1:31" x14ac:dyDescent="0.2">
      <c r="A403" s="9">
        <v>2010748</v>
      </c>
      <c r="C403" t="s">
        <v>1616</v>
      </c>
      <c r="D403" t="s">
        <v>1617</v>
      </c>
      <c r="E403" t="s">
        <v>1618</v>
      </c>
      <c r="F403" t="s">
        <v>1619</v>
      </c>
      <c r="G403" t="s">
        <v>639</v>
      </c>
      <c r="H403" t="s">
        <v>639</v>
      </c>
      <c r="I403" t="s">
        <v>772</v>
      </c>
      <c r="J403" t="s">
        <v>729</v>
      </c>
      <c r="K403" t="s">
        <v>54</v>
      </c>
      <c r="L403" s="4">
        <v>2</v>
      </c>
      <c r="M403" s="4"/>
      <c r="AE403">
        <v>1</v>
      </c>
    </row>
    <row r="404" spans="1:31" x14ac:dyDescent="0.2">
      <c r="A404" s="9">
        <v>1000021</v>
      </c>
      <c r="D404" t="s">
        <v>658</v>
      </c>
      <c r="G404" t="s">
        <v>639</v>
      </c>
      <c r="H404" t="s">
        <v>639</v>
      </c>
      <c r="I404" t="s">
        <v>640</v>
      </c>
      <c r="J404" t="s">
        <v>647</v>
      </c>
      <c r="K404" t="s">
        <v>53</v>
      </c>
      <c r="L404" s="4">
        <v>40976</v>
      </c>
      <c r="M404" s="4"/>
      <c r="P404">
        <v>0</v>
      </c>
      <c r="Q404">
        <v>0</v>
      </c>
      <c r="R404">
        <v>25</v>
      </c>
      <c r="T404">
        <v>18.200000762939453</v>
      </c>
      <c r="AE404">
        <v>1</v>
      </c>
    </row>
    <row r="405" spans="1:31" x14ac:dyDescent="0.2">
      <c r="A405" s="9">
        <v>2007186</v>
      </c>
      <c r="C405" t="s">
        <v>1620</v>
      </c>
      <c r="D405" t="s">
        <v>1621</v>
      </c>
      <c r="E405" t="s">
        <v>899</v>
      </c>
      <c r="F405" t="s">
        <v>1176</v>
      </c>
      <c r="G405" t="s">
        <v>639</v>
      </c>
      <c r="H405" t="s">
        <v>639</v>
      </c>
      <c r="I405" t="s">
        <v>783</v>
      </c>
      <c r="J405" t="s">
        <v>647</v>
      </c>
      <c r="K405" t="s">
        <v>53</v>
      </c>
      <c r="L405" s="4">
        <v>41401</v>
      </c>
      <c r="M405" s="4"/>
      <c r="R405">
        <v>24</v>
      </c>
      <c r="T405">
        <v>45</v>
      </c>
      <c r="AE405">
        <v>1</v>
      </c>
    </row>
    <row r="406" spans="1:31" x14ac:dyDescent="0.2">
      <c r="A406" s="9">
        <v>2007187</v>
      </c>
      <c r="C406" t="s">
        <v>1622</v>
      </c>
      <c r="D406" t="s">
        <v>1623</v>
      </c>
      <c r="E406" t="s">
        <v>899</v>
      </c>
      <c r="F406" t="s">
        <v>1176</v>
      </c>
      <c r="G406" t="s">
        <v>639</v>
      </c>
      <c r="H406" t="s">
        <v>639</v>
      </c>
      <c r="I406" t="s">
        <v>783</v>
      </c>
      <c r="J406" t="s">
        <v>647</v>
      </c>
      <c r="K406" t="s">
        <v>53</v>
      </c>
      <c r="L406" s="4">
        <v>41401</v>
      </c>
      <c r="M406" s="4"/>
      <c r="R406">
        <v>24</v>
      </c>
      <c r="T406">
        <v>45</v>
      </c>
      <c r="AE406">
        <v>1</v>
      </c>
    </row>
    <row r="407" spans="1:31" x14ac:dyDescent="0.2">
      <c r="A407" s="9">
        <v>2008730</v>
      </c>
      <c r="C407" t="s">
        <v>1624</v>
      </c>
      <c r="D407" t="s">
        <v>1625</v>
      </c>
      <c r="E407" t="s">
        <v>1626</v>
      </c>
      <c r="F407" t="s">
        <v>1627</v>
      </c>
      <c r="G407" t="s">
        <v>639</v>
      </c>
      <c r="H407" t="s">
        <v>639</v>
      </c>
      <c r="I407" t="s">
        <v>783</v>
      </c>
      <c r="J407" t="s">
        <v>647</v>
      </c>
      <c r="K407" t="s">
        <v>53</v>
      </c>
      <c r="L407" s="4">
        <v>42738</v>
      </c>
      <c r="M407" s="4"/>
      <c r="Q407">
        <v>34</v>
      </c>
      <c r="AE407">
        <v>1</v>
      </c>
    </row>
    <row r="408" spans="1:31" x14ac:dyDescent="0.2">
      <c r="A408" s="9">
        <v>2007513</v>
      </c>
      <c r="C408" t="s">
        <v>1628</v>
      </c>
      <c r="D408" t="s">
        <v>1629</v>
      </c>
      <c r="E408" t="s">
        <v>899</v>
      </c>
      <c r="F408" t="s">
        <v>1200</v>
      </c>
      <c r="G408" t="s">
        <v>639</v>
      </c>
      <c r="H408" t="s">
        <v>639</v>
      </c>
      <c r="I408" t="s">
        <v>783</v>
      </c>
      <c r="J408" t="s">
        <v>641</v>
      </c>
      <c r="K408" t="s">
        <v>53</v>
      </c>
      <c r="L408" s="4">
        <v>41683</v>
      </c>
      <c r="M408" s="4"/>
      <c r="N408">
        <v>24</v>
      </c>
      <c r="O408">
        <v>14</v>
      </c>
      <c r="P408">
        <v>15</v>
      </c>
      <c r="T408">
        <v>4</v>
      </c>
      <c r="V408">
        <v>0.10000000149011612</v>
      </c>
      <c r="W408">
        <v>5.000000074505806E-2</v>
      </c>
      <c r="AE408">
        <v>1</v>
      </c>
    </row>
    <row r="409" spans="1:31" x14ac:dyDescent="0.2">
      <c r="A409" s="9">
        <v>2007500</v>
      </c>
      <c r="C409" t="s">
        <v>1630</v>
      </c>
      <c r="D409" t="s">
        <v>1631</v>
      </c>
      <c r="E409" t="s">
        <v>899</v>
      </c>
      <c r="F409" t="s">
        <v>1632</v>
      </c>
      <c r="G409" t="s">
        <v>639</v>
      </c>
      <c r="H409" t="s">
        <v>639</v>
      </c>
      <c r="I409" t="s">
        <v>783</v>
      </c>
      <c r="J409" t="s">
        <v>641</v>
      </c>
      <c r="K409" t="s">
        <v>53</v>
      </c>
      <c r="L409" s="4">
        <v>41662</v>
      </c>
      <c r="M409" s="4"/>
      <c r="N409">
        <v>8</v>
      </c>
      <c r="O409">
        <v>20</v>
      </c>
      <c r="P409">
        <v>30</v>
      </c>
      <c r="AE409">
        <v>1</v>
      </c>
    </row>
    <row r="410" spans="1:31" x14ac:dyDescent="0.2">
      <c r="A410" s="9">
        <v>2007521</v>
      </c>
      <c r="C410" t="s">
        <v>1633</v>
      </c>
      <c r="D410" t="s">
        <v>1634</v>
      </c>
      <c r="E410" t="s">
        <v>1635</v>
      </c>
      <c r="F410" t="s">
        <v>1636</v>
      </c>
      <c r="G410" t="s">
        <v>639</v>
      </c>
      <c r="H410" t="s">
        <v>684</v>
      </c>
      <c r="I410" t="s">
        <v>772</v>
      </c>
      <c r="J410" t="s">
        <v>694</v>
      </c>
      <c r="K410" t="s">
        <v>54</v>
      </c>
      <c r="L410" s="4">
        <v>2</v>
      </c>
      <c r="M410" s="4"/>
      <c r="N410">
        <v>0.30000001192092896</v>
      </c>
      <c r="O410">
        <v>0.10000000149011612</v>
      </c>
      <c r="P410">
        <v>0.30000001192092896</v>
      </c>
      <c r="Q410">
        <v>1.7000000476837158</v>
      </c>
      <c r="R410">
        <v>0.69999998807907104</v>
      </c>
      <c r="X410">
        <v>0.40000000596046448</v>
      </c>
      <c r="Z410">
        <v>1.9999999552965164E-2</v>
      </c>
      <c r="AC410">
        <v>11.9</v>
      </c>
      <c r="AE410">
        <v>1</v>
      </c>
    </row>
    <row r="411" spans="1:31" x14ac:dyDescent="0.2">
      <c r="A411" s="9">
        <v>9370</v>
      </c>
      <c r="D411" t="s">
        <v>715</v>
      </c>
      <c r="G411" t="s">
        <v>639</v>
      </c>
      <c r="H411" t="s">
        <v>684</v>
      </c>
      <c r="I411" t="s">
        <v>685</v>
      </c>
      <c r="J411" t="s">
        <v>694</v>
      </c>
      <c r="K411" t="s">
        <v>53</v>
      </c>
      <c r="L411" s="4">
        <v>41640</v>
      </c>
      <c r="M411" s="4"/>
      <c r="N411">
        <v>0.55000001192092896</v>
      </c>
      <c r="O411">
        <v>0.44999998807907104</v>
      </c>
      <c r="P411">
        <v>0.61000001430511475</v>
      </c>
      <c r="AE411">
        <v>1</v>
      </c>
    </row>
    <row r="412" spans="1:31" x14ac:dyDescent="0.2">
      <c r="A412" s="9">
        <v>2007190</v>
      </c>
      <c r="C412" t="s">
        <v>1637</v>
      </c>
      <c r="D412" t="s">
        <v>1638</v>
      </c>
      <c r="E412" t="s">
        <v>899</v>
      </c>
      <c r="F412" t="s">
        <v>1176</v>
      </c>
      <c r="G412" t="s">
        <v>639</v>
      </c>
      <c r="H412" t="s">
        <v>639</v>
      </c>
      <c r="I412" t="s">
        <v>783</v>
      </c>
      <c r="J412" t="s">
        <v>647</v>
      </c>
      <c r="K412" t="s">
        <v>53</v>
      </c>
      <c r="L412" s="4">
        <v>41401</v>
      </c>
      <c r="M412" s="4"/>
      <c r="P412">
        <v>40</v>
      </c>
      <c r="R412">
        <v>5</v>
      </c>
      <c r="AE412">
        <v>1</v>
      </c>
    </row>
    <row r="413" spans="1:31" x14ac:dyDescent="0.2">
      <c r="A413" s="9">
        <v>9351</v>
      </c>
      <c r="D413" t="s">
        <v>716</v>
      </c>
      <c r="G413" t="s">
        <v>639</v>
      </c>
      <c r="H413" t="s">
        <v>684</v>
      </c>
      <c r="I413" t="s">
        <v>685</v>
      </c>
      <c r="J413" t="s">
        <v>694</v>
      </c>
      <c r="K413" t="s">
        <v>53</v>
      </c>
      <c r="L413" s="4">
        <v>41640</v>
      </c>
      <c r="M413" s="4"/>
      <c r="N413">
        <v>0.79000002145767212</v>
      </c>
      <c r="O413">
        <v>0.62000000476837158</v>
      </c>
      <c r="P413">
        <v>1.0399999618530273</v>
      </c>
      <c r="AE413">
        <v>0.85</v>
      </c>
    </row>
    <row r="414" spans="1:31" x14ac:dyDescent="0.2">
      <c r="A414" s="9">
        <v>2009734</v>
      </c>
      <c r="C414" t="s">
        <v>1639</v>
      </c>
      <c r="D414" t="s">
        <v>1640</v>
      </c>
      <c r="E414" t="s">
        <v>1641</v>
      </c>
      <c r="F414" t="s">
        <v>1642</v>
      </c>
      <c r="G414" t="s">
        <v>639</v>
      </c>
      <c r="H414" t="s">
        <v>684</v>
      </c>
      <c r="I414" t="s">
        <v>772</v>
      </c>
      <c r="J414" t="s">
        <v>694</v>
      </c>
      <c r="K414" t="s">
        <v>53</v>
      </c>
      <c r="L414" s="4">
        <v>2</v>
      </c>
      <c r="M414" s="4"/>
      <c r="N414">
        <v>2</v>
      </c>
      <c r="O414">
        <v>2</v>
      </c>
      <c r="P414">
        <v>2</v>
      </c>
      <c r="R414">
        <v>6</v>
      </c>
      <c r="AE414">
        <v>1</v>
      </c>
    </row>
    <row r="415" spans="1:31" x14ac:dyDescent="0.2">
      <c r="A415" s="9">
        <v>2006770</v>
      </c>
      <c r="C415" t="s">
        <v>1643</v>
      </c>
      <c r="D415" t="s">
        <v>1644</v>
      </c>
      <c r="E415" t="s">
        <v>1645</v>
      </c>
      <c r="F415" t="s">
        <v>1646</v>
      </c>
      <c r="G415" t="s">
        <v>639</v>
      </c>
      <c r="H415" t="s">
        <v>639</v>
      </c>
      <c r="I415" t="s">
        <v>783</v>
      </c>
      <c r="J415" t="s">
        <v>647</v>
      </c>
      <c r="K415" t="s">
        <v>53</v>
      </c>
      <c r="L415" s="4">
        <v>41060</v>
      </c>
      <c r="M415" s="4"/>
      <c r="R415">
        <v>16</v>
      </c>
      <c r="T415">
        <v>13</v>
      </c>
      <c r="AE415">
        <v>1</v>
      </c>
    </row>
    <row r="416" spans="1:31" x14ac:dyDescent="0.2">
      <c r="A416" s="9">
        <v>2008401</v>
      </c>
      <c r="C416" t="s">
        <v>1647</v>
      </c>
      <c r="D416" t="s">
        <v>1648</v>
      </c>
      <c r="E416" t="s">
        <v>1645</v>
      </c>
      <c r="F416" t="s">
        <v>1649</v>
      </c>
      <c r="G416" t="s">
        <v>639</v>
      </c>
      <c r="H416" t="s">
        <v>639</v>
      </c>
      <c r="I416" t="s">
        <v>783</v>
      </c>
      <c r="J416" t="s">
        <v>641</v>
      </c>
      <c r="K416" t="s">
        <v>53</v>
      </c>
      <c r="L416" s="4">
        <v>42467</v>
      </c>
      <c r="M416" s="4"/>
      <c r="N416">
        <v>18</v>
      </c>
      <c r="O416">
        <v>18</v>
      </c>
      <c r="P416">
        <v>18</v>
      </c>
      <c r="R416">
        <v>3</v>
      </c>
      <c r="T416">
        <v>2</v>
      </c>
      <c r="V416">
        <v>2.500000037252903E-2</v>
      </c>
      <c r="W416">
        <v>9.9999997764825821E-3</v>
      </c>
      <c r="X416">
        <v>7.0000000298023224E-2</v>
      </c>
      <c r="Y416">
        <v>2.500000037252903E-2</v>
      </c>
      <c r="Z416">
        <v>3.9999999105930328E-2</v>
      </c>
      <c r="AA416">
        <v>4.0000001899898052E-3</v>
      </c>
      <c r="AE416">
        <v>1</v>
      </c>
    </row>
    <row r="417" spans="1:31" x14ac:dyDescent="0.2">
      <c r="A417" s="9">
        <v>2010166</v>
      </c>
      <c r="C417" t="s">
        <v>1650</v>
      </c>
      <c r="D417" t="s">
        <v>1651</v>
      </c>
      <c r="E417" t="s">
        <v>1652</v>
      </c>
      <c r="F417" t="s">
        <v>1652</v>
      </c>
      <c r="G417" t="s">
        <v>639</v>
      </c>
      <c r="H417" t="s">
        <v>639</v>
      </c>
      <c r="I417" t="s">
        <v>783</v>
      </c>
      <c r="J417" t="s">
        <v>647</v>
      </c>
      <c r="K417" t="s">
        <v>54</v>
      </c>
      <c r="L417" s="4">
        <v>44062</v>
      </c>
      <c r="M417" s="4"/>
      <c r="W417">
        <v>25</v>
      </c>
      <c r="AE417">
        <v>1</v>
      </c>
    </row>
    <row r="418" spans="1:31" x14ac:dyDescent="0.2">
      <c r="A418" s="9">
        <v>2010167</v>
      </c>
      <c r="C418" t="s">
        <v>1653</v>
      </c>
      <c r="D418" t="s">
        <v>1654</v>
      </c>
      <c r="E418" t="s">
        <v>1652</v>
      </c>
      <c r="F418" t="s">
        <v>1652</v>
      </c>
      <c r="G418" t="s">
        <v>639</v>
      </c>
      <c r="H418" t="s">
        <v>639</v>
      </c>
      <c r="I418" t="s">
        <v>783</v>
      </c>
      <c r="J418" t="s">
        <v>647</v>
      </c>
      <c r="K418" t="s">
        <v>53</v>
      </c>
      <c r="L418" s="4">
        <v>44062</v>
      </c>
      <c r="M418" s="4"/>
      <c r="W418">
        <v>50</v>
      </c>
      <c r="AE418">
        <v>1</v>
      </c>
    </row>
    <row r="419" spans="1:31" x14ac:dyDescent="0.2">
      <c r="A419" s="9">
        <v>2009835</v>
      </c>
      <c r="C419" t="s">
        <v>1655</v>
      </c>
      <c r="D419" t="s">
        <v>1656</v>
      </c>
      <c r="E419" t="s">
        <v>1312</v>
      </c>
      <c r="F419" t="s">
        <v>1212</v>
      </c>
      <c r="G419" t="s">
        <v>639</v>
      </c>
      <c r="H419" t="s">
        <v>639</v>
      </c>
      <c r="I419" t="s">
        <v>783</v>
      </c>
      <c r="J419" t="s">
        <v>641</v>
      </c>
      <c r="K419" t="s">
        <v>53</v>
      </c>
      <c r="L419" s="4">
        <v>43787</v>
      </c>
      <c r="M419" s="4"/>
      <c r="N419">
        <v>27</v>
      </c>
      <c r="R419">
        <v>4.0999999046325684</v>
      </c>
      <c r="AE419">
        <v>1</v>
      </c>
    </row>
    <row r="420" spans="1:31" x14ac:dyDescent="0.2">
      <c r="A420" s="9">
        <v>1000004</v>
      </c>
      <c r="D420" t="s">
        <v>20</v>
      </c>
      <c r="G420" t="s">
        <v>639</v>
      </c>
      <c r="H420" t="s">
        <v>639</v>
      </c>
      <c r="I420" t="s">
        <v>640</v>
      </c>
      <c r="J420" t="s">
        <v>641</v>
      </c>
      <c r="K420" t="s">
        <v>53</v>
      </c>
      <c r="L420" s="4">
        <v>2</v>
      </c>
      <c r="M420" s="4"/>
      <c r="N420">
        <v>27</v>
      </c>
      <c r="O420">
        <v>0</v>
      </c>
      <c r="P420">
        <v>0</v>
      </c>
      <c r="Q420">
        <v>6</v>
      </c>
      <c r="R420">
        <v>4.5</v>
      </c>
      <c r="T420">
        <v>0</v>
      </c>
      <c r="AE420">
        <v>1</v>
      </c>
    </row>
    <row r="421" spans="1:31" x14ac:dyDescent="0.2">
      <c r="A421" s="9">
        <v>2007813</v>
      </c>
      <c r="C421" t="s">
        <v>1657</v>
      </c>
      <c r="D421" t="s">
        <v>1658</v>
      </c>
      <c r="E421" t="s">
        <v>1659</v>
      </c>
      <c r="F421" t="s">
        <v>1660</v>
      </c>
      <c r="G421" t="s">
        <v>639</v>
      </c>
      <c r="H421" t="s">
        <v>639</v>
      </c>
      <c r="I421" t="s">
        <v>772</v>
      </c>
      <c r="J421" t="s">
        <v>729</v>
      </c>
      <c r="K421" t="s">
        <v>53</v>
      </c>
      <c r="L421" s="4">
        <v>2</v>
      </c>
      <c r="M421" s="4"/>
      <c r="AE421">
        <v>1</v>
      </c>
    </row>
    <row r="422" spans="1:31" x14ac:dyDescent="0.2">
      <c r="A422" s="9">
        <v>2007812</v>
      </c>
      <c r="C422" t="s">
        <v>1661</v>
      </c>
      <c r="D422" t="s">
        <v>1662</v>
      </c>
      <c r="E422" t="s">
        <v>1659</v>
      </c>
      <c r="F422" t="s">
        <v>1660</v>
      </c>
      <c r="G422" t="s">
        <v>639</v>
      </c>
      <c r="H422" t="s">
        <v>639</v>
      </c>
      <c r="I422" t="s">
        <v>772</v>
      </c>
      <c r="J422" t="s">
        <v>729</v>
      </c>
      <c r="K422" t="s">
        <v>53</v>
      </c>
      <c r="L422" s="4">
        <v>2</v>
      </c>
      <c r="M422" s="4"/>
      <c r="AE422">
        <v>1</v>
      </c>
    </row>
    <row r="423" spans="1:31" x14ac:dyDescent="0.2">
      <c r="A423" s="9">
        <v>1000005</v>
      </c>
      <c r="D423" t="s">
        <v>659</v>
      </c>
      <c r="G423" t="s">
        <v>639</v>
      </c>
      <c r="H423" t="s">
        <v>639</v>
      </c>
      <c r="I423" t="s">
        <v>640</v>
      </c>
      <c r="J423" t="s">
        <v>641</v>
      </c>
      <c r="K423" t="s">
        <v>53</v>
      </c>
      <c r="L423" s="4">
        <v>2</v>
      </c>
      <c r="M423" s="4"/>
      <c r="N423">
        <v>27</v>
      </c>
      <c r="O423">
        <v>0</v>
      </c>
      <c r="P423">
        <v>0</v>
      </c>
      <c r="Q423">
        <v>11</v>
      </c>
      <c r="R423">
        <v>0</v>
      </c>
      <c r="T423">
        <v>0</v>
      </c>
      <c r="AE423">
        <v>1</v>
      </c>
    </row>
    <row r="424" spans="1:31" x14ac:dyDescent="0.2">
      <c r="A424" s="9">
        <v>1000102</v>
      </c>
      <c r="D424" t="s">
        <v>660</v>
      </c>
      <c r="G424" t="s">
        <v>639</v>
      </c>
      <c r="H424" t="s">
        <v>639</v>
      </c>
      <c r="I424" t="s">
        <v>640</v>
      </c>
      <c r="J424" t="s">
        <v>641</v>
      </c>
      <c r="K424" t="s">
        <v>53</v>
      </c>
      <c r="L424" s="4">
        <v>41262</v>
      </c>
      <c r="M424" s="4"/>
      <c r="N424">
        <v>27</v>
      </c>
      <c r="AE424">
        <v>1</v>
      </c>
    </row>
    <row r="425" spans="1:31" x14ac:dyDescent="0.2">
      <c r="A425" s="9">
        <v>2007182</v>
      </c>
      <c r="C425" t="s">
        <v>1663</v>
      </c>
      <c r="D425" t="s">
        <v>1664</v>
      </c>
      <c r="E425" t="s">
        <v>899</v>
      </c>
      <c r="F425" t="s">
        <v>1665</v>
      </c>
      <c r="G425" t="s">
        <v>639</v>
      </c>
      <c r="H425" t="s">
        <v>639</v>
      </c>
      <c r="I425" t="s">
        <v>783</v>
      </c>
      <c r="J425" t="s">
        <v>641</v>
      </c>
      <c r="K425" t="s">
        <v>53</v>
      </c>
      <c r="L425" s="4">
        <v>41401</v>
      </c>
      <c r="M425" s="4"/>
      <c r="N425">
        <v>27</v>
      </c>
      <c r="T425">
        <v>4.8000001907348633</v>
      </c>
      <c r="AE425">
        <v>1</v>
      </c>
    </row>
    <row r="426" spans="1:31" x14ac:dyDescent="0.2">
      <c r="A426" s="9">
        <v>2009962</v>
      </c>
      <c r="C426" t="s">
        <v>1666</v>
      </c>
      <c r="D426" t="s">
        <v>1667</v>
      </c>
      <c r="E426" t="s">
        <v>1668</v>
      </c>
      <c r="F426" t="s">
        <v>1669</v>
      </c>
      <c r="G426" t="s">
        <v>639</v>
      </c>
      <c r="H426" t="s">
        <v>639</v>
      </c>
      <c r="I426" t="s">
        <v>783</v>
      </c>
      <c r="J426" t="s">
        <v>641</v>
      </c>
      <c r="K426" t="s">
        <v>53</v>
      </c>
      <c r="L426" s="4">
        <v>43880</v>
      </c>
      <c r="M426" s="4"/>
      <c r="N426">
        <v>27</v>
      </c>
      <c r="R426">
        <v>4</v>
      </c>
      <c r="AE426">
        <v>1</v>
      </c>
    </row>
    <row r="427" spans="1:31" x14ac:dyDescent="0.2">
      <c r="A427" s="9">
        <v>2007827</v>
      </c>
      <c r="C427" t="s">
        <v>1670</v>
      </c>
      <c r="D427" t="s">
        <v>1667</v>
      </c>
      <c r="E427" t="s">
        <v>967</v>
      </c>
      <c r="F427" t="s">
        <v>967</v>
      </c>
      <c r="G427" t="s">
        <v>639</v>
      </c>
      <c r="H427" t="s">
        <v>639</v>
      </c>
      <c r="I427" t="s">
        <v>783</v>
      </c>
      <c r="J427" t="s">
        <v>641</v>
      </c>
      <c r="K427" t="s">
        <v>53</v>
      </c>
      <c r="L427" s="4">
        <v>41876</v>
      </c>
      <c r="M427" s="4"/>
      <c r="N427">
        <v>27</v>
      </c>
      <c r="R427">
        <v>4.0999999046325684</v>
      </c>
      <c r="AE427">
        <v>1</v>
      </c>
    </row>
    <row r="428" spans="1:31" x14ac:dyDescent="0.2">
      <c r="A428" s="9">
        <v>2007181</v>
      </c>
      <c r="C428" t="s">
        <v>1671</v>
      </c>
      <c r="D428" t="s">
        <v>1667</v>
      </c>
      <c r="E428" t="s">
        <v>899</v>
      </c>
      <c r="F428" t="s">
        <v>1212</v>
      </c>
      <c r="G428" t="s">
        <v>639</v>
      </c>
      <c r="H428" t="s">
        <v>639</v>
      </c>
      <c r="I428" t="s">
        <v>783</v>
      </c>
      <c r="J428" t="s">
        <v>641</v>
      </c>
      <c r="K428" t="s">
        <v>53</v>
      </c>
      <c r="L428" s="4">
        <v>41401</v>
      </c>
      <c r="M428" s="4"/>
      <c r="N428">
        <v>27</v>
      </c>
      <c r="R428">
        <v>4.0999999046325684</v>
      </c>
      <c r="AE428">
        <v>1</v>
      </c>
    </row>
    <row r="429" spans="1:31" x14ac:dyDescent="0.2">
      <c r="A429" s="9">
        <v>2007206</v>
      </c>
      <c r="C429" t="s">
        <v>1672</v>
      </c>
      <c r="D429" t="s">
        <v>1667</v>
      </c>
      <c r="E429" t="s">
        <v>899</v>
      </c>
      <c r="F429" t="s">
        <v>1673</v>
      </c>
      <c r="G429" t="s">
        <v>639</v>
      </c>
      <c r="H429" t="s">
        <v>639</v>
      </c>
      <c r="I429" t="s">
        <v>783</v>
      </c>
      <c r="J429" t="s">
        <v>641</v>
      </c>
      <c r="K429" t="s">
        <v>53</v>
      </c>
      <c r="L429" s="4">
        <v>41430</v>
      </c>
      <c r="M429" s="4"/>
      <c r="N429">
        <v>27</v>
      </c>
      <c r="R429">
        <v>4.0999999046325684</v>
      </c>
      <c r="AE429">
        <v>1</v>
      </c>
    </row>
    <row r="430" spans="1:31" x14ac:dyDescent="0.2">
      <c r="A430" s="9">
        <v>2006956</v>
      </c>
      <c r="C430" t="s">
        <v>1674</v>
      </c>
      <c r="D430" t="s">
        <v>1675</v>
      </c>
      <c r="E430" t="s">
        <v>948</v>
      </c>
      <c r="F430" t="s">
        <v>1212</v>
      </c>
      <c r="G430" t="s">
        <v>639</v>
      </c>
      <c r="H430" t="s">
        <v>639</v>
      </c>
      <c r="I430" t="s">
        <v>783</v>
      </c>
      <c r="J430" t="s">
        <v>641</v>
      </c>
      <c r="K430" t="s">
        <v>53</v>
      </c>
      <c r="L430" s="4">
        <v>41250</v>
      </c>
      <c r="M430" s="4"/>
      <c r="N430">
        <v>27</v>
      </c>
      <c r="R430">
        <v>4</v>
      </c>
      <c r="AE430">
        <v>1</v>
      </c>
    </row>
    <row r="431" spans="1:31" x14ac:dyDescent="0.2">
      <c r="A431" s="9">
        <v>2007180</v>
      </c>
      <c r="C431" t="s">
        <v>1676</v>
      </c>
      <c r="D431" t="s">
        <v>1677</v>
      </c>
      <c r="E431" t="s">
        <v>899</v>
      </c>
      <c r="F431" t="s">
        <v>1665</v>
      </c>
      <c r="G431" t="s">
        <v>639</v>
      </c>
      <c r="H431" t="s">
        <v>639</v>
      </c>
      <c r="I431" t="s">
        <v>783</v>
      </c>
      <c r="J431" t="s">
        <v>641</v>
      </c>
      <c r="K431" t="s">
        <v>53</v>
      </c>
      <c r="L431" s="4">
        <v>41401</v>
      </c>
      <c r="M431" s="4"/>
      <c r="N431">
        <v>27</v>
      </c>
      <c r="Q431">
        <v>6.5</v>
      </c>
      <c r="R431">
        <v>4</v>
      </c>
      <c r="AE431">
        <v>1</v>
      </c>
    </row>
    <row r="432" spans="1:31" x14ac:dyDescent="0.2">
      <c r="A432" s="9">
        <v>2009612</v>
      </c>
      <c r="C432" t="s">
        <v>1678</v>
      </c>
      <c r="D432" t="s">
        <v>1679</v>
      </c>
      <c r="E432" t="s">
        <v>911</v>
      </c>
      <c r="F432" t="s">
        <v>1680</v>
      </c>
      <c r="G432" t="s">
        <v>639</v>
      </c>
      <c r="H432" t="s">
        <v>639</v>
      </c>
      <c r="I432" t="s">
        <v>783</v>
      </c>
      <c r="J432" t="s">
        <v>641</v>
      </c>
      <c r="K432" t="s">
        <v>53</v>
      </c>
      <c r="L432" s="4">
        <v>43564</v>
      </c>
      <c r="M432" s="4"/>
      <c r="N432">
        <v>27</v>
      </c>
      <c r="AE432">
        <v>1</v>
      </c>
    </row>
    <row r="433" spans="1:31" x14ac:dyDescent="0.2">
      <c r="A433" s="9">
        <v>2007183</v>
      </c>
      <c r="C433" t="s">
        <v>1681</v>
      </c>
      <c r="D433" t="s">
        <v>1682</v>
      </c>
      <c r="E433" t="s">
        <v>899</v>
      </c>
      <c r="F433" t="s">
        <v>1683</v>
      </c>
      <c r="G433" t="s">
        <v>639</v>
      </c>
      <c r="H433" t="s">
        <v>639</v>
      </c>
      <c r="I433" t="s">
        <v>783</v>
      </c>
      <c r="J433" t="s">
        <v>641</v>
      </c>
      <c r="K433" t="s">
        <v>53</v>
      </c>
      <c r="L433" s="4">
        <v>41401</v>
      </c>
      <c r="M433" s="4"/>
      <c r="N433">
        <v>27</v>
      </c>
      <c r="Q433">
        <v>6.5</v>
      </c>
      <c r="T433">
        <v>4.5</v>
      </c>
      <c r="AE433">
        <v>1</v>
      </c>
    </row>
    <row r="434" spans="1:31" x14ac:dyDescent="0.2">
      <c r="A434" s="9">
        <v>1000112</v>
      </c>
      <c r="D434" t="s">
        <v>661</v>
      </c>
      <c r="G434" t="s">
        <v>639</v>
      </c>
      <c r="H434" t="s">
        <v>639</v>
      </c>
      <c r="I434" t="s">
        <v>640</v>
      </c>
      <c r="J434" t="s">
        <v>641</v>
      </c>
      <c r="K434" t="s">
        <v>53</v>
      </c>
      <c r="L434" s="4">
        <v>43381</v>
      </c>
      <c r="M434" s="4"/>
      <c r="N434">
        <v>24</v>
      </c>
      <c r="T434">
        <v>6</v>
      </c>
      <c r="AE434">
        <v>1</v>
      </c>
    </row>
    <row r="435" spans="1:31" x14ac:dyDescent="0.2">
      <c r="A435" s="9">
        <v>1000001</v>
      </c>
      <c r="D435" t="s">
        <v>662</v>
      </c>
      <c r="G435" t="s">
        <v>639</v>
      </c>
      <c r="H435" t="s">
        <v>639</v>
      </c>
      <c r="I435" t="s">
        <v>640</v>
      </c>
      <c r="J435" t="s">
        <v>641</v>
      </c>
      <c r="K435" t="s">
        <v>53</v>
      </c>
      <c r="L435" s="4">
        <v>2</v>
      </c>
      <c r="M435" s="4"/>
      <c r="N435">
        <v>15.399999618530273</v>
      </c>
      <c r="O435">
        <v>0</v>
      </c>
      <c r="P435">
        <v>0</v>
      </c>
      <c r="Q435">
        <v>28</v>
      </c>
      <c r="R435">
        <v>0</v>
      </c>
      <c r="T435">
        <v>0</v>
      </c>
      <c r="AE435">
        <v>1</v>
      </c>
    </row>
    <row r="436" spans="1:31" x14ac:dyDescent="0.2">
      <c r="A436" s="9">
        <v>2008820</v>
      </c>
      <c r="C436" t="s">
        <v>1684</v>
      </c>
      <c r="D436" t="s">
        <v>1685</v>
      </c>
      <c r="E436" t="s">
        <v>911</v>
      </c>
      <c r="F436" t="s">
        <v>911</v>
      </c>
      <c r="G436" t="s">
        <v>639</v>
      </c>
      <c r="H436" t="s">
        <v>639</v>
      </c>
      <c r="I436" t="s">
        <v>783</v>
      </c>
      <c r="J436" t="s">
        <v>686</v>
      </c>
      <c r="K436" t="s">
        <v>53</v>
      </c>
      <c r="L436" s="4">
        <v>42846</v>
      </c>
      <c r="M436" s="4"/>
      <c r="N436">
        <v>17</v>
      </c>
      <c r="Q436">
        <v>33</v>
      </c>
      <c r="AE436">
        <v>1</v>
      </c>
    </row>
    <row r="437" spans="1:31" x14ac:dyDescent="0.2">
      <c r="A437" s="9">
        <v>2008802</v>
      </c>
      <c r="C437" t="s">
        <v>1686</v>
      </c>
      <c r="D437" t="s">
        <v>1687</v>
      </c>
      <c r="E437" t="s">
        <v>877</v>
      </c>
      <c r="F437" t="s">
        <v>877</v>
      </c>
      <c r="G437" t="s">
        <v>639</v>
      </c>
      <c r="H437" t="s">
        <v>639</v>
      </c>
      <c r="I437" t="s">
        <v>783</v>
      </c>
      <c r="J437" t="s">
        <v>647</v>
      </c>
      <c r="K437" t="s">
        <v>54</v>
      </c>
      <c r="L437" s="4">
        <v>42821</v>
      </c>
      <c r="M437" s="4"/>
      <c r="Y437">
        <v>10</v>
      </c>
      <c r="AE437">
        <v>1.3</v>
      </c>
    </row>
    <row r="438" spans="1:31" x14ac:dyDescent="0.2">
      <c r="A438" s="9">
        <v>2009126</v>
      </c>
      <c r="C438" t="s">
        <v>1688</v>
      </c>
      <c r="D438" t="s">
        <v>1689</v>
      </c>
      <c r="E438" t="s">
        <v>877</v>
      </c>
      <c r="F438" t="s">
        <v>877</v>
      </c>
      <c r="G438" t="s">
        <v>639</v>
      </c>
      <c r="H438" t="s">
        <v>639</v>
      </c>
      <c r="I438" t="s">
        <v>783</v>
      </c>
      <c r="J438" t="s">
        <v>647</v>
      </c>
      <c r="K438" t="s">
        <v>54</v>
      </c>
      <c r="L438" s="4">
        <v>43115</v>
      </c>
      <c r="M438" s="4"/>
      <c r="T438">
        <v>20</v>
      </c>
      <c r="W438">
        <v>17</v>
      </c>
      <c r="AE438">
        <v>1</v>
      </c>
    </row>
    <row r="439" spans="1:31" x14ac:dyDescent="0.2">
      <c r="A439" s="9">
        <v>2009088</v>
      </c>
      <c r="C439" t="s">
        <v>1690</v>
      </c>
      <c r="D439" t="s">
        <v>1691</v>
      </c>
      <c r="E439" t="s">
        <v>877</v>
      </c>
      <c r="F439" t="s">
        <v>877</v>
      </c>
      <c r="G439" t="s">
        <v>639</v>
      </c>
      <c r="H439" t="s">
        <v>639</v>
      </c>
      <c r="I439" t="s">
        <v>783</v>
      </c>
      <c r="J439" t="s">
        <v>647</v>
      </c>
      <c r="K439" t="s">
        <v>54</v>
      </c>
      <c r="L439" s="4">
        <v>43074</v>
      </c>
      <c r="M439" s="4"/>
      <c r="V439">
        <v>0.80000001192092896</v>
      </c>
      <c r="W439">
        <v>0.30000001192092896</v>
      </c>
      <c r="X439">
        <v>5</v>
      </c>
      <c r="Y439">
        <v>0.5</v>
      </c>
      <c r="Z439">
        <v>2.7999999523162842</v>
      </c>
      <c r="AA439">
        <v>0.10000000149011612</v>
      </c>
      <c r="AE439">
        <v>1.35</v>
      </c>
    </row>
    <row r="440" spans="1:31" x14ac:dyDescent="0.2">
      <c r="A440" s="9">
        <v>2009460</v>
      </c>
      <c r="C440" t="s">
        <v>1692</v>
      </c>
      <c r="D440" t="s">
        <v>1693</v>
      </c>
      <c r="E440" t="s">
        <v>877</v>
      </c>
      <c r="F440" t="s">
        <v>877</v>
      </c>
      <c r="G440" t="s">
        <v>639</v>
      </c>
      <c r="H440" t="s">
        <v>639</v>
      </c>
      <c r="I440" t="s">
        <v>783</v>
      </c>
      <c r="J440" t="s">
        <v>647</v>
      </c>
      <c r="K440" t="s">
        <v>54</v>
      </c>
      <c r="L440" s="4">
        <v>43424</v>
      </c>
      <c r="M440" s="4"/>
      <c r="R440">
        <v>4</v>
      </c>
      <c r="V440">
        <v>0.34999999403953552</v>
      </c>
      <c r="W440">
        <v>0.25</v>
      </c>
      <c r="X440">
        <v>2.5</v>
      </c>
      <c r="Y440">
        <v>0.30000001192092896</v>
      </c>
      <c r="Z440">
        <v>1.5</v>
      </c>
      <c r="AA440">
        <v>0.10000000149011612</v>
      </c>
      <c r="AE440">
        <v>1.35</v>
      </c>
    </row>
    <row r="441" spans="1:31" x14ac:dyDescent="0.2">
      <c r="A441" s="9">
        <v>2010037</v>
      </c>
      <c r="C441" t="s">
        <v>1694</v>
      </c>
      <c r="D441" t="s">
        <v>1695</v>
      </c>
      <c r="E441" t="s">
        <v>877</v>
      </c>
      <c r="F441" t="s">
        <v>877</v>
      </c>
      <c r="G441" t="s">
        <v>639</v>
      </c>
      <c r="H441" t="s">
        <v>639</v>
      </c>
      <c r="I441" t="s">
        <v>783</v>
      </c>
      <c r="J441" t="s">
        <v>641</v>
      </c>
      <c r="K441" t="s">
        <v>54</v>
      </c>
      <c r="L441" s="4">
        <v>43937</v>
      </c>
      <c r="M441" s="4"/>
      <c r="N441">
        <v>4</v>
      </c>
      <c r="O441">
        <v>25</v>
      </c>
      <c r="AE441">
        <v>1.3</v>
      </c>
    </row>
    <row r="442" spans="1:31" x14ac:dyDescent="0.2">
      <c r="A442" s="9">
        <v>2009007</v>
      </c>
      <c r="C442" t="s">
        <v>1696</v>
      </c>
      <c r="D442" t="s">
        <v>1697</v>
      </c>
      <c r="E442" t="s">
        <v>877</v>
      </c>
      <c r="F442" t="s">
        <v>877</v>
      </c>
      <c r="G442" t="s">
        <v>639</v>
      </c>
      <c r="H442" t="s">
        <v>639</v>
      </c>
      <c r="I442" t="s">
        <v>783</v>
      </c>
      <c r="J442" t="s">
        <v>647</v>
      </c>
      <c r="K442" t="s">
        <v>54</v>
      </c>
      <c r="L442" s="4">
        <v>43031</v>
      </c>
      <c r="M442" s="4"/>
      <c r="V442">
        <v>10</v>
      </c>
      <c r="AE442">
        <v>1.3</v>
      </c>
    </row>
    <row r="443" spans="1:31" x14ac:dyDescent="0.2">
      <c r="A443" s="9">
        <v>2006793</v>
      </c>
      <c r="C443" t="s">
        <v>1698</v>
      </c>
      <c r="D443" t="s">
        <v>1699</v>
      </c>
      <c r="E443" t="s">
        <v>886</v>
      </c>
      <c r="F443" t="s">
        <v>887</v>
      </c>
      <c r="G443" t="s">
        <v>639</v>
      </c>
      <c r="H443" t="s">
        <v>639</v>
      </c>
      <c r="I443" t="s">
        <v>772</v>
      </c>
      <c r="J443" t="s">
        <v>729</v>
      </c>
      <c r="K443" t="s">
        <v>54</v>
      </c>
      <c r="L443" s="4">
        <v>2</v>
      </c>
      <c r="M443" s="4"/>
      <c r="AC443">
        <v>84.6</v>
      </c>
      <c r="AE443">
        <v>1.1000000000000001</v>
      </c>
    </row>
    <row r="444" spans="1:31" x14ac:dyDescent="0.2">
      <c r="A444" s="9">
        <v>2009344</v>
      </c>
      <c r="C444" t="s">
        <v>1700</v>
      </c>
      <c r="D444" t="s">
        <v>1701</v>
      </c>
      <c r="E444" t="s">
        <v>1702</v>
      </c>
      <c r="F444" t="s">
        <v>1702</v>
      </c>
      <c r="G444" t="s">
        <v>639</v>
      </c>
      <c r="H444" t="s">
        <v>684</v>
      </c>
      <c r="I444" t="s">
        <v>772</v>
      </c>
      <c r="J444" t="s">
        <v>694</v>
      </c>
      <c r="K444" t="s">
        <v>53</v>
      </c>
      <c r="L444" s="4">
        <v>2</v>
      </c>
      <c r="M444" s="4"/>
      <c r="N444">
        <v>9</v>
      </c>
      <c r="O444">
        <v>3</v>
      </c>
      <c r="P444">
        <v>5</v>
      </c>
      <c r="AE444">
        <v>1</v>
      </c>
    </row>
    <row r="445" spans="1:31" x14ac:dyDescent="0.2">
      <c r="A445" s="9">
        <v>2008745</v>
      </c>
      <c r="C445" t="s">
        <v>1703</v>
      </c>
      <c r="D445" t="s">
        <v>1704</v>
      </c>
      <c r="E445" t="s">
        <v>1469</v>
      </c>
      <c r="F445" t="s">
        <v>1705</v>
      </c>
      <c r="G445" t="s">
        <v>639</v>
      </c>
      <c r="H445" t="s">
        <v>639</v>
      </c>
      <c r="I445" t="s">
        <v>783</v>
      </c>
      <c r="J445" t="s">
        <v>647</v>
      </c>
      <c r="K445" t="s">
        <v>54</v>
      </c>
      <c r="L445" s="4">
        <v>42753</v>
      </c>
      <c r="M445" s="4"/>
      <c r="AE445">
        <v>1.1499999999999999</v>
      </c>
    </row>
    <row r="446" spans="1:31" x14ac:dyDescent="0.2">
      <c r="A446" s="9">
        <v>2008704</v>
      </c>
      <c r="C446" t="s">
        <v>1706</v>
      </c>
      <c r="D446" t="s">
        <v>1707</v>
      </c>
      <c r="E446" t="s">
        <v>1469</v>
      </c>
      <c r="F446" t="s">
        <v>1705</v>
      </c>
      <c r="G446" t="s">
        <v>639</v>
      </c>
      <c r="H446" t="s">
        <v>639</v>
      </c>
      <c r="I446" t="s">
        <v>783</v>
      </c>
      <c r="J446" t="s">
        <v>647</v>
      </c>
      <c r="K446" t="s">
        <v>54</v>
      </c>
      <c r="L446" s="4">
        <v>42718</v>
      </c>
      <c r="M446" s="4"/>
      <c r="W446">
        <v>6</v>
      </c>
      <c r="AE446">
        <v>1</v>
      </c>
    </row>
    <row r="447" spans="1:31" x14ac:dyDescent="0.2">
      <c r="A447" s="9">
        <v>2008706</v>
      </c>
      <c r="C447" t="s">
        <v>1708</v>
      </c>
      <c r="D447" t="s">
        <v>1709</v>
      </c>
      <c r="E447" t="s">
        <v>1469</v>
      </c>
      <c r="F447" t="s">
        <v>1705</v>
      </c>
      <c r="G447" t="s">
        <v>639</v>
      </c>
      <c r="H447" t="s">
        <v>639</v>
      </c>
      <c r="I447" t="s">
        <v>783</v>
      </c>
      <c r="J447" t="s">
        <v>647</v>
      </c>
      <c r="K447" t="s">
        <v>54</v>
      </c>
      <c r="L447" s="4">
        <v>42719</v>
      </c>
      <c r="M447" s="4"/>
      <c r="X447">
        <v>6</v>
      </c>
      <c r="AE447">
        <v>1</v>
      </c>
    </row>
    <row r="448" spans="1:31" x14ac:dyDescent="0.2">
      <c r="A448" s="9">
        <v>2008705</v>
      </c>
      <c r="C448" t="s">
        <v>1710</v>
      </c>
      <c r="D448" t="s">
        <v>1711</v>
      </c>
      <c r="E448" t="s">
        <v>1469</v>
      </c>
      <c r="F448" t="s">
        <v>1705</v>
      </c>
      <c r="G448" t="s">
        <v>639</v>
      </c>
      <c r="H448" t="s">
        <v>639</v>
      </c>
      <c r="I448" t="s">
        <v>783</v>
      </c>
      <c r="J448" t="s">
        <v>647</v>
      </c>
      <c r="K448" t="s">
        <v>54</v>
      </c>
      <c r="L448" s="4">
        <v>42718</v>
      </c>
      <c r="M448" s="4"/>
      <c r="V448">
        <v>1.1299999952316284</v>
      </c>
      <c r="W448">
        <v>0.5</v>
      </c>
      <c r="Z448">
        <v>1.75</v>
      </c>
      <c r="AA448">
        <v>3.9999999105930328E-2</v>
      </c>
      <c r="AE448">
        <v>1</v>
      </c>
    </row>
    <row r="449" spans="1:31" x14ac:dyDescent="0.2">
      <c r="A449" s="9">
        <v>2008736</v>
      </c>
      <c r="C449" t="s">
        <v>1712</v>
      </c>
      <c r="D449" t="s">
        <v>1713</v>
      </c>
      <c r="E449" t="s">
        <v>1469</v>
      </c>
      <c r="F449" t="s">
        <v>1705</v>
      </c>
      <c r="G449" t="s">
        <v>639</v>
      </c>
      <c r="H449" t="s">
        <v>639</v>
      </c>
      <c r="I449" t="s">
        <v>783</v>
      </c>
      <c r="J449" t="s">
        <v>647</v>
      </c>
      <c r="K449" t="s">
        <v>54</v>
      </c>
      <c r="L449" s="4">
        <v>42741</v>
      </c>
      <c r="M449" s="4"/>
      <c r="V449">
        <v>1</v>
      </c>
      <c r="W449">
        <v>0.2800000011920929</v>
      </c>
      <c r="Y449">
        <v>19.600000381469727</v>
      </c>
      <c r="Z449">
        <v>0.6600000262260437</v>
      </c>
      <c r="AA449">
        <v>0.15999999642372131</v>
      </c>
      <c r="AE449">
        <v>1</v>
      </c>
    </row>
    <row r="450" spans="1:31" x14ac:dyDescent="0.2">
      <c r="A450" s="9">
        <v>2008737</v>
      </c>
      <c r="C450" t="s">
        <v>1714</v>
      </c>
      <c r="D450" t="s">
        <v>1715</v>
      </c>
      <c r="E450" t="s">
        <v>1469</v>
      </c>
      <c r="F450" t="s">
        <v>1705</v>
      </c>
      <c r="G450" t="s">
        <v>639</v>
      </c>
      <c r="H450" t="s">
        <v>639</v>
      </c>
      <c r="I450" t="s">
        <v>783</v>
      </c>
      <c r="J450" t="s">
        <v>647</v>
      </c>
      <c r="K450" t="s">
        <v>54</v>
      </c>
      <c r="L450" s="4">
        <v>42741</v>
      </c>
      <c r="M450" s="4"/>
      <c r="Z450">
        <v>6</v>
      </c>
      <c r="AE450">
        <v>1</v>
      </c>
    </row>
    <row r="451" spans="1:31" x14ac:dyDescent="0.2">
      <c r="A451" s="9">
        <v>2008703</v>
      </c>
      <c r="C451" t="s">
        <v>1716</v>
      </c>
      <c r="D451" t="s">
        <v>1717</v>
      </c>
      <c r="E451" t="s">
        <v>1469</v>
      </c>
      <c r="F451" t="s">
        <v>1705</v>
      </c>
      <c r="G451" t="s">
        <v>639</v>
      </c>
      <c r="H451" t="s">
        <v>639</v>
      </c>
      <c r="I451" t="s">
        <v>783</v>
      </c>
      <c r="J451" t="s">
        <v>647</v>
      </c>
      <c r="K451" t="s">
        <v>54</v>
      </c>
      <c r="L451" s="4">
        <v>42718</v>
      </c>
      <c r="M451" s="4"/>
      <c r="V451">
        <v>6</v>
      </c>
      <c r="AE451">
        <v>1</v>
      </c>
    </row>
    <row r="452" spans="1:31" x14ac:dyDescent="0.2">
      <c r="A452" s="9">
        <v>2006903</v>
      </c>
      <c r="C452" t="s">
        <v>1718</v>
      </c>
      <c r="D452" t="s">
        <v>1719</v>
      </c>
      <c r="E452" t="s">
        <v>1360</v>
      </c>
      <c r="F452" t="s">
        <v>1361</v>
      </c>
      <c r="G452" t="s">
        <v>639</v>
      </c>
      <c r="H452" t="s">
        <v>639</v>
      </c>
      <c r="I452" t="s">
        <v>772</v>
      </c>
      <c r="J452" t="s">
        <v>729</v>
      </c>
      <c r="K452" t="s">
        <v>54</v>
      </c>
      <c r="L452" s="4">
        <v>2</v>
      </c>
      <c r="M452" s="4"/>
      <c r="P452">
        <v>28</v>
      </c>
      <c r="AE452">
        <v>1.1000000000000001</v>
      </c>
    </row>
    <row r="453" spans="1:31" x14ac:dyDescent="0.2">
      <c r="A453" s="9">
        <v>2007174</v>
      </c>
      <c r="C453" t="s">
        <v>1720</v>
      </c>
      <c r="D453" t="s">
        <v>1721</v>
      </c>
      <c r="E453" t="s">
        <v>899</v>
      </c>
      <c r="F453" t="s">
        <v>1540</v>
      </c>
      <c r="G453" t="s">
        <v>639</v>
      </c>
      <c r="H453" t="s">
        <v>639</v>
      </c>
      <c r="I453" t="s">
        <v>783</v>
      </c>
      <c r="J453" t="s">
        <v>641</v>
      </c>
      <c r="K453" t="s">
        <v>54</v>
      </c>
      <c r="L453" s="4">
        <v>41400</v>
      </c>
      <c r="M453" s="4"/>
      <c r="N453">
        <v>28</v>
      </c>
      <c r="AE453">
        <v>1.1000000000000001</v>
      </c>
    </row>
    <row r="454" spans="1:31" x14ac:dyDescent="0.2">
      <c r="A454" s="9">
        <v>2007175</v>
      </c>
      <c r="C454" t="s">
        <v>1722</v>
      </c>
      <c r="D454" t="s">
        <v>1723</v>
      </c>
      <c r="E454" t="s">
        <v>899</v>
      </c>
      <c r="F454" t="s">
        <v>1540</v>
      </c>
      <c r="G454" t="s">
        <v>639</v>
      </c>
      <c r="H454" t="s">
        <v>639</v>
      </c>
      <c r="I454" t="s">
        <v>783</v>
      </c>
      <c r="J454" t="s">
        <v>641</v>
      </c>
      <c r="K454" t="s">
        <v>54</v>
      </c>
      <c r="L454" s="4">
        <v>41400</v>
      </c>
      <c r="M454" s="4"/>
      <c r="N454">
        <v>30</v>
      </c>
      <c r="AE454">
        <v>1.1000000000000001</v>
      </c>
    </row>
    <row r="455" spans="1:31" x14ac:dyDescent="0.2">
      <c r="A455" s="9">
        <v>1000010</v>
      </c>
      <c r="D455" t="s">
        <v>663</v>
      </c>
      <c r="G455" t="s">
        <v>639</v>
      </c>
      <c r="H455" t="s">
        <v>639</v>
      </c>
      <c r="I455" t="s">
        <v>640</v>
      </c>
      <c r="J455" t="s">
        <v>641</v>
      </c>
      <c r="K455" t="s">
        <v>53</v>
      </c>
      <c r="L455" s="4">
        <v>40976</v>
      </c>
      <c r="M455" s="4"/>
      <c r="N455">
        <v>26</v>
      </c>
      <c r="Q455">
        <v>0</v>
      </c>
      <c r="R455">
        <v>0</v>
      </c>
      <c r="T455">
        <v>13</v>
      </c>
      <c r="AE455">
        <v>1</v>
      </c>
    </row>
    <row r="456" spans="1:31" x14ac:dyDescent="0.2">
      <c r="A456" s="9">
        <v>1000008</v>
      </c>
      <c r="D456" t="s">
        <v>664</v>
      </c>
      <c r="G456" t="s">
        <v>639</v>
      </c>
      <c r="H456" t="s">
        <v>639</v>
      </c>
      <c r="I456" t="s">
        <v>640</v>
      </c>
      <c r="J456" t="s">
        <v>641</v>
      </c>
      <c r="K456" t="s">
        <v>53</v>
      </c>
      <c r="L456" s="4">
        <v>40976</v>
      </c>
      <c r="M456" s="4"/>
      <c r="N456">
        <v>25</v>
      </c>
      <c r="Q456">
        <v>0</v>
      </c>
      <c r="R456">
        <v>0</v>
      </c>
      <c r="T456">
        <v>10</v>
      </c>
      <c r="AE456">
        <v>1</v>
      </c>
    </row>
    <row r="457" spans="1:31" x14ac:dyDescent="0.2">
      <c r="A457" s="9">
        <v>1000009</v>
      </c>
      <c r="D457" t="s">
        <v>665</v>
      </c>
      <c r="G457" t="s">
        <v>639</v>
      </c>
      <c r="H457" t="s">
        <v>639</v>
      </c>
      <c r="I457" t="s">
        <v>640</v>
      </c>
      <c r="J457" t="s">
        <v>641</v>
      </c>
      <c r="K457" t="s">
        <v>53</v>
      </c>
      <c r="L457" s="4">
        <v>40976</v>
      </c>
      <c r="M457" s="4"/>
      <c r="N457">
        <v>25</v>
      </c>
      <c r="Q457">
        <v>0</v>
      </c>
      <c r="R457">
        <v>0</v>
      </c>
      <c r="T457">
        <v>9</v>
      </c>
      <c r="AE457">
        <v>1</v>
      </c>
    </row>
    <row r="458" spans="1:31" x14ac:dyDescent="0.2">
      <c r="A458" s="9">
        <v>2007218</v>
      </c>
      <c r="C458" t="s">
        <v>1724</v>
      </c>
      <c r="D458" t="s">
        <v>1725</v>
      </c>
      <c r="E458" t="s">
        <v>899</v>
      </c>
      <c r="F458" t="s">
        <v>1540</v>
      </c>
      <c r="G458" t="s">
        <v>639</v>
      </c>
      <c r="H458" t="s">
        <v>639</v>
      </c>
      <c r="I458" t="s">
        <v>783</v>
      </c>
      <c r="J458" t="s">
        <v>641</v>
      </c>
      <c r="K458" t="s">
        <v>53</v>
      </c>
      <c r="L458" s="4">
        <v>41431</v>
      </c>
      <c r="M458" s="4"/>
      <c r="N458">
        <v>25</v>
      </c>
      <c r="T458">
        <v>12</v>
      </c>
      <c r="AE458">
        <v>1</v>
      </c>
    </row>
    <row r="459" spans="1:31" x14ac:dyDescent="0.2">
      <c r="A459" s="9">
        <v>2007219</v>
      </c>
      <c r="C459" t="s">
        <v>1726</v>
      </c>
      <c r="D459" t="s">
        <v>1727</v>
      </c>
      <c r="E459" t="s">
        <v>899</v>
      </c>
      <c r="F459" t="s">
        <v>1540</v>
      </c>
      <c r="G459" t="s">
        <v>639</v>
      </c>
      <c r="H459" t="s">
        <v>639</v>
      </c>
      <c r="I459" t="s">
        <v>783</v>
      </c>
      <c r="J459" t="s">
        <v>641</v>
      </c>
      <c r="K459" t="s">
        <v>53</v>
      </c>
      <c r="L459" s="4">
        <v>41431</v>
      </c>
      <c r="M459" s="4"/>
      <c r="N459">
        <v>26</v>
      </c>
      <c r="T459">
        <v>13</v>
      </c>
      <c r="AE459">
        <v>1</v>
      </c>
    </row>
    <row r="460" spans="1:31" x14ac:dyDescent="0.2">
      <c r="A460" s="9">
        <v>2007976</v>
      </c>
      <c r="C460" t="s">
        <v>1730</v>
      </c>
      <c r="D460" t="s">
        <v>1729</v>
      </c>
      <c r="E460" t="s">
        <v>1731</v>
      </c>
      <c r="F460" t="s">
        <v>1540</v>
      </c>
      <c r="G460" t="s">
        <v>639</v>
      </c>
      <c r="H460" t="s">
        <v>639</v>
      </c>
      <c r="I460" t="s">
        <v>783</v>
      </c>
      <c r="J460" t="s">
        <v>641</v>
      </c>
      <c r="K460" t="s">
        <v>53</v>
      </c>
      <c r="L460" s="4">
        <v>42079</v>
      </c>
      <c r="M460" s="4"/>
      <c r="N460">
        <v>27</v>
      </c>
      <c r="R460">
        <v>4.0999999046325684</v>
      </c>
      <c r="AE460">
        <v>1</v>
      </c>
    </row>
    <row r="461" spans="1:31" x14ac:dyDescent="0.2">
      <c r="A461" s="9">
        <v>2007170</v>
      </c>
      <c r="C461" t="s">
        <v>1728</v>
      </c>
      <c r="D461" t="s">
        <v>1729</v>
      </c>
      <c r="E461" t="s">
        <v>899</v>
      </c>
      <c r="F461" t="s">
        <v>1540</v>
      </c>
      <c r="G461" t="s">
        <v>639</v>
      </c>
      <c r="H461" t="s">
        <v>639</v>
      </c>
      <c r="I461" t="s">
        <v>783</v>
      </c>
      <c r="J461" t="s">
        <v>641</v>
      </c>
      <c r="K461" t="s">
        <v>53</v>
      </c>
      <c r="L461" s="4">
        <v>41400</v>
      </c>
      <c r="M461" s="4"/>
      <c r="N461">
        <v>27</v>
      </c>
      <c r="R461">
        <v>4.0999999046325684</v>
      </c>
      <c r="AE461">
        <v>1</v>
      </c>
    </row>
    <row r="462" spans="1:31" x14ac:dyDescent="0.2">
      <c r="A462" s="9">
        <v>2007171</v>
      </c>
      <c r="C462" t="s">
        <v>1732</v>
      </c>
      <c r="D462" t="s">
        <v>1733</v>
      </c>
      <c r="E462" t="s">
        <v>899</v>
      </c>
      <c r="F462" t="s">
        <v>1540</v>
      </c>
      <c r="G462" t="s">
        <v>639</v>
      </c>
      <c r="H462" t="s">
        <v>639</v>
      </c>
      <c r="I462" t="s">
        <v>783</v>
      </c>
      <c r="J462" t="s">
        <v>641</v>
      </c>
      <c r="K462" t="s">
        <v>53</v>
      </c>
      <c r="L462" s="4">
        <v>41400</v>
      </c>
      <c r="M462" s="4"/>
      <c r="N462">
        <v>24</v>
      </c>
      <c r="R462">
        <v>2</v>
      </c>
      <c r="T462">
        <v>3</v>
      </c>
      <c r="AE462">
        <v>1</v>
      </c>
    </row>
    <row r="463" spans="1:31" x14ac:dyDescent="0.2">
      <c r="A463" s="9">
        <v>2007172</v>
      </c>
      <c r="C463" t="s">
        <v>1734</v>
      </c>
      <c r="D463" t="s">
        <v>1735</v>
      </c>
      <c r="E463" t="s">
        <v>899</v>
      </c>
      <c r="F463" t="s">
        <v>1540</v>
      </c>
      <c r="G463" t="s">
        <v>639</v>
      </c>
      <c r="H463" t="s">
        <v>639</v>
      </c>
      <c r="I463" t="s">
        <v>783</v>
      </c>
      <c r="J463" t="s">
        <v>641</v>
      </c>
      <c r="K463" t="s">
        <v>53</v>
      </c>
      <c r="L463" s="4">
        <v>41400</v>
      </c>
      <c r="M463" s="4"/>
      <c r="N463">
        <v>24</v>
      </c>
      <c r="T463">
        <v>6</v>
      </c>
      <c r="AE463">
        <v>1</v>
      </c>
    </row>
    <row r="464" spans="1:31" x14ac:dyDescent="0.2">
      <c r="A464" s="9">
        <v>2007173</v>
      </c>
      <c r="C464" t="s">
        <v>1736</v>
      </c>
      <c r="D464" t="s">
        <v>1737</v>
      </c>
      <c r="E464" t="s">
        <v>899</v>
      </c>
      <c r="F464" t="s">
        <v>1540</v>
      </c>
      <c r="G464" t="s">
        <v>639</v>
      </c>
      <c r="H464" t="s">
        <v>639</v>
      </c>
      <c r="I464" t="s">
        <v>783</v>
      </c>
      <c r="J464" t="s">
        <v>641</v>
      </c>
      <c r="K464" t="s">
        <v>53</v>
      </c>
      <c r="L464" s="4">
        <v>41400</v>
      </c>
      <c r="M464" s="4"/>
      <c r="N464">
        <v>27</v>
      </c>
      <c r="AE464">
        <v>1</v>
      </c>
    </row>
    <row r="465" spans="1:31" x14ac:dyDescent="0.2">
      <c r="A465" s="9">
        <v>2007221</v>
      </c>
      <c r="C465" t="s">
        <v>1738</v>
      </c>
      <c r="D465" t="s">
        <v>1739</v>
      </c>
      <c r="E465" t="s">
        <v>899</v>
      </c>
      <c r="F465" t="s">
        <v>1540</v>
      </c>
      <c r="G465" t="s">
        <v>639</v>
      </c>
      <c r="H465" t="s">
        <v>639</v>
      </c>
      <c r="I465" t="s">
        <v>783</v>
      </c>
      <c r="J465" t="s">
        <v>641</v>
      </c>
      <c r="K465" t="s">
        <v>53</v>
      </c>
      <c r="L465" s="4">
        <v>41431</v>
      </c>
      <c r="M465" s="4"/>
      <c r="N465">
        <v>15</v>
      </c>
      <c r="AE465">
        <v>1</v>
      </c>
    </row>
    <row r="466" spans="1:31" x14ac:dyDescent="0.2">
      <c r="A466" s="9">
        <v>2007220</v>
      </c>
      <c r="C466" t="s">
        <v>1740</v>
      </c>
      <c r="D466" t="s">
        <v>1741</v>
      </c>
      <c r="E466" t="s">
        <v>899</v>
      </c>
      <c r="F466" t="s">
        <v>1540</v>
      </c>
      <c r="G466" t="s">
        <v>639</v>
      </c>
      <c r="H466" t="s">
        <v>639</v>
      </c>
      <c r="I466" t="s">
        <v>783</v>
      </c>
      <c r="J466" t="s">
        <v>641</v>
      </c>
      <c r="K466" t="s">
        <v>53</v>
      </c>
      <c r="L466" s="4">
        <v>41431</v>
      </c>
      <c r="M466" s="4"/>
      <c r="N466">
        <v>15</v>
      </c>
      <c r="AE466">
        <v>1</v>
      </c>
    </row>
    <row r="467" spans="1:31" x14ac:dyDescent="0.2">
      <c r="A467" s="9">
        <v>1000024</v>
      </c>
      <c r="D467" t="s">
        <v>666</v>
      </c>
      <c r="G467" t="s">
        <v>639</v>
      </c>
      <c r="H467" t="s">
        <v>639</v>
      </c>
      <c r="I467" t="s">
        <v>640</v>
      </c>
      <c r="J467" t="s">
        <v>641</v>
      </c>
      <c r="K467" t="s">
        <v>53</v>
      </c>
      <c r="L467" s="4">
        <v>40976</v>
      </c>
      <c r="M467" s="4"/>
      <c r="N467">
        <v>20</v>
      </c>
      <c r="O467">
        <v>20</v>
      </c>
      <c r="P467">
        <v>0</v>
      </c>
      <c r="Q467">
        <v>0</v>
      </c>
      <c r="R467">
        <v>0</v>
      </c>
      <c r="T467">
        <v>0</v>
      </c>
      <c r="AE467">
        <v>1</v>
      </c>
    </row>
    <row r="468" spans="1:31" x14ac:dyDescent="0.2">
      <c r="A468" s="9">
        <v>2007205</v>
      </c>
      <c r="C468" t="s">
        <v>1742</v>
      </c>
      <c r="D468" t="s">
        <v>666</v>
      </c>
      <c r="E468" t="s">
        <v>899</v>
      </c>
      <c r="F468" t="s">
        <v>1540</v>
      </c>
      <c r="G468" t="s">
        <v>639</v>
      </c>
      <c r="H468" t="s">
        <v>639</v>
      </c>
      <c r="I468" t="s">
        <v>783</v>
      </c>
      <c r="J468" t="s">
        <v>641</v>
      </c>
      <c r="K468" t="s">
        <v>53</v>
      </c>
      <c r="L468" s="4">
        <v>41430</v>
      </c>
      <c r="M468" s="4"/>
      <c r="N468">
        <v>20</v>
      </c>
      <c r="O468">
        <v>20</v>
      </c>
      <c r="AE468">
        <v>1</v>
      </c>
    </row>
    <row r="469" spans="1:31" x14ac:dyDescent="0.2">
      <c r="A469" s="9">
        <v>1000025</v>
      </c>
      <c r="D469" t="s">
        <v>667</v>
      </c>
      <c r="G469" t="s">
        <v>639</v>
      </c>
      <c r="H469" t="s">
        <v>639</v>
      </c>
      <c r="I469" t="s">
        <v>640</v>
      </c>
      <c r="J469" t="s">
        <v>641</v>
      </c>
      <c r="K469" t="s">
        <v>53</v>
      </c>
      <c r="L469" s="4">
        <v>40976</v>
      </c>
      <c r="M469" s="4"/>
      <c r="N469">
        <v>25</v>
      </c>
      <c r="O469">
        <v>13</v>
      </c>
      <c r="P469">
        <v>0</v>
      </c>
      <c r="Q469">
        <v>0</v>
      </c>
      <c r="R469">
        <v>0</v>
      </c>
      <c r="T469">
        <v>0</v>
      </c>
      <c r="AE469">
        <v>1</v>
      </c>
    </row>
    <row r="470" spans="1:31" x14ac:dyDescent="0.2">
      <c r="A470" s="9">
        <v>2007169</v>
      </c>
      <c r="C470" t="s">
        <v>1745</v>
      </c>
      <c r="D470" t="s">
        <v>1744</v>
      </c>
      <c r="E470" t="s">
        <v>899</v>
      </c>
      <c r="F470" t="s">
        <v>1540</v>
      </c>
      <c r="G470" t="s">
        <v>639</v>
      </c>
      <c r="H470" t="s">
        <v>639</v>
      </c>
      <c r="I470" t="s">
        <v>783</v>
      </c>
      <c r="J470" t="s">
        <v>641</v>
      </c>
      <c r="K470" t="s">
        <v>53</v>
      </c>
      <c r="L470" s="4">
        <v>41400</v>
      </c>
      <c r="M470" s="4"/>
      <c r="N470">
        <v>15</v>
      </c>
      <c r="O470">
        <v>15</v>
      </c>
      <c r="P470">
        <v>15</v>
      </c>
      <c r="AE470">
        <v>1</v>
      </c>
    </row>
    <row r="471" spans="1:31" x14ac:dyDescent="0.2">
      <c r="A471" s="9">
        <v>2007975</v>
      </c>
      <c r="C471" t="s">
        <v>1743</v>
      </c>
      <c r="D471" t="s">
        <v>1744</v>
      </c>
      <c r="E471" t="s">
        <v>1731</v>
      </c>
      <c r="F471" t="s">
        <v>1540</v>
      </c>
      <c r="G471" t="s">
        <v>639</v>
      </c>
      <c r="H471" t="s">
        <v>639</v>
      </c>
      <c r="I471" t="s">
        <v>783</v>
      </c>
      <c r="J471" t="s">
        <v>641</v>
      </c>
      <c r="K471" t="s">
        <v>53</v>
      </c>
      <c r="L471" s="4">
        <v>42079</v>
      </c>
      <c r="M471" s="4"/>
      <c r="N471">
        <v>15</v>
      </c>
      <c r="O471">
        <v>15</v>
      </c>
      <c r="P471">
        <v>15</v>
      </c>
      <c r="AE471">
        <v>1</v>
      </c>
    </row>
    <row r="472" spans="1:31" x14ac:dyDescent="0.2">
      <c r="A472" s="9">
        <v>2009517</v>
      </c>
      <c r="C472" t="s">
        <v>1746</v>
      </c>
      <c r="D472" t="s">
        <v>1747</v>
      </c>
      <c r="E472" t="s">
        <v>958</v>
      </c>
      <c r="F472" t="s">
        <v>1540</v>
      </c>
      <c r="G472" t="s">
        <v>639</v>
      </c>
      <c r="H472" t="s">
        <v>639</v>
      </c>
      <c r="I472" t="s">
        <v>783</v>
      </c>
      <c r="J472" t="s">
        <v>641</v>
      </c>
      <c r="K472" t="s">
        <v>53</v>
      </c>
      <c r="L472" s="4">
        <v>43490</v>
      </c>
      <c r="M472" s="4"/>
      <c r="N472">
        <v>20</v>
      </c>
      <c r="T472">
        <v>20.5</v>
      </c>
      <c r="AE472">
        <v>1</v>
      </c>
    </row>
    <row r="473" spans="1:31" x14ac:dyDescent="0.2">
      <c r="A473" s="9">
        <v>2010083</v>
      </c>
      <c r="C473" t="s">
        <v>1748</v>
      </c>
      <c r="D473" t="s">
        <v>1749</v>
      </c>
      <c r="E473" t="s">
        <v>1750</v>
      </c>
      <c r="F473" t="s">
        <v>1751</v>
      </c>
      <c r="G473" t="s">
        <v>639</v>
      </c>
      <c r="H473" t="s">
        <v>639</v>
      </c>
      <c r="I473" t="s">
        <v>772</v>
      </c>
      <c r="J473" t="s">
        <v>729</v>
      </c>
      <c r="K473" t="s">
        <v>54</v>
      </c>
      <c r="L473" s="4">
        <v>2</v>
      </c>
      <c r="M473" s="4"/>
      <c r="N473">
        <v>3</v>
      </c>
      <c r="O473">
        <v>15</v>
      </c>
      <c r="AE473">
        <v>1.1499999999999999</v>
      </c>
    </row>
    <row r="474" spans="1:31" x14ac:dyDescent="0.2">
      <c r="A474" s="9">
        <v>2008141</v>
      </c>
      <c r="C474" t="s">
        <v>1752</v>
      </c>
      <c r="D474" t="s">
        <v>1753</v>
      </c>
      <c r="E474" t="s">
        <v>899</v>
      </c>
      <c r="F474" t="s">
        <v>1754</v>
      </c>
      <c r="G474" t="s">
        <v>639</v>
      </c>
      <c r="H474" t="s">
        <v>639</v>
      </c>
      <c r="I474" t="s">
        <v>783</v>
      </c>
      <c r="J474" t="s">
        <v>641</v>
      </c>
      <c r="K474" t="s">
        <v>53</v>
      </c>
      <c r="L474" s="4">
        <v>42221</v>
      </c>
      <c r="M474" s="4"/>
      <c r="N474">
        <v>4</v>
      </c>
      <c r="O474">
        <v>12</v>
      </c>
      <c r="P474">
        <v>12</v>
      </c>
      <c r="Q474">
        <v>14</v>
      </c>
      <c r="T474">
        <v>11.600000381469727</v>
      </c>
      <c r="AE474">
        <v>1</v>
      </c>
    </row>
    <row r="475" spans="1:31" x14ac:dyDescent="0.2">
      <c r="A475" s="9">
        <v>2007215</v>
      </c>
      <c r="C475" t="s">
        <v>1755</v>
      </c>
      <c r="D475" t="s">
        <v>1756</v>
      </c>
      <c r="E475" t="s">
        <v>899</v>
      </c>
      <c r="F475" t="s">
        <v>1212</v>
      </c>
      <c r="G475" t="s">
        <v>639</v>
      </c>
      <c r="H475" t="s">
        <v>639</v>
      </c>
      <c r="I475" t="s">
        <v>783</v>
      </c>
      <c r="J475" t="s">
        <v>641</v>
      </c>
      <c r="K475" t="s">
        <v>53</v>
      </c>
      <c r="L475" s="4">
        <v>41431</v>
      </c>
      <c r="M475" s="4"/>
      <c r="N475">
        <v>21</v>
      </c>
      <c r="R475">
        <v>5</v>
      </c>
      <c r="T475">
        <v>11</v>
      </c>
      <c r="AE475">
        <v>1</v>
      </c>
    </row>
    <row r="476" spans="1:31" x14ac:dyDescent="0.2">
      <c r="A476" s="9">
        <v>2008647</v>
      </c>
      <c r="C476" t="s">
        <v>1757</v>
      </c>
      <c r="D476" t="s">
        <v>1758</v>
      </c>
      <c r="E476" t="s">
        <v>1645</v>
      </c>
      <c r="F476" t="s">
        <v>1649</v>
      </c>
      <c r="G476" t="s">
        <v>639</v>
      </c>
      <c r="H476" t="s">
        <v>639</v>
      </c>
      <c r="I476" t="s">
        <v>783</v>
      </c>
      <c r="J476" t="s">
        <v>641</v>
      </c>
      <c r="K476" t="s">
        <v>54</v>
      </c>
      <c r="L476" s="4">
        <v>42696</v>
      </c>
      <c r="M476" s="4"/>
      <c r="N476">
        <v>7</v>
      </c>
      <c r="R476">
        <v>10</v>
      </c>
      <c r="AE476">
        <v>1.35</v>
      </c>
    </row>
    <row r="477" spans="1:31" x14ac:dyDescent="0.2">
      <c r="A477" s="9">
        <v>2009253</v>
      </c>
      <c r="C477" t="s">
        <v>1759</v>
      </c>
      <c r="D477" t="s">
        <v>1760</v>
      </c>
      <c r="E477" t="s">
        <v>1761</v>
      </c>
      <c r="F477" t="s">
        <v>1762</v>
      </c>
      <c r="G477" t="s">
        <v>639</v>
      </c>
      <c r="H477" t="s">
        <v>639</v>
      </c>
      <c r="I477" t="s">
        <v>783</v>
      </c>
      <c r="J477" t="s">
        <v>647</v>
      </c>
      <c r="K477" t="s">
        <v>53</v>
      </c>
      <c r="L477" s="4">
        <v>43207</v>
      </c>
      <c r="M477" s="4"/>
      <c r="R477">
        <v>15</v>
      </c>
      <c r="T477">
        <v>34</v>
      </c>
      <c r="AE477">
        <v>1</v>
      </c>
    </row>
    <row r="478" spans="1:31" x14ac:dyDescent="0.2">
      <c r="A478" s="9">
        <v>2010391</v>
      </c>
      <c r="C478" t="s">
        <v>1763</v>
      </c>
      <c r="D478" t="s">
        <v>1764</v>
      </c>
      <c r="E478" t="s">
        <v>905</v>
      </c>
      <c r="F478" t="s">
        <v>906</v>
      </c>
      <c r="G478" t="s">
        <v>639</v>
      </c>
      <c r="H478" t="s">
        <v>639</v>
      </c>
      <c r="I478" t="s">
        <v>783</v>
      </c>
      <c r="J478" t="s">
        <v>647</v>
      </c>
      <c r="K478" t="s">
        <v>54</v>
      </c>
      <c r="L478" s="4">
        <v>44280</v>
      </c>
      <c r="M478" s="4"/>
      <c r="Z478">
        <v>10</v>
      </c>
      <c r="AE478">
        <v>1</v>
      </c>
    </row>
    <row r="479" spans="1:31" x14ac:dyDescent="0.2">
      <c r="A479" s="9">
        <v>2009786</v>
      </c>
      <c r="C479" t="s">
        <v>1765</v>
      </c>
      <c r="D479" t="s">
        <v>1766</v>
      </c>
      <c r="E479" t="s">
        <v>1767</v>
      </c>
      <c r="F479" t="s">
        <v>1768</v>
      </c>
      <c r="G479" t="s">
        <v>639</v>
      </c>
      <c r="H479" t="s">
        <v>639</v>
      </c>
      <c r="I479" t="s">
        <v>783</v>
      </c>
      <c r="J479" t="s">
        <v>647</v>
      </c>
      <c r="K479" t="s">
        <v>53</v>
      </c>
      <c r="L479" s="4">
        <v>43745</v>
      </c>
      <c r="M479" s="4"/>
      <c r="Q479">
        <v>50</v>
      </c>
      <c r="AE479">
        <v>1</v>
      </c>
    </row>
    <row r="480" spans="1:31" x14ac:dyDescent="0.2">
      <c r="A480" s="9">
        <v>2005206</v>
      </c>
      <c r="C480" t="s">
        <v>1769</v>
      </c>
      <c r="D480" t="s">
        <v>1770</v>
      </c>
      <c r="E480" t="s">
        <v>905</v>
      </c>
      <c r="F480" t="s">
        <v>1771</v>
      </c>
      <c r="G480" t="s">
        <v>639</v>
      </c>
      <c r="H480" t="s">
        <v>639</v>
      </c>
      <c r="I480" t="s">
        <v>772</v>
      </c>
      <c r="J480" t="s">
        <v>647</v>
      </c>
      <c r="K480" t="s">
        <v>53</v>
      </c>
      <c r="L480" s="4">
        <v>40463</v>
      </c>
      <c r="M480" s="4"/>
      <c r="Q480">
        <v>88</v>
      </c>
      <c r="R480">
        <v>5</v>
      </c>
      <c r="AE480">
        <v>1</v>
      </c>
    </row>
    <row r="481" spans="1:31" x14ac:dyDescent="0.2">
      <c r="A481" s="9">
        <v>2006940</v>
      </c>
      <c r="C481" t="s">
        <v>1772</v>
      </c>
      <c r="D481" t="s">
        <v>1773</v>
      </c>
      <c r="E481" t="s">
        <v>1774</v>
      </c>
      <c r="F481" t="s">
        <v>1774</v>
      </c>
      <c r="G481" t="s">
        <v>639</v>
      </c>
      <c r="H481" t="s">
        <v>639</v>
      </c>
      <c r="I481" t="s">
        <v>783</v>
      </c>
      <c r="J481" t="s">
        <v>647</v>
      </c>
      <c r="K481" t="s">
        <v>53</v>
      </c>
      <c r="L481" s="4">
        <v>41242</v>
      </c>
      <c r="M481" s="4"/>
      <c r="V481">
        <v>0.89999997615814209</v>
      </c>
      <c r="W481">
        <v>1</v>
      </c>
      <c r="X481">
        <v>0.20000000298023224</v>
      </c>
      <c r="Y481">
        <v>0.15000000596046448</v>
      </c>
      <c r="Z481">
        <v>0.20000000298023224</v>
      </c>
      <c r="AA481">
        <v>0.15000000596046448</v>
      </c>
      <c r="AE481">
        <v>1</v>
      </c>
    </row>
    <row r="482" spans="1:31" x14ac:dyDescent="0.2">
      <c r="A482" s="9">
        <v>2010675</v>
      </c>
      <c r="C482" t="s">
        <v>1775</v>
      </c>
      <c r="D482" t="s">
        <v>1776</v>
      </c>
      <c r="E482" t="s">
        <v>905</v>
      </c>
      <c r="F482" t="s">
        <v>906</v>
      </c>
      <c r="G482" t="s">
        <v>639</v>
      </c>
      <c r="H482" t="s">
        <v>639</v>
      </c>
      <c r="I482" t="s">
        <v>783</v>
      </c>
      <c r="J482" t="s">
        <v>641</v>
      </c>
      <c r="K482" t="s">
        <v>54</v>
      </c>
      <c r="L482" s="4">
        <v>44494</v>
      </c>
      <c r="M482" s="4"/>
      <c r="N482">
        <v>6.3000001907348633</v>
      </c>
      <c r="R482">
        <v>9</v>
      </c>
      <c r="AE482">
        <v>1</v>
      </c>
    </row>
    <row r="483" spans="1:31" x14ac:dyDescent="0.2">
      <c r="A483" s="9">
        <v>1000113</v>
      </c>
      <c r="D483" t="s">
        <v>668</v>
      </c>
      <c r="G483" t="s">
        <v>639</v>
      </c>
      <c r="H483" t="s">
        <v>639</v>
      </c>
      <c r="I483" t="s">
        <v>640</v>
      </c>
      <c r="J483" t="s">
        <v>641</v>
      </c>
      <c r="K483" t="s">
        <v>54</v>
      </c>
      <c r="L483" s="4">
        <v>43381</v>
      </c>
      <c r="M483" s="4"/>
      <c r="N483">
        <v>7.3000001907348633</v>
      </c>
      <c r="R483">
        <v>10</v>
      </c>
      <c r="AE483">
        <v>1.37</v>
      </c>
    </row>
    <row r="484" spans="1:31" x14ac:dyDescent="0.2">
      <c r="A484" s="9">
        <v>2007811</v>
      </c>
      <c r="C484" t="s">
        <v>1777</v>
      </c>
      <c r="D484" t="s">
        <v>1778</v>
      </c>
      <c r="E484" t="s">
        <v>1779</v>
      </c>
      <c r="F484" t="s">
        <v>1780</v>
      </c>
      <c r="G484" t="s">
        <v>639</v>
      </c>
      <c r="H484" t="s">
        <v>639</v>
      </c>
      <c r="I484" t="s">
        <v>772</v>
      </c>
      <c r="J484" t="s">
        <v>647</v>
      </c>
      <c r="K484" t="s">
        <v>53</v>
      </c>
      <c r="L484" s="4">
        <v>2</v>
      </c>
      <c r="M484" s="4"/>
      <c r="AE484">
        <v>1</v>
      </c>
    </row>
    <row r="485" spans="1:31" x14ac:dyDescent="0.2">
      <c r="A485" s="9">
        <v>2007031</v>
      </c>
      <c r="C485" t="s">
        <v>1781</v>
      </c>
      <c r="D485" t="s">
        <v>1782</v>
      </c>
      <c r="E485" t="s">
        <v>1024</v>
      </c>
      <c r="F485" t="s">
        <v>1025</v>
      </c>
      <c r="G485" t="s">
        <v>639</v>
      </c>
      <c r="H485" t="s">
        <v>639</v>
      </c>
      <c r="I485" t="s">
        <v>772</v>
      </c>
      <c r="J485" t="s">
        <v>729</v>
      </c>
      <c r="K485" t="s">
        <v>53</v>
      </c>
      <c r="L485" s="4">
        <v>2</v>
      </c>
      <c r="M485" s="4"/>
      <c r="N485">
        <v>1.5</v>
      </c>
      <c r="AC485">
        <v>68</v>
      </c>
      <c r="AE485">
        <v>1</v>
      </c>
    </row>
    <row r="486" spans="1:31" x14ac:dyDescent="0.2">
      <c r="A486" s="9">
        <v>2009601</v>
      </c>
      <c r="C486" t="s">
        <v>1783</v>
      </c>
      <c r="D486" t="s">
        <v>1784</v>
      </c>
      <c r="E486" t="s">
        <v>911</v>
      </c>
      <c r="F486" t="s">
        <v>912</v>
      </c>
      <c r="G486" t="s">
        <v>639</v>
      </c>
      <c r="H486" t="s">
        <v>639</v>
      </c>
      <c r="I486" t="s">
        <v>772</v>
      </c>
      <c r="J486" t="s">
        <v>729</v>
      </c>
      <c r="K486" t="s">
        <v>54</v>
      </c>
      <c r="L486" s="4">
        <v>2</v>
      </c>
      <c r="M486" s="4"/>
      <c r="P486">
        <v>6</v>
      </c>
      <c r="AE486">
        <v>1</v>
      </c>
    </row>
    <row r="487" spans="1:31" x14ac:dyDescent="0.2">
      <c r="A487" s="9">
        <v>2007547</v>
      </c>
      <c r="C487" t="s">
        <v>1785</v>
      </c>
      <c r="D487" t="s">
        <v>1786</v>
      </c>
      <c r="E487" t="s">
        <v>911</v>
      </c>
      <c r="F487" t="s">
        <v>912</v>
      </c>
      <c r="G487" t="s">
        <v>639</v>
      </c>
      <c r="H487" t="s">
        <v>639</v>
      </c>
      <c r="I487" t="s">
        <v>772</v>
      </c>
      <c r="J487" t="s">
        <v>729</v>
      </c>
      <c r="K487" t="s">
        <v>54</v>
      </c>
      <c r="L487" s="4">
        <v>2</v>
      </c>
      <c r="M487" s="4"/>
      <c r="N487">
        <v>4.5</v>
      </c>
      <c r="O487">
        <v>6</v>
      </c>
      <c r="P487">
        <v>1.5</v>
      </c>
      <c r="Y487">
        <v>3</v>
      </c>
      <c r="AA487">
        <v>1</v>
      </c>
      <c r="AE487">
        <v>1.25</v>
      </c>
    </row>
    <row r="488" spans="1:31" x14ac:dyDescent="0.2">
      <c r="A488" s="9">
        <v>2007546</v>
      </c>
      <c r="C488" t="s">
        <v>1787</v>
      </c>
      <c r="D488" t="s">
        <v>1788</v>
      </c>
      <c r="E488" t="s">
        <v>911</v>
      </c>
      <c r="F488" t="s">
        <v>912</v>
      </c>
      <c r="G488" t="s">
        <v>639</v>
      </c>
      <c r="H488" t="s">
        <v>639</v>
      </c>
      <c r="I488" t="s">
        <v>772</v>
      </c>
      <c r="J488" t="s">
        <v>729</v>
      </c>
      <c r="K488" t="s">
        <v>54</v>
      </c>
      <c r="L488" s="4">
        <v>2</v>
      </c>
      <c r="M488" s="4"/>
      <c r="N488">
        <v>5</v>
      </c>
      <c r="Q488">
        <v>4.4000000953674316</v>
      </c>
      <c r="Y488">
        <v>2.2000000476837158</v>
      </c>
      <c r="AE488">
        <v>1.3</v>
      </c>
    </row>
    <row r="489" spans="1:31" x14ac:dyDescent="0.2">
      <c r="A489" s="9">
        <v>2010159</v>
      </c>
      <c r="C489" t="s">
        <v>1789</v>
      </c>
      <c r="D489" t="s">
        <v>1790</v>
      </c>
      <c r="E489" t="s">
        <v>911</v>
      </c>
      <c r="F489" t="s">
        <v>912</v>
      </c>
      <c r="G489" t="s">
        <v>639</v>
      </c>
      <c r="H489" t="s">
        <v>639</v>
      </c>
      <c r="I489" t="s">
        <v>772</v>
      </c>
      <c r="J489" t="s">
        <v>729</v>
      </c>
      <c r="K489" t="s">
        <v>54</v>
      </c>
      <c r="L489" s="4">
        <v>2</v>
      </c>
      <c r="M489" s="4"/>
      <c r="V489">
        <v>5</v>
      </c>
      <c r="Y489">
        <v>2</v>
      </c>
      <c r="AE489">
        <v>1.28</v>
      </c>
    </row>
    <row r="490" spans="1:31" x14ac:dyDescent="0.2">
      <c r="A490" s="9">
        <v>2007545</v>
      </c>
      <c r="C490" t="s">
        <v>1791</v>
      </c>
      <c r="D490" t="s">
        <v>1792</v>
      </c>
      <c r="E490" t="s">
        <v>911</v>
      </c>
      <c r="F490" t="s">
        <v>912</v>
      </c>
      <c r="G490" t="s">
        <v>639</v>
      </c>
      <c r="H490" t="s">
        <v>639</v>
      </c>
      <c r="I490" t="s">
        <v>772</v>
      </c>
      <c r="J490" t="s">
        <v>729</v>
      </c>
      <c r="K490" t="s">
        <v>54</v>
      </c>
      <c r="L490" s="4">
        <v>2</v>
      </c>
      <c r="M490" s="4"/>
      <c r="N490">
        <v>6</v>
      </c>
      <c r="V490">
        <v>8</v>
      </c>
      <c r="Z490">
        <v>5</v>
      </c>
      <c r="AE490">
        <v>1.49</v>
      </c>
    </row>
    <row r="491" spans="1:31" x14ac:dyDescent="0.2">
      <c r="A491" s="9">
        <v>2007032</v>
      </c>
      <c r="C491" t="s">
        <v>1793</v>
      </c>
      <c r="D491" t="s">
        <v>1794</v>
      </c>
      <c r="E491" t="s">
        <v>1024</v>
      </c>
      <c r="F491" t="s">
        <v>1025</v>
      </c>
      <c r="G491" t="s">
        <v>639</v>
      </c>
      <c r="H491" t="s">
        <v>639</v>
      </c>
      <c r="I491" t="s">
        <v>772</v>
      </c>
      <c r="J491" t="s">
        <v>729</v>
      </c>
      <c r="K491" t="s">
        <v>53</v>
      </c>
      <c r="L491" s="4">
        <v>2</v>
      </c>
      <c r="M491" s="4"/>
      <c r="N491">
        <v>2</v>
      </c>
      <c r="AE491">
        <v>1</v>
      </c>
    </row>
    <row r="492" spans="1:31" x14ac:dyDescent="0.2">
      <c r="A492" s="9">
        <v>2007531</v>
      </c>
      <c r="C492" t="s">
        <v>1795</v>
      </c>
      <c r="D492" t="s">
        <v>1796</v>
      </c>
      <c r="E492" t="s">
        <v>877</v>
      </c>
      <c r="F492" t="s">
        <v>878</v>
      </c>
      <c r="G492" t="s">
        <v>639</v>
      </c>
      <c r="H492" t="s">
        <v>639</v>
      </c>
      <c r="I492" t="s">
        <v>783</v>
      </c>
      <c r="J492" t="s">
        <v>647</v>
      </c>
      <c r="K492" t="s">
        <v>54</v>
      </c>
      <c r="L492" s="4">
        <v>41688</v>
      </c>
      <c r="M492" s="4"/>
      <c r="P492">
        <v>3.7999999523162842</v>
      </c>
      <c r="R492">
        <v>0.80000001192092896</v>
      </c>
      <c r="V492">
        <v>1.2000000476837158</v>
      </c>
      <c r="W492">
        <v>0.80000001192092896</v>
      </c>
      <c r="X492">
        <v>2.2999999523162842</v>
      </c>
      <c r="Y492">
        <v>0.20000000298023224</v>
      </c>
      <c r="Z492">
        <v>0.5</v>
      </c>
      <c r="AE492">
        <v>1.3</v>
      </c>
    </row>
    <row r="493" spans="1:31" x14ac:dyDescent="0.2">
      <c r="A493" s="9">
        <v>2008131</v>
      </c>
      <c r="C493" t="s">
        <v>1797</v>
      </c>
      <c r="D493" t="s">
        <v>1798</v>
      </c>
      <c r="E493" t="s">
        <v>781</v>
      </c>
      <c r="F493" t="s">
        <v>782</v>
      </c>
      <c r="G493" t="s">
        <v>639</v>
      </c>
      <c r="H493" t="s">
        <v>639</v>
      </c>
      <c r="I493" t="s">
        <v>783</v>
      </c>
      <c r="J493" t="s">
        <v>647</v>
      </c>
      <c r="K493" t="s">
        <v>53</v>
      </c>
      <c r="L493" s="4">
        <v>42221</v>
      </c>
      <c r="M493" s="4"/>
      <c r="O493">
        <v>45</v>
      </c>
      <c r="R493">
        <v>3</v>
      </c>
      <c r="W493">
        <v>0.5</v>
      </c>
      <c r="Z493">
        <v>0.5</v>
      </c>
      <c r="AE493">
        <v>1</v>
      </c>
    </row>
    <row r="494" spans="1:31" x14ac:dyDescent="0.2">
      <c r="A494" s="9">
        <v>2008132</v>
      </c>
      <c r="C494" t="s">
        <v>1799</v>
      </c>
      <c r="D494" t="s">
        <v>1800</v>
      </c>
      <c r="E494" t="s">
        <v>781</v>
      </c>
      <c r="F494" t="s">
        <v>782</v>
      </c>
      <c r="G494" t="s">
        <v>639</v>
      </c>
      <c r="H494" t="s">
        <v>639</v>
      </c>
      <c r="I494" t="s">
        <v>783</v>
      </c>
      <c r="J494" t="s">
        <v>641</v>
      </c>
      <c r="K494" t="s">
        <v>53</v>
      </c>
      <c r="L494" s="4">
        <v>42221</v>
      </c>
      <c r="M494" s="4"/>
      <c r="N494">
        <v>10</v>
      </c>
      <c r="O494">
        <v>40</v>
      </c>
      <c r="R494">
        <v>3</v>
      </c>
      <c r="T494">
        <v>4.4000000953674316</v>
      </c>
      <c r="V494">
        <v>2.9999999329447746E-2</v>
      </c>
      <c r="W494">
        <v>9.9999997764825821E-3</v>
      </c>
      <c r="X494">
        <v>1.9999999552965164E-2</v>
      </c>
      <c r="Y494">
        <v>2.9999999329447746E-2</v>
      </c>
      <c r="Z494">
        <v>1.9999999552965164E-2</v>
      </c>
      <c r="AA494">
        <v>4.999999888241291E-3</v>
      </c>
      <c r="AE494">
        <v>1</v>
      </c>
    </row>
    <row r="495" spans="1:31" x14ac:dyDescent="0.2">
      <c r="A495" s="9">
        <v>2010200</v>
      </c>
      <c r="C495" t="s">
        <v>1801</v>
      </c>
      <c r="D495" t="s">
        <v>1802</v>
      </c>
      <c r="E495" t="s">
        <v>782</v>
      </c>
      <c r="F495" t="s">
        <v>782</v>
      </c>
      <c r="G495" t="s">
        <v>639</v>
      </c>
      <c r="H495" t="s">
        <v>639</v>
      </c>
      <c r="I495" t="s">
        <v>783</v>
      </c>
      <c r="J495" t="s">
        <v>641</v>
      </c>
      <c r="K495" t="s">
        <v>53</v>
      </c>
      <c r="L495" s="4">
        <v>44110</v>
      </c>
      <c r="M495" s="4"/>
      <c r="N495">
        <v>10</v>
      </c>
      <c r="O495">
        <v>45</v>
      </c>
      <c r="T495">
        <v>4.8000001907348633</v>
      </c>
      <c r="V495">
        <v>2.8999999165534973E-2</v>
      </c>
      <c r="W495">
        <v>9.9999997764825821E-3</v>
      </c>
      <c r="Y495">
        <v>2.8000000864267349E-2</v>
      </c>
      <c r="AA495">
        <v>4.999999888241291E-3</v>
      </c>
      <c r="AE495">
        <v>1</v>
      </c>
    </row>
    <row r="496" spans="1:31" x14ac:dyDescent="0.2">
      <c r="A496" s="9">
        <v>2008133</v>
      </c>
      <c r="C496" t="s">
        <v>1803</v>
      </c>
      <c r="D496" t="s">
        <v>1804</v>
      </c>
      <c r="E496" t="s">
        <v>781</v>
      </c>
      <c r="F496" t="s">
        <v>782</v>
      </c>
      <c r="G496" t="s">
        <v>639</v>
      </c>
      <c r="H496" t="s">
        <v>639</v>
      </c>
      <c r="I496" t="s">
        <v>783</v>
      </c>
      <c r="J496" t="s">
        <v>641</v>
      </c>
      <c r="K496" t="s">
        <v>53</v>
      </c>
      <c r="L496" s="4">
        <v>42221</v>
      </c>
      <c r="M496" s="4"/>
      <c r="N496">
        <v>10</v>
      </c>
      <c r="O496">
        <v>40</v>
      </c>
      <c r="T496">
        <v>4.4000000953674316</v>
      </c>
      <c r="V496">
        <v>2</v>
      </c>
      <c r="AE496">
        <v>1</v>
      </c>
    </row>
    <row r="497" spans="1:31" x14ac:dyDescent="0.2">
      <c r="A497" s="9">
        <v>2010201</v>
      </c>
      <c r="C497" t="s">
        <v>1805</v>
      </c>
      <c r="D497" t="s">
        <v>1806</v>
      </c>
      <c r="E497" t="s">
        <v>782</v>
      </c>
      <c r="F497" t="s">
        <v>782</v>
      </c>
      <c r="G497" t="s">
        <v>639</v>
      </c>
      <c r="H497" t="s">
        <v>639</v>
      </c>
      <c r="I497" t="s">
        <v>783</v>
      </c>
      <c r="J497" t="s">
        <v>641</v>
      </c>
      <c r="K497" t="s">
        <v>53</v>
      </c>
      <c r="L497" s="4">
        <v>44110</v>
      </c>
      <c r="M497" s="4"/>
      <c r="N497">
        <v>12</v>
      </c>
      <c r="O497">
        <v>43</v>
      </c>
      <c r="R497">
        <v>2</v>
      </c>
      <c r="T497">
        <v>4.4000000953674316</v>
      </c>
      <c r="V497">
        <v>0.69999998807907104</v>
      </c>
      <c r="AE497">
        <v>1</v>
      </c>
    </row>
    <row r="498" spans="1:31" x14ac:dyDescent="0.2">
      <c r="A498" s="9">
        <v>2009398</v>
      </c>
      <c r="C498" t="s">
        <v>1807</v>
      </c>
      <c r="D498" t="s">
        <v>1808</v>
      </c>
      <c r="E498" t="s">
        <v>1809</v>
      </c>
      <c r="F498" t="s">
        <v>1810</v>
      </c>
      <c r="G498" t="s">
        <v>639</v>
      </c>
      <c r="H498" t="s">
        <v>639</v>
      </c>
      <c r="I498" t="s">
        <v>772</v>
      </c>
      <c r="J498" t="s">
        <v>647</v>
      </c>
      <c r="K498" t="s">
        <v>53</v>
      </c>
      <c r="L498" s="4">
        <v>2</v>
      </c>
      <c r="M498" s="4"/>
      <c r="T498">
        <v>80</v>
      </c>
      <c r="AE498">
        <v>1</v>
      </c>
    </row>
    <row r="499" spans="1:31" x14ac:dyDescent="0.2">
      <c r="A499" s="9">
        <v>2010466</v>
      </c>
      <c r="C499" t="s">
        <v>1811</v>
      </c>
      <c r="D499" t="s">
        <v>1812</v>
      </c>
      <c r="E499" t="s">
        <v>978</v>
      </c>
      <c r="F499" t="s">
        <v>979</v>
      </c>
      <c r="G499" t="s">
        <v>639</v>
      </c>
      <c r="H499" t="s">
        <v>639</v>
      </c>
      <c r="I499" t="s">
        <v>772</v>
      </c>
      <c r="J499" t="s">
        <v>729</v>
      </c>
      <c r="K499" t="s">
        <v>54</v>
      </c>
      <c r="L499" s="4">
        <v>2</v>
      </c>
      <c r="M499" s="4"/>
      <c r="AE499">
        <v>1</v>
      </c>
    </row>
    <row r="500" spans="1:31" x14ac:dyDescent="0.2">
      <c r="A500" s="9">
        <v>2009613</v>
      </c>
      <c r="C500" t="s">
        <v>1813</v>
      </c>
      <c r="D500" t="s">
        <v>1814</v>
      </c>
      <c r="E500" t="s">
        <v>1815</v>
      </c>
      <c r="F500" t="s">
        <v>1815</v>
      </c>
      <c r="G500" t="s">
        <v>639</v>
      </c>
      <c r="H500" t="s">
        <v>639</v>
      </c>
      <c r="I500" t="s">
        <v>783</v>
      </c>
      <c r="J500" t="s">
        <v>647</v>
      </c>
      <c r="K500" t="s">
        <v>53</v>
      </c>
      <c r="L500" s="4">
        <v>43584</v>
      </c>
      <c r="M500" s="4"/>
      <c r="Q500">
        <v>67</v>
      </c>
      <c r="AE500">
        <v>1</v>
      </c>
    </row>
    <row r="501" spans="1:31" x14ac:dyDescent="0.2">
      <c r="A501" s="9">
        <v>2009169</v>
      </c>
      <c r="C501" t="s">
        <v>1826</v>
      </c>
      <c r="D501" t="s">
        <v>1817</v>
      </c>
      <c r="E501" t="s">
        <v>958</v>
      </c>
      <c r="F501" t="s">
        <v>1827</v>
      </c>
      <c r="G501" t="s">
        <v>639</v>
      </c>
      <c r="H501" t="s">
        <v>639</v>
      </c>
      <c r="I501" t="s">
        <v>783</v>
      </c>
      <c r="J501" t="s">
        <v>641</v>
      </c>
      <c r="K501" t="s">
        <v>53</v>
      </c>
      <c r="L501" s="4">
        <v>43137</v>
      </c>
      <c r="M501" s="4"/>
      <c r="N501">
        <v>46.5</v>
      </c>
      <c r="AE501">
        <v>1</v>
      </c>
    </row>
    <row r="502" spans="1:31" x14ac:dyDescent="0.2">
      <c r="A502" s="9">
        <v>2008268</v>
      </c>
      <c r="C502" t="s">
        <v>1829</v>
      </c>
      <c r="D502" t="s">
        <v>1817</v>
      </c>
      <c r="E502" t="s">
        <v>899</v>
      </c>
      <c r="F502" t="s">
        <v>942</v>
      </c>
      <c r="G502" t="s">
        <v>639</v>
      </c>
      <c r="H502" t="s">
        <v>639</v>
      </c>
      <c r="I502" t="s">
        <v>783</v>
      </c>
      <c r="J502" t="s">
        <v>641</v>
      </c>
      <c r="K502" t="s">
        <v>53</v>
      </c>
      <c r="L502" s="4">
        <v>42353</v>
      </c>
      <c r="M502" s="4"/>
      <c r="N502">
        <v>46</v>
      </c>
      <c r="AE502">
        <v>1</v>
      </c>
    </row>
    <row r="503" spans="1:31" x14ac:dyDescent="0.2">
      <c r="A503" s="9">
        <v>2009103</v>
      </c>
      <c r="C503" t="s">
        <v>1816</v>
      </c>
      <c r="D503" t="s">
        <v>1817</v>
      </c>
      <c r="E503" t="s">
        <v>899</v>
      </c>
      <c r="F503" t="s">
        <v>1818</v>
      </c>
      <c r="G503" t="s">
        <v>639</v>
      </c>
      <c r="H503" t="s">
        <v>639</v>
      </c>
      <c r="I503" t="s">
        <v>783</v>
      </c>
      <c r="J503" t="s">
        <v>641</v>
      </c>
      <c r="K503" t="s">
        <v>53</v>
      </c>
      <c r="L503" s="4">
        <v>43108</v>
      </c>
      <c r="M503" s="4"/>
      <c r="N503">
        <v>46</v>
      </c>
      <c r="AE503">
        <v>1</v>
      </c>
    </row>
    <row r="504" spans="1:31" x14ac:dyDescent="0.2">
      <c r="A504" s="9">
        <v>2008634</v>
      </c>
      <c r="C504" t="s">
        <v>1822</v>
      </c>
      <c r="D504" t="s">
        <v>1817</v>
      </c>
      <c r="E504" t="s">
        <v>899</v>
      </c>
      <c r="F504" t="s">
        <v>1823</v>
      </c>
      <c r="G504" t="s">
        <v>639</v>
      </c>
      <c r="H504" t="s">
        <v>639</v>
      </c>
      <c r="I504" t="s">
        <v>783</v>
      </c>
      <c r="J504" t="s">
        <v>641</v>
      </c>
      <c r="K504" t="s">
        <v>53</v>
      </c>
      <c r="L504" s="4">
        <v>42683</v>
      </c>
      <c r="M504" s="4"/>
      <c r="N504">
        <v>46.200000762939453</v>
      </c>
      <c r="AE504">
        <v>1</v>
      </c>
    </row>
    <row r="505" spans="1:31" x14ac:dyDescent="0.2">
      <c r="A505" s="9">
        <v>2007831</v>
      </c>
      <c r="C505" t="s">
        <v>1824</v>
      </c>
      <c r="D505" t="s">
        <v>1817</v>
      </c>
      <c r="E505" t="s">
        <v>967</v>
      </c>
      <c r="F505" t="s">
        <v>967</v>
      </c>
      <c r="G505" t="s">
        <v>639</v>
      </c>
      <c r="H505" t="s">
        <v>639</v>
      </c>
      <c r="I505" t="s">
        <v>783</v>
      </c>
      <c r="J505" t="s">
        <v>641</v>
      </c>
      <c r="K505" t="s">
        <v>53</v>
      </c>
      <c r="L505" s="4">
        <v>41876</v>
      </c>
      <c r="M505" s="4"/>
      <c r="N505">
        <v>46</v>
      </c>
      <c r="AE505">
        <v>1</v>
      </c>
    </row>
    <row r="506" spans="1:31" x14ac:dyDescent="0.2">
      <c r="A506" s="9">
        <v>2007166</v>
      </c>
      <c r="C506" t="s">
        <v>1820</v>
      </c>
      <c r="D506" t="s">
        <v>1817</v>
      </c>
      <c r="E506" t="s">
        <v>899</v>
      </c>
      <c r="F506" t="s">
        <v>1212</v>
      </c>
      <c r="G506" t="s">
        <v>639</v>
      </c>
      <c r="H506" t="s">
        <v>639</v>
      </c>
      <c r="I506" t="s">
        <v>783</v>
      </c>
      <c r="J506" t="s">
        <v>641</v>
      </c>
      <c r="K506" t="s">
        <v>53</v>
      </c>
      <c r="L506" s="4">
        <v>41400</v>
      </c>
      <c r="M506" s="4"/>
      <c r="N506">
        <v>46</v>
      </c>
      <c r="AE506">
        <v>1</v>
      </c>
    </row>
    <row r="507" spans="1:31" x14ac:dyDescent="0.2">
      <c r="A507" s="9">
        <v>2007167</v>
      </c>
      <c r="C507" t="s">
        <v>1819</v>
      </c>
      <c r="D507" t="s">
        <v>1817</v>
      </c>
      <c r="E507" t="s">
        <v>899</v>
      </c>
      <c r="F507" t="s">
        <v>1326</v>
      </c>
      <c r="G507" t="s">
        <v>639</v>
      </c>
      <c r="H507" t="s">
        <v>639</v>
      </c>
      <c r="I507" t="s">
        <v>783</v>
      </c>
      <c r="J507" t="s">
        <v>641</v>
      </c>
      <c r="K507" t="s">
        <v>53</v>
      </c>
      <c r="L507" s="4">
        <v>41400</v>
      </c>
      <c r="M507" s="4"/>
      <c r="N507">
        <v>46</v>
      </c>
      <c r="AE507">
        <v>1</v>
      </c>
    </row>
    <row r="508" spans="1:31" x14ac:dyDescent="0.2">
      <c r="A508" s="9">
        <v>2008786</v>
      </c>
      <c r="C508" t="s">
        <v>1825</v>
      </c>
      <c r="D508" t="s">
        <v>1817</v>
      </c>
      <c r="E508" t="s">
        <v>899</v>
      </c>
      <c r="F508" t="s">
        <v>1249</v>
      </c>
      <c r="G508" t="s">
        <v>639</v>
      </c>
      <c r="H508" t="s">
        <v>639</v>
      </c>
      <c r="I508" t="s">
        <v>783</v>
      </c>
      <c r="J508" t="s">
        <v>641</v>
      </c>
      <c r="K508" t="s">
        <v>53</v>
      </c>
      <c r="L508" s="4">
        <v>42803</v>
      </c>
      <c r="M508" s="4"/>
      <c r="N508">
        <v>46</v>
      </c>
      <c r="AE508">
        <v>1</v>
      </c>
    </row>
    <row r="509" spans="1:31" x14ac:dyDescent="0.2">
      <c r="A509" s="9">
        <v>2007168</v>
      </c>
      <c r="C509" t="s">
        <v>1828</v>
      </c>
      <c r="D509" t="s">
        <v>1817</v>
      </c>
      <c r="E509" t="s">
        <v>899</v>
      </c>
      <c r="F509" t="s">
        <v>1683</v>
      </c>
      <c r="G509" t="s">
        <v>639</v>
      </c>
      <c r="H509" t="s">
        <v>639</v>
      </c>
      <c r="I509" t="s">
        <v>783</v>
      </c>
      <c r="J509" t="s">
        <v>641</v>
      </c>
      <c r="K509" t="s">
        <v>53</v>
      </c>
      <c r="L509" s="4">
        <v>41400</v>
      </c>
      <c r="M509" s="4"/>
      <c r="N509">
        <v>46</v>
      </c>
      <c r="AE509">
        <v>1</v>
      </c>
    </row>
    <row r="510" spans="1:31" x14ac:dyDescent="0.2">
      <c r="A510" s="9">
        <v>2007179</v>
      </c>
      <c r="C510" t="s">
        <v>1821</v>
      </c>
      <c r="D510" t="s">
        <v>1817</v>
      </c>
      <c r="E510" t="s">
        <v>899</v>
      </c>
      <c r="F510" t="s">
        <v>900</v>
      </c>
      <c r="G510" t="s">
        <v>639</v>
      </c>
      <c r="H510" t="s">
        <v>639</v>
      </c>
      <c r="I510" t="s">
        <v>783</v>
      </c>
      <c r="J510" t="s">
        <v>641</v>
      </c>
      <c r="K510" t="s">
        <v>53</v>
      </c>
      <c r="L510" s="4">
        <v>41401</v>
      </c>
      <c r="M510" s="4"/>
      <c r="N510">
        <v>46</v>
      </c>
      <c r="AE510">
        <v>1</v>
      </c>
    </row>
    <row r="511" spans="1:31" x14ac:dyDescent="0.2">
      <c r="A511" s="9">
        <v>2006957</v>
      </c>
      <c r="C511" t="s">
        <v>1830</v>
      </c>
      <c r="D511" t="s">
        <v>1831</v>
      </c>
      <c r="E511" t="s">
        <v>948</v>
      </c>
      <c r="F511" t="s">
        <v>1326</v>
      </c>
      <c r="G511" t="s">
        <v>639</v>
      </c>
      <c r="H511" t="s">
        <v>639</v>
      </c>
      <c r="I511" t="s">
        <v>783</v>
      </c>
      <c r="J511" t="s">
        <v>641</v>
      </c>
      <c r="K511" t="s">
        <v>53</v>
      </c>
      <c r="L511" s="4">
        <v>41250</v>
      </c>
      <c r="M511" s="4"/>
      <c r="N511">
        <v>46</v>
      </c>
      <c r="AE511">
        <v>1</v>
      </c>
    </row>
    <row r="512" spans="1:31" x14ac:dyDescent="0.2">
      <c r="A512" s="9">
        <v>2008029</v>
      </c>
      <c r="C512" t="s">
        <v>1832</v>
      </c>
      <c r="D512" t="s">
        <v>1833</v>
      </c>
      <c r="E512" t="s">
        <v>899</v>
      </c>
      <c r="F512" t="s">
        <v>1834</v>
      </c>
      <c r="G512" t="s">
        <v>639</v>
      </c>
      <c r="H512" t="s">
        <v>639</v>
      </c>
      <c r="I512" t="s">
        <v>783</v>
      </c>
      <c r="J512" t="s">
        <v>641</v>
      </c>
      <c r="K512" t="s">
        <v>53</v>
      </c>
      <c r="L512" s="4">
        <v>42102</v>
      </c>
      <c r="M512" s="4"/>
      <c r="N512">
        <v>46</v>
      </c>
      <c r="AE512">
        <v>1</v>
      </c>
    </row>
    <row r="513" spans="1:31" x14ac:dyDescent="0.2">
      <c r="A513" s="9">
        <v>2010765</v>
      </c>
      <c r="C513" t="s">
        <v>1835</v>
      </c>
      <c r="D513" t="s">
        <v>1836</v>
      </c>
      <c r="E513" t="s">
        <v>948</v>
      </c>
      <c r="F513" t="s">
        <v>948</v>
      </c>
      <c r="G513" t="s">
        <v>639</v>
      </c>
      <c r="H513" t="s">
        <v>639</v>
      </c>
      <c r="I513" t="s">
        <v>783</v>
      </c>
      <c r="J513" t="s">
        <v>641</v>
      </c>
      <c r="K513" t="s">
        <v>53</v>
      </c>
      <c r="L513" s="4">
        <v>2</v>
      </c>
      <c r="M513" s="4"/>
      <c r="N513">
        <v>46</v>
      </c>
    </row>
    <row r="514" spans="1:31" x14ac:dyDescent="0.2">
      <c r="A514" s="9">
        <v>2009587</v>
      </c>
      <c r="C514" t="s">
        <v>1837</v>
      </c>
      <c r="D514" t="s">
        <v>1838</v>
      </c>
      <c r="E514" t="s">
        <v>1839</v>
      </c>
      <c r="F514" t="s">
        <v>1840</v>
      </c>
      <c r="G514" t="s">
        <v>639</v>
      </c>
      <c r="H514" t="s">
        <v>639</v>
      </c>
      <c r="I514" t="s">
        <v>783</v>
      </c>
      <c r="J514" t="s">
        <v>641</v>
      </c>
      <c r="K514" t="s">
        <v>53</v>
      </c>
      <c r="L514" s="4">
        <v>43545</v>
      </c>
      <c r="M514" s="4"/>
      <c r="N514">
        <v>46</v>
      </c>
      <c r="AE514">
        <v>1</v>
      </c>
    </row>
    <row r="515" spans="1:31" x14ac:dyDescent="0.2">
      <c r="A515" s="9">
        <v>2009179</v>
      </c>
      <c r="C515" t="s">
        <v>1841</v>
      </c>
      <c r="D515" t="s">
        <v>1842</v>
      </c>
      <c r="E515" t="s">
        <v>899</v>
      </c>
      <c r="F515" t="s">
        <v>942</v>
      </c>
      <c r="G515" t="s">
        <v>639</v>
      </c>
      <c r="H515" t="s">
        <v>639</v>
      </c>
      <c r="I515" t="s">
        <v>783</v>
      </c>
      <c r="J515" t="s">
        <v>641</v>
      </c>
      <c r="K515" t="s">
        <v>53</v>
      </c>
      <c r="L515" s="4">
        <v>43145</v>
      </c>
      <c r="M515" s="4"/>
      <c r="N515">
        <v>46</v>
      </c>
      <c r="AE515">
        <v>1</v>
      </c>
    </row>
    <row r="516" spans="1:31" x14ac:dyDescent="0.2">
      <c r="A516" s="9">
        <v>2008741</v>
      </c>
      <c r="C516" t="s">
        <v>1843</v>
      </c>
      <c r="D516" t="s">
        <v>1844</v>
      </c>
      <c r="E516" t="s">
        <v>899</v>
      </c>
      <c r="F516" t="s">
        <v>1845</v>
      </c>
      <c r="G516" t="s">
        <v>639</v>
      </c>
      <c r="H516" t="s">
        <v>639</v>
      </c>
      <c r="I516" t="s">
        <v>783</v>
      </c>
      <c r="J516" t="s">
        <v>641</v>
      </c>
      <c r="K516" t="s">
        <v>53</v>
      </c>
      <c r="L516" s="4">
        <v>42751</v>
      </c>
      <c r="M516" s="4"/>
      <c r="N516">
        <v>46.200000762939453</v>
      </c>
      <c r="AE516">
        <v>1</v>
      </c>
    </row>
    <row r="517" spans="1:31" x14ac:dyDescent="0.2">
      <c r="A517" s="9">
        <v>2008749</v>
      </c>
      <c r="C517" t="s">
        <v>1846</v>
      </c>
      <c r="D517" t="s">
        <v>1847</v>
      </c>
      <c r="E517" t="s">
        <v>899</v>
      </c>
      <c r="F517" t="s">
        <v>940</v>
      </c>
      <c r="G517" t="s">
        <v>639</v>
      </c>
      <c r="H517" t="s">
        <v>639</v>
      </c>
      <c r="I517" t="s">
        <v>783</v>
      </c>
      <c r="J517" t="s">
        <v>641</v>
      </c>
      <c r="K517" t="s">
        <v>53</v>
      </c>
      <c r="L517" s="4">
        <v>42769</v>
      </c>
      <c r="M517" s="4"/>
      <c r="N517">
        <v>46</v>
      </c>
      <c r="AE517">
        <v>1</v>
      </c>
    </row>
    <row r="518" spans="1:31" x14ac:dyDescent="0.2">
      <c r="A518" s="9">
        <v>1000006</v>
      </c>
      <c r="D518" t="s">
        <v>12</v>
      </c>
      <c r="G518" t="s">
        <v>639</v>
      </c>
      <c r="H518" t="s">
        <v>639</v>
      </c>
      <c r="I518" t="s">
        <v>640</v>
      </c>
      <c r="J518" t="s">
        <v>641</v>
      </c>
      <c r="K518" t="s">
        <v>53</v>
      </c>
      <c r="L518" s="4">
        <v>40976</v>
      </c>
      <c r="M518" s="4"/>
      <c r="N518">
        <v>46</v>
      </c>
      <c r="Q518">
        <v>0</v>
      </c>
      <c r="R518">
        <v>0</v>
      </c>
      <c r="T518">
        <v>0</v>
      </c>
      <c r="AE518">
        <v>1</v>
      </c>
    </row>
    <row r="519" spans="1:31" x14ac:dyDescent="0.2">
      <c r="A519" s="9">
        <v>2008940</v>
      </c>
      <c r="C519" t="s">
        <v>1848</v>
      </c>
      <c r="D519" t="s">
        <v>12</v>
      </c>
      <c r="E519" t="s">
        <v>899</v>
      </c>
      <c r="F519" t="s">
        <v>1849</v>
      </c>
      <c r="G519" t="s">
        <v>639</v>
      </c>
      <c r="H519" t="s">
        <v>639</v>
      </c>
      <c r="I519" t="s">
        <v>783</v>
      </c>
      <c r="J519" t="s">
        <v>641</v>
      </c>
      <c r="K519" t="s">
        <v>53</v>
      </c>
      <c r="L519" s="4">
        <v>42991</v>
      </c>
      <c r="M519" s="4"/>
      <c r="N519">
        <v>46</v>
      </c>
      <c r="AE519">
        <v>1</v>
      </c>
    </row>
    <row r="520" spans="1:31" x14ac:dyDescent="0.2">
      <c r="A520" s="9">
        <v>2008000</v>
      </c>
      <c r="C520" t="s">
        <v>1850</v>
      </c>
      <c r="D520" t="s">
        <v>1851</v>
      </c>
      <c r="E520" t="s">
        <v>899</v>
      </c>
      <c r="F520" t="s">
        <v>1840</v>
      </c>
      <c r="G520" t="s">
        <v>639</v>
      </c>
      <c r="H520" t="s">
        <v>639</v>
      </c>
      <c r="I520" t="s">
        <v>783</v>
      </c>
      <c r="J520" t="s">
        <v>641</v>
      </c>
      <c r="K520" t="s">
        <v>53</v>
      </c>
      <c r="L520" s="4">
        <v>42096</v>
      </c>
      <c r="M520" s="4"/>
      <c r="N520">
        <v>46.200000762939453</v>
      </c>
      <c r="AE520">
        <v>1</v>
      </c>
    </row>
    <row r="521" spans="1:31" x14ac:dyDescent="0.2">
      <c r="A521" s="9">
        <v>2007980</v>
      </c>
      <c r="C521" t="s">
        <v>1852</v>
      </c>
      <c r="D521" t="s">
        <v>1853</v>
      </c>
      <c r="E521" t="s">
        <v>899</v>
      </c>
      <c r="F521" t="s">
        <v>1854</v>
      </c>
      <c r="G521" t="s">
        <v>639</v>
      </c>
      <c r="H521" t="s">
        <v>639</v>
      </c>
      <c r="I521" t="s">
        <v>783</v>
      </c>
      <c r="J521" t="s">
        <v>641</v>
      </c>
      <c r="K521" t="s">
        <v>53</v>
      </c>
      <c r="L521" s="4">
        <v>43634</v>
      </c>
      <c r="M521" s="4"/>
      <c r="N521">
        <v>46</v>
      </c>
      <c r="AE521">
        <v>1</v>
      </c>
    </row>
    <row r="522" spans="1:31" x14ac:dyDescent="0.2">
      <c r="A522" s="9">
        <v>2009167</v>
      </c>
      <c r="C522" t="s">
        <v>1858</v>
      </c>
      <c r="D522" t="s">
        <v>1856</v>
      </c>
      <c r="E522" t="s">
        <v>899</v>
      </c>
      <c r="F522" t="s">
        <v>946</v>
      </c>
      <c r="G522" t="s">
        <v>639</v>
      </c>
      <c r="H522" t="s">
        <v>639</v>
      </c>
      <c r="I522" t="s">
        <v>783</v>
      </c>
      <c r="J522" t="s">
        <v>641</v>
      </c>
      <c r="K522" t="s">
        <v>53</v>
      </c>
      <c r="L522" s="4">
        <v>43136</v>
      </c>
      <c r="M522" s="4"/>
      <c r="N522">
        <v>46</v>
      </c>
      <c r="AE522">
        <v>1</v>
      </c>
    </row>
    <row r="523" spans="1:31" x14ac:dyDescent="0.2">
      <c r="A523" s="9">
        <v>2008001</v>
      </c>
      <c r="C523" t="s">
        <v>1855</v>
      </c>
      <c r="D523" t="s">
        <v>1856</v>
      </c>
      <c r="E523" t="s">
        <v>899</v>
      </c>
      <c r="F523" t="s">
        <v>1840</v>
      </c>
      <c r="G523" t="s">
        <v>639</v>
      </c>
      <c r="H523" t="s">
        <v>639</v>
      </c>
      <c r="I523" t="s">
        <v>783</v>
      </c>
      <c r="J523" t="s">
        <v>641</v>
      </c>
      <c r="K523" t="s">
        <v>53</v>
      </c>
      <c r="L523" s="4">
        <v>42096</v>
      </c>
      <c r="M523" s="4"/>
      <c r="N523">
        <v>46</v>
      </c>
      <c r="AE523">
        <v>1</v>
      </c>
    </row>
    <row r="524" spans="1:31" x14ac:dyDescent="0.2">
      <c r="A524" s="9">
        <v>2009180</v>
      </c>
      <c r="C524" t="s">
        <v>1859</v>
      </c>
      <c r="D524" t="s">
        <v>1856</v>
      </c>
      <c r="E524" t="s">
        <v>899</v>
      </c>
      <c r="F524" t="s">
        <v>942</v>
      </c>
      <c r="G524" t="s">
        <v>639</v>
      </c>
      <c r="H524" t="s">
        <v>639</v>
      </c>
      <c r="I524" t="s">
        <v>783</v>
      </c>
      <c r="J524" t="s">
        <v>641</v>
      </c>
      <c r="K524" t="s">
        <v>53</v>
      </c>
      <c r="L524" s="4">
        <v>43145</v>
      </c>
      <c r="M524" s="4"/>
      <c r="N524">
        <v>46</v>
      </c>
      <c r="AE524">
        <v>1</v>
      </c>
    </row>
    <row r="525" spans="1:31" x14ac:dyDescent="0.2">
      <c r="A525" s="9">
        <v>2008925</v>
      </c>
      <c r="C525" t="s">
        <v>1857</v>
      </c>
      <c r="D525" t="s">
        <v>1856</v>
      </c>
      <c r="E525" t="s">
        <v>899</v>
      </c>
      <c r="F525" t="s">
        <v>1845</v>
      </c>
      <c r="G525" t="s">
        <v>639</v>
      </c>
      <c r="H525" t="s">
        <v>639</v>
      </c>
      <c r="I525" t="s">
        <v>783</v>
      </c>
      <c r="J525" t="s">
        <v>641</v>
      </c>
      <c r="K525" t="s">
        <v>53</v>
      </c>
      <c r="L525" s="4">
        <v>42957</v>
      </c>
      <c r="M525" s="4"/>
      <c r="N525">
        <v>46</v>
      </c>
      <c r="AE525">
        <v>1</v>
      </c>
    </row>
    <row r="526" spans="1:31" x14ac:dyDescent="0.2">
      <c r="A526" s="9">
        <v>2009166</v>
      </c>
      <c r="C526" t="s">
        <v>1860</v>
      </c>
      <c r="D526" t="s">
        <v>1861</v>
      </c>
      <c r="E526" t="s">
        <v>899</v>
      </c>
      <c r="F526" t="s">
        <v>946</v>
      </c>
      <c r="G526" t="s">
        <v>639</v>
      </c>
      <c r="H526" t="s">
        <v>639</v>
      </c>
      <c r="I526" t="s">
        <v>783</v>
      </c>
      <c r="J526" t="s">
        <v>641</v>
      </c>
      <c r="K526" t="s">
        <v>53</v>
      </c>
      <c r="L526" s="4">
        <v>43136</v>
      </c>
      <c r="M526" s="4"/>
      <c r="N526">
        <v>46.200000762939453</v>
      </c>
      <c r="AE526">
        <v>1</v>
      </c>
    </row>
    <row r="527" spans="1:31" x14ac:dyDescent="0.2">
      <c r="A527" s="9">
        <v>2009053</v>
      </c>
      <c r="C527" t="s">
        <v>1862</v>
      </c>
      <c r="D527" t="s">
        <v>1863</v>
      </c>
      <c r="E527" t="s">
        <v>899</v>
      </c>
      <c r="F527" t="s">
        <v>1864</v>
      </c>
      <c r="G527" t="s">
        <v>639</v>
      </c>
      <c r="H527" t="s">
        <v>639</v>
      </c>
      <c r="I527" t="s">
        <v>783</v>
      </c>
      <c r="J527" t="s">
        <v>641</v>
      </c>
      <c r="K527" t="s">
        <v>53</v>
      </c>
      <c r="L527" s="4">
        <v>43053</v>
      </c>
      <c r="M527" s="4"/>
      <c r="N527">
        <v>46.200000762939453</v>
      </c>
      <c r="AE527">
        <v>1</v>
      </c>
    </row>
    <row r="528" spans="1:31" x14ac:dyDescent="0.2">
      <c r="A528" s="9">
        <v>2008404</v>
      </c>
      <c r="C528" t="s">
        <v>1865</v>
      </c>
      <c r="D528" t="s">
        <v>1866</v>
      </c>
      <c r="E528" t="s">
        <v>899</v>
      </c>
      <c r="F528" t="s">
        <v>963</v>
      </c>
      <c r="G528" t="s">
        <v>639</v>
      </c>
      <c r="H528" t="s">
        <v>639</v>
      </c>
      <c r="I528" t="s">
        <v>783</v>
      </c>
      <c r="J528" t="s">
        <v>641</v>
      </c>
      <c r="K528" t="s">
        <v>53</v>
      </c>
      <c r="L528" s="4">
        <v>42468</v>
      </c>
      <c r="M528" s="4"/>
      <c r="N528">
        <v>46.200000762939453</v>
      </c>
      <c r="AE528">
        <v>1</v>
      </c>
    </row>
    <row r="529" spans="1:31" x14ac:dyDescent="0.2">
      <c r="A529" s="9">
        <v>2008185</v>
      </c>
      <c r="C529" t="s">
        <v>1867</v>
      </c>
      <c r="D529" t="s">
        <v>1868</v>
      </c>
      <c r="E529" t="s">
        <v>899</v>
      </c>
      <c r="F529" t="s">
        <v>899</v>
      </c>
      <c r="G529" t="s">
        <v>639</v>
      </c>
      <c r="H529" t="s">
        <v>639</v>
      </c>
      <c r="I529" t="s">
        <v>783</v>
      </c>
      <c r="J529" t="s">
        <v>641</v>
      </c>
      <c r="K529" t="s">
        <v>53</v>
      </c>
      <c r="L529" s="4">
        <v>42290</v>
      </c>
      <c r="M529" s="4"/>
      <c r="N529">
        <v>46.200000762939453</v>
      </c>
      <c r="AE529">
        <v>1</v>
      </c>
    </row>
    <row r="530" spans="1:31" x14ac:dyDescent="0.2">
      <c r="A530" s="9">
        <v>2009055</v>
      </c>
      <c r="C530" t="s">
        <v>1869</v>
      </c>
      <c r="D530" t="s">
        <v>1870</v>
      </c>
      <c r="E530" t="s">
        <v>899</v>
      </c>
      <c r="F530" t="s">
        <v>1871</v>
      </c>
      <c r="G530" t="s">
        <v>639</v>
      </c>
      <c r="H530" t="s">
        <v>639</v>
      </c>
      <c r="I530" t="s">
        <v>783</v>
      </c>
      <c r="J530" t="s">
        <v>641</v>
      </c>
      <c r="K530" t="s">
        <v>53</v>
      </c>
      <c r="L530" s="4">
        <v>43053</v>
      </c>
      <c r="M530" s="4"/>
      <c r="N530">
        <v>46.5</v>
      </c>
      <c r="AE530">
        <v>1</v>
      </c>
    </row>
    <row r="531" spans="1:31" x14ac:dyDescent="0.2">
      <c r="A531" s="9">
        <v>2007830</v>
      </c>
      <c r="C531" t="s">
        <v>1872</v>
      </c>
      <c r="D531" t="s">
        <v>1873</v>
      </c>
      <c r="E531" t="s">
        <v>967</v>
      </c>
      <c r="F531" t="s">
        <v>967</v>
      </c>
      <c r="G531" t="s">
        <v>639</v>
      </c>
      <c r="H531" t="s">
        <v>639</v>
      </c>
      <c r="I531" t="s">
        <v>783</v>
      </c>
      <c r="J531" t="s">
        <v>641</v>
      </c>
      <c r="K531" t="s">
        <v>54</v>
      </c>
      <c r="L531" s="4">
        <v>41876</v>
      </c>
      <c r="M531" s="4"/>
      <c r="N531">
        <v>18.399999618530273</v>
      </c>
      <c r="AE531">
        <v>1</v>
      </c>
    </row>
    <row r="532" spans="1:31" x14ac:dyDescent="0.2">
      <c r="A532" s="9">
        <v>9230</v>
      </c>
      <c r="D532" t="s">
        <v>717</v>
      </c>
      <c r="G532" t="s">
        <v>639</v>
      </c>
      <c r="H532" t="s">
        <v>684</v>
      </c>
      <c r="I532" t="s">
        <v>685</v>
      </c>
      <c r="J532" t="s">
        <v>686</v>
      </c>
      <c r="K532" t="s">
        <v>54</v>
      </c>
      <c r="L532" s="4">
        <v>41640</v>
      </c>
      <c r="M532" s="4"/>
      <c r="N532">
        <v>0.2199999988079071</v>
      </c>
      <c r="O532">
        <v>5.000000074505806E-2</v>
      </c>
      <c r="P532">
        <v>0.20999999344348907</v>
      </c>
      <c r="AE532">
        <v>1</v>
      </c>
    </row>
    <row r="533" spans="1:31" x14ac:dyDescent="0.2">
      <c r="A533" s="9">
        <v>9220</v>
      </c>
      <c r="D533" t="s">
        <v>718</v>
      </c>
      <c r="G533" t="s">
        <v>639</v>
      </c>
      <c r="H533" t="s">
        <v>684</v>
      </c>
      <c r="I533" t="s">
        <v>685</v>
      </c>
      <c r="J533" t="s">
        <v>686</v>
      </c>
      <c r="K533" t="s">
        <v>54</v>
      </c>
      <c r="L533" s="4">
        <v>41640</v>
      </c>
      <c r="M533" s="4"/>
      <c r="N533">
        <v>0.15000000596046448</v>
      </c>
      <c r="O533">
        <v>1.9999999552965164E-2</v>
      </c>
      <c r="P533">
        <v>0.20999999344348907</v>
      </c>
      <c r="AE533">
        <v>1</v>
      </c>
    </row>
    <row r="534" spans="1:31" x14ac:dyDescent="0.2">
      <c r="A534" s="9">
        <v>2010435</v>
      </c>
      <c r="C534" t="s">
        <v>1874</v>
      </c>
      <c r="D534" t="s">
        <v>1875</v>
      </c>
      <c r="E534" t="s">
        <v>793</v>
      </c>
      <c r="F534" t="s">
        <v>793</v>
      </c>
      <c r="G534" t="s">
        <v>639</v>
      </c>
      <c r="H534" t="s">
        <v>639</v>
      </c>
      <c r="I534" t="s">
        <v>772</v>
      </c>
      <c r="J534" t="s">
        <v>729</v>
      </c>
      <c r="K534" t="s">
        <v>53</v>
      </c>
      <c r="L534" s="4">
        <v>2</v>
      </c>
      <c r="M534" s="4"/>
      <c r="AE534">
        <v>1</v>
      </c>
    </row>
    <row r="535" spans="1:31" x14ac:dyDescent="0.2">
      <c r="A535" s="9">
        <v>2009390</v>
      </c>
      <c r="C535" t="s">
        <v>1876</v>
      </c>
      <c r="D535" t="s">
        <v>22</v>
      </c>
      <c r="E535" t="s">
        <v>1877</v>
      </c>
      <c r="F535" t="s">
        <v>1878</v>
      </c>
      <c r="G535" t="s">
        <v>639</v>
      </c>
      <c r="H535" t="s">
        <v>639</v>
      </c>
      <c r="I535" t="s">
        <v>783</v>
      </c>
      <c r="J535" t="s">
        <v>647</v>
      </c>
      <c r="K535" t="s">
        <v>54</v>
      </c>
      <c r="L535" s="4">
        <v>43360</v>
      </c>
      <c r="M535" s="4"/>
      <c r="Y535">
        <v>11</v>
      </c>
      <c r="AE535">
        <v>1.35</v>
      </c>
    </row>
    <row r="536" spans="1:31" x14ac:dyDescent="0.2">
      <c r="A536" s="9">
        <v>2009391</v>
      </c>
      <c r="C536" t="s">
        <v>1879</v>
      </c>
      <c r="D536" t="s">
        <v>1880</v>
      </c>
      <c r="E536" t="s">
        <v>1877</v>
      </c>
      <c r="F536" t="s">
        <v>1878</v>
      </c>
      <c r="G536" t="s">
        <v>639</v>
      </c>
      <c r="H536" t="s">
        <v>639</v>
      </c>
      <c r="I536" t="s">
        <v>783</v>
      </c>
      <c r="J536" t="s">
        <v>647</v>
      </c>
      <c r="K536" t="s">
        <v>54</v>
      </c>
      <c r="L536" s="4">
        <v>43360</v>
      </c>
      <c r="M536" s="4"/>
      <c r="Z536">
        <v>11.5</v>
      </c>
      <c r="AE536">
        <v>1.34</v>
      </c>
    </row>
    <row r="537" spans="1:31" x14ac:dyDescent="0.2">
      <c r="A537" s="9">
        <v>2008635</v>
      </c>
      <c r="C537" t="s">
        <v>1881</v>
      </c>
      <c r="D537" t="s">
        <v>1882</v>
      </c>
      <c r="E537" t="s">
        <v>1883</v>
      </c>
      <c r="F537" t="s">
        <v>1884</v>
      </c>
      <c r="G537" t="s">
        <v>639</v>
      </c>
      <c r="H537" t="s">
        <v>639</v>
      </c>
      <c r="I537" t="s">
        <v>783</v>
      </c>
      <c r="J537" t="s">
        <v>641</v>
      </c>
      <c r="K537" t="s">
        <v>54</v>
      </c>
      <c r="L537" s="4">
        <v>42683</v>
      </c>
      <c r="M537" s="4"/>
      <c r="N537">
        <v>10</v>
      </c>
      <c r="O537">
        <v>40</v>
      </c>
      <c r="P537">
        <v>20</v>
      </c>
      <c r="R537">
        <v>2.5</v>
      </c>
      <c r="V537">
        <v>8.5000000894069672E-2</v>
      </c>
      <c r="W537">
        <v>8.5000000894069672E-2</v>
      </c>
      <c r="X537">
        <v>0.17000000178813934</v>
      </c>
      <c r="Y537">
        <v>3.5000000149011612E-2</v>
      </c>
      <c r="Z537">
        <v>8.5000000894069672E-2</v>
      </c>
      <c r="AA537">
        <v>1.2000000569969416E-3</v>
      </c>
      <c r="AE537">
        <v>1.72</v>
      </c>
    </row>
    <row r="538" spans="1:31" x14ac:dyDescent="0.2">
      <c r="A538" s="9">
        <v>2010732</v>
      </c>
      <c r="C538" t="s">
        <v>1885</v>
      </c>
      <c r="D538" t="s">
        <v>1886</v>
      </c>
      <c r="E538" t="s">
        <v>972</v>
      </c>
      <c r="F538" t="s">
        <v>1466</v>
      </c>
      <c r="G538" t="s">
        <v>639</v>
      </c>
      <c r="H538" t="s">
        <v>639</v>
      </c>
      <c r="I538" t="s">
        <v>772</v>
      </c>
      <c r="J538" t="s">
        <v>729</v>
      </c>
      <c r="K538" t="s">
        <v>54</v>
      </c>
      <c r="L538" s="4">
        <v>2</v>
      </c>
      <c r="M538" s="4"/>
      <c r="T538">
        <v>0.40999999642372131</v>
      </c>
      <c r="V538">
        <v>0.18000000715255737</v>
      </c>
      <c r="W538">
        <v>9.0000003576278687E-2</v>
      </c>
      <c r="AE538">
        <v>1</v>
      </c>
    </row>
    <row r="539" spans="1:31" x14ac:dyDescent="0.2">
      <c r="A539" s="9">
        <v>2008344</v>
      </c>
      <c r="C539" t="s">
        <v>1887</v>
      </c>
      <c r="D539" t="s">
        <v>1888</v>
      </c>
      <c r="E539" t="s">
        <v>1889</v>
      </c>
      <c r="F539" t="s">
        <v>1890</v>
      </c>
      <c r="G539" t="s">
        <v>639</v>
      </c>
      <c r="H539" t="s">
        <v>639</v>
      </c>
      <c r="I539" t="s">
        <v>772</v>
      </c>
      <c r="J539" t="s">
        <v>647</v>
      </c>
      <c r="K539" t="s">
        <v>54</v>
      </c>
      <c r="L539" s="4">
        <v>2</v>
      </c>
      <c r="M539" s="4"/>
      <c r="Y539">
        <v>9.8999996185302734</v>
      </c>
      <c r="AE539">
        <v>1</v>
      </c>
    </row>
    <row r="540" spans="1:31" x14ac:dyDescent="0.2">
      <c r="A540" s="9">
        <v>2009526</v>
      </c>
      <c r="C540" t="s">
        <v>1891</v>
      </c>
      <c r="D540" t="s">
        <v>1892</v>
      </c>
      <c r="E540" t="s">
        <v>1702</v>
      </c>
      <c r="F540" t="s">
        <v>1893</v>
      </c>
      <c r="G540" t="s">
        <v>639</v>
      </c>
      <c r="H540" t="s">
        <v>684</v>
      </c>
      <c r="I540" t="s">
        <v>772</v>
      </c>
      <c r="J540" t="s">
        <v>686</v>
      </c>
      <c r="K540" t="s">
        <v>53</v>
      </c>
      <c r="L540" s="4">
        <v>2</v>
      </c>
      <c r="M540" s="4"/>
      <c r="N540">
        <v>8</v>
      </c>
      <c r="O540">
        <v>3</v>
      </c>
      <c r="P540">
        <v>5</v>
      </c>
      <c r="AC540">
        <v>63</v>
      </c>
      <c r="AE540">
        <v>1</v>
      </c>
    </row>
    <row r="541" spans="1:31" x14ac:dyDescent="0.2">
      <c r="A541" s="9">
        <v>2009984</v>
      </c>
      <c r="C541" t="s">
        <v>1894</v>
      </c>
      <c r="D541" t="s">
        <v>1895</v>
      </c>
      <c r="E541" t="s">
        <v>1896</v>
      </c>
      <c r="F541" t="s">
        <v>1897</v>
      </c>
      <c r="G541" t="s">
        <v>639</v>
      </c>
      <c r="H541" t="s">
        <v>639</v>
      </c>
      <c r="I541" t="s">
        <v>772</v>
      </c>
      <c r="J541" t="s">
        <v>729</v>
      </c>
      <c r="K541" t="s">
        <v>53</v>
      </c>
      <c r="L541" s="4">
        <v>2</v>
      </c>
      <c r="M541" s="4"/>
      <c r="AE541">
        <v>1</v>
      </c>
    </row>
    <row r="542" spans="1:31" x14ac:dyDescent="0.2">
      <c r="A542" s="9">
        <v>2006815</v>
      </c>
      <c r="C542" t="s">
        <v>1898</v>
      </c>
      <c r="D542" t="s">
        <v>1899</v>
      </c>
      <c r="E542" t="s">
        <v>1900</v>
      </c>
      <c r="F542" t="s">
        <v>1900</v>
      </c>
      <c r="G542" t="s">
        <v>639</v>
      </c>
      <c r="H542" t="s">
        <v>684</v>
      </c>
      <c r="I542" t="s">
        <v>772</v>
      </c>
      <c r="J542" t="s">
        <v>686</v>
      </c>
      <c r="K542" t="s">
        <v>53</v>
      </c>
      <c r="L542" s="4">
        <v>2</v>
      </c>
      <c r="M542" s="4"/>
      <c r="N542">
        <v>6</v>
      </c>
      <c r="P542">
        <v>6</v>
      </c>
      <c r="T542">
        <v>16</v>
      </c>
      <c r="AE542">
        <v>1</v>
      </c>
    </row>
    <row r="543" spans="1:31" x14ac:dyDescent="0.2">
      <c r="A543" s="9">
        <v>2006816</v>
      </c>
      <c r="C543" t="s">
        <v>1901</v>
      </c>
      <c r="D543" t="s">
        <v>1902</v>
      </c>
      <c r="E543" t="s">
        <v>1900</v>
      </c>
      <c r="F543" t="s">
        <v>1900</v>
      </c>
      <c r="G543" t="s">
        <v>639</v>
      </c>
      <c r="H543" t="s">
        <v>684</v>
      </c>
      <c r="I543" t="s">
        <v>772</v>
      </c>
      <c r="J543" t="s">
        <v>686</v>
      </c>
      <c r="K543" t="s">
        <v>53</v>
      </c>
      <c r="L543" s="4">
        <v>2</v>
      </c>
      <c r="M543" s="4"/>
      <c r="N543">
        <v>6</v>
      </c>
      <c r="P543">
        <v>6</v>
      </c>
      <c r="T543">
        <v>16</v>
      </c>
      <c r="AE543">
        <v>1</v>
      </c>
    </row>
    <row r="544" spans="1:31" x14ac:dyDescent="0.2">
      <c r="A544" s="9">
        <v>2010070</v>
      </c>
      <c r="C544" t="s">
        <v>1903</v>
      </c>
      <c r="D544" t="s">
        <v>1904</v>
      </c>
      <c r="E544" t="s">
        <v>1011</v>
      </c>
      <c r="F544" t="s">
        <v>1011</v>
      </c>
      <c r="G544" t="s">
        <v>639</v>
      </c>
      <c r="H544" t="s">
        <v>639</v>
      </c>
      <c r="I544" t="s">
        <v>772</v>
      </c>
      <c r="J544" t="s">
        <v>729</v>
      </c>
      <c r="K544" t="s">
        <v>53</v>
      </c>
      <c r="L544" s="4">
        <v>2</v>
      </c>
      <c r="M544" s="4"/>
      <c r="AE544">
        <v>1</v>
      </c>
    </row>
    <row r="545" spans="1:31" x14ac:dyDescent="0.2">
      <c r="A545" s="9">
        <v>2007656</v>
      </c>
      <c r="C545" t="s">
        <v>1905</v>
      </c>
      <c r="D545" t="s">
        <v>1906</v>
      </c>
      <c r="E545" t="s">
        <v>988</v>
      </c>
      <c r="F545" t="s">
        <v>989</v>
      </c>
      <c r="G545" t="s">
        <v>639</v>
      </c>
      <c r="H545" t="s">
        <v>639</v>
      </c>
      <c r="I545" t="s">
        <v>772</v>
      </c>
      <c r="J545" t="s">
        <v>729</v>
      </c>
      <c r="K545" t="s">
        <v>54</v>
      </c>
      <c r="L545" s="4">
        <v>2</v>
      </c>
      <c r="M545" s="4"/>
      <c r="N545">
        <v>3</v>
      </c>
      <c r="P545">
        <v>12</v>
      </c>
      <c r="AE545">
        <v>1.17</v>
      </c>
    </row>
    <row r="546" spans="1:31" x14ac:dyDescent="0.2">
      <c r="A546" s="9">
        <v>2007655</v>
      </c>
      <c r="C546" t="s">
        <v>1907</v>
      </c>
      <c r="D546" t="s">
        <v>1908</v>
      </c>
      <c r="E546" t="s">
        <v>988</v>
      </c>
      <c r="F546" t="s">
        <v>989</v>
      </c>
      <c r="G546" t="s">
        <v>639</v>
      </c>
      <c r="H546" t="s">
        <v>639</v>
      </c>
      <c r="I546" t="s">
        <v>772</v>
      </c>
      <c r="J546" t="s">
        <v>729</v>
      </c>
      <c r="K546" t="s">
        <v>54</v>
      </c>
      <c r="L546" s="4">
        <v>2</v>
      </c>
      <c r="M546" s="4"/>
      <c r="N546">
        <v>5</v>
      </c>
      <c r="AE546">
        <v>1.1399999999999999</v>
      </c>
    </row>
    <row r="547" spans="1:31" x14ac:dyDescent="0.2">
      <c r="A547" s="9">
        <v>2007606</v>
      </c>
      <c r="C547" t="s">
        <v>1909</v>
      </c>
      <c r="D547" t="s">
        <v>1910</v>
      </c>
      <c r="E547" t="s">
        <v>988</v>
      </c>
      <c r="F547" t="s">
        <v>989</v>
      </c>
      <c r="G547" t="s">
        <v>639</v>
      </c>
      <c r="H547" t="s">
        <v>639</v>
      </c>
      <c r="I547" t="s">
        <v>772</v>
      </c>
      <c r="J547" t="s">
        <v>729</v>
      </c>
      <c r="K547" t="s">
        <v>54</v>
      </c>
      <c r="L547" s="4">
        <v>2</v>
      </c>
      <c r="M547" s="4"/>
      <c r="N547">
        <v>3.5</v>
      </c>
      <c r="R547">
        <v>5</v>
      </c>
      <c r="AE547">
        <v>1.3</v>
      </c>
    </row>
    <row r="548" spans="1:31" x14ac:dyDescent="0.2">
      <c r="A548" s="9">
        <v>2007744</v>
      </c>
      <c r="C548" t="s">
        <v>1911</v>
      </c>
      <c r="D548" t="s">
        <v>1912</v>
      </c>
      <c r="E548" t="s">
        <v>1913</v>
      </c>
      <c r="F548" t="s">
        <v>1914</v>
      </c>
      <c r="G548" t="s">
        <v>639</v>
      </c>
      <c r="H548" t="s">
        <v>639</v>
      </c>
      <c r="I548" t="s">
        <v>772</v>
      </c>
      <c r="J548" t="s">
        <v>729</v>
      </c>
      <c r="K548" t="s">
        <v>54</v>
      </c>
      <c r="L548" s="4">
        <v>2</v>
      </c>
      <c r="M548" s="4"/>
      <c r="N548">
        <v>1.4999999664723873E-2</v>
      </c>
      <c r="O548">
        <v>2.0000000949949026E-3</v>
      </c>
      <c r="P548">
        <v>1.9999999552965164E-2</v>
      </c>
      <c r="AE548">
        <v>1</v>
      </c>
    </row>
    <row r="549" spans="1:31" x14ac:dyDescent="0.2">
      <c r="A549" s="9">
        <v>2005195</v>
      </c>
      <c r="C549" t="s">
        <v>1915</v>
      </c>
      <c r="D549" t="s">
        <v>1916</v>
      </c>
      <c r="E549" t="s">
        <v>1917</v>
      </c>
      <c r="F549" t="s">
        <v>1918</v>
      </c>
      <c r="G549" t="s">
        <v>639</v>
      </c>
      <c r="H549" t="s">
        <v>639</v>
      </c>
      <c r="I549" t="s">
        <v>772</v>
      </c>
      <c r="J549" t="s">
        <v>729</v>
      </c>
      <c r="K549" t="s">
        <v>54</v>
      </c>
      <c r="L549" s="4">
        <v>40333</v>
      </c>
      <c r="M549" s="4"/>
      <c r="AE549">
        <v>1</v>
      </c>
    </row>
    <row r="550" spans="1:31" x14ac:dyDescent="0.2">
      <c r="A550" s="9">
        <v>2006656</v>
      </c>
      <c r="C550" t="s">
        <v>1919</v>
      </c>
      <c r="D550" t="s">
        <v>1920</v>
      </c>
      <c r="E550" t="s">
        <v>1921</v>
      </c>
      <c r="F550" t="s">
        <v>1921</v>
      </c>
      <c r="G550" t="s">
        <v>639</v>
      </c>
      <c r="H550" t="s">
        <v>639</v>
      </c>
      <c r="I550" t="s">
        <v>772</v>
      </c>
      <c r="J550" t="s">
        <v>729</v>
      </c>
      <c r="K550" t="s">
        <v>53</v>
      </c>
      <c r="L550" s="4">
        <v>2</v>
      </c>
      <c r="M550" s="4"/>
      <c r="AC550">
        <v>60</v>
      </c>
      <c r="AE550">
        <v>1</v>
      </c>
    </row>
    <row r="551" spans="1:31" x14ac:dyDescent="0.2">
      <c r="A551" s="9">
        <v>2006654</v>
      </c>
      <c r="C551" t="s">
        <v>1922</v>
      </c>
      <c r="D551" t="s">
        <v>1923</v>
      </c>
      <c r="E551" t="s">
        <v>1921</v>
      </c>
      <c r="F551" t="s">
        <v>1921</v>
      </c>
      <c r="G551" t="s">
        <v>639</v>
      </c>
      <c r="H551" t="s">
        <v>639</v>
      </c>
      <c r="I551" t="s">
        <v>772</v>
      </c>
      <c r="J551" t="s">
        <v>729</v>
      </c>
      <c r="K551" t="s">
        <v>53</v>
      </c>
      <c r="L551" s="4">
        <v>2</v>
      </c>
      <c r="M551" s="4"/>
      <c r="AC551">
        <v>85</v>
      </c>
      <c r="AE551">
        <v>1</v>
      </c>
    </row>
    <row r="552" spans="1:31" x14ac:dyDescent="0.2">
      <c r="A552" s="9">
        <v>2010733</v>
      </c>
      <c r="C552" t="s">
        <v>1924</v>
      </c>
      <c r="D552" t="s">
        <v>1925</v>
      </c>
      <c r="E552" t="s">
        <v>972</v>
      </c>
      <c r="F552" t="s">
        <v>1466</v>
      </c>
      <c r="G552" t="s">
        <v>639</v>
      </c>
      <c r="H552" t="s">
        <v>639</v>
      </c>
      <c r="I552" t="s">
        <v>772</v>
      </c>
      <c r="J552" t="s">
        <v>729</v>
      </c>
      <c r="K552" t="s">
        <v>54</v>
      </c>
      <c r="L552" s="4">
        <v>2</v>
      </c>
      <c r="M552" s="4"/>
      <c r="T552">
        <v>0.36000001430511475</v>
      </c>
      <c r="AE552">
        <v>1</v>
      </c>
    </row>
    <row r="553" spans="1:31" x14ac:dyDescent="0.2">
      <c r="A553" s="9">
        <v>2009789</v>
      </c>
      <c r="C553" t="s">
        <v>1926</v>
      </c>
      <c r="D553" t="s">
        <v>1927</v>
      </c>
      <c r="E553" t="s">
        <v>781</v>
      </c>
      <c r="F553" t="s">
        <v>1928</v>
      </c>
      <c r="G553" t="s">
        <v>639</v>
      </c>
      <c r="H553" t="s">
        <v>639</v>
      </c>
      <c r="I553" t="s">
        <v>772</v>
      </c>
      <c r="J553" t="s">
        <v>729</v>
      </c>
      <c r="K553" t="s">
        <v>54</v>
      </c>
      <c r="L553" s="4">
        <v>2</v>
      </c>
      <c r="M553" s="4"/>
      <c r="N553">
        <v>3.5999999046325684</v>
      </c>
      <c r="O553">
        <v>27.5</v>
      </c>
      <c r="V553">
        <v>6.5</v>
      </c>
      <c r="AE553">
        <v>1</v>
      </c>
    </row>
    <row r="554" spans="1:31" x14ac:dyDescent="0.2">
      <c r="A554" s="9">
        <v>2009788</v>
      </c>
      <c r="C554" t="s">
        <v>1929</v>
      </c>
      <c r="D554" t="s">
        <v>1930</v>
      </c>
      <c r="E554" t="s">
        <v>781</v>
      </c>
      <c r="F554" t="s">
        <v>1928</v>
      </c>
      <c r="G554" t="s">
        <v>639</v>
      </c>
      <c r="H554" t="s">
        <v>639</v>
      </c>
      <c r="I554" t="s">
        <v>772</v>
      </c>
      <c r="J554" t="s">
        <v>729</v>
      </c>
      <c r="K554" t="s">
        <v>54</v>
      </c>
      <c r="L554" s="4">
        <v>2</v>
      </c>
      <c r="M554" s="4"/>
      <c r="N554">
        <v>7.6999998092651367</v>
      </c>
      <c r="O554">
        <v>4.6999998092651367</v>
      </c>
      <c r="P554">
        <v>4.5999999046325684</v>
      </c>
      <c r="V554">
        <v>2.3000000044703484E-2</v>
      </c>
      <c r="W554">
        <v>1.2000000104308128E-2</v>
      </c>
      <c r="X554">
        <v>2.500000037252903E-2</v>
      </c>
      <c r="Y554">
        <v>4.1999999433755875E-2</v>
      </c>
      <c r="Z554">
        <v>4.1000001132488251E-2</v>
      </c>
      <c r="AA554">
        <v>4.0000001899898052E-3</v>
      </c>
      <c r="AE554">
        <v>1</v>
      </c>
    </row>
    <row r="555" spans="1:31" x14ac:dyDescent="0.2">
      <c r="A555" s="9">
        <v>2005201</v>
      </c>
      <c r="C555" t="s">
        <v>1931</v>
      </c>
      <c r="D555" t="s">
        <v>1932</v>
      </c>
      <c r="E555" t="s">
        <v>1933</v>
      </c>
      <c r="F555" t="s">
        <v>1933</v>
      </c>
      <c r="G555" t="s">
        <v>639</v>
      </c>
      <c r="H555" t="s">
        <v>639</v>
      </c>
      <c r="I555" t="s">
        <v>772</v>
      </c>
      <c r="J555" t="s">
        <v>729</v>
      </c>
      <c r="K555" t="s">
        <v>53</v>
      </c>
      <c r="L555" s="4">
        <v>40459</v>
      </c>
      <c r="M555" s="4"/>
      <c r="AE555">
        <v>1</v>
      </c>
    </row>
    <row r="556" spans="1:31" x14ac:dyDescent="0.2">
      <c r="A556" s="9">
        <v>2008018</v>
      </c>
      <c r="C556" t="s">
        <v>1934</v>
      </c>
      <c r="D556" t="s">
        <v>1935</v>
      </c>
      <c r="E556" t="s">
        <v>815</v>
      </c>
      <c r="F556" t="s">
        <v>816</v>
      </c>
      <c r="G556" t="s">
        <v>639</v>
      </c>
      <c r="H556" t="s">
        <v>639</v>
      </c>
      <c r="I556" t="s">
        <v>783</v>
      </c>
      <c r="J556" t="s">
        <v>641</v>
      </c>
      <c r="K556" t="s">
        <v>53</v>
      </c>
      <c r="L556" s="4">
        <v>42095</v>
      </c>
      <c r="M556" s="4"/>
      <c r="N556">
        <v>15</v>
      </c>
      <c r="O556">
        <v>5</v>
      </c>
      <c r="P556">
        <v>20</v>
      </c>
      <c r="R556">
        <v>2</v>
      </c>
      <c r="T556">
        <v>8</v>
      </c>
      <c r="V556">
        <v>9.9999997764825821E-3</v>
      </c>
      <c r="Y556">
        <v>1.9999999552965164E-2</v>
      </c>
      <c r="AE556">
        <v>1</v>
      </c>
    </row>
    <row r="557" spans="1:31" x14ac:dyDescent="0.2">
      <c r="A557" s="9">
        <v>2008033</v>
      </c>
      <c r="C557" t="s">
        <v>1936</v>
      </c>
      <c r="D557" t="s">
        <v>1937</v>
      </c>
      <c r="E557" t="s">
        <v>815</v>
      </c>
      <c r="F557" t="s">
        <v>816</v>
      </c>
      <c r="G557" t="s">
        <v>639</v>
      </c>
      <c r="H557" t="s">
        <v>639</v>
      </c>
      <c r="I557" t="s">
        <v>783</v>
      </c>
      <c r="J557" t="s">
        <v>641</v>
      </c>
      <c r="K557" t="s">
        <v>53</v>
      </c>
      <c r="L557" s="4">
        <v>42114</v>
      </c>
      <c r="M557" s="4"/>
      <c r="N557">
        <v>12</v>
      </c>
      <c r="O557">
        <v>12</v>
      </c>
      <c r="P557">
        <v>17</v>
      </c>
      <c r="R557">
        <v>2</v>
      </c>
      <c r="T557">
        <v>8</v>
      </c>
      <c r="V557">
        <v>9.9999997764825821E-3</v>
      </c>
      <c r="Y557">
        <v>1.9999999552965164E-2</v>
      </c>
      <c r="AE557">
        <v>1</v>
      </c>
    </row>
    <row r="558" spans="1:31" x14ac:dyDescent="0.2">
      <c r="A558" s="9">
        <v>2008034</v>
      </c>
      <c r="C558" t="s">
        <v>1938</v>
      </c>
      <c r="D558" t="s">
        <v>1939</v>
      </c>
      <c r="E558" t="s">
        <v>815</v>
      </c>
      <c r="F558" t="s">
        <v>816</v>
      </c>
      <c r="G558" t="s">
        <v>639</v>
      </c>
      <c r="H558" t="s">
        <v>639</v>
      </c>
      <c r="I558" t="s">
        <v>783</v>
      </c>
      <c r="J558" t="s">
        <v>641</v>
      </c>
      <c r="K558" t="s">
        <v>53</v>
      </c>
      <c r="L558" s="4">
        <v>42114</v>
      </c>
      <c r="M558" s="4"/>
      <c r="N558">
        <v>20</v>
      </c>
      <c r="O558">
        <v>5</v>
      </c>
      <c r="P558">
        <v>10</v>
      </c>
      <c r="R558">
        <v>3.2000000476837158</v>
      </c>
      <c r="T558">
        <v>5</v>
      </c>
      <c r="X558">
        <v>0.30000001192092896</v>
      </c>
      <c r="AE558">
        <v>1</v>
      </c>
    </row>
    <row r="559" spans="1:31" x14ac:dyDescent="0.2">
      <c r="A559" s="9">
        <v>2007470</v>
      </c>
      <c r="C559" t="s">
        <v>1940</v>
      </c>
      <c r="D559" t="s">
        <v>1941</v>
      </c>
      <c r="E559" t="s">
        <v>790</v>
      </c>
      <c r="F559" t="s">
        <v>782</v>
      </c>
      <c r="G559" t="s">
        <v>639</v>
      </c>
      <c r="H559" t="s">
        <v>639</v>
      </c>
      <c r="I559" t="s">
        <v>783</v>
      </c>
      <c r="J559" t="s">
        <v>641</v>
      </c>
      <c r="K559" t="s">
        <v>54</v>
      </c>
      <c r="L559" s="4">
        <v>41774</v>
      </c>
      <c r="M559" s="4"/>
      <c r="N559">
        <v>23</v>
      </c>
      <c r="R559">
        <v>2.5</v>
      </c>
      <c r="T559">
        <v>5</v>
      </c>
      <c r="AE559">
        <v>1.1000000000000001</v>
      </c>
    </row>
    <row r="560" spans="1:31" x14ac:dyDescent="0.2">
      <c r="A560" s="9">
        <v>1000027</v>
      </c>
      <c r="D560" t="s">
        <v>669</v>
      </c>
      <c r="G560" t="s">
        <v>639</v>
      </c>
      <c r="H560" t="s">
        <v>639</v>
      </c>
      <c r="I560" t="s">
        <v>640</v>
      </c>
      <c r="J560" t="s">
        <v>641</v>
      </c>
      <c r="K560" t="s">
        <v>53</v>
      </c>
      <c r="L560" s="4">
        <v>40976</v>
      </c>
      <c r="M560" s="4"/>
      <c r="N560">
        <v>2.5</v>
      </c>
      <c r="O560">
        <v>0</v>
      </c>
      <c r="P560">
        <v>8</v>
      </c>
      <c r="Q560">
        <v>0</v>
      </c>
      <c r="R560">
        <v>0</v>
      </c>
      <c r="T560">
        <v>0</v>
      </c>
      <c r="AE560">
        <v>1</v>
      </c>
    </row>
    <row r="561" spans="1:31" x14ac:dyDescent="0.2">
      <c r="A561" s="9">
        <v>2006904</v>
      </c>
      <c r="C561" t="s">
        <v>1942</v>
      </c>
      <c r="D561" t="s">
        <v>1943</v>
      </c>
      <c r="E561" t="s">
        <v>1361</v>
      </c>
      <c r="F561" t="s">
        <v>1361</v>
      </c>
      <c r="G561" t="s">
        <v>639</v>
      </c>
      <c r="H561" t="s">
        <v>639</v>
      </c>
      <c r="I561" t="s">
        <v>772</v>
      </c>
      <c r="J561" t="s">
        <v>729</v>
      </c>
      <c r="K561" t="s">
        <v>54</v>
      </c>
      <c r="L561" s="4">
        <v>2</v>
      </c>
      <c r="M561" s="4"/>
      <c r="N561">
        <v>5</v>
      </c>
      <c r="V561">
        <v>0.20000000298023224</v>
      </c>
      <c r="W561">
        <v>5.000000074505806E-2</v>
      </c>
      <c r="X561">
        <v>0.10000000149011612</v>
      </c>
      <c r="Y561">
        <v>0.20000000298023224</v>
      </c>
      <c r="Z561">
        <v>0.20000000298023224</v>
      </c>
      <c r="AC561">
        <v>18</v>
      </c>
      <c r="AE561">
        <v>1.2</v>
      </c>
    </row>
    <row r="562" spans="1:31" x14ac:dyDescent="0.2">
      <c r="A562" s="9">
        <v>2007490</v>
      </c>
      <c r="C562" t="s">
        <v>1944</v>
      </c>
      <c r="D562" t="s">
        <v>1945</v>
      </c>
      <c r="E562" t="s">
        <v>1360</v>
      </c>
      <c r="F562" t="s">
        <v>1361</v>
      </c>
      <c r="G562" t="s">
        <v>639</v>
      </c>
      <c r="H562" t="s">
        <v>639</v>
      </c>
      <c r="I562" t="s">
        <v>772</v>
      </c>
      <c r="J562" t="s">
        <v>729</v>
      </c>
      <c r="K562" t="s">
        <v>54</v>
      </c>
      <c r="L562" s="4">
        <v>2</v>
      </c>
      <c r="M562" s="4"/>
      <c r="AA562">
        <v>3</v>
      </c>
      <c r="AC562">
        <v>20</v>
      </c>
      <c r="AE562">
        <v>1.2</v>
      </c>
    </row>
    <row r="563" spans="1:31" x14ac:dyDescent="0.2">
      <c r="A563" s="9">
        <v>2006535</v>
      </c>
      <c r="C563" t="s">
        <v>1946</v>
      </c>
      <c r="D563" t="s">
        <v>1947</v>
      </c>
      <c r="E563" t="s">
        <v>1948</v>
      </c>
      <c r="F563" t="s">
        <v>1948</v>
      </c>
      <c r="G563" t="s">
        <v>639</v>
      </c>
      <c r="H563" t="s">
        <v>639</v>
      </c>
      <c r="I563" t="s">
        <v>772</v>
      </c>
      <c r="J563" t="s">
        <v>729</v>
      </c>
      <c r="K563" t="s">
        <v>53</v>
      </c>
      <c r="L563" s="4">
        <v>2</v>
      </c>
      <c r="M563" s="4"/>
      <c r="AE563">
        <v>1</v>
      </c>
    </row>
    <row r="564" spans="1:31" x14ac:dyDescent="0.2">
      <c r="A564" s="9">
        <v>2010367</v>
      </c>
      <c r="C564" t="s">
        <v>1949</v>
      </c>
      <c r="D564" t="s">
        <v>1950</v>
      </c>
      <c r="E564" t="s">
        <v>1951</v>
      </c>
      <c r="F564" t="s">
        <v>1948</v>
      </c>
      <c r="G564" t="s">
        <v>639</v>
      </c>
      <c r="H564" t="s">
        <v>639</v>
      </c>
      <c r="I564" t="s">
        <v>772</v>
      </c>
      <c r="J564" t="s">
        <v>729</v>
      </c>
      <c r="K564" t="s">
        <v>54</v>
      </c>
      <c r="L564" s="4">
        <v>2</v>
      </c>
      <c r="M564" s="4"/>
      <c r="Q564">
        <v>16.799999237060547</v>
      </c>
      <c r="AE564">
        <v>1</v>
      </c>
    </row>
    <row r="565" spans="1:31" x14ac:dyDescent="0.2">
      <c r="A565" s="9">
        <v>2010368</v>
      </c>
      <c r="C565" t="s">
        <v>1952</v>
      </c>
      <c r="D565" t="s">
        <v>1953</v>
      </c>
      <c r="E565" t="s">
        <v>1951</v>
      </c>
      <c r="F565" t="s">
        <v>1948</v>
      </c>
      <c r="G565" t="s">
        <v>639</v>
      </c>
      <c r="H565" t="s">
        <v>639</v>
      </c>
      <c r="I565" t="s">
        <v>772</v>
      </c>
      <c r="J565" t="s">
        <v>729</v>
      </c>
      <c r="K565" t="s">
        <v>54</v>
      </c>
      <c r="L565" s="4">
        <v>2</v>
      </c>
      <c r="M565" s="4"/>
      <c r="AE565">
        <v>1</v>
      </c>
    </row>
    <row r="566" spans="1:31" x14ac:dyDescent="0.2">
      <c r="A566" s="9">
        <v>2009004</v>
      </c>
      <c r="C566" t="s">
        <v>1954</v>
      </c>
      <c r="D566" t="s">
        <v>1955</v>
      </c>
      <c r="E566" t="s">
        <v>1951</v>
      </c>
      <c r="F566" t="s">
        <v>1948</v>
      </c>
      <c r="G566" t="s">
        <v>639</v>
      </c>
      <c r="H566" t="s">
        <v>639</v>
      </c>
      <c r="I566" t="s">
        <v>772</v>
      </c>
      <c r="J566" t="s">
        <v>647</v>
      </c>
      <c r="K566" t="s">
        <v>54</v>
      </c>
      <c r="L566" s="4">
        <v>2</v>
      </c>
      <c r="M566" s="4"/>
      <c r="AE566">
        <v>1</v>
      </c>
    </row>
    <row r="567" spans="1:31" x14ac:dyDescent="0.2">
      <c r="A567" s="9">
        <v>2008041</v>
      </c>
      <c r="C567" t="s">
        <v>1956</v>
      </c>
      <c r="D567" t="s">
        <v>1957</v>
      </c>
      <c r="E567" t="s">
        <v>815</v>
      </c>
      <c r="F567" t="s">
        <v>816</v>
      </c>
      <c r="G567" t="s">
        <v>639</v>
      </c>
      <c r="H567" t="s">
        <v>639</v>
      </c>
      <c r="I567" t="s">
        <v>783</v>
      </c>
      <c r="J567" t="s">
        <v>641</v>
      </c>
      <c r="K567" t="s">
        <v>53</v>
      </c>
      <c r="L567" s="4">
        <v>42114</v>
      </c>
      <c r="M567" s="4"/>
      <c r="N567">
        <v>12</v>
      </c>
      <c r="O567">
        <v>8</v>
      </c>
      <c r="P567">
        <v>17</v>
      </c>
      <c r="R567">
        <v>2</v>
      </c>
      <c r="T567">
        <v>6</v>
      </c>
      <c r="V567">
        <v>9.9999997764825821E-3</v>
      </c>
      <c r="X567">
        <v>5.9999998658895493E-2</v>
      </c>
      <c r="Y567">
        <v>1.9999999552965164E-2</v>
      </c>
      <c r="AE567">
        <v>1</v>
      </c>
    </row>
    <row r="568" spans="1:31" x14ac:dyDescent="0.2">
      <c r="A568" s="9">
        <v>2008040</v>
      </c>
      <c r="C568" t="s">
        <v>1958</v>
      </c>
      <c r="D568" t="s">
        <v>1959</v>
      </c>
      <c r="E568" t="s">
        <v>815</v>
      </c>
      <c r="F568" t="s">
        <v>816</v>
      </c>
      <c r="G568" t="s">
        <v>639</v>
      </c>
      <c r="H568" t="s">
        <v>639</v>
      </c>
      <c r="I568" t="s">
        <v>783</v>
      </c>
      <c r="J568" t="s">
        <v>641</v>
      </c>
      <c r="K568" t="s">
        <v>53</v>
      </c>
      <c r="L568" s="4">
        <v>42114</v>
      </c>
      <c r="M568" s="4"/>
      <c r="N568">
        <v>24</v>
      </c>
      <c r="O568">
        <v>5</v>
      </c>
      <c r="P568">
        <v>5</v>
      </c>
      <c r="R568">
        <v>2</v>
      </c>
      <c r="T568">
        <v>5</v>
      </c>
      <c r="V568">
        <v>9.9999997764825821E-3</v>
      </c>
      <c r="X568">
        <v>5.9999998658895493E-2</v>
      </c>
      <c r="Y568">
        <v>1.9999999552965164E-2</v>
      </c>
      <c r="AE568">
        <v>1</v>
      </c>
    </row>
    <row r="569" spans="1:31" x14ac:dyDescent="0.2">
      <c r="A569" s="9">
        <v>2006958</v>
      </c>
      <c r="C569" t="s">
        <v>1960</v>
      </c>
      <c r="D569" t="s">
        <v>1961</v>
      </c>
      <c r="E569" t="s">
        <v>948</v>
      </c>
      <c r="F569" t="s">
        <v>948</v>
      </c>
      <c r="G569" t="s">
        <v>639</v>
      </c>
      <c r="H569" t="s">
        <v>639</v>
      </c>
      <c r="I569" t="s">
        <v>783</v>
      </c>
      <c r="J569" t="s">
        <v>641</v>
      </c>
      <c r="K569" t="s">
        <v>54</v>
      </c>
      <c r="L569" s="4">
        <v>41253</v>
      </c>
      <c r="M569" s="4"/>
      <c r="N569">
        <v>4</v>
      </c>
      <c r="O569">
        <v>14</v>
      </c>
      <c r="AE569">
        <v>1.6</v>
      </c>
    </row>
    <row r="570" spans="1:31" x14ac:dyDescent="0.2">
      <c r="A570" s="9">
        <v>1000114</v>
      </c>
      <c r="D570" t="s">
        <v>670</v>
      </c>
      <c r="G570" t="s">
        <v>639</v>
      </c>
      <c r="H570" t="s">
        <v>639</v>
      </c>
      <c r="I570" t="s">
        <v>640</v>
      </c>
      <c r="J570" t="s">
        <v>641</v>
      </c>
      <c r="K570" t="s">
        <v>54</v>
      </c>
      <c r="L570" s="4">
        <v>43381</v>
      </c>
      <c r="M570" s="4"/>
      <c r="N570">
        <v>8</v>
      </c>
      <c r="O570">
        <v>24</v>
      </c>
      <c r="AE570">
        <v>1.4</v>
      </c>
    </row>
    <row r="571" spans="1:31" x14ac:dyDescent="0.2">
      <c r="A571" s="9">
        <v>2006963</v>
      </c>
      <c r="C571" t="s">
        <v>1962</v>
      </c>
      <c r="D571" t="s">
        <v>1963</v>
      </c>
      <c r="E571" t="s">
        <v>948</v>
      </c>
      <c r="F571" t="s">
        <v>948</v>
      </c>
      <c r="G571" t="s">
        <v>639</v>
      </c>
      <c r="H571" t="s">
        <v>639</v>
      </c>
      <c r="I571" t="s">
        <v>783</v>
      </c>
      <c r="J571" t="s">
        <v>641</v>
      </c>
      <c r="K571" t="s">
        <v>54</v>
      </c>
      <c r="L571" s="4">
        <v>41478</v>
      </c>
      <c r="M571" s="4"/>
      <c r="N571">
        <v>8</v>
      </c>
      <c r="O571">
        <v>24</v>
      </c>
      <c r="AE571">
        <v>1.3</v>
      </c>
    </row>
    <row r="572" spans="1:31" x14ac:dyDescent="0.2">
      <c r="A572" s="9">
        <v>2007922</v>
      </c>
      <c r="C572" t="s">
        <v>1964</v>
      </c>
      <c r="D572" t="s">
        <v>1965</v>
      </c>
      <c r="E572" t="s">
        <v>899</v>
      </c>
      <c r="F572" t="s">
        <v>1609</v>
      </c>
      <c r="G572" t="s">
        <v>639</v>
      </c>
      <c r="H572" t="s">
        <v>639</v>
      </c>
      <c r="I572" t="s">
        <v>783</v>
      </c>
      <c r="J572" t="s">
        <v>641</v>
      </c>
      <c r="K572" t="s">
        <v>53</v>
      </c>
      <c r="L572" s="4">
        <v>42011</v>
      </c>
      <c r="M572" s="4"/>
      <c r="N572">
        <v>15</v>
      </c>
      <c r="O572">
        <v>15</v>
      </c>
      <c r="P572">
        <v>15</v>
      </c>
      <c r="R572">
        <v>2</v>
      </c>
      <c r="T572">
        <v>9</v>
      </c>
      <c r="AE572">
        <v>1</v>
      </c>
    </row>
    <row r="573" spans="1:31" x14ac:dyDescent="0.2">
      <c r="A573" s="9">
        <v>2008142</v>
      </c>
      <c r="C573" t="s">
        <v>1966</v>
      </c>
      <c r="D573" t="s">
        <v>1967</v>
      </c>
      <c r="E573" t="s">
        <v>899</v>
      </c>
      <c r="F573" t="s">
        <v>1968</v>
      </c>
      <c r="G573" t="s">
        <v>639</v>
      </c>
      <c r="H573" t="s">
        <v>639</v>
      </c>
      <c r="I573" t="s">
        <v>783</v>
      </c>
      <c r="J573" t="s">
        <v>641</v>
      </c>
      <c r="K573" t="s">
        <v>53</v>
      </c>
      <c r="L573" s="4">
        <v>42221</v>
      </c>
      <c r="M573" s="4"/>
      <c r="N573">
        <v>8</v>
      </c>
      <c r="O573">
        <v>20</v>
      </c>
      <c r="P573">
        <v>30</v>
      </c>
      <c r="T573">
        <v>3</v>
      </c>
      <c r="V573">
        <v>1.4999999664723873E-2</v>
      </c>
      <c r="AE573">
        <v>1</v>
      </c>
    </row>
    <row r="574" spans="1:31" x14ac:dyDescent="0.2">
      <c r="A574" s="9">
        <v>2008632</v>
      </c>
      <c r="C574" t="s">
        <v>1969</v>
      </c>
      <c r="D574" t="s">
        <v>1970</v>
      </c>
      <c r="E574" t="s">
        <v>948</v>
      </c>
      <c r="F574" t="s">
        <v>1971</v>
      </c>
      <c r="G574" t="s">
        <v>639</v>
      </c>
      <c r="H574" t="s">
        <v>639</v>
      </c>
      <c r="I574" t="s">
        <v>783</v>
      </c>
      <c r="J574" t="s">
        <v>641</v>
      </c>
      <c r="K574" t="s">
        <v>53</v>
      </c>
      <c r="L574" s="4">
        <v>42681</v>
      </c>
      <c r="M574" s="4"/>
      <c r="N574">
        <v>8</v>
      </c>
      <c r="O574">
        <v>20</v>
      </c>
      <c r="P574">
        <v>30</v>
      </c>
      <c r="AE574">
        <v>1</v>
      </c>
    </row>
    <row r="575" spans="1:31" x14ac:dyDescent="0.2">
      <c r="A575" s="9">
        <v>2010497</v>
      </c>
      <c r="C575" t="s">
        <v>1972</v>
      </c>
      <c r="D575" t="s">
        <v>1973</v>
      </c>
      <c r="E575" t="s">
        <v>948</v>
      </c>
      <c r="F575" t="s">
        <v>946</v>
      </c>
      <c r="G575" t="s">
        <v>639</v>
      </c>
      <c r="H575" t="s">
        <v>639</v>
      </c>
      <c r="I575" t="s">
        <v>783</v>
      </c>
      <c r="J575" t="s">
        <v>641</v>
      </c>
      <c r="K575" t="s">
        <v>53</v>
      </c>
      <c r="L575" s="4">
        <v>44372</v>
      </c>
      <c r="M575" s="4"/>
      <c r="N575">
        <v>9</v>
      </c>
      <c r="O575">
        <v>22</v>
      </c>
      <c r="P575">
        <v>29</v>
      </c>
      <c r="T575">
        <v>2</v>
      </c>
      <c r="AE575">
        <v>1</v>
      </c>
    </row>
    <row r="576" spans="1:31" x14ac:dyDescent="0.2">
      <c r="A576" s="9">
        <v>2008558</v>
      </c>
      <c r="C576" t="s">
        <v>1974</v>
      </c>
      <c r="D576" t="s">
        <v>1975</v>
      </c>
      <c r="E576" t="s">
        <v>899</v>
      </c>
      <c r="F576" t="s">
        <v>1976</v>
      </c>
      <c r="G576" t="s">
        <v>639</v>
      </c>
      <c r="H576" t="s">
        <v>639</v>
      </c>
      <c r="I576" t="s">
        <v>783</v>
      </c>
      <c r="J576" t="s">
        <v>641</v>
      </c>
      <c r="K576" t="s">
        <v>53</v>
      </c>
      <c r="L576" s="4">
        <v>42604</v>
      </c>
      <c r="M576" s="4"/>
      <c r="N576">
        <v>15</v>
      </c>
      <c r="O576">
        <v>15</v>
      </c>
      <c r="P576">
        <v>15</v>
      </c>
      <c r="T576">
        <v>8</v>
      </c>
      <c r="AE576">
        <v>1</v>
      </c>
    </row>
    <row r="577" spans="1:31" x14ac:dyDescent="0.2">
      <c r="A577" s="9">
        <v>1000034</v>
      </c>
      <c r="D577" t="s">
        <v>671</v>
      </c>
      <c r="G577" t="s">
        <v>639</v>
      </c>
      <c r="H577" t="s">
        <v>639</v>
      </c>
      <c r="I577" t="s">
        <v>640</v>
      </c>
      <c r="J577" t="s">
        <v>641</v>
      </c>
      <c r="K577" t="s">
        <v>53</v>
      </c>
      <c r="L577" s="4">
        <v>40976</v>
      </c>
      <c r="M577" s="4"/>
      <c r="N577">
        <v>10</v>
      </c>
      <c r="O577">
        <v>10</v>
      </c>
      <c r="P577">
        <v>10</v>
      </c>
      <c r="Q577">
        <v>0</v>
      </c>
      <c r="R577">
        <v>0</v>
      </c>
      <c r="T577">
        <v>0</v>
      </c>
      <c r="AE577">
        <v>1</v>
      </c>
    </row>
    <row r="578" spans="1:31" x14ac:dyDescent="0.2">
      <c r="A578" s="9">
        <v>1000035</v>
      </c>
      <c r="D578" t="s">
        <v>672</v>
      </c>
      <c r="G578" t="s">
        <v>639</v>
      </c>
      <c r="H578" t="s">
        <v>639</v>
      </c>
      <c r="I578" t="s">
        <v>640</v>
      </c>
      <c r="J578" t="s">
        <v>641</v>
      </c>
      <c r="K578" t="s">
        <v>53</v>
      </c>
      <c r="L578" s="4">
        <v>40976</v>
      </c>
      <c r="M578" s="4"/>
      <c r="N578">
        <v>10</v>
      </c>
      <c r="O578">
        <v>10</v>
      </c>
      <c r="P578">
        <v>10</v>
      </c>
      <c r="Q578">
        <v>0</v>
      </c>
      <c r="R578">
        <v>0</v>
      </c>
      <c r="T578">
        <v>13</v>
      </c>
      <c r="AE578">
        <v>1</v>
      </c>
    </row>
    <row r="579" spans="1:31" x14ac:dyDescent="0.2">
      <c r="A579" s="9">
        <v>2008642</v>
      </c>
      <c r="C579" t="s">
        <v>1979</v>
      </c>
      <c r="D579" t="s">
        <v>1978</v>
      </c>
      <c r="E579" t="s">
        <v>899</v>
      </c>
      <c r="F579" t="s">
        <v>1971</v>
      </c>
      <c r="G579" t="s">
        <v>639</v>
      </c>
      <c r="H579" t="s">
        <v>639</v>
      </c>
      <c r="I579" t="s">
        <v>783</v>
      </c>
      <c r="J579" t="s">
        <v>641</v>
      </c>
      <c r="K579" t="s">
        <v>53</v>
      </c>
      <c r="L579" s="4">
        <v>42690</v>
      </c>
      <c r="M579" s="4"/>
      <c r="N579">
        <v>10</v>
      </c>
      <c r="O579">
        <v>26</v>
      </c>
      <c r="P579">
        <v>26</v>
      </c>
      <c r="AE579">
        <v>1</v>
      </c>
    </row>
    <row r="580" spans="1:31" x14ac:dyDescent="0.2">
      <c r="A580" s="9">
        <v>2009059</v>
      </c>
      <c r="C580" t="s">
        <v>1977</v>
      </c>
      <c r="D580" t="s">
        <v>1978</v>
      </c>
      <c r="E580" t="s">
        <v>948</v>
      </c>
      <c r="F580" t="s">
        <v>946</v>
      </c>
      <c r="G580" t="s">
        <v>639</v>
      </c>
      <c r="H580" t="s">
        <v>639</v>
      </c>
      <c r="I580" t="s">
        <v>783</v>
      </c>
      <c r="J580" t="s">
        <v>641</v>
      </c>
      <c r="K580" t="s">
        <v>53</v>
      </c>
      <c r="L580" s="4">
        <v>43060</v>
      </c>
      <c r="M580" s="4"/>
      <c r="N580">
        <v>10</v>
      </c>
      <c r="O580">
        <v>26</v>
      </c>
      <c r="P580">
        <v>26</v>
      </c>
      <c r="AE580">
        <v>1</v>
      </c>
    </row>
    <row r="581" spans="1:31" x14ac:dyDescent="0.2">
      <c r="A581" s="9">
        <v>1000033</v>
      </c>
      <c r="D581" t="s">
        <v>673</v>
      </c>
      <c r="G581" t="s">
        <v>639</v>
      </c>
      <c r="H581" t="s">
        <v>639</v>
      </c>
      <c r="I581" t="s">
        <v>640</v>
      </c>
      <c r="J581" t="s">
        <v>641</v>
      </c>
      <c r="K581" t="s">
        <v>53</v>
      </c>
      <c r="L581" s="4">
        <v>40976</v>
      </c>
      <c r="M581" s="4"/>
      <c r="N581">
        <v>12</v>
      </c>
      <c r="O581">
        <v>8</v>
      </c>
      <c r="P581">
        <v>10</v>
      </c>
      <c r="Q581">
        <v>0</v>
      </c>
      <c r="R581">
        <v>0</v>
      </c>
      <c r="T581">
        <v>0</v>
      </c>
      <c r="AE581">
        <v>1</v>
      </c>
    </row>
    <row r="582" spans="1:31" x14ac:dyDescent="0.2">
      <c r="A582" s="9">
        <v>2006961</v>
      </c>
      <c r="C582" t="s">
        <v>1980</v>
      </c>
      <c r="D582" t="s">
        <v>14</v>
      </c>
      <c r="E582" t="s">
        <v>948</v>
      </c>
      <c r="F582" t="s">
        <v>1212</v>
      </c>
      <c r="G582" t="s">
        <v>639</v>
      </c>
      <c r="H582" t="s">
        <v>639</v>
      </c>
      <c r="I582" t="s">
        <v>783</v>
      </c>
      <c r="J582" t="s">
        <v>641</v>
      </c>
      <c r="K582" t="s">
        <v>53</v>
      </c>
      <c r="L582" s="4">
        <v>41253</v>
      </c>
      <c r="M582" s="4"/>
      <c r="N582">
        <v>15</v>
      </c>
      <c r="O582">
        <v>15</v>
      </c>
      <c r="P582">
        <v>15</v>
      </c>
      <c r="AE582">
        <v>1</v>
      </c>
    </row>
    <row r="583" spans="1:31" x14ac:dyDescent="0.2">
      <c r="A583" s="9">
        <v>1000030</v>
      </c>
      <c r="D583" t="s">
        <v>14</v>
      </c>
      <c r="G583" t="s">
        <v>639</v>
      </c>
      <c r="H583" t="s">
        <v>639</v>
      </c>
      <c r="I583" t="s">
        <v>640</v>
      </c>
      <c r="J583" t="s">
        <v>641</v>
      </c>
      <c r="K583" t="s">
        <v>53</v>
      </c>
      <c r="L583" s="4">
        <v>40976</v>
      </c>
      <c r="M583" s="4"/>
      <c r="N583">
        <v>15</v>
      </c>
      <c r="O583">
        <v>15</v>
      </c>
      <c r="P583">
        <v>15</v>
      </c>
      <c r="Q583">
        <v>0</v>
      </c>
      <c r="R583">
        <v>0</v>
      </c>
      <c r="T583">
        <v>0</v>
      </c>
      <c r="AE583">
        <v>1</v>
      </c>
    </row>
    <row r="584" spans="1:31" x14ac:dyDescent="0.2">
      <c r="A584" s="9">
        <v>1000031</v>
      </c>
      <c r="D584" t="s">
        <v>674</v>
      </c>
      <c r="G584" t="s">
        <v>639</v>
      </c>
      <c r="H584" t="s">
        <v>639</v>
      </c>
      <c r="I584" t="s">
        <v>640</v>
      </c>
      <c r="J584" t="s">
        <v>641</v>
      </c>
      <c r="K584" t="s">
        <v>53</v>
      </c>
      <c r="L584" s="4">
        <v>40976</v>
      </c>
      <c r="M584" s="4"/>
      <c r="N584">
        <v>17</v>
      </c>
      <c r="O584">
        <v>13</v>
      </c>
      <c r="P584">
        <v>13</v>
      </c>
      <c r="Q584">
        <v>0</v>
      </c>
      <c r="R584">
        <v>0</v>
      </c>
      <c r="T584">
        <v>0</v>
      </c>
      <c r="AE584">
        <v>1</v>
      </c>
    </row>
    <row r="585" spans="1:31" x14ac:dyDescent="0.2">
      <c r="A585" s="9">
        <v>1000032</v>
      </c>
      <c r="D585" t="s">
        <v>675</v>
      </c>
      <c r="G585" t="s">
        <v>639</v>
      </c>
      <c r="H585" t="s">
        <v>639</v>
      </c>
      <c r="I585" t="s">
        <v>640</v>
      </c>
      <c r="J585" t="s">
        <v>641</v>
      </c>
      <c r="K585" t="s">
        <v>53</v>
      </c>
      <c r="L585" s="4">
        <v>40976</v>
      </c>
      <c r="M585" s="4"/>
      <c r="N585">
        <v>25</v>
      </c>
      <c r="O585">
        <v>8</v>
      </c>
      <c r="P585">
        <v>8</v>
      </c>
      <c r="Q585">
        <v>0</v>
      </c>
      <c r="R585">
        <v>0</v>
      </c>
      <c r="T585">
        <v>0</v>
      </c>
      <c r="AE585">
        <v>1</v>
      </c>
    </row>
    <row r="586" spans="1:31" x14ac:dyDescent="0.2">
      <c r="A586" s="9">
        <v>2009339</v>
      </c>
      <c r="C586" t="s">
        <v>1981</v>
      </c>
      <c r="D586" t="s">
        <v>1982</v>
      </c>
      <c r="E586" t="s">
        <v>1983</v>
      </c>
      <c r="F586" t="s">
        <v>1984</v>
      </c>
      <c r="G586" t="s">
        <v>639</v>
      </c>
      <c r="H586" t="s">
        <v>639</v>
      </c>
      <c r="I586" t="s">
        <v>783</v>
      </c>
      <c r="J586" t="s">
        <v>641</v>
      </c>
      <c r="K586" t="s">
        <v>53</v>
      </c>
      <c r="L586" s="4">
        <v>43326</v>
      </c>
      <c r="M586" s="4"/>
      <c r="N586">
        <v>6</v>
      </c>
      <c r="O586">
        <v>18</v>
      </c>
      <c r="P586">
        <v>34</v>
      </c>
      <c r="T586">
        <v>2</v>
      </c>
      <c r="AE586">
        <v>1</v>
      </c>
    </row>
    <row r="587" spans="1:31" x14ac:dyDescent="0.2">
      <c r="A587" s="9">
        <v>2009037</v>
      </c>
      <c r="C587" t="s">
        <v>1985</v>
      </c>
      <c r="D587" t="s">
        <v>1986</v>
      </c>
      <c r="E587" t="s">
        <v>899</v>
      </c>
      <c r="F587" t="s">
        <v>1984</v>
      </c>
      <c r="G587" t="s">
        <v>639</v>
      </c>
      <c r="H587" t="s">
        <v>639</v>
      </c>
      <c r="I587" t="s">
        <v>783</v>
      </c>
      <c r="J587" t="s">
        <v>641</v>
      </c>
      <c r="K587" t="s">
        <v>53</v>
      </c>
      <c r="L587" s="4">
        <v>43053</v>
      </c>
      <c r="M587" s="4"/>
      <c r="N587">
        <v>7</v>
      </c>
      <c r="O587">
        <v>12</v>
      </c>
      <c r="P587">
        <v>32</v>
      </c>
      <c r="AE587">
        <v>1</v>
      </c>
    </row>
    <row r="588" spans="1:31" x14ac:dyDescent="0.2">
      <c r="A588" s="9">
        <v>2007924</v>
      </c>
      <c r="C588" t="s">
        <v>1994</v>
      </c>
      <c r="D588" t="s">
        <v>1988</v>
      </c>
      <c r="E588" t="s">
        <v>899</v>
      </c>
      <c r="F588" t="s">
        <v>1834</v>
      </c>
      <c r="G588" t="s">
        <v>639</v>
      </c>
      <c r="H588" t="s">
        <v>639</v>
      </c>
      <c r="I588" t="s">
        <v>783</v>
      </c>
      <c r="J588" t="s">
        <v>641</v>
      </c>
      <c r="K588" t="s">
        <v>53</v>
      </c>
      <c r="L588" s="4">
        <v>42013</v>
      </c>
      <c r="M588" s="4"/>
      <c r="N588">
        <v>9</v>
      </c>
      <c r="O588">
        <v>25</v>
      </c>
      <c r="P588">
        <v>25</v>
      </c>
      <c r="AE588">
        <v>1</v>
      </c>
    </row>
    <row r="589" spans="1:31" x14ac:dyDescent="0.2">
      <c r="A589" s="9">
        <v>2007920</v>
      </c>
      <c r="C589" t="s">
        <v>1990</v>
      </c>
      <c r="D589" t="s">
        <v>1988</v>
      </c>
      <c r="E589" t="s">
        <v>899</v>
      </c>
      <c r="F589" t="s">
        <v>1991</v>
      </c>
      <c r="G589" t="s">
        <v>639</v>
      </c>
      <c r="H589" t="s">
        <v>639</v>
      </c>
      <c r="I589" t="s">
        <v>783</v>
      </c>
      <c r="J589" t="s">
        <v>641</v>
      </c>
      <c r="K589" t="s">
        <v>53</v>
      </c>
      <c r="L589" s="4">
        <v>42011</v>
      </c>
      <c r="M589" s="4"/>
      <c r="N589">
        <v>9</v>
      </c>
      <c r="O589">
        <v>25</v>
      </c>
      <c r="P589">
        <v>25</v>
      </c>
      <c r="AE589">
        <v>1</v>
      </c>
    </row>
    <row r="590" spans="1:31" x14ac:dyDescent="0.2">
      <c r="A590" s="9">
        <v>2008111</v>
      </c>
      <c r="C590" t="s">
        <v>1992</v>
      </c>
      <c r="D590" t="s">
        <v>1988</v>
      </c>
      <c r="E590" t="s">
        <v>899</v>
      </c>
      <c r="F590" t="s">
        <v>1984</v>
      </c>
      <c r="G590" t="s">
        <v>639</v>
      </c>
      <c r="H590" t="s">
        <v>639</v>
      </c>
      <c r="I590" t="s">
        <v>783</v>
      </c>
      <c r="J590" t="s">
        <v>641</v>
      </c>
      <c r="K590" t="s">
        <v>53</v>
      </c>
      <c r="L590" s="4">
        <v>42200</v>
      </c>
      <c r="M590" s="4"/>
      <c r="N590">
        <v>9</v>
      </c>
      <c r="O590">
        <v>25</v>
      </c>
      <c r="P590">
        <v>25</v>
      </c>
      <c r="AE590">
        <v>1</v>
      </c>
    </row>
    <row r="591" spans="1:31" x14ac:dyDescent="0.2">
      <c r="A591" s="9">
        <v>2008059</v>
      </c>
      <c r="C591" t="s">
        <v>1993</v>
      </c>
      <c r="D591" t="s">
        <v>1988</v>
      </c>
      <c r="E591" t="s">
        <v>899</v>
      </c>
      <c r="F591" t="s">
        <v>1818</v>
      </c>
      <c r="G591" t="s">
        <v>639</v>
      </c>
      <c r="H591" t="s">
        <v>639</v>
      </c>
      <c r="I591" t="s">
        <v>783</v>
      </c>
      <c r="J591" t="s">
        <v>641</v>
      </c>
      <c r="K591" t="s">
        <v>53</v>
      </c>
      <c r="L591" s="4">
        <v>42146</v>
      </c>
      <c r="M591" s="4"/>
      <c r="N591">
        <v>9</v>
      </c>
      <c r="O591">
        <v>25</v>
      </c>
      <c r="P591">
        <v>25</v>
      </c>
      <c r="AE591">
        <v>1</v>
      </c>
    </row>
    <row r="592" spans="1:31" x14ac:dyDescent="0.2">
      <c r="A592" s="9">
        <v>2008322</v>
      </c>
      <c r="C592" t="s">
        <v>1987</v>
      </c>
      <c r="D592" t="s">
        <v>1988</v>
      </c>
      <c r="E592" t="s">
        <v>899</v>
      </c>
      <c r="F592" t="s">
        <v>1989</v>
      </c>
      <c r="G592" t="s">
        <v>639</v>
      </c>
      <c r="H592" t="s">
        <v>639</v>
      </c>
      <c r="I592" t="s">
        <v>783</v>
      </c>
      <c r="J592" t="s">
        <v>641</v>
      </c>
      <c r="K592" t="s">
        <v>53</v>
      </c>
      <c r="L592" s="4">
        <v>42390</v>
      </c>
      <c r="M592" s="4"/>
      <c r="N592">
        <v>9</v>
      </c>
      <c r="O592">
        <v>25</v>
      </c>
      <c r="P592">
        <v>25</v>
      </c>
      <c r="AE592">
        <v>1</v>
      </c>
    </row>
    <row r="593" spans="1:31" x14ac:dyDescent="0.2">
      <c r="A593" s="9">
        <v>2006773</v>
      </c>
      <c r="C593" t="s">
        <v>1995</v>
      </c>
      <c r="D593" t="s">
        <v>1996</v>
      </c>
      <c r="E593" t="s">
        <v>948</v>
      </c>
      <c r="F593" t="s">
        <v>1997</v>
      </c>
      <c r="G593" t="s">
        <v>639</v>
      </c>
      <c r="H593" t="s">
        <v>639</v>
      </c>
      <c r="I593" t="s">
        <v>783</v>
      </c>
      <c r="J593" t="s">
        <v>641</v>
      </c>
      <c r="K593" t="s">
        <v>53</v>
      </c>
      <c r="L593" s="4">
        <v>41068</v>
      </c>
      <c r="M593" s="4"/>
      <c r="N593">
        <v>9.5</v>
      </c>
      <c r="O593">
        <v>25</v>
      </c>
      <c r="P593">
        <v>25</v>
      </c>
      <c r="AE593">
        <v>1</v>
      </c>
    </row>
    <row r="594" spans="1:31" x14ac:dyDescent="0.2">
      <c r="A594" s="9">
        <v>2008702</v>
      </c>
      <c r="C594" t="s">
        <v>1998</v>
      </c>
      <c r="D594" t="s">
        <v>1999</v>
      </c>
      <c r="E594" t="s">
        <v>899</v>
      </c>
      <c r="F594" t="s">
        <v>1609</v>
      </c>
      <c r="G594" t="s">
        <v>639</v>
      </c>
      <c r="H594" t="s">
        <v>639</v>
      </c>
      <c r="I594" t="s">
        <v>783</v>
      </c>
      <c r="J594" t="s">
        <v>641</v>
      </c>
      <c r="K594" t="s">
        <v>53</v>
      </c>
      <c r="L594" s="4">
        <v>42717</v>
      </c>
      <c r="M594" s="4"/>
      <c r="N594">
        <v>8</v>
      </c>
      <c r="O594">
        <v>24</v>
      </c>
      <c r="P594">
        <v>24</v>
      </c>
      <c r="R594">
        <v>2</v>
      </c>
      <c r="AE594">
        <v>1</v>
      </c>
    </row>
    <row r="595" spans="1:31" x14ac:dyDescent="0.2">
      <c r="A595" s="9">
        <v>2007985</v>
      </c>
      <c r="C595" t="s">
        <v>2000</v>
      </c>
      <c r="D595" t="s">
        <v>2001</v>
      </c>
      <c r="E595" t="s">
        <v>899</v>
      </c>
      <c r="F595" t="s">
        <v>2002</v>
      </c>
      <c r="G595" t="s">
        <v>639</v>
      </c>
      <c r="H595" t="s">
        <v>639</v>
      </c>
      <c r="I595" t="s">
        <v>783</v>
      </c>
      <c r="J595" t="s">
        <v>641</v>
      </c>
      <c r="K595" t="s">
        <v>53</v>
      </c>
      <c r="L595" s="4">
        <v>42076</v>
      </c>
      <c r="M595" s="4"/>
      <c r="N595">
        <v>5</v>
      </c>
      <c r="O595">
        <v>16</v>
      </c>
      <c r="P595">
        <v>24</v>
      </c>
      <c r="R595">
        <v>4</v>
      </c>
      <c r="T595">
        <v>2.7999999523162842</v>
      </c>
      <c r="AE595">
        <v>1</v>
      </c>
    </row>
    <row r="596" spans="1:31" x14ac:dyDescent="0.2">
      <c r="A596" s="9">
        <v>2009095</v>
      </c>
      <c r="C596" t="s">
        <v>2003</v>
      </c>
      <c r="D596" t="s">
        <v>2004</v>
      </c>
      <c r="E596" t="s">
        <v>899</v>
      </c>
      <c r="F596" t="s">
        <v>1864</v>
      </c>
      <c r="G596" t="s">
        <v>639</v>
      </c>
      <c r="H596" t="s">
        <v>639</v>
      </c>
      <c r="I596" t="s">
        <v>783</v>
      </c>
      <c r="J596" t="s">
        <v>641</v>
      </c>
      <c r="K596" t="s">
        <v>53</v>
      </c>
      <c r="L596" s="4">
        <v>43082</v>
      </c>
      <c r="M596" s="4"/>
      <c r="N596">
        <v>15</v>
      </c>
      <c r="O596">
        <v>15</v>
      </c>
      <c r="P596">
        <v>15</v>
      </c>
      <c r="T596">
        <v>11</v>
      </c>
      <c r="AE596">
        <v>1</v>
      </c>
    </row>
    <row r="597" spans="1:31" x14ac:dyDescent="0.2">
      <c r="A597" s="9">
        <v>2009518</v>
      </c>
      <c r="C597" t="s">
        <v>2005</v>
      </c>
      <c r="D597" t="s">
        <v>2006</v>
      </c>
      <c r="E597" t="s">
        <v>948</v>
      </c>
      <c r="F597" t="s">
        <v>946</v>
      </c>
      <c r="G597" t="s">
        <v>639</v>
      </c>
      <c r="H597" t="s">
        <v>639</v>
      </c>
      <c r="I597" t="s">
        <v>783</v>
      </c>
      <c r="J597" t="s">
        <v>641</v>
      </c>
      <c r="K597" t="s">
        <v>53</v>
      </c>
      <c r="L597" s="4">
        <v>43493</v>
      </c>
      <c r="M597" s="4"/>
      <c r="N597">
        <v>15</v>
      </c>
      <c r="O597">
        <v>15</v>
      </c>
      <c r="P597">
        <v>15</v>
      </c>
      <c r="T597">
        <v>10</v>
      </c>
      <c r="AE597">
        <v>1</v>
      </c>
    </row>
    <row r="598" spans="1:31" x14ac:dyDescent="0.2">
      <c r="A598" s="9">
        <v>2007191</v>
      </c>
      <c r="C598" t="s">
        <v>2007</v>
      </c>
      <c r="D598" t="s">
        <v>2008</v>
      </c>
      <c r="E598" t="s">
        <v>899</v>
      </c>
      <c r="F598" t="s">
        <v>2009</v>
      </c>
      <c r="G598" t="s">
        <v>639</v>
      </c>
      <c r="H598" t="s">
        <v>639</v>
      </c>
      <c r="I598" t="s">
        <v>783</v>
      </c>
      <c r="J598" t="s">
        <v>641</v>
      </c>
      <c r="K598" t="s">
        <v>53</v>
      </c>
      <c r="L598" s="4">
        <v>41401</v>
      </c>
      <c r="M598" s="4"/>
      <c r="N598">
        <v>15</v>
      </c>
      <c r="O598">
        <v>15</v>
      </c>
      <c r="P598">
        <v>15</v>
      </c>
      <c r="T598">
        <v>11</v>
      </c>
      <c r="AE598">
        <v>1</v>
      </c>
    </row>
    <row r="599" spans="1:31" x14ac:dyDescent="0.2">
      <c r="A599" s="9">
        <v>2007921</v>
      </c>
      <c r="C599" t="s">
        <v>2010</v>
      </c>
      <c r="D599" t="s">
        <v>2011</v>
      </c>
      <c r="E599" t="s">
        <v>899</v>
      </c>
      <c r="F599" t="s">
        <v>1818</v>
      </c>
      <c r="G599" t="s">
        <v>639</v>
      </c>
      <c r="H599" t="s">
        <v>639</v>
      </c>
      <c r="I599" t="s">
        <v>783</v>
      </c>
      <c r="J599" t="s">
        <v>641</v>
      </c>
      <c r="K599" t="s">
        <v>53</v>
      </c>
      <c r="L599" s="4">
        <v>42011</v>
      </c>
      <c r="M599" s="4"/>
      <c r="N599">
        <v>15</v>
      </c>
      <c r="O599">
        <v>15</v>
      </c>
      <c r="P599">
        <v>15</v>
      </c>
      <c r="AE599">
        <v>1</v>
      </c>
    </row>
    <row r="600" spans="1:31" x14ac:dyDescent="0.2">
      <c r="A600" s="9">
        <v>2008104</v>
      </c>
      <c r="C600" t="s">
        <v>2012</v>
      </c>
      <c r="D600" t="s">
        <v>2011</v>
      </c>
      <c r="E600" t="s">
        <v>899</v>
      </c>
      <c r="F600" t="s">
        <v>940</v>
      </c>
      <c r="G600" t="s">
        <v>639</v>
      </c>
      <c r="H600" t="s">
        <v>639</v>
      </c>
      <c r="I600" t="s">
        <v>783</v>
      </c>
      <c r="J600" t="s">
        <v>641</v>
      </c>
      <c r="K600" t="s">
        <v>53</v>
      </c>
      <c r="L600" s="4">
        <v>42188</v>
      </c>
      <c r="M600" s="4"/>
      <c r="N600">
        <v>15</v>
      </c>
      <c r="O600">
        <v>15</v>
      </c>
      <c r="P600">
        <v>15</v>
      </c>
      <c r="T600">
        <v>9</v>
      </c>
      <c r="AE600">
        <v>1</v>
      </c>
    </row>
    <row r="601" spans="1:31" x14ac:dyDescent="0.2">
      <c r="A601" s="9">
        <v>2008368</v>
      </c>
      <c r="C601" t="s">
        <v>2013</v>
      </c>
      <c r="D601" t="s">
        <v>2014</v>
      </c>
      <c r="E601" t="s">
        <v>899</v>
      </c>
      <c r="F601" t="s">
        <v>1984</v>
      </c>
      <c r="G601" t="s">
        <v>639</v>
      </c>
      <c r="H601" t="s">
        <v>639</v>
      </c>
      <c r="I601" t="s">
        <v>783</v>
      </c>
      <c r="J601" t="s">
        <v>641</v>
      </c>
      <c r="K601" t="s">
        <v>53</v>
      </c>
      <c r="L601" s="4">
        <v>42433</v>
      </c>
      <c r="M601" s="4"/>
      <c r="N601">
        <v>6</v>
      </c>
      <c r="O601">
        <v>18</v>
      </c>
      <c r="P601">
        <v>34</v>
      </c>
      <c r="T601">
        <v>2</v>
      </c>
      <c r="AE601">
        <v>1</v>
      </c>
    </row>
    <row r="602" spans="1:31" x14ac:dyDescent="0.2">
      <c r="A602" s="9">
        <v>2009296</v>
      </c>
      <c r="C602" t="s">
        <v>2015</v>
      </c>
      <c r="D602" t="s">
        <v>2016</v>
      </c>
      <c r="E602" t="s">
        <v>899</v>
      </c>
      <c r="F602" t="s">
        <v>2017</v>
      </c>
      <c r="G602" t="s">
        <v>639</v>
      </c>
      <c r="H602" t="s">
        <v>639</v>
      </c>
      <c r="I602" t="s">
        <v>783</v>
      </c>
      <c r="J602" t="s">
        <v>641</v>
      </c>
      <c r="K602" t="s">
        <v>53</v>
      </c>
      <c r="L602" s="4">
        <v>43277</v>
      </c>
      <c r="M602" s="4"/>
      <c r="N602">
        <v>8</v>
      </c>
      <c r="O602">
        <v>19</v>
      </c>
      <c r="P602">
        <v>29</v>
      </c>
      <c r="T602">
        <v>3</v>
      </c>
      <c r="AE602">
        <v>1</v>
      </c>
    </row>
    <row r="603" spans="1:31" x14ac:dyDescent="0.2">
      <c r="A603" s="9">
        <v>2008926</v>
      </c>
      <c r="C603" t="s">
        <v>2018</v>
      </c>
      <c r="D603" t="s">
        <v>2019</v>
      </c>
      <c r="E603" t="s">
        <v>899</v>
      </c>
      <c r="F603" t="s">
        <v>946</v>
      </c>
      <c r="G603" t="s">
        <v>639</v>
      </c>
      <c r="H603" t="s">
        <v>639</v>
      </c>
      <c r="I603" t="s">
        <v>783</v>
      </c>
      <c r="J603" t="s">
        <v>641</v>
      </c>
      <c r="K603" t="s">
        <v>53</v>
      </c>
      <c r="L603" s="4">
        <v>42957</v>
      </c>
      <c r="M603" s="4"/>
      <c r="N603">
        <v>8</v>
      </c>
      <c r="O603">
        <v>20</v>
      </c>
      <c r="P603">
        <v>30</v>
      </c>
      <c r="T603">
        <v>2</v>
      </c>
      <c r="AE603">
        <v>1</v>
      </c>
    </row>
    <row r="604" spans="1:31" x14ac:dyDescent="0.2">
      <c r="A604" s="9">
        <v>2006829</v>
      </c>
      <c r="C604" t="s">
        <v>2020</v>
      </c>
      <c r="D604" t="s">
        <v>2021</v>
      </c>
      <c r="E604" t="s">
        <v>948</v>
      </c>
      <c r="F604" t="s">
        <v>1976</v>
      </c>
      <c r="G604" t="s">
        <v>639</v>
      </c>
      <c r="H604" t="s">
        <v>639</v>
      </c>
      <c r="I604" t="s">
        <v>783</v>
      </c>
      <c r="J604" t="s">
        <v>641</v>
      </c>
      <c r="K604" t="s">
        <v>53</v>
      </c>
      <c r="L604" s="4">
        <v>41122</v>
      </c>
      <c r="M604" s="4"/>
      <c r="N604">
        <v>8</v>
      </c>
      <c r="O604">
        <v>24</v>
      </c>
      <c r="P604">
        <v>24</v>
      </c>
      <c r="T604">
        <v>9</v>
      </c>
      <c r="AE604">
        <v>1</v>
      </c>
    </row>
    <row r="605" spans="1:31" x14ac:dyDescent="0.2">
      <c r="A605" s="9">
        <v>2008238</v>
      </c>
      <c r="C605" t="s">
        <v>2022</v>
      </c>
      <c r="D605" t="s">
        <v>2023</v>
      </c>
      <c r="E605" t="s">
        <v>899</v>
      </c>
      <c r="F605" t="s">
        <v>1249</v>
      </c>
      <c r="G605" t="s">
        <v>639</v>
      </c>
      <c r="H605" t="s">
        <v>639</v>
      </c>
      <c r="I605" t="s">
        <v>783</v>
      </c>
      <c r="J605" t="s">
        <v>641</v>
      </c>
      <c r="K605" t="s">
        <v>53</v>
      </c>
      <c r="L605" s="4">
        <v>42333</v>
      </c>
      <c r="M605" s="4"/>
      <c r="N605">
        <v>16</v>
      </c>
      <c r="O605">
        <v>20</v>
      </c>
      <c r="T605">
        <v>14</v>
      </c>
      <c r="AE605">
        <v>1</v>
      </c>
    </row>
    <row r="606" spans="1:31" x14ac:dyDescent="0.2">
      <c r="A606" s="9">
        <v>2008019</v>
      </c>
      <c r="C606" t="s">
        <v>2024</v>
      </c>
      <c r="D606" t="s">
        <v>2025</v>
      </c>
      <c r="E606" t="s">
        <v>815</v>
      </c>
      <c r="F606" t="s">
        <v>816</v>
      </c>
      <c r="G606" t="s">
        <v>639</v>
      </c>
      <c r="H606" t="s">
        <v>639</v>
      </c>
      <c r="I606" t="s">
        <v>783</v>
      </c>
      <c r="J606" t="s">
        <v>641</v>
      </c>
      <c r="K606" t="s">
        <v>53</v>
      </c>
      <c r="L606" s="4">
        <v>42095</v>
      </c>
      <c r="M606" s="4"/>
      <c r="N606">
        <v>6</v>
      </c>
      <c r="R606">
        <v>5</v>
      </c>
      <c r="T606">
        <v>9</v>
      </c>
      <c r="V606">
        <v>0.10000000149011612</v>
      </c>
      <c r="Y606">
        <v>8</v>
      </c>
      <c r="Z606">
        <v>1</v>
      </c>
      <c r="AA606">
        <v>3.9999999105930328E-2</v>
      </c>
      <c r="AE606">
        <v>1</v>
      </c>
    </row>
    <row r="607" spans="1:31" x14ac:dyDescent="0.2">
      <c r="A607" s="9">
        <v>2010112</v>
      </c>
      <c r="C607" t="s">
        <v>2026</v>
      </c>
      <c r="D607" t="s">
        <v>2027</v>
      </c>
      <c r="E607" t="s">
        <v>839</v>
      </c>
      <c r="F607" t="s">
        <v>994</v>
      </c>
      <c r="G607" t="s">
        <v>639</v>
      </c>
      <c r="H607" t="s">
        <v>639</v>
      </c>
      <c r="I607" t="s">
        <v>772</v>
      </c>
      <c r="J607" t="s">
        <v>729</v>
      </c>
      <c r="K607" t="s">
        <v>54</v>
      </c>
      <c r="L607" s="4">
        <v>2</v>
      </c>
      <c r="M607" s="4"/>
      <c r="N607">
        <v>3.130000114440918</v>
      </c>
      <c r="O607">
        <v>9.4399995803833008</v>
      </c>
      <c r="P607">
        <v>7.9499998092651367</v>
      </c>
      <c r="Q607">
        <v>4</v>
      </c>
      <c r="R607">
        <v>2.2000000476837158</v>
      </c>
      <c r="V607">
        <v>9.3000000342726707E-3</v>
      </c>
      <c r="W607">
        <v>1.2000000569969416E-3</v>
      </c>
      <c r="AC607">
        <v>57</v>
      </c>
      <c r="AE607">
        <v>1</v>
      </c>
    </row>
    <row r="608" spans="1:31" x14ac:dyDescent="0.2">
      <c r="A608" s="9">
        <v>2008020</v>
      </c>
      <c r="C608" t="s">
        <v>2028</v>
      </c>
      <c r="D608" t="s">
        <v>2029</v>
      </c>
      <c r="E608" t="s">
        <v>815</v>
      </c>
      <c r="F608" t="s">
        <v>816</v>
      </c>
      <c r="G608" t="s">
        <v>639</v>
      </c>
      <c r="H608" t="s">
        <v>639</v>
      </c>
      <c r="I608" t="s">
        <v>783</v>
      </c>
      <c r="J608" t="s">
        <v>641</v>
      </c>
      <c r="K608" t="s">
        <v>53</v>
      </c>
      <c r="L608" s="4">
        <v>42095</v>
      </c>
      <c r="M608" s="4"/>
      <c r="N608">
        <v>8</v>
      </c>
      <c r="T608">
        <v>15</v>
      </c>
      <c r="V608">
        <v>3</v>
      </c>
      <c r="W608">
        <v>3</v>
      </c>
      <c r="Z608">
        <v>4</v>
      </c>
      <c r="AA608">
        <v>3.9999999105930328E-2</v>
      </c>
      <c r="AE608">
        <v>1</v>
      </c>
    </row>
    <row r="609" spans="1:31" x14ac:dyDescent="0.2">
      <c r="A609" s="9">
        <v>2010053</v>
      </c>
      <c r="C609" t="s">
        <v>2030</v>
      </c>
      <c r="D609" t="s">
        <v>2031</v>
      </c>
      <c r="E609" t="s">
        <v>2032</v>
      </c>
      <c r="F609" t="s">
        <v>2033</v>
      </c>
      <c r="G609" t="s">
        <v>639</v>
      </c>
      <c r="H609" t="s">
        <v>684</v>
      </c>
      <c r="I609" t="s">
        <v>772</v>
      </c>
      <c r="J609" t="s">
        <v>694</v>
      </c>
      <c r="K609" t="s">
        <v>54</v>
      </c>
      <c r="L609" s="4">
        <v>2</v>
      </c>
      <c r="M609" s="4"/>
      <c r="N609">
        <v>3.0999999046325684</v>
      </c>
      <c r="O609">
        <v>1.6000000238418579</v>
      </c>
      <c r="P609">
        <v>6.9000000953674316</v>
      </c>
      <c r="Q609">
        <v>0.2800000011920929</v>
      </c>
      <c r="R609">
        <v>0.82999998331069946</v>
      </c>
      <c r="S609">
        <v>0.69999998807907104</v>
      </c>
      <c r="T609">
        <v>0.89999997615814209</v>
      </c>
      <c r="V609">
        <v>5.59999980032444E-3</v>
      </c>
      <c r="W609">
        <v>1.39999995008111E-3</v>
      </c>
      <c r="X609">
        <v>8.39999970048666E-3</v>
      </c>
      <c r="Y609">
        <v>2.0000000949949026E-3</v>
      </c>
      <c r="Z609">
        <v>1.7999999690800905E-3</v>
      </c>
      <c r="AC609">
        <v>35.9</v>
      </c>
      <c r="AE609">
        <v>1.35</v>
      </c>
    </row>
    <row r="610" spans="1:31" x14ac:dyDescent="0.2">
      <c r="A610" s="9">
        <v>2010052</v>
      </c>
      <c r="C610" t="s">
        <v>2034</v>
      </c>
      <c r="D610" t="s">
        <v>2035</v>
      </c>
      <c r="E610" t="s">
        <v>2032</v>
      </c>
      <c r="F610" t="s">
        <v>2033</v>
      </c>
      <c r="G610" t="s">
        <v>639</v>
      </c>
      <c r="H610" t="s">
        <v>684</v>
      </c>
      <c r="I610" t="s">
        <v>772</v>
      </c>
      <c r="J610" t="s">
        <v>694</v>
      </c>
      <c r="K610" t="s">
        <v>54</v>
      </c>
      <c r="L610" s="4">
        <v>2</v>
      </c>
      <c r="M610" s="4"/>
      <c r="N610">
        <v>5.1999998092651367</v>
      </c>
      <c r="O610">
        <v>2.2999999523162842</v>
      </c>
      <c r="P610">
        <v>5</v>
      </c>
      <c r="Q610">
        <v>0.2800000011920929</v>
      </c>
      <c r="R610">
        <v>0.6600000262260437</v>
      </c>
      <c r="S610">
        <v>1</v>
      </c>
      <c r="T610">
        <v>1.2999999523162842</v>
      </c>
      <c r="V610">
        <v>5.2000000141561031E-3</v>
      </c>
      <c r="X610">
        <v>8.5000000894069672E-2</v>
      </c>
      <c r="Y610">
        <v>1.9000000320374966E-3</v>
      </c>
      <c r="Z610">
        <v>1.9000000320374966E-3</v>
      </c>
      <c r="AC610">
        <v>45.5</v>
      </c>
      <c r="AE610">
        <v>1.35</v>
      </c>
    </row>
    <row r="611" spans="1:31" x14ac:dyDescent="0.2">
      <c r="A611" s="9">
        <v>2010051</v>
      </c>
      <c r="C611" t="s">
        <v>2036</v>
      </c>
      <c r="D611" t="s">
        <v>2037</v>
      </c>
      <c r="E611" t="s">
        <v>2032</v>
      </c>
      <c r="F611" t="s">
        <v>2033</v>
      </c>
      <c r="G611" t="s">
        <v>639</v>
      </c>
      <c r="H611" t="s">
        <v>684</v>
      </c>
      <c r="I611" t="s">
        <v>772</v>
      </c>
      <c r="J611" t="s">
        <v>694</v>
      </c>
      <c r="K611" t="s">
        <v>54</v>
      </c>
      <c r="L611" s="4">
        <v>2</v>
      </c>
      <c r="M611" s="4"/>
      <c r="N611">
        <v>6.8000001907348633</v>
      </c>
      <c r="O611">
        <v>2.2000000476837158</v>
      </c>
      <c r="P611">
        <v>2</v>
      </c>
      <c r="Q611">
        <v>0.2800000011920929</v>
      </c>
      <c r="R611">
        <v>0.33000001311302185</v>
      </c>
      <c r="S611">
        <v>1.2000000476837158</v>
      </c>
      <c r="T611">
        <v>1.7000000476837158</v>
      </c>
      <c r="V611">
        <v>3.8000000640749931E-3</v>
      </c>
      <c r="X611">
        <v>8.0000003799796104E-3</v>
      </c>
      <c r="Y611">
        <v>1.7999999690800905E-3</v>
      </c>
      <c r="Z611">
        <v>1.9000000320374966E-3</v>
      </c>
      <c r="AC611">
        <v>50.9</v>
      </c>
      <c r="AE611">
        <v>1.35</v>
      </c>
    </row>
    <row r="612" spans="1:31" x14ac:dyDescent="0.2">
      <c r="A612" s="9">
        <v>2010811</v>
      </c>
      <c r="C612" t="s">
        <v>2038</v>
      </c>
      <c r="D612" t="s">
        <v>2039</v>
      </c>
      <c r="E612" t="s">
        <v>972</v>
      </c>
      <c r="F612" t="s">
        <v>973</v>
      </c>
      <c r="G612" t="s">
        <v>639</v>
      </c>
      <c r="H612" t="s">
        <v>639</v>
      </c>
      <c r="I612" t="s">
        <v>772</v>
      </c>
      <c r="J612" t="s">
        <v>729</v>
      </c>
      <c r="K612" t="s">
        <v>54</v>
      </c>
      <c r="L612" s="4">
        <v>2</v>
      </c>
      <c r="M612" s="4"/>
      <c r="AE612">
        <v>1</v>
      </c>
    </row>
    <row r="613" spans="1:31" x14ac:dyDescent="0.2">
      <c r="A613" s="9">
        <v>2010812</v>
      </c>
      <c r="C613" t="s">
        <v>2040</v>
      </c>
      <c r="D613" t="s">
        <v>2041</v>
      </c>
      <c r="E613" t="s">
        <v>972</v>
      </c>
      <c r="F613" t="s">
        <v>973</v>
      </c>
      <c r="G613" t="s">
        <v>639</v>
      </c>
      <c r="H613" t="s">
        <v>639</v>
      </c>
      <c r="I613" t="s">
        <v>772</v>
      </c>
      <c r="J613" t="s">
        <v>729</v>
      </c>
      <c r="K613" t="s">
        <v>54</v>
      </c>
      <c r="L613" s="4">
        <v>2</v>
      </c>
      <c r="M613" s="4"/>
    </row>
    <row r="614" spans="1:31" x14ac:dyDescent="0.2">
      <c r="A614" s="9">
        <v>2010819</v>
      </c>
      <c r="C614" t="s">
        <v>2042</v>
      </c>
      <c r="D614" t="s">
        <v>2043</v>
      </c>
      <c r="E614" t="s">
        <v>988</v>
      </c>
      <c r="F614" t="s">
        <v>989</v>
      </c>
      <c r="G614" t="s">
        <v>639</v>
      </c>
      <c r="H614" t="s">
        <v>684</v>
      </c>
      <c r="I614" t="s">
        <v>772</v>
      </c>
      <c r="J614" t="s">
        <v>641</v>
      </c>
      <c r="K614" t="s">
        <v>54</v>
      </c>
      <c r="L614" s="4">
        <v>2</v>
      </c>
      <c r="M614" s="4"/>
      <c r="N614">
        <v>8</v>
      </c>
      <c r="AE614">
        <v>1</v>
      </c>
    </row>
    <row r="615" spans="1:31" x14ac:dyDescent="0.2">
      <c r="A615" s="9">
        <v>2007653</v>
      </c>
      <c r="C615" t="s">
        <v>2044</v>
      </c>
      <c r="D615" t="s">
        <v>2045</v>
      </c>
      <c r="E615" t="s">
        <v>988</v>
      </c>
      <c r="F615" t="s">
        <v>989</v>
      </c>
      <c r="G615" t="s">
        <v>639</v>
      </c>
      <c r="H615" t="s">
        <v>639</v>
      </c>
      <c r="I615" t="s">
        <v>772</v>
      </c>
      <c r="J615" t="s">
        <v>729</v>
      </c>
      <c r="K615" t="s">
        <v>54</v>
      </c>
      <c r="L615" s="4">
        <v>2</v>
      </c>
      <c r="M615" s="4"/>
      <c r="N615">
        <v>4</v>
      </c>
      <c r="O615">
        <v>4</v>
      </c>
      <c r="P615">
        <v>4</v>
      </c>
      <c r="AE615">
        <v>1</v>
      </c>
    </row>
    <row r="616" spans="1:31" x14ac:dyDescent="0.2">
      <c r="A616" s="9">
        <v>2008346</v>
      </c>
      <c r="C616" t="s">
        <v>2046</v>
      </c>
      <c r="D616" t="s">
        <v>2047</v>
      </c>
      <c r="E616" t="s">
        <v>1889</v>
      </c>
      <c r="F616" t="s">
        <v>1890</v>
      </c>
      <c r="G616" t="s">
        <v>639</v>
      </c>
      <c r="H616" t="s">
        <v>639</v>
      </c>
      <c r="I616" t="s">
        <v>772</v>
      </c>
      <c r="J616" t="s">
        <v>647</v>
      </c>
      <c r="K616" t="s">
        <v>54</v>
      </c>
      <c r="L616" s="4">
        <v>2</v>
      </c>
      <c r="M616" s="4"/>
      <c r="Y616">
        <v>9.8999996185302734</v>
      </c>
      <c r="AE616">
        <v>1</v>
      </c>
    </row>
    <row r="617" spans="1:31" x14ac:dyDescent="0.2">
      <c r="A617" s="9">
        <v>2008134</v>
      </c>
      <c r="C617" t="s">
        <v>2048</v>
      </c>
      <c r="D617" t="s">
        <v>2049</v>
      </c>
      <c r="E617" t="s">
        <v>781</v>
      </c>
      <c r="F617" t="s">
        <v>782</v>
      </c>
      <c r="G617" t="s">
        <v>639</v>
      </c>
      <c r="H617" t="s">
        <v>639</v>
      </c>
      <c r="I617" t="s">
        <v>783</v>
      </c>
      <c r="J617" t="s">
        <v>641</v>
      </c>
      <c r="K617" t="s">
        <v>53</v>
      </c>
      <c r="L617" s="4">
        <v>42221</v>
      </c>
      <c r="M617" s="4"/>
      <c r="N617">
        <v>19</v>
      </c>
      <c r="O617">
        <v>19</v>
      </c>
      <c r="P617">
        <v>19</v>
      </c>
      <c r="R617">
        <v>2</v>
      </c>
      <c r="T617">
        <v>1.7400000095367432</v>
      </c>
      <c r="V617">
        <v>3.9999999105930328E-2</v>
      </c>
      <c r="W617">
        <v>3.9999999105930328E-2</v>
      </c>
      <c r="X617">
        <v>7.9999998211860657E-2</v>
      </c>
      <c r="Y617">
        <v>1.9999999552965164E-2</v>
      </c>
      <c r="Z617">
        <v>3.9999999105930328E-2</v>
      </c>
      <c r="AA617">
        <v>2.0000000949949026E-3</v>
      </c>
      <c r="AE617">
        <v>1</v>
      </c>
    </row>
    <row r="618" spans="1:31" x14ac:dyDescent="0.2">
      <c r="A618" s="9">
        <v>2008135</v>
      </c>
      <c r="C618" t="s">
        <v>2050</v>
      </c>
      <c r="D618" t="s">
        <v>2051</v>
      </c>
      <c r="E618" t="s">
        <v>781</v>
      </c>
      <c r="F618" t="s">
        <v>782</v>
      </c>
      <c r="G618" t="s">
        <v>639</v>
      </c>
      <c r="H618" t="s">
        <v>639</v>
      </c>
      <c r="I618" t="s">
        <v>783</v>
      </c>
      <c r="J618" t="s">
        <v>641</v>
      </c>
      <c r="K618" t="s">
        <v>53</v>
      </c>
      <c r="L618" s="4">
        <v>42221</v>
      </c>
      <c r="M618" s="4"/>
      <c r="N618">
        <v>11</v>
      </c>
      <c r="O618">
        <v>30</v>
      </c>
      <c r="P618">
        <v>8</v>
      </c>
      <c r="R618">
        <v>2</v>
      </c>
      <c r="T618">
        <v>5</v>
      </c>
      <c r="V618">
        <v>0.10000000149011612</v>
      </c>
      <c r="W618">
        <v>0.10000000149011612</v>
      </c>
      <c r="X618">
        <v>0.10000000149011612</v>
      </c>
      <c r="Y618">
        <v>2</v>
      </c>
      <c r="Z618">
        <v>0.69999998807907104</v>
      </c>
      <c r="AA618">
        <v>2.9999999329447746E-2</v>
      </c>
      <c r="AE618">
        <v>1</v>
      </c>
    </row>
    <row r="619" spans="1:31" x14ac:dyDescent="0.2">
      <c r="A619" s="9">
        <v>2008136</v>
      </c>
      <c r="C619" t="s">
        <v>2052</v>
      </c>
      <c r="D619" t="s">
        <v>2053</v>
      </c>
      <c r="E619" t="s">
        <v>781</v>
      </c>
      <c r="F619" t="s">
        <v>782</v>
      </c>
      <c r="G619" t="s">
        <v>639</v>
      </c>
      <c r="H619" t="s">
        <v>639</v>
      </c>
      <c r="I619" t="s">
        <v>783</v>
      </c>
      <c r="J619" t="s">
        <v>641</v>
      </c>
      <c r="K619" t="s">
        <v>53</v>
      </c>
      <c r="L619" s="4">
        <v>42221</v>
      </c>
      <c r="M619" s="4"/>
      <c r="N619">
        <v>14</v>
      </c>
      <c r="O619">
        <v>10</v>
      </c>
      <c r="P619">
        <v>2</v>
      </c>
      <c r="R619">
        <v>2</v>
      </c>
      <c r="T619">
        <v>2.1600000858306885</v>
      </c>
      <c r="V619">
        <v>0.80000001192092896</v>
      </c>
      <c r="W619">
        <v>0.30000001192092896</v>
      </c>
      <c r="X619">
        <v>0.20000000298023224</v>
      </c>
      <c r="Y619">
        <v>0.60000002384185791</v>
      </c>
      <c r="Z619">
        <v>0.80000001192092896</v>
      </c>
      <c r="AA619">
        <v>1.9999999552965164E-2</v>
      </c>
      <c r="AE619">
        <v>1</v>
      </c>
    </row>
    <row r="620" spans="1:31" x14ac:dyDescent="0.2">
      <c r="A620" s="9">
        <v>2010668</v>
      </c>
      <c r="C620" t="s">
        <v>2054</v>
      </c>
      <c r="D620" t="s">
        <v>2055</v>
      </c>
      <c r="E620" t="s">
        <v>2056</v>
      </c>
      <c r="F620" t="s">
        <v>2057</v>
      </c>
      <c r="G620" t="s">
        <v>639</v>
      </c>
      <c r="H620" t="s">
        <v>639</v>
      </c>
      <c r="I620" t="s">
        <v>783</v>
      </c>
      <c r="J620" t="s">
        <v>647</v>
      </c>
      <c r="K620" t="s">
        <v>53</v>
      </c>
      <c r="L620" s="4">
        <v>44494</v>
      </c>
      <c r="M620" s="4"/>
      <c r="Q620">
        <v>50</v>
      </c>
      <c r="AE620">
        <v>1</v>
      </c>
    </row>
    <row r="621" spans="1:31" x14ac:dyDescent="0.2">
      <c r="A621" s="9">
        <v>2010767</v>
      </c>
      <c r="C621" t="s">
        <v>2058</v>
      </c>
      <c r="D621" t="s">
        <v>2059</v>
      </c>
      <c r="E621" t="s">
        <v>2056</v>
      </c>
      <c r="F621" t="s">
        <v>2056</v>
      </c>
      <c r="G621" t="s">
        <v>639</v>
      </c>
      <c r="H621" t="s">
        <v>639</v>
      </c>
      <c r="I621" t="s">
        <v>783</v>
      </c>
      <c r="J621" t="s">
        <v>647</v>
      </c>
      <c r="K621" t="s">
        <v>53</v>
      </c>
      <c r="L621" s="4">
        <v>2</v>
      </c>
      <c r="M621" s="4"/>
      <c r="Q621">
        <v>45</v>
      </c>
      <c r="T621">
        <v>14</v>
      </c>
      <c r="AE621">
        <v>1</v>
      </c>
    </row>
    <row r="622" spans="1:31" x14ac:dyDescent="0.2">
      <c r="A622" s="9">
        <v>2010638</v>
      </c>
      <c r="C622" t="s">
        <v>2060</v>
      </c>
      <c r="D622" t="s">
        <v>2061</v>
      </c>
      <c r="E622" t="s">
        <v>2062</v>
      </c>
      <c r="F622" t="s">
        <v>2062</v>
      </c>
      <c r="G622" t="s">
        <v>639</v>
      </c>
      <c r="H622" t="s">
        <v>684</v>
      </c>
      <c r="I622" t="s">
        <v>772</v>
      </c>
      <c r="J622" t="s">
        <v>694</v>
      </c>
      <c r="K622" t="s">
        <v>54</v>
      </c>
      <c r="L622" s="4">
        <v>2</v>
      </c>
      <c r="M622" s="4"/>
      <c r="N622">
        <v>0.44999998807907104</v>
      </c>
      <c r="O622">
        <v>0.30000001192092896</v>
      </c>
      <c r="P622">
        <v>4.0999999046325684</v>
      </c>
      <c r="Q622">
        <v>0.18000000715255737</v>
      </c>
      <c r="T622">
        <v>20</v>
      </c>
      <c r="AE622">
        <v>1.2</v>
      </c>
    </row>
    <row r="623" spans="1:31" x14ac:dyDescent="0.2">
      <c r="A623" s="9">
        <v>2010119</v>
      </c>
      <c r="C623" t="s">
        <v>2063</v>
      </c>
      <c r="D623" t="s">
        <v>2064</v>
      </c>
      <c r="E623" t="s">
        <v>781</v>
      </c>
      <c r="F623" t="s">
        <v>1376</v>
      </c>
      <c r="G623" t="s">
        <v>639</v>
      </c>
      <c r="H623" t="s">
        <v>684</v>
      </c>
      <c r="I623" t="s">
        <v>772</v>
      </c>
      <c r="J623" t="s">
        <v>694</v>
      </c>
      <c r="K623" t="s">
        <v>53</v>
      </c>
      <c r="L623" s="4">
        <v>2</v>
      </c>
      <c r="M623" s="4"/>
      <c r="N623">
        <v>14</v>
      </c>
      <c r="AE623">
        <v>1</v>
      </c>
    </row>
    <row r="624" spans="1:31" x14ac:dyDescent="0.2">
      <c r="A624" s="9">
        <v>9120</v>
      </c>
      <c r="D624" t="s">
        <v>719</v>
      </c>
      <c r="G624" t="s">
        <v>639</v>
      </c>
      <c r="H624" t="s">
        <v>684</v>
      </c>
      <c r="I624" t="s">
        <v>685</v>
      </c>
      <c r="J624" t="s">
        <v>694</v>
      </c>
      <c r="K624" t="s">
        <v>53</v>
      </c>
      <c r="L624" s="4">
        <v>41640</v>
      </c>
      <c r="M624" s="4"/>
      <c r="N624">
        <v>0.88999998569488525</v>
      </c>
      <c r="O624">
        <v>0.54000002145767212</v>
      </c>
      <c r="P624">
        <v>1.7699999809265137</v>
      </c>
      <c r="AE624">
        <v>0.85</v>
      </c>
    </row>
    <row r="625" spans="1:31" x14ac:dyDescent="0.2">
      <c r="A625" s="9">
        <v>2009233</v>
      </c>
      <c r="C625" t="s">
        <v>2065</v>
      </c>
      <c r="D625" t="s">
        <v>2066</v>
      </c>
      <c r="E625" t="s">
        <v>1815</v>
      </c>
      <c r="F625" t="s">
        <v>2067</v>
      </c>
      <c r="G625" t="s">
        <v>639</v>
      </c>
      <c r="H625" t="s">
        <v>639</v>
      </c>
      <c r="I625" t="s">
        <v>783</v>
      </c>
      <c r="J625" t="s">
        <v>647</v>
      </c>
      <c r="K625" t="s">
        <v>53</v>
      </c>
      <c r="L625" s="4">
        <v>43185</v>
      </c>
      <c r="M625" s="4"/>
      <c r="Q625">
        <v>90</v>
      </c>
      <c r="AE625">
        <v>1</v>
      </c>
    </row>
    <row r="626" spans="1:31" x14ac:dyDescent="0.2">
      <c r="A626" s="9">
        <v>2009350</v>
      </c>
      <c r="C626" t="s">
        <v>2068</v>
      </c>
      <c r="D626" t="s">
        <v>2069</v>
      </c>
      <c r="E626" t="s">
        <v>1815</v>
      </c>
      <c r="F626" t="s">
        <v>2067</v>
      </c>
      <c r="G626" t="s">
        <v>639</v>
      </c>
      <c r="H626" t="s">
        <v>639</v>
      </c>
      <c r="I626" t="s">
        <v>783</v>
      </c>
      <c r="J626" t="s">
        <v>647</v>
      </c>
      <c r="K626" t="s">
        <v>53</v>
      </c>
      <c r="L626" s="4">
        <v>43360</v>
      </c>
      <c r="M626" s="4"/>
      <c r="Q626">
        <v>90</v>
      </c>
      <c r="AE626">
        <v>1</v>
      </c>
    </row>
    <row r="627" spans="1:31" x14ac:dyDescent="0.2">
      <c r="A627" s="9">
        <v>2009351</v>
      </c>
      <c r="C627" t="s">
        <v>2070</v>
      </c>
      <c r="D627" t="s">
        <v>2071</v>
      </c>
      <c r="E627" t="s">
        <v>1815</v>
      </c>
      <c r="F627" t="s">
        <v>2067</v>
      </c>
      <c r="G627" t="s">
        <v>639</v>
      </c>
      <c r="H627" t="s">
        <v>639</v>
      </c>
      <c r="I627" t="s">
        <v>783</v>
      </c>
      <c r="J627" t="s">
        <v>647</v>
      </c>
      <c r="K627" t="s">
        <v>53</v>
      </c>
      <c r="L627" s="4">
        <v>43360</v>
      </c>
      <c r="M627" s="4"/>
      <c r="Q627">
        <v>85</v>
      </c>
      <c r="AE627">
        <v>1</v>
      </c>
    </row>
    <row r="628" spans="1:31" x14ac:dyDescent="0.2">
      <c r="A628" s="9">
        <v>1000017</v>
      </c>
      <c r="D628" t="s">
        <v>676</v>
      </c>
      <c r="G628" t="s">
        <v>639</v>
      </c>
      <c r="H628" t="s">
        <v>639</v>
      </c>
      <c r="I628" t="s">
        <v>640</v>
      </c>
      <c r="J628" t="s">
        <v>647</v>
      </c>
      <c r="K628" t="s">
        <v>53</v>
      </c>
      <c r="L628" s="4">
        <v>40976</v>
      </c>
      <c r="M628" s="4"/>
      <c r="P628">
        <v>30</v>
      </c>
      <c r="Q628">
        <v>0</v>
      </c>
      <c r="R628">
        <v>10</v>
      </c>
      <c r="T628">
        <v>17</v>
      </c>
      <c r="AE628">
        <v>1</v>
      </c>
    </row>
    <row r="629" spans="1:31" x14ac:dyDescent="0.2">
      <c r="A629" s="9">
        <v>2010813</v>
      </c>
      <c r="C629" t="s">
        <v>2072</v>
      </c>
      <c r="D629" t="s">
        <v>2073</v>
      </c>
      <c r="E629" t="s">
        <v>972</v>
      </c>
      <c r="F629" t="s">
        <v>973</v>
      </c>
      <c r="G629" t="s">
        <v>639</v>
      </c>
      <c r="H629" t="s">
        <v>639</v>
      </c>
      <c r="I629" t="s">
        <v>772</v>
      </c>
      <c r="J629" t="s">
        <v>729</v>
      </c>
      <c r="K629" t="s">
        <v>54</v>
      </c>
      <c r="L629" s="4">
        <v>2</v>
      </c>
      <c r="M629" s="4"/>
    </row>
    <row r="630" spans="1:31" x14ac:dyDescent="0.2">
      <c r="A630" s="9">
        <v>2009280</v>
      </c>
      <c r="C630" t="s">
        <v>2074</v>
      </c>
      <c r="D630" t="s">
        <v>2075</v>
      </c>
      <c r="E630" t="s">
        <v>2076</v>
      </c>
      <c r="F630" t="s">
        <v>2077</v>
      </c>
      <c r="G630" t="s">
        <v>639</v>
      </c>
      <c r="H630" t="s">
        <v>639</v>
      </c>
      <c r="I630" t="s">
        <v>783</v>
      </c>
      <c r="J630" t="s">
        <v>641</v>
      </c>
      <c r="K630" t="s">
        <v>54</v>
      </c>
      <c r="L630" s="4">
        <v>43220</v>
      </c>
      <c r="M630" s="4"/>
      <c r="N630">
        <v>5</v>
      </c>
      <c r="O630">
        <v>18</v>
      </c>
      <c r="P630">
        <v>3</v>
      </c>
      <c r="V630">
        <v>7.9999998211860657E-2</v>
      </c>
      <c r="W630">
        <v>3.9999999105930328E-2</v>
      </c>
      <c r="X630">
        <v>0.12999999523162842</v>
      </c>
      <c r="Y630">
        <v>0.30000001192092896</v>
      </c>
      <c r="AA630">
        <v>3.0000000260770321E-3</v>
      </c>
      <c r="AE630">
        <v>1</v>
      </c>
    </row>
    <row r="631" spans="1:31" x14ac:dyDescent="0.2">
      <c r="A631" s="9">
        <v>2007604</v>
      </c>
      <c r="C631" t="s">
        <v>2078</v>
      </c>
      <c r="D631" t="s">
        <v>2079</v>
      </c>
      <c r="E631" t="s">
        <v>988</v>
      </c>
      <c r="F631" t="s">
        <v>989</v>
      </c>
      <c r="G631" t="s">
        <v>639</v>
      </c>
      <c r="H631" t="s">
        <v>684</v>
      </c>
      <c r="I631" t="s">
        <v>772</v>
      </c>
      <c r="J631" t="s">
        <v>686</v>
      </c>
      <c r="K631" t="s">
        <v>53</v>
      </c>
      <c r="L631" s="4">
        <v>2</v>
      </c>
      <c r="M631" s="4"/>
      <c r="N631">
        <v>6</v>
      </c>
      <c r="O631">
        <v>8</v>
      </c>
      <c r="P631">
        <v>15</v>
      </c>
      <c r="R631">
        <v>2</v>
      </c>
      <c r="AC631">
        <v>29</v>
      </c>
      <c r="AE631">
        <v>1</v>
      </c>
    </row>
    <row r="632" spans="1:31" x14ac:dyDescent="0.2">
      <c r="A632" s="9">
        <v>2007217</v>
      </c>
      <c r="C632" t="s">
        <v>2080</v>
      </c>
      <c r="D632" t="s">
        <v>2081</v>
      </c>
      <c r="E632" t="s">
        <v>899</v>
      </c>
      <c r="F632" t="s">
        <v>900</v>
      </c>
      <c r="G632" t="s">
        <v>639</v>
      </c>
      <c r="H632" t="s">
        <v>639</v>
      </c>
      <c r="I632" t="s">
        <v>783</v>
      </c>
      <c r="J632" t="s">
        <v>641</v>
      </c>
      <c r="K632" t="s">
        <v>53</v>
      </c>
      <c r="L632" s="4">
        <v>41431</v>
      </c>
      <c r="M632" s="4"/>
      <c r="N632">
        <v>46</v>
      </c>
      <c r="AE632">
        <v>1</v>
      </c>
    </row>
    <row r="633" spans="1:31" x14ac:dyDescent="0.2">
      <c r="A633" s="9">
        <v>2008744</v>
      </c>
      <c r="C633" t="s">
        <v>2082</v>
      </c>
      <c r="D633" t="s">
        <v>2083</v>
      </c>
      <c r="E633" t="s">
        <v>899</v>
      </c>
      <c r="F633" t="s">
        <v>2084</v>
      </c>
      <c r="G633" t="s">
        <v>639</v>
      </c>
      <c r="H633" t="s">
        <v>639</v>
      </c>
      <c r="I633" t="s">
        <v>783</v>
      </c>
      <c r="J633" t="s">
        <v>647</v>
      </c>
      <c r="K633" t="s">
        <v>53</v>
      </c>
      <c r="L633" s="4">
        <v>42752</v>
      </c>
      <c r="M633" s="4"/>
      <c r="O633">
        <v>21</v>
      </c>
      <c r="P633">
        <v>30</v>
      </c>
      <c r="Q633">
        <v>13.100000381469727</v>
      </c>
      <c r="T633">
        <v>2</v>
      </c>
      <c r="AE633">
        <v>1</v>
      </c>
    </row>
    <row r="634" spans="1:31" x14ac:dyDescent="0.2">
      <c r="A634" s="9">
        <v>2007826</v>
      </c>
      <c r="C634" t="s">
        <v>2085</v>
      </c>
      <c r="D634" t="s">
        <v>2086</v>
      </c>
      <c r="E634" t="s">
        <v>948</v>
      </c>
      <c r="F634" t="s">
        <v>2087</v>
      </c>
      <c r="G634" t="s">
        <v>639</v>
      </c>
      <c r="H634" t="s">
        <v>639</v>
      </c>
      <c r="I634" t="s">
        <v>783</v>
      </c>
      <c r="J634" t="s">
        <v>647</v>
      </c>
      <c r="K634" t="s">
        <v>53</v>
      </c>
      <c r="L634" s="4">
        <v>41876</v>
      </c>
      <c r="M634" s="4"/>
      <c r="O634">
        <v>24</v>
      </c>
      <c r="P634">
        <v>24</v>
      </c>
      <c r="Q634">
        <v>6</v>
      </c>
      <c r="AE634">
        <v>1</v>
      </c>
    </row>
    <row r="635" spans="1:31" x14ac:dyDescent="0.2">
      <c r="A635" s="9">
        <v>2006543</v>
      </c>
      <c r="C635" t="s">
        <v>2088</v>
      </c>
      <c r="D635" t="s">
        <v>2089</v>
      </c>
      <c r="E635" t="s">
        <v>2090</v>
      </c>
      <c r="F635" t="s">
        <v>2091</v>
      </c>
      <c r="G635" t="s">
        <v>639</v>
      </c>
      <c r="H635" t="s">
        <v>639</v>
      </c>
      <c r="I635" t="s">
        <v>783</v>
      </c>
      <c r="J635" t="s">
        <v>647</v>
      </c>
      <c r="K635" t="s">
        <v>53</v>
      </c>
      <c r="L635" s="4">
        <v>40854</v>
      </c>
      <c r="M635" s="4"/>
      <c r="O635">
        <v>25</v>
      </c>
      <c r="P635">
        <v>25</v>
      </c>
      <c r="AE635">
        <v>1</v>
      </c>
    </row>
    <row r="636" spans="1:31" x14ac:dyDescent="0.2">
      <c r="A636" s="9">
        <v>2008002</v>
      </c>
      <c r="C636" t="s">
        <v>2092</v>
      </c>
      <c r="D636" t="s">
        <v>2093</v>
      </c>
      <c r="E636" t="s">
        <v>899</v>
      </c>
      <c r="F636" t="s">
        <v>2084</v>
      </c>
      <c r="G636" t="s">
        <v>639</v>
      </c>
      <c r="H636" t="s">
        <v>639</v>
      </c>
      <c r="I636" t="s">
        <v>783</v>
      </c>
      <c r="J636" t="s">
        <v>647</v>
      </c>
      <c r="K636" t="s">
        <v>53</v>
      </c>
      <c r="L636" s="4">
        <v>42096</v>
      </c>
      <c r="M636" s="4"/>
      <c r="O636">
        <v>25</v>
      </c>
      <c r="P636">
        <v>25</v>
      </c>
      <c r="AE636">
        <v>1</v>
      </c>
    </row>
    <row r="637" spans="1:31" x14ac:dyDescent="0.2">
      <c r="A637" s="9">
        <v>2010478</v>
      </c>
      <c r="C637" t="s">
        <v>2094</v>
      </c>
      <c r="D637" t="s">
        <v>2095</v>
      </c>
      <c r="E637" t="s">
        <v>2096</v>
      </c>
      <c r="F637" t="s">
        <v>2097</v>
      </c>
      <c r="G637" t="s">
        <v>639</v>
      </c>
      <c r="H637" t="s">
        <v>639</v>
      </c>
      <c r="I637" t="s">
        <v>783</v>
      </c>
      <c r="J637" t="s">
        <v>641</v>
      </c>
      <c r="K637" t="s">
        <v>53</v>
      </c>
      <c r="L637" s="4">
        <v>44355</v>
      </c>
      <c r="M637" s="4"/>
      <c r="N637">
        <v>12</v>
      </c>
      <c r="O637">
        <v>43</v>
      </c>
      <c r="R637">
        <v>2</v>
      </c>
      <c r="T637">
        <v>3.2000000476837158</v>
      </c>
      <c r="V637">
        <v>1.7000000476837158</v>
      </c>
      <c r="W637">
        <v>0.15000000596046448</v>
      </c>
      <c r="Z637">
        <v>1</v>
      </c>
      <c r="AE637">
        <v>1</v>
      </c>
    </row>
    <row r="638" spans="1:31" x14ac:dyDescent="0.2">
      <c r="A638" s="9">
        <v>2006103</v>
      </c>
      <c r="C638" t="s">
        <v>2098</v>
      </c>
      <c r="D638" t="s">
        <v>2099</v>
      </c>
      <c r="E638" t="s">
        <v>847</v>
      </c>
      <c r="F638" t="s">
        <v>2100</v>
      </c>
      <c r="G638" t="s">
        <v>639</v>
      </c>
      <c r="H638" t="s">
        <v>639</v>
      </c>
      <c r="I638" t="s">
        <v>772</v>
      </c>
      <c r="J638" t="s">
        <v>729</v>
      </c>
      <c r="K638" t="s">
        <v>53</v>
      </c>
      <c r="L638" s="4">
        <v>2</v>
      </c>
      <c r="M638" s="4"/>
      <c r="AE638">
        <v>1</v>
      </c>
    </row>
    <row r="639" spans="1:31" x14ac:dyDescent="0.2">
      <c r="A639" s="9">
        <v>2008639</v>
      </c>
      <c r="C639" t="s">
        <v>2101</v>
      </c>
      <c r="D639" t="s">
        <v>2102</v>
      </c>
      <c r="E639" t="s">
        <v>847</v>
      </c>
      <c r="F639" t="s">
        <v>847</v>
      </c>
      <c r="G639" t="s">
        <v>639</v>
      </c>
      <c r="H639" t="s">
        <v>639</v>
      </c>
      <c r="I639" t="s">
        <v>783</v>
      </c>
      <c r="J639" t="s">
        <v>647</v>
      </c>
      <c r="K639" t="s">
        <v>53</v>
      </c>
      <c r="L639" s="4">
        <v>42685</v>
      </c>
      <c r="M639" s="4"/>
      <c r="Q639">
        <v>50.400001525878906</v>
      </c>
      <c r="R639">
        <v>2.3900001049041748</v>
      </c>
      <c r="AE639">
        <v>1</v>
      </c>
    </row>
    <row r="640" spans="1:31" x14ac:dyDescent="0.2">
      <c r="A640" s="9">
        <v>2009029</v>
      </c>
      <c r="C640" t="s">
        <v>2103</v>
      </c>
      <c r="D640" t="s">
        <v>2104</v>
      </c>
      <c r="E640" t="s">
        <v>899</v>
      </c>
      <c r="F640" t="s">
        <v>2105</v>
      </c>
      <c r="G640" t="s">
        <v>639</v>
      </c>
      <c r="H640" t="s">
        <v>639</v>
      </c>
      <c r="I640" t="s">
        <v>783</v>
      </c>
      <c r="J640" t="s">
        <v>647</v>
      </c>
      <c r="K640" t="s">
        <v>53</v>
      </c>
      <c r="L640" s="4">
        <v>43040</v>
      </c>
      <c r="M640" s="4"/>
      <c r="Q640">
        <v>48</v>
      </c>
      <c r="AE640">
        <v>1</v>
      </c>
    </row>
    <row r="641" spans="1:31" x14ac:dyDescent="0.2">
      <c r="A641" s="9">
        <v>2009711</v>
      </c>
      <c r="C641" t="s">
        <v>2106</v>
      </c>
      <c r="D641" t="s">
        <v>2107</v>
      </c>
      <c r="E641" t="s">
        <v>847</v>
      </c>
      <c r="F641" t="s">
        <v>852</v>
      </c>
      <c r="G641" t="s">
        <v>639</v>
      </c>
      <c r="H641" t="s">
        <v>639</v>
      </c>
      <c r="I641" t="s">
        <v>783</v>
      </c>
      <c r="J641" t="s">
        <v>647</v>
      </c>
      <c r="K641" t="s">
        <v>53</v>
      </c>
      <c r="L641" s="4">
        <v>43675</v>
      </c>
      <c r="M641" s="4"/>
      <c r="Q641">
        <v>22</v>
      </c>
      <c r="R641">
        <v>12</v>
      </c>
      <c r="AE641">
        <v>1</v>
      </c>
    </row>
    <row r="642" spans="1:31" x14ac:dyDescent="0.2">
      <c r="A642" s="9">
        <v>2006772</v>
      </c>
      <c r="C642" t="s">
        <v>2108</v>
      </c>
      <c r="D642" t="s">
        <v>2109</v>
      </c>
      <c r="E642" t="s">
        <v>948</v>
      </c>
      <c r="F642" t="s">
        <v>1249</v>
      </c>
      <c r="G642" t="s">
        <v>639</v>
      </c>
      <c r="H642" t="s">
        <v>639</v>
      </c>
      <c r="I642" t="s">
        <v>783</v>
      </c>
      <c r="J642" t="s">
        <v>641</v>
      </c>
      <c r="K642" t="s">
        <v>53</v>
      </c>
      <c r="L642" s="4">
        <v>41068</v>
      </c>
      <c r="M642" s="4"/>
      <c r="N642">
        <v>18</v>
      </c>
      <c r="O642">
        <v>46</v>
      </c>
      <c r="T642">
        <v>5</v>
      </c>
      <c r="AE642">
        <v>1</v>
      </c>
    </row>
    <row r="643" spans="1:31" x14ac:dyDescent="0.2">
      <c r="A643" s="9">
        <v>2006774</v>
      </c>
      <c r="C643" t="s">
        <v>2110</v>
      </c>
      <c r="D643" t="s">
        <v>2111</v>
      </c>
      <c r="E643" t="s">
        <v>948</v>
      </c>
      <c r="F643" t="s">
        <v>1249</v>
      </c>
      <c r="G643" t="s">
        <v>639</v>
      </c>
      <c r="H643" t="s">
        <v>639</v>
      </c>
      <c r="I643" t="s">
        <v>783</v>
      </c>
      <c r="J643" t="s">
        <v>641</v>
      </c>
      <c r="K643" t="s">
        <v>53</v>
      </c>
      <c r="L643" s="4">
        <v>41068</v>
      </c>
      <c r="M643" s="4"/>
      <c r="N643">
        <v>12</v>
      </c>
      <c r="O643">
        <v>12</v>
      </c>
      <c r="P643">
        <v>12</v>
      </c>
      <c r="R643">
        <v>2</v>
      </c>
      <c r="T643">
        <v>10</v>
      </c>
      <c r="AE643">
        <v>1</v>
      </c>
    </row>
    <row r="644" spans="1:31" x14ac:dyDescent="0.2">
      <c r="A644" s="9">
        <v>2008279</v>
      </c>
      <c r="C644" t="s">
        <v>2112</v>
      </c>
      <c r="D644" t="s">
        <v>2113</v>
      </c>
      <c r="E644" t="s">
        <v>899</v>
      </c>
      <c r="F644" t="s">
        <v>1249</v>
      </c>
      <c r="G644" t="s">
        <v>639</v>
      </c>
      <c r="H644" t="s">
        <v>639</v>
      </c>
      <c r="I644" t="s">
        <v>783</v>
      </c>
      <c r="J644" t="s">
        <v>641</v>
      </c>
      <c r="K644" t="s">
        <v>53</v>
      </c>
      <c r="L644" s="4">
        <v>42376</v>
      </c>
      <c r="M644" s="4"/>
      <c r="N644">
        <v>5</v>
      </c>
      <c r="O644">
        <v>15</v>
      </c>
      <c r="P644">
        <v>30</v>
      </c>
      <c r="R644">
        <v>2</v>
      </c>
      <c r="T644">
        <v>2.7999999523162842</v>
      </c>
      <c r="AE644">
        <v>1</v>
      </c>
    </row>
    <row r="645" spans="1:31" x14ac:dyDescent="0.2">
      <c r="A645" s="9">
        <v>2008738</v>
      </c>
      <c r="C645" t="s">
        <v>2114</v>
      </c>
      <c r="D645" t="s">
        <v>2115</v>
      </c>
      <c r="E645" t="s">
        <v>1469</v>
      </c>
      <c r="F645" t="s">
        <v>1469</v>
      </c>
      <c r="G645" t="s">
        <v>639</v>
      </c>
      <c r="H645" t="s">
        <v>639</v>
      </c>
      <c r="I645" t="s">
        <v>783</v>
      </c>
      <c r="J645" t="s">
        <v>647</v>
      </c>
      <c r="K645" t="s">
        <v>54</v>
      </c>
      <c r="L645" s="4">
        <v>42744</v>
      </c>
      <c r="M645" s="4"/>
      <c r="Y645">
        <v>10.199999809265137</v>
      </c>
      <c r="AA645">
        <v>0.34999999403953552</v>
      </c>
      <c r="AE645">
        <v>1</v>
      </c>
    </row>
    <row r="646" spans="1:31" x14ac:dyDescent="0.2">
      <c r="A646" s="9">
        <v>2008735</v>
      </c>
      <c r="C646" t="s">
        <v>2116</v>
      </c>
      <c r="D646" t="s">
        <v>2117</v>
      </c>
      <c r="E646" t="s">
        <v>1469</v>
      </c>
      <c r="F646" t="s">
        <v>1470</v>
      </c>
      <c r="G646" t="s">
        <v>639</v>
      </c>
      <c r="H646" t="s">
        <v>639</v>
      </c>
      <c r="I646" t="s">
        <v>783</v>
      </c>
      <c r="J646" t="s">
        <v>647</v>
      </c>
      <c r="K646" t="s">
        <v>54</v>
      </c>
      <c r="L646" s="4">
        <v>42739</v>
      </c>
      <c r="M646" s="4"/>
      <c r="V646">
        <v>0.40000000596046448</v>
      </c>
      <c r="W646">
        <v>0.20000000298023224</v>
      </c>
      <c r="X646">
        <v>0.89999997615814209</v>
      </c>
      <c r="Y646">
        <v>0.20000000298023224</v>
      </c>
      <c r="Z646">
        <v>0.30000001192092896</v>
      </c>
      <c r="AA646">
        <v>5.9999998658895493E-2</v>
      </c>
      <c r="AE646">
        <v>1</v>
      </c>
    </row>
    <row r="647" spans="1:31" x14ac:dyDescent="0.2">
      <c r="A647" s="9">
        <v>2010674</v>
      </c>
      <c r="C647" t="s">
        <v>2118</v>
      </c>
      <c r="D647" t="s">
        <v>2119</v>
      </c>
      <c r="E647" t="s">
        <v>2120</v>
      </c>
      <c r="F647" t="s">
        <v>2121</v>
      </c>
      <c r="G647" t="s">
        <v>639</v>
      </c>
      <c r="H647" t="s">
        <v>639</v>
      </c>
      <c r="I647" t="s">
        <v>783</v>
      </c>
      <c r="J647" t="s">
        <v>647</v>
      </c>
      <c r="K647" t="s">
        <v>53</v>
      </c>
      <c r="L647" s="4">
        <v>44494</v>
      </c>
      <c r="M647" s="4"/>
      <c r="P647">
        <v>14</v>
      </c>
      <c r="Q647">
        <v>17</v>
      </c>
      <c r="R647">
        <v>6</v>
      </c>
      <c r="S647">
        <v>3</v>
      </c>
      <c r="T647">
        <v>19.200000762939453</v>
      </c>
      <c r="U647">
        <v>3</v>
      </c>
      <c r="AE647">
        <v>1</v>
      </c>
    </row>
    <row r="648" spans="1:31" x14ac:dyDescent="0.2">
      <c r="A648" s="9">
        <v>2010673</v>
      </c>
      <c r="C648" t="s">
        <v>2122</v>
      </c>
      <c r="D648" t="s">
        <v>2123</v>
      </c>
      <c r="E648" t="s">
        <v>2120</v>
      </c>
      <c r="F648" t="s">
        <v>2121</v>
      </c>
      <c r="G648" t="s">
        <v>639</v>
      </c>
      <c r="H648" t="s">
        <v>639</v>
      </c>
      <c r="I648" t="s">
        <v>783</v>
      </c>
      <c r="J648" t="s">
        <v>647</v>
      </c>
      <c r="K648" t="s">
        <v>53</v>
      </c>
      <c r="L648" s="4">
        <v>44494</v>
      </c>
      <c r="M648" s="4"/>
      <c r="P648">
        <v>13</v>
      </c>
      <c r="Q648">
        <v>16.5</v>
      </c>
      <c r="R648">
        <v>5.5999999046325684</v>
      </c>
      <c r="S648">
        <v>4.4000000953674316</v>
      </c>
      <c r="T648">
        <v>18.600000381469727</v>
      </c>
      <c r="U648">
        <v>5</v>
      </c>
      <c r="AE648">
        <v>1</v>
      </c>
    </row>
    <row r="649" spans="1:31" x14ac:dyDescent="0.2">
      <c r="A649" s="9">
        <v>6037</v>
      </c>
      <c r="D649" t="s">
        <v>720</v>
      </c>
      <c r="G649" t="s">
        <v>639</v>
      </c>
      <c r="H649" t="s">
        <v>684</v>
      </c>
      <c r="I649" t="s">
        <v>685</v>
      </c>
      <c r="J649" t="s">
        <v>721</v>
      </c>
      <c r="K649" t="s">
        <v>53</v>
      </c>
      <c r="L649" s="4">
        <v>44398</v>
      </c>
      <c r="M649" s="4"/>
      <c r="AE649">
        <v>1</v>
      </c>
    </row>
    <row r="650" spans="1:31" x14ac:dyDescent="0.2">
      <c r="A650" s="9">
        <v>2009034</v>
      </c>
      <c r="C650" t="s">
        <v>2124</v>
      </c>
      <c r="D650" t="s">
        <v>2125</v>
      </c>
      <c r="E650" t="s">
        <v>1243</v>
      </c>
      <c r="F650" t="s">
        <v>1244</v>
      </c>
      <c r="G650" t="s">
        <v>639</v>
      </c>
      <c r="H650" t="s">
        <v>639</v>
      </c>
      <c r="I650" t="s">
        <v>783</v>
      </c>
      <c r="J650" t="s">
        <v>647</v>
      </c>
      <c r="K650" t="s">
        <v>54</v>
      </c>
      <c r="L650" s="4">
        <v>43047</v>
      </c>
      <c r="M650" s="4"/>
      <c r="P650">
        <v>22</v>
      </c>
      <c r="Y650">
        <v>7.9999998211860657E-2</v>
      </c>
      <c r="AA650">
        <v>1.0000000474974513E-3</v>
      </c>
      <c r="AE650">
        <v>1.1000000000000001</v>
      </c>
    </row>
    <row r="651" spans="1:31" x14ac:dyDescent="0.2">
      <c r="A651" s="9">
        <v>2007068</v>
      </c>
      <c r="C651" t="s">
        <v>2126</v>
      </c>
      <c r="D651" t="s">
        <v>2127</v>
      </c>
      <c r="E651" t="s">
        <v>905</v>
      </c>
      <c r="F651" t="s">
        <v>906</v>
      </c>
      <c r="G651" t="s">
        <v>639</v>
      </c>
      <c r="H651" t="s">
        <v>639</v>
      </c>
      <c r="I651" t="s">
        <v>783</v>
      </c>
      <c r="J651" t="s">
        <v>641</v>
      </c>
      <c r="K651" t="s">
        <v>54</v>
      </c>
      <c r="L651" s="4">
        <v>41347</v>
      </c>
      <c r="M651" s="4"/>
      <c r="N651">
        <v>10</v>
      </c>
      <c r="O651">
        <v>34</v>
      </c>
      <c r="AE651">
        <v>1.1000000000000001</v>
      </c>
    </row>
    <row r="652" spans="1:31" x14ac:dyDescent="0.2">
      <c r="A652" s="9">
        <v>2006705</v>
      </c>
      <c r="C652" t="s">
        <v>2128</v>
      </c>
      <c r="D652" t="s">
        <v>2129</v>
      </c>
      <c r="E652" t="s">
        <v>877</v>
      </c>
      <c r="F652" t="s">
        <v>878</v>
      </c>
      <c r="G652" t="s">
        <v>639</v>
      </c>
      <c r="H652" t="s">
        <v>684</v>
      </c>
      <c r="I652" t="s">
        <v>772</v>
      </c>
      <c r="J652" t="s">
        <v>686</v>
      </c>
      <c r="K652" t="s">
        <v>54</v>
      </c>
      <c r="L652" s="4">
        <v>2</v>
      </c>
      <c r="M652" s="4"/>
      <c r="N652">
        <v>3.7000000476837158</v>
      </c>
      <c r="Y652">
        <v>10.399999618530273</v>
      </c>
      <c r="AC652">
        <v>11</v>
      </c>
      <c r="AE652">
        <v>1.35</v>
      </c>
    </row>
    <row r="653" spans="1:31" x14ac:dyDescent="0.2">
      <c r="A653" s="9">
        <v>2010637</v>
      </c>
      <c r="C653" t="s">
        <v>2130</v>
      </c>
      <c r="D653" t="s">
        <v>2131</v>
      </c>
      <c r="E653" t="s">
        <v>2132</v>
      </c>
      <c r="F653" t="s">
        <v>1197</v>
      </c>
      <c r="G653" t="s">
        <v>639</v>
      </c>
      <c r="H653" t="s">
        <v>639</v>
      </c>
      <c r="I653" t="s">
        <v>783</v>
      </c>
      <c r="J653" t="s">
        <v>647</v>
      </c>
      <c r="K653" t="s">
        <v>54</v>
      </c>
      <c r="L653" s="4">
        <v>44462</v>
      </c>
      <c r="M653" s="4"/>
      <c r="V653">
        <v>0.55000001192092896</v>
      </c>
      <c r="X653">
        <v>6.5</v>
      </c>
      <c r="AA653">
        <v>0.30000001192092896</v>
      </c>
      <c r="AE653">
        <v>1</v>
      </c>
    </row>
    <row r="654" spans="1:31" x14ac:dyDescent="0.2">
      <c r="A654" s="9">
        <v>2010678</v>
      </c>
      <c r="C654" t="s">
        <v>2133</v>
      </c>
      <c r="D654" t="s">
        <v>2134</v>
      </c>
      <c r="E654" t="s">
        <v>2132</v>
      </c>
      <c r="F654" t="s">
        <v>1197</v>
      </c>
      <c r="G654" t="s">
        <v>639</v>
      </c>
      <c r="H654" t="s">
        <v>639</v>
      </c>
      <c r="I654" t="s">
        <v>783</v>
      </c>
      <c r="J654" t="s">
        <v>647</v>
      </c>
      <c r="K654" t="s">
        <v>54</v>
      </c>
      <c r="L654" s="4">
        <v>44505</v>
      </c>
      <c r="M654" s="4"/>
      <c r="X654">
        <v>6</v>
      </c>
      <c r="Z654">
        <v>0.55000001192092896</v>
      </c>
      <c r="AA654">
        <v>0.27000001072883606</v>
      </c>
      <c r="AE654">
        <v>1</v>
      </c>
    </row>
    <row r="655" spans="1:31" x14ac:dyDescent="0.2">
      <c r="A655" s="9">
        <v>2010684</v>
      </c>
      <c r="C655" t="s">
        <v>2135</v>
      </c>
      <c r="D655" t="s">
        <v>2136</v>
      </c>
      <c r="E655" t="s">
        <v>2137</v>
      </c>
      <c r="F655" t="s">
        <v>2138</v>
      </c>
      <c r="G655" t="s">
        <v>639</v>
      </c>
      <c r="H655" t="s">
        <v>639</v>
      </c>
      <c r="I655" t="s">
        <v>783</v>
      </c>
      <c r="J655" t="s">
        <v>647</v>
      </c>
      <c r="K655" t="s">
        <v>54</v>
      </c>
      <c r="L655" s="4">
        <v>44515</v>
      </c>
      <c r="M655" s="4"/>
      <c r="Y655">
        <v>11</v>
      </c>
      <c r="AE655">
        <v>1</v>
      </c>
    </row>
    <row r="656" spans="1:31" x14ac:dyDescent="0.2">
      <c r="A656" s="9">
        <v>2010692</v>
      </c>
      <c r="C656" t="s">
        <v>2139</v>
      </c>
      <c r="D656" t="s">
        <v>2140</v>
      </c>
      <c r="E656" t="s">
        <v>2137</v>
      </c>
      <c r="F656" t="s">
        <v>2138</v>
      </c>
      <c r="G656" t="s">
        <v>639</v>
      </c>
      <c r="H656" t="s">
        <v>639</v>
      </c>
      <c r="I656" t="s">
        <v>783</v>
      </c>
      <c r="J656" t="s">
        <v>641</v>
      </c>
      <c r="K656" t="s">
        <v>54</v>
      </c>
      <c r="L656" s="4">
        <v>44519</v>
      </c>
      <c r="M656" s="4"/>
      <c r="N656">
        <v>3</v>
      </c>
      <c r="P656">
        <v>30</v>
      </c>
      <c r="AE656">
        <v>1</v>
      </c>
    </row>
    <row r="657" spans="1:31" x14ac:dyDescent="0.2">
      <c r="A657" s="9">
        <v>2010693</v>
      </c>
      <c r="C657" t="s">
        <v>2141</v>
      </c>
      <c r="D657" t="s">
        <v>2142</v>
      </c>
      <c r="E657" t="s">
        <v>2137</v>
      </c>
      <c r="F657" t="s">
        <v>2138</v>
      </c>
      <c r="G657" t="s">
        <v>639</v>
      </c>
      <c r="H657" t="s">
        <v>639</v>
      </c>
      <c r="I657" t="s">
        <v>783</v>
      </c>
      <c r="J657" t="s">
        <v>641</v>
      </c>
      <c r="K657" t="s">
        <v>54</v>
      </c>
      <c r="L657" s="4">
        <v>44519</v>
      </c>
      <c r="M657" s="4"/>
      <c r="N657">
        <v>10</v>
      </c>
      <c r="O657">
        <v>75.5</v>
      </c>
      <c r="AE657">
        <v>1</v>
      </c>
    </row>
    <row r="658" spans="1:31" x14ac:dyDescent="0.2">
      <c r="A658" s="9">
        <v>2010683</v>
      </c>
      <c r="C658" t="s">
        <v>2143</v>
      </c>
      <c r="D658" t="s">
        <v>2144</v>
      </c>
      <c r="E658" t="s">
        <v>2137</v>
      </c>
      <c r="F658" t="s">
        <v>2145</v>
      </c>
      <c r="G658" t="s">
        <v>639</v>
      </c>
      <c r="H658" t="s">
        <v>639</v>
      </c>
      <c r="I658" t="s">
        <v>783</v>
      </c>
      <c r="J658" t="s">
        <v>641</v>
      </c>
      <c r="K658" t="s">
        <v>54</v>
      </c>
      <c r="L658" s="4">
        <v>44515</v>
      </c>
      <c r="M658" s="4"/>
      <c r="N658">
        <v>15</v>
      </c>
      <c r="T658">
        <v>17.399999618530273</v>
      </c>
      <c r="AE658">
        <v>1</v>
      </c>
    </row>
    <row r="659" spans="1:31" x14ac:dyDescent="0.2">
      <c r="A659" s="9">
        <v>2010694</v>
      </c>
      <c r="C659" t="s">
        <v>2146</v>
      </c>
      <c r="D659" t="s">
        <v>2147</v>
      </c>
      <c r="E659" t="s">
        <v>2137</v>
      </c>
      <c r="F659" t="s">
        <v>2138</v>
      </c>
      <c r="G659" t="s">
        <v>639</v>
      </c>
      <c r="H659" t="s">
        <v>639</v>
      </c>
      <c r="I659" t="s">
        <v>783</v>
      </c>
      <c r="J659" t="s">
        <v>641</v>
      </c>
      <c r="K659" t="s">
        <v>54</v>
      </c>
      <c r="L659" s="4">
        <v>44519</v>
      </c>
      <c r="M659" s="4"/>
      <c r="N659">
        <v>7.5</v>
      </c>
      <c r="V659">
        <v>17</v>
      </c>
      <c r="AE659">
        <v>1</v>
      </c>
    </row>
    <row r="660" spans="1:31" x14ac:dyDescent="0.2">
      <c r="A660" s="9">
        <v>2010754</v>
      </c>
      <c r="C660" t="s">
        <v>2148</v>
      </c>
      <c r="D660" t="s">
        <v>2149</v>
      </c>
      <c r="E660" t="s">
        <v>2150</v>
      </c>
      <c r="F660" t="s">
        <v>1131</v>
      </c>
      <c r="G660" t="s">
        <v>639</v>
      </c>
      <c r="H660" t="s">
        <v>639</v>
      </c>
      <c r="I660" t="s">
        <v>772</v>
      </c>
      <c r="J660" t="s">
        <v>729</v>
      </c>
      <c r="K660" t="s">
        <v>54</v>
      </c>
      <c r="L660" s="4">
        <v>2</v>
      </c>
      <c r="M660" s="4"/>
      <c r="AE660">
        <v>1</v>
      </c>
    </row>
    <row r="661" spans="1:31" x14ac:dyDescent="0.2">
      <c r="A661" s="9">
        <v>2009927</v>
      </c>
      <c r="C661" t="s">
        <v>2151</v>
      </c>
      <c r="D661" t="s">
        <v>2152</v>
      </c>
      <c r="E661" t="s">
        <v>2153</v>
      </c>
      <c r="F661" t="s">
        <v>2153</v>
      </c>
      <c r="G661" t="s">
        <v>639</v>
      </c>
      <c r="H661" t="s">
        <v>639</v>
      </c>
      <c r="I661" t="s">
        <v>772</v>
      </c>
      <c r="J661" t="s">
        <v>729</v>
      </c>
      <c r="K661" t="s">
        <v>53</v>
      </c>
      <c r="L661" s="4">
        <v>2</v>
      </c>
      <c r="M661" s="4"/>
      <c r="N661">
        <v>2</v>
      </c>
      <c r="O661">
        <v>1.5</v>
      </c>
      <c r="P661">
        <v>1.5</v>
      </c>
      <c r="Q661">
        <v>13</v>
      </c>
      <c r="R661">
        <v>4.5</v>
      </c>
      <c r="T661">
        <v>0.5</v>
      </c>
      <c r="AC661">
        <v>55</v>
      </c>
      <c r="AE661">
        <v>1</v>
      </c>
    </row>
    <row r="662" spans="1:31" x14ac:dyDescent="0.2">
      <c r="A662" s="9">
        <v>2009257</v>
      </c>
      <c r="C662" t="s">
        <v>2154</v>
      </c>
      <c r="D662" t="s">
        <v>2155</v>
      </c>
      <c r="E662" t="s">
        <v>2156</v>
      </c>
      <c r="F662" t="s">
        <v>2156</v>
      </c>
      <c r="G662" t="s">
        <v>639</v>
      </c>
      <c r="H662" t="s">
        <v>639</v>
      </c>
      <c r="I662" t="s">
        <v>783</v>
      </c>
      <c r="J662" t="s">
        <v>641</v>
      </c>
      <c r="K662" t="s">
        <v>53</v>
      </c>
      <c r="L662" s="4">
        <v>43207</v>
      </c>
      <c r="M662" s="4"/>
      <c r="N662">
        <v>46</v>
      </c>
      <c r="AE662">
        <v>1</v>
      </c>
    </row>
    <row r="663" spans="1:31" x14ac:dyDescent="0.2">
      <c r="A663" s="9">
        <v>2009254</v>
      </c>
      <c r="C663" t="s">
        <v>2157</v>
      </c>
      <c r="D663" t="s">
        <v>2158</v>
      </c>
      <c r="E663" t="s">
        <v>2156</v>
      </c>
      <c r="F663" t="s">
        <v>2156</v>
      </c>
      <c r="G663" t="s">
        <v>639</v>
      </c>
      <c r="H663" t="s">
        <v>639</v>
      </c>
      <c r="I663" t="s">
        <v>783</v>
      </c>
      <c r="J663" t="s">
        <v>641</v>
      </c>
      <c r="K663" t="s">
        <v>53</v>
      </c>
      <c r="L663" s="4">
        <v>43207</v>
      </c>
      <c r="M663" s="4"/>
      <c r="N663">
        <v>18</v>
      </c>
      <c r="P663">
        <v>15</v>
      </c>
      <c r="AE663">
        <v>1</v>
      </c>
    </row>
    <row r="664" spans="1:31" x14ac:dyDescent="0.2">
      <c r="A664" s="9">
        <v>2009256</v>
      </c>
      <c r="C664" t="s">
        <v>2159</v>
      </c>
      <c r="D664" t="s">
        <v>2160</v>
      </c>
      <c r="E664" t="s">
        <v>2156</v>
      </c>
      <c r="F664" t="s">
        <v>2156</v>
      </c>
      <c r="G664" t="s">
        <v>639</v>
      </c>
      <c r="H664" t="s">
        <v>639</v>
      </c>
      <c r="I664" t="s">
        <v>783</v>
      </c>
      <c r="J664" t="s">
        <v>641</v>
      </c>
      <c r="K664" t="s">
        <v>53</v>
      </c>
      <c r="L664" s="4">
        <v>43207</v>
      </c>
      <c r="M664" s="4"/>
      <c r="N664">
        <v>23</v>
      </c>
      <c r="P664">
        <v>12</v>
      </c>
      <c r="AE664">
        <v>1</v>
      </c>
    </row>
    <row r="665" spans="1:31" x14ac:dyDescent="0.2">
      <c r="A665" s="9">
        <v>2009255</v>
      </c>
      <c r="C665" t="s">
        <v>2161</v>
      </c>
      <c r="D665" t="s">
        <v>2162</v>
      </c>
      <c r="E665" t="s">
        <v>2156</v>
      </c>
      <c r="F665" t="s">
        <v>2156</v>
      </c>
      <c r="G665" t="s">
        <v>639</v>
      </c>
      <c r="H665" t="s">
        <v>639</v>
      </c>
      <c r="I665" t="s">
        <v>783</v>
      </c>
      <c r="J665" t="s">
        <v>641</v>
      </c>
      <c r="K665" t="s">
        <v>53</v>
      </c>
      <c r="L665" s="4">
        <v>43207</v>
      </c>
      <c r="M665" s="4"/>
      <c r="N665">
        <v>9</v>
      </c>
      <c r="P665">
        <v>19</v>
      </c>
      <c r="AE665">
        <v>1</v>
      </c>
    </row>
    <row r="666" spans="1:31" x14ac:dyDescent="0.2">
      <c r="A666" s="9">
        <v>2008342</v>
      </c>
      <c r="C666" t="s">
        <v>2163</v>
      </c>
      <c r="D666" t="s">
        <v>2164</v>
      </c>
      <c r="E666" t="s">
        <v>2096</v>
      </c>
      <c r="F666" t="s">
        <v>2165</v>
      </c>
      <c r="G666" t="s">
        <v>639</v>
      </c>
      <c r="H666" t="s">
        <v>639</v>
      </c>
      <c r="I666" t="s">
        <v>783</v>
      </c>
      <c r="J666" t="s">
        <v>641</v>
      </c>
      <c r="K666" t="s">
        <v>54</v>
      </c>
      <c r="L666" s="4">
        <v>42423</v>
      </c>
      <c r="M666" s="4"/>
      <c r="N666">
        <v>4.5</v>
      </c>
      <c r="W666">
        <v>2.9999999329447746E-2</v>
      </c>
      <c r="Y666">
        <v>10.899999618530273</v>
      </c>
      <c r="AA666">
        <v>2.9999999329447746E-2</v>
      </c>
      <c r="AE666">
        <v>1.36</v>
      </c>
    </row>
    <row r="667" spans="1:31" x14ac:dyDescent="0.2">
      <c r="A667" s="9">
        <v>2009409</v>
      </c>
      <c r="C667" t="s">
        <v>2166</v>
      </c>
      <c r="D667" t="s">
        <v>2164</v>
      </c>
      <c r="E667" t="s">
        <v>2167</v>
      </c>
      <c r="F667" t="s">
        <v>2165</v>
      </c>
      <c r="G667" t="s">
        <v>639</v>
      </c>
      <c r="H667" t="s">
        <v>639</v>
      </c>
      <c r="I667" t="s">
        <v>783</v>
      </c>
      <c r="J667" t="s">
        <v>694</v>
      </c>
      <c r="K667" t="s">
        <v>54</v>
      </c>
      <c r="L667" s="4">
        <v>43375</v>
      </c>
      <c r="M667" s="4"/>
      <c r="N667">
        <v>4.5</v>
      </c>
      <c r="W667">
        <v>2.9999999329447746E-2</v>
      </c>
      <c r="Y667">
        <v>10.899999618530273</v>
      </c>
      <c r="AA667">
        <v>2.9999999329447746E-2</v>
      </c>
      <c r="AE667">
        <v>1.36</v>
      </c>
    </row>
    <row r="668" spans="1:31" x14ac:dyDescent="0.2">
      <c r="A668" s="9">
        <v>2009410</v>
      </c>
      <c r="C668" t="s">
        <v>2168</v>
      </c>
      <c r="D668" t="s">
        <v>2169</v>
      </c>
      <c r="E668" t="s">
        <v>2167</v>
      </c>
      <c r="F668" t="s">
        <v>2165</v>
      </c>
      <c r="G668" t="s">
        <v>639</v>
      </c>
      <c r="H668" t="s">
        <v>639</v>
      </c>
      <c r="I668" t="s">
        <v>783</v>
      </c>
      <c r="J668" t="s">
        <v>641</v>
      </c>
      <c r="K668" t="s">
        <v>54</v>
      </c>
      <c r="L668" s="4">
        <v>43375</v>
      </c>
      <c r="M668" s="4"/>
      <c r="N668">
        <v>8</v>
      </c>
      <c r="O668">
        <v>8</v>
      </c>
      <c r="P668">
        <v>7</v>
      </c>
      <c r="V668">
        <v>2.500000037252903E-2</v>
      </c>
      <c r="W668">
        <v>2.500000037252903E-2</v>
      </c>
      <c r="X668">
        <v>5.000000074505806E-2</v>
      </c>
      <c r="Y668">
        <v>1.4999999664723873E-2</v>
      </c>
      <c r="Z668">
        <v>2.9999999329447746E-2</v>
      </c>
      <c r="AA668">
        <v>4.999999888241291E-3</v>
      </c>
      <c r="AE668">
        <v>1.24</v>
      </c>
    </row>
    <row r="669" spans="1:31" x14ac:dyDescent="0.2">
      <c r="A669" s="9">
        <v>2009411</v>
      </c>
      <c r="C669" t="s">
        <v>2170</v>
      </c>
      <c r="D669" t="s">
        <v>2171</v>
      </c>
      <c r="E669" t="s">
        <v>2167</v>
      </c>
      <c r="F669" t="s">
        <v>2165</v>
      </c>
      <c r="G669" t="s">
        <v>639</v>
      </c>
      <c r="H669" t="s">
        <v>639</v>
      </c>
      <c r="I669" t="s">
        <v>783</v>
      </c>
      <c r="J669" t="s">
        <v>647</v>
      </c>
      <c r="K669" t="s">
        <v>54</v>
      </c>
      <c r="L669" s="4">
        <v>43375</v>
      </c>
      <c r="M669" s="4"/>
      <c r="V669">
        <v>9</v>
      </c>
      <c r="AE669">
        <v>1.3</v>
      </c>
    </row>
    <row r="670" spans="1:31" x14ac:dyDescent="0.2">
      <c r="A670" s="9">
        <v>2008888</v>
      </c>
      <c r="C670" t="s">
        <v>2172</v>
      </c>
      <c r="D670" t="s">
        <v>2173</v>
      </c>
      <c r="E670" t="s">
        <v>2096</v>
      </c>
      <c r="F670" t="s">
        <v>2165</v>
      </c>
      <c r="G670" t="s">
        <v>639</v>
      </c>
      <c r="H670" t="s">
        <v>639</v>
      </c>
      <c r="I670" t="s">
        <v>783</v>
      </c>
      <c r="J670" t="s">
        <v>647</v>
      </c>
      <c r="K670" t="s">
        <v>54</v>
      </c>
      <c r="L670" s="4">
        <v>42926</v>
      </c>
      <c r="M670" s="4"/>
      <c r="V670">
        <v>9</v>
      </c>
      <c r="AE670">
        <v>1</v>
      </c>
    </row>
    <row r="671" spans="1:31" x14ac:dyDescent="0.2">
      <c r="A671" s="9">
        <v>2009323</v>
      </c>
      <c r="C671" t="s">
        <v>2174</v>
      </c>
      <c r="D671" t="s">
        <v>2175</v>
      </c>
      <c r="E671" t="s">
        <v>988</v>
      </c>
      <c r="F671" t="s">
        <v>989</v>
      </c>
      <c r="G671" t="s">
        <v>639</v>
      </c>
      <c r="H671" t="s">
        <v>684</v>
      </c>
      <c r="I671" t="s">
        <v>772</v>
      </c>
      <c r="J671" t="s">
        <v>647</v>
      </c>
      <c r="K671" t="s">
        <v>54</v>
      </c>
      <c r="L671" s="4">
        <v>2</v>
      </c>
      <c r="M671" s="4"/>
      <c r="V671">
        <v>0.30000001192092896</v>
      </c>
      <c r="W671">
        <v>0.10000000149011612</v>
      </c>
      <c r="X671">
        <v>1</v>
      </c>
      <c r="Z671">
        <v>0.69999998807907104</v>
      </c>
      <c r="AA671">
        <v>1.9999999552965164E-2</v>
      </c>
      <c r="AE671">
        <v>1</v>
      </c>
    </row>
    <row r="672" spans="1:31" x14ac:dyDescent="0.2">
      <c r="A672" s="9">
        <v>2010770</v>
      </c>
      <c r="C672" t="s">
        <v>2176</v>
      </c>
      <c r="D672" t="s">
        <v>2177</v>
      </c>
      <c r="E672" t="s">
        <v>2178</v>
      </c>
      <c r="F672" t="s">
        <v>2178</v>
      </c>
      <c r="G672" t="s">
        <v>639</v>
      </c>
      <c r="H672" t="s">
        <v>639</v>
      </c>
      <c r="I672" t="s">
        <v>783</v>
      </c>
      <c r="J672" t="s">
        <v>641</v>
      </c>
      <c r="K672" t="s">
        <v>54</v>
      </c>
      <c r="L672" s="4">
        <v>2</v>
      </c>
      <c r="M672" s="4"/>
      <c r="N672">
        <v>5.5999999046325684</v>
      </c>
      <c r="T672">
        <v>11</v>
      </c>
      <c r="V672">
        <v>4.8000001907348633</v>
      </c>
      <c r="Y672">
        <v>3.4000000953674316</v>
      </c>
      <c r="Z672">
        <v>6.1999998092651367</v>
      </c>
      <c r="AA672">
        <v>0.27000001072883606</v>
      </c>
      <c r="AE672">
        <v>1</v>
      </c>
    </row>
    <row r="673" spans="1:31" x14ac:dyDescent="0.2">
      <c r="A673" s="9">
        <v>2008286</v>
      </c>
      <c r="C673" t="s">
        <v>2179</v>
      </c>
      <c r="D673" t="s">
        <v>2180</v>
      </c>
      <c r="E673" t="s">
        <v>911</v>
      </c>
      <c r="F673" t="s">
        <v>912</v>
      </c>
      <c r="G673" t="s">
        <v>639</v>
      </c>
      <c r="H673" t="s">
        <v>639</v>
      </c>
      <c r="I673" t="s">
        <v>772</v>
      </c>
      <c r="J673" t="s">
        <v>729</v>
      </c>
      <c r="K673" t="s">
        <v>54</v>
      </c>
      <c r="L673" s="4">
        <v>2</v>
      </c>
      <c r="M673" s="4"/>
      <c r="N673">
        <v>5</v>
      </c>
      <c r="P673">
        <v>2</v>
      </c>
      <c r="V673">
        <v>0.80000001192092896</v>
      </c>
      <c r="W673">
        <v>5.000000074505806E-2</v>
      </c>
      <c r="X673">
        <v>0.10000000149011612</v>
      </c>
      <c r="Y673">
        <v>0.5</v>
      </c>
      <c r="Z673">
        <v>5.000000074505806E-2</v>
      </c>
      <c r="AE673">
        <v>1.1399999999999999</v>
      </c>
    </row>
    <row r="674" spans="1:31" x14ac:dyDescent="0.2">
      <c r="A674" s="9">
        <v>2007503</v>
      </c>
      <c r="C674" t="s">
        <v>2181</v>
      </c>
      <c r="D674" t="s">
        <v>2182</v>
      </c>
      <c r="E674" t="s">
        <v>911</v>
      </c>
      <c r="F674" t="s">
        <v>912</v>
      </c>
      <c r="G674" t="s">
        <v>639</v>
      </c>
      <c r="H674" t="s">
        <v>639</v>
      </c>
      <c r="I674" t="s">
        <v>772</v>
      </c>
      <c r="J674" t="s">
        <v>641</v>
      </c>
      <c r="K674" t="s">
        <v>54</v>
      </c>
      <c r="L674" s="4">
        <v>2</v>
      </c>
      <c r="M674" s="4"/>
      <c r="N674">
        <v>4</v>
      </c>
      <c r="O674">
        <v>8</v>
      </c>
      <c r="P674">
        <v>3</v>
      </c>
      <c r="V674">
        <v>1.9999999552965164E-2</v>
      </c>
      <c r="X674">
        <v>0.10000000149011612</v>
      </c>
      <c r="Y674">
        <v>2.9999999329447746E-2</v>
      </c>
      <c r="AE674">
        <v>1.25</v>
      </c>
    </row>
    <row r="675" spans="1:31" x14ac:dyDescent="0.2">
      <c r="A675" s="9">
        <v>2007550</v>
      </c>
      <c r="C675" t="s">
        <v>2183</v>
      </c>
      <c r="D675" t="s">
        <v>2184</v>
      </c>
      <c r="E675" t="s">
        <v>911</v>
      </c>
      <c r="F675" t="s">
        <v>912</v>
      </c>
      <c r="G675" t="s">
        <v>639</v>
      </c>
      <c r="H675" t="s">
        <v>639</v>
      </c>
      <c r="I675" t="s">
        <v>772</v>
      </c>
      <c r="J675" t="s">
        <v>729</v>
      </c>
      <c r="K675" t="s">
        <v>54</v>
      </c>
      <c r="L675" s="4">
        <v>2</v>
      </c>
      <c r="M675" s="4"/>
      <c r="O675">
        <v>4</v>
      </c>
      <c r="P675">
        <v>3</v>
      </c>
      <c r="V675">
        <v>8.5000000894069672E-2</v>
      </c>
      <c r="W675">
        <v>1.9999999552965164E-2</v>
      </c>
      <c r="X675">
        <v>0.40000000596046448</v>
      </c>
      <c r="Y675">
        <v>0.10000000149011612</v>
      </c>
      <c r="Z675">
        <v>0.10000000149011612</v>
      </c>
      <c r="AE675">
        <v>1.24</v>
      </c>
    </row>
    <row r="676" spans="1:31" x14ac:dyDescent="0.2">
      <c r="A676" s="9">
        <v>2008325</v>
      </c>
      <c r="C676" t="s">
        <v>2185</v>
      </c>
      <c r="D676" t="s">
        <v>2186</v>
      </c>
      <c r="E676" t="s">
        <v>911</v>
      </c>
      <c r="F676" t="s">
        <v>1090</v>
      </c>
      <c r="G676" t="s">
        <v>639</v>
      </c>
      <c r="H676" t="s">
        <v>639</v>
      </c>
      <c r="I676" t="s">
        <v>772</v>
      </c>
      <c r="J676" t="s">
        <v>729</v>
      </c>
      <c r="K676" t="s">
        <v>54</v>
      </c>
      <c r="L676" s="4">
        <v>2</v>
      </c>
      <c r="M676" s="4"/>
      <c r="N676">
        <v>1.7000000476837158</v>
      </c>
      <c r="AE676">
        <v>1.2</v>
      </c>
    </row>
    <row r="677" spans="1:31" x14ac:dyDescent="0.2">
      <c r="A677" s="9">
        <v>2010467</v>
      </c>
      <c r="C677" t="s">
        <v>2187</v>
      </c>
      <c r="D677" t="s">
        <v>2188</v>
      </c>
      <c r="E677" t="s">
        <v>978</v>
      </c>
      <c r="F677" t="s">
        <v>979</v>
      </c>
      <c r="G677" t="s">
        <v>639</v>
      </c>
      <c r="H677" t="s">
        <v>639</v>
      </c>
      <c r="I677" t="s">
        <v>772</v>
      </c>
      <c r="J677" t="s">
        <v>729</v>
      </c>
      <c r="K677" t="s">
        <v>53</v>
      </c>
      <c r="L677" s="4">
        <v>2</v>
      </c>
      <c r="M677" s="4"/>
      <c r="N677">
        <v>0.5</v>
      </c>
      <c r="AE677">
        <v>1</v>
      </c>
    </row>
    <row r="678" spans="1:31" x14ac:dyDescent="0.2">
      <c r="A678" s="9">
        <v>2010092</v>
      </c>
      <c r="C678" t="s">
        <v>2189</v>
      </c>
      <c r="D678" t="s">
        <v>2190</v>
      </c>
      <c r="E678" t="s">
        <v>1011</v>
      </c>
      <c r="F678" t="s">
        <v>1011</v>
      </c>
      <c r="G678" t="s">
        <v>639</v>
      </c>
      <c r="H678" t="s">
        <v>639</v>
      </c>
      <c r="I678" t="s">
        <v>772</v>
      </c>
      <c r="J678" t="s">
        <v>729</v>
      </c>
      <c r="K678" t="s">
        <v>53</v>
      </c>
      <c r="L678" s="4">
        <v>2</v>
      </c>
      <c r="M678" s="4"/>
      <c r="AE678">
        <v>1</v>
      </c>
    </row>
    <row r="679" spans="1:31" x14ac:dyDescent="0.2">
      <c r="A679" s="9">
        <v>2010091</v>
      </c>
      <c r="C679" t="s">
        <v>2191</v>
      </c>
      <c r="D679" t="s">
        <v>2192</v>
      </c>
      <c r="E679" t="s">
        <v>1011</v>
      </c>
      <c r="F679" t="s">
        <v>1011</v>
      </c>
      <c r="G679" t="s">
        <v>639</v>
      </c>
      <c r="H679" t="s">
        <v>639</v>
      </c>
      <c r="I679" t="s">
        <v>772</v>
      </c>
      <c r="J679" t="s">
        <v>729</v>
      </c>
      <c r="K679" t="s">
        <v>53</v>
      </c>
      <c r="L679" s="4">
        <v>2</v>
      </c>
      <c r="M679" s="4"/>
      <c r="AE679">
        <v>1</v>
      </c>
    </row>
    <row r="680" spans="1:31" x14ac:dyDescent="0.2">
      <c r="A680" s="9">
        <v>2007770</v>
      </c>
      <c r="C680" t="s">
        <v>2193</v>
      </c>
      <c r="D680" t="s">
        <v>2194</v>
      </c>
      <c r="E680" t="s">
        <v>931</v>
      </c>
      <c r="F680" t="s">
        <v>931</v>
      </c>
      <c r="G680" t="s">
        <v>639</v>
      </c>
      <c r="H680" t="s">
        <v>639</v>
      </c>
      <c r="I680" t="s">
        <v>783</v>
      </c>
      <c r="J680" t="s">
        <v>641</v>
      </c>
      <c r="K680" t="s">
        <v>54</v>
      </c>
      <c r="L680" s="4">
        <v>41913</v>
      </c>
      <c r="M680" s="4"/>
      <c r="N680">
        <v>8</v>
      </c>
      <c r="O680">
        <v>12</v>
      </c>
      <c r="P680">
        <v>6</v>
      </c>
      <c r="Y680">
        <v>0.69999998807907104</v>
      </c>
      <c r="AE680">
        <v>1.1000000000000001</v>
      </c>
    </row>
    <row r="681" spans="1:31" x14ac:dyDescent="0.2">
      <c r="A681" s="9">
        <v>2008780</v>
      </c>
      <c r="C681" t="s">
        <v>2195</v>
      </c>
      <c r="D681" t="s">
        <v>2196</v>
      </c>
      <c r="E681" t="s">
        <v>931</v>
      </c>
      <c r="F681" t="s">
        <v>931</v>
      </c>
      <c r="G681" t="s">
        <v>639</v>
      </c>
      <c r="H681" t="s">
        <v>639</v>
      </c>
      <c r="I681" t="s">
        <v>783</v>
      </c>
      <c r="J681" t="s">
        <v>641</v>
      </c>
      <c r="K681" t="s">
        <v>54</v>
      </c>
      <c r="L681" s="4">
        <v>42800</v>
      </c>
      <c r="M681" s="4"/>
      <c r="N681">
        <v>8.6999998092651367</v>
      </c>
      <c r="O681">
        <v>17.399999618530273</v>
      </c>
      <c r="P681">
        <v>17.399999618530273</v>
      </c>
      <c r="Y681">
        <v>0.34999999403953552</v>
      </c>
      <c r="AE681">
        <v>1.44</v>
      </c>
    </row>
    <row r="682" spans="1:31" x14ac:dyDescent="0.2">
      <c r="A682" s="9">
        <v>2010426</v>
      </c>
      <c r="C682" t="s">
        <v>2197</v>
      </c>
      <c r="D682" t="s">
        <v>2198</v>
      </c>
      <c r="E682" t="s">
        <v>931</v>
      </c>
      <c r="F682" t="s">
        <v>931</v>
      </c>
      <c r="G682" t="s">
        <v>639</v>
      </c>
      <c r="H682" t="s">
        <v>639</v>
      </c>
      <c r="I682" t="s">
        <v>783</v>
      </c>
      <c r="J682" t="s">
        <v>641</v>
      </c>
      <c r="K682" t="s">
        <v>54</v>
      </c>
      <c r="L682" s="4">
        <v>44306</v>
      </c>
      <c r="M682" s="4"/>
      <c r="N682">
        <v>3.5</v>
      </c>
      <c r="O682">
        <v>20.399999618530273</v>
      </c>
      <c r="AE682">
        <v>1</v>
      </c>
    </row>
    <row r="683" spans="1:31" x14ac:dyDescent="0.2">
      <c r="A683" s="9">
        <v>2010464</v>
      </c>
      <c r="C683" t="s">
        <v>2199</v>
      </c>
      <c r="D683" t="s">
        <v>2200</v>
      </c>
      <c r="E683" t="s">
        <v>978</v>
      </c>
      <c r="F683" t="s">
        <v>979</v>
      </c>
      <c r="G683" t="s">
        <v>639</v>
      </c>
      <c r="H683" t="s">
        <v>639</v>
      </c>
      <c r="I683" t="s">
        <v>772</v>
      </c>
      <c r="J683" t="s">
        <v>729</v>
      </c>
      <c r="K683" t="s">
        <v>54</v>
      </c>
      <c r="L683" s="4">
        <v>2</v>
      </c>
      <c r="M683" s="4"/>
      <c r="AE683">
        <v>1</v>
      </c>
    </row>
    <row r="684" spans="1:31" x14ac:dyDescent="0.2">
      <c r="A684" s="9">
        <v>2007675</v>
      </c>
      <c r="C684" t="s">
        <v>2201</v>
      </c>
      <c r="D684" t="s">
        <v>2202</v>
      </c>
      <c r="E684" t="s">
        <v>2203</v>
      </c>
      <c r="F684" t="s">
        <v>2204</v>
      </c>
      <c r="G684" t="s">
        <v>639</v>
      </c>
      <c r="H684" t="s">
        <v>639</v>
      </c>
      <c r="I684" t="s">
        <v>772</v>
      </c>
      <c r="J684" t="s">
        <v>647</v>
      </c>
      <c r="K684" t="s">
        <v>53</v>
      </c>
      <c r="L684" s="4">
        <v>2</v>
      </c>
      <c r="M684" s="4"/>
      <c r="AE684">
        <v>1</v>
      </c>
    </row>
    <row r="685" spans="1:31" x14ac:dyDescent="0.2">
      <c r="A685" s="9">
        <v>2006795</v>
      </c>
      <c r="C685" t="s">
        <v>2205</v>
      </c>
      <c r="D685" t="s">
        <v>2206</v>
      </c>
      <c r="E685" t="s">
        <v>886</v>
      </c>
      <c r="F685" t="s">
        <v>887</v>
      </c>
      <c r="G685" t="s">
        <v>639</v>
      </c>
      <c r="H685" t="s">
        <v>639</v>
      </c>
      <c r="I685" t="s">
        <v>772</v>
      </c>
      <c r="J685" t="s">
        <v>729</v>
      </c>
      <c r="K685" t="s">
        <v>54</v>
      </c>
      <c r="L685" s="4">
        <v>2</v>
      </c>
      <c r="M685" s="4"/>
      <c r="N685">
        <v>0.10000000149011612</v>
      </c>
      <c r="O685">
        <v>0.10000000149011612</v>
      </c>
      <c r="P685">
        <v>0.10000000149011612</v>
      </c>
      <c r="V685">
        <v>4.0000001899898052E-3</v>
      </c>
      <c r="W685">
        <v>1.0000000474974513E-3</v>
      </c>
      <c r="X685">
        <v>1.3000000268220901E-2</v>
      </c>
      <c r="Y685">
        <v>2.500000037252903E-2</v>
      </c>
      <c r="Z685">
        <v>2.0000000949949026E-3</v>
      </c>
      <c r="AE685">
        <v>1.1000000000000001</v>
      </c>
    </row>
    <row r="686" spans="1:31" x14ac:dyDescent="0.2">
      <c r="A686" s="9">
        <v>2006864</v>
      </c>
      <c r="C686" t="s">
        <v>2207</v>
      </c>
      <c r="D686" t="s">
        <v>2208</v>
      </c>
      <c r="E686" t="s">
        <v>877</v>
      </c>
      <c r="F686" t="s">
        <v>878</v>
      </c>
      <c r="G686" t="s">
        <v>639</v>
      </c>
      <c r="H686" t="s">
        <v>639</v>
      </c>
      <c r="I686" t="s">
        <v>772</v>
      </c>
      <c r="J686" t="s">
        <v>729</v>
      </c>
      <c r="K686" t="s">
        <v>54</v>
      </c>
      <c r="L686" s="4">
        <v>2</v>
      </c>
      <c r="M686" s="4"/>
      <c r="N686">
        <v>3.9999999105930328E-2</v>
      </c>
      <c r="O686">
        <v>1.2000000476837158</v>
      </c>
      <c r="P686">
        <v>3</v>
      </c>
      <c r="AE686">
        <v>1.05</v>
      </c>
    </row>
    <row r="687" spans="1:31" x14ac:dyDescent="0.2">
      <c r="A687" s="9">
        <v>2010111</v>
      </c>
      <c r="C687" t="s">
        <v>2209</v>
      </c>
      <c r="D687" t="s">
        <v>2210</v>
      </c>
      <c r="E687" t="s">
        <v>839</v>
      </c>
      <c r="F687" t="s">
        <v>994</v>
      </c>
      <c r="G687" t="s">
        <v>639</v>
      </c>
      <c r="H687" t="s">
        <v>639</v>
      </c>
      <c r="I687" t="s">
        <v>772</v>
      </c>
      <c r="J687" t="s">
        <v>729</v>
      </c>
      <c r="K687" t="s">
        <v>54</v>
      </c>
      <c r="L687" s="4">
        <v>2</v>
      </c>
      <c r="M687" s="4"/>
      <c r="AE687">
        <v>1</v>
      </c>
    </row>
    <row r="688" spans="1:31" x14ac:dyDescent="0.2">
      <c r="A688" s="9">
        <v>2007646</v>
      </c>
      <c r="C688" t="s">
        <v>2211</v>
      </c>
      <c r="D688" t="s">
        <v>2212</v>
      </c>
      <c r="E688" t="s">
        <v>839</v>
      </c>
      <c r="F688" t="s">
        <v>840</v>
      </c>
      <c r="G688" t="s">
        <v>639</v>
      </c>
      <c r="H688" t="s">
        <v>639</v>
      </c>
      <c r="I688" t="s">
        <v>772</v>
      </c>
      <c r="J688" t="s">
        <v>729</v>
      </c>
      <c r="K688" t="s">
        <v>53</v>
      </c>
      <c r="L688" s="4">
        <v>2</v>
      </c>
      <c r="M688" s="4"/>
      <c r="R688">
        <v>0.20000000298023224</v>
      </c>
      <c r="S688">
        <v>0.2199999988079071</v>
      </c>
      <c r="V688">
        <v>1.2000000104308128E-2</v>
      </c>
      <c r="W688">
        <v>0.15000000596046448</v>
      </c>
      <c r="X688">
        <v>0.20000000298023224</v>
      </c>
      <c r="Z688">
        <v>0.11999999731779099</v>
      </c>
      <c r="AE688">
        <v>1</v>
      </c>
    </row>
    <row r="689" spans="1:31" x14ac:dyDescent="0.2">
      <c r="A689" s="9">
        <v>2008243</v>
      </c>
      <c r="C689" t="s">
        <v>2213</v>
      </c>
      <c r="D689" t="s">
        <v>2214</v>
      </c>
      <c r="E689" t="s">
        <v>948</v>
      </c>
      <c r="F689" t="s">
        <v>2002</v>
      </c>
      <c r="G689" t="s">
        <v>639</v>
      </c>
      <c r="H689" t="s">
        <v>639</v>
      </c>
      <c r="I689" t="s">
        <v>783</v>
      </c>
      <c r="J689" t="s">
        <v>641</v>
      </c>
      <c r="K689" t="s">
        <v>53</v>
      </c>
      <c r="L689" s="4">
        <v>42341</v>
      </c>
      <c r="M689" s="4"/>
      <c r="N689">
        <v>26</v>
      </c>
      <c r="T689">
        <v>13</v>
      </c>
      <c r="AE689">
        <v>1</v>
      </c>
    </row>
    <row r="690" spans="1:31" x14ac:dyDescent="0.2">
      <c r="A690" s="9">
        <v>2009759</v>
      </c>
      <c r="C690" t="s">
        <v>2215</v>
      </c>
      <c r="D690" t="s">
        <v>2216</v>
      </c>
      <c r="E690" t="s">
        <v>948</v>
      </c>
      <c r="F690" t="s">
        <v>2002</v>
      </c>
      <c r="G690" t="s">
        <v>639</v>
      </c>
      <c r="H690" t="s">
        <v>639</v>
      </c>
      <c r="I690" t="s">
        <v>783</v>
      </c>
      <c r="J690" t="s">
        <v>641</v>
      </c>
      <c r="K690" t="s">
        <v>53</v>
      </c>
      <c r="L690" s="4">
        <v>43720</v>
      </c>
      <c r="M690" s="4"/>
      <c r="N690">
        <v>30</v>
      </c>
      <c r="T690">
        <v>7</v>
      </c>
      <c r="AE690">
        <v>1</v>
      </c>
    </row>
    <row r="691" spans="1:31" x14ac:dyDescent="0.2">
      <c r="A691" s="9">
        <v>2006967</v>
      </c>
      <c r="C691" t="s">
        <v>2217</v>
      </c>
      <c r="D691" t="s">
        <v>2218</v>
      </c>
      <c r="E691" t="s">
        <v>948</v>
      </c>
      <c r="F691" t="s">
        <v>948</v>
      </c>
      <c r="G691" t="s">
        <v>639</v>
      </c>
      <c r="H691" t="s">
        <v>639</v>
      </c>
      <c r="I691" t="s">
        <v>783</v>
      </c>
      <c r="J691" t="s">
        <v>641</v>
      </c>
      <c r="K691" t="s">
        <v>54</v>
      </c>
      <c r="L691" s="4">
        <v>41478</v>
      </c>
      <c r="M691" s="4"/>
      <c r="N691">
        <v>18.399999618530273</v>
      </c>
      <c r="T691">
        <v>8</v>
      </c>
      <c r="AE691">
        <v>1.26</v>
      </c>
    </row>
    <row r="692" spans="1:31" x14ac:dyDescent="0.2">
      <c r="A692" s="9">
        <v>2008697</v>
      </c>
      <c r="C692" t="s">
        <v>2219</v>
      </c>
      <c r="D692" t="s">
        <v>2220</v>
      </c>
      <c r="E692" t="s">
        <v>2221</v>
      </c>
      <c r="F692" t="s">
        <v>2221</v>
      </c>
      <c r="G692" t="s">
        <v>639</v>
      </c>
      <c r="H692" t="s">
        <v>639</v>
      </c>
      <c r="I692" t="s">
        <v>783</v>
      </c>
      <c r="J692" t="s">
        <v>641</v>
      </c>
      <c r="K692" t="s">
        <v>54</v>
      </c>
      <c r="L692" s="4">
        <v>42717</v>
      </c>
      <c r="M692" s="4"/>
      <c r="N692">
        <v>18.399999618530273</v>
      </c>
      <c r="T692">
        <v>5</v>
      </c>
      <c r="AE692">
        <v>1</v>
      </c>
    </row>
    <row r="693" spans="1:31" x14ac:dyDescent="0.2">
      <c r="A693" s="9">
        <v>2009733</v>
      </c>
      <c r="C693" t="s">
        <v>2222</v>
      </c>
      <c r="D693" t="s">
        <v>2223</v>
      </c>
      <c r="E693" t="s">
        <v>988</v>
      </c>
      <c r="F693" t="s">
        <v>989</v>
      </c>
      <c r="G693" t="s">
        <v>639</v>
      </c>
      <c r="H693" t="s">
        <v>639</v>
      </c>
      <c r="I693" t="s">
        <v>772</v>
      </c>
      <c r="J693" t="s">
        <v>647</v>
      </c>
      <c r="K693" t="s">
        <v>54</v>
      </c>
      <c r="L693" s="4">
        <v>2</v>
      </c>
      <c r="M693" s="4"/>
      <c r="W693">
        <v>9</v>
      </c>
      <c r="AE693">
        <v>1</v>
      </c>
    </row>
    <row r="694" spans="1:31" x14ac:dyDescent="0.2">
      <c r="A694" s="9">
        <v>2007290</v>
      </c>
      <c r="C694" t="s">
        <v>2224</v>
      </c>
      <c r="D694" t="s">
        <v>2225</v>
      </c>
      <c r="E694" t="s">
        <v>2226</v>
      </c>
      <c r="F694" t="s">
        <v>2227</v>
      </c>
      <c r="G694" t="s">
        <v>639</v>
      </c>
      <c r="H694" t="s">
        <v>639</v>
      </c>
      <c r="I694" t="s">
        <v>772</v>
      </c>
      <c r="J694" t="s">
        <v>729</v>
      </c>
      <c r="K694" t="s">
        <v>54</v>
      </c>
      <c r="L694" s="4">
        <v>2</v>
      </c>
      <c r="M694" s="4"/>
      <c r="N694">
        <v>8</v>
      </c>
      <c r="O694">
        <v>8.8000001907348633</v>
      </c>
      <c r="P694">
        <v>6.1999998092651367</v>
      </c>
      <c r="AE694">
        <v>1.1000000000000001</v>
      </c>
    </row>
    <row r="695" spans="1:31" x14ac:dyDescent="0.2">
      <c r="A695" s="9">
        <v>2009867</v>
      </c>
      <c r="C695" t="s">
        <v>2228</v>
      </c>
      <c r="D695" t="s">
        <v>2229</v>
      </c>
      <c r="E695" t="s">
        <v>2178</v>
      </c>
      <c r="F695" t="s">
        <v>2230</v>
      </c>
      <c r="G695" t="s">
        <v>639</v>
      </c>
      <c r="H695" t="s">
        <v>639</v>
      </c>
      <c r="I695" t="s">
        <v>772</v>
      </c>
      <c r="J695" t="s">
        <v>729</v>
      </c>
      <c r="K695" t="s">
        <v>54</v>
      </c>
      <c r="L695" s="4">
        <v>2</v>
      </c>
      <c r="M695" s="4"/>
      <c r="AE695">
        <v>0.9</v>
      </c>
    </row>
    <row r="696" spans="1:31" x14ac:dyDescent="0.2">
      <c r="A696" s="9">
        <v>2009874</v>
      </c>
      <c r="C696" t="s">
        <v>2231</v>
      </c>
      <c r="D696" t="s">
        <v>2232</v>
      </c>
      <c r="E696" t="s">
        <v>2178</v>
      </c>
      <c r="F696" t="s">
        <v>2230</v>
      </c>
      <c r="G696" t="s">
        <v>639</v>
      </c>
      <c r="H696" t="s">
        <v>639</v>
      </c>
      <c r="I696" t="s">
        <v>772</v>
      </c>
      <c r="J696" t="s">
        <v>729</v>
      </c>
      <c r="K696" t="s">
        <v>54</v>
      </c>
      <c r="L696" s="4">
        <v>2</v>
      </c>
      <c r="M696" s="4"/>
      <c r="AE696">
        <v>1</v>
      </c>
    </row>
    <row r="697" spans="1:31" x14ac:dyDescent="0.2">
      <c r="A697" s="9">
        <v>2009795</v>
      </c>
      <c r="C697" t="s">
        <v>2233</v>
      </c>
      <c r="D697" t="s">
        <v>2234</v>
      </c>
      <c r="E697" t="s">
        <v>2178</v>
      </c>
      <c r="F697" t="s">
        <v>2230</v>
      </c>
      <c r="G697" t="s">
        <v>639</v>
      </c>
      <c r="H697" t="s">
        <v>639</v>
      </c>
      <c r="I697" t="s">
        <v>772</v>
      </c>
      <c r="J697" t="s">
        <v>729</v>
      </c>
      <c r="K697" t="s">
        <v>54</v>
      </c>
      <c r="L697" s="4">
        <v>2</v>
      </c>
      <c r="M697" s="4"/>
      <c r="N697">
        <v>3.2999999523162842</v>
      </c>
      <c r="O697">
        <v>1.6000000238418579</v>
      </c>
      <c r="P697">
        <v>2.4000000953674316</v>
      </c>
      <c r="T697">
        <v>9.9999997764825821E-3</v>
      </c>
      <c r="V697">
        <v>9.9999997764825821E-3</v>
      </c>
      <c r="W697">
        <v>3.0000000260770321E-3</v>
      </c>
      <c r="X697">
        <v>9.9999997764825821E-3</v>
      </c>
      <c r="Y697">
        <v>0.10000000149011612</v>
      </c>
      <c r="Z697">
        <v>1.9999999552965164E-2</v>
      </c>
      <c r="AA697">
        <v>7.9999997979030013E-4</v>
      </c>
      <c r="AE697">
        <v>1.1200000000000001</v>
      </c>
    </row>
    <row r="698" spans="1:31" x14ac:dyDescent="0.2">
      <c r="A698" s="9">
        <v>2010833</v>
      </c>
      <c r="C698" t="s">
        <v>7852</v>
      </c>
      <c r="D698" t="s">
        <v>2809</v>
      </c>
      <c r="E698" t="s">
        <v>4241</v>
      </c>
      <c r="F698" t="s">
        <v>7853</v>
      </c>
      <c r="G698" t="s">
        <v>639</v>
      </c>
      <c r="H698" t="s">
        <v>684</v>
      </c>
      <c r="I698" t="s">
        <v>1282</v>
      </c>
      <c r="J698" t="s">
        <v>694</v>
      </c>
      <c r="K698" t="s">
        <v>53</v>
      </c>
      <c r="L698" s="4">
        <v>2</v>
      </c>
      <c r="M698" s="4"/>
      <c r="N698">
        <v>0.5</v>
      </c>
      <c r="O698">
        <v>0.20000000298023224</v>
      </c>
      <c r="P698">
        <v>0.30000001192092896</v>
      </c>
      <c r="AC698">
        <v>10</v>
      </c>
      <c r="AE698">
        <v>1</v>
      </c>
    </row>
    <row r="699" spans="1:31" x14ac:dyDescent="0.2">
      <c r="A699" s="9">
        <v>6020</v>
      </c>
      <c r="D699" t="s">
        <v>722</v>
      </c>
      <c r="G699" t="s">
        <v>639</v>
      </c>
      <c r="H699" t="s">
        <v>684</v>
      </c>
      <c r="I699" t="s">
        <v>685</v>
      </c>
      <c r="J699" t="s">
        <v>694</v>
      </c>
      <c r="K699" t="s">
        <v>53</v>
      </c>
      <c r="L699" s="4">
        <v>40973</v>
      </c>
      <c r="M699" s="4"/>
      <c r="N699">
        <v>0.34999999403953552</v>
      </c>
      <c r="O699">
        <v>0.15999999642372131</v>
      </c>
      <c r="P699">
        <v>0.4699999988079071</v>
      </c>
      <c r="AE699">
        <v>1</v>
      </c>
    </row>
    <row r="700" spans="1:31" x14ac:dyDescent="0.2">
      <c r="A700" s="9">
        <v>2010827</v>
      </c>
      <c r="C700" t="s">
        <v>2235</v>
      </c>
      <c r="D700" t="s">
        <v>2236</v>
      </c>
      <c r="E700" t="s">
        <v>1290</v>
      </c>
      <c r="F700" t="s">
        <v>1290</v>
      </c>
      <c r="G700" t="s">
        <v>639</v>
      </c>
      <c r="H700" t="s">
        <v>684</v>
      </c>
      <c r="I700" t="s">
        <v>1282</v>
      </c>
      <c r="J700" t="s">
        <v>694</v>
      </c>
      <c r="K700" t="s">
        <v>53</v>
      </c>
      <c r="L700" s="4">
        <v>2</v>
      </c>
      <c r="M700" s="4"/>
      <c r="N700">
        <v>0.5</v>
      </c>
      <c r="O700">
        <v>0.20000000298023224</v>
      </c>
      <c r="P700">
        <v>0.30000001192092896</v>
      </c>
      <c r="AC700">
        <v>10</v>
      </c>
      <c r="AE700">
        <v>1</v>
      </c>
    </row>
    <row r="701" spans="1:31" x14ac:dyDescent="0.2">
      <c r="A701" s="9">
        <v>2010826</v>
      </c>
      <c r="C701" t="s">
        <v>2237</v>
      </c>
      <c r="D701" t="s">
        <v>2238</v>
      </c>
      <c r="E701" t="s">
        <v>1290</v>
      </c>
      <c r="F701" t="s">
        <v>1293</v>
      </c>
      <c r="G701" t="s">
        <v>639</v>
      </c>
      <c r="H701" t="s">
        <v>684</v>
      </c>
      <c r="I701" t="s">
        <v>1282</v>
      </c>
      <c r="J701" t="s">
        <v>694</v>
      </c>
      <c r="K701" t="s">
        <v>53</v>
      </c>
      <c r="L701" s="4">
        <v>2</v>
      </c>
      <c r="M701" s="4"/>
      <c r="N701">
        <v>0.5</v>
      </c>
      <c r="O701">
        <v>0.20000000298023224</v>
      </c>
      <c r="P701">
        <v>0.30000001192092896</v>
      </c>
      <c r="AC701">
        <v>10</v>
      </c>
      <c r="AE701">
        <v>1</v>
      </c>
    </row>
    <row r="702" spans="1:31" x14ac:dyDescent="0.2">
      <c r="A702" s="9">
        <v>5006</v>
      </c>
      <c r="D702" t="s">
        <v>723</v>
      </c>
      <c r="G702" t="s">
        <v>639</v>
      </c>
      <c r="H702" t="s">
        <v>684</v>
      </c>
      <c r="I702" t="s">
        <v>685</v>
      </c>
      <c r="J702" t="s">
        <v>686</v>
      </c>
      <c r="K702" t="s">
        <v>54</v>
      </c>
      <c r="L702" s="4">
        <v>41640</v>
      </c>
      <c r="M702" s="4"/>
      <c r="N702">
        <v>0.12999999523162842</v>
      </c>
      <c r="O702">
        <v>7.0000000298023224E-2</v>
      </c>
      <c r="P702">
        <v>0.25</v>
      </c>
      <c r="AE702">
        <v>1</v>
      </c>
    </row>
    <row r="703" spans="1:31" x14ac:dyDescent="0.2">
      <c r="A703" s="9">
        <v>1000000</v>
      </c>
      <c r="D703" t="s">
        <v>677</v>
      </c>
      <c r="G703" t="s">
        <v>639</v>
      </c>
      <c r="H703" t="s">
        <v>639</v>
      </c>
      <c r="I703" t="s">
        <v>640</v>
      </c>
      <c r="J703" t="s">
        <v>641</v>
      </c>
      <c r="K703" t="s">
        <v>53</v>
      </c>
      <c r="L703" s="4">
        <v>40976</v>
      </c>
      <c r="M703" s="4"/>
      <c r="N703">
        <v>20.600000381469727</v>
      </c>
      <c r="Q703">
        <v>0</v>
      </c>
      <c r="R703">
        <v>0</v>
      </c>
      <c r="T703">
        <v>23</v>
      </c>
      <c r="AE703">
        <v>1</v>
      </c>
    </row>
    <row r="704" spans="1:31" x14ac:dyDescent="0.2">
      <c r="A704" s="9">
        <v>2006964</v>
      </c>
      <c r="C704" t="s">
        <v>2239</v>
      </c>
      <c r="D704" t="s">
        <v>2240</v>
      </c>
      <c r="E704" t="s">
        <v>948</v>
      </c>
      <c r="F704" t="s">
        <v>2241</v>
      </c>
      <c r="G704" t="s">
        <v>639</v>
      </c>
      <c r="H704" t="s">
        <v>639</v>
      </c>
      <c r="I704" t="s">
        <v>783</v>
      </c>
      <c r="J704" t="s">
        <v>641</v>
      </c>
      <c r="K704" t="s">
        <v>53</v>
      </c>
      <c r="L704" s="4">
        <v>41253</v>
      </c>
      <c r="M704" s="4"/>
      <c r="N704">
        <v>20.5</v>
      </c>
      <c r="T704">
        <v>9.3999996185302734</v>
      </c>
      <c r="AE704">
        <v>1</v>
      </c>
    </row>
    <row r="705" spans="1:31" x14ac:dyDescent="0.2">
      <c r="A705" s="9">
        <v>2007835</v>
      </c>
      <c r="C705" t="s">
        <v>2244</v>
      </c>
      <c r="D705" t="s">
        <v>2243</v>
      </c>
      <c r="E705" t="s">
        <v>967</v>
      </c>
      <c r="F705" t="s">
        <v>967</v>
      </c>
      <c r="G705" t="s">
        <v>639</v>
      </c>
      <c r="H705" t="s">
        <v>639</v>
      </c>
      <c r="I705" t="s">
        <v>783</v>
      </c>
      <c r="J705" t="s">
        <v>641</v>
      </c>
      <c r="K705" t="s">
        <v>53</v>
      </c>
      <c r="L705" s="4">
        <v>41877</v>
      </c>
      <c r="M705" s="4"/>
      <c r="N705">
        <v>20</v>
      </c>
      <c r="T705">
        <v>20.5</v>
      </c>
      <c r="AE705">
        <v>1</v>
      </c>
    </row>
    <row r="706" spans="1:31" x14ac:dyDescent="0.2">
      <c r="A706" s="9">
        <v>2007176</v>
      </c>
      <c r="C706" t="s">
        <v>2242</v>
      </c>
      <c r="D706" t="s">
        <v>2243</v>
      </c>
      <c r="E706" t="s">
        <v>899</v>
      </c>
      <c r="F706" t="s">
        <v>1540</v>
      </c>
      <c r="G706" t="s">
        <v>639</v>
      </c>
      <c r="H706" t="s">
        <v>639</v>
      </c>
      <c r="I706" t="s">
        <v>783</v>
      </c>
      <c r="J706" t="s">
        <v>641</v>
      </c>
      <c r="K706" t="s">
        <v>53</v>
      </c>
      <c r="L706" s="4">
        <v>41400</v>
      </c>
      <c r="M706" s="4"/>
      <c r="N706">
        <v>20</v>
      </c>
      <c r="T706">
        <v>20.5</v>
      </c>
      <c r="AE706">
        <v>1</v>
      </c>
    </row>
    <row r="707" spans="1:31" x14ac:dyDescent="0.2">
      <c r="A707" s="9">
        <v>1000007</v>
      </c>
      <c r="D707" t="s">
        <v>678</v>
      </c>
      <c r="G707" t="s">
        <v>639</v>
      </c>
      <c r="H707" t="s">
        <v>639</v>
      </c>
      <c r="I707" t="s">
        <v>640</v>
      </c>
      <c r="J707" t="s">
        <v>641</v>
      </c>
      <c r="K707" t="s">
        <v>54</v>
      </c>
      <c r="L707" s="4">
        <v>2</v>
      </c>
      <c r="M707" s="4"/>
      <c r="N707">
        <v>19</v>
      </c>
      <c r="O707">
        <v>0</v>
      </c>
      <c r="P707">
        <v>0</v>
      </c>
      <c r="Q707">
        <v>0</v>
      </c>
      <c r="R707">
        <v>0</v>
      </c>
      <c r="T707">
        <v>5</v>
      </c>
      <c r="AE707">
        <v>1</v>
      </c>
    </row>
    <row r="708" spans="1:31" x14ac:dyDescent="0.2">
      <c r="A708" s="9">
        <v>2008740</v>
      </c>
      <c r="C708" t="s">
        <v>2245</v>
      </c>
      <c r="D708" t="s">
        <v>2246</v>
      </c>
      <c r="E708" t="s">
        <v>899</v>
      </c>
      <c r="F708" t="s">
        <v>2247</v>
      </c>
      <c r="G708" t="s">
        <v>639</v>
      </c>
      <c r="H708" t="s">
        <v>639</v>
      </c>
      <c r="I708" t="s">
        <v>783</v>
      </c>
      <c r="J708" t="s">
        <v>641</v>
      </c>
      <c r="K708" t="s">
        <v>53</v>
      </c>
      <c r="L708" s="4">
        <v>42747</v>
      </c>
      <c r="M708" s="4"/>
      <c r="N708">
        <v>21</v>
      </c>
      <c r="AE708">
        <v>1</v>
      </c>
    </row>
    <row r="709" spans="1:31" x14ac:dyDescent="0.2">
      <c r="A709" s="9">
        <v>2009258</v>
      </c>
      <c r="C709" t="s">
        <v>2248</v>
      </c>
      <c r="D709" t="s">
        <v>2249</v>
      </c>
      <c r="E709" t="s">
        <v>1839</v>
      </c>
      <c r="F709" t="s">
        <v>2247</v>
      </c>
      <c r="G709" t="s">
        <v>639</v>
      </c>
      <c r="H709" t="s">
        <v>639</v>
      </c>
      <c r="I709" t="s">
        <v>783</v>
      </c>
      <c r="J709" t="s">
        <v>641</v>
      </c>
      <c r="K709" t="s">
        <v>53</v>
      </c>
      <c r="L709" s="4">
        <v>43208</v>
      </c>
      <c r="M709" s="4"/>
      <c r="N709">
        <v>21</v>
      </c>
      <c r="T709">
        <v>24</v>
      </c>
      <c r="AE709">
        <v>1</v>
      </c>
    </row>
    <row r="710" spans="1:31" x14ac:dyDescent="0.2">
      <c r="A710" s="9">
        <v>1000016</v>
      </c>
      <c r="D710" t="s">
        <v>679</v>
      </c>
      <c r="G710" t="s">
        <v>639</v>
      </c>
      <c r="H710" t="s">
        <v>639</v>
      </c>
      <c r="I710" t="s">
        <v>640</v>
      </c>
      <c r="J710" t="s">
        <v>647</v>
      </c>
      <c r="K710" t="s">
        <v>53</v>
      </c>
      <c r="L710" s="4">
        <v>40976</v>
      </c>
      <c r="M710" s="4"/>
      <c r="P710">
        <v>50</v>
      </c>
      <c r="Q710">
        <v>0</v>
      </c>
      <c r="R710">
        <v>0</v>
      </c>
      <c r="T710">
        <v>0</v>
      </c>
      <c r="AE710">
        <v>1</v>
      </c>
    </row>
    <row r="711" spans="1:31" x14ac:dyDescent="0.2">
      <c r="A711" s="9">
        <v>2007189</v>
      </c>
      <c r="C711" t="s">
        <v>2250</v>
      </c>
      <c r="D711" t="s">
        <v>2251</v>
      </c>
      <c r="E711" t="s">
        <v>899</v>
      </c>
      <c r="F711" t="s">
        <v>1176</v>
      </c>
      <c r="G711" t="s">
        <v>639</v>
      </c>
      <c r="H711" t="s">
        <v>639</v>
      </c>
      <c r="I711" t="s">
        <v>783</v>
      </c>
      <c r="J711" t="s">
        <v>647</v>
      </c>
      <c r="K711" t="s">
        <v>53</v>
      </c>
      <c r="L711" s="4">
        <v>41401</v>
      </c>
      <c r="M711" s="4"/>
      <c r="P711">
        <v>49</v>
      </c>
      <c r="U711">
        <v>1</v>
      </c>
      <c r="AE711">
        <v>1</v>
      </c>
    </row>
    <row r="712" spans="1:31" x14ac:dyDescent="0.2">
      <c r="A712" s="9">
        <v>2007188</v>
      </c>
      <c r="C712" t="s">
        <v>2252</v>
      </c>
      <c r="D712" t="s">
        <v>2253</v>
      </c>
      <c r="E712" t="s">
        <v>899</v>
      </c>
      <c r="F712" t="s">
        <v>1176</v>
      </c>
      <c r="G712" t="s">
        <v>639</v>
      </c>
      <c r="H712" t="s">
        <v>639</v>
      </c>
      <c r="I712" t="s">
        <v>783</v>
      </c>
      <c r="J712" t="s">
        <v>647</v>
      </c>
      <c r="K712" t="s">
        <v>53</v>
      </c>
      <c r="L712" s="4">
        <v>41401</v>
      </c>
      <c r="M712" s="4"/>
      <c r="P712">
        <v>49</v>
      </c>
      <c r="U712">
        <v>1</v>
      </c>
      <c r="AE712">
        <v>1</v>
      </c>
    </row>
    <row r="713" spans="1:31" x14ac:dyDescent="0.2">
      <c r="A713" s="9">
        <v>2009281</v>
      </c>
      <c r="C713" t="s">
        <v>2254</v>
      </c>
      <c r="D713" t="s">
        <v>2255</v>
      </c>
      <c r="E713" t="s">
        <v>1601</v>
      </c>
      <c r="F713" t="s">
        <v>1601</v>
      </c>
      <c r="G713" t="s">
        <v>639</v>
      </c>
      <c r="H713" t="s">
        <v>639</v>
      </c>
      <c r="I713" t="s">
        <v>783</v>
      </c>
      <c r="J713" t="s">
        <v>647</v>
      </c>
      <c r="K713" t="s">
        <v>53</v>
      </c>
      <c r="L713" s="4">
        <v>43234</v>
      </c>
      <c r="M713" s="4"/>
      <c r="Q713">
        <v>25</v>
      </c>
      <c r="T713">
        <v>14</v>
      </c>
      <c r="AE713">
        <v>1</v>
      </c>
    </row>
    <row r="714" spans="1:31" x14ac:dyDescent="0.2">
      <c r="A714" s="9">
        <v>2008341</v>
      </c>
      <c r="C714" t="s">
        <v>2256</v>
      </c>
      <c r="D714" t="s">
        <v>2255</v>
      </c>
      <c r="E714" t="s">
        <v>2257</v>
      </c>
      <c r="F714" t="s">
        <v>2257</v>
      </c>
      <c r="G714" t="s">
        <v>639</v>
      </c>
      <c r="H714" t="s">
        <v>639</v>
      </c>
      <c r="I714" t="s">
        <v>783</v>
      </c>
      <c r="J714" t="s">
        <v>647</v>
      </c>
      <c r="K714" t="s">
        <v>53</v>
      </c>
      <c r="L714" s="4">
        <v>42422</v>
      </c>
      <c r="M714" s="4"/>
      <c r="Q714">
        <v>34.299999237060547</v>
      </c>
      <c r="T714">
        <v>15.800000190734863</v>
      </c>
      <c r="AE714">
        <v>1</v>
      </c>
    </row>
    <row r="715" spans="1:31" x14ac:dyDescent="0.2">
      <c r="A715" s="9">
        <v>6036</v>
      </c>
      <c r="D715" t="s">
        <v>724</v>
      </c>
      <c r="G715" t="s">
        <v>639</v>
      </c>
      <c r="H715" t="s">
        <v>684</v>
      </c>
      <c r="I715" t="s">
        <v>685</v>
      </c>
      <c r="J715" t="s">
        <v>721</v>
      </c>
      <c r="K715" t="s">
        <v>53</v>
      </c>
      <c r="L715" s="4">
        <v>44390</v>
      </c>
      <c r="M715" s="4"/>
      <c r="AE715">
        <v>1</v>
      </c>
    </row>
    <row r="716" spans="1:31" x14ac:dyDescent="0.2">
      <c r="A716" s="9">
        <v>5002</v>
      </c>
      <c r="D716" t="s">
        <v>725</v>
      </c>
      <c r="G716" t="s">
        <v>639</v>
      </c>
      <c r="H716" t="s">
        <v>684</v>
      </c>
      <c r="I716" t="s">
        <v>685</v>
      </c>
      <c r="J716" t="s">
        <v>721</v>
      </c>
      <c r="K716" t="s">
        <v>53</v>
      </c>
      <c r="L716" s="4">
        <v>36129</v>
      </c>
      <c r="M716" s="4"/>
      <c r="N716">
        <v>0</v>
      </c>
      <c r="O716">
        <v>0</v>
      </c>
      <c r="P716">
        <v>0</v>
      </c>
      <c r="AE716">
        <v>1</v>
      </c>
    </row>
    <row r="717" spans="1:31" x14ac:dyDescent="0.2">
      <c r="A717" s="9">
        <v>5003</v>
      </c>
      <c r="D717" t="s">
        <v>726</v>
      </c>
      <c r="G717" t="s">
        <v>639</v>
      </c>
      <c r="H717" t="s">
        <v>684</v>
      </c>
      <c r="I717" t="s">
        <v>685</v>
      </c>
      <c r="J717" t="s">
        <v>721</v>
      </c>
      <c r="K717" t="s">
        <v>53</v>
      </c>
      <c r="L717" s="4">
        <v>36129</v>
      </c>
      <c r="M717" s="4"/>
      <c r="N717">
        <v>0</v>
      </c>
      <c r="O717">
        <v>0</v>
      </c>
      <c r="P717">
        <v>0</v>
      </c>
      <c r="AE717">
        <v>1</v>
      </c>
    </row>
    <row r="718" spans="1:31" x14ac:dyDescent="0.2">
      <c r="A718" s="9">
        <v>6026</v>
      </c>
      <c r="D718" t="s">
        <v>727</v>
      </c>
      <c r="G718" t="s">
        <v>639</v>
      </c>
      <c r="H718" t="s">
        <v>684</v>
      </c>
      <c r="I718" t="s">
        <v>685</v>
      </c>
      <c r="J718" t="s">
        <v>694</v>
      </c>
      <c r="K718" t="s">
        <v>53</v>
      </c>
      <c r="L718" s="4">
        <v>42982</v>
      </c>
      <c r="M718" s="4"/>
      <c r="N718">
        <v>0.67000001668930054</v>
      </c>
      <c r="O718">
        <v>0.40000000596046448</v>
      </c>
      <c r="P718">
        <v>0.75999999046325684</v>
      </c>
      <c r="AE718">
        <v>0.85</v>
      </c>
    </row>
    <row r="719" spans="1:31" x14ac:dyDescent="0.2">
      <c r="A719" s="9">
        <v>2007833</v>
      </c>
      <c r="C719" t="s">
        <v>2258</v>
      </c>
      <c r="D719" t="s">
        <v>2259</v>
      </c>
      <c r="E719" t="s">
        <v>967</v>
      </c>
      <c r="F719" t="s">
        <v>967</v>
      </c>
      <c r="G719" t="s">
        <v>639</v>
      </c>
      <c r="H719" t="s">
        <v>639</v>
      </c>
      <c r="I719" t="s">
        <v>783</v>
      </c>
      <c r="J719" t="s">
        <v>641</v>
      </c>
      <c r="K719" t="s">
        <v>53</v>
      </c>
      <c r="L719" s="4">
        <v>41876</v>
      </c>
      <c r="M719" s="4"/>
      <c r="N719">
        <v>15</v>
      </c>
      <c r="O719">
        <v>15</v>
      </c>
      <c r="P719">
        <v>15</v>
      </c>
      <c r="AE719">
        <v>1</v>
      </c>
    </row>
    <row r="720" spans="1:31" x14ac:dyDescent="0.2">
      <c r="A720" s="9">
        <v>2007832</v>
      </c>
      <c r="C720" t="s">
        <v>2260</v>
      </c>
      <c r="D720" t="s">
        <v>2261</v>
      </c>
      <c r="E720" t="s">
        <v>967</v>
      </c>
      <c r="F720" t="s">
        <v>967</v>
      </c>
      <c r="G720" t="s">
        <v>639</v>
      </c>
      <c r="H720" t="s">
        <v>639</v>
      </c>
      <c r="I720" t="s">
        <v>783</v>
      </c>
      <c r="J720" t="s">
        <v>641</v>
      </c>
      <c r="K720" t="s">
        <v>53</v>
      </c>
      <c r="L720" s="4">
        <v>41876</v>
      </c>
      <c r="M720" s="4"/>
      <c r="N720">
        <v>5</v>
      </c>
      <c r="O720">
        <v>25</v>
      </c>
      <c r="P720">
        <v>30</v>
      </c>
      <c r="AE720">
        <v>1</v>
      </c>
    </row>
    <row r="721" spans="1:31" x14ac:dyDescent="0.2">
      <c r="A721" s="9">
        <v>2010823</v>
      </c>
      <c r="C721" t="s">
        <v>2262</v>
      </c>
      <c r="D721" t="s">
        <v>2263</v>
      </c>
      <c r="E721" t="s">
        <v>877</v>
      </c>
      <c r="F721" t="s">
        <v>2264</v>
      </c>
      <c r="G721" t="s">
        <v>639</v>
      </c>
      <c r="H721" t="s">
        <v>639</v>
      </c>
      <c r="I721" t="s">
        <v>772</v>
      </c>
      <c r="J721" t="s">
        <v>729</v>
      </c>
      <c r="K721" t="s">
        <v>53</v>
      </c>
      <c r="L721" s="4">
        <v>2</v>
      </c>
      <c r="M721" s="4"/>
      <c r="P721">
        <v>2</v>
      </c>
      <c r="AC721">
        <v>5</v>
      </c>
      <c r="AE721">
        <v>1</v>
      </c>
    </row>
    <row r="722" spans="1:31" x14ac:dyDescent="0.2">
      <c r="A722" s="9">
        <v>2009966</v>
      </c>
      <c r="C722" t="s">
        <v>2265</v>
      </c>
      <c r="D722" t="s">
        <v>2266</v>
      </c>
      <c r="E722" t="s">
        <v>839</v>
      </c>
      <c r="F722" t="s">
        <v>2267</v>
      </c>
      <c r="G722" t="s">
        <v>639</v>
      </c>
      <c r="H722" t="s">
        <v>639</v>
      </c>
      <c r="I722" t="s">
        <v>772</v>
      </c>
      <c r="J722" t="s">
        <v>729</v>
      </c>
      <c r="K722" t="s">
        <v>54</v>
      </c>
      <c r="L722" s="4">
        <v>2</v>
      </c>
      <c r="M722" s="4"/>
      <c r="AE722">
        <v>1</v>
      </c>
    </row>
    <row r="723" spans="1:31" x14ac:dyDescent="0.2">
      <c r="A723" s="9">
        <v>2009965</v>
      </c>
      <c r="C723" t="s">
        <v>2268</v>
      </c>
      <c r="D723" t="s">
        <v>2269</v>
      </c>
      <c r="E723" t="s">
        <v>839</v>
      </c>
      <c r="F723" t="s">
        <v>2267</v>
      </c>
      <c r="G723" t="s">
        <v>639</v>
      </c>
      <c r="H723" t="s">
        <v>639</v>
      </c>
      <c r="I723" t="s">
        <v>772</v>
      </c>
      <c r="J723" t="s">
        <v>729</v>
      </c>
      <c r="K723" t="s">
        <v>53</v>
      </c>
      <c r="L723" s="4">
        <v>2</v>
      </c>
      <c r="M723" s="4"/>
      <c r="AE723">
        <v>1</v>
      </c>
    </row>
    <row r="724" spans="1:31" x14ac:dyDescent="0.2">
      <c r="A724" s="9">
        <v>2010462</v>
      </c>
      <c r="C724" t="s">
        <v>2270</v>
      </c>
      <c r="D724" t="s">
        <v>2271</v>
      </c>
      <c r="E724" t="s">
        <v>978</v>
      </c>
      <c r="F724" t="s">
        <v>979</v>
      </c>
      <c r="G724" t="s">
        <v>639</v>
      </c>
      <c r="H724" t="s">
        <v>639</v>
      </c>
      <c r="I724" t="s">
        <v>772</v>
      </c>
      <c r="J724" t="s">
        <v>729</v>
      </c>
      <c r="K724" t="s">
        <v>54</v>
      </c>
      <c r="L724" s="4">
        <v>2</v>
      </c>
      <c r="M724" s="4"/>
      <c r="AE724">
        <v>1</v>
      </c>
    </row>
    <row r="725" spans="1:31" x14ac:dyDescent="0.2">
      <c r="A725" s="9">
        <v>2008824</v>
      </c>
      <c r="C725" t="s">
        <v>2272</v>
      </c>
      <c r="D725" t="s">
        <v>2273</v>
      </c>
      <c r="E725" t="s">
        <v>2274</v>
      </c>
      <c r="F725" t="s">
        <v>2275</v>
      </c>
      <c r="G725" t="s">
        <v>639</v>
      </c>
      <c r="H725" t="s">
        <v>639</v>
      </c>
      <c r="I725" t="s">
        <v>783</v>
      </c>
      <c r="J725" t="s">
        <v>641</v>
      </c>
      <c r="K725" t="s">
        <v>53</v>
      </c>
      <c r="L725" s="4">
        <v>42849</v>
      </c>
      <c r="M725" s="4"/>
      <c r="N725">
        <v>10.5</v>
      </c>
      <c r="O725">
        <v>18.5</v>
      </c>
      <c r="P725">
        <v>6.5</v>
      </c>
      <c r="T725">
        <v>10</v>
      </c>
      <c r="AE725">
        <v>1</v>
      </c>
    </row>
    <row r="726" spans="1:31" x14ac:dyDescent="0.2">
      <c r="A726" s="9">
        <v>2008014</v>
      </c>
      <c r="C726" t="s">
        <v>2276</v>
      </c>
      <c r="D726" t="s">
        <v>2277</v>
      </c>
      <c r="E726" t="s">
        <v>815</v>
      </c>
      <c r="F726" t="s">
        <v>816</v>
      </c>
      <c r="G726" t="s">
        <v>639</v>
      </c>
      <c r="H726" t="s">
        <v>639</v>
      </c>
      <c r="I726" t="s">
        <v>783</v>
      </c>
      <c r="J726" t="s">
        <v>647</v>
      </c>
      <c r="K726" t="s">
        <v>53</v>
      </c>
      <c r="L726" s="4">
        <v>42094</v>
      </c>
      <c r="M726" s="4"/>
      <c r="Y726">
        <v>17.5</v>
      </c>
      <c r="AE726">
        <v>1</v>
      </c>
    </row>
    <row r="727" spans="1:31" x14ac:dyDescent="0.2">
      <c r="A727" s="9">
        <v>2007488</v>
      </c>
      <c r="C727" t="s">
        <v>2278</v>
      </c>
      <c r="D727" t="s">
        <v>2279</v>
      </c>
      <c r="E727" t="s">
        <v>911</v>
      </c>
      <c r="F727" t="s">
        <v>912</v>
      </c>
      <c r="G727" t="s">
        <v>639</v>
      </c>
      <c r="H727" t="s">
        <v>639</v>
      </c>
      <c r="I727" t="s">
        <v>783</v>
      </c>
      <c r="J727" t="s">
        <v>647</v>
      </c>
      <c r="K727" t="s">
        <v>53</v>
      </c>
      <c r="L727" s="4">
        <v>41656</v>
      </c>
      <c r="M727" s="4"/>
      <c r="O727">
        <v>16</v>
      </c>
      <c r="P727">
        <v>34</v>
      </c>
      <c r="R727">
        <v>2</v>
      </c>
      <c r="T727">
        <v>11</v>
      </c>
      <c r="V727">
        <v>3.9999999105930328E-2</v>
      </c>
      <c r="W727">
        <v>2.0000000949949026E-3</v>
      </c>
      <c r="X727">
        <v>1.9999999552965164E-2</v>
      </c>
      <c r="Y727">
        <v>2</v>
      </c>
      <c r="Z727">
        <v>1</v>
      </c>
      <c r="AA727">
        <v>2.0000000949949026E-3</v>
      </c>
      <c r="AE727">
        <v>1</v>
      </c>
    </row>
    <row r="728" spans="1:31" x14ac:dyDescent="0.2">
      <c r="A728" s="9">
        <v>2007486</v>
      </c>
      <c r="C728" t="s">
        <v>2280</v>
      </c>
      <c r="D728" t="s">
        <v>2281</v>
      </c>
      <c r="E728" t="s">
        <v>911</v>
      </c>
      <c r="F728" t="s">
        <v>912</v>
      </c>
      <c r="G728" t="s">
        <v>639</v>
      </c>
      <c r="H728" t="s">
        <v>639</v>
      </c>
      <c r="I728" t="s">
        <v>783</v>
      </c>
      <c r="J728" t="s">
        <v>647</v>
      </c>
      <c r="K728" t="s">
        <v>53</v>
      </c>
      <c r="L728" s="4">
        <v>41656</v>
      </c>
      <c r="M728" s="4"/>
      <c r="O728">
        <v>19</v>
      </c>
      <c r="P728">
        <v>37</v>
      </c>
      <c r="R728">
        <v>2</v>
      </c>
      <c r="V728">
        <v>3.9999999105930328E-2</v>
      </c>
      <c r="W728">
        <v>2.0000000949949026E-3</v>
      </c>
      <c r="Y728">
        <v>2</v>
      </c>
      <c r="Z728">
        <v>1</v>
      </c>
      <c r="AA728">
        <v>2.0000000949949026E-3</v>
      </c>
      <c r="AE728">
        <v>1</v>
      </c>
    </row>
    <row r="729" spans="1:31" x14ac:dyDescent="0.2">
      <c r="A729" s="9">
        <v>2007487</v>
      </c>
      <c r="C729" t="s">
        <v>2282</v>
      </c>
      <c r="D729" t="s">
        <v>2283</v>
      </c>
      <c r="E729" t="s">
        <v>911</v>
      </c>
      <c r="F729" t="s">
        <v>912</v>
      </c>
      <c r="G729" t="s">
        <v>639</v>
      </c>
      <c r="H729" t="s">
        <v>639</v>
      </c>
      <c r="I729" t="s">
        <v>783</v>
      </c>
      <c r="J729" t="s">
        <v>647</v>
      </c>
      <c r="K729" t="s">
        <v>53</v>
      </c>
      <c r="L729" s="4">
        <v>41656</v>
      </c>
      <c r="M729" s="4"/>
      <c r="O729">
        <v>40</v>
      </c>
      <c r="P729">
        <v>28</v>
      </c>
      <c r="R729">
        <v>2</v>
      </c>
      <c r="T729">
        <v>2.2000000476837158</v>
      </c>
      <c r="Y729">
        <v>2</v>
      </c>
      <c r="AE729">
        <v>1</v>
      </c>
    </row>
    <row r="730" spans="1:31" x14ac:dyDescent="0.2">
      <c r="A730" s="9">
        <v>2007478</v>
      </c>
      <c r="C730" t="s">
        <v>2284</v>
      </c>
      <c r="D730" t="s">
        <v>2285</v>
      </c>
      <c r="E730" t="s">
        <v>911</v>
      </c>
      <c r="F730" t="s">
        <v>912</v>
      </c>
      <c r="G730" t="s">
        <v>639</v>
      </c>
      <c r="H730" t="s">
        <v>639</v>
      </c>
      <c r="I730" t="s">
        <v>783</v>
      </c>
      <c r="J730" t="s">
        <v>641</v>
      </c>
      <c r="K730" t="s">
        <v>53</v>
      </c>
      <c r="L730" s="4">
        <v>41655</v>
      </c>
      <c r="M730" s="4"/>
      <c r="N730">
        <v>10</v>
      </c>
      <c r="O730">
        <v>10</v>
      </c>
      <c r="P730">
        <v>40</v>
      </c>
      <c r="V730">
        <v>2.0000000949949026E-3</v>
      </c>
      <c r="W730">
        <v>2.0000000949949026E-3</v>
      </c>
      <c r="X730">
        <v>1.9999999552965164E-2</v>
      </c>
      <c r="Y730">
        <v>9.9999997764825821E-3</v>
      </c>
      <c r="Z730">
        <v>9.9999997764825821E-3</v>
      </c>
      <c r="AE730">
        <v>1</v>
      </c>
    </row>
    <row r="731" spans="1:31" x14ac:dyDescent="0.2">
      <c r="A731" s="9">
        <v>2007477</v>
      </c>
      <c r="C731" t="s">
        <v>2286</v>
      </c>
      <c r="D731" t="s">
        <v>2287</v>
      </c>
      <c r="E731" t="s">
        <v>911</v>
      </c>
      <c r="F731" t="s">
        <v>912</v>
      </c>
      <c r="G731" t="s">
        <v>639</v>
      </c>
      <c r="H731" t="s">
        <v>639</v>
      </c>
      <c r="I731" t="s">
        <v>783</v>
      </c>
      <c r="J731" t="s">
        <v>641</v>
      </c>
      <c r="K731" t="s">
        <v>53</v>
      </c>
      <c r="L731" s="4">
        <v>41655</v>
      </c>
      <c r="M731" s="4"/>
      <c r="N731">
        <v>10</v>
      </c>
      <c r="O731">
        <v>52</v>
      </c>
      <c r="P731">
        <v>10</v>
      </c>
      <c r="V731">
        <v>2.0000000949949026E-3</v>
      </c>
      <c r="W731">
        <v>2.0000000949949026E-3</v>
      </c>
      <c r="X731">
        <v>1.9999999552965164E-2</v>
      </c>
      <c r="Y731">
        <v>9.9999997764825821E-3</v>
      </c>
      <c r="Z731">
        <v>9.9999997764825821E-3</v>
      </c>
      <c r="AE731">
        <v>1</v>
      </c>
    </row>
    <row r="732" spans="1:31" x14ac:dyDescent="0.2">
      <c r="A732" s="9">
        <v>2007481</v>
      </c>
      <c r="C732" t="s">
        <v>2288</v>
      </c>
      <c r="D732" t="s">
        <v>2289</v>
      </c>
      <c r="E732" t="s">
        <v>911</v>
      </c>
      <c r="F732" t="s">
        <v>912</v>
      </c>
      <c r="G732" t="s">
        <v>639</v>
      </c>
      <c r="H732" t="s">
        <v>639</v>
      </c>
      <c r="I732" t="s">
        <v>783</v>
      </c>
      <c r="J732" t="s">
        <v>641</v>
      </c>
      <c r="K732" t="s">
        <v>53</v>
      </c>
      <c r="L732" s="4">
        <v>41655</v>
      </c>
      <c r="M732" s="4"/>
      <c r="N732">
        <v>11</v>
      </c>
      <c r="O732">
        <v>40</v>
      </c>
      <c r="P732">
        <v>11</v>
      </c>
      <c r="V732">
        <v>2.0000000949949026E-3</v>
      </c>
      <c r="W732">
        <v>2.0000000949949026E-3</v>
      </c>
      <c r="X732">
        <v>1.9999999552965164E-2</v>
      </c>
      <c r="Y732">
        <v>9.9999997764825821E-3</v>
      </c>
      <c r="Z732">
        <v>9.9999997764825821E-3</v>
      </c>
      <c r="AE732">
        <v>1</v>
      </c>
    </row>
    <row r="733" spans="1:31" x14ac:dyDescent="0.2">
      <c r="A733" s="9">
        <v>2007479</v>
      </c>
      <c r="C733" t="s">
        <v>2290</v>
      </c>
      <c r="D733" t="s">
        <v>2291</v>
      </c>
      <c r="E733" t="s">
        <v>911</v>
      </c>
      <c r="F733" t="s">
        <v>912</v>
      </c>
      <c r="G733" t="s">
        <v>639</v>
      </c>
      <c r="H733" t="s">
        <v>639</v>
      </c>
      <c r="I733" t="s">
        <v>783</v>
      </c>
      <c r="J733" t="s">
        <v>641</v>
      </c>
      <c r="K733" t="s">
        <v>53</v>
      </c>
      <c r="L733" s="4">
        <v>41655</v>
      </c>
      <c r="M733" s="4"/>
      <c r="N733">
        <v>15</v>
      </c>
      <c r="O733">
        <v>5</v>
      </c>
      <c r="P733">
        <v>35</v>
      </c>
      <c r="V733">
        <v>2.0000000949949026E-3</v>
      </c>
      <c r="W733">
        <v>2.0000000949949026E-3</v>
      </c>
      <c r="X733">
        <v>1.9999999552965164E-2</v>
      </c>
      <c r="Y733">
        <v>9.9999997764825821E-3</v>
      </c>
      <c r="Z733">
        <v>9.9999997764825821E-3</v>
      </c>
      <c r="AE733">
        <v>1</v>
      </c>
    </row>
    <row r="734" spans="1:31" x14ac:dyDescent="0.2">
      <c r="A734" s="9">
        <v>2007489</v>
      </c>
      <c r="C734" t="s">
        <v>2292</v>
      </c>
      <c r="D734" t="s">
        <v>2293</v>
      </c>
      <c r="E734" t="s">
        <v>911</v>
      </c>
      <c r="F734" t="s">
        <v>912</v>
      </c>
      <c r="G734" t="s">
        <v>639</v>
      </c>
      <c r="H734" t="s">
        <v>639</v>
      </c>
      <c r="I734" t="s">
        <v>783</v>
      </c>
      <c r="J734" t="s">
        <v>641</v>
      </c>
      <c r="K734" t="s">
        <v>53</v>
      </c>
      <c r="L734" s="4">
        <v>41656</v>
      </c>
      <c r="M734" s="4"/>
      <c r="N734">
        <v>18</v>
      </c>
      <c r="O734">
        <v>18</v>
      </c>
      <c r="P734">
        <v>18</v>
      </c>
      <c r="R734">
        <v>2</v>
      </c>
      <c r="V734">
        <v>5.000000074505806E-2</v>
      </c>
      <c r="W734">
        <v>2.0000000949949026E-3</v>
      </c>
      <c r="X734">
        <v>0.20000000298023224</v>
      </c>
      <c r="Y734">
        <v>1.9999999552965164E-2</v>
      </c>
      <c r="Z734">
        <v>1.9999999552965164E-2</v>
      </c>
      <c r="AA734">
        <v>2.0000000949949026E-3</v>
      </c>
      <c r="AE734">
        <v>1</v>
      </c>
    </row>
    <row r="735" spans="1:31" x14ac:dyDescent="0.2">
      <c r="A735" s="9">
        <v>2007484</v>
      </c>
      <c r="C735" t="s">
        <v>2294</v>
      </c>
      <c r="D735" t="s">
        <v>2295</v>
      </c>
      <c r="E735" t="s">
        <v>911</v>
      </c>
      <c r="F735" t="s">
        <v>912</v>
      </c>
      <c r="G735" t="s">
        <v>639</v>
      </c>
      <c r="H735" t="s">
        <v>639</v>
      </c>
      <c r="I735" t="s">
        <v>783</v>
      </c>
      <c r="J735" t="s">
        <v>641</v>
      </c>
      <c r="K735" t="s">
        <v>53</v>
      </c>
      <c r="L735" s="4">
        <v>41656</v>
      </c>
      <c r="M735" s="4"/>
      <c r="N735">
        <v>19</v>
      </c>
      <c r="O735">
        <v>19</v>
      </c>
      <c r="P735">
        <v>19</v>
      </c>
      <c r="R735">
        <v>3</v>
      </c>
      <c r="T735">
        <v>2.4000000953674316</v>
      </c>
      <c r="V735">
        <v>1.9999999552965164E-2</v>
      </c>
      <c r="W735">
        <v>4.999999888241291E-3</v>
      </c>
      <c r="X735">
        <v>7.9999998211860657E-2</v>
      </c>
      <c r="Y735">
        <v>1.9999999552965164E-2</v>
      </c>
      <c r="Z735">
        <v>3.9999999105930328E-2</v>
      </c>
      <c r="AA735">
        <v>4.999999888241291E-3</v>
      </c>
      <c r="AE735">
        <v>1</v>
      </c>
    </row>
    <row r="736" spans="1:31" x14ac:dyDescent="0.2">
      <c r="A736" s="9">
        <v>2007483</v>
      </c>
      <c r="C736" t="s">
        <v>2296</v>
      </c>
      <c r="D736" t="s">
        <v>2297</v>
      </c>
      <c r="E736" t="s">
        <v>911</v>
      </c>
      <c r="F736" t="s">
        <v>912</v>
      </c>
      <c r="G736" t="s">
        <v>639</v>
      </c>
      <c r="H736" t="s">
        <v>639</v>
      </c>
      <c r="I736" t="s">
        <v>783</v>
      </c>
      <c r="J736" t="s">
        <v>641</v>
      </c>
      <c r="K736" t="s">
        <v>53</v>
      </c>
      <c r="L736" s="4">
        <v>41655</v>
      </c>
      <c r="M736" s="4"/>
      <c r="N736">
        <v>20</v>
      </c>
      <c r="O736">
        <v>20</v>
      </c>
      <c r="P736">
        <v>20</v>
      </c>
      <c r="V736">
        <v>2.0000000949949026E-3</v>
      </c>
      <c r="W736">
        <v>2.0000000949949026E-3</v>
      </c>
      <c r="X736">
        <v>1.9999999552965164E-2</v>
      </c>
      <c r="Y736">
        <v>9.9999997764825821E-3</v>
      </c>
      <c r="Z736">
        <v>9.9999997764825821E-3</v>
      </c>
      <c r="AE736">
        <v>1</v>
      </c>
    </row>
    <row r="737" spans="1:31" x14ac:dyDescent="0.2">
      <c r="A737" s="9">
        <v>2007476</v>
      </c>
      <c r="C737" t="s">
        <v>2298</v>
      </c>
      <c r="D737" t="s">
        <v>2299</v>
      </c>
      <c r="E737" t="s">
        <v>911</v>
      </c>
      <c r="F737" t="s">
        <v>912</v>
      </c>
      <c r="G737" t="s">
        <v>639</v>
      </c>
      <c r="H737" t="s">
        <v>639</v>
      </c>
      <c r="I737" t="s">
        <v>783</v>
      </c>
      <c r="J737" t="s">
        <v>641</v>
      </c>
      <c r="K737" t="s">
        <v>53</v>
      </c>
      <c r="L737" s="4">
        <v>41655</v>
      </c>
      <c r="M737" s="4"/>
      <c r="N737">
        <v>25</v>
      </c>
      <c r="O737">
        <v>5</v>
      </c>
      <c r="P737">
        <v>5</v>
      </c>
      <c r="V737">
        <v>2.0000000949949026E-3</v>
      </c>
      <c r="W737">
        <v>2.0000000949949026E-3</v>
      </c>
      <c r="X737">
        <v>1.9999999552965164E-2</v>
      </c>
      <c r="Y737">
        <v>9.9999997764825821E-3</v>
      </c>
      <c r="Z737">
        <v>9.9999997764825821E-3</v>
      </c>
      <c r="AE737">
        <v>1</v>
      </c>
    </row>
    <row r="738" spans="1:31" x14ac:dyDescent="0.2">
      <c r="A738" s="9">
        <v>2007485</v>
      </c>
      <c r="C738" t="s">
        <v>2300</v>
      </c>
      <c r="D738" t="s">
        <v>2301</v>
      </c>
      <c r="E738" t="s">
        <v>911</v>
      </c>
      <c r="F738" t="s">
        <v>912</v>
      </c>
      <c r="G738" t="s">
        <v>639</v>
      </c>
      <c r="H738" t="s">
        <v>639</v>
      </c>
      <c r="I738" t="s">
        <v>783</v>
      </c>
      <c r="J738" t="s">
        <v>641</v>
      </c>
      <c r="K738" t="s">
        <v>53</v>
      </c>
      <c r="L738" s="4">
        <v>41656</v>
      </c>
      <c r="M738" s="4"/>
      <c r="N738">
        <v>8</v>
      </c>
      <c r="O738">
        <v>8</v>
      </c>
      <c r="P738">
        <v>33</v>
      </c>
      <c r="R738">
        <v>2</v>
      </c>
      <c r="Y738">
        <v>2</v>
      </c>
      <c r="Z738">
        <v>1</v>
      </c>
      <c r="AE738">
        <v>1</v>
      </c>
    </row>
    <row r="739" spans="1:31" x14ac:dyDescent="0.2">
      <c r="A739" s="9">
        <v>2010436</v>
      </c>
      <c r="C739" t="s">
        <v>2302</v>
      </c>
      <c r="D739" t="s">
        <v>2303</v>
      </c>
      <c r="E739" t="s">
        <v>793</v>
      </c>
      <c r="F739" t="s">
        <v>793</v>
      </c>
      <c r="G739" t="s">
        <v>639</v>
      </c>
      <c r="H739" t="s">
        <v>639</v>
      </c>
      <c r="I739" t="s">
        <v>772</v>
      </c>
      <c r="J739" t="s">
        <v>729</v>
      </c>
      <c r="K739" t="s">
        <v>53</v>
      </c>
      <c r="L739" s="4">
        <v>2</v>
      </c>
      <c r="M739" s="4"/>
      <c r="AE739">
        <v>1</v>
      </c>
    </row>
    <row r="740" spans="1:31" x14ac:dyDescent="0.2">
      <c r="A740" s="9">
        <v>2007587</v>
      </c>
      <c r="C740" t="s">
        <v>2304</v>
      </c>
      <c r="D740" t="s">
        <v>2305</v>
      </c>
      <c r="E740" t="s">
        <v>988</v>
      </c>
      <c r="F740" t="s">
        <v>989</v>
      </c>
      <c r="G740" t="s">
        <v>639</v>
      </c>
      <c r="H740" t="s">
        <v>684</v>
      </c>
      <c r="I740" t="s">
        <v>772</v>
      </c>
      <c r="J740" t="s">
        <v>686</v>
      </c>
      <c r="K740" t="s">
        <v>53</v>
      </c>
      <c r="L740" s="4">
        <v>2</v>
      </c>
      <c r="M740" s="4"/>
      <c r="N740">
        <v>7</v>
      </c>
      <c r="O740">
        <v>15</v>
      </c>
      <c r="AC740">
        <v>52</v>
      </c>
      <c r="AE740">
        <v>1</v>
      </c>
    </row>
    <row r="741" spans="1:31" x14ac:dyDescent="0.2">
      <c r="A741" s="9">
        <v>2007586</v>
      </c>
      <c r="C741" t="s">
        <v>2306</v>
      </c>
      <c r="D741" t="s">
        <v>2307</v>
      </c>
      <c r="E741" t="s">
        <v>988</v>
      </c>
      <c r="F741" t="s">
        <v>989</v>
      </c>
      <c r="G741" t="s">
        <v>639</v>
      </c>
      <c r="H741" t="s">
        <v>684</v>
      </c>
      <c r="I741" t="s">
        <v>772</v>
      </c>
      <c r="J741" t="s">
        <v>686</v>
      </c>
      <c r="K741" t="s">
        <v>53</v>
      </c>
      <c r="L741" s="4">
        <v>2</v>
      </c>
      <c r="M741" s="4"/>
      <c r="N741">
        <v>8</v>
      </c>
      <c r="O741">
        <v>20</v>
      </c>
      <c r="AC741">
        <v>52</v>
      </c>
      <c r="AE741">
        <v>1</v>
      </c>
    </row>
    <row r="742" spans="1:31" x14ac:dyDescent="0.2">
      <c r="A742" s="9">
        <v>2009704</v>
      </c>
      <c r="C742" t="s">
        <v>2308</v>
      </c>
      <c r="D742" t="s">
        <v>2309</v>
      </c>
      <c r="E742" t="s">
        <v>2310</v>
      </c>
      <c r="F742" t="s">
        <v>2310</v>
      </c>
      <c r="G742" t="s">
        <v>639</v>
      </c>
      <c r="H742" t="s">
        <v>639</v>
      </c>
      <c r="I742" t="s">
        <v>772</v>
      </c>
      <c r="J742" t="s">
        <v>647</v>
      </c>
      <c r="K742" t="s">
        <v>54</v>
      </c>
      <c r="L742" s="4">
        <v>2</v>
      </c>
      <c r="M742" s="4"/>
      <c r="P742">
        <v>12</v>
      </c>
      <c r="AE742">
        <v>1</v>
      </c>
    </row>
    <row r="743" spans="1:31" x14ac:dyDescent="0.2">
      <c r="A743" s="9">
        <v>2007974</v>
      </c>
      <c r="C743" t="s">
        <v>2314</v>
      </c>
      <c r="D743" t="s">
        <v>2312</v>
      </c>
      <c r="E743" t="s">
        <v>1731</v>
      </c>
      <c r="F743" t="s">
        <v>2241</v>
      </c>
      <c r="G743" t="s">
        <v>639</v>
      </c>
      <c r="H743" t="s">
        <v>639</v>
      </c>
      <c r="I743" t="s">
        <v>783</v>
      </c>
      <c r="J743" t="s">
        <v>641</v>
      </c>
      <c r="K743" t="s">
        <v>53</v>
      </c>
      <c r="L743" s="4">
        <v>42079</v>
      </c>
      <c r="M743" s="4"/>
      <c r="N743">
        <v>20.600000381469727</v>
      </c>
      <c r="T743">
        <v>7.5999999046325684</v>
      </c>
      <c r="AE743">
        <v>1</v>
      </c>
    </row>
    <row r="744" spans="1:31" x14ac:dyDescent="0.2">
      <c r="A744" s="9">
        <v>2007177</v>
      </c>
      <c r="C744" t="s">
        <v>2313</v>
      </c>
      <c r="D744" t="s">
        <v>2312</v>
      </c>
      <c r="E744" t="s">
        <v>899</v>
      </c>
      <c r="F744" t="s">
        <v>2241</v>
      </c>
      <c r="G744" t="s">
        <v>639</v>
      </c>
      <c r="H744" t="s">
        <v>639</v>
      </c>
      <c r="I744" t="s">
        <v>783</v>
      </c>
      <c r="J744" t="s">
        <v>641</v>
      </c>
      <c r="K744" t="s">
        <v>53</v>
      </c>
      <c r="L744" s="4">
        <v>41400</v>
      </c>
      <c r="M744" s="4"/>
      <c r="N744">
        <v>20.600000381469727</v>
      </c>
      <c r="T744">
        <v>23.5</v>
      </c>
      <c r="AE744">
        <v>1</v>
      </c>
    </row>
    <row r="745" spans="1:31" x14ac:dyDescent="0.2">
      <c r="A745" s="9">
        <v>2008986</v>
      </c>
      <c r="C745" t="s">
        <v>2311</v>
      </c>
      <c r="D745" t="s">
        <v>2312</v>
      </c>
      <c r="E745" t="s">
        <v>2241</v>
      </c>
      <c r="F745" t="s">
        <v>2241</v>
      </c>
      <c r="G745" t="s">
        <v>639</v>
      </c>
      <c r="H745" t="s">
        <v>639</v>
      </c>
      <c r="I745" t="s">
        <v>783</v>
      </c>
      <c r="J745" t="s">
        <v>641</v>
      </c>
      <c r="K745" t="s">
        <v>53</v>
      </c>
      <c r="L745" s="4">
        <v>43010</v>
      </c>
      <c r="M745" s="4"/>
      <c r="N745">
        <v>20.600000381469727</v>
      </c>
      <c r="T745">
        <v>59</v>
      </c>
      <c r="AE745">
        <v>1</v>
      </c>
    </row>
    <row r="746" spans="1:31" x14ac:dyDescent="0.2">
      <c r="A746" s="9">
        <v>2008987</v>
      </c>
      <c r="C746" t="s">
        <v>2315</v>
      </c>
      <c r="D746" t="s">
        <v>2316</v>
      </c>
      <c r="E746" t="s">
        <v>2241</v>
      </c>
      <c r="F746" t="s">
        <v>2241</v>
      </c>
      <c r="G746" t="s">
        <v>639</v>
      </c>
      <c r="H746" t="s">
        <v>639</v>
      </c>
      <c r="I746" t="s">
        <v>783</v>
      </c>
      <c r="J746" t="s">
        <v>641</v>
      </c>
      <c r="K746" t="s">
        <v>53</v>
      </c>
      <c r="L746" s="4">
        <v>43010</v>
      </c>
      <c r="M746" s="4"/>
      <c r="N746">
        <v>20.600000381469727</v>
      </c>
      <c r="T746">
        <v>59</v>
      </c>
      <c r="AE746">
        <v>1</v>
      </c>
    </row>
    <row r="747" spans="1:31" x14ac:dyDescent="0.2">
      <c r="A747" s="9">
        <v>2008988</v>
      </c>
      <c r="C747" t="s">
        <v>2317</v>
      </c>
      <c r="D747" t="s">
        <v>2318</v>
      </c>
      <c r="E747" t="s">
        <v>2241</v>
      </c>
      <c r="F747" t="s">
        <v>2241</v>
      </c>
      <c r="G747" t="s">
        <v>639</v>
      </c>
      <c r="H747" t="s">
        <v>639</v>
      </c>
      <c r="I747" t="s">
        <v>783</v>
      </c>
      <c r="J747" t="s">
        <v>641</v>
      </c>
      <c r="K747" t="s">
        <v>53</v>
      </c>
      <c r="L747" s="4">
        <v>43010</v>
      </c>
      <c r="M747" s="4"/>
      <c r="N747">
        <v>20.600000381469727</v>
      </c>
      <c r="T747">
        <v>59</v>
      </c>
      <c r="AE747">
        <v>1</v>
      </c>
    </row>
    <row r="748" spans="1:31" x14ac:dyDescent="0.2">
      <c r="A748" s="9">
        <v>2009991</v>
      </c>
      <c r="C748" t="s">
        <v>2319</v>
      </c>
      <c r="D748" t="s">
        <v>2320</v>
      </c>
      <c r="E748" t="s">
        <v>2321</v>
      </c>
      <c r="F748" t="s">
        <v>2322</v>
      </c>
      <c r="G748" t="s">
        <v>639</v>
      </c>
      <c r="H748" t="s">
        <v>639</v>
      </c>
      <c r="I748" t="s">
        <v>1282</v>
      </c>
      <c r="J748" t="s">
        <v>647</v>
      </c>
      <c r="K748" t="s">
        <v>53</v>
      </c>
      <c r="L748" s="4">
        <v>2</v>
      </c>
      <c r="M748" s="4"/>
      <c r="O748">
        <v>12</v>
      </c>
      <c r="P748">
        <v>24</v>
      </c>
      <c r="Q748">
        <v>13</v>
      </c>
      <c r="T748">
        <v>15</v>
      </c>
      <c r="AE748">
        <v>1</v>
      </c>
    </row>
    <row r="749" spans="1:31" x14ac:dyDescent="0.2">
      <c r="A749" s="9">
        <v>2008317</v>
      </c>
      <c r="C749" t="s">
        <v>2323</v>
      </c>
      <c r="D749" t="s">
        <v>2324</v>
      </c>
      <c r="E749" t="s">
        <v>2325</v>
      </c>
      <c r="F749" t="s">
        <v>2325</v>
      </c>
      <c r="G749" t="s">
        <v>639</v>
      </c>
      <c r="H749" t="s">
        <v>639</v>
      </c>
      <c r="I749" t="s">
        <v>783</v>
      </c>
      <c r="J749" t="s">
        <v>641</v>
      </c>
      <c r="K749" t="s">
        <v>53</v>
      </c>
      <c r="L749" s="4">
        <v>42384</v>
      </c>
      <c r="M749" s="4"/>
      <c r="N749">
        <v>46</v>
      </c>
      <c r="AE749">
        <v>1</v>
      </c>
    </row>
    <row r="750" spans="1:31" x14ac:dyDescent="0.2">
      <c r="A750" s="9">
        <v>2008471</v>
      </c>
      <c r="C750" t="s">
        <v>2326</v>
      </c>
      <c r="D750" t="s">
        <v>2327</v>
      </c>
      <c r="E750" t="s">
        <v>2328</v>
      </c>
      <c r="F750" t="s">
        <v>2329</v>
      </c>
      <c r="G750" t="s">
        <v>639</v>
      </c>
      <c r="H750" t="s">
        <v>639</v>
      </c>
      <c r="I750" t="s">
        <v>772</v>
      </c>
      <c r="J750" t="s">
        <v>729</v>
      </c>
      <c r="K750" t="s">
        <v>54</v>
      </c>
      <c r="L750" s="4">
        <v>2</v>
      </c>
      <c r="M750" s="4"/>
      <c r="AE750">
        <v>1</v>
      </c>
    </row>
    <row r="751" spans="1:31" x14ac:dyDescent="0.2">
      <c r="A751" s="9">
        <v>2008137</v>
      </c>
      <c r="C751" t="s">
        <v>2330</v>
      </c>
      <c r="D751" t="s">
        <v>2331</v>
      </c>
      <c r="E751" t="s">
        <v>781</v>
      </c>
      <c r="F751" t="s">
        <v>782</v>
      </c>
      <c r="G751" t="s">
        <v>639</v>
      </c>
      <c r="H751" t="s">
        <v>639</v>
      </c>
      <c r="I751" t="s">
        <v>783</v>
      </c>
      <c r="J751" t="s">
        <v>641</v>
      </c>
      <c r="K751" t="s">
        <v>54</v>
      </c>
      <c r="L751" s="4">
        <v>42221</v>
      </c>
      <c r="M751" s="4"/>
      <c r="N751">
        <v>10</v>
      </c>
      <c r="O751">
        <v>21</v>
      </c>
      <c r="V751">
        <v>0.43999999761581421</v>
      </c>
      <c r="AE751">
        <v>1.36</v>
      </c>
    </row>
    <row r="752" spans="1:31" x14ac:dyDescent="0.2">
      <c r="A752" s="9">
        <v>2010419</v>
      </c>
      <c r="C752" t="s">
        <v>2332</v>
      </c>
      <c r="D752" t="s">
        <v>2333</v>
      </c>
      <c r="E752" t="s">
        <v>978</v>
      </c>
      <c r="F752" t="s">
        <v>1461</v>
      </c>
      <c r="G752" t="s">
        <v>639</v>
      </c>
      <c r="H752" t="s">
        <v>639</v>
      </c>
      <c r="I752" t="s">
        <v>772</v>
      </c>
      <c r="J752" t="s">
        <v>729</v>
      </c>
      <c r="K752" t="s">
        <v>54</v>
      </c>
      <c r="L752" s="4">
        <v>2</v>
      </c>
      <c r="M752" s="4"/>
      <c r="N752">
        <v>0.10000000149011612</v>
      </c>
      <c r="P752">
        <v>5</v>
      </c>
      <c r="AC752">
        <v>13</v>
      </c>
      <c r="AE752">
        <v>1.1599999999999999</v>
      </c>
    </row>
    <row r="753" spans="1:31" x14ac:dyDescent="0.2">
      <c r="A753" s="9">
        <v>2010624</v>
      </c>
      <c r="C753" t="s">
        <v>2334</v>
      </c>
      <c r="D753" t="s">
        <v>2335</v>
      </c>
      <c r="E753" t="s">
        <v>931</v>
      </c>
      <c r="F753" t="s">
        <v>931</v>
      </c>
      <c r="G753" t="s">
        <v>639</v>
      </c>
      <c r="H753" t="s">
        <v>639</v>
      </c>
      <c r="I753" t="s">
        <v>783</v>
      </c>
      <c r="J753" t="s">
        <v>641</v>
      </c>
      <c r="K753" t="s">
        <v>54</v>
      </c>
      <c r="L753" s="4">
        <v>44449</v>
      </c>
      <c r="M753" s="4"/>
      <c r="N753">
        <v>5.5</v>
      </c>
      <c r="P753">
        <v>9.5</v>
      </c>
      <c r="AE753">
        <v>1</v>
      </c>
    </row>
    <row r="754" spans="1:31" x14ac:dyDescent="0.2">
      <c r="A754" s="9">
        <v>2010734</v>
      </c>
      <c r="C754" t="s">
        <v>2336</v>
      </c>
      <c r="D754" t="s">
        <v>2337</v>
      </c>
      <c r="E754" t="s">
        <v>972</v>
      </c>
      <c r="F754" t="s">
        <v>1466</v>
      </c>
      <c r="G754" t="s">
        <v>639</v>
      </c>
      <c r="H754" t="s">
        <v>639</v>
      </c>
      <c r="I754" t="s">
        <v>772</v>
      </c>
      <c r="J754" t="s">
        <v>729</v>
      </c>
      <c r="K754" t="s">
        <v>54</v>
      </c>
      <c r="L754" s="4">
        <v>2</v>
      </c>
      <c r="M754" s="4"/>
      <c r="AE754">
        <v>1</v>
      </c>
    </row>
    <row r="755" spans="1:31" x14ac:dyDescent="0.2">
      <c r="A755" s="9">
        <v>2008062</v>
      </c>
      <c r="C755" t="s">
        <v>2338</v>
      </c>
      <c r="D755" t="s">
        <v>2339</v>
      </c>
      <c r="E755" t="s">
        <v>1221</v>
      </c>
      <c r="F755" t="s">
        <v>2340</v>
      </c>
      <c r="G755" t="s">
        <v>639</v>
      </c>
      <c r="H755" t="s">
        <v>639</v>
      </c>
      <c r="I755" t="s">
        <v>772</v>
      </c>
      <c r="J755" t="s">
        <v>729</v>
      </c>
      <c r="K755" t="s">
        <v>53</v>
      </c>
      <c r="L755" s="4">
        <v>2</v>
      </c>
      <c r="M755" s="4"/>
      <c r="AE755">
        <v>1</v>
      </c>
    </row>
    <row r="756" spans="1:31" x14ac:dyDescent="0.2">
      <c r="A756" s="9">
        <v>2008061</v>
      </c>
      <c r="C756" t="s">
        <v>2341</v>
      </c>
      <c r="D756" t="s">
        <v>2342</v>
      </c>
      <c r="E756" t="s">
        <v>1221</v>
      </c>
      <c r="F756" t="s">
        <v>2340</v>
      </c>
      <c r="G756" t="s">
        <v>639</v>
      </c>
      <c r="H756" t="s">
        <v>639</v>
      </c>
      <c r="I756" t="s">
        <v>772</v>
      </c>
      <c r="J756" t="s">
        <v>729</v>
      </c>
      <c r="K756" t="s">
        <v>53</v>
      </c>
      <c r="L756" s="4">
        <v>2</v>
      </c>
      <c r="M756" s="4"/>
      <c r="AE756">
        <v>1</v>
      </c>
    </row>
    <row r="757" spans="1:31" x14ac:dyDescent="0.2">
      <c r="A757" s="9">
        <v>2007645</v>
      </c>
      <c r="C757" t="s">
        <v>2343</v>
      </c>
      <c r="D757" t="s">
        <v>2344</v>
      </c>
      <c r="E757" t="s">
        <v>839</v>
      </c>
      <c r="F757" t="s">
        <v>840</v>
      </c>
      <c r="G757" t="s">
        <v>639</v>
      </c>
      <c r="H757" t="s">
        <v>639</v>
      </c>
      <c r="I757" t="s">
        <v>772</v>
      </c>
      <c r="J757" t="s">
        <v>729</v>
      </c>
      <c r="K757" t="s">
        <v>53</v>
      </c>
      <c r="L757" s="4">
        <v>2</v>
      </c>
      <c r="M757" s="4"/>
      <c r="V757">
        <v>0.60000002384185791</v>
      </c>
      <c r="W757">
        <v>0.30000001192092896</v>
      </c>
      <c r="X757">
        <v>0.40000000596046448</v>
      </c>
      <c r="Z757">
        <v>0.5</v>
      </c>
      <c r="AA757">
        <v>0.10000000149011612</v>
      </c>
      <c r="AE757">
        <v>1</v>
      </c>
    </row>
    <row r="758" spans="1:31" x14ac:dyDescent="0.2">
      <c r="A758" s="9">
        <v>2010270</v>
      </c>
      <c r="C758" t="s">
        <v>2345</v>
      </c>
      <c r="D758" t="s">
        <v>2346</v>
      </c>
      <c r="E758" t="s">
        <v>2347</v>
      </c>
      <c r="F758" t="s">
        <v>2348</v>
      </c>
      <c r="G758" t="s">
        <v>639</v>
      </c>
      <c r="H758" t="s">
        <v>684</v>
      </c>
      <c r="I758" t="s">
        <v>772</v>
      </c>
      <c r="J758" t="s">
        <v>694</v>
      </c>
      <c r="K758" t="s">
        <v>53</v>
      </c>
      <c r="L758" s="4">
        <v>2</v>
      </c>
      <c r="M758" s="4"/>
      <c r="N758">
        <v>8</v>
      </c>
      <c r="O758">
        <v>6</v>
      </c>
      <c r="P758">
        <v>7</v>
      </c>
      <c r="Q758">
        <v>6</v>
      </c>
      <c r="AC758">
        <v>60</v>
      </c>
      <c r="AE758">
        <v>1</v>
      </c>
    </row>
    <row r="759" spans="1:31" x14ac:dyDescent="0.2">
      <c r="A759" s="9">
        <v>2010271</v>
      </c>
      <c r="C759" t="s">
        <v>2349</v>
      </c>
      <c r="D759" t="s">
        <v>2350</v>
      </c>
      <c r="E759" t="s">
        <v>2347</v>
      </c>
      <c r="F759" t="s">
        <v>2348</v>
      </c>
      <c r="G759" t="s">
        <v>639</v>
      </c>
      <c r="H759" t="s">
        <v>684</v>
      </c>
      <c r="I759" t="s">
        <v>772</v>
      </c>
      <c r="J759" t="s">
        <v>694</v>
      </c>
      <c r="K759" t="s">
        <v>53</v>
      </c>
      <c r="L759" s="4">
        <v>2</v>
      </c>
      <c r="M759" s="4"/>
      <c r="N759">
        <v>7.5</v>
      </c>
      <c r="O759">
        <v>11</v>
      </c>
      <c r="P759">
        <v>0.20000000298023224</v>
      </c>
      <c r="Q759">
        <v>12</v>
      </c>
      <c r="AC759">
        <v>70</v>
      </c>
      <c r="AE759">
        <v>1</v>
      </c>
    </row>
    <row r="760" spans="1:31" x14ac:dyDescent="0.2">
      <c r="A760" s="9">
        <v>2010269</v>
      </c>
      <c r="C760" t="s">
        <v>2351</v>
      </c>
      <c r="D760" t="s">
        <v>2352</v>
      </c>
      <c r="E760" t="s">
        <v>2347</v>
      </c>
      <c r="F760" t="s">
        <v>2348</v>
      </c>
      <c r="G760" t="s">
        <v>639</v>
      </c>
      <c r="H760" t="s">
        <v>684</v>
      </c>
      <c r="I760" t="s">
        <v>772</v>
      </c>
      <c r="J760" t="s">
        <v>694</v>
      </c>
      <c r="K760" t="s">
        <v>53</v>
      </c>
      <c r="L760" s="4">
        <v>2</v>
      </c>
      <c r="M760" s="4"/>
      <c r="N760">
        <v>3.5</v>
      </c>
      <c r="O760">
        <v>5</v>
      </c>
      <c r="P760">
        <v>2</v>
      </c>
      <c r="Q760">
        <v>7</v>
      </c>
      <c r="R760">
        <v>0.80000001192092896</v>
      </c>
      <c r="T760">
        <v>5</v>
      </c>
      <c r="AC760">
        <v>65</v>
      </c>
      <c r="AE760">
        <v>1</v>
      </c>
    </row>
    <row r="761" spans="1:31" x14ac:dyDescent="0.2">
      <c r="A761" s="9">
        <v>2005208</v>
      </c>
      <c r="C761" t="s">
        <v>2353</v>
      </c>
      <c r="D761" t="s">
        <v>2354</v>
      </c>
      <c r="E761" t="s">
        <v>2355</v>
      </c>
      <c r="F761" t="s">
        <v>2356</v>
      </c>
      <c r="G761" t="s">
        <v>639</v>
      </c>
      <c r="H761" t="s">
        <v>639</v>
      </c>
      <c r="I761" t="s">
        <v>772</v>
      </c>
      <c r="J761" t="s">
        <v>729</v>
      </c>
      <c r="K761" t="s">
        <v>53</v>
      </c>
      <c r="L761" s="4">
        <v>40487</v>
      </c>
      <c r="M761" s="4"/>
      <c r="AC761">
        <v>70</v>
      </c>
      <c r="AE761">
        <v>1</v>
      </c>
    </row>
    <row r="762" spans="1:31" x14ac:dyDescent="0.2">
      <c r="A762" s="9">
        <v>2006789</v>
      </c>
      <c r="C762" t="s">
        <v>2357</v>
      </c>
      <c r="D762" t="s">
        <v>2358</v>
      </c>
      <c r="E762" t="s">
        <v>2359</v>
      </c>
      <c r="F762" t="s">
        <v>2359</v>
      </c>
      <c r="G762" t="s">
        <v>639</v>
      </c>
      <c r="H762" t="s">
        <v>639</v>
      </c>
      <c r="I762" t="s">
        <v>772</v>
      </c>
      <c r="J762" t="s">
        <v>729</v>
      </c>
      <c r="K762" t="s">
        <v>53</v>
      </c>
      <c r="L762" s="4">
        <v>2</v>
      </c>
      <c r="M762" s="4"/>
      <c r="AE762">
        <v>1</v>
      </c>
    </row>
    <row r="763" spans="1:31" x14ac:dyDescent="0.2">
      <c r="A763" s="9">
        <v>2007511</v>
      </c>
      <c r="C763" t="s">
        <v>2360</v>
      </c>
      <c r="D763" t="s">
        <v>2361</v>
      </c>
      <c r="E763" t="s">
        <v>1635</v>
      </c>
      <c r="F763" t="s">
        <v>1636</v>
      </c>
      <c r="G763" t="s">
        <v>639</v>
      </c>
      <c r="H763" t="s">
        <v>639</v>
      </c>
      <c r="I763" t="s">
        <v>772</v>
      </c>
      <c r="J763" t="s">
        <v>647</v>
      </c>
      <c r="K763" t="s">
        <v>54</v>
      </c>
      <c r="L763" s="4">
        <v>2</v>
      </c>
      <c r="M763" s="4"/>
      <c r="AC763">
        <v>40</v>
      </c>
      <c r="AE763">
        <v>1</v>
      </c>
    </row>
    <row r="764" spans="1:31" x14ac:dyDescent="0.2">
      <c r="A764" s="9">
        <v>2010672</v>
      </c>
      <c r="C764" t="s">
        <v>2362</v>
      </c>
      <c r="D764" t="s">
        <v>2363</v>
      </c>
      <c r="E764" t="s">
        <v>2056</v>
      </c>
      <c r="F764" t="s">
        <v>2057</v>
      </c>
      <c r="G764" t="s">
        <v>639</v>
      </c>
      <c r="H764" t="s">
        <v>639</v>
      </c>
      <c r="I764" t="s">
        <v>783</v>
      </c>
      <c r="J764" t="s">
        <v>647</v>
      </c>
      <c r="K764" t="s">
        <v>53</v>
      </c>
      <c r="L764" s="4">
        <v>44494</v>
      </c>
      <c r="M764" s="4"/>
      <c r="Q764">
        <v>29</v>
      </c>
      <c r="T764">
        <v>15</v>
      </c>
      <c r="AE764">
        <v>1</v>
      </c>
    </row>
    <row r="765" spans="1:31" x14ac:dyDescent="0.2">
      <c r="A765" s="9">
        <v>2007518</v>
      </c>
      <c r="C765" t="s">
        <v>2364</v>
      </c>
      <c r="D765" t="s">
        <v>2365</v>
      </c>
      <c r="E765" t="s">
        <v>899</v>
      </c>
      <c r="F765" t="s">
        <v>1265</v>
      </c>
      <c r="G765" t="s">
        <v>639</v>
      </c>
      <c r="H765" t="s">
        <v>639</v>
      </c>
      <c r="I765" t="s">
        <v>783</v>
      </c>
      <c r="J765" t="s">
        <v>647</v>
      </c>
      <c r="K765" t="s">
        <v>53</v>
      </c>
      <c r="L765" s="4">
        <v>41683</v>
      </c>
      <c r="M765" s="4"/>
      <c r="O765">
        <v>18</v>
      </c>
      <c r="AE765">
        <v>1</v>
      </c>
    </row>
    <row r="766" spans="1:31" x14ac:dyDescent="0.2">
      <c r="A766" s="9">
        <v>2007516</v>
      </c>
      <c r="C766" t="s">
        <v>2369</v>
      </c>
      <c r="D766" t="s">
        <v>2367</v>
      </c>
      <c r="E766" t="s">
        <v>899</v>
      </c>
      <c r="F766" t="s">
        <v>1754</v>
      </c>
      <c r="G766" t="s">
        <v>639</v>
      </c>
      <c r="H766" t="s">
        <v>639</v>
      </c>
      <c r="I766" t="s">
        <v>783</v>
      </c>
      <c r="J766" t="s">
        <v>647</v>
      </c>
      <c r="K766" t="s">
        <v>53</v>
      </c>
      <c r="L766" s="4">
        <v>41683</v>
      </c>
      <c r="M766" s="4"/>
      <c r="O766">
        <v>18.5</v>
      </c>
      <c r="AE766">
        <v>1</v>
      </c>
    </row>
    <row r="767" spans="1:31" x14ac:dyDescent="0.2">
      <c r="A767" s="9">
        <v>2007517</v>
      </c>
      <c r="C767" t="s">
        <v>2366</v>
      </c>
      <c r="D767" t="s">
        <v>2367</v>
      </c>
      <c r="E767" t="s">
        <v>899</v>
      </c>
      <c r="F767" t="s">
        <v>2368</v>
      </c>
      <c r="G767" t="s">
        <v>639</v>
      </c>
      <c r="H767" t="s">
        <v>639</v>
      </c>
      <c r="I767" t="s">
        <v>783</v>
      </c>
      <c r="J767" t="s">
        <v>647</v>
      </c>
      <c r="K767" t="s">
        <v>53</v>
      </c>
      <c r="L767" s="4">
        <v>41683</v>
      </c>
      <c r="M767" s="4"/>
      <c r="O767">
        <v>19</v>
      </c>
      <c r="AE767">
        <v>1</v>
      </c>
    </row>
    <row r="768" spans="1:31" x14ac:dyDescent="0.2">
      <c r="A768" s="9">
        <v>1000011</v>
      </c>
      <c r="D768" t="s">
        <v>680</v>
      </c>
      <c r="G768" t="s">
        <v>639</v>
      </c>
      <c r="H768" t="s">
        <v>639</v>
      </c>
      <c r="I768" t="s">
        <v>640</v>
      </c>
      <c r="J768" t="s">
        <v>647</v>
      </c>
      <c r="K768" t="s">
        <v>53</v>
      </c>
      <c r="L768" s="4">
        <v>40976</v>
      </c>
      <c r="M768" s="4"/>
      <c r="O768">
        <v>19</v>
      </c>
      <c r="Q768">
        <v>0</v>
      </c>
      <c r="R768">
        <v>0</v>
      </c>
      <c r="T768">
        <v>0</v>
      </c>
      <c r="AE768">
        <v>1</v>
      </c>
    </row>
    <row r="769" spans="1:31" x14ac:dyDescent="0.2">
      <c r="A769" s="9">
        <v>2010479</v>
      </c>
      <c r="C769" t="s">
        <v>2370</v>
      </c>
      <c r="D769" t="s">
        <v>2371</v>
      </c>
      <c r="E769" t="s">
        <v>899</v>
      </c>
      <c r="F769" t="s">
        <v>2084</v>
      </c>
      <c r="G769" t="s">
        <v>639</v>
      </c>
      <c r="H769" t="s">
        <v>639</v>
      </c>
      <c r="I769" t="s">
        <v>783</v>
      </c>
      <c r="J769" t="s">
        <v>647</v>
      </c>
      <c r="K769" t="s">
        <v>53</v>
      </c>
      <c r="L769" s="4">
        <v>44355</v>
      </c>
      <c r="M769" s="4"/>
      <c r="O769">
        <v>25</v>
      </c>
      <c r="AE769">
        <v>1</v>
      </c>
    </row>
    <row r="770" spans="1:31" x14ac:dyDescent="0.2">
      <c r="A770" s="9">
        <v>2007919</v>
      </c>
      <c r="C770" t="s">
        <v>2372</v>
      </c>
      <c r="D770" t="s">
        <v>2373</v>
      </c>
      <c r="E770" t="s">
        <v>899</v>
      </c>
      <c r="F770" t="s">
        <v>1754</v>
      </c>
      <c r="G770" t="s">
        <v>639</v>
      </c>
      <c r="H770" t="s">
        <v>639</v>
      </c>
      <c r="I770" t="s">
        <v>783</v>
      </c>
      <c r="J770" t="s">
        <v>647</v>
      </c>
      <c r="K770" t="s">
        <v>53</v>
      </c>
      <c r="L770" s="4">
        <v>42011</v>
      </c>
      <c r="M770" s="4"/>
      <c r="O770">
        <v>19</v>
      </c>
      <c r="Q770">
        <v>25</v>
      </c>
      <c r="T770">
        <v>13</v>
      </c>
      <c r="AE770">
        <v>1</v>
      </c>
    </row>
    <row r="771" spans="1:31" x14ac:dyDescent="0.2">
      <c r="A771" s="9">
        <v>2007890</v>
      </c>
      <c r="C771" t="s">
        <v>2374</v>
      </c>
      <c r="D771" t="s">
        <v>2375</v>
      </c>
      <c r="E771" t="s">
        <v>899</v>
      </c>
      <c r="F771" t="s">
        <v>2376</v>
      </c>
      <c r="G771" t="s">
        <v>639</v>
      </c>
      <c r="H771" t="s">
        <v>639</v>
      </c>
      <c r="I771" t="s">
        <v>783</v>
      </c>
      <c r="J771" t="s">
        <v>647</v>
      </c>
      <c r="K771" t="s">
        <v>53</v>
      </c>
      <c r="L771" s="4">
        <v>41967</v>
      </c>
      <c r="M771" s="4"/>
      <c r="O771">
        <v>40</v>
      </c>
      <c r="Q771">
        <v>10</v>
      </c>
      <c r="AE771">
        <v>1</v>
      </c>
    </row>
    <row r="772" spans="1:31" x14ac:dyDescent="0.2">
      <c r="A772" s="9">
        <v>2009710</v>
      </c>
      <c r="C772" t="s">
        <v>2377</v>
      </c>
      <c r="D772" t="s">
        <v>2378</v>
      </c>
      <c r="E772" t="s">
        <v>847</v>
      </c>
      <c r="F772" t="s">
        <v>852</v>
      </c>
      <c r="G772" t="s">
        <v>639</v>
      </c>
      <c r="H772" t="s">
        <v>639</v>
      </c>
      <c r="I772" t="s">
        <v>783</v>
      </c>
      <c r="J772" t="s">
        <v>647</v>
      </c>
      <c r="K772" t="s">
        <v>53</v>
      </c>
      <c r="L772" s="4">
        <v>43675</v>
      </c>
      <c r="M772" s="4"/>
      <c r="Q772">
        <v>22</v>
      </c>
      <c r="R772">
        <v>12</v>
      </c>
      <c r="AE772">
        <v>1</v>
      </c>
    </row>
    <row r="773" spans="1:31" x14ac:dyDescent="0.2">
      <c r="A773" s="9">
        <v>2010316</v>
      </c>
      <c r="C773" t="s">
        <v>2379</v>
      </c>
      <c r="D773" t="s">
        <v>2380</v>
      </c>
      <c r="E773" t="s">
        <v>2381</v>
      </c>
      <c r="F773" t="s">
        <v>2382</v>
      </c>
      <c r="G773" t="s">
        <v>639</v>
      </c>
      <c r="H773" t="s">
        <v>684</v>
      </c>
      <c r="I773" t="s">
        <v>772</v>
      </c>
      <c r="J773" t="s">
        <v>686</v>
      </c>
      <c r="K773" t="s">
        <v>53</v>
      </c>
      <c r="L773" s="4">
        <v>2</v>
      </c>
      <c r="M773" s="4"/>
      <c r="N773">
        <v>5</v>
      </c>
      <c r="O773">
        <v>5</v>
      </c>
      <c r="P773">
        <v>20</v>
      </c>
      <c r="R773">
        <v>3</v>
      </c>
      <c r="AE773">
        <v>1</v>
      </c>
    </row>
    <row r="774" spans="1:31" x14ac:dyDescent="0.2">
      <c r="A774" s="9">
        <v>2010315</v>
      </c>
      <c r="C774" t="s">
        <v>2383</v>
      </c>
      <c r="D774" t="s">
        <v>2384</v>
      </c>
      <c r="E774" t="s">
        <v>2381</v>
      </c>
      <c r="F774" t="s">
        <v>2382</v>
      </c>
      <c r="G774" t="s">
        <v>639</v>
      </c>
      <c r="H774" t="s">
        <v>684</v>
      </c>
      <c r="I774" t="s">
        <v>772</v>
      </c>
      <c r="J774" t="s">
        <v>686</v>
      </c>
      <c r="K774" t="s">
        <v>53</v>
      </c>
      <c r="L774" s="4">
        <v>2</v>
      </c>
      <c r="M774" s="4"/>
      <c r="N774">
        <v>16</v>
      </c>
      <c r="O774">
        <v>3</v>
      </c>
      <c r="P774">
        <v>8</v>
      </c>
      <c r="R774">
        <v>1</v>
      </c>
      <c r="X774">
        <v>2</v>
      </c>
      <c r="AE774">
        <v>1</v>
      </c>
    </row>
    <row r="775" spans="1:31" x14ac:dyDescent="0.2">
      <c r="A775" s="9">
        <v>2009981</v>
      </c>
      <c r="C775" t="s">
        <v>2385</v>
      </c>
      <c r="D775" t="s">
        <v>2386</v>
      </c>
      <c r="E775" t="s">
        <v>2387</v>
      </c>
      <c r="F775" t="s">
        <v>2388</v>
      </c>
      <c r="G775" t="s">
        <v>639</v>
      </c>
      <c r="H775" t="s">
        <v>639</v>
      </c>
      <c r="I775" t="s">
        <v>772</v>
      </c>
      <c r="J775" t="s">
        <v>641</v>
      </c>
      <c r="K775" t="s">
        <v>54</v>
      </c>
      <c r="L775" s="4">
        <v>2</v>
      </c>
      <c r="M775" s="4"/>
      <c r="N775">
        <v>11.600000381469727</v>
      </c>
      <c r="O775">
        <v>6.0999999046325684</v>
      </c>
      <c r="P775">
        <v>6.0999999046325684</v>
      </c>
      <c r="T775">
        <v>0.20000000298023224</v>
      </c>
      <c r="V775">
        <v>5.000000074505806E-2</v>
      </c>
      <c r="W775">
        <v>5.000000074505806E-2</v>
      </c>
      <c r="Y775">
        <v>2.500000037252903E-2</v>
      </c>
      <c r="Z775">
        <v>5.000000074505806E-2</v>
      </c>
      <c r="AA775">
        <v>3.2999999821186066E-3</v>
      </c>
      <c r="AE775">
        <v>1</v>
      </c>
    </row>
    <row r="776" spans="1:31" x14ac:dyDescent="0.2">
      <c r="A776" s="9">
        <v>2006946</v>
      </c>
      <c r="C776" t="s">
        <v>2389</v>
      </c>
      <c r="D776" t="s">
        <v>2390</v>
      </c>
      <c r="E776" t="s">
        <v>804</v>
      </c>
      <c r="F776" t="s">
        <v>804</v>
      </c>
      <c r="G776" t="s">
        <v>639</v>
      </c>
      <c r="H776" t="s">
        <v>639</v>
      </c>
      <c r="I776" t="s">
        <v>772</v>
      </c>
      <c r="J776" t="s">
        <v>729</v>
      </c>
      <c r="K776" t="s">
        <v>54</v>
      </c>
      <c r="L776" s="4">
        <v>2</v>
      </c>
      <c r="M776" s="4"/>
      <c r="N776">
        <v>3</v>
      </c>
      <c r="O776">
        <v>10</v>
      </c>
      <c r="Y776">
        <v>1</v>
      </c>
      <c r="AA776">
        <v>0.5</v>
      </c>
      <c r="AE776">
        <v>1.1000000000000001</v>
      </c>
    </row>
    <row r="777" spans="1:31" x14ac:dyDescent="0.2">
      <c r="A777" s="9">
        <v>2007750</v>
      </c>
      <c r="C777" t="s">
        <v>2391</v>
      </c>
      <c r="D777" t="s">
        <v>2392</v>
      </c>
      <c r="E777" t="s">
        <v>803</v>
      </c>
      <c r="F777" t="s">
        <v>804</v>
      </c>
      <c r="G777" t="s">
        <v>639</v>
      </c>
      <c r="H777" t="s">
        <v>639</v>
      </c>
      <c r="I777" t="s">
        <v>772</v>
      </c>
      <c r="J777" t="s">
        <v>729</v>
      </c>
      <c r="K777" t="s">
        <v>54</v>
      </c>
      <c r="L777" s="4">
        <v>2</v>
      </c>
      <c r="M777" s="4"/>
      <c r="N777">
        <v>3</v>
      </c>
      <c r="O777">
        <v>10</v>
      </c>
      <c r="Y777">
        <v>1</v>
      </c>
      <c r="AA777">
        <v>0.5</v>
      </c>
      <c r="AE777">
        <v>1.1000000000000001</v>
      </c>
    </row>
    <row r="778" spans="1:31" x14ac:dyDescent="0.2">
      <c r="A778" s="9">
        <v>2006947</v>
      </c>
      <c r="C778" t="s">
        <v>2393</v>
      </c>
      <c r="D778" t="s">
        <v>2394</v>
      </c>
      <c r="E778" t="s">
        <v>804</v>
      </c>
      <c r="F778" t="s">
        <v>804</v>
      </c>
      <c r="G778" t="s">
        <v>639</v>
      </c>
      <c r="H778" t="s">
        <v>639</v>
      </c>
      <c r="I778" t="s">
        <v>772</v>
      </c>
      <c r="J778" t="s">
        <v>729</v>
      </c>
      <c r="K778" t="s">
        <v>54</v>
      </c>
      <c r="L778" s="4">
        <v>2</v>
      </c>
      <c r="M778" s="4"/>
      <c r="N778">
        <v>7</v>
      </c>
      <c r="AC778">
        <v>60</v>
      </c>
      <c r="AE778">
        <v>1.1000000000000001</v>
      </c>
    </row>
    <row r="779" spans="1:31" x14ac:dyDescent="0.2">
      <c r="A779" s="9">
        <v>2007753</v>
      </c>
      <c r="C779" t="s">
        <v>2395</v>
      </c>
      <c r="D779" t="s">
        <v>2396</v>
      </c>
      <c r="E779" t="s">
        <v>803</v>
      </c>
      <c r="F779" t="s">
        <v>804</v>
      </c>
      <c r="G779" t="s">
        <v>639</v>
      </c>
      <c r="H779" t="s">
        <v>639</v>
      </c>
      <c r="I779" t="s">
        <v>772</v>
      </c>
      <c r="J779" t="s">
        <v>729</v>
      </c>
      <c r="K779" t="s">
        <v>54</v>
      </c>
      <c r="L779" s="4">
        <v>2</v>
      </c>
      <c r="M779" s="4"/>
      <c r="N779">
        <v>7</v>
      </c>
      <c r="AC779">
        <v>60</v>
      </c>
      <c r="AE779">
        <v>1.1000000000000001</v>
      </c>
    </row>
    <row r="780" spans="1:31" x14ac:dyDescent="0.2">
      <c r="A780" s="9">
        <v>2008511</v>
      </c>
      <c r="C780" t="s">
        <v>2397</v>
      </c>
      <c r="D780" t="s">
        <v>2398</v>
      </c>
      <c r="E780" t="s">
        <v>803</v>
      </c>
      <c r="F780" t="s">
        <v>804</v>
      </c>
      <c r="G780" t="s">
        <v>639</v>
      </c>
      <c r="H780" t="s">
        <v>639</v>
      </c>
      <c r="I780" t="s">
        <v>772</v>
      </c>
      <c r="J780" t="s">
        <v>729</v>
      </c>
      <c r="K780" t="s">
        <v>54</v>
      </c>
      <c r="L780" s="4">
        <v>2</v>
      </c>
      <c r="M780" s="4"/>
      <c r="N780">
        <v>9</v>
      </c>
      <c r="AE780">
        <v>1.2</v>
      </c>
    </row>
    <row r="781" spans="1:31" x14ac:dyDescent="0.2">
      <c r="A781" s="9">
        <v>6030</v>
      </c>
      <c r="D781" t="s">
        <v>728</v>
      </c>
      <c r="G781" t="s">
        <v>639</v>
      </c>
      <c r="H781" t="s">
        <v>684</v>
      </c>
      <c r="I781" t="s">
        <v>685</v>
      </c>
      <c r="J781" t="s">
        <v>729</v>
      </c>
      <c r="K781" t="s">
        <v>54</v>
      </c>
      <c r="L781" s="4">
        <v>41640</v>
      </c>
      <c r="M781" s="4"/>
      <c r="N781">
        <v>0</v>
      </c>
      <c r="O781">
        <v>0</v>
      </c>
      <c r="P781">
        <v>0</v>
      </c>
      <c r="AE781">
        <v>1</v>
      </c>
    </row>
    <row r="782" spans="1:31" x14ac:dyDescent="0.2">
      <c r="A782" s="9">
        <v>2009290</v>
      </c>
      <c r="C782" t="s">
        <v>2399</v>
      </c>
      <c r="D782" t="s">
        <v>2400</v>
      </c>
      <c r="E782" t="s">
        <v>803</v>
      </c>
      <c r="F782" t="s">
        <v>804</v>
      </c>
      <c r="G782" t="s">
        <v>639</v>
      </c>
      <c r="H782" t="s">
        <v>639</v>
      </c>
      <c r="I782" t="s">
        <v>783</v>
      </c>
      <c r="J782" t="s">
        <v>647</v>
      </c>
      <c r="K782" t="s">
        <v>54</v>
      </c>
      <c r="L782" s="4">
        <v>43263</v>
      </c>
      <c r="M782" s="4"/>
      <c r="Y782">
        <v>10</v>
      </c>
      <c r="AE782">
        <v>1</v>
      </c>
    </row>
    <row r="783" spans="1:31" x14ac:dyDescent="0.2">
      <c r="A783" s="9">
        <v>2007289</v>
      </c>
      <c r="C783" t="s">
        <v>2401</v>
      </c>
      <c r="D783" t="s">
        <v>2402</v>
      </c>
      <c r="E783" t="s">
        <v>804</v>
      </c>
      <c r="F783" t="s">
        <v>804</v>
      </c>
      <c r="G783" t="s">
        <v>639</v>
      </c>
      <c r="H783" t="s">
        <v>639</v>
      </c>
      <c r="I783" t="s">
        <v>772</v>
      </c>
      <c r="J783" t="s">
        <v>647</v>
      </c>
      <c r="K783" t="s">
        <v>54</v>
      </c>
      <c r="L783" s="4">
        <v>2</v>
      </c>
      <c r="M783" s="4"/>
      <c r="Q783">
        <v>10</v>
      </c>
      <c r="Y783">
        <v>0.20000000298023224</v>
      </c>
      <c r="AE783">
        <v>1.1000000000000001</v>
      </c>
    </row>
    <row r="784" spans="1:31" x14ac:dyDescent="0.2">
      <c r="A784" s="9">
        <v>2007749</v>
      </c>
      <c r="C784" t="s">
        <v>2403</v>
      </c>
      <c r="D784" t="s">
        <v>2402</v>
      </c>
      <c r="E784" t="s">
        <v>803</v>
      </c>
      <c r="F784" t="s">
        <v>804</v>
      </c>
      <c r="G784" t="s">
        <v>639</v>
      </c>
      <c r="H784" t="s">
        <v>639</v>
      </c>
      <c r="I784" t="s">
        <v>772</v>
      </c>
      <c r="J784" t="s">
        <v>647</v>
      </c>
      <c r="K784" t="s">
        <v>54</v>
      </c>
      <c r="L784" s="4">
        <v>2</v>
      </c>
      <c r="M784" s="4"/>
      <c r="Q784">
        <v>10</v>
      </c>
      <c r="Y784">
        <v>0.20000000298023224</v>
      </c>
      <c r="AE784">
        <v>1.1000000000000001</v>
      </c>
    </row>
    <row r="785" spans="1:31" x14ac:dyDescent="0.2">
      <c r="A785" s="9">
        <v>2008474</v>
      </c>
      <c r="C785" t="s">
        <v>2404</v>
      </c>
      <c r="D785" t="s">
        <v>2405</v>
      </c>
      <c r="E785" t="s">
        <v>803</v>
      </c>
      <c r="F785" t="s">
        <v>804</v>
      </c>
      <c r="G785" t="s">
        <v>639</v>
      </c>
      <c r="H785" t="s">
        <v>639</v>
      </c>
      <c r="I785" t="s">
        <v>772</v>
      </c>
      <c r="J785" t="s">
        <v>729</v>
      </c>
      <c r="K785" t="s">
        <v>54</v>
      </c>
      <c r="L785" s="4">
        <v>2</v>
      </c>
      <c r="M785" s="4"/>
      <c r="N785">
        <v>2</v>
      </c>
      <c r="X785">
        <v>6</v>
      </c>
      <c r="AE785">
        <v>1.3</v>
      </c>
    </row>
    <row r="786" spans="1:31" x14ac:dyDescent="0.2">
      <c r="A786" s="9">
        <v>2008472</v>
      </c>
      <c r="C786" t="s">
        <v>2406</v>
      </c>
      <c r="D786" t="s">
        <v>2407</v>
      </c>
      <c r="E786" t="s">
        <v>803</v>
      </c>
      <c r="F786" t="s">
        <v>804</v>
      </c>
      <c r="G786" t="s">
        <v>639</v>
      </c>
      <c r="H786" t="s">
        <v>639</v>
      </c>
      <c r="I786" t="s">
        <v>772</v>
      </c>
      <c r="J786" t="s">
        <v>641</v>
      </c>
      <c r="K786" t="s">
        <v>54</v>
      </c>
      <c r="L786" s="4">
        <v>2</v>
      </c>
      <c r="M786" s="4"/>
      <c r="N786">
        <v>6</v>
      </c>
      <c r="R786">
        <v>6</v>
      </c>
      <c r="AE786">
        <v>1.2</v>
      </c>
    </row>
    <row r="787" spans="1:31" x14ac:dyDescent="0.2">
      <c r="A787" s="9">
        <v>2008473</v>
      </c>
      <c r="C787" t="s">
        <v>2408</v>
      </c>
      <c r="D787" t="s">
        <v>2409</v>
      </c>
      <c r="E787" t="s">
        <v>803</v>
      </c>
      <c r="F787" t="s">
        <v>804</v>
      </c>
      <c r="G787" t="s">
        <v>639</v>
      </c>
      <c r="H787" t="s">
        <v>639</v>
      </c>
      <c r="I787" t="s">
        <v>772</v>
      </c>
      <c r="J787" t="s">
        <v>729</v>
      </c>
      <c r="K787" t="s">
        <v>54</v>
      </c>
      <c r="L787" s="4">
        <v>2</v>
      </c>
      <c r="M787" s="4"/>
      <c r="N787">
        <v>3</v>
      </c>
      <c r="Z787">
        <v>4</v>
      </c>
      <c r="AE787">
        <v>1.3</v>
      </c>
    </row>
    <row r="788" spans="1:31" x14ac:dyDescent="0.2">
      <c r="A788" s="9">
        <v>2007699</v>
      </c>
      <c r="C788" t="s">
        <v>2410</v>
      </c>
      <c r="D788" t="s">
        <v>2411</v>
      </c>
      <c r="E788" t="s">
        <v>803</v>
      </c>
      <c r="F788" t="s">
        <v>804</v>
      </c>
      <c r="G788" t="s">
        <v>639</v>
      </c>
      <c r="H788" t="s">
        <v>639</v>
      </c>
      <c r="I788" t="s">
        <v>772</v>
      </c>
      <c r="J788" t="s">
        <v>647</v>
      </c>
      <c r="K788" t="s">
        <v>54</v>
      </c>
      <c r="L788" s="4">
        <v>2</v>
      </c>
      <c r="M788" s="4"/>
      <c r="V788">
        <v>8</v>
      </c>
      <c r="AE788">
        <v>1</v>
      </c>
    </row>
    <row r="789" spans="1:31" x14ac:dyDescent="0.2">
      <c r="A789" s="9">
        <v>2010372</v>
      </c>
      <c r="C789" t="s">
        <v>2412</v>
      </c>
      <c r="D789" t="s">
        <v>2413</v>
      </c>
      <c r="E789" t="s">
        <v>803</v>
      </c>
      <c r="F789" t="s">
        <v>804</v>
      </c>
      <c r="G789" t="s">
        <v>639</v>
      </c>
      <c r="H789" t="s">
        <v>639</v>
      </c>
      <c r="I789" t="s">
        <v>772</v>
      </c>
      <c r="J789" t="s">
        <v>641</v>
      </c>
      <c r="K789" t="s">
        <v>54</v>
      </c>
      <c r="L789" s="4">
        <v>2</v>
      </c>
      <c r="M789" s="4"/>
      <c r="N789">
        <v>12</v>
      </c>
      <c r="T789">
        <v>26</v>
      </c>
      <c r="AE789">
        <v>1.33</v>
      </c>
    </row>
    <row r="790" spans="1:31" x14ac:dyDescent="0.2">
      <c r="A790" s="9">
        <v>2007705</v>
      </c>
      <c r="C790" t="s">
        <v>2414</v>
      </c>
      <c r="D790" t="s">
        <v>2415</v>
      </c>
      <c r="E790" t="s">
        <v>803</v>
      </c>
      <c r="F790" t="s">
        <v>804</v>
      </c>
      <c r="G790" t="s">
        <v>639</v>
      </c>
      <c r="H790" t="s">
        <v>639</v>
      </c>
      <c r="I790" t="s">
        <v>783</v>
      </c>
      <c r="J790" t="s">
        <v>641</v>
      </c>
      <c r="K790" t="s">
        <v>54</v>
      </c>
      <c r="L790" s="4">
        <v>41789</v>
      </c>
      <c r="M790" s="4"/>
      <c r="N790">
        <v>3</v>
      </c>
      <c r="O790">
        <v>17</v>
      </c>
      <c r="AE790">
        <v>1</v>
      </c>
    </row>
    <row r="791" spans="1:31" x14ac:dyDescent="0.2">
      <c r="A791" s="9">
        <v>2010254</v>
      </c>
      <c r="C791" t="s">
        <v>2416</v>
      </c>
      <c r="D791" t="s">
        <v>2417</v>
      </c>
      <c r="E791" t="s">
        <v>988</v>
      </c>
      <c r="F791" t="s">
        <v>989</v>
      </c>
      <c r="G791" t="s">
        <v>639</v>
      </c>
      <c r="H791" t="s">
        <v>639</v>
      </c>
      <c r="I791" t="s">
        <v>772</v>
      </c>
      <c r="J791" t="s">
        <v>641</v>
      </c>
      <c r="K791" t="s">
        <v>54</v>
      </c>
      <c r="L791" s="4">
        <v>2</v>
      </c>
      <c r="M791" s="4"/>
      <c r="N791">
        <v>7</v>
      </c>
      <c r="T791">
        <v>8</v>
      </c>
      <c r="AE791">
        <v>1.23</v>
      </c>
    </row>
    <row r="792" spans="1:31" x14ac:dyDescent="0.2">
      <c r="A792" s="9">
        <v>2010735</v>
      </c>
      <c r="C792" t="s">
        <v>2418</v>
      </c>
      <c r="D792" t="s">
        <v>2419</v>
      </c>
      <c r="E792" t="s">
        <v>972</v>
      </c>
      <c r="F792" t="s">
        <v>1466</v>
      </c>
      <c r="G792" t="s">
        <v>639</v>
      </c>
      <c r="H792" t="s">
        <v>639</v>
      </c>
      <c r="I792" t="s">
        <v>772</v>
      </c>
      <c r="J792" t="s">
        <v>729</v>
      </c>
      <c r="K792" t="s">
        <v>54</v>
      </c>
      <c r="L792" s="4">
        <v>2</v>
      </c>
      <c r="M792" s="4"/>
      <c r="T792">
        <v>0.15999999642372131</v>
      </c>
      <c r="AE792">
        <v>1</v>
      </c>
    </row>
    <row r="793" spans="1:31" x14ac:dyDescent="0.2">
      <c r="A793" s="9">
        <v>2008074</v>
      </c>
      <c r="C793" t="s">
        <v>2420</v>
      </c>
      <c r="D793" t="s">
        <v>2421</v>
      </c>
      <c r="E793" t="s">
        <v>2422</v>
      </c>
      <c r="F793" t="s">
        <v>2423</v>
      </c>
      <c r="G793" t="s">
        <v>639</v>
      </c>
      <c r="H793" t="s">
        <v>639</v>
      </c>
      <c r="I793" t="s">
        <v>772</v>
      </c>
      <c r="J793" t="s">
        <v>729</v>
      </c>
      <c r="K793" t="s">
        <v>54</v>
      </c>
      <c r="L793" s="4">
        <v>2</v>
      </c>
      <c r="M793" s="4"/>
      <c r="N793">
        <v>5.5</v>
      </c>
      <c r="R793">
        <v>0.80000001192092896</v>
      </c>
      <c r="V793">
        <v>0.10000000149011612</v>
      </c>
      <c r="X793">
        <v>1</v>
      </c>
      <c r="Y793">
        <v>1.5</v>
      </c>
      <c r="Z793">
        <v>0.10000000149011612</v>
      </c>
      <c r="AA793">
        <v>1.0000000474974513E-3</v>
      </c>
      <c r="AE793">
        <v>1.34</v>
      </c>
    </row>
    <row r="794" spans="1:31" x14ac:dyDescent="0.2">
      <c r="A794" s="9">
        <v>2009198</v>
      </c>
      <c r="C794" t="s">
        <v>2424</v>
      </c>
      <c r="D794" t="s">
        <v>2425</v>
      </c>
      <c r="E794" t="s">
        <v>915</v>
      </c>
      <c r="F794" t="s">
        <v>916</v>
      </c>
      <c r="G794" t="s">
        <v>639</v>
      </c>
      <c r="H794" t="s">
        <v>639</v>
      </c>
      <c r="I794" t="s">
        <v>772</v>
      </c>
      <c r="J794" t="s">
        <v>729</v>
      </c>
      <c r="K794" t="s">
        <v>54</v>
      </c>
      <c r="L794" s="4">
        <v>2</v>
      </c>
      <c r="M794" s="4"/>
      <c r="N794">
        <v>5.5</v>
      </c>
      <c r="V794">
        <v>0.10000000149011612</v>
      </c>
      <c r="X794">
        <v>1</v>
      </c>
      <c r="Z794">
        <v>0.10000000149011612</v>
      </c>
      <c r="AA794">
        <v>1.0000000474974513E-3</v>
      </c>
      <c r="AE794">
        <v>1.3</v>
      </c>
    </row>
    <row r="795" spans="1:31" x14ac:dyDescent="0.2">
      <c r="A795" s="9">
        <v>2009199</v>
      </c>
      <c r="C795" t="s">
        <v>2426</v>
      </c>
      <c r="D795" t="s">
        <v>2427</v>
      </c>
      <c r="E795" t="s">
        <v>915</v>
      </c>
      <c r="F795" t="s">
        <v>916</v>
      </c>
      <c r="G795" t="s">
        <v>639</v>
      </c>
      <c r="H795" t="s">
        <v>639</v>
      </c>
      <c r="I795" t="s">
        <v>772</v>
      </c>
      <c r="J795" t="s">
        <v>729</v>
      </c>
      <c r="K795" t="s">
        <v>54</v>
      </c>
      <c r="L795" s="4">
        <v>2</v>
      </c>
      <c r="M795" s="4"/>
      <c r="N795">
        <v>3</v>
      </c>
      <c r="O795">
        <v>1</v>
      </c>
      <c r="AE795">
        <v>1.1599999999999999</v>
      </c>
    </row>
    <row r="796" spans="1:31" x14ac:dyDescent="0.2">
      <c r="A796" s="9">
        <v>2008138</v>
      </c>
      <c r="C796" t="s">
        <v>2428</v>
      </c>
      <c r="D796" t="s">
        <v>2429</v>
      </c>
      <c r="E796" t="s">
        <v>781</v>
      </c>
      <c r="F796" t="s">
        <v>782</v>
      </c>
      <c r="G796" t="s">
        <v>639</v>
      </c>
      <c r="H796" t="s">
        <v>639</v>
      </c>
      <c r="I796" t="s">
        <v>783</v>
      </c>
      <c r="J796" t="s">
        <v>647</v>
      </c>
      <c r="K796" t="s">
        <v>54</v>
      </c>
      <c r="L796" s="4">
        <v>42221</v>
      </c>
      <c r="M796" s="4"/>
      <c r="T796">
        <v>73.699996948242188</v>
      </c>
      <c r="Z796">
        <v>3</v>
      </c>
      <c r="AE796">
        <v>1.35</v>
      </c>
    </row>
    <row r="797" spans="1:31" x14ac:dyDescent="0.2">
      <c r="A797" s="9">
        <v>2006797</v>
      </c>
      <c r="C797" t="s">
        <v>2430</v>
      </c>
      <c r="D797" t="s">
        <v>2431</v>
      </c>
      <c r="E797" t="s">
        <v>886</v>
      </c>
      <c r="F797" t="s">
        <v>887</v>
      </c>
      <c r="G797" t="s">
        <v>639</v>
      </c>
      <c r="H797" t="s">
        <v>639</v>
      </c>
      <c r="I797" t="s">
        <v>772</v>
      </c>
      <c r="J797" t="s">
        <v>729</v>
      </c>
      <c r="K797" t="s">
        <v>54</v>
      </c>
      <c r="L797" s="4">
        <v>2</v>
      </c>
      <c r="M797" s="4"/>
      <c r="N797">
        <v>0.10000000149011612</v>
      </c>
      <c r="O797">
        <v>9.9999997764825821E-3</v>
      </c>
      <c r="P797">
        <v>0.10000000149011612</v>
      </c>
      <c r="W797">
        <v>1.0000000474974513E-3</v>
      </c>
      <c r="X797">
        <v>8.999999612569809E-3</v>
      </c>
      <c r="Y797">
        <v>1.0999999940395355E-2</v>
      </c>
      <c r="Z797">
        <v>1.0000000474974513E-3</v>
      </c>
      <c r="AE797">
        <v>1.1000000000000001</v>
      </c>
    </row>
    <row r="798" spans="1:31" x14ac:dyDescent="0.2">
      <c r="A798" s="9">
        <v>2008462</v>
      </c>
      <c r="C798" t="s">
        <v>2432</v>
      </c>
      <c r="D798" t="s">
        <v>2433</v>
      </c>
      <c r="E798" t="s">
        <v>2434</v>
      </c>
      <c r="F798" t="s">
        <v>2434</v>
      </c>
      <c r="G798" t="s">
        <v>639</v>
      </c>
      <c r="H798" t="s">
        <v>639</v>
      </c>
      <c r="I798" t="s">
        <v>772</v>
      </c>
      <c r="J798" t="s">
        <v>647</v>
      </c>
      <c r="K798" t="s">
        <v>53</v>
      </c>
      <c r="L798" s="4">
        <v>2</v>
      </c>
      <c r="M798" s="4"/>
      <c r="AE798">
        <v>1</v>
      </c>
    </row>
    <row r="799" spans="1:31" x14ac:dyDescent="0.2">
      <c r="A799" s="9">
        <v>2009611</v>
      </c>
      <c r="C799" t="s">
        <v>2435</v>
      </c>
      <c r="D799" t="s">
        <v>2436</v>
      </c>
      <c r="E799" t="s">
        <v>911</v>
      </c>
      <c r="F799" t="s">
        <v>1680</v>
      </c>
      <c r="G799" t="s">
        <v>639</v>
      </c>
      <c r="H799" t="s">
        <v>639</v>
      </c>
      <c r="I799" t="s">
        <v>783</v>
      </c>
      <c r="J799" t="s">
        <v>641</v>
      </c>
      <c r="K799" t="s">
        <v>53</v>
      </c>
      <c r="L799" s="4">
        <v>43564</v>
      </c>
      <c r="M799" s="4"/>
      <c r="N799">
        <v>20</v>
      </c>
      <c r="O799">
        <v>8</v>
      </c>
      <c r="P799">
        <v>8</v>
      </c>
      <c r="R799">
        <v>3</v>
      </c>
      <c r="T799">
        <v>10</v>
      </c>
      <c r="AE799">
        <v>1</v>
      </c>
    </row>
    <row r="800" spans="1:31" x14ac:dyDescent="0.2">
      <c r="A800" s="9">
        <v>2007605</v>
      </c>
      <c r="C800" t="s">
        <v>2437</v>
      </c>
      <c r="D800" t="s">
        <v>2438</v>
      </c>
      <c r="E800" t="s">
        <v>988</v>
      </c>
      <c r="F800" t="s">
        <v>2439</v>
      </c>
      <c r="G800" t="s">
        <v>639</v>
      </c>
      <c r="H800" t="s">
        <v>684</v>
      </c>
      <c r="I800" t="s">
        <v>772</v>
      </c>
      <c r="J800" t="s">
        <v>694</v>
      </c>
      <c r="K800" t="s">
        <v>53</v>
      </c>
      <c r="L800" s="4">
        <v>2</v>
      </c>
      <c r="M800" s="4"/>
      <c r="N800">
        <v>3</v>
      </c>
      <c r="O800">
        <v>3</v>
      </c>
      <c r="P800">
        <v>3</v>
      </c>
      <c r="Q800">
        <v>2.5</v>
      </c>
      <c r="R800">
        <v>0.5</v>
      </c>
      <c r="AC800">
        <v>65</v>
      </c>
      <c r="AE800">
        <v>1</v>
      </c>
    </row>
    <row r="801" spans="1:31" x14ac:dyDescent="0.2">
      <c r="A801" s="9">
        <v>2009982</v>
      </c>
      <c r="C801" t="s">
        <v>2440</v>
      </c>
      <c r="D801" t="s">
        <v>2441</v>
      </c>
      <c r="E801" t="s">
        <v>1011</v>
      </c>
      <c r="F801" t="s">
        <v>1011</v>
      </c>
      <c r="G801" t="s">
        <v>639</v>
      </c>
      <c r="H801" t="s">
        <v>639</v>
      </c>
      <c r="I801" t="s">
        <v>772</v>
      </c>
      <c r="J801" t="s">
        <v>729</v>
      </c>
      <c r="K801" t="s">
        <v>54</v>
      </c>
      <c r="L801" s="4">
        <v>2</v>
      </c>
      <c r="M801" s="4"/>
      <c r="AE801">
        <v>1</v>
      </c>
    </row>
    <row r="802" spans="1:31" x14ac:dyDescent="0.2">
      <c r="A802" s="9">
        <v>1000012</v>
      </c>
      <c r="D802" t="s">
        <v>28</v>
      </c>
      <c r="G802" t="s">
        <v>639</v>
      </c>
      <c r="H802" t="s">
        <v>639</v>
      </c>
      <c r="I802" t="s">
        <v>640</v>
      </c>
      <c r="J802" t="s">
        <v>647</v>
      </c>
      <c r="K802" t="s">
        <v>53</v>
      </c>
      <c r="L802" s="4">
        <v>40976</v>
      </c>
      <c r="M802" s="4"/>
      <c r="O802">
        <v>45</v>
      </c>
      <c r="Q802">
        <v>0</v>
      </c>
      <c r="R802">
        <v>0</v>
      </c>
      <c r="T802">
        <v>0</v>
      </c>
      <c r="AE802">
        <v>1</v>
      </c>
    </row>
    <row r="803" spans="1:31" x14ac:dyDescent="0.2">
      <c r="A803" s="9">
        <v>2010151</v>
      </c>
      <c r="C803" t="s">
        <v>2442</v>
      </c>
      <c r="D803" t="s">
        <v>2443</v>
      </c>
      <c r="E803" t="s">
        <v>948</v>
      </c>
      <c r="F803" t="s">
        <v>2084</v>
      </c>
      <c r="G803" t="s">
        <v>639</v>
      </c>
      <c r="H803" t="s">
        <v>639</v>
      </c>
      <c r="I803" t="s">
        <v>783</v>
      </c>
      <c r="J803" t="s">
        <v>647</v>
      </c>
      <c r="K803" t="s">
        <v>53</v>
      </c>
      <c r="L803" s="4">
        <v>44041</v>
      </c>
      <c r="M803" s="4"/>
      <c r="O803">
        <v>46</v>
      </c>
      <c r="Q803">
        <v>24</v>
      </c>
      <c r="AE803">
        <v>1</v>
      </c>
    </row>
    <row r="804" spans="1:31" x14ac:dyDescent="0.2">
      <c r="A804" s="9">
        <v>2007814</v>
      </c>
      <c r="C804" t="s">
        <v>2444</v>
      </c>
      <c r="D804" t="s">
        <v>2445</v>
      </c>
      <c r="E804" t="s">
        <v>1645</v>
      </c>
      <c r="F804" t="s">
        <v>2091</v>
      </c>
      <c r="G804" t="s">
        <v>639</v>
      </c>
      <c r="H804" t="s">
        <v>639</v>
      </c>
      <c r="I804" t="s">
        <v>783</v>
      </c>
      <c r="J804" t="s">
        <v>647</v>
      </c>
      <c r="K804" t="s">
        <v>53</v>
      </c>
      <c r="L804" s="4">
        <v>41856</v>
      </c>
      <c r="M804" s="4"/>
      <c r="O804">
        <v>45</v>
      </c>
      <c r="AE804">
        <v>1</v>
      </c>
    </row>
    <row r="805" spans="1:31" x14ac:dyDescent="0.2">
      <c r="A805" s="9">
        <v>2008215</v>
      </c>
      <c r="C805" t="s">
        <v>2446</v>
      </c>
      <c r="D805" t="s">
        <v>2447</v>
      </c>
      <c r="E805" t="s">
        <v>899</v>
      </c>
      <c r="F805" t="s">
        <v>2084</v>
      </c>
      <c r="G805" t="s">
        <v>639</v>
      </c>
      <c r="H805" t="s">
        <v>639</v>
      </c>
      <c r="I805" t="s">
        <v>783</v>
      </c>
      <c r="J805" t="s">
        <v>647</v>
      </c>
      <c r="K805" t="s">
        <v>53</v>
      </c>
      <c r="L805" s="4">
        <v>42304</v>
      </c>
      <c r="M805" s="4"/>
      <c r="O805">
        <v>46</v>
      </c>
      <c r="Q805">
        <v>24</v>
      </c>
      <c r="AE805">
        <v>1</v>
      </c>
    </row>
    <row r="806" spans="1:31" x14ac:dyDescent="0.2">
      <c r="A806" s="9">
        <v>2006959</v>
      </c>
      <c r="C806" t="s">
        <v>2448</v>
      </c>
      <c r="D806" t="s">
        <v>2449</v>
      </c>
      <c r="E806" t="s">
        <v>948</v>
      </c>
      <c r="F806" t="s">
        <v>2450</v>
      </c>
      <c r="G806" t="s">
        <v>639</v>
      </c>
      <c r="H806" t="s">
        <v>639</v>
      </c>
      <c r="I806" t="s">
        <v>783</v>
      </c>
      <c r="J806" t="s">
        <v>647</v>
      </c>
      <c r="K806" t="s">
        <v>53</v>
      </c>
      <c r="L806" s="4">
        <v>41253</v>
      </c>
      <c r="M806" s="4"/>
      <c r="O806">
        <v>45</v>
      </c>
      <c r="AE806">
        <v>1</v>
      </c>
    </row>
    <row r="807" spans="1:31" x14ac:dyDescent="0.2">
      <c r="A807" s="9">
        <v>2007652</v>
      </c>
      <c r="C807" t="s">
        <v>2451</v>
      </c>
      <c r="D807" t="s">
        <v>2452</v>
      </c>
      <c r="E807" t="s">
        <v>988</v>
      </c>
      <c r="F807" t="s">
        <v>989</v>
      </c>
      <c r="G807" t="s">
        <v>639</v>
      </c>
      <c r="H807" t="s">
        <v>639</v>
      </c>
      <c r="I807" t="s">
        <v>772</v>
      </c>
      <c r="J807" t="s">
        <v>729</v>
      </c>
      <c r="K807" t="s">
        <v>54</v>
      </c>
      <c r="L807" s="4">
        <v>2</v>
      </c>
      <c r="M807" s="4"/>
      <c r="V807">
        <v>0.5</v>
      </c>
      <c r="Y807">
        <v>0.40000000596046448</v>
      </c>
      <c r="Z807">
        <v>1.2999999523162842</v>
      </c>
      <c r="AE807">
        <v>1.05</v>
      </c>
    </row>
    <row r="808" spans="1:31" x14ac:dyDescent="0.2">
      <c r="A808" s="9">
        <v>5005</v>
      </c>
      <c r="D808" t="s">
        <v>730</v>
      </c>
      <c r="G808" t="s">
        <v>639</v>
      </c>
      <c r="H808" t="s">
        <v>684</v>
      </c>
      <c r="I808" t="s">
        <v>685</v>
      </c>
      <c r="J808" t="s">
        <v>694</v>
      </c>
      <c r="K808" t="s">
        <v>53</v>
      </c>
      <c r="L808" s="4">
        <v>41640</v>
      </c>
      <c r="M808" s="4"/>
      <c r="N808">
        <v>0.68000000715255737</v>
      </c>
      <c r="O808">
        <v>0.30000001192092896</v>
      </c>
      <c r="P808">
        <v>0.44999998807907104</v>
      </c>
      <c r="AE808">
        <v>1</v>
      </c>
    </row>
    <row r="809" spans="1:31" x14ac:dyDescent="0.2">
      <c r="A809" s="9">
        <v>2007650</v>
      </c>
      <c r="C809" t="s">
        <v>2453</v>
      </c>
      <c r="D809" t="s">
        <v>2454</v>
      </c>
      <c r="E809" t="s">
        <v>948</v>
      </c>
      <c r="F809" t="s">
        <v>1971</v>
      </c>
      <c r="G809" t="s">
        <v>639</v>
      </c>
      <c r="H809" t="s">
        <v>639</v>
      </c>
      <c r="I809" t="s">
        <v>783</v>
      </c>
      <c r="J809" t="s">
        <v>641</v>
      </c>
      <c r="K809" t="s">
        <v>53</v>
      </c>
      <c r="L809" s="4">
        <v>41739</v>
      </c>
      <c r="M809" s="4"/>
      <c r="N809">
        <v>17</v>
      </c>
      <c r="O809">
        <v>20</v>
      </c>
      <c r="T809">
        <v>14</v>
      </c>
      <c r="AE809">
        <v>1</v>
      </c>
    </row>
    <row r="810" spans="1:31" x14ac:dyDescent="0.2">
      <c r="A810" s="9">
        <v>2008573</v>
      </c>
      <c r="C810" t="s">
        <v>2455</v>
      </c>
      <c r="D810" t="s">
        <v>2456</v>
      </c>
      <c r="E810" t="s">
        <v>948</v>
      </c>
      <c r="F810" t="s">
        <v>1971</v>
      </c>
      <c r="G810" t="s">
        <v>639</v>
      </c>
      <c r="H810" t="s">
        <v>639</v>
      </c>
      <c r="I810" t="s">
        <v>783</v>
      </c>
      <c r="J810" t="s">
        <v>641</v>
      </c>
      <c r="K810" t="s">
        <v>53</v>
      </c>
      <c r="L810" s="4">
        <v>42626</v>
      </c>
      <c r="M810" s="4"/>
      <c r="N810">
        <v>16</v>
      </c>
      <c r="O810">
        <v>34</v>
      </c>
      <c r="T810">
        <v>6</v>
      </c>
      <c r="AE810">
        <v>1</v>
      </c>
    </row>
    <row r="811" spans="1:31" x14ac:dyDescent="0.2">
      <c r="A811" s="9">
        <v>2009058</v>
      </c>
      <c r="C811" t="s">
        <v>2457</v>
      </c>
      <c r="D811" t="s">
        <v>2458</v>
      </c>
      <c r="E811" t="s">
        <v>948</v>
      </c>
      <c r="F811" t="s">
        <v>946</v>
      </c>
      <c r="G811" t="s">
        <v>639</v>
      </c>
      <c r="H811" t="s">
        <v>639</v>
      </c>
      <c r="I811" t="s">
        <v>783</v>
      </c>
      <c r="J811" t="s">
        <v>641</v>
      </c>
      <c r="K811" t="s">
        <v>53</v>
      </c>
      <c r="L811" s="4">
        <v>43059</v>
      </c>
      <c r="M811" s="4"/>
      <c r="N811">
        <v>20</v>
      </c>
      <c r="O811">
        <v>20</v>
      </c>
      <c r="T811">
        <v>35</v>
      </c>
      <c r="AE811">
        <v>1</v>
      </c>
    </row>
    <row r="812" spans="1:31" x14ac:dyDescent="0.2">
      <c r="A812" s="9">
        <v>2009779</v>
      </c>
      <c r="C812" t="s">
        <v>2459</v>
      </c>
      <c r="D812" t="s">
        <v>2460</v>
      </c>
      <c r="E812" t="s">
        <v>2461</v>
      </c>
      <c r="F812" t="s">
        <v>2461</v>
      </c>
      <c r="G812" t="s">
        <v>639</v>
      </c>
      <c r="H812" t="s">
        <v>639</v>
      </c>
      <c r="I812" t="s">
        <v>772</v>
      </c>
      <c r="J812" t="s">
        <v>729</v>
      </c>
      <c r="K812" t="s">
        <v>54</v>
      </c>
      <c r="L812" s="4">
        <v>2</v>
      </c>
      <c r="M812" s="4"/>
      <c r="AC812">
        <v>50</v>
      </c>
      <c r="AE812">
        <v>1</v>
      </c>
    </row>
    <row r="813" spans="1:31" x14ac:dyDescent="0.2">
      <c r="A813" s="9">
        <v>2009930</v>
      </c>
      <c r="C813" t="s">
        <v>2462</v>
      </c>
      <c r="D813" t="s">
        <v>2463</v>
      </c>
      <c r="E813" t="s">
        <v>899</v>
      </c>
      <c r="F813" t="s">
        <v>2464</v>
      </c>
      <c r="G813" t="s">
        <v>639</v>
      </c>
      <c r="H813" t="s">
        <v>639</v>
      </c>
      <c r="I813" t="s">
        <v>783</v>
      </c>
      <c r="J813" t="s">
        <v>641</v>
      </c>
      <c r="K813" t="s">
        <v>53</v>
      </c>
      <c r="L813" s="4">
        <v>43864</v>
      </c>
      <c r="M813" s="4"/>
      <c r="N813">
        <v>46</v>
      </c>
      <c r="AE813">
        <v>1</v>
      </c>
    </row>
    <row r="814" spans="1:31" x14ac:dyDescent="0.2">
      <c r="A814" s="9">
        <v>2009929</v>
      </c>
      <c r="C814" t="s">
        <v>2465</v>
      </c>
      <c r="D814" t="s">
        <v>2466</v>
      </c>
      <c r="E814" t="s">
        <v>899</v>
      </c>
      <c r="F814" t="s">
        <v>2464</v>
      </c>
      <c r="G814" t="s">
        <v>639</v>
      </c>
      <c r="H814" t="s">
        <v>639</v>
      </c>
      <c r="I814" t="s">
        <v>783</v>
      </c>
      <c r="J814" t="s">
        <v>641</v>
      </c>
      <c r="K814" t="s">
        <v>53</v>
      </c>
      <c r="L814" s="4">
        <v>43864</v>
      </c>
      <c r="M814" s="4"/>
      <c r="N814">
        <v>46</v>
      </c>
      <c r="AE814">
        <v>1</v>
      </c>
    </row>
    <row r="815" spans="1:31" x14ac:dyDescent="0.2">
      <c r="A815" s="9">
        <v>2010280</v>
      </c>
      <c r="C815" t="s">
        <v>2467</v>
      </c>
      <c r="D815" t="s">
        <v>2468</v>
      </c>
      <c r="E815" t="s">
        <v>931</v>
      </c>
      <c r="F815" t="s">
        <v>931</v>
      </c>
      <c r="G815" t="s">
        <v>639</v>
      </c>
      <c r="H815" t="s">
        <v>639</v>
      </c>
      <c r="I815" t="s">
        <v>783</v>
      </c>
      <c r="J815" t="s">
        <v>641</v>
      </c>
      <c r="K815" t="s">
        <v>53</v>
      </c>
      <c r="L815" s="4">
        <v>44202</v>
      </c>
      <c r="M815" s="4"/>
      <c r="N815">
        <v>46</v>
      </c>
      <c r="AE815">
        <v>1</v>
      </c>
    </row>
    <row r="816" spans="1:31" x14ac:dyDescent="0.2">
      <c r="A816" s="9">
        <v>2009392</v>
      </c>
      <c r="C816" t="s">
        <v>2469</v>
      </c>
      <c r="D816" t="s">
        <v>2470</v>
      </c>
      <c r="E816" t="s">
        <v>1877</v>
      </c>
      <c r="F816" t="s">
        <v>1878</v>
      </c>
      <c r="G816" t="s">
        <v>639</v>
      </c>
      <c r="H816" t="s">
        <v>639</v>
      </c>
      <c r="I816" t="s">
        <v>783</v>
      </c>
      <c r="J816" t="s">
        <v>641</v>
      </c>
      <c r="K816" t="s">
        <v>54</v>
      </c>
      <c r="L816" s="4">
        <v>43360</v>
      </c>
      <c r="M816" s="4"/>
      <c r="N816">
        <v>8</v>
      </c>
      <c r="Q816">
        <v>13.899999618530273</v>
      </c>
      <c r="R816">
        <v>2</v>
      </c>
      <c r="V816">
        <v>2.9999999329447746E-2</v>
      </c>
      <c r="W816">
        <v>2.9999999329447746E-2</v>
      </c>
      <c r="X816">
        <v>1.9999999552965164E-2</v>
      </c>
      <c r="Y816">
        <v>0.20000000298023224</v>
      </c>
      <c r="Z816">
        <v>9.9999997764825821E-3</v>
      </c>
      <c r="AA816">
        <v>1.0000000474974513E-3</v>
      </c>
      <c r="AE816">
        <v>1.44</v>
      </c>
    </row>
    <row r="817" spans="1:31" x14ac:dyDescent="0.2">
      <c r="A817" s="9">
        <v>1000037</v>
      </c>
      <c r="D817" t="s">
        <v>681</v>
      </c>
      <c r="G817" t="s">
        <v>639</v>
      </c>
      <c r="H817" t="s">
        <v>639</v>
      </c>
      <c r="I817" t="s">
        <v>640</v>
      </c>
      <c r="J817" t="s">
        <v>647</v>
      </c>
      <c r="K817" t="s">
        <v>53</v>
      </c>
      <c r="L817" s="4">
        <v>40976</v>
      </c>
      <c r="M817" s="4"/>
      <c r="O817">
        <v>0</v>
      </c>
      <c r="P817">
        <v>0</v>
      </c>
      <c r="Q817">
        <v>49.799999237060547</v>
      </c>
      <c r="R817">
        <v>1.8999999761581421</v>
      </c>
      <c r="T817">
        <v>0</v>
      </c>
      <c r="AE817">
        <v>1</v>
      </c>
    </row>
    <row r="818" spans="1:31" x14ac:dyDescent="0.2">
      <c r="A818" s="9">
        <v>2008198</v>
      </c>
      <c r="C818" t="s">
        <v>2471</v>
      </c>
      <c r="D818" t="s">
        <v>2472</v>
      </c>
      <c r="E818" t="s">
        <v>2473</v>
      </c>
      <c r="F818" t="s">
        <v>2473</v>
      </c>
      <c r="G818" t="s">
        <v>639</v>
      </c>
      <c r="H818" t="s">
        <v>639</v>
      </c>
      <c r="I818" t="s">
        <v>783</v>
      </c>
      <c r="J818" t="s">
        <v>647</v>
      </c>
      <c r="K818" t="s">
        <v>53</v>
      </c>
      <c r="L818" s="4">
        <v>42293</v>
      </c>
      <c r="M818" s="4"/>
      <c r="Q818">
        <v>70.5</v>
      </c>
      <c r="R818">
        <v>1.8999999761581421</v>
      </c>
      <c r="AE818">
        <v>1</v>
      </c>
    </row>
    <row r="819" spans="1:31" x14ac:dyDescent="0.2">
      <c r="A819" s="9">
        <v>2009614</v>
      </c>
      <c r="C819" t="s">
        <v>2474</v>
      </c>
      <c r="D819" t="s">
        <v>2475</v>
      </c>
      <c r="E819" t="s">
        <v>1815</v>
      </c>
      <c r="F819" t="s">
        <v>1815</v>
      </c>
      <c r="G819" t="s">
        <v>639</v>
      </c>
      <c r="H819" t="s">
        <v>639</v>
      </c>
      <c r="I819" t="s">
        <v>783</v>
      </c>
      <c r="J819" t="s">
        <v>647</v>
      </c>
      <c r="K819" t="s">
        <v>53</v>
      </c>
      <c r="L819" s="4">
        <v>43584</v>
      </c>
      <c r="M819" s="4"/>
      <c r="Q819">
        <v>38</v>
      </c>
      <c r="AE819">
        <v>1.49</v>
      </c>
    </row>
    <row r="820" spans="1:31" x14ac:dyDescent="0.2">
      <c r="A820" s="9">
        <v>1000115</v>
      </c>
      <c r="D820" t="s">
        <v>682</v>
      </c>
      <c r="G820" t="s">
        <v>639</v>
      </c>
      <c r="H820" t="s">
        <v>639</v>
      </c>
      <c r="I820" t="s">
        <v>640</v>
      </c>
      <c r="J820" t="s">
        <v>647</v>
      </c>
      <c r="K820" t="s">
        <v>53</v>
      </c>
      <c r="L820" s="4">
        <v>43381</v>
      </c>
      <c r="M820" s="4"/>
      <c r="Q820">
        <v>86</v>
      </c>
      <c r="R820">
        <v>4</v>
      </c>
      <c r="AE820">
        <v>1</v>
      </c>
    </row>
    <row r="821" spans="1:31" x14ac:dyDescent="0.2">
      <c r="A821" s="9">
        <v>2010753</v>
      </c>
      <c r="C821" t="s">
        <v>2476</v>
      </c>
      <c r="D821" t="s">
        <v>2477</v>
      </c>
      <c r="E821" t="s">
        <v>978</v>
      </c>
      <c r="F821" t="s">
        <v>979</v>
      </c>
      <c r="G821" t="s">
        <v>639</v>
      </c>
      <c r="H821" t="s">
        <v>639</v>
      </c>
      <c r="I821" t="s">
        <v>772</v>
      </c>
      <c r="J821" t="s">
        <v>729</v>
      </c>
      <c r="K821" t="s">
        <v>54</v>
      </c>
      <c r="L821" s="4">
        <v>2</v>
      </c>
      <c r="M821" s="4"/>
      <c r="AE821">
        <v>1</v>
      </c>
    </row>
    <row r="822" spans="1:31" x14ac:dyDescent="0.2">
      <c r="A822" s="9">
        <v>2010465</v>
      </c>
      <c r="C822" t="s">
        <v>2478</v>
      </c>
      <c r="D822" t="s">
        <v>2479</v>
      </c>
      <c r="E822" t="s">
        <v>978</v>
      </c>
      <c r="F822" t="s">
        <v>979</v>
      </c>
      <c r="G822" t="s">
        <v>639</v>
      </c>
      <c r="H822" t="s">
        <v>639</v>
      </c>
      <c r="I822" t="s">
        <v>772</v>
      </c>
      <c r="J822" t="s">
        <v>729</v>
      </c>
      <c r="K822" t="s">
        <v>54</v>
      </c>
      <c r="L822" s="4">
        <v>2</v>
      </c>
      <c r="M822" s="4"/>
      <c r="AE822">
        <v>1</v>
      </c>
    </row>
    <row r="823" spans="1:31" x14ac:dyDescent="0.2">
      <c r="A823" s="9">
        <v>2010433</v>
      </c>
      <c r="C823" t="s">
        <v>2480</v>
      </c>
      <c r="D823" t="s">
        <v>2481</v>
      </c>
      <c r="E823" t="s">
        <v>793</v>
      </c>
      <c r="F823" t="s">
        <v>793</v>
      </c>
      <c r="G823" t="s">
        <v>639</v>
      </c>
      <c r="H823" t="s">
        <v>639</v>
      </c>
      <c r="I823" t="s">
        <v>772</v>
      </c>
      <c r="J823" t="s">
        <v>729</v>
      </c>
      <c r="K823" t="s">
        <v>53</v>
      </c>
      <c r="L823" s="4">
        <v>2</v>
      </c>
      <c r="M823" s="4"/>
      <c r="AE823">
        <v>1</v>
      </c>
    </row>
    <row r="824" spans="1:31" x14ac:dyDescent="0.2">
      <c r="A824" s="9">
        <v>2007771</v>
      </c>
      <c r="C824" t="s">
        <v>2482</v>
      </c>
      <c r="D824" t="s">
        <v>2483</v>
      </c>
      <c r="E824" t="s">
        <v>931</v>
      </c>
      <c r="F824" t="s">
        <v>931</v>
      </c>
      <c r="G824" t="s">
        <v>639</v>
      </c>
      <c r="H824" t="s">
        <v>639</v>
      </c>
      <c r="I824" t="s">
        <v>783</v>
      </c>
      <c r="J824" t="s">
        <v>641</v>
      </c>
      <c r="K824" t="s">
        <v>54</v>
      </c>
      <c r="L824" s="4">
        <v>41913</v>
      </c>
      <c r="M824" s="4"/>
      <c r="N824">
        <v>4</v>
      </c>
      <c r="O824">
        <v>5.4000000953674316</v>
      </c>
      <c r="P824">
        <v>5.5999999046325684</v>
      </c>
      <c r="AE824">
        <v>1.1000000000000001</v>
      </c>
    </row>
    <row r="825" spans="1:31" x14ac:dyDescent="0.2">
      <c r="A825" s="9">
        <v>2008819</v>
      </c>
      <c r="C825" t="s">
        <v>2484</v>
      </c>
      <c r="D825" t="s">
        <v>2485</v>
      </c>
      <c r="E825" t="s">
        <v>911</v>
      </c>
      <c r="F825" t="s">
        <v>911</v>
      </c>
      <c r="G825" t="s">
        <v>639</v>
      </c>
      <c r="H825" t="s">
        <v>639</v>
      </c>
      <c r="I825" t="s">
        <v>783</v>
      </c>
      <c r="J825" t="s">
        <v>686</v>
      </c>
      <c r="K825" t="s">
        <v>53</v>
      </c>
      <c r="L825" s="4">
        <v>42846</v>
      </c>
      <c r="M825" s="4"/>
      <c r="N825">
        <v>12</v>
      </c>
      <c r="O825">
        <v>61</v>
      </c>
      <c r="AE825">
        <v>1</v>
      </c>
    </row>
    <row r="826" spans="1:31" x14ac:dyDescent="0.2">
      <c r="A826" s="9">
        <v>2010078</v>
      </c>
      <c r="C826" t="s">
        <v>2486</v>
      </c>
      <c r="D826" t="s">
        <v>2487</v>
      </c>
      <c r="E826" t="s">
        <v>988</v>
      </c>
      <c r="F826" t="s">
        <v>989</v>
      </c>
      <c r="G826" t="s">
        <v>639</v>
      </c>
      <c r="H826" t="s">
        <v>684</v>
      </c>
      <c r="I826" t="s">
        <v>772</v>
      </c>
      <c r="J826" t="s">
        <v>694</v>
      </c>
      <c r="K826" t="s">
        <v>53</v>
      </c>
      <c r="L826" s="4">
        <v>2</v>
      </c>
      <c r="M826" s="4"/>
      <c r="N826">
        <v>3</v>
      </c>
      <c r="O826">
        <v>3</v>
      </c>
      <c r="P826">
        <v>3</v>
      </c>
      <c r="R826">
        <v>2</v>
      </c>
      <c r="T826">
        <v>4.4000000953674316</v>
      </c>
      <c r="X826">
        <v>5</v>
      </c>
      <c r="AE826">
        <v>1</v>
      </c>
    </row>
    <row r="827" spans="1:31" x14ac:dyDescent="0.2">
      <c r="A827" s="9">
        <v>9390</v>
      </c>
      <c r="D827" t="s">
        <v>731</v>
      </c>
      <c r="G827" t="s">
        <v>684</v>
      </c>
      <c r="H827" t="s">
        <v>684</v>
      </c>
      <c r="I827" t="s">
        <v>685</v>
      </c>
      <c r="J827" t="s">
        <v>686</v>
      </c>
      <c r="K827" t="s">
        <v>53</v>
      </c>
      <c r="L827" s="4">
        <v>41640</v>
      </c>
      <c r="M827" s="4"/>
      <c r="N827">
        <v>0.28999999165534973</v>
      </c>
      <c r="O827">
        <v>0.27000001072883606</v>
      </c>
      <c r="P827">
        <v>0.75</v>
      </c>
      <c r="AE827">
        <v>1.03</v>
      </c>
    </row>
    <row r="828" spans="1:31" x14ac:dyDescent="0.2">
      <c r="A828" s="9">
        <v>9380</v>
      </c>
      <c r="D828" t="s">
        <v>732</v>
      </c>
      <c r="G828" t="s">
        <v>684</v>
      </c>
      <c r="H828" t="s">
        <v>684</v>
      </c>
      <c r="I828" t="s">
        <v>685</v>
      </c>
      <c r="J828" t="s">
        <v>686</v>
      </c>
      <c r="K828" t="s">
        <v>53</v>
      </c>
      <c r="L828" s="4">
        <v>41640</v>
      </c>
      <c r="M828" s="4"/>
      <c r="N828">
        <v>0.49000000953674316</v>
      </c>
      <c r="O828">
        <v>0.25999999046325684</v>
      </c>
      <c r="P828">
        <v>0.6600000262260437</v>
      </c>
      <c r="AE828">
        <v>1.03</v>
      </c>
    </row>
    <row r="829" spans="1:31" x14ac:dyDescent="0.2">
      <c r="A829" s="9">
        <v>9330</v>
      </c>
      <c r="D829" t="s">
        <v>733</v>
      </c>
      <c r="G829" t="s">
        <v>684</v>
      </c>
      <c r="H829" t="s">
        <v>684</v>
      </c>
      <c r="I829" t="s">
        <v>685</v>
      </c>
      <c r="J829" t="s">
        <v>686</v>
      </c>
      <c r="K829" t="s">
        <v>53</v>
      </c>
      <c r="L829" s="4">
        <v>41640</v>
      </c>
      <c r="M829" s="4"/>
      <c r="N829">
        <v>0.5</v>
      </c>
      <c r="O829">
        <v>0.30000001192092896</v>
      </c>
      <c r="P829">
        <v>0.23000000417232513</v>
      </c>
      <c r="AE829">
        <v>1.03</v>
      </c>
    </row>
    <row r="830" spans="1:31" x14ac:dyDescent="0.2">
      <c r="A830" s="9">
        <v>9310</v>
      </c>
      <c r="D830" t="s">
        <v>734</v>
      </c>
      <c r="G830" t="s">
        <v>684</v>
      </c>
      <c r="H830" t="s">
        <v>684</v>
      </c>
      <c r="I830" t="s">
        <v>685</v>
      </c>
      <c r="J830" t="s">
        <v>686</v>
      </c>
      <c r="K830" t="s">
        <v>53</v>
      </c>
      <c r="L830" s="4">
        <v>41640</v>
      </c>
      <c r="M830" s="4"/>
      <c r="N830">
        <v>0.4699999988079071</v>
      </c>
      <c r="O830">
        <v>0.23000000417232513</v>
      </c>
      <c r="P830">
        <v>0.34999999403953552</v>
      </c>
      <c r="AE830">
        <v>1.03</v>
      </c>
    </row>
    <row r="831" spans="1:31" x14ac:dyDescent="0.2">
      <c r="A831" s="9">
        <v>9360</v>
      </c>
      <c r="D831" t="s">
        <v>735</v>
      </c>
      <c r="G831" t="s">
        <v>684</v>
      </c>
      <c r="H831" t="s">
        <v>684</v>
      </c>
      <c r="I831" t="s">
        <v>685</v>
      </c>
      <c r="J831" t="s">
        <v>686</v>
      </c>
      <c r="K831" t="s">
        <v>53</v>
      </c>
      <c r="L831" s="4">
        <v>41640</v>
      </c>
      <c r="M831" s="4"/>
      <c r="N831">
        <v>0.81999999284744263</v>
      </c>
      <c r="O831">
        <v>0.25999999046325684</v>
      </c>
      <c r="P831">
        <v>0.6600000262260437</v>
      </c>
      <c r="AE831">
        <v>1.03</v>
      </c>
    </row>
    <row r="832" spans="1:31" x14ac:dyDescent="0.2">
      <c r="A832" s="9">
        <v>9300</v>
      </c>
      <c r="D832" t="s">
        <v>736</v>
      </c>
      <c r="G832" t="s">
        <v>684</v>
      </c>
      <c r="H832" t="s">
        <v>684</v>
      </c>
      <c r="I832" t="s">
        <v>685</v>
      </c>
      <c r="J832" t="s">
        <v>686</v>
      </c>
      <c r="K832" t="s">
        <v>53</v>
      </c>
      <c r="L832" s="4">
        <v>41640</v>
      </c>
      <c r="M832" s="4"/>
      <c r="N832">
        <v>0.81999999284744263</v>
      </c>
      <c r="O832">
        <v>0.25999999046325684</v>
      </c>
      <c r="P832">
        <v>0.6600000262260437</v>
      </c>
      <c r="AE832">
        <v>1.03</v>
      </c>
    </row>
    <row r="833" spans="1:31" x14ac:dyDescent="0.2">
      <c r="A833" s="9">
        <v>9290</v>
      </c>
      <c r="D833" t="s">
        <v>737</v>
      </c>
      <c r="G833" t="s">
        <v>684</v>
      </c>
      <c r="H833" t="s">
        <v>684</v>
      </c>
      <c r="I833" t="s">
        <v>685</v>
      </c>
      <c r="J833" t="s">
        <v>686</v>
      </c>
      <c r="K833" t="s">
        <v>53</v>
      </c>
      <c r="L833" s="4">
        <v>41640</v>
      </c>
      <c r="M833" s="4"/>
      <c r="N833">
        <v>0.49000000953674316</v>
      </c>
      <c r="O833">
        <v>0.20999999344348907</v>
      </c>
      <c r="P833">
        <v>0.41999998688697815</v>
      </c>
      <c r="AE833">
        <v>1.03</v>
      </c>
    </row>
    <row r="834" spans="1:31" x14ac:dyDescent="0.2">
      <c r="A834" s="9">
        <v>2007510</v>
      </c>
      <c r="C834" t="s">
        <v>2488</v>
      </c>
      <c r="D834" t="s">
        <v>2489</v>
      </c>
      <c r="E834" t="s">
        <v>1635</v>
      </c>
      <c r="F834" t="s">
        <v>1636</v>
      </c>
      <c r="G834" t="s">
        <v>639</v>
      </c>
      <c r="H834" t="s">
        <v>639</v>
      </c>
      <c r="I834" t="s">
        <v>772</v>
      </c>
      <c r="J834" t="s">
        <v>647</v>
      </c>
      <c r="K834" t="s">
        <v>54</v>
      </c>
      <c r="L834" s="4">
        <v>2</v>
      </c>
      <c r="M834" s="4"/>
      <c r="AC834">
        <v>70</v>
      </c>
      <c r="AE834">
        <v>1</v>
      </c>
    </row>
    <row r="835" spans="1:31" x14ac:dyDescent="0.2">
      <c r="A835" s="9">
        <v>2007647</v>
      </c>
      <c r="C835" t="s">
        <v>2490</v>
      </c>
      <c r="D835" t="s">
        <v>2491</v>
      </c>
      <c r="E835" t="s">
        <v>839</v>
      </c>
      <c r="F835" t="s">
        <v>840</v>
      </c>
      <c r="G835" t="s">
        <v>639</v>
      </c>
      <c r="H835" t="s">
        <v>639</v>
      </c>
      <c r="I835" t="s">
        <v>772</v>
      </c>
      <c r="J835" t="s">
        <v>729</v>
      </c>
      <c r="K835" t="s">
        <v>53</v>
      </c>
      <c r="L835" s="4">
        <v>2</v>
      </c>
      <c r="M835" s="4"/>
      <c r="V835">
        <v>3.9999999105930328E-2</v>
      </c>
      <c r="W835">
        <v>1.9999999552965164E-2</v>
      </c>
      <c r="AE835">
        <v>1</v>
      </c>
    </row>
    <row r="836" spans="1:31" x14ac:dyDescent="0.2">
      <c r="A836" s="9">
        <v>2010084</v>
      </c>
      <c r="C836" t="s">
        <v>2492</v>
      </c>
      <c r="D836" t="s">
        <v>2493</v>
      </c>
      <c r="E836" t="s">
        <v>1750</v>
      </c>
      <c r="F836" t="s">
        <v>1751</v>
      </c>
      <c r="G836" t="s">
        <v>639</v>
      </c>
      <c r="H836" t="s">
        <v>639</v>
      </c>
      <c r="I836" t="s">
        <v>772</v>
      </c>
      <c r="J836" t="s">
        <v>729</v>
      </c>
      <c r="K836" t="s">
        <v>54</v>
      </c>
      <c r="L836" s="4">
        <v>2</v>
      </c>
      <c r="M836" s="4"/>
      <c r="N836">
        <v>4</v>
      </c>
      <c r="AE836">
        <v>1.1499999999999999</v>
      </c>
    </row>
    <row r="837" spans="1:31" x14ac:dyDescent="0.2">
      <c r="A837" s="9">
        <v>2008952</v>
      </c>
      <c r="C837" t="s">
        <v>2494</v>
      </c>
      <c r="D837" t="s">
        <v>2495</v>
      </c>
      <c r="E837" t="s">
        <v>2496</v>
      </c>
      <c r="F837" t="s">
        <v>1383</v>
      </c>
      <c r="G837" t="s">
        <v>639</v>
      </c>
      <c r="H837" t="s">
        <v>639</v>
      </c>
      <c r="I837" t="s">
        <v>772</v>
      </c>
      <c r="J837" t="s">
        <v>647</v>
      </c>
      <c r="K837" t="s">
        <v>53</v>
      </c>
      <c r="L837" s="4">
        <v>2</v>
      </c>
      <c r="M837" s="4"/>
      <c r="T837">
        <v>90</v>
      </c>
      <c r="AE837">
        <v>1</v>
      </c>
    </row>
    <row r="838" spans="1:31" x14ac:dyDescent="0.2">
      <c r="A838" s="9">
        <v>2010814</v>
      </c>
      <c r="C838" t="s">
        <v>2497</v>
      </c>
      <c r="D838" t="s">
        <v>2498</v>
      </c>
      <c r="E838" t="s">
        <v>972</v>
      </c>
      <c r="F838" t="s">
        <v>973</v>
      </c>
      <c r="G838" t="s">
        <v>639</v>
      </c>
      <c r="H838" t="s">
        <v>639</v>
      </c>
      <c r="I838" t="s">
        <v>772</v>
      </c>
      <c r="J838" t="s">
        <v>729</v>
      </c>
      <c r="K838" t="s">
        <v>54</v>
      </c>
      <c r="L838" s="4">
        <v>2</v>
      </c>
      <c r="M838" s="4"/>
      <c r="N838">
        <v>2.0000000949949026E-3</v>
      </c>
      <c r="O838">
        <v>1.0000000474974513E-3</v>
      </c>
      <c r="P838">
        <v>2.4000000208616257E-2</v>
      </c>
      <c r="Q838">
        <v>4.0000001899898052E-3</v>
      </c>
      <c r="R838">
        <v>2.0000000949949026E-3</v>
      </c>
      <c r="T838">
        <v>3.0000000260770321E-3</v>
      </c>
      <c r="AE838">
        <v>1</v>
      </c>
    </row>
    <row r="839" spans="1:31" x14ac:dyDescent="0.2">
      <c r="A839" s="9">
        <v>2008666</v>
      </c>
      <c r="C839" t="s">
        <v>2499</v>
      </c>
      <c r="D839" t="s">
        <v>2500</v>
      </c>
      <c r="E839" t="s">
        <v>781</v>
      </c>
      <c r="F839" t="s">
        <v>2501</v>
      </c>
      <c r="G839" t="s">
        <v>639</v>
      </c>
      <c r="H839" t="s">
        <v>639</v>
      </c>
      <c r="I839" t="s">
        <v>772</v>
      </c>
      <c r="J839" t="s">
        <v>729</v>
      </c>
      <c r="K839" t="s">
        <v>54</v>
      </c>
      <c r="L839" s="4">
        <v>2</v>
      </c>
      <c r="M839" s="4"/>
      <c r="N839">
        <v>9</v>
      </c>
      <c r="AE839">
        <v>1.26</v>
      </c>
    </row>
    <row r="840" spans="1:31" x14ac:dyDescent="0.2">
      <c r="A840" s="9">
        <v>2008496</v>
      </c>
      <c r="C840" t="s">
        <v>2502</v>
      </c>
      <c r="D840" t="s">
        <v>2503</v>
      </c>
      <c r="E840" t="s">
        <v>781</v>
      </c>
      <c r="F840" t="s">
        <v>2504</v>
      </c>
      <c r="G840" t="s">
        <v>639</v>
      </c>
      <c r="H840" t="s">
        <v>639</v>
      </c>
      <c r="I840" t="s">
        <v>783</v>
      </c>
      <c r="J840" t="s">
        <v>647</v>
      </c>
      <c r="K840" t="s">
        <v>54</v>
      </c>
      <c r="L840" s="4">
        <v>42542</v>
      </c>
      <c r="M840" s="4"/>
      <c r="Q840">
        <v>15</v>
      </c>
      <c r="V840">
        <v>0.5</v>
      </c>
      <c r="Z840">
        <v>0.5</v>
      </c>
      <c r="AE840">
        <v>1.35</v>
      </c>
    </row>
    <row r="841" spans="1:31" x14ac:dyDescent="0.2">
      <c r="A841" s="9">
        <v>2010275</v>
      </c>
      <c r="C841" t="s">
        <v>2505</v>
      </c>
      <c r="D841" t="s">
        <v>2506</v>
      </c>
      <c r="E841" t="s">
        <v>781</v>
      </c>
      <c r="F841" t="s">
        <v>2501</v>
      </c>
      <c r="G841" t="s">
        <v>639</v>
      </c>
      <c r="H841" t="s">
        <v>639</v>
      </c>
      <c r="I841" t="s">
        <v>772</v>
      </c>
      <c r="J841" t="s">
        <v>729</v>
      </c>
      <c r="K841" t="s">
        <v>54</v>
      </c>
      <c r="L841" s="4">
        <v>2</v>
      </c>
      <c r="M841" s="4"/>
      <c r="N841">
        <v>2</v>
      </c>
      <c r="O841">
        <v>2</v>
      </c>
      <c r="P841">
        <v>2</v>
      </c>
      <c r="AE841">
        <v>1.1399999999999999</v>
      </c>
    </row>
    <row r="842" spans="1:31" x14ac:dyDescent="0.2">
      <c r="A842" s="9">
        <v>2008750</v>
      </c>
      <c r="C842" t="s">
        <v>2507</v>
      </c>
      <c r="D842" t="s">
        <v>2508</v>
      </c>
      <c r="E842" t="s">
        <v>2501</v>
      </c>
      <c r="F842" t="s">
        <v>2501</v>
      </c>
      <c r="G842" t="s">
        <v>639</v>
      </c>
      <c r="H842" t="s">
        <v>639</v>
      </c>
      <c r="I842" t="s">
        <v>783</v>
      </c>
      <c r="J842" t="s">
        <v>641</v>
      </c>
      <c r="K842" t="s">
        <v>54</v>
      </c>
      <c r="L842" s="4">
        <v>42769</v>
      </c>
      <c r="M842" s="4"/>
      <c r="N842">
        <v>5</v>
      </c>
      <c r="P842">
        <v>10</v>
      </c>
      <c r="R842">
        <v>3</v>
      </c>
      <c r="T842">
        <v>5.1999998092651367</v>
      </c>
      <c r="V842">
        <v>1</v>
      </c>
      <c r="W842">
        <v>0.5</v>
      </c>
      <c r="X842">
        <v>1</v>
      </c>
      <c r="Y842">
        <v>0.30000001192092896</v>
      </c>
      <c r="Z842">
        <v>1.5</v>
      </c>
      <c r="AA842">
        <v>9.9999997764825821E-3</v>
      </c>
      <c r="AE842">
        <v>1.6</v>
      </c>
    </row>
    <row r="843" spans="1:31" x14ac:dyDescent="0.2">
      <c r="A843" s="9">
        <v>2008650</v>
      </c>
      <c r="C843" t="s">
        <v>2509</v>
      </c>
      <c r="D843" t="s">
        <v>2510</v>
      </c>
      <c r="E843" t="s">
        <v>781</v>
      </c>
      <c r="F843" t="s">
        <v>2504</v>
      </c>
      <c r="G843" t="s">
        <v>639</v>
      </c>
      <c r="H843" t="s">
        <v>639</v>
      </c>
      <c r="I843" t="s">
        <v>783</v>
      </c>
      <c r="J843" t="s">
        <v>647</v>
      </c>
      <c r="K843" t="s">
        <v>54</v>
      </c>
      <c r="L843" s="4">
        <v>42697</v>
      </c>
      <c r="M843" s="4"/>
      <c r="Y843">
        <v>6</v>
      </c>
      <c r="Z843">
        <v>5</v>
      </c>
      <c r="AA843">
        <v>0.25</v>
      </c>
      <c r="AE843">
        <v>1.4</v>
      </c>
    </row>
    <row r="844" spans="1:31" x14ac:dyDescent="0.2">
      <c r="A844" s="9">
        <v>2008655</v>
      </c>
      <c r="C844" t="s">
        <v>2511</v>
      </c>
      <c r="D844" t="s">
        <v>2512</v>
      </c>
      <c r="E844" t="s">
        <v>781</v>
      </c>
      <c r="F844" t="s">
        <v>2504</v>
      </c>
      <c r="G844" t="s">
        <v>639</v>
      </c>
      <c r="H844" t="s">
        <v>639</v>
      </c>
      <c r="I844" t="s">
        <v>783</v>
      </c>
      <c r="J844" t="s">
        <v>641</v>
      </c>
      <c r="K844" t="s">
        <v>54</v>
      </c>
      <c r="L844" s="4">
        <v>42702</v>
      </c>
      <c r="M844" s="4"/>
      <c r="N844">
        <v>15</v>
      </c>
      <c r="T844">
        <v>21</v>
      </c>
      <c r="V844">
        <v>4.0000001899898052E-3</v>
      </c>
      <c r="W844">
        <v>4.0000001899898052E-3</v>
      </c>
      <c r="X844">
        <v>1.9999999552965164E-2</v>
      </c>
      <c r="Y844">
        <v>9.9999997764825821E-3</v>
      </c>
      <c r="Z844">
        <v>1.2000000104308128E-2</v>
      </c>
      <c r="AA844">
        <v>1.0000000474974513E-3</v>
      </c>
      <c r="AE844">
        <v>1.64</v>
      </c>
    </row>
    <row r="845" spans="1:31" x14ac:dyDescent="0.2">
      <c r="A845" s="9">
        <v>2008654</v>
      </c>
      <c r="C845" t="s">
        <v>2513</v>
      </c>
      <c r="D845" t="s">
        <v>2514</v>
      </c>
      <c r="E845" t="s">
        <v>781</v>
      </c>
      <c r="F845" t="s">
        <v>2504</v>
      </c>
      <c r="G845" t="s">
        <v>639</v>
      </c>
      <c r="H845" t="s">
        <v>639</v>
      </c>
      <c r="I845" t="s">
        <v>783</v>
      </c>
      <c r="J845" t="s">
        <v>641</v>
      </c>
      <c r="K845" t="s">
        <v>54</v>
      </c>
      <c r="L845" s="4">
        <v>42699</v>
      </c>
      <c r="M845" s="4"/>
      <c r="N845">
        <v>8</v>
      </c>
      <c r="O845">
        <v>8</v>
      </c>
      <c r="P845">
        <v>6</v>
      </c>
      <c r="V845">
        <v>4.0000001899898052E-3</v>
      </c>
      <c r="W845">
        <v>4.0000001899898052E-3</v>
      </c>
      <c r="X845">
        <v>1.9999999552965164E-2</v>
      </c>
      <c r="Y845">
        <v>9.9999997764825821E-3</v>
      </c>
      <c r="Z845">
        <v>1.2000000104308128E-2</v>
      </c>
      <c r="AA845">
        <v>1.0000000474974513E-3</v>
      </c>
      <c r="AE845">
        <v>1.2</v>
      </c>
    </row>
    <row r="846" spans="1:31" x14ac:dyDescent="0.2">
      <c r="A846" s="9">
        <v>2008653</v>
      </c>
      <c r="C846" t="s">
        <v>2515</v>
      </c>
      <c r="D846" t="s">
        <v>2516</v>
      </c>
      <c r="E846" t="s">
        <v>781</v>
      </c>
      <c r="F846" t="s">
        <v>2504</v>
      </c>
      <c r="G846" t="s">
        <v>639</v>
      </c>
      <c r="H846" t="s">
        <v>639</v>
      </c>
      <c r="I846" t="s">
        <v>783</v>
      </c>
      <c r="J846" t="s">
        <v>641</v>
      </c>
      <c r="K846" t="s">
        <v>54</v>
      </c>
      <c r="L846" s="4">
        <v>42699</v>
      </c>
      <c r="M846" s="4"/>
      <c r="N846">
        <v>8</v>
      </c>
      <c r="O846">
        <v>10</v>
      </c>
      <c r="V846">
        <v>5.000000074505806E-2</v>
      </c>
      <c r="W846">
        <v>5.000000074505806E-2</v>
      </c>
      <c r="X846">
        <v>0.10000000149011612</v>
      </c>
      <c r="Y846">
        <v>7</v>
      </c>
      <c r="Z846">
        <v>5.000000074505806E-2</v>
      </c>
      <c r="AA846">
        <v>1.0000000474974513E-3</v>
      </c>
      <c r="AE846">
        <v>1.35</v>
      </c>
    </row>
    <row r="847" spans="1:31" x14ac:dyDescent="0.2">
      <c r="A847" s="9">
        <v>2008757</v>
      </c>
      <c r="C847" t="s">
        <v>2517</v>
      </c>
      <c r="D847" t="s">
        <v>2518</v>
      </c>
      <c r="E847" t="s">
        <v>781</v>
      </c>
      <c r="F847" t="s">
        <v>2501</v>
      </c>
      <c r="G847" t="s">
        <v>639</v>
      </c>
      <c r="H847" t="s">
        <v>639</v>
      </c>
      <c r="I847" t="s">
        <v>772</v>
      </c>
      <c r="J847" t="s">
        <v>641</v>
      </c>
      <c r="K847" t="s">
        <v>53</v>
      </c>
      <c r="L847" s="4">
        <v>2</v>
      </c>
      <c r="M847" s="4"/>
      <c r="N847">
        <v>10</v>
      </c>
      <c r="Q847">
        <v>15</v>
      </c>
      <c r="R847">
        <v>2</v>
      </c>
      <c r="V847">
        <v>1.9999999552965164E-2</v>
      </c>
      <c r="W847">
        <v>3.9999999105930328E-2</v>
      </c>
      <c r="X847">
        <v>5.000000074505806E-2</v>
      </c>
      <c r="Y847">
        <v>5.000000074505806E-2</v>
      </c>
      <c r="Z847">
        <v>0.10000000149011612</v>
      </c>
      <c r="AA847">
        <v>1.0000000474974513E-3</v>
      </c>
      <c r="AE847">
        <v>1</v>
      </c>
    </row>
    <row r="848" spans="1:31" x14ac:dyDescent="0.2">
      <c r="A848" s="9">
        <v>2008652</v>
      </c>
      <c r="C848" t="s">
        <v>2519</v>
      </c>
      <c r="D848" t="s">
        <v>2520</v>
      </c>
      <c r="E848" t="s">
        <v>781</v>
      </c>
      <c r="F848" t="s">
        <v>2504</v>
      </c>
      <c r="G848" t="s">
        <v>639</v>
      </c>
      <c r="H848" t="s">
        <v>639</v>
      </c>
      <c r="I848" t="s">
        <v>783</v>
      </c>
      <c r="J848" t="s">
        <v>641</v>
      </c>
      <c r="K848" t="s">
        <v>54</v>
      </c>
      <c r="L848" s="4">
        <v>42698</v>
      </c>
      <c r="M848" s="4"/>
      <c r="N848">
        <v>20</v>
      </c>
      <c r="P848">
        <v>15</v>
      </c>
      <c r="R848">
        <v>4</v>
      </c>
      <c r="V848">
        <v>5.000000074505806E-2</v>
      </c>
      <c r="W848">
        <v>5.000000074505806E-2</v>
      </c>
      <c r="X848">
        <v>0.10000000149011612</v>
      </c>
      <c r="Y848">
        <v>1.9999999552965164E-2</v>
      </c>
      <c r="Z848">
        <v>5.000000074505806E-2</v>
      </c>
      <c r="AA848">
        <v>1.0000000474974513E-3</v>
      </c>
      <c r="AE848">
        <v>1.5</v>
      </c>
    </row>
    <row r="849" spans="1:31" x14ac:dyDescent="0.2">
      <c r="A849" s="9">
        <v>2008651</v>
      </c>
      <c r="C849" t="s">
        <v>2521</v>
      </c>
      <c r="D849" t="s">
        <v>2522</v>
      </c>
      <c r="E849" t="s">
        <v>781</v>
      </c>
      <c r="F849" t="s">
        <v>2504</v>
      </c>
      <c r="G849" t="s">
        <v>639</v>
      </c>
      <c r="H849" t="s">
        <v>639</v>
      </c>
      <c r="I849" t="s">
        <v>783</v>
      </c>
      <c r="J849" t="s">
        <v>641</v>
      </c>
      <c r="K849" t="s">
        <v>54</v>
      </c>
      <c r="L849" s="4">
        <v>42697</v>
      </c>
      <c r="M849" s="4"/>
      <c r="N849">
        <v>5</v>
      </c>
      <c r="O849">
        <v>20</v>
      </c>
      <c r="P849">
        <v>5</v>
      </c>
      <c r="V849">
        <v>4.0000001899898052E-3</v>
      </c>
      <c r="W849">
        <v>4.0000001899898052E-3</v>
      </c>
      <c r="X849">
        <v>1.9999999552965164E-2</v>
      </c>
      <c r="Y849">
        <v>9.9999997764825821E-3</v>
      </c>
      <c r="Z849">
        <v>1.2000000104308128E-2</v>
      </c>
      <c r="AA849">
        <v>1.0000000474974513E-3</v>
      </c>
      <c r="AE849">
        <v>1.3</v>
      </c>
    </row>
    <row r="850" spans="1:31" x14ac:dyDescent="0.2">
      <c r="A850" s="9">
        <v>2006079</v>
      </c>
      <c r="C850" t="s">
        <v>2523</v>
      </c>
      <c r="D850" t="s">
        <v>2524</v>
      </c>
      <c r="E850" t="s">
        <v>1645</v>
      </c>
      <c r="F850" t="s">
        <v>1645</v>
      </c>
      <c r="G850" t="s">
        <v>639</v>
      </c>
      <c r="H850" t="s">
        <v>639</v>
      </c>
      <c r="I850" t="s">
        <v>783</v>
      </c>
      <c r="J850" t="s">
        <v>641</v>
      </c>
      <c r="K850" t="s">
        <v>53</v>
      </c>
      <c r="L850" s="4">
        <v>40667</v>
      </c>
      <c r="M850" s="4"/>
      <c r="N850">
        <v>27</v>
      </c>
      <c r="Q850">
        <v>7</v>
      </c>
      <c r="R850">
        <v>4</v>
      </c>
      <c r="AE850">
        <v>1</v>
      </c>
    </row>
    <row r="851" spans="1:31" x14ac:dyDescent="0.2">
      <c r="A851" s="9">
        <v>2009399</v>
      </c>
      <c r="C851" t="s">
        <v>2525</v>
      </c>
      <c r="D851" t="s">
        <v>2526</v>
      </c>
      <c r="E851" t="s">
        <v>1645</v>
      </c>
      <c r="F851" t="s">
        <v>2527</v>
      </c>
      <c r="G851" t="s">
        <v>639</v>
      </c>
      <c r="H851" t="s">
        <v>639</v>
      </c>
      <c r="I851" t="s">
        <v>783</v>
      </c>
      <c r="J851" t="s">
        <v>641</v>
      </c>
      <c r="K851" t="s">
        <v>53</v>
      </c>
      <c r="L851" s="4">
        <v>43367</v>
      </c>
      <c r="M851" s="4"/>
      <c r="N851">
        <v>27</v>
      </c>
      <c r="Q851">
        <v>7</v>
      </c>
      <c r="R851">
        <v>4</v>
      </c>
      <c r="AE851">
        <v>1</v>
      </c>
    </row>
    <row r="852" spans="1:31" x14ac:dyDescent="0.2">
      <c r="A852" s="9">
        <v>2006107</v>
      </c>
      <c r="C852" t="s">
        <v>2528</v>
      </c>
      <c r="D852" t="s">
        <v>2529</v>
      </c>
      <c r="E852" t="s">
        <v>1645</v>
      </c>
      <c r="F852" t="s">
        <v>2527</v>
      </c>
      <c r="G852" t="s">
        <v>639</v>
      </c>
      <c r="H852" t="s">
        <v>639</v>
      </c>
      <c r="I852" t="s">
        <v>783</v>
      </c>
      <c r="J852" t="s">
        <v>641</v>
      </c>
      <c r="K852" t="s">
        <v>53</v>
      </c>
      <c r="L852" s="4">
        <v>40700</v>
      </c>
      <c r="M852" s="4"/>
      <c r="N852">
        <v>24</v>
      </c>
      <c r="T852">
        <v>6</v>
      </c>
      <c r="AE852">
        <v>1</v>
      </c>
    </row>
    <row r="853" spans="1:31" x14ac:dyDescent="0.2">
      <c r="A853" s="9">
        <v>2009289</v>
      </c>
      <c r="C853" t="s">
        <v>2530</v>
      </c>
      <c r="D853" t="s">
        <v>2531</v>
      </c>
      <c r="E853" t="s">
        <v>1645</v>
      </c>
      <c r="F853" t="s">
        <v>2532</v>
      </c>
      <c r="G853" t="s">
        <v>639</v>
      </c>
      <c r="H853" t="s">
        <v>639</v>
      </c>
      <c r="I853" t="s">
        <v>783</v>
      </c>
      <c r="J853" t="s">
        <v>641</v>
      </c>
      <c r="K853" t="s">
        <v>53</v>
      </c>
      <c r="L853" s="4">
        <v>43255</v>
      </c>
      <c r="M853" s="4"/>
      <c r="N853">
        <v>15.5</v>
      </c>
      <c r="Q853">
        <v>26.5</v>
      </c>
      <c r="AE853">
        <v>1</v>
      </c>
    </row>
    <row r="854" spans="1:31" x14ac:dyDescent="0.2">
      <c r="A854" s="9">
        <v>2008101</v>
      </c>
      <c r="C854" t="s">
        <v>2533</v>
      </c>
      <c r="D854" t="s">
        <v>2534</v>
      </c>
      <c r="E854" t="s">
        <v>1645</v>
      </c>
      <c r="F854" t="s">
        <v>2535</v>
      </c>
      <c r="G854" t="s">
        <v>639</v>
      </c>
      <c r="H854" t="s">
        <v>639</v>
      </c>
      <c r="I854" t="s">
        <v>783</v>
      </c>
      <c r="J854" t="s">
        <v>641</v>
      </c>
      <c r="K854" t="s">
        <v>53</v>
      </c>
      <c r="L854" s="4">
        <v>42187</v>
      </c>
      <c r="M854" s="4"/>
      <c r="N854">
        <v>12</v>
      </c>
      <c r="O854">
        <v>11</v>
      </c>
      <c r="P854">
        <v>18</v>
      </c>
      <c r="R854">
        <v>2.7000000476837158</v>
      </c>
      <c r="T854">
        <v>8</v>
      </c>
      <c r="V854">
        <v>1.9999999552965164E-2</v>
      </c>
      <c r="X854">
        <v>0.20000000298023224</v>
      </c>
      <c r="Y854">
        <v>1.4999999664723873E-2</v>
      </c>
      <c r="Z854">
        <v>1.9999999552965164E-2</v>
      </c>
      <c r="AE854">
        <v>1</v>
      </c>
    </row>
    <row r="855" spans="1:31" x14ac:dyDescent="0.2">
      <c r="A855" s="9">
        <v>2009100</v>
      </c>
      <c r="C855" t="s">
        <v>2536</v>
      </c>
      <c r="D855" t="s">
        <v>2537</v>
      </c>
      <c r="E855" t="s">
        <v>1645</v>
      </c>
      <c r="F855" t="s">
        <v>1645</v>
      </c>
      <c r="G855" t="s">
        <v>639</v>
      </c>
      <c r="H855" t="s">
        <v>639</v>
      </c>
      <c r="I855" t="s">
        <v>783</v>
      </c>
      <c r="J855" t="s">
        <v>641</v>
      </c>
      <c r="K855" t="s">
        <v>53</v>
      </c>
      <c r="L855" s="4">
        <v>43104</v>
      </c>
      <c r="M855" s="4"/>
      <c r="N855">
        <v>19</v>
      </c>
      <c r="O855">
        <v>17.399999618530273</v>
      </c>
      <c r="R855">
        <v>4</v>
      </c>
      <c r="T855">
        <v>6</v>
      </c>
      <c r="V855">
        <v>0.10000000149011612</v>
      </c>
      <c r="Y855">
        <v>0.15000000596046448</v>
      </c>
      <c r="AE855">
        <v>1</v>
      </c>
    </row>
    <row r="856" spans="1:31" x14ac:dyDescent="0.2">
      <c r="A856" s="9">
        <v>2007987</v>
      </c>
      <c r="C856" t="s">
        <v>2538</v>
      </c>
      <c r="D856" t="s">
        <v>2539</v>
      </c>
      <c r="E856" t="s">
        <v>1645</v>
      </c>
      <c r="F856" t="s">
        <v>2540</v>
      </c>
      <c r="G856" t="s">
        <v>639</v>
      </c>
      <c r="H856" t="s">
        <v>639</v>
      </c>
      <c r="I856" t="s">
        <v>783</v>
      </c>
      <c r="J856" t="s">
        <v>641</v>
      </c>
      <c r="K856" t="s">
        <v>53</v>
      </c>
      <c r="L856" s="4">
        <v>42079</v>
      </c>
      <c r="M856" s="4"/>
      <c r="N856">
        <v>20</v>
      </c>
      <c r="O856">
        <v>20</v>
      </c>
      <c r="T856">
        <v>3.5999999046325684</v>
      </c>
      <c r="Y856">
        <v>1.9999999552965164E-2</v>
      </c>
      <c r="AE856">
        <v>1</v>
      </c>
    </row>
    <row r="857" spans="1:31" x14ac:dyDescent="0.2">
      <c r="A857" s="9">
        <v>2006713</v>
      </c>
      <c r="C857" t="s">
        <v>2541</v>
      </c>
      <c r="D857" t="s">
        <v>2542</v>
      </c>
      <c r="E857" t="s">
        <v>1645</v>
      </c>
      <c r="F857" t="s">
        <v>2540</v>
      </c>
      <c r="G857" t="s">
        <v>639</v>
      </c>
      <c r="H857" t="s">
        <v>639</v>
      </c>
      <c r="I857" t="s">
        <v>783</v>
      </c>
      <c r="J857" t="s">
        <v>641</v>
      </c>
      <c r="K857" t="s">
        <v>53</v>
      </c>
      <c r="L857" s="4">
        <v>40998</v>
      </c>
      <c r="M857" s="4"/>
      <c r="N857">
        <v>26</v>
      </c>
      <c r="O857">
        <v>14</v>
      </c>
      <c r="T857">
        <v>2</v>
      </c>
      <c r="AE857">
        <v>1</v>
      </c>
    </row>
    <row r="858" spans="1:31" x14ac:dyDescent="0.2">
      <c r="A858" s="9">
        <v>2008144</v>
      </c>
      <c r="C858" t="s">
        <v>2543</v>
      </c>
      <c r="D858" t="s">
        <v>2544</v>
      </c>
      <c r="E858" t="s">
        <v>1645</v>
      </c>
      <c r="F858" t="s">
        <v>2540</v>
      </c>
      <c r="G858" t="s">
        <v>639</v>
      </c>
      <c r="H858" t="s">
        <v>639</v>
      </c>
      <c r="I858" t="s">
        <v>783</v>
      </c>
      <c r="J858" t="s">
        <v>641</v>
      </c>
      <c r="K858" t="s">
        <v>53</v>
      </c>
      <c r="L858" s="4">
        <v>42222</v>
      </c>
      <c r="M858" s="4"/>
      <c r="N858">
        <v>12</v>
      </c>
      <c r="O858">
        <v>24</v>
      </c>
      <c r="P858">
        <v>12</v>
      </c>
      <c r="R858">
        <v>2</v>
      </c>
      <c r="T858">
        <v>2</v>
      </c>
      <c r="AE858">
        <v>1</v>
      </c>
    </row>
    <row r="859" spans="1:31" x14ac:dyDescent="0.2">
      <c r="A859" s="9">
        <v>2006123</v>
      </c>
      <c r="C859" t="s">
        <v>2545</v>
      </c>
      <c r="D859" t="s">
        <v>2546</v>
      </c>
      <c r="E859" t="s">
        <v>1645</v>
      </c>
      <c r="F859" t="s">
        <v>2535</v>
      </c>
      <c r="G859" t="s">
        <v>639</v>
      </c>
      <c r="H859" t="s">
        <v>639</v>
      </c>
      <c r="I859" t="s">
        <v>783</v>
      </c>
      <c r="J859" t="s">
        <v>641</v>
      </c>
      <c r="K859" t="s">
        <v>53</v>
      </c>
      <c r="L859" s="4">
        <v>40723</v>
      </c>
      <c r="M859" s="4"/>
      <c r="N859">
        <v>14</v>
      </c>
      <c r="O859">
        <v>14</v>
      </c>
      <c r="P859">
        <v>21</v>
      </c>
      <c r="Y859">
        <v>1.9999999552965164E-2</v>
      </c>
      <c r="AE859">
        <v>1</v>
      </c>
    </row>
    <row r="860" spans="1:31" x14ac:dyDescent="0.2">
      <c r="A860" s="9">
        <v>2006122</v>
      </c>
      <c r="C860" t="s">
        <v>2547</v>
      </c>
      <c r="D860" t="s">
        <v>2548</v>
      </c>
      <c r="E860" t="s">
        <v>1645</v>
      </c>
      <c r="F860" t="s">
        <v>2535</v>
      </c>
      <c r="G860" t="s">
        <v>639</v>
      </c>
      <c r="H860" t="s">
        <v>639</v>
      </c>
      <c r="I860" t="s">
        <v>783</v>
      </c>
      <c r="J860" t="s">
        <v>641</v>
      </c>
      <c r="K860" t="s">
        <v>53</v>
      </c>
      <c r="L860" s="4">
        <v>40723</v>
      </c>
      <c r="M860" s="4"/>
      <c r="N860">
        <v>16</v>
      </c>
      <c r="O860">
        <v>16</v>
      </c>
      <c r="P860">
        <v>16</v>
      </c>
      <c r="AE860">
        <v>1</v>
      </c>
    </row>
    <row r="861" spans="1:31" x14ac:dyDescent="0.2">
      <c r="A861" s="9">
        <v>2008388</v>
      </c>
      <c r="C861" t="s">
        <v>2549</v>
      </c>
      <c r="D861" t="s">
        <v>2550</v>
      </c>
      <c r="E861" t="s">
        <v>1645</v>
      </c>
      <c r="F861" t="s">
        <v>2540</v>
      </c>
      <c r="G861" t="s">
        <v>639</v>
      </c>
      <c r="H861" t="s">
        <v>639</v>
      </c>
      <c r="I861" t="s">
        <v>783</v>
      </c>
      <c r="J861" t="s">
        <v>641</v>
      </c>
      <c r="K861" t="s">
        <v>53</v>
      </c>
      <c r="L861" s="4">
        <v>42451</v>
      </c>
      <c r="M861" s="4"/>
      <c r="N861">
        <v>18</v>
      </c>
      <c r="O861">
        <v>8</v>
      </c>
      <c r="P861">
        <v>16</v>
      </c>
      <c r="T861">
        <v>3</v>
      </c>
      <c r="Y861">
        <v>1.9999999552965164E-2</v>
      </c>
      <c r="AE861">
        <v>1</v>
      </c>
    </row>
    <row r="862" spans="1:31" x14ac:dyDescent="0.2">
      <c r="A862" s="9">
        <v>2006125</v>
      </c>
      <c r="C862" t="s">
        <v>2551</v>
      </c>
      <c r="D862" t="s">
        <v>2552</v>
      </c>
      <c r="E862" t="s">
        <v>1645</v>
      </c>
      <c r="F862" t="s">
        <v>2540</v>
      </c>
      <c r="G862" t="s">
        <v>639</v>
      </c>
      <c r="H862" t="s">
        <v>639</v>
      </c>
      <c r="I862" t="s">
        <v>783</v>
      </c>
      <c r="J862" t="s">
        <v>641</v>
      </c>
      <c r="K862" t="s">
        <v>53</v>
      </c>
      <c r="L862" s="4">
        <v>40723</v>
      </c>
      <c r="M862" s="4"/>
      <c r="N862">
        <v>7</v>
      </c>
      <c r="O862">
        <v>12</v>
      </c>
      <c r="P862">
        <v>25</v>
      </c>
      <c r="R862">
        <v>2</v>
      </c>
      <c r="T862">
        <v>2.5999999046325684</v>
      </c>
      <c r="Y862">
        <v>1.9999999552965164E-2</v>
      </c>
      <c r="AE862">
        <v>1</v>
      </c>
    </row>
    <row r="863" spans="1:31" x14ac:dyDescent="0.2">
      <c r="A863" s="9">
        <v>2006124</v>
      </c>
      <c r="C863" t="s">
        <v>2553</v>
      </c>
      <c r="D863" t="s">
        <v>2554</v>
      </c>
      <c r="E863" t="s">
        <v>1645</v>
      </c>
      <c r="F863" t="s">
        <v>2540</v>
      </c>
      <c r="G863" t="s">
        <v>639</v>
      </c>
      <c r="H863" t="s">
        <v>639</v>
      </c>
      <c r="I863" t="s">
        <v>783</v>
      </c>
      <c r="J863" t="s">
        <v>641</v>
      </c>
      <c r="K863" t="s">
        <v>53</v>
      </c>
      <c r="L863" s="4">
        <v>40723</v>
      </c>
      <c r="M863" s="4"/>
      <c r="N863">
        <v>7</v>
      </c>
      <c r="O863">
        <v>20</v>
      </c>
      <c r="P863">
        <v>28</v>
      </c>
      <c r="R863">
        <v>2</v>
      </c>
      <c r="T863">
        <v>3</v>
      </c>
      <c r="V863">
        <v>1.9999999552965164E-2</v>
      </c>
      <c r="Y863">
        <v>1.9999999552965164E-2</v>
      </c>
      <c r="AE863">
        <v>1</v>
      </c>
    </row>
    <row r="864" spans="1:31" x14ac:dyDescent="0.2">
      <c r="A864" s="9">
        <v>2009325</v>
      </c>
      <c r="C864" t="s">
        <v>2555</v>
      </c>
      <c r="D864" t="s">
        <v>2556</v>
      </c>
      <c r="E864" t="s">
        <v>1645</v>
      </c>
      <c r="F864" t="s">
        <v>2540</v>
      </c>
      <c r="G864" t="s">
        <v>639</v>
      </c>
      <c r="H864" t="s">
        <v>639</v>
      </c>
      <c r="I864" t="s">
        <v>783</v>
      </c>
      <c r="J864" t="s">
        <v>641</v>
      </c>
      <c r="K864" t="s">
        <v>53</v>
      </c>
      <c r="L864" s="4">
        <v>43318</v>
      </c>
      <c r="M864" s="4"/>
      <c r="N864">
        <v>8</v>
      </c>
      <c r="O864">
        <v>24</v>
      </c>
      <c r="P864">
        <v>24</v>
      </c>
      <c r="T864">
        <v>2</v>
      </c>
      <c r="V864">
        <v>1.9999999552965164E-2</v>
      </c>
      <c r="Y864">
        <v>9.9999997764825821E-3</v>
      </c>
      <c r="Z864">
        <v>9.9999997764825821E-3</v>
      </c>
      <c r="AE864">
        <v>1</v>
      </c>
    </row>
    <row r="865" spans="1:31" x14ac:dyDescent="0.2">
      <c r="A865" s="9">
        <v>2008909</v>
      </c>
      <c r="C865" t="s">
        <v>2557</v>
      </c>
      <c r="D865" t="s">
        <v>2558</v>
      </c>
      <c r="E865" t="s">
        <v>1645</v>
      </c>
      <c r="F865" t="s">
        <v>2540</v>
      </c>
      <c r="G865" t="s">
        <v>639</v>
      </c>
      <c r="H865" t="s">
        <v>639</v>
      </c>
      <c r="I865" t="s">
        <v>783</v>
      </c>
      <c r="J865" t="s">
        <v>641</v>
      </c>
      <c r="K865" t="s">
        <v>53</v>
      </c>
      <c r="L865" s="4">
        <v>42944</v>
      </c>
      <c r="M865" s="4"/>
      <c r="N865">
        <v>9</v>
      </c>
      <c r="O865">
        <v>12</v>
      </c>
      <c r="P865">
        <v>25</v>
      </c>
      <c r="R865">
        <v>2</v>
      </c>
      <c r="T865">
        <v>2.5999999046325684</v>
      </c>
      <c r="Y865">
        <v>1.9999999552965164E-2</v>
      </c>
      <c r="AE865">
        <v>1</v>
      </c>
    </row>
    <row r="866" spans="1:31" x14ac:dyDescent="0.2">
      <c r="A866" s="9">
        <v>2008648</v>
      </c>
      <c r="C866" t="s">
        <v>2559</v>
      </c>
      <c r="D866" t="s">
        <v>2560</v>
      </c>
      <c r="E866" t="s">
        <v>1645</v>
      </c>
      <c r="F866" t="s">
        <v>2540</v>
      </c>
      <c r="G866" t="s">
        <v>639</v>
      </c>
      <c r="H866" t="s">
        <v>639</v>
      </c>
      <c r="I866" t="s">
        <v>783</v>
      </c>
      <c r="J866" t="s">
        <v>641</v>
      </c>
      <c r="K866" t="s">
        <v>53</v>
      </c>
      <c r="L866" s="4">
        <v>42696</v>
      </c>
      <c r="M866" s="4"/>
      <c r="N866">
        <v>16</v>
      </c>
      <c r="O866">
        <v>8</v>
      </c>
      <c r="P866">
        <v>16</v>
      </c>
      <c r="T866">
        <v>5</v>
      </c>
      <c r="Y866">
        <v>0.10000000149011612</v>
      </c>
      <c r="AE866">
        <v>1</v>
      </c>
    </row>
    <row r="867" spans="1:31" x14ac:dyDescent="0.2">
      <c r="A867" s="9">
        <v>2009706</v>
      </c>
      <c r="C867" t="s">
        <v>2561</v>
      </c>
      <c r="D867" t="s">
        <v>2562</v>
      </c>
      <c r="E867" t="s">
        <v>1645</v>
      </c>
      <c r="F867" t="s">
        <v>2540</v>
      </c>
      <c r="G867" t="s">
        <v>639</v>
      </c>
      <c r="H867" t="s">
        <v>639</v>
      </c>
      <c r="I867" t="s">
        <v>783</v>
      </c>
      <c r="J867" t="s">
        <v>641</v>
      </c>
      <c r="K867" t="s">
        <v>53</v>
      </c>
      <c r="L867" s="4">
        <v>43669</v>
      </c>
      <c r="M867" s="4"/>
      <c r="N867">
        <v>13</v>
      </c>
      <c r="O867">
        <v>24</v>
      </c>
      <c r="P867">
        <v>12</v>
      </c>
      <c r="R867">
        <v>2</v>
      </c>
      <c r="T867">
        <v>3</v>
      </c>
      <c r="AE867">
        <v>1</v>
      </c>
    </row>
    <row r="868" spans="1:31" x14ac:dyDescent="0.2">
      <c r="A868" s="9">
        <v>2010677</v>
      </c>
      <c r="C868" t="s">
        <v>2563</v>
      </c>
      <c r="D868" t="s">
        <v>2564</v>
      </c>
      <c r="E868" t="s">
        <v>1645</v>
      </c>
      <c r="F868" t="s">
        <v>2565</v>
      </c>
      <c r="G868" t="s">
        <v>639</v>
      </c>
      <c r="H868" t="s">
        <v>639</v>
      </c>
      <c r="I868" t="s">
        <v>783</v>
      </c>
      <c r="J868" t="s">
        <v>641</v>
      </c>
      <c r="K868" t="s">
        <v>53</v>
      </c>
      <c r="L868" s="4">
        <v>44503</v>
      </c>
      <c r="M868" s="4"/>
      <c r="N868">
        <v>40</v>
      </c>
      <c r="T868">
        <v>5.5999999046325684</v>
      </c>
      <c r="AE868">
        <v>1</v>
      </c>
    </row>
    <row r="869" spans="1:31" x14ac:dyDescent="0.2">
      <c r="A869" s="9">
        <v>2008991</v>
      </c>
      <c r="C869" t="s">
        <v>2566</v>
      </c>
      <c r="D869" t="s">
        <v>2567</v>
      </c>
      <c r="E869" t="s">
        <v>1645</v>
      </c>
      <c r="F869" t="s">
        <v>2568</v>
      </c>
      <c r="G869" t="s">
        <v>639</v>
      </c>
      <c r="H869" t="s">
        <v>639</v>
      </c>
      <c r="I869" t="s">
        <v>783</v>
      </c>
      <c r="J869" t="s">
        <v>641</v>
      </c>
      <c r="K869" t="s">
        <v>53</v>
      </c>
      <c r="L869" s="4">
        <v>43010</v>
      </c>
      <c r="M869" s="4"/>
      <c r="N869">
        <v>46</v>
      </c>
      <c r="AE869">
        <v>1</v>
      </c>
    </row>
    <row r="870" spans="1:31" x14ac:dyDescent="0.2">
      <c r="A870" s="9">
        <v>2008992</v>
      </c>
      <c r="C870" t="s">
        <v>2569</v>
      </c>
      <c r="D870" t="s">
        <v>2570</v>
      </c>
      <c r="E870" t="s">
        <v>1645</v>
      </c>
      <c r="F870" t="s">
        <v>2568</v>
      </c>
      <c r="G870" t="s">
        <v>639</v>
      </c>
      <c r="H870" t="s">
        <v>639</v>
      </c>
      <c r="I870" t="s">
        <v>783</v>
      </c>
      <c r="J870" t="s">
        <v>641</v>
      </c>
      <c r="K870" t="s">
        <v>53</v>
      </c>
      <c r="L870" s="4">
        <v>43010</v>
      </c>
      <c r="M870" s="4"/>
      <c r="N870">
        <v>46</v>
      </c>
      <c r="AE870">
        <v>1</v>
      </c>
    </row>
    <row r="871" spans="1:31" x14ac:dyDescent="0.2">
      <c r="A871" s="9">
        <v>2007936</v>
      </c>
      <c r="C871" t="s">
        <v>2571</v>
      </c>
      <c r="D871" t="s">
        <v>2572</v>
      </c>
      <c r="E871" t="s">
        <v>1645</v>
      </c>
      <c r="F871" t="s">
        <v>2565</v>
      </c>
      <c r="G871" t="s">
        <v>639</v>
      </c>
      <c r="H871" t="s">
        <v>639</v>
      </c>
      <c r="I871" t="s">
        <v>783</v>
      </c>
      <c r="J871" t="s">
        <v>641</v>
      </c>
      <c r="K871" t="s">
        <v>53</v>
      </c>
      <c r="L871" s="4">
        <v>42048</v>
      </c>
      <c r="M871" s="4"/>
      <c r="N871">
        <v>38</v>
      </c>
      <c r="T871">
        <v>7</v>
      </c>
      <c r="AE871">
        <v>1</v>
      </c>
    </row>
    <row r="872" spans="1:31" x14ac:dyDescent="0.2">
      <c r="A872" s="9">
        <v>2006771</v>
      </c>
      <c r="C872" t="s">
        <v>2573</v>
      </c>
      <c r="D872" t="s">
        <v>2574</v>
      </c>
      <c r="E872" t="s">
        <v>1645</v>
      </c>
      <c r="F872" t="s">
        <v>2575</v>
      </c>
      <c r="G872" t="s">
        <v>639</v>
      </c>
      <c r="H872" t="s">
        <v>639</v>
      </c>
      <c r="I872" t="s">
        <v>783</v>
      </c>
      <c r="J872" t="s">
        <v>641</v>
      </c>
      <c r="K872" t="s">
        <v>53</v>
      </c>
      <c r="L872" s="4">
        <v>41060</v>
      </c>
      <c r="M872" s="4"/>
      <c r="N872">
        <v>5</v>
      </c>
      <c r="R872">
        <v>16.600000381469727</v>
      </c>
      <c r="S872">
        <v>20</v>
      </c>
      <c r="Y872">
        <v>4</v>
      </c>
      <c r="Z872">
        <v>4</v>
      </c>
      <c r="AE872">
        <v>1</v>
      </c>
    </row>
    <row r="873" spans="1:31" x14ac:dyDescent="0.2">
      <c r="A873" s="9">
        <v>2008443</v>
      </c>
      <c r="C873" t="s">
        <v>2576</v>
      </c>
      <c r="D873" t="s">
        <v>2577</v>
      </c>
      <c r="E873" t="s">
        <v>1645</v>
      </c>
      <c r="F873" t="s">
        <v>2575</v>
      </c>
      <c r="G873" t="s">
        <v>639</v>
      </c>
      <c r="H873" t="s">
        <v>639</v>
      </c>
      <c r="I873" t="s">
        <v>783</v>
      </c>
      <c r="J873" t="s">
        <v>647</v>
      </c>
      <c r="K873" t="s">
        <v>54</v>
      </c>
      <c r="L873" s="4">
        <v>42510</v>
      </c>
      <c r="M873" s="4"/>
      <c r="R873">
        <v>16.600000381469727</v>
      </c>
      <c r="S873">
        <v>13.5</v>
      </c>
      <c r="T873">
        <v>6.8000001907348633</v>
      </c>
      <c r="Y873">
        <v>4</v>
      </c>
      <c r="Z873">
        <v>4</v>
      </c>
      <c r="AE873">
        <v>1</v>
      </c>
    </row>
    <row r="874" spans="1:31" x14ac:dyDescent="0.2">
      <c r="A874" s="9">
        <v>2006711</v>
      </c>
      <c r="C874" t="s">
        <v>2578</v>
      </c>
      <c r="D874" t="s">
        <v>2579</v>
      </c>
      <c r="E874" t="s">
        <v>1645</v>
      </c>
      <c r="F874" t="s">
        <v>2580</v>
      </c>
      <c r="G874" t="s">
        <v>639</v>
      </c>
      <c r="H874" t="s">
        <v>639</v>
      </c>
      <c r="I874" t="s">
        <v>783</v>
      </c>
      <c r="J874" t="s">
        <v>647</v>
      </c>
      <c r="K874" t="s">
        <v>54</v>
      </c>
      <c r="L874" s="4">
        <v>40998</v>
      </c>
      <c r="M874" s="4"/>
      <c r="Y874">
        <v>10.949999809265137</v>
      </c>
      <c r="AE874">
        <v>1.37</v>
      </c>
    </row>
    <row r="875" spans="1:31" x14ac:dyDescent="0.2">
      <c r="A875" s="9">
        <v>2007684</v>
      </c>
      <c r="C875" t="s">
        <v>2581</v>
      </c>
      <c r="D875" t="s">
        <v>2582</v>
      </c>
      <c r="E875" t="s">
        <v>1645</v>
      </c>
      <c r="F875" t="s">
        <v>2575</v>
      </c>
      <c r="G875" t="s">
        <v>639</v>
      </c>
      <c r="H875" t="s">
        <v>639</v>
      </c>
      <c r="I875" t="s">
        <v>783</v>
      </c>
      <c r="J875" t="s">
        <v>641</v>
      </c>
      <c r="K875" t="s">
        <v>54</v>
      </c>
      <c r="L875" s="4">
        <v>41774</v>
      </c>
      <c r="M875" s="4"/>
      <c r="N875">
        <v>4.5</v>
      </c>
      <c r="Q875">
        <v>8.1000003814697266</v>
      </c>
      <c r="R875">
        <v>7.6999998092651367</v>
      </c>
      <c r="Y875">
        <v>3.9000000953674316</v>
      </c>
      <c r="Z875">
        <v>4.5999999046325684</v>
      </c>
      <c r="AA875">
        <v>0.30000001192092896</v>
      </c>
      <c r="AE875">
        <v>1.5369999999999999</v>
      </c>
    </row>
    <row r="876" spans="1:31" x14ac:dyDescent="0.2">
      <c r="A876" s="9">
        <v>2006723</v>
      </c>
      <c r="C876" t="s">
        <v>2583</v>
      </c>
      <c r="D876" t="s">
        <v>23</v>
      </c>
      <c r="E876" t="s">
        <v>1645</v>
      </c>
      <c r="F876" t="s">
        <v>2575</v>
      </c>
      <c r="G876" t="s">
        <v>639</v>
      </c>
      <c r="H876" t="s">
        <v>639</v>
      </c>
      <c r="I876" t="s">
        <v>783</v>
      </c>
      <c r="J876" t="s">
        <v>647</v>
      </c>
      <c r="K876" t="s">
        <v>54</v>
      </c>
      <c r="L876" s="4">
        <v>41026</v>
      </c>
      <c r="M876" s="4"/>
      <c r="W876">
        <v>32.799999237060547</v>
      </c>
      <c r="AE876">
        <v>1.522</v>
      </c>
    </row>
    <row r="877" spans="1:31" x14ac:dyDescent="0.2">
      <c r="A877" s="9">
        <v>2006726</v>
      </c>
      <c r="C877" t="s">
        <v>2584</v>
      </c>
      <c r="D877" t="s">
        <v>2585</v>
      </c>
      <c r="E877" t="s">
        <v>1645</v>
      </c>
      <c r="F877" t="s">
        <v>2575</v>
      </c>
      <c r="G877" t="s">
        <v>639</v>
      </c>
      <c r="H877" t="s">
        <v>639</v>
      </c>
      <c r="I877" t="s">
        <v>783</v>
      </c>
      <c r="J877" t="s">
        <v>641</v>
      </c>
      <c r="K877" t="s">
        <v>54</v>
      </c>
      <c r="L877" s="4">
        <v>41026</v>
      </c>
      <c r="M877" s="4"/>
      <c r="N877">
        <v>4.3000001907348633</v>
      </c>
      <c r="O877">
        <v>15</v>
      </c>
      <c r="Q877">
        <v>17.5</v>
      </c>
      <c r="R877">
        <v>6.1999998092651367</v>
      </c>
      <c r="V877">
        <v>2.5</v>
      </c>
      <c r="Y877">
        <v>1.2999999523162842</v>
      </c>
      <c r="AE877">
        <v>1.595</v>
      </c>
    </row>
    <row r="878" spans="1:31" x14ac:dyDescent="0.2">
      <c r="A878" s="9">
        <v>2006727</v>
      </c>
      <c r="C878" t="s">
        <v>2586</v>
      </c>
      <c r="D878" t="s">
        <v>2587</v>
      </c>
      <c r="E878" t="s">
        <v>1645</v>
      </c>
      <c r="F878" t="s">
        <v>2575</v>
      </c>
      <c r="G878" t="s">
        <v>639</v>
      </c>
      <c r="H878" t="s">
        <v>639</v>
      </c>
      <c r="I878" t="s">
        <v>783</v>
      </c>
      <c r="J878" t="s">
        <v>641</v>
      </c>
      <c r="K878" t="s">
        <v>54</v>
      </c>
      <c r="L878" s="4">
        <v>41026</v>
      </c>
      <c r="M878" s="4"/>
      <c r="N878">
        <v>3.9000000953674316</v>
      </c>
      <c r="R878">
        <v>15.199999809265137</v>
      </c>
      <c r="V878">
        <v>4.9000000953674316</v>
      </c>
      <c r="W878">
        <v>3</v>
      </c>
      <c r="Z878">
        <v>9.1000003814697266</v>
      </c>
      <c r="AE878">
        <v>1.6459999999999999</v>
      </c>
    </row>
    <row r="879" spans="1:31" x14ac:dyDescent="0.2">
      <c r="A879" s="9">
        <v>2006717</v>
      </c>
      <c r="C879" t="s">
        <v>2588</v>
      </c>
      <c r="D879" t="s">
        <v>2589</v>
      </c>
      <c r="E879" t="s">
        <v>1645</v>
      </c>
      <c r="F879" t="s">
        <v>2575</v>
      </c>
      <c r="G879" t="s">
        <v>639</v>
      </c>
      <c r="H879" t="s">
        <v>639</v>
      </c>
      <c r="I879" t="s">
        <v>783</v>
      </c>
      <c r="J879" t="s">
        <v>647</v>
      </c>
      <c r="K879" t="s">
        <v>54</v>
      </c>
      <c r="L879" s="4">
        <v>41016</v>
      </c>
      <c r="M879" s="4"/>
      <c r="O879">
        <v>29.799999237060547</v>
      </c>
      <c r="P879">
        <v>5.0999999046325684</v>
      </c>
      <c r="R879">
        <v>4.5</v>
      </c>
      <c r="V879">
        <v>0.30000001192092896</v>
      </c>
      <c r="Z879">
        <v>0.69999998807907104</v>
      </c>
      <c r="AE879">
        <v>1.4750000000000001</v>
      </c>
    </row>
    <row r="880" spans="1:31" x14ac:dyDescent="0.2">
      <c r="A880" s="9">
        <v>2006724</v>
      </c>
      <c r="C880" t="s">
        <v>2590</v>
      </c>
      <c r="D880" t="s">
        <v>2591</v>
      </c>
      <c r="E880" t="s">
        <v>1645</v>
      </c>
      <c r="F880" t="s">
        <v>2575</v>
      </c>
      <c r="G880" t="s">
        <v>639</v>
      </c>
      <c r="H880" t="s">
        <v>639</v>
      </c>
      <c r="I880" t="s">
        <v>783</v>
      </c>
      <c r="J880" t="s">
        <v>647</v>
      </c>
      <c r="K880" t="s">
        <v>54</v>
      </c>
      <c r="L880" s="4">
        <v>41026</v>
      </c>
      <c r="M880" s="4"/>
      <c r="Z880">
        <v>27.399999618530273</v>
      </c>
      <c r="AE880">
        <v>1.827</v>
      </c>
    </row>
    <row r="881" spans="1:31" x14ac:dyDescent="0.2">
      <c r="A881" s="9">
        <v>2008099</v>
      </c>
      <c r="C881" t="s">
        <v>2592</v>
      </c>
      <c r="D881" t="s">
        <v>2593</v>
      </c>
      <c r="E881" t="s">
        <v>1645</v>
      </c>
      <c r="F881" t="s">
        <v>2575</v>
      </c>
      <c r="G881" t="s">
        <v>639</v>
      </c>
      <c r="H881" t="s">
        <v>639</v>
      </c>
      <c r="I881" t="s">
        <v>783</v>
      </c>
      <c r="J881" t="s">
        <v>647</v>
      </c>
      <c r="K881" t="s">
        <v>54</v>
      </c>
      <c r="L881" s="4">
        <v>42187</v>
      </c>
      <c r="M881" s="4"/>
      <c r="AA881">
        <v>15.5</v>
      </c>
      <c r="AE881">
        <v>1.61</v>
      </c>
    </row>
    <row r="882" spans="1:31" x14ac:dyDescent="0.2">
      <c r="A882" s="9">
        <v>2006117</v>
      </c>
      <c r="C882" t="s">
        <v>2594</v>
      </c>
      <c r="D882" t="s">
        <v>2595</v>
      </c>
      <c r="E882" t="s">
        <v>1645</v>
      </c>
      <c r="F882" t="s">
        <v>2580</v>
      </c>
      <c r="G882" t="s">
        <v>639</v>
      </c>
      <c r="H882" t="s">
        <v>639</v>
      </c>
      <c r="I882" t="s">
        <v>783</v>
      </c>
      <c r="J882" t="s">
        <v>641</v>
      </c>
      <c r="K882" t="s">
        <v>54</v>
      </c>
      <c r="L882" s="4">
        <v>40714</v>
      </c>
      <c r="M882" s="4"/>
      <c r="N882">
        <v>15.199999809265137</v>
      </c>
      <c r="T882">
        <v>22.799999237060547</v>
      </c>
      <c r="AE882">
        <v>1.32</v>
      </c>
    </row>
    <row r="883" spans="1:31" x14ac:dyDescent="0.2">
      <c r="A883" s="9">
        <v>2007261</v>
      </c>
      <c r="C883" t="s">
        <v>2596</v>
      </c>
      <c r="D883" t="s">
        <v>2597</v>
      </c>
      <c r="E883" t="s">
        <v>1645</v>
      </c>
      <c r="F883" t="s">
        <v>2580</v>
      </c>
      <c r="G883" t="s">
        <v>639</v>
      </c>
      <c r="H883" t="s">
        <v>639</v>
      </c>
      <c r="I883" t="s">
        <v>783</v>
      </c>
      <c r="J883" t="s">
        <v>647</v>
      </c>
      <c r="K883" t="s">
        <v>54</v>
      </c>
      <c r="L883" s="4">
        <v>41446</v>
      </c>
      <c r="M883" s="4"/>
      <c r="O883">
        <v>29.5</v>
      </c>
      <c r="P883">
        <v>5</v>
      </c>
      <c r="R883">
        <v>4.5</v>
      </c>
      <c r="V883">
        <v>3.0999999046325684</v>
      </c>
      <c r="AE883">
        <v>1.49</v>
      </c>
    </row>
    <row r="884" spans="1:31" x14ac:dyDescent="0.2">
      <c r="A884" s="9">
        <v>2006725</v>
      </c>
      <c r="C884" t="s">
        <v>2598</v>
      </c>
      <c r="D884" t="s">
        <v>2599</v>
      </c>
      <c r="E884" t="s">
        <v>1645</v>
      </c>
      <c r="F884" t="s">
        <v>2575</v>
      </c>
      <c r="G884" t="s">
        <v>639</v>
      </c>
      <c r="H884" t="s">
        <v>639</v>
      </c>
      <c r="I884" t="s">
        <v>783</v>
      </c>
      <c r="J884" t="s">
        <v>647</v>
      </c>
      <c r="K884" t="s">
        <v>54</v>
      </c>
      <c r="L884" s="4">
        <v>41026</v>
      </c>
      <c r="M884" s="4"/>
      <c r="V884">
        <v>40</v>
      </c>
      <c r="AE884">
        <v>1.764</v>
      </c>
    </row>
    <row r="885" spans="1:31" x14ac:dyDescent="0.2">
      <c r="A885" s="9">
        <v>2007512</v>
      </c>
      <c r="C885" t="s">
        <v>2600</v>
      </c>
      <c r="D885" t="s">
        <v>2601</v>
      </c>
      <c r="E885" t="s">
        <v>1635</v>
      </c>
      <c r="F885" t="s">
        <v>1636</v>
      </c>
      <c r="G885" t="s">
        <v>639</v>
      </c>
      <c r="H885" t="s">
        <v>639</v>
      </c>
      <c r="I885" t="s">
        <v>772</v>
      </c>
      <c r="J885" t="s">
        <v>647</v>
      </c>
      <c r="K885" t="s">
        <v>54</v>
      </c>
      <c r="L885" s="4">
        <v>2</v>
      </c>
      <c r="M885" s="4"/>
      <c r="AC885">
        <v>90</v>
      </c>
      <c r="AE885">
        <v>1</v>
      </c>
    </row>
    <row r="886" spans="1:31" x14ac:dyDescent="0.2">
      <c r="A886" s="9">
        <v>2006790</v>
      </c>
      <c r="C886" t="s">
        <v>2602</v>
      </c>
      <c r="D886" t="s">
        <v>2603</v>
      </c>
      <c r="E886" t="s">
        <v>2359</v>
      </c>
      <c r="F886" t="s">
        <v>2359</v>
      </c>
      <c r="G886" t="s">
        <v>639</v>
      </c>
      <c r="H886" t="s">
        <v>639</v>
      </c>
      <c r="I886" t="s">
        <v>772</v>
      </c>
      <c r="J886" t="s">
        <v>729</v>
      </c>
      <c r="K886" t="s">
        <v>53</v>
      </c>
      <c r="L886" s="4">
        <v>2</v>
      </c>
      <c r="M886" s="4"/>
      <c r="AE886">
        <v>1</v>
      </c>
    </row>
    <row r="887" spans="1:31" x14ac:dyDescent="0.2">
      <c r="A887" s="9">
        <v>2006842</v>
      </c>
      <c r="C887" t="s">
        <v>2604</v>
      </c>
      <c r="D887" t="s">
        <v>2605</v>
      </c>
      <c r="E887" t="s">
        <v>2606</v>
      </c>
      <c r="F887" t="s">
        <v>2606</v>
      </c>
      <c r="G887" t="s">
        <v>639</v>
      </c>
      <c r="H887" t="s">
        <v>639</v>
      </c>
      <c r="I887" t="s">
        <v>772</v>
      </c>
      <c r="J887" t="s">
        <v>647</v>
      </c>
      <c r="K887" t="s">
        <v>54</v>
      </c>
      <c r="L887" s="4">
        <v>2</v>
      </c>
      <c r="M887" s="4"/>
      <c r="AE887">
        <v>1.1000000000000001</v>
      </c>
    </row>
    <row r="888" spans="1:31" x14ac:dyDescent="0.2">
      <c r="A888" s="9">
        <v>2006845</v>
      </c>
      <c r="C888" t="s">
        <v>2607</v>
      </c>
      <c r="D888" t="s">
        <v>2608</v>
      </c>
      <c r="E888" t="s">
        <v>2606</v>
      </c>
      <c r="F888" t="s">
        <v>2606</v>
      </c>
      <c r="G888" t="s">
        <v>639</v>
      </c>
      <c r="H888" t="s">
        <v>639</v>
      </c>
      <c r="I888" t="s">
        <v>772</v>
      </c>
      <c r="J888" t="s">
        <v>729</v>
      </c>
      <c r="K888" t="s">
        <v>54</v>
      </c>
      <c r="L888" s="4">
        <v>2</v>
      </c>
      <c r="M888" s="4"/>
      <c r="AE888">
        <v>1.1000000000000001</v>
      </c>
    </row>
    <row r="889" spans="1:31" x14ac:dyDescent="0.2">
      <c r="A889" s="9">
        <v>2006843</v>
      </c>
      <c r="C889" t="s">
        <v>2609</v>
      </c>
      <c r="D889" t="s">
        <v>2610</v>
      </c>
      <c r="E889" t="s">
        <v>2606</v>
      </c>
      <c r="F889" t="s">
        <v>2606</v>
      </c>
      <c r="G889" t="s">
        <v>639</v>
      </c>
      <c r="H889" t="s">
        <v>639</v>
      </c>
      <c r="I889" t="s">
        <v>772</v>
      </c>
      <c r="J889" t="s">
        <v>647</v>
      </c>
      <c r="K889" t="s">
        <v>54</v>
      </c>
      <c r="L889" s="4">
        <v>2</v>
      </c>
      <c r="M889" s="4"/>
      <c r="AE889">
        <v>1.1000000000000001</v>
      </c>
    </row>
    <row r="890" spans="1:31" x14ac:dyDescent="0.2">
      <c r="A890" s="9">
        <v>5001</v>
      </c>
      <c r="D890" t="s">
        <v>738</v>
      </c>
      <c r="G890" t="s">
        <v>639</v>
      </c>
      <c r="H890" t="s">
        <v>684</v>
      </c>
      <c r="I890" t="s">
        <v>685</v>
      </c>
      <c r="J890" t="s">
        <v>721</v>
      </c>
      <c r="K890" t="s">
        <v>53</v>
      </c>
      <c r="L890" s="4">
        <v>36129</v>
      </c>
      <c r="M890" s="4"/>
      <c r="N890">
        <v>0</v>
      </c>
      <c r="O890">
        <v>0</v>
      </c>
      <c r="P890">
        <v>0</v>
      </c>
      <c r="AE890">
        <v>1</v>
      </c>
    </row>
    <row r="891" spans="1:31" x14ac:dyDescent="0.2">
      <c r="A891" s="9">
        <v>2007772</v>
      </c>
      <c r="C891" t="s">
        <v>2611</v>
      </c>
      <c r="D891" t="s">
        <v>2612</v>
      </c>
      <c r="E891" t="s">
        <v>931</v>
      </c>
      <c r="F891" t="s">
        <v>931</v>
      </c>
      <c r="G891" t="s">
        <v>639</v>
      </c>
      <c r="H891" t="s">
        <v>639</v>
      </c>
      <c r="I891" t="s">
        <v>783</v>
      </c>
      <c r="J891" t="s">
        <v>647</v>
      </c>
      <c r="K891" t="s">
        <v>54</v>
      </c>
      <c r="L891" s="4">
        <v>41913</v>
      </c>
      <c r="M891" s="4"/>
      <c r="T891">
        <v>4.5</v>
      </c>
      <c r="V891">
        <v>9.5</v>
      </c>
      <c r="AE891">
        <v>1.1000000000000001</v>
      </c>
    </row>
    <row r="892" spans="1:31" x14ac:dyDescent="0.2">
      <c r="A892" s="9">
        <v>2006709</v>
      </c>
      <c r="C892" t="s">
        <v>2613</v>
      </c>
      <c r="D892" t="s">
        <v>2614</v>
      </c>
      <c r="E892" t="s">
        <v>2615</v>
      </c>
      <c r="F892" t="s">
        <v>2615</v>
      </c>
      <c r="G892" t="s">
        <v>639</v>
      </c>
      <c r="H892" t="s">
        <v>639</v>
      </c>
      <c r="I892" t="s">
        <v>783</v>
      </c>
      <c r="J892" t="s">
        <v>647</v>
      </c>
      <c r="K892" t="s">
        <v>53</v>
      </c>
      <c r="L892" s="4">
        <v>41004</v>
      </c>
      <c r="M892" s="4"/>
      <c r="T892">
        <v>4.6999998092651367</v>
      </c>
      <c r="V892">
        <v>50</v>
      </c>
      <c r="AE892">
        <v>1</v>
      </c>
    </row>
    <row r="893" spans="1:31" x14ac:dyDescent="0.2">
      <c r="A893" s="9">
        <v>2008068</v>
      </c>
      <c r="C893" t="s">
        <v>2616</v>
      </c>
      <c r="D893" t="s">
        <v>2617</v>
      </c>
      <c r="E893" t="s">
        <v>790</v>
      </c>
      <c r="F893" t="s">
        <v>782</v>
      </c>
      <c r="G893" t="s">
        <v>639</v>
      </c>
      <c r="H893" t="s">
        <v>639</v>
      </c>
      <c r="I893" t="s">
        <v>783</v>
      </c>
      <c r="J893" t="s">
        <v>647</v>
      </c>
      <c r="K893" t="s">
        <v>54</v>
      </c>
      <c r="L893" s="4">
        <v>42158</v>
      </c>
      <c r="M893" s="4"/>
      <c r="T893">
        <v>4.5999999046325684</v>
      </c>
      <c r="V893">
        <v>9.1999998092651367</v>
      </c>
      <c r="AE893">
        <v>1</v>
      </c>
    </row>
    <row r="894" spans="1:31" x14ac:dyDescent="0.2">
      <c r="A894" s="9">
        <v>2010830</v>
      </c>
      <c r="C894" t="s">
        <v>2618</v>
      </c>
      <c r="D894" t="s">
        <v>2619</v>
      </c>
      <c r="E894" t="s">
        <v>2620</v>
      </c>
      <c r="F894" t="s">
        <v>2620</v>
      </c>
      <c r="G894" t="s">
        <v>639</v>
      </c>
      <c r="H894" t="s">
        <v>684</v>
      </c>
      <c r="I894" t="s">
        <v>1282</v>
      </c>
      <c r="J894" t="s">
        <v>694</v>
      </c>
      <c r="K894" t="s">
        <v>53</v>
      </c>
      <c r="L894" s="4">
        <v>2</v>
      </c>
      <c r="M894" s="4"/>
      <c r="AC894">
        <v>17.5</v>
      </c>
    </row>
    <row r="895" spans="1:31" x14ac:dyDescent="0.2">
      <c r="A895" s="9">
        <v>2010751</v>
      </c>
      <c r="C895" t="s">
        <v>2621</v>
      </c>
      <c r="D895" t="s">
        <v>2622</v>
      </c>
      <c r="E895" t="s">
        <v>905</v>
      </c>
      <c r="F895" t="s">
        <v>906</v>
      </c>
      <c r="G895" t="s">
        <v>639</v>
      </c>
      <c r="H895" t="s">
        <v>639</v>
      </c>
      <c r="I895" t="s">
        <v>772</v>
      </c>
      <c r="J895" t="s">
        <v>686</v>
      </c>
      <c r="K895" t="s">
        <v>53</v>
      </c>
      <c r="L895" s="4">
        <v>2</v>
      </c>
      <c r="M895" s="4">
        <v>48160</v>
      </c>
      <c r="N895">
        <v>5</v>
      </c>
      <c r="O895">
        <v>24</v>
      </c>
      <c r="P895">
        <v>0.60000002384185791</v>
      </c>
      <c r="Q895">
        <v>1.7000000476837158</v>
      </c>
      <c r="R895">
        <v>8.8999996185302734</v>
      </c>
      <c r="T895">
        <v>0.5</v>
      </c>
      <c r="V895">
        <v>2</v>
      </c>
      <c r="X895">
        <v>0.69999998807907104</v>
      </c>
      <c r="AE895">
        <v>1</v>
      </c>
    </row>
    <row r="896" spans="1:31" x14ac:dyDescent="0.2">
      <c r="A896" s="9">
        <v>2010820</v>
      </c>
      <c r="C896" t="s">
        <v>2623</v>
      </c>
      <c r="D896" t="s">
        <v>2624</v>
      </c>
      <c r="E896" t="s">
        <v>1243</v>
      </c>
      <c r="F896" t="s">
        <v>2625</v>
      </c>
      <c r="G896" t="s">
        <v>639</v>
      </c>
      <c r="H896" t="s">
        <v>639</v>
      </c>
      <c r="I896" t="s">
        <v>772</v>
      </c>
      <c r="J896" t="s">
        <v>729</v>
      </c>
      <c r="K896" t="s">
        <v>53</v>
      </c>
      <c r="L896" s="4">
        <v>2</v>
      </c>
      <c r="M896" s="4">
        <v>47947</v>
      </c>
      <c r="AE896">
        <v>1</v>
      </c>
    </row>
    <row r="897" spans="1:31" x14ac:dyDescent="0.2">
      <c r="A897" s="9">
        <v>2010475</v>
      </c>
      <c r="C897" t="s">
        <v>2626</v>
      </c>
      <c r="D897" t="s">
        <v>2627</v>
      </c>
      <c r="E897" t="s">
        <v>2628</v>
      </c>
      <c r="F897" t="s">
        <v>2629</v>
      </c>
      <c r="G897" t="s">
        <v>639</v>
      </c>
      <c r="H897" t="s">
        <v>639</v>
      </c>
      <c r="I897" t="s">
        <v>772</v>
      </c>
      <c r="J897" t="s">
        <v>729</v>
      </c>
      <c r="K897" t="s">
        <v>54</v>
      </c>
      <c r="L897" s="4">
        <v>2</v>
      </c>
      <c r="M897" s="4">
        <v>47910</v>
      </c>
      <c r="AE897">
        <v>1.19</v>
      </c>
    </row>
    <row r="898" spans="1:31" x14ac:dyDescent="0.2">
      <c r="A898" s="9">
        <v>2010822</v>
      </c>
      <c r="C898" t="s">
        <v>2630</v>
      </c>
      <c r="D898" t="s">
        <v>2631</v>
      </c>
      <c r="E898" t="s">
        <v>1243</v>
      </c>
      <c r="F898" t="s">
        <v>2625</v>
      </c>
      <c r="G898" t="s">
        <v>639</v>
      </c>
      <c r="H898" t="s">
        <v>639</v>
      </c>
      <c r="I898" t="s">
        <v>772</v>
      </c>
      <c r="J898" t="s">
        <v>729</v>
      </c>
      <c r="K898" t="s">
        <v>53</v>
      </c>
      <c r="L898" s="4">
        <v>2</v>
      </c>
      <c r="M898" s="4">
        <v>47901</v>
      </c>
      <c r="AC898">
        <v>0.4</v>
      </c>
    </row>
    <row r="899" spans="1:31" x14ac:dyDescent="0.2">
      <c r="A899" s="9">
        <v>2010821</v>
      </c>
      <c r="C899" t="s">
        <v>2632</v>
      </c>
      <c r="D899" t="s">
        <v>2633</v>
      </c>
      <c r="E899" t="s">
        <v>1243</v>
      </c>
      <c r="F899" t="s">
        <v>2625</v>
      </c>
      <c r="G899" t="s">
        <v>639</v>
      </c>
      <c r="H899" t="s">
        <v>639</v>
      </c>
      <c r="I899" t="s">
        <v>772</v>
      </c>
      <c r="J899" t="s">
        <v>729</v>
      </c>
      <c r="K899" t="s">
        <v>53</v>
      </c>
      <c r="L899" s="4">
        <v>2</v>
      </c>
      <c r="M899" s="4">
        <v>47896</v>
      </c>
      <c r="AC899">
        <v>0.7</v>
      </c>
      <c r="AE899">
        <v>1</v>
      </c>
    </row>
    <row r="900" spans="1:31" x14ac:dyDescent="0.2">
      <c r="A900" s="9">
        <v>2010619</v>
      </c>
      <c r="C900" t="s">
        <v>2634</v>
      </c>
      <c r="D900" t="s">
        <v>2635</v>
      </c>
      <c r="E900" t="s">
        <v>1189</v>
      </c>
      <c r="F900" t="s">
        <v>1189</v>
      </c>
      <c r="G900" t="s">
        <v>639</v>
      </c>
      <c r="H900" t="s">
        <v>639</v>
      </c>
      <c r="I900" t="s">
        <v>772</v>
      </c>
      <c r="J900" t="s">
        <v>729</v>
      </c>
      <c r="K900" t="s">
        <v>54</v>
      </c>
      <c r="L900" s="4">
        <v>2</v>
      </c>
      <c r="M900" s="4">
        <v>47895</v>
      </c>
      <c r="N900">
        <v>1.2999999523162842</v>
      </c>
      <c r="AE900">
        <v>1</v>
      </c>
    </row>
    <row r="901" spans="1:31" x14ac:dyDescent="0.2">
      <c r="A901" s="9">
        <v>2009824</v>
      </c>
      <c r="C901" t="s">
        <v>2636</v>
      </c>
      <c r="D901" t="s">
        <v>2637</v>
      </c>
      <c r="E901" t="s">
        <v>811</v>
      </c>
      <c r="F901" t="s">
        <v>2638</v>
      </c>
      <c r="G901" t="s">
        <v>639</v>
      </c>
      <c r="H901" t="s">
        <v>684</v>
      </c>
      <c r="I901" t="s">
        <v>772</v>
      </c>
      <c r="J901" t="s">
        <v>641</v>
      </c>
      <c r="K901" t="s">
        <v>53</v>
      </c>
      <c r="L901" s="4">
        <v>2</v>
      </c>
      <c r="M901" s="4">
        <v>47126</v>
      </c>
      <c r="N901">
        <v>10</v>
      </c>
      <c r="Q901">
        <v>9</v>
      </c>
      <c r="R901">
        <v>5</v>
      </c>
      <c r="T901">
        <v>10.399999618530273</v>
      </c>
      <c r="AE901">
        <v>1</v>
      </c>
    </row>
    <row r="902" spans="1:31" x14ac:dyDescent="0.2">
      <c r="A902" s="9">
        <v>2007200</v>
      </c>
      <c r="C902" t="s">
        <v>2639</v>
      </c>
      <c r="D902" t="s">
        <v>2640</v>
      </c>
      <c r="E902" t="s">
        <v>2641</v>
      </c>
      <c r="F902" t="s">
        <v>2641</v>
      </c>
      <c r="G902" t="s">
        <v>639</v>
      </c>
      <c r="H902" t="s">
        <v>639</v>
      </c>
      <c r="I902" t="s">
        <v>772</v>
      </c>
      <c r="J902" t="s">
        <v>729</v>
      </c>
      <c r="K902" t="s">
        <v>54</v>
      </c>
      <c r="L902" s="4">
        <v>2</v>
      </c>
      <c r="M902" s="4">
        <v>46992</v>
      </c>
      <c r="AC902">
        <v>1.3</v>
      </c>
      <c r="AE902">
        <v>0.9</v>
      </c>
    </row>
    <row r="903" spans="1:31" x14ac:dyDescent="0.2">
      <c r="A903" s="9">
        <v>2009352</v>
      </c>
      <c r="C903" t="s">
        <v>2642</v>
      </c>
      <c r="D903" t="s">
        <v>2643</v>
      </c>
      <c r="E903" t="s">
        <v>2096</v>
      </c>
      <c r="F903" t="s">
        <v>2644</v>
      </c>
      <c r="G903" t="s">
        <v>639</v>
      </c>
      <c r="H903" t="s">
        <v>639</v>
      </c>
      <c r="I903" t="s">
        <v>772</v>
      </c>
      <c r="J903" t="s">
        <v>729</v>
      </c>
      <c r="K903" t="s">
        <v>54</v>
      </c>
      <c r="L903" s="4">
        <v>2</v>
      </c>
      <c r="M903" s="4">
        <v>46804</v>
      </c>
      <c r="AC903">
        <v>12</v>
      </c>
      <c r="AE903">
        <v>1</v>
      </c>
    </row>
    <row r="904" spans="1:31" x14ac:dyDescent="0.2">
      <c r="A904" s="9">
        <v>2009385</v>
      </c>
      <c r="C904" t="s">
        <v>2645</v>
      </c>
      <c r="D904" t="s">
        <v>2646</v>
      </c>
      <c r="E904" t="s">
        <v>1264</v>
      </c>
      <c r="F904" t="s">
        <v>2647</v>
      </c>
      <c r="G904" t="s">
        <v>639</v>
      </c>
      <c r="H904" t="s">
        <v>639</v>
      </c>
      <c r="I904" t="s">
        <v>772</v>
      </c>
      <c r="J904" t="s">
        <v>647</v>
      </c>
      <c r="K904" t="s">
        <v>54</v>
      </c>
      <c r="L904" s="4">
        <v>2</v>
      </c>
      <c r="M904" s="4">
        <v>46757</v>
      </c>
      <c r="Y904">
        <v>2</v>
      </c>
      <c r="AE904">
        <v>1</v>
      </c>
    </row>
    <row r="905" spans="1:31" x14ac:dyDescent="0.2">
      <c r="A905" s="9">
        <v>2009387</v>
      </c>
      <c r="C905" t="s">
        <v>2648</v>
      </c>
      <c r="D905" t="s">
        <v>2649</v>
      </c>
      <c r="E905" t="s">
        <v>1264</v>
      </c>
      <c r="F905" t="s">
        <v>2647</v>
      </c>
      <c r="G905" t="s">
        <v>639</v>
      </c>
      <c r="H905" t="s">
        <v>639</v>
      </c>
      <c r="I905" t="s">
        <v>772</v>
      </c>
      <c r="J905" t="s">
        <v>647</v>
      </c>
      <c r="K905" t="s">
        <v>54</v>
      </c>
      <c r="L905" s="4">
        <v>2</v>
      </c>
      <c r="M905" s="4">
        <v>46757</v>
      </c>
      <c r="T905">
        <v>1.2000000476837158</v>
      </c>
      <c r="X905">
        <v>3</v>
      </c>
      <c r="AE905">
        <v>1</v>
      </c>
    </row>
    <row r="906" spans="1:31" x14ac:dyDescent="0.2">
      <c r="A906" s="9">
        <v>2009384</v>
      </c>
      <c r="C906" t="s">
        <v>2650</v>
      </c>
      <c r="D906" t="s">
        <v>2651</v>
      </c>
      <c r="E906" t="s">
        <v>1264</v>
      </c>
      <c r="F906" t="s">
        <v>2647</v>
      </c>
      <c r="G906" t="s">
        <v>639</v>
      </c>
      <c r="H906" t="s">
        <v>639</v>
      </c>
      <c r="I906" t="s">
        <v>772</v>
      </c>
      <c r="J906" t="s">
        <v>647</v>
      </c>
      <c r="K906" t="s">
        <v>54</v>
      </c>
      <c r="L906" s="4">
        <v>2</v>
      </c>
      <c r="M906" s="4">
        <v>46757</v>
      </c>
      <c r="R906">
        <v>5</v>
      </c>
      <c r="T906">
        <v>4</v>
      </c>
      <c r="AE906">
        <v>1</v>
      </c>
    </row>
    <row r="907" spans="1:31" x14ac:dyDescent="0.2">
      <c r="A907" s="9">
        <v>2009383</v>
      </c>
      <c r="C907" t="s">
        <v>2652</v>
      </c>
      <c r="D907" t="s">
        <v>2653</v>
      </c>
      <c r="E907" t="s">
        <v>1264</v>
      </c>
      <c r="F907" t="s">
        <v>2647</v>
      </c>
      <c r="G907" t="s">
        <v>639</v>
      </c>
      <c r="H907" t="s">
        <v>639</v>
      </c>
      <c r="I907" t="s">
        <v>772</v>
      </c>
      <c r="J907" t="s">
        <v>647</v>
      </c>
      <c r="K907" t="s">
        <v>54</v>
      </c>
      <c r="L907" s="4">
        <v>2</v>
      </c>
      <c r="M907" s="4">
        <v>46757</v>
      </c>
      <c r="V907">
        <v>2</v>
      </c>
      <c r="AE907">
        <v>1</v>
      </c>
    </row>
    <row r="908" spans="1:31" x14ac:dyDescent="0.2">
      <c r="A908" s="9">
        <v>2007893</v>
      </c>
      <c r="C908" t="s">
        <v>2654</v>
      </c>
      <c r="D908" t="s">
        <v>2655</v>
      </c>
      <c r="E908" t="s">
        <v>1588</v>
      </c>
      <c r="F908" t="s">
        <v>1588</v>
      </c>
      <c r="G908" t="s">
        <v>639</v>
      </c>
      <c r="H908" t="s">
        <v>639</v>
      </c>
      <c r="I908" t="s">
        <v>772</v>
      </c>
      <c r="J908" t="s">
        <v>729</v>
      </c>
      <c r="K908" t="s">
        <v>54</v>
      </c>
      <c r="L908" s="4">
        <v>2</v>
      </c>
      <c r="M908" s="4">
        <v>46732</v>
      </c>
      <c r="AE908">
        <v>1.25</v>
      </c>
    </row>
    <row r="909" spans="1:31" x14ac:dyDescent="0.2">
      <c r="A909" s="9">
        <v>2008993</v>
      </c>
      <c r="C909" t="s">
        <v>2656</v>
      </c>
      <c r="D909" t="s">
        <v>2657</v>
      </c>
      <c r="E909" t="s">
        <v>2658</v>
      </c>
      <c r="F909" t="s">
        <v>2658</v>
      </c>
      <c r="G909" t="s">
        <v>639</v>
      </c>
      <c r="H909" t="s">
        <v>639</v>
      </c>
      <c r="I909" t="s">
        <v>1282</v>
      </c>
      <c r="J909" t="s">
        <v>729</v>
      </c>
      <c r="K909" t="s">
        <v>54</v>
      </c>
      <c r="L909" s="4">
        <v>44838</v>
      </c>
      <c r="M909" s="4">
        <v>46664</v>
      </c>
      <c r="AE909">
        <v>1</v>
      </c>
    </row>
    <row r="910" spans="1:31" x14ac:dyDescent="0.2">
      <c r="A910" s="9">
        <v>2007894</v>
      </c>
      <c r="C910" t="s">
        <v>2659</v>
      </c>
      <c r="D910" t="s">
        <v>2660</v>
      </c>
      <c r="E910" t="s">
        <v>1588</v>
      </c>
      <c r="F910" t="s">
        <v>1588</v>
      </c>
      <c r="G910" t="s">
        <v>639</v>
      </c>
      <c r="H910" t="s">
        <v>639</v>
      </c>
      <c r="I910" t="s">
        <v>772</v>
      </c>
      <c r="J910" t="s">
        <v>729</v>
      </c>
      <c r="K910" t="s">
        <v>54</v>
      </c>
      <c r="L910" s="4">
        <v>2</v>
      </c>
      <c r="M910" s="4">
        <v>46580</v>
      </c>
      <c r="N910">
        <v>3.5</v>
      </c>
      <c r="R910">
        <v>5</v>
      </c>
      <c r="Y910">
        <v>0.89999997615814209</v>
      </c>
      <c r="AA910">
        <v>0.20000000298023224</v>
      </c>
      <c r="AE910">
        <v>1.25</v>
      </c>
    </row>
    <row r="911" spans="1:31" x14ac:dyDescent="0.2">
      <c r="A911" s="9">
        <v>2009388</v>
      </c>
      <c r="C911" t="s">
        <v>2661</v>
      </c>
      <c r="D911" t="s">
        <v>2662</v>
      </c>
      <c r="E911" t="s">
        <v>1264</v>
      </c>
      <c r="F911" t="s">
        <v>2647</v>
      </c>
      <c r="G911" t="s">
        <v>639</v>
      </c>
      <c r="H911" t="s">
        <v>639</v>
      </c>
      <c r="I911" t="s">
        <v>772</v>
      </c>
      <c r="J911" t="s">
        <v>647</v>
      </c>
      <c r="K911" t="s">
        <v>54</v>
      </c>
      <c r="L911" s="4">
        <v>2</v>
      </c>
      <c r="M911" s="4">
        <v>46565</v>
      </c>
      <c r="Q911">
        <v>15</v>
      </c>
      <c r="AE911">
        <v>1</v>
      </c>
    </row>
    <row r="912" spans="1:31" x14ac:dyDescent="0.2">
      <c r="A912" s="9">
        <v>2009113</v>
      </c>
      <c r="C912" t="s">
        <v>2663</v>
      </c>
      <c r="D912" t="s">
        <v>2664</v>
      </c>
      <c r="E912" t="s">
        <v>2665</v>
      </c>
      <c r="F912" t="s">
        <v>2665</v>
      </c>
      <c r="G912" t="s">
        <v>639</v>
      </c>
      <c r="H912" t="s">
        <v>639</v>
      </c>
      <c r="I912" t="s">
        <v>772</v>
      </c>
      <c r="J912" t="s">
        <v>729</v>
      </c>
      <c r="K912" t="s">
        <v>54</v>
      </c>
      <c r="L912" s="4">
        <v>2</v>
      </c>
      <c r="M912" s="4">
        <v>46557</v>
      </c>
      <c r="AE912">
        <v>1</v>
      </c>
    </row>
    <row r="913" spans="1:31" x14ac:dyDescent="0.2">
      <c r="A913" s="9">
        <v>2009154</v>
      </c>
      <c r="C913" t="s">
        <v>2666</v>
      </c>
      <c r="D913" t="s">
        <v>2667</v>
      </c>
      <c r="E913" t="s">
        <v>1264</v>
      </c>
      <c r="F913" t="s">
        <v>2668</v>
      </c>
      <c r="G913" t="s">
        <v>639</v>
      </c>
      <c r="H913" t="s">
        <v>639</v>
      </c>
      <c r="I913" t="s">
        <v>772</v>
      </c>
      <c r="J913" t="s">
        <v>641</v>
      </c>
      <c r="K913" t="s">
        <v>53</v>
      </c>
      <c r="L913" s="4">
        <v>2</v>
      </c>
      <c r="M913" s="4">
        <v>46490</v>
      </c>
      <c r="N913">
        <v>8</v>
      </c>
      <c r="O913">
        <v>16</v>
      </c>
      <c r="P913">
        <v>42</v>
      </c>
      <c r="V913">
        <v>0.10000000149011612</v>
      </c>
      <c r="X913">
        <v>0.10000000149011612</v>
      </c>
      <c r="Z913">
        <v>5.000000074505806E-2</v>
      </c>
      <c r="AE913">
        <v>1</v>
      </c>
    </row>
    <row r="914" spans="1:31" x14ac:dyDescent="0.2">
      <c r="A914" s="9">
        <v>2006828</v>
      </c>
      <c r="C914" t="s">
        <v>7654</v>
      </c>
      <c r="D914" t="s">
        <v>1284</v>
      </c>
      <c r="E914" t="s">
        <v>7655</v>
      </c>
      <c r="F914" t="s">
        <v>7655</v>
      </c>
      <c r="G914" t="s">
        <v>639</v>
      </c>
      <c r="H914" t="s">
        <v>684</v>
      </c>
      <c r="I914" t="s">
        <v>1282</v>
      </c>
      <c r="J914" t="s">
        <v>686</v>
      </c>
      <c r="K914" t="s">
        <v>53</v>
      </c>
      <c r="L914" s="4">
        <v>44653</v>
      </c>
      <c r="M914" s="4">
        <v>46479</v>
      </c>
      <c r="N914">
        <v>0.30000001192092896</v>
      </c>
      <c r="O914">
        <v>0.10000000149011612</v>
      </c>
      <c r="P914">
        <v>0.30000001192092896</v>
      </c>
      <c r="AC914">
        <v>3</v>
      </c>
      <c r="AE914">
        <v>1</v>
      </c>
    </row>
    <row r="915" spans="1:31" x14ac:dyDescent="0.2">
      <c r="A915" s="9">
        <v>2008906</v>
      </c>
      <c r="C915" t="s">
        <v>7614</v>
      </c>
      <c r="D915" t="s">
        <v>7615</v>
      </c>
      <c r="E915" t="s">
        <v>7616</v>
      </c>
      <c r="F915" t="s">
        <v>7616</v>
      </c>
      <c r="G915" t="s">
        <v>639</v>
      </c>
      <c r="H915" t="s">
        <v>684</v>
      </c>
      <c r="I915" t="s">
        <v>1282</v>
      </c>
      <c r="J915" t="s">
        <v>686</v>
      </c>
      <c r="K915" t="s">
        <v>53</v>
      </c>
      <c r="L915" s="4">
        <v>44653</v>
      </c>
      <c r="M915" s="4">
        <v>46479</v>
      </c>
      <c r="N915">
        <v>0.30000001192092896</v>
      </c>
      <c r="P915">
        <v>0.20000000298023224</v>
      </c>
      <c r="AC915">
        <v>2</v>
      </c>
      <c r="AE915">
        <v>1</v>
      </c>
    </row>
    <row r="916" spans="1:31" x14ac:dyDescent="0.2">
      <c r="A916" s="9">
        <v>2006635</v>
      </c>
      <c r="C916" t="s">
        <v>7677</v>
      </c>
      <c r="D916" t="s">
        <v>11</v>
      </c>
      <c r="E916" t="s">
        <v>7678</v>
      </c>
      <c r="F916" t="s">
        <v>7678</v>
      </c>
      <c r="G916" t="s">
        <v>639</v>
      </c>
      <c r="H916" t="s">
        <v>684</v>
      </c>
      <c r="I916" t="s">
        <v>1282</v>
      </c>
      <c r="J916" t="s">
        <v>686</v>
      </c>
      <c r="K916" t="s">
        <v>54</v>
      </c>
      <c r="L916" s="4">
        <v>44653</v>
      </c>
      <c r="M916" s="4">
        <v>46479</v>
      </c>
      <c r="N916">
        <v>0.30000001192092896</v>
      </c>
      <c r="P916">
        <v>0.40000000596046448</v>
      </c>
      <c r="AC916">
        <v>2.9</v>
      </c>
      <c r="AE916">
        <v>1.1000000000000001</v>
      </c>
    </row>
    <row r="917" spans="1:31" x14ac:dyDescent="0.2">
      <c r="A917" s="9">
        <v>2008638</v>
      </c>
      <c r="C917" t="s">
        <v>7854</v>
      </c>
      <c r="D917" t="s">
        <v>1284</v>
      </c>
      <c r="E917" t="s">
        <v>7855</v>
      </c>
      <c r="F917" t="s">
        <v>7855</v>
      </c>
      <c r="G917" t="s">
        <v>639</v>
      </c>
      <c r="H917" t="s">
        <v>684</v>
      </c>
      <c r="I917" t="s">
        <v>1282</v>
      </c>
      <c r="J917" t="s">
        <v>686</v>
      </c>
      <c r="K917" t="s">
        <v>54</v>
      </c>
      <c r="L917" s="4">
        <v>44651</v>
      </c>
      <c r="M917" s="4">
        <v>46477</v>
      </c>
      <c r="N917">
        <v>0.30000001192092896</v>
      </c>
      <c r="P917">
        <v>0.25</v>
      </c>
      <c r="AC917">
        <v>2</v>
      </c>
      <c r="AE917">
        <v>1</v>
      </c>
    </row>
    <row r="918" spans="1:31" x14ac:dyDescent="0.2">
      <c r="A918" s="9">
        <v>2008896</v>
      </c>
      <c r="C918" t="s">
        <v>7856</v>
      </c>
      <c r="D918" t="s">
        <v>7857</v>
      </c>
      <c r="E918" t="s">
        <v>7858</v>
      </c>
      <c r="F918" t="s">
        <v>7858</v>
      </c>
      <c r="G918" t="s">
        <v>639</v>
      </c>
      <c r="H918" t="s">
        <v>639</v>
      </c>
      <c r="I918" t="s">
        <v>1282</v>
      </c>
      <c r="J918" t="s">
        <v>729</v>
      </c>
      <c r="K918" t="s">
        <v>54</v>
      </c>
      <c r="L918" s="4">
        <v>44643</v>
      </c>
      <c r="M918" s="4">
        <v>46469</v>
      </c>
      <c r="AC918">
        <v>85</v>
      </c>
      <c r="AE918">
        <v>1</v>
      </c>
    </row>
    <row r="919" spans="1:31" x14ac:dyDescent="0.2">
      <c r="A919" s="9">
        <v>2008895</v>
      </c>
      <c r="C919" t="s">
        <v>7859</v>
      </c>
      <c r="D919" t="s">
        <v>7860</v>
      </c>
      <c r="E919" t="s">
        <v>7858</v>
      </c>
      <c r="F919" t="s">
        <v>7858</v>
      </c>
      <c r="G919" t="s">
        <v>639</v>
      </c>
      <c r="H919" t="s">
        <v>639</v>
      </c>
      <c r="I919" t="s">
        <v>1282</v>
      </c>
      <c r="J919" t="s">
        <v>729</v>
      </c>
      <c r="K919" t="s">
        <v>54</v>
      </c>
      <c r="L919" s="4">
        <v>44643</v>
      </c>
      <c r="M919" s="4">
        <v>46469</v>
      </c>
      <c r="AC919">
        <v>70</v>
      </c>
      <c r="AE919">
        <v>1</v>
      </c>
    </row>
    <row r="920" spans="1:31" x14ac:dyDescent="0.2">
      <c r="A920" s="9">
        <v>2008554</v>
      </c>
      <c r="C920" t="s">
        <v>2669</v>
      </c>
      <c r="D920" t="s">
        <v>2670</v>
      </c>
      <c r="E920" t="s">
        <v>2671</v>
      </c>
      <c r="F920" t="s">
        <v>2671</v>
      </c>
      <c r="G920" t="s">
        <v>639</v>
      </c>
      <c r="H920" t="s">
        <v>639</v>
      </c>
      <c r="I920" t="s">
        <v>1282</v>
      </c>
      <c r="J920" t="s">
        <v>729</v>
      </c>
      <c r="K920" t="s">
        <v>54</v>
      </c>
      <c r="L920" s="4">
        <v>44643</v>
      </c>
      <c r="M920" s="4">
        <v>46469</v>
      </c>
      <c r="AC920">
        <v>10</v>
      </c>
      <c r="AE920">
        <v>1</v>
      </c>
    </row>
    <row r="921" spans="1:31" x14ac:dyDescent="0.2">
      <c r="A921" s="9">
        <v>2008665</v>
      </c>
      <c r="C921" t="s">
        <v>2672</v>
      </c>
      <c r="D921" t="s">
        <v>2673</v>
      </c>
      <c r="E921" t="s">
        <v>2671</v>
      </c>
      <c r="F921" t="s">
        <v>2671</v>
      </c>
      <c r="G921" t="s">
        <v>639</v>
      </c>
      <c r="H921" t="s">
        <v>639</v>
      </c>
      <c r="I921" t="s">
        <v>1282</v>
      </c>
      <c r="J921" t="s">
        <v>729</v>
      </c>
      <c r="K921" t="s">
        <v>54</v>
      </c>
      <c r="L921" s="4">
        <v>44643</v>
      </c>
      <c r="M921" s="4">
        <v>46469</v>
      </c>
      <c r="AC921">
        <v>15</v>
      </c>
      <c r="AE921">
        <v>1</v>
      </c>
    </row>
    <row r="922" spans="1:31" x14ac:dyDescent="0.2">
      <c r="A922" s="9">
        <v>2009052</v>
      </c>
      <c r="C922" t="s">
        <v>2674</v>
      </c>
      <c r="D922" t="s">
        <v>2675</v>
      </c>
      <c r="E922" t="s">
        <v>2676</v>
      </c>
      <c r="F922" t="s">
        <v>2677</v>
      </c>
      <c r="G922" t="s">
        <v>639</v>
      </c>
      <c r="H922" t="s">
        <v>639</v>
      </c>
      <c r="I922" t="s">
        <v>1282</v>
      </c>
      <c r="J922" t="s">
        <v>647</v>
      </c>
      <c r="K922" t="s">
        <v>53</v>
      </c>
      <c r="L922" s="4">
        <v>44639</v>
      </c>
      <c r="M922" s="4">
        <v>46465</v>
      </c>
      <c r="W922">
        <v>28</v>
      </c>
      <c r="AE922">
        <v>1</v>
      </c>
    </row>
    <row r="923" spans="1:31" x14ac:dyDescent="0.2">
      <c r="A923" s="9">
        <v>2009157</v>
      </c>
      <c r="C923" t="s">
        <v>2678</v>
      </c>
      <c r="D923" t="s">
        <v>2679</v>
      </c>
      <c r="E923" t="s">
        <v>1264</v>
      </c>
      <c r="F923" t="s">
        <v>2668</v>
      </c>
      <c r="G923" t="s">
        <v>639</v>
      </c>
      <c r="H923" t="s">
        <v>639</v>
      </c>
      <c r="I923" t="s">
        <v>772</v>
      </c>
      <c r="J923" t="s">
        <v>641</v>
      </c>
      <c r="K923" t="s">
        <v>53</v>
      </c>
      <c r="L923" s="4">
        <v>2</v>
      </c>
      <c r="M923" s="4">
        <v>46459</v>
      </c>
      <c r="N923">
        <v>14</v>
      </c>
      <c r="O923">
        <v>40</v>
      </c>
      <c r="P923">
        <v>5</v>
      </c>
      <c r="T923">
        <v>5.1999998092651367</v>
      </c>
      <c r="V923">
        <v>0.10000000149011612</v>
      </c>
      <c r="W923">
        <v>5.000000074505806E-2</v>
      </c>
      <c r="X923">
        <v>0.10000000149011612</v>
      </c>
      <c r="Y923">
        <v>0.10000000149011612</v>
      </c>
      <c r="AA923">
        <v>9.9999997764825821E-3</v>
      </c>
      <c r="AE923">
        <v>1</v>
      </c>
    </row>
    <row r="924" spans="1:31" x14ac:dyDescent="0.2">
      <c r="A924" s="9">
        <v>2009156</v>
      </c>
      <c r="C924" t="s">
        <v>2680</v>
      </c>
      <c r="D924" t="s">
        <v>2681</v>
      </c>
      <c r="E924" t="s">
        <v>1264</v>
      </c>
      <c r="F924" t="s">
        <v>2668</v>
      </c>
      <c r="G924" t="s">
        <v>639</v>
      </c>
      <c r="H924" t="s">
        <v>639</v>
      </c>
      <c r="I924" t="s">
        <v>772</v>
      </c>
      <c r="J924" t="s">
        <v>641</v>
      </c>
      <c r="K924" t="s">
        <v>53</v>
      </c>
      <c r="L924" s="4">
        <v>2</v>
      </c>
      <c r="M924" s="4">
        <v>46459</v>
      </c>
      <c r="N924">
        <v>23</v>
      </c>
      <c r="O924">
        <v>5</v>
      </c>
      <c r="P924">
        <v>5</v>
      </c>
      <c r="T924">
        <v>11.600000381469727</v>
      </c>
      <c r="V924">
        <v>0.10000000149011612</v>
      </c>
      <c r="X924">
        <v>0.10000000149011612</v>
      </c>
      <c r="Z924">
        <v>5.000000074505806E-2</v>
      </c>
      <c r="AE924">
        <v>1</v>
      </c>
    </row>
    <row r="925" spans="1:31" x14ac:dyDescent="0.2">
      <c r="A925" s="9">
        <v>2009155</v>
      </c>
      <c r="C925" t="s">
        <v>2682</v>
      </c>
      <c r="D925" t="s">
        <v>2683</v>
      </c>
      <c r="E925" t="s">
        <v>1264</v>
      </c>
      <c r="F925" t="s">
        <v>2668</v>
      </c>
      <c r="G925" t="s">
        <v>639</v>
      </c>
      <c r="H925" t="s">
        <v>639</v>
      </c>
      <c r="I925" t="s">
        <v>772</v>
      </c>
      <c r="J925" t="s">
        <v>641</v>
      </c>
      <c r="K925" t="s">
        <v>53</v>
      </c>
      <c r="L925" s="4">
        <v>2</v>
      </c>
      <c r="M925" s="4">
        <v>46459</v>
      </c>
      <c r="N925">
        <v>15</v>
      </c>
      <c r="O925">
        <v>5</v>
      </c>
      <c r="P925">
        <v>35</v>
      </c>
      <c r="X925">
        <v>0.10000000149011612</v>
      </c>
      <c r="Y925">
        <v>0.10000000149011612</v>
      </c>
      <c r="AA925">
        <v>9.9999997764825821E-3</v>
      </c>
      <c r="AE925">
        <v>1</v>
      </c>
    </row>
    <row r="926" spans="1:31" x14ac:dyDescent="0.2">
      <c r="A926" s="9">
        <v>2009153</v>
      </c>
      <c r="C926" t="s">
        <v>2684</v>
      </c>
      <c r="D926" t="s">
        <v>2685</v>
      </c>
      <c r="E926" t="s">
        <v>1264</v>
      </c>
      <c r="F926" t="s">
        <v>2668</v>
      </c>
      <c r="G926" t="s">
        <v>639</v>
      </c>
      <c r="H926" t="s">
        <v>639</v>
      </c>
      <c r="I926" t="s">
        <v>772</v>
      </c>
      <c r="J926" t="s">
        <v>647</v>
      </c>
      <c r="K926" t="s">
        <v>53</v>
      </c>
      <c r="L926" s="4">
        <v>2</v>
      </c>
      <c r="M926" s="4">
        <v>46459</v>
      </c>
      <c r="R926">
        <v>15</v>
      </c>
      <c r="T926">
        <v>11.199999809265137</v>
      </c>
      <c r="V926">
        <v>1.5</v>
      </c>
      <c r="W926">
        <v>0.5</v>
      </c>
      <c r="X926">
        <v>2.5</v>
      </c>
      <c r="Y926">
        <v>0.5</v>
      </c>
      <c r="Z926">
        <v>2</v>
      </c>
      <c r="AA926">
        <v>0.20000000298023224</v>
      </c>
      <c r="AE926">
        <v>1</v>
      </c>
    </row>
    <row r="927" spans="1:31" x14ac:dyDescent="0.2">
      <c r="A927" s="9">
        <v>2010076</v>
      </c>
      <c r="C927" t="s">
        <v>2686</v>
      </c>
      <c r="D927" t="s">
        <v>2687</v>
      </c>
      <c r="E927" t="s">
        <v>2688</v>
      </c>
      <c r="F927" t="s">
        <v>2688</v>
      </c>
      <c r="G927" t="s">
        <v>639</v>
      </c>
      <c r="H927" t="s">
        <v>639</v>
      </c>
      <c r="I927" t="s">
        <v>772</v>
      </c>
      <c r="J927" t="s">
        <v>729</v>
      </c>
      <c r="K927" t="s">
        <v>54</v>
      </c>
      <c r="L927" s="4">
        <v>2</v>
      </c>
      <c r="M927" s="4">
        <v>46446</v>
      </c>
      <c r="AE927">
        <v>1.07</v>
      </c>
    </row>
    <row r="928" spans="1:31" x14ac:dyDescent="0.2">
      <c r="A928" s="9">
        <v>2008788</v>
      </c>
      <c r="C928" t="s">
        <v>2689</v>
      </c>
      <c r="D928" t="s">
        <v>2690</v>
      </c>
      <c r="E928" t="s">
        <v>1702</v>
      </c>
      <c r="F928" t="s">
        <v>1702</v>
      </c>
      <c r="G928" t="s">
        <v>639</v>
      </c>
      <c r="H928" t="s">
        <v>639</v>
      </c>
      <c r="I928" t="s">
        <v>1282</v>
      </c>
      <c r="J928" t="s">
        <v>729</v>
      </c>
      <c r="K928" t="s">
        <v>54</v>
      </c>
      <c r="L928" s="4">
        <v>44616</v>
      </c>
      <c r="M928" s="4">
        <v>46442</v>
      </c>
      <c r="AC928">
        <v>15</v>
      </c>
      <c r="AE928">
        <v>1</v>
      </c>
    </row>
    <row r="929" spans="1:31" x14ac:dyDescent="0.2">
      <c r="A929" s="9">
        <v>2009319</v>
      </c>
      <c r="C929" t="s">
        <v>2691</v>
      </c>
      <c r="D929" t="s">
        <v>2692</v>
      </c>
      <c r="E929" t="s">
        <v>1264</v>
      </c>
      <c r="F929" t="s">
        <v>2647</v>
      </c>
      <c r="G929" t="s">
        <v>639</v>
      </c>
      <c r="H929" t="s">
        <v>639</v>
      </c>
      <c r="I929" t="s">
        <v>772</v>
      </c>
      <c r="J929" t="s">
        <v>647</v>
      </c>
      <c r="K929" t="s">
        <v>53</v>
      </c>
      <c r="L929" s="4">
        <v>2</v>
      </c>
      <c r="M929" s="4">
        <v>46440</v>
      </c>
      <c r="O929">
        <v>12.5</v>
      </c>
      <c r="Q929">
        <v>27.5</v>
      </c>
      <c r="R929">
        <v>9.5</v>
      </c>
      <c r="T929">
        <v>6.3600001335144043</v>
      </c>
      <c r="AE929">
        <v>1</v>
      </c>
    </row>
    <row r="930" spans="1:31" x14ac:dyDescent="0.2">
      <c r="A930" s="9">
        <v>2009320</v>
      </c>
      <c r="C930" t="s">
        <v>2693</v>
      </c>
      <c r="D930" t="s">
        <v>2694</v>
      </c>
      <c r="E930" t="s">
        <v>1264</v>
      </c>
      <c r="F930" t="s">
        <v>2647</v>
      </c>
      <c r="G930" t="s">
        <v>639</v>
      </c>
      <c r="H930" t="s">
        <v>639</v>
      </c>
      <c r="I930" t="s">
        <v>772</v>
      </c>
      <c r="J930" t="s">
        <v>647</v>
      </c>
      <c r="K930" t="s">
        <v>53</v>
      </c>
      <c r="L930" s="4">
        <v>2</v>
      </c>
      <c r="M930" s="4">
        <v>46440</v>
      </c>
      <c r="Q930">
        <v>40</v>
      </c>
      <c r="R930">
        <v>3</v>
      </c>
      <c r="AE930">
        <v>1</v>
      </c>
    </row>
    <row r="931" spans="1:31" x14ac:dyDescent="0.2">
      <c r="A931" s="9">
        <v>2006699</v>
      </c>
      <c r="C931" t="s">
        <v>2695</v>
      </c>
      <c r="D931" t="s">
        <v>2696</v>
      </c>
      <c r="E931" t="s">
        <v>958</v>
      </c>
      <c r="F931" t="s">
        <v>1176</v>
      </c>
      <c r="G931" t="s">
        <v>639</v>
      </c>
      <c r="H931" t="s">
        <v>639</v>
      </c>
      <c r="I931" t="s">
        <v>1282</v>
      </c>
      <c r="J931" t="s">
        <v>647</v>
      </c>
      <c r="K931" t="s">
        <v>53</v>
      </c>
      <c r="L931" s="4">
        <v>44601</v>
      </c>
      <c r="M931" s="4">
        <v>46427</v>
      </c>
      <c r="R931">
        <v>24</v>
      </c>
      <c r="AE931">
        <v>1</v>
      </c>
    </row>
    <row r="932" spans="1:31" x14ac:dyDescent="0.2">
      <c r="A932" s="9">
        <v>2008855</v>
      </c>
      <c r="C932" t="s">
        <v>2697</v>
      </c>
      <c r="D932" t="s">
        <v>2698</v>
      </c>
      <c r="E932" t="s">
        <v>1264</v>
      </c>
      <c r="F932" t="s">
        <v>1265</v>
      </c>
      <c r="G932" t="s">
        <v>639</v>
      </c>
      <c r="H932" t="s">
        <v>639</v>
      </c>
      <c r="I932" t="s">
        <v>772</v>
      </c>
      <c r="J932" t="s">
        <v>641</v>
      </c>
      <c r="K932" t="s">
        <v>53</v>
      </c>
      <c r="L932" s="4">
        <v>2</v>
      </c>
      <c r="M932" s="4">
        <v>46426</v>
      </c>
      <c r="N932">
        <v>10</v>
      </c>
      <c r="O932">
        <v>20</v>
      </c>
      <c r="T932">
        <v>12</v>
      </c>
      <c r="V932">
        <v>0.10000000149011612</v>
      </c>
      <c r="W932">
        <v>5.000000074505806E-2</v>
      </c>
      <c r="AE932">
        <v>1</v>
      </c>
    </row>
    <row r="933" spans="1:31" x14ac:dyDescent="0.2">
      <c r="A933" s="9">
        <v>2008854</v>
      </c>
      <c r="C933" t="s">
        <v>2699</v>
      </c>
      <c r="D933" t="s">
        <v>2700</v>
      </c>
      <c r="E933" t="s">
        <v>1264</v>
      </c>
      <c r="F933" t="s">
        <v>1265</v>
      </c>
      <c r="G933" t="s">
        <v>639</v>
      </c>
      <c r="H933" t="s">
        <v>639</v>
      </c>
      <c r="I933" t="s">
        <v>772</v>
      </c>
      <c r="J933" t="s">
        <v>641</v>
      </c>
      <c r="K933" t="s">
        <v>53</v>
      </c>
      <c r="L933" s="4">
        <v>2</v>
      </c>
      <c r="M933" s="4">
        <v>46426</v>
      </c>
      <c r="N933">
        <v>5</v>
      </c>
      <c r="O933">
        <v>19</v>
      </c>
      <c r="P933">
        <v>10</v>
      </c>
      <c r="T933">
        <v>7.5999999046325684</v>
      </c>
      <c r="V933">
        <v>0.10000000149011612</v>
      </c>
      <c r="Y933">
        <v>0.10000000149011612</v>
      </c>
      <c r="AE933">
        <v>1</v>
      </c>
    </row>
    <row r="934" spans="1:31" x14ac:dyDescent="0.2">
      <c r="A934" s="9">
        <v>2008853</v>
      </c>
      <c r="C934" t="s">
        <v>2701</v>
      </c>
      <c r="D934" t="s">
        <v>2702</v>
      </c>
      <c r="E934" t="s">
        <v>1264</v>
      </c>
      <c r="F934" t="s">
        <v>1265</v>
      </c>
      <c r="G934" t="s">
        <v>639</v>
      </c>
      <c r="H934" t="s">
        <v>639</v>
      </c>
      <c r="I934" t="s">
        <v>772</v>
      </c>
      <c r="J934" t="s">
        <v>641</v>
      </c>
      <c r="K934" t="s">
        <v>53</v>
      </c>
      <c r="L934" s="4">
        <v>2</v>
      </c>
      <c r="M934" s="4">
        <v>46426</v>
      </c>
      <c r="N934">
        <v>8</v>
      </c>
      <c r="O934">
        <v>30</v>
      </c>
      <c r="R934">
        <v>2</v>
      </c>
      <c r="T934">
        <v>3.2000000476837158</v>
      </c>
      <c r="V934">
        <v>0.10000000149011612</v>
      </c>
      <c r="Y934">
        <v>0.15000000596046448</v>
      </c>
      <c r="AE934">
        <v>1</v>
      </c>
    </row>
    <row r="935" spans="1:31" x14ac:dyDescent="0.2">
      <c r="A935" s="9">
        <v>2010749</v>
      </c>
      <c r="C935" t="s">
        <v>2703</v>
      </c>
      <c r="D935" t="s">
        <v>1284</v>
      </c>
      <c r="E935" t="s">
        <v>2704</v>
      </c>
      <c r="F935" t="s">
        <v>2704</v>
      </c>
      <c r="G935" t="s">
        <v>639</v>
      </c>
      <c r="H935" t="s">
        <v>684</v>
      </c>
      <c r="I935" t="s">
        <v>1282</v>
      </c>
      <c r="J935" t="s">
        <v>686</v>
      </c>
      <c r="K935" t="s">
        <v>54</v>
      </c>
      <c r="L935" s="4">
        <v>44595</v>
      </c>
      <c r="M935" s="4">
        <v>46421</v>
      </c>
      <c r="N935">
        <v>0.30000001192092896</v>
      </c>
      <c r="AC935">
        <v>2</v>
      </c>
      <c r="AE935">
        <v>1</v>
      </c>
    </row>
    <row r="936" spans="1:31" x14ac:dyDescent="0.2">
      <c r="A936" s="9">
        <v>2008728</v>
      </c>
      <c r="C936" t="s">
        <v>2705</v>
      </c>
      <c r="D936" t="s">
        <v>2706</v>
      </c>
      <c r="E936" t="s">
        <v>2707</v>
      </c>
      <c r="F936" t="s">
        <v>2707</v>
      </c>
      <c r="G936" t="s">
        <v>639</v>
      </c>
      <c r="H936" t="s">
        <v>684</v>
      </c>
      <c r="I936" t="s">
        <v>1282</v>
      </c>
      <c r="J936" t="s">
        <v>686</v>
      </c>
      <c r="K936" t="s">
        <v>54</v>
      </c>
      <c r="L936" s="4">
        <v>44594</v>
      </c>
      <c r="M936" s="4">
        <v>46420</v>
      </c>
      <c r="N936">
        <v>0.30000001192092896</v>
      </c>
      <c r="AC936">
        <v>2</v>
      </c>
      <c r="AE936">
        <v>1</v>
      </c>
    </row>
    <row r="937" spans="1:31" x14ac:dyDescent="0.2">
      <c r="A937" s="9">
        <v>2010818</v>
      </c>
      <c r="C937" t="s">
        <v>2708</v>
      </c>
      <c r="D937" t="s">
        <v>2709</v>
      </c>
      <c r="E937" t="s">
        <v>2710</v>
      </c>
      <c r="F937" t="s">
        <v>2710</v>
      </c>
      <c r="G937" t="s">
        <v>639</v>
      </c>
      <c r="H937" t="s">
        <v>639</v>
      </c>
      <c r="I937" t="s">
        <v>772</v>
      </c>
      <c r="J937" t="s">
        <v>729</v>
      </c>
      <c r="K937" t="s">
        <v>53</v>
      </c>
      <c r="L937" s="4">
        <v>2</v>
      </c>
      <c r="M937" s="4">
        <v>46406</v>
      </c>
      <c r="AE937">
        <v>1</v>
      </c>
    </row>
    <row r="938" spans="1:31" x14ac:dyDescent="0.2">
      <c r="A938" s="9">
        <v>2010750</v>
      </c>
      <c r="C938" t="s">
        <v>2711</v>
      </c>
      <c r="D938" t="s">
        <v>2712</v>
      </c>
      <c r="E938" t="s">
        <v>1702</v>
      </c>
      <c r="F938" t="s">
        <v>1702</v>
      </c>
      <c r="G938" t="s">
        <v>639</v>
      </c>
      <c r="H938" t="s">
        <v>639</v>
      </c>
      <c r="I938" t="s">
        <v>1282</v>
      </c>
      <c r="J938" t="s">
        <v>729</v>
      </c>
      <c r="K938" t="s">
        <v>54</v>
      </c>
      <c r="L938" s="4">
        <v>44580</v>
      </c>
      <c r="M938" s="4">
        <v>46406</v>
      </c>
      <c r="AC938">
        <v>45</v>
      </c>
      <c r="AE938">
        <v>1</v>
      </c>
    </row>
    <row r="939" spans="1:31" x14ac:dyDescent="0.2">
      <c r="A939" s="9">
        <v>2008565</v>
      </c>
      <c r="C939" t="s">
        <v>2716</v>
      </c>
      <c r="D939" t="s">
        <v>2714</v>
      </c>
      <c r="E939" t="s">
        <v>2717</v>
      </c>
      <c r="F939" t="s">
        <v>2717</v>
      </c>
      <c r="G939" t="s">
        <v>639</v>
      </c>
      <c r="H939" t="s">
        <v>684</v>
      </c>
      <c r="I939" t="s">
        <v>1282</v>
      </c>
      <c r="J939" t="s">
        <v>686</v>
      </c>
      <c r="K939" t="s">
        <v>54</v>
      </c>
      <c r="L939" s="4">
        <v>44574</v>
      </c>
      <c r="M939" s="4">
        <v>46400</v>
      </c>
      <c r="N939">
        <v>0.30000001192092896</v>
      </c>
      <c r="P939">
        <v>0.30000001192092896</v>
      </c>
      <c r="AC939">
        <v>2</v>
      </c>
      <c r="AE939">
        <v>1</v>
      </c>
    </row>
    <row r="940" spans="1:31" x14ac:dyDescent="0.2">
      <c r="A940" s="9">
        <v>2008566</v>
      </c>
      <c r="C940" t="s">
        <v>2713</v>
      </c>
      <c r="D940" t="s">
        <v>2714</v>
      </c>
      <c r="E940" t="s">
        <v>2715</v>
      </c>
      <c r="F940" t="s">
        <v>2715</v>
      </c>
      <c r="G940" t="s">
        <v>639</v>
      </c>
      <c r="H940" t="s">
        <v>684</v>
      </c>
      <c r="I940" t="s">
        <v>1282</v>
      </c>
      <c r="J940" t="s">
        <v>686</v>
      </c>
      <c r="K940" t="s">
        <v>54</v>
      </c>
      <c r="L940" s="4">
        <v>44574</v>
      </c>
      <c r="M940" s="4">
        <v>46400</v>
      </c>
      <c r="N940">
        <v>0.30000001192092896</v>
      </c>
      <c r="P940">
        <v>0.30000001192092896</v>
      </c>
      <c r="AC940">
        <v>2</v>
      </c>
      <c r="AE940">
        <v>1</v>
      </c>
    </row>
    <row r="941" spans="1:31" x14ac:dyDescent="0.2">
      <c r="A941" s="9">
        <v>2005163</v>
      </c>
      <c r="C941" t="s">
        <v>2718</v>
      </c>
      <c r="D941" t="s">
        <v>1284</v>
      </c>
      <c r="E941" t="s">
        <v>2719</v>
      </c>
      <c r="F941" t="s">
        <v>2719</v>
      </c>
      <c r="G941" t="s">
        <v>639</v>
      </c>
      <c r="H941" t="s">
        <v>684</v>
      </c>
      <c r="I941" t="s">
        <v>1282</v>
      </c>
      <c r="J941" t="s">
        <v>686</v>
      </c>
      <c r="K941" t="s">
        <v>54</v>
      </c>
      <c r="L941" s="4">
        <v>44571</v>
      </c>
      <c r="M941" s="4">
        <v>46397</v>
      </c>
      <c r="N941">
        <v>0.30000001192092896</v>
      </c>
      <c r="O941">
        <v>7.0000000298023224E-2</v>
      </c>
      <c r="P941">
        <v>0.5</v>
      </c>
      <c r="AE941">
        <v>1.1000000000000001</v>
      </c>
    </row>
    <row r="942" spans="1:31" x14ac:dyDescent="0.2">
      <c r="A942" s="9">
        <v>2008416</v>
      </c>
      <c r="C942" t="s">
        <v>2720</v>
      </c>
      <c r="D942" t="s">
        <v>2721</v>
      </c>
      <c r="E942" t="s">
        <v>2722</v>
      </c>
      <c r="F942" t="s">
        <v>2722</v>
      </c>
      <c r="G942" t="s">
        <v>639</v>
      </c>
      <c r="H942" t="s">
        <v>639</v>
      </c>
      <c r="I942" t="s">
        <v>1282</v>
      </c>
      <c r="J942" t="s">
        <v>729</v>
      </c>
      <c r="K942" t="s">
        <v>54</v>
      </c>
      <c r="L942" s="4">
        <v>44567</v>
      </c>
      <c r="M942" s="4">
        <v>46393</v>
      </c>
      <c r="AC942">
        <v>2</v>
      </c>
      <c r="AE942">
        <v>1</v>
      </c>
    </row>
    <row r="943" spans="1:31" x14ac:dyDescent="0.2">
      <c r="A943" s="9">
        <v>2008420</v>
      </c>
      <c r="C943" t="s">
        <v>2723</v>
      </c>
      <c r="D943" t="s">
        <v>2724</v>
      </c>
      <c r="E943" t="s">
        <v>2722</v>
      </c>
      <c r="F943" t="s">
        <v>2722</v>
      </c>
      <c r="G943" t="s">
        <v>639</v>
      </c>
      <c r="H943" t="s">
        <v>639</v>
      </c>
      <c r="I943" t="s">
        <v>1282</v>
      </c>
      <c r="J943" t="s">
        <v>729</v>
      </c>
      <c r="K943" t="s">
        <v>54</v>
      </c>
      <c r="L943" s="4">
        <v>44567</v>
      </c>
      <c r="M943" s="4">
        <v>46393</v>
      </c>
      <c r="AC943">
        <v>2</v>
      </c>
      <c r="AE943">
        <v>1</v>
      </c>
    </row>
    <row r="944" spans="1:31" x14ac:dyDescent="0.2">
      <c r="A944" s="9">
        <v>2010722</v>
      </c>
      <c r="C944" t="s">
        <v>2725</v>
      </c>
      <c r="D944" t="s">
        <v>2726</v>
      </c>
      <c r="E944" t="s">
        <v>2727</v>
      </c>
      <c r="F944" t="s">
        <v>2727</v>
      </c>
      <c r="G944" t="s">
        <v>639</v>
      </c>
      <c r="H944" t="s">
        <v>639</v>
      </c>
      <c r="I944" t="s">
        <v>1282</v>
      </c>
      <c r="J944" t="s">
        <v>729</v>
      </c>
      <c r="K944" t="s">
        <v>54</v>
      </c>
      <c r="L944" s="4">
        <v>44566</v>
      </c>
      <c r="M944" s="4">
        <v>46392</v>
      </c>
      <c r="AC944">
        <v>10</v>
      </c>
      <c r="AE944">
        <v>1</v>
      </c>
    </row>
    <row r="945" spans="1:31" x14ac:dyDescent="0.2">
      <c r="A945" s="9">
        <v>2010332</v>
      </c>
      <c r="B945">
        <v>5307</v>
      </c>
      <c r="C945" t="s">
        <v>2728</v>
      </c>
      <c r="D945" t="s">
        <v>2729</v>
      </c>
      <c r="E945" t="s">
        <v>2730</v>
      </c>
      <c r="F945" t="s">
        <v>2731</v>
      </c>
      <c r="G945" t="s">
        <v>639</v>
      </c>
      <c r="H945" t="s">
        <v>639</v>
      </c>
      <c r="I945" t="s">
        <v>2732</v>
      </c>
      <c r="J945" t="s">
        <v>729</v>
      </c>
      <c r="K945" t="s">
        <v>54</v>
      </c>
      <c r="L945" s="4">
        <v>2</v>
      </c>
      <c r="M945" s="4">
        <v>46387</v>
      </c>
      <c r="N945">
        <v>1</v>
      </c>
      <c r="R945">
        <v>4</v>
      </c>
      <c r="AE945">
        <v>1.1000000000000001</v>
      </c>
    </row>
    <row r="946" spans="1:31" x14ac:dyDescent="0.2">
      <c r="A946" s="9">
        <v>2010250</v>
      </c>
      <c r="B946">
        <v>5316</v>
      </c>
      <c r="C946" t="s">
        <v>2733</v>
      </c>
      <c r="D946" t="s">
        <v>2734</v>
      </c>
      <c r="E946" t="s">
        <v>989</v>
      </c>
      <c r="F946" t="s">
        <v>989</v>
      </c>
      <c r="G946" t="s">
        <v>639</v>
      </c>
      <c r="H946" t="s">
        <v>639</v>
      </c>
      <c r="I946" t="s">
        <v>2732</v>
      </c>
      <c r="J946" t="s">
        <v>729</v>
      </c>
      <c r="K946" t="s">
        <v>54</v>
      </c>
      <c r="L946" s="4">
        <v>2</v>
      </c>
      <c r="M946" s="4">
        <v>46387</v>
      </c>
      <c r="N946">
        <v>10</v>
      </c>
      <c r="AE946">
        <v>1.1000000000000001</v>
      </c>
    </row>
    <row r="947" spans="1:31" x14ac:dyDescent="0.2">
      <c r="A947" s="9">
        <v>2010245</v>
      </c>
      <c r="B947">
        <v>5312</v>
      </c>
      <c r="C947" t="s">
        <v>2735</v>
      </c>
      <c r="D947" t="s">
        <v>2736</v>
      </c>
      <c r="E947" t="s">
        <v>989</v>
      </c>
      <c r="F947" t="s">
        <v>989</v>
      </c>
      <c r="G947" t="s">
        <v>639</v>
      </c>
      <c r="H947" t="s">
        <v>639</v>
      </c>
      <c r="I947" t="s">
        <v>2732</v>
      </c>
      <c r="J947" t="s">
        <v>729</v>
      </c>
      <c r="K947" t="s">
        <v>54</v>
      </c>
      <c r="L947" s="4">
        <v>2</v>
      </c>
      <c r="M947" s="4">
        <v>46387</v>
      </c>
      <c r="AE947">
        <v>1.1000000000000001</v>
      </c>
    </row>
    <row r="948" spans="1:31" x14ac:dyDescent="0.2">
      <c r="A948" s="9">
        <v>2010249</v>
      </c>
      <c r="B948">
        <v>5315</v>
      </c>
      <c r="C948" t="s">
        <v>2737</v>
      </c>
      <c r="D948" t="s">
        <v>2738</v>
      </c>
      <c r="E948" t="s">
        <v>989</v>
      </c>
      <c r="F948" t="s">
        <v>989</v>
      </c>
      <c r="G948" t="s">
        <v>639</v>
      </c>
      <c r="H948" t="s">
        <v>639</v>
      </c>
      <c r="I948" t="s">
        <v>2732</v>
      </c>
      <c r="J948" t="s">
        <v>729</v>
      </c>
      <c r="K948" t="s">
        <v>54</v>
      </c>
      <c r="L948" s="4">
        <v>2</v>
      </c>
      <c r="M948" s="4">
        <v>46387</v>
      </c>
      <c r="AE948">
        <v>1.1000000000000001</v>
      </c>
    </row>
    <row r="949" spans="1:31" x14ac:dyDescent="0.2">
      <c r="A949" s="9">
        <v>2010248</v>
      </c>
      <c r="B949">
        <v>5314</v>
      </c>
      <c r="C949" t="s">
        <v>2739</v>
      </c>
      <c r="D949" t="s">
        <v>2740</v>
      </c>
      <c r="E949" t="s">
        <v>989</v>
      </c>
      <c r="F949" t="s">
        <v>989</v>
      </c>
      <c r="G949" t="s">
        <v>639</v>
      </c>
      <c r="H949" t="s">
        <v>639</v>
      </c>
      <c r="I949" t="s">
        <v>2732</v>
      </c>
      <c r="J949" t="s">
        <v>729</v>
      </c>
      <c r="K949" t="s">
        <v>54</v>
      </c>
      <c r="L949" s="4">
        <v>2</v>
      </c>
      <c r="M949" s="4">
        <v>46387</v>
      </c>
      <c r="AE949">
        <v>1.1000000000000001</v>
      </c>
    </row>
    <row r="950" spans="1:31" x14ac:dyDescent="0.2">
      <c r="A950" s="9">
        <v>2010553</v>
      </c>
      <c r="B950">
        <v>5304</v>
      </c>
      <c r="C950" t="s">
        <v>2741</v>
      </c>
      <c r="D950" t="s">
        <v>2742</v>
      </c>
      <c r="E950" t="s">
        <v>2743</v>
      </c>
      <c r="F950" t="s">
        <v>2743</v>
      </c>
      <c r="G950" t="s">
        <v>639</v>
      </c>
      <c r="H950" t="s">
        <v>639</v>
      </c>
      <c r="I950" t="s">
        <v>2732</v>
      </c>
      <c r="J950" t="s">
        <v>729</v>
      </c>
      <c r="K950" t="s">
        <v>54</v>
      </c>
      <c r="L950" s="4">
        <v>2</v>
      </c>
      <c r="M950" s="4">
        <v>46387</v>
      </c>
      <c r="R950">
        <v>0.80000001192092896</v>
      </c>
      <c r="AE950">
        <v>1.1000000000000001</v>
      </c>
    </row>
    <row r="951" spans="1:31" x14ac:dyDescent="0.2">
      <c r="A951" s="9">
        <v>2010555</v>
      </c>
      <c r="B951">
        <v>5305</v>
      </c>
      <c r="C951" t="s">
        <v>2744</v>
      </c>
      <c r="D951" t="s">
        <v>2745</v>
      </c>
      <c r="E951" t="s">
        <v>2743</v>
      </c>
      <c r="F951" t="s">
        <v>2743</v>
      </c>
      <c r="G951" t="s">
        <v>639</v>
      </c>
      <c r="H951" t="s">
        <v>639</v>
      </c>
      <c r="I951" t="s">
        <v>2732</v>
      </c>
      <c r="J951" t="s">
        <v>729</v>
      </c>
      <c r="K951" t="s">
        <v>54</v>
      </c>
      <c r="L951" s="4">
        <v>2</v>
      </c>
      <c r="M951" s="4">
        <v>46387</v>
      </c>
      <c r="AE951">
        <v>1.1000000000000001</v>
      </c>
    </row>
    <row r="952" spans="1:31" x14ac:dyDescent="0.2">
      <c r="A952" s="9">
        <v>2010243</v>
      </c>
      <c r="B952">
        <v>5310</v>
      </c>
      <c r="C952" t="s">
        <v>2746</v>
      </c>
      <c r="D952" t="s">
        <v>2747</v>
      </c>
      <c r="E952" t="s">
        <v>989</v>
      </c>
      <c r="F952" t="s">
        <v>989</v>
      </c>
      <c r="G952" t="s">
        <v>639</v>
      </c>
      <c r="H952" t="s">
        <v>639</v>
      </c>
      <c r="I952" t="s">
        <v>2732</v>
      </c>
      <c r="J952" t="s">
        <v>729</v>
      </c>
      <c r="K952" t="s">
        <v>54</v>
      </c>
      <c r="L952" s="4">
        <v>2</v>
      </c>
      <c r="M952" s="4">
        <v>46387</v>
      </c>
      <c r="AE952">
        <v>1.1000000000000001</v>
      </c>
    </row>
    <row r="953" spans="1:31" x14ac:dyDescent="0.2">
      <c r="A953" s="9">
        <v>2010771</v>
      </c>
      <c r="B953">
        <v>5404</v>
      </c>
      <c r="C953" t="s">
        <v>2748</v>
      </c>
      <c r="D953" t="s">
        <v>2749</v>
      </c>
      <c r="E953" t="s">
        <v>2750</v>
      </c>
      <c r="F953" t="s">
        <v>2750</v>
      </c>
      <c r="G953" t="s">
        <v>639</v>
      </c>
      <c r="H953" t="s">
        <v>684</v>
      </c>
      <c r="I953" t="s">
        <v>2732</v>
      </c>
      <c r="J953" t="s">
        <v>694</v>
      </c>
      <c r="K953" t="s">
        <v>53</v>
      </c>
      <c r="L953" s="4">
        <v>2</v>
      </c>
      <c r="M953" s="4">
        <v>46387</v>
      </c>
      <c r="N953">
        <v>0.30000001192092896</v>
      </c>
      <c r="AC953">
        <v>13.1</v>
      </c>
    </row>
    <row r="954" spans="1:31" x14ac:dyDescent="0.2">
      <c r="A954" s="9">
        <v>2010171</v>
      </c>
      <c r="B954">
        <v>5270</v>
      </c>
      <c r="C954" t="s">
        <v>2751</v>
      </c>
      <c r="D954" t="s">
        <v>2752</v>
      </c>
      <c r="E954" t="s">
        <v>2473</v>
      </c>
      <c r="F954" t="s">
        <v>2473</v>
      </c>
      <c r="G954" t="s">
        <v>639</v>
      </c>
      <c r="H954" t="s">
        <v>639</v>
      </c>
      <c r="I954" t="s">
        <v>2732</v>
      </c>
      <c r="J954" t="s">
        <v>729</v>
      </c>
      <c r="K954" t="s">
        <v>53</v>
      </c>
      <c r="L954" s="4">
        <v>2</v>
      </c>
      <c r="M954" s="4">
        <v>46387</v>
      </c>
      <c r="AE954">
        <v>1</v>
      </c>
    </row>
    <row r="955" spans="1:31" x14ac:dyDescent="0.2">
      <c r="A955" s="9">
        <v>2010631</v>
      </c>
      <c r="B955">
        <v>5269</v>
      </c>
      <c r="C955" t="s">
        <v>2753</v>
      </c>
      <c r="D955" t="s">
        <v>2754</v>
      </c>
      <c r="E955" t="s">
        <v>2755</v>
      </c>
      <c r="F955" t="s">
        <v>2755</v>
      </c>
      <c r="G955" t="s">
        <v>639</v>
      </c>
      <c r="H955" t="s">
        <v>639</v>
      </c>
      <c r="I955" t="s">
        <v>2732</v>
      </c>
      <c r="J955" t="s">
        <v>729</v>
      </c>
      <c r="K955" t="s">
        <v>53</v>
      </c>
      <c r="L955" s="4">
        <v>2</v>
      </c>
      <c r="M955" s="4">
        <v>46387</v>
      </c>
      <c r="AE955">
        <v>1</v>
      </c>
    </row>
    <row r="956" spans="1:31" x14ac:dyDescent="0.2">
      <c r="A956" s="9">
        <v>2004650</v>
      </c>
      <c r="B956">
        <v>1331</v>
      </c>
      <c r="C956" t="s">
        <v>2756</v>
      </c>
      <c r="D956" t="s">
        <v>2757</v>
      </c>
      <c r="E956" t="s">
        <v>2758</v>
      </c>
      <c r="F956" t="s">
        <v>2758</v>
      </c>
      <c r="G956" t="s">
        <v>639</v>
      </c>
      <c r="H956" t="s">
        <v>639</v>
      </c>
      <c r="I956" t="s">
        <v>2732</v>
      </c>
      <c r="J956" t="s">
        <v>729</v>
      </c>
      <c r="K956" t="s">
        <v>54</v>
      </c>
      <c r="L956" s="4">
        <v>40008</v>
      </c>
      <c r="M956" s="4">
        <v>46387</v>
      </c>
      <c r="AC956">
        <v>30</v>
      </c>
      <c r="AE956">
        <v>1</v>
      </c>
    </row>
    <row r="957" spans="1:31" x14ac:dyDescent="0.2">
      <c r="A957" s="9">
        <v>2008226</v>
      </c>
      <c r="B957">
        <v>4304</v>
      </c>
      <c r="C957" t="s">
        <v>2759</v>
      </c>
      <c r="D957" t="s">
        <v>2760</v>
      </c>
      <c r="E957" t="s">
        <v>2761</v>
      </c>
      <c r="F957" t="s">
        <v>2761</v>
      </c>
      <c r="G957" t="s">
        <v>639</v>
      </c>
      <c r="H957" t="s">
        <v>684</v>
      </c>
      <c r="I957" t="s">
        <v>2732</v>
      </c>
      <c r="J957" t="s">
        <v>686</v>
      </c>
      <c r="K957" t="s">
        <v>54</v>
      </c>
      <c r="L957" s="4">
        <v>2</v>
      </c>
      <c r="M957" s="4">
        <v>46387</v>
      </c>
      <c r="N957">
        <v>0.30000001192092896</v>
      </c>
      <c r="AC957">
        <v>1</v>
      </c>
      <c r="AE957">
        <v>1</v>
      </c>
    </row>
    <row r="958" spans="1:31" x14ac:dyDescent="0.2">
      <c r="A958" s="9">
        <v>2008826</v>
      </c>
      <c r="B958">
        <v>4554</v>
      </c>
      <c r="C958" t="s">
        <v>2762</v>
      </c>
      <c r="D958" t="s">
        <v>2763</v>
      </c>
      <c r="E958" t="s">
        <v>2764</v>
      </c>
      <c r="F958" t="s">
        <v>2764</v>
      </c>
      <c r="G958" t="s">
        <v>639</v>
      </c>
      <c r="H958" t="s">
        <v>684</v>
      </c>
      <c r="I958" t="s">
        <v>2732</v>
      </c>
      <c r="J958" t="s">
        <v>686</v>
      </c>
      <c r="K958" t="s">
        <v>54</v>
      </c>
      <c r="L958" s="4">
        <v>2</v>
      </c>
      <c r="M958" s="4">
        <v>46387</v>
      </c>
      <c r="N958">
        <v>0.30000001192092896</v>
      </c>
      <c r="AC958">
        <v>3</v>
      </c>
      <c r="AE958">
        <v>1</v>
      </c>
    </row>
    <row r="959" spans="1:31" x14ac:dyDescent="0.2">
      <c r="A959" s="9">
        <v>2010562</v>
      </c>
      <c r="B959">
        <v>5308</v>
      </c>
      <c r="C959" t="s">
        <v>2765</v>
      </c>
      <c r="D959" t="s">
        <v>2766</v>
      </c>
      <c r="E959" t="s">
        <v>2767</v>
      </c>
      <c r="F959" t="s">
        <v>2767</v>
      </c>
      <c r="G959" t="s">
        <v>639</v>
      </c>
      <c r="H959" t="s">
        <v>639</v>
      </c>
      <c r="I959" t="s">
        <v>2732</v>
      </c>
      <c r="J959" t="s">
        <v>729</v>
      </c>
      <c r="K959" t="s">
        <v>54</v>
      </c>
      <c r="L959" s="4">
        <v>2</v>
      </c>
      <c r="M959" s="4">
        <v>46387</v>
      </c>
      <c r="N959">
        <v>0.30000001192092896</v>
      </c>
      <c r="P959">
        <v>0.20000000298023224</v>
      </c>
      <c r="AE959">
        <v>1.1000000000000001</v>
      </c>
    </row>
    <row r="960" spans="1:31" x14ac:dyDescent="0.2">
      <c r="A960" s="9">
        <v>2010556</v>
      </c>
      <c r="B960">
        <v>5306</v>
      </c>
      <c r="C960" t="s">
        <v>2768</v>
      </c>
      <c r="D960" t="s">
        <v>2769</v>
      </c>
      <c r="E960" t="s">
        <v>2743</v>
      </c>
      <c r="F960" t="s">
        <v>2743</v>
      </c>
      <c r="G960" t="s">
        <v>639</v>
      </c>
      <c r="H960" t="s">
        <v>639</v>
      </c>
      <c r="I960" t="s">
        <v>2732</v>
      </c>
      <c r="J960" t="s">
        <v>729</v>
      </c>
      <c r="K960" t="s">
        <v>54</v>
      </c>
      <c r="L960" s="4">
        <v>2</v>
      </c>
      <c r="M960" s="4">
        <v>46387</v>
      </c>
      <c r="P960">
        <v>0.40000000596046448</v>
      </c>
      <c r="AE960">
        <v>1.1000000000000001</v>
      </c>
    </row>
    <row r="961" spans="1:31" x14ac:dyDescent="0.2">
      <c r="A961" s="9">
        <v>2010780</v>
      </c>
      <c r="B961">
        <v>5405</v>
      </c>
      <c r="C961" t="s">
        <v>2770</v>
      </c>
      <c r="D961" t="s">
        <v>2771</v>
      </c>
      <c r="E961" t="s">
        <v>2772</v>
      </c>
      <c r="F961" t="s">
        <v>2772</v>
      </c>
      <c r="G961" t="s">
        <v>639</v>
      </c>
      <c r="H961" t="s">
        <v>639</v>
      </c>
      <c r="I961" t="s">
        <v>2732</v>
      </c>
      <c r="J961" t="s">
        <v>729</v>
      </c>
      <c r="K961" t="s">
        <v>54</v>
      </c>
      <c r="L961" s="4">
        <v>2</v>
      </c>
      <c r="M961" s="4">
        <v>46387</v>
      </c>
    </row>
    <row r="962" spans="1:31" x14ac:dyDescent="0.2">
      <c r="A962" s="9">
        <v>2008514</v>
      </c>
      <c r="B962">
        <v>4424</v>
      </c>
      <c r="C962" t="s">
        <v>2773</v>
      </c>
      <c r="D962" t="s">
        <v>2774</v>
      </c>
      <c r="E962" t="s">
        <v>2775</v>
      </c>
      <c r="F962" t="s">
        <v>2775</v>
      </c>
      <c r="G962" t="s">
        <v>639</v>
      </c>
      <c r="H962" t="s">
        <v>639</v>
      </c>
      <c r="I962" t="s">
        <v>2732</v>
      </c>
      <c r="J962" t="s">
        <v>641</v>
      </c>
      <c r="K962" t="s">
        <v>54</v>
      </c>
      <c r="L962" s="4">
        <v>2</v>
      </c>
      <c r="M962" s="4">
        <v>46387</v>
      </c>
      <c r="N962">
        <v>4</v>
      </c>
      <c r="O962">
        <v>13</v>
      </c>
      <c r="T962">
        <v>20</v>
      </c>
      <c r="V962">
        <v>2.5</v>
      </c>
      <c r="AE962">
        <v>1</v>
      </c>
    </row>
    <row r="963" spans="1:31" x14ac:dyDescent="0.2">
      <c r="A963" s="9">
        <v>2010242</v>
      </c>
      <c r="B963">
        <v>5309</v>
      </c>
      <c r="C963" t="s">
        <v>2776</v>
      </c>
      <c r="D963" t="s">
        <v>2777</v>
      </c>
      <c r="E963" t="s">
        <v>989</v>
      </c>
      <c r="F963" t="s">
        <v>989</v>
      </c>
      <c r="G963" t="s">
        <v>639</v>
      </c>
      <c r="H963" t="s">
        <v>639</v>
      </c>
      <c r="I963" t="s">
        <v>2732</v>
      </c>
      <c r="J963" t="s">
        <v>729</v>
      </c>
      <c r="K963" t="s">
        <v>54</v>
      </c>
      <c r="L963" s="4">
        <v>2</v>
      </c>
      <c r="M963" s="4">
        <v>46387</v>
      </c>
      <c r="AE963">
        <v>1.1000000000000001</v>
      </c>
    </row>
    <row r="964" spans="1:31" x14ac:dyDescent="0.2">
      <c r="A964" s="9">
        <v>2010246</v>
      </c>
      <c r="B964">
        <v>5313</v>
      </c>
      <c r="C964" t="s">
        <v>2778</v>
      </c>
      <c r="D964" t="s">
        <v>2779</v>
      </c>
      <c r="E964" t="s">
        <v>989</v>
      </c>
      <c r="F964" t="s">
        <v>989</v>
      </c>
      <c r="G964" t="s">
        <v>639</v>
      </c>
      <c r="H964" t="s">
        <v>639</v>
      </c>
      <c r="I964" t="s">
        <v>2732</v>
      </c>
      <c r="J964" t="s">
        <v>729</v>
      </c>
      <c r="K964" t="s">
        <v>54</v>
      </c>
      <c r="L964" s="4">
        <v>2</v>
      </c>
      <c r="M964" s="4">
        <v>46387</v>
      </c>
      <c r="AE964">
        <v>1.1000000000000001</v>
      </c>
    </row>
    <row r="965" spans="1:31" x14ac:dyDescent="0.2">
      <c r="A965" s="9">
        <v>2010244</v>
      </c>
      <c r="B965">
        <v>5311</v>
      </c>
      <c r="C965" t="s">
        <v>2780</v>
      </c>
      <c r="D965" t="s">
        <v>2781</v>
      </c>
      <c r="E965" t="s">
        <v>989</v>
      </c>
      <c r="F965" t="s">
        <v>989</v>
      </c>
      <c r="G965" t="s">
        <v>639</v>
      </c>
      <c r="H965" t="s">
        <v>639</v>
      </c>
      <c r="I965" t="s">
        <v>2732</v>
      </c>
      <c r="J965" t="s">
        <v>729</v>
      </c>
      <c r="K965" t="s">
        <v>54</v>
      </c>
      <c r="L965" s="4">
        <v>2</v>
      </c>
      <c r="M965" s="4">
        <v>46387</v>
      </c>
      <c r="AE965">
        <v>1.1000000000000001</v>
      </c>
    </row>
    <row r="966" spans="1:31" x14ac:dyDescent="0.2">
      <c r="A966" s="9">
        <v>2010451</v>
      </c>
      <c r="B966">
        <v>5268</v>
      </c>
      <c r="C966" t="s">
        <v>2782</v>
      </c>
      <c r="D966" t="s">
        <v>2783</v>
      </c>
      <c r="E966" t="s">
        <v>2784</v>
      </c>
      <c r="F966" t="s">
        <v>2784</v>
      </c>
      <c r="G966" t="s">
        <v>639</v>
      </c>
      <c r="H966" t="s">
        <v>639</v>
      </c>
      <c r="I966" t="s">
        <v>2732</v>
      </c>
      <c r="J966" t="s">
        <v>729</v>
      </c>
      <c r="K966" t="s">
        <v>54</v>
      </c>
      <c r="L966" s="4">
        <v>2</v>
      </c>
      <c r="M966" s="4">
        <v>46387</v>
      </c>
      <c r="AE966">
        <v>1.1000000000000001</v>
      </c>
    </row>
    <row r="967" spans="1:31" x14ac:dyDescent="0.2">
      <c r="A967" s="9">
        <v>2008725</v>
      </c>
      <c r="B967">
        <v>4476</v>
      </c>
      <c r="C967" t="s">
        <v>2785</v>
      </c>
      <c r="D967" t="s">
        <v>2786</v>
      </c>
      <c r="E967" t="s">
        <v>2787</v>
      </c>
      <c r="F967" t="s">
        <v>2787</v>
      </c>
      <c r="G967" t="s">
        <v>639</v>
      </c>
      <c r="H967" t="s">
        <v>684</v>
      </c>
      <c r="I967" t="s">
        <v>2732</v>
      </c>
      <c r="J967" t="s">
        <v>694</v>
      </c>
      <c r="K967" t="s">
        <v>53</v>
      </c>
      <c r="L967" s="4">
        <v>2</v>
      </c>
      <c r="M967" s="4">
        <v>46387</v>
      </c>
      <c r="N967">
        <v>0.60000002384185791</v>
      </c>
      <c r="AC967">
        <v>14.9</v>
      </c>
      <c r="AE967">
        <v>1</v>
      </c>
    </row>
    <row r="968" spans="1:31" x14ac:dyDescent="0.2">
      <c r="A968" s="9">
        <v>2001028</v>
      </c>
      <c r="B968">
        <v>1317</v>
      </c>
      <c r="C968" t="s">
        <v>2788</v>
      </c>
      <c r="D968" t="s">
        <v>2789</v>
      </c>
      <c r="E968" t="s">
        <v>2758</v>
      </c>
      <c r="F968" t="s">
        <v>2758</v>
      </c>
      <c r="G968" t="s">
        <v>639</v>
      </c>
      <c r="H968" t="s">
        <v>639</v>
      </c>
      <c r="I968" t="s">
        <v>2732</v>
      </c>
      <c r="J968" t="s">
        <v>729</v>
      </c>
      <c r="K968" t="s">
        <v>53</v>
      </c>
      <c r="L968" s="4">
        <v>40008</v>
      </c>
      <c r="M968" s="4">
        <v>46387</v>
      </c>
      <c r="N968">
        <v>0</v>
      </c>
      <c r="O968">
        <v>0</v>
      </c>
      <c r="P968">
        <v>0</v>
      </c>
      <c r="Q968">
        <v>0</v>
      </c>
      <c r="R968">
        <v>0</v>
      </c>
      <c r="T968">
        <v>0</v>
      </c>
      <c r="AC968">
        <v>40</v>
      </c>
      <c r="AE968">
        <v>1</v>
      </c>
    </row>
    <row r="969" spans="1:31" x14ac:dyDescent="0.2">
      <c r="A969" s="9">
        <v>2008726</v>
      </c>
      <c r="B969">
        <v>4502</v>
      </c>
      <c r="C969" t="s">
        <v>2790</v>
      </c>
      <c r="D969" t="s">
        <v>2791</v>
      </c>
      <c r="E969" t="s">
        <v>2792</v>
      </c>
      <c r="F969" t="s">
        <v>2792</v>
      </c>
      <c r="G969" t="s">
        <v>639</v>
      </c>
      <c r="H969" t="s">
        <v>639</v>
      </c>
      <c r="I969" t="s">
        <v>2732</v>
      </c>
      <c r="J969" t="s">
        <v>647</v>
      </c>
      <c r="K969" t="s">
        <v>53</v>
      </c>
      <c r="L969" s="4">
        <v>2</v>
      </c>
      <c r="M969" s="4">
        <v>46387</v>
      </c>
      <c r="Q969">
        <v>50</v>
      </c>
      <c r="AE969">
        <v>1</v>
      </c>
    </row>
    <row r="970" spans="1:31" x14ac:dyDescent="0.2">
      <c r="A970" s="9">
        <v>2010779</v>
      </c>
      <c r="B970">
        <v>5402</v>
      </c>
      <c r="C970" t="s">
        <v>2793</v>
      </c>
      <c r="D970" t="s">
        <v>2794</v>
      </c>
      <c r="E970" t="s">
        <v>1007</v>
      </c>
      <c r="F970" t="s">
        <v>2795</v>
      </c>
      <c r="G970" t="s">
        <v>639</v>
      </c>
      <c r="H970" t="s">
        <v>684</v>
      </c>
      <c r="I970" t="s">
        <v>2732</v>
      </c>
      <c r="J970" t="s">
        <v>694</v>
      </c>
      <c r="K970" t="s">
        <v>53</v>
      </c>
      <c r="L970" s="4">
        <v>2</v>
      </c>
      <c r="M970" s="4">
        <v>46387</v>
      </c>
      <c r="N970">
        <v>1.0499999523162842</v>
      </c>
      <c r="O970">
        <v>1.309999942779541</v>
      </c>
      <c r="P970">
        <v>0.62999999523162842</v>
      </c>
      <c r="AC970">
        <v>13.1</v>
      </c>
      <c r="AE970">
        <v>1</v>
      </c>
    </row>
    <row r="971" spans="1:31" x14ac:dyDescent="0.2">
      <c r="A971" s="9">
        <v>2001055</v>
      </c>
      <c r="B971">
        <v>1316</v>
      </c>
      <c r="C971" t="s">
        <v>2796</v>
      </c>
      <c r="D971" t="s">
        <v>2797</v>
      </c>
      <c r="E971" t="s">
        <v>2758</v>
      </c>
      <c r="F971" t="s">
        <v>2758</v>
      </c>
      <c r="G971" t="s">
        <v>639</v>
      </c>
      <c r="H971" t="s">
        <v>639</v>
      </c>
      <c r="I971" t="s">
        <v>2732</v>
      </c>
      <c r="J971" t="s">
        <v>729</v>
      </c>
      <c r="K971" t="s">
        <v>54</v>
      </c>
      <c r="L971" s="4">
        <v>40008</v>
      </c>
      <c r="M971" s="4">
        <v>46387</v>
      </c>
      <c r="AC971">
        <v>25</v>
      </c>
      <c r="AE971">
        <v>1</v>
      </c>
    </row>
    <row r="972" spans="1:31" x14ac:dyDescent="0.2">
      <c r="A972" s="9">
        <v>2010598</v>
      </c>
      <c r="B972">
        <v>5274</v>
      </c>
      <c r="C972" t="s">
        <v>2798</v>
      </c>
      <c r="D972" t="s">
        <v>2799</v>
      </c>
      <c r="E972" t="s">
        <v>1540</v>
      </c>
      <c r="F972" t="s">
        <v>1540</v>
      </c>
      <c r="G972" t="s">
        <v>639</v>
      </c>
      <c r="H972" t="s">
        <v>639</v>
      </c>
      <c r="I972" t="s">
        <v>2732</v>
      </c>
      <c r="J972" t="s">
        <v>641</v>
      </c>
      <c r="K972" t="s">
        <v>53</v>
      </c>
      <c r="L972" s="4">
        <v>2</v>
      </c>
      <c r="M972" s="4">
        <v>46387</v>
      </c>
      <c r="N972">
        <v>13</v>
      </c>
      <c r="Q972">
        <v>4.5</v>
      </c>
      <c r="T972">
        <v>11.5</v>
      </c>
      <c r="AE972">
        <v>1</v>
      </c>
    </row>
    <row r="973" spans="1:31" x14ac:dyDescent="0.2">
      <c r="A973" s="9">
        <v>2010706</v>
      </c>
      <c r="C973" t="s">
        <v>2800</v>
      </c>
      <c r="D973" t="s">
        <v>1284</v>
      </c>
      <c r="E973" t="s">
        <v>2801</v>
      </c>
      <c r="F973" t="s">
        <v>2801</v>
      </c>
      <c r="G973" t="s">
        <v>639</v>
      </c>
      <c r="H973" t="s">
        <v>684</v>
      </c>
      <c r="I973" t="s">
        <v>1282</v>
      </c>
      <c r="J973" t="s">
        <v>686</v>
      </c>
      <c r="K973" t="s">
        <v>54</v>
      </c>
      <c r="L973" s="4">
        <v>44545</v>
      </c>
      <c r="M973" s="4">
        <v>46371</v>
      </c>
      <c r="N973">
        <v>0.30000001192092896</v>
      </c>
      <c r="O973">
        <v>5.000000074505806E-2</v>
      </c>
      <c r="P973">
        <v>0.30000001192092896</v>
      </c>
      <c r="AC973">
        <v>3</v>
      </c>
      <c r="AE973">
        <v>1.01</v>
      </c>
    </row>
    <row r="974" spans="1:31" x14ac:dyDescent="0.2">
      <c r="A974" s="9">
        <v>2010718</v>
      </c>
      <c r="C974" t="s">
        <v>2802</v>
      </c>
      <c r="D974" t="s">
        <v>2803</v>
      </c>
      <c r="E974" t="s">
        <v>1641</v>
      </c>
      <c r="F974" t="s">
        <v>1641</v>
      </c>
      <c r="G974" t="s">
        <v>639</v>
      </c>
      <c r="H974" t="s">
        <v>639</v>
      </c>
      <c r="I974" t="s">
        <v>1282</v>
      </c>
      <c r="J974" t="s">
        <v>729</v>
      </c>
      <c r="K974" t="s">
        <v>54</v>
      </c>
      <c r="L974" s="4">
        <v>44543</v>
      </c>
      <c r="M974" s="4">
        <v>46369</v>
      </c>
      <c r="AC974">
        <v>45</v>
      </c>
      <c r="AE974">
        <v>1</v>
      </c>
    </row>
    <row r="975" spans="1:31" x14ac:dyDescent="0.2">
      <c r="A975" s="9">
        <v>2008600</v>
      </c>
      <c r="C975" t="s">
        <v>2804</v>
      </c>
      <c r="D975" t="s">
        <v>1284</v>
      </c>
      <c r="E975" t="s">
        <v>2805</v>
      </c>
      <c r="F975" t="s">
        <v>2805</v>
      </c>
      <c r="G975" t="s">
        <v>639</v>
      </c>
      <c r="H975" t="s">
        <v>684</v>
      </c>
      <c r="I975" t="s">
        <v>1282</v>
      </c>
      <c r="J975" t="s">
        <v>686</v>
      </c>
      <c r="K975" t="s">
        <v>54</v>
      </c>
      <c r="L975" s="4">
        <v>44543</v>
      </c>
      <c r="M975" s="4">
        <v>46369</v>
      </c>
      <c r="N975">
        <v>0.5</v>
      </c>
      <c r="O975">
        <v>1.2000000476837158</v>
      </c>
      <c r="P975">
        <v>3.2000000476837158</v>
      </c>
      <c r="AE975">
        <v>1</v>
      </c>
    </row>
    <row r="976" spans="1:31" x14ac:dyDescent="0.2">
      <c r="A976" s="9">
        <v>2008601</v>
      </c>
      <c r="C976" t="s">
        <v>2806</v>
      </c>
      <c r="D976" t="s">
        <v>2807</v>
      </c>
      <c r="E976" t="s">
        <v>2805</v>
      </c>
      <c r="F976" t="s">
        <v>2805</v>
      </c>
      <c r="G976" t="s">
        <v>639</v>
      </c>
      <c r="H976" t="s">
        <v>684</v>
      </c>
      <c r="I976" t="s">
        <v>1282</v>
      </c>
      <c r="J976" t="s">
        <v>686</v>
      </c>
      <c r="K976" t="s">
        <v>54</v>
      </c>
      <c r="L976" s="4">
        <v>44543</v>
      </c>
      <c r="M976" s="4">
        <v>46369</v>
      </c>
      <c r="N976">
        <v>0.25999999046325684</v>
      </c>
      <c r="O976">
        <v>1.3999999761581421</v>
      </c>
      <c r="P976">
        <v>2.5</v>
      </c>
      <c r="AE976">
        <v>1</v>
      </c>
    </row>
    <row r="977" spans="1:31" x14ac:dyDescent="0.2">
      <c r="A977" s="9">
        <v>2008602</v>
      </c>
      <c r="C977" t="s">
        <v>2808</v>
      </c>
      <c r="D977" t="s">
        <v>2809</v>
      </c>
      <c r="E977" t="s">
        <v>2805</v>
      </c>
      <c r="F977" t="s">
        <v>2805</v>
      </c>
      <c r="G977" t="s">
        <v>639</v>
      </c>
      <c r="H977" t="s">
        <v>684</v>
      </c>
      <c r="I977" t="s">
        <v>1282</v>
      </c>
      <c r="J977" t="s">
        <v>694</v>
      </c>
      <c r="K977" t="s">
        <v>53</v>
      </c>
      <c r="L977" s="4">
        <v>44543</v>
      </c>
      <c r="M977" s="4">
        <v>46369</v>
      </c>
      <c r="N977">
        <v>0.51999998092651367</v>
      </c>
      <c r="O977">
        <v>0.20000000298023224</v>
      </c>
      <c r="P977">
        <v>0.37000000476837158</v>
      </c>
      <c r="AE977">
        <v>1</v>
      </c>
    </row>
    <row r="978" spans="1:31" x14ac:dyDescent="0.2">
      <c r="A978" s="9">
        <v>2010717</v>
      </c>
      <c r="C978" t="s">
        <v>2810</v>
      </c>
      <c r="D978" t="s">
        <v>2657</v>
      </c>
      <c r="E978" t="s">
        <v>2811</v>
      </c>
      <c r="F978" t="s">
        <v>2811</v>
      </c>
      <c r="G978" t="s">
        <v>639</v>
      </c>
      <c r="H978" t="s">
        <v>639</v>
      </c>
      <c r="I978" t="s">
        <v>1282</v>
      </c>
      <c r="J978" t="s">
        <v>729</v>
      </c>
      <c r="K978" t="s">
        <v>54</v>
      </c>
      <c r="L978" s="4">
        <v>44543</v>
      </c>
      <c r="M978" s="4">
        <v>46369</v>
      </c>
      <c r="AC978">
        <v>10</v>
      </c>
      <c r="AE978">
        <v>1</v>
      </c>
    </row>
    <row r="979" spans="1:31" x14ac:dyDescent="0.2">
      <c r="A979" s="9">
        <v>2009845</v>
      </c>
      <c r="C979" t="s">
        <v>2812</v>
      </c>
      <c r="D979" t="s">
        <v>2813</v>
      </c>
      <c r="E979" t="s">
        <v>2096</v>
      </c>
      <c r="F979" t="s">
        <v>2814</v>
      </c>
      <c r="G979" t="s">
        <v>639</v>
      </c>
      <c r="H979" t="s">
        <v>639</v>
      </c>
      <c r="I979" t="s">
        <v>1282</v>
      </c>
      <c r="J979" t="s">
        <v>641</v>
      </c>
      <c r="K979" t="s">
        <v>54</v>
      </c>
      <c r="L979" s="4">
        <v>44541</v>
      </c>
      <c r="M979" s="4">
        <v>46367</v>
      </c>
      <c r="N979">
        <v>28</v>
      </c>
      <c r="AE979">
        <v>1.1000000000000001</v>
      </c>
    </row>
    <row r="980" spans="1:31" x14ac:dyDescent="0.2">
      <c r="A980" s="9">
        <v>2010127</v>
      </c>
      <c r="C980" t="s">
        <v>2815</v>
      </c>
      <c r="D980" t="s">
        <v>2816</v>
      </c>
      <c r="E980" t="s">
        <v>2096</v>
      </c>
      <c r="F980" t="s">
        <v>2814</v>
      </c>
      <c r="G980" t="s">
        <v>639</v>
      </c>
      <c r="H980" t="s">
        <v>639</v>
      </c>
      <c r="I980" t="s">
        <v>1282</v>
      </c>
      <c r="J980" t="s">
        <v>641</v>
      </c>
      <c r="K980" t="s">
        <v>54</v>
      </c>
      <c r="L980" s="4">
        <v>44541</v>
      </c>
      <c r="M980" s="4">
        <v>46367</v>
      </c>
      <c r="N980">
        <v>23.200000762939453</v>
      </c>
      <c r="Y980">
        <v>1.1499999761581421</v>
      </c>
      <c r="AE980">
        <v>1.01</v>
      </c>
    </row>
    <row r="981" spans="1:31" x14ac:dyDescent="0.2">
      <c r="A981" s="9">
        <v>2007157</v>
      </c>
      <c r="C981" t="s">
        <v>2817</v>
      </c>
      <c r="D981" t="s">
        <v>1284</v>
      </c>
      <c r="E981" t="s">
        <v>2818</v>
      </c>
      <c r="F981" t="s">
        <v>2818</v>
      </c>
      <c r="G981" t="s">
        <v>639</v>
      </c>
      <c r="H981" t="s">
        <v>684</v>
      </c>
      <c r="I981" t="s">
        <v>1282</v>
      </c>
      <c r="J981" t="s">
        <v>686</v>
      </c>
      <c r="K981" t="s">
        <v>54</v>
      </c>
      <c r="L981" s="4">
        <v>44540</v>
      </c>
      <c r="M981" s="4">
        <v>46366</v>
      </c>
      <c r="N981">
        <v>0.30000001192092896</v>
      </c>
      <c r="P981">
        <v>0.10000000149011612</v>
      </c>
      <c r="AC981">
        <v>1</v>
      </c>
      <c r="AE981">
        <v>1.1000000000000001</v>
      </c>
    </row>
    <row r="982" spans="1:31" x14ac:dyDescent="0.2">
      <c r="A982" s="9">
        <v>2007026</v>
      </c>
      <c r="C982" t="s">
        <v>2819</v>
      </c>
      <c r="D982" t="s">
        <v>2820</v>
      </c>
      <c r="E982" t="s">
        <v>2076</v>
      </c>
      <c r="F982" t="s">
        <v>2077</v>
      </c>
      <c r="G982" t="s">
        <v>639</v>
      </c>
      <c r="H982" t="s">
        <v>639</v>
      </c>
      <c r="I982" t="s">
        <v>772</v>
      </c>
      <c r="J982" t="s">
        <v>729</v>
      </c>
      <c r="K982" t="s">
        <v>54</v>
      </c>
      <c r="L982" s="4">
        <v>2</v>
      </c>
      <c r="M982" s="4">
        <v>46356</v>
      </c>
      <c r="N982">
        <v>3</v>
      </c>
      <c r="P982">
        <v>1</v>
      </c>
      <c r="V982">
        <v>9.9999997764825821E-3</v>
      </c>
      <c r="W982">
        <v>0.15000000596046448</v>
      </c>
      <c r="X982">
        <v>0.20000000298023224</v>
      </c>
      <c r="Y982">
        <v>1.9999999552965164E-2</v>
      </c>
      <c r="Z982">
        <v>0.15000000596046448</v>
      </c>
      <c r="AE982">
        <v>1.2</v>
      </c>
    </row>
    <row r="983" spans="1:31" x14ac:dyDescent="0.2">
      <c r="A983" s="9">
        <v>2010737</v>
      </c>
      <c r="C983" t="s">
        <v>2821</v>
      </c>
      <c r="D983" t="s">
        <v>2822</v>
      </c>
      <c r="E983" t="s">
        <v>2076</v>
      </c>
      <c r="F983" t="s">
        <v>2077</v>
      </c>
      <c r="G983" t="s">
        <v>639</v>
      </c>
      <c r="H983" t="s">
        <v>639</v>
      </c>
      <c r="I983" t="s">
        <v>772</v>
      </c>
      <c r="J983" t="s">
        <v>729</v>
      </c>
      <c r="K983" t="s">
        <v>54</v>
      </c>
      <c r="L983" s="4">
        <v>2</v>
      </c>
      <c r="M983" s="4">
        <v>46356</v>
      </c>
      <c r="P983">
        <v>3</v>
      </c>
      <c r="AC983">
        <v>15</v>
      </c>
      <c r="AE983">
        <v>1.1499999999999999</v>
      </c>
    </row>
    <row r="984" spans="1:31" x14ac:dyDescent="0.2">
      <c r="A984" s="9">
        <v>2010738</v>
      </c>
      <c r="C984" t="s">
        <v>2823</v>
      </c>
      <c r="D984" t="s">
        <v>2824</v>
      </c>
      <c r="E984" t="s">
        <v>2076</v>
      </c>
      <c r="F984" t="s">
        <v>2077</v>
      </c>
      <c r="G984" t="s">
        <v>639</v>
      </c>
      <c r="H984" t="s">
        <v>639</v>
      </c>
      <c r="I984" t="s">
        <v>772</v>
      </c>
      <c r="J984" t="s">
        <v>729</v>
      </c>
      <c r="K984" t="s">
        <v>54</v>
      </c>
      <c r="L984" s="4">
        <v>2</v>
      </c>
      <c r="M984" s="4">
        <v>46356</v>
      </c>
      <c r="AE984">
        <v>1.1499999999999999</v>
      </c>
    </row>
    <row r="985" spans="1:31" x14ac:dyDescent="0.2">
      <c r="A985" s="9">
        <v>2010114</v>
      </c>
      <c r="C985" t="s">
        <v>2825</v>
      </c>
      <c r="D985" t="s">
        <v>2826</v>
      </c>
      <c r="E985" t="s">
        <v>1645</v>
      </c>
      <c r="F985" t="s">
        <v>2827</v>
      </c>
      <c r="G985" t="s">
        <v>639</v>
      </c>
      <c r="H985" t="s">
        <v>639</v>
      </c>
      <c r="I985" t="s">
        <v>772</v>
      </c>
      <c r="J985" t="s">
        <v>729</v>
      </c>
      <c r="K985" t="s">
        <v>54</v>
      </c>
      <c r="L985" s="4">
        <v>2</v>
      </c>
      <c r="M985" s="4">
        <v>46356</v>
      </c>
      <c r="AE985">
        <v>1.1200000000000001</v>
      </c>
    </row>
    <row r="986" spans="1:31" x14ac:dyDescent="0.2">
      <c r="A986" s="9">
        <v>2010689</v>
      </c>
      <c r="C986" t="s">
        <v>2828</v>
      </c>
      <c r="D986" t="s">
        <v>2829</v>
      </c>
      <c r="E986" t="s">
        <v>2830</v>
      </c>
      <c r="F986" t="s">
        <v>2830</v>
      </c>
      <c r="G986" t="s">
        <v>639</v>
      </c>
      <c r="H986" t="s">
        <v>639</v>
      </c>
      <c r="I986" t="s">
        <v>1282</v>
      </c>
      <c r="J986" t="s">
        <v>729</v>
      </c>
      <c r="K986" t="s">
        <v>54</v>
      </c>
      <c r="L986" s="4">
        <v>44522</v>
      </c>
      <c r="M986" s="4">
        <v>46348</v>
      </c>
      <c r="AC986">
        <v>45</v>
      </c>
      <c r="AE986">
        <v>1</v>
      </c>
    </row>
    <row r="987" spans="1:31" x14ac:dyDescent="0.2">
      <c r="A987" s="9">
        <v>2010690</v>
      </c>
      <c r="C987" t="s">
        <v>2831</v>
      </c>
      <c r="D987" t="s">
        <v>2832</v>
      </c>
      <c r="E987" t="s">
        <v>2830</v>
      </c>
      <c r="F987" t="s">
        <v>2830</v>
      </c>
      <c r="G987" t="s">
        <v>639</v>
      </c>
      <c r="H987" t="s">
        <v>639</v>
      </c>
      <c r="I987" t="s">
        <v>1282</v>
      </c>
      <c r="J987" t="s">
        <v>729</v>
      </c>
      <c r="K987" t="s">
        <v>54</v>
      </c>
      <c r="L987" s="4">
        <v>44522</v>
      </c>
      <c r="M987" s="4">
        <v>46348</v>
      </c>
      <c r="AC987">
        <v>45</v>
      </c>
      <c r="AE987">
        <v>1</v>
      </c>
    </row>
    <row r="988" spans="1:31" x14ac:dyDescent="0.2">
      <c r="A988" s="9">
        <v>2010691</v>
      </c>
      <c r="C988" t="s">
        <v>2833</v>
      </c>
      <c r="D988" t="s">
        <v>2834</v>
      </c>
      <c r="E988" t="s">
        <v>2830</v>
      </c>
      <c r="F988" t="s">
        <v>2830</v>
      </c>
      <c r="G988" t="s">
        <v>639</v>
      </c>
      <c r="H988" t="s">
        <v>639</v>
      </c>
      <c r="I988" t="s">
        <v>1282</v>
      </c>
      <c r="J988" t="s">
        <v>729</v>
      </c>
      <c r="K988" t="s">
        <v>54</v>
      </c>
      <c r="L988" s="4">
        <v>44522</v>
      </c>
      <c r="M988" s="4">
        <v>46348</v>
      </c>
      <c r="AC988">
        <v>45</v>
      </c>
      <c r="AE988">
        <v>1</v>
      </c>
    </row>
    <row r="989" spans="1:31" x14ac:dyDescent="0.2">
      <c r="A989" s="9">
        <v>2010685</v>
      </c>
      <c r="C989" t="s">
        <v>2835</v>
      </c>
      <c r="D989" t="s">
        <v>2836</v>
      </c>
      <c r="E989" t="s">
        <v>1702</v>
      </c>
      <c r="F989" t="s">
        <v>1702</v>
      </c>
      <c r="G989" t="s">
        <v>639</v>
      </c>
      <c r="H989" t="s">
        <v>639</v>
      </c>
      <c r="I989" t="s">
        <v>1282</v>
      </c>
      <c r="J989" t="s">
        <v>729</v>
      </c>
      <c r="K989" t="s">
        <v>54</v>
      </c>
      <c r="L989" s="4">
        <v>44518</v>
      </c>
      <c r="M989" s="4">
        <v>46344</v>
      </c>
      <c r="AC989">
        <v>45</v>
      </c>
      <c r="AE989">
        <v>1</v>
      </c>
    </row>
    <row r="990" spans="1:31" x14ac:dyDescent="0.2">
      <c r="A990" s="9">
        <v>2010686</v>
      </c>
      <c r="C990" t="s">
        <v>2837</v>
      </c>
      <c r="D990" t="s">
        <v>2838</v>
      </c>
      <c r="E990" t="s">
        <v>1702</v>
      </c>
      <c r="F990" t="s">
        <v>1702</v>
      </c>
      <c r="G990" t="s">
        <v>639</v>
      </c>
      <c r="H990" t="s">
        <v>639</v>
      </c>
      <c r="I990" t="s">
        <v>1282</v>
      </c>
      <c r="J990" t="s">
        <v>729</v>
      </c>
      <c r="K990" t="s">
        <v>54</v>
      </c>
      <c r="L990" s="4">
        <v>44518</v>
      </c>
      <c r="M990" s="4">
        <v>46344</v>
      </c>
      <c r="AC990">
        <v>45</v>
      </c>
      <c r="AE990">
        <v>1</v>
      </c>
    </row>
    <row r="991" spans="1:31" x14ac:dyDescent="0.2">
      <c r="A991" s="9">
        <v>2010687</v>
      </c>
      <c r="C991" t="s">
        <v>2839</v>
      </c>
      <c r="D991" t="s">
        <v>2840</v>
      </c>
      <c r="E991" t="s">
        <v>1702</v>
      </c>
      <c r="F991" t="s">
        <v>1702</v>
      </c>
      <c r="G991" t="s">
        <v>639</v>
      </c>
      <c r="H991" t="s">
        <v>639</v>
      </c>
      <c r="I991" t="s">
        <v>1282</v>
      </c>
      <c r="J991" t="s">
        <v>729</v>
      </c>
      <c r="K991" t="s">
        <v>54</v>
      </c>
      <c r="L991" s="4">
        <v>44518</v>
      </c>
      <c r="M991" s="4">
        <v>46344</v>
      </c>
      <c r="AC991">
        <v>45</v>
      </c>
      <c r="AE991">
        <v>1</v>
      </c>
    </row>
    <row r="992" spans="1:31" x14ac:dyDescent="0.2">
      <c r="A992" s="9">
        <v>2010688</v>
      </c>
      <c r="C992" t="s">
        <v>2841</v>
      </c>
      <c r="D992" t="s">
        <v>2842</v>
      </c>
      <c r="E992" t="s">
        <v>1702</v>
      </c>
      <c r="F992" t="s">
        <v>1702</v>
      </c>
      <c r="G992" t="s">
        <v>639</v>
      </c>
      <c r="H992" t="s">
        <v>639</v>
      </c>
      <c r="I992" t="s">
        <v>1282</v>
      </c>
      <c r="J992" t="s">
        <v>729</v>
      </c>
      <c r="K992" t="s">
        <v>54</v>
      </c>
      <c r="L992" s="4">
        <v>44518</v>
      </c>
      <c r="M992" s="4">
        <v>46344</v>
      </c>
      <c r="AC992">
        <v>45</v>
      </c>
      <c r="AE992">
        <v>1</v>
      </c>
    </row>
    <row r="993" spans="1:31" x14ac:dyDescent="0.2">
      <c r="A993" s="9">
        <v>2008515</v>
      </c>
      <c r="B993">
        <v>4412</v>
      </c>
      <c r="C993" t="s">
        <v>2843</v>
      </c>
      <c r="D993" t="s">
        <v>2844</v>
      </c>
      <c r="E993" t="s">
        <v>2676</v>
      </c>
      <c r="F993" t="s">
        <v>2310</v>
      </c>
      <c r="G993" t="s">
        <v>639</v>
      </c>
      <c r="H993" t="s">
        <v>639</v>
      </c>
      <c r="I993" t="s">
        <v>2732</v>
      </c>
      <c r="J993" t="s">
        <v>647</v>
      </c>
      <c r="K993" t="s">
        <v>54</v>
      </c>
      <c r="L993" s="4">
        <v>2</v>
      </c>
      <c r="M993" s="4">
        <v>46337</v>
      </c>
      <c r="T993">
        <v>55</v>
      </c>
      <c r="AE993">
        <v>1.4</v>
      </c>
    </row>
    <row r="994" spans="1:31" x14ac:dyDescent="0.2">
      <c r="A994" s="9">
        <v>2010680</v>
      </c>
      <c r="C994" t="s">
        <v>2845</v>
      </c>
      <c r="D994" t="s">
        <v>2846</v>
      </c>
      <c r="E994" t="s">
        <v>1702</v>
      </c>
      <c r="F994" t="s">
        <v>1702</v>
      </c>
      <c r="G994" t="s">
        <v>639</v>
      </c>
      <c r="H994" t="s">
        <v>639</v>
      </c>
      <c r="I994" t="s">
        <v>1282</v>
      </c>
      <c r="J994" t="s">
        <v>729</v>
      </c>
      <c r="K994" t="s">
        <v>54</v>
      </c>
      <c r="L994" s="4">
        <v>44510</v>
      </c>
      <c r="M994" s="4">
        <v>46336</v>
      </c>
      <c r="AC994">
        <v>45</v>
      </c>
      <c r="AE994">
        <v>1</v>
      </c>
    </row>
    <row r="995" spans="1:31" x14ac:dyDescent="0.2">
      <c r="A995" s="9">
        <v>2010679</v>
      </c>
      <c r="C995" t="s">
        <v>2847</v>
      </c>
      <c r="D995" t="s">
        <v>2848</v>
      </c>
      <c r="E995" t="s">
        <v>1702</v>
      </c>
      <c r="F995" t="s">
        <v>1702</v>
      </c>
      <c r="G995" t="s">
        <v>639</v>
      </c>
      <c r="H995" t="s">
        <v>639</v>
      </c>
      <c r="I995" t="s">
        <v>1282</v>
      </c>
      <c r="J995" t="s">
        <v>729</v>
      </c>
      <c r="K995" t="s">
        <v>54</v>
      </c>
      <c r="L995" s="4">
        <v>44510</v>
      </c>
      <c r="M995" s="4">
        <v>46336</v>
      </c>
      <c r="AC995">
        <v>45</v>
      </c>
      <c r="AE995">
        <v>1</v>
      </c>
    </row>
    <row r="996" spans="1:31" x14ac:dyDescent="0.2">
      <c r="A996" s="9">
        <v>2010644</v>
      </c>
      <c r="C996" t="s">
        <v>2849</v>
      </c>
      <c r="D996" t="s">
        <v>2850</v>
      </c>
      <c r="E996" t="s">
        <v>2851</v>
      </c>
      <c r="F996" t="s">
        <v>2851</v>
      </c>
      <c r="G996" t="s">
        <v>639</v>
      </c>
      <c r="H996" t="s">
        <v>684</v>
      </c>
      <c r="I996" t="s">
        <v>1282</v>
      </c>
      <c r="J996" t="s">
        <v>686</v>
      </c>
      <c r="K996" t="s">
        <v>54</v>
      </c>
      <c r="L996" s="4">
        <v>44491</v>
      </c>
      <c r="M996" s="4">
        <v>46317</v>
      </c>
      <c r="N996">
        <v>0.10000000149011612</v>
      </c>
      <c r="P996">
        <v>0.20000000298023224</v>
      </c>
      <c r="AE996">
        <v>1</v>
      </c>
    </row>
    <row r="997" spans="1:31" x14ac:dyDescent="0.2">
      <c r="A997" s="9">
        <v>2010642</v>
      </c>
      <c r="C997" t="s">
        <v>2852</v>
      </c>
      <c r="D997" t="s">
        <v>1284</v>
      </c>
      <c r="E997" t="s">
        <v>2853</v>
      </c>
      <c r="F997" t="s">
        <v>2853</v>
      </c>
      <c r="G997" t="s">
        <v>639</v>
      </c>
      <c r="H997" t="s">
        <v>684</v>
      </c>
      <c r="I997" t="s">
        <v>1282</v>
      </c>
      <c r="J997" t="s">
        <v>686</v>
      </c>
      <c r="K997" t="s">
        <v>53</v>
      </c>
      <c r="L997" s="4">
        <v>44490</v>
      </c>
      <c r="M997" s="4">
        <v>46316</v>
      </c>
      <c r="N997">
        <v>0.30000001192092896</v>
      </c>
      <c r="O997">
        <v>0.10000000149011612</v>
      </c>
      <c r="P997">
        <v>0.30000001192092896</v>
      </c>
      <c r="AC997">
        <v>2</v>
      </c>
      <c r="AE997">
        <v>1</v>
      </c>
    </row>
    <row r="998" spans="1:31" x14ac:dyDescent="0.2">
      <c r="A998" s="9">
        <v>2008627</v>
      </c>
      <c r="C998" t="s">
        <v>2854</v>
      </c>
      <c r="D998" t="s">
        <v>2855</v>
      </c>
      <c r="E998" t="s">
        <v>2658</v>
      </c>
      <c r="F998" t="s">
        <v>2658</v>
      </c>
      <c r="G998" t="s">
        <v>639</v>
      </c>
      <c r="H998" t="s">
        <v>639</v>
      </c>
      <c r="I998" t="s">
        <v>1282</v>
      </c>
      <c r="J998" t="s">
        <v>729</v>
      </c>
      <c r="K998" t="s">
        <v>54</v>
      </c>
      <c r="L998" s="4">
        <v>44490</v>
      </c>
      <c r="M998" s="4">
        <v>46316</v>
      </c>
      <c r="AC998">
        <v>85</v>
      </c>
      <c r="AE998">
        <v>1</v>
      </c>
    </row>
    <row r="999" spans="1:31" x14ac:dyDescent="0.2">
      <c r="A999" s="9">
        <v>2009684</v>
      </c>
      <c r="C999" t="s">
        <v>2859</v>
      </c>
      <c r="D999" t="s">
        <v>2857</v>
      </c>
      <c r="E999" t="s">
        <v>839</v>
      </c>
      <c r="F999" t="s">
        <v>2858</v>
      </c>
      <c r="G999" t="s">
        <v>639</v>
      </c>
      <c r="H999" t="s">
        <v>639</v>
      </c>
      <c r="I999" t="s">
        <v>772</v>
      </c>
      <c r="J999" t="s">
        <v>729</v>
      </c>
      <c r="K999" t="s">
        <v>53</v>
      </c>
      <c r="L999" s="4">
        <v>2</v>
      </c>
      <c r="M999" s="4">
        <v>46307</v>
      </c>
      <c r="P999">
        <v>0.10000000149011612</v>
      </c>
      <c r="Q999">
        <v>0.10000000149011612</v>
      </c>
      <c r="R999">
        <v>0.10000000149011612</v>
      </c>
      <c r="S999">
        <v>0.10000000149011612</v>
      </c>
      <c r="X999">
        <v>7.0000000298023224E-2</v>
      </c>
      <c r="AE999">
        <v>1</v>
      </c>
    </row>
    <row r="1000" spans="1:31" x14ac:dyDescent="0.2">
      <c r="A1000" s="9">
        <v>2009958</v>
      </c>
      <c r="C1000" t="s">
        <v>2856</v>
      </c>
      <c r="D1000" t="s">
        <v>2857</v>
      </c>
      <c r="E1000" t="s">
        <v>2858</v>
      </c>
      <c r="F1000" t="s">
        <v>2858</v>
      </c>
      <c r="G1000" t="s">
        <v>639</v>
      </c>
      <c r="H1000" t="s">
        <v>639</v>
      </c>
      <c r="I1000" t="s">
        <v>772</v>
      </c>
      <c r="J1000" t="s">
        <v>729</v>
      </c>
      <c r="K1000" t="s">
        <v>53</v>
      </c>
      <c r="L1000" s="4">
        <v>2</v>
      </c>
      <c r="M1000" s="4">
        <v>46307</v>
      </c>
      <c r="AE1000">
        <v>1</v>
      </c>
    </row>
    <row r="1001" spans="1:31" x14ac:dyDescent="0.2">
      <c r="A1001" s="9">
        <v>2009683</v>
      </c>
      <c r="C1001" t="s">
        <v>2862</v>
      </c>
      <c r="D1001" t="s">
        <v>2861</v>
      </c>
      <c r="E1001" t="s">
        <v>839</v>
      </c>
      <c r="F1001" t="s">
        <v>2858</v>
      </c>
      <c r="G1001" t="s">
        <v>639</v>
      </c>
      <c r="H1001" t="s">
        <v>639</v>
      </c>
      <c r="I1001" t="s">
        <v>772</v>
      </c>
      <c r="J1001" t="s">
        <v>729</v>
      </c>
      <c r="K1001" t="s">
        <v>53</v>
      </c>
      <c r="L1001" s="4">
        <v>2</v>
      </c>
      <c r="M1001" s="4">
        <v>46306</v>
      </c>
      <c r="P1001">
        <v>0.10000000149011612</v>
      </c>
      <c r="Q1001">
        <v>0.10000000149011612</v>
      </c>
      <c r="R1001">
        <v>0.10000000149011612</v>
      </c>
      <c r="S1001">
        <v>0.10000000149011612</v>
      </c>
      <c r="X1001">
        <v>7.0000000298023224E-2</v>
      </c>
      <c r="AE1001">
        <v>1</v>
      </c>
    </row>
    <row r="1002" spans="1:31" x14ac:dyDescent="0.2">
      <c r="A1002" s="9">
        <v>2009957</v>
      </c>
      <c r="C1002" t="s">
        <v>2860</v>
      </c>
      <c r="D1002" t="s">
        <v>2861</v>
      </c>
      <c r="E1002" t="s">
        <v>2858</v>
      </c>
      <c r="F1002" t="s">
        <v>2858</v>
      </c>
      <c r="G1002" t="s">
        <v>639</v>
      </c>
      <c r="H1002" t="s">
        <v>639</v>
      </c>
      <c r="I1002" t="s">
        <v>772</v>
      </c>
      <c r="J1002" t="s">
        <v>729</v>
      </c>
      <c r="K1002" t="s">
        <v>53</v>
      </c>
      <c r="L1002" s="4">
        <v>2</v>
      </c>
      <c r="M1002" s="4">
        <v>46306</v>
      </c>
      <c r="AE1002">
        <v>1</v>
      </c>
    </row>
    <row r="1003" spans="1:31" x14ac:dyDescent="0.2">
      <c r="A1003" s="9">
        <v>2008628</v>
      </c>
      <c r="C1003" t="s">
        <v>2863</v>
      </c>
      <c r="D1003" t="s">
        <v>2864</v>
      </c>
      <c r="E1003" t="s">
        <v>1702</v>
      </c>
      <c r="F1003" t="s">
        <v>1702</v>
      </c>
      <c r="G1003" t="s">
        <v>639</v>
      </c>
      <c r="H1003" t="s">
        <v>639</v>
      </c>
      <c r="I1003" t="s">
        <v>1282</v>
      </c>
      <c r="J1003" t="s">
        <v>729</v>
      </c>
      <c r="K1003" t="s">
        <v>54</v>
      </c>
      <c r="L1003" s="4">
        <v>44480</v>
      </c>
      <c r="M1003" s="4">
        <v>46306</v>
      </c>
      <c r="AC1003">
        <v>13</v>
      </c>
      <c r="AE1003">
        <v>1</v>
      </c>
    </row>
    <row r="1004" spans="1:31" x14ac:dyDescent="0.2">
      <c r="A1004" s="9">
        <v>2010439</v>
      </c>
      <c r="B1004">
        <v>5250</v>
      </c>
      <c r="C1004" t="s">
        <v>2865</v>
      </c>
      <c r="D1004" t="s">
        <v>2866</v>
      </c>
      <c r="E1004" t="s">
        <v>2676</v>
      </c>
      <c r="F1004" t="s">
        <v>2676</v>
      </c>
      <c r="G1004" t="s">
        <v>639</v>
      </c>
      <c r="H1004" t="s">
        <v>639</v>
      </c>
      <c r="I1004" t="s">
        <v>2732</v>
      </c>
      <c r="J1004" t="s">
        <v>729</v>
      </c>
      <c r="K1004" t="s">
        <v>53</v>
      </c>
      <c r="L1004" s="4">
        <v>2</v>
      </c>
      <c r="M1004" s="4">
        <v>46302</v>
      </c>
      <c r="AE1004">
        <v>1</v>
      </c>
    </row>
    <row r="1005" spans="1:31" x14ac:dyDescent="0.2">
      <c r="A1005" s="9">
        <v>2010639</v>
      </c>
      <c r="C1005" t="s">
        <v>2867</v>
      </c>
      <c r="D1005" t="s">
        <v>2868</v>
      </c>
      <c r="E1005" t="s">
        <v>807</v>
      </c>
      <c r="F1005" t="s">
        <v>808</v>
      </c>
      <c r="G1005" t="s">
        <v>639</v>
      </c>
      <c r="H1005" t="s">
        <v>639</v>
      </c>
      <c r="I1005" t="s">
        <v>1282</v>
      </c>
      <c r="J1005" t="s">
        <v>647</v>
      </c>
      <c r="K1005" t="s">
        <v>53</v>
      </c>
      <c r="L1005" s="4">
        <v>44476</v>
      </c>
      <c r="M1005" s="4">
        <v>46302</v>
      </c>
      <c r="Q1005">
        <v>50</v>
      </c>
      <c r="AE1005">
        <v>1</v>
      </c>
    </row>
    <row r="1006" spans="1:31" x14ac:dyDescent="0.2">
      <c r="A1006" s="9">
        <v>2010635</v>
      </c>
      <c r="C1006" t="s">
        <v>2869</v>
      </c>
      <c r="D1006" t="s">
        <v>2870</v>
      </c>
      <c r="E1006" t="s">
        <v>1641</v>
      </c>
      <c r="F1006" t="s">
        <v>1641</v>
      </c>
      <c r="G1006" t="s">
        <v>639</v>
      </c>
      <c r="H1006" t="s">
        <v>639</v>
      </c>
      <c r="I1006" t="s">
        <v>1282</v>
      </c>
      <c r="J1006" t="s">
        <v>729</v>
      </c>
      <c r="K1006" t="s">
        <v>54</v>
      </c>
      <c r="L1006" s="4">
        <v>44468</v>
      </c>
      <c r="M1006" s="4">
        <v>46294</v>
      </c>
      <c r="AC1006">
        <v>45</v>
      </c>
      <c r="AE1006">
        <v>1</v>
      </c>
    </row>
    <row r="1007" spans="1:31" x14ac:dyDescent="0.2">
      <c r="A1007" s="9">
        <v>2010634</v>
      </c>
      <c r="C1007" t="s">
        <v>2871</v>
      </c>
      <c r="D1007" t="s">
        <v>2872</v>
      </c>
      <c r="E1007" t="s">
        <v>1641</v>
      </c>
      <c r="F1007" t="s">
        <v>1641</v>
      </c>
      <c r="G1007" t="s">
        <v>639</v>
      </c>
      <c r="H1007" t="s">
        <v>639</v>
      </c>
      <c r="I1007" t="s">
        <v>1282</v>
      </c>
      <c r="J1007" t="s">
        <v>729</v>
      </c>
      <c r="K1007" t="s">
        <v>54</v>
      </c>
      <c r="L1007" s="4">
        <v>44468</v>
      </c>
      <c r="M1007" s="4">
        <v>46294</v>
      </c>
      <c r="AC1007">
        <v>45</v>
      </c>
      <c r="AE1007">
        <v>1</v>
      </c>
    </row>
    <row r="1008" spans="1:31" x14ac:dyDescent="0.2">
      <c r="A1008" s="9">
        <v>2010636</v>
      </c>
      <c r="C1008" t="s">
        <v>2873</v>
      </c>
      <c r="D1008" t="s">
        <v>2874</v>
      </c>
      <c r="E1008" t="s">
        <v>1641</v>
      </c>
      <c r="F1008" t="s">
        <v>1641</v>
      </c>
      <c r="G1008" t="s">
        <v>639</v>
      </c>
      <c r="H1008" t="s">
        <v>639</v>
      </c>
      <c r="I1008" t="s">
        <v>1282</v>
      </c>
      <c r="J1008" t="s">
        <v>729</v>
      </c>
      <c r="K1008" t="s">
        <v>54</v>
      </c>
      <c r="L1008" s="4">
        <v>44468</v>
      </c>
      <c r="M1008" s="4">
        <v>46294</v>
      </c>
      <c r="AC1008">
        <v>45</v>
      </c>
      <c r="AE1008">
        <v>1</v>
      </c>
    </row>
    <row r="1009" spans="1:31" x14ac:dyDescent="0.2">
      <c r="A1009" s="9">
        <v>2010633</v>
      </c>
      <c r="C1009" t="s">
        <v>2875</v>
      </c>
      <c r="D1009" t="s">
        <v>2876</v>
      </c>
      <c r="E1009" t="s">
        <v>2671</v>
      </c>
      <c r="F1009" t="s">
        <v>2671</v>
      </c>
      <c r="G1009" t="s">
        <v>639</v>
      </c>
      <c r="H1009" t="s">
        <v>639</v>
      </c>
      <c r="I1009" t="s">
        <v>1282</v>
      </c>
      <c r="J1009" t="s">
        <v>729</v>
      </c>
      <c r="K1009" t="s">
        <v>54</v>
      </c>
      <c r="L1009" s="4">
        <v>44463</v>
      </c>
      <c r="M1009" s="4">
        <v>46289</v>
      </c>
      <c r="AC1009">
        <v>15</v>
      </c>
      <c r="AE1009">
        <v>1</v>
      </c>
    </row>
    <row r="1010" spans="1:31" x14ac:dyDescent="0.2">
      <c r="A1010" s="9">
        <v>2010632</v>
      </c>
      <c r="C1010" t="s">
        <v>2877</v>
      </c>
      <c r="D1010" t="s">
        <v>2878</v>
      </c>
      <c r="E1010" t="s">
        <v>2671</v>
      </c>
      <c r="F1010" t="s">
        <v>2671</v>
      </c>
      <c r="G1010" t="s">
        <v>639</v>
      </c>
      <c r="H1010" t="s">
        <v>639</v>
      </c>
      <c r="I1010" t="s">
        <v>1282</v>
      </c>
      <c r="J1010" t="s">
        <v>729</v>
      </c>
      <c r="K1010" t="s">
        <v>54</v>
      </c>
      <c r="L1010" s="4">
        <v>44463</v>
      </c>
      <c r="M1010" s="4">
        <v>46289</v>
      </c>
      <c r="AC1010">
        <v>15</v>
      </c>
      <c r="AE1010">
        <v>1</v>
      </c>
    </row>
    <row r="1011" spans="1:31" x14ac:dyDescent="0.2">
      <c r="A1011" s="9">
        <v>2010629</v>
      </c>
      <c r="C1011" t="s">
        <v>2879</v>
      </c>
      <c r="D1011" t="s">
        <v>2880</v>
      </c>
      <c r="E1011" t="s">
        <v>2881</v>
      </c>
      <c r="F1011" t="s">
        <v>2881</v>
      </c>
      <c r="G1011" t="s">
        <v>639</v>
      </c>
      <c r="H1011" t="s">
        <v>684</v>
      </c>
      <c r="I1011" t="s">
        <v>1282</v>
      </c>
      <c r="J1011" t="s">
        <v>686</v>
      </c>
      <c r="K1011" t="s">
        <v>54</v>
      </c>
      <c r="L1011" s="4">
        <v>44457</v>
      </c>
      <c r="M1011" s="4">
        <v>46283</v>
      </c>
      <c r="N1011">
        <v>0.30000001192092896</v>
      </c>
      <c r="O1011">
        <v>0.10000000149011612</v>
      </c>
      <c r="P1011">
        <v>0.30000001192092896</v>
      </c>
      <c r="AC1011">
        <v>2</v>
      </c>
      <c r="AE1011">
        <v>1.05</v>
      </c>
    </row>
    <row r="1012" spans="1:31" x14ac:dyDescent="0.2">
      <c r="A1012" s="9">
        <v>2010630</v>
      </c>
      <c r="C1012" t="s">
        <v>2882</v>
      </c>
      <c r="D1012" t="s">
        <v>2883</v>
      </c>
      <c r="E1012" t="s">
        <v>2881</v>
      </c>
      <c r="F1012" t="s">
        <v>2881</v>
      </c>
      <c r="G1012" t="s">
        <v>639</v>
      </c>
      <c r="H1012" t="s">
        <v>639</v>
      </c>
      <c r="I1012" t="s">
        <v>1282</v>
      </c>
      <c r="J1012" t="s">
        <v>686</v>
      </c>
      <c r="K1012" t="s">
        <v>54</v>
      </c>
      <c r="L1012" s="4">
        <v>44457</v>
      </c>
      <c r="M1012" s="4">
        <v>46283</v>
      </c>
      <c r="N1012">
        <v>0.30000001192092896</v>
      </c>
      <c r="O1012">
        <v>0.10000000149011612</v>
      </c>
      <c r="P1012">
        <v>0.30000001192092896</v>
      </c>
      <c r="AC1012">
        <v>2</v>
      </c>
      <c r="AE1012">
        <v>1.05</v>
      </c>
    </row>
    <row r="1013" spans="1:31" x14ac:dyDescent="0.2">
      <c r="A1013" s="9">
        <v>2010616</v>
      </c>
      <c r="C1013" t="s">
        <v>2884</v>
      </c>
      <c r="D1013" t="s">
        <v>1284</v>
      </c>
      <c r="E1013" t="s">
        <v>2885</v>
      </c>
      <c r="F1013" t="s">
        <v>2885</v>
      </c>
      <c r="G1013" t="s">
        <v>639</v>
      </c>
      <c r="H1013" t="s">
        <v>684</v>
      </c>
      <c r="I1013" t="s">
        <v>1282</v>
      </c>
      <c r="J1013" t="s">
        <v>686</v>
      </c>
      <c r="K1013" t="s">
        <v>53</v>
      </c>
      <c r="L1013" s="4">
        <v>44453</v>
      </c>
      <c r="M1013" s="4">
        <v>46279</v>
      </c>
      <c r="N1013">
        <v>0.30000001192092896</v>
      </c>
      <c r="O1013">
        <v>0.10000000149011612</v>
      </c>
      <c r="P1013">
        <v>0.30000001192092896</v>
      </c>
      <c r="AE1013">
        <v>1</v>
      </c>
    </row>
    <row r="1014" spans="1:31" x14ac:dyDescent="0.2">
      <c r="A1014" s="9">
        <v>2010615</v>
      </c>
      <c r="C1014" t="s">
        <v>2886</v>
      </c>
      <c r="D1014" t="s">
        <v>1284</v>
      </c>
      <c r="E1014" t="s">
        <v>2887</v>
      </c>
      <c r="F1014" t="s">
        <v>2887</v>
      </c>
      <c r="G1014" t="s">
        <v>639</v>
      </c>
      <c r="H1014" t="s">
        <v>684</v>
      </c>
      <c r="I1014" t="s">
        <v>1282</v>
      </c>
      <c r="J1014" t="s">
        <v>686</v>
      </c>
      <c r="K1014" t="s">
        <v>54</v>
      </c>
      <c r="L1014" s="4">
        <v>44451</v>
      </c>
      <c r="M1014" s="4">
        <v>46277</v>
      </c>
      <c r="N1014">
        <v>0.30000001192092896</v>
      </c>
      <c r="O1014">
        <v>0.10000000149011612</v>
      </c>
      <c r="P1014">
        <v>0.20000000298023224</v>
      </c>
      <c r="AE1014">
        <v>1.05</v>
      </c>
    </row>
    <row r="1015" spans="1:31" x14ac:dyDescent="0.2">
      <c r="A1015" s="9">
        <v>2010614</v>
      </c>
      <c r="C1015" t="s">
        <v>2888</v>
      </c>
      <c r="D1015" t="s">
        <v>2889</v>
      </c>
      <c r="E1015" t="s">
        <v>1540</v>
      </c>
      <c r="F1015" t="s">
        <v>1540</v>
      </c>
      <c r="G1015" t="s">
        <v>639</v>
      </c>
      <c r="H1015" t="s">
        <v>639</v>
      </c>
      <c r="I1015" t="s">
        <v>1282</v>
      </c>
      <c r="J1015" t="s">
        <v>641</v>
      </c>
      <c r="K1015" t="s">
        <v>53</v>
      </c>
      <c r="L1015" s="4">
        <v>44448</v>
      </c>
      <c r="M1015" s="4">
        <v>46274</v>
      </c>
      <c r="N1015">
        <v>12</v>
      </c>
      <c r="P1015">
        <v>6</v>
      </c>
      <c r="Q1015">
        <v>4</v>
      </c>
      <c r="R1015">
        <v>7.5</v>
      </c>
      <c r="T1015">
        <v>18</v>
      </c>
      <c r="AE1015">
        <v>1</v>
      </c>
    </row>
    <row r="1016" spans="1:31" x14ac:dyDescent="0.2">
      <c r="A1016" s="9">
        <v>2010604</v>
      </c>
      <c r="C1016" t="s">
        <v>2890</v>
      </c>
      <c r="D1016" t="s">
        <v>2891</v>
      </c>
      <c r="E1016" t="s">
        <v>2892</v>
      </c>
      <c r="F1016" t="s">
        <v>2892</v>
      </c>
      <c r="G1016" t="s">
        <v>639</v>
      </c>
      <c r="H1016" t="s">
        <v>684</v>
      </c>
      <c r="I1016" t="s">
        <v>1282</v>
      </c>
      <c r="J1016" t="s">
        <v>694</v>
      </c>
      <c r="K1016" t="s">
        <v>53</v>
      </c>
      <c r="L1016" s="4">
        <v>44447</v>
      </c>
      <c r="M1016" s="4">
        <v>46273</v>
      </c>
      <c r="N1016">
        <v>1</v>
      </c>
      <c r="O1016">
        <v>1</v>
      </c>
      <c r="P1016">
        <v>1</v>
      </c>
      <c r="AC1016">
        <v>35</v>
      </c>
      <c r="AE1016">
        <v>1</v>
      </c>
    </row>
    <row r="1017" spans="1:31" x14ac:dyDescent="0.2">
      <c r="A1017" s="9">
        <v>2010621</v>
      </c>
      <c r="C1017" t="s">
        <v>2893</v>
      </c>
      <c r="D1017" t="s">
        <v>2894</v>
      </c>
      <c r="E1017" t="s">
        <v>1331</v>
      </c>
      <c r="F1017" t="s">
        <v>1331</v>
      </c>
      <c r="G1017" t="s">
        <v>639</v>
      </c>
      <c r="H1017" t="s">
        <v>639</v>
      </c>
      <c r="I1017" t="s">
        <v>1282</v>
      </c>
      <c r="J1017" t="s">
        <v>729</v>
      </c>
      <c r="K1017" t="s">
        <v>54</v>
      </c>
      <c r="L1017" s="4">
        <v>44445</v>
      </c>
      <c r="M1017" s="4">
        <v>46271</v>
      </c>
      <c r="AC1017">
        <v>10</v>
      </c>
      <c r="AE1017">
        <v>1</v>
      </c>
    </row>
    <row r="1018" spans="1:31" x14ac:dyDescent="0.2">
      <c r="A1018" s="9">
        <v>2010620</v>
      </c>
      <c r="C1018" t="s">
        <v>2895</v>
      </c>
      <c r="D1018" t="s">
        <v>2896</v>
      </c>
      <c r="E1018" t="s">
        <v>1702</v>
      </c>
      <c r="F1018" t="s">
        <v>1702</v>
      </c>
      <c r="G1018" t="s">
        <v>639</v>
      </c>
      <c r="H1018" t="s">
        <v>639</v>
      </c>
      <c r="I1018" t="s">
        <v>1282</v>
      </c>
      <c r="J1018" t="s">
        <v>729</v>
      </c>
      <c r="K1018" t="s">
        <v>54</v>
      </c>
      <c r="L1018" s="4">
        <v>44445</v>
      </c>
      <c r="M1018" s="4">
        <v>46271</v>
      </c>
      <c r="AC1018">
        <v>45</v>
      </c>
      <c r="AE1018">
        <v>1</v>
      </c>
    </row>
    <row r="1019" spans="1:31" x14ac:dyDescent="0.2">
      <c r="A1019" s="9">
        <v>2010605</v>
      </c>
      <c r="C1019" t="s">
        <v>2897</v>
      </c>
      <c r="D1019" t="s">
        <v>2898</v>
      </c>
      <c r="E1019" t="s">
        <v>958</v>
      </c>
      <c r="F1019" t="s">
        <v>1300</v>
      </c>
      <c r="G1019" t="s">
        <v>639</v>
      </c>
      <c r="H1019" t="s">
        <v>639</v>
      </c>
      <c r="I1019" t="s">
        <v>1282</v>
      </c>
      <c r="J1019" t="s">
        <v>647</v>
      </c>
      <c r="K1019" t="s">
        <v>53</v>
      </c>
      <c r="L1019" s="4">
        <v>44442</v>
      </c>
      <c r="M1019" s="4">
        <v>46268</v>
      </c>
      <c r="Q1019">
        <v>33.599998474121094</v>
      </c>
      <c r="R1019">
        <v>14.300000190734863</v>
      </c>
      <c r="AE1019">
        <v>1</v>
      </c>
    </row>
    <row r="1020" spans="1:31" x14ac:dyDescent="0.2">
      <c r="A1020" s="9">
        <v>2010609</v>
      </c>
      <c r="C1020" t="s">
        <v>2899</v>
      </c>
      <c r="D1020" t="s">
        <v>2900</v>
      </c>
      <c r="E1020" t="s">
        <v>958</v>
      </c>
      <c r="F1020" t="s">
        <v>958</v>
      </c>
      <c r="G1020" t="s">
        <v>639</v>
      </c>
      <c r="H1020" t="s">
        <v>639</v>
      </c>
      <c r="I1020" t="s">
        <v>1282</v>
      </c>
      <c r="J1020" t="s">
        <v>641</v>
      </c>
      <c r="K1020" t="s">
        <v>53</v>
      </c>
      <c r="L1020" s="4">
        <v>44442</v>
      </c>
      <c r="M1020" s="4">
        <v>46268</v>
      </c>
      <c r="N1020">
        <v>15</v>
      </c>
      <c r="AE1020">
        <v>1</v>
      </c>
    </row>
    <row r="1021" spans="1:31" x14ac:dyDescent="0.2">
      <c r="A1021" s="9">
        <v>2010610</v>
      </c>
      <c r="C1021" t="s">
        <v>2901</v>
      </c>
      <c r="D1021" t="s">
        <v>2902</v>
      </c>
      <c r="E1021" t="s">
        <v>958</v>
      </c>
      <c r="F1021" t="s">
        <v>958</v>
      </c>
      <c r="G1021" t="s">
        <v>639</v>
      </c>
      <c r="H1021" t="s">
        <v>639</v>
      </c>
      <c r="I1021" t="s">
        <v>1282</v>
      </c>
      <c r="J1021" t="s">
        <v>641</v>
      </c>
      <c r="K1021" t="s">
        <v>53</v>
      </c>
      <c r="L1021" s="4">
        <v>44442</v>
      </c>
      <c r="M1021" s="4">
        <v>46268</v>
      </c>
      <c r="N1021">
        <v>12.5</v>
      </c>
      <c r="O1021">
        <v>12.5</v>
      </c>
      <c r="P1021">
        <v>20</v>
      </c>
      <c r="T1021">
        <v>8</v>
      </c>
      <c r="AE1021">
        <v>1</v>
      </c>
    </row>
    <row r="1022" spans="1:31" x14ac:dyDescent="0.2">
      <c r="A1022" s="9">
        <v>2010611</v>
      </c>
      <c r="C1022" t="s">
        <v>2903</v>
      </c>
      <c r="D1022" t="s">
        <v>2904</v>
      </c>
      <c r="E1022" t="s">
        <v>958</v>
      </c>
      <c r="F1022" t="s">
        <v>958</v>
      </c>
      <c r="G1022" t="s">
        <v>639</v>
      </c>
      <c r="H1022" t="s">
        <v>639</v>
      </c>
      <c r="I1022" t="s">
        <v>1282</v>
      </c>
      <c r="J1022" t="s">
        <v>641</v>
      </c>
      <c r="K1022" t="s">
        <v>53</v>
      </c>
      <c r="L1022" s="4">
        <v>44442</v>
      </c>
      <c r="M1022" s="4">
        <v>46268</v>
      </c>
      <c r="N1022">
        <v>20.600000381469727</v>
      </c>
      <c r="AE1022">
        <v>1</v>
      </c>
    </row>
    <row r="1023" spans="1:31" x14ac:dyDescent="0.2">
      <c r="A1023" s="9">
        <v>2010612</v>
      </c>
      <c r="C1023" t="s">
        <v>2905</v>
      </c>
      <c r="D1023" t="s">
        <v>2906</v>
      </c>
      <c r="E1023" t="s">
        <v>958</v>
      </c>
      <c r="F1023" t="s">
        <v>958</v>
      </c>
      <c r="G1023" t="s">
        <v>639</v>
      </c>
      <c r="H1023" t="s">
        <v>639</v>
      </c>
      <c r="I1023" t="s">
        <v>1282</v>
      </c>
      <c r="J1023" t="s">
        <v>641</v>
      </c>
      <c r="K1023" t="s">
        <v>53</v>
      </c>
      <c r="L1023" s="4">
        <v>44442</v>
      </c>
      <c r="M1023" s="4">
        <v>46268</v>
      </c>
      <c r="N1023">
        <v>10</v>
      </c>
      <c r="O1023">
        <v>19</v>
      </c>
      <c r="P1023">
        <v>26</v>
      </c>
      <c r="AE1023">
        <v>1</v>
      </c>
    </row>
    <row r="1024" spans="1:31" x14ac:dyDescent="0.2">
      <c r="A1024" s="9">
        <v>2010613</v>
      </c>
      <c r="C1024" t="s">
        <v>2907</v>
      </c>
      <c r="D1024" t="s">
        <v>2908</v>
      </c>
      <c r="E1024" t="s">
        <v>958</v>
      </c>
      <c r="F1024" t="s">
        <v>958</v>
      </c>
      <c r="G1024" t="s">
        <v>639</v>
      </c>
      <c r="H1024" t="s">
        <v>639</v>
      </c>
      <c r="I1024" t="s">
        <v>1282</v>
      </c>
      <c r="J1024" t="s">
        <v>641</v>
      </c>
      <c r="K1024" t="s">
        <v>53</v>
      </c>
      <c r="L1024" s="4">
        <v>44442</v>
      </c>
      <c r="M1024" s="4">
        <v>46268</v>
      </c>
      <c r="N1024">
        <v>20</v>
      </c>
      <c r="O1024">
        <v>10</v>
      </c>
      <c r="P1024">
        <v>10</v>
      </c>
      <c r="AE1024">
        <v>1</v>
      </c>
    </row>
    <row r="1025" spans="1:31" x14ac:dyDescent="0.2">
      <c r="A1025" s="9">
        <v>2010608</v>
      </c>
      <c r="C1025" t="s">
        <v>2909</v>
      </c>
      <c r="D1025" t="s">
        <v>2910</v>
      </c>
      <c r="E1025" t="s">
        <v>958</v>
      </c>
      <c r="F1025" t="s">
        <v>958</v>
      </c>
      <c r="G1025" t="s">
        <v>639</v>
      </c>
      <c r="H1025" t="s">
        <v>639</v>
      </c>
      <c r="I1025" t="s">
        <v>1282</v>
      </c>
      <c r="J1025" t="s">
        <v>641</v>
      </c>
      <c r="K1025" t="s">
        <v>53</v>
      </c>
      <c r="L1025" s="4">
        <v>44442</v>
      </c>
      <c r="M1025" s="4">
        <v>46268</v>
      </c>
      <c r="N1025">
        <v>8</v>
      </c>
      <c r="O1025">
        <v>27</v>
      </c>
      <c r="P1025">
        <v>25</v>
      </c>
      <c r="AE1025">
        <v>1</v>
      </c>
    </row>
    <row r="1026" spans="1:31" x14ac:dyDescent="0.2">
      <c r="A1026" s="9">
        <v>2010607</v>
      </c>
      <c r="C1026" t="s">
        <v>2911</v>
      </c>
      <c r="D1026" t="s">
        <v>2912</v>
      </c>
      <c r="E1026" t="s">
        <v>958</v>
      </c>
      <c r="F1026" t="s">
        <v>958</v>
      </c>
      <c r="G1026" t="s">
        <v>639</v>
      </c>
      <c r="H1026" t="s">
        <v>639</v>
      </c>
      <c r="I1026" t="s">
        <v>1282</v>
      </c>
      <c r="J1026" t="s">
        <v>641</v>
      </c>
      <c r="K1026" t="s">
        <v>53</v>
      </c>
      <c r="L1026" s="4">
        <v>44442</v>
      </c>
      <c r="M1026" s="4">
        <v>46268</v>
      </c>
      <c r="N1026">
        <v>21</v>
      </c>
      <c r="O1026">
        <v>21</v>
      </c>
      <c r="R1026">
        <v>2.4000000953674316</v>
      </c>
      <c r="AE1026">
        <v>1</v>
      </c>
    </row>
    <row r="1027" spans="1:31" x14ac:dyDescent="0.2">
      <c r="A1027" s="9">
        <v>2010617</v>
      </c>
      <c r="C1027" t="s">
        <v>2913</v>
      </c>
      <c r="D1027" t="s">
        <v>1284</v>
      </c>
      <c r="E1027" t="s">
        <v>2914</v>
      </c>
      <c r="F1027" t="s">
        <v>2914</v>
      </c>
      <c r="G1027" t="s">
        <v>639</v>
      </c>
      <c r="H1027" t="s">
        <v>684</v>
      </c>
      <c r="I1027" t="s">
        <v>1282</v>
      </c>
      <c r="J1027" t="s">
        <v>686</v>
      </c>
      <c r="K1027" t="s">
        <v>53</v>
      </c>
      <c r="L1027" s="4">
        <v>44441</v>
      </c>
      <c r="M1027" s="4">
        <v>46267</v>
      </c>
      <c r="N1027">
        <v>0.30000001192092896</v>
      </c>
      <c r="O1027">
        <v>0.10000000149011612</v>
      </c>
      <c r="P1027">
        <v>0.30000001192092896</v>
      </c>
      <c r="AC1027">
        <v>3</v>
      </c>
      <c r="AE1027">
        <v>1</v>
      </c>
    </row>
    <row r="1028" spans="1:31" x14ac:dyDescent="0.2">
      <c r="A1028" s="9">
        <v>2008583</v>
      </c>
      <c r="C1028" t="s">
        <v>2915</v>
      </c>
      <c r="D1028" t="s">
        <v>2916</v>
      </c>
      <c r="E1028" t="s">
        <v>2658</v>
      </c>
      <c r="F1028" t="s">
        <v>2658</v>
      </c>
      <c r="G1028" t="s">
        <v>639</v>
      </c>
      <c r="H1028" t="s">
        <v>639</v>
      </c>
      <c r="I1028" t="s">
        <v>1282</v>
      </c>
      <c r="J1028" t="s">
        <v>729</v>
      </c>
      <c r="K1028" t="s">
        <v>54</v>
      </c>
      <c r="L1028" s="4">
        <v>44438</v>
      </c>
      <c r="M1028" s="4">
        <v>46264</v>
      </c>
      <c r="AC1028">
        <v>70</v>
      </c>
      <c r="AE1028">
        <v>1</v>
      </c>
    </row>
    <row r="1029" spans="1:31" x14ac:dyDescent="0.2">
      <c r="A1029" s="9">
        <v>2008581</v>
      </c>
      <c r="C1029" t="s">
        <v>2917</v>
      </c>
      <c r="D1029" t="s">
        <v>2872</v>
      </c>
      <c r="E1029" t="s">
        <v>2658</v>
      </c>
      <c r="F1029" t="s">
        <v>2658</v>
      </c>
      <c r="G1029" t="s">
        <v>639</v>
      </c>
      <c r="H1029" t="s">
        <v>639</v>
      </c>
      <c r="I1029" t="s">
        <v>1282</v>
      </c>
      <c r="J1029" t="s">
        <v>729</v>
      </c>
      <c r="K1029" t="s">
        <v>54</v>
      </c>
      <c r="L1029" s="4">
        <v>44438</v>
      </c>
      <c r="M1029" s="4">
        <v>46264</v>
      </c>
      <c r="AC1029">
        <v>70</v>
      </c>
      <c r="AE1029">
        <v>1</v>
      </c>
    </row>
    <row r="1030" spans="1:31" x14ac:dyDescent="0.2">
      <c r="A1030" s="9">
        <v>2008582</v>
      </c>
      <c r="C1030" t="s">
        <v>2918</v>
      </c>
      <c r="D1030" t="s">
        <v>2919</v>
      </c>
      <c r="E1030" t="s">
        <v>2658</v>
      </c>
      <c r="F1030" t="s">
        <v>2658</v>
      </c>
      <c r="G1030" t="s">
        <v>639</v>
      </c>
      <c r="H1030" t="s">
        <v>639</v>
      </c>
      <c r="I1030" t="s">
        <v>1282</v>
      </c>
      <c r="J1030" t="s">
        <v>729</v>
      </c>
      <c r="K1030" t="s">
        <v>54</v>
      </c>
      <c r="L1030" s="4">
        <v>44438</v>
      </c>
      <c r="M1030" s="4">
        <v>46264</v>
      </c>
      <c r="AC1030">
        <v>70</v>
      </c>
      <c r="AE1030">
        <v>1</v>
      </c>
    </row>
    <row r="1031" spans="1:31" x14ac:dyDescent="0.2">
      <c r="A1031" s="9">
        <v>2010603</v>
      </c>
      <c r="C1031" t="s">
        <v>2920</v>
      </c>
      <c r="D1031" t="s">
        <v>2921</v>
      </c>
      <c r="E1031" t="s">
        <v>2727</v>
      </c>
      <c r="F1031" t="s">
        <v>2727</v>
      </c>
      <c r="G1031" t="s">
        <v>639</v>
      </c>
      <c r="H1031" t="s">
        <v>639</v>
      </c>
      <c r="I1031" t="s">
        <v>1282</v>
      </c>
      <c r="J1031" t="s">
        <v>729</v>
      </c>
      <c r="K1031" t="s">
        <v>54</v>
      </c>
      <c r="L1031" s="4">
        <v>44434</v>
      </c>
      <c r="M1031" s="4">
        <v>46260</v>
      </c>
      <c r="AC1031">
        <v>45</v>
      </c>
      <c r="AE1031">
        <v>1</v>
      </c>
    </row>
    <row r="1032" spans="1:31" x14ac:dyDescent="0.2">
      <c r="A1032" s="9">
        <v>2010600</v>
      </c>
      <c r="C1032" t="s">
        <v>2922</v>
      </c>
      <c r="D1032" t="s">
        <v>2923</v>
      </c>
      <c r="E1032" t="s">
        <v>2727</v>
      </c>
      <c r="F1032" t="s">
        <v>2727</v>
      </c>
      <c r="G1032" t="s">
        <v>639</v>
      </c>
      <c r="H1032" t="s">
        <v>639</v>
      </c>
      <c r="I1032" t="s">
        <v>1282</v>
      </c>
      <c r="J1032" t="s">
        <v>729</v>
      </c>
      <c r="K1032" t="s">
        <v>54</v>
      </c>
      <c r="L1032" s="4">
        <v>44434</v>
      </c>
      <c r="M1032" s="4">
        <v>46260</v>
      </c>
      <c r="AC1032">
        <v>45</v>
      </c>
      <c r="AE1032">
        <v>1</v>
      </c>
    </row>
    <row r="1033" spans="1:31" x14ac:dyDescent="0.2">
      <c r="A1033" s="9">
        <v>2008555</v>
      </c>
      <c r="C1033" t="s">
        <v>2924</v>
      </c>
      <c r="D1033" t="s">
        <v>2925</v>
      </c>
      <c r="E1033" t="s">
        <v>2671</v>
      </c>
      <c r="F1033" t="s">
        <v>2671</v>
      </c>
      <c r="G1033" t="s">
        <v>639</v>
      </c>
      <c r="H1033" t="s">
        <v>639</v>
      </c>
      <c r="I1033" t="s">
        <v>1282</v>
      </c>
      <c r="J1033" t="s">
        <v>729</v>
      </c>
      <c r="K1033" t="s">
        <v>54</v>
      </c>
      <c r="L1033" s="4">
        <v>44434</v>
      </c>
      <c r="M1033" s="4">
        <v>46260</v>
      </c>
      <c r="AC1033">
        <v>10</v>
      </c>
      <c r="AE1033">
        <v>1</v>
      </c>
    </row>
    <row r="1034" spans="1:31" x14ac:dyDescent="0.2">
      <c r="A1034" s="9">
        <v>2010599</v>
      </c>
      <c r="C1034" t="s">
        <v>2926</v>
      </c>
      <c r="D1034" t="s">
        <v>2927</v>
      </c>
      <c r="E1034" t="s">
        <v>2727</v>
      </c>
      <c r="F1034" t="s">
        <v>2727</v>
      </c>
      <c r="G1034" t="s">
        <v>639</v>
      </c>
      <c r="H1034" t="s">
        <v>639</v>
      </c>
      <c r="I1034" t="s">
        <v>1282</v>
      </c>
      <c r="J1034" t="s">
        <v>729</v>
      </c>
      <c r="K1034" t="s">
        <v>54</v>
      </c>
      <c r="L1034" s="4">
        <v>44433</v>
      </c>
      <c r="M1034" s="4">
        <v>46259</v>
      </c>
      <c r="AC1034">
        <v>45</v>
      </c>
      <c r="AE1034">
        <v>1</v>
      </c>
    </row>
    <row r="1035" spans="1:31" x14ac:dyDescent="0.2">
      <c r="A1035" s="9">
        <v>2010623</v>
      </c>
      <c r="C1035" t="s">
        <v>2928</v>
      </c>
      <c r="D1035" t="s">
        <v>2929</v>
      </c>
      <c r="E1035" t="s">
        <v>1212</v>
      </c>
      <c r="F1035" t="s">
        <v>1212</v>
      </c>
      <c r="G1035" t="s">
        <v>639</v>
      </c>
      <c r="H1035" t="s">
        <v>639</v>
      </c>
      <c r="I1035" t="s">
        <v>772</v>
      </c>
      <c r="J1035" t="s">
        <v>641</v>
      </c>
      <c r="K1035" t="s">
        <v>53</v>
      </c>
      <c r="L1035" s="4">
        <v>2</v>
      </c>
      <c r="M1035" s="4">
        <v>46254</v>
      </c>
      <c r="N1035">
        <v>25.200000762939453</v>
      </c>
      <c r="T1035">
        <v>12.640000343322754</v>
      </c>
      <c r="AE1035">
        <v>1</v>
      </c>
    </row>
    <row r="1036" spans="1:31" x14ac:dyDescent="0.2">
      <c r="A1036" s="9">
        <v>2008621</v>
      </c>
      <c r="C1036" t="s">
        <v>2930</v>
      </c>
      <c r="D1036" t="s">
        <v>2931</v>
      </c>
      <c r="E1036" t="s">
        <v>958</v>
      </c>
      <c r="F1036" t="s">
        <v>958</v>
      </c>
      <c r="G1036" t="s">
        <v>639</v>
      </c>
      <c r="H1036" t="s">
        <v>639</v>
      </c>
      <c r="I1036" t="s">
        <v>1282</v>
      </c>
      <c r="J1036" t="s">
        <v>647</v>
      </c>
      <c r="K1036" t="s">
        <v>53</v>
      </c>
      <c r="L1036" s="4">
        <v>44426</v>
      </c>
      <c r="M1036" s="4">
        <v>46252</v>
      </c>
      <c r="O1036">
        <v>24.700000762939453</v>
      </c>
      <c r="P1036">
        <v>20.399999618530273</v>
      </c>
      <c r="R1036">
        <v>1.7000000476837158</v>
      </c>
      <c r="AE1036">
        <v>1</v>
      </c>
    </row>
    <row r="1037" spans="1:31" x14ac:dyDescent="0.2">
      <c r="A1037" s="9">
        <v>2008747</v>
      </c>
      <c r="C1037" t="s">
        <v>2932</v>
      </c>
      <c r="D1037" t="s">
        <v>2933</v>
      </c>
      <c r="E1037" t="s">
        <v>2076</v>
      </c>
      <c r="F1037" t="s">
        <v>2077</v>
      </c>
      <c r="G1037" t="s">
        <v>639</v>
      </c>
      <c r="H1037" t="s">
        <v>639</v>
      </c>
      <c r="I1037" t="s">
        <v>772</v>
      </c>
      <c r="J1037" t="s">
        <v>729</v>
      </c>
      <c r="K1037" t="s">
        <v>54</v>
      </c>
      <c r="L1037" s="4">
        <v>2</v>
      </c>
      <c r="M1037" s="4">
        <v>46234</v>
      </c>
      <c r="N1037">
        <v>1</v>
      </c>
      <c r="O1037">
        <v>2.5</v>
      </c>
      <c r="P1037">
        <v>0.5</v>
      </c>
      <c r="T1037">
        <v>0.40000000596046448</v>
      </c>
      <c r="V1037">
        <v>7.0000000298023224E-2</v>
      </c>
      <c r="X1037">
        <v>3.9999999105930328E-2</v>
      </c>
      <c r="Y1037">
        <v>0.5</v>
      </c>
      <c r="Z1037">
        <v>7.0000000298023224E-2</v>
      </c>
      <c r="AA1037">
        <v>0.15000000596046448</v>
      </c>
      <c r="AE1037">
        <v>1</v>
      </c>
    </row>
    <row r="1038" spans="1:31" x14ac:dyDescent="0.2">
      <c r="A1038" s="9">
        <v>2008661</v>
      </c>
      <c r="C1038" t="s">
        <v>2934</v>
      </c>
      <c r="D1038" t="s">
        <v>2935</v>
      </c>
      <c r="E1038" t="s">
        <v>2936</v>
      </c>
      <c r="F1038" t="s">
        <v>2936</v>
      </c>
      <c r="G1038" t="s">
        <v>639</v>
      </c>
      <c r="H1038" t="s">
        <v>639</v>
      </c>
      <c r="I1038" t="s">
        <v>1282</v>
      </c>
      <c r="J1038" t="s">
        <v>729</v>
      </c>
      <c r="K1038" t="s">
        <v>54</v>
      </c>
      <c r="L1038" s="4">
        <v>44407</v>
      </c>
      <c r="M1038" s="4">
        <v>46233</v>
      </c>
      <c r="AC1038">
        <v>50</v>
      </c>
      <c r="AE1038">
        <v>1</v>
      </c>
    </row>
    <row r="1039" spans="1:31" x14ac:dyDescent="0.2">
      <c r="A1039" s="9">
        <v>2008662</v>
      </c>
      <c r="C1039" t="s">
        <v>2937</v>
      </c>
      <c r="D1039" t="s">
        <v>2938</v>
      </c>
      <c r="E1039" t="s">
        <v>2936</v>
      </c>
      <c r="F1039" t="s">
        <v>2936</v>
      </c>
      <c r="G1039" t="s">
        <v>639</v>
      </c>
      <c r="H1039" t="s">
        <v>639</v>
      </c>
      <c r="I1039" t="s">
        <v>1282</v>
      </c>
      <c r="J1039" t="s">
        <v>729</v>
      </c>
      <c r="K1039" t="s">
        <v>54</v>
      </c>
      <c r="L1039" s="4">
        <v>44407</v>
      </c>
      <c r="M1039" s="4">
        <v>46233</v>
      </c>
      <c r="AC1039">
        <v>50</v>
      </c>
      <c r="AE1039">
        <v>1</v>
      </c>
    </row>
    <row r="1040" spans="1:31" x14ac:dyDescent="0.2">
      <c r="A1040" s="9">
        <v>2008675</v>
      </c>
      <c r="C1040" t="s">
        <v>2939</v>
      </c>
      <c r="D1040" t="s">
        <v>2940</v>
      </c>
      <c r="E1040" t="s">
        <v>2936</v>
      </c>
      <c r="F1040" t="s">
        <v>2936</v>
      </c>
      <c r="G1040" t="s">
        <v>639</v>
      </c>
      <c r="H1040" t="s">
        <v>639</v>
      </c>
      <c r="I1040" t="s">
        <v>1282</v>
      </c>
      <c r="J1040" t="s">
        <v>729</v>
      </c>
      <c r="K1040" t="s">
        <v>54</v>
      </c>
      <c r="L1040" s="4">
        <v>44407</v>
      </c>
      <c r="M1040" s="4">
        <v>46233</v>
      </c>
      <c r="AC1040">
        <v>45</v>
      </c>
      <c r="AE1040">
        <v>1</v>
      </c>
    </row>
    <row r="1041" spans="1:31" x14ac:dyDescent="0.2">
      <c r="A1041" s="9">
        <v>2008544</v>
      </c>
      <c r="C1041" t="s">
        <v>2941</v>
      </c>
      <c r="D1041" t="s">
        <v>2942</v>
      </c>
      <c r="E1041" t="s">
        <v>1702</v>
      </c>
      <c r="F1041" t="s">
        <v>1702</v>
      </c>
      <c r="G1041" t="s">
        <v>639</v>
      </c>
      <c r="H1041" t="s">
        <v>639</v>
      </c>
      <c r="I1041" t="s">
        <v>1282</v>
      </c>
      <c r="J1041" t="s">
        <v>729</v>
      </c>
      <c r="K1041" t="s">
        <v>54</v>
      </c>
      <c r="L1041" s="4">
        <v>44405</v>
      </c>
      <c r="M1041" s="4">
        <v>46231</v>
      </c>
      <c r="AC1041">
        <v>13</v>
      </c>
      <c r="AE1041">
        <v>1</v>
      </c>
    </row>
    <row r="1042" spans="1:31" x14ac:dyDescent="0.2">
      <c r="A1042" s="9">
        <v>2008549</v>
      </c>
      <c r="C1042" t="s">
        <v>2945</v>
      </c>
      <c r="D1042" t="s">
        <v>2944</v>
      </c>
      <c r="E1042" t="s">
        <v>1702</v>
      </c>
      <c r="F1042" t="s">
        <v>1702</v>
      </c>
      <c r="G1042" t="s">
        <v>639</v>
      </c>
      <c r="H1042" t="s">
        <v>639</v>
      </c>
      <c r="I1042" t="s">
        <v>1282</v>
      </c>
      <c r="J1042" t="s">
        <v>729</v>
      </c>
      <c r="K1042" t="s">
        <v>54</v>
      </c>
      <c r="L1042" s="4">
        <v>44405</v>
      </c>
      <c r="M1042" s="4">
        <v>46231</v>
      </c>
      <c r="AC1042">
        <v>45</v>
      </c>
      <c r="AE1042">
        <v>1</v>
      </c>
    </row>
    <row r="1043" spans="1:31" x14ac:dyDescent="0.2">
      <c r="A1043" s="9">
        <v>2008547</v>
      </c>
      <c r="C1043" t="s">
        <v>2943</v>
      </c>
      <c r="D1043" t="s">
        <v>2944</v>
      </c>
      <c r="E1043" t="s">
        <v>1702</v>
      </c>
      <c r="F1043" t="s">
        <v>1702</v>
      </c>
      <c r="G1043" t="s">
        <v>639</v>
      </c>
      <c r="H1043" t="s">
        <v>639</v>
      </c>
      <c r="I1043" t="s">
        <v>1282</v>
      </c>
      <c r="J1043" t="s">
        <v>729</v>
      </c>
      <c r="K1043" t="s">
        <v>54</v>
      </c>
      <c r="L1043" s="4">
        <v>44405</v>
      </c>
      <c r="M1043" s="4">
        <v>46231</v>
      </c>
      <c r="AC1043">
        <v>13</v>
      </c>
      <c r="AE1043">
        <v>1</v>
      </c>
    </row>
    <row r="1044" spans="1:31" x14ac:dyDescent="0.2">
      <c r="A1044" s="9">
        <v>2008543</v>
      </c>
      <c r="C1044" t="s">
        <v>2946</v>
      </c>
      <c r="D1044" t="s">
        <v>2947</v>
      </c>
      <c r="E1044" t="s">
        <v>1702</v>
      </c>
      <c r="F1044" t="s">
        <v>1702</v>
      </c>
      <c r="G1044" t="s">
        <v>639</v>
      </c>
      <c r="H1044" t="s">
        <v>639</v>
      </c>
      <c r="I1044" t="s">
        <v>1282</v>
      </c>
      <c r="J1044" t="s">
        <v>729</v>
      </c>
      <c r="K1044" t="s">
        <v>54</v>
      </c>
      <c r="L1044" s="4">
        <v>44405</v>
      </c>
      <c r="M1044" s="4">
        <v>46231</v>
      </c>
      <c r="AC1044">
        <v>45</v>
      </c>
      <c r="AE1044">
        <v>1</v>
      </c>
    </row>
    <row r="1045" spans="1:31" x14ac:dyDescent="0.2">
      <c r="A1045" s="9">
        <v>2008551</v>
      </c>
      <c r="C1045" t="s">
        <v>2948</v>
      </c>
      <c r="D1045" t="s">
        <v>2949</v>
      </c>
      <c r="E1045" t="s">
        <v>1702</v>
      </c>
      <c r="F1045" t="s">
        <v>1702</v>
      </c>
      <c r="G1045" t="s">
        <v>639</v>
      </c>
      <c r="H1045" t="s">
        <v>639</v>
      </c>
      <c r="I1045" t="s">
        <v>1282</v>
      </c>
      <c r="J1045" t="s">
        <v>729</v>
      </c>
      <c r="K1045" t="s">
        <v>54</v>
      </c>
      <c r="L1045" s="4">
        <v>44405</v>
      </c>
      <c r="M1045" s="4">
        <v>46231</v>
      </c>
      <c r="AC1045">
        <v>45</v>
      </c>
      <c r="AE1045">
        <v>1</v>
      </c>
    </row>
    <row r="1046" spans="1:31" x14ac:dyDescent="0.2">
      <c r="A1046" s="9">
        <v>2008623</v>
      </c>
      <c r="C1046" t="s">
        <v>2950</v>
      </c>
      <c r="D1046" t="s">
        <v>2951</v>
      </c>
      <c r="E1046" t="s">
        <v>958</v>
      </c>
      <c r="F1046" t="s">
        <v>958</v>
      </c>
      <c r="G1046" t="s">
        <v>639</v>
      </c>
      <c r="H1046" t="s">
        <v>639</v>
      </c>
      <c r="I1046" t="s">
        <v>1282</v>
      </c>
      <c r="J1046" t="s">
        <v>647</v>
      </c>
      <c r="K1046" t="s">
        <v>53</v>
      </c>
      <c r="L1046" s="4">
        <v>44397</v>
      </c>
      <c r="M1046" s="4">
        <v>46223</v>
      </c>
      <c r="O1046">
        <v>19.399999618530273</v>
      </c>
      <c r="P1046">
        <v>28.799999237060547</v>
      </c>
      <c r="R1046">
        <v>1.2999999523162842</v>
      </c>
      <c r="AE1046">
        <v>1</v>
      </c>
    </row>
    <row r="1047" spans="1:31" x14ac:dyDescent="0.2">
      <c r="A1047" s="9">
        <v>2008624</v>
      </c>
      <c r="C1047" t="s">
        <v>2952</v>
      </c>
      <c r="D1047" t="s">
        <v>2953</v>
      </c>
      <c r="E1047" t="s">
        <v>958</v>
      </c>
      <c r="F1047" t="s">
        <v>958</v>
      </c>
      <c r="G1047" t="s">
        <v>639</v>
      </c>
      <c r="H1047" t="s">
        <v>639</v>
      </c>
      <c r="I1047" t="s">
        <v>1282</v>
      </c>
      <c r="J1047" t="s">
        <v>647</v>
      </c>
      <c r="K1047" t="s">
        <v>53</v>
      </c>
      <c r="L1047" s="4">
        <v>44397</v>
      </c>
      <c r="M1047" s="4">
        <v>46223</v>
      </c>
      <c r="O1047">
        <v>23.399999618530273</v>
      </c>
      <c r="P1047">
        <v>23.399999618530273</v>
      </c>
      <c r="R1047">
        <v>1.2999999523162842</v>
      </c>
      <c r="AE1047">
        <v>1</v>
      </c>
    </row>
    <row r="1048" spans="1:31" x14ac:dyDescent="0.2">
      <c r="A1048" s="9">
        <v>2008620</v>
      </c>
      <c r="C1048" t="s">
        <v>2954</v>
      </c>
      <c r="D1048" t="s">
        <v>2955</v>
      </c>
      <c r="E1048" t="s">
        <v>958</v>
      </c>
      <c r="F1048" t="s">
        <v>958</v>
      </c>
      <c r="G1048" t="s">
        <v>639</v>
      </c>
      <c r="H1048" t="s">
        <v>639</v>
      </c>
      <c r="I1048" t="s">
        <v>1282</v>
      </c>
      <c r="J1048" t="s">
        <v>647</v>
      </c>
      <c r="K1048" t="s">
        <v>53</v>
      </c>
      <c r="L1048" s="4">
        <v>44397</v>
      </c>
      <c r="M1048" s="4">
        <v>46223</v>
      </c>
      <c r="O1048">
        <v>26.600000381469727</v>
      </c>
      <c r="P1048">
        <v>18</v>
      </c>
      <c r="R1048">
        <v>1.7000000476837158</v>
      </c>
      <c r="AE1048">
        <v>1</v>
      </c>
    </row>
    <row r="1049" spans="1:31" x14ac:dyDescent="0.2">
      <c r="A1049" s="9">
        <v>2008622</v>
      </c>
      <c r="C1049" t="s">
        <v>2956</v>
      </c>
      <c r="D1049" t="s">
        <v>2957</v>
      </c>
      <c r="E1049" t="s">
        <v>958</v>
      </c>
      <c r="F1049" t="s">
        <v>958</v>
      </c>
      <c r="G1049" t="s">
        <v>639</v>
      </c>
      <c r="H1049" t="s">
        <v>639</v>
      </c>
      <c r="I1049" t="s">
        <v>1282</v>
      </c>
      <c r="J1049" t="s">
        <v>647</v>
      </c>
      <c r="K1049" t="s">
        <v>53</v>
      </c>
      <c r="L1049" s="4">
        <v>44397</v>
      </c>
      <c r="M1049" s="4">
        <v>46223</v>
      </c>
      <c r="O1049">
        <v>11.300000190734863</v>
      </c>
      <c r="P1049">
        <v>45</v>
      </c>
      <c r="AE1049">
        <v>1</v>
      </c>
    </row>
    <row r="1050" spans="1:31" x14ac:dyDescent="0.2">
      <c r="A1050" s="9">
        <v>2010501</v>
      </c>
      <c r="C1050" t="s">
        <v>2958</v>
      </c>
      <c r="D1050" t="s">
        <v>1284</v>
      </c>
      <c r="E1050" t="s">
        <v>2959</v>
      </c>
      <c r="F1050" t="s">
        <v>2959</v>
      </c>
      <c r="G1050" t="s">
        <v>639</v>
      </c>
      <c r="H1050" t="s">
        <v>684</v>
      </c>
      <c r="I1050" t="s">
        <v>1282</v>
      </c>
      <c r="J1050" t="s">
        <v>686</v>
      </c>
      <c r="K1050" t="s">
        <v>53</v>
      </c>
      <c r="L1050" s="4">
        <v>44391</v>
      </c>
      <c r="M1050" s="4">
        <v>46217</v>
      </c>
      <c r="N1050">
        <v>0.30000001192092896</v>
      </c>
      <c r="P1050">
        <v>0.40000000596046448</v>
      </c>
      <c r="AC1050">
        <v>2</v>
      </c>
      <c r="AE1050">
        <v>1</v>
      </c>
    </row>
    <row r="1051" spans="1:31" x14ac:dyDescent="0.2">
      <c r="A1051" s="9">
        <v>2008676</v>
      </c>
      <c r="C1051" t="s">
        <v>2960</v>
      </c>
      <c r="D1051" t="s">
        <v>2961</v>
      </c>
      <c r="E1051" t="s">
        <v>2962</v>
      </c>
      <c r="F1051" t="s">
        <v>2962</v>
      </c>
      <c r="G1051" t="s">
        <v>639</v>
      </c>
      <c r="H1051" t="s">
        <v>639</v>
      </c>
      <c r="I1051" t="s">
        <v>1282</v>
      </c>
      <c r="J1051" t="s">
        <v>729</v>
      </c>
      <c r="K1051" t="s">
        <v>54</v>
      </c>
      <c r="L1051" s="4">
        <v>44391</v>
      </c>
      <c r="M1051" s="4">
        <v>46217</v>
      </c>
      <c r="AC1051">
        <v>13</v>
      </c>
      <c r="AE1051">
        <v>1</v>
      </c>
    </row>
    <row r="1052" spans="1:31" x14ac:dyDescent="0.2">
      <c r="A1052" s="9">
        <v>2010502</v>
      </c>
      <c r="C1052" t="s">
        <v>2963</v>
      </c>
      <c r="D1052" t="s">
        <v>2809</v>
      </c>
      <c r="E1052" t="s">
        <v>2959</v>
      </c>
      <c r="F1052" t="s">
        <v>2959</v>
      </c>
      <c r="G1052" t="s">
        <v>639</v>
      </c>
      <c r="H1052" t="s">
        <v>684</v>
      </c>
      <c r="I1052" t="s">
        <v>1282</v>
      </c>
      <c r="J1052" t="s">
        <v>694</v>
      </c>
      <c r="K1052" t="s">
        <v>53</v>
      </c>
      <c r="L1052" s="4">
        <v>44391</v>
      </c>
      <c r="M1052" s="4">
        <v>46217</v>
      </c>
      <c r="N1052">
        <v>0.5</v>
      </c>
      <c r="AE1052">
        <v>1</v>
      </c>
    </row>
    <row r="1053" spans="1:31" x14ac:dyDescent="0.2">
      <c r="A1053" s="9">
        <v>2008534</v>
      </c>
      <c r="C1053" t="s">
        <v>2964</v>
      </c>
      <c r="D1053" t="s">
        <v>2965</v>
      </c>
      <c r="E1053" t="s">
        <v>958</v>
      </c>
      <c r="F1053" t="s">
        <v>958</v>
      </c>
      <c r="G1053" t="s">
        <v>639</v>
      </c>
      <c r="H1053" t="s">
        <v>639</v>
      </c>
      <c r="I1053" t="s">
        <v>1282</v>
      </c>
      <c r="J1053" t="s">
        <v>641</v>
      </c>
      <c r="K1053" t="s">
        <v>53</v>
      </c>
      <c r="L1053" s="4">
        <v>44391</v>
      </c>
      <c r="M1053" s="4">
        <v>46217</v>
      </c>
      <c r="N1053">
        <v>13.699999809265137</v>
      </c>
      <c r="O1053">
        <v>18.200000762939453</v>
      </c>
      <c r="P1053">
        <v>18</v>
      </c>
      <c r="R1053">
        <v>1.3999999761581421</v>
      </c>
      <c r="AE1053">
        <v>1</v>
      </c>
    </row>
    <row r="1054" spans="1:31" x14ac:dyDescent="0.2">
      <c r="A1054" s="9">
        <v>2008519</v>
      </c>
      <c r="C1054" t="s">
        <v>2966</v>
      </c>
      <c r="D1054" t="s">
        <v>2967</v>
      </c>
      <c r="E1054" t="s">
        <v>958</v>
      </c>
      <c r="F1054" t="s">
        <v>958</v>
      </c>
      <c r="G1054" t="s">
        <v>639</v>
      </c>
      <c r="H1054" t="s">
        <v>639</v>
      </c>
      <c r="I1054" t="s">
        <v>1282</v>
      </c>
      <c r="J1054" t="s">
        <v>641</v>
      </c>
      <c r="K1054" t="s">
        <v>53</v>
      </c>
      <c r="L1054" s="4">
        <v>44391</v>
      </c>
      <c r="M1054" s="4">
        <v>46217</v>
      </c>
      <c r="N1054">
        <v>14.300000190734863</v>
      </c>
      <c r="O1054">
        <v>15.100000381469727</v>
      </c>
      <c r="P1054">
        <v>18.600000381469727</v>
      </c>
      <c r="R1054">
        <v>1.6000000238418579</v>
      </c>
      <c r="AE1054">
        <v>1</v>
      </c>
    </row>
    <row r="1055" spans="1:31" x14ac:dyDescent="0.2">
      <c r="A1055" s="9">
        <v>2008533</v>
      </c>
      <c r="C1055" t="s">
        <v>2968</v>
      </c>
      <c r="D1055" t="s">
        <v>2969</v>
      </c>
      <c r="E1055" t="s">
        <v>958</v>
      </c>
      <c r="F1055" t="s">
        <v>958</v>
      </c>
      <c r="G1055" t="s">
        <v>639</v>
      </c>
      <c r="H1055" t="s">
        <v>639</v>
      </c>
      <c r="I1055" t="s">
        <v>1282</v>
      </c>
      <c r="J1055" t="s">
        <v>641</v>
      </c>
      <c r="K1055" t="s">
        <v>53</v>
      </c>
      <c r="L1055" s="4">
        <v>44391</v>
      </c>
      <c r="M1055" s="4">
        <v>46217</v>
      </c>
      <c r="N1055">
        <v>15.5</v>
      </c>
      <c r="O1055">
        <v>26</v>
      </c>
      <c r="P1055">
        <v>9</v>
      </c>
      <c r="R1055">
        <v>1.3999999761581421</v>
      </c>
      <c r="AE1055">
        <v>1</v>
      </c>
    </row>
    <row r="1056" spans="1:31" x14ac:dyDescent="0.2">
      <c r="A1056" s="9">
        <v>2008536</v>
      </c>
      <c r="C1056" t="s">
        <v>2970</v>
      </c>
      <c r="D1056" t="s">
        <v>2971</v>
      </c>
      <c r="E1056" t="s">
        <v>958</v>
      </c>
      <c r="F1056" t="s">
        <v>958</v>
      </c>
      <c r="G1056" t="s">
        <v>639</v>
      </c>
      <c r="H1056" t="s">
        <v>639</v>
      </c>
      <c r="I1056" t="s">
        <v>1282</v>
      </c>
      <c r="J1056" t="s">
        <v>641</v>
      </c>
      <c r="K1056" t="s">
        <v>53</v>
      </c>
      <c r="L1056" s="4">
        <v>44391</v>
      </c>
      <c r="M1056" s="4">
        <v>46217</v>
      </c>
      <c r="N1056">
        <v>18.200000762939453</v>
      </c>
      <c r="O1056">
        <v>12</v>
      </c>
      <c r="P1056">
        <v>12</v>
      </c>
      <c r="R1056">
        <v>2.2999999523162842</v>
      </c>
      <c r="AE1056">
        <v>1</v>
      </c>
    </row>
    <row r="1057" spans="1:31" x14ac:dyDescent="0.2">
      <c r="A1057" s="9">
        <v>2008537</v>
      </c>
      <c r="C1057" t="s">
        <v>2972</v>
      </c>
      <c r="D1057" t="s">
        <v>2973</v>
      </c>
      <c r="E1057" t="s">
        <v>958</v>
      </c>
      <c r="F1057" t="s">
        <v>958</v>
      </c>
      <c r="G1057" t="s">
        <v>639</v>
      </c>
      <c r="H1057" t="s">
        <v>639</v>
      </c>
      <c r="I1057" t="s">
        <v>1282</v>
      </c>
      <c r="J1057" t="s">
        <v>641</v>
      </c>
      <c r="K1057" t="s">
        <v>53</v>
      </c>
      <c r="L1057" s="4">
        <v>44391</v>
      </c>
      <c r="M1057" s="4">
        <v>46217</v>
      </c>
      <c r="N1057">
        <v>19.700000762939453</v>
      </c>
      <c r="O1057">
        <v>15.100000381469727</v>
      </c>
      <c r="P1057">
        <v>6.5999999046325684</v>
      </c>
      <c r="R1057">
        <v>2.4000000953674316</v>
      </c>
      <c r="AE1057">
        <v>1</v>
      </c>
    </row>
    <row r="1058" spans="1:31" x14ac:dyDescent="0.2">
      <c r="A1058" s="9">
        <v>2008520</v>
      </c>
      <c r="C1058" t="s">
        <v>2974</v>
      </c>
      <c r="D1058" t="s">
        <v>2975</v>
      </c>
      <c r="E1058" t="s">
        <v>958</v>
      </c>
      <c r="F1058" t="s">
        <v>958</v>
      </c>
      <c r="G1058" t="s">
        <v>639</v>
      </c>
      <c r="H1058" t="s">
        <v>639</v>
      </c>
      <c r="I1058" t="s">
        <v>1282</v>
      </c>
      <c r="J1058" t="s">
        <v>641</v>
      </c>
      <c r="K1058" t="s">
        <v>53</v>
      </c>
      <c r="L1058" s="4">
        <v>44391</v>
      </c>
      <c r="M1058" s="4">
        <v>46217</v>
      </c>
      <c r="N1058">
        <v>6</v>
      </c>
      <c r="O1058">
        <v>26</v>
      </c>
      <c r="P1058">
        <v>19.799999237060547</v>
      </c>
      <c r="R1058">
        <v>2.4000000953674316</v>
      </c>
      <c r="AE1058">
        <v>1</v>
      </c>
    </row>
    <row r="1059" spans="1:31" x14ac:dyDescent="0.2">
      <c r="A1059" s="9">
        <v>2008588</v>
      </c>
      <c r="C1059" t="s">
        <v>2976</v>
      </c>
      <c r="D1059" t="s">
        <v>2977</v>
      </c>
      <c r="E1059" t="s">
        <v>958</v>
      </c>
      <c r="F1059" t="s">
        <v>958</v>
      </c>
      <c r="G1059" t="s">
        <v>639</v>
      </c>
      <c r="H1059" t="s">
        <v>639</v>
      </c>
      <c r="I1059" t="s">
        <v>1282</v>
      </c>
      <c r="J1059" t="s">
        <v>641</v>
      </c>
      <c r="K1059" t="s">
        <v>53</v>
      </c>
      <c r="L1059" s="4">
        <v>44391</v>
      </c>
      <c r="M1059" s="4">
        <v>46217</v>
      </c>
      <c r="N1059">
        <v>10.399999618530273</v>
      </c>
      <c r="O1059">
        <v>19.799999237060547</v>
      </c>
      <c r="P1059">
        <v>19.799999237060547</v>
      </c>
      <c r="T1059">
        <v>7</v>
      </c>
      <c r="AE1059">
        <v>1</v>
      </c>
    </row>
    <row r="1060" spans="1:31" x14ac:dyDescent="0.2">
      <c r="A1060" s="9">
        <v>2008590</v>
      </c>
      <c r="C1060" t="s">
        <v>2978</v>
      </c>
      <c r="D1060" t="s">
        <v>2979</v>
      </c>
      <c r="E1060" t="s">
        <v>958</v>
      </c>
      <c r="F1060" t="s">
        <v>958</v>
      </c>
      <c r="G1060" t="s">
        <v>639</v>
      </c>
      <c r="H1060" t="s">
        <v>639</v>
      </c>
      <c r="I1060" t="s">
        <v>1282</v>
      </c>
      <c r="J1060" t="s">
        <v>641</v>
      </c>
      <c r="K1060" t="s">
        <v>53</v>
      </c>
      <c r="L1060" s="4">
        <v>44391</v>
      </c>
      <c r="M1060" s="4">
        <v>46217</v>
      </c>
      <c r="N1060">
        <v>12.100000381469727</v>
      </c>
      <c r="O1060">
        <v>5.6999998092651367</v>
      </c>
      <c r="P1060">
        <v>24.5</v>
      </c>
      <c r="T1060">
        <v>8.8000001907348633</v>
      </c>
      <c r="AE1060">
        <v>1</v>
      </c>
    </row>
    <row r="1061" spans="1:31" x14ac:dyDescent="0.2">
      <c r="A1061" s="9">
        <v>2008594</v>
      </c>
      <c r="C1061" t="s">
        <v>2980</v>
      </c>
      <c r="D1061" t="s">
        <v>2981</v>
      </c>
      <c r="E1061" t="s">
        <v>958</v>
      </c>
      <c r="F1061" t="s">
        <v>958</v>
      </c>
      <c r="G1061" t="s">
        <v>639</v>
      </c>
      <c r="H1061" t="s">
        <v>639</v>
      </c>
      <c r="I1061" t="s">
        <v>1282</v>
      </c>
      <c r="J1061" t="s">
        <v>641</v>
      </c>
      <c r="K1061" t="s">
        <v>53</v>
      </c>
      <c r="L1061" s="4">
        <v>44391</v>
      </c>
      <c r="M1061" s="4">
        <v>46217</v>
      </c>
      <c r="N1061">
        <v>14.199999809265137</v>
      </c>
      <c r="O1061">
        <v>13.399999618530273</v>
      </c>
      <c r="P1061">
        <v>12</v>
      </c>
      <c r="T1061">
        <v>13.699999809265137</v>
      </c>
      <c r="AE1061">
        <v>1</v>
      </c>
    </row>
    <row r="1062" spans="1:31" x14ac:dyDescent="0.2">
      <c r="A1062" s="9">
        <v>2008587</v>
      </c>
      <c r="C1062" t="s">
        <v>2982</v>
      </c>
      <c r="D1062" t="s">
        <v>2983</v>
      </c>
      <c r="E1062" t="s">
        <v>958</v>
      </c>
      <c r="F1062" t="s">
        <v>958</v>
      </c>
      <c r="G1062" t="s">
        <v>639</v>
      </c>
      <c r="H1062" t="s">
        <v>639</v>
      </c>
      <c r="I1062" t="s">
        <v>1282</v>
      </c>
      <c r="J1062" t="s">
        <v>641</v>
      </c>
      <c r="K1062" t="s">
        <v>53</v>
      </c>
      <c r="L1062" s="4">
        <v>44391</v>
      </c>
      <c r="M1062" s="4">
        <v>46217</v>
      </c>
      <c r="N1062">
        <v>15.5</v>
      </c>
      <c r="O1062">
        <v>15.100000381469727</v>
      </c>
      <c r="P1062">
        <v>6.5999999046325684</v>
      </c>
      <c r="T1062">
        <v>14.399999618530273</v>
      </c>
      <c r="AE1062">
        <v>1</v>
      </c>
    </row>
    <row r="1063" spans="1:31" x14ac:dyDescent="0.2">
      <c r="A1063" s="9">
        <v>2008591</v>
      </c>
      <c r="C1063" t="s">
        <v>2984</v>
      </c>
      <c r="D1063" t="s">
        <v>2985</v>
      </c>
      <c r="E1063" t="s">
        <v>958</v>
      </c>
      <c r="F1063" t="s">
        <v>958</v>
      </c>
      <c r="G1063" t="s">
        <v>639</v>
      </c>
      <c r="H1063" t="s">
        <v>639</v>
      </c>
      <c r="I1063" t="s">
        <v>1282</v>
      </c>
      <c r="J1063" t="s">
        <v>641</v>
      </c>
      <c r="K1063" t="s">
        <v>53</v>
      </c>
      <c r="L1063" s="4">
        <v>44391</v>
      </c>
      <c r="M1063" s="4">
        <v>46217</v>
      </c>
      <c r="N1063">
        <v>7.6999998092651367</v>
      </c>
      <c r="O1063">
        <v>15.100000381469727</v>
      </c>
      <c r="P1063">
        <v>30</v>
      </c>
      <c r="T1063">
        <v>5</v>
      </c>
      <c r="AE1063">
        <v>1</v>
      </c>
    </row>
    <row r="1064" spans="1:31" x14ac:dyDescent="0.2">
      <c r="A1064" s="9">
        <v>2008595</v>
      </c>
      <c r="C1064" t="s">
        <v>2986</v>
      </c>
      <c r="D1064" t="s">
        <v>2987</v>
      </c>
      <c r="E1064" t="s">
        <v>958</v>
      </c>
      <c r="F1064" t="s">
        <v>958</v>
      </c>
      <c r="G1064" t="s">
        <v>639</v>
      </c>
      <c r="H1064" t="s">
        <v>639</v>
      </c>
      <c r="I1064" t="s">
        <v>1282</v>
      </c>
      <c r="J1064" t="s">
        <v>641</v>
      </c>
      <c r="K1064" t="s">
        <v>53</v>
      </c>
      <c r="L1064" s="4">
        <v>44391</v>
      </c>
      <c r="M1064" s="4">
        <v>46217</v>
      </c>
      <c r="N1064">
        <v>7.5</v>
      </c>
      <c r="O1064">
        <v>19.799999237060547</v>
      </c>
      <c r="P1064">
        <v>25.5</v>
      </c>
      <c r="T1064">
        <v>9.1999998092651367</v>
      </c>
      <c r="AE1064">
        <v>1</v>
      </c>
    </row>
    <row r="1065" spans="1:31" x14ac:dyDescent="0.2">
      <c r="A1065" s="9">
        <v>2008592</v>
      </c>
      <c r="C1065" t="s">
        <v>2988</v>
      </c>
      <c r="D1065" t="s">
        <v>2989</v>
      </c>
      <c r="E1065" t="s">
        <v>958</v>
      </c>
      <c r="F1065" t="s">
        <v>958</v>
      </c>
      <c r="G1065" t="s">
        <v>639</v>
      </c>
      <c r="H1065" t="s">
        <v>639</v>
      </c>
      <c r="I1065" t="s">
        <v>1282</v>
      </c>
      <c r="J1065" t="s">
        <v>641</v>
      </c>
      <c r="K1065" t="s">
        <v>53</v>
      </c>
      <c r="L1065" s="4">
        <v>44391</v>
      </c>
      <c r="M1065" s="4">
        <v>46217</v>
      </c>
      <c r="N1065">
        <v>7.8000001907348633</v>
      </c>
      <c r="O1065">
        <v>25</v>
      </c>
      <c r="P1065">
        <v>25.200000762939453</v>
      </c>
      <c r="T1065">
        <v>2.4000000953674316</v>
      </c>
      <c r="AE1065">
        <v>1</v>
      </c>
    </row>
    <row r="1066" spans="1:31" x14ac:dyDescent="0.2">
      <c r="A1066" s="9">
        <v>2008593</v>
      </c>
      <c r="C1066" t="s">
        <v>2990</v>
      </c>
      <c r="D1066" t="s">
        <v>2991</v>
      </c>
      <c r="E1066" t="s">
        <v>958</v>
      </c>
      <c r="F1066" t="s">
        <v>958</v>
      </c>
      <c r="G1066" t="s">
        <v>639</v>
      </c>
      <c r="H1066" t="s">
        <v>639</v>
      </c>
      <c r="I1066" t="s">
        <v>1282</v>
      </c>
      <c r="J1066" t="s">
        <v>641</v>
      </c>
      <c r="K1066" t="s">
        <v>53</v>
      </c>
      <c r="L1066" s="4">
        <v>44391</v>
      </c>
      <c r="M1066" s="4">
        <v>46217</v>
      </c>
      <c r="N1066">
        <v>8.5</v>
      </c>
      <c r="O1066">
        <v>18.700000762939453</v>
      </c>
      <c r="P1066">
        <v>25.799999237060547</v>
      </c>
      <c r="T1066">
        <v>5</v>
      </c>
      <c r="AE1066">
        <v>1</v>
      </c>
    </row>
    <row r="1067" spans="1:31" x14ac:dyDescent="0.2">
      <c r="A1067" s="9">
        <v>2008589</v>
      </c>
      <c r="C1067" t="s">
        <v>2992</v>
      </c>
      <c r="D1067" t="s">
        <v>2993</v>
      </c>
      <c r="E1067" t="s">
        <v>958</v>
      </c>
      <c r="F1067" t="s">
        <v>958</v>
      </c>
      <c r="G1067" t="s">
        <v>639</v>
      </c>
      <c r="H1067" t="s">
        <v>639</v>
      </c>
      <c r="I1067" t="s">
        <v>1282</v>
      </c>
      <c r="J1067" t="s">
        <v>641</v>
      </c>
      <c r="K1067" t="s">
        <v>53</v>
      </c>
      <c r="L1067" s="4">
        <v>44391</v>
      </c>
      <c r="M1067" s="4">
        <v>46217</v>
      </c>
      <c r="N1067">
        <v>9.6000003814697266</v>
      </c>
      <c r="O1067">
        <v>25</v>
      </c>
      <c r="P1067">
        <v>19.799999237060547</v>
      </c>
      <c r="T1067">
        <v>4.5999999046325684</v>
      </c>
      <c r="AE1067">
        <v>1</v>
      </c>
    </row>
    <row r="1068" spans="1:31" x14ac:dyDescent="0.2">
      <c r="A1068" s="9">
        <v>2008524</v>
      </c>
      <c r="C1068" t="s">
        <v>2994</v>
      </c>
      <c r="D1068" t="s">
        <v>2995</v>
      </c>
      <c r="E1068" t="s">
        <v>958</v>
      </c>
      <c r="F1068" t="s">
        <v>958</v>
      </c>
      <c r="G1068" t="s">
        <v>639</v>
      </c>
      <c r="H1068" t="s">
        <v>639</v>
      </c>
      <c r="I1068" t="s">
        <v>1282</v>
      </c>
      <c r="J1068" t="s">
        <v>641</v>
      </c>
      <c r="K1068" t="s">
        <v>53</v>
      </c>
      <c r="L1068" s="4">
        <v>44391</v>
      </c>
      <c r="M1068" s="4">
        <v>46217</v>
      </c>
      <c r="N1068">
        <v>9.5</v>
      </c>
      <c r="O1068">
        <v>41.099998474121094</v>
      </c>
      <c r="P1068">
        <v>12.600000381469727</v>
      </c>
      <c r="AE1068">
        <v>1</v>
      </c>
    </row>
    <row r="1069" spans="1:31" x14ac:dyDescent="0.2">
      <c r="A1069" s="9">
        <v>2008538</v>
      </c>
      <c r="C1069" t="s">
        <v>2996</v>
      </c>
      <c r="D1069" t="s">
        <v>2997</v>
      </c>
      <c r="E1069" t="s">
        <v>958</v>
      </c>
      <c r="F1069" t="s">
        <v>958</v>
      </c>
      <c r="G1069" t="s">
        <v>639</v>
      </c>
      <c r="H1069" t="s">
        <v>639</v>
      </c>
      <c r="I1069" t="s">
        <v>1282</v>
      </c>
      <c r="J1069" t="s">
        <v>641</v>
      </c>
      <c r="K1069" t="s">
        <v>53</v>
      </c>
      <c r="L1069" s="4">
        <v>44391</v>
      </c>
      <c r="M1069" s="4">
        <v>46217</v>
      </c>
      <c r="N1069">
        <v>11</v>
      </c>
      <c r="O1069">
        <v>21.799999237060547</v>
      </c>
      <c r="P1069">
        <v>21.600000381469727</v>
      </c>
      <c r="R1069">
        <v>0.89999997615814209</v>
      </c>
      <c r="AE1069">
        <v>1</v>
      </c>
    </row>
    <row r="1070" spans="1:31" x14ac:dyDescent="0.2">
      <c r="A1070" s="9">
        <v>2008541</v>
      </c>
      <c r="C1070" t="s">
        <v>2998</v>
      </c>
      <c r="D1070" t="s">
        <v>2999</v>
      </c>
      <c r="E1070" t="s">
        <v>958</v>
      </c>
      <c r="F1070" t="s">
        <v>958</v>
      </c>
      <c r="G1070" t="s">
        <v>639</v>
      </c>
      <c r="H1070" t="s">
        <v>639</v>
      </c>
      <c r="I1070" t="s">
        <v>1282</v>
      </c>
      <c r="J1070" t="s">
        <v>641</v>
      </c>
      <c r="K1070" t="s">
        <v>53</v>
      </c>
      <c r="L1070" s="4">
        <v>44391</v>
      </c>
      <c r="M1070" s="4">
        <v>46217</v>
      </c>
      <c r="N1070">
        <v>10.899999618530273</v>
      </c>
      <c r="O1070">
        <v>25</v>
      </c>
      <c r="P1070">
        <v>19.799999237060547</v>
      </c>
      <c r="R1070">
        <v>0.80000001192092896</v>
      </c>
      <c r="AE1070">
        <v>1</v>
      </c>
    </row>
    <row r="1071" spans="1:31" x14ac:dyDescent="0.2">
      <c r="A1071" s="9">
        <v>2008525</v>
      </c>
      <c r="C1071" t="s">
        <v>3000</v>
      </c>
      <c r="D1071" t="s">
        <v>3001</v>
      </c>
      <c r="E1071" t="s">
        <v>958</v>
      </c>
      <c r="F1071" t="s">
        <v>958</v>
      </c>
      <c r="G1071" t="s">
        <v>639</v>
      </c>
      <c r="H1071" t="s">
        <v>639</v>
      </c>
      <c r="I1071" t="s">
        <v>1282</v>
      </c>
      <c r="J1071" t="s">
        <v>641</v>
      </c>
      <c r="K1071" t="s">
        <v>53</v>
      </c>
      <c r="L1071" s="4">
        <v>44391</v>
      </c>
      <c r="M1071" s="4">
        <v>46217</v>
      </c>
      <c r="N1071">
        <v>11</v>
      </c>
      <c r="O1071">
        <v>27.600000381469727</v>
      </c>
      <c r="P1071">
        <v>18</v>
      </c>
      <c r="R1071">
        <v>0.69999998807907104</v>
      </c>
      <c r="AE1071">
        <v>1</v>
      </c>
    </row>
    <row r="1072" spans="1:31" x14ac:dyDescent="0.2">
      <c r="A1072" s="9">
        <v>2008542</v>
      </c>
      <c r="C1072" t="s">
        <v>3002</v>
      </c>
      <c r="D1072" t="s">
        <v>3003</v>
      </c>
      <c r="E1072" t="s">
        <v>958</v>
      </c>
      <c r="F1072" t="s">
        <v>958</v>
      </c>
      <c r="G1072" t="s">
        <v>639</v>
      </c>
      <c r="H1072" t="s">
        <v>639</v>
      </c>
      <c r="I1072" t="s">
        <v>1282</v>
      </c>
      <c r="J1072" t="s">
        <v>641</v>
      </c>
      <c r="K1072" t="s">
        <v>53</v>
      </c>
      <c r="L1072" s="4">
        <v>44391</v>
      </c>
      <c r="M1072" s="4">
        <v>46217</v>
      </c>
      <c r="N1072">
        <v>12.399999618530273</v>
      </c>
      <c r="O1072">
        <v>19.799999237060547</v>
      </c>
      <c r="P1072">
        <v>19.799999237060547</v>
      </c>
      <c r="R1072">
        <v>1.2000000476837158</v>
      </c>
      <c r="AE1072">
        <v>1</v>
      </c>
    </row>
    <row r="1073" spans="1:31" x14ac:dyDescent="0.2">
      <c r="A1073" s="9">
        <v>2008527</v>
      </c>
      <c r="C1073" t="s">
        <v>3004</v>
      </c>
      <c r="D1073" t="s">
        <v>3005</v>
      </c>
      <c r="E1073" t="s">
        <v>958</v>
      </c>
      <c r="F1073" t="s">
        <v>958</v>
      </c>
      <c r="G1073" t="s">
        <v>639</v>
      </c>
      <c r="H1073" t="s">
        <v>639</v>
      </c>
      <c r="I1073" t="s">
        <v>1282</v>
      </c>
      <c r="J1073" t="s">
        <v>641</v>
      </c>
      <c r="K1073" t="s">
        <v>53</v>
      </c>
      <c r="L1073" s="4">
        <v>44391</v>
      </c>
      <c r="M1073" s="4">
        <v>46217</v>
      </c>
      <c r="N1073">
        <v>12.5</v>
      </c>
      <c r="O1073">
        <v>25</v>
      </c>
      <c r="P1073">
        <v>16.200000762939453</v>
      </c>
      <c r="R1073">
        <v>1</v>
      </c>
      <c r="AE1073">
        <v>1</v>
      </c>
    </row>
    <row r="1074" spans="1:31" x14ac:dyDescent="0.2">
      <c r="A1074" s="9">
        <v>2008518</v>
      </c>
      <c r="C1074" t="s">
        <v>3006</v>
      </c>
      <c r="D1074" t="s">
        <v>3007</v>
      </c>
      <c r="E1074" t="s">
        <v>958</v>
      </c>
      <c r="F1074" t="s">
        <v>958</v>
      </c>
      <c r="G1074" t="s">
        <v>639</v>
      </c>
      <c r="H1074" t="s">
        <v>639</v>
      </c>
      <c r="I1074" t="s">
        <v>1282</v>
      </c>
      <c r="J1074" t="s">
        <v>641</v>
      </c>
      <c r="K1074" t="s">
        <v>53</v>
      </c>
      <c r="L1074" s="4">
        <v>44391</v>
      </c>
      <c r="M1074" s="4">
        <v>46217</v>
      </c>
      <c r="N1074">
        <v>12.5</v>
      </c>
      <c r="O1074">
        <v>30.700000762939453</v>
      </c>
      <c r="P1074">
        <v>12.600000381469727</v>
      </c>
      <c r="R1074">
        <v>0.80000001192092896</v>
      </c>
      <c r="AE1074">
        <v>1</v>
      </c>
    </row>
    <row r="1075" spans="1:31" x14ac:dyDescent="0.2">
      <c r="A1075" s="9">
        <v>2008521</v>
      </c>
      <c r="C1075" t="s">
        <v>3008</v>
      </c>
      <c r="D1075" t="s">
        <v>3009</v>
      </c>
      <c r="E1075" t="s">
        <v>958</v>
      </c>
      <c r="F1075" t="s">
        <v>958</v>
      </c>
      <c r="G1075" t="s">
        <v>639</v>
      </c>
      <c r="H1075" t="s">
        <v>639</v>
      </c>
      <c r="I1075" t="s">
        <v>1282</v>
      </c>
      <c r="J1075" t="s">
        <v>641</v>
      </c>
      <c r="K1075" t="s">
        <v>53</v>
      </c>
      <c r="L1075" s="4">
        <v>44391</v>
      </c>
      <c r="M1075" s="4">
        <v>46217</v>
      </c>
      <c r="N1075">
        <v>7.1999998092651367</v>
      </c>
      <c r="O1075">
        <v>31.200000762939453</v>
      </c>
      <c r="P1075">
        <v>24</v>
      </c>
      <c r="AE1075">
        <v>1</v>
      </c>
    </row>
    <row r="1076" spans="1:31" x14ac:dyDescent="0.2">
      <c r="A1076" s="9">
        <v>2008523</v>
      </c>
      <c r="C1076" t="s">
        <v>3010</v>
      </c>
      <c r="D1076" t="s">
        <v>3011</v>
      </c>
      <c r="E1076" t="s">
        <v>958</v>
      </c>
      <c r="F1076" t="s">
        <v>958</v>
      </c>
      <c r="G1076" t="s">
        <v>639</v>
      </c>
      <c r="H1076" t="s">
        <v>639</v>
      </c>
      <c r="I1076" t="s">
        <v>1282</v>
      </c>
      <c r="J1076" t="s">
        <v>641</v>
      </c>
      <c r="K1076" t="s">
        <v>53</v>
      </c>
      <c r="L1076" s="4">
        <v>44391</v>
      </c>
      <c r="M1076" s="4">
        <v>46217</v>
      </c>
      <c r="N1076">
        <v>8</v>
      </c>
      <c r="O1076">
        <v>34.799999237060547</v>
      </c>
      <c r="P1076">
        <v>19.799999237060547</v>
      </c>
      <c r="AE1076">
        <v>1</v>
      </c>
    </row>
    <row r="1077" spans="1:31" x14ac:dyDescent="0.2">
      <c r="A1077" s="9">
        <v>2008643</v>
      </c>
      <c r="C1077" t="s">
        <v>3012</v>
      </c>
      <c r="D1077" t="s">
        <v>3013</v>
      </c>
      <c r="E1077" t="s">
        <v>2962</v>
      </c>
      <c r="F1077" t="s">
        <v>2962</v>
      </c>
      <c r="G1077" t="s">
        <v>639</v>
      </c>
      <c r="H1077" t="s">
        <v>639</v>
      </c>
      <c r="I1077" t="s">
        <v>1282</v>
      </c>
      <c r="J1077" t="s">
        <v>729</v>
      </c>
      <c r="K1077" t="s">
        <v>54</v>
      </c>
      <c r="L1077" s="4">
        <v>44391</v>
      </c>
      <c r="M1077" s="4">
        <v>46217</v>
      </c>
      <c r="AC1077">
        <v>45</v>
      </c>
      <c r="AE1077">
        <v>1</v>
      </c>
    </row>
    <row r="1078" spans="1:31" x14ac:dyDescent="0.2">
      <c r="A1078" s="9">
        <v>2008644</v>
      </c>
      <c r="C1078" t="s">
        <v>3014</v>
      </c>
      <c r="D1078" t="s">
        <v>3015</v>
      </c>
      <c r="E1078" t="s">
        <v>2962</v>
      </c>
      <c r="F1078" t="s">
        <v>2962</v>
      </c>
      <c r="G1078" t="s">
        <v>639</v>
      </c>
      <c r="H1078" t="s">
        <v>639</v>
      </c>
      <c r="I1078" t="s">
        <v>1282</v>
      </c>
      <c r="J1078" t="s">
        <v>729</v>
      </c>
      <c r="K1078" t="s">
        <v>54</v>
      </c>
      <c r="L1078" s="4">
        <v>44391</v>
      </c>
      <c r="M1078" s="4">
        <v>46217</v>
      </c>
      <c r="AC1078">
        <v>45</v>
      </c>
      <c r="AE1078">
        <v>1</v>
      </c>
    </row>
    <row r="1079" spans="1:31" x14ac:dyDescent="0.2">
      <c r="A1079" s="9">
        <v>2006168</v>
      </c>
      <c r="C1079" t="s">
        <v>3016</v>
      </c>
      <c r="D1079" t="s">
        <v>2714</v>
      </c>
      <c r="E1079" t="s">
        <v>3017</v>
      </c>
      <c r="F1079" t="s">
        <v>3017</v>
      </c>
      <c r="G1079" t="s">
        <v>639</v>
      </c>
      <c r="H1079" t="s">
        <v>684</v>
      </c>
      <c r="I1079" t="s">
        <v>1282</v>
      </c>
      <c r="J1079" t="s">
        <v>686</v>
      </c>
      <c r="K1079" t="s">
        <v>54</v>
      </c>
      <c r="L1079" s="4">
        <v>44390</v>
      </c>
      <c r="M1079" s="4">
        <v>46216</v>
      </c>
      <c r="N1079">
        <v>0.30000001192092896</v>
      </c>
      <c r="P1079">
        <v>0.20000000298023224</v>
      </c>
      <c r="AC1079">
        <v>1</v>
      </c>
      <c r="AE1079">
        <v>1.1000000000000001</v>
      </c>
    </row>
    <row r="1080" spans="1:31" x14ac:dyDescent="0.2">
      <c r="A1080" s="9">
        <v>2008493</v>
      </c>
      <c r="C1080" t="s">
        <v>3018</v>
      </c>
      <c r="D1080" t="s">
        <v>3019</v>
      </c>
      <c r="E1080" t="s">
        <v>1702</v>
      </c>
      <c r="F1080" t="s">
        <v>1702</v>
      </c>
      <c r="G1080" t="s">
        <v>639</v>
      </c>
      <c r="H1080" t="s">
        <v>639</v>
      </c>
      <c r="I1080" t="s">
        <v>1282</v>
      </c>
      <c r="J1080" t="s">
        <v>729</v>
      </c>
      <c r="K1080" t="s">
        <v>54</v>
      </c>
      <c r="L1080" s="4">
        <v>44389</v>
      </c>
      <c r="M1080" s="4">
        <v>46215</v>
      </c>
      <c r="AC1080">
        <v>45</v>
      </c>
      <c r="AE1080">
        <v>1</v>
      </c>
    </row>
    <row r="1081" spans="1:31" x14ac:dyDescent="0.2">
      <c r="A1081" s="9">
        <v>2008365</v>
      </c>
      <c r="C1081" t="s">
        <v>3020</v>
      </c>
      <c r="D1081" t="s">
        <v>3021</v>
      </c>
      <c r="E1081" t="s">
        <v>3022</v>
      </c>
      <c r="F1081" t="s">
        <v>3022</v>
      </c>
      <c r="G1081" t="s">
        <v>639</v>
      </c>
      <c r="H1081" t="s">
        <v>639</v>
      </c>
      <c r="I1081" t="s">
        <v>1282</v>
      </c>
      <c r="J1081" t="s">
        <v>729</v>
      </c>
      <c r="K1081" t="s">
        <v>54</v>
      </c>
      <c r="L1081" s="4">
        <v>44378</v>
      </c>
      <c r="M1081" s="4">
        <v>46204</v>
      </c>
      <c r="AC1081">
        <v>3</v>
      </c>
      <c r="AE1081">
        <v>1</v>
      </c>
    </row>
    <row r="1082" spans="1:31" x14ac:dyDescent="0.2">
      <c r="A1082" s="9">
        <v>2008363</v>
      </c>
      <c r="C1082" t="s">
        <v>3023</v>
      </c>
      <c r="D1082" t="s">
        <v>3024</v>
      </c>
      <c r="E1082" t="s">
        <v>3022</v>
      </c>
      <c r="F1082" t="s">
        <v>3022</v>
      </c>
      <c r="G1082" t="s">
        <v>639</v>
      </c>
      <c r="H1082" t="s">
        <v>639</v>
      </c>
      <c r="I1082" t="s">
        <v>1282</v>
      </c>
      <c r="J1082" t="s">
        <v>729</v>
      </c>
      <c r="K1082" t="s">
        <v>54</v>
      </c>
      <c r="L1082" s="4">
        <v>44378</v>
      </c>
      <c r="M1082" s="4">
        <v>46204</v>
      </c>
      <c r="AC1082">
        <v>8</v>
      </c>
      <c r="AE1082">
        <v>1</v>
      </c>
    </row>
    <row r="1083" spans="1:31" x14ac:dyDescent="0.2">
      <c r="A1083" s="9">
        <v>2008364</v>
      </c>
      <c r="C1083" t="s">
        <v>3025</v>
      </c>
      <c r="D1083" t="s">
        <v>3026</v>
      </c>
      <c r="E1083" t="s">
        <v>3022</v>
      </c>
      <c r="F1083" t="s">
        <v>3022</v>
      </c>
      <c r="G1083" t="s">
        <v>639</v>
      </c>
      <c r="H1083" t="s">
        <v>639</v>
      </c>
      <c r="I1083" t="s">
        <v>1282</v>
      </c>
      <c r="J1083" t="s">
        <v>729</v>
      </c>
      <c r="K1083" t="s">
        <v>54</v>
      </c>
      <c r="L1083" s="4">
        <v>44378</v>
      </c>
      <c r="M1083" s="4">
        <v>46204</v>
      </c>
      <c r="AC1083">
        <v>5</v>
      </c>
      <c r="AE1083">
        <v>1</v>
      </c>
    </row>
    <row r="1084" spans="1:31" x14ac:dyDescent="0.2">
      <c r="A1084" s="9">
        <v>2008366</v>
      </c>
      <c r="C1084" t="s">
        <v>3027</v>
      </c>
      <c r="D1084" t="s">
        <v>3028</v>
      </c>
      <c r="E1084" t="s">
        <v>3022</v>
      </c>
      <c r="F1084" t="s">
        <v>3022</v>
      </c>
      <c r="G1084" t="s">
        <v>639</v>
      </c>
      <c r="H1084" t="s">
        <v>639</v>
      </c>
      <c r="I1084" t="s">
        <v>1282</v>
      </c>
      <c r="J1084" t="s">
        <v>729</v>
      </c>
      <c r="K1084" t="s">
        <v>54</v>
      </c>
      <c r="L1084" s="4">
        <v>44378</v>
      </c>
      <c r="M1084" s="4">
        <v>46204</v>
      </c>
      <c r="AC1084">
        <v>5</v>
      </c>
      <c r="AE1084">
        <v>1</v>
      </c>
    </row>
    <row r="1085" spans="1:31" x14ac:dyDescent="0.2">
      <c r="A1085" s="9">
        <v>2008360</v>
      </c>
      <c r="C1085" t="s">
        <v>3029</v>
      </c>
      <c r="D1085" t="s">
        <v>3030</v>
      </c>
      <c r="E1085" t="s">
        <v>3022</v>
      </c>
      <c r="F1085" t="s">
        <v>3022</v>
      </c>
      <c r="G1085" t="s">
        <v>639</v>
      </c>
      <c r="H1085" t="s">
        <v>639</v>
      </c>
      <c r="I1085" t="s">
        <v>1282</v>
      </c>
      <c r="J1085" t="s">
        <v>729</v>
      </c>
      <c r="K1085" t="s">
        <v>54</v>
      </c>
      <c r="L1085" s="4">
        <v>44378</v>
      </c>
      <c r="M1085" s="4">
        <v>46204</v>
      </c>
      <c r="AC1085">
        <v>2</v>
      </c>
      <c r="AE1085">
        <v>1</v>
      </c>
    </row>
    <row r="1086" spans="1:31" x14ac:dyDescent="0.2">
      <c r="A1086" s="9">
        <v>2008359</v>
      </c>
      <c r="C1086" t="s">
        <v>3031</v>
      </c>
      <c r="D1086" t="s">
        <v>3032</v>
      </c>
      <c r="E1086" t="s">
        <v>3022</v>
      </c>
      <c r="F1086" t="s">
        <v>3022</v>
      </c>
      <c r="G1086" t="s">
        <v>639</v>
      </c>
      <c r="H1086" t="s">
        <v>639</v>
      </c>
      <c r="I1086" t="s">
        <v>1282</v>
      </c>
      <c r="J1086" t="s">
        <v>729</v>
      </c>
      <c r="K1086" t="s">
        <v>54</v>
      </c>
      <c r="L1086" s="4">
        <v>44378</v>
      </c>
      <c r="M1086" s="4">
        <v>46204</v>
      </c>
      <c r="AC1086">
        <v>0</v>
      </c>
      <c r="AE1086">
        <v>1</v>
      </c>
    </row>
    <row r="1087" spans="1:31" x14ac:dyDescent="0.2">
      <c r="A1087" s="9">
        <v>2008362</v>
      </c>
      <c r="C1087" t="s">
        <v>3033</v>
      </c>
      <c r="D1087" t="s">
        <v>3034</v>
      </c>
      <c r="E1087" t="s">
        <v>3022</v>
      </c>
      <c r="F1087" t="s">
        <v>3022</v>
      </c>
      <c r="G1087" t="s">
        <v>639</v>
      </c>
      <c r="H1087" t="s">
        <v>639</v>
      </c>
      <c r="I1087" t="s">
        <v>1282</v>
      </c>
      <c r="J1087" t="s">
        <v>729</v>
      </c>
      <c r="K1087" t="s">
        <v>54</v>
      </c>
      <c r="L1087" s="4">
        <v>44378</v>
      </c>
      <c r="M1087" s="4">
        <v>46204</v>
      </c>
      <c r="AC1087">
        <v>2</v>
      </c>
      <c r="AE1087">
        <v>1</v>
      </c>
    </row>
    <row r="1088" spans="1:31" x14ac:dyDescent="0.2">
      <c r="A1088" s="9">
        <v>2008361</v>
      </c>
      <c r="C1088" t="s">
        <v>3035</v>
      </c>
      <c r="D1088" t="s">
        <v>3036</v>
      </c>
      <c r="E1088" t="s">
        <v>3022</v>
      </c>
      <c r="F1088" t="s">
        <v>3022</v>
      </c>
      <c r="G1088" t="s">
        <v>639</v>
      </c>
      <c r="H1088" t="s">
        <v>639</v>
      </c>
      <c r="I1088" t="s">
        <v>1282</v>
      </c>
      <c r="J1088" t="s">
        <v>729</v>
      </c>
      <c r="K1088" t="s">
        <v>54</v>
      </c>
      <c r="L1088" s="4">
        <v>44378</v>
      </c>
      <c r="M1088" s="4">
        <v>46204</v>
      </c>
      <c r="AC1088">
        <v>2</v>
      </c>
      <c r="AE1088">
        <v>1</v>
      </c>
    </row>
    <row r="1089" spans="1:31" x14ac:dyDescent="0.2">
      <c r="A1089" s="9">
        <v>2008504</v>
      </c>
      <c r="C1089" t="s">
        <v>3037</v>
      </c>
      <c r="D1089" t="s">
        <v>3038</v>
      </c>
      <c r="E1089" t="s">
        <v>1702</v>
      </c>
      <c r="F1089" t="s">
        <v>1702</v>
      </c>
      <c r="G1089" t="s">
        <v>639</v>
      </c>
      <c r="H1089" t="s">
        <v>639</v>
      </c>
      <c r="I1089" t="s">
        <v>1282</v>
      </c>
      <c r="J1089" t="s">
        <v>729</v>
      </c>
      <c r="K1089" t="s">
        <v>54</v>
      </c>
      <c r="L1089" s="4">
        <v>44378</v>
      </c>
      <c r="M1089" s="4">
        <v>46204</v>
      </c>
      <c r="AC1089">
        <v>45</v>
      </c>
      <c r="AE1089">
        <v>1</v>
      </c>
    </row>
    <row r="1090" spans="1:31" x14ac:dyDescent="0.2">
      <c r="A1090" s="9">
        <v>2008505</v>
      </c>
      <c r="C1090" t="s">
        <v>3039</v>
      </c>
      <c r="D1090" t="s">
        <v>3040</v>
      </c>
      <c r="E1090" t="s">
        <v>1702</v>
      </c>
      <c r="F1090" t="s">
        <v>1702</v>
      </c>
      <c r="G1090" t="s">
        <v>639</v>
      </c>
      <c r="H1090" t="s">
        <v>639</v>
      </c>
      <c r="I1090" t="s">
        <v>1282</v>
      </c>
      <c r="J1090" t="s">
        <v>729</v>
      </c>
      <c r="K1090" t="s">
        <v>54</v>
      </c>
      <c r="L1090" s="4">
        <v>44378</v>
      </c>
      <c r="M1090" s="4">
        <v>46204</v>
      </c>
      <c r="AC1090">
        <v>45</v>
      </c>
      <c r="AE1090">
        <v>1</v>
      </c>
    </row>
    <row r="1091" spans="1:31" x14ac:dyDescent="0.2">
      <c r="A1091" s="9">
        <v>2010498</v>
      </c>
      <c r="C1091" t="s">
        <v>3041</v>
      </c>
      <c r="D1091" t="s">
        <v>3042</v>
      </c>
      <c r="E1091" t="s">
        <v>3043</v>
      </c>
      <c r="F1091" t="s">
        <v>3043</v>
      </c>
      <c r="G1091" t="s">
        <v>639</v>
      </c>
      <c r="H1091" t="s">
        <v>639</v>
      </c>
      <c r="I1091" t="s">
        <v>1282</v>
      </c>
      <c r="J1091" t="s">
        <v>729</v>
      </c>
      <c r="K1091" t="s">
        <v>54</v>
      </c>
      <c r="L1091" s="4">
        <v>44377</v>
      </c>
      <c r="M1091" s="4">
        <v>46203</v>
      </c>
      <c r="AC1091">
        <v>45</v>
      </c>
      <c r="AE1091">
        <v>1</v>
      </c>
    </row>
    <row r="1092" spans="1:31" x14ac:dyDescent="0.2">
      <c r="A1092" s="9">
        <v>2008455</v>
      </c>
      <c r="C1092" t="s">
        <v>3044</v>
      </c>
      <c r="D1092" t="s">
        <v>3045</v>
      </c>
      <c r="E1092" t="s">
        <v>3046</v>
      </c>
      <c r="F1092" t="s">
        <v>3046</v>
      </c>
      <c r="G1092" t="s">
        <v>639</v>
      </c>
      <c r="H1092" t="s">
        <v>684</v>
      </c>
      <c r="I1092" t="s">
        <v>1282</v>
      </c>
      <c r="J1092" t="s">
        <v>694</v>
      </c>
      <c r="K1092" t="s">
        <v>53</v>
      </c>
      <c r="L1092" s="4">
        <v>44376</v>
      </c>
      <c r="M1092" s="4">
        <v>46202</v>
      </c>
      <c r="N1092">
        <v>0.40000000596046448</v>
      </c>
      <c r="O1092">
        <v>0.40000000596046448</v>
      </c>
      <c r="P1092">
        <v>0.40000000596046448</v>
      </c>
      <c r="AC1092">
        <v>14</v>
      </c>
      <c r="AE1092">
        <v>1</v>
      </c>
    </row>
    <row r="1093" spans="1:31" x14ac:dyDescent="0.2">
      <c r="A1093" s="9">
        <v>2010488</v>
      </c>
      <c r="C1093" t="s">
        <v>3047</v>
      </c>
      <c r="D1093" t="s">
        <v>3048</v>
      </c>
      <c r="E1093" t="s">
        <v>3043</v>
      </c>
      <c r="F1093" t="s">
        <v>3043</v>
      </c>
      <c r="G1093" t="s">
        <v>639</v>
      </c>
      <c r="H1093" t="s">
        <v>639</v>
      </c>
      <c r="I1093" t="s">
        <v>1282</v>
      </c>
      <c r="J1093" t="s">
        <v>729</v>
      </c>
      <c r="K1093" t="s">
        <v>54</v>
      </c>
      <c r="L1093" s="4">
        <v>44369</v>
      </c>
      <c r="M1093" s="4">
        <v>46195</v>
      </c>
      <c r="AC1093">
        <v>50</v>
      </c>
      <c r="AE1093">
        <v>1</v>
      </c>
    </row>
    <row r="1094" spans="1:31" x14ac:dyDescent="0.2">
      <c r="A1094" s="9">
        <v>2010487</v>
      </c>
      <c r="C1094" t="s">
        <v>3049</v>
      </c>
      <c r="D1094" t="s">
        <v>3050</v>
      </c>
      <c r="E1094" t="s">
        <v>3043</v>
      </c>
      <c r="F1094" t="s">
        <v>3043</v>
      </c>
      <c r="G1094" t="s">
        <v>639</v>
      </c>
      <c r="H1094" t="s">
        <v>639</v>
      </c>
      <c r="I1094" t="s">
        <v>1282</v>
      </c>
      <c r="J1094" t="s">
        <v>729</v>
      </c>
      <c r="K1094" t="s">
        <v>54</v>
      </c>
      <c r="L1094" s="4">
        <v>44369</v>
      </c>
      <c r="M1094" s="4">
        <v>46195</v>
      </c>
      <c r="AC1094">
        <v>45</v>
      </c>
      <c r="AE1094">
        <v>1</v>
      </c>
    </row>
    <row r="1095" spans="1:31" x14ac:dyDescent="0.2">
      <c r="A1095" s="9">
        <v>2010489</v>
      </c>
      <c r="C1095" t="s">
        <v>3051</v>
      </c>
      <c r="D1095" t="s">
        <v>3052</v>
      </c>
      <c r="E1095" t="s">
        <v>3043</v>
      </c>
      <c r="F1095" t="s">
        <v>3043</v>
      </c>
      <c r="G1095" t="s">
        <v>639</v>
      </c>
      <c r="H1095" t="s">
        <v>639</v>
      </c>
      <c r="I1095" t="s">
        <v>1282</v>
      </c>
      <c r="J1095" t="s">
        <v>729</v>
      </c>
      <c r="K1095" t="s">
        <v>54</v>
      </c>
      <c r="L1095" s="4">
        <v>44369</v>
      </c>
      <c r="M1095" s="4">
        <v>46195</v>
      </c>
      <c r="AC1095">
        <v>30</v>
      </c>
      <c r="AE1095">
        <v>1</v>
      </c>
    </row>
    <row r="1096" spans="1:31" x14ac:dyDescent="0.2">
      <c r="A1096" s="9">
        <v>2010486</v>
      </c>
      <c r="C1096" t="s">
        <v>3053</v>
      </c>
      <c r="D1096" t="s">
        <v>3054</v>
      </c>
      <c r="E1096" t="s">
        <v>3043</v>
      </c>
      <c r="F1096" t="s">
        <v>3043</v>
      </c>
      <c r="G1096" t="s">
        <v>639</v>
      </c>
      <c r="H1096" t="s">
        <v>639</v>
      </c>
      <c r="I1096" t="s">
        <v>1282</v>
      </c>
      <c r="J1096" t="s">
        <v>729</v>
      </c>
      <c r="K1096" t="s">
        <v>54</v>
      </c>
      <c r="L1096" s="4">
        <v>44369</v>
      </c>
      <c r="M1096" s="4">
        <v>46195</v>
      </c>
      <c r="AC1096">
        <v>45</v>
      </c>
      <c r="AE1096">
        <v>1</v>
      </c>
    </row>
    <row r="1097" spans="1:31" x14ac:dyDescent="0.2">
      <c r="A1097" s="9">
        <v>2010485</v>
      </c>
      <c r="C1097" t="s">
        <v>3055</v>
      </c>
      <c r="D1097" t="s">
        <v>3056</v>
      </c>
      <c r="E1097" t="s">
        <v>3043</v>
      </c>
      <c r="F1097" t="s">
        <v>3043</v>
      </c>
      <c r="G1097" t="s">
        <v>639</v>
      </c>
      <c r="H1097" t="s">
        <v>639</v>
      </c>
      <c r="I1097" t="s">
        <v>1282</v>
      </c>
      <c r="J1097" t="s">
        <v>729</v>
      </c>
      <c r="K1097" t="s">
        <v>54</v>
      </c>
      <c r="L1097" s="4">
        <v>44369</v>
      </c>
      <c r="M1097" s="4">
        <v>46195</v>
      </c>
      <c r="AC1097">
        <v>45</v>
      </c>
      <c r="AE1097">
        <v>1</v>
      </c>
    </row>
    <row r="1098" spans="1:31" x14ac:dyDescent="0.2">
      <c r="A1098" s="9">
        <v>2010481</v>
      </c>
      <c r="C1098" t="s">
        <v>3057</v>
      </c>
      <c r="D1098" t="s">
        <v>3058</v>
      </c>
      <c r="E1098" t="s">
        <v>3059</v>
      </c>
      <c r="F1098" t="s">
        <v>3059</v>
      </c>
      <c r="G1098" t="s">
        <v>639</v>
      </c>
      <c r="H1098" t="s">
        <v>639</v>
      </c>
      <c r="I1098" t="s">
        <v>1282</v>
      </c>
      <c r="J1098" t="s">
        <v>729</v>
      </c>
      <c r="K1098" t="s">
        <v>54</v>
      </c>
      <c r="L1098" s="4">
        <v>44369</v>
      </c>
      <c r="M1098" s="4">
        <v>46195</v>
      </c>
      <c r="AC1098">
        <v>13</v>
      </c>
      <c r="AE1098">
        <v>1</v>
      </c>
    </row>
    <row r="1099" spans="1:31" x14ac:dyDescent="0.2">
      <c r="A1099" s="9">
        <v>2009423</v>
      </c>
      <c r="C1099" t="s">
        <v>3060</v>
      </c>
      <c r="D1099" t="s">
        <v>3061</v>
      </c>
      <c r="E1099" t="s">
        <v>781</v>
      </c>
      <c r="F1099" t="s">
        <v>2501</v>
      </c>
      <c r="G1099" t="s">
        <v>639</v>
      </c>
      <c r="H1099" t="s">
        <v>639</v>
      </c>
      <c r="I1099" t="s">
        <v>772</v>
      </c>
      <c r="J1099" t="s">
        <v>729</v>
      </c>
      <c r="K1099" t="s">
        <v>54</v>
      </c>
      <c r="L1099" s="4">
        <v>2</v>
      </c>
      <c r="M1099" s="4">
        <v>46188</v>
      </c>
      <c r="N1099">
        <v>2.2999999523162842</v>
      </c>
      <c r="P1099">
        <v>1.5</v>
      </c>
      <c r="Q1099">
        <v>0.14000000059604645</v>
      </c>
      <c r="R1099">
        <v>1.9999999552965164E-2</v>
      </c>
      <c r="V1099">
        <v>0.5</v>
      </c>
      <c r="X1099">
        <v>4.999999888241291E-3</v>
      </c>
      <c r="Y1099">
        <v>3</v>
      </c>
      <c r="Z1099">
        <v>0.80000001192092896</v>
      </c>
      <c r="AE1099">
        <v>1.3</v>
      </c>
    </row>
    <row r="1100" spans="1:31" x14ac:dyDescent="0.2">
      <c r="A1100" s="9">
        <v>2010476</v>
      </c>
      <c r="C1100" t="s">
        <v>3062</v>
      </c>
      <c r="D1100" t="s">
        <v>3063</v>
      </c>
      <c r="E1100" t="s">
        <v>1702</v>
      </c>
      <c r="F1100" t="s">
        <v>1702</v>
      </c>
      <c r="G1100" t="s">
        <v>639</v>
      </c>
      <c r="H1100" t="s">
        <v>639</v>
      </c>
      <c r="I1100" t="s">
        <v>1282</v>
      </c>
      <c r="J1100" t="s">
        <v>729</v>
      </c>
      <c r="K1100" t="s">
        <v>54</v>
      </c>
      <c r="L1100" s="4">
        <v>44355</v>
      </c>
      <c r="M1100" s="4">
        <v>46181</v>
      </c>
      <c r="AC1100">
        <v>60</v>
      </c>
      <c r="AE1100">
        <v>1</v>
      </c>
    </row>
    <row r="1101" spans="1:31" x14ac:dyDescent="0.2">
      <c r="A1101" s="9">
        <v>2010477</v>
      </c>
      <c r="C1101" t="s">
        <v>3064</v>
      </c>
      <c r="D1101" t="s">
        <v>3040</v>
      </c>
      <c r="E1101" t="s">
        <v>1702</v>
      </c>
      <c r="F1101" t="s">
        <v>1702</v>
      </c>
      <c r="G1101" t="s">
        <v>639</v>
      </c>
      <c r="H1101" t="s">
        <v>639</v>
      </c>
      <c r="I1101" t="s">
        <v>1282</v>
      </c>
      <c r="J1101" t="s">
        <v>729</v>
      </c>
      <c r="K1101" t="s">
        <v>54</v>
      </c>
      <c r="L1101" s="4">
        <v>44355</v>
      </c>
      <c r="M1101" s="4">
        <v>46181</v>
      </c>
      <c r="AC1101">
        <v>60</v>
      </c>
      <c r="AE1101">
        <v>1</v>
      </c>
    </row>
    <row r="1102" spans="1:31" x14ac:dyDescent="0.2">
      <c r="A1102" s="9">
        <v>2010460</v>
      </c>
      <c r="C1102" t="s">
        <v>3065</v>
      </c>
      <c r="D1102" t="s">
        <v>1284</v>
      </c>
      <c r="E1102" t="s">
        <v>3066</v>
      </c>
      <c r="F1102" t="s">
        <v>3066</v>
      </c>
      <c r="G1102" t="s">
        <v>639</v>
      </c>
      <c r="H1102" t="s">
        <v>684</v>
      </c>
      <c r="I1102" t="s">
        <v>1282</v>
      </c>
      <c r="J1102" t="s">
        <v>686</v>
      </c>
      <c r="K1102" t="s">
        <v>54</v>
      </c>
      <c r="L1102" s="4">
        <v>44351</v>
      </c>
      <c r="M1102" s="4">
        <v>46177</v>
      </c>
      <c r="N1102">
        <v>0.30000001192092896</v>
      </c>
      <c r="O1102">
        <v>0.10000000149011612</v>
      </c>
      <c r="P1102">
        <v>0.30000001192092896</v>
      </c>
      <c r="AC1102">
        <v>2</v>
      </c>
      <c r="AE1102">
        <v>1.05</v>
      </c>
    </row>
    <row r="1103" spans="1:31" x14ac:dyDescent="0.2">
      <c r="A1103" s="9">
        <v>2008492</v>
      </c>
      <c r="C1103" t="s">
        <v>3067</v>
      </c>
      <c r="D1103" t="s">
        <v>3068</v>
      </c>
      <c r="E1103" t="s">
        <v>1702</v>
      </c>
      <c r="F1103" t="s">
        <v>1702</v>
      </c>
      <c r="G1103" t="s">
        <v>639</v>
      </c>
      <c r="H1103" t="s">
        <v>639</v>
      </c>
      <c r="I1103" t="s">
        <v>1282</v>
      </c>
      <c r="J1103" t="s">
        <v>729</v>
      </c>
      <c r="K1103" t="s">
        <v>54</v>
      </c>
      <c r="L1103" s="4">
        <v>44351</v>
      </c>
      <c r="M1103" s="4">
        <v>46177</v>
      </c>
      <c r="AC1103">
        <v>10</v>
      </c>
      <c r="AE1103">
        <v>1</v>
      </c>
    </row>
    <row r="1104" spans="1:31" x14ac:dyDescent="0.2">
      <c r="A1104" s="9">
        <v>2010425</v>
      </c>
      <c r="C1104" t="s">
        <v>3069</v>
      </c>
      <c r="D1104" t="s">
        <v>3070</v>
      </c>
      <c r="E1104" t="s">
        <v>3071</v>
      </c>
      <c r="F1104" t="s">
        <v>3071</v>
      </c>
      <c r="G1104" t="s">
        <v>639</v>
      </c>
      <c r="H1104" t="s">
        <v>684</v>
      </c>
      <c r="I1104" t="s">
        <v>772</v>
      </c>
      <c r="J1104" t="s">
        <v>694</v>
      </c>
      <c r="K1104" t="s">
        <v>54</v>
      </c>
      <c r="L1104" s="4">
        <v>2</v>
      </c>
      <c r="M1104" s="4">
        <v>46173</v>
      </c>
      <c r="N1104">
        <v>4</v>
      </c>
      <c r="O1104">
        <v>9</v>
      </c>
      <c r="P1104">
        <v>14</v>
      </c>
      <c r="AC1104">
        <v>50</v>
      </c>
      <c r="AE1104">
        <v>1.1000000000000001</v>
      </c>
    </row>
    <row r="1105" spans="1:31" x14ac:dyDescent="0.2">
      <c r="A1105" s="9">
        <v>2010500</v>
      </c>
      <c r="C1105" t="s">
        <v>3072</v>
      </c>
      <c r="D1105" t="s">
        <v>3073</v>
      </c>
      <c r="E1105" t="s">
        <v>3074</v>
      </c>
      <c r="F1105" t="s">
        <v>3074</v>
      </c>
      <c r="G1105" t="s">
        <v>639</v>
      </c>
      <c r="H1105" t="s">
        <v>639</v>
      </c>
      <c r="I1105" t="s">
        <v>772</v>
      </c>
      <c r="J1105" t="s">
        <v>729</v>
      </c>
      <c r="K1105" t="s">
        <v>54</v>
      </c>
      <c r="L1105" s="4">
        <v>2</v>
      </c>
      <c r="M1105" s="4">
        <v>46172</v>
      </c>
      <c r="Y1105">
        <v>1</v>
      </c>
      <c r="Z1105">
        <v>1</v>
      </c>
      <c r="AE1105">
        <v>1.1000000000000001</v>
      </c>
    </row>
    <row r="1106" spans="1:31" x14ac:dyDescent="0.2">
      <c r="A1106" s="9">
        <v>2009977</v>
      </c>
      <c r="C1106" t="s">
        <v>3075</v>
      </c>
      <c r="D1106" t="s">
        <v>3076</v>
      </c>
      <c r="E1106" t="s">
        <v>3077</v>
      </c>
      <c r="F1106" t="s">
        <v>3077</v>
      </c>
      <c r="G1106" t="s">
        <v>639</v>
      </c>
      <c r="H1106" t="s">
        <v>639</v>
      </c>
      <c r="I1106" t="s">
        <v>1282</v>
      </c>
      <c r="J1106" t="s">
        <v>647</v>
      </c>
      <c r="K1106" t="s">
        <v>54</v>
      </c>
      <c r="L1106" s="4">
        <v>44342</v>
      </c>
      <c r="M1106" s="4">
        <v>46168</v>
      </c>
      <c r="AC1106">
        <v>13</v>
      </c>
      <c r="AE1106">
        <v>1</v>
      </c>
    </row>
    <row r="1107" spans="1:31" x14ac:dyDescent="0.2">
      <c r="A1107" s="9">
        <v>2010459</v>
      </c>
      <c r="C1107" t="s">
        <v>3078</v>
      </c>
      <c r="D1107" t="s">
        <v>1284</v>
      </c>
      <c r="E1107" t="s">
        <v>3079</v>
      </c>
      <c r="F1107" t="s">
        <v>3079</v>
      </c>
      <c r="G1107" t="s">
        <v>639</v>
      </c>
      <c r="H1107" t="s">
        <v>684</v>
      </c>
      <c r="I1107" t="s">
        <v>1282</v>
      </c>
      <c r="J1107" t="s">
        <v>686</v>
      </c>
      <c r="K1107" t="s">
        <v>54</v>
      </c>
      <c r="L1107" s="4">
        <v>44339</v>
      </c>
      <c r="M1107" s="4">
        <v>46165</v>
      </c>
      <c r="N1107">
        <v>0.30000001192092896</v>
      </c>
      <c r="O1107">
        <v>0.10000000149011612</v>
      </c>
      <c r="P1107">
        <v>0.10000000149011612</v>
      </c>
      <c r="AC1107">
        <v>1</v>
      </c>
      <c r="AE1107">
        <v>1.05</v>
      </c>
    </row>
    <row r="1108" spans="1:31" x14ac:dyDescent="0.2">
      <c r="A1108" s="9">
        <v>2010455</v>
      </c>
      <c r="C1108" t="s">
        <v>3080</v>
      </c>
      <c r="D1108" t="s">
        <v>1284</v>
      </c>
      <c r="E1108" t="s">
        <v>3081</v>
      </c>
      <c r="F1108" t="s">
        <v>3081</v>
      </c>
      <c r="G1108" t="s">
        <v>639</v>
      </c>
      <c r="H1108" t="s">
        <v>684</v>
      </c>
      <c r="I1108" t="s">
        <v>1282</v>
      </c>
      <c r="J1108" t="s">
        <v>686</v>
      </c>
      <c r="K1108" t="s">
        <v>53</v>
      </c>
      <c r="L1108" s="4">
        <v>44338</v>
      </c>
      <c r="M1108" s="4">
        <v>46164</v>
      </c>
      <c r="N1108">
        <v>0.30000001192092896</v>
      </c>
      <c r="O1108">
        <v>0.10000000149011612</v>
      </c>
      <c r="P1108">
        <v>0.30000001192092896</v>
      </c>
      <c r="AC1108">
        <v>3</v>
      </c>
      <c r="AE1108">
        <v>1</v>
      </c>
    </row>
    <row r="1109" spans="1:31" x14ac:dyDescent="0.2">
      <c r="A1109" s="9">
        <v>2006580</v>
      </c>
      <c r="C1109" t="s">
        <v>3082</v>
      </c>
      <c r="D1109" t="s">
        <v>2714</v>
      </c>
      <c r="E1109" t="s">
        <v>3083</v>
      </c>
      <c r="F1109" t="s">
        <v>3083</v>
      </c>
      <c r="G1109" t="s">
        <v>639</v>
      </c>
      <c r="H1109" t="s">
        <v>684</v>
      </c>
      <c r="I1109" t="s">
        <v>1282</v>
      </c>
      <c r="J1109" t="s">
        <v>686</v>
      </c>
      <c r="K1109" t="s">
        <v>54</v>
      </c>
      <c r="L1109" s="4">
        <v>44336</v>
      </c>
      <c r="M1109" s="4">
        <v>46162</v>
      </c>
      <c r="N1109">
        <v>0.44999998807907104</v>
      </c>
      <c r="AC1109">
        <v>4.5</v>
      </c>
      <c r="AE1109">
        <v>1</v>
      </c>
    </row>
    <row r="1110" spans="1:31" x14ac:dyDescent="0.2">
      <c r="A1110" s="9">
        <v>2008433</v>
      </c>
      <c r="C1110" t="s">
        <v>3084</v>
      </c>
      <c r="D1110" t="s">
        <v>3085</v>
      </c>
      <c r="E1110" t="s">
        <v>781</v>
      </c>
      <c r="F1110" t="s">
        <v>782</v>
      </c>
      <c r="G1110" t="s">
        <v>639</v>
      </c>
      <c r="H1110" t="s">
        <v>639</v>
      </c>
      <c r="I1110" t="s">
        <v>1282</v>
      </c>
      <c r="J1110" t="s">
        <v>647</v>
      </c>
      <c r="K1110" t="s">
        <v>54</v>
      </c>
      <c r="L1110" s="4">
        <v>44336</v>
      </c>
      <c r="M1110" s="4">
        <v>46162</v>
      </c>
      <c r="R1110">
        <v>6</v>
      </c>
      <c r="T1110">
        <v>4.3000001907348633</v>
      </c>
      <c r="AE1110">
        <v>1.23</v>
      </c>
    </row>
    <row r="1111" spans="1:31" x14ac:dyDescent="0.2">
      <c r="A1111" s="9">
        <v>2010453</v>
      </c>
      <c r="C1111" t="s">
        <v>3086</v>
      </c>
      <c r="D1111" t="s">
        <v>2809</v>
      </c>
      <c r="E1111" t="s">
        <v>3083</v>
      </c>
      <c r="F1111" t="s">
        <v>3083</v>
      </c>
      <c r="G1111" t="s">
        <v>639</v>
      </c>
      <c r="H1111" t="s">
        <v>684</v>
      </c>
      <c r="I1111" t="s">
        <v>1282</v>
      </c>
      <c r="J1111" t="s">
        <v>694</v>
      </c>
      <c r="K1111" t="s">
        <v>53</v>
      </c>
      <c r="L1111" s="4">
        <v>44336</v>
      </c>
      <c r="M1111" s="4">
        <v>46162</v>
      </c>
      <c r="N1111">
        <v>0.5</v>
      </c>
      <c r="O1111">
        <v>0.20000000298023224</v>
      </c>
      <c r="P1111">
        <v>0.30000001192092896</v>
      </c>
      <c r="AC1111">
        <v>10</v>
      </c>
      <c r="AE1111">
        <v>1</v>
      </c>
    </row>
    <row r="1112" spans="1:31" x14ac:dyDescent="0.2">
      <c r="A1112" s="9">
        <v>2010443</v>
      </c>
      <c r="C1112" t="s">
        <v>3087</v>
      </c>
      <c r="D1112" t="s">
        <v>3088</v>
      </c>
      <c r="E1112" t="s">
        <v>3089</v>
      </c>
      <c r="F1112" t="s">
        <v>3089</v>
      </c>
      <c r="G1112" t="s">
        <v>639</v>
      </c>
      <c r="H1112" t="s">
        <v>684</v>
      </c>
      <c r="I1112" t="s">
        <v>1282</v>
      </c>
      <c r="J1112" t="s">
        <v>686</v>
      </c>
      <c r="K1112" t="s">
        <v>54</v>
      </c>
      <c r="L1112" s="4">
        <v>44335</v>
      </c>
      <c r="M1112" s="4">
        <v>46161</v>
      </c>
      <c r="N1112">
        <v>0.30000001192092896</v>
      </c>
      <c r="AE1112">
        <v>1.05</v>
      </c>
    </row>
    <row r="1113" spans="1:31" x14ac:dyDescent="0.2">
      <c r="A1113" s="9">
        <v>2008444</v>
      </c>
      <c r="C1113" t="s">
        <v>3090</v>
      </c>
      <c r="D1113" t="s">
        <v>3091</v>
      </c>
      <c r="E1113" t="s">
        <v>958</v>
      </c>
      <c r="F1113" t="s">
        <v>958</v>
      </c>
      <c r="G1113" t="s">
        <v>639</v>
      </c>
      <c r="H1113" t="s">
        <v>639</v>
      </c>
      <c r="I1113" t="s">
        <v>1282</v>
      </c>
      <c r="J1113" t="s">
        <v>641</v>
      </c>
      <c r="K1113" t="s">
        <v>53</v>
      </c>
      <c r="L1113" s="4">
        <v>44334</v>
      </c>
      <c r="M1113" s="4">
        <v>46160</v>
      </c>
      <c r="N1113">
        <v>23</v>
      </c>
      <c r="O1113">
        <v>13</v>
      </c>
      <c r="R1113">
        <v>3</v>
      </c>
      <c r="AE1113">
        <v>1</v>
      </c>
    </row>
    <row r="1114" spans="1:31" x14ac:dyDescent="0.2">
      <c r="A1114" s="9">
        <v>2010445</v>
      </c>
      <c r="C1114" t="s">
        <v>3092</v>
      </c>
      <c r="D1114" t="s">
        <v>3093</v>
      </c>
      <c r="E1114" t="s">
        <v>1331</v>
      </c>
      <c r="F1114" t="s">
        <v>1331</v>
      </c>
      <c r="G1114" t="s">
        <v>639</v>
      </c>
      <c r="H1114" t="s">
        <v>639</v>
      </c>
      <c r="I1114" t="s">
        <v>1282</v>
      </c>
      <c r="J1114" t="s">
        <v>729</v>
      </c>
      <c r="K1114" t="s">
        <v>54</v>
      </c>
      <c r="L1114" s="4">
        <v>44323</v>
      </c>
      <c r="M1114" s="4">
        <v>46149</v>
      </c>
      <c r="AC1114">
        <v>5</v>
      </c>
      <c r="AE1114">
        <v>1</v>
      </c>
    </row>
    <row r="1115" spans="1:31" x14ac:dyDescent="0.2">
      <c r="A1115" s="9">
        <v>2010441</v>
      </c>
      <c r="C1115" t="s">
        <v>3094</v>
      </c>
      <c r="D1115" t="s">
        <v>3095</v>
      </c>
      <c r="E1115" t="s">
        <v>1641</v>
      </c>
      <c r="F1115" t="s">
        <v>1641</v>
      </c>
      <c r="G1115" t="s">
        <v>639</v>
      </c>
      <c r="H1115" t="s">
        <v>639</v>
      </c>
      <c r="I1115" t="s">
        <v>1282</v>
      </c>
      <c r="J1115" t="s">
        <v>729</v>
      </c>
      <c r="K1115" t="s">
        <v>54</v>
      </c>
      <c r="L1115" s="4">
        <v>44320</v>
      </c>
      <c r="M1115" s="4">
        <v>46146</v>
      </c>
      <c r="AC1115">
        <v>45</v>
      </c>
      <c r="AE1115">
        <v>1</v>
      </c>
    </row>
    <row r="1116" spans="1:31" x14ac:dyDescent="0.2">
      <c r="A1116" s="9">
        <v>2010809</v>
      </c>
      <c r="C1116" t="s">
        <v>3096</v>
      </c>
      <c r="D1116" t="s">
        <v>3097</v>
      </c>
      <c r="E1116" t="s">
        <v>839</v>
      </c>
      <c r="F1116" t="s">
        <v>994</v>
      </c>
      <c r="G1116" t="s">
        <v>639</v>
      </c>
      <c r="H1116" t="s">
        <v>639</v>
      </c>
      <c r="I1116" t="s">
        <v>772</v>
      </c>
      <c r="J1116" t="s">
        <v>729</v>
      </c>
      <c r="K1116" t="s">
        <v>54</v>
      </c>
      <c r="L1116" s="4">
        <v>2</v>
      </c>
      <c r="M1116" s="4">
        <v>46142</v>
      </c>
      <c r="O1116">
        <v>5.9999998658895493E-2</v>
      </c>
      <c r="P1116">
        <v>0.82999998331069946</v>
      </c>
      <c r="Q1116">
        <v>0.20000000298023224</v>
      </c>
      <c r="R1116">
        <v>5.000000074505806E-2</v>
      </c>
      <c r="S1116">
        <v>0.25</v>
      </c>
      <c r="T1116">
        <v>0.10999999940395355</v>
      </c>
      <c r="AE1116">
        <v>1</v>
      </c>
    </row>
    <row r="1117" spans="1:31" x14ac:dyDescent="0.2">
      <c r="A1117" s="9">
        <v>2009107</v>
      </c>
      <c r="C1117" t="s">
        <v>3098</v>
      </c>
      <c r="D1117" t="s">
        <v>3099</v>
      </c>
      <c r="E1117" t="s">
        <v>3100</v>
      </c>
      <c r="F1117" t="s">
        <v>3100</v>
      </c>
      <c r="G1117" t="s">
        <v>639</v>
      </c>
      <c r="H1117" t="s">
        <v>639</v>
      </c>
      <c r="I1117" t="s">
        <v>772</v>
      </c>
      <c r="J1117" t="s">
        <v>729</v>
      </c>
      <c r="K1117" t="s">
        <v>54</v>
      </c>
      <c r="L1117" s="4">
        <v>2</v>
      </c>
      <c r="M1117" s="4">
        <v>46142</v>
      </c>
      <c r="AC1117">
        <v>50</v>
      </c>
      <c r="AE1117">
        <v>1</v>
      </c>
    </row>
    <row r="1118" spans="1:31" x14ac:dyDescent="0.2">
      <c r="A1118" s="9">
        <v>2010429</v>
      </c>
      <c r="C1118" t="s">
        <v>3101</v>
      </c>
      <c r="D1118" t="s">
        <v>3102</v>
      </c>
      <c r="E1118" t="s">
        <v>1702</v>
      </c>
      <c r="F1118" t="s">
        <v>1702</v>
      </c>
      <c r="G1118" t="s">
        <v>639</v>
      </c>
      <c r="H1118" t="s">
        <v>639</v>
      </c>
      <c r="I1118" t="s">
        <v>1282</v>
      </c>
      <c r="J1118" t="s">
        <v>729</v>
      </c>
      <c r="K1118" t="s">
        <v>54</v>
      </c>
      <c r="L1118" s="4">
        <v>44313</v>
      </c>
      <c r="M1118" s="4">
        <v>46139</v>
      </c>
      <c r="AC1118">
        <v>13</v>
      </c>
      <c r="AE1118">
        <v>1</v>
      </c>
    </row>
    <row r="1119" spans="1:31" x14ac:dyDescent="0.2">
      <c r="A1119" s="9">
        <v>2010430</v>
      </c>
      <c r="C1119" t="s">
        <v>3103</v>
      </c>
      <c r="D1119" t="s">
        <v>3104</v>
      </c>
      <c r="E1119" t="s">
        <v>1702</v>
      </c>
      <c r="F1119" t="s">
        <v>1702</v>
      </c>
      <c r="G1119" t="s">
        <v>639</v>
      </c>
      <c r="H1119" t="s">
        <v>639</v>
      </c>
      <c r="I1119" t="s">
        <v>1282</v>
      </c>
      <c r="J1119" t="s">
        <v>729</v>
      </c>
      <c r="K1119" t="s">
        <v>54</v>
      </c>
      <c r="L1119" s="4">
        <v>44313</v>
      </c>
      <c r="M1119" s="4">
        <v>46139</v>
      </c>
      <c r="AC1119">
        <v>13</v>
      </c>
      <c r="AE1119">
        <v>1</v>
      </c>
    </row>
    <row r="1120" spans="1:31" x14ac:dyDescent="0.2">
      <c r="A1120" s="9">
        <v>2010428</v>
      </c>
      <c r="C1120" t="s">
        <v>3105</v>
      </c>
      <c r="D1120" t="s">
        <v>3106</v>
      </c>
      <c r="E1120" t="s">
        <v>1702</v>
      </c>
      <c r="F1120" t="s">
        <v>1702</v>
      </c>
      <c r="G1120" t="s">
        <v>639</v>
      </c>
      <c r="H1120" t="s">
        <v>639</v>
      </c>
      <c r="I1120" t="s">
        <v>1282</v>
      </c>
      <c r="J1120" t="s">
        <v>729</v>
      </c>
      <c r="K1120" t="s">
        <v>54</v>
      </c>
      <c r="L1120" s="4">
        <v>44313</v>
      </c>
      <c r="M1120" s="4">
        <v>46139</v>
      </c>
      <c r="AC1120">
        <v>10</v>
      </c>
      <c r="AE1120">
        <v>1</v>
      </c>
    </row>
    <row r="1121" spans="1:31" x14ac:dyDescent="0.2">
      <c r="A1121" s="9">
        <v>2010160</v>
      </c>
      <c r="C1121" t="s">
        <v>3107</v>
      </c>
      <c r="D1121" t="s">
        <v>3108</v>
      </c>
      <c r="E1121" t="s">
        <v>3109</v>
      </c>
      <c r="F1121" t="s">
        <v>3109</v>
      </c>
      <c r="G1121" t="s">
        <v>639</v>
      </c>
      <c r="H1121" t="s">
        <v>684</v>
      </c>
      <c r="I1121" t="s">
        <v>1282</v>
      </c>
      <c r="J1121" t="s">
        <v>686</v>
      </c>
      <c r="K1121" t="s">
        <v>54</v>
      </c>
      <c r="L1121" s="4">
        <v>44296</v>
      </c>
      <c r="M1121" s="4">
        <v>46122</v>
      </c>
      <c r="N1121">
        <v>0.80000001192092896</v>
      </c>
      <c r="O1121">
        <v>7.0000000298023224E-2</v>
      </c>
      <c r="P1121">
        <v>0.30000001192092896</v>
      </c>
      <c r="Q1121">
        <v>0.15999999642372131</v>
      </c>
      <c r="R1121">
        <v>3.5000000149011612E-2</v>
      </c>
      <c r="T1121">
        <v>5.000000074505806E-2</v>
      </c>
      <c r="AC1121">
        <v>1</v>
      </c>
      <c r="AE1121">
        <v>1.01</v>
      </c>
    </row>
    <row r="1122" spans="1:31" x14ac:dyDescent="0.2">
      <c r="A1122" s="9">
        <v>2010404</v>
      </c>
      <c r="C1122" t="s">
        <v>3120</v>
      </c>
      <c r="D1122" t="s">
        <v>1284</v>
      </c>
      <c r="E1122" t="s">
        <v>3121</v>
      </c>
      <c r="F1122" t="s">
        <v>3121</v>
      </c>
      <c r="G1122" t="s">
        <v>639</v>
      </c>
      <c r="H1122" t="s">
        <v>684</v>
      </c>
      <c r="I1122" t="s">
        <v>1282</v>
      </c>
      <c r="J1122" t="s">
        <v>686</v>
      </c>
      <c r="K1122" t="s">
        <v>54</v>
      </c>
      <c r="L1122" s="4">
        <v>44294</v>
      </c>
      <c r="M1122" s="4">
        <v>46120</v>
      </c>
      <c r="N1122">
        <v>0.30000001192092896</v>
      </c>
      <c r="O1122">
        <v>0.10000000149011612</v>
      </c>
      <c r="P1122">
        <v>0.30000001192092896</v>
      </c>
      <c r="AC1122">
        <v>2</v>
      </c>
      <c r="AE1122">
        <v>1.05</v>
      </c>
    </row>
    <row r="1123" spans="1:31" x14ac:dyDescent="0.2">
      <c r="A1123" s="9">
        <v>2010403</v>
      </c>
      <c r="C1123" t="s">
        <v>3112</v>
      </c>
      <c r="D1123" t="s">
        <v>1284</v>
      </c>
      <c r="E1123" t="s">
        <v>3113</v>
      </c>
      <c r="F1123" t="s">
        <v>3113</v>
      </c>
      <c r="G1123" t="s">
        <v>639</v>
      </c>
      <c r="H1123" t="s">
        <v>684</v>
      </c>
      <c r="I1123" t="s">
        <v>1282</v>
      </c>
      <c r="J1123" t="s">
        <v>686</v>
      </c>
      <c r="K1123" t="s">
        <v>54</v>
      </c>
      <c r="L1123" s="4">
        <v>44294</v>
      </c>
      <c r="M1123" s="4">
        <v>46120</v>
      </c>
      <c r="N1123">
        <v>0.30000001192092896</v>
      </c>
      <c r="O1123">
        <v>0.10000000149011612</v>
      </c>
      <c r="P1123">
        <v>0.30000001192092896</v>
      </c>
      <c r="AC1123">
        <v>2</v>
      </c>
      <c r="AE1123">
        <v>1.05</v>
      </c>
    </row>
    <row r="1124" spans="1:31" x14ac:dyDescent="0.2">
      <c r="A1124" s="9">
        <v>2010406</v>
      </c>
      <c r="C1124" t="s">
        <v>3124</v>
      </c>
      <c r="D1124" t="s">
        <v>1284</v>
      </c>
      <c r="E1124" t="s">
        <v>3121</v>
      </c>
      <c r="F1124" t="s">
        <v>3121</v>
      </c>
      <c r="G1124" t="s">
        <v>639</v>
      </c>
      <c r="H1124" t="s">
        <v>684</v>
      </c>
      <c r="I1124" t="s">
        <v>1282</v>
      </c>
      <c r="J1124" t="s">
        <v>686</v>
      </c>
      <c r="K1124" t="s">
        <v>54</v>
      </c>
      <c r="L1124" s="4">
        <v>44294</v>
      </c>
      <c r="M1124" s="4">
        <v>46120</v>
      </c>
      <c r="N1124">
        <v>0.30000001192092896</v>
      </c>
      <c r="O1124">
        <v>0.10000000149011612</v>
      </c>
      <c r="P1124">
        <v>0.30000001192092896</v>
      </c>
      <c r="AC1124">
        <v>2</v>
      </c>
      <c r="AE1124">
        <v>1.05</v>
      </c>
    </row>
    <row r="1125" spans="1:31" x14ac:dyDescent="0.2">
      <c r="A1125" s="9">
        <v>2010407</v>
      </c>
      <c r="C1125" t="s">
        <v>3128</v>
      </c>
      <c r="D1125" t="s">
        <v>1284</v>
      </c>
      <c r="E1125" t="s">
        <v>3129</v>
      </c>
      <c r="F1125" t="s">
        <v>3129</v>
      </c>
      <c r="G1125" t="s">
        <v>639</v>
      </c>
      <c r="H1125" t="s">
        <v>684</v>
      </c>
      <c r="I1125" t="s">
        <v>1282</v>
      </c>
      <c r="J1125" t="s">
        <v>686</v>
      </c>
      <c r="K1125" t="s">
        <v>54</v>
      </c>
      <c r="L1125" s="4">
        <v>44294</v>
      </c>
      <c r="M1125" s="4">
        <v>46120</v>
      </c>
      <c r="N1125">
        <v>0.30000001192092896</v>
      </c>
      <c r="O1125">
        <v>0.10000000149011612</v>
      </c>
      <c r="P1125">
        <v>0.30000001192092896</v>
      </c>
      <c r="AC1125">
        <v>2</v>
      </c>
      <c r="AE1125">
        <v>1.05</v>
      </c>
    </row>
    <row r="1126" spans="1:31" x14ac:dyDescent="0.2">
      <c r="A1126" s="9">
        <v>2010405</v>
      </c>
      <c r="C1126" t="s">
        <v>3127</v>
      </c>
      <c r="D1126" t="s">
        <v>1284</v>
      </c>
      <c r="E1126" t="s">
        <v>3113</v>
      </c>
      <c r="F1126" t="s">
        <v>3113</v>
      </c>
      <c r="G1126" t="s">
        <v>639</v>
      </c>
      <c r="H1126" t="s">
        <v>684</v>
      </c>
      <c r="I1126" t="s">
        <v>1282</v>
      </c>
      <c r="J1126" t="s">
        <v>686</v>
      </c>
      <c r="K1126" t="s">
        <v>54</v>
      </c>
      <c r="L1126" s="4">
        <v>44294</v>
      </c>
      <c r="M1126" s="4">
        <v>46120</v>
      </c>
      <c r="N1126">
        <v>0.30000001192092896</v>
      </c>
      <c r="O1126">
        <v>0.10000000149011612</v>
      </c>
      <c r="P1126">
        <v>0.30000001192092896</v>
      </c>
      <c r="AC1126">
        <v>2</v>
      </c>
      <c r="AE1126">
        <v>1.05</v>
      </c>
    </row>
    <row r="1127" spans="1:31" x14ac:dyDescent="0.2">
      <c r="A1127" s="9">
        <v>2010094</v>
      </c>
      <c r="C1127" t="s">
        <v>3110</v>
      </c>
      <c r="D1127" t="s">
        <v>1284</v>
      </c>
      <c r="E1127" t="s">
        <v>3111</v>
      </c>
      <c r="F1127" t="s">
        <v>3111</v>
      </c>
      <c r="G1127" t="s">
        <v>639</v>
      </c>
      <c r="H1127" t="s">
        <v>684</v>
      </c>
      <c r="I1127" t="s">
        <v>1282</v>
      </c>
      <c r="J1127" t="s">
        <v>686</v>
      </c>
      <c r="K1127" t="s">
        <v>54</v>
      </c>
      <c r="L1127" s="4">
        <v>44294</v>
      </c>
      <c r="M1127" s="4">
        <v>46120</v>
      </c>
      <c r="N1127">
        <v>0.30000001192092896</v>
      </c>
      <c r="AE1127">
        <v>1.01</v>
      </c>
    </row>
    <row r="1128" spans="1:31" x14ac:dyDescent="0.2">
      <c r="A1128" s="9">
        <v>2010314</v>
      </c>
      <c r="C1128" t="s">
        <v>3125</v>
      </c>
      <c r="D1128" t="s">
        <v>1284</v>
      </c>
      <c r="E1128" t="s">
        <v>3126</v>
      </c>
      <c r="F1128" t="s">
        <v>3126</v>
      </c>
      <c r="G1128" t="s">
        <v>639</v>
      </c>
      <c r="H1128" t="s">
        <v>684</v>
      </c>
      <c r="I1128" t="s">
        <v>1282</v>
      </c>
      <c r="J1128" t="s">
        <v>686</v>
      </c>
      <c r="K1128" t="s">
        <v>54</v>
      </c>
      <c r="L1128" s="4">
        <v>44294</v>
      </c>
      <c r="M1128" s="4">
        <v>46120</v>
      </c>
      <c r="N1128">
        <v>0.30000001192092896</v>
      </c>
      <c r="AE1128">
        <v>1.05</v>
      </c>
    </row>
    <row r="1129" spans="1:31" x14ac:dyDescent="0.2">
      <c r="A1129" s="9">
        <v>2010413</v>
      </c>
      <c r="C1129" t="s">
        <v>3122</v>
      </c>
      <c r="D1129" t="s">
        <v>1284</v>
      </c>
      <c r="E1129" t="s">
        <v>3123</v>
      </c>
      <c r="F1129" t="s">
        <v>3123</v>
      </c>
      <c r="G1129" t="s">
        <v>639</v>
      </c>
      <c r="H1129" t="s">
        <v>684</v>
      </c>
      <c r="I1129" t="s">
        <v>1282</v>
      </c>
      <c r="J1129" t="s">
        <v>686</v>
      </c>
      <c r="K1129" t="s">
        <v>54</v>
      </c>
      <c r="L1129" s="4">
        <v>44294</v>
      </c>
      <c r="M1129" s="4">
        <v>46120</v>
      </c>
      <c r="N1129">
        <v>0.30000001192092896</v>
      </c>
      <c r="O1129">
        <v>0.10000000149011612</v>
      </c>
      <c r="P1129">
        <v>0.30000001192092896</v>
      </c>
      <c r="AC1129">
        <v>2</v>
      </c>
      <c r="AE1129">
        <v>1.05</v>
      </c>
    </row>
    <row r="1130" spans="1:31" x14ac:dyDescent="0.2">
      <c r="A1130" s="9">
        <v>2010409</v>
      </c>
      <c r="C1130" t="s">
        <v>3114</v>
      </c>
      <c r="D1130" t="s">
        <v>1284</v>
      </c>
      <c r="E1130" t="s">
        <v>3115</v>
      </c>
      <c r="F1130" t="s">
        <v>3115</v>
      </c>
      <c r="G1130" t="s">
        <v>639</v>
      </c>
      <c r="H1130" t="s">
        <v>684</v>
      </c>
      <c r="I1130" t="s">
        <v>1282</v>
      </c>
      <c r="J1130" t="s">
        <v>686</v>
      </c>
      <c r="K1130" t="s">
        <v>54</v>
      </c>
      <c r="L1130" s="4">
        <v>44294</v>
      </c>
      <c r="M1130" s="4">
        <v>46120</v>
      </c>
      <c r="N1130">
        <v>0.30000001192092896</v>
      </c>
      <c r="O1130">
        <v>0.10000000149011612</v>
      </c>
      <c r="P1130">
        <v>0.30000001192092896</v>
      </c>
      <c r="AC1130">
        <v>2</v>
      </c>
      <c r="AE1130">
        <v>1.05</v>
      </c>
    </row>
    <row r="1131" spans="1:31" x14ac:dyDescent="0.2">
      <c r="A1131" s="9">
        <v>2010410</v>
      </c>
      <c r="C1131" t="s">
        <v>3116</v>
      </c>
      <c r="D1131" t="s">
        <v>1284</v>
      </c>
      <c r="E1131" t="s">
        <v>3117</v>
      </c>
      <c r="F1131" t="s">
        <v>3117</v>
      </c>
      <c r="G1131" t="s">
        <v>639</v>
      </c>
      <c r="H1131" t="s">
        <v>684</v>
      </c>
      <c r="I1131" t="s">
        <v>1282</v>
      </c>
      <c r="J1131" t="s">
        <v>686</v>
      </c>
      <c r="K1131" t="s">
        <v>54</v>
      </c>
      <c r="L1131" s="4">
        <v>44294</v>
      </c>
      <c r="M1131" s="4">
        <v>46120</v>
      </c>
      <c r="N1131">
        <v>0.30000001192092896</v>
      </c>
      <c r="O1131">
        <v>0.10000000149011612</v>
      </c>
      <c r="P1131">
        <v>0.30000001192092896</v>
      </c>
      <c r="AC1131">
        <v>2</v>
      </c>
      <c r="AE1131">
        <v>1.05</v>
      </c>
    </row>
    <row r="1132" spans="1:31" x14ac:dyDescent="0.2">
      <c r="A1132" s="9">
        <v>2010411</v>
      </c>
      <c r="C1132" t="s">
        <v>3118</v>
      </c>
      <c r="D1132" t="s">
        <v>1284</v>
      </c>
      <c r="E1132" t="s">
        <v>3119</v>
      </c>
      <c r="F1132" t="s">
        <v>3119</v>
      </c>
      <c r="G1132" t="s">
        <v>639</v>
      </c>
      <c r="H1132" t="s">
        <v>684</v>
      </c>
      <c r="I1132" t="s">
        <v>1282</v>
      </c>
      <c r="J1132" t="s">
        <v>686</v>
      </c>
      <c r="K1132" t="s">
        <v>54</v>
      </c>
      <c r="L1132" s="4">
        <v>44294</v>
      </c>
      <c r="M1132" s="4">
        <v>46120</v>
      </c>
      <c r="N1132">
        <v>0.30000001192092896</v>
      </c>
      <c r="O1132">
        <v>0.10000000149011612</v>
      </c>
      <c r="P1132">
        <v>0.30000001192092896</v>
      </c>
      <c r="AC1132">
        <v>2</v>
      </c>
      <c r="AE1132">
        <v>1</v>
      </c>
    </row>
    <row r="1133" spans="1:31" x14ac:dyDescent="0.2">
      <c r="A1133" s="9">
        <v>2010414</v>
      </c>
      <c r="C1133" t="s">
        <v>3130</v>
      </c>
      <c r="D1133" t="s">
        <v>2809</v>
      </c>
      <c r="E1133" t="s">
        <v>3123</v>
      </c>
      <c r="F1133" t="s">
        <v>3123</v>
      </c>
      <c r="G1133" t="s">
        <v>639</v>
      </c>
      <c r="H1133" t="s">
        <v>684</v>
      </c>
      <c r="I1133" t="s">
        <v>1282</v>
      </c>
      <c r="J1133" t="s">
        <v>694</v>
      </c>
      <c r="K1133" t="s">
        <v>53</v>
      </c>
      <c r="L1133" s="4">
        <v>44294</v>
      </c>
      <c r="M1133" s="4">
        <v>46120</v>
      </c>
      <c r="N1133">
        <v>0.30000001192092896</v>
      </c>
      <c r="O1133">
        <v>0.10000000149011612</v>
      </c>
      <c r="P1133">
        <v>0.30000001192092896</v>
      </c>
      <c r="AC1133">
        <v>2</v>
      </c>
      <c r="AE1133">
        <v>1</v>
      </c>
    </row>
    <row r="1134" spans="1:31" x14ac:dyDescent="0.2">
      <c r="A1134" s="9">
        <v>2010412</v>
      </c>
      <c r="C1134" t="s">
        <v>3131</v>
      </c>
      <c r="D1134" t="s">
        <v>2809</v>
      </c>
      <c r="E1134" t="s">
        <v>3119</v>
      </c>
      <c r="F1134" t="s">
        <v>3119</v>
      </c>
      <c r="G1134" t="s">
        <v>639</v>
      </c>
      <c r="H1134" t="s">
        <v>684</v>
      </c>
      <c r="I1134" t="s">
        <v>1282</v>
      </c>
      <c r="J1134" t="s">
        <v>694</v>
      </c>
      <c r="K1134" t="s">
        <v>53</v>
      </c>
      <c r="L1134" s="4">
        <v>44294</v>
      </c>
      <c r="M1134" s="4">
        <v>46120</v>
      </c>
      <c r="N1134">
        <v>0.5</v>
      </c>
      <c r="O1134">
        <v>0.30000001192092896</v>
      </c>
      <c r="P1134">
        <v>0.5</v>
      </c>
      <c r="AC1134">
        <v>10</v>
      </c>
      <c r="AE1134">
        <v>1</v>
      </c>
    </row>
    <row r="1135" spans="1:31" x14ac:dyDescent="0.2">
      <c r="A1135" s="9">
        <v>2010408</v>
      </c>
      <c r="C1135" t="s">
        <v>3132</v>
      </c>
      <c r="D1135" t="s">
        <v>2809</v>
      </c>
      <c r="E1135" t="s">
        <v>3115</v>
      </c>
      <c r="F1135" t="s">
        <v>3115</v>
      </c>
      <c r="G1135" t="s">
        <v>639</v>
      </c>
      <c r="H1135" t="s">
        <v>684</v>
      </c>
      <c r="I1135" t="s">
        <v>1282</v>
      </c>
      <c r="J1135" t="s">
        <v>694</v>
      </c>
      <c r="K1135" t="s">
        <v>53</v>
      </c>
      <c r="L1135" s="4">
        <v>44294</v>
      </c>
      <c r="M1135" s="4">
        <v>46120</v>
      </c>
      <c r="N1135">
        <v>0.5</v>
      </c>
      <c r="O1135">
        <v>0.30000001192092896</v>
      </c>
      <c r="P1135">
        <v>0.5</v>
      </c>
      <c r="AC1135">
        <v>2</v>
      </c>
      <c r="AE1135">
        <v>1</v>
      </c>
    </row>
    <row r="1136" spans="1:31" x14ac:dyDescent="0.2">
      <c r="A1136" s="9">
        <v>2010415</v>
      </c>
      <c r="C1136" t="s">
        <v>3133</v>
      </c>
      <c r="D1136" t="s">
        <v>3134</v>
      </c>
      <c r="E1136" t="s">
        <v>1641</v>
      </c>
      <c r="F1136" t="s">
        <v>1641</v>
      </c>
      <c r="G1136" t="s">
        <v>639</v>
      </c>
      <c r="H1136" t="s">
        <v>639</v>
      </c>
      <c r="I1136" t="s">
        <v>1282</v>
      </c>
      <c r="J1136" t="s">
        <v>729</v>
      </c>
      <c r="K1136" t="s">
        <v>54</v>
      </c>
      <c r="L1136" s="4">
        <v>44293</v>
      </c>
      <c r="M1136" s="4">
        <v>46119</v>
      </c>
      <c r="AC1136">
        <v>30</v>
      </c>
      <c r="AE1136">
        <v>1</v>
      </c>
    </row>
    <row r="1137" spans="1:31" x14ac:dyDescent="0.2">
      <c r="A1137" s="9">
        <v>2010396</v>
      </c>
      <c r="C1137" t="s">
        <v>3135</v>
      </c>
      <c r="D1137" t="s">
        <v>3136</v>
      </c>
      <c r="E1137" t="s">
        <v>1702</v>
      </c>
      <c r="F1137" t="s">
        <v>1702</v>
      </c>
      <c r="G1137" t="s">
        <v>639</v>
      </c>
      <c r="H1137" t="s">
        <v>639</v>
      </c>
      <c r="I1137" t="s">
        <v>1282</v>
      </c>
      <c r="J1137" t="s">
        <v>641</v>
      </c>
      <c r="K1137" t="s">
        <v>53</v>
      </c>
      <c r="L1137" s="4">
        <v>44286</v>
      </c>
      <c r="M1137" s="4">
        <v>46112</v>
      </c>
      <c r="N1137">
        <v>13</v>
      </c>
      <c r="O1137">
        <v>6</v>
      </c>
      <c r="P1137">
        <v>14</v>
      </c>
      <c r="R1137">
        <v>2</v>
      </c>
      <c r="T1137">
        <v>15</v>
      </c>
      <c r="X1137">
        <v>0.30000001192092896</v>
      </c>
      <c r="AE1137">
        <v>1</v>
      </c>
    </row>
    <row r="1138" spans="1:31" x14ac:dyDescent="0.2">
      <c r="A1138" s="9">
        <v>2008408</v>
      </c>
      <c r="C1138" t="s">
        <v>3137</v>
      </c>
      <c r="D1138" t="s">
        <v>3138</v>
      </c>
      <c r="E1138" t="s">
        <v>3139</v>
      </c>
      <c r="F1138" t="s">
        <v>3139</v>
      </c>
      <c r="G1138" t="s">
        <v>639</v>
      </c>
      <c r="H1138" t="s">
        <v>684</v>
      </c>
      <c r="I1138" t="s">
        <v>1282</v>
      </c>
      <c r="J1138" t="s">
        <v>686</v>
      </c>
      <c r="K1138" t="s">
        <v>54</v>
      </c>
      <c r="L1138" s="4">
        <v>44285</v>
      </c>
      <c r="M1138" s="4">
        <v>46111</v>
      </c>
      <c r="N1138">
        <v>0.30000001192092896</v>
      </c>
      <c r="AC1138">
        <v>2</v>
      </c>
      <c r="AE1138">
        <v>1</v>
      </c>
    </row>
    <row r="1139" spans="1:31" x14ac:dyDescent="0.2">
      <c r="A1139" s="9">
        <v>2010395</v>
      </c>
      <c r="C1139" t="s">
        <v>3140</v>
      </c>
      <c r="D1139" t="s">
        <v>3141</v>
      </c>
      <c r="E1139" t="s">
        <v>1540</v>
      </c>
      <c r="F1139" t="s">
        <v>1540</v>
      </c>
      <c r="G1139" t="s">
        <v>639</v>
      </c>
      <c r="H1139" t="s">
        <v>639</v>
      </c>
      <c r="I1139" t="s">
        <v>1282</v>
      </c>
      <c r="J1139" t="s">
        <v>641</v>
      </c>
      <c r="K1139" t="s">
        <v>53</v>
      </c>
      <c r="L1139" s="4">
        <v>44285</v>
      </c>
      <c r="M1139" s="4">
        <v>46111</v>
      </c>
      <c r="N1139">
        <v>12</v>
      </c>
      <c r="P1139">
        <v>6</v>
      </c>
      <c r="Q1139">
        <v>4</v>
      </c>
      <c r="R1139">
        <v>7.5</v>
      </c>
      <c r="T1139">
        <v>18</v>
      </c>
      <c r="AE1139">
        <v>1</v>
      </c>
    </row>
    <row r="1140" spans="1:31" x14ac:dyDescent="0.2">
      <c r="A1140" s="9">
        <v>2008760</v>
      </c>
      <c r="C1140" t="s">
        <v>3142</v>
      </c>
      <c r="D1140" t="s">
        <v>3143</v>
      </c>
      <c r="E1140" t="s">
        <v>3144</v>
      </c>
      <c r="F1140" t="s">
        <v>3144</v>
      </c>
      <c r="G1140" t="s">
        <v>639</v>
      </c>
      <c r="H1140" t="s">
        <v>684</v>
      </c>
      <c r="I1140" t="s">
        <v>1282</v>
      </c>
      <c r="J1140" t="s">
        <v>686</v>
      </c>
      <c r="K1140" t="s">
        <v>54</v>
      </c>
      <c r="L1140" s="4">
        <v>44285</v>
      </c>
      <c r="M1140" s="4">
        <v>46111</v>
      </c>
      <c r="N1140">
        <v>0.10000000149011612</v>
      </c>
      <c r="AE1140">
        <v>1</v>
      </c>
    </row>
    <row r="1141" spans="1:31" x14ac:dyDescent="0.2">
      <c r="A1141" s="9">
        <v>2008761</v>
      </c>
      <c r="C1141" t="s">
        <v>3145</v>
      </c>
      <c r="D1141" t="s">
        <v>3146</v>
      </c>
      <c r="E1141" t="s">
        <v>3144</v>
      </c>
      <c r="F1141" t="s">
        <v>3144</v>
      </c>
      <c r="G1141" t="s">
        <v>639</v>
      </c>
      <c r="H1141" t="s">
        <v>684</v>
      </c>
      <c r="I1141" t="s">
        <v>1282</v>
      </c>
      <c r="J1141" t="s">
        <v>694</v>
      </c>
      <c r="K1141" t="s">
        <v>53</v>
      </c>
      <c r="L1141" s="4">
        <v>44285</v>
      </c>
      <c r="M1141" s="4">
        <v>46111</v>
      </c>
      <c r="N1141">
        <v>0.5</v>
      </c>
      <c r="AE1141">
        <v>1</v>
      </c>
    </row>
    <row r="1142" spans="1:31" x14ac:dyDescent="0.2">
      <c r="A1142" s="9">
        <v>2010375</v>
      </c>
      <c r="C1142" t="s">
        <v>3147</v>
      </c>
      <c r="D1142" t="s">
        <v>3148</v>
      </c>
      <c r="E1142" t="s">
        <v>3149</v>
      </c>
      <c r="F1142" t="s">
        <v>3149</v>
      </c>
      <c r="G1142" t="s">
        <v>639</v>
      </c>
      <c r="H1142" t="s">
        <v>684</v>
      </c>
      <c r="I1142" t="s">
        <v>1282</v>
      </c>
      <c r="J1142" t="s">
        <v>686</v>
      </c>
      <c r="K1142" t="s">
        <v>54</v>
      </c>
      <c r="L1142" s="4">
        <v>44273</v>
      </c>
      <c r="M1142" s="4">
        <v>46099</v>
      </c>
      <c r="N1142">
        <v>0.30000001192092896</v>
      </c>
      <c r="O1142">
        <v>0.10000000149011612</v>
      </c>
      <c r="P1142">
        <v>0.30000001192092896</v>
      </c>
      <c r="AC1142">
        <v>3</v>
      </c>
      <c r="AE1142">
        <v>1.05</v>
      </c>
    </row>
    <row r="1143" spans="1:31" x14ac:dyDescent="0.2">
      <c r="A1143" s="9">
        <v>2008400</v>
      </c>
      <c r="C1143" t="s">
        <v>3150</v>
      </c>
      <c r="D1143" t="s">
        <v>1284</v>
      </c>
      <c r="E1143" t="s">
        <v>3151</v>
      </c>
      <c r="F1143" t="s">
        <v>3151</v>
      </c>
      <c r="G1143" t="s">
        <v>639</v>
      </c>
      <c r="H1143" t="s">
        <v>684</v>
      </c>
      <c r="I1143" t="s">
        <v>1282</v>
      </c>
      <c r="J1143" t="s">
        <v>686</v>
      </c>
      <c r="K1143" t="s">
        <v>53</v>
      </c>
      <c r="L1143" s="4">
        <v>44268</v>
      </c>
      <c r="M1143" s="4">
        <v>46094</v>
      </c>
      <c r="N1143">
        <v>0.30000001192092896</v>
      </c>
      <c r="AE1143">
        <v>1</v>
      </c>
    </row>
    <row r="1144" spans="1:31" x14ac:dyDescent="0.2">
      <c r="A1144" s="9">
        <v>2008349</v>
      </c>
      <c r="C1144" t="s">
        <v>3152</v>
      </c>
      <c r="D1144" t="s">
        <v>3153</v>
      </c>
      <c r="E1144" t="s">
        <v>3154</v>
      </c>
      <c r="F1144" t="s">
        <v>1293</v>
      </c>
      <c r="G1144" t="s">
        <v>639</v>
      </c>
      <c r="H1144" t="s">
        <v>684</v>
      </c>
      <c r="I1144" t="s">
        <v>1282</v>
      </c>
      <c r="J1144" t="s">
        <v>686</v>
      </c>
      <c r="K1144" t="s">
        <v>54</v>
      </c>
      <c r="L1144" s="4">
        <v>44259</v>
      </c>
      <c r="M1144" s="4">
        <v>46085</v>
      </c>
      <c r="N1144">
        <v>0.40000000596046448</v>
      </c>
      <c r="AC1144">
        <v>60</v>
      </c>
      <c r="AE1144">
        <v>1</v>
      </c>
    </row>
    <row r="1145" spans="1:31" x14ac:dyDescent="0.2">
      <c r="A1145" s="9">
        <v>2010366</v>
      </c>
      <c r="C1145" t="s">
        <v>3155</v>
      </c>
      <c r="D1145" t="s">
        <v>3156</v>
      </c>
      <c r="E1145" t="s">
        <v>3157</v>
      </c>
      <c r="F1145" t="s">
        <v>1293</v>
      </c>
      <c r="G1145" t="s">
        <v>639</v>
      </c>
      <c r="H1145" t="s">
        <v>684</v>
      </c>
      <c r="I1145" t="s">
        <v>1282</v>
      </c>
      <c r="J1145" t="s">
        <v>686</v>
      </c>
      <c r="K1145" t="s">
        <v>53</v>
      </c>
      <c r="L1145" s="4">
        <v>44259</v>
      </c>
      <c r="M1145" s="4">
        <v>46085</v>
      </c>
      <c r="N1145">
        <v>0.30000001192092896</v>
      </c>
      <c r="O1145">
        <v>0.10000000149011612</v>
      </c>
      <c r="P1145">
        <v>0.30000001192092896</v>
      </c>
      <c r="AC1145">
        <v>3</v>
      </c>
      <c r="AE1145">
        <v>1</v>
      </c>
    </row>
    <row r="1146" spans="1:31" x14ac:dyDescent="0.2">
      <c r="A1146" s="9">
        <v>2010365</v>
      </c>
      <c r="C1146" t="s">
        <v>3158</v>
      </c>
      <c r="D1146" t="s">
        <v>1284</v>
      </c>
      <c r="E1146" t="s">
        <v>3159</v>
      </c>
      <c r="F1146" t="s">
        <v>3159</v>
      </c>
      <c r="G1146" t="s">
        <v>639</v>
      </c>
      <c r="H1146" t="s">
        <v>684</v>
      </c>
      <c r="I1146" t="s">
        <v>1282</v>
      </c>
      <c r="J1146" t="s">
        <v>686</v>
      </c>
      <c r="K1146" t="s">
        <v>54</v>
      </c>
      <c r="L1146" s="4">
        <v>44257</v>
      </c>
      <c r="M1146" s="4">
        <v>46083</v>
      </c>
      <c r="N1146">
        <v>0.30000001192092896</v>
      </c>
      <c r="O1146">
        <v>0.10000000149011612</v>
      </c>
      <c r="P1146">
        <v>0.30000001192092896</v>
      </c>
      <c r="AE1146">
        <v>1.05</v>
      </c>
    </row>
    <row r="1147" spans="1:31" x14ac:dyDescent="0.2">
      <c r="A1147" s="9">
        <v>2010348</v>
      </c>
      <c r="C1147" t="s">
        <v>3160</v>
      </c>
      <c r="D1147" t="s">
        <v>3045</v>
      </c>
      <c r="E1147" t="s">
        <v>3161</v>
      </c>
      <c r="F1147" t="s">
        <v>3161</v>
      </c>
      <c r="G1147" t="s">
        <v>639</v>
      </c>
      <c r="H1147" t="s">
        <v>684</v>
      </c>
      <c r="I1147" t="s">
        <v>1282</v>
      </c>
      <c r="J1147" t="s">
        <v>686</v>
      </c>
      <c r="K1147" t="s">
        <v>53</v>
      </c>
      <c r="L1147" s="4">
        <v>44255</v>
      </c>
      <c r="M1147" s="4">
        <v>46081</v>
      </c>
      <c r="N1147">
        <v>1</v>
      </c>
      <c r="O1147">
        <v>1</v>
      </c>
      <c r="P1147">
        <v>1</v>
      </c>
      <c r="AC1147">
        <v>30</v>
      </c>
      <c r="AE1147">
        <v>1</v>
      </c>
    </row>
    <row r="1148" spans="1:31" x14ac:dyDescent="0.2">
      <c r="A1148" s="9">
        <v>2010355</v>
      </c>
      <c r="C1148" t="s">
        <v>3162</v>
      </c>
      <c r="D1148" t="s">
        <v>3163</v>
      </c>
      <c r="E1148" t="s">
        <v>1702</v>
      </c>
      <c r="F1148" t="s">
        <v>1702</v>
      </c>
      <c r="G1148" t="s">
        <v>639</v>
      </c>
      <c r="H1148" t="s">
        <v>639</v>
      </c>
      <c r="I1148" t="s">
        <v>1282</v>
      </c>
      <c r="J1148" t="s">
        <v>641</v>
      </c>
      <c r="K1148" t="s">
        <v>53</v>
      </c>
      <c r="L1148" s="4">
        <v>44252</v>
      </c>
      <c r="M1148" s="4">
        <v>46078</v>
      </c>
      <c r="N1148">
        <v>12</v>
      </c>
      <c r="O1148">
        <v>5</v>
      </c>
      <c r="P1148">
        <v>24</v>
      </c>
      <c r="R1148">
        <v>2</v>
      </c>
      <c r="AE1148">
        <v>1</v>
      </c>
    </row>
    <row r="1149" spans="1:31" x14ac:dyDescent="0.2">
      <c r="A1149" s="9">
        <v>2010357</v>
      </c>
      <c r="C1149" t="s">
        <v>3164</v>
      </c>
      <c r="D1149" t="s">
        <v>3165</v>
      </c>
      <c r="E1149" t="s">
        <v>1702</v>
      </c>
      <c r="F1149" t="s">
        <v>1702</v>
      </c>
      <c r="G1149" t="s">
        <v>639</v>
      </c>
      <c r="H1149" t="s">
        <v>639</v>
      </c>
      <c r="I1149" t="s">
        <v>1282</v>
      </c>
      <c r="J1149" t="s">
        <v>641</v>
      </c>
      <c r="K1149" t="s">
        <v>53</v>
      </c>
      <c r="L1149" s="4">
        <v>44252</v>
      </c>
      <c r="M1149" s="4">
        <v>46078</v>
      </c>
      <c r="N1149">
        <v>13</v>
      </c>
      <c r="P1149">
        <v>17</v>
      </c>
      <c r="R1149">
        <v>4</v>
      </c>
      <c r="X1149">
        <v>2</v>
      </c>
      <c r="AE1149">
        <v>1</v>
      </c>
    </row>
    <row r="1150" spans="1:31" x14ac:dyDescent="0.2">
      <c r="A1150" s="9">
        <v>2010354</v>
      </c>
      <c r="C1150" t="s">
        <v>3166</v>
      </c>
      <c r="D1150" t="s">
        <v>3167</v>
      </c>
      <c r="E1150" t="s">
        <v>1702</v>
      </c>
      <c r="F1150" t="s">
        <v>1702</v>
      </c>
      <c r="G1150" t="s">
        <v>639</v>
      </c>
      <c r="H1150" t="s">
        <v>639</v>
      </c>
      <c r="I1150" t="s">
        <v>1282</v>
      </c>
      <c r="J1150" t="s">
        <v>641</v>
      </c>
      <c r="K1150" t="s">
        <v>53</v>
      </c>
      <c r="L1150" s="4">
        <v>44252</v>
      </c>
      <c r="M1150" s="4">
        <v>46078</v>
      </c>
      <c r="N1150">
        <v>18</v>
      </c>
      <c r="O1150">
        <v>6</v>
      </c>
      <c r="P1150">
        <v>18</v>
      </c>
      <c r="R1150">
        <v>1</v>
      </c>
      <c r="AE1150">
        <v>1</v>
      </c>
    </row>
    <row r="1151" spans="1:31" x14ac:dyDescent="0.2">
      <c r="A1151" s="9">
        <v>2010356</v>
      </c>
      <c r="C1151" t="s">
        <v>3168</v>
      </c>
      <c r="D1151" t="s">
        <v>3169</v>
      </c>
      <c r="E1151" t="s">
        <v>1702</v>
      </c>
      <c r="F1151" t="s">
        <v>1702</v>
      </c>
      <c r="G1151" t="s">
        <v>639</v>
      </c>
      <c r="H1151" t="s">
        <v>639</v>
      </c>
      <c r="I1151" t="s">
        <v>1282</v>
      </c>
      <c r="J1151" t="s">
        <v>641</v>
      </c>
      <c r="K1151" t="s">
        <v>53</v>
      </c>
      <c r="L1151" s="4">
        <v>44252</v>
      </c>
      <c r="M1151" s="4">
        <v>46078</v>
      </c>
      <c r="N1151">
        <v>20</v>
      </c>
      <c r="O1151">
        <v>5</v>
      </c>
      <c r="P1151">
        <v>10</v>
      </c>
      <c r="R1151">
        <v>3</v>
      </c>
      <c r="AE1151">
        <v>1</v>
      </c>
    </row>
    <row r="1152" spans="1:31" x14ac:dyDescent="0.2">
      <c r="A1152" s="9">
        <v>2008345</v>
      </c>
      <c r="C1152" t="s">
        <v>3170</v>
      </c>
      <c r="D1152" t="s">
        <v>3171</v>
      </c>
      <c r="E1152" t="s">
        <v>3154</v>
      </c>
      <c r="F1152" t="s">
        <v>1293</v>
      </c>
      <c r="G1152" t="s">
        <v>639</v>
      </c>
      <c r="H1152" t="s">
        <v>684</v>
      </c>
      <c r="I1152" t="s">
        <v>1282</v>
      </c>
      <c r="J1152" t="s">
        <v>694</v>
      </c>
      <c r="K1152" t="s">
        <v>53</v>
      </c>
      <c r="L1152" s="4">
        <v>44251</v>
      </c>
      <c r="M1152" s="4">
        <v>46077</v>
      </c>
      <c r="N1152">
        <v>0.5</v>
      </c>
      <c r="AC1152">
        <v>80</v>
      </c>
      <c r="AE1152">
        <v>1</v>
      </c>
    </row>
    <row r="1153" spans="1:31" x14ac:dyDescent="0.2">
      <c r="A1153" s="9">
        <v>2010349</v>
      </c>
      <c r="C1153" t="s">
        <v>3172</v>
      </c>
      <c r="D1153" t="s">
        <v>1284</v>
      </c>
      <c r="E1153" t="s">
        <v>3173</v>
      </c>
      <c r="F1153" t="s">
        <v>3173</v>
      </c>
      <c r="G1153" t="s">
        <v>639</v>
      </c>
      <c r="H1153" t="s">
        <v>684</v>
      </c>
      <c r="I1153" t="s">
        <v>1282</v>
      </c>
      <c r="J1153" t="s">
        <v>686</v>
      </c>
      <c r="K1153" t="s">
        <v>53</v>
      </c>
      <c r="L1153" s="4">
        <v>44246</v>
      </c>
      <c r="M1153" s="4">
        <v>46072</v>
      </c>
      <c r="N1153">
        <v>0.30000001192092896</v>
      </c>
      <c r="O1153">
        <v>0.10000000149011612</v>
      </c>
      <c r="P1153">
        <v>0.30000001192092896</v>
      </c>
      <c r="AC1153">
        <v>3</v>
      </c>
      <c r="AE1153">
        <v>1</v>
      </c>
    </row>
    <row r="1154" spans="1:31" x14ac:dyDescent="0.2">
      <c r="A1154" s="9">
        <v>2006546</v>
      </c>
      <c r="C1154" t="s">
        <v>3174</v>
      </c>
      <c r="D1154" t="s">
        <v>2714</v>
      </c>
      <c r="E1154" t="s">
        <v>3175</v>
      </c>
      <c r="F1154" t="s">
        <v>3175</v>
      </c>
      <c r="G1154" t="s">
        <v>639</v>
      </c>
      <c r="H1154" t="s">
        <v>684</v>
      </c>
      <c r="I1154" t="s">
        <v>1282</v>
      </c>
      <c r="J1154" t="s">
        <v>686</v>
      </c>
      <c r="K1154" t="s">
        <v>54</v>
      </c>
      <c r="L1154" s="4">
        <v>44244</v>
      </c>
      <c r="M1154" s="4">
        <v>46070</v>
      </c>
      <c r="N1154">
        <v>0.30000001192092896</v>
      </c>
      <c r="AC1154">
        <v>2.4</v>
      </c>
      <c r="AE1154">
        <v>1.1000000000000001</v>
      </c>
    </row>
    <row r="1155" spans="1:31" x14ac:dyDescent="0.2">
      <c r="A1155" s="9">
        <v>2008383</v>
      </c>
      <c r="C1155" t="s">
        <v>3176</v>
      </c>
      <c r="D1155" t="s">
        <v>3177</v>
      </c>
      <c r="E1155" t="s">
        <v>1540</v>
      </c>
      <c r="F1155" t="s">
        <v>1540</v>
      </c>
      <c r="G1155" t="s">
        <v>639</v>
      </c>
      <c r="H1155" t="s">
        <v>639</v>
      </c>
      <c r="I1155" t="s">
        <v>1282</v>
      </c>
      <c r="J1155" t="s">
        <v>641</v>
      </c>
      <c r="K1155" t="s">
        <v>53</v>
      </c>
      <c r="L1155" s="4">
        <v>44243</v>
      </c>
      <c r="M1155" s="4">
        <v>46069</v>
      </c>
      <c r="N1155">
        <v>10</v>
      </c>
      <c r="O1155">
        <v>5</v>
      </c>
      <c r="P1155">
        <v>20</v>
      </c>
      <c r="R1155">
        <v>4</v>
      </c>
      <c r="V1155">
        <v>2.0000000949949026E-3</v>
      </c>
      <c r="W1155">
        <v>2.0000000949949026E-3</v>
      </c>
      <c r="X1155">
        <v>0.30000001192092896</v>
      </c>
      <c r="Y1155">
        <v>9.9999997764825821E-3</v>
      </c>
      <c r="Z1155">
        <v>9.9999997764825821E-3</v>
      </c>
      <c r="AE1155">
        <v>1</v>
      </c>
    </row>
    <row r="1156" spans="1:31" x14ac:dyDescent="0.2">
      <c r="A1156" s="9">
        <v>2008384</v>
      </c>
      <c r="C1156" t="s">
        <v>3178</v>
      </c>
      <c r="D1156" t="s">
        <v>3179</v>
      </c>
      <c r="E1156" t="s">
        <v>1540</v>
      </c>
      <c r="F1156" t="s">
        <v>1540</v>
      </c>
      <c r="G1156" t="s">
        <v>639</v>
      </c>
      <c r="H1156" t="s">
        <v>639</v>
      </c>
      <c r="I1156" t="s">
        <v>1282</v>
      </c>
      <c r="J1156" t="s">
        <v>641</v>
      </c>
      <c r="K1156" t="s">
        <v>53</v>
      </c>
      <c r="L1156" s="4">
        <v>44243</v>
      </c>
      <c r="M1156" s="4">
        <v>46069</v>
      </c>
      <c r="N1156">
        <v>20</v>
      </c>
      <c r="O1156">
        <v>5</v>
      </c>
      <c r="P1156">
        <v>8</v>
      </c>
      <c r="R1156">
        <v>2</v>
      </c>
      <c r="V1156">
        <v>2.0000000949949026E-3</v>
      </c>
      <c r="W1156">
        <v>2.0000000949949026E-3</v>
      </c>
      <c r="X1156">
        <v>0.30000001192092896</v>
      </c>
      <c r="Y1156">
        <v>9.9999997764825821E-3</v>
      </c>
      <c r="Z1156">
        <v>9.9999997764825821E-3</v>
      </c>
      <c r="AE1156">
        <v>1</v>
      </c>
    </row>
    <row r="1157" spans="1:31" x14ac:dyDescent="0.2">
      <c r="A1157" s="9">
        <v>2008358</v>
      </c>
      <c r="C1157" t="s">
        <v>3180</v>
      </c>
      <c r="D1157" t="s">
        <v>668</v>
      </c>
      <c r="E1157" t="s">
        <v>1540</v>
      </c>
      <c r="F1157" t="s">
        <v>1540</v>
      </c>
      <c r="G1157" t="s">
        <v>639</v>
      </c>
      <c r="H1157" t="s">
        <v>639</v>
      </c>
      <c r="I1157" t="s">
        <v>1282</v>
      </c>
      <c r="J1157" t="s">
        <v>641</v>
      </c>
      <c r="K1157" t="s">
        <v>54</v>
      </c>
      <c r="L1157" s="4">
        <v>44243</v>
      </c>
      <c r="M1157" s="4">
        <v>46069</v>
      </c>
      <c r="N1157">
        <v>7.3000001907348633</v>
      </c>
      <c r="R1157">
        <v>10</v>
      </c>
      <c r="AE1157">
        <v>1.37</v>
      </c>
    </row>
    <row r="1158" spans="1:31" x14ac:dyDescent="0.2">
      <c r="A1158" s="9">
        <v>2010334</v>
      </c>
      <c r="C1158" t="s">
        <v>3181</v>
      </c>
      <c r="D1158" t="s">
        <v>3182</v>
      </c>
      <c r="E1158" t="s">
        <v>3059</v>
      </c>
      <c r="F1158" t="s">
        <v>3059</v>
      </c>
      <c r="G1158" t="s">
        <v>639</v>
      </c>
      <c r="H1158" t="s">
        <v>639</v>
      </c>
      <c r="I1158" t="s">
        <v>1282</v>
      </c>
      <c r="J1158" t="s">
        <v>729</v>
      </c>
      <c r="K1158" t="s">
        <v>54</v>
      </c>
      <c r="L1158" s="4">
        <v>44236</v>
      </c>
      <c r="M1158" s="4">
        <v>46062</v>
      </c>
      <c r="AC1158">
        <v>13</v>
      </c>
      <c r="AE1158">
        <v>1</v>
      </c>
    </row>
    <row r="1159" spans="1:31" x14ac:dyDescent="0.2">
      <c r="A1159" s="9">
        <v>2010319</v>
      </c>
      <c r="C1159" t="s">
        <v>3183</v>
      </c>
      <c r="D1159" t="s">
        <v>3184</v>
      </c>
      <c r="E1159" t="s">
        <v>2727</v>
      </c>
      <c r="F1159" t="s">
        <v>2727</v>
      </c>
      <c r="G1159" t="s">
        <v>639</v>
      </c>
      <c r="H1159" t="s">
        <v>639</v>
      </c>
      <c r="I1159" t="s">
        <v>1282</v>
      </c>
      <c r="J1159" t="s">
        <v>729</v>
      </c>
      <c r="K1159" t="s">
        <v>54</v>
      </c>
      <c r="L1159" s="4">
        <v>44229</v>
      </c>
      <c r="M1159" s="4">
        <v>46055</v>
      </c>
      <c r="AC1159">
        <v>45</v>
      </c>
      <c r="AE1159">
        <v>1</v>
      </c>
    </row>
    <row r="1160" spans="1:31" x14ac:dyDescent="0.2">
      <c r="A1160" s="9">
        <v>2008370</v>
      </c>
      <c r="C1160" t="s">
        <v>3185</v>
      </c>
      <c r="D1160" t="s">
        <v>3186</v>
      </c>
      <c r="E1160" t="s">
        <v>1227</v>
      </c>
      <c r="F1160" t="s">
        <v>1227</v>
      </c>
      <c r="G1160" t="s">
        <v>639</v>
      </c>
      <c r="H1160" t="s">
        <v>639</v>
      </c>
      <c r="I1160" t="s">
        <v>1282</v>
      </c>
      <c r="J1160" t="s">
        <v>729</v>
      </c>
      <c r="K1160" t="s">
        <v>54</v>
      </c>
      <c r="L1160" s="4">
        <v>44222</v>
      </c>
      <c r="M1160" s="4">
        <v>46048</v>
      </c>
      <c r="AC1160">
        <v>13</v>
      </c>
      <c r="AE1160">
        <v>1</v>
      </c>
    </row>
    <row r="1161" spans="1:31" x14ac:dyDescent="0.2">
      <c r="A1161" s="9">
        <v>2010664</v>
      </c>
      <c r="C1161" t="s">
        <v>3187</v>
      </c>
      <c r="D1161" t="s">
        <v>3188</v>
      </c>
      <c r="E1161" t="s">
        <v>2137</v>
      </c>
      <c r="F1161" t="s">
        <v>3189</v>
      </c>
      <c r="G1161" t="s">
        <v>639</v>
      </c>
      <c r="H1161" t="s">
        <v>684</v>
      </c>
      <c r="I1161" t="s">
        <v>772</v>
      </c>
      <c r="J1161" t="s">
        <v>694</v>
      </c>
      <c r="K1161" t="s">
        <v>53</v>
      </c>
      <c r="L1161" s="4">
        <v>2</v>
      </c>
      <c r="M1161" s="4">
        <v>46047</v>
      </c>
      <c r="N1161">
        <v>4</v>
      </c>
      <c r="O1161">
        <v>3</v>
      </c>
      <c r="P1161">
        <v>3</v>
      </c>
      <c r="Q1161">
        <v>8.3999996185302734</v>
      </c>
      <c r="R1161">
        <v>0.82999998331069946</v>
      </c>
      <c r="AC1161">
        <v>65</v>
      </c>
      <c r="AE1161">
        <v>1</v>
      </c>
    </row>
    <row r="1162" spans="1:31" x14ac:dyDescent="0.2">
      <c r="A1162" s="9">
        <v>2010670</v>
      </c>
      <c r="C1162" t="s">
        <v>3190</v>
      </c>
      <c r="D1162" t="s">
        <v>3191</v>
      </c>
      <c r="E1162" t="s">
        <v>2137</v>
      </c>
      <c r="F1162" t="s">
        <v>3189</v>
      </c>
      <c r="G1162" t="s">
        <v>639</v>
      </c>
      <c r="H1162" t="s">
        <v>684</v>
      </c>
      <c r="I1162" t="s">
        <v>772</v>
      </c>
      <c r="J1162" t="s">
        <v>694</v>
      </c>
      <c r="K1162" t="s">
        <v>53</v>
      </c>
      <c r="L1162" s="4">
        <v>2</v>
      </c>
      <c r="M1162" s="4">
        <v>46047</v>
      </c>
      <c r="N1162">
        <v>3.5</v>
      </c>
      <c r="O1162">
        <v>2.5</v>
      </c>
      <c r="P1162">
        <v>14</v>
      </c>
      <c r="Q1162">
        <v>9.8000001907348633</v>
      </c>
      <c r="R1162">
        <v>0.82999998331069946</v>
      </c>
      <c r="AC1162">
        <v>50</v>
      </c>
      <c r="AE1162">
        <v>1</v>
      </c>
    </row>
    <row r="1163" spans="1:31" x14ac:dyDescent="0.2">
      <c r="A1163" s="9">
        <v>2010669</v>
      </c>
      <c r="C1163" t="s">
        <v>3192</v>
      </c>
      <c r="D1163" t="s">
        <v>3193</v>
      </c>
      <c r="E1163" t="s">
        <v>2137</v>
      </c>
      <c r="F1163" t="s">
        <v>3189</v>
      </c>
      <c r="G1163" t="s">
        <v>639</v>
      </c>
      <c r="H1163" t="s">
        <v>684</v>
      </c>
      <c r="I1163" t="s">
        <v>772</v>
      </c>
      <c r="J1163" t="s">
        <v>694</v>
      </c>
      <c r="K1163" t="s">
        <v>53</v>
      </c>
      <c r="L1163" s="4">
        <v>2</v>
      </c>
      <c r="M1163" s="4">
        <v>46047</v>
      </c>
      <c r="N1163">
        <v>3</v>
      </c>
      <c r="O1163">
        <v>2.5</v>
      </c>
      <c r="P1163">
        <v>11</v>
      </c>
      <c r="Q1163">
        <v>9.8000001907348633</v>
      </c>
      <c r="R1163">
        <v>0.82999998331069946</v>
      </c>
      <c r="AC1163">
        <v>40</v>
      </c>
      <c r="AE1163">
        <v>1</v>
      </c>
    </row>
    <row r="1164" spans="1:31" x14ac:dyDescent="0.2">
      <c r="A1164" s="9">
        <v>2010667</v>
      </c>
      <c r="C1164" t="s">
        <v>3194</v>
      </c>
      <c r="D1164" t="s">
        <v>3195</v>
      </c>
      <c r="E1164" t="s">
        <v>2137</v>
      </c>
      <c r="F1164" t="s">
        <v>3189</v>
      </c>
      <c r="G1164" t="s">
        <v>639</v>
      </c>
      <c r="H1164" t="s">
        <v>684</v>
      </c>
      <c r="I1164" t="s">
        <v>772</v>
      </c>
      <c r="J1164" t="s">
        <v>694</v>
      </c>
      <c r="K1164" t="s">
        <v>53</v>
      </c>
      <c r="L1164" s="4">
        <v>2</v>
      </c>
      <c r="M1164" s="4">
        <v>46047</v>
      </c>
      <c r="N1164">
        <v>5.5</v>
      </c>
      <c r="O1164">
        <v>3</v>
      </c>
      <c r="P1164">
        <v>2.5</v>
      </c>
      <c r="Q1164">
        <v>8.3999996185302734</v>
      </c>
      <c r="R1164">
        <v>0.82999998331069946</v>
      </c>
      <c r="AC1164">
        <v>65</v>
      </c>
      <c r="AE1164">
        <v>1</v>
      </c>
    </row>
    <row r="1165" spans="1:31" x14ac:dyDescent="0.2">
      <c r="A1165" s="9">
        <v>2010666</v>
      </c>
      <c r="C1165" t="s">
        <v>3196</v>
      </c>
      <c r="D1165" t="s">
        <v>3197</v>
      </c>
      <c r="E1165" t="s">
        <v>2137</v>
      </c>
      <c r="F1165" t="s">
        <v>3189</v>
      </c>
      <c r="G1165" t="s">
        <v>639</v>
      </c>
      <c r="H1165" t="s">
        <v>684</v>
      </c>
      <c r="I1165" t="s">
        <v>772</v>
      </c>
      <c r="J1165" t="s">
        <v>686</v>
      </c>
      <c r="K1165" t="s">
        <v>53</v>
      </c>
      <c r="L1165" s="4">
        <v>2</v>
      </c>
      <c r="M1165" s="4">
        <v>46047</v>
      </c>
      <c r="N1165">
        <v>7</v>
      </c>
      <c r="O1165">
        <v>3</v>
      </c>
      <c r="P1165">
        <v>3</v>
      </c>
      <c r="Q1165">
        <v>8.3999996185302734</v>
      </c>
      <c r="R1165">
        <v>0.82999998331069946</v>
      </c>
      <c r="AC1165">
        <v>50</v>
      </c>
      <c r="AE1165">
        <v>1</v>
      </c>
    </row>
    <row r="1166" spans="1:31" x14ac:dyDescent="0.2">
      <c r="A1166" s="9">
        <v>2010671</v>
      </c>
      <c r="C1166" t="s">
        <v>3198</v>
      </c>
      <c r="D1166" t="s">
        <v>3199</v>
      </c>
      <c r="E1166" t="s">
        <v>2137</v>
      </c>
      <c r="F1166" t="s">
        <v>3189</v>
      </c>
      <c r="G1166" t="s">
        <v>639</v>
      </c>
      <c r="H1166" t="s">
        <v>684</v>
      </c>
      <c r="I1166" t="s">
        <v>772</v>
      </c>
      <c r="J1166" t="s">
        <v>686</v>
      </c>
      <c r="K1166" t="s">
        <v>53</v>
      </c>
      <c r="L1166" s="4">
        <v>2</v>
      </c>
      <c r="M1166" s="4">
        <v>46047</v>
      </c>
      <c r="N1166">
        <v>5</v>
      </c>
      <c r="O1166">
        <v>12</v>
      </c>
      <c r="P1166">
        <v>2.5</v>
      </c>
      <c r="Q1166">
        <v>4.9000000953674316</v>
      </c>
      <c r="R1166">
        <v>0.82999998331069946</v>
      </c>
      <c r="AC1166">
        <v>50</v>
      </c>
      <c r="AE1166">
        <v>1</v>
      </c>
    </row>
    <row r="1167" spans="1:31" x14ac:dyDescent="0.2">
      <c r="A1167" s="9">
        <v>2010665</v>
      </c>
      <c r="C1167" t="s">
        <v>3200</v>
      </c>
      <c r="D1167" t="s">
        <v>3201</v>
      </c>
      <c r="E1167" t="s">
        <v>2137</v>
      </c>
      <c r="F1167" t="s">
        <v>3189</v>
      </c>
      <c r="G1167" t="s">
        <v>639</v>
      </c>
      <c r="H1167" t="s">
        <v>684</v>
      </c>
      <c r="I1167" t="s">
        <v>772</v>
      </c>
      <c r="J1167" t="s">
        <v>694</v>
      </c>
      <c r="K1167" t="s">
        <v>53</v>
      </c>
      <c r="L1167" s="4">
        <v>2</v>
      </c>
      <c r="M1167" s="4">
        <v>46047</v>
      </c>
      <c r="N1167">
        <v>3</v>
      </c>
      <c r="O1167">
        <v>5.5</v>
      </c>
      <c r="P1167">
        <v>7</v>
      </c>
      <c r="Q1167">
        <v>5.5999999046325684</v>
      </c>
      <c r="R1167">
        <v>0.82999998331069946</v>
      </c>
      <c r="AC1167">
        <v>50</v>
      </c>
      <c r="AE1167">
        <v>1</v>
      </c>
    </row>
    <row r="1168" spans="1:31" x14ac:dyDescent="0.2">
      <c r="A1168" s="9">
        <v>2008316</v>
      </c>
      <c r="C1168" t="s">
        <v>3202</v>
      </c>
      <c r="D1168" t="s">
        <v>3203</v>
      </c>
      <c r="E1168" t="s">
        <v>958</v>
      </c>
      <c r="F1168" t="s">
        <v>958</v>
      </c>
      <c r="G1168" t="s">
        <v>639</v>
      </c>
      <c r="H1168" t="s">
        <v>639</v>
      </c>
      <c r="I1168" t="s">
        <v>1282</v>
      </c>
      <c r="J1168" t="s">
        <v>641</v>
      </c>
      <c r="K1168" t="s">
        <v>53</v>
      </c>
      <c r="L1168" s="4">
        <v>44217</v>
      </c>
      <c r="M1168" s="4">
        <v>46043</v>
      </c>
      <c r="N1168">
        <v>6</v>
      </c>
      <c r="O1168">
        <v>26</v>
      </c>
      <c r="P1168">
        <v>30</v>
      </c>
      <c r="AE1168">
        <v>1</v>
      </c>
    </row>
    <row r="1169" spans="1:31" x14ac:dyDescent="0.2">
      <c r="A1169" s="9">
        <v>2010303</v>
      </c>
      <c r="C1169" t="s">
        <v>3204</v>
      </c>
      <c r="D1169" t="s">
        <v>3205</v>
      </c>
      <c r="E1169" t="s">
        <v>1702</v>
      </c>
      <c r="F1169" t="s">
        <v>1702</v>
      </c>
      <c r="G1169" t="s">
        <v>639</v>
      </c>
      <c r="H1169" t="s">
        <v>639</v>
      </c>
      <c r="I1169" t="s">
        <v>1282</v>
      </c>
      <c r="J1169" t="s">
        <v>729</v>
      </c>
      <c r="K1169" t="s">
        <v>54</v>
      </c>
      <c r="L1169" s="4">
        <v>44210</v>
      </c>
      <c r="M1169" s="4">
        <v>46036</v>
      </c>
      <c r="AC1169">
        <v>45</v>
      </c>
      <c r="AE1169">
        <v>1</v>
      </c>
    </row>
    <row r="1170" spans="1:31" x14ac:dyDescent="0.2">
      <c r="A1170" s="9">
        <v>2010297</v>
      </c>
      <c r="C1170" t="s">
        <v>3206</v>
      </c>
      <c r="D1170" t="s">
        <v>3207</v>
      </c>
      <c r="E1170" t="s">
        <v>2830</v>
      </c>
      <c r="F1170" t="s">
        <v>2830</v>
      </c>
      <c r="G1170" t="s">
        <v>639</v>
      </c>
      <c r="H1170" t="s">
        <v>639</v>
      </c>
      <c r="I1170" t="s">
        <v>1282</v>
      </c>
      <c r="J1170" t="s">
        <v>729</v>
      </c>
      <c r="K1170" t="s">
        <v>54</v>
      </c>
      <c r="L1170" s="4">
        <v>44205</v>
      </c>
      <c r="M1170" s="4">
        <v>46031</v>
      </c>
      <c r="AC1170">
        <v>45</v>
      </c>
      <c r="AE1170">
        <v>1</v>
      </c>
    </row>
    <row r="1171" spans="1:31" x14ac:dyDescent="0.2">
      <c r="A1171" s="9">
        <v>2010278</v>
      </c>
      <c r="C1171" t="s">
        <v>3208</v>
      </c>
      <c r="D1171" t="s">
        <v>1677</v>
      </c>
      <c r="E1171" t="s">
        <v>911</v>
      </c>
      <c r="F1171" t="s">
        <v>1665</v>
      </c>
      <c r="G1171" t="s">
        <v>639</v>
      </c>
      <c r="H1171" t="s">
        <v>639</v>
      </c>
      <c r="I1171" t="s">
        <v>1282</v>
      </c>
      <c r="J1171" t="s">
        <v>641</v>
      </c>
      <c r="K1171" t="s">
        <v>53</v>
      </c>
      <c r="L1171" s="4">
        <v>44200</v>
      </c>
      <c r="M1171" s="4">
        <v>46026</v>
      </c>
      <c r="N1171">
        <v>27</v>
      </c>
      <c r="Q1171">
        <v>6.5</v>
      </c>
      <c r="R1171">
        <v>4</v>
      </c>
      <c r="AE1171">
        <v>1</v>
      </c>
    </row>
    <row r="1172" spans="1:31" x14ac:dyDescent="0.2">
      <c r="A1172" s="9">
        <v>2008548</v>
      </c>
      <c r="B1172">
        <v>4447</v>
      </c>
      <c r="C1172" t="s">
        <v>3209</v>
      </c>
      <c r="D1172" t="s">
        <v>3210</v>
      </c>
      <c r="E1172" t="s">
        <v>1702</v>
      </c>
      <c r="F1172" t="s">
        <v>1702</v>
      </c>
      <c r="G1172" t="s">
        <v>639</v>
      </c>
      <c r="H1172" t="s">
        <v>684</v>
      </c>
      <c r="I1172" t="s">
        <v>2732</v>
      </c>
      <c r="J1172" t="s">
        <v>686</v>
      </c>
      <c r="K1172" t="s">
        <v>53</v>
      </c>
      <c r="L1172" s="4">
        <v>2</v>
      </c>
      <c r="M1172" s="4">
        <v>46022</v>
      </c>
      <c r="N1172">
        <v>8</v>
      </c>
      <c r="O1172">
        <v>2</v>
      </c>
      <c r="P1172">
        <v>2</v>
      </c>
      <c r="AC1172">
        <v>55</v>
      </c>
      <c r="AE1172">
        <v>1</v>
      </c>
    </row>
    <row r="1173" spans="1:31" x14ac:dyDescent="0.2">
      <c r="A1173" s="9">
        <v>2010047</v>
      </c>
      <c r="B1173">
        <v>5174</v>
      </c>
      <c r="C1173" t="s">
        <v>3211</v>
      </c>
      <c r="D1173" t="s">
        <v>3212</v>
      </c>
      <c r="E1173" t="s">
        <v>782</v>
      </c>
      <c r="F1173" t="s">
        <v>782</v>
      </c>
      <c r="G1173" t="s">
        <v>639</v>
      </c>
      <c r="H1173" t="s">
        <v>639</v>
      </c>
      <c r="I1173" t="s">
        <v>2732</v>
      </c>
      <c r="J1173" t="s">
        <v>729</v>
      </c>
      <c r="K1173" t="s">
        <v>54</v>
      </c>
      <c r="L1173" s="4">
        <v>2</v>
      </c>
      <c r="M1173" s="4">
        <v>46022</v>
      </c>
      <c r="V1173">
        <v>4</v>
      </c>
      <c r="Z1173">
        <v>2.4000000953674316</v>
      </c>
      <c r="AE1173">
        <v>1.1000000000000001</v>
      </c>
    </row>
    <row r="1174" spans="1:31" x14ac:dyDescent="0.2">
      <c r="A1174" s="9">
        <v>2007457</v>
      </c>
      <c r="B1174">
        <v>4039</v>
      </c>
      <c r="C1174" t="s">
        <v>3213</v>
      </c>
      <c r="D1174" t="s">
        <v>3214</v>
      </c>
      <c r="E1174" t="s">
        <v>2056</v>
      </c>
      <c r="F1174" t="s">
        <v>2056</v>
      </c>
      <c r="G1174" t="s">
        <v>639</v>
      </c>
      <c r="H1174" t="s">
        <v>639</v>
      </c>
      <c r="I1174" t="s">
        <v>2732</v>
      </c>
      <c r="J1174" t="s">
        <v>647</v>
      </c>
      <c r="K1174" t="s">
        <v>53</v>
      </c>
      <c r="L1174" s="4">
        <v>2</v>
      </c>
      <c r="M1174" s="4">
        <v>46022</v>
      </c>
      <c r="Q1174">
        <v>50</v>
      </c>
      <c r="R1174">
        <v>0.5</v>
      </c>
      <c r="AE1174">
        <v>1</v>
      </c>
    </row>
    <row r="1175" spans="1:31" x14ac:dyDescent="0.2">
      <c r="A1175" s="9">
        <v>2002622</v>
      </c>
      <c r="B1175">
        <v>3173</v>
      </c>
      <c r="C1175" t="s">
        <v>3215</v>
      </c>
      <c r="D1175" t="s">
        <v>3216</v>
      </c>
      <c r="E1175" t="s">
        <v>2056</v>
      </c>
      <c r="F1175" t="s">
        <v>3217</v>
      </c>
      <c r="G1175" t="s">
        <v>639</v>
      </c>
      <c r="H1175" t="s">
        <v>639</v>
      </c>
      <c r="I1175" t="s">
        <v>2732</v>
      </c>
      <c r="J1175" t="s">
        <v>647</v>
      </c>
      <c r="K1175" t="s">
        <v>53</v>
      </c>
      <c r="L1175" s="4">
        <v>39854</v>
      </c>
      <c r="M1175" s="4">
        <v>46022</v>
      </c>
      <c r="Q1175">
        <v>30.100000381469727</v>
      </c>
      <c r="R1175">
        <v>19.700000762939453</v>
      </c>
      <c r="AE1175">
        <v>1</v>
      </c>
    </row>
    <row r="1176" spans="1:31" x14ac:dyDescent="0.2">
      <c r="A1176" s="9">
        <v>2000411</v>
      </c>
      <c r="B1176">
        <v>2056</v>
      </c>
      <c r="C1176" t="s">
        <v>3218</v>
      </c>
      <c r="D1176" t="s">
        <v>3219</v>
      </c>
      <c r="E1176" t="s">
        <v>2056</v>
      </c>
      <c r="F1176" t="s">
        <v>3220</v>
      </c>
      <c r="G1176" t="s">
        <v>639</v>
      </c>
      <c r="H1176" t="s">
        <v>639</v>
      </c>
      <c r="I1176" t="s">
        <v>2732</v>
      </c>
      <c r="J1176" t="s">
        <v>647</v>
      </c>
      <c r="K1176" t="s">
        <v>53</v>
      </c>
      <c r="L1176" s="4">
        <v>39777</v>
      </c>
      <c r="M1176" s="4">
        <v>46022</v>
      </c>
      <c r="Q1176">
        <v>27.299999237060547</v>
      </c>
      <c r="R1176">
        <v>19.600000381469727</v>
      </c>
      <c r="AE1176">
        <v>1</v>
      </c>
    </row>
    <row r="1177" spans="1:31" x14ac:dyDescent="0.2">
      <c r="A1177" s="9">
        <v>2006852</v>
      </c>
      <c r="B1177">
        <v>3837</v>
      </c>
      <c r="C1177" t="s">
        <v>3221</v>
      </c>
      <c r="D1177" t="s">
        <v>3222</v>
      </c>
      <c r="E1177" t="s">
        <v>2056</v>
      </c>
      <c r="F1177" t="s">
        <v>2057</v>
      </c>
      <c r="G1177" t="s">
        <v>639</v>
      </c>
      <c r="H1177" t="s">
        <v>639</v>
      </c>
      <c r="I1177" t="s">
        <v>2732</v>
      </c>
      <c r="J1177" t="s">
        <v>647</v>
      </c>
      <c r="K1177" t="s">
        <v>53</v>
      </c>
      <c r="L1177" s="4">
        <v>2</v>
      </c>
      <c r="M1177" s="4">
        <v>46022</v>
      </c>
      <c r="Q1177">
        <v>30</v>
      </c>
      <c r="R1177">
        <v>18</v>
      </c>
      <c r="AE1177">
        <v>1</v>
      </c>
    </row>
    <row r="1178" spans="1:31" x14ac:dyDescent="0.2">
      <c r="A1178" s="9">
        <v>2008564</v>
      </c>
      <c r="B1178">
        <v>4442</v>
      </c>
      <c r="C1178" t="s">
        <v>3223</v>
      </c>
      <c r="D1178" t="s">
        <v>3224</v>
      </c>
      <c r="E1178" t="s">
        <v>2772</v>
      </c>
      <c r="F1178" t="s">
        <v>2772</v>
      </c>
      <c r="G1178" t="s">
        <v>639</v>
      </c>
      <c r="H1178" t="s">
        <v>639</v>
      </c>
      <c r="I1178" t="s">
        <v>2732</v>
      </c>
      <c r="J1178" t="s">
        <v>729</v>
      </c>
      <c r="K1178" t="s">
        <v>53</v>
      </c>
      <c r="L1178" s="4">
        <v>2</v>
      </c>
      <c r="M1178" s="4">
        <v>46022</v>
      </c>
      <c r="AE1178">
        <v>1</v>
      </c>
    </row>
    <row r="1179" spans="1:31" x14ac:dyDescent="0.2">
      <c r="A1179" s="9">
        <v>2010363</v>
      </c>
      <c r="B1179">
        <v>5209</v>
      </c>
      <c r="C1179" t="s">
        <v>3225</v>
      </c>
      <c r="D1179" t="s">
        <v>3226</v>
      </c>
      <c r="E1179" t="s">
        <v>3227</v>
      </c>
      <c r="F1179" t="s">
        <v>3227</v>
      </c>
      <c r="G1179" t="s">
        <v>639</v>
      </c>
      <c r="H1179" t="s">
        <v>639</v>
      </c>
      <c r="I1179" t="s">
        <v>2732</v>
      </c>
      <c r="J1179" t="s">
        <v>729</v>
      </c>
      <c r="K1179" t="s">
        <v>54</v>
      </c>
      <c r="L1179" s="4">
        <v>2</v>
      </c>
      <c r="M1179" s="4">
        <v>46022</v>
      </c>
      <c r="N1179">
        <v>9</v>
      </c>
      <c r="O1179">
        <v>6</v>
      </c>
      <c r="P1179">
        <v>4.0999999046325684</v>
      </c>
      <c r="R1179">
        <v>0.60000002384185791</v>
      </c>
      <c r="T1179">
        <v>3</v>
      </c>
      <c r="AE1179">
        <v>1.1000000000000001</v>
      </c>
    </row>
    <row r="1180" spans="1:31" x14ac:dyDescent="0.2">
      <c r="A1180" s="9">
        <v>2008630</v>
      </c>
      <c r="B1180">
        <v>4499</v>
      </c>
      <c r="C1180" t="s">
        <v>3228</v>
      </c>
      <c r="D1180" t="s">
        <v>3229</v>
      </c>
      <c r="E1180" t="s">
        <v>1469</v>
      </c>
      <c r="F1180" t="s">
        <v>1469</v>
      </c>
      <c r="G1180" t="s">
        <v>639</v>
      </c>
      <c r="H1180" t="s">
        <v>639</v>
      </c>
      <c r="I1180" t="s">
        <v>2732</v>
      </c>
      <c r="J1180" t="s">
        <v>729</v>
      </c>
      <c r="K1180" t="s">
        <v>54</v>
      </c>
      <c r="L1180" s="4">
        <v>2</v>
      </c>
      <c r="M1180" s="4">
        <v>46022</v>
      </c>
      <c r="AE1180">
        <v>1.1000000000000001</v>
      </c>
    </row>
    <row r="1181" spans="1:31" x14ac:dyDescent="0.2">
      <c r="A1181" s="9">
        <v>2008729</v>
      </c>
      <c r="B1181">
        <v>4454</v>
      </c>
      <c r="C1181" t="s">
        <v>3230</v>
      </c>
      <c r="D1181" t="s">
        <v>3231</v>
      </c>
      <c r="E1181" t="s">
        <v>1469</v>
      </c>
      <c r="F1181" t="s">
        <v>1469</v>
      </c>
      <c r="G1181" t="s">
        <v>639</v>
      </c>
      <c r="H1181" t="s">
        <v>639</v>
      </c>
      <c r="I1181" t="s">
        <v>2732</v>
      </c>
      <c r="J1181" t="s">
        <v>641</v>
      </c>
      <c r="K1181" t="s">
        <v>54</v>
      </c>
      <c r="L1181" s="4">
        <v>2</v>
      </c>
      <c r="M1181" s="4">
        <v>46022</v>
      </c>
      <c r="N1181">
        <v>10.5</v>
      </c>
      <c r="T1181">
        <v>25</v>
      </c>
      <c r="AE1181">
        <v>1.4</v>
      </c>
    </row>
    <row r="1182" spans="1:31" x14ac:dyDescent="0.2">
      <c r="A1182" s="9">
        <v>2006998</v>
      </c>
      <c r="B1182">
        <v>3840</v>
      </c>
      <c r="C1182" t="s">
        <v>3232</v>
      </c>
      <c r="D1182" t="s">
        <v>3233</v>
      </c>
      <c r="E1182" t="s">
        <v>3234</v>
      </c>
      <c r="F1182" t="s">
        <v>3234</v>
      </c>
      <c r="G1182" t="s">
        <v>639</v>
      </c>
      <c r="H1182" t="s">
        <v>639</v>
      </c>
      <c r="I1182" t="s">
        <v>2732</v>
      </c>
      <c r="J1182" t="s">
        <v>729</v>
      </c>
      <c r="K1182" t="s">
        <v>54</v>
      </c>
      <c r="L1182" s="4">
        <v>2</v>
      </c>
      <c r="M1182" s="4">
        <v>46022</v>
      </c>
      <c r="AC1182">
        <v>45</v>
      </c>
      <c r="AE1182">
        <v>1.1000000000000001</v>
      </c>
    </row>
    <row r="1183" spans="1:31" x14ac:dyDescent="0.2">
      <c r="A1183" s="9">
        <v>2007003</v>
      </c>
      <c r="B1183">
        <v>3856</v>
      </c>
      <c r="C1183" t="s">
        <v>3235</v>
      </c>
      <c r="D1183" t="s">
        <v>3236</v>
      </c>
      <c r="E1183" t="s">
        <v>3237</v>
      </c>
      <c r="F1183" t="s">
        <v>3238</v>
      </c>
      <c r="G1183" t="s">
        <v>639</v>
      </c>
      <c r="H1183" t="s">
        <v>639</v>
      </c>
      <c r="I1183" t="s">
        <v>2732</v>
      </c>
      <c r="J1183" t="s">
        <v>729</v>
      </c>
      <c r="K1183" t="s">
        <v>53</v>
      </c>
      <c r="L1183" s="4">
        <v>2</v>
      </c>
      <c r="M1183" s="4">
        <v>46022</v>
      </c>
      <c r="AE1183">
        <v>1</v>
      </c>
    </row>
    <row r="1184" spans="1:31" x14ac:dyDescent="0.2">
      <c r="A1184" s="9">
        <v>2001066</v>
      </c>
      <c r="B1184">
        <v>1190</v>
      </c>
      <c r="C1184" t="s">
        <v>3239</v>
      </c>
      <c r="D1184" t="s">
        <v>3240</v>
      </c>
      <c r="E1184" t="s">
        <v>905</v>
      </c>
      <c r="F1184" t="s">
        <v>906</v>
      </c>
      <c r="G1184" t="s">
        <v>639</v>
      </c>
      <c r="H1184" t="s">
        <v>639</v>
      </c>
      <c r="I1184" t="s">
        <v>2732</v>
      </c>
      <c r="J1184" t="s">
        <v>729</v>
      </c>
      <c r="K1184" t="s">
        <v>53</v>
      </c>
      <c r="L1184" s="4">
        <v>40057</v>
      </c>
      <c r="M1184" s="4">
        <v>46022</v>
      </c>
      <c r="AE1184">
        <v>1</v>
      </c>
    </row>
    <row r="1185" spans="1:31" x14ac:dyDescent="0.2">
      <c r="A1185" s="9">
        <v>2010383</v>
      </c>
      <c r="B1185">
        <v>5213</v>
      </c>
      <c r="C1185" t="s">
        <v>3241</v>
      </c>
      <c r="D1185" t="s">
        <v>3242</v>
      </c>
      <c r="E1185" t="s">
        <v>2620</v>
      </c>
      <c r="F1185" t="s">
        <v>2620</v>
      </c>
      <c r="G1185" t="s">
        <v>639</v>
      </c>
      <c r="H1185" t="s">
        <v>639</v>
      </c>
      <c r="I1185" t="s">
        <v>2732</v>
      </c>
      <c r="J1185" t="s">
        <v>729</v>
      </c>
      <c r="K1185" t="s">
        <v>53</v>
      </c>
      <c r="L1185" s="4">
        <v>2</v>
      </c>
      <c r="M1185" s="4">
        <v>46022</v>
      </c>
      <c r="AE1185">
        <v>1</v>
      </c>
    </row>
    <row r="1186" spans="1:31" x14ac:dyDescent="0.2">
      <c r="A1186" s="9">
        <v>2000954</v>
      </c>
      <c r="B1186">
        <v>1674</v>
      </c>
      <c r="C1186" t="s">
        <v>3243</v>
      </c>
      <c r="D1186" t="s">
        <v>3244</v>
      </c>
      <c r="E1186" t="s">
        <v>3245</v>
      </c>
      <c r="F1186" t="s">
        <v>3246</v>
      </c>
      <c r="G1186" t="s">
        <v>639</v>
      </c>
      <c r="H1186" t="s">
        <v>639</v>
      </c>
      <c r="I1186" t="s">
        <v>2732</v>
      </c>
      <c r="J1186" t="s">
        <v>729</v>
      </c>
      <c r="K1186" t="s">
        <v>53</v>
      </c>
      <c r="L1186" s="4">
        <v>40050</v>
      </c>
      <c r="M1186" s="4">
        <v>46022</v>
      </c>
      <c r="N1186">
        <v>5.000000074505806E-2</v>
      </c>
      <c r="P1186">
        <v>0.5</v>
      </c>
      <c r="AE1186">
        <v>1</v>
      </c>
    </row>
    <row r="1187" spans="1:31" x14ac:dyDescent="0.2">
      <c r="A1187" s="9">
        <v>2000953</v>
      </c>
      <c r="B1187">
        <v>1675</v>
      </c>
      <c r="C1187" t="s">
        <v>3247</v>
      </c>
      <c r="D1187" t="s">
        <v>3248</v>
      </c>
      <c r="E1187" t="s">
        <v>3245</v>
      </c>
      <c r="F1187" t="s">
        <v>3246</v>
      </c>
      <c r="G1187" t="s">
        <v>639</v>
      </c>
      <c r="H1187" t="s">
        <v>639</v>
      </c>
      <c r="I1187" t="s">
        <v>2732</v>
      </c>
      <c r="J1187" t="s">
        <v>729</v>
      </c>
      <c r="K1187" t="s">
        <v>54</v>
      </c>
      <c r="L1187" s="4">
        <v>40050</v>
      </c>
      <c r="M1187" s="4">
        <v>46022</v>
      </c>
      <c r="N1187">
        <v>0.10000000149011612</v>
      </c>
      <c r="P1187">
        <v>0.10000000149011612</v>
      </c>
      <c r="AE1187">
        <v>1.1000000000000001</v>
      </c>
    </row>
    <row r="1188" spans="1:31" x14ac:dyDescent="0.2">
      <c r="A1188" s="9">
        <v>2000955</v>
      </c>
      <c r="B1188">
        <v>1676</v>
      </c>
      <c r="C1188" t="s">
        <v>3249</v>
      </c>
      <c r="D1188" t="s">
        <v>3250</v>
      </c>
      <c r="E1188" t="s">
        <v>3245</v>
      </c>
      <c r="F1188" t="s">
        <v>3246</v>
      </c>
      <c r="G1188" t="s">
        <v>639</v>
      </c>
      <c r="H1188" t="s">
        <v>639</v>
      </c>
      <c r="I1188" t="s">
        <v>2732</v>
      </c>
      <c r="J1188" t="s">
        <v>729</v>
      </c>
      <c r="K1188" t="s">
        <v>54</v>
      </c>
      <c r="L1188" s="4">
        <v>40050</v>
      </c>
      <c r="M1188" s="4">
        <v>46022</v>
      </c>
      <c r="N1188">
        <v>9.9999997764825821E-3</v>
      </c>
      <c r="P1188">
        <v>5.000000074505806E-2</v>
      </c>
      <c r="AE1188">
        <v>1.1000000000000001</v>
      </c>
    </row>
    <row r="1189" spans="1:31" x14ac:dyDescent="0.2">
      <c r="A1189" s="9">
        <v>2008791</v>
      </c>
      <c r="B1189">
        <v>4536</v>
      </c>
      <c r="C1189" t="s">
        <v>3251</v>
      </c>
      <c r="D1189" t="s">
        <v>3252</v>
      </c>
      <c r="E1189" t="s">
        <v>815</v>
      </c>
      <c r="F1189" t="s">
        <v>3253</v>
      </c>
      <c r="G1189" t="s">
        <v>639</v>
      </c>
      <c r="H1189" t="s">
        <v>639</v>
      </c>
      <c r="I1189" t="s">
        <v>2732</v>
      </c>
      <c r="J1189" t="s">
        <v>729</v>
      </c>
      <c r="K1189" t="s">
        <v>54</v>
      </c>
      <c r="L1189" s="4">
        <v>2</v>
      </c>
      <c r="M1189" s="4">
        <v>46022</v>
      </c>
      <c r="AE1189">
        <v>1.1000000000000001</v>
      </c>
    </row>
    <row r="1190" spans="1:31" x14ac:dyDescent="0.2">
      <c r="A1190" s="9">
        <v>2008790</v>
      </c>
      <c r="B1190">
        <v>4535</v>
      </c>
      <c r="C1190" t="s">
        <v>3254</v>
      </c>
      <c r="D1190" t="s">
        <v>3255</v>
      </c>
      <c r="E1190" t="s">
        <v>815</v>
      </c>
      <c r="F1190" t="s">
        <v>3253</v>
      </c>
      <c r="G1190" t="s">
        <v>639</v>
      </c>
      <c r="H1190" t="s">
        <v>639</v>
      </c>
      <c r="I1190" t="s">
        <v>2732</v>
      </c>
      <c r="J1190" t="s">
        <v>729</v>
      </c>
      <c r="K1190" t="s">
        <v>54</v>
      </c>
      <c r="L1190" s="4">
        <v>2</v>
      </c>
      <c r="M1190" s="4">
        <v>46022</v>
      </c>
      <c r="AE1190">
        <v>1.1000000000000001</v>
      </c>
    </row>
    <row r="1191" spans="1:31" x14ac:dyDescent="0.2">
      <c r="A1191" s="9">
        <v>2010178</v>
      </c>
      <c r="B1191">
        <v>5166</v>
      </c>
      <c r="C1191" t="s">
        <v>3256</v>
      </c>
      <c r="D1191" t="s">
        <v>3257</v>
      </c>
      <c r="E1191" t="s">
        <v>2671</v>
      </c>
      <c r="F1191" t="s">
        <v>2671</v>
      </c>
      <c r="G1191" t="s">
        <v>639</v>
      </c>
      <c r="H1191" t="s">
        <v>684</v>
      </c>
      <c r="I1191" t="s">
        <v>2732</v>
      </c>
      <c r="J1191" t="s">
        <v>694</v>
      </c>
      <c r="K1191" t="s">
        <v>53</v>
      </c>
      <c r="L1191" s="4">
        <v>2</v>
      </c>
      <c r="M1191" s="4">
        <v>46022</v>
      </c>
      <c r="N1191">
        <v>0.30000001192092896</v>
      </c>
      <c r="AC1191">
        <v>13.8</v>
      </c>
      <c r="AE1191">
        <v>1</v>
      </c>
    </row>
    <row r="1192" spans="1:31" x14ac:dyDescent="0.2">
      <c r="A1192" s="9">
        <v>2010173</v>
      </c>
      <c r="B1192">
        <v>5158</v>
      </c>
      <c r="C1192" t="s">
        <v>3258</v>
      </c>
      <c r="D1192" t="s">
        <v>3259</v>
      </c>
      <c r="E1192" t="s">
        <v>1098</v>
      </c>
      <c r="F1192" t="s">
        <v>1098</v>
      </c>
      <c r="G1192" t="s">
        <v>639</v>
      </c>
      <c r="H1192" t="s">
        <v>639</v>
      </c>
      <c r="I1192" t="s">
        <v>2732</v>
      </c>
      <c r="J1192" t="s">
        <v>729</v>
      </c>
      <c r="K1192" t="s">
        <v>54</v>
      </c>
      <c r="L1192" s="4">
        <v>2</v>
      </c>
      <c r="M1192" s="4">
        <v>46022</v>
      </c>
      <c r="AE1192">
        <v>1.1000000000000001</v>
      </c>
    </row>
    <row r="1193" spans="1:31" x14ac:dyDescent="0.2">
      <c r="A1193" s="9">
        <v>2004342</v>
      </c>
      <c r="B1193">
        <v>3154</v>
      </c>
      <c r="C1193" t="s">
        <v>3260</v>
      </c>
      <c r="D1193" t="s">
        <v>3261</v>
      </c>
      <c r="E1193" t="s">
        <v>3262</v>
      </c>
      <c r="F1193" t="s">
        <v>3262</v>
      </c>
      <c r="G1193" t="s">
        <v>639</v>
      </c>
      <c r="H1193" t="s">
        <v>639</v>
      </c>
      <c r="I1193" t="s">
        <v>2732</v>
      </c>
      <c r="J1193" t="s">
        <v>729</v>
      </c>
      <c r="K1193" t="s">
        <v>54</v>
      </c>
      <c r="L1193" s="4">
        <v>39826</v>
      </c>
      <c r="M1193" s="4">
        <v>46022</v>
      </c>
      <c r="N1193">
        <v>0.20000000298023224</v>
      </c>
      <c r="O1193">
        <v>0.2199999988079071</v>
      </c>
      <c r="P1193">
        <v>0.15999999642372131</v>
      </c>
      <c r="Q1193">
        <v>0.10999999940395355</v>
      </c>
      <c r="R1193">
        <v>0.10000000149011612</v>
      </c>
      <c r="AE1193">
        <v>1.1000000000000001</v>
      </c>
    </row>
    <row r="1194" spans="1:31" x14ac:dyDescent="0.2">
      <c r="A1194" s="9">
        <v>2006997</v>
      </c>
      <c r="B1194">
        <v>3852</v>
      </c>
      <c r="C1194" t="s">
        <v>3263</v>
      </c>
      <c r="D1194" t="s">
        <v>3264</v>
      </c>
      <c r="E1194" t="s">
        <v>1540</v>
      </c>
      <c r="F1194" t="s">
        <v>1540</v>
      </c>
      <c r="G1194" t="s">
        <v>639</v>
      </c>
      <c r="H1194" t="s">
        <v>639</v>
      </c>
      <c r="I1194" t="s">
        <v>2732</v>
      </c>
      <c r="J1194" t="s">
        <v>647</v>
      </c>
      <c r="K1194" t="s">
        <v>54</v>
      </c>
      <c r="L1194" s="4">
        <v>2</v>
      </c>
      <c r="M1194" s="4">
        <v>46022</v>
      </c>
      <c r="Y1194">
        <v>8</v>
      </c>
      <c r="AE1194">
        <v>1</v>
      </c>
    </row>
    <row r="1195" spans="1:31" x14ac:dyDescent="0.2">
      <c r="A1195" s="9">
        <v>2008828</v>
      </c>
      <c r="B1195">
        <v>4545</v>
      </c>
      <c r="C1195" t="s">
        <v>3265</v>
      </c>
      <c r="D1195" t="s">
        <v>3266</v>
      </c>
      <c r="E1195" t="s">
        <v>3267</v>
      </c>
      <c r="F1195" t="s">
        <v>3267</v>
      </c>
      <c r="G1195" t="s">
        <v>639</v>
      </c>
      <c r="H1195" t="s">
        <v>684</v>
      </c>
      <c r="I1195" t="s">
        <v>2732</v>
      </c>
      <c r="J1195" t="s">
        <v>694</v>
      </c>
      <c r="K1195" t="s">
        <v>53</v>
      </c>
      <c r="L1195" s="4">
        <v>2</v>
      </c>
      <c r="M1195" s="4">
        <v>46022</v>
      </c>
      <c r="N1195">
        <v>0.89999997615814209</v>
      </c>
      <c r="O1195">
        <v>0.5</v>
      </c>
      <c r="P1195">
        <v>2.7999999523162842</v>
      </c>
      <c r="R1195">
        <v>0.10000000149011612</v>
      </c>
      <c r="T1195">
        <v>0.10000000149011612</v>
      </c>
      <c r="AC1195">
        <v>9.1999999999999993</v>
      </c>
      <c r="AE1195">
        <v>1</v>
      </c>
    </row>
    <row r="1196" spans="1:31" x14ac:dyDescent="0.2">
      <c r="A1196" s="9">
        <v>2010286</v>
      </c>
      <c r="B1196">
        <v>5179</v>
      </c>
      <c r="C1196" t="s">
        <v>3268</v>
      </c>
      <c r="D1196" t="s">
        <v>3269</v>
      </c>
      <c r="E1196" t="s">
        <v>3270</v>
      </c>
      <c r="F1196" t="s">
        <v>3270</v>
      </c>
      <c r="G1196" t="s">
        <v>639</v>
      </c>
      <c r="H1196" t="s">
        <v>639</v>
      </c>
      <c r="I1196" t="s">
        <v>2732</v>
      </c>
      <c r="J1196" t="s">
        <v>729</v>
      </c>
      <c r="K1196" t="s">
        <v>54</v>
      </c>
      <c r="L1196" s="4">
        <v>2</v>
      </c>
      <c r="M1196" s="4">
        <v>46022</v>
      </c>
      <c r="AC1196">
        <v>20</v>
      </c>
      <c r="AE1196">
        <v>1</v>
      </c>
    </row>
    <row r="1197" spans="1:31" x14ac:dyDescent="0.2">
      <c r="A1197" s="9">
        <v>2010418</v>
      </c>
      <c r="B1197">
        <v>5232</v>
      </c>
      <c r="C1197" t="s">
        <v>3271</v>
      </c>
      <c r="D1197" t="s">
        <v>3272</v>
      </c>
      <c r="E1197" t="s">
        <v>2830</v>
      </c>
      <c r="F1197" t="s">
        <v>2830</v>
      </c>
      <c r="G1197" t="s">
        <v>639</v>
      </c>
      <c r="H1197" t="s">
        <v>639</v>
      </c>
      <c r="I1197" t="s">
        <v>2732</v>
      </c>
      <c r="J1197" t="s">
        <v>729</v>
      </c>
      <c r="K1197" t="s">
        <v>54</v>
      </c>
      <c r="L1197" s="4">
        <v>2</v>
      </c>
      <c r="M1197" s="4">
        <v>46022</v>
      </c>
      <c r="AE1197">
        <v>1.1000000000000001</v>
      </c>
    </row>
    <row r="1198" spans="1:31" x14ac:dyDescent="0.2">
      <c r="A1198" s="9">
        <v>2007332</v>
      </c>
      <c r="B1198">
        <v>3964</v>
      </c>
      <c r="C1198" t="s">
        <v>3273</v>
      </c>
      <c r="D1198" t="s">
        <v>3274</v>
      </c>
      <c r="E1198" t="s">
        <v>2775</v>
      </c>
      <c r="F1198" t="s">
        <v>2775</v>
      </c>
      <c r="G1198" t="s">
        <v>639</v>
      </c>
      <c r="H1198" t="s">
        <v>639</v>
      </c>
      <c r="I1198" t="s">
        <v>2732</v>
      </c>
      <c r="J1198" t="s">
        <v>641</v>
      </c>
      <c r="K1198" t="s">
        <v>54</v>
      </c>
      <c r="L1198" s="4">
        <v>2</v>
      </c>
      <c r="M1198" s="4">
        <v>46022</v>
      </c>
      <c r="N1198">
        <v>4</v>
      </c>
      <c r="P1198">
        <v>1</v>
      </c>
      <c r="AE1198">
        <v>1.1000000000000001</v>
      </c>
    </row>
    <row r="1199" spans="1:31" x14ac:dyDescent="0.2">
      <c r="A1199" s="9">
        <v>2002963</v>
      </c>
      <c r="B1199">
        <v>3258</v>
      </c>
      <c r="C1199" t="s">
        <v>3275</v>
      </c>
      <c r="D1199" t="s">
        <v>3276</v>
      </c>
      <c r="E1199" t="s">
        <v>2775</v>
      </c>
      <c r="F1199" t="s">
        <v>2775</v>
      </c>
      <c r="G1199" t="s">
        <v>639</v>
      </c>
      <c r="H1199" t="s">
        <v>639</v>
      </c>
      <c r="I1199" t="s">
        <v>2732</v>
      </c>
      <c r="J1199" t="s">
        <v>647</v>
      </c>
      <c r="K1199" t="s">
        <v>54</v>
      </c>
      <c r="L1199" s="4">
        <v>40008</v>
      </c>
      <c r="M1199" s="4">
        <v>46022</v>
      </c>
      <c r="AA1199">
        <v>5</v>
      </c>
      <c r="AE1199">
        <v>1.4</v>
      </c>
    </row>
    <row r="1200" spans="1:31" x14ac:dyDescent="0.2">
      <c r="A1200" s="9">
        <v>2008733</v>
      </c>
      <c r="B1200">
        <v>4485</v>
      </c>
      <c r="C1200" t="s">
        <v>3277</v>
      </c>
      <c r="D1200" t="s">
        <v>3278</v>
      </c>
      <c r="E1200" t="s">
        <v>2775</v>
      </c>
      <c r="F1200" t="s">
        <v>2775</v>
      </c>
      <c r="G1200" t="s">
        <v>639</v>
      </c>
      <c r="H1200" t="s">
        <v>639</v>
      </c>
      <c r="I1200" t="s">
        <v>2732</v>
      </c>
      <c r="J1200" t="s">
        <v>641</v>
      </c>
      <c r="K1200" t="s">
        <v>54</v>
      </c>
      <c r="L1200" s="4">
        <v>2</v>
      </c>
      <c r="M1200" s="4">
        <v>46022</v>
      </c>
      <c r="N1200">
        <v>4</v>
      </c>
      <c r="O1200">
        <v>9</v>
      </c>
      <c r="P1200">
        <v>6</v>
      </c>
      <c r="V1200">
        <v>2</v>
      </c>
      <c r="Y1200">
        <v>2</v>
      </c>
      <c r="AE1200">
        <v>1.35</v>
      </c>
    </row>
    <row r="1201" spans="1:31" x14ac:dyDescent="0.2">
      <c r="A1201" s="9">
        <v>2007331</v>
      </c>
      <c r="B1201">
        <v>3963</v>
      </c>
      <c r="C1201" t="s">
        <v>3279</v>
      </c>
      <c r="D1201" t="s">
        <v>3280</v>
      </c>
      <c r="E1201" t="s">
        <v>2775</v>
      </c>
      <c r="F1201" t="s">
        <v>2775</v>
      </c>
      <c r="G1201" t="s">
        <v>639</v>
      </c>
      <c r="H1201" t="s">
        <v>639</v>
      </c>
      <c r="I1201" t="s">
        <v>2732</v>
      </c>
      <c r="J1201" t="s">
        <v>647</v>
      </c>
      <c r="K1201" t="s">
        <v>54</v>
      </c>
      <c r="L1201" s="4">
        <v>2</v>
      </c>
      <c r="M1201" s="4">
        <v>46022</v>
      </c>
      <c r="P1201">
        <v>5</v>
      </c>
      <c r="AE1201">
        <v>1.1000000000000001</v>
      </c>
    </row>
    <row r="1202" spans="1:31" x14ac:dyDescent="0.2">
      <c r="A1202" s="9">
        <v>2006984</v>
      </c>
      <c r="B1202">
        <v>3857</v>
      </c>
      <c r="C1202" t="s">
        <v>3281</v>
      </c>
      <c r="D1202" t="s">
        <v>3282</v>
      </c>
      <c r="E1202" t="s">
        <v>2775</v>
      </c>
      <c r="F1202" t="s">
        <v>2775</v>
      </c>
      <c r="G1202" t="s">
        <v>639</v>
      </c>
      <c r="H1202" t="s">
        <v>639</v>
      </c>
      <c r="I1202" t="s">
        <v>2732</v>
      </c>
      <c r="J1202" t="s">
        <v>647</v>
      </c>
      <c r="K1202" t="s">
        <v>54</v>
      </c>
      <c r="L1202" s="4">
        <v>2</v>
      </c>
      <c r="M1202" s="4">
        <v>46022</v>
      </c>
      <c r="T1202">
        <v>2</v>
      </c>
      <c r="V1202">
        <v>1</v>
      </c>
      <c r="W1202">
        <v>2.5</v>
      </c>
      <c r="Y1202">
        <v>5</v>
      </c>
      <c r="AE1202">
        <v>1.1000000000000001</v>
      </c>
    </row>
    <row r="1203" spans="1:31" x14ac:dyDescent="0.2">
      <c r="A1203" s="9">
        <v>2008100</v>
      </c>
      <c r="B1203">
        <v>4242</v>
      </c>
      <c r="C1203" t="s">
        <v>3283</v>
      </c>
      <c r="D1203" t="s">
        <v>3284</v>
      </c>
      <c r="E1203" t="s">
        <v>3285</v>
      </c>
      <c r="F1203" t="s">
        <v>3285</v>
      </c>
      <c r="G1203" t="s">
        <v>639</v>
      </c>
      <c r="H1203" t="s">
        <v>639</v>
      </c>
      <c r="I1203" t="s">
        <v>2732</v>
      </c>
      <c r="J1203" t="s">
        <v>647</v>
      </c>
      <c r="K1203" t="s">
        <v>53</v>
      </c>
      <c r="L1203" s="4">
        <v>2</v>
      </c>
      <c r="M1203" s="4">
        <v>46022</v>
      </c>
      <c r="O1203">
        <v>0.5</v>
      </c>
      <c r="P1203">
        <v>2</v>
      </c>
      <c r="Q1203">
        <v>9</v>
      </c>
      <c r="R1203">
        <v>0.60000002384185791</v>
      </c>
      <c r="AC1203">
        <v>10</v>
      </c>
      <c r="AE1203">
        <v>1</v>
      </c>
    </row>
    <row r="1204" spans="1:31" x14ac:dyDescent="0.2">
      <c r="A1204" s="9">
        <v>2000902</v>
      </c>
      <c r="B1204">
        <v>1333</v>
      </c>
      <c r="C1204" t="s">
        <v>3286</v>
      </c>
      <c r="D1204" t="s">
        <v>3287</v>
      </c>
      <c r="E1204" t="s">
        <v>1540</v>
      </c>
      <c r="F1204" t="s">
        <v>1540</v>
      </c>
      <c r="G1204" t="s">
        <v>639</v>
      </c>
      <c r="H1204" t="s">
        <v>639</v>
      </c>
      <c r="I1204" t="s">
        <v>2732</v>
      </c>
      <c r="J1204" t="s">
        <v>641</v>
      </c>
      <c r="K1204" t="s">
        <v>53</v>
      </c>
      <c r="L1204" s="4">
        <v>39938</v>
      </c>
      <c r="M1204" s="4">
        <v>46022</v>
      </c>
      <c r="N1204">
        <v>8</v>
      </c>
      <c r="O1204">
        <v>13</v>
      </c>
      <c r="P1204">
        <v>11</v>
      </c>
      <c r="R1204">
        <v>2</v>
      </c>
      <c r="T1204">
        <v>15</v>
      </c>
      <c r="V1204">
        <v>2.4000000208616257E-2</v>
      </c>
      <c r="W1204">
        <v>1.2000000104308128E-2</v>
      </c>
      <c r="Y1204">
        <v>2.9999999329447746E-2</v>
      </c>
      <c r="AA1204">
        <v>1.500000013038516E-3</v>
      </c>
      <c r="AE1204">
        <v>1</v>
      </c>
    </row>
    <row r="1205" spans="1:31" x14ac:dyDescent="0.2">
      <c r="A1205" s="9">
        <v>2010452</v>
      </c>
      <c r="B1205">
        <v>5240</v>
      </c>
      <c r="C1205" t="s">
        <v>3288</v>
      </c>
      <c r="D1205" t="s">
        <v>3289</v>
      </c>
      <c r="E1205" t="s">
        <v>931</v>
      </c>
      <c r="F1205" t="s">
        <v>931</v>
      </c>
      <c r="G1205" t="s">
        <v>639</v>
      </c>
      <c r="H1205" t="s">
        <v>639</v>
      </c>
      <c r="I1205" t="s">
        <v>2732</v>
      </c>
      <c r="J1205" t="s">
        <v>641</v>
      </c>
      <c r="K1205" t="s">
        <v>54</v>
      </c>
      <c r="L1205" s="4">
        <v>2</v>
      </c>
      <c r="M1205" s="4">
        <v>46022</v>
      </c>
      <c r="N1205">
        <v>0.80000001192092896</v>
      </c>
      <c r="P1205">
        <v>3</v>
      </c>
      <c r="T1205">
        <v>1.3999999761581421</v>
      </c>
      <c r="V1205">
        <v>0.80000001192092896</v>
      </c>
      <c r="W1205">
        <v>4.1999998092651367</v>
      </c>
      <c r="Y1205">
        <v>0.69999998807907104</v>
      </c>
      <c r="AE1205">
        <v>1.1000000000000001</v>
      </c>
    </row>
    <row r="1206" spans="1:31" x14ac:dyDescent="0.2">
      <c r="A1206" s="9">
        <v>2001471</v>
      </c>
      <c r="B1206">
        <v>2742</v>
      </c>
      <c r="C1206" t="s">
        <v>3290</v>
      </c>
      <c r="D1206" t="s">
        <v>3291</v>
      </c>
      <c r="E1206" t="s">
        <v>3292</v>
      </c>
      <c r="F1206" t="s">
        <v>3292</v>
      </c>
      <c r="G1206" t="s">
        <v>639</v>
      </c>
      <c r="H1206" t="s">
        <v>639</v>
      </c>
      <c r="I1206" t="s">
        <v>2732</v>
      </c>
      <c r="J1206" t="s">
        <v>729</v>
      </c>
      <c r="K1206" t="s">
        <v>54</v>
      </c>
      <c r="L1206" s="4">
        <v>39168</v>
      </c>
      <c r="M1206" s="4">
        <v>46022</v>
      </c>
      <c r="AC1206">
        <v>70</v>
      </c>
      <c r="AE1206">
        <v>1</v>
      </c>
    </row>
    <row r="1207" spans="1:31" x14ac:dyDescent="0.2">
      <c r="A1207" s="9">
        <v>2001031</v>
      </c>
      <c r="B1207">
        <v>2384</v>
      </c>
      <c r="C1207" t="s">
        <v>3293</v>
      </c>
      <c r="D1207" t="s">
        <v>1226</v>
      </c>
      <c r="E1207" t="s">
        <v>3294</v>
      </c>
      <c r="F1207" t="s">
        <v>3294</v>
      </c>
      <c r="G1207" t="s">
        <v>639</v>
      </c>
      <c r="H1207" t="s">
        <v>639</v>
      </c>
      <c r="I1207" t="s">
        <v>2732</v>
      </c>
      <c r="J1207" t="s">
        <v>647</v>
      </c>
      <c r="K1207" t="s">
        <v>53</v>
      </c>
      <c r="L1207" s="4">
        <v>40057</v>
      </c>
      <c r="M1207" s="4">
        <v>46022</v>
      </c>
      <c r="N1207">
        <v>0</v>
      </c>
      <c r="O1207">
        <v>0</v>
      </c>
      <c r="P1207">
        <v>0</v>
      </c>
      <c r="Q1207">
        <v>35</v>
      </c>
      <c r="R1207">
        <v>0</v>
      </c>
      <c r="T1207">
        <v>0</v>
      </c>
      <c r="AE1207">
        <v>1</v>
      </c>
    </row>
    <row r="1208" spans="1:31" x14ac:dyDescent="0.2">
      <c r="A1208" s="9">
        <v>2001160</v>
      </c>
      <c r="B1208">
        <v>2465</v>
      </c>
      <c r="C1208" t="s">
        <v>3295</v>
      </c>
      <c r="D1208" t="s">
        <v>3296</v>
      </c>
      <c r="E1208" t="s">
        <v>2775</v>
      </c>
      <c r="F1208" t="s">
        <v>2775</v>
      </c>
      <c r="G1208" t="s">
        <v>639</v>
      </c>
      <c r="H1208" t="s">
        <v>639</v>
      </c>
      <c r="I1208" t="s">
        <v>2732</v>
      </c>
      <c r="J1208" t="s">
        <v>647</v>
      </c>
      <c r="K1208" t="s">
        <v>54</v>
      </c>
      <c r="L1208" s="4">
        <v>40036</v>
      </c>
      <c r="M1208" s="4">
        <v>46022</v>
      </c>
      <c r="T1208">
        <v>4</v>
      </c>
      <c r="W1208">
        <v>8</v>
      </c>
      <c r="AE1208">
        <v>1.4</v>
      </c>
    </row>
    <row r="1209" spans="1:31" x14ac:dyDescent="0.2">
      <c r="A1209" s="9">
        <v>2004364</v>
      </c>
      <c r="B1209">
        <v>3283</v>
      </c>
      <c r="C1209" t="s">
        <v>3297</v>
      </c>
      <c r="D1209" t="s">
        <v>3298</v>
      </c>
      <c r="E1209" t="s">
        <v>3299</v>
      </c>
      <c r="F1209" t="s">
        <v>3299</v>
      </c>
      <c r="G1209" t="s">
        <v>639</v>
      </c>
      <c r="H1209" t="s">
        <v>639</v>
      </c>
      <c r="I1209" t="s">
        <v>2732</v>
      </c>
      <c r="J1209" t="s">
        <v>729</v>
      </c>
      <c r="K1209" t="s">
        <v>54</v>
      </c>
      <c r="L1209" s="4">
        <v>40057</v>
      </c>
      <c r="M1209" s="4">
        <v>46022</v>
      </c>
      <c r="AC1209">
        <v>1</v>
      </c>
      <c r="AE1209">
        <v>1</v>
      </c>
    </row>
    <row r="1210" spans="1:31" x14ac:dyDescent="0.2">
      <c r="A1210" s="9">
        <v>2010602</v>
      </c>
      <c r="B1210">
        <v>5258</v>
      </c>
      <c r="C1210" t="s">
        <v>3300</v>
      </c>
      <c r="D1210" t="s">
        <v>3301</v>
      </c>
      <c r="E1210" t="s">
        <v>3302</v>
      </c>
      <c r="F1210" t="s">
        <v>3302</v>
      </c>
      <c r="G1210" t="s">
        <v>639</v>
      </c>
      <c r="H1210" t="s">
        <v>684</v>
      </c>
      <c r="I1210" t="s">
        <v>2732</v>
      </c>
      <c r="J1210" t="s">
        <v>694</v>
      </c>
      <c r="K1210" t="s">
        <v>53</v>
      </c>
      <c r="L1210" s="4">
        <v>2</v>
      </c>
      <c r="M1210" s="4">
        <v>46022</v>
      </c>
      <c r="N1210">
        <v>0.30000001192092896</v>
      </c>
      <c r="AC1210">
        <v>13.1</v>
      </c>
      <c r="AE1210">
        <v>1</v>
      </c>
    </row>
    <row r="1211" spans="1:31" x14ac:dyDescent="0.2">
      <c r="A1211" s="9">
        <v>2010542</v>
      </c>
      <c r="B1211">
        <v>5257</v>
      </c>
      <c r="C1211" t="s">
        <v>3303</v>
      </c>
      <c r="D1211" t="s">
        <v>3304</v>
      </c>
      <c r="E1211" t="s">
        <v>3305</v>
      </c>
      <c r="F1211" t="s">
        <v>3306</v>
      </c>
      <c r="G1211" t="s">
        <v>639</v>
      </c>
      <c r="H1211" t="s">
        <v>639</v>
      </c>
      <c r="I1211" t="s">
        <v>2732</v>
      </c>
      <c r="J1211" t="s">
        <v>729</v>
      </c>
      <c r="K1211" t="s">
        <v>54</v>
      </c>
      <c r="L1211" s="4">
        <v>2</v>
      </c>
      <c r="M1211" s="4">
        <v>46022</v>
      </c>
      <c r="AE1211">
        <v>1.1000000000000001</v>
      </c>
    </row>
    <row r="1212" spans="1:31" x14ac:dyDescent="0.2">
      <c r="A1212" s="9">
        <v>2010458</v>
      </c>
      <c r="B1212">
        <v>5245</v>
      </c>
      <c r="C1212" t="s">
        <v>3311</v>
      </c>
      <c r="D1212" t="s">
        <v>3308</v>
      </c>
      <c r="E1212" t="s">
        <v>3309</v>
      </c>
      <c r="F1212" t="s">
        <v>3312</v>
      </c>
      <c r="G1212" t="s">
        <v>639</v>
      </c>
      <c r="H1212" t="s">
        <v>684</v>
      </c>
      <c r="I1212" t="s">
        <v>2732</v>
      </c>
      <c r="J1212" t="s">
        <v>694</v>
      </c>
      <c r="K1212" t="s">
        <v>53</v>
      </c>
      <c r="L1212" s="4">
        <v>2</v>
      </c>
      <c r="M1212" s="4">
        <v>46022</v>
      </c>
      <c r="N1212">
        <v>0.5</v>
      </c>
      <c r="P1212">
        <v>0.20000000298023224</v>
      </c>
      <c r="AC1212">
        <v>18.600000000000001</v>
      </c>
      <c r="AE1212">
        <v>1</v>
      </c>
    </row>
    <row r="1213" spans="1:31" x14ac:dyDescent="0.2">
      <c r="A1213" s="9">
        <v>2010457</v>
      </c>
      <c r="B1213">
        <v>5244</v>
      </c>
      <c r="C1213" t="s">
        <v>3307</v>
      </c>
      <c r="D1213" t="s">
        <v>3308</v>
      </c>
      <c r="E1213" t="s">
        <v>3309</v>
      </c>
      <c r="F1213" t="s">
        <v>3310</v>
      </c>
      <c r="G1213" t="s">
        <v>639</v>
      </c>
      <c r="H1213" t="s">
        <v>684</v>
      </c>
      <c r="I1213" t="s">
        <v>2732</v>
      </c>
      <c r="J1213" t="s">
        <v>694</v>
      </c>
      <c r="K1213" t="s">
        <v>53</v>
      </c>
      <c r="L1213" s="4">
        <v>2</v>
      </c>
      <c r="M1213" s="4">
        <v>46022</v>
      </c>
      <c r="N1213">
        <v>0.5</v>
      </c>
      <c r="P1213">
        <v>0.20000000298023224</v>
      </c>
      <c r="AC1213">
        <v>19.8</v>
      </c>
      <c r="AE1213">
        <v>1</v>
      </c>
    </row>
    <row r="1214" spans="1:31" x14ac:dyDescent="0.2">
      <c r="A1214" s="9">
        <v>2007778</v>
      </c>
      <c r="B1214">
        <v>4147</v>
      </c>
      <c r="C1214" t="s">
        <v>3313</v>
      </c>
      <c r="D1214" t="s">
        <v>3314</v>
      </c>
      <c r="E1214" t="s">
        <v>3315</v>
      </c>
      <c r="F1214" t="s">
        <v>3315</v>
      </c>
      <c r="G1214" t="s">
        <v>639</v>
      </c>
      <c r="H1214" t="s">
        <v>684</v>
      </c>
      <c r="I1214" t="s">
        <v>2732</v>
      </c>
      <c r="J1214" t="s">
        <v>686</v>
      </c>
      <c r="K1214" t="s">
        <v>54</v>
      </c>
      <c r="L1214" s="4">
        <v>2</v>
      </c>
      <c r="M1214" s="4">
        <v>46022</v>
      </c>
      <c r="N1214">
        <v>0.40000000596046448</v>
      </c>
      <c r="AC1214">
        <v>3</v>
      </c>
      <c r="AE1214">
        <v>1</v>
      </c>
    </row>
    <row r="1215" spans="1:31" x14ac:dyDescent="0.2">
      <c r="A1215" s="9">
        <v>2010622</v>
      </c>
      <c r="B1215">
        <v>5265</v>
      </c>
      <c r="C1215" t="s">
        <v>3316</v>
      </c>
      <c r="D1215" t="s">
        <v>3317</v>
      </c>
      <c r="E1215" t="s">
        <v>3318</v>
      </c>
      <c r="F1215" t="s">
        <v>3318</v>
      </c>
      <c r="G1215" t="s">
        <v>639</v>
      </c>
      <c r="H1215" t="s">
        <v>684</v>
      </c>
      <c r="I1215" t="s">
        <v>2732</v>
      </c>
      <c r="J1215" t="s">
        <v>686</v>
      </c>
      <c r="K1215" t="s">
        <v>53</v>
      </c>
      <c r="L1215" s="4">
        <v>2</v>
      </c>
      <c r="M1215" s="4">
        <v>46022</v>
      </c>
      <c r="N1215">
        <v>0.20000000298023224</v>
      </c>
      <c r="O1215">
        <v>7.9999998211860657E-2</v>
      </c>
      <c r="P1215">
        <v>0.60000002384185791</v>
      </c>
      <c r="AC1215">
        <v>3</v>
      </c>
      <c r="AE1215">
        <v>1</v>
      </c>
    </row>
    <row r="1216" spans="1:31" x14ac:dyDescent="0.2">
      <c r="A1216" s="9">
        <v>2008964</v>
      </c>
      <c r="B1216">
        <v>4582</v>
      </c>
      <c r="C1216" t="s">
        <v>3319</v>
      </c>
      <c r="D1216" t="s">
        <v>3320</v>
      </c>
      <c r="E1216" t="s">
        <v>3321</v>
      </c>
      <c r="F1216" t="s">
        <v>3321</v>
      </c>
      <c r="G1216" t="s">
        <v>639</v>
      </c>
      <c r="H1216" t="s">
        <v>684</v>
      </c>
      <c r="I1216" t="s">
        <v>2732</v>
      </c>
      <c r="J1216" t="s">
        <v>686</v>
      </c>
      <c r="K1216" t="s">
        <v>54</v>
      </c>
      <c r="L1216" s="4">
        <v>2</v>
      </c>
      <c r="M1216" s="4">
        <v>46022</v>
      </c>
      <c r="N1216">
        <v>0.10000000149011612</v>
      </c>
      <c r="P1216">
        <v>0.20000000298023224</v>
      </c>
      <c r="AC1216">
        <v>2</v>
      </c>
      <c r="AE1216">
        <v>1</v>
      </c>
    </row>
    <row r="1217" spans="1:31" x14ac:dyDescent="0.2">
      <c r="A1217" s="9">
        <v>2007640</v>
      </c>
      <c r="B1217">
        <v>4086</v>
      </c>
      <c r="C1217" t="s">
        <v>3322</v>
      </c>
      <c r="D1217" t="s">
        <v>1284</v>
      </c>
      <c r="E1217" t="s">
        <v>3323</v>
      </c>
      <c r="F1217" t="s">
        <v>3323</v>
      </c>
      <c r="G1217" t="s">
        <v>639</v>
      </c>
      <c r="H1217" t="s">
        <v>684</v>
      </c>
      <c r="I1217" t="s">
        <v>2732</v>
      </c>
      <c r="J1217" t="s">
        <v>686</v>
      </c>
      <c r="K1217" t="s">
        <v>53</v>
      </c>
      <c r="L1217" s="4">
        <v>2</v>
      </c>
      <c r="M1217" s="4">
        <v>46022</v>
      </c>
      <c r="N1217">
        <v>0.30000001192092896</v>
      </c>
      <c r="AC1217">
        <v>2</v>
      </c>
      <c r="AE1217">
        <v>1</v>
      </c>
    </row>
    <row r="1218" spans="1:31" x14ac:dyDescent="0.2">
      <c r="A1218" s="9">
        <v>2010345</v>
      </c>
      <c r="B1218">
        <v>5181</v>
      </c>
      <c r="C1218" t="s">
        <v>3326</v>
      </c>
      <c r="D1218" t="s">
        <v>1284</v>
      </c>
      <c r="E1218" t="s">
        <v>3327</v>
      </c>
      <c r="F1218" t="s">
        <v>3327</v>
      </c>
      <c r="G1218" t="s">
        <v>639</v>
      </c>
      <c r="H1218" t="s">
        <v>684</v>
      </c>
      <c r="I1218" t="s">
        <v>2732</v>
      </c>
      <c r="J1218" t="s">
        <v>686</v>
      </c>
      <c r="K1218" t="s">
        <v>54</v>
      </c>
      <c r="L1218" s="4">
        <v>2</v>
      </c>
      <c r="M1218" s="4">
        <v>46022</v>
      </c>
      <c r="N1218">
        <v>0.20000000298023224</v>
      </c>
      <c r="P1218">
        <v>0.15000000596046448</v>
      </c>
      <c r="AC1218">
        <v>2</v>
      </c>
      <c r="AE1218">
        <v>1</v>
      </c>
    </row>
    <row r="1219" spans="1:31" x14ac:dyDescent="0.2">
      <c r="A1219" s="9">
        <v>2010318</v>
      </c>
      <c r="B1219">
        <v>5161</v>
      </c>
      <c r="C1219" t="s">
        <v>3328</v>
      </c>
      <c r="D1219" t="s">
        <v>1284</v>
      </c>
      <c r="E1219" t="s">
        <v>3329</v>
      </c>
      <c r="F1219" t="s">
        <v>3329</v>
      </c>
      <c r="G1219" t="s">
        <v>639</v>
      </c>
      <c r="H1219" t="s">
        <v>684</v>
      </c>
      <c r="I1219" t="s">
        <v>2732</v>
      </c>
      <c r="J1219" t="s">
        <v>686</v>
      </c>
      <c r="K1219" t="s">
        <v>54</v>
      </c>
      <c r="L1219" s="4">
        <v>2</v>
      </c>
      <c r="M1219" s="4">
        <v>46022</v>
      </c>
      <c r="N1219">
        <v>0.25</v>
      </c>
      <c r="O1219">
        <v>0.10000000149011612</v>
      </c>
      <c r="P1219">
        <v>0.25</v>
      </c>
      <c r="AC1219">
        <v>2</v>
      </c>
      <c r="AE1219">
        <v>1</v>
      </c>
    </row>
    <row r="1220" spans="1:31" x14ac:dyDescent="0.2">
      <c r="A1220" s="9">
        <v>2010474</v>
      </c>
      <c r="B1220">
        <v>5234</v>
      </c>
      <c r="C1220" t="s">
        <v>3324</v>
      </c>
      <c r="D1220" t="s">
        <v>1284</v>
      </c>
      <c r="E1220" t="s">
        <v>3325</v>
      </c>
      <c r="F1220" t="s">
        <v>3325</v>
      </c>
      <c r="G1220" t="s">
        <v>639</v>
      </c>
      <c r="H1220" t="s">
        <v>684</v>
      </c>
      <c r="I1220" t="s">
        <v>2732</v>
      </c>
      <c r="J1220" t="s">
        <v>686</v>
      </c>
      <c r="K1220" t="s">
        <v>53</v>
      </c>
      <c r="L1220" s="4">
        <v>2</v>
      </c>
      <c r="M1220" s="4">
        <v>46022</v>
      </c>
      <c r="N1220">
        <v>0.10000000149011612</v>
      </c>
      <c r="O1220">
        <v>0.30000001192092896</v>
      </c>
      <c r="P1220">
        <v>0.30000001192092896</v>
      </c>
      <c r="AC1220">
        <v>0.8</v>
      </c>
      <c r="AE1220">
        <v>1</v>
      </c>
    </row>
    <row r="1221" spans="1:31" x14ac:dyDescent="0.2">
      <c r="A1221" s="9">
        <v>2010550</v>
      </c>
      <c r="B1221">
        <v>5255</v>
      </c>
      <c r="C1221" t="s">
        <v>3330</v>
      </c>
      <c r="D1221" t="s">
        <v>3331</v>
      </c>
      <c r="E1221" t="s">
        <v>3332</v>
      </c>
      <c r="F1221" t="s">
        <v>3332</v>
      </c>
      <c r="G1221" t="s">
        <v>639</v>
      </c>
      <c r="H1221" t="s">
        <v>684</v>
      </c>
      <c r="I1221" t="s">
        <v>2732</v>
      </c>
      <c r="J1221" t="s">
        <v>686</v>
      </c>
      <c r="K1221" t="s">
        <v>54</v>
      </c>
      <c r="L1221" s="4">
        <v>2</v>
      </c>
      <c r="M1221" s="4">
        <v>46022</v>
      </c>
      <c r="N1221">
        <v>0.30000001192092896</v>
      </c>
      <c r="AE1221">
        <v>1</v>
      </c>
    </row>
    <row r="1222" spans="1:31" x14ac:dyDescent="0.2">
      <c r="A1222" s="9">
        <v>2010257</v>
      </c>
      <c r="B1222">
        <v>5149</v>
      </c>
      <c r="C1222" t="s">
        <v>3333</v>
      </c>
      <c r="D1222" t="s">
        <v>3334</v>
      </c>
      <c r="E1222" t="s">
        <v>3335</v>
      </c>
      <c r="F1222" t="s">
        <v>3335</v>
      </c>
      <c r="G1222" t="s">
        <v>639</v>
      </c>
      <c r="H1222" t="s">
        <v>684</v>
      </c>
      <c r="I1222" t="s">
        <v>2732</v>
      </c>
      <c r="J1222" t="s">
        <v>686</v>
      </c>
      <c r="K1222" t="s">
        <v>54</v>
      </c>
      <c r="L1222" s="4">
        <v>2</v>
      </c>
      <c r="M1222" s="4">
        <v>46022</v>
      </c>
      <c r="N1222">
        <v>0.30000001192092896</v>
      </c>
      <c r="AC1222">
        <v>2.5</v>
      </c>
      <c r="AE1222">
        <v>1</v>
      </c>
    </row>
    <row r="1223" spans="1:31" x14ac:dyDescent="0.2">
      <c r="A1223" s="9">
        <v>2010268</v>
      </c>
      <c r="B1223">
        <v>5202</v>
      </c>
      <c r="C1223" t="s">
        <v>3336</v>
      </c>
      <c r="D1223" t="s">
        <v>3337</v>
      </c>
      <c r="E1223" t="s">
        <v>3338</v>
      </c>
      <c r="F1223" t="s">
        <v>3338</v>
      </c>
      <c r="G1223" t="s">
        <v>639</v>
      </c>
      <c r="H1223" t="s">
        <v>684</v>
      </c>
      <c r="I1223" t="s">
        <v>2732</v>
      </c>
      <c r="J1223" t="s">
        <v>694</v>
      </c>
      <c r="K1223" t="s">
        <v>53</v>
      </c>
      <c r="L1223" s="4">
        <v>2</v>
      </c>
      <c r="M1223" s="4">
        <v>46022</v>
      </c>
      <c r="N1223">
        <v>0.30000001192092896</v>
      </c>
      <c r="AC1223">
        <v>13.1</v>
      </c>
      <c r="AE1223">
        <v>1</v>
      </c>
    </row>
    <row r="1224" spans="1:31" x14ac:dyDescent="0.2">
      <c r="A1224" s="9">
        <v>2000990</v>
      </c>
      <c r="B1224">
        <v>1109</v>
      </c>
      <c r="C1224" t="s">
        <v>3339</v>
      </c>
      <c r="D1224" t="s">
        <v>1304</v>
      </c>
      <c r="E1224" t="s">
        <v>958</v>
      </c>
      <c r="F1224" t="s">
        <v>3340</v>
      </c>
      <c r="G1224" t="s">
        <v>639</v>
      </c>
      <c r="H1224" t="s">
        <v>639</v>
      </c>
      <c r="I1224" t="s">
        <v>2732</v>
      </c>
      <c r="J1224" t="s">
        <v>647</v>
      </c>
      <c r="K1224" t="s">
        <v>53</v>
      </c>
      <c r="L1224" s="4">
        <v>39994</v>
      </c>
      <c r="M1224" s="4">
        <v>46022</v>
      </c>
      <c r="O1224">
        <v>26</v>
      </c>
      <c r="Q1224">
        <v>40</v>
      </c>
      <c r="R1224">
        <v>3</v>
      </c>
      <c r="AE1224">
        <v>1</v>
      </c>
    </row>
    <row r="1225" spans="1:31" x14ac:dyDescent="0.2">
      <c r="A1225" s="9">
        <v>2000995</v>
      </c>
      <c r="B1225">
        <v>1030</v>
      </c>
      <c r="C1225" t="s">
        <v>3341</v>
      </c>
      <c r="D1225" t="s">
        <v>3342</v>
      </c>
      <c r="E1225" t="s">
        <v>958</v>
      </c>
      <c r="F1225" t="s">
        <v>3343</v>
      </c>
      <c r="G1225" t="s">
        <v>639</v>
      </c>
      <c r="H1225" t="s">
        <v>639</v>
      </c>
      <c r="I1225" t="s">
        <v>2732</v>
      </c>
      <c r="J1225" t="s">
        <v>647</v>
      </c>
      <c r="K1225" t="s">
        <v>53</v>
      </c>
      <c r="L1225" s="4">
        <v>39994</v>
      </c>
      <c r="M1225" s="4">
        <v>46022</v>
      </c>
      <c r="P1225">
        <v>60</v>
      </c>
      <c r="AE1225">
        <v>1</v>
      </c>
    </row>
    <row r="1226" spans="1:31" x14ac:dyDescent="0.2">
      <c r="A1226" s="9">
        <v>2000970</v>
      </c>
      <c r="B1226">
        <v>2480</v>
      </c>
      <c r="C1226" t="s">
        <v>3344</v>
      </c>
      <c r="D1226" t="s">
        <v>3345</v>
      </c>
      <c r="E1226" t="s">
        <v>3346</v>
      </c>
      <c r="F1226" t="s">
        <v>3346</v>
      </c>
      <c r="G1226" t="s">
        <v>639</v>
      </c>
      <c r="H1226" t="s">
        <v>639</v>
      </c>
      <c r="I1226" t="s">
        <v>2732</v>
      </c>
      <c r="J1226" t="s">
        <v>729</v>
      </c>
      <c r="K1226" t="s">
        <v>53</v>
      </c>
      <c r="L1226" s="4">
        <v>39993</v>
      </c>
      <c r="M1226" s="4">
        <v>46022</v>
      </c>
      <c r="N1226">
        <v>0</v>
      </c>
      <c r="O1226">
        <v>0</v>
      </c>
      <c r="P1226">
        <v>0</v>
      </c>
      <c r="Q1226">
        <v>0</v>
      </c>
      <c r="R1226">
        <v>0</v>
      </c>
      <c r="T1226">
        <v>0</v>
      </c>
      <c r="AC1226">
        <v>90</v>
      </c>
      <c r="AE1226">
        <v>1</v>
      </c>
    </row>
    <row r="1227" spans="1:31" x14ac:dyDescent="0.2">
      <c r="A1227" s="9">
        <v>2010328</v>
      </c>
      <c r="B1227">
        <v>5200</v>
      </c>
      <c r="C1227" t="s">
        <v>3347</v>
      </c>
      <c r="D1227" t="s">
        <v>3348</v>
      </c>
      <c r="E1227" t="s">
        <v>3349</v>
      </c>
      <c r="F1227" t="s">
        <v>3349</v>
      </c>
      <c r="G1227" t="s">
        <v>639</v>
      </c>
      <c r="H1227" t="s">
        <v>639</v>
      </c>
      <c r="I1227" t="s">
        <v>2732</v>
      </c>
      <c r="J1227" t="s">
        <v>729</v>
      </c>
      <c r="K1227" t="s">
        <v>54</v>
      </c>
      <c r="L1227" s="4">
        <v>2</v>
      </c>
      <c r="M1227" s="4">
        <v>46022</v>
      </c>
      <c r="AE1227">
        <v>1.1000000000000001</v>
      </c>
    </row>
    <row r="1228" spans="1:31" x14ac:dyDescent="0.2">
      <c r="A1228" s="9">
        <v>2007043</v>
      </c>
      <c r="B1228">
        <v>3861</v>
      </c>
      <c r="C1228" t="s">
        <v>3350</v>
      </c>
      <c r="D1228" t="s">
        <v>3351</v>
      </c>
      <c r="E1228" t="s">
        <v>3237</v>
      </c>
      <c r="F1228" t="s">
        <v>3237</v>
      </c>
      <c r="G1228" t="s">
        <v>639</v>
      </c>
      <c r="H1228" t="s">
        <v>639</v>
      </c>
      <c r="I1228" t="s">
        <v>2732</v>
      </c>
      <c r="J1228" t="s">
        <v>729</v>
      </c>
      <c r="K1228" t="s">
        <v>53</v>
      </c>
      <c r="L1228" s="4">
        <v>2</v>
      </c>
      <c r="M1228" s="4">
        <v>46022</v>
      </c>
      <c r="AE1228">
        <v>1</v>
      </c>
    </row>
    <row r="1229" spans="1:31" x14ac:dyDescent="0.2">
      <c r="A1229" s="9">
        <v>2010329</v>
      </c>
      <c r="B1229">
        <v>5201</v>
      </c>
      <c r="C1229" t="s">
        <v>3352</v>
      </c>
      <c r="D1229" t="s">
        <v>3353</v>
      </c>
      <c r="E1229" t="s">
        <v>3349</v>
      </c>
      <c r="F1229" t="s">
        <v>3349</v>
      </c>
      <c r="G1229" t="s">
        <v>639</v>
      </c>
      <c r="H1229" t="s">
        <v>639</v>
      </c>
      <c r="I1229" t="s">
        <v>2732</v>
      </c>
      <c r="J1229" t="s">
        <v>729</v>
      </c>
      <c r="K1229" t="s">
        <v>54</v>
      </c>
      <c r="L1229" s="4">
        <v>2</v>
      </c>
      <c r="M1229" s="4">
        <v>46022</v>
      </c>
      <c r="AE1229">
        <v>1.1000000000000001</v>
      </c>
    </row>
    <row r="1230" spans="1:31" x14ac:dyDescent="0.2">
      <c r="A1230" s="9">
        <v>2010380</v>
      </c>
      <c r="B1230">
        <v>5222</v>
      </c>
      <c r="C1230" t="s">
        <v>3354</v>
      </c>
      <c r="D1230" t="s">
        <v>3355</v>
      </c>
      <c r="E1230" t="s">
        <v>3356</v>
      </c>
      <c r="F1230" t="s">
        <v>3356</v>
      </c>
      <c r="G1230" t="s">
        <v>639</v>
      </c>
      <c r="H1230" t="s">
        <v>639</v>
      </c>
      <c r="I1230" t="s">
        <v>2732</v>
      </c>
      <c r="J1230" t="s">
        <v>729</v>
      </c>
      <c r="K1230" t="s">
        <v>54</v>
      </c>
      <c r="L1230" s="4">
        <v>2</v>
      </c>
      <c r="M1230" s="4">
        <v>46022</v>
      </c>
      <c r="AE1230">
        <v>1.1000000000000001</v>
      </c>
    </row>
    <row r="1231" spans="1:31" x14ac:dyDescent="0.2">
      <c r="A1231" s="9">
        <v>2010382</v>
      </c>
      <c r="B1231">
        <v>5224</v>
      </c>
      <c r="C1231" t="s">
        <v>3357</v>
      </c>
      <c r="D1231" t="s">
        <v>3358</v>
      </c>
      <c r="E1231" t="s">
        <v>3356</v>
      </c>
      <c r="F1231" t="s">
        <v>3356</v>
      </c>
      <c r="G1231" t="s">
        <v>639</v>
      </c>
      <c r="H1231" t="s">
        <v>639</v>
      </c>
      <c r="I1231" t="s">
        <v>2732</v>
      </c>
      <c r="J1231" t="s">
        <v>729</v>
      </c>
      <c r="K1231" t="s">
        <v>54</v>
      </c>
      <c r="L1231" s="4">
        <v>2</v>
      </c>
      <c r="M1231" s="4">
        <v>46022</v>
      </c>
      <c r="AE1231">
        <v>1.1000000000000001</v>
      </c>
    </row>
    <row r="1232" spans="1:31" x14ac:dyDescent="0.2">
      <c r="A1232" s="9">
        <v>2010381</v>
      </c>
      <c r="B1232">
        <v>5223</v>
      </c>
      <c r="C1232" t="s">
        <v>3359</v>
      </c>
      <c r="D1232" t="s">
        <v>3360</v>
      </c>
      <c r="E1232" t="s">
        <v>3356</v>
      </c>
      <c r="F1232" t="s">
        <v>3356</v>
      </c>
      <c r="G1232" t="s">
        <v>639</v>
      </c>
      <c r="H1232" t="s">
        <v>639</v>
      </c>
      <c r="I1232" t="s">
        <v>2732</v>
      </c>
      <c r="J1232" t="s">
        <v>729</v>
      </c>
      <c r="K1232" t="s">
        <v>54</v>
      </c>
      <c r="L1232" s="4">
        <v>2</v>
      </c>
      <c r="M1232" s="4">
        <v>46022</v>
      </c>
      <c r="AE1232">
        <v>1.1000000000000001</v>
      </c>
    </row>
    <row r="1233" spans="1:31" x14ac:dyDescent="0.2">
      <c r="A1233" s="9">
        <v>2010379</v>
      </c>
      <c r="B1233">
        <v>5221</v>
      </c>
      <c r="C1233" t="s">
        <v>3361</v>
      </c>
      <c r="D1233" t="s">
        <v>3362</v>
      </c>
      <c r="E1233" t="s">
        <v>3356</v>
      </c>
      <c r="F1233" t="s">
        <v>3356</v>
      </c>
      <c r="G1233" t="s">
        <v>639</v>
      </c>
      <c r="H1233" t="s">
        <v>639</v>
      </c>
      <c r="I1233" t="s">
        <v>2732</v>
      </c>
      <c r="J1233" t="s">
        <v>729</v>
      </c>
      <c r="K1233" t="s">
        <v>54</v>
      </c>
      <c r="L1233" s="4">
        <v>2</v>
      </c>
      <c r="M1233" s="4">
        <v>46022</v>
      </c>
      <c r="AE1233">
        <v>1.1000000000000001</v>
      </c>
    </row>
    <row r="1234" spans="1:31" x14ac:dyDescent="0.2">
      <c r="A1234" s="9">
        <v>2010180</v>
      </c>
      <c r="B1234">
        <v>5173</v>
      </c>
      <c r="C1234" t="s">
        <v>3363</v>
      </c>
      <c r="D1234" t="s">
        <v>3364</v>
      </c>
      <c r="E1234" t="s">
        <v>782</v>
      </c>
      <c r="F1234" t="s">
        <v>782</v>
      </c>
      <c r="G1234" t="s">
        <v>639</v>
      </c>
      <c r="H1234" t="s">
        <v>639</v>
      </c>
      <c r="I1234" t="s">
        <v>2732</v>
      </c>
      <c r="J1234" t="s">
        <v>729</v>
      </c>
      <c r="K1234" t="s">
        <v>54</v>
      </c>
      <c r="L1234" s="4">
        <v>2</v>
      </c>
      <c r="M1234" s="4">
        <v>46022</v>
      </c>
      <c r="V1234">
        <v>1.5</v>
      </c>
      <c r="Z1234">
        <v>0.5</v>
      </c>
      <c r="AE1234">
        <v>1.1000000000000001</v>
      </c>
    </row>
    <row r="1235" spans="1:31" x14ac:dyDescent="0.2">
      <c r="A1235" s="9">
        <v>2008751</v>
      </c>
      <c r="B1235">
        <v>4462</v>
      </c>
      <c r="C1235" t="s">
        <v>3365</v>
      </c>
      <c r="D1235" t="s">
        <v>3366</v>
      </c>
      <c r="E1235" t="s">
        <v>1264</v>
      </c>
      <c r="F1235" t="s">
        <v>1265</v>
      </c>
      <c r="G1235" t="s">
        <v>639</v>
      </c>
      <c r="H1235" t="s">
        <v>639</v>
      </c>
      <c r="I1235" t="s">
        <v>2732</v>
      </c>
      <c r="J1235" t="s">
        <v>641</v>
      </c>
      <c r="K1235" t="s">
        <v>53</v>
      </c>
      <c r="L1235" s="4">
        <v>2</v>
      </c>
      <c r="M1235" s="4">
        <v>46022</v>
      </c>
      <c r="N1235">
        <v>4</v>
      </c>
      <c r="O1235">
        <v>10</v>
      </c>
      <c r="P1235">
        <v>20</v>
      </c>
      <c r="R1235">
        <v>2</v>
      </c>
      <c r="T1235">
        <v>6.8000001907348633</v>
      </c>
      <c r="V1235">
        <v>0.15000000596046448</v>
      </c>
      <c r="Y1235">
        <v>0.20000000298023224</v>
      </c>
      <c r="AE1235">
        <v>1</v>
      </c>
    </row>
    <row r="1236" spans="1:31" x14ac:dyDescent="0.2">
      <c r="A1236" s="9">
        <v>2008752</v>
      </c>
      <c r="B1236">
        <v>4463</v>
      </c>
      <c r="C1236" t="s">
        <v>3367</v>
      </c>
      <c r="D1236" t="s">
        <v>3368</v>
      </c>
      <c r="E1236" t="s">
        <v>1264</v>
      </c>
      <c r="F1236" t="s">
        <v>1265</v>
      </c>
      <c r="G1236" t="s">
        <v>639</v>
      </c>
      <c r="H1236" t="s">
        <v>639</v>
      </c>
      <c r="I1236" t="s">
        <v>2732</v>
      </c>
      <c r="J1236" t="s">
        <v>641</v>
      </c>
      <c r="K1236" t="s">
        <v>53</v>
      </c>
      <c r="L1236" s="4">
        <v>2</v>
      </c>
      <c r="M1236" s="4">
        <v>46022</v>
      </c>
      <c r="N1236">
        <v>15</v>
      </c>
      <c r="O1236">
        <v>8</v>
      </c>
      <c r="T1236">
        <v>12.399999618530273</v>
      </c>
      <c r="AE1236">
        <v>1</v>
      </c>
    </row>
    <row r="1237" spans="1:31" x14ac:dyDescent="0.2">
      <c r="A1237" s="9">
        <v>2010373</v>
      </c>
      <c r="B1237">
        <v>5207</v>
      </c>
      <c r="C1237" t="s">
        <v>3369</v>
      </c>
      <c r="D1237" t="s">
        <v>3370</v>
      </c>
      <c r="E1237" t="s">
        <v>3371</v>
      </c>
      <c r="F1237" t="s">
        <v>3372</v>
      </c>
      <c r="G1237" t="s">
        <v>639</v>
      </c>
      <c r="H1237" t="s">
        <v>639</v>
      </c>
      <c r="I1237" t="s">
        <v>2732</v>
      </c>
      <c r="J1237" t="s">
        <v>647</v>
      </c>
      <c r="K1237" t="s">
        <v>53</v>
      </c>
      <c r="L1237" s="4">
        <v>2</v>
      </c>
      <c r="M1237" s="4">
        <v>46022</v>
      </c>
      <c r="O1237">
        <v>4</v>
      </c>
      <c r="P1237">
        <v>28</v>
      </c>
      <c r="Q1237">
        <v>10</v>
      </c>
      <c r="R1237">
        <v>8</v>
      </c>
      <c r="AE1237">
        <v>1</v>
      </c>
    </row>
    <row r="1238" spans="1:31" x14ac:dyDescent="0.2">
      <c r="A1238" s="9">
        <v>2001700</v>
      </c>
      <c r="B1238">
        <v>2966</v>
      </c>
      <c r="C1238" t="s">
        <v>3373</v>
      </c>
      <c r="D1238" t="s">
        <v>3374</v>
      </c>
      <c r="E1238" t="s">
        <v>3375</v>
      </c>
      <c r="F1238" t="s">
        <v>3375</v>
      </c>
      <c r="G1238" t="s">
        <v>639</v>
      </c>
      <c r="H1238" t="s">
        <v>684</v>
      </c>
      <c r="I1238" t="s">
        <v>2732</v>
      </c>
      <c r="J1238" t="s">
        <v>694</v>
      </c>
      <c r="K1238" t="s">
        <v>53</v>
      </c>
      <c r="L1238" s="4">
        <v>39504</v>
      </c>
      <c r="M1238" s="4">
        <v>46022</v>
      </c>
      <c r="N1238">
        <v>0.40000000596046448</v>
      </c>
      <c r="AC1238">
        <v>8.1</v>
      </c>
      <c r="AE1238">
        <v>1</v>
      </c>
    </row>
    <row r="1239" spans="1:31" x14ac:dyDescent="0.2">
      <c r="A1239" s="9">
        <v>2001260</v>
      </c>
      <c r="B1239">
        <v>2577</v>
      </c>
      <c r="C1239" t="s">
        <v>3376</v>
      </c>
      <c r="D1239" t="s">
        <v>3377</v>
      </c>
      <c r="E1239" t="s">
        <v>1264</v>
      </c>
      <c r="F1239" t="s">
        <v>2668</v>
      </c>
      <c r="G1239" t="s">
        <v>639</v>
      </c>
      <c r="H1239" t="s">
        <v>684</v>
      </c>
      <c r="I1239" t="s">
        <v>2732</v>
      </c>
      <c r="J1239" t="s">
        <v>641</v>
      </c>
      <c r="K1239" t="s">
        <v>54</v>
      </c>
      <c r="L1239" s="4">
        <v>39777</v>
      </c>
      <c r="M1239" s="4">
        <v>46022</v>
      </c>
      <c r="N1239">
        <v>13</v>
      </c>
      <c r="O1239">
        <v>5</v>
      </c>
      <c r="P1239">
        <v>8</v>
      </c>
      <c r="AE1239">
        <v>1.4</v>
      </c>
    </row>
    <row r="1240" spans="1:31" x14ac:dyDescent="0.2">
      <c r="A1240" s="9">
        <v>2006900</v>
      </c>
      <c r="B1240">
        <v>3865</v>
      </c>
      <c r="C1240" t="s">
        <v>3378</v>
      </c>
      <c r="D1240" t="s">
        <v>3379</v>
      </c>
      <c r="E1240" t="s">
        <v>1540</v>
      </c>
      <c r="F1240" t="s">
        <v>1540</v>
      </c>
      <c r="G1240" t="s">
        <v>639</v>
      </c>
      <c r="H1240" t="s">
        <v>639</v>
      </c>
      <c r="I1240" t="s">
        <v>2732</v>
      </c>
      <c r="J1240" t="s">
        <v>641</v>
      </c>
      <c r="K1240" t="s">
        <v>54</v>
      </c>
      <c r="L1240" s="4">
        <v>2</v>
      </c>
      <c r="M1240" s="4">
        <v>46022</v>
      </c>
      <c r="N1240">
        <v>7</v>
      </c>
      <c r="Q1240">
        <v>5</v>
      </c>
      <c r="R1240">
        <v>5</v>
      </c>
      <c r="V1240">
        <v>4.999999888241291E-3</v>
      </c>
      <c r="W1240">
        <v>4.999999888241291E-3</v>
      </c>
      <c r="X1240">
        <v>1.9999999552965164E-2</v>
      </c>
      <c r="Y1240">
        <v>9.9999997764825821E-3</v>
      </c>
      <c r="Z1240">
        <v>9.9999997764825821E-3</v>
      </c>
      <c r="AA1240">
        <v>2.0000000949949026E-3</v>
      </c>
      <c r="AE1240">
        <v>1.3</v>
      </c>
    </row>
    <row r="1241" spans="1:31" x14ac:dyDescent="0.2">
      <c r="A1241" s="9">
        <v>2006901</v>
      </c>
      <c r="B1241">
        <v>3853</v>
      </c>
      <c r="C1241" t="s">
        <v>3380</v>
      </c>
      <c r="D1241" t="s">
        <v>3381</v>
      </c>
      <c r="E1241" t="s">
        <v>1540</v>
      </c>
      <c r="F1241" t="s">
        <v>1540</v>
      </c>
      <c r="G1241" t="s">
        <v>639</v>
      </c>
      <c r="H1241" t="s">
        <v>639</v>
      </c>
      <c r="I1241" t="s">
        <v>2732</v>
      </c>
      <c r="J1241" t="s">
        <v>641</v>
      </c>
      <c r="K1241" t="s">
        <v>54</v>
      </c>
      <c r="L1241" s="4">
        <v>2</v>
      </c>
      <c r="M1241" s="4">
        <v>46022</v>
      </c>
      <c r="N1241">
        <v>8</v>
      </c>
      <c r="R1241">
        <v>8</v>
      </c>
      <c r="V1241">
        <v>4.999999888241291E-3</v>
      </c>
      <c r="W1241">
        <v>4.999999888241291E-3</v>
      </c>
      <c r="X1241">
        <v>1.9999999552965164E-2</v>
      </c>
      <c r="Y1241">
        <v>9.9999997764825821E-3</v>
      </c>
      <c r="Z1241">
        <v>9.9999997764825821E-3</v>
      </c>
      <c r="AA1241">
        <v>2.0000000949949026E-3</v>
      </c>
      <c r="AE1241">
        <v>1.3</v>
      </c>
    </row>
    <row r="1242" spans="1:31" x14ac:dyDescent="0.2">
      <c r="A1242" s="9">
        <v>2008792</v>
      </c>
      <c r="B1242">
        <v>4498</v>
      </c>
      <c r="C1242" t="s">
        <v>3382</v>
      </c>
      <c r="D1242" t="s">
        <v>3383</v>
      </c>
      <c r="E1242" t="s">
        <v>911</v>
      </c>
      <c r="F1242" t="s">
        <v>3384</v>
      </c>
      <c r="G1242" t="s">
        <v>639</v>
      </c>
      <c r="H1242" t="s">
        <v>639</v>
      </c>
      <c r="I1242" t="s">
        <v>2732</v>
      </c>
      <c r="J1242" t="s">
        <v>729</v>
      </c>
      <c r="K1242" t="s">
        <v>54</v>
      </c>
      <c r="L1242" s="4">
        <v>2</v>
      </c>
      <c r="M1242" s="4">
        <v>46022</v>
      </c>
      <c r="AE1242">
        <v>1.1000000000000001</v>
      </c>
    </row>
    <row r="1243" spans="1:31" x14ac:dyDescent="0.2">
      <c r="A1243" s="9">
        <v>2004658</v>
      </c>
      <c r="B1243">
        <v>3259</v>
      </c>
      <c r="C1243" t="s">
        <v>3385</v>
      </c>
      <c r="D1243" t="s">
        <v>3386</v>
      </c>
      <c r="E1243" t="s">
        <v>2727</v>
      </c>
      <c r="F1243" t="s">
        <v>3387</v>
      </c>
      <c r="G1243" t="s">
        <v>639</v>
      </c>
      <c r="H1243" t="s">
        <v>639</v>
      </c>
      <c r="I1243" t="s">
        <v>2732</v>
      </c>
      <c r="J1243" t="s">
        <v>729</v>
      </c>
      <c r="K1243" t="s">
        <v>54</v>
      </c>
      <c r="L1243" s="4">
        <v>40017</v>
      </c>
      <c r="M1243" s="4">
        <v>46022</v>
      </c>
      <c r="AC1243">
        <v>80</v>
      </c>
      <c r="AE1243">
        <v>1</v>
      </c>
    </row>
    <row r="1244" spans="1:31" x14ac:dyDescent="0.2">
      <c r="A1244" s="9">
        <v>2004659</v>
      </c>
      <c r="B1244">
        <v>3260</v>
      </c>
      <c r="C1244" t="s">
        <v>3388</v>
      </c>
      <c r="D1244" t="s">
        <v>3389</v>
      </c>
      <c r="E1244" t="s">
        <v>2727</v>
      </c>
      <c r="F1244" t="s">
        <v>3387</v>
      </c>
      <c r="G1244" t="s">
        <v>639</v>
      </c>
      <c r="H1244" t="s">
        <v>639</v>
      </c>
      <c r="I1244" t="s">
        <v>2732</v>
      </c>
      <c r="J1244" t="s">
        <v>729</v>
      </c>
      <c r="K1244" t="s">
        <v>54</v>
      </c>
      <c r="L1244" s="4">
        <v>40017</v>
      </c>
      <c r="M1244" s="4">
        <v>46022</v>
      </c>
      <c r="AC1244">
        <v>70</v>
      </c>
      <c r="AE1244">
        <v>1</v>
      </c>
    </row>
    <row r="1245" spans="1:31" x14ac:dyDescent="0.2">
      <c r="A1245" s="9">
        <v>2006943</v>
      </c>
      <c r="B1245">
        <v>3801</v>
      </c>
      <c r="C1245" t="s">
        <v>3390</v>
      </c>
      <c r="D1245" t="s">
        <v>3391</v>
      </c>
      <c r="E1245" t="s">
        <v>2727</v>
      </c>
      <c r="F1245" t="s">
        <v>2727</v>
      </c>
      <c r="G1245" t="s">
        <v>639</v>
      </c>
      <c r="H1245" t="s">
        <v>639</v>
      </c>
      <c r="I1245" t="s">
        <v>2732</v>
      </c>
      <c r="J1245" t="s">
        <v>729</v>
      </c>
      <c r="K1245" t="s">
        <v>54</v>
      </c>
      <c r="L1245" s="4">
        <v>2</v>
      </c>
      <c r="M1245" s="4">
        <v>46022</v>
      </c>
      <c r="AC1245">
        <v>65</v>
      </c>
      <c r="AE1245">
        <v>1</v>
      </c>
    </row>
    <row r="1246" spans="1:31" x14ac:dyDescent="0.2">
      <c r="A1246" s="9">
        <v>2001378</v>
      </c>
      <c r="B1246">
        <v>1627</v>
      </c>
      <c r="C1246" t="s">
        <v>3392</v>
      </c>
      <c r="D1246" t="s">
        <v>3393</v>
      </c>
      <c r="E1246" t="s">
        <v>1702</v>
      </c>
      <c r="F1246" t="s">
        <v>1702</v>
      </c>
      <c r="G1246" t="s">
        <v>639</v>
      </c>
      <c r="H1246" t="s">
        <v>639</v>
      </c>
      <c r="I1246" t="s">
        <v>2732</v>
      </c>
      <c r="J1246" t="s">
        <v>729</v>
      </c>
      <c r="K1246" t="s">
        <v>54</v>
      </c>
      <c r="L1246" s="4">
        <v>40386</v>
      </c>
      <c r="M1246" s="4">
        <v>46022</v>
      </c>
      <c r="N1246">
        <v>0</v>
      </c>
      <c r="O1246">
        <v>0</v>
      </c>
      <c r="P1246">
        <v>0</v>
      </c>
      <c r="Q1246">
        <v>0</v>
      </c>
      <c r="R1246">
        <v>0</v>
      </c>
      <c r="T1246">
        <v>0</v>
      </c>
      <c r="AC1246">
        <v>70</v>
      </c>
      <c r="AE1246">
        <v>1</v>
      </c>
    </row>
    <row r="1247" spans="1:31" x14ac:dyDescent="0.2">
      <c r="A1247" s="9">
        <v>2000896</v>
      </c>
      <c r="B1247">
        <v>2341</v>
      </c>
      <c r="C1247" t="s">
        <v>3394</v>
      </c>
      <c r="D1247" t="s">
        <v>3395</v>
      </c>
      <c r="E1247" t="s">
        <v>1702</v>
      </c>
      <c r="F1247" t="s">
        <v>1702</v>
      </c>
      <c r="G1247" t="s">
        <v>639</v>
      </c>
      <c r="H1247" t="s">
        <v>639</v>
      </c>
      <c r="I1247" t="s">
        <v>2732</v>
      </c>
      <c r="J1247" t="s">
        <v>729</v>
      </c>
      <c r="K1247" t="s">
        <v>54</v>
      </c>
      <c r="L1247" s="4">
        <v>40022</v>
      </c>
      <c r="M1247" s="4">
        <v>46022</v>
      </c>
      <c r="N1247">
        <v>0</v>
      </c>
      <c r="O1247">
        <v>0</v>
      </c>
      <c r="P1247">
        <v>0</v>
      </c>
      <c r="Q1247">
        <v>0</v>
      </c>
      <c r="R1247">
        <v>0</v>
      </c>
      <c r="T1247">
        <v>0</v>
      </c>
      <c r="AC1247">
        <v>45</v>
      </c>
      <c r="AE1247">
        <v>1</v>
      </c>
    </row>
    <row r="1248" spans="1:31" x14ac:dyDescent="0.2">
      <c r="A1248" s="9">
        <v>2001379</v>
      </c>
      <c r="B1248">
        <v>1628</v>
      </c>
      <c r="C1248" t="s">
        <v>3396</v>
      </c>
      <c r="D1248" t="s">
        <v>3397</v>
      </c>
      <c r="E1248" t="s">
        <v>1702</v>
      </c>
      <c r="F1248" t="s">
        <v>1702</v>
      </c>
      <c r="G1248" t="s">
        <v>639</v>
      </c>
      <c r="H1248" t="s">
        <v>639</v>
      </c>
      <c r="I1248" t="s">
        <v>2732</v>
      </c>
      <c r="J1248" t="s">
        <v>729</v>
      </c>
      <c r="K1248" t="s">
        <v>54</v>
      </c>
      <c r="L1248" s="4">
        <v>40386</v>
      </c>
      <c r="M1248" s="4">
        <v>46022</v>
      </c>
      <c r="N1248">
        <v>0</v>
      </c>
      <c r="O1248">
        <v>0</v>
      </c>
      <c r="P1248">
        <v>0</v>
      </c>
      <c r="Q1248">
        <v>0</v>
      </c>
      <c r="R1248">
        <v>0</v>
      </c>
      <c r="T1248">
        <v>0</v>
      </c>
      <c r="AC1248">
        <v>45</v>
      </c>
      <c r="AE1248">
        <v>1</v>
      </c>
    </row>
    <row r="1249" spans="1:31" x14ac:dyDescent="0.2">
      <c r="A1249" s="9">
        <v>2001380</v>
      </c>
      <c r="B1249">
        <v>1625</v>
      </c>
      <c r="C1249" t="s">
        <v>3398</v>
      </c>
      <c r="D1249" t="s">
        <v>3399</v>
      </c>
      <c r="E1249" t="s">
        <v>1702</v>
      </c>
      <c r="F1249" t="s">
        <v>1702</v>
      </c>
      <c r="G1249" t="s">
        <v>639</v>
      </c>
      <c r="H1249" t="s">
        <v>639</v>
      </c>
      <c r="I1249" t="s">
        <v>2732</v>
      </c>
      <c r="J1249" t="s">
        <v>729</v>
      </c>
      <c r="K1249" t="s">
        <v>54</v>
      </c>
      <c r="L1249" s="4">
        <v>40386</v>
      </c>
      <c r="M1249" s="4">
        <v>46022</v>
      </c>
      <c r="N1249">
        <v>0</v>
      </c>
      <c r="O1249">
        <v>0</v>
      </c>
      <c r="P1249">
        <v>0</v>
      </c>
      <c r="Q1249">
        <v>0</v>
      </c>
      <c r="R1249">
        <v>0</v>
      </c>
      <c r="T1249">
        <v>0</v>
      </c>
      <c r="AC1249">
        <v>70</v>
      </c>
      <c r="AE1249">
        <v>1</v>
      </c>
    </row>
    <row r="1250" spans="1:31" x14ac:dyDescent="0.2">
      <c r="A1250" s="9">
        <v>2007422</v>
      </c>
      <c r="B1250">
        <v>3973</v>
      </c>
      <c r="C1250" t="s">
        <v>3400</v>
      </c>
      <c r="D1250" t="s">
        <v>3401</v>
      </c>
      <c r="E1250" t="s">
        <v>1702</v>
      </c>
      <c r="F1250" t="s">
        <v>1702</v>
      </c>
      <c r="G1250" t="s">
        <v>639</v>
      </c>
      <c r="H1250" t="s">
        <v>639</v>
      </c>
      <c r="I1250" t="s">
        <v>2732</v>
      </c>
      <c r="J1250" t="s">
        <v>729</v>
      </c>
      <c r="K1250" t="s">
        <v>54</v>
      </c>
      <c r="L1250" s="4">
        <v>2</v>
      </c>
      <c r="M1250" s="4">
        <v>46022</v>
      </c>
      <c r="AC1250">
        <v>45</v>
      </c>
      <c r="AE1250">
        <v>1</v>
      </c>
    </row>
    <row r="1251" spans="1:31" x14ac:dyDescent="0.2">
      <c r="A1251" s="9">
        <v>2001377</v>
      </c>
      <c r="B1251">
        <v>1626</v>
      </c>
      <c r="C1251" t="s">
        <v>3402</v>
      </c>
      <c r="D1251" t="s">
        <v>3403</v>
      </c>
      <c r="E1251" t="s">
        <v>1702</v>
      </c>
      <c r="F1251" t="s">
        <v>1702</v>
      </c>
      <c r="G1251" t="s">
        <v>639</v>
      </c>
      <c r="H1251" t="s">
        <v>639</v>
      </c>
      <c r="I1251" t="s">
        <v>2732</v>
      </c>
      <c r="J1251" t="s">
        <v>729</v>
      </c>
      <c r="K1251" t="s">
        <v>54</v>
      </c>
      <c r="L1251" s="4">
        <v>40386</v>
      </c>
      <c r="M1251" s="4">
        <v>46022</v>
      </c>
      <c r="N1251">
        <v>0</v>
      </c>
      <c r="O1251">
        <v>0</v>
      </c>
      <c r="P1251">
        <v>0</v>
      </c>
      <c r="Q1251">
        <v>0</v>
      </c>
      <c r="R1251">
        <v>0</v>
      </c>
      <c r="T1251">
        <v>0</v>
      </c>
      <c r="AC1251">
        <v>70</v>
      </c>
      <c r="AE1251">
        <v>1</v>
      </c>
    </row>
    <row r="1252" spans="1:31" x14ac:dyDescent="0.2">
      <c r="A1252" s="9">
        <v>2008626</v>
      </c>
      <c r="B1252">
        <v>4512</v>
      </c>
      <c r="C1252" t="s">
        <v>3404</v>
      </c>
      <c r="D1252" t="s">
        <v>3405</v>
      </c>
      <c r="E1252" t="s">
        <v>3406</v>
      </c>
      <c r="F1252" t="s">
        <v>3406</v>
      </c>
      <c r="G1252" t="s">
        <v>639</v>
      </c>
      <c r="H1252" t="s">
        <v>639</v>
      </c>
      <c r="I1252" t="s">
        <v>2732</v>
      </c>
      <c r="J1252" t="s">
        <v>729</v>
      </c>
      <c r="K1252" t="s">
        <v>54</v>
      </c>
      <c r="L1252" s="4">
        <v>2</v>
      </c>
      <c r="M1252" s="4">
        <v>46022</v>
      </c>
      <c r="AE1252">
        <v>1.1000000000000001</v>
      </c>
    </row>
    <row r="1253" spans="1:31" x14ac:dyDescent="0.2">
      <c r="A1253" s="9">
        <v>2008625</v>
      </c>
      <c r="B1253">
        <v>4511</v>
      </c>
      <c r="C1253" t="s">
        <v>3407</v>
      </c>
      <c r="D1253" t="s">
        <v>3408</v>
      </c>
      <c r="E1253" t="s">
        <v>3406</v>
      </c>
      <c r="F1253" t="s">
        <v>3406</v>
      </c>
      <c r="G1253" t="s">
        <v>639</v>
      </c>
      <c r="H1253" t="s">
        <v>639</v>
      </c>
      <c r="I1253" t="s">
        <v>2732</v>
      </c>
      <c r="J1253" t="s">
        <v>729</v>
      </c>
      <c r="K1253" t="s">
        <v>54</v>
      </c>
      <c r="L1253" s="4">
        <v>2</v>
      </c>
      <c r="M1253" s="4">
        <v>46022</v>
      </c>
      <c r="AE1253">
        <v>1.1000000000000001</v>
      </c>
    </row>
    <row r="1254" spans="1:31" x14ac:dyDescent="0.2">
      <c r="A1254" s="9">
        <v>2000151</v>
      </c>
      <c r="B1254">
        <v>1806</v>
      </c>
      <c r="C1254" t="s">
        <v>3409</v>
      </c>
      <c r="D1254" t="s">
        <v>3410</v>
      </c>
      <c r="E1254" t="s">
        <v>3411</v>
      </c>
      <c r="F1254" t="s">
        <v>3411</v>
      </c>
      <c r="G1254" t="s">
        <v>639</v>
      </c>
      <c r="H1254" t="s">
        <v>639</v>
      </c>
      <c r="I1254" t="s">
        <v>2732</v>
      </c>
      <c r="J1254" t="s">
        <v>729</v>
      </c>
      <c r="K1254" t="s">
        <v>54</v>
      </c>
      <c r="L1254" s="4">
        <v>39987</v>
      </c>
      <c r="M1254" s="4">
        <v>46022</v>
      </c>
      <c r="AE1254">
        <v>1</v>
      </c>
    </row>
    <row r="1255" spans="1:31" x14ac:dyDescent="0.2">
      <c r="A1255" s="9">
        <v>2000975</v>
      </c>
      <c r="B1255">
        <v>1534</v>
      </c>
      <c r="C1255" t="s">
        <v>3412</v>
      </c>
      <c r="D1255" t="s">
        <v>3413</v>
      </c>
      <c r="E1255" t="s">
        <v>958</v>
      </c>
      <c r="F1255" t="s">
        <v>1540</v>
      </c>
      <c r="G1255" t="s">
        <v>639</v>
      </c>
      <c r="H1255" t="s">
        <v>639</v>
      </c>
      <c r="I1255" t="s">
        <v>2732</v>
      </c>
      <c r="J1255" t="s">
        <v>647</v>
      </c>
      <c r="K1255" t="s">
        <v>53</v>
      </c>
      <c r="L1255" s="4">
        <v>39994</v>
      </c>
      <c r="M1255" s="4">
        <v>46022</v>
      </c>
      <c r="O1255">
        <v>25</v>
      </c>
      <c r="T1255">
        <v>7</v>
      </c>
      <c r="AE1255">
        <v>1</v>
      </c>
    </row>
    <row r="1256" spans="1:31" x14ac:dyDescent="0.2">
      <c r="A1256" s="9">
        <v>2008870</v>
      </c>
      <c r="B1256">
        <v>4540</v>
      </c>
      <c r="C1256" t="s">
        <v>3414</v>
      </c>
      <c r="D1256" t="s">
        <v>3415</v>
      </c>
      <c r="E1256" t="s">
        <v>3416</v>
      </c>
      <c r="F1256" t="s">
        <v>3416</v>
      </c>
      <c r="G1256" t="s">
        <v>639</v>
      </c>
      <c r="H1256" t="s">
        <v>684</v>
      </c>
      <c r="I1256" t="s">
        <v>2732</v>
      </c>
      <c r="J1256" t="s">
        <v>686</v>
      </c>
      <c r="K1256" t="s">
        <v>54</v>
      </c>
      <c r="L1256" s="4">
        <v>2</v>
      </c>
      <c r="M1256" s="4">
        <v>46022</v>
      </c>
      <c r="N1256">
        <v>7.9999998211860657E-2</v>
      </c>
      <c r="O1256">
        <v>5.000000074505806E-2</v>
      </c>
      <c r="P1256">
        <v>0.30000001192092896</v>
      </c>
      <c r="AC1256">
        <v>1</v>
      </c>
      <c r="AE1256">
        <v>1</v>
      </c>
    </row>
    <row r="1257" spans="1:31" x14ac:dyDescent="0.2">
      <c r="A1257" s="9">
        <v>2003003</v>
      </c>
      <c r="B1257">
        <v>3875</v>
      </c>
      <c r="C1257" t="s">
        <v>3417</v>
      </c>
      <c r="D1257" t="s">
        <v>3418</v>
      </c>
      <c r="E1257" t="s">
        <v>3416</v>
      </c>
      <c r="F1257" t="s">
        <v>3416</v>
      </c>
      <c r="G1257" t="s">
        <v>639</v>
      </c>
      <c r="H1257" t="s">
        <v>684</v>
      </c>
      <c r="I1257" t="s">
        <v>2732</v>
      </c>
      <c r="J1257" t="s">
        <v>694</v>
      </c>
      <c r="K1257" t="s">
        <v>54</v>
      </c>
      <c r="L1257" s="4">
        <v>40036</v>
      </c>
      <c r="M1257" s="4">
        <v>46022</v>
      </c>
      <c r="N1257">
        <v>9.9999997764825821E-3</v>
      </c>
      <c r="P1257">
        <v>2.9999999329447746E-2</v>
      </c>
      <c r="AC1257">
        <v>0.1</v>
      </c>
      <c r="AE1257">
        <v>1</v>
      </c>
    </row>
    <row r="1258" spans="1:31" x14ac:dyDescent="0.2">
      <c r="A1258" s="9">
        <v>2009393</v>
      </c>
      <c r="B1258">
        <v>4758</v>
      </c>
      <c r="C1258" t="s">
        <v>3419</v>
      </c>
      <c r="D1258" t="s">
        <v>3420</v>
      </c>
      <c r="E1258" t="s">
        <v>3421</v>
      </c>
      <c r="F1258" t="s">
        <v>3421</v>
      </c>
      <c r="G1258" t="s">
        <v>639</v>
      </c>
      <c r="H1258" t="s">
        <v>684</v>
      </c>
      <c r="I1258" t="s">
        <v>2732</v>
      </c>
      <c r="J1258" t="s">
        <v>686</v>
      </c>
      <c r="K1258" t="s">
        <v>54</v>
      </c>
      <c r="L1258" s="4">
        <v>2</v>
      </c>
      <c r="M1258" s="4">
        <v>46022</v>
      </c>
      <c r="N1258">
        <v>0.30000001192092896</v>
      </c>
      <c r="AC1258">
        <v>1</v>
      </c>
      <c r="AE1258">
        <v>1</v>
      </c>
    </row>
    <row r="1259" spans="1:31" x14ac:dyDescent="0.2">
      <c r="A1259" s="9">
        <v>2010424</v>
      </c>
      <c r="B1259">
        <v>5249</v>
      </c>
      <c r="C1259" t="s">
        <v>3422</v>
      </c>
      <c r="D1259" t="s">
        <v>3423</v>
      </c>
      <c r="E1259" t="s">
        <v>3424</v>
      </c>
      <c r="F1259" t="s">
        <v>3425</v>
      </c>
      <c r="G1259" t="s">
        <v>639</v>
      </c>
      <c r="H1259" t="s">
        <v>639</v>
      </c>
      <c r="I1259" t="s">
        <v>2732</v>
      </c>
      <c r="J1259" t="s">
        <v>729</v>
      </c>
      <c r="K1259" t="s">
        <v>54</v>
      </c>
      <c r="L1259" s="4">
        <v>2</v>
      </c>
      <c r="M1259" s="4">
        <v>46022</v>
      </c>
      <c r="AE1259">
        <v>1.1000000000000001</v>
      </c>
    </row>
    <row r="1260" spans="1:31" x14ac:dyDescent="0.2">
      <c r="A1260" s="9">
        <v>2010423</v>
      </c>
      <c r="B1260">
        <v>5247</v>
      </c>
      <c r="C1260" t="s">
        <v>3426</v>
      </c>
      <c r="D1260" t="s">
        <v>3427</v>
      </c>
      <c r="E1260" t="s">
        <v>3424</v>
      </c>
      <c r="F1260" t="s">
        <v>3425</v>
      </c>
      <c r="G1260" t="s">
        <v>639</v>
      </c>
      <c r="H1260" t="s">
        <v>639</v>
      </c>
      <c r="I1260" t="s">
        <v>2732</v>
      </c>
      <c r="J1260" t="s">
        <v>729</v>
      </c>
      <c r="K1260" t="s">
        <v>54</v>
      </c>
      <c r="L1260" s="4">
        <v>2</v>
      </c>
      <c r="M1260" s="4">
        <v>46022</v>
      </c>
      <c r="AE1260">
        <v>1.1000000000000001</v>
      </c>
    </row>
    <row r="1261" spans="1:31" x14ac:dyDescent="0.2">
      <c r="A1261" s="9">
        <v>2000875</v>
      </c>
      <c r="B1261">
        <v>1774</v>
      </c>
      <c r="C1261" t="s">
        <v>3428</v>
      </c>
      <c r="D1261" t="s">
        <v>3429</v>
      </c>
      <c r="E1261" t="s">
        <v>2775</v>
      </c>
      <c r="F1261" t="s">
        <v>2775</v>
      </c>
      <c r="G1261" t="s">
        <v>639</v>
      </c>
      <c r="H1261" t="s">
        <v>639</v>
      </c>
      <c r="I1261" t="s">
        <v>2732</v>
      </c>
      <c r="J1261" t="s">
        <v>641</v>
      </c>
      <c r="K1261" t="s">
        <v>54</v>
      </c>
      <c r="L1261" s="4">
        <v>40036</v>
      </c>
      <c r="M1261" s="4">
        <v>46022</v>
      </c>
      <c r="N1261">
        <v>12</v>
      </c>
      <c r="P1261">
        <v>6</v>
      </c>
      <c r="Q1261">
        <v>5</v>
      </c>
      <c r="R1261">
        <v>12</v>
      </c>
      <c r="AE1261">
        <v>1.2</v>
      </c>
    </row>
    <row r="1262" spans="1:31" x14ac:dyDescent="0.2">
      <c r="A1262" s="9">
        <v>2000878</v>
      </c>
      <c r="B1262">
        <v>1778</v>
      </c>
      <c r="C1262" t="s">
        <v>3430</v>
      </c>
      <c r="D1262" t="s">
        <v>3431</v>
      </c>
      <c r="E1262" t="s">
        <v>2775</v>
      </c>
      <c r="F1262" t="s">
        <v>2775</v>
      </c>
      <c r="G1262" t="s">
        <v>639</v>
      </c>
      <c r="H1262" t="s">
        <v>639</v>
      </c>
      <c r="I1262" t="s">
        <v>2732</v>
      </c>
      <c r="J1262" t="s">
        <v>641</v>
      </c>
      <c r="K1262" t="s">
        <v>54</v>
      </c>
      <c r="L1262" s="4">
        <v>40036</v>
      </c>
      <c r="M1262" s="4">
        <v>46022</v>
      </c>
      <c r="N1262">
        <v>12</v>
      </c>
      <c r="P1262">
        <v>6</v>
      </c>
      <c r="R1262">
        <v>12</v>
      </c>
      <c r="AA1262">
        <v>1</v>
      </c>
      <c r="AE1262">
        <v>1.4</v>
      </c>
    </row>
    <row r="1263" spans="1:31" x14ac:dyDescent="0.2">
      <c r="A1263" s="9">
        <v>2002546</v>
      </c>
      <c r="B1263">
        <v>3158</v>
      </c>
      <c r="C1263" t="s">
        <v>3432</v>
      </c>
      <c r="D1263" t="s">
        <v>3433</v>
      </c>
      <c r="E1263" t="s">
        <v>2775</v>
      </c>
      <c r="F1263" t="s">
        <v>2775</v>
      </c>
      <c r="G1263" t="s">
        <v>639</v>
      </c>
      <c r="H1263" t="s">
        <v>639</v>
      </c>
      <c r="I1263" t="s">
        <v>2732</v>
      </c>
      <c r="J1263" t="s">
        <v>641</v>
      </c>
      <c r="K1263" t="s">
        <v>54</v>
      </c>
      <c r="L1263" s="4">
        <v>39826</v>
      </c>
      <c r="M1263" s="4">
        <v>46022</v>
      </c>
      <c r="N1263">
        <v>6</v>
      </c>
      <c r="P1263">
        <v>6</v>
      </c>
      <c r="R1263">
        <v>12</v>
      </c>
      <c r="T1263">
        <v>20</v>
      </c>
      <c r="Y1263">
        <v>0.5</v>
      </c>
      <c r="AE1263">
        <v>1.4</v>
      </c>
    </row>
    <row r="1264" spans="1:31" x14ac:dyDescent="0.2">
      <c r="A1264" s="9">
        <v>2004603</v>
      </c>
      <c r="B1264">
        <v>3223</v>
      </c>
      <c r="C1264" t="s">
        <v>3434</v>
      </c>
      <c r="D1264" t="s">
        <v>3435</v>
      </c>
      <c r="E1264" t="s">
        <v>3262</v>
      </c>
      <c r="F1264" t="s">
        <v>3262</v>
      </c>
      <c r="G1264" t="s">
        <v>639</v>
      </c>
      <c r="H1264" t="s">
        <v>639</v>
      </c>
      <c r="I1264" t="s">
        <v>2732</v>
      </c>
      <c r="J1264" t="s">
        <v>729</v>
      </c>
      <c r="K1264" t="s">
        <v>54</v>
      </c>
      <c r="L1264" s="4">
        <v>39924</v>
      </c>
      <c r="M1264" s="4">
        <v>46022</v>
      </c>
      <c r="AE1264">
        <v>1</v>
      </c>
    </row>
    <row r="1265" spans="1:31" x14ac:dyDescent="0.2">
      <c r="A1265" s="9">
        <v>2004604</v>
      </c>
      <c r="B1265">
        <v>3224</v>
      </c>
      <c r="C1265" t="s">
        <v>3436</v>
      </c>
      <c r="D1265" t="s">
        <v>3437</v>
      </c>
      <c r="E1265" t="s">
        <v>3262</v>
      </c>
      <c r="F1265" t="s">
        <v>3262</v>
      </c>
      <c r="G1265" t="s">
        <v>639</v>
      </c>
      <c r="H1265" t="s">
        <v>639</v>
      </c>
      <c r="I1265" t="s">
        <v>2732</v>
      </c>
      <c r="J1265" t="s">
        <v>729</v>
      </c>
      <c r="K1265" t="s">
        <v>54</v>
      </c>
      <c r="L1265" s="4">
        <v>39924</v>
      </c>
      <c r="M1265" s="4">
        <v>46022</v>
      </c>
      <c r="AE1265">
        <v>1</v>
      </c>
    </row>
    <row r="1266" spans="1:31" x14ac:dyDescent="0.2">
      <c r="A1266" s="9">
        <v>2010240</v>
      </c>
      <c r="B1266">
        <v>5262</v>
      </c>
      <c r="C1266" t="s">
        <v>3438</v>
      </c>
      <c r="D1266" t="s">
        <v>3439</v>
      </c>
      <c r="E1266" t="s">
        <v>989</v>
      </c>
      <c r="F1266" t="s">
        <v>989</v>
      </c>
      <c r="G1266" t="s">
        <v>639</v>
      </c>
      <c r="H1266" t="s">
        <v>639</v>
      </c>
      <c r="I1266" t="s">
        <v>2732</v>
      </c>
      <c r="J1266" t="s">
        <v>729</v>
      </c>
      <c r="K1266" t="s">
        <v>54</v>
      </c>
      <c r="L1266" s="4">
        <v>2</v>
      </c>
      <c r="M1266" s="4">
        <v>46022</v>
      </c>
      <c r="AE1266">
        <v>1.1000000000000001</v>
      </c>
    </row>
    <row r="1267" spans="1:31" x14ac:dyDescent="0.2">
      <c r="A1267" s="9">
        <v>2000905</v>
      </c>
      <c r="B1267">
        <v>1181</v>
      </c>
      <c r="C1267" t="s">
        <v>3440</v>
      </c>
      <c r="D1267" t="s">
        <v>3441</v>
      </c>
      <c r="E1267" t="s">
        <v>1540</v>
      </c>
      <c r="F1267" t="s">
        <v>1540</v>
      </c>
      <c r="G1267" t="s">
        <v>639</v>
      </c>
      <c r="H1267" t="s">
        <v>639</v>
      </c>
      <c r="I1267" t="s">
        <v>2732</v>
      </c>
      <c r="J1267" t="s">
        <v>641</v>
      </c>
      <c r="K1267" t="s">
        <v>53</v>
      </c>
      <c r="L1267" s="4">
        <v>39938</v>
      </c>
      <c r="M1267" s="4">
        <v>46022</v>
      </c>
      <c r="N1267">
        <v>7</v>
      </c>
      <c r="O1267">
        <v>7</v>
      </c>
      <c r="P1267">
        <v>12</v>
      </c>
      <c r="R1267">
        <v>2</v>
      </c>
      <c r="T1267">
        <v>16</v>
      </c>
      <c r="AE1267">
        <v>1</v>
      </c>
    </row>
    <row r="1268" spans="1:31" x14ac:dyDescent="0.2">
      <c r="A1268" s="9">
        <v>2007341</v>
      </c>
      <c r="B1268">
        <v>3940</v>
      </c>
      <c r="C1268" t="s">
        <v>3442</v>
      </c>
      <c r="D1268" t="s">
        <v>3443</v>
      </c>
      <c r="E1268" t="s">
        <v>958</v>
      </c>
      <c r="F1268" t="s">
        <v>958</v>
      </c>
      <c r="G1268" t="s">
        <v>639</v>
      </c>
      <c r="H1268" t="s">
        <v>639</v>
      </c>
      <c r="I1268" t="s">
        <v>2732</v>
      </c>
      <c r="J1268" t="s">
        <v>686</v>
      </c>
      <c r="K1268" t="s">
        <v>53</v>
      </c>
      <c r="L1268" s="4">
        <v>2</v>
      </c>
      <c r="M1268" s="4">
        <v>46022</v>
      </c>
      <c r="N1268">
        <v>11</v>
      </c>
      <c r="O1268">
        <v>52</v>
      </c>
      <c r="AE1268">
        <v>1</v>
      </c>
    </row>
    <row r="1269" spans="1:31" x14ac:dyDescent="0.2">
      <c r="A1269" s="9">
        <v>2010544</v>
      </c>
      <c r="B1269">
        <v>5239</v>
      </c>
      <c r="C1269" t="s">
        <v>3444</v>
      </c>
      <c r="D1269" t="s">
        <v>3445</v>
      </c>
      <c r="E1269" t="s">
        <v>1601</v>
      </c>
      <c r="F1269" t="s">
        <v>1601</v>
      </c>
      <c r="G1269" t="s">
        <v>639</v>
      </c>
      <c r="H1269" t="s">
        <v>639</v>
      </c>
      <c r="I1269" t="s">
        <v>2732</v>
      </c>
      <c r="J1269" t="s">
        <v>647</v>
      </c>
      <c r="K1269" t="s">
        <v>53</v>
      </c>
      <c r="L1269" s="4">
        <v>2</v>
      </c>
      <c r="M1269" s="4">
        <v>46022</v>
      </c>
      <c r="Q1269">
        <v>55</v>
      </c>
      <c r="AE1269">
        <v>1</v>
      </c>
    </row>
    <row r="1270" spans="1:31" x14ac:dyDescent="0.2">
      <c r="A1270" s="9">
        <v>2010543</v>
      </c>
      <c r="B1270">
        <v>5260</v>
      </c>
      <c r="C1270" t="s">
        <v>3446</v>
      </c>
      <c r="D1270" t="s">
        <v>3447</v>
      </c>
      <c r="E1270" t="s">
        <v>3448</v>
      </c>
      <c r="F1270" t="s">
        <v>3449</v>
      </c>
      <c r="G1270" t="s">
        <v>639</v>
      </c>
      <c r="H1270" t="s">
        <v>639</v>
      </c>
      <c r="I1270" t="s">
        <v>2732</v>
      </c>
      <c r="J1270" t="s">
        <v>729</v>
      </c>
      <c r="K1270" t="s">
        <v>54</v>
      </c>
      <c r="L1270" s="4">
        <v>2</v>
      </c>
      <c r="M1270" s="4">
        <v>46022</v>
      </c>
      <c r="AE1270">
        <v>1.1000000000000001</v>
      </c>
    </row>
    <row r="1271" spans="1:31" x14ac:dyDescent="0.2">
      <c r="A1271" s="9">
        <v>2001169</v>
      </c>
      <c r="B1271">
        <v>1156</v>
      </c>
      <c r="C1271" t="s">
        <v>3450</v>
      </c>
      <c r="D1271" t="s">
        <v>3451</v>
      </c>
      <c r="E1271" t="s">
        <v>3452</v>
      </c>
      <c r="F1271" t="s">
        <v>3453</v>
      </c>
      <c r="G1271" t="s">
        <v>639</v>
      </c>
      <c r="H1271" t="s">
        <v>639</v>
      </c>
      <c r="I1271" t="s">
        <v>2732</v>
      </c>
      <c r="J1271" t="s">
        <v>729</v>
      </c>
      <c r="K1271" t="s">
        <v>53</v>
      </c>
      <c r="L1271" s="4">
        <v>40071</v>
      </c>
      <c r="M1271" s="4">
        <v>46022</v>
      </c>
      <c r="AC1271">
        <v>30</v>
      </c>
      <c r="AE1271">
        <v>1</v>
      </c>
    </row>
    <row r="1272" spans="1:31" x14ac:dyDescent="0.2">
      <c r="A1272" s="9">
        <v>2007399</v>
      </c>
      <c r="B1272">
        <v>3945</v>
      </c>
      <c r="C1272" t="s">
        <v>3454</v>
      </c>
      <c r="D1272" t="s">
        <v>3455</v>
      </c>
      <c r="E1272" t="s">
        <v>3234</v>
      </c>
      <c r="F1272" t="s">
        <v>3234</v>
      </c>
      <c r="G1272" t="s">
        <v>639</v>
      </c>
      <c r="H1272" t="s">
        <v>639</v>
      </c>
      <c r="I1272" t="s">
        <v>2732</v>
      </c>
      <c r="J1272" t="s">
        <v>641</v>
      </c>
      <c r="K1272" t="s">
        <v>53</v>
      </c>
      <c r="L1272" s="4">
        <v>2</v>
      </c>
      <c r="M1272" s="4">
        <v>46022</v>
      </c>
      <c r="N1272">
        <v>5</v>
      </c>
      <c r="O1272">
        <v>7</v>
      </c>
      <c r="P1272">
        <v>15</v>
      </c>
      <c r="R1272">
        <v>2</v>
      </c>
      <c r="AE1272">
        <v>1</v>
      </c>
    </row>
    <row r="1273" spans="1:31" x14ac:dyDescent="0.2">
      <c r="A1273" s="9">
        <v>2007400</v>
      </c>
      <c r="B1273">
        <v>3947</v>
      </c>
      <c r="C1273" t="s">
        <v>3456</v>
      </c>
      <c r="D1273" t="s">
        <v>3457</v>
      </c>
      <c r="E1273" t="s">
        <v>3234</v>
      </c>
      <c r="F1273" t="s">
        <v>3234</v>
      </c>
      <c r="G1273" t="s">
        <v>639</v>
      </c>
      <c r="H1273" t="s">
        <v>639</v>
      </c>
      <c r="I1273" t="s">
        <v>2732</v>
      </c>
      <c r="J1273" t="s">
        <v>641</v>
      </c>
      <c r="K1273" t="s">
        <v>53</v>
      </c>
      <c r="L1273" s="4">
        <v>2</v>
      </c>
      <c r="M1273" s="4">
        <v>46022</v>
      </c>
      <c r="N1273">
        <v>5</v>
      </c>
      <c r="O1273">
        <v>6</v>
      </c>
      <c r="P1273">
        <v>14</v>
      </c>
      <c r="T1273">
        <v>9</v>
      </c>
      <c r="AE1273">
        <v>1</v>
      </c>
    </row>
    <row r="1274" spans="1:31" x14ac:dyDescent="0.2">
      <c r="A1274" s="9">
        <v>2007398</v>
      </c>
      <c r="B1274">
        <v>3948</v>
      </c>
      <c r="C1274" t="s">
        <v>3458</v>
      </c>
      <c r="D1274" t="s">
        <v>3459</v>
      </c>
      <c r="E1274" t="s">
        <v>3234</v>
      </c>
      <c r="F1274" t="s">
        <v>3234</v>
      </c>
      <c r="G1274" t="s">
        <v>639</v>
      </c>
      <c r="H1274" t="s">
        <v>639</v>
      </c>
      <c r="I1274" t="s">
        <v>2732</v>
      </c>
      <c r="J1274" t="s">
        <v>641</v>
      </c>
      <c r="K1274" t="s">
        <v>53</v>
      </c>
      <c r="L1274" s="4">
        <v>2</v>
      </c>
      <c r="M1274" s="4">
        <v>46022</v>
      </c>
      <c r="N1274">
        <v>6</v>
      </c>
      <c r="O1274">
        <v>6</v>
      </c>
      <c r="P1274">
        <v>13</v>
      </c>
      <c r="AE1274">
        <v>1</v>
      </c>
    </row>
    <row r="1275" spans="1:31" x14ac:dyDescent="0.2">
      <c r="A1275" s="9">
        <v>2001010</v>
      </c>
      <c r="B1275">
        <v>1253</v>
      </c>
      <c r="C1275" t="s">
        <v>3460</v>
      </c>
      <c r="D1275" t="s">
        <v>3461</v>
      </c>
      <c r="E1275" t="s">
        <v>3462</v>
      </c>
      <c r="F1275" t="s">
        <v>3463</v>
      </c>
      <c r="G1275" t="s">
        <v>639</v>
      </c>
      <c r="H1275" t="s">
        <v>639</v>
      </c>
      <c r="I1275" t="s">
        <v>2732</v>
      </c>
      <c r="J1275" t="s">
        <v>647</v>
      </c>
      <c r="K1275" t="s">
        <v>54</v>
      </c>
      <c r="L1275" s="4">
        <v>40008</v>
      </c>
      <c r="M1275" s="4">
        <v>46022</v>
      </c>
      <c r="AA1275">
        <v>10</v>
      </c>
      <c r="AC1275">
        <v>85</v>
      </c>
      <c r="AE1275">
        <v>1.1000000000000001</v>
      </c>
    </row>
    <row r="1276" spans="1:31" x14ac:dyDescent="0.2">
      <c r="A1276" s="9">
        <v>2001009</v>
      </c>
      <c r="B1276">
        <v>1254</v>
      </c>
      <c r="C1276" t="s">
        <v>3464</v>
      </c>
      <c r="D1276" t="s">
        <v>3465</v>
      </c>
      <c r="E1276" t="s">
        <v>3462</v>
      </c>
      <c r="F1276" t="s">
        <v>3463</v>
      </c>
      <c r="G1276" t="s">
        <v>639</v>
      </c>
      <c r="H1276" t="s">
        <v>639</v>
      </c>
      <c r="I1276" t="s">
        <v>2732</v>
      </c>
      <c r="J1276" t="s">
        <v>647</v>
      </c>
      <c r="K1276" t="s">
        <v>54</v>
      </c>
      <c r="L1276" s="4">
        <v>40008</v>
      </c>
      <c r="M1276" s="4">
        <v>46022</v>
      </c>
      <c r="AA1276">
        <v>10</v>
      </c>
      <c r="AC1276">
        <v>80</v>
      </c>
      <c r="AE1276">
        <v>1</v>
      </c>
    </row>
    <row r="1277" spans="1:31" x14ac:dyDescent="0.2">
      <c r="A1277" s="9">
        <v>2010213</v>
      </c>
      <c r="B1277">
        <v>5159</v>
      </c>
      <c r="C1277" t="s">
        <v>3466</v>
      </c>
      <c r="D1277" t="s">
        <v>3467</v>
      </c>
      <c r="E1277" t="s">
        <v>3468</v>
      </c>
      <c r="F1277" t="s">
        <v>3468</v>
      </c>
      <c r="G1277" t="s">
        <v>639</v>
      </c>
      <c r="H1277" t="s">
        <v>639</v>
      </c>
      <c r="I1277" t="s">
        <v>2732</v>
      </c>
      <c r="J1277" t="s">
        <v>729</v>
      </c>
      <c r="K1277" t="s">
        <v>54</v>
      </c>
      <c r="L1277" s="4">
        <v>2</v>
      </c>
      <c r="M1277" s="4">
        <v>46022</v>
      </c>
      <c r="AE1277">
        <v>1.1000000000000001</v>
      </c>
    </row>
    <row r="1278" spans="1:31" x14ac:dyDescent="0.2">
      <c r="A1278" s="9">
        <v>2010214</v>
      </c>
      <c r="B1278">
        <v>5160</v>
      </c>
      <c r="C1278" t="s">
        <v>3469</v>
      </c>
      <c r="D1278" t="s">
        <v>3470</v>
      </c>
      <c r="E1278" t="s">
        <v>3468</v>
      </c>
      <c r="F1278" t="s">
        <v>3468</v>
      </c>
      <c r="G1278" t="s">
        <v>639</v>
      </c>
      <c r="H1278" t="s">
        <v>639</v>
      </c>
      <c r="I1278" t="s">
        <v>2732</v>
      </c>
      <c r="J1278" t="s">
        <v>729</v>
      </c>
      <c r="K1278" t="s">
        <v>54</v>
      </c>
      <c r="L1278" s="4">
        <v>2</v>
      </c>
      <c r="M1278" s="4">
        <v>46022</v>
      </c>
      <c r="AE1278">
        <v>1.1000000000000001</v>
      </c>
    </row>
    <row r="1279" spans="1:31" x14ac:dyDescent="0.2">
      <c r="A1279" s="9">
        <v>2007243</v>
      </c>
      <c r="B1279">
        <v>3972</v>
      </c>
      <c r="C1279" t="s">
        <v>3471</v>
      </c>
      <c r="D1279" t="s">
        <v>3472</v>
      </c>
      <c r="E1279" t="s">
        <v>3473</v>
      </c>
      <c r="F1279" t="s">
        <v>3473</v>
      </c>
      <c r="G1279" t="s">
        <v>639</v>
      </c>
      <c r="H1279" t="s">
        <v>639</v>
      </c>
      <c r="I1279" t="s">
        <v>2732</v>
      </c>
      <c r="J1279" t="s">
        <v>647</v>
      </c>
      <c r="K1279" t="s">
        <v>54</v>
      </c>
      <c r="L1279" s="4">
        <v>2</v>
      </c>
      <c r="M1279" s="4">
        <v>46022</v>
      </c>
      <c r="P1279">
        <v>26</v>
      </c>
      <c r="T1279">
        <v>6.5</v>
      </c>
      <c r="AE1279">
        <v>1.1000000000000001</v>
      </c>
    </row>
    <row r="1280" spans="1:31" x14ac:dyDescent="0.2">
      <c r="A1280" s="9">
        <v>2007101</v>
      </c>
      <c r="B1280">
        <v>3872</v>
      </c>
      <c r="C1280" t="s">
        <v>3474</v>
      </c>
      <c r="D1280" t="s">
        <v>3475</v>
      </c>
      <c r="E1280" t="s">
        <v>3473</v>
      </c>
      <c r="F1280" t="s">
        <v>3476</v>
      </c>
      <c r="G1280" t="s">
        <v>639</v>
      </c>
      <c r="H1280" t="s">
        <v>639</v>
      </c>
      <c r="I1280" t="s">
        <v>2732</v>
      </c>
      <c r="J1280" t="s">
        <v>729</v>
      </c>
      <c r="K1280" t="s">
        <v>54</v>
      </c>
      <c r="L1280" s="4">
        <v>2</v>
      </c>
      <c r="M1280" s="4">
        <v>46022</v>
      </c>
      <c r="AE1280">
        <v>1</v>
      </c>
    </row>
    <row r="1281" spans="1:31" x14ac:dyDescent="0.2">
      <c r="A1281" s="9">
        <v>2010336</v>
      </c>
      <c r="B1281">
        <v>5220</v>
      </c>
      <c r="C1281" t="s">
        <v>3477</v>
      </c>
      <c r="D1281" t="s">
        <v>3478</v>
      </c>
      <c r="E1281" t="s">
        <v>3479</v>
      </c>
      <c r="F1281" t="s">
        <v>3479</v>
      </c>
      <c r="G1281" t="s">
        <v>639</v>
      </c>
      <c r="H1281" t="s">
        <v>639</v>
      </c>
      <c r="I1281" t="s">
        <v>2732</v>
      </c>
      <c r="J1281" t="s">
        <v>729</v>
      </c>
      <c r="K1281" t="s">
        <v>54</v>
      </c>
      <c r="L1281" s="4">
        <v>2</v>
      </c>
      <c r="M1281" s="4">
        <v>46022</v>
      </c>
      <c r="AE1281">
        <v>1.1000000000000001</v>
      </c>
    </row>
    <row r="1282" spans="1:31" x14ac:dyDescent="0.2">
      <c r="A1282" s="9">
        <v>2002529</v>
      </c>
      <c r="B1282">
        <v>3137</v>
      </c>
      <c r="C1282" t="s">
        <v>3480</v>
      </c>
      <c r="D1282" t="s">
        <v>3481</v>
      </c>
      <c r="E1282" t="s">
        <v>3482</v>
      </c>
      <c r="F1282" t="s">
        <v>3482</v>
      </c>
      <c r="G1282" t="s">
        <v>639</v>
      </c>
      <c r="H1282" t="s">
        <v>639</v>
      </c>
      <c r="I1282" t="s">
        <v>2732</v>
      </c>
      <c r="J1282" t="s">
        <v>729</v>
      </c>
      <c r="K1282" t="s">
        <v>54</v>
      </c>
      <c r="L1282" s="4">
        <v>39819</v>
      </c>
      <c r="M1282" s="4">
        <v>46022</v>
      </c>
      <c r="N1282">
        <v>1.5</v>
      </c>
      <c r="R1282">
        <v>2</v>
      </c>
      <c r="T1282">
        <v>2</v>
      </c>
      <c r="Y1282">
        <v>6</v>
      </c>
      <c r="AE1282">
        <v>1.1000000000000001</v>
      </c>
    </row>
    <row r="1283" spans="1:31" x14ac:dyDescent="0.2">
      <c r="A1283" s="9">
        <v>2006996</v>
      </c>
      <c r="B1283">
        <v>3879</v>
      </c>
      <c r="C1283" t="s">
        <v>3483</v>
      </c>
      <c r="D1283" t="s">
        <v>3484</v>
      </c>
      <c r="E1283" t="s">
        <v>3482</v>
      </c>
      <c r="F1283" t="s">
        <v>3482</v>
      </c>
      <c r="G1283" t="s">
        <v>639</v>
      </c>
      <c r="H1283" t="s">
        <v>639</v>
      </c>
      <c r="I1283" t="s">
        <v>2732</v>
      </c>
      <c r="J1283" t="s">
        <v>729</v>
      </c>
      <c r="K1283" t="s">
        <v>54</v>
      </c>
      <c r="L1283" s="4">
        <v>2</v>
      </c>
      <c r="M1283" s="4">
        <v>46022</v>
      </c>
      <c r="N1283">
        <v>5</v>
      </c>
      <c r="P1283">
        <v>2.2000000476837158</v>
      </c>
      <c r="R1283">
        <v>0.5</v>
      </c>
      <c r="V1283">
        <v>0.20000000298023224</v>
      </c>
      <c r="X1283">
        <v>7.9999998211860657E-2</v>
      </c>
      <c r="AE1283">
        <v>1</v>
      </c>
    </row>
    <row r="1284" spans="1:31" x14ac:dyDescent="0.2">
      <c r="A1284" s="9">
        <v>2006910</v>
      </c>
      <c r="B1284">
        <v>3816</v>
      </c>
      <c r="C1284" t="s">
        <v>3485</v>
      </c>
      <c r="D1284" t="s">
        <v>3486</v>
      </c>
      <c r="E1284" t="s">
        <v>3482</v>
      </c>
      <c r="F1284" t="s">
        <v>3482</v>
      </c>
      <c r="G1284" t="s">
        <v>639</v>
      </c>
      <c r="H1284" t="s">
        <v>639</v>
      </c>
      <c r="I1284" t="s">
        <v>2732</v>
      </c>
      <c r="J1284" t="s">
        <v>729</v>
      </c>
      <c r="K1284" t="s">
        <v>54</v>
      </c>
      <c r="L1284" s="4">
        <v>2</v>
      </c>
      <c r="M1284" s="4">
        <v>46022</v>
      </c>
      <c r="N1284">
        <v>5.5</v>
      </c>
      <c r="P1284">
        <v>2</v>
      </c>
      <c r="R1284">
        <v>1.5</v>
      </c>
      <c r="V1284">
        <v>0.30000001192092896</v>
      </c>
      <c r="X1284">
        <v>0.10000000149011612</v>
      </c>
      <c r="AE1284">
        <v>1</v>
      </c>
    </row>
    <row r="1285" spans="1:31" x14ac:dyDescent="0.2">
      <c r="A1285" s="9">
        <v>2006981</v>
      </c>
      <c r="B1285">
        <v>3883</v>
      </c>
      <c r="C1285" t="s">
        <v>3487</v>
      </c>
      <c r="D1285" t="s">
        <v>3488</v>
      </c>
      <c r="E1285" t="s">
        <v>3482</v>
      </c>
      <c r="F1285" t="s">
        <v>3482</v>
      </c>
      <c r="G1285" t="s">
        <v>639</v>
      </c>
      <c r="H1285" t="s">
        <v>639</v>
      </c>
      <c r="I1285" t="s">
        <v>2732</v>
      </c>
      <c r="J1285" t="s">
        <v>729</v>
      </c>
      <c r="K1285" t="s">
        <v>54</v>
      </c>
      <c r="L1285" s="4">
        <v>2</v>
      </c>
      <c r="M1285" s="4">
        <v>46022</v>
      </c>
      <c r="N1285">
        <v>6</v>
      </c>
      <c r="P1285">
        <v>1</v>
      </c>
      <c r="R1285">
        <v>4</v>
      </c>
      <c r="V1285">
        <v>0.20000000298023224</v>
      </c>
      <c r="W1285">
        <v>1.9999999552965164E-2</v>
      </c>
      <c r="X1285">
        <v>0.10000000149011612</v>
      </c>
      <c r="Y1285">
        <v>1.9999999552965164E-2</v>
      </c>
      <c r="Z1285">
        <v>0.15000000596046448</v>
      </c>
      <c r="AA1285">
        <v>4.999999888241291E-3</v>
      </c>
      <c r="AE1285">
        <v>1.1000000000000001</v>
      </c>
    </row>
    <row r="1286" spans="1:31" x14ac:dyDescent="0.2">
      <c r="A1286" s="9">
        <v>2006911</v>
      </c>
      <c r="B1286">
        <v>3815</v>
      </c>
      <c r="C1286" t="s">
        <v>3489</v>
      </c>
      <c r="D1286" t="s">
        <v>3490</v>
      </c>
      <c r="E1286" t="s">
        <v>3482</v>
      </c>
      <c r="F1286" t="s">
        <v>3482</v>
      </c>
      <c r="G1286" t="s">
        <v>639</v>
      </c>
      <c r="H1286" t="s">
        <v>639</v>
      </c>
      <c r="I1286" t="s">
        <v>2732</v>
      </c>
      <c r="J1286" t="s">
        <v>729</v>
      </c>
      <c r="K1286" t="s">
        <v>54</v>
      </c>
      <c r="L1286" s="4">
        <v>2</v>
      </c>
      <c r="M1286" s="4">
        <v>46022</v>
      </c>
      <c r="N1286">
        <v>1.5</v>
      </c>
      <c r="O1286">
        <v>10</v>
      </c>
      <c r="P1286">
        <v>9</v>
      </c>
      <c r="AE1286">
        <v>1</v>
      </c>
    </row>
    <row r="1287" spans="1:31" x14ac:dyDescent="0.2">
      <c r="A1287" s="9">
        <v>2010282</v>
      </c>
      <c r="B1287">
        <v>5183</v>
      </c>
      <c r="C1287" t="s">
        <v>3491</v>
      </c>
      <c r="D1287" t="s">
        <v>3492</v>
      </c>
      <c r="E1287" t="s">
        <v>3482</v>
      </c>
      <c r="F1287" t="s">
        <v>3482</v>
      </c>
      <c r="G1287" t="s">
        <v>639</v>
      </c>
      <c r="H1287" t="s">
        <v>639</v>
      </c>
      <c r="I1287" t="s">
        <v>2732</v>
      </c>
      <c r="J1287" t="s">
        <v>729</v>
      </c>
      <c r="K1287" t="s">
        <v>54</v>
      </c>
      <c r="L1287" s="4">
        <v>2</v>
      </c>
      <c r="M1287" s="4">
        <v>46022</v>
      </c>
      <c r="N1287">
        <v>1.5</v>
      </c>
      <c r="T1287">
        <v>2</v>
      </c>
      <c r="X1287">
        <v>5</v>
      </c>
      <c r="AE1287">
        <v>1.1000000000000001</v>
      </c>
    </row>
    <row r="1288" spans="1:31" x14ac:dyDescent="0.2">
      <c r="A1288" s="9">
        <v>2010011</v>
      </c>
      <c r="B1288">
        <v>5167</v>
      </c>
      <c r="C1288" t="s">
        <v>3493</v>
      </c>
      <c r="D1288" t="s">
        <v>3494</v>
      </c>
      <c r="E1288" t="s">
        <v>3495</v>
      </c>
      <c r="F1288" t="s">
        <v>3496</v>
      </c>
      <c r="G1288" t="s">
        <v>639</v>
      </c>
      <c r="H1288" t="s">
        <v>639</v>
      </c>
      <c r="I1288" t="s">
        <v>2732</v>
      </c>
      <c r="J1288" t="s">
        <v>729</v>
      </c>
      <c r="K1288" t="s">
        <v>53</v>
      </c>
      <c r="L1288" s="4">
        <v>2</v>
      </c>
      <c r="M1288" s="4">
        <v>46022</v>
      </c>
      <c r="AE1288">
        <v>1</v>
      </c>
    </row>
    <row r="1289" spans="1:31" x14ac:dyDescent="0.2">
      <c r="A1289" s="9">
        <v>2010541</v>
      </c>
      <c r="B1289">
        <v>5256</v>
      </c>
      <c r="C1289" t="s">
        <v>3497</v>
      </c>
      <c r="D1289" t="s">
        <v>3498</v>
      </c>
      <c r="E1289" t="s">
        <v>3305</v>
      </c>
      <c r="F1289" t="s">
        <v>3306</v>
      </c>
      <c r="G1289" t="s">
        <v>639</v>
      </c>
      <c r="H1289" t="s">
        <v>639</v>
      </c>
      <c r="I1289" t="s">
        <v>2732</v>
      </c>
      <c r="J1289" t="s">
        <v>729</v>
      </c>
      <c r="K1289" t="s">
        <v>54</v>
      </c>
      <c r="L1289" s="4">
        <v>2</v>
      </c>
      <c r="M1289" s="4">
        <v>46022</v>
      </c>
      <c r="AE1289">
        <v>1.1000000000000001</v>
      </c>
    </row>
    <row r="1290" spans="1:31" x14ac:dyDescent="0.2">
      <c r="A1290" s="9">
        <v>2000783</v>
      </c>
      <c r="B1290">
        <v>2245</v>
      </c>
      <c r="C1290" t="s">
        <v>3499</v>
      </c>
      <c r="D1290" t="s">
        <v>3500</v>
      </c>
      <c r="E1290" t="s">
        <v>3501</v>
      </c>
      <c r="F1290" t="s">
        <v>3502</v>
      </c>
      <c r="G1290" t="s">
        <v>639</v>
      </c>
      <c r="H1290" t="s">
        <v>639</v>
      </c>
      <c r="I1290" t="s">
        <v>2732</v>
      </c>
      <c r="J1290" t="s">
        <v>729</v>
      </c>
      <c r="K1290" t="s">
        <v>53</v>
      </c>
      <c r="L1290" s="4">
        <v>40022</v>
      </c>
      <c r="M1290" s="4">
        <v>46022</v>
      </c>
      <c r="N1290">
        <v>0</v>
      </c>
      <c r="O1290">
        <v>0</v>
      </c>
      <c r="P1290">
        <v>0</v>
      </c>
      <c r="Q1290">
        <v>0</v>
      </c>
      <c r="R1290">
        <v>0</v>
      </c>
      <c r="T1290">
        <v>0</v>
      </c>
      <c r="AA1290">
        <v>5</v>
      </c>
      <c r="AC1290">
        <v>85</v>
      </c>
      <c r="AE1290">
        <v>1</v>
      </c>
    </row>
    <row r="1291" spans="1:31" x14ac:dyDescent="0.2">
      <c r="A1291" s="9">
        <v>2010625</v>
      </c>
      <c r="B1291">
        <v>5253</v>
      </c>
      <c r="C1291" t="s">
        <v>3503</v>
      </c>
      <c r="D1291" t="s">
        <v>3500</v>
      </c>
      <c r="E1291" t="s">
        <v>3504</v>
      </c>
      <c r="F1291" t="s">
        <v>3505</v>
      </c>
      <c r="G1291" t="s">
        <v>639</v>
      </c>
      <c r="H1291" t="s">
        <v>639</v>
      </c>
      <c r="I1291" t="s">
        <v>2732</v>
      </c>
      <c r="J1291" t="s">
        <v>729</v>
      </c>
      <c r="K1291" t="s">
        <v>53</v>
      </c>
      <c r="L1291" s="4">
        <v>2</v>
      </c>
      <c r="M1291" s="4">
        <v>46022</v>
      </c>
      <c r="AA1291">
        <v>5</v>
      </c>
      <c r="AC1291">
        <v>85</v>
      </c>
      <c r="AE1291">
        <v>1</v>
      </c>
    </row>
    <row r="1292" spans="1:31" x14ac:dyDescent="0.2">
      <c r="A1292" s="9">
        <v>2010442</v>
      </c>
      <c r="B1292">
        <v>5251</v>
      </c>
      <c r="C1292" t="s">
        <v>3506</v>
      </c>
      <c r="D1292" t="s">
        <v>3507</v>
      </c>
      <c r="E1292" t="s">
        <v>3508</v>
      </c>
      <c r="F1292" t="s">
        <v>3306</v>
      </c>
      <c r="G1292" t="s">
        <v>639</v>
      </c>
      <c r="H1292" t="s">
        <v>639</v>
      </c>
      <c r="I1292" t="s">
        <v>2732</v>
      </c>
      <c r="J1292" t="s">
        <v>729</v>
      </c>
      <c r="K1292" t="s">
        <v>54</v>
      </c>
      <c r="L1292" s="4">
        <v>2</v>
      </c>
      <c r="M1292" s="4">
        <v>46022</v>
      </c>
      <c r="AE1292">
        <v>1.1000000000000001</v>
      </c>
    </row>
    <row r="1293" spans="1:31" x14ac:dyDescent="0.2">
      <c r="A1293" s="9">
        <v>2007389</v>
      </c>
      <c r="B1293">
        <v>3949</v>
      </c>
      <c r="C1293" t="s">
        <v>3509</v>
      </c>
      <c r="D1293" t="s">
        <v>3510</v>
      </c>
      <c r="E1293" t="s">
        <v>1702</v>
      </c>
      <c r="F1293" t="s">
        <v>1702</v>
      </c>
      <c r="G1293" t="s">
        <v>639</v>
      </c>
      <c r="H1293" t="s">
        <v>684</v>
      </c>
      <c r="I1293" t="s">
        <v>2732</v>
      </c>
      <c r="J1293" t="s">
        <v>641</v>
      </c>
      <c r="K1293" t="s">
        <v>53</v>
      </c>
      <c r="L1293" s="4">
        <v>2</v>
      </c>
      <c r="M1293" s="4">
        <v>46022</v>
      </c>
      <c r="N1293">
        <v>5</v>
      </c>
      <c r="O1293">
        <v>5</v>
      </c>
      <c r="P1293">
        <v>5</v>
      </c>
      <c r="AC1293">
        <v>55</v>
      </c>
      <c r="AE1293">
        <v>1</v>
      </c>
    </row>
    <row r="1294" spans="1:31" x14ac:dyDescent="0.2">
      <c r="A1294" s="9">
        <v>2008815</v>
      </c>
      <c r="B1294">
        <v>4529</v>
      </c>
      <c r="C1294" t="s">
        <v>3511</v>
      </c>
      <c r="D1294" t="s">
        <v>3512</v>
      </c>
      <c r="E1294" t="s">
        <v>3234</v>
      </c>
      <c r="F1294" t="s">
        <v>3234</v>
      </c>
      <c r="G1294" t="s">
        <v>639</v>
      </c>
      <c r="H1294" t="s">
        <v>639</v>
      </c>
      <c r="I1294" t="s">
        <v>2732</v>
      </c>
      <c r="J1294" t="s">
        <v>729</v>
      </c>
      <c r="K1294" t="s">
        <v>54</v>
      </c>
      <c r="L1294" s="4">
        <v>2</v>
      </c>
      <c r="M1294" s="4">
        <v>46022</v>
      </c>
      <c r="AE1294">
        <v>1.1000000000000001</v>
      </c>
    </row>
    <row r="1295" spans="1:31" x14ac:dyDescent="0.2">
      <c r="A1295" s="9">
        <v>2010387</v>
      </c>
      <c r="B1295">
        <v>5236</v>
      </c>
      <c r="C1295" t="s">
        <v>3513</v>
      </c>
      <c r="D1295" t="s">
        <v>3514</v>
      </c>
      <c r="E1295" t="s">
        <v>3508</v>
      </c>
      <c r="F1295" t="s">
        <v>3515</v>
      </c>
      <c r="G1295" t="s">
        <v>639</v>
      </c>
      <c r="H1295" t="s">
        <v>639</v>
      </c>
      <c r="I1295" t="s">
        <v>2732</v>
      </c>
      <c r="J1295" t="s">
        <v>729</v>
      </c>
      <c r="K1295" t="s">
        <v>53</v>
      </c>
      <c r="L1295" s="4">
        <v>2</v>
      </c>
      <c r="M1295" s="4">
        <v>46022</v>
      </c>
      <c r="AE1295">
        <v>1</v>
      </c>
    </row>
    <row r="1296" spans="1:31" x14ac:dyDescent="0.2">
      <c r="A1296" s="9">
        <v>2004724</v>
      </c>
      <c r="B1296">
        <v>3284</v>
      </c>
      <c r="C1296" t="s">
        <v>3516</v>
      </c>
      <c r="D1296" t="s">
        <v>3517</v>
      </c>
      <c r="E1296" t="s">
        <v>1702</v>
      </c>
      <c r="F1296" t="s">
        <v>1702</v>
      </c>
      <c r="G1296" t="s">
        <v>639</v>
      </c>
      <c r="H1296" t="s">
        <v>639</v>
      </c>
      <c r="I1296" t="s">
        <v>2732</v>
      </c>
      <c r="J1296" t="s">
        <v>729</v>
      </c>
      <c r="K1296" t="s">
        <v>54</v>
      </c>
      <c r="L1296" s="4">
        <v>40079</v>
      </c>
      <c r="M1296" s="4">
        <v>46022</v>
      </c>
      <c r="AC1296">
        <v>70</v>
      </c>
      <c r="AE1296">
        <v>1</v>
      </c>
    </row>
    <row r="1297" spans="1:31" x14ac:dyDescent="0.2">
      <c r="A1297" s="9">
        <v>2010454</v>
      </c>
      <c r="B1297">
        <v>5259</v>
      </c>
      <c r="C1297" t="s">
        <v>3518</v>
      </c>
      <c r="D1297" t="s">
        <v>3519</v>
      </c>
      <c r="E1297" t="s">
        <v>3520</v>
      </c>
      <c r="F1297" t="s">
        <v>3520</v>
      </c>
      <c r="G1297" t="s">
        <v>639</v>
      </c>
      <c r="H1297" t="s">
        <v>639</v>
      </c>
      <c r="I1297" t="s">
        <v>2732</v>
      </c>
      <c r="J1297" t="s">
        <v>729</v>
      </c>
      <c r="K1297" t="s">
        <v>54</v>
      </c>
      <c r="L1297" s="4">
        <v>2</v>
      </c>
      <c r="M1297" s="4">
        <v>46022</v>
      </c>
      <c r="AC1297">
        <v>60</v>
      </c>
      <c r="AE1297">
        <v>1</v>
      </c>
    </row>
    <row r="1298" spans="1:31" x14ac:dyDescent="0.2">
      <c r="A1298" s="9">
        <v>2010397</v>
      </c>
      <c r="B1298">
        <v>5198</v>
      </c>
      <c r="C1298" t="s">
        <v>3521</v>
      </c>
      <c r="D1298" t="s">
        <v>3522</v>
      </c>
      <c r="E1298" t="s">
        <v>3523</v>
      </c>
      <c r="F1298" t="s">
        <v>3523</v>
      </c>
      <c r="G1298" t="s">
        <v>639</v>
      </c>
      <c r="H1298" t="s">
        <v>684</v>
      </c>
      <c r="I1298" t="s">
        <v>2732</v>
      </c>
      <c r="J1298" t="s">
        <v>694</v>
      </c>
      <c r="K1298" t="s">
        <v>53</v>
      </c>
      <c r="L1298" s="4">
        <v>2</v>
      </c>
      <c r="M1298" s="4">
        <v>46022</v>
      </c>
      <c r="N1298">
        <v>0.40000000596046448</v>
      </c>
      <c r="AC1298">
        <v>13.2</v>
      </c>
      <c r="AE1298">
        <v>1</v>
      </c>
    </row>
    <row r="1299" spans="1:31" x14ac:dyDescent="0.2">
      <c r="A1299" s="9">
        <v>2008823</v>
      </c>
      <c r="B1299">
        <v>4550</v>
      </c>
      <c r="C1299" t="s">
        <v>3524</v>
      </c>
      <c r="D1299" t="s">
        <v>3525</v>
      </c>
      <c r="E1299" t="s">
        <v>3526</v>
      </c>
      <c r="F1299" t="s">
        <v>3526</v>
      </c>
      <c r="G1299" t="s">
        <v>639</v>
      </c>
      <c r="H1299" t="s">
        <v>684</v>
      </c>
      <c r="I1299" t="s">
        <v>2732</v>
      </c>
      <c r="J1299" t="s">
        <v>694</v>
      </c>
      <c r="K1299" t="s">
        <v>53</v>
      </c>
      <c r="L1299" s="4">
        <v>2</v>
      </c>
      <c r="M1299" s="4">
        <v>46022</v>
      </c>
      <c r="N1299">
        <v>0.30000001192092896</v>
      </c>
      <c r="AC1299">
        <v>13.8</v>
      </c>
      <c r="AE1299">
        <v>1</v>
      </c>
    </row>
    <row r="1300" spans="1:31" x14ac:dyDescent="0.2">
      <c r="A1300" s="9">
        <v>2010304</v>
      </c>
      <c r="B1300">
        <v>5218</v>
      </c>
      <c r="C1300" t="s">
        <v>3527</v>
      </c>
      <c r="D1300" t="s">
        <v>3528</v>
      </c>
      <c r="E1300" t="s">
        <v>3529</v>
      </c>
      <c r="F1300" t="s">
        <v>3529</v>
      </c>
      <c r="G1300" t="s">
        <v>639</v>
      </c>
      <c r="H1300" t="s">
        <v>684</v>
      </c>
      <c r="I1300" t="s">
        <v>2732</v>
      </c>
      <c r="J1300" t="s">
        <v>694</v>
      </c>
      <c r="K1300" t="s">
        <v>53</v>
      </c>
      <c r="L1300" s="4">
        <v>2</v>
      </c>
      <c r="M1300" s="4">
        <v>46022</v>
      </c>
      <c r="N1300">
        <v>0.30000001192092896</v>
      </c>
      <c r="AC1300">
        <v>23</v>
      </c>
      <c r="AE1300">
        <v>1</v>
      </c>
    </row>
    <row r="1301" spans="1:31" x14ac:dyDescent="0.2">
      <c r="A1301" s="9">
        <v>2010776</v>
      </c>
      <c r="B1301">
        <v>5411</v>
      </c>
      <c r="C1301" t="s">
        <v>3530</v>
      </c>
      <c r="D1301" t="s">
        <v>3531</v>
      </c>
      <c r="E1301" t="s">
        <v>3532</v>
      </c>
      <c r="F1301" t="s">
        <v>3532</v>
      </c>
      <c r="G1301" t="s">
        <v>639</v>
      </c>
      <c r="H1301" t="s">
        <v>684</v>
      </c>
      <c r="I1301" t="s">
        <v>2732</v>
      </c>
      <c r="J1301" t="s">
        <v>694</v>
      </c>
      <c r="K1301" t="s">
        <v>53</v>
      </c>
      <c r="L1301" s="4">
        <v>2</v>
      </c>
      <c r="M1301" s="4">
        <v>46022</v>
      </c>
      <c r="N1301">
        <v>0.30000001192092896</v>
      </c>
      <c r="AC1301">
        <v>10.5</v>
      </c>
      <c r="AE1301">
        <v>1</v>
      </c>
    </row>
    <row r="1302" spans="1:31" x14ac:dyDescent="0.2">
      <c r="A1302" s="9">
        <v>2010440</v>
      </c>
      <c r="B1302">
        <v>5243</v>
      </c>
      <c r="C1302" t="s">
        <v>3538</v>
      </c>
      <c r="D1302" t="s">
        <v>3534</v>
      </c>
      <c r="E1302" t="s">
        <v>3539</v>
      </c>
      <c r="F1302" t="s">
        <v>3539</v>
      </c>
      <c r="G1302" t="s">
        <v>639</v>
      </c>
      <c r="H1302" t="s">
        <v>684</v>
      </c>
      <c r="I1302" t="s">
        <v>2732</v>
      </c>
      <c r="J1302" t="s">
        <v>694</v>
      </c>
      <c r="K1302" t="s">
        <v>53</v>
      </c>
      <c r="L1302" s="4">
        <v>2</v>
      </c>
      <c r="M1302" s="4">
        <v>46022</v>
      </c>
      <c r="N1302">
        <v>0.30000001192092896</v>
      </c>
      <c r="AC1302">
        <v>13.1</v>
      </c>
      <c r="AE1302">
        <v>1</v>
      </c>
    </row>
    <row r="1303" spans="1:31" x14ac:dyDescent="0.2">
      <c r="A1303" s="9">
        <v>2008769</v>
      </c>
      <c r="B1303">
        <v>4524</v>
      </c>
      <c r="C1303" t="s">
        <v>3536</v>
      </c>
      <c r="D1303" t="s">
        <v>3534</v>
      </c>
      <c r="E1303" t="s">
        <v>3537</v>
      </c>
      <c r="F1303" t="s">
        <v>3537</v>
      </c>
      <c r="G1303" t="s">
        <v>639</v>
      </c>
      <c r="H1303" t="s">
        <v>684</v>
      </c>
      <c r="I1303" t="s">
        <v>2732</v>
      </c>
      <c r="J1303" t="s">
        <v>694</v>
      </c>
      <c r="K1303" t="s">
        <v>53</v>
      </c>
      <c r="L1303" s="4">
        <v>2</v>
      </c>
      <c r="M1303" s="4">
        <v>46022</v>
      </c>
      <c r="N1303">
        <v>0.30000001192092896</v>
      </c>
      <c r="AC1303">
        <v>13.8</v>
      </c>
      <c r="AE1303">
        <v>1</v>
      </c>
    </row>
    <row r="1304" spans="1:31" x14ac:dyDescent="0.2">
      <c r="A1304" s="9">
        <v>2008764</v>
      </c>
      <c r="B1304">
        <v>4589</v>
      </c>
      <c r="C1304" t="s">
        <v>3533</v>
      </c>
      <c r="D1304" t="s">
        <v>3534</v>
      </c>
      <c r="E1304" t="s">
        <v>3535</v>
      </c>
      <c r="F1304" t="s">
        <v>3535</v>
      </c>
      <c r="G1304" t="s">
        <v>639</v>
      </c>
      <c r="H1304" t="s">
        <v>684</v>
      </c>
      <c r="I1304" t="s">
        <v>2732</v>
      </c>
      <c r="J1304" t="s">
        <v>694</v>
      </c>
      <c r="K1304" t="s">
        <v>53</v>
      </c>
      <c r="L1304" s="4">
        <v>2</v>
      </c>
      <c r="M1304" s="4">
        <v>46022</v>
      </c>
      <c r="N1304">
        <v>0.40000000596046448</v>
      </c>
      <c r="AC1304">
        <v>13.8</v>
      </c>
      <c r="AE1304">
        <v>1</v>
      </c>
    </row>
    <row r="1305" spans="1:31" x14ac:dyDescent="0.2">
      <c r="A1305" s="9">
        <v>2008171</v>
      </c>
      <c r="B1305">
        <v>4308</v>
      </c>
      <c r="C1305" t="s">
        <v>3540</v>
      </c>
      <c r="D1305" t="s">
        <v>3534</v>
      </c>
      <c r="E1305" t="s">
        <v>3541</v>
      </c>
      <c r="F1305" t="s">
        <v>3541</v>
      </c>
      <c r="G1305" t="s">
        <v>639</v>
      </c>
      <c r="H1305" t="s">
        <v>684</v>
      </c>
      <c r="I1305" t="s">
        <v>2732</v>
      </c>
      <c r="J1305" t="s">
        <v>694</v>
      </c>
      <c r="K1305" t="s">
        <v>53</v>
      </c>
      <c r="L1305" s="4">
        <v>2</v>
      </c>
      <c r="M1305" s="4">
        <v>46022</v>
      </c>
      <c r="N1305">
        <v>0.30000001192092896</v>
      </c>
      <c r="AC1305">
        <v>12.1</v>
      </c>
      <c r="AE1305">
        <v>1</v>
      </c>
    </row>
    <row r="1306" spans="1:31" x14ac:dyDescent="0.2">
      <c r="A1306" s="9">
        <v>2008192</v>
      </c>
      <c r="B1306">
        <v>4286</v>
      </c>
      <c r="C1306" t="s">
        <v>3542</v>
      </c>
      <c r="D1306" t="s">
        <v>3534</v>
      </c>
      <c r="E1306" t="s">
        <v>3543</v>
      </c>
      <c r="F1306" t="s">
        <v>3543</v>
      </c>
      <c r="G1306" t="s">
        <v>639</v>
      </c>
      <c r="H1306" t="s">
        <v>684</v>
      </c>
      <c r="I1306" t="s">
        <v>2732</v>
      </c>
      <c r="J1306" t="s">
        <v>694</v>
      </c>
      <c r="K1306" t="s">
        <v>53</v>
      </c>
      <c r="L1306" s="4">
        <v>2</v>
      </c>
      <c r="M1306" s="4">
        <v>46022</v>
      </c>
      <c r="N1306">
        <v>0.69999998807907104</v>
      </c>
      <c r="AC1306">
        <v>14.9</v>
      </c>
      <c r="AE1306">
        <v>1</v>
      </c>
    </row>
    <row r="1307" spans="1:31" x14ac:dyDescent="0.2">
      <c r="A1307" s="9">
        <v>2008252</v>
      </c>
      <c r="B1307">
        <v>4306</v>
      </c>
      <c r="C1307" t="s">
        <v>3544</v>
      </c>
      <c r="D1307" t="s">
        <v>3545</v>
      </c>
      <c r="E1307" t="s">
        <v>3546</v>
      </c>
      <c r="F1307" t="s">
        <v>3546</v>
      </c>
      <c r="G1307" t="s">
        <v>639</v>
      </c>
      <c r="H1307" t="s">
        <v>684</v>
      </c>
      <c r="I1307" t="s">
        <v>2732</v>
      </c>
      <c r="J1307" t="s">
        <v>694</v>
      </c>
      <c r="K1307" t="s">
        <v>53</v>
      </c>
      <c r="L1307" s="4">
        <v>2</v>
      </c>
      <c r="M1307" s="4">
        <v>46022</v>
      </c>
      <c r="N1307">
        <v>0.30000001192092896</v>
      </c>
      <c r="AC1307">
        <v>11</v>
      </c>
      <c r="AE1307">
        <v>1</v>
      </c>
    </row>
    <row r="1308" spans="1:31" x14ac:dyDescent="0.2">
      <c r="A1308" s="9">
        <v>2007305</v>
      </c>
      <c r="B1308">
        <v>3926</v>
      </c>
      <c r="C1308" t="s">
        <v>3547</v>
      </c>
      <c r="D1308" t="s">
        <v>3548</v>
      </c>
      <c r="E1308" t="s">
        <v>3549</v>
      </c>
      <c r="F1308" t="s">
        <v>3549</v>
      </c>
      <c r="G1308" t="s">
        <v>639</v>
      </c>
      <c r="H1308" t="s">
        <v>684</v>
      </c>
      <c r="I1308" t="s">
        <v>2732</v>
      </c>
      <c r="J1308" t="s">
        <v>694</v>
      </c>
      <c r="K1308" t="s">
        <v>53</v>
      </c>
      <c r="L1308" s="4">
        <v>2</v>
      </c>
      <c r="M1308" s="4">
        <v>46022</v>
      </c>
      <c r="N1308">
        <v>0.30000001192092896</v>
      </c>
      <c r="AC1308">
        <v>13.1</v>
      </c>
      <c r="AE1308">
        <v>1</v>
      </c>
    </row>
    <row r="1309" spans="1:31" x14ac:dyDescent="0.2">
      <c r="A1309" s="9">
        <v>2009048</v>
      </c>
      <c r="B1309">
        <v>4616</v>
      </c>
      <c r="C1309" t="s">
        <v>3550</v>
      </c>
      <c r="D1309" t="s">
        <v>3551</v>
      </c>
      <c r="E1309" t="s">
        <v>3552</v>
      </c>
      <c r="F1309" t="s">
        <v>3552</v>
      </c>
      <c r="G1309" t="s">
        <v>639</v>
      </c>
      <c r="H1309" t="s">
        <v>684</v>
      </c>
      <c r="I1309" t="s">
        <v>2732</v>
      </c>
      <c r="J1309" t="s">
        <v>694</v>
      </c>
      <c r="K1309" t="s">
        <v>53</v>
      </c>
      <c r="L1309" s="4">
        <v>2</v>
      </c>
      <c r="M1309" s="4">
        <v>46022</v>
      </c>
      <c r="N1309">
        <v>0.30000001192092896</v>
      </c>
      <c r="AC1309">
        <v>13.1</v>
      </c>
      <c r="AE1309">
        <v>1</v>
      </c>
    </row>
    <row r="1310" spans="1:31" x14ac:dyDescent="0.2">
      <c r="A1310" s="9">
        <v>2002627</v>
      </c>
      <c r="B1310">
        <v>3182</v>
      </c>
      <c r="C1310" t="s">
        <v>3553</v>
      </c>
      <c r="D1310" t="s">
        <v>3554</v>
      </c>
      <c r="E1310" t="s">
        <v>1702</v>
      </c>
      <c r="F1310" t="s">
        <v>1702</v>
      </c>
      <c r="G1310" t="s">
        <v>639</v>
      </c>
      <c r="H1310" t="s">
        <v>684</v>
      </c>
      <c r="I1310" t="s">
        <v>2732</v>
      </c>
      <c r="J1310" t="s">
        <v>694</v>
      </c>
      <c r="K1310" t="s">
        <v>53</v>
      </c>
      <c r="L1310" s="4">
        <v>39854</v>
      </c>
      <c r="M1310" s="4">
        <v>46022</v>
      </c>
      <c r="N1310">
        <v>1</v>
      </c>
      <c r="O1310">
        <v>0.25</v>
      </c>
      <c r="P1310">
        <v>0.40000000596046448</v>
      </c>
      <c r="AC1310">
        <v>50</v>
      </c>
      <c r="AE1310">
        <v>1</v>
      </c>
    </row>
    <row r="1311" spans="1:31" x14ac:dyDescent="0.2">
      <c r="A1311" s="9">
        <v>2010267</v>
      </c>
      <c r="B1311">
        <v>5155</v>
      </c>
      <c r="C1311" t="s">
        <v>3555</v>
      </c>
      <c r="D1311" t="s">
        <v>3556</v>
      </c>
      <c r="E1311" t="s">
        <v>3338</v>
      </c>
      <c r="F1311" t="s">
        <v>3338</v>
      </c>
      <c r="G1311" t="s">
        <v>639</v>
      </c>
      <c r="H1311" t="s">
        <v>684</v>
      </c>
      <c r="I1311" t="s">
        <v>2732</v>
      </c>
      <c r="J1311" t="s">
        <v>694</v>
      </c>
      <c r="K1311" t="s">
        <v>53</v>
      </c>
      <c r="L1311" s="4">
        <v>2</v>
      </c>
      <c r="M1311" s="4">
        <v>46022</v>
      </c>
      <c r="N1311">
        <v>0.30000001192092896</v>
      </c>
      <c r="AC1311">
        <v>13.1</v>
      </c>
      <c r="AE1311">
        <v>1</v>
      </c>
    </row>
    <row r="1312" spans="1:31" x14ac:dyDescent="0.2">
      <c r="A1312" s="9">
        <v>2010273</v>
      </c>
      <c r="B1312">
        <v>5175</v>
      </c>
      <c r="C1312" t="s">
        <v>3557</v>
      </c>
      <c r="D1312" t="s">
        <v>3558</v>
      </c>
      <c r="E1312" t="s">
        <v>3338</v>
      </c>
      <c r="F1312" t="s">
        <v>3338</v>
      </c>
      <c r="G1312" t="s">
        <v>639</v>
      </c>
      <c r="H1312" t="s">
        <v>639</v>
      </c>
      <c r="I1312" t="s">
        <v>2732</v>
      </c>
      <c r="J1312" t="s">
        <v>729</v>
      </c>
      <c r="K1312" t="s">
        <v>54</v>
      </c>
      <c r="L1312" s="4">
        <v>2</v>
      </c>
      <c r="M1312" s="4">
        <v>46022</v>
      </c>
      <c r="AC1312">
        <v>5</v>
      </c>
      <c r="AE1312">
        <v>1</v>
      </c>
    </row>
    <row r="1313" spans="1:31" x14ac:dyDescent="0.2">
      <c r="A1313" s="9">
        <v>2000971</v>
      </c>
      <c r="B1313">
        <v>2459</v>
      </c>
      <c r="C1313" t="s">
        <v>3559</v>
      </c>
      <c r="D1313" t="s">
        <v>3560</v>
      </c>
      <c r="E1313" t="s">
        <v>3346</v>
      </c>
      <c r="F1313" t="s">
        <v>3346</v>
      </c>
      <c r="G1313" t="s">
        <v>639</v>
      </c>
      <c r="H1313" t="s">
        <v>639</v>
      </c>
      <c r="I1313" t="s">
        <v>2732</v>
      </c>
      <c r="J1313" t="s">
        <v>729</v>
      </c>
      <c r="K1313" t="s">
        <v>54</v>
      </c>
      <c r="L1313" s="4">
        <v>39993</v>
      </c>
      <c r="M1313" s="4">
        <v>46022</v>
      </c>
      <c r="N1313">
        <v>0</v>
      </c>
      <c r="O1313">
        <v>0</v>
      </c>
      <c r="P1313">
        <v>0</v>
      </c>
      <c r="Q1313">
        <v>0</v>
      </c>
      <c r="R1313">
        <v>0</v>
      </c>
      <c r="T1313">
        <v>0</v>
      </c>
      <c r="AC1313">
        <v>50</v>
      </c>
      <c r="AE1313">
        <v>1</v>
      </c>
    </row>
    <row r="1314" spans="1:31" x14ac:dyDescent="0.2">
      <c r="A1314" s="9">
        <v>2001030</v>
      </c>
      <c r="B1314">
        <v>2394</v>
      </c>
      <c r="C1314" t="s">
        <v>3561</v>
      </c>
      <c r="D1314" t="s">
        <v>3562</v>
      </c>
      <c r="E1314" t="s">
        <v>1641</v>
      </c>
      <c r="F1314" t="s">
        <v>1641</v>
      </c>
      <c r="G1314" t="s">
        <v>639</v>
      </c>
      <c r="H1314" t="s">
        <v>639</v>
      </c>
      <c r="I1314" t="s">
        <v>2732</v>
      </c>
      <c r="J1314" t="s">
        <v>729</v>
      </c>
      <c r="K1314" t="s">
        <v>54</v>
      </c>
      <c r="L1314" s="4">
        <v>40036</v>
      </c>
      <c r="M1314" s="4">
        <v>46022</v>
      </c>
      <c r="N1314">
        <v>0</v>
      </c>
      <c r="O1314">
        <v>0</v>
      </c>
      <c r="P1314">
        <v>0</v>
      </c>
      <c r="Q1314">
        <v>0</v>
      </c>
      <c r="R1314">
        <v>0</v>
      </c>
      <c r="T1314">
        <v>0</v>
      </c>
      <c r="AC1314">
        <v>70</v>
      </c>
      <c r="AE1314">
        <v>1</v>
      </c>
    </row>
    <row r="1315" spans="1:31" x14ac:dyDescent="0.2">
      <c r="A1315" s="9">
        <v>2009936</v>
      </c>
      <c r="B1315">
        <v>5182</v>
      </c>
      <c r="C1315" t="s">
        <v>3563</v>
      </c>
      <c r="D1315" t="s">
        <v>3564</v>
      </c>
      <c r="E1315" t="s">
        <v>1007</v>
      </c>
      <c r="F1315" t="s">
        <v>1007</v>
      </c>
      <c r="G1315" t="s">
        <v>639</v>
      </c>
      <c r="H1315" t="s">
        <v>639</v>
      </c>
      <c r="I1315" t="s">
        <v>2732</v>
      </c>
      <c r="J1315" t="s">
        <v>729</v>
      </c>
      <c r="K1315" t="s">
        <v>54</v>
      </c>
      <c r="L1315" s="4">
        <v>2</v>
      </c>
      <c r="M1315" s="4">
        <v>46022</v>
      </c>
      <c r="AE1315">
        <v>1.1000000000000001</v>
      </c>
    </row>
    <row r="1316" spans="1:31" x14ac:dyDescent="0.2">
      <c r="A1316" s="9">
        <v>2009938</v>
      </c>
      <c r="B1316">
        <v>5164</v>
      </c>
      <c r="C1316" t="s">
        <v>3565</v>
      </c>
      <c r="D1316" t="s">
        <v>3566</v>
      </c>
      <c r="E1316" t="s">
        <v>1007</v>
      </c>
      <c r="F1316" t="s">
        <v>1007</v>
      </c>
      <c r="G1316" t="s">
        <v>639</v>
      </c>
      <c r="H1316" t="s">
        <v>639</v>
      </c>
      <c r="I1316" t="s">
        <v>2732</v>
      </c>
      <c r="J1316" t="s">
        <v>729</v>
      </c>
      <c r="K1316" t="s">
        <v>54</v>
      </c>
      <c r="L1316" s="4">
        <v>2</v>
      </c>
      <c r="M1316" s="4">
        <v>46022</v>
      </c>
      <c r="AE1316">
        <v>1.1000000000000001</v>
      </c>
    </row>
    <row r="1317" spans="1:31" x14ac:dyDescent="0.2">
      <c r="A1317" s="9">
        <v>2010170</v>
      </c>
      <c r="B1317">
        <v>5180</v>
      </c>
      <c r="C1317" t="s">
        <v>3567</v>
      </c>
      <c r="D1317" t="s">
        <v>3568</v>
      </c>
      <c r="E1317" t="s">
        <v>3569</v>
      </c>
      <c r="F1317" t="s">
        <v>3570</v>
      </c>
      <c r="G1317" t="s">
        <v>639</v>
      </c>
      <c r="H1317" t="s">
        <v>639</v>
      </c>
      <c r="I1317" t="s">
        <v>2732</v>
      </c>
      <c r="J1317" t="s">
        <v>729</v>
      </c>
      <c r="K1317" t="s">
        <v>54</v>
      </c>
      <c r="L1317" s="4">
        <v>2</v>
      </c>
      <c r="M1317" s="4">
        <v>46022</v>
      </c>
      <c r="AE1317">
        <v>1.1000000000000001</v>
      </c>
    </row>
    <row r="1318" spans="1:31" x14ac:dyDescent="0.2">
      <c r="A1318" s="9">
        <v>2000879</v>
      </c>
      <c r="B1318">
        <v>594</v>
      </c>
      <c r="C1318" t="s">
        <v>3571</v>
      </c>
      <c r="D1318" t="s">
        <v>3572</v>
      </c>
      <c r="E1318" t="s">
        <v>2775</v>
      </c>
      <c r="F1318" t="s">
        <v>2775</v>
      </c>
      <c r="G1318" t="s">
        <v>639</v>
      </c>
      <c r="H1318" t="s">
        <v>639</v>
      </c>
      <c r="I1318" t="s">
        <v>2732</v>
      </c>
      <c r="J1318" t="s">
        <v>647</v>
      </c>
      <c r="K1318" t="s">
        <v>54</v>
      </c>
      <c r="L1318" s="4">
        <v>40036</v>
      </c>
      <c r="M1318" s="4">
        <v>46022</v>
      </c>
      <c r="R1318">
        <v>16</v>
      </c>
      <c r="AA1318">
        <v>1</v>
      </c>
      <c r="AE1318">
        <v>1.4</v>
      </c>
    </row>
    <row r="1319" spans="1:31" x14ac:dyDescent="0.2">
      <c r="A1319" s="9">
        <v>2008955</v>
      </c>
      <c r="B1319">
        <v>4551</v>
      </c>
      <c r="C1319" t="s">
        <v>3573</v>
      </c>
      <c r="D1319" t="s">
        <v>3574</v>
      </c>
      <c r="E1319" t="s">
        <v>3575</v>
      </c>
      <c r="F1319" t="s">
        <v>3575</v>
      </c>
      <c r="G1319" t="s">
        <v>639</v>
      </c>
      <c r="H1319" t="s">
        <v>684</v>
      </c>
      <c r="I1319" t="s">
        <v>2732</v>
      </c>
      <c r="J1319" t="s">
        <v>694</v>
      </c>
      <c r="K1319" t="s">
        <v>53</v>
      </c>
      <c r="L1319" s="4">
        <v>2</v>
      </c>
      <c r="M1319" s="4">
        <v>46022</v>
      </c>
      <c r="N1319">
        <v>1.1000000238418579</v>
      </c>
      <c r="AC1319">
        <v>19.399999999999999</v>
      </c>
      <c r="AE1319">
        <v>1</v>
      </c>
    </row>
    <row r="1320" spans="1:31" x14ac:dyDescent="0.2">
      <c r="A1320" s="9">
        <v>2008914</v>
      </c>
      <c r="B1320">
        <v>4549</v>
      </c>
      <c r="C1320" t="s">
        <v>3576</v>
      </c>
      <c r="D1320" t="s">
        <v>3577</v>
      </c>
      <c r="E1320" t="s">
        <v>3449</v>
      </c>
      <c r="F1320" t="s">
        <v>3449</v>
      </c>
      <c r="G1320" t="s">
        <v>639</v>
      </c>
      <c r="H1320" t="s">
        <v>639</v>
      </c>
      <c r="I1320" t="s">
        <v>2732</v>
      </c>
      <c r="J1320" t="s">
        <v>729</v>
      </c>
      <c r="K1320" t="s">
        <v>53</v>
      </c>
      <c r="L1320" s="4">
        <v>2</v>
      </c>
      <c r="M1320" s="4">
        <v>46022</v>
      </c>
      <c r="AE1320">
        <v>1</v>
      </c>
    </row>
    <row r="1321" spans="1:31" x14ac:dyDescent="0.2">
      <c r="A1321" s="9">
        <v>2008797</v>
      </c>
      <c r="B1321">
        <v>4521</v>
      </c>
      <c r="C1321" t="s">
        <v>3581</v>
      </c>
      <c r="D1321" t="s">
        <v>3579</v>
      </c>
      <c r="E1321" t="s">
        <v>3449</v>
      </c>
      <c r="F1321" t="s">
        <v>3449</v>
      </c>
      <c r="G1321" t="s">
        <v>639</v>
      </c>
      <c r="H1321" t="s">
        <v>639</v>
      </c>
      <c r="I1321" t="s">
        <v>2732</v>
      </c>
      <c r="J1321" t="s">
        <v>729</v>
      </c>
      <c r="K1321" t="s">
        <v>54</v>
      </c>
      <c r="L1321" s="4">
        <v>2</v>
      </c>
      <c r="M1321" s="4">
        <v>46022</v>
      </c>
      <c r="AE1321">
        <v>1.1000000000000001</v>
      </c>
    </row>
    <row r="1322" spans="1:31" x14ac:dyDescent="0.2">
      <c r="A1322" s="9">
        <v>2006986</v>
      </c>
      <c r="B1322">
        <v>3846</v>
      </c>
      <c r="C1322" t="s">
        <v>3578</v>
      </c>
      <c r="D1322" t="s">
        <v>3579</v>
      </c>
      <c r="E1322" t="s">
        <v>3580</v>
      </c>
      <c r="F1322" t="s">
        <v>3580</v>
      </c>
      <c r="G1322" t="s">
        <v>639</v>
      </c>
      <c r="H1322" t="s">
        <v>639</v>
      </c>
      <c r="I1322" t="s">
        <v>2732</v>
      </c>
      <c r="J1322" t="s">
        <v>729</v>
      </c>
      <c r="K1322" t="s">
        <v>54</v>
      </c>
      <c r="L1322" s="4">
        <v>2</v>
      </c>
      <c r="M1322" s="4">
        <v>46022</v>
      </c>
      <c r="AE1322">
        <v>1.1000000000000001</v>
      </c>
    </row>
    <row r="1323" spans="1:31" x14ac:dyDescent="0.2">
      <c r="A1323" s="9">
        <v>2002523</v>
      </c>
      <c r="B1323">
        <v>3124</v>
      </c>
      <c r="C1323" t="s">
        <v>3582</v>
      </c>
      <c r="D1323" t="s">
        <v>3583</v>
      </c>
      <c r="E1323" t="s">
        <v>3580</v>
      </c>
      <c r="F1323" t="s">
        <v>3580</v>
      </c>
      <c r="G1323" t="s">
        <v>639</v>
      </c>
      <c r="H1323" t="s">
        <v>639</v>
      </c>
      <c r="I1323" t="s">
        <v>2732</v>
      </c>
      <c r="J1323" t="s">
        <v>729</v>
      </c>
      <c r="K1323" t="s">
        <v>54</v>
      </c>
      <c r="L1323" s="4">
        <v>39798</v>
      </c>
      <c r="M1323" s="4">
        <v>46022</v>
      </c>
      <c r="AC1323">
        <v>55</v>
      </c>
      <c r="AE1323">
        <v>1</v>
      </c>
    </row>
    <row r="1324" spans="1:31" x14ac:dyDescent="0.2">
      <c r="A1324" s="9">
        <v>2008798</v>
      </c>
      <c r="B1324">
        <v>4510</v>
      </c>
      <c r="C1324" t="s">
        <v>3584</v>
      </c>
      <c r="D1324" t="s">
        <v>3585</v>
      </c>
      <c r="E1324" t="s">
        <v>3449</v>
      </c>
      <c r="F1324" t="s">
        <v>3449</v>
      </c>
      <c r="G1324" t="s">
        <v>639</v>
      </c>
      <c r="H1324" t="s">
        <v>639</v>
      </c>
      <c r="I1324" t="s">
        <v>2732</v>
      </c>
      <c r="J1324" t="s">
        <v>729</v>
      </c>
      <c r="K1324" t="s">
        <v>54</v>
      </c>
      <c r="L1324" s="4">
        <v>2</v>
      </c>
      <c r="M1324" s="4">
        <v>46022</v>
      </c>
      <c r="AE1324">
        <v>1.1000000000000001</v>
      </c>
    </row>
    <row r="1325" spans="1:31" x14ac:dyDescent="0.2">
      <c r="A1325" s="9">
        <v>2008912</v>
      </c>
      <c r="B1325">
        <v>4548</v>
      </c>
      <c r="C1325" t="s">
        <v>3586</v>
      </c>
      <c r="D1325" t="s">
        <v>3587</v>
      </c>
      <c r="E1325" t="s">
        <v>3449</v>
      </c>
      <c r="F1325" t="s">
        <v>3449</v>
      </c>
      <c r="G1325" t="s">
        <v>639</v>
      </c>
      <c r="H1325" t="s">
        <v>639</v>
      </c>
      <c r="I1325" t="s">
        <v>2732</v>
      </c>
      <c r="J1325" t="s">
        <v>729</v>
      </c>
      <c r="K1325" t="s">
        <v>54</v>
      </c>
      <c r="L1325" s="4">
        <v>2</v>
      </c>
      <c r="M1325" s="4">
        <v>46022</v>
      </c>
      <c r="AE1325">
        <v>1.1000000000000001</v>
      </c>
    </row>
    <row r="1326" spans="1:31" x14ac:dyDescent="0.2">
      <c r="A1326" s="9">
        <v>2008799</v>
      </c>
      <c r="B1326">
        <v>4509</v>
      </c>
      <c r="C1326" t="s">
        <v>3588</v>
      </c>
      <c r="D1326" t="s">
        <v>3589</v>
      </c>
      <c r="E1326" t="s">
        <v>3449</v>
      </c>
      <c r="F1326" t="s">
        <v>3449</v>
      </c>
      <c r="G1326" t="s">
        <v>639</v>
      </c>
      <c r="H1326" t="s">
        <v>639</v>
      </c>
      <c r="I1326" t="s">
        <v>2732</v>
      </c>
      <c r="J1326" t="s">
        <v>729</v>
      </c>
      <c r="K1326" t="s">
        <v>54</v>
      </c>
      <c r="L1326" s="4">
        <v>2</v>
      </c>
      <c r="M1326" s="4">
        <v>46022</v>
      </c>
      <c r="AE1326">
        <v>1.1000000000000001</v>
      </c>
    </row>
    <row r="1327" spans="1:31" x14ac:dyDescent="0.2">
      <c r="A1327" s="9">
        <v>2010333</v>
      </c>
      <c r="B1327">
        <v>5178</v>
      </c>
      <c r="C1327" t="s">
        <v>3590</v>
      </c>
      <c r="D1327" t="s">
        <v>2850</v>
      </c>
      <c r="E1327" t="s">
        <v>3591</v>
      </c>
      <c r="F1327" t="s">
        <v>3591</v>
      </c>
      <c r="G1327" t="s">
        <v>639</v>
      </c>
      <c r="H1327" t="s">
        <v>684</v>
      </c>
      <c r="I1327" t="s">
        <v>2732</v>
      </c>
      <c r="J1327" t="s">
        <v>686</v>
      </c>
      <c r="K1327" t="s">
        <v>53</v>
      </c>
      <c r="L1327" s="4">
        <v>2</v>
      </c>
      <c r="M1327" s="4">
        <v>46022</v>
      </c>
      <c r="N1327">
        <v>5.000000074505806E-2</v>
      </c>
      <c r="P1327">
        <v>9.9999997764825821E-3</v>
      </c>
      <c r="AC1327">
        <v>2</v>
      </c>
      <c r="AE1327">
        <v>1</v>
      </c>
    </row>
    <row r="1328" spans="1:31" x14ac:dyDescent="0.2">
      <c r="A1328" s="9">
        <v>2010551</v>
      </c>
      <c r="B1328">
        <v>5266</v>
      </c>
      <c r="C1328" t="s">
        <v>3592</v>
      </c>
      <c r="D1328" t="s">
        <v>3593</v>
      </c>
      <c r="E1328" t="s">
        <v>3594</v>
      </c>
      <c r="F1328" t="s">
        <v>3594</v>
      </c>
      <c r="G1328" t="s">
        <v>639</v>
      </c>
      <c r="H1328" t="s">
        <v>684</v>
      </c>
      <c r="I1328" t="s">
        <v>2732</v>
      </c>
      <c r="J1328" t="s">
        <v>694</v>
      </c>
      <c r="K1328" t="s">
        <v>54</v>
      </c>
      <c r="L1328" s="4">
        <v>2</v>
      </c>
      <c r="M1328" s="4">
        <v>46022</v>
      </c>
      <c r="N1328">
        <v>2.9999999329447746E-2</v>
      </c>
      <c r="P1328">
        <v>0.10000000149011612</v>
      </c>
      <c r="AC1328">
        <v>2</v>
      </c>
      <c r="AE1328">
        <v>1.0189999999999999</v>
      </c>
    </row>
    <row r="1329" spans="1:31" x14ac:dyDescent="0.2">
      <c r="A1329" s="9">
        <v>2010353</v>
      </c>
      <c r="B1329">
        <v>5217</v>
      </c>
      <c r="C1329" t="s">
        <v>3595</v>
      </c>
      <c r="D1329" t="s">
        <v>3596</v>
      </c>
      <c r="E1329" t="s">
        <v>3597</v>
      </c>
      <c r="F1329" t="s">
        <v>3597</v>
      </c>
      <c r="G1329" t="s">
        <v>639</v>
      </c>
      <c r="H1329" t="s">
        <v>684</v>
      </c>
      <c r="I1329" t="s">
        <v>2732</v>
      </c>
      <c r="J1329" t="s">
        <v>694</v>
      </c>
      <c r="K1329" t="s">
        <v>54</v>
      </c>
      <c r="L1329" s="4">
        <v>2</v>
      </c>
      <c r="M1329" s="4">
        <v>46022</v>
      </c>
      <c r="N1329">
        <v>0.10000000149011612</v>
      </c>
      <c r="P1329">
        <v>0.10000000149011612</v>
      </c>
      <c r="AC1329">
        <v>3.5</v>
      </c>
      <c r="AE1329">
        <v>1</v>
      </c>
    </row>
    <row r="1330" spans="1:31" x14ac:dyDescent="0.2">
      <c r="A1330" s="9">
        <v>2010251</v>
      </c>
      <c r="B1330">
        <v>5169</v>
      </c>
      <c r="C1330" t="s">
        <v>3598</v>
      </c>
      <c r="D1330" t="s">
        <v>3599</v>
      </c>
      <c r="E1330" t="s">
        <v>2096</v>
      </c>
      <c r="F1330" t="s">
        <v>2644</v>
      </c>
      <c r="G1330" t="s">
        <v>639</v>
      </c>
      <c r="H1330" t="s">
        <v>639</v>
      </c>
      <c r="I1330" t="s">
        <v>2732</v>
      </c>
      <c r="J1330" t="s">
        <v>729</v>
      </c>
      <c r="K1330" t="s">
        <v>54</v>
      </c>
      <c r="L1330" s="4">
        <v>2</v>
      </c>
      <c r="M1330" s="4">
        <v>46022</v>
      </c>
      <c r="AE1330">
        <v>1.1000000000000001</v>
      </c>
    </row>
    <row r="1331" spans="1:31" x14ac:dyDescent="0.2">
      <c r="A1331" s="9">
        <v>2010212</v>
      </c>
      <c r="B1331">
        <v>5163</v>
      </c>
      <c r="C1331" t="s">
        <v>3600</v>
      </c>
      <c r="D1331" t="s">
        <v>3601</v>
      </c>
      <c r="E1331" t="s">
        <v>1331</v>
      </c>
      <c r="F1331" t="s">
        <v>1331</v>
      </c>
      <c r="G1331" t="s">
        <v>639</v>
      </c>
      <c r="H1331" t="s">
        <v>639</v>
      </c>
      <c r="I1331" t="s">
        <v>2732</v>
      </c>
      <c r="J1331" t="s">
        <v>729</v>
      </c>
      <c r="K1331" t="s">
        <v>54</v>
      </c>
      <c r="L1331" s="4">
        <v>2</v>
      </c>
      <c r="M1331" s="4">
        <v>46022</v>
      </c>
      <c r="AC1331">
        <v>55</v>
      </c>
      <c r="AE1331">
        <v>1</v>
      </c>
    </row>
    <row r="1332" spans="1:31" x14ac:dyDescent="0.2">
      <c r="A1332" s="9">
        <v>2010211</v>
      </c>
      <c r="B1332">
        <v>5162</v>
      </c>
      <c r="C1332" t="s">
        <v>3602</v>
      </c>
      <c r="D1332" t="s">
        <v>3603</v>
      </c>
      <c r="E1332" t="s">
        <v>1331</v>
      </c>
      <c r="F1332" t="s">
        <v>1331</v>
      </c>
      <c r="G1332" t="s">
        <v>639</v>
      </c>
      <c r="H1332" t="s">
        <v>639</v>
      </c>
      <c r="I1332" t="s">
        <v>2732</v>
      </c>
      <c r="J1332" t="s">
        <v>729</v>
      </c>
      <c r="K1332" t="s">
        <v>54</v>
      </c>
      <c r="L1332" s="4">
        <v>2</v>
      </c>
      <c r="M1332" s="4">
        <v>46022</v>
      </c>
      <c r="AC1332">
        <v>55</v>
      </c>
      <c r="AE1332">
        <v>1</v>
      </c>
    </row>
    <row r="1333" spans="1:31" x14ac:dyDescent="0.2">
      <c r="A1333" s="9">
        <v>2008727</v>
      </c>
      <c r="B1333">
        <v>4455</v>
      </c>
      <c r="C1333" t="s">
        <v>3604</v>
      </c>
      <c r="D1333" t="s">
        <v>3605</v>
      </c>
      <c r="E1333" t="s">
        <v>1469</v>
      </c>
      <c r="F1333" t="s">
        <v>1469</v>
      </c>
      <c r="G1333" t="s">
        <v>639</v>
      </c>
      <c r="H1333" t="s">
        <v>639</v>
      </c>
      <c r="I1333" t="s">
        <v>2732</v>
      </c>
      <c r="J1333" t="s">
        <v>729</v>
      </c>
      <c r="K1333" t="s">
        <v>54</v>
      </c>
      <c r="L1333" s="4">
        <v>2</v>
      </c>
      <c r="M1333" s="4">
        <v>46022</v>
      </c>
      <c r="AA1333">
        <v>6</v>
      </c>
      <c r="AE1333">
        <v>1.2</v>
      </c>
    </row>
    <row r="1334" spans="1:31" x14ac:dyDescent="0.2">
      <c r="A1334" s="9">
        <v>2007056</v>
      </c>
      <c r="B1334">
        <v>3863</v>
      </c>
      <c r="C1334" t="s">
        <v>3606</v>
      </c>
      <c r="D1334" t="s">
        <v>3607</v>
      </c>
      <c r="E1334" t="s">
        <v>3608</v>
      </c>
      <c r="F1334" t="s">
        <v>3608</v>
      </c>
      <c r="G1334" t="s">
        <v>639</v>
      </c>
      <c r="H1334" t="s">
        <v>639</v>
      </c>
      <c r="I1334" t="s">
        <v>2732</v>
      </c>
      <c r="J1334" t="s">
        <v>729</v>
      </c>
      <c r="K1334" t="s">
        <v>54</v>
      </c>
      <c r="L1334" s="4">
        <v>2</v>
      </c>
      <c r="M1334" s="4">
        <v>46022</v>
      </c>
      <c r="N1334">
        <v>2.500000037252903E-2</v>
      </c>
      <c r="O1334">
        <v>1.0999999940395355E-2</v>
      </c>
      <c r="P1334">
        <v>2.6000000536441803E-2</v>
      </c>
      <c r="AE1334">
        <v>1.1000000000000001</v>
      </c>
    </row>
    <row r="1335" spans="1:31" x14ac:dyDescent="0.2">
      <c r="A1335" s="9">
        <v>2004347</v>
      </c>
      <c r="B1335">
        <v>3180</v>
      </c>
      <c r="C1335" t="s">
        <v>3609</v>
      </c>
      <c r="D1335" t="s">
        <v>3607</v>
      </c>
      <c r="E1335" t="s">
        <v>1331</v>
      </c>
      <c r="F1335" t="s">
        <v>1331</v>
      </c>
      <c r="G1335" t="s">
        <v>639</v>
      </c>
      <c r="H1335" t="s">
        <v>639</v>
      </c>
      <c r="I1335" t="s">
        <v>2732</v>
      </c>
      <c r="J1335" t="s">
        <v>729</v>
      </c>
      <c r="K1335" t="s">
        <v>54</v>
      </c>
      <c r="L1335" s="4">
        <v>39875</v>
      </c>
      <c r="M1335" s="4">
        <v>46022</v>
      </c>
      <c r="N1335">
        <v>0.10000000149011612</v>
      </c>
      <c r="O1335">
        <v>3.9999999105930328E-2</v>
      </c>
      <c r="P1335">
        <v>7.9999998211860657E-2</v>
      </c>
      <c r="AE1335">
        <v>1.1000000000000001</v>
      </c>
    </row>
    <row r="1336" spans="1:31" x14ac:dyDescent="0.2">
      <c r="A1336" s="9">
        <v>2007057</v>
      </c>
      <c r="B1336">
        <v>3864</v>
      </c>
      <c r="C1336" t="s">
        <v>3610</v>
      </c>
      <c r="D1336" t="s">
        <v>3611</v>
      </c>
      <c r="E1336" t="s">
        <v>3608</v>
      </c>
      <c r="F1336" t="s">
        <v>3608</v>
      </c>
      <c r="G1336" t="s">
        <v>639</v>
      </c>
      <c r="H1336" t="s">
        <v>639</v>
      </c>
      <c r="I1336" t="s">
        <v>2732</v>
      </c>
      <c r="J1336" t="s">
        <v>729</v>
      </c>
      <c r="K1336" t="s">
        <v>54</v>
      </c>
      <c r="L1336" s="4">
        <v>2</v>
      </c>
      <c r="M1336" s="4">
        <v>46022</v>
      </c>
      <c r="N1336">
        <v>3.7999998778104782E-2</v>
      </c>
      <c r="O1336">
        <v>1.6000000759959221E-2</v>
      </c>
      <c r="P1336">
        <v>3.7999998778104782E-2</v>
      </c>
      <c r="AE1336">
        <v>1.1000000000000001</v>
      </c>
    </row>
    <row r="1337" spans="1:31" x14ac:dyDescent="0.2">
      <c r="A1337" s="9">
        <v>2001007</v>
      </c>
      <c r="B1337">
        <v>1257</v>
      </c>
      <c r="C1337" t="s">
        <v>3612</v>
      </c>
      <c r="D1337" t="s">
        <v>3613</v>
      </c>
      <c r="E1337" t="s">
        <v>3462</v>
      </c>
      <c r="F1337" t="s">
        <v>3463</v>
      </c>
      <c r="G1337" t="s">
        <v>639</v>
      </c>
      <c r="H1337" t="s">
        <v>639</v>
      </c>
      <c r="I1337" t="s">
        <v>2732</v>
      </c>
      <c r="J1337" t="s">
        <v>729</v>
      </c>
      <c r="K1337" t="s">
        <v>54</v>
      </c>
      <c r="L1337" s="4">
        <v>40008</v>
      </c>
      <c r="M1337" s="4">
        <v>46022</v>
      </c>
      <c r="AC1337">
        <v>90</v>
      </c>
      <c r="AE1337">
        <v>1</v>
      </c>
    </row>
    <row r="1338" spans="1:31" x14ac:dyDescent="0.2">
      <c r="A1338" s="9">
        <v>2002882</v>
      </c>
      <c r="B1338">
        <v>3246</v>
      </c>
      <c r="C1338" t="s">
        <v>3614</v>
      </c>
      <c r="D1338" t="s">
        <v>3615</v>
      </c>
      <c r="E1338" t="s">
        <v>1540</v>
      </c>
      <c r="F1338" t="s">
        <v>1540</v>
      </c>
      <c r="G1338" t="s">
        <v>639</v>
      </c>
      <c r="H1338" t="s">
        <v>639</v>
      </c>
      <c r="I1338" t="s">
        <v>2732</v>
      </c>
      <c r="J1338" t="s">
        <v>641</v>
      </c>
      <c r="K1338" t="s">
        <v>53</v>
      </c>
      <c r="L1338" s="4">
        <v>39980</v>
      </c>
      <c r="M1338" s="4">
        <v>46022</v>
      </c>
      <c r="N1338">
        <v>25</v>
      </c>
      <c r="T1338">
        <v>12</v>
      </c>
      <c r="AE1338">
        <v>1</v>
      </c>
    </row>
    <row r="1339" spans="1:31" x14ac:dyDescent="0.2">
      <c r="A1339" s="9">
        <v>2008731</v>
      </c>
      <c r="B1339">
        <v>4470</v>
      </c>
      <c r="C1339" t="s">
        <v>3616</v>
      </c>
      <c r="D1339" t="s">
        <v>3617</v>
      </c>
      <c r="E1339" t="s">
        <v>1540</v>
      </c>
      <c r="F1339" t="s">
        <v>1540</v>
      </c>
      <c r="G1339" t="s">
        <v>639</v>
      </c>
      <c r="H1339" t="s">
        <v>639</v>
      </c>
      <c r="I1339" t="s">
        <v>2732</v>
      </c>
      <c r="J1339" t="s">
        <v>641</v>
      </c>
      <c r="K1339" t="s">
        <v>54</v>
      </c>
      <c r="L1339" s="4">
        <v>2</v>
      </c>
      <c r="M1339" s="4">
        <v>46022</v>
      </c>
      <c r="N1339">
        <v>6</v>
      </c>
      <c r="O1339">
        <v>12</v>
      </c>
      <c r="P1339">
        <v>6</v>
      </c>
      <c r="V1339">
        <v>4.999999888241291E-3</v>
      </c>
      <c r="W1339">
        <v>4.999999888241291E-3</v>
      </c>
      <c r="X1339">
        <v>1.9999999552965164E-2</v>
      </c>
      <c r="Y1339">
        <v>1</v>
      </c>
      <c r="Z1339">
        <v>9.9999997764825821E-3</v>
      </c>
      <c r="AE1339">
        <v>1.24</v>
      </c>
    </row>
    <row r="1340" spans="1:31" x14ac:dyDescent="0.2">
      <c r="A1340" s="9">
        <v>2000969</v>
      </c>
      <c r="B1340">
        <v>2377</v>
      </c>
      <c r="C1340" t="s">
        <v>3618</v>
      </c>
      <c r="D1340" t="s">
        <v>1747</v>
      </c>
      <c r="E1340" t="s">
        <v>1540</v>
      </c>
      <c r="F1340" t="s">
        <v>1540</v>
      </c>
      <c r="G1340" t="s">
        <v>639</v>
      </c>
      <c r="H1340" t="s">
        <v>639</v>
      </c>
      <c r="I1340" t="s">
        <v>2732</v>
      </c>
      <c r="J1340" t="s">
        <v>641</v>
      </c>
      <c r="K1340" t="s">
        <v>53</v>
      </c>
      <c r="L1340" s="4">
        <v>39938</v>
      </c>
      <c r="M1340" s="4">
        <v>46022</v>
      </c>
      <c r="N1340">
        <v>20</v>
      </c>
      <c r="T1340">
        <v>20.5</v>
      </c>
      <c r="AE1340">
        <v>1</v>
      </c>
    </row>
    <row r="1341" spans="1:31" x14ac:dyDescent="0.2">
      <c r="A1341" s="9">
        <v>2008269</v>
      </c>
      <c r="B1341">
        <v>4288</v>
      </c>
      <c r="C1341" t="s">
        <v>3619</v>
      </c>
      <c r="D1341" t="s">
        <v>3620</v>
      </c>
      <c r="E1341" t="s">
        <v>1540</v>
      </c>
      <c r="F1341" t="s">
        <v>1540</v>
      </c>
      <c r="G1341" t="s">
        <v>639</v>
      </c>
      <c r="H1341" t="s">
        <v>639</v>
      </c>
      <c r="I1341" t="s">
        <v>2732</v>
      </c>
      <c r="J1341" t="s">
        <v>641</v>
      </c>
      <c r="K1341" t="s">
        <v>53</v>
      </c>
      <c r="L1341" s="4">
        <v>2</v>
      </c>
      <c r="M1341" s="4">
        <v>46022</v>
      </c>
      <c r="N1341">
        <v>20</v>
      </c>
      <c r="T1341">
        <v>20.5</v>
      </c>
      <c r="Y1341">
        <v>0.20000000298023224</v>
      </c>
      <c r="AE1341">
        <v>1</v>
      </c>
    </row>
    <row r="1342" spans="1:31" x14ac:dyDescent="0.2">
      <c r="A1342" s="9">
        <v>2008732</v>
      </c>
      <c r="B1342">
        <v>4469</v>
      </c>
      <c r="C1342" t="s">
        <v>3621</v>
      </c>
      <c r="D1342" t="s">
        <v>3622</v>
      </c>
      <c r="E1342" t="s">
        <v>1540</v>
      </c>
      <c r="F1342" t="s">
        <v>1540</v>
      </c>
      <c r="G1342" t="s">
        <v>639</v>
      </c>
      <c r="H1342" t="s">
        <v>639</v>
      </c>
      <c r="I1342" t="s">
        <v>2732</v>
      </c>
      <c r="J1342" t="s">
        <v>641</v>
      </c>
      <c r="K1342" t="s">
        <v>54</v>
      </c>
      <c r="L1342" s="4">
        <v>2</v>
      </c>
      <c r="M1342" s="4">
        <v>46022</v>
      </c>
      <c r="N1342">
        <v>3</v>
      </c>
      <c r="O1342">
        <v>3</v>
      </c>
      <c r="P1342">
        <v>18</v>
      </c>
      <c r="T1342">
        <v>9</v>
      </c>
      <c r="V1342">
        <v>4.999999888241291E-3</v>
      </c>
      <c r="W1342">
        <v>4.999999888241291E-3</v>
      </c>
      <c r="X1342">
        <v>1.9999999552965164E-2</v>
      </c>
      <c r="Y1342">
        <v>9.9999997764825821E-3</v>
      </c>
      <c r="Z1342">
        <v>9.9999997764825821E-3</v>
      </c>
      <c r="AA1342">
        <v>2.0000000949949026E-3</v>
      </c>
      <c r="AE1342">
        <v>1.36</v>
      </c>
    </row>
    <row r="1343" spans="1:31" x14ac:dyDescent="0.2">
      <c r="A1343" s="9">
        <v>2010335</v>
      </c>
      <c r="B1343">
        <v>5219</v>
      </c>
      <c r="C1343" t="s">
        <v>3623</v>
      </c>
      <c r="D1343" t="s">
        <v>3624</v>
      </c>
      <c r="E1343" t="s">
        <v>3479</v>
      </c>
      <c r="F1343" t="s">
        <v>3479</v>
      </c>
      <c r="G1343" t="s">
        <v>639</v>
      </c>
      <c r="H1343" t="s">
        <v>639</v>
      </c>
      <c r="I1343" t="s">
        <v>2732</v>
      </c>
      <c r="J1343" t="s">
        <v>729</v>
      </c>
      <c r="K1343" t="s">
        <v>54</v>
      </c>
      <c r="L1343" s="4">
        <v>2</v>
      </c>
      <c r="M1343" s="4">
        <v>46022</v>
      </c>
      <c r="AE1343">
        <v>1.1000000000000001</v>
      </c>
    </row>
    <row r="1344" spans="1:31" x14ac:dyDescent="0.2">
      <c r="A1344" s="9">
        <v>2008892</v>
      </c>
      <c r="B1344">
        <v>4584</v>
      </c>
      <c r="C1344" t="s">
        <v>3625</v>
      </c>
      <c r="D1344" t="s">
        <v>3626</v>
      </c>
      <c r="E1344" t="s">
        <v>911</v>
      </c>
      <c r="F1344" t="s">
        <v>912</v>
      </c>
      <c r="G1344" t="s">
        <v>639</v>
      </c>
      <c r="H1344" t="s">
        <v>639</v>
      </c>
      <c r="I1344" t="s">
        <v>2732</v>
      </c>
      <c r="J1344" t="s">
        <v>729</v>
      </c>
      <c r="K1344" t="s">
        <v>54</v>
      </c>
      <c r="L1344" s="4">
        <v>2</v>
      </c>
      <c r="M1344" s="4">
        <v>46022</v>
      </c>
      <c r="AE1344">
        <v>1.1000000000000001</v>
      </c>
    </row>
    <row r="1345" spans="1:31" x14ac:dyDescent="0.2">
      <c r="A1345" s="9">
        <v>2010376</v>
      </c>
      <c r="B1345">
        <v>5214</v>
      </c>
      <c r="C1345" t="s">
        <v>3627</v>
      </c>
      <c r="D1345" t="s">
        <v>3628</v>
      </c>
      <c r="E1345" t="s">
        <v>3629</v>
      </c>
      <c r="F1345" t="s">
        <v>3629</v>
      </c>
      <c r="G1345" t="s">
        <v>639</v>
      </c>
      <c r="H1345" t="s">
        <v>639</v>
      </c>
      <c r="I1345" t="s">
        <v>2732</v>
      </c>
      <c r="J1345" t="s">
        <v>729</v>
      </c>
      <c r="K1345" t="s">
        <v>54</v>
      </c>
      <c r="L1345" s="4">
        <v>2</v>
      </c>
      <c r="M1345" s="4">
        <v>46022</v>
      </c>
      <c r="AE1345">
        <v>1.1000000000000001</v>
      </c>
    </row>
    <row r="1346" spans="1:31" x14ac:dyDescent="0.2">
      <c r="A1346" s="9">
        <v>2010215</v>
      </c>
      <c r="B1346">
        <v>5241</v>
      </c>
      <c r="C1346" t="s">
        <v>3630</v>
      </c>
      <c r="D1346" t="s">
        <v>3631</v>
      </c>
      <c r="E1346" t="s">
        <v>3632</v>
      </c>
      <c r="F1346" t="s">
        <v>3633</v>
      </c>
      <c r="G1346" t="s">
        <v>639</v>
      </c>
      <c r="H1346" t="s">
        <v>639</v>
      </c>
      <c r="I1346" t="s">
        <v>2732</v>
      </c>
      <c r="J1346" t="s">
        <v>729</v>
      </c>
      <c r="K1346" t="s">
        <v>54</v>
      </c>
      <c r="L1346" s="4">
        <v>2</v>
      </c>
      <c r="M1346" s="4">
        <v>46022</v>
      </c>
      <c r="N1346">
        <v>1</v>
      </c>
      <c r="AE1346">
        <v>1.1000000000000001</v>
      </c>
    </row>
    <row r="1347" spans="1:31" x14ac:dyDescent="0.2">
      <c r="A1347" s="9">
        <v>2010327</v>
      </c>
      <c r="B1347">
        <v>5199</v>
      </c>
      <c r="C1347" t="s">
        <v>3634</v>
      </c>
      <c r="D1347" t="s">
        <v>3635</v>
      </c>
      <c r="E1347" t="s">
        <v>3636</v>
      </c>
      <c r="F1347" t="s">
        <v>3636</v>
      </c>
      <c r="G1347" t="s">
        <v>639</v>
      </c>
      <c r="H1347" t="s">
        <v>639</v>
      </c>
      <c r="I1347" t="s">
        <v>2732</v>
      </c>
      <c r="J1347" t="s">
        <v>729</v>
      </c>
      <c r="K1347" t="s">
        <v>54</v>
      </c>
      <c r="L1347" s="4">
        <v>2</v>
      </c>
      <c r="M1347" s="4">
        <v>46022</v>
      </c>
      <c r="N1347">
        <v>0.30000001192092896</v>
      </c>
      <c r="AE1347">
        <v>1.1000000000000001</v>
      </c>
    </row>
    <row r="1348" spans="1:31" x14ac:dyDescent="0.2">
      <c r="A1348" s="9">
        <v>2007044</v>
      </c>
      <c r="B1348">
        <v>3862</v>
      </c>
      <c r="C1348" t="s">
        <v>3637</v>
      </c>
      <c r="D1348" t="s">
        <v>3638</v>
      </c>
      <c r="E1348" t="s">
        <v>3237</v>
      </c>
      <c r="F1348" t="s">
        <v>3237</v>
      </c>
      <c r="G1348" t="s">
        <v>639</v>
      </c>
      <c r="H1348" t="s">
        <v>639</v>
      </c>
      <c r="I1348" t="s">
        <v>2732</v>
      </c>
      <c r="J1348" t="s">
        <v>729</v>
      </c>
      <c r="K1348" t="s">
        <v>53</v>
      </c>
      <c r="L1348" s="4">
        <v>2</v>
      </c>
      <c r="M1348" s="4">
        <v>46022</v>
      </c>
      <c r="AE1348">
        <v>1</v>
      </c>
    </row>
    <row r="1349" spans="1:31" x14ac:dyDescent="0.2">
      <c r="A1349" s="9">
        <v>2008616</v>
      </c>
      <c r="B1349">
        <v>4468</v>
      </c>
      <c r="C1349" t="s">
        <v>3639</v>
      </c>
      <c r="D1349" t="s">
        <v>3640</v>
      </c>
      <c r="E1349" t="s">
        <v>3237</v>
      </c>
      <c r="F1349" t="s">
        <v>3237</v>
      </c>
      <c r="G1349" t="s">
        <v>639</v>
      </c>
      <c r="H1349" t="s">
        <v>639</v>
      </c>
      <c r="I1349" t="s">
        <v>2732</v>
      </c>
      <c r="J1349" t="s">
        <v>729</v>
      </c>
      <c r="K1349" t="s">
        <v>53</v>
      </c>
      <c r="L1349" s="4">
        <v>2</v>
      </c>
      <c r="M1349" s="4">
        <v>46022</v>
      </c>
      <c r="AE1349">
        <v>1</v>
      </c>
    </row>
    <row r="1350" spans="1:31" x14ac:dyDescent="0.2">
      <c r="A1350" s="9">
        <v>2008615</v>
      </c>
      <c r="B1350">
        <v>4467</v>
      </c>
      <c r="C1350" t="s">
        <v>3641</v>
      </c>
      <c r="D1350" t="s">
        <v>3642</v>
      </c>
      <c r="E1350" t="s">
        <v>3237</v>
      </c>
      <c r="F1350" t="s">
        <v>3237</v>
      </c>
      <c r="G1350" t="s">
        <v>639</v>
      </c>
      <c r="H1350" t="s">
        <v>639</v>
      </c>
      <c r="I1350" t="s">
        <v>2732</v>
      </c>
      <c r="J1350" t="s">
        <v>729</v>
      </c>
      <c r="K1350" t="s">
        <v>53</v>
      </c>
      <c r="L1350" s="4">
        <v>2</v>
      </c>
      <c r="M1350" s="4">
        <v>46022</v>
      </c>
      <c r="AE1350">
        <v>1</v>
      </c>
    </row>
    <row r="1351" spans="1:31" x14ac:dyDescent="0.2">
      <c r="A1351" s="9">
        <v>2010283</v>
      </c>
      <c r="B1351">
        <v>5190</v>
      </c>
      <c r="C1351" t="s">
        <v>3643</v>
      </c>
      <c r="D1351" t="s">
        <v>3644</v>
      </c>
      <c r="E1351" t="s">
        <v>3645</v>
      </c>
      <c r="F1351" t="s">
        <v>3646</v>
      </c>
      <c r="G1351" t="s">
        <v>639</v>
      </c>
      <c r="H1351" t="s">
        <v>639</v>
      </c>
      <c r="I1351" t="s">
        <v>2732</v>
      </c>
      <c r="J1351" t="s">
        <v>729</v>
      </c>
      <c r="K1351" t="s">
        <v>54</v>
      </c>
      <c r="L1351" s="4">
        <v>2</v>
      </c>
      <c r="M1351" s="4">
        <v>46022</v>
      </c>
      <c r="N1351">
        <v>7</v>
      </c>
      <c r="P1351">
        <v>15</v>
      </c>
      <c r="AE1351">
        <v>1.1000000000000001</v>
      </c>
    </row>
    <row r="1352" spans="1:31" x14ac:dyDescent="0.2">
      <c r="A1352" s="9">
        <v>2010300</v>
      </c>
      <c r="B1352">
        <v>5264</v>
      </c>
      <c r="C1352" t="s">
        <v>3647</v>
      </c>
      <c r="D1352" t="s">
        <v>3648</v>
      </c>
      <c r="E1352" t="s">
        <v>782</v>
      </c>
      <c r="F1352" t="s">
        <v>782</v>
      </c>
      <c r="G1352" t="s">
        <v>639</v>
      </c>
      <c r="H1352" t="s">
        <v>639</v>
      </c>
      <c r="I1352" t="s">
        <v>2732</v>
      </c>
      <c r="J1352" t="s">
        <v>729</v>
      </c>
      <c r="K1352" t="s">
        <v>54</v>
      </c>
      <c r="L1352" s="4">
        <v>2</v>
      </c>
      <c r="M1352" s="4">
        <v>46022</v>
      </c>
      <c r="R1352">
        <v>6.5</v>
      </c>
      <c r="AE1352">
        <v>1.1000000000000001</v>
      </c>
    </row>
    <row r="1353" spans="1:31" x14ac:dyDescent="0.2">
      <c r="A1353" s="9">
        <v>2001779</v>
      </c>
      <c r="B1353">
        <v>2896</v>
      </c>
      <c r="C1353" t="s">
        <v>3649</v>
      </c>
      <c r="D1353" t="s">
        <v>3650</v>
      </c>
      <c r="E1353" t="s">
        <v>3651</v>
      </c>
      <c r="F1353" t="s">
        <v>3651</v>
      </c>
      <c r="G1353" t="s">
        <v>639</v>
      </c>
      <c r="H1353" t="s">
        <v>639</v>
      </c>
      <c r="I1353" t="s">
        <v>2732</v>
      </c>
      <c r="J1353" t="s">
        <v>729</v>
      </c>
      <c r="K1353" t="s">
        <v>53</v>
      </c>
      <c r="L1353" s="4">
        <v>39434</v>
      </c>
      <c r="M1353" s="4">
        <v>46022</v>
      </c>
      <c r="AE1353">
        <v>1</v>
      </c>
    </row>
    <row r="1354" spans="1:31" x14ac:dyDescent="0.2">
      <c r="A1354" s="9">
        <v>2001782</v>
      </c>
      <c r="B1354">
        <v>2899</v>
      </c>
      <c r="C1354" t="s">
        <v>3652</v>
      </c>
      <c r="D1354" t="s">
        <v>3653</v>
      </c>
      <c r="E1354" t="s">
        <v>3651</v>
      </c>
      <c r="F1354" t="s">
        <v>3651</v>
      </c>
      <c r="G1354" t="s">
        <v>639</v>
      </c>
      <c r="H1354" t="s">
        <v>639</v>
      </c>
      <c r="I1354" t="s">
        <v>2732</v>
      </c>
      <c r="J1354" t="s">
        <v>729</v>
      </c>
      <c r="K1354" t="s">
        <v>53</v>
      </c>
      <c r="L1354" s="4">
        <v>39434</v>
      </c>
      <c r="M1354" s="4">
        <v>46022</v>
      </c>
      <c r="AE1354">
        <v>1</v>
      </c>
    </row>
    <row r="1355" spans="1:31" x14ac:dyDescent="0.2">
      <c r="A1355" s="9">
        <v>2001780</v>
      </c>
      <c r="B1355">
        <v>2897</v>
      </c>
      <c r="C1355" t="s">
        <v>3654</v>
      </c>
      <c r="D1355" t="s">
        <v>3655</v>
      </c>
      <c r="E1355" t="s">
        <v>3651</v>
      </c>
      <c r="F1355" t="s">
        <v>3651</v>
      </c>
      <c r="G1355" t="s">
        <v>639</v>
      </c>
      <c r="H1355" t="s">
        <v>639</v>
      </c>
      <c r="I1355" t="s">
        <v>2732</v>
      </c>
      <c r="J1355" t="s">
        <v>729</v>
      </c>
      <c r="K1355" t="s">
        <v>53</v>
      </c>
      <c r="L1355" s="4">
        <v>39434</v>
      </c>
      <c r="M1355" s="4">
        <v>46022</v>
      </c>
      <c r="AE1355">
        <v>1</v>
      </c>
    </row>
    <row r="1356" spans="1:31" x14ac:dyDescent="0.2">
      <c r="A1356" s="9">
        <v>2001778</v>
      </c>
      <c r="B1356">
        <v>2895</v>
      </c>
      <c r="C1356" t="s">
        <v>3656</v>
      </c>
      <c r="D1356" t="s">
        <v>3657</v>
      </c>
      <c r="E1356" t="s">
        <v>3651</v>
      </c>
      <c r="F1356" t="s">
        <v>3651</v>
      </c>
      <c r="G1356" t="s">
        <v>639</v>
      </c>
      <c r="H1356" t="s">
        <v>639</v>
      </c>
      <c r="I1356" t="s">
        <v>2732</v>
      </c>
      <c r="J1356" t="s">
        <v>729</v>
      </c>
      <c r="K1356" t="s">
        <v>53</v>
      </c>
      <c r="L1356" s="4">
        <v>39434</v>
      </c>
      <c r="M1356" s="4">
        <v>46022</v>
      </c>
      <c r="AE1356">
        <v>1</v>
      </c>
    </row>
    <row r="1357" spans="1:31" x14ac:dyDescent="0.2">
      <c r="A1357" s="9">
        <v>2001781</v>
      </c>
      <c r="B1357">
        <v>2898</v>
      </c>
      <c r="C1357" t="s">
        <v>3658</v>
      </c>
      <c r="D1357" t="s">
        <v>3659</v>
      </c>
      <c r="E1357" t="s">
        <v>3651</v>
      </c>
      <c r="F1357" t="s">
        <v>3651</v>
      </c>
      <c r="G1357" t="s">
        <v>639</v>
      </c>
      <c r="H1357" t="s">
        <v>639</v>
      </c>
      <c r="I1357" t="s">
        <v>2732</v>
      </c>
      <c r="J1357" t="s">
        <v>729</v>
      </c>
      <c r="K1357" t="s">
        <v>53</v>
      </c>
      <c r="L1357" s="4">
        <v>39434</v>
      </c>
      <c r="M1357" s="4">
        <v>46022</v>
      </c>
      <c r="AE1357">
        <v>1</v>
      </c>
    </row>
    <row r="1358" spans="1:31" x14ac:dyDescent="0.2">
      <c r="A1358" s="9">
        <v>2010265</v>
      </c>
      <c r="B1358">
        <v>5148</v>
      </c>
      <c r="C1358" t="s">
        <v>3660</v>
      </c>
      <c r="D1358" t="s">
        <v>3661</v>
      </c>
      <c r="E1358" t="s">
        <v>1221</v>
      </c>
      <c r="F1358" t="s">
        <v>1222</v>
      </c>
      <c r="G1358" t="s">
        <v>639</v>
      </c>
      <c r="H1358" t="s">
        <v>639</v>
      </c>
      <c r="I1358" t="s">
        <v>2732</v>
      </c>
      <c r="J1358" t="s">
        <v>729</v>
      </c>
      <c r="K1358" t="s">
        <v>54</v>
      </c>
      <c r="L1358" s="4">
        <v>2</v>
      </c>
      <c r="M1358" s="4">
        <v>46022</v>
      </c>
      <c r="AE1358">
        <v>1.1000000000000001</v>
      </c>
    </row>
    <row r="1359" spans="1:31" x14ac:dyDescent="0.2">
      <c r="A1359" s="9">
        <v>2010191</v>
      </c>
      <c r="B1359">
        <v>5141</v>
      </c>
      <c r="C1359" t="s">
        <v>3662</v>
      </c>
      <c r="D1359" t="s">
        <v>3663</v>
      </c>
      <c r="E1359" t="s">
        <v>3645</v>
      </c>
      <c r="F1359" t="s">
        <v>3646</v>
      </c>
      <c r="G1359" t="s">
        <v>639</v>
      </c>
      <c r="H1359" t="s">
        <v>684</v>
      </c>
      <c r="I1359" t="s">
        <v>2732</v>
      </c>
      <c r="J1359" t="s">
        <v>641</v>
      </c>
      <c r="K1359" t="s">
        <v>54</v>
      </c>
      <c r="L1359" s="4">
        <v>2</v>
      </c>
      <c r="M1359" s="4">
        <v>46022</v>
      </c>
      <c r="N1359">
        <v>4.1999998092651367</v>
      </c>
      <c r="Y1359">
        <v>11</v>
      </c>
      <c r="AA1359">
        <v>0.20000000298023224</v>
      </c>
      <c r="AE1359">
        <v>1</v>
      </c>
    </row>
    <row r="1360" spans="1:31" x14ac:dyDescent="0.2">
      <c r="A1360" s="9">
        <v>2010194</v>
      </c>
      <c r="B1360">
        <v>5144</v>
      </c>
      <c r="C1360" t="s">
        <v>3664</v>
      </c>
      <c r="D1360" t="s">
        <v>3665</v>
      </c>
      <c r="E1360" t="s">
        <v>3645</v>
      </c>
      <c r="F1360" t="s">
        <v>3646</v>
      </c>
      <c r="G1360" t="s">
        <v>639</v>
      </c>
      <c r="H1360" t="s">
        <v>684</v>
      </c>
      <c r="I1360" t="s">
        <v>2732</v>
      </c>
      <c r="J1360" t="s">
        <v>641</v>
      </c>
      <c r="K1360" t="s">
        <v>54</v>
      </c>
      <c r="L1360" s="4">
        <v>2</v>
      </c>
      <c r="M1360" s="4">
        <v>46022</v>
      </c>
      <c r="N1360">
        <v>6.1999998092651367</v>
      </c>
      <c r="T1360">
        <v>1.8999999761581421</v>
      </c>
      <c r="Y1360">
        <v>5.5</v>
      </c>
      <c r="Z1360">
        <v>3.2000000476837158</v>
      </c>
      <c r="AA1360">
        <v>0.25</v>
      </c>
      <c r="AE1360">
        <v>1.4</v>
      </c>
    </row>
    <row r="1361" spans="1:31" x14ac:dyDescent="0.2">
      <c r="A1361" s="9">
        <v>2010192</v>
      </c>
      <c r="B1361">
        <v>5142</v>
      </c>
      <c r="C1361" t="s">
        <v>3666</v>
      </c>
      <c r="D1361" t="s">
        <v>3667</v>
      </c>
      <c r="E1361" t="s">
        <v>3645</v>
      </c>
      <c r="F1361" t="s">
        <v>3646</v>
      </c>
      <c r="G1361" t="s">
        <v>639</v>
      </c>
      <c r="H1361" t="s">
        <v>684</v>
      </c>
      <c r="I1361" t="s">
        <v>2732</v>
      </c>
      <c r="J1361" t="s">
        <v>641</v>
      </c>
      <c r="K1361" t="s">
        <v>54</v>
      </c>
      <c r="L1361" s="4">
        <v>2</v>
      </c>
      <c r="M1361" s="4">
        <v>46022</v>
      </c>
      <c r="N1361">
        <v>9</v>
      </c>
      <c r="O1361">
        <v>6.5</v>
      </c>
      <c r="P1361">
        <v>7</v>
      </c>
      <c r="W1361">
        <v>0.18000000715255737</v>
      </c>
      <c r="Z1361">
        <v>0.34999999403953552</v>
      </c>
      <c r="AE1361">
        <v>1.25</v>
      </c>
    </row>
    <row r="1362" spans="1:31" x14ac:dyDescent="0.2">
      <c r="A1362" s="9">
        <v>2010195</v>
      </c>
      <c r="B1362">
        <v>5177</v>
      </c>
      <c r="C1362" t="s">
        <v>3668</v>
      </c>
      <c r="D1362" t="s">
        <v>3669</v>
      </c>
      <c r="E1362" t="s">
        <v>3645</v>
      </c>
      <c r="F1362" t="s">
        <v>3646</v>
      </c>
      <c r="G1362" t="s">
        <v>639</v>
      </c>
      <c r="H1362" t="s">
        <v>684</v>
      </c>
      <c r="I1362" t="s">
        <v>2732</v>
      </c>
      <c r="J1362" t="s">
        <v>641</v>
      </c>
      <c r="K1362" t="s">
        <v>54</v>
      </c>
      <c r="L1362" s="4">
        <v>2</v>
      </c>
      <c r="M1362" s="4">
        <v>46022</v>
      </c>
      <c r="N1362">
        <v>8.1000003814697266</v>
      </c>
      <c r="T1362">
        <v>2.7999999523162842</v>
      </c>
      <c r="V1362">
        <v>0.81000000238418579</v>
      </c>
      <c r="W1362">
        <v>0.81999999284744263</v>
      </c>
      <c r="X1362">
        <v>2.5</v>
      </c>
      <c r="Y1362">
        <v>1.6000000238418579</v>
      </c>
      <c r="Z1362">
        <v>0.81999999284744263</v>
      </c>
      <c r="AA1362">
        <v>5.9999998658895493E-2</v>
      </c>
      <c r="AE1362">
        <v>1.37</v>
      </c>
    </row>
    <row r="1363" spans="1:31" x14ac:dyDescent="0.2">
      <c r="A1363" s="9">
        <v>2010193</v>
      </c>
      <c r="B1363">
        <v>5143</v>
      </c>
      <c r="C1363" t="s">
        <v>3670</v>
      </c>
      <c r="D1363" t="s">
        <v>3671</v>
      </c>
      <c r="E1363" t="s">
        <v>3645</v>
      </c>
      <c r="F1363" t="s">
        <v>3646</v>
      </c>
      <c r="G1363" t="s">
        <v>639</v>
      </c>
      <c r="H1363" t="s">
        <v>684</v>
      </c>
      <c r="I1363" t="s">
        <v>2732</v>
      </c>
      <c r="J1363" t="s">
        <v>641</v>
      </c>
      <c r="K1363" t="s">
        <v>54</v>
      </c>
      <c r="L1363" s="4">
        <v>2</v>
      </c>
      <c r="M1363" s="4">
        <v>46022</v>
      </c>
      <c r="N1363">
        <v>6.8000001907348633</v>
      </c>
      <c r="T1363">
        <v>4.5</v>
      </c>
      <c r="V1363">
        <v>4.6999998092651367</v>
      </c>
      <c r="Z1363">
        <v>3.7000000476837158</v>
      </c>
      <c r="AE1363">
        <v>1.4</v>
      </c>
    </row>
    <row r="1364" spans="1:31" x14ac:dyDescent="0.2">
      <c r="A1364" s="9">
        <v>2008467</v>
      </c>
      <c r="B1364">
        <v>4403</v>
      </c>
      <c r="C1364" t="s">
        <v>3672</v>
      </c>
      <c r="D1364" t="s">
        <v>3673</v>
      </c>
      <c r="E1364" t="s">
        <v>958</v>
      </c>
      <c r="F1364" t="s">
        <v>958</v>
      </c>
      <c r="G1364" t="s">
        <v>639</v>
      </c>
      <c r="H1364" t="s">
        <v>639</v>
      </c>
      <c r="I1364" t="s">
        <v>2732</v>
      </c>
      <c r="J1364" t="s">
        <v>641</v>
      </c>
      <c r="K1364" t="s">
        <v>53</v>
      </c>
      <c r="L1364" s="4">
        <v>2</v>
      </c>
      <c r="M1364" s="4">
        <v>46022</v>
      </c>
      <c r="N1364">
        <v>24</v>
      </c>
      <c r="R1364">
        <v>2</v>
      </c>
      <c r="T1364">
        <v>11</v>
      </c>
      <c r="AE1364">
        <v>1</v>
      </c>
    </row>
    <row r="1365" spans="1:31" x14ac:dyDescent="0.2">
      <c r="A1365" s="9">
        <v>2010220</v>
      </c>
      <c r="B1365">
        <v>5156</v>
      </c>
      <c r="C1365" t="s">
        <v>3674</v>
      </c>
      <c r="D1365" t="s">
        <v>3675</v>
      </c>
      <c r="E1365" t="s">
        <v>3237</v>
      </c>
      <c r="F1365" t="s">
        <v>3237</v>
      </c>
      <c r="G1365" t="s">
        <v>639</v>
      </c>
      <c r="H1365" t="s">
        <v>639</v>
      </c>
      <c r="I1365" t="s">
        <v>2732</v>
      </c>
      <c r="J1365" t="s">
        <v>729</v>
      </c>
      <c r="K1365" t="s">
        <v>53</v>
      </c>
      <c r="L1365" s="4">
        <v>2</v>
      </c>
      <c r="M1365" s="4">
        <v>46022</v>
      </c>
      <c r="AE1365">
        <v>1</v>
      </c>
    </row>
    <row r="1366" spans="1:31" x14ac:dyDescent="0.2">
      <c r="A1366" s="9">
        <v>2008825</v>
      </c>
      <c r="B1366">
        <v>4538</v>
      </c>
      <c r="C1366" t="s">
        <v>3676</v>
      </c>
      <c r="D1366" t="s">
        <v>3677</v>
      </c>
      <c r="E1366" t="s">
        <v>3678</v>
      </c>
      <c r="F1366" t="s">
        <v>3678</v>
      </c>
      <c r="G1366" t="s">
        <v>639</v>
      </c>
      <c r="H1366" t="s">
        <v>684</v>
      </c>
      <c r="I1366" t="s">
        <v>2732</v>
      </c>
      <c r="J1366" t="s">
        <v>694</v>
      </c>
      <c r="K1366" t="s">
        <v>53</v>
      </c>
      <c r="L1366" s="4">
        <v>2</v>
      </c>
      <c r="M1366" s="4">
        <v>46022</v>
      </c>
      <c r="N1366">
        <v>0.80000001192092896</v>
      </c>
      <c r="AC1366">
        <v>18.100000000000001</v>
      </c>
      <c r="AE1366">
        <v>1</v>
      </c>
    </row>
    <row r="1367" spans="1:31" x14ac:dyDescent="0.2">
      <c r="A1367" s="9">
        <v>2004851</v>
      </c>
      <c r="B1367">
        <v>3153</v>
      </c>
      <c r="C1367" t="s">
        <v>3679</v>
      </c>
      <c r="D1367" t="s">
        <v>3680</v>
      </c>
      <c r="E1367" t="s">
        <v>3262</v>
      </c>
      <c r="F1367" t="s">
        <v>3262</v>
      </c>
      <c r="G1367" t="s">
        <v>639</v>
      </c>
      <c r="H1367" t="s">
        <v>639</v>
      </c>
      <c r="I1367" t="s">
        <v>2732</v>
      </c>
      <c r="J1367" t="s">
        <v>729</v>
      </c>
      <c r="K1367" t="s">
        <v>54</v>
      </c>
      <c r="L1367" s="4">
        <v>39826</v>
      </c>
      <c r="M1367" s="4">
        <v>46022</v>
      </c>
      <c r="N1367">
        <v>0.25</v>
      </c>
      <c r="O1367">
        <v>0.33000001311302185</v>
      </c>
      <c r="P1367">
        <v>0.37000000476837158</v>
      </c>
      <c r="Q1367">
        <v>0.18000000715255737</v>
      </c>
      <c r="R1367">
        <v>5.9999998658895493E-2</v>
      </c>
      <c r="AE1367">
        <v>1.1000000000000001</v>
      </c>
    </row>
    <row r="1368" spans="1:31" x14ac:dyDescent="0.2">
      <c r="A1368" s="9">
        <v>2008776</v>
      </c>
      <c r="B1368">
        <v>4475</v>
      </c>
      <c r="C1368" t="s">
        <v>3681</v>
      </c>
      <c r="D1368" t="s">
        <v>3682</v>
      </c>
      <c r="E1368" t="s">
        <v>3683</v>
      </c>
      <c r="F1368" t="s">
        <v>3683</v>
      </c>
      <c r="G1368" t="s">
        <v>639</v>
      </c>
      <c r="H1368" t="s">
        <v>684</v>
      </c>
      <c r="I1368" t="s">
        <v>2732</v>
      </c>
      <c r="J1368" t="s">
        <v>694</v>
      </c>
      <c r="K1368" t="s">
        <v>53</v>
      </c>
      <c r="L1368" s="4">
        <v>2</v>
      </c>
      <c r="M1368" s="4">
        <v>46022</v>
      </c>
      <c r="N1368">
        <v>2.0999999046325684</v>
      </c>
      <c r="O1368">
        <v>2.5</v>
      </c>
      <c r="P1368">
        <v>2.2000000476837158</v>
      </c>
      <c r="AC1368">
        <v>85</v>
      </c>
      <c r="AE1368">
        <v>1</v>
      </c>
    </row>
    <row r="1369" spans="1:31" x14ac:dyDescent="0.2">
      <c r="A1369" s="9">
        <v>2007344</v>
      </c>
      <c r="B1369">
        <v>3981</v>
      </c>
      <c r="C1369" t="s">
        <v>3684</v>
      </c>
      <c r="D1369" t="s">
        <v>3685</v>
      </c>
      <c r="E1369" t="s">
        <v>3686</v>
      </c>
      <c r="F1369" t="s">
        <v>3686</v>
      </c>
      <c r="G1369" t="s">
        <v>639</v>
      </c>
      <c r="H1369" t="s">
        <v>684</v>
      </c>
      <c r="I1369" t="s">
        <v>2732</v>
      </c>
      <c r="J1369" t="s">
        <v>694</v>
      </c>
      <c r="K1369" t="s">
        <v>53</v>
      </c>
      <c r="L1369" s="4">
        <v>2</v>
      </c>
      <c r="M1369" s="4">
        <v>46022</v>
      </c>
      <c r="N1369">
        <v>2.4000000953674316</v>
      </c>
      <c r="O1369">
        <v>2</v>
      </c>
      <c r="P1369">
        <v>3.7000000476837158</v>
      </c>
      <c r="AC1369">
        <v>44.4</v>
      </c>
      <c r="AE1369">
        <v>1</v>
      </c>
    </row>
    <row r="1370" spans="1:31" x14ac:dyDescent="0.2">
      <c r="A1370" s="9">
        <v>2007242</v>
      </c>
      <c r="B1370">
        <v>3920</v>
      </c>
      <c r="C1370" t="s">
        <v>3687</v>
      </c>
      <c r="D1370" t="s">
        <v>3688</v>
      </c>
      <c r="E1370" t="s">
        <v>3686</v>
      </c>
      <c r="F1370" t="s">
        <v>3686</v>
      </c>
      <c r="G1370" t="s">
        <v>639</v>
      </c>
      <c r="H1370" t="s">
        <v>684</v>
      </c>
      <c r="I1370" t="s">
        <v>2732</v>
      </c>
      <c r="J1370" t="s">
        <v>694</v>
      </c>
      <c r="K1370" t="s">
        <v>53</v>
      </c>
      <c r="L1370" s="4">
        <v>2</v>
      </c>
      <c r="M1370" s="4">
        <v>46022</v>
      </c>
      <c r="N1370">
        <v>1.0499999523162842</v>
      </c>
      <c r="O1370">
        <v>0.8399999737739563</v>
      </c>
      <c r="P1370">
        <v>1.2300000190734863</v>
      </c>
      <c r="AC1370">
        <v>21</v>
      </c>
      <c r="AE1370">
        <v>1</v>
      </c>
    </row>
    <row r="1371" spans="1:31" x14ac:dyDescent="0.2">
      <c r="A1371" s="9">
        <v>2002625</v>
      </c>
      <c r="B1371">
        <v>3179</v>
      </c>
      <c r="C1371" t="s">
        <v>3689</v>
      </c>
      <c r="D1371" t="s">
        <v>3690</v>
      </c>
      <c r="E1371" t="s">
        <v>1702</v>
      </c>
      <c r="F1371" t="s">
        <v>1702</v>
      </c>
      <c r="G1371" t="s">
        <v>639</v>
      </c>
      <c r="H1371" t="s">
        <v>684</v>
      </c>
      <c r="I1371" t="s">
        <v>2732</v>
      </c>
      <c r="J1371" t="s">
        <v>694</v>
      </c>
      <c r="K1371" t="s">
        <v>53</v>
      </c>
      <c r="L1371" s="4">
        <v>39854</v>
      </c>
      <c r="M1371" s="4">
        <v>46022</v>
      </c>
      <c r="N1371">
        <v>3.5</v>
      </c>
      <c r="O1371">
        <v>0.5</v>
      </c>
      <c r="P1371">
        <v>3.5</v>
      </c>
      <c r="AC1371">
        <v>55</v>
      </c>
      <c r="AE1371">
        <v>1</v>
      </c>
    </row>
    <row r="1372" spans="1:31" x14ac:dyDescent="0.2">
      <c r="A1372" s="9">
        <v>2002624</v>
      </c>
      <c r="B1372">
        <v>3178</v>
      </c>
      <c r="C1372" t="s">
        <v>3691</v>
      </c>
      <c r="D1372" t="s">
        <v>3692</v>
      </c>
      <c r="E1372" t="s">
        <v>1702</v>
      </c>
      <c r="F1372" t="s">
        <v>1702</v>
      </c>
      <c r="G1372" t="s">
        <v>639</v>
      </c>
      <c r="H1372" t="s">
        <v>684</v>
      </c>
      <c r="I1372" t="s">
        <v>2732</v>
      </c>
      <c r="J1372" t="s">
        <v>694</v>
      </c>
      <c r="K1372" t="s">
        <v>53</v>
      </c>
      <c r="L1372" s="4">
        <v>39854</v>
      </c>
      <c r="M1372" s="4">
        <v>46022</v>
      </c>
      <c r="N1372">
        <v>7.5</v>
      </c>
      <c r="O1372">
        <v>0.40000000596046448</v>
      </c>
      <c r="P1372">
        <v>2.5</v>
      </c>
      <c r="AC1372">
        <v>55</v>
      </c>
      <c r="AE1372">
        <v>1</v>
      </c>
    </row>
    <row r="1373" spans="1:31" x14ac:dyDescent="0.2">
      <c r="A1373" s="9">
        <v>2007099</v>
      </c>
      <c r="B1373">
        <v>3900</v>
      </c>
      <c r="C1373" t="s">
        <v>3693</v>
      </c>
      <c r="D1373" t="s">
        <v>3694</v>
      </c>
      <c r="E1373" t="s">
        <v>1702</v>
      </c>
      <c r="F1373" t="s">
        <v>1702</v>
      </c>
      <c r="G1373" t="s">
        <v>639</v>
      </c>
      <c r="H1373" t="s">
        <v>684</v>
      </c>
      <c r="I1373" t="s">
        <v>2732</v>
      </c>
      <c r="J1373" t="s">
        <v>694</v>
      </c>
      <c r="K1373" t="s">
        <v>53</v>
      </c>
      <c r="L1373" s="4">
        <v>2</v>
      </c>
      <c r="M1373" s="4">
        <v>46022</v>
      </c>
      <c r="N1373">
        <v>6.4000000953674316</v>
      </c>
      <c r="O1373">
        <v>1.7000000476837158</v>
      </c>
      <c r="P1373">
        <v>9</v>
      </c>
      <c r="AC1373">
        <v>55</v>
      </c>
      <c r="AE1373">
        <v>1</v>
      </c>
    </row>
    <row r="1374" spans="1:31" x14ac:dyDescent="0.2">
      <c r="A1374" s="9">
        <v>2008550</v>
      </c>
      <c r="B1374">
        <v>4500</v>
      </c>
      <c r="C1374" t="s">
        <v>3695</v>
      </c>
      <c r="D1374" t="s">
        <v>3696</v>
      </c>
      <c r="E1374" t="s">
        <v>1889</v>
      </c>
      <c r="F1374" t="s">
        <v>3697</v>
      </c>
      <c r="G1374" t="s">
        <v>639</v>
      </c>
      <c r="H1374" t="s">
        <v>639</v>
      </c>
      <c r="I1374" t="s">
        <v>2732</v>
      </c>
      <c r="J1374" t="s">
        <v>729</v>
      </c>
      <c r="K1374" t="s">
        <v>54</v>
      </c>
      <c r="L1374" s="4">
        <v>2</v>
      </c>
      <c r="M1374" s="4">
        <v>46022</v>
      </c>
      <c r="N1374">
        <v>7</v>
      </c>
      <c r="V1374">
        <v>8.5</v>
      </c>
      <c r="AE1374">
        <v>1.1000000000000001</v>
      </c>
    </row>
    <row r="1375" spans="1:31" x14ac:dyDescent="0.2">
      <c r="A1375" s="9">
        <v>2001064</v>
      </c>
      <c r="B1375">
        <v>1015</v>
      </c>
      <c r="C1375" t="s">
        <v>3698</v>
      </c>
      <c r="D1375" t="s">
        <v>3699</v>
      </c>
      <c r="E1375" t="s">
        <v>1702</v>
      </c>
      <c r="F1375" t="s">
        <v>1702</v>
      </c>
      <c r="G1375" t="s">
        <v>639</v>
      </c>
      <c r="H1375" t="s">
        <v>639</v>
      </c>
      <c r="I1375" t="s">
        <v>2732</v>
      </c>
      <c r="J1375" t="s">
        <v>729</v>
      </c>
      <c r="K1375" t="s">
        <v>53</v>
      </c>
      <c r="L1375" s="4">
        <v>40071</v>
      </c>
      <c r="M1375" s="4">
        <v>46022</v>
      </c>
      <c r="AE1375">
        <v>1</v>
      </c>
    </row>
    <row r="1376" spans="1:31" x14ac:dyDescent="0.2">
      <c r="A1376" s="9">
        <v>2010217</v>
      </c>
      <c r="B1376">
        <v>5176</v>
      </c>
      <c r="C1376" t="s">
        <v>3700</v>
      </c>
      <c r="D1376" t="s">
        <v>3701</v>
      </c>
      <c r="E1376" t="s">
        <v>1264</v>
      </c>
      <c r="F1376" t="s">
        <v>2647</v>
      </c>
      <c r="G1376" t="s">
        <v>639</v>
      </c>
      <c r="H1376" t="s">
        <v>639</v>
      </c>
      <c r="I1376" t="s">
        <v>2732</v>
      </c>
      <c r="J1376" t="s">
        <v>647</v>
      </c>
      <c r="K1376" t="s">
        <v>53</v>
      </c>
      <c r="L1376" s="4">
        <v>2</v>
      </c>
      <c r="M1376" s="4">
        <v>46022</v>
      </c>
      <c r="Q1376">
        <v>21.5</v>
      </c>
      <c r="R1376">
        <v>7</v>
      </c>
      <c r="S1376">
        <v>5</v>
      </c>
      <c r="T1376">
        <v>5.1999998092651367</v>
      </c>
      <c r="AE1376">
        <v>1</v>
      </c>
    </row>
    <row r="1377" spans="1:31" x14ac:dyDescent="0.2">
      <c r="A1377" s="9">
        <v>2010210</v>
      </c>
      <c r="B1377">
        <v>5152</v>
      </c>
      <c r="C1377" t="s">
        <v>3702</v>
      </c>
      <c r="D1377" t="s">
        <v>3703</v>
      </c>
      <c r="E1377" t="s">
        <v>3704</v>
      </c>
      <c r="F1377" t="s">
        <v>3704</v>
      </c>
      <c r="G1377" t="s">
        <v>639</v>
      </c>
      <c r="H1377" t="s">
        <v>639</v>
      </c>
      <c r="I1377" t="s">
        <v>2732</v>
      </c>
      <c r="J1377" t="s">
        <v>729</v>
      </c>
      <c r="K1377" t="s">
        <v>54</v>
      </c>
      <c r="L1377" s="4">
        <v>2</v>
      </c>
      <c r="M1377" s="4">
        <v>46022</v>
      </c>
      <c r="AE1377">
        <v>1</v>
      </c>
    </row>
    <row r="1378" spans="1:31" x14ac:dyDescent="0.2">
      <c r="A1378" s="9">
        <v>2010209</v>
      </c>
      <c r="B1378">
        <v>5151</v>
      </c>
      <c r="C1378" t="s">
        <v>3705</v>
      </c>
      <c r="D1378" t="s">
        <v>3706</v>
      </c>
      <c r="E1378" t="s">
        <v>3704</v>
      </c>
      <c r="F1378" t="s">
        <v>3704</v>
      </c>
      <c r="G1378" t="s">
        <v>639</v>
      </c>
      <c r="H1378" t="s">
        <v>639</v>
      </c>
      <c r="I1378" t="s">
        <v>2732</v>
      </c>
      <c r="J1378" t="s">
        <v>729</v>
      </c>
      <c r="K1378" t="s">
        <v>54</v>
      </c>
      <c r="L1378" s="4">
        <v>2</v>
      </c>
      <c r="M1378" s="4">
        <v>46022</v>
      </c>
      <c r="AE1378">
        <v>1</v>
      </c>
    </row>
    <row r="1379" spans="1:31" x14ac:dyDescent="0.2">
      <c r="A1379" s="9">
        <v>2001006</v>
      </c>
      <c r="B1379">
        <v>1207</v>
      </c>
      <c r="C1379" t="s">
        <v>3707</v>
      </c>
      <c r="D1379" t="s">
        <v>3708</v>
      </c>
      <c r="E1379" t="s">
        <v>3462</v>
      </c>
      <c r="F1379" t="s">
        <v>3463</v>
      </c>
      <c r="G1379" t="s">
        <v>639</v>
      </c>
      <c r="H1379" t="s">
        <v>639</v>
      </c>
      <c r="I1379" t="s">
        <v>2732</v>
      </c>
      <c r="J1379" t="s">
        <v>729</v>
      </c>
      <c r="K1379" t="s">
        <v>54</v>
      </c>
      <c r="L1379" s="4">
        <v>40008</v>
      </c>
      <c r="M1379" s="4">
        <v>46022</v>
      </c>
      <c r="AA1379">
        <v>20</v>
      </c>
      <c r="AC1379">
        <v>85</v>
      </c>
      <c r="AE1379">
        <v>1</v>
      </c>
    </row>
    <row r="1380" spans="1:31" x14ac:dyDescent="0.2">
      <c r="A1380" s="9">
        <v>2001004</v>
      </c>
      <c r="B1380">
        <v>1208</v>
      </c>
      <c r="C1380" t="s">
        <v>3709</v>
      </c>
      <c r="D1380" t="s">
        <v>3710</v>
      </c>
      <c r="E1380" t="s">
        <v>3462</v>
      </c>
      <c r="F1380" t="s">
        <v>3463</v>
      </c>
      <c r="G1380" t="s">
        <v>639</v>
      </c>
      <c r="H1380" t="s">
        <v>639</v>
      </c>
      <c r="I1380" t="s">
        <v>2732</v>
      </c>
      <c r="J1380" t="s">
        <v>729</v>
      </c>
      <c r="K1380" t="s">
        <v>54</v>
      </c>
      <c r="L1380" s="4">
        <v>40008</v>
      </c>
      <c r="M1380" s="4">
        <v>46022</v>
      </c>
      <c r="AA1380">
        <v>20</v>
      </c>
      <c r="AC1380">
        <v>85</v>
      </c>
      <c r="AE1380">
        <v>1</v>
      </c>
    </row>
    <row r="1381" spans="1:31" x14ac:dyDescent="0.2">
      <c r="A1381" s="9">
        <v>2001003</v>
      </c>
      <c r="B1381">
        <v>1209</v>
      </c>
      <c r="C1381" t="s">
        <v>3711</v>
      </c>
      <c r="D1381" t="s">
        <v>3712</v>
      </c>
      <c r="E1381" t="s">
        <v>3462</v>
      </c>
      <c r="F1381" t="s">
        <v>3463</v>
      </c>
      <c r="G1381" t="s">
        <v>639</v>
      </c>
      <c r="H1381" t="s">
        <v>639</v>
      </c>
      <c r="I1381" t="s">
        <v>2732</v>
      </c>
      <c r="J1381" t="s">
        <v>729</v>
      </c>
      <c r="K1381" t="s">
        <v>54</v>
      </c>
      <c r="L1381" s="4">
        <v>40008</v>
      </c>
      <c r="M1381" s="4">
        <v>46022</v>
      </c>
      <c r="AA1381">
        <v>7</v>
      </c>
      <c r="AC1381">
        <v>80</v>
      </c>
      <c r="AE1381">
        <v>1</v>
      </c>
    </row>
    <row r="1382" spans="1:31" x14ac:dyDescent="0.2">
      <c r="A1382" s="9">
        <v>2000999</v>
      </c>
      <c r="B1382">
        <v>1210</v>
      </c>
      <c r="C1382" t="s">
        <v>3713</v>
      </c>
      <c r="D1382" t="s">
        <v>3714</v>
      </c>
      <c r="E1382" t="s">
        <v>3462</v>
      </c>
      <c r="F1382" t="s">
        <v>3463</v>
      </c>
      <c r="G1382" t="s">
        <v>639</v>
      </c>
      <c r="H1382" t="s">
        <v>639</v>
      </c>
      <c r="I1382" t="s">
        <v>2732</v>
      </c>
      <c r="J1382" t="s">
        <v>729</v>
      </c>
      <c r="K1382" t="s">
        <v>54</v>
      </c>
      <c r="L1382" s="4">
        <v>40008</v>
      </c>
      <c r="M1382" s="4">
        <v>46022</v>
      </c>
      <c r="AA1382">
        <v>20</v>
      </c>
      <c r="AC1382">
        <v>80</v>
      </c>
      <c r="AE1382">
        <v>1</v>
      </c>
    </row>
    <row r="1383" spans="1:31" x14ac:dyDescent="0.2">
      <c r="A1383" s="9">
        <v>2001011</v>
      </c>
      <c r="B1383">
        <v>1251</v>
      </c>
      <c r="C1383" t="s">
        <v>3715</v>
      </c>
      <c r="D1383" t="s">
        <v>3716</v>
      </c>
      <c r="E1383" t="s">
        <v>3462</v>
      </c>
      <c r="F1383" t="s">
        <v>3463</v>
      </c>
      <c r="G1383" t="s">
        <v>639</v>
      </c>
      <c r="H1383" t="s">
        <v>639</v>
      </c>
      <c r="I1383" t="s">
        <v>2732</v>
      </c>
      <c r="J1383" t="s">
        <v>729</v>
      </c>
      <c r="K1383" t="s">
        <v>54</v>
      </c>
      <c r="L1383" s="4">
        <v>40008</v>
      </c>
      <c r="M1383" s="4">
        <v>46022</v>
      </c>
      <c r="O1383">
        <v>0</v>
      </c>
      <c r="P1383">
        <v>0</v>
      </c>
      <c r="Q1383">
        <v>0</v>
      </c>
      <c r="R1383">
        <v>0</v>
      </c>
      <c r="T1383">
        <v>0</v>
      </c>
      <c r="AA1383">
        <v>5.0999999046325684</v>
      </c>
      <c r="AC1383">
        <v>55</v>
      </c>
      <c r="AE1383">
        <v>1</v>
      </c>
    </row>
    <row r="1384" spans="1:31" x14ac:dyDescent="0.2">
      <c r="A1384" s="9">
        <v>2000948</v>
      </c>
      <c r="B1384">
        <v>1117</v>
      </c>
      <c r="C1384" t="s">
        <v>3717</v>
      </c>
      <c r="D1384" t="s">
        <v>3718</v>
      </c>
      <c r="E1384" t="s">
        <v>3346</v>
      </c>
      <c r="F1384" t="s">
        <v>3346</v>
      </c>
      <c r="G1384" t="s">
        <v>639</v>
      </c>
      <c r="H1384" t="s">
        <v>639</v>
      </c>
      <c r="I1384" t="s">
        <v>2732</v>
      </c>
      <c r="J1384" t="s">
        <v>729</v>
      </c>
      <c r="K1384" t="s">
        <v>54</v>
      </c>
      <c r="L1384" s="4">
        <v>39993</v>
      </c>
      <c r="M1384" s="4">
        <v>46022</v>
      </c>
      <c r="N1384">
        <v>0</v>
      </c>
      <c r="O1384">
        <v>0</v>
      </c>
      <c r="P1384">
        <v>0</v>
      </c>
      <c r="Q1384">
        <v>0</v>
      </c>
      <c r="R1384">
        <v>0</v>
      </c>
      <c r="T1384">
        <v>0</v>
      </c>
      <c r="AC1384">
        <v>50</v>
      </c>
      <c r="AE1384">
        <v>1</v>
      </c>
    </row>
    <row r="1385" spans="1:31" x14ac:dyDescent="0.2">
      <c r="A1385" s="9">
        <v>2010221</v>
      </c>
      <c r="B1385">
        <v>5146</v>
      </c>
      <c r="C1385" t="s">
        <v>3719</v>
      </c>
      <c r="D1385" t="s">
        <v>3720</v>
      </c>
      <c r="E1385" t="s">
        <v>1540</v>
      </c>
      <c r="F1385" t="s">
        <v>1540</v>
      </c>
      <c r="G1385" t="s">
        <v>639</v>
      </c>
      <c r="H1385" t="s">
        <v>639</v>
      </c>
      <c r="I1385" t="s">
        <v>2732</v>
      </c>
      <c r="J1385" t="s">
        <v>729</v>
      </c>
      <c r="K1385" t="s">
        <v>54</v>
      </c>
      <c r="L1385" s="4">
        <v>2</v>
      </c>
      <c r="M1385" s="4">
        <v>46022</v>
      </c>
      <c r="AE1385">
        <v>1.1000000000000001</v>
      </c>
    </row>
    <row r="1386" spans="1:31" x14ac:dyDescent="0.2">
      <c r="A1386" s="9">
        <v>2006463</v>
      </c>
      <c r="B1386">
        <v>3535</v>
      </c>
      <c r="C1386" t="s">
        <v>3721</v>
      </c>
      <c r="D1386" t="s">
        <v>3722</v>
      </c>
      <c r="E1386" t="s">
        <v>2156</v>
      </c>
      <c r="F1386" t="s">
        <v>2156</v>
      </c>
      <c r="G1386" t="s">
        <v>639</v>
      </c>
      <c r="H1386" t="s">
        <v>639</v>
      </c>
      <c r="I1386" t="s">
        <v>2732</v>
      </c>
      <c r="J1386" t="s">
        <v>729</v>
      </c>
      <c r="K1386" t="s">
        <v>54</v>
      </c>
      <c r="L1386" s="4">
        <v>2</v>
      </c>
      <c r="M1386" s="4">
        <v>46022</v>
      </c>
      <c r="AE1386">
        <v>1.1000000000000001</v>
      </c>
    </row>
    <row r="1387" spans="1:31" x14ac:dyDescent="0.2">
      <c r="A1387" s="9">
        <v>2004625</v>
      </c>
      <c r="B1387">
        <v>3266</v>
      </c>
      <c r="C1387" t="s">
        <v>3723</v>
      </c>
      <c r="D1387" t="s">
        <v>3724</v>
      </c>
      <c r="E1387" t="s">
        <v>3725</v>
      </c>
      <c r="F1387" t="s">
        <v>3725</v>
      </c>
      <c r="G1387" t="s">
        <v>639</v>
      </c>
      <c r="H1387" t="s">
        <v>639</v>
      </c>
      <c r="I1387" t="s">
        <v>2732</v>
      </c>
      <c r="J1387" t="s">
        <v>729</v>
      </c>
      <c r="K1387" t="s">
        <v>54</v>
      </c>
      <c r="L1387" s="4">
        <v>40029</v>
      </c>
      <c r="M1387" s="4">
        <v>46022</v>
      </c>
      <c r="AE1387">
        <v>1.03</v>
      </c>
    </row>
    <row r="1388" spans="1:31" x14ac:dyDescent="0.2">
      <c r="A1388" s="9">
        <v>2010358</v>
      </c>
      <c r="B1388">
        <v>5208</v>
      </c>
      <c r="C1388" t="s">
        <v>3726</v>
      </c>
      <c r="D1388" t="s">
        <v>3727</v>
      </c>
      <c r="E1388" t="s">
        <v>3728</v>
      </c>
      <c r="F1388" t="s">
        <v>3728</v>
      </c>
      <c r="G1388" t="s">
        <v>639</v>
      </c>
      <c r="H1388" t="s">
        <v>639</v>
      </c>
      <c r="I1388" t="s">
        <v>2732</v>
      </c>
      <c r="J1388" t="s">
        <v>647</v>
      </c>
      <c r="K1388" t="s">
        <v>53</v>
      </c>
      <c r="L1388" s="4">
        <v>2</v>
      </c>
      <c r="M1388" s="4">
        <v>46022</v>
      </c>
      <c r="P1388">
        <v>10</v>
      </c>
      <c r="Q1388">
        <v>2</v>
      </c>
      <c r="AC1388">
        <v>15</v>
      </c>
      <c r="AE1388">
        <v>1</v>
      </c>
    </row>
    <row r="1389" spans="1:31" x14ac:dyDescent="0.2">
      <c r="A1389" s="9">
        <v>2001063</v>
      </c>
      <c r="B1389">
        <v>1243</v>
      </c>
      <c r="C1389" t="s">
        <v>3729</v>
      </c>
      <c r="D1389" t="s">
        <v>3730</v>
      </c>
      <c r="E1389" t="s">
        <v>1702</v>
      </c>
      <c r="F1389" t="s">
        <v>1702</v>
      </c>
      <c r="G1389" t="s">
        <v>639</v>
      </c>
      <c r="H1389" t="s">
        <v>639</v>
      </c>
      <c r="I1389" t="s">
        <v>2732</v>
      </c>
      <c r="J1389" t="s">
        <v>729</v>
      </c>
      <c r="K1389" t="s">
        <v>54</v>
      </c>
      <c r="L1389" s="4">
        <v>40022</v>
      </c>
      <c r="M1389" s="4">
        <v>46022</v>
      </c>
      <c r="N1389">
        <v>0</v>
      </c>
      <c r="O1389">
        <v>0</v>
      </c>
      <c r="P1389">
        <v>0</v>
      </c>
      <c r="Q1389">
        <v>0</v>
      </c>
      <c r="R1389">
        <v>0</v>
      </c>
      <c r="T1389">
        <v>0</v>
      </c>
      <c r="AC1389">
        <v>75</v>
      </c>
      <c r="AE1389">
        <v>1</v>
      </c>
    </row>
    <row r="1390" spans="1:31" x14ac:dyDescent="0.2">
      <c r="A1390" s="9">
        <v>2001062</v>
      </c>
      <c r="B1390">
        <v>1244</v>
      </c>
      <c r="C1390" t="s">
        <v>3731</v>
      </c>
      <c r="D1390" t="s">
        <v>3732</v>
      </c>
      <c r="E1390" t="s">
        <v>1702</v>
      </c>
      <c r="F1390" t="s">
        <v>1702</v>
      </c>
      <c r="G1390" t="s">
        <v>639</v>
      </c>
      <c r="H1390" t="s">
        <v>639</v>
      </c>
      <c r="I1390" t="s">
        <v>2732</v>
      </c>
      <c r="J1390" t="s">
        <v>729</v>
      </c>
      <c r="K1390" t="s">
        <v>53</v>
      </c>
      <c r="L1390" s="4">
        <v>40022</v>
      </c>
      <c r="M1390" s="4">
        <v>46022</v>
      </c>
      <c r="N1390">
        <v>0</v>
      </c>
      <c r="O1390">
        <v>0</v>
      </c>
      <c r="P1390">
        <v>0</v>
      </c>
      <c r="Q1390">
        <v>0</v>
      </c>
      <c r="R1390">
        <v>0</v>
      </c>
      <c r="T1390">
        <v>0</v>
      </c>
      <c r="AC1390">
        <v>40</v>
      </c>
      <c r="AE1390">
        <v>1</v>
      </c>
    </row>
    <row r="1391" spans="1:31" x14ac:dyDescent="0.2">
      <c r="A1391" s="9">
        <v>2007095</v>
      </c>
      <c r="B1391">
        <v>3904</v>
      </c>
      <c r="C1391" t="s">
        <v>3733</v>
      </c>
      <c r="D1391" t="s">
        <v>3734</v>
      </c>
      <c r="E1391" t="s">
        <v>1702</v>
      </c>
      <c r="F1391" t="s">
        <v>1702</v>
      </c>
      <c r="G1391" t="s">
        <v>639</v>
      </c>
      <c r="H1391" t="s">
        <v>639</v>
      </c>
      <c r="I1391" t="s">
        <v>2732</v>
      </c>
      <c r="J1391" t="s">
        <v>729</v>
      </c>
      <c r="K1391" t="s">
        <v>54</v>
      </c>
      <c r="L1391" s="4">
        <v>2</v>
      </c>
      <c r="M1391" s="4">
        <v>46022</v>
      </c>
      <c r="AC1391">
        <v>40</v>
      </c>
      <c r="AE1391">
        <v>1</v>
      </c>
    </row>
    <row r="1392" spans="1:31" x14ac:dyDescent="0.2">
      <c r="A1392" s="9">
        <v>2010377</v>
      </c>
      <c r="B1392">
        <v>5215</v>
      </c>
      <c r="C1392" t="s">
        <v>3735</v>
      </c>
      <c r="D1392" t="s">
        <v>3736</v>
      </c>
      <c r="E1392" t="s">
        <v>3629</v>
      </c>
      <c r="F1392" t="s">
        <v>3629</v>
      </c>
      <c r="G1392" t="s">
        <v>639</v>
      </c>
      <c r="H1392" t="s">
        <v>639</v>
      </c>
      <c r="I1392" t="s">
        <v>2732</v>
      </c>
      <c r="J1392" t="s">
        <v>729</v>
      </c>
      <c r="K1392" t="s">
        <v>54</v>
      </c>
      <c r="L1392" s="4">
        <v>2</v>
      </c>
      <c r="M1392" s="4">
        <v>46022</v>
      </c>
      <c r="AE1392">
        <v>1.1000000000000001</v>
      </c>
    </row>
    <row r="1393" spans="1:31" x14ac:dyDescent="0.2">
      <c r="A1393" s="9">
        <v>2002703</v>
      </c>
      <c r="B1393">
        <v>3190</v>
      </c>
      <c r="C1393" t="s">
        <v>3745</v>
      </c>
      <c r="D1393" t="s">
        <v>3738</v>
      </c>
      <c r="E1393" t="s">
        <v>3739</v>
      </c>
      <c r="F1393" t="s">
        <v>3739</v>
      </c>
      <c r="G1393" t="s">
        <v>639</v>
      </c>
      <c r="H1393" t="s">
        <v>684</v>
      </c>
      <c r="I1393" t="s">
        <v>2732</v>
      </c>
      <c r="J1393" t="s">
        <v>694</v>
      </c>
      <c r="K1393" t="s">
        <v>53</v>
      </c>
      <c r="L1393" s="4">
        <v>39875</v>
      </c>
      <c r="M1393" s="4">
        <v>46022</v>
      </c>
      <c r="N1393">
        <v>0.30000001192092896</v>
      </c>
      <c r="AC1393">
        <v>11</v>
      </c>
      <c r="AE1393">
        <v>1</v>
      </c>
    </row>
    <row r="1394" spans="1:31" x14ac:dyDescent="0.2">
      <c r="A1394" s="9">
        <v>2006078</v>
      </c>
      <c r="B1394">
        <v>3573</v>
      </c>
      <c r="C1394" t="s">
        <v>3744</v>
      </c>
      <c r="D1394" t="s">
        <v>3738</v>
      </c>
      <c r="E1394" t="s">
        <v>3739</v>
      </c>
      <c r="F1394" t="s">
        <v>3739</v>
      </c>
      <c r="G1394" t="s">
        <v>639</v>
      </c>
      <c r="H1394" t="s">
        <v>684</v>
      </c>
      <c r="I1394" t="s">
        <v>2732</v>
      </c>
      <c r="J1394" t="s">
        <v>694</v>
      </c>
      <c r="K1394" t="s">
        <v>53</v>
      </c>
      <c r="L1394" s="4">
        <v>2</v>
      </c>
      <c r="M1394" s="4">
        <v>46022</v>
      </c>
      <c r="N1394">
        <v>0.30000001192092896</v>
      </c>
      <c r="AC1394">
        <v>11.6</v>
      </c>
      <c r="AE1394">
        <v>1</v>
      </c>
    </row>
    <row r="1395" spans="1:31" x14ac:dyDescent="0.2">
      <c r="A1395" s="9">
        <v>2002482</v>
      </c>
      <c r="B1395">
        <v>3103</v>
      </c>
      <c r="C1395" t="s">
        <v>3737</v>
      </c>
      <c r="D1395" t="s">
        <v>3738</v>
      </c>
      <c r="E1395" t="s">
        <v>3739</v>
      </c>
      <c r="F1395" t="s">
        <v>3739</v>
      </c>
      <c r="G1395" t="s">
        <v>639</v>
      </c>
      <c r="H1395" t="s">
        <v>684</v>
      </c>
      <c r="I1395" t="s">
        <v>2732</v>
      </c>
      <c r="J1395" t="s">
        <v>694</v>
      </c>
      <c r="K1395" t="s">
        <v>53</v>
      </c>
      <c r="L1395" s="4">
        <v>39756</v>
      </c>
      <c r="M1395" s="4">
        <v>46022</v>
      </c>
      <c r="N1395">
        <v>0.30000001192092896</v>
      </c>
      <c r="AC1395">
        <v>11.6</v>
      </c>
      <c r="AE1395">
        <v>1</v>
      </c>
    </row>
    <row r="1396" spans="1:31" x14ac:dyDescent="0.2">
      <c r="A1396" s="9">
        <v>2009696</v>
      </c>
      <c r="B1396">
        <v>4946</v>
      </c>
      <c r="C1396" t="s">
        <v>3740</v>
      </c>
      <c r="D1396" t="s">
        <v>3738</v>
      </c>
      <c r="E1396" t="s">
        <v>3741</v>
      </c>
      <c r="F1396" t="s">
        <v>3741</v>
      </c>
      <c r="G1396" t="s">
        <v>639</v>
      </c>
      <c r="H1396" t="s">
        <v>684</v>
      </c>
      <c r="I1396" t="s">
        <v>2732</v>
      </c>
      <c r="J1396" t="s">
        <v>694</v>
      </c>
      <c r="K1396" t="s">
        <v>53</v>
      </c>
      <c r="L1396" s="4">
        <v>2</v>
      </c>
      <c r="M1396" s="4">
        <v>46022</v>
      </c>
      <c r="N1396">
        <v>0.30000001192092896</v>
      </c>
      <c r="AC1396">
        <v>13.1</v>
      </c>
      <c r="AE1396">
        <v>1</v>
      </c>
    </row>
    <row r="1397" spans="1:31" x14ac:dyDescent="0.2">
      <c r="A1397" s="9">
        <v>2010182</v>
      </c>
      <c r="B1397">
        <v>5150</v>
      </c>
      <c r="C1397" t="s">
        <v>3742</v>
      </c>
      <c r="D1397" t="s">
        <v>3738</v>
      </c>
      <c r="E1397" t="s">
        <v>3743</v>
      </c>
      <c r="F1397" t="s">
        <v>3743</v>
      </c>
      <c r="G1397" t="s">
        <v>639</v>
      </c>
      <c r="H1397" t="s">
        <v>684</v>
      </c>
      <c r="I1397" t="s">
        <v>2732</v>
      </c>
      <c r="J1397" t="s">
        <v>694</v>
      </c>
      <c r="K1397" t="s">
        <v>53</v>
      </c>
      <c r="L1397" s="4">
        <v>2</v>
      </c>
      <c r="M1397" s="4">
        <v>46022</v>
      </c>
      <c r="N1397">
        <v>0.30000001192092896</v>
      </c>
      <c r="AC1397">
        <v>13.1</v>
      </c>
      <c r="AE1397">
        <v>1</v>
      </c>
    </row>
    <row r="1398" spans="1:31" x14ac:dyDescent="0.2">
      <c r="A1398" s="9">
        <v>2010196</v>
      </c>
      <c r="B1398">
        <v>5145</v>
      </c>
      <c r="C1398" t="s">
        <v>3746</v>
      </c>
      <c r="D1398" t="s">
        <v>3747</v>
      </c>
      <c r="E1398" t="s">
        <v>3645</v>
      </c>
      <c r="F1398" t="s">
        <v>3646</v>
      </c>
      <c r="G1398" t="s">
        <v>639</v>
      </c>
      <c r="H1398" t="s">
        <v>639</v>
      </c>
      <c r="I1398" t="s">
        <v>2732</v>
      </c>
      <c r="J1398" t="s">
        <v>729</v>
      </c>
      <c r="K1398" t="s">
        <v>54</v>
      </c>
      <c r="L1398" s="4">
        <v>2</v>
      </c>
      <c r="M1398" s="4">
        <v>46022</v>
      </c>
      <c r="N1398">
        <v>15.5</v>
      </c>
      <c r="O1398">
        <v>0.80000001192092896</v>
      </c>
      <c r="P1398">
        <v>1</v>
      </c>
      <c r="R1398">
        <v>2.5</v>
      </c>
      <c r="T1398">
        <v>2.4000000953674316</v>
      </c>
      <c r="AE1398">
        <v>1.3</v>
      </c>
    </row>
    <row r="1399" spans="1:31" x14ac:dyDescent="0.2">
      <c r="A1399" s="9">
        <v>2010284</v>
      </c>
      <c r="B1399">
        <v>5210</v>
      </c>
      <c r="C1399" t="s">
        <v>3748</v>
      </c>
      <c r="D1399" t="s">
        <v>3749</v>
      </c>
      <c r="E1399" t="s">
        <v>3645</v>
      </c>
      <c r="F1399" t="s">
        <v>3646</v>
      </c>
      <c r="G1399" t="s">
        <v>639</v>
      </c>
      <c r="H1399" t="s">
        <v>639</v>
      </c>
      <c r="I1399" t="s">
        <v>2732</v>
      </c>
      <c r="J1399" t="s">
        <v>729</v>
      </c>
      <c r="K1399" t="s">
        <v>54</v>
      </c>
      <c r="L1399" s="4">
        <v>2</v>
      </c>
      <c r="M1399" s="4">
        <v>46022</v>
      </c>
      <c r="N1399">
        <v>14.199999809265137</v>
      </c>
      <c r="O1399">
        <v>0.30000001192092896</v>
      </c>
      <c r="P1399">
        <v>1.8999999761581421</v>
      </c>
      <c r="R1399">
        <v>2.4000000953674316</v>
      </c>
      <c r="T1399">
        <v>1.4000000432133675E-2</v>
      </c>
      <c r="AE1399">
        <v>1.1000000000000001</v>
      </c>
    </row>
    <row r="1400" spans="1:31" x14ac:dyDescent="0.2">
      <c r="A1400" s="9">
        <v>2008618</v>
      </c>
      <c r="B1400">
        <v>4457</v>
      </c>
      <c r="C1400" t="s">
        <v>3750</v>
      </c>
      <c r="D1400" t="s">
        <v>3751</v>
      </c>
      <c r="E1400" t="s">
        <v>1507</v>
      </c>
      <c r="F1400" t="s">
        <v>3752</v>
      </c>
      <c r="G1400" t="s">
        <v>639</v>
      </c>
      <c r="H1400" t="s">
        <v>639</v>
      </c>
      <c r="I1400" t="s">
        <v>2732</v>
      </c>
      <c r="J1400" t="s">
        <v>729</v>
      </c>
      <c r="K1400" t="s">
        <v>54</v>
      </c>
      <c r="L1400" s="4">
        <v>2</v>
      </c>
      <c r="M1400" s="4">
        <v>46022</v>
      </c>
      <c r="AE1400">
        <v>1.1000000000000001</v>
      </c>
    </row>
    <row r="1401" spans="1:31" x14ac:dyDescent="0.2">
      <c r="A1401" s="9">
        <v>2007247</v>
      </c>
      <c r="B1401">
        <v>3906</v>
      </c>
      <c r="C1401" t="s">
        <v>3753</v>
      </c>
      <c r="D1401" t="s">
        <v>3754</v>
      </c>
      <c r="E1401" t="s">
        <v>1331</v>
      </c>
      <c r="F1401" t="s">
        <v>1331</v>
      </c>
      <c r="G1401" t="s">
        <v>639</v>
      </c>
      <c r="H1401" t="s">
        <v>639</v>
      </c>
      <c r="I1401" t="s">
        <v>2732</v>
      </c>
      <c r="J1401" t="s">
        <v>729</v>
      </c>
      <c r="K1401" t="s">
        <v>54</v>
      </c>
      <c r="L1401" s="4">
        <v>2</v>
      </c>
      <c r="M1401" s="4">
        <v>46022</v>
      </c>
      <c r="AC1401">
        <v>85</v>
      </c>
      <c r="AE1401">
        <v>1</v>
      </c>
    </row>
    <row r="1402" spans="1:31" x14ac:dyDescent="0.2">
      <c r="A1402" s="9">
        <v>2001005</v>
      </c>
      <c r="B1402">
        <v>1206</v>
      </c>
      <c r="C1402" t="s">
        <v>3755</v>
      </c>
      <c r="D1402" t="s">
        <v>3756</v>
      </c>
      <c r="E1402" t="s">
        <v>3462</v>
      </c>
      <c r="F1402" t="s">
        <v>3463</v>
      </c>
      <c r="G1402" t="s">
        <v>639</v>
      </c>
      <c r="H1402" t="s">
        <v>639</v>
      </c>
      <c r="I1402" t="s">
        <v>2732</v>
      </c>
      <c r="J1402" t="s">
        <v>729</v>
      </c>
      <c r="K1402" t="s">
        <v>54</v>
      </c>
      <c r="L1402" s="4">
        <v>40008</v>
      </c>
      <c r="M1402" s="4">
        <v>46022</v>
      </c>
      <c r="AA1402">
        <v>10</v>
      </c>
      <c r="AC1402">
        <v>60</v>
      </c>
      <c r="AE1402">
        <v>1</v>
      </c>
    </row>
    <row r="1403" spans="1:31" x14ac:dyDescent="0.2">
      <c r="A1403" s="9">
        <v>2008381</v>
      </c>
      <c r="B1403">
        <v>4389</v>
      </c>
      <c r="C1403" t="s">
        <v>3757</v>
      </c>
      <c r="D1403" t="s">
        <v>3758</v>
      </c>
      <c r="E1403" t="s">
        <v>3759</v>
      </c>
      <c r="F1403" t="s">
        <v>3759</v>
      </c>
      <c r="G1403" t="s">
        <v>639</v>
      </c>
      <c r="H1403" t="s">
        <v>684</v>
      </c>
      <c r="I1403" t="s">
        <v>2732</v>
      </c>
      <c r="J1403" t="s">
        <v>694</v>
      </c>
      <c r="K1403" t="s">
        <v>53</v>
      </c>
      <c r="L1403" s="4">
        <v>2</v>
      </c>
      <c r="M1403" s="4">
        <v>46022</v>
      </c>
      <c r="N1403">
        <v>0.69999998807907104</v>
      </c>
      <c r="AC1403">
        <v>19.3</v>
      </c>
      <c r="AE1403">
        <v>1</v>
      </c>
    </row>
    <row r="1404" spans="1:31" x14ac:dyDescent="0.2">
      <c r="A1404" s="9">
        <v>2006176</v>
      </c>
      <c r="B1404">
        <v>3653</v>
      </c>
      <c r="C1404" t="s">
        <v>3762</v>
      </c>
      <c r="D1404" t="s">
        <v>3761</v>
      </c>
      <c r="E1404" t="s">
        <v>3763</v>
      </c>
      <c r="F1404" t="s">
        <v>3763</v>
      </c>
      <c r="G1404" t="s">
        <v>639</v>
      </c>
      <c r="H1404" t="s">
        <v>639</v>
      </c>
      <c r="I1404" t="s">
        <v>2732</v>
      </c>
      <c r="J1404" t="s">
        <v>729</v>
      </c>
      <c r="K1404" t="s">
        <v>54</v>
      </c>
      <c r="L1404" s="4">
        <v>2</v>
      </c>
      <c r="M1404" s="4">
        <v>46022</v>
      </c>
      <c r="AC1404">
        <v>5</v>
      </c>
      <c r="AE1404">
        <v>1</v>
      </c>
    </row>
    <row r="1405" spans="1:31" x14ac:dyDescent="0.2">
      <c r="A1405" s="9">
        <v>2002281</v>
      </c>
      <c r="B1405">
        <v>3063</v>
      </c>
      <c r="C1405" t="s">
        <v>3760</v>
      </c>
      <c r="D1405" t="s">
        <v>3761</v>
      </c>
      <c r="E1405" t="s">
        <v>3739</v>
      </c>
      <c r="F1405" t="s">
        <v>3739</v>
      </c>
      <c r="G1405" t="s">
        <v>639</v>
      </c>
      <c r="H1405" t="s">
        <v>639</v>
      </c>
      <c r="I1405" t="s">
        <v>2732</v>
      </c>
      <c r="J1405" t="s">
        <v>729</v>
      </c>
      <c r="K1405" t="s">
        <v>54</v>
      </c>
      <c r="L1405" s="4">
        <v>39672</v>
      </c>
      <c r="M1405" s="4">
        <v>46022</v>
      </c>
      <c r="AC1405">
        <v>5</v>
      </c>
      <c r="AE1405">
        <v>1</v>
      </c>
    </row>
    <row r="1406" spans="1:31" x14ac:dyDescent="0.2">
      <c r="A1406" s="9">
        <v>2010274</v>
      </c>
      <c r="B1406">
        <v>5188</v>
      </c>
      <c r="C1406" t="s">
        <v>3764</v>
      </c>
      <c r="D1406" t="s">
        <v>3765</v>
      </c>
      <c r="E1406" t="s">
        <v>3766</v>
      </c>
      <c r="F1406" t="s">
        <v>3766</v>
      </c>
      <c r="G1406" t="s">
        <v>639</v>
      </c>
      <c r="H1406" t="s">
        <v>639</v>
      </c>
      <c r="I1406" t="s">
        <v>2732</v>
      </c>
      <c r="J1406" t="s">
        <v>729</v>
      </c>
      <c r="K1406" t="s">
        <v>54</v>
      </c>
      <c r="L1406" s="4">
        <v>2</v>
      </c>
      <c r="M1406" s="4">
        <v>46022</v>
      </c>
      <c r="AC1406">
        <v>5</v>
      </c>
      <c r="AE1406">
        <v>1</v>
      </c>
    </row>
    <row r="1407" spans="1:31" x14ac:dyDescent="0.2">
      <c r="A1407" s="9">
        <v>2002343</v>
      </c>
      <c r="B1407">
        <v>3081</v>
      </c>
      <c r="C1407" t="s">
        <v>3767</v>
      </c>
      <c r="D1407" t="s">
        <v>3768</v>
      </c>
      <c r="E1407" t="s">
        <v>3237</v>
      </c>
      <c r="F1407" t="s">
        <v>3237</v>
      </c>
      <c r="G1407" t="s">
        <v>639</v>
      </c>
      <c r="H1407" t="s">
        <v>639</v>
      </c>
      <c r="I1407" t="s">
        <v>2732</v>
      </c>
      <c r="J1407" t="s">
        <v>729</v>
      </c>
      <c r="K1407" t="s">
        <v>53</v>
      </c>
      <c r="L1407" s="4">
        <v>40162</v>
      </c>
      <c r="M1407" s="4">
        <v>46022</v>
      </c>
      <c r="AE1407">
        <v>1</v>
      </c>
    </row>
    <row r="1408" spans="1:31" x14ac:dyDescent="0.2">
      <c r="A1408" s="9">
        <v>2004648</v>
      </c>
      <c r="B1408">
        <v>2988</v>
      </c>
      <c r="C1408" t="s">
        <v>3769</v>
      </c>
      <c r="D1408" t="s">
        <v>3770</v>
      </c>
      <c r="E1408" t="s">
        <v>3771</v>
      </c>
      <c r="F1408" t="s">
        <v>3772</v>
      </c>
      <c r="G1408" t="s">
        <v>639</v>
      </c>
      <c r="H1408" t="s">
        <v>639</v>
      </c>
      <c r="I1408" t="s">
        <v>2732</v>
      </c>
      <c r="J1408" t="s">
        <v>729</v>
      </c>
      <c r="K1408" t="s">
        <v>53</v>
      </c>
      <c r="L1408" s="4">
        <v>39532</v>
      </c>
      <c r="M1408" s="4">
        <v>46022</v>
      </c>
      <c r="AE1408">
        <v>1</v>
      </c>
    </row>
    <row r="1409" spans="1:31" x14ac:dyDescent="0.2">
      <c r="A1409" s="9">
        <v>2004301</v>
      </c>
      <c r="B1409">
        <v>2985</v>
      </c>
      <c r="C1409" t="s">
        <v>3773</v>
      </c>
      <c r="D1409" t="s">
        <v>3774</v>
      </c>
      <c r="E1409" t="s">
        <v>3771</v>
      </c>
      <c r="F1409" t="s">
        <v>3772</v>
      </c>
      <c r="G1409" t="s">
        <v>639</v>
      </c>
      <c r="H1409" t="s">
        <v>639</v>
      </c>
      <c r="I1409" t="s">
        <v>2732</v>
      </c>
      <c r="J1409" t="s">
        <v>729</v>
      </c>
      <c r="K1409" t="s">
        <v>53</v>
      </c>
      <c r="L1409" s="4">
        <v>39532</v>
      </c>
      <c r="M1409" s="4">
        <v>46022</v>
      </c>
      <c r="AE1409">
        <v>1</v>
      </c>
    </row>
    <row r="1410" spans="1:31" x14ac:dyDescent="0.2">
      <c r="A1410" s="9">
        <v>2004300</v>
      </c>
      <c r="B1410">
        <v>2984</v>
      </c>
      <c r="C1410" t="s">
        <v>3775</v>
      </c>
      <c r="D1410" t="s">
        <v>3776</v>
      </c>
      <c r="E1410" t="s">
        <v>3771</v>
      </c>
      <c r="F1410" t="s">
        <v>3772</v>
      </c>
      <c r="G1410" t="s">
        <v>639</v>
      </c>
      <c r="H1410" t="s">
        <v>639</v>
      </c>
      <c r="I1410" t="s">
        <v>2732</v>
      </c>
      <c r="J1410" t="s">
        <v>729</v>
      </c>
      <c r="K1410" t="s">
        <v>53</v>
      </c>
      <c r="L1410" s="4">
        <v>39532</v>
      </c>
      <c r="M1410" s="4">
        <v>46022</v>
      </c>
      <c r="AE1410">
        <v>1</v>
      </c>
    </row>
    <row r="1411" spans="1:31" x14ac:dyDescent="0.2">
      <c r="A1411" s="9">
        <v>2004303</v>
      </c>
      <c r="B1411">
        <v>2987</v>
      </c>
      <c r="C1411" t="s">
        <v>3777</v>
      </c>
      <c r="D1411" t="s">
        <v>3778</v>
      </c>
      <c r="E1411" t="s">
        <v>3771</v>
      </c>
      <c r="F1411" t="s">
        <v>3772</v>
      </c>
      <c r="G1411" t="s">
        <v>639</v>
      </c>
      <c r="H1411" t="s">
        <v>639</v>
      </c>
      <c r="I1411" t="s">
        <v>2732</v>
      </c>
      <c r="J1411" t="s">
        <v>729</v>
      </c>
      <c r="K1411" t="s">
        <v>53</v>
      </c>
      <c r="L1411" s="4">
        <v>39532</v>
      </c>
      <c r="M1411" s="4">
        <v>46022</v>
      </c>
      <c r="AE1411">
        <v>1</v>
      </c>
    </row>
    <row r="1412" spans="1:31" x14ac:dyDescent="0.2">
      <c r="A1412" s="9">
        <v>2004302</v>
      </c>
      <c r="B1412">
        <v>2986</v>
      </c>
      <c r="C1412" t="s">
        <v>3779</v>
      </c>
      <c r="D1412" t="s">
        <v>3780</v>
      </c>
      <c r="E1412" t="s">
        <v>3771</v>
      </c>
      <c r="F1412" t="s">
        <v>3772</v>
      </c>
      <c r="G1412" t="s">
        <v>639</v>
      </c>
      <c r="H1412" t="s">
        <v>639</v>
      </c>
      <c r="I1412" t="s">
        <v>2732</v>
      </c>
      <c r="J1412" t="s">
        <v>729</v>
      </c>
      <c r="K1412" t="s">
        <v>53</v>
      </c>
      <c r="L1412" s="4">
        <v>39532</v>
      </c>
      <c r="M1412" s="4">
        <v>46022</v>
      </c>
      <c r="AE1412">
        <v>1</v>
      </c>
    </row>
    <row r="1413" spans="1:31" x14ac:dyDescent="0.2">
      <c r="A1413" s="9">
        <v>2010461</v>
      </c>
      <c r="B1413">
        <v>5252</v>
      </c>
      <c r="C1413" t="s">
        <v>3781</v>
      </c>
      <c r="D1413" t="s">
        <v>3782</v>
      </c>
      <c r="E1413" t="s">
        <v>3783</v>
      </c>
      <c r="F1413" t="s">
        <v>3784</v>
      </c>
      <c r="G1413" t="s">
        <v>639</v>
      </c>
      <c r="H1413" t="s">
        <v>639</v>
      </c>
      <c r="I1413" t="s">
        <v>2732</v>
      </c>
      <c r="J1413" t="s">
        <v>729</v>
      </c>
      <c r="K1413" t="s">
        <v>54</v>
      </c>
      <c r="L1413" s="4">
        <v>2</v>
      </c>
      <c r="M1413" s="4">
        <v>46022</v>
      </c>
      <c r="AE1413">
        <v>1.1000000000000001</v>
      </c>
    </row>
    <row r="1414" spans="1:31" x14ac:dyDescent="0.2">
      <c r="A1414" s="9">
        <v>2008719</v>
      </c>
      <c r="B1414">
        <v>4501</v>
      </c>
      <c r="C1414" t="s">
        <v>3785</v>
      </c>
      <c r="D1414" t="s">
        <v>3786</v>
      </c>
      <c r="E1414" t="s">
        <v>3787</v>
      </c>
      <c r="F1414" t="s">
        <v>3787</v>
      </c>
      <c r="G1414" t="s">
        <v>639</v>
      </c>
      <c r="H1414" t="s">
        <v>684</v>
      </c>
      <c r="I1414" t="s">
        <v>2732</v>
      </c>
      <c r="J1414" t="s">
        <v>694</v>
      </c>
      <c r="K1414" t="s">
        <v>53</v>
      </c>
      <c r="L1414" s="4">
        <v>2</v>
      </c>
      <c r="M1414" s="4">
        <v>46022</v>
      </c>
      <c r="N1414">
        <v>0.40000000596046448</v>
      </c>
      <c r="AC1414">
        <v>13.8</v>
      </c>
      <c r="AE1414">
        <v>1</v>
      </c>
    </row>
    <row r="1415" spans="1:31" x14ac:dyDescent="0.2">
      <c r="A1415" s="9">
        <v>2008816</v>
      </c>
      <c r="B1415">
        <v>4530</v>
      </c>
      <c r="C1415" t="s">
        <v>3788</v>
      </c>
      <c r="D1415" t="s">
        <v>3789</v>
      </c>
      <c r="E1415" t="s">
        <v>3234</v>
      </c>
      <c r="F1415" t="s">
        <v>3234</v>
      </c>
      <c r="G1415" t="s">
        <v>639</v>
      </c>
      <c r="H1415" t="s">
        <v>639</v>
      </c>
      <c r="I1415" t="s">
        <v>2732</v>
      </c>
      <c r="J1415" t="s">
        <v>729</v>
      </c>
      <c r="K1415" t="s">
        <v>54</v>
      </c>
      <c r="L1415" s="4">
        <v>2</v>
      </c>
      <c r="M1415" s="4">
        <v>46022</v>
      </c>
      <c r="AE1415">
        <v>1.1000000000000001</v>
      </c>
    </row>
    <row r="1416" spans="1:31" x14ac:dyDescent="0.2">
      <c r="A1416" s="9">
        <v>2001012</v>
      </c>
      <c r="B1416">
        <v>1250</v>
      </c>
      <c r="C1416" t="s">
        <v>3790</v>
      </c>
      <c r="D1416" t="s">
        <v>3791</v>
      </c>
      <c r="E1416" t="s">
        <v>3462</v>
      </c>
      <c r="F1416" t="s">
        <v>3463</v>
      </c>
      <c r="G1416" t="s">
        <v>639</v>
      </c>
      <c r="H1416" t="s">
        <v>639</v>
      </c>
      <c r="I1416" t="s">
        <v>2732</v>
      </c>
      <c r="J1416" t="s">
        <v>729</v>
      </c>
      <c r="K1416" t="s">
        <v>54</v>
      </c>
      <c r="L1416" s="4">
        <v>40008</v>
      </c>
      <c r="M1416" s="4">
        <v>46022</v>
      </c>
      <c r="AA1416">
        <v>10</v>
      </c>
      <c r="AC1416">
        <v>60</v>
      </c>
      <c r="AE1416">
        <v>1</v>
      </c>
    </row>
    <row r="1417" spans="1:31" x14ac:dyDescent="0.2">
      <c r="A1417" s="9">
        <v>2010309</v>
      </c>
      <c r="B1417">
        <v>5171</v>
      </c>
      <c r="C1417" t="s">
        <v>3792</v>
      </c>
      <c r="D1417" t="s">
        <v>3793</v>
      </c>
      <c r="E1417" t="s">
        <v>3783</v>
      </c>
      <c r="F1417" t="s">
        <v>3794</v>
      </c>
      <c r="G1417" t="s">
        <v>639</v>
      </c>
      <c r="H1417" t="s">
        <v>684</v>
      </c>
      <c r="I1417" t="s">
        <v>2732</v>
      </c>
      <c r="J1417" t="s">
        <v>694</v>
      </c>
      <c r="K1417" t="s">
        <v>53</v>
      </c>
      <c r="L1417" s="4">
        <v>2</v>
      </c>
      <c r="M1417" s="4">
        <v>46022</v>
      </c>
      <c r="N1417">
        <v>1.5</v>
      </c>
      <c r="O1417">
        <v>0.18000000715255737</v>
      </c>
      <c r="P1417">
        <v>2.9999999329447746E-2</v>
      </c>
      <c r="Q1417">
        <v>2.0999999046325684</v>
      </c>
      <c r="T1417">
        <v>0.11999999731779099</v>
      </c>
      <c r="X1417">
        <v>0.60000002384185791</v>
      </c>
      <c r="AE1417">
        <v>1</v>
      </c>
    </row>
    <row r="1418" spans="1:31" x14ac:dyDescent="0.2">
      <c r="A1418" s="9">
        <v>2003002</v>
      </c>
      <c r="B1418">
        <v>2446</v>
      </c>
      <c r="C1418" t="s">
        <v>3795</v>
      </c>
      <c r="D1418" t="s">
        <v>3796</v>
      </c>
      <c r="E1418" t="s">
        <v>1126</v>
      </c>
      <c r="F1418" t="s">
        <v>3797</v>
      </c>
      <c r="G1418" t="s">
        <v>639</v>
      </c>
      <c r="H1418" t="s">
        <v>639</v>
      </c>
      <c r="I1418" t="s">
        <v>2732</v>
      </c>
      <c r="J1418" t="s">
        <v>641</v>
      </c>
      <c r="K1418" t="s">
        <v>53</v>
      </c>
      <c r="L1418" s="4">
        <v>40036</v>
      </c>
      <c r="M1418" s="4">
        <v>46022</v>
      </c>
      <c r="N1418">
        <v>1.5</v>
      </c>
      <c r="Q1418">
        <v>37</v>
      </c>
      <c r="T1418">
        <v>0.25</v>
      </c>
      <c r="AE1418">
        <v>1</v>
      </c>
    </row>
    <row r="1419" spans="1:31" x14ac:dyDescent="0.2">
      <c r="A1419" s="9">
        <v>2010388</v>
      </c>
      <c r="B1419">
        <v>5228</v>
      </c>
      <c r="C1419" t="s">
        <v>3798</v>
      </c>
      <c r="D1419" t="s">
        <v>3799</v>
      </c>
      <c r="E1419" t="s">
        <v>1264</v>
      </c>
      <c r="F1419" t="s">
        <v>2647</v>
      </c>
      <c r="G1419" t="s">
        <v>639</v>
      </c>
      <c r="H1419" t="s">
        <v>639</v>
      </c>
      <c r="I1419" t="s">
        <v>2732</v>
      </c>
      <c r="J1419" t="s">
        <v>641</v>
      </c>
      <c r="K1419" t="s">
        <v>54</v>
      </c>
      <c r="L1419" s="4">
        <v>2</v>
      </c>
      <c r="M1419" s="4">
        <v>46022</v>
      </c>
      <c r="N1419">
        <v>3</v>
      </c>
      <c r="O1419">
        <v>18</v>
      </c>
      <c r="V1419">
        <v>5.6999998092651367</v>
      </c>
      <c r="Z1419">
        <v>2.5</v>
      </c>
      <c r="AE1419">
        <v>1.4</v>
      </c>
    </row>
    <row r="1420" spans="1:31" x14ac:dyDescent="0.2">
      <c r="A1420" s="9">
        <v>2010389</v>
      </c>
      <c r="B1420">
        <v>5229</v>
      </c>
      <c r="C1420" t="s">
        <v>3800</v>
      </c>
      <c r="D1420" t="s">
        <v>3801</v>
      </c>
      <c r="E1420" t="s">
        <v>1264</v>
      </c>
      <c r="F1420" t="s">
        <v>2647</v>
      </c>
      <c r="G1420" t="s">
        <v>639</v>
      </c>
      <c r="H1420" t="s">
        <v>639</v>
      </c>
      <c r="I1420" t="s">
        <v>2732</v>
      </c>
      <c r="J1420" t="s">
        <v>647</v>
      </c>
      <c r="K1420" t="s">
        <v>54</v>
      </c>
      <c r="L1420" s="4">
        <v>2</v>
      </c>
      <c r="M1420" s="4">
        <v>46022</v>
      </c>
      <c r="W1420">
        <v>4.8000001907348633</v>
      </c>
      <c r="Z1420">
        <v>7.6999998092651367</v>
      </c>
      <c r="AE1420">
        <v>1.4</v>
      </c>
    </row>
    <row r="1421" spans="1:31" x14ac:dyDescent="0.2">
      <c r="A1421" s="9">
        <v>2008526</v>
      </c>
      <c r="B1421">
        <v>4417</v>
      </c>
      <c r="C1421" t="s">
        <v>3802</v>
      </c>
      <c r="D1421" t="s">
        <v>3803</v>
      </c>
      <c r="E1421" t="s">
        <v>2772</v>
      </c>
      <c r="F1421" t="s">
        <v>2772</v>
      </c>
      <c r="G1421" t="s">
        <v>639</v>
      </c>
      <c r="H1421" t="s">
        <v>684</v>
      </c>
      <c r="I1421" t="s">
        <v>2732</v>
      </c>
      <c r="J1421" t="s">
        <v>694</v>
      </c>
      <c r="K1421" t="s">
        <v>53</v>
      </c>
      <c r="L1421" s="4">
        <v>2</v>
      </c>
      <c r="M1421" s="4">
        <v>46022</v>
      </c>
      <c r="N1421">
        <v>11.899999618530273</v>
      </c>
      <c r="AC1421">
        <v>68</v>
      </c>
      <c r="AE1421">
        <v>1</v>
      </c>
    </row>
    <row r="1422" spans="1:31" x14ac:dyDescent="0.2">
      <c r="A1422" s="9">
        <v>2007054</v>
      </c>
      <c r="B1422">
        <v>3881</v>
      </c>
      <c r="C1422" t="s">
        <v>3804</v>
      </c>
      <c r="D1422" t="s">
        <v>3805</v>
      </c>
      <c r="E1422" t="s">
        <v>1540</v>
      </c>
      <c r="F1422" t="s">
        <v>1540</v>
      </c>
      <c r="G1422" t="s">
        <v>639</v>
      </c>
      <c r="H1422" t="s">
        <v>639</v>
      </c>
      <c r="I1422" t="s">
        <v>2732</v>
      </c>
      <c r="J1422" t="s">
        <v>729</v>
      </c>
      <c r="K1422" t="s">
        <v>54</v>
      </c>
      <c r="L1422" s="4">
        <v>2</v>
      </c>
      <c r="M1422" s="4">
        <v>46022</v>
      </c>
      <c r="AE1422">
        <v>1.1000000000000001</v>
      </c>
    </row>
    <row r="1423" spans="1:31" x14ac:dyDescent="0.2">
      <c r="A1423" s="9">
        <v>2007779</v>
      </c>
      <c r="B1423">
        <v>4146</v>
      </c>
      <c r="C1423" t="s">
        <v>3806</v>
      </c>
      <c r="D1423" t="s">
        <v>3807</v>
      </c>
      <c r="E1423" t="s">
        <v>3315</v>
      </c>
      <c r="F1423" t="s">
        <v>3315</v>
      </c>
      <c r="G1423" t="s">
        <v>639</v>
      </c>
      <c r="H1423" t="s">
        <v>684</v>
      </c>
      <c r="I1423" t="s">
        <v>2732</v>
      </c>
      <c r="J1423" t="s">
        <v>694</v>
      </c>
      <c r="K1423" t="s">
        <v>53</v>
      </c>
      <c r="L1423" s="4">
        <v>2</v>
      </c>
      <c r="M1423" s="4">
        <v>46022</v>
      </c>
      <c r="N1423">
        <v>0.30000001192092896</v>
      </c>
      <c r="AC1423">
        <v>14</v>
      </c>
      <c r="AE1423">
        <v>1</v>
      </c>
    </row>
    <row r="1424" spans="1:31" x14ac:dyDescent="0.2">
      <c r="A1424" s="9">
        <v>2000379</v>
      </c>
      <c r="B1424">
        <v>917</v>
      </c>
      <c r="C1424" t="s">
        <v>3808</v>
      </c>
      <c r="D1424" t="s">
        <v>677</v>
      </c>
      <c r="E1424" t="s">
        <v>3809</v>
      </c>
      <c r="F1424" t="s">
        <v>3809</v>
      </c>
      <c r="G1424" t="s">
        <v>639</v>
      </c>
      <c r="H1424" t="s">
        <v>639</v>
      </c>
      <c r="I1424" t="s">
        <v>2732</v>
      </c>
      <c r="J1424" t="s">
        <v>641</v>
      </c>
      <c r="K1424" t="s">
        <v>53</v>
      </c>
      <c r="L1424" s="4">
        <v>40057</v>
      </c>
      <c r="M1424" s="4">
        <v>46022</v>
      </c>
      <c r="N1424">
        <v>20.700000762939453</v>
      </c>
      <c r="AE1424">
        <v>1</v>
      </c>
    </row>
    <row r="1425" spans="1:31" x14ac:dyDescent="0.2">
      <c r="A1425" s="9">
        <v>2001016</v>
      </c>
      <c r="B1425">
        <v>1309</v>
      </c>
      <c r="C1425" t="s">
        <v>3810</v>
      </c>
      <c r="D1425" t="s">
        <v>3811</v>
      </c>
      <c r="E1425" t="s">
        <v>2221</v>
      </c>
      <c r="F1425" t="s">
        <v>2221</v>
      </c>
      <c r="G1425" t="s">
        <v>639</v>
      </c>
      <c r="H1425" t="s">
        <v>639</v>
      </c>
      <c r="I1425" t="s">
        <v>2732</v>
      </c>
      <c r="J1425" t="s">
        <v>641</v>
      </c>
      <c r="K1425" t="s">
        <v>54</v>
      </c>
      <c r="L1425" s="4">
        <v>39973</v>
      </c>
      <c r="M1425" s="4">
        <v>46022</v>
      </c>
      <c r="N1425">
        <v>5.5</v>
      </c>
      <c r="AE1425">
        <v>1.1499999999999999</v>
      </c>
    </row>
    <row r="1426" spans="1:31" x14ac:dyDescent="0.2">
      <c r="A1426" s="9">
        <v>2001761</v>
      </c>
      <c r="B1426">
        <v>1029</v>
      </c>
      <c r="C1426" t="s">
        <v>3812</v>
      </c>
      <c r="D1426" t="s">
        <v>679</v>
      </c>
      <c r="E1426" t="s">
        <v>958</v>
      </c>
      <c r="F1426" t="s">
        <v>1176</v>
      </c>
      <c r="G1426" t="s">
        <v>639</v>
      </c>
      <c r="H1426" t="s">
        <v>639</v>
      </c>
      <c r="I1426" t="s">
        <v>2732</v>
      </c>
      <c r="J1426" t="s">
        <v>647</v>
      </c>
      <c r="K1426" t="s">
        <v>53</v>
      </c>
      <c r="L1426" s="4">
        <v>39994</v>
      </c>
      <c r="M1426" s="4">
        <v>46022</v>
      </c>
      <c r="P1426">
        <v>50</v>
      </c>
      <c r="AE1426">
        <v>1</v>
      </c>
    </row>
    <row r="1427" spans="1:31" x14ac:dyDescent="0.2">
      <c r="A1427" s="9">
        <v>2010074</v>
      </c>
      <c r="B1427">
        <v>5153</v>
      </c>
      <c r="C1427" t="s">
        <v>3813</v>
      </c>
      <c r="D1427" t="s">
        <v>3814</v>
      </c>
      <c r="E1427" t="s">
        <v>3815</v>
      </c>
      <c r="F1427" t="s">
        <v>3815</v>
      </c>
      <c r="G1427" t="s">
        <v>639</v>
      </c>
      <c r="H1427" t="s">
        <v>639</v>
      </c>
      <c r="I1427" t="s">
        <v>2732</v>
      </c>
      <c r="J1427" t="s">
        <v>729</v>
      </c>
      <c r="K1427" t="s">
        <v>54</v>
      </c>
      <c r="L1427" s="4">
        <v>2</v>
      </c>
      <c r="M1427" s="4">
        <v>46022</v>
      </c>
      <c r="AE1427">
        <v>1.1000000000000001</v>
      </c>
    </row>
    <row r="1428" spans="1:31" x14ac:dyDescent="0.2">
      <c r="A1428" s="9">
        <v>2000989</v>
      </c>
      <c r="B1428">
        <v>1227</v>
      </c>
      <c r="C1428" t="s">
        <v>3816</v>
      </c>
      <c r="D1428" t="s">
        <v>3817</v>
      </c>
      <c r="E1428" t="s">
        <v>958</v>
      </c>
      <c r="F1428" t="s">
        <v>958</v>
      </c>
      <c r="G1428" t="s">
        <v>639</v>
      </c>
      <c r="H1428" t="s">
        <v>639</v>
      </c>
      <c r="I1428" t="s">
        <v>2732</v>
      </c>
      <c r="J1428" t="s">
        <v>641</v>
      </c>
      <c r="K1428" t="s">
        <v>53</v>
      </c>
      <c r="L1428" s="4">
        <v>39994</v>
      </c>
      <c r="M1428" s="4">
        <v>46022</v>
      </c>
      <c r="N1428">
        <v>15.600000381469727</v>
      </c>
      <c r="O1428">
        <v>15.600000381469727</v>
      </c>
      <c r="P1428">
        <v>15.600000381469727</v>
      </c>
      <c r="AE1428">
        <v>1</v>
      </c>
    </row>
    <row r="1429" spans="1:31" x14ac:dyDescent="0.2">
      <c r="A1429" s="9">
        <v>2004383</v>
      </c>
      <c r="B1429">
        <v>3419</v>
      </c>
      <c r="C1429" t="s">
        <v>3818</v>
      </c>
      <c r="D1429" t="s">
        <v>3819</v>
      </c>
      <c r="E1429" t="s">
        <v>1331</v>
      </c>
      <c r="F1429" t="s">
        <v>1331</v>
      </c>
      <c r="G1429" t="s">
        <v>639</v>
      </c>
      <c r="H1429" t="s">
        <v>639</v>
      </c>
      <c r="I1429" t="s">
        <v>2732</v>
      </c>
      <c r="J1429" t="s">
        <v>729</v>
      </c>
      <c r="K1429" t="s">
        <v>54</v>
      </c>
      <c r="L1429" s="4">
        <v>40295</v>
      </c>
      <c r="M1429" s="4">
        <v>46022</v>
      </c>
      <c r="AE1429">
        <v>1</v>
      </c>
    </row>
    <row r="1430" spans="1:31" x14ac:dyDescent="0.2">
      <c r="A1430" s="9">
        <v>2008563</v>
      </c>
      <c r="B1430">
        <v>4446</v>
      </c>
      <c r="C1430" t="s">
        <v>3820</v>
      </c>
      <c r="D1430" t="s">
        <v>3821</v>
      </c>
      <c r="E1430" t="s">
        <v>1331</v>
      </c>
      <c r="F1430" t="s">
        <v>1331</v>
      </c>
      <c r="G1430" t="s">
        <v>639</v>
      </c>
      <c r="H1430" t="s">
        <v>639</v>
      </c>
      <c r="I1430" t="s">
        <v>2732</v>
      </c>
      <c r="J1430" t="s">
        <v>729</v>
      </c>
      <c r="K1430" t="s">
        <v>54</v>
      </c>
      <c r="L1430" s="4">
        <v>2</v>
      </c>
      <c r="M1430" s="4">
        <v>46022</v>
      </c>
      <c r="AE1430">
        <v>1.1000000000000001</v>
      </c>
    </row>
    <row r="1431" spans="1:31" x14ac:dyDescent="0.2">
      <c r="A1431" s="9">
        <v>2010272</v>
      </c>
      <c r="B1431">
        <v>5168</v>
      </c>
      <c r="C1431" t="s">
        <v>3822</v>
      </c>
      <c r="D1431" t="s">
        <v>3823</v>
      </c>
      <c r="E1431" t="s">
        <v>3824</v>
      </c>
      <c r="F1431" t="s">
        <v>3824</v>
      </c>
      <c r="G1431" t="s">
        <v>639</v>
      </c>
      <c r="H1431" t="s">
        <v>639</v>
      </c>
      <c r="I1431" t="s">
        <v>2732</v>
      </c>
      <c r="J1431" t="s">
        <v>729</v>
      </c>
      <c r="K1431" t="s">
        <v>53</v>
      </c>
      <c r="L1431" s="4">
        <v>2</v>
      </c>
      <c r="M1431" s="4">
        <v>46022</v>
      </c>
      <c r="AE1431">
        <v>1</v>
      </c>
    </row>
    <row r="1432" spans="1:31" x14ac:dyDescent="0.2">
      <c r="A1432" s="9">
        <v>2004243</v>
      </c>
      <c r="B1432">
        <v>201</v>
      </c>
      <c r="C1432" t="s">
        <v>3825</v>
      </c>
      <c r="D1432" t="s">
        <v>3826</v>
      </c>
      <c r="E1432" t="s">
        <v>3827</v>
      </c>
      <c r="F1432" t="s">
        <v>3827</v>
      </c>
      <c r="G1432" t="s">
        <v>639</v>
      </c>
      <c r="H1432" t="s">
        <v>639</v>
      </c>
      <c r="I1432" t="s">
        <v>2732</v>
      </c>
      <c r="J1432" t="s">
        <v>729</v>
      </c>
      <c r="K1432" t="s">
        <v>53</v>
      </c>
      <c r="L1432" s="4">
        <v>39112</v>
      </c>
      <c r="M1432" s="4">
        <v>46022</v>
      </c>
      <c r="AE1432">
        <v>1</v>
      </c>
    </row>
    <row r="1433" spans="1:31" x14ac:dyDescent="0.2">
      <c r="A1433" s="9">
        <v>2004244</v>
      </c>
      <c r="B1433">
        <v>202</v>
      </c>
      <c r="C1433" t="s">
        <v>3828</v>
      </c>
      <c r="D1433" t="s">
        <v>3829</v>
      </c>
      <c r="E1433" t="s">
        <v>3827</v>
      </c>
      <c r="F1433" t="s">
        <v>3827</v>
      </c>
      <c r="G1433" t="s">
        <v>639</v>
      </c>
      <c r="H1433" t="s">
        <v>639</v>
      </c>
      <c r="I1433" t="s">
        <v>2732</v>
      </c>
      <c r="J1433" t="s">
        <v>729</v>
      </c>
      <c r="K1433" t="s">
        <v>54</v>
      </c>
      <c r="L1433" s="4">
        <v>39112</v>
      </c>
      <c r="M1433" s="4">
        <v>46022</v>
      </c>
      <c r="AE1433">
        <v>1.1000000000000001</v>
      </c>
    </row>
    <row r="1434" spans="1:31" x14ac:dyDescent="0.2">
      <c r="A1434" s="9">
        <v>2010285</v>
      </c>
      <c r="B1434">
        <v>5267</v>
      </c>
      <c r="C1434" t="s">
        <v>3830</v>
      </c>
      <c r="D1434" t="s">
        <v>3831</v>
      </c>
      <c r="E1434" t="s">
        <v>3074</v>
      </c>
      <c r="F1434" t="s">
        <v>3074</v>
      </c>
      <c r="G1434" t="s">
        <v>639</v>
      </c>
      <c r="H1434" t="s">
        <v>639</v>
      </c>
      <c r="I1434" t="s">
        <v>2732</v>
      </c>
      <c r="J1434" t="s">
        <v>729</v>
      </c>
      <c r="K1434" t="s">
        <v>54</v>
      </c>
      <c r="L1434" s="4">
        <v>2</v>
      </c>
      <c r="M1434" s="4">
        <v>46022</v>
      </c>
      <c r="AE1434">
        <v>1.1000000000000001</v>
      </c>
    </row>
    <row r="1435" spans="1:31" x14ac:dyDescent="0.2">
      <c r="A1435" s="9">
        <v>2004657</v>
      </c>
      <c r="B1435">
        <v>3247</v>
      </c>
      <c r="C1435" t="s">
        <v>3832</v>
      </c>
      <c r="D1435" t="s">
        <v>2942</v>
      </c>
      <c r="E1435" t="s">
        <v>1702</v>
      </c>
      <c r="F1435" t="s">
        <v>1702</v>
      </c>
      <c r="G1435" t="s">
        <v>639</v>
      </c>
      <c r="H1435" t="s">
        <v>639</v>
      </c>
      <c r="I1435" t="s">
        <v>2732</v>
      </c>
      <c r="J1435" t="s">
        <v>729</v>
      </c>
      <c r="K1435" t="s">
        <v>54</v>
      </c>
      <c r="L1435" s="4">
        <v>39986</v>
      </c>
      <c r="M1435" s="4">
        <v>46022</v>
      </c>
      <c r="AC1435">
        <v>10</v>
      </c>
      <c r="AE1435">
        <v>1</v>
      </c>
    </row>
    <row r="1436" spans="1:31" x14ac:dyDescent="0.2">
      <c r="A1436" s="9">
        <v>2001065</v>
      </c>
      <c r="B1436">
        <v>354</v>
      </c>
      <c r="C1436" t="s">
        <v>3833</v>
      </c>
      <c r="D1436" t="s">
        <v>3834</v>
      </c>
      <c r="E1436" t="s">
        <v>1702</v>
      </c>
      <c r="F1436" t="s">
        <v>1702</v>
      </c>
      <c r="G1436" t="s">
        <v>639</v>
      </c>
      <c r="H1436" t="s">
        <v>639</v>
      </c>
      <c r="I1436" t="s">
        <v>2732</v>
      </c>
      <c r="J1436" t="s">
        <v>729</v>
      </c>
      <c r="K1436" t="s">
        <v>54</v>
      </c>
      <c r="L1436" s="4">
        <v>40022</v>
      </c>
      <c r="M1436" s="4">
        <v>46022</v>
      </c>
      <c r="N1436">
        <v>0</v>
      </c>
      <c r="O1436">
        <v>0</v>
      </c>
      <c r="P1436">
        <v>0</v>
      </c>
      <c r="Q1436">
        <v>0</v>
      </c>
      <c r="R1436">
        <v>0</v>
      </c>
      <c r="T1436">
        <v>0</v>
      </c>
      <c r="AC1436">
        <v>35</v>
      </c>
      <c r="AE1436">
        <v>1</v>
      </c>
    </row>
    <row r="1437" spans="1:31" x14ac:dyDescent="0.2">
      <c r="A1437" s="9">
        <v>2007096</v>
      </c>
      <c r="B1437">
        <v>3905</v>
      </c>
      <c r="C1437" t="s">
        <v>3835</v>
      </c>
      <c r="D1437" t="s">
        <v>3836</v>
      </c>
      <c r="E1437" t="s">
        <v>1702</v>
      </c>
      <c r="F1437" t="s">
        <v>1702</v>
      </c>
      <c r="G1437" t="s">
        <v>639</v>
      </c>
      <c r="H1437" t="s">
        <v>639</v>
      </c>
      <c r="I1437" t="s">
        <v>2732</v>
      </c>
      <c r="J1437" t="s">
        <v>729</v>
      </c>
      <c r="K1437" t="s">
        <v>54</v>
      </c>
      <c r="L1437" s="4">
        <v>2</v>
      </c>
      <c r="M1437" s="4">
        <v>46022</v>
      </c>
      <c r="AC1437">
        <v>45</v>
      </c>
      <c r="AE1437">
        <v>1</v>
      </c>
    </row>
    <row r="1438" spans="1:31" x14ac:dyDescent="0.2">
      <c r="A1438" s="9">
        <v>2007246</v>
      </c>
      <c r="B1438">
        <v>3901</v>
      </c>
      <c r="C1438" t="s">
        <v>3837</v>
      </c>
      <c r="D1438" t="s">
        <v>3205</v>
      </c>
      <c r="E1438" t="s">
        <v>1331</v>
      </c>
      <c r="F1438" t="s">
        <v>1331</v>
      </c>
      <c r="G1438" t="s">
        <v>639</v>
      </c>
      <c r="H1438" t="s">
        <v>639</v>
      </c>
      <c r="I1438" t="s">
        <v>2732</v>
      </c>
      <c r="J1438" t="s">
        <v>729</v>
      </c>
      <c r="K1438" t="s">
        <v>54</v>
      </c>
      <c r="L1438" s="4">
        <v>2</v>
      </c>
      <c r="M1438" s="4">
        <v>46022</v>
      </c>
      <c r="AC1438">
        <v>60</v>
      </c>
      <c r="AE1438">
        <v>1</v>
      </c>
    </row>
    <row r="1439" spans="1:31" x14ac:dyDescent="0.2">
      <c r="A1439" s="9">
        <v>2010539</v>
      </c>
      <c r="B1439">
        <v>5248</v>
      </c>
      <c r="C1439" t="s">
        <v>3838</v>
      </c>
      <c r="D1439" t="s">
        <v>3063</v>
      </c>
      <c r="E1439" t="s">
        <v>1702</v>
      </c>
      <c r="F1439" t="s">
        <v>1702</v>
      </c>
      <c r="G1439" t="s">
        <v>639</v>
      </c>
      <c r="H1439" t="s">
        <v>639</v>
      </c>
      <c r="I1439" t="s">
        <v>2732</v>
      </c>
      <c r="J1439" t="s">
        <v>729</v>
      </c>
      <c r="K1439" t="s">
        <v>54</v>
      </c>
      <c r="L1439" s="4">
        <v>2</v>
      </c>
      <c r="M1439" s="4">
        <v>46022</v>
      </c>
      <c r="AC1439">
        <v>60</v>
      </c>
      <c r="AE1439">
        <v>1</v>
      </c>
    </row>
    <row r="1440" spans="1:31" x14ac:dyDescent="0.2">
      <c r="A1440" s="9">
        <v>2001161</v>
      </c>
      <c r="B1440">
        <v>2460</v>
      </c>
      <c r="C1440" t="s">
        <v>3839</v>
      </c>
      <c r="D1440" t="s">
        <v>3840</v>
      </c>
      <c r="E1440" t="s">
        <v>1702</v>
      </c>
      <c r="F1440" t="s">
        <v>1702</v>
      </c>
      <c r="G1440" t="s">
        <v>639</v>
      </c>
      <c r="H1440" t="s">
        <v>639</v>
      </c>
      <c r="I1440" t="s">
        <v>2732</v>
      </c>
      <c r="J1440" t="s">
        <v>729</v>
      </c>
      <c r="K1440" t="s">
        <v>54</v>
      </c>
      <c r="L1440" s="4">
        <v>40022</v>
      </c>
      <c r="M1440" s="4">
        <v>46022</v>
      </c>
      <c r="N1440">
        <v>0</v>
      </c>
      <c r="O1440">
        <v>0</v>
      </c>
      <c r="P1440">
        <v>0</v>
      </c>
      <c r="Q1440">
        <v>0</v>
      </c>
      <c r="R1440">
        <v>0</v>
      </c>
      <c r="T1440">
        <v>0</v>
      </c>
      <c r="AC1440">
        <v>10</v>
      </c>
      <c r="AE1440">
        <v>1</v>
      </c>
    </row>
    <row r="1441" spans="1:31" x14ac:dyDescent="0.2">
      <c r="A1441" s="9">
        <v>2007303</v>
      </c>
      <c r="B1441">
        <v>3918</v>
      </c>
      <c r="C1441" t="s">
        <v>3841</v>
      </c>
      <c r="D1441" t="s">
        <v>3013</v>
      </c>
      <c r="E1441" t="s">
        <v>1702</v>
      </c>
      <c r="F1441" t="s">
        <v>1702</v>
      </c>
      <c r="G1441" t="s">
        <v>639</v>
      </c>
      <c r="H1441" t="s">
        <v>639</v>
      </c>
      <c r="I1441" t="s">
        <v>2732</v>
      </c>
      <c r="J1441" t="s">
        <v>729</v>
      </c>
      <c r="K1441" t="s">
        <v>54</v>
      </c>
      <c r="L1441" s="4">
        <v>2</v>
      </c>
      <c r="M1441" s="4">
        <v>46022</v>
      </c>
      <c r="AC1441">
        <v>70</v>
      </c>
      <c r="AE1441">
        <v>1</v>
      </c>
    </row>
    <row r="1442" spans="1:31" x14ac:dyDescent="0.2">
      <c r="A1442" s="9">
        <v>2010499</v>
      </c>
      <c r="B1442">
        <v>5246</v>
      </c>
      <c r="C1442" t="s">
        <v>3842</v>
      </c>
      <c r="D1442" t="s">
        <v>3040</v>
      </c>
      <c r="E1442" t="s">
        <v>1702</v>
      </c>
      <c r="F1442" t="s">
        <v>1702</v>
      </c>
      <c r="G1442" t="s">
        <v>639</v>
      </c>
      <c r="H1442" t="s">
        <v>639</v>
      </c>
      <c r="I1442" t="s">
        <v>2732</v>
      </c>
      <c r="J1442" t="s">
        <v>729</v>
      </c>
      <c r="K1442" t="s">
        <v>54</v>
      </c>
      <c r="L1442" s="4">
        <v>2</v>
      </c>
      <c r="M1442" s="4">
        <v>46022</v>
      </c>
      <c r="AC1442">
        <v>60</v>
      </c>
      <c r="AE1442">
        <v>1</v>
      </c>
    </row>
    <row r="1443" spans="1:31" x14ac:dyDescent="0.2">
      <c r="A1443" s="9">
        <v>2004743</v>
      </c>
      <c r="B1443">
        <v>3409</v>
      </c>
      <c r="C1443" t="s">
        <v>3843</v>
      </c>
      <c r="D1443" t="s">
        <v>3844</v>
      </c>
      <c r="E1443" t="s">
        <v>1331</v>
      </c>
      <c r="F1443" t="s">
        <v>1331</v>
      </c>
      <c r="G1443" t="s">
        <v>639</v>
      </c>
      <c r="H1443" t="s">
        <v>639</v>
      </c>
      <c r="I1443" t="s">
        <v>2732</v>
      </c>
      <c r="J1443" t="s">
        <v>729</v>
      </c>
      <c r="K1443" t="s">
        <v>54</v>
      </c>
      <c r="L1443" s="4">
        <v>40267</v>
      </c>
      <c r="M1443" s="4">
        <v>46022</v>
      </c>
      <c r="AC1443">
        <v>50</v>
      </c>
      <c r="AE1443">
        <v>1</v>
      </c>
    </row>
    <row r="1444" spans="1:31" x14ac:dyDescent="0.2">
      <c r="A1444" s="9">
        <v>2001008</v>
      </c>
      <c r="B1444">
        <v>1255</v>
      </c>
      <c r="C1444" t="s">
        <v>3845</v>
      </c>
      <c r="D1444" t="s">
        <v>3846</v>
      </c>
      <c r="E1444" t="s">
        <v>3462</v>
      </c>
      <c r="F1444" t="s">
        <v>3463</v>
      </c>
      <c r="G1444" t="s">
        <v>639</v>
      </c>
      <c r="H1444" t="s">
        <v>639</v>
      </c>
      <c r="I1444" t="s">
        <v>2732</v>
      </c>
      <c r="J1444" t="s">
        <v>729</v>
      </c>
      <c r="K1444" t="s">
        <v>54</v>
      </c>
      <c r="L1444" s="4">
        <v>40008</v>
      </c>
      <c r="M1444" s="4">
        <v>46022</v>
      </c>
      <c r="AA1444">
        <v>20</v>
      </c>
      <c r="AC1444">
        <v>85</v>
      </c>
      <c r="AE1444">
        <v>1</v>
      </c>
    </row>
    <row r="1445" spans="1:31" x14ac:dyDescent="0.2">
      <c r="A1445" s="9">
        <v>2000317</v>
      </c>
      <c r="B1445">
        <v>353</v>
      </c>
      <c r="C1445" t="s">
        <v>3847</v>
      </c>
      <c r="D1445" t="s">
        <v>3848</v>
      </c>
      <c r="E1445" t="s">
        <v>1702</v>
      </c>
      <c r="F1445" t="s">
        <v>1702</v>
      </c>
      <c r="G1445" t="s">
        <v>639</v>
      </c>
      <c r="H1445" t="s">
        <v>639</v>
      </c>
      <c r="I1445" t="s">
        <v>2732</v>
      </c>
      <c r="J1445" t="s">
        <v>729</v>
      </c>
      <c r="K1445" t="s">
        <v>54</v>
      </c>
      <c r="L1445" s="4">
        <v>40022</v>
      </c>
      <c r="M1445" s="4">
        <v>46022</v>
      </c>
      <c r="N1445">
        <v>0</v>
      </c>
      <c r="O1445">
        <v>0</v>
      </c>
      <c r="P1445">
        <v>0</v>
      </c>
      <c r="Q1445">
        <v>0</v>
      </c>
      <c r="R1445">
        <v>0</v>
      </c>
      <c r="T1445">
        <v>0</v>
      </c>
      <c r="AC1445">
        <v>70</v>
      </c>
      <c r="AE1445">
        <v>1</v>
      </c>
    </row>
    <row r="1446" spans="1:31" x14ac:dyDescent="0.2">
      <c r="A1446" s="9">
        <v>2008891</v>
      </c>
      <c r="B1446">
        <v>4527</v>
      </c>
      <c r="C1446" t="s">
        <v>3849</v>
      </c>
      <c r="D1446" t="s">
        <v>3850</v>
      </c>
      <c r="E1446" t="s">
        <v>1331</v>
      </c>
      <c r="F1446" t="s">
        <v>1331</v>
      </c>
      <c r="G1446" t="s">
        <v>639</v>
      </c>
      <c r="H1446" t="s">
        <v>639</v>
      </c>
      <c r="I1446" t="s">
        <v>2732</v>
      </c>
      <c r="J1446" t="s">
        <v>729</v>
      </c>
      <c r="K1446" t="s">
        <v>54</v>
      </c>
      <c r="L1446" s="4">
        <v>2</v>
      </c>
      <c r="M1446" s="4">
        <v>46022</v>
      </c>
      <c r="AC1446">
        <v>80</v>
      </c>
      <c r="AE1446">
        <v>1</v>
      </c>
    </row>
    <row r="1447" spans="1:31" x14ac:dyDescent="0.2">
      <c r="A1447" s="9">
        <v>2000822</v>
      </c>
      <c r="B1447">
        <v>344</v>
      </c>
      <c r="C1447" t="s">
        <v>3851</v>
      </c>
      <c r="D1447" t="s">
        <v>3852</v>
      </c>
      <c r="E1447" t="s">
        <v>1702</v>
      </c>
      <c r="F1447" t="s">
        <v>1702</v>
      </c>
      <c r="G1447" t="s">
        <v>639</v>
      </c>
      <c r="H1447" t="s">
        <v>639</v>
      </c>
      <c r="I1447" t="s">
        <v>2732</v>
      </c>
      <c r="J1447" t="s">
        <v>729</v>
      </c>
      <c r="K1447" t="s">
        <v>54</v>
      </c>
      <c r="L1447" s="4">
        <v>40022</v>
      </c>
      <c r="M1447" s="4">
        <v>46022</v>
      </c>
      <c r="N1447">
        <v>0</v>
      </c>
      <c r="O1447">
        <v>0</v>
      </c>
      <c r="P1447">
        <v>0</v>
      </c>
      <c r="Q1447">
        <v>0</v>
      </c>
      <c r="R1447">
        <v>0</v>
      </c>
      <c r="T1447">
        <v>0</v>
      </c>
      <c r="AC1447">
        <v>45</v>
      </c>
      <c r="AE1447">
        <v>1</v>
      </c>
    </row>
    <row r="1448" spans="1:31" x14ac:dyDescent="0.2">
      <c r="A1448" s="9">
        <v>2007248</v>
      </c>
      <c r="B1448">
        <v>3902</v>
      </c>
      <c r="C1448" t="s">
        <v>3853</v>
      </c>
      <c r="D1448" t="s">
        <v>2872</v>
      </c>
      <c r="E1448" t="s">
        <v>1331</v>
      </c>
      <c r="F1448" t="s">
        <v>1331</v>
      </c>
      <c r="G1448" t="s">
        <v>639</v>
      </c>
      <c r="H1448" t="s">
        <v>639</v>
      </c>
      <c r="I1448" t="s">
        <v>2732</v>
      </c>
      <c r="J1448" t="s">
        <v>729</v>
      </c>
      <c r="K1448" t="s">
        <v>53</v>
      </c>
      <c r="L1448" s="4">
        <v>2</v>
      </c>
      <c r="M1448" s="4">
        <v>46022</v>
      </c>
      <c r="AC1448">
        <v>60</v>
      </c>
      <c r="AE1448">
        <v>1</v>
      </c>
    </row>
    <row r="1449" spans="1:31" x14ac:dyDescent="0.2">
      <c r="A1449" s="9">
        <v>2007364</v>
      </c>
      <c r="B1449">
        <v>3941</v>
      </c>
      <c r="C1449" t="s">
        <v>3854</v>
      </c>
      <c r="D1449" t="s">
        <v>2872</v>
      </c>
      <c r="E1449" t="s">
        <v>1331</v>
      </c>
      <c r="F1449" t="s">
        <v>1331</v>
      </c>
      <c r="G1449" t="s">
        <v>639</v>
      </c>
      <c r="H1449" t="s">
        <v>639</v>
      </c>
      <c r="I1449" t="s">
        <v>2732</v>
      </c>
      <c r="J1449" t="s">
        <v>729</v>
      </c>
      <c r="K1449" t="s">
        <v>54</v>
      </c>
      <c r="L1449" s="4">
        <v>2</v>
      </c>
      <c r="M1449" s="4">
        <v>46022</v>
      </c>
      <c r="AC1449">
        <v>25</v>
      </c>
      <c r="AE1449">
        <v>1.1000000000000001</v>
      </c>
    </row>
    <row r="1450" spans="1:31" x14ac:dyDescent="0.2">
      <c r="A1450" s="9">
        <v>2007319</v>
      </c>
      <c r="B1450">
        <v>3917</v>
      </c>
      <c r="C1450" t="s">
        <v>3855</v>
      </c>
      <c r="D1450" t="s">
        <v>3856</v>
      </c>
      <c r="E1450" t="s">
        <v>1331</v>
      </c>
      <c r="F1450" t="s">
        <v>1331</v>
      </c>
      <c r="G1450" t="s">
        <v>639</v>
      </c>
      <c r="H1450" t="s">
        <v>639</v>
      </c>
      <c r="I1450" t="s">
        <v>2732</v>
      </c>
      <c r="J1450" t="s">
        <v>729</v>
      </c>
      <c r="K1450" t="s">
        <v>53</v>
      </c>
      <c r="L1450" s="4">
        <v>2</v>
      </c>
      <c r="M1450" s="4">
        <v>46022</v>
      </c>
      <c r="AC1450">
        <v>60</v>
      </c>
      <c r="AE1450">
        <v>1</v>
      </c>
    </row>
    <row r="1451" spans="1:31" x14ac:dyDescent="0.2">
      <c r="A1451" s="9">
        <v>2006990</v>
      </c>
      <c r="B1451">
        <v>3855</v>
      </c>
      <c r="C1451" t="s">
        <v>3857</v>
      </c>
      <c r="D1451" t="s">
        <v>3207</v>
      </c>
      <c r="E1451" t="s">
        <v>1331</v>
      </c>
      <c r="F1451" t="s">
        <v>1331</v>
      </c>
      <c r="G1451" t="s">
        <v>639</v>
      </c>
      <c r="H1451" t="s">
        <v>639</v>
      </c>
      <c r="I1451" t="s">
        <v>2732</v>
      </c>
      <c r="J1451" t="s">
        <v>729</v>
      </c>
      <c r="K1451" t="s">
        <v>54</v>
      </c>
      <c r="L1451" s="4">
        <v>2</v>
      </c>
      <c r="M1451" s="4">
        <v>46022</v>
      </c>
      <c r="AC1451">
        <v>50</v>
      </c>
      <c r="AE1451">
        <v>1</v>
      </c>
    </row>
    <row r="1452" spans="1:31" x14ac:dyDescent="0.2">
      <c r="A1452" s="9">
        <v>2000268</v>
      </c>
      <c r="B1452">
        <v>1064</v>
      </c>
      <c r="C1452" t="s">
        <v>3858</v>
      </c>
      <c r="D1452" t="s">
        <v>3068</v>
      </c>
      <c r="E1452" t="s">
        <v>1702</v>
      </c>
      <c r="F1452" t="s">
        <v>1702</v>
      </c>
      <c r="G1452" t="s">
        <v>639</v>
      </c>
      <c r="H1452" t="s">
        <v>639</v>
      </c>
      <c r="I1452" t="s">
        <v>2732</v>
      </c>
      <c r="J1452" t="s">
        <v>729</v>
      </c>
      <c r="K1452" t="s">
        <v>54</v>
      </c>
      <c r="L1452" s="4">
        <v>40022</v>
      </c>
      <c r="M1452" s="4">
        <v>46022</v>
      </c>
      <c r="N1452">
        <v>0</v>
      </c>
      <c r="O1452">
        <v>0</v>
      </c>
      <c r="P1452">
        <v>0</v>
      </c>
      <c r="Q1452">
        <v>0</v>
      </c>
      <c r="R1452">
        <v>0</v>
      </c>
      <c r="T1452">
        <v>0</v>
      </c>
      <c r="AC1452">
        <v>15</v>
      </c>
      <c r="AE1452">
        <v>1</v>
      </c>
    </row>
    <row r="1453" spans="1:31" x14ac:dyDescent="0.2">
      <c r="A1453" s="9">
        <v>2008562</v>
      </c>
      <c r="B1453">
        <v>4418</v>
      </c>
      <c r="C1453" t="s">
        <v>3859</v>
      </c>
      <c r="D1453" t="s">
        <v>2949</v>
      </c>
      <c r="E1453" t="s">
        <v>1702</v>
      </c>
      <c r="F1453" t="s">
        <v>1702</v>
      </c>
      <c r="G1453" t="s">
        <v>639</v>
      </c>
      <c r="H1453" t="s">
        <v>639</v>
      </c>
      <c r="I1453" t="s">
        <v>2732</v>
      </c>
      <c r="J1453" t="s">
        <v>729</v>
      </c>
      <c r="K1453" t="s">
        <v>54</v>
      </c>
      <c r="L1453" s="4">
        <v>2</v>
      </c>
      <c r="M1453" s="4">
        <v>46022</v>
      </c>
      <c r="AC1453">
        <v>55</v>
      </c>
      <c r="AE1453">
        <v>1</v>
      </c>
    </row>
    <row r="1454" spans="1:31" x14ac:dyDescent="0.2">
      <c r="A1454" s="9">
        <v>2007365</v>
      </c>
      <c r="B1454">
        <v>3942</v>
      </c>
      <c r="C1454" t="s">
        <v>3860</v>
      </c>
      <c r="D1454" t="s">
        <v>3861</v>
      </c>
      <c r="E1454" t="s">
        <v>1331</v>
      </c>
      <c r="F1454" t="s">
        <v>1331</v>
      </c>
      <c r="G1454" t="s">
        <v>639</v>
      </c>
      <c r="H1454" t="s">
        <v>639</v>
      </c>
      <c r="I1454" t="s">
        <v>2732</v>
      </c>
      <c r="J1454" t="s">
        <v>729</v>
      </c>
      <c r="K1454" t="s">
        <v>54</v>
      </c>
      <c r="L1454" s="4">
        <v>2</v>
      </c>
      <c r="M1454" s="4">
        <v>46022</v>
      </c>
      <c r="AC1454">
        <v>60</v>
      </c>
      <c r="AE1454">
        <v>1.1000000000000001</v>
      </c>
    </row>
    <row r="1455" spans="1:31" x14ac:dyDescent="0.2">
      <c r="A1455" s="9">
        <v>2001499</v>
      </c>
      <c r="B1455">
        <v>2735</v>
      </c>
      <c r="C1455" t="s">
        <v>3862</v>
      </c>
      <c r="D1455" t="s">
        <v>3863</v>
      </c>
      <c r="E1455" t="s">
        <v>3864</v>
      </c>
      <c r="F1455" t="s">
        <v>3864</v>
      </c>
      <c r="G1455" t="s">
        <v>639</v>
      </c>
      <c r="H1455" t="s">
        <v>639</v>
      </c>
      <c r="I1455" t="s">
        <v>2732</v>
      </c>
      <c r="J1455" t="s">
        <v>729</v>
      </c>
      <c r="K1455" t="s">
        <v>54</v>
      </c>
      <c r="L1455" s="4">
        <v>40484</v>
      </c>
      <c r="M1455" s="4">
        <v>46022</v>
      </c>
      <c r="N1455">
        <v>0.69999998807907104</v>
      </c>
      <c r="AE1455">
        <v>1.1000000000000001</v>
      </c>
    </row>
    <row r="1456" spans="1:31" x14ac:dyDescent="0.2">
      <c r="A1456" s="9">
        <v>2010471</v>
      </c>
      <c r="B1456">
        <v>5238</v>
      </c>
      <c r="C1456" t="s">
        <v>3865</v>
      </c>
      <c r="D1456" t="s">
        <v>3866</v>
      </c>
      <c r="E1456" t="s">
        <v>3539</v>
      </c>
      <c r="F1456" t="s">
        <v>3539</v>
      </c>
      <c r="G1456" t="s">
        <v>639</v>
      </c>
      <c r="H1456" t="s">
        <v>684</v>
      </c>
      <c r="I1456" t="s">
        <v>2732</v>
      </c>
      <c r="J1456" t="s">
        <v>686</v>
      </c>
      <c r="K1456" t="s">
        <v>54</v>
      </c>
      <c r="L1456" s="4">
        <v>2</v>
      </c>
      <c r="M1456" s="4">
        <v>46022</v>
      </c>
      <c r="N1456">
        <v>0.20000000298023224</v>
      </c>
      <c r="AE1456">
        <v>1.1000000000000001</v>
      </c>
    </row>
    <row r="1457" spans="1:31" x14ac:dyDescent="0.2">
      <c r="A1457" s="9">
        <v>2004969</v>
      </c>
      <c r="B1457">
        <v>3271</v>
      </c>
      <c r="C1457" t="s">
        <v>3867</v>
      </c>
      <c r="D1457" t="s">
        <v>3868</v>
      </c>
      <c r="E1457" t="s">
        <v>2423</v>
      </c>
      <c r="F1457" t="s">
        <v>2423</v>
      </c>
      <c r="G1457" t="s">
        <v>639</v>
      </c>
      <c r="H1457" t="s">
        <v>639</v>
      </c>
      <c r="I1457" t="s">
        <v>2732</v>
      </c>
      <c r="J1457" t="s">
        <v>641</v>
      </c>
      <c r="K1457" t="s">
        <v>54</v>
      </c>
      <c r="L1457" s="4">
        <v>40043</v>
      </c>
      <c r="M1457" s="4">
        <v>46022</v>
      </c>
      <c r="N1457">
        <v>2.0999999046325684</v>
      </c>
      <c r="V1457">
        <v>7.0000000298023224E-2</v>
      </c>
      <c r="Y1457">
        <v>1.9999999552965164E-2</v>
      </c>
      <c r="Z1457">
        <v>3.9999999105930328E-2</v>
      </c>
      <c r="AE1457">
        <v>1.0900000000000001</v>
      </c>
    </row>
    <row r="1458" spans="1:31" x14ac:dyDescent="0.2">
      <c r="A1458" s="9">
        <v>2008878</v>
      </c>
      <c r="B1458">
        <v>4546</v>
      </c>
      <c r="C1458" t="s">
        <v>3869</v>
      </c>
      <c r="D1458" t="s">
        <v>3870</v>
      </c>
      <c r="E1458" t="s">
        <v>3871</v>
      </c>
      <c r="F1458" t="s">
        <v>3872</v>
      </c>
      <c r="G1458" t="s">
        <v>639</v>
      </c>
      <c r="H1458" t="s">
        <v>639</v>
      </c>
      <c r="I1458" t="s">
        <v>2732</v>
      </c>
      <c r="J1458" t="s">
        <v>729</v>
      </c>
      <c r="K1458" t="s">
        <v>53</v>
      </c>
      <c r="L1458" s="4">
        <v>2</v>
      </c>
      <c r="M1458" s="4">
        <v>46022</v>
      </c>
      <c r="AE1458">
        <v>1</v>
      </c>
    </row>
    <row r="1459" spans="1:31" x14ac:dyDescent="0.2">
      <c r="A1459" s="9">
        <v>2005671</v>
      </c>
      <c r="B1459">
        <v>3293</v>
      </c>
      <c r="C1459" t="s">
        <v>3873</v>
      </c>
      <c r="D1459" t="s">
        <v>3874</v>
      </c>
      <c r="E1459" t="s">
        <v>1702</v>
      </c>
      <c r="F1459" t="s">
        <v>1702</v>
      </c>
      <c r="G1459" t="s">
        <v>639</v>
      </c>
      <c r="H1459" t="s">
        <v>639</v>
      </c>
      <c r="I1459" t="s">
        <v>2732</v>
      </c>
      <c r="J1459" t="s">
        <v>641</v>
      </c>
      <c r="K1459" t="s">
        <v>53</v>
      </c>
      <c r="L1459" s="4">
        <v>40113</v>
      </c>
      <c r="M1459" s="4">
        <v>46022</v>
      </c>
      <c r="N1459">
        <v>8</v>
      </c>
      <c r="AE1459">
        <v>1</v>
      </c>
    </row>
    <row r="1460" spans="1:31" x14ac:dyDescent="0.2">
      <c r="A1460" s="9">
        <v>2010359</v>
      </c>
      <c r="B1460">
        <v>5211</v>
      </c>
      <c r="C1460" t="s">
        <v>3875</v>
      </c>
      <c r="D1460" t="s">
        <v>2657</v>
      </c>
      <c r="E1460" t="s">
        <v>3876</v>
      </c>
      <c r="F1460" t="s">
        <v>3876</v>
      </c>
      <c r="G1460" t="s">
        <v>639</v>
      </c>
      <c r="H1460" t="s">
        <v>639</v>
      </c>
      <c r="I1460" t="s">
        <v>2732</v>
      </c>
      <c r="J1460" t="s">
        <v>729</v>
      </c>
      <c r="K1460" t="s">
        <v>54</v>
      </c>
      <c r="L1460" s="4">
        <v>2</v>
      </c>
      <c r="M1460" s="4">
        <v>46022</v>
      </c>
      <c r="AC1460">
        <v>25</v>
      </c>
      <c r="AE1460">
        <v>1</v>
      </c>
    </row>
    <row r="1461" spans="1:31" x14ac:dyDescent="0.2">
      <c r="A1461" s="9">
        <v>2000823</v>
      </c>
      <c r="B1461">
        <v>2256</v>
      </c>
      <c r="C1461" t="s">
        <v>3877</v>
      </c>
      <c r="D1461" t="s">
        <v>3878</v>
      </c>
      <c r="E1461" t="s">
        <v>3346</v>
      </c>
      <c r="F1461" t="s">
        <v>3346</v>
      </c>
      <c r="G1461" t="s">
        <v>639</v>
      </c>
      <c r="H1461" t="s">
        <v>639</v>
      </c>
      <c r="I1461" t="s">
        <v>2732</v>
      </c>
      <c r="J1461" t="s">
        <v>729</v>
      </c>
      <c r="K1461" t="s">
        <v>54</v>
      </c>
      <c r="L1461" s="4">
        <v>39993</v>
      </c>
      <c r="M1461" s="4">
        <v>46022</v>
      </c>
      <c r="N1461">
        <v>0</v>
      </c>
      <c r="O1461">
        <v>0</v>
      </c>
      <c r="P1461">
        <v>0</v>
      </c>
      <c r="Q1461">
        <v>0</v>
      </c>
      <c r="R1461">
        <v>0</v>
      </c>
      <c r="T1461">
        <v>0</v>
      </c>
      <c r="AC1461">
        <v>22.5</v>
      </c>
      <c r="AE1461">
        <v>1</v>
      </c>
    </row>
    <row r="1462" spans="1:31" x14ac:dyDescent="0.2">
      <c r="A1462" s="9">
        <v>2002341</v>
      </c>
      <c r="B1462">
        <v>3079</v>
      </c>
      <c r="C1462" t="s">
        <v>3879</v>
      </c>
      <c r="D1462" t="s">
        <v>3880</v>
      </c>
      <c r="E1462" t="s">
        <v>3237</v>
      </c>
      <c r="F1462" t="s">
        <v>3237</v>
      </c>
      <c r="G1462" t="s">
        <v>639</v>
      </c>
      <c r="H1462" t="s">
        <v>639</v>
      </c>
      <c r="I1462" t="s">
        <v>2732</v>
      </c>
      <c r="J1462" t="s">
        <v>729</v>
      </c>
      <c r="K1462" t="s">
        <v>53</v>
      </c>
      <c r="L1462" s="4">
        <v>40162</v>
      </c>
      <c r="M1462" s="4">
        <v>46022</v>
      </c>
      <c r="AE1462">
        <v>1</v>
      </c>
    </row>
    <row r="1463" spans="1:31" x14ac:dyDescent="0.2">
      <c r="A1463" s="9">
        <v>2002626</v>
      </c>
      <c r="B1463">
        <v>3181</v>
      </c>
      <c r="C1463" t="s">
        <v>3881</v>
      </c>
      <c r="D1463" t="s">
        <v>3882</v>
      </c>
      <c r="E1463" t="s">
        <v>1702</v>
      </c>
      <c r="F1463" t="s">
        <v>1702</v>
      </c>
      <c r="G1463" t="s">
        <v>639</v>
      </c>
      <c r="H1463" t="s">
        <v>684</v>
      </c>
      <c r="I1463" t="s">
        <v>2732</v>
      </c>
      <c r="J1463" t="s">
        <v>686</v>
      </c>
      <c r="K1463" t="s">
        <v>53</v>
      </c>
      <c r="L1463" s="4">
        <v>39854</v>
      </c>
      <c r="M1463" s="4">
        <v>46022</v>
      </c>
      <c r="N1463">
        <v>6.4000000953674316</v>
      </c>
      <c r="O1463">
        <v>1.7000000476837158</v>
      </c>
      <c r="P1463">
        <v>9</v>
      </c>
      <c r="AC1463">
        <v>55</v>
      </c>
      <c r="AE1463">
        <v>1</v>
      </c>
    </row>
    <row r="1464" spans="1:31" x14ac:dyDescent="0.2">
      <c r="A1464" s="9">
        <v>2010360</v>
      </c>
      <c r="B1464">
        <v>5212</v>
      </c>
      <c r="C1464" t="s">
        <v>3884</v>
      </c>
      <c r="D1464" t="s">
        <v>2919</v>
      </c>
      <c r="E1464" t="s">
        <v>3876</v>
      </c>
      <c r="F1464" t="s">
        <v>3876</v>
      </c>
      <c r="G1464" t="s">
        <v>639</v>
      </c>
      <c r="H1464" t="s">
        <v>639</v>
      </c>
      <c r="I1464" t="s">
        <v>2732</v>
      </c>
      <c r="J1464" t="s">
        <v>729</v>
      </c>
      <c r="K1464" t="s">
        <v>54</v>
      </c>
      <c r="L1464" s="4">
        <v>2</v>
      </c>
      <c r="M1464" s="4">
        <v>46022</v>
      </c>
      <c r="AC1464">
        <v>20</v>
      </c>
      <c r="AE1464">
        <v>1</v>
      </c>
    </row>
    <row r="1465" spans="1:31" x14ac:dyDescent="0.2">
      <c r="A1465" s="9">
        <v>2004346</v>
      </c>
      <c r="B1465">
        <v>3177</v>
      </c>
      <c r="C1465" t="s">
        <v>3883</v>
      </c>
      <c r="D1465" t="s">
        <v>2919</v>
      </c>
      <c r="E1465" t="s">
        <v>1702</v>
      </c>
      <c r="F1465" t="s">
        <v>1702</v>
      </c>
      <c r="G1465" t="s">
        <v>639</v>
      </c>
      <c r="H1465" t="s">
        <v>639</v>
      </c>
      <c r="I1465" t="s">
        <v>2732</v>
      </c>
      <c r="J1465" t="s">
        <v>729</v>
      </c>
      <c r="K1465" t="s">
        <v>54</v>
      </c>
      <c r="L1465" s="4">
        <v>39854</v>
      </c>
      <c r="M1465" s="4">
        <v>46022</v>
      </c>
      <c r="AC1465">
        <v>45</v>
      </c>
      <c r="AE1465">
        <v>1</v>
      </c>
    </row>
    <row r="1466" spans="1:31" x14ac:dyDescent="0.2">
      <c r="A1466" s="9">
        <v>2010266</v>
      </c>
      <c r="B1466">
        <v>5157</v>
      </c>
      <c r="C1466" t="s">
        <v>3885</v>
      </c>
      <c r="D1466" t="s">
        <v>3886</v>
      </c>
      <c r="E1466" t="s">
        <v>1221</v>
      </c>
      <c r="F1466" t="s">
        <v>1222</v>
      </c>
      <c r="G1466" t="s">
        <v>639</v>
      </c>
      <c r="H1466" t="s">
        <v>639</v>
      </c>
      <c r="I1466" t="s">
        <v>2732</v>
      </c>
      <c r="J1466" t="s">
        <v>729</v>
      </c>
      <c r="K1466" t="s">
        <v>54</v>
      </c>
      <c r="L1466" s="4">
        <v>2</v>
      </c>
      <c r="M1466" s="4">
        <v>46022</v>
      </c>
      <c r="AE1466">
        <v>1.1000000000000001</v>
      </c>
    </row>
    <row r="1467" spans="1:31" x14ac:dyDescent="0.2">
      <c r="A1467" s="9">
        <v>2002467</v>
      </c>
      <c r="B1467">
        <v>3113</v>
      </c>
      <c r="C1467" t="s">
        <v>3887</v>
      </c>
      <c r="D1467" t="s">
        <v>3888</v>
      </c>
      <c r="E1467" t="s">
        <v>3889</v>
      </c>
      <c r="F1467" t="s">
        <v>3889</v>
      </c>
      <c r="G1467" t="s">
        <v>639</v>
      </c>
      <c r="H1467" t="s">
        <v>639</v>
      </c>
      <c r="I1467" t="s">
        <v>2732</v>
      </c>
      <c r="J1467" t="s">
        <v>647</v>
      </c>
      <c r="K1467" t="s">
        <v>53</v>
      </c>
      <c r="L1467" s="4">
        <v>39763</v>
      </c>
      <c r="M1467" s="4">
        <v>46022</v>
      </c>
      <c r="Q1467">
        <v>37</v>
      </c>
      <c r="AE1467">
        <v>1</v>
      </c>
    </row>
    <row r="1468" spans="1:31" x14ac:dyDescent="0.2">
      <c r="A1468" s="9">
        <v>2008775</v>
      </c>
      <c r="B1468">
        <v>4486</v>
      </c>
      <c r="C1468" t="s">
        <v>3890</v>
      </c>
      <c r="D1468" t="s">
        <v>3891</v>
      </c>
      <c r="E1468" t="s">
        <v>3892</v>
      </c>
      <c r="F1468" t="s">
        <v>3892</v>
      </c>
      <c r="G1468" t="s">
        <v>639</v>
      </c>
      <c r="H1468" t="s">
        <v>639</v>
      </c>
      <c r="I1468" t="s">
        <v>2732</v>
      </c>
      <c r="J1468" t="s">
        <v>647</v>
      </c>
      <c r="K1468" t="s">
        <v>53</v>
      </c>
      <c r="L1468" s="4">
        <v>2</v>
      </c>
      <c r="M1468" s="4">
        <v>46022</v>
      </c>
      <c r="Q1468">
        <v>46</v>
      </c>
      <c r="R1468">
        <v>7.5999999046325684</v>
      </c>
      <c r="AE1468">
        <v>1</v>
      </c>
    </row>
    <row r="1469" spans="1:31" x14ac:dyDescent="0.2">
      <c r="A1469" s="9">
        <v>2000438</v>
      </c>
      <c r="B1469">
        <v>2429</v>
      </c>
      <c r="C1469" t="s">
        <v>3893</v>
      </c>
      <c r="D1469" t="s">
        <v>3894</v>
      </c>
      <c r="E1469" t="s">
        <v>3895</v>
      </c>
      <c r="F1469" t="s">
        <v>3895</v>
      </c>
      <c r="G1469" t="s">
        <v>639</v>
      </c>
      <c r="H1469" t="s">
        <v>639</v>
      </c>
      <c r="I1469" t="s">
        <v>2732</v>
      </c>
      <c r="J1469" t="s">
        <v>647</v>
      </c>
      <c r="K1469" t="s">
        <v>53</v>
      </c>
      <c r="L1469" s="4">
        <v>40162</v>
      </c>
      <c r="M1469" s="4">
        <v>46022</v>
      </c>
      <c r="Q1469">
        <v>49.5</v>
      </c>
      <c r="R1469">
        <v>2.2000000476837158</v>
      </c>
      <c r="AE1469">
        <v>1</v>
      </c>
    </row>
    <row r="1470" spans="1:31" x14ac:dyDescent="0.2">
      <c r="A1470" s="9">
        <v>2001067</v>
      </c>
      <c r="B1470">
        <v>1319</v>
      </c>
      <c r="C1470" t="s">
        <v>3896</v>
      </c>
      <c r="D1470" t="s">
        <v>3897</v>
      </c>
      <c r="E1470" t="s">
        <v>3898</v>
      </c>
      <c r="F1470" t="s">
        <v>3898</v>
      </c>
      <c r="G1470" t="s">
        <v>639</v>
      </c>
      <c r="H1470" t="s">
        <v>639</v>
      </c>
      <c r="I1470" t="s">
        <v>2732</v>
      </c>
      <c r="J1470" t="s">
        <v>647</v>
      </c>
      <c r="K1470" t="s">
        <v>54</v>
      </c>
      <c r="L1470" s="4">
        <v>40057</v>
      </c>
      <c r="M1470" s="4">
        <v>46022</v>
      </c>
      <c r="Q1470">
        <v>30</v>
      </c>
      <c r="R1470">
        <v>0.5</v>
      </c>
      <c r="AE1470">
        <v>1</v>
      </c>
    </row>
    <row r="1471" spans="1:31" x14ac:dyDescent="0.2">
      <c r="A1471" s="9">
        <v>2000595</v>
      </c>
      <c r="B1471">
        <v>2247</v>
      </c>
      <c r="C1471" t="s">
        <v>3899</v>
      </c>
      <c r="D1471" t="s">
        <v>3900</v>
      </c>
      <c r="E1471" t="s">
        <v>1540</v>
      </c>
      <c r="F1471" t="s">
        <v>1540</v>
      </c>
      <c r="G1471" t="s">
        <v>639</v>
      </c>
      <c r="H1471" t="s">
        <v>639</v>
      </c>
      <c r="I1471" t="s">
        <v>2732</v>
      </c>
      <c r="J1471" t="s">
        <v>647</v>
      </c>
      <c r="K1471" t="s">
        <v>53</v>
      </c>
      <c r="L1471" s="4">
        <v>40050</v>
      </c>
      <c r="M1471" s="4">
        <v>46022</v>
      </c>
      <c r="Q1471">
        <v>29.399999618530273</v>
      </c>
      <c r="R1471">
        <v>14.300000190734863</v>
      </c>
      <c r="AE1471">
        <v>1</v>
      </c>
    </row>
    <row r="1472" spans="1:31" x14ac:dyDescent="0.2">
      <c r="A1472" s="9">
        <v>2010241</v>
      </c>
      <c r="B1472">
        <v>5263</v>
      </c>
      <c r="C1472" t="s">
        <v>3901</v>
      </c>
      <c r="D1472" t="s">
        <v>3902</v>
      </c>
      <c r="E1472" t="s">
        <v>989</v>
      </c>
      <c r="F1472" t="s">
        <v>989</v>
      </c>
      <c r="G1472" t="s">
        <v>639</v>
      </c>
      <c r="H1472" t="s">
        <v>639</v>
      </c>
      <c r="I1472" t="s">
        <v>2732</v>
      </c>
      <c r="J1472" t="s">
        <v>729</v>
      </c>
      <c r="K1472" t="s">
        <v>54</v>
      </c>
      <c r="L1472" s="4">
        <v>2</v>
      </c>
      <c r="M1472" s="4">
        <v>46022</v>
      </c>
      <c r="N1472">
        <v>2</v>
      </c>
      <c r="O1472">
        <v>1</v>
      </c>
      <c r="P1472">
        <v>3</v>
      </c>
      <c r="AE1472">
        <v>1.1000000000000001</v>
      </c>
    </row>
    <row r="1473" spans="1:31" x14ac:dyDescent="0.2">
      <c r="A1473" s="9">
        <v>2010281</v>
      </c>
      <c r="B1473">
        <v>5184</v>
      </c>
      <c r="C1473" t="s">
        <v>3903</v>
      </c>
      <c r="D1473" t="s">
        <v>3904</v>
      </c>
      <c r="E1473" t="s">
        <v>3905</v>
      </c>
      <c r="F1473" t="s">
        <v>3905</v>
      </c>
      <c r="G1473" t="s">
        <v>639</v>
      </c>
      <c r="H1473" t="s">
        <v>639</v>
      </c>
      <c r="I1473" t="s">
        <v>2732</v>
      </c>
      <c r="J1473" t="s">
        <v>729</v>
      </c>
      <c r="K1473" t="s">
        <v>54</v>
      </c>
      <c r="L1473" s="4">
        <v>2</v>
      </c>
      <c r="M1473" s="4">
        <v>46022</v>
      </c>
      <c r="AE1473">
        <v>1.1000000000000001</v>
      </c>
    </row>
    <row r="1474" spans="1:31" x14ac:dyDescent="0.2">
      <c r="A1474" s="9">
        <v>2009030</v>
      </c>
      <c r="B1474">
        <v>4643</v>
      </c>
      <c r="C1474" t="s">
        <v>3906</v>
      </c>
      <c r="D1474" t="s">
        <v>3907</v>
      </c>
      <c r="E1474" t="s">
        <v>3908</v>
      </c>
      <c r="F1474" t="s">
        <v>3908</v>
      </c>
      <c r="G1474" t="s">
        <v>639</v>
      </c>
      <c r="H1474" t="s">
        <v>684</v>
      </c>
      <c r="I1474" t="s">
        <v>2732</v>
      </c>
      <c r="J1474" t="s">
        <v>641</v>
      </c>
      <c r="K1474" t="s">
        <v>53</v>
      </c>
      <c r="L1474" s="4">
        <v>2</v>
      </c>
      <c r="M1474" s="4">
        <v>46022</v>
      </c>
      <c r="N1474">
        <v>3.5999999046325684</v>
      </c>
      <c r="O1474">
        <v>15.899999618530273</v>
      </c>
      <c r="P1474">
        <v>33.5</v>
      </c>
      <c r="R1474">
        <v>3.2999999523162842</v>
      </c>
      <c r="T1474">
        <v>6.4000000953674316</v>
      </c>
      <c r="V1474">
        <v>9.0999998152256012E-2</v>
      </c>
      <c r="W1474">
        <v>8.0000003799796104E-3</v>
      </c>
      <c r="X1474">
        <v>0.12999999523162842</v>
      </c>
      <c r="Y1474">
        <v>7.6999999582767487E-2</v>
      </c>
      <c r="Z1474">
        <v>4.3999999761581421E-2</v>
      </c>
      <c r="AA1474">
        <v>4.999999888241291E-3</v>
      </c>
      <c r="AE1474">
        <v>1</v>
      </c>
    </row>
    <row r="1475" spans="1:31" x14ac:dyDescent="0.2">
      <c r="A1475" s="9">
        <v>2010264</v>
      </c>
      <c r="B1475">
        <v>5170</v>
      </c>
      <c r="C1475" t="s">
        <v>3909</v>
      </c>
      <c r="D1475" t="s">
        <v>3910</v>
      </c>
      <c r="E1475" t="s">
        <v>3911</v>
      </c>
      <c r="F1475" t="s">
        <v>3911</v>
      </c>
      <c r="G1475" t="s">
        <v>639</v>
      </c>
      <c r="H1475" t="s">
        <v>639</v>
      </c>
      <c r="I1475" t="s">
        <v>2732</v>
      </c>
      <c r="J1475" t="s">
        <v>729</v>
      </c>
      <c r="K1475" t="s">
        <v>53</v>
      </c>
      <c r="L1475" s="4">
        <v>2</v>
      </c>
      <c r="M1475" s="4">
        <v>46022</v>
      </c>
      <c r="AE1475">
        <v>1</v>
      </c>
    </row>
    <row r="1476" spans="1:31" x14ac:dyDescent="0.2">
      <c r="A1476" s="9">
        <v>2010350</v>
      </c>
      <c r="B1476">
        <v>5187</v>
      </c>
      <c r="C1476" t="s">
        <v>3912</v>
      </c>
      <c r="D1476" t="s">
        <v>3913</v>
      </c>
      <c r="E1476" t="s">
        <v>3914</v>
      </c>
      <c r="F1476" t="s">
        <v>3915</v>
      </c>
      <c r="G1476" t="s">
        <v>639</v>
      </c>
      <c r="H1476" t="s">
        <v>639</v>
      </c>
      <c r="I1476" t="s">
        <v>2732</v>
      </c>
      <c r="J1476" t="s">
        <v>641</v>
      </c>
      <c r="K1476" t="s">
        <v>53</v>
      </c>
      <c r="L1476" s="4">
        <v>2</v>
      </c>
      <c r="M1476" s="4">
        <v>46022</v>
      </c>
      <c r="N1476">
        <v>0.89999997615814209</v>
      </c>
      <c r="Q1476">
        <v>1.3999999761581421</v>
      </c>
      <c r="AE1476">
        <v>1</v>
      </c>
    </row>
    <row r="1477" spans="1:31" x14ac:dyDescent="0.2">
      <c r="A1477" s="9">
        <v>2010301</v>
      </c>
      <c r="B1477">
        <v>5206</v>
      </c>
      <c r="C1477" t="s">
        <v>3916</v>
      </c>
      <c r="D1477" t="s">
        <v>3917</v>
      </c>
      <c r="E1477" t="s">
        <v>3914</v>
      </c>
      <c r="F1477" t="s">
        <v>3915</v>
      </c>
      <c r="G1477" t="s">
        <v>639</v>
      </c>
      <c r="H1477" t="s">
        <v>639</v>
      </c>
      <c r="I1477" t="s">
        <v>2732</v>
      </c>
      <c r="J1477" t="s">
        <v>729</v>
      </c>
      <c r="K1477" t="s">
        <v>54</v>
      </c>
      <c r="L1477" s="4">
        <v>2</v>
      </c>
      <c r="M1477" s="4">
        <v>46022</v>
      </c>
      <c r="P1477">
        <v>0.10000000149011612</v>
      </c>
      <c r="R1477">
        <v>5.000000074505806E-2</v>
      </c>
      <c r="T1477">
        <v>0.23999999463558197</v>
      </c>
      <c r="AE1477">
        <v>1.1000000000000001</v>
      </c>
    </row>
    <row r="1478" spans="1:31" x14ac:dyDescent="0.2">
      <c r="A1478" s="9">
        <v>2010378</v>
      </c>
      <c r="B1478">
        <v>5216</v>
      </c>
      <c r="C1478" t="s">
        <v>3918</v>
      </c>
      <c r="D1478" t="s">
        <v>3919</v>
      </c>
      <c r="E1478" t="s">
        <v>3629</v>
      </c>
      <c r="F1478" t="s">
        <v>3629</v>
      </c>
      <c r="G1478" t="s">
        <v>639</v>
      </c>
      <c r="H1478" t="s">
        <v>639</v>
      </c>
      <c r="I1478" t="s">
        <v>2732</v>
      </c>
      <c r="J1478" t="s">
        <v>729</v>
      </c>
      <c r="K1478" t="s">
        <v>54</v>
      </c>
      <c r="L1478" s="4">
        <v>2</v>
      </c>
      <c r="M1478" s="4">
        <v>46022</v>
      </c>
      <c r="AE1478">
        <v>1.1000000000000001</v>
      </c>
    </row>
    <row r="1479" spans="1:31" x14ac:dyDescent="0.2">
      <c r="A1479" s="9">
        <v>2007386</v>
      </c>
      <c r="B1479">
        <v>4004</v>
      </c>
      <c r="C1479" t="s">
        <v>3920</v>
      </c>
      <c r="D1479" t="s">
        <v>3921</v>
      </c>
      <c r="E1479" t="s">
        <v>1702</v>
      </c>
      <c r="F1479" t="s">
        <v>1702</v>
      </c>
      <c r="G1479" t="s">
        <v>639</v>
      </c>
      <c r="H1479" t="s">
        <v>639</v>
      </c>
      <c r="I1479" t="s">
        <v>2732</v>
      </c>
      <c r="J1479" t="s">
        <v>729</v>
      </c>
      <c r="K1479" t="s">
        <v>54</v>
      </c>
      <c r="L1479" s="4">
        <v>2</v>
      </c>
      <c r="M1479" s="4">
        <v>46022</v>
      </c>
      <c r="AE1479">
        <v>1.1000000000000001</v>
      </c>
    </row>
    <row r="1480" spans="1:31" x14ac:dyDescent="0.2">
      <c r="A1480" s="9">
        <v>2007387</v>
      </c>
      <c r="B1480">
        <v>4005</v>
      </c>
      <c r="C1480" t="s">
        <v>3922</v>
      </c>
      <c r="D1480" t="s">
        <v>3923</v>
      </c>
      <c r="E1480" t="s">
        <v>1702</v>
      </c>
      <c r="F1480" t="s">
        <v>1702</v>
      </c>
      <c r="G1480" t="s">
        <v>639</v>
      </c>
      <c r="H1480" t="s">
        <v>639</v>
      </c>
      <c r="I1480" t="s">
        <v>2732</v>
      </c>
      <c r="J1480" t="s">
        <v>729</v>
      </c>
      <c r="K1480" t="s">
        <v>54</v>
      </c>
      <c r="L1480" s="4">
        <v>2</v>
      </c>
      <c r="M1480" s="4">
        <v>46022</v>
      </c>
      <c r="AE1480">
        <v>1.1000000000000001</v>
      </c>
    </row>
    <row r="1481" spans="1:31" x14ac:dyDescent="0.2">
      <c r="A1481" s="9">
        <v>2007098</v>
      </c>
      <c r="B1481">
        <v>3894</v>
      </c>
      <c r="C1481" t="s">
        <v>3924</v>
      </c>
      <c r="D1481" t="s">
        <v>3925</v>
      </c>
      <c r="E1481" t="s">
        <v>1702</v>
      </c>
      <c r="F1481" t="s">
        <v>1702</v>
      </c>
      <c r="G1481" t="s">
        <v>639</v>
      </c>
      <c r="H1481" t="s">
        <v>639</v>
      </c>
      <c r="I1481" t="s">
        <v>2732</v>
      </c>
      <c r="J1481" t="s">
        <v>729</v>
      </c>
      <c r="K1481" t="s">
        <v>54</v>
      </c>
      <c r="L1481" s="4">
        <v>2</v>
      </c>
      <c r="M1481" s="4">
        <v>46022</v>
      </c>
      <c r="N1481">
        <v>1.5</v>
      </c>
      <c r="O1481">
        <v>0.80000001192092896</v>
      </c>
      <c r="P1481">
        <v>1.2999999523162842</v>
      </c>
      <c r="AE1481">
        <v>1</v>
      </c>
    </row>
    <row r="1482" spans="1:31" x14ac:dyDescent="0.2">
      <c r="A1482" s="9">
        <v>2010068</v>
      </c>
      <c r="B1482">
        <v>5147</v>
      </c>
      <c r="C1482" t="s">
        <v>3926</v>
      </c>
      <c r="D1482" t="s">
        <v>3927</v>
      </c>
      <c r="E1482" t="s">
        <v>3928</v>
      </c>
      <c r="F1482" t="s">
        <v>3929</v>
      </c>
      <c r="G1482" t="s">
        <v>639</v>
      </c>
      <c r="H1482" t="s">
        <v>639</v>
      </c>
      <c r="I1482" t="s">
        <v>2732</v>
      </c>
      <c r="J1482" t="s">
        <v>641</v>
      </c>
      <c r="K1482" t="s">
        <v>54</v>
      </c>
      <c r="L1482" s="4">
        <v>2</v>
      </c>
      <c r="M1482" s="4">
        <v>46022</v>
      </c>
      <c r="N1482">
        <v>0.30000001192092896</v>
      </c>
      <c r="O1482">
        <v>0.10000000149011612</v>
      </c>
      <c r="P1482">
        <v>0.10000000149011612</v>
      </c>
      <c r="AE1482">
        <v>1</v>
      </c>
    </row>
    <row r="1483" spans="1:31" x14ac:dyDescent="0.2">
      <c r="A1483" s="9">
        <v>2001015</v>
      </c>
      <c r="B1483">
        <v>1252</v>
      </c>
      <c r="C1483" t="s">
        <v>3930</v>
      </c>
      <c r="D1483" t="s">
        <v>3931</v>
      </c>
      <c r="E1483" t="s">
        <v>3462</v>
      </c>
      <c r="F1483" t="s">
        <v>3463</v>
      </c>
      <c r="G1483" t="s">
        <v>639</v>
      </c>
      <c r="H1483" t="s">
        <v>639</v>
      </c>
      <c r="I1483" t="s">
        <v>2732</v>
      </c>
      <c r="J1483" t="s">
        <v>647</v>
      </c>
      <c r="K1483" t="s">
        <v>54</v>
      </c>
      <c r="L1483" s="4">
        <v>40008</v>
      </c>
      <c r="M1483" s="4">
        <v>46022</v>
      </c>
      <c r="N1483">
        <v>0</v>
      </c>
      <c r="O1483">
        <v>0</v>
      </c>
      <c r="P1483">
        <v>0</v>
      </c>
      <c r="Q1483">
        <v>0</v>
      </c>
      <c r="R1483">
        <v>0</v>
      </c>
      <c r="T1483">
        <v>0</v>
      </c>
      <c r="AA1483">
        <v>10</v>
      </c>
      <c r="AC1483">
        <v>85</v>
      </c>
      <c r="AE1483">
        <v>1</v>
      </c>
    </row>
    <row r="1484" spans="1:31" x14ac:dyDescent="0.2">
      <c r="A1484" s="9">
        <v>2001029</v>
      </c>
      <c r="B1484">
        <v>2393</v>
      </c>
      <c r="C1484" t="s">
        <v>3932</v>
      </c>
      <c r="D1484" t="s">
        <v>3933</v>
      </c>
      <c r="E1484" t="s">
        <v>1641</v>
      </c>
      <c r="F1484" t="s">
        <v>1641</v>
      </c>
      <c r="G1484" t="s">
        <v>639</v>
      </c>
      <c r="H1484" t="s">
        <v>639</v>
      </c>
      <c r="I1484" t="s">
        <v>2732</v>
      </c>
      <c r="J1484" t="s">
        <v>729</v>
      </c>
      <c r="K1484" t="s">
        <v>53</v>
      </c>
      <c r="L1484" s="4">
        <v>40036</v>
      </c>
      <c r="M1484" s="4">
        <v>46022</v>
      </c>
      <c r="N1484">
        <v>0</v>
      </c>
      <c r="O1484">
        <v>0</v>
      </c>
      <c r="P1484">
        <v>0</v>
      </c>
      <c r="Q1484">
        <v>0</v>
      </c>
      <c r="R1484">
        <v>0</v>
      </c>
      <c r="T1484">
        <v>0</v>
      </c>
      <c r="AC1484">
        <v>35</v>
      </c>
      <c r="AE1484">
        <v>1</v>
      </c>
    </row>
    <row r="1485" spans="1:31" x14ac:dyDescent="0.2">
      <c r="A1485" s="9">
        <v>2009953</v>
      </c>
      <c r="B1485">
        <v>5165</v>
      </c>
      <c r="C1485" t="s">
        <v>3934</v>
      </c>
      <c r="D1485" t="s">
        <v>3935</v>
      </c>
      <c r="E1485" t="s">
        <v>1007</v>
      </c>
      <c r="F1485" t="s">
        <v>1007</v>
      </c>
      <c r="G1485" t="s">
        <v>639</v>
      </c>
      <c r="H1485" t="s">
        <v>639</v>
      </c>
      <c r="I1485" t="s">
        <v>2732</v>
      </c>
      <c r="J1485" t="s">
        <v>729</v>
      </c>
      <c r="K1485" t="s">
        <v>54</v>
      </c>
      <c r="L1485" s="4">
        <v>2</v>
      </c>
      <c r="M1485" s="4">
        <v>46022</v>
      </c>
      <c r="AE1485">
        <v>1.1000000000000001</v>
      </c>
    </row>
    <row r="1486" spans="1:31" x14ac:dyDescent="0.2">
      <c r="A1486" s="9">
        <v>2007993</v>
      </c>
      <c r="B1486">
        <v>4222</v>
      </c>
      <c r="C1486" t="s">
        <v>3936</v>
      </c>
      <c r="D1486" t="s">
        <v>3937</v>
      </c>
      <c r="E1486" t="s">
        <v>3938</v>
      </c>
      <c r="F1486" t="s">
        <v>3938</v>
      </c>
      <c r="G1486" t="s">
        <v>639</v>
      </c>
      <c r="H1486" t="s">
        <v>684</v>
      </c>
      <c r="I1486" t="s">
        <v>2732</v>
      </c>
      <c r="J1486" t="s">
        <v>694</v>
      </c>
      <c r="K1486" t="s">
        <v>53</v>
      </c>
      <c r="L1486" s="4">
        <v>2</v>
      </c>
      <c r="M1486" s="4">
        <v>46022</v>
      </c>
      <c r="N1486">
        <v>1.8999999761581421</v>
      </c>
      <c r="O1486">
        <v>3</v>
      </c>
      <c r="P1486">
        <v>6.6999998092651367</v>
      </c>
      <c r="Q1486">
        <v>3.2000000476837158</v>
      </c>
      <c r="AC1486">
        <v>34.1</v>
      </c>
      <c r="AE1486">
        <v>1</v>
      </c>
    </row>
    <row r="1487" spans="1:31" x14ac:dyDescent="0.2">
      <c r="A1487" s="9">
        <v>2008174</v>
      </c>
      <c r="B1487">
        <v>4352</v>
      </c>
      <c r="C1487" t="s">
        <v>3939</v>
      </c>
      <c r="D1487" t="s">
        <v>3940</v>
      </c>
      <c r="E1487" t="s">
        <v>3938</v>
      </c>
      <c r="F1487" t="s">
        <v>3938</v>
      </c>
      <c r="G1487" t="s">
        <v>639</v>
      </c>
      <c r="H1487" t="s">
        <v>684</v>
      </c>
      <c r="I1487" t="s">
        <v>2732</v>
      </c>
      <c r="J1487" t="s">
        <v>694</v>
      </c>
      <c r="K1487" t="s">
        <v>53</v>
      </c>
      <c r="L1487" s="4">
        <v>2</v>
      </c>
      <c r="M1487" s="4">
        <v>46022</v>
      </c>
      <c r="N1487">
        <v>3.5</v>
      </c>
      <c r="O1487">
        <v>1</v>
      </c>
      <c r="P1487">
        <v>2.4000000953674316</v>
      </c>
      <c r="Q1487">
        <v>1.5</v>
      </c>
      <c r="R1487">
        <v>0.5</v>
      </c>
      <c r="T1487">
        <v>0.5</v>
      </c>
      <c r="AC1487">
        <v>76.2</v>
      </c>
      <c r="AE1487">
        <v>1</v>
      </c>
    </row>
    <row r="1488" spans="1:31" x14ac:dyDescent="0.2">
      <c r="A1488" s="9">
        <v>2008224</v>
      </c>
      <c r="B1488">
        <v>4338</v>
      </c>
      <c r="C1488" t="s">
        <v>3941</v>
      </c>
      <c r="D1488" t="s">
        <v>3942</v>
      </c>
      <c r="E1488" t="s">
        <v>3938</v>
      </c>
      <c r="F1488" t="s">
        <v>3938</v>
      </c>
      <c r="G1488" t="s">
        <v>639</v>
      </c>
      <c r="H1488" t="s">
        <v>684</v>
      </c>
      <c r="I1488" t="s">
        <v>2732</v>
      </c>
      <c r="J1488" t="s">
        <v>694</v>
      </c>
      <c r="K1488" t="s">
        <v>53</v>
      </c>
      <c r="L1488" s="4">
        <v>2</v>
      </c>
      <c r="M1488" s="4">
        <v>46022</v>
      </c>
      <c r="N1488">
        <v>3.9000000953674316</v>
      </c>
      <c r="O1488">
        <v>3.7000000476837158</v>
      </c>
      <c r="P1488">
        <v>1.1000000238418579</v>
      </c>
      <c r="Q1488">
        <v>4.3000001907348633</v>
      </c>
      <c r="R1488">
        <v>0.69999998807907104</v>
      </c>
      <c r="T1488">
        <v>0.40000000596046448</v>
      </c>
      <c r="AC1488">
        <v>71.7</v>
      </c>
      <c r="AE1488">
        <v>1</v>
      </c>
    </row>
    <row r="1489" spans="1:31" x14ac:dyDescent="0.2">
      <c r="A1489" s="9">
        <v>2008516</v>
      </c>
      <c r="B1489">
        <v>4441</v>
      </c>
      <c r="C1489" t="s">
        <v>3943</v>
      </c>
      <c r="D1489" t="s">
        <v>2495</v>
      </c>
      <c r="E1489" t="s">
        <v>1469</v>
      </c>
      <c r="F1489" t="s">
        <v>1383</v>
      </c>
      <c r="G1489" t="s">
        <v>639</v>
      </c>
      <c r="H1489" t="s">
        <v>639</v>
      </c>
      <c r="I1489" t="s">
        <v>2732</v>
      </c>
      <c r="J1489" t="s">
        <v>647</v>
      </c>
      <c r="K1489" t="s">
        <v>53</v>
      </c>
      <c r="L1489" s="4">
        <v>2</v>
      </c>
      <c r="M1489" s="4">
        <v>46022</v>
      </c>
      <c r="T1489">
        <v>80</v>
      </c>
      <c r="AE1489">
        <v>1</v>
      </c>
    </row>
    <row r="1490" spans="1:31" x14ac:dyDescent="0.2">
      <c r="A1490" s="9">
        <v>2006830</v>
      </c>
      <c r="B1490">
        <v>3766</v>
      </c>
      <c r="C1490" t="s">
        <v>3944</v>
      </c>
      <c r="D1490" t="s">
        <v>3945</v>
      </c>
      <c r="E1490" t="s">
        <v>3580</v>
      </c>
      <c r="F1490" t="s">
        <v>3580</v>
      </c>
      <c r="G1490" t="s">
        <v>639</v>
      </c>
      <c r="H1490" t="s">
        <v>639</v>
      </c>
      <c r="I1490" t="s">
        <v>2732</v>
      </c>
      <c r="J1490" t="s">
        <v>729</v>
      </c>
      <c r="K1490" t="s">
        <v>54</v>
      </c>
      <c r="L1490" s="4">
        <v>2</v>
      </c>
      <c r="M1490" s="4">
        <v>46022</v>
      </c>
      <c r="AE1490">
        <v>1</v>
      </c>
    </row>
    <row r="1491" spans="1:31" x14ac:dyDescent="0.2">
      <c r="A1491" s="9">
        <v>2008918</v>
      </c>
      <c r="B1491">
        <v>4552</v>
      </c>
      <c r="C1491" t="s">
        <v>3946</v>
      </c>
      <c r="D1491" t="s">
        <v>3947</v>
      </c>
      <c r="E1491" t="s">
        <v>3948</v>
      </c>
      <c r="F1491" t="s">
        <v>3948</v>
      </c>
      <c r="G1491" t="s">
        <v>639</v>
      </c>
      <c r="H1491" t="s">
        <v>639</v>
      </c>
      <c r="I1491" t="s">
        <v>2732</v>
      </c>
      <c r="J1491" t="s">
        <v>647</v>
      </c>
      <c r="K1491" t="s">
        <v>54</v>
      </c>
      <c r="L1491" s="4">
        <v>2</v>
      </c>
      <c r="M1491" s="4">
        <v>46022</v>
      </c>
      <c r="AC1491">
        <v>10</v>
      </c>
      <c r="AE1491">
        <v>1</v>
      </c>
    </row>
    <row r="1492" spans="1:31" x14ac:dyDescent="0.2">
      <c r="A1492" s="9">
        <v>2007115</v>
      </c>
      <c r="B1492">
        <v>3874</v>
      </c>
      <c r="C1492" t="s">
        <v>3949</v>
      </c>
      <c r="D1492" t="s">
        <v>3947</v>
      </c>
      <c r="E1492" t="s">
        <v>3950</v>
      </c>
      <c r="F1492" t="s">
        <v>3950</v>
      </c>
      <c r="G1492" t="s">
        <v>639</v>
      </c>
      <c r="H1492" t="s">
        <v>639</v>
      </c>
      <c r="I1492" t="s">
        <v>2732</v>
      </c>
      <c r="J1492" t="s">
        <v>729</v>
      </c>
      <c r="K1492" t="s">
        <v>54</v>
      </c>
      <c r="L1492" s="4">
        <v>2</v>
      </c>
      <c r="M1492" s="4">
        <v>46022</v>
      </c>
      <c r="AC1492">
        <v>3</v>
      </c>
      <c r="AE1492">
        <v>1</v>
      </c>
    </row>
    <row r="1493" spans="1:31" x14ac:dyDescent="0.2">
      <c r="A1493" s="9">
        <v>2008917</v>
      </c>
      <c r="B1493">
        <v>4557</v>
      </c>
      <c r="C1493" t="s">
        <v>3951</v>
      </c>
      <c r="D1493" t="s">
        <v>3952</v>
      </c>
      <c r="E1493" t="s">
        <v>3948</v>
      </c>
      <c r="F1493" t="s">
        <v>3948</v>
      </c>
      <c r="G1493" t="s">
        <v>639</v>
      </c>
      <c r="H1493" t="s">
        <v>639</v>
      </c>
      <c r="I1493" t="s">
        <v>2732</v>
      </c>
      <c r="J1493" t="s">
        <v>647</v>
      </c>
      <c r="K1493" t="s">
        <v>54</v>
      </c>
      <c r="L1493" s="4">
        <v>2</v>
      </c>
      <c r="M1493" s="4">
        <v>46022</v>
      </c>
      <c r="AC1493">
        <v>3</v>
      </c>
      <c r="AE1493">
        <v>1</v>
      </c>
    </row>
    <row r="1494" spans="1:31" x14ac:dyDescent="0.2">
      <c r="A1494" s="9">
        <v>2007094</v>
      </c>
      <c r="B1494">
        <v>3899</v>
      </c>
      <c r="C1494" t="s">
        <v>3953</v>
      </c>
      <c r="D1494" t="s">
        <v>3954</v>
      </c>
      <c r="E1494" t="s">
        <v>1702</v>
      </c>
      <c r="F1494" t="s">
        <v>1702</v>
      </c>
      <c r="G1494" t="s">
        <v>639</v>
      </c>
      <c r="H1494" t="s">
        <v>684</v>
      </c>
      <c r="I1494" t="s">
        <v>2732</v>
      </c>
      <c r="J1494" t="s">
        <v>694</v>
      </c>
      <c r="K1494" t="s">
        <v>53</v>
      </c>
      <c r="L1494" s="4">
        <v>2</v>
      </c>
      <c r="M1494" s="4">
        <v>46022</v>
      </c>
      <c r="N1494">
        <v>10</v>
      </c>
      <c r="O1494">
        <v>9</v>
      </c>
      <c r="P1494">
        <v>15</v>
      </c>
      <c r="R1494">
        <v>1.2999999523162842</v>
      </c>
      <c r="AC1494">
        <v>55</v>
      </c>
      <c r="AE1494">
        <v>1</v>
      </c>
    </row>
    <row r="1495" spans="1:31" x14ac:dyDescent="0.2">
      <c r="A1495" s="9">
        <v>2001423</v>
      </c>
      <c r="B1495">
        <v>1455</v>
      </c>
      <c r="C1495" t="s">
        <v>3955</v>
      </c>
      <c r="D1495" t="s">
        <v>3956</v>
      </c>
      <c r="E1495" t="s">
        <v>3957</v>
      </c>
      <c r="F1495" t="s">
        <v>3957</v>
      </c>
      <c r="G1495" t="s">
        <v>639</v>
      </c>
      <c r="H1495" t="s">
        <v>684</v>
      </c>
      <c r="I1495" t="s">
        <v>2732</v>
      </c>
      <c r="J1495" t="s">
        <v>694</v>
      </c>
      <c r="K1495" t="s">
        <v>53</v>
      </c>
      <c r="L1495" s="4">
        <v>40483</v>
      </c>
      <c r="M1495" s="4">
        <v>46022</v>
      </c>
      <c r="N1495">
        <v>1.1000000238418579</v>
      </c>
      <c r="AC1495">
        <v>22.4</v>
      </c>
      <c r="AE1495">
        <v>1</v>
      </c>
    </row>
    <row r="1496" spans="1:31" x14ac:dyDescent="0.2">
      <c r="A1496" s="9">
        <v>2007249</v>
      </c>
      <c r="B1496">
        <v>3903</v>
      </c>
      <c r="C1496" t="s">
        <v>3960</v>
      </c>
      <c r="D1496" t="s">
        <v>3019</v>
      </c>
      <c r="E1496" t="s">
        <v>1331</v>
      </c>
      <c r="F1496" t="s">
        <v>1331</v>
      </c>
      <c r="G1496" t="s">
        <v>639</v>
      </c>
      <c r="H1496" t="s">
        <v>639</v>
      </c>
      <c r="I1496" t="s">
        <v>2732</v>
      </c>
      <c r="J1496" t="s">
        <v>729</v>
      </c>
      <c r="K1496" t="s">
        <v>54</v>
      </c>
      <c r="L1496" s="4">
        <v>2</v>
      </c>
      <c r="M1496" s="4">
        <v>46022</v>
      </c>
      <c r="AC1496">
        <v>50</v>
      </c>
      <c r="AE1496">
        <v>1</v>
      </c>
    </row>
    <row r="1497" spans="1:31" x14ac:dyDescent="0.2">
      <c r="A1497" s="9">
        <v>2008211</v>
      </c>
      <c r="B1497">
        <v>4283</v>
      </c>
      <c r="C1497" t="s">
        <v>3958</v>
      </c>
      <c r="D1497" t="s">
        <v>3019</v>
      </c>
      <c r="E1497" t="s">
        <v>3959</v>
      </c>
      <c r="F1497" t="s">
        <v>3959</v>
      </c>
      <c r="G1497" t="s">
        <v>639</v>
      </c>
      <c r="H1497" t="s">
        <v>639</v>
      </c>
      <c r="I1497" t="s">
        <v>2732</v>
      </c>
      <c r="J1497" t="s">
        <v>729</v>
      </c>
      <c r="K1497" t="s">
        <v>54</v>
      </c>
      <c r="L1497" s="4">
        <v>2</v>
      </c>
      <c r="M1497" s="4">
        <v>46022</v>
      </c>
      <c r="AC1497">
        <v>8</v>
      </c>
      <c r="AE1497">
        <v>1</v>
      </c>
    </row>
    <row r="1498" spans="1:31" x14ac:dyDescent="0.2">
      <c r="A1498" s="9">
        <v>2007228</v>
      </c>
      <c r="B1498">
        <v>3921</v>
      </c>
      <c r="C1498" t="s">
        <v>3962</v>
      </c>
      <c r="D1498" t="s">
        <v>3019</v>
      </c>
      <c r="E1498" t="s">
        <v>3963</v>
      </c>
      <c r="F1498" t="s">
        <v>3963</v>
      </c>
      <c r="G1498" t="s">
        <v>639</v>
      </c>
      <c r="H1498" t="s">
        <v>639</v>
      </c>
      <c r="I1498" t="s">
        <v>2732</v>
      </c>
      <c r="J1498" t="s">
        <v>729</v>
      </c>
      <c r="K1498" t="s">
        <v>54</v>
      </c>
      <c r="L1498" s="4">
        <v>2</v>
      </c>
      <c r="M1498" s="4">
        <v>46022</v>
      </c>
      <c r="AC1498">
        <v>14</v>
      </c>
      <c r="AE1498">
        <v>1</v>
      </c>
    </row>
    <row r="1499" spans="1:31" x14ac:dyDescent="0.2">
      <c r="A1499" s="9">
        <v>2008889</v>
      </c>
      <c r="B1499">
        <v>4539</v>
      </c>
      <c r="C1499" t="s">
        <v>3961</v>
      </c>
      <c r="D1499" t="s">
        <v>3019</v>
      </c>
      <c r="E1499" t="s">
        <v>3575</v>
      </c>
      <c r="F1499" t="s">
        <v>3575</v>
      </c>
      <c r="G1499" t="s">
        <v>639</v>
      </c>
      <c r="H1499" t="s">
        <v>639</v>
      </c>
      <c r="I1499" t="s">
        <v>2732</v>
      </c>
      <c r="J1499" t="s">
        <v>729</v>
      </c>
      <c r="K1499" t="s">
        <v>54</v>
      </c>
      <c r="L1499" s="4">
        <v>2</v>
      </c>
      <c r="M1499" s="4">
        <v>46022</v>
      </c>
      <c r="AC1499">
        <v>2</v>
      </c>
      <c r="AE1499">
        <v>1</v>
      </c>
    </row>
    <row r="1500" spans="1:31" x14ac:dyDescent="0.2">
      <c r="A1500" s="9">
        <v>2000966</v>
      </c>
      <c r="B1500">
        <v>531</v>
      </c>
      <c r="C1500" t="s">
        <v>3964</v>
      </c>
      <c r="D1500" t="s">
        <v>3965</v>
      </c>
      <c r="E1500" t="s">
        <v>3234</v>
      </c>
      <c r="F1500" t="s">
        <v>3234</v>
      </c>
      <c r="G1500" t="s">
        <v>639</v>
      </c>
      <c r="H1500" t="s">
        <v>639</v>
      </c>
      <c r="I1500" t="s">
        <v>2732</v>
      </c>
      <c r="J1500" t="s">
        <v>729</v>
      </c>
      <c r="K1500" t="s">
        <v>54</v>
      </c>
      <c r="L1500" s="4">
        <v>40001</v>
      </c>
      <c r="M1500" s="4">
        <v>46022</v>
      </c>
      <c r="AC1500">
        <v>55</v>
      </c>
      <c r="AE1500">
        <v>1</v>
      </c>
    </row>
    <row r="1501" spans="1:31" x14ac:dyDescent="0.2">
      <c r="A1501" s="9">
        <v>2000964</v>
      </c>
      <c r="B1501">
        <v>841</v>
      </c>
      <c r="C1501" t="s">
        <v>3966</v>
      </c>
      <c r="D1501" t="s">
        <v>3967</v>
      </c>
      <c r="E1501" t="s">
        <v>3234</v>
      </c>
      <c r="F1501" t="s">
        <v>3234</v>
      </c>
      <c r="G1501" t="s">
        <v>639</v>
      </c>
      <c r="H1501" t="s">
        <v>639</v>
      </c>
      <c r="I1501" t="s">
        <v>2732</v>
      </c>
      <c r="J1501" t="s">
        <v>729</v>
      </c>
      <c r="K1501" t="s">
        <v>54</v>
      </c>
      <c r="L1501" s="4">
        <v>40001</v>
      </c>
      <c r="M1501" s="4">
        <v>46022</v>
      </c>
      <c r="AC1501">
        <v>55</v>
      </c>
      <c r="AE1501">
        <v>1</v>
      </c>
    </row>
    <row r="1502" spans="1:31" x14ac:dyDescent="0.2">
      <c r="A1502" s="9">
        <v>2008010</v>
      </c>
      <c r="B1502">
        <v>4224</v>
      </c>
      <c r="C1502" t="s">
        <v>3968</v>
      </c>
      <c r="D1502" t="s">
        <v>3969</v>
      </c>
      <c r="E1502" t="s">
        <v>3950</v>
      </c>
      <c r="F1502" t="s">
        <v>3950</v>
      </c>
      <c r="G1502" t="s">
        <v>639</v>
      </c>
      <c r="H1502" t="s">
        <v>639</v>
      </c>
      <c r="I1502" t="s">
        <v>2732</v>
      </c>
      <c r="J1502" t="s">
        <v>729</v>
      </c>
      <c r="K1502" t="s">
        <v>54</v>
      </c>
      <c r="L1502" s="4">
        <v>2</v>
      </c>
      <c r="M1502" s="4">
        <v>46022</v>
      </c>
      <c r="AC1502">
        <v>3</v>
      </c>
      <c r="AE1502">
        <v>1</v>
      </c>
    </row>
    <row r="1503" spans="1:31" x14ac:dyDescent="0.2">
      <c r="A1503" s="9">
        <v>2001001</v>
      </c>
      <c r="B1503">
        <v>1211</v>
      </c>
      <c r="C1503" t="s">
        <v>3970</v>
      </c>
      <c r="D1503" t="s">
        <v>3971</v>
      </c>
      <c r="E1503" t="s">
        <v>3462</v>
      </c>
      <c r="F1503" t="s">
        <v>3463</v>
      </c>
      <c r="G1503" t="s">
        <v>639</v>
      </c>
      <c r="H1503" t="s">
        <v>639</v>
      </c>
      <c r="I1503" t="s">
        <v>2732</v>
      </c>
      <c r="J1503" t="s">
        <v>729</v>
      </c>
      <c r="K1503" t="s">
        <v>53</v>
      </c>
      <c r="L1503" s="4">
        <v>40008</v>
      </c>
      <c r="M1503" s="4">
        <v>46022</v>
      </c>
      <c r="N1503">
        <v>0</v>
      </c>
      <c r="O1503">
        <v>0</v>
      </c>
      <c r="P1503">
        <v>0</v>
      </c>
      <c r="Q1503">
        <v>0</v>
      </c>
      <c r="R1503">
        <v>0</v>
      </c>
      <c r="T1503">
        <v>0</v>
      </c>
      <c r="AC1503">
        <v>85</v>
      </c>
      <c r="AE1503">
        <v>1</v>
      </c>
    </row>
    <row r="1504" spans="1:31" x14ac:dyDescent="0.2">
      <c r="A1504" s="9">
        <v>2008829</v>
      </c>
      <c r="B1504">
        <v>4514</v>
      </c>
      <c r="C1504" t="s">
        <v>3975</v>
      </c>
      <c r="D1504" t="s">
        <v>3973</v>
      </c>
      <c r="E1504" t="s">
        <v>3976</v>
      </c>
      <c r="F1504" t="s">
        <v>3976</v>
      </c>
      <c r="G1504" t="s">
        <v>639</v>
      </c>
      <c r="H1504" t="s">
        <v>639</v>
      </c>
      <c r="I1504" t="s">
        <v>2732</v>
      </c>
      <c r="J1504" t="s">
        <v>729</v>
      </c>
      <c r="K1504" t="s">
        <v>54</v>
      </c>
      <c r="L1504" s="4">
        <v>2</v>
      </c>
      <c r="M1504" s="4">
        <v>46022</v>
      </c>
      <c r="AE1504">
        <v>1.1000000000000001</v>
      </c>
    </row>
    <row r="1505" spans="1:31" x14ac:dyDescent="0.2">
      <c r="A1505" s="9">
        <v>2006114</v>
      </c>
      <c r="B1505">
        <v>3585</v>
      </c>
      <c r="C1505" t="s">
        <v>3972</v>
      </c>
      <c r="D1505" t="s">
        <v>3973</v>
      </c>
      <c r="E1505" t="s">
        <v>3974</v>
      </c>
      <c r="F1505" t="s">
        <v>3974</v>
      </c>
      <c r="G1505" t="s">
        <v>639</v>
      </c>
      <c r="H1505" t="s">
        <v>639</v>
      </c>
      <c r="I1505" t="s">
        <v>2732</v>
      </c>
      <c r="J1505" t="s">
        <v>729</v>
      </c>
      <c r="K1505" t="s">
        <v>54</v>
      </c>
      <c r="L1505" s="4">
        <v>2</v>
      </c>
      <c r="M1505" s="4">
        <v>46022</v>
      </c>
      <c r="AE1505">
        <v>1</v>
      </c>
    </row>
    <row r="1506" spans="1:31" x14ac:dyDescent="0.2">
      <c r="A1506" s="9">
        <v>2008763</v>
      </c>
      <c r="B1506">
        <v>4507</v>
      </c>
      <c r="C1506" t="s">
        <v>3977</v>
      </c>
      <c r="D1506" t="s">
        <v>3978</v>
      </c>
      <c r="E1506" t="s">
        <v>1809</v>
      </c>
      <c r="F1506" t="s">
        <v>1810</v>
      </c>
      <c r="G1506" t="s">
        <v>639</v>
      </c>
      <c r="H1506" t="s">
        <v>639</v>
      </c>
      <c r="I1506" t="s">
        <v>2732</v>
      </c>
      <c r="J1506" t="s">
        <v>729</v>
      </c>
      <c r="K1506" t="s">
        <v>54</v>
      </c>
      <c r="L1506" s="4">
        <v>2</v>
      </c>
      <c r="M1506" s="4">
        <v>46022</v>
      </c>
      <c r="AE1506">
        <v>1.1000000000000001</v>
      </c>
    </row>
    <row r="1507" spans="1:31" x14ac:dyDescent="0.2">
      <c r="A1507" s="9">
        <v>2010370</v>
      </c>
      <c r="B1507">
        <v>5189</v>
      </c>
      <c r="C1507" t="s">
        <v>3979</v>
      </c>
      <c r="D1507" t="s">
        <v>3980</v>
      </c>
      <c r="E1507" t="s">
        <v>3981</v>
      </c>
      <c r="F1507" t="s">
        <v>3981</v>
      </c>
      <c r="G1507" t="s">
        <v>639</v>
      </c>
      <c r="H1507" t="s">
        <v>639</v>
      </c>
      <c r="I1507" t="s">
        <v>2732</v>
      </c>
      <c r="J1507" t="s">
        <v>729</v>
      </c>
      <c r="K1507" t="s">
        <v>54</v>
      </c>
      <c r="L1507" s="4">
        <v>2</v>
      </c>
      <c r="M1507" s="4">
        <v>46022</v>
      </c>
      <c r="AE1507">
        <v>1.1000000000000001</v>
      </c>
    </row>
    <row r="1508" spans="1:31" x14ac:dyDescent="0.2">
      <c r="A1508" s="9">
        <v>2004728</v>
      </c>
      <c r="B1508">
        <v>3297</v>
      </c>
      <c r="C1508" t="s">
        <v>3982</v>
      </c>
      <c r="D1508" t="s">
        <v>3983</v>
      </c>
      <c r="E1508" t="s">
        <v>3234</v>
      </c>
      <c r="F1508" t="s">
        <v>3234</v>
      </c>
      <c r="G1508" t="s">
        <v>639</v>
      </c>
      <c r="H1508" t="s">
        <v>639</v>
      </c>
      <c r="I1508" t="s">
        <v>2732</v>
      </c>
      <c r="J1508" t="s">
        <v>729</v>
      </c>
      <c r="K1508" t="s">
        <v>54</v>
      </c>
      <c r="L1508" s="4">
        <v>40141</v>
      </c>
      <c r="M1508" s="4">
        <v>46022</v>
      </c>
      <c r="AC1508">
        <v>60</v>
      </c>
      <c r="AE1508">
        <v>1</v>
      </c>
    </row>
    <row r="1509" spans="1:31" x14ac:dyDescent="0.2">
      <c r="A1509" s="9">
        <v>2000963</v>
      </c>
      <c r="B1509">
        <v>1258</v>
      </c>
      <c r="C1509" t="s">
        <v>3984</v>
      </c>
      <c r="D1509" t="s">
        <v>3985</v>
      </c>
      <c r="E1509" t="s">
        <v>3234</v>
      </c>
      <c r="F1509" t="s">
        <v>3234</v>
      </c>
      <c r="G1509" t="s">
        <v>639</v>
      </c>
      <c r="H1509" t="s">
        <v>639</v>
      </c>
      <c r="I1509" t="s">
        <v>2732</v>
      </c>
      <c r="J1509" t="s">
        <v>729</v>
      </c>
      <c r="K1509" t="s">
        <v>54</v>
      </c>
      <c r="L1509" s="4">
        <v>40001</v>
      </c>
      <c r="M1509" s="4">
        <v>46022</v>
      </c>
      <c r="AC1509">
        <v>55</v>
      </c>
      <c r="AE1509">
        <v>1</v>
      </c>
    </row>
    <row r="1510" spans="1:31" x14ac:dyDescent="0.2">
      <c r="A1510" s="9">
        <v>2000962</v>
      </c>
      <c r="B1510">
        <v>1259</v>
      </c>
      <c r="C1510" t="s">
        <v>3986</v>
      </c>
      <c r="D1510" t="s">
        <v>3987</v>
      </c>
      <c r="E1510" t="s">
        <v>3234</v>
      </c>
      <c r="F1510" t="s">
        <v>3234</v>
      </c>
      <c r="G1510" t="s">
        <v>639</v>
      </c>
      <c r="H1510" t="s">
        <v>639</v>
      </c>
      <c r="I1510" t="s">
        <v>2732</v>
      </c>
      <c r="J1510" t="s">
        <v>729</v>
      </c>
      <c r="K1510" t="s">
        <v>54</v>
      </c>
      <c r="L1510" s="4">
        <v>40001</v>
      </c>
      <c r="M1510" s="4">
        <v>46022</v>
      </c>
      <c r="AC1510">
        <v>55</v>
      </c>
      <c r="AE1510">
        <v>1</v>
      </c>
    </row>
    <row r="1511" spans="1:31" x14ac:dyDescent="0.2">
      <c r="A1511" s="9">
        <v>2000951</v>
      </c>
      <c r="B1511">
        <v>1118</v>
      </c>
      <c r="C1511" t="s">
        <v>3988</v>
      </c>
      <c r="D1511" t="s">
        <v>3989</v>
      </c>
      <c r="E1511" t="s">
        <v>3346</v>
      </c>
      <c r="F1511" t="s">
        <v>3346</v>
      </c>
      <c r="G1511" t="s">
        <v>639</v>
      </c>
      <c r="H1511" t="s">
        <v>639</v>
      </c>
      <c r="I1511" t="s">
        <v>2732</v>
      </c>
      <c r="J1511" t="s">
        <v>729</v>
      </c>
      <c r="K1511" t="s">
        <v>54</v>
      </c>
      <c r="L1511" s="4">
        <v>39993</v>
      </c>
      <c r="M1511" s="4">
        <v>46022</v>
      </c>
      <c r="N1511">
        <v>0</v>
      </c>
      <c r="O1511">
        <v>0</v>
      </c>
      <c r="P1511">
        <v>0</v>
      </c>
      <c r="Q1511">
        <v>0</v>
      </c>
      <c r="R1511">
        <v>0</v>
      </c>
      <c r="T1511">
        <v>0</v>
      </c>
      <c r="AC1511">
        <v>73</v>
      </c>
      <c r="AE1511">
        <v>1</v>
      </c>
    </row>
    <row r="1512" spans="1:31" x14ac:dyDescent="0.2">
      <c r="A1512" s="9">
        <v>2000972</v>
      </c>
      <c r="B1512">
        <v>2458</v>
      </c>
      <c r="C1512" t="s">
        <v>3990</v>
      </c>
      <c r="D1512" t="s">
        <v>3991</v>
      </c>
      <c r="E1512" t="s">
        <v>3346</v>
      </c>
      <c r="F1512" t="s">
        <v>3346</v>
      </c>
      <c r="G1512" t="s">
        <v>639</v>
      </c>
      <c r="H1512" t="s">
        <v>639</v>
      </c>
      <c r="I1512" t="s">
        <v>2732</v>
      </c>
      <c r="J1512" t="s">
        <v>729</v>
      </c>
      <c r="K1512" t="s">
        <v>53</v>
      </c>
      <c r="L1512" s="4">
        <v>39993</v>
      </c>
      <c r="M1512" s="4">
        <v>46022</v>
      </c>
      <c r="N1512">
        <v>0</v>
      </c>
      <c r="O1512">
        <v>0</v>
      </c>
      <c r="P1512">
        <v>0</v>
      </c>
      <c r="Q1512">
        <v>0</v>
      </c>
      <c r="R1512">
        <v>0</v>
      </c>
      <c r="T1512">
        <v>0</v>
      </c>
      <c r="AC1512">
        <v>70</v>
      </c>
      <c r="AE1512">
        <v>1</v>
      </c>
    </row>
    <row r="1513" spans="1:31" x14ac:dyDescent="0.2">
      <c r="A1513" s="9">
        <v>2000973</v>
      </c>
      <c r="B1513">
        <v>2457</v>
      </c>
      <c r="C1513" t="s">
        <v>3992</v>
      </c>
      <c r="D1513" t="s">
        <v>3993</v>
      </c>
      <c r="E1513" t="s">
        <v>3346</v>
      </c>
      <c r="F1513" t="s">
        <v>3346</v>
      </c>
      <c r="G1513" t="s">
        <v>639</v>
      </c>
      <c r="H1513" t="s">
        <v>639</v>
      </c>
      <c r="I1513" t="s">
        <v>2732</v>
      </c>
      <c r="J1513" t="s">
        <v>729</v>
      </c>
      <c r="K1513" t="s">
        <v>54</v>
      </c>
      <c r="L1513" s="4">
        <v>39993</v>
      </c>
      <c r="M1513" s="4">
        <v>46022</v>
      </c>
      <c r="N1513">
        <v>0</v>
      </c>
      <c r="O1513">
        <v>0</v>
      </c>
      <c r="P1513">
        <v>0</v>
      </c>
      <c r="Q1513">
        <v>0</v>
      </c>
      <c r="R1513">
        <v>0</v>
      </c>
      <c r="T1513">
        <v>0</v>
      </c>
      <c r="AC1513">
        <v>60</v>
      </c>
      <c r="AE1513">
        <v>1</v>
      </c>
    </row>
    <row r="1514" spans="1:31" x14ac:dyDescent="0.2">
      <c r="A1514" s="9">
        <v>2000974</v>
      </c>
      <c r="B1514">
        <v>2479</v>
      </c>
      <c r="C1514" t="s">
        <v>3994</v>
      </c>
      <c r="D1514" t="s">
        <v>3995</v>
      </c>
      <c r="E1514" t="s">
        <v>3346</v>
      </c>
      <c r="F1514" t="s">
        <v>3346</v>
      </c>
      <c r="G1514" t="s">
        <v>639</v>
      </c>
      <c r="H1514" t="s">
        <v>639</v>
      </c>
      <c r="I1514" t="s">
        <v>2732</v>
      </c>
      <c r="J1514" t="s">
        <v>729</v>
      </c>
      <c r="K1514" t="s">
        <v>54</v>
      </c>
      <c r="L1514" s="4">
        <v>39993</v>
      </c>
      <c r="M1514" s="4">
        <v>46022</v>
      </c>
      <c r="N1514">
        <v>0</v>
      </c>
      <c r="O1514">
        <v>0</v>
      </c>
      <c r="P1514">
        <v>0</v>
      </c>
      <c r="Q1514">
        <v>0</v>
      </c>
      <c r="R1514">
        <v>0</v>
      </c>
      <c r="T1514">
        <v>0</v>
      </c>
      <c r="AC1514">
        <v>30</v>
      </c>
      <c r="AE1514">
        <v>1</v>
      </c>
    </row>
    <row r="1515" spans="1:31" x14ac:dyDescent="0.2">
      <c r="A1515" s="9">
        <v>2000965</v>
      </c>
      <c r="B1515">
        <v>1249</v>
      </c>
      <c r="C1515" t="s">
        <v>3996</v>
      </c>
      <c r="D1515" t="s">
        <v>3997</v>
      </c>
      <c r="E1515" t="s">
        <v>3234</v>
      </c>
      <c r="F1515" t="s">
        <v>3234</v>
      </c>
      <c r="G1515" t="s">
        <v>639</v>
      </c>
      <c r="H1515" t="s">
        <v>639</v>
      </c>
      <c r="I1515" t="s">
        <v>2732</v>
      </c>
      <c r="J1515" t="s">
        <v>729</v>
      </c>
      <c r="K1515" t="s">
        <v>54</v>
      </c>
      <c r="L1515" s="4">
        <v>40001</v>
      </c>
      <c r="M1515" s="4">
        <v>46022</v>
      </c>
      <c r="AC1515">
        <v>25</v>
      </c>
      <c r="AE1515">
        <v>1</v>
      </c>
    </row>
    <row r="1516" spans="1:31" x14ac:dyDescent="0.2">
      <c r="A1516" s="9">
        <v>2006916</v>
      </c>
      <c r="B1516">
        <v>3854</v>
      </c>
      <c r="C1516" t="s">
        <v>3998</v>
      </c>
      <c r="D1516" t="s">
        <v>3999</v>
      </c>
      <c r="E1516" t="s">
        <v>1540</v>
      </c>
      <c r="F1516" t="s">
        <v>1540</v>
      </c>
      <c r="G1516" t="s">
        <v>639</v>
      </c>
      <c r="H1516" t="s">
        <v>639</v>
      </c>
      <c r="I1516" t="s">
        <v>2732</v>
      </c>
      <c r="J1516" t="s">
        <v>641</v>
      </c>
      <c r="K1516" t="s">
        <v>53</v>
      </c>
      <c r="L1516" s="4">
        <v>2</v>
      </c>
      <c r="M1516" s="4">
        <v>46022</v>
      </c>
      <c r="N1516">
        <v>7</v>
      </c>
      <c r="O1516">
        <v>5</v>
      </c>
      <c r="P1516">
        <v>5</v>
      </c>
      <c r="T1516">
        <v>11</v>
      </c>
      <c r="AE1516">
        <v>1</v>
      </c>
    </row>
    <row r="1517" spans="1:31" x14ac:dyDescent="0.2">
      <c r="A1517" s="9">
        <v>2001436</v>
      </c>
      <c r="B1517">
        <v>2661</v>
      </c>
      <c r="C1517" t="s">
        <v>4000</v>
      </c>
      <c r="D1517" t="s">
        <v>4001</v>
      </c>
      <c r="E1517" t="s">
        <v>4002</v>
      </c>
      <c r="F1517" t="s">
        <v>4002</v>
      </c>
      <c r="G1517" t="s">
        <v>639</v>
      </c>
      <c r="H1517" t="s">
        <v>684</v>
      </c>
      <c r="I1517" t="s">
        <v>2732</v>
      </c>
      <c r="J1517" t="s">
        <v>686</v>
      </c>
      <c r="K1517" t="s">
        <v>53</v>
      </c>
      <c r="L1517" s="4">
        <v>40483</v>
      </c>
      <c r="M1517" s="4">
        <v>46022</v>
      </c>
      <c r="N1517">
        <v>7.1999998092651367</v>
      </c>
      <c r="O1517">
        <v>6.3000001907348633</v>
      </c>
      <c r="Q1517">
        <v>7.1999998092651367</v>
      </c>
      <c r="AC1517">
        <v>63</v>
      </c>
      <c r="AE1517">
        <v>1</v>
      </c>
    </row>
    <row r="1518" spans="1:31" x14ac:dyDescent="0.2">
      <c r="A1518" s="9">
        <v>2010174</v>
      </c>
      <c r="C1518" t="s">
        <v>4003</v>
      </c>
      <c r="D1518" t="s">
        <v>1284</v>
      </c>
      <c r="E1518" t="s">
        <v>4004</v>
      </c>
      <c r="F1518" t="s">
        <v>4004</v>
      </c>
      <c r="G1518" t="s">
        <v>639</v>
      </c>
      <c r="H1518" t="s">
        <v>684</v>
      </c>
      <c r="I1518" t="s">
        <v>1282</v>
      </c>
      <c r="J1518" t="s">
        <v>686</v>
      </c>
      <c r="K1518" t="s">
        <v>54</v>
      </c>
      <c r="L1518" s="4">
        <v>44183</v>
      </c>
      <c r="M1518" s="4">
        <v>46009</v>
      </c>
      <c r="N1518">
        <v>0.30000001192092896</v>
      </c>
      <c r="AE1518">
        <v>1.01</v>
      </c>
    </row>
    <row r="1519" spans="1:31" x14ac:dyDescent="0.2">
      <c r="A1519" s="9">
        <v>2010175</v>
      </c>
      <c r="C1519" t="s">
        <v>4005</v>
      </c>
      <c r="D1519" t="s">
        <v>2809</v>
      </c>
      <c r="E1519" t="s">
        <v>4004</v>
      </c>
      <c r="F1519" t="s">
        <v>4004</v>
      </c>
      <c r="G1519" t="s">
        <v>639</v>
      </c>
      <c r="H1519" t="s">
        <v>684</v>
      </c>
      <c r="I1519" t="s">
        <v>1282</v>
      </c>
      <c r="J1519" t="s">
        <v>694</v>
      </c>
      <c r="K1519" t="s">
        <v>53</v>
      </c>
      <c r="L1519" s="4">
        <v>44183</v>
      </c>
      <c r="M1519" s="4">
        <v>46009</v>
      </c>
      <c r="N1519">
        <v>0.5</v>
      </c>
      <c r="AE1519">
        <v>1</v>
      </c>
    </row>
    <row r="1520" spans="1:31" x14ac:dyDescent="0.2">
      <c r="A1520" s="9">
        <v>2010255</v>
      </c>
      <c r="C1520" t="s">
        <v>4006</v>
      </c>
      <c r="D1520" t="s">
        <v>3013</v>
      </c>
      <c r="E1520" t="s">
        <v>2830</v>
      </c>
      <c r="F1520" t="s">
        <v>2830</v>
      </c>
      <c r="G1520" t="s">
        <v>639</v>
      </c>
      <c r="H1520" t="s">
        <v>639</v>
      </c>
      <c r="I1520" t="s">
        <v>1282</v>
      </c>
      <c r="J1520" t="s">
        <v>729</v>
      </c>
      <c r="K1520" t="s">
        <v>54</v>
      </c>
      <c r="L1520" s="4">
        <v>44173</v>
      </c>
      <c r="M1520" s="4">
        <v>45999</v>
      </c>
      <c r="AC1520">
        <v>45</v>
      </c>
      <c r="AE1520">
        <v>1</v>
      </c>
    </row>
    <row r="1521" spans="1:31" x14ac:dyDescent="0.2">
      <c r="A1521" s="9">
        <v>2010256</v>
      </c>
      <c r="C1521" t="s">
        <v>4007</v>
      </c>
      <c r="D1521" t="s">
        <v>2947</v>
      </c>
      <c r="E1521" t="s">
        <v>2830</v>
      </c>
      <c r="F1521" t="s">
        <v>2830</v>
      </c>
      <c r="G1521" t="s">
        <v>639</v>
      </c>
      <c r="H1521" t="s">
        <v>639</v>
      </c>
      <c r="I1521" t="s">
        <v>1282</v>
      </c>
      <c r="J1521" t="s">
        <v>729</v>
      </c>
      <c r="K1521" t="s">
        <v>54</v>
      </c>
      <c r="L1521" s="4">
        <v>44173</v>
      </c>
      <c r="M1521" s="4">
        <v>45999</v>
      </c>
      <c r="AC1521">
        <v>45</v>
      </c>
      <c r="AE1521">
        <v>1</v>
      </c>
    </row>
    <row r="1522" spans="1:31" x14ac:dyDescent="0.2">
      <c r="A1522" s="9">
        <v>2008856</v>
      </c>
      <c r="C1522" t="s">
        <v>4008</v>
      </c>
      <c r="D1522" t="s">
        <v>4009</v>
      </c>
      <c r="E1522" t="s">
        <v>1264</v>
      </c>
      <c r="F1522" t="s">
        <v>2668</v>
      </c>
      <c r="G1522" t="s">
        <v>639</v>
      </c>
      <c r="H1522" t="s">
        <v>639</v>
      </c>
      <c r="I1522" t="s">
        <v>772</v>
      </c>
      <c r="J1522" t="s">
        <v>647</v>
      </c>
      <c r="K1522" t="s">
        <v>54</v>
      </c>
      <c r="L1522" s="4">
        <v>2</v>
      </c>
      <c r="M1522" s="4">
        <v>45993</v>
      </c>
      <c r="V1522">
        <v>1.5</v>
      </c>
      <c r="Y1522">
        <v>9.9999997764825821E-3</v>
      </c>
      <c r="Z1522">
        <v>1.5</v>
      </c>
      <c r="AE1522">
        <v>1.1299999999999999</v>
      </c>
    </row>
    <row r="1523" spans="1:31" x14ac:dyDescent="0.2">
      <c r="A1523" s="9">
        <v>2008695</v>
      </c>
      <c r="C1523" t="s">
        <v>4010</v>
      </c>
      <c r="D1523" t="s">
        <v>4011</v>
      </c>
      <c r="E1523" t="s">
        <v>1264</v>
      </c>
      <c r="F1523" t="s">
        <v>2668</v>
      </c>
      <c r="G1523" t="s">
        <v>639</v>
      </c>
      <c r="H1523" t="s">
        <v>639</v>
      </c>
      <c r="I1523" t="s">
        <v>772</v>
      </c>
      <c r="J1523" t="s">
        <v>647</v>
      </c>
      <c r="K1523" t="s">
        <v>54</v>
      </c>
      <c r="L1523" s="4">
        <v>2</v>
      </c>
      <c r="M1523" s="4">
        <v>45993</v>
      </c>
      <c r="V1523">
        <v>1.5</v>
      </c>
      <c r="Y1523">
        <v>9.9999997764825821E-3</v>
      </c>
      <c r="Z1523">
        <v>1.5</v>
      </c>
      <c r="AE1523">
        <v>1.1299999999999999</v>
      </c>
    </row>
    <row r="1524" spans="1:31" x14ac:dyDescent="0.2">
      <c r="A1524" s="9">
        <v>2005253</v>
      </c>
      <c r="C1524" t="s">
        <v>4012</v>
      </c>
      <c r="D1524" t="s">
        <v>1284</v>
      </c>
      <c r="E1524" t="s">
        <v>4013</v>
      </c>
      <c r="F1524" t="s">
        <v>4013</v>
      </c>
      <c r="G1524" t="s">
        <v>639</v>
      </c>
      <c r="H1524" t="s">
        <v>684</v>
      </c>
      <c r="I1524" t="s">
        <v>1282</v>
      </c>
      <c r="J1524" t="s">
        <v>686</v>
      </c>
      <c r="K1524" t="s">
        <v>54</v>
      </c>
      <c r="L1524" s="4">
        <v>44166</v>
      </c>
      <c r="M1524" s="4">
        <v>45992</v>
      </c>
      <c r="N1524">
        <v>0.30000001192092896</v>
      </c>
      <c r="AE1524">
        <v>1.01</v>
      </c>
    </row>
    <row r="1525" spans="1:31" x14ac:dyDescent="0.2">
      <c r="A1525" s="9">
        <v>2008490</v>
      </c>
      <c r="C1525" t="s">
        <v>4014</v>
      </c>
      <c r="D1525" t="s">
        <v>4015</v>
      </c>
      <c r="E1525" t="s">
        <v>3686</v>
      </c>
      <c r="F1525" t="s">
        <v>4016</v>
      </c>
      <c r="G1525" t="s">
        <v>639</v>
      </c>
      <c r="H1525" t="s">
        <v>639</v>
      </c>
      <c r="I1525" t="s">
        <v>772</v>
      </c>
      <c r="J1525" t="s">
        <v>729</v>
      </c>
      <c r="K1525" t="s">
        <v>54</v>
      </c>
      <c r="L1525" s="4">
        <v>2</v>
      </c>
      <c r="M1525" s="4">
        <v>45991</v>
      </c>
      <c r="AC1525">
        <v>75</v>
      </c>
      <c r="AE1525">
        <v>1</v>
      </c>
    </row>
    <row r="1526" spans="1:31" x14ac:dyDescent="0.2">
      <c r="A1526" s="9">
        <v>2008483</v>
      </c>
      <c r="C1526" t="s">
        <v>4017</v>
      </c>
      <c r="D1526" t="s">
        <v>4018</v>
      </c>
      <c r="E1526" t="s">
        <v>3686</v>
      </c>
      <c r="F1526" t="s">
        <v>4016</v>
      </c>
      <c r="G1526" t="s">
        <v>639</v>
      </c>
      <c r="H1526" t="s">
        <v>639</v>
      </c>
      <c r="I1526" t="s">
        <v>772</v>
      </c>
      <c r="J1526" t="s">
        <v>729</v>
      </c>
      <c r="K1526" t="s">
        <v>54</v>
      </c>
      <c r="L1526" s="4">
        <v>2</v>
      </c>
      <c r="M1526" s="4">
        <v>45991</v>
      </c>
      <c r="AC1526">
        <v>75</v>
      </c>
      <c r="AE1526">
        <v>1</v>
      </c>
    </row>
    <row r="1527" spans="1:31" x14ac:dyDescent="0.2">
      <c r="A1527" s="9">
        <v>2008485</v>
      </c>
      <c r="C1527" t="s">
        <v>4019</v>
      </c>
      <c r="D1527" t="s">
        <v>4020</v>
      </c>
      <c r="E1527" t="s">
        <v>3686</v>
      </c>
      <c r="F1527" t="s">
        <v>4016</v>
      </c>
      <c r="G1527" t="s">
        <v>639</v>
      </c>
      <c r="H1527" t="s">
        <v>639</v>
      </c>
      <c r="I1527" t="s">
        <v>772</v>
      </c>
      <c r="J1527" t="s">
        <v>729</v>
      </c>
      <c r="K1527" t="s">
        <v>54</v>
      </c>
      <c r="L1527" s="4">
        <v>2</v>
      </c>
      <c r="M1527" s="4">
        <v>45991</v>
      </c>
      <c r="AC1527">
        <v>75</v>
      </c>
      <c r="AE1527">
        <v>1</v>
      </c>
    </row>
    <row r="1528" spans="1:31" x14ac:dyDescent="0.2">
      <c r="A1528" s="9">
        <v>2008487</v>
      </c>
      <c r="C1528" t="s">
        <v>4021</v>
      </c>
      <c r="D1528" t="s">
        <v>4022</v>
      </c>
      <c r="E1528" t="s">
        <v>3686</v>
      </c>
      <c r="F1528" t="s">
        <v>4016</v>
      </c>
      <c r="G1528" t="s">
        <v>639</v>
      </c>
      <c r="H1528" t="s">
        <v>639</v>
      </c>
      <c r="I1528" t="s">
        <v>772</v>
      </c>
      <c r="J1528" t="s">
        <v>729</v>
      </c>
      <c r="K1528" t="s">
        <v>54</v>
      </c>
      <c r="L1528" s="4">
        <v>2</v>
      </c>
      <c r="M1528" s="4">
        <v>45991</v>
      </c>
      <c r="AC1528">
        <v>75</v>
      </c>
      <c r="AE1528">
        <v>1</v>
      </c>
    </row>
    <row r="1529" spans="1:31" x14ac:dyDescent="0.2">
      <c r="A1529" s="9">
        <v>2008486</v>
      </c>
      <c r="C1529" t="s">
        <v>4023</v>
      </c>
      <c r="D1529" t="s">
        <v>4024</v>
      </c>
      <c r="E1529" t="s">
        <v>3686</v>
      </c>
      <c r="F1529" t="s">
        <v>4016</v>
      </c>
      <c r="G1529" t="s">
        <v>639</v>
      </c>
      <c r="H1529" t="s">
        <v>639</v>
      </c>
      <c r="I1529" t="s">
        <v>772</v>
      </c>
      <c r="J1529" t="s">
        <v>729</v>
      </c>
      <c r="K1529" t="s">
        <v>54</v>
      </c>
      <c r="L1529" s="4">
        <v>2</v>
      </c>
      <c r="M1529" s="4">
        <v>45991</v>
      </c>
      <c r="AC1529">
        <v>75</v>
      </c>
      <c r="AE1529">
        <v>1</v>
      </c>
    </row>
    <row r="1530" spans="1:31" x14ac:dyDescent="0.2">
      <c r="A1530" s="9">
        <v>2008484</v>
      </c>
      <c r="C1530" t="s">
        <v>4025</v>
      </c>
      <c r="D1530" t="s">
        <v>4026</v>
      </c>
      <c r="E1530" t="s">
        <v>3686</v>
      </c>
      <c r="F1530" t="s">
        <v>4016</v>
      </c>
      <c r="G1530" t="s">
        <v>639</v>
      </c>
      <c r="H1530" t="s">
        <v>639</v>
      </c>
      <c r="I1530" t="s">
        <v>772</v>
      </c>
      <c r="J1530" t="s">
        <v>729</v>
      </c>
      <c r="K1530" t="s">
        <v>54</v>
      </c>
      <c r="L1530" s="4">
        <v>2</v>
      </c>
      <c r="M1530" s="4">
        <v>45991</v>
      </c>
      <c r="AC1530">
        <v>75</v>
      </c>
      <c r="AE1530">
        <v>1</v>
      </c>
    </row>
    <row r="1531" spans="1:31" x14ac:dyDescent="0.2">
      <c r="A1531" s="9">
        <v>2008481</v>
      </c>
      <c r="C1531" t="s">
        <v>4027</v>
      </c>
      <c r="D1531" t="s">
        <v>4028</v>
      </c>
      <c r="E1531" t="s">
        <v>3686</v>
      </c>
      <c r="F1531" t="s">
        <v>4016</v>
      </c>
      <c r="G1531" t="s">
        <v>639</v>
      </c>
      <c r="H1531" t="s">
        <v>639</v>
      </c>
      <c r="I1531" t="s">
        <v>772</v>
      </c>
      <c r="J1531" t="s">
        <v>729</v>
      </c>
      <c r="K1531" t="s">
        <v>54</v>
      </c>
      <c r="L1531" s="4">
        <v>2</v>
      </c>
      <c r="M1531" s="4">
        <v>45991</v>
      </c>
      <c r="AC1531">
        <v>75</v>
      </c>
      <c r="AE1531">
        <v>1</v>
      </c>
    </row>
    <row r="1532" spans="1:31" x14ac:dyDescent="0.2">
      <c r="A1532" s="9">
        <v>2008494</v>
      </c>
      <c r="C1532" t="s">
        <v>4029</v>
      </c>
      <c r="D1532" t="s">
        <v>4030</v>
      </c>
      <c r="E1532" t="s">
        <v>3686</v>
      </c>
      <c r="F1532" t="s">
        <v>4016</v>
      </c>
      <c r="G1532" t="s">
        <v>639</v>
      </c>
      <c r="H1532" t="s">
        <v>639</v>
      </c>
      <c r="I1532" t="s">
        <v>772</v>
      </c>
      <c r="J1532" t="s">
        <v>729</v>
      </c>
      <c r="K1532" t="s">
        <v>54</v>
      </c>
      <c r="L1532" s="4">
        <v>2</v>
      </c>
      <c r="M1532" s="4">
        <v>45991</v>
      </c>
      <c r="AC1532">
        <v>75</v>
      </c>
      <c r="AE1532">
        <v>1</v>
      </c>
    </row>
    <row r="1533" spans="1:31" x14ac:dyDescent="0.2">
      <c r="A1533" s="9">
        <v>2008482</v>
      </c>
      <c r="C1533" t="s">
        <v>4031</v>
      </c>
      <c r="D1533" t="s">
        <v>4032</v>
      </c>
      <c r="E1533" t="s">
        <v>3686</v>
      </c>
      <c r="F1533" t="s">
        <v>4016</v>
      </c>
      <c r="G1533" t="s">
        <v>639</v>
      </c>
      <c r="H1533" t="s">
        <v>639</v>
      </c>
      <c r="I1533" t="s">
        <v>772</v>
      </c>
      <c r="J1533" t="s">
        <v>729</v>
      </c>
      <c r="K1533" t="s">
        <v>54</v>
      </c>
      <c r="L1533" s="4">
        <v>2</v>
      </c>
      <c r="M1533" s="4">
        <v>45991</v>
      </c>
      <c r="AC1533">
        <v>75</v>
      </c>
      <c r="AE1533">
        <v>1</v>
      </c>
    </row>
    <row r="1534" spans="1:31" x14ac:dyDescent="0.2">
      <c r="A1534" s="9">
        <v>2008489</v>
      </c>
      <c r="C1534" t="s">
        <v>4033</v>
      </c>
      <c r="D1534" t="s">
        <v>4034</v>
      </c>
      <c r="E1534" t="s">
        <v>3686</v>
      </c>
      <c r="F1534" t="s">
        <v>4016</v>
      </c>
      <c r="G1534" t="s">
        <v>639</v>
      </c>
      <c r="H1534" t="s">
        <v>639</v>
      </c>
      <c r="I1534" t="s">
        <v>772</v>
      </c>
      <c r="J1534" t="s">
        <v>729</v>
      </c>
      <c r="K1534" t="s">
        <v>54</v>
      </c>
      <c r="L1534" s="4">
        <v>2</v>
      </c>
      <c r="M1534" s="4">
        <v>45991</v>
      </c>
      <c r="AC1534">
        <v>75</v>
      </c>
      <c r="AE1534">
        <v>1</v>
      </c>
    </row>
    <row r="1535" spans="1:31" x14ac:dyDescent="0.2">
      <c r="A1535" s="9">
        <v>2008480</v>
      </c>
      <c r="C1535" t="s">
        <v>4035</v>
      </c>
      <c r="D1535" t="s">
        <v>4036</v>
      </c>
      <c r="E1535" t="s">
        <v>3686</v>
      </c>
      <c r="F1535" t="s">
        <v>4016</v>
      </c>
      <c r="G1535" t="s">
        <v>639</v>
      </c>
      <c r="H1535" t="s">
        <v>639</v>
      </c>
      <c r="I1535" t="s">
        <v>772</v>
      </c>
      <c r="J1535" t="s">
        <v>729</v>
      </c>
      <c r="K1535" t="s">
        <v>54</v>
      </c>
      <c r="L1535" s="4">
        <v>2</v>
      </c>
      <c r="M1535" s="4">
        <v>45991</v>
      </c>
      <c r="AC1535">
        <v>75</v>
      </c>
      <c r="AE1535">
        <v>1</v>
      </c>
    </row>
    <row r="1536" spans="1:31" x14ac:dyDescent="0.2">
      <c r="A1536" s="9">
        <v>2008488</v>
      </c>
      <c r="C1536" t="s">
        <v>4037</v>
      </c>
      <c r="D1536" t="s">
        <v>4038</v>
      </c>
      <c r="E1536" t="s">
        <v>3686</v>
      </c>
      <c r="F1536" t="s">
        <v>4016</v>
      </c>
      <c r="G1536" t="s">
        <v>639</v>
      </c>
      <c r="H1536" t="s">
        <v>639</v>
      </c>
      <c r="I1536" t="s">
        <v>772</v>
      </c>
      <c r="J1536" t="s">
        <v>729</v>
      </c>
      <c r="K1536" t="s">
        <v>54</v>
      </c>
      <c r="L1536" s="4">
        <v>2</v>
      </c>
      <c r="M1536" s="4">
        <v>45991</v>
      </c>
      <c r="AC1536">
        <v>75</v>
      </c>
      <c r="AE1536">
        <v>1</v>
      </c>
    </row>
    <row r="1537" spans="1:31" x14ac:dyDescent="0.2">
      <c r="A1537" s="9">
        <v>2010293</v>
      </c>
      <c r="C1537" t="s">
        <v>4039</v>
      </c>
      <c r="D1537" t="s">
        <v>4040</v>
      </c>
      <c r="E1537" t="s">
        <v>3071</v>
      </c>
      <c r="F1537" t="s">
        <v>3071</v>
      </c>
      <c r="G1537" t="s">
        <v>639</v>
      </c>
      <c r="H1537" t="s">
        <v>684</v>
      </c>
      <c r="I1537" t="s">
        <v>772</v>
      </c>
      <c r="J1537" t="s">
        <v>694</v>
      </c>
      <c r="K1537" t="s">
        <v>53</v>
      </c>
      <c r="L1537" s="4">
        <v>2</v>
      </c>
      <c r="M1537" s="4">
        <v>45991</v>
      </c>
      <c r="N1537">
        <v>14</v>
      </c>
      <c r="O1537">
        <v>9</v>
      </c>
      <c r="P1537">
        <v>14</v>
      </c>
      <c r="AC1537">
        <v>50</v>
      </c>
      <c r="AE1537">
        <v>1</v>
      </c>
    </row>
    <row r="1538" spans="1:31" x14ac:dyDescent="0.2">
      <c r="A1538" s="9">
        <v>2010287</v>
      </c>
      <c r="C1538" t="s">
        <v>4041</v>
      </c>
      <c r="D1538" t="s">
        <v>4042</v>
      </c>
      <c r="E1538" t="s">
        <v>3071</v>
      </c>
      <c r="F1538" t="s">
        <v>3071</v>
      </c>
      <c r="G1538" t="s">
        <v>639</v>
      </c>
      <c r="H1538" t="s">
        <v>684</v>
      </c>
      <c r="I1538" t="s">
        <v>772</v>
      </c>
      <c r="J1538" t="s">
        <v>694</v>
      </c>
      <c r="K1538" t="s">
        <v>53</v>
      </c>
      <c r="L1538" s="4">
        <v>2</v>
      </c>
      <c r="M1538" s="4">
        <v>45991</v>
      </c>
      <c r="N1538">
        <v>10</v>
      </c>
      <c r="P1538">
        <v>8.3000001907348633</v>
      </c>
      <c r="R1538">
        <v>0.60000002384185791</v>
      </c>
      <c r="AC1538">
        <v>50</v>
      </c>
      <c r="AE1538">
        <v>1</v>
      </c>
    </row>
    <row r="1539" spans="1:31" x14ac:dyDescent="0.2">
      <c r="A1539" s="9">
        <v>2010288</v>
      </c>
      <c r="C1539" t="s">
        <v>4043</v>
      </c>
      <c r="D1539" t="s">
        <v>4044</v>
      </c>
      <c r="E1539" t="s">
        <v>3071</v>
      </c>
      <c r="F1539" t="s">
        <v>3071</v>
      </c>
      <c r="G1539" t="s">
        <v>639</v>
      </c>
      <c r="H1539" t="s">
        <v>684</v>
      </c>
      <c r="I1539" t="s">
        <v>772</v>
      </c>
      <c r="J1539" t="s">
        <v>694</v>
      </c>
      <c r="K1539" t="s">
        <v>53</v>
      </c>
      <c r="L1539" s="4">
        <v>2</v>
      </c>
      <c r="M1539" s="4">
        <v>45991</v>
      </c>
      <c r="N1539">
        <v>7</v>
      </c>
      <c r="O1539">
        <v>4</v>
      </c>
      <c r="P1539">
        <v>9</v>
      </c>
      <c r="R1539">
        <v>1.1000000238418579</v>
      </c>
      <c r="AC1539">
        <v>50</v>
      </c>
      <c r="AE1539">
        <v>1</v>
      </c>
    </row>
    <row r="1540" spans="1:31" x14ac:dyDescent="0.2">
      <c r="A1540" s="9">
        <v>2010289</v>
      </c>
      <c r="C1540" t="s">
        <v>4045</v>
      </c>
      <c r="D1540" t="s">
        <v>4046</v>
      </c>
      <c r="E1540" t="s">
        <v>3071</v>
      </c>
      <c r="F1540" t="s">
        <v>3071</v>
      </c>
      <c r="G1540" t="s">
        <v>639</v>
      </c>
      <c r="H1540" t="s">
        <v>684</v>
      </c>
      <c r="I1540" t="s">
        <v>772</v>
      </c>
      <c r="J1540" t="s">
        <v>694</v>
      </c>
      <c r="K1540" t="s">
        <v>53</v>
      </c>
      <c r="L1540" s="4">
        <v>2</v>
      </c>
      <c r="M1540" s="4">
        <v>45991</v>
      </c>
      <c r="N1540">
        <v>7</v>
      </c>
      <c r="O1540">
        <v>6</v>
      </c>
      <c r="P1540">
        <v>11</v>
      </c>
      <c r="R1540">
        <v>2.0999999046325684</v>
      </c>
      <c r="AC1540">
        <v>50</v>
      </c>
      <c r="AE1540">
        <v>1</v>
      </c>
    </row>
    <row r="1541" spans="1:31" x14ac:dyDescent="0.2">
      <c r="A1541" s="9">
        <v>2010290</v>
      </c>
      <c r="C1541" t="s">
        <v>4047</v>
      </c>
      <c r="D1541" t="s">
        <v>4048</v>
      </c>
      <c r="E1541" t="s">
        <v>3071</v>
      </c>
      <c r="F1541" t="s">
        <v>3071</v>
      </c>
      <c r="G1541" t="s">
        <v>639</v>
      </c>
      <c r="H1541" t="s">
        <v>684</v>
      </c>
      <c r="I1541" t="s">
        <v>772</v>
      </c>
      <c r="J1541" t="s">
        <v>694</v>
      </c>
      <c r="K1541" t="s">
        <v>53</v>
      </c>
      <c r="L1541" s="4">
        <v>2</v>
      </c>
      <c r="M1541" s="4">
        <v>45991</v>
      </c>
      <c r="N1541">
        <v>7</v>
      </c>
      <c r="O1541">
        <v>6</v>
      </c>
      <c r="P1541">
        <v>9</v>
      </c>
      <c r="R1541">
        <v>2.0999999046325684</v>
      </c>
      <c r="AC1541">
        <v>50</v>
      </c>
      <c r="AE1541">
        <v>1</v>
      </c>
    </row>
    <row r="1542" spans="1:31" x14ac:dyDescent="0.2">
      <c r="A1542" s="9">
        <v>2010291</v>
      </c>
      <c r="C1542" t="s">
        <v>4049</v>
      </c>
      <c r="D1542" t="s">
        <v>4050</v>
      </c>
      <c r="E1542" t="s">
        <v>3071</v>
      </c>
      <c r="F1542" t="s">
        <v>3071</v>
      </c>
      <c r="G1542" t="s">
        <v>639</v>
      </c>
      <c r="H1542" t="s">
        <v>684</v>
      </c>
      <c r="I1542" t="s">
        <v>772</v>
      </c>
      <c r="J1542" t="s">
        <v>694</v>
      </c>
      <c r="K1542" t="s">
        <v>53</v>
      </c>
      <c r="L1542" s="4">
        <v>2</v>
      </c>
      <c r="M1542" s="4">
        <v>45991</v>
      </c>
      <c r="N1542">
        <v>8</v>
      </c>
      <c r="O1542">
        <v>7</v>
      </c>
      <c r="P1542">
        <v>8</v>
      </c>
      <c r="R1542">
        <v>2.0999999046325684</v>
      </c>
      <c r="AC1542">
        <v>50</v>
      </c>
      <c r="AE1542">
        <v>1</v>
      </c>
    </row>
    <row r="1543" spans="1:31" x14ac:dyDescent="0.2">
      <c r="A1543" s="9">
        <v>2010292</v>
      </c>
      <c r="C1543" t="s">
        <v>4051</v>
      </c>
      <c r="D1543" t="s">
        <v>4052</v>
      </c>
      <c r="E1543" t="s">
        <v>3071</v>
      </c>
      <c r="F1543" t="s">
        <v>3071</v>
      </c>
      <c r="G1543" t="s">
        <v>639</v>
      </c>
      <c r="H1543" t="s">
        <v>684</v>
      </c>
      <c r="I1543" t="s">
        <v>772</v>
      </c>
      <c r="J1543" t="s">
        <v>694</v>
      </c>
      <c r="K1543" t="s">
        <v>53</v>
      </c>
      <c r="L1543" s="4">
        <v>2</v>
      </c>
      <c r="M1543" s="4">
        <v>45991</v>
      </c>
      <c r="N1543">
        <v>8</v>
      </c>
      <c r="O1543">
        <v>2</v>
      </c>
      <c r="P1543">
        <v>7</v>
      </c>
      <c r="R1543">
        <v>2.0999999046325684</v>
      </c>
      <c r="AC1543">
        <v>50</v>
      </c>
      <c r="AE1543">
        <v>1</v>
      </c>
    </row>
    <row r="1544" spans="1:31" x14ac:dyDescent="0.2">
      <c r="A1544" s="9">
        <v>2010294</v>
      </c>
      <c r="C1544" t="s">
        <v>4053</v>
      </c>
      <c r="D1544" t="s">
        <v>4054</v>
      </c>
      <c r="E1544" t="s">
        <v>3071</v>
      </c>
      <c r="F1544" t="s">
        <v>3071</v>
      </c>
      <c r="G1544" t="s">
        <v>639</v>
      </c>
      <c r="H1544" t="s">
        <v>684</v>
      </c>
      <c r="I1544" t="s">
        <v>772</v>
      </c>
      <c r="J1544" t="s">
        <v>694</v>
      </c>
      <c r="K1544" t="s">
        <v>53</v>
      </c>
      <c r="L1544" s="4">
        <v>2</v>
      </c>
      <c r="M1544" s="4">
        <v>45991</v>
      </c>
      <c r="N1544">
        <v>9</v>
      </c>
      <c r="O1544">
        <v>2</v>
      </c>
      <c r="P1544">
        <v>6</v>
      </c>
      <c r="R1544">
        <v>1.1000000238418579</v>
      </c>
      <c r="AC1544">
        <v>50</v>
      </c>
      <c r="AE1544">
        <v>1</v>
      </c>
    </row>
    <row r="1545" spans="1:31" x14ac:dyDescent="0.2">
      <c r="A1545" s="9">
        <v>2010295</v>
      </c>
      <c r="C1545" t="s">
        <v>4055</v>
      </c>
      <c r="D1545" t="s">
        <v>4056</v>
      </c>
      <c r="E1545" t="s">
        <v>3071</v>
      </c>
      <c r="F1545" t="s">
        <v>3071</v>
      </c>
      <c r="G1545" t="s">
        <v>639</v>
      </c>
      <c r="H1545" t="s">
        <v>684</v>
      </c>
      <c r="I1545" t="s">
        <v>772</v>
      </c>
      <c r="J1545" t="s">
        <v>694</v>
      </c>
      <c r="K1545" t="s">
        <v>53</v>
      </c>
      <c r="L1545" s="4">
        <v>2</v>
      </c>
      <c r="M1545" s="4">
        <v>45991</v>
      </c>
      <c r="N1545">
        <v>12</v>
      </c>
      <c r="AC1545">
        <v>50</v>
      </c>
      <c r="AE1545">
        <v>1</v>
      </c>
    </row>
    <row r="1546" spans="1:31" x14ac:dyDescent="0.2">
      <c r="A1546" s="9">
        <v>2010296</v>
      </c>
      <c r="C1546" t="s">
        <v>4057</v>
      </c>
      <c r="D1546" t="s">
        <v>4058</v>
      </c>
      <c r="E1546" t="s">
        <v>3071</v>
      </c>
      <c r="F1546" t="s">
        <v>3071</v>
      </c>
      <c r="G1546" t="s">
        <v>639</v>
      </c>
      <c r="H1546" t="s">
        <v>684</v>
      </c>
      <c r="I1546" t="s">
        <v>772</v>
      </c>
      <c r="J1546" t="s">
        <v>694</v>
      </c>
      <c r="K1546" t="s">
        <v>53</v>
      </c>
      <c r="L1546" s="4">
        <v>2</v>
      </c>
      <c r="M1546" s="4">
        <v>45991</v>
      </c>
      <c r="N1546">
        <v>8</v>
      </c>
      <c r="O1546">
        <v>3</v>
      </c>
      <c r="P1546">
        <v>8</v>
      </c>
      <c r="R1546">
        <v>2.0999999046325684</v>
      </c>
      <c r="AC1546">
        <v>50</v>
      </c>
      <c r="AE1546">
        <v>1</v>
      </c>
    </row>
    <row r="1547" spans="1:31" x14ac:dyDescent="0.2">
      <c r="A1547" s="9">
        <v>2010371</v>
      </c>
      <c r="B1547">
        <v>5186</v>
      </c>
      <c r="C1547" t="s">
        <v>4059</v>
      </c>
      <c r="D1547" t="s">
        <v>4060</v>
      </c>
      <c r="E1547" t="s">
        <v>3759</v>
      </c>
      <c r="F1547" t="s">
        <v>3759</v>
      </c>
      <c r="G1547" t="s">
        <v>639</v>
      </c>
      <c r="H1547" t="s">
        <v>684</v>
      </c>
      <c r="I1547" t="s">
        <v>2732</v>
      </c>
      <c r="J1547" t="s">
        <v>694</v>
      </c>
      <c r="K1547" t="s">
        <v>53</v>
      </c>
      <c r="L1547" s="4">
        <v>2</v>
      </c>
      <c r="M1547" s="4">
        <v>45991</v>
      </c>
      <c r="N1547">
        <v>0.30000001192092896</v>
      </c>
      <c r="AC1547">
        <v>13.1</v>
      </c>
      <c r="AE1547">
        <v>1</v>
      </c>
    </row>
    <row r="1548" spans="1:31" x14ac:dyDescent="0.2">
      <c r="A1548" s="9">
        <v>2008387</v>
      </c>
      <c r="C1548" t="s">
        <v>4061</v>
      </c>
      <c r="D1548" t="s">
        <v>4062</v>
      </c>
      <c r="E1548" t="s">
        <v>803</v>
      </c>
      <c r="F1548" t="s">
        <v>804</v>
      </c>
      <c r="G1548" t="s">
        <v>639</v>
      </c>
      <c r="H1548" t="s">
        <v>639</v>
      </c>
      <c r="I1548" t="s">
        <v>772</v>
      </c>
      <c r="J1548" t="s">
        <v>647</v>
      </c>
      <c r="K1548" t="s">
        <v>54</v>
      </c>
      <c r="L1548" s="4">
        <v>2</v>
      </c>
      <c r="M1548" s="4">
        <v>45985</v>
      </c>
      <c r="AA1548">
        <v>8</v>
      </c>
      <c r="AE1548">
        <v>1.2</v>
      </c>
    </row>
    <row r="1549" spans="1:31" x14ac:dyDescent="0.2">
      <c r="A1549" s="9">
        <v>2010231</v>
      </c>
      <c r="C1549" t="s">
        <v>4063</v>
      </c>
      <c r="D1549" t="s">
        <v>4064</v>
      </c>
      <c r="E1549" t="s">
        <v>1510</v>
      </c>
      <c r="F1549" t="s">
        <v>1510</v>
      </c>
      <c r="G1549" t="s">
        <v>639</v>
      </c>
      <c r="H1549" t="s">
        <v>639</v>
      </c>
      <c r="I1549" t="s">
        <v>1282</v>
      </c>
      <c r="J1549" t="s">
        <v>729</v>
      </c>
      <c r="K1549" t="s">
        <v>54</v>
      </c>
      <c r="L1549" s="4">
        <v>44154</v>
      </c>
      <c r="M1549" s="4">
        <v>45980</v>
      </c>
      <c r="AC1549">
        <v>45</v>
      </c>
      <c r="AE1549">
        <v>1</v>
      </c>
    </row>
    <row r="1550" spans="1:31" x14ac:dyDescent="0.2">
      <c r="A1550" s="9">
        <v>2010238</v>
      </c>
      <c r="C1550" t="s">
        <v>4065</v>
      </c>
      <c r="D1550" t="s">
        <v>4066</v>
      </c>
      <c r="E1550" t="s">
        <v>1510</v>
      </c>
      <c r="F1550" t="s">
        <v>1510</v>
      </c>
      <c r="G1550" t="s">
        <v>639</v>
      </c>
      <c r="H1550" t="s">
        <v>639</v>
      </c>
      <c r="I1550" t="s">
        <v>1282</v>
      </c>
      <c r="J1550" t="s">
        <v>729</v>
      </c>
      <c r="K1550" t="s">
        <v>54</v>
      </c>
      <c r="L1550" s="4">
        <v>44154</v>
      </c>
      <c r="M1550" s="4">
        <v>45980</v>
      </c>
      <c r="AC1550">
        <v>45</v>
      </c>
      <c r="AE1550">
        <v>1</v>
      </c>
    </row>
    <row r="1551" spans="1:31" x14ac:dyDescent="0.2">
      <c r="A1551" s="9">
        <v>2010232</v>
      </c>
      <c r="C1551" t="s">
        <v>4067</v>
      </c>
      <c r="D1551" t="s">
        <v>4068</v>
      </c>
      <c r="E1551" t="s">
        <v>1510</v>
      </c>
      <c r="F1551" t="s">
        <v>1510</v>
      </c>
      <c r="G1551" t="s">
        <v>639</v>
      </c>
      <c r="H1551" t="s">
        <v>639</v>
      </c>
      <c r="I1551" t="s">
        <v>1282</v>
      </c>
      <c r="J1551" t="s">
        <v>729</v>
      </c>
      <c r="K1551" t="s">
        <v>54</v>
      </c>
      <c r="L1551" s="4">
        <v>44154</v>
      </c>
      <c r="M1551" s="4">
        <v>45980</v>
      </c>
      <c r="AC1551">
        <v>45</v>
      </c>
      <c r="AE1551">
        <v>1</v>
      </c>
    </row>
    <row r="1552" spans="1:31" x14ac:dyDescent="0.2">
      <c r="A1552" s="9">
        <v>2010233</v>
      </c>
      <c r="C1552" t="s">
        <v>4069</v>
      </c>
      <c r="D1552" t="s">
        <v>4070</v>
      </c>
      <c r="E1552" t="s">
        <v>1510</v>
      </c>
      <c r="F1552" t="s">
        <v>1510</v>
      </c>
      <c r="G1552" t="s">
        <v>639</v>
      </c>
      <c r="H1552" t="s">
        <v>639</v>
      </c>
      <c r="I1552" t="s">
        <v>1282</v>
      </c>
      <c r="J1552" t="s">
        <v>729</v>
      </c>
      <c r="K1552" t="s">
        <v>54</v>
      </c>
      <c r="L1552" s="4">
        <v>44154</v>
      </c>
      <c r="M1552" s="4">
        <v>45980</v>
      </c>
      <c r="AC1552">
        <v>45</v>
      </c>
      <c r="AE1552">
        <v>1</v>
      </c>
    </row>
    <row r="1553" spans="1:31" x14ac:dyDescent="0.2">
      <c r="A1553" s="9">
        <v>2010239</v>
      </c>
      <c r="C1553" t="s">
        <v>4071</v>
      </c>
      <c r="D1553" t="s">
        <v>4072</v>
      </c>
      <c r="E1553" t="s">
        <v>4073</v>
      </c>
      <c r="F1553" t="s">
        <v>4073</v>
      </c>
      <c r="G1553" t="s">
        <v>639</v>
      </c>
      <c r="H1553" t="s">
        <v>639</v>
      </c>
      <c r="I1553" t="s">
        <v>1282</v>
      </c>
      <c r="J1553" t="s">
        <v>729</v>
      </c>
      <c r="K1553" t="s">
        <v>54</v>
      </c>
      <c r="L1553" s="4">
        <v>44154</v>
      </c>
      <c r="M1553" s="4">
        <v>45980</v>
      </c>
      <c r="AC1553">
        <v>13</v>
      </c>
      <c r="AE1553">
        <v>1</v>
      </c>
    </row>
    <row r="1554" spans="1:31" x14ac:dyDescent="0.2">
      <c r="A1554" s="9">
        <v>2010234</v>
      </c>
      <c r="C1554" t="s">
        <v>4074</v>
      </c>
      <c r="D1554" t="s">
        <v>4075</v>
      </c>
      <c r="E1554" t="s">
        <v>1510</v>
      </c>
      <c r="F1554" t="s">
        <v>1510</v>
      </c>
      <c r="G1554" t="s">
        <v>639</v>
      </c>
      <c r="H1554" t="s">
        <v>639</v>
      </c>
      <c r="I1554" t="s">
        <v>1282</v>
      </c>
      <c r="J1554" t="s">
        <v>729</v>
      </c>
      <c r="K1554" t="s">
        <v>54</v>
      </c>
      <c r="L1554" s="4">
        <v>44154</v>
      </c>
      <c r="M1554" s="4">
        <v>45980</v>
      </c>
      <c r="AC1554">
        <v>13</v>
      </c>
      <c r="AE1554">
        <v>1</v>
      </c>
    </row>
    <row r="1555" spans="1:31" x14ac:dyDescent="0.2">
      <c r="A1555" s="9">
        <v>2010235</v>
      </c>
      <c r="C1555" t="s">
        <v>4076</v>
      </c>
      <c r="D1555" t="s">
        <v>4077</v>
      </c>
      <c r="E1555" t="s">
        <v>4073</v>
      </c>
      <c r="F1555" t="s">
        <v>4073</v>
      </c>
      <c r="G1555" t="s">
        <v>639</v>
      </c>
      <c r="H1555" t="s">
        <v>639</v>
      </c>
      <c r="I1555" t="s">
        <v>1282</v>
      </c>
      <c r="J1555" t="s">
        <v>729</v>
      </c>
      <c r="K1555" t="s">
        <v>54</v>
      </c>
      <c r="L1555" s="4">
        <v>44154</v>
      </c>
      <c r="M1555" s="4">
        <v>45980</v>
      </c>
      <c r="AC1555">
        <v>13</v>
      </c>
      <c r="AE1555">
        <v>1</v>
      </c>
    </row>
    <row r="1556" spans="1:31" x14ac:dyDescent="0.2">
      <c r="A1556" s="9">
        <v>2010236</v>
      </c>
      <c r="C1556" t="s">
        <v>4078</v>
      </c>
      <c r="D1556" t="s">
        <v>4079</v>
      </c>
      <c r="E1556" t="s">
        <v>4073</v>
      </c>
      <c r="F1556" t="s">
        <v>4073</v>
      </c>
      <c r="G1556" t="s">
        <v>639</v>
      </c>
      <c r="H1556" t="s">
        <v>639</v>
      </c>
      <c r="I1556" t="s">
        <v>1282</v>
      </c>
      <c r="J1556" t="s">
        <v>729</v>
      </c>
      <c r="K1556" t="s">
        <v>54</v>
      </c>
      <c r="L1556" s="4">
        <v>44154</v>
      </c>
      <c r="M1556" s="4">
        <v>45980</v>
      </c>
      <c r="AC1556">
        <v>13</v>
      </c>
      <c r="AE1556">
        <v>1</v>
      </c>
    </row>
    <row r="1557" spans="1:31" x14ac:dyDescent="0.2">
      <c r="A1557" s="9">
        <v>2010224</v>
      </c>
      <c r="C1557" t="s">
        <v>4080</v>
      </c>
      <c r="D1557" t="s">
        <v>1518</v>
      </c>
      <c r="E1557" t="s">
        <v>1510</v>
      </c>
      <c r="F1557" t="s">
        <v>1510</v>
      </c>
      <c r="G1557" t="s">
        <v>639</v>
      </c>
      <c r="H1557" t="s">
        <v>639</v>
      </c>
      <c r="I1557" t="s">
        <v>1282</v>
      </c>
      <c r="J1557" t="s">
        <v>729</v>
      </c>
      <c r="K1557" t="s">
        <v>54</v>
      </c>
      <c r="L1557" s="4">
        <v>44142</v>
      </c>
      <c r="M1557" s="4">
        <v>45968</v>
      </c>
      <c r="AC1557">
        <v>90</v>
      </c>
      <c r="AE1557">
        <v>1</v>
      </c>
    </row>
    <row r="1558" spans="1:31" x14ac:dyDescent="0.2">
      <c r="A1558" s="9">
        <v>2008691</v>
      </c>
      <c r="C1558" t="s">
        <v>4081</v>
      </c>
      <c r="D1558" t="s">
        <v>4082</v>
      </c>
      <c r="E1558" t="s">
        <v>1264</v>
      </c>
      <c r="F1558" t="s">
        <v>1265</v>
      </c>
      <c r="G1558" t="s">
        <v>639</v>
      </c>
      <c r="H1558" t="s">
        <v>639</v>
      </c>
      <c r="I1558" t="s">
        <v>772</v>
      </c>
      <c r="J1558" t="s">
        <v>641</v>
      </c>
      <c r="K1558" t="s">
        <v>53</v>
      </c>
      <c r="L1558" s="4">
        <v>2</v>
      </c>
      <c r="M1558" s="4">
        <v>45952</v>
      </c>
      <c r="N1558">
        <v>3</v>
      </c>
      <c r="O1558">
        <v>22</v>
      </c>
      <c r="T1558">
        <v>9.6000003814697266</v>
      </c>
      <c r="Y1558">
        <v>0.15000000596046448</v>
      </c>
      <c r="AE1558">
        <v>1</v>
      </c>
    </row>
    <row r="1559" spans="1:31" x14ac:dyDescent="0.2">
      <c r="A1559" s="9">
        <v>2010218</v>
      </c>
      <c r="C1559" t="s">
        <v>4083</v>
      </c>
      <c r="D1559" t="s">
        <v>2807</v>
      </c>
      <c r="E1559" t="s">
        <v>3151</v>
      </c>
      <c r="F1559" t="s">
        <v>3151</v>
      </c>
      <c r="G1559" t="s">
        <v>639</v>
      </c>
      <c r="H1559" t="s">
        <v>684</v>
      </c>
      <c r="I1559" t="s">
        <v>1282</v>
      </c>
      <c r="J1559" t="s">
        <v>686</v>
      </c>
      <c r="K1559" t="s">
        <v>54</v>
      </c>
      <c r="L1559" s="4">
        <v>44125</v>
      </c>
      <c r="M1559" s="4">
        <v>45951</v>
      </c>
      <c r="N1559">
        <v>0.10000000149011612</v>
      </c>
      <c r="O1559">
        <v>5.000000074505806E-2</v>
      </c>
      <c r="P1559">
        <v>0.30000001192092896</v>
      </c>
      <c r="AC1559">
        <v>1</v>
      </c>
      <c r="AE1559">
        <v>1.01</v>
      </c>
    </row>
    <row r="1560" spans="1:31" x14ac:dyDescent="0.2">
      <c r="A1560" s="9">
        <v>2010219</v>
      </c>
      <c r="C1560" t="s">
        <v>4084</v>
      </c>
      <c r="D1560" t="s">
        <v>2809</v>
      </c>
      <c r="E1560" t="s">
        <v>3151</v>
      </c>
      <c r="F1560" t="s">
        <v>3151</v>
      </c>
      <c r="G1560" t="s">
        <v>639</v>
      </c>
      <c r="H1560" t="s">
        <v>684</v>
      </c>
      <c r="I1560" t="s">
        <v>1282</v>
      </c>
      <c r="J1560" t="s">
        <v>694</v>
      </c>
      <c r="K1560" t="s">
        <v>53</v>
      </c>
      <c r="L1560" s="4">
        <v>44125</v>
      </c>
      <c r="M1560" s="4">
        <v>45951</v>
      </c>
      <c r="N1560">
        <v>0.5</v>
      </c>
      <c r="O1560">
        <v>0.10000000149011612</v>
      </c>
      <c r="P1560">
        <v>0.30000001192092896</v>
      </c>
      <c r="AC1560">
        <v>3</v>
      </c>
      <c r="AE1560">
        <v>1</v>
      </c>
    </row>
    <row r="1561" spans="1:31" x14ac:dyDescent="0.2">
      <c r="A1561" s="9">
        <v>2010208</v>
      </c>
      <c r="C1561" t="s">
        <v>4085</v>
      </c>
      <c r="D1561" t="s">
        <v>1284</v>
      </c>
      <c r="E1561" t="s">
        <v>3123</v>
      </c>
      <c r="F1561" t="s">
        <v>3123</v>
      </c>
      <c r="G1561" t="s">
        <v>639</v>
      </c>
      <c r="H1561" t="s">
        <v>684</v>
      </c>
      <c r="I1561" t="s">
        <v>1282</v>
      </c>
      <c r="J1561" t="s">
        <v>686</v>
      </c>
      <c r="K1561" t="s">
        <v>54</v>
      </c>
      <c r="L1561" s="4">
        <v>44123</v>
      </c>
      <c r="M1561" s="4">
        <v>45949</v>
      </c>
      <c r="N1561">
        <v>0.30000001192092896</v>
      </c>
      <c r="AE1561">
        <v>1.05</v>
      </c>
    </row>
    <row r="1562" spans="1:31" x14ac:dyDescent="0.2">
      <c r="A1562" s="9">
        <v>2008686</v>
      </c>
      <c r="C1562" t="s">
        <v>4086</v>
      </c>
      <c r="D1562" t="s">
        <v>4087</v>
      </c>
      <c r="E1562" t="s">
        <v>1264</v>
      </c>
      <c r="F1562" t="s">
        <v>1265</v>
      </c>
      <c r="G1562" t="s">
        <v>639</v>
      </c>
      <c r="H1562" t="s">
        <v>639</v>
      </c>
      <c r="I1562" t="s">
        <v>772</v>
      </c>
      <c r="J1562" t="s">
        <v>641</v>
      </c>
      <c r="K1562" t="s">
        <v>53</v>
      </c>
      <c r="L1562" s="4">
        <v>2</v>
      </c>
      <c r="M1562" s="4">
        <v>45946</v>
      </c>
      <c r="N1562">
        <v>5</v>
      </c>
      <c r="O1562">
        <v>19</v>
      </c>
      <c r="P1562">
        <v>10</v>
      </c>
      <c r="T1562">
        <v>7.5999999046325684</v>
      </c>
      <c r="Y1562">
        <v>0.10000000149011612</v>
      </c>
      <c r="AE1562">
        <v>1</v>
      </c>
    </row>
    <row r="1563" spans="1:31" x14ac:dyDescent="0.2">
      <c r="A1563" s="9">
        <v>2008688</v>
      </c>
      <c r="C1563" t="s">
        <v>4088</v>
      </c>
      <c r="D1563" t="s">
        <v>4089</v>
      </c>
      <c r="E1563" t="s">
        <v>1264</v>
      </c>
      <c r="F1563" t="s">
        <v>1265</v>
      </c>
      <c r="G1563" t="s">
        <v>639</v>
      </c>
      <c r="H1563" t="s">
        <v>639</v>
      </c>
      <c r="I1563" t="s">
        <v>772</v>
      </c>
      <c r="J1563" t="s">
        <v>641</v>
      </c>
      <c r="K1563" t="s">
        <v>53</v>
      </c>
      <c r="L1563" s="4">
        <v>2</v>
      </c>
      <c r="M1563" s="4">
        <v>45946</v>
      </c>
      <c r="N1563">
        <v>15</v>
      </c>
      <c r="O1563">
        <v>20</v>
      </c>
      <c r="R1563">
        <v>3</v>
      </c>
      <c r="T1563">
        <v>7.1999998092651367</v>
      </c>
      <c r="V1563">
        <v>0.5</v>
      </c>
      <c r="AE1563">
        <v>1</v>
      </c>
    </row>
    <row r="1564" spans="1:31" x14ac:dyDescent="0.2">
      <c r="A1564" s="9">
        <v>2008689</v>
      </c>
      <c r="C1564" t="s">
        <v>4090</v>
      </c>
      <c r="D1564" t="s">
        <v>4091</v>
      </c>
      <c r="E1564" t="s">
        <v>1264</v>
      </c>
      <c r="F1564" t="s">
        <v>1265</v>
      </c>
      <c r="G1564" t="s">
        <v>639</v>
      </c>
      <c r="H1564" t="s">
        <v>639</v>
      </c>
      <c r="I1564" t="s">
        <v>772</v>
      </c>
      <c r="J1564" t="s">
        <v>641</v>
      </c>
      <c r="K1564" t="s">
        <v>53</v>
      </c>
      <c r="L1564" s="4">
        <v>2</v>
      </c>
      <c r="M1564" s="4">
        <v>45946</v>
      </c>
      <c r="N1564">
        <v>8</v>
      </c>
      <c r="O1564">
        <v>30</v>
      </c>
      <c r="R1564">
        <v>2</v>
      </c>
      <c r="T1564">
        <v>3.2000000476837158</v>
      </c>
      <c r="V1564">
        <v>0.15000000596046448</v>
      </c>
      <c r="Y1564">
        <v>0.15000000596046448</v>
      </c>
      <c r="AE1564">
        <v>1</v>
      </c>
    </row>
    <row r="1565" spans="1:31" x14ac:dyDescent="0.2">
      <c r="A1565" s="9">
        <v>2008690</v>
      </c>
      <c r="C1565" t="s">
        <v>4092</v>
      </c>
      <c r="D1565" t="s">
        <v>4093</v>
      </c>
      <c r="E1565" t="s">
        <v>1264</v>
      </c>
      <c r="F1565" t="s">
        <v>1265</v>
      </c>
      <c r="G1565" t="s">
        <v>639</v>
      </c>
      <c r="H1565" t="s">
        <v>639</v>
      </c>
      <c r="I1565" t="s">
        <v>772</v>
      </c>
      <c r="J1565" t="s">
        <v>641</v>
      </c>
      <c r="K1565" t="s">
        <v>53</v>
      </c>
      <c r="L1565" s="4">
        <v>2</v>
      </c>
      <c r="M1565" s="4">
        <v>45946</v>
      </c>
      <c r="N1565">
        <v>3</v>
      </c>
      <c r="O1565">
        <v>22</v>
      </c>
      <c r="R1565">
        <v>2</v>
      </c>
      <c r="T1565">
        <v>7.1999998092651367</v>
      </c>
      <c r="V1565">
        <v>0.10000000149011612</v>
      </c>
      <c r="Y1565">
        <v>0.15000000596046448</v>
      </c>
      <c r="AE1565">
        <v>1</v>
      </c>
    </row>
    <row r="1566" spans="1:31" x14ac:dyDescent="0.2">
      <c r="A1566" s="9">
        <v>2010422</v>
      </c>
      <c r="C1566" t="s">
        <v>4094</v>
      </c>
      <c r="D1566" t="s">
        <v>4095</v>
      </c>
      <c r="E1566" t="s">
        <v>2710</v>
      </c>
      <c r="F1566" t="s">
        <v>2710</v>
      </c>
      <c r="G1566" t="s">
        <v>639</v>
      </c>
      <c r="H1566" t="s">
        <v>639</v>
      </c>
      <c r="I1566" t="s">
        <v>772</v>
      </c>
      <c r="J1566" t="s">
        <v>729</v>
      </c>
      <c r="K1566" t="s">
        <v>53</v>
      </c>
      <c r="L1566" s="4">
        <v>2</v>
      </c>
      <c r="M1566" s="4">
        <v>45943</v>
      </c>
      <c r="AE1566">
        <v>1</v>
      </c>
    </row>
    <row r="1567" spans="1:31" x14ac:dyDescent="0.2">
      <c r="A1567" s="9">
        <v>2010199</v>
      </c>
      <c r="C1567" t="s">
        <v>4096</v>
      </c>
      <c r="D1567" t="s">
        <v>4097</v>
      </c>
      <c r="E1567" t="s">
        <v>1702</v>
      </c>
      <c r="F1567" t="s">
        <v>1702</v>
      </c>
      <c r="G1567" t="s">
        <v>639</v>
      </c>
      <c r="H1567" t="s">
        <v>639</v>
      </c>
      <c r="I1567" t="s">
        <v>1282</v>
      </c>
      <c r="J1567" t="s">
        <v>729</v>
      </c>
      <c r="K1567" t="s">
        <v>54</v>
      </c>
      <c r="L1567" s="4">
        <v>44111</v>
      </c>
      <c r="M1567" s="4">
        <v>45937</v>
      </c>
      <c r="AC1567">
        <v>45</v>
      </c>
      <c r="AE1567">
        <v>1</v>
      </c>
    </row>
    <row r="1568" spans="1:31" x14ac:dyDescent="0.2">
      <c r="A1568" s="9">
        <v>2010321</v>
      </c>
      <c r="C1568" t="s">
        <v>4098</v>
      </c>
      <c r="D1568" t="s">
        <v>4099</v>
      </c>
      <c r="E1568" t="s">
        <v>3071</v>
      </c>
      <c r="F1568" t="s">
        <v>3071</v>
      </c>
      <c r="G1568" t="s">
        <v>639</v>
      </c>
      <c r="H1568" t="s">
        <v>684</v>
      </c>
      <c r="I1568" t="s">
        <v>772</v>
      </c>
      <c r="J1568" t="s">
        <v>686</v>
      </c>
      <c r="K1568" t="s">
        <v>54</v>
      </c>
      <c r="L1568" s="4">
        <v>2</v>
      </c>
      <c r="M1568" s="4">
        <v>45932</v>
      </c>
      <c r="N1568">
        <v>5</v>
      </c>
      <c r="O1568">
        <v>9</v>
      </c>
      <c r="P1568">
        <v>23</v>
      </c>
      <c r="AE1568">
        <v>1</v>
      </c>
    </row>
    <row r="1569" spans="1:31" x14ac:dyDescent="0.2">
      <c r="A1569" s="9">
        <v>2008709</v>
      </c>
      <c r="B1569">
        <v>4484</v>
      </c>
      <c r="C1569" t="s">
        <v>4100</v>
      </c>
      <c r="D1569" t="s">
        <v>4101</v>
      </c>
      <c r="E1569" t="s">
        <v>4102</v>
      </c>
      <c r="F1569" t="s">
        <v>4102</v>
      </c>
      <c r="G1569" t="s">
        <v>639</v>
      </c>
      <c r="H1569" t="s">
        <v>684</v>
      </c>
      <c r="I1569" t="s">
        <v>2732</v>
      </c>
      <c r="J1569" t="s">
        <v>694</v>
      </c>
      <c r="K1569" t="s">
        <v>53</v>
      </c>
      <c r="L1569" s="4">
        <v>2</v>
      </c>
      <c r="M1569" s="4">
        <v>45930</v>
      </c>
      <c r="N1569">
        <v>0.30000001192092896</v>
      </c>
      <c r="AC1569">
        <v>13.8</v>
      </c>
      <c r="AE1569">
        <v>1</v>
      </c>
    </row>
    <row r="1570" spans="1:31" x14ac:dyDescent="0.2">
      <c r="A1570" s="9">
        <v>2010187</v>
      </c>
      <c r="C1570" t="s">
        <v>4103</v>
      </c>
      <c r="D1570" t="s">
        <v>4104</v>
      </c>
      <c r="E1570" t="s">
        <v>4105</v>
      </c>
      <c r="F1570" t="s">
        <v>4105</v>
      </c>
      <c r="G1570" t="s">
        <v>639</v>
      </c>
      <c r="H1570" t="s">
        <v>684</v>
      </c>
      <c r="I1570" t="s">
        <v>1282</v>
      </c>
      <c r="J1570" t="s">
        <v>686</v>
      </c>
      <c r="K1570" t="s">
        <v>54</v>
      </c>
      <c r="L1570" s="4">
        <v>44099</v>
      </c>
      <c r="M1570" s="4">
        <v>45925</v>
      </c>
      <c r="N1570">
        <v>0.30000001192092896</v>
      </c>
      <c r="O1570">
        <v>5.000000074505806E-2</v>
      </c>
      <c r="P1570">
        <v>0.30000001192092896</v>
      </c>
      <c r="AC1570">
        <v>2</v>
      </c>
      <c r="AE1570">
        <v>1.01</v>
      </c>
    </row>
    <row r="1571" spans="1:31" x14ac:dyDescent="0.2">
      <c r="A1571" s="9">
        <v>2010183</v>
      </c>
      <c r="C1571" t="s">
        <v>4106</v>
      </c>
      <c r="D1571" t="s">
        <v>4107</v>
      </c>
      <c r="E1571" t="s">
        <v>2830</v>
      </c>
      <c r="F1571" t="s">
        <v>2830</v>
      </c>
      <c r="G1571" t="s">
        <v>639</v>
      </c>
      <c r="H1571" t="s">
        <v>639</v>
      </c>
      <c r="I1571" t="s">
        <v>1282</v>
      </c>
      <c r="J1571" t="s">
        <v>729</v>
      </c>
      <c r="K1571" t="s">
        <v>54</v>
      </c>
      <c r="L1571" s="4">
        <v>44099</v>
      </c>
      <c r="M1571" s="4">
        <v>45925</v>
      </c>
      <c r="AC1571">
        <v>45</v>
      </c>
      <c r="AE1571">
        <v>1</v>
      </c>
    </row>
    <row r="1572" spans="1:31" x14ac:dyDescent="0.2">
      <c r="A1572" s="9">
        <v>2010188</v>
      </c>
      <c r="C1572" t="s">
        <v>4108</v>
      </c>
      <c r="D1572" t="s">
        <v>3754</v>
      </c>
      <c r="E1572" t="s">
        <v>1331</v>
      </c>
      <c r="F1572" t="s">
        <v>1331</v>
      </c>
      <c r="G1572" t="s">
        <v>639</v>
      </c>
      <c r="H1572" t="s">
        <v>639</v>
      </c>
      <c r="I1572" t="s">
        <v>1282</v>
      </c>
      <c r="J1572" t="s">
        <v>729</v>
      </c>
      <c r="K1572" t="s">
        <v>54</v>
      </c>
      <c r="L1572" s="4">
        <v>44098</v>
      </c>
      <c r="M1572" s="4">
        <v>45924</v>
      </c>
      <c r="AC1572">
        <v>80</v>
      </c>
      <c r="AE1572">
        <v>1</v>
      </c>
    </row>
    <row r="1573" spans="1:31" x14ac:dyDescent="0.2">
      <c r="A1573" s="9">
        <v>2010186</v>
      </c>
      <c r="C1573" t="s">
        <v>4111</v>
      </c>
      <c r="D1573" t="s">
        <v>4110</v>
      </c>
      <c r="E1573" t="s">
        <v>1702</v>
      </c>
      <c r="F1573" t="s">
        <v>1702</v>
      </c>
      <c r="G1573" t="s">
        <v>639</v>
      </c>
      <c r="H1573" t="s">
        <v>639</v>
      </c>
      <c r="I1573" t="s">
        <v>1282</v>
      </c>
      <c r="J1573" t="s">
        <v>729</v>
      </c>
      <c r="K1573" t="s">
        <v>54</v>
      </c>
      <c r="L1573" s="4">
        <v>44098</v>
      </c>
      <c r="M1573" s="4">
        <v>45924</v>
      </c>
      <c r="AC1573">
        <v>45</v>
      </c>
      <c r="AE1573">
        <v>1</v>
      </c>
    </row>
    <row r="1574" spans="1:31" x14ac:dyDescent="0.2">
      <c r="A1574" s="9">
        <v>2010184</v>
      </c>
      <c r="C1574" t="s">
        <v>4109</v>
      </c>
      <c r="D1574" t="s">
        <v>4110</v>
      </c>
      <c r="E1574" t="s">
        <v>1702</v>
      </c>
      <c r="F1574" t="s">
        <v>1702</v>
      </c>
      <c r="G1574" t="s">
        <v>639</v>
      </c>
      <c r="H1574" t="s">
        <v>639</v>
      </c>
      <c r="I1574" t="s">
        <v>1282</v>
      </c>
      <c r="J1574" t="s">
        <v>729</v>
      </c>
      <c r="K1574" t="s">
        <v>54</v>
      </c>
      <c r="L1574" s="4">
        <v>44098</v>
      </c>
      <c r="M1574" s="4">
        <v>45924</v>
      </c>
      <c r="AC1574">
        <v>45</v>
      </c>
      <c r="AE1574">
        <v>1</v>
      </c>
    </row>
    <row r="1575" spans="1:31" x14ac:dyDescent="0.2">
      <c r="A1575" s="9">
        <v>2008190</v>
      </c>
      <c r="C1575" t="s">
        <v>4112</v>
      </c>
      <c r="D1575" t="s">
        <v>4113</v>
      </c>
      <c r="E1575" t="s">
        <v>1702</v>
      </c>
      <c r="F1575" t="s">
        <v>1702</v>
      </c>
      <c r="G1575" t="s">
        <v>639</v>
      </c>
      <c r="H1575" t="s">
        <v>639</v>
      </c>
      <c r="I1575" t="s">
        <v>1282</v>
      </c>
      <c r="J1575" t="s">
        <v>729</v>
      </c>
      <c r="K1575" t="s">
        <v>54</v>
      </c>
      <c r="L1575" s="4">
        <v>44095</v>
      </c>
      <c r="M1575" s="4">
        <v>45921</v>
      </c>
      <c r="AC1575">
        <v>60</v>
      </c>
      <c r="AE1575">
        <v>1</v>
      </c>
    </row>
    <row r="1576" spans="1:31" x14ac:dyDescent="0.2">
      <c r="A1576" s="9">
        <v>2008191</v>
      </c>
      <c r="C1576" t="s">
        <v>4114</v>
      </c>
      <c r="D1576" t="s">
        <v>4115</v>
      </c>
      <c r="E1576" t="s">
        <v>1702</v>
      </c>
      <c r="F1576" t="s">
        <v>1702</v>
      </c>
      <c r="G1576" t="s">
        <v>639</v>
      </c>
      <c r="H1576" t="s">
        <v>639</v>
      </c>
      <c r="I1576" t="s">
        <v>1282</v>
      </c>
      <c r="J1576" t="s">
        <v>729</v>
      </c>
      <c r="K1576" t="s">
        <v>54</v>
      </c>
      <c r="L1576" s="4">
        <v>44095</v>
      </c>
      <c r="M1576" s="4">
        <v>45921</v>
      </c>
      <c r="AC1576">
        <v>60</v>
      </c>
      <c r="AE1576">
        <v>1</v>
      </c>
    </row>
    <row r="1577" spans="1:31" x14ac:dyDescent="0.2">
      <c r="A1577" s="9">
        <v>2008207</v>
      </c>
      <c r="C1577" t="s">
        <v>4116</v>
      </c>
      <c r="D1577" t="s">
        <v>3848</v>
      </c>
      <c r="E1577" t="s">
        <v>1702</v>
      </c>
      <c r="F1577" t="s">
        <v>1702</v>
      </c>
      <c r="G1577" t="s">
        <v>639</v>
      </c>
      <c r="H1577" t="s">
        <v>639</v>
      </c>
      <c r="I1577" t="s">
        <v>1282</v>
      </c>
      <c r="J1577" t="s">
        <v>729</v>
      </c>
      <c r="K1577" t="s">
        <v>54</v>
      </c>
      <c r="L1577" s="4">
        <v>44095</v>
      </c>
      <c r="M1577" s="4">
        <v>45921</v>
      </c>
      <c r="AC1577">
        <v>70</v>
      </c>
      <c r="AE1577">
        <v>1</v>
      </c>
    </row>
    <row r="1578" spans="1:31" x14ac:dyDescent="0.2">
      <c r="A1578" s="9">
        <v>2008206</v>
      </c>
      <c r="C1578" t="s">
        <v>4117</v>
      </c>
      <c r="D1578" t="s">
        <v>3848</v>
      </c>
      <c r="E1578" t="s">
        <v>1702</v>
      </c>
      <c r="F1578" t="s">
        <v>1702</v>
      </c>
      <c r="G1578" t="s">
        <v>639</v>
      </c>
      <c r="H1578" t="s">
        <v>639</v>
      </c>
      <c r="I1578" t="s">
        <v>1282</v>
      </c>
      <c r="J1578" t="s">
        <v>729</v>
      </c>
      <c r="K1578" t="s">
        <v>54</v>
      </c>
      <c r="L1578" s="4">
        <v>44095</v>
      </c>
      <c r="M1578" s="4">
        <v>45921</v>
      </c>
      <c r="AC1578">
        <v>70</v>
      </c>
      <c r="AE1578">
        <v>1</v>
      </c>
    </row>
    <row r="1579" spans="1:31" x14ac:dyDescent="0.2">
      <c r="A1579" s="9">
        <v>2008199</v>
      </c>
      <c r="C1579" t="s">
        <v>4118</v>
      </c>
      <c r="D1579" t="s">
        <v>4119</v>
      </c>
      <c r="E1579" t="s">
        <v>1702</v>
      </c>
      <c r="F1579" t="s">
        <v>1702</v>
      </c>
      <c r="G1579" t="s">
        <v>639</v>
      </c>
      <c r="H1579" t="s">
        <v>639</v>
      </c>
      <c r="I1579" t="s">
        <v>1282</v>
      </c>
      <c r="J1579" t="s">
        <v>729</v>
      </c>
      <c r="K1579" t="s">
        <v>54</v>
      </c>
      <c r="L1579" s="4">
        <v>44095</v>
      </c>
      <c r="M1579" s="4">
        <v>45921</v>
      </c>
      <c r="AC1579">
        <v>70</v>
      </c>
      <c r="AE1579">
        <v>1</v>
      </c>
    </row>
    <row r="1580" spans="1:31" x14ac:dyDescent="0.2">
      <c r="A1580" s="9">
        <v>2008202</v>
      </c>
      <c r="C1580" t="s">
        <v>4120</v>
      </c>
      <c r="D1580" t="s">
        <v>4119</v>
      </c>
      <c r="E1580" t="s">
        <v>1702</v>
      </c>
      <c r="F1580" t="s">
        <v>1702</v>
      </c>
      <c r="G1580" t="s">
        <v>639</v>
      </c>
      <c r="H1580" t="s">
        <v>639</v>
      </c>
      <c r="I1580" t="s">
        <v>1282</v>
      </c>
      <c r="J1580" t="s">
        <v>729</v>
      </c>
      <c r="K1580" t="s">
        <v>54</v>
      </c>
      <c r="L1580" s="4">
        <v>44095</v>
      </c>
      <c r="M1580" s="4">
        <v>45921</v>
      </c>
      <c r="AC1580">
        <v>60</v>
      </c>
      <c r="AE1580">
        <v>1</v>
      </c>
    </row>
    <row r="1581" spans="1:31" x14ac:dyDescent="0.2">
      <c r="A1581" s="9">
        <v>2008197</v>
      </c>
      <c r="C1581" t="s">
        <v>4122</v>
      </c>
      <c r="D1581" t="s">
        <v>2872</v>
      </c>
      <c r="E1581" t="s">
        <v>1702</v>
      </c>
      <c r="F1581" t="s">
        <v>1702</v>
      </c>
      <c r="G1581" t="s">
        <v>639</v>
      </c>
      <c r="H1581" t="s">
        <v>639</v>
      </c>
      <c r="I1581" t="s">
        <v>1282</v>
      </c>
      <c r="J1581" t="s">
        <v>729</v>
      </c>
      <c r="K1581" t="s">
        <v>54</v>
      </c>
      <c r="L1581" s="4">
        <v>44095</v>
      </c>
      <c r="M1581" s="4">
        <v>45921</v>
      </c>
      <c r="AC1581">
        <v>70</v>
      </c>
      <c r="AE1581">
        <v>1</v>
      </c>
    </row>
    <row r="1582" spans="1:31" x14ac:dyDescent="0.2">
      <c r="A1582" s="9">
        <v>2008205</v>
      </c>
      <c r="C1582" t="s">
        <v>4121</v>
      </c>
      <c r="D1582" t="s">
        <v>2872</v>
      </c>
      <c r="E1582" t="s">
        <v>1702</v>
      </c>
      <c r="F1582" t="s">
        <v>1702</v>
      </c>
      <c r="G1582" t="s">
        <v>639</v>
      </c>
      <c r="H1582" t="s">
        <v>639</v>
      </c>
      <c r="I1582" t="s">
        <v>1282</v>
      </c>
      <c r="J1582" t="s">
        <v>729</v>
      </c>
      <c r="K1582" t="s">
        <v>54</v>
      </c>
      <c r="L1582" s="4">
        <v>44095</v>
      </c>
      <c r="M1582" s="4">
        <v>45921</v>
      </c>
      <c r="AC1582">
        <v>70</v>
      </c>
      <c r="AE1582">
        <v>1</v>
      </c>
    </row>
    <row r="1583" spans="1:31" x14ac:dyDescent="0.2">
      <c r="A1583" s="9">
        <v>2008200</v>
      </c>
      <c r="C1583" t="s">
        <v>4123</v>
      </c>
      <c r="D1583" t="s">
        <v>2949</v>
      </c>
      <c r="E1583" t="s">
        <v>1702</v>
      </c>
      <c r="F1583" t="s">
        <v>1702</v>
      </c>
      <c r="G1583" t="s">
        <v>639</v>
      </c>
      <c r="H1583" t="s">
        <v>639</v>
      </c>
      <c r="I1583" t="s">
        <v>1282</v>
      </c>
      <c r="J1583" t="s">
        <v>729</v>
      </c>
      <c r="K1583" t="s">
        <v>54</v>
      </c>
      <c r="L1583" s="4">
        <v>44095</v>
      </c>
      <c r="M1583" s="4">
        <v>45921</v>
      </c>
      <c r="AC1583">
        <v>45</v>
      </c>
      <c r="AE1583">
        <v>1</v>
      </c>
    </row>
    <row r="1584" spans="1:31" x14ac:dyDescent="0.2">
      <c r="A1584" s="9">
        <v>2008195</v>
      </c>
      <c r="C1584" t="s">
        <v>4124</v>
      </c>
      <c r="D1584" t="s">
        <v>2919</v>
      </c>
      <c r="E1584" t="s">
        <v>1702</v>
      </c>
      <c r="F1584" t="s">
        <v>1702</v>
      </c>
      <c r="G1584" t="s">
        <v>639</v>
      </c>
      <c r="H1584" t="s">
        <v>639</v>
      </c>
      <c r="I1584" t="s">
        <v>1282</v>
      </c>
      <c r="J1584" t="s">
        <v>729</v>
      </c>
      <c r="K1584" t="s">
        <v>54</v>
      </c>
      <c r="L1584" s="4">
        <v>44095</v>
      </c>
      <c r="M1584" s="4">
        <v>45921</v>
      </c>
      <c r="AC1584">
        <v>70</v>
      </c>
      <c r="AE1584">
        <v>1</v>
      </c>
    </row>
    <row r="1585" spans="1:31" x14ac:dyDescent="0.2">
      <c r="A1585" s="9">
        <v>2008201</v>
      </c>
      <c r="C1585" t="s">
        <v>4125</v>
      </c>
      <c r="D1585" t="s">
        <v>2919</v>
      </c>
      <c r="E1585" t="s">
        <v>1702</v>
      </c>
      <c r="F1585" t="s">
        <v>1702</v>
      </c>
      <c r="G1585" t="s">
        <v>639</v>
      </c>
      <c r="H1585" t="s">
        <v>639</v>
      </c>
      <c r="I1585" t="s">
        <v>1282</v>
      </c>
      <c r="J1585" t="s">
        <v>729</v>
      </c>
      <c r="K1585" t="s">
        <v>54</v>
      </c>
      <c r="L1585" s="4">
        <v>44095</v>
      </c>
      <c r="M1585" s="4">
        <v>45921</v>
      </c>
      <c r="AC1585">
        <v>70</v>
      </c>
      <c r="AE1585">
        <v>1</v>
      </c>
    </row>
    <row r="1586" spans="1:31" x14ac:dyDescent="0.2">
      <c r="A1586" s="9">
        <v>2008239</v>
      </c>
      <c r="C1586" t="s">
        <v>4126</v>
      </c>
      <c r="D1586" t="s">
        <v>3933</v>
      </c>
      <c r="E1586" t="s">
        <v>1702</v>
      </c>
      <c r="F1586" t="s">
        <v>1702</v>
      </c>
      <c r="G1586" t="s">
        <v>639</v>
      </c>
      <c r="H1586" t="s">
        <v>639</v>
      </c>
      <c r="I1586" t="s">
        <v>1282</v>
      </c>
      <c r="J1586" t="s">
        <v>729</v>
      </c>
      <c r="K1586" t="s">
        <v>54</v>
      </c>
      <c r="L1586" s="4">
        <v>44095</v>
      </c>
      <c r="M1586" s="4">
        <v>45921</v>
      </c>
      <c r="AC1586">
        <v>45</v>
      </c>
      <c r="AE1586">
        <v>1</v>
      </c>
    </row>
    <row r="1587" spans="1:31" x14ac:dyDescent="0.2">
      <c r="A1587" s="9">
        <v>2008189</v>
      </c>
      <c r="C1587" t="s">
        <v>4127</v>
      </c>
      <c r="D1587" t="s">
        <v>4128</v>
      </c>
      <c r="E1587" t="s">
        <v>1702</v>
      </c>
      <c r="F1587" t="s">
        <v>1702</v>
      </c>
      <c r="G1587" t="s">
        <v>639</v>
      </c>
      <c r="H1587" t="s">
        <v>639</v>
      </c>
      <c r="I1587" t="s">
        <v>1282</v>
      </c>
      <c r="J1587" t="s">
        <v>729</v>
      </c>
      <c r="K1587" t="s">
        <v>54</v>
      </c>
      <c r="L1587" s="4">
        <v>44095</v>
      </c>
      <c r="M1587" s="4">
        <v>45921</v>
      </c>
      <c r="AC1587">
        <v>60</v>
      </c>
      <c r="AE1587">
        <v>1</v>
      </c>
    </row>
    <row r="1588" spans="1:31" x14ac:dyDescent="0.2">
      <c r="A1588" s="9">
        <v>2006140</v>
      </c>
      <c r="C1588" t="s">
        <v>4129</v>
      </c>
      <c r="D1588" t="s">
        <v>4130</v>
      </c>
      <c r="E1588" t="s">
        <v>1540</v>
      </c>
      <c r="F1588" t="s">
        <v>1540</v>
      </c>
      <c r="G1588" t="s">
        <v>639</v>
      </c>
      <c r="H1588" t="s">
        <v>639</v>
      </c>
      <c r="I1588" t="s">
        <v>1282</v>
      </c>
      <c r="J1588" t="s">
        <v>641</v>
      </c>
      <c r="K1588" t="s">
        <v>54</v>
      </c>
      <c r="L1588" s="4">
        <v>44088</v>
      </c>
      <c r="M1588" s="4">
        <v>45914</v>
      </c>
      <c r="N1588">
        <v>30</v>
      </c>
      <c r="AE1588">
        <v>1.3</v>
      </c>
    </row>
    <row r="1589" spans="1:31" x14ac:dyDescent="0.2">
      <c r="A1589" s="9">
        <v>2010165</v>
      </c>
      <c r="C1589" t="s">
        <v>4131</v>
      </c>
      <c r="D1589" t="s">
        <v>3562</v>
      </c>
      <c r="E1589" t="s">
        <v>1702</v>
      </c>
      <c r="F1589" t="s">
        <v>1702</v>
      </c>
      <c r="G1589" t="s">
        <v>639</v>
      </c>
      <c r="H1589" t="s">
        <v>639</v>
      </c>
      <c r="I1589" t="s">
        <v>1282</v>
      </c>
      <c r="J1589" t="s">
        <v>647</v>
      </c>
      <c r="K1589" t="s">
        <v>54</v>
      </c>
      <c r="L1589" s="4">
        <v>44063</v>
      </c>
      <c r="M1589" s="4">
        <v>45889</v>
      </c>
      <c r="AC1589">
        <v>45</v>
      </c>
      <c r="AE1589">
        <v>1</v>
      </c>
    </row>
    <row r="1590" spans="1:31" x14ac:dyDescent="0.2">
      <c r="A1590" s="9">
        <v>2010163</v>
      </c>
      <c r="C1590" t="s">
        <v>4132</v>
      </c>
      <c r="D1590" t="s">
        <v>2919</v>
      </c>
      <c r="E1590" t="s">
        <v>1702</v>
      </c>
      <c r="F1590" t="s">
        <v>1702</v>
      </c>
      <c r="G1590" t="s">
        <v>639</v>
      </c>
      <c r="H1590" t="s">
        <v>639</v>
      </c>
      <c r="I1590" t="s">
        <v>1282</v>
      </c>
      <c r="J1590" t="s">
        <v>647</v>
      </c>
      <c r="K1590" t="s">
        <v>54</v>
      </c>
      <c r="L1590" s="4">
        <v>44063</v>
      </c>
      <c r="M1590" s="4">
        <v>45889</v>
      </c>
      <c r="AC1590">
        <v>45</v>
      </c>
      <c r="AE1590">
        <v>1</v>
      </c>
    </row>
    <row r="1591" spans="1:31" x14ac:dyDescent="0.2">
      <c r="A1591" s="9">
        <v>2010164</v>
      </c>
      <c r="C1591" t="s">
        <v>4133</v>
      </c>
      <c r="D1591" t="s">
        <v>3019</v>
      </c>
      <c r="E1591" t="s">
        <v>1702</v>
      </c>
      <c r="F1591" t="s">
        <v>1702</v>
      </c>
      <c r="G1591" t="s">
        <v>639</v>
      </c>
      <c r="H1591" t="s">
        <v>639</v>
      </c>
      <c r="I1591" t="s">
        <v>1282</v>
      </c>
      <c r="J1591" t="s">
        <v>647</v>
      </c>
      <c r="K1591" t="s">
        <v>54</v>
      </c>
      <c r="L1591" s="4">
        <v>44063</v>
      </c>
      <c r="M1591" s="4">
        <v>45889</v>
      </c>
      <c r="AC1591">
        <v>45</v>
      </c>
      <c r="AE1591">
        <v>1</v>
      </c>
    </row>
    <row r="1592" spans="1:31" x14ac:dyDescent="0.2">
      <c r="A1592" s="9">
        <v>2010161</v>
      </c>
      <c r="C1592" t="s">
        <v>4134</v>
      </c>
      <c r="D1592" t="s">
        <v>1284</v>
      </c>
      <c r="E1592" t="s">
        <v>4135</v>
      </c>
      <c r="F1592" t="s">
        <v>4135</v>
      </c>
      <c r="G1592" t="s">
        <v>639</v>
      </c>
      <c r="H1592" t="s">
        <v>684</v>
      </c>
      <c r="I1592" t="s">
        <v>1282</v>
      </c>
      <c r="J1592" t="s">
        <v>686</v>
      </c>
      <c r="K1592" t="s">
        <v>54</v>
      </c>
      <c r="L1592" s="4">
        <v>44054</v>
      </c>
      <c r="M1592" s="4">
        <v>45880</v>
      </c>
      <c r="N1592">
        <v>0.30000001192092896</v>
      </c>
      <c r="O1592">
        <v>5.000000074505806E-2</v>
      </c>
      <c r="P1592">
        <v>0.30000001192092896</v>
      </c>
      <c r="AE1592">
        <v>1.01</v>
      </c>
    </row>
    <row r="1593" spans="1:31" x14ac:dyDescent="0.2">
      <c r="A1593" s="9">
        <v>2010155</v>
      </c>
      <c r="C1593" t="s">
        <v>4136</v>
      </c>
      <c r="D1593" t="s">
        <v>4137</v>
      </c>
      <c r="E1593" t="s">
        <v>4138</v>
      </c>
      <c r="F1593" t="s">
        <v>4138</v>
      </c>
      <c r="G1593" t="s">
        <v>639</v>
      </c>
      <c r="H1593" t="s">
        <v>684</v>
      </c>
      <c r="I1593" t="s">
        <v>1282</v>
      </c>
      <c r="J1593" t="s">
        <v>686</v>
      </c>
      <c r="K1593" t="s">
        <v>54</v>
      </c>
      <c r="L1593" s="4">
        <v>44048</v>
      </c>
      <c r="M1593" s="4">
        <v>45874</v>
      </c>
      <c r="N1593">
        <v>0.10000000149011612</v>
      </c>
      <c r="O1593">
        <v>9.9999997764825821E-3</v>
      </c>
      <c r="P1593">
        <v>0.10000000149011612</v>
      </c>
      <c r="AC1593">
        <v>1</v>
      </c>
      <c r="AE1593">
        <v>1.01</v>
      </c>
    </row>
    <row r="1594" spans="1:31" x14ac:dyDescent="0.2">
      <c r="A1594" s="9">
        <v>2010153</v>
      </c>
      <c r="C1594" t="s">
        <v>4139</v>
      </c>
      <c r="D1594" t="s">
        <v>4140</v>
      </c>
      <c r="E1594" t="s">
        <v>4141</v>
      </c>
      <c r="F1594" t="s">
        <v>4141</v>
      </c>
      <c r="G1594" t="s">
        <v>639</v>
      </c>
      <c r="H1594" t="s">
        <v>639</v>
      </c>
      <c r="I1594" t="s">
        <v>1282</v>
      </c>
      <c r="J1594" t="s">
        <v>647</v>
      </c>
      <c r="K1594" t="s">
        <v>53</v>
      </c>
      <c r="L1594" s="4">
        <v>44047</v>
      </c>
      <c r="M1594" s="4">
        <v>45873</v>
      </c>
      <c r="Q1594">
        <v>49</v>
      </c>
      <c r="R1594">
        <v>2.2000000476837158</v>
      </c>
      <c r="AE1594">
        <v>1</v>
      </c>
    </row>
    <row r="1595" spans="1:31" x14ac:dyDescent="0.2">
      <c r="A1595" s="9">
        <v>2008998</v>
      </c>
      <c r="C1595" t="s">
        <v>4142</v>
      </c>
      <c r="D1595" t="s">
        <v>4143</v>
      </c>
      <c r="E1595" t="s">
        <v>4144</v>
      </c>
      <c r="F1595" t="s">
        <v>2625</v>
      </c>
      <c r="G1595" t="s">
        <v>639</v>
      </c>
      <c r="H1595" t="s">
        <v>639</v>
      </c>
      <c r="I1595" t="s">
        <v>772</v>
      </c>
      <c r="J1595" t="s">
        <v>729</v>
      </c>
      <c r="K1595" t="s">
        <v>53</v>
      </c>
      <c r="L1595" s="4">
        <v>2</v>
      </c>
      <c r="M1595" s="4">
        <v>45872</v>
      </c>
      <c r="N1595">
        <v>9</v>
      </c>
      <c r="O1595">
        <v>40</v>
      </c>
      <c r="V1595">
        <v>0.80000001192092896</v>
      </c>
      <c r="AE1595">
        <v>1</v>
      </c>
    </row>
    <row r="1596" spans="1:31" x14ac:dyDescent="0.2">
      <c r="A1596" s="9">
        <v>2010154</v>
      </c>
      <c r="C1596" t="s">
        <v>4145</v>
      </c>
      <c r="D1596" t="s">
        <v>3019</v>
      </c>
      <c r="E1596" t="s">
        <v>1702</v>
      </c>
      <c r="F1596" t="s">
        <v>1702</v>
      </c>
      <c r="G1596" t="s">
        <v>639</v>
      </c>
      <c r="H1596" t="s">
        <v>639</v>
      </c>
      <c r="I1596" t="s">
        <v>1282</v>
      </c>
      <c r="J1596" t="s">
        <v>647</v>
      </c>
      <c r="K1596" t="s">
        <v>54</v>
      </c>
      <c r="L1596" s="4">
        <v>44046</v>
      </c>
      <c r="M1596" s="4">
        <v>45872</v>
      </c>
      <c r="AC1596">
        <v>45</v>
      </c>
      <c r="AE1596">
        <v>1</v>
      </c>
    </row>
    <row r="1597" spans="1:31" x14ac:dyDescent="0.2">
      <c r="A1597" s="9">
        <v>2007906</v>
      </c>
      <c r="C1597" t="s">
        <v>4146</v>
      </c>
      <c r="D1597" t="s">
        <v>4147</v>
      </c>
      <c r="E1597" t="s">
        <v>1212</v>
      </c>
      <c r="F1597" t="s">
        <v>1212</v>
      </c>
      <c r="G1597" t="s">
        <v>639</v>
      </c>
      <c r="H1597" t="s">
        <v>639</v>
      </c>
      <c r="I1597" t="s">
        <v>772</v>
      </c>
      <c r="J1597" t="s">
        <v>641</v>
      </c>
      <c r="K1597" t="s">
        <v>53</v>
      </c>
      <c r="L1597" s="4">
        <v>2</v>
      </c>
      <c r="M1597" s="4">
        <v>45869</v>
      </c>
      <c r="N1597">
        <v>26</v>
      </c>
      <c r="T1597">
        <v>13</v>
      </c>
      <c r="AE1597">
        <v>1</v>
      </c>
    </row>
    <row r="1598" spans="1:31" x14ac:dyDescent="0.2">
      <c r="A1598" s="9">
        <v>2010808</v>
      </c>
      <c r="C1598" t="s">
        <v>4148</v>
      </c>
      <c r="D1598" t="s">
        <v>4149</v>
      </c>
      <c r="E1598" t="s">
        <v>839</v>
      </c>
      <c r="F1598" t="s">
        <v>994</v>
      </c>
      <c r="G1598" t="s">
        <v>639</v>
      </c>
      <c r="H1598" t="s">
        <v>639</v>
      </c>
      <c r="I1598" t="s">
        <v>772</v>
      </c>
      <c r="J1598" t="s">
        <v>729</v>
      </c>
      <c r="K1598" t="s">
        <v>54</v>
      </c>
      <c r="L1598" s="4">
        <v>2</v>
      </c>
      <c r="M1598" s="4">
        <v>45869</v>
      </c>
      <c r="O1598">
        <v>2.3000000044703484E-2</v>
      </c>
      <c r="P1598">
        <v>0.18000000715255737</v>
      </c>
      <c r="Q1598">
        <v>1.9999999552965164E-2</v>
      </c>
      <c r="R1598">
        <v>7.9999998211860657E-2</v>
      </c>
      <c r="S1598">
        <v>0.10000000149011612</v>
      </c>
      <c r="T1598">
        <v>5.9999998658895493E-2</v>
      </c>
      <c r="AE1598">
        <v>1</v>
      </c>
    </row>
    <row r="1599" spans="1:31" x14ac:dyDescent="0.2">
      <c r="A1599" s="9">
        <v>2008768</v>
      </c>
      <c r="B1599">
        <v>4528</v>
      </c>
      <c r="C1599" t="s">
        <v>4150</v>
      </c>
      <c r="D1599" t="s">
        <v>4151</v>
      </c>
      <c r="E1599" t="s">
        <v>4152</v>
      </c>
      <c r="F1599" t="s">
        <v>4152</v>
      </c>
      <c r="G1599" t="s">
        <v>639</v>
      </c>
      <c r="H1599" t="s">
        <v>684</v>
      </c>
      <c r="I1599" t="s">
        <v>2732</v>
      </c>
      <c r="J1599" t="s">
        <v>694</v>
      </c>
      <c r="K1599" t="s">
        <v>53</v>
      </c>
      <c r="L1599" s="4">
        <v>2</v>
      </c>
      <c r="M1599" s="4">
        <v>45869</v>
      </c>
      <c r="N1599">
        <v>0.40000000596046448</v>
      </c>
      <c r="AC1599">
        <v>16.5</v>
      </c>
      <c r="AE1599">
        <v>1</v>
      </c>
    </row>
    <row r="1600" spans="1:31" x14ac:dyDescent="0.2">
      <c r="A1600" s="9">
        <v>2004282</v>
      </c>
      <c r="B1600">
        <v>2916</v>
      </c>
      <c r="C1600" t="s">
        <v>4153</v>
      </c>
      <c r="D1600" t="s">
        <v>4154</v>
      </c>
      <c r="E1600" t="s">
        <v>2676</v>
      </c>
      <c r="F1600" t="s">
        <v>4155</v>
      </c>
      <c r="G1600" t="s">
        <v>639</v>
      </c>
      <c r="H1600" t="s">
        <v>639</v>
      </c>
      <c r="I1600" t="s">
        <v>2732</v>
      </c>
      <c r="J1600" t="s">
        <v>729</v>
      </c>
      <c r="K1600" t="s">
        <v>53</v>
      </c>
      <c r="L1600" s="4">
        <v>39455</v>
      </c>
      <c r="M1600" s="4">
        <v>45845</v>
      </c>
      <c r="AE1600">
        <v>1</v>
      </c>
    </row>
    <row r="1601" spans="1:31" x14ac:dyDescent="0.2">
      <c r="A1601" s="9">
        <v>2004820</v>
      </c>
      <c r="B1601">
        <v>2914</v>
      </c>
      <c r="C1601" t="s">
        <v>4156</v>
      </c>
      <c r="D1601" t="s">
        <v>4157</v>
      </c>
      <c r="E1601" t="s">
        <v>2676</v>
      </c>
      <c r="F1601" t="s">
        <v>2676</v>
      </c>
      <c r="G1601" t="s">
        <v>639</v>
      </c>
      <c r="H1601" t="s">
        <v>639</v>
      </c>
      <c r="I1601" t="s">
        <v>2732</v>
      </c>
      <c r="J1601" t="s">
        <v>641</v>
      </c>
      <c r="K1601" t="s">
        <v>54</v>
      </c>
      <c r="L1601" s="4">
        <v>39455</v>
      </c>
      <c r="M1601" s="4">
        <v>45845</v>
      </c>
      <c r="N1601">
        <v>4</v>
      </c>
      <c r="P1601">
        <v>2.5</v>
      </c>
      <c r="AE1601">
        <v>1.2</v>
      </c>
    </row>
    <row r="1602" spans="1:31" x14ac:dyDescent="0.2">
      <c r="A1602" s="9">
        <v>2008181</v>
      </c>
      <c r="B1602">
        <v>4280</v>
      </c>
      <c r="C1602" t="s">
        <v>4158</v>
      </c>
      <c r="D1602" t="s">
        <v>4159</v>
      </c>
      <c r="E1602" t="s">
        <v>2676</v>
      </c>
      <c r="F1602" t="s">
        <v>2676</v>
      </c>
      <c r="G1602" t="s">
        <v>639</v>
      </c>
      <c r="H1602" t="s">
        <v>639</v>
      </c>
      <c r="I1602" t="s">
        <v>2732</v>
      </c>
      <c r="J1602" t="s">
        <v>647</v>
      </c>
      <c r="K1602" t="s">
        <v>54</v>
      </c>
      <c r="L1602" s="4">
        <v>2</v>
      </c>
      <c r="M1602" s="4">
        <v>45845</v>
      </c>
      <c r="AE1602">
        <v>1.1000000000000001</v>
      </c>
    </row>
    <row r="1603" spans="1:31" x14ac:dyDescent="0.2">
      <c r="A1603" s="9">
        <v>2008278</v>
      </c>
      <c r="C1603" t="s">
        <v>4160</v>
      </c>
      <c r="D1603" t="s">
        <v>4161</v>
      </c>
      <c r="E1603" t="s">
        <v>2772</v>
      </c>
      <c r="F1603" t="s">
        <v>2772</v>
      </c>
      <c r="G1603" t="s">
        <v>639</v>
      </c>
      <c r="H1603" t="s">
        <v>639</v>
      </c>
      <c r="I1603" t="s">
        <v>1282</v>
      </c>
      <c r="J1603" t="s">
        <v>729</v>
      </c>
      <c r="K1603" t="s">
        <v>54</v>
      </c>
      <c r="L1603" s="4">
        <v>44013</v>
      </c>
      <c r="M1603" s="4">
        <v>45839</v>
      </c>
      <c r="AC1603">
        <v>70</v>
      </c>
      <c r="AE1603">
        <v>1</v>
      </c>
    </row>
    <row r="1604" spans="1:31" x14ac:dyDescent="0.2">
      <c r="A1604" s="9">
        <v>2008277</v>
      </c>
      <c r="C1604" t="s">
        <v>4162</v>
      </c>
      <c r="D1604" t="s">
        <v>4163</v>
      </c>
      <c r="E1604" t="s">
        <v>2772</v>
      </c>
      <c r="F1604" t="s">
        <v>2772</v>
      </c>
      <c r="G1604" t="s">
        <v>639</v>
      </c>
      <c r="H1604" t="s">
        <v>639</v>
      </c>
      <c r="I1604" t="s">
        <v>1282</v>
      </c>
      <c r="J1604" t="s">
        <v>729</v>
      </c>
      <c r="K1604" t="s">
        <v>54</v>
      </c>
      <c r="L1604" s="4">
        <v>44013</v>
      </c>
      <c r="M1604" s="4">
        <v>45839</v>
      </c>
      <c r="AC1604">
        <v>80</v>
      </c>
      <c r="AE1604">
        <v>1</v>
      </c>
    </row>
    <row r="1605" spans="1:31" x14ac:dyDescent="0.2">
      <c r="A1605" s="9">
        <v>2005110</v>
      </c>
      <c r="C1605" t="s">
        <v>4164</v>
      </c>
      <c r="D1605" t="s">
        <v>644</v>
      </c>
      <c r="E1605" t="s">
        <v>2496</v>
      </c>
      <c r="F1605" t="s">
        <v>1673</v>
      </c>
      <c r="G1605" t="s">
        <v>639</v>
      </c>
      <c r="H1605" t="s">
        <v>639</v>
      </c>
      <c r="I1605" t="s">
        <v>1282</v>
      </c>
      <c r="J1605" t="s">
        <v>641</v>
      </c>
      <c r="K1605" t="s">
        <v>54</v>
      </c>
      <c r="L1605" s="4">
        <v>44013</v>
      </c>
      <c r="M1605" s="4">
        <v>45839</v>
      </c>
      <c r="N1605">
        <v>30</v>
      </c>
      <c r="AE1605">
        <v>1.3</v>
      </c>
    </row>
    <row r="1606" spans="1:31" x14ac:dyDescent="0.2">
      <c r="A1606" s="9">
        <v>2005112</v>
      </c>
      <c r="C1606" t="s">
        <v>4165</v>
      </c>
      <c r="D1606" t="s">
        <v>649</v>
      </c>
      <c r="E1606" t="s">
        <v>2496</v>
      </c>
      <c r="F1606" t="s">
        <v>1673</v>
      </c>
      <c r="G1606" t="s">
        <v>639</v>
      </c>
      <c r="H1606" t="s">
        <v>639</v>
      </c>
      <c r="I1606" t="s">
        <v>1282</v>
      </c>
      <c r="J1606" t="s">
        <v>641</v>
      </c>
      <c r="K1606" t="s">
        <v>53</v>
      </c>
      <c r="L1606" s="4">
        <v>44013</v>
      </c>
      <c r="M1606" s="4">
        <v>45839</v>
      </c>
      <c r="N1606">
        <v>34.400001525878906</v>
      </c>
      <c r="AE1606">
        <v>1</v>
      </c>
    </row>
    <row r="1607" spans="1:31" x14ac:dyDescent="0.2">
      <c r="A1607" s="9">
        <v>2010202</v>
      </c>
      <c r="C1607" t="s">
        <v>4166</v>
      </c>
      <c r="D1607" t="s">
        <v>4167</v>
      </c>
      <c r="E1607" t="s">
        <v>790</v>
      </c>
      <c r="F1607" t="s">
        <v>782</v>
      </c>
      <c r="G1607" t="s">
        <v>639</v>
      </c>
      <c r="H1607" t="s">
        <v>639</v>
      </c>
      <c r="I1607" t="s">
        <v>772</v>
      </c>
      <c r="J1607" t="s">
        <v>729</v>
      </c>
      <c r="K1607" t="s">
        <v>54</v>
      </c>
      <c r="L1607" s="4">
        <v>2</v>
      </c>
      <c r="M1607" s="4">
        <v>45838</v>
      </c>
      <c r="N1607">
        <v>9.5</v>
      </c>
      <c r="O1607">
        <v>3.9000000953674316</v>
      </c>
      <c r="P1607">
        <v>7.9000000953674316</v>
      </c>
      <c r="AE1607">
        <v>1</v>
      </c>
    </row>
    <row r="1608" spans="1:31" x14ac:dyDescent="0.2">
      <c r="A1608" s="9">
        <v>2010120</v>
      </c>
      <c r="C1608" t="s">
        <v>4168</v>
      </c>
      <c r="D1608" t="s">
        <v>4169</v>
      </c>
      <c r="E1608" t="s">
        <v>3059</v>
      </c>
      <c r="F1608" t="s">
        <v>3059</v>
      </c>
      <c r="G1608" t="s">
        <v>639</v>
      </c>
      <c r="H1608" t="s">
        <v>639</v>
      </c>
      <c r="I1608" t="s">
        <v>1282</v>
      </c>
      <c r="J1608" t="s">
        <v>647</v>
      </c>
      <c r="K1608" t="s">
        <v>54</v>
      </c>
      <c r="L1608" s="4">
        <v>44012</v>
      </c>
      <c r="M1608" s="4">
        <v>45838</v>
      </c>
      <c r="AC1608">
        <v>13</v>
      </c>
      <c r="AE1608">
        <v>1</v>
      </c>
    </row>
    <row r="1609" spans="1:31" x14ac:dyDescent="0.2">
      <c r="A1609" s="9">
        <v>2010107</v>
      </c>
      <c r="C1609" t="s">
        <v>4170</v>
      </c>
      <c r="D1609" t="s">
        <v>4171</v>
      </c>
      <c r="E1609" t="s">
        <v>3292</v>
      </c>
      <c r="F1609" t="s">
        <v>3292</v>
      </c>
      <c r="G1609" t="s">
        <v>639</v>
      </c>
      <c r="H1609" t="s">
        <v>639</v>
      </c>
      <c r="I1609" t="s">
        <v>1282</v>
      </c>
      <c r="J1609" t="s">
        <v>647</v>
      </c>
      <c r="K1609" t="s">
        <v>54</v>
      </c>
      <c r="L1609" s="4">
        <v>44006</v>
      </c>
      <c r="M1609" s="4">
        <v>45832</v>
      </c>
      <c r="AC1609">
        <v>45</v>
      </c>
      <c r="AE1609">
        <v>1</v>
      </c>
    </row>
    <row r="1610" spans="1:31" x14ac:dyDescent="0.2">
      <c r="A1610" s="9">
        <v>2008188</v>
      </c>
      <c r="C1610" t="s">
        <v>4172</v>
      </c>
      <c r="D1610" t="s">
        <v>4173</v>
      </c>
      <c r="E1610" t="s">
        <v>1203</v>
      </c>
      <c r="F1610" t="s">
        <v>1203</v>
      </c>
      <c r="G1610" t="s">
        <v>639</v>
      </c>
      <c r="H1610" t="s">
        <v>639</v>
      </c>
      <c r="I1610" t="s">
        <v>1282</v>
      </c>
      <c r="J1610" t="s">
        <v>729</v>
      </c>
      <c r="K1610" t="s">
        <v>54</v>
      </c>
      <c r="L1610" s="4">
        <v>44006</v>
      </c>
      <c r="M1610" s="4">
        <v>45832</v>
      </c>
      <c r="AC1610">
        <v>60</v>
      </c>
      <c r="AE1610">
        <v>1</v>
      </c>
    </row>
    <row r="1611" spans="1:31" x14ac:dyDescent="0.2">
      <c r="A1611" s="9">
        <v>2010108</v>
      </c>
      <c r="C1611" t="s">
        <v>4174</v>
      </c>
      <c r="D1611" t="s">
        <v>4175</v>
      </c>
      <c r="E1611" t="s">
        <v>3292</v>
      </c>
      <c r="F1611" t="s">
        <v>3292</v>
      </c>
      <c r="G1611" t="s">
        <v>639</v>
      </c>
      <c r="H1611" t="s">
        <v>639</v>
      </c>
      <c r="I1611" t="s">
        <v>1282</v>
      </c>
      <c r="J1611" t="s">
        <v>647</v>
      </c>
      <c r="K1611" t="s">
        <v>54</v>
      </c>
      <c r="L1611" s="4">
        <v>44006</v>
      </c>
      <c r="M1611" s="4">
        <v>45832</v>
      </c>
      <c r="AC1611">
        <v>45</v>
      </c>
      <c r="AE1611">
        <v>1</v>
      </c>
    </row>
    <row r="1612" spans="1:31" x14ac:dyDescent="0.2">
      <c r="A1612" s="9">
        <v>2010109</v>
      </c>
      <c r="C1612" t="s">
        <v>4176</v>
      </c>
      <c r="D1612" t="s">
        <v>4177</v>
      </c>
      <c r="E1612" t="s">
        <v>3292</v>
      </c>
      <c r="F1612" t="s">
        <v>3292</v>
      </c>
      <c r="G1612" t="s">
        <v>639</v>
      </c>
      <c r="H1612" t="s">
        <v>639</v>
      </c>
      <c r="I1612" t="s">
        <v>1282</v>
      </c>
      <c r="J1612" t="s">
        <v>647</v>
      </c>
      <c r="K1612" t="s">
        <v>54</v>
      </c>
      <c r="L1612" s="4">
        <v>44006</v>
      </c>
      <c r="M1612" s="4">
        <v>45832</v>
      </c>
      <c r="AC1612">
        <v>45</v>
      </c>
      <c r="AE1612">
        <v>1</v>
      </c>
    </row>
    <row r="1613" spans="1:31" x14ac:dyDescent="0.2">
      <c r="A1613" s="9">
        <v>2008267</v>
      </c>
      <c r="C1613" t="s">
        <v>4178</v>
      </c>
      <c r="D1613" t="s">
        <v>4179</v>
      </c>
      <c r="E1613" t="s">
        <v>1203</v>
      </c>
      <c r="F1613" t="s">
        <v>1203</v>
      </c>
      <c r="G1613" t="s">
        <v>639</v>
      </c>
      <c r="H1613" t="s">
        <v>639</v>
      </c>
      <c r="I1613" t="s">
        <v>1282</v>
      </c>
      <c r="J1613" t="s">
        <v>729</v>
      </c>
      <c r="K1613" t="s">
        <v>54</v>
      </c>
      <c r="L1613" s="4">
        <v>44006</v>
      </c>
      <c r="M1613" s="4">
        <v>45832</v>
      </c>
      <c r="AC1613">
        <v>70</v>
      </c>
      <c r="AE1613">
        <v>1</v>
      </c>
    </row>
    <row r="1614" spans="1:31" x14ac:dyDescent="0.2">
      <c r="A1614" s="9">
        <v>2010105</v>
      </c>
      <c r="C1614" t="s">
        <v>4180</v>
      </c>
      <c r="D1614" t="s">
        <v>4181</v>
      </c>
      <c r="E1614" t="s">
        <v>4182</v>
      </c>
      <c r="F1614" t="s">
        <v>4182</v>
      </c>
      <c r="G1614" t="s">
        <v>639</v>
      </c>
      <c r="H1614" t="s">
        <v>684</v>
      </c>
      <c r="I1614" t="s">
        <v>1282</v>
      </c>
      <c r="J1614" t="s">
        <v>686</v>
      </c>
      <c r="K1614" t="s">
        <v>54</v>
      </c>
      <c r="L1614" s="4">
        <v>43994</v>
      </c>
      <c r="M1614" s="4">
        <v>45820</v>
      </c>
      <c r="N1614">
        <v>0.30000001192092896</v>
      </c>
      <c r="AE1614">
        <v>1.01</v>
      </c>
    </row>
    <row r="1615" spans="1:31" x14ac:dyDescent="0.2">
      <c r="A1615" s="9">
        <v>2010103</v>
      </c>
      <c r="C1615" t="s">
        <v>4183</v>
      </c>
      <c r="D1615" t="s">
        <v>4184</v>
      </c>
      <c r="E1615" t="s">
        <v>3059</v>
      </c>
      <c r="F1615" t="s">
        <v>3059</v>
      </c>
      <c r="G1615" t="s">
        <v>639</v>
      </c>
      <c r="H1615" t="s">
        <v>639</v>
      </c>
      <c r="I1615" t="s">
        <v>1282</v>
      </c>
      <c r="J1615" t="s">
        <v>647</v>
      </c>
      <c r="K1615" t="s">
        <v>54</v>
      </c>
      <c r="L1615" s="4">
        <v>43990</v>
      </c>
      <c r="M1615" s="4">
        <v>45816</v>
      </c>
      <c r="AC1615">
        <v>13</v>
      </c>
      <c r="AE1615">
        <v>1</v>
      </c>
    </row>
    <row r="1616" spans="1:31" x14ac:dyDescent="0.2">
      <c r="A1616" s="9">
        <v>2010097</v>
      </c>
      <c r="C1616" t="s">
        <v>4185</v>
      </c>
      <c r="D1616" t="s">
        <v>4186</v>
      </c>
      <c r="E1616" t="s">
        <v>4187</v>
      </c>
      <c r="F1616" t="s">
        <v>4187</v>
      </c>
      <c r="G1616" t="s">
        <v>639</v>
      </c>
      <c r="H1616" t="s">
        <v>639</v>
      </c>
      <c r="I1616" t="s">
        <v>1282</v>
      </c>
      <c r="J1616" t="s">
        <v>641</v>
      </c>
      <c r="K1616" t="s">
        <v>54</v>
      </c>
      <c r="L1616" s="4">
        <v>43986</v>
      </c>
      <c r="M1616" s="4">
        <v>45812</v>
      </c>
      <c r="N1616">
        <v>8</v>
      </c>
      <c r="O1616">
        <v>24</v>
      </c>
      <c r="Y1616">
        <v>0.25</v>
      </c>
      <c r="AE1616">
        <v>1.1000000000000001</v>
      </c>
    </row>
    <row r="1617" spans="1:31" x14ac:dyDescent="0.2">
      <c r="A1617" s="9">
        <v>2010096</v>
      </c>
      <c r="C1617" t="s">
        <v>4188</v>
      </c>
      <c r="D1617" t="s">
        <v>670</v>
      </c>
      <c r="E1617" t="s">
        <v>4187</v>
      </c>
      <c r="F1617" t="s">
        <v>4187</v>
      </c>
      <c r="G1617" t="s">
        <v>639</v>
      </c>
      <c r="H1617" t="s">
        <v>639</v>
      </c>
      <c r="I1617" t="s">
        <v>1282</v>
      </c>
      <c r="J1617" t="s">
        <v>641</v>
      </c>
      <c r="K1617" t="s">
        <v>54</v>
      </c>
      <c r="L1617" s="4">
        <v>43986</v>
      </c>
      <c r="M1617" s="4">
        <v>45812</v>
      </c>
      <c r="N1617">
        <v>8</v>
      </c>
      <c r="O1617">
        <v>24</v>
      </c>
      <c r="AE1617">
        <v>1.1000000000000001</v>
      </c>
    </row>
    <row r="1618" spans="1:31" x14ac:dyDescent="0.2">
      <c r="A1618" s="9">
        <v>2010095</v>
      </c>
      <c r="C1618" t="s">
        <v>4189</v>
      </c>
      <c r="D1618" t="s">
        <v>4190</v>
      </c>
      <c r="E1618" t="s">
        <v>4191</v>
      </c>
      <c r="F1618" t="s">
        <v>4191</v>
      </c>
      <c r="G1618" t="s">
        <v>639</v>
      </c>
      <c r="H1618" t="s">
        <v>684</v>
      </c>
      <c r="I1618" t="s">
        <v>1282</v>
      </c>
      <c r="J1618" t="s">
        <v>694</v>
      </c>
      <c r="K1618" t="s">
        <v>53</v>
      </c>
      <c r="L1618" s="4">
        <v>43986</v>
      </c>
      <c r="M1618" s="4">
        <v>45812</v>
      </c>
      <c r="N1618">
        <v>1</v>
      </c>
      <c r="O1618">
        <v>1</v>
      </c>
      <c r="P1618">
        <v>1</v>
      </c>
      <c r="AC1618">
        <v>35</v>
      </c>
      <c r="AE1618">
        <v>1</v>
      </c>
    </row>
    <row r="1619" spans="1:31" x14ac:dyDescent="0.2">
      <c r="A1619" s="9">
        <v>2009617</v>
      </c>
      <c r="B1619">
        <v>4894</v>
      </c>
      <c r="C1619" t="s">
        <v>4192</v>
      </c>
      <c r="D1619" t="s">
        <v>4193</v>
      </c>
      <c r="E1619" t="s">
        <v>4194</v>
      </c>
      <c r="F1619" t="s">
        <v>4194</v>
      </c>
      <c r="G1619" t="s">
        <v>639</v>
      </c>
      <c r="H1619" t="s">
        <v>684</v>
      </c>
      <c r="I1619" t="s">
        <v>2732</v>
      </c>
      <c r="J1619" t="s">
        <v>694</v>
      </c>
      <c r="K1619" t="s">
        <v>53</v>
      </c>
      <c r="L1619" s="4">
        <v>2</v>
      </c>
      <c r="M1619" s="4">
        <v>45808</v>
      </c>
      <c r="N1619">
        <v>0.30000001192092896</v>
      </c>
      <c r="AC1619">
        <v>13.1</v>
      </c>
      <c r="AE1619">
        <v>1</v>
      </c>
    </row>
    <row r="1620" spans="1:31" x14ac:dyDescent="0.2">
      <c r="A1620" s="9">
        <v>2010089</v>
      </c>
      <c r="C1620" t="s">
        <v>4195</v>
      </c>
      <c r="D1620" t="s">
        <v>4196</v>
      </c>
      <c r="E1620" t="s">
        <v>3059</v>
      </c>
      <c r="F1620" t="s">
        <v>3059</v>
      </c>
      <c r="G1620" t="s">
        <v>639</v>
      </c>
      <c r="H1620" t="s">
        <v>639</v>
      </c>
      <c r="I1620" t="s">
        <v>1282</v>
      </c>
      <c r="J1620" t="s">
        <v>647</v>
      </c>
      <c r="K1620" t="s">
        <v>54</v>
      </c>
      <c r="L1620" s="4">
        <v>43978</v>
      </c>
      <c r="M1620" s="4">
        <v>45804</v>
      </c>
      <c r="AC1620">
        <v>13</v>
      </c>
      <c r="AE1620">
        <v>1</v>
      </c>
    </row>
    <row r="1621" spans="1:31" x14ac:dyDescent="0.2">
      <c r="A1621" s="9">
        <v>2007996</v>
      </c>
      <c r="C1621" t="s">
        <v>4197</v>
      </c>
      <c r="D1621" t="s">
        <v>1284</v>
      </c>
      <c r="E1621" t="s">
        <v>4198</v>
      </c>
      <c r="F1621" t="s">
        <v>4198</v>
      </c>
      <c r="G1621" t="s">
        <v>639</v>
      </c>
      <c r="H1621" t="s">
        <v>684</v>
      </c>
      <c r="I1621" t="s">
        <v>1282</v>
      </c>
      <c r="J1621" t="s">
        <v>686</v>
      </c>
      <c r="K1621" t="s">
        <v>54</v>
      </c>
      <c r="L1621" s="4">
        <v>43977</v>
      </c>
      <c r="M1621" s="4">
        <v>45803</v>
      </c>
      <c r="N1621">
        <v>0.30000001192092896</v>
      </c>
      <c r="AC1621">
        <v>3</v>
      </c>
      <c r="AE1621">
        <v>1</v>
      </c>
    </row>
    <row r="1622" spans="1:31" x14ac:dyDescent="0.2">
      <c r="A1622" s="9">
        <v>2007997</v>
      </c>
      <c r="C1622" t="s">
        <v>4199</v>
      </c>
      <c r="D1622" t="s">
        <v>4200</v>
      </c>
      <c r="E1622" t="s">
        <v>4198</v>
      </c>
      <c r="F1622" t="s">
        <v>4198</v>
      </c>
      <c r="G1622" t="s">
        <v>639</v>
      </c>
      <c r="H1622" t="s">
        <v>684</v>
      </c>
      <c r="I1622" t="s">
        <v>1282</v>
      </c>
      <c r="J1622" t="s">
        <v>694</v>
      </c>
      <c r="K1622" t="s">
        <v>53</v>
      </c>
      <c r="L1622" s="4">
        <v>43977</v>
      </c>
      <c r="M1622" s="4">
        <v>45803</v>
      </c>
      <c r="N1622">
        <v>0.5</v>
      </c>
      <c r="AC1622">
        <v>10</v>
      </c>
      <c r="AE1622">
        <v>1</v>
      </c>
    </row>
    <row r="1623" spans="1:31" x14ac:dyDescent="0.2">
      <c r="A1623" s="9">
        <v>2008500</v>
      </c>
      <c r="C1623" t="s">
        <v>4201</v>
      </c>
      <c r="D1623" t="s">
        <v>4202</v>
      </c>
      <c r="E1623" t="s">
        <v>4203</v>
      </c>
      <c r="F1623" t="s">
        <v>4204</v>
      </c>
      <c r="G1623" t="s">
        <v>639</v>
      </c>
      <c r="H1623" t="s">
        <v>639</v>
      </c>
      <c r="I1623" t="s">
        <v>772</v>
      </c>
      <c r="J1623" t="s">
        <v>729</v>
      </c>
      <c r="K1623" t="s">
        <v>54</v>
      </c>
      <c r="L1623" s="4">
        <v>2</v>
      </c>
      <c r="M1623" s="4">
        <v>45798</v>
      </c>
      <c r="AC1623">
        <v>2.5</v>
      </c>
      <c r="AE1623">
        <v>1</v>
      </c>
    </row>
    <row r="1624" spans="1:31" x14ac:dyDescent="0.2">
      <c r="A1624" s="9">
        <v>2008499</v>
      </c>
      <c r="C1624" t="s">
        <v>4205</v>
      </c>
      <c r="D1624" t="s">
        <v>4206</v>
      </c>
      <c r="E1624" t="s">
        <v>4203</v>
      </c>
      <c r="F1624" t="s">
        <v>4204</v>
      </c>
      <c r="G1624" t="s">
        <v>639</v>
      </c>
      <c r="H1624" t="s">
        <v>639</v>
      </c>
      <c r="I1624" t="s">
        <v>772</v>
      </c>
      <c r="J1624" t="s">
        <v>729</v>
      </c>
      <c r="K1624" t="s">
        <v>54</v>
      </c>
      <c r="L1624" s="4">
        <v>2</v>
      </c>
      <c r="M1624" s="4">
        <v>45798</v>
      </c>
      <c r="N1624">
        <v>1</v>
      </c>
      <c r="O1624">
        <v>1</v>
      </c>
      <c r="P1624">
        <v>1</v>
      </c>
      <c r="Q1624">
        <v>3.4000000953674316</v>
      </c>
      <c r="R1624">
        <v>1.7999999523162842</v>
      </c>
      <c r="X1624">
        <v>0.30000001192092896</v>
      </c>
      <c r="Y1624">
        <v>5.000000074505806E-2</v>
      </c>
      <c r="Z1624">
        <v>5.000000074505806E-2</v>
      </c>
      <c r="AA1624">
        <v>4.999999888241291E-3</v>
      </c>
      <c r="AC1624">
        <v>15</v>
      </c>
      <c r="AE1624">
        <v>1</v>
      </c>
    </row>
    <row r="1625" spans="1:31" x14ac:dyDescent="0.2">
      <c r="A1625" s="9">
        <v>2010086</v>
      </c>
      <c r="C1625" t="s">
        <v>4207</v>
      </c>
      <c r="D1625" t="s">
        <v>4208</v>
      </c>
      <c r="E1625" t="s">
        <v>3059</v>
      </c>
      <c r="F1625" t="s">
        <v>3059</v>
      </c>
      <c r="G1625" t="s">
        <v>639</v>
      </c>
      <c r="H1625" t="s">
        <v>639</v>
      </c>
      <c r="I1625" t="s">
        <v>1282</v>
      </c>
      <c r="J1625" t="s">
        <v>647</v>
      </c>
      <c r="K1625" t="s">
        <v>54</v>
      </c>
      <c r="L1625" s="4">
        <v>43972</v>
      </c>
      <c r="M1625" s="4">
        <v>45798</v>
      </c>
      <c r="AC1625">
        <v>13</v>
      </c>
      <c r="AE1625">
        <v>1</v>
      </c>
    </row>
    <row r="1626" spans="1:31" x14ac:dyDescent="0.2">
      <c r="A1626" s="9">
        <v>2010085</v>
      </c>
      <c r="C1626" t="s">
        <v>4209</v>
      </c>
      <c r="D1626" t="s">
        <v>3817</v>
      </c>
      <c r="E1626" t="s">
        <v>958</v>
      </c>
      <c r="F1626" t="s">
        <v>958</v>
      </c>
      <c r="G1626" t="s">
        <v>639</v>
      </c>
      <c r="H1626" t="s">
        <v>639</v>
      </c>
      <c r="I1626" t="s">
        <v>1282</v>
      </c>
      <c r="J1626" t="s">
        <v>641</v>
      </c>
      <c r="K1626" t="s">
        <v>53</v>
      </c>
      <c r="L1626" s="4">
        <v>43971</v>
      </c>
      <c r="M1626" s="4">
        <v>45797</v>
      </c>
      <c r="N1626">
        <v>15.600000381469727</v>
      </c>
      <c r="O1626">
        <v>15.600000381469727</v>
      </c>
      <c r="P1626">
        <v>15.600000381469727</v>
      </c>
      <c r="AE1626">
        <v>1</v>
      </c>
    </row>
    <row r="1627" spans="1:31" x14ac:dyDescent="0.2">
      <c r="A1627" s="9">
        <v>2010066</v>
      </c>
      <c r="C1627" t="s">
        <v>4210</v>
      </c>
      <c r="D1627" t="s">
        <v>1284</v>
      </c>
      <c r="E1627" t="s">
        <v>4211</v>
      </c>
      <c r="F1627" t="s">
        <v>4211</v>
      </c>
      <c r="G1627" t="s">
        <v>639</v>
      </c>
      <c r="H1627" t="s">
        <v>684</v>
      </c>
      <c r="I1627" t="s">
        <v>1282</v>
      </c>
      <c r="J1627" t="s">
        <v>686</v>
      </c>
      <c r="K1627" t="s">
        <v>54</v>
      </c>
      <c r="L1627" s="4">
        <v>43956</v>
      </c>
      <c r="M1627" s="4">
        <v>45782</v>
      </c>
      <c r="N1627">
        <v>0.30000001192092896</v>
      </c>
      <c r="P1627">
        <v>0.30000001192092896</v>
      </c>
      <c r="AC1627">
        <v>2</v>
      </c>
      <c r="AE1627">
        <v>1</v>
      </c>
    </row>
    <row r="1628" spans="1:31" x14ac:dyDescent="0.2">
      <c r="A1628" s="9">
        <v>2008687</v>
      </c>
      <c r="C1628" t="s">
        <v>4212</v>
      </c>
      <c r="D1628" t="s">
        <v>4213</v>
      </c>
      <c r="E1628" t="s">
        <v>1264</v>
      </c>
      <c r="F1628" t="s">
        <v>1265</v>
      </c>
      <c r="G1628" t="s">
        <v>639</v>
      </c>
      <c r="H1628" t="s">
        <v>639</v>
      </c>
      <c r="I1628" t="s">
        <v>772</v>
      </c>
      <c r="J1628" t="s">
        <v>641</v>
      </c>
      <c r="K1628" t="s">
        <v>53</v>
      </c>
      <c r="L1628" s="4">
        <v>2</v>
      </c>
      <c r="M1628" s="4">
        <v>45781</v>
      </c>
      <c r="N1628">
        <v>8</v>
      </c>
      <c r="O1628">
        <v>8</v>
      </c>
      <c r="P1628">
        <v>17</v>
      </c>
      <c r="R1628">
        <v>3</v>
      </c>
      <c r="T1628">
        <v>11.600000381469727</v>
      </c>
      <c r="V1628">
        <v>0.10000000149011612</v>
      </c>
      <c r="Y1628">
        <v>0.15000000596046448</v>
      </c>
      <c r="AE1628">
        <v>1</v>
      </c>
    </row>
    <row r="1629" spans="1:31" x14ac:dyDescent="0.2">
      <c r="A1629" s="9">
        <v>2008692</v>
      </c>
      <c r="C1629" t="s">
        <v>4214</v>
      </c>
      <c r="D1629" t="s">
        <v>4215</v>
      </c>
      <c r="E1629" t="s">
        <v>1264</v>
      </c>
      <c r="F1629" t="s">
        <v>1265</v>
      </c>
      <c r="G1629" t="s">
        <v>639</v>
      </c>
      <c r="H1629" t="s">
        <v>639</v>
      </c>
      <c r="I1629" t="s">
        <v>772</v>
      </c>
      <c r="J1629" t="s">
        <v>641</v>
      </c>
      <c r="K1629" t="s">
        <v>53</v>
      </c>
      <c r="L1629" s="4">
        <v>2</v>
      </c>
      <c r="M1629" s="4">
        <v>45781</v>
      </c>
      <c r="N1629">
        <v>23</v>
      </c>
      <c r="R1629">
        <v>3</v>
      </c>
      <c r="T1629">
        <v>12.399999618530273</v>
      </c>
      <c r="AE1629">
        <v>1</v>
      </c>
    </row>
    <row r="1630" spans="1:31" x14ac:dyDescent="0.2">
      <c r="A1630" s="9">
        <v>2008693</v>
      </c>
      <c r="C1630" t="s">
        <v>4216</v>
      </c>
      <c r="D1630" t="s">
        <v>4217</v>
      </c>
      <c r="E1630" t="s">
        <v>1264</v>
      </c>
      <c r="F1630" t="s">
        <v>1265</v>
      </c>
      <c r="G1630" t="s">
        <v>639</v>
      </c>
      <c r="H1630" t="s">
        <v>639</v>
      </c>
      <c r="I1630" t="s">
        <v>772</v>
      </c>
      <c r="J1630" t="s">
        <v>641</v>
      </c>
      <c r="K1630" t="s">
        <v>53</v>
      </c>
      <c r="L1630" s="4">
        <v>2</v>
      </c>
      <c r="M1630" s="4">
        <v>45781</v>
      </c>
      <c r="N1630">
        <v>30</v>
      </c>
      <c r="R1630">
        <v>3</v>
      </c>
      <c r="T1630">
        <v>6</v>
      </c>
      <c r="AE1630">
        <v>1</v>
      </c>
    </row>
    <row r="1631" spans="1:31" x14ac:dyDescent="0.2">
      <c r="A1631" s="9">
        <v>2010054</v>
      </c>
      <c r="C1631" t="s">
        <v>4218</v>
      </c>
      <c r="D1631" t="s">
        <v>4219</v>
      </c>
      <c r="E1631" t="s">
        <v>1331</v>
      </c>
      <c r="F1631" t="s">
        <v>1331</v>
      </c>
      <c r="G1631" t="s">
        <v>639</v>
      </c>
      <c r="H1631" t="s">
        <v>639</v>
      </c>
      <c r="I1631" t="s">
        <v>1282</v>
      </c>
      <c r="J1631" t="s">
        <v>647</v>
      </c>
      <c r="K1631" t="s">
        <v>54</v>
      </c>
      <c r="L1631" s="4">
        <v>43949</v>
      </c>
      <c r="M1631" s="4">
        <v>45775</v>
      </c>
      <c r="AC1631">
        <v>80</v>
      </c>
      <c r="AE1631">
        <v>1</v>
      </c>
    </row>
    <row r="1632" spans="1:31" x14ac:dyDescent="0.2">
      <c r="A1632" s="9">
        <v>2010050</v>
      </c>
      <c r="C1632" t="s">
        <v>4220</v>
      </c>
      <c r="D1632" t="s">
        <v>4221</v>
      </c>
      <c r="E1632" t="s">
        <v>1331</v>
      </c>
      <c r="F1632" t="s">
        <v>1331</v>
      </c>
      <c r="G1632" t="s">
        <v>639</v>
      </c>
      <c r="H1632" t="s">
        <v>639</v>
      </c>
      <c r="I1632" t="s">
        <v>1282</v>
      </c>
      <c r="J1632" t="s">
        <v>647</v>
      </c>
      <c r="K1632" t="s">
        <v>54</v>
      </c>
      <c r="L1632" s="4">
        <v>43949</v>
      </c>
      <c r="M1632" s="4">
        <v>45775</v>
      </c>
      <c r="AC1632">
        <v>45</v>
      </c>
      <c r="AE1632">
        <v>1</v>
      </c>
    </row>
    <row r="1633" spans="1:31" x14ac:dyDescent="0.2">
      <c r="A1633" s="9">
        <v>2010045</v>
      </c>
      <c r="C1633" t="s">
        <v>4222</v>
      </c>
      <c r="D1633" t="s">
        <v>4223</v>
      </c>
      <c r="E1633" t="s">
        <v>1331</v>
      </c>
      <c r="F1633" t="s">
        <v>1331</v>
      </c>
      <c r="G1633" t="s">
        <v>639</v>
      </c>
      <c r="H1633" t="s">
        <v>639</v>
      </c>
      <c r="I1633" t="s">
        <v>1282</v>
      </c>
      <c r="J1633" t="s">
        <v>647</v>
      </c>
      <c r="K1633" t="s">
        <v>54</v>
      </c>
      <c r="L1633" s="4">
        <v>43949</v>
      </c>
      <c r="M1633" s="4">
        <v>45775</v>
      </c>
      <c r="AC1633">
        <v>45</v>
      </c>
      <c r="AE1633">
        <v>1</v>
      </c>
    </row>
    <row r="1634" spans="1:31" x14ac:dyDescent="0.2">
      <c r="A1634" s="9">
        <v>2010043</v>
      </c>
      <c r="C1634" t="s">
        <v>4224</v>
      </c>
      <c r="D1634" t="s">
        <v>2809</v>
      </c>
      <c r="E1634" t="s">
        <v>3123</v>
      </c>
      <c r="F1634" t="s">
        <v>3123</v>
      </c>
      <c r="G1634" t="s">
        <v>639</v>
      </c>
      <c r="H1634" t="s">
        <v>684</v>
      </c>
      <c r="I1634" t="s">
        <v>1282</v>
      </c>
      <c r="J1634" t="s">
        <v>694</v>
      </c>
      <c r="K1634" t="s">
        <v>53</v>
      </c>
      <c r="L1634" s="4">
        <v>43943</v>
      </c>
      <c r="M1634" s="4">
        <v>45769</v>
      </c>
      <c r="N1634">
        <v>0.5</v>
      </c>
      <c r="AE1634">
        <v>1</v>
      </c>
    </row>
    <row r="1635" spans="1:31" x14ac:dyDescent="0.2">
      <c r="A1635" s="9">
        <v>2010034</v>
      </c>
      <c r="C1635" t="s">
        <v>4225</v>
      </c>
      <c r="D1635" t="s">
        <v>1284</v>
      </c>
      <c r="E1635" t="s">
        <v>4226</v>
      </c>
      <c r="F1635" t="s">
        <v>4226</v>
      </c>
      <c r="G1635" t="s">
        <v>639</v>
      </c>
      <c r="H1635" t="s">
        <v>684</v>
      </c>
      <c r="I1635" t="s">
        <v>1282</v>
      </c>
      <c r="J1635" t="s">
        <v>686</v>
      </c>
      <c r="K1635" t="s">
        <v>54</v>
      </c>
      <c r="L1635" s="4">
        <v>43937</v>
      </c>
      <c r="M1635" s="4">
        <v>45763</v>
      </c>
      <c r="N1635">
        <v>0.30000001192092896</v>
      </c>
      <c r="AE1635">
        <v>1.1000000000000001</v>
      </c>
    </row>
    <row r="1636" spans="1:31" x14ac:dyDescent="0.2">
      <c r="A1636" s="9">
        <v>2005187</v>
      </c>
      <c r="C1636" t="s">
        <v>4227</v>
      </c>
      <c r="D1636" t="s">
        <v>4228</v>
      </c>
      <c r="E1636" t="s">
        <v>2076</v>
      </c>
      <c r="F1636" t="s">
        <v>2077</v>
      </c>
      <c r="G1636" t="s">
        <v>639</v>
      </c>
      <c r="H1636" t="s">
        <v>639</v>
      </c>
      <c r="I1636" t="s">
        <v>772</v>
      </c>
      <c r="J1636" t="s">
        <v>729</v>
      </c>
      <c r="K1636" t="s">
        <v>54</v>
      </c>
      <c r="L1636" s="4">
        <v>40240</v>
      </c>
      <c r="M1636" s="4">
        <v>45763</v>
      </c>
      <c r="N1636">
        <v>4</v>
      </c>
      <c r="P1636">
        <v>0.40000000596046448</v>
      </c>
      <c r="V1636">
        <v>1.9999999552965164E-2</v>
      </c>
      <c r="W1636">
        <v>0.30000001192092896</v>
      </c>
      <c r="X1636">
        <v>0.30000001192092896</v>
      </c>
      <c r="Y1636">
        <v>2.9999999329447746E-2</v>
      </c>
      <c r="Z1636">
        <v>0.20000000298023224</v>
      </c>
      <c r="AE1636">
        <v>1.1000000000000001</v>
      </c>
    </row>
    <row r="1637" spans="1:31" x14ac:dyDescent="0.2">
      <c r="A1637" s="9">
        <v>2010009</v>
      </c>
      <c r="C1637" t="s">
        <v>4229</v>
      </c>
      <c r="D1637" t="s">
        <v>3013</v>
      </c>
      <c r="E1637" t="s">
        <v>2830</v>
      </c>
      <c r="F1637" t="s">
        <v>2830</v>
      </c>
      <c r="G1637" t="s">
        <v>639</v>
      </c>
      <c r="H1637" t="s">
        <v>639</v>
      </c>
      <c r="I1637" t="s">
        <v>1282</v>
      </c>
      <c r="J1637" t="s">
        <v>647</v>
      </c>
      <c r="K1637" t="s">
        <v>54</v>
      </c>
      <c r="L1637" s="4">
        <v>43936</v>
      </c>
      <c r="M1637" s="4">
        <v>45762</v>
      </c>
      <c r="AC1637">
        <v>45</v>
      </c>
      <c r="AE1637">
        <v>1</v>
      </c>
    </row>
    <row r="1638" spans="1:31" x14ac:dyDescent="0.2">
      <c r="A1638" s="9">
        <v>2010007</v>
      </c>
      <c r="C1638" t="s">
        <v>4230</v>
      </c>
      <c r="D1638" t="s">
        <v>3040</v>
      </c>
      <c r="E1638" t="s">
        <v>2830</v>
      </c>
      <c r="F1638" t="s">
        <v>2830</v>
      </c>
      <c r="G1638" t="s">
        <v>639</v>
      </c>
      <c r="H1638" t="s">
        <v>639</v>
      </c>
      <c r="I1638" t="s">
        <v>1282</v>
      </c>
      <c r="J1638" t="s">
        <v>647</v>
      </c>
      <c r="K1638" t="s">
        <v>54</v>
      </c>
      <c r="L1638" s="4">
        <v>43936</v>
      </c>
      <c r="M1638" s="4">
        <v>45762</v>
      </c>
      <c r="AC1638">
        <v>45</v>
      </c>
      <c r="AE1638">
        <v>1</v>
      </c>
    </row>
    <row r="1639" spans="1:31" x14ac:dyDescent="0.2">
      <c r="A1639" s="9">
        <v>2010006</v>
      </c>
      <c r="C1639" t="s">
        <v>4231</v>
      </c>
      <c r="D1639" t="s">
        <v>3856</v>
      </c>
      <c r="E1639" t="s">
        <v>2830</v>
      </c>
      <c r="F1639" t="s">
        <v>2830</v>
      </c>
      <c r="G1639" t="s">
        <v>639</v>
      </c>
      <c r="H1639" t="s">
        <v>639</v>
      </c>
      <c r="I1639" t="s">
        <v>1282</v>
      </c>
      <c r="J1639" t="s">
        <v>647</v>
      </c>
      <c r="K1639" t="s">
        <v>54</v>
      </c>
      <c r="L1639" s="4">
        <v>43936</v>
      </c>
      <c r="M1639" s="4">
        <v>45762</v>
      </c>
      <c r="AC1639">
        <v>45</v>
      </c>
      <c r="AE1639">
        <v>1</v>
      </c>
    </row>
    <row r="1640" spans="1:31" x14ac:dyDescent="0.2">
      <c r="A1640" s="9">
        <v>2010008</v>
      </c>
      <c r="C1640" t="s">
        <v>4232</v>
      </c>
      <c r="D1640" t="s">
        <v>4233</v>
      </c>
      <c r="E1640" t="s">
        <v>2830</v>
      </c>
      <c r="F1640" t="s">
        <v>2830</v>
      </c>
      <c r="G1640" t="s">
        <v>639</v>
      </c>
      <c r="H1640" t="s">
        <v>639</v>
      </c>
      <c r="I1640" t="s">
        <v>1282</v>
      </c>
      <c r="J1640" t="s">
        <v>647</v>
      </c>
      <c r="K1640" t="s">
        <v>54</v>
      </c>
      <c r="L1640" s="4">
        <v>43936</v>
      </c>
      <c r="M1640" s="4">
        <v>45762</v>
      </c>
      <c r="AC1640">
        <v>45</v>
      </c>
      <c r="AE1640">
        <v>1</v>
      </c>
    </row>
    <row r="1641" spans="1:31" x14ac:dyDescent="0.2">
      <c r="A1641" s="9">
        <v>2010033</v>
      </c>
      <c r="C1641" t="s">
        <v>4234</v>
      </c>
      <c r="D1641" t="s">
        <v>4235</v>
      </c>
      <c r="E1641" t="s">
        <v>4236</v>
      </c>
      <c r="F1641" t="s">
        <v>4236</v>
      </c>
      <c r="G1641" t="s">
        <v>639</v>
      </c>
      <c r="H1641" t="s">
        <v>684</v>
      </c>
      <c r="I1641" t="s">
        <v>1282</v>
      </c>
      <c r="J1641" t="s">
        <v>686</v>
      </c>
      <c r="K1641" t="s">
        <v>53</v>
      </c>
      <c r="L1641" s="4">
        <v>43935</v>
      </c>
      <c r="M1641" s="4">
        <v>45761</v>
      </c>
      <c r="N1641">
        <v>0.30000001192092896</v>
      </c>
      <c r="O1641">
        <v>0.10000000149011612</v>
      </c>
      <c r="P1641">
        <v>0.30000001192092896</v>
      </c>
      <c r="AE1641">
        <v>1</v>
      </c>
    </row>
    <row r="1642" spans="1:31" x14ac:dyDescent="0.2">
      <c r="A1642" s="9">
        <v>2008672</v>
      </c>
      <c r="C1642" t="s">
        <v>4237</v>
      </c>
      <c r="D1642" t="s">
        <v>4238</v>
      </c>
      <c r="E1642" t="s">
        <v>4239</v>
      </c>
      <c r="F1642" t="s">
        <v>4239</v>
      </c>
      <c r="G1642" t="s">
        <v>639</v>
      </c>
      <c r="H1642" t="s">
        <v>639</v>
      </c>
      <c r="I1642" t="s">
        <v>772</v>
      </c>
      <c r="J1642" t="s">
        <v>729</v>
      </c>
      <c r="K1642" t="s">
        <v>54</v>
      </c>
      <c r="L1642" s="4">
        <v>2</v>
      </c>
      <c r="M1642" s="4">
        <v>45754</v>
      </c>
      <c r="AE1642">
        <v>1.32</v>
      </c>
    </row>
    <row r="1643" spans="1:31" x14ac:dyDescent="0.2">
      <c r="A1643" s="9">
        <v>2010021</v>
      </c>
      <c r="C1643" t="s">
        <v>4240</v>
      </c>
      <c r="D1643" t="s">
        <v>1284</v>
      </c>
      <c r="E1643" t="s">
        <v>4241</v>
      </c>
      <c r="F1643" t="s">
        <v>4242</v>
      </c>
      <c r="G1643" t="s">
        <v>639</v>
      </c>
      <c r="H1643" t="s">
        <v>684</v>
      </c>
      <c r="I1643" t="s">
        <v>1282</v>
      </c>
      <c r="J1643" t="s">
        <v>686</v>
      </c>
      <c r="K1643" t="s">
        <v>54</v>
      </c>
      <c r="L1643" s="4">
        <v>43922</v>
      </c>
      <c r="M1643" s="4">
        <v>45748</v>
      </c>
      <c r="N1643">
        <v>0.30000001192092896</v>
      </c>
      <c r="AE1643">
        <v>1.1000000000000001</v>
      </c>
    </row>
    <row r="1644" spans="1:31" x14ac:dyDescent="0.2">
      <c r="A1644" s="9">
        <v>2009993</v>
      </c>
      <c r="C1644" t="s">
        <v>4243</v>
      </c>
      <c r="D1644" t="s">
        <v>4244</v>
      </c>
      <c r="E1644" t="s">
        <v>4245</v>
      </c>
      <c r="F1644" t="s">
        <v>4245</v>
      </c>
      <c r="G1644" t="s">
        <v>639</v>
      </c>
      <c r="H1644" t="s">
        <v>684</v>
      </c>
      <c r="I1644" t="s">
        <v>1282</v>
      </c>
      <c r="J1644" t="s">
        <v>686</v>
      </c>
      <c r="K1644" t="s">
        <v>53</v>
      </c>
      <c r="L1644" s="4">
        <v>43922</v>
      </c>
      <c r="M1644" s="4">
        <v>45748</v>
      </c>
      <c r="N1644">
        <v>0.30000001192092896</v>
      </c>
      <c r="AE1644">
        <v>1</v>
      </c>
    </row>
    <row r="1645" spans="1:31" x14ac:dyDescent="0.2">
      <c r="A1645" s="9">
        <v>2010023</v>
      </c>
      <c r="C1645" t="s">
        <v>4246</v>
      </c>
      <c r="D1645" t="s">
        <v>4247</v>
      </c>
      <c r="E1645" t="s">
        <v>4248</v>
      </c>
      <c r="F1645" t="s">
        <v>4248</v>
      </c>
      <c r="G1645" t="s">
        <v>639</v>
      </c>
      <c r="H1645" t="s">
        <v>684</v>
      </c>
      <c r="I1645" t="s">
        <v>1282</v>
      </c>
      <c r="J1645" t="s">
        <v>686</v>
      </c>
      <c r="K1645" t="s">
        <v>54</v>
      </c>
      <c r="L1645" s="4">
        <v>43922</v>
      </c>
      <c r="M1645" s="4">
        <v>45748</v>
      </c>
      <c r="N1645">
        <v>0.30000001192092896</v>
      </c>
      <c r="O1645">
        <v>0.10000000149011612</v>
      </c>
      <c r="P1645">
        <v>0.30000001192092896</v>
      </c>
      <c r="AC1645">
        <v>3</v>
      </c>
      <c r="AE1645">
        <v>1.1000000000000001</v>
      </c>
    </row>
    <row r="1646" spans="1:31" x14ac:dyDescent="0.2">
      <c r="A1646" s="9">
        <v>2010022</v>
      </c>
      <c r="C1646" t="s">
        <v>4249</v>
      </c>
      <c r="D1646" t="s">
        <v>4250</v>
      </c>
      <c r="E1646" t="s">
        <v>4251</v>
      </c>
      <c r="F1646" t="s">
        <v>4251</v>
      </c>
      <c r="G1646" t="s">
        <v>639</v>
      </c>
      <c r="H1646" t="s">
        <v>684</v>
      </c>
      <c r="I1646" t="s">
        <v>1282</v>
      </c>
      <c r="J1646" t="s">
        <v>686</v>
      </c>
      <c r="K1646" t="s">
        <v>54</v>
      </c>
      <c r="L1646" s="4">
        <v>43922</v>
      </c>
      <c r="M1646" s="4">
        <v>45748</v>
      </c>
      <c r="N1646">
        <v>0.30000001192092896</v>
      </c>
      <c r="O1646">
        <v>0.10000000149011612</v>
      </c>
      <c r="P1646">
        <v>0.30000001192092896</v>
      </c>
      <c r="AC1646">
        <v>3</v>
      </c>
      <c r="AE1646">
        <v>1.1000000000000001</v>
      </c>
    </row>
    <row r="1647" spans="1:31" x14ac:dyDescent="0.2">
      <c r="A1647" s="9">
        <v>2009992</v>
      </c>
      <c r="C1647" t="s">
        <v>4252</v>
      </c>
      <c r="D1647" t="s">
        <v>4253</v>
      </c>
      <c r="E1647" t="s">
        <v>4254</v>
      </c>
      <c r="F1647" t="s">
        <v>4254</v>
      </c>
      <c r="G1647" t="s">
        <v>639</v>
      </c>
      <c r="H1647" t="s">
        <v>684</v>
      </c>
      <c r="I1647" t="s">
        <v>1282</v>
      </c>
      <c r="J1647" t="s">
        <v>686</v>
      </c>
      <c r="K1647" t="s">
        <v>53</v>
      </c>
      <c r="L1647" s="4">
        <v>43922</v>
      </c>
      <c r="M1647" s="4">
        <v>45748</v>
      </c>
      <c r="N1647">
        <v>0.30000001192092896</v>
      </c>
      <c r="P1647">
        <v>0.10000000149011612</v>
      </c>
      <c r="AC1647">
        <v>1</v>
      </c>
      <c r="AE1647">
        <v>1</v>
      </c>
    </row>
    <row r="1648" spans="1:31" x14ac:dyDescent="0.2">
      <c r="A1648" s="9">
        <v>2010015</v>
      </c>
      <c r="C1648" t="s">
        <v>4255</v>
      </c>
      <c r="D1648" t="s">
        <v>4256</v>
      </c>
      <c r="E1648" t="s">
        <v>4236</v>
      </c>
      <c r="F1648" t="s">
        <v>4236</v>
      </c>
      <c r="G1648" t="s">
        <v>639</v>
      </c>
      <c r="H1648" t="s">
        <v>684</v>
      </c>
      <c r="I1648" t="s">
        <v>1282</v>
      </c>
      <c r="J1648" t="s">
        <v>686</v>
      </c>
      <c r="K1648" t="s">
        <v>54</v>
      </c>
      <c r="L1648" s="4">
        <v>43922</v>
      </c>
      <c r="M1648" s="4">
        <v>45748</v>
      </c>
      <c r="N1648">
        <v>0.30000001192092896</v>
      </c>
      <c r="O1648">
        <v>0.10000000149011612</v>
      </c>
      <c r="P1648">
        <v>0.30000001192092896</v>
      </c>
      <c r="AE1648">
        <v>1.1000000000000001</v>
      </c>
    </row>
    <row r="1649" spans="1:31" x14ac:dyDescent="0.2">
      <c r="A1649" s="9">
        <v>2010024</v>
      </c>
      <c r="C1649" t="s">
        <v>4257</v>
      </c>
      <c r="D1649" t="s">
        <v>4258</v>
      </c>
      <c r="E1649" t="s">
        <v>4259</v>
      </c>
      <c r="F1649" t="s">
        <v>4259</v>
      </c>
      <c r="G1649" t="s">
        <v>639</v>
      </c>
      <c r="H1649" t="s">
        <v>639</v>
      </c>
      <c r="I1649" t="s">
        <v>1282</v>
      </c>
      <c r="J1649" t="s">
        <v>647</v>
      </c>
      <c r="K1649" t="s">
        <v>53</v>
      </c>
      <c r="L1649" s="4">
        <v>43922</v>
      </c>
      <c r="M1649" s="4">
        <v>45748</v>
      </c>
      <c r="AC1649">
        <v>13</v>
      </c>
      <c r="AE1649">
        <v>1</v>
      </c>
    </row>
    <row r="1650" spans="1:31" x14ac:dyDescent="0.2">
      <c r="A1650" s="9">
        <v>2010020</v>
      </c>
      <c r="C1650" t="s">
        <v>4260</v>
      </c>
      <c r="D1650" t="s">
        <v>4261</v>
      </c>
      <c r="E1650" t="s">
        <v>4262</v>
      </c>
      <c r="F1650" t="s">
        <v>1293</v>
      </c>
      <c r="G1650" t="s">
        <v>639</v>
      </c>
      <c r="H1650" t="s">
        <v>684</v>
      </c>
      <c r="I1650" t="s">
        <v>1282</v>
      </c>
      <c r="J1650" t="s">
        <v>694</v>
      </c>
      <c r="K1650" t="s">
        <v>53</v>
      </c>
      <c r="L1650" s="4">
        <v>43922</v>
      </c>
      <c r="M1650" s="4">
        <v>45748</v>
      </c>
      <c r="N1650">
        <v>0.5</v>
      </c>
      <c r="O1650">
        <v>0.10000000149011612</v>
      </c>
      <c r="P1650">
        <v>0.30000001192092896</v>
      </c>
      <c r="AC1650">
        <v>20</v>
      </c>
      <c r="AE1650">
        <v>1</v>
      </c>
    </row>
    <row r="1651" spans="1:31" x14ac:dyDescent="0.2">
      <c r="A1651" s="9">
        <v>2010016</v>
      </c>
      <c r="C1651" t="s">
        <v>4263</v>
      </c>
      <c r="D1651" t="s">
        <v>4261</v>
      </c>
      <c r="E1651" t="s">
        <v>4264</v>
      </c>
      <c r="F1651" t="s">
        <v>1293</v>
      </c>
      <c r="G1651" t="s">
        <v>639</v>
      </c>
      <c r="H1651" t="s">
        <v>684</v>
      </c>
      <c r="I1651" t="s">
        <v>1282</v>
      </c>
      <c r="J1651" t="s">
        <v>694</v>
      </c>
      <c r="K1651" t="s">
        <v>54</v>
      </c>
      <c r="L1651" s="4">
        <v>43922</v>
      </c>
      <c r="M1651" s="4">
        <v>45748</v>
      </c>
      <c r="N1651">
        <v>0.30000001192092896</v>
      </c>
      <c r="O1651">
        <v>0.10000000149011612</v>
      </c>
      <c r="P1651">
        <v>0.30000001192092896</v>
      </c>
      <c r="AC1651">
        <v>3</v>
      </c>
      <c r="AE1651">
        <v>1.1000000000000001</v>
      </c>
    </row>
    <row r="1652" spans="1:31" x14ac:dyDescent="0.2">
      <c r="A1652" s="9">
        <v>2010237</v>
      </c>
      <c r="C1652" t="s">
        <v>4265</v>
      </c>
      <c r="D1652" t="s">
        <v>4266</v>
      </c>
      <c r="E1652" t="s">
        <v>781</v>
      </c>
      <c r="F1652" t="s">
        <v>782</v>
      </c>
      <c r="G1652" t="s">
        <v>639</v>
      </c>
      <c r="H1652" t="s">
        <v>684</v>
      </c>
      <c r="I1652" t="s">
        <v>772</v>
      </c>
      <c r="J1652" t="s">
        <v>641</v>
      </c>
      <c r="K1652" t="s">
        <v>54</v>
      </c>
      <c r="L1652" s="4">
        <v>2</v>
      </c>
      <c r="M1652" s="4">
        <v>45747</v>
      </c>
      <c r="N1652">
        <v>9</v>
      </c>
      <c r="O1652">
        <v>3</v>
      </c>
      <c r="P1652">
        <v>7</v>
      </c>
      <c r="R1652">
        <v>0.10000000149011612</v>
      </c>
      <c r="V1652">
        <v>2.9999999329447746E-2</v>
      </c>
      <c r="W1652">
        <v>9.9999997764825821E-3</v>
      </c>
      <c r="X1652">
        <v>1.9999999552965164E-2</v>
      </c>
      <c r="Y1652">
        <v>3.9999999105930328E-2</v>
      </c>
      <c r="Z1652">
        <v>3.9999999105930328E-2</v>
      </c>
      <c r="AA1652">
        <v>4.0000001899898052E-3</v>
      </c>
      <c r="AE1652">
        <v>1</v>
      </c>
    </row>
    <row r="1653" spans="1:31" x14ac:dyDescent="0.2">
      <c r="A1653" s="9">
        <v>2009640</v>
      </c>
      <c r="C1653" t="s">
        <v>4267</v>
      </c>
      <c r="D1653" t="s">
        <v>2809</v>
      </c>
      <c r="E1653" t="s">
        <v>4268</v>
      </c>
      <c r="F1653" t="s">
        <v>4268</v>
      </c>
      <c r="G1653" t="s">
        <v>639</v>
      </c>
      <c r="H1653" t="s">
        <v>684</v>
      </c>
      <c r="I1653" t="s">
        <v>1282</v>
      </c>
      <c r="J1653" t="s">
        <v>694</v>
      </c>
      <c r="K1653" t="s">
        <v>53</v>
      </c>
      <c r="L1653" s="4">
        <v>43920</v>
      </c>
      <c r="M1653" s="4">
        <v>45746</v>
      </c>
      <c r="N1653">
        <v>0.30000001192092896</v>
      </c>
      <c r="AE1653">
        <v>1</v>
      </c>
    </row>
    <row r="1654" spans="1:31" x14ac:dyDescent="0.2">
      <c r="A1654" s="9">
        <v>2007973</v>
      </c>
      <c r="C1654" t="s">
        <v>4269</v>
      </c>
      <c r="D1654" t="s">
        <v>4270</v>
      </c>
      <c r="E1654" t="s">
        <v>2203</v>
      </c>
      <c r="F1654" t="s">
        <v>4271</v>
      </c>
      <c r="G1654" t="s">
        <v>639</v>
      </c>
      <c r="H1654" t="s">
        <v>639</v>
      </c>
      <c r="I1654" t="s">
        <v>1282</v>
      </c>
      <c r="J1654" t="s">
        <v>647</v>
      </c>
      <c r="K1654" t="s">
        <v>53</v>
      </c>
      <c r="L1654" s="4">
        <v>43920</v>
      </c>
      <c r="M1654" s="4">
        <v>45746</v>
      </c>
      <c r="T1654">
        <v>98</v>
      </c>
      <c r="AE1654">
        <v>1</v>
      </c>
    </row>
    <row r="1655" spans="1:31" x14ac:dyDescent="0.2">
      <c r="A1655" s="9">
        <v>2010010</v>
      </c>
      <c r="C1655" t="s">
        <v>4272</v>
      </c>
      <c r="D1655" t="s">
        <v>4273</v>
      </c>
      <c r="E1655" t="s">
        <v>1331</v>
      </c>
      <c r="F1655" t="s">
        <v>1331</v>
      </c>
      <c r="G1655" t="s">
        <v>639</v>
      </c>
      <c r="H1655" t="s">
        <v>639</v>
      </c>
      <c r="I1655" t="s">
        <v>1282</v>
      </c>
      <c r="J1655" t="s">
        <v>647</v>
      </c>
      <c r="K1655" t="s">
        <v>54</v>
      </c>
      <c r="L1655" s="4">
        <v>43917</v>
      </c>
      <c r="M1655" s="4">
        <v>45743</v>
      </c>
      <c r="AC1655">
        <v>45</v>
      </c>
      <c r="AE1655">
        <v>1</v>
      </c>
    </row>
    <row r="1656" spans="1:31" x14ac:dyDescent="0.2">
      <c r="A1656" s="9">
        <v>2009997</v>
      </c>
      <c r="C1656" t="s">
        <v>4274</v>
      </c>
      <c r="D1656" t="s">
        <v>4275</v>
      </c>
      <c r="E1656" t="s">
        <v>1331</v>
      </c>
      <c r="F1656" t="s">
        <v>1331</v>
      </c>
      <c r="G1656" t="s">
        <v>639</v>
      </c>
      <c r="H1656" t="s">
        <v>639</v>
      </c>
      <c r="I1656" t="s">
        <v>1282</v>
      </c>
      <c r="J1656" t="s">
        <v>647</v>
      </c>
      <c r="K1656" t="s">
        <v>54</v>
      </c>
      <c r="L1656" s="4">
        <v>43915</v>
      </c>
      <c r="M1656" s="4">
        <v>45741</v>
      </c>
      <c r="AC1656">
        <v>45</v>
      </c>
      <c r="AE1656">
        <v>1</v>
      </c>
    </row>
    <row r="1657" spans="1:31" x14ac:dyDescent="0.2">
      <c r="A1657" s="9">
        <v>2009998</v>
      </c>
      <c r="C1657" t="s">
        <v>4276</v>
      </c>
      <c r="D1657" t="s">
        <v>4277</v>
      </c>
      <c r="E1657" t="s">
        <v>1331</v>
      </c>
      <c r="F1657" t="s">
        <v>1331</v>
      </c>
      <c r="G1657" t="s">
        <v>639</v>
      </c>
      <c r="H1657" t="s">
        <v>639</v>
      </c>
      <c r="I1657" t="s">
        <v>1282</v>
      </c>
      <c r="J1657" t="s">
        <v>647</v>
      </c>
      <c r="K1657" t="s">
        <v>54</v>
      </c>
      <c r="L1657" s="4">
        <v>43915</v>
      </c>
      <c r="M1657" s="4">
        <v>45741</v>
      </c>
      <c r="AC1657">
        <v>45</v>
      </c>
      <c r="AE1657">
        <v>1</v>
      </c>
    </row>
    <row r="1658" spans="1:31" x14ac:dyDescent="0.2">
      <c r="A1658" s="9">
        <v>2009995</v>
      </c>
      <c r="C1658" t="s">
        <v>4278</v>
      </c>
      <c r="D1658" t="s">
        <v>4279</v>
      </c>
      <c r="E1658" t="s">
        <v>4259</v>
      </c>
      <c r="F1658" t="s">
        <v>4259</v>
      </c>
      <c r="G1658" t="s">
        <v>639</v>
      </c>
      <c r="H1658" t="s">
        <v>639</v>
      </c>
      <c r="I1658" t="s">
        <v>1282</v>
      </c>
      <c r="J1658" t="s">
        <v>647</v>
      </c>
      <c r="K1658" t="s">
        <v>53</v>
      </c>
      <c r="L1658" s="4">
        <v>43915</v>
      </c>
      <c r="M1658" s="4">
        <v>45741</v>
      </c>
      <c r="AC1658">
        <v>13</v>
      </c>
      <c r="AE1658">
        <v>1</v>
      </c>
    </row>
    <row r="1659" spans="1:31" x14ac:dyDescent="0.2">
      <c r="A1659" s="9">
        <v>2009990</v>
      </c>
      <c r="C1659" t="s">
        <v>4280</v>
      </c>
      <c r="D1659" t="s">
        <v>4281</v>
      </c>
      <c r="E1659" t="s">
        <v>2321</v>
      </c>
      <c r="F1659" t="s">
        <v>2322</v>
      </c>
      <c r="G1659" t="s">
        <v>639</v>
      </c>
      <c r="H1659" t="s">
        <v>639</v>
      </c>
      <c r="I1659" t="s">
        <v>1282</v>
      </c>
      <c r="J1659" t="s">
        <v>647</v>
      </c>
      <c r="K1659" t="s">
        <v>53</v>
      </c>
      <c r="L1659" s="4">
        <v>43913</v>
      </c>
      <c r="M1659" s="4">
        <v>45739</v>
      </c>
      <c r="O1659">
        <v>14</v>
      </c>
      <c r="P1659">
        <v>8</v>
      </c>
      <c r="Q1659">
        <v>18</v>
      </c>
      <c r="R1659">
        <v>3</v>
      </c>
      <c r="T1659">
        <v>15</v>
      </c>
      <c r="V1659">
        <v>0.5</v>
      </c>
      <c r="Y1659">
        <v>0.30000001192092896</v>
      </c>
      <c r="Z1659">
        <v>0.11999999731779099</v>
      </c>
      <c r="AA1659">
        <v>3.5000001080334187E-3</v>
      </c>
      <c r="AE1659">
        <v>1</v>
      </c>
    </row>
    <row r="1660" spans="1:31" x14ac:dyDescent="0.2">
      <c r="A1660" s="9">
        <v>2009978</v>
      </c>
      <c r="C1660" t="s">
        <v>4282</v>
      </c>
      <c r="D1660" t="s">
        <v>4283</v>
      </c>
      <c r="E1660" t="s">
        <v>4259</v>
      </c>
      <c r="F1660" t="s">
        <v>4259</v>
      </c>
      <c r="G1660" t="s">
        <v>639</v>
      </c>
      <c r="H1660" t="s">
        <v>639</v>
      </c>
      <c r="I1660" t="s">
        <v>1282</v>
      </c>
      <c r="J1660" t="s">
        <v>647</v>
      </c>
      <c r="K1660" t="s">
        <v>54</v>
      </c>
      <c r="L1660" s="4">
        <v>43895</v>
      </c>
      <c r="M1660" s="4">
        <v>45721</v>
      </c>
      <c r="AC1660">
        <v>13</v>
      </c>
      <c r="AE1660">
        <v>1</v>
      </c>
    </row>
    <row r="1661" spans="1:31" x14ac:dyDescent="0.2">
      <c r="A1661" s="9">
        <v>2009976</v>
      </c>
      <c r="C1661" t="s">
        <v>4284</v>
      </c>
      <c r="D1661" t="s">
        <v>4285</v>
      </c>
      <c r="E1661" t="s">
        <v>4259</v>
      </c>
      <c r="F1661" t="s">
        <v>4259</v>
      </c>
      <c r="G1661" t="s">
        <v>639</v>
      </c>
      <c r="H1661" t="s">
        <v>639</v>
      </c>
      <c r="I1661" t="s">
        <v>1282</v>
      </c>
      <c r="J1661" t="s">
        <v>647</v>
      </c>
      <c r="K1661" t="s">
        <v>54</v>
      </c>
      <c r="L1661" s="4">
        <v>43895</v>
      </c>
      <c r="M1661" s="4">
        <v>45721</v>
      </c>
      <c r="AC1661">
        <v>13</v>
      </c>
      <c r="AE1661">
        <v>1</v>
      </c>
    </row>
    <row r="1662" spans="1:31" x14ac:dyDescent="0.2">
      <c r="A1662" s="9">
        <v>2007969</v>
      </c>
      <c r="C1662" t="s">
        <v>4286</v>
      </c>
      <c r="D1662" t="s">
        <v>4287</v>
      </c>
      <c r="E1662" t="s">
        <v>1702</v>
      </c>
      <c r="F1662" t="s">
        <v>1702</v>
      </c>
      <c r="G1662" t="s">
        <v>639</v>
      </c>
      <c r="H1662" t="s">
        <v>639</v>
      </c>
      <c r="I1662" t="s">
        <v>1282</v>
      </c>
      <c r="J1662" t="s">
        <v>729</v>
      </c>
      <c r="K1662" t="s">
        <v>54</v>
      </c>
      <c r="L1662" s="4">
        <v>43895</v>
      </c>
      <c r="M1662" s="4">
        <v>45721</v>
      </c>
      <c r="AC1662">
        <v>45</v>
      </c>
      <c r="AE1662">
        <v>1.1000000000000001</v>
      </c>
    </row>
    <row r="1663" spans="1:31" x14ac:dyDescent="0.2">
      <c r="A1663" s="9">
        <v>2007971</v>
      </c>
      <c r="C1663" t="s">
        <v>4288</v>
      </c>
      <c r="D1663" t="s">
        <v>4289</v>
      </c>
      <c r="E1663" t="s">
        <v>1702</v>
      </c>
      <c r="F1663" t="s">
        <v>1702</v>
      </c>
      <c r="G1663" t="s">
        <v>639</v>
      </c>
      <c r="H1663" t="s">
        <v>639</v>
      </c>
      <c r="I1663" t="s">
        <v>1282</v>
      </c>
      <c r="J1663" t="s">
        <v>729</v>
      </c>
      <c r="K1663" t="s">
        <v>54</v>
      </c>
      <c r="L1663" s="4">
        <v>43895</v>
      </c>
      <c r="M1663" s="4">
        <v>45721</v>
      </c>
      <c r="AC1663">
        <v>45</v>
      </c>
      <c r="AE1663">
        <v>1.1000000000000001</v>
      </c>
    </row>
    <row r="1664" spans="1:31" x14ac:dyDescent="0.2">
      <c r="A1664" s="9">
        <v>2007988</v>
      </c>
      <c r="C1664" t="s">
        <v>4290</v>
      </c>
      <c r="D1664" t="s">
        <v>2657</v>
      </c>
      <c r="E1664" t="s">
        <v>3950</v>
      </c>
      <c r="F1664" t="s">
        <v>3950</v>
      </c>
      <c r="G1664" t="s">
        <v>639</v>
      </c>
      <c r="H1664" t="s">
        <v>639</v>
      </c>
      <c r="I1664" t="s">
        <v>1282</v>
      </c>
      <c r="J1664" t="s">
        <v>729</v>
      </c>
      <c r="K1664" t="s">
        <v>54</v>
      </c>
      <c r="L1664" s="4">
        <v>43895</v>
      </c>
      <c r="M1664" s="4">
        <v>45721</v>
      </c>
      <c r="AC1664">
        <v>13</v>
      </c>
      <c r="AE1664">
        <v>1.1000000000000001</v>
      </c>
    </row>
    <row r="1665" spans="1:31" x14ac:dyDescent="0.2">
      <c r="A1665" s="9">
        <v>2007970</v>
      </c>
      <c r="C1665" t="s">
        <v>4291</v>
      </c>
      <c r="D1665" t="s">
        <v>4292</v>
      </c>
      <c r="E1665" t="s">
        <v>1702</v>
      </c>
      <c r="F1665" t="s">
        <v>1702</v>
      </c>
      <c r="G1665" t="s">
        <v>639</v>
      </c>
      <c r="H1665" t="s">
        <v>639</v>
      </c>
      <c r="I1665" t="s">
        <v>1282</v>
      </c>
      <c r="J1665" t="s">
        <v>729</v>
      </c>
      <c r="K1665" t="s">
        <v>54</v>
      </c>
      <c r="L1665" s="4">
        <v>43895</v>
      </c>
      <c r="M1665" s="4">
        <v>45721</v>
      </c>
      <c r="AC1665">
        <v>45</v>
      </c>
      <c r="AE1665">
        <v>1.1000000000000001</v>
      </c>
    </row>
    <row r="1666" spans="1:31" x14ac:dyDescent="0.2">
      <c r="A1666" s="9">
        <v>2009556</v>
      </c>
      <c r="C1666" t="s">
        <v>4293</v>
      </c>
      <c r="D1666" t="s">
        <v>4294</v>
      </c>
      <c r="E1666" t="s">
        <v>4295</v>
      </c>
      <c r="F1666" t="s">
        <v>4295</v>
      </c>
      <c r="G1666" t="s">
        <v>639</v>
      </c>
      <c r="H1666" t="s">
        <v>639</v>
      </c>
      <c r="I1666" t="s">
        <v>772</v>
      </c>
      <c r="J1666" t="s">
        <v>729</v>
      </c>
      <c r="K1666" t="s">
        <v>54</v>
      </c>
      <c r="L1666" s="4">
        <v>2</v>
      </c>
      <c r="M1666" s="4">
        <v>45718</v>
      </c>
      <c r="AE1666">
        <v>1</v>
      </c>
    </row>
    <row r="1667" spans="1:31" x14ac:dyDescent="0.2">
      <c r="A1667" s="9">
        <v>2008042</v>
      </c>
      <c r="C1667" t="s">
        <v>4298</v>
      </c>
      <c r="D1667" t="s">
        <v>1284</v>
      </c>
      <c r="E1667" t="s">
        <v>4299</v>
      </c>
      <c r="F1667" t="s">
        <v>4299</v>
      </c>
      <c r="G1667" t="s">
        <v>639</v>
      </c>
      <c r="H1667" t="s">
        <v>684</v>
      </c>
      <c r="I1667" t="s">
        <v>1282</v>
      </c>
      <c r="J1667" t="s">
        <v>686</v>
      </c>
      <c r="K1667" t="s">
        <v>54</v>
      </c>
      <c r="L1667" s="4">
        <v>43889</v>
      </c>
      <c r="M1667" s="4">
        <v>45716</v>
      </c>
      <c r="N1667">
        <v>0.30000001192092896</v>
      </c>
      <c r="AC1667">
        <v>1</v>
      </c>
      <c r="AE1667">
        <v>1.1000000000000001</v>
      </c>
    </row>
    <row r="1668" spans="1:31" x14ac:dyDescent="0.2">
      <c r="A1668" s="9">
        <v>2008044</v>
      </c>
      <c r="C1668" t="s">
        <v>4296</v>
      </c>
      <c r="D1668" t="s">
        <v>1284</v>
      </c>
      <c r="E1668" t="s">
        <v>4297</v>
      </c>
      <c r="F1668" t="s">
        <v>4297</v>
      </c>
      <c r="G1668" t="s">
        <v>639</v>
      </c>
      <c r="H1668" t="s">
        <v>684</v>
      </c>
      <c r="I1668" t="s">
        <v>1282</v>
      </c>
      <c r="J1668" t="s">
        <v>686</v>
      </c>
      <c r="K1668" t="s">
        <v>54</v>
      </c>
      <c r="L1668" s="4">
        <v>43889</v>
      </c>
      <c r="M1668" s="4">
        <v>45716</v>
      </c>
      <c r="N1668">
        <v>0.30000001192092896</v>
      </c>
      <c r="AC1668">
        <v>1</v>
      </c>
      <c r="AE1668">
        <v>1</v>
      </c>
    </row>
    <row r="1669" spans="1:31" x14ac:dyDescent="0.2">
      <c r="A1669" s="9">
        <v>2009967</v>
      </c>
      <c r="C1669" t="s">
        <v>4300</v>
      </c>
      <c r="D1669" t="s">
        <v>1284</v>
      </c>
      <c r="E1669" t="s">
        <v>4301</v>
      </c>
      <c r="F1669" t="s">
        <v>4301</v>
      </c>
      <c r="G1669" t="s">
        <v>639</v>
      </c>
      <c r="H1669" t="s">
        <v>684</v>
      </c>
      <c r="I1669" t="s">
        <v>1282</v>
      </c>
      <c r="J1669" t="s">
        <v>686</v>
      </c>
      <c r="K1669" t="s">
        <v>53</v>
      </c>
      <c r="L1669" s="4">
        <v>43886</v>
      </c>
      <c r="M1669" s="4">
        <v>45713</v>
      </c>
      <c r="N1669">
        <v>0.30000001192092896</v>
      </c>
      <c r="O1669">
        <v>0.10000000149011612</v>
      </c>
      <c r="P1669">
        <v>0.20000000298023224</v>
      </c>
      <c r="AC1669">
        <v>1.5</v>
      </c>
      <c r="AE1669">
        <v>1</v>
      </c>
    </row>
    <row r="1670" spans="1:31" x14ac:dyDescent="0.2">
      <c r="A1670" s="9">
        <v>2005935</v>
      </c>
      <c r="C1670" t="s">
        <v>4302</v>
      </c>
      <c r="D1670" t="s">
        <v>4303</v>
      </c>
      <c r="E1670" t="s">
        <v>3462</v>
      </c>
      <c r="F1670" t="s">
        <v>4304</v>
      </c>
      <c r="G1670" t="s">
        <v>639</v>
      </c>
      <c r="H1670" t="s">
        <v>639</v>
      </c>
      <c r="I1670" t="s">
        <v>1282</v>
      </c>
      <c r="J1670" t="s">
        <v>641</v>
      </c>
      <c r="K1670" t="s">
        <v>53</v>
      </c>
      <c r="L1670" s="4">
        <v>43886</v>
      </c>
      <c r="M1670" s="4">
        <v>45713</v>
      </c>
      <c r="N1670">
        <v>20</v>
      </c>
      <c r="P1670">
        <v>16</v>
      </c>
      <c r="R1670">
        <v>1.5</v>
      </c>
      <c r="V1670">
        <v>9.9999997764825821E-3</v>
      </c>
      <c r="W1670">
        <v>2.9999999329447746E-2</v>
      </c>
      <c r="X1670">
        <v>7.5000002980232239E-2</v>
      </c>
      <c r="Y1670">
        <v>1.9999999552965164E-2</v>
      </c>
      <c r="Z1670">
        <v>5.000000074505806E-2</v>
      </c>
      <c r="AA1670">
        <v>1.0000000474974513E-3</v>
      </c>
      <c r="AE1670">
        <v>1</v>
      </c>
    </row>
    <row r="1671" spans="1:31" x14ac:dyDescent="0.2">
      <c r="A1671" s="9">
        <v>2009969</v>
      </c>
      <c r="C1671" t="s">
        <v>4305</v>
      </c>
      <c r="D1671" t="s">
        <v>4306</v>
      </c>
      <c r="E1671" t="s">
        <v>1331</v>
      </c>
      <c r="F1671" t="s">
        <v>1331</v>
      </c>
      <c r="G1671" t="s">
        <v>639</v>
      </c>
      <c r="H1671" t="s">
        <v>639</v>
      </c>
      <c r="I1671" t="s">
        <v>1282</v>
      </c>
      <c r="J1671" t="s">
        <v>647</v>
      </c>
      <c r="K1671" t="s">
        <v>54</v>
      </c>
      <c r="L1671" s="4">
        <v>43885</v>
      </c>
      <c r="M1671" s="4">
        <v>45712</v>
      </c>
      <c r="AC1671">
        <v>45</v>
      </c>
      <c r="AE1671">
        <v>1</v>
      </c>
    </row>
    <row r="1672" spans="1:31" x14ac:dyDescent="0.2">
      <c r="A1672" s="9">
        <v>2009968</v>
      </c>
      <c r="C1672" t="s">
        <v>4307</v>
      </c>
      <c r="D1672" t="s">
        <v>4308</v>
      </c>
      <c r="E1672" t="s">
        <v>2830</v>
      </c>
      <c r="F1672" t="s">
        <v>2830</v>
      </c>
      <c r="G1672" t="s">
        <v>639</v>
      </c>
      <c r="H1672" t="s">
        <v>639</v>
      </c>
      <c r="I1672" t="s">
        <v>1282</v>
      </c>
      <c r="J1672" t="s">
        <v>647</v>
      </c>
      <c r="K1672" t="s">
        <v>54</v>
      </c>
      <c r="L1672" s="4">
        <v>43885</v>
      </c>
      <c r="M1672" s="4">
        <v>45712</v>
      </c>
      <c r="AC1672">
        <v>45</v>
      </c>
      <c r="AE1672">
        <v>1</v>
      </c>
    </row>
    <row r="1673" spans="1:31" x14ac:dyDescent="0.2">
      <c r="A1673" s="9">
        <v>2008110</v>
      </c>
      <c r="C1673" t="s">
        <v>4309</v>
      </c>
      <c r="D1673" t="s">
        <v>4310</v>
      </c>
      <c r="E1673" t="s">
        <v>3462</v>
      </c>
      <c r="F1673" t="s">
        <v>3463</v>
      </c>
      <c r="G1673" t="s">
        <v>639</v>
      </c>
      <c r="H1673" t="s">
        <v>639</v>
      </c>
      <c r="I1673" t="s">
        <v>1282</v>
      </c>
      <c r="J1673" t="s">
        <v>729</v>
      </c>
      <c r="K1673" t="s">
        <v>53</v>
      </c>
      <c r="L1673" s="4">
        <v>43880</v>
      </c>
      <c r="M1673" s="4">
        <v>45707</v>
      </c>
      <c r="AA1673">
        <v>5.0999999046325684</v>
      </c>
      <c r="AC1673">
        <v>70</v>
      </c>
      <c r="AE1673">
        <v>1</v>
      </c>
    </row>
    <row r="1674" spans="1:31" x14ac:dyDescent="0.2">
      <c r="A1674" s="9">
        <v>2008109</v>
      </c>
      <c r="C1674" t="s">
        <v>4311</v>
      </c>
      <c r="D1674" t="s">
        <v>4312</v>
      </c>
      <c r="E1674" t="s">
        <v>3462</v>
      </c>
      <c r="F1674" t="s">
        <v>3463</v>
      </c>
      <c r="G1674" t="s">
        <v>639</v>
      </c>
      <c r="H1674" t="s">
        <v>639</v>
      </c>
      <c r="I1674" t="s">
        <v>1282</v>
      </c>
      <c r="J1674" t="s">
        <v>729</v>
      </c>
      <c r="K1674" t="s">
        <v>53</v>
      </c>
      <c r="L1674" s="4">
        <v>43880</v>
      </c>
      <c r="M1674" s="4">
        <v>45707</v>
      </c>
      <c r="AA1674">
        <v>5.0999999046325684</v>
      </c>
      <c r="AC1674">
        <v>80</v>
      </c>
      <c r="AE1674">
        <v>1</v>
      </c>
    </row>
    <row r="1675" spans="1:31" x14ac:dyDescent="0.2">
      <c r="A1675" s="9">
        <v>2009932</v>
      </c>
      <c r="C1675" t="s">
        <v>4313</v>
      </c>
      <c r="D1675" t="s">
        <v>4314</v>
      </c>
      <c r="E1675" t="s">
        <v>1641</v>
      </c>
      <c r="F1675" t="s">
        <v>1641</v>
      </c>
      <c r="G1675" t="s">
        <v>639</v>
      </c>
      <c r="H1675" t="s">
        <v>639</v>
      </c>
      <c r="I1675" t="s">
        <v>1282</v>
      </c>
      <c r="J1675" t="s">
        <v>647</v>
      </c>
      <c r="K1675" t="s">
        <v>54</v>
      </c>
      <c r="L1675" s="4">
        <v>43866</v>
      </c>
      <c r="M1675" s="4">
        <v>45693</v>
      </c>
      <c r="AC1675">
        <v>70</v>
      </c>
      <c r="AE1675">
        <v>1</v>
      </c>
    </row>
    <row r="1676" spans="1:31" x14ac:dyDescent="0.2">
      <c r="A1676" s="9">
        <v>2008082</v>
      </c>
      <c r="C1676" t="s">
        <v>4315</v>
      </c>
      <c r="D1676" t="s">
        <v>3834</v>
      </c>
      <c r="E1676" t="s">
        <v>2962</v>
      </c>
      <c r="F1676" t="s">
        <v>2962</v>
      </c>
      <c r="G1676" t="s">
        <v>639</v>
      </c>
      <c r="H1676" t="s">
        <v>639</v>
      </c>
      <c r="I1676" t="s">
        <v>1282</v>
      </c>
      <c r="J1676" t="s">
        <v>729</v>
      </c>
      <c r="K1676" t="s">
        <v>53</v>
      </c>
      <c r="L1676" s="4">
        <v>43865</v>
      </c>
      <c r="M1676" s="4">
        <v>45692</v>
      </c>
      <c r="AC1676">
        <v>45</v>
      </c>
      <c r="AE1676">
        <v>1</v>
      </c>
    </row>
    <row r="1677" spans="1:31" x14ac:dyDescent="0.2">
      <c r="A1677" s="9">
        <v>2008088</v>
      </c>
      <c r="C1677" t="s">
        <v>4316</v>
      </c>
      <c r="D1677" t="s">
        <v>4317</v>
      </c>
      <c r="E1677" t="s">
        <v>2962</v>
      </c>
      <c r="F1677" t="s">
        <v>2962</v>
      </c>
      <c r="G1677" t="s">
        <v>639</v>
      </c>
      <c r="H1677" t="s">
        <v>639</v>
      </c>
      <c r="I1677" t="s">
        <v>1282</v>
      </c>
      <c r="J1677" t="s">
        <v>729</v>
      </c>
      <c r="K1677" t="s">
        <v>53</v>
      </c>
      <c r="L1677" s="4">
        <v>43865</v>
      </c>
      <c r="M1677" s="4">
        <v>45692</v>
      </c>
      <c r="AC1677">
        <v>45</v>
      </c>
      <c r="AE1677">
        <v>1</v>
      </c>
    </row>
    <row r="1678" spans="1:31" x14ac:dyDescent="0.2">
      <c r="A1678" s="9">
        <v>2008087</v>
      </c>
      <c r="C1678" t="s">
        <v>4318</v>
      </c>
      <c r="D1678" t="s">
        <v>4319</v>
      </c>
      <c r="E1678" t="s">
        <v>2962</v>
      </c>
      <c r="F1678" t="s">
        <v>2962</v>
      </c>
      <c r="G1678" t="s">
        <v>639</v>
      </c>
      <c r="H1678" t="s">
        <v>639</v>
      </c>
      <c r="I1678" t="s">
        <v>1282</v>
      </c>
      <c r="J1678" t="s">
        <v>729</v>
      </c>
      <c r="K1678" t="s">
        <v>53</v>
      </c>
      <c r="L1678" s="4">
        <v>43865</v>
      </c>
      <c r="M1678" s="4">
        <v>45692</v>
      </c>
      <c r="AC1678">
        <v>30</v>
      </c>
      <c r="AE1678">
        <v>1</v>
      </c>
    </row>
    <row r="1679" spans="1:31" x14ac:dyDescent="0.2">
      <c r="A1679" s="9">
        <v>2008080</v>
      </c>
      <c r="C1679" t="s">
        <v>4320</v>
      </c>
      <c r="D1679" t="s">
        <v>4321</v>
      </c>
      <c r="E1679" t="s">
        <v>2962</v>
      </c>
      <c r="F1679" t="s">
        <v>2962</v>
      </c>
      <c r="G1679" t="s">
        <v>639</v>
      </c>
      <c r="H1679" t="s">
        <v>639</v>
      </c>
      <c r="I1679" t="s">
        <v>1282</v>
      </c>
      <c r="J1679" t="s">
        <v>729</v>
      </c>
      <c r="K1679" t="s">
        <v>53</v>
      </c>
      <c r="L1679" s="4">
        <v>43865</v>
      </c>
      <c r="M1679" s="4">
        <v>45692</v>
      </c>
      <c r="AC1679">
        <v>45</v>
      </c>
      <c r="AE1679">
        <v>1</v>
      </c>
    </row>
    <row r="1680" spans="1:31" x14ac:dyDescent="0.2">
      <c r="A1680" s="9">
        <v>2008081</v>
      </c>
      <c r="C1680" t="s">
        <v>4322</v>
      </c>
      <c r="D1680" t="s">
        <v>3848</v>
      </c>
      <c r="E1680" t="s">
        <v>2962</v>
      </c>
      <c r="F1680" t="s">
        <v>2962</v>
      </c>
      <c r="G1680" t="s">
        <v>639</v>
      </c>
      <c r="H1680" t="s">
        <v>639</v>
      </c>
      <c r="I1680" t="s">
        <v>1282</v>
      </c>
      <c r="J1680" t="s">
        <v>729</v>
      </c>
      <c r="K1680" t="s">
        <v>53</v>
      </c>
      <c r="L1680" s="4">
        <v>43865</v>
      </c>
      <c r="M1680" s="4">
        <v>45692</v>
      </c>
      <c r="AC1680">
        <v>50</v>
      </c>
      <c r="AE1680">
        <v>1</v>
      </c>
    </row>
    <row r="1681" spans="1:31" x14ac:dyDescent="0.2">
      <c r="A1681" s="9">
        <v>2008089</v>
      </c>
      <c r="C1681" t="s">
        <v>4323</v>
      </c>
      <c r="D1681" t="s">
        <v>4324</v>
      </c>
      <c r="E1681" t="s">
        <v>2962</v>
      </c>
      <c r="F1681" t="s">
        <v>2962</v>
      </c>
      <c r="G1681" t="s">
        <v>639</v>
      </c>
      <c r="H1681" t="s">
        <v>639</v>
      </c>
      <c r="I1681" t="s">
        <v>1282</v>
      </c>
      <c r="J1681" t="s">
        <v>729</v>
      </c>
      <c r="K1681" t="s">
        <v>53</v>
      </c>
      <c r="L1681" s="4">
        <v>43865</v>
      </c>
      <c r="M1681" s="4">
        <v>45692</v>
      </c>
      <c r="AC1681">
        <v>45</v>
      </c>
      <c r="AE1681">
        <v>1</v>
      </c>
    </row>
    <row r="1682" spans="1:31" x14ac:dyDescent="0.2">
      <c r="A1682" s="9">
        <v>2008084</v>
      </c>
      <c r="C1682" t="s">
        <v>4325</v>
      </c>
      <c r="D1682" t="s">
        <v>4326</v>
      </c>
      <c r="E1682" t="s">
        <v>2962</v>
      </c>
      <c r="F1682" t="s">
        <v>2962</v>
      </c>
      <c r="G1682" t="s">
        <v>639</v>
      </c>
      <c r="H1682" t="s">
        <v>639</v>
      </c>
      <c r="I1682" t="s">
        <v>1282</v>
      </c>
      <c r="J1682" t="s">
        <v>729</v>
      </c>
      <c r="K1682" t="s">
        <v>53</v>
      </c>
      <c r="L1682" s="4">
        <v>43865</v>
      </c>
      <c r="M1682" s="4">
        <v>45692</v>
      </c>
      <c r="AC1682">
        <v>13</v>
      </c>
      <c r="AE1682">
        <v>1</v>
      </c>
    </row>
    <row r="1683" spans="1:31" x14ac:dyDescent="0.2">
      <c r="A1683" s="9">
        <v>2008086</v>
      </c>
      <c r="C1683" t="s">
        <v>4327</v>
      </c>
      <c r="D1683" t="s">
        <v>4328</v>
      </c>
      <c r="E1683" t="s">
        <v>2962</v>
      </c>
      <c r="F1683" t="s">
        <v>2962</v>
      </c>
      <c r="G1683" t="s">
        <v>639</v>
      </c>
      <c r="H1683" t="s">
        <v>639</v>
      </c>
      <c r="I1683" t="s">
        <v>1282</v>
      </c>
      <c r="J1683" t="s">
        <v>729</v>
      </c>
      <c r="K1683" t="s">
        <v>53</v>
      </c>
      <c r="L1683" s="4">
        <v>43865</v>
      </c>
      <c r="M1683" s="4">
        <v>45692</v>
      </c>
      <c r="AC1683">
        <v>13</v>
      </c>
      <c r="AE1683">
        <v>1</v>
      </c>
    </row>
    <row r="1684" spans="1:31" x14ac:dyDescent="0.2">
      <c r="A1684" s="9">
        <v>2008085</v>
      </c>
      <c r="C1684" t="s">
        <v>4329</v>
      </c>
      <c r="D1684" t="s">
        <v>4330</v>
      </c>
      <c r="E1684" t="s">
        <v>2962</v>
      </c>
      <c r="F1684" t="s">
        <v>2962</v>
      </c>
      <c r="G1684" t="s">
        <v>639</v>
      </c>
      <c r="H1684" t="s">
        <v>639</v>
      </c>
      <c r="I1684" t="s">
        <v>1282</v>
      </c>
      <c r="J1684" t="s">
        <v>729</v>
      </c>
      <c r="K1684" t="s">
        <v>53</v>
      </c>
      <c r="L1684" s="4">
        <v>43865</v>
      </c>
      <c r="M1684" s="4">
        <v>45692</v>
      </c>
      <c r="AC1684">
        <v>10</v>
      </c>
      <c r="AE1684">
        <v>1</v>
      </c>
    </row>
    <row r="1685" spans="1:31" x14ac:dyDescent="0.2">
      <c r="A1685" s="9">
        <v>2008083</v>
      </c>
      <c r="C1685" t="s">
        <v>4331</v>
      </c>
      <c r="D1685" t="s">
        <v>4332</v>
      </c>
      <c r="E1685" t="s">
        <v>2962</v>
      </c>
      <c r="F1685" t="s">
        <v>2962</v>
      </c>
      <c r="G1685" t="s">
        <v>639</v>
      </c>
      <c r="H1685" t="s">
        <v>639</v>
      </c>
      <c r="I1685" t="s">
        <v>1282</v>
      </c>
      <c r="J1685" t="s">
        <v>729</v>
      </c>
      <c r="K1685" t="s">
        <v>53</v>
      </c>
      <c r="L1685" s="4">
        <v>43865</v>
      </c>
      <c r="M1685" s="4">
        <v>45692</v>
      </c>
      <c r="AC1685">
        <v>13</v>
      </c>
      <c r="AE1685">
        <v>1</v>
      </c>
    </row>
    <row r="1686" spans="1:31" x14ac:dyDescent="0.2">
      <c r="A1686" s="9">
        <v>2008411</v>
      </c>
      <c r="C1686" t="s">
        <v>4333</v>
      </c>
      <c r="D1686" t="s">
        <v>4334</v>
      </c>
      <c r="E1686" t="s">
        <v>811</v>
      </c>
      <c r="F1686" t="s">
        <v>811</v>
      </c>
      <c r="G1686" t="s">
        <v>639</v>
      </c>
      <c r="H1686" t="s">
        <v>684</v>
      </c>
      <c r="I1686" t="s">
        <v>772</v>
      </c>
      <c r="J1686" t="s">
        <v>686</v>
      </c>
      <c r="K1686" t="s">
        <v>53</v>
      </c>
      <c r="L1686" s="4">
        <v>2</v>
      </c>
      <c r="M1686" s="4">
        <v>45691</v>
      </c>
      <c r="N1686">
        <v>6</v>
      </c>
      <c r="O1686">
        <v>12</v>
      </c>
      <c r="P1686">
        <v>1.7000000476837158</v>
      </c>
      <c r="Q1686">
        <v>16</v>
      </c>
      <c r="R1686">
        <v>8</v>
      </c>
      <c r="T1686">
        <v>2.5999999046325684</v>
      </c>
      <c r="X1686">
        <v>0.2199999988079071</v>
      </c>
      <c r="AC1686">
        <v>26</v>
      </c>
      <c r="AE1686">
        <v>1</v>
      </c>
    </row>
    <row r="1687" spans="1:31" x14ac:dyDescent="0.2">
      <c r="A1687" s="9">
        <v>2009918</v>
      </c>
      <c r="C1687" t="s">
        <v>4335</v>
      </c>
      <c r="D1687" t="s">
        <v>4336</v>
      </c>
      <c r="E1687" t="s">
        <v>1702</v>
      </c>
      <c r="F1687" t="s">
        <v>1702</v>
      </c>
      <c r="G1687" t="s">
        <v>639</v>
      </c>
      <c r="H1687" t="s">
        <v>639</v>
      </c>
      <c r="I1687" t="s">
        <v>1282</v>
      </c>
      <c r="J1687" t="s">
        <v>647</v>
      </c>
      <c r="K1687" t="s">
        <v>54</v>
      </c>
      <c r="L1687" s="4">
        <v>43864</v>
      </c>
      <c r="M1687" s="4">
        <v>45691</v>
      </c>
      <c r="AC1687">
        <v>70</v>
      </c>
      <c r="AE1687">
        <v>1</v>
      </c>
    </row>
    <row r="1688" spans="1:31" x14ac:dyDescent="0.2">
      <c r="A1688" s="9">
        <v>2010386</v>
      </c>
      <c r="B1688">
        <v>5204</v>
      </c>
      <c r="C1688" t="s">
        <v>4337</v>
      </c>
      <c r="D1688" t="s">
        <v>3534</v>
      </c>
      <c r="E1688" t="s">
        <v>4338</v>
      </c>
      <c r="F1688" t="s">
        <v>4338</v>
      </c>
      <c r="G1688" t="s">
        <v>639</v>
      </c>
      <c r="H1688" t="s">
        <v>684</v>
      </c>
      <c r="I1688" t="s">
        <v>2732</v>
      </c>
      <c r="J1688" t="s">
        <v>694</v>
      </c>
      <c r="K1688" t="s">
        <v>53</v>
      </c>
      <c r="L1688" s="4">
        <v>2</v>
      </c>
      <c r="M1688" s="4">
        <v>45688</v>
      </c>
      <c r="N1688">
        <v>0.30000001192092896</v>
      </c>
      <c r="AC1688">
        <v>15</v>
      </c>
      <c r="AE1688">
        <v>1</v>
      </c>
    </row>
    <row r="1689" spans="1:31" x14ac:dyDescent="0.2">
      <c r="A1689" s="9">
        <v>2009922</v>
      </c>
      <c r="C1689" t="s">
        <v>4339</v>
      </c>
      <c r="D1689" t="s">
        <v>4340</v>
      </c>
      <c r="E1689" t="s">
        <v>1331</v>
      </c>
      <c r="F1689" t="s">
        <v>1331</v>
      </c>
      <c r="G1689" t="s">
        <v>639</v>
      </c>
      <c r="H1689" t="s">
        <v>639</v>
      </c>
      <c r="I1689" t="s">
        <v>1282</v>
      </c>
      <c r="J1689" t="s">
        <v>647</v>
      </c>
      <c r="K1689" t="s">
        <v>54</v>
      </c>
      <c r="L1689" s="4">
        <v>43857</v>
      </c>
      <c r="M1689" s="4">
        <v>45684</v>
      </c>
      <c r="AC1689">
        <v>45</v>
      </c>
      <c r="AE1689">
        <v>1</v>
      </c>
    </row>
    <row r="1690" spans="1:31" x14ac:dyDescent="0.2">
      <c r="A1690" s="9">
        <v>2006097</v>
      </c>
      <c r="C1690" t="s">
        <v>4341</v>
      </c>
      <c r="D1690" t="s">
        <v>4342</v>
      </c>
      <c r="E1690" t="s">
        <v>1540</v>
      </c>
      <c r="F1690" t="s">
        <v>1540</v>
      </c>
      <c r="G1690" t="s">
        <v>639</v>
      </c>
      <c r="H1690" t="s">
        <v>639</v>
      </c>
      <c r="I1690" t="s">
        <v>1282</v>
      </c>
      <c r="J1690" t="s">
        <v>647</v>
      </c>
      <c r="K1690" t="s">
        <v>54</v>
      </c>
      <c r="L1690" s="4">
        <v>43840</v>
      </c>
      <c r="M1690" s="4">
        <v>45667</v>
      </c>
      <c r="Y1690">
        <v>11</v>
      </c>
      <c r="AE1690">
        <v>1.3</v>
      </c>
    </row>
    <row r="1691" spans="1:31" x14ac:dyDescent="0.2">
      <c r="A1691" s="9">
        <v>2006096</v>
      </c>
      <c r="C1691" t="s">
        <v>4343</v>
      </c>
      <c r="D1691" t="s">
        <v>4344</v>
      </c>
      <c r="E1691" t="s">
        <v>1540</v>
      </c>
      <c r="F1691" t="s">
        <v>1540</v>
      </c>
      <c r="G1691" t="s">
        <v>639</v>
      </c>
      <c r="H1691" t="s">
        <v>639</v>
      </c>
      <c r="I1691" t="s">
        <v>1282</v>
      </c>
      <c r="J1691" t="s">
        <v>641</v>
      </c>
      <c r="K1691" t="s">
        <v>54</v>
      </c>
      <c r="L1691" s="4">
        <v>43840</v>
      </c>
      <c r="M1691" s="4">
        <v>45667</v>
      </c>
      <c r="N1691">
        <v>8</v>
      </c>
      <c r="O1691">
        <v>10</v>
      </c>
      <c r="V1691">
        <v>4.999999888241291E-3</v>
      </c>
      <c r="W1691">
        <v>4.999999888241291E-3</v>
      </c>
      <c r="Y1691">
        <v>2</v>
      </c>
      <c r="AA1691">
        <v>2.0000000949949026E-3</v>
      </c>
      <c r="AE1691">
        <v>1.25</v>
      </c>
    </row>
    <row r="1692" spans="1:31" x14ac:dyDescent="0.2">
      <c r="A1692" s="9">
        <v>2006095</v>
      </c>
      <c r="C1692" t="s">
        <v>4345</v>
      </c>
      <c r="D1692" t="s">
        <v>4346</v>
      </c>
      <c r="E1692" t="s">
        <v>1540</v>
      </c>
      <c r="F1692" t="s">
        <v>1540</v>
      </c>
      <c r="G1692" t="s">
        <v>639</v>
      </c>
      <c r="H1692" t="s">
        <v>639</v>
      </c>
      <c r="I1692" t="s">
        <v>1282</v>
      </c>
      <c r="J1692" t="s">
        <v>641</v>
      </c>
      <c r="K1692" t="s">
        <v>54</v>
      </c>
      <c r="L1692" s="4">
        <v>43840</v>
      </c>
      <c r="M1692" s="4">
        <v>45667</v>
      </c>
      <c r="N1692">
        <v>7</v>
      </c>
      <c r="O1692">
        <v>7</v>
      </c>
      <c r="P1692">
        <v>5</v>
      </c>
      <c r="T1692">
        <v>2</v>
      </c>
      <c r="V1692">
        <v>4.999999888241291E-3</v>
      </c>
      <c r="W1692">
        <v>4.999999888241291E-3</v>
      </c>
      <c r="AA1692">
        <v>2.0000000949949026E-3</v>
      </c>
      <c r="AE1692">
        <v>1.2</v>
      </c>
    </row>
    <row r="1693" spans="1:31" x14ac:dyDescent="0.2">
      <c r="A1693" s="9">
        <v>2006094</v>
      </c>
      <c r="C1693" t="s">
        <v>4347</v>
      </c>
      <c r="D1693" t="s">
        <v>4348</v>
      </c>
      <c r="E1693" t="s">
        <v>1540</v>
      </c>
      <c r="F1693" t="s">
        <v>1540</v>
      </c>
      <c r="G1693" t="s">
        <v>639</v>
      </c>
      <c r="H1693" t="s">
        <v>639</v>
      </c>
      <c r="I1693" t="s">
        <v>1282</v>
      </c>
      <c r="J1693" t="s">
        <v>641</v>
      </c>
      <c r="K1693" t="s">
        <v>54</v>
      </c>
      <c r="L1693" s="4">
        <v>43840</v>
      </c>
      <c r="M1693" s="4">
        <v>45667</v>
      </c>
      <c r="N1693">
        <v>10</v>
      </c>
      <c r="O1693">
        <v>5</v>
      </c>
      <c r="P1693">
        <v>5</v>
      </c>
      <c r="V1693">
        <v>4.999999888241291E-3</v>
      </c>
      <c r="W1693">
        <v>4.999999888241291E-3</v>
      </c>
      <c r="X1693">
        <v>1.4999999664723873E-2</v>
      </c>
      <c r="Y1693">
        <v>4.999999888241291E-3</v>
      </c>
      <c r="Z1693">
        <v>6.0000000521540642E-3</v>
      </c>
      <c r="AA1693">
        <v>2.0000000949949026E-3</v>
      </c>
      <c r="AE1693">
        <v>1.25</v>
      </c>
    </row>
    <row r="1694" spans="1:31" x14ac:dyDescent="0.2">
      <c r="A1694" s="9">
        <v>2006085</v>
      </c>
      <c r="C1694" t="s">
        <v>4349</v>
      </c>
      <c r="D1694" t="s">
        <v>4350</v>
      </c>
      <c r="E1694" t="s">
        <v>1540</v>
      </c>
      <c r="F1694" t="s">
        <v>1540</v>
      </c>
      <c r="G1694" t="s">
        <v>639</v>
      </c>
      <c r="H1694" t="s">
        <v>639</v>
      </c>
      <c r="I1694" t="s">
        <v>1282</v>
      </c>
      <c r="J1694" t="s">
        <v>647</v>
      </c>
      <c r="K1694" t="s">
        <v>54</v>
      </c>
      <c r="L1694" s="4">
        <v>43840</v>
      </c>
      <c r="M1694" s="4">
        <v>45667</v>
      </c>
      <c r="Z1694">
        <v>11</v>
      </c>
      <c r="AE1694">
        <v>1.1000000000000001</v>
      </c>
    </row>
    <row r="1695" spans="1:31" x14ac:dyDescent="0.2">
      <c r="A1695" s="9">
        <v>2006090</v>
      </c>
      <c r="C1695" t="s">
        <v>4351</v>
      </c>
      <c r="D1695" t="s">
        <v>4352</v>
      </c>
      <c r="E1695" t="s">
        <v>1540</v>
      </c>
      <c r="F1695" t="s">
        <v>1540</v>
      </c>
      <c r="G1695" t="s">
        <v>639</v>
      </c>
      <c r="H1695" t="s">
        <v>639</v>
      </c>
      <c r="I1695" t="s">
        <v>1282</v>
      </c>
      <c r="J1695" t="s">
        <v>647</v>
      </c>
      <c r="K1695" t="s">
        <v>54</v>
      </c>
      <c r="L1695" s="4">
        <v>43840</v>
      </c>
      <c r="M1695" s="4">
        <v>45667</v>
      </c>
      <c r="R1695">
        <v>7.5</v>
      </c>
      <c r="T1695">
        <v>6</v>
      </c>
      <c r="V1695">
        <v>4.999999888241291E-3</v>
      </c>
      <c r="Y1695">
        <v>9.9999997764825821E-3</v>
      </c>
      <c r="AA1695">
        <v>1.0000000474974513E-3</v>
      </c>
      <c r="AE1695">
        <v>1.28</v>
      </c>
    </row>
    <row r="1696" spans="1:31" x14ac:dyDescent="0.2">
      <c r="A1696" s="9">
        <v>2006086</v>
      </c>
      <c r="C1696" t="s">
        <v>4353</v>
      </c>
      <c r="D1696" t="s">
        <v>4354</v>
      </c>
      <c r="E1696" t="s">
        <v>1540</v>
      </c>
      <c r="F1696" t="s">
        <v>1540</v>
      </c>
      <c r="G1696" t="s">
        <v>639</v>
      </c>
      <c r="H1696" t="s">
        <v>639</v>
      </c>
      <c r="I1696" t="s">
        <v>1282</v>
      </c>
      <c r="J1696" t="s">
        <v>647</v>
      </c>
      <c r="K1696" t="s">
        <v>54</v>
      </c>
      <c r="L1696" s="4">
        <v>43840</v>
      </c>
      <c r="M1696" s="4">
        <v>45667</v>
      </c>
      <c r="AA1696">
        <v>4</v>
      </c>
      <c r="AE1696">
        <v>1.05</v>
      </c>
    </row>
    <row r="1697" spans="1:31" x14ac:dyDescent="0.2">
      <c r="A1697" s="9">
        <v>2007968</v>
      </c>
      <c r="C1697" t="s">
        <v>4355</v>
      </c>
      <c r="D1697" t="s">
        <v>4356</v>
      </c>
      <c r="E1697" t="s">
        <v>4357</v>
      </c>
      <c r="F1697" t="s">
        <v>4357</v>
      </c>
      <c r="G1697" t="s">
        <v>639</v>
      </c>
      <c r="H1697" t="s">
        <v>684</v>
      </c>
      <c r="I1697" t="s">
        <v>1282</v>
      </c>
      <c r="J1697" t="s">
        <v>686</v>
      </c>
      <c r="K1697" t="s">
        <v>54</v>
      </c>
      <c r="L1697" s="4">
        <v>43839</v>
      </c>
      <c r="M1697" s="4">
        <v>45666</v>
      </c>
      <c r="N1697">
        <v>0.30000001192092896</v>
      </c>
      <c r="P1697">
        <v>0.40000000596046448</v>
      </c>
      <c r="AE1697">
        <v>1.1000000000000001</v>
      </c>
    </row>
    <row r="1698" spans="1:31" x14ac:dyDescent="0.2">
      <c r="A1698" s="9">
        <v>2009877</v>
      </c>
      <c r="C1698" t="s">
        <v>4358</v>
      </c>
      <c r="D1698" t="s">
        <v>4359</v>
      </c>
      <c r="E1698" t="s">
        <v>4360</v>
      </c>
      <c r="F1698" t="s">
        <v>4360</v>
      </c>
      <c r="G1698" t="s">
        <v>639</v>
      </c>
      <c r="H1698" t="s">
        <v>639</v>
      </c>
      <c r="I1698" t="s">
        <v>1282</v>
      </c>
      <c r="J1698" t="s">
        <v>647</v>
      </c>
      <c r="K1698" t="s">
        <v>53</v>
      </c>
      <c r="L1698" s="4">
        <v>43837</v>
      </c>
      <c r="M1698" s="4">
        <v>45664</v>
      </c>
      <c r="AC1698">
        <v>13</v>
      </c>
      <c r="AE1698">
        <v>1</v>
      </c>
    </row>
    <row r="1699" spans="1:31" x14ac:dyDescent="0.2">
      <c r="A1699" s="9">
        <v>2000282</v>
      </c>
      <c r="B1699">
        <v>200</v>
      </c>
      <c r="C1699" t="s">
        <v>4361</v>
      </c>
      <c r="D1699" t="s">
        <v>4362</v>
      </c>
      <c r="E1699" t="s">
        <v>4363</v>
      </c>
      <c r="F1699" t="s">
        <v>4363</v>
      </c>
      <c r="G1699" t="s">
        <v>639</v>
      </c>
      <c r="H1699" t="s">
        <v>639</v>
      </c>
      <c r="I1699" t="s">
        <v>2732</v>
      </c>
      <c r="J1699" t="s">
        <v>729</v>
      </c>
      <c r="K1699" t="s">
        <v>54</v>
      </c>
      <c r="L1699" s="4">
        <v>2</v>
      </c>
      <c r="M1699" s="4">
        <v>45657</v>
      </c>
      <c r="N1699">
        <v>1.5</v>
      </c>
      <c r="O1699">
        <v>0.5</v>
      </c>
      <c r="P1699">
        <v>2</v>
      </c>
      <c r="AE1699">
        <v>1</v>
      </c>
    </row>
    <row r="1700" spans="1:31" x14ac:dyDescent="0.2">
      <c r="A1700" s="9">
        <v>2000281</v>
      </c>
      <c r="B1700">
        <v>103</v>
      </c>
      <c r="C1700" t="s">
        <v>4364</v>
      </c>
      <c r="D1700" t="s">
        <v>4365</v>
      </c>
      <c r="E1700" t="s">
        <v>4363</v>
      </c>
      <c r="F1700" t="s">
        <v>4363</v>
      </c>
      <c r="G1700" t="s">
        <v>639</v>
      </c>
      <c r="H1700" t="s">
        <v>639</v>
      </c>
      <c r="I1700" t="s">
        <v>2732</v>
      </c>
      <c r="J1700" t="s">
        <v>729</v>
      </c>
      <c r="K1700" t="s">
        <v>54</v>
      </c>
      <c r="L1700" s="4">
        <v>2</v>
      </c>
      <c r="M1700" s="4">
        <v>45657</v>
      </c>
      <c r="N1700">
        <v>1.5</v>
      </c>
      <c r="O1700">
        <v>0.40000000596046448</v>
      </c>
      <c r="P1700">
        <v>0.69999998807907104</v>
      </c>
      <c r="AE1700">
        <v>1</v>
      </c>
    </row>
    <row r="1701" spans="1:31" x14ac:dyDescent="0.2">
      <c r="A1701" s="9">
        <v>2006530</v>
      </c>
      <c r="B1701">
        <v>3672</v>
      </c>
      <c r="C1701" t="s">
        <v>4366</v>
      </c>
      <c r="D1701" t="s">
        <v>4367</v>
      </c>
      <c r="E1701" t="s">
        <v>4363</v>
      </c>
      <c r="F1701" t="s">
        <v>4363</v>
      </c>
      <c r="G1701" t="s">
        <v>639</v>
      </c>
      <c r="H1701" t="s">
        <v>639</v>
      </c>
      <c r="I1701" t="s">
        <v>2732</v>
      </c>
      <c r="J1701" t="s">
        <v>729</v>
      </c>
      <c r="K1701" t="s">
        <v>54</v>
      </c>
      <c r="L1701" s="4">
        <v>2</v>
      </c>
      <c r="M1701" s="4">
        <v>45657</v>
      </c>
      <c r="N1701">
        <v>1.5</v>
      </c>
      <c r="O1701">
        <v>0.80000001192092896</v>
      </c>
      <c r="P1701">
        <v>1.2999999523162842</v>
      </c>
      <c r="AE1701">
        <v>1</v>
      </c>
    </row>
    <row r="1702" spans="1:31" x14ac:dyDescent="0.2">
      <c r="A1702" s="9">
        <v>2006757</v>
      </c>
      <c r="B1702">
        <v>3759</v>
      </c>
      <c r="C1702" t="s">
        <v>4368</v>
      </c>
      <c r="D1702" t="s">
        <v>4369</v>
      </c>
      <c r="E1702" t="s">
        <v>4370</v>
      </c>
      <c r="F1702" t="s">
        <v>4370</v>
      </c>
      <c r="G1702" t="s">
        <v>639</v>
      </c>
      <c r="H1702" t="s">
        <v>639</v>
      </c>
      <c r="I1702" t="s">
        <v>2732</v>
      </c>
      <c r="J1702" t="s">
        <v>729</v>
      </c>
      <c r="K1702" t="s">
        <v>53</v>
      </c>
      <c r="L1702" s="4">
        <v>2</v>
      </c>
      <c r="M1702" s="4">
        <v>45657</v>
      </c>
      <c r="AE1702">
        <v>1</v>
      </c>
    </row>
    <row r="1703" spans="1:31" x14ac:dyDescent="0.2">
      <c r="A1703" s="9">
        <v>2000598</v>
      </c>
      <c r="B1703">
        <v>764</v>
      </c>
      <c r="C1703" t="s">
        <v>4371</v>
      </c>
      <c r="D1703" t="s">
        <v>4372</v>
      </c>
      <c r="E1703" t="s">
        <v>3338</v>
      </c>
      <c r="F1703" t="s">
        <v>3338</v>
      </c>
      <c r="G1703" t="s">
        <v>639</v>
      </c>
      <c r="H1703" t="s">
        <v>684</v>
      </c>
      <c r="I1703" t="s">
        <v>2732</v>
      </c>
      <c r="J1703" t="s">
        <v>694</v>
      </c>
      <c r="K1703" t="s">
        <v>53</v>
      </c>
      <c r="L1703" s="4">
        <v>39798</v>
      </c>
      <c r="M1703" s="4">
        <v>45657</v>
      </c>
      <c r="N1703">
        <v>0.30000001192092896</v>
      </c>
      <c r="AC1703">
        <v>13.1</v>
      </c>
      <c r="AE1703">
        <v>1</v>
      </c>
    </row>
    <row r="1704" spans="1:31" x14ac:dyDescent="0.2">
      <c r="A1704" s="9">
        <v>2009846</v>
      </c>
      <c r="B1704">
        <v>4998</v>
      </c>
      <c r="C1704" t="s">
        <v>4373</v>
      </c>
      <c r="D1704" t="s">
        <v>4374</v>
      </c>
      <c r="E1704" t="s">
        <v>4375</v>
      </c>
      <c r="F1704" t="s">
        <v>4375</v>
      </c>
      <c r="G1704" t="s">
        <v>639</v>
      </c>
      <c r="H1704" t="s">
        <v>684</v>
      </c>
      <c r="I1704" t="s">
        <v>2732</v>
      </c>
      <c r="J1704" t="s">
        <v>694</v>
      </c>
      <c r="K1704" t="s">
        <v>53</v>
      </c>
      <c r="L1704" s="4">
        <v>2</v>
      </c>
      <c r="M1704" s="4">
        <v>45657</v>
      </c>
      <c r="N1704">
        <v>0.30000001192092896</v>
      </c>
      <c r="AC1704">
        <v>13.1</v>
      </c>
      <c r="AE1704">
        <v>1</v>
      </c>
    </row>
    <row r="1705" spans="1:31" x14ac:dyDescent="0.2">
      <c r="A1705" s="9">
        <v>2006553</v>
      </c>
      <c r="B1705">
        <v>3652</v>
      </c>
      <c r="C1705" t="s">
        <v>4376</v>
      </c>
      <c r="D1705" t="s">
        <v>4377</v>
      </c>
      <c r="E1705" t="s">
        <v>4378</v>
      </c>
      <c r="F1705" t="s">
        <v>4378</v>
      </c>
      <c r="G1705" t="s">
        <v>639</v>
      </c>
      <c r="H1705" t="s">
        <v>684</v>
      </c>
      <c r="I1705" t="s">
        <v>2732</v>
      </c>
      <c r="J1705" t="s">
        <v>694</v>
      </c>
      <c r="K1705" t="s">
        <v>53</v>
      </c>
      <c r="L1705" s="4">
        <v>2</v>
      </c>
      <c r="M1705" s="4">
        <v>45657</v>
      </c>
      <c r="N1705">
        <v>0.60000002384185791</v>
      </c>
      <c r="AC1705">
        <v>26.1</v>
      </c>
      <c r="AE1705">
        <v>1</v>
      </c>
    </row>
    <row r="1706" spans="1:31" x14ac:dyDescent="0.2">
      <c r="A1706" s="9">
        <v>2009703</v>
      </c>
      <c r="B1706">
        <v>4997</v>
      </c>
      <c r="C1706" t="s">
        <v>4379</v>
      </c>
      <c r="D1706" t="s">
        <v>4380</v>
      </c>
      <c r="E1706" t="s">
        <v>3449</v>
      </c>
      <c r="F1706" t="s">
        <v>3449</v>
      </c>
      <c r="G1706" t="s">
        <v>639</v>
      </c>
      <c r="H1706" t="s">
        <v>639</v>
      </c>
      <c r="I1706" t="s">
        <v>2732</v>
      </c>
      <c r="J1706" t="s">
        <v>729</v>
      </c>
      <c r="K1706" t="s">
        <v>54</v>
      </c>
      <c r="L1706" s="4">
        <v>2</v>
      </c>
      <c r="M1706" s="4">
        <v>45657</v>
      </c>
      <c r="AE1706">
        <v>1.1000000000000001</v>
      </c>
    </row>
    <row r="1707" spans="1:31" x14ac:dyDescent="0.2">
      <c r="A1707" s="9">
        <v>2006556</v>
      </c>
      <c r="B1707">
        <v>3699</v>
      </c>
      <c r="C1707" t="s">
        <v>4381</v>
      </c>
      <c r="D1707" t="s">
        <v>4382</v>
      </c>
      <c r="E1707" t="s">
        <v>4383</v>
      </c>
      <c r="F1707" t="s">
        <v>4383</v>
      </c>
      <c r="G1707" t="s">
        <v>639</v>
      </c>
      <c r="H1707" t="s">
        <v>639</v>
      </c>
      <c r="I1707" t="s">
        <v>2732</v>
      </c>
      <c r="J1707" t="s">
        <v>729</v>
      </c>
      <c r="K1707" t="s">
        <v>53</v>
      </c>
      <c r="L1707" s="4">
        <v>2</v>
      </c>
      <c r="M1707" s="4">
        <v>45657</v>
      </c>
      <c r="AE1707">
        <v>1</v>
      </c>
    </row>
    <row r="1708" spans="1:31" x14ac:dyDescent="0.2">
      <c r="A1708" s="9">
        <v>2006778</v>
      </c>
      <c r="B1708">
        <v>3753</v>
      </c>
      <c r="C1708" t="s">
        <v>4384</v>
      </c>
      <c r="D1708" t="s">
        <v>4385</v>
      </c>
      <c r="E1708" t="s">
        <v>4386</v>
      </c>
      <c r="F1708" t="s">
        <v>4386</v>
      </c>
      <c r="G1708" t="s">
        <v>639</v>
      </c>
      <c r="H1708" t="s">
        <v>639</v>
      </c>
      <c r="I1708" t="s">
        <v>2732</v>
      </c>
      <c r="J1708" t="s">
        <v>647</v>
      </c>
      <c r="K1708" t="s">
        <v>54</v>
      </c>
      <c r="L1708" s="4">
        <v>2</v>
      </c>
      <c r="M1708" s="4">
        <v>45657</v>
      </c>
      <c r="AE1708">
        <v>1.1000000000000001</v>
      </c>
    </row>
    <row r="1709" spans="1:31" x14ac:dyDescent="0.2">
      <c r="A1709" s="9">
        <v>2010081</v>
      </c>
      <c r="B1709">
        <v>5130</v>
      </c>
      <c r="C1709" t="s">
        <v>4387</v>
      </c>
      <c r="D1709" t="s">
        <v>4388</v>
      </c>
      <c r="E1709" t="s">
        <v>847</v>
      </c>
      <c r="F1709" t="s">
        <v>860</v>
      </c>
      <c r="G1709" t="s">
        <v>639</v>
      </c>
      <c r="H1709" t="s">
        <v>639</v>
      </c>
      <c r="I1709" t="s">
        <v>2732</v>
      </c>
      <c r="J1709" t="s">
        <v>729</v>
      </c>
      <c r="K1709" t="s">
        <v>54</v>
      </c>
      <c r="L1709" s="4">
        <v>2</v>
      </c>
      <c r="M1709" s="4">
        <v>45657</v>
      </c>
      <c r="N1709">
        <v>12</v>
      </c>
      <c r="O1709">
        <v>6</v>
      </c>
      <c r="Y1709">
        <v>4.7199997901916504</v>
      </c>
      <c r="Z1709">
        <v>2</v>
      </c>
      <c r="AE1709">
        <v>1.27</v>
      </c>
    </row>
    <row r="1710" spans="1:31" x14ac:dyDescent="0.2">
      <c r="A1710" s="9">
        <v>2010080</v>
      </c>
      <c r="B1710">
        <v>5137</v>
      </c>
      <c r="C1710" t="s">
        <v>4389</v>
      </c>
      <c r="D1710" t="s">
        <v>4390</v>
      </c>
      <c r="E1710" t="s">
        <v>847</v>
      </c>
      <c r="F1710" t="s">
        <v>860</v>
      </c>
      <c r="G1710" t="s">
        <v>639</v>
      </c>
      <c r="H1710" t="s">
        <v>639</v>
      </c>
      <c r="I1710" t="s">
        <v>2732</v>
      </c>
      <c r="J1710" t="s">
        <v>729</v>
      </c>
      <c r="K1710" t="s">
        <v>54</v>
      </c>
      <c r="L1710" s="4">
        <v>2</v>
      </c>
      <c r="M1710" s="4">
        <v>45657</v>
      </c>
      <c r="N1710">
        <v>14</v>
      </c>
      <c r="O1710">
        <v>14</v>
      </c>
      <c r="P1710">
        <v>14</v>
      </c>
      <c r="V1710">
        <v>3.5000000149011612E-2</v>
      </c>
      <c r="W1710">
        <v>4.5000001788139343E-2</v>
      </c>
      <c r="X1710">
        <v>0.10000000149011612</v>
      </c>
      <c r="Y1710">
        <v>3.5000000149011612E-2</v>
      </c>
      <c r="Z1710">
        <v>1.4999999664723873E-2</v>
      </c>
      <c r="AA1710">
        <v>7.0000002160668373E-3</v>
      </c>
      <c r="AE1710">
        <v>1.33</v>
      </c>
    </row>
    <row r="1711" spans="1:31" x14ac:dyDescent="0.2">
      <c r="A1711" s="9">
        <v>2010082</v>
      </c>
      <c r="B1711">
        <v>5129</v>
      </c>
      <c r="C1711" t="s">
        <v>4391</v>
      </c>
      <c r="D1711" t="s">
        <v>4392</v>
      </c>
      <c r="E1711" t="s">
        <v>847</v>
      </c>
      <c r="F1711" t="s">
        <v>860</v>
      </c>
      <c r="G1711" t="s">
        <v>639</v>
      </c>
      <c r="H1711" t="s">
        <v>639</v>
      </c>
      <c r="I1711" t="s">
        <v>2732</v>
      </c>
      <c r="J1711" t="s">
        <v>729</v>
      </c>
      <c r="K1711" t="s">
        <v>54</v>
      </c>
      <c r="L1711" s="4">
        <v>2</v>
      </c>
      <c r="M1711" s="4">
        <v>45657</v>
      </c>
      <c r="N1711">
        <v>8</v>
      </c>
      <c r="O1711">
        <v>9</v>
      </c>
      <c r="T1711">
        <v>5</v>
      </c>
      <c r="V1711">
        <v>1.7000000476837158</v>
      </c>
      <c r="W1711">
        <v>1.7699999809265137</v>
      </c>
      <c r="Z1711">
        <v>0.80000001192092896</v>
      </c>
      <c r="AA1711">
        <v>0.30000001192092896</v>
      </c>
      <c r="AE1711">
        <v>1.35</v>
      </c>
    </row>
    <row r="1712" spans="1:31" x14ac:dyDescent="0.2">
      <c r="A1712" s="9">
        <v>2010079</v>
      </c>
      <c r="B1712">
        <v>5131</v>
      </c>
      <c r="C1712" t="s">
        <v>4393</v>
      </c>
      <c r="D1712" t="s">
        <v>4394</v>
      </c>
      <c r="E1712" t="s">
        <v>847</v>
      </c>
      <c r="F1712" t="s">
        <v>860</v>
      </c>
      <c r="G1712" t="s">
        <v>639</v>
      </c>
      <c r="H1712" t="s">
        <v>639</v>
      </c>
      <c r="I1712" t="s">
        <v>2732</v>
      </c>
      <c r="J1712" t="s">
        <v>729</v>
      </c>
      <c r="K1712" t="s">
        <v>54</v>
      </c>
      <c r="L1712" s="4">
        <v>2</v>
      </c>
      <c r="M1712" s="4">
        <v>45657</v>
      </c>
      <c r="O1712">
        <v>28</v>
      </c>
      <c r="P1712">
        <v>18</v>
      </c>
      <c r="W1712">
        <v>0.5</v>
      </c>
      <c r="AE1712">
        <v>1.38</v>
      </c>
    </row>
    <row r="1713" spans="1:31" x14ac:dyDescent="0.2">
      <c r="A1713" s="9">
        <v>2000540</v>
      </c>
      <c r="B1713">
        <v>1509</v>
      </c>
      <c r="C1713" t="s">
        <v>4395</v>
      </c>
      <c r="D1713" t="s">
        <v>4396</v>
      </c>
      <c r="E1713" t="s">
        <v>4397</v>
      </c>
      <c r="F1713" t="s">
        <v>4397</v>
      </c>
      <c r="G1713" t="s">
        <v>639</v>
      </c>
      <c r="H1713" t="s">
        <v>639</v>
      </c>
      <c r="I1713" t="s">
        <v>2732</v>
      </c>
      <c r="J1713" t="s">
        <v>729</v>
      </c>
      <c r="K1713" t="s">
        <v>54</v>
      </c>
      <c r="L1713" s="4">
        <v>39750</v>
      </c>
      <c r="M1713" s="4">
        <v>45657</v>
      </c>
      <c r="AE1713">
        <v>1.1000000000000001</v>
      </c>
    </row>
    <row r="1714" spans="1:31" x14ac:dyDescent="0.2">
      <c r="A1714" s="9">
        <v>2009881</v>
      </c>
      <c r="B1714">
        <v>5033</v>
      </c>
      <c r="C1714" t="s">
        <v>4398</v>
      </c>
      <c r="D1714" t="s">
        <v>4399</v>
      </c>
      <c r="E1714" t="s">
        <v>2156</v>
      </c>
      <c r="F1714" t="s">
        <v>2156</v>
      </c>
      <c r="G1714" t="s">
        <v>639</v>
      </c>
      <c r="H1714" t="s">
        <v>639</v>
      </c>
      <c r="I1714" t="s">
        <v>2732</v>
      </c>
      <c r="J1714" t="s">
        <v>729</v>
      </c>
      <c r="K1714" t="s">
        <v>54</v>
      </c>
      <c r="L1714" s="4">
        <v>2</v>
      </c>
      <c r="M1714" s="4">
        <v>45657</v>
      </c>
      <c r="AE1714">
        <v>1.1000000000000001</v>
      </c>
    </row>
    <row r="1715" spans="1:31" x14ac:dyDescent="0.2">
      <c r="A1715" s="9">
        <v>2009724</v>
      </c>
      <c r="B1715">
        <v>4980</v>
      </c>
      <c r="C1715" t="s">
        <v>4400</v>
      </c>
      <c r="D1715" t="s">
        <v>4401</v>
      </c>
      <c r="E1715" t="s">
        <v>1264</v>
      </c>
      <c r="F1715" t="s">
        <v>2668</v>
      </c>
      <c r="G1715" t="s">
        <v>639</v>
      </c>
      <c r="H1715" t="s">
        <v>639</v>
      </c>
      <c r="I1715" t="s">
        <v>2732</v>
      </c>
      <c r="J1715" t="s">
        <v>641</v>
      </c>
      <c r="K1715" t="s">
        <v>53</v>
      </c>
      <c r="L1715" s="4">
        <v>2</v>
      </c>
      <c r="M1715" s="4">
        <v>45657</v>
      </c>
      <c r="N1715">
        <v>24</v>
      </c>
      <c r="T1715">
        <v>7.1999998092651367</v>
      </c>
      <c r="AE1715">
        <v>1</v>
      </c>
    </row>
    <row r="1716" spans="1:31" x14ac:dyDescent="0.2">
      <c r="A1716" s="9">
        <v>2009725</v>
      </c>
      <c r="B1716">
        <v>4982</v>
      </c>
      <c r="C1716" t="s">
        <v>4402</v>
      </c>
      <c r="D1716" t="s">
        <v>4401</v>
      </c>
      <c r="E1716" t="s">
        <v>1264</v>
      </c>
      <c r="F1716" t="s">
        <v>4403</v>
      </c>
      <c r="G1716" t="s">
        <v>639</v>
      </c>
      <c r="H1716" t="s">
        <v>639</v>
      </c>
      <c r="I1716" t="s">
        <v>2732</v>
      </c>
      <c r="J1716" t="s">
        <v>641</v>
      </c>
      <c r="K1716" t="s">
        <v>53</v>
      </c>
      <c r="L1716" s="4">
        <v>2</v>
      </c>
      <c r="M1716" s="4">
        <v>45657</v>
      </c>
      <c r="N1716">
        <v>24</v>
      </c>
      <c r="T1716">
        <v>7.1999998092651367</v>
      </c>
      <c r="AE1716">
        <v>1</v>
      </c>
    </row>
    <row r="1717" spans="1:31" x14ac:dyDescent="0.2">
      <c r="A1717" s="9">
        <v>2009726</v>
      </c>
      <c r="B1717">
        <v>4981</v>
      </c>
      <c r="C1717" t="s">
        <v>4404</v>
      </c>
      <c r="D1717" t="s">
        <v>4401</v>
      </c>
      <c r="E1717" t="s">
        <v>1264</v>
      </c>
      <c r="F1717" t="s">
        <v>1265</v>
      </c>
      <c r="G1717" t="s">
        <v>639</v>
      </c>
      <c r="H1717" t="s">
        <v>639</v>
      </c>
      <c r="I1717" t="s">
        <v>2732</v>
      </c>
      <c r="J1717" t="s">
        <v>641</v>
      </c>
      <c r="K1717" t="s">
        <v>53</v>
      </c>
      <c r="L1717" s="4">
        <v>2</v>
      </c>
      <c r="M1717" s="4">
        <v>45657</v>
      </c>
      <c r="N1717">
        <v>24</v>
      </c>
      <c r="T1717">
        <v>7.1999998092651367</v>
      </c>
      <c r="AE1717">
        <v>1</v>
      </c>
    </row>
    <row r="1718" spans="1:31" x14ac:dyDescent="0.2">
      <c r="A1718" s="9">
        <v>2009762</v>
      </c>
      <c r="B1718">
        <v>5008</v>
      </c>
      <c r="C1718" t="s">
        <v>4405</v>
      </c>
      <c r="D1718" t="s">
        <v>4406</v>
      </c>
      <c r="E1718" t="s">
        <v>1264</v>
      </c>
      <c r="F1718" t="s">
        <v>2647</v>
      </c>
      <c r="G1718" t="s">
        <v>639</v>
      </c>
      <c r="H1718" t="s">
        <v>684</v>
      </c>
      <c r="I1718" t="s">
        <v>2732</v>
      </c>
      <c r="J1718" t="s">
        <v>647</v>
      </c>
      <c r="K1718" t="s">
        <v>54</v>
      </c>
      <c r="L1718" s="4">
        <v>2</v>
      </c>
      <c r="M1718" s="4">
        <v>45657</v>
      </c>
      <c r="P1718">
        <v>1.0000000474974513E-3</v>
      </c>
      <c r="V1718">
        <v>1</v>
      </c>
      <c r="W1718">
        <v>0.10000000149011612</v>
      </c>
      <c r="Z1718">
        <v>1</v>
      </c>
      <c r="AE1718">
        <v>1.06</v>
      </c>
    </row>
    <row r="1719" spans="1:31" x14ac:dyDescent="0.2">
      <c r="A1719" s="9">
        <v>2009817</v>
      </c>
      <c r="B1719">
        <v>5065</v>
      </c>
      <c r="C1719" t="s">
        <v>4407</v>
      </c>
      <c r="D1719" t="s">
        <v>4408</v>
      </c>
      <c r="E1719" t="s">
        <v>3473</v>
      </c>
      <c r="F1719" t="s">
        <v>4409</v>
      </c>
      <c r="G1719" t="s">
        <v>639</v>
      </c>
      <c r="H1719" t="s">
        <v>639</v>
      </c>
      <c r="I1719" t="s">
        <v>2732</v>
      </c>
      <c r="J1719" t="s">
        <v>729</v>
      </c>
      <c r="K1719" t="s">
        <v>54</v>
      </c>
      <c r="L1719" s="4">
        <v>2</v>
      </c>
      <c r="M1719" s="4">
        <v>45657</v>
      </c>
      <c r="AE1719">
        <v>1.1000000000000001</v>
      </c>
    </row>
    <row r="1720" spans="1:31" x14ac:dyDescent="0.2">
      <c r="A1720" s="9">
        <v>2006681</v>
      </c>
      <c r="B1720">
        <v>3715</v>
      </c>
      <c r="C1720" t="s">
        <v>4410</v>
      </c>
      <c r="D1720" t="s">
        <v>4411</v>
      </c>
      <c r="E1720" t="s">
        <v>2772</v>
      </c>
      <c r="F1720" t="s">
        <v>2772</v>
      </c>
      <c r="G1720" t="s">
        <v>639</v>
      </c>
      <c r="H1720" t="s">
        <v>639</v>
      </c>
      <c r="I1720" t="s">
        <v>2732</v>
      </c>
      <c r="J1720" t="s">
        <v>641</v>
      </c>
      <c r="K1720" t="s">
        <v>54</v>
      </c>
      <c r="L1720" s="4">
        <v>2</v>
      </c>
      <c r="M1720" s="4">
        <v>45657</v>
      </c>
      <c r="N1720">
        <v>2.4000000208616257E-2</v>
      </c>
      <c r="O1720">
        <v>2.4000000208616257E-2</v>
      </c>
      <c r="P1720">
        <v>2.4000000208616257E-2</v>
      </c>
      <c r="AE1720">
        <v>1.01</v>
      </c>
    </row>
    <row r="1721" spans="1:31" x14ac:dyDescent="0.2">
      <c r="A1721" s="9">
        <v>2009449</v>
      </c>
      <c r="B1721">
        <v>4816</v>
      </c>
      <c r="C1721" t="s">
        <v>4412</v>
      </c>
      <c r="D1721" t="s">
        <v>4413</v>
      </c>
      <c r="E1721" t="s">
        <v>3914</v>
      </c>
      <c r="F1721" t="s">
        <v>4414</v>
      </c>
      <c r="G1721" t="s">
        <v>639</v>
      </c>
      <c r="H1721" t="s">
        <v>639</v>
      </c>
      <c r="I1721" t="s">
        <v>2732</v>
      </c>
      <c r="J1721" t="s">
        <v>729</v>
      </c>
      <c r="K1721" t="s">
        <v>54</v>
      </c>
      <c r="L1721" s="4">
        <v>2</v>
      </c>
      <c r="M1721" s="4">
        <v>45657</v>
      </c>
      <c r="AE1721">
        <v>1.1000000000000001</v>
      </c>
    </row>
    <row r="1722" spans="1:31" x14ac:dyDescent="0.2">
      <c r="A1722" s="9">
        <v>2009457</v>
      </c>
      <c r="B1722">
        <v>4828</v>
      </c>
      <c r="C1722" t="s">
        <v>4415</v>
      </c>
      <c r="D1722" t="s">
        <v>4416</v>
      </c>
      <c r="E1722" t="s">
        <v>3914</v>
      </c>
      <c r="F1722" t="s">
        <v>4414</v>
      </c>
      <c r="G1722" t="s">
        <v>639</v>
      </c>
      <c r="H1722" t="s">
        <v>639</v>
      </c>
      <c r="I1722" t="s">
        <v>2732</v>
      </c>
      <c r="J1722" t="s">
        <v>729</v>
      </c>
      <c r="K1722" t="s">
        <v>54</v>
      </c>
      <c r="L1722" s="4">
        <v>2</v>
      </c>
      <c r="M1722" s="4">
        <v>45657</v>
      </c>
      <c r="AE1722">
        <v>1.1000000000000001</v>
      </c>
    </row>
    <row r="1723" spans="1:31" x14ac:dyDescent="0.2">
      <c r="A1723" s="9">
        <v>2009451</v>
      </c>
      <c r="B1723">
        <v>4821</v>
      </c>
      <c r="C1723" t="s">
        <v>4417</v>
      </c>
      <c r="D1723" t="s">
        <v>4418</v>
      </c>
      <c r="E1723" t="s">
        <v>3914</v>
      </c>
      <c r="F1723" t="s">
        <v>4414</v>
      </c>
      <c r="G1723" t="s">
        <v>639</v>
      </c>
      <c r="H1723" t="s">
        <v>639</v>
      </c>
      <c r="I1723" t="s">
        <v>2732</v>
      </c>
      <c r="J1723" t="s">
        <v>729</v>
      </c>
      <c r="K1723" t="s">
        <v>54</v>
      </c>
      <c r="L1723" s="4">
        <v>2</v>
      </c>
      <c r="M1723" s="4">
        <v>45657</v>
      </c>
      <c r="N1723">
        <v>0.10000000149011612</v>
      </c>
      <c r="O1723">
        <v>0.10000000149011612</v>
      </c>
      <c r="P1723">
        <v>0.5</v>
      </c>
      <c r="AE1723">
        <v>1.1000000000000001</v>
      </c>
    </row>
    <row r="1724" spans="1:31" x14ac:dyDescent="0.2">
      <c r="A1724" s="9">
        <v>2009452</v>
      </c>
      <c r="B1724">
        <v>4824</v>
      </c>
      <c r="C1724" t="s">
        <v>4419</v>
      </c>
      <c r="D1724" t="s">
        <v>4420</v>
      </c>
      <c r="E1724" t="s">
        <v>3914</v>
      </c>
      <c r="F1724" t="s">
        <v>4414</v>
      </c>
      <c r="G1724" t="s">
        <v>639</v>
      </c>
      <c r="H1724" t="s">
        <v>639</v>
      </c>
      <c r="I1724" t="s">
        <v>2732</v>
      </c>
      <c r="J1724" t="s">
        <v>729</v>
      </c>
      <c r="K1724" t="s">
        <v>54</v>
      </c>
      <c r="L1724" s="4">
        <v>2</v>
      </c>
      <c r="M1724" s="4">
        <v>45657</v>
      </c>
      <c r="N1724">
        <v>0.5</v>
      </c>
      <c r="O1724">
        <v>0.5</v>
      </c>
      <c r="P1724">
        <v>1</v>
      </c>
      <c r="AE1724">
        <v>1.1000000000000001</v>
      </c>
    </row>
    <row r="1725" spans="1:31" x14ac:dyDescent="0.2">
      <c r="A1725" s="9">
        <v>2009450</v>
      </c>
      <c r="B1725">
        <v>4819</v>
      </c>
      <c r="C1725" t="s">
        <v>4421</v>
      </c>
      <c r="D1725" t="s">
        <v>4422</v>
      </c>
      <c r="E1725" t="s">
        <v>3914</v>
      </c>
      <c r="F1725" t="s">
        <v>4414</v>
      </c>
      <c r="G1725" t="s">
        <v>639</v>
      </c>
      <c r="H1725" t="s">
        <v>639</v>
      </c>
      <c r="I1725" t="s">
        <v>2732</v>
      </c>
      <c r="J1725" t="s">
        <v>729</v>
      </c>
      <c r="K1725" t="s">
        <v>54</v>
      </c>
      <c r="L1725" s="4">
        <v>2</v>
      </c>
      <c r="M1725" s="4">
        <v>45657</v>
      </c>
      <c r="N1725">
        <v>1.1499999761581421</v>
      </c>
      <c r="O1725">
        <v>0.5</v>
      </c>
      <c r="P1725">
        <v>1.1499999761581421</v>
      </c>
      <c r="AE1725">
        <v>1.1000000000000001</v>
      </c>
    </row>
    <row r="1726" spans="1:31" x14ac:dyDescent="0.2">
      <c r="A1726" s="9">
        <v>2009448</v>
      </c>
      <c r="B1726">
        <v>4813</v>
      </c>
      <c r="C1726" t="s">
        <v>4423</v>
      </c>
      <c r="D1726" t="s">
        <v>4424</v>
      </c>
      <c r="E1726" t="s">
        <v>3914</v>
      </c>
      <c r="F1726" t="s">
        <v>4414</v>
      </c>
      <c r="G1726" t="s">
        <v>639</v>
      </c>
      <c r="H1726" t="s">
        <v>639</v>
      </c>
      <c r="I1726" t="s">
        <v>2732</v>
      </c>
      <c r="J1726" t="s">
        <v>729</v>
      </c>
      <c r="K1726" t="s">
        <v>54</v>
      </c>
      <c r="L1726" s="4">
        <v>2</v>
      </c>
      <c r="M1726" s="4">
        <v>45657</v>
      </c>
      <c r="AE1726">
        <v>1.1000000000000001</v>
      </c>
    </row>
    <row r="1727" spans="1:31" x14ac:dyDescent="0.2">
      <c r="A1727" s="9">
        <v>2010075</v>
      </c>
      <c r="B1727">
        <v>5115</v>
      </c>
      <c r="C1727" t="s">
        <v>4425</v>
      </c>
      <c r="D1727" t="s">
        <v>4426</v>
      </c>
      <c r="E1727" t="s">
        <v>4427</v>
      </c>
      <c r="F1727" t="s">
        <v>4427</v>
      </c>
      <c r="G1727" t="s">
        <v>639</v>
      </c>
      <c r="H1727" t="s">
        <v>639</v>
      </c>
      <c r="I1727" t="s">
        <v>2732</v>
      </c>
      <c r="J1727" t="s">
        <v>729</v>
      </c>
      <c r="K1727" t="s">
        <v>53</v>
      </c>
      <c r="L1727" s="4">
        <v>2</v>
      </c>
      <c r="M1727" s="4">
        <v>45657</v>
      </c>
      <c r="O1727">
        <v>0.10000000149011612</v>
      </c>
      <c r="P1727">
        <v>1</v>
      </c>
      <c r="Q1727">
        <v>6</v>
      </c>
      <c r="R1727">
        <v>3</v>
      </c>
      <c r="S1727">
        <v>2</v>
      </c>
      <c r="X1727">
        <v>6</v>
      </c>
      <c r="Z1727">
        <v>0.10000000149011612</v>
      </c>
      <c r="AE1727">
        <v>1</v>
      </c>
    </row>
    <row r="1728" spans="1:31" x14ac:dyDescent="0.2">
      <c r="A1728" s="9">
        <v>2009819</v>
      </c>
      <c r="B1728">
        <v>5066</v>
      </c>
      <c r="C1728" t="s">
        <v>4428</v>
      </c>
      <c r="D1728" t="s">
        <v>4429</v>
      </c>
      <c r="E1728" t="s">
        <v>3473</v>
      </c>
      <c r="F1728" t="s">
        <v>4409</v>
      </c>
      <c r="G1728" t="s">
        <v>639</v>
      </c>
      <c r="H1728" t="s">
        <v>639</v>
      </c>
      <c r="I1728" t="s">
        <v>2732</v>
      </c>
      <c r="J1728" t="s">
        <v>729</v>
      </c>
      <c r="K1728" t="s">
        <v>53</v>
      </c>
      <c r="L1728" s="4">
        <v>2</v>
      </c>
      <c r="M1728" s="4">
        <v>45657</v>
      </c>
      <c r="AE1728">
        <v>1</v>
      </c>
    </row>
    <row r="1729" spans="1:31" x14ac:dyDescent="0.2">
      <c r="A1729" s="9">
        <v>2010156</v>
      </c>
      <c r="B1729">
        <v>5120</v>
      </c>
      <c r="C1729" t="s">
        <v>4430</v>
      </c>
      <c r="D1729" t="s">
        <v>4431</v>
      </c>
      <c r="E1729" t="s">
        <v>4432</v>
      </c>
      <c r="F1729" t="s">
        <v>4432</v>
      </c>
      <c r="G1729" t="s">
        <v>639</v>
      </c>
      <c r="H1729" t="s">
        <v>639</v>
      </c>
      <c r="I1729" t="s">
        <v>2732</v>
      </c>
      <c r="J1729" t="s">
        <v>647</v>
      </c>
      <c r="K1729" t="s">
        <v>53</v>
      </c>
      <c r="L1729" s="4">
        <v>2</v>
      </c>
      <c r="M1729" s="4">
        <v>45657</v>
      </c>
      <c r="O1729">
        <v>1</v>
      </c>
      <c r="P1729">
        <v>3</v>
      </c>
      <c r="AC1729">
        <v>10</v>
      </c>
      <c r="AE1729">
        <v>1</v>
      </c>
    </row>
    <row r="1730" spans="1:31" x14ac:dyDescent="0.2">
      <c r="A1730" s="9">
        <v>2010106</v>
      </c>
      <c r="B1730">
        <v>5105</v>
      </c>
      <c r="C1730" t="s">
        <v>4433</v>
      </c>
      <c r="D1730" t="s">
        <v>4434</v>
      </c>
      <c r="E1730" t="s">
        <v>2830</v>
      </c>
      <c r="F1730" t="s">
        <v>4435</v>
      </c>
      <c r="G1730" t="s">
        <v>639</v>
      </c>
      <c r="H1730" t="s">
        <v>639</v>
      </c>
      <c r="I1730" t="s">
        <v>2732</v>
      </c>
      <c r="J1730" t="s">
        <v>729</v>
      </c>
      <c r="K1730" t="s">
        <v>54</v>
      </c>
      <c r="L1730" s="4">
        <v>2</v>
      </c>
      <c r="M1730" s="4">
        <v>45657</v>
      </c>
      <c r="AE1730">
        <v>1.1000000000000001</v>
      </c>
    </row>
    <row r="1731" spans="1:31" x14ac:dyDescent="0.2">
      <c r="A1731" s="9">
        <v>2009802</v>
      </c>
      <c r="B1731">
        <v>5021</v>
      </c>
      <c r="C1731" t="s">
        <v>4436</v>
      </c>
      <c r="D1731" t="s">
        <v>4437</v>
      </c>
      <c r="E1731" t="s">
        <v>2775</v>
      </c>
      <c r="F1731" t="s">
        <v>2775</v>
      </c>
      <c r="G1731" t="s">
        <v>639</v>
      </c>
      <c r="H1731" t="s">
        <v>639</v>
      </c>
      <c r="I1731" t="s">
        <v>2732</v>
      </c>
      <c r="J1731" t="s">
        <v>641</v>
      </c>
      <c r="K1731" t="s">
        <v>54</v>
      </c>
      <c r="L1731" s="4">
        <v>2</v>
      </c>
      <c r="M1731" s="4">
        <v>45657</v>
      </c>
      <c r="N1731">
        <v>3</v>
      </c>
      <c r="T1731">
        <v>2</v>
      </c>
      <c r="X1731">
        <v>8</v>
      </c>
      <c r="AE1731">
        <v>1.35</v>
      </c>
    </row>
    <row r="1732" spans="1:31" x14ac:dyDescent="0.2">
      <c r="A1732" s="9">
        <v>2004795</v>
      </c>
      <c r="B1732">
        <v>2820</v>
      </c>
      <c r="C1732" t="s">
        <v>4438</v>
      </c>
      <c r="D1732" t="s">
        <v>4439</v>
      </c>
      <c r="E1732" t="s">
        <v>2775</v>
      </c>
      <c r="F1732" t="s">
        <v>2775</v>
      </c>
      <c r="G1732" t="s">
        <v>639</v>
      </c>
      <c r="H1732" t="s">
        <v>639</v>
      </c>
      <c r="I1732" t="s">
        <v>2732</v>
      </c>
      <c r="J1732" t="s">
        <v>647</v>
      </c>
      <c r="K1732" t="s">
        <v>54</v>
      </c>
      <c r="L1732" s="4">
        <v>39343</v>
      </c>
      <c r="M1732" s="4">
        <v>45657</v>
      </c>
      <c r="T1732">
        <v>5</v>
      </c>
      <c r="Z1732">
        <v>11</v>
      </c>
      <c r="AE1732">
        <v>1.5</v>
      </c>
    </row>
    <row r="1733" spans="1:31" x14ac:dyDescent="0.2">
      <c r="A1733" s="9">
        <v>2000427</v>
      </c>
      <c r="B1733">
        <v>2088</v>
      </c>
      <c r="C1733" t="s">
        <v>4440</v>
      </c>
      <c r="D1733" t="s">
        <v>4441</v>
      </c>
      <c r="E1733" t="s">
        <v>2775</v>
      </c>
      <c r="F1733" t="s">
        <v>2775</v>
      </c>
      <c r="G1733" t="s">
        <v>639</v>
      </c>
      <c r="H1733" t="s">
        <v>639</v>
      </c>
      <c r="I1733" t="s">
        <v>2732</v>
      </c>
      <c r="J1733" t="s">
        <v>647</v>
      </c>
      <c r="K1733" t="s">
        <v>54</v>
      </c>
      <c r="L1733" s="4">
        <v>39735</v>
      </c>
      <c r="M1733" s="4">
        <v>45657</v>
      </c>
      <c r="Y1733">
        <v>12.5</v>
      </c>
      <c r="AE1733">
        <v>1.5</v>
      </c>
    </row>
    <row r="1734" spans="1:31" x14ac:dyDescent="0.2">
      <c r="A1734" s="9">
        <v>2006175</v>
      </c>
      <c r="B1734">
        <v>3733</v>
      </c>
      <c r="C1734" t="s">
        <v>4442</v>
      </c>
      <c r="D1734" t="s">
        <v>4443</v>
      </c>
      <c r="E1734" t="s">
        <v>2775</v>
      </c>
      <c r="F1734" t="s">
        <v>2775</v>
      </c>
      <c r="G1734" t="s">
        <v>639</v>
      </c>
      <c r="H1734" t="s">
        <v>639</v>
      </c>
      <c r="I1734" t="s">
        <v>2732</v>
      </c>
      <c r="J1734" t="s">
        <v>647</v>
      </c>
      <c r="K1734" t="s">
        <v>54</v>
      </c>
      <c r="L1734" s="4">
        <v>2</v>
      </c>
      <c r="M1734" s="4">
        <v>45657</v>
      </c>
      <c r="P1734">
        <v>2.5</v>
      </c>
      <c r="Y1734">
        <v>10</v>
      </c>
      <c r="AE1734">
        <v>1.2</v>
      </c>
    </row>
    <row r="1735" spans="1:31" x14ac:dyDescent="0.2">
      <c r="A1735" s="9">
        <v>2001371</v>
      </c>
      <c r="B1735">
        <v>86</v>
      </c>
      <c r="C1735" t="s">
        <v>4444</v>
      </c>
      <c r="D1735" t="s">
        <v>3287</v>
      </c>
      <c r="E1735" t="s">
        <v>2496</v>
      </c>
      <c r="F1735" t="s">
        <v>1540</v>
      </c>
      <c r="G1735" t="s">
        <v>639</v>
      </c>
      <c r="H1735" t="s">
        <v>639</v>
      </c>
      <c r="I1735" t="s">
        <v>2732</v>
      </c>
      <c r="J1735" t="s">
        <v>641</v>
      </c>
      <c r="K1735" t="s">
        <v>53</v>
      </c>
      <c r="L1735" s="4">
        <v>40386</v>
      </c>
      <c r="M1735" s="4">
        <v>45657</v>
      </c>
      <c r="N1735">
        <v>8</v>
      </c>
      <c r="O1735">
        <v>13</v>
      </c>
      <c r="P1735">
        <v>11</v>
      </c>
      <c r="R1735">
        <v>2</v>
      </c>
      <c r="T1735">
        <v>15</v>
      </c>
      <c r="V1735">
        <v>1.6000000759959221E-2</v>
      </c>
      <c r="W1735">
        <v>8.0000003799796104E-3</v>
      </c>
      <c r="Y1735">
        <v>5.9999998658895493E-2</v>
      </c>
      <c r="AA1735">
        <v>1.0000000474974513E-3</v>
      </c>
      <c r="AE1735">
        <v>1</v>
      </c>
    </row>
    <row r="1736" spans="1:31" x14ac:dyDescent="0.2">
      <c r="A1736" s="9">
        <v>2009892</v>
      </c>
      <c r="B1736">
        <v>5001</v>
      </c>
      <c r="C1736" t="s">
        <v>4445</v>
      </c>
      <c r="D1736" t="s">
        <v>4446</v>
      </c>
      <c r="E1736" t="s">
        <v>4447</v>
      </c>
      <c r="F1736" t="s">
        <v>4447</v>
      </c>
      <c r="G1736" t="s">
        <v>639</v>
      </c>
      <c r="H1736" t="s">
        <v>639</v>
      </c>
      <c r="I1736" t="s">
        <v>2732</v>
      </c>
      <c r="J1736" t="s">
        <v>641</v>
      </c>
      <c r="K1736" t="s">
        <v>54</v>
      </c>
      <c r="L1736" s="4">
        <v>2</v>
      </c>
      <c r="M1736" s="4">
        <v>45657</v>
      </c>
      <c r="N1736">
        <v>3.7999999523162842</v>
      </c>
      <c r="Q1736">
        <v>5.5</v>
      </c>
      <c r="R1736">
        <v>0.69999998807907104</v>
      </c>
      <c r="V1736">
        <v>4.999999888241291E-3</v>
      </c>
      <c r="X1736">
        <v>3.7000000476837158E-2</v>
      </c>
      <c r="AE1736">
        <v>1</v>
      </c>
    </row>
    <row r="1737" spans="1:31" x14ac:dyDescent="0.2">
      <c r="A1737" s="9">
        <v>2009893</v>
      </c>
      <c r="B1737">
        <v>5002</v>
      </c>
      <c r="C1737" t="s">
        <v>4448</v>
      </c>
      <c r="D1737" t="s">
        <v>4449</v>
      </c>
      <c r="E1737" t="s">
        <v>4447</v>
      </c>
      <c r="F1737" t="s">
        <v>4447</v>
      </c>
      <c r="G1737" t="s">
        <v>639</v>
      </c>
      <c r="H1737" t="s">
        <v>639</v>
      </c>
      <c r="I1737" t="s">
        <v>2732</v>
      </c>
      <c r="J1737" t="s">
        <v>641</v>
      </c>
      <c r="K1737" t="s">
        <v>54</v>
      </c>
      <c r="L1737" s="4">
        <v>2</v>
      </c>
      <c r="M1737" s="4">
        <v>45657</v>
      </c>
      <c r="N1737">
        <v>0.40000000596046448</v>
      </c>
      <c r="O1737">
        <v>4.5</v>
      </c>
      <c r="P1737">
        <v>3.4000000953674316</v>
      </c>
      <c r="R1737">
        <v>1.6000000238418579</v>
      </c>
      <c r="V1737">
        <v>4.0000001899898052E-3</v>
      </c>
      <c r="Y1737">
        <v>8.999999612569809E-3</v>
      </c>
      <c r="Z1737">
        <v>1.7999999225139618E-2</v>
      </c>
      <c r="AA1737">
        <v>2.0000000949949026E-3</v>
      </c>
      <c r="AE1737">
        <v>1.05</v>
      </c>
    </row>
    <row r="1738" spans="1:31" x14ac:dyDescent="0.2">
      <c r="A1738" s="9">
        <v>2008311</v>
      </c>
      <c r="B1738">
        <v>4341</v>
      </c>
      <c r="C1738" t="s">
        <v>4450</v>
      </c>
      <c r="D1738" t="s">
        <v>4451</v>
      </c>
      <c r="E1738" t="s">
        <v>1889</v>
      </c>
      <c r="F1738" t="s">
        <v>4452</v>
      </c>
      <c r="G1738" t="s">
        <v>639</v>
      </c>
      <c r="H1738" t="s">
        <v>639</v>
      </c>
      <c r="I1738" t="s">
        <v>2732</v>
      </c>
      <c r="J1738" t="s">
        <v>729</v>
      </c>
      <c r="K1738" t="s">
        <v>54</v>
      </c>
      <c r="L1738" s="4">
        <v>2</v>
      </c>
      <c r="M1738" s="4">
        <v>45657</v>
      </c>
      <c r="AE1738">
        <v>1.1000000000000001</v>
      </c>
    </row>
    <row r="1739" spans="1:31" x14ac:dyDescent="0.2">
      <c r="A1739" s="9">
        <v>2001168</v>
      </c>
      <c r="B1739">
        <v>2543</v>
      </c>
      <c r="C1739" t="s">
        <v>4453</v>
      </c>
      <c r="D1739" t="s">
        <v>1226</v>
      </c>
      <c r="E1739" t="s">
        <v>4454</v>
      </c>
      <c r="F1739" t="s">
        <v>4454</v>
      </c>
      <c r="G1739" t="s">
        <v>639</v>
      </c>
      <c r="H1739" t="s">
        <v>639</v>
      </c>
      <c r="I1739" t="s">
        <v>2732</v>
      </c>
      <c r="J1739" t="s">
        <v>647</v>
      </c>
      <c r="K1739" t="s">
        <v>53</v>
      </c>
      <c r="L1739" s="4">
        <v>40483</v>
      </c>
      <c r="M1739" s="4">
        <v>45657</v>
      </c>
      <c r="Q1739">
        <v>25</v>
      </c>
      <c r="AE1739">
        <v>1</v>
      </c>
    </row>
    <row r="1740" spans="1:31" x14ac:dyDescent="0.2">
      <c r="A1740" s="9">
        <v>2004987</v>
      </c>
      <c r="B1740">
        <v>3489</v>
      </c>
      <c r="C1740" t="s">
        <v>4455</v>
      </c>
      <c r="D1740" t="s">
        <v>4456</v>
      </c>
      <c r="E1740" t="s">
        <v>4454</v>
      </c>
      <c r="F1740" t="s">
        <v>4454</v>
      </c>
      <c r="G1740" t="s">
        <v>639</v>
      </c>
      <c r="H1740" t="s">
        <v>684</v>
      </c>
      <c r="I1740" t="s">
        <v>2732</v>
      </c>
      <c r="J1740" t="s">
        <v>694</v>
      </c>
      <c r="K1740" t="s">
        <v>53</v>
      </c>
      <c r="L1740" s="4">
        <v>40504</v>
      </c>
      <c r="M1740" s="4">
        <v>45657</v>
      </c>
      <c r="N1740">
        <v>0.30000001192092896</v>
      </c>
      <c r="AC1740">
        <v>18.399999999999999</v>
      </c>
      <c r="AE1740">
        <v>1</v>
      </c>
    </row>
    <row r="1741" spans="1:31" x14ac:dyDescent="0.2">
      <c r="A1741" s="9">
        <v>2003363</v>
      </c>
      <c r="B1741">
        <v>3372</v>
      </c>
      <c r="C1741" t="s">
        <v>4457</v>
      </c>
      <c r="D1741" t="s">
        <v>4458</v>
      </c>
      <c r="E1741" t="s">
        <v>4459</v>
      </c>
      <c r="F1741" t="s">
        <v>4459</v>
      </c>
      <c r="G1741" t="s">
        <v>639</v>
      </c>
      <c r="H1741" t="s">
        <v>684</v>
      </c>
      <c r="I1741" t="s">
        <v>2732</v>
      </c>
      <c r="J1741" t="s">
        <v>694</v>
      </c>
      <c r="K1741" t="s">
        <v>53</v>
      </c>
      <c r="L1741" s="4">
        <v>40218</v>
      </c>
      <c r="M1741" s="4">
        <v>45657</v>
      </c>
      <c r="N1741">
        <v>1</v>
      </c>
      <c r="AC1741">
        <v>17.3</v>
      </c>
      <c r="AE1741">
        <v>1</v>
      </c>
    </row>
    <row r="1742" spans="1:31" x14ac:dyDescent="0.2">
      <c r="A1742" s="9">
        <v>2009883</v>
      </c>
      <c r="B1742">
        <v>5046</v>
      </c>
      <c r="C1742" t="s">
        <v>4460</v>
      </c>
      <c r="D1742" t="s">
        <v>4461</v>
      </c>
      <c r="E1742" t="s">
        <v>1221</v>
      </c>
      <c r="F1742" t="s">
        <v>1268</v>
      </c>
      <c r="G1742" t="s">
        <v>639</v>
      </c>
      <c r="H1742" t="s">
        <v>639</v>
      </c>
      <c r="I1742" t="s">
        <v>2732</v>
      </c>
      <c r="J1742" t="s">
        <v>729</v>
      </c>
      <c r="K1742" t="s">
        <v>54</v>
      </c>
      <c r="L1742" s="4">
        <v>2</v>
      </c>
      <c r="M1742" s="4">
        <v>45657</v>
      </c>
      <c r="AE1742">
        <v>1.1000000000000001</v>
      </c>
    </row>
    <row r="1743" spans="1:31" x14ac:dyDescent="0.2">
      <c r="A1743" s="9">
        <v>2009884</v>
      </c>
      <c r="B1743">
        <v>5047</v>
      </c>
      <c r="C1743" t="s">
        <v>4462</v>
      </c>
      <c r="D1743" t="s">
        <v>4463</v>
      </c>
      <c r="E1743" t="s">
        <v>1221</v>
      </c>
      <c r="F1743" t="s">
        <v>1268</v>
      </c>
      <c r="G1743" t="s">
        <v>639</v>
      </c>
      <c r="H1743" t="s">
        <v>639</v>
      </c>
      <c r="I1743" t="s">
        <v>2732</v>
      </c>
      <c r="J1743" t="s">
        <v>647</v>
      </c>
      <c r="K1743" t="s">
        <v>54</v>
      </c>
      <c r="L1743" s="4">
        <v>2</v>
      </c>
      <c r="M1743" s="4">
        <v>45657</v>
      </c>
      <c r="AE1743">
        <v>1.1000000000000001</v>
      </c>
    </row>
    <row r="1744" spans="1:31" x14ac:dyDescent="0.2">
      <c r="A1744" s="9">
        <v>2010117</v>
      </c>
      <c r="B1744">
        <v>5109</v>
      </c>
      <c r="C1744" t="s">
        <v>4464</v>
      </c>
      <c r="D1744" t="s">
        <v>4465</v>
      </c>
      <c r="E1744" t="s">
        <v>4466</v>
      </c>
      <c r="F1744" t="s">
        <v>4466</v>
      </c>
      <c r="G1744" t="s">
        <v>639</v>
      </c>
      <c r="H1744" t="s">
        <v>684</v>
      </c>
      <c r="I1744" t="s">
        <v>2732</v>
      </c>
      <c r="J1744" t="s">
        <v>686</v>
      </c>
      <c r="K1744" t="s">
        <v>54</v>
      </c>
      <c r="L1744" s="4">
        <v>2</v>
      </c>
      <c r="M1744" s="4">
        <v>45657</v>
      </c>
      <c r="N1744">
        <v>0.30000001192092896</v>
      </c>
      <c r="O1744">
        <v>0.10000000149011612</v>
      </c>
      <c r="P1744">
        <v>0.30000001192092896</v>
      </c>
      <c r="AC1744">
        <v>3</v>
      </c>
      <c r="AE1744">
        <v>1</v>
      </c>
    </row>
    <row r="1745" spans="1:31" x14ac:dyDescent="0.2">
      <c r="A1745" s="9">
        <v>2006991</v>
      </c>
      <c r="B1745">
        <v>3848</v>
      </c>
      <c r="C1745" t="s">
        <v>4467</v>
      </c>
      <c r="D1745" t="s">
        <v>4468</v>
      </c>
      <c r="E1745" t="s">
        <v>4469</v>
      </c>
      <c r="F1745" t="s">
        <v>4469</v>
      </c>
      <c r="G1745" t="s">
        <v>639</v>
      </c>
      <c r="H1745" t="s">
        <v>684</v>
      </c>
      <c r="I1745" t="s">
        <v>2732</v>
      </c>
      <c r="J1745" t="s">
        <v>686</v>
      </c>
      <c r="K1745" t="s">
        <v>54</v>
      </c>
      <c r="L1745" s="4">
        <v>2</v>
      </c>
      <c r="M1745" s="4">
        <v>45657</v>
      </c>
      <c r="N1745">
        <v>0.30000001192092896</v>
      </c>
      <c r="O1745">
        <v>0.10000000149011612</v>
      </c>
      <c r="P1745">
        <v>0.20000000298023224</v>
      </c>
      <c r="AC1745">
        <v>2</v>
      </c>
      <c r="AE1745">
        <v>1</v>
      </c>
    </row>
    <row r="1746" spans="1:31" x14ac:dyDescent="0.2">
      <c r="A1746" s="9">
        <v>2010032</v>
      </c>
      <c r="B1746">
        <v>5084</v>
      </c>
      <c r="C1746" t="s">
        <v>4470</v>
      </c>
      <c r="D1746" t="s">
        <v>2714</v>
      </c>
      <c r="E1746" t="s">
        <v>4471</v>
      </c>
      <c r="F1746" t="s">
        <v>4471</v>
      </c>
      <c r="G1746" t="s">
        <v>639</v>
      </c>
      <c r="H1746" t="s">
        <v>684</v>
      </c>
      <c r="I1746" t="s">
        <v>2732</v>
      </c>
      <c r="J1746" t="s">
        <v>686</v>
      </c>
      <c r="K1746" t="s">
        <v>54</v>
      </c>
      <c r="L1746" s="4">
        <v>2</v>
      </c>
      <c r="M1746" s="4">
        <v>45657</v>
      </c>
      <c r="N1746">
        <v>0.30000001192092896</v>
      </c>
      <c r="P1746">
        <v>0.40000000596046448</v>
      </c>
      <c r="AC1746">
        <v>2.5</v>
      </c>
      <c r="AE1746">
        <v>1</v>
      </c>
    </row>
    <row r="1747" spans="1:31" x14ac:dyDescent="0.2">
      <c r="A1747" s="9">
        <v>2007909</v>
      </c>
      <c r="B1747">
        <v>4207</v>
      </c>
      <c r="C1747" t="s">
        <v>4472</v>
      </c>
      <c r="D1747" t="s">
        <v>4473</v>
      </c>
      <c r="E1747" t="s">
        <v>4474</v>
      </c>
      <c r="F1747" t="s">
        <v>4474</v>
      </c>
      <c r="G1747" t="s">
        <v>639</v>
      </c>
      <c r="H1747" t="s">
        <v>639</v>
      </c>
      <c r="I1747" t="s">
        <v>2732</v>
      </c>
      <c r="J1747" t="s">
        <v>647</v>
      </c>
      <c r="K1747" t="s">
        <v>53</v>
      </c>
      <c r="L1747" s="4">
        <v>2</v>
      </c>
      <c r="M1747" s="4">
        <v>45657</v>
      </c>
      <c r="Q1747">
        <v>34</v>
      </c>
      <c r="R1747">
        <v>23</v>
      </c>
      <c r="AE1747">
        <v>1</v>
      </c>
    </row>
    <row r="1748" spans="1:31" x14ac:dyDescent="0.2">
      <c r="A1748" s="9">
        <v>2001269</v>
      </c>
      <c r="B1748">
        <v>2573</v>
      </c>
      <c r="C1748" t="s">
        <v>4475</v>
      </c>
      <c r="D1748" t="s">
        <v>4476</v>
      </c>
      <c r="E1748" t="s">
        <v>1126</v>
      </c>
      <c r="F1748" t="s">
        <v>1300</v>
      </c>
      <c r="G1748" t="s">
        <v>639</v>
      </c>
      <c r="H1748" t="s">
        <v>639</v>
      </c>
      <c r="I1748" t="s">
        <v>2732</v>
      </c>
      <c r="J1748" t="s">
        <v>647</v>
      </c>
      <c r="K1748" t="s">
        <v>53</v>
      </c>
      <c r="L1748" s="4">
        <v>40483</v>
      </c>
      <c r="M1748" s="4">
        <v>45657</v>
      </c>
      <c r="Q1748">
        <v>33.599998474121094</v>
      </c>
      <c r="R1748">
        <v>14.300000190734863</v>
      </c>
      <c r="AE1748">
        <v>1</v>
      </c>
    </row>
    <row r="1749" spans="1:31" x14ac:dyDescent="0.2">
      <c r="A1749" s="9">
        <v>2000615</v>
      </c>
      <c r="B1749">
        <v>989</v>
      </c>
      <c r="C1749" t="s">
        <v>4477</v>
      </c>
      <c r="D1749" t="s">
        <v>4478</v>
      </c>
      <c r="E1749" t="s">
        <v>4479</v>
      </c>
      <c r="F1749" t="s">
        <v>4479</v>
      </c>
      <c r="G1749" t="s">
        <v>639</v>
      </c>
      <c r="H1749" t="s">
        <v>639</v>
      </c>
      <c r="I1749" t="s">
        <v>2732</v>
      </c>
      <c r="J1749" t="s">
        <v>647</v>
      </c>
      <c r="K1749" t="s">
        <v>53</v>
      </c>
      <c r="L1749" s="4">
        <v>39742</v>
      </c>
      <c r="M1749" s="4">
        <v>45657</v>
      </c>
      <c r="Q1749">
        <v>51</v>
      </c>
      <c r="R1749">
        <v>4</v>
      </c>
      <c r="AE1749">
        <v>1</v>
      </c>
    </row>
    <row r="1750" spans="1:31" x14ac:dyDescent="0.2">
      <c r="A1750" s="9">
        <v>2010158</v>
      </c>
      <c r="B1750">
        <v>5106</v>
      </c>
      <c r="C1750" t="s">
        <v>4480</v>
      </c>
      <c r="D1750" t="s">
        <v>4481</v>
      </c>
      <c r="E1750" t="s">
        <v>4482</v>
      </c>
      <c r="F1750" t="s">
        <v>4482</v>
      </c>
      <c r="G1750" t="s">
        <v>639</v>
      </c>
      <c r="H1750" t="s">
        <v>639</v>
      </c>
      <c r="I1750" t="s">
        <v>2732</v>
      </c>
      <c r="J1750" t="s">
        <v>647</v>
      </c>
      <c r="K1750" t="s">
        <v>53</v>
      </c>
      <c r="L1750" s="4">
        <v>2</v>
      </c>
      <c r="M1750" s="4">
        <v>45657</v>
      </c>
      <c r="Q1750">
        <v>40</v>
      </c>
      <c r="R1750">
        <v>2.4000000953674316</v>
      </c>
      <c r="AE1750">
        <v>1</v>
      </c>
    </row>
    <row r="1751" spans="1:31" x14ac:dyDescent="0.2">
      <c r="A1751" s="9">
        <v>2008053</v>
      </c>
      <c r="B1751">
        <v>4230</v>
      </c>
      <c r="C1751" t="s">
        <v>4483</v>
      </c>
      <c r="D1751" t="s">
        <v>4484</v>
      </c>
      <c r="E1751" t="s">
        <v>4482</v>
      </c>
      <c r="F1751" t="s">
        <v>4482</v>
      </c>
      <c r="G1751" t="s">
        <v>639</v>
      </c>
      <c r="H1751" t="s">
        <v>639</v>
      </c>
      <c r="I1751" t="s">
        <v>2732</v>
      </c>
      <c r="J1751" t="s">
        <v>647</v>
      </c>
      <c r="K1751" t="s">
        <v>53</v>
      </c>
      <c r="L1751" s="4">
        <v>2</v>
      </c>
      <c r="M1751" s="4">
        <v>45657</v>
      </c>
      <c r="Q1751">
        <v>33.599998474121094</v>
      </c>
      <c r="R1751">
        <v>2.3900001049041748</v>
      </c>
      <c r="AE1751">
        <v>1</v>
      </c>
    </row>
    <row r="1752" spans="1:31" x14ac:dyDescent="0.2">
      <c r="A1752" s="9">
        <v>2008409</v>
      </c>
      <c r="B1752">
        <v>4373</v>
      </c>
      <c r="C1752" t="s">
        <v>4485</v>
      </c>
      <c r="D1752" t="s">
        <v>4486</v>
      </c>
      <c r="E1752" t="s">
        <v>1126</v>
      </c>
      <c r="F1752" t="s">
        <v>4487</v>
      </c>
      <c r="G1752" t="s">
        <v>639</v>
      </c>
      <c r="H1752" t="s">
        <v>639</v>
      </c>
      <c r="I1752" t="s">
        <v>2732</v>
      </c>
      <c r="J1752" t="s">
        <v>647</v>
      </c>
      <c r="K1752" t="s">
        <v>53</v>
      </c>
      <c r="L1752" s="4">
        <v>2</v>
      </c>
      <c r="M1752" s="4">
        <v>45657</v>
      </c>
      <c r="Q1752">
        <v>38</v>
      </c>
      <c r="R1752">
        <v>4</v>
      </c>
      <c r="AE1752">
        <v>1</v>
      </c>
    </row>
    <row r="1753" spans="1:31" x14ac:dyDescent="0.2">
      <c r="A1753" s="9">
        <v>2000149</v>
      </c>
      <c r="B1753">
        <v>988</v>
      </c>
      <c r="C1753" t="s">
        <v>4488</v>
      </c>
      <c r="D1753" t="s">
        <v>4489</v>
      </c>
      <c r="E1753" t="s">
        <v>4479</v>
      </c>
      <c r="F1753" t="s">
        <v>4479</v>
      </c>
      <c r="G1753" t="s">
        <v>639</v>
      </c>
      <c r="H1753" t="s">
        <v>639</v>
      </c>
      <c r="I1753" t="s">
        <v>2732</v>
      </c>
      <c r="J1753" t="s">
        <v>647</v>
      </c>
      <c r="K1753" t="s">
        <v>53</v>
      </c>
      <c r="L1753" s="4">
        <v>39483</v>
      </c>
      <c r="M1753" s="4">
        <v>45657</v>
      </c>
      <c r="Q1753">
        <v>44.200000762939453</v>
      </c>
      <c r="R1753">
        <v>3.2999999523162842</v>
      </c>
      <c r="AE1753">
        <v>1</v>
      </c>
    </row>
    <row r="1754" spans="1:31" x14ac:dyDescent="0.2">
      <c r="A1754" s="9">
        <v>2000203</v>
      </c>
      <c r="B1754">
        <v>2035</v>
      </c>
      <c r="C1754" t="s">
        <v>4490</v>
      </c>
      <c r="D1754" t="s">
        <v>4491</v>
      </c>
      <c r="E1754" t="s">
        <v>4479</v>
      </c>
      <c r="F1754" t="s">
        <v>4479</v>
      </c>
      <c r="G1754" t="s">
        <v>639</v>
      </c>
      <c r="H1754" t="s">
        <v>639</v>
      </c>
      <c r="I1754" t="s">
        <v>2732</v>
      </c>
      <c r="J1754" t="s">
        <v>647</v>
      </c>
      <c r="K1754" t="s">
        <v>53</v>
      </c>
      <c r="L1754" s="4">
        <v>39742</v>
      </c>
      <c r="M1754" s="4">
        <v>45657</v>
      </c>
      <c r="Q1754">
        <v>47.599998474121094</v>
      </c>
      <c r="R1754">
        <v>2.9000000953674316</v>
      </c>
      <c r="AE1754">
        <v>1</v>
      </c>
    </row>
    <row r="1755" spans="1:31" x14ac:dyDescent="0.2">
      <c r="A1755" s="9">
        <v>2008186</v>
      </c>
      <c r="B1755">
        <v>4291</v>
      </c>
      <c r="C1755" t="s">
        <v>4492</v>
      </c>
      <c r="D1755" t="s">
        <v>4493</v>
      </c>
      <c r="E1755" t="s">
        <v>3237</v>
      </c>
      <c r="F1755" t="s">
        <v>3237</v>
      </c>
      <c r="G1755" t="s">
        <v>639</v>
      </c>
      <c r="H1755" t="s">
        <v>639</v>
      </c>
      <c r="I1755" t="s">
        <v>2732</v>
      </c>
      <c r="J1755" t="s">
        <v>729</v>
      </c>
      <c r="K1755" t="s">
        <v>53</v>
      </c>
      <c r="L1755" s="4">
        <v>2</v>
      </c>
      <c r="M1755" s="4">
        <v>45657</v>
      </c>
      <c r="AE1755">
        <v>1</v>
      </c>
    </row>
    <row r="1756" spans="1:31" x14ac:dyDescent="0.2">
      <c r="A1756" s="9">
        <v>2008442</v>
      </c>
      <c r="B1756">
        <v>4378</v>
      </c>
      <c r="C1756" t="s">
        <v>4494</v>
      </c>
      <c r="D1756" t="s">
        <v>4495</v>
      </c>
      <c r="E1756" t="s">
        <v>4496</v>
      </c>
      <c r="F1756" t="s">
        <v>4496</v>
      </c>
      <c r="G1756" t="s">
        <v>639</v>
      </c>
      <c r="H1756" t="s">
        <v>639</v>
      </c>
      <c r="I1756" t="s">
        <v>2732</v>
      </c>
      <c r="J1756" t="s">
        <v>647</v>
      </c>
      <c r="K1756" t="s">
        <v>53</v>
      </c>
      <c r="L1756" s="4">
        <v>2</v>
      </c>
      <c r="M1756" s="4">
        <v>45657</v>
      </c>
      <c r="T1756">
        <v>59.299999237060547</v>
      </c>
      <c r="AE1756">
        <v>1</v>
      </c>
    </row>
    <row r="1757" spans="1:31" x14ac:dyDescent="0.2">
      <c r="A1757" s="9">
        <v>2008173</v>
      </c>
      <c r="B1757">
        <v>4293</v>
      </c>
      <c r="C1757" t="s">
        <v>4497</v>
      </c>
      <c r="D1757" t="s">
        <v>4498</v>
      </c>
      <c r="E1757" t="s">
        <v>4499</v>
      </c>
      <c r="F1757" t="s">
        <v>4499</v>
      </c>
      <c r="G1757" t="s">
        <v>639</v>
      </c>
      <c r="H1757" t="s">
        <v>639</v>
      </c>
      <c r="I1757" t="s">
        <v>2732</v>
      </c>
      <c r="J1757" t="s">
        <v>647</v>
      </c>
      <c r="K1757" t="s">
        <v>53</v>
      </c>
      <c r="L1757" s="4">
        <v>2</v>
      </c>
      <c r="M1757" s="4">
        <v>45657</v>
      </c>
      <c r="O1757">
        <v>2</v>
      </c>
      <c r="P1757">
        <v>10</v>
      </c>
      <c r="Q1757">
        <v>12</v>
      </c>
      <c r="R1757">
        <v>1.5</v>
      </c>
      <c r="AC1757">
        <v>5</v>
      </c>
      <c r="AE1757">
        <v>1</v>
      </c>
    </row>
    <row r="1758" spans="1:31" x14ac:dyDescent="0.2">
      <c r="A1758" s="9">
        <v>2008282</v>
      </c>
      <c r="B1758">
        <v>4315</v>
      </c>
      <c r="C1758" t="s">
        <v>4500</v>
      </c>
      <c r="D1758" t="s">
        <v>4501</v>
      </c>
      <c r="E1758" t="s">
        <v>3100</v>
      </c>
      <c r="F1758" t="s">
        <v>3100</v>
      </c>
      <c r="G1758" t="s">
        <v>639</v>
      </c>
      <c r="H1758" t="s">
        <v>639</v>
      </c>
      <c r="I1758" t="s">
        <v>2732</v>
      </c>
      <c r="J1758" t="s">
        <v>729</v>
      </c>
      <c r="K1758" t="s">
        <v>54</v>
      </c>
      <c r="L1758" s="4">
        <v>2</v>
      </c>
      <c r="M1758" s="4">
        <v>45657</v>
      </c>
      <c r="AE1758">
        <v>1.1000000000000001</v>
      </c>
    </row>
    <row r="1759" spans="1:31" x14ac:dyDescent="0.2">
      <c r="A1759" s="9">
        <v>2004606</v>
      </c>
      <c r="B1759">
        <v>3388</v>
      </c>
      <c r="C1759" t="s">
        <v>4502</v>
      </c>
      <c r="D1759" t="s">
        <v>4503</v>
      </c>
      <c r="E1759" t="s">
        <v>3100</v>
      </c>
      <c r="F1759" t="s">
        <v>4504</v>
      </c>
      <c r="G1759" t="s">
        <v>639</v>
      </c>
      <c r="H1759" t="s">
        <v>639</v>
      </c>
      <c r="I1759" t="s">
        <v>2732</v>
      </c>
      <c r="J1759" t="s">
        <v>729</v>
      </c>
      <c r="K1759" t="s">
        <v>54</v>
      </c>
      <c r="L1759" s="4">
        <v>40239</v>
      </c>
      <c r="M1759" s="4">
        <v>45657</v>
      </c>
      <c r="AC1759">
        <v>45</v>
      </c>
      <c r="AE1759">
        <v>1</v>
      </c>
    </row>
    <row r="1760" spans="1:31" x14ac:dyDescent="0.2">
      <c r="A1760" s="9">
        <v>2006686</v>
      </c>
      <c r="B1760">
        <v>3754</v>
      </c>
      <c r="C1760" t="s">
        <v>4505</v>
      </c>
      <c r="D1760" t="s">
        <v>4506</v>
      </c>
      <c r="E1760" t="s">
        <v>3100</v>
      </c>
      <c r="F1760" t="s">
        <v>4504</v>
      </c>
      <c r="G1760" t="s">
        <v>639</v>
      </c>
      <c r="H1760" t="s">
        <v>639</v>
      </c>
      <c r="I1760" t="s">
        <v>2732</v>
      </c>
      <c r="J1760" t="s">
        <v>647</v>
      </c>
      <c r="K1760" t="s">
        <v>54</v>
      </c>
      <c r="L1760" s="4">
        <v>2</v>
      </c>
      <c r="M1760" s="4">
        <v>45657</v>
      </c>
      <c r="AC1760">
        <v>40</v>
      </c>
      <c r="AE1760">
        <v>1.1000000000000001</v>
      </c>
    </row>
    <row r="1761" spans="1:31" x14ac:dyDescent="0.2">
      <c r="A1761" s="9">
        <v>2006687</v>
      </c>
      <c r="B1761">
        <v>3755</v>
      </c>
      <c r="C1761" t="s">
        <v>4507</v>
      </c>
      <c r="D1761" t="s">
        <v>4508</v>
      </c>
      <c r="E1761" t="s">
        <v>3100</v>
      </c>
      <c r="F1761" t="s">
        <v>4504</v>
      </c>
      <c r="G1761" t="s">
        <v>639</v>
      </c>
      <c r="H1761" t="s">
        <v>639</v>
      </c>
      <c r="I1761" t="s">
        <v>2732</v>
      </c>
      <c r="J1761" t="s">
        <v>647</v>
      </c>
      <c r="K1761" t="s">
        <v>54</v>
      </c>
      <c r="L1761" s="4">
        <v>2</v>
      </c>
      <c r="M1761" s="4">
        <v>45657</v>
      </c>
      <c r="AC1761">
        <v>50</v>
      </c>
      <c r="AE1761">
        <v>1.1000000000000001</v>
      </c>
    </row>
    <row r="1762" spans="1:31" x14ac:dyDescent="0.2">
      <c r="A1762" s="9">
        <v>2008281</v>
      </c>
      <c r="B1762">
        <v>4320</v>
      </c>
      <c r="C1762" t="s">
        <v>4509</v>
      </c>
      <c r="D1762" t="s">
        <v>4510</v>
      </c>
      <c r="E1762" t="s">
        <v>3100</v>
      </c>
      <c r="F1762" t="s">
        <v>3100</v>
      </c>
      <c r="G1762" t="s">
        <v>639</v>
      </c>
      <c r="H1762" t="s">
        <v>639</v>
      </c>
      <c r="I1762" t="s">
        <v>2732</v>
      </c>
      <c r="J1762" t="s">
        <v>729</v>
      </c>
      <c r="K1762" t="s">
        <v>54</v>
      </c>
      <c r="L1762" s="4">
        <v>2</v>
      </c>
      <c r="M1762" s="4">
        <v>45657</v>
      </c>
      <c r="AE1762">
        <v>1.1000000000000001</v>
      </c>
    </row>
    <row r="1763" spans="1:31" x14ac:dyDescent="0.2">
      <c r="A1763" s="9">
        <v>2006750</v>
      </c>
      <c r="B1763">
        <v>3757</v>
      </c>
      <c r="C1763" t="s">
        <v>4511</v>
      </c>
      <c r="D1763" t="s">
        <v>4512</v>
      </c>
      <c r="E1763" t="s">
        <v>3100</v>
      </c>
      <c r="F1763" t="s">
        <v>4504</v>
      </c>
      <c r="G1763" t="s">
        <v>639</v>
      </c>
      <c r="H1763" t="s">
        <v>639</v>
      </c>
      <c r="I1763" t="s">
        <v>2732</v>
      </c>
      <c r="J1763" t="s">
        <v>647</v>
      </c>
      <c r="K1763" t="s">
        <v>54</v>
      </c>
      <c r="L1763" s="4">
        <v>2</v>
      </c>
      <c r="M1763" s="4">
        <v>45657</v>
      </c>
      <c r="AC1763">
        <v>40</v>
      </c>
      <c r="AE1763">
        <v>1.1000000000000001</v>
      </c>
    </row>
    <row r="1764" spans="1:31" x14ac:dyDescent="0.2">
      <c r="A1764" s="9">
        <v>2006697</v>
      </c>
      <c r="B1764">
        <v>3756</v>
      </c>
      <c r="C1764" t="s">
        <v>4513</v>
      </c>
      <c r="D1764" t="s">
        <v>4514</v>
      </c>
      <c r="E1764" t="s">
        <v>3100</v>
      </c>
      <c r="F1764" t="s">
        <v>4504</v>
      </c>
      <c r="G1764" t="s">
        <v>639</v>
      </c>
      <c r="H1764" t="s">
        <v>639</v>
      </c>
      <c r="I1764" t="s">
        <v>2732</v>
      </c>
      <c r="J1764" t="s">
        <v>647</v>
      </c>
      <c r="K1764" t="s">
        <v>54</v>
      </c>
      <c r="L1764" s="4">
        <v>2</v>
      </c>
      <c r="M1764" s="4">
        <v>45657</v>
      </c>
      <c r="AC1764">
        <v>30</v>
      </c>
      <c r="AE1764">
        <v>1.1000000000000001</v>
      </c>
    </row>
    <row r="1765" spans="1:31" x14ac:dyDescent="0.2">
      <c r="A1765" s="9">
        <v>2004376</v>
      </c>
      <c r="B1765">
        <v>3387</v>
      </c>
      <c r="C1765" t="s">
        <v>4515</v>
      </c>
      <c r="D1765" t="s">
        <v>4516</v>
      </c>
      <c r="E1765" t="s">
        <v>3100</v>
      </c>
      <c r="F1765" t="s">
        <v>4504</v>
      </c>
      <c r="G1765" t="s">
        <v>639</v>
      </c>
      <c r="H1765" t="s">
        <v>639</v>
      </c>
      <c r="I1765" t="s">
        <v>2732</v>
      </c>
      <c r="J1765" t="s">
        <v>729</v>
      </c>
      <c r="K1765" t="s">
        <v>54</v>
      </c>
      <c r="L1765" s="4">
        <v>40239</v>
      </c>
      <c r="M1765" s="4">
        <v>45657</v>
      </c>
      <c r="AC1765">
        <v>50</v>
      </c>
      <c r="AE1765">
        <v>1.1000000000000001</v>
      </c>
    </row>
    <row r="1766" spans="1:31" x14ac:dyDescent="0.2">
      <c r="A1766" s="9">
        <v>2006749</v>
      </c>
      <c r="B1766">
        <v>3758</v>
      </c>
      <c r="C1766" t="s">
        <v>4517</v>
      </c>
      <c r="D1766" t="s">
        <v>4518</v>
      </c>
      <c r="E1766" t="s">
        <v>3100</v>
      </c>
      <c r="F1766" t="s">
        <v>4504</v>
      </c>
      <c r="G1766" t="s">
        <v>639</v>
      </c>
      <c r="H1766" t="s">
        <v>639</v>
      </c>
      <c r="I1766" t="s">
        <v>2732</v>
      </c>
      <c r="J1766" t="s">
        <v>647</v>
      </c>
      <c r="K1766" t="s">
        <v>54</v>
      </c>
      <c r="L1766" s="4">
        <v>2</v>
      </c>
      <c r="M1766" s="4">
        <v>45657</v>
      </c>
      <c r="AC1766">
        <v>40</v>
      </c>
      <c r="AE1766">
        <v>1.1000000000000001</v>
      </c>
    </row>
    <row r="1767" spans="1:31" x14ac:dyDescent="0.2">
      <c r="A1767" s="9">
        <v>2008280</v>
      </c>
      <c r="B1767">
        <v>4314</v>
      </c>
      <c r="C1767" t="s">
        <v>4519</v>
      </c>
      <c r="D1767" t="s">
        <v>4520</v>
      </c>
      <c r="E1767" t="s">
        <v>3100</v>
      </c>
      <c r="F1767" t="s">
        <v>4504</v>
      </c>
      <c r="G1767" t="s">
        <v>639</v>
      </c>
      <c r="H1767" t="s">
        <v>639</v>
      </c>
      <c r="I1767" t="s">
        <v>2732</v>
      </c>
      <c r="J1767" t="s">
        <v>729</v>
      </c>
      <c r="K1767" t="s">
        <v>54</v>
      </c>
      <c r="L1767" s="4">
        <v>2</v>
      </c>
      <c r="M1767" s="4">
        <v>45657</v>
      </c>
      <c r="AE1767">
        <v>1.1000000000000001</v>
      </c>
    </row>
    <row r="1768" spans="1:31" x14ac:dyDescent="0.2">
      <c r="A1768" s="9">
        <v>2001394</v>
      </c>
      <c r="B1768">
        <v>2739</v>
      </c>
      <c r="C1768" t="s">
        <v>4521</v>
      </c>
      <c r="D1768" t="s">
        <v>4522</v>
      </c>
      <c r="E1768" t="s">
        <v>781</v>
      </c>
      <c r="F1768" t="s">
        <v>1376</v>
      </c>
      <c r="G1768" t="s">
        <v>639</v>
      </c>
      <c r="H1768" t="s">
        <v>639</v>
      </c>
      <c r="I1768" t="s">
        <v>2732</v>
      </c>
      <c r="J1768" t="s">
        <v>729</v>
      </c>
      <c r="K1768" t="s">
        <v>54</v>
      </c>
      <c r="L1768" s="4">
        <v>39791</v>
      </c>
      <c r="M1768" s="4">
        <v>45657</v>
      </c>
      <c r="N1768">
        <v>3.7000000476837158</v>
      </c>
      <c r="AC1768">
        <v>25</v>
      </c>
      <c r="AE1768">
        <v>1</v>
      </c>
    </row>
    <row r="1769" spans="1:31" x14ac:dyDescent="0.2">
      <c r="A1769" s="9">
        <v>2007981</v>
      </c>
      <c r="B1769">
        <v>4367</v>
      </c>
      <c r="C1769" t="s">
        <v>4523</v>
      </c>
      <c r="D1769" t="s">
        <v>4524</v>
      </c>
      <c r="E1769" t="s">
        <v>4496</v>
      </c>
      <c r="F1769" t="s">
        <v>4496</v>
      </c>
      <c r="G1769" t="s">
        <v>639</v>
      </c>
      <c r="H1769" t="s">
        <v>684</v>
      </c>
      <c r="I1769" t="s">
        <v>2732</v>
      </c>
      <c r="J1769" t="s">
        <v>694</v>
      </c>
      <c r="K1769" t="s">
        <v>54</v>
      </c>
      <c r="L1769" s="4">
        <v>2</v>
      </c>
      <c r="M1769" s="4">
        <v>45657</v>
      </c>
      <c r="N1769">
        <v>1.7999999523162842</v>
      </c>
      <c r="P1769">
        <v>4.4000000953674316</v>
      </c>
      <c r="AC1769">
        <v>26.8</v>
      </c>
      <c r="AE1769">
        <v>1.05</v>
      </c>
    </row>
    <row r="1770" spans="1:31" x14ac:dyDescent="0.2">
      <c r="A1770" s="9">
        <v>2010185</v>
      </c>
      <c r="B1770">
        <v>5119</v>
      </c>
      <c r="C1770" t="s">
        <v>4525</v>
      </c>
      <c r="D1770" t="s">
        <v>4526</v>
      </c>
      <c r="E1770" t="s">
        <v>4527</v>
      </c>
      <c r="F1770" t="s">
        <v>4527</v>
      </c>
      <c r="G1770" t="s">
        <v>639</v>
      </c>
      <c r="H1770" t="s">
        <v>684</v>
      </c>
      <c r="I1770" t="s">
        <v>2732</v>
      </c>
      <c r="J1770" t="s">
        <v>686</v>
      </c>
      <c r="K1770" t="s">
        <v>53</v>
      </c>
      <c r="L1770" s="4">
        <v>2</v>
      </c>
      <c r="M1770" s="4">
        <v>45657</v>
      </c>
      <c r="N1770">
        <v>1</v>
      </c>
      <c r="O1770">
        <v>1</v>
      </c>
      <c r="P1770">
        <v>1</v>
      </c>
      <c r="AC1770">
        <v>75</v>
      </c>
      <c r="AE1770">
        <v>1</v>
      </c>
    </row>
    <row r="1771" spans="1:31" x14ac:dyDescent="0.2">
      <c r="A1771" s="9">
        <v>2009516</v>
      </c>
      <c r="B1771">
        <v>4859</v>
      </c>
      <c r="C1771" t="s">
        <v>4528</v>
      </c>
      <c r="D1771" t="s">
        <v>4529</v>
      </c>
      <c r="E1771" t="s">
        <v>4530</v>
      </c>
      <c r="F1771" t="s">
        <v>4530</v>
      </c>
      <c r="G1771" t="s">
        <v>639</v>
      </c>
      <c r="H1771" t="s">
        <v>639</v>
      </c>
      <c r="I1771" t="s">
        <v>2732</v>
      </c>
      <c r="J1771" t="s">
        <v>647</v>
      </c>
      <c r="K1771" t="s">
        <v>54</v>
      </c>
      <c r="L1771" s="4">
        <v>2</v>
      </c>
      <c r="M1771" s="4">
        <v>45657</v>
      </c>
      <c r="W1771">
        <v>26.700000762939453</v>
      </c>
      <c r="AE1771">
        <v>1.5</v>
      </c>
    </row>
    <row r="1772" spans="1:31" x14ac:dyDescent="0.2">
      <c r="A1772" s="9">
        <v>2010065</v>
      </c>
      <c r="B1772">
        <v>5074</v>
      </c>
      <c r="C1772" t="s">
        <v>4531</v>
      </c>
      <c r="D1772" t="s">
        <v>4532</v>
      </c>
      <c r="E1772" t="s">
        <v>4530</v>
      </c>
      <c r="F1772" t="s">
        <v>4530</v>
      </c>
      <c r="G1772" t="s">
        <v>639</v>
      </c>
      <c r="H1772" t="s">
        <v>639</v>
      </c>
      <c r="I1772" t="s">
        <v>2732</v>
      </c>
      <c r="J1772" t="s">
        <v>647</v>
      </c>
      <c r="K1772" t="s">
        <v>54</v>
      </c>
      <c r="L1772" s="4">
        <v>2</v>
      </c>
      <c r="M1772" s="4">
        <v>45657</v>
      </c>
      <c r="T1772">
        <v>50</v>
      </c>
      <c r="AE1772">
        <v>1</v>
      </c>
    </row>
    <row r="1773" spans="1:31" x14ac:dyDescent="0.2">
      <c r="A1773" s="9">
        <v>2006565</v>
      </c>
      <c r="B1773">
        <v>3663</v>
      </c>
      <c r="C1773" t="s">
        <v>4533</v>
      </c>
      <c r="D1773" t="s">
        <v>4534</v>
      </c>
      <c r="E1773" t="s">
        <v>2727</v>
      </c>
      <c r="F1773" t="s">
        <v>2727</v>
      </c>
      <c r="G1773" t="s">
        <v>639</v>
      </c>
      <c r="H1773" t="s">
        <v>639</v>
      </c>
      <c r="I1773" t="s">
        <v>2732</v>
      </c>
      <c r="J1773" t="s">
        <v>729</v>
      </c>
      <c r="K1773" t="s">
        <v>54</v>
      </c>
      <c r="L1773" s="4">
        <v>2</v>
      </c>
      <c r="M1773" s="4">
        <v>45657</v>
      </c>
      <c r="AA1773">
        <v>5.0999999046325684</v>
      </c>
      <c r="AC1773">
        <v>50</v>
      </c>
      <c r="AE1773">
        <v>1</v>
      </c>
    </row>
    <row r="1774" spans="1:31" x14ac:dyDescent="0.2">
      <c r="A1774" s="9">
        <v>2000606</v>
      </c>
      <c r="B1774">
        <v>606</v>
      </c>
      <c r="C1774" t="s">
        <v>4535</v>
      </c>
      <c r="D1774" t="s">
        <v>4536</v>
      </c>
      <c r="E1774" t="s">
        <v>2727</v>
      </c>
      <c r="F1774" t="s">
        <v>2727</v>
      </c>
      <c r="G1774" t="s">
        <v>639</v>
      </c>
      <c r="H1774" t="s">
        <v>639</v>
      </c>
      <c r="I1774" t="s">
        <v>2732</v>
      </c>
      <c r="J1774" t="s">
        <v>729</v>
      </c>
      <c r="K1774" t="s">
        <v>54</v>
      </c>
      <c r="L1774" s="4">
        <v>39770</v>
      </c>
      <c r="M1774" s="4">
        <v>45657</v>
      </c>
      <c r="AC1774">
        <v>85</v>
      </c>
      <c r="AE1774">
        <v>1.1000000000000001</v>
      </c>
    </row>
    <row r="1775" spans="1:31" x14ac:dyDescent="0.2">
      <c r="A1775" s="9">
        <v>2000604</v>
      </c>
      <c r="B1775">
        <v>607</v>
      </c>
      <c r="C1775" t="s">
        <v>4537</v>
      </c>
      <c r="D1775" t="s">
        <v>4538</v>
      </c>
      <c r="E1775" t="s">
        <v>2727</v>
      </c>
      <c r="F1775" t="s">
        <v>2727</v>
      </c>
      <c r="G1775" t="s">
        <v>639</v>
      </c>
      <c r="H1775" t="s">
        <v>639</v>
      </c>
      <c r="I1775" t="s">
        <v>2732</v>
      </c>
      <c r="J1775" t="s">
        <v>729</v>
      </c>
      <c r="K1775" t="s">
        <v>54</v>
      </c>
      <c r="L1775" s="4">
        <v>39770</v>
      </c>
      <c r="M1775" s="4">
        <v>45657</v>
      </c>
      <c r="AC1775">
        <v>65</v>
      </c>
      <c r="AE1775">
        <v>1.1000000000000001</v>
      </c>
    </row>
    <row r="1776" spans="1:31" x14ac:dyDescent="0.2">
      <c r="A1776" s="9">
        <v>2000603</v>
      </c>
      <c r="B1776">
        <v>886</v>
      </c>
      <c r="C1776" t="s">
        <v>4539</v>
      </c>
      <c r="D1776" t="s">
        <v>4540</v>
      </c>
      <c r="E1776" t="s">
        <v>2727</v>
      </c>
      <c r="F1776" t="s">
        <v>2727</v>
      </c>
      <c r="G1776" t="s">
        <v>639</v>
      </c>
      <c r="H1776" t="s">
        <v>639</v>
      </c>
      <c r="I1776" t="s">
        <v>2732</v>
      </c>
      <c r="J1776" t="s">
        <v>729</v>
      </c>
      <c r="K1776" t="s">
        <v>54</v>
      </c>
      <c r="L1776" s="4">
        <v>39770</v>
      </c>
      <c r="M1776" s="4">
        <v>45657</v>
      </c>
      <c r="AC1776">
        <v>65</v>
      </c>
      <c r="AE1776">
        <v>1.1000000000000001</v>
      </c>
    </row>
    <row r="1777" spans="1:31" x14ac:dyDescent="0.2">
      <c r="A1777" s="9">
        <v>2000601</v>
      </c>
      <c r="B1777">
        <v>887</v>
      </c>
      <c r="C1777" t="s">
        <v>4541</v>
      </c>
      <c r="D1777" t="s">
        <v>4542</v>
      </c>
      <c r="E1777" t="s">
        <v>2727</v>
      </c>
      <c r="F1777" t="s">
        <v>2727</v>
      </c>
      <c r="G1777" t="s">
        <v>639</v>
      </c>
      <c r="H1777" t="s">
        <v>639</v>
      </c>
      <c r="I1777" t="s">
        <v>2732</v>
      </c>
      <c r="J1777" t="s">
        <v>729</v>
      </c>
      <c r="K1777" t="s">
        <v>54</v>
      </c>
      <c r="L1777" s="4">
        <v>39770</v>
      </c>
      <c r="M1777" s="4">
        <v>45657</v>
      </c>
      <c r="AC1777">
        <v>60</v>
      </c>
      <c r="AE1777">
        <v>1.1000000000000001</v>
      </c>
    </row>
    <row r="1778" spans="1:31" x14ac:dyDescent="0.2">
      <c r="A1778" s="9">
        <v>2000939</v>
      </c>
      <c r="B1778">
        <v>549</v>
      </c>
      <c r="C1778" t="s">
        <v>4543</v>
      </c>
      <c r="D1778" t="s">
        <v>4544</v>
      </c>
      <c r="E1778" t="s">
        <v>2727</v>
      </c>
      <c r="F1778" t="s">
        <v>2727</v>
      </c>
      <c r="G1778" t="s">
        <v>639</v>
      </c>
      <c r="H1778" t="s">
        <v>639</v>
      </c>
      <c r="I1778" t="s">
        <v>2732</v>
      </c>
      <c r="J1778" t="s">
        <v>729</v>
      </c>
      <c r="K1778" t="s">
        <v>54</v>
      </c>
      <c r="L1778" s="4">
        <v>39756</v>
      </c>
      <c r="M1778" s="4">
        <v>45657</v>
      </c>
      <c r="AC1778">
        <v>70</v>
      </c>
      <c r="AE1778">
        <v>1.1000000000000001</v>
      </c>
    </row>
    <row r="1779" spans="1:31" x14ac:dyDescent="0.2">
      <c r="A1779" s="9">
        <v>2000599</v>
      </c>
      <c r="B1779">
        <v>885</v>
      </c>
      <c r="C1779" t="s">
        <v>4545</v>
      </c>
      <c r="D1779" t="s">
        <v>4546</v>
      </c>
      <c r="E1779" t="s">
        <v>2727</v>
      </c>
      <c r="F1779" t="s">
        <v>2727</v>
      </c>
      <c r="G1779" t="s">
        <v>639</v>
      </c>
      <c r="H1779" t="s">
        <v>639</v>
      </c>
      <c r="I1779" t="s">
        <v>2732</v>
      </c>
      <c r="J1779" t="s">
        <v>729</v>
      </c>
      <c r="K1779" t="s">
        <v>54</v>
      </c>
      <c r="L1779" s="4">
        <v>39770</v>
      </c>
      <c r="M1779" s="4">
        <v>45657</v>
      </c>
      <c r="AC1779">
        <v>60</v>
      </c>
      <c r="AE1779">
        <v>1.1000000000000001</v>
      </c>
    </row>
    <row r="1780" spans="1:31" x14ac:dyDescent="0.2">
      <c r="A1780" s="9">
        <v>2004247</v>
      </c>
      <c r="B1780">
        <v>888</v>
      </c>
      <c r="C1780" t="s">
        <v>4547</v>
      </c>
      <c r="D1780" t="s">
        <v>4548</v>
      </c>
      <c r="E1780" t="s">
        <v>2727</v>
      </c>
      <c r="F1780" t="s">
        <v>2727</v>
      </c>
      <c r="G1780" t="s">
        <v>639</v>
      </c>
      <c r="H1780" t="s">
        <v>639</v>
      </c>
      <c r="I1780" t="s">
        <v>2732</v>
      </c>
      <c r="J1780" t="s">
        <v>729</v>
      </c>
      <c r="K1780" t="s">
        <v>54</v>
      </c>
      <c r="L1780" s="4">
        <v>39756</v>
      </c>
      <c r="M1780" s="4">
        <v>45657</v>
      </c>
      <c r="AC1780">
        <v>50</v>
      </c>
      <c r="AE1780">
        <v>1.1000000000000001</v>
      </c>
    </row>
    <row r="1781" spans="1:31" x14ac:dyDescent="0.2">
      <c r="A1781" s="9">
        <v>2004326</v>
      </c>
      <c r="B1781">
        <v>3127</v>
      </c>
      <c r="C1781" t="s">
        <v>4549</v>
      </c>
      <c r="D1781" t="s">
        <v>4550</v>
      </c>
      <c r="E1781" t="s">
        <v>1702</v>
      </c>
      <c r="F1781" t="s">
        <v>1702</v>
      </c>
      <c r="G1781" t="s">
        <v>639</v>
      </c>
      <c r="H1781" t="s">
        <v>639</v>
      </c>
      <c r="I1781" t="s">
        <v>2732</v>
      </c>
      <c r="J1781" t="s">
        <v>729</v>
      </c>
      <c r="K1781" t="s">
        <v>54</v>
      </c>
      <c r="L1781" s="4">
        <v>39798</v>
      </c>
      <c r="M1781" s="4">
        <v>45657</v>
      </c>
      <c r="AC1781">
        <v>70</v>
      </c>
      <c r="AE1781">
        <v>1</v>
      </c>
    </row>
    <row r="1782" spans="1:31" x14ac:dyDescent="0.2">
      <c r="A1782" s="9">
        <v>2001466</v>
      </c>
      <c r="B1782">
        <v>484</v>
      </c>
      <c r="C1782" t="s">
        <v>4551</v>
      </c>
      <c r="D1782" t="s">
        <v>4552</v>
      </c>
      <c r="E1782" t="s">
        <v>4553</v>
      </c>
      <c r="F1782" t="s">
        <v>4554</v>
      </c>
      <c r="G1782" t="s">
        <v>639</v>
      </c>
      <c r="H1782" t="s">
        <v>639</v>
      </c>
      <c r="I1782" t="s">
        <v>2732</v>
      </c>
      <c r="J1782" t="s">
        <v>641</v>
      </c>
      <c r="K1782" t="s">
        <v>54</v>
      </c>
      <c r="L1782" s="4">
        <v>39126</v>
      </c>
      <c r="M1782" s="4">
        <v>45657</v>
      </c>
      <c r="N1782">
        <v>2.5999999046325684</v>
      </c>
      <c r="Y1782">
        <v>4</v>
      </c>
      <c r="AE1782">
        <v>1.25</v>
      </c>
    </row>
    <row r="1783" spans="1:31" x14ac:dyDescent="0.2">
      <c r="A1783" s="9">
        <v>2009848</v>
      </c>
      <c r="B1783">
        <v>5010</v>
      </c>
      <c r="C1783" t="s">
        <v>4555</v>
      </c>
      <c r="D1783" t="s">
        <v>4556</v>
      </c>
      <c r="E1783" t="s">
        <v>931</v>
      </c>
      <c r="F1783" t="s">
        <v>931</v>
      </c>
      <c r="G1783" t="s">
        <v>639</v>
      </c>
      <c r="H1783" t="s">
        <v>639</v>
      </c>
      <c r="I1783" t="s">
        <v>2732</v>
      </c>
      <c r="J1783" t="s">
        <v>641</v>
      </c>
      <c r="K1783" t="s">
        <v>54</v>
      </c>
      <c r="L1783" s="4">
        <v>2</v>
      </c>
      <c r="M1783" s="4">
        <v>45657</v>
      </c>
      <c r="N1783">
        <v>19</v>
      </c>
      <c r="R1783">
        <v>4.3000001907348633</v>
      </c>
      <c r="V1783">
        <v>0.37999999523162842</v>
      </c>
      <c r="W1783">
        <v>0.18999999761581421</v>
      </c>
      <c r="Y1783">
        <v>0.18999999761581421</v>
      </c>
      <c r="Z1783">
        <v>0.37999999523162842</v>
      </c>
      <c r="AE1783">
        <v>1.35</v>
      </c>
    </row>
    <row r="1784" spans="1:31" x14ac:dyDescent="0.2">
      <c r="A1784" s="9">
        <v>2009849</v>
      </c>
      <c r="B1784">
        <v>5011</v>
      </c>
      <c r="C1784" t="s">
        <v>4557</v>
      </c>
      <c r="D1784" t="s">
        <v>4558</v>
      </c>
      <c r="E1784" t="s">
        <v>931</v>
      </c>
      <c r="F1784" t="s">
        <v>931</v>
      </c>
      <c r="G1784" t="s">
        <v>639</v>
      </c>
      <c r="H1784" t="s">
        <v>639</v>
      </c>
      <c r="I1784" t="s">
        <v>2732</v>
      </c>
      <c r="J1784" t="s">
        <v>641</v>
      </c>
      <c r="K1784" t="s">
        <v>54</v>
      </c>
      <c r="L1784" s="4">
        <v>2</v>
      </c>
      <c r="M1784" s="4">
        <v>45657</v>
      </c>
      <c r="N1784">
        <v>18.100000381469727</v>
      </c>
      <c r="R1784">
        <v>4.3000001907348633</v>
      </c>
      <c r="V1784">
        <v>0.37999999523162842</v>
      </c>
      <c r="Y1784">
        <v>1.1100000143051147</v>
      </c>
      <c r="Z1784">
        <v>0.37999999523162842</v>
      </c>
      <c r="AA1784">
        <v>0.37999999523162842</v>
      </c>
      <c r="AE1784">
        <v>1.35</v>
      </c>
    </row>
    <row r="1785" spans="1:31" x14ac:dyDescent="0.2">
      <c r="A1785" s="9">
        <v>2009850</v>
      </c>
      <c r="B1785">
        <v>5071</v>
      </c>
      <c r="C1785" t="s">
        <v>4559</v>
      </c>
      <c r="D1785" t="s">
        <v>4560</v>
      </c>
      <c r="E1785" t="s">
        <v>931</v>
      </c>
      <c r="F1785" t="s">
        <v>931</v>
      </c>
      <c r="G1785" t="s">
        <v>639</v>
      </c>
      <c r="H1785" t="s">
        <v>639</v>
      </c>
      <c r="I1785" t="s">
        <v>2732</v>
      </c>
      <c r="J1785" t="s">
        <v>641</v>
      </c>
      <c r="K1785" t="s">
        <v>54</v>
      </c>
      <c r="L1785" s="4">
        <v>2</v>
      </c>
      <c r="M1785" s="4">
        <v>45657</v>
      </c>
      <c r="N1785">
        <v>15</v>
      </c>
      <c r="R1785">
        <v>5</v>
      </c>
      <c r="T1785">
        <v>4</v>
      </c>
      <c r="V1785">
        <v>0.5</v>
      </c>
      <c r="AE1785">
        <v>1.3</v>
      </c>
    </row>
    <row r="1786" spans="1:31" x14ac:dyDescent="0.2">
      <c r="A1786" s="9">
        <v>2009851</v>
      </c>
      <c r="B1786">
        <v>5012</v>
      </c>
      <c r="C1786" t="s">
        <v>4561</v>
      </c>
      <c r="D1786" t="s">
        <v>4562</v>
      </c>
      <c r="E1786" t="s">
        <v>931</v>
      </c>
      <c r="F1786" t="s">
        <v>931</v>
      </c>
      <c r="G1786" t="s">
        <v>639</v>
      </c>
      <c r="H1786" t="s">
        <v>639</v>
      </c>
      <c r="I1786" t="s">
        <v>2732</v>
      </c>
      <c r="J1786" t="s">
        <v>641</v>
      </c>
      <c r="K1786" t="s">
        <v>54</v>
      </c>
      <c r="L1786" s="4">
        <v>2</v>
      </c>
      <c r="M1786" s="4">
        <v>45657</v>
      </c>
      <c r="N1786">
        <v>15</v>
      </c>
      <c r="R1786">
        <v>5</v>
      </c>
      <c r="T1786">
        <v>4</v>
      </c>
      <c r="Y1786">
        <v>1</v>
      </c>
      <c r="AE1786">
        <v>1.3</v>
      </c>
    </row>
    <row r="1787" spans="1:31" x14ac:dyDescent="0.2">
      <c r="A1787" s="9">
        <v>2009852</v>
      </c>
      <c r="B1787">
        <v>5013</v>
      </c>
      <c r="C1787" t="s">
        <v>4563</v>
      </c>
      <c r="D1787" t="s">
        <v>4564</v>
      </c>
      <c r="E1787" t="s">
        <v>931</v>
      </c>
      <c r="F1787" t="s">
        <v>931</v>
      </c>
      <c r="G1787" t="s">
        <v>639</v>
      </c>
      <c r="H1787" t="s">
        <v>639</v>
      </c>
      <c r="I1787" t="s">
        <v>2732</v>
      </c>
      <c r="J1787" t="s">
        <v>641</v>
      </c>
      <c r="K1787" t="s">
        <v>54</v>
      </c>
      <c r="L1787" s="4">
        <v>2</v>
      </c>
      <c r="M1787" s="4">
        <v>45657</v>
      </c>
      <c r="N1787">
        <v>12</v>
      </c>
      <c r="O1787">
        <v>6</v>
      </c>
      <c r="P1787">
        <v>6</v>
      </c>
      <c r="AE1787">
        <v>1.2</v>
      </c>
    </row>
    <row r="1788" spans="1:31" x14ac:dyDescent="0.2">
      <c r="A1788" s="9">
        <v>2008312</v>
      </c>
      <c r="B1788">
        <v>4342</v>
      </c>
      <c r="C1788" t="s">
        <v>4565</v>
      </c>
      <c r="D1788" t="s">
        <v>4566</v>
      </c>
      <c r="E1788" t="s">
        <v>1889</v>
      </c>
      <c r="F1788" t="s">
        <v>4452</v>
      </c>
      <c r="G1788" t="s">
        <v>639</v>
      </c>
      <c r="H1788" t="s">
        <v>639</v>
      </c>
      <c r="I1788" t="s">
        <v>2732</v>
      </c>
      <c r="J1788" t="s">
        <v>729</v>
      </c>
      <c r="K1788" t="s">
        <v>54</v>
      </c>
      <c r="L1788" s="4">
        <v>2</v>
      </c>
      <c r="M1788" s="4">
        <v>45657</v>
      </c>
      <c r="AE1788">
        <v>1.1000000000000001</v>
      </c>
    </row>
    <row r="1789" spans="1:31" x14ac:dyDescent="0.2">
      <c r="A1789" s="9">
        <v>2008308</v>
      </c>
      <c r="B1789">
        <v>4328</v>
      </c>
      <c r="C1789" t="s">
        <v>4567</v>
      </c>
      <c r="D1789" t="s">
        <v>4568</v>
      </c>
      <c r="E1789" t="s">
        <v>3074</v>
      </c>
      <c r="F1789" t="s">
        <v>3074</v>
      </c>
      <c r="G1789" t="s">
        <v>639</v>
      </c>
      <c r="H1789" t="s">
        <v>639</v>
      </c>
      <c r="I1789" t="s">
        <v>2732</v>
      </c>
      <c r="J1789" t="s">
        <v>729</v>
      </c>
      <c r="K1789" t="s">
        <v>54</v>
      </c>
      <c r="L1789" s="4">
        <v>2</v>
      </c>
      <c r="M1789" s="4">
        <v>45657</v>
      </c>
      <c r="AE1789">
        <v>1.1000000000000001</v>
      </c>
    </row>
    <row r="1790" spans="1:31" x14ac:dyDescent="0.2">
      <c r="A1790" s="9">
        <v>2008309</v>
      </c>
      <c r="B1790">
        <v>4329</v>
      </c>
      <c r="C1790" t="s">
        <v>4569</v>
      </c>
      <c r="D1790" t="s">
        <v>4570</v>
      </c>
      <c r="E1790" t="s">
        <v>3074</v>
      </c>
      <c r="F1790" t="s">
        <v>3074</v>
      </c>
      <c r="G1790" t="s">
        <v>639</v>
      </c>
      <c r="H1790" t="s">
        <v>639</v>
      </c>
      <c r="I1790" t="s">
        <v>2732</v>
      </c>
      <c r="J1790" t="s">
        <v>729</v>
      </c>
      <c r="K1790" t="s">
        <v>54</v>
      </c>
      <c r="L1790" s="4">
        <v>2</v>
      </c>
      <c r="M1790" s="4">
        <v>45657</v>
      </c>
      <c r="AE1790">
        <v>1.1000000000000001</v>
      </c>
    </row>
    <row r="1791" spans="1:31" x14ac:dyDescent="0.2">
      <c r="A1791" s="9">
        <v>2000387</v>
      </c>
      <c r="B1791">
        <v>1779</v>
      </c>
      <c r="C1791" t="s">
        <v>4571</v>
      </c>
      <c r="D1791" t="s">
        <v>4572</v>
      </c>
      <c r="E1791" t="s">
        <v>2775</v>
      </c>
      <c r="F1791" t="s">
        <v>2775</v>
      </c>
      <c r="G1791" t="s">
        <v>639</v>
      </c>
      <c r="H1791" t="s">
        <v>639</v>
      </c>
      <c r="I1791" t="s">
        <v>2732</v>
      </c>
      <c r="J1791" t="s">
        <v>641</v>
      </c>
      <c r="K1791" t="s">
        <v>54</v>
      </c>
      <c r="L1791" s="4">
        <v>39735</v>
      </c>
      <c r="M1791" s="4">
        <v>45657</v>
      </c>
      <c r="N1791">
        <v>12</v>
      </c>
      <c r="P1791">
        <v>6</v>
      </c>
      <c r="Q1791">
        <v>1.5</v>
      </c>
      <c r="R1791">
        <v>12</v>
      </c>
      <c r="AE1791">
        <v>1.4</v>
      </c>
    </row>
    <row r="1792" spans="1:31" x14ac:dyDescent="0.2">
      <c r="A1792" s="9">
        <v>2010041</v>
      </c>
      <c r="B1792">
        <v>5108</v>
      </c>
      <c r="C1792" t="s">
        <v>4573</v>
      </c>
      <c r="D1792" t="s">
        <v>4574</v>
      </c>
      <c r="E1792" t="s">
        <v>1264</v>
      </c>
      <c r="F1792" t="s">
        <v>2647</v>
      </c>
      <c r="G1792" t="s">
        <v>639</v>
      </c>
      <c r="H1792" t="s">
        <v>684</v>
      </c>
      <c r="I1792" t="s">
        <v>2732</v>
      </c>
      <c r="J1792" t="s">
        <v>641</v>
      </c>
      <c r="K1792" t="s">
        <v>54</v>
      </c>
      <c r="L1792" s="4">
        <v>2</v>
      </c>
      <c r="M1792" s="4">
        <v>45657</v>
      </c>
      <c r="N1792">
        <v>9</v>
      </c>
      <c r="O1792">
        <v>5</v>
      </c>
      <c r="P1792">
        <v>7</v>
      </c>
      <c r="W1792">
        <v>2.0000000949949026E-3</v>
      </c>
      <c r="X1792">
        <v>1.9999999552965164E-2</v>
      </c>
      <c r="Y1792">
        <v>9.9999997764825821E-3</v>
      </c>
      <c r="AA1792">
        <v>1.0000000474974513E-3</v>
      </c>
      <c r="AE1792">
        <v>1.25</v>
      </c>
    </row>
    <row r="1793" spans="1:31" x14ac:dyDescent="0.2">
      <c r="A1793" s="9">
        <v>2009999</v>
      </c>
      <c r="B1793">
        <v>5052</v>
      </c>
      <c r="C1793" t="s">
        <v>4575</v>
      </c>
      <c r="D1793" t="s">
        <v>4576</v>
      </c>
      <c r="E1793" t="s">
        <v>1264</v>
      </c>
      <c r="F1793" t="s">
        <v>2647</v>
      </c>
      <c r="G1793" t="s">
        <v>639</v>
      </c>
      <c r="H1793" t="s">
        <v>639</v>
      </c>
      <c r="I1793" t="s">
        <v>2732</v>
      </c>
      <c r="J1793" t="s">
        <v>641</v>
      </c>
      <c r="K1793" t="s">
        <v>54</v>
      </c>
      <c r="L1793" s="4">
        <v>2</v>
      </c>
      <c r="M1793" s="4">
        <v>45657</v>
      </c>
      <c r="N1793">
        <v>4</v>
      </c>
      <c r="O1793">
        <v>6</v>
      </c>
      <c r="P1793">
        <v>9</v>
      </c>
      <c r="Y1793">
        <v>1</v>
      </c>
      <c r="AE1793">
        <v>1.23</v>
      </c>
    </row>
    <row r="1794" spans="1:31" x14ac:dyDescent="0.2">
      <c r="A1794" s="9">
        <v>2010025</v>
      </c>
      <c r="B1794">
        <v>5075</v>
      </c>
      <c r="C1794" t="s">
        <v>4577</v>
      </c>
      <c r="D1794" t="s">
        <v>4578</v>
      </c>
      <c r="E1794" t="s">
        <v>1264</v>
      </c>
      <c r="F1794" t="s">
        <v>2647</v>
      </c>
      <c r="G1794" t="s">
        <v>639</v>
      </c>
      <c r="H1794" t="s">
        <v>684</v>
      </c>
      <c r="I1794" t="s">
        <v>2732</v>
      </c>
      <c r="J1794" t="s">
        <v>647</v>
      </c>
      <c r="K1794" t="s">
        <v>54</v>
      </c>
      <c r="L1794" s="4">
        <v>2</v>
      </c>
      <c r="M1794" s="4">
        <v>45657</v>
      </c>
      <c r="P1794">
        <v>1.0000000474974513E-3</v>
      </c>
      <c r="R1794">
        <v>4.5</v>
      </c>
      <c r="T1794">
        <v>4</v>
      </c>
      <c r="AE1794">
        <v>1.2</v>
      </c>
    </row>
    <row r="1795" spans="1:31" x14ac:dyDescent="0.2">
      <c r="A1795" s="9">
        <v>2010001</v>
      </c>
      <c r="B1795">
        <v>5054</v>
      </c>
      <c r="C1795" t="s">
        <v>4579</v>
      </c>
      <c r="D1795" t="s">
        <v>4580</v>
      </c>
      <c r="E1795" t="s">
        <v>1264</v>
      </c>
      <c r="F1795" t="s">
        <v>2647</v>
      </c>
      <c r="G1795" t="s">
        <v>639</v>
      </c>
      <c r="H1795" t="s">
        <v>639</v>
      </c>
      <c r="I1795" t="s">
        <v>2732</v>
      </c>
      <c r="J1795" t="s">
        <v>647</v>
      </c>
      <c r="K1795" t="s">
        <v>54</v>
      </c>
      <c r="L1795" s="4">
        <v>2</v>
      </c>
      <c r="M1795" s="4">
        <v>45657</v>
      </c>
      <c r="V1795">
        <v>1</v>
      </c>
      <c r="Z1795">
        <v>1</v>
      </c>
      <c r="AE1795">
        <v>1.1000000000000001</v>
      </c>
    </row>
    <row r="1796" spans="1:31" x14ac:dyDescent="0.2">
      <c r="A1796" s="9">
        <v>2010000</v>
      </c>
      <c r="B1796">
        <v>5053</v>
      </c>
      <c r="C1796" t="s">
        <v>4581</v>
      </c>
      <c r="D1796" t="s">
        <v>4582</v>
      </c>
      <c r="E1796" t="s">
        <v>1264</v>
      </c>
      <c r="F1796" t="s">
        <v>2647</v>
      </c>
      <c r="G1796" t="s">
        <v>639</v>
      </c>
      <c r="H1796" t="s">
        <v>639</v>
      </c>
      <c r="I1796" t="s">
        <v>2732</v>
      </c>
      <c r="J1796" t="s">
        <v>641</v>
      </c>
      <c r="K1796" t="s">
        <v>54</v>
      </c>
      <c r="L1796" s="4">
        <v>2</v>
      </c>
      <c r="M1796" s="4">
        <v>45657</v>
      </c>
      <c r="N1796">
        <v>4</v>
      </c>
      <c r="O1796">
        <v>6</v>
      </c>
      <c r="P1796">
        <v>9</v>
      </c>
      <c r="V1796">
        <v>2.0000000949949026E-3</v>
      </c>
      <c r="W1796">
        <v>2.0000000949949026E-3</v>
      </c>
      <c r="X1796">
        <v>1.9999999552965164E-2</v>
      </c>
      <c r="Y1796">
        <v>9.9999997764825821E-3</v>
      </c>
      <c r="Z1796">
        <v>9.9999997764825821E-3</v>
      </c>
      <c r="AA1796">
        <v>1.0000000474974513E-3</v>
      </c>
      <c r="AE1796">
        <v>1.22</v>
      </c>
    </row>
    <row r="1797" spans="1:31" x14ac:dyDescent="0.2">
      <c r="A1797" s="9">
        <v>2009629</v>
      </c>
      <c r="B1797">
        <v>4983</v>
      </c>
      <c r="C1797" t="s">
        <v>4583</v>
      </c>
      <c r="D1797" t="s">
        <v>4584</v>
      </c>
      <c r="E1797" t="s">
        <v>1264</v>
      </c>
      <c r="F1797" t="s">
        <v>2647</v>
      </c>
      <c r="G1797" t="s">
        <v>639</v>
      </c>
      <c r="H1797" t="s">
        <v>684</v>
      </c>
      <c r="I1797" t="s">
        <v>2732</v>
      </c>
      <c r="J1797" t="s">
        <v>641</v>
      </c>
      <c r="K1797" t="s">
        <v>54</v>
      </c>
      <c r="L1797" s="4">
        <v>2</v>
      </c>
      <c r="M1797" s="4">
        <v>45657</v>
      </c>
      <c r="N1797">
        <v>9</v>
      </c>
      <c r="O1797">
        <v>5</v>
      </c>
      <c r="P1797">
        <v>7</v>
      </c>
      <c r="W1797">
        <v>2.0000000949949026E-3</v>
      </c>
      <c r="X1797">
        <v>1.9999999552965164E-2</v>
      </c>
      <c r="Y1797">
        <v>9.9999997764825821E-3</v>
      </c>
      <c r="AA1797">
        <v>1.0000000474974513E-3</v>
      </c>
      <c r="AE1797">
        <v>1.25</v>
      </c>
    </row>
    <row r="1798" spans="1:31" x14ac:dyDescent="0.2">
      <c r="A1798" s="9">
        <v>2009800</v>
      </c>
      <c r="B1798">
        <v>5038</v>
      </c>
      <c r="C1798" t="s">
        <v>4585</v>
      </c>
      <c r="D1798" t="s">
        <v>4586</v>
      </c>
      <c r="E1798" t="s">
        <v>1264</v>
      </c>
      <c r="F1798" t="s">
        <v>2647</v>
      </c>
      <c r="G1798" t="s">
        <v>639</v>
      </c>
      <c r="H1798" t="s">
        <v>639</v>
      </c>
      <c r="I1798" t="s">
        <v>2732</v>
      </c>
      <c r="J1798" t="s">
        <v>641</v>
      </c>
      <c r="K1798" t="s">
        <v>54</v>
      </c>
      <c r="L1798" s="4">
        <v>2</v>
      </c>
      <c r="M1798" s="4">
        <v>45657</v>
      </c>
      <c r="N1798">
        <v>4</v>
      </c>
      <c r="O1798">
        <v>6</v>
      </c>
      <c r="P1798">
        <v>9</v>
      </c>
      <c r="Y1798">
        <v>1</v>
      </c>
      <c r="AE1798">
        <v>1.23</v>
      </c>
    </row>
    <row r="1799" spans="1:31" x14ac:dyDescent="0.2">
      <c r="A1799" s="9">
        <v>2009847</v>
      </c>
      <c r="B1799">
        <v>5037</v>
      </c>
      <c r="C1799" t="s">
        <v>4587</v>
      </c>
      <c r="D1799" t="s">
        <v>4588</v>
      </c>
      <c r="E1799" t="s">
        <v>1264</v>
      </c>
      <c r="F1799" t="s">
        <v>2647</v>
      </c>
      <c r="G1799" t="s">
        <v>639</v>
      </c>
      <c r="H1799" t="s">
        <v>639</v>
      </c>
      <c r="I1799" t="s">
        <v>2732</v>
      </c>
      <c r="J1799" t="s">
        <v>647</v>
      </c>
      <c r="K1799" t="s">
        <v>54</v>
      </c>
      <c r="L1799" s="4">
        <v>2</v>
      </c>
      <c r="M1799" s="4">
        <v>45657</v>
      </c>
      <c r="V1799">
        <v>1</v>
      </c>
      <c r="Z1799">
        <v>1</v>
      </c>
      <c r="AE1799">
        <v>1.1000000000000001</v>
      </c>
    </row>
    <row r="1800" spans="1:31" x14ac:dyDescent="0.2">
      <c r="A1800" s="9">
        <v>2009801</v>
      </c>
      <c r="B1800">
        <v>5048</v>
      </c>
      <c r="C1800" t="s">
        <v>4589</v>
      </c>
      <c r="D1800" t="s">
        <v>4590</v>
      </c>
      <c r="E1800" t="s">
        <v>1264</v>
      </c>
      <c r="F1800" t="s">
        <v>2647</v>
      </c>
      <c r="G1800" t="s">
        <v>639</v>
      </c>
      <c r="H1800" t="s">
        <v>639</v>
      </c>
      <c r="I1800" t="s">
        <v>2732</v>
      </c>
      <c r="J1800" t="s">
        <v>641</v>
      </c>
      <c r="K1800" t="s">
        <v>54</v>
      </c>
      <c r="L1800" s="4">
        <v>2</v>
      </c>
      <c r="M1800" s="4">
        <v>45657</v>
      </c>
      <c r="N1800">
        <v>4</v>
      </c>
      <c r="O1800">
        <v>6</v>
      </c>
      <c r="P1800">
        <v>9</v>
      </c>
      <c r="V1800">
        <v>2.0000000949949026E-3</v>
      </c>
      <c r="W1800">
        <v>2.0000000949949026E-3</v>
      </c>
      <c r="X1800">
        <v>1.9999999552965164E-2</v>
      </c>
      <c r="Y1800">
        <v>9.9999997764825821E-3</v>
      </c>
      <c r="Z1800">
        <v>9.9999997764825821E-3</v>
      </c>
      <c r="AA1800">
        <v>1.0000000474974513E-3</v>
      </c>
      <c r="AE1800">
        <v>1.22</v>
      </c>
    </row>
    <row r="1801" spans="1:31" x14ac:dyDescent="0.2">
      <c r="A1801" s="9">
        <v>2009122</v>
      </c>
      <c r="B1801">
        <v>4714</v>
      </c>
      <c r="C1801" t="s">
        <v>4591</v>
      </c>
      <c r="D1801" t="s">
        <v>4592</v>
      </c>
      <c r="E1801" t="s">
        <v>1264</v>
      </c>
      <c r="F1801" t="s">
        <v>2668</v>
      </c>
      <c r="G1801" t="s">
        <v>639</v>
      </c>
      <c r="H1801" t="s">
        <v>684</v>
      </c>
      <c r="I1801" t="s">
        <v>2732</v>
      </c>
      <c r="J1801" t="s">
        <v>641</v>
      </c>
      <c r="K1801" t="s">
        <v>54</v>
      </c>
      <c r="L1801" s="4">
        <v>2</v>
      </c>
      <c r="M1801" s="4">
        <v>45657</v>
      </c>
      <c r="N1801">
        <v>7</v>
      </c>
      <c r="O1801">
        <v>9</v>
      </c>
      <c r="P1801">
        <v>13</v>
      </c>
      <c r="V1801">
        <v>1.5</v>
      </c>
      <c r="Z1801">
        <v>0.5</v>
      </c>
      <c r="AA1801">
        <v>0.30000001192092896</v>
      </c>
      <c r="AE1801">
        <v>1.46</v>
      </c>
    </row>
    <row r="1802" spans="1:31" x14ac:dyDescent="0.2">
      <c r="A1802" s="9">
        <v>2009820</v>
      </c>
      <c r="B1802">
        <v>5067</v>
      </c>
      <c r="C1802" t="s">
        <v>4593</v>
      </c>
      <c r="D1802" t="s">
        <v>4594</v>
      </c>
      <c r="E1802" t="s">
        <v>3473</v>
      </c>
      <c r="F1802" t="s">
        <v>4409</v>
      </c>
      <c r="G1802" t="s">
        <v>639</v>
      </c>
      <c r="H1802" t="s">
        <v>639</v>
      </c>
      <c r="I1802" t="s">
        <v>2732</v>
      </c>
      <c r="J1802" t="s">
        <v>729</v>
      </c>
      <c r="K1802" t="s">
        <v>53</v>
      </c>
      <c r="L1802" s="4">
        <v>2</v>
      </c>
      <c r="M1802" s="4">
        <v>45657</v>
      </c>
      <c r="AE1802">
        <v>1</v>
      </c>
    </row>
    <row r="1803" spans="1:31" x14ac:dyDescent="0.2">
      <c r="A1803" s="9">
        <v>2009244</v>
      </c>
      <c r="B1803">
        <v>4721</v>
      </c>
      <c r="C1803" t="s">
        <v>4595</v>
      </c>
      <c r="D1803" t="s">
        <v>4596</v>
      </c>
      <c r="E1803" t="s">
        <v>4435</v>
      </c>
      <c r="F1803" t="s">
        <v>4435</v>
      </c>
      <c r="G1803" t="s">
        <v>639</v>
      </c>
      <c r="H1803" t="s">
        <v>639</v>
      </c>
      <c r="I1803" t="s">
        <v>2732</v>
      </c>
      <c r="J1803" t="s">
        <v>729</v>
      </c>
      <c r="K1803" t="s">
        <v>54</v>
      </c>
      <c r="L1803" s="4">
        <v>2</v>
      </c>
      <c r="M1803" s="4">
        <v>45657</v>
      </c>
      <c r="AE1803">
        <v>1.1000000000000001</v>
      </c>
    </row>
    <row r="1804" spans="1:31" x14ac:dyDescent="0.2">
      <c r="A1804" s="9">
        <v>2009246</v>
      </c>
      <c r="B1804">
        <v>4723</v>
      </c>
      <c r="C1804" t="s">
        <v>4597</v>
      </c>
      <c r="D1804" t="s">
        <v>4598</v>
      </c>
      <c r="E1804" t="s">
        <v>4435</v>
      </c>
      <c r="F1804" t="s">
        <v>4435</v>
      </c>
      <c r="G1804" t="s">
        <v>639</v>
      </c>
      <c r="H1804" t="s">
        <v>639</v>
      </c>
      <c r="I1804" t="s">
        <v>2732</v>
      </c>
      <c r="J1804" t="s">
        <v>729</v>
      </c>
      <c r="K1804" t="s">
        <v>54</v>
      </c>
      <c r="L1804" s="4">
        <v>2</v>
      </c>
      <c r="M1804" s="4">
        <v>45657</v>
      </c>
      <c r="AE1804">
        <v>1.1000000000000001</v>
      </c>
    </row>
    <row r="1805" spans="1:31" x14ac:dyDescent="0.2">
      <c r="A1805" s="9">
        <v>2009245</v>
      </c>
      <c r="B1805">
        <v>4722</v>
      </c>
      <c r="C1805" t="s">
        <v>4599</v>
      </c>
      <c r="D1805" t="s">
        <v>4600</v>
      </c>
      <c r="E1805" t="s">
        <v>4435</v>
      </c>
      <c r="F1805" t="s">
        <v>4435</v>
      </c>
      <c r="G1805" t="s">
        <v>639</v>
      </c>
      <c r="H1805" t="s">
        <v>639</v>
      </c>
      <c r="I1805" t="s">
        <v>2732</v>
      </c>
      <c r="J1805" t="s">
        <v>729</v>
      </c>
      <c r="K1805" t="s">
        <v>54</v>
      </c>
      <c r="L1805" s="4">
        <v>2</v>
      </c>
      <c r="M1805" s="4">
        <v>45657</v>
      </c>
      <c r="AE1805">
        <v>1.1000000000000001</v>
      </c>
    </row>
    <row r="1806" spans="1:31" x14ac:dyDescent="0.2">
      <c r="A1806" s="9">
        <v>2009961</v>
      </c>
      <c r="B1806">
        <v>5077</v>
      </c>
      <c r="C1806" t="s">
        <v>4601</v>
      </c>
      <c r="D1806" t="s">
        <v>4602</v>
      </c>
      <c r="E1806" t="s">
        <v>4435</v>
      </c>
      <c r="F1806" t="s">
        <v>4435</v>
      </c>
      <c r="G1806" t="s">
        <v>639</v>
      </c>
      <c r="H1806" t="s">
        <v>639</v>
      </c>
      <c r="I1806" t="s">
        <v>2732</v>
      </c>
      <c r="J1806" t="s">
        <v>729</v>
      </c>
      <c r="K1806" t="s">
        <v>54</v>
      </c>
      <c r="L1806" s="4">
        <v>2</v>
      </c>
      <c r="M1806" s="4">
        <v>45657</v>
      </c>
      <c r="AE1806">
        <v>1.1000000000000001</v>
      </c>
    </row>
    <row r="1807" spans="1:31" x14ac:dyDescent="0.2">
      <c r="A1807" s="9">
        <v>2009826</v>
      </c>
      <c r="B1807">
        <v>5049</v>
      </c>
      <c r="C1807" t="s">
        <v>4603</v>
      </c>
      <c r="D1807" t="s">
        <v>4604</v>
      </c>
      <c r="E1807" t="s">
        <v>4605</v>
      </c>
      <c r="F1807" t="s">
        <v>4435</v>
      </c>
      <c r="G1807" t="s">
        <v>639</v>
      </c>
      <c r="H1807" t="s">
        <v>639</v>
      </c>
      <c r="I1807" t="s">
        <v>2732</v>
      </c>
      <c r="J1807" t="s">
        <v>729</v>
      </c>
      <c r="K1807" t="s">
        <v>54</v>
      </c>
      <c r="L1807" s="4">
        <v>2</v>
      </c>
      <c r="M1807" s="4">
        <v>45657</v>
      </c>
      <c r="AE1807">
        <v>1.1000000000000001</v>
      </c>
    </row>
    <row r="1808" spans="1:31" x14ac:dyDescent="0.2">
      <c r="A1808" s="9">
        <v>2009827</v>
      </c>
      <c r="B1808">
        <v>5050</v>
      </c>
      <c r="C1808" t="s">
        <v>4606</v>
      </c>
      <c r="D1808" t="s">
        <v>4607</v>
      </c>
      <c r="E1808" t="s">
        <v>4605</v>
      </c>
      <c r="F1808" t="s">
        <v>4435</v>
      </c>
      <c r="G1808" t="s">
        <v>639</v>
      </c>
      <c r="H1808" t="s">
        <v>639</v>
      </c>
      <c r="I1808" t="s">
        <v>2732</v>
      </c>
      <c r="J1808" t="s">
        <v>729</v>
      </c>
      <c r="K1808" t="s">
        <v>54</v>
      </c>
      <c r="L1808" s="4">
        <v>2</v>
      </c>
      <c r="M1808" s="4">
        <v>45657</v>
      </c>
      <c r="AE1808">
        <v>1.1000000000000001</v>
      </c>
    </row>
    <row r="1809" spans="1:31" x14ac:dyDescent="0.2">
      <c r="A1809" s="9">
        <v>2001372</v>
      </c>
      <c r="B1809">
        <v>1630</v>
      </c>
      <c r="C1809" t="s">
        <v>4608</v>
      </c>
      <c r="D1809" t="s">
        <v>4609</v>
      </c>
      <c r="E1809" t="s">
        <v>2496</v>
      </c>
      <c r="F1809" t="s">
        <v>1540</v>
      </c>
      <c r="G1809" t="s">
        <v>639</v>
      </c>
      <c r="H1809" t="s">
        <v>639</v>
      </c>
      <c r="I1809" t="s">
        <v>2732</v>
      </c>
      <c r="J1809" t="s">
        <v>641</v>
      </c>
      <c r="K1809" t="s">
        <v>53</v>
      </c>
      <c r="L1809" s="4">
        <v>40386</v>
      </c>
      <c r="M1809" s="4">
        <v>45657</v>
      </c>
      <c r="N1809">
        <v>10</v>
      </c>
      <c r="O1809">
        <v>10</v>
      </c>
      <c r="P1809">
        <v>10</v>
      </c>
      <c r="T1809">
        <v>13</v>
      </c>
      <c r="AE1809">
        <v>1</v>
      </c>
    </row>
    <row r="1810" spans="1:31" x14ac:dyDescent="0.2">
      <c r="A1810" s="9">
        <v>2004284</v>
      </c>
      <c r="B1810">
        <v>2938</v>
      </c>
      <c r="C1810" t="s">
        <v>4610</v>
      </c>
      <c r="D1810" t="s">
        <v>4611</v>
      </c>
      <c r="E1810" t="s">
        <v>4612</v>
      </c>
      <c r="F1810" t="s">
        <v>4612</v>
      </c>
      <c r="G1810" t="s">
        <v>639</v>
      </c>
      <c r="H1810" t="s">
        <v>639</v>
      </c>
      <c r="I1810" t="s">
        <v>2732</v>
      </c>
      <c r="J1810" t="s">
        <v>729</v>
      </c>
      <c r="K1810" t="s">
        <v>54</v>
      </c>
      <c r="L1810" s="4">
        <v>39483</v>
      </c>
      <c r="M1810" s="4">
        <v>45657</v>
      </c>
      <c r="AE1810">
        <v>1.1000000000000001</v>
      </c>
    </row>
    <row r="1811" spans="1:31" x14ac:dyDescent="0.2">
      <c r="A1811" s="9">
        <v>2010098</v>
      </c>
      <c r="B1811">
        <v>5123</v>
      </c>
      <c r="C1811" t="s">
        <v>4613</v>
      </c>
      <c r="D1811" t="s">
        <v>4614</v>
      </c>
      <c r="E1811" t="s">
        <v>2668</v>
      </c>
      <c r="F1811" t="s">
        <v>2668</v>
      </c>
      <c r="G1811" t="s">
        <v>639</v>
      </c>
      <c r="H1811" t="s">
        <v>684</v>
      </c>
      <c r="I1811" t="s">
        <v>2732</v>
      </c>
      <c r="J1811" t="s">
        <v>694</v>
      </c>
      <c r="K1811" t="s">
        <v>53</v>
      </c>
      <c r="L1811" s="4">
        <v>2</v>
      </c>
      <c r="M1811" s="4">
        <v>45657</v>
      </c>
      <c r="N1811">
        <v>4</v>
      </c>
      <c r="P1811">
        <v>7</v>
      </c>
      <c r="T1811">
        <v>3</v>
      </c>
      <c r="X1811">
        <v>5.5</v>
      </c>
      <c r="AE1811">
        <v>1</v>
      </c>
    </row>
    <row r="1812" spans="1:31" x14ac:dyDescent="0.2">
      <c r="A1812" s="9">
        <v>2010099</v>
      </c>
      <c r="B1812">
        <v>5124</v>
      </c>
      <c r="C1812" t="s">
        <v>4615</v>
      </c>
      <c r="D1812" t="s">
        <v>4616</v>
      </c>
      <c r="E1812" t="s">
        <v>2668</v>
      </c>
      <c r="F1812" t="s">
        <v>2668</v>
      </c>
      <c r="G1812" t="s">
        <v>639</v>
      </c>
      <c r="H1812" t="s">
        <v>684</v>
      </c>
      <c r="I1812" t="s">
        <v>2732</v>
      </c>
      <c r="J1812" t="s">
        <v>686</v>
      </c>
      <c r="K1812" t="s">
        <v>53</v>
      </c>
      <c r="L1812" s="4">
        <v>2</v>
      </c>
      <c r="M1812" s="4">
        <v>45657</v>
      </c>
      <c r="N1812">
        <v>9</v>
      </c>
      <c r="P1812">
        <v>24</v>
      </c>
      <c r="T1812">
        <v>10</v>
      </c>
      <c r="AE1812">
        <v>1</v>
      </c>
    </row>
    <row r="1813" spans="1:31" x14ac:dyDescent="0.2">
      <c r="A1813" s="9">
        <v>2010100</v>
      </c>
      <c r="B1813">
        <v>5126</v>
      </c>
      <c r="C1813" t="s">
        <v>4617</v>
      </c>
      <c r="D1813" t="s">
        <v>4618</v>
      </c>
      <c r="E1813" t="s">
        <v>2668</v>
      </c>
      <c r="F1813" t="s">
        <v>2668</v>
      </c>
      <c r="G1813" t="s">
        <v>639</v>
      </c>
      <c r="H1813" t="s">
        <v>684</v>
      </c>
      <c r="I1813" t="s">
        <v>2732</v>
      </c>
      <c r="J1813" t="s">
        <v>647</v>
      </c>
      <c r="K1813" t="s">
        <v>53</v>
      </c>
      <c r="L1813" s="4">
        <v>2</v>
      </c>
      <c r="M1813" s="4">
        <v>45657</v>
      </c>
      <c r="P1813">
        <v>50</v>
      </c>
      <c r="T1813">
        <v>18</v>
      </c>
      <c r="X1813">
        <v>0.43000000715255737</v>
      </c>
      <c r="Y1813">
        <v>0.28999999165534973</v>
      </c>
      <c r="Z1813">
        <v>0.17000000178813934</v>
      </c>
      <c r="AE1813">
        <v>1</v>
      </c>
    </row>
    <row r="1814" spans="1:31" x14ac:dyDescent="0.2">
      <c r="A1814" s="9">
        <v>2010101</v>
      </c>
      <c r="B1814">
        <v>5127</v>
      </c>
      <c r="C1814" t="s">
        <v>4619</v>
      </c>
      <c r="D1814" t="s">
        <v>4620</v>
      </c>
      <c r="E1814" t="s">
        <v>2668</v>
      </c>
      <c r="F1814" t="s">
        <v>2668</v>
      </c>
      <c r="G1814" t="s">
        <v>639</v>
      </c>
      <c r="H1814" t="s">
        <v>684</v>
      </c>
      <c r="I1814" t="s">
        <v>2732</v>
      </c>
      <c r="J1814" t="s">
        <v>686</v>
      </c>
      <c r="K1814" t="s">
        <v>53</v>
      </c>
      <c r="L1814" s="4">
        <v>2</v>
      </c>
      <c r="M1814" s="4">
        <v>45657</v>
      </c>
      <c r="N1814">
        <v>1</v>
      </c>
      <c r="P1814">
        <v>1.5</v>
      </c>
      <c r="T1814">
        <v>2</v>
      </c>
      <c r="Y1814">
        <v>14</v>
      </c>
      <c r="Z1814">
        <v>0.11999999731779099</v>
      </c>
      <c r="AE1814">
        <v>1</v>
      </c>
    </row>
    <row r="1815" spans="1:31" x14ac:dyDescent="0.2">
      <c r="A1815" s="9">
        <v>2010102</v>
      </c>
      <c r="B1815">
        <v>5128</v>
      </c>
      <c r="C1815" t="s">
        <v>4621</v>
      </c>
      <c r="D1815" t="s">
        <v>4622</v>
      </c>
      <c r="E1815" t="s">
        <v>2668</v>
      </c>
      <c r="F1815" t="s">
        <v>2668</v>
      </c>
      <c r="G1815" t="s">
        <v>639</v>
      </c>
      <c r="H1815" t="s">
        <v>684</v>
      </c>
      <c r="I1815" t="s">
        <v>2732</v>
      </c>
      <c r="J1815" t="s">
        <v>694</v>
      </c>
      <c r="K1815" t="s">
        <v>53</v>
      </c>
      <c r="L1815" s="4">
        <v>2</v>
      </c>
      <c r="M1815" s="4">
        <v>45657</v>
      </c>
      <c r="N1815">
        <v>5.8000001907348633</v>
      </c>
      <c r="P1815">
        <v>3.9000000953674316</v>
      </c>
      <c r="T1815">
        <v>1.440000057220459</v>
      </c>
      <c r="V1815">
        <v>2.4000000953674316</v>
      </c>
      <c r="W1815">
        <v>0.80000001192092896</v>
      </c>
      <c r="X1815">
        <v>4.0999999046325684</v>
      </c>
      <c r="Y1815">
        <v>1</v>
      </c>
      <c r="Z1815">
        <v>3.2000000476837158</v>
      </c>
      <c r="AA1815">
        <v>0.30000001192092896</v>
      </c>
      <c r="AE1815">
        <v>1</v>
      </c>
    </row>
    <row r="1816" spans="1:31" x14ac:dyDescent="0.2">
      <c r="A1816" s="9">
        <v>2007093</v>
      </c>
      <c r="B1816">
        <v>3892</v>
      </c>
      <c r="C1816" t="s">
        <v>4623</v>
      </c>
      <c r="D1816" t="s">
        <v>4624</v>
      </c>
      <c r="E1816" t="s">
        <v>3305</v>
      </c>
      <c r="F1816" t="s">
        <v>3306</v>
      </c>
      <c r="G1816" t="s">
        <v>639</v>
      </c>
      <c r="H1816" t="s">
        <v>639</v>
      </c>
      <c r="I1816" t="s">
        <v>2732</v>
      </c>
      <c r="J1816" t="s">
        <v>729</v>
      </c>
      <c r="K1816" t="s">
        <v>54</v>
      </c>
      <c r="L1816" s="4">
        <v>2</v>
      </c>
      <c r="M1816" s="4">
        <v>45657</v>
      </c>
      <c r="AE1816">
        <v>1.1000000000000001</v>
      </c>
    </row>
    <row r="1817" spans="1:31" x14ac:dyDescent="0.2">
      <c r="A1817" s="9">
        <v>2009249</v>
      </c>
      <c r="C1817" t="s">
        <v>4625</v>
      </c>
      <c r="D1817" t="s">
        <v>4626</v>
      </c>
      <c r="E1817" t="s">
        <v>3452</v>
      </c>
      <c r="F1817" t="s">
        <v>3453</v>
      </c>
      <c r="G1817" t="s">
        <v>639</v>
      </c>
      <c r="H1817" t="s">
        <v>639</v>
      </c>
      <c r="I1817" t="s">
        <v>772</v>
      </c>
      <c r="J1817" t="s">
        <v>647</v>
      </c>
      <c r="K1817" t="s">
        <v>53</v>
      </c>
      <c r="L1817" s="4">
        <v>2</v>
      </c>
      <c r="M1817" s="4">
        <v>45657</v>
      </c>
      <c r="AE1817">
        <v>1</v>
      </c>
    </row>
    <row r="1818" spans="1:31" x14ac:dyDescent="0.2">
      <c r="A1818" s="9">
        <v>2007932</v>
      </c>
      <c r="C1818" t="s">
        <v>4627</v>
      </c>
      <c r="D1818" t="s">
        <v>4628</v>
      </c>
      <c r="E1818" t="s">
        <v>3452</v>
      </c>
      <c r="F1818" t="s">
        <v>3453</v>
      </c>
      <c r="G1818" t="s">
        <v>639</v>
      </c>
      <c r="H1818" t="s">
        <v>639</v>
      </c>
      <c r="I1818" t="s">
        <v>772</v>
      </c>
      <c r="J1818" t="s">
        <v>729</v>
      </c>
      <c r="K1818" t="s">
        <v>53</v>
      </c>
      <c r="L1818" s="4">
        <v>2</v>
      </c>
      <c r="M1818" s="4">
        <v>45657</v>
      </c>
      <c r="AE1818">
        <v>1</v>
      </c>
    </row>
    <row r="1819" spans="1:31" x14ac:dyDescent="0.2">
      <c r="A1819" s="9">
        <v>2009809</v>
      </c>
      <c r="B1819">
        <v>4989</v>
      </c>
      <c r="C1819" t="s">
        <v>4629</v>
      </c>
      <c r="D1819" t="s">
        <v>4630</v>
      </c>
      <c r="E1819" t="s">
        <v>4631</v>
      </c>
      <c r="F1819" t="s">
        <v>4631</v>
      </c>
      <c r="G1819" t="s">
        <v>639</v>
      </c>
      <c r="H1819" t="s">
        <v>684</v>
      </c>
      <c r="I1819" t="s">
        <v>2732</v>
      </c>
      <c r="J1819" t="s">
        <v>694</v>
      </c>
      <c r="K1819" t="s">
        <v>53</v>
      </c>
      <c r="L1819" s="4">
        <v>2</v>
      </c>
      <c r="M1819" s="4">
        <v>45657</v>
      </c>
      <c r="N1819">
        <v>0.30000001192092896</v>
      </c>
      <c r="AC1819">
        <v>13.8</v>
      </c>
      <c r="AE1819">
        <v>1</v>
      </c>
    </row>
    <row r="1820" spans="1:31" x14ac:dyDescent="0.2">
      <c r="A1820" s="9">
        <v>2008321</v>
      </c>
      <c r="B1820">
        <v>4316</v>
      </c>
      <c r="C1820" t="s">
        <v>4632</v>
      </c>
      <c r="D1820" t="s">
        <v>4633</v>
      </c>
      <c r="E1820" t="s">
        <v>3234</v>
      </c>
      <c r="F1820" t="s">
        <v>3234</v>
      </c>
      <c r="G1820" t="s">
        <v>639</v>
      </c>
      <c r="H1820" t="s">
        <v>639</v>
      </c>
      <c r="I1820" t="s">
        <v>2732</v>
      </c>
      <c r="J1820" t="s">
        <v>641</v>
      </c>
      <c r="K1820" t="s">
        <v>53</v>
      </c>
      <c r="L1820" s="4">
        <v>2</v>
      </c>
      <c r="M1820" s="4">
        <v>45657</v>
      </c>
      <c r="N1820">
        <v>9</v>
      </c>
      <c r="O1820">
        <v>5</v>
      </c>
      <c r="P1820">
        <v>14</v>
      </c>
      <c r="R1820">
        <v>2</v>
      </c>
      <c r="X1820">
        <v>0.5</v>
      </c>
      <c r="AE1820">
        <v>1</v>
      </c>
    </row>
    <row r="1821" spans="1:31" x14ac:dyDescent="0.2">
      <c r="A1821" s="9">
        <v>2008337</v>
      </c>
      <c r="B1821">
        <v>4360</v>
      </c>
      <c r="C1821" t="s">
        <v>4634</v>
      </c>
      <c r="D1821" t="s">
        <v>4635</v>
      </c>
      <c r="E1821" t="s">
        <v>3234</v>
      </c>
      <c r="F1821" t="s">
        <v>3234</v>
      </c>
      <c r="G1821" t="s">
        <v>639</v>
      </c>
      <c r="H1821" t="s">
        <v>639</v>
      </c>
      <c r="I1821" t="s">
        <v>2732</v>
      </c>
      <c r="J1821" t="s">
        <v>641</v>
      </c>
      <c r="K1821" t="s">
        <v>53</v>
      </c>
      <c r="L1821" s="4">
        <v>2</v>
      </c>
      <c r="M1821" s="4">
        <v>45657</v>
      </c>
      <c r="N1821">
        <v>14</v>
      </c>
      <c r="O1821">
        <v>5</v>
      </c>
      <c r="P1821">
        <v>9</v>
      </c>
      <c r="R1821">
        <v>2</v>
      </c>
      <c r="T1821">
        <v>6</v>
      </c>
      <c r="AE1821">
        <v>1</v>
      </c>
    </row>
    <row r="1822" spans="1:31" x14ac:dyDescent="0.2">
      <c r="A1822" s="9">
        <v>2010048</v>
      </c>
      <c r="B1822">
        <v>5063</v>
      </c>
      <c r="C1822" t="s">
        <v>4636</v>
      </c>
      <c r="D1822" t="s">
        <v>4637</v>
      </c>
      <c r="E1822" t="s">
        <v>1331</v>
      </c>
      <c r="F1822" t="s">
        <v>1331</v>
      </c>
      <c r="G1822" t="s">
        <v>639</v>
      </c>
      <c r="H1822" t="s">
        <v>684</v>
      </c>
      <c r="I1822" t="s">
        <v>2732</v>
      </c>
      <c r="J1822" t="s">
        <v>686</v>
      </c>
      <c r="K1822" t="s">
        <v>53</v>
      </c>
      <c r="L1822" s="4">
        <v>2</v>
      </c>
      <c r="M1822" s="4">
        <v>45657</v>
      </c>
      <c r="N1822">
        <v>7</v>
      </c>
      <c r="O1822">
        <v>7</v>
      </c>
      <c r="P1822">
        <v>10</v>
      </c>
      <c r="AC1822">
        <v>50</v>
      </c>
      <c r="AE1822">
        <v>1</v>
      </c>
    </row>
    <row r="1823" spans="1:31" x14ac:dyDescent="0.2">
      <c r="A1823" s="9">
        <v>2010049</v>
      </c>
      <c r="B1823">
        <v>5064</v>
      </c>
      <c r="C1823" t="s">
        <v>4638</v>
      </c>
      <c r="D1823" t="s">
        <v>4639</v>
      </c>
      <c r="E1823" t="s">
        <v>1331</v>
      </c>
      <c r="F1823" t="s">
        <v>1331</v>
      </c>
      <c r="G1823" t="s">
        <v>639</v>
      </c>
      <c r="H1823" t="s">
        <v>684</v>
      </c>
      <c r="I1823" t="s">
        <v>2732</v>
      </c>
      <c r="J1823" t="s">
        <v>686</v>
      </c>
      <c r="K1823" t="s">
        <v>53</v>
      </c>
      <c r="L1823" s="4">
        <v>2</v>
      </c>
      <c r="M1823" s="4">
        <v>45657</v>
      </c>
      <c r="N1823">
        <v>9</v>
      </c>
      <c r="O1823">
        <v>4</v>
      </c>
      <c r="P1823">
        <v>3</v>
      </c>
      <c r="AC1823">
        <v>50</v>
      </c>
      <c r="AE1823">
        <v>1</v>
      </c>
    </row>
    <row r="1824" spans="1:31" x14ac:dyDescent="0.2">
      <c r="A1824" s="9">
        <v>2010172</v>
      </c>
      <c r="B1824">
        <v>5122</v>
      </c>
      <c r="C1824" t="s">
        <v>4640</v>
      </c>
      <c r="D1824" t="s">
        <v>4641</v>
      </c>
      <c r="E1824" t="s">
        <v>1331</v>
      </c>
      <c r="F1824" t="s">
        <v>1331</v>
      </c>
      <c r="G1824" t="s">
        <v>639</v>
      </c>
      <c r="H1824" t="s">
        <v>684</v>
      </c>
      <c r="I1824" t="s">
        <v>2732</v>
      </c>
      <c r="J1824" t="s">
        <v>694</v>
      </c>
      <c r="K1824" t="s">
        <v>53</v>
      </c>
      <c r="L1824" s="4">
        <v>2</v>
      </c>
      <c r="M1824" s="4">
        <v>45657</v>
      </c>
      <c r="N1824">
        <v>0.30000001192092896</v>
      </c>
      <c r="AC1824">
        <v>13.1</v>
      </c>
      <c r="AE1824">
        <v>1</v>
      </c>
    </row>
    <row r="1825" spans="1:31" x14ac:dyDescent="0.2">
      <c r="A1825" s="9">
        <v>2009912</v>
      </c>
      <c r="B1825">
        <v>5031</v>
      </c>
      <c r="C1825" t="s">
        <v>4642</v>
      </c>
      <c r="D1825" t="s">
        <v>4643</v>
      </c>
      <c r="E1825" t="s">
        <v>1331</v>
      </c>
      <c r="F1825" t="s">
        <v>1331</v>
      </c>
      <c r="G1825" t="s">
        <v>639</v>
      </c>
      <c r="H1825" t="s">
        <v>639</v>
      </c>
      <c r="I1825" t="s">
        <v>2732</v>
      </c>
      <c r="J1825" t="s">
        <v>729</v>
      </c>
      <c r="K1825" t="s">
        <v>54</v>
      </c>
      <c r="L1825" s="4">
        <v>2</v>
      </c>
      <c r="M1825" s="4">
        <v>45657</v>
      </c>
      <c r="AC1825">
        <v>20</v>
      </c>
      <c r="AE1825">
        <v>1</v>
      </c>
    </row>
    <row r="1826" spans="1:31" x14ac:dyDescent="0.2">
      <c r="A1826" s="9">
        <v>2009921</v>
      </c>
      <c r="B1826">
        <v>4984</v>
      </c>
      <c r="C1826" t="s">
        <v>4644</v>
      </c>
      <c r="D1826" t="s">
        <v>4645</v>
      </c>
      <c r="E1826" t="s">
        <v>1331</v>
      </c>
      <c r="F1826" t="s">
        <v>1331</v>
      </c>
      <c r="G1826" t="s">
        <v>639</v>
      </c>
      <c r="H1826" t="s">
        <v>639</v>
      </c>
      <c r="I1826" t="s">
        <v>2732</v>
      </c>
      <c r="J1826" t="s">
        <v>647</v>
      </c>
      <c r="K1826" t="s">
        <v>54</v>
      </c>
      <c r="L1826" s="4">
        <v>2</v>
      </c>
      <c r="M1826" s="4">
        <v>45657</v>
      </c>
      <c r="AC1826">
        <v>50</v>
      </c>
      <c r="AE1826">
        <v>1</v>
      </c>
    </row>
    <row r="1827" spans="1:31" x14ac:dyDescent="0.2">
      <c r="A1827" s="9">
        <v>2009798</v>
      </c>
      <c r="B1827">
        <v>4943</v>
      </c>
      <c r="C1827" t="s">
        <v>4646</v>
      </c>
      <c r="D1827" t="s">
        <v>4647</v>
      </c>
      <c r="E1827" t="s">
        <v>1331</v>
      </c>
      <c r="F1827" t="s">
        <v>1331</v>
      </c>
      <c r="G1827" t="s">
        <v>639</v>
      </c>
      <c r="H1827" t="s">
        <v>639</v>
      </c>
      <c r="I1827" t="s">
        <v>2732</v>
      </c>
      <c r="J1827" t="s">
        <v>647</v>
      </c>
      <c r="K1827" t="s">
        <v>54</v>
      </c>
      <c r="L1827" s="4">
        <v>2</v>
      </c>
      <c r="M1827" s="4">
        <v>45657</v>
      </c>
      <c r="AC1827">
        <v>20</v>
      </c>
      <c r="AE1827">
        <v>1</v>
      </c>
    </row>
    <row r="1828" spans="1:31" x14ac:dyDescent="0.2">
      <c r="A1828" s="9">
        <v>2009634</v>
      </c>
      <c r="B1828">
        <v>4978</v>
      </c>
      <c r="C1828" t="s">
        <v>4648</v>
      </c>
      <c r="D1828" t="s">
        <v>4649</v>
      </c>
      <c r="E1828" t="s">
        <v>1264</v>
      </c>
      <c r="F1828" t="s">
        <v>4650</v>
      </c>
      <c r="G1828" t="s">
        <v>639</v>
      </c>
      <c r="H1828" t="s">
        <v>639</v>
      </c>
      <c r="I1828" t="s">
        <v>2732</v>
      </c>
      <c r="J1828" t="s">
        <v>647</v>
      </c>
      <c r="K1828" t="s">
        <v>53</v>
      </c>
      <c r="L1828" s="4">
        <v>2</v>
      </c>
      <c r="M1828" s="4">
        <v>45657</v>
      </c>
      <c r="R1828">
        <v>23.200000762939453</v>
      </c>
      <c r="T1828">
        <v>18.200000762939453</v>
      </c>
      <c r="AE1828">
        <v>1</v>
      </c>
    </row>
    <row r="1829" spans="1:31" x14ac:dyDescent="0.2">
      <c r="A1829" s="9">
        <v>2009880</v>
      </c>
      <c r="B1829">
        <v>5032</v>
      </c>
      <c r="C1829" t="s">
        <v>4651</v>
      </c>
      <c r="D1829" t="s">
        <v>4652</v>
      </c>
      <c r="E1829" t="s">
        <v>2156</v>
      </c>
      <c r="F1829" t="s">
        <v>2156</v>
      </c>
      <c r="G1829" t="s">
        <v>639</v>
      </c>
      <c r="H1829" t="s">
        <v>639</v>
      </c>
      <c r="I1829" t="s">
        <v>2732</v>
      </c>
      <c r="J1829" t="s">
        <v>729</v>
      </c>
      <c r="K1829" t="s">
        <v>54</v>
      </c>
      <c r="L1829" s="4">
        <v>2</v>
      </c>
      <c r="M1829" s="4">
        <v>45657</v>
      </c>
      <c r="AE1829">
        <v>1.1000000000000001</v>
      </c>
    </row>
    <row r="1830" spans="1:31" x14ac:dyDescent="0.2">
      <c r="A1830" s="9">
        <v>2008241</v>
      </c>
      <c r="B1830">
        <v>4296</v>
      </c>
      <c r="C1830" t="s">
        <v>4653</v>
      </c>
      <c r="D1830" t="s">
        <v>4654</v>
      </c>
      <c r="E1830" t="s">
        <v>3482</v>
      </c>
      <c r="F1830" t="s">
        <v>3482</v>
      </c>
      <c r="G1830" t="s">
        <v>639</v>
      </c>
      <c r="H1830" t="s">
        <v>639</v>
      </c>
      <c r="I1830" t="s">
        <v>2732</v>
      </c>
      <c r="J1830" t="s">
        <v>729</v>
      </c>
      <c r="K1830" t="s">
        <v>54</v>
      </c>
      <c r="L1830" s="4">
        <v>2</v>
      </c>
      <c r="M1830" s="4">
        <v>45657</v>
      </c>
      <c r="AE1830">
        <v>1.1000000000000001</v>
      </c>
    </row>
    <row r="1831" spans="1:31" x14ac:dyDescent="0.2">
      <c r="A1831" s="9">
        <v>2008240</v>
      </c>
      <c r="B1831">
        <v>4295</v>
      </c>
      <c r="C1831" t="s">
        <v>4655</v>
      </c>
      <c r="D1831" t="s">
        <v>4656</v>
      </c>
      <c r="E1831" t="s">
        <v>3482</v>
      </c>
      <c r="F1831" t="s">
        <v>3482</v>
      </c>
      <c r="G1831" t="s">
        <v>639</v>
      </c>
      <c r="H1831" t="s">
        <v>639</v>
      </c>
      <c r="I1831" t="s">
        <v>2732</v>
      </c>
      <c r="J1831" t="s">
        <v>729</v>
      </c>
      <c r="K1831" t="s">
        <v>54</v>
      </c>
      <c r="L1831" s="4">
        <v>2</v>
      </c>
      <c r="M1831" s="4">
        <v>45657</v>
      </c>
      <c r="AE1831">
        <v>1.1000000000000001</v>
      </c>
    </row>
    <row r="1832" spans="1:31" x14ac:dyDescent="0.2">
      <c r="A1832" s="9">
        <v>2008242</v>
      </c>
      <c r="B1832">
        <v>4297</v>
      </c>
      <c r="C1832" t="s">
        <v>4657</v>
      </c>
      <c r="D1832" t="s">
        <v>4658</v>
      </c>
      <c r="E1832" t="s">
        <v>3482</v>
      </c>
      <c r="F1832" t="s">
        <v>3482</v>
      </c>
      <c r="G1832" t="s">
        <v>639</v>
      </c>
      <c r="H1832" t="s">
        <v>639</v>
      </c>
      <c r="I1832" t="s">
        <v>2732</v>
      </c>
      <c r="J1832" t="s">
        <v>647</v>
      </c>
      <c r="K1832" t="s">
        <v>54</v>
      </c>
      <c r="L1832" s="4">
        <v>2</v>
      </c>
      <c r="M1832" s="4">
        <v>45657</v>
      </c>
      <c r="AE1832">
        <v>1.1000000000000001</v>
      </c>
    </row>
    <row r="1833" spans="1:31" x14ac:dyDescent="0.2">
      <c r="A1833" s="9">
        <v>2009758</v>
      </c>
      <c r="B1833">
        <v>4976</v>
      </c>
      <c r="C1833" t="s">
        <v>4659</v>
      </c>
      <c r="D1833" t="s">
        <v>4660</v>
      </c>
      <c r="E1833" t="s">
        <v>3482</v>
      </c>
      <c r="F1833" t="s">
        <v>3482</v>
      </c>
      <c r="G1833" t="s">
        <v>639</v>
      </c>
      <c r="H1833" t="s">
        <v>684</v>
      </c>
      <c r="I1833" t="s">
        <v>2732</v>
      </c>
      <c r="J1833" t="s">
        <v>686</v>
      </c>
      <c r="K1833" t="s">
        <v>54</v>
      </c>
      <c r="L1833" s="4">
        <v>2</v>
      </c>
      <c r="M1833" s="4">
        <v>45657</v>
      </c>
      <c r="N1833">
        <v>4</v>
      </c>
      <c r="Y1833">
        <v>11</v>
      </c>
      <c r="AC1833">
        <v>15</v>
      </c>
      <c r="AE1833">
        <v>1.35</v>
      </c>
    </row>
    <row r="1834" spans="1:31" x14ac:dyDescent="0.2">
      <c r="A1834" s="9">
        <v>2009757</v>
      </c>
      <c r="B1834">
        <v>4977</v>
      </c>
      <c r="C1834" t="s">
        <v>4661</v>
      </c>
      <c r="D1834" t="s">
        <v>4662</v>
      </c>
      <c r="E1834" t="s">
        <v>3482</v>
      </c>
      <c r="F1834" t="s">
        <v>3482</v>
      </c>
      <c r="G1834" t="s">
        <v>639</v>
      </c>
      <c r="H1834" t="s">
        <v>684</v>
      </c>
      <c r="I1834" t="s">
        <v>2732</v>
      </c>
      <c r="J1834" t="s">
        <v>686</v>
      </c>
      <c r="K1834" t="s">
        <v>54</v>
      </c>
      <c r="L1834" s="4">
        <v>2</v>
      </c>
      <c r="M1834" s="4">
        <v>45657</v>
      </c>
      <c r="N1834">
        <v>20</v>
      </c>
      <c r="R1834">
        <v>1</v>
      </c>
      <c r="AC1834">
        <v>30</v>
      </c>
      <c r="AE1834">
        <v>1.2</v>
      </c>
    </row>
    <row r="1835" spans="1:31" x14ac:dyDescent="0.2">
      <c r="A1835" s="9">
        <v>2010110</v>
      </c>
      <c r="B1835">
        <v>5114</v>
      </c>
      <c r="C1835" t="s">
        <v>4663</v>
      </c>
      <c r="D1835" t="s">
        <v>4664</v>
      </c>
      <c r="E1835" t="s">
        <v>3482</v>
      </c>
      <c r="F1835" t="s">
        <v>3482</v>
      </c>
      <c r="G1835" t="s">
        <v>639</v>
      </c>
      <c r="H1835" t="s">
        <v>639</v>
      </c>
      <c r="I1835" t="s">
        <v>2732</v>
      </c>
      <c r="J1835" t="s">
        <v>729</v>
      </c>
      <c r="K1835" t="s">
        <v>54</v>
      </c>
      <c r="L1835" s="4">
        <v>2</v>
      </c>
      <c r="M1835" s="4">
        <v>45657</v>
      </c>
      <c r="N1835">
        <v>9</v>
      </c>
      <c r="T1835">
        <v>10</v>
      </c>
      <c r="AE1835">
        <v>1.1000000000000001</v>
      </c>
    </row>
    <row r="1836" spans="1:31" x14ac:dyDescent="0.2">
      <c r="A1836" s="9">
        <v>2009890</v>
      </c>
      <c r="B1836">
        <v>4999</v>
      </c>
      <c r="C1836" t="s">
        <v>4665</v>
      </c>
      <c r="D1836" t="s">
        <v>4666</v>
      </c>
      <c r="E1836" t="s">
        <v>4447</v>
      </c>
      <c r="F1836" t="s">
        <v>4447</v>
      </c>
      <c r="G1836" t="s">
        <v>639</v>
      </c>
      <c r="H1836" t="s">
        <v>639</v>
      </c>
      <c r="I1836" t="s">
        <v>2732</v>
      </c>
      <c r="J1836" t="s">
        <v>641</v>
      </c>
      <c r="K1836" t="s">
        <v>53</v>
      </c>
      <c r="L1836" s="4">
        <v>2</v>
      </c>
      <c r="M1836" s="4">
        <v>45657</v>
      </c>
      <c r="N1836">
        <v>4.3000001907348633</v>
      </c>
      <c r="P1836">
        <v>1.6000000238418579</v>
      </c>
      <c r="Q1836">
        <v>5.5999999046325684</v>
      </c>
      <c r="R1836">
        <v>0.5</v>
      </c>
      <c r="V1836">
        <v>7.0000002160668373E-3</v>
      </c>
      <c r="X1836">
        <v>9.0000003576278687E-2</v>
      </c>
      <c r="AE1836">
        <v>1</v>
      </c>
    </row>
    <row r="1837" spans="1:31" x14ac:dyDescent="0.2">
      <c r="A1837" s="9">
        <v>2009891</v>
      </c>
      <c r="B1837">
        <v>5000</v>
      </c>
      <c r="C1837" t="s">
        <v>4667</v>
      </c>
      <c r="D1837" t="s">
        <v>4668</v>
      </c>
      <c r="E1837" t="s">
        <v>4447</v>
      </c>
      <c r="F1837" t="s">
        <v>4447</v>
      </c>
      <c r="G1837" t="s">
        <v>639</v>
      </c>
      <c r="H1837" t="s">
        <v>639</v>
      </c>
      <c r="I1837" t="s">
        <v>2732</v>
      </c>
      <c r="J1837" t="s">
        <v>641</v>
      </c>
      <c r="K1837" t="s">
        <v>54</v>
      </c>
      <c r="L1837" s="4">
        <v>2</v>
      </c>
      <c r="M1837" s="4">
        <v>45657</v>
      </c>
      <c r="N1837">
        <v>0.89999997615814209</v>
      </c>
      <c r="O1837">
        <v>3.7999999523162842</v>
      </c>
      <c r="P1837">
        <v>7</v>
      </c>
      <c r="R1837">
        <v>0.60000002384185791</v>
      </c>
      <c r="V1837">
        <v>4.0000001899898052E-3</v>
      </c>
      <c r="W1837">
        <v>3.0000000260770321E-3</v>
      </c>
      <c r="Y1837">
        <v>5.000000074505806E-2</v>
      </c>
      <c r="Z1837">
        <v>5.000000074505806E-2</v>
      </c>
      <c r="AA1837">
        <v>3.0000000260770321E-3</v>
      </c>
      <c r="AE1837">
        <v>1.05</v>
      </c>
    </row>
    <row r="1838" spans="1:31" x14ac:dyDescent="0.2">
      <c r="A1838" s="9">
        <v>2006622</v>
      </c>
      <c r="B1838">
        <v>3669</v>
      </c>
      <c r="C1838" t="s">
        <v>4669</v>
      </c>
      <c r="D1838" t="s">
        <v>4670</v>
      </c>
      <c r="E1838" t="s">
        <v>1702</v>
      </c>
      <c r="F1838" t="s">
        <v>1702</v>
      </c>
      <c r="G1838" t="s">
        <v>639</v>
      </c>
      <c r="H1838" t="s">
        <v>639</v>
      </c>
      <c r="I1838" t="s">
        <v>2732</v>
      </c>
      <c r="J1838" t="s">
        <v>729</v>
      </c>
      <c r="K1838" t="s">
        <v>53</v>
      </c>
      <c r="L1838" s="4">
        <v>2</v>
      </c>
      <c r="M1838" s="4">
        <v>45657</v>
      </c>
      <c r="AE1838">
        <v>1</v>
      </c>
    </row>
    <row r="1839" spans="1:31" x14ac:dyDescent="0.2">
      <c r="A1839" s="9">
        <v>2009879</v>
      </c>
      <c r="B1839">
        <v>5020</v>
      </c>
      <c r="C1839" t="s">
        <v>4671</v>
      </c>
      <c r="D1839" t="s">
        <v>4672</v>
      </c>
      <c r="E1839" t="s">
        <v>4673</v>
      </c>
      <c r="F1839" t="s">
        <v>4673</v>
      </c>
      <c r="G1839" t="s">
        <v>639</v>
      </c>
      <c r="H1839" t="s">
        <v>684</v>
      </c>
      <c r="I1839" t="s">
        <v>2732</v>
      </c>
      <c r="J1839" t="s">
        <v>694</v>
      </c>
      <c r="K1839" t="s">
        <v>53</v>
      </c>
      <c r="L1839" s="4">
        <v>2</v>
      </c>
      <c r="M1839" s="4">
        <v>45657</v>
      </c>
      <c r="N1839">
        <v>1.190000057220459</v>
      </c>
      <c r="O1839">
        <v>0.34000000357627869</v>
      </c>
      <c r="P1839">
        <v>1.2799999713897705</v>
      </c>
      <c r="R1839">
        <v>0.25999999046325684</v>
      </c>
      <c r="AC1839">
        <v>68</v>
      </c>
      <c r="AE1839">
        <v>1</v>
      </c>
    </row>
    <row r="1840" spans="1:31" x14ac:dyDescent="0.2">
      <c r="A1840" s="9">
        <v>2009979</v>
      </c>
      <c r="B1840">
        <v>5076</v>
      </c>
      <c r="C1840" t="s">
        <v>4674</v>
      </c>
      <c r="D1840" t="s">
        <v>4675</v>
      </c>
      <c r="E1840" t="s">
        <v>911</v>
      </c>
      <c r="F1840" t="s">
        <v>1090</v>
      </c>
      <c r="G1840" t="s">
        <v>639</v>
      </c>
      <c r="H1840" t="s">
        <v>639</v>
      </c>
      <c r="I1840" t="s">
        <v>2732</v>
      </c>
      <c r="J1840" t="s">
        <v>729</v>
      </c>
      <c r="K1840" t="s">
        <v>54</v>
      </c>
      <c r="L1840" s="4">
        <v>2</v>
      </c>
      <c r="M1840" s="4">
        <v>45657</v>
      </c>
      <c r="AE1840">
        <v>1.1000000000000001</v>
      </c>
    </row>
    <row r="1841" spans="1:31" x14ac:dyDescent="0.2">
      <c r="A1841" s="9">
        <v>2009763</v>
      </c>
      <c r="B1841">
        <v>5006</v>
      </c>
      <c r="C1841" t="s">
        <v>4676</v>
      </c>
      <c r="D1841" t="s">
        <v>4677</v>
      </c>
      <c r="E1841" t="s">
        <v>1264</v>
      </c>
      <c r="F1841" t="s">
        <v>2668</v>
      </c>
      <c r="G1841" t="s">
        <v>639</v>
      </c>
      <c r="H1841" t="s">
        <v>684</v>
      </c>
      <c r="I1841" t="s">
        <v>2732</v>
      </c>
      <c r="J1841" t="s">
        <v>641</v>
      </c>
      <c r="K1841" t="s">
        <v>54</v>
      </c>
      <c r="L1841" s="4">
        <v>2</v>
      </c>
      <c r="M1841" s="4">
        <v>45657</v>
      </c>
      <c r="N1841">
        <v>7</v>
      </c>
      <c r="O1841">
        <v>9</v>
      </c>
      <c r="P1841">
        <v>13</v>
      </c>
      <c r="V1841">
        <v>2.0000000949949026E-3</v>
      </c>
      <c r="W1841">
        <v>2.0000000949949026E-3</v>
      </c>
      <c r="X1841">
        <v>3.9999999105930328E-2</v>
      </c>
      <c r="Y1841">
        <v>9.9999997764825821E-3</v>
      </c>
      <c r="Z1841">
        <v>9.9999997764825821E-3</v>
      </c>
      <c r="AA1841">
        <v>1.0000000474974513E-3</v>
      </c>
      <c r="AE1841">
        <v>1.34</v>
      </c>
    </row>
    <row r="1842" spans="1:31" x14ac:dyDescent="0.2">
      <c r="A1842" s="9">
        <v>2009766</v>
      </c>
      <c r="B1842">
        <v>5005</v>
      </c>
      <c r="C1842" t="s">
        <v>4678</v>
      </c>
      <c r="D1842" t="s">
        <v>4679</v>
      </c>
      <c r="E1842" t="s">
        <v>1264</v>
      </c>
      <c r="F1842" t="s">
        <v>2668</v>
      </c>
      <c r="G1842" t="s">
        <v>639</v>
      </c>
      <c r="H1842" t="s">
        <v>684</v>
      </c>
      <c r="I1842" t="s">
        <v>2732</v>
      </c>
      <c r="J1842" t="s">
        <v>641</v>
      </c>
      <c r="K1842" t="s">
        <v>54</v>
      </c>
      <c r="L1842" s="4">
        <v>2</v>
      </c>
      <c r="M1842" s="4">
        <v>45657</v>
      </c>
      <c r="N1842">
        <v>7</v>
      </c>
      <c r="O1842">
        <v>9</v>
      </c>
      <c r="P1842">
        <v>13</v>
      </c>
      <c r="V1842">
        <v>2</v>
      </c>
      <c r="AE1842">
        <v>1.45</v>
      </c>
    </row>
    <row r="1843" spans="1:31" x14ac:dyDescent="0.2">
      <c r="A1843" s="9">
        <v>2009764</v>
      </c>
      <c r="B1843">
        <v>5009</v>
      </c>
      <c r="C1843" t="s">
        <v>4680</v>
      </c>
      <c r="D1843" t="s">
        <v>4681</v>
      </c>
      <c r="E1843" t="s">
        <v>1264</v>
      </c>
      <c r="F1843" t="s">
        <v>2668</v>
      </c>
      <c r="G1843" t="s">
        <v>639</v>
      </c>
      <c r="H1843" t="s">
        <v>684</v>
      </c>
      <c r="I1843" t="s">
        <v>2732</v>
      </c>
      <c r="J1843" t="s">
        <v>641</v>
      </c>
      <c r="K1843" t="s">
        <v>54</v>
      </c>
      <c r="L1843" s="4">
        <v>2</v>
      </c>
      <c r="M1843" s="4">
        <v>45657</v>
      </c>
      <c r="N1843">
        <v>7</v>
      </c>
      <c r="O1843">
        <v>9</v>
      </c>
      <c r="P1843">
        <v>13</v>
      </c>
      <c r="V1843">
        <v>1.5</v>
      </c>
      <c r="Z1843">
        <v>0.5</v>
      </c>
      <c r="AA1843">
        <v>0.30000001192092896</v>
      </c>
      <c r="AE1843">
        <v>1.46</v>
      </c>
    </row>
    <row r="1844" spans="1:31" x14ac:dyDescent="0.2">
      <c r="A1844" s="9">
        <v>2009765</v>
      </c>
      <c r="B1844">
        <v>5007</v>
      </c>
      <c r="C1844" t="s">
        <v>4682</v>
      </c>
      <c r="D1844" t="s">
        <v>4683</v>
      </c>
      <c r="E1844" t="s">
        <v>1264</v>
      </c>
      <c r="F1844" t="s">
        <v>2668</v>
      </c>
      <c r="G1844" t="s">
        <v>639</v>
      </c>
      <c r="H1844" t="s">
        <v>684</v>
      </c>
      <c r="I1844" t="s">
        <v>2732</v>
      </c>
      <c r="J1844" t="s">
        <v>641</v>
      </c>
      <c r="K1844" t="s">
        <v>54</v>
      </c>
      <c r="L1844" s="4">
        <v>2</v>
      </c>
      <c r="M1844" s="4">
        <v>45657</v>
      </c>
      <c r="N1844">
        <v>14</v>
      </c>
      <c r="P1844">
        <v>5</v>
      </c>
      <c r="AE1844">
        <v>1.22</v>
      </c>
    </row>
    <row r="1845" spans="1:31" x14ac:dyDescent="0.2">
      <c r="A1845" s="9">
        <v>2007955</v>
      </c>
      <c r="B1845">
        <v>4220</v>
      </c>
      <c r="C1845" t="s">
        <v>4684</v>
      </c>
      <c r="D1845" t="s">
        <v>4685</v>
      </c>
      <c r="E1845" t="s">
        <v>4686</v>
      </c>
      <c r="F1845" t="s">
        <v>4686</v>
      </c>
      <c r="G1845" t="s">
        <v>639</v>
      </c>
      <c r="H1845" t="s">
        <v>684</v>
      </c>
      <c r="I1845" t="s">
        <v>2732</v>
      </c>
      <c r="J1845" t="s">
        <v>694</v>
      </c>
      <c r="K1845" t="s">
        <v>53</v>
      </c>
      <c r="L1845" s="4">
        <v>2</v>
      </c>
      <c r="M1845" s="4">
        <v>45657</v>
      </c>
      <c r="N1845">
        <v>0.30000001192092896</v>
      </c>
      <c r="AC1845">
        <v>13.1</v>
      </c>
      <c r="AE1845">
        <v>1</v>
      </c>
    </row>
    <row r="1846" spans="1:31" x14ac:dyDescent="0.2">
      <c r="A1846" s="9">
        <v>2009878</v>
      </c>
      <c r="B1846">
        <v>5029</v>
      </c>
      <c r="C1846" t="s">
        <v>4687</v>
      </c>
      <c r="D1846" t="s">
        <v>4688</v>
      </c>
      <c r="E1846" t="s">
        <v>4689</v>
      </c>
      <c r="F1846" t="s">
        <v>4689</v>
      </c>
      <c r="G1846" t="s">
        <v>639</v>
      </c>
      <c r="H1846" t="s">
        <v>639</v>
      </c>
      <c r="I1846" t="s">
        <v>2732</v>
      </c>
      <c r="J1846" t="s">
        <v>647</v>
      </c>
      <c r="K1846" t="s">
        <v>53</v>
      </c>
      <c r="L1846" s="4">
        <v>2</v>
      </c>
      <c r="M1846" s="4">
        <v>45657</v>
      </c>
      <c r="Q1846">
        <v>44</v>
      </c>
      <c r="R1846">
        <v>2.4000000953674316</v>
      </c>
      <c r="AE1846">
        <v>1</v>
      </c>
    </row>
    <row r="1847" spans="1:31" x14ac:dyDescent="0.2">
      <c r="A1847" s="9">
        <v>2008255</v>
      </c>
      <c r="B1847">
        <v>4317</v>
      </c>
      <c r="C1847" t="s">
        <v>4690</v>
      </c>
      <c r="D1847" t="s">
        <v>4691</v>
      </c>
      <c r="E1847" t="s">
        <v>4689</v>
      </c>
      <c r="F1847" t="s">
        <v>4689</v>
      </c>
      <c r="G1847" t="s">
        <v>639</v>
      </c>
      <c r="H1847" t="s">
        <v>639</v>
      </c>
      <c r="I1847" t="s">
        <v>2732</v>
      </c>
      <c r="J1847" t="s">
        <v>647</v>
      </c>
      <c r="K1847" t="s">
        <v>53</v>
      </c>
      <c r="L1847" s="4">
        <v>2</v>
      </c>
      <c r="M1847" s="4">
        <v>45657</v>
      </c>
      <c r="Q1847">
        <v>40</v>
      </c>
      <c r="R1847">
        <v>2.4000000953674316</v>
      </c>
      <c r="AE1847">
        <v>1</v>
      </c>
    </row>
    <row r="1848" spans="1:31" x14ac:dyDescent="0.2">
      <c r="A1848" s="9">
        <v>2006714</v>
      </c>
      <c r="B1848">
        <v>3745</v>
      </c>
      <c r="C1848" t="s">
        <v>4692</v>
      </c>
      <c r="D1848" t="s">
        <v>4693</v>
      </c>
      <c r="E1848" t="s">
        <v>905</v>
      </c>
      <c r="F1848" t="s">
        <v>906</v>
      </c>
      <c r="G1848" t="s">
        <v>639</v>
      </c>
      <c r="H1848" t="s">
        <v>639</v>
      </c>
      <c r="I1848" t="s">
        <v>2732</v>
      </c>
      <c r="J1848" t="s">
        <v>647</v>
      </c>
      <c r="K1848" t="s">
        <v>54</v>
      </c>
      <c r="L1848" s="4">
        <v>2</v>
      </c>
      <c r="M1848" s="4">
        <v>45657</v>
      </c>
      <c r="P1848">
        <v>25</v>
      </c>
      <c r="T1848">
        <v>17</v>
      </c>
      <c r="AE1848">
        <v>1.46</v>
      </c>
    </row>
    <row r="1849" spans="1:31" x14ac:dyDescent="0.2">
      <c r="A1849" s="9">
        <v>2009799</v>
      </c>
      <c r="B1849">
        <v>5039</v>
      </c>
      <c r="C1849" t="s">
        <v>4694</v>
      </c>
      <c r="D1849" t="s">
        <v>4695</v>
      </c>
      <c r="E1849" t="s">
        <v>1264</v>
      </c>
      <c r="F1849" t="s">
        <v>2647</v>
      </c>
      <c r="G1849" t="s">
        <v>639</v>
      </c>
      <c r="H1849" t="s">
        <v>639</v>
      </c>
      <c r="I1849" t="s">
        <v>2732</v>
      </c>
      <c r="J1849" t="s">
        <v>641</v>
      </c>
      <c r="K1849" t="s">
        <v>54</v>
      </c>
      <c r="L1849" s="4">
        <v>2</v>
      </c>
      <c r="M1849" s="4">
        <v>45657</v>
      </c>
      <c r="N1849">
        <v>12</v>
      </c>
      <c r="P1849">
        <v>6</v>
      </c>
      <c r="AE1849">
        <v>1.18</v>
      </c>
    </row>
    <row r="1850" spans="1:31" x14ac:dyDescent="0.2">
      <c r="A1850" s="9">
        <v>2010002</v>
      </c>
      <c r="B1850">
        <v>5055</v>
      </c>
      <c r="C1850" t="s">
        <v>4696</v>
      </c>
      <c r="D1850" t="s">
        <v>4697</v>
      </c>
      <c r="E1850" t="s">
        <v>1264</v>
      </c>
      <c r="F1850" t="s">
        <v>2647</v>
      </c>
      <c r="G1850" t="s">
        <v>639</v>
      </c>
      <c r="H1850" t="s">
        <v>639</v>
      </c>
      <c r="I1850" t="s">
        <v>2732</v>
      </c>
      <c r="J1850" t="s">
        <v>641</v>
      </c>
      <c r="K1850" t="s">
        <v>54</v>
      </c>
      <c r="L1850" s="4">
        <v>2</v>
      </c>
      <c r="M1850" s="4">
        <v>45657</v>
      </c>
      <c r="N1850">
        <v>3</v>
      </c>
      <c r="O1850">
        <v>3</v>
      </c>
      <c r="P1850">
        <v>9</v>
      </c>
      <c r="W1850">
        <v>2.0000000949949026E-3</v>
      </c>
      <c r="Y1850">
        <v>9.9999997764825821E-3</v>
      </c>
      <c r="AA1850">
        <v>1.0000000474974513E-3</v>
      </c>
      <c r="AE1850">
        <v>1.2</v>
      </c>
    </row>
    <row r="1851" spans="1:31" x14ac:dyDescent="0.2">
      <c r="A1851" s="9">
        <v>2010003</v>
      </c>
      <c r="B1851">
        <v>5056</v>
      </c>
      <c r="C1851" t="s">
        <v>4698</v>
      </c>
      <c r="D1851" t="s">
        <v>4699</v>
      </c>
      <c r="E1851" t="s">
        <v>1264</v>
      </c>
      <c r="F1851" t="s">
        <v>2647</v>
      </c>
      <c r="G1851" t="s">
        <v>639</v>
      </c>
      <c r="H1851" t="s">
        <v>639</v>
      </c>
      <c r="I1851" t="s">
        <v>2732</v>
      </c>
      <c r="J1851" t="s">
        <v>641</v>
      </c>
      <c r="K1851" t="s">
        <v>54</v>
      </c>
      <c r="L1851" s="4">
        <v>2</v>
      </c>
      <c r="M1851" s="4">
        <v>45657</v>
      </c>
      <c r="N1851">
        <v>7</v>
      </c>
      <c r="O1851">
        <v>3</v>
      </c>
      <c r="P1851">
        <v>5</v>
      </c>
      <c r="W1851">
        <v>2.0000000949949026E-3</v>
      </c>
      <c r="Y1851">
        <v>9.9999997764825821E-3</v>
      </c>
      <c r="AA1851">
        <v>1.0000000474974513E-3</v>
      </c>
      <c r="AE1851">
        <v>1.19</v>
      </c>
    </row>
    <row r="1852" spans="1:31" x14ac:dyDescent="0.2">
      <c r="A1852" s="9">
        <v>2010004</v>
      </c>
      <c r="B1852">
        <v>5057</v>
      </c>
      <c r="C1852" t="s">
        <v>4700</v>
      </c>
      <c r="D1852" t="s">
        <v>4701</v>
      </c>
      <c r="E1852" t="s">
        <v>1264</v>
      </c>
      <c r="F1852" t="s">
        <v>2647</v>
      </c>
      <c r="G1852" t="s">
        <v>639</v>
      </c>
      <c r="H1852" t="s">
        <v>639</v>
      </c>
      <c r="I1852" t="s">
        <v>2732</v>
      </c>
      <c r="J1852" t="s">
        <v>641</v>
      </c>
      <c r="K1852" t="s">
        <v>54</v>
      </c>
      <c r="L1852" s="4">
        <v>2</v>
      </c>
      <c r="M1852" s="4">
        <v>45657</v>
      </c>
      <c r="N1852">
        <v>15</v>
      </c>
      <c r="R1852">
        <v>2</v>
      </c>
      <c r="T1852">
        <v>1.6000000238418579</v>
      </c>
      <c r="AE1852">
        <v>1.22</v>
      </c>
    </row>
    <row r="1853" spans="1:31" x14ac:dyDescent="0.2">
      <c r="A1853" s="9">
        <v>2010005</v>
      </c>
      <c r="B1853">
        <v>5058</v>
      </c>
      <c r="C1853" t="s">
        <v>4702</v>
      </c>
      <c r="D1853" t="s">
        <v>4703</v>
      </c>
      <c r="E1853" t="s">
        <v>1264</v>
      </c>
      <c r="F1853" t="s">
        <v>2647</v>
      </c>
      <c r="G1853" t="s">
        <v>639</v>
      </c>
      <c r="H1853" t="s">
        <v>639</v>
      </c>
      <c r="I1853" t="s">
        <v>2732</v>
      </c>
      <c r="J1853" t="s">
        <v>641</v>
      </c>
      <c r="K1853" t="s">
        <v>54</v>
      </c>
      <c r="L1853" s="4">
        <v>2</v>
      </c>
      <c r="M1853" s="4">
        <v>45657</v>
      </c>
      <c r="N1853">
        <v>12</v>
      </c>
      <c r="P1853">
        <v>6</v>
      </c>
      <c r="AE1853">
        <v>1.18</v>
      </c>
    </row>
    <row r="1854" spans="1:31" x14ac:dyDescent="0.2">
      <c r="A1854" s="9">
        <v>2000386</v>
      </c>
      <c r="B1854">
        <v>591</v>
      </c>
      <c r="C1854" t="s">
        <v>4704</v>
      </c>
      <c r="D1854" t="s">
        <v>4705</v>
      </c>
      <c r="E1854" t="s">
        <v>2775</v>
      </c>
      <c r="F1854" t="s">
        <v>2775</v>
      </c>
      <c r="G1854" t="s">
        <v>639</v>
      </c>
      <c r="H1854" t="s">
        <v>639</v>
      </c>
      <c r="I1854" t="s">
        <v>2732</v>
      </c>
      <c r="J1854" t="s">
        <v>641</v>
      </c>
      <c r="K1854" t="s">
        <v>54</v>
      </c>
      <c r="L1854" s="4">
        <v>39735</v>
      </c>
      <c r="M1854" s="4">
        <v>45657</v>
      </c>
      <c r="N1854">
        <v>8</v>
      </c>
      <c r="R1854">
        <v>20</v>
      </c>
      <c r="T1854">
        <v>20</v>
      </c>
      <c r="Y1854">
        <v>0.40000000596046448</v>
      </c>
      <c r="AE1854">
        <v>1.3</v>
      </c>
    </row>
    <row r="1855" spans="1:31" x14ac:dyDescent="0.2">
      <c r="A1855" s="9">
        <v>2001148</v>
      </c>
      <c r="B1855">
        <v>2485</v>
      </c>
      <c r="C1855" t="s">
        <v>4706</v>
      </c>
      <c r="D1855" t="s">
        <v>4707</v>
      </c>
      <c r="E1855" t="s">
        <v>4708</v>
      </c>
      <c r="F1855" t="s">
        <v>4708</v>
      </c>
      <c r="G1855" t="s">
        <v>639</v>
      </c>
      <c r="H1855" t="s">
        <v>684</v>
      </c>
      <c r="I1855" t="s">
        <v>2732</v>
      </c>
      <c r="J1855" t="s">
        <v>694</v>
      </c>
      <c r="K1855" t="s">
        <v>53</v>
      </c>
      <c r="L1855" s="4">
        <v>40064</v>
      </c>
      <c r="M1855" s="4">
        <v>45657</v>
      </c>
      <c r="N1855">
        <v>0.30000001192092896</v>
      </c>
      <c r="AC1855">
        <v>12.5</v>
      </c>
      <c r="AE1855">
        <v>1</v>
      </c>
    </row>
    <row r="1856" spans="1:31" x14ac:dyDescent="0.2">
      <c r="A1856" s="9">
        <v>2009840</v>
      </c>
      <c r="B1856">
        <v>4990</v>
      </c>
      <c r="C1856" t="s">
        <v>4709</v>
      </c>
      <c r="D1856" t="s">
        <v>4710</v>
      </c>
      <c r="E1856" t="s">
        <v>4711</v>
      </c>
      <c r="F1856" t="s">
        <v>4711</v>
      </c>
      <c r="G1856" t="s">
        <v>639</v>
      </c>
      <c r="H1856" t="s">
        <v>684</v>
      </c>
      <c r="I1856" t="s">
        <v>2732</v>
      </c>
      <c r="J1856" t="s">
        <v>694</v>
      </c>
      <c r="K1856" t="s">
        <v>53</v>
      </c>
      <c r="L1856" s="4">
        <v>2</v>
      </c>
      <c r="M1856" s="4">
        <v>45657</v>
      </c>
      <c r="N1856">
        <v>0.5</v>
      </c>
      <c r="AC1856">
        <v>20</v>
      </c>
      <c r="AE1856">
        <v>1</v>
      </c>
    </row>
    <row r="1857" spans="1:31" x14ac:dyDescent="0.2">
      <c r="A1857" s="9">
        <v>2007716</v>
      </c>
      <c r="B1857">
        <v>4122</v>
      </c>
      <c r="C1857" t="s">
        <v>4712</v>
      </c>
      <c r="D1857" t="s">
        <v>4713</v>
      </c>
      <c r="E1857" t="s">
        <v>3270</v>
      </c>
      <c r="F1857" t="s">
        <v>3270</v>
      </c>
      <c r="G1857" t="s">
        <v>639</v>
      </c>
      <c r="H1857" t="s">
        <v>684</v>
      </c>
      <c r="I1857" t="s">
        <v>2732</v>
      </c>
      <c r="J1857" t="s">
        <v>694</v>
      </c>
      <c r="K1857" t="s">
        <v>53</v>
      </c>
      <c r="L1857" s="4">
        <v>2</v>
      </c>
      <c r="M1857" s="4">
        <v>45657</v>
      </c>
      <c r="N1857">
        <v>0.30000001192092896</v>
      </c>
      <c r="AC1857">
        <v>13.1</v>
      </c>
      <c r="AE1857">
        <v>1</v>
      </c>
    </row>
    <row r="1858" spans="1:31" x14ac:dyDescent="0.2">
      <c r="A1858" s="9">
        <v>2006993</v>
      </c>
      <c r="B1858">
        <v>3850</v>
      </c>
      <c r="C1858" t="s">
        <v>4714</v>
      </c>
      <c r="D1858" t="s">
        <v>4715</v>
      </c>
      <c r="E1858" t="s">
        <v>4716</v>
      </c>
      <c r="F1858" t="s">
        <v>4716</v>
      </c>
      <c r="G1858" t="s">
        <v>639</v>
      </c>
      <c r="H1858" t="s">
        <v>684</v>
      </c>
      <c r="I1858" t="s">
        <v>2732</v>
      </c>
      <c r="J1858" t="s">
        <v>694</v>
      </c>
      <c r="K1858" t="s">
        <v>53</v>
      </c>
      <c r="L1858" s="4">
        <v>2</v>
      </c>
      <c r="M1858" s="4">
        <v>45657</v>
      </c>
      <c r="N1858">
        <v>0.30000001192092896</v>
      </c>
      <c r="AC1858">
        <v>12.7</v>
      </c>
      <c r="AE1858">
        <v>1</v>
      </c>
    </row>
    <row r="1859" spans="1:31" x14ac:dyDescent="0.2">
      <c r="A1859" s="9">
        <v>2010139</v>
      </c>
      <c r="B1859">
        <v>5107</v>
      </c>
      <c r="C1859" t="s">
        <v>4717</v>
      </c>
      <c r="D1859" t="s">
        <v>4718</v>
      </c>
      <c r="E1859" t="s">
        <v>4719</v>
      </c>
      <c r="F1859" t="s">
        <v>4719</v>
      </c>
      <c r="G1859" t="s">
        <v>639</v>
      </c>
      <c r="H1859" t="s">
        <v>684</v>
      </c>
      <c r="I1859" t="s">
        <v>2732</v>
      </c>
      <c r="J1859" t="s">
        <v>694</v>
      </c>
      <c r="K1859" t="s">
        <v>53</v>
      </c>
      <c r="L1859" s="4">
        <v>2</v>
      </c>
      <c r="M1859" s="4">
        <v>45657</v>
      </c>
      <c r="N1859">
        <v>0.30000001192092896</v>
      </c>
      <c r="AE1859">
        <v>1</v>
      </c>
    </row>
    <row r="1860" spans="1:31" x14ac:dyDescent="0.2">
      <c r="A1860" s="9">
        <v>2009833</v>
      </c>
      <c r="B1860">
        <v>4985</v>
      </c>
      <c r="C1860" t="s">
        <v>4720</v>
      </c>
      <c r="D1860" t="s">
        <v>4721</v>
      </c>
      <c r="E1860" t="s">
        <v>4722</v>
      </c>
      <c r="F1860" t="s">
        <v>4722</v>
      </c>
      <c r="G1860" t="s">
        <v>639</v>
      </c>
      <c r="H1860" t="s">
        <v>684</v>
      </c>
      <c r="I1860" t="s">
        <v>2732</v>
      </c>
      <c r="J1860" t="s">
        <v>694</v>
      </c>
      <c r="K1860" t="s">
        <v>53</v>
      </c>
      <c r="L1860" s="4">
        <v>2</v>
      </c>
      <c r="M1860" s="4">
        <v>45657</v>
      </c>
      <c r="N1860">
        <v>0.30000001192092896</v>
      </c>
      <c r="AC1860">
        <v>10.5</v>
      </c>
      <c r="AE1860">
        <v>1</v>
      </c>
    </row>
    <row r="1861" spans="1:31" x14ac:dyDescent="0.2">
      <c r="A1861" s="9">
        <v>2008714</v>
      </c>
      <c r="B1861">
        <v>4489</v>
      </c>
      <c r="C1861" t="s">
        <v>4735</v>
      </c>
      <c r="D1861" t="s">
        <v>3534</v>
      </c>
      <c r="E1861" t="s">
        <v>4736</v>
      </c>
      <c r="F1861" t="s">
        <v>4736</v>
      </c>
      <c r="G1861" t="s">
        <v>639</v>
      </c>
      <c r="H1861" t="s">
        <v>684</v>
      </c>
      <c r="I1861" t="s">
        <v>2732</v>
      </c>
      <c r="J1861" t="s">
        <v>694</v>
      </c>
      <c r="K1861" t="s">
        <v>53</v>
      </c>
      <c r="L1861" s="4">
        <v>2</v>
      </c>
      <c r="M1861" s="4">
        <v>45657</v>
      </c>
      <c r="N1861">
        <v>0.69999998807907104</v>
      </c>
      <c r="AC1861">
        <v>12.7</v>
      </c>
      <c r="AE1861">
        <v>1</v>
      </c>
    </row>
    <row r="1862" spans="1:31" x14ac:dyDescent="0.2">
      <c r="A1862" s="9">
        <v>2009834</v>
      </c>
      <c r="B1862">
        <v>4996</v>
      </c>
      <c r="C1862" t="s">
        <v>4739</v>
      </c>
      <c r="D1862" t="s">
        <v>3534</v>
      </c>
      <c r="E1862" t="s">
        <v>4740</v>
      </c>
      <c r="F1862" t="s">
        <v>4740</v>
      </c>
      <c r="G1862" t="s">
        <v>639</v>
      </c>
      <c r="H1862" t="s">
        <v>684</v>
      </c>
      <c r="I1862" t="s">
        <v>2732</v>
      </c>
      <c r="J1862" t="s">
        <v>694</v>
      </c>
      <c r="K1862" t="s">
        <v>53</v>
      </c>
      <c r="L1862" s="4">
        <v>2</v>
      </c>
      <c r="M1862" s="4">
        <v>45657</v>
      </c>
      <c r="N1862">
        <v>0.30000001192092896</v>
      </c>
      <c r="AC1862">
        <v>13.1</v>
      </c>
      <c r="AE1862">
        <v>1</v>
      </c>
    </row>
    <row r="1863" spans="1:31" x14ac:dyDescent="0.2">
      <c r="A1863" s="9">
        <v>2006966</v>
      </c>
      <c r="B1863">
        <v>3843</v>
      </c>
      <c r="C1863" t="s">
        <v>4731</v>
      </c>
      <c r="D1863" t="s">
        <v>3534</v>
      </c>
      <c r="E1863" t="s">
        <v>4732</v>
      </c>
      <c r="F1863" t="s">
        <v>4732</v>
      </c>
      <c r="G1863" t="s">
        <v>639</v>
      </c>
      <c r="H1863" t="s">
        <v>684</v>
      </c>
      <c r="I1863" t="s">
        <v>2732</v>
      </c>
      <c r="J1863" t="s">
        <v>694</v>
      </c>
      <c r="K1863" t="s">
        <v>53</v>
      </c>
      <c r="L1863" s="4">
        <v>2</v>
      </c>
      <c r="M1863" s="4">
        <v>45657</v>
      </c>
      <c r="N1863">
        <v>0.30000001192092896</v>
      </c>
      <c r="AC1863">
        <v>13.1</v>
      </c>
      <c r="AE1863">
        <v>1</v>
      </c>
    </row>
    <row r="1864" spans="1:31" x14ac:dyDescent="0.2">
      <c r="A1864" s="9">
        <v>2009864</v>
      </c>
      <c r="B1864">
        <v>5018</v>
      </c>
      <c r="C1864" t="s">
        <v>4737</v>
      </c>
      <c r="D1864" t="s">
        <v>3534</v>
      </c>
      <c r="E1864" t="s">
        <v>4738</v>
      </c>
      <c r="F1864" t="s">
        <v>4738</v>
      </c>
      <c r="G1864" t="s">
        <v>639</v>
      </c>
      <c r="H1864" t="s">
        <v>684</v>
      </c>
      <c r="I1864" t="s">
        <v>2732</v>
      </c>
      <c r="J1864" t="s">
        <v>694</v>
      </c>
      <c r="K1864" t="s">
        <v>53</v>
      </c>
      <c r="L1864" s="4">
        <v>2</v>
      </c>
      <c r="M1864" s="4">
        <v>45657</v>
      </c>
      <c r="N1864">
        <v>0.30000001192092896</v>
      </c>
      <c r="AC1864">
        <v>13.8</v>
      </c>
      <c r="AE1864">
        <v>1</v>
      </c>
    </row>
    <row r="1865" spans="1:31" x14ac:dyDescent="0.2">
      <c r="A1865" s="9">
        <v>2010036</v>
      </c>
      <c r="B1865">
        <v>5070</v>
      </c>
      <c r="C1865" t="s">
        <v>4743</v>
      </c>
      <c r="D1865" t="s">
        <v>3534</v>
      </c>
      <c r="E1865" t="s">
        <v>4744</v>
      </c>
      <c r="F1865" t="s">
        <v>4744</v>
      </c>
      <c r="G1865" t="s">
        <v>639</v>
      </c>
      <c r="H1865" t="s">
        <v>684</v>
      </c>
      <c r="I1865" t="s">
        <v>2732</v>
      </c>
      <c r="J1865" t="s">
        <v>694</v>
      </c>
      <c r="K1865" t="s">
        <v>53</v>
      </c>
      <c r="L1865" s="4">
        <v>2</v>
      </c>
      <c r="M1865" s="4">
        <v>45657</v>
      </c>
      <c r="N1865">
        <v>0.30000001192092896</v>
      </c>
      <c r="AC1865">
        <v>10.5</v>
      </c>
      <c r="AE1865">
        <v>1</v>
      </c>
    </row>
    <row r="1866" spans="1:31" x14ac:dyDescent="0.2">
      <c r="A1866" s="9">
        <v>2008466</v>
      </c>
      <c r="B1866">
        <v>4390</v>
      </c>
      <c r="C1866" t="s">
        <v>4723</v>
      </c>
      <c r="D1866" t="s">
        <v>3534</v>
      </c>
      <c r="E1866" t="s">
        <v>4724</v>
      </c>
      <c r="F1866" t="s">
        <v>4724</v>
      </c>
      <c r="G1866" t="s">
        <v>639</v>
      </c>
      <c r="H1866" t="s">
        <v>684</v>
      </c>
      <c r="I1866" t="s">
        <v>2732</v>
      </c>
      <c r="J1866" t="s">
        <v>694</v>
      </c>
      <c r="K1866" t="s">
        <v>53</v>
      </c>
      <c r="L1866" s="4">
        <v>2</v>
      </c>
      <c r="M1866" s="4">
        <v>45657</v>
      </c>
      <c r="N1866">
        <v>0.40000000596046448</v>
      </c>
      <c r="AC1866">
        <v>15.1</v>
      </c>
      <c r="AE1866">
        <v>1</v>
      </c>
    </row>
    <row r="1867" spans="1:31" x14ac:dyDescent="0.2">
      <c r="A1867" s="9">
        <v>2008193</v>
      </c>
      <c r="B1867">
        <v>4388</v>
      </c>
      <c r="C1867" t="s">
        <v>4733</v>
      </c>
      <c r="D1867" t="s">
        <v>3534</v>
      </c>
      <c r="E1867" t="s">
        <v>4734</v>
      </c>
      <c r="F1867" t="s">
        <v>4734</v>
      </c>
      <c r="G1867" t="s">
        <v>639</v>
      </c>
      <c r="H1867" t="s">
        <v>684</v>
      </c>
      <c r="I1867" t="s">
        <v>2732</v>
      </c>
      <c r="J1867" t="s">
        <v>694</v>
      </c>
      <c r="K1867" t="s">
        <v>53</v>
      </c>
      <c r="L1867" s="4">
        <v>2</v>
      </c>
      <c r="M1867" s="4">
        <v>45657</v>
      </c>
      <c r="N1867">
        <v>0.60000002384185791</v>
      </c>
      <c r="AC1867">
        <v>13.2</v>
      </c>
      <c r="AE1867">
        <v>1</v>
      </c>
    </row>
    <row r="1868" spans="1:31" x14ac:dyDescent="0.2">
      <c r="A1868" s="9">
        <v>2010181</v>
      </c>
      <c r="B1868">
        <v>5125</v>
      </c>
      <c r="C1868" t="s">
        <v>4741</v>
      </c>
      <c r="D1868" t="s">
        <v>3534</v>
      </c>
      <c r="E1868" t="s">
        <v>4742</v>
      </c>
      <c r="F1868" t="s">
        <v>4742</v>
      </c>
      <c r="G1868" t="s">
        <v>639</v>
      </c>
      <c r="H1868" t="s">
        <v>684</v>
      </c>
      <c r="I1868" t="s">
        <v>2732</v>
      </c>
      <c r="J1868" t="s">
        <v>694</v>
      </c>
      <c r="K1868" t="s">
        <v>53</v>
      </c>
      <c r="L1868" s="4">
        <v>2</v>
      </c>
      <c r="M1868" s="4">
        <v>45657</v>
      </c>
      <c r="N1868">
        <v>0.5</v>
      </c>
      <c r="AC1868">
        <v>12.5</v>
      </c>
      <c r="AE1868">
        <v>1</v>
      </c>
    </row>
    <row r="1869" spans="1:31" x14ac:dyDescent="0.2">
      <c r="A1869" s="9">
        <v>2009964</v>
      </c>
      <c r="B1869">
        <v>5085</v>
      </c>
      <c r="C1869" t="s">
        <v>4725</v>
      </c>
      <c r="D1869" t="s">
        <v>3534</v>
      </c>
      <c r="E1869" t="s">
        <v>4726</v>
      </c>
      <c r="F1869" t="s">
        <v>4726</v>
      </c>
      <c r="G1869" t="s">
        <v>639</v>
      </c>
      <c r="H1869" t="s">
        <v>684</v>
      </c>
      <c r="I1869" t="s">
        <v>2732</v>
      </c>
      <c r="J1869" t="s">
        <v>694</v>
      </c>
      <c r="K1869" t="s">
        <v>53</v>
      </c>
      <c r="L1869" s="4">
        <v>2</v>
      </c>
      <c r="M1869" s="4">
        <v>45657</v>
      </c>
      <c r="N1869">
        <v>0.30000001192092896</v>
      </c>
      <c r="AC1869">
        <v>13.8</v>
      </c>
      <c r="AE1869">
        <v>1</v>
      </c>
    </row>
    <row r="1870" spans="1:31" x14ac:dyDescent="0.2">
      <c r="A1870" s="9">
        <v>2009919</v>
      </c>
      <c r="B1870">
        <v>5043</v>
      </c>
      <c r="C1870" t="s">
        <v>4729</v>
      </c>
      <c r="D1870" t="s">
        <v>3534</v>
      </c>
      <c r="E1870" t="s">
        <v>4730</v>
      </c>
      <c r="F1870" t="s">
        <v>4730</v>
      </c>
      <c r="G1870" t="s">
        <v>639</v>
      </c>
      <c r="H1870" t="s">
        <v>684</v>
      </c>
      <c r="I1870" t="s">
        <v>2732</v>
      </c>
      <c r="J1870" t="s">
        <v>694</v>
      </c>
      <c r="K1870" t="s">
        <v>53</v>
      </c>
      <c r="L1870" s="4">
        <v>2</v>
      </c>
      <c r="M1870" s="4">
        <v>45657</v>
      </c>
      <c r="N1870">
        <v>0.40000000596046448</v>
      </c>
      <c r="AC1870">
        <v>13.1</v>
      </c>
      <c r="AE1870">
        <v>1</v>
      </c>
    </row>
    <row r="1871" spans="1:31" x14ac:dyDescent="0.2">
      <c r="A1871" s="9">
        <v>2009959</v>
      </c>
      <c r="B1871">
        <v>5036</v>
      </c>
      <c r="C1871" t="s">
        <v>4727</v>
      </c>
      <c r="D1871" t="s">
        <v>3534</v>
      </c>
      <c r="E1871" t="s">
        <v>4728</v>
      </c>
      <c r="F1871" t="s">
        <v>4728</v>
      </c>
      <c r="G1871" t="s">
        <v>639</v>
      </c>
      <c r="H1871" t="s">
        <v>684</v>
      </c>
      <c r="I1871" t="s">
        <v>2732</v>
      </c>
      <c r="J1871" t="s">
        <v>694</v>
      </c>
      <c r="K1871" t="s">
        <v>53</v>
      </c>
      <c r="L1871" s="4">
        <v>2</v>
      </c>
      <c r="M1871" s="4">
        <v>45657</v>
      </c>
      <c r="N1871">
        <v>0.30000001192092896</v>
      </c>
      <c r="AC1871">
        <v>13.8</v>
      </c>
      <c r="AE1871">
        <v>1</v>
      </c>
    </row>
    <row r="1872" spans="1:31" x14ac:dyDescent="0.2">
      <c r="A1872" s="9">
        <v>2009956</v>
      </c>
      <c r="B1872">
        <v>5028</v>
      </c>
      <c r="C1872" t="s">
        <v>4745</v>
      </c>
      <c r="D1872" t="s">
        <v>4746</v>
      </c>
      <c r="E1872" t="s">
        <v>4747</v>
      </c>
      <c r="F1872" t="s">
        <v>4747</v>
      </c>
      <c r="G1872" t="s">
        <v>639</v>
      </c>
      <c r="H1872" t="s">
        <v>684</v>
      </c>
      <c r="I1872" t="s">
        <v>2732</v>
      </c>
      <c r="J1872" t="s">
        <v>694</v>
      </c>
      <c r="K1872" t="s">
        <v>53</v>
      </c>
      <c r="L1872" s="4">
        <v>2</v>
      </c>
      <c r="M1872" s="4">
        <v>45657</v>
      </c>
      <c r="N1872">
        <v>0.30000001192092896</v>
      </c>
      <c r="AC1872">
        <v>13.1</v>
      </c>
      <c r="AE1872">
        <v>1</v>
      </c>
    </row>
    <row r="1873" spans="1:31" x14ac:dyDescent="0.2">
      <c r="A1873" s="9">
        <v>2009810</v>
      </c>
      <c r="B1873">
        <v>4975</v>
      </c>
      <c r="C1873" t="s">
        <v>4748</v>
      </c>
      <c r="D1873" t="s">
        <v>4749</v>
      </c>
      <c r="E1873" t="s">
        <v>4241</v>
      </c>
      <c r="F1873" t="s">
        <v>4750</v>
      </c>
      <c r="G1873" t="s">
        <v>639</v>
      </c>
      <c r="H1873" t="s">
        <v>684</v>
      </c>
      <c r="I1873" t="s">
        <v>2732</v>
      </c>
      <c r="J1873" t="s">
        <v>686</v>
      </c>
      <c r="K1873" t="s">
        <v>54</v>
      </c>
      <c r="L1873" s="4">
        <v>2</v>
      </c>
      <c r="M1873" s="4">
        <v>45657</v>
      </c>
      <c r="N1873">
        <v>1</v>
      </c>
      <c r="AC1873">
        <v>20</v>
      </c>
      <c r="AE1873">
        <v>1.2</v>
      </c>
    </row>
    <row r="1874" spans="1:31" x14ac:dyDescent="0.2">
      <c r="A1874" s="9">
        <v>2009896</v>
      </c>
      <c r="B1874">
        <v>5014</v>
      </c>
      <c r="C1874" t="s">
        <v>4751</v>
      </c>
      <c r="D1874" t="s">
        <v>4752</v>
      </c>
      <c r="E1874" t="s">
        <v>4753</v>
      </c>
      <c r="F1874" t="s">
        <v>4753</v>
      </c>
      <c r="G1874" t="s">
        <v>639</v>
      </c>
      <c r="H1874" t="s">
        <v>684</v>
      </c>
      <c r="I1874" t="s">
        <v>2732</v>
      </c>
      <c r="J1874" t="s">
        <v>694</v>
      </c>
      <c r="K1874" t="s">
        <v>53</v>
      </c>
      <c r="L1874" s="4">
        <v>2</v>
      </c>
      <c r="M1874" s="4">
        <v>45657</v>
      </c>
      <c r="N1874">
        <v>1</v>
      </c>
      <c r="O1874">
        <v>0.5</v>
      </c>
      <c r="P1874">
        <v>1</v>
      </c>
      <c r="AC1874">
        <v>50</v>
      </c>
      <c r="AE1874">
        <v>1</v>
      </c>
    </row>
    <row r="1875" spans="1:31" x14ac:dyDescent="0.2">
      <c r="A1875" s="9">
        <v>2009897</v>
      </c>
      <c r="B1875">
        <v>5015</v>
      </c>
      <c r="C1875" t="s">
        <v>4754</v>
      </c>
      <c r="D1875" t="s">
        <v>3554</v>
      </c>
      <c r="E1875" t="s">
        <v>4753</v>
      </c>
      <c r="F1875" t="s">
        <v>4753</v>
      </c>
      <c r="G1875" t="s">
        <v>639</v>
      </c>
      <c r="H1875" t="s">
        <v>684</v>
      </c>
      <c r="I1875" t="s">
        <v>2732</v>
      </c>
      <c r="J1875" t="s">
        <v>694</v>
      </c>
      <c r="K1875" t="s">
        <v>53</v>
      </c>
      <c r="L1875" s="4">
        <v>2</v>
      </c>
      <c r="M1875" s="4">
        <v>45657</v>
      </c>
      <c r="N1875">
        <v>1</v>
      </c>
      <c r="O1875">
        <v>0.5</v>
      </c>
      <c r="P1875">
        <v>1</v>
      </c>
      <c r="AC1875">
        <v>50</v>
      </c>
      <c r="AE1875">
        <v>1</v>
      </c>
    </row>
    <row r="1876" spans="1:31" x14ac:dyDescent="0.2">
      <c r="A1876" s="9">
        <v>2002324</v>
      </c>
      <c r="B1876">
        <v>3078</v>
      </c>
      <c r="C1876" t="s">
        <v>4755</v>
      </c>
      <c r="D1876" t="s">
        <v>3554</v>
      </c>
      <c r="E1876" t="s">
        <v>1702</v>
      </c>
      <c r="F1876" t="s">
        <v>1702</v>
      </c>
      <c r="G1876" t="s">
        <v>639</v>
      </c>
      <c r="H1876" t="s">
        <v>684</v>
      </c>
      <c r="I1876" t="s">
        <v>2732</v>
      </c>
      <c r="J1876" t="s">
        <v>694</v>
      </c>
      <c r="K1876" t="s">
        <v>53</v>
      </c>
      <c r="L1876" s="4">
        <v>39700</v>
      </c>
      <c r="M1876" s="4">
        <v>45657</v>
      </c>
      <c r="N1876">
        <v>1</v>
      </c>
      <c r="O1876">
        <v>0.5</v>
      </c>
      <c r="P1876">
        <v>0.69999998807907104</v>
      </c>
      <c r="AC1876">
        <v>50</v>
      </c>
      <c r="AE1876">
        <v>1</v>
      </c>
    </row>
    <row r="1877" spans="1:31" x14ac:dyDescent="0.2">
      <c r="A1877" s="9">
        <v>2004883</v>
      </c>
      <c r="B1877">
        <v>3480</v>
      </c>
      <c r="C1877" t="s">
        <v>4756</v>
      </c>
      <c r="D1877" t="s">
        <v>4757</v>
      </c>
      <c r="E1877" t="s">
        <v>3234</v>
      </c>
      <c r="F1877" t="s">
        <v>3234</v>
      </c>
      <c r="G1877" t="s">
        <v>639</v>
      </c>
      <c r="H1877" t="s">
        <v>639</v>
      </c>
      <c r="I1877" t="s">
        <v>2732</v>
      </c>
      <c r="J1877" t="s">
        <v>729</v>
      </c>
      <c r="K1877" t="s">
        <v>54</v>
      </c>
      <c r="L1877" s="4">
        <v>40478</v>
      </c>
      <c r="M1877" s="4">
        <v>45657</v>
      </c>
      <c r="AC1877">
        <v>0.8</v>
      </c>
      <c r="AE1877">
        <v>1</v>
      </c>
    </row>
    <row r="1878" spans="1:31" x14ac:dyDescent="0.2">
      <c r="A1878" s="9">
        <v>2008734</v>
      </c>
      <c r="B1878">
        <v>4479</v>
      </c>
      <c r="C1878" t="s">
        <v>4758</v>
      </c>
      <c r="D1878" t="s">
        <v>4759</v>
      </c>
      <c r="E1878" t="s">
        <v>4760</v>
      </c>
      <c r="F1878" t="s">
        <v>4760</v>
      </c>
      <c r="G1878" t="s">
        <v>639</v>
      </c>
      <c r="H1878" t="s">
        <v>639</v>
      </c>
      <c r="I1878" t="s">
        <v>2732</v>
      </c>
      <c r="J1878" t="s">
        <v>647</v>
      </c>
      <c r="K1878" t="s">
        <v>53</v>
      </c>
      <c r="L1878" s="4">
        <v>2</v>
      </c>
      <c r="M1878" s="4">
        <v>45657</v>
      </c>
      <c r="O1878">
        <v>1</v>
      </c>
      <c r="P1878">
        <v>2.5</v>
      </c>
      <c r="Q1878">
        <v>6</v>
      </c>
      <c r="R1878">
        <v>1</v>
      </c>
      <c r="AC1878">
        <v>13</v>
      </c>
      <c r="AE1878">
        <v>1</v>
      </c>
    </row>
    <row r="1879" spans="1:31" x14ac:dyDescent="0.2">
      <c r="A1879" s="9">
        <v>2009859</v>
      </c>
      <c r="B1879">
        <v>5025</v>
      </c>
      <c r="C1879" t="s">
        <v>4761</v>
      </c>
      <c r="D1879" t="s">
        <v>4762</v>
      </c>
      <c r="E1879" t="s">
        <v>4763</v>
      </c>
      <c r="F1879" t="s">
        <v>4763</v>
      </c>
      <c r="G1879" t="s">
        <v>639</v>
      </c>
      <c r="H1879" t="s">
        <v>684</v>
      </c>
      <c r="I1879" t="s">
        <v>2732</v>
      </c>
      <c r="J1879" t="s">
        <v>694</v>
      </c>
      <c r="K1879" t="s">
        <v>53</v>
      </c>
      <c r="L1879" s="4">
        <v>2</v>
      </c>
      <c r="M1879" s="4">
        <v>45657</v>
      </c>
      <c r="N1879">
        <v>0.60000002384185791</v>
      </c>
      <c r="O1879">
        <v>0.69999998807907104</v>
      </c>
      <c r="P1879">
        <v>0.5</v>
      </c>
      <c r="Q1879">
        <v>3.2000000476837158</v>
      </c>
      <c r="R1879">
        <v>0.30000001192092896</v>
      </c>
      <c r="AC1879">
        <v>45</v>
      </c>
      <c r="AE1879">
        <v>1</v>
      </c>
    </row>
    <row r="1880" spans="1:31" x14ac:dyDescent="0.2">
      <c r="A1880" s="9">
        <v>2006646</v>
      </c>
      <c r="B1880">
        <v>3696</v>
      </c>
      <c r="C1880" t="s">
        <v>4764</v>
      </c>
      <c r="D1880" t="s">
        <v>3562</v>
      </c>
      <c r="E1880" t="s">
        <v>1702</v>
      </c>
      <c r="F1880" t="s">
        <v>1702</v>
      </c>
      <c r="G1880" t="s">
        <v>639</v>
      </c>
      <c r="H1880" t="s">
        <v>639</v>
      </c>
      <c r="I1880" t="s">
        <v>2732</v>
      </c>
      <c r="J1880" t="s">
        <v>729</v>
      </c>
      <c r="K1880" t="s">
        <v>53</v>
      </c>
      <c r="L1880" s="4">
        <v>2</v>
      </c>
      <c r="M1880" s="4">
        <v>45657</v>
      </c>
      <c r="AC1880">
        <v>70</v>
      </c>
      <c r="AE1880">
        <v>1</v>
      </c>
    </row>
    <row r="1881" spans="1:31" x14ac:dyDescent="0.2">
      <c r="A1881" s="9">
        <v>2009456</v>
      </c>
      <c r="B1881">
        <v>5079</v>
      </c>
      <c r="C1881" t="s">
        <v>4765</v>
      </c>
      <c r="D1881" t="s">
        <v>4766</v>
      </c>
      <c r="E1881" t="s">
        <v>1007</v>
      </c>
      <c r="F1881" t="s">
        <v>1007</v>
      </c>
      <c r="G1881" t="s">
        <v>639</v>
      </c>
      <c r="H1881" t="s">
        <v>639</v>
      </c>
      <c r="I1881" t="s">
        <v>2732</v>
      </c>
      <c r="J1881" t="s">
        <v>729</v>
      </c>
      <c r="K1881" t="s">
        <v>54</v>
      </c>
      <c r="L1881" s="4">
        <v>2</v>
      </c>
      <c r="M1881" s="4">
        <v>45657</v>
      </c>
      <c r="AE1881">
        <v>1.1000000000000001</v>
      </c>
    </row>
    <row r="1882" spans="1:31" x14ac:dyDescent="0.2">
      <c r="A1882" s="9">
        <v>2009682</v>
      </c>
      <c r="B1882">
        <v>5059</v>
      </c>
      <c r="C1882" t="s">
        <v>4767</v>
      </c>
      <c r="D1882" t="s">
        <v>4768</v>
      </c>
      <c r="E1882" t="s">
        <v>4769</v>
      </c>
      <c r="F1882" t="s">
        <v>4770</v>
      </c>
      <c r="G1882" t="s">
        <v>639</v>
      </c>
      <c r="H1882" t="s">
        <v>639</v>
      </c>
      <c r="I1882" t="s">
        <v>2732</v>
      </c>
      <c r="J1882" t="s">
        <v>729</v>
      </c>
      <c r="K1882" t="s">
        <v>54</v>
      </c>
      <c r="L1882" s="4">
        <v>2</v>
      </c>
      <c r="M1882" s="4">
        <v>45657</v>
      </c>
      <c r="AE1882">
        <v>1.1000000000000001</v>
      </c>
    </row>
    <row r="1883" spans="1:31" x14ac:dyDescent="0.2">
      <c r="A1883" s="9">
        <v>2000393</v>
      </c>
      <c r="B1883">
        <v>595</v>
      </c>
      <c r="C1883" t="s">
        <v>4771</v>
      </c>
      <c r="D1883" t="s">
        <v>4772</v>
      </c>
      <c r="E1883" t="s">
        <v>2775</v>
      </c>
      <c r="F1883" t="s">
        <v>2775</v>
      </c>
      <c r="G1883" t="s">
        <v>639</v>
      </c>
      <c r="H1883" t="s">
        <v>639</v>
      </c>
      <c r="I1883" t="s">
        <v>2732</v>
      </c>
      <c r="J1883" t="s">
        <v>647</v>
      </c>
      <c r="K1883" t="s">
        <v>54</v>
      </c>
      <c r="L1883" s="4">
        <v>39735</v>
      </c>
      <c r="M1883" s="4">
        <v>45657</v>
      </c>
      <c r="R1883">
        <v>16</v>
      </c>
      <c r="Y1883">
        <v>0.40000000596046448</v>
      </c>
      <c r="AE1883">
        <v>1.4</v>
      </c>
    </row>
    <row r="1884" spans="1:31" x14ac:dyDescent="0.2">
      <c r="A1884" s="9">
        <v>2002483</v>
      </c>
      <c r="B1884">
        <v>3109</v>
      </c>
      <c r="C1884" t="s">
        <v>4773</v>
      </c>
      <c r="D1884" t="s">
        <v>4774</v>
      </c>
      <c r="E1884" t="s">
        <v>2775</v>
      </c>
      <c r="F1884" t="s">
        <v>2775</v>
      </c>
      <c r="G1884" t="s">
        <v>639</v>
      </c>
      <c r="H1884" t="s">
        <v>639</v>
      </c>
      <c r="I1884" t="s">
        <v>2732</v>
      </c>
      <c r="J1884" t="s">
        <v>647</v>
      </c>
      <c r="K1884" t="s">
        <v>54</v>
      </c>
      <c r="L1884" s="4">
        <v>39763</v>
      </c>
      <c r="M1884" s="4">
        <v>45657</v>
      </c>
      <c r="R1884">
        <v>16</v>
      </c>
      <c r="V1884">
        <v>0.30000001192092896</v>
      </c>
      <c r="Y1884">
        <v>0.5</v>
      </c>
      <c r="AE1884">
        <v>1.3</v>
      </c>
    </row>
    <row r="1885" spans="1:31" x14ac:dyDescent="0.2">
      <c r="A1885" s="9">
        <v>2000394</v>
      </c>
      <c r="B1885">
        <v>596</v>
      </c>
      <c r="C1885" t="s">
        <v>4775</v>
      </c>
      <c r="D1885" t="s">
        <v>4776</v>
      </c>
      <c r="E1885" t="s">
        <v>2775</v>
      </c>
      <c r="F1885" t="s">
        <v>2775</v>
      </c>
      <c r="G1885" t="s">
        <v>639</v>
      </c>
      <c r="H1885" t="s">
        <v>639</v>
      </c>
      <c r="I1885" t="s">
        <v>2732</v>
      </c>
      <c r="J1885" t="s">
        <v>641</v>
      </c>
      <c r="K1885" t="s">
        <v>54</v>
      </c>
      <c r="L1885" s="4">
        <v>39735</v>
      </c>
      <c r="M1885" s="4">
        <v>45657</v>
      </c>
      <c r="N1885">
        <v>16</v>
      </c>
      <c r="R1885">
        <v>16</v>
      </c>
      <c r="AE1885">
        <v>1.6</v>
      </c>
    </row>
    <row r="1886" spans="1:31" x14ac:dyDescent="0.2">
      <c r="A1886" s="9">
        <v>2009911</v>
      </c>
      <c r="B1886">
        <v>5024</v>
      </c>
      <c r="C1886" t="s">
        <v>4777</v>
      </c>
      <c r="D1886" t="s">
        <v>4778</v>
      </c>
      <c r="E1886" t="s">
        <v>1540</v>
      </c>
      <c r="F1886" t="s">
        <v>1540</v>
      </c>
      <c r="G1886" t="s">
        <v>639</v>
      </c>
      <c r="H1886" t="s">
        <v>639</v>
      </c>
      <c r="I1886" t="s">
        <v>2732</v>
      </c>
      <c r="J1886" t="s">
        <v>641</v>
      </c>
      <c r="K1886" t="s">
        <v>53</v>
      </c>
      <c r="L1886" s="4">
        <v>2</v>
      </c>
      <c r="M1886" s="4">
        <v>45657</v>
      </c>
      <c r="N1886">
        <v>15</v>
      </c>
      <c r="Q1886">
        <v>26</v>
      </c>
      <c r="Y1886">
        <v>0.30000001192092896</v>
      </c>
      <c r="AE1886">
        <v>1</v>
      </c>
    </row>
    <row r="1887" spans="1:31" x14ac:dyDescent="0.2">
      <c r="A1887" s="9">
        <v>2009910</v>
      </c>
      <c r="B1887">
        <v>5023</v>
      </c>
      <c r="C1887" t="s">
        <v>4779</v>
      </c>
      <c r="D1887" t="s">
        <v>4780</v>
      </c>
      <c r="E1887" t="s">
        <v>1540</v>
      </c>
      <c r="F1887" t="s">
        <v>1540</v>
      </c>
      <c r="G1887" t="s">
        <v>639</v>
      </c>
      <c r="H1887" t="s">
        <v>639</v>
      </c>
      <c r="I1887" t="s">
        <v>2732</v>
      </c>
      <c r="J1887" t="s">
        <v>641</v>
      </c>
      <c r="K1887" t="s">
        <v>53</v>
      </c>
      <c r="L1887" s="4">
        <v>2</v>
      </c>
      <c r="M1887" s="4">
        <v>45657</v>
      </c>
      <c r="N1887">
        <v>15.5</v>
      </c>
      <c r="Q1887">
        <v>26.299999237060547</v>
      </c>
      <c r="Y1887">
        <v>0.30000001192092896</v>
      </c>
      <c r="AE1887">
        <v>1</v>
      </c>
    </row>
    <row r="1888" spans="1:31" x14ac:dyDescent="0.2">
      <c r="A1888" s="9">
        <v>2009909</v>
      </c>
      <c r="B1888">
        <v>5022</v>
      </c>
      <c r="C1888" t="s">
        <v>4781</v>
      </c>
      <c r="D1888" t="s">
        <v>4782</v>
      </c>
      <c r="E1888" t="s">
        <v>1540</v>
      </c>
      <c r="F1888" t="s">
        <v>1540</v>
      </c>
      <c r="G1888" t="s">
        <v>639</v>
      </c>
      <c r="H1888" t="s">
        <v>639</v>
      </c>
      <c r="I1888" t="s">
        <v>2732</v>
      </c>
      <c r="J1888" t="s">
        <v>641</v>
      </c>
      <c r="K1888" t="s">
        <v>53</v>
      </c>
      <c r="L1888" s="4">
        <v>2</v>
      </c>
      <c r="M1888" s="4">
        <v>45657</v>
      </c>
      <c r="N1888">
        <v>15.5</v>
      </c>
      <c r="Q1888">
        <v>26.299999237060547</v>
      </c>
      <c r="V1888">
        <v>0.20000000298023224</v>
      </c>
      <c r="AE1888">
        <v>1</v>
      </c>
    </row>
    <row r="1889" spans="1:31" x14ac:dyDescent="0.2">
      <c r="A1889" s="9">
        <v>2000646</v>
      </c>
      <c r="B1889">
        <v>623</v>
      </c>
      <c r="C1889" t="s">
        <v>4783</v>
      </c>
      <c r="D1889" t="s">
        <v>4784</v>
      </c>
      <c r="E1889" t="s">
        <v>4363</v>
      </c>
      <c r="F1889" t="s">
        <v>4363</v>
      </c>
      <c r="G1889" t="s">
        <v>639</v>
      </c>
      <c r="H1889" t="s">
        <v>639</v>
      </c>
      <c r="I1889" t="s">
        <v>2732</v>
      </c>
      <c r="J1889" t="s">
        <v>729</v>
      </c>
      <c r="K1889" t="s">
        <v>54</v>
      </c>
      <c r="L1889" s="4">
        <v>39728</v>
      </c>
      <c r="M1889" s="4">
        <v>45657</v>
      </c>
      <c r="N1889">
        <v>0</v>
      </c>
      <c r="O1889">
        <v>0</v>
      </c>
      <c r="P1889">
        <v>0</v>
      </c>
      <c r="Q1889">
        <v>0</v>
      </c>
      <c r="R1889">
        <v>0</v>
      </c>
      <c r="T1889">
        <v>0</v>
      </c>
      <c r="AC1889">
        <v>70</v>
      </c>
      <c r="AE1889">
        <v>1</v>
      </c>
    </row>
    <row r="1890" spans="1:31" x14ac:dyDescent="0.2">
      <c r="A1890" s="9">
        <v>2009888</v>
      </c>
      <c r="B1890">
        <v>5078</v>
      </c>
      <c r="C1890" t="s">
        <v>4785</v>
      </c>
      <c r="D1890" t="s">
        <v>4786</v>
      </c>
      <c r="E1890" t="s">
        <v>4787</v>
      </c>
      <c r="F1890" t="s">
        <v>4788</v>
      </c>
      <c r="G1890" t="s">
        <v>639</v>
      </c>
      <c r="H1890" t="s">
        <v>639</v>
      </c>
      <c r="I1890" t="s">
        <v>2732</v>
      </c>
      <c r="J1890" t="s">
        <v>729</v>
      </c>
      <c r="K1890" t="s">
        <v>54</v>
      </c>
      <c r="L1890" s="4">
        <v>2</v>
      </c>
      <c r="M1890" s="4">
        <v>45657</v>
      </c>
      <c r="AE1890">
        <v>1.1000000000000001</v>
      </c>
    </row>
    <row r="1891" spans="1:31" x14ac:dyDescent="0.2">
      <c r="A1891" s="9">
        <v>2005741</v>
      </c>
      <c r="B1891">
        <v>3455</v>
      </c>
      <c r="C1891" t="s">
        <v>4789</v>
      </c>
      <c r="D1891" t="s">
        <v>4790</v>
      </c>
      <c r="E1891" t="s">
        <v>3580</v>
      </c>
      <c r="F1891" t="s">
        <v>3580</v>
      </c>
      <c r="G1891" t="s">
        <v>639</v>
      </c>
      <c r="H1891" t="s">
        <v>639</v>
      </c>
      <c r="I1891" t="s">
        <v>2732</v>
      </c>
      <c r="J1891" t="s">
        <v>694</v>
      </c>
      <c r="K1891" t="s">
        <v>54</v>
      </c>
      <c r="L1891" s="4">
        <v>40414</v>
      </c>
      <c r="M1891" s="4">
        <v>45657</v>
      </c>
      <c r="N1891">
        <v>7.5</v>
      </c>
      <c r="O1891">
        <v>8</v>
      </c>
      <c r="P1891">
        <v>6</v>
      </c>
      <c r="AE1891">
        <v>1.1000000000000001</v>
      </c>
    </row>
    <row r="1892" spans="1:31" x14ac:dyDescent="0.2">
      <c r="A1892" s="9">
        <v>2001298</v>
      </c>
      <c r="B1892">
        <v>2722</v>
      </c>
      <c r="C1892" t="s">
        <v>4791</v>
      </c>
      <c r="D1892" t="s">
        <v>4792</v>
      </c>
      <c r="E1892" t="s">
        <v>3580</v>
      </c>
      <c r="F1892" t="s">
        <v>3580</v>
      </c>
      <c r="G1892" t="s">
        <v>639</v>
      </c>
      <c r="H1892" t="s">
        <v>639</v>
      </c>
      <c r="I1892" t="s">
        <v>2732</v>
      </c>
      <c r="J1892" t="s">
        <v>729</v>
      </c>
      <c r="K1892" t="s">
        <v>53</v>
      </c>
      <c r="L1892" s="4">
        <v>39147</v>
      </c>
      <c r="M1892" s="4">
        <v>45657</v>
      </c>
      <c r="AE1892">
        <v>1</v>
      </c>
    </row>
    <row r="1893" spans="1:31" x14ac:dyDescent="0.2">
      <c r="A1893" s="9">
        <v>2001472</v>
      </c>
      <c r="B1893">
        <v>2723</v>
      </c>
      <c r="C1893" t="s">
        <v>4793</v>
      </c>
      <c r="D1893" t="s">
        <v>4794</v>
      </c>
      <c r="E1893" t="s">
        <v>3580</v>
      </c>
      <c r="F1893" t="s">
        <v>3580</v>
      </c>
      <c r="G1893" t="s">
        <v>639</v>
      </c>
      <c r="H1893" t="s">
        <v>639</v>
      </c>
      <c r="I1893" t="s">
        <v>2732</v>
      </c>
      <c r="J1893" t="s">
        <v>729</v>
      </c>
      <c r="K1893" t="s">
        <v>53</v>
      </c>
      <c r="L1893" s="4">
        <v>39147</v>
      </c>
      <c r="M1893" s="4">
        <v>45657</v>
      </c>
      <c r="T1893">
        <v>3</v>
      </c>
      <c r="AE1893">
        <v>1</v>
      </c>
    </row>
    <row r="1894" spans="1:31" x14ac:dyDescent="0.2">
      <c r="A1894" s="9">
        <v>2004489</v>
      </c>
      <c r="B1894">
        <v>3446</v>
      </c>
      <c r="C1894" t="s">
        <v>4799</v>
      </c>
      <c r="D1894" t="s">
        <v>2850</v>
      </c>
      <c r="E1894" t="s">
        <v>4800</v>
      </c>
      <c r="F1894" t="s">
        <v>4800</v>
      </c>
      <c r="G1894" t="s">
        <v>639</v>
      </c>
      <c r="H1894" t="s">
        <v>684</v>
      </c>
      <c r="I1894" t="s">
        <v>2732</v>
      </c>
      <c r="J1894" t="s">
        <v>694</v>
      </c>
      <c r="K1894" t="s">
        <v>54</v>
      </c>
      <c r="L1894" s="4">
        <v>40386</v>
      </c>
      <c r="M1894" s="4">
        <v>45657</v>
      </c>
      <c r="N1894">
        <v>0.10000000149011612</v>
      </c>
      <c r="P1894">
        <v>0.10000000149011612</v>
      </c>
      <c r="AC1894">
        <v>3</v>
      </c>
      <c r="AE1894">
        <v>1</v>
      </c>
    </row>
    <row r="1895" spans="1:31" x14ac:dyDescent="0.2">
      <c r="A1895" s="9">
        <v>2006846</v>
      </c>
      <c r="B1895">
        <v>3786</v>
      </c>
      <c r="C1895" t="s">
        <v>4801</v>
      </c>
      <c r="D1895" t="s">
        <v>2850</v>
      </c>
      <c r="E1895" t="s">
        <v>4802</v>
      </c>
      <c r="F1895" t="s">
        <v>4802</v>
      </c>
      <c r="G1895" t="s">
        <v>639</v>
      </c>
      <c r="H1895" t="s">
        <v>684</v>
      </c>
      <c r="I1895" t="s">
        <v>2732</v>
      </c>
      <c r="J1895" t="s">
        <v>694</v>
      </c>
      <c r="K1895" t="s">
        <v>54</v>
      </c>
      <c r="L1895" s="4">
        <v>2</v>
      </c>
      <c r="M1895" s="4">
        <v>45657</v>
      </c>
      <c r="N1895">
        <v>1.9999999552965164E-2</v>
      </c>
      <c r="P1895">
        <v>5.000000074505806E-2</v>
      </c>
      <c r="AC1895">
        <v>1</v>
      </c>
      <c r="AE1895">
        <v>1</v>
      </c>
    </row>
    <row r="1896" spans="1:31" x14ac:dyDescent="0.2">
      <c r="A1896" s="9">
        <v>2008372</v>
      </c>
      <c r="B1896">
        <v>4347</v>
      </c>
      <c r="C1896" t="s">
        <v>4795</v>
      </c>
      <c r="D1896" t="s">
        <v>2850</v>
      </c>
      <c r="E1896" t="s">
        <v>4796</v>
      </c>
      <c r="F1896" t="s">
        <v>4796</v>
      </c>
      <c r="G1896" t="s">
        <v>639</v>
      </c>
      <c r="H1896" t="s">
        <v>684</v>
      </c>
      <c r="I1896" t="s">
        <v>2732</v>
      </c>
      <c r="J1896" t="s">
        <v>686</v>
      </c>
      <c r="K1896" t="s">
        <v>54</v>
      </c>
      <c r="L1896" s="4">
        <v>2</v>
      </c>
      <c r="M1896" s="4">
        <v>45657</v>
      </c>
      <c r="N1896">
        <v>5.9999998658895493E-2</v>
      </c>
      <c r="P1896">
        <v>0.10000000149011612</v>
      </c>
      <c r="AC1896">
        <v>4.3</v>
      </c>
      <c r="AE1896">
        <v>1</v>
      </c>
    </row>
    <row r="1897" spans="1:31" x14ac:dyDescent="0.2">
      <c r="A1897" s="9">
        <v>2009923</v>
      </c>
      <c r="B1897">
        <v>5086</v>
      </c>
      <c r="C1897" t="s">
        <v>4797</v>
      </c>
      <c r="D1897" t="s">
        <v>2850</v>
      </c>
      <c r="E1897" t="s">
        <v>4798</v>
      </c>
      <c r="F1897" t="s">
        <v>4798</v>
      </c>
      <c r="G1897" t="s">
        <v>639</v>
      </c>
      <c r="H1897" t="s">
        <v>684</v>
      </c>
      <c r="I1897" t="s">
        <v>2732</v>
      </c>
      <c r="J1897" t="s">
        <v>694</v>
      </c>
      <c r="K1897" t="s">
        <v>54</v>
      </c>
      <c r="L1897" s="4">
        <v>2</v>
      </c>
      <c r="M1897" s="4">
        <v>45657</v>
      </c>
      <c r="N1897">
        <v>2.9999999329447746E-2</v>
      </c>
      <c r="O1897">
        <v>9.9999997764825821E-3</v>
      </c>
      <c r="P1897">
        <v>5.000000074505806E-2</v>
      </c>
      <c r="AE1897">
        <v>1</v>
      </c>
    </row>
    <row r="1898" spans="1:31" x14ac:dyDescent="0.2">
      <c r="A1898" s="9">
        <v>2006777</v>
      </c>
      <c r="B1898">
        <v>3785</v>
      </c>
      <c r="C1898" t="s">
        <v>4803</v>
      </c>
      <c r="D1898" t="s">
        <v>4804</v>
      </c>
      <c r="E1898" t="s">
        <v>4805</v>
      </c>
      <c r="F1898" t="s">
        <v>4805</v>
      </c>
      <c r="G1898" t="s">
        <v>639</v>
      </c>
      <c r="H1898" t="s">
        <v>684</v>
      </c>
      <c r="I1898" t="s">
        <v>2732</v>
      </c>
      <c r="J1898" t="s">
        <v>694</v>
      </c>
      <c r="K1898" t="s">
        <v>54</v>
      </c>
      <c r="L1898" s="4">
        <v>2</v>
      </c>
      <c r="M1898" s="4">
        <v>45657</v>
      </c>
      <c r="N1898">
        <v>7.9999998211860657E-2</v>
      </c>
      <c r="P1898">
        <v>0.20000000298023224</v>
      </c>
      <c r="AC1898">
        <v>6.3</v>
      </c>
      <c r="AE1898">
        <v>1</v>
      </c>
    </row>
    <row r="1899" spans="1:31" x14ac:dyDescent="0.2">
      <c r="A1899" s="9">
        <v>2009866</v>
      </c>
      <c r="B1899">
        <v>5026</v>
      </c>
      <c r="C1899" t="s">
        <v>4806</v>
      </c>
      <c r="D1899" t="s">
        <v>4807</v>
      </c>
      <c r="E1899" t="s">
        <v>4808</v>
      </c>
      <c r="F1899" t="s">
        <v>4808</v>
      </c>
      <c r="G1899" t="s">
        <v>639</v>
      </c>
      <c r="H1899" t="s">
        <v>684</v>
      </c>
      <c r="I1899" t="s">
        <v>2732</v>
      </c>
      <c r="J1899" t="s">
        <v>686</v>
      </c>
      <c r="K1899" t="s">
        <v>54</v>
      </c>
      <c r="L1899" s="4">
        <v>2</v>
      </c>
      <c r="M1899" s="4">
        <v>45657</v>
      </c>
      <c r="N1899">
        <v>9.9999997764825821E-3</v>
      </c>
      <c r="O1899">
        <v>1.9999999552965164E-2</v>
      </c>
      <c r="P1899">
        <v>0.10000000149011612</v>
      </c>
      <c r="AE1899">
        <v>1</v>
      </c>
    </row>
    <row r="1900" spans="1:31" x14ac:dyDescent="0.2">
      <c r="A1900" s="9">
        <v>2006729</v>
      </c>
      <c r="B1900">
        <v>3784</v>
      </c>
      <c r="C1900" t="s">
        <v>4811</v>
      </c>
      <c r="D1900" t="s">
        <v>3596</v>
      </c>
      <c r="E1900" t="s">
        <v>4812</v>
      </c>
      <c r="F1900" t="s">
        <v>4812</v>
      </c>
      <c r="G1900" t="s">
        <v>639</v>
      </c>
      <c r="H1900" t="s">
        <v>684</v>
      </c>
      <c r="I1900" t="s">
        <v>2732</v>
      </c>
      <c r="J1900" t="s">
        <v>694</v>
      </c>
      <c r="K1900" t="s">
        <v>54</v>
      </c>
      <c r="L1900" s="4">
        <v>2</v>
      </c>
      <c r="M1900" s="4">
        <v>45657</v>
      </c>
      <c r="N1900">
        <v>0.17000000178813934</v>
      </c>
      <c r="P1900">
        <v>0.20000000298023224</v>
      </c>
      <c r="AC1900">
        <v>3.46</v>
      </c>
      <c r="AE1900">
        <v>1</v>
      </c>
    </row>
    <row r="1901" spans="1:31" x14ac:dyDescent="0.2">
      <c r="A1901" s="9">
        <v>2006613</v>
      </c>
      <c r="B1901">
        <v>3666</v>
      </c>
      <c r="C1901" t="s">
        <v>4809</v>
      </c>
      <c r="D1901" t="s">
        <v>3596</v>
      </c>
      <c r="E1901" t="s">
        <v>4810</v>
      </c>
      <c r="F1901" t="s">
        <v>4810</v>
      </c>
      <c r="G1901" t="s">
        <v>639</v>
      </c>
      <c r="H1901" t="s">
        <v>684</v>
      </c>
      <c r="I1901" t="s">
        <v>2732</v>
      </c>
      <c r="J1901" t="s">
        <v>694</v>
      </c>
      <c r="K1901" t="s">
        <v>54</v>
      </c>
      <c r="L1901" s="4">
        <v>2</v>
      </c>
      <c r="M1901" s="4">
        <v>45657</v>
      </c>
      <c r="N1901">
        <v>5.9999998658895493E-2</v>
      </c>
      <c r="P1901">
        <v>0.20000000298023224</v>
      </c>
      <c r="AC1901">
        <v>5</v>
      </c>
      <c r="AE1901">
        <v>1</v>
      </c>
    </row>
    <row r="1902" spans="1:31" x14ac:dyDescent="0.2">
      <c r="A1902" s="9">
        <v>2004583</v>
      </c>
      <c r="B1902">
        <v>3456</v>
      </c>
      <c r="C1902" t="s">
        <v>4813</v>
      </c>
      <c r="D1902" t="s">
        <v>4814</v>
      </c>
      <c r="E1902" t="s">
        <v>1702</v>
      </c>
      <c r="F1902" t="s">
        <v>1702</v>
      </c>
      <c r="G1902" t="s">
        <v>639</v>
      </c>
      <c r="H1902" t="s">
        <v>639</v>
      </c>
      <c r="I1902" t="s">
        <v>2732</v>
      </c>
      <c r="J1902" t="s">
        <v>729</v>
      </c>
      <c r="K1902" t="s">
        <v>54</v>
      </c>
      <c r="L1902" s="4">
        <v>40421</v>
      </c>
      <c r="M1902" s="4">
        <v>45657</v>
      </c>
      <c r="N1902">
        <v>2.6000000536441803E-2</v>
      </c>
      <c r="O1902">
        <v>1.0999999940395355E-2</v>
      </c>
      <c r="P1902">
        <v>2.6000000536441803E-2</v>
      </c>
      <c r="AE1902">
        <v>1</v>
      </c>
    </row>
    <row r="1903" spans="1:31" x14ac:dyDescent="0.2">
      <c r="A1903" s="9">
        <v>2008575</v>
      </c>
      <c r="B1903">
        <v>4448</v>
      </c>
      <c r="C1903" t="s">
        <v>4815</v>
      </c>
      <c r="D1903" t="s">
        <v>4816</v>
      </c>
      <c r="E1903" t="s">
        <v>4817</v>
      </c>
      <c r="F1903" t="s">
        <v>4817</v>
      </c>
      <c r="G1903" t="s">
        <v>639</v>
      </c>
      <c r="H1903" t="s">
        <v>684</v>
      </c>
      <c r="I1903" t="s">
        <v>2732</v>
      </c>
      <c r="J1903" t="s">
        <v>694</v>
      </c>
      <c r="K1903" t="s">
        <v>53</v>
      </c>
      <c r="L1903" s="4">
        <v>2</v>
      </c>
      <c r="M1903" s="4">
        <v>45657</v>
      </c>
      <c r="N1903">
        <v>0.40000000596046448</v>
      </c>
      <c r="AC1903">
        <v>13.8</v>
      </c>
      <c r="AE1903">
        <v>1</v>
      </c>
    </row>
    <row r="1904" spans="1:31" x14ac:dyDescent="0.2">
      <c r="A1904" s="9">
        <v>2008270</v>
      </c>
      <c r="B1904">
        <v>4287</v>
      </c>
      <c r="C1904" t="s">
        <v>4818</v>
      </c>
      <c r="D1904" t="s">
        <v>4819</v>
      </c>
      <c r="E1904" t="s">
        <v>1540</v>
      </c>
      <c r="F1904" t="s">
        <v>1540</v>
      </c>
      <c r="G1904" t="s">
        <v>639</v>
      </c>
      <c r="H1904" t="s">
        <v>639</v>
      </c>
      <c r="I1904" t="s">
        <v>2732</v>
      </c>
      <c r="J1904" t="s">
        <v>641</v>
      </c>
      <c r="K1904" t="s">
        <v>54</v>
      </c>
      <c r="L1904" s="4">
        <v>2</v>
      </c>
      <c r="M1904" s="4">
        <v>45657</v>
      </c>
      <c r="N1904">
        <v>13</v>
      </c>
      <c r="Q1904">
        <v>13</v>
      </c>
      <c r="AE1904">
        <v>1.41</v>
      </c>
    </row>
    <row r="1905" spans="1:31" x14ac:dyDescent="0.2">
      <c r="A1905" s="9">
        <v>2000474</v>
      </c>
      <c r="B1905">
        <v>454</v>
      </c>
      <c r="C1905" t="s">
        <v>4820</v>
      </c>
      <c r="D1905" t="s">
        <v>4821</v>
      </c>
      <c r="E1905" t="s">
        <v>1540</v>
      </c>
      <c r="F1905" t="s">
        <v>1540</v>
      </c>
      <c r="G1905" t="s">
        <v>639</v>
      </c>
      <c r="H1905" t="s">
        <v>639</v>
      </c>
      <c r="I1905" t="s">
        <v>2732</v>
      </c>
      <c r="J1905" t="s">
        <v>641</v>
      </c>
      <c r="K1905" t="s">
        <v>54</v>
      </c>
      <c r="L1905" s="4">
        <v>39707</v>
      </c>
      <c r="M1905" s="4">
        <v>45657</v>
      </c>
      <c r="N1905">
        <v>28</v>
      </c>
      <c r="AE1905">
        <v>1.27</v>
      </c>
    </row>
    <row r="1906" spans="1:31" x14ac:dyDescent="0.2">
      <c r="A1906" s="9">
        <v>2000417</v>
      </c>
      <c r="B1906">
        <v>257</v>
      </c>
      <c r="C1906" t="s">
        <v>4822</v>
      </c>
      <c r="D1906" t="s">
        <v>4823</v>
      </c>
      <c r="E1906" t="s">
        <v>1540</v>
      </c>
      <c r="F1906" t="s">
        <v>1540</v>
      </c>
      <c r="G1906" t="s">
        <v>639</v>
      </c>
      <c r="H1906" t="s">
        <v>639</v>
      </c>
      <c r="I1906" t="s">
        <v>2732</v>
      </c>
      <c r="J1906" t="s">
        <v>641</v>
      </c>
      <c r="K1906" t="s">
        <v>53</v>
      </c>
      <c r="L1906" s="4">
        <v>39707</v>
      </c>
      <c r="M1906" s="4">
        <v>45657</v>
      </c>
      <c r="N1906">
        <v>26</v>
      </c>
      <c r="T1906">
        <v>13</v>
      </c>
      <c r="AE1906">
        <v>1</v>
      </c>
    </row>
    <row r="1907" spans="1:31" x14ac:dyDescent="0.2">
      <c r="A1907" s="9">
        <v>2000419</v>
      </c>
      <c r="B1907">
        <v>1438</v>
      </c>
      <c r="C1907" t="s">
        <v>4824</v>
      </c>
      <c r="D1907" t="s">
        <v>4825</v>
      </c>
      <c r="E1907" t="s">
        <v>1540</v>
      </c>
      <c r="F1907" t="s">
        <v>1540</v>
      </c>
      <c r="G1907" t="s">
        <v>639</v>
      </c>
      <c r="H1907" t="s">
        <v>639</v>
      </c>
      <c r="I1907" t="s">
        <v>2732</v>
      </c>
      <c r="J1907" t="s">
        <v>641</v>
      </c>
      <c r="K1907" t="s">
        <v>53</v>
      </c>
      <c r="L1907" s="4">
        <v>39707</v>
      </c>
      <c r="M1907" s="4">
        <v>45657</v>
      </c>
      <c r="N1907">
        <v>24</v>
      </c>
      <c r="T1907">
        <v>6</v>
      </c>
      <c r="AE1907">
        <v>1</v>
      </c>
    </row>
    <row r="1908" spans="1:31" x14ac:dyDescent="0.2">
      <c r="A1908" s="9">
        <v>2000416</v>
      </c>
      <c r="B1908">
        <v>230</v>
      </c>
      <c r="C1908" t="s">
        <v>4826</v>
      </c>
      <c r="D1908" t="s">
        <v>4827</v>
      </c>
      <c r="E1908" t="s">
        <v>1540</v>
      </c>
      <c r="F1908" t="s">
        <v>1540</v>
      </c>
      <c r="G1908" t="s">
        <v>639</v>
      </c>
      <c r="H1908" t="s">
        <v>639</v>
      </c>
      <c r="I1908" t="s">
        <v>2732</v>
      </c>
      <c r="J1908" t="s">
        <v>641</v>
      </c>
      <c r="K1908" t="s">
        <v>53</v>
      </c>
      <c r="L1908" s="4">
        <v>39707</v>
      </c>
      <c r="M1908" s="4">
        <v>45657</v>
      </c>
      <c r="N1908">
        <v>27</v>
      </c>
      <c r="AE1908">
        <v>1</v>
      </c>
    </row>
    <row r="1909" spans="1:31" x14ac:dyDescent="0.2">
      <c r="A1909" s="9">
        <v>2008184</v>
      </c>
      <c r="B1909">
        <v>4274</v>
      </c>
      <c r="C1909" t="s">
        <v>4828</v>
      </c>
      <c r="D1909" t="s">
        <v>4829</v>
      </c>
      <c r="E1909" t="s">
        <v>1540</v>
      </c>
      <c r="F1909" t="s">
        <v>1540</v>
      </c>
      <c r="G1909" t="s">
        <v>639</v>
      </c>
      <c r="H1909" t="s">
        <v>639</v>
      </c>
      <c r="I1909" t="s">
        <v>2732</v>
      </c>
      <c r="J1909" t="s">
        <v>641</v>
      </c>
      <c r="K1909" t="s">
        <v>53</v>
      </c>
      <c r="L1909" s="4">
        <v>2</v>
      </c>
      <c r="M1909" s="4">
        <v>45657</v>
      </c>
      <c r="N1909">
        <v>10</v>
      </c>
      <c r="O1909">
        <v>5</v>
      </c>
      <c r="P1909">
        <v>20</v>
      </c>
      <c r="R1909">
        <v>4</v>
      </c>
      <c r="V1909">
        <v>2.0000000949949026E-3</v>
      </c>
      <c r="W1909">
        <v>2.0000000949949026E-3</v>
      </c>
      <c r="X1909">
        <v>0.30000001192092896</v>
      </c>
      <c r="Y1909">
        <v>9.9999997764825821E-3</v>
      </c>
      <c r="Z1909">
        <v>9.9999997764825821E-3</v>
      </c>
      <c r="AE1909">
        <v>1</v>
      </c>
    </row>
    <row r="1910" spans="1:31" x14ac:dyDescent="0.2">
      <c r="A1910" s="9">
        <v>2008183</v>
      </c>
      <c r="B1910">
        <v>4275</v>
      </c>
      <c r="C1910" t="s">
        <v>4830</v>
      </c>
      <c r="D1910" t="s">
        <v>4831</v>
      </c>
      <c r="E1910" t="s">
        <v>1540</v>
      </c>
      <c r="F1910" t="s">
        <v>1540</v>
      </c>
      <c r="G1910" t="s">
        <v>639</v>
      </c>
      <c r="H1910" t="s">
        <v>639</v>
      </c>
      <c r="I1910" t="s">
        <v>2732</v>
      </c>
      <c r="J1910" t="s">
        <v>641</v>
      </c>
      <c r="K1910" t="s">
        <v>54</v>
      </c>
      <c r="L1910" s="4">
        <v>2</v>
      </c>
      <c r="M1910" s="4">
        <v>45657</v>
      </c>
      <c r="N1910">
        <v>12</v>
      </c>
      <c r="O1910">
        <v>4</v>
      </c>
      <c r="P1910">
        <v>6</v>
      </c>
      <c r="V1910">
        <v>4.999999888241291E-3</v>
      </c>
      <c r="W1910">
        <v>4.999999888241291E-3</v>
      </c>
      <c r="X1910">
        <v>1.9999999552965164E-2</v>
      </c>
      <c r="Y1910">
        <v>9.9999997764825821E-3</v>
      </c>
      <c r="Z1910">
        <v>9.9999997764825821E-3</v>
      </c>
      <c r="AA1910">
        <v>2.0000000949949026E-3</v>
      </c>
      <c r="AE1910">
        <v>1</v>
      </c>
    </row>
    <row r="1911" spans="1:31" x14ac:dyDescent="0.2">
      <c r="A1911" s="9">
        <v>2008271</v>
      </c>
      <c r="B1911">
        <v>4285</v>
      </c>
      <c r="C1911" t="s">
        <v>4832</v>
      </c>
      <c r="D1911" t="s">
        <v>4833</v>
      </c>
      <c r="E1911" t="s">
        <v>1540</v>
      </c>
      <c r="F1911" t="s">
        <v>1540</v>
      </c>
      <c r="G1911" t="s">
        <v>639</v>
      </c>
      <c r="H1911" t="s">
        <v>639</v>
      </c>
      <c r="I1911" t="s">
        <v>2732</v>
      </c>
      <c r="J1911" t="s">
        <v>641</v>
      </c>
      <c r="K1911" t="s">
        <v>54</v>
      </c>
      <c r="L1911" s="4">
        <v>2</v>
      </c>
      <c r="M1911" s="4">
        <v>45657</v>
      </c>
      <c r="N1911">
        <v>7</v>
      </c>
      <c r="O1911">
        <v>22</v>
      </c>
      <c r="V1911">
        <v>1</v>
      </c>
      <c r="AE1911">
        <v>1.27</v>
      </c>
    </row>
    <row r="1912" spans="1:31" x14ac:dyDescent="0.2">
      <c r="A1912" s="9">
        <v>2000420</v>
      </c>
      <c r="B1912">
        <v>1096</v>
      </c>
      <c r="C1912" t="s">
        <v>4834</v>
      </c>
      <c r="D1912" t="s">
        <v>4835</v>
      </c>
      <c r="E1912" t="s">
        <v>1540</v>
      </c>
      <c r="F1912" t="s">
        <v>1540</v>
      </c>
      <c r="G1912" t="s">
        <v>639</v>
      </c>
      <c r="H1912" t="s">
        <v>639</v>
      </c>
      <c r="I1912" t="s">
        <v>2732</v>
      </c>
      <c r="J1912" t="s">
        <v>641</v>
      </c>
      <c r="K1912" t="s">
        <v>53</v>
      </c>
      <c r="L1912" s="4">
        <v>39707</v>
      </c>
      <c r="M1912" s="4">
        <v>45657</v>
      </c>
      <c r="N1912">
        <v>24</v>
      </c>
      <c r="T1912">
        <v>3</v>
      </c>
      <c r="AE1912">
        <v>1</v>
      </c>
    </row>
    <row r="1913" spans="1:31" x14ac:dyDescent="0.2">
      <c r="A1913" s="9">
        <v>2007809</v>
      </c>
      <c r="B1913">
        <v>4151</v>
      </c>
      <c r="C1913" t="s">
        <v>4836</v>
      </c>
      <c r="D1913" t="s">
        <v>4837</v>
      </c>
      <c r="E1913" t="s">
        <v>4838</v>
      </c>
      <c r="F1913" t="s">
        <v>4838</v>
      </c>
      <c r="G1913" t="s">
        <v>639</v>
      </c>
      <c r="H1913" t="s">
        <v>639</v>
      </c>
      <c r="I1913" t="s">
        <v>2732</v>
      </c>
      <c r="J1913" t="s">
        <v>647</v>
      </c>
      <c r="K1913" t="s">
        <v>53</v>
      </c>
      <c r="L1913" s="4">
        <v>2</v>
      </c>
      <c r="M1913" s="4">
        <v>45657</v>
      </c>
      <c r="P1913">
        <v>7</v>
      </c>
      <c r="R1913">
        <v>40</v>
      </c>
      <c r="U1913">
        <v>35</v>
      </c>
      <c r="AE1913">
        <v>1</v>
      </c>
    </row>
    <row r="1914" spans="1:31" x14ac:dyDescent="0.2">
      <c r="A1914" s="9">
        <v>2006855</v>
      </c>
      <c r="B1914">
        <v>3788</v>
      </c>
      <c r="C1914" t="s">
        <v>4839</v>
      </c>
      <c r="D1914" t="s">
        <v>4840</v>
      </c>
      <c r="E1914" t="s">
        <v>4397</v>
      </c>
      <c r="F1914" t="s">
        <v>4841</v>
      </c>
      <c r="G1914" t="s">
        <v>639</v>
      </c>
      <c r="H1914" t="s">
        <v>639</v>
      </c>
      <c r="I1914" t="s">
        <v>2732</v>
      </c>
      <c r="J1914" t="s">
        <v>729</v>
      </c>
      <c r="K1914" t="s">
        <v>54</v>
      </c>
      <c r="L1914" s="4">
        <v>2</v>
      </c>
      <c r="M1914" s="4">
        <v>45657</v>
      </c>
      <c r="AE1914">
        <v>1</v>
      </c>
    </row>
    <row r="1915" spans="1:31" x14ac:dyDescent="0.2">
      <c r="A1915" s="9">
        <v>2009531</v>
      </c>
      <c r="B1915">
        <v>4855</v>
      </c>
      <c r="C1915" t="s">
        <v>4842</v>
      </c>
      <c r="D1915" t="s">
        <v>4843</v>
      </c>
      <c r="E1915" t="s">
        <v>811</v>
      </c>
      <c r="F1915" t="s">
        <v>4844</v>
      </c>
      <c r="G1915" t="s">
        <v>639</v>
      </c>
      <c r="H1915" t="s">
        <v>684</v>
      </c>
      <c r="I1915" t="s">
        <v>2732</v>
      </c>
      <c r="J1915" t="s">
        <v>694</v>
      </c>
      <c r="K1915" t="s">
        <v>53</v>
      </c>
      <c r="L1915" s="4">
        <v>2</v>
      </c>
      <c r="M1915" s="4">
        <v>45657</v>
      </c>
      <c r="N1915">
        <v>3.4000000953674316</v>
      </c>
      <c r="O1915">
        <v>2.5999999046325684</v>
      </c>
      <c r="P1915">
        <v>2.0999999046325684</v>
      </c>
      <c r="Q1915">
        <v>7.6999998092651367</v>
      </c>
      <c r="R1915">
        <v>0.89999997615814209</v>
      </c>
      <c r="AC1915">
        <v>55.25</v>
      </c>
      <c r="AE1915">
        <v>1</v>
      </c>
    </row>
    <row r="1916" spans="1:31" x14ac:dyDescent="0.2">
      <c r="A1916" s="9">
        <v>2000219</v>
      </c>
      <c r="B1916">
        <v>1967</v>
      </c>
      <c r="C1916" t="s">
        <v>4845</v>
      </c>
      <c r="D1916" t="s">
        <v>4846</v>
      </c>
      <c r="E1916" t="s">
        <v>4447</v>
      </c>
      <c r="F1916" t="s">
        <v>4447</v>
      </c>
      <c r="G1916" t="s">
        <v>639</v>
      </c>
      <c r="H1916" t="s">
        <v>639</v>
      </c>
      <c r="I1916" t="s">
        <v>2732</v>
      </c>
      <c r="J1916" t="s">
        <v>641</v>
      </c>
      <c r="K1916" t="s">
        <v>54</v>
      </c>
      <c r="L1916" s="4">
        <v>39791</v>
      </c>
      <c r="M1916" s="4">
        <v>45657</v>
      </c>
      <c r="N1916">
        <v>5</v>
      </c>
      <c r="P1916">
        <v>3.2000000476837158</v>
      </c>
      <c r="Q1916">
        <v>2.7999999523162842</v>
      </c>
      <c r="R1916">
        <v>2.5</v>
      </c>
      <c r="AE1916">
        <v>1.1499999999999999</v>
      </c>
    </row>
    <row r="1917" spans="1:31" x14ac:dyDescent="0.2">
      <c r="A1917" s="9">
        <v>2004403</v>
      </c>
      <c r="B1917">
        <v>3431</v>
      </c>
      <c r="C1917" t="s">
        <v>4847</v>
      </c>
      <c r="D1917" t="s">
        <v>4848</v>
      </c>
      <c r="E1917" t="s">
        <v>4612</v>
      </c>
      <c r="F1917" t="s">
        <v>4612</v>
      </c>
      <c r="G1917" t="s">
        <v>639</v>
      </c>
      <c r="H1917" t="s">
        <v>639</v>
      </c>
      <c r="I1917" t="s">
        <v>2732</v>
      </c>
      <c r="J1917" t="s">
        <v>729</v>
      </c>
      <c r="K1917" t="s">
        <v>54</v>
      </c>
      <c r="L1917" s="4">
        <v>40323</v>
      </c>
      <c r="M1917" s="4">
        <v>45657</v>
      </c>
      <c r="AE1917">
        <v>1.01</v>
      </c>
    </row>
    <row r="1918" spans="1:31" x14ac:dyDescent="0.2">
      <c r="A1918" s="9">
        <v>2010073</v>
      </c>
      <c r="B1918">
        <v>5104</v>
      </c>
      <c r="C1918" t="s">
        <v>4849</v>
      </c>
      <c r="D1918" t="s">
        <v>4850</v>
      </c>
      <c r="E1918" t="s">
        <v>3349</v>
      </c>
      <c r="F1918" t="s">
        <v>3349</v>
      </c>
      <c r="G1918" t="s">
        <v>639</v>
      </c>
      <c r="H1918" t="s">
        <v>639</v>
      </c>
      <c r="I1918" t="s">
        <v>2732</v>
      </c>
      <c r="J1918" t="s">
        <v>729</v>
      </c>
      <c r="K1918" t="s">
        <v>53</v>
      </c>
      <c r="L1918" s="4">
        <v>2</v>
      </c>
      <c r="M1918" s="4">
        <v>45657</v>
      </c>
      <c r="AE1918">
        <v>1</v>
      </c>
    </row>
    <row r="1919" spans="1:31" x14ac:dyDescent="0.2">
      <c r="A1919" s="9">
        <v>2010071</v>
      </c>
      <c r="B1919">
        <v>5102</v>
      </c>
      <c r="C1919" t="s">
        <v>4851</v>
      </c>
      <c r="D1919" t="s">
        <v>4852</v>
      </c>
      <c r="E1919" t="s">
        <v>3349</v>
      </c>
      <c r="F1919" t="s">
        <v>3349</v>
      </c>
      <c r="G1919" t="s">
        <v>639</v>
      </c>
      <c r="H1919" t="s">
        <v>639</v>
      </c>
      <c r="I1919" t="s">
        <v>2732</v>
      </c>
      <c r="J1919" t="s">
        <v>729</v>
      </c>
      <c r="K1919" t="s">
        <v>53</v>
      </c>
      <c r="L1919" s="4">
        <v>2</v>
      </c>
      <c r="M1919" s="4">
        <v>45657</v>
      </c>
      <c r="AE1919">
        <v>1</v>
      </c>
    </row>
    <row r="1920" spans="1:31" x14ac:dyDescent="0.2">
      <c r="A1920" s="9">
        <v>2010072</v>
      </c>
      <c r="B1920">
        <v>5103</v>
      </c>
      <c r="C1920" t="s">
        <v>4853</v>
      </c>
      <c r="D1920" t="s">
        <v>4854</v>
      </c>
      <c r="E1920" t="s">
        <v>3349</v>
      </c>
      <c r="F1920" t="s">
        <v>3349</v>
      </c>
      <c r="G1920" t="s">
        <v>639</v>
      </c>
      <c r="H1920" t="s">
        <v>639</v>
      </c>
      <c r="I1920" t="s">
        <v>2732</v>
      </c>
      <c r="J1920" t="s">
        <v>729</v>
      </c>
      <c r="K1920" t="s">
        <v>53</v>
      </c>
      <c r="L1920" s="4">
        <v>2</v>
      </c>
      <c r="M1920" s="4">
        <v>45657</v>
      </c>
      <c r="AE1920">
        <v>1</v>
      </c>
    </row>
    <row r="1921" spans="1:31" x14ac:dyDescent="0.2">
      <c r="A1921" s="9">
        <v>2004253</v>
      </c>
      <c r="B1921">
        <v>2688</v>
      </c>
      <c r="C1921" t="s">
        <v>4855</v>
      </c>
      <c r="D1921" t="s">
        <v>4856</v>
      </c>
      <c r="E1921" t="s">
        <v>2727</v>
      </c>
      <c r="F1921" t="s">
        <v>2727</v>
      </c>
      <c r="G1921" t="s">
        <v>639</v>
      </c>
      <c r="H1921" t="s">
        <v>639</v>
      </c>
      <c r="I1921" t="s">
        <v>2732</v>
      </c>
      <c r="J1921" t="s">
        <v>729</v>
      </c>
      <c r="K1921" t="s">
        <v>53</v>
      </c>
      <c r="L1921" s="4">
        <v>40379</v>
      </c>
      <c r="M1921" s="4">
        <v>45657</v>
      </c>
      <c r="AC1921">
        <v>50</v>
      </c>
      <c r="AE1921">
        <v>1</v>
      </c>
    </row>
    <row r="1922" spans="1:31" x14ac:dyDescent="0.2">
      <c r="A1922" s="9">
        <v>2000525</v>
      </c>
      <c r="B1922">
        <v>992</v>
      </c>
      <c r="C1922" t="s">
        <v>4857</v>
      </c>
      <c r="D1922" t="s">
        <v>4858</v>
      </c>
      <c r="E1922" t="s">
        <v>3262</v>
      </c>
      <c r="F1922" t="s">
        <v>3262</v>
      </c>
      <c r="G1922" t="s">
        <v>639</v>
      </c>
      <c r="H1922" t="s">
        <v>639</v>
      </c>
      <c r="I1922" t="s">
        <v>2732</v>
      </c>
      <c r="J1922" t="s">
        <v>729</v>
      </c>
      <c r="K1922" t="s">
        <v>54</v>
      </c>
      <c r="L1922" s="4">
        <v>39770</v>
      </c>
      <c r="M1922" s="4">
        <v>45657</v>
      </c>
      <c r="N1922">
        <v>0.20000000298023224</v>
      </c>
      <c r="O1922">
        <v>0.2199999988079071</v>
      </c>
      <c r="P1922">
        <v>0.15999999642372131</v>
      </c>
      <c r="Q1922">
        <v>0.10999999940395355</v>
      </c>
      <c r="R1922">
        <v>0.10000000149011612</v>
      </c>
      <c r="AE1922">
        <v>1.05</v>
      </c>
    </row>
    <row r="1923" spans="1:31" x14ac:dyDescent="0.2">
      <c r="A1923" s="9">
        <v>2004249</v>
      </c>
      <c r="B1923">
        <v>1000</v>
      </c>
      <c r="C1923" t="s">
        <v>4859</v>
      </c>
      <c r="D1923" t="s">
        <v>4860</v>
      </c>
      <c r="E1923" t="s">
        <v>3262</v>
      </c>
      <c r="F1923" t="s">
        <v>3262</v>
      </c>
      <c r="G1923" t="s">
        <v>639</v>
      </c>
      <c r="H1923" t="s">
        <v>639</v>
      </c>
      <c r="I1923" t="s">
        <v>2732</v>
      </c>
      <c r="J1923" t="s">
        <v>729</v>
      </c>
      <c r="K1923" t="s">
        <v>54</v>
      </c>
      <c r="L1923" s="4">
        <v>39770</v>
      </c>
      <c r="M1923" s="4">
        <v>45657</v>
      </c>
      <c r="N1923">
        <v>0.20999999344348907</v>
      </c>
      <c r="O1923">
        <v>0.30000001192092896</v>
      </c>
      <c r="P1923">
        <v>0.18999999761581421</v>
      </c>
      <c r="Q1923">
        <v>0.17000000178813934</v>
      </c>
      <c r="R1923">
        <v>0.15000000596046448</v>
      </c>
      <c r="AE1923">
        <v>1.05</v>
      </c>
    </row>
    <row r="1924" spans="1:31" x14ac:dyDescent="0.2">
      <c r="A1924" s="9">
        <v>2000529</v>
      </c>
      <c r="B1924">
        <v>1002</v>
      </c>
      <c r="C1924" t="s">
        <v>4861</v>
      </c>
      <c r="D1924" t="s">
        <v>4862</v>
      </c>
      <c r="E1924" t="s">
        <v>3262</v>
      </c>
      <c r="F1924" t="s">
        <v>3262</v>
      </c>
      <c r="G1924" t="s">
        <v>639</v>
      </c>
      <c r="H1924" t="s">
        <v>639</v>
      </c>
      <c r="I1924" t="s">
        <v>2732</v>
      </c>
      <c r="J1924" t="s">
        <v>729</v>
      </c>
      <c r="K1924" t="s">
        <v>54</v>
      </c>
      <c r="L1924" s="4">
        <v>39770</v>
      </c>
      <c r="M1924" s="4">
        <v>45657</v>
      </c>
      <c r="N1924">
        <v>0.15000000596046448</v>
      </c>
      <c r="O1924">
        <v>0.2800000011920929</v>
      </c>
      <c r="P1924">
        <v>0.2199999988079071</v>
      </c>
      <c r="Q1924">
        <v>0.12999999523162842</v>
      </c>
      <c r="R1924">
        <v>0.11999999731779099</v>
      </c>
      <c r="AE1924">
        <v>1.05</v>
      </c>
    </row>
    <row r="1925" spans="1:31" x14ac:dyDescent="0.2">
      <c r="A1925" s="9">
        <v>2000527</v>
      </c>
      <c r="B1925">
        <v>999</v>
      </c>
      <c r="C1925" t="s">
        <v>4863</v>
      </c>
      <c r="D1925" t="s">
        <v>4864</v>
      </c>
      <c r="E1925" t="s">
        <v>3262</v>
      </c>
      <c r="F1925" t="s">
        <v>3262</v>
      </c>
      <c r="G1925" t="s">
        <v>639</v>
      </c>
      <c r="H1925" t="s">
        <v>639</v>
      </c>
      <c r="I1925" t="s">
        <v>2732</v>
      </c>
      <c r="J1925" t="s">
        <v>729</v>
      </c>
      <c r="K1925" t="s">
        <v>54</v>
      </c>
      <c r="L1925" s="4">
        <v>39770</v>
      </c>
      <c r="M1925" s="4">
        <v>45657</v>
      </c>
      <c r="N1925">
        <v>0.20000000298023224</v>
      </c>
      <c r="O1925">
        <v>0.34000000357627869</v>
      </c>
      <c r="P1925">
        <v>0.2199999988079071</v>
      </c>
      <c r="R1925">
        <v>0.11999999731779099</v>
      </c>
      <c r="AE1925">
        <v>1.05</v>
      </c>
    </row>
    <row r="1926" spans="1:31" x14ac:dyDescent="0.2">
      <c r="A1926" s="9">
        <v>2000532</v>
      </c>
      <c r="B1926">
        <v>1001</v>
      </c>
      <c r="C1926" t="s">
        <v>4865</v>
      </c>
      <c r="D1926" t="s">
        <v>4866</v>
      </c>
      <c r="E1926" t="s">
        <v>3262</v>
      </c>
      <c r="F1926" t="s">
        <v>3262</v>
      </c>
      <c r="G1926" t="s">
        <v>639</v>
      </c>
      <c r="H1926" t="s">
        <v>639</v>
      </c>
      <c r="I1926" t="s">
        <v>2732</v>
      </c>
      <c r="J1926" t="s">
        <v>729</v>
      </c>
      <c r="K1926" t="s">
        <v>54</v>
      </c>
      <c r="L1926" s="4">
        <v>39770</v>
      </c>
      <c r="M1926" s="4">
        <v>45657</v>
      </c>
      <c r="N1926">
        <v>0.18000000715255737</v>
      </c>
      <c r="O1926">
        <v>0.30000001192092896</v>
      </c>
      <c r="P1926">
        <v>0.20000000298023224</v>
      </c>
      <c r="Q1926">
        <v>0.17000000178813934</v>
      </c>
      <c r="R1926">
        <v>0.15000000596046448</v>
      </c>
      <c r="AE1926">
        <v>1.05</v>
      </c>
    </row>
    <row r="1927" spans="1:31" x14ac:dyDescent="0.2">
      <c r="A1927" s="9">
        <v>2000537</v>
      </c>
      <c r="B1927">
        <v>993</v>
      </c>
      <c r="C1927" t="s">
        <v>4867</v>
      </c>
      <c r="D1927" t="s">
        <v>4868</v>
      </c>
      <c r="E1927" t="s">
        <v>3262</v>
      </c>
      <c r="F1927" t="s">
        <v>3262</v>
      </c>
      <c r="G1927" t="s">
        <v>639</v>
      </c>
      <c r="H1927" t="s">
        <v>639</v>
      </c>
      <c r="I1927" t="s">
        <v>2732</v>
      </c>
      <c r="J1927" t="s">
        <v>729</v>
      </c>
      <c r="K1927" t="s">
        <v>54</v>
      </c>
      <c r="L1927" s="4">
        <v>39770</v>
      </c>
      <c r="M1927" s="4">
        <v>45657</v>
      </c>
      <c r="N1927">
        <v>0.25</v>
      </c>
      <c r="O1927">
        <v>0.33000001311302185</v>
      </c>
      <c r="P1927">
        <v>0.37000000476837158</v>
      </c>
      <c r="Q1927">
        <v>0.18000000715255737</v>
      </c>
      <c r="R1927">
        <v>5.9999998658895493E-2</v>
      </c>
      <c r="AE1927">
        <v>1.05</v>
      </c>
    </row>
    <row r="1928" spans="1:31" x14ac:dyDescent="0.2">
      <c r="A1928" s="9">
        <v>2000534</v>
      </c>
      <c r="B1928">
        <v>997</v>
      </c>
      <c r="C1928" t="s">
        <v>4869</v>
      </c>
      <c r="D1928" t="s">
        <v>4870</v>
      </c>
      <c r="E1928" t="s">
        <v>3262</v>
      </c>
      <c r="F1928" t="s">
        <v>3262</v>
      </c>
      <c r="G1928" t="s">
        <v>639</v>
      </c>
      <c r="H1928" t="s">
        <v>639</v>
      </c>
      <c r="I1928" t="s">
        <v>2732</v>
      </c>
      <c r="J1928" t="s">
        <v>729</v>
      </c>
      <c r="K1928" t="s">
        <v>54</v>
      </c>
      <c r="L1928" s="4">
        <v>39770</v>
      </c>
      <c r="M1928" s="4">
        <v>45657</v>
      </c>
      <c r="N1928">
        <v>0.18999999761581421</v>
      </c>
      <c r="O1928">
        <v>0.18000000715255737</v>
      </c>
      <c r="P1928">
        <v>0.30000001192092896</v>
      </c>
      <c r="Q1928">
        <v>0.18000000715255737</v>
      </c>
      <c r="R1928">
        <v>0.10000000149011612</v>
      </c>
      <c r="AE1928">
        <v>1.05</v>
      </c>
    </row>
    <row r="1929" spans="1:31" x14ac:dyDescent="0.2">
      <c r="A1929" s="9">
        <v>2000526</v>
      </c>
      <c r="B1929">
        <v>996</v>
      </c>
      <c r="C1929" t="s">
        <v>4871</v>
      </c>
      <c r="D1929" t="s">
        <v>4872</v>
      </c>
      <c r="E1929" t="s">
        <v>3262</v>
      </c>
      <c r="F1929" t="s">
        <v>3262</v>
      </c>
      <c r="G1929" t="s">
        <v>639</v>
      </c>
      <c r="H1929" t="s">
        <v>639</v>
      </c>
      <c r="I1929" t="s">
        <v>2732</v>
      </c>
      <c r="J1929" t="s">
        <v>729</v>
      </c>
      <c r="K1929" t="s">
        <v>54</v>
      </c>
      <c r="L1929" s="4">
        <v>39770</v>
      </c>
      <c r="M1929" s="4">
        <v>45657</v>
      </c>
      <c r="N1929">
        <v>7.0000000298023224E-2</v>
      </c>
      <c r="O1929">
        <v>0.43999999761581421</v>
      </c>
      <c r="P1929">
        <v>0.2800000011920929</v>
      </c>
      <c r="Q1929">
        <v>0.14000000059604645</v>
      </c>
      <c r="R1929">
        <v>0.11999999731779099</v>
      </c>
      <c r="AE1929">
        <v>1.05</v>
      </c>
    </row>
    <row r="1930" spans="1:31" x14ac:dyDescent="0.2">
      <c r="A1930" s="9">
        <v>2000523</v>
      </c>
      <c r="B1930">
        <v>1003</v>
      </c>
      <c r="C1930" t="s">
        <v>4873</v>
      </c>
      <c r="D1930" t="s">
        <v>4874</v>
      </c>
      <c r="E1930" t="s">
        <v>3262</v>
      </c>
      <c r="F1930" t="s">
        <v>3262</v>
      </c>
      <c r="G1930" t="s">
        <v>639</v>
      </c>
      <c r="H1930" t="s">
        <v>639</v>
      </c>
      <c r="I1930" t="s">
        <v>2732</v>
      </c>
      <c r="J1930" t="s">
        <v>729</v>
      </c>
      <c r="K1930" t="s">
        <v>54</v>
      </c>
      <c r="L1930" s="4">
        <v>39770</v>
      </c>
      <c r="M1930" s="4">
        <v>45657</v>
      </c>
      <c r="N1930">
        <v>0.25999999046325684</v>
      </c>
      <c r="O1930">
        <v>0.30000001192092896</v>
      </c>
      <c r="P1930">
        <v>0.18999999761581421</v>
      </c>
      <c r="Q1930">
        <v>7.0000000298023224E-2</v>
      </c>
      <c r="R1930">
        <v>7.9999998211860657E-2</v>
      </c>
      <c r="AE1930">
        <v>1.05</v>
      </c>
    </row>
    <row r="1931" spans="1:31" x14ac:dyDescent="0.2">
      <c r="A1931" s="9">
        <v>2000536</v>
      </c>
      <c r="B1931">
        <v>994</v>
      </c>
      <c r="C1931" t="s">
        <v>4875</v>
      </c>
      <c r="D1931" t="s">
        <v>4876</v>
      </c>
      <c r="E1931" t="s">
        <v>3262</v>
      </c>
      <c r="F1931" t="s">
        <v>3262</v>
      </c>
      <c r="G1931" t="s">
        <v>639</v>
      </c>
      <c r="H1931" t="s">
        <v>639</v>
      </c>
      <c r="I1931" t="s">
        <v>2732</v>
      </c>
      <c r="J1931" t="s">
        <v>729</v>
      </c>
      <c r="K1931" t="s">
        <v>54</v>
      </c>
      <c r="L1931" s="4">
        <v>39770</v>
      </c>
      <c r="M1931" s="4">
        <v>45657</v>
      </c>
      <c r="N1931">
        <v>0.10000000149011612</v>
      </c>
      <c r="O1931">
        <v>2.9999999329447746E-2</v>
      </c>
      <c r="P1931">
        <v>0.11999999731779099</v>
      </c>
      <c r="Q1931">
        <v>5.9999998658895493E-2</v>
      </c>
      <c r="R1931">
        <v>2.9999999329447746E-2</v>
      </c>
      <c r="AE1931">
        <v>1.05</v>
      </c>
    </row>
    <row r="1932" spans="1:31" x14ac:dyDescent="0.2">
      <c r="A1932" s="9">
        <v>2009856</v>
      </c>
      <c r="B1932">
        <v>5040</v>
      </c>
      <c r="C1932" t="s">
        <v>4877</v>
      </c>
      <c r="D1932" t="s">
        <v>4878</v>
      </c>
      <c r="E1932" t="s">
        <v>1264</v>
      </c>
      <c r="F1932" t="s">
        <v>4650</v>
      </c>
      <c r="G1932" t="s">
        <v>639</v>
      </c>
      <c r="H1932" t="s">
        <v>639</v>
      </c>
      <c r="I1932" t="s">
        <v>2732</v>
      </c>
      <c r="J1932" t="s">
        <v>647</v>
      </c>
      <c r="K1932" t="s">
        <v>53</v>
      </c>
      <c r="L1932" s="4">
        <v>2</v>
      </c>
      <c r="M1932" s="4">
        <v>45657</v>
      </c>
      <c r="R1932">
        <v>21</v>
      </c>
      <c r="T1932">
        <v>15.199999809265137</v>
      </c>
      <c r="AE1932">
        <v>1</v>
      </c>
    </row>
    <row r="1933" spans="1:31" x14ac:dyDescent="0.2">
      <c r="A1933" s="9">
        <v>2006558</v>
      </c>
      <c r="B1933">
        <v>3667</v>
      </c>
      <c r="C1933" t="s">
        <v>4879</v>
      </c>
      <c r="D1933" t="s">
        <v>4880</v>
      </c>
      <c r="E1933" t="s">
        <v>3237</v>
      </c>
      <c r="F1933" t="s">
        <v>3237</v>
      </c>
      <c r="G1933" t="s">
        <v>639</v>
      </c>
      <c r="H1933" t="s">
        <v>639</v>
      </c>
      <c r="I1933" t="s">
        <v>2732</v>
      </c>
      <c r="J1933" t="s">
        <v>729</v>
      </c>
      <c r="K1933" t="s">
        <v>53</v>
      </c>
      <c r="L1933" s="4">
        <v>2</v>
      </c>
      <c r="M1933" s="4">
        <v>45657</v>
      </c>
      <c r="AE1933">
        <v>1</v>
      </c>
    </row>
    <row r="1934" spans="1:31" x14ac:dyDescent="0.2">
      <c r="A1934" s="9">
        <v>2010190</v>
      </c>
      <c r="B1934">
        <v>5136</v>
      </c>
      <c r="C1934" t="s">
        <v>4881</v>
      </c>
      <c r="D1934" t="s">
        <v>4882</v>
      </c>
      <c r="E1934" t="s">
        <v>3305</v>
      </c>
      <c r="F1934" t="s">
        <v>3306</v>
      </c>
      <c r="G1934" t="s">
        <v>639</v>
      </c>
      <c r="H1934" t="s">
        <v>639</v>
      </c>
      <c r="I1934" t="s">
        <v>2732</v>
      </c>
      <c r="J1934" t="s">
        <v>729</v>
      </c>
      <c r="K1934" t="s">
        <v>53</v>
      </c>
      <c r="L1934" s="4">
        <v>2</v>
      </c>
      <c r="M1934" s="4">
        <v>45657</v>
      </c>
      <c r="AE1934">
        <v>1</v>
      </c>
    </row>
    <row r="1935" spans="1:31" x14ac:dyDescent="0.2">
      <c r="A1935" s="9">
        <v>2002526</v>
      </c>
      <c r="B1935">
        <v>3130</v>
      </c>
      <c r="C1935" t="s">
        <v>4883</v>
      </c>
      <c r="D1935" t="s">
        <v>4884</v>
      </c>
      <c r="E1935" t="s">
        <v>1702</v>
      </c>
      <c r="F1935" t="s">
        <v>1702</v>
      </c>
      <c r="G1935" t="s">
        <v>639</v>
      </c>
      <c r="H1935" t="s">
        <v>684</v>
      </c>
      <c r="I1935" t="s">
        <v>2732</v>
      </c>
      <c r="J1935" t="s">
        <v>694</v>
      </c>
      <c r="K1935" t="s">
        <v>53</v>
      </c>
      <c r="L1935" s="4">
        <v>39798</v>
      </c>
      <c r="M1935" s="4">
        <v>45657</v>
      </c>
      <c r="N1935">
        <v>3.5</v>
      </c>
      <c r="O1935">
        <v>1.5</v>
      </c>
      <c r="P1935">
        <v>7</v>
      </c>
      <c r="AC1935">
        <v>55</v>
      </c>
      <c r="AE1935">
        <v>1</v>
      </c>
    </row>
    <row r="1936" spans="1:31" x14ac:dyDescent="0.2">
      <c r="A1936" s="9">
        <v>2008108</v>
      </c>
      <c r="B1936">
        <v>4266</v>
      </c>
      <c r="C1936" t="s">
        <v>4885</v>
      </c>
      <c r="D1936" t="s">
        <v>4886</v>
      </c>
      <c r="E1936" t="s">
        <v>1702</v>
      </c>
      <c r="F1936" t="s">
        <v>1702</v>
      </c>
      <c r="G1936" t="s">
        <v>639</v>
      </c>
      <c r="H1936" t="s">
        <v>684</v>
      </c>
      <c r="I1936" t="s">
        <v>2732</v>
      </c>
      <c r="J1936" t="s">
        <v>686</v>
      </c>
      <c r="K1936" t="s">
        <v>53</v>
      </c>
      <c r="L1936" s="4">
        <v>2</v>
      </c>
      <c r="M1936" s="4">
        <v>45657</v>
      </c>
      <c r="N1936">
        <v>2.7999999523162842</v>
      </c>
      <c r="O1936">
        <v>1.2999999523162842</v>
      </c>
      <c r="P1936">
        <v>1.2000000476837158</v>
      </c>
      <c r="AC1936">
        <v>55</v>
      </c>
      <c r="AE1936">
        <v>1</v>
      </c>
    </row>
    <row r="1937" spans="1:31" x14ac:dyDescent="0.2">
      <c r="A1937" s="9">
        <v>2002525</v>
      </c>
      <c r="B1937">
        <v>3129</v>
      </c>
      <c r="C1937" t="s">
        <v>4887</v>
      </c>
      <c r="D1937" t="s">
        <v>4888</v>
      </c>
      <c r="E1937" t="s">
        <v>1702</v>
      </c>
      <c r="F1937" t="s">
        <v>1702</v>
      </c>
      <c r="G1937" t="s">
        <v>639</v>
      </c>
      <c r="H1937" t="s">
        <v>684</v>
      </c>
      <c r="I1937" t="s">
        <v>2732</v>
      </c>
      <c r="J1937" t="s">
        <v>694</v>
      </c>
      <c r="K1937" t="s">
        <v>53</v>
      </c>
      <c r="L1937" s="4">
        <v>39798</v>
      </c>
      <c r="M1937" s="4">
        <v>45657</v>
      </c>
      <c r="N1937">
        <v>3.5</v>
      </c>
      <c r="O1937">
        <v>1.5</v>
      </c>
      <c r="P1937">
        <v>7</v>
      </c>
      <c r="AC1937">
        <v>55</v>
      </c>
      <c r="AE1937">
        <v>1</v>
      </c>
    </row>
    <row r="1938" spans="1:31" x14ac:dyDescent="0.2">
      <c r="A1938" s="9">
        <v>2010064</v>
      </c>
      <c r="B1938">
        <v>5087</v>
      </c>
      <c r="C1938" t="s">
        <v>4889</v>
      </c>
      <c r="D1938" t="s">
        <v>4890</v>
      </c>
      <c r="E1938" t="s">
        <v>4471</v>
      </c>
      <c r="F1938" t="s">
        <v>4471</v>
      </c>
      <c r="G1938" t="s">
        <v>639</v>
      </c>
      <c r="H1938" t="s">
        <v>684</v>
      </c>
      <c r="I1938" t="s">
        <v>2732</v>
      </c>
      <c r="J1938" t="s">
        <v>694</v>
      </c>
      <c r="K1938" t="s">
        <v>53</v>
      </c>
      <c r="L1938" s="4">
        <v>2</v>
      </c>
      <c r="M1938" s="4">
        <v>45657</v>
      </c>
      <c r="N1938">
        <v>0.60000002384185791</v>
      </c>
      <c r="P1938">
        <v>0.89999997615814209</v>
      </c>
      <c r="AC1938">
        <v>14.3</v>
      </c>
      <c r="AE1938">
        <v>1</v>
      </c>
    </row>
    <row r="1939" spans="1:31" x14ac:dyDescent="0.2">
      <c r="A1939" s="9">
        <v>2000047</v>
      </c>
      <c r="B1939">
        <v>2038</v>
      </c>
      <c r="C1939" t="s">
        <v>4891</v>
      </c>
      <c r="D1939" t="s">
        <v>4892</v>
      </c>
      <c r="E1939" t="s">
        <v>3462</v>
      </c>
      <c r="F1939" t="s">
        <v>4893</v>
      </c>
      <c r="G1939" t="s">
        <v>639</v>
      </c>
      <c r="H1939" t="s">
        <v>684</v>
      </c>
      <c r="I1939" t="s">
        <v>2732</v>
      </c>
      <c r="J1939" t="s">
        <v>694</v>
      </c>
      <c r="K1939" t="s">
        <v>53</v>
      </c>
      <c r="L1939" s="4">
        <v>39798</v>
      </c>
      <c r="M1939" s="4">
        <v>45657</v>
      </c>
      <c r="N1939">
        <v>3.5</v>
      </c>
      <c r="O1939">
        <v>1.5</v>
      </c>
      <c r="P1939">
        <v>2</v>
      </c>
      <c r="AC1939">
        <v>55</v>
      </c>
      <c r="AE1939">
        <v>1</v>
      </c>
    </row>
    <row r="1940" spans="1:31" x14ac:dyDescent="0.2">
      <c r="A1940" s="9">
        <v>2010198</v>
      </c>
      <c r="B1940">
        <v>5139</v>
      </c>
      <c r="C1940" t="s">
        <v>4894</v>
      </c>
      <c r="D1940" t="s">
        <v>4895</v>
      </c>
      <c r="E1940" t="s">
        <v>3704</v>
      </c>
      <c r="F1940" t="s">
        <v>3704</v>
      </c>
      <c r="G1940" t="s">
        <v>639</v>
      </c>
      <c r="H1940" t="s">
        <v>639</v>
      </c>
      <c r="I1940" t="s">
        <v>2732</v>
      </c>
      <c r="J1940" t="s">
        <v>729</v>
      </c>
      <c r="K1940" t="s">
        <v>54</v>
      </c>
      <c r="L1940" s="4">
        <v>2</v>
      </c>
      <c r="M1940" s="4">
        <v>45657</v>
      </c>
      <c r="AE1940">
        <v>1</v>
      </c>
    </row>
    <row r="1941" spans="1:31" x14ac:dyDescent="0.2">
      <c r="A1941" s="9">
        <v>2009960</v>
      </c>
      <c r="B1941">
        <v>5072</v>
      </c>
      <c r="C1941" t="s">
        <v>4896</v>
      </c>
      <c r="D1941" t="s">
        <v>3720</v>
      </c>
      <c r="E1941" t="s">
        <v>899</v>
      </c>
      <c r="F1941" t="s">
        <v>900</v>
      </c>
      <c r="G1941" t="s">
        <v>639</v>
      </c>
      <c r="H1941" t="s">
        <v>639</v>
      </c>
      <c r="I1941" t="s">
        <v>2732</v>
      </c>
      <c r="J1941" t="s">
        <v>729</v>
      </c>
      <c r="K1941" t="s">
        <v>54</v>
      </c>
      <c r="L1941" s="4">
        <v>2</v>
      </c>
      <c r="M1941" s="4">
        <v>45657</v>
      </c>
      <c r="AE1941">
        <v>1.1000000000000001</v>
      </c>
    </row>
    <row r="1942" spans="1:31" x14ac:dyDescent="0.2">
      <c r="A1942" s="9">
        <v>2006823</v>
      </c>
      <c r="B1942">
        <v>3795</v>
      </c>
      <c r="C1942" t="s">
        <v>4897</v>
      </c>
      <c r="D1942" t="s">
        <v>4898</v>
      </c>
      <c r="E1942" t="s">
        <v>2156</v>
      </c>
      <c r="F1942" t="s">
        <v>2156</v>
      </c>
      <c r="G1942" t="s">
        <v>639</v>
      </c>
      <c r="H1942" t="s">
        <v>639</v>
      </c>
      <c r="I1942" t="s">
        <v>2732</v>
      </c>
      <c r="J1942" t="s">
        <v>729</v>
      </c>
      <c r="K1942" t="s">
        <v>54</v>
      </c>
      <c r="L1942" s="4">
        <v>2</v>
      </c>
      <c r="M1942" s="4">
        <v>45657</v>
      </c>
      <c r="AC1942">
        <v>63</v>
      </c>
      <c r="AE1942">
        <v>1.1000000000000001</v>
      </c>
    </row>
    <row r="1943" spans="1:31" x14ac:dyDescent="0.2">
      <c r="A1943" s="9">
        <v>2006735</v>
      </c>
      <c r="B1943">
        <v>3743</v>
      </c>
      <c r="C1943" t="s">
        <v>4899</v>
      </c>
      <c r="D1943" t="s">
        <v>4900</v>
      </c>
      <c r="E1943" t="s">
        <v>2156</v>
      </c>
      <c r="F1943" t="s">
        <v>2156</v>
      </c>
      <c r="G1943" t="s">
        <v>639</v>
      </c>
      <c r="H1943" t="s">
        <v>639</v>
      </c>
      <c r="I1943" t="s">
        <v>2732</v>
      </c>
      <c r="J1943" t="s">
        <v>729</v>
      </c>
      <c r="K1943" t="s">
        <v>54</v>
      </c>
      <c r="L1943" s="4">
        <v>2</v>
      </c>
      <c r="M1943" s="4">
        <v>45657</v>
      </c>
      <c r="AC1943">
        <v>81</v>
      </c>
      <c r="AE1943">
        <v>1</v>
      </c>
    </row>
    <row r="1944" spans="1:31" x14ac:dyDescent="0.2">
      <c r="A1944" s="9">
        <v>2006737</v>
      </c>
      <c r="B1944">
        <v>3741</v>
      </c>
      <c r="C1944" t="s">
        <v>4901</v>
      </c>
      <c r="D1944" t="s">
        <v>4902</v>
      </c>
      <c r="E1944" t="s">
        <v>2156</v>
      </c>
      <c r="F1944" t="s">
        <v>2156</v>
      </c>
      <c r="G1944" t="s">
        <v>639</v>
      </c>
      <c r="H1944" t="s">
        <v>639</v>
      </c>
      <c r="I1944" t="s">
        <v>2732</v>
      </c>
      <c r="J1944" t="s">
        <v>729</v>
      </c>
      <c r="K1944" t="s">
        <v>54</v>
      </c>
      <c r="L1944" s="4">
        <v>2</v>
      </c>
      <c r="M1944" s="4">
        <v>45657</v>
      </c>
      <c r="AC1944">
        <v>70</v>
      </c>
      <c r="AE1944">
        <v>1</v>
      </c>
    </row>
    <row r="1945" spans="1:31" x14ac:dyDescent="0.2">
      <c r="A1945" s="9">
        <v>2004359</v>
      </c>
      <c r="B1945">
        <v>3254</v>
      </c>
      <c r="C1945" t="s">
        <v>4903</v>
      </c>
      <c r="D1945" t="s">
        <v>4904</v>
      </c>
      <c r="E1945" t="s">
        <v>2156</v>
      </c>
      <c r="F1945" t="s">
        <v>2156</v>
      </c>
      <c r="G1945" t="s">
        <v>639</v>
      </c>
      <c r="H1945" t="s">
        <v>639</v>
      </c>
      <c r="I1945" t="s">
        <v>2732</v>
      </c>
      <c r="J1945" t="s">
        <v>729</v>
      </c>
      <c r="K1945" t="s">
        <v>54</v>
      </c>
      <c r="L1945" s="4">
        <v>39994</v>
      </c>
      <c r="M1945" s="4">
        <v>45657</v>
      </c>
      <c r="AE1945">
        <v>1.02</v>
      </c>
    </row>
    <row r="1946" spans="1:31" x14ac:dyDescent="0.2">
      <c r="A1946" s="9">
        <v>2006825</v>
      </c>
      <c r="B1946">
        <v>3796</v>
      </c>
      <c r="C1946" t="s">
        <v>4905</v>
      </c>
      <c r="D1946" t="s">
        <v>4906</v>
      </c>
      <c r="E1946" t="s">
        <v>2156</v>
      </c>
      <c r="F1946" t="s">
        <v>2156</v>
      </c>
      <c r="G1946" t="s">
        <v>639</v>
      </c>
      <c r="H1946" t="s">
        <v>639</v>
      </c>
      <c r="I1946" t="s">
        <v>2732</v>
      </c>
      <c r="J1946" t="s">
        <v>729</v>
      </c>
      <c r="K1946" t="s">
        <v>54</v>
      </c>
      <c r="L1946" s="4">
        <v>2</v>
      </c>
      <c r="M1946" s="4">
        <v>45657</v>
      </c>
      <c r="AC1946">
        <v>67</v>
      </c>
      <c r="AE1946">
        <v>1.1000000000000001</v>
      </c>
    </row>
    <row r="1947" spans="1:31" x14ac:dyDescent="0.2">
      <c r="A1947" s="9">
        <v>2006736</v>
      </c>
      <c r="B1947">
        <v>3742</v>
      </c>
      <c r="C1947" t="s">
        <v>4907</v>
      </c>
      <c r="D1947" t="s">
        <v>4908</v>
      </c>
      <c r="E1947" t="s">
        <v>2156</v>
      </c>
      <c r="F1947" t="s">
        <v>2156</v>
      </c>
      <c r="G1947" t="s">
        <v>639</v>
      </c>
      <c r="H1947" t="s">
        <v>639</v>
      </c>
      <c r="I1947" t="s">
        <v>2732</v>
      </c>
      <c r="J1947" t="s">
        <v>729</v>
      </c>
      <c r="K1947" t="s">
        <v>54</v>
      </c>
      <c r="L1947" s="4">
        <v>2</v>
      </c>
      <c r="M1947" s="4">
        <v>45657</v>
      </c>
      <c r="AC1947">
        <v>61</v>
      </c>
      <c r="AE1947">
        <v>1</v>
      </c>
    </row>
    <row r="1948" spans="1:31" x14ac:dyDescent="0.2">
      <c r="A1948" s="9">
        <v>2006824</v>
      </c>
      <c r="B1948">
        <v>3790</v>
      </c>
      <c r="C1948" t="s">
        <v>4909</v>
      </c>
      <c r="D1948" t="s">
        <v>4910</v>
      </c>
      <c r="E1948" t="s">
        <v>2156</v>
      </c>
      <c r="F1948" t="s">
        <v>2156</v>
      </c>
      <c r="G1948" t="s">
        <v>639</v>
      </c>
      <c r="H1948" t="s">
        <v>639</v>
      </c>
      <c r="I1948" t="s">
        <v>2732</v>
      </c>
      <c r="J1948" t="s">
        <v>729</v>
      </c>
      <c r="K1948" t="s">
        <v>54</v>
      </c>
      <c r="L1948" s="4">
        <v>2</v>
      </c>
      <c r="M1948" s="4">
        <v>45657</v>
      </c>
      <c r="N1948">
        <v>9</v>
      </c>
      <c r="AE1948">
        <v>1</v>
      </c>
    </row>
    <row r="1949" spans="1:31" x14ac:dyDescent="0.2">
      <c r="A1949" s="9">
        <v>2004354</v>
      </c>
      <c r="B1949">
        <v>3213</v>
      </c>
      <c r="C1949" t="s">
        <v>4911</v>
      </c>
      <c r="D1949" t="s">
        <v>4912</v>
      </c>
      <c r="E1949" t="s">
        <v>2156</v>
      </c>
      <c r="F1949" t="s">
        <v>2156</v>
      </c>
      <c r="G1949" t="s">
        <v>639</v>
      </c>
      <c r="H1949" t="s">
        <v>639</v>
      </c>
      <c r="I1949" t="s">
        <v>2732</v>
      </c>
      <c r="J1949" t="s">
        <v>729</v>
      </c>
      <c r="K1949" t="s">
        <v>54</v>
      </c>
      <c r="L1949" s="4">
        <v>39903</v>
      </c>
      <c r="M1949" s="4">
        <v>45657</v>
      </c>
      <c r="AE1949">
        <v>1.3</v>
      </c>
    </row>
    <row r="1950" spans="1:31" x14ac:dyDescent="0.2">
      <c r="A1950" s="9">
        <v>2004371</v>
      </c>
      <c r="B1950">
        <v>3351</v>
      </c>
      <c r="C1950" t="s">
        <v>4913</v>
      </c>
      <c r="D1950" t="s">
        <v>4914</v>
      </c>
      <c r="E1950" t="s">
        <v>3237</v>
      </c>
      <c r="F1950" t="s">
        <v>3237</v>
      </c>
      <c r="G1950" t="s">
        <v>639</v>
      </c>
      <c r="H1950" t="s">
        <v>639</v>
      </c>
      <c r="I1950" t="s">
        <v>2732</v>
      </c>
      <c r="J1950" t="s">
        <v>729</v>
      </c>
      <c r="K1950" t="s">
        <v>53</v>
      </c>
      <c r="L1950" s="4">
        <v>40204</v>
      </c>
      <c r="M1950" s="4">
        <v>45657</v>
      </c>
      <c r="AE1950">
        <v>1</v>
      </c>
    </row>
    <row r="1951" spans="1:31" x14ac:dyDescent="0.2">
      <c r="A1951" s="9">
        <v>2002220</v>
      </c>
      <c r="B1951">
        <v>1460</v>
      </c>
      <c r="C1951" t="s">
        <v>4915</v>
      </c>
      <c r="D1951" t="s">
        <v>4916</v>
      </c>
      <c r="E1951" t="s">
        <v>3501</v>
      </c>
      <c r="F1951" t="s">
        <v>4917</v>
      </c>
      <c r="G1951" t="s">
        <v>639</v>
      </c>
      <c r="H1951" t="s">
        <v>639</v>
      </c>
      <c r="I1951" t="s">
        <v>2732</v>
      </c>
      <c r="J1951" t="s">
        <v>729</v>
      </c>
      <c r="K1951" t="s">
        <v>54</v>
      </c>
      <c r="L1951" s="4">
        <v>39553</v>
      </c>
      <c r="M1951" s="4">
        <v>45657</v>
      </c>
      <c r="AA1951">
        <v>10</v>
      </c>
      <c r="AC1951">
        <v>55</v>
      </c>
      <c r="AE1951">
        <v>1</v>
      </c>
    </row>
    <row r="1952" spans="1:31" x14ac:dyDescent="0.2">
      <c r="A1952" s="9">
        <v>2007347</v>
      </c>
      <c r="B1952">
        <v>4031</v>
      </c>
      <c r="C1952" t="s">
        <v>4918</v>
      </c>
      <c r="D1952" t="s">
        <v>4919</v>
      </c>
      <c r="E1952" t="s">
        <v>3974</v>
      </c>
      <c r="F1952" t="s">
        <v>3974</v>
      </c>
      <c r="G1952" t="s">
        <v>639</v>
      </c>
      <c r="H1952" t="s">
        <v>639</v>
      </c>
      <c r="I1952" t="s">
        <v>2732</v>
      </c>
      <c r="J1952" t="s">
        <v>647</v>
      </c>
      <c r="K1952" t="s">
        <v>53</v>
      </c>
      <c r="L1952" s="4">
        <v>2</v>
      </c>
      <c r="M1952" s="4">
        <v>45657</v>
      </c>
      <c r="O1952">
        <v>5</v>
      </c>
      <c r="P1952">
        <v>10</v>
      </c>
      <c r="Q1952">
        <v>2.5</v>
      </c>
      <c r="R1952">
        <v>1</v>
      </c>
      <c r="AC1952">
        <v>10</v>
      </c>
      <c r="AE1952">
        <v>1</v>
      </c>
    </row>
    <row r="1953" spans="1:31" x14ac:dyDescent="0.2">
      <c r="A1953" s="9">
        <v>2002524</v>
      </c>
      <c r="B1953">
        <v>3128</v>
      </c>
      <c r="C1953" t="s">
        <v>4920</v>
      </c>
      <c r="D1953" t="s">
        <v>4921</v>
      </c>
      <c r="E1953" t="s">
        <v>1702</v>
      </c>
      <c r="F1953" t="s">
        <v>1702</v>
      </c>
      <c r="G1953" t="s">
        <v>639</v>
      </c>
      <c r="H1953" t="s">
        <v>684</v>
      </c>
      <c r="I1953" t="s">
        <v>2732</v>
      </c>
      <c r="J1953" t="s">
        <v>694</v>
      </c>
      <c r="K1953" t="s">
        <v>53</v>
      </c>
      <c r="L1953" s="4">
        <v>39798</v>
      </c>
      <c r="M1953" s="4">
        <v>45657</v>
      </c>
      <c r="N1953">
        <v>2.7999999523162842</v>
      </c>
      <c r="O1953">
        <v>1.2999999523162842</v>
      </c>
      <c r="P1953">
        <v>1.2000000476837158</v>
      </c>
      <c r="AC1953">
        <v>55</v>
      </c>
      <c r="AE1953">
        <v>1</v>
      </c>
    </row>
    <row r="1954" spans="1:31" x14ac:dyDescent="0.2">
      <c r="A1954" s="9">
        <v>2000643</v>
      </c>
      <c r="B1954">
        <v>630</v>
      </c>
      <c r="C1954" t="s">
        <v>4922</v>
      </c>
      <c r="D1954" t="s">
        <v>4923</v>
      </c>
      <c r="E1954" t="s">
        <v>1702</v>
      </c>
      <c r="F1954" t="s">
        <v>1702</v>
      </c>
      <c r="G1954" t="s">
        <v>639</v>
      </c>
      <c r="H1954" t="s">
        <v>639</v>
      </c>
      <c r="I1954" t="s">
        <v>2732</v>
      </c>
      <c r="J1954" t="s">
        <v>729</v>
      </c>
      <c r="K1954" t="s">
        <v>54</v>
      </c>
      <c r="L1954" s="4">
        <v>39735</v>
      </c>
      <c r="M1954" s="4">
        <v>45657</v>
      </c>
      <c r="N1954">
        <v>0</v>
      </c>
      <c r="O1954">
        <v>0</v>
      </c>
      <c r="P1954">
        <v>0</v>
      </c>
      <c r="Q1954">
        <v>0</v>
      </c>
      <c r="R1954">
        <v>0</v>
      </c>
      <c r="T1954">
        <v>0</v>
      </c>
      <c r="AC1954">
        <v>70</v>
      </c>
      <c r="AE1954">
        <v>1</v>
      </c>
    </row>
    <row r="1955" spans="1:31" x14ac:dyDescent="0.2">
      <c r="A1955" s="9">
        <v>2000641</v>
      </c>
      <c r="B1955">
        <v>629</v>
      </c>
      <c r="C1955" t="s">
        <v>4924</v>
      </c>
      <c r="D1955" t="s">
        <v>4925</v>
      </c>
      <c r="E1955" t="s">
        <v>1702</v>
      </c>
      <c r="F1955" t="s">
        <v>1702</v>
      </c>
      <c r="G1955" t="s">
        <v>639</v>
      </c>
      <c r="H1955" t="s">
        <v>639</v>
      </c>
      <c r="I1955" t="s">
        <v>2732</v>
      </c>
      <c r="J1955" t="s">
        <v>729</v>
      </c>
      <c r="K1955" t="s">
        <v>54</v>
      </c>
      <c r="L1955" s="4">
        <v>39735</v>
      </c>
      <c r="M1955" s="4">
        <v>45657</v>
      </c>
      <c r="N1955">
        <v>0</v>
      </c>
      <c r="O1955">
        <v>0</v>
      </c>
      <c r="P1955">
        <v>0</v>
      </c>
      <c r="Q1955">
        <v>0</v>
      </c>
      <c r="R1955">
        <v>0</v>
      </c>
      <c r="T1955">
        <v>0</v>
      </c>
      <c r="AC1955">
        <v>70</v>
      </c>
      <c r="AE1955">
        <v>1</v>
      </c>
    </row>
    <row r="1956" spans="1:31" x14ac:dyDescent="0.2">
      <c r="A1956" s="9">
        <v>2000638</v>
      </c>
      <c r="B1956">
        <v>628</v>
      </c>
      <c r="C1956" t="s">
        <v>4926</v>
      </c>
      <c r="D1956" t="s">
        <v>4927</v>
      </c>
      <c r="E1956" t="s">
        <v>1702</v>
      </c>
      <c r="F1956" t="s">
        <v>1702</v>
      </c>
      <c r="G1956" t="s">
        <v>639</v>
      </c>
      <c r="H1956" t="s">
        <v>639</v>
      </c>
      <c r="I1956" t="s">
        <v>2732</v>
      </c>
      <c r="J1956" t="s">
        <v>729</v>
      </c>
      <c r="K1956" t="s">
        <v>54</v>
      </c>
      <c r="L1956" s="4">
        <v>39735</v>
      </c>
      <c r="M1956" s="4">
        <v>45657</v>
      </c>
      <c r="N1956">
        <v>0</v>
      </c>
      <c r="O1956">
        <v>0</v>
      </c>
      <c r="P1956">
        <v>0</v>
      </c>
      <c r="Q1956">
        <v>0</v>
      </c>
      <c r="R1956">
        <v>0</v>
      </c>
      <c r="T1956">
        <v>0</v>
      </c>
      <c r="AA1956">
        <v>5</v>
      </c>
      <c r="AC1956">
        <v>35</v>
      </c>
      <c r="AE1956">
        <v>1</v>
      </c>
    </row>
    <row r="1957" spans="1:31" x14ac:dyDescent="0.2">
      <c r="A1957" s="9">
        <v>2000639</v>
      </c>
      <c r="B1957">
        <v>627</v>
      </c>
      <c r="C1957" t="s">
        <v>4928</v>
      </c>
      <c r="D1957" t="s">
        <v>4929</v>
      </c>
      <c r="E1957" t="s">
        <v>1702</v>
      </c>
      <c r="F1957" t="s">
        <v>1702</v>
      </c>
      <c r="G1957" t="s">
        <v>639</v>
      </c>
      <c r="H1957" t="s">
        <v>639</v>
      </c>
      <c r="I1957" t="s">
        <v>2732</v>
      </c>
      <c r="J1957" t="s">
        <v>729</v>
      </c>
      <c r="K1957" t="s">
        <v>54</v>
      </c>
      <c r="L1957" s="4">
        <v>39735</v>
      </c>
      <c r="M1957" s="4">
        <v>45657</v>
      </c>
      <c r="AC1957">
        <v>75</v>
      </c>
      <c r="AE1957">
        <v>1</v>
      </c>
    </row>
    <row r="1958" spans="1:31" x14ac:dyDescent="0.2">
      <c r="A1958" s="9">
        <v>2006861</v>
      </c>
      <c r="B1958">
        <v>3779</v>
      </c>
      <c r="C1958" t="s">
        <v>4930</v>
      </c>
      <c r="D1958" t="s">
        <v>4931</v>
      </c>
      <c r="E1958" t="s">
        <v>3234</v>
      </c>
      <c r="F1958" t="s">
        <v>3234</v>
      </c>
      <c r="G1958" t="s">
        <v>639</v>
      </c>
      <c r="H1958" t="s">
        <v>639</v>
      </c>
      <c r="I1958" t="s">
        <v>2732</v>
      </c>
      <c r="J1958" t="s">
        <v>729</v>
      </c>
      <c r="K1958" t="s">
        <v>54</v>
      </c>
      <c r="L1958" s="4">
        <v>2</v>
      </c>
      <c r="M1958" s="4">
        <v>45657</v>
      </c>
      <c r="AC1958">
        <v>55</v>
      </c>
      <c r="AE1958">
        <v>1.1000000000000001</v>
      </c>
    </row>
    <row r="1959" spans="1:31" x14ac:dyDescent="0.2">
      <c r="A1959" s="9">
        <v>2004275</v>
      </c>
      <c r="B1959">
        <v>2888</v>
      </c>
      <c r="C1959" t="s">
        <v>4932</v>
      </c>
      <c r="D1959" t="s">
        <v>4933</v>
      </c>
      <c r="E1959" t="s">
        <v>3234</v>
      </c>
      <c r="F1959" t="s">
        <v>3234</v>
      </c>
      <c r="G1959" t="s">
        <v>639</v>
      </c>
      <c r="H1959" t="s">
        <v>639</v>
      </c>
      <c r="I1959" t="s">
        <v>2732</v>
      </c>
      <c r="J1959" t="s">
        <v>729</v>
      </c>
      <c r="K1959" t="s">
        <v>54</v>
      </c>
      <c r="L1959" s="4">
        <v>39420</v>
      </c>
      <c r="M1959" s="4">
        <v>45657</v>
      </c>
      <c r="AC1959">
        <v>80</v>
      </c>
      <c r="AE1959">
        <v>1</v>
      </c>
    </row>
    <row r="1960" spans="1:31" x14ac:dyDescent="0.2">
      <c r="A1960" s="9">
        <v>2009807</v>
      </c>
      <c r="B1960">
        <v>5027</v>
      </c>
      <c r="C1960" t="s">
        <v>4934</v>
      </c>
      <c r="D1960" t="s">
        <v>4935</v>
      </c>
      <c r="E1960" t="s">
        <v>4936</v>
      </c>
      <c r="F1960" t="s">
        <v>4937</v>
      </c>
      <c r="G1960" t="s">
        <v>639</v>
      </c>
      <c r="H1960" t="s">
        <v>639</v>
      </c>
      <c r="I1960" t="s">
        <v>2732</v>
      </c>
      <c r="J1960" t="s">
        <v>729</v>
      </c>
      <c r="K1960" t="s">
        <v>53</v>
      </c>
      <c r="L1960" s="4">
        <v>2</v>
      </c>
      <c r="M1960" s="4">
        <v>45657</v>
      </c>
      <c r="AE1960">
        <v>1</v>
      </c>
    </row>
    <row r="1961" spans="1:31" x14ac:dyDescent="0.2">
      <c r="A1961" s="9">
        <v>2008116</v>
      </c>
      <c r="B1961">
        <v>4277</v>
      </c>
      <c r="C1961" t="s">
        <v>4938</v>
      </c>
      <c r="D1961" t="s">
        <v>4939</v>
      </c>
      <c r="E1961" t="s">
        <v>4937</v>
      </c>
      <c r="F1961" t="s">
        <v>4937</v>
      </c>
      <c r="G1961" t="s">
        <v>639</v>
      </c>
      <c r="H1961" t="s">
        <v>639</v>
      </c>
      <c r="I1961" t="s">
        <v>2732</v>
      </c>
      <c r="J1961" t="s">
        <v>729</v>
      </c>
      <c r="K1961" t="s">
        <v>53</v>
      </c>
      <c r="L1961" s="4">
        <v>2</v>
      </c>
      <c r="M1961" s="4">
        <v>45657</v>
      </c>
      <c r="AE1961">
        <v>1</v>
      </c>
    </row>
    <row r="1962" spans="1:31" x14ac:dyDescent="0.2">
      <c r="A1962" s="9">
        <v>2008225</v>
      </c>
      <c r="B1962">
        <v>4301</v>
      </c>
      <c r="C1962" t="s">
        <v>4946</v>
      </c>
      <c r="D1962" t="s">
        <v>3738</v>
      </c>
      <c r="E1962" t="s">
        <v>4947</v>
      </c>
      <c r="F1962" t="s">
        <v>4947</v>
      </c>
      <c r="G1962" t="s">
        <v>639</v>
      </c>
      <c r="H1962" t="s">
        <v>684</v>
      </c>
      <c r="I1962" t="s">
        <v>2732</v>
      </c>
      <c r="J1962" t="s">
        <v>694</v>
      </c>
      <c r="K1962" t="s">
        <v>53</v>
      </c>
      <c r="L1962" s="4">
        <v>2</v>
      </c>
      <c r="M1962" s="4">
        <v>45657</v>
      </c>
      <c r="N1962">
        <v>0.30000001192092896</v>
      </c>
      <c r="AC1962">
        <v>11.6</v>
      </c>
      <c r="AE1962">
        <v>1</v>
      </c>
    </row>
    <row r="1963" spans="1:31" x14ac:dyDescent="0.2">
      <c r="A1963" s="9">
        <v>2007458</v>
      </c>
      <c r="B1963">
        <v>4027</v>
      </c>
      <c r="C1963" t="s">
        <v>4942</v>
      </c>
      <c r="D1963" t="s">
        <v>3738</v>
      </c>
      <c r="E1963" t="s">
        <v>4943</v>
      </c>
      <c r="F1963" t="s">
        <v>4943</v>
      </c>
      <c r="G1963" t="s">
        <v>639</v>
      </c>
      <c r="H1963" t="s">
        <v>684</v>
      </c>
      <c r="I1963" t="s">
        <v>2732</v>
      </c>
      <c r="J1963" t="s">
        <v>694</v>
      </c>
      <c r="K1963" t="s">
        <v>53</v>
      </c>
      <c r="L1963" s="4">
        <v>2</v>
      </c>
      <c r="M1963" s="4">
        <v>45657</v>
      </c>
      <c r="N1963">
        <v>0.60000002384185791</v>
      </c>
      <c r="AC1963">
        <v>14.3</v>
      </c>
      <c r="AE1963">
        <v>1</v>
      </c>
    </row>
    <row r="1964" spans="1:31" x14ac:dyDescent="0.2">
      <c r="A1964" s="9">
        <v>2002503</v>
      </c>
      <c r="B1964">
        <v>3118</v>
      </c>
      <c r="C1964" t="s">
        <v>4941</v>
      </c>
      <c r="D1964" t="s">
        <v>3738</v>
      </c>
      <c r="E1964" t="s">
        <v>3763</v>
      </c>
      <c r="F1964" t="s">
        <v>3763</v>
      </c>
      <c r="G1964" t="s">
        <v>639</v>
      </c>
      <c r="H1964" t="s">
        <v>684</v>
      </c>
      <c r="I1964" t="s">
        <v>2732</v>
      </c>
      <c r="J1964" t="s">
        <v>694</v>
      </c>
      <c r="K1964" t="s">
        <v>53</v>
      </c>
      <c r="L1964" s="4">
        <v>39770</v>
      </c>
      <c r="M1964" s="4">
        <v>45657</v>
      </c>
      <c r="N1964">
        <v>0.30000001192092896</v>
      </c>
      <c r="AC1964">
        <v>13.1</v>
      </c>
      <c r="AE1964">
        <v>1</v>
      </c>
    </row>
    <row r="1965" spans="1:31" x14ac:dyDescent="0.2">
      <c r="A1965" s="9">
        <v>2007528</v>
      </c>
      <c r="B1965">
        <v>4093</v>
      </c>
      <c r="C1965" t="s">
        <v>4944</v>
      </c>
      <c r="D1965" t="s">
        <v>3738</v>
      </c>
      <c r="E1965" t="s">
        <v>3739</v>
      </c>
      <c r="F1965" t="s">
        <v>3739</v>
      </c>
      <c r="G1965" t="s">
        <v>639</v>
      </c>
      <c r="H1965" t="s">
        <v>684</v>
      </c>
      <c r="I1965" t="s">
        <v>2732</v>
      </c>
      <c r="J1965" t="s">
        <v>694</v>
      </c>
      <c r="K1965" t="s">
        <v>53</v>
      </c>
      <c r="L1965" s="4">
        <v>2</v>
      </c>
      <c r="M1965" s="4">
        <v>45657</v>
      </c>
      <c r="N1965">
        <v>0.30000001192092896</v>
      </c>
      <c r="AC1965">
        <v>11</v>
      </c>
      <c r="AE1965">
        <v>1</v>
      </c>
    </row>
    <row r="1966" spans="1:31" x14ac:dyDescent="0.2">
      <c r="A1966" s="9">
        <v>2008415</v>
      </c>
      <c r="B1966">
        <v>4416</v>
      </c>
      <c r="C1966" t="s">
        <v>4945</v>
      </c>
      <c r="D1966" t="s">
        <v>3738</v>
      </c>
      <c r="E1966" t="s">
        <v>3739</v>
      </c>
      <c r="F1966" t="s">
        <v>3739</v>
      </c>
      <c r="G1966" t="s">
        <v>639</v>
      </c>
      <c r="H1966" t="s">
        <v>684</v>
      </c>
      <c r="I1966" t="s">
        <v>2732</v>
      </c>
      <c r="J1966" t="s">
        <v>694</v>
      </c>
      <c r="K1966" t="s">
        <v>53</v>
      </c>
      <c r="L1966" s="4">
        <v>2</v>
      </c>
      <c r="M1966" s="4">
        <v>45657</v>
      </c>
      <c r="N1966">
        <v>0.60000002384185791</v>
      </c>
      <c r="AC1966">
        <v>12</v>
      </c>
      <c r="AE1966">
        <v>1</v>
      </c>
    </row>
    <row r="1967" spans="1:31" x14ac:dyDescent="0.2">
      <c r="A1967" s="9">
        <v>2006945</v>
      </c>
      <c r="B1967">
        <v>3842</v>
      </c>
      <c r="C1967" t="s">
        <v>4940</v>
      </c>
      <c r="D1967" t="s">
        <v>3738</v>
      </c>
      <c r="E1967" t="s">
        <v>3959</v>
      </c>
      <c r="F1967" t="s">
        <v>3959</v>
      </c>
      <c r="G1967" t="s">
        <v>639</v>
      </c>
      <c r="H1967" t="s">
        <v>684</v>
      </c>
      <c r="I1967" t="s">
        <v>2732</v>
      </c>
      <c r="J1967" t="s">
        <v>694</v>
      </c>
      <c r="K1967" t="s">
        <v>53</v>
      </c>
      <c r="L1967" s="4">
        <v>2</v>
      </c>
      <c r="M1967" s="4">
        <v>45657</v>
      </c>
      <c r="N1967">
        <v>0.60000002384185791</v>
      </c>
      <c r="AC1967">
        <v>14.6</v>
      </c>
      <c r="AE1967">
        <v>1</v>
      </c>
    </row>
    <row r="1968" spans="1:31" x14ac:dyDescent="0.2">
      <c r="A1968" s="9">
        <v>2009787</v>
      </c>
      <c r="B1968">
        <v>5060</v>
      </c>
      <c r="C1968" t="s">
        <v>4948</v>
      </c>
      <c r="D1968" t="s">
        <v>4949</v>
      </c>
      <c r="E1968" t="s">
        <v>4459</v>
      </c>
      <c r="F1968" t="s">
        <v>4459</v>
      </c>
      <c r="G1968" t="s">
        <v>639</v>
      </c>
      <c r="H1968" t="s">
        <v>639</v>
      </c>
      <c r="I1968" t="s">
        <v>2732</v>
      </c>
      <c r="J1968" t="s">
        <v>729</v>
      </c>
      <c r="K1968" t="s">
        <v>54</v>
      </c>
      <c r="L1968" s="4">
        <v>2</v>
      </c>
      <c r="M1968" s="4">
        <v>45657</v>
      </c>
      <c r="AE1968">
        <v>1.1000000000000001</v>
      </c>
    </row>
    <row r="1969" spans="1:31" x14ac:dyDescent="0.2">
      <c r="A1969" s="9">
        <v>2008182</v>
      </c>
      <c r="B1969">
        <v>4270</v>
      </c>
      <c r="C1969" t="s">
        <v>4950</v>
      </c>
      <c r="D1969" t="s">
        <v>4951</v>
      </c>
      <c r="E1969" t="s">
        <v>1331</v>
      </c>
      <c r="F1969" t="s">
        <v>1331</v>
      </c>
      <c r="G1969" t="s">
        <v>639</v>
      </c>
      <c r="H1969" t="s">
        <v>639</v>
      </c>
      <c r="I1969" t="s">
        <v>2732</v>
      </c>
      <c r="J1969" t="s">
        <v>647</v>
      </c>
      <c r="K1969" t="s">
        <v>54</v>
      </c>
      <c r="L1969" s="4">
        <v>2</v>
      </c>
      <c r="M1969" s="4">
        <v>45657</v>
      </c>
      <c r="AE1969">
        <v>1.1000000000000001</v>
      </c>
    </row>
    <row r="1970" spans="1:31" x14ac:dyDescent="0.2">
      <c r="A1970" s="9">
        <v>2006856</v>
      </c>
      <c r="B1970">
        <v>3775</v>
      </c>
      <c r="C1970" t="s">
        <v>4952</v>
      </c>
      <c r="D1970" t="s">
        <v>4953</v>
      </c>
      <c r="E1970" t="s">
        <v>4954</v>
      </c>
      <c r="F1970" t="s">
        <v>4954</v>
      </c>
      <c r="G1970" t="s">
        <v>639</v>
      </c>
      <c r="H1970" t="s">
        <v>684</v>
      </c>
      <c r="I1970" t="s">
        <v>2732</v>
      </c>
      <c r="J1970" t="s">
        <v>694</v>
      </c>
      <c r="K1970" t="s">
        <v>53</v>
      </c>
      <c r="L1970" s="4">
        <v>2</v>
      </c>
      <c r="M1970" s="4">
        <v>45657</v>
      </c>
      <c r="N1970">
        <v>0.30000001192092896</v>
      </c>
      <c r="AC1970">
        <v>13.1</v>
      </c>
      <c r="AE1970">
        <v>1</v>
      </c>
    </row>
    <row r="1971" spans="1:31" x14ac:dyDescent="0.2">
      <c r="A1971" s="9">
        <v>2009473</v>
      </c>
      <c r="B1971">
        <v>4969</v>
      </c>
      <c r="C1971" t="s">
        <v>4955</v>
      </c>
      <c r="D1971" t="s">
        <v>4956</v>
      </c>
      <c r="E1971" t="s">
        <v>2167</v>
      </c>
      <c r="F1971" t="s">
        <v>2165</v>
      </c>
      <c r="G1971" t="s">
        <v>639</v>
      </c>
      <c r="H1971" t="s">
        <v>639</v>
      </c>
      <c r="I1971" t="s">
        <v>2732</v>
      </c>
      <c r="J1971" t="s">
        <v>729</v>
      </c>
      <c r="K1971" t="s">
        <v>54</v>
      </c>
      <c r="L1971" s="4">
        <v>2</v>
      </c>
      <c r="M1971" s="4">
        <v>45657</v>
      </c>
      <c r="N1971">
        <v>2.0999999046325684</v>
      </c>
      <c r="O1971">
        <v>2</v>
      </c>
      <c r="P1971">
        <v>2</v>
      </c>
      <c r="V1971">
        <v>4.8999998718500137E-2</v>
      </c>
      <c r="W1971">
        <v>4.8999998718500137E-2</v>
      </c>
      <c r="X1971">
        <v>4.8999998718500137E-2</v>
      </c>
      <c r="Y1971">
        <v>2.4000000208616257E-2</v>
      </c>
      <c r="Z1971">
        <v>4.8999998718500137E-2</v>
      </c>
      <c r="AA1971">
        <v>9.9999997764825821E-3</v>
      </c>
      <c r="AE1971">
        <v>1.1000000000000001</v>
      </c>
    </row>
    <row r="1972" spans="1:31" x14ac:dyDescent="0.2">
      <c r="A1972" s="9">
        <v>2009475</v>
      </c>
      <c r="B1972">
        <v>4861</v>
      </c>
      <c r="C1972" t="s">
        <v>4957</v>
      </c>
      <c r="D1972" t="s">
        <v>4958</v>
      </c>
      <c r="E1972" t="s">
        <v>2167</v>
      </c>
      <c r="F1972" t="s">
        <v>2165</v>
      </c>
      <c r="G1972" t="s">
        <v>639</v>
      </c>
      <c r="H1972" t="s">
        <v>639</v>
      </c>
      <c r="I1972" t="s">
        <v>2732</v>
      </c>
      <c r="J1972" t="s">
        <v>729</v>
      </c>
      <c r="K1972" t="s">
        <v>54</v>
      </c>
      <c r="L1972" s="4">
        <v>2</v>
      </c>
      <c r="M1972" s="4">
        <v>45657</v>
      </c>
      <c r="P1972">
        <v>8</v>
      </c>
      <c r="AE1972">
        <v>1.1000000000000001</v>
      </c>
    </row>
    <row r="1973" spans="1:31" x14ac:dyDescent="0.2">
      <c r="A1973" s="9">
        <v>2009474</v>
      </c>
      <c r="B1973">
        <v>4974</v>
      </c>
      <c r="C1973" t="s">
        <v>4959</v>
      </c>
      <c r="D1973" t="s">
        <v>4960</v>
      </c>
      <c r="E1973" t="s">
        <v>2167</v>
      </c>
      <c r="F1973" t="s">
        <v>2165</v>
      </c>
      <c r="G1973" t="s">
        <v>639</v>
      </c>
      <c r="H1973" t="s">
        <v>639</v>
      </c>
      <c r="I1973" t="s">
        <v>2732</v>
      </c>
      <c r="J1973" t="s">
        <v>729</v>
      </c>
      <c r="K1973" t="s">
        <v>54</v>
      </c>
      <c r="L1973" s="4">
        <v>2</v>
      </c>
      <c r="M1973" s="4">
        <v>45657</v>
      </c>
      <c r="N1973">
        <v>5.5999999046325684</v>
      </c>
      <c r="O1973">
        <v>5.5999999046325684</v>
      </c>
      <c r="P1973">
        <v>5.5999999046325684</v>
      </c>
      <c r="AE1973">
        <v>1.1000000000000001</v>
      </c>
    </row>
    <row r="1974" spans="1:31" x14ac:dyDescent="0.2">
      <c r="A1974" s="9">
        <v>2000522</v>
      </c>
      <c r="B1974">
        <v>489</v>
      </c>
      <c r="C1974" t="s">
        <v>4961</v>
      </c>
      <c r="D1974" t="s">
        <v>4962</v>
      </c>
      <c r="E1974" t="s">
        <v>3346</v>
      </c>
      <c r="F1974" t="s">
        <v>3346</v>
      </c>
      <c r="G1974" t="s">
        <v>639</v>
      </c>
      <c r="H1974" t="s">
        <v>639</v>
      </c>
      <c r="I1974" t="s">
        <v>2732</v>
      </c>
      <c r="J1974" t="s">
        <v>729</v>
      </c>
      <c r="K1974" t="s">
        <v>54</v>
      </c>
      <c r="L1974" s="4">
        <v>39742</v>
      </c>
      <c r="M1974" s="4">
        <v>45657</v>
      </c>
      <c r="AC1974">
        <v>85</v>
      </c>
      <c r="AE1974">
        <v>1</v>
      </c>
    </row>
    <row r="1975" spans="1:31" x14ac:dyDescent="0.2">
      <c r="A1975" s="9">
        <v>2004313</v>
      </c>
      <c r="B1975">
        <v>3077</v>
      </c>
      <c r="C1975" t="s">
        <v>4963</v>
      </c>
      <c r="D1975" t="s">
        <v>3761</v>
      </c>
      <c r="E1975" t="s">
        <v>4459</v>
      </c>
      <c r="F1975" t="s">
        <v>4459</v>
      </c>
      <c r="G1975" t="s">
        <v>639</v>
      </c>
      <c r="H1975" t="s">
        <v>639</v>
      </c>
      <c r="I1975" t="s">
        <v>2732</v>
      </c>
      <c r="J1975" t="s">
        <v>729</v>
      </c>
      <c r="K1975" t="s">
        <v>54</v>
      </c>
      <c r="L1975" s="4">
        <v>39700</v>
      </c>
      <c r="M1975" s="4">
        <v>45657</v>
      </c>
      <c r="AC1975">
        <v>5</v>
      </c>
      <c r="AE1975">
        <v>1</v>
      </c>
    </row>
    <row r="1976" spans="1:31" x14ac:dyDescent="0.2">
      <c r="A1976" s="9">
        <v>2004312</v>
      </c>
      <c r="B1976">
        <v>3076</v>
      </c>
      <c r="C1976" t="s">
        <v>4964</v>
      </c>
      <c r="D1976" t="s">
        <v>4965</v>
      </c>
      <c r="E1976" t="s">
        <v>4459</v>
      </c>
      <c r="F1976" t="s">
        <v>4459</v>
      </c>
      <c r="G1976" t="s">
        <v>639</v>
      </c>
      <c r="H1976" t="s">
        <v>639</v>
      </c>
      <c r="I1976" t="s">
        <v>2732</v>
      </c>
      <c r="J1976" t="s">
        <v>729</v>
      </c>
      <c r="K1976" t="s">
        <v>54</v>
      </c>
      <c r="L1976" s="4">
        <v>39700</v>
      </c>
      <c r="M1976" s="4">
        <v>45657</v>
      </c>
      <c r="AC1976">
        <v>5</v>
      </c>
      <c r="AE1976">
        <v>1</v>
      </c>
    </row>
    <row r="1977" spans="1:31" x14ac:dyDescent="0.2">
      <c r="A1977" s="9">
        <v>2004988</v>
      </c>
      <c r="B1977">
        <v>3490</v>
      </c>
      <c r="C1977" t="s">
        <v>4966</v>
      </c>
      <c r="D1977" t="s">
        <v>4967</v>
      </c>
      <c r="E1977" t="s">
        <v>4459</v>
      </c>
      <c r="F1977" t="s">
        <v>4459</v>
      </c>
      <c r="G1977" t="s">
        <v>639</v>
      </c>
      <c r="H1977" t="s">
        <v>639</v>
      </c>
      <c r="I1977" t="s">
        <v>2732</v>
      </c>
      <c r="J1977" t="s">
        <v>729</v>
      </c>
      <c r="K1977" t="s">
        <v>54</v>
      </c>
      <c r="L1977" s="4">
        <v>40504</v>
      </c>
      <c r="M1977" s="4">
        <v>45657</v>
      </c>
      <c r="AC1977">
        <v>3</v>
      </c>
      <c r="AE1977">
        <v>1</v>
      </c>
    </row>
    <row r="1978" spans="1:31" x14ac:dyDescent="0.2">
      <c r="A1978" s="9">
        <v>2004311</v>
      </c>
      <c r="B1978">
        <v>3075</v>
      </c>
      <c r="C1978" t="s">
        <v>4968</v>
      </c>
      <c r="D1978" t="s">
        <v>4967</v>
      </c>
      <c r="E1978" t="s">
        <v>4459</v>
      </c>
      <c r="F1978" t="s">
        <v>4459</v>
      </c>
      <c r="G1978" t="s">
        <v>639</v>
      </c>
      <c r="H1978" t="s">
        <v>639</v>
      </c>
      <c r="I1978" t="s">
        <v>2732</v>
      </c>
      <c r="J1978" t="s">
        <v>729</v>
      </c>
      <c r="K1978" t="s">
        <v>54</v>
      </c>
      <c r="L1978" s="4">
        <v>39700</v>
      </c>
      <c r="M1978" s="4">
        <v>45657</v>
      </c>
      <c r="AC1978">
        <v>3</v>
      </c>
      <c r="AE1978">
        <v>1</v>
      </c>
    </row>
    <row r="1979" spans="1:31" x14ac:dyDescent="0.2">
      <c r="A1979" s="9">
        <v>2008231</v>
      </c>
      <c r="B1979">
        <v>4276</v>
      </c>
      <c r="C1979" t="s">
        <v>4969</v>
      </c>
      <c r="D1979" t="s">
        <v>4970</v>
      </c>
      <c r="E1979" t="s">
        <v>3234</v>
      </c>
      <c r="F1979" t="s">
        <v>3234</v>
      </c>
      <c r="G1979" t="s">
        <v>639</v>
      </c>
      <c r="H1979" t="s">
        <v>639</v>
      </c>
      <c r="I1979" t="s">
        <v>2732</v>
      </c>
      <c r="J1979" t="s">
        <v>729</v>
      </c>
      <c r="K1979" t="s">
        <v>54</v>
      </c>
      <c r="L1979" s="4">
        <v>2</v>
      </c>
      <c r="M1979" s="4">
        <v>45657</v>
      </c>
      <c r="AC1979">
        <v>80</v>
      </c>
      <c r="AE1979">
        <v>1</v>
      </c>
    </row>
    <row r="1980" spans="1:31" x14ac:dyDescent="0.2">
      <c r="A1980" s="9">
        <v>2001165</v>
      </c>
      <c r="B1980">
        <v>1283</v>
      </c>
      <c r="C1980" t="s">
        <v>4971</v>
      </c>
      <c r="D1980" t="s">
        <v>4972</v>
      </c>
      <c r="E1980" t="s">
        <v>3462</v>
      </c>
      <c r="F1980" t="s">
        <v>4973</v>
      </c>
      <c r="G1980" t="s">
        <v>639</v>
      </c>
      <c r="H1980" t="s">
        <v>639</v>
      </c>
      <c r="I1980" t="s">
        <v>2732</v>
      </c>
      <c r="J1980" t="s">
        <v>729</v>
      </c>
      <c r="K1980" t="s">
        <v>53</v>
      </c>
      <c r="L1980" s="4">
        <v>40428</v>
      </c>
      <c r="M1980" s="4">
        <v>45657</v>
      </c>
      <c r="AE1980">
        <v>1</v>
      </c>
    </row>
    <row r="1981" spans="1:31" x14ac:dyDescent="0.2">
      <c r="A1981" s="9">
        <v>2009885</v>
      </c>
      <c r="B1981">
        <v>5034</v>
      </c>
      <c r="C1981" t="s">
        <v>4974</v>
      </c>
      <c r="D1981" t="s">
        <v>4975</v>
      </c>
      <c r="E1981" t="s">
        <v>3349</v>
      </c>
      <c r="F1981" t="s">
        <v>3349</v>
      </c>
      <c r="G1981" t="s">
        <v>639</v>
      </c>
      <c r="H1981" t="s">
        <v>639</v>
      </c>
      <c r="I1981" t="s">
        <v>2732</v>
      </c>
      <c r="J1981" t="s">
        <v>729</v>
      </c>
      <c r="K1981" t="s">
        <v>54</v>
      </c>
      <c r="L1981" s="4">
        <v>2</v>
      </c>
      <c r="M1981" s="4">
        <v>45657</v>
      </c>
      <c r="AE1981">
        <v>1.1000000000000001</v>
      </c>
    </row>
    <row r="1982" spans="1:31" x14ac:dyDescent="0.2">
      <c r="A1982" s="9">
        <v>2009886</v>
      </c>
      <c r="B1982">
        <v>5035</v>
      </c>
      <c r="C1982" t="s">
        <v>4976</v>
      </c>
      <c r="D1982" t="s">
        <v>4977</v>
      </c>
      <c r="E1982" t="s">
        <v>3349</v>
      </c>
      <c r="F1982" t="s">
        <v>3349</v>
      </c>
      <c r="G1982" t="s">
        <v>639</v>
      </c>
      <c r="H1982" t="s">
        <v>639</v>
      </c>
      <c r="I1982" t="s">
        <v>2732</v>
      </c>
      <c r="J1982" t="s">
        <v>729</v>
      </c>
      <c r="K1982" t="s">
        <v>54</v>
      </c>
      <c r="L1982" s="4">
        <v>2</v>
      </c>
      <c r="M1982" s="4">
        <v>45657</v>
      </c>
      <c r="AE1982">
        <v>1.1000000000000001</v>
      </c>
    </row>
    <row r="1983" spans="1:31" x14ac:dyDescent="0.2">
      <c r="A1983" s="9">
        <v>2009863</v>
      </c>
      <c r="B1983">
        <v>5030</v>
      </c>
      <c r="C1983" t="s">
        <v>4978</v>
      </c>
      <c r="D1983" t="s">
        <v>4979</v>
      </c>
      <c r="E1983" t="s">
        <v>4980</v>
      </c>
      <c r="F1983" t="s">
        <v>4980</v>
      </c>
      <c r="G1983" t="s">
        <v>639</v>
      </c>
      <c r="H1983" t="s">
        <v>639</v>
      </c>
      <c r="I1983" t="s">
        <v>2732</v>
      </c>
      <c r="J1983" t="s">
        <v>647</v>
      </c>
      <c r="K1983" t="s">
        <v>53</v>
      </c>
      <c r="L1983" s="4">
        <v>2</v>
      </c>
      <c r="M1983" s="4">
        <v>45657</v>
      </c>
      <c r="P1983">
        <v>10</v>
      </c>
      <c r="Q1983">
        <v>5</v>
      </c>
      <c r="AC1983">
        <v>20</v>
      </c>
      <c r="AE1983">
        <v>1</v>
      </c>
    </row>
    <row r="1984" spans="1:31" x14ac:dyDescent="0.2">
      <c r="A1984" s="9">
        <v>2008119</v>
      </c>
      <c r="B1984">
        <v>4248</v>
      </c>
      <c r="C1984" t="s">
        <v>4981</v>
      </c>
      <c r="D1984" t="s">
        <v>4982</v>
      </c>
      <c r="E1984" t="s">
        <v>4983</v>
      </c>
      <c r="F1984" t="s">
        <v>4983</v>
      </c>
      <c r="G1984" t="s">
        <v>639</v>
      </c>
      <c r="H1984" t="s">
        <v>639</v>
      </c>
      <c r="I1984" t="s">
        <v>2732</v>
      </c>
      <c r="J1984" t="s">
        <v>647</v>
      </c>
      <c r="K1984" t="s">
        <v>53</v>
      </c>
      <c r="L1984" s="4">
        <v>2</v>
      </c>
      <c r="M1984" s="4">
        <v>45657</v>
      </c>
      <c r="O1984">
        <v>0.30000001192092896</v>
      </c>
      <c r="P1984">
        <v>1</v>
      </c>
      <c r="Q1984">
        <v>3.5</v>
      </c>
      <c r="R1984">
        <v>0.80000001192092896</v>
      </c>
      <c r="AC1984">
        <v>20</v>
      </c>
      <c r="AE1984">
        <v>1</v>
      </c>
    </row>
    <row r="1985" spans="1:31" x14ac:dyDescent="0.2">
      <c r="A1985" s="9">
        <v>2006701</v>
      </c>
      <c r="B1985">
        <v>3749</v>
      </c>
      <c r="C1985" t="s">
        <v>4984</v>
      </c>
      <c r="D1985" t="s">
        <v>4985</v>
      </c>
      <c r="E1985" t="s">
        <v>4986</v>
      </c>
      <c r="F1985" t="s">
        <v>4986</v>
      </c>
      <c r="G1985" t="s">
        <v>639</v>
      </c>
      <c r="H1985" t="s">
        <v>639</v>
      </c>
      <c r="I1985" t="s">
        <v>2732</v>
      </c>
      <c r="J1985" t="s">
        <v>729</v>
      </c>
      <c r="K1985" t="s">
        <v>54</v>
      </c>
      <c r="L1985" s="4">
        <v>2</v>
      </c>
      <c r="M1985" s="4">
        <v>45657</v>
      </c>
      <c r="AC1985">
        <v>5</v>
      </c>
      <c r="AE1985">
        <v>1</v>
      </c>
    </row>
    <row r="1986" spans="1:31" x14ac:dyDescent="0.2">
      <c r="A1986" s="9">
        <v>2000375</v>
      </c>
      <c r="B1986">
        <v>1973</v>
      </c>
      <c r="C1986" t="s">
        <v>4987</v>
      </c>
      <c r="D1986" t="s">
        <v>21</v>
      </c>
      <c r="E1986" t="s">
        <v>2221</v>
      </c>
      <c r="F1986" t="s">
        <v>2221</v>
      </c>
      <c r="G1986" t="s">
        <v>639</v>
      </c>
      <c r="H1986" t="s">
        <v>639</v>
      </c>
      <c r="I1986" t="s">
        <v>2732</v>
      </c>
      <c r="J1986" t="s">
        <v>641</v>
      </c>
      <c r="K1986" t="s">
        <v>54</v>
      </c>
      <c r="L1986" s="4">
        <v>39707</v>
      </c>
      <c r="M1986" s="4">
        <v>45657</v>
      </c>
      <c r="N1986">
        <v>18.399999618530273</v>
      </c>
      <c r="AE1986">
        <v>1.2</v>
      </c>
    </row>
    <row r="1987" spans="1:31" x14ac:dyDescent="0.2">
      <c r="A1987" s="9">
        <v>2009839</v>
      </c>
      <c r="B1987">
        <v>5019</v>
      </c>
      <c r="C1987" t="s">
        <v>4988</v>
      </c>
      <c r="D1987" t="s">
        <v>4989</v>
      </c>
      <c r="E1987" t="s">
        <v>3783</v>
      </c>
      <c r="F1987" t="s">
        <v>3794</v>
      </c>
      <c r="G1987" t="s">
        <v>639</v>
      </c>
      <c r="H1987" t="s">
        <v>684</v>
      </c>
      <c r="I1987" t="s">
        <v>2732</v>
      </c>
      <c r="J1987" t="s">
        <v>694</v>
      </c>
      <c r="K1987" t="s">
        <v>53</v>
      </c>
      <c r="L1987" s="4">
        <v>2</v>
      </c>
      <c r="M1987" s="4">
        <v>45657</v>
      </c>
      <c r="N1987">
        <v>0.10000000149011612</v>
      </c>
      <c r="O1987">
        <v>5.000000074505806E-2</v>
      </c>
      <c r="P1987">
        <v>9.9999997764825821E-3</v>
      </c>
      <c r="Q1987">
        <v>0.69999998807907104</v>
      </c>
      <c r="T1987">
        <v>9.9999997764825821E-3</v>
      </c>
      <c r="X1987">
        <v>0.10000000149011612</v>
      </c>
      <c r="AC1987">
        <v>3</v>
      </c>
      <c r="AE1987">
        <v>1</v>
      </c>
    </row>
    <row r="1988" spans="1:31" x14ac:dyDescent="0.2">
      <c r="A1988" s="9">
        <v>2010059</v>
      </c>
      <c r="B1988">
        <v>5097</v>
      </c>
      <c r="C1988" t="s">
        <v>4990</v>
      </c>
      <c r="D1988" t="s">
        <v>4991</v>
      </c>
      <c r="E1988" t="s">
        <v>1264</v>
      </c>
      <c r="F1988" t="s">
        <v>2647</v>
      </c>
      <c r="G1988" t="s">
        <v>639</v>
      </c>
      <c r="H1988" t="s">
        <v>684</v>
      </c>
      <c r="I1988" t="s">
        <v>2732</v>
      </c>
      <c r="J1988" t="s">
        <v>647</v>
      </c>
      <c r="K1988" t="s">
        <v>54</v>
      </c>
      <c r="L1988" s="4">
        <v>2</v>
      </c>
      <c r="M1988" s="4">
        <v>45657</v>
      </c>
      <c r="P1988">
        <v>0</v>
      </c>
      <c r="X1988">
        <v>5</v>
      </c>
      <c r="Z1988">
        <v>1</v>
      </c>
      <c r="AE1988">
        <v>1.25</v>
      </c>
    </row>
    <row r="1989" spans="1:31" x14ac:dyDescent="0.2">
      <c r="A1989" s="9">
        <v>2010061</v>
      </c>
      <c r="B1989">
        <v>5099</v>
      </c>
      <c r="C1989" t="s">
        <v>4992</v>
      </c>
      <c r="D1989" t="s">
        <v>4993</v>
      </c>
      <c r="E1989" t="s">
        <v>1264</v>
      </c>
      <c r="F1989" t="s">
        <v>2647</v>
      </c>
      <c r="G1989" t="s">
        <v>639</v>
      </c>
      <c r="H1989" t="s">
        <v>684</v>
      </c>
      <c r="I1989" t="s">
        <v>2732</v>
      </c>
      <c r="J1989" t="s">
        <v>647</v>
      </c>
      <c r="K1989" t="s">
        <v>54</v>
      </c>
      <c r="L1989" s="4">
        <v>2</v>
      </c>
      <c r="M1989" s="4">
        <v>45657</v>
      </c>
      <c r="P1989">
        <v>0</v>
      </c>
      <c r="Q1989">
        <v>15</v>
      </c>
      <c r="AE1989">
        <v>1.3</v>
      </c>
    </row>
    <row r="1990" spans="1:31" x14ac:dyDescent="0.2">
      <c r="A1990" s="9">
        <v>2010062</v>
      </c>
      <c r="B1990">
        <v>5100</v>
      </c>
      <c r="C1990" t="s">
        <v>4994</v>
      </c>
      <c r="D1990" t="s">
        <v>4995</v>
      </c>
      <c r="E1990" t="s">
        <v>1264</v>
      </c>
      <c r="F1990" t="s">
        <v>2647</v>
      </c>
      <c r="G1990" t="s">
        <v>639</v>
      </c>
      <c r="H1990" t="s">
        <v>684</v>
      </c>
      <c r="I1990" t="s">
        <v>2732</v>
      </c>
      <c r="J1990" t="s">
        <v>641</v>
      </c>
      <c r="K1990" t="s">
        <v>54</v>
      </c>
      <c r="L1990" s="4">
        <v>2</v>
      </c>
      <c r="M1990" s="4">
        <v>45657</v>
      </c>
      <c r="N1990">
        <v>9</v>
      </c>
      <c r="P1990">
        <v>6</v>
      </c>
      <c r="Q1990">
        <v>12</v>
      </c>
      <c r="Y1990">
        <v>0.10000000149011612</v>
      </c>
      <c r="AE1990">
        <v>1.2</v>
      </c>
    </row>
    <row r="1991" spans="1:31" x14ac:dyDescent="0.2">
      <c r="A1991" s="9">
        <v>2010063</v>
      </c>
      <c r="B1991">
        <v>5101</v>
      </c>
      <c r="C1991" t="s">
        <v>4996</v>
      </c>
      <c r="D1991" t="s">
        <v>4997</v>
      </c>
      <c r="E1991" t="s">
        <v>1264</v>
      </c>
      <c r="F1991" t="s">
        <v>2647</v>
      </c>
      <c r="G1991" t="s">
        <v>639</v>
      </c>
      <c r="H1991" t="s">
        <v>684</v>
      </c>
      <c r="I1991" t="s">
        <v>2732</v>
      </c>
      <c r="J1991" t="s">
        <v>647</v>
      </c>
      <c r="K1991" t="s">
        <v>54</v>
      </c>
      <c r="L1991" s="4">
        <v>2</v>
      </c>
      <c r="M1991" s="4">
        <v>45657</v>
      </c>
      <c r="P1991">
        <v>0</v>
      </c>
      <c r="Y1991">
        <v>5.6999998092651367</v>
      </c>
      <c r="AA1991">
        <v>0.34999999403953552</v>
      </c>
      <c r="AE1991">
        <v>1.2</v>
      </c>
    </row>
    <row r="1992" spans="1:31" x14ac:dyDescent="0.2">
      <c r="A1992" s="9">
        <v>2010060</v>
      </c>
      <c r="B1992">
        <v>5098</v>
      </c>
      <c r="C1992" t="s">
        <v>4998</v>
      </c>
      <c r="D1992" t="s">
        <v>4999</v>
      </c>
      <c r="E1992" t="s">
        <v>1264</v>
      </c>
      <c r="F1992" t="s">
        <v>2647</v>
      </c>
      <c r="G1992" t="s">
        <v>639</v>
      </c>
      <c r="H1992" t="s">
        <v>684</v>
      </c>
      <c r="I1992" t="s">
        <v>2732</v>
      </c>
      <c r="J1992" t="s">
        <v>647</v>
      </c>
      <c r="K1992" t="s">
        <v>54</v>
      </c>
      <c r="L1992" s="4">
        <v>2</v>
      </c>
      <c r="M1992" s="4">
        <v>45657</v>
      </c>
      <c r="P1992">
        <v>0</v>
      </c>
      <c r="V1992">
        <v>2.5999999046325684</v>
      </c>
      <c r="Y1992">
        <v>1.7000000476837158</v>
      </c>
      <c r="AE1992">
        <v>1.1399999999999999</v>
      </c>
    </row>
    <row r="1993" spans="1:31" x14ac:dyDescent="0.2">
      <c r="A1993" s="9">
        <v>2010058</v>
      </c>
      <c r="B1993">
        <v>5096</v>
      </c>
      <c r="C1993" t="s">
        <v>5000</v>
      </c>
      <c r="D1993" t="s">
        <v>5001</v>
      </c>
      <c r="E1993" t="s">
        <v>1264</v>
      </c>
      <c r="F1993" t="s">
        <v>2647</v>
      </c>
      <c r="G1993" t="s">
        <v>639</v>
      </c>
      <c r="H1993" t="s">
        <v>684</v>
      </c>
      <c r="I1993" t="s">
        <v>2732</v>
      </c>
      <c r="J1993" t="s">
        <v>647</v>
      </c>
      <c r="K1993" t="s">
        <v>54</v>
      </c>
      <c r="L1993" s="4">
        <v>2</v>
      </c>
      <c r="M1993" s="4">
        <v>45657</v>
      </c>
      <c r="P1993">
        <v>0</v>
      </c>
      <c r="W1993">
        <v>11.899999618530273</v>
      </c>
      <c r="AE1993">
        <v>1.35</v>
      </c>
    </row>
    <row r="1994" spans="1:31" x14ac:dyDescent="0.2">
      <c r="A1994" s="9">
        <v>2010056</v>
      </c>
      <c r="B1994">
        <v>5094</v>
      </c>
      <c r="C1994" t="s">
        <v>5002</v>
      </c>
      <c r="D1994" t="s">
        <v>5003</v>
      </c>
      <c r="E1994" t="s">
        <v>1264</v>
      </c>
      <c r="F1994" t="s">
        <v>2647</v>
      </c>
      <c r="G1994" t="s">
        <v>639</v>
      </c>
      <c r="H1994" t="s">
        <v>684</v>
      </c>
      <c r="I1994" t="s">
        <v>2732</v>
      </c>
      <c r="J1994" t="s">
        <v>647</v>
      </c>
      <c r="K1994" t="s">
        <v>54</v>
      </c>
      <c r="L1994" s="4">
        <v>2</v>
      </c>
      <c r="M1994" s="4">
        <v>45657</v>
      </c>
      <c r="P1994">
        <v>0</v>
      </c>
      <c r="Y1994">
        <v>6.5</v>
      </c>
      <c r="AE1994">
        <v>1.23</v>
      </c>
    </row>
    <row r="1995" spans="1:31" x14ac:dyDescent="0.2">
      <c r="A1995" s="9">
        <v>2010057</v>
      </c>
      <c r="B1995">
        <v>5095</v>
      </c>
      <c r="C1995" t="s">
        <v>5004</v>
      </c>
      <c r="D1995" t="s">
        <v>5005</v>
      </c>
      <c r="E1995" t="s">
        <v>1264</v>
      </c>
      <c r="F1995" t="s">
        <v>2647</v>
      </c>
      <c r="G1995" t="s">
        <v>639</v>
      </c>
      <c r="H1995" t="s">
        <v>684</v>
      </c>
      <c r="I1995" t="s">
        <v>2732</v>
      </c>
      <c r="J1995" t="s">
        <v>641</v>
      </c>
      <c r="K1995" t="s">
        <v>54</v>
      </c>
      <c r="L1995" s="4">
        <v>2</v>
      </c>
      <c r="M1995" s="4">
        <v>45657</v>
      </c>
      <c r="N1995">
        <v>9</v>
      </c>
      <c r="O1995">
        <v>5</v>
      </c>
      <c r="P1995">
        <v>4</v>
      </c>
      <c r="V1995">
        <v>5.000000074505806E-2</v>
      </c>
      <c r="W1995">
        <v>1.9999999552965164E-2</v>
      </c>
      <c r="X1995">
        <v>1.9999999552965164E-2</v>
      </c>
      <c r="Y1995">
        <v>5.000000074505806E-2</v>
      </c>
      <c r="Z1995">
        <v>0.10000000149011612</v>
      </c>
      <c r="AA1995">
        <v>9.9999997764825821E-3</v>
      </c>
      <c r="AE1995">
        <v>1.3</v>
      </c>
    </row>
    <row r="1996" spans="1:31" x14ac:dyDescent="0.2">
      <c r="A1996" s="9">
        <v>2009862</v>
      </c>
      <c r="B1996">
        <v>4987</v>
      </c>
      <c r="C1996" t="s">
        <v>5006</v>
      </c>
      <c r="D1996" t="s">
        <v>2809</v>
      </c>
      <c r="E1996" t="s">
        <v>5007</v>
      </c>
      <c r="F1996" t="s">
        <v>5008</v>
      </c>
      <c r="G1996" t="s">
        <v>639</v>
      </c>
      <c r="H1996" t="s">
        <v>684</v>
      </c>
      <c r="I1996" t="s">
        <v>2732</v>
      </c>
      <c r="J1996" t="s">
        <v>694</v>
      </c>
      <c r="K1996" t="s">
        <v>53</v>
      </c>
      <c r="L1996" s="4">
        <v>2</v>
      </c>
      <c r="M1996" s="4">
        <v>45657</v>
      </c>
      <c r="N1996">
        <v>0.5</v>
      </c>
      <c r="P1996">
        <v>0.10000000149011612</v>
      </c>
      <c r="AC1996">
        <v>6</v>
      </c>
      <c r="AE1996">
        <v>1</v>
      </c>
    </row>
    <row r="1997" spans="1:31" x14ac:dyDescent="0.2">
      <c r="A1997" s="9">
        <v>2010133</v>
      </c>
      <c r="B1997">
        <v>5133</v>
      </c>
      <c r="C1997" t="s">
        <v>5009</v>
      </c>
      <c r="D1997" t="s">
        <v>5010</v>
      </c>
      <c r="E1997" t="s">
        <v>911</v>
      </c>
      <c r="F1997" t="s">
        <v>5011</v>
      </c>
      <c r="G1997" t="s">
        <v>639</v>
      </c>
      <c r="H1997" t="s">
        <v>639</v>
      </c>
      <c r="I1997" t="s">
        <v>2732</v>
      </c>
      <c r="J1997" t="s">
        <v>729</v>
      </c>
      <c r="K1997" t="s">
        <v>54</v>
      </c>
      <c r="L1997" s="4">
        <v>2</v>
      </c>
      <c r="M1997" s="4">
        <v>45657</v>
      </c>
      <c r="N1997">
        <v>1.2000000476837158</v>
      </c>
      <c r="AE1997">
        <v>1.1000000000000001</v>
      </c>
    </row>
    <row r="1998" spans="1:31" x14ac:dyDescent="0.2">
      <c r="A1998" s="9">
        <v>2000046</v>
      </c>
      <c r="B1998">
        <v>1768</v>
      </c>
      <c r="C1998" t="s">
        <v>5012</v>
      </c>
      <c r="D1998" t="s">
        <v>5013</v>
      </c>
      <c r="E1998" t="s">
        <v>3462</v>
      </c>
      <c r="F1998" t="s">
        <v>4893</v>
      </c>
      <c r="G1998" t="s">
        <v>639</v>
      </c>
      <c r="H1998" t="s">
        <v>684</v>
      </c>
      <c r="I1998" t="s">
        <v>2732</v>
      </c>
      <c r="J1998" t="s">
        <v>694</v>
      </c>
      <c r="K1998" t="s">
        <v>53</v>
      </c>
      <c r="L1998" s="4">
        <v>39406</v>
      </c>
      <c r="M1998" s="4">
        <v>45657</v>
      </c>
      <c r="N1998">
        <v>3.5</v>
      </c>
      <c r="O1998">
        <v>1.5</v>
      </c>
      <c r="P1998">
        <v>7</v>
      </c>
      <c r="AC1998">
        <v>55</v>
      </c>
      <c r="AE1998">
        <v>1</v>
      </c>
    </row>
    <row r="1999" spans="1:31" x14ac:dyDescent="0.2">
      <c r="A1999" s="9">
        <v>2008289</v>
      </c>
      <c r="B1999">
        <v>4313</v>
      </c>
      <c r="C1999" t="s">
        <v>5014</v>
      </c>
      <c r="D1999" t="s">
        <v>5015</v>
      </c>
      <c r="E1999" t="s">
        <v>3957</v>
      </c>
      <c r="F1999" t="s">
        <v>3957</v>
      </c>
      <c r="G1999" t="s">
        <v>639</v>
      </c>
      <c r="H1999" t="s">
        <v>639</v>
      </c>
      <c r="I1999" t="s">
        <v>2732</v>
      </c>
      <c r="J1999" t="s">
        <v>729</v>
      </c>
      <c r="K1999" t="s">
        <v>54</v>
      </c>
      <c r="L1999" s="4">
        <v>2</v>
      </c>
      <c r="M1999" s="4">
        <v>45657</v>
      </c>
      <c r="AC1999">
        <v>13</v>
      </c>
      <c r="AE1999">
        <v>1</v>
      </c>
    </row>
    <row r="2000" spans="1:31" x14ac:dyDescent="0.2">
      <c r="A2000" s="9">
        <v>2008288</v>
      </c>
      <c r="B2000">
        <v>4312</v>
      </c>
      <c r="C2000" t="s">
        <v>5016</v>
      </c>
      <c r="D2000" t="s">
        <v>5017</v>
      </c>
      <c r="E2000" t="s">
        <v>3957</v>
      </c>
      <c r="F2000" t="s">
        <v>3957</v>
      </c>
      <c r="G2000" t="s">
        <v>639</v>
      </c>
      <c r="H2000" t="s">
        <v>639</v>
      </c>
      <c r="I2000" t="s">
        <v>2732</v>
      </c>
      <c r="J2000" t="s">
        <v>729</v>
      </c>
      <c r="K2000" t="s">
        <v>54</v>
      </c>
      <c r="L2000" s="4">
        <v>2</v>
      </c>
      <c r="M2000" s="4">
        <v>45657</v>
      </c>
      <c r="AC2000">
        <v>13</v>
      </c>
      <c r="AE2000">
        <v>1</v>
      </c>
    </row>
    <row r="2001" spans="1:31" x14ac:dyDescent="0.2">
      <c r="A2001" s="9">
        <v>2008118</v>
      </c>
      <c r="B2001">
        <v>4247</v>
      </c>
      <c r="C2001" t="s">
        <v>5018</v>
      </c>
      <c r="D2001" t="s">
        <v>5019</v>
      </c>
      <c r="E2001" t="s">
        <v>4983</v>
      </c>
      <c r="F2001" t="s">
        <v>4983</v>
      </c>
      <c r="G2001" t="s">
        <v>639</v>
      </c>
      <c r="H2001" t="s">
        <v>639</v>
      </c>
      <c r="I2001" t="s">
        <v>2732</v>
      </c>
      <c r="J2001" t="s">
        <v>647</v>
      </c>
      <c r="K2001" t="s">
        <v>53</v>
      </c>
      <c r="L2001" s="4">
        <v>2</v>
      </c>
      <c r="M2001" s="4">
        <v>45657</v>
      </c>
      <c r="O2001">
        <v>0.80000001192092896</v>
      </c>
      <c r="P2001">
        <v>2</v>
      </c>
      <c r="Q2001">
        <v>6</v>
      </c>
      <c r="R2001">
        <v>1</v>
      </c>
      <c r="AC2001">
        <v>20</v>
      </c>
      <c r="AE2001">
        <v>1</v>
      </c>
    </row>
    <row r="2002" spans="1:31" x14ac:dyDescent="0.2">
      <c r="A2002" s="9">
        <v>2006718</v>
      </c>
      <c r="B2002">
        <v>3748</v>
      </c>
      <c r="C2002" t="s">
        <v>5020</v>
      </c>
      <c r="D2002" t="s">
        <v>5021</v>
      </c>
      <c r="E2002" t="s">
        <v>5022</v>
      </c>
      <c r="F2002" t="s">
        <v>5022</v>
      </c>
      <c r="G2002" t="s">
        <v>639</v>
      </c>
      <c r="H2002" t="s">
        <v>684</v>
      </c>
      <c r="I2002" t="s">
        <v>2732</v>
      </c>
      <c r="J2002" t="s">
        <v>694</v>
      </c>
      <c r="K2002" t="s">
        <v>53</v>
      </c>
      <c r="L2002" s="4">
        <v>2</v>
      </c>
      <c r="M2002" s="4">
        <v>45657</v>
      </c>
      <c r="N2002">
        <v>0.30000001192092896</v>
      </c>
      <c r="AC2002">
        <v>13.8</v>
      </c>
      <c r="AE2002">
        <v>1</v>
      </c>
    </row>
    <row r="2003" spans="1:31" x14ac:dyDescent="0.2">
      <c r="A2003" s="9">
        <v>2010134</v>
      </c>
      <c r="B2003">
        <v>5116</v>
      </c>
      <c r="C2003" t="s">
        <v>5023</v>
      </c>
      <c r="D2003" t="s">
        <v>5024</v>
      </c>
      <c r="E2003" t="s">
        <v>931</v>
      </c>
      <c r="F2003" t="s">
        <v>931</v>
      </c>
      <c r="G2003" t="s">
        <v>639</v>
      </c>
      <c r="H2003" t="s">
        <v>639</v>
      </c>
      <c r="I2003" t="s">
        <v>2732</v>
      </c>
      <c r="J2003" t="s">
        <v>729</v>
      </c>
      <c r="K2003" t="s">
        <v>54</v>
      </c>
      <c r="L2003" s="4">
        <v>2</v>
      </c>
      <c r="M2003" s="4">
        <v>45657</v>
      </c>
      <c r="AE2003">
        <v>1.1000000000000001</v>
      </c>
    </row>
    <row r="2004" spans="1:31" x14ac:dyDescent="0.2">
      <c r="A2004" s="9">
        <v>2009806</v>
      </c>
      <c r="B2004">
        <v>4993</v>
      </c>
      <c r="C2004" t="s">
        <v>5025</v>
      </c>
      <c r="D2004" t="s">
        <v>5026</v>
      </c>
      <c r="E2004" t="s">
        <v>4936</v>
      </c>
      <c r="F2004" t="s">
        <v>5027</v>
      </c>
      <c r="G2004" t="s">
        <v>639</v>
      </c>
      <c r="H2004" t="s">
        <v>639</v>
      </c>
      <c r="I2004" t="s">
        <v>2732</v>
      </c>
      <c r="J2004" t="s">
        <v>729</v>
      </c>
      <c r="K2004" t="s">
        <v>54</v>
      </c>
      <c r="L2004" s="4">
        <v>2</v>
      </c>
      <c r="M2004" s="4">
        <v>45657</v>
      </c>
      <c r="AE2004">
        <v>1.1000000000000001</v>
      </c>
    </row>
    <row r="2005" spans="1:31" x14ac:dyDescent="0.2">
      <c r="A2005" s="9">
        <v>2005734</v>
      </c>
      <c r="B2005">
        <v>3352</v>
      </c>
      <c r="C2005" t="s">
        <v>5028</v>
      </c>
      <c r="D2005" t="s">
        <v>5029</v>
      </c>
      <c r="E2005" t="s">
        <v>3234</v>
      </c>
      <c r="F2005" t="s">
        <v>5030</v>
      </c>
      <c r="G2005" t="s">
        <v>639</v>
      </c>
      <c r="H2005" t="s">
        <v>639</v>
      </c>
      <c r="I2005" t="s">
        <v>2732</v>
      </c>
      <c r="J2005" t="s">
        <v>641</v>
      </c>
      <c r="K2005" t="s">
        <v>53</v>
      </c>
      <c r="L2005" s="4">
        <v>40204</v>
      </c>
      <c r="M2005" s="4">
        <v>45657</v>
      </c>
      <c r="N2005">
        <v>12</v>
      </c>
      <c r="T2005">
        <v>6.8000001907348633</v>
      </c>
      <c r="X2005">
        <v>7</v>
      </c>
      <c r="AE2005">
        <v>1</v>
      </c>
    </row>
    <row r="2006" spans="1:31" x14ac:dyDescent="0.2">
      <c r="A2006" s="9">
        <v>2008114</v>
      </c>
      <c r="B2006">
        <v>4249</v>
      </c>
      <c r="C2006" t="s">
        <v>5031</v>
      </c>
      <c r="D2006" t="s">
        <v>5032</v>
      </c>
      <c r="E2006" t="s">
        <v>3234</v>
      </c>
      <c r="F2006" t="s">
        <v>1540</v>
      </c>
      <c r="G2006" t="s">
        <v>639</v>
      </c>
      <c r="H2006" t="s">
        <v>639</v>
      </c>
      <c r="I2006" t="s">
        <v>2732</v>
      </c>
      <c r="J2006" t="s">
        <v>641</v>
      </c>
      <c r="K2006" t="s">
        <v>53</v>
      </c>
      <c r="L2006" s="4">
        <v>2</v>
      </c>
      <c r="M2006" s="4">
        <v>45657</v>
      </c>
      <c r="N2006">
        <v>15</v>
      </c>
      <c r="T2006">
        <v>17</v>
      </c>
      <c r="X2006">
        <v>8</v>
      </c>
      <c r="AE2006">
        <v>1</v>
      </c>
    </row>
    <row r="2007" spans="1:31" x14ac:dyDescent="0.2">
      <c r="A2007" s="9">
        <v>2009894</v>
      </c>
      <c r="B2007">
        <v>5003</v>
      </c>
      <c r="C2007" t="s">
        <v>5033</v>
      </c>
      <c r="D2007" t="s">
        <v>5034</v>
      </c>
      <c r="E2007" t="s">
        <v>2156</v>
      </c>
      <c r="F2007" t="s">
        <v>2156</v>
      </c>
      <c r="G2007" t="s">
        <v>639</v>
      </c>
      <c r="H2007" t="s">
        <v>639</v>
      </c>
      <c r="I2007" t="s">
        <v>2732</v>
      </c>
      <c r="J2007" t="s">
        <v>647</v>
      </c>
      <c r="K2007" t="s">
        <v>54</v>
      </c>
      <c r="L2007" s="4">
        <v>2</v>
      </c>
      <c r="M2007" s="4">
        <v>45657</v>
      </c>
      <c r="Q2007">
        <v>8.3000001907348633</v>
      </c>
      <c r="AE2007">
        <v>1.05</v>
      </c>
    </row>
    <row r="2008" spans="1:31" x14ac:dyDescent="0.2">
      <c r="A2008" s="9">
        <v>2008422</v>
      </c>
      <c r="B2008">
        <v>4384</v>
      </c>
      <c r="C2008" t="s">
        <v>5035</v>
      </c>
      <c r="D2008" t="s">
        <v>5036</v>
      </c>
      <c r="E2008" t="s">
        <v>5037</v>
      </c>
      <c r="F2008" t="s">
        <v>5037</v>
      </c>
      <c r="G2008" t="s">
        <v>639</v>
      </c>
      <c r="H2008" t="s">
        <v>684</v>
      </c>
      <c r="I2008" t="s">
        <v>2732</v>
      </c>
      <c r="J2008" t="s">
        <v>694</v>
      </c>
      <c r="K2008" t="s">
        <v>53</v>
      </c>
      <c r="L2008" s="4">
        <v>2</v>
      </c>
      <c r="M2008" s="4">
        <v>45657</v>
      </c>
      <c r="N2008">
        <v>1.1000000238418579</v>
      </c>
      <c r="AC2008">
        <v>20.2</v>
      </c>
      <c r="AE2008">
        <v>1</v>
      </c>
    </row>
    <row r="2009" spans="1:31" x14ac:dyDescent="0.2">
      <c r="A2009" s="9">
        <v>2006642</v>
      </c>
      <c r="B2009">
        <v>3692</v>
      </c>
      <c r="C2009" t="s">
        <v>5038</v>
      </c>
      <c r="D2009" t="s">
        <v>5039</v>
      </c>
      <c r="E2009" t="s">
        <v>1702</v>
      </c>
      <c r="F2009" t="s">
        <v>1702</v>
      </c>
      <c r="G2009" t="s">
        <v>639</v>
      </c>
      <c r="H2009" t="s">
        <v>639</v>
      </c>
      <c r="I2009" t="s">
        <v>2732</v>
      </c>
      <c r="J2009" t="s">
        <v>729</v>
      </c>
      <c r="K2009" t="s">
        <v>53</v>
      </c>
      <c r="L2009" s="4">
        <v>2</v>
      </c>
      <c r="M2009" s="4">
        <v>45657</v>
      </c>
      <c r="AC2009">
        <v>70</v>
      </c>
      <c r="AE2009">
        <v>1</v>
      </c>
    </row>
    <row r="2010" spans="1:31" x14ac:dyDescent="0.2">
      <c r="A2010" s="9">
        <v>2006677</v>
      </c>
      <c r="B2010">
        <v>3705</v>
      </c>
      <c r="C2010" t="s">
        <v>5040</v>
      </c>
      <c r="D2010" t="s">
        <v>3840</v>
      </c>
      <c r="E2010" t="s">
        <v>3234</v>
      </c>
      <c r="F2010" t="s">
        <v>3234</v>
      </c>
      <c r="G2010" t="s">
        <v>639</v>
      </c>
      <c r="H2010" t="s">
        <v>639</v>
      </c>
      <c r="I2010" t="s">
        <v>2732</v>
      </c>
      <c r="J2010" t="s">
        <v>729</v>
      </c>
      <c r="K2010" t="s">
        <v>54</v>
      </c>
      <c r="L2010" s="4">
        <v>2</v>
      </c>
      <c r="M2010" s="4">
        <v>45657</v>
      </c>
      <c r="AC2010">
        <v>1</v>
      </c>
      <c r="AE2010">
        <v>1</v>
      </c>
    </row>
    <row r="2011" spans="1:31" x14ac:dyDescent="0.2">
      <c r="A2011" s="9">
        <v>2006859</v>
      </c>
      <c r="B2011">
        <v>3777</v>
      </c>
      <c r="C2011" t="s">
        <v>5041</v>
      </c>
      <c r="D2011" t="s">
        <v>4110</v>
      </c>
      <c r="E2011" t="s">
        <v>3234</v>
      </c>
      <c r="F2011" t="s">
        <v>3234</v>
      </c>
      <c r="G2011" t="s">
        <v>639</v>
      </c>
      <c r="H2011" t="s">
        <v>639</v>
      </c>
      <c r="I2011" t="s">
        <v>2732</v>
      </c>
      <c r="J2011" t="s">
        <v>729</v>
      </c>
      <c r="K2011" t="s">
        <v>54</v>
      </c>
      <c r="L2011" s="4">
        <v>2</v>
      </c>
      <c r="M2011" s="4">
        <v>45657</v>
      </c>
      <c r="AC2011">
        <v>50</v>
      </c>
      <c r="AE2011">
        <v>1.1000000000000001</v>
      </c>
    </row>
    <row r="2012" spans="1:31" x14ac:dyDescent="0.2">
      <c r="A2012" s="9">
        <v>2006645</v>
      </c>
      <c r="B2012">
        <v>3695</v>
      </c>
      <c r="C2012" t="s">
        <v>5042</v>
      </c>
      <c r="D2012" t="s">
        <v>4110</v>
      </c>
      <c r="E2012" t="s">
        <v>1702</v>
      </c>
      <c r="F2012" t="s">
        <v>1702</v>
      </c>
      <c r="G2012" t="s">
        <v>639</v>
      </c>
      <c r="H2012" t="s">
        <v>639</v>
      </c>
      <c r="I2012" t="s">
        <v>2732</v>
      </c>
      <c r="J2012" t="s">
        <v>729</v>
      </c>
      <c r="K2012" t="s">
        <v>53</v>
      </c>
      <c r="L2012" s="4">
        <v>2</v>
      </c>
      <c r="M2012" s="4">
        <v>45657</v>
      </c>
      <c r="AC2012">
        <v>15</v>
      </c>
      <c r="AE2012">
        <v>1</v>
      </c>
    </row>
    <row r="2013" spans="1:31" x14ac:dyDescent="0.2">
      <c r="A2013" s="9">
        <v>2000593</v>
      </c>
      <c r="B2013">
        <v>528</v>
      </c>
      <c r="C2013" t="s">
        <v>5044</v>
      </c>
      <c r="D2013" t="s">
        <v>4317</v>
      </c>
      <c r="E2013" t="s">
        <v>3234</v>
      </c>
      <c r="F2013" t="s">
        <v>3234</v>
      </c>
      <c r="G2013" t="s">
        <v>639</v>
      </c>
      <c r="H2013" t="s">
        <v>639</v>
      </c>
      <c r="I2013" t="s">
        <v>2732</v>
      </c>
      <c r="J2013" t="s">
        <v>729</v>
      </c>
      <c r="K2013" t="s">
        <v>54</v>
      </c>
      <c r="L2013" s="4">
        <v>39714</v>
      </c>
      <c r="M2013" s="4">
        <v>45657</v>
      </c>
      <c r="AC2013">
        <v>30</v>
      </c>
      <c r="AE2013">
        <v>1</v>
      </c>
    </row>
    <row r="2014" spans="1:31" x14ac:dyDescent="0.2">
      <c r="A2014" s="9">
        <v>2000348</v>
      </c>
      <c r="B2014">
        <v>309</v>
      </c>
      <c r="C2014" t="s">
        <v>5043</v>
      </c>
      <c r="D2014" t="s">
        <v>4317</v>
      </c>
      <c r="E2014" t="s">
        <v>1702</v>
      </c>
      <c r="F2014" t="s">
        <v>1702</v>
      </c>
      <c r="G2014" t="s">
        <v>639</v>
      </c>
      <c r="H2014" t="s">
        <v>639</v>
      </c>
      <c r="I2014" t="s">
        <v>2732</v>
      </c>
      <c r="J2014" t="s">
        <v>729</v>
      </c>
      <c r="K2014" t="s">
        <v>54</v>
      </c>
      <c r="L2014" s="4">
        <v>39518</v>
      </c>
      <c r="M2014" s="4">
        <v>45657</v>
      </c>
      <c r="AC2014">
        <v>35</v>
      </c>
      <c r="AE2014">
        <v>1</v>
      </c>
    </row>
    <row r="2015" spans="1:31" x14ac:dyDescent="0.2">
      <c r="A2015" s="9">
        <v>2006641</v>
      </c>
      <c r="B2015">
        <v>3691</v>
      </c>
      <c r="C2015" t="s">
        <v>5045</v>
      </c>
      <c r="D2015" t="s">
        <v>5046</v>
      </c>
      <c r="E2015" t="s">
        <v>1702</v>
      </c>
      <c r="F2015" t="s">
        <v>1702</v>
      </c>
      <c r="G2015" t="s">
        <v>639</v>
      </c>
      <c r="H2015" t="s">
        <v>639</v>
      </c>
      <c r="I2015" t="s">
        <v>2732</v>
      </c>
      <c r="J2015" t="s">
        <v>729</v>
      </c>
      <c r="K2015" t="s">
        <v>53</v>
      </c>
      <c r="L2015" s="4">
        <v>2</v>
      </c>
      <c r="M2015" s="4">
        <v>45657</v>
      </c>
      <c r="AC2015">
        <v>35</v>
      </c>
      <c r="AE2015">
        <v>1</v>
      </c>
    </row>
    <row r="2016" spans="1:31" x14ac:dyDescent="0.2">
      <c r="A2016" s="9">
        <v>2006643</v>
      </c>
      <c r="B2016">
        <v>3693</v>
      </c>
      <c r="C2016" t="s">
        <v>5047</v>
      </c>
      <c r="D2016" t="s">
        <v>4319</v>
      </c>
      <c r="E2016" t="s">
        <v>1702</v>
      </c>
      <c r="F2016" t="s">
        <v>1702</v>
      </c>
      <c r="G2016" t="s">
        <v>639</v>
      </c>
      <c r="H2016" t="s">
        <v>639</v>
      </c>
      <c r="I2016" t="s">
        <v>2732</v>
      </c>
      <c r="J2016" t="s">
        <v>729</v>
      </c>
      <c r="K2016" t="s">
        <v>53</v>
      </c>
      <c r="L2016" s="4">
        <v>2</v>
      </c>
      <c r="M2016" s="4">
        <v>45657</v>
      </c>
      <c r="AC2016">
        <v>10</v>
      </c>
      <c r="AE2016">
        <v>1</v>
      </c>
    </row>
    <row r="2017" spans="1:31" x14ac:dyDescent="0.2">
      <c r="A2017" s="9">
        <v>2000588</v>
      </c>
      <c r="B2017">
        <v>740</v>
      </c>
      <c r="C2017" t="s">
        <v>5048</v>
      </c>
      <c r="D2017" t="s">
        <v>4319</v>
      </c>
      <c r="E2017" t="s">
        <v>3234</v>
      </c>
      <c r="F2017" t="s">
        <v>3234</v>
      </c>
      <c r="G2017" t="s">
        <v>639</v>
      </c>
      <c r="H2017" t="s">
        <v>639</v>
      </c>
      <c r="I2017" t="s">
        <v>2732</v>
      </c>
      <c r="J2017" t="s">
        <v>729</v>
      </c>
      <c r="K2017" t="s">
        <v>54</v>
      </c>
      <c r="L2017" s="4">
        <v>39714</v>
      </c>
      <c r="M2017" s="4">
        <v>45657</v>
      </c>
      <c r="AC2017">
        <v>10</v>
      </c>
      <c r="AE2017">
        <v>1</v>
      </c>
    </row>
    <row r="2018" spans="1:31" x14ac:dyDescent="0.2">
      <c r="A2018" s="9">
        <v>2000635</v>
      </c>
      <c r="B2018">
        <v>622</v>
      </c>
      <c r="C2018" t="s">
        <v>5049</v>
      </c>
      <c r="D2018" t="s">
        <v>5050</v>
      </c>
      <c r="E2018" t="s">
        <v>4363</v>
      </c>
      <c r="F2018" t="s">
        <v>4363</v>
      </c>
      <c r="G2018" t="s">
        <v>639</v>
      </c>
      <c r="H2018" t="s">
        <v>639</v>
      </c>
      <c r="I2018" t="s">
        <v>2732</v>
      </c>
      <c r="J2018" t="s">
        <v>729</v>
      </c>
      <c r="K2018" t="s">
        <v>54</v>
      </c>
      <c r="L2018" s="4">
        <v>39728</v>
      </c>
      <c r="M2018" s="4">
        <v>45657</v>
      </c>
      <c r="N2018">
        <v>0</v>
      </c>
      <c r="O2018">
        <v>0</v>
      </c>
      <c r="P2018">
        <v>0</v>
      </c>
      <c r="Q2018">
        <v>0</v>
      </c>
      <c r="R2018">
        <v>0</v>
      </c>
      <c r="T2018">
        <v>0</v>
      </c>
      <c r="AC2018">
        <v>70</v>
      </c>
      <c r="AE2018">
        <v>1</v>
      </c>
    </row>
    <row r="2019" spans="1:31" x14ac:dyDescent="0.2">
      <c r="A2019" s="9">
        <v>2000645</v>
      </c>
      <c r="B2019">
        <v>625</v>
      </c>
      <c r="C2019" t="s">
        <v>5051</v>
      </c>
      <c r="D2019" t="s">
        <v>5052</v>
      </c>
      <c r="E2019" t="s">
        <v>4363</v>
      </c>
      <c r="F2019" t="s">
        <v>4363</v>
      </c>
      <c r="G2019" t="s">
        <v>639</v>
      </c>
      <c r="H2019" t="s">
        <v>639</v>
      </c>
      <c r="I2019" t="s">
        <v>2732</v>
      </c>
      <c r="J2019" t="s">
        <v>729</v>
      </c>
      <c r="K2019" t="s">
        <v>54</v>
      </c>
      <c r="L2019" s="4">
        <v>39777</v>
      </c>
      <c r="M2019" s="4">
        <v>45657</v>
      </c>
      <c r="AC2019">
        <v>70</v>
      </c>
      <c r="AE2019">
        <v>1</v>
      </c>
    </row>
    <row r="2020" spans="1:31" x14ac:dyDescent="0.2">
      <c r="A2020" s="9">
        <v>2006533</v>
      </c>
      <c r="B2020">
        <v>3675</v>
      </c>
      <c r="C2020" t="s">
        <v>5053</v>
      </c>
      <c r="D2020" t="s">
        <v>3054</v>
      </c>
      <c r="E2020" t="s">
        <v>1702</v>
      </c>
      <c r="F2020" t="s">
        <v>1702</v>
      </c>
      <c r="G2020" t="s">
        <v>639</v>
      </c>
      <c r="H2020" t="s">
        <v>639</v>
      </c>
      <c r="I2020" t="s">
        <v>2732</v>
      </c>
      <c r="J2020" t="s">
        <v>729</v>
      </c>
      <c r="K2020" t="s">
        <v>54</v>
      </c>
      <c r="L2020" s="4">
        <v>2</v>
      </c>
      <c r="M2020" s="4">
        <v>45657</v>
      </c>
      <c r="AC2020">
        <v>70</v>
      </c>
      <c r="AE2020">
        <v>1</v>
      </c>
    </row>
    <row r="2021" spans="1:31" x14ac:dyDescent="0.2">
      <c r="A2021" s="9">
        <v>2008178</v>
      </c>
      <c r="B2021">
        <v>4271</v>
      </c>
      <c r="C2021" t="s">
        <v>5054</v>
      </c>
      <c r="D2021" t="s">
        <v>5055</v>
      </c>
      <c r="E2021" t="s">
        <v>1331</v>
      </c>
      <c r="F2021" t="s">
        <v>1331</v>
      </c>
      <c r="G2021" t="s">
        <v>639</v>
      </c>
      <c r="H2021" t="s">
        <v>639</v>
      </c>
      <c r="I2021" t="s">
        <v>2732</v>
      </c>
      <c r="J2021" t="s">
        <v>729</v>
      </c>
      <c r="K2021" t="s">
        <v>54</v>
      </c>
      <c r="L2021" s="4">
        <v>2</v>
      </c>
      <c r="M2021" s="4">
        <v>45657</v>
      </c>
      <c r="AC2021">
        <v>15</v>
      </c>
      <c r="AE2021">
        <v>1</v>
      </c>
    </row>
    <row r="2022" spans="1:31" x14ac:dyDescent="0.2">
      <c r="A2022" s="9">
        <v>2008560</v>
      </c>
      <c r="B2022">
        <v>4401</v>
      </c>
      <c r="C2022" t="s">
        <v>5056</v>
      </c>
      <c r="D2022" t="s">
        <v>5057</v>
      </c>
      <c r="E2022" t="s">
        <v>1331</v>
      </c>
      <c r="F2022" t="s">
        <v>1331</v>
      </c>
      <c r="G2022" t="s">
        <v>639</v>
      </c>
      <c r="H2022" t="s">
        <v>639</v>
      </c>
      <c r="I2022" t="s">
        <v>2732</v>
      </c>
      <c r="J2022" t="s">
        <v>729</v>
      </c>
      <c r="K2022" t="s">
        <v>54</v>
      </c>
      <c r="L2022" s="4">
        <v>2</v>
      </c>
      <c r="M2022" s="4">
        <v>45657</v>
      </c>
      <c r="AC2022">
        <v>10</v>
      </c>
      <c r="AE2022">
        <v>1</v>
      </c>
    </row>
    <row r="2023" spans="1:31" x14ac:dyDescent="0.2">
      <c r="A2023" s="9">
        <v>2006512</v>
      </c>
      <c r="B2023">
        <v>3531</v>
      </c>
      <c r="C2023" t="s">
        <v>5058</v>
      </c>
      <c r="D2023" t="s">
        <v>5059</v>
      </c>
      <c r="E2023" t="s">
        <v>1702</v>
      </c>
      <c r="F2023" t="s">
        <v>1702</v>
      </c>
      <c r="G2023" t="s">
        <v>639</v>
      </c>
      <c r="H2023" t="s">
        <v>639</v>
      </c>
      <c r="I2023" t="s">
        <v>2732</v>
      </c>
      <c r="J2023" t="s">
        <v>729</v>
      </c>
      <c r="K2023" t="s">
        <v>53</v>
      </c>
      <c r="L2023" s="4">
        <v>2</v>
      </c>
      <c r="M2023" s="4">
        <v>45657</v>
      </c>
      <c r="AC2023">
        <v>10</v>
      </c>
      <c r="AE2023">
        <v>1</v>
      </c>
    </row>
    <row r="2024" spans="1:31" x14ac:dyDescent="0.2">
      <c r="A2024" s="9">
        <v>2000636</v>
      </c>
      <c r="B2024">
        <v>624</v>
      </c>
      <c r="C2024" t="s">
        <v>5060</v>
      </c>
      <c r="D2024" t="s">
        <v>2916</v>
      </c>
      <c r="E2024" t="s">
        <v>4363</v>
      </c>
      <c r="F2024" t="s">
        <v>4363</v>
      </c>
      <c r="G2024" t="s">
        <v>639</v>
      </c>
      <c r="H2024" t="s">
        <v>639</v>
      </c>
      <c r="I2024" t="s">
        <v>2732</v>
      </c>
      <c r="J2024" t="s">
        <v>729</v>
      </c>
      <c r="K2024" t="s">
        <v>54</v>
      </c>
      <c r="L2024" s="4">
        <v>39728</v>
      </c>
      <c r="M2024" s="4">
        <v>45657</v>
      </c>
      <c r="N2024">
        <v>0</v>
      </c>
      <c r="O2024">
        <v>0</v>
      </c>
      <c r="P2024">
        <v>0</v>
      </c>
      <c r="Q2024">
        <v>0</v>
      </c>
      <c r="R2024">
        <v>0</v>
      </c>
      <c r="T2024">
        <v>0</v>
      </c>
      <c r="AC2024">
        <v>70</v>
      </c>
      <c r="AE2024">
        <v>1</v>
      </c>
    </row>
    <row r="2025" spans="1:31" x14ac:dyDescent="0.2">
      <c r="A2025" s="9">
        <v>2000644</v>
      </c>
      <c r="B2025">
        <v>631</v>
      </c>
      <c r="C2025" t="s">
        <v>5061</v>
      </c>
      <c r="D2025" t="s">
        <v>4336</v>
      </c>
      <c r="E2025" t="s">
        <v>1702</v>
      </c>
      <c r="F2025" t="s">
        <v>1702</v>
      </c>
      <c r="G2025" t="s">
        <v>639</v>
      </c>
      <c r="H2025" t="s">
        <v>639</v>
      </c>
      <c r="I2025" t="s">
        <v>2732</v>
      </c>
      <c r="J2025" t="s">
        <v>729</v>
      </c>
      <c r="K2025" t="s">
        <v>54</v>
      </c>
      <c r="L2025" s="4">
        <v>39735</v>
      </c>
      <c r="M2025" s="4">
        <v>45657</v>
      </c>
      <c r="N2025">
        <v>0</v>
      </c>
      <c r="O2025">
        <v>0</v>
      </c>
      <c r="P2025">
        <v>0</v>
      </c>
      <c r="Q2025">
        <v>0</v>
      </c>
      <c r="R2025">
        <v>0</v>
      </c>
      <c r="T2025">
        <v>0</v>
      </c>
      <c r="AC2025">
        <v>70</v>
      </c>
      <c r="AE2025">
        <v>1</v>
      </c>
    </row>
    <row r="2026" spans="1:31" x14ac:dyDescent="0.2">
      <c r="A2026" s="9">
        <v>2008506</v>
      </c>
      <c r="B2026">
        <v>4377</v>
      </c>
      <c r="C2026" t="s">
        <v>5063</v>
      </c>
      <c r="D2026" t="s">
        <v>3848</v>
      </c>
      <c r="E2026" t="s">
        <v>1331</v>
      </c>
      <c r="F2026" t="s">
        <v>1331</v>
      </c>
      <c r="G2026" t="s">
        <v>639</v>
      </c>
      <c r="H2026" t="s">
        <v>639</v>
      </c>
      <c r="I2026" t="s">
        <v>2732</v>
      </c>
      <c r="J2026" t="s">
        <v>729</v>
      </c>
      <c r="K2026" t="s">
        <v>54</v>
      </c>
      <c r="L2026" s="4">
        <v>2</v>
      </c>
      <c r="M2026" s="4">
        <v>45657</v>
      </c>
      <c r="AC2026">
        <v>50</v>
      </c>
      <c r="AE2026">
        <v>1</v>
      </c>
    </row>
    <row r="2027" spans="1:31" x14ac:dyDescent="0.2">
      <c r="A2027" s="9">
        <v>2006644</v>
      </c>
      <c r="B2027">
        <v>3694</v>
      </c>
      <c r="C2027" t="s">
        <v>5062</v>
      </c>
      <c r="D2027" t="s">
        <v>3848</v>
      </c>
      <c r="E2027" t="s">
        <v>1702</v>
      </c>
      <c r="F2027" t="s">
        <v>1702</v>
      </c>
      <c r="G2027" t="s">
        <v>639</v>
      </c>
      <c r="H2027" t="s">
        <v>639</v>
      </c>
      <c r="I2027" t="s">
        <v>2732</v>
      </c>
      <c r="J2027" t="s">
        <v>729</v>
      </c>
      <c r="K2027" t="s">
        <v>53</v>
      </c>
      <c r="L2027" s="4">
        <v>2</v>
      </c>
      <c r="M2027" s="4">
        <v>45657</v>
      </c>
      <c r="AC2027">
        <v>70</v>
      </c>
      <c r="AE2027">
        <v>1</v>
      </c>
    </row>
    <row r="2028" spans="1:31" x14ac:dyDescent="0.2">
      <c r="A2028" s="9">
        <v>2000584</v>
      </c>
      <c r="B2028">
        <v>743</v>
      </c>
      <c r="C2028" t="s">
        <v>5064</v>
      </c>
      <c r="D2028" t="s">
        <v>5065</v>
      </c>
      <c r="E2028" t="s">
        <v>3234</v>
      </c>
      <c r="F2028" t="s">
        <v>3234</v>
      </c>
      <c r="G2028" t="s">
        <v>639</v>
      </c>
      <c r="H2028" t="s">
        <v>639</v>
      </c>
      <c r="I2028" t="s">
        <v>2732</v>
      </c>
      <c r="J2028" t="s">
        <v>729</v>
      </c>
      <c r="K2028" t="s">
        <v>54</v>
      </c>
      <c r="L2028" s="4">
        <v>39714</v>
      </c>
      <c r="M2028" s="4">
        <v>45657</v>
      </c>
      <c r="AC2028">
        <v>25</v>
      </c>
      <c r="AE2028">
        <v>1</v>
      </c>
    </row>
    <row r="2029" spans="1:31" x14ac:dyDescent="0.2">
      <c r="A2029" s="9">
        <v>2006638</v>
      </c>
      <c r="B2029">
        <v>3688</v>
      </c>
      <c r="C2029" t="s">
        <v>5066</v>
      </c>
      <c r="D2029" t="s">
        <v>5065</v>
      </c>
      <c r="E2029" t="s">
        <v>1702</v>
      </c>
      <c r="F2029" t="s">
        <v>1702</v>
      </c>
      <c r="G2029" t="s">
        <v>639</v>
      </c>
      <c r="H2029" t="s">
        <v>639</v>
      </c>
      <c r="I2029" t="s">
        <v>2732</v>
      </c>
      <c r="J2029" t="s">
        <v>729</v>
      </c>
      <c r="K2029" t="s">
        <v>54</v>
      </c>
      <c r="L2029" s="4">
        <v>2</v>
      </c>
      <c r="M2029" s="4">
        <v>45657</v>
      </c>
      <c r="AC2029">
        <v>40</v>
      </c>
      <c r="AE2029">
        <v>1</v>
      </c>
    </row>
    <row r="2030" spans="1:31" x14ac:dyDescent="0.2">
      <c r="A2030" s="9">
        <v>2004726</v>
      </c>
      <c r="B2030">
        <v>3289</v>
      </c>
      <c r="C2030" t="s">
        <v>5067</v>
      </c>
      <c r="D2030" t="s">
        <v>5068</v>
      </c>
      <c r="E2030" t="s">
        <v>5069</v>
      </c>
      <c r="F2030" t="s">
        <v>5069</v>
      </c>
      <c r="G2030" t="s">
        <v>639</v>
      </c>
      <c r="H2030" t="s">
        <v>639</v>
      </c>
      <c r="I2030" t="s">
        <v>2732</v>
      </c>
      <c r="J2030" t="s">
        <v>729</v>
      </c>
      <c r="K2030" t="s">
        <v>54</v>
      </c>
      <c r="L2030" s="4">
        <v>40085</v>
      </c>
      <c r="M2030" s="4">
        <v>45657</v>
      </c>
      <c r="AC2030">
        <v>10</v>
      </c>
      <c r="AE2030">
        <v>1</v>
      </c>
    </row>
    <row r="2031" spans="1:31" x14ac:dyDescent="0.2">
      <c r="A2031" s="9">
        <v>2006663</v>
      </c>
      <c r="B2031">
        <v>3724</v>
      </c>
      <c r="C2031" t="s">
        <v>5071</v>
      </c>
      <c r="D2031" t="s">
        <v>2872</v>
      </c>
      <c r="E2031" t="s">
        <v>1331</v>
      </c>
      <c r="F2031" t="s">
        <v>1331</v>
      </c>
      <c r="G2031" t="s">
        <v>639</v>
      </c>
      <c r="H2031" t="s">
        <v>639</v>
      </c>
      <c r="I2031" t="s">
        <v>2732</v>
      </c>
      <c r="J2031" t="s">
        <v>729</v>
      </c>
      <c r="K2031" t="s">
        <v>54</v>
      </c>
      <c r="L2031" s="4">
        <v>2</v>
      </c>
      <c r="M2031" s="4">
        <v>45657</v>
      </c>
      <c r="AC2031">
        <v>30</v>
      </c>
      <c r="AE2031">
        <v>1</v>
      </c>
    </row>
    <row r="2032" spans="1:31" x14ac:dyDescent="0.2">
      <c r="A2032" s="9">
        <v>2006636</v>
      </c>
      <c r="B2032">
        <v>3687</v>
      </c>
      <c r="C2032" t="s">
        <v>5070</v>
      </c>
      <c r="D2032" t="s">
        <v>2872</v>
      </c>
      <c r="E2032" t="s">
        <v>1702</v>
      </c>
      <c r="F2032" t="s">
        <v>1702</v>
      </c>
      <c r="G2032" t="s">
        <v>639</v>
      </c>
      <c r="H2032" t="s">
        <v>639</v>
      </c>
      <c r="I2032" t="s">
        <v>2732</v>
      </c>
      <c r="J2032" t="s">
        <v>729</v>
      </c>
      <c r="K2032" t="s">
        <v>53</v>
      </c>
      <c r="L2032" s="4">
        <v>2</v>
      </c>
      <c r="M2032" s="4">
        <v>45657</v>
      </c>
      <c r="AC2032">
        <v>70</v>
      </c>
      <c r="AE2032">
        <v>1</v>
      </c>
    </row>
    <row r="2033" spans="1:31" x14ac:dyDescent="0.2">
      <c r="A2033" s="9">
        <v>2008212</v>
      </c>
      <c r="B2033">
        <v>4272</v>
      </c>
      <c r="C2033" t="s">
        <v>5072</v>
      </c>
      <c r="D2033" t="s">
        <v>3856</v>
      </c>
      <c r="E2033" t="s">
        <v>1331</v>
      </c>
      <c r="F2033" t="s">
        <v>1331</v>
      </c>
      <c r="G2033" t="s">
        <v>639</v>
      </c>
      <c r="H2033" t="s">
        <v>639</v>
      </c>
      <c r="I2033" t="s">
        <v>2732</v>
      </c>
      <c r="J2033" t="s">
        <v>729</v>
      </c>
      <c r="K2033" t="s">
        <v>54</v>
      </c>
      <c r="L2033" s="4">
        <v>2</v>
      </c>
      <c r="M2033" s="4">
        <v>45657</v>
      </c>
      <c r="AC2033">
        <v>40</v>
      </c>
      <c r="AE2033">
        <v>1</v>
      </c>
    </row>
    <row r="2034" spans="1:31" x14ac:dyDescent="0.2">
      <c r="A2034" s="9">
        <v>2000602</v>
      </c>
      <c r="B2034">
        <v>548</v>
      </c>
      <c r="C2034" t="s">
        <v>5073</v>
      </c>
      <c r="D2034" t="s">
        <v>4324</v>
      </c>
      <c r="E2034" t="s">
        <v>2727</v>
      </c>
      <c r="F2034" t="s">
        <v>2727</v>
      </c>
      <c r="G2034" t="s">
        <v>639</v>
      </c>
      <c r="H2034" t="s">
        <v>639</v>
      </c>
      <c r="I2034" t="s">
        <v>2732</v>
      </c>
      <c r="J2034" t="s">
        <v>729</v>
      </c>
      <c r="K2034" t="s">
        <v>54</v>
      </c>
      <c r="L2034" s="4">
        <v>39770</v>
      </c>
      <c r="M2034" s="4">
        <v>45657</v>
      </c>
      <c r="AC2034">
        <v>60</v>
      </c>
      <c r="AE2034">
        <v>1</v>
      </c>
    </row>
    <row r="2035" spans="1:31" x14ac:dyDescent="0.2">
      <c r="A2035" s="9">
        <v>2000586</v>
      </c>
      <c r="B2035">
        <v>742</v>
      </c>
      <c r="C2035" t="s">
        <v>5074</v>
      </c>
      <c r="D2035" t="s">
        <v>3068</v>
      </c>
      <c r="E2035" t="s">
        <v>3234</v>
      </c>
      <c r="F2035" t="s">
        <v>3234</v>
      </c>
      <c r="G2035" t="s">
        <v>639</v>
      </c>
      <c r="H2035" t="s">
        <v>639</v>
      </c>
      <c r="I2035" t="s">
        <v>2732</v>
      </c>
      <c r="J2035" t="s">
        <v>729</v>
      </c>
      <c r="K2035" t="s">
        <v>54</v>
      </c>
      <c r="L2035" s="4">
        <v>39714</v>
      </c>
      <c r="M2035" s="4">
        <v>45657</v>
      </c>
      <c r="AC2035">
        <v>10</v>
      </c>
      <c r="AE2035">
        <v>1</v>
      </c>
    </row>
    <row r="2036" spans="1:31" x14ac:dyDescent="0.2">
      <c r="A2036" s="9">
        <v>2006661</v>
      </c>
      <c r="B2036">
        <v>3723</v>
      </c>
      <c r="C2036" t="s">
        <v>5075</v>
      </c>
      <c r="D2036" t="s">
        <v>3861</v>
      </c>
      <c r="E2036" t="s">
        <v>1331</v>
      </c>
      <c r="F2036" t="s">
        <v>1331</v>
      </c>
      <c r="G2036" t="s">
        <v>639</v>
      </c>
      <c r="H2036" t="s">
        <v>639</v>
      </c>
      <c r="I2036" t="s">
        <v>2732</v>
      </c>
      <c r="J2036" t="s">
        <v>729</v>
      </c>
      <c r="K2036" t="s">
        <v>54</v>
      </c>
      <c r="L2036" s="4">
        <v>2</v>
      </c>
      <c r="M2036" s="4">
        <v>45657</v>
      </c>
      <c r="AC2036">
        <v>60</v>
      </c>
      <c r="AE2036">
        <v>1</v>
      </c>
    </row>
    <row r="2037" spans="1:31" x14ac:dyDescent="0.2">
      <c r="A2037" s="9">
        <v>2000634</v>
      </c>
      <c r="B2037">
        <v>800</v>
      </c>
      <c r="C2037" t="s">
        <v>5076</v>
      </c>
      <c r="D2037" t="s">
        <v>5077</v>
      </c>
      <c r="E2037" t="s">
        <v>4363</v>
      </c>
      <c r="F2037" t="s">
        <v>4363</v>
      </c>
      <c r="G2037" t="s">
        <v>639</v>
      </c>
      <c r="H2037" t="s">
        <v>639</v>
      </c>
      <c r="I2037" t="s">
        <v>2732</v>
      </c>
      <c r="J2037" t="s">
        <v>729</v>
      </c>
      <c r="K2037" t="s">
        <v>54</v>
      </c>
      <c r="L2037" s="4">
        <v>39728</v>
      </c>
      <c r="M2037" s="4">
        <v>45657</v>
      </c>
      <c r="N2037">
        <v>0</v>
      </c>
      <c r="O2037">
        <v>0</v>
      </c>
      <c r="P2037">
        <v>0</v>
      </c>
      <c r="Q2037">
        <v>0</v>
      </c>
      <c r="R2037">
        <v>0</v>
      </c>
      <c r="T2037">
        <v>0</v>
      </c>
      <c r="AC2037">
        <v>70</v>
      </c>
      <c r="AE2037">
        <v>1</v>
      </c>
    </row>
    <row r="2038" spans="1:31" x14ac:dyDescent="0.2">
      <c r="A2038" s="9">
        <v>2006695</v>
      </c>
      <c r="B2038">
        <v>3726</v>
      </c>
      <c r="C2038" t="s">
        <v>5078</v>
      </c>
      <c r="D2038" t="s">
        <v>5079</v>
      </c>
      <c r="E2038" t="s">
        <v>3234</v>
      </c>
      <c r="F2038" t="s">
        <v>3234</v>
      </c>
      <c r="G2038" t="s">
        <v>639</v>
      </c>
      <c r="H2038" t="s">
        <v>639</v>
      </c>
      <c r="I2038" t="s">
        <v>2732</v>
      </c>
      <c r="J2038" t="s">
        <v>729</v>
      </c>
      <c r="K2038" t="s">
        <v>54</v>
      </c>
      <c r="L2038" s="4">
        <v>2</v>
      </c>
      <c r="M2038" s="4">
        <v>45657</v>
      </c>
      <c r="AC2038">
        <v>55</v>
      </c>
      <c r="AE2038">
        <v>1</v>
      </c>
    </row>
    <row r="2039" spans="1:31" x14ac:dyDescent="0.2">
      <c r="A2039" s="9">
        <v>2004386</v>
      </c>
      <c r="B2039">
        <v>3430</v>
      </c>
      <c r="C2039" t="s">
        <v>5080</v>
      </c>
      <c r="D2039" t="s">
        <v>5081</v>
      </c>
      <c r="E2039" t="s">
        <v>4459</v>
      </c>
      <c r="F2039" t="s">
        <v>4459</v>
      </c>
      <c r="G2039" t="s">
        <v>639</v>
      </c>
      <c r="H2039" t="s">
        <v>639</v>
      </c>
      <c r="I2039" t="s">
        <v>2732</v>
      </c>
      <c r="J2039" t="s">
        <v>729</v>
      </c>
      <c r="K2039" t="s">
        <v>54</v>
      </c>
      <c r="L2039" s="4">
        <v>40323</v>
      </c>
      <c r="M2039" s="4">
        <v>45657</v>
      </c>
      <c r="AC2039">
        <v>5</v>
      </c>
      <c r="AE2039">
        <v>1</v>
      </c>
    </row>
    <row r="2040" spans="1:31" x14ac:dyDescent="0.2">
      <c r="A2040" s="9">
        <v>2000390</v>
      </c>
      <c r="B2040">
        <v>1751</v>
      </c>
      <c r="C2040" t="s">
        <v>5082</v>
      </c>
      <c r="D2040" t="s">
        <v>5083</v>
      </c>
      <c r="E2040" t="s">
        <v>2775</v>
      </c>
      <c r="F2040" t="s">
        <v>2775</v>
      </c>
      <c r="G2040" t="s">
        <v>639</v>
      </c>
      <c r="H2040" t="s">
        <v>639</v>
      </c>
      <c r="I2040" t="s">
        <v>2732</v>
      </c>
      <c r="J2040" t="s">
        <v>647</v>
      </c>
      <c r="K2040" t="s">
        <v>54</v>
      </c>
      <c r="L2040" s="4">
        <v>39756</v>
      </c>
      <c r="M2040" s="4">
        <v>45657</v>
      </c>
      <c r="T2040">
        <v>35</v>
      </c>
      <c r="Y2040">
        <v>4</v>
      </c>
      <c r="AE2040">
        <v>1.3</v>
      </c>
    </row>
    <row r="2041" spans="1:31" x14ac:dyDescent="0.2">
      <c r="A2041" s="9">
        <v>2000388</v>
      </c>
      <c r="B2041">
        <v>1275</v>
      </c>
      <c r="C2041" t="s">
        <v>5084</v>
      </c>
      <c r="D2041" t="s">
        <v>5085</v>
      </c>
      <c r="E2041" t="s">
        <v>2775</v>
      </c>
      <c r="F2041" t="s">
        <v>2775</v>
      </c>
      <c r="G2041" t="s">
        <v>639</v>
      </c>
      <c r="H2041" t="s">
        <v>639</v>
      </c>
      <c r="I2041" t="s">
        <v>2732</v>
      </c>
      <c r="J2041" t="s">
        <v>641</v>
      </c>
      <c r="K2041" t="s">
        <v>54</v>
      </c>
      <c r="L2041" s="4">
        <v>39735</v>
      </c>
      <c r="M2041" s="4">
        <v>45657</v>
      </c>
      <c r="N2041">
        <v>4</v>
      </c>
      <c r="O2041">
        <v>13</v>
      </c>
      <c r="T2041">
        <v>25</v>
      </c>
      <c r="AE2041">
        <v>1.4</v>
      </c>
    </row>
    <row r="2042" spans="1:31" x14ac:dyDescent="0.2">
      <c r="A2042" s="9">
        <v>2006715</v>
      </c>
      <c r="B2042">
        <v>3746</v>
      </c>
      <c r="C2042" t="s">
        <v>5086</v>
      </c>
      <c r="D2042" t="s">
        <v>5087</v>
      </c>
      <c r="E2042" t="s">
        <v>905</v>
      </c>
      <c r="F2042" t="s">
        <v>906</v>
      </c>
      <c r="G2042" t="s">
        <v>639</v>
      </c>
      <c r="H2042" t="s">
        <v>639</v>
      </c>
      <c r="I2042" t="s">
        <v>2732</v>
      </c>
      <c r="J2042" t="s">
        <v>641</v>
      </c>
      <c r="K2042" t="s">
        <v>54</v>
      </c>
      <c r="L2042" s="4">
        <v>2</v>
      </c>
      <c r="M2042" s="4">
        <v>45657</v>
      </c>
      <c r="N2042">
        <v>12</v>
      </c>
      <c r="T2042">
        <v>26</v>
      </c>
      <c r="AE2042">
        <v>1.33</v>
      </c>
    </row>
    <row r="2043" spans="1:31" x14ac:dyDescent="0.2">
      <c r="A2043" s="9">
        <v>2001279</v>
      </c>
      <c r="B2043">
        <v>1598</v>
      </c>
      <c r="C2043" t="s">
        <v>5088</v>
      </c>
      <c r="D2043" t="s">
        <v>5089</v>
      </c>
      <c r="E2043" t="s">
        <v>4612</v>
      </c>
      <c r="F2043" t="s">
        <v>4612</v>
      </c>
      <c r="G2043" t="s">
        <v>639</v>
      </c>
      <c r="H2043" t="s">
        <v>639</v>
      </c>
      <c r="I2043" t="s">
        <v>2732</v>
      </c>
      <c r="J2043" t="s">
        <v>729</v>
      </c>
      <c r="K2043" t="s">
        <v>54</v>
      </c>
      <c r="L2043" s="4">
        <v>40211</v>
      </c>
      <c r="M2043" s="4">
        <v>45657</v>
      </c>
      <c r="AE2043">
        <v>1.1000000000000001</v>
      </c>
    </row>
    <row r="2044" spans="1:31" x14ac:dyDescent="0.2">
      <c r="A2044" s="9">
        <v>2009011</v>
      </c>
      <c r="B2044">
        <v>4687</v>
      </c>
      <c r="C2044" t="s">
        <v>5090</v>
      </c>
      <c r="D2044" t="s">
        <v>5091</v>
      </c>
      <c r="E2044" t="s">
        <v>3914</v>
      </c>
      <c r="F2044" t="s">
        <v>5092</v>
      </c>
      <c r="G2044" t="s">
        <v>639</v>
      </c>
      <c r="H2044" t="s">
        <v>639</v>
      </c>
      <c r="I2044" t="s">
        <v>2732</v>
      </c>
      <c r="J2044" t="s">
        <v>729</v>
      </c>
      <c r="K2044" t="s">
        <v>54</v>
      </c>
      <c r="L2044" s="4">
        <v>2</v>
      </c>
      <c r="M2044" s="4">
        <v>45657</v>
      </c>
      <c r="AE2044">
        <v>1.1000000000000001</v>
      </c>
    </row>
    <row r="2045" spans="1:31" x14ac:dyDescent="0.2">
      <c r="A2045" s="9">
        <v>2006567</v>
      </c>
      <c r="B2045">
        <v>3736</v>
      </c>
      <c r="C2045" t="s">
        <v>5093</v>
      </c>
      <c r="D2045" t="s">
        <v>5094</v>
      </c>
      <c r="E2045" t="s">
        <v>3237</v>
      </c>
      <c r="F2045" t="s">
        <v>3237</v>
      </c>
      <c r="G2045" t="s">
        <v>639</v>
      </c>
      <c r="H2045" t="s">
        <v>639</v>
      </c>
      <c r="I2045" t="s">
        <v>2732</v>
      </c>
      <c r="J2045" t="s">
        <v>729</v>
      </c>
      <c r="K2045" t="s">
        <v>53</v>
      </c>
      <c r="L2045" s="4">
        <v>2</v>
      </c>
      <c r="M2045" s="4">
        <v>45657</v>
      </c>
      <c r="AE2045">
        <v>1</v>
      </c>
    </row>
    <row r="2046" spans="1:31" x14ac:dyDescent="0.2">
      <c r="A2046" s="9">
        <v>2006532</v>
      </c>
      <c r="B2046">
        <v>3674</v>
      </c>
      <c r="C2046" t="s">
        <v>5095</v>
      </c>
      <c r="D2046" t="s">
        <v>5096</v>
      </c>
      <c r="E2046" t="s">
        <v>1702</v>
      </c>
      <c r="F2046" t="s">
        <v>1702</v>
      </c>
      <c r="G2046" t="s">
        <v>639</v>
      </c>
      <c r="H2046" t="s">
        <v>639</v>
      </c>
      <c r="I2046" t="s">
        <v>2732</v>
      </c>
      <c r="J2046" t="s">
        <v>729</v>
      </c>
      <c r="K2046" t="s">
        <v>53</v>
      </c>
      <c r="L2046" s="4">
        <v>2</v>
      </c>
      <c r="M2046" s="4">
        <v>45657</v>
      </c>
      <c r="AC2046">
        <v>70</v>
      </c>
      <c r="AE2046">
        <v>1</v>
      </c>
    </row>
    <row r="2047" spans="1:31" x14ac:dyDescent="0.2">
      <c r="A2047" s="9">
        <v>2001267</v>
      </c>
      <c r="B2047">
        <v>2689</v>
      </c>
      <c r="C2047" t="s">
        <v>5097</v>
      </c>
      <c r="D2047" t="s">
        <v>2657</v>
      </c>
      <c r="E2047" t="s">
        <v>2727</v>
      </c>
      <c r="F2047" t="s">
        <v>2727</v>
      </c>
      <c r="G2047" t="s">
        <v>639</v>
      </c>
      <c r="H2047" t="s">
        <v>639</v>
      </c>
      <c r="I2047" t="s">
        <v>2732</v>
      </c>
      <c r="J2047" t="s">
        <v>729</v>
      </c>
      <c r="K2047" t="s">
        <v>53</v>
      </c>
      <c r="L2047" s="4">
        <v>39070</v>
      </c>
      <c r="M2047" s="4">
        <v>45657</v>
      </c>
      <c r="N2047">
        <v>0</v>
      </c>
      <c r="O2047">
        <v>0</v>
      </c>
      <c r="P2047">
        <v>0</v>
      </c>
      <c r="Q2047">
        <v>0</v>
      </c>
      <c r="R2047">
        <v>0</v>
      </c>
      <c r="T2047">
        <v>0</v>
      </c>
      <c r="AC2047">
        <v>5</v>
      </c>
      <c r="AE2047">
        <v>1</v>
      </c>
    </row>
    <row r="2048" spans="1:31" x14ac:dyDescent="0.2">
      <c r="A2048" s="9">
        <v>2009895</v>
      </c>
      <c r="B2048">
        <v>5004</v>
      </c>
      <c r="C2048" t="s">
        <v>5098</v>
      </c>
      <c r="D2048" t="s">
        <v>5099</v>
      </c>
      <c r="E2048" t="s">
        <v>2156</v>
      </c>
      <c r="F2048" t="s">
        <v>2156</v>
      </c>
      <c r="G2048" t="s">
        <v>639</v>
      </c>
      <c r="H2048" t="s">
        <v>639</v>
      </c>
      <c r="I2048" t="s">
        <v>2732</v>
      </c>
      <c r="J2048" t="s">
        <v>647</v>
      </c>
      <c r="K2048" t="s">
        <v>54</v>
      </c>
      <c r="L2048" s="4">
        <v>2</v>
      </c>
      <c r="M2048" s="4">
        <v>45657</v>
      </c>
      <c r="O2048">
        <v>5</v>
      </c>
      <c r="P2048">
        <v>8</v>
      </c>
      <c r="X2048">
        <v>8</v>
      </c>
      <c r="AE2048">
        <v>1.05</v>
      </c>
    </row>
    <row r="2049" spans="1:31" x14ac:dyDescent="0.2">
      <c r="A2049" s="9">
        <v>2008448</v>
      </c>
      <c r="B2049">
        <v>4393</v>
      </c>
      <c r="C2049" t="s">
        <v>5100</v>
      </c>
      <c r="D2049" t="s">
        <v>5101</v>
      </c>
      <c r="E2049" t="s">
        <v>5102</v>
      </c>
      <c r="F2049" t="s">
        <v>5102</v>
      </c>
      <c r="G2049" t="s">
        <v>639</v>
      </c>
      <c r="H2049" t="s">
        <v>639</v>
      </c>
      <c r="I2049" t="s">
        <v>2732</v>
      </c>
      <c r="J2049" t="s">
        <v>729</v>
      </c>
      <c r="K2049" t="s">
        <v>54</v>
      </c>
      <c r="L2049" s="4">
        <v>2</v>
      </c>
      <c r="M2049" s="4">
        <v>45657</v>
      </c>
      <c r="AE2049">
        <v>1.1000000000000001</v>
      </c>
    </row>
    <row r="2050" spans="1:31" x14ac:dyDescent="0.2">
      <c r="A2050" s="9">
        <v>2004725</v>
      </c>
      <c r="B2050">
        <v>3288</v>
      </c>
      <c r="C2050" t="s">
        <v>5103</v>
      </c>
      <c r="D2050" t="s">
        <v>5104</v>
      </c>
      <c r="E2050" t="s">
        <v>5069</v>
      </c>
      <c r="F2050" t="s">
        <v>5069</v>
      </c>
      <c r="G2050" t="s">
        <v>639</v>
      </c>
      <c r="H2050" t="s">
        <v>639</v>
      </c>
      <c r="I2050" t="s">
        <v>2732</v>
      </c>
      <c r="J2050" t="s">
        <v>729</v>
      </c>
      <c r="K2050" t="s">
        <v>54</v>
      </c>
      <c r="L2050" s="4">
        <v>40085</v>
      </c>
      <c r="M2050" s="4">
        <v>45657</v>
      </c>
      <c r="AC2050">
        <v>5</v>
      </c>
      <c r="AE2050">
        <v>1</v>
      </c>
    </row>
    <row r="2051" spans="1:31" x14ac:dyDescent="0.2">
      <c r="A2051" s="9">
        <v>2008463</v>
      </c>
      <c r="B2051">
        <v>4394</v>
      </c>
      <c r="C2051" t="s">
        <v>5105</v>
      </c>
      <c r="D2051" t="s">
        <v>5106</v>
      </c>
      <c r="E2051" t="s">
        <v>5107</v>
      </c>
      <c r="F2051" t="s">
        <v>5107</v>
      </c>
      <c r="G2051" t="s">
        <v>639</v>
      </c>
      <c r="H2051" t="s">
        <v>684</v>
      </c>
      <c r="I2051" t="s">
        <v>2732</v>
      </c>
      <c r="J2051" t="s">
        <v>694</v>
      </c>
      <c r="K2051" t="s">
        <v>53</v>
      </c>
      <c r="L2051" s="4">
        <v>2</v>
      </c>
      <c r="M2051" s="4">
        <v>45657</v>
      </c>
      <c r="N2051">
        <v>0.69999998807907104</v>
      </c>
      <c r="AC2051">
        <v>14.7</v>
      </c>
      <c r="AE2051">
        <v>1</v>
      </c>
    </row>
    <row r="2052" spans="1:31" x14ac:dyDescent="0.2">
      <c r="A2052" s="9">
        <v>2002382</v>
      </c>
      <c r="B2052">
        <v>3087</v>
      </c>
      <c r="C2052" t="s">
        <v>5108</v>
      </c>
      <c r="D2052" t="s">
        <v>5109</v>
      </c>
      <c r="E2052" t="s">
        <v>1815</v>
      </c>
      <c r="F2052" t="s">
        <v>1815</v>
      </c>
      <c r="G2052" t="s">
        <v>639</v>
      </c>
      <c r="H2052" t="s">
        <v>639</v>
      </c>
      <c r="I2052" t="s">
        <v>2732</v>
      </c>
      <c r="J2052" t="s">
        <v>647</v>
      </c>
      <c r="K2052" t="s">
        <v>53</v>
      </c>
      <c r="L2052" s="4">
        <v>39735</v>
      </c>
      <c r="M2052" s="4">
        <v>45657</v>
      </c>
      <c r="Q2052">
        <v>48</v>
      </c>
      <c r="R2052">
        <v>7</v>
      </c>
      <c r="AE2052">
        <v>1</v>
      </c>
    </row>
    <row r="2053" spans="1:31" x14ac:dyDescent="0.2">
      <c r="A2053" s="9">
        <v>2007162</v>
      </c>
      <c r="B2053">
        <v>4011</v>
      </c>
      <c r="C2053" t="s">
        <v>5110</v>
      </c>
      <c r="D2053" t="s">
        <v>5111</v>
      </c>
      <c r="E2053" t="s">
        <v>1815</v>
      </c>
      <c r="F2053" t="s">
        <v>1815</v>
      </c>
      <c r="G2053" t="s">
        <v>639</v>
      </c>
      <c r="H2053" t="s">
        <v>639</v>
      </c>
      <c r="I2053" t="s">
        <v>2732</v>
      </c>
      <c r="J2053" t="s">
        <v>647</v>
      </c>
      <c r="K2053" t="s">
        <v>53</v>
      </c>
      <c r="L2053" s="4">
        <v>2</v>
      </c>
      <c r="M2053" s="4">
        <v>45657</v>
      </c>
      <c r="Q2053">
        <v>45</v>
      </c>
      <c r="R2053">
        <v>2</v>
      </c>
      <c r="AE2053">
        <v>1</v>
      </c>
    </row>
    <row r="2054" spans="1:31" x14ac:dyDescent="0.2">
      <c r="A2054" s="9">
        <v>2002442</v>
      </c>
      <c r="B2054">
        <v>3088</v>
      </c>
      <c r="C2054" t="s">
        <v>5112</v>
      </c>
      <c r="D2054" t="s">
        <v>5113</v>
      </c>
      <c r="E2054" t="s">
        <v>1815</v>
      </c>
      <c r="F2054" t="s">
        <v>1815</v>
      </c>
      <c r="G2054" t="s">
        <v>639</v>
      </c>
      <c r="H2054" t="s">
        <v>639</v>
      </c>
      <c r="I2054" t="s">
        <v>2732</v>
      </c>
      <c r="J2054" t="s">
        <v>647</v>
      </c>
      <c r="K2054" t="s">
        <v>53</v>
      </c>
      <c r="L2054" s="4">
        <v>39735</v>
      </c>
      <c r="M2054" s="4">
        <v>45657</v>
      </c>
      <c r="Q2054">
        <v>58</v>
      </c>
      <c r="R2054">
        <v>7</v>
      </c>
      <c r="AE2054">
        <v>1</v>
      </c>
    </row>
    <row r="2055" spans="1:31" x14ac:dyDescent="0.2">
      <c r="A2055" s="9">
        <v>2001044</v>
      </c>
      <c r="B2055">
        <v>1213</v>
      </c>
      <c r="C2055" t="s">
        <v>5114</v>
      </c>
      <c r="D2055" t="s">
        <v>5115</v>
      </c>
      <c r="E2055" t="s">
        <v>4482</v>
      </c>
      <c r="F2055" t="s">
        <v>4482</v>
      </c>
      <c r="G2055" t="s">
        <v>639</v>
      </c>
      <c r="H2055" t="s">
        <v>639</v>
      </c>
      <c r="I2055" t="s">
        <v>2732</v>
      </c>
      <c r="J2055" t="s">
        <v>647</v>
      </c>
      <c r="K2055" t="s">
        <v>53</v>
      </c>
      <c r="L2055" s="4">
        <v>40085</v>
      </c>
      <c r="M2055" s="4">
        <v>45657</v>
      </c>
      <c r="Q2055">
        <v>25.399999618530273</v>
      </c>
      <c r="R2055">
        <v>20.299999237060547</v>
      </c>
      <c r="AE2055">
        <v>1</v>
      </c>
    </row>
    <row r="2056" spans="1:31" x14ac:dyDescent="0.2">
      <c r="A2056" s="9">
        <v>2001046</v>
      </c>
      <c r="B2056">
        <v>2259</v>
      </c>
      <c r="C2056" t="s">
        <v>5116</v>
      </c>
      <c r="D2056" t="s">
        <v>5117</v>
      </c>
      <c r="E2056" t="s">
        <v>1126</v>
      </c>
      <c r="F2056" t="s">
        <v>5118</v>
      </c>
      <c r="G2056" t="s">
        <v>639</v>
      </c>
      <c r="H2056" t="s">
        <v>639</v>
      </c>
      <c r="I2056" t="s">
        <v>2732</v>
      </c>
      <c r="J2056" t="s">
        <v>647</v>
      </c>
      <c r="K2056" t="s">
        <v>53</v>
      </c>
      <c r="L2056" s="4">
        <v>40064</v>
      </c>
      <c r="M2056" s="4">
        <v>45657</v>
      </c>
      <c r="Q2056">
        <v>30.799999237060547</v>
      </c>
      <c r="R2056">
        <v>16.700000762939453</v>
      </c>
      <c r="AE2056">
        <v>1</v>
      </c>
    </row>
    <row r="2057" spans="1:31" x14ac:dyDescent="0.2">
      <c r="A2057" s="9">
        <v>2009589</v>
      </c>
      <c r="B2057">
        <v>4988</v>
      </c>
      <c r="C2057" t="s">
        <v>5119</v>
      </c>
      <c r="D2057" t="s">
        <v>5120</v>
      </c>
      <c r="E2057" t="s">
        <v>5121</v>
      </c>
      <c r="F2057" t="s">
        <v>5121</v>
      </c>
      <c r="G2057" t="s">
        <v>639</v>
      </c>
      <c r="H2057" t="s">
        <v>639</v>
      </c>
      <c r="I2057" t="s">
        <v>2732</v>
      </c>
      <c r="J2057" t="s">
        <v>729</v>
      </c>
      <c r="K2057" t="s">
        <v>54</v>
      </c>
      <c r="L2057" s="4">
        <v>2</v>
      </c>
      <c r="M2057" s="4">
        <v>45657</v>
      </c>
      <c r="AE2057">
        <v>1.1000000000000001</v>
      </c>
    </row>
    <row r="2058" spans="1:31" x14ac:dyDescent="0.2">
      <c r="A2058" s="9">
        <v>2004299</v>
      </c>
      <c r="B2058">
        <v>2983</v>
      </c>
      <c r="C2058" t="s">
        <v>5122</v>
      </c>
      <c r="D2058" t="s">
        <v>5123</v>
      </c>
      <c r="E2058" t="s">
        <v>5124</v>
      </c>
      <c r="F2058" t="s">
        <v>5124</v>
      </c>
      <c r="G2058" t="s">
        <v>639</v>
      </c>
      <c r="H2058" t="s">
        <v>639</v>
      </c>
      <c r="I2058" t="s">
        <v>2732</v>
      </c>
      <c r="J2058" t="s">
        <v>729</v>
      </c>
      <c r="K2058" t="s">
        <v>54</v>
      </c>
      <c r="L2058" s="4">
        <v>39525</v>
      </c>
      <c r="M2058" s="4">
        <v>45657</v>
      </c>
      <c r="N2058">
        <v>0.5</v>
      </c>
      <c r="AE2058">
        <v>1</v>
      </c>
    </row>
    <row r="2059" spans="1:31" x14ac:dyDescent="0.2">
      <c r="A2059" s="9">
        <v>2004295</v>
      </c>
      <c r="B2059">
        <v>2979</v>
      </c>
      <c r="C2059" t="s">
        <v>5125</v>
      </c>
      <c r="D2059" t="s">
        <v>5126</v>
      </c>
      <c r="E2059" t="s">
        <v>5127</v>
      </c>
      <c r="F2059" t="s">
        <v>5127</v>
      </c>
      <c r="G2059" t="s">
        <v>639</v>
      </c>
      <c r="H2059" t="s">
        <v>639</v>
      </c>
      <c r="I2059" t="s">
        <v>2732</v>
      </c>
      <c r="J2059" t="s">
        <v>729</v>
      </c>
      <c r="K2059" t="s">
        <v>54</v>
      </c>
      <c r="L2059" s="4">
        <v>39525</v>
      </c>
      <c r="M2059" s="4">
        <v>45657</v>
      </c>
      <c r="N2059">
        <v>0.5</v>
      </c>
      <c r="O2059">
        <v>0.10000000149011612</v>
      </c>
      <c r="P2059">
        <v>0.5</v>
      </c>
      <c r="AE2059">
        <v>1</v>
      </c>
    </row>
    <row r="2060" spans="1:31" x14ac:dyDescent="0.2">
      <c r="A2060" s="9">
        <v>2004298</v>
      </c>
      <c r="B2060">
        <v>2982</v>
      </c>
      <c r="C2060" t="s">
        <v>5128</v>
      </c>
      <c r="D2060" t="s">
        <v>5129</v>
      </c>
      <c r="E2060" t="s">
        <v>5127</v>
      </c>
      <c r="F2060" t="s">
        <v>5127</v>
      </c>
      <c r="G2060" t="s">
        <v>639</v>
      </c>
      <c r="H2060" t="s">
        <v>639</v>
      </c>
      <c r="I2060" t="s">
        <v>2732</v>
      </c>
      <c r="J2060" t="s">
        <v>729</v>
      </c>
      <c r="K2060" t="s">
        <v>54</v>
      </c>
      <c r="L2060" s="4">
        <v>39525</v>
      </c>
      <c r="M2060" s="4">
        <v>45657</v>
      </c>
      <c r="N2060">
        <v>0.5</v>
      </c>
      <c r="O2060">
        <v>0.10000000149011612</v>
      </c>
      <c r="P2060">
        <v>0.5</v>
      </c>
      <c r="AE2060">
        <v>1</v>
      </c>
    </row>
    <row r="2061" spans="1:31" x14ac:dyDescent="0.2">
      <c r="A2061" s="9">
        <v>2004293</v>
      </c>
      <c r="B2061">
        <v>2977</v>
      </c>
      <c r="C2061" t="s">
        <v>5130</v>
      </c>
      <c r="D2061" t="s">
        <v>5131</v>
      </c>
      <c r="E2061" t="s">
        <v>5127</v>
      </c>
      <c r="F2061" t="s">
        <v>5127</v>
      </c>
      <c r="G2061" t="s">
        <v>639</v>
      </c>
      <c r="H2061" t="s">
        <v>639</v>
      </c>
      <c r="I2061" t="s">
        <v>2732</v>
      </c>
      <c r="J2061" t="s">
        <v>729</v>
      </c>
      <c r="K2061" t="s">
        <v>54</v>
      </c>
      <c r="L2061" s="4">
        <v>39525</v>
      </c>
      <c r="M2061" s="4">
        <v>45657</v>
      </c>
      <c r="N2061">
        <v>0.5</v>
      </c>
      <c r="O2061">
        <v>0.10000000149011612</v>
      </c>
      <c r="P2061">
        <v>0.5</v>
      </c>
      <c r="AE2061">
        <v>1</v>
      </c>
    </row>
    <row r="2062" spans="1:31" x14ac:dyDescent="0.2">
      <c r="A2062" s="9">
        <v>2004296</v>
      </c>
      <c r="B2062">
        <v>2980</v>
      </c>
      <c r="C2062" t="s">
        <v>5132</v>
      </c>
      <c r="D2062" t="s">
        <v>5133</v>
      </c>
      <c r="E2062" t="s">
        <v>5127</v>
      </c>
      <c r="F2062" t="s">
        <v>5127</v>
      </c>
      <c r="G2062" t="s">
        <v>639</v>
      </c>
      <c r="H2062" t="s">
        <v>639</v>
      </c>
      <c r="I2062" t="s">
        <v>2732</v>
      </c>
      <c r="J2062" t="s">
        <v>729</v>
      </c>
      <c r="K2062" t="s">
        <v>54</v>
      </c>
      <c r="L2062" s="4">
        <v>39525</v>
      </c>
      <c r="M2062" s="4">
        <v>45657</v>
      </c>
      <c r="N2062">
        <v>0.5</v>
      </c>
      <c r="O2062">
        <v>0.10000000149011612</v>
      </c>
      <c r="P2062">
        <v>0.5</v>
      </c>
      <c r="AE2062">
        <v>1</v>
      </c>
    </row>
    <row r="2063" spans="1:31" x14ac:dyDescent="0.2">
      <c r="A2063" s="9">
        <v>2004294</v>
      </c>
      <c r="B2063">
        <v>2978</v>
      </c>
      <c r="C2063" t="s">
        <v>5134</v>
      </c>
      <c r="D2063" t="s">
        <v>5135</v>
      </c>
      <c r="E2063" t="s">
        <v>5127</v>
      </c>
      <c r="F2063" t="s">
        <v>5127</v>
      </c>
      <c r="G2063" t="s">
        <v>639</v>
      </c>
      <c r="H2063" t="s">
        <v>639</v>
      </c>
      <c r="I2063" t="s">
        <v>2732</v>
      </c>
      <c r="J2063" t="s">
        <v>729</v>
      </c>
      <c r="K2063" t="s">
        <v>54</v>
      </c>
      <c r="L2063" s="4">
        <v>39525</v>
      </c>
      <c r="M2063" s="4">
        <v>45657</v>
      </c>
      <c r="N2063">
        <v>0.5</v>
      </c>
      <c r="O2063">
        <v>0.10000000149011612</v>
      </c>
      <c r="P2063">
        <v>0.5</v>
      </c>
      <c r="AE2063">
        <v>1</v>
      </c>
    </row>
    <row r="2064" spans="1:31" x14ac:dyDescent="0.2">
      <c r="A2064" s="9">
        <v>2000334</v>
      </c>
      <c r="B2064">
        <v>378</v>
      </c>
      <c r="C2064" t="s">
        <v>5136</v>
      </c>
      <c r="D2064" t="s">
        <v>5137</v>
      </c>
      <c r="E2064" t="s">
        <v>5127</v>
      </c>
      <c r="F2064" t="s">
        <v>5127</v>
      </c>
      <c r="G2064" t="s">
        <v>639</v>
      </c>
      <c r="H2064" t="s">
        <v>639</v>
      </c>
      <c r="I2064" t="s">
        <v>2732</v>
      </c>
      <c r="J2064" t="s">
        <v>729</v>
      </c>
      <c r="K2064" t="s">
        <v>54</v>
      </c>
      <c r="L2064" s="4">
        <v>39525</v>
      </c>
      <c r="M2064" s="4">
        <v>45657</v>
      </c>
      <c r="N2064">
        <v>0.5</v>
      </c>
      <c r="O2064">
        <v>0.10000000149011612</v>
      </c>
      <c r="P2064">
        <v>0.5</v>
      </c>
      <c r="AE2064">
        <v>1</v>
      </c>
    </row>
    <row r="2065" spans="1:31" x14ac:dyDescent="0.2">
      <c r="A2065" s="9">
        <v>2004297</v>
      </c>
      <c r="B2065">
        <v>2981</v>
      </c>
      <c r="C2065" t="s">
        <v>5138</v>
      </c>
      <c r="D2065" t="s">
        <v>5139</v>
      </c>
      <c r="E2065" t="s">
        <v>5127</v>
      </c>
      <c r="F2065" t="s">
        <v>5127</v>
      </c>
      <c r="G2065" t="s">
        <v>639</v>
      </c>
      <c r="H2065" t="s">
        <v>639</v>
      </c>
      <c r="I2065" t="s">
        <v>2732</v>
      </c>
      <c r="J2065" t="s">
        <v>729</v>
      </c>
      <c r="K2065" t="s">
        <v>54</v>
      </c>
      <c r="L2065" s="4">
        <v>39525</v>
      </c>
      <c r="M2065" s="4">
        <v>45657</v>
      </c>
      <c r="N2065">
        <v>0.5</v>
      </c>
      <c r="O2065">
        <v>0.10000000149011612</v>
      </c>
      <c r="P2065">
        <v>0.5</v>
      </c>
      <c r="AE2065">
        <v>1</v>
      </c>
    </row>
    <row r="2066" spans="1:31" x14ac:dyDescent="0.2">
      <c r="A2066" s="9">
        <v>2009917</v>
      </c>
      <c r="B2066">
        <v>5073</v>
      </c>
      <c r="C2066" t="s">
        <v>5140</v>
      </c>
      <c r="D2066" t="s">
        <v>3045</v>
      </c>
      <c r="E2066" t="s">
        <v>5141</v>
      </c>
      <c r="F2066" t="s">
        <v>5141</v>
      </c>
      <c r="G2066" t="s">
        <v>639</v>
      </c>
      <c r="H2066" t="s">
        <v>684</v>
      </c>
      <c r="I2066" t="s">
        <v>2732</v>
      </c>
      <c r="J2066" t="s">
        <v>694</v>
      </c>
      <c r="K2066" t="s">
        <v>53</v>
      </c>
      <c r="L2066" s="4">
        <v>2</v>
      </c>
      <c r="M2066" s="4">
        <v>45657</v>
      </c>
      <c r="N2066">
        <v>0.60000002384185791</v>
      </c>
      <c r="AC2066">
        <v>18</v>
      </c>
      <c r="AE2066">
        <v>1</v>
      </c>
    </row>
    <row r="2067" spans="1:31" x14ac:dyDescent="0.2">
      <c r="A2067" s="9">
        <v>2009865</v>
      </c>
      <c r="B2067">
        <v>5061</v>
      </c>
      <c r="C2067" t="s">
        <v>5142</v>
      </c>
      <c r="D2067" t="s">
        <v>5143</v>
      </c>
      <c r="E2067" t="s">
        <v>5144</v>
      </c>
      <c r="F2067" t="s">
        <v>5144</v>
      </c>
      <c r="G2067" t="s">
        <v>639</v>
      </c>
      <c r="H2067" t="s">
        <v>684</v>
      </c>
      <c r="I2067" t="s">
        <v>2732</v>
      </c>
      <c r="J2067" t="s">
        <v>694</v>
      </c>
      <c r="K2067" t="s">
        <v>53</v>
      </c>
      <c r="L2067" s="4">
        <v>2</v>
      </c>
      <c r="M2067" s="4">
        <v>45657</v>
      </c>
      <c r="N2067">
        <v>0.25</v>
      </c>
      <c r="O2067">
        <v>7.9999998211860657E-2</v>
      </c>
      <c r="P2067">
        <v>0.10000000149011612</v>
      </c>
      <c r="AC2067">
        <v>15</v>
      </c>
      <c r="AE2067">
        <v>1</v>
      </c>
    </row>
    <row r="2068" spans="1:31" x14ac:dyDescent="0.2">
      <c r="A2068" s="9">
        <v>2010179</v>
      </c>
      <c r="B2068">
        <v>5121</v>
      </c>
      <c r="C2068" t="s">
        <v>5145</v>
      </c>
      <c r="D2068" t="s">
        <v>5146</v>
      </c>
      <c r="E2068" t="s">
        <v>3905</v>
      </c>
      <c r="F2068" t="s">
        <v>3905</v>
      </c>
      <c r="G2068" t="s">
        <v>639</v>
      </c>
      <c r="H2068" t="s">
        <v>639</v>
      </c>
      <c r="I2068" t="s">
        <v>2732</v>
      </c>
      <c r="J2068" t="s">
        <v>729</v>
      </c>
      <c r="K2068" t="s">
        <v>54</v>
      </c>
      <c r="L2068" s="4">
        <v>2</v>
      </c>
      <c r="M2068" s="4">
        <v>45657</v>
      </c>
      <c r="AE2068">
        <v>1.1000000000000001</v>
      </c>
    </row>
    <row r="2069" spans="1:31" x14ac:dyDescent="0.2">
      <c r="A2069" s="9">
        <v>2009414</v>
      </c>
      <c r="B2069">
        <v>4979</v>
      </c>
      <c r="C2069" t="s">
        <v>5147</v>
      </c>
      <c r="D2069" t="s">
        <v>5148</v>
      </c>
      <c r="E2069" t="s">
        <v>5149</v>
      </c>
      <c r="F2069" t="s">
        <v>5150</v>
      </c>
      <c r="G2069" t="s">
        <v>639</v>
      </c>
      <c r="H2069" t="s">
        <v>639</v>
      </c>
      <c r="I2069" t="s">
        <v>2732</v>
      </c>
      <c r="J2069" t="s">
        <v>729</v>
      </c>
      <c r="K2069" t="s">
        <v>54</v>
      </c>
      <c r="L2069" s="4">
        <v>2</v>
      </c>
      <c r="M2069" s="4">
        <v>45657</v>
      </c>
      <c r="AE2069">
        <v>1.1000000000000001</v>
      </c>
    </row>
    <row r="2070" spans="1:31" x14ac:dyDescent="0.2">
      <c r="A2070" s="9">
        <v>2006531</v>
      </c>
      <c r="B2070">
        <v>3673</v>
      </c>
      <c r="C2070" t="s">
        <v>5151</v>
      </c>
      <c r="D2070" t="s">
        <v>5152</v>
      </c>
      <c r="E2070" t="s">
        <v>1702</v>
      </c>
      <c r="F2070" t="s">
        <v>1702</v>
      </c>
      <c r="G2070" t="s">
        <v>639</v>
      </c>
      <c r="H2070" t="s">
        <v>639</v>
      </c>
      <c r="I2070" t="s">
        <v>2732</v>
      </c>
      <c r="J2070" t="s">
        <v>729</v>
      </c>
      <c r="K2070" t="s">
        <v>54</v>
      </c>
      <c r="L2070" s="4">
        <v>2</v>
      </c>
      <c r="M2070" s="4">
        <v>45657</v>
      </c>
      <c r="N2070">
        <v>1.9999999552965164E-2</v>
      </c>
      <c r="O2070">
        <v>9.9999997764825821E-3</v>
      </c>
      <c r="P2070">
        <v>1.9999999552965164E-2</v>
      </c>
      <c r="AE2070">
        <v>1</v>
      </c>
    </row>
    <row r="2071" spans="1:31" x14ac:dyDescent="0.2">
      <c r="A2071" s="9">
        <v>2007385</v>
      </c>
      <c r="B2071">
        <v>4003</v>
      </c>
      <c r="C2071" t="s">
        <v>5153</v>
      </c>
      <c r="D2071" t="s">
        <v>5154</v>
      </c>
      <c r="E2071" t="s">
        <v>1702</v>
      </c>
      <c r="F2071" t="s">
        <v>1702</v>
      </c>
      <c r="G2071" t="s">
        <v>639</v>
      </c>
      <c r="H2071" t="s">
        <v>639</v>
      </c>
      <c r="I2071" t="s">
        <v>2732</v>
      </c>
      <c r="J2071" t="s">
        <v>729</v>
      </c>
      <c r="K2071" t="s">
        <v>54</v>
      </c>
      <c r="L2071" s="4">
        <v>2</v>
      </c>
      <c r="M2071" s="4">
        <v>45657</v>
      </c>
      <c r="N2071">
        <v>1.5</v>
      </c>
      <c r="O2071">
        <v>0.40000000596046448</v>
      </c>
      <c r="P2071">
        <v>0.69999998807907104</v>
      </c>
      <c r="AE2071">
        <v>1.1000000000000001</v>
      </c>
    </row>
    <row r="2072" spans="1:31" x14ac:dyDescent="0.2">
      <c r="A2072" s="9">
        <v>2000637</v>
      </c>
      <c r="B2072">
        <v>799</v>
      </c>
      <c r="C2072" t="s">
        <v>5155</v>
      </c>
      <c r="D2072" t="s">
        <v>5156</v>
      </c>
      <c r="E2072" t="s">
        <v>4363</v>
      </c>
      <c r="F2072" t="s">
        <v>4363</v>
      </c>
      <c r="G2072" t="s">
        <v>639</v>
      </c>
      <c r="H2072" t="s">
        <v>639</v>
      </c>
      <c r="I2072" t="s">
        <v>2732</v>
      </c>
      <c r="J2072" t="s">
        <v>729</v>
      </c>
      <c r="K2072" t="s">
        <v>54</v>
      </c>
      <c r="L2072" s="4">
        <v>39728</v>
      </c>
      <c r="M2072" s="4">
        <v>45657</v>
      </c>
      <c r="N2072">
        <v>1.5</v>
      </c>
      <c r="O2072">
        <v>0.80000001192092896</v>
      </c>
      <c r="P2072">
        <v>1.2999999523162842</v>
      </c>
      <c r="AE2072">
        <v>1</v>
      </c>
    </row>
    <row r="2073" spans="1:31" x14ac:dyDescent="0.2">
      <c r="A2073" s="9">
        <v>2007745</v>
      </c>
      <c r="B2073">
        <v>4098</v>
      </c>
      <c r="C2073" t="s">
        <v>5157</v>
      </c>
      <c r="D2073" t="s">
        <v>5158</v>
      </c>
      <c r="E2073" t="s">
        <v>1702</v>
      </c>
      <c r="F2073" t="s">
        <v>1702</v>
      </c>
      <c r="G2073" t="s">
        <v>639</v>
      </c>
      <c r="H2073" t="s">
        <v>639</v>
      </c>
      <c r="I2073" t="s">
        <v>2732</v>
      </c>
      <c r="J2073" t="s">
        <v>729</v>
      </c>
      <c r="K2073" t="s">
        <v>54</v>
      </c>
      <c r="L2073" s="4">
        <v>2</v>
      </c>
      <c r="M2073" s="4">
        <v>45657</v>
      </c>
      <c r="N2073">
        <v>1.5</v>
      </c>
      <c r="O2073">
        <v>0.80000001192092896</v>
      </c>
      <c r="P2073">
        <v>1.2999999523162842</v>
      </c>
      <c r="AE2073">
        <v>1.1000000000000001</v>
      </c>
    </row>
    <row r="2074" spans="1:31" x14ac:dyDescent="0.2">
      <c r="A2074" s="9">
        <v>2010189</v>
      </c>
      <c r="B2074">
        <v>5135</v>
      </c>
      <c r="C2074" t="s">
        <v>5159</v>
      </c>
      <c r="D2074" t="s">
        <v>5160</v>
      </c>
      <c r="E2074" t="s">
        <v>3305</v>
      </c>
      <c r="F2074" t="s">
        <v>3306</v>
      </c>
      <c r="G2074" t="s">
        <v>639</v>
      </c>
      <c r="H2074" t="s">
        <v>639</v>
      </c>
      <c r="I2074" t="s">
        <v>2732</v>
      </c>
      <c r="J2074" t="s">
        <v>729</v>
      </c>
      <c r="K2074" t="s">
        <v>53</v>
      </c>
      <c r="L2074" s="4">
        <v>2</v>
      </c>
      <c r="M2074" s="4">
        <v>45657</v>
      </c>
      <c r="AE2074">
        <v>1</v>
      </c>
    </row>
    <row r="2075" spans="1:31" x14ac:dyDescent="0.2">
      <c r="A2075" s="9">
        <v>2009822</v>
      </c>
      <c r="B2075">
        <v>4995</v>
      </c>
      <c r="C2075" t="s">
        <v>5161</v>
      </c>
      <c r="D2075" t="s">
        <v>5162</v>
      </c>
      <c r="E2075" t="s">
        <v>3349</v>
      </c>
      <c r="F2075" t="s">
        <v>3349</v>
      </c>
      <c r="G2075" t="s">
        <v>639</v>
      </c>
      <c r="H2075" t="s">
        <v>639</v>
      </c>
      <c r="I2075" t="s">
        <v>2732</v>
      </c>
      <c r="J2075" t="s">
        <v>729</v>
      </c>
      <c r="K2075" t="s">
        <v>53</v>
      </c>
      <c r="L2075" s="4">
        <v>2</v>
      </c>
      <c r="M2075" s="4">
        <v>45657</v>
      </c>
      <c r="AE2075">
        <v>1</v>
      </c>
    </row>
    <row r="2076" spans="1:31" x14ac:dyDescent="0.2">
      <c r="A2076" s="9">
        <v>2009821</v>
      </c>
      <c r="B2076">
        <v>4994</v>
      </c>
      <c r="C2076" t="s">
        <v>5163</v>
      </c>
      <c r="D2076" t="s">
        <v>5164</v>
      </c>
      <c r="E2076" t="s">
        <v>3349</v>
      </c>
      <c r="F2076" t="s">
        <v>3349</v>
      </c>
      <c r="G2076" t="s">
        <v>639</v>
      </c>
      <c r="H2076" t="s">
        <v>639</v>
      </c>
      <c r="I2076" t="s">
        <v>2732</v>
      </c>
      <c r="J2076" t="s">
        <v>729</v>
      </c>
      <c r="K2076" t="s">
        <v>53</v>
      </c>
      <c r="L2076" s="4">
        <v>2</v>
      </c>
      <c r="M2076" s="4">
        <v>45657</v>
      </c>
      <c r="AE2076">
        <v>1</v>
      </c>
    </row>
    <row r="2077" spans="1:31" x14ac:dyDescent="0.2">
      <c r="A2077" s="9">
        <v>2009939</v>
      </c>
      <c r="B2077">
        <v>5089</v>
      </c>
      <c r="C2077" t="s">
        <v>5165</v>
      </c>
      <c r="D2077" t="s">
        <v>5166</v>
      </c>
      <c r="E2077" t="s">
        <v>1007</v>
      </c>
      <c r="F2077" t="s">
        <v>1007</v>
      </c>
      <c r="G2077" t="s">
        <v>639</v>
      </c>
      <c r="H2077" t="s">
        <v>639</v>
      </c>
      <c r="I2077" t="s">
        <v>2732</v>
      </c>
      <c r="J2077" t="s">
        <v>729</v>
      </c>
      <c r="K2077" t="s">
        <v>54</v>
      </c>
      <c r="L2077" s="4">
        <v>2</v>
      </c>
      <c r="M2077" s="4">
        <v>45657</v>
      </c>
      <c r="AE2077">
        <v>1.1000000000000001</v>
      </c>
    </row>
    <row r="2078" spans="1:31" x14ac:dyDescent="0.2">
      <c r="A2078" s="9">
        <v>2009940</v>
      </c>
      <c r="B2078">
        <v>5090</v>
      </c>
      <c r="C2078" t="s">
        <v>5167</v>
      </c>
      <c r="D2078" t="s">
        <v>5168</v>
      </c>
      <c r="E2078" t="s">
        <v>1007</v>
      </c>
      <c r="F2078" t="s">
        <v>1007</v>
      </c>
      <c r="G2078" t="s">
        <v>639</v>
      </c>
      <c r="H2078" t="s">
        <v>639</v>
      </c>
      <c r="I2078" t="s">
        <v>2732</v>
      </c>
      <c r="J2078" t="s">
        <v>729</v>
      </c>
      <c r="K2078" t="s">
        <v>54</v>
      </c>
      <c r="L2078" s="4">
        <v>2</v>
      </c>
      <c r="M2078" s="4">
        <v>45657</v>
      </c>
      <c r="AE2078">
        <v>1.1000000000000001</v>
      </c>
    </row>
    <row r="2079" spans="1:31" x14ac:dyDescent="0.2">
      <c r="A2079" s="9">
        <v>2009945</v>
      </c>
      <c r="B2079">
        <v>5080</v>
      </c>
      <c r="C2079" t="s">
        <v>5169</v>
      </c>
      <c r="D2079" t="s">
        <v>5170</v>
      </c>
      <c r="E2079" t="s">
        <v>1007</v>
      </c>
      <c r="F2079" t="s">
        <v>1007</v>
      </c>
      <c r="G2079" t="s">
        <v>639</v>
      </c>
      <c r="H2079" t="s">
        <v>639</v>
      </c>
      <c r="I2079" t="s">
        <v>2732</v>
      </c>
      <c r="J2079" t="s">
        <v>729</v>
      </c>
      <c r="K2079" t="s">
        <v>54</v>
      </c>
      <c r="L2079" s="4">
        <v>2</v>
      </c>
      <c r="M2079" s="4">
        <v>45657</v>
      </c>
      <c r="AE2079">
        <v>1.1000000000000001</v>
      </c>
    </row>
    <row r="2080" spans="1:31" x14ac:dyDescent="0.2">
      <c r="A2080" s="9">
        <v>2009943</v>
      </c>
      <c r="B2080">
        <v>5111</v>
      </c>
      <c r="C2080" t="s">
        <v>5171</v>
      </c>
      <c r="D2080" t="s">
        <v>5172</v>
      </c>
      <c r="E2080" t="s">
        <v>1007</v>
      </c>
      <c r="F2080" t="s">
        <v>1007</v>
      </c>
      <c r="G2080" t="s">
        <v>639</v>
      </c>
      <c r="H2080" t="s">
        <v>639</v>
      </c>
      <c r="I2080" t="s">
        <v>2732</v>
      </c>
      <c r="J2080" t="s">
        <v>729</v>
      </c>
      <c r="K2080" t="s">
        <v>54</v>
      </c>
      <c r="L2080" s="4">
        <v>2</v>
      </c>
      <c r="M2080" s="4">
        <v>45657</v>
      </c>
      <c r="AE2080">
        <v>1.1000000000000001</v>
      </c>
    </row>
    <row r="2081" spans="1:31" x14ac:dyDescent="0.2">
      <c r="A2081" s="9">
        <v>2009949</v>
      </c>
      <c r="B2081">
        <v>5091</v>
      </c>
      <c r="C2081" t="s">
        <v>5173</v>
      </c>
      <c r="D2081" t="s">
        <v>5174</v>
      </c>
      <c r="E2081" t="s">
        <v>1007</v>
      </c>
      <c r="F2081" t="s">
        <v>1007</v>
      </c>
      <c r="G2081" t="s">
        <v>639</v>
      </c>
      <c r="H2081" t="s">
        <v>639</v>
      </c>
      <c r="I2081" t="s">
        <v>2732</v>
      </c>
      <c r="J2081" t="s">
        <v>729</v>
      </c>
      <c r="K2081" t="s">
        <v>54</v>
      </c>
      <c r="L2081" s="4">
        <v>2</v>
      </c>
      <c r="M2081" s="4">
        <v>45657</v>
      </c>
      <c r="AE2081">
        <v>1.1000000000000001</v>
      </c>
    </row>
    <row r="2082" spans="1:31" x14ac:dyDescent="0.2">
      <c r="A2082" s="9">
        <v>2009950</v>
      </c>
      <c r="B2082">
        <v>5081</v>
      </c>
      <c r="C2082" t="s">
        <v>5175</v>
      </c>
      <c r="D2082" t="s">
        <v>5176</v>
      </c>
      <c r="E2082" t="s">
        <v>1007</v>
      </c>
      <c r="F2082" t="s">
        <v>1007</v>
      </c>
      <c r="G2082" t="s">
        <v>639</v>
      </c>
      <c r="H2082" t="s">
        <v>639</v>
      </c>
      <c r="I2082" t="s">
        <v>2732</v>
      </c>
      <c r="J2082" t="s">
        <v>729</v>
      </c>
      <c r="K2082" t="s">
        <v>54</v>
      </c>
      <c r="L2082" s="4">
        <v>2</v>
      </c>
      <c r="M2082" s="4">
        <v>45657</v>
      </c>
      <c r="AE2082">
        <v>1.1000000000000001</v>
      </c>
    </row>
    <row r="2083" spans="1:31" x14ac:dyDescent="0.2">
      <c r="A2083" s="9">
        <v>2009951</v>
      </c>
      <c r="B2083">
        <v>5088</v>
      </c>
      <c r="C2083" t="s">
        <v>5177</v>
      </c>
      <c r="D2083" t="s">
        <v>5178</v>
      </c>
      <c r="E2083" t="s">
        <v>1007</v>
      </c>
      <c r="F2083" t="s">
        <v>1007</v>
      </c>
      <c r="G2083" t="s">
        <v>639</v>
      </c>
      <c r="H2083" t="s">
        <v>639</v>
      </c>
      <c r="I2083" t="s">
        <v>2732</v>
      </c>
      <c r="J2083" t="s">
        <v>729</v>
      </c>
      <c r="K2083" t="s">
        <v>54</v>
      </c>
      <c r="L2083" s="4">
        <v>2</v>
      </c>
      <c r="M2083" s="4">
        <v>45657</v>
      </c>
      <c r="AE2083">
        <v>1.1000000000000001</v>
      </c>
    </row>
    <row r="2084" spans="1:31" x14ac:dyDescent="0.2">
      <c r="A2084" s="9">
        <v>2009952</v>
      </c>
      <c r="B2084">
        <v>5082</v>
      </c>
      <c r="C2084" t="s">
        <v>5179</v>
      </c>
      <c r="D2084" t="s">
        <v>5180</v>
      </c>
      <c r="E2084" t="s">
        <v>1007</v>
      </c>
      <c r="F2084" t="s">
        <v>1007</v>
      </c>
      <c r="G2084" t="s">
        <v>639</v>
      </c>
      <c r="H2084" t="s">
        <v>639</v>
      </c>
      <c r="I2084" t="s">
        <v>2732</v>
      </c>
      <c r="J2084" t="s">
        <v>729</v>
      </c>
      <c r="K2084" t="s">
        <v>54</v>
      </c>
      <c r="L2084" s="4">
        <v>2</v>
      </c>
      <c r="M2084" s="4">
        <v>45657</v>
      </c>
      <c r="AE2084">
        <v>1.1000000000000001</v>
      </c>
    </row>
    <row r="2085" spans="1:31" x14ac:dyDescent="0.2">
      <c r="A2085" s="9">
        <v>2009954</v>
      </c>
      <c r="B2085">
        <v>5110</v>
      </c>
      <c r="C2085" t="s">
        <v>5181</v>
      </c>
      <c r="D2085" t="s">
        <v>5182</v>
      </c>
      <c r="E2085" t="s">
        <v>1007</v>
      </c>
      <c r="F2085" t="s">
        <v>1007</v>
      </c>
      <c r="G2085" t="s">
        <v>639</v>
      </c>
      <c r="H2085" t="s">
        <v>639</v>
      </c>
      <c r="I2085" t="s">
        <v>2732</v>
      </c>
      <c r="J2085" t="s">
        <v>729</v>
      </c>
      <c r="K2085" t="s">
        <v>54</v>
      </c>
      <c r="L2085" s="4">
        <v>2</v>
      </c>
      <c r="M2085" s="4">
        <v>45657</v>
      </c>
      <c r="AE2085">
        <v>1.1000000000000001</v>
      </c>
    </row>
    <row r="2086" spans="1:31" x14ac:dyDescent="0.2">
      <c r="A2086" s="9">
        <v>2009955</v>
      </c>
      <c r="B2086">
        <v>5083</v>
      </c>
      <c r="C2086" t="s">
        <v>5183</v>
      </c>
      <c r="D2086" t="s">
        <v>5184</v>
      </c>
      <c r="E2086" t="s">
        <v>1007</v>
      </c>
      <c r="F2086" t="s">
        <v>1007</v>
      </c>
      <c r="G2086" t="s">
        <v>639</v>
      </c>
      <c r="H2086" t="s">
        <v>639</v>
      </c>
      <c r="I2086" t="s">
        <v>2732</v>
      </c>
      <c r="J2086" t="s">
        <v>729</v>
      </c>
      <c r="K2086" t="s">
        <v>54</v>
      </c>
      <c r="L2086" s="4">
        <v>2</v>
      </c>
      <c r="M2086" s="4">
        <v>45657</v>
      </c>
      <c r="AE2086">
        <v>1.1000000000000001</v>
      </c>
    </row>
    <row r="2087" spans="1:31" x14ac:dyDescent="0.2">
      <c r="A2087" s="9">
        <v>2000582</v>
      </c>
      <c r="B2087">
        <v>744</v>
      </c>
      <c r="C2087" t="s">
        <v>5185</v>
      </c>
      <c r="D2087" t="s">
        <v>5186</v>
      </c>
      <c r="E2087" t="s">
        <v>3234</v>
      </c>
      <c r="F2087" t="s">
        <v>3234</v>
      </c>
      <c r="G2087" t="s">
        <v>639</v>
      </c>
      <c r="H2087" t="s">
        <v>639</v>
      </c>
      <c r="I2087" t="s">
        <v>2732</v>
      </c>
      <c r="J2087" t="s">
        <v>729</v>
      </c>
      <c r="K2087" t="s">
        <v>54</v>
      </c>
      <c r="L2087" s="4">
        <v>39714</v>
      </c>
      <c r="M2087" s="4">
        <v>45657</v>
      </c>
      <c r="AC2087">
        <v>45</v>
      </c>
      <c r="AE2087">
        <v>1.1000000000000001</v>
      </c>
    </row>
    <row r="2088" spans="1:31" x14ac:dyDescent="0.2">
      <c r="A2088" s="9">
        <v>2006180</v>
      </c>
      <c r="B2088">
        <v>3683</v>
      </c>
      <c r="C2088" t="s">
        <v>5187</v>
      </c>
      <c r="D2088" t="s">
        <v>3952</v>
      </c>
      <c r="E2088" t="s">
        <v>5188</v>
      </c>
      <c r="F2088" t="s">
        <v>5188</v>
      </c>
      <c r="G2088" t="s">
        <v>639</v>
      </c>
      <c r="H2088" t="s">
        <v>639</v>
      </c>
      <c r="I2088" t="s">
        <v>2732</v>
      </c>
      <c r="J2088" t="s">
        <v>729</v>
      </c>
      <c r="K2088" t="s">
        <v>53</v>
      </c>
      <c r="L2088" s="4">
        <v>2</v>
      </c>
      <c r="M2088" s="4">
        <v>45657</v>
      </c>
      <c r="AC2088">
        <v>2</v>
      </c>
      <c r="AE2088">
        <v>1</v>
      </c>
    </row>
    <row r="2089" spans="1:31" x14ac:dyDescent="0.2">
      <c r="A2089" s="9">
        <v>2001027</v>
      </c>
      <c r="B2089">
        <v>883</v>
      </c>
      <c r="C2089" t="s">
        <v>5189</v>
      </c>
      <c r="D2089" t="s">
        <v>2797</v>
      </c>
      <c r="E2089" t="s">
        <v>5190</v>
      </c>
      <c r="F2089" t="s">
        <v>5190</v>
      </c>
      <c r="G2089" t="s">
        <v>639</v>
      </c>
      <c r="H2089" t="s">
        <v>639</v>
      </c>
      <c r="I2089" t="s">
        <v>2732</v>
      </c>
      <c r="J2089" t="s">
        <v>729</v>
      </c>
      <c r="K2089" t="s">
        <v>53</v>
      </c>
      <c r="L2089" s="4">
        <v>39742</v>
      </c>
      <c r="M2089" s="4">
        <v>45657</v>
      </c>
      <c r="AC2089">
        <v>13</v>
      </c>
      <c r="AE2089">
        <v>1</v>
      </c>
    </row>
    <row r="2090" spans="1:31" x14ac:dyDescent="0.2">
      <c r="A2090" s="9">
        <v>2010069</v>
      </c>
      <c r="B2090">
        <v>5068</v>
      </c>
      <c r="C2090" t="s">
        <v>5194</v>
      </c>
      <c r="D2090" t="s">
        <v>3019</v>
      </c>
      <c r="E2090" t="s">
        <v>4375</v>
      </c>
      <c r="F2090" t="s">
        <v>4375</v>
      </c>
      <c r="G2090" t="s">
        <v>639</v>
      </c>
      <c r="H2090" t="s">
        <v>639</v>
      </c>
      <c r="I2090" t="s">
        <v>2732</v>
      </c>
      <c r="J2090" t="s">
        <v>647</v>
      </c>
      <c r="K2090" t="s">
        <v>54</v>
      </c>
      <c r="L2090" s="4">
        <v>2</v>
      </c>
      <c r="M2090" s="4">
        <v>45657</v>
      </c>
      <c r="AC2090">
        <v>7</v>
      </c>
      <c r="AE2090">
        <v>1</v>
      </c>
    </row>
    <row r="2091" spans="1:31" x14ac:dyDescent="0.2">
      <c r="A2091" s="9">
        <v>2006639</v>
      </c>
      <c r="B2091">
        <v>3689</v>
      </c>
      <c r="C2091" t="s">
        <v>5191</v>
      </c>
      <c r="D2091" t="s">
        <v>3019</v>
      </c>
      <c r="E2091" t="s">
        <v>1702</v>
      </c>
      <c r="F2091" t="s">
        <v>1702</v>
      </c>
      <c r="G2091" t="s">
        <v>639</v>
      </c>
      <c r="H2091" t="s">
        <v>639</v>
      </c>
      <c r="I2091" t="s">
        <v>2732</v>
      </c>
      <c r="J2091" t="s">
        <v>729</v>
      </c>
      <c r="K2091" t="s">
        <v>53</v>
      </c>
      <c r="L2091" s="4">
        <v>2</v>
      </c>
      <c r="M2091" s="4">
        <v>45657</v>
      </c>
      <c r="AC2091">
        <v>70</v>
      </c>
      <c r="AE2091">
        <v>1</v>
      </c>
    </row>
    <row r="2092" spans="1:31" x14ac:dyDescent="0.2">
      <c r="A2092" s="9">
        <v>2006640</v>
      </c>
      <c r="B2092">
        <v>3690</v>
      </c>
      <c r="C2092" t="s">
        <v>5192</v>
      </c>
      <c r="D2092" t="s">
        <v>3019</v>
      </c>
      <c r="E2092" t="s">
        <v>1702</v>
      </c>
      <c r="F2092" t="s">
        <v>1702</v>
      </c>
      <c r="G2092" t="s">
        <v>639</v>
      </c>
      <c r="H2092" t="s">
        <v>639</v>
      </c>
      <c r="I2092" t="s">
        <v>2732</v>
      </c>
      <c r="J2092" t="s">
        <v>729</v>
      </c>
      <c r="K2092" t="s">
        <v>53</v>
      </c>
      <c r="L2092" s="4">
        <v>2</v>
      </c>
      <c r="M2092" s="4">
        <v>45657</v>
      </c>
      <c r="AC2092">
        <v>70</v>
      </c>
      <c r="AE2092">
        <v>1</v>
      </c>
    </row>
    <row r="2093" spans="1:31" x14ac:dyDescent="0.2">
      <c r="A2093" s="9">
        <v>2000647</v>
      </c>
      <c r="B2093">
        <v>801</v>
      </c>
      <c r="C2093" t="s">
        <v>5195</v>
      </c>
      <c r="D2093" t="s">
        <v>3019</v>
      </c>
      <c r="E2093" t="s">
        <v>4363</v>
      </c>
      <c r="F2093" t="s">
        <v>4363</v>
      </c>
      <c r="G2093" t="s">
        <v>639</v>
      </c>
      <c r="H2093" t="s">
        <v>639</v>
      </c>
      <c r="I2093" t="s">
        <v>2732</v>
      </c>
      <c r="J2093" t="s">
        <v>729</v>
      </c>
      <c r="K2093" t="s">
        <v>54</v>
      </c>
      <c r="L2093" s="4">
        <v>39728</v>
      </c>
      <c r="M2093" s="4">
        <v>45657</v>
      </c>
      <c r="N2093">
        <v>0</v>
      </c>
      <c r="O2093">
        <v>0</v>
      </c>
      <c r="P2093">
        <v>0</v>
      </c>
      <c r="Q2093">
        <v>0</v>
      </c>
      <c r="R2093">
        <v>0</v>
      </c>
      <c r="T2093">
        <v>0</v>
      </c>
      <c r="AC2093">
        <v>70</v>
      </c>
      <c r="AE2093">
        <v>1</v>
      </c>
    </row>
    <row r="2094" spans="1:31" x14ac:dyDescent="0.2">
      <c r="A2094" s="9">
        <v>2006817</v>
      </c>
      <c r="B2094">
        <v>3767</v>
      </c>
      <c r="C2094" t="s">
        <v>5193</v>
      </c>
      <c r="D2094" t="s">
        <v>3019</v>
      </c>
      <c r="E2094" t="s">
        <v>1702</v>
      </c>
      <c r="F2094" t="s">
        <v>1702</v>
      </c>
      <c r="G2094" t="s">
        <v>639</v>
      </c>
      <c r="H2094" t="s">
        <v>639</v>
      </c>
      <c r="I2094" t="s">
        <v>2732</v>
      </c>
      <c r="J2094" t="s">
        <v>729</v>
      </c>
      <c r="K2094" t="s">
        <v>54</v>
      </c>
      <c r="L2094" s="4">
        <v>2</v>
      </c>
      <c r="M2094" s="4">
        <v>45657</v>
      </c>
      <c r="AC2094">
        <v>50</v>
      </c>
      <c r="AE2094">
        <v>1</v>
      </c>
    </row>
    <row r="2095" spans="1:31" x14ac:dyDescent="0.2">
      <c r="A2095" s="9">
        <v>2006818</v>
      </c>
      <c r="B2095">
        <v>3768</v>
      </c>
      <c r="C2095" t="s">
        <v>5196</v>
      </c>
      <c r="D2095" t="s">
        <v>4107</v>
      </c>
      <c r="E2095" t="s">
        <v>1702</v>
      </c>
      <c r="F2095" t="s">
        <v>1702</v>
      </c>
      <c r="G2095" t="s">
        <v>639</v>
      </c>
      <c r="H2095" t="s">
        <v>639</v>
      </c>
      <c r="I2095" t="s">
        <v>2732</v>
      </c>
      <c r="J2095" t="s">
        <v>729</v>
      </c>
      <c r="K2095" t="s">
        <v>54</v>
      </c>
      <c r="L2095" s="4">
        <v>2</v>
      </c>
      <c r="M2095" s="4">
        <v>45657</v>
      </c>
      <c r="AC2095">
        <v>70</v>
      </c>
      <c r="AE2095">
        <v>1</v>
      </c>
    </row>
    <row r="2096" spans="1:31" x14ac:dyDescent="0.2">
      <c r="A2096" s="9">
        <v>2008398</v>
      </c>
      <c r="B2096">
        <v>4340</v>
      </c>
      <c r="C2096" t="s">
        <v>5197</v>
      </c>
      <c r="D2096" t="s">
        <v>5198</v>
      </c>
      <c r="E2096" t="s">
        <v>4947</v>
      </c>
      <c r="F2096" t="s">
        <v>4947</v>
      </c>
      <c r="G2096" t="s">
        <v>639</v>
      </c>
      <c r="H2096" t="s">
        <v>639</v>
      </c>
      <c r="I2096" t="s">
        <v>2732</v>
      </c>
      <c r="J2096" t="s">
        <v>729</v>
      </c>
      <c r="K2096" t="s">
        <v>54</v>
      </c>
      <c r="L2096" s="4">
        <v>2</v>
      </c>
      <c r="M2096" s="4">
        <v>45657</v>
      </c>
      <c r="AE2096">
        <v>1.1000000000000001</v>
      </c>
    </row>
    <row r="2097" spans="1:31" x14ac:dyDescent="0.2">
      <c r="A2097" s="9">
        <v>2008553</v>
      </c>
      <c r="B2097">
        <v>4374</v>
      </c>
      <c r="C2097" t="s">
        <v>5199</v>
      </c>
      <c r="D2097" t="s">
        <v>5200</v>
      </c>
      <c r="E2097" t="s">
        <v>3950</v>
      </c>
      <c r="F2097" t="s">
        <v>3950</v>
      </c>
      <c r="G2097" t="s">
        <v>639</v>
      </c>
      <c r="H2097" t="s">
        <v>684</v>
      </c>
      <c r="I2097" t="s">
        <v>2732</v>
      </c>
      <c r="J2097" t="s">
        <v>729</v>
      </c>
      <c r="K2097" t="s">
        <v>54</v>
      </c>
      <c r="L2097" s="4">
        <v>2</v>
      </c>
      <c r="M2097" s="4">
        <v>45657</v>
      </c>
      <c r="AE2097">
        <v>1.1000000000000001</v>
      </c>
    </row>
    <row r="2098" spans="1:31" x14ac:dyDescent="0.2">
      <c r="A2098" s="9">
        <v>2008318</v>
      </c>
      <c r="B2098">
        <v>4350</v>
      </c>
      <c r="C2098" t="s">
        <v>5201</v>
      </c>
      <c r="D2098" t="s">
        <v>3973</v>
      </c>
      <c r="E2098" t="s">
        <v>3905</v>
      </c>
      <c r="F2098" t="s">
        <v>3905</v>
      </c>
      <c r="G2098" t="s">
        <v>639</v>
      </c>
      <c r="H2098" t="s">
        <v>639</v>
      </c>
      <c r="I2098" t="s">
        <v>2732</v>
      </c>
      <c r="J2098" t="s">
        <v>729</v>
      </c>
      <c r="K2098" t="s">
        <v>54</v>
      </c>
      <c r="L2098" s="4">
        <v>2</v>
      </c>
      <c r="M2098" s="4">
        <v>45657</v>
      </c>
      <c r="AE2098">
        <v>1</v>
      </c>
    </row>
    <row r="2099" spans="1:31" x14ac:dyDescent="0.2">
      <c r="A2099" s="9">
        <v>2008314</v>
      </c>
      <c r="B2099">
        <v>4344</v>
      </c>
      <c r="C2099" t="s">
        <v>5202</v>
      </c>
      <c r="D2099" t="s">
        <v>5203</v>
      </c>
      <c r="E2099" t="s">
        <v>1889</v>
      </c>
      <c r="F2099" t="s">
        <v>4452</v>
      </c>
      <c r="G2099" t="s">
        <v>639</v>
      </c>
      <c r="H2099" t="s">
        <v>639</v>
      </c>
      <c r="I2099" t="s">
        <v>2732</v>
      </c>
      <c r="J2099" t="s">
        <v>729</v>
      </c>
      <c r="K2099" t="s">
        <v>54</v>
      </c>
      <c r="L2099" s="4">
        <v>2</v>
      </c>
      <c r="M2099" s="4">
        <v>45657</v>
      </c>
      <c r="AE2099">
        <v>1.1000000000000001</v>
      </c>
    </row>
    <row r="2100" spans="1:31" x14ac:dyDescent="0.2">
      <c r="A2100" s="9">
        <v>2006080</v>
      </c>
      <c r="B2100">
        <v>3607</v>
      </c>
      <c r="C2100" t="s">
        <v>5204</v>
      </c>
      <c r="D2100" t="s">
        <v>5205</v>
      </c>
      <c r="E2100" t="s">
        <v>4459</v>
      </c>
      <c r="F2100" t="s">
        <v>4459</v>
      </c>
      <c r="G2100" t="s">
        <v>639</v>
      </c>
      <c r="H2100" t="s">
        <v>684</v>
      </c>
      <c r="I2100" t="s">
        <v>2732</v>
      </c>
      <c r="J2100" t="s">
        <v>694</v>
      </c>
      <c r="K2100" t="s">
        <v>53</v>
      </c>
      <c r="L2100" s="4">
        <v>2</v>
      </c>
      <c r="M2100" s="4">
        <v>45657</v>
      </c>
      <c r="N2100">
        <v>0.80000001192092896</v>
      </c>
      <c r="AC2100">
        <v>16.100000000000001</v>
      </c>
      <c r="AE2100">
        <v>1</v>
      </c>
    </row>
    <row r="2101" spans="1:31" x14ac:dyDescent="0.2">
      <c r="A2101" s="9">
        <v>2008377</v>
      </c>
      <c r="B2101">
        <v>4381</v>
      </c>
      <c r="C2101" t="s">
        <v>5206</v>
      </c>
      <c r="D2101" t="s">
        <v>5207</v>
      </c>
      <c r="E2101" t="s">
        <v>5208</v>
      </c>
      <c r="F2101" t="s">
        <v>5208</v>
      </c>
      <c r="G2101" t="s">
        <v>639</v>
      </c>
      <c r="H2101" t="s">
        <v>684</v>
      </c>
      <c r="I2101" t="s">
        <v>2732</v>
      </c>
      <c r="J2101" t="s">
        <v>694</v>
      </c>
      <c r="K2101" t="s">
        <v>53</v>
      </c>
      <c r="L2101" s="4">
        <v>2</v>
      </c>
      <c r="M2101" s="4">
        <v>45657</v>
      </c>
      <c r="N2101">
        <v>0.80000001192092896</v>
      </c>
      <c r="AC2101">
        <v>14</v>
      </c>
      <c r="AE2101">
        <v>1</v>
      </c>
    </row>
    <row r="2102" spans="1:31" x14ac:dyDescent="0.2">
      <c r="A2102" s="9">
        <v>2008376</v>
      </c>
      <c r="B2102">
        <v>4382</v>
      </c>
      <c r="C2102" t="s">
        <v>5209</v>
      </c>
      <c r="D2102" t="s">
        <v>5207</v>
      </c>
      <c r="E2102" t="s">
        <v>5210</v>
      </c>
      <c r="F2102" t="s">
        <v>5210</v>
      </c>
      <c r="G2102" t="s">
        <v>639</v>
      </c>
      <c r="H2102" t="s">
        <v>684</v>
      </c>
      <c r="I2102" t="s">
        <v>2732</v>
      </c>
      <c r="J2102" t="s">
        <v>694</v>
      </c>
      <c r="K2102" t="s">
        <v>53</v>
      </c>
      <c r="L2102" s="4">
        <v>2</v>
      </c>
      <c r="M2102" s="4">
        <v>45657</v>
      </c>
      <c r="N2102">
        <v>0.80000001192092896</v>
      </c>
      <c r="AC2102">
        <v>15.4</v>
      </c>
      <c r="AE2102">
        <v>1</v>
      </c>
    </row>
    <row r="2103" spans="1:31" x14ac:dyDescent="0.2">
      <c r="A2103" s="9">
        <v>2008374</v>
      </c>
      <c r="B2103">
        <v>4353</v>
      </c>
      <c r="C2103" t="s">
        <v>5211</v>
      </c>
      <c r="D2103" t="s">
        <v>5207</v>
      </c>
      <c r="E2103" t="s">
        <v>5212</v>
      </c>
      <c r="F2103" t="s">
        <v>5212</v>
      </c>
      <c r="G2103" t="s">
        <v>639</v>
      </c>
      <c r="H2103" t="s">
        <v>684</v>
      </c>
      <c r="I2103" t="s">
        <v>2732</v>
      </c>
      <c r="J2103" t="s">
        <v>694</v>
      </c>
      <c r="K2103" t="s">
        <v>53</v>
      </c>
      <c r="L2103" s="4">
        <v>2</v>
      </c>
      <c r="M2103" s="4">
        <v>45657</v>
      </c>
      <c r="N2103">
        <v>1.2999999523162842</v>
      </c>
      <c r="AC2103">
        <v>28.1</v>
      </c>
      <c r="AE2103">
        <v>1</v>
      </c>
    </row>
    <row r="2104" spans="1:31" x14ac:dyDescent="0.2">
      <c r="A2104" s="9">
        <v>2008098</v>
      </c>
      <c r="B2104">
        <v>4273</v>
      </c>
      <c r="C2104" t="s">
        <v>5213</v>
      </c>
      <c r="D2104" t="s">
        <v>5214</v>
      </c>
      <c r="E2104" t="s">
        <v>5215</v>
      </c>
      <c r="F2104" t="s">
        <v>5215</v>
      </c>
      <c r="G2104" t="s">
        <v>639</v>
      </c>
      <c r="H2104" t="s">
        <v>684</v>
      </c>
      <c r="I2104" t="s">
        <v>2732</v>
      </c>
      <c r="J2104" t="s">
        <v>694</v>
      </c>
      <c r="K2104" t="s">
        <v>53</v>
      </c>
      <c r="L2104" s="4">
        <v>2</v>
      </c>
      <c r="M2104" s="4">
        <v>45657</v>
      </c>
      <c r="N2104">
        <v>0.69999998807907104</v>
      </c>
      <c r="AC2104">
        <v>16.2</v>
      </c>
      <c r="AE2104">
        <v>1</v>
      </c>
    </row>
    <row r="2105" spans="1:31" x14ac:dyDescent="0.2">
      <c r="A2105" s="9">
        <v>2007292</v>
      </c>
      <c r="B2105">
        <v>3924</v>
      </c>
      <c r="C2105" t="s">
        <v>5216</v>
      </c>
      <c r="D2105" t="s">
        <v>5214</v>
      </c>
      <c r="E2105" t="s">
        <v>5217</v>
      </c>
      <c r="F2105" t="s">
        <v>5217</v>
      </c>
      <c r="G2105" t="s">
        <v>639</v>
      </c>
      <c r="H2105" t="s">
        <v>684</v>
      </c>
      <c r="I2105" t="s">
        <v>2732</v>
      </c>
      <c r="J2105" t="s">
        <v>694</v>
      </c>
      <c r="K2105" t="s">
        <v>53</v>
      </c>
      <c r="L2105" s="4">
        <v>2</v>
      </c>
      <c r="M2105" s="4">
        <v>45657</v>
      </c>
      <c r="N2105">
        <v>0.30000001192092896</v>
      </c>
      <c r="AC2105">
        <v>15.8</v>
      </c>
      <c r="AE2105">
        <v>1</v>
      </c>
    </row>
    <row r="2106" spans="1:31" x14ac:dyDescent="0.2">
      <c r="A2106" s="9">
        <v>2000590</v>
      </c>
      <c r="B2106">
        <v>701</v>
      </c>
      <c r="C2106" t="s">
        <v>5218</v>
      </c>
      <c r="D2106" t="s">
        <v>5219</v>
      </c>
      <c r="E2106" t="s">
        <v>3234</v>
      </c>
      <c r="F2106" t="s">
        <v>3234</v>
      </c>
      <c r="G2106" t="s">
        <v>639</v>
      </c>
      <c r="H2106" t="s">
        <v>639</v>
      </c>
      <c r="I2106" t="s">
        <v>2732</v>
      </c>
      <c r="J2106" t="s">
        <v>729</v>
      </c>
      <c r="K2106" t="s">
        <v>54</v>
      </c>
      <c r="L2106" s="4">
        <v>39714</v>
      </c>
      <c r="M2106" s="4">
        <v>45657</v>
      </c>
      <c r="AC2106">
        <v>60</v>
      </c>
      <c r="AE2106">
        <v>1.1000000000000001</v>
      </c>
    </row>
    <row r="2107" spans="1:31" x14ac:dyDescent="0.2">
      <c r="A2107" s="9">
        <v>2000589</v>
      </c>
      <c r="B2107">
        <v>739</v>
      </c>
      <c r="C2107" t="s">
        <v>5220</v>
      </c>
      <c r="D2107" t="s">
        <v>5221</v>
      </c>
      <c r="E2107" t="s">
        <v>3234</v>
      </c>
      <c r="F2107" t="s">
        <v>3234</v>
      </c>
      <c r="G2107" t="s">
        <v>639</v>
      </c>
      <c r="H2107" t="s">
        <v>639</v>
      </c>
      <c r="I2107" t="s">
        <v>2732</v>
      </c>
      <c r="J2107" t="s">
        <v>729</v>
      </c>
      <c r="K2107" t="s">
        <v>54</v>
      </c>
      <c r="L2107" s="4">
        <v>39714</v>
      </c>
      <c r="M2107" s="4">
        <v>45657</v>
      </c>
      <c r="AC2107">
        <v>10</v>
      </c>
      <c r="AE2107">
        <v>1.1000000000000001</v>
      </c>
    </row>
    <row r="2108" spans="1:31" x14ac:dyDescent="0.2">
      <c r="A2108" s="9">
        <v>2004865</v>
      </c>
      <c r="B2108">
        <v>3469</v>
      </c>
      <c r="C2108" t="s">
        <v>5222</v>
      </c>
      <c r="D2108" t="s">
        <v>5223</v>
      </c>
      <c r="E2108" t="s">
        <v>4454</v>
      </c>
      <c r="F2108" t="s">
        <v>4454</v>
      </c>
      <c r="G2108" t="s">
        <v>639</v>
      </c>
      <c r="H2108" t="s">
        <v>639</v>
      </c>
      <c r="I2108" t="s">
        <v>2732</v>
      </c>
      <c r="J2108" t="s">
        <v>729</v>
      </c>
      <c r="K2108" t="s">
        <v>53</v>
      </c>
      <c r="L2108" s="4">
        <v>40442</v>
      </c>
      <c r="M2108" s="4">
        <v>45657</v>
      </c>
      <c r="AC2108">
        <v>2</v>
      </c>
      <c r="AE2108">
        <v>1</v>
      </c>
    </row>
    <row r="2109" spans="1:31" x14ac:dyDescent="0.2">
      <c r="A2109" s="9">
        <v>2000591</v>
      </c>
      <c r="B2109">
        <v>530</v>
      </c>
      <c r="C2109" t="s">
        <v>5224</v>
      </c>
      <c r="D2109" t="s">
        <v>5225</v>
      </c>
      <c r="E2109" t="s">
        <v>3234</v>
      </c>
      <c r="F2109" t="s">
        <v>3234</v>
      </c>
      <c r="G2109" t="s">
        <v>639</v>
      </c>
      <c r="H2109" t="s">
        <v>639</v>
      </c>
      <c r="I2109" t="s">
        <v>2732</v>
      </c>
      <c r="J2109" t="s">
        <v>729</v>
      </c>
      <c r="K2109" t="s">
        <v>54</v>
      </c>
      <c r="L2109" s="4">
        <v>39714</v>
      </c>
      <c r="M2109" s="4">
        <v>45657</v>
      </c>
      <c r="AC2109">
        <v>30</v>
      </c>
      <c r="AE2109">
        <v>1.1000000000000001</v>
      </c>
    </row>
    <row r="2110" spans="1:31" x14ac:dyDescent="0.2">
      <c r="A2110" s="9">
        <v>2000592</v>
      </c>
      <c r="B2110">
        <v>529</v>
      </c>
      <c r="C2110" t="s">
        <v>5226</v>
      </c>
      <c r="D2110" t="s">
        <v>5227</v>
      </c>
      <c r="E2110" t="s">
        <v>3234</v>
      </c>
      <c r="F2110" t="s">
        <v>3234</v>
      </c>
      <c r="G2110" t="s">
        <v>639</v>
      </c>
      <c r="H2110" t="s">
        <v>639</v>
      </c>
      <c r="I2110" t="s">
        <v>2732</v>
      </c>
      <c r="J2110" t="s">
        <v>729</v>
      </c>
      <c r="K2110" t="s">
        <v>54</v>
      </c>
      <c r="L2110" s="4">
        <v>39714</v>
      </c>
      <c r="M2110" s="4">
        <v>45657</v>
      </c>
      <c r="AC2110">
        <v>40</v>
      </c>
      <c r="AE2110">
        <v>1.1000000000000001</v>
      </c>
    </row>
    <row r="2111" spans="1:31" x14ac:dyDescent="0.2">
      <c r="A2111" s="9">
        <v>2010197</v>
      </c>
      <c r="B2111">
        <v>5132</v>
      </c>
      <c r="C2111" t="s">
        <v>5228</v>
      </c>
      <c r="D2111" t="s">
        <v>5229</v>
      </c>
      <c r="E2111" t="s">
        <v>1540</v>
      </c>
      <c r="F2111" t="s">
        <v>1540</v>
      </c>
      <c r="G2111" t="s">
        <v>639</v>
      </c>
      <c r="H2111" t="s">
        <v>639</v>
      </c>
      <c r="I2111" t="s">
        <v>2732</v>
      </c>
      <c r="J2111" t="s">
        <v>641</v>
      </c>
      <c r="K2111" t="s">
        <v>53</v>
      </c>
      <c r="L2111" s="4">
        <v>2</v>
      </c>
      <c r="M2111" s="4">
        <v>45657</v>
      </c>
      <c r="N2111">
        <v>24</v>
      </c>
      <c r="AE2111">
        <v>1</v>
      </c>
    </row>
    <row r="2112" spans="1:31" x14ac:dyDescent="0.2">
      <c r="A2112" s="9">
        <v>2002363</v>
      </c>
      <c r="B2112">
        <v>3084</v>
      </c>
      <c r="C2112" t="s">
        <v>5230</v>
      </c>
      <c r="D2112" t="s">
        <v>5231</v>
      </c>
      <c r="E2112" t="s">
        <v>5232</v>
      </c>
      <c r="F2112" t="s">
        <v>5232</v>
      </c>
      <c r="G2112" t="s">
        <v>639</v>
      </c>
      <c r="H2112" t="s">
        <v>684</v>
      </c>
      <c r="I2112" t="s">
        <v>2732</v>
      </c>
      <c r="J2112" t="s">
        <v>686</v>
      </c>
      <c r="K2112" t="s">
        <v>53</v>
      </c>
      <c r="L2112" s="4">
        <v>39714</v>
      </c>
      <c r="M2112" s="4">
        <v>45657</v>
      </c>
      <c r="N2112">
        <v>5.4000000953674316</v>
      </c>
      <c r="O2112">
        <v>3.5999999046325684</v>
      </c>
      <c r="Q2112">
        <v>4.5</v>
      </c>
      <c r="AC2112">
        <v>63</v>
      </c>
      <c r="AE2112">
        <v>1</v>
      </c>
    </row>
    <row r="2113" spans="1:31" x14ac:dyDescent="0.2">
      <c r="A2113" s="9">
        <v>2002462</v>
      </c>
      <c r="B2113">
        <v>3094</v>
      </c>
      <c r="C2113" t="s">
        <v>5233</v>
      </c>
      <c r="D2113" t="s">
        <v>5234</v>
      </c>
      <c r="E2113" t="s">
        <v>5235</v>
      </c>
      <c r="F2113" t="s">
        <v>5235</v>
      </c>
      <c r="G2113" t="s">
        <v>639</v>
      </c>
      <c r="H2113" t="s">
        <v>684</v>
      </c>
      <c r="I2113" t="s">
        <v>2732</v>
      </c>
      <c r="J2113" t="s">
        <v>686</v>
      </c>
      <c r="K2113" t="s">
        <v>53</v>
      </c>
      <c r="L2113" s="4">
        <v>39756</v>
      </c>
      <c r="M2113" s="4">
        <v>45657</v>
      </c>
      <c r="N2113">
        <v>5.4000000953674316</v>
      </c>
      <c r="O2113">
        <v>7.1999998092651367</v>
      </c>
      <c r="Q2113">
        <v>8.1000003814697266</v>
      </c>
      <c r="AC2113">
        <v>63</v>
      </c>
      <c r="AE2113">
        <v>1</v>
      </c>
    </row>
    <row r="2114" spans="1:31" x14ac:dyDescent="0.2">
      <c r="A2114" s="9">
        <v>2002463</v>
      </c>
      <c r="B2114">
        <v>3095</v>
      </c>
      <c r="C2114" t="s">
        <v>5236</v>
      </c>
      <c r="D2114" t="s">
        <v>5237</v>
      </c>
      <c r="E2114" t="s">
        <v>5235</v>
      </c>
      <c r="F2114" t="s">
        <v>5235</v>
      </c>
      <c r="G2114" t="s">
        <v>639</v>
      </c>
      <c r="H2114" t="s">
        <v>684</v>
      </c>
      <c r="I2114" t="s">
        <v>2732</v>
      </c>
      <c r="J2114" t="s">
        <v>686</v>
      </c>
      <c r="K2114" t="s">
        <v>53</v>
      </c>
      <c r="L2114" s="4">
        <v>39756</v>
      </c>
      <c r="M2114" s="4">
        <v>45657</v>
      </c>
      <c r="N2114">
        <v>6.3000001907348633</v>
      </c>
      <c r="O2114">
        <v>5.4000000953674316</v>
      </c>
      <c r="Q2114">
        <v>6.3000001907348633</v>
      </c>
      <c r="AC2114">
        <v>63</v>
      </c>
      <c r="AE2114">
        <v>1</v>
      </c>
    </row>
    <row r="2115" spans="1:31" x14ac:dyDescent="0.2">
      <c r="A2115" s="9">
        <v>2009853</v>
      </c>
      <c r="C2115" t="s">
        <v>5238</v>
      </c>
      <c r="D2115" t="s">
        <v>5239</v>
      </c>
      <c r="E2115" t="s">
        <v>1331</v>
      </c>
      <c r="F2115" t="s">
        <v>1331</v>
      </c>
      <c r="G2115" t="s">
        <v>639</v>
      </c>
      <c r="H2115" t="s">
        <v>639</v>
      </c>
      <c r="I2115" t="s">
        <v>1282</v>
      </c>
      <c r="J2115" t="s">
        <v>647</v>
      </c>
      <c r="K2115" t="s">
        <v>54</v>
      </c>
      <c r="L2115" s="4">
        <v>43815</v>
      </c>
      <c r="M2115" s="4">
        <v>45642</v>
      </c>
      <c r="AC2115">
        <v>45</v>
      </c>
      <c r="AE2115">
        <v>1</v>
      </c>
    </row>
    <row r="2116" spans="1:31" x14ac:dyDescent="0.2">
      <c r="A2116" s="9">
        <v>2009854</v>
      </c>
      <c r="C2116" t="s">
        <v>5240</v>
      </c>
      <c r="D2116" t="s">
        <v>5241</v>
      </c>
      <c r="E2116" t="s">
        <v>1331</v>
      </c>
      <c r="F2116" t="s">
        <v>1331</v>
      </c>
      <c r="G2116" t="s">
        <v>639</v>
      </c>
      <c r="H2116" t="s">
        <v>639</v>
      </c>
      <c r="I2116" t="s">
        <v>1282</v>
      </c>
      <c r="J2116" t="s">
        <v>647</v>
      </c>
      <c r="K2116" t="s">
        <v>54</v>
      </c>
      <c r="L2116" s="4">
        <v>43815</v>
      </c>
      <c r="M2116" s="4">
        <v>45642</v>
      </c>
      <c r="AC2116">
        <v>10</v>
      </c>
      <c r="AE2116">
        <v>1</v>
      </c>
    </row>
    <row r="2117" spans="1:31" x14ac:dyDescent="0.2">
      <c r="A2117" s="9">
        <v>2009858</v>
      </c>
      <c r="C2117" t="s">
        <v>5242</v>
      </c>
      <c r="D2117" t="s">
        <v>5243</v>
      </c>
      <c r="E2117" t="s">
        <v>3059</v>
      </c>
      <c r="F2117" t="s">
        <v>3059</v>
      </c>
      <c r="G2117" t="s">
        <v>639</v>
      </c>
      <c r="H2117" t="s">
        <v>639</v>
      </c>
      <c r="I2117" t="s">
        <v>1282</v>
      </c>
      <c r="J2117" t="s">
        <v>647</v>
      </c>
      <c r="K2117" t="s">
        <v>54</v>
      </c>
      <c r="L2117" s="4">
        <v>43815</v>
      </c>
      <c r="M2117" s="4">
        <v>45642</v>
      </c>
      <c r="AC2117">
        <v>13</v>
      </c>
      <c r="AE2117">
        <v>1</v>
      </c>
    </row>
    <row r="2118" spans="1:31" x14ac:dyDescent="0.2">
      <c r="A2118" s="9">
        <v>2006091</v>
      </c>
      <c r="C2118" t="s">
        <v>5244</v>
      </c>
      <c r="D2118" t="s">
        <v>5245</v>
      </c>
      <c r="E2118" t="s">
        <v>1540</v>
      </c>
      <c r="F2118" t="s">
        <v>1540</v>
      </c>
      <c r="G2118" t="s">
        <v>639</v>
      </c>
      <c r="H2118" t="s">
        <v>639</v>
      </c>
      <c r="I2118" t="s">
        <v>1282</v>
      </c>
      <c r="J2118" t="s">
        <v>647</v>
      </c>
      <c r="K2118" t="s">
        <v>54</v>
      </c>
      <c r="L2118" s="4">
        <v>43810</v>
      </c>
      <c r="M2118" s="4">
        <v>45637</v>
      </c>
      <c r="X2118">
        <v>4</v>
      </c>
      <c r="AE2118">
        <v>1.2</v>
      </c>
    </row>
    <row r="2119" spans="1:31" x14ac:dyDescent="0.2">
      <c r="A2119" s="9">
        <v>2006084</v>
      </c>
      <c r="C2119" t="s">
        <v>5246</v>
      </c>
      <c r="D2119" t="s">
        <v>5247</v>
      </c>
      <c r="E2119" t="s">
        <v>1540</v>
      </c>
      <c r="F2119" t="s">
        <v>1540</v>
      </c>
      <c r="G2119" t="s">
        <v>639</v>
      </c>
      <c r="H2119" t="s">
        <v>639</v>
      </c>
      <c r="I2119" t="s">
        <v>1282</v>
      </c>
      <c r="J2119" t="s">
        <v>641</v>
      </c>
      <c r="K2119" t="s">
        <v>54</v>
      </c>
      <c r="L2119" s="4">
        <v>43810</v>
      </c>
      <c r="M2119" s="4">
        <v>45637</v>
      </c>
      <c r="N2119">
        <v>12</v>
      </c>
      <c r="O2119">
        <v>8</v>
      </c>
      <c r="P2119">
        <v>10</v>
      </c>
      <c r="AE2119">
        <v>1.28</v>
      </c>
    </row>
    <row r="2120" spans="1:31" x14ac:dyDescent="0.2">
      <c r="A2120" s="9">
        <v>2006087</v>
      </c>
      <c r="C2120" t="s">
        <v>5248</v>
      </c>
      <c r="D2120" t="s">
        <v>5249</v>
      </c>
      <c r="E2120" t="s">
        <v>1540</v>
      </c>
      <c r="F2120" t="s">
        <v>1540</v>
      </c>
      <c r="G2120" t="s">
        <v>639</v>
      </c>
      <c r="H2120" t="s">
        <v>639</v>
      </c>
      <c r="I2120" t="s">
        <v>1282</v>
      </c>
      <c r="J2120" t="s">
        <v>641</v>
      </c>
      <c r="K2120" t="s">
        <v>54</v>
      </c>
      <c r="L2120" s="4">
        <v>43810</v>
      </c>
      <c r="M2120" s="4">
        <v>45637</v>
      </c>
      <c r="N2120">
        <v>26</v>
      </c>
      <c r="T2120">
        <v>2</v>
      </c>
      <c r="V2120">
        <v>5</v>
      </c>
      <c r="AE2120">
        <v>1.3</v>
      </c>
    </row>
    <row r="2121" spans="1:31" x14ac:dyDescent="0.2">
      <c r="A2121" s="9">
        <v>2006088</v>
      </c>
      <c r="C2121" t="s">
        <v>5250</v>
      </c>
      <c r="D2121" t="s">
        <v>5251</v>
      </c>
      <c r="E2121" t="s">
        <v>1540</v>
      </c>
      <c r="F2121" t="s">
        <v>1540</v>
      </c>
      <c r="G2121" t="s">
        <v>639</v>
      </c>
      <c r="H2121" t="s">
        <v>639</v>
      </c>
      <c r="I2121" t="s">
        <v>1282</v>
      </c>
      <c r="J2121" t="s">
        <v>641</v>
      </c>
      <c r="K2121" t="s">
        <v>54</v>
      </c>
      <c r="L2121" s="4">
        <v>43810</v>
      </c>
      <c r="M2121" s="4">
        <v>45637</v>
      </c>
      <c r="N2121">
        <v>8</v>
      </c>
      <c r="O2121">
        <v>24</v>
      </c>
      <c r="AE2121">
        <v>1.3</v>
      </c>
    </row>
    <row r="2122" spans="1:31" x14ac:dyDescent="0.2">
      <c r="A2122" s="9">
        <v>2006093</v>
      </c>
      <c r="C2122" t="s">
        <v>5252</v>
      </c>
      <c r="D2122" t="s">
        <v>5253</v>
      </c>
      <c r="E2122" t="s">
        <v>1540</v>
      </c>
      <c r="F2122" t="s">
        <v>1540</v>
      </c>
      <c r="G2122" t="s">
        <v>639</v>
      </c>
      <c r="H2122" t="s">
        <v>639</v>
      </c>
      <c r="I2122" t="s">
        <v>1282</v>
      </c>
      <c r="J2122" t="s">
        <v>641</v>
      </c>
      <c r="K2122" t="s">
        <v>54</v>
      </c>
      <c r="L2122" s="4">
        <v>43810</v>
      </c>
      <c r="M2122" s="4">
        <v>45637</v>
      </c>
      <c r="N2122">
        <v>8</v>
      </c>
      <c r="O2122">
        <v>24</v>
      </c>
      <c r="AE2122">
        <v>1.4</v>
      </c>
    </row>
    <row r="2123" spans="1:31" x14ac:dyDescent="0.2">
      <c r="A2123" s="9">
        <v>2006089</v>
      </c>
      <c r="C2123" t="s">
        <v>5254</v>
      </c>
      <c r="D2123" t="s">
        <v>5255</v>
      </c>
      <c r="E2123" t="s">
        <v>1540</v>
      </c>
      <c r="F2123" t="s">
        <v>1540</v>
      </c>
      <c r="G2123" t="s">
        <v>639</v>
      </c>
      <c r="H2123" t="s">
        <v>639</v>
      </c>
      <c r="I2123" t="s">
        <v>1282</v>
      </c>
      <c r="J2123" t="s">
        <v>647</v>
      </c>
      <c r="K2123" t="s">
        <v>54</v>
      </c>
      <c r="L2123" s="4">
        <v>43810</v>
      </c>
      <c r="M2123" s="4">
        <v>45637</v>
      </c>
      <c r="O2123">
        <v>20</v>
      </c>
      <c r="P2123">
        <v>29</v>
      </c>
      <c r="AE2123">
        <v>1.48</v>
      </c>
    </row>
    <row r="2124" spans="1:31" x14ac:dyDescent="0.2">
      <c r="A2124" s="9">
        <v>2010538</v>
      </c>
      <c r="B2124">
        <v>5261</v>
      </c>
      <c r="C2124" t="s">
        <v>5256</v>
      </c>
      <c r="D2124" t="s">
        <v>5257</v>
      </c>
      <c r="E2124" t="s">
        <v>5258</v>
      </c>
      <c r="F2124" t="s">
        <v>5258</v>
      </c>
      <c r="G2124" t="s">
        <v>639</v>
      </c>
      <c r="H2124" t="s">
        <v>684</v>
      </c>
      <c r="I2124" t="s">
        <v>2732</v>
      </c>
      <c r="J2124" t="s">
        <v>694</v>
      </c>
      <c r="K2124" t="s">
        <v>53</v>
      </c>
      <c r="L2124" s="4">
        <v>2</v>
      </c>
      <c r="M2124" s="4">
        <v>45626</v>
      </c>
      <c r="N2124">
        <v>0.30000001192092896</v>
      </c>
      <c r="AC2124">
        <v>13.1</v>
      </c>
      <c r="AE2124">
        <v>1</v>
      </c>
    </row>
    <row r="2125" spans="1:31" x14ac:dyDescent="0.2">
      <c r="A2125" s="9">
        <v>2009843</v>
      </c>
      <c r="C2125" t="s">
        <v>5259</v>
      </c>
      <c r="D2125" t="s">
        <v>5260</v>
      </c>
      <c r="E2125" t="s">
        <v>5261</v>
      </c>
      <c r="F2125" t="s">
        <v>5261</v>
      </c>
      <c r="G2125" t="s">
        <v>639</v>
      </c>
      <c r="H2125" t="s">
        <v>684</v>
      </c>
      <c r="I2125" t="s">
        <v>1282</v>
      </c>
      <c r="J2125" t="s">
        <v>686</v>
      </c>
      <c r="K2125" t="s">
        <v>54</v>
      </c>
      <c r="L2125" s="4">
        <v>43798</v>
      </c>
      <c r="M2125" s="4">
        <v>45625</v>
      </c>
      <c r="N2125">
        <v>0.10000000149011612</v>
      </c>
      <c r="P2125">
        <v>0.10000000149011612</v>
      </c>
      <c r="AC2125">
        <v>0.1</v>
      </c>
      <c r="AE2125">
        <v>1.1000000000000001</v>
      </c>
    </row>
    <row r="2126" spans="1:31" x14ac:dyDescent="0.2">
      <c r="A2126" s="9">
        <v>2007091</v>
      </c>
      <c r="C2126" t="s">
        <v>5262</v>
      </c>
      <c r="D2126" t="s">
        <v>1284</v>
      </c>
      <c r="E2126" t="s">
        <v>5263</v>
      </c>
      <c r="F2126" t="s">
        <v>5263</v>
      </c>
      <c r="G2126" t="s">
        <v>639</v>
      </c>
      <c r="H2126" t="s">
        <v>684</v>
      </c>
      <c r="I2126" t="s">
        <v>1282</v>
      </c>
      <c r="J2126" t="s">
        <v>686</v>
      </c>
      <c r="K2126" t="s">
        <v>54</v>
      </c>
      <c r="L2126" s="4">
        <v>43798</v>
      </c>
      <c r="M2126" s="4">
        <v>45625</v>
      </c>
      <c r="N2126">
        <v>0.10000000149011612</v>
      </c>
      <c r="P2126">
        <v>0.10000000149011612</v>
      </c>
      <c r="AC2126">
        <v>1</v>
      </c>
      <c r="AE2126">
        <v>1.1000000000000001</v>
      </c>
    </row>
    <row r="2127" spans="1:31" x14ac:dyDescent="0.2">
      <c r="A2127" s="9">
        <v>2009844</v>
      </c>
      <c r="C2127" t="s">
        <v>5264</v>
      </c>
      <c r="D2127" t="s">
        <v>1284</v>
      </c>
      <c r="E2127" t="s">
        <v>5265</v>
      </c>
      <c r="F2127" t="s">
        <v>5265</v>
      </c>
      <c r="G2127" t="s">
        <v>639</v>
      </c>
      <c r="H2127" t="s">
        <v>684</v>
      </c>
      <c r="I2127" t="s">
        <v>1282</v>
      </c>
      <c r="J2127" t="s">
        <v>686</v>
      </c>
      <c r="K2127" t="s">
        <v>54</v>
      </c>
      <c r="L2127" s="4">
        <v>43798</v>
      </c>
      <c r="M2127" s="4">
        <v>45625</v>
      </c>
      <c r="N2127">
        <v>0.30000001192092896</v>
      </c>
      <c r="P2127">
        <v>0.15000000596046448</v>
      </c>
      <c r="AC2127">
        <v>2.5</v>
      </c>
      <c r="AE2127">
        <v>1.2</v>
      </c>
    </row>
    <row r="2128" spans="1:31" x14ac:dyDescent="0.2">
      <c r="A2128" s="9">
        <v>2007817</v>
      </c>
      <c r="C2128" t="s">
        <v>5266</v>
      </c>
      <c r="D2128" t="s">
        <v>5267</v>
      </c>
      <c r="E2128" t="s">
        <v>4711</v>
      </c>
      <c r="F2128" t="s">
        <v>4711</v>
      </c>
      <c r="G2128" t="s">
        <v>639</v>
      </c>
      <c r="H2128" t="s">
        <v>684</v>
      </c>
      <c r="I2128" t="s">
        <v>1282</v>
      </c>
      <c r="J2128" t="s">
        <v>686</v>
      </c>
      <c r="K2128" t="s">
        <v>54</v>
      </c>
      <c r="L2128" s="4">
        <v>43798</v>
      </c>
      <c r="M2128" s="4">
        <v>45625</v>
      </c>
      <c r="N2128">
        <v>0.5</v>
      </c>
      <c r="AC2128">
        <v>0.9</v>
      </c>
      <c r="AE2128">
        <v>1.1000000000000001</v>
      </c>
    </row>
    <row r="2129" spans="1:31" x14ac:dyDescent="0.2">
      <c r="A2129" s="9">
        <v>2007818</v>
      </c>
      <c r="C2129" t="s">
        <v>5268</v>
      </c>
      <c r="D2129" t="s">
        <v>5269</v>
      </c>
      <c r="E2129" t="s">
        <v>4711</v>
      </c>
      <c r="F2129" t="s">
        <v>4711</v>
      </c>
      <c r="G2129" t="s">
        <v>639</v>
      </c>
      <c r="H2129" t="s">
        <v>684</v>
      </c>
      <c r="I2129" t="s">
        <v>1282</v>
      </c>
      <c r="J2129" t="s">
        <v>694</v>
      </c>
      <c r="K2129" t="s">
        <v>54</v>
      </c>
      <c r="L2129" s="4">
        <v>43798</v>
      </c>
      <c r="M2129" s="4">
        <v>45625</v>
      </c>
      <c r="N2129">
        <v>0.5</v>
      </c>
      <c r="AC2129">
        <v>2.6</v>
      </c>
      <c r="AE2129">
        <v>1.1000000000000001</v>
      </c>
    </row>
    <row r="2130" spans="1:31" x14ac:dyDescent="0.2">
      <c r="A2130" s="9">
        <v>2007556</v>
      </c>
      <c r="B2130">
        <v>4061</v>
      </c>
      <c r="C2130" t="s">
        <v>5270</v>
      </c>
      <c r="D2130" t="s">
        <v>5271</v>
      </c>
      <c r="E2130" t="s">
        <v>3759</v>
      </c>
      <c r="F2130" t="s">
        <v>3759</v>
      </c>
      <c r="G2130" t="s">
        <v>639</v>
      </c>
      <c r="H2130" t="s">
        <v>684</v>
      </c>
      <c r="I2130" t="s">
        <v>2732</v>
      </c>
      <c r="J2130" t="s">
        <v>694</v>
      </c>
      <c r="K2130" t="s">
        <v>53</v>
      </c>
      <c r="L2130" s="4">
        <v>2</v>
      </c>
      <c r="M2130" s="4">
        <v>45616</v>
      </c>
      <c r="N2130">
        <v>0.80000001192092896</v>
      </c>
      <c r="AC2130">
        <v>16.2</v>
      </c>
      <c r="AE2130">
        <v>1</v>
      </c>
    </row>
    <row r="2131" spans="1:31" x14ac:dyDescent="0.2">
      <c r="A2131" s="9">
        <v>2007555</v>
      </c>
      <c r="B2131">
        <v>4060</v>
      </c>
      <c r="C2131" t="s">
        <v>5272</v>
      </c>
      <c r="D2131" t="s">
        <v>5273</v>
      </c>
      <c r="E2131" t="s">
        <v>3759</v>
      </c>
      <c r="F2131" t="s">
        <v>3759</v>
      </c>
      <c r="G2131" t="s">
        <v>639</v>
      </c>
      <c r="H2131" t="s">
        <v>684</v>
      </c>
      <c r="I2131" t="s">
        <v>2732</v>
      </c>
      <c r="J2131" t="s">
        <v>686</v>
      </c>
      <c r="K2131" t="s">
        <v>54</v>
      </c>
      <c r="L2131" s="4">
        <v>2</v>
      </c>
      <c r="M2131" s="4">
        <v>45616</v>
      </c>
      <c r="N2131">
        <v>0.20000000298023224</v>
      </c>
      <c r="AC2131">
        <v>1</v>
      </c>
      <c r="AE2131">
        <v>1</v>
      </c>
    </row>
    <row r="2132" spans="1:31" x14ac:dyDescent="0.2">
      <c r="A2132" s="9">
        <v>2009796</v>
      </c>
      <c r="C2132" t="s">
        <v>5275</v>
      </c>
      <c r="D2132" t="s">
        <v>1284</v>
      </c>
      <c r="E2132" t="s">
        <v>3119</v>
      </c>
      <c r="F2132" t="s">
        <v>3119</v>
      </c>
      <c r="G2132" t="s">
        <v>639</v>
      </c>
      <c r="H2132" t="s">
        <v>684</v>
      </c>
      <c r="I2132" t="s">
        <v>1282</v>
      </c>
      <c r="J2132" t="s">
        <v>686</v>
      </c>
      <c r="K2132" t="s">
        <v>54</v>
      </c>
      <c r="L2132" s="4">
        <v>43773</v>
      </c>
      <c r="M2132" s="4">
        <v>45600</v>
      </c>
      <c r="N2132">
        <v>0.30000001192092896</v>
      </c>
      <c r="AE2132">
        <v>1.1000000000000001</v>
      </c>
    </row>
    <row r="2133" spans="1:31" x14ac:dyDescent="0.2">
      <c r="A2133" s="9">
        <v>2009797</v>
      </c>
      <c r="C2133" t="s">
        <v>5274</v>
      </c>
      <c r="D2133" t="s">
        <v>1284</v>
      </c>
      <c r="E2133" t="s">
        <v>3115</v>
      </c>
      <c r="F2133" t="s">
        <v>3115</v>
      </c>
      <c r="G2133" t="s">
        <v>639</v>
      </c>
      <c r="H2133" t="s">
        <v>684</v>
      </c>
      <c r="I2133" t="s">
        <v>1282</v>
      </c>
      <c r="J2133" t="s">
        <v>686</v>
      </c>
      <c r="K2133" t="s">
        <v>54</v>
      </c>
      <c r="L2133" s="4">
        <v>43773</v>
      </c>
      <c r="M2133" s="4">
        <v>45600</v>
      </c>
      <c r="N2133">
        <v>0.30000001192092896</v>
      </c>
      <c r="AE2133">
        <v>1.1000000000000001</v>
      </c>
    </row>
    <row r="2134" spans="1:31" x14ac:dyDescent="0.2">
      <c r="A2134" s="9">
        <v>2009811</v>
      </c>
      <c r="C2134" t="s">
        <v>5276</v>
      </c>
      <c r="D2134" t="s">
        <v>5277</v>
      </c>
      <c r="E2134" t="s">
        <v>4259</v>
      </c>
      <c r="F2134" t="s">
        <v>4259</v>
      </c>
      <c r="G2134" t="s">
        <v>639</v>
      </c>
      <c r="H2134" t="s">
        <v>639</v>
      </c>
      <c r="I2134" t="s">
        <v>1282</v>
      </c>
      <c r="J2134" t="s">
        <v>647</v>
      </c>
      <c r="K2134" t="s">
        <v>54</v>
      </c>
      <c r="L2134" s="4">
        <v>43769</v>
      </c>
      <c r="M2134" s="4">
        <v>45596</v>
      </c>
      <c r="AC2134">
        <v>13</v>
      </c>
      <c r="AE2134">
        <v>1</v>
      </c>
    </row>
    <row r="2135" spans="1:31" x14ac:dyDescent="0.2">
      <c r="A2135" s="9">
        <v>2009805</v>
      </c>
      <c r="C2135" t="s">
        <v>5278</v>
      </c>
      <c r="D2135" t="s">
        <v>5279</v>
      </c>
      <c r="E2135" t="s">
        <v>5280</v>
      </c>
      <c r="F2135" t="s">
        <v>5281</v>
      </c>
      <c r="G2135" t="s">
        <v>639</v>
      </c>
      <c r="H2135" t="s">
        <v>639</v>
      </c>
      <c r="I2135" t="s">
        <v>1282</v>
      </c>
      <c r="J2135" t="s">
        <v>647</v>
      </c>
      <c r="K2135" t="s">
        <v>54</v>
      </c>
      <c r="L2135" s="4">
        <v>43763</v>
      </c>
      <c r="M2135" s="4">
        <v>45590</v>
      </c>
      <c r="AC2135">
        <v>75</v>
      </c>
      <c r="AE2135">
        <v>1</v>
      </c>
    </row>
    <row r="2136" spans="1:31" x14ac:dyDescent="0.2">
      <c r="A2136" s="9">
        <v>2008701</v>
      </c>
      <c r="C2136" t="s">
        <v>5282</v>
      </c>
      <c r="D2136" t="s">
        <v>5283</v>
      </c>
      <c r="E2136" t="s">
        <v>1264</v>
      </c>
      <c r="F2136" t="s">
        <v>2647</v>
      </c>
      <c r="G2136" t="s">
        <v>639</v>
      </c>
      <c r="H2136" t="s">
        <v>639</v>
      </c>
      <c r="I2136" t="s">
        <v>772</v>
      </c>
      <c r="J2136" t="s">
        <v>641</v>
      </c>
      <c r="K2136" t="s">
        <v>54</v>
      </c>
      <c r="L2136" s="4">
        <v>2</v>
      </c>
      <c r="M2136" s="4">
        <v>45587</v>
      </c>
      <c r="N2136">
        <v>3</v>
      </c>
      <c r="O2136">
        <v>18</v>
      </c>
      <c r="V2136">
        <v>5.6999998092651367</v>
      </c>
      <c r="Z2136">
        <v>2.5</v>
      </c>
      <c r="AE2136">
        <v>1.41</v>
      </c>
    </row>
    <row r="2137" spans="1:31" x14ac:dyDescent="0.2">
      <c r="A2137" s="9">
        <v>2008700</v>
      </c>
      <c r="C2137" t="s">
        <v>5284</v>
      </c>
      <c r="D2137" t="s">
        <v>5285</v>
      </c>
      <c r="E2137" t="s">
        <v>1264</v>
      </c>
      <c r="F2137" t="s">
        <v>2647</v>
      </c>
      <c r="G2137" t="s">
        <v>639</v>
      </c>
      <c r="H2137" t="s">
        <v>639</v>
      </c>
      <c r="I2137" t="s">
        <v>772</v>
      </c>
      <c r="J2137" t="s">
        <v>647</v>
      </c>
      <c r="K2137" t="s">
        <v>54</v>
      </c>
      <c r="L2137" s="4">
        <v>2</v>
      </c>
      <c r="M2137" s="4">
        <v>45587</v>
      </c>
      <c r="W2137">
        <v>4.8000001907348633</v>
      </c>
      <c r="Z2137">
        <v>7.6999998092651367</v>
      </c>
      <c r="AE2137">
        <v>1.41</v>
      </c>
    </row>
    <row r="2138" spans="1:31" x14ac:dyDescent="0.2">
      <c r="A2138" s="9">
        <v>2008699</v>
      </c>
      <c r="C2138" t="s">
        <v>5286</v>
      </c>
      <c r="D2138" t="s">
        <v>5287</v>
      </c>
      <c r="E2138" t="s">
        <v>1264</v>
      </c>
      <c r="F2138" t="s">
        <v>2647</v>
      </c>
      <c r="G2138" t="s">
        <v>639</v>
      </c>
      <c r="H2138" t="s">
        <v>639</v>
      </c>
      <c r="I2138" t="s">
        <v>772</v>
      </c>
      <c r="J2138" t="s">
        <v>647</v>
      </c>
      <c r="K2138" t="s">
        <v>54</v>
      </c>
      <c r="L2138" s="4">
        <v>2</v>
      </c>
      <c r="M2138" s="4">
        <v>45587</v>
      </c>
      <c r="X2138">
        <v>3.2000000476837158</v>
      </c>
      <c r="Z2138">
        <v>2.4000000953674316</v>
      </c>
      <c r="AE2138">
        <v>1.41</v>
      </c>
    </row>
    <row r="2139" spans="1:31" x14ac:dyDescent="0.2">
      <c r="A2139" s="9">
        <v>2007732</v>
      </c>
      <c r="C2139" t="s">
        <v>5288</v>
      </c>
      <c r="D2139" t="s">
        <v>1284</v>
      </c>
      <c r="E2139" t="s">
        <v>5289</v>
      </c>
      <c r="F2139" t="s">
        <v>5289</v>
      </c>
      <c r="G2139" t="s">
        <v>639</v>
      </c>
      <c r="H2139" t="s">
        <v>684</v>
      </c>
      <c r="I2139" t="s">
        <v>1282</v>
      </c>
      <c r="J2139" t="s">
        <v>686</v>
      </c>
      <c r="K2139" t="s">
        <v>54</v>
      </c>
      <c r="L2139" s="4">
        <v>43759</v>
      </c>
      <c r="M2139" s="4">
        <v>45586</v>
      </c>
      <c r="N2139">
        <v>0.10000000149011612</v>
      </c>
      <c r="P2139">
        <v>0.10000000149011612</v>
      </c>
      <c r="AC2139">
        <v>1</v>
      </c>
      <c r="AE2139">
        <v>1.1000000000000001</v>
      </c>
    </row>
    <row r="2140" spans="1:31" x14ac:dyDescent="0.2">
      <c r="A2140" s="9">
        <v>2005088</v>
      </c>
      <c r="C2140" t="s">
        <v>5290</v>
      </c>
      <c r="D2140" t="s">
        <v>5291</v>
      </c>
      <c r="E2140" t="s">
        <v>5292</v>
      </c>
      <c r="F2140" t="s">
        <v>5292</v>
      </c>
      <c r="G2140" t="s">
        <v>639</v>
      </c>
      <c r="H2140" t="s">
        <v>684</v>
      </c>
      <c r="I2140" t="s">
        <v>1282</v>
      </c>
      <c r="J2140" t="s">
        <v>686</v>
      </c>
      <c r="K2140" t="s">
        <v>54</v>
      </c>
      <c r="L2140" s="4">
        <v>43756</v>
      </c>
      <c r="M2140" s="4">
        <v>45583</v>
      </c>
      <c r="N2140">
        <v>0.10000000149011612</v>
      </c>
      <c r="O2140">
        <v>0.10000000149011612</v>
      </c>
      <c r="P2140">
        <v>0.20000000298023224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C2140">
        <v>1</v>
      </c>
      <c r="AE2140">
        <v>1.1000000000000001</v>
      </c>
    </row>
    <row r="2141" spans="1:31" x14ac:dyDescent="0.2">
      <c r="A2141" s="9">
        <v>2009794</v>
      </c>
      <c r="C2141" t="s">
        <v>5293</v>
      </c>
      <c r="D2141" t="s">
        <v>1284</v>
      </c>
      <c r="E2141" t="s">
        <v>5294</v>
      </c>
      <c r="F2141" t="s">
        <v>5294</v>
      </c>
      <c r="G2141" t="s">
        <v>639</v>
      </c>
      <c r="H2141" t="s">
        <v>684</v>
      </c>
      <c r="I2141" t="s">
        <v>1282</v>
      </c>
      <c r="J2141" t="s">
        <v>686</v>
      </c>
      <c r="K2141" t="s">
        <v>53</v>
      </c>
      <c r="L2141" s="4">
        <v>43756</v>
      </c>
      <c r="M2141" s="4">
        <v>45583</v>
      </c>
      <c r="N2141">
        <v>0.30000001192092896</v>
      </c>
      <c r="O2141">
        <v>5.000000074505806E-2</v>
      </c>
      <c r="P2141">
        <v>0.30000001192092896</v>
      </c>
      <c r="AC2141">
        <v>1.5</v>
      </c>
      <c r="AE2141">
        <v>1</v>
      </c>
    </row>
    <row r="2142" spans="1:31" x14ac:dyDescent="0.2">
      <c r="A2142" s="9">
        <v>2009785</v>
      </c>
      <c r="C2142" t="s">
        <v>5295</v>
      </c>
      <c r="D2142" t="s">
        <v>5296</v>
      </c>
      <c r="E2142" t="s">
        <v>2658</v>
      </c>
      <c r="F2142" t="s">
        <v>2658</v>
      </c>
      <c r="G2142" t="s">
        <v>639</v>
      </c>
      <c r="H2142" t="s">
        <v>639</v>
      </c>
      <c r="I2142" t="s">
        <v>1282</v>
      </c>
      <c r="J2142" t="s">
        <v>647</v>
      </c>
      <c r="K2142" t="s">
        <v>54</v>
      </c>
      <c r="L2142" s="4">
        <v>43745</v>
      </c>
      <c r="M2142" s="4">
        <v>45572</v>
      </c>
      <c r="AC2142">
        <v>45</v>
      </c>
      <c r="AE2142">
        <v>1</v>
      </c>
    </row>
    <row r="2143" spans="1:31" x14ac:dyDescent="0.2">
      <c r="A2143" s="9">
        <v>2009783</v>
      </c>
      <c r="C2143" t="s">
        <v>5297</v>
      </c>
      <c r="D2143" t="s">
        <v>5298</v>
      </c>
      <c r="E2143" t="s">
        <v>2658</v>
      </c>
      <c r="F2143" t="s">
        <v>2658</v>
      </c>
      <c r="G2143" t="s">
        <v>639</v>
      </c>
      <c r="H2143" t="s">
        <v>639</v>
      </c>
      <c r="I2143" t="s">
        <v>1282</v>
      </c>
      <c r="J2143" t="s">
        <v>647</v>
      </c>
      <c r="K2143" t="s">
        <v>54</v>
      </c>
      <c r="L2143" s="4">
        <v>43745</v>
      </c>
      <c r="M2143" s="4">
        <v>45572</v>
      </c>
      <c r="AC2143">
        <v>45</v>
      </c>
      <c r="AE2143">
        <v>1</v>
      </c>
    </row>
    <row r="2144" spans="1:31" x14ac:dyDescent="0.2">
      <c r="A2144" s="9">
        <v>2009784</v>
      </c>
      <c r="C2144" t="s">
        <v>5299</v>
      </c>
      <c r="D2144" t="s">
        <v>5300</v>
      </c>
      <c r="E2144" t="s">
        <v>2658</v>
      </c>
      <c r="F2144" t="s">
        <v>2658</v>
      </c>
      <c r="G2144" t="s">
        <v>639</v>
      </c>
      <c r="H2144" t="s">
        <v>639</v>
      </c>
      <c r="I2144" t="s">
        <v>1282</v>
      </c>
      <c r="J2144" t="s">
        <v>647</v>
      </c>
      <c r="K2144" t="s">
        <v>54</v>
      </c>
      <c r="L2144" s="4">
        <v>43745</v>
      </c>
      <c r="M2144" s="4">
        <v>45572</v>
      </c>
      <c r="AC2144">
        <v>45</v>
      </c>
      <c r="AE2144">
        <v>1</v>
      </c>
    </row>
    <row r="2145" spans="1:31" x14ac:dyDescent="0.2">
      <c r="A2145" s="9">
        <v>2009782</v>
      </c>
      <c r="C2145" t="s">
        <v>5301</v>
      </c>
      <c r="D2145" t="s">
        <v>5302</v>
      </c>
      <c r="E2145" t="s">
        <v>2658</v>
      </c>
      <c r="F2145" t="s">
        <v>2658</v>
      </c>
      <c r="G2145" t="s">
        <v>639</v>
      </c>
      <c r="H2145" t="s">
        <v>639</v>
      </c>
      <c r="I2145" t="s">
        <v>1282</v>
      </c>
      <c r="J2145" t="s">
        <v>647</v>
      </c>
      <c r="K2145" t="s">
        <v>54</v>
      </c>
      <c r="L2145" s="4">
        <v>43745</v>
      </c>
      <c r="M2145" s="4">
        <v>45572</v>
      </c>
      <c r="AC2145">
        <v>45</v>
      </c>
      <c r="AE2145">
        <v>1</v>
      </c>
    </row>
    <row r="2146" spans="1:31" x14ac:dyDescent="0.2">
      <c r="A2146" s="9">
        <v>2009780</v>
      </c>
      <c r="C2146" t="s">
        <v>5303</v>
      </c>
      <c r="D2146" t="s">
        <v>3562</v>
      </c>
      <c r="E2146" t="s">
        <v>1702</v>
      </c>
      <c r="F2146" t="s">
        <v>1702</v>
      </c>
      <c r="G2146" t="s">
        <v>639</v>
      </c>
      <c r="H2146" t="s">
        <v>639</v>
      </c>
      <c r="I2146" t="s">
        <v>1282</v>
      </c>
      <c r="J2146" t="s">
        <v>647</v>
      </c>
      <c r="K2146" t="s">
        <v>54</v>
      </c>
      <c r="L2146" s="4">
        <v>43741</v>
      </c>
      <c r="M2146" s="4">
        <v>45568</v>
      </c>
      <c r="AC2146">
        <v>45</v>
      </c>
      <c r="AE2146">
        <v>1</v>
      </c>
    </row>
    <row r="2147" spans="1:31" x14ac:dyDescent="0.2">
      <c r="A2147" s="9">
        <v>2009781</v>
      </c>
      <c r="C2147" t="s">
        <v>5304</v>
      </c>
      <c r="D2147" t="s">
        <v>5077</v>
      </c>
      <c r="E2147" t="s">
        <v>1702</v>
      </c>
      <c r="F2147" t="s">
        <v>1702</v>
      </c>
      <c r="G2147" t="s">
        <v>639</v>
      </c>
      <c r="H2147" t="s">
        <v>639</v>
      </c>
      <c r="I2147" t="s">
        <v>1282</v>
      </c>
      <c r="J2147" t="s">
        <v>647</v>
      </c>
      <c r="K2147" t="s">
        <v>54</v>
      </c>
      <c r="L2147" s="4">
        <v>43741</v>
      </c>
      <c r="M2147" s="4">
        <v>45568</v>
      </c>
      <c r="AC2147">
        <v>45</v>
      </c>
      <c r="AE2147">
        <v>1</v>
      </c>
    </row>
    <row r="2148" spans="1:31" x14ac:dyDescent="0.2">
      <c r="A2148" s="9">
        <v>2010042</v>
      </c>
      <c r="C2148" t="s">
        <v>5305</v>
      </c>
      <c r="D2148" t="s">
        <v>5306</v>
      </c>
      <c r="E2148" t="s">
        <v>2387</v>
      </c>
      <c r="F2148" t="s">
        <v>5307</v>
      </c>
      <c r="G2148" t="s">
        <v>639</v>
      </c>
      <c r="H2148" t="s">
        <v>639</v>
      </c>
      <c r="I2148" t="s">
        <v>772</v>
      </c>
      <c r="J2148" t="s">
        <v>729</v>
      </c>
      <c r="K2148" t="s">
        <v>54</v>
      </c>
      <c r="L2148" s="4">
        <v>2</v>
      </c>
      <c r="M2148" s="4">
        <v>45565</v>
      </c>
      <c r="AE2148">
        <v>1.1399999999999999</v>
      </c>
    </row>
    <row r="2149" spans="1:31" x14ac:dyDescent="0.2">
      <c r="A2149" s="9">
        <v>2010601</v>
      </c>
      <c r="B2149">
        <v>5254</v>
      </c>
      <c r="C2149" t="s">
        <v>5308</v>
      </c>
      <c r="D2149" t="s">
        <v>3738</v>
      </c>
      <c r="E2149" t="s">
        <v>5309</v>
      </c>
      <c r="F2149" t="s">
        <v>5309</v>
      </c>
      <c r="G2149" t="s">
        <v>639</v>
      </c>
      <c r="H2149" t="s">
        <v>684</v>
      </c>
      <c r="I2149" t="s">
        <v>2732</v>
      </c>
      <c r="J2149" t="s">
        <v>694</v>
      </c>
      <c r="K2149" t="s">
        <v>53</v>
      </c>
      <c r="L2149" s="4">
        <v>2</v>
      </c>
      <c r="M2149" s="4">
        <v>45565</v>
      </c>
      <c r="N2149">
        <v>0.30000001192092896</v>
      </c>
      <c r="AC2149">
        <v>13.1</v>
      </c>
      <c r="AE2149">
        <v>1</v>
      </c>
    </row>
    <row r="2150" spans="1:31" x14ac:dyDescent="0.2">
      <c r="A2150" s="9">
        <v>2009771</v>
      </c>
      <c r="C2150" t="s">
        <v>5310</v>
      </c>
      <c r="D2150" t="s">
        <v>5311</v>
      </c>
      <c r="E2150" t="s">
        <v>1702</v>
      </c>
      <c r="F2150" t="s">
        <v>1702</v>
      </c>
      <c r="G2150" t="s">
        <v>639</v>
      </c>
      <c r="H2150" t="s">
        <v>639</v>
      </c>
      <c r="I2150" t="s">
        <v>1282</v>
      </c>
      <c r="J2150" t="s">
        <v>647</v>
      </c>
      <c r="K2150" t="s">
        <v>54</v>
      </c>
      <c r="L2150" s="4">
        <v>43733</v>
      </c>
      <c r="M2150" s="4">
        <v>45560</v>
      </c>
      <c r="AC2150">
        <v>85</v>
      </c>
      <c r="AE2150">
        <v>1</v>
      </c>
    </row>
    <row r="2151" spans="1:31" x14ac:dyDescent="0.2">
      <c r="A2151" s="9">
        <v>2009772</v>
      </c>
      <c r="C2151" t="s">
        <v>5312</v>
      </c>
      <c r="D2151" t="s">
        <v>5313</v>
      </c>
      <c r="E2151" t="s">
        <v>5314</v>
      </c>
      <c r="F2151" t="s">
        <v>5314</v>
      </c>
      <c r="G2151" t="s">
        <v>639</v>
      </c>
      <c r="H2151" t="s">
        <v>639</v>
      </c>
      <c r="I2151" t="s">
        <v>1282</v>
      </c>
      <c r="J2151" t="s">
        <v>647</v>
      </c>
      <c r="K2151" t="s">
        <v>53</v>
      </c>
      <c r="L2151" s="4">
        <v>43732</v>
      </c>
      <c r="M2151" s="4">
        <v>45559</v>
      </c>
      <c r="Q2151">
        <v>32</v>
      </c>
      <c r="T2151">
        <v>18</v>
      </c>
      <c r="AE2151">
        <v>1</v>
      </c>
    </row>
    <row r="2152" spans="1:31" x14ac:dyDescent="0.2">
      <c r="A2152" s="9">
        <v>2007837</v>
      </c>
      <c r="C2152" t="s">
        <v>5315</v>
      </c>
      <c r="D2152" t="s">
        <v>1284</v>
      </c>
      <c r="E2152" t="s">
        <v>5316</v>
      </c>
      <c r="F2152" t="s">
        <v>5316</v>
      </c>
      <c r="G2152" t="s">
        <v>639</v>
      </c>
      <c r="H2152" t="s">
        <v>684</v>
      </c>
      <c r="I2152" t="s">
        <v>1282</v>
      </c>
      <c r="J2152" t="s">
        <v>686</v>
      </c>
      <c r="K2152" t="s">
        <v>54</v>
      </c>
      <c r="L2152" s="4">
        <v>43732</v>
      </c>
      <c r="M2152" s="4">
        <v>45559</v>
      </c>
      <c r="N2152">
        <v>0.30000001192092896</v>
      </c>
      <c r="P2152">
        <v>0.30000001192092896</v>
      </c>
      <c r="AC2152">
        <v>3.5</v>
      </c>
      <c r="AE2152">
        <v>1.1000000000000001</v>
      </c>
    </row>
    <row r="2153" spans="1:31" x14ac:dyDescent="0.2">
      <c r="A2153" s="9">
        <v>2009773</v>
      </c>
      <c r="C2153" t="s">
        <v>5317</v>
      </c>
      <c r="D2153" t="s">
        <v>5318</v>
      </c>
      <c r="E2153" t="s">
        <v>2473</v>
      </c>
      <c r="F2153" t="s">
        <v>2473</v>
      </c>
      <c r="G2153" t="s">
        <v>639</v>
      </c>
      <c r="H2153" t="s">
        <v>639</v>
      </c>
      <c r="I2153" t="s">
        <v>1282</v>
      </c>
      <c r="J2153" t="s">
        <v>647</v>
      </c>
      <c r="K2153" t="s">
        <v>53</v>
      </c>
      <c r="L2153" s="4">
        <v>43732</v>
      </c>
      <c r="M2153" s="4">
        <v>45559</v>
      </c>
      <c r="Q2153">
        <v>23.5</v>
      </c>
      <c r="R2153">
        <v>11</v>
      </c>
      <c r="AE2153">
        <v>1</v>
      </c>
    </row>
    <row r="2154" spans="1:31" x14ac:dyDescent="0.2">
      <c r="A2154" s="9">
        <v>2007838</v>
      </c>
      <c r="C2154" t="s">
        <v>5319</v>
      </c>
      <c r="D2154" t="s">
        <v>2809</v>
      </c>
      <c r="E2154" t="s">
        <v>5316</v>
      </c>
      <c r="F2154" t="s">
        <v>5316</v>
      </c>
      <c r="G2154" t="s">
        <v>639</v>
      </c>
      <c r="H2154" t="s">
        <v>684</v>
      </c>
      <c r="I2154" t="s">
        <v>1282</v>
      </c>
      <c r="J2154" t="s">
        <v>694</v>
      </c>
      <c r="K2154" t="s">
        <v>54</v>
      </c>
      <c r="L2154" s="4">
        <v>43732</v>
      </c>
      <c r="M2154" s="4">
        <v>45559</v>
      </c>
      <c r="N2154">
        <v>0.5</v>
      </c>
      <c r="P2154">
        <v>0.60000002384185791</v>
      </c>
      <c r="AC2154">
        <v>12</v>
      </c>
      <c r="AE2154">
        <v>1.1000000000000001</v>
      </c>
    </row>
    <row r="2155" spans="1:31" x14ac:dyDescent="0.2">
      <c r="A2155" s="9">
        <v>2008694</v>
      </c>
      <c r="C2155" t="s">
        <v>5320</v>
      </c>
      <c r="D2155" t="s">
        <v>5321</v>
      </c>
      <c r="E2155" t="s">
        <v>1264</v>
      </c>
      <c r="F2155" t="s">
        <v>2647</v>
      </c>
      <c r="G2155" t="s">
        <v>639</v>
      </c>
      <c r="H2155" t="s">
        <v>639</v>
      </c>
      <c r="I2155" t="s">
        <v>772</v>
      </c>
      <c r="J2155" t="s">
        <v>641</v>
      </c>
      <c r="K2155" t="s">
        <v>53</v>
      </c>
      <c r="L2155" s="4">
        <v>2</v>
      </c>
      <c r="M2155" s="4">
        <v>45554</v>
      </c>
      <c r="N2155">
        <v>12</v>
      </c>
      <c r="O2155">
        <v>20</v>
      </c>
      <c r="T2155">
        <v>12.800000190734863</v>
      </c>
      <c r="V2155">
        <v>2</v>
      </c>
      <c r="AE2155">
        <v>1</v>
      </c>
    </row>
    <row r="2156" spans="1:31" x14ac:dyDescent="0.2">
      <c r="A2156" s="9">
        <v>2008072</v>
      </c>
      <c r="C2156" t="s">
        <v>5322</v>
      </c>
      <c r="D2156" t="s">
        <v>5323</v>
      </c>
      <c r="E2156" t="s">
        <v>2628</v>
      </c>
      <c r="F2156" t="s">
        <v>5324</v>
      </c>
      <c r="G2156" t="s">
        <v>639</v>
      </c>
      <c r="H2156" t="s">
        <v>639</v>
      </c>
      <c r="I2156" t="s">
        <v>772</v>
      </c>
      <c r="J2156" t="s">
        <v>729</v>
      </c>
      <c r="K2156" t="s">
        <v>54</v>
      </c>
      <c r="L2156" s="4">
        <v>2</v>
      </c>
      <c r="M2156" s="4">
        <v>45554</v>
      </c>
      <c r="AE2156">
        <v>1.1200000000000001</v>
      </c>
    </row>
    <row r="2157" spans="1:31" x14ac:dyDescent="0.2">
      <c r="A2157" s="9">
        <v>2008696</v>
      </c>
      <c r="C2157" t="s">
        <v>5325</v>
      </c>
      <c r="D2157" t="s">
        <v>5326</v>
      </c>
      <c r="E2157" t="s">
        <v>1264</v>
      </c>
      <c r="F2157" t="s">
        <v>1265</v>
      </c>
      <c r="G2157" t="s">
        <v>639</v>
      </c>
      <c r="H2157" t="s">
        <v>639</v>
      </c>
      <c r="I2157" t="s">
        <v>772</v>
      </c>
      <c r="J2157" t="s">
        <v>647</v>
      </c>
      <c r="K2157" t="s">
        <v>53</v>
      </c>
      <c r="L2157" s="4">
        <v>2</v>
      </c>
      <c r="M2157" s="4">
        <v>45554</v>
      </c>
      <c r="Q2157">
        <v>43</v>
      </c>
      <c r="R2157">
        <v>3</v>
      </c>
      <c r="AE2157">
        <v>1</v>
      </c>
    </row>
    <row r="2158" spans="1:31" x14ac:dyDescent="0.2">
      <c r="A2158" s="9">
        <v>2008698</v>
      </c>
      <c r="C2158" t="s">
        <v>5327</v>
      </c>
      <c r="D2158" t="s">
        <v>5328</v>
      </c>
      <c r="E2158" t="s">
        <v>1264</v>
      </c>
      <c r="F2158" t="s">
        <v>2647</v>
      </c>
      <c r="G2158" t="s">
        <v>639</v>
      </c>
      <c r="H2158" t="s">
        <v>639</v>
      </c>
      <c r="I2158" t="s">
        <v>772</v>
      </c>
      <c r="J2158" t="s">
        <v>729</v>
      </c>
      <c r="K2158" t="s">
        <v>53</v>
      </c>
      <c r="L2158" s="4">
        <v>2</v>
      </c>
      <c r="M2158" s="4">
        <v>45554</v>
      </c>
      <c r="N2158">
        <v>8</v>
      </c>
      <c r="O2158">
        <v>28</v>
      </c>
      <c r="T2158">
        <v>9.1999998092651367</v>
      </c>
      <c r="V2158">
        <v>2</v>
      </c>
      <c r="AE2158">
        <v>1</v>
      </c>
    </row>
    <row r="2159" spans="1:31" x14ac:dyDescent="0.2">
      <c r="A2159" s="9">
        <v>2009770</v>
      </c>
      <c r="C2159" t="s">
        <v>5329</v>
      </c>
      <c r="D2159" t="s">
        <v>5330</v>
      </c>
      <c r="E2159" t="s">
        <v>911</v>
      </c>
      <c r="F2159" t="s">
        <v>911</v>
      </c>
      <c r="G2159" t="s">
        <v>639</v>
      </c>
      <c r="H2159" t="s">
        <v>639</v>
      </c>
      <c r="I2159" t="s">
        <v>1282</v>
      </c>
      <c r="J2159" t="s">
        <v>641</v>
      </c>
      <c r="K2159" t="s">
        <v>53</v>
      </c>
      <c r="L2159" s="4">
        <v>43726</v>
      </c>
      <c r="M2159" s="4">
        <v>45553</v>
      </c>
      <c r="N2159">
        <v>8</v>
      </c>
      <c r="O2159">
        <v>24</v>
      </c>
      <c r="P2159">
        <v>24</v>
      </c>
      <c r="T2159">
        <v>3.5999999046325684</v>
      </c>
      <c r="AE2159">
        <v>1</v>
      </c>
    </row>
    <row r="2160" spans="1:31" x14ac:dyDescent="0.2">
      <c r="A2160" s="9">
        <v>2009768</v>
      </c>
      <c r="C2160" t="s">
        <v>5331</v>
      </c>
      <c r="D2160" t="s">
        <v>5332</v>
      </c>
      <c r="E2160" t="s">
        <v>1702</v>
      </c>
      <c r="F2160" t="s">
        <v>1702</v>
      </c>
      <c r="G2160" t="s">
        <v>639</v>
      </c>
      <c r="H2160" t="s">
        <v>639</v>
      </c>
      <c r="I2160" t="s">
        <v>1282</v>
      </c>
      <c r="J2160" t="s">
        <v>641</v>
      </c>
      <c r="K2160" t="s">
        <v>54</v>
      </c>
      <c r="L2160" s="4">
        <v>43726</v>
      </c>
      <c r="M2160" s="4">
        <v>45553</v>
      </c>
      <c r="N2160">
        <v>27</v>
      </c>
      <c r="T2160">
        <v>1.7999999523162842</v>
      </c>
      <c r="AE2160">
        <v>1.1000000000000001</v>
      </c>
    </row>
    <row r="2161" spans="1:31" x14ac:dyDescent="0.2">
      <c r="A2161" s="9">
        <v>2007874</v>
      </c>
      <c r="C2161" t="s">
        <v>5333</v>
      </c>
      <c r="D2161" t="s">
        <v>5334</v>
      </c>
      <c r="E2161" t="s">
        <v>5335</v>
      </c>
      <c r="F2161" t="s">
        <v>5335</v>
      </c>
      <c r="G2161" t="s">
        <v>639</v>
      </c>
      <c r="H2161" t="s">
        <v>639</v>
      </c>
      <c r="I2161" t="s">
        <v>1282</v>
      </c>
      <c r="J2161" t="s">
        <v>647</v>
      </c>
      <c r="K2161" t="s">
        <v>53</v>
      </c>
      <c r="L2161" s="4">
        <v>43726</v>
      </c>
      <c r="M2161" s="4">
        <v>45553</v>
      </c>
      <c r="Q2161">
        <v>40</v>
      </c>
      <c r="R2161">
        <v>0.95999997854232788</v>
      </c>
      <c r="AE2161">
        <v>1</v>
      </c>
    </row>
    <row r="2162" spans="1:31" x14ac:dyDescent="0.2">
      <c r="A2162" s="9">
        <v>2009743</v>
      </c>
      <c r="C2162" t="s">
        <v>5336</v>
      </c>
      <c r="D2162" t="s">
        <v>5337</v>
      </c>
      <c r="E2162" t="s">
        <v>1510</v>
      </c>
      <c r="F2162" t="s">
        <v>1510</v>
      </c>
      <c r="G2162" t="s">
        <v>639</v>
      </c>
      <c r="H2162" t="s">
        <v>639</v>
      </c>
      <c r="I2162" t="s">
        <v>1282</v>
      </c>
      <c r="J2162" t="s">
        <v>647</v>
      </c>
      <c r="K2162" t="s">
        <v>54</v>
      </c>
      <c r="L2162" s="4">
        <v>43720</v>
      </c>
      <c r="M2162" s="4">
        <v>45547</v>
      </c>
      <c r="AC2162">
        <v>85</v>
      </c>
      <c r="AE2162">
        <v>1</v>
      </c>
    </row>
    <row r="2163" spans="1:31" x14ac:dyDescent="0.2">
      <c r="A2163" s="9">
        <v>2009749</v>
      </c>
      <c r="C2163" t="s">
        <v>5338</v>
      </c>
      <c r="D2163" t="s">
        <v>5339</v>
      </c>
      <c r="E2163" t="s">
        <v>1510</v>
      </c>
      <c r="F2163" t="s">
        <v>1510</v>
      </c>
      <c r="G2163" t="s">
        <v>639</v>
      </c>
      <c r="H2163" t="s">
        <v>639</v>
      </c>
      <c r="I2163" t="s">
        <v>1282</v>
      </c>
      <c r="J2163" t="s">
        <v>647</v>
      </c>
      <c r="K2163" t="s">
        <v>54</v>
      </c>
      <c r="L2163" s="4">
        <v>43720</v>
      </c>
      <c r="M2163" s="4">
        <v>45547</v>
      </c>
      <c r="AC2163">
        <v>45</v>
      </c>
      <c r="AE2163">
        <v>1</v>
      </c>
    </row>
    <row r="2164" spans="1:31" x14ac:dyDescent="0.2">
      <c r="A2164" s="9">
        <v>2009745</v>
      </c>
      <c r="C2164" t="s">
        <v>5340</v>
      </c>
      <c r="D2164" t="s">
        <v>5341</v>
      </c>
      <c r="E2164" t="s">
        <v>1510</v>
      </c>
      <c r="F2164" t="s">
        <v>1510</v>
      </c>
      <c r="G2164" t="s">
        <v>639</v>
      </c>
      <c r="H2164" t="s">
        <v>639</v>
      </c>
      <c r="I2164" t="s">
        <v>1282</v>
      </c>
      <c r="J2164" t="s">
        <v>647</v>
      </c>
      <c r="K2164" t="s">
        <v>54</v>
      </c>
      <c r="L2164" s="4">
        <v>43720</v>
      </c>
      <c r="M2164" s="4">
        <v>45547</v>
      </c>
      <c r="AC2164">
        <v>45</v>
      </c>
      <c r="AE2164">
        <v>1</v>
      </c>
    </row>
    <row r="2165" spans="1:31" x14ac:dyDescent="0.2">
      <c r="A2165" s="9">
        <v>2009744</v>
      </c>
      <c r="C2165" t="s">
        <v>5342</v>
      </c>
      <c r="D2165" t="s">
        <v>5343</v>
      </c>
      <c r="E2165" t="s">
        <v>1510</v>
      </c>
      <c r="F2165" t="s">
        <v>1510</v>
      </c>
      <c r="G2165" t="s">
        <v>639</v>
      </c>
      <c r="H2165" t="s">
        <v>639</v>
      </c>
      <c r="I2165" t="s">
        <v>1282</v>
      </c>
      <c r="J2165" t="s">
        <v>647</v>
      </c>
      <c r="K2165" t="s">
        <v>54</v>
      </c>
      <c r="L2165" s="4">
        <v>43720</v>
      </c>
      <c r="M2165" s="4">
        <v>45547</v>
      </c>
      <c r="AC2165">
        <v>45</v>
      </c>
      <c r="AE2165">
        <v>1</v>
      </c>
    </row>
    <row r="2166" spans="1:31" x14ac:dyDescent="0.2">
      <c r="A2166" s="9">
        <v>2009742</v>
      </c>
      <c r="C2166" t="s">
        <v>5344</v>
      </c>
      <c r="D2166" t="s">
        <v>5345</v>
      </c>
      <c r="E2166" t="s">
        <v>4073</v>
      </c>
      <c r="F2166" t="s">
        <v>4073</v>
      </c>
      <c r="G2166" t="s">
        <v>639</v>
      </c>
      <c r="H2166" t="s">
        <v>639</v>
      </c>
      <c r="I2166" t="s">
        <v>1282</v>
      </c>
      <c r="J2166" t="s">
        <v>647</v>
      </c>
      <c r="K2166" t="s">
        <v>54</v>
      </c>
      <c r="L2166" s="4">
        <v>43720</v>
      </c>
      <c r="M2166" s="4">
        <v>45547</v>
      </c>
      <c r="AC2166">
        <v>13</v>
      </c>
      <c r="AE2166">
        <v>1</v>
      </c>
    </row>
    <row r="2167" spans="1:31" x14ac:dyDescent="0.2">
      <c r="A2167" s="9">
        <v>2009747</v>
      </c>
      <c r="C2167" t="s">
        <v>5346</v>
      </c>
      <c r="D2167" t="s">
        <v>1920</v>
      </c>
      <c r="E2167" t="s">
        <v>5347</v>
      </c>
      <c r="F2167" t="s">
        <v>5347</v>
      </c>
      <c r="G2167" t="s">
        <v>639</v>
      </c>
      <c r="H2167" t="s">
        <v>639</v>
      </c>
      <c r="I2167" t="s">
        <v>1282</v>
      </c>
      <c r="J2167" t="s">
        <v>647</v>
      </c>
      <c r="K2167" t="s">
        <v>54</v>
      </c>
      <c r="L2167" s="4">
        <v>43720</v>
      </c>
      <c r="M2167" s="4">
        <v>45547</v>
      </c>
      <c r="AC2167">
        <v>45</v>
      </c>
      <c r="AE2167">
        <v>1</v>
      </c>
    </row>
    <row r="2168" spans="1:31" x14ac:dyDescent="0.2">
      <c r="A2168" s="9">
        <v>2009748</v>
      </c>
      <c r="C2168" t="s">
        <v>5348</v>
      </c>
      <c r="D2168" t="s">
        <v>5349</v>
      </c>
      <c r="E2168" t="s">
        <v>5347</v>
      </c>
      <c r="F2168" t="s">
        <v>5347</v>
      </c>
      <c r="G2168" t="s">
        <v>639</v>
      </c>
      <c r="H2168" t="s">
        <v>639</v>
      </c>
      <c r="I2168" t="s">
        <v>1282</v>
      </c>
      <c r="J2168" t="s">
        <v>647</v>
      </c>
      <c r="K2168" t="s">
        <v>54</v>
      </c>
      <c r="L2168" s="4">
        <v>43720</v>
      </c>
      <c r="M2168" s="4">
        <v>45547</v>
      </c>
      <c r="AC2168">
        <v>85</v>
      </c>
      <c r="AE2168">
        <v>1</v>
      </c>
    </row>
    <row r="2169" spans="1:31" x14ac:dyDescent="0.2">
      <c r="A2169" s="9">
        <v>2009741</v>
      </c>
      <c r="C2169" t="s">
        <v>5350</v>
      </c>
      <c r="D2169" t="s">
        <v>5351</v>
      </c>
      <c r="E2169" t="s">
        <v>4073</v>
      </c>
      <c r="F2169" t="s">
        <v>4073</v>
      </c>
      <c r="G2169" t="s">
        <v>639</v>
      </c>
      <c r="H2169" t="s">
        <v>639</v>
      </c>
      <c r="I2169" t="s">
        <v>1282</v>
      </c>
      <c r="J2169" t="s">
        <v>647</v>
      </c>
      <c r="K2169" t="s">
        <v>54</v>
      </c>
      <c r="L2169" s="4">
        <v>43720</v>
      </c>
      <c r="M2169" s="4">
        <v>45547</v>
      </c>
      <c r="AC2169">
        <v>13</v>
      </c>
      <c r="AE2169">
        <v>1</v>
      </c>
    </row>
    <row r="2170" spans="1:31" x14ac:dyDescent="0.2">
      <c r="A2170" s="9">
        <v>2009746</v>
      </c>
      <c r="C2170" t="s">
        <v>5352</v>
      </c>
      <c r="D2170" t="s">
        <v>5353</v>
      </c>
      <c r="E2170" t="s">
        <v>1510</v>
      </c>
      <c r="F2170" t="s">
        <v>1510</v>
      </c>
      <c r="G2170" t="s">
        <v>639</v>
      </c>
      <c r="H2170" t="s">
        <v>639</v>
      </c>
      <c r="I2170" t="s">
        <v>1282</v>
      </c>
      <c r="J2170" t="s">
        <v>647</v>
      </c>
      <c r="K2170" t="s">
        <v>54</v>
      </c>
      <c r="L2170" s="4">
        <v>43720</v>
      </c>
      <c r="M2170" s="4">
        <v>45547</v>
      </c>
      <c r="AC2170">
        <v>45</v>
      </c>
      <c r="AE2170">
        <v>1</v>
      </c>
    </row>
    <row r="2171" spans="1:31" x14ac:dyDescent="0.2">
      <c r="A2171" s="9">
        <v>2009740</v>
      </c>
      <c r="C2171" t="s">
        <v>5354</v>
      </c>
      <c r="D2171" t="s">
        <v>5355</v>
      </c>
      <c r="E2171" t="s">
        <v>4073</v>
      </c>
      <c r="F2171" t="s">
        <v>4073</v>
      </c>
      <c r="G2171" t="s">
        <v>639</v>
      </c>
      <c r="H2171" t="s">
        <v>639</v>
      </c>
      <c r="I2171" t="s">
        <v>1282</v>
      </c>
      <c r="J2171" t="s">
        <v>647</v>
      </c>
      <c r="K2171" t="s">
        <v>54</v>
      </c>
      <c r="L2171" s="4">
        <v>43720</v>
      </c>
      <c r="M2171" s="4">
        <v>45547</v>
      </c>
      <c r="AC2171">
        <v>13</v>
      </c>
      <c r="AE2171">
        <v>1</v>
      </c>
    </row>
    <row r="2172" spans="1:31" x14ac:dyDescent="0.2">
      <c r="A2172" s="9">
        <v>2009739</v>
      </c>
      <c r="C2172" t="s">
        <v>5356</v>
      </c>
      <c r="D2172" t="s">
        <v>5357</v>
      </c>
      <c r="E2172" t="s">
        <v>4073</v>
      </c>
      <c r="F2172" t="s">
        <v>4073</v>
      </c>
      <c r="G2172" t="s">
        <v>639</v>
      </c>
      <c r="H2172" t="s">
        <v>639</v>
      </c>
      <c r="I2172" t="s">
        <v>1282</v>
      </c>
      <c r="J2172" t="s">
        <v>647</v>
      </c>
      <c r="K2172" t="s">
        <v>54</v>
      </c>
      <c r="L2172" s="4">
        <v>43720</v>
      </c>
      <c r="M2172" s="4">
        <v>45547</v>
      </c>
      <c r="AC2172">
        <v>13</v>
      </c>
      <c r="AE2172">
        <v>1</v>
      </c>
    </row>
    <row r="2173" spans="1:31" x14ac:dyDescent="0.2">
      <c r="A2173" s="9">
        <v>2009737</v>
      </c>
      <c r="C2173" t="s">
        <v>5358</v>
      </c>
      <c r="D2173" t="s">
        <v>5359</v>
      </c>
      <c r="E2173" t="s">
        <v>4073</v>
      </c>
      <c r="F2173" t="s">
        <v>4073</v>
      </c>
      <c r="G2173" t="s">
        <v>639</v>
      </c>
      <c r="H2173" t="s">
        <v>639</v>
      </c>
      <c r="I2173" t="s">
        <v>1282</v>
      </c>
      <c r="J2173" t="s">
        <v>647</v>
      </c>
      <c r="K2173" t="s">
        <v>54</v>
      </c>
      <c r="L2173" s="4">
        <v>43720</v>
      </c>
      <c r="M2173" s="4">
        <v>45547</v>
      </c>
      <c r="AC2173">
        <v>13</v>
      </c>
      <c r="AE2173">
        <v>1</v>
      </c>
    </row>
    <row r="2174" spans="1:31" x14ac:dyDescent="0.2">
      <c r="A2174" s="9">
        <v>2009738</v>
      </c>
      <c r="C2174" t="s">
        <v>5360</v>
      </c>
      <c r="D2174" t="s">
        <v>5361</v>
      </c>
      <c r="E2174" t="s">
        <v>4073</v>
      </c>
      <c r="F2174" t="s">
        <v>4073</v>
      </c>
      <c r="G2174" t="s">
        <v>639</v>
      </c>
      <c r="H2174" t="s">
        <v>639</v>
      </c>
      <c r="I2174" t="s">
        <v>1282</v>
      </c>
      <c r="J2174" t="s">
        <v>647</v>
      </c>
      <c r="K2174" t="s">
        <v>54</v>
      </c>
      <c r="L2174" s="4">
        <v>43720</v>
      </c>
      <c r="M2174" s="4">
        <v>45547</v>
      </c>
      <c r="AC2174">
        <v>13</v>
      </c>
      <c r="AE2174">
        <v>1</v>
      </c>
    </row>
    <row r="2175" spans="1:31" x14ac:dyDescent="0.2">
      <c r="A2175" s="9">
        <v>2009736</v>
      </c>
      <c r="C2175" t="s">
        <v>5362</v>
      </c>
      <c r="D2175" t="s">
        <v>5363</v>
      </c>
      <c r="E2175" t="s">
        <v>4073</v>
      </c>
      <c r="F2175" t="s">
        <v>4073</v>
      </c>
      <c r="G2175" t="s">
        <v>639</v>
      </c>
      <c r="H2175" t="s">
        <v>639</v>
      </c>
      <c r="I2175" t="s">
        <v>1282</v>
      </c>
      <c r="J2175" t="s">
        <v>647</v>
      </c>
      <c r="K2175" t="s">
        <v>54</v>
      </c>
      <c r="L2175" s="4">
        <v>43720</v>
      </c>
      <c r="M2175" s="4">
        <v>45547</v>
      </c>
      <c r="AC2175">
        <v>13</v>
      </c>
      <c r="AE2175">
        <v>1</v>
      </c>
    </row>
    <row r="2176" spans="1:31" x14ac:dyDescent="0.2">
      <c r="A2176" s="9">
        <v>2009754</v>
      </c>
      <c r="C2176" t="s">
        <v>5364</v>
      </c>
      <c r="D2176" t="s">
        <v>3019</v>
      </c>
      <c r="E2176" t="s">
        <v>1702</v>
      </c>
      <c r="F2176" t="s">
        <v>1702</v>
      </c>
      <c r="G2176" t="s">
        <v>639</v>
      </c>
      <c r="H2176" t="s">
        <v>639</v>
      </c>
      <c r="I2176" t="s">
        <v>1282</v>
      </c>
      <c r="J2176" t="s">
        <v>647</v>
      </c>
      <c r="K2176" t="s">
        <v>54</v>
      </c>
      <c r="L2176" s="4">
        <v>43720</v>
      </c>
      <c r="M2176" s="4">
        <v>45547</v>
      </c>
      <c r="AC2176">
        <v>45</v>
      </c>
      <c r="AE2176">
        <v>1</v>
      </c>
    </row>
    <row r="2177" spans="1:31" x14ac:dyDescent="0.2">
      <c r="A2177" s="9">
        <v>2007836</v>
      </c>
      <c r="C2177" t="s">
        <v>5365</v>
      </c>
      <c r="D2177" t="s">
        <v>1284</v>
      </c>
      <c r="E2177" t="s">
        <v>5366</v>
      </c>
      <c r="F2177" t="s">
        <v>5366</v>
      </c>
      <c r="G2177" t="s">
        <v>639</v>
      </c>
      <c r="H2177" t="s">
        <v>684</v>
      </c>
      <c r="I2177" t="s">
        <v>1282</v>
      </c>
      <c r="J2177" t="s">
        <v>686</v>
      </c>
      <c r="K2177" t="s">
        <v>54</v>
      </c>
      <c r="L2177" s="4">
        <v>43711</v>
      </c>
      <c r="M2177" s="4">
        <v>45538</v>
      </c>
      <c r="N2177">
        <v>0.30000001192092896</v>
      </c>
      <c r="AC2177">
        <v>5</v>
      </c>
      <c r="AE2177">
        <v>1.1000000000000001</v>
      </c>
    </row>
    <row r="2178" spans="1:31" x14ac:dyDescent="0.2">
      <c r="A2178" s="9">
        <v>2009730</v>
      </c>
      <c r="C2178" t="s">
        <v>5367</v>
      </c>
      <c r="D2178" t="s">
        <v>5368</v>
      </c>
      <c r="E2178" t="s">
        <v>1331</v>
      </c>
      <c r="F2178" t="s">
        <v>1331</v>
      </c>
      <c r="G2178" t="s">
        <v>639</v>
      </c>
      <c r="H2178" t="s">
        <v>639</v>
      </c>
      <c r="I2178" t="s">
        <v>1282</v>
      </c>
      <c r="J2178" t="s">
        <v>647</v>
      </c>
      <c r="K2178" t="s">
        <v>54</v>
      </c>
      <c r="L2178" s="4">
        <v>43703</v>
      </c>
      <c r="M2178" s="4">
        <v>45530</v>
      </c>
      <c r="AC2178">
        <v>10</v>
      </c>
      <c r="AE2178">
        <v>1</v>
      </c>
    </row>
    <row r="2179" spans="1:31" x14ac:dyDescent="0.2">
      <c r="A2179" s="9">
        <v>2009727</v>
      </c>
      <c r="C2179" t="s">
        <v>5369</v>
      </c>
      <c r="D2179" t="s">
        <v>5370</v>
      </c>
      <c r="E2179" t="s">
        <v>1702</v>
      </c>
      <c r="F2179" t="s">
        <v>1702</v>
      </c>
      <c r="G2179" t="s">
        <v>639</v>
      </c>
      <c r="H2179" t="s">
        <v>639</v>
      </c>
      <c r="I2179" t="s">
        <v>1282</v>
      </c>
      <c r="J2179" t="s">
        <v>647</v>
      </c>
      <c r="K2179" t="s">
        <v>54</v>
      </c>
      <c r="L2179" s="4">
        <v>43685</v>
      </c>
      <c r="M2179" s="4">
        <v>45512</v>
      </c>
      <c r="AC2179">
        <v>45</v>
      </c>
      <c r="AE2179">
        <v>1</v>
      </c>
    </row>
    <row r="2180" spans="1:31" x14ac:dyDescent="0.2">
      <c r="A2180" s="9">
        <v>2009721</v>
      </c>
      <c r="C2180" t="s">
        <v>5371</v>
      </c>
      <c r="D2180" t="s">
        <v>5372</v>
      </c>
      <c r="E2180" t="s">
        <v>911</v>
      </c>
      <c r="F2180" t="s">
        <v>911</v>
      </c>
      <c r="G2180" t="s">
        <v>639</v>
      </c>
      <c r="H2180" t="s">
        <v>639</v>
      </c>
      <c r="I2180" t="s">
        <v>1282</v>
      </c>
      <c r="J2180" t="s">
        <v>641</v>
      </c>
      <c r="K2180" t="s">
        <v>53</v>
      </c>
      <c r="L2180" s="4">
        <v>43682</v>
      </c>
      <c r="M2180" s="4">
        <v>45509</v>
      </c>
      <c r="N2180">
        <v>21</v>
      </c>
      <c r="O2180">
        <v>21</v>
      </c>
      <c r="R2180">
        <v>2.4000000953674316</v>
      </c>
      <c r="AE2180">
        <v>1</v>
      </c>
    </row>
    <row r="2181" spans="1:31" x14ac:dyDescent="0.2">
      <c r="A2181" s="9">
        <v>2009723</v>
      </c>
      <c r="C2181" t="s">
        <v>5373</v>
      </c>
      <c r="D2181" t="s">
        <v>5374</v>
      </c>
      <c r="E2181" t="s">
        <v>911</v>
      </c>
      <c r="F2181" t="s">
        <v>911</v>
      </c>
      <c r="G2181" t="s">
        <v>639</v>
      </c>
      <c r="H2181" t="s">
        <v>639</v>
      </c>
      <c r="I2181" t="s">
        <v>1282</v>
      </c>
      <c r="J2181" t="s">
        <v>641</v>
      </c>
      <c r="K2181" t="s">
        <v>53</v>
      </c>
      <c r="L2181" s="4">
        <v>43682</v>
      </c>
      <c r="M2181" s="4">
        <v>45509</v>
      </c>
      <c r="N2181">
        <v>13</v>
      </c>
      <c r="O2181">
        <v>19</v>
      </c>
      <c r="P2181">
        <v>19</v>
      </c>
      <c r="AE2181">
        <v>1</v>
      </c>
    </row>
    <row r="2182" spans="1:31" x14ac:dyDescent="0.2">
      <c r="A2182" s="9">
        <v>2009720</v>
      </c>
      <c r="C2182" t="s">
        <v>5375</v>
      </c>
      <c r="D2182" t="s">
        <v>5376</v>
      </c>
      <c r="E2182" t="s">
        <v>911</v>
      </c>
      <c r="F2182" t="s">
        <v>911</v>
      </c>
      <c r="G2182" t="s">
        <v>639</v>
      </c>
      <c r="H2182" t="s">
        <v>639</v>
      </c>
      <c r="I2182" t="s">
        <v>1282</v>
      </c>
      <c r="J2182" t="s">
        <v>641</v>
      </c>
      <c r="K2182" t="s">
        <v>53</v>
      </c>
      <c r="L2182" s="4">
        <v>43682</v>
      </c>
      <c r="M2182" s="4">
        <v>45509</v>
      </c>
      <c r="N2182">
        <v>6</v>
      </c>
      <c r="O2182">
        <v>26</v>
      </c>
      <c r="P2182">
        <v>30</v>
      </c>
      <c r="AE2182">
        <v>1</v>
      </c>
    </row>
    <row r="2183" spans="1:31" x14ac:dyDescent="0.2">
      <c r="A2183" s="9">
        <v>2009718</v>
      </c>
      <c r="C2183" t="s">
        <v>5377</v>
      </c>
      <c r="D2183" t="s">
        <v>5378</v>
      </c>
      <c r="E2183" t="s">
        <v>911</v>
      </c>
      <c r="F2183" t="s">
        <v>911</v>
      </c>
      <c r="G2183" t="s">
        <v>639</v>
      </c>
      <c r="H2183" t="s">
        <v>639</v>
      </c>
      <c r="I2183" t="s">
        <v>1282</v>
      </c>
      <c r="J2183" t="s">
        <v>641</v>
      </c>
      <c r="K2183" t="s">
        <v>53</v>
      </c>
      <c r="L2183" s="4">
        <v>43682</v>
      </c>
      <c r="M2183" s="4">
        <v>45509</v>
      </c>
      <c r="N2183">
        <v>5.8000001907348633</v>
      </c>
      <c r="O2183">
        <v>25</v>
      </c>
      <c r="P2183">
        <v>12.600000381469727</v>
      </c>
      <c r="R2183">
        <v>6.5</v>
      </c>
      <c r="T2183">
        <v>3.7000000476837158</v>
      </c>
      <c r="AE2183">
        <v>1</v>
      </c>
    </row>
    <row r="2184" spans="1:31" x14ac:dyDescent="0.2">
      <c r="A2184" s="9">
        <v>2009722</v>
      </c>
      <c r="C2184" t="s">
        <v>5379</v>
      </c>
      <c r="D2184" t="s">
        <v>5380</v>
      </c>
      <c r="E2184" t="s">
        <v>911</v>
      </c>
      <c r="F2184" t="s">
        <v>911</v>
      </c>
      <c r="G2184" t="s">
        <v>639</v>
      </c>
      <c r="H2184" t="s">
        <v>639</v>
      </c>
      <c r="I2184" t="s">
        <v>1282</v>
      </c>
      <c r="J2184" t="s">
        <v>641</v>
      </c>
      <c r="K2184" t="s">
        <v>53</v>
      </c>
      <c r="L2184" s="4">
        <v>43682</v>
      </c>
      <c r="M2184" s="4">
        <v>45509</v>
      </c>
      <c r="N2184">
        <v>14</v>
      </c>
      <c r="O2184">
        <v>14</v>
      </c>
      <c r="P2184">
        <v>14</v>
      </c>
      <c r="T2184">
        <v>12</v>
      </c>
      <c r="AE2184">
        <v>1</v>
      </c>
    </row>
    <row r="2185" spans="1:31" x14ac:dyDescent="0.2">
      <c r="A2185" s="9">
        <v>2009716</v>
      </c>
      <c r="C2185" t="s">
        <v>5381</v>
      </c>
      <c r="D2185" t="s">
        <v>5382</v>
      </c>
      <c r="E2185" t="s">
        <v>911</v>
      </c>
      <c r="F2185" t="s">
        <v>911</v>
      </c>
      <c r="G2185" t="s">
        <v>639</v>
      </c>
      <c r="H2185" t="s">
        <v>639</v>
      </c>
      <c r="I2185" t="s">
        <v>1282</v>
      </c>
      <c r="J2185" t="s">
        <v>641</v>
      </c>
      <c r="K2185" t="s">
        <v>53</v>
      </c>
      <c r="L2185" s="4">
        <v>43682</v>
      </c>
      <c r="M2185" s="4">
        <v>45509</v>
      </c>
      <c r="N2185">
        <v>16</v>
      </c>
      <c r="O2185">
        <v>16</v>
      </c>
      <c r="P2185">
        <v>16</v>
      </c>
      <c r="T2185">
        <v>6</v>
      </c>
      <c r="AE2185">
        <v>1</v>
      </c>
    </row>
    <row r="2186" spans="1:31" x14ac:dyDescent="0.2">
      <c r="A2186" s="9">
        <v>2009719</v>
      </c>
      <c r="C2186" t="s">
        <v>5383</v>
      </c>
      <c r="D2186" t="s">
        <v>5384</v>
      </c>
      <c r="E2186" t="s">
        <v>911</v>
      </c>
      <c r="F2186" t="s">
        <v>911</v>
      </c>
      <c r="G2186" t="s">
        <v>639</v>
      </c>
      <c r="H2186" t="s">
        <v>639</v>
      </c>
      <c r="I2186" t="s">
        <v>1282</v>
      </c>
      <c r="J2186" t="s">
        <v>641</v>
      </c>
      <c r="K2186" t="s">
        <v>53</v>
      </c>
      <c r="L2186" s="4">
        <v>43682</v>
      </c>
      <c r="M2186" s="4">
        <v>45509</v>
      </c>
      <c r="N2186">
        <v>7.5</v>
      </c>
      <c r="O2186">
        <v>33</v>
      </c>
      <c r="T2186">
        <v>33</v>
      </c>
      <c r="AE2186">
        <v>1</v>
      </c>
    </row>
    <row r="2187" spans="1:31" x14ac:dyDescent="0.2">
      <c r="A2187" s="9">
        <v>2009717</v>
      </c>
      <c r="C2187" t="s">
        <v>5385</v>
      </c>
      <c r="D2187" t="s">
        <v>5386</v>
      </c>
      <c r="E2187" t="s">
        <v>911</v>
      </c>
      <c r="F2187" t="s">
        <v>911</v>
      </c>
      <c r="G2187" t="s">
        <v>639</v>
      </c>
      <c r="H2187" t="s">
        <v>639</v>
      </c>
      <c r="I2187" t="s">
        <v>1282</v>
      </c>
      <c r="J2187" t="s">
        <v>641</v>
      </c>
      <c r="K2187" t="s">
        <v>53</v>
      </c>
      <c r="L2187" s="4">
        <v>43682</v>
      </c>
      <c r="M2187" s="4">
        <v>45509</v>
      </c>
      <c r="N2187">
        <v>5</v>
      </c>
      <c r="O2187">
        <v>10</v>
      </c>
      <c r="P2187">
        <v>25</v>
      </c>
      <c r="T2187">
        <v>15</v>
      </c>
      <c r="AE2187">
        <v>1</v>
      </c>
    </row>
    <row r="2188" spans="1:31" x14ac:dyDescent="0.2">
      <c r="A2188" s="9">
        <v>2009715</v>
      </c>
      <c r="C2188" t="s">
        <v>5387</v>
      </c>
      <c r="D2188" t="s">
        <v>5388</v>
      </c>
      <c r="E2188" t="s">
        <v>911</v>
      </c>
      <c r="F2188" t="s">
        <v>1754</v>
      </c>
      <c r="G2188" t="s">
        <v>639</v>
      </c>
      <c r="H2188" t="s">
        <v>639</v>
      </c>
      <c r="I2188" t="s">
        <v>1282</v>
      </c>
      <c r="J2188" t="s">
        <v>641</v>
      </c>
      <c r="K2188" t="s">
        <v>53</v>
      </c>
      <c r="L2188" s="4">
        <v>43682</v>
      </c>
      <c r="M2188" s="4">
        <v>45509</v>
      </c>
      <c r="N2188">
        <v>4</v>
      </c>
      <c r="O2188">
        <v>20</v>
      </c>
      <c r="Q2188">
        <v>25</v>
      </c>
      <c r="T2188">
        <v>13</v>
      </c>
      <c r="AE2188">
        <v>1</v>
      </c>
    </row>
    <row r="2189" spans="1:31" x14ac:dyDescent="0.2">
      <c r="A2189" s="9">
        <v>2010145</v>
      </c>
      <c r="C2189" t="s">
        <v>5389</v>
      </c>
      <c r="D2189" t="s">
        <v>5390</v>
      </c>
      <c r="E2189" t="s">
        <v>1212</v>
      </c>
      <c r="F2189" t="s">
        <v>1212</v>
      </c>
      <c r="G2189" t="s">
        <v>639</v>
      </c>
      <c r="H2189" t="s">
        <v>639</v>
      </c>
      <c r="I2189" t="s">
        <v>772</v>
      </c>
      <c r="J2189" t="s">
        <v>641</v>
      </c>
      <c r="K2189" t="s">
        <v>53</v>
      </c>
      <c r="L2189" s="4">
        <v>2</v>
      </c>
      <c r="M2189" s="4">
        <v>45505</v>
      </c>
      <c r="N2189">
        <v>24</v>
      </c>
      <c r="R2189">
        <v>6</v>
      </c>
      <c r="T2189">
        <v>10</v>
      </c>
      <c r="AE2189">
        <v>1</v>
      </c>
    </row>
    <row r="2190" spans="1:31" x14ac:dyDescent="0.2">
      <c r="A2190" s="9">
        <v>2009714</v>
      </c>
      <c r="C2190" t="s">
        <v>5391</v>
      </c>
      <c r="D2190" t="s">
        <v>1284</v>
      </c>
      <c r="E2190" t="s">
        <v>5392</v>
      </c>
      <c r="F2190" t="s">
        <v>5392</v>
      </c>
      <c r="G2190" t="s">
        <v>639</v>
      </c>
      <c r="H2190" t="s">
        <v>684</v>
      </c>
      <c r="I2190" t="s">
        <v>1282</v>
      </c>
      <c r="J2190" t="s">
        <v>686</v>
      </c>
      <c r="K2190" t="s">
        <v>53</v>
      </c>
      <c r="L2190" s="4">
        <v>43678</v>
      </c>
      <c r="M2190" s="4">
        <v>45505</v>
      </c>
      <c r="N2190">
        <v>0.30000001192092896</v>
      </c>
      <c r="O2190">
        <v>0.10000000149011612</v>
      </c>
      <c r="P2190">
        <v>0.30000001192092896</v>
      </c>
      <c r="AC2190">
        <v>3</v>
      </c>
      <c r="AE2190">
        <v>1</v>
      </c>
    </row>
    <row r="2191" spans="1:31" x14ac:dyDescent="0.2">
      <c r="A2191" s="9">
        <v>2009713</v>
      </c>
      <c r="C2191" t="s">
        <v>5393</v>
      </c>
      <c r="D2191" t="s">
        <v>5394</v>
      </c>
      <c r="E2191" t="s">
        <v>4496</v>
      </c>
      <c r="F2191" t="s">
        <v>4496</v>
      </c>
      <c r="G2191" t="s">
        <v>639</v>
      </c>
      <c r="H2191" t="s">
        <v>684</v>
      </c>
      <c r="I2191" t="s">
        <v>1282</v>
      </c>
      <c r="J2191" t="s">
        <v>686</v>
      </c>
      <c r="K2191" t="s">
        <v>54</v>
      </c>
      <c r="L2191" s="4">
        <v>43678</v>
      </c>
      <c r="M2191" s="4">
        <v>45505</v>
      </c>
      <c r="N2191">
        <v>1.7999999523162842</v>
      </c>
      <c r="P2191">
        <v>6.1999998092651367</v>
      </c>
      <c r="AC2191">
        <v>34.6</v>
      </c>
      <c r="AE2191">
        <v>1.1000000000000001</v>
      </c>
    </row>
    <row r="2192" spans="1:31" x14ac:dyDescent="0.2">
      <c r="A2192" s="9">
        <v>2008419</v>
      </c>
      <c r="B2192">
        <v>4376</v>
      </c>
      <c r="C2192" t="s">
        <v>5395</v>
      </c>
      <c r="D2192" t="s">
        <v>5396</v>
      </c>
      <c r="E2192" t="s">
        <v>5397</v>
      </c>
      <c r="F2192" t="s">
        <v>5397</v>
      </c>
      <c r="G2192" t="s">
        <v>639</v>
      </c>
      <c r="H2192" t="s">
        <v>684</v>
      </c>
      <c r="I2192" t="s">
        <v>2732</v>
      </c>
      <c r="J2192" t="s">
        <v>694</v>
      </c>
      <c r="K2192" t="s">
        <v>53</v>
      </c>
      <c r="L2192" s="4">
        <v>2</v>
      </c>
      <c r="M2192" s="4">
        <v>45504</v>
      </c>
      <c r="N2192">
        <v>0.5</v>
      </c>
      <c r="AC2192">
        <v>15.6</v>
      </c>
      <c r="AE2192">
        <v>1</v>
      </c>
    </row>
    <row r="2193" spans="1:31" x14ac:dyDescent="0.2">
      <c r="A2193" s="9">
        <v>2009694</v>
      </c>
      <c r="C2193" t="s">
        <v>5398</v>
      </c>
      <c r="D2193" t="s">
        <v>5399</v>
      </c>
      <c r="E2193" t="s">
        <v>1601</v>
      </c>
      <c r="F2193" t="s">
        <v>1601</v>
      </c>
      <c r="G2193" t="s">
        <v>639</v>
      </c>
      <c r="H2193" t="s">
        <v>639</v>
      </c>
      <c r="I2193" t="s">
        <v>1282</v>
      </c>
      <c r="J2193" t="s">
        <v>647</v>
      </c>
      <c r="K2193" t="s">
        <v>53</v>
      </c>
      <c r="L2193" s="4">
        <v>43663</v>
      </c>
      <c r="M2193" s="4">
        <v>45490</v>
      </c>
      <c r="Q2193">
        <v>27.299999237060547</v>
      </c>
      <c r="R2193">
        <v>19.700000762939453</v>
      </c>
      <c r="AE2193">
        <v>1</v>
      </c>
    </row>
    <row r="2194" spans="1:31" x14ac:dyDescent="0.2">
      <c r="A2194" s="9">
        <v>2009693</v>
      </c>
      <c r="C2194" t="s">
        <v>5400</v>
      </c>
      <c r="D2194" t="s">
        <v>5401</v>
      </c>
      <c r="E2194" t="s">
        <v>1601</v>
      </c>
      <c r="F2194" t="s">
        <v>1601</v>
      </c>
      <c r="G2194" t="s">
        <v>639</v>
      </c>
      <c r="H2194" t="s">
        <v>639</v>
      </c>
      <c r="I2194" t="s">
        <v>1282</v>
      </c>
      <c r="J2194" t="s">
        <v>647</v>
      </c>
      <c r="K2194" t="s">
        <v>53</v>
      </c>
      <c r="L2194" s="4">
        <v>43663</v>
      </c>
      <c r="M2194" s="4">
        <v>45490</v>
      </c>
      <c r="Q2194">
        <v>47.799999237060547</v>
      </c>
      <c r="R2194">
        <v>2.2000000476837158</v>
      </c>
      <c r="AE2194">
        <v>1</v>
      </c>
    </row>
    <row r="2195" spans="1:31" x14ac:dyDescent="0.2">
      <c r="A2195" s="9">
        <v>2009692</v>
      </c>
      <c r="C2195" t="s">
        <v>5402</v>
      </c>
      <c r="D2195" t="s">
        <v>5403</v>
      </c>
      <c r="E2195" t="s">
        <v>1601</v>
      </c>
      <c r="F2195" t="s">
        <v>1601</v>
      </c>
      <c r="G2195" t="s">
        <v>639</v>
      </c>
      <c r="H2195" t="s">
        <v>639</v>
      </c>
      <c r="I2195" t="s">
        <v>1282</v>
      </c>
      <c r="J2195" t="s">
        <v>647</v>
      </c>
      <c r="K2195" t="s">
        <v>53</v>
      </c>
      <c r="L2195" s="4">
        <v>43663</v>
      </c>
      <c r="M2195" s="4">
        <v>45490</v>
      </c>
      <c r="Q2195">
        <v>0.10000000149011612</v>
      </c>
      <c r="R2195">
        <v>0.10000000149011612</v>
      </c>
      <c r="AE2195">
        <v>1</v>
      </c>
    </row>
    <row r="2196" spans="1:31" x14ac:dyDescent="0.2">
      <c r="A2196" s="9">
        <v>2009698</v>
      </c>
      <c r="C2196" t="s">
        <v>5404</v>
      </c>
      <c r="D2196" t="s">
        <v>5405</v>
      </c>
      <c r="E2196" t="s">
        <v>911</v>
      </c>
      <c r="F2196" t="s">
        <v>911</v>
      </c>
      <c r="G2196" t="s">
        <v>639</v>
      </c>
      <c r="H2196" t="s">
        <v>639</v>
      </c>
      <c r="I2196" t="s">
        <v>1282</v>
      </c>
      <c r="J2196" t="s">
        <v>647</v>
      </c>
      <c r="K2196" t="s">
        <v>53</v>
      </c>
      <c r="L2196" s="4">
        <v>43661</v>
      </c>
      <c r="M2196" s="4">
        <v>45488</v>
      </c>
      <c r="P2196">
        <v>55</v>
      </c>
      <c r="AE2196">
        <v>1</v>
      </c>
    </row>
    <row r="2197" spans="1:31" x14ac:dyDescent="0.2">
      <c r="A2197" s="9">
        <v>2005096</v>
      </c>
      <c r="C2197" t="s">
        <v>5406</v>
      </c>
      <c r="D2197" t="s">
        <v>5407</v>
      </c>
      <c r="E2197" t="s">
        <v>2496</v>
      </c>
      <c r="F2197" t="s">
        <v>5408</v>
      </c>
      <c r="G2197" t="s">
        <v>639</v>
      </c>
      <c r="H2197" t="s">
        <v>639</v>
      </c>
      <c r="I2197" t="s">
        <v>1282</v>
      </c>
      <c r="J2197" t="s">
        <v>647</v>
      </c>
      <c r="K2197" t="s">
        <v>53</v>
      </c>
      <c r="L2197" s="4">
        <v>43661</v>
      </c>
      <c r="M2197" s="4">
        <v>45488</v>
      </c>
      <c r="R2197">
        <v>15</v>
      </c>
      <c r="T2197">
        <v>33</v>
      </c>
      <c r="AE2197">
        <v>1</v>
      </c>
    </row>
    <row r="2198" spans="1:31" x14ac:dyDescent="0.2">
      <c r="A2198" s="9">
        <v>2005087</v>
      </c>
      <c r="C2198" t="s">
        <v>5409</v>
      </c>
      <c r="D2198" t="s">
        <v>5410</v>
      </c>
      <c r="E2198" t="s">
        <v>2496</v>
      </c>
      <c r="F2198" t="s">
        <v>1673</v>
      </c>
      <c r="G2198" t="s">
        <v>639</v>
      </c>
      <c r="H2198" t="s">
        <v>639</v>
      </c>
      <c r="I2198" t="s">
        <v>1282</v>
      </c>
      <c r="J2198" t="s">
        <v>641</v>
      </c>
      <c r="K2198" t="s">
        <v>53</v>
      </c>
      <c r="L2198" s="4">
        <v>43661</v>
      </c>
      <c r="M2198" s="4">
        <v>45488</v>
      </c>
      <c r="N2198">
        <v>46</v>
      </c>
      <c r="AE2198">
        <v>1</v>
      </c>
    </row>
    <row r="2199" spans="1:31" x14ac:dyDescent="0.2">
      <c r="A2199" s="9">
        <v>2004996</v>
      </c>
      <c r="C2199" t="s">
        <v>5411</v>
      </c>
      <c r="D2199" t="s">
        <v>5412</v>
      </c>
      <c r="E2199" t="s">
        <v>2496</v>
      </c>
      <c r="F2199" t="s">
        <v>1540</v>
      </c>
      <c r="G2199" t="s">
        <v>639</v>
      </c>
      <c r="H2199" t="s">
        <v>639</v>
      </c>
      <c r="I2199" t="s">
        <v>1282</v>
      </c>
      <c r="J2199" t="s">
        <v>641</v>
      </c>
      <c r="K2199" t="s">
        <v>53</v>
      </c>
      <c r="L2199" s="4">
        <v>43661</v>
      </c>
      <c r="M2199" s="4">
        <v>45488</v>
      </c>
      <c r="N2199">
        <v>11</v>
      </c>
      <c r="O2199">
        <v>7</v>
      </c>
      <c r="P2199">
        <v>7</v>
      </c>
      <c r="T2199">
        <v>15</v>
      </c>
      <c r="AE2199">
        <v>1</v>
      </c>
    </row>
    <row r="2200" spans="1:31" x14ac:dyDescent="0.2">
      <c r="A2200" s="9">
        <v>2010204</v>
      </c>
      <c r="B2200">
        <v>5134</v>
      </c>
      <c r="C2200" t="s">
        <v>5413</v>
      </c>
      <c r="D2200" t="s">
        <v>5414</v>
      </c>
      <c r="E2200" t="s">
        <v>5415</v>
      </c>
      <c r="F2200" t="s">
        <v>5415</v>
      </c>
      <c r="G2200" t="s">
        <v>639</v>
      </c>
      <c r="H2200" t="s">
        <v>684</v>
      </c>
      <c r="I2200" t="s">
        <v>2732</v>
      </c>
      <c r="J2200" t="s">
        <v>694</v>
      </c>
      <c r="K2200" t="s">
        <v>53</v>
      </c>
      <c r="L2200" s="4">
        <v>2</v>
      </c>
      <c r="M2200" s="4">
        <v>45473</v>
      </c>
      <c r="N2200">
        <v>0.30000001192092896</v>
      </c>
      <c r="AC2200">
        <v>13.1</v>
      </c>
      <c r="AE2200">
        <v>1</v>
      </c>
    </row>
    <row r="2201" spans="1:31" x14ac:dyDescent="0.2">
      <c r="A2201" s="9">
        <v>2009306</v>
      </c>
      <c r="C2201" t="s">
        <v>5416</v>
      </c>
      <c r="D2201" t="s">
        <v>5417</v>
      </c>
      <c r="E2201" t="s">
        <v>2775</v>
      </c>
      <c r="F2201" t="s">
        <v>2775</v>
      </c>
      <c r="G2201" t="s">
        <v>639</v>
      </c>
      <c r="H2201" t="s">
        <v>639</v>
      </c>
      <c r="I2201" t="s">
        <v>1282</v>
      </c>
      <c r="J2201" t="s">
        <v>641</v>
      </c>
      <c r="K2201" t="s">
        <v>53</v>
      </c>
      <c r="L2201" s="4">
        <v>43637</v>
      </c>
      <c r="M2201" s="4">
        <v>45464</v>
      </c>
      <c r="N2201">
        <v>4</v>
      </c>
      <c r="O2201">
        <v>25</v>
      </c>
      <c r="Y2201">
        <v>10</v>
      </c>
      <c r="AE2201">
        <v>1</v>
      </c>
    </row>
    <row r="2202" spans="1:31" x14ac:dyDescent="0.2">
      <c r="A2202" s="9">
        <v>2009335</v>
      </c>
      <c r="C2202" t="s">
        <v>5418</v>
      </c>
      <c r="D2202" t="s">
        <v>5419</v>
      </c>
      <c r="E2202" t="s">
        <v>2775</v>
      </c>
      <c r="F2202" t="s">
        <v>2775</v>
      </c>
      <c r="G2202" t="s">
        <v>639</v>
      </c>
      <c r="H2202" t="s">
        <v>639</v>
      </c>
      <c r="I2202" t="s">
        <v>1282</v>
      </c>
      <c r="J2202" t="s">
        <v>641</v>
      </c>
      <c r="K2202" t="s">
        <v>53</v>
      </c>
      <c r="L2202" s="4">
        <v>43637</v>
      </c>
      <c r="M2202" s="4">
        <v>45464</v>
      </c>
      <c r="N2202">
        <v>3</v>
      </c>
      <c r="O2202">
        <v>17.5</v>
      </c>
      <c r="V2202">
        <v>5</v>
      </c>
      <c r="Y2202">
        <v>10</v>
      </c>
      <c r="AE2202">
        <v>1</v>
      </c>
    </row>
    <row r="2203" spans="1:31" x14ac:dyDescent="0.2">
      <c r="A2203" s="9">
        <v>2009305</v>
      </c>
      <c r="C2203" t="s">
        <v>5420</v>
      </c>
      <c r="D2203" t="s">
        <v>5421</v>
      </c>
      <c r="E2203" t="s">
        <v>2775</v>
      </c>
      <c r="F2203" t="s">
        <v>2775</v>
      </c>
      <c r="G2203" t="s">
        <v>639</v>
      </c>
      <c r="H2203" t="s">
        <v>639</v>
      </c>
      <c r="I2203" t="s">
        <v>1282</v>
      </c>
      <c r="J2203" t="s">
        <v>641</v>
      </c>
      <c r="K2203" t="s">
        <v>53</v>
      </c>
      <c r="L2203" s="4">
        <v>43637</v>
      </c>
      <c r="M2203" s="4">
        <v>45464</v>
      </c>
      <c r="N2203">
        <v>9</v>
      </c>
      <c r="O2203">
        <v>55</v>
      </c>
      <c r="W2203">
        <v>2</v>
      </c>
      <c r="AE2203">
        <v>1</v>
      </c>
    </row>
    <row r="2204" spans="1:31" x14ac:dyDescent="0.2">
      <c r="A2204" s="9">
        <v>2009336</v>
      </c>
      <c r="C2204" t="s">
        <v>5422</v>
      </c>
      <c r="D2204" t="s">
        <v>5423</v>
      </c>
      <c r="E2204" t="s">
        <v>2775</v>
      </c>
      <c r="F2204" t="s">
        <v>2775</v>
      </c>
      <c r="G2204" t="s">
        <v>639</v>
      </c>
      <c r="H2204" t="s">
        <v>639</v>
      </c>
      <c r="I2204" t="s">
        <v>1282</v>
      </c>
      <c r="J2204" t="s">
        <v>641</v>
      </c>
      <c r="K2204" t="s">
        <v>53</v>
      </c>
      <c r="L2204" s="4">
        <v>43637</v>
      </c>
      <c r="M2204" s="4">
        <v>45464</v>
      </c>
      <c r="N2204">
        <v>10</v>
      </c>
      <c r="O2204">
        <v>60</v>
      </c>
      <c r="AE2204">
        <v>1</v>
      </c>
    </row>
    <row r="2205" spans="1:31" x14ac:dyDescent="0.2">
      <c r="A2205" s="9">
        <v>2007873</v>
      </c>
      <c r="C2205" t="s">
        <v>5424</v>
      </c>
      <c r="D2205" t="s">
        <v>3848</v>
      </c>
      <c r="E2205" t="s">
        <v>1702</v>
      </c>
      <c r="F2205" t="s">
        <v>1702</v>
      </c>
      <c r="G2205" t="s">
        <v>639</v>
      </c>
      <c r="H2205" t="s">
        <v>639</v>
      </c>
      <c r="I2205" t="s">
        <v>1282</v>
      </c>
      <c r="J2205" t="s">
        <v>729</v>
      </c>
      <c r="K2205" t="s">
        <v>54</v>
      </c>
      <c r="L2205" s="4">
        <v>43626</v>
      </c>
      <c r="M2205" s="4">
        <v>45453</v>
      </c>
      <c r="AC2205">
        <v>70</v>
      </c>
      <c r="AE2205">
        <v>1.1000000000000001</v>
      </c>
    </row>
    <row r="2206" spans="1:31" x14ac:dyDescent="0.2">
      <c r="A2206" s="9">
        <v>2009664</v>
      </c>
      <c r="C2206" t="s">
        <v>5425</v>
      </c>
      <c r="D2206" t="s">
        <v>2809</v>
      </c>
      <c r="E2206" t="s">
        <v>4242</v>
      </c>
      <c r="F2206" t="s">
        <v>4242</v>
      </c>
      <c r="G2206" t="s">
        <v>639</v>
      </c>
      <c r="H2206" t="s">
        <v>684</v>
      </c>
      <c r="I2206" t="s">
        <v>1282</v>
      </c>
      <c r="J2206" t="s">
        <v>694</v>
      </c>
      <c r="K2206" t="s">
        <v>53</v>
      </c>
      <c r="L2206" s="4">
        <v>43619</v>
      </c>
      <c r="M2206" s="4">
        <v>45446</v>
      </c>
      <c r="N2206">
        <v>0.5</v>
      </c>
      <c r="AE2206">
        <v>1</v>
      </c>
    </row>
    <row r="2207" spans="1:31" x14ac:dyDescent="0.2">
      <c r="A2207" s="9">
        <v>2007816</v>
      </c>
      <c r="C2207" t="s">
        <v>5426</v>
      </c>
      <c r="D2207" t="s">
        <v>953</v>
      </c>
      <c r="E2207" t="s">
        <v>911</v>
      </c>
      <c r="F2207" t="s">
        <v>1971</v>
      </c>
      <c r="G2207" t="s">
        <v>639</v>
      </c>
      <c r="H2207" t="s">
        <v>639</v>
      </c>
      <c r="I2207" t="s">
        <v>1282</v>
      </c>
      <c r="J2207" t="s">
        <v>641</v>
      </c>
      <c r="K2207" t="s">
        <v>53</v>
      </c>
      <c r="L2207" s="4">
        <v>43616</v>
      </c>
      <c r="M2207" s="4">
        <v>45443</v>
      </c>
      <c r="N2207">
        <v>12</v>
      </c>
      <c r="O2207">
        <v>52</v>
      </c>
      <c r="AE2207">
        <v>1</v>
      </c>
    </row>
    <row r="2208" spans="1:31" x14ac:dyDescent="0.2">
      <c r="A2208" s="9">
        <v>2009656</v>
      </c>
      <c r="C2208" t="s">
        <v>5427</v>
      </c>
      <c r="D2208" t="s">
        <v>5428</v>
      </c>
      <c r="E2208" t="s">
        <v>911</v>
      </c>
      <c r="F2208" t="s">
        <v>5429</v>
      </c>
      <c r="G2208" t="s">
        <v>639</v>
      </c>
      <c r="H2208" t="s">
        <v>639</v>
      </c>
      <c r="I2208" t="s">
        <v>1282</v>
      </c>
      <c r="J2208" t="s">
        <v>647</v>
      </c>
      <c r="K2208" t="s">
        <v>53</v>
      </c>
      <c r="L2208" s="4">
        <v>43616</v>
      </c>
      <c r="M2208" s="4">
        <v>45443</v>
      </c>
      <c r="P2208">
        <v>59.5</v>
      </c>
      <c r="AE2208">
        <v>1</v>
      </c>
    </row>
    <row r="2209" spans="1:31" x14ac:dyDescent="0.2">
      <c r="A2209" s="9">
        <v>2009649</v>
      </c>
      <c r="C2209" t="s">
        <v>5430</v>
      </c>
      <c r="D2209" t="s">
        <v>644</v>
      </c>
      <c r="E2209" t="s">
        <v>911</v>
      </c>
      <c r="F2209" t="s">
        <v>1680</v>
      </c>
      <c r="G2209" t="s">
        <v>639</v>
      </c>
      <c r="H2209" t="s">
        <v>639</v>
      </c>
      <c r="I2209" t="s">
        <v>1282</v>
      </c>
      <c r="J2209" t="s">
        <v>641</v>
      </c>
      <c r="K2209" t="s">
        <v>53</v>
      </c>
      <c r="L2209" s="4">
        <v>43616</v>
      </c>
      <c r="M2209" s="4">
        <v>45443</v>
      </c>
      <c r="N2209">
        <v>30</v>
      </c>
      <c r="AE2209">
        <v>1.3</v>
      </c>
    </row>
    <row r="2210" spans="1:31" x14ac:dyDescent="0.2">
      <c r="A2210" s="9">
        <v>2009650</v>
      </c>
      <c r="C2210" t="s">
        <v>5431</v>
      </c>
      <c r="D2210" t="s">
        <v>1248</v>
      </c>
      <c r="E2210" t="s">
        <v>911</v>
      </c>
      <c r="F2210" t="s">
        <v>944</v>
      </c>
      <c r="G2210" t="s">
        <v>639</v>
      </c>
      <c r="H2210" t="s">
        <v>639</v>
      </c>
      <c r="I2210" t="s">
        <v>1282</v>
      </c>
      <c r="J2210" t="s">
        <v>641</v>
      </c>
      <c r="K2210" t="s">
        <v>53</v>
      </c>
      <c r="L2210" s="4">
        <v>43616</v>
      </c>
      <c r="M2210" s="4">
        <v>45443</v>
      </c>
      <c r="N2210">
        <v>18</v>
      </c>
      <c r="O2210">
        <v>46</v>
      </c>
      <c r="AE2210">
        <v>1</v>
      </c>
    </row>
    <row r="2211" spans="1:31" x14ac:dyDescent="0.2">
      <c r="A2211" s="9">
        <v>2010279</v>
      </c>
      <c r="B2211">
        <v>5154</v>
      </c>
      <c r="C2211" t="s">
        <v>5432</v>
      </c>
      <c r="D2211" t="s">
        <v>5433</v>
      </c>
      <c r="E2211" t="s">
        <v>5434</v>
      </c>
      <c r="F2211" t="s">
        <v>5434</v>
      </c>
      <c r="G2211" t="s">
        <v>639</v>
      </c>
      <c r="H2211" t="s">
        <v>684</v>
      </c>
      <c r="I2211" t="s">
        <v>2732</v>
      </c>
      <c r="J2211" t="s">
        <v>694</v>
      </c>
      <c r="K2211" t="s">
        <v>53</v>
      </c>
      <c r="L2211" s="4">
        <v>2</v>
      </c>
      <c r="M2211" s="4">
        <v>45443</v>
      </c>
      <c r="N2211">
        <v>0.30000001192092896</v>
      </c>
      <c r="AC2211">
        <v>13.8</v>
      </c>
      <c r="AE2211">
        <v>1</v>
      </c>
    </row>
    <row r="2212" spans="1:31" x14ac:dyDescent="0.2">
      <c r="A2212" s="9">
        <v>2009660</v>
      </c>
      <c r="C2212" t="s">
        <v>5435</v>
      </c>
      <c r="D2212" t="s">
        <v>1667</v>
      </c>
      <c r="E2212" t="s">
        <v>911</v>
      </c>
      <c r="F2212" t="s">
        <v>1673</v>
      </c>
      <c r="G2212" t="s">
        <v>639</v>
      </c>
      <c r="H2212" t="s">
        <v>639</v>
      </c>
      <c r="I2212" t="s">
        <v>1282</v>
      </c>
      <c r="J2212" t="s">
        <v>641</v>
      </c>
      <c r="K2212" t="s">
        <v>53</v>
      </c>
      <c r="L2212" s="4">
        <v>43616</v>
      </c>
      <c r="M2212" s="4">
        <v>45443</v>
      </c>
      <c r="N2212">
        <v>27</v>
      </c>
      <c r="AE2212">
        <v>1</v>
      </c>
    </row>
    <row r="2213" spans="1:31" x14ac:dyDescent="0.2">
      <c r="A2213" s="9">
        <v>2009659</v>
      </c>
      <c r="C2213" t="s">
        <v>5436</v>
      </c>
      <c r="D2213" t="s">
        <v>5437</v>
      </c>
      <c r="E2213" t="s">
        <v>911</v>
      </c>
      <c r="F2213" t="s">
        <v>1540</v>
      </c>
      <c r="G2213" t="s">
        <v>639</v>
      </c>
      <c r="H2213" t="s">
        <v>639</v>
      </c>
      <c r="I2213" t="s">
        <v>1282</v>
      </c>
      <c r="J2213" t="s">
        <v>641</v>
      </c>
      <c r="K2213" t="s">
        <v>53</v>
      </c>
      <c r="L2213" s="4">
        <v>43616</v>
      </c>
      <c r="M2213" s="4">
        <v>45443</v>
      </c>
      <c r="N2213">
        <v>15</v>
      </c>
      <c r="AE2213">
        <v>1</v>
      </c>
    </row>
    <row r="2214" spans="1:31" x14ac:dyDescent="0.2">
      <c r="A2214" s="9">
        <v>2007671</v>
      </c>
      <c r="C2214" t="s">
        <v>5438</v>
      </c>
      <c r="D2214" t="s">
        <v>5439</v>
      </c>
      <c r="E2214" t="s">
        <v>1540</v>
      </c>
      <c r="F2214" t="s">
        <v>1540</v>
      </c>
      <c r="G2214" t="s">
        <v>639</v>
      </c>
      <c r="H2214" t="s">
        <v>639</v>
      </c>
      <c r="I2214" t="s">
        <v>1282</v>
      </c>
      <c r="J2214" t="s">
        <v>641</v>
      </c>
      <c r="K2214" t="s">
        <v>54</v>
      </c>
      <c r="L2214" s="4">
        <v>43616</v>
      </c>
      <c r="M2214" s="4">
        <v>45443</v>
      </c>
      <c r="N2214">
        <v>20</v>
      </c>
      <c r="T2214">
        <v>4</v>
      </c>
      <c r="AE2214">
        <v>1.28</v>
      </c>
    </row>
    <row r="2215" spans="1:31" x14ac:dyDescent="0.2">
      <c r="A2215" s="9">
        <v>2009651</v>
      </c>
      <c r="C2215" t="s">
        <v>5440</v>
      </c>
      <c r="D2215" t="s">
        <v>5410</v>
      </c>
      <c r="E2215" t="s">
        <v>911</v>
      </c>
      <c r="F2215" t="s">
        <v>911</v>
      </c>
      <c r="G2215" t="s">
        <v>639</v>
      </c>
      <c r="H2215" t="s">
        <v>639</v>
      </c>
      <c r="I2215" t="s">
        <v>1282</v>
      </c>
      <c r="J2215" t="s">
        <v>641</v>
      </c>
      <c r="K2215" t="s">
        <v>53</v>
      </c>
      <c r="L2215" s="4">
        <v>43616</v>
      </c>
      <c r="M2215" s="4">
        <v>45443</v>
      </c>
      <c r="N2215">
        <v>46</v>
      </c>
      <c r="AE2215">
        <v>1</v>
      </c>
    </row>
    <row r="2216" spans="1:31" x14ac:dyDescent="0.2">
      <c r="A2216" s="9">
        <v>2009652</v>
      </c>
      <c r="C2216" t="s">
        <v>5441</v>
      </c>
      <c r="D2216" t="s">
        <v>1833</v>
      </c>
      <c r="E2216" t="s">
        <v>911</v>
      </c>
      <c r="F2216" t="s">
        <v>911</v>
      </c>
      <c r="G2216" t="s">
        <v>639</v>
      </c>
      <c r="H2216" t="s">
        <v>639</v>
      </c>
      <c r="I2216" t="s">
        <v>1282</v>
      </c>
      <c r="J2216" t="s">
        <v>641</v>
      </c>
      <c r="K2216" t="s">
        <v>53</v>
      </c>
      <c r="L2216" s="4">
        <v>43616</v>
      </c>
      <c r="M2216" s="4">
        <v>45443</v>
      </c>
      <c r="N2216">
        <v>46</v>
      </c>
      <c r="AE2216">
        <v>1</v>
      </c>
    </row>
    <row r="2217" spans="1:31" x14ac:dyDescent="0.2">
      <c r="A2217" s="9">
        <v>2009663</v>
      </c>
      <c r="C2217" t="s">
        <v>5442</v>
      </c>
      <c r="D2217" t="s">
        <v>5443</v>
      </c>
      <c r="E2217" t="s">
        <v>911</v>
      </c>
      <c r="F2217" t="s">
        <v>5429</v>
      </c>
      <c r="G2217" t="s">
        <v>639</v>
      </c>
      <c r="H2217" t="s">
        <v>639</v>
      </c>
      <c r="I2217" t="s">
        <v>1282</v>
      </c>
      <c r="J2217" t="s">
        <v>641</v>
      </c>
      <c r="K2217" t="s">
        <v>53</v>
      </c>
      <c r="L2217" s="4">
        <v>43616</v>
      </c>
      <c r="M2217" s="4">
        <v>45443</v>
      </c>
      <c r="N2217">
        <v>7</v>
      </c>
      <c r="O2217">
        <v>20</v>
      </c>
      <c r="P2217">
        <v>30</v>
      </c>
      <c r="AE2217">
        <v>1</v>
      </c>
    </row>
    <row r="2218" spans="1:31" x14ac:dyDescent="0.2">
      <c r="A2218" s="9">
        <v>2007815</v>
      </c>
      <c r="C2218" t="s">
        <v>5444</v>
      </c>
      <c r="D2218" t="s">
        <v>5445</v>
      </c>
      <c r="E2218" t="s">
        <v>911</v>
      </c>
      <c r="F2218" t="s">
        <v>5429</v>
      </c>
      <c r="G2218" t="s">
        <v>639</v>
      </c>
      <c r="H2218" t="s">
        <v>639</v>
      </c>
      <c r="I2218" t="s">
        <v>1282</v>
      </c>
      <c r="J2218" t="s">
        <v>641</v>
      </c>
      <c r="K2218" t="s">
        <v>53</v>
      </c>
      <c r="L2218" s="4">
        <v>43616</v>
      </c>
      <c r="M2218" s="4">
        <v>45443</v>
      </c>
      <c r="N2218">
        <v>15</v>
      </c>
      <c r="O2218">
        <v>15</v>
      </c>
      <c r="P2218">
        <v>15</v>
      </c>
      <c r="T2218">
        <v>3</v>
      </c>
      <c r="AE2218">
        <v>1</v>
      </c>
    </row>
    <row r="2219" spans="1:31" x14ac:dyDescent="0.2">
      <c r="A2219" s="9">
        <v>2009658</v>
      </c>
      <c r="C2219" t="s">
        <v>5446</v>
      </c>
      <c r="D2219" t="s">
        <v>5447</v>
      </c>
      <c r="E2219" t="s">
        <v>911</v>
      </c>
      <c r="F2219" t="s">
        <v>5448</v>
      </c>
      <c r="G2219" t="s">
        <v>639</v>
      </c>
      <c r="H2219" t="s">
        <v>639</v>
      </c>
      <c r="I2219" t="s">
        <v>1282</v>
      </c>
      <c r="J2219" t="s">
        <v>641</v>
      </c>
      <c r="K2219" t="s">
        <v>53</v>
      </c>
      <c r="L2219" s="4">
        <v>43616</v>
      </c>
      <c r="M2219" s="4">
        <v>45443</v>
      </c>
      <c r="N2219">
        <v>8</v>
      </c>
      <c r="O2219">
        <v>19</v>
      </c>
      <c r="P2219">
        <v>29</v>
      </c>
      <c r="T2219">
        <v>3.5</v>
      </c>
      <c r="AE2219">
        <v>1</v>
      </c>
    </row>
    <row r="2220" spans="1:31" x14ac:dyDescent="0.2">
      <c r="A2220" s="9">
        <v>2009662</v>
      </c>
      <c r="C2220" t="s">
        <v>5449</v>
      </c>
      <c r="D2220" t="s">
        <v>21</v>
      </c>
      <c r="E2220" t="s">
        <v>911</v>
      </c>
      <c r="F2220" t="s">
        <v>2221</v>
      </c>
      <c r="G2220" t="s">
        <v>639</v>
      </c>
      <c r="H2220" t="s">
        <v>639</v>
      </c>
      <c r="I2220" t="s">
        <v>1282</v>
      </c>
      <c r="J2220" t="s">
        <v>641</v>
      </c>
      <c r="K2220" t="s">
        <v>53</v>
      </c>
      <c r="L2220" s="4">
        <v>43616</v>
      </c>
      <c r="M2220" s="4">
        <v>45443</v>
      </c>
      <c r="N2220">
        <v>18.399999618530273</v>
      </c>
      <c r="AE2220">
        <v>1</v>
      </c>
    </row>
    <row r="2221" spans="1:31" x14ac:dyDescent="0.2">
      <c r="A2221" s="9">
        <v>2009654</v>
      </c>
      <c r="C2221" t="s">
        <v>5450</v>
      </c>
      <c r="D2221" t="s">
        <v>5451</v>
      </c>
      <c r="E2221" t="s">
        <v>911</v>
      </c>
      <c r="F2221" t="s">
        <v>911</v>
      </c>
      <c r="G2221" t="s">
        <v>639</v>
      </c>
      <c r="H2221" t="s">
        <v>639</v>
      </c>
      <c r="I2221" t="s">
        <v>1282</v>
      </c>
      <c r="J2221" t="s">
        <v>641</v>
      </c>
      <c r="K2221" t="s">
        <v>53</v>
      </c>
      <c r="L2221" s="4">
        <v>43616</v>
      </c>
      <c r="M2221" s="4">
        <v>45443</v>
      </c>
      <c r="N2221">
        <v>20.5</v>
      </c>
      <c r="T2221">
        <v>7.6999998092651367</v>
      </c>
      <c r="AE2221">
        <v>1</v>
      </c>
    </row>
    <row r="2222" spans="1:31" x14ac:dyDescent="0.2">
      <c r="A2222" s="9">
        <v>2009653</v>
      </c>
      <c r="C2222" t="s">
        <v>5452</v>
      </c>
      <c r="D2222" t="s">
        <v>679</v>
      </c>
      <c r="E2222" t="s">
        <v>911</v>
      </c>
      <c r="F2222" t="s">
        <v>911</v>
      </c>
      <c r="G2222" t="s">
        <v>639</v>
      </c>
      <c r="H2222" t="s">
        <v>639</v>
      </c>
      <c r="I2222" t="s">
        <v>1282</v>
      </c>
      <c r="J2222" t="s">
        <v>647</v>
      </c>
      <c r="K2222" t="s">
        <v>53</v>
      </c>
      <c r="L2222" s="4">
        <v>43616</v>
      </c>
      <c r="M2222" s="4">
        <v>45443</v>
      </c>
      <c r="P2222">
        <v>49</v>
      </c>
      <c r="AE2222">
        <v>1</v>
      </c>
    </row>
    <row r="2223" spans="1:31" x14ac:dyDescent="0.2">
      <c r="A2223" s="9">
        <v>2009657</v>
      </c>
      <c r="C2223" t="s">
        <v>5453</v>
      </c>
      <c r="D2223" t="s">
        <v>5454</v>
      </c>
      <c r="E2223" t="s">
        <v>911</v>
      </c>
      <c r="F2223" t="s">
        <v>1383</v>
      </c>
      <c r="G2223" t="s">
        <v>639</v>
      </c>
      <c r="H2223" t="s">
        <v>639</v>
      </c>
      <c r="I2223" t="s">
        <v>1282</v>
      </c>
      <c r="J2223" t="s">
        <v>647</v>
      </c>
      <c r="K2223" t="s">
        <v>53</v>
      </c>
      <c r="L2223" s="4">
        <v>43616</v>
      </c>
      <c r="M2223" s="4">
        <v>45443</v>
      </c>
      <c r="R2223">
        <v>21</v>
      </c>
      <c r="T2223">
        <v>12</v>
      </c>
      <c r="AE2223">
        <v>1</v>
      </c>
    </row>
    <row r="2224" spans="1:31" x14ac:dyDescent="0.2">
      <c r="A2224" s="9">
        <v>2009661</v>
      </c>
      <c r="C2224" t="s">
        <v>5455</v>
      </c>
      <c r="D2224" t="s">
        <v>5456</v>
      </c>
      <c r="E2224" t="s">
        <v>911</v>
      </c>
      <c r="F2224" t="s">
        <v>911</v>
      </c>
      <c r="G2224" t="s">
        <v>639</v>
      </c>
      <c r="H2224" t="s">
        <v>639</v>
      </c>
      <c r="I2224" t="s">
        <v>1282</v>
      </c>
      <c r="J2224" t="s">
        <v>647</v>
      </c>
      <c r="K2224" t="s">
        <v>53</v>
      </c>
      <c r="L2224" s="4">
        <v>43616</v>
      </c>
      <c r="M2224" s="4">
        <v>45443</v>
      </c>
      <c r="R2224">
        <v>27</v>
      </c>
      <c r="T2224">
        <v>16.799999237060547</v>
      </c>
      <c r="AE2224">
        <v>1</v>
      </c>
    </row>
    <row r="2225" spans="1:31" x14ac:dyDescent="0.2">
      <c r="A2225" s="9">
        <v>2009655</v>
      </c>
      <c r="C2225" t="s">
        <v>5457</v>
      </c>
      <c r="D2225" t="s">
        <v>2445</v>
      </c>
      <c r="E2225" t="s">
        <v>911</v>
      </c>
      <c r="F2225" t="s">
        <v>2084</v>
      </c>
      <c r="G2225" t="s">
        <v>639</v>
      </c>
      <c r="H2225" t="s">
        <v>639</v>
      </c>
      <c r="I2225" t="s">
        <v>1282</v>
      </c>
      <c r="J2225" t="s">
        <v>647</v>
      </c>
      <c r="K2225" t="s">
        <v>53</v>
      </c>
      <c r="L2225" s="4">
        <v>43616</v>
      </c>
      <c r="M2225" s="4">
        <v>45443</v>
      </c>
      <c r="O2225">
        <v>45</v>
      </c>
      <c r="AE2225">
        <v>1</v>
      </c>
    </row>
    <row r="2226" spans="1:31" x14ac:dyDescent="0.2">
      <c r="A2226" s="9">
        <v>2009639</v>
      </c>
      <c r="C2226" t="s">
        <v>5458</v>
      </c>
      <c r="D2226" t="s">
        <v>5459</v>
      </c>
      <c r="E2226" t="s">
        <v>4191</v>
      </c>
      <c r="F2226" t="s">
        <v>4191</v>
      </c>
      <c r="G2226" t="s">
        <v>639</v>
      </c>
      <c r="H2226" t="s">
        <v>684</v>
      </c>
      <c r="I2226" t="s">
        <v>1282</v>
      </c>
      <c r="J2226" t="s">
        <v>694</v>
      </c>
      <c r="K2226" t="s">
        <v>53</v>
      </c>
      <c r="L2226" s="4">
        <v>43614</v>
      </c>
      <c r="M2226" s="4">
        <v>45441</v>
      </c>
      <c r="N2226">
        <v>1</v>
      </c>
      <c r="O2226">
        <v>1</v>
      </c>
      <c r="P2226">
        <v>1</v>
      </c>
      <c r="AC2226">
        <v>35</v>
      </c>
      <c r="AE2226">
        <v>1</v>
      </c>
    </row>
    <row r="2227" spans="1:31" x14ac:dyDescent="0.2">
      <c r="A2227" s="9">
        <v>2009644</v>
      </c>
      <c r="C2227" t="s">
        <v>5460</v>
      </c>
      <c r="D2227" t="s">
        <v>1284</v>
      </c>
      <c r="E2227" t="s">
        <v>5461</v>
      </c>
      <c r="F2227" t="s">
        <v>5461</v>
      </c>
      <c r="G2227" t="s">
        <v>639</v>
      </c>
      <c r="H2227" t="s">
        <v>684</v>
      </c>
      <c r="I2227" t="s">
        <v>1282</v>
      </c>
      <c r="J2227" t="s">
        <v>686</v>
      </c>
      <c r="K2227" t="s">
        <v>53</v>
      </c>
      <c r="L2227" s="4">
        <v>43612</v>
      </c>
      <c r="M2227" s="4">
        <v>45439</v>
      </c>
      <c r="N2227">
        <v>0.30000001192092896</v>
      </c>
      <c r="P2227">
        <v>0.10000000149011612</v>
      </c>
      <c r="AC2227">
        <v>1</v>
      </c>
      <c r="AE2227">
        <v>1</v>
      </c>
    </row>
    <row r="2228" spans="1:31" x14ac:dyDescent="0.2">
      <c r="A2228" s="9">
        <v>2007718</v>
      </c>
      <c r="C2228" t="s">
        <v>5462</v>
      </c>
      <c r="D2228" t="s">
        <v>953</v>
      </c>
      <c r="E2228" t="s">
        <v>1540</v>
      </c>
      <c r="F2228" t="s">
        <v>960</v>
      </c>
      <c r="G2228" t="s">
        <v>639</v>
      </c>
      <c r="H2228" t="s">
        <v>639</v>
      </c>
      <c r="I2228" t="s">
        <v>1282</v>
      </c>
      <c r="J2228" t="s">
        <v>641</v>
      </c>
      <c r="K2228" t="s">
        <v>53</v>
      </c>
      <c r="L2228" s="4">
        <v>43608</v>
      </c>
      <c r="M2228" s="4">
        <v>45435</v>
      </c>
      <c r="N2228">
        <v>12</v>
      </c>
      <c r="O2228">
        <v>52</v>
      </c>
      <c r="AE2228">
        <v>1</v>
      </c>
    </row>
    <row r="2229" spans="1:31" x14ac:dyDescent="0.2">
      <c r="A2229" s="9">
        <v>2007715</v>
      </c>
      <c r="C2229" t="s">
        <v>5463</v>
      </c>
      <c r="D2229" t="s">
        <v>5464</v>
      </c>
      <c r="E2229" t="s">
        <v>1540</v>
      </c>
      <c r="F2229" t="s">
        <v>5429</v>
      </c>
      <c r="G2229" t="s">
        <v>639</v>
      </c>
      <c r="H2229" t="s">
        <v>639</v>
      </c>
      <c r="I2229" t="s">
        <v>1282</v>
      </c>
      <c r="J2229" t="s">
        <v>647</v>
      </c>
      <c r="K2229" t="s">
        <v>53</v>
      </c>
      <c r="L2229" s="4">
        <v>43608</v>
      </c>
      <c r="M2229" s="4">
        <v>45435</v>
      </c>
      <c r="P2229">
        <v>60</v>
      </c>
      <c r="AE2229">
        <v>1</v>
      </c>
    </row>
    <row r="2230" spans="1:31" x14ac:dyDescent="0.2">
      <c r="A2230" s="9">
        <v>2009641</v>
      </c>
      <c r="C2230" t="s">
        <v>5465</v>
      </c>
      <c r="D2230" t="s">
        <v>1284</v>
      </c>
      <c r="E2230" t="s">
        <v>4268</v>
      </c>
      <c r="F2230" t="s">
        <v>4268</v>
      </c>
      <c r="G2230" t="s">
        <v>639</v>
      </c>
      <c r="H2230" t="s">
        <v>684</v>
      </c>
      <c r="I2230" t="s">
        <v>1282</v>
      </c>
      <c r="J2230" t="s">
        <v>686</v>
      </c>
      <c r="K2230" t="s">
        <v>54</v>
      </c>
      <c r="L2230" s="4">
        <v>43608</v>
      </c>
      <c r="M2230" s="4">
        <v>45435</v>
      </c>
      <c r="N2230">
        <v>0.30000001192092896</v>
      </c>
      <c r="AE2230">
        <v>1.1000000000000001</v>
      </c>
    </row>
    <row r="2231" spans="1:31" x14ac:dyDescent="0.2">
      <c r="A2231" s="9">
        <v>2007719</v>
      </c>
      <c r="C2231" t="s">
        <v>5466</v>
      </c>
      <c r="D2231" t="s">
        <v>5467</v>
      </c>
      <c r="E2231" t="s">
        <v>1540</v>
      </c>
      <c r="F2231" t="s">
        <v>1176</v>
      </c>
      <c r="G2231" t="s">
        <v>639</v>
      </c>
      <c r="H2231" t="s">
        <v>639</v>
      </c>
      <c r="I2231" t="s">
        <v>1282</v>
      </c>
      <c r="J2231" t="s">
        <v>647</v>
      </c>
      <c r="K2231" t="s">
        <v>53</v>
      </c>
      <c r="L2231" s="4">
        <v>43608</v>
      </c>
      <c r="M2231" s="4">
        <v>45435</v>
      </c>
      <c r="R2231">
        <v>24</v>
      </c>
      <c r="T2231">
        <v>54</v>
      </c>
      <c r="AE2231">
        <v>1</v>
      </c>
    </row>
    <row r="2232" spans="1:31" x14ac:dyDescent="0.2">
      <c r="A2232" s="9">
        <v>2009621</v>
      </c>
      <c r="C2232" t="s">
        <v>5468</v>
      </c>
      <c r="D2232" t="s">
        <v>5469</v>
      </c>
      <c r="E2232" t="s">
        <v>1540</v>
      </c>
      <c r="F2232" t="s">
        <v>1540</v>
      </c>
      <c r="G2232" t="s">
        <v>639</v>
      </c>
      <c r="H2232" t="s">
        <v>639</v>
      </c>
      <c r="I2232" t="s">
        <v>1282</v>
      </c>
      <c r="J2232" t="s">
        <v>647</v>
      </c>
      <c r="K2232" t="s">
        <v>54</v>
      </c>
      <c r="L2232" s="4">
        <v>43608</v>
      </c>
      <c r="M2232" s="4">
        <v>45435</v>
      </c>
      <c r="T2232">
        <v>2.5</v>
      </c>
      <c r="W2232">
        <v>5</v>
      </c>
      <c r="AE2232">
        <v>1.1499999999999999</v>
      </c>
    </row>
    <row r="2233" spans="1:31" x14ac:dyDescent="0.2">
      <c r="A2233" s="9">
        <v>2007720</v>
      </c>
      <c r="C2233" t="s">
        <v>5470</v>
      </c>
      <c r="D2233" t="s">
        <v>677</v>
      </c>
      <c r="E2233" t="s">
        <v>1540</v>
      </c>
      <c r="F2233" t="s">
        <v>2241</v>
      </c>
      <c r="G2233" t="s">
        <v>639</v>
      </c>
      <c r="H2233" t="s">
        <v>639</v>
      </c>
      <c r="I2233" t="s">
        <v>1282</v>
      </c>
      <c r="J2233" t="s">
        <v>641</v>
      </c>
      <c r="K2233" t="s">
        <v>53</v>
      </c>
      <c r="L2233" s="4">
        <v>43608</v>
      </c>
      <c r="M2233" s="4">
        <v>45435</v>
      </c>
      <c r="N2233">
        <v>20.600000381469727</v>
      </c>
      <c r="AE2233">
        <v>1</v>
      </c>
    </row>
    <row r="2234" spans="1:31" x14ac:dyDescent="0.2">
      <c r="A2234" s="9">
        <v>2007717</v>
      </c>
      <c r="C2234" t="s">
        <v>5471</v>
      </c>
      <c r="D2234" t="s">
        <v>2251</v>
      </c>
      <c r="E2234" t="s">
        <v>1540</v>
      </c>
      <c r="F2234" t="s">
        <v>1176</v>
      </c>
      <c r="G2234" t="s">
        <v>639</v>
      </c>
      <c r="H2234" t="s">
        <v>639</v>
      </c>
      <c r="I2234" t="s">
        <v>1282</v>
      </c>
      <c r="J2234" t="s">
        <v>647</v>
      </c>
      <c r="K2234" t="s">
        <v>53</v>
      </c>
      <c r="L2234" s="4">
        <v>43608</v>
      </c>
      <c r="M2234" s="4">
        <v>45435</v>
      </c>
      <c r="P2234">
        <v>50</v>
      </c>
      <c r="AE2234">
        <v>1</v>
      </c>
    </row>
    <row r="2235" spans="1:31" x14ac:dyDescent="0.2">
      <c r="A2235" s="9">
        <v>2007050</v>
      </c>
      <c r="C2235" t="s">
        <v>5472</v>
      </c>
      <c r="D2235" t="s">
        <v>2714</v>
      </c>
      <c r="E2235" t="s">
        <v>5473</v>
      </c>
      <c r="F2235" t="s">
        <v>5473</v>
      </c>
      <c r="G2235" t="s">
        <v>639</v>
      </c>
      <c r="H2235" t="s">
        <v>684</v>
      </c>
      <c r="I2235" t="s">
        <v>1282</v>
      </c>
      <c r="J2235" t="s">
        <v>686</v>
      </c>
      <c r="K2235" t="s">
        <v>54</v>
      </c>
      <c r="L2235" s="4">
        <v>43605</v>
      </c>
      <c r="M2235" s="4">
        <v>45432</v>
      </c>
      <c r="N2235">
        <v>0.30000001192092896</v>
      </c>
      <c r="P2235">
        <v>0.20000000298023224</v>
      </c>
      <c r="AC2235">
        <v>1</v>
      </c>
      <c r="AE2235">
        <v>1.1000000000000001</v>
      </c>
    </row>
    <row r="2236" spans="1:31" x14ac:dyDescent="0.2">
      <c r="A2236" s="9">
        <v>2009876</v>
      </c>
      <c r="B2236">
        <v>5041</v>
      </c>
      <c r="C2236" t="s">
        <v>5474</v>
      </c>
      <c r="D2236" t="s">
        <v>5475</v>
      </c>
      <c r="E2236" t="s">
        <v>5476</v>
      </c>
      <c r="F2236" t="s">
        <v>5476</v>
      </c>
      <c r="G2236" t="s">
        <v>639</v>
      </c>
      <c r="H2236" t="s">
        <v>684</v>
      </c>
      <c r="I2236" t="s">
        <v>2732</v>
      </c>
      <c r="J2236" t="s">
        <v>694</v>
      </c>
      <c r="K2236" t="s">
        <v>53</v>
      </c>
      <c r="L2236" s="4">
        <v>2</v>
      </c>
      <c r="M2236" s="4">
        <v>45412</v>
      </c>
      <c r="N2236">
        <v>0.30000001192092896</v>
      </c>
      <c r="AC2236">
        <v>13.8</v>
      </c>
      <c r="AE2236">
        <v>1</v>
      </c>
    </row>
    <row r="2237" spans="1:31" x14ac:dyDescent="0.2">
      <c r="A2237" s="9">
        <v>2007714</v>
      </c>
      <c r="C2237" t="s">
        <v>5479</v>
      </c>
      <c r="D2237" t="s">
        <v>1284</v>
      </c>
      <c r="E2237" t="s">
        <v>5480</v>
      </c>
      <c r="F2237" t="s">
        <v>5480</v>
      </c>
      <c r="G2237" t="s">
        <v>639</v>
      </c>
      <c r="H2237" t="s">
        <v>684</v>
      </c>
      <c r="I2237" t="s">
        <v>1282</v>
      </c>
      <c r="J2237" t="s">
        <v>686</v>
      </c>
      <c r="K2237" t="s">
        <v>54</v>
      </c>
      <c r="L2237" s="4">
        <v>43563</v>
      </c>
      <c r="M2237" s="4">
        <v>45390</v>
      </c>
      <c r="N2237">
        <v>0.30000001192092896</v>
      </c>
      <c r="P2237">
        <v>0.20000000298023224</v>
      </c>
      <c r="AC2237">
        <v>3.5</v>
      </c>
      <c r="AE2237">
        <v>1.1000000000000001</v>
      </c>
    </row>
    <row r="2238" spans="1:31" x14ac:dyDescent="0.2">
      <c r="A2238" s="9">
        <v>2007375</v>
      </c>
      <c r="C2238" t="s">
        <v>5481</v>
      </c>
      <c r="D2238" t="s">
        <v>1284</v>
      </c>
      <c r="E2238" t="s">
        <v>5482</v>
      </c>
      <c r="F2238" t="s">
        <v>5482</v>
      </c>
      <c r="G2238" t="s">
        <v>639</v>
      </c>
      <c r="H2238" t="s">
        <v>684</v>
      </c>
      <c r="I2238" t="s">
        <v>1282</v>
      </c>
      <c r="J2238" t="s">
        <v>686</v>
      </c>
      <c r="K2238" t="s">
        <v>53</v>
      </c>
      <c r="L2238" s="4">
        <v>43563</v>
      </c>
      <c r="M2238" s="4">
        <v>45390</v>
      </c>
      <c r="N2238">
        <v>0.30000001192092896</v>
      </c>
      <c r="AC2238">
        <v>1.5</v>
      </c>
      <c r="AE2238">
        <v>1</v>
      </c>
    </row>
    <row r="2239" spans="1:31" x14ac:dyDescent="0.2">
      <c r="A2239" s="9">
        <v>2007334</v>
      </c>
      <c r="C2239" t="s">
        <v>5477</v>
      </c>
      <c r="D2239" t="s">
        <v>1284</v>
      </c>
      <c r="E2239" t="s">
        <v>5478</v>
      </c>
      <c r="F2239" t="s">
        <v>5478</v>
      </c>
      <c r="G2239" t="s">
        <v>639</v>
      </c>
      <c r="H2239" t="s">
        <v>684</v>
      </c>
      <c r="I2239" t="s">
        <v>1282</v>
      </c>
      <c r="J2239" t="s">
        <v>686</v>
      </c>
      <c r="K2239" t="s">
        <v>53</v>
      </c>
      <c r="L2239" s="4">
        <v>43563</v>
      </c>
      <c r="M2239" s="4">
        <v>45390</v>
      </c>
      <c r="N2239">
        <v>0.30000001192092896</v>
      </c>
      <c r="AC2239">
        <v>2.5</v>
      </c>
      <c r="AE2239">
        <v>1</v>
      </c>
    </row>
    <row r="2240" spans="1:31" x14ac:dyDescent="0.2">
      <c r="A2240" s="9">
        <v>2009889</v>
      </c>
      <c r="C2240" t="s">
        <v>5483</v>
      </c>
      <c r="D2240" t="s">
        <v>5484</v>
      </c>
      <c r="E2240" t="s">
        <v>2434</v>
      </c>
      <c r="F2240" t="s">
        <v>5485</v>
      </c>
      <c r="G2240" t="s">
        <v>639</v>
      </c>
      <c r="H2240" t="s">
        <v>639</v>
      </c>
      <c r="I2240" t="s">
        <v>772</v>
      </c>
      <c r="J2240" t="s">
        <v>729</v>
      </c>
      <c r="K2240" t="s">
        <v>54</v>
      </c>
      <c r="L2240" s="4">
        <v>2</v>
      </c>
      <c r="M2240" s="4">
        <v>45390</v>
      </c>
      <c r="P2240">
        <v>5.4000000953674316</v>
      </c>
      <c r="AE2240">
        <v>1.127</v>
      </c>
    </row>
    <row r="2241" spans="1:31" x14ac:dyDescent="0.2">
      <c r="A2241" s="9">
        <v>2009159</v>
      </c>
      <c r="C2241" t="s">
        <v>5486</v>
      </c>
      <c r="D2241" t="s">
        <v>5487</v>
      </c>
      <c r="E2241" t="s">
        <v>5488</v>
      </c>
      <c r="F2241" t="s">
        <v>5489</v>
      </c>
      <c r="G2241" t="s">
        <v>639</v>
      </c>
      <c r="H2241" t="s">
        <v>639</v>
      </c>
      <c r="I2241" t="s">
        <v>1282</v>
      </c>
      <c r="J2241" t="s">
        <v>647</v>
      </c>
      <c r="K2241" t="s">
        <v>53</v>
      </c>
      <c r="L2241" s="4">
        <v>43563</v>
      </c>
      <c r="M2241" s="4">
        <v>45390</v>
      </c>
      <c r="Q2241">
        <v>25</v>
      </c>
      <c r="T2241">
        <v>14</v>
      </c>
      <c r="AE2241">
        <v>1</v>
      </c>
    </row>
    <row r="2242" spans="1:31" x14ac:dyDescent="0.2">
      <c r="A2242" s="9">
        <v>2009825</v>
      </c>
      <c r="C2242" t="s">
        <v>5490</v>
      </c>
      <c r="D2242" t="s">
        <v>5491</v>
      </c>
      <c r="E2242" t="s">
        <v>5492</v>
      </c>
      <c r="F2242" t="s">
        <v>5492</v>
      </c>
      <c r="G2242" t="s">
        <v>639</v>
      </c>
      <c r="H2242" t="s">
        <v>639</v>
      </c>
      <c r="I2242" t="s">
        <v>772</v>
      </c>
      <c r="J2242" t="s">
        <v>729</v>
      </c>
      <c r="K2242" t="s">
        <v>54</v>
      </c>
      <c r="L2242" s="4">
        <v>2</v>
      </c>
      <c r="M2242" s="4">
        <v>45382</v>
      </c>
      <c r="AE2242">
        <v>1</v>
      </c>
    </row>
    <row r="2243" spans="1:31" x14ac:dyDescent="0.2">
      <c r="A2243" s="9">
        <v>2007799</v>
      </c>
      <c r="C2243" t="s">
        <v>5493</v>
      </c>
      <c r="D2243" t="s">
        <v>5494</v>
      </c>
      <c r="E2243" t="s">
        <v>2076</v>
      </c>
      <c r="F2243" t="s">
        <v>5495</v>
      </c>
      <c r="G2243" t="s">
        <v>639</v>
      </c>
      <c r="H2243" t="s">
        <v>639</v>
      </c>
      <c r="I2243" t="s">
        <v>772</v>
      </c>
      <c r="J2243" t="s">
        <v>729</v>
      </c>
      <c r="K2243" t="s">
        <v>53</v>
      </c>
      <c r="L2243" s="4">
        <v>2</v>
      </c>
      <c r="M2243" s="4">
        <v>45382</v>
      </c>
      <c r="P2243">
        <v>0.14000000059604645</v>
      </c>
      <c r="Q2243">
        <v>2.1099998950958252</v>
      </c>
      <c r="S2243">
        <v>4.2300000190734863</v>
      </c>
      <c r="V2243">
        <v>6.399999838322401E-3</v>
      </c>
      <c r="W2243">
        <v>1.9000000320374966E-3</v>
      </c>
      <c r="X2243">
        <v>1.7000000476837158</v>
      </c>
      <c r="Y2243">
        <v>7.6999999582767487E-3</v>
      </c>
      <c r="AE2243">
        <v>1</v>
      </c>
    </row>
    <row r="2244" spans="1:31" x14ac:dyDescent="0.2">
      <c r="A2244" s="9">
        <v>2008162</v>
      </c>
      <c r="B2244">
        <v>4281</v>
      </c>
      <c r="C2244" t="s">
        <v>5496</v>
      </c>
      <c r="D2244" t="s">
        <v>5497</v>
      </c>
      <c r="E2244" t="s">
        <v>5498</v>
      </c>
      <c r="F2244" t="s">
        <v>5498</v>
      </c>
      <c r="G2244" t="s">
        <v>639</v>
      </c>
      <c r="H2244" t="s">
        <v>684</v>
      </c>
      <c r="I2244" t="s">
        <v>2732</v>
      </c>
      <c r="J2244" t="s">
        <v>694</v>
      </c>
      <c r="K2244" t="s">
        <v>53</v>
      </c>
      <c r="L2244" s="4">
        <v>2</v>
      </c>
      <c r="M2244" s="4">
        <v>45382</v>
      </c>
      <c r="N2244">
        <v>1.2999999523162842</v>
      </c>
      <c r="AC2244">
        <v>23.1</v>
      </c>
      <c r="AE2244">
        <v>1</v>
      </c>
    </row>
    <row r="2245" spans="1:31" x14ac:dyDescent="0.2">
      <c r="A2245" s="9">
        <v>2008997</v>
      </c>
      <c r="C2245" t="s">
        <v>5499</v>
      </c>
      <c r="D2245" t="s">
        <v>5500</v>
      </c>
      <c r="E2245" t="s">
        <v>4144</v>
      </c>
      <c r="F2245" t="s">
        <v>2625</v>
      </c>
      <c r="G2245" t="s">
        <v>639</v>
      </c>
      <c r="H2245" t="s">
        <v>639</v>
      </c>
      <c r="I2245" t="s">
        <v>772</v>
      </c>
      <c r="J2245" t="s">
        <v>729</v>
      </c>
      <c r="K2245" t="s">
        <v>53</v>
      </c>
      <c r="L2245" s="4">
        <v>2</v>
      </c>
      <c r="M2245" s="4">
        <v>45382</v>
      </c>
      <c r="N2245">
        <v>9</v>
      </c>
      <c r="O2245">
        <v>40</v>
      </c>
      <c r="V2245">
        <v>0.80000001192092896</v>
      </c>
      <c r="AE2245">
        <v>1</v>
      </c>
    </row>
    <row r="2246" spans="1:31" x14ac:dyDescent="0.2">
      <c r="A2246" s="9">
        <v>2007934</v>
      </c>
      <c r="C2246" t="s">
        <v>5501</v>
      </c>
      <c r="D2246" t="s">
        <v>5502</v>
      </c>
      <c r="E2246" t="s">
        <v>3815</v>
      </c>
      <c r="F2246" t="s">
        <v>3815</v>
      </c>
      <c r="G2246" t="s">
        <v>639</v>
      </c>
      <c r="H2246" t="s">
        <v>639</v>
      </c>
      <c r="I2246" t="s">
        <v>772</v>
      </c>
      <c r="J2246" t="s">
        <v>647</v>
      </c>
      <c r="K2246" t="s">
        <v>54</v>
      </c>
      <c r="L2246" s="4">
        <v>2</v>
      </c>
      <c r="M2246" s="4">
        <v>45382</v>
      </c>
      <c r="Q2246">
        <v>8</v>
      </c>
      <c r="T2246">
        <v>19</v>
      </c>
      <c r="AE2246">
        <v>1.3</v>
      </c>
    </row>
    <row r="2247" spans="1:31" x14ac:dyDescent="0.2">
      <c r="A2247" s="9">
        <v>2009588</v>
      </c>
      <c r="C2247" t="s">
        <v>5503</v>
      </c>
      <c r="D2247" t="s">
        <v>5504</v>
      </c>
      <c r="E2247" t="s">
        <v>1331</v>
      </c>
      <c r="F2247" t="s">
        <v>1331</v>
      </c>
      <c r="G2247" t="s">
        <v>639</v>
      </c>
      <c r="H2247" t="s">
        <v>639</v>
      </c>
      <c r="I2247" t="s">
        <v>1282</v>
      </c>
      <c r="J2247" t="s">
        <v>647</v>
      </c>
      <c r="K2247" t="s">
        <v>53</v>
      </c>
      <c r="L2247" s="4">
        <v>43549</v>
      </c>
      <c r="M2247" s="4">
        <v>45376</v>
      </c>
      <c r="AC2247">
        <v>6</v>
      </c>
      <c r="AE2247">
        <v>1</v>
      </c>
    </row>
    <row r="2248" spans="1:31" x14ac:dyDescent="0.2">
      <c r="A2248" s="9">
        <v>2009566</v>
      </c>
      <c r="C2248" t="s">
        <v>5505</v>
      </c>
      <c r="D2248" t="s">
        <v>3013</v>
      </c>
      <c r="E2248" t="s">
        <v>1702</v>
      </c>
      <c r="F2248" t="s">
        <v>1702</v>
      </c>
      <c r="G2248" t="s">
        <v>639</v>
      </c>
      <c r="H2248" t="s">
        <v>639</v>
      </c>
      <c r="I2248" t="s">
        <v>1282</v>
      </c>
      <c r="J2248" t="s">
        <v>647</v>
      </c>
      <c r="K2248" t="s">
        <v>54</v>
      </c>
      <c r="L2248" s="4">
        <v>43537</v>
      </c>
      <c r="M2248" s="4">
        <v>45364</v>
      </c>
      <c r="AC2248">
        <v>45</v>
      </c>
      <c r="AE2248">
        <v>1</v>
      </c>
    </row>
    <row r="2249" spans="1:31" x14ac:dyDescent="0.2">
      <c r="A2249" s="9">
        <v>2009567</v>
      </c>
      <c r="C2249" t="s">
        <v>5506</v>
      </c>
      <c r="D2249" t="s">
        <v>5507</v>
      </c>
      <c r="E2249" t="s">
        <v>1702</v>
      </c>
      <c r="F2249" t="s">
        <v>1702</v>
      </c>
      <c r="G2249" t="s">
        <v>639</v>
      </c>
      <c r="H2249" t="s">
        <v>639</v>
      </c>
      <c r="I2249" t="s">
        <v>1282</v>
      </c>
      <c r="J2249" t="s">
        <v>647</v>
      </c>
      <c r="K2249" t="s">
        <v>54</v>
      </c>
      <c r="L2249" s="4">
        <v>43537</v>
      </c>
      <c r="M2249" s="4">
        <v>45364</v>
      </c>
      <c r="AC2249">
        <v>45</v>
      </c>
      <c r="AE2249">
        <v>1</v>
      </c>
    </row>
    <row r="2250" spans="1:31" x14ac:dyDescent="0.2">
      <c r="A2250" s="9">
        <v>2009568</v>
      </c>
      <c r="C2250" t="s">
        <v>5508</v>
      </c>
      <c r="D2250" t="s">
        <v>5509</v>
      </c>
      <c r="E2250" t="s">
        <v>1702</v>
      </c>
      <c r="F2250" t="s">
        <v>1702</v>
      </c>
      <c r="G2250" t="s">
        <v>639</v>
      </c>
      <c r="H2250" t="s">
        <v>639</v>
      </c>
      <c r="I2250" t="s">
        <v>1282</v>
      </c>
      <c r="J2250" t="s">
        <v>647</v>
      </c>
      <c r="K2250" t="s">
        <v>54</v>
      </c>
      <c r="L2250" s="4">
        <v>43537</v>
      </c>
      <c r="M2250" s="4">
        <v>45364</v>
      </c>
      <c r="AC2250">
        <v>45</v>
      </c>
      <c r="AE2250">
        <v>1</v>
      </c>
    </row>
    <row r="2251" spans="1:31" x14ac:dyDescent="0.2">
      <c r="A2251" s="9">
        <v>2009569</v>
      </c>
      <c r="C2251" t="s">
        <v>5510</v>
      </c>
      <c r="D2251" t="s">
        <v>2949</v>
      </c>
      <c r="E2251" t="s">
        <v>1702</v>
      </c>
      <c r="F2251" t="s">
        <v>1702</v>
      </c>
      <c r="G2251" t="s">
        <v>639</v>
      </c>
      <c r="H2251" t="s">
        <v>639</v>
      </c>
      <c r="I2251" t="s">
        <v>1282</v>
      </c>
      <c r="J2251" t="s">
        <v>647</v>
      </c>
      <c r="K2251" t="s">
        <v>54</v>
      </c>
      <c r="L2251" s="4">
        <v>43537</v>
      </c>
      <c r="M2251" s="4">
        <v>45364</v>
      </c>
      <c r="AC2251">
        <v>45</v>
      </c>
      <c r="AE2251">
        <v>1</v>
      </c>
    </row>
    <row r="2252" spans="1:31" x14ac:dyDescent="0.2">
      <c r="A2252" s="9">
        <v>2009557</v>
      </c>
      <c r="C2252" t="s">
        <v>5511</v>
      </c>
      <c r="D2252" t="s">
        <v>5512</v>
      </c>
      <c r="E2252" t="s">
        <v>5513</v>
      </c>
      <c r="F2252" t="s">
        <v>2936</v>
      </c>
      <c r="G2252" t="s">
        <v>639</v>
      </c>
      <c r="H2252" t="s">
        <v>639</v>
      </c>
      <c r="I2252" t="s">
        <v>1282</v>
      </c>
      <c r="J2252" t="s">
        <v>647</v>
      </c>
      <c r="K2252" t="s">
        <v>54</v>
      </c>
      <c r="L2252" s="4">
        <v>43536</v>
      </c>
      <c r="M2252" s="4">
        <v>45363</v>
      </c>
      <c r="AC2252">
        <v>50</v>
      </c>
      <c r="AE2252">
        <v>1</v>
      </c>
    </row>
    <row r="2253" spans="1:31" x14ac:dyDescent="0.2">
      <c r="A2253" s="9">
        <v>2009559</v>
      </c>
      <c r="C2253" t="s">
        <v>5514</v>
      </c>
      <c r="D2253" t="s">
        <v>5515</v>
      </c>
      <c r="E2253" t="s">
        <v>5513</v>
      </c>
      <c r="F2253" t="s">
        <v>2936</v>
      </c>
      <c r="G2253" t="s">
        <v>639</v>
      </c>
      <c r="H2253" t="s">
        <v>639</v>
      </c>
      <c r="I2253" t="s">
        <v>1282</v>
      </c>
      <c r="J2253" t="s">
        <v>647</v>
      </c>
      <c r="K2253" t="s">
        <v>54</v>
      </c>
      <c r="L2253" s="4">
        <v>43536</v>
      </c>
      <c r="M2253" s="4">
        <v>45363</v>
      </c>
      <c r="AC2253">
        <v>50</v>
      </c>
      <c r="AE2253">
        <v>1</v>
      </c>
    </row>
    <row r="2254" spans="1:31" x14ac:dyDescent="0.2">
      <c r="A2254" s="9">
        <v>2009558</v>
      </c>
      <c r="C2254" t="s">
        <v>5516</v>
      </c>
      <c r="D2254" t="s">
        <v>5517</v>
      </c>
      <c r="E2254" t="s">
        <v>5513</v>
      </c>
      <c r="F2254" t="s">
        <v>2936</v>
      </c>
      <c r="G2254" t="s">
        <v>639</v>
      </c>
      <c r="H2254" t="s">
        <v>639</v>
      </c>
      <c r="I2254" t="s">
        <v>1282</v>
      </c>
      <c r="J2254" t="s">
        <v>647</v>
      </c>
      <c r="K2254" t="s">
        <v>54</v>
      </c>
      <c r="L2254" s="4">
        <v>43536</v>
      </c>
      <c r="M2254" s="4">
        <v>45363</v>
      </c>
      <c r="AC2254">
        <v>50</v>
      </c>
      <c r="AE2254">
        <v>1</v>
      </c>
    </row>
    <row r="2255" spans="1:31" x14ac:dyDescent="0.2">
      <c r="A2255" s="9">
        <v>2009560</v>
      </c>
      <c r="C2255" t="s">
        <v>5518</v>
      </c>
      <c r="D2255" t="s">
        <v>5519</v>
      </c>
      <c r="E2255" t="s">
        <v>5513</v>
      </c>
      <c r="F2255" t="s">
        <v>2936</v>
      </c>
      <c r="G2255" t="s">
        <v>639</v>
      </c>
      <c r="H2255" t="s">
        <v>639</v>
      </c>
      <c r="I2255" t="s">
        <v>1282</v>
      </c>
      <c r="J2255" t="s">
        <v>647</v>
      </c>
      <c r="K2255" t="s">
        <v>54</v>
      </c>
      <c r="L2255" s="4">
        <v>43536</v>
      </c>
      <c r="M2255" s="4">
        <v>45363</v>
      </c>
      <c r="AC2255">
        <v>50</v>
      </c>
      <c r="AE2255">
        <v>1</v>
      </c>
    </row>
    <row r="2256" spans="1:31" x14ac:dyDescent="0.2">
      <c r="A2256" s="9">
        <v>2007321</v>
      </c>
      <c r="C2256" t="s">
        <v>5520</v>
      </c>
      <c r="D2256" t="s">
        <v>5521</v>
      </c>
      <c r="E2256" t="s">
        <v>5522</v>
      </c>
      <c r="F2256" t="s">
        <v>5522</v>
      </c>
      <c r="G2256" t="s">
        <v>639</v>
      </c>
      <c r="H2256" t="s">
        <v>684</v>
      </c>
      <c r="I2256" t="s">
        <v>1282</v>
      </c>
      <c r="J2256" t="s">
        <v>686</v>
      </c>
      <c r="K2256" t="s">
        <v>54</v>
      </c>
      <c r="L2256" s="4">
        <v>43531</v>
      </c>
      <c r="M2256" s="4">
        <v>45358</v>
      </c>
      <c r="N2256">
        <v>0.30000001192092896</v>
      </c>
      <c r="P2256">
        <v>0.10000000149011612</v>
      </c>
      <c r="AC2256">
        <v>1</v>
      </c>
      <c r="AE2256">
        <v>1.1000000000000001</v>
      </c>
    </row>
    <row r="2257" spans="1:31" x14ac:dyDescent="0.2">
      <c r="A2257" s="9">
        <v>2004997</v>
      </c>
      <c r="C2257" t="s">
        <v>5523</v>
      </c>
      <c r="D2257" t="s">
        <v>5524</v>
      </c>
      <c r="E2257" t="s">
        <v>2496</v>
      </c>
      <c r="F2257" t="s">
        <v>2496</v>
      </c>
      <c r="G2257" t="s">
        <v>639</v>
      </c>
      <c r="H2257" t="s">
        <v>639</v>
      </c>
      <c r="I2257" t="s">
        <v>1282</v>
      </c>
      <c r="J2257" t="s">
        <v>647</v>
      </c>
      <c r="K2257" t="s">
        <v>54</v>
      </c>
      <c r="L2257" s="4">
        <v>43531</v>
      </c>
      <c r="M2257" s="4">
        <v>45358</v>
      </c>
      <c r="X2257">
        <v>2</v>
      </c>
      <c r="AE2257">
        <v>1</v>
      </c>
    </row>
    <row r="2258" spans="1:31" x14ac:dyDescent="0.2">
      <c r="A2258" s="9">
        <v>2005095</v>
      </c>
      <c r="C2258" t="s">
        <v>5525</v>
      </c>
      <c r="D2258" t="s">
        <v>1667</v>
      </c>
      <c r="E2258" t="s">
        <v>2496</v>
      </c>
      <c r="F2258" t="s">
        <v>1673</v>
      </c>
      <c r="G2258" t="s">
        <v>639</v>
      </c>
      <c r="H2258" t="s">
        <v>639</v>
      </c>
      <c r="I2258" t="s">
        <v>1282</v>
      </c>
      <c r="J2258" t="s">
        <v>641</v>
      </c>
      <c r="K2258" t="s">
        <v>53</v>
      </c>
      <c r="L2258" s="4">
        <v>43531</v>
      </c>
      <c r="M2258" s="4">
        <v>45358</v>
      </c>
      <c r="N2258">
        <v>27</v>
      </c>
      <c r="AE2258">
        <v>1</v>
      </c>
    </row>
    <row r="2259" spans="1:31" x14ac:dyDescent="0.2">
      <c r="A2259" s="9">
        <v>2009595</v>
      </c>
      <c r="C2259" t="s">
        <v>5526</v>
      </c>
      <c r="D2259" t="s">
        <v>5527</v>
      </c>
      <c r="E2259" t="s">
        <v>877</v>
      </c>
      <c r="F2259" t="s">
        <v>877</v>
      </c>
      <c r="G2259" t="s">
        <v>639</v>
      </c>
      <c r="H2259" t="s">
        <v>639</v>
      </c>
      <c r="I2259" t="s">
        <v>772</v>
      </c>
      <c r="J2259" t="s">
        <v>729</v>
      </c>
      <c r="K2259" t="s">
        <v>54</v>
      </c>
      <c r="L2259" s="4">
        <v>2</v>
      </c>
      <c r="M2259" s="4">
        <v>45356</v>
      </c>
      <c r="N2259">
        <v>4.8000001907348633</v>
      </c>
      <c r="AC2259">
        <v>35</v>
      </c>
      <c r="AE2259">
        <v>1.25</v>
      </c>
    </row>
    <row r="2260" spans="1:31" x14ac:dyDescent="0.2">
      <c r="A2260" s="9">
        <v>2010055</v>
      </c>
      <c r="C2260" t="s">
        <v>5528</v>
      </c>
      <c r="D2260" t="s">
        <v>5529</v>
      </c>
      <c r="E2260" t="s">
        <v>790</v>
      </c>
      <c r="F2260" t="s">
        <v>782</v>
      </c>
      <c r="G2260" t="s">
        <v>639</v>
      </c>
      <c r="H2260" t="s">
        <v>684</v>
      </c>
      <c r="I2260" t="s">
        <v>772</v>
      </c>
      <c r="J2260" t="s">
        <v>641</v>
      </c>
      <c r="K2260" t="s">
        <v>54</v>
      </c>
      <c r="L2260" s="4">
        <v>2</v>
      </c>
      <c r="M2260" s="4">
        <v>45351</v>
      </c>
      <c r="N2260">
        <v>7.6999998092651367</v>
      </c>
      <c r="O2260">
        <v>4.6999998092651367</v>
      </c>
      <c r="P2260">
        <v>4.5999999046325684</v>
      </c>
      <c r="V2260">
        <v>2.3000000044703484E-2</v>
      </c>
      <c r="W2260">
        <v>1.2000000104308128E-2</v>
      </c>
      <c r="X2260">
        <v>2.500000037252903E-2</v>
      </c>
      <c r="Y2260">
        <v>4.1999999433755875E-2</v>
      </c>
      <c r="Z2260">
        <v>4.1999999433755875E-2</v>
      </c>
      <c r="AA2260">
        <v>4.0000001899898052E-3</v>
      </c>
      <c r="AE2260">
        <v>1</v>
      </c>
    </row>
    <row r="2261" spans="1:31" x14ac:dyDescent="0.2">
      <c r="A2261" s="9">
        <v>2009173</v>
      </c>
      <c r="C2261" t="s">
        <v>5530</v>
      </c>
      <c r="D2261" t="s">
        <v>5531</v>
      </c>
      <c r="E2261" t="s">
        <v>5532</v>
      </c>
      <c r="F2261" t="s">
        <v>5532</v>
      </c>
      <c r="G2261" t="s">
        <v>639</v>
      </c>
      <c r="H2261" t="s">
        <v>639</v>
      </c>
      <c r="I2261" t="s">
        <v>1282</v>
      </c>
      <c r="J2261" t="s">
        <v>647</v>
      </c>
      <c r="K2261" t="s">
        <v>53</v>
      </c>
      <c r="L2261" s="4">
        <v>43516</v>
      </c>
      <c r="M2261" s="4">
        <v>45342</v>
      </c>
      <c r="Q2261">
        <v>49</v>
      </c>
      <c r="R2261">
        <v>2.2000000476837158</v>
      </c>
      <c r="AE2261">
        <v>1</v>
      </c>
    </row>
    <row r="2262" spans="1:31" x14ac:dyDescent="0.2">
      <c r="A2262" s="9">
        <v>2009174</v>
      </c>
      <c r="C2262" t="s">
        <v>5533</v>
      </c>
      <c r="D2262" t="s">
        <v>682</v>
      </c>
      <c r="E2262" t="s">
        <v>5532</v>
      </c>
      <c r="F2262" t="s">
        <v>5532</v>
      </c>
      <c r="G2262" t="s">
        <v>639</v>
      </c>
      <c r="H2262" t="s">
        <v>639</v>
      </c>
      <c r="I2262" t="s">
        <v>1282</v>
      </c>
      <c r="J2262" t="s">
        <v>647</v>
      </c>
      <c r="K2262" t="s">
        <v>53</v>
      </c>
      <c r="L2262" s="4">
        <v>43516</v>
      </c>
      <c r="M2262" s="4">
        <v>45342</v>
      </c>
      <c r="Q2262">
        <v>86</v>
      </c>
      <c r="R2262">
        <v>4</v>
      </c>
      <c r="AE2262">
        <v>1</v>
      </c>
    </row>
    <row r="2263" spans="1:31" x14ac:dyDescent="0.2">
      <c r="A2263" s="9">
        <v>2007599</v>
      </c>
      <c r="C2263" t="s">
        <v>5534</v>
      </c>
      <c r="D2263" t="s">
        <v>5535</v>
      </c>
      <c r="E2263" t="s">
        <v>5536</v>
      </c>
      <c r="F2263" t="s">
        <v>5537</v>
      </c>
      <c r="G2263" t="s">
        <v>639</v>
      </c>
      <c r="H2263" t="s">
        <v>639</v>
      </c>
      <c r="I2263" t="s">
        <v>1282</v>
      </c>
      <c r="J2263" t="s">
        <v>647</v>
      </c>
      <c r="K2263" t="s">
        <v>53</v>
      </c>
      <c r="L2263" s="4">
        <v>43514</v>
      </c>
      <c r="M2263" s="4">
        <v>45340</v>
      </c>
      <c r="R2263">
        <v>35</v>
      </c>
      <c r="AE2263">
        <v>1</v>
      </c>
    </row>
    <row r="2264" spans="1:31" x14ac:dyDescent="0.2">
      <c r="A2264" s="9">
        <v>2007595</v>
      </c>
      <c r="C2264" t="s">
        <v>5538</v>
      </c>
      <c r="D2264" t="s">
        <v>5539</v>
      </c>
      <c r="E2264" t="s">
        <v>5536</v>
      </c>
      <c r="F2264" t="s">
        <v>1176</v>
      </c>
      <c r="G2264" t="s">
        <v>639</v>
      </c>
      <c r="H2264" t="s">
        <v>639</v>
      </c>
      <c r="I2264" t="s">
        <v>1282</v>
      </c>
      <c r="J2264" t="s">
        <v>647</v>
      </c>
      <c r="K2264" t="s">
        <v>53</v>
      </c>
      <c r="L2264" s="4">
        <v>43514</v>
      </c>
      <c r="M2264" s="4">
        <v>45340</v>
      </c>
      <c r="P2264">
        <v>40</v>
      </c>
      <c r="R2264">
        <v>5.5</v>
      </c>
      <c r="AE2264">
        <v>1</v>
      </c>
    </row>
    <row r="2265" spans="1:31" x14ac:dyDescent="0.2">
      <c r="A2265" s="9">
        <v>2007597</v>
      </c>
      <c r="C2265" t="s">
        <v>5540</v>
      </c>
      <c r="D2265" t="s">
        <v>1667</v>
      </c>
      <c r="E2265" t="s">
        <v>5536</v>
      </c>
      <c r="F2265" t="s">
        <v>1212</v>
      </c>
      <c r="G2265" t="s">
        <v>639</v>
      </c>
      <c r="H2265" t="s">
        <v>639</v>
      </c>
      <c r="I2265" t="s">
        <v>1282</v>
      </c>
      <c r="J2265" t="s">
        <v>641</v>
      </c>
      <c r="K2265" t="s">
        <v>53</v>
      </c>
      <c r="L2265" s="4">
        <v>43514</v>
      </c>
      <c r="M2265" s="4">
        <v>45340</v>
      </c>
      <c r="N2265">
        <v>27</v>
      </c>
      <c r="AE2265">
        <v>1</v>
      </c>
    </row>
    <row r="2266" spans="1:31" x14ac:dyDescent="0.2">
      <c r="A2266" s="9">
        <v>2009544</v>
      </c>
      <c r="C2266" t="s">
        <v>5541</v>
      </c>
      <c r="D2266" t="s">
        <v>5542</v>
      </c>
      <c r="E2266" t="s">
        <v>5536</v>
      </c>
      <c r="F2266" t="s">
        <v>5536</v>
      </c>
      <c r="G2266" t="s">
        <v>639</v>
      </c>
      <c r="H2266" t="s">
        <v>639</v>
      </c>
      <c r="I2266" t="s">
        <v>1282</v>
      </c>
      <c r="J2266" t="s">
        <v>641</v>
      </c>
      <c r="K2266" t="s">
        <v>53</v>
      </c>
      <c r="L2266" s="4">
        <v>43514</v>
      </c>
      <c r="M2266" s="4">
        <v>45340</v>
      </c>
      <c r="N2266">
        <v>15</v>
      </c>
      <c r="O2266">
        <v>15</v>
      </c>
      <c r="P2266">
        <v>15</v>
      </c>
      <c r="T2266">
        <v>11</v>
      </c>
      <c r="AE2266">
        <v>1</v>
      </c>
    </row>
    <row r="2267" spans="1:31" x14ac:dyDescent="0.2">
      <c r="A2267" s="9">
        <v>2007594</v>
      </c>
      <c r="C2267" t="s">
        <v>5543</v>
      </c>
      <c r="D2267" t="s">
        <v>677</v>
      </c>
      <c r="E2267" t="s">
        <v>5536</v>
      </c>
      <c r="F2267" t="s">
        <v>2241</v>
      </c>
      <c r="G2267" t="s">
        <v>639</v>
      </c>
      <c r="H2267" t="s">
        <v>639</v>
      </c>
      <c r="I2267" t="s">
        <v>1282</v>
      </c>
      <c r="J2267" t="s">
        <v>641</v>
      </c>
      <c r="K2267" t="s">
        <v>53</v>
      </c>
      <c r="L2267" s="4">
        <v>43514</v>
      </c>
      <c r="M2267" s="4">
        <v>45340</v>
      </c>
      <c r="N2267">
        <v>20.600000381469727</v>
      </c>
      <c r="AE2267">
        <v>1</v>
      </c>
    </row>
    <row r="2268" spans="1:31" x14ac:dyDescent="0.2">
      <c r="A2268" s="9">
        <v>2009554</v>
      </c>
      <c r="C2268" t="s">
        <v>5544</v>
      </c>
      <c r="D2268" t="s">
        <v>5545</v>
      </c>
      <c r="E2268" t="s">
        <v>4295</v>
      </c>
      <c r="F2268" t="s">
        <v>4295</v>
      </c>
      <c r="G2268" t="s">
        <v>639</v>
      </c>
      <c r="H2268" t="s">
        <v>639</v>
      </c>
      <c r="I2268" t="s">
        <v>772</v>
      </c>
      <c r="J2268" t="s">
        <v>729</v>
      </c>
      <c r="K2268" t="s">
        <v>54</v>
      </c>
      <c r="L2268" s="4">
        <v>2</v>
      </c>
      <c r="M2268" s="4">
        <v>45333</v>
      </c>
      <c r="AC2268">
        <v>0.8</v>
      </c>
      <c r="AE2268">
        <v>1</v>
      </c>
    </row>
    <row r="2269" spans="1:31" x14ac:dyDescent="0.2">
      <c r="A2269" s="9">
        <v>2009555</v>
      </c>
      <c r="C2269" t="s">
        <v>5546</v>
      </c>
      <c r="D2269" t="s">
        <v>5547</v>
      </c>
      <c r="E2269" t="s">
        <v>4295</v>
      </c>
      <c r="F2269" t="s">
        <v>4295</v>
      </c>
      <c r="G2269" t="s">
        <v>639</v>
      </c>
      <c r="H2269" t="s">
        <v>639</v>
      </c>
      <c r="I2269" t="s">
        <v>772</v>
      </c>
      <c r="J2269" t="s">
        <v>729</v>
      </c>
      <c r="K2269" t="s">
        <v>54</v>
      </c>
      <c r="L2269" s="4">
        <v>2</v>
      </c>
      <c r="M2269" s="4">
        <v>45333</v>
      </c>
      <c r="AC2269">
        <v>0.8</v>
      </c>
      <c r="AE2269">
        <v>1</v>
      </c>
    </row>
    <row r="2270" spans="1:31" x14ac:dyDescent="0.2">
      <c r="A2270" s="9">
        <v>2009553</v>
      </c>
      <c r="C2270" t="s">
        <v>5548</v>
      </c>
      <c r="D2270" t="s">
        <v>5549</v>
      </c>
      <c r="E2270" t="s">
        <v>4295</v>
      </c>
      <c r="F2270" t="s">
        <v>4295</v>
      </c>
      <c r="G2270" t="s">
        <v>639</v>
      </c>
      <c r="H2270" t="s">
        <v>639</v>
      </c>
      <c r="I2270" t="s">
        <v>772</v>
      </c>
      <c r="J2270" t="s">
        <v>729</v>
      </c>
      <c r="K2270" t="s">
        <v>54</v>
      </c>
      <c r="L2270" s="4">
        <v>2</v>
      </c>
      <c r="M2270" s="4">
        <v>45333</v>
      </c>
      <c r="AC2270">
        <v>0.8</v>
      </c>
      <c r="AE2270">
        <v>1</v>
      </c>
    </row>
    <row r="2271" spans="1:31" x14ac:dyDescent="0.2">
      <c r="A2271" s="9">
        <v>2010416</v>
      </c>
      <c r="B2271">
        <v>5203</v>
      </c>
      <c r="C2271" t="s">
        <v>5550</v>
      </c>
      <c r="D2271" t="s">
        <v>5551</v>
      </c>
      <c r="E2271" t="s">
        <v>5552</v>
      </c>
      <c r="F2271" t="s">
        <v>5552</v>
      </c>
      <c r="G2271" t="s">
        <v>639</v>
      </c>
      <c r="H2271" t="s">
        <v>684</v>
      </c>
      <c r="I2271" t="s">
        <v>2732</v>
      </c>
      <c r="J2271" t="s">
        <v>694</v>
      </c>
      <c r="K2271" t="s">
        <v>53</v>
      </c>
      <c r="L2271" s="4">
        <v>2</v>
      </c>
      <c r="M2271" s="4">
        <v>45322</v>
      </c>
      <c r="N2271">
        <v>0.30000001192092896</v>
      </c>
      <c r="AC2271">
        <v>13.1</v>
      </c>
      <c r="AE2271">
        <v>1</v>
      </c>
    </row>
    <row r="2272" spans="1:31" x14ac:dyDescent="0.2">
      <c r="A2272" s="9">
        <v>2010447</v>
      </c>
      <c r="B2272">
        <v>5231</v>
      </c>
      <c r="C2272" t="s">
        <v>5553</v>
      </c>
      <c r="D2272" t="s">
        <v>5554</v>
      </c>
      <c r="E2272" t="s">
        <v>5555</v>
      </c>
      <c r="F2272" t="s">
        <v>5555</v>
      </c>
      <c r="G2272" t="s">
        <v>639</v>
      </c>
      <c r="H2272" t="s">
        <v>684</v>
      </c>
      <c r="I2272" t="s">
        <v>2732</v>
      </c>
      <c r="J2272" t="s">
        <v>694</v>
      </c>
      <c r="K2272" t="s">
        <v>53</v>
      </c>
      <c r="L2272" s="4">
        <v>2</v>
      </c>
      <c r="M2272" s="4">
        <v>45322</v>
      </c>
      <c r="N2272">
        <v>0.30000001192092896</v>
      </c>
      <c r="AC2272">
        <v>13.1</v>
      </c>
      <c r="AE2272">
        <v>1</v>
      </c>
    </row>
    <row r="2273" spans="1:31" x14ac:dyDescent="0.2">
      <c r="A2273" s="9">
        <v>2009616</v>
      </c>
      <c r="C2273" t="s">
        <v>5556</v>
      </c>
      <c r="D2273" t="s">
        <v>5557</v>
      </c>
      <c r="E2273" t="s">
        <v>2076</v>
      </c>
      <c r="F2273" t="s">
        <v>2077</v>
      </c>
      <c r="G2273" t="s">
        <v>639</v>
      </c>
      <c r="H2273" t="s">
        <v>639</v>
      </c>
      <c r="I2273" t="s">
        <v>772</v>
      </c>
      <c r="J2273" t="s">
        <v>647</v>
      </c>
      <c r="K2273" t="s">
        <v>54</v>
      </c>
      <c r="L2273" s="4">
        <v>2</v>
      </c>
      <c r="M2273" s="4">
        <v>45321</v>
      </c>
      <c r="O2273">
        <v>0.69999998807907104</v>
      </c>
      <c r="P2273">
        <v>0.20000000298023224</v>
      </c>
      <c r="T2273">
        <v>0.11999999731779099</v>
      </c>
      <c r="V2273">
        <v>1.9999999552965164E-2</v>
      </c>
      <c r="X2273">
        <v>9.9999997764825821E-3</v>
      </c>
      <c r="Y2273">
        <v>7</v>
      </c>
      <c r="Z2273">
        <v>9.9999997764825821E-3</v>
      </c>
      <c r="AE2273">
        <v>1</v>
      </c>
    </row>
    <row r="2274" spans="1:31" x14ac:dyDescent="0.2">
      <c r="A2274" s="9">
        <v>2006988</v>
      </c>
      <c r="C2274" t="s">
        <v>5558</v>
      </c>
      <c r="D2274" t="s">
        <v>5559</v>
      </c>
      <c r="E2274" t="s">
        <v>5560</v>
      </c>
      <c r="F2274" t="s">
        <v>5560</v>
      </c>
      <c r="G2274" t="s">
        <v>639</v>
      </c>
      <c r="H2274" t="s">
        <v>684</v>
      </c>
      <c r="I2274" t="s">
        <v>1282</v>
      </c>
      <c r="J2274" t="s">
        <v>686</v>
      </c>
      <c r="K2274" t="s">
        <v>54</v>
      </c>
      <c r="L2274" s="4">
        <v>43487</v>
      </c>
      <c r="M2274" s="4">
        <v>45313</v>
      </c>
      <c r="N2274">
        <v>0.30000001192092896</v>
      </c>
      <c r="O2274">
        <v>0.10000000149011612</v>
      </c>
      <c r="P2274">
        <v>0.30000001192092896</v>
      </c>
      <c r="AC2274">
        <v>3</v>
      </c>
      <c r="AE2274">
        <v>1.1000000000000001</v>
      </c>
    </row>
    <row r="2275" spans="1:31" x14ac:dyDescent="0.2">
      <c r="A2275" s="9">
        <v>2009514</v>
      </c>
      <c r="C2275" t="s">
        <v>5561</v>
      </c>
      <c r="D2275" t="s">
        <v>5562</v>
      </c>
      <c r="E2275" t="s">
        <v>1540</v>
      </c>
      <c r="F2275" t="s">
        <v>1540</v>
      </c>
      <c r="G2275" t="s">
        <v>639</v>
      </c>
      <c r="H2275" t="s">
        <v>639</v>
      </c>
      <c r="I2275" t="s">
        <v>1282</v>
      </c>
      <c r="J2275" t="s">
        <v>641</v>
      </c>
      <c r="K2275" t="s">
        <v>53</v>
      </c>
      <c r="L2275" s="4">
        <v>43487</v>
      </c>
      <c r="M2275" s="4">
        <v>45313</v>
      </c>
      <c r="N2275">
        <v>8</v>
      </c>
      <c r="O2275">
        <v>10.5</v>
      </c>
      <c r="P2275">
        <v>10</v>
      </c>
      <c r="Q2275">
        <v>2.5</v>
      </c>
      <c r="T2275">
        <v>9</v>
      </c>
      <c r="AE2275">
        <v>1</v>
      </c>
    </row>
    <row r="2276" spans="1:31" x14ac:dyDescent="0.2">
      <c r="A2276" s="9">
        <v>2007539</v>
      </c>
      <c r="C2276" t="s">
        <v>5563</v>
      </c>
      <c r="D2276" t="s">
        <v>5564</v>
      </c>
      <c r="E2276" t="s">
        <v>5565</v>
      </c>
      <c r="F2276" t="s">
        <v>5565</v>
      </c>
      <c r="G2276" t="s">
        <v>639</v>
      </c>
      <c r="H2276" t="s">
        <v>684</v>
      </c>
      <c r="I2276" t="s">
        <v>1282</v>
      </c>
      <c r="J2276" t="s">
        <v>686</v>
      </c>
      <c r="K2276" t="s">
        <v>54</v>
      </c>
      <c r="L2276" s="4">
        <v>43483</v>
      </c>
      <c r="M2276" s="4">
        <v>45309</v>
      </c>
      <c r="N2276">
        <v>0.30000001192092896</v>
      </c>
      <c r="AC2276">
        <v>2</v>
      </c>
      <c r="AE2276">
        <v>1.1000000000000001</v>
      </c>
    </row>
    <row r="2277" spans="1:31" x14ac:dyDescent="0.2">
      <c r="A2277" s="9">
        <v>2009502</v>
      </c>
      <c r="C2277" t="s">
        <v>5566</v>
      </c>
      <c r="D2277" t="s">
        <v>2807</v>
      </c>
      <c r="E2277" t="s">
        <v>5567</v>
      </c>
      <c r="F2277" t="s">
        <v>5567</v>
      </c>
      <c r="G2277" t="s">
        <v>639</v>
      </c>
      <c r="H2277" t="s">
        <v>684</v>
      </c>
      <c r="I2277" t="s">
        <v>1282</v>
      </c>
      <c r="J2277" t="s">
        <v>686</v>
      </c>
      <c r="K2277" t="s">
        <v>53</v>
      </c>
      <c r="L2277" s="4">
        <v>43482</v>
      </c>
      <c r="M2277" s="4">
        <v>45308</v>
      </c>
      <c r="N2277">
        <v>0.10000000149011612</v>
      </c>
      <c r="AC2277">
        <v>1</v>
      </c>
      <c r="AE2277">
        <v>1</v>
      </c>
    </row>
    <row r="2278" spans="1:31" x14ac:dyDescent="0.2">
      <c r="A2278" s="9">
        <v>2005138</v>
      </c>
      <c r="C2278" t="s">
        <v>5568</v>
      </c>
      <c r="D2278" t="s">
        <v>5569</v>
      </c>
      <c r="E2278" t="s">
        <v>1889</v>
      </c>
      <c r="F2278" t="s">
        <v>5570</v>
      </c>
      <c r="G2278" t="s">
        <v>639</v>
      </c>
      <c r="H2278" t="s">
        <v>639</v>
      </c>
      <c r="I2278" t="s">
        <v>1282</v>
      </c>
      <c r="J2278" t="s">
        <v>641</v>
      </c>
      <c r="K2278" t="s">
        <v>54</v>
      </c>
      <c r="L2278" s="4">
        <v>43482</v>
      </c>
      <c r="M2278" s="4">
        <v>45308</v>
      </c>
      <c r="N2278">
        <v>8</v>
      </c>
      <c r="O2278">
        <v>0</v>
      </c>
      <c r="P2278">
        <v>0</v>
      </c>
      <c r="Q2278">
        <v>13</v>
      </c>
      <c r="R2278">
        <v>0</v>
      </c>
      <c r="S2278">
        <v>0</v>
      </c>
      <c r="T2278">
        <v>0</v>
      </c>
      <c r="U2278">
        <v>0</v>
      </c>
      <c r="V2278">
        <v>0.80000001192092896</v>
      </c>
      <c r="W2278">
        <v>0</v>
      </c>
      <c r="X2278">
        <v>0</v>
      </c>
      <c r="Y2278">
        <v>0</v>
      </c>
      <c r="Z2278">
        <v>0</v>
      </c>
      <c r="AA2278">
        <v>0</v>
      </c>
      <c r="AC2278">
        <v>0</v>
      </c>
      <c r="AE2278">
        <v>1.4</v>
      </c>
    </row>
    <row r="2279" spans="1:31" x14ac:dyDescent="0.2">
      <c r="A2279" s="9">
        <v>2009503</v>
      </c>
      <c r="C2279" t="s">
        <v>5571</v>
      </c>
      <c r="D2279" t="s">
        <v>2809</v>
      </c>
      <c r="E2279" t="s">
        <v>5567</v>
      </c>
      <c r="F2279" t="s">
        <v>5567</v>
      </c>
      <c r="G2279" t="s">
        <v>639</v>
      </c>
      <c r="H2279" t="s">
        <v>684</v>
      </c>
      <c r="I2279" t="s">
        <v>1282</v>
      </c>
      <c r="J2279" t="s">
        <v>694</v>
      </c>
      <c r="K2279" t="s">
        <v>53</v>
      </c>
      <c r="L2279" s="4">
        <v>43482</v>
      </c>
      <c r="M2279" s="4">
        <v>45308</v>
      </c>
      <c r="N2279">
        <v>0.5</v>
      </c>
      <c r="AC2279">
        <v>9</v>
      </c>
      <c r="AE2279">
        <v>1</v>
      </c>
    </row>
    <row r="2280" spans="1:31" x14ac:dyDescent="0.2">
      <c r="A2280" s="9">
        <v>2009495</v>
      </c>
      <c r="C2280" t="s">
        <v>5572</v>
      </c>
      <c r="D2280" t="s">
        <v>5573</v>
      </c>
      <c r="E2280" t="s">
        <v>3234</v>
      </c>
      <c r="F2280" t="s">
        <v>3234</v>
      </c>
      <c r="G2280" t="s">
        <v>639</v>
      </c>
      <c r="H2280" t="s">
        <v>639</v>
      </c>
      <c r="I2280" t="s">
        <v>1282</v>
      </c>
      <c r="J2280" t="s">
        <v>647</v>
      </c>
      <c r="K2280" t="s">
        <v>54</v>
      </c>
      <c r="L2280" s="4">
        <v>43480</v>
      </c>
      <c r="M2280" s="4">
        <v>45306</v>
      </c>
      <c r="AC2280">
        <v>45</v>
      </c>
      <c r="AE2280">
        <v>1</v>
      </c>
    </row>
    <row r="2281" spans="1:31" x14ac:dyDescent="0.2">
      <c r="A2281" s="9">
        <v>2009481</v>
      </c>
      <c r="C2281" t="s">
        <v>5574</v>
      </c>
      <c r="D2281" t="s">
        <v>5575</v>
      </c>
      <c r="E2281" t="s">
        <v>1540</v>
      </c>
      <c r="F2281" t="s">
        <v>1540</v>
      </c>
      <c r="G2281" t="s">
        <v>639</v>
      </c>
      <c r="H2281" t="s">
        <v>639</v>
      </c>
      <c r="I2281" t="s">
        <v>1282</v>
      </c>
      <c r="J2281" t="s">
        <v>641</v>
      </c>
      <c r="K2281" t="s">
        <v>54</v>
      </c>
      <c r="L2281" s="4">
        <v>43468</v>
      </c>
      <c r="M2281" s="4">
        <v>45294</v>
      </c>
      <c r="N2281">
        <v>15</v>
      </c>
      <c r="T2281">
        <v>22</v>
      </c>
      <c r="AE2281">
        <v>1.32</v>
      </c>
    </row>
    <row r="2282" spans="1:31" x14ac:dyDescent="0.2">
      <c r="A2282" s="9">
        <v>2006897</v>
      </c>
      <c r="C2282" t="s">
        <v>5576</v>
      </c>
      <c r="D2282" t="s">
        <v>2312</v>
      </c>
      <c r="E2282" t="s">
        <v>2241</v>
      </c>
      <c r="F2282" t="s">
        <v>2241</v>
      </c>
      <c r="G2282" t="s">
        <v>639</v>
      </c>
      <c r="H2282" t="s">
        <v>639</v>
      </c>
      <c r="I2282" t="s">
        <v>1282</v>
      </c>
      <c r="J2282" t="s">
        <v>641</v>
      </c>
      <c r="K2282" t="s">
        <v>53</v>
      </c>
      <c r="L2282" s="4">
        <v>43467</v>
      </c>
      <c r="M2282" s="4">
        <v>45293</v>
      </c>
      <c r="N2282">
        <v>20.600000381469727</v>
      </c>
      <c r="T2282">
        <v>23.5</v>
      </c>
      <c r="AE2282">
        <v>1</v>
      </c>
    </row>
    <row r="2283" spans="1:31" x14ac:dyDescent="0.2">
      <c r="A2283" s="9">
        <v>2008985</v>
      </c>
      <c r="C2283" t="s">
        <v>5577</v>
      </c>
      <c r="D2283" t="s">
        <v>2316</v>
      </c>
      <c r="E2283" t="s">
        <v>2241</v>
      </c>
      <c r="F2283" t="s">
        <v>2241</v>
      </c>
      <c r="G2283" t="s">
        <v>639</v>
      </c>
      <c r="H2283" t="s">
        <v>639</v>
      </c>
      <c r="I2283" t="s">
        <v>1282</v>
      </c>
      <c r="J2283" t="s">
        <v>641</v>
      </c>
      <c r="K2283" t="s">
        <v>53</v>
      </c>
      <c r="L2283" s="4">
        <v>43467</v>
      </c>
      <c r="M2283" s="4">
        <v>45293</v>
      </c>
      <c r="N2283">
        <v>20.600000381469727</v>
      </c>
      <c r="T2283">
        <v>23.600000381469727</v>
      </c>
      <c r="AE2283">
        <v>1</v>
      </c>
    </row>
    <row r="2284" spans="1:31" x14ac:dyDescent="0.2">
      <c r="A2284" s="9">
        <v>2006083</v>
      </c>
      <c r="C2284" t="s">
        <v>5578</v>
      </c>
      <c r="D2284" t="s">
        <v>5579</v>
      </c>
      <c r="E2284" t="s">
        <v>2241</v>
      </c>
      <c r="F2284" t="s">
        <v>2241</v>
      </c>
      <c r="G2284" t="s">
        <v>639</v>
      </c>
      <c r="H2284" t="s">
        <v>639</v>
      </c>
      <c r="I2284" t="s">
        <v>1282</v>
      </c>
      <c r="J2284" t="s">
        <v>641</v>
      </c>
      <c r="K2284" t="s">
        <v>54</v>
      </c>
      <c r="L2284" s="4">
        <v>43467</v>
      </c>
      <c r="M2284" s="4">
        <v>45293</v>
      </c>
      <c r="N2284">
        <v>19</v>
      </c>
      <c r="T2284">
        <v>5</v>
      </c>
      <c r="AE2284">
        <v>1.2</v>
      </c>
    </row>
    <row r="2285" spans="1:31" x14ac:dyDescent="0.2">
      <c r="A2285" s="9">
        <v>2006116</v>
      </c>
      <c r="C2285" t="s">
        <v>5580</v>
      </c>
      <c r="D2285" t="s">
        <v>2318</v>
      </c>
      <c r="E2285" t="s">
        <v>2241</v>
      </c>
      <c r="F2285" t="s">
        <v>2241</v>
      </c>
      <c r="G2285" t="s">
        <v>639</v>
      </c>
      <c r="H2285" t="s">
        <v>639</v>
      </c>
      <c r="I2285" t="s">
        <v>1282</v>
      </c>
      <c r="J2285" t="s">
        <v>641</v>
      </c>
      <c r="K2285" t="s">
        <v>53</v>
      </c>
      <c r="L2285" s="4">
        <v>43467</v>
      </c>
      <c r="M2285" s="4">
        <v>45293</v>
      </c>
      <c r="N2285">
        <v>20.600000381469727</v>
      </c>
      <c r="T2285">
        <v>23.600000381469727</v>
      </c>
      <c r="AE2285">
        <v>1</v>
      </c>
    </row>
    <row r="2286" spans="1:31" x14ac:dyDescent="0.2">
      <c r="A2286" s="9">
        <v>2009505</v>
      </c>
      <c r="B2286">
        <v>4903</v>
      </c>
      <c r="C2286" t="s">
        <v>5581</v>
      </c>
      <c r="D2286" t="s">
        <v>5582</v>
      </c>
      <c r="E2286" t="s">
        <v>1264</v>
      </c>
      <c r="F2286" t="s">
        <v>4650</v>
      </c>
      <c r="G2286" t="s">
        <v>639</v>
      </c>
      <c r="H2286" t="s">
        <v>639</v>
      </c>
      <c r="I2286" t="s">
        <v>2732</v>
      </c>
      <c r="J2286" t="s">
        <v>647</v>
      </c>
      <c r="K2286" t="s">
        <v>53</v>
      </c>
      <c r="L2286" s="4">
        <v>2</v>
      </c>
      <c r="M2286" s="4">
        <v>45291</v>
      </c>
      <c r="R2286">
        <v>21</v>
      </c>
      <c r="T2286">
        <v>15.199999809265137</v>
      </c>
      <c r="AE2286">
        <v>1</v>
      </c>
    </row>
    <row r="2287" spans="1:31" x14ac:dyDescent="0.2">
      <c r="A2287" s="9">
        <v>2006477</v>
      </c>
      <c r="B2287">
        <v>3564</v>
      </c>
      <c r="C2287" t="s">
        <v>5583</v>
      </c>
      <c r="D2287" t="s">
        <v>5584</v>
      </c>
      <c r="E2287" t="s">
        <v>5585</v>
      </c>
      <c r="F2287" t="s">
        <v>5585</v>
      </c>
      <c r="G2287" t="s">
        <v>639</v>
      </c>
      <c r="H2287" t="s">
        <v>684</v>
      </c>
      <c r="I2287" t="s">
        <v>2732</v>
      </c>
      <c r="J2287" t="s">
        <v>694</v>
      </c>
      <c r="K2287" t="s">
        <v>53</v>
      </c>
      <c r="L2287" s="4">
        <v>2</v>
      </c>
      <c r="M2287" s="4">
        <v>45291</v>
      </c>
      <c r="N2287">
        <v>0.30000001192092896</v>
      </c>
      <c r="AC2287">
        <v>11.9</v>
      </c>
      <c r="AE2287">
        <v>1</v>
      </c>
    </row>
    <row r="2288" spans="1:31" x14ac:dyDescent="0.2">
      <c r="A2288" s="9">
        <v>2009467</v>
      </c>
      <c r="B2288">
        <v>4791</v>
      </c>
      <c r="C2288" t="s">
        <v>5586</v>
      </c>
      <c r="D2288" t="s">
        <v>5587</v>
      </c>
      <c r="E2288" t="s">
        <v>3338</v>
      </c>
      <c r="F2288" t="s">
        <v>3338</v>
      </c>
      <c r="G2288" t="s">
        <v>639</v>
      </c>
      <c r="H2288" t="s">
        <v>684</v>
      </c>
      <c r="I2288" t="s">
        <v>2732</v>
      </c>
      <c r="J2288" t="s">
        <v>694</v>
      </c>
      <c r="K2288" t="s">
        <v>53</v>
      </c>
      <c r="L2288" s="4">
        <v>2</v>
      </c>
      <c r="M2288" s="4">
        <v>45291</v>
      </c>
      <c r="N2288">
        <v>0.30000001192092896</v>
      </c>
      <c r="AC2288">
        <v>13.1</v>
      </c>
      <c r="AE2288">
        <v>1</v>
      </c>
    </row>
    <row r="2289" spans="1:31" x14ac:dyDescent="0.2">
      <c r="A2289" s="9">
        <v>2009479</v>
      </c>
      <c r="B2289">
        <v>4797</v>
      </c>
      <c r="C2289" t="s">
        <v>5588</v>
      </c>
      <c r="D2289" t="s">
        <v>5589</v>
      </c>
      <c r="E2289" t="s">
        <v>3338</v>
      </c>
      <c r="F2289" t="s">
        <v>3338</v>
      </c>
      <c r="G2289" t="s">
        <v>639</v>
      </c>
      <c r="H2289" t="s">
        <v>684</v>
      </c>
      <c r="I2289" t="s">
        <v>2732</v>
      </c>
      <c r="J2289" t="s">
        <v>694</v>
      </c>
      <c r="K2289" t="s">
        <v>53</v>
      </c>
      <c r="L2289" s="4">
        <v>2</v>
      </c>
      <c r="M2289" s="4">
        <v>45291</v>
      </c>
      <c r="N2289">
        <v>0.30000001192092896</v>
      </c>
      <c r="AC2289">
        <v>11.3</v>
      </c>
      <c r="AE2289">
        <v>1</v>
      </c>
    </row>
    <row r="2290" spans="1:31" x14ac:dyDescent="0.2">
      <c r="A2290" s="9">
        <v>2009468</v>
      </c>
      <c r="B2290">
        <v>4792</v>
      </c>
      <c r="C2290" t="s">
        <v>5590</v>
      </c>
      <c r="D2290" t="s">
        <v>5591</v>
      </c>
      <c r="E2290" t="s">
        <v>3338</v>
      </c>
      <c r="F2290" t="s">
        <v>3338</v>
      </c>
      <c r="G2290" t="s">
        <v>639</v>
      </c>
      <c r="H2290" t="s">
        <v>684</v>
      </c>
      <c r="I2290" t="s">
        <v>2732</v>
      </c>
      <c r="J2290" t="s">
        <v>694</v>
      </c>
      <c r="K2290" t="s">
        <v>53</v>
      </c>
      <c r="L2290" s="4">
        <v>2</v>
      </c>
      <c r="M2290" s="4">
        <v>45291</v>
      </c>
      <c r="N2290">
        <v>0.30000001192092896</v>
      </c>
      <c r="AC2290">
        <v>11.9</v>
      </c>
      <c r="AE2290">
        <v>1</v>
      </c>
    </row>
    <row r="2291" spans="1:31" x14ac:dyDescent="0.2">
      <c r="A2291" s="9">
        <v>2009635</v>
      </c>
      <c r="B2291">
        <v>4878</v>
      </c>
      <c r="C2291" t="s">
        <v>5592</v>
      </c>
      <c r="D2291" t="s">
        <v>5593</v>
      </c>
      <c r="E2291" t="s">
        <v>5594</v>
      </c>
      <c r="F2291" t="s">
        <v>5594</v>
      </c>
      <c r="G2291" t="s">
        <v>639</v>
      </c>
      <c r="H2291" t="s">
        <v>684</v>
      </c>
      <c r="I2291" t="s">
        <v>2732</v>
      </c>
      <c r="J2291" t="s">
        <v>694</v>
      </c>
      <c r="K2291" t="s">
        <v>53</v>
      </c>
      <c r="L2291" s="4">
        <v>2</v>
      </c>
      <c r="M2291" s="4">
        <v>45291</v>
      </c>
      <c r="N2291">
        <v>0.69999998807907104</v>
      </c>
      <c r="O2291">
        <v>0.30000001192092896</v>
      </c>
      <c r="P2291">
        <v>1</v>
      </c>
      <c r="AC2291">
        <v>18</v>
      </c>
      <c r="AE2291">
        <v>1</v>
      </c>
    </row>
    <row r="2292" spans="1:31" x14ac:dyDescent="0.2">
      <c r="A2292" s="9">
        <v>2007229</v>
      </c>
      <c r="B2292">
        <v>3982</v>
      </c>
      <c r="C2292" t="s">
        <v>5595</v>
      </c>
      <c r="D2292" t="s">
        <v>5596</v>
      </c>
      <c r="E2292" t="s">
        <v>3963</v>
      </c>
      <c r="F2292" t="s">
        <v>3963</v>
      </c>
      <c r="G2292" t="s">
        <v>639</v>
      </c>
      <c r="H2292" t="s">
        <v>684</v>
      </c>
      <c r="I2292" t="s">
        <v>2732</v>
      </c>
      <c r="J2292" t="s">
        <v>694</v>
      </c>
      <c r="K2292" t="s">
        <v>53</v>
      </c>
      <c r="L2292" s="4">
        <v>2</v>
      </c>
      <c r="M2292" s="4">
        <v>45291</v>
      </c>
      <c r="N2292">
        <v>0.89999997615814209</v>
      </c>
      <c r="AC2292">
        <v>17</v>
      </c>
      <c r="AE2292">
        <v>1</v>
      </c>
    </row>
    <row r="2293" spans="1:31" x14ac:dyDescent="0.2">
      <c r="A2293" s="9">
        <v>2009750</v>
      </c>
      <c r="B2293">
        <v>4942</v>
      </c>
      <c r="C2293" t="s">
        <v>5597</v>
      </c>
      <c r="D2293" t="s">
        <v>5598</v>
      </c>
      <c r="E2293" t="s">
        <v>5599</v>
      </c>
      <c r="F2293" t="s">
        <v>5599</v>
      </c>
      <c r="G2293" t="s">
        <v>639</v>
      </c>
      <c r="H2293" t="s">
        <v>684</v>
      </c>
      <c r="I2293" t="s">
        <v>2732</v>
      </c>
      <c r="J2293" t="s">
        <v>694</v>
      </c>
      <c r="K2293" t="s">
        <v>53</v>
      </c>
      <c r="L2293" s="4">
        <v>2</v>
      </c>
      <c r="M2293" s="4">
        <v>45291</v>
      </c>
      <c r="N2293">
        <v>0.5</v>
      </c>
      <c r="O2293">
        <v>0.20000000298023224</v>
      </c>
      <c r="AE2293">
        <v>1</v>
      </c>
    </row>
    <row r="2294" spans="1:31" x14ac:dyDescent="0.2">
      <c r="A2294" s="9">
        <v>2008046</v>
      </c>
      <c r="B2294">
        <v>4219</v>
      </c>
      <c r="C2294" t="s">
        <v>5600</v>
      </c>
      <c r="D2294" t="s">
        <v>5601</v>
      </c>
      <c r="E2294" t="s">
        <v>5602</v>
      </c>
      <c r="F2294" t="s">
        <v>5602</v>
      </c>
      <c r="G2294" t="s">
        <v>639</v>
      </c>
      <c r="H2294" t="s">
        <v>639</v>
      </c>
      <c r="I2294" t="s">
        <v>2732</v>
      </c>
      <c r="J2294" t="s">
        <v>729</v>
      </c>
      <c r="K2294" t="s">
        <v>54</v>
      </c>
      <c r="L2294" s="4">
        <v>2</v>
      </c>
      <c r="M2294" s="4">
        <v>45291</v>
      </c>
      <c r="AE2294">
        <v>1.1000000000000001</v>
      </c>
    </row>
    <row r="2295" spans="1:31" x14ac:dyDescent="0.2">
      <c r="A2295" s="9">
        <v>2004344</v>
      </c>
      <c r="B2295">
        <v>3172</v>
      </c>
      <c r="C2295" t="s">
        <v>5603</v>
      </c>
      <c r="D2295" t="s">
        <v>5604</v>
      </c>
      <c r="E2295" t="s">
        <v>811</v>
      </c>
      <c r="F2295" t="s">
        <v>2638</v>
      </c>
      <c r="G2295" t="s">
        <v>639</v>
      </c>
      <c r="H2295" t="s">
        <v>639</v>
      </c>
      <c r="I2295" t="s">
        <v>2732</v>
      </c>
      <c r="J2295" t="s">
        <v>729</v>
      </c>
      <c r="K2295" t="s">
        <v>54</v>
      </c>
      <c r="L2295" s="4">
        <v>39854</v>
      </c>
      <c r="M2295" s="4">
        <v>45291</v>
      </c>
      <c r="P2295">
        <v>3.5</v>
      </c>
      <c r="R2295">
        <v>0.41999998688697815</v>
      </c>
      <c r="S2295">
        <v>1.3999999761581421</v>
      </c>
      <c r="W2295">
        <v>1.9999999552965164E-2</v>
      </c>
      <c r="AE2295">
        <v>1.1299999999999999</v>
      </c>
    </row>
    <row r="2296" spans="1:31" x14ac:dyDescent="0.2">
      <c r="A2296" s="9">
        <v>2008449</v>
      </c>
      <c r="B2296">
        <v>4445</v>
      </c>
      <c r="C2296" t="s">
        <v>5605</v>
      </c>
      <c r="D2296" t="s">
        <v>5606</v>
      </c>
      <c r="E2296" t="s">
        <v>3520</v>
      </c>
      <c r="F2296" t="s">
        <v>3520</v>
      </c>
      <c r="G2296" t="s">
        <v>639</v>
      </c>
      <c r="H2296" t="s">
        <v>639</v>
      </c>
      <c r="I2296" t="s">
        <v>2732</v>
      </c>
      <c r="J2296" t="s">
        <v>729</v>
      </c>
      <c r="K2296" t="s">
        <v>53</v>
      </c>
      <c r="L2296" s="4">
        <v>2</v>
      </c>
      <c r="M2296" s="4">
        <v>45291</v>
      </c>
      <c r="AC2296">
        <v>45</v>
      </c>
      <c r="AE2296">
        <v>1</v>
      </c>
    </row>
    <row r="2297" spans="1:31" x14ac:dyDescent="0.2">
      <c r="A2297" s="9">
        <v>2008859</v>
      </c>
      <c r="B2297">
        <v>4561</v>
      </c>
      <c r="C2297" t="s">
        <v>5607</v>
      </c>
      <c r="D2297" t="s">
        <v>5608</v>
      </c>
      <c r="E2297" t="s">
        <v>811</v>
      </c>
      <c r="F2297" t="s">
        <v>2638</v>
      </c>
      <c r="G2297" t="s">
        <v>639</v>
      </c>
      <c r="H2297" t="s">
        <v>639</v>
      </c>
      <c r="I2297" t="s">
        <v>2732</v>
      </c>
      <c r="J2297" t="s">
        <v>729</v>
      </c>
      <c r="K2297" t="s">
        <v>53</v>
      </c>
      <c r="L2297" s="4">
        <v>2</v>
      </c>
      <c r="M2297" s="4">
        <v>45291</v>
      </c>
      <c r="AE2297">
        <v>1</v>
      </c>
    </row>
    <row r="2298" spans="1:31" x14ac:dyDescent="0.2">
      <c r="A2298" s="9">
        <v>2008552</v>
      </c>
      <c r="B2298">
        <v>4519</v>
      </c>
      <c r="C2298" t="s">
        <v>5609</v>
      </c>
      <c r="D2298" t="s">
        <v>5610</v>
      </c>
      <c r="E2298" t="s">
        <v>1702</v>
      </c>
      <c r="F2298" t="s">
        <v>1702</v>
      </c>
      <c r="G2298" t="s">
        <v>639</v>
      </c>
      <c r="H2298" t="s">
        <v>639</v>
      </c>
      <c r="I2298" t="s">
        <v>2732</v>
      </c>
      <c r="J2298" t="s">
        <v>729</v>
      </c>
      <c r="K2298" t="s">
        <v>53</v>
      </c>
      <c r="L2298" s="4">
        <v>2</v>
      </c>
      <c r="M2298" s="4">
        <v>45291</v>
      </c>
      <c r="AE2298">
        <v>1</v>
      </c>
    </row>
    <row r="2299" spans="1:31" x14ac:dyDescent="0.2">
      <c r="A2299" s="9">
        <v>2009413</v>
      </c>
      <c r="B2299">
        <v>4775</v>
      </c>
      <c r="C2299" t="s">
        <v>5611</v>
      </c>
      <c r="D2299" t="s">
        <v>5612</v>
      </c>
      <c r="E2299" t="s">
        <v>5613</v>
      </c>
      <c r="F2299" t="s">
        <v>5613</v>
      </c>
      <c r="G2299" t="s">
        <v>639</v>
      </c>
      <c r="H2299" t="s">
        <v>639</v>
      </c>
      <c r="I2299" t="s">
        <v>2732</v>
      </c>
      <c r="J2299" t="s">
        <v>729</v>
      </c>
      <c r="K2299" t="s">
        <v>54</v>
      </c>
      <c r="L2299" s="4">
        <v>2</v>
      </c>
      <c r="M2299" s="4">
        <v>45291</v>
      </c>
      <c r="AE2299">
        <v>1.1000000000000001</v>
      </c>
    </row>
    <row r="2300" spans="1:31" x14ac:dyDescent="0.2">
      <c r="A2300" s="9">
        <v>2007908</v>
      </c>
      <c r="B2300">
        <v>4212</v>
      </c>
      <c r="C2300" t="s">
        <v>5614</v>
      </c>
      <c r="D2300" t="s">
        <v>5612</v>
      </c>
      <c r="E2300" t="s">
        <v>3227</v>
      </c>
      <c r="F2300" t="s">
        <v>5615</v>
      </c>
      <c r="G2300" t="s">
        <v>639</v>
      </c>
      <c r="H2300" t="s">
        <v>639</v>
      </c>
      <c r="I2300" t="s">
        <v>2732</v>
      </c>
      <c r="J2300" t="s">
        <v>729</v>
      </c>
      <c r="K2300" t="s">
        <v>54</v>
      </c>
      <c r="L2300" s="4">
        <v>2</v>
      </c>
      <c r="M2300" s="4">
        <v>45291</v>
      </c>
      <c r="N2300">
        <v>9</v>
      </c>
      <c r="O2300">
        <v>6</v>
      </c>
      <c r="P2300">
        <v>4.0999999046325684</v>
      </c>
      <c r="AE2300">
        <v>1.1000000000000001</v>
      </c>
    </row>
    <row r="2301" spans="1:31" x14ac:dyDescent="0.2">
      <c r="A2301" s="9">
        <v>2009681</v>
      </c>
      <c r="B2301">
        <v>4965</v>
      </c>
      <c r="C2301" t="s">
        <v>5616</v>
      </c>
      <c r="D2301" t="s">
        <v>5617</v>
      </c>
      <c r="E2301" t="s">
        <v>911</v>
      </c>
      <c r="F2301" t="s">
        <v>1090</v>
      </c>
      <c r="G2301" t="s">
        <v>639</v>
      </c>
      <c r="H2301" t="s">
        <v>639</v>
      </c>
      <c r="I2301" t="s">
        <v>2732</v>
      </c>
      <c r="J2301" t="s">
        <v>729</v>
      </c>
      <c r="K2301" t="s">
        <v>54</v>
      </c>
      <c r="L2301" s="4">
        <v>2</v>
      </c>
      <c r="M2301" s="4">
        <v>45291</v>
      </c>
      <c r="AE2301">
        <v>1.1000000000000001</v>
      </c>
    </row>
    <row r="2302" spans="1:31" x14ac:dyDescent="0.2">
      <c r="A2302" s="9">
        <v>2009379</v>
      </c>
      <c r="B2302">
        <v>4919</v>
      </c>
      <c r="C2302" t="s">
        <v>5618</v>
      </c>
      <c r="D2302" t="s">
        <v>5619</v>
      </c>
      <c r="E2302" t="s">
        <v>5620</v>
      </c>
      <c r="F2302" t="s">
        <v>5621</v>
      </c>
      <c r="G2302" t="s">
        <v>639</v>
      </c>
      <c r="H2302" t="s">
        <v>639</v>
      </c>
      <c r="I2302" t="s">
        <v>2732</v>
      </c>
      <c r="J2302" t="s">
        <v>647</v>
      </c>
      <c r="K2302" t="s">
        <v>54</v>
      </c>
      <c r="L2302" s="4">
        <v>2</v>
      </c>
      <c r="M2302" s="4">
        <v>45291</v>
      </c>
      <c r="R2302">
        <v>1.1000000238418579</v>
      </c>
      <c r="T2302">
        <v>5.6999998092651367</v>
      </c>
      <c r="W2302">
        <v>1.6000000238418579</v>
      </c>
      <c r="Z2302">
        <v>8</v>
      </c>
      <c r="AE2302">
        <v>1</v>
      </c>
    </row>
    <row r="2303" spans="1:31" x14ac:dyDescent="0.2">
      <c r="A2303" s="9">
        <v>2006072</v>
      </c>
      <c r="B2303">
        <v>3568</v>
      </c>
      <c r="C2303" t="s">
        <v>5622</v>
      </c>
      <c r="D2303" t="s">
        <v>5623</v>
      </c>
      <c r="E2303" t="s">
        <v>5624</v>
      </c>
      <c r="F2303" t="s">
        <v>5625</v>
      </c>
      <c r="G2303" t="s">
        <v>639</v>
      </c>
      <c r="H2303" t="s">
        <v>639</v>
      </c>
      <c r="I2303" t="s">
        <v>2732</v>
      </c>
      <c r="J2303" t="s">
        <v>729</v>
      </c>
      <c r="K2303" t="s">
        <v>53</v>
      </c>
      <c r="L2303" s="4">
        <v>2</v>
      </c>
      <c r="M2303" s="4">
        <v>45291</v>
      </c>
      <c r="AE2303">
        <v>1</v>
      </c>
    </row>
    <row r="2304" spans="1:31" x14ac:dyDescent="0.2">
      <c r="A2304" s="9">
        <v>2009606</v>
      </c>
      <c r="B2304">
        <v>4953</v>
      </c>
      <c r="C2304" t="s">
        <v>5626</v>
      </c>
      <c r="D2304" t="s">
        <v>5627</v>
      </c>
      <c r="E2304" t="s">
        <v>1264</v>
      </c>
      <c r="F2304" t="s">
        <v>5628</v>
      </c>
      <c r="G2304" t="s">
        <v>639</v>
      </c>
      <c r="H2304" t="s">
        <v>639</v>
      </c>
      <c r="I2304" t="s">
        <v>2732</v>
      </c>
      <c r="J2304" t="s">
        <v>641</v>
      </c>
      <c r="K2304" t="s">
        <v>53</v>
      </c>
      <c r="L2304" s="4">
        <v>2</v>
      </c>
      <c r="M2304" s="4">
        <v>45291</v>
      </c>
      <c r="N2304">
        <v>10</v>
      </c>
      <c r="O2304">
        <v>24</v>
      </c>
      <c r="T2304">
        <v>8</v>
      </c>
      <c r="V2304">
        <v>0.10000000149011612</v>
      </c>
      <c r="Y2304">
        <v>0.10000000149011612</v>
      </c>
      <c r="AE2304">
        <v>1</v>
      </c>
    </row>
    <row r="2305" spans="1:31" x14ac:dyDescent="0.2">
      <c r="A2305" s="9">
        <v>2009604</v>
      </c>
      <c r="B2305">
        <v>4925</v>
      </c>
      <c r="C2305" t="s">
        <v>5629</v>
      </c>
      <c r="D2305" t="s">
        <v>5630</v>
      </c>
      <c r="E2305" t="s">
        <v>1264</v>
      </c>
      <c r="F2305" t="s">
        <v>4403</v>
      </c>
      <c r="G2305" t="s">
        <v>639</v>
      </c>
      <c r="H2305" t="s">
        <v>639</v>
      </c>
      <c r="I2305" t="s">
        <v>2732</v>
      </c>
      <c r="J2305" t="s">
        <v>641</v>
      </c>
      <c r="K2305" t="s">
        <v>53</v>
      </c>
      <c r="L2305" s="4">
        <v>2</v>
      </c>
      <c r="M2305" s="4">
        <v>45291</v>
      </c>
      <c r="N2305">
        <v>22</v>
      </c>
      <c r="O2305">
        <v>7</v>
      </c>
      <c r="R2305">
        <v>3</v>
      </c>
      <c r="T2305">
        <v>10.800000190734863</v>
      </c>
      <c r="W2305">
        <v>2.9999999329447746E-2</v>
      </c>
      <c r="AE2305">
        <v>1</v>
      </c>
    </row>
    <row r="2306" spans="1:31" x14ac:dyDescent="0.2">
      <c r="A2306" s="9">
        <v>2009609</v>
      </c>
      <c r="B2306">
        <v>4928</v>
      </c>
      <c r="C2306" t="s">
        <v>5634</v>
      </c>
      <c r="D2306" t="s">
        <v>5632</v>
      </c>
      <c r="E2306" t="s">
        <v>1264</v>
      </c>
      <c r="F2306" t="s">
        <v>1265</v>
      </c>
      <c r="G2306" t="s">
        <v>639</v>
      </c>
      <c r="H2306" t="s">
        <v>639</v>
      </c>
      <c r="I2306" t="s">
        <v>2732</v>
      </c>
      <c r="J2306" t="s">
        <v>641</v>
      </c>
      <c r="K2306" t="s">
        <v>53</v>
      </c>
      <c r="L2306" s="4">
        <v>2</v>
      </c>
      <c r="M2306" s="4">
        <v>45291</v>
      </c>
      <c r="N2306">
        <v>7</v>
      </c>
      <c r="O2306">
        <v>28</v>
      </c>
      <c r="T2306">
        <v>6.8000001907348633</v>
      </c>
      <c r="AE2306">
        <v>1</v>
      </c>
    </row>
    <row r="2307" spans="1:31" x14ac:dyDescent="0.2">
      <c r="A2307" s="9">
        <v>2009608</v>
      </c>
      <c r="B2307">
        <v>4927</v>
      </c>
      <c r="C2307" t="s">
        <v>5631</v>
      </c>
      <c r="D2307" t="s">
        <v>5632</v>
      </c>
      <c r="E2307" t="s">
        <v>1264</v>
      </c>
      <c r="F2307" t="s">
        <v>2647</v>
      </c>
      <c r="G2307" t="s">
        <v>639</v>
      </c>
      <c r="H2307" t="s">
        <v>639</v>
      </c>
      <c r="I2307" t="s">
        <v>2732</v>
      </c>
      <c r="J2307" t="s">
        <v>641</v>
      </c>
      <c r="K2307" t="s">
        <v>53</v>
      </c>
      <c r="L2307" s="4">
        <v>2</v>
      </c>
      <c r="M2307" s="4">
        <v>45291</v>
      </c>
      <c r="N2307">
        <v>7</v>
      </c>
      <c r="O2307">
        <v>28</v>
      </c>
      <c r="T2307">
        <v>6.8000001907348633</v>
      </c>
      <c r="AE2307">
        <v>1</v>
      </c>
    </row>
    <row r="2308" spans="1:31" x14ac:dyDescent="0.2">
      <c r="A2308" s="9">
        <v>2009607</v>
      </c>
      <c r="B2308">
        <v>4926</v>
      </c>
      <c r="C2308" t="s">
        <v>5633</v>
      </c>
      <c r="D2308" t="s">
        <v>5632</v>
      </c>
      <c r="E2308" t="s">
        <v>1264</v>
      </c>
      <c r="F2308" t="s">
        <v>4403</v>
      </c>
      <c r="G2308" t="s">
        <v>639</v>
      </c>
      <c r="H2308" t="s">
        <v>639</v>
      </c>
      <c r="I2308" t="s">
        <v>2732</v>
      </c>
      <c r="J2308" t="s">
        <v>641</v>
      </c>
      <c r="K2308" t="s">
        <v>53</v>
      </c>
      <c r="L2308" s="4">
        <v>2</v>
      </c>
      <c r="M2308" s="4">
        <v>45291</v>
      </c>
      <c r="N2308">
        <v>7</v>
      </c>
      <c r="O2308">
        <v>28</v>
      </c>
      <c r="T2308">
        <v>6.8000001907348633</v>
      </c>
      <c r="AE2308">
        <v>1</v>
      </c>
    </row>
    <row r="2309" spans="1:31" x14ac:dyDescent="0.2">
      <c r="A2309" s="9">
        <v>2009603</v>
      </c>
      <c r="B2309">
        <v>4924</v>
      </c>
      <c r="C2309" t="s">
        <v>5635</v>
      </c>
      <c r="D2309" t="s">
        <v>5636</v>
      </c>
      <c r="E2309" t="s">
        <v>1264</v>
      </c>
      <c r="F2309" t="s">
        <v>1265</v>
      </c>
      <c r="G2309" t="s">
        <v>639</v>
      </c>
      <c r="H2309" t="s">
        <v>639</v>
      </c>
      <c r="I2309" t="s">
        <v>2732</v>
      </c>
      <c r="J2309" t="s">
        <v>641</v>
      </c>
      <c r="K2309" t="s">
        <v>53</v>
      </c>
      <c r="L2309" s="4">
        <v>2</v>
      </c>
      <c r="M2309" s="4">
        <v>45291</v>
      </c>
      <c r="N2309">
        <v>8</v>
      </c>
      <c r="O2309">
        <v>18</v>
      </c>
      <c r="R2309">
        <v>2</v>
      </c>
      <c r="T2309">
        <v>8</v>
      </c>
      <c r="V2309">
        <v>0.15000000596046448</v>
      </c>
      <c r="Y2309">
        <v>0.10000000149011612</v>
      </c>
      <c r="AE2309">
        <v>1</v>
      </c>
    </row>
    <row r="2310" spans="1:31" x14ac:dyDescent="0.2">
      <c r="A2310" s="9">
        <v>2009562</v>
      </c>
      <c r="B2310">
        <v>4904</v>
      </c>
      <c r="C2310" t="s">
        <v>5637</v>
      </c>
      <c r="D2310" t="s">
        <v>4401</v>
      </c>
      <c r="E2310" t="s">
        <v>1264</v>
      </c>
      <c r="F2310" t="s">
        <v>2647</v>
      </c>
      <c r="G2310" t="s">
        <v>639</v>
      </c>
      <c r="H2310" t="s">
        <v>639</v>
      </c>
      <c r="I2310" t="s">
        <v>2732</v>
      </c>
      <c r="J2310" t="s">
        <v>641</v>
      </c>
      <c r="K2310" t="s">
        <v>53</v>
      </c>
      <c r="L2310" s="4">
        <v>2</v>
      </c>
      <c r="M2310" s="4">
        <v>45291</v>
      </c>
      <c r="N2310">
        <v>24</v>
      </c>
      <c r="T2310">
        <v>7.1999998092651367</v>
      </c>
      <c r="AE2310">
        <v>1</v>
      </c>
    </row>
    <row r="2311" spans="1:31" x14ac:dyDescent="0.2">
      <c r="A2311" s="9">
        <v>2007456</v>
      </c>
      <c r="B2311">
        <v>4021</v>
      </c>
      <c r="C2311" t="s">
        <v>5638</v>
      </c>
      <c r="D2311" t="s">
        <v>5639</v>
      </c>
      <c r="E2311" t="s">
        <v>1540</v>
      </c>
      <c r="F2311" t="s">
        <v>1540</v>
      </c>
      <c r="G2311" t="s">
        <v>639</v>
      </c>
      <c r="H2311" t="s">
        <v>639</v>
      </c>
      <c r="I2311" t="s">
        <v>2732</v>
      </c>
      <c r="J2311" t="s">
        <v>694</v>
      </c>
      <c r="K2311" t="s">
        <v>53</v>
      </c>
      <c r="L2311" s="4">
        <v>2</v>
      </c>
      <c r="M2311" s="4">
        <v>45291</v>
      </c>
      <c r="N2311">
        <v>15</v>
      </c>
      <c r="T2311">
        <v>17</v>
      </c>
      <c r="X2311">
        <v>8</v>
      </c>
      <c r="AE2311">
        <v>1</v>
      </c>
    </row>
    <row r="2312" spans="1:31" x14ac:dyDescent="0.2">
      <c r="A2312" s="9">
        <v>2006909</v>
      </c>
      <c r="B2312">
        <v>3834</v>
      </c>
      <c r="C2312" t="s">
        <v>5640</v>
      </c>
      <c r="D2312" t="s">
        <v>5641</v>
      </c>
      <c r="E2312" t="s">
        <v>3482</v>
      </c>
      <c r="F2312" t="s">
        <v>3482</v>
      </c>
      <c r="G2312" t="s">
        <v>639</v>
      </c>
      <c r="H2312" t="s">
        <v>639</v>
      </c>
      <c r="I2312" t="s">
        <v>2732</v>
      </c>
      <c r="J2312" t="s">
        <v>729</v>
      </c>
      <c r="K2312" t="s">
        <v>54</v>
      </c>
      <c r="L2312" s="4">
        <v>2</v>
      </c>
      <c r="M2312" s="4">
        <v>45291</v>
      </c>
      <c r="N2312">
        <v>5</v>
      </c>
      <c r="P2312">
        <v>1.5</v>
      </c>
      <c r="R2312">
        <v>1.5</v>
      </c>
      <c r="V2312">
        <v>1.5</v>
      </c>
      <c r="AE2312">
        <v>1.1000000000000001</v>
      </c>
    </row>
    <row r="2313" spans="1:31" x14ac:dyDescent="0.2">
      <c r="A2313" s="9">
        <v>2008187</v>
      </c>
      <c r="B2313">
        <v>4292</v>
      </c>
      <c r="C2313" t="s">
        <v>5642</v>
      </c>
      <c r="D2313" t="s">
        <v>5643</v>
      </c>
      <c r="E2313" t="s">
        <v>3237</v>
      </c>
      <c r="F2313" t="s">
        <v>3237</v>
      </c>
      <c r="G2313" t="s">
        <v>639</v>
      </c>
      <c r="H2313" t="s">
        <v>639</v>
      </c>
      <c r="I2313" t="s">
        <v>2732</v>
      </c>
      <c r="J2313" t="s">
        <v>647</v>
      </c>
      <c r="K2313" t="s">
        <v>53</v>
      </c>
      <c r="L2313" s="4">
        <v>2</v>
      </c>
      <c r="M2313" s="4">
        <v>45291</v>
      </c>
      <c r="AE2313">
        <v>1</v>
      </c>
    </row>
    <row r="2314" spans="1:31" x14ac:dyDescent="0.2">
      <c r="A2314" s="9">
        <v>2007854</v>
      </c>
      <c r="B2314">
        <v>4174</v>
      </c>
      <c r="C2314" t="s">
        <v>5644</v>
      </c>
      <c r="D2314" t="s">
        <v>5645</v>
      </c>
      <c r="E2314" t="s">
        <v>5646</v>
      </c>
      <c r="F2314" t="s">
        <v>5646</v>
      </c>
      <c r="G2314" t="s">
        <v>639</v>
      </c>
      <c r="H2314" t="s">
        <v>639</v>
      </c>
      <c r="I2314" t="s">
        <v>2732</v>
      </c>
      <c r="J2314" t="s">
        <v>647</v>
      </c>
      <c r="K2314" t="s">
        <v>53</v>
      </c>
      <c r="L2314" s="4">
        <v>2</v>
      </c>
      <c r="M2314" s="4">
        <v>45291</v>
      </c>
      <c r="O2314">
        <v>1.5</v>
      </c>
      <c r="P2314">
        <v>3</v>
      </c>
      <c r="R2314">
        <v>1</v>
      </c>
      <c r="AE2314">
        <v>1</v>
      </c>
    </row>
    <row r="2315" spans="1:31" x14ac:dyDescent="0.2">
      <c r="A2315" s="9">
        <v>2009508</v>
      </c>
      <c r="B2315">
        <v>4836</v>
      </c>
      <c r="C2315" t="s">
        <v>5647</v>
      </c>
      <c r="D2315" t="s">
        <v>5648</v>
      </c>
      <c r="E2315" t="s">
        <v>1540</v>
      </c>
      <c r="F2315" t="s">
        <v>1540</v>
      </c>
      <c r="G2315" t="s">
        <v>639</v>
      </c>
      <c r="H2315" t="s">
        <v>639</v>
      </c>
      <c r="I2315" t="s">
        <v>2732</v>
      </c>
      <c r="J2315" t="s">
        <v>647</v>
      </c>
      <c r="K2315" t="s">
        <v>54</v>
      </c>
      <c r="L2315" s="4">
        <v>2</v>
      </c>
      <c r="M2315" s="4">
        <v>45291</v>
      </c>
      <c r="Y2315">
        <v>8</v>
      </c>
      <c r="AE2315">
        <v>1.25</v>
      </c>
    </row>
    <row r="2316" spans="1:31" x14ac:dyDescent="0.2">
      <c r="A2316" s="9">
        <v>2004855</v>
      </c>
      <c r="B2316">
        <v>3164</v>
      </c>
      <c r="C2316" t="s">
        <v>5649</v>
      </c>
      <c r="D2316" t="s">
        <v>5650</v>
      </c>
      <c r="E2316" t="s">
        <v>931</v>
      </c>
      <c r="F2316" t="s">
        <v>931</v>
      </c>
      <c r="G2316" t="s">
        <v>639</v>
      </c>
      <c r="H2316" t="s">
        <v>639</v>
      </c>
      <c r="I2316" t="s">
        <v>2732</v>
      </c>
      <c r="J2316" t="s">
        <v>641</v>
      </c>
      <c r="K2316" t="s">
        <v>54</v>
      </c>
      <c r="L2316" s="4">
        <v>39826</v>
      </c>
      <c r="M2316" s="4">
        <v>45291</v>
      </c>
      <c r="N2316">
        <v>15</v>
      </c>
      <c r="R2316">
        <v>2.5</v>
      </c>
      <c r="T2316">
        <v>2</v>
      </c>
      <c r="V2316">
        <v>1</v>
      </c>
      <c r="X2316">
        <v>5.000000074505806E-2</v>
      </c>
      <c r="AE2316">
        <v>1.2</v>
      </c>
    </row>
    <row r="2317" spans="1:31" x14ac:dyDescent="0.2">
      <c r="A2317" s="9">
        <v>2004852</v>
      </c>
      <c r="B2317">
        <v>3161</v>
      </c>
      <c r="C2317" t="s">
        <v>5651</v>
      </c>
      <c r="D2317" t="s">
        <v>5652</v>
      </c>
      <c r="E2317" t="s">
        <v>931</v>
      </c>
      <c r="F2317" t="s">
        <v>931</v>
      </c>
      <c r="G2317" t="s">
        <v>639</v>
      </c>
      <c r="H2317" t="s">
        <v>639</v>
      </c>
      <c r="I2317" t="s">
        <v>2732</v>
      </c>
      <c r="J2317" t="s">
        <v>641</v>
      </c>
      <c r="K2317" t="s">
        <v>54</v>
      </c>
      <c r="L2317" s="4">
        <v>39826</v>
      </c>
      <c r="M2317" s="4">
        <v>45291</v>
      </c>
      <c r="N2317">
        <v>15</v>
      </c>
      <c r="Q2317">
        <v>7.5</v>
      </c>
      <c r="AE2317">
        <v>1.3</v>
      </c>
    </row>
    <row r="2318" spans="1:31" x14ac:dyDescent="0.2">
      <c r="A2318" s="9">
        <v>2007866</v>
      </c>
      <c r="B2318">
        <v>4185</v>
      </c>
      <c r="C2318" t="s">
        <v>5653</v>
      </c>
      <c r="D2318" t="s">
        <v>5654</v>
      </c>
      <c r="E2318" t="s">
        <v>2775</v>
      </c>
      <c r="F2318" t="s">
        <v>2775</v>
      </c>
      <c r="G2318" t="s">
        <v>639</v>
      </c>
      <c r="H2318" t="s">
        <v>639</v>
      </c>
      <c r="I2318" t="s">
        <v>2732</v>
      </c>
      <c r="J2318" t="s">
        <v>729</v>
      </c>
      <c r="K2318" t="s">
        <v>54</v>
      </c>
      <c r="L2318" s="4">
        <v>2</v>
      </c>
      <c r="M2318" s="4">
        <v>45291</v>
      </c>
      <c r="AE2318">
        <v>1.1000000000000001</v>
      </c>
    </row>
    <row r="2319" spans="1:31" x14ac:dyDescent="0.2">
      <c r="A2319" s="9">
        <v>2007867</v>
      </c>
      <c r="B2319">
        <v>4186</v>
      </c>
      <c r="C2319" t="s">
        <v>5655</v>
      </c>
      <c r="D2319" t="s">
        <v>5656</v>
      </c>
      <c r="E2319" t="s">
        <v>2775</v>
      </c>
      <c r="F2319" t="s">
        <v>2775</v>
      </c>
      <c r="G2319" t="s">
        <v>639</v>
      </c>
      <c r="H2319" t="s">
        <v>639</v>
      </c>
      <c r="I2319" t="s">
        <v>2732</v>
      </c>
      <c r="J2319" t="s">
        <v>647</v>
      </c>
      <c r="K2319" t="s">
        <v>54</v>
      </c>
      <c r="L2319" s="4">
        <v>2</v>
      </c>
      <c r="M2319" s="4">
        <v>45291</v>
      </c>
      <c r="T2319">
        <v>2</v>
      </c>
      <c r="W2319">
        <v>4</v>
      </c>
      <c r="AE2319">
        <v>1.1000000000000001</v>
      </c>
    </row>
    <row r="2320" spans="1:31" x14ac:dyDescent="0.2">
      <c r="A2320" s="9">
        <v>2009618</v>
      </c>
      <c r="B2320">
        <v>4905</v>
      </c>
      <c r="C2320" t="s">
        <v>5657</v>
      </c>
      <c r="D2320" t="s">
        <v>5658</v>
      </c>
      <c r="E2320" t="s">
        <v>2775</v>
      </c>
      <c r="F2320" t="s">
        <v>2775</v>
      </c>
      <c r="G2320" t="s">
        <v>639</v>
      </c>
      <c r="H2320" t="s">
        <v>639</v>
      </c>
      <c r="I2320" t="s">
        <v>2732</v>
      </c>
      <c r="J2320" t="s">
        <v>641</v>
      </c>
      <c r="K2320" t="s">
        <v>54</v>
      </c>
      <c r="L2320" s="4">
        <v>2</v>
      </c>
      <c r="M2320" s="4">
        <v>45291</v>
      </c>
      <c r="N2320">
        <v>2</v>
      </c>
      <c r="T2320">
        <v>6</v>
      </c>
      <c r="X2320">
        <v>8</v>
      </c>
      <c r="AE2320">
        <v>1</v>
      </c>
    </row>
    <row r="2321" spans="1:31" x14ac:dyDescent="0.2">
      <c r="A2321" s="9">
        <v>2007956</v>
      </c>
      <c r="B2321">
        <v>4217</v>
      </c>
      <c r="C2321" t="s">
        <v>5659</v>
      </c>
      <c r="D2321" t="s">
        <v>5660</v>
      </c>
      <c r="E2321" t="s">
        <v>2775</v>
      </c>
      <c r="F2321" t="s">
        <v>2775</v>
      </c>
      <c r="G2321" t="s">
        <v>639</v>
      </c>
      <c r="H2321" t="s">
        <v>639</v>
      </c>
      <c r="I2321" t="s">
        <v>2732</v>
      </c>
      <c r="J2321" t="s">
        <v>647</v>
      </c>
      <c r="K2321" t="s">
        <v>54</v>
      </c>
      <c r="L2321" s="4">
        <v>2</v>
      </c>
      <c r="M2321" s="4">
        <v>45291</v>
      </c>
      <c r="Y2321">
        <v>9</v>
      </c>
      <c r="AA2321">
        <v>1</v>
      </c>
      <c r="AE2321">
        <v>1.1000000000000001</v>
      </c>
    </row>
    <row r="2322" spans="1:31" x14ac:dyDescent="0.2">
      <c r="A2322" s="9">
        <v>2007872</v>
      </c>
      <c r="B2322">
        <v>4198</v>
      </c>
      <c r="C2322" t="s">
        <v>5661</v>
      </c>
      <c r="D2322" t="s">
        <v>5662</v>
      </c>
      <c r="E2322" t="s">
        <v>2775</v>
      </c>
      <c r="F2322" t="s">
        <v>2775</v>
      </c>
      <c r="G2322" t="s">
        <v>639</v>
      </c>
      <c r="H2322" t="s">
        <v>639</v>
      </c>
      <c r="I2322" t="s">
        <v>2732</v>
      </c>
      <c r="J2322" t="s">
        <v>647</v>
      </c>
      <c r="K2322" t="s">
        <v>54</v>
      </c>
      <c r="L2322" s="4">
        <v>2</v>
      </c>
      <c r="M2322" s="4">
        <v>45291</v>
      </c>
      <c r="Y2322">
        <v>5</v>
      </c>
      <c r="AE2322">
        <v>1.1000000000000001</v>
      </c>
    </row>
    <row r="2323" spans="1:31" x14ac:dyDescent="0.2">
      <c r="A2323" s="9">
        <v>2007885</v>
      </c>
      <c r="B2323">
        <v>4176</v>
      </c>
      <c r="C2323" t="s">
        <v>5663</v>
      </c>
      <c r="D2323" t="s">
        <v>5664</v>
      </c>
      <c r="E2323" t="s">
        <v>2775</v>
      </c>
      <c r="F2323" t="s">
        <v>2775</v>
      </c>
      <c r="G2323" t="s">
        <v>639</v>
      </c>
      <c r="H2323" t="s">
        <v>639</v>
      </c>
      <c r="I2323" t="s">
        <v>2732</v>
      </c>
      <c r="J2323" t="s">
        <v>647</v>
      </c>
      <c r="K2323" t="s">
        <v>54</v>
      </c>
      <c r="L2323" s="4">
        <v>2</v>
      </c>
      <c r="M2323" s="4">
        <v>45291</v>
      </c>
      <c r="Y2323">
        <v>13</v>
      </c>
      <c r="AE2323">
        <v>1.1000000000000001</v>
      </c>
    </row>
    <row r="2324" spans="1:31" x14ac:dyDescent="0.2">
      <c r="A2324" s="9">
        <v>2001293</v>
      </c>
      <c r="B2324">
        <v>2743</v>
      </c>
      <c r="C2324" t="s">
        <v>5665</v>
      </c>
      <c r="D2324" t="s">
        <v>5666</v>
      </c>
      <c r="E2324" t="s">
        <v>2671</v>
      </c>
      <c r="F2324" t="s">
        <v>2671</v>
      </c>
      <c r="G2324" t="s">
        <v>639</v>
      </c>
      <c r="H2324" t="s">
        <v>684</v>
      </c>
      <c r="I2324" t="s">
        <v>2732</v>
      </c>
      <c r="J2324" t="s">
        <v>694</v>
      </c>
      <c r="K2324" t="s">
        <v>53</v>
      </c>
      <c r="L2324" s="4">
        <v>39168</v>
      </c>
      <c r="M2324" s="4">
        <v>45291</v>
      </c>
      <c r="N2324">
        <v>0.30000001192092896</v>
      </c>
      <c r="AC2324">
        <v>12.5</v>
      </c>
      <c r="AE2324">
        <v>1</v>
      </c>
    </row>
    <row r="2325" spans="1:31" x14ac:dyDescent="0.2">
      <c r="A2325" s="9">
        <v>2005334</v>
      </c>
      <c r="B2325">
        <v>3524</v>
      </c>
      <c r="C2325" t="s">
        <v>5667</v>
      </c>
      <c r="D2325" t="s">
        <v>5668</v>
      </c>
      <c r="E2325" t="s">
        <v>5669</v>
      </c>
      <c r="F2325" t="s">
        <v>5669</v>
      </c>
      <c r="G2325" t="s">
        <v>639</v>
      </c>
      <c r="H2325" t="s">
        <v>639</v>
      </c>
      <c r="I2325" t="s">
        <v>2732</v>
      </c>
      <c r="J2325" t="s">
        <v>729</v>
      </c>
      <c r="K2325" t="s">
        <v>53</v>
      </c>
      <c r="L2325" s="4">
        <v>2</v>
      </c>
      <c r="M2325" s="4">
        <v>45291</v>
      </c>
      <c r="AC2325">
        <v>85</v>
      </c>
      <c r="AE2325">
        <v>1</v>
      </c>
    </row>
    <row r="2326" spans="1:31" x14ac:dyDescent="0.2">
      <c r="A2326" s="9">
        <v>2007910</v>
      </c>
      <c r="B2326">
        <v>4215</v>
      </c>
      <c r="C2326" t="s">
        <v>5670</v>
      </c>
      <c r="D2326" t="s">
        <v>5671</v>
      </c>
      <c r="E2326" t="s">
        <v>1203</v>
      </c>
      <c r="F2326" t="s">
        <v>1203</v>
      </c>
      <c r="G2326" t="s">
        <v>639</v>
      </c>
      <c r="H2326" t="s">
        <v>639</v>
      </c>
      <c r="I2326" t="s">
        <v>2732</v>
      </c>
      <c r="J2326" t="s">
        <v>729</v>
      </c>
      <c r="K2326" t="s">
        <v>54</v>
      </c>
      <c r="L2326" s="4">
        <v>2</v>
      </c>
      <c r="M2326" s="4">
        <v>45291</v>
      </c>
      <c r="AE2326">
        <v>1.1000000000000001</v>
      </c>
    </row>
    <row r="2327" spans="1:31" x14ac:dyDescent="0.2">
      <c r="A2327" s="9">
        <v>2001191</v>
      </c>
      <c r="B2327">
        <v>2587</v>
      </c>
      <c r="C2327" t="s">
        <v>5672</v>
      </c>
      <c r="D2327" t="s">
        <v>5673</v>
      </c>
      <c r="E2327" t="s">
        <v>3292</v>
      </c>
      <c r="F2327" t="s">
        <v>3292</v>
      </c>
      <c r="G2327" t="s">
        <v>639</v>
      </c>
      <c r="H2327" t="s">
        <v>639</v>
      </c>
      <c r="I2327" t="s">
        <v>2732</v>
      </c>
      <c r="J2327" t="s">
        <v>729</v>
      </c>
      <c r="K2327" t="s">
        <v>53</v>
      </c>
      <c r="L2327" s="4">
        <v>38839</v>
      </c>
      <c r="M2327" s="4">
        <v>45291</v>
      </c>
      <c r="N2327">
        <v>0</v>
      </c>
      <c r="O2327">
        <v>0</v>
      </c>
      <c r="P2327">
        <v>0</v>
      </c>
      <c r="Q2327">
        <v>0</v>
      </c>
      <c r="R2327">
        <v>0</v>
      </c>
      <c r="T2327">
        <v>0</v>
      </c>
      <c r="AC2327">
        <v>90</v>
      </c>
      <c r="AE2327">
        <v>1</v>
      </c>
    </row>
    <row r="2328" spans="1:31" x14ac:dyDescent="0.2">
      <c r="A2328" s="9">
        <v>2000044</v>
      </c>
      <c r="B2328">
        <v>1893</v>
      </c>
      <c r="C2328" t="s">
        <v>5674</v>
      </c>
      <c r="D2328" t="s">
        <v>1226</v>
      </c>
      <c r="E2328" t="s">
        <v>4496</v>
      </c>
      <c r="F2328" t="s">
        <v>4496</v>
      </c>
      <c r="G2328" t="s">
        <v>639</v>
      </c>
      <c r="H2328" t="s">
        <v>639</v>
      </c>
      <c r="I2328" t="s">
        <v>2732</v>
      </c>
      <c r="J2328" t="s">
        <v>647</v>
      </c>
      <c r="K2328" t="s">
        <v>53</v>
      </c>
      <c r="L2328" s="4">
        <v>39406</v>
      </c>
      <c r="M2328" s="4">
        <v>45291</v>
      </c>
      <c r="Q2328">
        <v>35</v>
      </c>
      <c r="AE2328">
        <v>1</v>
      </c>
    </row>
    <row r="2329" spans="1:31" x14ac:dyDescent="0.2">
      <c r="A2329" s="9">
        <v>2008742</v>
      </c>
      <c r="B2329">
        <v>4494</v>
      </c>
      <c r="C2329" t="s">
        <v>5675</v>
      </c>
      <c r="D2329" t="s">
        <v>5676</v>
      </c>
      <c r="E2329" t="s">
        <v>5677</v>
      </c>
      <c r="F2329" t="s">
        <v>5677</v>
      </c>
      <c r="G2329" t="s">
        <v>639</v>
      </c>
      <c r="H2329" t="s">
        <v>639</v>
      </c>
      <c r="I2329" t="s">
        <v>2732</v>
      </c>
      <c r="J2329" t="s">
        <v>729</v>
      </c>
      <c r="K2329" t="s">
        <v>54</v>
      </c>
      <c r="L2329" s="4">
        <v>2</v>
      </c>
      <c r="M2329" s="4">
        <v>45291</v>
      </c>
      <c r="AE2329">
        <v>1.1000000000000001</v>
      </c>
    </row>
    <row r="2330" spans="1:31" x14ac:dyDescent="0.2">
      <c r="A2330" s="9">
        <v>2007590</v>
      </c>
      <c r="B2330">
        <v>4175</v>
      </c>
      <c r="C2330" t="s">
        <v>5678</v>
      </c>
      <c r="D2330" t="s">
        <v>5679</v>
      </c>
      <c r="E2330" t="s">
        <v>5680</v>
      </c>
      <c r="F2330" t="s">
        <v>5680</v>
      </c>
      <c r="G2330" t="s">
        <v>639</v>
      </c>
      <c r="H2330" t="s">
        <v>684</v>
      </c>
      <c r="I2330" t="s">
        <v>2732</v>
      </c>
      <c r="J2330" t="s">
        <v>694</v>
      </c>
      <c r="K2330" t="s">
        <v>53</v>
      </c>
      <c r="L2330" s="4">
        <v>2</v>
      </c>
      <c r="M2330" s="4">
        <v>45291</v>
      </c>
      <c r="N2330">
        <v>2.4000000953674316</v>
      </c>
      <c r="O2330">
        <v>3.2000000476837158</v>
      </c>
      <c r="P2330">
        <v>2</v>
      </c>
      <c r="AC2330">
        <v>64</v>
      </c>
      <c r="AE2330">
        <v>1</v>
      </c>
    </row>
    <row r="2331" spans="1:31" x14ac:dyDescent="0.2">
      <c r="A2331" s="9">
        <v>2009241</v>
      </c>
      <c r="B2331">
        <v>4793</v>
      </c>
      <c r="C2331" t="s">
        <v>5681</v>
      </c>
      <c r="D2331" t="s">
        <v>5682</v>
      </c>
      <c r="E2331" t="s">
        <v>1221</v>
      </c>
      <c r="F2331" t="s">
        <v>1268</v>
      </c>
      <c r="G2331" t="s">
        <v>639</v>
      </c>
      <c r="H2331" t="s">
        <v>639</v>
      </c>
      <c r="I2331" t="s">
        <v>2732</v>
      </c>
      <c r="J2331" t="s">
        <v>729</v>
      </c>
      <c r="K2331" t="s">
        <v>54</v>
      </c>
      <c r="L2331" s="4">
        <v>2</v>
      </c>
      <c r="M2331" s="4">
        <v>45291</v>
      </c>
      <c r="AE2331">
        <v>1.1000000000000001</v>
      </c>
    </row>
    <row r="2332" spans="1:31" x14ac:dyDescent="0.2">
      <c r="A2332" s="9">
        <v>2009242</v>
      </c>
      <c r="B2332">
        <v>4795</v>
      </c>
      <c r="C2332" t="s">
        <v>5683</v>
      </c>
      <c r="D2332" t="s">
        <v>5684</v>
      </c>
      <c r="E2332" t="s">
        <v>1221</v>
      </c>
      <c r="F2332" t="s">
        <v>1268</v>
      </c>
      <c r="G2332" t="s">
        <v>639</v>
      </c>
      <c r="H2332" t="s">
        <v>639</v>
      </c>
      <c r="I2332" t="s">
        <v>2732</v>
      </c>
      <c r="J2332" t="s">
        <v>729</v>
      </c>
      <c r="K2332" t="s">
        <v>54</v>
      </c>
      <c r="L2332" s="4">
        <v>2</v>
      </c>
      <c r="M2332" s="4">
        <v>45291</v>
      </c>
      <c r="AE2332">
        <v>1.1000000000000001</v>
      </c>
    </row>
    <row r="2333" spans="1:31" x14ac:dyDescent="0.2">
      <c r="A2333" s="9">
        <v>2002829</v>
      </c>
      <c r="B2333">
        <v>3241</v>
      </c>
      <c r="C2333" t="s">
        <v>5685</v>
      </c>
      <c r="D2333" t="s">
        <v>5260</v>
      </c>
      <c r="E2333" t="s">
        <v>1702</v>
      </c>
      <c r="F2333" t="s">
        <v>1702</v>
      </c>
      <c r="G2333" t="s">
        <v>639</v>
      </c>
      <c r="H2333" t="s">
        <v>684</v>
      </c>
      <c r="I2333" t="s">
        <v>2732</v>
      </c>
      <c r="J2333" t="s">
        <v>686</v>
      </c>
      <c r="K2333" t="s">
        <v>54</v>
      </c>
      <c r="L2333" s="4">
        <v>39938</v>
      </c>
      <c r="M2333" s="4">
        <v>45291</v>
      </c>
      <c r="N2333">
        <v>0.10000000149011612</v>
      </c>
      <c r="AC2333">
        <v>1</v>
      </c>
      <c r="AE2333">
        <v>1</v>
      </c>
    </row>
    <row r="2334" spans="1:31" x14ac:dyDescent="0.2">
      <c r="A2334" s="9">
        <v>2002828</v>
      </c>
      <c r="B2334">
        <v>3240</v>
      </c>
      <c r="C2334" t="s">
        <v>5686</v>
      </c>
      <c r="D2334" t="s">
        <v>3308</v>
      </c>
      <c r="E2334" t="s">
        <v>1702</v>
      </c>
      <c r="F2334" t="s">
        <v>1702</v>
      </c>
      <c r="G2334" t="s">
        <v>639</v>
      </c>
      <c r="H2334" t="s">
        <v>684</v>
      </c>
      <c r="I2334" t="s">
        <v>2732</v>
      </c>
      <c r="J2334" t="s">
        <v>694</v>
      </c>
      <c r="K2334" t="s">
        <v>53</v>
      </c>
      <c r="L2334" s="4">
        <v>39938</v>
      </c>
      <c r="M2334" s="4">
        <v>45291</v>
      </c>
      <c r="N2334">
        <v>1</v>
      </c>
      <c r="AC2334">
        <v>45</v>
      </c>
      <c r="AE2334">
        <v>1</v>
      </c>
    </row>
    <row r="2335" spans="1:31" x14ac:dyDescent="0.2">
      <c r="A2335" s="9">
        <v>2007926</v>
      </c>
      <c r="B2335">
        <v>4221</v>
      </c>
      <c r="C2335" t="s">
        <v>5687</v>
      </c>
      <c r="D2335" t="s">
        <v>5688</v>
      </c>
      <c r="E2335" t="s">
        <v>5689</v>
      </c>
      <c r="F2335" t="s">
        <v>5689</v>
      </c>
      <c r="G2335" t="s">
        <v>639</v>
      </c>
      <c r="H2335" t="s">
        <v>684</v>
      </c>
      <c r="I2335" t="s">
        <v>2732</v>
      </c>
      <c r="J2335" t="s">
        <v>686</v>
      </c>
      <c r="K2335" t="s">
        <v>53</v>
      </c>
      <c r="L2335" s="4">
        <v>2</v>
      </c>
      <c r="M2335" s="4">
        <v>45291</v>
      </c>
      <c r="N2335">
        <v>0.25</v>
      </c>
      <c r="AC2335">
        <v>3</v>
      </c>
      <c r="AE2335">
        <v>1</v>
      </c>
    </row>
    <row r="2336" spans="1:31" x14ac:dyDescent="0.2">
      <c r="A2336" s="9">
        <v>2009346</v>
      </c>
      <c r="B2336">
        <v>4776</v>
      </c>
      <c r="C2336" t="s">
        <v>5690</v>
      </c>
      <c r="D2336" t="s">
        <v>5691</v>
      </c>
      <c r="E2336" t="s">
        <v>5692</v>
      </c>
      <c r="F2336" t="s">
        <v>5692</v>
      </c>
      <c r="G2336" t="s">
        <v>639</v>
      </c>
      <c r="H2336" t="s">
        <v>684</v>
      </c>
      <c r="I2336" t="s">
        <v>2732</v>
      </c>
      <c r="J2336" t="s">
        <v>686</v>
      </c>
      <c r="K2336" t="s">
        <v>54</v>
      </c>
      <c r="L2336" s="4">
        <v>2</v>
      </c>
      <c r="M2336" s="4">
        <v>45291</v>
      </c>
      <c r="N2336">
        <v>0.25</v>
      </c>
      <c r="O2336">
        <v>5.000000074505806E-2</v>
      </c>
      <c r="P2336">
        <v>0.25</v>
      </c>
      <c r="AC2336">
        <v>3</v>
      </c>
      <c r="AE2336">
        <v>1</v>
      </c>
    </row>
    <row r="2337" spans="1:31" x14ac:dyDescent="0.2">
      <c r="A2337" s="9">
        <v>2002827</v>
      </c>
      <c r="B2337">
        <v>3239</v>
      </c>
      <c r="C2337" t="s">
        <v>5693</v>
      </c>
      <c r="D2337" t="s">
        <v>1284</v>
      </c>
      <c r="E2337" t="s">
        <v>1702</v>
      </c>
      <c r="F2337" t="s">
        <v>1702</v>
      </c>
      <c r="G2337" t="s">
        <v>639</v>
      </c>
      <c r="H2337" t="s">
        <v>684</v>
      </c>
      <c r="I2337" t="s">
        <v>2732</v>
      </c>
      <c r="J2337" t="s">
        <v>686</v>
      </c>
      <c r="K2337" t="s">
        <v>54</v>
      </c>
      <c r="L2337" s="4">
        <v>39938</v>
      </c>
      <c r="M2337" s="4">
        <v>45291</v>
      </c>
      <c r="N2337">
        <v>0.20000000298023224</v>
      </c>
      <c r="AC2337">
        <v>2</v>
      </c>
      <c r="AE2337">
        <v>1</v>
      </c>
    </row>
    <row r="2338" spans="1:31" x14ac:dyDescent="0.2">
      <c r="A2338" s="9">
        <v>2009486</v>
      </c>
      <c r="B2338">
        <v>4802</v>
      </c>
      <c r="C2338" t="s">
        <v>5694</v>
      </c>
      <c r="D2338" t="s">
        <v>1284</v>
      </c>
      <c r="E2338" t="s">
        <v>5695</v>
      </c>
      <c r="F2338" t="s">
        <v>5695</v>
      </c>
      <c r="G2338" t="s">
        <v>639</v>
      </c>
      <c r="H2338" t="s">
        <v>684</v>
      </c>
      <c r="I2338" t="s">
        <v>2732</v>
      </c>
      <c r="J2338" t="s">
        <v>686</v>
      </c>
      <c r="K2338" t="s">
        <v>54</v>
      </c>
      <c r="L2338" s="4">
        <v>2</v>
      </c>
      <c r="M2338" s="4">
        <v>45291</v>
      </c>
      <c r="N2338">
        <v>0.69999998807907104</v>
      </c>
      <c r="P2338">
        <v>0.5</v>
      </c>
      <c r="AE2338">
        <v>1</v>
      </c>
    </row>
    <row r="2339" spans="1:31" x14ac:dyDescent="0.2">
      <c r="A2339" s="9">
        <v>2006837</v>
      </c>
      <c r="B2339">
        <v>3774</v>
      </c>
      <c r="C2339" t="s">
        <v>5696</v>
      </c>
      <c r="D2339" t="s">
        <v>5697</v>
      </c>
      <c r="E2339" t="s">
        <v>5585</v>
      </c>
      <c r="F2339" t="s">
        <v>5585</v>
      </c>
      <c r="G2339" t="s">
        <v>639</v>
      </c>
      <c r="H2339" t="s">
        <v>684</v>
      </c>
      <c r="I2339" t="s">
        <v>2732</v>
      </c>
      <c r="J2339" t="s">
        <v>686</v>
      </c>
      <c r="K2339" t="s">
        <v>54</v>
      </c>
      <c r="L2339" s="4">
        <v>2</v>
      </c>
      <c r="M2339" s="4">
        <v>45291</v>
      </c>
      <c r="N2339">
        <v>0.30000001192092896</v>
      </c>
      <c r="O2339">
        <v>5.000000074505806E-2</v>
      </c>
      <c r="P2339">
        <v>0.20000000298023224</v>
      </c>
      <c r="AC2339">
        <v>2</v>
      </c>
      <c r="AE2339">
        <v>1</v>
      </c>
    </row>
    <row r="2340" spans="1:31" x14ac:dyDescent="0.2">
      <c r="A2340" s="9">
        <v>2009528</v>
      </c>
      <c r="B2340">
        <v>4922</v>
      </c>
      <c r="C2340" t="s">
        <v>5698</v>
      </c>
      <c r="D2340" t="s">
        <v>5699</v>
      </c>
      <c r="E2340" t="s">
        <v>3338</v>
      </c>
      <c r="F2340" t="s">
        <v>3338</v>
      </c>
      <c r="G2340" t="s">
        <v>639</v>
      </c>
      <c r="H2340" t="s">
        <v>684</v>
      </c>
      <c r="I2340" t="s">
        <v>2732</v>
      </c>
      <c r="J2340" t="s">
        <v>694</v>
      </c>
      <c r="K2340" t="s">
        <v>53</v>
      </c>
      <c r="L2340" s="4">
        <v>2</v>
      </c>
      <c r="M2340" s="4">
        <v>45291</v>
      </c>
      <c r="N2340">
        <v>0.30000001192092896</v>
      </c>
      <c r="AC2340">
        <v>11.9</v>
      </c>
      <c r="AE2340">
        <v>1</v>
      </c>
    </row>
    <row r="2341" spans="1:31" x14ac:dyDescent="0.2">
      <c r="A2341" s="9">
        <v>2009317</v>
      </c>
      <c r="B2341">
        <v>4785</v>
      </c>
      <c r="C2341" t="s">
        <v>5700</v>
      </c>
      <c r="D2341" t="s">
        <v>5701</v>
      </c>
      <c r="E2341" t="s">
        <v>1601</v>
      </c>
      <c r="F2341" t="s">
        <v>1601</v>
      </c>
      <c r="G2341" t="s">
        <v>639</v>
      </c>
      <c r="H2341" t="s">
        <v>639</v>
      </c>
      <c r="I2341" t="s">
        <v>2732</v>
      </c>
      <c r="J2341" t="s">
        <v>647</v>
      </c>
      <c r="K2341" t="s">
        <v>53</v>
      </c>
      <c r="L2341" s="4">
        <v>2</v>
      </c>
      <c r="M2341" s="4">
        <v>45291</v>
      </c>
      <c r="Q2341">
        <v>30</v>
      </c>
      <c r="R2341">
        <v>13</v>
      </c>
      <c r="T2341">
        <v>3</v>
      </c>
      <c r="AE2341">
        <v>1</v>
      </c>
    </row>
    <row r="2342" spans="1:31" x14ac:dyDescent="0.2">
      <c r="A2342" s="9">
        <v>2008050</v>
      </c>
      <c r="B2342">
        <v>4252</v>
      </c>
      <c r="C2342" t="s">
        <v>5702</v>
      </c>
      <c r="D2342" t="s">
        <v>5703</v>
      </c>
      <c r="E2342" t="s">
        <v>5704</v>
      </c>
      <c r="F2342" t="s">
        <v>5704</v>
      </c>
      <c r="G2342" t="s">
        <v>639</v>
      </c>
      <c r="H2342" t="s">
        <v>684</v>
      </c>
      <c r="I2342" t="s">
        <v>2732</v>
      </c>
      <c r="J2342" t="s">
        <v>694</v>
      </c>
      <c r="K2342" t="s">
        <v>53</v>
      </c>
      <c r="L2342" s="4">
        <v>2</v>
      </c>
      <c r="M2342" s="4">
        <v>45291</v>
      </c>
      <c r="N2342">
        <v>0.30000001192092896</v>
      </c>
      <c r="AC2342">
        <v>13.1</v>
      </c>
      <c r="AE2342">
        <v>1</v>
      </c>
    </row>
    <row r="2343" spans="1:31" x14ac:dyDescent="0.2">
      <c r="A2343" s="9">
        <v>2009521</v>
      </c>
      <c r="B2343">
        <v>4833</v>
      </c>
      <c r="C2343" t="s">
        <v>5705</v>
      </c>
      <c r="D2343" t="s">
        <v>5706</v>
      </c>
      <c r="E2343" t="s">
        <v>5707</v>
      </c>
      <c r="F2343" t="s">
        <v>5707</v>
      </c>
      <c r="G2343" t="s">
        <v>639</v>
      </c>
      <c r="H2343" t="s">
        <v>684</v>
      </c>
      <c r="I2343" t="s">
        <v>2732</v>
      </c>
      <c r="J2343" t="s">
        <v>694</v>
      </c>
      <c r="K2343" t="s">
        <v>53</v>
      </c>
      <c r="L2343" s="4">
        <v>2</v>
      </c>
      <c r="M2343" s="4">
        <v>45291</v>
      </c>
      <c r="N2343">
        <v>0.30000001192092896</v>
      </c>
      <c r="AC2343">
        <v>13.1</v>
      </c>
      <c r="AE2343">
        <v>1</v>
      </c>
    </row>
    <row r="2344" spans="1:31" x14ac:dyDescent="0.2">
      <c r="A2344" s="9">
        <v>2006493</v>
      </c>
      <c r="B2344">
        <v>3533</v>
      </c>
      <c r="C2344" t="s">
        <v>5708</v>
      </c>
      <c r="D2344" t="s">
        <v>5709</v>
      </c>
      <c r="E2344" t="s">
        <v>3237</v>
      </c>
      <c r="F2344" t="s">
        <v>3237</v>
      </c>
      <c r="G2344" t="s">
        <v>639</v>
      </c>
      <c r="H2344" t="s">
        <v>639</v>
      </c>
      <c r="I2344" t="s">
        <v>2732</v>
      </c>
      <c r="J2344" t="s">
        <v>729</v>
      </c>
      <c r="K2344" t="s">
        <v>53</v>
      </c>
      <c r="L2344" s="4">
        <v>2</v>
      </c>
      <c r="M2344" s="4">
        <v>45291</v>
      </c>
      <c r="AE2344">
        <v>1</v>
      </c>
    </row>
    <row r="2345" spans="1:31" x14ac:dyDescent="0.2">
      <c r="A2345" s="9">
        <v>2009447</v>
      </c>
      <c r="B2345">
        <v>4783</v>
      </c>
      <c r="C2345" t="s">
        <v>5710</v>
      </c>
      <c r="D2345" t="s">
        <v>5711</v>
      </c>
      <c r="E2345" t="s">
        <v>3227</v>
      </c>
      <c r="F2345" t="s">
        <v>3227</v>
      </c>
      <c r="G2345" t="s">
        <v>639</v>
      </c>
      <c r="H2345" t="s">
        <v>639</v>
      </c>
      <c r="I2345" t="s">
        <v>2732</v>
      </c>
      <c r="J2345" t="s">
        <v>729</v>
      </c>
      <c r="K2345" t="s">
        <v>54</v>
      </c>
      <c r="L2345" s="4">
        <v>2</v>
      </c>
      <c r="M2345" s="4">
        <v>45291</v>
      </c>
      <c r="AE2345">
        <v>1.1000000000000001</v>
      </c>
    </row>
    <row r="2346" spans="1:31" x14ac:dyDescent="0.2">
      <c r="A2346" s="9">
        <v>2009446</v>
      </c>
      <c r="B2346">
        <v>4786</v>
      </c>
      <c r="C2346" t="s">
        <v>5712</v>
      </c>
      <c r="D2346" t="s">
        <v>5713</v>
      </c>
      <c r="E2346" t="s">
        <v>3227</v>
      </c>
      <c r="F2346" t="s">
        <v>3227</v>
      </c>
      <c r="G2346" t="s">
        <v>639</v>
      </c>
      <c r="H2346" t="s">
        <v>639</v>
      </c>
      <c r="I2346" t="s">
        <v>2732</v>
      </c>
      <c r="J2346" t="s">
        <v>729</v>
      </c>
      <c r="K2346" t="s">
        <v>54</v>
      </c>
      <c r="L2346" s="4">
        <v>2</v>
      </c>
      <c r="M2346" s="4">
        <v>45291</v>
      </c>
      <c r="AE2346">
        <v>1.1000000000000001</v>
      </c>
    </row>
    <row r="2347" spans="1:31" x14ac:dyDescent="0.2">
      <c r="A2347" s="9">
        <v>2007933</v>
      </c>
      <c r="B2347">
        <v>4191</v>
      </c>
      <c r="C2347" t="s">
        <v>5714</v>
      </c>
      <c r="D2347" t="s">
        <v>5715</v>
      </c>
      <c r="E2347" t="s">
        <v>1331</v>
      </c>
      <c r="F2347" t="s">
        <v>1540</v>
      </c>
      <c r="G2347" t="s">
        <v>639</v>
      </c>
      <c r="H2347" t="s">
        <v>639</v>
      </c>
      <c r="I2347" t="s">
        <v>2732</v>
      </c>
      <c r="J2347" t="s">
        <v>641</v>
      </c>
      <c r="K2347" t="s">
        <v>53</v>
      </c>
      <c r="L2347" s="4">
        <v>2</v>
      </c>
      <c r="M2347" s="4">
        <v>45291</v>
      </c>
      <c r="N2347">
        <v>15</v>
      </c>
      <c r="T2347">
        <v>17</v>
      </c>
      <c r="X2347">
        <v>8</v>
      </c>
      <c r="AE2347">
        <v>1</v>
      </c>
    </row>
    <row r="2348" spans="1:31" x14ac:dyDescent="0.2">
      <c r="A2348" s="9">
        <v>2007899</v>
      </c>
      <c r="B2348">
        <v>4203</v>
      </c>
      <c r="C2348" t="s">
        <v>5716</v>
      </c>
      <c r="D2348" t="s">
        <v>5717</v>
      </c>
      <c r="E2348" t="s">
        <v>811</v>
      </c>
      <c r="F2348" t="s">
        <v>2638</v>
      </c>
      <c r="G2348" t="s">
        <v>639</v>
      </c>
      <c r="H2348" t="s">
        <v>639</v>
      </c>
      <c r="I2348" t="s">
        <v>2732</v>
      </c>
      <c r="J2348" t="s">
        <v>729</v>
      </c>
      <c r="K2348" t="s">
        <v>53</v>
      </c>
      <c r="L2348" s="4">
        <v>2</v>
      </c>
      <c r="M2348" s="4">
        <v>45291</v>
      </c>
      <c r="N2348">
        <v>1.5</v>
      </c>
      <c r="O2348">
        <v>0.60000002384185791</v>
      </c>
      <c r="P2348">
        <v>1.7000000476837158</v>
      </c>
      <c r="Q2348">
        <v>20</v>
      </c>
      <c r="R2348">
        <v>11</v>
      </c>
      <c r="X2348">
        <v>0.25999999046325684</v>
      </c>
      <c r="AE2348">
        <v>1</v>
      </c>
    </row>
    <row r="2349" spans="1:31" x14ac:dyDescent="0.2">
      <c r="A2349" s="9">
        <v>2009626</v>
      </c>
      <c r="B2349">
        <v>4961</v>
      </c>
      <c r="C2349" t="s">
        <v>5718</v>
      </c>
      <c r="D2349" t="s">
        <v>5719</v>
      </c>
      <c r="E2349" t="s">
        <v>3914</v>
      </c>
      <c r="F2349" t="s">
        <v>3915</v>
      </c>
      <c r="G2349" t="s">
        <v>639</v>
      </c>
      <c r="H2349" t="s">
        <v>639</v>
      </c>
      <c r="I2349" t="s">
        <v>2732</v>
      </c>
      <c r="J2349" t="s">
        <v>729</v>
      </c>
      <c r="K2349" t="s">
        <v>54</v>
      </c>
      <c r="L2349" s="4">
        <v>2</v>
      </c>
      <c r="M2349" s="4">
        <v>45291</v>
      </c>
      <c r="Q2349">
        <v>7.0000000298023224E-2</v>
      </c>
      <c r="T2349">
        <v>0.14000000059604645</v>
      </c>
      <c r="AE2349">
        <v>1.1000000000000001</v>
      </c>
    </row>
    <row r="2350" spans="1:31" x14ac:dyDescent="0.2">
      <c r="A2350" s="9">
        <v>2007883</v>
      </c>
      <c r="B2350">
        <v>4178</v>
      </c>
      <c r="C2350" t="s">
        <v>5720</v>
      </c>
      <c r="D2350" t="s">
        <v>5721</v>
      </c>
      <c r="E2350" t="s">
        <v>911</v>
      </c>
      <c r="F2350" t="s">
        <v>911</v>
      </c>
      <c r="G2350" t="s">
        <v>639</v>
      </c>
      <c r="H2350" t="s">
        <v>639</v>
      </c>
      <c r="I2350" t="s">
        <v>2732</v>
      </c>
      <c r="J2350" t="s">
        <v>641</v>
      </c>
      <c r="K2350" t="s">
        <v>53</v>
      </c>
      <c r="L2350" s="4">
        <v>2</v>
      </c>
      <c r="M2350" s="4">
        <v>45291</v>
      </c>
      <c r="N2350">
        <v>23</v>
      </c>
      <c r="T2350">
        <v>13.800000190734863</v>
      </c>
      <c r="AE2350">
        <v>1</v>
      </c>
    </row>
    <row r="2351" spans="1:31" x14ac:dyDescent="0.2">
      <c r="A2351" s="9">
        <v>2006074</v>
      </c>
      <c r="B2351">
        <v>3569</v>
      </c>
      <c r="C2351" t="s">
        <v>5722</v>
      </c>
      <c r="D2351" t="s">
        <v>5723</v>
      </c>
      <c r="E2351" t="s">
        <v>5624</v>
      </c>
      <c r="F2351" t="s">
        <v>5625</v>
      </c>
      <c r="G2351" t="s">
        <v>639</v>
      </c>
      <c r="H2351" t="s">
        <v>639</v>
      </c>
      <c r="I2351" t="s">
        <v>2732</v>
      </c>
      <c r="J2351" t="s">
        <v>729</v>
      </c>
      <c r="K2351" t="s">
        <v>54</v>
      </c>
      <c r="L2351" s="4">
        <v>2</v>
      </c>
      <c r="M2351" s="4">
        <v>45291</v>
      </c>
      <c r="AE2351">
        <v>1</v>
      </c>
    </row>
    <row r="2352" spans="1:31" x14ac:dyDescent="0.2">
      <c r="A2352" s="9">
        <v>2006075</v>
      </c>
      <c r="B2352">
        <v>3570</v>
      </c>
      <c r="C2352" t="s">
        <v>5724</v>
      </c>
      <c r="D2352" t="s">
        <v>5725</v>
      </c>
      <c r="E2352" t="s">
        <v>5624</v>
      </c>
      <c r="F2352" t="s">
        <v>5625</v>
      </c>
      <c r="G2352" t="s">
        <v>639</v>
      </c>
      <c r="H2352" t="s">
        <v>639</v>
      </c>
      <c r="I2352" t="s">
        <v>2732</v>
      </c>
      <c r="J2352" t="s">
        <v>729</v>
      </c>
      <c r="K2352" t="s">
        <v>54</v>
      </c>
      <c r="L2352" s="4">
        <v>2</v>
      </c>
      <c r="M2352" s="4">
        <v>45291</v>
      </c>
      <c r="AE2352">
        <v>1</v>
      </c>
    </row>
    <row r="2353" spans="1:31" x14ac:dyDescent="0.2">
      <c r="A2353" s="9">
        <v>2005255</v>
      </c>
      <c r="B2353">
        <v>3512</v>
      </c>
      <c r="C2353" t="s">
        <v>5726</v>
      </c>
      <c r="D2353" t="s">
        <v>5727</v>
      </c>
      <c r="E2353" t="s">
        <v>2727</v>
      </c>
      <c r="F2353" t="s">
        <v>2727</v>
      </c>
      <c r="G2353" t="s">
        <v>639</v>
      </c>
      <c r="H2353" t="s">
        <v>639</v>
      </c>
      <c r="I2353" t="s">
        <v>2732</v>
      </c>
      <c r="J2353" t="s">
        <v>729</v>
      </c>
      <c r="K2353" t="s">
        <v>54</v>
      </c>
      <c r="L2353" s="4">
        <v>2</v>
      </c>
      <c r="M2353" s="4">
        <v>45291</v>
      </c>
      <c r="AC2353">
        <v>3</v>
      </c>
      <c r="AE2353">
        <v>1</v>
      </c>
    </row>
    <row r="2354" spans="1:31" x14ac:dyDescent="0.2">
      <c r="A2354" s="9">
        <v>2005254</v>
      </c>
      <c r="B2354">
        <v>3511</v>
      </c>
      <c r="C2354" t="s">
        <v>5728</v>
      </c>
      <c r="D2354" t="s">
        <v>5729</v>
      </c>
      <c r="E2354" t="s">
        <v>2727</v>
      </c>
      <c r="F2354" t="s">
        <v>2727</v>
      </c>
      <c r="G2354" t="s">
        <v>639</v>
      </c>
      <c r="H2354" t="s">
        <v>639</v>
      </c>
      <c r="I2354" t="s">
        <v>2732</v>
      </c>
      <c r="J2354" t="s">
        <v>729</v>
      </c>
      <c r="K2354" t="s">
        <v>54</v>
      </c>
      <c r="L2354" s="4">
        <v>2</v>
      </c>
      <c r="M2354" s="4">
        <v>45291</v>
      </c>
      <c r="AC2354">
        <v>13</v>
      </c>
      <c r="AE2354">
        <v>1</v>
      </c>
    </row>
    <row r="2355" spans="1:31" x14ac:dyDescent="0.2">
      <c r="A2355" s="9">
        <v>2009397</v>
      </c>
      <c r="B2355">
        <v>4780</v>
      </c>
      <c r="C2355" t="s">
        <v>5730</v>
      </c>
      <c r="D2355" t="s">
        <v>4556</v>
      </c>
      <c r="E2355" t="s">
        <v>931</v>
      </c>
      <c r="F2355" t="s">
        <v>931</v>
      </c>
      <c r="G2355" t="s">
        <v>639</v>
      </c>
      <c r="H2355" t="s">
        <v>639</v>
      </c>
      <c r="I2355" t="s">
        <v>2732</v>
      </c>
      <c r="J2355" t="s">
        <v>641</v>
      </c>
      <c r="K2355" t="s">
        <v>54</v>
      </c>
      <c r="L2355" s="4">
        <v>2</v>
      </c>
      <c r="M2355" s="4">
        <v>45291</v>
      </c>
      <c r="N2355">
        <v>19</v>
      </c>
      <c r="R2355">
        <v>4.3000001907348633</v>
      </c>
      <c r="V2355">
        <v>0.37999999523162842</v>
      </c>
      <c r="W2355">
        <v>0.18999999761581421</v>
      </c>
      <c r="Y2355">
        <v>0.18999999761581421</v>
      </c>
      <c r="Z2355">
        <v>0.37999999523162842</v>
      </c>
      <c r="AE2355">
        <v>1.35</v>
      </c>
    </row>
    <row r="2356" spans="1:31" x14ac:dyDescent="0.2">
      <c r="A2356" s="9">
        <v>2009396</v>
      </c>
      <c r="B2356">
        <v>4781</v>
      </c>
      <c r="C2356" t="s">
        <v>5731</v>
      </c>
      <c r="D2356" t="s">
        <v>4558</v>
      </c>
      <c r="E2356" t="s">
        <v>931</v>
      </c>
      <c r="F2356" t="s">
        <v>931</v>
      </c>
      <c r="G2356" t="s">
        <v>639</v>
      </c>
      <c r="H2356" t="s">
        <v>639</v>
      </c>
      <c r="I2356" t="s">
        <v>2732</v>
      </c>
      <c r="J2356" t="s">
        <v>641</v>
      </c>
      <c r="K2356" t="s">
        <v>54</v>
      </c>
      <c r="L2356" s="4">
        <v>2</v>
      </c>
      <c r="M2356" s="4">
        <v>45291</v>
      </c>
      <c r="N2356">
        <v>18.100000381469727</v>
      </c>
      <c r="R2356">
        <v>4.3000001907348633</v>
      </c>
      <c r="V2356">
        <v>0.37999999523162842</v>
      </c>
      <c r="Z2356">
        <v>0.37999999523162842</v>
      </c>
      <c r="AA2356">
        <v>0.37999999523162842</v>
      </c>
      <c r="AE2356">
        <v>1.35</v>
      </c>
    </row>
    <row r="2357" spans="1:31" x14ac:dyDescent="0.2">
      <c r="A2357" s="9">
        <v>2009395</v>
      </c>
      <c r="B2357">
        <v>4832</v>
      </c>
      <c r="C2357" t="s">
        <v>5732</v>
      </c>
      <c r="D2357" t="s">
        <v>5733</v>
      </c>
      <c r="E2357" t="s">
        <v>931</v>
      </c>
      <c r="F2357" t="s">
        <v>931</v>
      </c>
      <c r="G2357" t="s">
        <v>639</v>
      </c>
      <c r="H2357" t="s">
        <v>639</v>
      </c>
      <c r="I2357" t="s">
        <v>2732</v>
      </c>
      <c r="J2357" t="s">
        <v>641</v>
      </c>
      <c r="K2357" t="s">
        <v>54</v>
      </c>
      <c r="L2357" s="4">
        <v>2</v>
      </c>
      <c r="M2357" s="4">
        <v>45291</v>
      </c>
      <c r="N2357">
        <v>7.6999998092651367</v>
      </c>
      <c r="O2357">
        <v>11.600000381469727</v>
      </c>
      <c r="P2357">
        <v>5.8000001907348633</v>
      </c>
      <c r="Y2357">
        <v>0.5</v>
      </c>
      <c r="AE2357">
        <v>1.25</v>
      </c>
    </row>
    <row r="2358" spans="1:31" x14ac:dyDescent="0.2">
      <c r="A2358" s="9">
        <v>2006104</v>
      </c>
      <c r="B2358">
        <v>3575</v>
      </c>
      <c r="C2358" t="s">
        <v>5734</v>
      </c>
      <c r="D2358" t="s">
        <v>5735</v>
      </c>
      <c r="E2358" t="s">
        <v>1540</v>
      </c>
      <c r="F2358" t="s">
        <v>1540</v>
      </c>
      <c r="G2358" t="s">
        <v>639</v>
      </c>
      <c r="H2358" t="s">
        <v>639</v>
      </c>
      <c r="I2358" t="s">
        <v>2732</v>
      </c>
      <c r="J2358" t="s">
        <v>647</v>
      </c>
      <c r="K2358" t="s">
        <v>53</v>
      </c>
      <c r="L2358" s="4">
        <v>2</v>
      </c>
      <c r="M2358" s="4">
        <v>45291</v>
      </c>
      <c r="O2358">
        <v>25</v>
      </c>
      <c r="T2358">
        <v>7</v>
      </c>
      <c r="AE2358">
        <v>1</v>
      </c>
    </row>
    <row r="2359" spans="1:31" x14ac:dyDescent="0.2">
      <c r="A2359" s="9">
        <v>2001469</v>
      </c>
      <c r="B2359">
        <v>2765</v>
      </c>
      <c r="C2359" t="s">
        <v>5736</v>
      </c>
      <c r="D2359" t="s">
        <v>5737</v>
      </c>
      <c r="E2359" t="s">
        <v>2775</v>
      </c>
      <c r="F2359" t="s">
        <v>2775</v>
      </c>
      <c r="G2359" t="s">
        <v>639</v>
      </c>
      <c r="H2359" t="s">
        <v>639</v>
      </c>
      <c r="I2359" t="s">
        <v>2732</v>
      </c>
      <c r="J2359" t="s">
        <v>641</v>
      </c>
      <c r="K2359" t="s">
        <v>54</v>
      </c>
      <c r="L2359" s="4">
        <v>39196</v>
      </c>
      <c r="M2359" s="4">
        <v>45291</v>
      </c>
      <c r="N2359">
        <v>6</v>
      </c>
      <c r="P2359">
        <v>6</v>
      </c>
      <c r="R2359">
        <v>12</v>
      </c>
      <c r="W2359">
        <v>1</v>
      </c>
      <c r="AE2359">
        <v>1</v>
      </c>
    </row>
    <row r="2360" spans="1:31" x14ac:dyDescent="0.2">
      <c r="A2360" s="9">
        <v>2001468</v>
      </c>
      <c r="B2360">
        <v>2728</v>
      </c>
      <c r="C2360" t="s">
        <v>5738</v>
      </c>
      <c r="D2360" t="s">
        <v>5739</v>
      </c>
      <c r="E2360" t="s">
        <v>2775</v>
      </c>
      <c r="F2360" t="s">
        <v>2775</v>
      </c>
      <c r="G2360" t="s">
        <v>639</v>
      </c>
      <c r="H2360" t="s">
        <v>639</v>
      </c>
      <c r="I2360" t="s">
        <v>2732</v>
      </c>
      <c r="J2360" t="s">
        <v>641</v>
      </c>
      <c r="K2360" t="s">
        <v>54</v>
      </c>
      <c r="L2360" s="4">
        <v>39154</v>
      </c>
      <c r="M2360" s="4">
        <v>45291</v>
      </c>
      <c r="N2360">
        <v>6</v>
      </c>
      <c r="P2360">
        <v>6</v>
      </c>
      <c r="R2360">
        <v>12</v>
      </c>
      <c r="V2360">
        <v>10</v>
      </c>
      <c r="AE2360">
        <v>1</v>
      </c>
    </row>
    <row r="2361" spans="1:31" x14ac:dyDescent="0.2">
      <c r="A2361" s="9">
        <v>2009538</v>
      </c>
      <c r="B2361">
        <v>4901</v>
      </c>
      <c r="C2361" t="s">
        <v>5740</v>
      </c>
      <c r="D2361" t="s">
        <v>5741</v>
      </c>
      <c r="E2361" t="s">
        <v>5742</v>
      </c>
      <c r="F2361" t="s">
        <v>5742</v>
      </c>
      <c r="G2361" t="s">
        <v>639</v>
      </c>
      <c r="H2361" t="s">
        <v>639</v>
      </c>
      <c r="I2361" t="s">
        <v>2732</v>
      </c>
      <c r="J2361" t="s">
        <v>729</v>
      </c>
      <c r="K2361" t="s">
        <v>54</v>
      </c>
      <c r="L2361" s="4">
        <v>2</v>
      </c>
      <c r="M2361" s="4">
        <v>45291</v>
      </c>
      <c r="N2361">
        <v>2</v>
      </c>
      <c r="P2361">
        <v>1</v>
      </c>
      <c r="R2361">
        <v>0.20000000298023224</v>
      </c>
      <c r="T2361">
        <v>0.5</v>
      </c>
      <c r="W2361">
        <v>0.30000001192092896</v>
      </c>
      <c r="Y2361">
        <v>0.10000000149011612</v>
      </c>
      <c r="AA2361">
        <v>0.20000000298023224</v>
      </c>
      <c r="AE2361">
        <v>1.1000000000000001</v>
      </c>
    </row>
    <row r="2362" spans="1:31" x14ac:dyDescent="0.2">
      <c r="A2362" s="9">
        <v>2009539</v>
      </c>
      <c r="B2362">
        <v>4931</v>
      </c>
      <c r="C2362" t="s">
        <v>5743</v>
      </c>
      <c r="D2362" t="s">
        <v>5744</v>
      </c>
      <c r="E2362" t="s">
        <v>5742</v>
      </c>
      <c r="F2362" t="s">
        <v>5742</v>
      </c>
      <c r="G2362" t="s">
        <v>639</v>
      </c>
      <c r="H2362" t="s">
        <v>639</v>
      </c>
      <c r="I2362" t="s">
        <v>2732</v>
      </c>
      <c r="J2362" t="s">
        <v>729</v>
      </c>
      <c r="K2362" t="s">
        <v>54</v>
      </c>
      <c r="L2362" s="4">
        <v>2</v>
      </c>
      <c r="M2362" s="4">
        <v>45291</v>
      </c>
      <c r="N2362">
        <v>1.5</v>
      </c>
      <c r="O2362">
        <v>1</v>
      </c>
      <c r="P2362">
        <v>1</v>
      </c>
      <c r="Y2362">
        <v>0.10000000149011612</v>
      </c>
      <c r="AE2362">
        <v>1.1000000000000001</v>
      </c>
    </row>
    <row r="2363" spans="1:31" x14ac:dyDescent="0.2">
      <c r="A2363" s="9">
        <v>2009540</v>
      </c>
      <c r="B2363">
        <v>4918</v>
      </c>
      <c r="C2363" t="s">
        <v>5745</v>
      </c>
      <c r="D2363" t="s">
        <v>5746</v>
      </c>
      <c r="E2363" t="s">
        <v>5742</v>
      </c>
      <c r="F2363" t="s">
        <v>5742</v>
      </c>
      <c r="G2363" t="s">
        <v>639</v>
      </c>
      <c r="H2363" t="s">
        <v>639</v>
      </c>
      <c r="I2363" t="s">
        <v>2732</v>
      </c>
      <c r="J2363" t="s">
        <v>729</v>
      </c>
      <c r="K2363" t="s">
        <v>54</v>
      </c>
      <c r="L2363" s="4">
        <v>2</v>
      </c>
      <c r="M2363" s="4">
        <v>45291</v>
      </c>
      <c r="N2363">
        <v>2</v>
      </c>
      <c r="Y2363">
        <v>0.14000000059604645</v>
      </c>
      <c r="AE2363">
        <v>1.1000000000000001</v>
      </c>
    </row>
    <row r="2364" spans="1:31" x14ac:dyDescent="0.2">
      <c r="A2364" s="9">
        <v>2009541</v>
      </c>
      <c r="B2364">
        <v>4899</v>
      </c>
      <c r="C2364" t="s">
        <v>5747</v>
      </c>
      <c r="D2364" t="s">
        <v>5748</v>
      </c>
      <c r="E2364" t="s">
        <v>5742</v>
      </c>
      <c r="F2364" t="s">
        <v>5742</v>
      </c>
      <c r="G2364" t="s">
        <v>639</v>
      </c>
      <c r="H2364" t="s">
        <v>639</v>
      </c>
      <c r="I2364" t="s">
        <v>2732</v>
      </c>
      <c r="J2364" t="s">
        <v>729</v>
      </c>
      <c r="K2364" t="s">
        <v>54</v>
      </c>
      <c r="L2364" s="4">
        <v>2</v>
      </c>
      <c r="M2364" s="4">
        <v>45291</v>
      </c>
      <c r="N2364">
        <v>3</v>
      </c>
      <c r="P2364">
        <v>2</v>
      </c>
      <c r="Y2364">
        <v>0.10000000149011612</v>
      </c>
      <c r="AE2364">
        <v>1.1000000000000001</v>
      </c>
    </row>
    <row r="2365" spans="1:31" x14ac:dyDescent="0.2">
      <c r="A2365" s="9">
        <v>2009543</v>
      </c>
      <c r="B2365">
        <v>4898</v>
      </c>
      <c r="C2365" t="s">
        <v>5749</v>
      </c>
      <c r="D2365" t="s">
        <v>5750</v>
      </c>
      <c r="E2365" t="s">
        <v>5742</v>
      </c>
      <c r="F2365" t="s">
        <v>5742</v>
      </c>
      <c r="G2365" t="s">
        <v>639</v>
      </c>
      <c r="H2365" t="s">
        <v>639</v>
      </c>
      <c r="I2365" t="s">
        <v>2732</v>
      </c>
      <c r="J2365" t="s">
        <v>729</v>
      </c>
      <c r="K2365" t="s">
        <v>54</v>
      </c>
      <c r="L2365" s="4">
        <v>2</v>
      </c>
      <c r="M2365" s="4">
        <v>45291</v>
      </c>
      <c r="N2365">
        <v>1.2999999523162842</v>
      </c>
      <c r="O2365">
        <v>0.5</v>
      </c>
      <c r="P2365">
        <v>1.5</v>
      </c>
      <c r="R2365">
        <v>5.000000074505806E-2</v>
      </c>
      <c r="T2365">
        <v>0.30000001192092896</v>
      </c>
      <c r="X2365">
        <v>5.000000074505806E-2</v>
      </c>
      <c r="Y2365">
        <v>0.10000000149011612</v>
      </c>
      <c r="AA2365">
        <v>5.000000074505806E-2</v>
      </c>
      <c r="AE2365">
        <v>1.1000000000000001</v>
      </c>
    </row>
    <row r="2366" spans="1:31" x14ac:dyDescent="0.2">
      <c r="A2366" s="9">
        <v>2009542</v>
      </c>
      <c r="B2366">
        <v>4897</v>
      </c>
      <c r="C2366" t="s">
        <v>5751</v>
      </c>
      <c r="D2366" t="s">
        <v>5752</v>
      </c>
      <c r="E2366" t="s">
        <v>5742</v>
      </c>
      <c r="F2366" t="s">
        <v>5742</v>
      </c>
      <c r="G2366" t="s">
        <v>639</v>
      </c>
      <c r="H2366" t="s">
        <v>639</v>
      </c>
      <c r="I2366" t="s">
        <v>2732</v>
      </c>
      <c r="J2366" t="s">
        <v>729</v>
      </c>
      <c r="K2366" t="s">
        <v>54</v>
      </c>
      <c r="L2366" s="4">
        <v>2</v>
      </c>
      <c r="M2366" s="4">
        <v>45291</v>
      </c>
      <c r="N2366">
        <v>1</v>
      </c>
      <c r="R2366">
        <v>0.15000000596046448</v>
      </c>
      <c r="T2366">
        <v>1</v>
      </c>
      <c r="V2366">
        <v>0.10000000149011612</v>
      </c>
      <c r="W2366">
        <v>0.10000000149011612</v>
      </c>
      <c r="X2366">
        <v>0.20000000298023224</v>
      </c>
      <c r="Y2366">
        <v>0.10000000149011612</v>
      </c>
      <c r="Z2366">
        <v>0.10000000149011612</v>
      </c>
      <c r="AA2366">
        <v>0.10000000149011612</v>
      </c>
      <c r="AE2366">
        <v>1.1000000000000001</v>
      </c>
    </row>
    <row r="2367" spans="1:31" x14ac:dyDescent="0.2">
      <c r="A2367" s="9">
        <v>2009630</v>
      </c>
      <c r="B2367">
        <v>4957</v>
      </c>
      <c r="C2367" t="s">
        <v>5753</v>
      </c>
      <c r="D2367" t="s">
        <v>5754</v>
      </c>
      <c r="E2367" t="s">
        <v>1264</v>
      </c>
      <c r="F2367" t="s">
        <v>2647</v>
      </c>
      <c r="G2367" t="s">
        <v>639</v>
      </c>
      <c r="H2367" t="s">
        <v>684</v>
      </c>
      <c r="I2367" t="s">
        <v>2732</v>
      </c>
      <c r="J2367" t="s">
        <v>647</v>
      </c>
      <c r="K2367" t="s">
        <v>54</v>
      </c>
      <c r="L2367" s="4">
        <v>2</v>
      </c>
      <c r="M2367" s="4">
        <v>45291</v>
      </c>
      <c r="P2367">
        <v>1.0000000474974513E-3</v>
      </c>
      <c r="R2367">
        <v>4.5</v>
      </c>
      <c r="T2367">
        <v>4</v>
      </c>
      <c r="AE2367">
        <v>1.2</v>
      </c>
    </row>
    <row r="2368" spans="1:31" x14ac:dyDescent="0.2">
      <c r="A2368" s="9">
        <v>2004262</v>
      </c>
      <c r="B2368">
        <v>2827</v>
      </c>
      <c r="C2368" t="s">
        <v>5755</v>
      </c>
      <c r="D2368" t="s">
        <v>5756</v>
      </c>
      <c r="E2368" t="s">
        <v>1510</v>
      </c>
      <c r="F2368" t="s">
        <v>1510</v>
      </c>
      <c r="G2368" t="s">
        <v>639</v>
      </c>
      <c r="H2368" t="s">
        <v>639</v>
      </c>
      <c r="I2368" t="s">
        <v>2732</v>
      </c>
      <c r="J2368" t="s">
        <v>729</v>
      </c>
      <c r="K2368" t="s">
        <v>54</v>
      </c>
      <c r="L2368" s="4">
        <v>2</v>
      </c>
      <c r="M2368" s="4">
        <v>45291</v>
      </c>
      <c r="AC2368">
        <v>60</v>
      </c>
      <c r="AE2368">
        <v>1</v>
      </c>
    </row>
    <row r="2369" spans="1:31" x14ac:dyDescent="0.2">
      <c r="A2369" s="9">
        <v>2004263</v>
      </c>
      <c r="B2369">
        <v>2828</v>
      </c>
      <c r="C2369" t="s">
        <v>5757</v>
      </c>
      <c r="D2369" t="s">
        <v>5758</v>
      </c>
      <c r="E2369" t="s">
        <v>1510</v>
      </c>
      <c r="F2369" t="s">
        <v>1510</v>
      </c>
      <c r="G2369" t="s">
        <v>639</v>
      </c>
      <c r="H2369" t="s">
        <v>639</v>
      </c>
      <c r="I2369" t="s">
        <v>2732</v>
      </c>
      <c r="J2369" t="s">
        <v>729</v>
      </c>
      <c r="K2369" t="s">
        <v>54</v>
      </c>
      <c r="L2369" s="4">
        <v>2</v>
      </c>
      <c r="M2369" s="4">
        <v>45291</v>
      </c>
      <c r="AC2369">
        <v>40</v>
      </c>
      <c r="AE2369">
        <v>1</v>
      </c>
    </row>
    <row r="2370" spans="1:31" x14ac:dyDescent="0.2">
      <c r="A2370" s="9">
        <v>2004260</v>
      </c>
      <c r="B2370">
        <v>2825</v>
      </c>
      <c r="C2370" t="s">
        <v>5759</v>
      </c>
      <c r="D2370" t="s">
        <v>5760</v>
      </c>
      <c r="E2370" t="s">
        <v>1510</v>
      </c>
      <c r="F2370" t="s">
        <v>1510</v>
      </c>
      <c r="G2370" t="s">
        <v>639</v>
      </c>
      <c r="H2370" t="s">
        <v>639</v>
      </c>
      <c r="I2370" t="s">
        <v>2732</v>
      </c>
      <c r="J2370" t="s">
        <v>729</v>
      </c>
      <c r="K2370" t="s">
        <v>54</v>
      </c>
      <c r="L2370" s="4">
        <v>2</v>
      </c>
      <c r="M2370" s="4">
        <v>45291</v>
      </c>
      <c r="AC2370">
        <v>60</v>
      </c>
      <c r="AE2370">
        <v>1</v>
      </c>
    </row>
    <row r="2371" spans="1:31" x14ac:dyDescent="0.2">
      <c r="A2371" s="9">
        <v>2004261</v>
      </c>
      <c r="B2371">
        <v>2826</v>
      </c>
      <c r="C2371" t="s">
        <v>5761</v>
      </c>
      <c r="D2371" t="s">
        <v>5762</v>
      </c>
      <c r="E2371" t="s">
        <v>1510</v>
      </c>
      <c r="F2371" t="s">
        <v>1510</v>
      </c>
      <c r="G2371" t="s">
        <v>639</v>
      </c>
      <c r="H2371" t="s">
        <v>639</v>
      </c>
      <c r="I2371" t="s">
        <v>2732</v>
      </c>
      <c r="J2371" t="s">
        <v>729</v>
      </c>
      <c r="K2371" t="s">
        <v>54</v>
      </c>
      <c r="L2371" s="4">
        <v>2</v>
      </c>
      <c r="M2371" s="4">
        <v>45291</v>
      </c>
      <c r="AC2371">
        <v>40</v>
      </c>
      <c r="AE2371">
        <v>1</v>
      </c>
    </row>
    <row r="2372" spans="1:31" x14ac:dyDescent="0.2">
      <c r="A2372" s="9">
        <v>2004264</v>
      </c>
      <c r="B2372">
        <v>2829</v>
      </c>
      <c r="C2372" t="s">
        <v>5763</v>
      </c>
      <c r="D2372" t="s">
        <v>5764</v>
      </c>
      <c r="E2372" t="s">
        <v>1510</v>
      </c>
      <c r="F2372" t="s">
        <v>1510</v>
      </c>
      <c r="G2372" t="s">
        <v>639</v>
      </c>
      <c r="H2372" t="s">
        <v>639</v>
      </c>
      <c r="I2372" t="s">
        <v>2732</v>
      </c>
      <c r="J2372" t="s">
        <v>729</v>
      </c>
      <c r="K2372" t="s">
        <v>54</v>
      </c>
      <c r="L2372" s="4">
        <v>39343</v>
      </c>
      <c r="M2372" s="4">
        <v>45291</v>
      </c>
      <c r="AC2372">
        <v>60</v>
      </c>
      <c r="AE2372">
        <v>1</v>
      </c>
    </row>
    <row r="2373" spans="1:31" x14ac:dyDescent="0.2">
      <c r="A2373" s="9">
        <v>2007849</v>
      </c>
      <c r="B2373">
        <v>4166</v>
      </c>
      <c r="C2373" t="s">
        <v>5765</v>
      </c>
      <c r="D2373" t="s">
        <v>5766</v>
      </c>
      <c r="E2373" t="s">
        <v>5434</v>
      </c>
      <c r="F2373" t="s">
        <v>5434</v>
      </c>
      <c r="G2373" t="s">
        <v>639</v>
      </c>
      <c r="H2373" t="s">
        <v>684</v>
      </c>
      <c r="I2373" t="s">
        <v>2732</v>
      </c>
      <c r="J2373" t="s">
        <v>694</v>
      </c>
      <c r="K2373" t="s">
        <v>53</v>
      </c>
      <c r="L2373" s="4">
        <v>2</v>
      </c>
      <c r="M2373" s="4">
        <v>45291</v>
      </c>
      <c r="N2373">
        <v>0.30000001192092896</v>
      </c>
      <c r="AC2373">
        <v>13.8</v>
      </c>
      <c r="AE2373">
        <v>1</v>
      </c>
    </row>
    <row r="2374" spans="1:31" x14ac:dyDescent="0.2">
      <c r="A2374" s="9">
        <v>2009530</v>
      </c>
      <c r="B2374">
        <v>4949</v>
      </c>
      <c r="C2374" t="s">
        <v>5767</v>
      </c>
      <c r="D2374" t="s">
        <v>5768</v>
      </c>
      <c r="E2374" t="s">
        <v>5769</v>
      </c>
      <c r="F2374" t="s">
        <v>5769</v>
      </c>
      <c r="G2374" t="s">
        <v>639</v>
      </c>
      <c r="H2374" t="s">
        <v>639</v>
      </c>
      <c r="I2374" t="s">
        <v>2732</v>
      </c>
      <c r="J2374" t="s">
        <v>647</v>
      </c>
      <c r="K2374" t="s">
        <v>54</v>
      </c>
      <c r="L2374" s="4">
        <v>2</v>
      </c>
      <c r="M2374" s="4">
        <v>45291</v>
      </c>
      <c r="AC2374">
        <v>45</v>
      </c>
      <c r="AE2374">
        <v>1</v>
      </c>
    </row>
    <row r="2375" spans="1:31" x14ac:dyDescent="0.2">
      <c r="A2375" s="9">
        <v>2007639</v>
      </c>
      <c r="B2375">
        <v>4173</v>
      </c>
      <c r="C2375" t="s">
        <v>7861</v>
      </c>
      <c r="D2375" t="s">
        <v>5770</v>
      </c>
      <c r="E2375" t="s">
        <v>5771</v>
      </c>
      <c r="F2375" t="s">
        <v>5771</v>
      </c>
      <c r="G2375" t="s">
        <v>639</v>
      </c>
      <c r="H2375" t="s">
        <v>639</v>
      </c>
      <c r="I2375" t="s">
        <v>2732</v>
      </c>
      <c r="J2375" t="s">
        <v>647</v>
      </c>
      <c r="K2375" t="s">
        <v>53</v>
      </c>
      <c r="L2375" s="4">
        <v>2</v>
      </c>
      <c r="M2375" s="4">
        <v>45291</v>
      </c>
      <c r="P2375">
        <v>20</v>
      </c>
      <c r="Q2375">
        <v>10</v>
      </c>
      <c r="AC2375">
        <v>10</v>
      </c>
      <c r="AE2375">
        <v>1</v>
      </c>
    </row>
    <row r="2376" spans="1:31" x14ac:dyDescent="0.2">
      <c r="A2376" s="9">
        <v>2007907</v>
      </c>
      <c r="B2376">
        <v>4172</v>
      </c>
      <c r="C2376" t="s">
        <v>5772</v>
      </c>
      <c r="D2376" t="s">
        <v>5773</v>
      </c>
      <c r="E2376" t="s">
        <v>3234</v>
      </c>
      <c r="F2376" t="s">
        <v>3234</v>
      </c>
      <c r="G2376" t="s">
        <v>639</v>
      </c>
      <c r="H2376" t="s">
        <v>639</v>
      </c>
      <c r="I2376" t="s">
        <v>2732</v>
      </c>
      <c r="J2376" t="s">
        <v>641</v>
      </c>
      <c r="K2376" t="s">
        <v>53</v>
      </c>
      <c r="L2376" s="4">
        <v>2</v>
      </c>
      <c r="M2376" s="4">
        <v>45291</v>
      </c>
      <c r="N2376">
        <v>9</v>
      </c>
      <c r="O2376">
        <v>3</v>
      </c>
      <c r="P2376">
        <v>3</v>
      </c>
      <c r="R2376">
        <v>2</v>
      </c>
      <c r="T2376">
        <v>10</v>
      </c>
      <c r="X2376">
        <v>4</v>
      </c>
      <c r="AE2376">
        <v>1</v>
      </c>
    </row>
    <row r="2377" spans="1:31" x14ac:dyDescent="0.2">
      <c r="A2377" s="9">
        <v>2002321</v>
      </c>
      <c r="B2377">
        <v>3072</v>
      </c>
      <c r="C2377" t="s">
        <v>5774</v>
      </c>
      <c r="D2377" t="s">
        <v>5407</v>
      </c>
      <c r="E2377" t="s">
        <v>3234</v>
      </c>
      <c r="F2377" t="s">
        <v>1331</v>
      </c>
      <c r="G2377" t="s">
        <v>639</v>
      </c>
      <c r="H2377" t="s">
        <v>639</v>
      </c>
      <c r="I2377" t="s">
        <v>2732</v>
      </c>
      <c r="J2377" t="s">
        <v>647</v>
      </c>
      <c r="K2377" t="s">
        <v>53</v>
      </c>
      <c r="L2377" s="4">
        <v>2</v>
      </c>
      <c r="M2377" s="4">
        <v>45291</v>
      </c>
      <c r="R2377">
        <v>15</v>
      </c>
      <c r="T2377">
        <v>11</v>
      </c>
      <c r="AE2377">
        <v>1</v>
      </c>
    </row>
    <row r="2378" spans="1:31" x14ac:dyDescent="0.2">
      <c r="A2378" s="9">
        <v>2009774</v>
      </c>
      <c r="B2378">
        <v>4936</v>
      </c>
      <c r="C2378" t="s">
        <v>5775</v>
      </c>
      <c r="D2378" t="s">
        <v>5776</v>
      </c>
      <c r="E2378" t="s">
        <v>1331</v>
      </c>
      <c r="F2378" t="s">
        <v>1331</v>
      </c>
      <c r="G2378" t="s">
        <v>639</v>
      </c>
      <c r="H2378" t="s">
        <v>639</v>
      </c>
      <c r="I2378" t="s">
        <v>2732</v>
      </c>
      <c r="J2378" t="s">
        <v>647</v>
      </c>
      <c r="K2378" t="s">
        <v>54</v>
      </c>
      <c r="L2378" s="4">
        <v>2</v>
      </c>
      <c r="M2378" s="4">
        <v>45291</v>
      </c>
      <c r="AC2378">
        <v>40</v>
      </c>
      <c r="AE2378">
        <v>1</v>
      </c>
    </row>
    <row r="2379" spans="1:31" x14ac:dyDescent="0.2">
      <c r="A2379" s="9">
        <v>2000310</v>
      </c>
      <c r="B2379">
        <v>369</v>
      </c>
      <c r="C2379" t="s">
        <v>5777</v>
      </c>
      <c r="D2379" t="s">
        <v>5778</v>
      </c>
      <c r="E2379" t="s">
        <v>3346</v>
      </c>
      <c r="F2379" t="s">
        <v>3346</v>
      </c>
      <c r="G2379" t="s">
        <v>639</v>
      </c>
      <c r="H2379" t="s">
        <v>639</v>
      </c>
      <c r="I2379" t="s">
        <v>2732</v>
      </c>
      <c r="J2379" t="s">
        <v>729</v>
      </c>
      <c r="K2379" t="s">
        <v>53</v>
      </c>
      <c r="L2379" s="4">
        <v>39350</v>
      </c>
      <c r="M2379" s="4">
        <v>45291</v>
      </c>
      <c r="AC2379">
        <v>50</v>
      </c>
      <c r="AE2379">
        <v>1</v>
      </c>
    </row>
    <row r="2380" spans="1:31" x14ac:dyDescent="0.2">
      <c r="A2380" s="9">
        <v>2008145</v>
      </c>
      <c r="B2380">
        <v>4263</v>
      </c>
      <c r="C2380" t="s">
        <v>5779</v>
      </c>
      <c r="D2380" t="s">
        <v>5780</v>
      </c>
      <c r="E2380" t="s">
        <v>4986</v>
      </c>
      <c r="F2380" t="s">
        <v>4986</v>
      </c>
      <c r="G2380" t="s">
        <v>639</v>
      </c>
      <c r="H2380" t="s">
        <v>639</v>
      </c>
      <c r="I2380" t="s">
        <v>2732</v>
      </c>
      <c r="J2380" t="s">
        <v>729</v>
      </c>
      <c r="K2380" t="s">
        <v>54</v>
      </c>
      <c r="L2380" s="4">
        <v>2</v>
      </c>
      <c r="M2380" s="4">
        <v>45291</v>
      </c>
      <c r="AC2380">
        <v>13</v>
      </c>
      <c r="AE2380">
        <v>1</v>
      </c>
    </row>
    <row r="2381" spans="1:31" x14ac:dyDescent="0.2">
      <c r="A2381" s="9">
        <v>2009767</v>
      </c>
      <c r="B2381">
        <v>4964</v>
      </c>
      <c r="C2381" t="s">
        <v>5781</v>
      </c>
      <c r="D2381" t="s">
        <v>5782</v>
      </c>
      <c r="E2381" t="s">
        <v>3473</v>
      </c>
      <c r="F2381" t="s">
        <v>3473</v>
      </c>
      <c r="G2381" t="s">
        <v>639</v>
      </c>
      <c r="H2381" t="s">
        <v>639</v>
      </c>
      <c r="I2381" t="s">
        <v>2732</v>
      </c>
      <c r="J2381" t="s">
        <v>729</v>
      </c>
      <c r="K2381" t="s">
        <v>54</v>
      </c>
      <c r="L2381" s="4">
        <v>2</v>
      </c>
      <c r="M2381" s="4">
        <v>45291</v>
      </c>
      <c r="AE2381">
        <v>1.1000000000000001</v>
      </c>
    </row>
    <row r="2382" spans="1:31" x14ac:dyDescent="0.2">
      <c r="A2382" s="9">
        <v>2007868</v>
      </c>
      <c r="B2382">
        <v>4187</v>
      </c>
      <c r="C2382" t="s">
        <v>5783</v>
      </c>
      <c r="D2382" t="s">
        <v>5784</v>
      </c>
      <c r="E2382" t="s">
        <v>3482</v>
      </c>
      <c r="F2382" t="s">
        <v>3482</v>
      </c>
      <c r="G2382" t="s">
        <v>639</v>
      </c>
      <c r="H2382" t="s">
        <v>639</v>
      </c>
      <c r="I2382" t="s">
        <v>2732</v>
      </c>
      <c r="J2382" t="s">
        <v>729</v>
      </c>
      <c r="K2382" t="s">
        <v>54</v>
      </c>
      <c r="L2382" s="4">
        <v>2</v>
      </c>
      <c r="M2382" s="4">
        <v>45291</v>
      </c>
      <c r="N2382">
        <v>0.80000001192092896</v>
      </c>
      <c r="R2382">
        <v>0.40000000596046448</v>
      </c>
      <c r="T2382">
        <v>1.2000000476837158</v>
      </c>
      <c r="W2382">
        <v>3.2000000476837158</v>
      </c>
      <c r="AE2382">
        <v>1.1000000000000001</v>
      </c>
    </row>
    <row r="2383" spans="1:31" x14ac:dyDescent="0.2">
      <c r="A2383" s="9">
        <v>2007870</v>
      </c>
      <c r="B2383">
        <v>4188</v>
      </c>
      <c r="C2383" t="s">
        <v>5785</v>
      </c>
      <c r="D2383" t="s">
        <v>5786</v>
      </c>
      <c r="E2383" t="s">
        <v>3482</v>
      </c>
      <c r="F2383" t="s">
        <v>3482</v>
      </c>
      <c r="G2383" t="s">
        <v>639</v>
      </c>
      <c r="H2383" t="s">
        <v>639</v>
      </c>
      <c r="I2383" t="s">
        <v>2732</v>
      </c>
      <c r="J2383" t="s">
        <v>729</v>
      </c>
      <c r="K2383" t="s">
        <v>54</v>
      </c>
      <c r="L2383" s="4">
        <v>2</v>
      </c>
      <c r="M2383" s="4">
        <v>45291</v>
      </c>
      <c r="N2383">
        <v>3.5</v>
      </c>
      <c r="Q2383">
        <v>2.5999999046325684</v>
      </c>
      <c r="AE2383">
        <v>1.1000000000000001</v>
      </c>
    </row>
    <row r="2384" spans="1:31" x14ac:dyDescent="0.2">
      <c r="A2384" s="9">
        <v>2007869</v>
      </c>
      <c r="B2384">
        <v>4177</v>
      </c>
      <c r="C2384" t="s">
        <v>5787</v>
      </c>
      <c r="D2384" t="s">
        <v>5788</v>
      </c>
      <c r="E2384" t="s">
        <v>3482</v>
      </c>
      <c r="F2384" t="s">
        <v>3482</v>
      </c>
      <c r="G2384" t="s">
        <v>639</v>
      </c>
      <c r="H2384" t="s">
        <v>639</v>
      </c>
      <c r="I2384" t="s">
        <v>2732</v>
      </c>
      <c r="J2384" t="s">
        <v>729</v>
      </c>
      <c r="K2384" t="s">
        <v>54</v>
      </c>
      <c r="L2384" s="4">
        <v>2</v>
      </c>
      <c r="M2384" s="4">
        <v>45291</v>
      </c>
      <c r="N2384">
        <v>9</v>
      </c>
      <c r="R2384">
        <v>7</v>
      </c>
      <c r="AE2384">
        <v>1.1000000000000001</v>
      </c>
    </row>
    <row r="2385" spans="1:31" x14ac:dyDescent="0.2">
      <c r="A2385" s="9">
        <v>2007871</v>
      </c>
      <c r="B2385">
        <v>4189</v>
      </c>
      <c r="C2385" t="s">
        <v>5789</v>
      </c>
      <c r="D2385" t="s">
        <v>5790</v>
      </c>
      <c r="E2385" t="s">
        <v>3482</v>
      </c>
      <c r="F2385" t="s">
        <v>3482</v>
      </c>
      <c r="G2385" t="s">
        <v>639</v>
      </c>
      <c r="H2385" t="s">
        <v>639</v>
      </c>
      <c r="I2385" t="s">
        <v>2732</v>
      </c>
      <c r="J2385" t="s">
        <v>729</v>
      </c>
      <c r="K2385" t="s">
        <v>54</v>
      </c>
      <c r="L2385" s="4">
        <v>2</v>
      </c>
      <c r="M2385" s="4">
        <v>45291</v>
      </c>
      <c r="N2385">
        <v>0.80000001192092896</v>
      </c>
      <c r="R2385">
        <v>0.40000000596046448</v>
      </c>
      <c r="T2385">
        <v>1.6000000238418579</v>
      </c>
      <c r="V2385">
        <v>6.5</v>
      </c>
      <c r="AE2385">
        <v>1.1000000000000001</v>
      </c>
    </row>
    <row r="2386" spans="1:31" x14ac:dyDescent="0.2">
      <c r="A2386" s="9">
        <v>2004779</v>
      </c>
      <c r="B2386">
        <v>2795</v>
      </c>
      <c r="C2386" t="s">
        <v>5791</v>
      </c>
      <c r="D2386" t="s">
        <v>5792</v>
      </c>
      <c r="E2386" t="s">
        <v>1540</v>
      </c>
      <c r="F2386" t="s">
        <v>1540</v>
      </c>
      <c r="G2386" t="s">
        <v>639</v>
      </c>
      <c r="H2386" t="s">
        <v>639</v>
      </c>
      <c r="I2386" t="s">
        <v>2732</v>
      </c>
      <c r="J2386" t="s">
        <v>641</v>
      </c>
      <c r="K2386" t="s">
        <v>54</v>
      </c>
      <c r="L2386" s="4">
        <v>39245</v>
      </c>
      <c r="M2386" s="4">
        <v>45291</v>
      </c>
      <c r="N2386">
        <v>3</v>
      </c>
      <c r="O2386">
        <v>2</v>
      </c>
      <c r="P2386">
        <v>4</v>
      </c>
      <c r="Q2386">
        <v>2</v>
      </c>
      <c r="R2386">
        <v>0.60000002384185791</v>
      </c>
      <c r="V2386">
        <v>3.0000000260770321E-3</v>
      </c>
      <c r="W2386">
        <v>2.0000000949949026E-3</v>
      </c>
      <c r="X2386">
        <v>2.9999999329447746E-2</v>
      </c>
      <c r="Z2386">
        <v>9.9999997764825821E-3</v>
      </c>
      <c r="AE2386">
        <v>1.18</v>
      </c>
    </row>
    <row r="2387" spans="1:31" x14ac:dyDescent="0.2">
      <c r="A2387" s="9">
        <v>2006153</v>
      </c>
      <c r="B2387">
        <v>3649</v>
      </c>
      <c r="C2387" t="s">
        <v>5793</v>
      </c>
      <c r="D2387" t="s">
        <v>5794</v>
      </c>
      <c r="E2387" t="s">
        <v>3234</v>
      </c>
      <c r="F2387" t="s">
        <v>3234</v>
      </c>
      <c r="G2387" t="s">
        <v>639</v>
      </c>
      <c r="H2387" t="s">
        <v>639</v>
      </c>
      <c r="I2387" t="s">
        <v>2732</v>
      </c>
      <c r="J2387" t="s">
        <v>729</v>
      </c>
      <c r="K2387" t="s">
        <v>53</v>
      </c>
      <c r="L2387" s="4">
        <v>2</v>
      </c>
      <c r="M2387" s="4">
        <v>45291</v>
      </c>
      <c r="AC2387">
        <v>19.399999999999999</v>
      </c>
      <c r="AE2387">
        <v>1</v>
      </c>
    </row>
    <row r="2388" spans="1:31" x14ac:dyDescent="0.2">
      <c r="A2388" s="9">
        <v>2009026</v>
      </c>
      <c r="B2388">
        <v>4848</v>
      </c>
      <c r="C2388" t="s">
        <v>5795</v>
      </c>
      <c r="D2388" t="s">
        <v>5796</v>
      </c>
      <c r="E2388" t="s">
        <v>5797</v>
      </c>
      <c r="F2388" t="s">
        <v>5797</v>
      </c>
      <c r="G2388" t="s">
        <v>639</v>
      </c>
      <c r="H2388" t="s">
        <v>639</v>
      </c>
      <c r="I2388" t="s">
        <v>2732</v>
      </c>
      <c r="J2388" t="s">
        <v>729</v>
      </c>
      <c r="K2388" t="s">
        <v>54</v>
      </c>
      <c r="L2388" s="4">
        <v>2</v>
      </c>
      <c r="M2388" s="4">
        <v>45291</v>
      </c>
      <c r="AE2388">
        <v>1.1000000000000001</v>
      </c>
    </row>
    <row r="2389" spans="1:31" x14ac:dyDescent="0.2">
      <c r="A2389" s="9">
        <v>2009524</v>
      </c>
      <c r="B2389">
        <v>4873</v>
      </c>
      <c r="C2389" t="s">
        <v>5798</v>
      </c>
      <c r="D2389" t="s">
        <v>5799</v>
      </c>
      <c r="E2389" t="s">
        <v>3305</v>
      </c>
      <c r="F2389" t="s">
        <v>3306</v>
      </c>
      <c r="G2389" t="s">
        <v>639</v>
      </c>
      <c r="H2389" t="s">
        <v>639</v>
      </c>
      <c r="I2389" t="s">
        <v>2732</v>
      </c>
      <c r="J2389" t="s">
        <v>729</v>
      </c>
      <c r="K2389" t="s">
        <v>53</v>
      </c>
      <c r="L2389" s="4">
        <v>2</v>
      </c>
      <c r="M2389" s="4">
        <v>45291</v>
      </c>
      <c r="AE2389">
        <v>1</v>
      </c>
    </row>
    <row r="2390" spans="1:31" x14ac:dyDescent="0.2">
      <c r="A2390" s="9">
        <v>2009523</v>
      </c>
      <c r="B2390">
        <v>4872</v>
      </c>
      <c r="C2390" t="s">
        <v>5800</v>
      </c>
      <c r="D2390" t="s">
        <v>5801</v>
      </c>
      <c r="E2390" t="s">
        <v>3305</v>
      </c>
      <c r="F2390" t="s">
        <v>3306</v>
      </c>
      <c r="G2390" t="s">
        <v>639</v>
      </c>
      <c r="H2390" t="s">
        <v>639</v>
      </c>
      <c r="I2390" t="s">
        <v>2732</v>
      </c>
      <c r="J2390" t="s">
        <v>729</v>
      </c>
      <c r="K2390" t="s">
        <v>53</v>
      </c>
      <c r="L2390" s="4">
        <v>2</v>
      </c>
      <c r="M2390" s="4">
        <v>45291</v>
      </c>
      <c r="AE2390">
        <v>1</v>
      </c>
    </row>
    <row r="2391" spans="1:31" x14ac:dyDescent="0.2">
      <c r="A2391" s="9">
        <v>2006073</v>
      </c>
      <c r="B2391">
        <v>3616</v>
      </c>
      <c r="C2391" t="s">
        <v>5802</v>
      </c>
      <c r="D2391" t="s">
        <v>5803</v>
      </c>
      <c r="E2391" t="s">
        <v>5624</v>
      </c>
      <c r="F2391" t="s">
        <v>5625</v>
      </c>
      <c r="G2391" t="s">
        <v>639</v>
      </c>
      <c r="H2391" t="s">
        <v>639</v>
      </c>
      <c r="I2391" t="s">
        <v>2732</v>
      </c>
      <c r="J2391" t="s">
        <v>729</v>
      </c>
      <c r="K2391" t="s">
        <v>54</v>
      </c>
      <c r="L2391" s="4">
        <v>2</v>
      </c>
      <c r="M2391" s="4">
        <v>45291</v>
      </c>
      <c r="AE2391">
        <v>1</v>
      </c>
    </row>
    <row r="2392" spans="1:31" x14ac:dyDescent="0.2">
      <c r="A2392" s="9">
        <v>2008066</v>
      </c>
      <c r="B2392">
        <v>4229</v>
      </c>
      <c r="C2392" t="s">
        <v>5804</v>
      </c>
      <c r="D2392" t="s">
        <v>5805</v>
      </c>
      <c r="E2392" t="s">
        <v>4689</v>
      </c>
      <c r="F2392" t="s">
        <v>4689</v>
      </c>
      <c r="G2392" t="s">
        <v>639</v>
      </c>
      <c r="H2392" t="s">
        <v>639</v>
      </c>
      <c r="I2392" t="s">
        <v>2732</v>
      </c>
      <c r="J2392" t="s">
        <v>647</v>
      </c>
      <c r="K2392" t="s">
        <v>53</v>
      </c>
      <c r="L2392" s="4">
        <v>2</v>
      </c>
      <c r="M2392" s="4">
        <v>45291</v>
      </c>
      <c r="Q2392">
        <v>45</v>
      </c>
      <c r="R2392">
        <v>4.8000001907348633</v>
      </c>
      <c r="AE2392">
        <v>1</v>
      </c>
    </row>
    <row r="2393" spans="1:31" x14ac:dyDescent="0.2">
      <c r="A2393" s="9">
        <v>2008065</v>
      </c>
      <c r="B2393">
        <v>4228</v>
      </c>
      <c r="C2393" t="s">
        <v>5806</v>
      </c>
      <c r="D2393" t="s">
        <v>5807</v>
      </c>
      <c r="E2393" t="s">
        <v>4689</v>
      </c>
      <c r="F2393" t="s">
        <v>4689</v>
      </c>
      <c r="G2393" t="s">
        <v>639</v>
      </c>
      <c r="H2393" t="s">
        <v>639</v>
      </c>
      <c r="I2393" t="s">
        <v>2732</v>
      </c>
      <c r="J2393" t="s">
        <v>647</v>
      </c>
      <c r="K2393" t="s">
        <v>53</v>
      </c>
      <c r="L2393" s="4">
        <v>2</v>
      </c>
      <c r="M2393" s="4">
        <v>45291</v>
      </c>
      <c r="Q2393">
        <v>50</v>
      </c>
      <c r="R2393">
        <v>0.5</v>
      </c>
      <c r="AE2393">
        <v>1</v>
      </c>
    </row>
    <row r="2394" spans="1:31" x14ac:dyDescent="0.2">
      <c r="A2394" s="9">
        <v>2008784</v>
      </c>
      <c r="B2394">
        <v>4513</v>
      </c>
      <c r="C2394" t="s">
        <v>5808</v>
      </c>
      <c r="D2394" t="s">
        <v>5809</v>
      </c>
      <c r="E2394" t="s">
        <v>4689</v>
      </c>
      <c r="F2394" t="s">
        <v>4689</v>
      </c>
      <c r="G2394" t="s">
        <v>639</v>
      </c>
      <c r="H2394" t="s">
        <v>639</v>
      </c>
      <c r="I2394" t="s">
        <v>2732</v>
      </c>
      <c r="J2394" t="s">
        <v>647</v>
      </c>
      <c r="K2394" t="s">
        <v>53</v>
      </c>
      <c r="L2394" s="4">
        <v>2</v>
      </c>
      <c r="M2394" s="4">
        <v>45291</v>
      </c>
      <c r="Q2394">
        <v>24.5</v>
      </c>
      <c r="R2394">
        <v>11.5</v>
      </c>
      <c r="AE2394">
        <v>1</v>
      </c>
    </row>
    <row r="2395" spans="1:31" x14ac:dyDescent="0.2">
      <c r="A2395" s="9">
        <v>2008064</v>
      </c>
      <c r="B2395">
        <v>4227</v>
      </c>
      <c r="C2395" t="s">
        <v>5810</v>
      </c>
      <c r="D2395" t="s">
        <v>5811</v>
      </c>
      <c r="E2395" t="s">
        <v>4689</v>
      </c>
      <c r="F2395" t="s">
        <v>4689</v>
      </c>
      <c r="G2395" t="s">
        <v>639</v>
      </c>
      <c r="H2395" t="s">
        <v>639</v>
      </c>
      <c r="I2395" t="s">
        <v>2732</v>
      </c>
      <c r="J2395" t="s">
        <v>647</v>
      </c>
      <c r="K2395" t="s">
        <v>53</v>
      </c>
      <c r="L2395" s="4">
        <v>2</v>
      </c>
      <c r="M2395" s="4">
        <v>45291</v>
      </c>
      <c r="Q2395">
        <v>48</v>
      </c>
      <c r="R2395">
        <v>2</v>
      </c>
      <c r="AE2395">
        <v>1</v>
      </c>
    </row>
    <row r="2396" spans="1:31" x14ac:dyDescent="0.2">
      <c r="A2396" s="9">
        <v>2008254</v>
      </c>
      <c r="B2396">
        <v>4318</v>
      </c>
      <c r="C2396" t="s">
        <v>5812</v>
      </c>
      <c r="D2396" t="s">
        <v>5813</v>
      </c>
      <c r="E2396" t="s">
        <v>4689</v>
      </c>
      <c r="F2396" t="s">
        <v>4689</v>
      </c>
      <c r="G2396" t="s">
        <v>639</v>
      </c>
      <c r="H2396" t="s">
        <v>639</v>
      </c>
      <c r="I2396" t="s">
        <v>2732</v>
      </c>
      <c r="J2396" t="s">
        <v>647</v>
      </c>
      <c r="K2396" t="s">
        <v>53</v>
      </c>
      <c r="L2396" s="4">
        <v>2</v>
      </c>
      <c r="M2396" s="4">
        <v>45291</v>
      </c>
      <c r="Q2396">
        <v>40</v>
      </c>
      <c r="T2396">
        <v>10.5</v>
      </c>
      <c r="AE2396">
        <v>1</v>
      </c>
    </row>
    <row r="2397" spans="1:31" x14ac:dyDescent="0.2">
      <c r="A2397" s="9">
        <v>2009631</v>
      </c>
      <c r="B2397">
        <v>4958</v>
      </c>
      <c r="C2397" t="s">
        <v>5814</v>
      </c>
      <c r="D2397" t="s">
        <v>5815</v>
      </c>
      <c r="E2397" t="s">
        <v>1264</v>
      </c>
      <c r="F2397" t="s">
        <v>2647</v>
      </c>
      <c r="G2397" t="s">
        <v>639</v>
      </c>
      <c r="H2397" t="s">
        <v>639</v>
      </c>
      <c r="I2397" t="s">
        <v>2732</v>
      </c>
      <c r="J2397" t="s">
        <v>641</v>
      </c>
      <c r="K2397" t="s">
        <v>54</v>
      </c>
      <c r="L2397" s="4">
        <v>2</v>
      </c>
      <c r="M2397" s="4">
        <v>45291</v>
      </c>
      <c r="N2397">
        <v>3</v>
      </c>
      <c r="O2397">
        <v>3</v>
      </c>
      <c r="P2397">
        <v>9</v>
      </c>
      <c r="W2397">
        <v>2.0000000949949026E-3</v>
      </c>
      <c r="Y2397">
        <v>9.9999997764825821E-3</v>
      </c>
      <c r="AA2397">
        <v>1.0000000474974513E-3</v>
      </c>
      <c r="AE2397">
        <v>1.2</v>
      </c>
    </row>
    <row r="2398" spans="1:31" x14ac:dyDescent="0.2">
      <c r="A2398" s="9">
        <v>2009632</v>
      </c>
      <c r="B2398">
        <v>4960</v>
      </c>
      <c r="C2398" t="s">
        <v>5816</v>
      </c>
      <c r="D2398" t="s">
        <v>5817</v>
      </c>
      <c r="E2398" t="s">
        <v>1264</v>
      </c>
      <c r="F2398" t="s">
        <v>2647</v>
      </c>
      <c r="G2398" t="s">
        <v>639</v>
      </c>
      <c r="H2398" t="s">
        <v>639</v>
      </c>
      <c r="I2398" t="s">
        <v>2732</v>
      </c>
      <c r="J2398" t="s">
        <v>641</v>
      </c>
      <c r="K2398" t="s">
        <v>54</v>
      </c>
      <c r="L2398" s="4">
        <v>2</v>
      </c>
      <c r="M2398" s="4">
        <v>45291</v>
      </c>
      <c r="N2398">
        <v>7</v>
      </c>
      <c r="O2398">
        <v>3</v>
      </c>
      <c r="P2398">
        <v>5</v>
      </c>
      <c r="W2398">
        <v>2.0000000949949026E-3</v>
      </c>
      <c r="Y2398">
        <v>9.9999997764825821E-3</v>
      </c>
      <c r="AA2398">
        <v>1.0000000474974513E-3</v>
      </c>
      <c r="AE2398">
        <v>1.19</v>
      </c>
    </row>
    <row r="2399" spans="1:31" x14ac:dyDescent="0.2">
      <c r="A2399" s="9">
        <v>2009633</v>
      </c>
      <c r="B2399">
        <v>4959</v>
      </c>
      <c r="C2399" t="s">
        <v>5818</v>
      </c>
      <c r="D2399" t="s">
        <v>5819</v>
      </c>
      <c r="E2399" t="s">
        <v>1264</v>
      </c>
      <c r="F2399" t="s">
        <v>2647</v>
      </c>
      <c r="G2399" t="s">
        <v>639</v>
      </c>
      <c r="H2399" t="s">
        <v>639</v>
      </c>
      <c r="I2399" t="s">
        <v>2732</v>
      </c>
      <c r="J2399" t="s">
        <v>641</v>
      </c>
      <c r="K2399" t="s">
        <v>54</v>
      </c>
      <c r="L2399" s="4">
        <v>2</v>
      </c>
      <c r="M2399" s="4">
        <v>45291</v>
      </c>
      <c r="N2399">
        <v>15</v>
      </c>
      <c r="R2399">
        <v>2</v>
      </c>
      <c r="T2399">
        <v>1.6000000238418579</v>
      </c>
      <c r="AE2399">
        <v>1.22</v>
      </c>
    </row>
    <row r="2400" spans="1:31" x14ac:dyDescent="0.2">
      <c r="A2400" s="9">
        <v>2006487</v>
      </c>
      <c r="B2400">
        <v>3562</v>
      </c>
      <c r="C2400" t="s">
        <v>5820</v>
      </c>
      <c r="D2400" t="s">
        <v>5821</v>
      </c>
      <c r="E2400" t="s">
        <v>5822</v>
      </c>
      <c r="F2400" t="s">
        <v>5822</v>
      </c>
      <c r="G2400" t="s">
        <v>639</v>
      </c>
      <c r="H2400" t="s">
        <v>684</v>
      </c>
      <c r="I2400" t="s">
        <v>2732</v>
      </c>
      <c r="J2400" t="s">
        <v>694</v>
      </c>
      <c r="K2400" t="s">
        <v>54</v>
      </c>
      <c r="L2400" s="4">
        <v>2</v>
      </c>
      <c r="M2400" s="4">
        <v>45291</v>
      </c>
      <c r="N2400">
        <v>0.20000000298023224</v>
      </c>
      <c r="O2400">
        <v>9.9999997764825821E-3</v>
      </c>
      <c r="P2400">
        <v>0.40000000596046448</v>
      </c>
      <c r="AC2400">
        <v>2.5</v>
      </c>
      <c r="AE2400">
        <v>1</v>
      </c>
    </row>
    <row r="2401" spans="1:31" x14ac:dyDescent="0.2">
      <c r="A2401" s="9">
        <v>2009803</v>
      </c>
      <c r="B2401">
        <v>4947</v>
      </c>
      <c r="C2401" t="s">
        <v>5823</v>
      </c>
      <c r="D2401" t="s">
        <v>5824</v>
      </c>
      <c r="E2401" t="s">
        <v>2658</v>
      </c>
      <c r="F2401" t="s">
        <v>2658</v>
      </c>
      <c r="G2401" t="s">
        <v>639</v>
      </c>
      <c r="H2401" t="s">
        <v>684</v>
      </c>
      <c r="I2401" t="s">
        <v>2732</v>
      </c>
      <c r="J2401" t="s">
        <v>686</v>
      </c>
      <c r="K2401" t="s">
        <v>54</v>
      </c>
      <c r="L2401" s="4">
        <v>2</v>
      </c>
      <c r="M2401" s="4">
        <v>45291</v>
      </c>
      <c r="N2401">
        <v>6.1999998092651367</v>
      </c>
      <c r="O2401">
        <v>1.5</v>
      </c>
      <c r="P2401">
        <v>9</v>
      </c>
      <c r="AC2401">
        <v>55</v>
      </c>
      <c r="AE2401">
        <v>1.1000000000000001</v>
      </c>
    </row>
    <row r="2402" spans="1:31" x14ac:dyDescent="0.2">
      <c r="A2402" s="9">
        <v>2009403</v>
      </c>
      <c r="B2402">
        <v>4777</v>
      </c>
      <c r="C2402" t="s">
        <v>5825</v>
      </c>
      <c r="D2402" t="s">
        <v>5826</v>
      </c>
      <c r="E2402" t="s">
        <v>931</v>
      </c>
      <c r="F2402" t="s">
        <v>931</v>
      </c>
      <c r="G2402" t="s">
        <v>639</v>
      </c>
      <c r="H2402" t="s">
        <v>639</v>
      </c>
      <c r="I2402" t="s">
        <v>2732</v>
      </c>
      <c r="J2402" t="s">
        <v>729</v>
      </c>
      <c r="K2402" t="s">
        <v>54</v>
      </c>
      <c r="L2402" s="4">
        <v>2</v>
      </c>
      <c r="M2402" s="4">
        <v>45291</v>
      </c>
      <c r="AE2402">
        <v>1.1000000000000001</v>
      </c>
    </row>
    <row r="2403" spans="1:31" x14ac:dyDescent="0.2">
      <c r="A2403" s="9">
        <v>2009313</v>
      </c>
      <c r="B2403">
        <v>4773</v>
      </c>
      <c r="C2403" t="s">
        <v>5827</v>
      </c>
      <c r="D2403" t="s">
        <v>5828</v>
      </c>
      <c r="E2403" t="s">
        <v>3449</v>
      </c>
      <c r="F2403" t="s">
        <v>5829</v>
      </c>
      <c r="G2403" t="s">
        <v>639</v>
      </c>
      <c r="H2403" t="s">
        <v>639</v>
      </c>
      <c r="I2403" t="s">
        <v>2732</v>
      </c>
      <c r="J2403" t="s">
        <v>729</v>
      </c>
      <c r="K2403" t="s">
        <v>54</v>
      </c>
      <c r="L2403" s="4">
        <v>2</v>
      </c>
      <c r="M2403" s="4">
        <v>45291</v>
      </c>
      <c r="AE2403">
        <v>1.1000000000000001</v>
      </c>
    </row>
    <row r="2404" spans="1:31" x14ac:dyDescent="0.2">
      <c r="A2404" s="9">
        <v>2007077</v>
      </c>
      <c r="B2404">
        <v>3876</v>
      </c>
      <c r="C2404" t="s">
        <v>5830</v>
      </c>
      <c r="D2404" t="s">
        <v>5831</v>
      </c>
      <c r="E2404" t="s">
        <v>3950</v>
      </c>
      <c r="F2404" t="s">
        <v>3950</v>
      </c>
      <c r="G2404" t="s">
        <v>639</v>
      </c>
      <c r="H2404" t="s">
        <v>684</v>
      </c>
      <c r="I2404" t="s">
        <v>2732</v>
      </c>
      <c r="J2404" t="s">
        <v>694</v>
      </c>
      <c r="K2404" t="s">
        <v>53</v>
      </c>
      <c r="L2404" s="4">
        <v>2</v>
      </c>
      <c r="M2404" s="4">
        <v>45291</v>
      </c>
      <c r="N2404">
        <v>0.89999997615814209</v>
      </c>
      <c r="O2404">
        <v>0.69999998807907104</v>
      </c>
      <c r="P2404">
        <v>1</v>
      </c>
      <c r="AC2404">
        <v>18.8</v>
      </c>
      <c r="AE2404">
        <v>1</v>
      </c>
    </row>
    <row r="2405" spans="1:31" x14ac:dyDescent="0.2">
      <c r="A2405" s="9">
        <v>2009394</v>
      </c>
      <c r="B2405">
        <v>4782</v>
      </c>
      <c r="C2405" t="s">
        <v>5832</v>
      </c>
      <c r="D2405" t="s">
        <v>5833</v>
      </c>
      <c r="E2405" t="s">
        <v>5834</v>
      </c>
      <c r="F2405" t="s">
        <v>5834</v>
      </c>
      <c r="G2405" t="s">
        <v>639</v>
      </c>
      <c r="H2405" t="s">
        <v>684</v>
      </c>
      <c r="I2405" t="s">
        <v>2732</v>
      </c>
      <c r="J2405" t="s">
        <v>694</v>
      </c>
      <c r="K2405" t="s">
        <v>53</v>
      </c>
      <c r="L2405" s="4">
        <v>2</v>
      </c>
      <c r="M2405" s="4">
        <v>45291</v>
      </c>
      <c r="N2405">
        <v>0.30000001192092896</v>
      </c>
      <c r="AC2405">
        <v>11.9</v>
      </c>
      <c r="AE2405">
        <v>1</v>
      </c>
    </row>
    <row r="2406" spans="1:31" x14ac:dyDescent="0.2">
      <c r="A2406" s="9">
        <v>2008967</v>
      </c>
      <c r="B2406">
        <v>4599</v>
      </c>
      <c r="C2406" t="s">
        <v>5835</v>
      </c>
      <c r="D2406" t="s">
        <v>5836</v>
      </c>
      <c r="E2406" t="s">
        <v>5837</v>
      </c>
      <c r="F2406" t="s">
        <v>5837</v>
      </c>
      <c r="G2406" t="s">
        <v>639</v>
      </c>
      <c r="H2406" t="s">
        <v>684</v>
      </c>
      <c r="I2406" t="s">
        <v>2732</v>
      </c>
      <c r="J2406" t="s">
        <v>694</v>
      </c>
      <c r="K2406" t="s">
        <v>53</v>
      </c>
      <c r="L2406" s="4">
        <v>2</v>
      </c>
      <c r="M2406" s="4">
        <v>45291</v>
      </c>
      <c r="N2406">
        <v>0.30000001192092896</v>
      </c>
      <c r="AC2406">
        <v>11.6</v>
      </c>
      <c r="AE2406">
        <v>1</v>
      </c>
    </row>
    <row r="2407" spans="1:31" x14ac:dyDescent="0.2">
      <c r="A2407" s="9">
        <v>2009527</v>
      </c>
      <c r="B2407">
        <v>4860</v>
      </c>
      <c r="C2407" t="s">
        <v>5838</v>
      </c>
      <c r="D2407" t="s">
        <v>5839</v>
      </c>
      <c r="E2407" t="s">
        <v>5840</v>
      </c>
      <c r="F2407" t="s">
        <v>5840</v>
      </c>
      <c r="G2407" t="s">
        <v>639</v>
      </c>
      <c r="H2407" t="s">
        <v>684</v>
      </c>
      <c r="I2407" t="s">
        <v>2732</v>
      </c>
      <c r="J2407" t="s">
        <v>694</v>
      </c>
      <c r="K2407" t="s">
        <v>53</v>
      </c>
      <c r="L2407" s="4">
        <v>2</v>
      </c>
      <c r="M2407" s="4">
        <v>45291</v>
      </c>
      <c r="N2407">
        <v>0.30000001192092896</v>
      </c>
      <c r="AC2407">
        <v>13.1</v>
      </c>
      <c r="AE2407">
        <v>1</v>
      </c>
    </row>
    <row r="2408" spans="1:31" x14ac:dyDescent="0.2">
      <c r="A2408" s="9">
        <v>2008056</v>
      </c>
      <c r="B2408">
        <v>4250</v>
      </c>
      <c r="C2408" t="s">
        <v>5841</v>
      </c>
      <c r="D2408" t="s">
        <v>5842</v>
      </c>
      <c r="E2408" t="s">
        <v>5843</v>
      </c>
      <c r="F2408" t="s">
        <v>5843</v>
      </c>
      <c r="G2408" t="s">
        <v>639</v>
      </c>
      <c r="H2408" t="s">
        <v>684</v>
      </c>
      <c r="I2408" t="s">
        <v>2732</v>
      </c>
      <c r="J2408" t="s">
        <v>694</v>
      </c>
      <c r="K2408" t="s">
        <v>53</v>
      </c>
      <c r="L2408" s="4">
        <v>2</v>
      </c>
      <c r="M2408" s="4">
        <v>45291</v>
      </c>
      <c r="N2408">
        <v>1</v>
      </c>
      <c r="AC2408">
        <v>20.7</v>
      </c>
      <c r="AE2408">
        <v>1</v>
      </c>
    </row>
    <row r="2409" spans="1:31" x14ac:dyDescent="0.2">
      <c r="A2409" s="9">
        <v>2009642</v>
      </c>
      <c r="B2409">
        <v>4934</v>
      </c>
      <c r="C2409" t="s">
        <v>5846</v>
      </c>
      <c r="D2409" t="s">
        <v>3534</v>
      </c>
      <c r="E2409" t="s">
        <v>5847</v>
      </c>
      <c r="F2409" t="s">
        <v>5847</v>
      </c>
      <c r="G2409" t="s">
        <v>639</v>
      </c>
      <c r="H2409" t="s">
        <v>684</v>
      </c>
      <c r="I2409" t="s">
        <v>2732</v>
      </c>
      <c r="J2409" t="s">
        <v>694</v>
      </c>
      <c r="K2409" t="s">
        <v>53</v>
      </c>
      <c r="L2409" s="4">
        <v>2</v>
      </c>
      <c r="M2409" s="4">
        <v>45291</v>
      </c>
      <c r="N2409">
        <v>0.30000001192092896</v>
      </c>
      <c r="AC2409">
        <v>13.1</v>
      </c>
      <c r="AE2409">
        <v>1</v>
      </c>
    </row>
    <row r="2410" spans="1:31" x14ac:dyDescent="0.2">
      <c r="A2410" s="9">
        <v>2009488</v>
      </c>
      <c r="B2410">
        <v>4895</v>
      </c>
      <c r="C2410" t="s">
        <v>5848</v>
      </c>
      <c r="D2410" t="s">
        <v>3534</v>
      </c>
      <c r="E2410" t="s">
        <v>5849</v>
      </c>
      <c r="F2410" t="s">
        <v>5849</v>
      </c>
      <c r="G2410" t="s">
        <v>639</v>
      </c>
      <c r="H2410" t="s">
        <v>684</v>
      </c>
      <c r="I2410" t="s">
        <v>2732</v>
      </c>
      <c r="J2410" t="s">
        <v>694</v>
      </c>
      <c r="K2410" t="s">
        <v>53</v>
      </c>
      <c r="L2410" s="4">
        <v>2</v>
      </c>
      <c r="M2410" s="4">
        <v>45291</v>
      </c>
      <c r="N2410">
        <v>0.30000001192092896</v>
      </c>
      <c r="AC2410">
        <v>12.5</v>
      </c>
      <c r="AE2410">
        <v>1</v>
      </c>
    </row>
    <row r="2411" spans="1:31" x14ac:dyDescent="0.2">
      <c r="A2411" s="9">
        <v>2009444</v>
      </c>
      <c r="B2411">
        <v>4851</v>
      </c>
      <c r="C2411" t="s">
        <v>5850</v>
      </c>
      <c r="D2411" t="s">
        <v>3534</v>
      </c>
      <c r="E2411" t="s">
        <v>5851</v>
      </c>
      <c r="F2411" t="s">
        <v>5851</v>
      </c>
      <c r="G2411" t="s">
        <v>639</v>
      </c>
      <c r="H2411" t="s">
        <v>684</v>
      </c>
      <c r="I2411" t="s">
        <v>2732</v>
      </c>
      <c r="J2411" t="s">
        <v>694</v>
      </c>
      <c r="K2411" t="s">
        <v>53</v>
      </c>
      <c r="L2411" s="4">
        <v>2</v>
      </c>
      <c r="M2411" s="4">
        <v>45291</v>
      </c>
      <c r="N2411">
        <v>0.30000001192092896</v>
      </c>
      <c r="AC2411">
        <v>13.1</v>
      </c>
      <c r="AE2411">
        <v>1</v>
      </c>
    </row>
    <row r="2412" spans="1:31" x14ac:dyDescent="0.2">
      <c r="A2412" s="9">
        <v>2009699</v>
      </c>
      <c r="B2412">
        <v>4962</v>
      </c>
      <c r="C2412" t="s">
        <v>5844</v>
      </c>
      <c r="D2412" t="s">
        <v>3534</v>
      </c>
      <c r="E2412" t="s">
        <v>5845</v>
      </c>
      <c r="F2412" t="s">
        <v>5845</v>
      </c>
      <c r="G2412" t="s">
        <v>639</v>
      </c>
      <c r="H2412" t="s">
        <v>684</v>
      </c>
      <c r="I2412" t="s">
        <v>2732</v>
      </c>
      <c r="J2412" t="s">
        <v>694</v>
      </c>
      <c r="K2412" t="s">
        <v>53</v>
      </c>
      <c r="L2412" s="4">
        <v>2</v>
      </c>
      <c r="M2412" s="4">
        <v>45291</v>
      </c>
      <c r="N2412">
        <v>0.30000001192092896</v>
      </c>
      <c r="AC2412">
        <v>13.1</v>
      </c>
      <c r="AE2412">
        <v>1</v>
      </c>
    </row>
    <row r="2413" spans="1:31" x14ac:dyDescent="0.2">
      <c r="A2413" s="9">
        <v>2007748</v>
      </c>
      <c r="B2413">
        <v>4138</v>
      </c>
      <c r="C2413" t="s">
        <v>5852</v>
      </c>
      <c r="D2413" t="s">
        <v>5853</v>
      </c>
      <c r="E2413" t="s">
        <v>5854</v>
      </c>
      <c r="F2413" t="s">
        <v>5854</v>
      </c>
      <c r="G2413" t="s">
        <v>639</v>
      </c>
      <c r="H2413" t="s">
        <v>684</v>
      </c>
      <c r="I2413" t="s">
        <v>2732</v>
      </c>
      <c r="J2413" t="s">
        <v>694</v>
      </c>
      <c r="K2413" t="s">
        <v>53</v>
      </c>
      <c r="L2413" s="4">
        <v>2</v>
      </c>
      <c r="M2413" s="4">
        <v>45291</v>
      </c>
      <c r="N2413">
        <v>1.2000000476837158</v>
      </c>
      <c r="AC2413">
        <v>25.8</v>
      </c>
      <c r="AE2413">
        <v>1</v>
      </c>
    </row>
    <row r="2414" spans="1:31" x14ac:dyDescent="0.2">
      <c r="A2414" s="9">
        <v>2009597</v>
      </c>
      <c r="B2414">
        <v>4950</v>
      </c>
      <c r="C2414" t="s">
        <v>5855</v>
      </c>
      <c r="D2414" t="s">
        <v>5856</v>
      </c>
      <c r="E2414" t="s">
        <v>5857</v>
      </c>
      <c r="F2414" t="s">
        <v>5857</v>
      </c>
      <c r="G2414" t="s">
        <v>639</v>
      </c>
      <c r="H2414" t="s">
        <v>684</v>
      </c>
      <c r="I2414" t="s">
        <v>2732</v>
      </c>
      <c r="J2414" t="s">
        <v>694</v>
      </c>
      <c r="K2414" t="s">
        <v>53</v>
      </c>
      <c r="L2414" s="4">
        <v>2</v>
      </c>
      <c r="M2414" s="4">
        <v>45291</v>
      </c>
      <c r="N2414">
        <v>0.30000001192092896</v>
      </c>
      <c r="AC2414">
        <v>12.5</v>
      </c>
      <c r="AE2414">
        <v>1</v>
      </c>
    </row>
    <row r="2415" spans="1:31" x14ac:dyDescent="0.2">
      <c r="A2415" s="9">
        <v>2009808</v>
      </c>
      <c r="B2415">
        <v>4972</v>
      </c>
      <c r="C2415" t="s">
        <v>5858</v>
      </c>
      <c r="D2415" t="s">
        <v>5859</v>
      </c>
      <c r="E2415" t="s">
        <v>5860</v>
      </c>
      <c r="F2415" t="s">
        <v>5860</v>
      </c>
      <c r="G2415" t="s">
        <v>639</v>
      </c>
      <c r="H2415" t="s">
        <v>684</v>
      </c>
      <c r="I2415" t="s">
        <v>2732</v>
      </c>
      <c r="J2415" t="s">
        <v>694</v>
      </c>
      <c r="K2415" t="s">
        <v>53</v>
      </c>
      <c r="L2415" s="4">
        <v>2</v>
      </c>
      <c r="M2415" s="4">
        <v>45291</v>
      </c>
      <c r="N2415">
        <v>0.30000001192092896</v>
      </c>
      <c r="AC2415">
        <v>12.5</v>
      </c>
      <c r="AE2415">
        <v>1</v>
      </c>
    </row>
    <row r="2416" spans="1:31" x14ac:dyDescent="0.2">
      <c r="A2416" s="9">
        <v>2007931</v>
      </c>
      <c r="B2416">
        <v>4190</v>
      </c>
      <c r="C2416" t="s">
        <v>5861</v>
      </c>
      <c r="D2416" t="s">
        <v>5862</v>
      </c>
      <c r="E2416" t="s">
        <v>5863</v>
      </c>
      <c r="F2416" t="s">
        <v>5863</v>
      </c>
      <c r="G2416" t="s">
        <v>639</v>
      </c>
      <c r="H2416" t="s">
        <v>684</v>
      </c>
      <c r="I2416" t="s">
        <v>2732</v>
      </c>
      <c r="J2416" t="s">
        <v>694</v>
      </c>
      <c r="K2416" t="s">
        <v>53</v>
      </c>
      <c r="L2416" s="4">
        <v>2</v>
      </c>
      <c r="M2416" s="4">
        <v>45291</v>
      </c>
      <c r="N2416">
        <v>0.5</v>
      </c>
      <c r="AC2416">
        <v>16.2</v>
      </c>
      <c r="AE2416">
        <v>1</v>
      </c>
    </row>
    <row r="2417" spans="1:31" x14ac:dyDescent="0.2">
      <c r="A2417" s="9">
        <v>2006915</v>
      </c>
      <c r="B2417">
        <v>3799</v>
      </c>
      <c r="C2417" t="s">
        <v>5864</v>
      </c>
      <c r="D2417" t="s">
        <v>5865</v>
      </c>
      <c r="E2417" t="s">
        <v>5866</v>
      </c>
      <c r="F2417" t="s">
        <v>5866</v>
      </c>
      <c r="G2417" t="s">
        <v>639</v>
      </c>
      <c r="H2417" t="s">
        <v>684</v>
      </c>
      <c r="I2417" t="s">
        <v>2732</v>
      </c>
      <c r="J2417" t="s">
        <v>694</v>
      </c>
      <c r="K2417" t="s">
        <v>53</v>
      </c>
      <c r="L2417" s="4">
        <v>2</v>
      </c>
      <c r="M2417" s="4">
        <v>45291</v>
      </c>
      <c r="N2417">
        <v>1.2999999523162842</v>
      </c>
      <c r="AC2417">
        <v>33.6</v>
      </c>
      <c r="AE2417">
        <v>1</v>
      </c>
    </row>
    <row r="2418" spans="1:31" x14ac:dyDescent="0.2">
      <c r="A2418" s="9">
        <v>2009695</v>
      </c>
      <c r="B2418">
        <v>4935</v>
      </c>
      <c r="C2418" t="s">
        <v>5867</v>
      </c>
      <c r="D2418" t="s">
        <v>5868</v>
      </c>
      <c r="E2418" t="s">
        <v>5869</v>
      </c>
      <c r="F2418" t="s">
        <v>5869</v>
      </c>
      <c r="G2418" t="s">
        <v>639</v>
      </c>
      <c r="H2418" t="s">
        <v>684</v>
      </c>
      <c r="I2418" t="s">
        <v>2732</v>
      </c>
      <c r="J2418" t="s">
        <v>694</v>
      </c>
      <c r="K2418" t="s">
        <v>53</v>
      </c>
      <c r="L2418" s="4">
        <v>2</v>
      </c>
      <c r="M2418" s="4">
        <v>45291</v>
      </c>
      <c r="N2418">
        <v>0.60000002384185791</v>
      </c>
      <c r="AC2418">
        <v>25.2</v>
      </c>
      <c r="AE2418">
        <v>1</v>
      </c>
    </row>
    <row r="2419" spans="1:31" x14ac:dyDescent="0.2">
      <c r="A2419" s="9">
        <v>2009678</v>
      </c>
      <c r="B2419">
        <v>4941</v>
      </c>
      <c r="C2419" t="s">
        <v>5870</v>
      </c>
      <c r="D2419" t="s">
        <v>5871</v>
      </c>
      <c r="E2419" t="s">
        <v>5872</v>
      </c>
      <c r="F2419" t="s">
        <v>5872</v>
      </c>
      <c r="G2419" t="s">
        <v>639</v>
      </c>
      <c r="H2419" t="s">
        <v>684</v>
      </c>
      <c r="I2419" t="s">
        <v>2732</v>
      </c>
      <c r="J2419" t="s">
        <v>694</v>
      </c>
      <c r="K2419" t="s">
        <v>53</v>
      </c>
      <c r="L2419" s="4">
        <v>2</v>
      </c>
      <c r="M2419" s="4">
        <v>45291</v>
      </c>
      <c r="N2419">
        <v>0.30000001192092896</v>
      </c>
      <c r="AC2419">
        <v>10.9</v>
      </c>
      <c r="AE2419">
        <v>1</v>
      </c>
    </row>
    <row r="2420" spans="1:31" x14ac:dyDescent="0.2">
      <c r="A2420" s="9">
        <v>2007940</v>
      </c>
      <c r="B2420">
        <v>4216</v>
      </c>
      <c r="C2420" t="s">
        <v>5873</v>
      </c>
      <c r="D2420" t="s">
        <v>5874</v>
      </c>
      <c r="E2420" t="s">
        <v>5875</v>
      </c>
      <c r="F2420" t="s">
        <v>5875</v>
      </c>
      <c r="G2420" t="s">
        <v>639</v>
      </c>
      <c r="H2420" t="s">
        <v>684</v>
      </c>
      <c r="I2420" t="s">
        <v>2732</v>
      </c>
      <c r="J2420" t="s">
        <v>694</v>
      </c>
      <c r="K2420" t="s">
        <v>53</v>
      </c>
      <c r="L2420" s="4">
        <v>2</v>
      </c>
      <c r="M2420" s="4">
        <v>45291</v>
      </c>
      <c r="N2420">
        <v>0.30000001192092896</v>
      </c>
      <c r="AC2420">
        <v>12.5</v>
      </c>
      <c r="AE2420">
        <v>1</v>
      </c>
    </row>
    <row r="2421" spans="1:31" x14ac:dyDescent="0.2">
      <c r="A2421" s="9">
        <v>2006554</v>
      </c>
      <c r="B2421">
        <v>3704</v>
      </c>
      <c r="C2421" t="s">
        <v>5876</v>
      </c>
      <c r="D2421" t="s">
        <v>5877</v>
      </c>
      <c r="E2421" t="s">
        <v>5878</v>
      </c>
      <c r="F2421" t="s">
        <v>5878</v>
      </c>
      <c r="G2421" t="s">
        <v>639</v>
      </c>
      <c r="H2421" t="s">
        <v>684</v>
      </c>
      <c r="I2421" t="s">
        <v>2732</v>
      </c>
      <c r="J2421" t="s">
        <v>694</v>
      </c>
      <c r="K2421" t="s">
        <v>53</v>
      </c>
      <c r="L2421" s="4">
        <v>2</v>
      </c>
      <c r="M2421" s="4">
        <v>45291</v>
      </c>
      <c r="N2421">
        <v>0.89999997615814209</v>
      </c>
      <c r="AC2421">
        <v>18.5</v>
      </c>
      <c r="AE2421">
        <v>1</v>
      </c>
    </row>
    <row r="2422" spans="1:31" x14ac:dyDescent="0.2">
      <c r="A2422" s="9">
        <v>2009184</v>
      </c>
      <c r="B2422">
        <v>4688</v>
      </c>
      <c r="C2422" t="s">
        <v>5879</v>
      </c>
      <c r="D2422" t="s">
        <v>5880</v>
      </c>
      <c r="E2422" t="s">
        <v>3416</v>
      </c>
      <c r="F2422" t="s">
        <v>3416</v>
      </c>
      <c r="G2422" t="s">
        <v>639</v>
      </c>
      <c r="H2422" t="s">
        <v>684</v>
      </c>
      <c r="I2422" t="s">
        <v>2732</v>
      </c>
      <c r="J2422" t="s">
        <v>686</v>
      </c>
      <c r="K2422" t="s">
        <v>53</v>
      </c>
      <c r="L2422" s="4">
        <v>2</v>
      </c>
      <c r="M2422" s="4">
        <v>45291</v>
      </c>
      <c r="N2422">
        <v>1</v>
      </c>
      <c r="O2422">
        <v>0.60000002384185791</v>
      </c>
      <c r="P2422">
        <v>5</v>
      </c>
      <c r="R2422">
        <v>0.30000001192092896</v>
      </c>
      <c r="T2422">
        <v>0.5</v>
      </c>
      <c r="AC2422">
        <v>15</v>
      </c>
      <c r="AE2422">
        <v>1</v>
      </c>
    </row>
    <row r="2423" spans="1:31" x14ac:dyDescent="0.2">
      <c r="A2423" s="9">
        <v>2009458</v>
      </c>
      <c r="B2423">
        <v>4804</v>
      </c>
      <c r="C2423" t="s">
        <v>5881</v>
      </c>
      <c r="D2423" t="s">
        <v>5882</v>
      </c>
      <c r="E2423" t="s">
        <v>3338</v>
      </c>
      <c r="F2423" t="s">
        <v>3338</v>
      </c>
      <c r="G2423" t="s">
        <v>639</v>
      </c>
      <c r="H2423" t="s">
        <v>684</v>
      </c>
      <c r="I2423" t="s">
        <v>2732</v>
      </c>
      <c r="J2423" t="s">
        <v>694</v>
      </c>
      <c r="K2423" t="s">
        <v>53</v>
      </c>
      <c r="L2423" s="4">
        <v>2</v>
      </c>
      <c r="M2423" s="4">
        <v>45291</v>
      </c>
      <c r="N2423">
        <v>0.30000001192092896</v>
      </c>
      <c r="AC2423">
        <v>11.9</v>
      </c>
      <c r="AE2423">
        <v>1</v>
      </c>
    </row>
    <row r="2424" spans="1:31" x14ac:dyDescent="0.2">
      <c r="A2424" s="9">
        <v>2009677</v>
      </c>
      <c r="B2424">
        <v>4874</v>
      </c>
      <c r="C2424" t="s">
        <v>5883</v>
      </c>
      <c r="D2424" t="s">
        <v>5884</v>
      </c>
      <c r="E2424" t="s">
        <v>1702</v>
      </c>
      <c r="F2424" t="s">
        <v>1702</v>
      </c>
      <c r="G2424" t="s">
        <v>639</v>
      </c>
      <c r="H2424" t="s">
        <v>684</v>
      </c>
      <c r="I2424" t="s">
        <v>2732</v>
      </c>
      <c r="J2424" t="s">
        <v>694</v>
      </c>
      <c r="K2424" t="s">
        <v>53</v>
      </c>
      <c r="L2424" s="4">
        <v>2</v>
      </c>
      <c r="M2424" s="4">
        <v>45291</v>
      </c>
      <c r="N2424">
        <v>1.7000000476837158</v>
      </c>
      <c r="O2424">
        <v>0.80000001192092896</v>
      </c>
      <c r="P2424">
        <v>1.2000000476837158</v>
      </c>
      <c r="AC2424">
        <v>50</v>
      </c>
      <c r="AE2424">
        <v>1</v>
      </c>
    </row>
    <row r="2425" spans="1:31" x14ac:dyDescent="0.2">
      <c r="A2425" s="9">
        <v>2000195</v>
      </c>
      <c r="B2425">
        <v>832</v>
      </c>
      <c r="C2425" t="s">
        <v>5885</v>
      </c>
      <c r="D2425" t="s">
        <v>5886</v>
      </c>
      <c r="E2425" t="s">
        <v>5887</v>
      </c>
      <c r="F2425" t="s">
        <v>5887</v>
      </c>
      <c r="G2425" t="s">
        <v>639</v>
      </c>
      <c r="H2425" t="s">
        <v>639</v>
      </c>
      <c r="I2425" t="s">
        <v>2732</v>
      </c>
      <c r="J2425" t="s">
        <v>729</v>
      </c>
      <c r="K2425" t="s">
        <v>53</v>
      </c>
      <c r="L2425" s="4">
        <v>39427</v>
      </c>
      <c r="M2425" s="4">
        <v>45291</v>
      </c>
      <c r="AC2425">
        <v>25</v>
      </c>
      <c r="AE2425">
        <v>1</v>
      </c>
    </row>
    <row r="2426" spans="1:31" x14ac:dyDescent="0.2">
      <c r="A2426" s="9">
        <v>2000314</v>
      </c>
      <c r="B2426">
        <v>372</v>
      </c>
      <c r="C2426" t="s">
        <v>5888</v>
      </c>
      <c r="D2426" t="s">
        <v>5889</v>
      </c>
      <c r="E2426" t="s">
        <v>3346</v>
      </c>
      <c r="F2426" t="s">
        <v>3346</v>
      </c>
      <c r="G2426" t="s">
        <v>639</v>
      </c>
      <c r="H2426" t="s">
        <v>639</v>
      </c>
      <c r="I2426" t="s">
        <v>2732</v>
      </c>
      <c r="J2426" t="s">
        <v>729</v>
      </c>
      <c r="K2426" t="s">
        <v>53</v>
      </c>
      <c r="L2426" s="4">
        <v>39350</v>
      </c>
      <c r="M2426" s="4">
        <v>45291</v>
      </c>
      <c r="AC2426">
        <v>65</v>
      </c>
      <c r="AE2426">
        <v>1</v>
      </c>
    </row>
    <row r="2427" spans="1:31" x14ac:dyDescent="0.2">
      <c r="A2427" s="9">
        <v>2000347</v>
      </c>
      <c r="B2427">
        <v>355</v>
      </c>
      <c r="C2427" t="s">
        <v>5890</v>
      </c>
      <c r="D2427" t="s">
        <v>3562</v>
      </c>
      <c r="E2427" t="s">
        <v>1702</v>
      </c>
      <c r="F2427" t="s">
        <v>1702</v>
      </c>
      <c r="G2427" t="s">
        <v>639</v>
      </c>
      <c r="H2427" t="s">
        <v>639</v>
      </c>
      <c r="I2427" t="s">
        <v>2732</v>
      </c>
      <c r="J2427" t="s">
        <v>729</v>
      </c>
      <c r="K2427" t="s">
        <v>54</v>
      </c>
      <c r="L2427" s="4">
        <v>2</v>
      </c>
      <c r="M2427" s="4">
        <v>45291</v>
      </c>
      <c r="AC2427">
        <v>50</v>
      </c>
      <c r="AE2427">
        <v>1</v>
      </c>
    </row>
    <row r="2428" spans="1:31" x14ac:dyDescent="0.2">
      <c r="A2428" s="9">
        <v>2009842</v>
      </c>
      <c r="B2428">
        <v>4992</v>
      </c>
      <c r="C2428" t="s">
        <v>5891</v>
      </c>
      <c r="D2428" t="s">
        <v>5892</v>
      </c>
      <c r="E2428" t="s">
        <v>5893</v>
      </c>
      <c r="F2428" t="s">
        <v>5893</v>
      </c>
      <c r="G2428" t="s">
        <v>639</v>
      </c>
      <c r="H2428" t="s">
        <v>684</v>
      </c>
      <c r="I2428" t="s">
        <v>2732</v>
      </c>
      <c r="J2428" t="s">
        <v>694</v>
      </c>
      <c r="K2428" t="s">
        <v>53</v>
      </c>
      <c r="L2428" s="4">
        <v>2</v>
      </c>
      <c r="M2428" s="4">
        <v>45291</v>
      </c>
      <c r="N2428">
        <v>0.30000001192092896</v>
      </c>
      <c r="AC2428">
        <v>13.1</v>
      </c>
      <c r="AE2428">
        <v>1</v>
      </c>
    </row>
    <row r="2429" spans="1:31" x14ac:dyDescent="0.2">
      <c r="A2429" s="9">
        <v>2009841</v>
      </c>
      <c r="B2429">
        <v>4991</v>
      </c>
      <c r="C2429" t="s">
        <v>5894</v>
      </c>
      <c r="D2429" t="s">
        <v>5895</v>
      </c>
      <c r="E2429" t="s">
        <v>5893</v>
      </c>
      <c r="F2429" t="s">
        <v>5893</v>
      </c>
      <c r="G2429" t="s">
        <v>639</v>
      </c>
      <c r="H2429" t="s">
        <v>684</v>
      </c>
      <c r="I2429" t="s">
        <v>2732</v>
      </c>
      <c r="J2429" t="s">
        <v>694</v>
      </c>
      <c r="K2429" t="s">
        <v>53</v>
      </c>
      <c r="L2429" s="4">
        <v>2</v>
      </c>
      <c r="M2429" s="4">
        <v>45291</v>
      </c>
      <c r="N2429">
        <v>0.30000001192092896</v>
      </c>
      <c r="AC2429">
        <v>13.1</v>
      </c>
      <c r="AE2429">
        <v>1</v>
      </c>
    </row>
    <row r="2430" spans="1:31" x14ac:dyDescent="0.2">
      <c r="A2430" s="9">
        <v>2009731</v>
      </c>
      <c r="B2430">
        <v>4970</v>
      </c>
      <c r="C2430" t="s">
        <v>5896</v>
      </c>
      <c r="D2430" t="s">
        <v>5897</v>
      </c>
      <c r="E2430" t="s">
        <v>5898</v>
      </c>
      <c r="F2430" t="s">
        <v>5898</v>
      </c>
      <c r="G2430" t="s">
        <v>639</v>
      </c>
      <c r="H2430" t="s">
        <v>684</v>
      </c>
      <c r="I2430" t="s">
        <v>2732</v>
      </c>
      <c r="J2430" t="s">
        <v>694</v>
      </c>
      <c r="K2430" t="s">
        <v>53</v>
      </c>
      <c r="L2430" s="4">
        <v>2</v>
      </c>
      <c r="M2430" s="4">
        <v>45291</v>
      </c>
      <c r="N2430">
        <v>0.30000001192092896</v>
      </c>
      <c r="AC2430">
        <v>13.1</v>
      </c>
      <c r="AE2430">
        <v>1</v>
      </c>
    </row>
    <row r="2431" spans="1:31" x14ac:dyDescent="0.2">
      <c r="A2431" s="9">
        <v>2001271</v>
      </c>
      <c r="B2431">
        <v>635</v>
      </c>
      <c r="C2431" t="s">
        <v>5899</v>
      </c>
      <c r="D2431" t="s">
        <v>5900</v>
      </c>
      <c r="E2431" t="s">
        <v>2775</v>
      </c>
      <c r="F2431" t="s">
        <v>2775</v>
      </c>
      <c r="G2431" t="s">
        <v>639</v>
      </c>
      <c r="H2431" t="s">
        <v>639</v>
      </c>
      <c r="I2431" t="s">
        <v>2732</v>
      </c>
      <c r="J2431" t="s">
        <v>647</v>
      </c>
      <c r="K2431" t="s">
        <v>54</v>
      </c>
      <c r="L2431" s="4">
        <v>38825</v>
      </c>
      <c r="M2431" s="4">
        <v>45291</v>
      </c>
      <c r="Q2431">
        <v>5</v>
      </c>
      <c r="R2431">
        <v>16</v>
      </c>
      <c r="AE2431">
        <v>1.4</v>
      </c>
    </row>
    <row r="2432" spans="1:31" x14ac:dyDescent="0.2">
      <c r="A2432" s="9">
        <v>2009628</v>
      </c>
      <c r="B2432">
        <v>4875</v>
      </c>
      <c r="C2432" t="s">
        <v>5901</v>
      </c>
      <c r="D2432" t="s">
        <v>5902</v>
      </c>
      <c r="E2432" t="s">
        <v>5903</v>
      </c>
      <c r="F2432" t="s">
        <v>5903</v>
      </c>
      <c r="G2432" t="s">
        <v>639</v>
      </c>
      <c r="H2432" t="s">
        <v>684</v>
      </c>
      <c r="I2432" t="s">
        <v>2732</v>
      </c>
      <c r="J2432" t="s">
        <v>694</v>
      </c>
      <c r="K2432" t="s">
        <v>53</v>
      </c>
      <c r="L2432" s="4">
        <v>2</v>
      </c>
      <c r="M2432" s="4">
        <v>45291</v>
      </c>
      <c r="N2432">
        <v>0.30000001192092896</v>
      </c>
      <c r="AC2432">
        <v>13.1</v>
      </c>
      <c r="AE2432">
        <v>1</v>
      </c>
    </row>
    <row r="2433" spans="1:31" x14ac:dyDescent="0.2">
      <c r="A2433" s="9">
        <v>2001518</v>
      </c>
      <c r="B2433">
        <v>1922</v>
      </c>
      <c r="C2433" t="s">
        <v>5904</v>
      </c>
      <c r="D2433" t="s">
        <v>5905</v>
      </c>
      <c r="E2433" t="s">
        <v>1540</v>
      </c>
      <c r="F2433" t="s">
        <v>1540</v>
      </c>
      <c r="G2433" t="s">
        <v>639</v>
      </c>
      <c r="H2433" t="s">
        <v>639</v>
      </c>
      <c r="I2433" t="s">
        <v>2732</v>
      </c>
      <c r="J2433" t="s">
        <v>641</v>
      </c>
      <c r="K2433" t="s">
        <v>53</v>
      </c>
      <c r="L2433" s="4">
        <v>39161</v>
      </c>
      <c r="M2433" s="4">
        <v>45291</v>
      </c>
      <c r="N2433">
        <v>24</v>
      </c>
      <c r="AE2433">
        <v>1</v>
      </c>
    </row>
    <row r="2434" spans="1:31" x14ac:dyDescent="0.2">
      <c r="A2434" s="9">
        <v>2000335</v>
      </c>
      <c r="B2434">
        <v>1433</v>
      </c>
      <c r="C2434" t="s">
        <v>5906</v>
      </c>
      <c r="D2434" t="s">
        <v>5907</v>
      </c>
      <c r="E2434" t="s">
        <v>1540</v>
      </c>
      <c r="F2434" t="s">
        <v>1540</v>
      </c>
      <c r="G2434" t="s">
        <v>639</v>
      </c>
      <c r="H2434" t="s">
        <v>684</v>
      </c>
      <c r="I2434" t="s">
        <v>2732</v>
      </c>
      <c r="J2434" t="s">
        <v>694</v>
      </c>
      <c r="K2434" t="s">
        <v>53</v>
      </c>
      <c r="L2434" s="4">
        <v>39378</v>
      </c>
      <c r="M2434" s="4">
        <v>45291</v>
      </c>
      <c r="N2434">
        <v>6</v>
      </c>
      <c r="O2434">
        <v>3</v>
      </c>
      <c r="P2434">
        <v>5</v>
      </c>
      <c r="R2434">
        <v>1.5</v>
      </c>
      <c r="AC2434">
        <v>6</v>
      </c>
      <c r="AE2434">
        <v>1</v>
      </c>
    </row>
    <row r="2435" spans="1:31" x14ac:dyDescent="0.2">
      <c r="A2435" s="9">
        <v>2001296</v>
      </c>
      <c r="B2435">
        <v>2719</v>
      </c>
      <c r="C2435" t="s">
        <v>5908</v>
      </c>
      <c r="D2435" t="s">
        <v>5909</v>
      </c>
      <c r="E2435" t="s">
        <v>5910</v>
      </c>
      <c r="F2435" t="s">
        <v>5910</v>
      </c>
      <c r="G2435" t="s">
        <v>639</v>
      </c>
      <c r="H2435" t="s">
        <v>639</v>
      </c>
      <c r="I2435" t="s">
        <v>2732</v>
      </c>
      <c r="J2435" t="s">
        <v>729</v>
      </c>
      <c r="K2435" t="s">
        <v>54</v>
      </c>
      <c r="L2435" s="4">
        <v>39987</v>
      </c>
      <c r="M2435" s="4">
        <v>45291</v>
      </c>
      <c r="AE2435">
        <v>1</v>
      </c>
    </row>
    <row r="2436" spans="1:31" x14ac:dyDescent="0.2">
      <c r="A2436" s="9">
        <v>2006534</v>
      </c>
      <c r="B2436">
        <v>3684</v>
      </c>
      <c r="C2436" t="s">
        <v>5911</v>
      </c>
      <c r="D2436" t="s">
        <v>5912</v>
      </c>
      <c r="E2436" t="s">
        <v>3580</v>
      </c>
      <c r="F2436" t="s">
        <v>3580</v>
      </c>
      <c r="G2436" t="s">
        <v>639</v>
      </c>
      <c r="H2436" t="s">
        <v>639</v>
      </c>
      <c r="I2436" t="s">
        <v>2732</v>
      </c>
      <c r="J2436" t="s">
        <v>729</v>
      </c>
      <c r="K2436" t="s">
        <v>53</v>
      </c>
      <c r="L2436" s="4">
        <v>2</v>
      </c>
      <c r="M2436" s="4">
        <v>45291</v>
      </c>
      <c r="AE2436">
        <v>1</v>
      </c>
    </row>
    <row r="2437" spans="1:31" x14ac:dyDescent="0.2">
      <c r="A2437" s="9">
        <v>2001297</v>
      </c>
      <c r="B2437">
        <v>2721</v>
      </c>
      <c r="C2437" t="s">
        <v>5913</v>
      </c>
      <c r="D2437" t="s">
        <v>5914</v>
      </c>
      <c r="E2437" t="s">
        <v>3580</v>
      </c>
      <c r="F2437" t="s">
        <v>3580</v>
      </c>
      <c r="G2437" t="s">
        <v>639</v>
      </c>
      <c r="H2437" t="s">
        <v>639</v>
      </c>
      <c r="I2437" t="s">
        <v>2732</v>
      </c>
      <c r="J2437" t="s">
        <v>729</v>
      </c>
      <c r="K2437" t="s">
        <v>53</v>
      </c>
      <c r="L2437" s="4">
        <v>39147</v>
      </c>
      <c r="M2437" s="4">
        <v>45291</v>
      </c>
      <c r="P2437">
        <v>8</v>
      </c>
      <c r="AC2437">
        <v>55</v>
      </c>
      <c r="AE2437">
        <v>1</v>
      </c>
    </row>
    <row r="2438" spans="1:31" x14ac:dyDescent="0.2">
      <c r="A2438" s="9">
        <v>2006476</v>
      </c>
      <c r="B2438">
        <v>3541</v>
      </c>
      <c r="C2438" t="s">
        <v>5915</v>
      </c>
      <c r="D2438" t="s">
        <v>5916</v>
      </c>
      <c r="E2438" t="s">
        <v>5917</v>
      </c>
      <c r="F2438" t="s">
        <v>5917</v>
      </c>
      <c r="G2438" t="s">
        <v>639</v>
      </c>
      <c r="H2438" t="s">
        <v>684</v>
      </c>
      <c r="I2438" t="s">
        <v>2732</v>
      </c>
      <c r="J2438" t="s">
        <v>694</v>
      </c>
      <c r="K2438" t="s">
        <v>53</v>
      </c>
      <c r="L2438" s="4">
        <v>2</v>
      </c>
      <c r="M2438" s="4">
        <v>45291</v>
      </c>
      <c r="N2438">
        <v>0.10000000149011612</v>
      </c>
      <c r="O2438">
        <v>1.9999999552965164E-2</v>
      </c>
      <c r="P2438">
        <v>1.9999999552965164E-2</v>
      </c>
      <c r="AC2438">
        <v>3.5</v>
      </c>
      <c r="AE2438">
        <v>1</v>
      </c>
    </row>
    <row r="2439" spans="1:31" x14ac:dyDescent="0.2">
      <c r="A2439" s="9">
        <v>2006479</v>
      </c>
      <c r="B2439">
        <v>3542</v>
      </c>
      <c r="C2439" t="s">
        <v>5918</v>
      </c>
      <c r="D2439" t="s">
        <v>2850</v>
      </c>
      <c r="E2439" t="s">
        <v>5919</v>
      </c>
      <c r="F2439" t="s">
        <v>5919</v>
      </c>
      <c r="G2439" t="s">
        <v>639</v>
      </c>
      <c r="H2439" t="s">
        <v>684</v>
      </c>
      <c r="I2439" t="s">
        <v>2732</v>
      </c>
      <c r="J2439" t="s">
        <v>694</v>
      </c>
      <c r="K2439" t="s">
        <v>54</v>
      </c>
      <c r="L2439" s="4">
        <v>2</v>
      </c>
      <c r="M2439" s="4">
        <v>45291</v>
      </c>
      <c r="N2439">
        <v>0.23999999463558197</v>
      </c>
      <c r="P2439">
        <v>0.5</v>
      </c>
      <c r="AC2439">
        <v>6.4</v>
      </c>
      <c r="AE2439">
        <v>1</v>
      </c>
    </row>
    <row r="2440" spans="1:31" x14ac:dyDescent="0.2">
      <c r="A2440" s="9">
        <v>2006172</v>
      </c>
      <c r="B2440">
        <v>3629</v>
      </c>
      <c r="C2440" t="s">
        <v>5920</v>
      </c>
      <c r="D2440" t="s">
        <v>5921</v>
      </c>
      <c r="E2440" t="s">
        <v>5922</v>
      </c>
      <c r="F2440" t="s">
        <v>5922</v>
      </c>
      <c r="G2440" t="s">
        <v>639</v>
      </c>
      <c r="H2440" t="s">
        <v>684</v>
      </c>
      <c r="I2440" t="s">
        <v>2732</v>
      </c>
      <c r="J2440" t="s">
        <v>694</v>
      </c>
      <c r="K2440" t="s">
        <v>54</v>
      </c>
      <c r="L2440" s="4">
        <v>2</v>
      </c>
      <c r="M2440" s="4">
        <v>45291</v>
      </c>
      <c r="N2440">
        <v>0.12999999523162842</v>
      </c>
      <c r="P2440">
        <v>0.20000000298023224</v>
      </c>
      <c r="AC2440">
        <v>4.3</v>
      </c>
      <c r="AE2440">
        <v>1.05</v>
      </c>
    </row>
    <row r="2441" spans="1:31" x14ac:dyDescent="0.2">
      <c r="A2441" s="9">
        <v>2006486</v>
      </c>
      <c r="B2441">
        <v>3560</v>
      </c>
      <c r="C2441" t="s">
        <v>5923</v>
      </c>
      <c r="D2441" t="s">
        <v>3596</v>
      </c>
      <c r="E2441" t="s">
        <v>5822</v>
      </c>
      <c r="F2441" t="s">
        <v>5822</v>
      </c>
      <c r="G2441" t="s">
        <v>639</v>
      </c>
      <c r="H2441" t="s">
        <v>684</v>
      </c>
      <c r="I2441" t="s">
        <v>2732</v>
      </c>
      <c r="J2441" t="s">
        <v>694</v>
      </c>
      <c r="K2441" t="s">
        <v>54</v>
      </c>
      <c r="L2441" s="4">
        <v>2</v>
      </c>
      <c r="M2441" s="4">
        <v>45291</v>
      </c>
      <c r="N2441">
        <v>7.9999998211860657E-2</v>
      </c>
      <c r="O2441">
        <v>2.9999999329447746E-2</v>
      </c>
      <c r="P2441">
        <v>9.9999997764825821E-3</v>
      </c>
      <c r="AC2441">
        <v>2.4</v>
      </c>
      <c r="AE2441">
        <v>1</v>
      </c>
    </row>
    <row r="2442" spans="1:31" x14ac:dyDescent="0.2">
      <c r="A2442" s="9">
        <v>2001516</v>
      </c>
      <c r="B2442">
        <v>2759</v>
      </c>
      <c r="C2442" t="s">
        <v>5924</v>
      </c>
      <c r="D2442" t="s">
        <v>5925</v>
      </c>
      <c r="E2442" t="s">
        <v>1540</v>
      </c>
      <c r="F2442" t="s">
        <v>1540</v>
      </c>
      <c r="G2442" t="s">
        <v>639</v>
      </c>
      <c r="H2442" t="s">
        <v>639</v>
      </c>
      <c r="I2442" t="s">
        <v>2732</v>
      </c>
      <c r="J2442" t="s">
        <v>641</v>
      </c>
      <c r="K2442" t="s">
        <v>54</v>
      </c>
      <c r="L2442" s="4">
        <v>39189</v>
      </c>
      <c r="M2442" s="4">
        <v>45291</v>
      </c>
      <c r="N2442">
        <v>7</v>
      </c>
      <c r="Q2442">
        <v>13</v>
      </c>
      <c r="AE2442">
        <v>1.34</v>
      </c>
    </row>
    <row r="2443" spans="1:31" x14ac:dyDescent="0.2">
      <c r="A2443" s="9">
        <v>2004786</v>
      </c>
      <c r="B2443">
        <v>2803</v>
      </c>
      <c r="C2443" t="s">
        <v>5926</v>
      </c>
      <c r="D2443" t="s">
        <v>5927</v>
      </c>
      <c r="E2443" t="s">
        <v>1540</v>
      </c>
      <c r="F2443" t="s">
        <v>1540</v>
      </c>
      <c r="G2443" t="s">
        <v>639</v>
      </c>
      <c r="H2443" t="s">
        <v>639</v>
      </c>
      <c r="I2443" t="s">
        <v>2732</v>
      </c>
      <c r="J2443" t="s">
        <v>641</v>
      </c>
      <c r="K2443" t="s">
        <v>54</v>
      </c>
      <c r="L2443" s="4">
        <v>39245</v>
      </c>
      <c r="M2443" s="4">
        <v>45291</v>
      </c>
      <c r="N2443">
        <v>4</v>
      </c>
      <c r="O2443">
        <v>2.5</v>
      </c>
      <c r="P2443">
        <v>3</v>
      </c>
      <c r="AE2443">
        <v>1.1499999999999999</v>
      </c>
    </row>
    <row r="2444" spans="1:31" x14ac:dyDescent="0.2">
      <c r="A2444" s="9">
        <v>2009324</v>
      </c>
      <c r="B2444">
        <v>4850</v>
      </c>
      <c r="C2444" t="s">
        <v>5928</v>
      </c>
      <c r="D2444" t="s">
        <v>5929</v>
      </c>
      <c r="E2444" t="s">
        <v>1540</v>
      </c>
      <c r="F2444" t="s">
        <v>1540</v>
      </c>
      <c r="G2444" t="s">
        <v>639</v>
      </c>
      <c r="H2444" t="s">
        <v>639</v>
      </c>
      <c r="I2444" t="s">
        <v>2732</v>
      </c>
      <c r="J2444" t="s">
        <v>641</v>
      </c>
      <c r="K2444" t="s">
        <v>53</v>
      </c>
      <c r="L2444" s="4">
        <v>2</v>
      </c>
      <c r="M2444" s="4">
        <v>45291</v>
      </c>
      <c r="N2444">
        <v>6</v>
      </c>
      <c r="O2444">
        <v>28</v>
      </c>
      <c r="Q2444">
        <v>11</v>
      </c>
      <c r="R2444">
        <v>2</v>
      </c>
      <c r="T2444">
        <v>7</v>
      </c>
      <c r="V2444">
        <v>0.20000000298023224</v>
      </c>
      <c r="Y2444">
        <v>5.000000074505806E-2</v>
      </c>
      <c r="Z2444">
        <v>0.10000000149011612</v>
      </c>
      <c r="AA2444">
        <v>1.9999999552965164E-2</v>
      </c>
      <c r="AE2444">
        <v>1</v>
      </c>
    </row>
    <row r="2445" spans="1:31" x14ac:dyDescent="0.2">
      <c r="A2445" s="9">
        <v>2009358</v>
      </c>
      <c r="B2445">
        <v>4892</v>
      </c>
      <c r="C2445" t="s">
        <v>5930</v>
      </c>
      <c r="D2445" t="s">
        <v>5931</v>
      </c>
      <c r="E2445" t="s">
        <v>5149</v>
      </c>
      <c r="F2445" t="s">
        <v>5932</v>
      </c>
      <c r="G2445" t="s">
        <v>639</v>
      </c>
      <c r="H2445" t="s">
        <v>684</v>
      </c>
      <c r="I2445" t="s">
        <v>2732</v>
      </c>
      <c r="J2445" t="s">
        <v>686</v>
      </c>
      <c r="K2445" t="s">
        <v>54</v>
      </c>
      <c r="L2445" s="4">
        <v>2</v>
      </c>
      <c r="M2445" s="4">
        <v>45291</v>
      </c>
      <c r="N2445">
        <v>3.4000000953674316</v>
      </c>
      <c r="Y2445">
        <v>10.300000190734863</v>
      </c>
      <c r="AE2445">
        <v>1</v>
      </c>
    </row>
    <row r="2446" spans="1:31" x14ac:dyDescent="0.2">
      <c r="A2446" s="9">
        <v>2009370</v>
      </c>
      <c r="B2446">
        <v>4886</v>
      </c>
      <c r="C2446" t="s">
        <v>5933</v>
      </c>
      <c r="D2446" t="s">
        <v>5934</v>
      </c>
      <c r="E2446" t="s">
        <v>5149</v>
      </c>
      <c r="F2446" t="s">
        <v>5932</v>
      </c>
      <c r="G2446" t="s">
        <v>639</v>
      </c>
      <c r="H2446" t="s">
        <v>639</v>
      </c>
      <c r="I2446" t="s">
        <v>2732</v>
      </c>
      <c r="J2446" t="s">
        <v>647</v>
      </c>
      <c r="K2446" t="s">
        <v>54</v>
      </c>
      <c r="L2446" s="4">
        <v>2</v>
      </c>
      <c r="M2446" s="4">
        <v>45291</v>
      </c>
      <c r="P2446">
        <v>23.299999237060547</v>
      </c>
      <c r="AE2446">
        <v>1</v>
      </c>
    </row>
    <row r="2447" spans="1:31" x14ac:dyDescent="0.2">
      <c r="A2447" s="9">
        <v>2009369</v>
      </c>
      <c r="B2447">
        <v>4890</v>
      </c>
      <c r="C2447" t="s">
        <v>5935</v>
      </c>
      <c r="D2447" t="s">
        <v>5936</v>
      </c>
      <c r="E2447" t="s">
        <v>5149</v>
      </c>
      <c r="F2447" t="s">
        <v>5932</v>
      </c>
      <c r="G2447" t="s">
        <v>639</v>
      </c>
      <c r="H2447" t="s">
        <v>684</v>
      </c>
      <c r="I2447" t="s">
        <v>2732</v>
      </c>
      <c r="J2447" t="s">
        <v>686</v>
      </c>
      <c r="K2447" t="s">
        <v>54</v>
      </c>
      <c r="L2447" s="4">
        <v>2</v>
      </c>
      <c r="M2447" s="4">
        <v>45291</v>
      </c>
      <c r="N2447">
        <v>6.0999999046325684</v>
      </c>
      <c r="O2447">
        <v>30.200000762939453</v>
      </c>
      <c r="AE2447">
        <v>1</v>
      </c>
    </row>
    <row r="2448" spans="1:31" x14ac:dyDescent="0.2">
      <c r="A2448" s="9">
        <v>2009366</v>
      </c>
      <c r="B2448">
        <v>4885</v>
      </c>
      <c r="C2448" t="s">
        <v>5937</v>
      </c>
      <c r="D2448" t="s">
        <v>5938</v>
      </c>
      <c r="E2448" t="s">
        <v>5149</v>
      </c>
      <c r="F2448" t="s">
        <v>5932</v>
      </c>
      <c r="G2448" t="s">
        <v>639</v>
      </c>
      <c r="H2448" t="s">
        <v>639</v>
      </c>
      <c r="I2448" t="s">
        <v>2732</v>
      </c>
      <c r="J2448" t="s">
        <v>641</v>
      </c>
      <c r="K2448" t="s">
        <v>54</v>
      </c>
      <c r="L2448" s="4">
        <v>2</v>
      </c>
      <c r="M2448" s="4">
        <v>45291</v>
      </c>
      <c r="N2448">
        <v>5</v>
      </c>
      <c r="R2448">
        <v>6.4000000953674316</v>
      </c>
      <c r="AE2448">
        <v>1</v>
      </c>
    </row>
    <row r="2449" spans="1:31" x14ac:dyDescent="0.2">
      <c r="A2449" s="9">
        <v>2009364</v>
      </c>
      <c r="B2449">
        <v>4883</v>
      </c>
      <c r="C2449" t="s">
        <v>5939</v>
      </c>
      <c r="D2449" t="s">
        <v>5940</v>
      </c>
      <c r="E2449" t="s">
        <v>5149</v>
      </c>
      <c r="F2449" t="s">
        <v>5932</v>
      </c>
      <c r="G2449" t="s">
        <v>639</v>
      </c>
      <c r="H2449" t="s">
        <v>639</v>
      </c>
      <c r="I2449" t="s">
        <v>2732</v>
      </c>
      <c r="J2449" t="s">
        <v>641</v>
      </c>
      <c r="K2449" t="s">
        <v>54</v>
      </c>
      <c r="L2449" s="4">
        <v>2</v>
      </c>
      <c r="M2449" s="4">
        <v>45291</v>
      </c>
      <c r="N2449">
        <v>7.3000001907348633</v>
      </c>
      <c r="T2449">
        <v>3.5999999046325684</v>
      </c>
      <c r="AE2449">
        <v>1</v>
      </c>
    </row>
    <row r="2450" spans="1:31" x14ac:dyDescent="0.2">
      <c r="A2450" s="9">
        <v>2009360</v>
      </c>
      <c r="B2450">
        <v>4889</v>
      </c>
      <c r="C2450" t="s">
        <v>5941</v>
      </c>
      <c r="D2450" t="s">
        <v>5942</v>
      </c>
      <c r="E2450" t="s">
        <v>5149</v>
      </c>
      <c r="F2450" t="s">
        <v>5932</v>
      </c>
      <c r="G2450" t="s">
        <v>639</v>
      </c>
      <c r="H2450" t="s">
        <v>639</v>
      </c>
      <c r="I2450" t="s">
        <v>2732</v>
      </c>
      <c r="J2450" t="s">
        <v>641</v>
      </c>
      <c r="K2450" t="s">
        <v>54</v>
      </c>
      <c r="L2450" s="4">
        <v>2</v>
      </c>
      <c r="M2450" s="4">
        <v>45291</v>
      </c>
      <c r="N2450">
        <v>7.0999999046325684</v>
      </c>
      <c r="T2450">
        <v>3.5</v>
      </c>
      <c r="Z2450">
        <v>6</v>
      </c>
      <c r="AE2450">
        <v>1</v>
      </c>
    </row>
    <row r="2451" spans="1:31" x14ac:dyDescent="0.2">
      <c r="A2451" s="9">
        <v>2009361</v>
      </c>
      <c r="B2451">
        <v>4891</v>
      </c>
      <c r="C2451" t="s">
        <v>5943</v>
      </c>
      <c r="D2451" t="s">
        <v>5944</v>
      </c>
      <c r="E2451" t="s">
        <v>5149</v>
      </c>
      <c r="F2451" t="s">
        <v>5932</v>
      </c>
      <c r="G2451" t="s">
        <v>639</v>
      </c>
      <c r="H2451" t="s">
        <v>684</v>
      </c>
      <c r="I2451" t="s">
        <v>2732</v>
      </c>
      <c r="J2451" t="s">
        <v>686</v>
      </c>
      <c r="K2451" t="s">
        <v>54</v>
      </c>
      <c r="L2451" s="4">
        <v>2</v>
      </c>
      <c r="M2451" s="4">
        <v>45291</v>
      </c>
      <c r="N2451">
        <v>6.6999998092651367</v>
      </c>
      <c r="T2451">
        <v>3.7000000476837158</v>
      </c>
      <c r="W2451">
        <v>7.4000000953674316</v>
      </c>
      <c r="AE2451">
        <v>1</v>
      </c>
    </row>
    <row r="2452" spans="1:31" x14ac:dyDescent="0.2">
      <c r="A2452" s="9">
        <v>2009365</v>
      </c>
      <c r="B2452">
        <v>4893</v>
      </c>
      <c r="C2452" t="s">
        <v>5945</v>
      </c>
      <c r="D2452" t="s">
        <v>5946</v>
      </c>
      <c r="E2452" t="s">
        <v>5149</v>
      </c>
      <c r="F2452" t="s">
        <v>5932</v>
      </c>
      <c r="G2452" t="s">
        <v>639</v>
      </c>
      <c r="H2452" t="s">
        <v>684</v>
      </c>
      <c r="I2452" t="s">
        <v>2732</v>
      </c>
      <c r="J2452" t="s">
        <v>686</v>
      </c>
      <c r="K2452" t="s">
        <v>54</v>
      </c>
      <c r="L2452" s="4">
        <v>2</v>
      </c>
      <c r="M2452" s="4">
        <v>45291</v>
      </c>
      <c r="N2452">
        <v>3.5</v>
      </c>
      <c r="AA2452">
        <v>11</v>
      </c>
      <c r="AE2452">
        <v>1</v>
      </c>
    </row>
    <row r="2453" spans="1:31" x14ac:dyDescent="0.2">
      <c r="A2453" s="9">
        <v>2009368</v>
      </c>
      <c r="B2453">
        <v>4884</v>
      </c>
      <c r="C2453" t="s">
        <v>5947</v>
      </c>
      <c r="D2453" t="s">
        <v>5948</v>
      </c>
      <c r="E2453" t="s">
        <v>5149</v>
      </c>
      <c r="F2453" t="s">
        <v>5932</v>
      </c>
      <c r="G2453" t="s">
        <v>639</v>
      </c>
      <c r="H2453" t="s">
        <v>639</v>
      </c>
      <c r="I2453" t="s">
        <v>2732</v>
      </c>
      <c r="J2453" t="s">
        <v>641</v>
      </c>
      <c r="K2453" t="s">
        <v>54</v>
      </c>
      <c r="L2453" s="4">
        <v>2</v>
      </c>
      <c r="M2453" s="4">
        <v>45291</v>
      </c>
      <c r="N2453">
        <v>7.3000001907348633</v>
      </c>
      <c r="Q2453">
        <v>14</v>
      </c>
      <c r="AE2453">
        <v>1</v>
      </c>
    </row>
    <row r="2454" spans="1:31" x14ac:dyDescent="0.2">
      <c r="A2454" s="9">
        <v>2009363</v>
      </c>
      <c r="B2454">
        <v>4881</v>
      </c>
      <c r="C2454" t="s">
        <v>5949</v>
      </c>
      <c r="D2454" t="s">
        <v>5950</v>
      </c>
      <c r="E2454" t="s">
        <v>5149</v>
      </c>
      <c r="F2454" t="s">
        <v>5932</v>
      </c>
      <c r="G2454" t="s">
        <v>639</v>
      </c>
      <c r="H2454" t="s">
        <v>639</v>
      </c>
      <c r="I2454" t="s">
        <v>2732</v>
      </c>
      <c r="J2454" t="s">
        <v>641</v>
      </c>
      <c r="K2454" t="s">
        <v>54</v>
      </c>
      <c r="L2454" s="4">
        <v>2</v>
      </c>
      <c r="M2454" s="4">
        <v>45291</v>
      </c>
      <c r="N2454">
        <v>7</v>
      </c>
      <c r="T2454">
        <v>4.0999999046325684</v>
      </c>
      <c r="V2454">
        <v>8.1999998092651367</v>
      </c>
      <c r="AE2454">
        <v>1</v>
      </c>
    </row>
    <row r="2455" spans="1:31" x14ac:dyDescent="0.2">
      <c r="A2455" s="9">
        <v>2009359</v>
      </c>
      <c r="B2455">
        <v>4887</v>
      </c>
      <c r="C2455" t="s">
        <v>5951</v>
      </c>
      <c r="D2455" t="s">
        <v>5952</v>
      </c>
      <c r="E2455" t="s">
        <v>5149</v>
      </c>
      <c r="F2455" t="s">
        <v>5932</v>
      </c>
      <c r="G2455" t="s">
        <v>639</v>
      </c>
      <c r="H2455" t="s">
        <v>639</v>
      </c>
      <c r="I2455" t="s">
        <v>2732</v>
      </c>
      <c r="J2455" t="s">
        <v>641</v>
      </c>
      <c r="K2455" t="s">
        <v>54</v>
      </c>
      <c r="L2455" s="4">
        <v>2</v>
      </c>
      <c r="M2455" s="4">
        <v>45291</v>
      </c>
      <c r="N2455">
        <v>2.5</v>
      </c>
      <c r="T2455">
        <v>3.0999999046325684</v>
      </c>
      <c r="X2455">
        <v>5.1999998092651367</v>
      </c>
      <c r="AE2455">
        <v>1</v>
      </c>
    </row>
    <row r="2456" spans="1:31" x14ac:dyDescent="0.2">
      <c r="A2456" s="9">
        <v>2009362</v>
      </c>
      <c r="B2456">
        <v>4888</v>
      </c>
      <c r="C2456" t="s">
        <v>5953</v>
      </c>
      <c r="D2456" t="s">
        <v>5954</v>
      </c>
      <c r="E2456" t="s">
        <v>5149</v>
      </c>
      <c r="F2456" t="s">
        <v>5932</v>
      </c>
      <c r="G2456" t="s">
        <v>639</v>
      </c>
      <c r="H2456" t="s">
        <v>639</v>
      </c>
      <c r="I2456" t="s">
        <v>2732</v>
      </c>
      <c r="J2456" t="s">
        <v>641</v>
      </c>
      <c r="K2456" t="s">
        <v>54</v>
      </c>
      <c r="L2456" s="4">
        <v>2</v>
      </c>
      <c r="M2456" s="4">
        <v>45291</v>
      </c>
      <c r="N2456">
        <v>2</v>
      </c>
      <c r="O2456">
        <v>3.4000000953674316</v>
      </c>
      <c r="P2456">
        <v>5</v>
      </c>
      <c r="T2456">
        <v>1.7999999523162842</v>
      </c>
      <c r="V2456">
        <v>0.41999998688697815</v>
      </c>
      <c r="W2456">
        <v>0.43000000715255737</v>
      </c>
      <c r="X2456">
        <v>1.1599999666213989</v>
      </c>
      <c r="Y2456">
        <v>0.14000000059604645</v>
      </c>
      <c r="Z2456">
        <v>1.2000000476837158</v>
      </c>
      <c r="AA2456">
        <v>3.2000001519918442E-2</v>
      </c>
      <c r="AE2456">
        <v>1</v>
      </c>
    </row>
    <row r="2457" spans="1:31" x14ac:dyDescent="0.2">
      <c r="A2457" s="9">
        <v>2009367</v>
      </c>
      <c r="B2457">
        <v>4882</v>
      </c>
      <c r="C2457" t="s">
        <v>5955</v>
      </c>
      <c r="D2457" t="s">
        <v>5956</v>
      </c>
      <c r="E2457" t="s">
        <v>5149</v>
      </c>
      <c r="F2457" t="s">
        <v>5932</v>
      </c>
      <c r="G2457" t="s">
        <v>639</v>
      </c>
      <c r="H2457" t="s">
        <v>639</v>
      </c>
      <c r="I2457" t="s">
        <v>2732</v>
      </c>
      <c r="J2457" t="s">
        <v>641</v>
      </c>
      <c r="K2457" t="s">
        <v>54</v>
      </c>
      <c r="L2457" s="4">
        <v>2</v>
      </c>
      <c r="M2457" s="4">
        <v>45291</v>
      </c>
      <c r="N2457">
        <v>2.2000000476837158</v>
      </c>
      <c r="S2457">
        <v>14.600000381469727</v>
      </c>
      <c r="T2457">
        <v>2.2999999523162842</v>
      </c>
      <c r="AE2457">
        <v>1</v>
      </c>
    </row>
    <row r="2458" spans="1:31" x14ac:dyDescent="0.2">
      <c r="A2458" s="9">
        <v>2006146</v>
      </c>
      <c r="B2458">
        <v>3732</v>
      </c>
      <c r="C2458" t="s">
        <v>5957</v>
      </c>
      <c r="D2458" t="s">
        <v>5958</v>
      </c>
      <c r="E2458" t="s">
        <v>4838</v>
      </c>
      <c r="F2458" t="s">
        <v>4838</v>
      </c>
      <c r="G2458" t="s">
        <v>639</v>
      </c>
      <c r="H2458" t="s">
        <v>639</v>
      </c>
      <c r="I2458" t="s">
        <v>2732</v>
      </c>
      <c r="J2458" t="s">
        <v>647</v>
      </c>
      <c r="K2458" t="s">
        <v>53</v>
      </c>
      <c r="L2458" s="4">
        <v>2</v>
      </c>
      <c r="M2458" s="4">
        <v>45291</v>
      </c>
      <c r="P2458">
        <v>5</v>
      </c>
      <c r="R2458">
        <v>25</v>
      </c>
      <c r="U2458">
        <v>30</v>
      </c>
      <c r="AE2458">
        <v>1</v>
      </c>
    </row>
    <row r="2459" spans="1:31" x14ac:dyDescent="0.2">
      <c r="A2459" s="9">
        <v>2001534</v>
      </c>
      <c r="B2459">
        <v>1888</v>
      </c>
      <c r="C2459" t="s">
        <v>5959</v>
      </c>
      <c r="D2459" t="s">
        <v>5960</v>
      </c>
      <c r="E2459" t="s">
        <v>2496</v>
      </c>
      <c r="F2459" t="s">
        <v>2496</v>
      </c>
      <c r="G2459" t="s">
        <v>639</v>
      </c>
      <c r="H2459" t="s">
        <v>639</v>
      </c>
      <c r="I2459" t="s">
        <v>2732</v>
      </c>
      <c r="J2459" t="s">
        <v>647</v>
      </c>
      <c r="K2459" t="s">
        <v>54</v>
      </c>
      <c r="L2459" s="4">
        <v>39196</v>
      </c>
      <c r="M2459" s="4">
        <v>45291</v>
      </c>
      <c r="W2459">
        <v>3</v>
      </c>
      <c r="AE2459">
        <v>1.3</v>
      </c>
    </row>
    <row r="2460" spans="1:31" x14ac:dyDescent="0.2">
      <c r="A2460" s="9">
        <v>2001531</v>
      </c>
      <c r="B2460">
        <v>1886</v>
      </c>
      <c r="C2460" t="s">
        <v>5961</v>
      </c>
      <c r="D2460" t="s">
        <v>5962</v>
      </c>
      <c r="E2460" t="s">
        <v>2496</v>
      </c>
      <c r="F2460" t="s">
        <v>2496</v>
      </c>
      <c r="G2460" t="s">
        <v>639</v>
      </c>
      <c r="H2460" t="s">
        <v>639</v>
      </c>
      <c r="I2460" t="s">
        <v>2732</v>
      </c>
      <c r="J2460" t="s">
        <v>647</v>
      </c>
      <c r="K2460" t="s">
        <v>54</v>
      </c>
      <c r="L2460" s="4">
        <v>39196</v>
      </c>
      <c r="M2460" s="4">
        <v>45291</v>
      </c>
      <c r="Z2460">
        <v>3</v>
      </c>
      <c r="AE2460">
        <v>1.3</v>
      </c>
    </row>
    <row r="2461" spans="1:31" x14ac:dyDescent="0.2">
      <c r="A2461" s="9">
        <v>2001532</v>
      </c>
      <c r="B2461">
        <v>1887</v>
      </c>
      <c r="C2461" t="s">
        <v>5963</v>
      </c>
      <c r="D2461" t="s">
        <v>5964</v>
      </c>
      <c r="E2461" t="s">
        <v>2496</v>
      </c>
      <c r="F2461" t="s">
        <v>2496</v>
      </c>
      <c r="G2461" t="s">
        <v>639</v>
      </c>
      <c r="H2461" t="s">
        <v>639</v>
      </c>
      <c r="I2461" t="s">
        <v>2732</v>
      </c>
      <c r="J2461" t="s">
        <v>647</v>
      </c>
      <c r="K2461" t="s">
        <v>54</v>
      </c>
      <c r="L2461" s="4">
        <v>39196</v>
      </c>
      <c r="M2461" s="4">
        <v>45291</v>
      </c>
      <c r="V2461">
        <v>3</v>
      </c>
      <c r="AE2461">
        <v>1.3</v>
      </c>
    </row>
    <row r="2462" spans="1:31" x14ac:dyDescent="0.2">
      <c r="A2462" s="9">
        <v>2004777</v>
      </c>
      <c r="B2462">
        <v>2793</v>
      </c>
      <c r="C2462" t="s">
        <v>5965</v>
      </c>
      <c r="D2462" t="s">
        <v>5966</v>
      </c>
      <c r="E2462" t="s">
        <v>1540</v>
      </c>
      <c r="F2462" t="s">
        <v>1540</v>
      </c>
      <c r="G2462" t="s">
        <v>639</v>
      </c>
      <c r="H2462" t="s">
        <v>639</v>
      </c>
      <c r="I2462" t="s">
        <v>2732</v>
      </c>
      <c r="J2462" t="s">
        <v>647</v>
      </c>
      <c r="K2462" t="s">
        <v>54</v>
      </c>
      <c r="L2462" s="4">
        <v>39245</v>
      </c>
      <c r="M2462" s="4">
        <v>45291</v>
      </c>
      <c r="V2462">
        <v>4.8000001907348633</v>
      </c>
      <c r="W2462">
        <v>1.2000000476837158</v>
      </c>
      <c r="Z2462">
        <v>6.5</v>
      </c>
      <c r="AE2462">
        <v>1.42</v>
      </c>
    </row>
    <row r="2463" spans="1:31" x14ac:dyDescent="0.2">
      <c r="A2463" s="9">
        <v>2007001</v>
      </c>
      <c r="B2463">
        <v>3869</v>
      </c>
      <c r="C2463" t="s">
        <v>5967</v>
      </c>
      <c r="D2463" t="s">
        <v>5968</v>
      </c>
      <c r="E2463" t="s">
        <v>5969</v>
      </c>
      <c r="F2463" t="s">
        <v>5969</v>
      </c>
      <c r="G2463" t="s">
        <v>639</v>
      </c>
      <c r="H2463" t="s">
        <v>684</v>
      </c>
      <c r="I2463" t="s">
        <v>2732</v>
      </c>
      <c r="J2463" t="s">
        <v>694</v>
      </c>
      <c r="K2463" t="s">
        <v>53</v>
      </c>
      <c r="L2463" s="4">
        <v>2</v>
      </c>
      <c r="M2463" s="4">
        <v>45291</v>
      </c>
      <c r="N2463">
        <v>0.80000001192092896</v>
      </c>
      <c r="AC2463">
        <v>18.7</v>
      </c>
      <c r="AE2463">
        <v>1</v>
      </c>
    </row>
    <row r="2464" spans="1:31" x14ac:dyDescent="0.2">
      <c r="A2464" s="9">
        <v>2007002</v>
      </c>
      <c r="B2464">
        <v>3870</v>
      </c>
      <c r="C2464" t="s">
        <v>5970</v>
      </c>
      <c r="D2464" t="s">
        <v>5968</v>
      </c>
      <c r="E2464" t="s">
        <v>5969</v>
      </c>
      <c r="F2464" t="s">
        <v>5969</v>
      </c>
      <c r="G2464" t="s">
        <v>639</v>
      </c>
      <c r="H2464" t="s">
        <v>684</v>
      </c>
      <c r="I2464" t="s">
        <v>2732</v>
      </c>
      <c r="J2464" t="s">
        <v>694</v>
      </c>
      <c r="K2464" t="s">
        <v>53</v>
      </c>
      <c r="L2464" s="4">
        <v>2</v>
      </c>
      <c r="M2464" s="4">
        <v>45291</v>
      </c>
      <c r="N2464">
        <v>0.80000001192092896</v>
      </c>
      <c r="AC2464">
        <v>18.7</v>
      </c>
      <c r="AE2464">
        <v>1</v>
      </c>
    </row>
    <row r="2465" spans="1:31" x14ac:dyDescent="0.2">
      <c r="A2465" s="9">
        <v>2008139</v>
      </c>
      <c r="B2465">
        <v>4254</v>
      </c>
      <c r="C2465" t="s">
        <v>5971</v>
      </c>
      <c r="D2465" t="s">
        <v>5972</v>
      </c>
      <c r="E2465" t="s">
        <v>3237</v>
      </c>
      <c r="F2465" t="s">
        <v>3237</v>
      </c>
      <c r="G2465" t="s">
        <v>639</v>
      </c>
      <c r="H2465" t="s">
        <v>639</v>
      </c>
      <c r="I2465" t="s">
        <v>2732</v>
      </c>
      <c r="J2465" t="s">
        <v>729</v>
      </c>
      <c r="K2465" t="s">
        <v>53</v>
      </c>
      <c r="L2465" s="4">
        <v>2</v>
      </c>
      <c r="M2465" s="4">
        <v>45291</v>
      </c>
      <c r="AE2465">
        <v>1</v>
      </c>
    </row>
    <row r="2466" spans="1:31" x14ac:dyDescent="0.2">
      <c r="A2466" s="9">
        <v>2006154</v>
      </c>
      <c r="B2466">
        <v>3654</v>
      </c>
      <c r="C2466" t="s">
        <v>5973</v>
      </c>
      <c r="D2466" t="s">
        <v>5974</v>
      </c>
      <c r="E2466" t="s">
        <v>3234</v>
      </c>
      <c r="F2466" t="s">
        <v>3234</v>
      </c>
      <c r="G2466" t="s">
        <v>639</v>
      </c>
      <c r="H2466" t="s">
        <v>639</v>
      </c>
      <c r="I2466" t="s">
        <v>2732</v>
      </c>
      <c r="J2466" t="s">
        <v>729</v>
      </c>
      <c r="K2466" t="s">
        <v>53</v>
      </c>
      <c r="L2466" s="4">
        <v>2</v>
      </c>
      <c r="M2466" s="4">
        <v>45291</v>
      </c>
      <c r="AE2466">
        <v>1</v>
      </c>
    </row>
    <row r="2467" spans="1:31" x14ac:dyDescent="0.2">
      <c r="A2467" s="9">
        <v>2006155</v>
      </c>
      <c r="B2467">
        <v>3655</v>
      </c>
      <c r="C2467" t="s">
        <v>5975</v>
      </c>
      <c r="D2467" t="s">
        <v>5976</v>
      </c>
      <c r="E2467" t="s">
        <v>3234</v>
      </c>
      <c r="F2467" t="s">
        <v>3234</v>
      </c>
      <c r="G2467" t="s">
        <v>639</v>
      </c>
      <c r="H2467" t="s">
        <v>639</v>
      </c>
      <c r="I2467" t="s">
        <v>2732</v>
      </c>
      <c r="J2467" t="s">
        <v>729</v>
      </c>
      <c r="K2467" t="s">
        <v>53</v>
      </c>
      <c r="L2467" s="4">
        <v>2</v>
      </c>
      <c r="M2467" s="4">
        <v>45291</v>
      </c>
      <c r="AE2467">
        <v>1</v>
      </c>
    </row>
    <row r="2468" spans="1:31" x14ac:dyDescent="0.2">
      <c r="A2468" s="9">
        <v>2006944</v>
      </c>
      <c r="B2468">
        <v>3835</v>
      </c>
      <c r="C2468" t="s">
        <v>5977</v>
      </c>
      <c r="D2468" t="s">
        <v>5978</v>
      </c>
      <c r="E2468" t="s">
        <v>931</v>
      </c>
      <c r="F2468" t="s">
        <v>931</v>
      </c>
      <c r="G2468" t="s">
        <v>639</v>
      </c>
      <c r="H2468" t="s">
        <v>639</v>
      </c>
      <c r="I2468" t="s">
        <v>2732</v>
      </c>
      <c r="J2468" t="s">
        <v>729</v>
      </c>
      <c r="K2468" t="s">
        <v>54</v>
      </c>
      <c r="L2468" s="4">
        <v>2</v>
      </c>
      <c r="M2468" s="4">
        <v>45291</v>
      </c>
      <c r="AE2468">
        <v>1.1000000000000001</v>
      </c>
    </row>
    <row r="2469" spans="1:31" x14ac:dyDescent="0.2">
      <c r="A2469" s="9">
        <v>2009590</v>
      </c>
      <c r="B2469">
        <v>4955</v>
      </c>
      <c r="C2469" t="s">
        <v>5979</v>
      </c>
      <c r="D2469" t="s">
        <v>5980</v>
      </c>
      <c r="E2469" t="s">
        <v>5981</v>
      </c>
      <c r="F2469" t="s">
        <v>5982</v>
      </c>
      <c r="G2469" t="s">
        <v>639</v>
      </c>
      <c r="H2469" t="s">
        <v>639</v>
      </c>
      <c r="I2469" t="s">
        <v>2732</v>
      </c>
      <c r="J2469" t="s">
        <v>729</v>
      </c>
      <c r="K2469" t="s">
        <v>54</v>
      </c>
      <c r="L2469" s="4">
        <v>2</v>
      </c>
      <c r="M2469" s="4">
        <v>45291</v>
      </c>
      <c r="AE2469">
        <v>1.1000000000000001</v>
      </c>
    </row>
    <row r="2470" spans="1:31" x14ac:dyDescent="0.2">
      <c r="A2470" s="9">
        <v>2009591</v>
      </c>
      <c r="B2470">
        <v>4954</v>
      </c>
      <c r="C2470" t="s">
        <v>5983</v>
      </c>
      <c r="D2470" t="s">
        <v>5984</v>
      </c>
      <c r="E2470" t="s">
        <v>5981</v>
      </c>
      <c r="F2470" t="s">
        <v>5982</v>
      </c>
      <c r="G2470" t="s">
        <v>639</v>
      </c>
      <c r="H2470" t="s">
        <v>639</v>
      </c>
      <c r="I2470" t="s">
        <v>2732</v>
      </c>
      <c r="J2470" t="s">
        <v>729</v>
      </c>
      <c r="K2470" t="s">
        <v>54</v>
      </c>
      <c r="L2470" s="4">
        <v>2</v>
      </c>
      <c r="M2470" s="4">
        <v>45291</v>
      </c>
      <c r="AE2470">
        <v>1.1000000000000001</v>
      </c>
    </row>
    <row r="2471" spans="1:31" x14ac:dyDescent="0.2">
      <c r="A2471" s="9">
        <v>2009485</v>
      </c>
      <c r="B2471">
        <v>4853</v>
      </c>
      <c r="C2471" t="s">
        <v>5985</v>
      </c>
      <c r="D2471" t="s">
        <v>5986</v>
      </c>
      <c r="E2471" t="s">
        <v>5987</v>
      </c>
      <c r="F2471" t="s">
        <v>5982</v>
      </c>
      <c r="G2471" t="s">
        <v>639</v>
      </c>
      <c r="H2471" t="s">
        <v>639</v>
      </c>
      <c r="I2471" t="s">
        <v>2732</v>
      </c>
      <c r="J2471" t="s">
        <v>729</v>
      </c>
      <c r="K2471" t="s">
        <v>54</v>
      </c>
      <c r="L2471" s="4">
        <v>2</v>
      </c>
      <c r="M2471" s="4">
        <v>45291</v>
      </c>
      <c r="AE2471">
        <v>1.1000000000000001</v>
      </c>
    </row>
    <row r="2472" spans="1:31" x14ac:dyDescent="0.2">
      <c r="A2472" s="9">
        <v>2009484</v>
      </c>
      <c r="B2472">
        <v>4852</v>
      </c>
      <c r="C2472" t="s">
        <v>5988</v>
      </c>
      <c r="D2472" t="s">
        <v>5989</v>
      </c>
      <c r="E2472" t="s">
        <v>5987</v>
      </c>
      <c r="F2472" t="s">
        <v>5982</v>
      </c>
      <c r="G2472" t="s">
        <v>639</v>
      </c>
      <c r="H2472" t="s">
        <v>639</v>
      </c>
      <c r="I2472" t="s">
        <v>2732</v>
      </c>
      <c r="J2472" t="s">
        <v>729</v>
      </c>
      <c r="K2472" t="s">
        <v>54</v>
      </c>
      <c r="L2472" s="4">
        <v>2</v>
      </c>
      <c r="M2472" s="4">
        <v>45291</v>
      </c>
      <c r="AE2472">
        <v>1.1000000000000001</v>
      </c>
    </row>
    <row r="2473" spans="1:31" x14ac:dyDescent="0.2">
      <c r="A2473" s="9">
        <v>2009522</v>
      </c>
      <c r="B2473">
        <v>4867</v>
      </c>
      <c r="C2473" t="s">
        <v>5990</v>
      </c>
      <c r="D2473" t="s">
        <v>5991</v>
      </c>
      <c r="E2473" t="s">
        <v>5992</v>
      </c>
      <c r="F2473" t="s">
        <v>5992</v>
      </c>
      <c r="G2473" t="s">
        <v>639</v>
      </c>
      <c r="H2473" t="s">
        <v>639</v>
      </c>
      <c r="I2473" t="s">
        <v>2732</v>
      </c>
      <c r="J2473" t="s">
        <v>729</v>
      </c>
      <c r="K2473" t="s">
        <v>53</v>
      </c>
      <c r="L2473" s="4">
        <v>2</v>
      </c>
      <c r="M2473" s="4">
        <v>45291</v>
      </c>
      <c r="AE2473">
        <v>1</v>
      </c>
    </row>
    <row r="2474" spans="1:31" x14ac:dyDescent="0.2">
      <c r="A2474" s="9">
        <v>2008399</v>
      </c>
      <c r="B2474">
        <v>4443</v>
      </c>
      <c r="C2474" t="s">
        <v>5993</v>
      </c>
      <c r="D2474" t="s">
        <v>5994</v>
      </c>
      <c r="E2474" t="s">
        <v>811</v>
      </c>
      <c r="F2474" t="s">
        <v>2638</v>
      </c>
      <c r="G2474" t="s">
        <v>639</v>
      </c>
      <c r="H2474" t="s">
        <v>639</v>
      </c>
      <c r="I2474" t="s">
        <v>2732</v>
      </c>
      <c r="J2474" t="s">
        <v>729</v>
      </c>
      <c r="K2474" t="s">
        <v>53</v>
      </c>
      <c r="L2474" s="4">
        <v>2</v>
      </c>
      <c r="M2474" s="4">
        <v>45291</v>
      </c>
      <c r="Q2474">
        <v>28</v>
      </c>
      <c r="R2474">
        <v>15.899999618530273</v>
      </c>
      <c r="AE2474">
        <v>1</v>
      </c>
    </row>
    <row r="2475" spans="1:31" x14ac:dyDescent="0.2">
      <c r="A2475" s="9">
        <v>2008599</v>
      </c>
      <c r="B2475">
        <v>4411</v>
      </c>
      <c r="C2475" t="s">
        <v>5995</v>
      </c>
      <c r="D2475" t="s">
        <v>5996</v>
      </c>
      <c r="E2475" t="s">
        <v>5677</v>
      </c>
      <c r="F2475" t="s">
        <v>5677</v>
      </c>
      <c r="G2475" t="s">
        <v>639</v>
      </c>
      <c r="H2475" t="s">
        <v>639</v>
      </c>
      <c r="I2475" t="s">
        <v>2732</v>
      </c>
      <c r="J2475" t="s">
        <v>729</v>
      </c>
      <c r="K2475" t="s">
        <v>54</v>
      </c>
      <c r="L2475" s="4">
        <v>2</v>
      </c>
      <c r="M2475" s="4">
        <v>45291</v>
      </c>
      <c r="N2475">
        <v>4</v>
      </c>
      <c r="AE2475">
        <v>1</v>
      </c>
    </row>
    <row r="2476" spans="1:31" x14ac:dyDescent="0.2">
      <c r="A2476" s="9">
        <v>2003369</v>
      </c>
      <c r="B2476">
        <v>3405</v>
      </c>
      <c r="C2476" t="s">
        <v>5997</v>
      </c>
      <c r="D2476" t="s">
        <v>5998</v>
      </c>
      <c r="E2476" t="s">
        <v>5999</v>
      </c>
      <c r="F2476" t="s">
        <v>5999</v>
      </c>
      <c r="G2476" t="s">
        <v>639</v>
      </c>
      <c r="H2476" t="s">
        <v>684</v>
      </c>
      <c r="I2476" t="s">
        <v>2732</v>
      </c>
      <c r="J2476" t="s">
        <v>694</v>
      </c>
      <c r="K2476" t="s">
        <v>54</v>
      </c>
      <c r="L2476" s="4">
        <v>40260</v>
      </c>
      <c r="M2476" s="4">
        <v>45291</v>
      </c>
      <c r="N2476">
        <v>0.20000000298023224</v>
      </c>
      <c r="O2476">
        <v>0.10000000149011612</v>
      </c>
      <c r="P2476">
        <v>3.9999999105930328E-2</v>
      </c>
      <c r="AC2476">
        <v>6.45</v>
      </c>
      <c r="AE2476">
        <v>1</v>
      </c>
    </row>
    <row r="2477" spans="1:31" x14ac:dyDescent="0.2">
      <c r="A2477" s="9">
        <v>2009043</v>
      </c>
      <c r="B2477">
        <v>4846</v>
      </c>
      <c r="C2477" t="s">
        <v>6000</v>
      </c>
      <c r="D2477" t="s">
        <v>6001</v>
      </c>
      <c r="E2477" t="s">
        <v>6002</v>
      </c>
      <c r="F2477" t="s">
        <v>6003</v>
      </c>
      <c r="G2477" t="s">
        <v>639</v>
      </c>
      <c r="H2477" t="s">
        <v>639</v>
      </c>
      <c r="I2477" t="s">
        <v>2732</v>
      </c>
      <c r="J2477" t="s">
        <v>729</v>
      </c>
      <c r="K2477" t="s">
        <v>53</v>
      </c>
      <c r="L2477" s="4">
        <v>2</v>
      </c>
      <c r="M2477" s="4">
        <v>45291</v>
      </c>
      <c r="AE2477">
        <v>1</v>
      </c>
    </row>
    <row r="2478" spans="1:31" x14ac:dyDescent="0.2">
      <c r="A2478" s="9">
        <v>2009804</v>
      </c>
      <c r="B2478">
        <v>4948</v>
      </c>
      <c r="C2478" t="s">
        <v>6004</v>
      </c>
      <c r="D2478" t="s">
        <v>6005</v>
      </c>
      <c r="E2478" t="s">
        <v>2658</v>
      </c>
      <c r="F2478" t="s">
        <v>2658</v>
      </c>
      <c r="G2478" t="s">
        <v>639</v>
      </c>
      <c r="H2478" t="s">
        <v>684</v>
      </c>
      <c r="I2478" t="s">
        <v>2732</v>
      </c>
      <c r="J2478" t="s">
        <v>694</v>
      </c>
      <c r="K2478" t="s">
        <v>53</v>
      </c>
      <c r="L2478" s="4">
        <v>2</v>
      </c>
      <c r="M2478" s="4">
        <v>45291</v>
      </c>
      <c r="N2478">
        <v>7.3000001907348633</v>
      </c>
      <c r="O2478">
        <v>0.40000000596046448</v>
      </c>
      <c r="P2478">
        <v>2.4000000953674316</v>
      </c>
      <c r="AC2478">
        <v>55</v>
      </c>
      <c r="AE2478">
        <v>1</v>
      </c>
    </row>
    <row r="2479" spans="1:31" x14ac:dyDescent="0.2">
      <c r="A2479" s="9">
        <v>2009586</v>
      </c>
      <c r="B2479">
        <v>4847</v>
      </c>
      <c r="C2479" t="s">
        <v>6006</v>
      </c>
      <c r="D2479" t="s">
        <v>6007</v>
      </c>
      <c r="E2479" t="s">
        <v>1702</v>
      </c>
      <c r="F2479" t="s">
        <v>1702</v>
      </c>
      <c r="G2479" t="s">
        <v>639</v>
      </c>
      <c r="H2479" t="s">
        <v>684</v>
      </c>
      <c r="I2479" t="s">
        <v>2732</v>
      </c>
      <c r="J2479" t="s">
        <v>694</v>
      </c>
      <c r="K2479" t="s">
        <v>53</v>
      </c>
      <c r="L2479" s="4">
        <v>2</v>
      </c>
      <c r="M2479" s="4">
        <v>45291</v>
      </c>
      <c r="N2479">
        <v>1.7000000476837158</v>
      </c>
      <c r="O2479">
        <v>0.80000001192092896</v>
      </c>
      <c r="P2479">
        <v>1.2000000476837158</v>
      </c>
      <c r="AE2479">
        <v>1</v>
      </c>
    </row>
    <row r="2480" spans="1:31" x14ac:dyDescent="0.2">
      <c r="A2480" s="9">
        <v>2005775</v>
      </c>
      <c r="B2480">
        <v>1693</v>
      </c>
      <c r="C2480" t="s">
        <v>6008</v>
      </c>
      <c r="D2480" t="s">
        <v>6009</v>
      </c>
      <c r="E2480" t="s">
        <v>1702</v>
      </c>
      <c r="F2480" t="s">
        <v>1702</v>
      </c>
      <c r="G2480" t="s">
        <v>639</v>
      </c>
      <c r="H2480" t="s">
        <v>684</v>
      </c>
      <c r="I2480" t="s">
        <v>2732</v>
      </c>
      <c r="J2480" t="s">
        <v>694</v>
      </c>
      <c r="K2480" t="s">
        <v>53</v>
      </c>
      <c r="L2480" s="4">
        <v>39301</v>
      </c>
      <c r="M2480" s="4">
        <v>45291</v>
      </c>
      <c r="N2480">
        <v>4.8000001907348633</v>
      </c>
      <c r="O2480">
        <v>3.2000000476837158</v>
      </c>
      <c r="P2480">
        <v>8</v>
      </c>
      <c r="R2480">
        <v>0.69999998807907104</v>
      </c>
      <c r="AE2480">
        <v>1</v>
      </c>
    </row>
    <row r="2481" spans="1:31" x14ac:dyDescent="0.2">
      <c r="A2481" s="9">
        <v>2005774</v>
      </c>
      <c r="B2481">
        <v>1694</v>
      </c>
      <c r="C2481" t="s">
        <v>6010</v>
      </c>
      <c r="D2481" t="s">
        <v>6011</v>
      </c>
      <c r="E2481" t="s">
        <v>1702</v>
      </c>
      <c r="F2481" t="s">
        <v>1702</v>
      </c>
      <c r="G2481" t="s">
        <v>639</v>
      </c>
      <c r="H2481" t="s">
        <v>684</v>
      </c>
      <c r="I2481" t="s">
        <v>2732</v>
      </c>
      <c r="J2481" t="s">
        <v>694</v>
      </c>
      <c r="K2481" t="s">
        <v>53</v>
      </c>
      <c r="L2481" s="4">
        <v>39301</v>
      </c>
      <c r="M2481" s="4">
        <v>45291</v>
      </c>
      <c r="N2481">
        <v>3.5</v>
      </c>
      <c r="O2481">
        <v>2.7000000476837158</v>
      </c>
      <c r="P2481">
        <v>7</v>
      </c>
      <c r="R2481">
        <v>0.60000002384185791</v>
      </c>
      <c r="AE2481">
        <v>1</v>
      </c>
    </row>
    <row r="2482" spans="1:31" x14ac:dyDescent="0.2">
      <c r="A2482" s="9">
        <v>2005757</v>
      </c>
      <c r="B2482">
        <v>1780</v>
      </c>
      <c r="C2482" t="s">
        <v>6012</v>
      </c>
      <c r="D2482" t="s">
        <v>6013</v>
      </c>
      <c r="E2482" t="s">
        <v>1702</v>
      </c>
      <c r="F2482" t="s">
        <v>1702</v>
      </c>
      <c r="G2482" t="s">
        <v>639</v>
      </c>
      <c r="H2482" t="s">
        <v>684</v>
      </c>
      <c r="I2482" t="s">
        <v>2732</v>
      </c>
      <c r="J2482" t="s">
        <v>694</v>
      </c>
      <c r="K2482" t="s">
        <v>53</v>
      </c>
      <c r="L2482" s="4">
        <v>39301</v>
      </c>
      <c r="M2482" s="4">
        <v>45291</v>
      </c>
      <c r="N2482">
        <v>6</v>
      </c>
      <c r="O2482">
        <v>8</v>
      </c>
      <c r="P2482">
        <v>10</v>
      </c>
      <c r="R2482">
        <v>2</v>
      </c>
      <c r="AE2482">
        <v>1</v>
      </c>
    </row>
    <row r="2483" spans="1:31" x14ac:dyDescent="0.2">
      <c r="A2483" s="9">
        <v>2009578</v>
      </c>
      <c r="B2483">
        <v>4841</v>
      </c>
      <c r="C2483" t="s">
        <v>6014</v>
      </c>
      <c r="D2483" t="s">
        <v>6015</v>
      </c>
      <c r="E2483" t="s">
        <v>1702</v>
      </c>
      <c r="F2483" t="s">
        <v>1702</v>
      </c>
      <c r="G2483" t="s">
        <v>639</v>
      </c>
      <c r="H2483" t="s">
        <v>639</v>
      </c>
      <c r="I2483" t="s">
        <v>2732</v>
      </c>
      <c r="J2483" t="s">
        <v>641</v>
      </c>
      <c r="K2483" t="s">
        <v>53</v>
      </c>
      <c r="L2483" s="4">
        <v>2</v>
      </c>
      <c r="M2483" s="4">
        <v>45291</v>
      </c>
      <c r="N2483">
        <v>7</v>
      </c>
      <c r="O2483">
        <v>5</v>
      </c>
      <c r="P2483">
        <v>8</v>
      </c>
      <c r="AE2483">
        <v>1</v>
      </c>
    </row>
    <row r="2484" spans="1:31" x14ac:dyDescent="0.2">
      <c r="A2484" s="9">
        <v>2009579</v>
      </c>
      <c r="B2484">
        <v>4842</v>
      </c>
      <c r="C2484" t="s">
        <v>6016</v>
      </c>
      <c r="D2484" t="s">
        <v>6017</v>
      </c>
      <c r="E2484" t="s">
        <v>1702</v>
      </c>
      <c r="F2484" t="s">
        <v>1702</v>
      </c>
      <c r="G2484" t="s">
        <v>639</v>
      </c>
      <c r="H2484" t="s">
        <v>639</v>
      </c>
      <c r="I2484" t="s">
        <v>2732</v>
      </c>
      <c r="J2484" t="s">
        <v>641</v>
      </c>
      <c r="K2484" t="s">
        <v>53</v>
      </c>
      <c r="L2484" s="4">
        <v>2</v>
      </c>
      <c r="M2484" s="4">
        <v>45291</v>
      </c>
      <c r="N2484">
        <v>8</v>
      </c>
      <c r="O2484">
        <v>4</v>
      </c>
      <c r="P2484">
        <v>8</v>
      </c>
      <c r="AE2484">
        <v>1</v>
      </c>
    </row>
    <row r="2485" spans="1:31" x14ac:dyDescent="0.2">
      <c r="A2485" s="9">
        <v>2009580</v>
      </c>
      <c r="B2485">
        <v>4843</v>
      </c>
      <c r="C2485" t="s">
        <v>6018</v>
      </c>
      <c r="D2485" t="s">
        <v>6019</v>
      </c>
      <c r="E2485" t="s">
        <v>1702</v>
      </c>
      <c r="F2485" t="s">
        <v>1702</v>
      </c>
      <c r="G2485" t="s">
        <v>639</v>
      </c>
      <c r="H2485" t="s">
        <v>639</v>
      </c>
      <c r="I2485" t="s">
        <v>2732</v>
      </c>
      <c r="J2485" t="s">
        <v>641</v>
      </c>
      <c r="K2485" t="s">
        <v>53</v>
      </c>
      <c r="L2485" s="4">
        <v>2</v>
      </c>
      <c r="M2485" s="4">
        <v>45291</v>
      </c>
      <c r="N2485">
        <v>7</v>
      </c>
      <c r="O2485">
        <v>4</v>
      </c>
      <c r="P2485">
        <v>9</v>
      </c>
      <c r="AE2485">
        <v>1</v>
      </c>
    </row>
    <row r="2486" spans="1:31" x14ac:dyDescent="0.2">
      <c r="A2486" s="9">
        <v>2009581</v>
      </c>
      <c r="B2486">
        <v>4844</v>
      </c>
      <c r="C2486" t="s">
        <v>6020</v>
      </c>
      <c r="D2486" t="s">
        <v>6021</v>
      </c>
      <c r="E2486" t="s">
        <v>1702</v>
      </c>
      <c r="F2486" t="s">
        <v>1702</v>
      </c>
      <c r="G2486" t="s">
        <v>639</v>
      </c>
      <c r="H2486" t="s">
        <v>639</v>
      </c>
      <c r="I2486" t="s">
        <v>2732</v>
      </c>
      <c r="J2486" t="s">
        <v>641</v>
      </c>
      <c r="K2486" t="s">
        <v>53</v>
      </c>
      <c r="L2486" s="4">
        <v>2</v>
      </c>
      <c r="M2486" s="4">
        <v>45291</v>
      </c>
      <c r="N2486">
        <v>10</v>
      </c>
      <c r="O2486">
        <v>5</v>
      </c>
      <c r="P2486">
        <v>6</v>
      </c>
      <c r="AE2486">
        <v>1</v>
      </c>
    </row>
    <row r="2487" spans="1:31" x14ac:dyDescent="0.2">
      <c r="A2487" s="9">
        <v>2009582</v>
      </c>
      <c r="B2487">
        <v>4845</v>
      </c>
      <c r="C2487" t="s">
        <v>6022</v>
      </c>
      <c r="D2487" t="s">
        <v>6023</v>
      </c>
      <c r="E2487" t="s">
        <v>1702</v>
      </c>
      <c r="F2487" t="s">
        <v>1702</v>
      </c>
      <c r="G2487" t="s">
        <v>639</v>
      </c>
      <c r="H2487" t="s">
        <v>639</v>
      </c>
      <c r="I2487" t="s">
        <v>2732</v>
      </c>
      <c r="J2487" t="s">
        <v>641</v>
      </c>
      <c r="K2487" t="s">
        <v>53</v>
      </c>
      <c r="L2487" s="4">
        <v>2</v>
      </c>
      <c r="M2487" s="4">
        <v>45291</v>
      </c>
      <c r="N2487">
        <v>10</v>
      </c>
      <c r="O2487">
        <v>4</v>
      </c>
      <c r="P2487">
        <v>6</v>
      </c>
      <c r="AE2487">
        <v>1</v>
      </c>
    </row>
    <row r="2488" spans="1:31" x14ac:dyDescent="0.2">
      <c r="A2488" s="9">
        <v>2000315</v>
      </c>
      <c r="B2488">
        <v>373</v>
      </c>
      <c r="C2488" t="s">
        <v>6024</v>
      </c>
      <c r="D2488" t="s">
        <v>6025</v>
      </c>
      <c r="E2488" t="s">
        <v>3346</v>
      </c>
      <c r="F2488" t="s">
        <v>3346</v>
      </c>
      <c r="G2488" t="s">
        <v>639</v>
      </c>
      <c r="H2488" t="s">
        <v>639</v>
      </c>
      <c r="I2488" t="s">
        <v>2732</v>
      </c>
      <c r="J2488" t="s">
        <v>729</v>
      </c>
      <c r="K2488" t="s">
        <v>53</v>
      </c>
      <c r="L2488" s="4">
        <v>39350</v>
      </c>
      <c r="M2488" s="4">
        <v>45291</v>
      </c>
      <c r="AC2488">
        <v>60</v>
      </c>
      <c r="AE2488">
        <v>1</v>
      </c>
    </row>
    <row r="2489" spans="1:31" x14ac:dyDescent="0.2">
      <c r="A2489" s="9">
        <v>2009378</v>
      </c>
      <c r="B2489">
        <v>4920</v>
      </c>
      <c r="C2489" t="s">
        <v>6026</v>
      </c>
      <c r="D2489" t="s">
        <v>6027</v>
      </c>
      <c r="E2489" t="s">
        <v>5620</v>
      </c>
      <c r="F2489" t="s">
        <v>5621</v>
      </c>
      <c r="G2489" t="s">
        <v>639</v>
      </c>
      <c r="H2489" t="s">
        <v>684</v>
      </c>
      <c r="I2489" t="s">
        <v>2732</v>
      </c>
      <c r="J2489" t="s">
        <v>641</v>
      </c>
      <c r="K2489" t="s">
        <v>54</v>
      </c>
      <c r="L2489" s="4">
        <v>2</v>
      </c>
      <c r="M2489" s="4">
        <v>45291</v>
      </c>
      <c r="N2489">
        <v>8.8000001907348633</v>
      </c>
      <c r="V2489">
        <v>6</v>
      </c>
      <c r="AE2489">
        <v>1</v>
      </c>
    </row>
    <row r="2490" spans="1:31" x14ac:dyDescent="0.2">
      <c r="A2490" s="9">
        <v>2004927</v>
      </c>
      <c r="B2490">
        <v>3487</v>
      </c>
      <c r="C2490" t="s">
        <v>6028</v>
      </c>
      <c r="D2490" t="s">
        <v>3699</v>
      </c>
      <c r="E2490" t="s">
        <v>1331</v>
      </c>
      <c r="F2490" t="s">
        <v>1331</v>
      </c>
      <c r="G2490" t="s">
        <v>639</v>
      </c>
      <c r="H2490" t="s">
        <v>639</v>
      </c>
      <c r="I2490" t="s">
        <v>2732</v>
      </c>
      <c r="J2490" t="s">
        <v>729</v>
      </c>
      <c r="K2490" t="s">
        <v>53</v>
      </c>
      <c r="L2490" s="4">
        <v>40494</v>
      </c>
      <c r="M2490" s="4">
        <v>45291</v>
      </c>
      <c r="AE2490">
        <v>1</v>
      </c>
    </row>
    <row r="2491" spans="1:31" x14ac:dyDescent="0.2">
      <c r="A2491" s="9">
        <v>2001504</v>
      </c>
      <c r="B2491">
        <v>2777</v>
      </c>
      <c r="C2491" t="s">
        <v>6029</v>
      </c>
      <c r="D2491" t="s">
        <v>6030</v>
      </c>
      <c r="E2491" t="s">
        <v>3501</v>
      </c>
      <c r="F2491" t="s">
        <v>4917</v>
      </c>
      <c r="G2491" t="s">
        <v>639</v>
      </c>
      <c r="H2491" t="s">
        <v>639</v>
      </c>
      <c r="I2491" t="s">
        <v>2732</v>
      </c>
      <c r="J2491" t="s">
        <v>729</v>
      </c>
      <c r="K2491" t="s">
        <v>53</v>
      </c>
      <c r="L2491" s="4">
        <v>39211</v>
      </c>
      <c r="M2491" s="4">
        <v>45291</v>
      </c>
      <c r="AC2491">
        <v>55</v>
      </c>
      <c r="AE2491">
        <v>1</v>
      </c>
    </row>
    <row r="2492" spans="1:31" x14ac:dyDescent="0.2">
      <c r="A2492" s="9">
        <v>2009472</v>
      </c>
      <c r="B2492">
        <v>4808</v>
      </c>
      <c r="C2492" t="s">
        <v>6031</v>
      </c>
      <c r="D2492" t="s">
        <v>6032</v>
      </c>
      <c r="E2492" t="s">
        <v>1264</v>
      </c>
      <c r="F2492" t="s">
        <v>2647</v>
      </c>
      <c r="G2492" t="s">
        <v>639</v>
      </c>
      <c r="H2492" t="s">
        <v>639</v>
      </c>
      <c r="I2492" t="s">
        <v>2732</v>
      </c>
      <c r="J2492" t="s">
        <v>647</v>
      </c>
      <c r="K2492" t="s">
        <v>53</v>
      </c>
      <c r="L2492" s="4">
        <v>2</v>
      </c>
      <c r="M2492" s="4">
        <v>45291</v>
      </c>
      <c r="Q2492">
        <v>36</v>
      </c>
      <c r="R2492">
        <v>1</v>
      </c>
      <c r="AE2492">
        <v>1</v>
      </c>
    </row>
    <row r="2493" spans="1:31" x14ac:dyDescent="0.2">
      <c r="A2493" s="9">
        <v>2009470</v>
      </c>
      <c r="B2493">
        <v>4809</v>
      </c>
      <c r="C2493" t="s">
        <v>6033</v>
      </c>
      <c r="D2493" t="s">
        <v>6034</v>
      </c>
      <c r="E2493" t="s">
        <v>1264</v>
      </c>
      <c r="F2493" t="s">
        <v>2647</v>
      </c>
      <c r="G2493" t="s">
        <v>639</v>
      </c>
      <c r="H2493" t="s">
        <v>639</v>
      </c>
      <c r="I2493" t="s">
        <v>2732</v>
      </c>
      <c r="J2493" t="s">
        <v>647</v>
      </c>
      <c r="K2493" t="s">
        <v>53</v>
      </c>
      <c r="L2493" s="4">
        <v>2</v>
      </c>
      <c r="M2493" s="4">
        <v>45291</v>
      </c>
      <c r="Q2493">
        <v>36</v>
      </c>
      <c r="R2493">
        <v>1</v>
      </c>
      <c r="AE2493">
        <v>1</v>
      </c>
    </row>
    <row r="2494" spans="1:31" x14ac:dyDescent="0.2">
      <c r="A2494" s="9">
        <v>2004817</v>
      </c>
      <c r="B2494">
        <v>2875</v>
      </c>
      <c r="C2494" t="s">
        <v>6035</v>
      </c>
      <c r="D2494" t="s">
        <v>6036</v>
      </c>
      <c r="E2494" t="s">
        <v>1264</v>
      </c>
      <c r="F2494" t="s">
        <v>1265</v>
      </c>
      <c r="G2494" t="s">
        <v>639</v>
      </c>
      <c r="H2494" t="s">
        <v>639</v>
      </c>
      <c r="I2494" t="s">
        <v>2732</v>
      </c>
      <c r="J2494" t="s">
        <v>647</v>
      </c>
      <c r="K2494" t="s">
        <v>53</v>
      </c>
      <c r="L2494" s="4">
        <v>39399</v>
      </c>
      <c r="M2494" s="4">
        <v>45291</v>
      </c>
      <c r="Q2494">
        <v>42.599998474121094</v>
      </c>
      <c r="R2494">
        <v>2.9000000953674316</v>
      </c>
      <c r="AE2494">
        <v>1</v>
      </c>
    </row>
    <row r="2495" spans="1:31" x14ac:dyDescent="0.2">
      <c r="A2495" s="9">
        <v>2009469</v>
      </c>
      <c r="B2495">
        <v>4807</v>
      </c>
      <c r="C2495" t="s">
        <v>6037</v>
      </c>
      <c r="D2495" t="s">
        <v>6038</v>
      </c>
      <c r="E2495" t="s">
        <v>1264</v>
      </c>
      <c r="F2495" t="s">
        <v>2647</v>
      </c>
      <c r="G2495" t="s">
        <v>639</v>
      </c>
      <c r="H2495" t="s">
        <v>639</v>
      </c>
      <c r="I2495" t="s">
        <v>2732</v>
      </c>
      <c r="J2495" t="s">
        <v>647</v>
      </c>
      <c r="K2495" t="s">
        <v>53</v>
      </c>
      <c r="L2495" s="4">
        <v>2</v>
      </c>
      <c r="M2495" s="4">
        <v>45291</v>
      </c>
      <c r="Q2495">
        <v>40</v>
      </c>
      <c r="R2495">
        <v>1</v>
      </c>
      <c r="AE2495">
        <v>1</v>
      </c>
    </row>
    <row r="2496" spans="1:31" x14ac:dyDescent="0.2">
      <c r="A2496" s="9">
        <v>2008016</v>
      </c>
      <c r="B2496">
        <v>4226</v>
      </c>
      <c r="C2496" t="s">
        <v>6039</v>
      </c>
      <c r="D2496" t="s">
        <v>6040</v>
      </c>
      <c r="E2496" t="s">
        <v>6041</v>
      </c>
      <c r="F2496" t="s">
        <v>6041</v>
      </c>
      <c r="G2496" t="s">
        <v>639</v>
      </c>
      <c r="H2496" t="s">
        <v>684</v>
      </c>
      <c r="I2496" t="s">
        <v>2732</v>
      </c>
      <c r="J2496" t="s">
        <v>694</v>
      </c>
      <c r="K2496" t="s">
        <v>53</v>
      </c>
      <c r="L2496" s="4">
        <v>2</v>
      </c>
      <c r="M2496" s="4">
        <v>45291</v>
      </c>
      <c r="N2496">
        <v>0.30000001192092896</v>
      </c>
      <c r="AC2496">
        <v>13.1</v>
      </c>
      <c r="AE2496">
        <v>1</v>
      </c>
    </row>
    <row r="2497" spans="1:31" x14ac:dyDescent="0.2">
      <c r="A2497" s="9">
        <v>2007925</v>
      </c>
      <c r="B2497">
        <v>4205</v>
      </c>
      <c r="C2497" t="s">
        <v>6042</v>
      </c>
      <c r="D2497" t="s">
        <v>6043</v>
      </c>
      <c r="E2497" t="s">
        <v>3515</v>
      </c>
      <c r="F2497" t="s">
        <v>3515</v>
      </c>
      <c r="G2497" t="s">
        <v>639</v>
      </c>
      <c r="H2497" t="s">
        <v>639</v>
      </c>
      <c r="I2497" t="s">
        <v>2732</v>
      </c>
      <c r="J2497" t="s">
        <v>729</v>
      </c>
      <c r="K2497" t="s">
        <v>53</v>
      </c>
      <c r="L2497" s="4">
        <v>2</v>
      </c>
      <c r="M2497" s="4">
        <v>45291</v>
      </c>
      <c r="AE2497">
        <v>1</v>
      </c>
    </row>
    <row r="2498" spans="1:31" x14ac:dyDescent="0.2">
      <c r="A2498" s="9">
        <v>2006822</v>
      </c>
      <c r="B2498">
        <v>3771</v>
      </c>
      <c r="C2498" t="s">
        <v>6044</v>
      </c>
      <c r="D2498" t="s">
        <v>6045</v>
      </c>
      <c r="E2498" t="s">
        <v>6046</v>
      </c>
      <c r="F2498" t="s">
        <v>6046</v>
      </c>
      <c r="G2498" t="s">
        <v>639</v>
      </c>
      <c r="H2498" t="s">
        <v>639</v>
      </c>
      <c r="I2498" t="s">
        <v>2732</v>
      </c>
      <c r="J2498" t="s">
        <v>647</v>
      </c>
      <c r="K2498" t="s">
        <v>53</v>
      </c>
      <c r="L2498" s="4">
        <v>2</v>
      </c>
      <c r="M2498" s="4">
        <v>45291</v>
      </c>
      <c r="P2498">
        <v>4</v>
      </c>
      <c r="Q2498">
        <v>4</v>
      </c>
      <c r="AE2498">
        <v>1</v>
      </c>
    </row>
    <row r="2499" spans="1:31" x14ac:dyDescent="0.2">
      <c r="A2499" s="9">
        <v>2009598</v>
      </c>
      <c r="B2499">
        <v>4929</v>
      </c>
      <c r="C2499" t="s">
        <v>6047</v>
      </c>
      <c r="D2499" t="s">
        <v>6048</v>
      </c>
      <c r="E2499" t="s">
        <v>6049</v>
      </c>
      <c r="F2499" t="s">
        <v>6049</v>
      </c>
      <c r="G2499" t="s">
        <v>639</v>
      </c>
      <c r="H2499" t="s">
        <v>639</v>
      </c>
      <c r="I2499" t="s">
        <v>2732</v>
      </c>
      <c r="J2499" t="s">
        <v>647</v>
      </c>
      <c r="K2499" t="s">
        <v>53</v>
      </c>
      <c r="L2499" s="4">
        <v>2</v>
      </c>
      <c r="M2499" s="4">
        <v>45291</v>
      </c>
      <c r="P2499">
        <v>10</v>
      </c>
      <c r="Q2499">
        <v>2</v>
      </c>
      <c r="AC2499">
        <v>15</v>
      </c>
      <c r="AE2499">
        <v>1</v>
      </c>
    </row>
    <row r="2500" spans="1:31" x14ac:dyDescent="0.2">
      <c r="A2500" s="9">
        <v>2006467</v>
      </c>
      <c r="B2500">
        <v>3647</v>
      </c>
      <c r="C2500" t="s">
        <v>6050</v>
      </c>
      <c r="D2500" t="s">
        <v>6051</v>
      </c>
      <c r="E2500" t="s">
        <v>6052</v>
      </c>
      <c r="F2500" t="s">
        <v>6052</v>
      </c>
      <c r="G2500" t="s">
        <v>639</v>
      </c>
      <c r="H2500" t="s">
        <v>639</v>
      </c>
      <c r="I2500" t="s">
        <v>2732</v>
      </c>
      <c r="J2500" t="s">
        <v>647</v>
      </c>
      <c r="K2500" t="s">
        <v>53</v>
      </c>
      <c r="L2500" s="4">
        <v>2</v>
      </c>
      <c r="M2500" s="4">
        <v>45291</v>
      </c>
      <c r="P2500">
        <v>3</v>
      </c>
      <c r="Q2500">
        <v>2</v>
      </c>
      <c r="AC2500">
        <v>15</v>
      </c>
      <c r="AE2500">
        <v>1</v>
      </c>
    </row>
    <row r="2501" spans="1:31" x14ac:dyDescent="0.2">
      <c r="A2501" s="9">
        <v>2009218</v>
      </c>
      <c r="B2501">
        <v>4720</v>
      </c>
      <c r="C2501" t="s">
        <v>6053</v>
      </c>
      <c r="D2501" t="s">
        <v>6054</v>
      </c>
      <c r="E2501" t="s">
        <v>6055</v>
      </c>
      <c r="F2501" t="s">
        <v>6055</v>
      </c>
      <c r="G2501" t="s">
        <v>639</v>
      </c>
      <c r="H2501" t="s">
        <v>639</v>
      </c>
      <c r="I2501" t="s">
        <v>2732</v>
      </c>
      <c r="J2501" t="s">
        <v>729</v>
      </c>
      <c r="K2501" t="s">
        <v>54</v>
      </c>
      <c r="L2501" s="4">
        <v>2</v>
      </c>
      <c r="M2501" s="4">
        <v>45291</v>
      </c>
      <c r="AE2501">
        <v>1</v>
      </c>
    </row>
    <row r="2502" spans="1:31" x14ac:dyDescent="0.2">
      <c r="A2502" s="9">
        <v>2009400</v>
      </c>
      <c r="B2502">
        <v>4794</v>
      </c>
      <c r="C2502" t="s">
        <v>6056</v>
      </c>
      <c r="D2502" t="s">
        <v>6057</v>
      </c>
      <c r="E2502" t="s">
        <v>5677</v>
      </c>
      <c r="F2502" t="s">
        <v>5677</v>
      </c>
      <c r="G2502" t="s">
        <v>639</v>
      </c>
      <c r="H2502" t="s">
        <v>639</v>
      </c>
      <c r="I2502" t="s">
        <v>2732</v>
      </c>
      <c r="J2502" t="s">
        <v>729</v>
      </c>
      <c r="K2502" t="s">
        <v>53</v>
      </c>
      <c r="L2502" s="4">
        <v>2</v>
      </c>
      <c r="M2502" s="4">
        <v>45291</v>
      </c>
      <c r="N2502">
        <v>12</v>
      </c>
      <c r="AE2502">
        <v>1</v>
      </c>
    </row>
    <row r="2503" spans="1:31" x14ac:dyDescent="0.2">
      <c r="A2503" s="9">
        <v>2000353</v>
      </c>
      <c r="B2503">
        <v>358</v>
      </c>
      <c r="C2503" t="s">
        <v>6058</v>
      </c>
      <c r="D2503" t="s">
        <v>6059</v>
      </c>
      <c r="E2503" t="s">
        <v>1702</v>
      </c>
      <c r="F2503" t="s">
        <v>1702</v>
      </c>
      <c r="G2503" t="s">
        <v>639</v>
      </c>
      <c r="H2503" t="s">
        <v>639</v>
      </c>
      <c r="I2503" t="s">
        <v>2732</v>
      </c>
      <c r="J2503" t="s">
        <v>729</v>
      </c>
      <c r="K2503" t="s">
        <v>54</v>
      </c>
      <c r="L2503" s="4">
        <v>2</v>
      </c>
      <c r="M2503" s="4">
        <v>45291</v>
      </c>
      <c r="AC2503">
        <v>50</v>
      </c>
      <c r="AE2503">
        <v>1</v>
      </c>
    </row>
    <row r="2504" spans="1:31" x14ac:dyDescent="0.2">
      <c r="A2504" s="9">
        <v>2000351</v>
      </c>
      <c r="B2504">
        <v>356</v>
      </c>
      <c r="C2504" t="s">
        <v>6060</v>
      </c>
      <c r="D2504" t="s">
        <v>6061</v>
      </c>
      <c r="E2504" t="s">
        <v>1702</v>
      </c>
      <c r="F2504" t="s">
        <v>1702</v>
      </c>
      <c r="G2504" t="s">
        <v>639</v>
      </c>
      <c r="H2504" t="s">
        <v>639</v>
      </c>
      <c r="I2504" t="s">
        <v>2732</v>
      </c>
      <c r="J2504" t="s">
        <v>729</v>
      </c>
      <c r="K2504" t="s">
        <v>54</v>
      </c>
      <c r="L2504" s="4">
        <v>2</v>
      </c>
      <c r="M2504" s="4">
        <v>45291</v>
      </c>
      <c r="AC2504">
        <v>40</v>
      </c>
      <c r="AE2504">
        <v>1</v>
      </c>
    </row>
    <row r="2505" spans="1:31" x14ac:dyDescent="0.2">
      <c r="A2505" s="9">
        <v>2000352</v>
      </c>
      <c r="B2505">
        <v>357</v>
      </c>
      <c r="C2505" t="s">
        <v>6062</v>
      </c>
      <c r="D2505" t="s">
        <v>6063</v>
      </c>
      <c r="E2505" t="s">
        <v>1702</v>
      </c>
      <c r="F2505" t="s">
        <v>1702</v>
      </c>
      <c r="G2505" t="s">
        <v>639</v>
      </c>
      <c r="H2505" t="s">
        <v>639</v>
      </c>
      <c r="I2505" t="s">
        <v>2732</v>
      </c>
      <c r="J2505" t="s">
        <v>729</v>
      </c>
      <c r="K2505" t="s">
        <v>54</v>
      </c>
      <c r="L2505" s="4">
        <v>2</v>
      </c>
      <c r="M2505" s="4">
        <v>45291</v>
      </c>
      <c r="AC2505">
        <v>35</v>
      </c>
      <c r="AE2505">
        <v>1</v>
      </c>
    </row>
    <row r="2506" spans="1:31" x14ac:dyDescent="0.2">
      <c r="A2506" s="9">
        <v>2004277</v>
      </c>
      <c r="B2506">
        <v>2890</v>
      </c>
      <c r="C2506" t="s">
        <v>6064</v>
      </c>
      <c r="D2506" t="s">
        <v>6065</v>
      </c>
      <c r="E2506" t="s">
        <v>3234</v>
      </c>
      <c r="F2506" t="s">
        <v>3234</v>
      </c>
      <c r="G2506" t="s">
        <v>639</v>
      </c>
      <c r="H2506" t="s">
        <v>639</v>
      </c>
      <c r="I2506" t="s">
        <v>2732</v>
      </c>
      <c r="J2506" t="s">
        <v>729</v>
      </c>
      <c r="K2506" t="s">
        <v>54</v>
      </c>
      <c r="L2506" s="4">
        <v>39420</v>
      </c>
      <c r="M2506" s="4">
        <v>45291</v>
      </c>
      <c r="AC2506">
        <v>80</v>
      </c>
      <c r="AE2506">
        <v>1</v>
      </c>
    </row>
    <row r="2507" spans="1:31" x14ac:dyDescent="0.2">
      <c r="A2507" s="9">
        <v>2004276</v>
      </c>
      <c r="B2507">
        <v>2889</v>
      </c>
      <c r="C2507" t="s">
        <v>6066</v>
      </c>
      <c r="D2507" t="s">
        <v>6067</v>
      </c>
      <c r="E2507" t="s">
        <v>3234</v>
      </c>
      <c r="F2507" t="s">
        <v>3234</v>
      </c>
      <c r="G2507" t="s">
        <v>639</v>
      </c>
      <c r="H2507" t="s">
        <v>639</v>
      </c>
      <c r="I2507" t="s">
        <v>2732</v>
      </c>
      <c r="J2507" t="s">
        <v>729</v>
      </c>
      <c r="K2507" t="s">
        <v>53</v>
      </c>
      <c r="L2507" s="4">
        <v>39420</v>
      </c>
      <c r="M2507" s="4">
        <v>45291</v>
      </c>
      <c r="AC2507">
        <v>80</v>
      </c>
      <c r="AE2507">
        <v>1</v>
      </c>
    </row>
    <row r="2508" spans="1:31" x14ac:dyDescent="0.2">
      <c r="A2508" s="9">
        <v>2004278</v>
      </c>
      <c r="B2508">
        <v>2891</v>
      </c>
      <c r="C2508" t="s">
        <v>6068</v>
      </c>
      <c r="D2508" t="s">
        <v>6069</v>
      </c>
      <c r="E2508" t="s">
        <v>3234</v>
      </c>
      <c r="F2508" t="s">
        <v>3234</v>
      </c>
      <c r="G2508" t="s">
        <v>639</v>
      </c>
      <c r="H2508" t="s">
        <v>639</v>
      </c>
      <c r="I2508" t="s">
        <v>2732</v>
      </c>
      <c r="J2508" t="s">
        <v>729</v>
      </c>
      <c r="K2508" t="s">
        <v>53</v>
      </c>
      <c r="L2508" s="4">
        <v>39420</v>
      </c>
      <c r="M2508" s="4">
        <v>45291</v>
      </c>
      <c r="AC2508">
        <v>80</v>
      </c>
      <c r="AE2508">
        <v>1</v>
      </c>
    </row>
    <row r="2509" spans="1:31" x14ac:dyDescent="0.2">
      <c r="A2509" s="9">
        <v>2009594</v>
      </c>
      <c r="B2509">
        <v>4854</v>
      </c>
      <c r="C2509" t="s">
        <v>6070</v>
      </c>
      <c r="D2509" t="s">
        <v>6071</v>
      </c>
      <c r="E2509" t="s">
        <v>6072</v>
      </c>
      <c r="F2509" t="s">
        <v>6072</v>
      </c>
      <c r="G2509" t="s">
        <v>639</v>
      </c>
      <c r="H2509" t="s">
        <v>639</v>
      </c>
      <c r="I2509" t="s">
        <v>2732</v>
      </c>
      <c r="J2509" t="s">
        <v>647</v>
      </c>
      <c r="K2509" t="s">
        <v>54</v>
      </c>
      <c r="L2509" s="4">
        <v>2</v>
      </c>
      <c r="M2509" s="4">
        <v>45291</v>
      </c>
      <c r="AC2509">
        <v>10</v>
      </c>
      <c r="AE2509">
        <v>1</v>
      </c>
    </row>
    <row r="2510" spans="1:31" x14ac:dyDescent="0.2">
      <c r="A2510" s="9">
        <v>2004368</v>
      </c>
      <c r="B2510">
        <v>3307</v>
      </c>
      <c r="C2510" t="s">
        <v>6073</v>
      </c>
      <c r="D2510" t="s">
        <v>6074</v>
      </c>
      <c r="E2510" t="s">
        <v>1331</v>
      </c>
      <c r="F2510" t="s">
        <v>1331</v>
      </c>
      <c r="G2510" t="s">
        <v>639</v>
      </c>
      <c r="H2510" t="s">
        <v>639</v>
      </c>
      <c r="I2510" t="s">
        <v>2732</v>
      </c>
      <c r="J2510" t="s">
        <v>729</v>
      </c>
      <c r="K2510" t="s">
        <v>53</v>
      </c>
      <c r="L2510" s="4">
        <v>40183</v>
      </c>
      <c r="M2510" s="4">
        <v>45291</v>
      </c>
      <c r="N2510">
        <v>0.5</v>
      </c>
      <c r="P2510">
        <v>1.2000000476837158</v>
      </c>
      <c r="R2510">
        <v>1.2000000476837158</v>
      </c>
      <c r="X2510">
        <v>3</v>
      </c>
      <c r="AE2510">
        <v>1</v>
      </c>
    </row>
    <row r="2511" spans="1:31" x14ac:dyDescent="0.2">
      <c r="A2511" s="9">
        <v>2000162</v>
      </c>
      <c r="B2511">
        <v>501</v>
      </c>
      <c r="C2511" t="s">
        <v>6081</v>
      </c>
      <c r="D2511" t="s">
        <v>3738</v>
      </c>
      <c r="E2511" t="s">
        <v>6082</v>
      </c>
      <c r="F2511" t="s">
        <v>6082</v>
      </c>
      <c r="G2511" t="s">
        <v>639</v>
      </c>
      <c r="H2511" t="s">
        <v>684</v>
      </c>
      <c r="I2511" t="s">
        <v>2732</v>
      </c>
      <c r="J2511" t="s">
        <v>694</v>
      </c>
      <c r="K2511" t="s">
        <v>53</v>
      </c>
      <c r="L2511" s="4">
        <v>40071</v>
      </c>
      <c r="M2511" s="4">
        <v>45291</v>
      </c>
      <c r="N2511">
        <v>0.69999998807907104</v>
      </c>
      <c r="AC2511">
        <v>22.6</v>
      </c>
      <c r="AE2511">
        <v>1</v>
      </c>
    </row>
    <row r="2512" spans="1:31" x14ac:dyDescent="0.2">
      <c r="A2512" s="9">
        <v>2000594</v>
      </c>
      <c r="B2512">
        <v>504</v>
      </c>
      <c r="C2512" t="s">
        <v>6077</v>
      </c>
      <c r="D2512" t="s">
        <v>3738</v>
      </c>
      <c r="E2512" t="s">
        <v>3234</v>
      </c>
      <c r="F2512" t="s">
        <v>3234</v>
      </c>
      <c r="G2512" t="s">
        <v>639</v>
      </c>
      <c r="H2512" t="s">
        <v>684</v>
      </c>
      <c r="I2512" t="s">
        <v>2732</v>
      </c>
      <c r="J2512" t="s">
        <v>694</v>
      </c>
      <c r="K2512" t="s">
        <v>53</v>
      </c>
      <c r="L2512" s="4">
        <v>39714</v>
      </c>
      <c r="M2512" s="4">
        <v>45291</v>
      </c>
      <c r="N2512">
        <v>0.40000000596046448</v>
      </c>
      <c r="AC2512">
        <v>19.399999999999999</v>
      </c>
      <c r="AE2512">
        <v>1</v>
      </c>
    </row>
    <row r="2513" spans="1:31" x14ac:dyDescent="0.2">
      <c r="A2513" s="9">
        <v>2007875</v>
      </c>
      <c r="B2513">
        <v>4260</v>
      </c>
      <c r="C2513" t="s">
        <v>6083</v>
      </c>
      <c r="D2513" t="s">
        <v>3738</v>
      </c>
      <c r="E2513" t="s">
        <v>6084</v>
      </c>
      <c r="F2513" t="s">
        <v>6084</v>
      </c>
      <c r="G2513" t="s">
        <v>639</v>
      </c>
      <c r="H2513" t="s">
        <v>684</v>
      </c>
      <c r="I2513" t="s">
        <v>2732</v>
      </c>
      <c r="J2513" t="s">
        <v>694</v>
      </c>
      <c r="K2513" t="s">
        <v>53</v>
      </c>
      <c r="L2513" s="4">
        <v>2</v>
      </c>
      <c r="M2513" s="4">
        <v>45291</v>
      </c>
      <c r="N2513">
        <v>0.89999997615814209</v>
      </c>
      <c r="AC2513">
        <v>16</v>
      </c>
      <c r="AE2513">
        <v>1</v>
      </c>
    </row>
    <row r="2514" spans="1:31" x14ac:dyDescent="0.2">
      <c r="A2514" s="9">
        <v>2007429</v>
      </c>
      <c r="B2514">
        <v>4008</v>
      </c>
      <c r="C2514" t="s">
        <v>6080</v>
      </c>
      <c r="D2514" t="s">
        <v>3738</v>
      </c>
      <c r="E2514" t="s">
        <v>1702</v>
      </c>
      <c r="F2514" t="s">
        <v>1702</v>
      </c>
      <c r="G2514" t="s">
        <v>639</v>
      </c>
      <c r="H2514" t="s">
        <v>684</v>
      </c>
      <c r="I2514" t="s">
        <v>2732</v>
      </c>
      <c r="J2514" t="s">
        <v>694</v>
      </c>
      <c r="K2514" t="s">
        <v>53</v>
      </c>
      <c r="L2514" s="4">
        <v>2</v>
      </c>
      <c r="M2514" s="4">
        <v>45291</v>
      </c>
      <c r="N2514">
        <v>0.5</v>
      </c>
      <c r="AC2514">
        <v>12.3</v>
      </c>
      <c r="AE2514">
        <v>1</v>
      </c>
    </row>
    <row r="2515" spans="1:31" x14ac:dyDescent="0.2">
      <c r="A2515" s="9">
        <v>2006464</v>
      </c>
      <c r="B2515">
        <v>3537</v>
      </c>
      <c r="C2515" t="s">
        <v>6078</v>
      </c>
      <c r="D2515" t="s">
        <v>3738</v>
      </c>
      <c r="E2515" t="s">
        <v>6079</v>
      </c>
      <c r="F2515" t="s">
        <v>6079</v>
      </c>
      <c r="G2515" t="s">
        <v>639</v>
      </c>
      <c r="H2515" t="s">
        <v>684</v>
      </c>
      <c r="I2515" t="s">
        <v>2732</v>
      </c>
      <c r="J2515" t="s">
        <v>694</v>
      </c>
      <c r="K2515" t="s">
        <v>53</v>
      </c>
      <c r="L2515" s="4">
        <v>2</v>
      </c>
      <c r="M2515" s="4">
        <v>45291</v>
      </c>
      <c r="N2515">
        <v>0.89999997615814209</v>
      </c>
      <c r="AC2515">
        <v>18.7</v>
      </c>
      <c r="AE2515">
        <v>1</v>
      </c>
    </row>
    <row r="2516" spans="1:31" x14ac:dyDescent="0.2">
      <c r="A2516" s="9">
        <v>2009386</v>
      </c>
      <c r="B2516">
        <v>4774</v>
      </c>
      <c r="C2516" t="s">
        <v>6075</v>
      </c>
      <c r="D2516" t="s">
        <v>3738</v>
      </c>
      <c r="E2516" t="s">
        <v>6076</v>
      </c>
      <c r="F2516" t="s">
        <v>6076</v>
      </c>
      <c r="G2516" t="s">
        <v>639</v>
      </c>
      <c r="H2516" t="s">
        <v>684</v>
      </c>
      <c r="I2516" t="s">
        <v>2732</v>
      </c>
      <c r="J2516" t="s">
        <v>694</v>
      </c>
      <c r="K2516" t="s">
        <v>53</v>
      </c>
      <c r="L2516" s="4">
        <v>2</v>
      </c>
      <c r="M2516" s="4">
        <v>45291</v>
      </c>
      <c r="N2516">
        <v>0.60000002384185791</v>
      </c>
      <c r="AC2516">
        <v>11.9</v>
      </c>
      <c r="AE2516">
        <v>1</v>
      </c>
    </row>
    <row r="2517" spans="1:31" x14ac:dyDescent="0.2">
      <c r="A2517" s="9">
        <v>2007557</v>
      </c>
      <c r="B2517">
        <v>4054</v>
      </c>
      <c r="C2517" t="s">
        <v>6085</v>
      </c>
      <c r="D2517" t="s">
        <v>6086</v>
      </c>
      <c r="E2517" t="s">
        <v>6087</v>
      </c>
      <c r="F2517" t="s">
        <v>6087</v>
      </c>
      <c r="G2517" t="s">
        <v>639</v>
      </c>
      <c r="H2517" t="s">
        <v>684</v>
      </c>
      <c r="I2517" t="s">
        <v>2732</v>
      </c>
      <c r="J2517" t="s">
        <v>694</v>
      </c>
      <c r="K2517" t="s">
        <v>53</v>
      </c>
      <c r="L2517" s="4">
        <v>2</v>
      </c>
      <c r="M2517" s="4">
        <v>45291</v>
      </c>
      <c r="N2517">
        <v>0.30000001192092896</v>
      </c>
      <c r="AC2517">
        <v>11.9</v>
      </c>
      <c r="AE2517">
        <v>1</v>
      </c>
    </row>
    <row r="2518" spans="1:31" x14ac:dyDescent="0.2">
      <c r="A2518" s="9">
        <v>2009573</v>
      </c>
      <c r="B2518">
        <v>4837</v>
      </c>
      <c r="C2518" t="s">
        <v>6088</v>
      </c>
      <c r="D2518" t="s">
        <v>6089</v>
      </c>
      <c r="E2518" t="s">
        <v>1702</v>
      </c>
      <c r="F2518" t="s">
        <v>1702</v>
      </c>
      <c r="G2518" t="s">
        <v>639</v>
      </c>
      <c r="H2518" t="s">
        <v>639</v>
      </c>
      <c r="I2518" t="s">
        <v>2732</v>
      </c>
      <c r="J2518" t="s">
        <v>641</v>
      </c>
      <c r="K2518" t="s">
        <v>53</v>
      </c>
      <c r="L2518" s="4">
        <v>2</v>
      </c>
      <c r="M2518" s="4">
        <v>45291</v>
      </c>
      <c r="N2518">
        <v>3.5</v>
      </c>
      <c r="O2518">
        <v>0.5</v>
      </c>
      <c r="P2518">
        <v>3.5</v>
      </c>
      <c r="AC2518">
        <v>55</v>
      </c>
      <c r="AE2518">
        <v>1</v>
      </c>
    </row>
    <row r="2519" spans="1:31" x14ac:dyDescent="0.2">
      <c r="A2519" s="9">
        <v>2009575</v>
      </c>
      <c r="B2519">
        <v>4838</v>
      </c>
      <c r="C2519" t="s">
        <v>6090</v>
      </c>
      <c r="D2519" t="s">
        <v>6091</v>
      </c>
      <c r="E2519" t="s">
        <v>1702</v>
      </c>
      <c r="F2519" t="s">
        <v>1702</v>
      </c>
      <c r="G2519" t="s">
        <v>639</v>
      </c>
      <c r="H2519" t="s">
        <v>639</v>
      </c>
      <c r="I2519" t="s">
        <v>2732</v>
      </c>
      <c r="J2519" t="s">
        <v>641</v>
      </c>
      <c r="K2519" t="s">
        <v>53</v>
      </c>
      <c r="L2519" s="4">
        <v>2</v>
      </c>
      <c r="M2519" s="4">
        <v>45291</v>
      </c>
      <c r="N2519">
        <v>7.5</v>
      </c>
      <c r="O2519">
        <v>0.40000000596046448</v>
      </c>
      <c r="P2519">
        <v>2.5</v>
      </c>
      <c r="AC2519">
        <v>55</v>
      </c>
      <c r="AE2519">
        <v>1</v>
      </c>
    </row>
    <row r="2520" spans="1:31" x14ac:dyDescent="0.2">
      <c r="A2520" s="9">
        <v>2009576</v>
      </c>
      <c r="B2520">
        <v>4839</v>
      </c>
      <c r="C2520" t="s">
        <v>6092</v>
      </c>
      <c r="D2520" t="s">
        <v>6093</v>
      </c>
      <c r="E2520" t="s">
        <v>1702</v>
      </c>
      <c r="F2520" t="s">
        <v>1702</v>
      </c>
      <c r="G2520" t="s">
        <v>639</v>
      </c>
      <c r="H2520" t="s">
        <v>639</v>
      </c>
      <c r="I2520" t="s">
        <v>2732</v>
      </c>
      <c r="J2520" t="s">
        <v>641</v>
      </c>
      <c r="K2520" t="s">
        <v>53</v>
      </c>
      <c r="L2520" s="4">
        <v>2</v>
      </c>
      <c r="M2520" s="4">
        <v>45291</v>
      </c>
      <c r="N2520">
        <v>6.4000000953674316</v>
      </c>
      <c r="O2520">
        <v>1.7000000476837158</v>
      </c>
      <c r="P2520">
        <v>9</v>
      </c>
      <c r="AC2520">
        <v>55</v>
      </c>
      <c r="AE2520">
        <v>1</v>
      </c>
    </row>
    <row r="2521" spans="1:31" x14ac:dyDescent="0.2">
      <c r="A2521" s="9">
        <v>2009577</v>
      </c>
      <c r="B2521">
        <v>4840</v>
      </c>
      <c r="C2521" t="s">
        <v>6094</v>
      </c>
      <c r="D2521" t="s">
        <v>6095</v>
      </c>
      <c r="E2521" t="s">
        <v>1702</v>
      </c>
      <c r="F2521" t="s">
        <v>1702</v>
      </c>
      <c r="G2521" t="s">
        <v>639</v>
      </c>
      <c r="H2521" t="s">
        <v>639</v>
      </c>
      <c r="I2521" t="s">
        <v>2732</v>
      </c>
      <c r="J2521" t="s">
        <v>641</v>
      </c>
      <c r="K2521" t="s">
        <v>53</v>
      </c>
      <c r="L2521" s="4">
        <v>2</v>
      </c>
      <c r="M2521" s="4">
        <v>45291</v>
      </c>
      <c r="N2521">
        <v>7.5</v>
      </c>
      <c r="O2521">
        <v>0.40000000596046448</v>
      </c>
      <c r="P2521">
        <v>2.5</v>
      </c>
      <c r="AC2521">
        <v>55</v>
      </c>
      <c r="AE2521">
        <v>1</v>
      </c>
    </row>
    <row r="2522" spans="1:31" x14ac:dyDescent="0.2">
      <c r="A2522" s="9">
        <v>2009610</v>
      </c>
      <c r="B2522">
        <v>4862</v>
      </c>
      <c r="C2522" t="s">
        <v>6096</v>
      </c>
      <c r="D2522" t="s">
        <v>6097</v>
      </c>
      <c r="E2522" t="s">
        <v>6098</v>
      </c>
      <c r="F2522" t="s">
        <v>6098</v>
      </c>
      <c r="G2522" t="s">
        <v>639</v>
      </c>
      <c r="H2522" t="s">
        <v>684</v>
      </c>
      <c r="I2522" t="s">
        <v>2732</v>
      </c>
      <c r="J2522" t="s">
        <v>694</v>
      </c>
      <c r="K2522" t="s">
        <v>53</v>
      </c>
      <c r="L2522" s="4">
        <v>2</v>
      </c>
      <c r="M2522" s="4">
        <v>45291</v>
      </c>
      <c r="N2522">
        <v>1.559999942779541</v>
      </c>
      <c r="O2522">
        <v>7.9999998211860657E-2</v>
      </c>
      <c r="P2522">
        <v>1.559999942779541</v>
      </c>
      <c r="Q2522">
        <v>0.80000001192092896</v>
      </c>
      <c r="R2522">
        <v>0.30000001192092896</v>
      </c>
      <c r="AC2522">
        <v>62.4</v>
      </c>
      <c r="AE2522">
        <v>1</v>
      </c>
    </row>
    <row r="2523" spans="1:31" x14ac:dyDescent="0.2">
      <c r="A2523" s="9">
        <v>2000324</v>
      </c>
      <c r="B2523">
        <v>194</v>
      </c>
      <c r="C2523" t="s">
        <v>6099</v>
      </c>
      <c r="D2523" t="s">
        <v>6100</v>
      </c>
      <c r="E2523" t="s">
        <v>3234</v>
      </c>
      <c r="F2523" t="s">
        <v>3234</v>
      </c>
      <c r="G2523" t="s">
        <v>639</v>
      </c>
      <c r="H2523" t="s">
        <v>639</v>
      </c>
      <c r="I2523" t="s">
        <v>2732</v>
      </c>
      <c r="J2523" t="s">
        <v>729</v>
      </c>
      <c r="K2523" t="s">
        <v>53</v>
      </c>
      <c r="L2523" s="4">
        <v>39378</v>
      </c>
      <c r="M2523" s="4">
        <v>45291</v>
      </c>
      <c r="AC2523">
        <v>80</v>
      </c>
      <c r="AE2523">
        <v>1</v>
      </c>
    </row>
    <row r="2524" spans="1:31" x14ac:dyDescent="0.2">
      <c r="A2524" s="9">
        <v>2006501</v>
      </c>
      <c r="B2524">
        <v>3530</v>
      </c>
      <c r="C2524" t="s">
        <v>6101</v>
      </c>
      <c r="D2524" t="s">
        <v>6102</v>
      </c>
      <c r="E2524" t="s">
        <v>2962</v>
      </c>
      <c r="F2524" t="s">
        <v>2962</v>
      </c>
      <c r="G2524" t="s">
        <v>639</v>
      </c>
      <c r="H2524" t="s">
        <v>639</v>
      </c>
      <c r="I2524" t="s">
        <v>2732</v>
      </c>
      <c r="J2524" t="s">
        <v>729</v>
      </c>
      <c r="K2524" t="s">
        <v>53</v>
      </c>
      <c r="L2524" s="4">
        <v>2</v>
      </c>
      <c r="M2524" s="4">
        <v>45291</v>
      </c>
      <c r="AC2524">
        <v>90</v>
      </c>
      <c r="AE2524">
        <v>1</v>
      </c>
    </row>
    <row r="2525" spans="1:31" x14ac:dyDescent="0.2">
      <c r="A2525" s="9">
        <v>2000320</v>
      </c>
      <c r="B2525">
        <v>246</v>
      </c>
      <c r="C2525" t="s">
        <v>6103</v>
      </c>
      <c r="D2525" t="s">
        <v>6104</v>
      </c>
      <c r="E2525" t="s">
        <v>3234</v>
      </c>
      <c r="F2525" t="s">
        <v>3234</v>
      </c>
      <c r="G2525" t="s">
        <v>639</v>
      </c>
      <c r="H2525" t="s">
        <v>639</v>
      </c>
      <c r="I2525" t="s">
        <v>2732</v>
      </c>
      <c r="J2525" t="s">
        <v>729</v>
      </c>
      <c r="K2525" t="s">
        <v>53</v>
      </c>
      <c r="L2525" s="4">
        <v>39378</v>
      </c>
      <c r="M2525" s="4">
        <v>45291</v>
      </c>
      <c r="AC2525">
        <v>80</v>
      </c>
      <c r="AE2525">
        <v>1</v>
      </c>
    </row>
    <row r="2526" spans="1:31" x14ac:dyDescent="0.2">
      <c r="A2526" s="9">
        <v>2000326</v>
      </c>
      <c r="B2526">
        <v>195</v>
      </c>
      <c r="C2526" t="s">
        <v>6106</v>
      </c>
      <c r="D2526" t="s">
        <v>3754</v>
      </c>
      <c r="E2526" t="s">
        <v>3234</v>
      </c>
      <c r="F2526" t="s">
        <v>3234</v>
      </c>
      <c r="G2526" t="s">
        <v>639</v>
      </c>
      <c r="H2526" t="s">
        <v>639</v>
      </c>
      <c r="I2526" t="s">
        <v>2732</v>
      </c>
      <c r="J2526" t="s">
        <v>729</v>
      </c>
      <c r="K2526" t="s">
        <v>53</v>
      </c>
      <c r="L2526" s="4">
        <v>39378</v>
      </c>
      <c r="M2526" s="4">
        <v>45291</v>
      </c>
      <c r="AC2526">
        <v>60</v>
      </c>
      <c r="AE2526">
        <v>1</v>
      </c>
    </row>
    <row r="2527" spans="1:31" x14ac:dyDescent="0.2">
      <c r="A2527" s="9">
        <v>2004375</v>
      </c>
      <c r="B2527">
        <v>3383</v>
      </c>
      <c r="C2527" t="s">
        <v>6105</v>
      </c>
      <c r="D2527" t="s">
        <v>3754</v>
      </c>
      <c r="E2527" t="s">
        <v>1331</v>
      </c>
      <c r="F2527" t="s">
        <v>1331</v>
      </c>
      <c r="G2527" t="s">
        <v>639</v>
      </c>
      <c r="H2527" t="s">
        <v>639</v>
      </c>
      <c r="I2527" t="s">
        <v>2732</v>
      </c>
      <c r="J2527" t="s">
        <v>729</v>
      </c>
      <c r="K2527" t="s">
        <v>53</v>
      </c>
      <c r="L2527" s="4">
        <v>40232</v>
      </c>
      <c r="M2527" s="4">
        <v>45291</v>
      </c>
      <c r="AC2527">
        <v>70</v>
      </c>
      <c r="AE2527">
        <v>1</v>
      </c>
    </row>
    <row r="2528" spans="1:31" x14ac:dyDescent="0.2">
      <c r="A2528" s="9">
        <v>2000321</v>
      </c>
      <c r="B2528">
        <v>247</v>
      </c>
      <c r="C2528" t="s">
        <v>6107</v>
      </c>
      <c r="D2528" t="s">
        <v>6108</v>
      </c>
      <c r="E2528" t="s">
        <v>3234</v>
      </c>
      <c r="F2528" t="s">
        <v>3234</v>
      </c>
      <c r="G2528" t="s">
        <v>639</v>
      </c>
      <c r="H2528" t="s">
        <v>639</v>
      </c>
      <c r="I2528" t="s">
        <v>2732</v>
      </c>
      <c r="J2528" t="s">
        <v>729</v>
      </c>
      <c r="K2528" t="s">
        <v>53</v>
      </c>
      <c r="L2528" s="4">
        <v>39378</v>
      </c>
      <c r="M2528" s="4">
        <v>45291</v>
      </c>
      <c r="AC2528">
        <v>70</v>
      </c>
      <c r="AE2528">
        <v>1</v>
      </c>
    </row>
    <row r="2529" spans="1:31" x14ac:dyDescent="0.2">
      <c r="A2529" s="9">
        <v>2000322</v>
      </c>
      <c r="B2529">
        <v>248</v>
      </c>
      <c r="C2529" t="s">
        <v>6109</v>
      </c>
      <c r="D2529" t="s">
        <v>6110</v>
      </c>
      <c r="E2529" t="s">
        <v>3234</v>
      </c>
      <c r="F2529" t="s">
        <v>3234</v>
      </c>
      <c r="G2529" t="s">
        <v>639</v>
      </c>
      <c r="H2529" t="s">
        <v>639</v>
      </c>
      <c r="I2529" t="s">
        <v>2732</v>
      </c>
      <c r="J2529" t="s">
        <v>729</v>
      </c>
      <c r="K2529" t="s">
        <v>53</v>
      </c>
      <c r="L2529" s="4">
        <v>39378</v>
      </c>
      <c r="M2529" s="4">
        <v>45291</v>
      </c>
      <c r="AC2529">
        <v>50</v>
      </c>
      <c r="AE2529">
        <v>1</v>
      </c>
    </row>
    <row r="2530" spans="1:31" x14ac:dyDescent="0.2">
      <c r="A2530" s="9">
        <v>2000323</v>
      </c>
      <c r="B2530">
        <v>249</v>
      </c>
      <c r="C2530" t="s">
        <v>6111</v>
      </c>
      <c r="D2530" t="s">
        <v>6112</v>
      </c>
      <c r="E2530" t="s">
        <v>3234</v>
      </c>
      <c r="F2530" t="s">
        <v>3234</v>
      </c>
      <c r="G2530" t="s">
        <v>639</v>
      </c>
      <c r="H2530" t="s">
        <v>639</v>
      </c>
      <c r="I2530" t="s">
        <v>2732</v>
      </c>
      <c r="J2530" t="s">
        <v>729</v>
      </c>
      <c r="K2530" t="s">
        <v>53</v>
      </c>
      <c r="L2530" s="4">
        <v>39378</v>
      </c>
      <c r="M2530" s="4">
        <v>45291</v>
      </c>
      <c r="AC2530">
        <v>30</v>
      </c>
      <c r="AE2530">
        <v>1</v>
      </c>
    </row>
    <row r="2531" spans="1:31" x14ac:dyDescent="0.2">
      <c r="A2531" s="9">
        <v>2000337</v>
      </c>
      <c r="B2531">
        <v>197</v>
      </c>
      <c r="C2531" t="s">
        <v>6113</v>
      </c>
      <c r="D2531" t="s">
        <v>6114</v>
      </c>
      <c r="E2531" t="s">
        <v>1702</v>
      </c>
      <c r="F2531" t="s">
        <v>1702</v>
      </c>
      <c r="G2531" t="s">
        <v>639</v>
      </c>
      <c r="H2531" t="s">
        <v>639</v>
      </c>
      <c r="I2531" t="s">
        <v>2732</v>
      </c>
      <c r="J2531" t="s">
        <v>729</v>
      </c>
      <c r="K2531" t="s">
        <v>54</v>
      </c>
      <c r="L2531" s="4">
        <v>2</v>
      </c>
      <c r="M2531" s="4">
        <v>45291</v>
      </c>
      <c r="AC2531">
        <v>85</v>
      </c>
      <c r="AE2531">
        <v>1</v>
      </c>
    </row>
    <row r="2532" spans="1:31" x14ac:dyDescent="0.2">
      <c r="A2532" s="9">
        <v>2004745</v>
      </c>
      <c r="B2532">
        <v>3427</v>
      </c>
      <c r="C2532" t="s">
        <v>6115</v>
      </c>
      <c r="D2532" t="s">
        <v>6116</v>
      </c>
      <c r="E2532" t="s">
        <v>6117</v>
      </c>
      <c r="F2532" t="s">
        <v>6118</v>
      </c>
      <c r="G2532" t="s">
        <v>639</v>
      </c>
      <c r="H2532" t="s">
        <v>639</v>
      </c>
      <c r="I2532" t="s">
        <v>2732</v>
      </c>
      <c r="J2532" t="s">
        <v>729</v>
      </c>
      <c r="K2532" t="s">
        <v>54</v>
      </c>
      <c r="L2532" s="4">
        <v>40316</v>
      </c>
      <c r="M2532" s="4">
        <v>45291</v>
      </c>
      <c r="AC2532">
        <v>75</v>
      </c>
      <c r="AE2532">
        <v>1</v>
      </c>
    </row>
    <row r="2533" spans="1:31" x14ac:dyDescent="0.2">
      <c r="A2533" s="9">
        <v>2004746</v>
      </c>
      <c r="B2533">
        <v>3428</v>
      </c>
      <c r="C2533" t="s">
        <v>6119</v>
      </c>
      <c r="D2533" t="s">
        <v>6120</v>
      </c>
      <c r="E2533" t="s">
        <v>6117</v>
      </c>
      <c r="F2533" t="s">
        <v>6118</v>
      </c>
      <c r="G2533" t="s">
        <v>639</v>
      </c>
      <c r="H2533" t="s">
        <v>639</v>
      </c>
      <c r="I2533" t="s">
        <v>2732</v>
      </c>
      <c r="J2533" t="s">
        <v>729</v>
      </c>
      <c r="K2533" t="s">
        <v>53</v>
      </c>
      <c r="L2533" s="4">
        <v>40316</v>
      </c>
      <c r="M2533" s="4">
        <v>45291</v>
      </c>
      <c r="AC2533">
        <v>50</v>
      </c>
      <c r="AE2533">
        <v>1</v>
      </c>
    </row>
    <row r="2534" spans="1:31" x14ac:dyDescent="0.2">
      <c r="A2534" s="9">
        <v>2004747</v>
      </c>
      <c r="B2534">
        <v>3429</v>
      </c>
      <c r="C2534" t="s">
        <v>6121</v>
      </c>
      <c r="D2534" t="s">
        <v>6122</v>
      </c>
      <c r="E2534" t="s">
        <v>6117</v>
      </c>
      <c r="F2534" t="s">
        <v>6118</v>
      </c>
      <c r="G2534" t="s">
        <v>639</v>
      </c>
      <c r="H2534" t="s">
        <v>639</v>
      </c>
      <c r="I2534" t="s">
        <v>2732</v>
      </c>
      <c r="J2534" t="s">
        <v>729</v>
      </c>
      <c r="K2534" t="s">
        <v>53</v>
      </c>
      <c r="L2534" s="4">
        <v>40316</v>
      </c>
      <c r="M2534" s="4">
        <v>45291</v>
      </c>
      <c r="AC2534">
        <v>75</v>
      </c>
      <c r="AE2534">
        <v>1</v>
      </c>
    </row>
    <row r="2535" spans="1:31" x14ac:dyDescent="0.2">
      <c r="A2535" s="9">
        <v>2009263</v>
      </c>
      <c r="B2535">
        <v>4866</v>
      </c>
      <c r="C2535" t="s">
        <v>6123</v>
      </c>
      <c r="D2535" t="s">
        <v>6124</v>
      </c>
      <c r="E2535" t="s">
        <v>911</v>
      </c>
      <c r="F2535" t="s">
        <v>912</v>
      </c>
      <c r="G2535" t="s">
        <v>639</v>
      </c>
      <c r="H2535" t="s">
        <v>639</v>
      </c>
      <c r="I2535" t="s">
        <v>2732</v>
      </c>
      <c r="J2535" t="s">
        <v>729</v>
      </c>
      <c r="K2535" t="s">
        <v>54</v>
      </c>
      <c r="L2535" s="4">
        <v>2</v>
      </c>
      <c r="M2535" s="4">
        <v>45291</v>
      </c>
      <c r="N2535">
        <v>3</v>
      </c>
      <c r="P2535">
        <v>3</v>
      </c>
      <c r="R2535">
        <v>0.5</v>
      </c>
      <c r="V2535">
        <v>0.5</v>
      </c>
      <c r="Y2535">
        <v>0.5</v>
      </c>
      <c r="AA2535">
        <v>5</v>
      </c>
      <c r="AE2535">
        <v>1.1000000000000001</v>
      </c>
    </row>
    <row r="2536" spans="1:31" x14ac:dyDescent="0.2">
      <c r="A2536" s="9">
        <v>2001435</v>
      </c>
      <c r="B2536">
        <v>2701</v>
      </c>
      <c r="C2536" t="s">
        <v>6125</v>
      </c>
      <c r="D2536" t="s">
        <v>6126</v>
      </c>
      <c r="E2536" t="s">
        <v>1702</v>
      </c>
      <c r="F2536" t="s">
        <v>1702</v>
      </c>
      <c r="G2536" t="s">
        <v>639</v>
      </c>
      <c r="H2536" t="s">
        <v>639</v>
      </c>
      <c r="I2536" t="s">
        <v>2732</v>
      </c>
      <c r="J2536" t="s">
        <v>729</v>
      </c>
      <c r="K2536" t="s">
        <v>54</v>
      </c>
      <c r="L2536" s="4">
        <v>2</v>
      </c>
      <c r="M2536" s="4">
        <v>45291</v>
      </c>
      <c r="AC2536">
        <v>8</v>
      </c>
      <c r="AE2536">
        <v>1</v>
      </c>
    </row>
    <row r="2537" spans="1:31" x14ac:dyDescent="0.2">
      <c r="A2537" s="9">
        <v>2009751</v>
      </c>
      <c r="B2537">
        <v>4939</v>
      </c>
      <c r="C2537" t="s">
        <v>6127</v>
      </c>
      <c r="D2537" t="s">
        <v>6128</v>
      </c>
      <c r="E2537" t="s">
        <v>5599</v>
      </c>
      <c r="F2537" t="s">
        <v>5599</v>
      </c>
      <c r="G2537" t="s">
        <v>639</v>
      </c>
      <c r="H2537" t="s">
        <v>639</v>
      </c>
      <c r="I2537" t="s">
        <v>2732</v>
      </c>
      <c r="J2537" t="s">
        <v>647</v>
      </c>
      <c r="K2537" t="s">
        <v>54</v>
      </c>
      <c r="L2537" s="4">
        <v>2</v>
      </c>
      <c r="M2537" s="4">
        <v>45291</v>
      </c>
      <c r="AC2537">
        <v>15</v>
      </c>
      <c r="AE2537">
        <v>1</v>
      </c>
    </row>
    <row r="2538" spans="1:31" x14ac:dyDescent="0.2">
      <c r="A2538" s="9">
        <v>2001280</v>
      </c>
      <c r="B2538">
        <v>505</v>
      </c>
      <c r="C2538" t="s">
        <v>6129</v>
      </c>
      <c r="D2538" t="s">
        <v>6130</v>
      </c>
      <c r="E2538" t="s">
        <v>4612</v>
      </c>
      <c r="F2538" t="s">
        <v>4612</v>
      </c>
      <c r="G2538" t="s">
        <v>639</v>
      </c>
      <c r="H2538" t="s">
        <v>639</v>
      </c>
      <c r="I2538" t="s">
        <v>2732</v>
      </c>
      <c r="J2538" t="s">
        <v>729</v>
      </c>
      <c r="K2538" t="s">
        <v>54</v>
      </c>
      <c r="L2538" s="4">
        <v>39070</v>
      </c>
      <c r="M2538" s="4">
        <v>45291</v>
      </c>
      <c r="AE2538">
        <v>1</v>
      </c>
    </row>
    <row r="2539" spans="1:31" x14ac:dyDescent="0.2">
      <c r="A2539" s="9">
        <v>2006494</v>
      </c>
      <c r="B2539">
        <v>3534</v>
      </c>
      <c r="C2539" t="s">
        <v>6131</v>
      </c>
      <c r="D2539" t="s">
        <v>6132</v>
      </c>
      <c r="E2539" t="s">
        <v>3237</v>
      </c>
      <c r="F2539" t="s">
        <v>3237</v>
      </c>
      <c r="G2539" t="s">
        <v>639</v>
      </c>
      <c r="H2539" t="s">
        <v>639</v>
      </c>
      <c r="I2539" t="s">
        <v>2732</v>
      </c>
      <c r="J2539" t="s">
        <v>729</v>
      </c>
      <c r="K2539" t="s">
        <v>53</v>
      </c>
      <c r="L2539" s="4">
        <v>2</v>
      </c>
      <c r="M2539" s="4">
        <v>45291</v>
      </c>
      <c r="AE2539">
        <v>1</v>
      </c>
    </row>
    <row r="2540" spans="1:31" x14ac:dyDescent="0.2">
      <c r="A2540" s="9">
        <v>2010493</v>
      </c>
      <c r="C2540" t="s">
        <v>6133</v>
      </c>
      <c r="D2540" t="s">
        <v>6134</v>
      </c>
      <c r="E2540" t="s">
        <v>3071</v>
      </c>
      <c r="F2540" t="s">
        <v>3071</v>
      </c>
      <c r="G2540" t="s">
        <v>639</v>
      </c>
      <c r="H2540" t="s">
        <v>684</v>
      </c>
      <c r="I2540" t="s">
        <v>772</v>
      </c>
      <c r="J2540" t="s">
        <v>686</v>
      </c>
      <c r="K2540" t="s">
        <v>54</v>
      </c>
      <c r="L2540" s="4">
        <v>2</v>
      </c>
      <c r="M2540" s="4">
        <v>45291</v>
      </c>
      <c r="N2540">
        <v>4.5</v>
      </c>
      <c r="O2540">
        <v>13</v>
      </c>
      <c r="P2540">
        <v>19.5</v>
      </c>
      <c r="AC2540">
        <v>50</v>
      </c>
      <c r="AE2540">
        <v>1.2</v>
      </c>
    </row>
    <row r="2541" spans="1:31" x14ac:dyDescent="0.2">
      <c r="A2541" s="9">
        <v>2008983</v>
      </c>
      <c r="B2541">
        <v>4672</v>
      </c>
      <c r="C2541" t="s">
        <v>6135</v>
      </c>
      <c r="D2541" t="s">
        <v>6136</v>
      </c>
      <c r="E2541" t="s">
        <v>1469</v>
      </c>
      <c r="F2541" t="s">
        <v>1469</v>
      </c>
      <c r="G2541" t="s">
        <v>639</v>
      </c>
      <c r="H2541" t="s">
        <v>639</v>
      </c>
      <c r="I2541" t="s">
        <v>2732</v>
      </c>
      <c r="J2541" t="s">
        <v>729</v>
      </c>
      <c r="K2541" t="s">
        <v>54</v>
      </c>
      <c r="L2541" s="4">
        <v>2</v>
      </c>
      <c r="M2541" s="4">
        <v>45291</v>
      </c>
      <c r="AE2541">
        <v>1.1000000000000001</v>
      </c>
    </row>
    <row r="2542" spans="1:31" x14ac:dyDescent="0.2">
      <c r="A2542" s="9">
        <v>2009487</v>
      </c>
      <c r="B2542">
        <v>4803</v>
      </c>
      <c r="C2542" t="s">
        <v>6137</v>
      </c>
      <c r="D2542" t="s">
        <v>2809</v>
      </c>
      <c r="E2542" t="s">
        <v>5695</v>
      </c>
      <c r="F2542" t="s">
        <v>5695</v>
      </c>
      <c r="G2542" t="s">
        <v>639</v>
      </c>
      <c r="H2542" t="s">
        <v>684</v>
      </c>
      <c r="I2542" t="s">
        <v>2732</v>
      </c>
      <c r="J2542" t="s">
        <v>694</v>
      </c>
      <c r="K2542" t="s">
        <v>53</v>
      </c>
      <c r="L2542" s="4">
        <v>2</v>
      </c>
      <c r="M2542" s="4">
        <v>45291</v>
      </c>
      <c r="N2542">
        <v>0.5</v>
      </c>
      <c r="P2542">
        <v>0.15000000596046448</v>
      </c>
      <c r="AC2542">
        <v>1.5</v>
      </c>
      <c r="AE2542">
        <v>1</v>
      </c>
    </row>
    <row r="2543" spans="1:31" x14ac:dyDescent="0.2">
      <c r="A2543" s="9">
        <v>2004226</v>
      </c>
      <c r="B2543">
        <v>3160</v>
      </c>
      <c r="C2543" t="s">
        <v>6138</v>
      </c>
      <c r="D2543" t="s">
        <v>6139</v>
      </c>
      <c r="E2543" t="s">
        <v>931</v>
      </c>
      <c r="F2543" t="s">
        <v>931</v>
      </c>
      <c r="G2543" t="s">
        <v>639</v>
      </c>
      <c r="H2543" t="s">
        <v>639</v>
      </c>
      <c r="I2543" t="s">
        <v>2732</v>
      </c>
      <c r="J2543" t="s">
        <v>641</v>
      </c>
      <c r="K2543" t="s">
        <v>54</v>
      </c>
      <c r="L2543" s="4">
        <v>39826</v>
      </c>
      <c r="M2543" s="4">
        <v>45291</v>
      </c>
      <c r="N2543">
        <v>9</v>
      </c>
      <c r="T2543">
        <v>15</v>
      </c>
      <c r="AE2543">
        <v>1.1000000000000001</v>
      </c>
    </row>
    <row r="2544" spans="1:31" x14ac:dyDescent="0.2">
      <c r="A2544" s="9">
        <v>2004773</v>
      </c>
      <c r="B2544">
        <v>2789</v>
      </c>
      <c r="C2544" t="s">
        <v>6140</v>
      </c>
      <c r="D2544" t="s">
        <v>6141</v>
      </c>
      <c r="E2544" t="s">
        <v>1540</v>
      </c>
      <c r="F2544" t="s">
        <v>1540</v>
      </c>
      <c r="G2544" t="s">
        <v>639</v>
      </c>
      <c r="H2544" t="s">
        <v>639</v>
      </c>
      <c r="I2544" t="s">
        <v>2732</v>
      </c>
      <c r="J2544" t="s">
        <v>647</v>
      </c>
      <c r="K2544" t="s">
        <v>54</v>
      </c>
      <c r="L2544" s="4">
        <v>39245</v>
      </c>
      <c r="M2544" s="4">
        <v>45291</v>
      </c>
      <c r="P2544">
        <v>26</v>
      </c>
      <c r="T2544">
        <v>17</v>
      </c>
      <c r="AE2544">
        <v>1.5</v>
      </c>
    </row>
    <row r="2545" spans="1:31" x14ac:dyDescent="0.2">
      <c r="A2545" s="9">
        <v>2000342</v>
      </c>
      <c r="B2545">
        <v>348</v>
      </c>
      <c r="C2545" t="s">
        <v>6142</v>
      </c>
      <c r="D2545" t="s">
        <v>6143</v>
      </c>
      <c r="E2545" t="s">
        <v>1702</v>
      </c>
      <c r="F2545" t="s">
        <v>1702</v>
      </c>
      <c r="G2545" t="s">
        <v>639</v>
      </c>
      <c r="H2545" t="s">
        <v>639</v>
      </c>
      <c r="I2545" t="s">
        <v>2732</v>
      </c>
      <c r="J2545" t="s">
        <v>729</v>
      </c>
      <c r="K2545" t="s">
        <v>54</v>
      </c>
      <c r="L2545" s="4">
        <v>2</v>
      </c>
      <c r="M2545" s="4">
        <v>45291</v>
      </c>
      <c r="AC2545">
        <v>70</v>
      </c>
      <c r="AE2545">
        <v>1</v>
      </c>
    </row>
    <row r="2546" spans="1:31" x14ac:dyDescent="0.2">
      <c r="A2546" s="9">
        <v>2004306</v>
      </c>
      <c r="B2546">
        <v>3029</v>
      </c>
      <c r="C2546" t="s">
        <v>6144</v>
      </c>
      <c r="D2546" t="s">
        <v>6145</v>
      </c>
      <c r="E2546" t="s">
        <v>931</v>
      </c>
      <c r="F2546" t="s">
        <v>931</v>
      </c>
      <c r="G2546" t="s">
        <v>639</v>
      </c>
      <c r="H2546" t="s">
        <v>639</v>
      </c>
      <c r="I2546" t="s">
        <v>2732</v>
      </c>
      <c r="J2546" t="s">
        <v>729</v>
      </c>
      <c r="K2546" t="s">
        <v>54</v>
      </c>
      <c r="L2546" s="4">
        <v>39616</v>
      </c>
      <c r="M2546" s="4">
        <v>45291</v>
      </c>
      <c r="AE2546">
        <v>1</v>
      </c>
    </row>
    <row r="2547" spans="1:31" x14ac:dyDescent="0.2">
      <c r="A2547" s="9">
        <v>2000772</v>
      </c>
      <c r="B2547">
        <v>471</v>
      </c>
      <c r="C2547" t="s">
        <v>6146</v>
      </c>
      <c r="D2547" t="s">
        <v>6147</v>
      </c>
      <c r="E2547" t="s">
        <v>3824</v>
      </c>
      <c r="F2547" t="s">
        <v>3824</v>
      </c>
      <c r="G2547" t="s">
        <v>639</v>
      </c>
      <c r="H2547" t="s">
        <v>639</v>
      </c>
      <c r="I2547" t="s">
        <v>2732</v>
      </c>
      <c r="J2547" t="s">
        <v>729</v>
      </c>
      <c r="K2547" t="s">
        <v>53</v>
      </c>
      <c r="L2547" s="4">
        <v>39405</v>
      </c>
      <c r="M2547" s="4">
        <v>45291</v>
      </c>
      <c r="AE2547">
        <v>1</v>
      </c>
    </row>
    <row r="2548" spans="1:31" x14ac:dyDescent="0.2">
      <c r="A2548" s="9">
        <v>2004245</v>
      </c>
      <c r="B2548">
        <v>203</v>
      </c>
      <c r="C2548" t="s">
        <v>6148</v>
      </c>
      <c r="D2548" t="s">
        <v>6149</v>
      </c>
      <c r="E2548" t="s">
        <v>3827</v>
      </c>
      <c r="F2548" t="s">
        <v>3827</v>
      </c>
      <c r="G2548" t="s">
        <v>639</v>
      </c>
      <c r="H2548" t="s">
        <v>639</v>
      </c>
      <c r="I2548" t="s">
        <v>2732</v>
      </c>
      <c r="J2548" t="s">
        <v>729</v>
      </c>
      <c r="K2548" t="s">
        <v>54</v>
      </c>
      <c r="L2548" s="4">
        <v>39112</v>
      </c>
      <c r="M2548" s="4">
        <v>45291</v>
      </c>
      <c r="AE2548">
        <v>1.4</v>
      </c>
    </row>
    <row r="2549" spans="1:31" x14ac:dyDescent="0.2">
      <c r="A2549" s="9">
        <v>2009615</v>
      </c>
      <c r="B2549">
        <v>4930</v>
      </c>
      <c r="C2549" t="s">
        <v>6150</v>
      </c>
      <c r="D2549" t="s">
        <v>6151</v>
      </c>
      <c r="E2549" t="s">
        <v>6152</v>
      </c>
      <c r="F2549" t="s">
        <v>2340</v>
      </c>
      <c r="G2549" t="s">
        <v>639</v>
      </c>
      <c r="H2549" t="s">
        <v>639</v>
      </c>
      <c r="I2549" t="s">
        <v>2732</v>
      </c>
      <c r="J2549" t="s">
        <v>729</v>
      </c>
      <c r="K2549" t="s">
        <v>53</v>
      </c>
      <c r="L2549" s="4">
        <v>2</v>
      </c>
      <c r="M2549" s="4">
        <v>45291</v>
      </c>
      <c r="AE2549">
        <v>1</v>
      </c>
    </row>
    <row r="2550" spans="1:31" x14ac:dyDescent="0.2">
      <c r="A2550" s="9">
        <v>2009529</v>
      </c>
      <c r="B2550">
        <v>4835</v>
      </c>
      <c r="C2550" t="s">
        <v>6153</v>
      </c>
      <c r="D2550" t="s">
        <v>6154</v>
      </c>
      <c r="E2550" t="s">
        <v>6155</v>
      </c>
      <c r="F2550" t="s">
        <v>6155</v>
      </c>
      <c r="G2550" t="s">
        <v>639</v>
      </c>
      <c r="H2550" t="s">
        <v>639</v>
      </c>
      <c r="I2550" t="s">
        <v>2732</v>
      </c>
      <c r="J2550" t="s">
        <v>647</v>
      </c>
      <c r="K2550" t="s">
        <v>54</v>
      </c>
      <c r="L2550" s="4">
        <v>2</v>
      </c>
      <c r="M2550" s="4">
        <v>45291</v>
      </c>
      <c r="AC2550">
        <v>50</v>
      </c>
      <c r="AE2550">
        <v>1</v>
      </c>
    </row>
    <row r="2551" spans="1:31" x14ac:dyDescent="0.2">
      <c r="A2551" s="9">
        <v>2009707</v>
      </c>
      <c r="B2551">
        <v>4923</v>
      </c>
      <c r="C2551" t="s">
        <v>6156</v>
      </c>
      <c r="D2551" t="s">
        <v>6157</v>
      </c>
      <c r="E2551" t="s">
        <v>6158</v>
      </c>
      <c r="F2551" t="s">
        <v>6158</v>
      </c>
      <c r="G2551" t="s">
        <v>639</v>
      </c>
      <c r="H2551" t="s">
        <v>639</v>
      </c>
      <c r="I2551" t="s">
        <v>2732</v>
      </c>
      <c r="J2551" t="s">
        <v>647</v>
      </c>
      <c r="K2551" t="s">
        <v>54</v>
      </c>
      <c r="L2551" s="4">
        <v>2</v>
      </c>
      <c r="M2551" s="4">
        <v>45291</v>
      </c>
      <c r="AC2551">
        <v>10</v>
      </c>
      <c r="AE2551">
        <v>1</v>
      </c>
    </row>
    <row r="2552" spans="1:31" x14ac:dyDescent="0.2">
      <c r="A2552" s="9">
        <v>2004660</v>
      </c>
      <c r="B2552">
        <v>3267</v>
      </c>
      <c r="C2552" t="s">
        <v>6159</v>
      </c>
      <c r="D2552" t="s">
        <v>6160</v>
      </c>
      <c r="E2552" t="s">
        <v>1331</v>
      </c>
      <c r="F2552" t="s">
        <v>1331</v>
      </c>
      <c r="G2552" t="s">
        <v>639</v>
      </c>
      <c r="H2552" t="s">
        <v>639</v>
      </c>
      <c r="I2552" t="s">
        <v>2732</v>
      </c>
      <c r="J2552" t="s">
        <v>729</v>
      </c>
      <c r="K2552" t="s">
        <v>54</v>
      </c>
      <c r="L2552" s="4">
        <v>40085</v>
      </c>
      <c r="M2552" s="4">
        <v>45291</v>
      </c>
      <c r="AC2552">
        <v>60</v>
      </c>
      <c r="AE2552">
        <v>1</v>
      </c>
    </row>
    <row r="2553" spans="1:31" x14ac:dyDescent="0.2">
      <c r="A2553" s="9">
        <v>2001196</v>
      </c>
      <c r="B2553">
        <v>2592</v>
      </c>
      <c r="C2553" t="s">
        <v>6161</v>
      </c>
      <c r="D2553" t="s">
        <v>6162</v>
      </c>
      <c r="E2553" t="s">
        <v>3292</v>
      </c>
      <c r="F2553" t="s">
        <v>3292</v>
      </c>
      <c r="G2553" t="s">
        <v>639</v>
      </c>
      <c r="H2553" t="s">
        <v>639</v>
      </c>
      <c r="I2553" t="s">
        <v>2732</v>
      </c>
      <c r="J2553" t="s">
        <v>729</v>
      </c>
      <c r="K2553" t="s">
        <v>54</v>
      </c>
      <c r="L2553" s="4">
        <v>38839</v>
      </c>
      <c r="M2553" s="4">
        <v>45291</v>
      </c>
      <c r="N2553">
        <v>0</v>
      </c>
      <c r="O2553">
        <v>0</v>
      </c>
      <c r="P2553">
        <v>0</v>
      </c>
      <c r="Q2553">
        <v>0</v>
      </c>
      <c r="R2553">
        <v>0</v>
      </c>
      <c r="T2553">
        <v>0</v>
      </c>
      <c r="AC2553">
        <v>75</v>
      </c>
      <c r="AE2553">
        <v>1</v>
      </c>
    </row>
    <row r="2554" spans="1:31" x14ac:dyDescent="0.2">
      <c r="A2554" s="9">
        <v>2000341</v>
      </c>
      <c r="B2554">
        <v>347</v>
      </c>
      <c r="C2554" t="s">
        <v>6163</v>
      </c>
      <c r="D2554" t="s">
        <v>6164</v>
      </c>
      <c r="E2554" t="s">
        <v>1702</v>
      </c>
      <c r="F2554" t="s">
        <v>1702</v>
      </c>
      <c r="G2554" t="s">
        <v>639</v>
      </c>
      <c r="H2554" t="s">
        <v>639</v>
      </c>
      <c r="I2554" t="s">
        <v>2732</v>
      </c>
      <c r="J2554" t="s">
        <v>729</v>
      </c>
      <c r="K2554" t="s">
        <v>54</v>
      </c>
      <c r="L2554" s="4">
        <v>2</v>
      </c>
      <c r="M2554" s="4">
        <v>45291</v>
      </c>
      <c r="AC2554">
        <v>70</v>
      </c>
      <c r="AE2554">
        <v>1</v>
      </c>
    </row>
    <row r="2555" spans="1:31" x14ac:dyDescent="0.2">
      <c r="A2555" s="9">
        <v>2000267</v>
      </c>
      <c r="B2555">
        <v>350</v>
      </c>
      <c r="C2555" t="s">
        <v>6165</v>
      </c>
      <c r="D2555" t="s">
        <v>6166</v>
      </c>
      <c r="E2555" t="s">
        <v>1702</v>
      </c>
      <c r="F2555" t="s">
        <v>1702</v>
      </c>
      <c r="G2555" t="s">
        <v>639</v>
      </c>
      <c r="H2555" t="s">
        <v>639</v>
      </c>
      <c r="I2555" t="s">
        <v>2732</v>
      </c>
      <c r="J2555" t="s">
        <v>729</v>
      </c>
      <c r="K2555" t="s">
        <v>54</v>
      </c>
      <c r="L2555" s="4">
        <v>2</v>
      </c>
      <c r="M2555" s="4">
        <v>45291</v>
      </c>
      <c r="AC2555">
        <v>45</v>
      </c>
      <c r="AE2555">
        <v>1</v>
      </c>
    </row>
    <row r="2556" spans="1:31" x14ac:dyDescent="0.2">
      <c r="A2556" s="9">
        <v>2001193</v>
      </c>
      <c r="B2556">
        <v>2589</v>
      </c>
      <c r="C2556" t="s">
        <v>6167</v>
      </c>
      <c r="D2556" t="s">
        <v>6168</v>
      </c>
      <c r="E2556" t="s">
        <v>3292</v>
      </c>
      <c r="F2556" t="s">
        <v>3292</v>
      </c>
      <c r="G2556" t="s">
        <v>639</v>
      </c>
      <c r="H2556" t="s">
        <v>639</v>
      </c>
      <c r="I2556" t="s">
        <v>2732</v>
      </c>
      <c r="J2556" t="s">
        <v>729</v>
      </c>
      <c r="K2556" t="s">
        <v>54</v>
      </c>
      <c r="L2556" s="4">
        <v>38839</v>
      </c>
      <c r="M2556" s="4">
        <v>45291</v>
      </c>
      <c r="N2556">
        <v>0</v>
      </c>
      <c r="O2556">
        <v>0</v>
      </c>
      <c r="P2556">
        <v>0</v>
      </c>
      <c r="Q2556">
        <v>0</v>
      </c>
      <c r="R2556">
        <v>0</v>
      </c>
      <c r="T2556">
        <v>0</v>
      </c>
      <c r="AA2556">
        <v>5.0999999046325684</v>
      </c>
      <c r="AC2556">
        <v>70</v>
      </c>
      <c r="AE2556">
        <v>1</v>
      </c>
    </row>
    <row r="2557" spans="1:31" x14ac:dyDescent="0.2">
      <c r="A2557" s="9">
        <v>2000266</v>
      </c>
      <c r="B2557">
        <v>1716</v>
      </c>
      <c r="C2557" t="s">
        <v>6169</v>
      </c>
      <c r="D2557" t="s">
        <v>3840</v>
      </c>
      <c r="E2557" t="s">
        <v>1641</v>
      </c>
      <c r="F2557" t="s">
        <v>1641</v>
      </c>
      <c r="G2557" t="s">
        <v>639</v>
      </c>
      <c r="H2557" t="s">
        <v>639</v>
      </c>
      <c r="I2557" t="s">
        <v>2732</v>
      </c>
      <c r="J2557" t="s">
        <v>729</v>
      </c>
      <c r="K2557" t="s">
        <v>53</v>
      </c>
      <c r="L2557" s="4">
        <v>39406</v>
      </c>
      <c r="M2557" s="4">
        <v>45291</v>
      </c>
      <c r="AC2557">
        <v>75</v>
      </c>
      <c r="AE2557">
        <v>1</v>
      </c>
    </row>
    <row r="2558" spans="1:31" x14ac:dyDescent="0.2">
      <c r="A2558" s="9">
        <v>2004348</v>
      </c>
      <c r="B2558">
        <v>3184</v>
      </c>
      <c r="C2558" t="s">
        <v>6170</v>
      </c>
      <c r="D2558" t="s">
        <v>6171</v>
      </c>
      <c r="E2558" t="s">
        <v>3292</v>
      </c>
      <c r="F2558" t="s">
        <v>3292</v>
      </c>
      <c r="G2558" t="s">
        <v>639</v>
      </c>
      <c r="H2558" t="s">
        <v>639</v>
      </c>
      <c r="I2558" t="s">
        <v>2732</v>
      </c>
      <c r="J2558" t="s">
        <v>729</v>
      </c>
      <c r="K2558" t="s">
        <v>54</v>
      </c>
      <c r="L2558" s="4">
        <v>39868</v>
      </c>
      <c r="M2558" s="4">
        <v>45291</v>
      </c>
      <c r="AC2558">
        <v>10</v>
      </c>
      <c r="AE2558">
        <v>1</v>
      </c>
    </row>
    <row r="2559" spans="1:31" x14ac:dyDescent="0.2">
      <c r="A2559" s="9">
        <v>2004734</v>
      </c>
      <c r="B2559">
        <v>3350</v>
      </c>
      <c r="C2559" t="s">
        <v>6172</v>
      </c>
      <c r="D2559" t="s">
        <v>6173</v>
      </c>
      <c r="E2559" t="s">
        <v>1331</v>
      </c>
      <c r="F2559" t="s">
        <v>1331</v>
      </c>
      <c r="G2559" t="s">
        <v>639</v>
      </c>
      <c r="H2559" t="s">
        <v>639</v>
      </c>
      <c r="I2559" t="s">
        <v>2732</v>
      </c>
      <c r="J2559" t="s">
        <v>729</v>
      </c>
      <c r="K2559" t="s">
        <v>53</v>
      </c>
      <c r="L2559" s="4">
        <v>40197</v>
      </c>
      <c r="M2559" s="4">
        <v>45291</v>
      </c>
      <c r="AC2559">
        <v>60</v>
      </c>
      <c r="AE2559">
        <v>1</v>
      </c>
    </row>
    <row r="2560" spans="1:31" x14ac:dyDescent="0.2">
      <c r="A2560" s="9">
        <v>2006150</v>
      </c>
      <c r="B2560">
        <v>3639</v>
      </c>
      <c r="C2560" t="s">
        <v>6174</v>
      </c>
      <c r="D2560" t="s">
        <v>3015</v>
      </c>
      <c r="E2560" t="s">
        <v>1331</v>
      </c>
      <c r="F2560" t="s">
        <v>1331</v>
      </c>
      <c r="G2560" t="s">
        <v>639</v>
      </c>
      <c r="H2560" t="s">
        <v>639</v>
      </c>
      <c r="I2560" t="s">
        <v>2732</v>
      </c>
      <c r="J2560" t="s">
        <v>729</v>
      </c>
      <c r="K2560" t="s">
        <v>54</v>
      </c>
      <c r="L2560" s="4">
        <v>2</v>
      </c>
      <c r="M2560" s="4">
        <v>45291</v>
      </c>
      <c r="AC2560">
        <v>25</v>
      </c>
      <c r="AE2560">
        <v>1</v>
      </c>
    </row>
    <row r="2561" spans="1:31" x14ac:dyDescent="0.2">
      <c r="A2561" s="9">
        <v>2008561</v>
      </c>
      <c r="B2561">
        <v>4402</v>
      </c>
      <c r="C2561" t="s">
        <v>6175</v>
      </c>
      <c r="D2561" t="s">
        <v>4317</v>
      </c>
      <c r="E2561" t="s">
        <v>1331</v>
      </c>
      <c r="F2561" t="s">
        <v>1331</v>
      </c>
      <c r="G2561" t="s">
        <v>639</v>
      </c>
      <c r="H2561" t="s">
        <v>639</v>
      </c>
      <c r="I2561" t="s">
        <v>2732</v>
      </c>
      <c r="J2561" t="s">
        <v>729</v>
      </c>
      <c r="K2561" t="s">
        <v>54</v>
      </c>
      <c r="L2561" s="4">
        <v>2</v>
      </c>
      <c r="M2561" s="4">
        <v>45291</v>
      </c>
      <c r="AC2561">
        <v>15</v>
      </c>
      <c r="AE2561">
        <v>1</v>
      </c>
    </row>
    <row r="2562" spans="1:31" x14ac:dyDescent="0.2">
      <c r="A2562" s="9">
        <v>2006149</v>
      </c>
      <c r="B2562">
        <v>3638</v>
      </c>
      <c r="C2562" t="s">
        <v>6176</v>
      </c>
      <c r="D2562" t="s">
        <v>6177</v>
      </c>
      <c r="E2562" t="s">
        <v>1331</v>
      </c>
      <c r="F2562" t="s">
        <v>1331</v>
      </c>
      <c r="G2562" t="s">
        <v>639</v>
      </c>
      <c r="H2562" t="s">
        <v>639</v>
      </c>
      <c r="I2562" t="s">
        <v>2732</v>
      </c>
      <c r="J2562" t="s">
        <v>729</v>
      </c>
      <c r="K2562" t="s">
        <v>54</v>
      </c>
      <c r="L2562" s="4">
        <v>2</v>
      </c>
      <c r="M2562" s="4">
        <v>45291</v>
      </c>
      <c r="AC2562">
        <v>20</v>
      </c>
      <c r="AE2562">
        <v>1</v>
      </c>
    </row>
    <row r="2563" spans="1:31" x14ac:dyDescent="0.2">
      <c r="A2563" s="9">
        <v>2007880</v>
      </c>
      <c r="B2563">
        <v>4196</v>
      </c>
      <c r="C2563" t="s">
        <v>6178</v>
      </c>
      <c r="D2563" t="s">
        <v>6179</v>
      </c>
      <c r="E2563" t="s">
        <v>1331</v>
      </c>
      <c r="F2563" t="s">
        <v>1331</v>
      </c>
      <c r="G2563" t="s">
        <v>639</v>
      </c>
      <c r="H2563" t="s">
        <v>639</v>
      </c>
      <c r="I2563" t="s">
        <v>2732</v>
      </c>
      <c r="J2563" t="s">
        <v>729</v>
      </c>
      <c r="K2563" t="s">
        <v>54</v>
      </c>
      <c r="L2563" s="4">
        <v>2</v>
      </c>
      <c r="M2563" s="4">
        <v>45291</v>
      </c>
      <c r="AC2563">
        <v>60</v>
      </c>
      <c r="AE2563">
        <v>1.1000000000000001</v>
      </c>
    </row>
    <row r="2564" spans="1:31" x14ac:dyDescent="0.2">
      <c r="A2564" s="9">
        <v>2000345</v>
      </c>
      <c r="B2564">
        <v>351</v>
      </c>
      <c r="C2564" t="s">
        <v>6180</v>
      </c>
      <c r="D2564" t="s">
        <v>4319</v>
      </c>
      <c r="E2564" t="s">
        <v>1702</v>
      </c>
      <c r="F2564" t="s">
        <v>1702</v>
      </c>
      <c r="G2564" t="s">
        <v>639</v>
      </c>
      <c r="H2564" t="s">
        <v>639</v>
      </c>
      <c r="I2564" t="s">
        <v>2732</v>
      </c>
      <c r="J2564" t="s">
        <v>729</v>
      </c>
      <c r="K2564" t="s">
        <v>54</v>
      </c>
      <c r="L2564" s="4">
        <v>2</v>
      </c>
      <c r="M2564" s="4">
        <v>45291</v>
      </c>
      <c r="AC2564">
        <v>10</v>
      </c>
      <c r="AE2564">
        <v>1</v>
      </c>
    </row>
    <row r="2565" spans="1:31" x14ac:dyDescent="0.2">
      <c r="A2565" s="9">
        <v>2006163</v>
      </c>
      <c r="B2565">
        <v>3640</v>
      </c>
      <c r="C2565" t="s">
        <v>6181</v>
      </c>
      <c r="D2565" t="s">
        <v>4319</v>
      </c>
      <c r="E2565" t="s">
        <v>1331</v>
      </c>
      <c r="F2565" t="s">
        <v>1331</v>
      </c>
      <c r="G2565" t="s">
        <v>639</v>
      </c>
      <c r="H2565" t="s">
        <v>639</v>
      </c>
      <c r="I2565" t="s">
        <v>2732</v>
      </c>
      <c r="J2565" t="s">
        <v>729</v>
      </c>
      <c r="K2565" t="s">
        <v>53</v>
      </c>
      <c r="L2565" s="4">
        <v>2</v>
      </c>
      <c r="M2565" s="4">
        <v>45291</v>
      </c>
      <c r="AC2565">
        <v>20</v>
      </c>
      <c r="AE2565">
        <v>1</v>
      </c>
    </row>
    <row r="2566" spans="1:31" x14ac:dyDescent="0.2">
      <c r="A2566" s="9">
        <v>2001195</v>
      </c>
      <c r="B2566">
        <v>2591</v>
      </c>
      <c r="C2566" t="s">
        <v>6182</v>
      </c>
      <c r="D2566" t="s">
        <v>6183</v>
      </c>
      <c r="E2566" t="s">
        <v>3292</v>
      </c>
      <c r="F2566" t="s">
        <v>3292</v>
      </c>
      <c r="G2566" t="s">
        <v>639</v>
      </c>
      <c r="H2566" t="s">
        <v>639</v>
      </c>
      <c r="I2566" t="s">
        <v>2732</v>
      </c>
      <c r="J2566" t="s">
        <v>729</v>
      </c>
      <c r="K2566" t="s">
        <v>53</v>
      </c>
      <c r="L2566" s="4">
        <v>38839</v>
      </c>
      <c r="M2566" s="4">
        <v>45291</v>
      </c>
      <c r="AC2566">
        <v>25</v>
      </c>
      <c r="AE2566">
        <v>1</v>
      </c>
    </row>
    <row r="2567" spans="1:31" x14ac:dyDescent="0.2">
      <c r="A2567" s="9">
        <v>2000170</v>
      </c>
      <c r="B2567">
        <v>1891</v>
      </c>
      <c r="C2567" t="s">
        <v>6184</v>
      </c>
      <c r="D2567" t="s">
        <v>5050</v>
      </c>
      <c r="E2567" t="s">
        <v>1641</v>
      </c>
      <c r="F2567" t="s">
        <v>1641</v>
      </c>
      <c r="G2567" t="s">
        <v>639</v>
      </c>
      <c r="H2567" t="s">
        <v>639</v>
      </c>
      <c r="I2567" t="s">
        <v>2732</v>
      </c>
      <c r="J2567" t="s">
        <v>729</v>
      </c>
      <c r="K2567" t="s">
        <v>54</v>
      </c>
      <c r="L2567" s="4">
        <v>39406</v>
      </c>
      <c r="M2567" s="4">
        <v>45291</v>
      </c>
      <c r="AC2567">
        <v>70</v>
      </c>
      <c r="AE2567">
        <v>1</v>
      </c>
    </row>
    <row r="2568" spans="1:31" x14ac:dyDescent="0.2">
      <c r="A2568" s="9">
        <v>2004733</v>
      </c>
      <c r="B2568">
        <v>3348</v>
      </c>
      <c r="C2568" t="s">
        <v>6185</v>
      </c>
      <c r="D2568" t="s">
        <v>6186</v>
      </c>
      <c r="E2568" t="s">
        <v>1331</v>
      </c>
      <c r="F2568" t="s">
        <v>1331</v>
      </c>
      <c r="G2568" t="s">
        <v>639</v>
      </c>
      <c r="H2568" t="s">
        <v>639</v>
      </c>
      <c r="I2568" t="s">
        <v>2732</v>
      </c>
      <c r="J2568" t="s">
        <v>729</v>
      </c>
      <c r="K2568" t="s">
        <v>54</v>
      </c>
      <c r="L2568" s="4">
        <v>40197</v>
      </c>
      <c r="M2568" s="4">
        <v>45291</v>
      </c>
      <c r="AC2568">
        <v>25</v>
      </c>
      <c r="AE2568">
        <v>1</v>
      </c>
    </row>
    <row r="2569" spans="1:31" x14ac:dyDescent="0.2">
      <c r="A2569" s="9">
        <v>2001190</v>
      </c>
      <c r="B2569">
        <v>2586</v>
      </c>
      <c r="C2569" t="s">
        <v>6187</v>
      </c>
      <c r="D2569" t="s">
        <v>6188</v>
      </c>
      <c r="E2569" t="s">
        <v>3292</v>
      </c>
      <c r="F2569" t="s">
        <v>3292</v>
      </c>
      <c r="G2569" t="s">
        <v>639</v>
      </c>
      <c r="H2569" t="s">
        <v>639</v>
      </c>
      <c r="I2569" t="s">
        <v>2732</v>
      </c>
      <c r="J2569" t="s">
        <v>729</v>
      </c>
      <c r="K2569" t="s">
        <v>53</v>
      </c>
      <c r="L2569" s="4">
        <v>38839</v>
      </c>
      <c r="M2569" s="4">
        <v>45291</v>
      </c>
      <c r="N2569">
        <v>0</v>
      </c>
      <c r="O2569">
        <v>0</v>
      </c>
      <c r="P2569">
        <v>0</v>
      </c>
      <c r="Q2569">
        <v>0</v>
      </c>
      <c r="R2569">
        <v>0</v>
      </c>
      <c r="T2569">
        <v>0</v>
      </c>
      <c r="AC2569">
        <v>60</v>
      </c>
      <c r="AE2569">
        <v>1</v>
      </c>
    </row>
    <row r="2570" spans="1:31" x14ac:dyDescent="0.2">
      <c r="A2570" s="9">
        <v>2000346</v>
      </c>
      <c r="B2570">
        <v>352</v>
      </c>
      <c r="C2570" t="s">
        <v>6189</v>
      </c>
      <c r="D2570" t="s">
        <v>6190</v>
      </c>
      <c r="E2570" t="s">
        <v>1702</v>
      </c>
      <c r="F2570" t="s">
        <v>1702</v>
      </c>
      <c r="G2570" t="s">
        <v>639</v>
      </c>
      <c r="H2570" t="s">
        <v>639</v>
      </c>
      <c r="I2570" t="s">
        <v>2732</v>
      </c>
      <c r="J2570" t="s">
        <v>729</v>
      </c>
      <c r="K2570" t="s">
        <v>54</v>
      </c>
      <c r="L2570" s="4">
        <v>2</v>
      </c>
      <c r="M2570" s="4">
        <v>45291</v>
      </c>
      <c r="AC2570">
        <v>70</v>
      </c>
      <c r="AE2570">
        <v>1</v>
      </c>
    </row>
    <row r="2571" spans="1:31" x14ac:dyDescent="0.2">
      <c r="A2571" s="9">
        <v>2007881</v>
      </c>
      <c r="B2571">
        <v>4197</v>
      </c>
      <c r="C2571" t="s">
        <v>6191</v>
      </c>
      <c r="D2571" t="s">
        <v>6192</v>
      </c>
      <c r="E2571" t="s">
        <v>1331</v>
      </c>
      <c r="F2571" t="s">
        <v>1331</v>
      </c>
      <c r="G2571" t="s">
        <v>639</v>
      </c>
      <c r="H2571" t="s">
        <v>639</v>
      </c>
      <c r="I2571" t="s">
        <v>2732</v>
      </c>
      <c r="J2571" t="s">
        <v>729</v>
      </c>
      <c r="K2571" t="s">
        <v>54</v>
      </c>
      <c r="L2571" s="4">
        <v>2</v>
      </c>
      <c r="M2571" s="4">
        <v>45291</v>
      </c>
      <c r="AC2571">
        <v>50</v>
      </c>
      <c r="AE2571">
        <v>1.1000000000000001</v>
      </c>
    </row>
    <row r="2572" spans="1:31" x14ac:dyDescent="0.2">
      <c r="A2572" s="9">
        <v>2000264</v>
      </c>
      <c r="B2572">
        <v>1712</v>
      </c>
      <c r="C2572" t="s">
        <v>6193</v>
      </c>
      <c r="D2572" t="s">
        <v>2916</v>
      </c>
      <c r="E2572" t="s">
        <v>1641</v>
      </c>
      <c r="F2572" t="s">
        <v>1641</v>
      </c>
      <c r="G2572" t="s">
        <v>639</v>
      </c>
      <c r="H2572" t="s">
        <v>639</v>
      </c>
      <c r="I2572" t="s">
        <v>2732</v>
      </c>
      <c r="J2572" t="s">
        <v>729</v>
      </c>
      <c r="K2572" t="s">
        <v>53</v>
      </c>
      <c r="L2572" s="4">
        <v>39406</v>
      </c>
      <c r="M2572" s="4">
        <v>45291</v>
      </c>
      <c r="AC2572">
        <v>70</v>
      </c>
      <c r="AE2572">
        <v>1</v>
      </c>
    </row>
    <row r="2573" spans="1:31" x14ac:dyDescent="0.2">
      <c r="A2573" s="9">
        <v>2000344</v>
      </c>
      <c r="B2573">
        <v>1713</v>
      </c>
      <c r="C2573" t="s">
        <v>6194</v>
      </c>
      <c r="D2573" t="s">
        <v>6195</v>
      </c>
      <c r="E2573" t="s">
        <v>1641</v>
      </c>
      <c r="F2573" t="s">
        <v>1641</v>
      </c>
      <c r="G2573" t="s">
        <v>639</v>
      </c>
      <c r="H2573" t="s">
        <v>639</v>
      </c>
      <c r="I2573" t="s">
        <v>2732</v>
      </c>
      <c r="J2573" t="s">
        <v>729</v>
      </c>
      <c r="K2573" t="s">
        <v>53</v>
      </c>
      <c r="L2573" s="4">
        <v>39406</v>
      </c>
      <c r="M2573" s="4">
        <v>45291</v>
      </c>
      <c r="AC2573">
        <v>70</v>
      </c>
      <c r="AE2573">
        <v>1</v>
      </c>
    </row>
    <row r="2574" spans="1:31" x14ac:dyDescent="0.2">
      <c r="A2574" s="9">
        <v>2004732</v>
      </c>
      <c r="B2574">
        <v>3347</v>
      </c>
      <c r="C2574" t="s">
        <v>6196</v>
      </c>
      <c r="D2574" t="s">
        <v>6197</v>
      </c>
      <c r="E2574" t="s">
        <v>1331</v>
      </c>
      <c r="F2574" t="s">
        <v>1331</v>
      </c>
      <c r="G2574" t="s">
        <v>639</v>
      </c>
      <c r="H2574" t="s">
        <v>639</v>
      </c>
      <c r="I2574" t="s">
        <v>2732</v>
      </c>
      <c r="J2574" t="s">
        <v>729</v>
      </c>
      <c r="K2574" t="s">
        <v>54</v>
      </c>
      <c r="L2574" s="4">
        <v>40197</v>
      </c>
      <c r="M2574" s="4">
        <v>45291</v>
      </c>
      <c r="AC2574">
        <v>50</v>
      </c>
      <c r="AE2574">
        <v>1</v>
      </c>
    </row>
    <row r="2575" spans="1:31" x14ac:dyDescent="0.2">
      <c r="A2575" s="9">
        <v>2006664</v>
      </c>
      <c r="B2575">
        <v>3725</v>
      </c>
      <c r="C2575" t="s">
        <v>6198</v>
      </c>
      <c r="D2575" t="s">
        <v>6199</v>
      </c>
      <c r="E2575" t="s">
        <v>1331</v>
      </c>
      <c r="F2575" t="s">
        <v>1331</v>
      </c>
      <c r="G2575" t="s">
        <v>639</v>
      </c>
      <c r="H2575" t="s">
        <v>639</v>
      </c>
      <c r="I2575" t="s">
        <v>2732</v>
      </c>
      <c r="J2575" t="s">
        <v>729</v>
      </c>
      <c r="K2575" t="s">
        <v>53</v>
      </c>
      <c r="L2575" s="4">
        <v>2</v>
      </c>
      <c r="M2575" s="4">
        <v>45291</v>
      </c>
      <c r="AC2575">
        <v>45</v>
      </c>
      <c r="AE2575">
        <v>1</v>
      </c>
    </row>
    <row r="2576" spans="1:31" x14ac:dyDescent="0.2">
      <c r="A2576" s="9">
        <v>2000895</v>
      </c>
      <c r="B2576">
        <v>377</v>
      </c>
      <c r="C2576" t="s">
        <v>6200</v>
      </c>
      <c r="D2576" t="s">
        <v>6201</v>
      </c>
      <c r="E2576" t="s">
        <v>3346</v>
      </c>
      <c r="F2576" t="s">
        <v>3346</v>
      </c>
      <c r="G2576" t="s">
        <v>639</v>
      </c>
      <c r="H2576" t="s">
        <v>639</v>
      </c>
      <c r="I2576" t="s">
        <v>2732</v>
      </c>
      <c r="J2576" t="s">
        <v>729</v>
      </c>
      <c r="K2576" t="s">
        <v>53</v>
      </c>
      <c r="L2576" s="4">
        <v>39350</v>
      </c>
      <c r="M2576" s="4">
        <v>45291</v>
      </c>
      <c r="AC2576">
        <v>75</v>
      </c>
      <c r="AE2576">
        <v>1</v>
      </c>
    </row>
    <row r="2577" spans="1:31" x14ac:dyDescent="0.2">
      <c r="A2577" s="9">
        <v>2004661</v>
      </c>
      <c r="B2577">
        <v>3268</v>
      </c>
      <c r="C2577" t="s">
        <v>6204</v>
      </c>
      <c r="D2577" t="s">
        <v>6203</v>
      </c>
      <c r="E2577" t="s">
        <v>1331</v>
      </c>
      <c r="F2577" t="s">
        <v>1331</v>
      </c>
      <c r="G2577" t="s">
        <v>639</v>
      </c>
      <c r="H2577" t="s">
        <v>639</v>
      </c>
      <c r="I2577" t="s">
        <v>2732</v>
      </c>
      <c r="J2577" t="s">
        <v>729</v>
      </c>
      <c r="K2577" t="s">
        <v>53</v>
      </c>
      <c r="L2577" s="4">
        <v>40029</v>
      </c>
      <c r="M2577" s="4">
        <v>45291</v>
      </c>
      <c r="AC2577">
        <v>60</v>
      </c>
      <c r="AE2577">
        <v>1</v>
      </c>
    </row>
    <row r="2578" spans="1:31" x14ac:dyDescent="0.2">
      <c r="A2578" s="9">
        <v>2004727</v>
      </c>
      <c r="B2578">
        <v>3295</v>
      </c>
      <c r="C2578" t="s">
        <v>6202</v>
      </c>
      <c r="D2578" t="s">
        <v>6203</v>
      </c>
      <c r="E2578" t="s">
        <v>1331</v>
      </c>
      <c r="F2578" t="s">
        <v>1331</v>
      </c>
      <c r="G2578" t="s">
        <v>639</v>
      </c>
      <c r="H2578" t="s">
        <v>639</v>
      </c>
      <c r="I2578" t="s">
        <v>2732</v>
      </c>
      <c r="J2578" t="s">
        <v>729</v>
      </c>
      <c r="K2578" t="s">
        <v>54</v>
      </c>
      <c r="L2578" s="4">
        <v>40127</v>
      </c>
      <c r="M2578" s="4">
        <v>45291</v>
      </c>
      <c r="AC2578">
        <v>60</v>
      </c>
      <c r="AE2578">
        <v>1</v>
      </c>
    </row>
    <row r="2579" spans="1:31" x14ac:dyDescent="0.2">
      <c r="A2579" s="9">
        <v>2006513</v>
      </c>
      <c r="B2579">
        <v>3563</v>
      </c>
      <c r="C2579" t="s">
        <v>6205</v>
      </c>
      <c r="D2579" t="s">
        <v>6206</v>
      </c>
      <c r="E2579" t="s">
        <v>3292</v>
      </c>
      <c r="F2579" t="s">
        <v>3292</v>
      </c>
      <c r="G2579" t="s">
        <v>639</v>
      </c>
      <c r="H2579" t="s">
        <v>639</v>
      </c>
      <c r="I2579" t="s">
        <v>2732</v>
      </c>
      <c r="J2579" t="s">
        <v>729</v>
      </c>
      <c r="K2579" t="s">
        <v>53</v>
      </c>
      <c r="L2579" s="4">
        <v>2</v>
      </c>
      <c r="M2579" s="4">
        <v>45291</v>
      </c>
      <c r="AC2579">
        <v>85</v>
      </c>
      <c r="AE2579">
        <v>1</v>
      </c>
    </row>
    <row r="2580" spans="1:31" x14ac:dyDescent="0.2">
      <c r="A2580" s="9">
        <v>2000343</v>
      </c>
      <c r="B2580">
        <v>349</v>
      </c>
      <c r="C2580" t="s">
        <v>6207</v>
      </c>
      <c r="D2580" t="s">
        <v>5065</v>
      </c>
      <c r="E2580" t="s">
        <v>1702</v>
      </c>
      <c r="F2580" t="s">
        <v>1702</v>
      </c>
      <c r="G2580" t="s">
        <v>639</v>
      </c>
      <c r="H2580" t="s">
        <v>639</v>
      </c>
      <c r="I2580" t="s">
        <v>2732</v>
      </c>
      <c r="J2580" t="s">
        <v>729</v>
      </c>
      <c r="K2580" t="s">
        <v>54</v>
      </c>
      <c r="L2580" s="4">
        <v>2</v>
      </c>
      <c r="M2580" s="4">
        <v>45291</v>
      </c>
      <c r="AC2580">
        <v>70</v>
      </c>
      <c r="AE2580">
        <v>1</v>
      </c>
    </row>
    <row r="2581" spans="1:31" x14ac:dyDescent="0.2">
      <c r="A2581" s="9">
        <v>2000338</v>
      </c>
      <c r="B2581">
        <v>343</v>
      </c>
      <c r="C2581" t="s">
        <v>6208</v>
      </c>
      <c r="D2581" t="s">
        <v>2872</v>
      </c>
      <c r="E2581" t="s">
        <v>1702</v>
      </c>
      <c r="F2581" t="s">
        <v>1702</v>
      </c>
      <c r="G2581" t="s">
        <v>639</v>
      </c>
      <c r="H2581" t="s">
        <v>639</v>
      </c>
      <c r="I2581" t="s">
        <v>2732</v>
      </c>
      <c r="J2581" t="s">
        <v>729</v>
      </c>
      <c r="K2581" t="s">
        <v>53</v>
      </c>
      <c r="L2581" s="4">
        <v>2</v>
      </c>
      <c r="M2581" s="4">
        <v>45291</v>
      </c>
      <c r="AC2581">
        <v>70</v>
      </c>
      <c r="AE2581">
        <v>1</v>
      </c>
    </row>
    <row r="2582" spans="1:31" x14ac:dyDescent="0.2">
      <c r="A2582" s="9">
        <v>2004708</v>
      </c>
      <c r="B2582">
        <v>3461</v>
      </c>
      <c r="C2582" t="s">
        <v>6209</v>
      </c>
      <c r="D2582" t="s">
        <v>3856</v>
      </c>
      <c r="E2582" t="s">
        <v>1331</v>
      </c>
      <c r="F2582" t="s">
        <v>1331</v>
      </c>
      <c r="G2582" t="s">
        <v>639</v>
      </c>
      <c r="H2582" t="s">
        <v>639</v>
      </c>
      <c r="I2582" t="s">
        <v>2732</v>
      </c>
      <c r="J2582" t="s">
        <v>729</v>
      </c>
      <c r="K2582" t="s">
        <v>53</v>
      </c>
      <c r="L2582" s="4">
        <v>40421</v>
      </c>
      <c r="M2582" s="4">
        <v>45291</v>
      </c>
      <c r="AC2582">
        <v>60</v>
      </c>
      <c r="AE2582">
        <v>1</v>
      </c>
    </row>
    <row r="2583" spans="1:31" x14ac:dyDescent="0.2">
      <c r="A2583" s="9">
        <v>2004731</v>
      </c>
      <c r="B2583">
        <v>3346</v>
      </c>
      <c r="C2583" t="s">
        <v>6210</v>
      </c>
      <c r="D2583" t="s">
        <v>6211</v>
      </c>
      <c r="E2583" t="s">
        <v>1331</v>
      </c>
      <c r="F2583" t="s">
        <v>1331</v>
      </c>
      <c r="G2583" t="s">
        <v>639</v>
      </c>
      <c r="H2583" t="s">
        <v>639</v>
      </c>
      <c r="I2583" t="s">
        <v>2732</v>
      </c>
      <c r="J2583" t="s">
        <v>729</v>
      </c>
      <c r="K2583" t="s">
        <v>54</v>
      </c>
      <c r="L2583" s="4">
        <v>40197</v>
      </c>
      <c r="M2583" s="4">
        <v>45291</v>
      </c>
      <c r="AC2583">
        <v>60</v>
      </c>
      <c r="AE2583">
        <v>1</v>
      </c>
    </row>
    <row r="2584" spans="1:31" x14ac:dyDescent="0.2">
      <c r="A2584" s="9">
        <v>2006505</v>
      </c>
      <c r="B2584">
        <v>3552</v>
      </c>
      <c r="C2584" t="s">
        <v>6212</v>
      </c>
      <c r="D2584" t="s">
        <v>6213</v>
      </c>
      <c r="E2584" t="s">
        <v>2962</v>
      </c>
      <c r="F2584" t="s">
        <v>2962</v>
      </c>
      <c r="G2584" t="s">
        <v>639</v>
      </c>
      <c r="H2584" t="s">
        <v>639</v>
      </c>
      <c r="I2584" t="s">
        <v>2732</v>
      </c>
      <c r="J2584" t="s">
        <v>729</v>
      </c>
      <c r="K2584" t="s">
        <v>53</v>
      </c>
      <c r="L2584" s="4">
        <v>2</v>
      </c>
      <c r="M2584" s="4">
        <v>45291</v>
      </c>
      <c r="AC2584">
        <v>40</v>
      </c>
      <c r="AE2584">
        <v>1</v>
      </c>
    </row>
    <row r="2585" spans="1:31" x14ac:dyDescent="0.2">
      <c r="A2585" s="9">
        <v>2000349</v>
      </c>
      <c r="B2585">
        <v>310</v>
      </c>
      <c r="C2585" t="s">
        <v>6214</v>
      </c>
      <c r="D2585" t="s">
        <v>6213</v>
      </c>
      <c r="E2585" t="s">
        <v>1702</v>
      </c>
      <c r="F2585" t="s">
        <v>1702</v>
      </c>
      <c r="G2585" t="s">
        <v>639</v>
      </c>
      <c r="H2585" t="s">
        <v>639</v>
      </c>
      <c r="I2585" t="s">
        <v>2732</v>
      </c>
      <c r="J2585" t="s">
        <v>729</v>
      </c>
      <c r="K2585" t="s">
        <v>54</v>
      </c>
      <c r="L2585" s="4">
        <v>2</v>
      </c>
      <c r="M2585" s="4">
        <v>45291</v>
      </c>
      <c r="AC2585">
        <v>50</v>
      </c>
      <c r="AE2585">
        <v>1</v>
      </c>
    </row>
    <row r="2586" spans="1:31" x14ac:dyDescent="0.2">
      <c r="A2586" s="9">
        <v>2000350</v>
      </c>
      <c r="B2586">
        <v>425</v>
      </c>
      <c r="C2586" t="s">
        <v>6215</v>
      </c>
      <c r="D2586" t="s">
        <v>6216</v>
      </c>
      <c r="E2586" t="s">
        <v>1702</v>
      </c>
      <c r="F2586" t="s">
        <v>1702</v>
      </c>
      <c r="G2586" t="s">
        <v>639</v>
      </c>
      <c r="H2586" t="s">
        <v>639</v>
      </c>
      <c r="I2586" t="s">
        <v>2732</v>
      </c>
      <c r="J2586" t="s">
        <v>729</v>
      </c>
      <c r="K2586" t="s">
        <v>54</v>
      </c>
      <c r="L2586" s="4">
        <v>2</v>
      </c>
      <c r="M2586" s="4">
        <v>45291</v>
      </c>
      <c r="AC2586">
        <v>35</v>
      </c>
      <c r="AE2586">
        <v>1</v>
      </c>
    </row>
    <row r="2587" spans="1:31" x14ac:dyDescent="0.2">
      <c r="A2587" s="9">
        <v>2006497</v>
      </c>
      <c r="B2587">
        <v>3545</v>
      </c>
      <c r="C2587" t="s">
        <v>6217</v>
      </c>
      <c r="D2587" t="s">
        <v>6216</v>
      </c>
      <c r="E2587" t="s">
        <v>2962</v>
      </c>
      <c r="F2587" t="s">
        <v>2962</v>
      </c>
      <c r="G2587" t="s">
        <v>639</v>
      </c>
      <c r="H2587" t="s">
        <v>639</v>
      </c>
      <c r="I2587" t="s">
        <v>2732</v>
      </c>
      <c r="J2587" t="s">
        <v>729</v>
      </c>
      <c r="K2587" t="s">
        <v>53</v>
      </c>
      <c r="L2587" s="4">
        <v>2</v>
      </c>
      <c r="M2587" s="4">
        <v>45291</v>
      </c>
      <c r="AC2587">
        <v>35</v>
      </c>
      <c r="AE2587">
        <v>1</v>
      </c>
    </row>
    <row r="2588" spans="1:31" x14ac:dyDescent="0.2">
      <c r="A2588" s="9">
        <v>2006132</v>
      </c>
      <c r="B2588">
        <v>3620</v>
      </c>
      <c r="C2588" t="s">
        <v>6218</v>
      </c>
      <c r="D2588" t="s">
        <v>6219</v>
      </c>
      <c r="E2588" t="s">
        <v>1331</v>
      </c>
      <c r="F2588" t="s">
        <v>1331</v>
      </c>
      <c r="G2588" t="s">
        <v>639</v>
      </c>
      <c r="H2588" t="s">
        <v>639</v>
      </c>
      <c r="I2588" t="s">
        <v>2732</v>
      </c>
      <c r="J2588" t="s">
        <v>729</v>
      </c>
      <c r="K2588" t="s">
        <v>54</v>
      </c>
      <c r="L2588" s="4">
        <v>2</v>
      </c>
      <c r="M2588" s="4">
        <v>45291</v>
      </c>
      <c r="AC2588">
        <v>50</v>
      </c>
      <c r="AE2588">
        <v>1</v>
      </c>
    </row>
    <row r="2589" spans="1:31" x14ac:dyDescent="0.2">
      <c r="A2589" s="9">
        <v>2004704</v>
      </c>
      <c r="B2589">
        <v>3459</v>
      </c>
      <c r="C2589" t="s">
        <v>6222</v>
      </c>
      <c r="D2589" t="s">
        <v>6221</v>
      </c>
      <c r="E2589" t="s">
        <v>1331</v>
      </c>
      <c r="F2589" t="s">
        <v>1331</v>
      </c>
      <c r="G2589" t="s">
        <v>639</v>
      </c>
      <c r="H2589" t="s">
        <v>639</v>
      </c>
      <c r="I2589" t="s">
        <v>2732</v>
      </c>
      <c r="J2589" t="s">
        <v>729</v>
      </c>
      <c r="K2589" t="s">
        <v>53</v>
      </c>
      <c r="L2589" s="4">
        <v>40421</v>
      </c>
      <c r="M2589" s="4">
        <v>45291</v>
      </c>
      <c r="AC2589">
        <v>40</v>
      </c>
      <c r="AE2589">
        <v>1</v>
      </c>
    </row>
    <row r="2590" spans="1:31" x14ac:dyDescent="0.2">
      <c r="A2590" s="9">
        <v>2000265</v>
      </c>
      <c r="B2590">
        <v>1714</v>
      </c>
      <c r="C2590" t="s">
        <v>6220</v>
      </c>
      <c r="D2590" t="s">
        <v>6221</v>
      </c>
      <c r="E2590" t="s">
        <v>1641</v>
      </c>
      <c r="F2590" t="s">
        <v>1641</v>
      </c>
      <c r="G2590" t="s">
        <v>639</v>
      </c>
      <c r="H2590" t="s">
        <v>639</v>
      </c>
      <c r="I2590" t="s">
        <v>2732</v>
      </c>
      <c r="J2590" t="s">
        <v>729</v>
      </c>
      <c r="K2590" t="s">
        <v>54</v>
      </c>
      <c r="L2590" s="4">
        <v>39406</v>
      </c>
      <c r="M2590" s="4">
        <v>45291</v>
      </c>
      <c r="AC2590">
        <v>35</v>
      </c>
      <c r="AE2590">
        <v>1</v>
      </c>
    </row>
    <row r="2591" spans="1:31" x14ac:dyDescent="0.2">
      <c r="A2591" s="9">
        <v>2000339</v>
      </c>
      <c r="B2591">
        <v>345</v>
      </c>
      <c r="C2591" t="s">
        <v>6223</v>
      </c>
      <c r="D2591" t="s">
        <v>6224</v>
      </c>
      <c r="E2591" t="s">
        <v>1702</v>
      </c>
      <c r="F2591" t="s">
        <v>1702</v>
      </c>
      <c r="G2591" t="s">
        <v>639</v>
      </c>
      <c r="H2591" t="s">
        <v>639</v>
      </c>
      <c r="I2591" t="s">
        <v>2732</v>
      </c>
      <c r="J2591" t="s">
        <v>729</v>
      </c>
      <c r="K2591" t="s">
        <v>54</v>
      </c>
      <c r="L2591" s="4">
        <v>2</v>
      </c>
      <c r="M2591" s="4">
        <v>45291</v>
      </c>
      <c r="AC2591">
        <v>35</v>
      </c>
      <c r="AE2591">
        <v>1</v>
      </c>
    </row>
    <row r="2592" spans="1:31" x14ac:dyDescent="0.2">
      <c r="A2592" s="9">
        <v>2001194</v>
      </c>
      <c r="B2592">
        <v>2590</v>
      </c>
      <c r="C2592" t="s">
        <v>6225</v>
      </c>
      <c r="D2592" t="s">
        <v>6226</v>
      </c>
      <c r="E2592" t="s">
        <v>3292</v>
      </c>
      <c r="F2592" t="s">
        <v>3292</v>
      </c>
      <c r="G2592" t="s">
        <v>639</v>
      </c>
      <c r="H2592" t="s">
        <v>639</v>
      </c>
      <c r="I2592" t="s">
        <v>2732</v>
      </c>
      <c r="J2592" t="s">
        <v>729</v>
      </c>
      <c r="K2592" t="s">
        <v>54</v>
      </c>
      <c r="L2592" s="4">
        <v>38839</v>
      </c>
      <c r="M2592" s="4">
        <v>45291</v>
      </c>
      <c r="N2592">
        <v>0</v>
      </c>
      <c r="O2592">
        <v>0</v>
      </c>
      <c r="P2592">
        <v>0</v>
      </c>
      <c r="Q2592">
        <v>0</v>
      </c>
      <c r="R2592">
        <v>0</v>
      </c>
      <c r="T2592">
        <v>0</v>
      </c>
      <c r="AC2592">
        <v>70</v>
      </c>
      <c r="AE2592">
        <v>1</v>
      </c>
    </row>
    <row r="2593" spans="1:31" x14ac:dyDescent="0.2">
      <c r="A2593" s="9">
        <v>2005293</v>
      </c>
      <c r="B2593">
        <v>3513</v>
      </c>
      <c r="C2593" t="s">
        <v>6227</v>
      </c>
      <c r="D2593" t="s">
        <v>6228</v>
      </c>
      <c r="E2593" t="s">
        <v>3234</v>
      </c>
      <c r="F2593" t="s">
        <v>3234</v>
      </c>
      <c r="G2593" t="s">
        <v>639</v>
      </c>
      <c r="H2593" t="s">
        <v>639</v>
      </c>
      <c r="I2593" t="s">
        <v>2732</v>
      </c>
      <c r="J2593" t="s">
        <v>729</v>
      </c>
      <c r="K2593" t="s">
        <v>53</v>
      </c>
      <c r="L2593" s="4">
        <v>2</v>
      </c>
      <c r="M2593" s="4">
        <v>45291</v>
      </c>
      <c r="AC2593">
        <v>55</v>
      </c>
      <c r="AE2593">
        <v>1</v>
      </c>
    </row>
    <row r="2594" spans="1:31" x14ac:dyDescent="0.2">
      <c r="A2594" s="9">
        <v>2008179</v>
      </c>
      <c r="B2594">
        <v>4256</v>
      </c>
      <c r="C2594" t="s">
        <v>6229</v>
      </c>
      <c r="D2594" t="s">
        <v>6230</v>
      </c>
      <c r="E2594" t="s">
        <v>1331</v>
      </c>
      <c r="F2594" t="s">
        <v>1331</v>
      </c>
      <c r="G2594" t="s">
        <v>639</v>
      </c>
      <c r="H2594" t="s">
        <v>639</v>
      </c>
      <c r="I2594" t="s">
        <v>2732</v>
      </c>
      <c r="J2594" t="s">
        <v>729</v>
      </c>
      <c r="K2594" t="s">
        <v>54</v>
      </c>
      <c r="L2594" s="4">
        <v>2</v>
      </c>
      <c r="M2594" s="4">
        <v>45291</v>
      </c>
      <c r="AC2594">
        <v>20</v>
      </c>
      <c r="AE2594">
        <v>1</v>
      </c>
    </row>
    <row r="2595" spans="1:31" x14ac:dyDescent="0.2">
      <c r="A2595" s="9">
        <v>2000269</v>
      </c>
      <c r="B2595">
        <v>1711</v>
      </c>
      <c r="C2595" t="s">
        <v>6231</v>
      </c>
      <c r="D2595" t="s">
        <v>6232</v>
      </c>
      <c r="E2595" t="s">
        <v>1641</v>
      </c>
      <c r="F2595" t="s">
        <v>1641</v>
      </c>
      <c r="G2595" t="s">
        <v>639</v>
      </c>
      <c r="H2595" t="s">
        <v>639</v>
      </c>
      <c r="I2595" t="s">
        <v>2732</v>
      </c>
      <c r="J2595" t="s">
        <v>729</v>
      </c>
      <c r="K2595" t="s">
        <v>54</v>
      </c>
      <c r="L2595" s="4">
        <v>39406</v>
      </c>
      <c r="M2595" s="4">
        <v>45291</v>
      </c>
      <c r="AC2595">
        <v>70</v>
      </c>
      <c r="AE2595">
        <v>1</v>
      </c>
    </row>
    <row r="2596" spans="1:31" x14ac:dyDescent="0.2">
      <c r="A2596" s="9">
        <v>2007423</v>
      </c>
      <c r="B2596">
        <v>4016</v>
      </c>
      <c r="C2596" t="s">
        <v>6233</v>
      </c>
      <c r="D2596" t="s">
        <v>6234</v>
      </c>
      <c r="E2596" t="s">
        <v>4716</v>
      </c>
      <c r="F2596" t="s">
        <v>4716</v>
      </c>
      <c r="G2596" t="s">
        <v>639</v>
      </c>
      <c r="H2596" t="s">
        <v>639</v>
      </c>
      <c r="I2596" t="s">
        <v>2732</v>
      </c>
      <c r="J2596" t="s">
        <v>729</v>
      </c>
      <c r="K2596" t="s">
        <v>53</v>
      </c>
      <c r="L2596" s="4">
        <v>2</v>
      </c>
      <c r="M2596" s="4">
        <v>45291</v>
      </c>
      <c r="AC2596">
        <v>10</v>
      </c>
      <c r="AE2596">
        <v>1</v>
      </c>
    </row>
    <row r="2597" spans="1:31" x14ac:dyDescent="0.2">
      <c r="A2597" s="9">
        <v>2006165</v>
      </c>
      <c r="B2597">
        <v>3021</v>
      </c>
      <c r="C2597" t="s">
        <v>6235</v>
      </c>
      <c r="D2597" t="s">
        <v>6236</v>
      </c>
      <c r="E2597" t="s">
        <v>1264</v>
      </c>
      <c r="F2597" t="s">
        <v>1265</v>
      </c>
      <c r="G2597" t="s">
        <v>639</v>
      </c>
      <c r="H2597" t="s">
        <v>639</v>
      </c>
      <c r="I2597" t="s">
        <v>2732</v>
      </c>
      <c r="J2597" t="s">
        <v>641</v>
      </c>
      <c r="K2597" t="s">
        <v>53</v>
      </c>
      <c r="L2597" s="4">
        <v>2</v>
      </c>
      <c r="M2597" s="4">
        <v>45291</v>
      </c>
      <c r="N2597">
        <v>23</v>
      </c>
      <c r="R2597">
        <v>3</v>
      </c>
      <c r="T2597">
        <v>12.399999618530273</v>
      </c>
      <c r="AE2597">
        <v>1</v>
      </c>
    </row>
    <row r="2598" spans="1:31" x14ac:dyDescent="0.2">
      <c r="A2598" s="9">
        <v>2007729</v>
      </c>
      <c r="B2598">
        <v>4065</v>
      </c>
      <c r="C2598" t="s">
        <v>6237</v>
      </c>
      <c r="D2598" t="s">
        <v>6238</v>
      </c>
      <c r="E2598" t="s">
        <v>1331</v>
      </c>
      <c r="F2598" t="s">
        <v>1331</v>
      </c>
      <c r="G2598" t="s">
        <v>639</v>
      </c>
      <c r="H2598" t="s">
        <v>639</v>
      </c>
      <c r="I2598" t="s">
        <v>2732</v>
      </c>
      <c r="J2598" t="s">
        <v>729</v>
      </c>
      <c r="K2598" t="s">
        <v>54</v>
      </c>
      <c r="L2598" s="4">
        <v>2</v>
      </c>
      <c r="M2598" s="4">
        <v>45291</v>
      </c>
      <c r="AC2598">
        <v>35</v>
      </c>
      <c r="AE2598">
        <v>1.1000000000000001</v>
      </c>
    </row>
    <row r="2599" spans="1:31" x14ac:dyDescent="0.2">
      <c r="A2599" s="9">
        <v>2009728</v>
      </c>
      <c r="B2599">
        <v>4945</v>
      </c>
      <c r="C2599" t="s">
        <v>6239</v>
      </c>
      <c r="D2599" t="s">
        <v>6240</v>
      </c>
      <c r="E2599" t="s">
        <v>6241</v>
      </c>
      <c r="F2599" t="s">
        <v>6241</v>
      </c>
      <c r="G2599" t="s">
        <v>639</v>
      </c>
      <c r="H2599" t="s">
        <v>684</v>
      </c>
      <c r="I2599" t="s">
        <v>2732</v>
      </c>
      <c r="J2599" t="s">
        <v>694</v>
      </c>
      <c r="K2599" t="s">
        <v>53</v>
      </c>
      <c r="L2599" s="4">
        <v>2</v>
      </c>
      <c r="M2599" s="4">
        <v>45291</v>
      </c>
      <c r="N2599">
        <v>0.30000001192092896</v>
      </c>
      <c r="AC2599">
        <v>13.1</v>
      </c>
      <c r="AE2599">
        <v>1</v>
      </c>
    </row>
    <row r="2600" spans="1:31" x14ac:dyDescent="0.2">
      <c r="A2600" s="9">
        <v>2006482</v>
      </c>
      <c r="B2600">
        <v>3532</v>
      </c>
      <c r="C2600" t="s">
        <v>6242</v>
      </c>
      <c r="D2600" t="s">
        <v>6243</v>
      </c>
      <c r="E2600" t="s">
        <v>3237</v>
      </c>
      <c r="F2600" t="s">
        <v>3237</v>
      </c>
      <c r="G2600" t="s">
        <v>639</v>
      </c>
      <c r="H2600" t="s">
        <v>639</v>
      </c>
      <c r="I2600" t="s">
        <v>2732</v>
      </c>
      <c r="J2600" t="s">
        <v>729</v>
      </c>
      <c r="K2600" t="s">
        <v>53</v>
      </c>
      <c r="L2600" s="4">
        <v>2</v>
      </c>
      <c r="M2600" s="4">
        <v>45291</v>
      </c>
      <c r="AE2600">
        <v>1</v>
      </c>
    </row>
    <row r="2601" spans="1:31" x14ac:dyDescent="0.2">
      <c r="A2601" s="9">
        <v>2005313</v>
      </c>
      <c r="B2601">
        <v>3515</v>
      </c>
      <c r="C2601" t="s">
        <v>6244</v>
      </c>
      <c r="D2601" t="s">
        <v>6245</v>
      </c>
      <c r="E2601" t="s">
        <v>3237</v>
      </c>
      <c r="F2601" t="s">
        <v>3237</v>
      </c>
      <c r="G2601" t="s">
        <v>639</v>
      </c>
      <c r="H2601" t="s">
        <v>639</v>
      </c>
      <c r="I2601" t="s">
        <v>2732</v>
      </c>
      <c r="J2601" t="s">
        <v>729</v>
      </c>
      <c r="K2601" t="s">
        <v>53</v>
      </c>
      <c r="L2601" s="4">
        <v>2</v>
      </c>
      <c r="M2601" s="4">
        <v>45291</v>
      </c>
      <c r="AE2601">
        <v>1</v>
      </c>
    </row>
    <row r="2602" spans="1:31" x14ac:dyDescent="0.2">
      <c r="A2602" s="9">
        <v>2005315</v>
      </c>
      <c r="B2602">
        <v>3517</v>
      </c>
      <c r="C2602" t="s">
        <v>6246</v>
      </c>
      <c r="D2602" t="s">
        <v>6247</v>
      </c>
      <c r="E2602" t="s">
        <v>3237</v>
      </c>
      <c r="F2602" t="s">
        <v>3237</v>
      </c>
      <c r="G2602" t="s">
        <v>639</v>
      </c>
      <c r="H2602" t="s">
        <v>639</v>
      </c>
      <c r="I2602" t="s">
        <v>2732</v>
      </c>
      <c r="J2602" t="s">
        <v>729</v>
      </c>
      <c r="K2602" t="s">
        <v>53</v>
      </c>
      <c r="L2602" s="4">
        <v>2</v>
      </c>
      <c r="M2602" s="4">
        <v>45291</v>
      </c>
      <c r="AE2602">
        <v>1</v>
      </c>
    </row>
    <row r="2603" spans="1:31" x14ac:dyDescent="0.2">
      <c r="A2603" s="9">
        <v>2005314</v>
      </c>
      <c r="B2603">
        <v>3516</v>
      </c>
      <c r="C2603" t="s">
        <v>6248</v>
      </c>
      <c r="D2603" t="s">
        <v>6249</v>
      </c>
      <c r="E2603" t="s">
        <v>3237</v>
      </c>
      <c r="F2603" t="s">
        <v>3237</v>
      </c>
      <c r="G2603" t="s">
        <v>639</v>
      </c>
      <c r="H2603" t="s">
        <v>639</v>
      </c>
      <c r="I2603" t="s">
        <v>2732</v>
      </c>
      <c r="J2603" t="s">
        <v>729</v>
      </c>
      <c r="K2603" t="s">
        <v>53</v>
      </c>
      <c r="L2603" s="4">
        <v>2</v>
      </c>
      <c r="M2603" s="4">
        <v>45291</v>
      </c>
      <c r="AE2603">
        <v>1</v>
      </c>
    </row>
    <row r="2604" spans="1:31" x14ac:dyDescent="0.2">
      <c r="A2604" s="9">
        <v>2006076</v>
      </c>
      <c r="B2604">
        <v>3571</v>
      </c>
      <c r="C2604" t="s">
        <v>6250</v>
      </c>
      <c r="D2604" t="s">
        <v>6251</v>
      </c>
      <c r="E2604" t="s">
        <v>5624</v>
      </c>
      <c r="F2604" t="s">
        <v>5625</v>
      </c>
      <c r="G2604" t="s">
        <v>639</v>
      </c>
      <c r="H2604" t="s">
        <v>639</v>
      </c>
      <c r="I2604" t="s">
        <v>2732</v>
      </c>
      <c r="J2604" t="s">
        <v>647</v>
      </c>
      <c r="K2604" t="s">
        <v>53</v>
      </c>
      <c r="L2604" s="4">
        <v>2</v>
      </c>
      <c r="M2604" s="4">
        <v>45291</v>
      </c>
      <c r="AE2604">
        <v>1</v>
      </c>
    </row>
    <row r="2605" spans="1:31" x14ac:dyDescent="0.2">
      <c r="A2605" s="9">
        <v>2006481</v>
      </c>
      <c r="B2605">
        <v>3561</v>
      </c>
      <c r="C2605" t="s">
        <v>6252</v>
      </c>
      <c r="D2605" t="s">
        <v>6253</v>
      </c>
      <c r="E2605" t="s">
        <v>6254</v>
      </c>
      <c r="F2605" t="s">
        <v>6254</v>
      </c>
      <c r="G2605" t="s">
        <v>639</v>
      </c>
      <c r="H2605" t="s">
        <v>684</v>
      </c>
      <c r="I2605" t="s">
        <v>2732</v>
      </c>
      <c r="J2605" t="s">
        <v>686</v>
      </c>
      <c r="K2605" t="s">
        <v>54</v>
      </c>
      <c r="L2605" s="4">
        <v>2</v>
      </c>
      <c r="M2605" s="4">
        <v>45291</v>
      </c>
      <c r="N2605">
        <v>0.20000000298023224</v>
      </c>
      <c r="AC2605">
        <v>1</v>
      </c>
      <c r="AE2605">
        <v>1</v>
      </c>
    </row>
    <row r="2606" spans="1:31" x14ac:dyDescent="0.2">
      <c r="A2606" s="9">
        <v>2009454</v>
      </c>
      <c r="B2606">
        <v>4871</v>
      </c>
      <c r="C2606" t="s">
        <v>6255</v>
      </c>
      <c r="D2606" t="s">
        <v>6256</v>
      </c>
      <c r="E2606" t="s">
        <v>3871</v>
      </c>
      <c r="F2606" t="s">
        <v>3872</v>
      </c>
      <c r="G2606" t="s">
        <v>639</v>
      </c>
      <c r="H2606" t="s">
        <v>639</v>
      </c>
      <c r="I2606" t="s">
        <v>2732</v>
      </c>
      <c r="J2606" t="s">
        <v>729</v>
      </c>
      <c r="K2606" t="s">
        <v>53</v>
      </c>
      <c r="L2606" s="4">
        <v>2</v>
      </c>
      <c r="M2606" s="4">
        <v>45291</v>
      </c>
      <c r="AE2606">
        <v>1</v>
      </c>
    </row>
    <row r="2607" spans="1:31" x14ac:dyDescent="0.2">
      <c r="A2607" s="9">
        <v>2009476</v>
      </c>
      <c r="B2607">
        <v>4806</v>
      </c>
      <c r="C2607" t="s">
        <v>6257</v>
      </c>
      <c r="D2607" t="s">
        <v>6258</v>
      </c>
      <c r="E2607" t="s">
        <v>1889</v>
      </c>
      <c r="F2607" t="s">
        <v>6259</v>
      </c>
      <c r="G2607" t="s">
        <v>639</v>
      </c>
      <c r="H2607" t="s">
        <v>639</v>
      </c>
      <c r="I2607" t="s">
        <v>2732</v>
      </c>
      <c r="J2607" t="s">
        <v>729</v>
      </c>
      <c r="K2607" t="s">
        <v>54</v>
      </c>
      <c r="L2607" s="4">
        <v>2</v>
      </c>
      <c r="M2607" s="4">
        <v>45291</v>
      </c>
      <c r="AE2607">
        <v>1.1000000000000001</v>
      </c>
    </row>
    <row r="2608" spans="1:31" x14ac:dyDescent="0.2">
      <c r="A2608" s="9">
        <v>2000131</v>
      </c>
      <c r="B2608">
        <v>102</v>
      </c>
      <c r="C2608" t="s">
        <v>6260</v>
      </c>
      <c r="D2608" t="s">
        <v>2657</v>
      </c>
      <c r="E2608" t="s">
        <v>4363</v>
      </c>
      <c r="F2608" t="s">
        <v>4363</v>
      </c>
      <c r="G2608" t="s">
        <v>639</v>
      </c>
      <c r="H2608" t="s">
        <v>639</v>
      </c>
      <c r="I2608" t="s">
        <v>2732</v>
      </c>
      <c r="J2608" t="s">
        <v>729</v>
      </c>
      <c r="K2608" t="s">
        <v>54</v>
      </c>
      <c r="L2608" s="4">
        <v>39406</v>
      </c>
      <c r="M2608" s="4">
        <v>45291</v>
      </c>
      <c r="AC2608">
        <v>35</v>
      </c>
      <c r="AE2608">
        <v>1</v>
      </c>
    </row>
    <row r="2609" spans="1:31" x14ac:dyDescent="0.2">
      <c r="A2609" s="9">
        <v>2000280</v>
      </c>
      <c r="B2609">
        <v>1766</v>
      </c>
      <c r="C2609" t="s">
        <v>6261</v>
      </c>
      <c r="D2609" t="s">
        <v>2657</v>
      </c>
      <c r="E2609" t="s">
        <v>1702</v>
      </c>
      <c r="F2609" t="s">
        <v>1702</v>
      </c>
      <c r="G2609" t="s">
        <v>639</v>
      </c>
      <c r="H2609" t="s">
        <v>639</v>
      </c>
      <c r="I2609" t="s">
        <v>2732</v>
      </c>
      <c r="J2609" t="s">
        <v>729</v>
      </c>
      <c r="K2609" t="s">
        <v>54</v>
      </c>
      <c r="L2609" s="4">
        <v>2</v>
      </c>
      <c r="M2609" s="4">
        <v>45291</v>
      </c>
      <c r="AC2609">
        <v>35</v>
      </c>
      <c r="AE2609">
        <v>1</v>
      </c>
    </row>
    <row r="2610" spans="1:31" x14ac:dyDescent="0.2">
      <c r="A2610" s="9">
        <v>2009563</v>
      </c>
      <c r="B2610">
        <v>4968</v>
      </c>
      <c r="C2610" t="s">
        <v>6262</v>
      </c>
      <c r="D2610" t="s">
        <v>6263</v>
      </c>
      <c r="E2610" t="s">
        <v>911</v>
      </c>
      <c r="F2610" t="s">
        <v>912</v>
      </c>
      <c r="G2610" t="s">
        <v>639</v>
      </c>
      <c r="H2610" t="s">
        <v>639</v>
      </c>
      <c r="I2610" t="s">
        <v>2732</v>
      </c>
      <c r="J2610" t="s">
        <v>729</v>
      </c>
      <c r="K2610" t="s">
        <v>54</v>
      </c>
      <c r="L2610" s="4">
        <v>2</v>
      </c>
      <c r="M2610" s="4">
        <v>45291</v>
      </c>
      <c r="AE2610">
        <v>1.1000000000000001</v>
      </c>
    </row>
    <row r="2611" spans="1:31" x14ac:dyDescent="0.2">
      <c r="A2611" s="9">
        <v>2009561</v>
      </c>
      <c r="B2611">
        <v>4879</v>
      </c>
      <c r="C2611" t="s">
        <v>6264</v>
      </c>
      <c r="D2611" t="s">
        <v>6265</v>
      </c>
      <c r="E2611" t="s">
        <v>6266</v>
      </c>
      <c r="F2611" t="s">
        <v>6266</v>
      </c>
      <c r="G2611" t="s">
        <v>639</v>
      </c>
      <c r="H2611" t="s">
        <v>684</v>
      </c>
      <c r="I2611" t="s">
        <v>2732</v>
      </c>
      <c r="J2611" t="s">
        <v>694</v>
      </c>
      <c r="K2611" t="s">
        <v>53</v>
      </c>
      <c r="L2611" s="4">
        <v>2</v>
      </c>
      <c r="M2611" s="4">
        <v>45291</v>
      </c>
      <c r="N2611">
        <v>0.30000001192092896</v>
      </c>
      <c r="AC2611">
        <v>13.8</v>
      </c>
      <c r="AE2611">
        <v>1</v>
      </c>
    </row>
    <row r="2612" spans="1:31" x14ac:dyDescent="0.2">
      <c r="A2612" s="9">
        <v>2007794</v>
      </c>
      <c r="B2612">
        <v>4156</v>
      </c>
      <c r="C2612" t="s">
        <v>6267</v>
      </c>
      <c r="D2612" t="s">
        <v>6268</v>
      </c>
      <c r="E2612" t="s">
        <v>3752</v>
      </c>
      <c r="F2612" t="s">
        <v>3752</v>
      </c>
      <c r="G2612" t="s">
        <v>639</v>
      </c>
      <c r="H2612" t="s">
        <v>639</v>
      </c>
      <c r="I2612" t="s">
        <v>2732</v>
      </c>
      <c r="J2612" t="s">
        <v>729</v>
      </c>
      <c r="K2612" t="s">
        <v>54</v>
      </c>
      <c r="L2612" s="4">
        <v>2</v>
      </c>
      <c r="M2612" s="4">
        <v>45291</v>
      </c>
      <c r="AE2612">
        <v>1.1000000000000001</v>
      </c>
    </row>
    <row r="2613" spans="1:31" x14ac:dyDescent="0.2">
      <c r="A2613" s="9">
        <v>2007790</v>
      </c>
      <c r="B2613">
        <v>4134</v>
      </c>
      <c r="C2613" t="s">
        <v>6269</v>
      </c>
      <c r="D2613" t="s">
        <v>6270</v>
      </c>
      <c r="E2613" t="s">
        <v>3752</v>
      </c>
      <c r="F2613" t="s">
        <v>3752</v>
      </c>
      <c r="G2613" t="s">
        <v>639</v>
      </c>
      <c r="H2613" t="s">
        <v>639</v>
      </c>
      <c r="I2613" t="s">
        <v>2732</v>
      </c>
      <c r="J2613" t="s">
        <v>729</v>
      </c>
      <c r="K2613" t="s">
        <v>54</v>
      </c>
      <c r="L2613" s="4">
        <v>2</v>
      </c>
      <c r="M2613" s="4">
        <v>45291</v>
      </c>
      <c r="AE2613">
        <v>1.1000000000000001</v>
      </c>
    </row>
    <row r="2614" spans="1:31" x14ac:dyDescent="0.2">
      <c r="A2614" s="9">
        <v>2007798</v>
      </c>
      <c r="B2614">
        <v>4137</v>
      </c>
      <c r="C2614" t="s">
        <v>6271</v>
      </c>
      <c r="D2614" t="s">
        <v>6272</v>
      </c>
      <c r="E2614" t="s">
        <v>3752</v>
      </c>
      <c r="F2614" t="s">
        <v>3752</v>
      </c>
      <c r="G2614" t="s">
        <v>639</v>
      </c>
      <c r="H2614" t="s">
        <v>639</v>
      </c>
      <c r="I2614" t="s">
        <v>2732</v>
      </c>
      <c r="J2614" t="s">
        <v>729</v>
      </c>
      <c r="K2614" t="s">
        <v>53</v>
      </c>
      <c r="L2614" s="4">
        <v>2</v>
      </c>
      <c r="M2614" s="4">
        <v>45291</v>
      </c>
      <c r="AE2614">
        <v>1</v>
      </c>
    </row>
    <row r="2615" spans="1:31" x14ac:dyDescent="0.2">
      <c r="A2615" s="9">
        <v>2010090</v>
      </c>
      <c r="B2615">
        <v>5092</v>
      </c>
      <c r="C2615" t="s">
        <v>6273</v>
      </c>
      <c r="D2615" t="s">
        <v>6274</v>
      </c>
      <c r="E2615" t="s">
        <v>6275</v>
      </c>
      <c r="F2615" t="s">
        <v>6275</v>
      </c>
      <c r="G2615" t="s">
        <v>639</v>
      </c>
      <c r="H2615" t="s">
        <v>684</v>
      </c>
      <c r="I2615" t="s">
        <v>2732</v>
      </c>
      <c r="J2615" t="s">
        <v>694</v>
      </c>
      <c r="K2615" t="s">
        <v>53</v>
      </c>
      <c r="L2615" s="4">
        <v>2</v>
      </c>
      <c r="M2615" s="4">
        <v>45291</v>
      </c>
      <c r="N2615">
        <v>0.30000001192092896</v>
      </c>
      <c r="AC2615">
        <v>11</v>
      </c>
      <c r="AE2615">
        <v>1</v>
      </c>
    </row>
    <row r="2616" spans="1:31" x14ac:dyDescent="0.2">
      <c r="A2616" s="9">
        <v>2007786</v>
      </c>
      <c r="B2616">
        <v>4131</v>
      </c>
      <c r="C2616" t="s">
        <v>6276</v>
      </c>
      <c r="D2616" t="s">
        <v>6277</v>
      </c>
      <c r="E2616" t="s">
        <v>3752</v>
      </c>
      <c r="F2616" t="s">
        <v>3752</v>
      </c>
      <c r="G2616" t="s">
        <v>639</v>
      </c>
      <c r="H2616" t="s">
        <v>639</v>
      </c>
      <c r="I2616" t="s">
        <v>2732</v>
      </c>
      <c r="J2616" t="s">
        <v>729</v>
      </c>
      <c r="K2616" t="s">
        <v>54</v>
      </c>
      <c r="L2616" s="4">
        <v>2</v>
      </c>
      <c r="M2616" s="4">
        <v>45291</v>
      </c>
      <c r="W2616">
        <v>0.25</v>
      </c>
      <c r="Y2616">
        <v>0.20000000298023224</v>
      </c>
      <c r="AA2616">
        <v>0.75</v>
      </c>
      <c r="AE2616">
        <v>1.1000000000000001</v>
      </c>
    </row>
    <row r="2617" spans="1:31" x14ac:dyDescent="0.2">
      <c r="A2617" s="9">
        <v>2007788</v>
      </c>
      <c r="B2617">
        <v>4154</v>
      </c>
      <c r="C2617" t="s">
        <v>6278</v>
      </c>
      <c r="D2617" t="s">
        <v>6279</v>
      </c>
      <c r="E2617" t="s">
        <v>3752</v>
      </c>
      <c r="F2617" t="s">
        <v>3752</v>
      </c>
      <c r="G2617" t="s">
        <v>639</v>
      </c>
      <c r="H2617" t="s">
        <v>639</v>
      </c>
      <c r="I2617" t="s">
        <v>2732</v>
      </c>
      <c r="J2617" t="s">
        <v>729</v>
      </c>
      <c r="K2617" t="s">
        <v>54</v>
      </c>
      <c r="L2617" s="4">
        <v>2</v>
      </c>
      <c r="M2617" s="4">
        <v>45291</v>
      </c>
      <c r="AE2617">
        <v>1.1000000000000001</v>
      </c>
    </row>
    <row r="2618" spans="1:31" x14ac:dyDescent="0.2">
      <c r="A2618" s="9">
        <v>2007789</v>
      </c>
      <c r="B2618">
        <v>4155</v>
      </c>
      <c r="C2618" t="s">
        <v>6280</v>
      </c>
      <c r="D2618" t="s">
        <v>6281</v>
      </c>
      <c r="E2618" t="s">
        <v>3752</v>
      </c>
      <c r="F2618" t="s">
        <v>3752</v>
      </c>
      <c r="G2618" t="s">
        <v>639</v>
      </c>
      <c r="H2618" t="s">
        <v>639</v>
      </c>
      <c r="I2618" t="s">
        <v>2732</v>
      </c>
      <c r="J2618" t="s">
        <v>729</v>
      </c>
      <c r="K2618" t="s">
        <v>54</v>
      </c>
      <c r="L2618" s="4">
        <v>2</v>
      </c>
      <c r="M2618" s="4">
        <v>45291</v>
      </c>
      <c r="AE2618">
        <v>1.1000000000000001</v>
      </c>
    </row>
    <row r="2619" spans="1:31" x14ac:dyDescent="0.2">
      <c r="A2619" s="9">
        <v>2007795</v>
      </c>
      <c r="B2619">
        <v>4157</v>
      </c>
      <c r="C2619" t="s">
        <v>6282</v>
      </c>
      <c r="D2619" t="s">
        <v>6283</v>
      </c>
      <c r="E2619" t="s">
        <v>3752</v>
      </c>
      <c r="F2619" t="s">
        <v>3752</v>
      </c>
      <c r="G2619" t="s">
        <v>639</v>
      </c>
      <c r="H2619" t="s">
        <v>639</v>
      </c>
      <c r="I2619" t="s">
        <v>2732</v>
      </c>
      <c r="J2619" t="s">
        <v>729</v>
      </c>
      <c r="K2619" t="s">
        <v>54</v>
      </c>
      <c r="L2619" s="4">
        <v>2</v>
      </c>
      <c r="M2619" s="4">
        <v>45291</v>
      </c>
      <c r="AE2619">
        <v>1.1000000000000001</v>
      </c>
    </row>
    <row r="2620" spans="1:31" x14ac:dyDescent="0.2">
      <c r="A2620" s="9">
        <v>2007796</v>
      </c>
      <c r="B2620">
        <v>4158</v>
      </c>
      <c r="C2620" t="s">
        <v>6284</v>
      </c>
      <c r="D2620" t="s">
        <v>6285</v>
      </c>
      <c r="E2620" t="s">
        <v>3752</v>
      </c>
      <c r="F2620" t="s">
        <v>3752</v>
      </c>
      <c r="G2620" t="s">
        <v>639</v>
      </c>
      <c r="H2620" t="s">
        <v>639</v>
      </c>
      <c r="I2620" t="s">
        <v>2732</v>
      </c>
      <c r="J2620" t="s">
        <v>729</v>
      </c>
      <c r="K2620" t="s">
        <v>54</v>
      </c>
      <c r="L2620" s="4">
        <v>2</v>
      </c>
      <c r="M2620" s="4">
        <v>45291</v>
      </c>
      <c r="N2620">
        <v>3.5</v>
      </c>
      <c r="O2620">
        <v>4</v>
      </c>
      <c r="P2620">
        <v>4</v>
      </c>
      <c r="AE2620">
        <v>1.1000000000000001</v>
      </c>
    </row>
    <row r="2621" spans="1:31" x14ac:dyDescent="0.2">
      <c r="A2621" s="9">
        <v>2007793</v>
      </c>
      <c r="B2621">
        <v>4136</v>
      </c>
      <c r="C2621" t="s">
        <v>6286</v>
      </c>
      <c r="D2621" t="s">
        <v>6287</v>
      </c>
      <c r="E2621" t="s">
        <v>3752</v>
      </c>
      <c r="F2621" t="s">
        <v>3752</v>
      </c>
      <c r="G2621" t="s">
        <v>639</v>
      </c>
      <c r="H2621" t="s">
        <v>639</v>
      </c>
      <c r="I2621" t="s">
        <v>2732</v>
      </c>
      <c r="J2621" t="s">
        <v>729</v>
      </c>
      <c r="K2621" t="s">
        <v>54</v>
      </c>
      <c r="L2621" s="4">
        <v>2</v>
      </c>
      <c r="M2621" s="4">
        <v>45291</v>
      </c>
      <c r="AE2621">
        <v>1.1000000000000001</v>
      </c>
    </row>
    <row r="2622" spans="1:31" x14ac:dyDescent="0.2">
      <c r="A2622" s="9">
        <v>2007787</v>
      </c>
      <c r="B2622">
        <v>4132</v>
      </c>
      <c r="C2622" t="s">
        <v>6288</v>
      </c>
      <c r="D2622" t="s">
        <v>6289</v>
      </c>
      <c r="E2622" t="s">
        <v>3752</v>
      </c>
      <c r="F2622" t="s">
        <v>3752</v>
      </c>
      <c r="G2622" t="s">
        <v>639</v>
      </c>
      <c r="H2622" t="s">
        <v>639</v>
      </c>
      <c r="I2622" t="s">
        <v>2732</v>
      </c>
      <c r="J2622" t="s">
        <v>729</v>
      </c>
      <c r="K2622" t="s">
        <v>54</v>
      </c>
      <c r="L2622" s="4">
        <v>2</v>
      </c>
      <c r="M2622" s="4">
        <v>45291</v>
      </c>
      <c r="AE2622">
        <v>1.1000000000000001</v>
      </c>
    </row>
    <row r="2623" spans="1:31" x14ac:dyDescent="0.2">
      <c r="A2623" s="9">
        <v>2007791</v>
      </c>
      <c r="B2623">
        <v>4135</v>
      </c>
      <c r="C2623" t="s">
        <v>6290</v>
      </c>
      <c r="D2623" t="s">
        <v>6291</v>
      </c>
      <c r="E2623" t="s">
        <v>3752</v>
      </c>
      <c r="F2623" t="s">
        <v>3752</v>
      </c>
      <c r="G2623" t="s">
        <v>639</v>
      </c>
      <c r="H2623" t="s">
        <v>639</v>
      </c>
      <c r="I2623" t="s">
        <v>2732</v>
      </c>
      <c r="J2623" t="s">
        <v>729</v>
      </c>
      <c r="K2623" t="s">
        <v>54</v>
      </c>
      <c r="L2623" s="4">
        <v>2</v>
      </c>
      <c r="M2623" s="4">
        <v>45291</v>
      </c>
      <c r="AE2623">
        <v>1.1000000000000001</v>
      </c>
    </row>
    <row r="2624" spans="1:31" x14ac:dyDescent="0.2">
      <c r="A2624" s="9">
        <v>2007792</v>
      </c>
      <c r="B2624">
        <v>4133</v>
      </c>
      <c r="C2624" t="s">
        <v>6292</v>
      </c>
      <c r="D2624" t="s">
        <v>6293</v>
      </c>
      <c r="E2624" t="s">
        <v>3752</v>
      </c>
      <c r="F2624" t="s">
        <v>3752</v>
      </c>
      <c r="G2624" t="s">
        <v>639</v>
      </c>
      <c r="H2624" t="s">
        <v>639</v>
      </c>
      <c r="I2624" t="s">
        <v>2732</v>
      </c>
      <c r="J2624" t="s">
        <v>729</v>
      </c>
      <c r="K2624" t="s">
        <v>54</v>
      </c>
      <c r="L2624" s="4">
        <v>2</v>
      </c>
      <c r="M2624" s="4">
        <v>45291</v>
      </c>
      <c r="AE2624">
        <v>1.1000000000000001</v>
      </c>
    </row>
    <row r="2625" spans="1:31" x14ac:dyDescent="0.2">
      <c r="A2625" s="9">
        <v>2009545</v>
      </c>
      <c r="B2625">
        <v>4902</v>
      </c>
      <c r="C2625" t="s">
        <v>6294</v>
      </c>
      <c r="D2625" t="s">
        <v>6295</v>
      </c>
      <c r="E2625" t="s">
        <v>3752</v>
      </c>
      <c r="F2625" t="s">
        <v>3752</v>
      </c>
      <c r="G2625" t="s">
        <v>639</v>
      </c>
      <c r="H2625" t="s">
        <v>639</v>
      </c>
      <c r="I2625" t="s">
        <v>2732</v>
      </c>
      <c r="J2625" t="s">
        <v>729</v>
      </c>
      <c r="K2625" t="s">
        <v>54</v>
      </c>
      <c r="L2625" s="4">
        <v>2</v>
      </c>
      <c r="M2625" s="4">
        <v>45291</v>
      </c>
      <c r="AE2625">
        <v>1.1000000000000001</v>
      </c>
    </row>
    <row r="2626" spans="1:31" x14ac:dyDescent="0.2">
      <c r="A2626" s="9">
        <v>2009592</v>
      </c>
      <c r="B2626">
        <v>4937</v>
      </c>
      <c r="C2626" t="s">
        <v>6296</v>
      </c>
      <c r="D2626" t="s">
        <v>6297</v>
      </c>
      <c r="E2626" t="s">
        <v>6298</v>
      </c>
      <c r="F2626" t="s">
        <v>6298</v>
      </c>
      <c r="G2626" t="s">
        <v>639</v>
      </c>
      <c r="H2626" t="s">
        <v>639</v>
      </c>
      <c r="I2626" t="s">
        <v>2732</v>
      </c>
      <c r="J2626" t="s">
        <v>729</v>
      </c>
      <c r="K2626" t="s">
        <v>54</v>
      </c>
      <c r="L2626" s="4">
        <v>2</v>
      </c>
      <c r="M2626" s="4">
        <v>45291</v>
      </c>
      <c r="AE2626">
        <v>1.1000000000000001</v>
      </c>
    </row>
    <row r="2627" spans="1:31" x14ac:dyDescent="0.2">
      <c r="A2627" s="9">
        <v>2009593</v>
      </c>
      <c r="B2627">
        <v>4938</v>
      </c>
      <c r="C2627" t="s">
        <v>6299</v>
      </c>
      <c r="D2627" t="s">
        <v>6300</v>
      </c>
      <c r="E2627" t="s">
        <v>6298</v>
      </c>
      <c r="F2627" t="s">
        <v>6298</v>
      </c>
      <c r="G2627" t="s">
        <v>639</v>
      </c>
      <c r="H2627" t="s">
        <v>639</v>
      </c>
      <c r="I2627" t="s">
        <v>2732</v>
      </c>
      <c r="J2627" t="s">
        <v>729</v>
      </c>
      <c r="K2627" t="s">
        <v>54</v>
      </c>
      <c r="L2627" s="4">
        <v>2</v>
      </c>
      <c r="M2627" s="4">
        <v>45291</v>
      </c>
      <c r="AE2627">
        <v>1.1000000000000001</v>
      </c>
    </row>
    <row r="2628" spans="1:31" x14ac:dyDescent="0.2">
      <c r="A2628" s="9">
        <v>2004274</v>
      </c>
      <c r="B2628">
        <v>2879</v>
      </c>
      <c r="C2628" t="s">
        <v>6301</v>
      </c>
      <c r="D2628" t="s">
        <v>6302</v>
      </c>
      <c r="E2628" t="s">
        <v>4386</v>
      </c>
      <c r="F2628" t="s">
        <v>4386</v>
      </c>
      <c r="G2628" t="s">
        <v>639</v>
      </c>
      <c r="H2628" t="s">
        <v>639</v>
      </c>
      <c r="I2628" t="s">
        <v>2732</v>
      </c>
      <c r="J2628" t="s">
        <v>729</v>
      </c>
      <c r="K2628" t="s">
        <v>54</v>
      </c>
      <c r="L2628" s="4">
        <v>39399</v>
      </c>
      <c r="M2628" s="4">
        <v>45291</v>
      </c>
      <c r="AE2628">
        <v>1.1000000000000001</v>
      </c>
    </row>
    <row r="2629" spans="1:31" x14ac:dyDescent="0.2">
      <c r="A2629" s="9">
        <v>2009700</v>
      </c>
      <c r="B2629">
        <v>4933</v>
      </c>
      <c r="C2629" t="s">
        <v>6303</v>
      </c>
      <c r="D2629" t="s">
        <v>6304</v>
      </c>
      <c r="E2629" t="s">
        <v>6305</v>
      </c>
      <c r="F2629" t="s">
        <v>6305</v>
      </c>
      <c r="G2629" t="s">
        <v>639</v>
      </c>
      <c r="H2629" t="s">
        <v>639</v>
      </c>
      <c r="I2629" t="s">
        <v>2732</v>
      </c>
      <c r="J2629" t="s">
        <v>647</v>
      </c>
      <c r="K2629" t="s">
        <v>53</v>
      </c>
      <c r="L2629" s="4">
        <v>2</v>
      </c>
      <c r="M2629" s="4">
        <v>45291</v>
      </c>
      <c r="Q2629">
        <v>30</v>
      </c>
      <c r="X2629">
        <v>1</v>
      </c>
      <c r="AE2629">
        <v>1</v>
      </c>
    </row>
    <row r="2630" spans="1:31" x14ac:dyDescent="0.2">
      <c r="A2630" s="9">
        <v>2009506</v>
      </c>
      <c r="B2630">
        <v>4849</v>
      </c>
      <c r="C2630" t="s">
        <v>6306</v>
      </c>
      <c r="D2630" t="s">
        <v>6307</v>
      </c>
      <c r="E2630" t="s">
        <v>6308</v>
      </c>
      <c r="F2630" t="s">
        <v>6308</v>
      </c>
      <c r="G2630" t="s">
        <v>639</v>
      </c>
      <c r="H2630" t="s">
        <v>639</v>
      </c>
      <c r="I2630" t="s">
        <v>2732</v>
      </c>
      <c r="J2630" t="s">
        <v>647</v>
      </c>
      <c r="K2630" t="s">
        <v>53</v>
      </c>
      <c r="L2630" s="4">
        <v>2</v>
      </c>
      <c r="M2630" s="4">
        <v>45291</v>
      </c>
      <c r="Q2630">
        <v>32</v>
      </c>
      <c r="R2630">
        <v>3</v>
      </c>
      <c r="AE2630">
        <v>1</v>
      </c>
    </row>
    <row r="2631" spans="1:31" x14ac:dyDescent="0.2">
      <c r="A2631" s="9">
        <v>2000271</v>
      </c>
      <c r="B2631">
        <v>296</v>
      </c>
      <c r="C2631" t="s">
        <v>6309</v>
      </c>
      <c r="D2631" t="s">
        <v>6310</v>
      </c>
      <c r="E2631" t="s">
        <v>4482</v>
      </c>
      <c r="F2631" t="s">
        <v>4482</v>
      </c>
      <c r="G2631" t="s">
        <v>639</v>
      </c>
      <c r="H2631" t="s">
        <v>639</v>
      </c>
      <c r="I2631" t="s">
        <v>2732</v>
      </c>
      <c r="J2631" t="s">
        <v>647</v>
      </c>
      <c r="K2631" t="s">
        <v>53</v>
      </c>
      <c r="L2631" s="4">
        <v>39350</v>
      </c>
      <c r="M2631" s="4">
        <v>45291</v>
      </c>
      <c r="Q2631">
        <v>47.799999237060547</v>
      </c>
      <c r="R2631">
        <v>2.2000000476837158</v>
      </c>
      <c r="AE2631">
        <v>1</v>
      </c>
    </row>
    <row r="2632" spans="1:31" x14ac:dyDescent="0.2">
      <c r="A2632" s="9">
        <v>2009318</v>
      </c>
      <c r="B2632">
        <v>4784</v>
      </c>
      <c r="C2632" t="s">
        <v>6311</v>
      </c>
      <c r="D2632" t="s">
        <v>6312</v>
      </c>
      <c r="E2632" t="s">
        <v>1601</v>
      </c>
      <c r="F2632" t="s">
        <v>1601</v>
      </c>
      <c r="G2632" t="s">
        <v>639</v>
      </c>
      <c r="H2632" t="s">
        <v>639</v>
      </c>
      <c r="I2632" t="s">
        <v>2732</v>
      </c>
      <c r="J2632" t="s">
        <v>647</v>
      </c>
      <c r="K2632" t="s">
        <v>53</v>
      </c>
      <c r="L2632" s="4">
        <v>2</v>
      </c>
      <c r="M2632" s="4">
        <v>45291</v>
      </c>
      <c r="Q2632">
        <v>38</v>
      </c>
      <c r="T2632">
        <v>2.7000000476837158</v>
      </c>
      <c r="AE2632">
        <v>1</v>
      </c>
    </row>
    <row r="2633" spans="1:31" x14ac:dyDescent="0.2">
      <c r="A2633" s="9">
        <v>2009701</v>
      </c>
      <c r="B2633">
        <v>4932</v>
      </c>
      <c r="C2633" t="s">
        <v>6313</v>
      </c>
      <c r="D2633" t="s">
        <v>6314</v>
      </c>
      <c r="E2633" t="s">
        <v>1601</v>
      </c>
      <c r="F2633" t="s">
        <v>1601</v>
      </c>
      <c r="G2633" t="s">
        <v>639</v>
      </c>
      <c r="H2633" t="s">
        <v>639</v>
      </c>
      <c r="I2633" t="s">
        <v>2732</v>
      </c>
      <c r="J2633" t="s">
        <v>647</v>
      </c>
      <c r="K2633" t="s">
        <v>53</v>
      </c>
      <c r="L2633" s="4">
        <v>2</v>
      </c>
      <c r="M2633" s="4">
        <v>45291</v>
      </c>
      <c r="Q2633">
        <v>30.799999237060547</v>
      </c>
      <c r="R2633">
        <v>14.300000190734863</v>
      </c>
      <c r="AE2633">
        <v>1</v>
      </c>
    </row>
    <row r="2634" spans="1:31" x14ac:dyDescent="0.2">
      <c r="A2634" s="9">
        <v>2000270</v>
      </c>
      <c r="B2634">
        <v>297</v>
      </c>
      <c r="C2634" t="s">
        <v>6315</v>
      </c>
      <c r="D2634" t="s">
        <v>6316</v>
      </c>
      <c r="E2634" t="s">
        <v>4482</v>
      </c>
      <c r="F2634" t="s">
        <v>4482</v>
      </c>
      <c r="G2634" t="s">
        <v>639</v>
      </c>
      <c r="H2634" t="s">
        <v>639</v>
      </c>
      <c r="I2634" t="s">
        <v>2732</v>
      </c>
      <c r="J2634" t="s">
        <v>647</v>
      </c>
      <c r="K2634" t="s">
        <v>53</v>
      </c>
      <c r="L2634" s="4">
        <v>39350</v>
      </c>
      <c r="M2634" s="4">
        <v>45291</v>
      </c>
      <c r="Q2634">
        <v>28.299999237060547</v>
      </c>
      <c r="R2634">
        <v>17.899999618530273</v>
      </c>
      <c r="AE2634">
        <v>1</v>
      </c>
    </row>
    <row r="2635" spans="1:31" x14ac:dyDescent="0.2">
      <c r="A2635" s="9">
        <v>2004906</v>
      </c>
      <c r="B2635">
        <v>3485</v>
      </c>
      <c r="C2635" t="s">
        <v>6317</v>
      </c>
      <c r="D2635" t="s">
        <v>5117</v>
      </c>
      <c r="E2635" t="s">
        <v>6318</v>
      </c>
      <c r="F2635" t="s">
        <v>6318</v>
      </c>
      <c r="G2635" t="s">
        <v>639</v>
      </c>
      <c r="H2635" t="s">
        <v>639</v>
      </c>
      <c r="I2635" t="s">
        <v>2732</v>
      </c>
      <c r="J2635" t="s">
        <v>647</v>
      </c>
      <c r="K2635" t="s">
        <v>53</v>
      </c>
      <c r="L2635" s="4">
        <v>40483</v>
      </c>
      <c r="M2635" s="4">
        <v>45291</v>
      </c>
      <c r="Q2635">
        <v>30.799999237060547</v>
      </c>
      <c r="R2635">
        <v>16.700000762939453</v>
      </c>
      <c r="AE2635">
        <v>1</v>
      </c>
    </row>
    <row r="2636" spans="1:31" x14ac:dyDescent="0.2">
      <c r="A2636" s="9">
        <v>2009702</v>
      </c>
      <c r="B2636">
        <v>4944</v>
      </c>
      <c r="C2636" t="s">
        <v>6319</v>
      </c>
      <c r="D2636" t="s">
        <v>6320</v>
      </c>
      <c r="E2636" t="s">
        <v>6321</v>
      </c>
      <c r="F2636" t="s">
        <v>6321</v>
      </c>
      <c r="G2636" t="s">
        <v>639</v>
      </c>
      <c r="H2636" t="s">
        <v>639</v>
      </c>
      <c r="I2636" t="s">
        <v>2732</v>
      </c>
      <c r="J2636" t="s">
        <v>647</v>
      </c>
      <c r="K2636" t="s">
        <v>53</v>
      </c>
      <c r="L2636" s="4">
        <v>2</v>
      </c>
      <c r="M2636" s="4">
        <v>45291</v>
      </c>
      <c r="Q2636">
        <v>50.400001525878906</v>
      </c>
      <c r="R2636">
        <v>0.5</v>
      </c>
      <c r="AE2636">
        <v>1</v>
      </c>
    </row>
    <row r="2637" spans="1:31" x14ac:dyDescent="0.2">
      <c r="A2637" s="9">
        <v>2009520</v>
      </c>
      <c r="B2637">
        <v>4796</v>
      </c>
      <c r="C2637" t="s">
        <v>6322</v>
      </c>
      <c r="D2637" t="s">
        <v>6323</v>
      </c>
      <c r="E2637" t="s">
        <v>6324</v>
      </c>
      <c r="F2637" t="s">
        <v>6325</v>
      </c>
      <c r="G2637" t="s">
        <v>639</v>
      </c>
      <c r="H2637" t="s">
        <v>639</v>
      </c>
      <c r="I2637" t="s">
        <v>2732</v>
      </c>
      <c r="J2637" t="s">
        <v>647</v>
      </c>
      <c r="K2637" t="s">
        <v>54</v>
      </c>
      <c r="L2637" s="4">
        <v>2</v>
      </c>
      <c r="M2637" s="4">
        <v>45291</v>
      </c>
      <c r="AE2637">
        <v>1</v>
      </c>
    </row>
    <row r="2638" spans="1:31" x14ac:dyDescent="0.2">
      <c r="A2638" s="9">
        <v>2007785</v>
      </c>
      <c r="B2638">
        <v>4199</v>
      </c>
      <c r="C2638" t="s">
        <v>6326</v>
      </c>
      <c r="D2638" t="s">
        <v>6327</v>
      </c>
      <c r="E2638" t="s">
        <v>6328</v>
      </c>
      <c r="F2638" t="s">
        <v>6328</v>
      </c>
      <c r="G2638" t="s">
        <v>639</v>
      </c>
      <c r="H2638" t="s">
        <v>684</v>
      </c>
      <c r="I2638" t="s">
        <v>2732</v>
      </c>
      <c r="J2638" t="s">
        <v>694</v>
      </c>
      <c r="K2638" t="s">
        <v>53</v>
      </c>
      <c r="L2638" s="4">
        <v>2</v>
      </c>
      <c r="M2638" s="4">
        <v>45291</v>
      </c>
      <c r="N2638">
        <v>0.40000000596046448</v>
      </c>
      <c r="AC2638">
        <v>17</v>
      </c>
      <c r="AE2638">
        <v>1</v>
      </c>
    </row>
    <row r="2639" spans="1:31" x14ac:dyDescent="0.2">
      <c r="A2639" s="9">
        <v>2009455</v>
      </c>
      <c r="B2639">
        <v>4900</v>
      </c>
      <c r="C2639" t="s">
        <v>6329</v>
      </c>
      <c r="D2639" t="s">
        <v>6330</v>
      </c>
      <c r="E2639" t="s">
        <v>1264</v>
      </c>
      <c r="F2639" t="s">
        <v>2668</v>
      </c>
      <c r="G2639" t="s">
        <v>639</v>
      </c>
      <c r="H2639" t="s">
        <v>639</v>
      </c>
      <c r="I2639" t="s">
        <v>2732</v>
      </c>
      <c r="J2639" t="s">
        <v>729</v>
      </c>
      <c r="K2639" t="s">
        <v>54</v>
      </c>
      <c r="L2639" s="4">
        <v>2</v>
      </c>
      <c r="M2639" s="4">
        <v>45291</v>
      </c>
      <c r="N2639">
        <v>2</v>
      </c>
      <c r="P2639">
        <v>5</v>
      </c>
      <c r="AE2639">
        <v>1.1000000000000001</v>
      </c>
    </row>
    <row r="2640" spans="1:31" x14ac:dyDescent="0.2">
      <c r="A2640" s="9">
        <v>2009525</v>
      </c>
      <c r="B2640">
        <v>4880</v>
      </c>
      <c r="C2640" t="s">
        <v>6331</v>
      </c>
      <c r="D2640" t="s">
        <v>6332</v>
      </c>
      <c r="E2640" t="s">
        <v>911</v>
      </c>
      <c r="F2640" t="s">
        <v>1090</v>
      </c>
      <c r="G2640" t="s">
        <v>639</v>
      </c>
      <c r="H2640" t="s">
        <v>639</v>
      </c>
      <c r="I2640" t="s">
        <v>2732</v>
      </c>
      <c r="J2640" t="s">
        <v>729</v>
      </c>
      <c r="K2640" t="s">
        <v>54</v>
      </c>
      <c r="L2640" s="4">
        <v>2</v>
      </c>
      <c r="M2640" s="4">
        <v>45291</v>
      </c>
      <c r="AE2640">
        <v>1.1000000000000001</v>
      </c>
    </row>
    <row r="2641" spans="1:31" x14ac:dyDescent="0.2">
      <c r="A2641" s="9">
        <v>2008296</v>
      </c>
      <c r="B2641">
        <v>4369</v>
      </c>
      <c r="C2641" t="s">
        <v>6333</v>
      </c>
      <c r="D2641" t="s">
        <v>6334</v>
      </c>
      <c r="E2641" t="s">
        <v>3914</v>
      </c>
      <c r="F2641" t="s">
        <v>3915</v>
      </c>
      <c r="G2641" t="s">
        <v>639</v>
      </c>
      <c r="H2641" t="s">
        <v>639</v>
      </c>
      <c r="I2641" t="s">
        <v>2732</v>
      </c>
      <c r="J2641" t="s">
        <v>729</v>
      </c>
      <c r="K2641" t="s">
        <v>54</v>
      </c>
      <c r="L2641" s="4">
        <v>2</v>
      </c>
      <c r="M2641" s="4">
        <v>45291</v>
      </c>
      <c r="N2641">
        <v>1.7999999523162842</v>
      </c>
      <c r="R2641">
        <v>0.30000001192092896</v>
      </c>
      <c r="T2641">
        <v>2</v>
      </c>
      <c r="V2641">
        <v>0.25</v>
      </c>
      <c r="W2641">
        <v>5.000000074505806E-2</v>
      </c>
      <c r="X2641">
        <v>3.9999999105930328E-2</v>
      </c>
      <c r="Y2641">
        <v>5.000000074505806E-2</v>
      </c>
      <c r="Z2641">
        <v>0.10000000149011612</v>
      </c>
      <c r="AE2641">
        <v>1.1000000000000001</v>
      </c>
    </row>
    <row r="2642" spans="1:31" x14ac:dyDescent="0.2">
      <c r="A2642" s="9">
        <v>2008295</v>
      </c>
      <c r="B2642">
        <v>4364</v>
      </c>
      <c r="C2642" t="s">
        <v>6335</v>
      </c>
      <c r="D2642" t="s">
        <v>6336</v>
      </c>
      <c r="E2642" t="s">
        <v>3914</v>
      </c>
      <c r="F2642" t="s">
        <v>3915</v>
      </c>
      <c r="G2642" t="s">
        <v>639</v>
      </c>
      <c r="H2642" t="s">
        <v>639</v>
      </c>
      <c r="I2642" t="s">
        <v>2732</v>
      </c>
      <c r="J2642" t="s">
        <v>729</v>
      </c>
      <c r="K2642" t="s">
        <v>54</v>
      </c>
      <c r="L2642" s="4">
        <v>2</v>
      </c>
      <c r="M2642" s="4">
        <v>45291</v>
      </c>
      <c r="Q2642">
        <v>0.5</v>
      </c>
      <c r="AE2642">
        <v>1.1000000000000001</v>
      </c>
    </row>
    <row r="2643" spans="1:31" x14ac:dyDescent="0.2">
      <c r="A2643" s="9">
        <v>2008291</v>
      </c>
      <c r="B2643">
        <v>4361</v>
      </c>
      <c r="C2643" t="s">
        <v>6337</v>
      </c>
      <c r="D2643" t="s">
        <v>6338</v>
      </c>
      <c r="E2643" t="s">
        <v>3914</v>
      </c>
      <c r="F2643" t="s">
        <v>3915</v>
      </c>
      <c r="G2643" t="s">
        <v>639</v>
      </c>
      <c r="H2643" t="s">
        <v>639</v>
      </c>
      <c r="I2643" t="s">
        <v>2732</v>
      </c>
      <c r="J2643" t="s">
        <v>729</v>
      </c>
      <c r="K2643" t="s">
        <v>54</v>
      </c>
      <c r="L2643" s="4">
        <v>2</v>
      </c>
      <c r="M2643" s="4">
        <v>45291</v>
      </c>
      <c r="AE2643">
        <v>1.1000000000000001</v>
      </c>
    </row>
    <row r="2644" spans="1:31" x14ac:dyDescent="0.2">
      <c r="A2644" s="9">
        <v>2008292</v>
      </c>
      <c r="B2644">
        <v>4371</v>
      </c>
      <c r="C2644" t="s">
        <v>6339</v>
      </c>
      <c r="D2644" t="s">
        <v>6340</v>
      </c>
      <c r="E2644" t="s">
        <v>3914</v>
      </c>
      <c r="F2644" t="s">
        <v>3915</v>
      </c>
      <c r="G2644" t="s">
        <v>639</v>
      </c>
      <c r="H2644" t="s">
        <v>639</v>
      </c>
      <c r="I2644" t="s">
        <v>2732</v>
      </c>
      <c r="J2644" t="s">
        <v>729</v>
      </c>
      <c r="K2644" t="s">
        <v>54</v>
      </c>
      <c r="L2644" s="4">
        <v>2</v>
      </c>
      <c r="M2644" s="4">
        <v>45291</v>
      </c>
      <c r="N2644">
        <v>2</v>
      </c>
      <c r="Q2644">
        <v>1.9999999552965164E-2</v>
      </c>
      <c r="R2644">
        <v>0.22499999403953552</v>
      </c>
      <c r="T2644">
        <v>2</v>
      </c>
      <c r="W2644">
        <v>5.000000074505806E-2</v>
      </c>
      <c r="Z2644">
        <v>0.10000000149011612</v>
      </c>
      <c r="AE2644">
        <v>1.1000000000000001</v>
      </c>
    </row>
    <row r="2645" spans="1:31" x14ac:dyDescent="0.2">
      <c r="A2645" s="9">
        <v>2008290</v>
      </c>
      <c r="B2645">
        <v>4372</v>
      </c>
      <c r="C2645" t="s">
        <v>6341</v>
      </c>
      <c r="D2645" t="s">
        <v>6342</v>
      </c>
      <c r="E2645" t="s">
        <v>3914</v>
      </c>
      <c r="F2645" t="s">
        <v>3915</v>
      </c>
      <c r="G2645" t="s">
        <v>639</v>
      </c>
      <c r="H2645" t="s">
        <v>639</v>
      </c>
      <c r="I2645" t="s">
        <v>2732</v>
      </c>
      <c r="J2645" t="s">
        <v>729</v>
      </c>
      <c r="K2645" t="s">
        <v>54</v>
      </c>
      <c r="L2645" s="4">
        <v>2</v>
      </c>
      <c r="M2645" s="4">
        <v>45291</v>
      </c>
      <c r="N2645">
        <v>2</v>
      </c>
      <c r="Q2645">
        <v>2.9999999329447746E-2</v>
      </c>
      <c r="R2645">
        <v>0.30000001192092896</v>
      </c>
      <c r="T2645">
        <v>2</v>
      </c>
      <c r="V2645">
        <v>0.25</v>
      </c>
      <c r="W2645">
        <v>5.000000074505806E-2</v>
      </c>
      <c r="Z2645">
        <v>0.10000000149011612</v>
      </c>
      <c r="AE2645">
        <v>1.1000000000000001</v>
      </c>
    </row>
    <row r="2646" spans="1:31" x14ac:dyDescent="0.2">
      <c r="A2646" s="9">
        <v>2008294</v>
      </c>
      <c r="B2646">
        <v>4363</v>
      </c>
      <c r="C2646" t="s">
        <v>6343</v>
      </c>
      <c r="D2646" t="s">
        <v>6344</v>
      </c>
      <c r="E2646" t="s">
        <v>3914</v>
      </c>
      <c r="F2646" t="s">
        <v>3915</v>
      </c>
      <c r="G2646" t="s">
        <v>639</v>
      </c>
      <c r="H2646" t="s">
        <v>639</v>
      </c>
      <c r="I2646" t="s">
        <v>2732</v>
      </c>
      <c r="J2646" t="s">
        <v>729</v>
      </c>
      <c r="K2646" t="s">
        <v>54</v>
      </c>
      <c r="L2646" s="4">
        <v>2</v>
      </c>
      <c r="M2646" s="4">
        <v>45291</v>
      </c>
      <c r="AE2646">
        <v>1.1000000000000001</v>
      </c>
    </row>
    <row r="2647" spans="1:31" x14ac:dyDescent="0.2">
      <c r="A2647" s="9">
        <v>2008297</v>
      </c>
      <c r="B2647">
        <v>4370</v>
      </c>
      <c r="C2647" t="s">
        <v>6345</v>
      </c>
      <c r="D2647" t="s">
        <v>6346</v>
      </c>
      <c r="E2647" t="s">
        <v>3914</v>
      </c>
      <c r="F2647" t="s">
        <v>3915</v>
      </c>
      <c r="G2647" t="s">
        <v>639</v>
      </c>
      <c r="H2647" t="s">
        <v>639</v>
      </c>
      <c r="I2647" t="s">
        <v>2732</v>
      </c>
      <c r="J2647" t="s">
        <v>729</v>
      </c>
      <c r="K2647" t="s">
        <v>54</v>
      </c>
      <c r="L2647" s="4">
        <v>2</v>
      </c>
      <c r="M2647" s="4">
        <v>45291</v>
      </c>
      <c r="AE2647">
        <v>1.1000000000000001</v>
      </c>
    </row>
    <row r="2648" spans="1:31" x14ac:dyDescent="0.2">
      <c r="A2648" s="9">
        <v>2008293</v>
      </c>
      <c r="B2648">
        <v>4362</v>
      </c>
      <c r="C2648" t="s">
        <v>6347</v>
      </c>
      <c r="D2648" t="s">
        <v>6348</v>
      </c>
      <c r="E2648" t="s">
        <v>3914</v>
      </c>
      <c r="F2648" t="s">
        <v>3915</v>
      </c>
      <c r="G2648" t="s">
        <v>639</v>
      </c>
      <c r="H2648" t="s">
        <v>639</v>
      </c>
      <c r="I2648" t="s">
        <v>2732</v>
      </c>
      <c r="J2648" t="s">
        <v>729</v>
      </c>
      <c r="K2648" t="s">
        <v>54</v>
      </c>
      <c r="L2648" s="4">
        <v>2</v>
      </c>
      <c r="M2648" s="4">
        <v>45291</v>
      </c>
      <c r="N2648">
        <v>5.9999998658895493E-2</v>
      </c>
      <c r="O2648">
        <v>9.9999997764825821E-3</v>
      </c>
      <c r="P2648">
        <v>2.500000037252903E-2</v>
      </c>
      <c r="Q2648">
        <v>1.0000000474974513E-3</v>
      </c>
      <c r="R2648">
        <v>3.0000000260770321E-3</v>
      </c>
      <c r="T2648">
        <v>1.9999999552965164E-2</v>
      </c>
      <c r="AE2648">
        <v>1.1000000000000001</v>
      </c>
    </row>
    <row r="2649" spans="1:31" x14ac:dyDescent="0.2">
      <c r="A2649" s="9">
        <v>2009769</v>
      </c>
      <c r="B2649">
        <v>4967</v>
      </c>
      <c r="C2649" t="s">
        <v>6349</v>
      </c>
      <c r="D2649" t="s">
        <v>6350</v>
      </c>
      <c r="E2649" t="s">
        <v>1889</v>
      </c>
      <c r="F2649" t="s">
        <v>4452</v>
      </c>
      <c r="G2649" t="s">
        <v>639</v>
      </c>
      <c r="H2649" t="s">
        <v>639</v>
      </c>
      <c r="I2649" t="s">
        <v>2732</v>
      </c>
      <c r="J2649" t="s">
        <v>729</v>
      </c>
      <c r="K2649" t="s">
        <v>54</v>
      </c>
      <c r="L2649" s="4">
        <v>2</v>
      </c>
      <c r="M2649" s="4">
        <v>45291</v>
      </c>
      <c r="AE2649">
        <v>1.1000000000000001</v>
      </c>
    </row>
    <row r="2650" spans="1:31" x14ac:dyDescent="0.2">
      <c r="A2650" s="9">
        <v>2003328</v>
      </c>
      <c r="B2650">
        <v>3292</v>
      </c>
      <c r="C2650" t="s">
        <v>6351</v>
      </c>
      <c r="D2650" t="s">
        <v>6352</v>
      </c>
      <c r="E2650" t="s">
        <v>6353</v>
      </c>
      <c r="F2650" t="s">
        <v>6353</v>
      </c>
      <c r="G2650" t="s">
        <v>639</v>
      </c>
      <c r="H2650" t="s">
        <v>684</v>
      </c>
      <c r="I2650" t="s">
        <v>2732</v>
      </c>
      <c r="J2650" t="s">
        <v>694</v>
      </c>
      <c r="K2650" t="s">
        <v>53</v>
      </c>
      <c r="L2650" s="4">
        <v>40113</v>
      </c>
      <c r="M2650" s="4">
        <v>45291</v>
      </c>
      <c r="N2650">
        <v>0.60000002384185791</v>
      </c>
      <c r="O2650">
        <v>2.9999999329447746E-2</v>
      </c>
      <c r="P2650">
        <v>0.60000002384185791</v>
      </c>
      <c r="AC2650">
        <v>13.5</v>
      </c>
      <c r="AE2650">
        <v>1</v>
      </c>
    </row>
    <row r="2651" spans="1:31" x14ac:dyDescent="0.2">
      <c r="A2651" s="9">
        <v>2001503</v>
      </c>
      <c r="B2651">
        <v>2776</v>
      </c>
      <c r="C2651" t="s">
        <v>6354</v>
      </c>
      <c r="D2651" t="s">
        <v>6355</v>
      </c>
      <c r="E2651" t="s">
        <v>3501</v>
      </c>
      <c r="F2651" t="s">
        <v>4917</v>
      </c>
      <c r="G2651" t="s">
        <v>639</v>
      </c>
      <c r="H2651" t="s">
        <v>639</v>
      </c>
      <c r="I2651" t="s">
        <v>2732</v>
      </c>
      <c r="J2651" t="s">
        <v>729</v>
      </c>
      <c r="K2651" t="s">
        <v>53</v>
      </c>
      <c r="L2651" s="4">
        <v>39211</v>
      </c>
      <c r="M2651" s="4">
        <v>45291</v>
      </c>
      <c r="AC2651">
        <v>60</v>
      </c>
      <c r="AE2651">
        <v>1</v>
      </c>
    </row>
    <row r="2652" spans="1:31" x14ac:dyDescent="0.2">
      <c r="A2652" s="9">
        <v>2000330</v>
      </c>
      <c r="B2652">
        <v>278</v>
      </c>
      <c r="C2652" t="s">
        <v>6356</v>
      </c>
      <c r="D2652" t="s">
        <v>2797</v>
      </c>
      <c r="E2652" t="s">
        <v>3234</v>
      </c>
      <c r="F2652" t="s">
        <v>3234</v>
      </c>
      <c r="G2652" t="s">
        <v>639</v>
      </c>
      <c r="H2652" t="s">
        <v>639</v>
      </c>
      <c r="I2652" t="s">
        <v>2732</v>
      </c>
      <c r="J2652" t="s">
        <v>729</v>
      </c>
      <c r="K2652" t="s">
        <v>53</v>
      </c>
      <c r="L2652" s="4">
        <v>39378</v>
      </c>
      <c r="M2652" s="4">
        <v>45291</v>
      </c>
      <c r="AC2652">
        <v>20</v>
      </c>
      <c r="AE2652">
        <v>1</v>
      </c>
    </row>
    <row r="2653" spans="1:31" x14ac:dyDescent="0.2">
      <c r="A2653" s="9">
        <v>2006517</v>
      </c>
      <c r="B2653">
        <v>3576</v>
      </c>
      <c r="C2653" t="s">
        <v>6357</v>
      </c>
      <c r="D2653" t="s">
        <v>6358</v>
      </c>
      <c r="E2653" t="s">
        <v>4986</v>
      </c>
      <c r="F2653" t="s">
        <v>4986</v>
      </c>
      <c r="G2653" t="s">
        <v>639</v>
      </c>
      <c r="H2653" t="s">
        <v>639</v>
      </c>
      <c r="I2653" t="s">
        <v>2732</v>
      </c>
      <c r="J2653" t="s">
        <v>729</v>
      </c>
      <c r="K2653" t="s">
        <v>53</v>
      </c>
      <c r="L2653" s="4">
        <v>2</v>
      </c>
      <c r="M2653" s="4">
        <v>45291</v>
      </c>
      <c r="AC2653">
        <v>2</v>
      </c>
      <c r="AE2653">
        <v>1</v>
      </c>
    </row>
    <row r="2654" spans="1:31" x14ac:dyDescent="0.2">
      <c r="A2654" s="9">
        <v>2004643</v>
      </c>
      <c r="B2654">
        <v>833</v>
      </c>
      <c r="C2654" t="s">
        <v>6359</v>
      </c>
      <c r="D2654" t="s">
        <v>6360</v>
      </c>
      <c r="E2654" t="s">
        <v>1702</v>
      </c>
      <c r="F2654" t="s">
        <v>1702</v>
      </c>
      <c r="G2654" t="s">
        <v>639</v>
      </c>
      <c r="H2654" t="s">
        <v>684</v>
      </c>
      <c r="I2654" t="s">
        <v>2732</v>
      </c>
      <c r="J2654" t="s">
        <v>694</v>
      </c>
      <c r="K2654" t="s">
        <v>53</v>
      </c>
      <c r="L2654" s="4">
        <v>39735</v>
      </c>
      <c r="M2654" s="4">
        <v>45291</v>
      </c>
      <c r="N2654">
        <v>0.5</v>
      </c>
      <c r="AC2654">
        <v>29.5</v>
      </c>
      <c r="AE2654">
        <v>1</v>
      </c>
    </row>
    <row r="2655" spans="1:31" x14ac:dyDescent="0.2">
      <c r="A2655" s="9">
        <v>2007318</v>
      </c>
      <c r="B2655">
        <v>3932</v>
      </c>
      <c r="C2655" t="s">
        <v>6361</v>
      </c>
      <c r="D2655" t="s">
        <v>5396</v>
      </c>
      <c r="E2655" t="s">
        <v>2722</v>
      </c>
      <c r="F2655" t="s">
        <v>2722</v>
      </c>
      <c r="G2655" t="s">
        <v>639</v>
      </c>
      <c r="H2655" t="s">
        <v>684</v>
      </c>
      <c r="I2655" t="s">
        <v>2732</v>
      </c>
      <c r="J2655" t="s">
        <v>694</v>
      </c>
      <c r="K2655" t="s">
        <v>53</v>
      </c>
      <c r="L2655" s="4">
        <v>2</v>
      </c>
      <c r="M2655" s="4">
        <v>45291</v>
      </c>
      <c r="N2655">
        <v>0.30000001192092896</v>
      </c>
      <c r="AC2655">
        <v>13.1</v>
      </c>
      <c r="AE2655">
        <v>1</v>
      </c>
    </row>
    <row r="2656" spans="1:31" x14ac:dyDescent="0.2">
      <c r="A2656" s="9">
        <v>2008166</v>
      </c>
      <c r="B2656">
        <v>4261</v>
      </c>
      <c r="C2656" t="s">
        <v>6362</v>
      </c>
      <c r="D2656" t="s">
        <v>3019</v>
      </c>
      <c r="E2656" t="s">
        <v>2811</v>
      </c>
      <c r="F2656" t="s">
        <v>2811</v>
      </c>
      <c r="G2656" t="s">
        <v>639</v>
      </c>
      <c r="H2656" t="s">
        <v>639</v>
      </c>
      <c r="I2656" t="s">
        <v>2732</v>
      </c>
      <c r="J2656" t="s">
        <v>729</v>
      </c>
      <c r="K2656" t="s">
        <v>54</v>
      </c>
      <c r="L2656" s="4">
        <v>2</v>
      </c>
      <c r="M2656" s="4">
        <v>45291</v>
      </c>
      <c r="AC2656">
        <v>12</v>
      </c>
      <c r="AE2656">
        <v>1</v>
      </c>
    </row>
    <row r="2657" spans="1:31" x14ac:dyDescent="0.2">
      <c r="A2657" s="9">
        <v>2006143</v>
      </c>
      <c r="B2657">
        <v>3628</v>
      </c>
      <c r="C2657" t="s">
        <v>6364</v>
      </c>
      <c r="D2657" t="s">
        <v>3019</v>
      </c>
      <c r="E2657" t="s">
        <v>6365</v>
      </c>
      <c r="F2657" t="s">
        <v>6365</v>
      </c>
      <c r="G2657" t="s">
        <v>639</v>
      </c>
      <c r="H2657" t="s">
        <v>639</v>
      </c>
      <c r="I2657" t="s">
        <v>2732</v>
      </c>
      <c r="J2657" t="s">
        <v>729</v>
      </c>
      <c r="K2657" t="s">
        <v>53</v>
      </c>
      <c r="L2657" s="4">
        <v>2</v>
      </c>
      <c r="M2657" s="4">
        <v>45291</v>
      </c>
      <c r="AE2657">
        <v>1</v>
      </c>
    </row>
    <row r="2658" spans="1:31" x14ac:dyDescent="0.2">
      <c r="A2658" s="9">
        <v>2004687</v>
      </c>
      <c r="B2658">
        <v>3349</v>
      </c>
      <c r="C2658" t="s">
        <v>6363</v>
      </c>
      <c r="D2658" t="s">
        <v>3019</v>
      </c>
      <c r="E2658" t="s">
        <v>1331</v>
      </c>
      <c r="F2658" t="s">
        <v>1331</v>
      </c>
      <c r="G2658" t="s">
        <v>639</v>
      </c>
      <c r="H2658" t="s">
        <v>639</v>
      </c>
      <c r="I2658" t="s">
        <v>2732</v>
      </c>
      <c r="J2658" t="s">
        <v>729</v>
      </c>
      <c r="K2658" t="s">
        <v>53</v>
      </c>
      <c r="L2658" s="4">
        <v>40246</v>
      </c>
      <c r="M2658" s="4">
        <v>45291</v>
      </c>
      <c r="AC2658">
        <v>50</v>
      </c>
      <c r="AE2658">
        <v>1</v>
      </c>
    </row>
    <row r="2659" spans="1:31" x14ac:dyDescent="0.2">
      <c r="A2659" s="9">
        <v>2000340</v>
      </c>
      <c r="B2659">
        <v>346</v>
      </c>
      <c r="C2659" t="s">
        <v>6367</v>
      </c>
      <c r="D2659" t="s">
        <v>3019</v>
      </c>
      <c r="E2659" t="s">
        <v>1702</v>
      </c>
      <c r="F2659" t="s">
        <v>1702</v>
      </c>
      <c r="G2659" t="s">
        <v>639</v>
      </c>
      <c r="H2659" t="s">
        <v>639</v>
      </c>
      <c r="I2659" t="s">
        <v>2732</v>
      </c>
      <c r="J2659" t="s">
        <v>729</v>
      </c>
      <c r="K2659" t="s">
        <v>54</v>
      </c>
      <c r="L2659" s="4">
        <v>2</v>
      </c>
      <c r="M2659" s="4">
        <v>45291</v>
      </c>
      <c r="AC2659">
        <v>50</v>
      </c>
      <c r="AE2659">
        <v>1</v>
      </c>
    </row>
    <row r="2660" spans="1:31" x14ac:dyDescent="0.2">
      <c r="A2660" s="9">
        <v>2001476</v>
      </c>
      <c r="B2660">
        <v>2741</v>
      </c>
      <c r="C2660" t="s">
        <v>6366</v>
      </c>
      <c r="D2660" t="s">
        <v>3019</v>
      </c>
      <c r="E2660" t="s">
        <v>3346</v>
      </c>
      <c r="F2660" t="s">
        <v>3346</v>
      </c>
      <c r="G2660" t="s">
        <v>639</v>
      </c>
      <c r="H2660" t="s">
        <v>639</v>
      </c>
      <c r="I2660" t="s">
        <v>2732</v>
      </c>
      <c r="J2660" t="s">
        <v>729</v>
      </c>
      <c r="K2660" t="s">
        <v>53</v>
      </c>
      <c r="L2660" s="4">
        <v>39168</v>
      </c>
      <c r="M2660" s="4">
        <v>45291</v>
      </c>
      <c r="N2660">
        <v>0</v>
      </c>
      <c r="O2660">
        <v>0</v>
      </c>
      <c r="P2660">
        <v>0</v>
      </c>
      <c r="Q2660">
        <v>0</v>
      </c>
      <c r="R2660">
        <v>0</v>
      </c>
      <c r="T2660">
        <v>0</v>
      </c>
      <c r="AC2660">
        <v>50</v>
      </c>
      <c r="AE2660">
        <v>1</v>
      </c>
    </row>
    <row r="2661" spans="1:31" x14ac:dyDescent="0.2">
      <c r="A2661" s="9">
        <v>2000327</v>
      </c>
      <c r="B2661">
        <v>307</v>
      </c>
      <c r="C2661" t="s">
        <v>6368</v>
      </c>
      <c r="D2661" t="s">
        <v>6369</v>
      </c>
      <c r="E2661" t="s">
        <v>3234</v>
      </c>
      <c r="F2661" t="s">
        <v>3234</v>
      </c>
      <c r="G2661" t="s">
        <v>639</v>
      </c>
      <c r="H2661" t="s">
        <v>639</v>
      </c>
      <c r="I2661" t="s">
        <v>2732</v>
      </c>
      <c r="J2661" t="s">
        <v>729</v>
      </c>
      <c r="K2661" t="s">
        <v>53</v>
      </c>
      <c r="L2661" s="4">
        <v>39378</v>
      </c>
      <c r="M2661" s="4">
        <v>45291</v>
      </c>
      <c r="AC2661">
        <v>65</v>
      </c>
      <c r="AE2661">
        <v>1</v>
      </c>
    </row>
    <row r="2662" spans="1:31" x14ac:dyDescent="0.2">
      <c r="A2662" s="9">
        <v>2001452</v>
      </c>
      <c r="B2662">
        <v>884</v>
      </c>
      <c r="C2662" t="s">
        <v>6372</v>
      </c>
      <c r="D2662" t="s">
        <v>6371</v>
      </c>
      <c r="E2662" t="s">
        <v>5190</v>
      </c>
      <c r="F2662" t="s">
        <v>5190</v>
      </c>
      <c r="G2662" t="s">
        <v>639</v>
      </c>
      <c r="H2662" t="s">
        <v>639</v>
      </c>
      <c r="I2662" t="s">
        <v>2732</v>
      </c>
      <c r="J2662" t="s">
        <v>729</v>
      </c>
      <c r="K2662" t="s">
        <v>53</v>
      </c>
      <c r="L2662" s="4">
        <v>39168</v>
      </c>
      <c r="M2662" s="4">
        <v>45291</v>
      </c>
      <c r="AC2662">
        <v>5</v>
      </c>
      <c r="AE2662">
        <v>1</v>
      </c>
    </row>
    <row r="2663" spans="1:31" x14ac:dyDescent="0.2">
      <c r="A2663" s="9">
        <v>2009645</v>
      </c>
      <c r="B2663">
        <v>4896</v>
      </c>
      <c r="C2663" t="s">
        <v>6370</v>
      </c>
      <c r="D2663" t="s">
        <v>6371</v>
      </c>
      <c r="E2663" t="s">
        <v>3416</v>
      </c>
      <c r="F2663" t="s">
        <v>3416</v>
      </c>
      <c r="G2663" t="s">
        <v>639</v>
      </c>
      <c r="H2663" t="s">
        <v>639</v>
      </c>
      <c r="I2663" t="s">
        <v>2732</v>
      </c>
      <c r="J2663" t="s">
        <v>647</v>
      </c>
      <c r="K2663" t="s">
        <v>54</v>
      </c>
      <c r="L2663" s="4">
        <v>2</v>
      </c>
      <c r="M2663" s="4">
        <v>45291</v>
      </c>
      <c r="AC2663">
        <v>13</v>
      </c>
      <c r="AE2663">
        <v>1</v>
      </c>
    </row>
    <row r="2664" spans="1:31" x14ac:dyDescent="0.2">
      <c r="A2664" s="9">
        <v>2006472</v>
      </c>
      <c r="B2664">
        <v>3559</v>
      </c>
      <c r="C2664" t="s">
        <v>6373</v>
      </c>
      <c r="D2664" t="s">
        <v>6374</v>
      </c>
      <c r="E2664" t="s">
        <v>5822</v>
      </c>
      <c r="F2664" t="s">
        <v>5822</v>
      </c>
      <c r="G2664" t="s">
        <v>639</v>
      </c>
      <c r="H2664" t="s">
        <v>639</v>
      </c>
      <c r="I2664" t="s">
        <v>2732</v>
      </c>
      <c r="J2664" t="s">
        <v>729</v>
      </c>
      <c r="K2664" t="s">
        <v>53</v>
      </c>
      <c r="L2664" s="4">
        <v>2</v>
      </c>
      <c r="M2664" s="4">
        <v>45291</v>
      </c>
      <c r="AC2664">
        <v>2</v>
      </c>
      <c r="AE2664">
        <v>1</v>
      </c>
    </row>
    <row r="2665" spans="1:31" x14ac:dyDescent="0.2">
      <c r="A2665" s="9">
        <v>2009627</v>
      </c>
      <c r="B2665">
        <v>4940</v>
      </c>
      <c r="C2665" t="s">
        <v>6375</v>
      </c>
      <c r="D2665" t="s">
        <v>6376</v>
      </c>
      <c r="E2665" t="s">
        <v>6158</v>
      </c>
      <c r="F2665" t="s">
        <v>6158</v>
      </c>
      <c r="G2665" t="s">
        <v>639</v>
      </c>
      <c r="H2665" t="s">
        <v>639</v>
      </c>
      <c r="I2665" t="s">
        <v>2732</v>
      </c>
      <c r="J2665" t="s">
        <v>729</v>
      </c>
      <c r="K2665" t="s">
        <v>54</v>
      </c>
      <c r="L2665" s="4">
        <v>2</v>
      </c>
      <c r="M2665" s="4">
        <v>45291</v>
      </c>
      <c r="N2665">
        <v>7.9999998211860657E-2</v>
      </c>
      <c r="O2665">
        <v>3.9999999105930328E-2</v>
      </c>
      <c r="P2665">
        <v>2.9999999329447746E-2</v>
      </c>
      <c r="AE2665">
        <v>1.1000000000000001</v>
      </c>
    </row>
    <row r="2666" spans="1:31" x14ac:dyDescent="0.2">
      <c r="A2666" s="9">
        <v>2007439</v>
      </c>
      <c r="B2666">
        <v>4029</v>
      </c>
      <c r="C2666" t="s">
        <v>6377</v>
      </c>
      <c r="D2666" t="s">
        <v>6378</v>
      </c>
      <c r="E2666" t="s">
        <v>1469</v>
      </c>
      <c r="F2666" t="s">
        <v>1469</v>
      </c>
      <c r="G2666" t="s">
        <v>639</v>
      </c>
      <c r="H2666" t="s">
        <v>639</v>
      </c>
      <c r="I2666" t="s">
        <v>2732</v>
      </c>
      <c r="J2666" t="s">
        <v>729</v>
      </c>
      <c r="K2666" t="s">
        <v>54</v>
      </c>
      <c r="L2666" s="4">
        <v>2</v>
      </c>
      <c r="M2666" s="4">
        <v>45291</v>
      </c>
      <c r="N2666">
        <v>5.4000000953674316</v>
      </c>
      <c r="O2666">
        <v>32</v>
      </c>
      <c r="V2666">
        <v>1.8999999761581421</v>
      </c>
      <c r="AE2666">
        <v>1.1000000000000001</v>
      </c>
    </row>
    <row r="2667" spans="1:31" x14ac:dyDescent="0.2">
      <c r="A2667" s="9">
        <v>2000172</v>
      </c>
      <c r="B2667">
        <v>1892</v>
      </c>
      <c r="C2667" t="s">
        <v>6379</v>
      </c>
      <c r="D2667" t="s">
        <v>6380</v>
      </c>
      <c r="E2667" t="s">
        <v>3234</v>
      </c>
      <c r="F2667" t="s">
        <v>3234</v>
      </c>
      <c r="G2667" t="s">
        <v>639</v>
      </c>
      <c r="H2667" t="s">
        <v>639</v>
      </c>
      <c r="I2667" t="s">
        <v>2732</v>
      </c>
      <c r="J2667" t="s">
        <v>729</v>
      </c>
      <c r="K2667" t="s">
        <v>53</v>
      </c>
      <c r="L2667" s="4">
        <v>39378</v>
      </c>
      <c r="M2667" s="4">
        <v>45291</v>
      </c>
      <c r="AC2667">
        <v>60</v>
      </c>
      <c r="AE2667">
        <v>1</v>
      </c>
    </row>
    <row r="2668" spans="1:31" x14ac:dyDescent="0.2">
      <c r="A2668" s="9">
        <v>2000328</v>
      </c>
      <c r="B2668">
        <v>382</v>
      </c>
      <c r="C2668" t="s">
        <v>6381</v>
      </c>
      <c r="D2668" t="s">
        <v>6382</v>
      </c>
      <c r="E2668" t="s">
        <v>3234</v>
      </c>
      <c r="F2668" t="s">
        <v>3234</v>
      </c>
      <c r="G2668" t="s">
        <v>639</v>
      </c>
      <c r="H2668" t="s">
        <v>639</v>
      </c>
      <c r="I2668" t="s">
        <v>2732</v>
      </c>
      <c r="J2668" t="s">
        <v>729</v>
      </c>
      <c r="K2668" t="s">
        <v>53</v>
      </c>
      <c r="L2668" s="4">
        <v>39378</v>
      </c>
      <c r="M2668" s="4">
        <v>45291</v>
      </c>
      <c r="AC2668">
        <v>60</v>
      </c>
      <c r="AE2668">
        <v>1</v>
      </c>
    </row>
    <row r="2669" spans="1:31" x14ac:dyDescent="0.2">
      <c r="A2669" s="9">
        <v>2006162</v>
      </c>
      <c r="B2669">
        <v>3635</v>
      </c>
      <c r="C2669" t="s">
        <v>6383</v>
      </c>
      <c r="D2669" t="s">
        <v>6384</v>
      </c>
      <c r="E2669" t="s">
        <v>3346</v>
      </c>
      <c r="F2669" t="s">
        <v>3346</v>
      </c>
      <c r="G2669" t="s">
        <v>639</v>
      </c>
      <c r="H2669" t="s">
        <v>639</v>
      </c>
      <c r="I2669" t="s">
        <v>2732</v>
      </c>
      <c r="J2669" t="s">
        <v>729</v>
      </c>
      <c r="K2669" t="s">
        <v>53</v>
      </c>
      <c r="L2669" s="4">
        <v>2</v>
      </c>
      <c r="M2669" s="4">
        <v>45291</v>
      </c>
      <c r="AC2669">
        <v>60</v>
      </c>
      <c r="AE2669">
        <v>1</v>
      </c>
    </row>
    <row r="2670" spans="1:31" x14ac:dyDescent="0.2">
      <c r="A2670" s="9">
        <v>2005335</v>
      </c>
      <c r="B2670">
        <v>3525</v>
      </c>
      <c r="C2670" t="s">
        <v>6385</v>
      </c>
      <c r="D2670" t="s">
        <v>6386</v>
      </c>
      <c r="E2670" t="s">
        <v>1331</v>
      </c>
      <c r="F2670" t="s">
        <v>1331</v>
      </c>
      <c r="G2670" t="s">
        <v>639</v>
      </c>
      <c r="H2670" t="s">
        <v>639</v>
      </c>
      <c r="I2670" t="s">
        <v>2732</v>
      </c>
      <c r="J2670" t="s">
        <v>729</v>
      </c>
      <c r="K2670" t="s">
        <v>53</v>
      </c>
      <c r="L2670" s="4">
        <v>2</v>
      </c>
      <c r="M2670" s="4">
        <v>45291</v>
      </c>
      <c r="AC2670">
        <v>35</v>
      </c>
      <c r="AE2670">
        <v>1</v>
      </c>
    </row>
    <row r="2671" spans="1:31" x14ac:dyDescent="0.2">
      <c r="A2671" s="9">
        <v>2000325</v>
      </c>
      <c r="B2671">
        <v>279</v>
      </c>
      <c r="C2671" t="s">
        <v>6387</v>
      </c>
      <c r="D2671" t="s">
        <v>6388</v>
      </c>
      <c r="E2671" t="s">
        <v>3234</v>
      </c>
      <c r="F2671" t="s">
        <v>3234</v>
      </c>
      <c r="G2671" t="s">
        <v>639</v>
      </c>
      <c r="H2671" t="s">
        <v>639</v>
      </c>
      <c r="I2671" t="s">
        <v>2732</v>
      </c>
      <c r="J2671" t="s">
        <v>729</v>
      </c>
      <c r="K2671" t="s">
        <v>53</v>
      </c>
      <c r="L2671" s="4">
        <v>39378</v>
      </c>
      <c r="M2671" s="4">
        <v>45291</v>
      </c>
      <c r="AC2671">
        <v>60</v>
      </c>
      <c r="AE2671">
        <v>1</v>
      </c>
    </row>
    <row r="2672" spans="1:31" x14ac:dyDescent="0.2">
      <c r="A2672" s="9">
        <v>2000311</v>
      </c>
      <c r="B2672">
        <v>366</v>
      </c>
      <c r="C2672" t="s">
        <v>6389</v>
      </c>
      <c r="D2672" t="s">
        <v>6390</v>
      </c>
      <c r="E2672" t="s">
        <v>3346</v>
      </c>
      <c r="F2672" t="s">
        <v>3346</v>
      </c>
      <c r="G2672" t="s">
        <v>639</v>
      </c>
      <c r="H2672" t="s">
        <v>639</v>
      </c>
      <c r="I2672" t="s">
        <v>2732</v>
      </c>
      <c r="J2672" t="s">
        <v>729</v>
      </c>
      <c r="K2672" t="s">
        <v>53</v>
      </c>
      <c r="L2672" s="4">
        <v>39350</v>
      </c>
      <c r="M2672" s="4">
        <v>45291</v>
      </c>
      <c r="AC2672">
        <v>70</v>
      </c>
      <c r="AE2672">
        <v>1</v>
      </c>
    </row>
    <row r="2673" spans="1:31" x14ac:dyDescent="0.2">
      <c r="A2673" s="9">
        <v>2001537</v>
      </c>
      <c r="B2673">
        <v>374</v>
      </c>
      <c r="C2673" t="s">
        <v>6391</v>
      </c>
      <c r="D2673" t="s">
        <v>6392</v>
      </c>
      <c r="E2673" t="s">
        <v>3346</v>
      </c>
      <c r="F2673" t="s">
        <v>3346</v>
      </c>
      <c r="G2673" t="s">
        <v>639</v>
      </c>
      <c r="H2673" t="s">
        <v>639</v>
      </c>
      <c r="I2673" t="s">
        <v>2732</v>
      </c>
      <c r="J2673" t="s">
        <v>729</v>
      </c>
      <c r="K2673" t="s">
        <v>53</v>
      </c>
      <c r="L2673" s="4">
        <v>39224</v>
      </c>
      <c r="M2673" s="4">
        <v>45291</v>
      </c>
      <c r="N2673">
        <v>0</v>
      </c>
      <c r="O2673">
        <v>0</v>
      </c>
      <c r="P2673">
        <v>0</v>
      </c>
      <c r="Q2673">
        <v>0</v>
      </c>
      <c r="R2673">
        <v>0</v>
      </c>
      <c r="T2673">
        <v>0</v>
      </c>
      <c r="AC2673">
        <v>70</v>
      </c>
      <c r="AE2673">
        <v>1</v>
      </c>
    </row>
    <row r="2674" spans="1:31" x14ac:dyDescent="0.2">
      <c r="A2674" s="9">
        <v>2000313</v>
      </c>
      <c r="B2674">
        <v>368</v>
      </c>
      <c r="C2674" t="s">
        <v>6393</v>
      </c>
      <c r="D2674" t="s">
        <v>6394</v>
      </c>
      <c r="E2674" t="s">
        <v>3346</v>
      </c>
      <c r="F2674" t="s">
        <v>3346</v>
      </c>
      <c r="G2674" t="s">
        <v>639</v>
      </c>
      <c r="H2674" t="s">
        <v>639</v>
      </c>
      <c r="I2674" t="s">
        <v>2732</v>
      </c>
      <c r="J2674" t="s">
        <v>729</v>
      </c>
      <c r="K2674" t="s">
        <v>53</v>
      </c>
      <c r="L2674" s="4">
        <v>39350</v>
      </c>
      <c r="M2674" s="4">
        <v>45291</v>
      </c>
      <c r="AC2674">
        <v>40</v>
      </c>
      <c r="AE2674">
        <v>1</v>
      </c>
    </row>
    <row r="2675" spans="1:31" x14ac:dyDescent="0.2">
      <c r="A2675" s="9">
        <v>2000329</v>
      </c>
      <c r="B2675">
        <v>381</v>
      </c>
      <c r="C2675" t="s">
        <v>6395</v>
      </c>
      <c r="D2675" t="s">
        <v>6396</v>
      </c>
      <c r="E2675" t="s">
        <v>3234</v>
      </c>
      <c r="F2675" t="s">
        <v>3234</v>
      </c>
      <c r="G2675" t="s">
        <v>639</v>
      </c>
      <c r="H2675" t="s">
        <v>639</v>
      </c>
      <c r="I2675" t="s">
        <v>2732</v>
      </c>
      <c r="J2675" t="s">
        <v>729</v>
      </c>
      <c r="K2675" t="s">
        <v>53</v>
      </c>
      <c r="L2675" s="4">
        <v>39378</v>
      </c>
      <c r="M2675" s="4">
        <v>45291</v>
      </c>
      <c r="AC2675">
        <v>60</v>
      </c>
      <c r="AE2675">
        <v>1</v>
      </c>
    </row>
    <row r="2676" spans="1:31" x14ac:dyDescent="0.2">
      <c r="A2676" s="9">
        <v>2001451</v>
      </c>
      <c r="B2676">
        <v>2740</v>
      </c>
      <c r="C2676" t="s">
        <v>6397</v>
      </c>
      <c r="D2676" t="s">
        <v>6398</v>
      </c>
      <c r="E2676" t="s">
        <v>6082</v>
      </c>
      <c r="F2676" t="s">
        <v>6082</v>
      </c>
      <c r="G2676" t="s">
        <v>639</v>
      </c>
      <c r="H2676" t="s">
        <v>639</v>
      </c>
      <c r="I2676" t="s">
        <v>2732</v>
      </c>
      <c r="J2676" t="s">
        <v>729</v>
      </c>
      <c r="K2676" t="s">
        <v>53</v>
      </c>
      <c r="L2676" s="4">
        <v>39168</v>
      </c>
      <c r="M2676" s="4">
        <v>45291</v>
      </c>
      <c r="N2676">
        <v>0</v>
      </c>
      <c r="O2676">
        <v>0</v>
      </c>
      <c r="P2676">
        <v>0</v>
      </c>
      <c r="Q2676">
        <v>0</v>
      </c>
      <c r="R2676">
        <v>0</v>
      </c>
      <c r="T2676">
        <v>0</v>
      </c>
      <c r="AC2676">
        <v>10</v>
      </c>
      <c r="AE2676">
        <v>1</v>
      </c>
    </row>
    <row r="2677" spans="1:31" x14ac:dyDescent="0.2">
      <c r="A2677" s="9">
        <v>2006516</v>
      </c>
      <c r="B2677">
        <v>3538</v>
      </c>
      <c r="C2677" t="s">
        <v>6399</v>
      </c>
      <c r="D2677" t="s">
        <v>6400</v>
      </c>
      <c r="E2677" t="s">
        <v>6401</v>
      </c>
      <c r="F2677" t="s">
        <v>6401</v>
      </c>
      <c r="G2677" t="s">
        <v>639</v>
      </c>
      <c r="H2677" t="s">
        <v>639</v>
      </c>
      <c r="I2677" t="s">
        <v>2732</v>
      </c>
      <c r="J2677" t="s">
        <v>729</v>
      </c>
      <c r="K2677" t="s">
        <v>53</v>
      </c>
      <c r="L2677" s="4">
        <v>2</v>
      </c>
      <c r="M2677" s="4">
        <v>45291</v>
      </c>
      <c r="AC2677">
        <v>5</v>
      </c>
      <c r="AE2677">
        <v>1</v>
      </c>
    </row>
    <row r="2678" spans="1:31" x14ac:dyDescent="0.2">
      <c r="A2678" s="9">
        <v>2001173</v>
      </c>
      <c r="B2678">
        <v>2547</v>
      </c>
      <c r="C2678" t="s">
        <v>6402</v>
      </c>
      <c r="D2678" t="s">
        <v>6403</v>
      </c>
      <c r="E2678" t="s">
        <v>4744</v>
      </c>
      <c r="F2678" t="s">
        <v>4744</v>
      </c>
      <c r="G2678" t="s">
        <v>639</v>
      </c>
      <c r="H2678" t="s">
        <v>639</v>
      </c>
      <c r="I2678" t="s">
        <v>2732</v>
      </c>
      <c r="J2678" t="s">
        <v>647</v>
      </c>
      <c r="K2678" t="s">
        <v>53</v>
      </c>
      <c r="L2678" s="4">
        <v>40379</v>
      </c>
      <c r="M2678" s="4">
        <v>45291</v>
      </c>
      <c r="AC2678">
        <v>5</v>
      </c>
      <c r="AE2678">
        <v>1</v>
      </c>
    </row>
    <row r="2679" spans="1:31" x14ac:dyDescent="0.2">
      <c r="A2679" s="9">
        <v>2009333</v>
      </c>
      <c r="B2679">
        <v>4789</v>
      </c>
      <c r="C2679" t="s">
        <v>6404</v>
      </c>
      <c r="D2679" t="s">
        <v>6405</v>
      </c>
      <c r="E2679" t="s">
        <v>1264</v>
      </c>
      <c r="F2679" t="s">
        <v>2647</v>
      </c>
      <c r="G2679" t="s">
        <v>639</v>
      </c>
      <c r="H2679" t="s">
        <v>639</v>
      </c>
      <c r="I2679" t="s">
        <v>2732</v>
      </c>
      <c r="J2679" t="s">
        <v>647</v>
      </c>
      <c r="K2679" t="s">
        <v>53</v>
      </c>
      <c r="L2679" s="4">
        <v>2</v>
      </c>
      <c r="M2679" s="4">
        <v>45291</v>
      </c>
      <c r="Q2679">
        <v>36</v>
      </c>
      <c r="T2679">
        <v>2</v>
      </c>
      <c r="AE2679">
        <v>1</v>
      </c>
    </row>
    <row r="2680" spans="1:31" x14ac:dyDescent="0.2">
      <c r="A2680" s="9">
        <v>2009332</v>
      </c>
      <c r="B2680">
        <v>4788</v>
      </c>
      <c r="C2680" t="s">
        <v>6406</v>
      </c>
      <c r="D2680" t="s">
        <v>6407</v>
      </c>
      <c r="E2680" t="s">
        <v>1264</v>
      </c>
      <c r="F2680" t="s">
        <v>2647</v>
      </c>
      <c r="G2680" t="s">
        <v>639</v>
      </c>
      <c r="H2680" t="s">
        <v>639</v>
      </c>
      <c r="I2680" t="s">
        <v>2732</v>
      </c>
      <c r="J2680" t="s">
        <v>647</v>
      </c>
      <c r="K2680" t="s">
        <v>53</v>
      </c>
      <c r="L2680" s="4">
        <v>2</v>
      </c>
      <c r="M2680" s="4">
        <v>45291</v>
      </c>
      <c r="O2680">
        <v>6</v>
      </c>
      <c r="P2680">
        <v>15</v>
      </c>
      <c r="T2680">
        <v>6.8000001907348633</v>
      </c>
      <c r="AE2680">
        <v>1</v>
      </c>
    </row>
    <row r="2681" spans="1:31" x14ac:dyDescent="0.2">
      <c r="A2681" s="9">
        <v>2001171</v>
      </c>
      <c r="B2681">
        <v>1116</v>
      </c>
      <c r="C2681" t="s">
        <v>6408</v>
      </c>
      <c r="D2681" t="s">
        <v>6409</v>
      </c>
      <c r="E2681" t="s">
        <v>6410</v>
      </c>
      <c r="F2681" t="s">
        <v>6410</v>
      </c>
      <c r="G2681" t="s">
        <v>639</v>
      </c>
      <c r="H2681" t="s">
        <v>684</v>
      </c>
      <c r="I2681" t="s">
        <v>2732</v>
      </c>
      <c r="J2681" t="s">
        <v>694</v>
      </c>
      <c r="K2681" t="s">
        <v>53</v>
      </c>
      <c r="L2681" s="4">
        <v>40211</v>
      </c>
      <c r="M2681" s="4">
        <v>45291</v>
      </c>
      <c r="N2681">
        <v>0.5</v>
      </c>
      <c r="O2681">
        <v>0.5</v>
      </c>
      <c r="P2681">
        <v>0.5</v>
      </c>
      <c r="AC2681">
        <v>26.3</v>
      </c>
      <c r="AE2681">
        <v>1</v>
      </c>
    </row>
    <row r="2682" spans="1:31" x14ac:dyDescent="0.2">
      <c r="A2682" s="9">
        <v>2007491</v>
      </c>
      <c r="B2682">
        <v>4007</v>
      </c>
      <c r="C2682" t="s">
        <v>6411</v>
      </c>
      <c r="D2682" t="s">
        <v>6412</v>
      </c>
      <c r="E2682" t="s">
        <v>6413</v>
      </c>
      <c r="F2682" t="s">
        <v>6413</v>
      </c>
      <c r="G2682" t="s">
        <v>639</v>
      </c>
      <c r="H2682" t="s">
        <v>684</v>
      </c>
      <c r="I2682" t="s">
        <v>2732</v>
      </c>
      <c r="J2682" t="s">
        <v>694</v>
      </c>
      <c r="K2682" t="s">
        <v>53</v>
      </c>
      <c r="L2682" s="4">
        <v>2</v>
      </c>
      <c r="M2682" s="4">
        <v>45291</v>
      </c>
      <c r="N2682">
        <v>0.69999998807907104</v>
      </c>
      <c r="O2682">
        <v>0.40000000596046448</v>
      </c>
      <c r="P2682">
        <v>0.69999998807907104</v>
      </c>
      <c r="AC2682">
        <v>18.2</v>
      </c>
      <c r="AE2682">
        <v>1</v>
      </c>
    </row>
    <row r="2683" spans="1:31" x14ac:dyDescent="0.2">
      <c r="A2683" s="9">
        <v>2007784</v>
      </c>
      <c r="B2683">
        <v>4142</v>
      </c>
      <c r="C2683" t="s">
        <v>6414</v>
      </c>
      <c r="D2683" t="s">
        <v>6415</v>
      </c>
      <c r="E2683" t="s">
        <v>6416</v>
      </c>
      <c r="F2683" t="s">
        <v>6416</v>
      </c>
      <c r="G2683" t="s">
        <v>639</v>
      </c>
      <c r="H2683" t="s">
        <v>684</v>
      </c>
      <c r="I2683" t="s">
        <v>2732</v>
      </c>
      <c r="J2683" t="s">
        <v>694</v>
      </c>
      <c r="K2683" t="s">
        <v>53</v>
      </c>
      <c r="L2683" s="4">
        <v>2</v>
      </c>
      <c r="M2683" s="4">
        <v>45291</v>
      </c>
      <c r="N2683">
        <v>0.60000002384185791</v>
      </c>
      <c r="AC2683">
        <v>16.100000000000001</v>
      </c>
      <c r="AE2683">
        <v>1</v>
      </c>
    </row>
    <row r="2684" spans="1:31" x14ac:dyDescent="0.2">
      <c r="A2684" s="9">
        <v>2001465</v>
      </c>
      <c r="B2684">
        <v>2718</v>
      </c>
      <c r="C2684" t="s">
        <v>6417</v>
      </c>
      <c r="D2684" t="s">
        <v>6418</v>
      </c>
      <c r="E2684" t="s">
        <v>6419</v>
      </c>
      <c r="F2684" t="s">
        <v>6419</v>
      </c>
      <c r="G2684" t="s">
        <v>639</v>
      </c>
      <c r="H2684" t="s">
        <v>684</v>
      </c>
      <c r="I2684" t="s">
        <v>2732</v>
      </c>
      <c r="J2684" t="s">
        <v>686</v>
      </c>
      <c r="K2684" t="s">
        <v>53</v>
      </c>
      <c r="L2684" s="4">
        <v>39140</v>
      </c>
      <c r="M2684" s="4">
        <v>45291</v>
      </c>
      <c r="N2684">
        <v>8.1000003814697266</v>
      </c>
      <c r="O2684">
        <v>7.1999998092651367</v>
      </c>
      <c r="Q2684">
        <v>7.1999998092651367</v>
      </c>
      <c r="AC2684">
        <v>63</v>
      </c>
      <c r="AE2684">
        <v>1</v>
      </c>
    </row>
    <row r="2685" spans="1:31" x14ac:dyDescent="0.2">
      <c r="A2685" s="9">
        <v>2008865</v>
      </c>
      <c r="B2685">
        <v>4523</v>
      </c>
      <c r="C2685" t="s">
        <v>6420</v>
      </c>
      <c r="D2685" t="s">
        <v>6421</v>
      </c>
      <c r="E2685" t="s">
        <v>6422</v>
      </c>
      <c r="F2685" t="s">
        <v>6422</v>
      </c>
      <c r="G2685" t="s">
        <v>639</v>
      </c>
      <c r="H2685" t="s">
        <v>684</v>
      </c>
      <c r="I2685" t="s">
        <v>2732</v>
      </c>
      <c r="J2685" t="s">
        <v>694</v>
      </c>
      <c r="K2685" t="s">
        <v>53</v>
      </c>
      <c r="L2685" s="4">
        <v>2</v>
      </c>
      <c r="M2685" s="4">
        <v>45289</v>
      </c>
      <c r="N2685">
        <v>0.30000001192092896</v>
      </c>
      <c r="AC2685">
        <v>13.1</v>
      </c>
      <c r="AE2685">
        <v>1</v>
      </c>
    </row>
    <row r="2686" spans="1:31" x14ac:dyDescent="0.2">
      <c r="A2686" s="9">
        <v>2009515</v>
      </c>
      <c r="C2686" t="s">
        <v>6423</v>
      </c>
      <c r="D2686" t="s">
        <v>6424</v>
      </c>
      <c r="E2686" t="s">
        <v>2076</v>
      </c>
      <c r="F2686" t="s">
        <v>2077</v>
      </c>
      <c r="G2686" t="s">
        <v>639</v>
      </c>
      <c r="H2686" t="s">
        <v>639</v>
      </c>
      <c r="I2686" t="s">
        <v>772</v>
      </c>
      <c r="J2686" t="s">
        <v>641</v>
      </c>
      <c r="K2686" t="s">
        <v>54</v>
      </c>
      <c r="L2686" s="4">
        <v>2</v>
      </c>
      <c r="M2686" s="4">
        <v>45283</v>
      </c>
      <c r="N2686">
        <v>6.5</v>
      </c>
      <c r="Q2686">
        <v>3.5</v>
      </c>
      <c r="R2686">
        <v>6.5</v>
      </c>
      <c r="X2686">
        <v>5.9999998658895493E-2</v>
      </c>
      <c r="AE2686">
        <v>1.3</v>
      </c>
    </row>
    <row r="2687" spans="1:31" x14ac:dyDescent="0.2">
      <c r="A2687" s="9">
        <v>2007738</v>
      </c>
      <c r="B2687">
        <v>4119</v>
      </c>
      <c r="C2687" t="s">
        <v>6425</v>
      </c>
      <c r="D2687" t="s">
        <v>6426</v>
      </c>
      <c r="E2687" t="s">
        <v>4708</v>
      </c>
      <c r="F2687" t="s">
        <v>4708</v>
      </c>
      <c r="G2687" t="s">
        <v>639</v>
      </c>
      <c r="H2687" t="s">
        <v>684</v>
      </c>
      <c r="I2687" t="s">
        <v>2732</v>
      </c>
      <c r="J2687" t="s">
        <v>694</v>
      </c>
      <c r="K2687" t="s">
        <v>53</v>
      </c>
      <c r="L2687" s="4">
        <v>2</v>
      </c>
      <c r="M2687" s="4">
        <v>45260</v>
      </c>
      <c r="N2687">
        <v>0.40000000596046448</v>
      </c>
      <c r="AC2687">
        <v>16.600000000000001</v>
      </c>
      <c r="AE2687">
        <v>1</v>
      </c>
    </row>
    <row r="2688" spans="1:31" x14ac:dyDescent="0.2">
      <c r="A2688" s="9">
        <v>2010775</v>
      </c>
      <c r="B2688">
        <v>5403</v>
      </c>
      <c r="C2688" t="s">
        <v>6427</v>
      </c>
      <c r="D2688" t="s">
        <v>3534</v>
      </c>
      <c r="E2688" t="s">
        <v>6428</v>
      </c>
      <c r="F2688" t="s">
        <v>6428</v>
      </c>
      <c r="G2688" t="s">
        <v>639</v>
      </c>
      <c r="H2688" t="s">
        <v>684</v>
      </c>
      <c r="I2688" t="s">
        <v>2732</v>
      </c>
      <c r="J2688" t="s">
        <v>694</v>
      </c>
      <c r="K2688" t="s">
        <v>53</v>
      </c>
      <c r="L2688" s="4">
        <v>2</v>
      </c>
      <c r="M2688" s="4">
        <v>45260</v>
      </c>
      <c r="N2688">
        <v>0.15000000596046448</v>
      </c>
      <c r="AC2688">
        <v>10.5</v>
      </c>
      <c r="AE2688">
        <v>1</v>
      </c>
    </row>
    <row r="2689" spans="1:31" x14ac:dyDescent="0.2">
      <c r="A2689" s="9">
        <v>2009646</v>
      </c>
      <c r="B2689">
        <v>4870</v>
      </c>
      <c r="C2689" t="s">
        <v>6429</v>
      </c>
      <c r="D2689" t="s">
        <v>6430</v>
      </c>
      <c r="E2689" t="s">
        <v>6431</v>
      </c>
      <c r="F2689" t="s">
        <v>6431</v>
      </c>
      <c r="G2689" t="s">
        <v>639</v>
      </c>
      <c r="H2689" t="s">
        <v>684</v>
      </c>
      <c r="I2689" t="s">
        <v>2732</v>
      </c>
      <c r="J2689" t="s">
        <v>694</v>
      </c>
      <c r="K2689" t="s">
        <v>53</v>
      </c>
      <c r="L2689" s="4">
        <v>2</v>
      </c>
      <c r="M2689" s="4">
        <v>45260</v>
      </c>
      <c r="N2689">
        <v>0.30000001192092896</v>
      </c>
      <c r="AC2689">
        <v>11.9</v>
      </c>
      <c r="AE2689">
        <v>1</v>
      </c>
    </row>
    <row r="2690" spans="1:31" x14ac:dyDescent="0.2">
      <c r="A2690" s="9">
        <v>2009585</v>
      </c>
      <c r="C2690" t="s">
        <v>6432</v>
      </c>
      <c r="D2690" t="s">
        <v>6433</v>
      </c>
      <c r="E2690" t="s">
        <v>790</v>
      </c>
      <c r="F2690" t="s">
        <v>6434</v>
      </c>
      <c r="G2690" t="s">
        <v>639</v>
      </c>
      <c r="H2690" t="s">
        <v>684</v>
      </c>
      <c r="I2690" t="s">
        <v>772</v>
      </c>
      <c r="J2690" t="s">
        <v>686</v>
      </c>
      <c r="K2690" t="s">
        <v>53</v>
      </c>
      <c r="L2690" s="4">
        <v>2</v>
      </c>
      <c r="M2690" s="4">
        <v>45255</v>
      </c>
      <c r="N2690">
        <v>4</v>
      </c>
      <c r="O2690">
        <v>3</v>
      </c>
      <c r="P2690">
        <v>2.5</v>
      </c>
      <c r="Q2690">
        <v>8</v>
      </c>
      <c r="R2690">
        <v>1</v>
      </c>
      <c r="AC2690">
        <v>50</v>
      </c>
      <c r="AE2690">
        <v>1</v>
      </c>
    </row>
    <row r="2691" spans="1:31" x14ac:dyDescent="0.2">
      <c r="A2691" s="9">
        <v>2009496</v>
      </c>
      <c r="C2691" t="s">
        <v>6435</v>
      </c>
      <c r="D2691" t="s">
        <v>6436</v>
      </c>
      <c r="E2691" t="s">
        <v>1761</v>
      </c>
      <c r="F2691" t="s">
        <v>6434</v>
      </c>
      <c r="G2691" t="s">
        <v>639</v>
      </c>
      <c r="H2691" t="s">
        <v>684</v>
      </c>
      <c r="I2691" t="s">
        <v>772</v>
      </c>
      <c r="J2691" t="s">
        <v>686</v>
      </c>
      <c r="K2691" t="s">
        <v>53</v>
      </c>
      <c r="L2691" s="4">
        <v>2</v>
      </c>
      <c r="M2691" s="4">
        <v>45255</v>
      </c>
      <c r="N2691">
        <v>4</v>
      </c>
      <c r="O2691">
        <v>3</v>
      </c>
      <c r="P2691">
        <v>2.5</v>
      </c>
      <c r="Q2691">
        <v>8</v>
      </c>
      <c r="R2691">
        <v>1</v>
      </c>
      <c r="AC2691">
        <v>50</v>
      </c>
      <c r="AE2691">
        <v>1</v>
      </c>
    </row>
    <row r="2692" spans="1:31" x14ac:dyDescent="0.2">
      <c r="A2692" s="9">
        <v>2009425</v>
      </c>
      <c r="C2692" t="s">
        <v>6437</v>
      </c>
      <c r="D2692" t="s">
        <v>6438</v>
      </c>
      <c r="E2692" t="s">
        <v>6439</v>
      </c>
      <c r="F2692" t="s">
        <v>6439</v>
      </c>
      <c r="G2692" t="s">
        <v>639</v>
      </c>
      <c r="H2692" t="s">
        <v>684</v>
      </c>
      <c r="I2692" t="s">
        <v>1282</v>
      </c>
      <c r="J2692" t="s">
        <v>686</v>
      </c>
      <c r="K2692" t="s">
        <v>54</v>
      </c>
      <c r="L2692" s="4">
        <v>43411</v>
      </c>
      <c r="M2692" s="4">
        <v>45237</v>
      </c>
      <c r="N2692">
        <v>0.30000001192092896</v>
      </c>
      <c r="O2692">
        <v>5.000000074505806E-2</v>
      </c>
      <c r="P2692">
        <v>0.30000001192092896</v>
      </c>
      <c r="AC2692">
        <v>3</v>
      </c>
      <c r="AE2692">
        <v>1.1000000000000001</v>
      </c>
    </row>
    <row r="2693" spans="1:31" x14ac:dyDescent="0.2">
      <c r="A2693" s="9">
        <v>2007445</v>
      </c>
      <c r="C2693" t="s">
        <v>6440</v>
      </c>
      <c r="D2693" t="s">
        <v>6441</v>
      </c>
      <c r="E2693" t="s">
        <v>2496</v>
      </c>
      <c r="F2693" t="s">
        <v>6442</v>
      </c>
      <c r="G2693" t="s">
        <v>639</v>
      </c>
      <c r="H2693" t="s">
        <v>639</v>
      </c>
      <c r="I2693" t="s">
        <v>1282</v>
      </c>
      <c r="J2693" t="s">
        <v>641</v>
      </c>
      <c r="K2693" t="s">
        <v>53</v>
      </c>
      <c r="L2693" s="4">
        <v>43411</v>
      </c>
      <c r="M2693" s="4">
        <v>45237</v>
      </c>
      <c r="N2693">
        <v>26</v>
      </c>
      <c r="T2693">
        <v>13</v>
      </c>
      <c r="AE2693">
        <v>1</v>
      </c>
    </row>
    <row r="2694" spans="1:31" x14ac:dyDescent="0.2">
      <c r="A2694" s="9">
        <v>2009426</v>
      </c>
      <c r="C2694" t="s">
        <v>6443</v>
      </c>
      <c r="D2694" t="s">
        <v>6444</v>
      </c>
      <c r="E2694" t="s">
        <v>6439</v>
      </c>
      <c r="F2694" t="s">
        <v>6439</v>
      </c>
      <c r="G2694" t="s">
        <v>639</v>
      </c>
      <c r="H2694" t="s">
        <v>684</v>
      </c>
      <c r="I2694" t="s">
        <v>1282</v>
      </c>
      <c r="J2694" t="s">
        <v>694</v>
      </c>
      <c r="K2694" t="s">
        <v>53</v>
      </c>
      <c r="L2694" s="4">
        <v>43411</v>
      </c>
      <c r="M2694" s="4">
        <v>45237</v>
      </c>
      <c r="N2694">
        <v>0.5</v>
      </c>
      <c r="O2694">
        <v>0.10000000149011612</v>
      </c>
      <c r="P2694">
        <v>0.40000000596046448</v>
      </c>
      <c r="AC2694">
        <v>3</v>
      </c>
      <c r="AE2694">
        <v>1</v>
      </c>
    </row>
    <row r="2695" spans="1:31" x14ac:dyDescent="0.2">
      <c r="A2695" s="9">
        <v>2009445</v>
      </c>
      <c r="C2695" t="s">
        <v>6445</v>
      </c>
      <c r="D2695" t="s">
        <v>6446</v>
      </c>
      <c r="E2695" t="s">
        <v>6447</v>
      </c>
      <c r="F2695" t="s">
        <v>6447</v>
      </c>
      <c r="G2695" t="s">
        <v>639</v>
      </c>
      <c r="H2695" t="s">
        <v>684</v>
      </c>
      <c r="I2695" t="s">
        <v>1282</v>
      </c>
      <c r="J2695" t="s">
        <v>694</v>
      </c>
      <c r="K2695" t="s">
        <v>53</v>
      </c>
      <c r="L2695" s="4">
        <v>43411</v>
      </c>
      <c r="M2695" s="4">
        <v>45237</v>
      </c>
      <c r="N2695">
        <v>0.5</v>
      </c>
      <c r="O2695">
        <v>0.10000000149011612</v>
      </c>
      <c r="P2695">
        <v>0.30000001192092896</v>
      </c>
      <c r="AC2695">
        <v>20</v>
      </c>
      <c r="AE2695">
        <v>1</v>
      </c>
    </row>
    <row r="2696" spans="1:31" x14ac:dyDescent="0.2">
      <c r="A2696" s="9">
        <v>2009431</v>
      </c>
      <c r="C2696" t="s">
        <v>6448</v>
      </c>
      <c r="D2696" t="s">
        <v>6449</v>
      </c>
      <c r="E2696" t="s">
        <v>6450</v>
      </c>
      <c r="F2696" t="s">
        <v>6450</v>
      </c>
      <c r="G2696" t="s">
        <v>639</v>
      </c>
      <c r="H2696" t="s">
        <v>639</v>
      </c>
      <c r="I2696" t="s">
        <v>1282</v>
      </c>
      <c r="J2696" t="s">
        <v>647</v>
      </c>
      <c r="K2696" t="s">
        <v>54</v>
      </c>
      <c r="L2696" s="4">
        <v>43409</v>
      </c>
      <c r="M2696" s="4">
        <v>45235</v>
      </c>
      <c r="AC2696">
        <v>13</v>
      </c>
      <c r="AE2696">
        <v>1</v>
      </c>
    </row>
    <row r="2697" spans="1:31" x14ac:dyDescent="0.2">
      <c r="A2697" s="9">
        <v>2009421</v>
      </c>
      <c r="C2697" t="s">
        <v>6451</v>
      </c>
      <c r="D2697" t="s">
        <v>6199</v>
      </c>
      <c r="E2697" t="s">
        <v>1702</v>
      </c>
      <c r="F2697" t="s">
        <v>1702</v>
      </c>
      <c r="G2697" t="s">
        <v>639</v>
      </c>
      <c r="H2697" t="s">
        <v>639</v>
      </c>
      <c r="I2697" t="s">
        <v>1282</v>
      </c>
      <c r="J2697" t="s">
        <v>647</v>
      </c>
      <c r="K2697" t="s">
        <v>54</v>
      </c>
      <c r="L2697" s="4">
        <v>43409</v>
      </c>
      <c r="M2697" s="4">
        <v>45235</v>
      </c>
      <c r="AC2697">
        <v>45</v>
      </c>
      <c r="AE2697">
        <v>1</v>
      </c>
    </row>
    <row r="2698" spans="1:31" x14ac:dyDescent="0.2">
      <c r="A2698" s="9">
        <v>2009420</v>
      </c>
      <c r="C2698" t="s">
        <v>6452</v>
      </c>
      <c r="D2698" t="s">
        <v>3019</v>
      </c>
      <c r="E2698" t="s">
        <v>1702</v>
      </c>
      <c r="F2698" t="s">
        <v>1702</v>
      </c>
      <c r="G2698" t="s">
        <v>639</v>
      </c>
      <c r="H2698" t="s">
        <v>639</v>
      </c>
      <c r="I2698" t="s">
        <v>1282</v>
      </c>
      <c r="J2698" t="s">
        <v>647</v>
      </c>
      <c r="K2698" t="s">
        <v>54</v>
      </c>
      <c r="L2698" s="4">
        <v>43409</v>
      </c>
      <c r="M2698" s="4">
        <v>45235</v>
      </c>
      <c r="AC2698">
        <v>45</v>
      </c>
      <c r="AE2698">
        <v>1</v>
      </c>
    </row>
    <row r="2699" spans="1:31" x14ac:dyDescent="0.2">
      <c r="A2699" s="9">
        <v>2009193</v>
      </c>
      <c r="C2699" t="s">
        <v>6453</v>
      </c>
      <c r="D2699" t="s">
        <v>6454</v>
      </c>
      <c r="E2699" t="s">
        <v>6455</v>
      </c>
      <c r="F2699" t="s">
        <v>6456</v>
      </c>
      <c r="G2699" t="s">
        <v>639</v>
      </c>
      <c r="H2699" t="s">
        <v>684</v>
      </c>
      <c r="I2699" t="s">
        <v>772</v>
      </c>
      <c r="J2699" t="s">
        <v>694</v>
      </c>
      <c r="K2699" t="s">
        <v>53</v>
      </c>
      <c r="L2699" s="4">
        <v>2</v>
      </c>
      <c r="M2699" s="4">
        <v>45230</v>
      </c>
      <c r="N2699">
        <v>2.5</v>
      </c>
      <c r="O2699">
        <v>1</v>
      </c>
      <c r="P2699">
        <v>1</v>
      </c>
      <c r="Q2699">
        <v>0.5</v>
      </c>
      <c r="AC2699">
        <v>60</v>
      </c>
      <c r="AE2699">
        <v>1</v>
      </c>
    </row>
    <row r="2700" spans="1:31" x14ac:dyDescent="0.2">
      <c r="A2700" s="9">
        <v>2009221</v>
      </c>
      <c r="C2700" t="s">
        <v>6457</v>
      </c>
      <c r="D2700" t="s">
        <v>6458</v>
      </c>
      <c r="E2700" t="s">
        <v>6455</v>
      </c>
      <c r="F2700" t="s">
        <v>6456</v>
      </c>
      <c r="G2700" t="s">
        <v>639</v>
      </c>
      <c r="H2700" t="s">
        <v>684</v>
      </c>
      <c r="I2700" t="s">
        <v>772</v>
      </c>
      <c r="J2700" t="s">
        <v>694</v>
      </c>
      <c r="K2700" t="s">
        <v>53</v>
      </c>
      <c r="L2700" s="4">
        <v>2</v>
      </c>
      <c r="M2700" s="4">
        <v>45230</v>
      </c>
      <c r="N2700">
        <v>5</v>
      </c>
      <c r="O2700">
        <v>1</v>
      </c>
      <c r="P2700">
        <v>2</v>
      </c>
      <c r="Q2700">
        <v>1</v>
      </c>
      <c r="AC2700">
        <v>65</v>
      </c>
      <c r="AE2700">
        <v>1</v>
      </c>
    </row>
    <row r="2701" spans="1:31" x14ac:dyDescent="0.2">
      <c r="A2701" s="9">
        <v>2007404</v>
      </c>
      <c r="C2701" t="s">
        <v>6459</v>
      </c>
      <c r="D2701" t="s">
        <v>1284</v>
      </c>
      <c r="E2701" t="s">
        <v>5567</v>
      </c>
      <c r="F2701" t="s">
        <v>5567</v>
      </c>
      <c r="G2701" t="s">
        <v>639</v>
      </c>
      <c r="H2701" t="s">
        <v>684</v>
      </c>
      <c r="I2701" t="s">
        <v>1282</v>
      </c>
      <c r="J2701" t="s">
        <v>686</v>
      </c>
      <c r="K2701" t="s">
        <v>54</v>
      </c>
      <c r="L2701" s="4">
        <v>43403</v>
      </c>
      <c r="M2701" s="4">
        <v>45229</v>
      </c>
      <c r="N2701">
        <v>0.10000000149011612</v>
      </c>
      <c r="P2701">
        <v>0.10000000149011612</v>
      </c>
      <c r="AC2701">
        <v>1</v>
      </c>
      <c r="AE2701">
        <v>1.1000000000000001</v>
      </c>
    </row>
    <row r="2702" spans="1:31" x14ac:dyDescent="0.2">
      <c r="A2702" s="9">
        <v>2007396</v>
      </c>
      <c r="C2702" t="s">
        <v>6460</v>
      </c>
      <c r="D2702" t="s">
        <v>1284</v>
      </c>
      <c r="E2702" t="s">
        <v>6461</v>
      </c>
      <c r="F2702" t="s">
        <v>6461</v>
      </c>
      <c r="G2702" t="s">
        <v>639</v>
      </c>
      <c r="H2702" t="s">
        <v>684</v>
      </c>
      <c r="I2702" t="s">
        <v>1282</v>
      </c>
      <c r="J2702" t="s">
        <v>686</v>
      </c>
      <c r="K2702" t="s">
        <v>54</v>
      </c>
      <c r="L2702" s="4">
        <v>43402</v>
      </c>
      <c r="M2702" s="4">
        <v>45228</v>
      </c>
      <c r="N2702">
        <v>0.20000000298023224</v>
      </c>
      <c r="AC2702">
        <v>1.5</v>
      </c>
      <c r="AE2702">
        <v>1.1000000000000001</v>
      </c>
    </row>
    <row r="2703" spans="1:31" x14ac:dyDescent="0.2">
      <c r="A2703" s="9">
        <v>2010326</v>
      </c>
      <c r="C2703" t="s">
        <v>6462</v>
      </c>
      <c r="D2703" t="s">
        <v>6463</v>
      </c>
      <c r="E2703" t="s">
        <v>3071</v>
      </c>
      <c r="F2703" t="s">
        <v>3071</v>
      </c>
      <c r="G2703" t="s">
        <v>639</v>
      </c>
      <c r="H2703" t="s">
        <v>684</v>
      </c>
      <c r="I2703" t="s">
        <v>772</v>
      </c>
      <c r="J2703" t="s">
        <v>686</v>
      </c>
      <c r="K2703" t="s">
        <v>54</v>
      </c>
      <c r="L2703" s="4">
        <v>2</v>
      </c>
      <c r="M2703" s="4">
        <v>45226</v>
      </c>
      <c r="N2703">
        <v>9</v>
      </c>
      <c r="O2703">
        <v>10</v>
      </c>
      <c r="P2703">
        <v>14</v>
      </c>
      <c r="AE2703">
        <v>1</v>
      </c>
    </row>
    <row r="2704" spans="1:31" x14ac:dyDescent="0.2">
      <c r="A2704" s="9">
        <v>2010325</v>
      </c>
      <c r="C2704" t="s">
        <v>6464</v>
      </c>
      <c r="D2704" t="s">
        <v>6465</v>
      </c>
      <c r="E2704" t="s">
        <v>3071</v>
      </c>
      <c r="F2704" t="s">
        <v>3071</v>
      </c>
      <c r="G2704" t="s">
        <v>639</v>
      </c>
      <c r="H2704" t="s">
        <v>684</v>
      </c>
      <c r="I2704" t="s">
        <v>772</v>
      </c>
      <c r="J2704" t="s">
        <v>686</v>
      </c>
      <c r="K2704" t="s">
        <v>54</v>
      </c>
      <c r="L2704" s="4">
        <v>2</v>
      </c>
      <c r="M2704" s="4">
        <v>45226</v>
      </c>
      <c r="N2704">
        <v>21</v>
      </c>
      <c r="O2704">
        <v>15</v>
      </c>
      <c r="P2704">
        <v>12</v>
      </c>
      <c r="AE2704">
        <v>1</v>
      </c>
    </row>
    <row r="2705" spans="1:31" x14ac:dyDescent="0.2">
      <c r="A2705" s="9">
        <v>2010324</v>
      </c>
      <c r="C2705" t="s">
        <v>6466</v>
      </c>
      <c r="D2705" t="s">
        <v>6467</v>
      </c>
      <c r="E2705" t="s">
        <v>3071</v>
      </c>
      <c r="F2705" t="s">
        <v>3071</v>
      </c>
      <c r="G2705" t="s">
        <v>639</v>
      </c>
      <c r="H2705" t="s">
        <v>684</v>
      </c>
      <c r="I2705" t="s">
        <v>772</v>
      </c>
      <c r="J2705" t="s">
        <v>686</v>
      </c>
      <c r="K2705" t="s">
        <v>54</v>
      </c>
      <c r="L2705" s="4">
        <v>2</v>
      </c>
      <c r="M2705" s="4">
        <v>45226</v>
      </c>
      <c r="N2705">
        <v>5</v>
      </c>
      <c r="O2705">
        <v>16</v>
      </c>
      <c r="P2705">
        <v>14</v>
      </c>
      <c r="AE2705">
        <v>1</v>
      </c>
    </row>
    <row r="2706" spans="1:31" x14ac:dyDescent="0.2">
      <c r="A2706" s="9">
        <v>2010323</v>
      </c>
      <c r="C2706" t="s">
        <v>6468</v>
      </c>
      <c r="D2706" t="s">
        <v>6469</v>
      </c>
      <c r="E2706" t="s">
        <v>3071</v>
      </c>
      <c r="F2706" t="s">
        <v>3071</v>
      </c>
      <c r="G2706" t="s">
        <v>639</v>
      </c>
      <c r="H2706" t="s">
        <v>684</v>
      </c>
      <c r="I2706" t="s">
        <v>772</v>
      </c>
      <c r="J2706" t="s">
        <v>686</v>
      </c>
      <c r="K2706" t="s">
        <v>54</v>
      </c>
      <c r="L2706" s="4">
        <v>2</v>
      </c>
      <c r="M2706" s="4">
        <v>45226</v>
      </c>
      <c r="N2706">
        <v>11</v>
      </c>
      <c r="O2706">
        <v>12</v>
      </c>
      <c r="P2706">
        <v>12</v>
      </c>
      <c r="AE2706">
        <v>1</v>
      </c>
    </row>
    <row r="2707" spans="1:31" x14ac:dyDescent="0.2">
      <c r="A2707" s="9">
        <v>2010322</v>
      </c>
      <c r="C2707" t="s">
        <v>6470</v>
      </c>
      <c r="D2707" t="s">
        <v>6471</v>
      </c>
      <c r="E2707" t="s">
        <v>3071</v>
      </c>
      <c r="F2707" t="s">
        <v>3071</v>
      </c>
      <c r="G2707" t="s">
        <v>639</v>
      </c>
      <c r="H2707" t="s">
        <v>684</v>
      </c>
      <c r="I2707" t="s">
        <v>772</v>
      </c>
      <c r="J2707" t="s">
        <v>686</v>
      </c>
      <c r="K2707" t="s">
        <v>54</v>
      </c>
      <c r="L2707" s="4">
        <v>2</v>
      </c>
      <c r="M2707" s="4">
        <v>45226</v>
      </c>
      <c r="N2707">
        <v>5</v>
      </c>
      <c r="O2707">
        <v>10</v>
      </c>
      <c r="P2707">
        <v>15</v>
      </c>
      <c r="AE2707">
        <v>1</v>
      </c>
    </row>
    <row r="2708" spans="1:31" x14ac:dyDescent="0.2">
      <c r="A2708" s="9">
        <v>2007444</v>
      </c>
      <c r="C2708" t="s">
        <v>6472</v>
      </c>
      <c r="D2708" t="s">
        <v>1667</v>
      </c>
      <c r="E2708" t="s">
        <v>2496</v>
      </c>
      <c r="F2708" t="s">
        <v>1683</v>
      </c>
      <c r="G2708" t="s">
        <v>639</v>
      </c>
      <c r="H2708" t="s">
        <v>639</v>
      </c>
      <c r="I2708" t="s">
        <v>1282</v>
      </c>
      <c r="J2708" t="s">
        <v>641</v>
      </c>
      <c r="K2708" t="s">
        <v>53</v>
      </c>
      <c r="L2708" s="4">
        <v>43396</v>
      </c>
      <c r="M2708" s="4">
        <v>45222</v>
      </c>
      <c r="N2708">
        <v>20.600000381469727</v>
      </c>
      <c r="AE2708">
        <v>1</v>
      </c>
    </row>
    <row r="2709" spans="1:31" x14ac:dyDescent="0.2">
      <c r="A2709" s="9">
        <v>2008073</v>
      </c>
      <c r="C2709" t="s">
        <v>6473</v>
      </c>
      <c r="D2709" t="s">
        <v>6474</v>
      </c>
      <c r="E2709" t="s">
        <v>3686</v>
      </c>
      <c r="F2709" t="s">
        <v>6475</v>
      </c>
      <c r="G2709" t="s">
        <v>639</v>
      </c>
      <c r="H2709" t="s">
        <v>684</v>
      </c>
      <c r="I2709" t="s">
        <v>772</v>
      </c>
      <c r="J2709" t="s">
        <v>686</v>
      </c>
      <c r="K2709" t="s">
        <v>53</v>
      </c>
      <c r="L2709" s="4">
        <v>2</v>
      </c>
      <c r="M2709" s="4">
        <v>45220</v>
      </c>
      <c r="N2709">
        <v>1.2000000476837158</v>
      </c>
      <c r="O2709">
        <v>1.2000000476837158</v>
      </c>
      <c r="P2709">
        <v>1.2000000476837158</v>
      </c>
      <c r="Q2709">
        <v>2.7999999523162842</v>
      </c>
      <c r="AC2709">
        <v>20</v>
      </c>
      <c r="AE2709">
        <v>1</v>
      </c>
    </row>
    <row r="2710" spans="1:31" x14ac:dyDescent="0.2">
      <c r="A2710" s="9">
        <v>2009050</v>
      </c>
      <c r="B2710">
        <v>4600</v>
      </c>
      <c r="C2710" t="s">
        <v>6476</v>
      </c>
      <c r="D2710" t="s">
        <v>3534</v>
      </c>
      <c r="E2710" t="s">
        <v>6477</v>
      </c>
      <c r="F2710" t="s">
        <v>6477</v>
      </c>
      <c r="G2710" t="s">
        <v>639</v>
      </c>
      <c r="H2710" t="s">
        <v>684</v>
      </c>
      <c r="I2710" t="s">
        <v>2732</v>
      </c>
      <c r="J2710" t="s">
        <v>694</v>
      </c>
      <c r="K2710" t="s">
        <v>53</v>
      </c>
      <c r="L2710" s="4">
        <v>2</v>
      </c>
      <c r="M2710" s="4">
        <v>45199</v>
      </c>
      <c r="N2710">
        <v>0.30000001192092896</v>
      </c>
      <c r="AC2710">
        <v>12.5</v>
      </c>
      <c r="AE2710">
        <v>1</v>
      </c>
    </row>
    <row r="2711" spans="1:31" x14ac:dyDescent="0.2">
      <c r="A2711" s="9">
        <v>2009051</v>
      </c>
      <c r="B2711">
        <v>4601</v>
      </c>
      <c r="C2711" t="s">
        <v>6478</v>
      </c>
      <c r="D2711" t="s">
        <v>3534</v>
      </c>
      <c r="E2711" t="s">
        <v>6477</v>
      </c>
      <c r="F2711" t="s">
        <v>6477</v>
      </c>
      <c r="G2711" t="s">
        <v>639</v>
      </c>
      <c r="H2711" t="s">
        <v>684</v>
      </c>
      <c r="I2711" t="s">
        <v>2732</v>
      </c>
      <c r="J2711" t="s">
        <v>694</v>
      </c>
      <c r="K2711" t="s">
        <v>53</v>
      </c>
      <c r="L2711" s="4">
        <v>2</v>
      </c>
      <c r="M2711" s="4">
        <v>45199</v>
      </c>
      <c r="N2711">
        <v>0.30000001192092896</v>
      </c>
      <c r="AC2711">
        <v>12.5</v>
      </c>
      <c r="AE2711">
        <v>1</v>
      </c>
    </row>
    <row r="2712" spans="1:31" x14ac:dyDescent="0.2">
      <c r="A2712" s="9">
        <v>2001115</v>
      </c>
      <c r="B2712">
        <v>1809</v>
      </c>
      <c r="C2712" t="s">
        <v>6479</v>
      </c>
      <c r="D2712" t="s">
        <v>3738</v>
      </c>
      <c r="E2712" t="s">
        <v>3739</v>
      </c>
      <c r="F2712" t="s">
        <v>3739</v>
      </c>
      <c r="G2712" t="s">
        <v>639</v>
      </c>
      <c r="H2712" t="s">
        <v>684</v>
      </c>
      <c r="I2712" t="s">
        <v>2732</v>
      </c>
      <c r="J2712" t="s">
        <v>694</v>
      </c>
      <c r="K2712" t="s">
        <v>53</v>
      </c>
      <c r="L2712" s="4">
        <v>39504</v>
      </c>
      <c r="M2712" s="4">
        <v>45199</v>
      </c>
      <c r="N2712">
        <v>0.60000002384185791</v>
      </c>
      <c r="AC2712">
        <v>11.6</v>
      </c>
      <c r="AE2712">
        <v>1</v>
      </c>
    </row>
    <row r="2713" spans="1:31" x14ac:dyDescent="0.2">
      <c r="A2713" s="9">
        <v>2009405</v>
      </c>
      <c r="C2713" t="s">
        <v>6480</v>
      </c>
      <c r="D2713" t="s">
        <v>6481</v>
      </c>
      <c r="E2713" t="s">
        <v>1702</v>
      </c>
      <c r="F2713" t="s">
        <v>1702</v>
      </c>
      <c r="G2713" t="s">
        <v>639</v>
      </c>
      <c r="H2713" t="s">
        <v>639</v>
      </c>
      <c r="I2713" t="s">
        <v>1282</v>
      </c>
      <c r="J2713" t="s">
        <v>647</v>
      </c>
      <c r="K2713" t="s">
        <v>54</v>
      </c>
      <c r="L2713" s="4">
        <v>43369</v>
      </c>
      <c r="M2713" s="4">
        <v>45195</v>
      </c>
      <c r="AC2713">
        <v>60</v>
      </c>
      <c r="AE2713">
        <v>1</v>
      </c>
    </row>
    <row r="2714" spans="1:31" x14ac:dyDescent="0.2">
      <c r="A2714" s="9">
        <v>2009353</v>
      </c>
      <c r="C2714" t="s">
        <v>6482</v>
      </c>
      <c r="D2714" t="s">
        <v>3856</v>
      </c>
      <c r="E2714" t="s">
        <v>2830</v>
      </c>
      <c r="F2714" t="s">
        <v>2830</v>
      </c>
      <c r="G2714" t="s">
        <v>639</v>
      </c>
      <c r="H2714" t="s">
        <v>639</v>
      </c>
      <c r="I2714" t="s">
        <v>1282</v>
      </c>
      <c r="J2714" t="s">
        <v>647</v>
      </c>
      <c r="K2714" t="s">
        <v>54</v>
      </c>
      <c r="L2714" s="4">
        <v>43353</v>
      </c>
      <c r="M2714" s="4">
        <v>45179</v>
      </c>
      <c r="AC2714">
        <v>45</v>
      </c>
      <c r="AE2714">
        <v>1</v>
      </c>
    </row>
    <row r="2715" spans="1:31" x14ac:dyDescent="0.2">
      <c r="A2715" s="9">
        <v>2007286</v>
      </c>
      <c r="C2715" t="s">
        <v>6483</v>
      </c>
      <c r="D2715" t="s">
        <v>1284</v>
      </c>
      <c r="E2715" t="s">
        <v>6484</v>
      </c>
      <c r="F2715" t="s">
        <v>6484</v>
      </c>
      <c r="G2715" t="s">
        <v>639</v>
      </c>
      <c r="H2715" t="s">
        <v>684</v>
      </c>
      <c r="I2715" t="s">
        <v>1282</v>
      </c>
      <c r="J2715" t="s">
        <v>686</v>
      </c>
      <c r="K2715" t="s">
        <v>54</v>
      </c>
      <c r="L2715" s="4">
        <v>43347</v>
      </c>
      <c r="M2715" s="4">
        <v>45173</v>
      </c>
      <c r="N2715">
        <v>0.30000001192092896</v>
      </c>
      <c r="P2715">
        <v>0.20000000298023224</v>
      </c>
      <c r="AC2715">
        <v>3.5</v>
      </c>
      <c r="AE2715">
        <v>1.1000000000000001</v>
      </c>
    </row>
    <row r="2716" spans="1:31" x14ac:dyDescent="0.2">
      <c r="A2716" s="9">
        <v>2006891</v>
      </c>
      <c r="C2716" t="s">
        <v>6485</v>
      </c>
      <c r="D2716" t="s">
        <v>6486</v>
      </c>
      <c r="E2716" t="s">
        <v>6487</v>
      </c>
      <c r="F2716" t="s">
        <v>6487</v>
      </c>
      <c r="G2716" t="s">
        <v>639</v>
      </c>
      <c r="H2716" t="s">
        <v>684</v>
      </c>
      <c r="I2716" t="s">
        <v>1282</v>
      </c>
      <c r="J2716" t="s">
        <v>686</v>
      </c>
      <c r="K2716" t="s">
        <v>54</v>
      </c>
      <c r="L2716" s="4">
        <v>43347</v>
      </c>
      <c r="M2716" s="4">
        <v>45173</v>
      </c>
      <c r="N2716">
        <v>0.30000001192092896</v>
      </c>
      <c r="AC2716">
        <v>1</v>
      </c>
      <c r="AE2716">
        <v>1.1000000000000001</v>
      </c>
    </row>
    <row r="2717" spans="1:31" x14ac:dyDescent="0.2">
      <c r="A2717" s="9">
        <v>2007102</v>
      </c>
      <c r="C2717" t="s">
        <v>6488</v>
      </c>
      <c r="D2717" t="s">
        <v>6489</v>
      </c>
      <c r="E2717" t="s">
        <v>6490</v>
      </c>
      <c r="F2717" t="s">
        <v>6490</v>
      </c>
      <c r="G2717" t="s">
        <v>639</v>
      </c>
      <c r="H2717" t="s">
        <v>684</v>
      </c>
      <c r="I2717" t="s">
        <v>1282</v>
      </c>
      <c r="J2717" t="s">
        <v>686</v>
      </c>
      <c r="K2717" t="s">
        <v>54</v>
      </c>
      <c r="L2717" s="4">
        <v>43347</v>
      </c>
      <c r="M2717" s="4">
        <v>45173</v>
      </c>
      <c r="N2717">
        <v>0.30000001192092896</v>
      </c>
      <c r="P2717">
        <v>0.10000000149011612</v>
      </c>
      <c r="AC2717">
        <v>1.5</v>
      </c>
      <c r="AE2717">
        <v>1.1000000000000001</v>
      </c>
    </row>
    <row r="2718" spans="1:31" x14ac:dyDescent="0.2">
      <c r="A2718" s="9">
        <v>2009348</v>
      </c>
      <c r="C2718" t="s">
        <v>6491</v>
      </c>
      <c r="D2718" t="s">
        <v>6492</v>
      </c>
      <c r="E2718" t="s">
        <v>1702</v>
      </c>
      <c r="F2718" t="s">
        <v>1702</v>
      </c>
      <c r="G2718" t="s">
        <v>639</v>
      </c>
      <c r="H2718" t="s">
        <v>639</v>
      </c>
      <c r="I2718" t="s">
        <v>1282</v>
      </c>
      <c r="J2718" t="s">
        <v>647</v>
      </c>
      <c r="K2718" t="s">
        <v>54</v>
      </c>
      <c r="L2718" s="4">
        <v>43347</v>
      </c>
      <c r="M2718" s="4">
        <v>45173</v>
      </c>
      <c r="AC2718">
        <v>45</v>
      </c>
      <c r="AE2718">
        <v>1</v>
      </c>
    </row>
    <row r="2719" spans="1:31" x14ac:dyDescent="0.2">
      <c r="A2719" s="9">
        <v>2009347</v>
      </c>
      <c r="C2719" t="s">
        <v>6493</v>
      </c>
      <c r="D2719" t="s">
        <v>6494</v>
      </c>
      <c r="E2719" t="s">
        <v>1702</v>
      </c>
      <c r="F2719" t="s">
        <v>1702</v>
      </c>
      <c r="G2719" t="s">
        <v>639</v>
      </c>
      <c r="H2719" t="s">
        <v>639</v>
      </c>
      <c r="I2719" t="s">
        <v>1282</v>
      </c>
      <c r="J2719" t="s">
        <v>647</v>
      </c>
      <c r="K2719" t="s">
        <v>54</v>
      </c>
      <c r="L2719" s="4">
        <v>43347</v>
      </c>
      <c r="M2719" s="4">
        <v>45173</v>
      </c>
      <c r="AC2719">
        <v>45</v>
      </c>
      <c r="AE2719">
        <v>1</v>
      </c>
    </row>
    <row r="2720" spans="1:31" x14ac:dyDescent="0.2">
      <c r="A2720" s="9">
        <v>2009349</v>
      </c>
      <c r="C2720" t="s">
        <v>6495</v>
      </c>
      <c r="D2720" t="s">
        <v>2949</v>
      </c>
      <c r="E2720" t="s">
        <v>2658</v>
      </c>
      <c r="F2720" t="s">
        <v>2658</v>
      </c>
      <c r="G2720" t="s">
        <v>639</v>
      </c>
      <c r="H2720" t="s">
        <v>639</v>
      </c>
      <c r="I2720" t="s">
        <v>1282</v>
      </c>
      <c r="J2720" t="s">
        <v>647</v>
      </c>
      <c r="K2720" t="s">
        <v>54</v>
      </c>
      <c r="L2720" s="4">
        <v>43346</v>
      </c>
      <c r="M2720" s="4">
        <v>45172</v>
      </c>
      <c r="AC2720">
        <v>75</v>
      </c>
      <c r="AE2720">
        <v>1</v>
      </c>
    </row>
    <row r="2721" spans="1:31" x14ac:dyDescent="0.2">
      <c r="A2721" s="9">
        <v>2009238</v>
      </c>
      <c r="C2721" t="s">
        <v>6496</v>
      </c>
      <c r="D2721" t="s">
        <v>6497</v>
      </c>
      <c r="E2721" t="s">
        <v>1933</v>
      </c>
      <c r="F2721" t="s">
        <v>6498</v>
      </c>
      <c r="G2721" t="s">
        <v>639</v>
      </c>
      <c r="H2721" t="s">
        <v>639</v>
      </c>
      <c r="I2721" t="s">
        <v>772</v>
      </c>
      <c r="J2721" t="s">
        <v>729</v>
      </c>
      <c r="K2721" t="s">
        <v>53</v>
      </c>
      <c r="L2721" s="4">
        <v>2</v>
      </c>
      <c r="M2721" s="4">
        <v>45169</v>
      </c>
      <c r="AE2721">
        <v>1</v>
      </c>
    </row>
    <row r="2722" spans="1:31" x14ac:dyDescent="0.2">
      <c r="A2722" s="9">
        <v>2007038</v>
      </c>
      <c r="C2722" t="s">
        <v>6499</v>
      </c>
      <c r="D2722" t="s">
        <v>5260</v>
      </c>
      <c r="E2722" t="s">
        <v>6500</v>
      </c>
      <c r="F2722" t="s">
        <v>6500</v>
      </c>
      <c r="G2722" t="s">
        <v>639</v>
      </c>
      <c r="H2722" t="s">
        <v>684</v>
      </c>
      <c r="I2722" t="s">
        <v>1282</v>
      </c>
      <c r="J2722" t="s">
        <v>686</v>
      </c>
      <c r="K2722" t="s">
        <v>54</v>
      </c>
      <c r="L2722" s="4">
        <v>43322</v>
      </c>
      <c r="M2722" s="4">
        <v>45148</v>
      </c>
      <c r="N2722">
        <v>0.10000000149011612</v>
      </c>
      <c r="P2722">
        <v>0.10000000149011612</v>
      </c>
      <c r="AC2722">
        <v>1</v>
      </c>
      <c r="AE2722">
        <v>1.1000000000000001</v>
      </c>
    </row>
    <row r="2723" spans="1:31" x14ac:dyDescent="0.2">
      <c r="A2723" s="9">
        <v>2007039</v>
      </c>
      <c r="C2723" t="s">
        <v>6501</v>
      </c>
      <c r="D2723" t="s">
        <v>3308</v>
      </c>
      <c r="E2723" t="s">
        <v>6500</v>
      </c>
      <c r="F2723" t="s">
        <v>6500</v>
      </c>
      <c r="G2723" t="s">
        <v>639</v>
      </c>
      <c r="H2723" t="s">
        <v>684</v>
      </c>
      <c r="I2723" t="s">
        <v>1282</v>
      </c>
      <c r="J2723" t="s">
        <v>694</v>
      </c>
      <c r="K2723" t="s">
        <v>53</v>
      </c>
      <c r="L2723" s="4">
        <v>43322</v>
      </c>
      <c r="M2723" s="4">
        <v>45148</v>
      </c>
      <c r="N2723">
        <v>0.5</v>
      </c>
      <c r="AC2723">
        <v>10</v>
      </c>
      <c r="AE2723">
        <v>1</v>
      </c>
    </row>
    <row r="2724" spans="1:31" x14ac:dyDescent="0.2">
      <c r="A2724" s="9">
        <v>2009334</v>
      </c>
      <c r="C2724" t="s">
        <v>6502</v>
      </c>
      <c r="D2724" t="s">
        <v>6503</v>
      </c>
      <c r="E2724" t="s">
        <v>6504</v>
      </c>
      <c r="F2724" t="s">
        <v>6504</v>
      </c>
      <c r="G2724" t="s">
        <v>639</v>
      </c>
      <c r="H2724" t="s">
        <v>684</v>
      </c>
      <c r="I2724" t="s">
        <v>1282</v>
      </c>
      <c r="J2724" t="s">
        <v>694</v>
      </c>
      <c r="K2724" t="s">
        <v>53</v>
      </c>
      <c r="L2724" s="4">
        <v>43322</v>
      </c>
      <c r="M2724" s="4">
        <v>45148</v>
      </c>
      <c r="N2724">
        <v>0.5</v>
      </c>
      <c r="O2724">
        <v>5.000000074505806E-2</v>
      </c>
      <c r="P2724">
        <v>0.20000000298023224</v>
      </c>
      <c r="AC2724">
        <v>14</v>
      </c>
      <c r="AE2724">
        <v>1</v>
      </c>
    </row>
    <row r="2725" spans="1:31" x14ac:dyDescent="0.2">
      <c r="A2725" s="9">
        <v>2009331</v>
      </c>
      <c r="C2725" t="s">
        <v>6507</v>
      </c>
      <c r="D2725" t="s">
        <v>1284</v>
      </c>
      <c r="E2725" t="s">
        <v>6508</v>
      </c>
      <c r="F2725" t="s">
        <v>6508</v>
      </c>
      <c r="G2725" t="s">
        <v>639</v>
      </c>
      <c r="H2725" t="s">
        <v>684</v>
      </c>
      <c r="I2725" t="s">
        <v>1282</v>
      </c>
      <c r="J2725" t="s">
        <v>686</v>
      </c>
      <c r="K2725" t="s">
        <v>54</v>
      </c>
      <c r="L2725" s="4">
        <v>43321</v>
      </c>
      <c r="M2725" s="4">
        <v>45147</v>
      </c>
      <c r="N2725">
        <v>0.30000001192092896</v>
      </c>
      <c r="AE2725">
        <v>1.1000000000000001</v>
      </c>
    </row>
    <row r="2726" spans="1:31" x14ac:dyDescent="0.2">
      <c r="A2726" s="9">
        <v>2009329</v>
      </c>
      <c r="C2726" t="s">
        <v>6505</v>
      </c>
      <c r="D2726" t="s">
        <v>1284</v>
      </c>
      <c r="E2726" t="s">
        <v>6506</v>
      </c>
      <c r="F2726" t="s">
        <v>6506</v>
      </c>
      <c r="G2726" t="s">
        <v>639</v>
      </c>
      <c r="H2726" t="s">
        <v>684</v>
      </c>
      <c r="I2726" t="s">
        <v>1282</v>
      </c>
      <c r="J2726" t="s">
        <v>686</v>
      </c>
      <c r="K2726" t="s">
        <v>54</v>
      </c>
      <c r="L2726" s="4">
        <v>43321</v>
      </c>
      <c r="M2726" s="4">
        <v>45147</v>
      </c>
      <c r="N2726">
        <v>0.30000001192092896</v>
      </c>
      <c r="P2726">
        <v>0.15000000596046448</v>
      </c>
      <c r="AC2726">
        <v>2</v>
      </c>
      <c r="AE2726">
        <v>1.1000000000000001</v>
      </c>
    </row>
    <row r="2727" spans="1:31" x14ac:dyDescent="0.2">
      <c r="A2727" s="9">
        <v>2007143</v>
      </c>
      <c r="C2727" t="s">
        <v>6509</v>
      </c>
      <c r="D2727" t="s">
        <v>2714</v>
      </c>
      <c r="E2727" t="s">
        <v>6510</v>
      </c>
      <c r="F2727" t="s">
        <v>6510</v>
      </c>
      <c r="G2727" t="s">
        <v>639</v>
      </c>
      <c r="H2727" t="s">
        <v>684</v>
      </c>
      <c r="I2727" t="s">
        <v>1282</v>
      </c>
      <c r="J2727" t="s">
        <v>686</v>
      </c>
      <c r="K2727" t="s">
        <v>54</v>
      </c>
      <c r="L2727" s="4">
        <v>43321</v>
      </c>
      <c r="M2727" s="4">
        <v>45147</v>
      </c>
      <c r="N2727">
        <v>0.30000001192092896</v>
      </c>
      <c r="P2727">
        <v>0.10000000149011612</v>
      </c>
      <c r="AC2727">
        <v>1</v>
      </c>
      <c r="AE2727">
        <v>1.1000000000000001</v>
      </c>
    </row>
    <row r="2728" spans="1:31" x14ac:dyDescent="0.2">
      <c r="A2728" s="9">
        <v>2009330</v>
      </c>
      <c r="C2728" t="s">
        <v>6511</v>
      </c>
      <c r="D2728" t="s">
        <v>2809</v>
      </c>
      <c r="E2728" t="s">
        <v>6512</v>
      </c>
      <c r="F2728" t="s">
        <v>6512</v>
      </c>
      <c r="G2728" t="s">
        <v>639</v>
      </c>
      <c r="H2728" t="s">
        <v>684</v>
      </c>
      <c r="I2728" t="s">
        <v>1282</v>
      </c>
      <c r="J2728" t="s">
        <v>694</v>
      </c>
      <c r="K2728" t="s">
        <v>53</v>
      </c>
      <c r="L2728" s="4">
        <v>43321</v>
      </c>
      <c r="M2728" s="4">
        <v>45147</v>
      </c>
      <c r="N2728">
        <v>0.5</v>
      </c>
      <c r="P2728">
        <v>0.20000000298023224</v>
      </c>
      <c r="AC2728">
        <v>15</v>
      </c>
      <c r="AE2728">
        <v>1</v>
      </c>
    </row>
    <row r="2729" spans="1:31" x14ac:dyDescent="0.2">
      <c r="A2729" s="9">
        <v>2006987</v>
      </c>
      <c r="C2729" t="s">
        <v>6513</v>
      </c>
      <c r="D2729" t="s">
        <v>2714</v>
      </c>
      <c r="E2729" t="s">
        <v>6514</v>
      </c>
      <c r="F2729" t="s">
        <v>6514</v>
      </c>
      <c r="G2729" t="s">
        <v>639</v>
      </c>
      <c r="H2729" t="s">
        <v>684</v>
      </c>
      <c r="I2729" t="s">
        <v>1282</v>
      </c>
      <c r="J2729" t="s">
        <v>686</v>
      </c>
      <c r="K2729" t="s">
        <v>54</v>
      </c>
      <c r="L2729" s="4">
        <v>43319</v>
      </c>
      <c r="M2729" s="4">
        <v>45145</v>
      </c>
      <c r="N2729">
        <v>0.30000001192092896</v>
      </c>
      <c r="O2729">
        <v>0.10000000149011612</v>
      </c>
      <c r="P2729">
        <v>0.20000000298023224</v>
      </c>
      <c r="AC2729">
        <v>2</v>
      </c>
      <c r="AE2729">
        <v>1.1000000000000001</v>
      </c>
    </row>
    <row r="2730" spans="1:31" x14ac:dyDescent="0.2">
      <c r="A2730" s="9">
        <v>2007158</v>
      </c>
      <c r="C2730" t="s">
        <v>6515</v>
      </c>
      <c r="D2730" t="s">
        <v>2809</v>
      </c>
      <c r="E2730" t="s">
        <v>6514</v>
      </c>
      <c r="F2730" t="s">
        <v>6514</v>
      </c>
      <c r="G2730" t="s">
        <v>639</v>
      </c>
      <c r="H2730" t="s">
        <v>684</v>
      </c>
      <c r="I2730" t="s">
        <v>1282</v>
      </c>
      <c r="J2730" t="s">
        <v>694</v>
      </c>
      <c r="K2730" t="s">
        <v>53</v>
      </c>
      <c r="L2730" s="4">
        <v>43319</v>
      </c>
      <c r="M2730" s="4">
        <v>45145</v>
      </c>
      <c r="N2730">
        <v>0.60000002384185791</v>
      </c>
      <c r="AC2730">
        <v>10</v>
      </c>
      <c r="AE2730">
        <v>1</v>
      </c>
    </row>
    <row r="2731" spans="1:31" x14ac:dyDescent="0.2">
      <c r="A2731" s="9">
        <v>2008866</v>
      </c>
      <c r="B2731">
        <v>4556</v>
      </c>
      <c r="C2731" t="s">
        <v>6516</v>
      </c>
      <c r="D2731" t="s">
        <v>6517</v>
      </c>
      <c r="E2731" t="s">
        <v>6518</v>
      </c>
      <c r="F2731" t="s">
        <v>6518</v>
      </c>
      <c r="G2731" t="s">
        <v>639</v>
      </c>
      <c r="H2731" t="s">
        <v>684</v>
      </c>
      <c r="I2731" t="s">
        <v>2732</v>
      </c>
      <c r="J2731" t="s">
        <v>694</v>
      </c>
      <c r="K2731" t="s">
        <v>53</v>
      </c>
      <c r="L2731" s="4">
        <v>2</v>
      </c>
      <c r="M2731" s="4">
        <v>45138</v>
      </c>
      <c r="N2731">
        <v>1.2999999523162842</v>
      </c>
      <c r="AC2731">
        <v>25.3</v>
      </c>
      <c r="AE2731">
        <v>1</v>
      </c>
    </row>
    <row r="2732" spans="1:31" x14ac:dyDescent="0.2">
      <c r="A2732" s="9">
        <v>2007696</v>
      </c>
      <c r="B2732">
        <v>4102</v>
      </c>
      <c r="C2732" t="s">
        <v>6519</v>
      </c>
      <c r="D2732" t="s">
        <v>6520</v>
      </c>
      <c r="E2732" t="s">
        <v>2676</v>
      </c>
      <c r="F2732" t="s">
        <v>2676</v>
      </c>
      <c r="G2732" t="s">
        <v>639</v>
      </c>
      <c r="H2732" t="s">
        <v>639</v>
      </c>
      <c r="I2732" t="s">
        <v>2732</v>
      </c>
      <c r="J2732" t="s">
        <v>729</v>
      </c>
      <c r="K2732" t="s">
        <v>54</v>
      </c>
      <c r="L2732" s="4">
        <v>2</v>
      </c>
      <c r="M2732" s="4">
        <v>45133</v>
      </c>
      <c r="AE2732">
        <v>1.1000000000000001</v>
      </c>
    </row>
    <row r="2733" spans="1:31" x14ac:dyDescent="0.2">
      <c r="A2733" s="9">
        <v>2009315</v>
      </c>
      <c r="C2733" t="s">
        <v>6521</v>
      </c>
      <c r="D2733" t="s">
        <v>6522</v>
      </c>
      <c r="E2733" t="s">
        <v>5860</v>
      </c>
      <c r="F2733" t="s">
        <v>5860</v>
      </c>
      <c r="G2733" t="s">
        <v>639</v>
      </c>
      <c r="H2733" t="s">
        <v>684</v>
      </c>
      <c r="I2733" t="s">
        <v>1282</v>
      </c>
      <c r="J2733" t="s">
        <v>686</v>
      </c>
      <c r="K2733" t="s">
        <v>54</v>
      </c>
      <c r="L2733" s="4">
        <v>43306</v>
      </c>
      <c r="M2733" s="4">
        <v>45132</v>
      </c>
      <c r="N2733">
        <v>0.10000000149011612</v>
      </c>
      <c r="P2733">
        <v>0.10000000149011612</v>
      </c>
      <c r="AC2733">
        <v>3</v>
      </c>
      <c r="AE2733">
        <v>1.05</v>
      </c>
    </row>
    <row r="2734" spans="1:31" x14ac:dyDescent="0.2">
      <c r="A2734" s="9">
        <v>2008822</v>
      </c>
      <c r="B2734">
        <v>4537</v>
      </c>
      <c r="C2734" t="s">
        <v>6523</v>
      </c>
      <c r="D2734" t="s">
        <v>6524</v>
      </c>
      <c r="E2734" t="s">
        <v>6525</v>
      </c>
      <c r="F2734" t="s">
        <v>6525</v>
      </c>
      <c r="G2734" t="s">
        <v>639</v>
      </c>
      <c r="H2734" t="s">
        <v>684</v>
      </c>
      <c r="I2734" t="s">
        <v>2732</v>
      </c>
      <c r="J2734" t="s">
        <v>694</v>
      </c>
      <c r="K2734" t="s">
        <v>53</v>
      </c>
      <c r="L2734" s="4">
        <v>2</v>
      </c>
      <c r="M2734" s="4">
        <v>45132</v>
      </c>
      <c r="N2734">
        <v>0.30000001192092896</v>
      </c>
      <c r="AC2734">
        <v>13.8</v>
      </c>
      <c r="AE2734">
        <v>1</v>
      </c>
    </row>
    <row r="2735" spans="1:31" x14ac:dyDescent="0.2">
      <c r="A2735" s="9">
        <v>2009314</v>
      </c>
      <c r="C2735" t="s">
        <v>6526</v>
      </c>
      <c r="D2735" t="s">
        <v>6527</v>
      </c>
      <c r="E2735" t="s">
        <v>5860</v>
      </c>
      <c r="F2735" t="s">
        <v>5860</v>
      </c>
      <c r="G2735" t="s">
        <v>639</v>
      </c>
      <c r="H2735" t="s">
        <v>684</v>
      </c>
      <c r="I2735" t="s">
        <v>1282</v>
      </c>
      <c r="J2735" t="s">
        <v>694</v>
      </c>
      <c r="K2735" t="s">
        <v>53</v>
      </c>
      <c r="L2735" s="4">
        <v>43306</v>
      </c>
      <c r="M2735" s="4">
        <v>45132</v>
      </c>
      <c r="N2735">
        <v>0.5</v>
      </c>
      <c r="P2735">
        <v>0.10000000149011612</v>
      </c>
      <c r="AC2735">
        <v>15</v>
      </c>
      <c r="AE2735">
        <v>1</v>
      </c>
    </row>
    <row r="2736" spans="1:31" x14ac:dyDescent="0.2">
      <c r="A2736" s="9">
        <v>2006092</v>
      </c>
      <c r="C2736" t="s">
        <v>6528</v>
      </c>
      <c r="D2736" t="s">
        <v>6529</v>
      </c>
      <c r="E2736" t="s">
        <v>1540</v>
      </c>
      <c r="F2736" t="s">
        <v>1540</v>
      </c>
      <c r="G2736" t="s">
        <v>639</v>
      </c>
      <c r="H2736" t="s">
        <v>639</v>
      </c>
      <c r="I2736" t="s">
        <v>1282</v>
      </c>
      <c r="J2736" t="s">
        <v>647</v>
      </c>
      <c r="K2736" t="s">
        <v>54</v>
      </c>
      <c r="L2736" s="4">
        <v>43283</v>
      </c>
      <c r="M2736" s="4">
        <v>45109</v>
      </c>
      <c r="T2736">
        <v>5</v>
      </c>
      <c r="V2736">
        <v>11</v>
      </c>
      <c r="AE2736">
        <v>1.4</v>
      </c>
    </row>
    <row r="2737" spans="1:31" x14ac:dyDescent="0.2">
      <c r="A2737" s="9">
        <v>2009705</v>
      </c>
      <c r="B2737">
        <v>4966</v>
      </c>
      <c r="C2737" t="s">
        <v>6530</v>
      </c>
      <c r="D2737" t="s">
        <v>6531</v>
      </c>
      <c r="E2737" t="s">
        <v>6532</v>
      </c>
      <c r="F2737" t="s">
        <v>6532</v>
      </c>
      <c r="G2737" t="s">
        <v>639</v>
      </c>
      <c r="H2737" t="s">
        <v>684</v>
      </c>
      <c r="I2737" t="s">
        <v>2732</v>
      </c>
      <c r="J2737" t="s">
        <v>694</v>
      </c>
      <c r="K2737" t="s">
        <v>53</v>
      </c>
      <c r="L2737" s="4">
        <v>2</v>
      </c>
      <c r="M2737" s="4">
        <v>45107</v>
      </c>
      <c r="N2737">
        <v>0.30000001192092896</v>
      </c>
      <c r="AC2737">
        <v>22</v>
      </c>
      <c r="AE2737">
        <v>1</v>
      </c>
    </row>
    <row r="2738" spans="1:31" x14ac:dyDescent="0.2">
      <c r="A2738" s="9">
        <v>2007368</v>
      </c>
      <c r="C2738" t="s">
        <v>6533</v>
      </c>
      <c r="D2738" t="s">
        <v>6534</v>
      </c>
      <c r="E2738" t="s">
        <v>1540</v>
      </c>
      <c r="F2738" t="s">
        <v>1540</v>
      </c>
      <c r="G2738" t="s">
        <v>639</v>
      </c>
      <c r="H2738" t="s">
        <v>639</v>
      </c>
      <c r="I2738" t="s">
        <v>1282</v>
      </c>
      <c r="J2738" t="s">
        <v>641</v>
      </c>
      <c r="K2738" t="s">
        <v>53</v>
      </c>
      <c r="L2738" s="4">
        <v>43279</v>
      </c>
      <c r="M2738" s="4">
        <v>45105</v>
      </c>
      <c r="N2738">
        <v>27</v>
      </c>
      <c r="AE2738">
        <v>1</v>
      </c>
    </row>
    <row r="2739" spans="1:31" x14ac:dyDescent="0.2">
      <c r="A2739" s="9">
        <v>2005158</v>
      </c>
      <c r="C2739" t="s">
        <v>6535</v>
      </c>
      <c r="D2739" t="s">
        <v>6536</v>
      </c>
      <c r="E2739" t="s">
        <v>6537</v>
      </c>
      <c r="F2739" t="s">
        <v>6537</v>
      </c>
      <c r="G2739" t="s">
        <v>639</v>
      </c>
      <c r="H2739" t="s">
        <v>639</v>
      </c>
      <c r="I2739" t="s">
        <v>1282</v>
      </c>
      <c r="J2739" t="s">
        <v>647</v>
      </c>
      <c r="K2739" t="s">
        <v>53</v>
      </c>
      <c r="L2739" s="4">
        <v>43279</v>
      </c>
      <c r="M2739" s="4">
        <v>45105</v>
      </c>
      <c r="Q2739">
        <v>50.400001525878906</v>
      </c>
      <c r="R2739">
        <v>1.8999999761581421</v>
      </c>
      <c r="AE2739">
        <v>1</v>
      </c>
    </row>
    <row r="2740" spans="1:31" x14ac:dyDescent="0.2">
      <c r="A2740" s="9">
        <v>2009303</v>
      </c>
      <c r="C2740" t="s">
        <v>6538</v>
      </c>
      <c r="D2740" t="s">
        <v>6539</v>
      </c>
      <c r="E2740" t="s">
        <v>6537</v>
      </c>
      <c r="F2740" t="s">
        <v>6537</v>
      </c>
      <c r="G2740" t="s">
        <v>639</v>
      </c>
      <c r="H2740" t="s">
        <v>639</v>
      </c>
      <c r="I2740" t="s">
        <v>1282</v>
      </c>
      <c r="J2740" t="s">
        <v>647</v>
      </c>
      <c r="K2740" t="s">
        <v>53</v>
      </c>
      <c r="L2740" s="4">
        <v>43279</v>
      </c>
      <c r="M2740" s="4">
        <v>45105</v>
      </c>
      <c r="Q2740">
        <v>49</v>
      </c>
      <c r="R2740">
        <v>2.2000000476837158</v>
      </c>
      <c r="AE2740">
        <v>1</v>
      </c>
    </row>
    <row r="2741" spans="1:31" x14ac:dyDescent="0.2">
      <c r="A2741" s="9">
        <v>2005159</v>
      </c>
      <c r="C2741" t="s">
        <v>6540</v>
      </c>
      <c r="D2741" t="s">
        <v>6541</v>
      </c>
      <c r="E2741" t="s">
        <v>6537</v>
      </c>
      <c r="F2741" t="s">
        <v>6537</v>
      </c>
      <c r="G2741" t="s">
        <v>639</v>
      </c>
      <c r="H2741" t="s">
        <v>639</v>
      </c>
      <c r="I2741" t="s">
        <v>1282</v>
      </c>
      <c r="J2741" t="s">
        <v>647</v>
      </c>
      <c r="K2741" t="s">
        <v>53</v>
      </c>
      <c r="L2741" s="4">
        <v>43279</v>
      </c>
      <c r="M2741" s="4">
        <v>45105</v>
      </c>
      <c r="Q2741">
        <v>50.400001525878906</v>
      </c>
      <c r="R2741">
        <v>1.8999999761581421</v>
      </c>
      <c r="AE2741">
        <v>1</v>
      </c>
    </row>
    <row r="2742" spans="1:31" x14ac:dyDescent="0.2">
      <c r="A2742" s="9">
        <v>2009304</v>
      </c>
      <c r="C2742" t="s">
        <v>6542</v>
      </c>
      <c r="D2742" t="s">
        <v>6543</v>
      </c>
      <c r="E2742" t="s">
        <v>6537</v>
      </c>
      <c r="F2742" t="s">
        <v>6537</v>
      </c>
      <c r="G2742" t="s">
        <v>639</v>
      </c>
      <c r="H2742" t="s">
        <v>639</v>
      </c>
      <c r="I2742" t="s">
        <v>1282</v>
      </c>
      <c r="J2742" t="s">
        <v>647</v>
      </c>
      <c r="K2742" t="s">
        <v>53</v>
      </c>
      <c r="L2742" s="4">
        <v>43279</v>
      </c>
      <c r="M2742" s="4">
        <v>45105</v>
      </c>
      <c r="Q2742">
        <v>90</v>
      </c>
      <c r="R2742">
        <v>1.5</v>
      </c>
      <c r="AE2742">
        <v>1</v>
      </c>
    </row>
    <row r="2743" spans="1:31" x14ac:dyDescent="0.2">
      <c r="A2743" s="9">
        <v>2009648</v>
      </c>
      <c r="B2743">
        <v>4963</v>
      </c>
      <c r="C2743" t="s">
        <v>6544</v>
      </c>
      <c r="D2743" t="s">
        <v>6545</v>
      </c>
      <c r="E2743" t="s">
        <v>6546</v>
      </c>
      <c r="F2743" t="s">
        <v>6546</v>
      </c>
      <c r="G2743" t="s">
        <v>639</v>
      </c>
      <c r="H2743" t="s">
        <v>684</v>
      </c>
      <c r="I2743" t="s">
        <v>2732</v>
      </c>
      <c r="J2743" t="s">
        <v>694</v>
      </c>
      <c r="K2743" t="s">
        <v>53</v>
      </c>
      <c r="L2743" s="4">
        <v>2</v>
      </c>
      <c r="M2743" s="4">
        <v>45097</v>
      </c>
      <c r="N2743">
        <v>0.30000001192092896</v>
      </c>
      <c r="AC2743">
        <v>13.8</v>
      </c>
      <c r="AE2743">
        <v>1</v>
      </c>
    </row>
    <row r="2744" spans="1:31" x14ac:dyDescent="0.2">
      <c r="A2744" s="9">
        <v>2009489</v>
      </c>
      <c r="B2744">
        <v>4805</v>
      </c>
      <c r="C2744" t="s">
        <v>6547</v>
      </c>
      <c r="D2744" t="s">
        <v>6548</v>
      </c>
      <c r="E2744" t="s">
        <v>6549</v>
      </c>
      <c r="F2744" t="s">
        <v>6549</v>
      </c>
      <c r="G2744" t="s">
        <v>639</v>
      </c>
      <c r="H2744" t="s">
        <v>684</v>
      </c>
      <c r="I2744" t="s">
        <v>2732</v>
      </c>
      <c r="J2744" t="s">
        <v>694</v>
      </c>
      <c r="K2744" t="s">
        <v>53</v>
      </c>
      <c r="L2744" s="4">
        <v>2</v>
      </c>
      <c r="M2744" s="4">
        <v>45077</v>
      </c>
      <c r="N2744">
        <v>0.30000001192092896</v>
      </c>
      <c r="AC2744">
        <v>13.1</v>
      </c>
      <c r="AE2744">
        <v>1</v>
      </c>
    </row>
    <row r="2745" spans="1:31" x14ac:dyDescent="0.2">
      <c r="A2745" s="9">
        <v>2008261</v>
      </c>
      <c r="B2745">
        <v>4311</v>
      </c>
      <c r="C2745" t="s">
        <v>6550</v>
      </c>
      <c r="D2745" t="s">
        <v>3534</v>
      </c>
      <c r="E2745" t="s">
        <v>6551</v>
      </c>
      <c r="F2745" t="s">
        <v>6551</v>
      </c>
      <c r="G2745" t="s">
        <v>639</v>
      </c>
      <c r="H2745" t="s">
        <v>684</v>
      </c>
      <c r="I2745" t="s">
        <v>2732</v>
      </c>
      <c r="J2745" t="s">
        <v>694</v>
      </c>
      <c r="K2745" t="s">
        <v>53</v>
      </c>
      <c r="L2745" s="4">
        <v>2</v>
      </c>
      <c r="M2745" s="4">
        <v>45076</v>
      </c>
      <c r="N2745">
        <v>0.30000001192092896</v>
      </c>
      <c r="AC2745">
        <v>13.1</v>
      </c>
      <c r="AE2745">
        <v>1</v>
      </c>
    </row>
    <row r="2746" spans="1:31" x14ac:dyDescent="0.2">
      <c r="A2746" s="9">
        <v>2007195</v>
      </c>
      <c r="C2746" t="s">
        <v>6552</v>
      </c>
      <c r="D2746" t="s">
        <v>6553</v>
      </c>
      <c r="E2746" t="s">
        <v>6554</v>
      </c>
      <c r="F2746" t="s">
        <v>6554</v>
      </c>
      <c r="G2746" t="s">
        <v>639</v>
      </c>
      <c r="H2746" t="s">
        <v>684</v>
      </c>
      <c r="I2746" t="s">
        <v>1282</v>
      </c>
      <c r="J2746" t="s">
        <v>686</v>
      </c>
      <c r="K2746" t="s">
        <v>53</v>
      </c>
      <c r="L2746" s="4">
        <v>43236</v>
      </c>
      <c r="M2746" s="4">
        <v>45062</v>
      </c>
      <c r="N2746">
        <v>0.30000001192092896</v>
      </c>
      <c r="O2746">
        <v>5.000000074505806E-2</v>
      </c>
      <c r="P2746">
        <v>0.25</v>
      </c>
      <c r="AC2746">
        <v>2.5</v>
      </c>
      <c r="AE2746">
        <v>1</v>
      </c>
    </row>
    <row r="2747" spans="1:31" x14ac:dyDescent="0.2">
      <c r="A2747" s="9">
        <v>2010343</v>
      </c>
      <c r="C2747" t="s">
        <v>6555</v>
      </c>
      <c r="D2747" t="s">
        <v>6556</v>
      </c>
      <c r="E2747" t="s">
        <v>6557</v>
      </c>
      <c r="F2747" t="s">
        <v>6557</v>
      </c>
      <c r="G2747" t="s">
        <v>639</v>
      </c>
      <c r="H2747" t="s">
        <v>639</v>
      </c>
      <c r="I2747" t="s">
        <v>772</v>
      </c>
      <c r="J2747" t="s">
        <v>641</v>
      </c>
      <c r="K2747" t="s">
        <v>54</v>
      </c>
      <c r="L2747" s="4">
        <v>2</v>
      </c>
      <c r="M2747" s="4">
        <v>45062</v>
      </c>
      <c r="N2747">
        <v>3</v>
      </c>
      <c r="Y2747">
        <v>3</v>
      </c>
      <c r="AE2747">
        <v>1</v>
      </c>
    </row>
    <row r="2748" spans="1:31" x14ac:dyDescent="0.2">
      <c r="A2748" s="9">
        <v>2010344</v>
      </c>
      <c r="C2748" t="s">
        <v>6558</v>
      </c>
      <c r="D2748" t="s">
        <v>6559</v>
      </c>
      <c r="E2748" t="s">
        <v>6557</v>
      </c>
      <c r="F2748" t="s">
        <v>6557</v>
      </c>
      <c r="G2748" t="s">
        <v>639</v>
      </c>
      <c r="H2748" t="s">
        <v>639</v>
      </c>
      <c r="I2748" t="s">
        <v>772</v>
      </c>
      <c r="J2748" t="s">
        <v>641</v>
      </c>
      <c r="K2748" t="s">
        <v>54</v>
      </c>
      <c r="L2748" s="4">
        <v>2</v>
      </c>
      <c r="M2748" s="4">
        <v>45062</v>
      </c>
      <c r="N2748">
        <v>3</v>
      </c>
      <c r="Y2748">
        <v>3</v>
      </c>
      <c r="AE2748">
        <v>1</v>
      </c>
    </row>
    <row r="2749" spans="1:31" x14ac:dyDescent="0.2">
      <c r="A2749" s="9">
        <v>2010342</v>
      </c>
      <c r="C2749" t="s">
        <v>6560</v>
      </c>
      <c r="D2749" t="s">
        <v>6561</v>
      </c>
      <c r="E2749" t="s">
        <v>6557</v>
      </c>
      <c r="F2749" t="s">
        <v>6557</v>
      </c>
      <c r="G2749" t="s">
        <v>639</v>
      </c>
      <c r="H2749" t="s">
        <v>639</v>
      </c>
      <c r="I2749" t="s">
        <v>772</v>
      </c>
      <c r="J2749" t="s">
        <v>647</v>
      </c>
      <c r="K2749" t="s">
        <v>54</v>
      </c>
      <c r="L2749" s="4">
        <v>2</v>
      </c>
      <c r="M2749" s="4">
        <v>45062</v>
      </c>
      <c r="O2749">
        <v>1</v>
      </c>
      <c r="P2749">
        <v>2.5</v>
      </c>
      <c r="AE2749">
        <v>1</v>
      </c>
    </row>
    <row r="2750" spans="1:31" x14ac:dyDescent="0.2">
      <c r="A2750" s="9">
        <v>2010136</v>
      </c>
      <c r="C2750" t="s">
        <v>6562</v>
      </c>
      <c r="D2750" t="s">
        <v>6563</v>
      </c>
      <c r="E2750" t="s">
        <v>1039</v>
      </c>
      <c r="F2750" t="s">
        <v>6564</v>
      </c>
      <c r="G2750" t="s">
        <v>639</v>
      </c>
      <c r="H2750" t="s">
        <v>639</v>
      </c>
      <c r="I2750" t="s">
        <v>772</v>
      </c>
      <c r="J2750" t="s">
        <v>729</v>
      </c>
      <c r="K2750" t="s">
        <v>54</v>
      </c>
      <c r="L2750" s="4">
        <v>2</v>
      </c>
      <c r="M2750" s="4">
        <v>45060</v>
      </c>
      <c r="AC2750">
        <v>30</v>
      </c>
      <c r="AE2750">
        <v>1</v>
      </c>
    </row>
    <row r="2751" spans="1:31" x14ac:dyDescent="0.2">
      <c r="A2751" s="9">
        <v>2010138</v>
      </c>
      <c r="C2751" t="s">
        <v>6565</v>
      </c>
      <c r="D2751" t="s">
        <v>6566</v>
      </c>
      <c r="E2751" t="s">
        <v>1039</v>
      </c>
      <c r="F2751" t="s">
        <v>6564</v>
      </c>
      <c r="G2751" t="s">
        <v>639</v>
      </c>
      <c r="H2751" t="s">
        <v>639</v>
      </c>
      <c r="I2751" t="s">
        <v>772</v>
      </c>
      <c r="J2751" t="s">
        <v>729</v>
      </c>
      <c r="K2751" t="s">
        <v>54</v>
      </c>
      <c r="L2751" s="4">
        <v>2</v>
      </c>
      <c r="M2751" s="4">
        <v>45060</v>
      </c>
      <c r="AC2751">
        <v>50</v>
      </c>
      <c r="AE2751">
        <v>1</v>
      </c>
    </row>
    <row r="2752" spans="1:31" x14ac:dyDescent="0.2">
      <c r="A2752" s="9">
        <v>2010135</v>
      </c>
      <c r="C2752" t="s">
        <v>6567</v>
      </c>
      <c r="D2752" t="s">
        <v>6568</v>
      </c>
      <c r="E2752" t="s">
        <v>1039</v>
      </c>
      <c r="F2752" t="s">
        <v>6564</v>
      </c>
      <c r="G2752" t="s">
        <v>639</v>
      </c>
      <c r="H2752" t="s">
        <v>639</v>
      </c>
      <c r="I2752" t="s">
        <v>772</v>
      </c>
      <c r="J2752" t="s">
        <v>729</v>
      </c>
      <c r="K2752" t="s">
        <v>54</v>
      </c>
      <c r="L2752" s="4">
        <v>2</v>
      </c>
      <c r="M2752" s="4">
        <v>45060</v>
      </c>
      <c r="AC2752">
        <v>45</v>
      </c>
      <c r="AE2752">
        <v>1</v>
      </c>
    </row>
    <row r="2753" spans="1:31" x14ac:dyDescent="0.2">
      <c r="A2753" s="9">
        <v>2007145</v>
      </c>
      <c r="C2753" t="s">
        <v>6569</v>
      </c>
      <c r="D2753" t="s">
        <v>6570</v>
      </c>
      <c r="E2753" t="s">
        <v>6571</v>
      </c>
      <c r="F2753" t="s">
        <v>6571</v>
      </c>
      <c r="G2753" t="s">
        <v>639</v>
      </c>
      <c r="H2753" t="s">
        <v>684</v>
      </c>
      <c r="I2753" t="s">
        <v>1282</v>
      </c>
      <c r="J2753" t="s">
        <v>686</v>
      </c>
      <c r="K2753" t="s">
        <v>54</v>
      </c>
      <c r="L2753" s="4">
        <v>43223</v>
      </c>
      <c r="M2753" s="4">
        <v>45049</v>
      </c>
      <c r="N2753">
        <v>0.30000001192092896</v>
      </c>
      <c r="AC2753">
        <v>1.5</v>
      </c>
      <c r="AE2753">
        <v>1.1000000000000001</v>
      </c>
    </row>
    <row r="2754" spans="1:31" x14ac:dyDescent="0.2">
      <c r="A2754" s="9">
        <v>2007198</v>
      </c>
      <c r="C2754" t="s">
        <v>6572</v>
      </c>
      <c r="D2754" t="s">
        <v>1284</v>
      </c>
      <c r="E2754" t="s">
        <v>6573</v>
      </c>
      <c r="F2754" t="s">
        <v>6573</v>
      </c>
      <c r="G2754" t="s">
        <v>639</v>
      </c>
      <c r="H2754" t="s">
        <v>684</v>
      </c>
      <c r="I2754" t="s">
        <v>1282</v>
      </c>
      <c r="J2754" t="s">
        <v>686</v>
      </c>
      <c r="K2754" t="s">
        <v>53</v>
      </c>
      <c r="L2754" s="4">
        <v>43223</v>
      </c>
      <c r="M2754" s="4">
        <v>45049</v>
      </c>
      <c r="N2754">
        <v>0.30000001192092896</v>
      </c>
      <c r="AC2754">
        <v>0.5</v>
      </c>
      <c r="AE2754">
        <v>1</v>
      </c>
    </row>
    <row r="2755" spans="1:31" x14ac:dyDescent="0.2">
      <c r="A2755" s="9">
        <v>2010492</v>
      </c>
      <c r="C2755" t="s">
        <v>6574</v>
      </c>
      <c r="D2755" t="s">
        <v>6575</v>
      </c>
      <c r="E2755" t="s">
        <v>6576</v>
      </c>
      <c r="F2755" t="s">
        <v>6577</v>
      </c>
      <c r="G2755" t="s">
        <v>639</v>
      </c>
      <c r="H2755" t="s">
        <v>684</v>
      </c>
      <c r="I2755" t="s">
        <v>772</v>
      </c>
      <c r="J2755" t="s">
        <v>694</v>
      </c>
      <c r="K2755" t="s">
        <v>53</v>
      </c>
      <c r="L2755" s="4">
        <v>2</v>
      </c>
      <c r="M2755" s="4">
        <v>45046</v>
      </c>
      <c r="N2755">
        <v>3.4000000953674316</v>
      </c>
      <c r="O2755">
        <v>5</v>
      </c>
      <c r="P2755">
        <v>2.5</v>
      </c>
      <c r="AC2755">
        <v>55</v>
      </c>
      <c r="AE2755">
        <v>1</v>
      </c>
    </row>
    <row r="2756" spans="1:31" x14ac:dyDescent="0.2">
      <c r="A2756" s="9">
        <v>2008894</v>
      </c>
      <c r="B2756">
        <v>4525</v>
      </c>
      <c r="C2756" t="s">
        <v>6578</v>
      </c>
      <c r="D2756" t="s">
        <v>6579</v>
      </c>
      <c r="E2756" t="s">
        <v>6580</v>
      </c>
      <c r="F2756" t="s">
        <v>6580</v>
      </c>
      <c r="G2756" t="s">
        <v>639</v>
      </c>
      <c r="H2756" t="s">
        <v>684</v>
      </c>
      <c r="I2756" t="s">
        <v>2732</v>
      </c>
      <c r="J2756" t="s">
        <v>694</v>
      </c>
      <c r="K2756" t="s">
        <v>53</v>
      </c>
      <c r="L2756" s="4">
        <v>2</v>
      </c>
      <c r="M2756" s="4">
        <v>45046</v>
      </c>
      <c r="N2756">
        <v>0.30000001192092896</v>
      </c>
      <c r="AC2756">
        <v>12.7</v>
      </c>
      <c r="AE2756">
        <v>1</v>
      </c>
    </row>
    <row r="2757" spans="1:31" x14ac:dyDescent="0.2">
      <c r="A2757" s="9">
        <v>2009265</v>
      </c>
      <c r="C2757" t="s">
        <v>6581</v>
      </c>
      <c r="D2757" t="s">
        <v>955</v>
      </c>
      <c r="E2757" t="s">
        <v>6582</v>
      </c>
      <c r="F2757" t="s">
        <v>960</v>
      </c>
      <c r="G2757" t="s">
        <v>639</v>
      </c>
      <c r="H2757" t="s">
        <v>639</v>
      </c>
      <c r="I2757" t="s">
        <v>1282</v>
      </c>
      <c r="J2757" t="s">
        <v>641</v>
      </c>
      <c r="K2757" t="s">
        <v>53</v>
      </c>
      <c r="L2757" s="4">
        <v>43217</v>
      </c>
      <c r="M2757" s="4">
        <v>45043</v>
      </c>
      <c r="N2757">
        <v>12</v>
      </c>
      <c r="O2757">
        <v>52</v>
      </c>
      <c r="AE2757">
        <v>1</v>
      </c>
    </row>
    <row r="2758" spans="1:31" x14ac:dyDescent="0.2">
      <c r="A2758" s="9">
        <v>2009266</v>
      </c>
      <c r="C2758" t="s">
        <v>6583</v>
      </c>
      <c r="D2758" t="s">
        <v>6584</v>
      </c>
      <c r="E2758" t="s">
        <v>6582</v>
      </c>
      <c r="F2758" t="s">
        <v>1176</v>
      </c>
      <c r="G2758" t="s">
        <v>639</v>
      </c>
      <c r="H2758" t="s">
        <v>639</v>
      </c>
      <c r="I2758" t="s">
        <v>1282</v>
      </c>
      <c r="J2758" t="s">
        <v>647</v>
      </c>
      <c r="K2758" t="s">
        <v>53</v>
      </c>
      <c r="L2758" s="4">
        <v>43217</v>
      </c>
      <c r="M2758" s="4">
        <v>45043</v>
      </c>
      <c r="P2758">
        <v>59.5</v>
      </c>
      <c r="AE2758">
        <v>1</v>
      </c>
    </row>
    <row r="2759" spans="1:31" x14ac:dyDescent="0.2">
      <c r="A2759" s="9">
        <v>2009275</v>
      </c>
      <c r="C2759" t="s">
        <v>6585</v>
      </c>
      <c r="D2759" t="s">
        <v>1284</v>
      </c>
      <c r="E2759" t="s">
        <v>3332</v>
      </c>
      <c r="F2759" t="s">
        <v>3332</v>
      </c>
      <c r="G2759" t="s">
        <v>639</v>
      </c>
      <c r="H2759" t="s">
        <v>684</v>
      </c>
      <c r="I2759" t="s">
        <v>1282</v>
      </c>
      <c r="J2759" t="s">
        <v>686</v>
      </c>
      <c r="K2759" t="s">
        <v>53</v>
      </c>
      <c r="L2759" s="4">
        <v>43217</v>
      </c>
      <c r="M2759" s="4">
        <v>45043</v>
      </c>
      <c r="N2759">
        <v>0.30000001192092896</v>
      </c>
      <c r="AE2759">
        <v>1</v>
      </c>
    </row>
    <row r="2760" spans="1:31" x14ac:dyDescent="0.2">
      <c r="A2760" s="9">
        <v>2009276</v>
      </c>
      <c r="C2760" t="s">
        <v>6586</v>
      </c>
      <c r="D2760" t="s">
        <v>6587</v>
      </c>
      <c r="E2760" t="s">
        <v>1601</v>
      </c>
      <c r="F2760" t="s">
        <v>1601</v>
      </c>
      <c r="G2760" t="s">
        <v>639</v>
      </c>
      <c r="H2760" t="s">
        <v>639</v>
      </c>
      <c r="I2760" t="s">
        <v>1282</v>
      </c>
      <c r="J2760" t="s">
        <v>647</v>
      </c>
      <c r="K2760" t="s">
        <v>53</v>
      </c>
      <c r="L2760" s="4">
        <v>43217</v>
      </c>
      <c r="M2760" s="4">
        <v>45043</v>
      </c>
      <c r="Q2760">
        <v>31.899999618530273</v>
      </c>
      <c r="R2760">
        <v>18.200000762939453</v>
      </c>
      <c r="AE2760">
        <v>1</v>
      </c>
    </row>
    <row r="2761" spans="1:31" x14ac:dyDescent="0.2">
      <c r="A2761" s="9">
        <v>2009267</v>
      </c>
      <c r="C2761" t="s">
        <v>6588</v>
      </c>
      <c r="D2761" t="s">
        <v>2696</v>
      </c>
      <c r="E2761" t="s">
        <v>6582</v>
      </c>
      <c r="F2761" t="s">
        <v>1176</v>
      </c>
      <c r="G2761" t="s">
        <v>639</v>
      </c>
      <c r="H2761" t="s">
        <v>639</v>
      </c>
      <c r="I2761" t="s">
        <v>1282</v>
      </c>
      <c r="J2761" t="s">
        <v>647</v>
      </c>
      <c r="K2761" t="s">
        <v>53</v>
      </c>
      <c r="L2761" s="4">
        <v>43217</v>
      </c>
      <c r="M2761" s="4">
        <v>45043</v>
      </c>
      <c r="R2761">
        <v>24</v>
      </c>
      <c r="T2761">
        <v>18</v>
      </c>
      <c r="AE2761">
        <v>1</v>
      </c>
    </row>
    <row r="2762" spans="1:31" x14ac:dyDescent="0.2">
      <c r="A2762" s="9">
        <v>2009278</v>
      </c>
      <c r="C2762" t="s">
        <v>6589</v>
      </c>
      <c r="D2762" t="s">
        <v>6590</v>
      </c>
      <c r="E2762" t="s">
        <v>6571</v>
      </c>
      <c r="F2762" t="s">
        <v>6571</v>
      </c>
      <c r="G2762" t="s">
        <v>639</v>
      </c>
      <c r="H2762" t="s">
        <v>684</v>
      </c>
      <c r="I2762" t="s">
        <v>1282</v>
      </c>
      <c r="J2762" t="s">
        <v>686</v>
      </c>
      <c r="K2762" t="s">
        <v>53</v>
      </c>
      <c r="L2762" s="4">
        <v>43217</v>
      </c>
      <c r="M2762" s="4">
        <v>45043</v>
      </c>
      <c r="N2762">
        <v>0.10000000149011612</v>
      </c>
      <c r="AC2762">
        <v>1</v>
      </c>
      <c r="AE2762">
        <v>1</v>
      </c>
    </row>
    <row r="2763" spans="1:31" x14ac:dyDescent="0.2">
      <c r="A2763" s="9">
        <v>2009268</v>
      </c>
      <c r="C2763" t="s">
        <v>6591</v>
      </c>
      <c r="D2763" t="s">
        <v>1638</v>
      </c>
      <c r="E2763" t="s">
        <v>6582</v>
      </c>
      <c r="F2763" t="s">
        <v>1176</v>
      </c>
      <c r="G2763" t="s">
        <v>639</v>
      </c>
      <c r="H2763" t="s">
        <v>639</v>
      </c>
      <c r="I2763" t="s">
        <v>1282</v>
      </c>
      <c r="J2763" t="s">
        <v>647</v>
      </c>
      <c r="K2763" t="s">
        <v>53</v>
      </c>
      <c r="L2763" s="4">
        <v>43217</v>
      </c>
      <c r="M2763" s="4">
        <v>45043</v>
      </c>
      <c r="P2763">
        <v>40</v>
      </c>
      <c r="R2763">
        <v>5.5</v>
      </c>
      <c r="AE2763">
        <v>1</v>
      </c>
    </row>
    <row r="2764" spans="1:31" x14ac:dyDescent="0.2">
      <c r="A2764" s="9">
        <v>2009270</v>
      </c>
      <c r="C2764" t="s">
        <v>6592</v>
      </c>
      <c r="D2764" t="s">
        <v>6593</v>
      </c>
      <c r="E2764" t="s">
        <v>6582</v>
      </c>
      <c r="F2764" t="s">
        <v>1540</v>
      </c>
      <c r="G2764" t="s">
        <v>639</v>
      </c>
      <c r="H2764" t="s">
        <v>639</v>
      </c>
      <c r="I2764" t="s">
        <v>1282</v>
      </c>
      <c r="J2764" t="s">
        <v>641</v>
      </c>
      <c r="K2764" t="s">
        <v>53</v>
      </c>
      <c r="L2764" s="4">
        <v>43217</v>
      </c>
      <c r="M2764" s="4">
        <v>45043</v>
      </c>
      <c r="N2764">
        <v>26</v>
      </c>
      <c r="T2764">
        <v>13</v>
      </c>
      <c r="AE2764">
        <v>1</v>
      </c>
    </row>
    <row r="2765" spans="1:31" x14ac:dyDescent="0.2">
      <c r="A2765" s="9">
        <v>2009269</v>
      </c>
      <c r="C2765" t="s">
        <v>6594</v>
      </c>
      <c r="D2765" t="s">
        <v>6595</v>
      </c>
      <c r="E2765" t="s">
        <v>6582</v>
      </c>
      <c r="F2765" t="s">
        <v>1540</v>
      </c>
      <c r="G2765" t="s">
        <v>639</v>
      </c>
      <c r="H2765" t="s">
        <v>639</v>
      </c>
      <c r="I2765" t="s">
        <v>1282</v>
      </c>
      <c r="J2765" t="s">
        <v>641</v>
      </c>
      <c r="K2765" t="s">
        <v>53</v>
      </c>
      <c r="L2765" s="4">
        <v>43217</v>
      </c>
      <c r="M2765" s="4">
        <v>45043</v>
      </c>
      <c r="N2765">
        <v>27</v>
      </c>
      <c r="AE2765">
        <v>1</v>
      </c>
    </row>
    <row r="2766" spans="1:31" x14ac:dyDescent="0.2">
      <c r="A2766" s="9">
        <v>2009271</v>
      </c>
      <c r="C2766" t="s">
        <v>6596</v>
      </c>
      <c r="D2766" t="s">
        <v>1739</v>
      </c>
      <c r="E2766" t="s">
        <v>6582</v>
      </c>
      <c r="F2766" t="s">
        <v>1540</v>
      </c>
      <c r="G2766" t="s">
        <v>639</v>
      </c>
      <c r="H2766" t="s">
        <v>639</v>
      </c>
      <c r="I2766" t="s">
        <v>1282</v>
      </c>
      <c r="J2766" t="s">
        <v>641</v>
      </c>
      <c r="K2766" t="s">
        <v>53</v>
      </c>
      <c r="L2766" s="4">
        <v>43217</v>
      </c>
      <c r="M2766" s="4">
        <v>45043</v>
      </c>
      <c r="N2766">
        <v>15</v>
      </c>
      <c r="AE2766">
        <v>1</v>
      </c>
    </row>
    <row r="2767" spans="1:31" x14ac:dyDescent="0.2">
      <c r="A2767" s="9">
        <v>2009272</v>
      </c>
      <c r="C2767" t="s">
        <v>6597</v>
      </c>
      <c r="D2767" t="s">
        <v>6598</v>
      </c>
      <c r="E2767" t="s">
        <v>6582</v>
      </c>
      <c r="F2767" t="s">
        <v>1754</v>
      </c>
      <c r="G2767" t="s">
        <v>639</v>
      </c>
      <c r="H2767" t="s">
        <v>639</v>
      </c>
      <c r="I2767" t="s">
        <v>1282</v>
      </c>
      <c r="J2767" t="s">
        <v>641</v>
      </c>
      <c r="K2767" t="s">
        <v>53</v>
      </c>
      <c r="L2767" s="4">
        <v>43217</v>
      </c>
      <c r="M2767" s="4">
        <v>45043</v>
      </c>
      <c r="N2767">
        <v>3.5</v>
      </c>
      <c r="O2767">
        <v>10</v>
      </c>
      <c r="P2767">
        <v>18.5</v>
      </c>
      <c r="Q2767">
        <v>6</v>
      </c>
      <c r="R2767">
        <v>2.5</v>
      </c>
      <c r="T2767">
        <v>6.8000001907348633</v>
      </c>
      <c r="Y2767">
        <v>0.20000000298023224</v>
      </c>
      <c r="AE2767">
        <v>1</v>
      </c>
    </row>
    <row r="2768" spans="1:31" x14ac:dyDescent="0.2">
      <c r="A2768" s="9">
        <v>2009277</v>
      </c>
      <c r="C2768" t="s">
        <v>6599</v>
      </c>
      <c r="D2768" t="s">
        <v>6600</v>
      </c>
      <c r="E2768" t="s">
        <v>6571</v>
      </c>
      <c r="F2768" t="s">
        <v>6571</v>
      </c>
      <c r="G2768" t="s">
        <v>639</v>
      </c>
      <c r="H2768" t="s">
        <v>684</v>
      </c>
      <c r="I2768" t="s">
        <v>1282</v>
      </c>
      <c r="J2768" t="s">
        <v>694</v>
      </c>
      <c r="K2768" t="s">
        <v>53</v>
      </c>
      <c r="L2768" s="4">
        <v>43217</v>
      </c>
      <c r="M2768" s="4">
        <v>45043</v>
      </c>
      <c r="N2768">
        <v>0.5</v>
      </c>
      <c r="P2768">
        <v>0.20000000298023224</v>
      </c>
      <c r="AC2768">
        <v>15</v>
      </c>
      <c r="AE2768">
        <v>1</v>
      </c>
    </row>
    <row r="2769" spans="1:31" x14ac:dyDescent="0.2">
      <c r="A2769" s="9">
        <v>2009273</v>
      </c>
      <c r="C2769" t="s">
        <v>6601</v>
      </c>
      <c r="D2769" t="s">
        <v>677</v>
      </c>
      <c r="E2769" t="s">
        <v>6582</v>
      </c>
      <c r="F2769" t="s">
        <v>2241</v>
      </c>
      <c r="G2769" t="s">
        <v>639</v>
      </c>
      <c r="H2769" t="s">
        <v>639</v>
      </c>
      <c r="I2769" t="s">
        <v>1282</v>
      </c>
      <c r="J2769" t="s">
        <v>641</v>
      </c>
      <c r="K2769" t="s">
        <v>53</v>
      </c>
      <c r="L2769" s="4">
        <v>43217</v>
      </c>
      <c r="M2769" s="4">
        <v>45043</v>
      </c>
      <c r="N2769">
        <v>20.600000381469727</v>
      </c>
      <c r="AE2769">
        <v>1</v>
      </c>
    </row>
    <row r="2770" spans="1:31" x14ac:dyDescent="0.2">
      <c r="A2770" s="9">
        <v>2009274</v>
      </c>
      <c r="C2770" t="s">
        <v>6602</v>
      </c>
      <c r="D2770" t="s">
        <v>5388</v>
      </c>
      <c r="E2770" t="s">
        <v>6582</v>
      </c>
      <c r="F2770" t="s">
        <v>1754</v>
      </c>
      <c r="G2770" t="s">
        <v>639</v>
      </c>
      <c r="H2770" t="s">
        <v>639</v>
      </c>
      <c r="I2770" t="s">
        <v>1282</v>
      </c>
      <c r="J2770" t="s">
        <v>647</v>
      </c>
      <c r="K2770" t="s">
        <v>53</v>
      </c>
      <c r="L2770" s="4">
        <v>43217</v>
      </c>
      <c r="M2770" s="4">
        <v>45043</v>
      </c>
      <c r="O2770">
        <v>20</v>
      </c>
      <c r="Q2770">
        <v>25</v>
      </c>
      <c r="T2770">
        <v>13</v>
      </c>
      <c r="AE2770">
        <v>1</v>
      </c>
    </row>
    <row r="2771" spans="1:31" x14ac:dyDescent="0.2">
      <c r="A2771" s="9">
        <v>2007144</v>
      </c>
      <c r="C2771" t="s">
        <v>6603</v>
      </c>
      <c r="D2771" t="s">
        <v>6604</v>
      </c>
      <c r="E2771" t="s">
        <v>6605</v>
      </c>
      <c r="F2771" t="s">
        <v>6605</v>
      </c>
      <c r="G2771" t="s">
        <v>639</v>
      </c>
      <c r="H2771" t="s">
        <v>684</v>
      </c>
      <c r="I2771" t="s">
        <v>1282</v>
      </c>
      <c r="J2771" t="s">
        <v>686</v>
      </c>
      <c r="K2771" t="s">
        <v>54</v>
      </c>
      <c r="L2771" s="4">
        <v>43208</v>
      </c>
      <c r="M2771" s="4">
        <v>45034</v>
      </c>
      <c r="N2771">
        <v>0.30000001192092896</v>
      </c>
      <c r="AE2771">
        <v>1.1000000000000001</v>
      </c>
    </row>
    <row r="2772" spans="1:31" x14ac:dyDescent="0.2">
      <c r="A2772" s="9">
        <v>2009285</v>
      </c>
      <c r="C2772" t="s">
        <v>6606</v>
      </c>
      <c r="D2772" t="s">
        <v>6607</v>
      </c>
      <c r="E2772" t="s">
        <v>6608</v>
      </c>
      <c r="F2772" t="s">
        <v>6609</v>
      </c>
      <c r="G2772" t="s">
        <v>639</v>
      </c>
      <c r="H2772" t="s">
        <v>639</v>
      </c>
      <c r="I2772" t="s">
        <v>772</v>
      </c>
      <c r="J2772" t="s">
        <v>729</v>
      </c>
      <c r="K2772" t="s">
        <v>54</v>
      </c>
      <c r="L2772" s="4">
        <v>2</v>
      </c>
      <c r="M2772" s="4">
        <v>45021</v>
      </c>
      <c r="N2772">
        <v>0.18000000715255737</v>
      </c>
      <c r="P2772">
        <v>0.40000000596046448</v>
      </c>
      <c r="AE2772">
        <v>1</v>
      </c>
    </row>
    <row r="2773" spans="1:31" x14ac:dyDescent="0.2">
      <c r="A2773" s="9">
        <v>2009056</v>
      </c>
      <c r="B2773">
        <v>4610</v>
      </c>
      <c r="C2773" t="s">
        <v>6610</v>
      </c>
      <c r="D2773" t="s">
        <v>6611</v>
      </c>
      <c r="E2773" t="s">
        <v>6612</v>
      </c>
      <c r="F2773" t="s">
        <v>6612</v>
      </c>
      <c r="G2773" t="s">
        <v>639</v>
      </c>
      <c r="H2773" t="s">
        <v>684</v>
      </c>
      <c r="I2773" t="s">
        <v>2732</v>
      </c>
      <c r="J2773" t="s">
        <v>694</v>
      </c>
      <c r="K2773" t="s">
        <v>53</v>
      </c>
      <c r="L2773" s="4">
        <v>2</v>
      </c>
      <c r="M2773" s="4">
        <v>45016</v>
      </c>
      <c r="N2773">
        <v>0.30000001192092896</v>
      </c>
      <c r="AC2773">
        <v>10.5</v>
      </c>
      <c r="AE2773">
        <v>1</v>
      </c>
    </row>
    <row r="2774" spans="1:31" x14ac:dyDescent="0.2">
      <c r="A2774" s="9">
        <v>2007852</v>
      </c>
      <c r="B2774">
        <v>4204</v>
      </c>
      <c r="C2774" t="s">
        <v>6613</v>
      </c>
      <c r="D2774" t="s">
        <v>6614</v>
      </c>
      <c r="E2774" t="s">
        <v>6615</v>
      </c>
      <c r="F2774" t="s">
        <v>6615</v>
      </c>
      <c r="G2774" t="s">
        <v>639</v>
      </c>
      <c r="H2774" t="s">
        <v>684</v>
      </c>
      <c r="I2774" t="s">
        <v>2732</v>
      </c>
      <c r="J2774" t="s">
        <v>694</v>
      </c>
      <c r="K2774" t="s">
        <v>53</v>
      </c>
      <c r="L2774" s="4">
        <v>2</v>
      </c>
      <c r="M2774" s="4">
        <v>45016</v>
      </c>
      <c r="N2774">
        <v>0.30000001192092896</v>
      </c>
      <c r="AC2774">
        <v>13.1</v>
      </c>
      <c r="AE2774">
        <v>1</v>
      </c>
    </row>
    <row r="2775" spans="1:31" x14ac:dyDescent="0.2">
      <c r="A2775" s="9">
        <v>2006128</v>
      </c>
      <c r="C2775" t="s">
        <v>6616</v>
      </c>
      <c r="D2775" t="s">
        <v>6617</v>
      </c>
      <c r="E2775" t="s">
        <v>6618</v>
      </c>
      <c r="F2775" t="s">
        <v>6618</v>
      </c>
      <c r="G2775" t="s">
        <v>639</v>
      </c>
      <c r="H2775" t="s">
        <v>684</v>
      </c>
      <c r="I2775" t="s">
        <v>1282</v>
      </c>
      <c r="J2775" t="s">
        <v>686</v>
      </c>
      <c r="K2775" t="s">
        <v>54</v>
      </c>
      <c r="L2775" s="4">
        <v>43185</v>
      </c>
      <c r="M2775" s="4">
        <v>45011</v>
      </c>
      <c r="N2775">
        <v>0.30000001192092896</v>
      </c>
      <c r="P2775">
        <v>0.10000000149011612</v>
      </c>
      <c r="AC2775">
        <v>1.5</v>
      </c>
      <c r="AE2775">
        <v>1.1000000000000001</v>
      </c>
    </row>
    <row r="2776" spans="1:31" x14ac:dyDescent="0.2">
      <c r="A2776" s="9">
        <v>2009232</v>
      </c>
      <c r="C2776" t="s">
        <v>6619</v>
      </c>
      <c r="D2776" t="s">
        <v>6620</v>
      </c>
      <c r="E2776" t="s">
        <v>6621</v>
      </c>
      <c r="F2776" t="s">
        <v>6621</v>
      </c>
      <c r="G2776" t="s">
        <v>639</v>
      </c>
      <c r="H2776" t="s">
        <v>684</v>
      </c>
      <c r="I2776" t="s">
        <v>1282</v>
      </c>
      <c r="J2776" t="s">
        <v>694</v>
      </c>
      <c r="K2776" t="s">
        <v>53</v>
      </c>
      <c r="L2776" s="4">
        <v>43185</v>
      </c>
      <c r="M2776" s="4">
        <v>45011</v>
      </c>
      <c r="N2776">
        <v>0.5</v>
      </c>
      <c r="O2776">
        <v>0.5</v>
      </c>
      <c r="P2776">
        <v>0.5</v>
      </c>
      <c r="AC2776">
        <v>35</v>
      </c>
      <c r="AE2776">
        <v>1</v>
      </c>
    </row>
    <row r="2777" spans="1:31" x14ac:dyDescent="0.2">
      <c r="A2777" s="9">
        <v>2009546</v>
      </c>
      <c r="C2777" t="s">
        <v>6622</v>
      </c>
      <c r="D2777" t="s">
        <v>6623</v>
      </c>
      <c r="E2777" t="s">
        <v>2347</v>
      </c>
      <c r="F2777" t="s">
        <v>6624</v>
      </c>
      <c r="G2777" t="s">
        <v>639</v>
      </c>
      <c r="H2777" t="s">
        <v>639</v>
      </c>
      <c r="I2777" t="s">
        <v>772</v>
      </c>
      <c r="J2777" t="s">
        <v>647</v>
      </c>
      <c r="K2777" t="s">
        <v>54</v>
      </c>
      <c r="L2777" s="4">
        <v>2</v>
      </c>
      <c r="M2777" s="4">
        <v>45011</v>
      </c>
      <c r="AE2777">
        <v>1</v>
      </c>
    </row>
    <row r="2778" spans="1:31" x14ac:dyDescent="0.2">
      <c r="A2778" s="9">
        <v>2009291</v>
      </c>
      <c r="C2778" t="s">
        <v>6625</v>
      </c>
      <c r="D2778" t="s">
        <v>6626</v>
      </c>
      <c r="E2778" t="s">
        <v>6627</v>
      </c>
      <c r="F2778" t="s">
        <v>6627</v>
      </c>
      <c r="G2778" t="s">
        <v>639</v>
      </c>
      <c r="H2778" t="s">
        <v>639</v>
      </c>
      <c r="I2778" t="s">
        <v>772</v>
      </c>
      <c r="J2778" t="s">
        <v>729</v>
      </c>
      <c r="K2778" t="s">
        <v>54</v>
      </c>
      <c r="L2778" s="4">
        <v>2</v>
      </c>
      <c r="M2778" s="4">
        <v>45000</v>
      </c>
      <c r="AE2778">
        <v>1</v>
      </c>
    </row>
    <row r="2779" spans="1:31" x14ac:dyDescent="0.2">
      <c r="A2779" s="9">
        <v>2006820</v>
      </c>
      <c r="C2779" t="s">
        <v>6628</v>
      </c>
      <c r="D2779" t="s">
        <v>5531</v>
      </c>
      <c r="E2779" t="s">
        <v>5335</v>
      </c>
      <c r="F2779" t="s">
        <v>5335</v>
      </c>
      <c r="G2779" t="s">
        <v>639</v>
      </c>
      <c r="H2779" t="s">
        <v>639</v>
      </c>
      <c r="I2779" t="s">
        <v>1282</v>
      </c>
      <c r="J2779" t="s">
        <v>647</v>
      </c>
      <c r="K2779" t="s">
        <v>53</v>
      </c>
      <c r="L2779" s="4">
        <v>43173</v>
      </c>
      <c r="M2779" s="4">
        <v>44999</v>
      </c>
      <c r="Q2779">
        <v>50.400001525878906</v>
      </c>
      <c r="R2779">
        <v>0.95999997854232788</v>
      </c>
      <c r="AE2779">
        <v>1</v>
      </c>
    </row>
    <row r="2780" spans="1:31" x14ac:dyDescent="0.2">
      <c r="A2780" s="9">
        <v>2006720</v>
      </c>
      <c r="C2780" t="s">
        <v>6631</v>
      </c>
      <c r="D2780" t="s">
        <v>1284</v>
      </c>
      <c r="E2780" t="s">
        <v>6632</v>
      </c>
      <c r="F2780" t="s">
        <v>6632</v>
      </c>
      <c r="G2780" t="s">
        <v>639</v>
      </c>
      <c r="H2780" t="s">
        <v>684</v>
      </c>
      <c r="I2780" t="s">
        <v>1282</v>
      </c>
      <c r="J2780" t="s">
        <v>686</v>
      </c>
      <c r="K2780" t="s">
        <v>54</v>
      </c>
      <c r="L2780" s="4">
        <v>43159</v>
      </c>
      <c r="M2780" s="4">
        <v>44985</v>
      </c>
      <c r="N2780">
        <v>0.30000001192092896</v>
      </c>
      <c r="P2780">
        <v>0.40000000596046448</v>
      </c>
      <c r="AC2780">
        <v>2.9</v>
      </c>
      <c r="AE2780">
        <v>1.1000000000000001</v>
      </c>
    </row>
    <row r="2781" spans="1:31" x14ac:dyDescent="0.2">
      <c r="A2781" s="9">
        <v>2006129</v>
      </c>
      <c r="C2781" t="s">
        <v>6629</v>
      </c>
      <c r="D2781" t="s">
        <v>1284</v>
      </c>
      <c r="E2781" t="s">
        <v>6630</v>
      </c>
      <c r="F2781" t="s">
        <v>6630</v>
      </c>
      <c r="G2781" t="s">
        <v>639</v>
      </c>
      <c r="H2781" t="s">
        <v>684</v>
      </c>
      <c r="I2781" t="s">
        <v>1282</v>
      </c>
      <c r="J2781" t="s">
        <v>686</v>
      </c>
      <c r="K2781" t="s">
        <v>54</v>
      </c>
      <c r="L2781" s="4">
        <v>43159</v>
      </c>
      <c r="M2781" s="4">
        <v>44985</v>
      </c>
      <c r="N2781">
        <v>0.30000001192092896</v>
      </c>
      <c r="P2781">
        <v>0.15000000596046448</v>
      </c>
      <c r="AC2781">
        <v>3</v>
      </c>
      <c r="AE2781">
        <v>1.1000000000000001</v>
      </c>
    </row>
    <row r="2782" spans="1:31" x14ac:dyDescent="0.2">
      <c r="A2782" s="9">
        <v>2009194</v>
      </c>
      <c r="C2782" t="s">
        <v>6633</v>
      </c>
      <c r="D2782" t="s">
        <v>2807</v>
      </c>
      <c r="E2782" t="s">
        <v>6632</v>
      </c>
      <c r="F2782" t="s">
        <v>6632</v>
      </c>
      <c r="G2782" t="s">
        <v>639</v>
      </c>
      <c r="H2782" t="s">
        <v>684</v>
      </c>
      <c r="I2782" t="s">
        <v>1282</v>
      </c>
      <c r="J2782" t="s">
        <v>686</v>
      </c>
      <c r="K2782" t="s">
        <v>54</v>
      </c>
      <c r="L2782" s="4">
        <v>43159</v>
      </c>
      <c r="M2782" s="4">
        <v>44985</v>
      </c>
      <c r="N2782">
        <v>0.10000000149011612</v>
      </c>
      <c r="AE2782">
        <v>1.05</v>
      </c>
    </row>
    <row r="2783" spans="1:31" x14ac:dyDescent="0.2">
      <c r="A2783" s="9">
        <v>2009729</v>
      </c>
      <c r="B2783">
        <v>4952</v>
      </c>
      <c r="C2783" t="s">
        <v>6634</v>
      </c>
      <c r="D2783" t="s">
        <v>6635</v>
      </c>
      <c r="E2783" t="s">
        <v>6636</v>
      </c>
      <c r="F2783" t="s">
        <v>6636</v>
      </c>
      <c r="G2783" t="s">
        <v>639</v>
      </c>
      <c r="H2783" t="s">
        <v>684</v>
      </c>
      <c r="I2783" t="s">
        <v>2732</v>
      </c>
      <c r="J2783" t="s">
        <v>694</v>
      </c>
      <c r="K2783" t="s">
        <v>53</v>
      </c>
      <c r="L2783" s="4">
        <v>2</v>
      </c>
      <c r="M2783" s="4">
        <v>44985</v>
      </c>
      <c r="N2783">
        <v>0.30000001192092896</v>
      </c>
      <c r="AC2783">
        <v>13.1</v>
      </c>
      <c r="AE2783">
        <v>1</v>
      </c>
    </row>
    <row r="2784" spans="1:31" x14ac:dyDescent="0.2">
      <c r="A2784" s="9">
        <v>2009599</v>
      </c>
      <c r="B2784">
        <v>4863</v>
      </c>
      <c r="C2784" t="s">
        <v>6637</v>
      </c>
      <c r="D2784" t="s">
        <v>6638</v>
      </c>
      <c r="E2784" t="s">
        <v>3338</v>
      </c>
      <c r="F2784" t="s">
        <v>3338</v>
      </c>
      <c r="G2784" t="s">
        <v>639</v>
      </c>
      <c r="H2784" t="s">
        <v>684</v>
      </c>
      <c r="I2784" t="s">
        <v>2732</v>
      </c>
      <c r="J2784" t="s">
        <v>694</v>
      </c>
      <c r="K2784" t="s">
        <v>53</v>
      </c>
      <c r="L2784" s="4">
        <v>2</v>
      </c>
      <c r="M2784" s="4">
        <v>44985</v>
      </c>
      <c r="N2784">
        <v>0.30000001192092896</v>
      </c>
      <c r="AC2784">
        <v>11.9</v>
      </c>
      <c r="AE2784">
        <v>1</v>
      </c>
    </row>
    <row r="2785" spans="1:31" x14ac:dyDescent="0.2">
      <c r="A2785" s="9">
        <v>2009203</v>
      </c>
      <c r="C2785" t="s">
        <v>6639</v>
      </c>
      <c r="D2785" t="s">
        <v>4261</v>
      </c>
      <c r="E2785" t="s">
        <v>6640</v>
      </c>
      <c r="F2785" t="s">
        <v>1293</v>
      </c>
      <c r="G2785" t="s">
        <v>639</v>
      </c>
      <c r="H2785" t="s">
        <v>684</v>
      </c>
      <c r="I2785" t="s">
        <v>1282</v>
      </c>
      <c r="J2785" t="s">
        <v>694</v>
      </c>
      <c r="K2785" t="s">
        <v>53</v>
      </c>
      <c r="L2785" s="4">
        <v>43159</v>
      </c>
      <c r="M2785" s="4">
        <v>44985</v>
      </c>
      <c r="N2785">
        <v>0.5</v>
      </c>
      <c r="O2785">
        <v>0.10000000149011612</v>
      </c>
      <c r="P2785">
        <v>0.30000001192092896</v>
      </c>
      <c r="AC2785">
        <v>4</v>
      </c>
      <c r="AE2785">
        <v>1</v>
      </c>
    </row>
    <row r="2786" spans="1:31" x14ac:dyDescent="0.2">
      <c r="A2786" s="9">
        <v>2009192</v>
      </c>
      <c r="C2786" t="s">
        <v>6641</v>
      </c>
      <c r="D2786" t="s">
        <v>2809</v>
      </c>
      <c r="E2786" t="s">
        <v>6632</v>
      </c>
      <c r="F2786" t="s">
        <v>6632</v>
      </c>
      <c r="G2786" t="s">
        <v>639</v>
      </c>
      <c r="H2786" t="s">
        <v>684</v>
      </c>
      <c r="I2786" t="s">
        <v>1282</v>
      </c>
      <c r="J2786" t="s">
        <v>694</v>
      </c>
      <c r="K2786" t="s">
        <v>53</v>
      </c>
      <c r="L2786" s="4">
        <v>43159</v>
      </c>
      <c r="M2786" s="4">
        <v>44985</v>
      </c>
      <c r="N2786">
        <v>0.5</v>
      </c>
      <c r="AE2786">
        <v>1</v>
      </c>
    </row>
    <row r="2787" spans="1:31" x14ac:dyDescent="0.2">
      <c r="A2787" s="9">
        <v>2009195</v>
      </c>
      <c r="C2787" t="s">
        <v>6642</v>
      </c>
      <c r="D2787" t="s">
        <v>6643</v>
      </c>
      <c r="E2787" t="s">
        <v>6461</v>
      </c>
      <c r="F2787" t="s">
        <v>6461</v>
      </c>
      <c r="G2787" t="s">
        <v>639</v>
      </c>
      <c r="H2787" t="s">
        <v>684</v>
      </c>
      <c r="I2787" t="s">
        <v>1282</v>
      </c>
      <c r="J2787" t="s">
        <v>694</v>
      </c>
      <c r="K2787" t="s">
        <v>53</v>
      </c>
      <c r="L2787" s="4">
        <v>43159</v>
      </c>
      <c r="M2787" s="4">
        <v>44985</v>
      </c>
      <c r="N2787">
        <v>0.64999997615814209</v>
      </c>
      <c r="AC2787">
        <v>5.28</v>
      </c>
      <c r="AE2787">
        <v>1</v>
      </c>
    </row>
    <row r="2788" spans="1:31" x14ac:dyDescent="0.2">
      <c r="A2788" s="9">
        <v>2009188</v>
      </c>
      <c r="C2788" t="s">
        <v>6644</v>
      </c>
      <c r="D2788" t="s">
        <v>6645</v>
      </c>
      <c r="E2788" t="s">
        <v>1702</v>
      </c>
      <c r="F2788" t="s">
        <v>1702</v>
      </c>
      <c r="G2788" t="s">
        <v>639</v>
      </c>
      <c r="H2788" t="s">
        <v>639</v>
      </c>
      <c r="I2788" t="s">
        <v>1282</v>
      </c>
      <c r="J2788" t="s">
        <v>647</v>
      </c>
      <c r="K2788" t="s">
        <v>54</v>
      </c>
      <c r="L2788" s="4">
        <v>43158</v>
      </c>
      <c r="M2788" s="4">
        <v>44984</v>
      </c>
      <c r="AC2788">
        <v>10</v>
      </c>
      <c r="AE2788">
        <v>1</v>
      </c>
    </row>
    <row r="2789" spans="1:31" x14ac:dyDescent="0.2">
      <c r="A2789" s="9">
        <v>2008609</v>
      </c>
      <c r="C2789" t="s">
        <v>6646</v>
      </c>
      <c r="D2789" t="s">
        <v>2949</v>
      </c>
      <c r="E2789" t="s">
        <v>2830</v>
      </c>
      <c r="F2789" t="s">
        <v>2830</v>
      </c>
      <c r="G2789" t="s">
        <v>639</v>
      </c>
      <c r="H2789" t="s">
        <v>639</v>
      </c>
      <c r="I2789" t="s">
        <v>1282</v>
      </c>
      <c r="J2789" t="s">
        <v>729</v>
      </c>
      <c r="K2789" t="s">
        <v>54</v>
      </c>
      <c r="L2789" s="4">
        <v>43158</v>
      </c>
      <c r="M2789" s="4">
        <v>44984</v>
      </c>
      <c r="AC2789">
        <v>45</v>
      </c>
      <c r="AE2789">
        <v>1</v>
      </c>
    </row>
    <row r="2790" spans="1:31" x14ac:dyDescent="0.2">
      <c r="A2790" s="9">
        <v>2009191</v>
      </c>
      <c r="C2790" t="s">
        <v>6647</v>
      </c>
      <c r="D2790" t="s">
        <v>6164</v>
      </c>
      <c r="E2790" t="s">
        <v>1702</v>
      </c>
      <c r="F2790" t="s">
        <v>1702</v>
      </c>
      <c r="G2790" t="s">
        <v>639</v>
      </c>
      <c r="H2790" t="s">
        <v>639</v>
      </c>
      <c r="I2790" t="s">
        <v>1282</v>
      </c>
      <c r="J2790" t="s">
        <v>647</v>
      </c>
      <c r="K2790" t="s">
        <v>54</v>
      </c>
      <c r="L2790" s="4">
        <v>43157</v>
      </c>
      <c r="M2790" s="4">
        <v>44983</v>
      </c>
      <c r="AC2790">
        <v>45</v>
      </c>
      <c r="AE2790">
        <v>1</v>
      </c>
    </row>
    <row r="2791" spans="1:31" x14ac:dyDescent="0.2">
      <c r="A2791" s="9">
        <v>2008610</v>
      </c>
      <c r="C2791" t="s">
        <v>6648</v>
      </c>
      <c r="D2791" t="s">
        <v>6649</v>
      </c>
      <c r="E2791" t="s">
        <v>2830</v>
      </c>
      <c r="F2791" t="s">
        <v>2830</v>
      </c>
      <c r="G2791" t="s">
        <v>639</v>
      </c>
      <c r="H2791" t="s">
        <v>639</v>
      </c>
      <c r="I2791" t="s">
        <v>1282</v>
      </c>
      <c r="J2791" t="s">
        <v>729</v>
      </c>
      <c r="K2791" t="s">
        <v>54</v>
      </c>
      <c r="L2791" s="4">
        <v>43157</v>
      </c>
      <c r="M2791" s="4">
        <v>44983</v>
      </c>
      <c r="AC2791">
        <v>45</v>
      </c>
      <c r="AE2791">
        <v>1</v>
      </c>
    </row>
    <row r="2792" spans="1:31" x14ac:dyDescent="0.2">
      <c r="A2792" s="9">
        <v>2008608</v>
      </c>
      <c r="C2792" t="s">
        <v>6650</v>
      </c>
      <c r="D2792" t="s">
        <v>3019</v>
      </c>
      <c r="E2792" t="s">
        <v>2830</v>
      </c>
      <c r="F2792" t="s">
        <v>2830</v>
      </c>
      <c r="G2792" t="s">
        <v>639</v>
      </c>
      <c r="H2792" t="s">
        <v>639</v>
      </c>
      <c r="I2792" t="s">
        <v>1282</v>
      </c>
      <c r="J2792" t="s">
        <v>729</v>
      </c>
      <c r="K2792" t="s">
        <v>54</v>
      </c>
      <c r="L2792" s="4">
        <v>43157</v>
      </c>
      <c r="M2792" s="4">
        <v>44983</v>
      </c>
      <c r="AC2792">
        <v>45</v>
      </c>
      <c r="AE2792">
        <v>1</v>
      </c>
    </row>
    <row r="2793" spans="1:31" x14ac:dyDescent="0.2">
      <c r="A2793" s="9">
        <v>2008421</v>
      </c>
      <c r="C2793" t="s">
        <v>6651</v>
      </c>
      <c r="D2793" t="s">
        <v>6652</v>
      </c>
      <c r="E2793" t="s">
        <v>2830</v>
      </c>
      <c r="F2793" t="s">
        <v>2830</v>
      </c>
      <c r="G2793" t="s">
        <v>639</v>
      </c>
      <c r="H2793" t="s">
        <v>639</v>
      </c>
      <c r="I2793" t="s">
        <v>1282</v>
      </c>
      <c r="J2793" t="s">
        <v>729</v>
      </c>
      <c r="K2793" t="s">
        <v>54</v>
      </c>
      <c r="L2793" s="4">
        <v>43152</v>
      </c>
      <c r="M2793" s="4">
        <v>44978</v>
      </c>
      <c r="AC2793">
        <v>45</v>
      </c>
      <c r="AE2793">
        <v>1</v>
      </c>
    </row>
    <row r="2794" spans="1:31" x14ac:dyDescent="0.2">
      <c r="A2794" s="9">
        <v>2008605</v>
      </c>
      <c r="C2794" t="s">
        <v>6653</v>
      </c>
      <c r="D2794" t="s">
        <v>3038</v>
      </c>
      <c r="E2794" t="s">
        <v>2830</v>
      </c>
      <c r="F2794" t="s">
        <v>2830</v>
      </c>
      <c r="G2794" t="s">
        <v>639</v>
      </c>
      <c r="H2794" t="s">
        <v>639</v>
      </c>
      <c r="I2794" t="s">
        <v>1282</v>
      </c>
      <c r="J2794" t="s">
        <v>729</v>
      </c>
      <c r="K2794" t="s">
        <v>54</v>
      </c>
      <c r="L2794" s="4">
        <v>43152</v>
      </c>
      <c r="M2794" s="4">
        <v>44978</v>
      </c>
      <c r="AC2794">
        <v>45</v>
      </c>
      <c r="AE2794">
        <v>1</v>
      </c>
    </row>
    <row r="2795" spans="1:31" x14ac:dyDescent="0.2">
      <c r="A2795" s="9">
        <v>2008607</v>
      </c>
      <c r="C2795" t="s">
        <v>6654</v>
      </c>
      <c r="D2795" t="s">
        <v>4336</v>
      </c>
      <c r="E2795" t="s">
        <v>2830</v>
      </c>
      <c r="F2795" t="s">
        <v>2830</v>
      </c>
      <c r="G2795" t="s">
        <v>639</v>
      </c>
      <c r="H2795" t="s">
        <v>639</v>
      </c>
      <c r="I2795" t="s">
        <v>1282</v>
      </c>
      <c r="J2795" t="s">
        <v>729</v>
      </c>
      <c r="K2795" t="s">
        <v>54</v>
      </c>
      <c r="L2795" s="4">
        <v>43152</v>
      </c>
      <c r="M2795" s="4">
        <v>44978</v>
      </c>
      <c r="AC2795">
        <v>45</v>
      </c>
      <c r="AE2795">
        <v>1</v>
      </c>
    </row>
    <row r="2796" spans="1:31" x14ac:dyDescent="0.2">
      <c r="A2796" s="9">
        <v>2008606</v>
      </c>
      <c r="C2796" t="s">
        <v>6655</v>
      </c>
      <c r="D2796" t="s">
        <v>2919</v>
      </c>
      <c r="E2796" t="s">
        <v>2830</v>
      </c>
      <c r="F2796" t="s">
        <v>2830</v>
      </c>
      <c r="G2796" t="s">
        <v>639</v>
      </c>
      <c r="H2796" t="s">
        <v>639</v>
      </c>
      <c r="I2796" t="s">
        <v>1282</v>
      </c>
      <c r="J2796" t="s">
        <v>729</v>
      </c>
      <c r="K2796" t="s">
        <v>54</v>
      </c>
      <c r="L2796" s="4">
        <v>43152</v>
      </c>
      <c r="M2796" s="4">
        <v>44978</v>
      </c>
      <c r="AC2796">
        <v>45</v>
      </c>
      <c r="AE2796">
        <v>1</v>
      </c>
    </row>
    <row r="2797" spans="1:31" x14ac:dyDescent="0.2">
      <c r="A2797" s="9">
        <v>2009415</v>
      </c>
      <c r="C2797" t="s">
        <v>6656</v>
      </c>
      <c r="D2797" t="s">
        <v>6657</v>
      </c>
      <c r="E2797" t="s">
        <v>2347</v>
      </c>
      <c r="F2797" t="s">
        <v>5537</v>
      </c>
      <c r="G2797" t="s">
        <v>639</v>
      </c>
      <c r="H2797" t="s">
        <v>639</v>
      </c>
      <c r="I2797" t="s">
        <v>772</v>
      </c>
      <c r="J2797" t="s">
        <v>647</v>
      </c>
      <c r="K2797" t="s">
        <v>53</v>
      </c>
      <c r="L2797" s="4">
        <v>2</v>
      </c>
      <c r="M2797" s="4">
        <v>44977</v>
      </c>
      <c r="Q2797">
        <v>22.399999618530273</v>
      </c>
      <c r="R2797">
        <v>21.5</v>
      </c>
      <c r="AE2797">
        <v>1</v>
      </c>
    </row>
    <row r="2798" spans="1:31" x14ac:dyDescent="0.2">
      <c r="A2798" s="9">
        <v>2009237</v>
      </c>
      <c r="C2798" t="s">
        <v>6658</v>
      </c>
      <c r="D2798" t="s">
        <v>6659</v>
      </c>
      <c r="E2798" t="s">
        <v>877</v>
      </c>
      <c r="F2798" t="s">
        <v>877</v>
      </c>
      <c r="G2798" t="s">
        <v>639</v>
      </c>
      <c r="H2798" t="s">
        <v>639</v>
      </c>
      <c r="I2798" t="s">
        <v>772</v>
      </c>
      <c r="J2798" t="s">
        <v>729</v>
      </c>
      <c r="K2798" t="s">
        <v>54</v>
      </c>
      <c r="L2798" s="4">
        <v>2</v>
      </c>
      <c r="M2798" s="4">
        <v>44975</v>
      </c>
      <c r="N2798">
        <v>2</v>
      </c>
      <c r="P2798">
        <v>2</v>
      </c>
      <c r="AC2798">
        <v>2</v>
      </c>
      <c r="AE2798">
        <v>1.1000000000000001</v>
      </c>
    </row>
    <row r="2799" spans="1:31" x14ac:dyDescent="0.2">
      <c r="A2799" s="9">
        <v>2009309</v>
      </c>
      <c r="C2799" t="s">
        <v>6660</v>
      </c>
      <c r="D2799" t="s">
        <v>6661</v>
      </c>
      <c r="E2799" t="s">
        <v>1243</v>
      </c>
      <c r="F2799" t="s">
        <v>1244</v>
      </c>
      <c r="G2799" t="s">
        <v>639</v>
      </c>
      <c r="H2799" t="s">
        <v>639</v>
      </c>
      <c r="I2799" t="s">
        <v>772</v>
      </c>
      <c r="J2799" t="s">
        <v>647</v>
      </c>
      <c r="K2799" t="s">
        <v>54</v>
      </c>
      <c r="L2799" s="4">
        <v>2</v>
      </c>
      <c r="M2799" s="4">
        <v>44970</v>
      </c>
      <c r="Y2799">
        <v>3</v>
      </c>
      <c r="AE2799">
        <v>1.1000000000000001</v>
      </c>
    </row>
    <row r="2800" spans="1:31" x14ac:dyDescent="0.2">
      <c r="A2800" s="9">
        <v>2009308</v>
      </c>
      <c r="C2800" t="s">
        <v>6662</v>
      </c>
      <c r="D2800" t="s">
        <v>6663</v>
      </c>
      <c r="E2800" t="s">
        <v>1243</v>
      </c>
      <c r="F2800" t="s">
        <v>1244</v>
      </c>
      <c r="G2800" t="s">
        <v>639</v>
      </c>
      <c r="H2800" t="s">
        <v>639</v>
      </c>
      <c r="I2800" t="s">
        <v>772</v>
      </c>
      <c r="J2800" t="s">
        <v>694</v>
      </c>
      <c r="K2800" t="s">
        <v>54</v>
      </c>
      <c r="L2800" s="4">
        <v>2</v>
      </c>
      <c r="M2800" s="4">
        <v>44970</v>
      </c>
      <c r="N2800">
        <v>1.5</v>
      </c>
      <c r="R2800">
        <v>1.5</v>
      </c>
      <c r="X2800">
        <v>2</v>
      </c>
      <c r="AE2800">
        <v>1</v>
      </c>
    </row>
    <row r="2801" spans="1:31" x14ac:dyDescent="0.2">
      <c r="A2801" s="9">
        <v>2009178</v>
      </c>
      <c r="C2801" t="s">
        <v>6664</v>
      </c>
      <c r="D2801" t="s">
        <v>6665</v>
      </c>
      <c r="E2801" t="s">
        <v>6666</v>
      </c>
      <c r="F2801" t="s">
        <v>6666</v>
      </c>
      <c r="G2801" t="s">
        <v>639</v>
      </c>
      <c r="H2801" t="s">
        <v>639</v>
      </c>
      <c r="I2801" t="s">
        <v>1282</v>
      </c>
      <c r="J2801" t="s">
        <v>647</v>
      </c>
      <c r="K2801" t="s">
        <v>53</v>
      </c>
      <c r="L2801" s="4">
        <v>43143</v>
      </c>
      <c r="M2801" s="4">
        <v>44969</v>
      </c>
      <c r="Q2801">
        <v>31</v>
      </c>
      <c r="R2801">
        <v>7</v>
      </c>
      <c r="AE2801">
        <v>1</v>
      </c>
    </row>
    <row r="2802" spans="1:31" x14ac:dyDescent="0.2">
      <c r="A2802" s="9">
        <v>2010259</v>
      </c>
      <c r="C2802" t="s">
        <v>6667</v>
      </c>
      <c r="D2802" t="s">
        <v>6668</v>
      </c>
      <c r="E2802" t="s">
        <v>1645</v>
      </c>
      <c r="F2802" t="s">
        <v>2575</v>
      </c>
      <c r="G2802" t="s">
        <v>639</v>
      </c>
      <c r="H2802" t="s">
        <v>639</v>
      </c>
      <c r="I2802" t="s">
        <v>772</v>
      </c>
      <c r="J2802" t="s">
        <v>729</v>
      </c>
      <c r="K2802" t="s">
        <v>54</v>
      </c>
      <c r="L2802" s="4">
        <v>2</v>
      </c>
      <c r="M2802" s="4">
        <v>44967</v>
      </c>
      <c r="P2802">
        <v>6.4000000953674316</v>
      </c>
      <c r="AE2802">
        <v>1.2</v>
      </c>
    </row>
    <row r="2803" spans="1:31" x14ac:dyDescent="0.2">
      <c r="A2803" s="9">
        <v>2007076</v>
      </c>
      <c r="C2803" t="s">
        <v>6669</v>
      </c>
      <c r="D2803" t="s">
        <v>6670</v>
      </c>
      <c r="E2803" t="s">
        <v>6671</v>
      </c>
      <c r="F2803" t="s">
        <v>6671</v>
      </c>
      <c r="G2803" t="s">
        <v>639</v>
      </c>
      <c r="H2803" t="s">
        <v>684</v>
      </c>
      <c r="I2803" t="s">
        <v>1282</v>
      </c>
      <c r="J2803" t="s">
        <v>686</v>
      </c>
      <c r="K2803" t="s">
        <v>54</v>
      </c>
      <c r="L2803" s="4">
        <v>43140</v>
      </c>
      <c r="M2803" s="4">
        <v>44966</v>
      </c>
      <c r="N2803">
        <v>0.10000000149011612</v>
      </c>
      <c r="AC2803">
        <v>0.5</v>
      </c>
      <c r="AE2803">
        <v>1.1000000000000001</v>
      </c>
    </row>
    <row r="2804" spans="1:31" x14ac:dyDescent="0.2">
      <c r="A2804" s="9">
        <v>2009175</v>
      </c>
      <c r="C2804" t="s">
        <v>6672</v>
      </c>
      <c r="D2804" t="s">
        <v>1284</v>
      </c>
      <c r="E2804" t="s">
        <v>6673</v>
      </c>
      <c r="F2804" t="s">
        <v>6673</v>
      </c>
      <c r="G2804" t="s">
        <v>639</v>
      </c>
      <c r="H2804" t="s">
        <v>684</v>
      </c>
      <c r="I2804" t="s">
        <v>1282</v>
      </c>
      <c r="J2804" t="s">
        <v>686</v>
      </c>
      <c r="K2804" t="s">
        <v>54</v>
      </c>
      <c r="L2804" s="4">
        <v>43139</v>
      </c>
      <c r="M2804" s="4">
        <v>44965</v>
      </c>
      <c r="N2804">
        <v>0.30000001192092896</v>
      </c>
      <c r="AE2804">
        <v>1.1000000000000001</v>
      </c>
    </row>
    <row r="2805" spans="1:31" x14ac:dyDescent="0.2">
      <c r="A2805" s="9">
        <v>2009176</v>
      </c>
      <c r="C2805" t="s">
        <v>6674</v>
      </c>
      <c r="D2805" t="s">
        <v>2809</v>
      </c>
      <c r="E2805" t="s">
        <v>6673</v>
      </c>
      <c r="F2805" t="s">
        <v>6673</v>
      </c>
      <c r="G2805" t="s">
        <v>639</v>
      </c>
      <c r="H2805" t="s">
        <v>684</v>
      </c>
      <c r="I2805" t="s">
        <v>1282</v>
      </c>
      <c r="J2805" t="s">
        <v>694</v>
      </c>
      <c r="K2805" t="s">
        <v>54</v>
      </c>
      <c r="L2805" s="4">
        <v>43139</v>
      </c>
      <c r="M2805" s="4">
        <v>44965</v>
      </c>
      <c r="N2805">
        <v>0.5</v>
      </c>
      <c r="AE2805">
        <v>1.1000000000000001</v>
      </c>
    </row>
    <row r="2806" spans="1:31" x14ac:dyDescent="0.2">
      <c r="A2806" s="9">
        <v>2009170</v>
      </c>
      <c r="C2806" t="s">
        <v>6675</v>
      </c>
      <c r="D2806" t="s">
        <v>6676</v>
      </c>
      <c r="E2806" t="s">
        <v>958</v>
      </c>
      <c r="F2806" t="s">
        <v>2450</v>
      </c>
      <c r="G2806" t="s">
        <v>639</v>
      </c>
      <c r="H2806" t="s">
        <v>639</v>
      </c>
      <c r="I2806" t="s">
        <v>1282</v>
      </c>
      <c r="J2806" t="s">
        <v>647</v>
      </c>
      <c r="K2806" t="s">
        <v>53</v>
      </c>
      <c r="L2806" s="4">
        <v>43137</v>
      </c>
      <c r="M2806" s="4">
        <v>44963</v>
      </c>
      <c r="O2806">
        <v>45</v>
      </c>
      <c r="AE2806">
        <v>1</v>
      </c>
    </row>
    <row r="2807" spans="1:31" x14ac:dyDescent="0.2">
      <c r="A2807" s="9">
        <v>2009164</v>
      </c>
      <c r="C2807" t="s">
        <v>6677</v>
      </c>
      <c r="D2807" t="s">
        <v>6678</v>
      </c>
      <c r="E2807" t="s">
        <v>1331</v>
      </c>
      <c r="F2807" t="s">
        <v>1331</v>
      </c>
      <c r="G2807" t="s">
        <v>639</v>
      </c>
      <c r="H2807" t="s">
        <v>639</v>
      </c>
      <c r="I2807" t="s">
        <v>1282</v>
      </c>
      <c r="J2807" t="s">
        <v>647</v>
      </c>
      <c r="K2807" t="s">
        <v>54</v>
      </c>
      <c r="L2807" s="4">
        <v>43133</v>
      </c>
      <c r="M2807" s="4">
        <v>44959</v>
      </c>
      <c r="AC2807">
        <v>80</v>
      </c>
      <c r="AE2807">
        <v>1</v>
      </c>
    </row>
    <row r="2808" spans="1:31" x14ac:dyDescent="0.2">
      <c r="A2808" s="9">
        <v>2010417</v>
      </c>
      <c r="B2808">
        <v>5205</v>
      </c>
      <c r="C2808" t="s">
        <v>6679</v>
      </c>
      <c r="D2808" t="s">
        <v>3534</v>
      </c>
      <c r="E2808" t="s">
        <v>6680</v>
      </c>
      <c r="F2808" t="s">
        <v>6680</v>
      </c>
      <c r="G2808" t="s">
        <v>639</v>
      </c>
      <c r="H2808" t="s">
        <v>684</v>
      </c>
      <c r="I2808" t="s">
        <v>2732</v>
      </c>
      <c r="J2808" t="s">
        <v>694</v>
      </c>
      <c r="K2808" t="s">
        <v>53</v>
      </c>
      <c r="L2808" s="4">
        <v>2</v>
      </c>
      <c r="M2808" s="4">
        <v>44957</v>
      </c>
      <c r="N2808">
        <v>0.30000001192092896</v>
      </c>
      <c r="AC2808">
        <v>12.1</v>
      </c>
      <c r="AE2808">
        <v>1</v>
      </c>
    </row>
    <row r="2809" spans="1:31" x14ac:dyDescent="0.2">
      <c r="A2809" s="9">
        <v>2008461</v>
      </c>
      <c r="B2809">
        <v>4392</v>
      </c>
      <c r="C2809" t="s">
        <v>6682</v>
      </c>
      <c r="D2809" t="s">
        <v>3534</v>
      </c>
      <c r="E2809" t="s">
        <v>6683</v>
      </c>
      <c r="F2809" t="s">
        <v>6683</v>
      </c>
      <c r="G2809" t="s">
        <v>639</v>
      </c>
      <c r="H2809" t="s">
        <v>684</v>
      </c>
      <c r="I2809" t="s">
        <v>2732</v>
      </c>
      <c r="J2809" t="s">
        <v>694</v>
      </c>
      <c r="K2809" t="s">
        <v>53</v>
      </c>
      <c r="L2809" s="4">
        <v>2</v>
      </c>
      <c r="M2809" s="4">
        <v>44957</v>
      </c>
      <c r="N2809">
        <v>0.30000001192092896</v>
      </c>
      <c r="AC2809">
        <v>12.5</v>
      </c>
      <c r="AE2809">
        <v>1</v>
      </c>
    </row>
    <row r="2810" spans="1:31" x14ac:dyDescent="0.2">
      <c r="A2810" s="9">
        <v>2008222</v>
      </c>
      <c r="B2810">
        <v>4307</v>
      </c>
      <c r="C2810" t="s">
        <v>6681</v>
      </c>
      <c r="D2810" t="s">
        <v>3534</v>
      </c>
      <c r="E2810" t="s">
        <v>3948</v>
      </c>
      <c r="F2810" t="s">
        <v>3948</v>
      </c>
      <c r="G2810" t="s">
        <v>639</v>
      </c>
      <c r="H2810" t="s">
        <v>684</v>
      </c>
      <c r="I2810" t="s">
        <v>2732</v>
      </c>
      <c r="J2810" t="s">
        <v>694</v>
      </c>
      <c r="K2810" t="s">
        <v>53</v>
      </c>
      <c r="L2810" s="4">
        <v>2</v>
      </c>
      <c r="M2810" s="4">
        <v>44957</v>
      </c>
      <c r="N2810">
        <v>0.30000001192092896</v>
      </c>
      <c r="AC2810">
        <v>11.9</v>
      </c>
      <c r="AE2810">
        <v>1</v>
      </c>
    </row>
    <row r="2811" spans="1:31" x14ac:dyDescent="0.2">
      <c r="A2811" s="9">
        <v>2009189</v>
      </c>
      <c r="C2811" t="s">
        <v>6684</v>
      </c>
      <c r="D2811" t="s">
        <v>6685</v>
      </c>
      <c r="E2811" t="s">
        <v>6686</v>
      </c>
      <c r="F2811" t="s">
        <v>6687</v>
      </c>
      <c r="G2811" t="s">
        <v>639</v>
      </c>
      <c r="H2811" t="s">
        <v>639</v>
      </c>
      <c r="I2811" t="s">
        <v>772</v>
      </c>
      <c r="J2811" t="s">
        <v>647</v>
      </c>
      <c r="K2811" t="s">
        <v>54</v>
      </c>
      <c r="L2811" s="4">
        <v>2</v>
      </c>
      <c r="M2811" s="4">
        <v>44956</v>
      </c>
      <c r="AE2811">
        <v>1</v>
      </c>
    </row>
    <row r="2812" spans="1:31" x14ac:dyDescent="0.2">
      <c r="A2812" s="9">
        <v>2009150</v>
      </c>
      <c r="C2812" t="s">
        <v>6688</v>
      </c>
      <c r="D2812" t="s">
        <v>3562</v>
      </c>
      <c r="E2812" t="s">
        <v>1702</v>
      </c>
      <c r="F2812" t="s">
        <v>1702</v>
      </c>
      <c r="G2812" t="s">
        <v>639</v>
      </c>
      <c r="H2812" t="s">
        <v>639</v>
      </c>
      <c r="I2812" t="s">
        <v>1282</v>
      </c>
      <c r="J2812" t="s">
        <v>647</v>
      </c>
      <c r="K2812" t="s">
        <v>54</v>
      </c>
      <c r="L2812" s="4">
        <v>43129</v>
      </c>
      <c r="M2812" s="4">
        <v>44955</v>
      </c>
      <c r="AC2812">
        <v>45</v>
      </c>
      <c r="AE2812">
        <v>1</v>
      </c>
    </row>
    <row r="2813" spans="1:31" x14ac:dyDescent="0.2">
      <c r="A2813" s="9">
        <v>2009151</v>
      </c>
      <c r="C2813" t="s">
        <v>6689</v>
      </c>
      <c r="D2813" t="s">
        <v>3205</v>
      </c>
      <c r="E2813" t="s">
        <v>1702</v>
      </c>
      <c r="F2813" t="s">
        <v>1702</v>
      </c>
      <c r="G2813" t="s">
        <v>639</v>
      </c>
      <c r="H2813" t="s">
        <v>639</v>
      </c>
      <c r="I2813" t="s">
        <v>1282</v>
      </c>
      <c r="J2813" t="s">
        <v>647</v>
      </c>
      <c r="K2813" t="s">
        <v>54</v>
      </c>
      <c r="L2813" s="4">
        <v>43129</v>
      </c>
      <c r="M2813" s="4">
        <v>44955</v>
      </c>
      <c r="AC2813">
        <v>45</v>
      </c>
      <c r="AE2813">
        <v>1</v>
      </c>
    </row>
    <row r="2814" spans="1:31" x14ac:dyDescent="0.2">
      <c r="A2814" s="9">
        <v>2009152</v>
      </c>
      <c r="C2814" t="s">
        <v>6690</v>
      </c>
      <c r="D2814" t="s">
        <v>3019</v>
      </c>
      <c r="E2814" t="s">
        <v>1702</v>
      </c>
      <c r="F2814" t="s">
        <v>1702</v>
      </c>
      <c r="G2814" t="s">
        <v>639</v>
      </c>
      <c r="H2814" t="s">
        <v>639</v>
      </c>
      <c r="I2814" t="s">
        <v>1282</v>
      </c>
      <c r="J2814" t="s">
        <v>647</v>
      </c>
      <c r="K2814" t="s">
        <v>54</v>
      </c>
      <c r="L2814" s="4">
        <v>43129</v>
      </c>
      <c r="M2814" s="4">
        <v>44955</v>
      </c>
      <c r="AC2814">
        <v>45</v>
      </c>
      <c r="AE2814">
        <v>1</v>
      </c>
    </row>
    <row r="2815" spans="1:31" x14ac:dyDescent="0.2">
      <c r="A2815" s="9">
        <v>2009140</v>
      </c>
      <c r="C2815" t="s">
        <v>6691</v>
      </c>
      <c r="D2815" t="s">
        <v>6692</v>
      </c>
      <c r="E2815" t="s">
        <v>1331</v>
      </c>
      <c r="F2815" t="s">
        <v>1331</v>
      </c>
      <c r="G2815" t="s">
        <v>639</v>
      </c>
      <c r="H2815" t="s">
        <v>639</v>
      </c>
      <c r="I2815" t="s">
        <v>1282</v>
      </c>
      <c r="J2815" t="s">
        <v>647</v>
      </c>
      <c r="K2815" t="s">
        <v>54</v>
      </c>
      <c r="L2815" s="4">
        <v>43119</v>
      </c>
      <c r="M2815" s="4">
        <v>44945</v>
      </c>
      <c r="AC2815">
        <v>80</v>
      </c>
      <c r="AE2815">
        <v>1</v>
      </c>
    </row>
    <row r="2816" spans="1:31" x14ac:dyDescent="0.2">
      <c r="A2816" s="9">
        <v>2009139</v>
      </c>
      <c r="C2816" t="s">
        <v>6693</v>
      </c>
      <c r="D2816" t="s">
        <v>3054</v>
      </c>
      <c r="E2816" t="s">
        <v>1331</v>
      </c>
      <c r="F2816" t="s">
        <v>1331</v>
      </c>
      <c r="G2816" t="s">
        <v>639</v>
      </c>
      <c r="H2816" t="s">
        <v>639</v>
      </c>
      <c r="I2816" t="s">
        <v>1282</v>
      </c>
      <c r="J2816" t="s">
        <v>647</v>
      </c>
      <c r="K2816" t="s">
        <v>54</v>
      </c>
      <c r="L2816" s="4">
        <v>43119</v>
      </c>
      <c r="M2816" s="4">
        <v>44945</v>
      </c>
      <c r="AC2816">
        <v>80</v>
      </c>
      <c r="AE2816">
        <v>1</v>
      </c>
    </row>
    <row r="2817" spans="1:31" x14ac:dyDescent="0.2">
      <c r="A2817" s="9">
        <v>2009138</v>
      </c>
      <c r="C2817" t="s">
        <v>6694</v>
      </c>
      <c r="D2817" t="s">
        <v>6695</v>
      </c>
      <c r="E2817" t="s">
        <v>1331</v>
      </c>
      <c r="F2817" t="s">
        <v>1331</v>
      </c>
      <c r="G2817" t="s">
        <v>639</v>
      </c>
      <c r="H2817" t="s">
        <v>639</v>
      </c>
      <c r="I2817" t="s">
        <v>1282</v>
      </c>
      <c r="J2817" t="s">
        <v>647</v>
      </c>
      <c r="K2817" t="s">
        <v>54</v>
      </c>
      <c r="L2817" s="4">
        <v>43119</v>
      </c>
      <c r="M2817" s="4">
        <v>44945</v>
      </c>
      <c r="AC2817">
        <v>80</v>
      </c>
      <c r="AE2817">
        <v>1</v>
      </c>
    </row>
    <row r="2818" spans="1:31" x14ac:dyDescent="0.2">
      <c r="A2818" s="9">
        <v>2009116</v>
      </c>
      <c r="C2818" t="s">
        <v>6696</v>
      </c>
      <c r="D2818" t="s">
        <v>4113</v>
      </c>
      <c r="E2818" t="s">
        <v>2658</v>
      </c>
      <c r="F2818" t="s">
        <v>2658</v>
      </c>
      <c r="G2818" t="s">
        <v>639</v>
      </c>
      <c r="H2818" t="s">
        <v>639</v>
      </c>
      <c r="I2818" t="s">
        <v>1282</v>
      </c>
      <c r="J2818" t="s">
        <v>647</v>
      </c>
      <c r="K2818" t="s">
        <v>54</v>
      </c>
      <c r="L2818" s="4">
        <v>43115</v>
      </c>
      <c r="M2818" s="4">
        <v>44941</v>
      </c>
      <c r="AC2818">
        <v>50</v>
      </c>
      <c r="AE2818">
        <v>1</v>
      </c>
    </row>
    <row r="2819" spans="1:31" x14ac:dyDescent="0.2">
      <c r="A2819" s="9">
        <v>2009117</v>
      </c>
      <c r="C2819" t="s">
        <v>6697</v>
      </c>
      <c r="D2819" t="s">
        <v>6698</v>
      </c>
      <c r="E2819" t="s">
        <v>2658</v>
      </c>
      <c r="F2819" t="s">
        <v>2658</v>
      </c>
      <c r="G2819" t="s">
        <v>639</v>
      </c>
      <c r="H2819" t="s">
        <v>639</v>
      </c>
      <c r="I2819" t="s">
        <v>1282</v>
      </c>
      <c r="J2819" t="s">
        <v>647</v>
      </c>
      <c r="K2819" t="s">
        <v>54</v>
      </c>
      <c r="L2819" s="4">
        <v>43115</v>
      </c>
      <c r="M2819" s="4">
        <v>44941</v>
      </c>
      <c r="AC2819">
        <v>60</v>
      </c>
      <c r="AE2819">
        <v>1</v>
      </c>
    </row>
    <row r="2820" spans="1:31" x14ac:dyDescent="0.2">
      <c r="A2820" s="9">
        <v>2009099</v>
      </c>
      <c r="C2820" t="s">
        <v>6699</v>
      </c>
      <c r="D2820" t="s">
        <v>2721</v>
      </c>
      <c r="E2820" t="s">
        <v>6700</v>
      </c>
      <c r="F2820" t="s">
        <v>6700</v>
      </c>
      <c r="G2820" t="s">
        <v>639</v>
      </c>
      <c r="H2820" t="s">
        <v>639</v>
      </c>
      <c r="I2820" t="s">
        <v>1282</v>
      </c>
      <c r="J2820" t="s">
        <v>647</v>
      </c>
      <c r="K2820" t="s">
        <v>54</v>
      </c>
      <c r="L2820" s="4">
        <v>43115</v>
      </c>
      <c r="M2820" s="4">
        <v>44941</v>
      </c>
      <c r="AC2820">
        <v>2</v>
      </c>
      <c r="AE2820">
        <v>1.1000000000000001</v>
      </c>
    </row>
    <row r="2821" spans="1:31" x14ac:dyDescent="0.2">
      <c r="A2821" s="9">
        <v>2009115</v>
      </c>
      <c r="C2821" t="s">
        <v>6701</v>
      </c>
      <c r="D2821" t="s">
        <v>2919</v>
      </c>
      <c r="E2821" t="s">
        <v>2658</v>
      </c>
      <c r="F2821" t="s">
        <v>2658</v>
      </c>
      <c r="G2821" t="s">
        <v>639</v>
      </c>
      <c r="H2821" t="s">
        <v>639</v>
      </c>
      <c r="I2821" t="s">
        <v>1282</v>
      </c>
      <c r="J2821" t="s">
        <v>647</v>
      </c>
      <c r="K2821" t="s">
        <v>54</v>
      </c>
      <c r="L2821" s="4">
        <v>43115</v>
      </c>
      <c r="M2821" s="4">
        <v>44941</v>
      </c>
      <c r="AC2821">
        <v>50</v>
      </c>
      <c r="AE2821">
        <v>1</v>
      </c>
    </row>
    <row r="2822" spans="1:31" x14ac:dyDescent="0.2">
      <c r="A2822" s="9">
        <v>2007165</v>
      </c>
      <c r="C2822" t="s">
        <v>6702</v>
      </c>
      <c r="D2822" t="s">
        <v>6703</v>
      </c>
      <c r="E2822" t="s">
        <v>6704</v>
      </c>
      <c r="F2822" t="s">
        <v>6704</v>
      </c>
      <c r="G2822" t="s">
        <v>639</v>
      </c>
      <c r="H2822" t="s">
        <v>684</v>
      </c>
      <c r="I2822" t="s">
        <v>1282</v>
      </c>
      <c r="J2822" t="s">
        <v>686</v>
      </c>
      <c r="K2822" t="s">
        <v>53</v>
      </c>
      <c r="L2822" s="4">
        <v>43105</v>
      </c>
      <c r="M2822" s="4">
        <v>44931</v>
      </c>
      <c r="N2822">
        <v>0.30000001192092896</v>
      </c>
      <c r="P2822">
        <v>0.10000000149011612</v>
      </c>
      <c r="AC2822">
        <v>0.9</v>
      </c>
      <c r="AE2822">
        <v>1</v>
      </c>
    </row>
    <row r="2823" spans="1:31" x14ac:dyDescent="0.2">
      <c r="A2823" s="9">
        <v>2009373</v>
      </c>
      <c r="B2823">
        <v>4764</v>
      </c>
      <c r="C2823" t="s">
        <v>6705</v>
      </c>
      <c r="D2823" t="s">
        <v>6706</v>
      </c>
      <c r="E2823" t="s">
        <v>6707</v>
      </c>
      <c r="F2823" t="s">
        <v>6708</v>
      </c>
      <c r="G2823" t="s">
        <v>639</v>
      </c>
      <c r="H2823" t="s">
        <v>684</v>
      </c>
      <c r="I2823" t="s">
        <v>2732</v>
      </c>
      <c r="J2823" t="s">
        <v>694</v>
      </c>
      <c r="K2823" t="s">
        <v>53</v>
      </c>
      <c r="L2823" s="4">
        <v>2</v>
      </c>
      <c r="M2823" s="4">
        <v>44926</v>
      </c>
      <c r="N2823">
        <v>6.8000001907348633</v>
      </c>
      <c r="O2823">
        <v>8.5</v>
      </c>
      <c r="P2823">
        <v>1.7000000476837158</v>
      </c>
      <c r="Q2823">
        <v>11.899999618530273</v>
      </c>
      <c r="T2823">
        <v>1.7000000476837158</v>
      </c>
      <c r="AC2823">
        <v>51</v>
      </c>
      <c r="AE2823">
        <v>1</v>
      </c>
    </row>
    <row r="2824" spans="1:31" x14ac:dyDescent="0.2">
      <c r="A2824" s="9">
        <v>2009251</v>
      </c>
      <c r="B2824">
        <v>4719</v>
      </c>
      <c r="C2824" t="s">
        <v>6709</v>
      </c>
      <c r="D2824" t="s">
        <v>6710</v>
      </c>
      <c r="E2824" t="s">
        <v>6711</v>
      </c>
      <c r="F2824" t="s">
        <v>6711</v>
      </c>
      <c r="G2824" t="s">
        <v>639</v>
      </c>
      <c r="H2824" t="s">
        <v>639</v>
      </c>
      <c r="I2824" t="s">
        <v>2732</v>
      </c>
      <c r="J2824" t="s">
        <v>647</v>
      </c>
      <c r="K2824" t="s">
        <v>53</v>
      </c>
      <c r="L2824" s="4">
        <v>2</v>
      </c>
      <c r="M2824" s="4">
        <v>44926</v>
      </c>
      <c r="Q2824">
        <v>30</v>
      </c>
      <c r="T2824">
        <v>10</v>
      </c>
      <c r="AE2824">
        <v>1</v>
      </c>
    </row>
    <row r="2825" spans="1:31" x14ac:dyDescent="0.2">
      <c r="A2825" s="9">
        <v>2007679</v>
      </c>
      <c r="B2825">
        <v>4125</v>
      </c>
      <c r="C2825" t="s">
        <v>6712</v>
      </c>
      <c r="D2825" t="s">
        <v>6713</v>
      </c>
      <c r="E2825" t="s">
        <v>803</v>
      </c>
      <c r="F2825" t="s">
        <v>3752</v>
      </c>
      <c r="G2825" t="s">
        <v>639</v>
      </c>
      <c r="H2825" t="s">
        <v>639</v>
      </c>
      <c r="I2825" t="s">
        <v>2732</v>
      </c>
      <c r="J2825" t="s">
        <v>729</v>
      </c>
      <c r="K2825" t="s">
        <v>54</v>
      </c>
      <c r="L2825" s="4">
        <v>2</v>
      </c>
      <c r="M2825" s="4">
        <v>44926</v>
      </c>
      <c r="AE2825">
        <v>1.1000000000000001</v>
      </c>
    </row>
    <row r="2826" spans="1:31" x14ac:dyDescent="0.2">
      <c r="A2826" s="9">
        <v>2009226</v>
      </c>
      <c r="B2826">
        <v>4673</v>
      </c>
      <c r="C2826" t="s">
        <v>6714</v>
      </c>
      <c r="D2826" t="s">
        <v>6715</v>
      </c>
      <c r="E2826" t="s">
        <v>803</v>
      </c>
      <c r="F2826" t="s">
        <v>3752</v>
      </c>
      <c r="G2826" t="s">
        <v>639</v>
      </c>
      <c r="H2826" t="s">
        <v>639</v>
      </c>
      <c r="I2826" t="s">
        <v>2732</v>
      </c>
      <c r="J2826" t="s">
        <v>729</v>
      </c>
      <c r="K2826" t="s">
        <v>54</v>
      </c>
      <c r="L2826" s="4">
        <v>2</v>
      </c>
      <c r="M2826" s="4">
        <v>44926</v>
      </c>
      <c r="AE2826">
        <v>1.1000000000000001</v>
      </c>
    </row>
    <row r="2827" spans="1:31" x14ac:dyDescent="0.2">
      <c r="A2827" s="9">
        <v>2009462</v>
      </c>
      <c r="B2827">
        <v>4752</v>
      </c>
      <c r="C2827" t="s">
        <v>6716</v>
      </c>
      <c r="D2827" t="s">
        <v>6717</v>
      </c>
      <c r="E2827" t="s">
        <v>3338</v>
      </c>
      <c r="F2827" t="s">
        <v>3338</v>
      </c>
      <c r="G2827" t="s">
        <v>639</v>
      </c>
      <c r="H2827" t="s">
        <v>639</v>
      </c>
      <c r="I2827" t="s">
        <v>2732</v>
      </c>
      <c r="J2827" t="s">
        <v>729</v>
      </c>
      <c r="K2827" t="s">
        <v>54</v>
      </c>
      <c r="L2827" s="4">
        <v>2</v>
      </c>
      <c r="M2827" s="4">
        <v>44926</v>
      </c>
      <c r="AC2827">
        <v>15</v>
      </c>
      <c r="AE2827">
        <v>1</v>
      </c>
    </row>
    <row r="2828" spans="1:31" x14ac:dyDescent="0.2">
      <c r="A2828" s="9">
        <v>2009461</v>
      </c>
      <c r="B2828">
        <v>4756</v>
      </c>
      <c r="C2828" t="s">
        <v>6718</v>
      </c>
      <c r="D2828" t="s">
        <v>6719</v>
      </c>
      <c r="E2828" t="s">
        <v>3338</v>
      </c>
      <c r="F2828" t="s">
        <v>3338</v>
      </c>
      <c r="G2828" t="s">
        <v>639</v>
      </c>
      <c r="H2828" t="s">
        <v>639</v>
      </c>
      <c r="I2828" t="s">
        <v>2732</v>
      </c>
      <c r="J2828" t="s">
        <v>729</v>
      </c>
      <c r="K2828" t="s">
        <v>54</v>
      </c>
      <c r="L2828" s="4">
        <v>2</v>
      </c>
      <c r="M2828" s="4">
        <v>44926</v>
      </c>
      <c r="AC2828">
        <v>15</v>
      </c>
      <c r="AE2828">
        <v>1</v>
      </c>
    </row>
    <row r="2829" spans="1:31" x14ac:dyDescent="0.2">
      <c r="A2829" s="9">
        <v>2001024</v>
      </c>
      <c r="B2829">
        <v>737</v>
      </c>
      <c r="C2829" t="s">
        <v>6720</v>
      </c>
      <c r="D2829" t="s">
        <v>6721</v>
      </c>
      <c r="E2829" t="s">
        <v>6722</v>
      </c>
      <c r="F2829" t="s">
        <v>6722</v>
      </c>
      <c r="G2829" t="s">
        <v>639</v>
      </c>
      <c r="H2829" t="s">
        <v>684</v>
      </c>
      <c r="I2829" t="s">
        <v>2732</v>
      </c>
      <c r="J2829" t="s">
        <v>694</v>
      </c>
      <c r="K2829" t="s">
        <v>53</v>
      </c>
      <c r="L2829" s="4">
        <v>2</v>
      </c>
      <c r="M2829" s="4">
        <v>44926</v>
      </c>
      <c r="N2829">
        <v>0.5</v>
      </c>
      <c r="O2829">
        <v>0.5</v>
      </c>
      <c r="P2829">
        <v>0.5</v>
      </c>
      <c r="AC2829">
        <v>24</v>
      </c>
      <c r="AE2829">
        <v>1</v>
      </c>
    </row>
    <row r="2830" spans="1:31" x14ac:dyDescent="0.2">
      <c r="A2830" s="9">
        <v>2009412</v>
      </c>
      <c r="B2830">
        <v>4754</v>
      </c>
      <c r="C2830" t="s">
        <v>6723</v>
      </c>
      <c r="D2830" t="s">
        <v>5612</v>
      </c>
      <c r="E2830" t="s">
        <v>3227</v>
      </c>
      <c r="F2830" t="s">
        <v>3227</v>
      </c>
      <c r="G2830" t="s">
        <v>639</v>
      </c>
      <c r="H2830" t="s">
        <v>639</v>
      </c>
      <c r="I2830" t="s">
        <v>2732</v>
      </c>
      <c r="J2830" t="s">
        <v>729</v>
      </c>
      <c r="K2830" t="s">
        <v>54</v>
      </c>
      <c r="L2830" s="4">
        <v>2</v>
      </c>
      <c r="M2830" s="4">
        <v>44926</v>
      </c>
      <c r="AE2830">
        <v>1.1000000000000001</v>
      </c>
    </row>
    <row r="2831" spans="1:31" x14ac:dyDescent="0.2">
      <c r="A2831" s="9">
        <v>2007844</v>
      </c>
      <c r="B2831">
        <v>4164</v>
      </c>
      <c r="C2831" t="s">
        <v>6724</v>
      </c>
      <c r="D2831" t="s">
        <v>6725</v>
      </c>
      <c r="E2831" t="s">
        <v>3245</v>
      </c>
      <c r="F2831" t="s">
        <v>3245</v>
      </c>
      <c r="G2831" t="s">
        <v>639</v>
      </c>
      <c r="H2831" t="s">
        <v>639</v>
      </c>
      <c r="I2831" t="s">
        <v>2732</v>
      </c>
      <c r="J2831" t="s">
        <v>729</v>
      </c>
      <c r="K2831" t="s">
        <v>54</v>
      </c>
      <c r="L2831" s="4">
        <v>2</v>
      </c>
      <c r="M2831" s="4">
        <v>44926</v>
      </c>
      <c r="AE2831">
        <v>1.1000000000000001</v>
      </c>
    </row>
    <row r="2832" spans="1:31" x14ac:dyDescent="0.2">
      <c r="A2832" s="9">
        <v>2007843</v>
      </c>
      <c r="B2832">
        <v>4160</v>
      </c>
      <c r="C2832" t="s">
        <v>6726</v>
      </c>
      <c r="D2832" t="s">
        <v>6727</v>
      </c>
      <c r="E2832" t="s">
        <v>3245</v>
      </c>
      <c r="F2832" t="s">
        <v>3245</v>
      </c>
      <c r="G2832" t="s">
        <v>639</v>
      </c>
      <c r="H2832" t="s">
        <v>639</v>
      </c>
      <c r="I2832" t="s">
        <v>2732</v>
      </c>
      <c r="J2832" t="s">
        <v>729</v>
      </c>
      <c r="K2832" t="s">
        <v>54</v>
      </c>
      <c r="L2832" s="4">
        <v>2</v>
      </c>
      <c r="M2832" s="4">
        <v>44926</v>
      </c>
      <c r="AE2832">
        <v>1.1000000000000001</v>
      </c>
    </row>
    <row r="2833" spans="1:31" x14ac:dyDescent="0.2">
      <c r="A2833" s="9">
        <v>2007845</v>
      </c>
      <c r="B2833">
        <v>4161</v>
      </c>
      <c r="C2833" t="s">
        <v>6728</v>
      </c>
      <c r="D2833" t="s">
        <v>6729</v>
      </c>
      <c r="E2833" t="s">
        <v>3245</v>
      </c>
      <c r="F2833" t="s">
        <v>3245</v>
      </c>
      <c r="G2833" t="s">
        <v>639</v>
      </c>
      <c r="H2833" t="s">
        <v>639</v>
      </c>
      <c r="I2833" t="s">
        <v>2732</v>
      </c>
      <c r="J2833" t="s">
        <v>729</v>
      </c>
      <c r="K2833" t="s">
        <v>54</v>
      </c>
      <c r="L2833" s="4">
        <v>2</v>
      </c>
      <c r="M2833" s="4">
        <v>44926</v>
      </c>
      <c r="AE2833">
        <v>1.1000000000000001</v>
      </c>
    </row>
    <row r="2834" spans="1:31" x14ac:dyDescent="0.2">
      <c r="A2834" s="9">
        <v>2009009</v>
      </c>
      <c r="B2834">
        <v>4650</v>
      </c>
      <c r="C2834" t="s">
        <v>6730</v>
      </c>
      <c r="D2834" t="s">
        <v>6731</v>
      </c>
      <c r="E2834" t="s">
        <v>3449</v>
      </c>
      <c r="F2834" t="s">
        <v>3449</v>
      </c>
      <c r="G2834" t="s">
        <v>639</v>
      </c>
      <c r="H2834" t="s">
        <v>639</v>
      </c>
      <c r="I2834" t="s">
        <v>2732</v>
      </c>
      <c r="J2834" t="s">
        <v>729</v>
      </c>
      <c r="K2834" t="s">
        <v>53</v>
      </c>
      <c r="L2834" s="4">
        <v>2</v>
      </c>
      <c r="M2834" s="4">
        <v>44926</v>
      </c>
      <c r="AE2834">
        <v>1</v>
      </c>
    </row>
    <row r="2835" spans="1:31" x14ac:dyDescent="0.2">
      <c r="A2835" s="9">
        <v>2003062</v>
      </c>
      <c r="B2835">
        <v>3272</v>
      </c>
      <c r="C2835" t="s">
        <v>6732</v>
      </c>
      <c r="D2835" t="s">
        <v>6733</v>
      </c>
      <c r="E2835" t="s">
        <v>2423</v>
      </c>
      <c r="F2835" t="s">
        <v>2423</v>
      </c>
      <c r="G2835" t="s">
        <v>639</v>
      </c>
      <c r="H2835" t="s">
        <v>684</v>
      </c>
      <c r="I2835" t="s">
        <v>2732</v>
      </c>
      <c r="J2835" t="s">
        <v>641</v>
      </c>
      <c r="K2835" t="s">
        <v>53</v>
      </c>
      <c r="L2835" s="4">
        <v>40043</v>
      </c>
      <c r="M2835" s="4">
        <v>44926</v>
      </c>
      <c r="N2835">
        <v>4.9000000953674316</v>
      </c>
      <c r="Q2835">
        <v>8</v>
      </c>
      <c r="Y2835">
        <v>0.20000000298023224</v>
      </c>
      <c r="AE2835">
        <v>1</v>
      </c>
    </row>
    <row r="2836" spans="1:31" x14ac:dyDescent="0.2">
      <c r="A2836" s="9">
        <v>2003022</v>
      </c>
      <c r="B2836">
        <v>3273</v>
      </c>
      <c r="C2836" t="s">
        <v>6734</v>
      </c>
      <c r="D2836" t="s">
        <v>6735</v>
      </c>
      <c r="E2836" t="s">
        <v>2423</v>
      </c>
      <c r="F2836" t="s">
        <v>2423</v>
      </c>
      <c r="G2836" t="s">
        <v>639</v>
      </c>
      <c r="H2836" t="s">
        <v>684</v>
      </c>
      <c r="I2836" t="s">
        <v>2732</v>
      </c>
      <c r="J2836" t="s">
        <v>694</v>
      </c>
      <c r="K2836" t="s">
        <v>53</v>
      </c>
      <c r="L2836" s="4">
        <v>40043</v>
      </c>
      <c r="M2836" s="4">
        <v>44926</v>
      </c>
      <c r="N2836">
        <v>1</v>
      </c>
      <c r="P2836">
        <v>30</v>
      </c>
      <c r="AE2836">
        <v>1</v>
      </c>
    </row>
    <row r="2837" spans="1:31" x14ac:dyDescent="0.2">
      <c r="A2837" s="9">
        <v>2001425</v>
      </c>
      <c r="B2837">
        <v>2662</v>
      </c>
      <c r="C2837" t="s">
        <v>6736</v>
      </c>
      <c r="D2837" t="s">
        <v>955</v>
      </c>
      <c r="E2837" t="s">
        <v>2496</v>
      </c>
      <c r="F2837" t="s">
        <v>6737</v>
      </c>
      <c r="G2837" t="s">
        <v>639</v>
      </c>
      <c r="H2837" t="s">
        <v>639</v>
      </c>
      <c r="I2837" t="s">
        <v>2732</v>
      </c>
      <c r="J2837" t="s">
        <v>641</v>
      </c>
      <c r="K2837" t="s">
        <v>53</v>
      </c>
      <c r="L2837" s="4">
        <v>40386</v>
      </c>
      <c r="M2837" s="4">
        <v>44926</v>
      </c>
      <c r="N2837">
        <v>12</v>
      </c>
      <c r="O2837">
        <v>52</v>
      </c>
      <c r="AE2837">
        <v>1</v>
      </c>
    </row>
    <row r="2838" spans="1:31" x14ac:dyDescent="0.2">
      <c r="A2838" s="9">
        <v>2009120</v>
      </c>
      <c r="B2838">
        <v>4715</v>
      </c>
      <c r="C2838" t="s">
        <v>6738</v>
      </c>
      <c r="D2838" t="s">
        <v>6739</v>
      </c>
      <c r="E2838" t="s">
        <v>1264</v>
      </c>
      <c r="F2838" t="s">
        <v>2647</v>
      </c>
      <c r="G2838" t="s">
        <v>639</v>
      </c>
      <c r="H2838" t="s">
        <v>639</v>
      </c>
      <c r="I2838" t="s">
        <v>2732</v>
      </c>
      <c r="J2838" t="s">
        <v>641</v>
      </c>
      <c r="K2838" t="s">
        <v>53</v>
      </c>
      <c r="L2838" s="4">
        <v>2</v>
      </c>
      <c r="M2838" s="4">
        <v>44926</v>
      </c>
      <c r="N2838">
        <v>7</v>
      </c>
      <c r="O2838">
        <v>28</v>
      </c>
      <c r="Q2838">
        <v>10</v>
      </c>
      <c r="T2838">
        <v>7.5999999046325684</v>
      </c>
      <c r="AE2838">
        <v>1</v>
      </c>
    </row>
    <row r="2839" spans="1:31" x14ac:dyDescent="0.2">
      <c r="A2839" s="9">
        <v>2009119</v>
      </c>
      <c r="B2839">
        <v>4712</v>
      </c>
      <c r="C2839" t="s">
        <v>6740</v>
      </c>
      <c r="D2839" t="s">
        <v>6741</v>
      </c>
      <c r="E2839" t="s">
        <v>1264</v>
      </c>
      <c r="F2839" t="s">
        <v>2647</v>
      </c>
      <c r="G2839" t="s">
        <v>639</v>
      </c>
      <c r="H2839" t="s">
        <v>639</v>
      </c>
      <c r="I2839" t="s">
        <v>2732</v>
      </c>
      <c r="J2839" t="s">
        <v>641</v>
      </c>
      <c r="K2839" t="s">
        <v>53</v>
      </c>
      <c r="L2839" s="4">
        <v>2</v>
      </c>
      <c r="M2839" s="4">
        <v>44926</v>
      </c>
      <c r="N2839">
        <v>24</v>
      </c>
      <c r="Q2839">
        <v>7</v>
      </c>
      <c r="T2839">
        <v>10</v>
      </c>
      <c r="AE2839">
        <v>1</v>
      </c>
    </row>
    <row r="2840" spans="1:31" x14ac:dyDescent="0.2">
      <c r="A2840" s="9">
        <v>2009121</v>
      </c>
      <c r="B2840">
        <v>4709</v>
      </c>
      <c r="C2840" t="s">
        <v>6742</v>
      </c>
      <c r="D2840" t="s">
        <v>6743</v>
      </c>
      <c r="E2840" t="s">
        <v>1264</v>
      </c>
      <c r="F2840" t="s">
        <v>2647</v>
      </c>
      <c r="G2840" t="s">
        <v>639</v>
      </c>
      <c r="H2840" t="s">
        <v>639</v>
      </c>
      <c r="I2840" t="s">
        <v>2732</v>
      </c>
      <c r="J2840" t="s">
        <v>641</v>
      </c>
      <c r="K2840" t="s">
        <v>54</v>
      </c>
      <c r="L2840" s="4">
        <v>2</v>
      </c>
      <c r="M2840" s="4">
        <v>44926</v>
      </c>
      <c r="N2840">
        <v>13</v>
      </c>
      <c r="P2840">
        <v>5</v>
      </c>
      <c r="AE2840">
        <v>1</v>
      </c>
    </row>
    <row r="2841" spans="1:31" x14ac:dyDescent="0.2">
      <c r="A2841" s="9">
        <v>2009127</v>
      </c>
      <c r="B2841">
        <v>4706</v>
      </c>
      <c r="C2841" t="s">
        <v>6744</v>
      </c>
      <c r="D2841" t="s">
        <v>6745</v>
      </c>
      <c r="E2841" t="s">
        <v>1264</v>
      </c>
      <c r="F2841" t="s">
        <v>2647</v>
      </c>
      <c r="G2841" t="s">
        <v>639</v>
      </c>
      <c r="H2841" t="s">
        <v>639</v>
      </c>
      <c r="I2841" t="s">
        <v>2732</v>
      </c>
      <c r="J2841" t="s">
        <v>647</v>
      </c>
      <c r="K2841" t="s">
        <v>54</v>
      </c>
      <c r="L2841" s="4">
        <v>2</v>
      </c>
      <c r="M2841" s="4">
        <v>44926</v>
      </c>
      <c r="V2841">
        <v>1</v>
      </c>
      <c r="W2841">
        <v>0.10000000149011612</v>
      </c>
      <c r="Z2841">
        <v>1</v>
      </c>
      <c r="AE2841">
        <v>1.06</v>
      </c>
    </row>
    <row r="2842" spans="1:31" x14ac:dyDescent="0.2">
      <c r="A2842" s="9">
        <v>2008976</v>
      </c>
      <c r="B2842">
        <v>4615</v>
      </c>
      <c r="C2842" t="s">
        <v>6746</v>
      </c>
      <c r="D2842" t="s">
        <v>6747</v>
      </c>
      <c r="E2842" t="s">
        <v>1469</v>
      </c>
      <c r="F2842" t="s">
        <v>1469</v>
      </c>
      <c r="G2842" t="s">
        <v>639</v>
      </c>
      <c r="H2842" t="s">
        <v>639</v>
      </c>
      <c r="I2842" t="s">
        <v>2732</v>
      </c>
      <c r="J2842" t="s">
        <v>729</v>
      </c>
      <c r="K2842" t="s">
        <v>54</v>
      </c>
      <c r="L2842" s="4">
        <v>2</v>
      </c>
      <c r="M2842" s="4">
        <v>44926</v>
      </c>
      <c r="AE2842">
        <v>1.1000000000000001</v>
      </c>
    </row>
    <row r="2843" spans="1:31" x14ac:dyDescent="0.2">
      <c r="A2843" s="9">
        <v>2000503</v>
      </c>
      <c r="B2843">
        <v>889</v>
      </c>
      <c r="C2843" t="s">
        <v>6748</v>
      </c>
      <c r="D2843" t="s">
        <v>6749</v>
      </c>
      <c r="E2843" t="s">
        <v>6686</v>
      </c>
      <c r="F2843" t="s">
        <v>6687</v>
      </c>
      <c r="G2843" t="s">
        <v>639</v>
      </c>
      <c r="H2843" t="s">
        <v>639</v>
      </c>
      <c r="I2843" t="s">
        <v>2732</v>
      </c>
      <c r="J2843" t="s">
        <v>729</v>
      </c>
      <c r="K2843" t="s">
        <v>54</v>
      </c>
      <c r="L2843" s="4">
        <v>39798</v>
      </c>
      <c r="M2843" s="4">
        <v>44926</v>
      </c>
      <c r="AE2843">
        <v>1</v>
      </c>
    </row>
    <row r="2844" spans="1:31" x14ac:dyDescent="0.2">
      <c r="A2844" s="9">
        <v>2008948</v>
      </c>
      <c r="B2844">
        <v>4674</v>
      </c>
      <c r="C2844" t="s">
        <v>6750</v>
      </c>
      <c r="D2844" t="s">
        <v>6751</v>
      </c>
      <c r="E2844" t="s">
        <v>3651</v>
      </c>
      <c r="F2844" t="s">
        <v>3651</v>
      </c>
      <c r="G2844" t="s">
        <v>639</v>
      </c>
      <c r="H2844" t="s">
        <v>639</v>
      </c>
      <c r="I2844" t="s">
        <v>2732</v>
      </c>
      <c r="J2844" t="s">
        <v>729</v>
      </c>
      <c r="K2844" t="s">
        <v>53</v>
      </c>
      <c r="L2844" s="4">
        <v>2</v>
      </c>
      <c r="M2844" s="4">
        <v>44926</v>
      </c>
      <c r="AE2844">
        <v>1</v>
      </c>
    </row>
    <row r="2845" spans="1:31" x14ac:dyDescent="0.2">
      <c r="A2845" s="9">
        <v>2006728</v>
      </c>
      <c r="B2845">
        <v>3747</v>
      </c>
      <c r="C2845" t="s">
        <v>6752</v>
      </c>
      <c r="D2845" t="s">
        <v>6753</v>
      </c>
      <c r="E2845" t="s">
        <v>4936</v>
      </c>
      <c r="F2845" t="s">
        <v>4936</v>
      </c>
      <c r="G2845" t="s">
        <v>639</v>
      </c>
      <c r="H2845" t="s">
        <v>639</v>
      </c>
      <c r="I2845" t="s">
        <v>2732</v>
      </c>
      <c r="J2845" t="s">
        <v>729</v>
      </c>
      <c r="K2845" t="s">
        <v>54</v>
      </c>
      <c r="L2845" s="4">
        <v>2</v>
      </c>
      <c r="M2845" s="4">
        <v>44926</v>
      </c>
      <c r="AE2845">
        <v>1.1000000000000001</v>
      </c>
    </row>
    <row r="2846" spans="1:31" x14ac:dyDescent="0.2">
      <c r="A2846" s="9">
        <v>2004423</v>
      </c>
      <c r="B2846">
        <v>3432</v>
      </c>
      <c r="C2846" t="s">
        <v>6754</v>
      </c>
      <c r="D2846" t="s">
        <v>6755</v>
      </c>
      <c r="E2846" t="s">
        <v>815</v>
      </c>
      <c r="F2846" t="s">
        <v>3253</v>
      </c>
      <c r="G2846" t="s">
        <v>639</v>
      </c>
      <c r="H2846" t="s">
        <v>639</v>
      </c>
      <c r="I2846" t="s">
        <v>2732</v>
      </c>
      <c r="J2846" t="s">
        <v>641</v>
      </c>
      <c r="K2846" t="s">
        <v>54</v>
      </c>
      <c r="L2846" s="4">
        <v>40330</v>
      </c>
      <c r="M2846" s="4">
        <v>44926</v>
      </c>
      <c r="N2846">
        <v>3</v>
      </c>
      <c r="O2846">
        <v>27</v>
      </c>
      <c r="P2846">
        <v>18</v>
      </c>
      <c r="V2846">
        <v>9.9999997764825821E-3</v>
      </c>
      <c r="W2846">
        <v>1.9999999552965164E-2</v>
      </c>
      <c r="X2846">
        <v>1.9999999552965164E-2</v>
      </c>
      <c r="Y2846">
        <v>9.9999997764825821E-3</v>
      </c>
      <c r="Z2846">
        <v>9.9999997764825821E-3</v>
      </c>
      <c r="AA2846">
        <v>1.0000000474974513E-3</v>
      </c>
      <c r="AE2846">
        <v>1.37</v>
      </c>
    </row>
    <row r="2847" spans="1:31" x14ac:dyDescent="0.2">
      <c r="A2847" s="9">
        <v>2000821</v>
      </c>
      <c r="B2847">
        <v>2231</v>
      </c>
      <c r="C2847" t="s">
        <v>6756</v>
      </c>
      <c r="D2847" t="s">
        <v>6757</v>
      </c>
      <c r="E2847" t="s">
        <v>6758</v>
      </c>
      <c r="F2847" t="s">
        <v>4496</v>
      </c>
      <c r="G2847" t="s">
        <v>639</v>
      </c>
      <c r="H2847" t="s">
        <v>684</v>
      </c>
      <c r="I2847" t="s">
        <v>2732</v>
      </c>
      <c r="J2847" t="s">
        <v>694</v>
      </c>
      <c r="K2847" t="s">
        <v>54</v>
      </c>
      <c r="L2847" s="4">
        <v>40050</v>
      </c>
      <c r="M2847" s="4">
        <v>44926</v>
      </c>
      <c r="N2847">
        <v>1.0499999523162842</v>
      </c>
      <c r="P2847">
        <v>2.7999999523162842</v>
      </c>
      <c r="AC2847">
        <v>22.8</v>
      </c>
      <c r="AE2847">
        <v>1.1000000000000001</v>
      </c>
    </row>
    <row r="2848" spans="1:31" x14ac:dyDescent="0.2">
      <c r="A2848" s="9">
        <v>2007471</v>
      </c>
      <c r="B2848">
        <v>4130</v>
      </c>
      <c r="C2848" t="s">
        <v>6759</v>
      </c>
      <c r="D2848" t="s">
        <v>6760</v>
      </c>
      <c r="E2848" t="s">
        <v>6761</v>
      </c>
      <c r="F2848" t="s">
        <v>6762</v>
      </c>
      <c r="G2848" t="s">
        <v>639</v>
      </c>
      <c r="H2848" t="s">
        <v>639</v>
      </c>
      <c r="I2848" t="s">
        <v>2732</v>
      </c>
      <c r="J2848" t="s">
        <v>729</v>
      </c>
      <c r="K2848" t="s">
        <v>54</v>
      </c>
      <c r="L2848" s="4">
        <v>2</v>
      </c>
      <c r="M2848" s="4">
        <v>44926</v>
      </c>
      <c r="AE2848">
        <v>1.1000000000000001</v>
      </c>
    </row>
    <row r="2849" spans="1:31" x14ac:dyDescent="0.2">
      <c r="A2849" s="9">
        <v>2007440</v>
      </c>
      <c r="B2849">
        <v>4144</v>
      </c>
      <c r="C2849" t="s">
        <v>6763</v>
      </c>
      <c r="D2849" t="s">
        <v>6764</v>
      </c>
      <c r="E2849" t="s">
        <v>1469</v>
      </c>
      <c r="F2849" t="s">
        <v>1469</v>
      </c>
      <c r="G2849" t="s">
        <v>639</v>
      </c>
      <c r="H2849" t="s">
        <v>639</v>
      </c>
      <c r="I2849" t="s">
        <v>2732</v>
      </c>
      <c r="J2849" t="s">
        <v>729</v>
      </c>
      <c r="K2849" t="s">
        <v>54</v>
      </c>
      <c r="L2849" s="4">
        <v>2</v>
      </c>
      <c r="M2849" s="4">
        <v>44926</v>
      </c>
      <c r="Y2849">
        <v>3.5</v>
      </c>
      <c r="AA2849">
        <v>0.60000002384185791</v>
      </c>
      <c r="AE2849">
        <v>1.1000000000000001</v>
      </c>
    </row>
    <row r="2850" spans="1:31" x14ac:dyDescent="0.2">
      <c r="A2850" s="9">
        <v>2006970</v>
      </c>
      <c r="B2850">
        <v>3812</v>
      </c>
      <c r="C2850" t="s">
        <v>6765</v>
      </c>
      <c r="D2850" t="s">
        <v>6766</v>
      </c>
      <c r="E2850" t="s">
        <v>5235</v>
      </c>
      <c r="F2850" t="s">
        <v>5235</v>
      </c>
      <c r="G2850" t="s">
        <v>639</v>
      </c>
      <c r="H2850" t="s">
        <v>684</v>
      </c>
      <c r="I2850" t="s">
        <v>2732</v>
      </c>
      <c r="J2850" t="s">
        <v>686</v>
      </c>
      <c r="K2850" t="s">
        <v>54</v>
      </c>
      <c r="L2850" s="4">
        <v>2</v>
      </c>
      <c r="M2850" s="4">
        <v>44926</v>
      </c>
      <c r="N2850">
        <v>0.10000000149011612</v>
      </c>
      <c r="O2850">
        <v>0.10000000149011612</v>
      </c>
      <c r="P2850">
        <v>0.10000000149011612</v>
      </c>
      <c r="AC2850">
        <v>0.5</v>
      </c>
      <c r="AE2850">
        <v>1</v>
      </c>
    </row>
    <row r="2851" spans="1:31" x14ac:dyDescent="0.2">
      <c r="A2851" s="9">
        <v>2009045</v>
      </c>
      <c r="B2851">
        <v>4623</v>
      </c>
      <c r="C2851" t="s">
        <v>6767</v>
      </c>
      <c r="D2851" t="s">
        <v>6768</v>
      </c>
      <c r="E2851" t="s">
        <v>6769</v>
      </c>
      <c r="F2851" t="s">
        <v>6769</v>
      </c>
      <c r="G2851" t="s">
        <v>639</v>
      </c>
      <c r="H2851" t="s">
        <v>684</v>
      </c>
      <c r="I2851" t="s">
        <v>2732</v>
      </c>
      <c r="J2851" t="s">
        <v>694</v>
      </c>
      <c r="K2851" t="s">
        <v>53</v>
      </c>
      <c r="L2851" s="4">
        <v>2</v>
      </c>
      <c r="M2851" s="4">
        <v>44926</v>
      </c>
      <c r="N2851">
        <v>0.30000001192092896</v>
      </c>
      <c r="AC2851">
        <v>10.5</v>
      </c>
      <c r="AE2851">
        <v>1</v>
      </c>
    </row>
    <row r="2852" spans="1:31" x14ac:dyDescent="0.2">
      <c r="A2852" s="9">
        <v>2008916</v>
      </c>
      <c r="B2852">
        <v>4689</v>
      </c>
      <c r="C2852" t="s">
        <v>6770</v>
      </c>
      <c r="D2852" t="s">
        <v>6771</v>
      </c>
      <c r="E2852" t="s">
        <v>6769</v>
      </c>
      <c r="F2852" t="s">
        <v>6769</v>
      </c>
      <c r="G2852" t="s">
        <v>639</v>
      </c>
      <c r="H2852" t="s">
        <v>639</v>
      </c>
      <c r="I2852" t="s">
        <v>2732</v>
      </c>
      <c r="J2852" t="s">
        <v>647</v>
      </c>
      <c r="K2852" t="s">
        <v>54</v>
      </c>
      <c r="L2852" s="4">
        <v>2</v>
      </c>
      <c r="M2852" s="4">
        <v>44926</v>
      </c>
      <c r="AC2852">
        <v>20</v>
      </c>
      <c r="AE2852">
        <v>1</v>
      </c>
    </row>
    <row r="2853" spans="1:31" x14ac:dyDescent="0.2">
      <c r="A2853" s="9">
        <v>2006877</v>
      </c>
      <c r="B2853">
        <v>3817</v>
      </c>
      <c r="C2853" t="s">
        <v>6772</v>
      </c>
      <c r="D2853" t="s">
        <v>6773</v>
      </c>
      <c r="E2853" t="s">
        <v>4936</v>
      </c>
      <c r="F2853" t="s">
        <v>4936</v>
      </c>
      <c r="G2853" t="s">
        <v>639</v>
      </c>
      <c r="H2853" t="s">
        <v>639</v>
      </c>
      <c r="I2853" t="s">
        <v>2732</v>
      </c>
      <c r="J2853" t="s">
        <v>729</v>
      </c>
      <c r="K2853" t="s">
        <v>54</v>
      </c>
      <c r="L2853" s="4">
        <v>2</v>
      </c>
      <c r="M2853" s="4">
        <v>44926</v>
      </c>
      <c r="AE2853">
        <v>1.01</v>
      </c>
    </row>
    <row r="2854" spans="1:31" x14ac:dyDescent="0.2">
      <c r="A2854" s="9">
        <v>2006878</v>
      </c>
      <c r="B2854">
        <v>3818</v>
      </c>
      <c r="C2854" t="s">
        <v>6774</v>
      </c>
      <c r="D2854" t="s">
        <v>6775</v>
      </c>
      <c r="E2854" t="s">
        <v>4936</v>
      </c>
      <c r="F2854" t="s">
        <v>4936</v>
      </c>
      <c r="G2854" t="s">
        <v>639</v>
      </c>
      <c r="H2854" t="s">
        <v>639</v>
      </c>
      <c r="I2854" t="s">
        <v>2732</v>
      </c>
      <c r="J2854" t="s">
        <v>729</v>
      </c>
      <c r="K2854" t="s">
        <v>54</v>
      </c>
      <c r="L2854" s="4">
        <v>2</v>
      </c>
      <c r="M2854" s="4">
        <v>44926</v>
      </c>
      <c r="AE2854">
        <v>1.01</v>
      </c>
    </row>
    <row r="2855" spans="1:31" x14ac:dyDescent="0.2">
      <c r="A2855" s="9">
        <v>2009135</v>
      </c>
      <c r="B2855">
        <v>4682</v>
      </c>
      <c r="C2855" t="s">
        <v>6776</v>
      </c>
      <c r="D2855" t="s">
        <v>6777</v>
      </c>
      <c r="E2855" t="s">
        <v>2775</v>
      </c>
      <c r="F2855" t="s">
        <v>2775</v>
      </c>
      <c r="G2855" t="s">
        <v>639</v>
      </c>
      <c r="H2855" t="s">
        <v>639</v>
      </c>
      <c r="I2855" t="s">
        <v>2732</v>
      </c>
      <c r="J2855" t="s">
        <v>647</v>
      </c>
      <c r="K2855" t="s">
        <v>54</v>
      </c>
      <c r="L2855" s="4">
        <v>2</v>
      </c>
      <c r="M2855" s="4">
        <v>44926</v>
      </c>
      <c r="Q2855">
        <v>15</v>
      </c>
      <c r="W2855">
        <v>5</v>
      </c>
      <c r="AE2855">
        <v>1</v>
      </c>
    </row>
    <row r="2856" spans="1:31" x14ac:dyDescent="0.2">
      <c r="A2856" s="9">
        <v>2009074</v>
      </c>
      <c r="B2856">
        <v>4681</v>
      </c>
      <c r="C2856" t="s">
        <v>6778</v>
      </c>
      <c r="D2856" t="s">
        <v>6779</v>
      </c>
      <c r="E2856" t="s">
        <v>2775</v>
      </c>
      <c r="F2856" t="s">
        <v>2775</v>
      </c>
      <c r="G2856" t="s">
        <v>639</v>
      </c>
      <c r="H2856" t="s">
        <v>639</v>
      </c>
      <c r="I2856" t="s">
        <v>2732</v>
      </c>
      <c r="J2856" t="s">
        <v>647</v>
      </c>
      <c r="K2856" t="s">
        <v>54</v>
      </c>
      <c r="L2856" s="4">
        <v>2</v>
      </c>
      <c r="M2856" s="4">
        <v>44926</v>
      </c>
      <c r="P2856">
        <v>1.5</v>
      </c>
      <c r="Q2856">
        <v>10</v>
      </c>
      <c r="AE2856">
        <v>1.35</v>
      </c>
    </row>
    <row r="2857" spans="1:31" x14ac:dyDescent="0.2">
      <c r="A2857" s="9">
        <v>2009076</v>
      </c>
      <c r="B2857">
        <v>4642</v>
      </c>
      <c r="C2857" t="s">
        <v>6780</v>
      </c>
      <c r="D2857" t="s">
        <v>6781</v>
      </c>
      <c r="E2857" t="s">
        <v>2775</v>
      </c>
      <c r="F2857" t="s">
        <v>2775</v>
      </c>
      <c r="G2857" t="s">
        <v>639</v>
      </c>
      <c r="H2857" t="s">
        <v>639</v>
      </c>
      <c r="I2857" t="s">
        <v>2732</v>
      </c>
      <c r="J2857" t="s">
        <v>647</v>
      </c>
      <c r="K2857" t="s">
        <v>54</v>
      </c>
      <c r="L2857" s="4">
        <v>2</v>
      </c>
      <c r="M2857" s="4">
        <v>44926</v>
      </c>
      <c r="Q2857">
        <v>15</v>
      </c>
      <c r="V2857">
        <v>5</v>
      </c>
      <c r="AE2857">
        <v>1.4</v>
      </c>
    </row>
    <row r="2858" spans="1:31" x14ac:dyDescent="0.2">
      <c r="A2858" s="9">
        <v>2003334</v>
      </c>
      <c r="B2858">
        <v>3310</v>
      </c>
      <c r="C2858" t="s">
        <v>6782</v>
      </c>
      <c r="D2858" t="s">
        <v>6783</v>
      </c>
      <c r="E2858" t="s">
        <v>931</v>
      </c>
      <c r="F2858" t="s">
        <v>931</v>
      </c>
      <c r="G2858" t="s">
        <v>639</v>
      </c>
      <c r="H2858" t="s">
        <v>639</v>
      </c>
      <c r="I2858" t="s">
        <v>2732</v>
      </c>
      <c r="J2858" t="s">
        <v>641</v>
      </c>
      <c r="K2858" t="s">
        <v>54</v>
      </c>
      <c r="L2858" s="4">
        <v>40183</v>
      </c>
      <c r="M2858" s="4">
        <v>44926</v>
      </c>
      <c r="N2858">
        <v>2.5999999046325684</v>
      </c>
      <c r="Q2858">
        <v>7.5</v>
      </c>
      <c r="R2858">
        <v>2</v>
      </c>
      <c r="Y2858">
        <v>0.10000000149011612</v>
      </c>
      <c r="AE2858">
        <v>1.2</v>
      </c>
    </row>
    <row r="2859" spans="1:31" x14ac:dyDescent="0.2">
      <c r="A2859" s="9">
        <v>2007460</v>
      </c>
      <c r="B2859">
        <v>4087</v>
      </c>
      <c r="C2859" t="s">
        <v>6784</v>
      </c>
      <c r="D2859" t="s">
        <v>6785</v>
      </c>
      <c r="E2859" t="s">
        <v>6761</v>
      </c>
      <c r="F2859" t="s">
        <v>6762</v>
      </c>
      <c r="G2859" t="s">
        <v>639</v>
      </c>
      <c r="H2859" t="s">
        <v>639</v>
      </c>
      <c r="I2859" t="s">
        <v>2732</v>
      </c>
      <c r="J2859" t="s">
        <v>729</v>
      </c>
      <c r="K2859" t="s">
        <v>54</v>
      </c>
      <c r="L2859" s="4">
        <v>2</v>
      </c>
      <c r="M2859" s="4">
        <v>44926</v>
      </c>
      <c r="O2859">
        <v>0.20000000298023224</v>
      </c>
      <c r="AE2859">
        <v>1.1000000000000001</v>
      </c>
    </row>
    <row r="2860" spans="1:31" x14ac:dyDescent="0.2">
      <c r="A2860" s="9">
        <v>2007461</v>
      </c>
      <c r="B2860">
        <v>4088</v>
      </c>
      <c r="C2860" t="s">
        <v>6786</v>
      </c>
      <c r="D2860" t="s">
        <v>6787</v>
      </c>
      <c r="E2860" t="s">
        <v>6761</v>
      </c>
      <c r="F2860" t="s">
        <v>6762</v>
      </c>
      <c r="G2860" t="s">
        <v>639</v>
      </c>
      <c r="H2860" t="s">
        <v>639</v>
      </c>
      <c r="I2860" t="s">
        <v>2732</v>
      </c>
      <c r="J2860" t="s">
        <v>729</v>
      </c>
      <c r="K2860" t="s">
        <v>54</v>
      </c>
      <c r="L2860" s="4">
        <v>2</v>
      </c>
      <c r="M2860" s="4">
        <v>44926</v>
      </c>
      <c r="AE2860">
        <v>1.1000000000000001</v>
      </c>
    </row>
    <row r="2861" spans="1:31" x14ac:dyDescent="0.2">
      <c r="A2861" s="9">
        <v>2009248</v>
      </c>
      <c r="B2861">
        <v>4697</v>
      </c>
      <c r="C2861" t="s">
        <v>6788</v>
      </c>
      <c r="D2861" t="s">
        <v>6789</v>
      </c>
      <c r="E2861" t="s">
        <v>2775</v>
      </c>
      <c r="F2861" t="s">
        <v>2775</v>
      </c>
      <c r="G2861" t="s">
        <v>639</v>
      </c>
      <c r="H2861" t="s">
        <v>639</v>
      </c>
      <c r="I2861" t="s">
        <v>2732</v>
      </c>
      <c r="J2861" t="s">
        <v>729</v>
      </c>
      <c r="K2861" t="s">
        <v>54</v>
      </c>
      <c r="L2861" s="4">
        <v>2</v>
      </c>
      <c r="M2861" s="4">
        <v>44926</v>
      </c>
      <c r="N2861">
        <v>2</v>
      </c>
      <c r="O2861">
        <v>15</v>
      </c>
      <c r="AE2861">
        <v>1.1499999999999999</v>
      </c>
    </row>
    <row r="2862" spans="1:31" x14ac:dyDescent="0.2">
      <c r="A2862" s="9">
        <v>2009077</v>
      </c>
      <c r="B2862">
        <v>4641</v>
      </c>
      <c r="C2862" t="s">
        <v>6790</v>
      </c>
      <c r="D2862" t="s">
        <v>6791</v>
      </c>
      <c r="E2862" t="s">
        <v>2775</v>
      </c>
      <c r="F2862" t="s">
        <v>2775</v>
      </c>
      <c r="G2862" t="s">
        <v>639</v>
      </c>
      <c r="H2862" t="s">
        <v>639</v>
      </c>
      <c r="I2862" t="s">
        <v>2732</v>
      </c>
      <c r="J2862" t="s">
        <v>647</v>
      </c>
      <c r="K2862" t="s">
        <v>54</v>
      </c>
      <c r="L2862" s="4">
        <v>2</v>
      </c>
      <c r="M2862" s="4">
        <v>44926</v>
      </c>
      <c r="Z2862">
        <v>10</v>
      </c>
      <c r="AE2862">
        <v>1.4</v>
      </c>
    </row>
    <row r="2863" spans="1:31" x14ac:dyDescent="0.2">
      <c r="A2863" s="9">
        <v>2009078</v>
      </c>
      <c r="B2863">
        <v>4640</v>
      </c>
      <c r="C2863" t="s">
        <v>6792</v>
      </c>
      <c r="D2863" t="s">
        <v>6793</v>
      </c>
      <c r="E2863" t="s">
        <v>2775</v>
      </c>
      <c r="F2863" t="s">
        <v>2775</v>
      </c>
      <c r="G2863" t="s">
        <v>639</v>
      </c>
      <c r="H2863" t="s">
        <v>639</v>
      </c>
      <c r="I2863" t="s">
        <v>2732</v>
      </c>
      <c r="J2863" t="s">
        <v>647</v>
      </c>
      <c r="K2863" t="s">
        <v>54</v>
      </c>
      <c r="L2863" s="4">
        <v>2</v>
      </c>
      <c r="M2863" s="4">
        <v>44926</v>
      </c>
      <c r="O2863">
        <v>10</v>
      </c>
      <c r="AE2863">
        <v>1.1499999999999999</v>
      </c>
    </row>
    <row r="2864" spans="1:31" x14ac:dyDescent="0.2">
      <c r="A2864" s="9">
        <v>2003337</v>
      </c>
      <c r="B2864">
        <v>3353</v>
      </c>
      <c r="C2864" t="s">
        <v>6794</v>
      </c>
      <c r="D2864" t="s">
        <v>6795</v>
      </c>
      <c r="E2864" t="s">
        <v>2775</v>
      </c>
      <c r="F2864" t="s">
        <v>2775</v>
      </c>
      <c r="G2864" t="s">
        <v>639</v>
      </c>
      <c r="H2864" t="s">
        <v>639</v>
      </c>
      <c r="I2864" t="s">
        <v>2732</v>
      </c>
      <c r="J2864" t="s">
        <v>647</v>
      </c>
      <c r="K2864" t="s">
        <v>54</v>
      </c>
      <c r="L2864" s="4">
        <v>40204</v>
      </c>
      <c r="M2864" s="4">
        <v>44926</v>
      </c>
      <c r="V2864">
        <v>10</v>
      </c>
      <c r="AE2864">
        <v>1.4</v>
      </c>
    </row>
    <row r="2865" spans="1:31" x14ac:dyDescent="0.2">
      <c r="A2865" s="9">
        <v>2004705</v>
      </c>
      <c r="B2865">
        <v>3463</v>
      </c>
      <c r="C2865" t="s">
        <v>6796</v>
      </c>
      <c r="D2865" t="s">
        <v>6797</v>
      </c>
      <c r="E2865" t="s">
        <v>2775</v>
      </c>
      <c r="F2865" t="s">
        <v>2775</v>
      </c>
      <c r="G2865" t="s">
        <v>639</v>
      </c>
      <c r="H2865" t="s">
        <v>639</v>
      </c>
      <c r="I2865" t="s">
        <v>2732</v>
      </c>
      <c r="J2865" t="s">
        <v>647</v>
      </c>
      <c r="K2865" t="s">
        <v>54</v>
      </c>
      <c r="L2865" s="4">
        <v>40428</v>
      </c>
      <c r="M2865" s="4">
        <v>44926</v>
      </c>
      <c r="Y2865">
        <v>10</v>
      </c>
      <c r="AE2865">
        <v>1.5</v>
      </c>
    </row>
    <row r="2866" spans="1:31" x14ac:dyDescent="0.2">
      <c r="A2866" s="9">
        <v>2004706</v>
      </c>
      <c r="B2866">
        <v>3464</v>
      </c>
      <c r="C2866" t="s">
        <v>6798</v>
      </c>
      <c r="D2866" t="s">
        <v>6799</v>
      </c>
      <c r="E2866" t="s">
        <v>2775</v>
      </c>
      <c r="F2866" t="s">
        <v>2775</v>
      </c>
      <c r="G2866" t="s">
        <v>639</v>
      </c>
      <c r="H2866" t="s">
        <v>639</v>
      </c>
      <c r="I2866" t="s">
        <v>2732</v>
      </c>
      <c r="J2866" t="s">
        <v>647</v>
      </c>
      <c r="K2866" t="s">
        <v>54</v>
      </c>
      <c r="L2866" s="4">
        <v>40428</v>
      </c>
      <c r="M2866" s="4">
        <v>44926</v>
      </c>
      <c r="V2866">
        <v>2.5</v>
      </c>
      <c r="Y2866">
        <v>10</v>
      </c>
      <c r="AE2866">
        <v>1.5</v>
      </c>
    </row>
    <row r="2867" spans="1:31" x14ac:dyDescent="0.2">
      <c r="A2867" s="9">
        <v>2007755</v>
      </c>
      <c r="B2867">
        <v>4145</v>
      </c>
      <c r="C2867" t="s">
        <v>6800</v>
      </c>
      <c r="D2867" t="s">
        <v>6801</v>
      </c>
      <c r="E2867" t="s">
        <v>3515</v>
      </c>
      <c r="F2867" t="s">
        <v>3515</v>
      </c>
      <c r="G2867" t="s">
        <v>639</v>
      </c>
      <c r="H2867" t="s">
        <v>639</v>
      </c>
      <c r="I2867" t="s">
        <v>2732</v>
      </c>
      <c r="J2867" t="s">
        <v>729</v>
      </c>
      <c r="K2867" t="s">
        <v>53</v>
      </c>
      <c r="L2867" s="4">
        <v>2</v>
      </c>
      <c r="M2867" s="4">
        <v>44926</v>
      </c>
      <c r="AE2867">
        <v>1</v>
      </c>
    </row>
    <row r="2868" spans="1:31" x14ac:dyDescent="0.2">
      <c r="A2868" s="9">
        <v>2004748</v>
      </c>
      <c r="B2868">
        <v>3437</v>
      </c>
      <c r="C2868" t="s">
        <v>6802</v>
      </c>
      <c r="D2868" t="s">
        <v>6803</v>
      </c>
      <c r="E2868" t="s">
        <v>5669</v>
      </c>
      <c r="F2868" t="s">
        <v>5669</v>
      </c>
      <c r="G2868" t="s">
        <v>639</v>
      </c>
      <c r="H2868" t="s">
        <v>639</v>
      </c>
      <c r="I2868" t="s">
        <v>2732</v>
      </c>
      <c r="J2868" t="s">
        <v>729</v>
      </c>
      <c r="K2868" t="s">
        <v>54</v>
      </c>
      <c r="L2868" s="4">
        <v>40361</v>
      </c>
      <c r="M2868" s="4">
        <v>44926</v>
      </c>
      <c r="AC2868">
        <v>60</v>
      </c>
      <c r="AE2868">
        <v>1</v>
      </c>
    </row>
    <row r="2869" spans="1:31" x14ac:dyDescent="0.2">
      <c r="A2869" s="9">
        <v>2007425</v>
      </c>
      <c r="B2869">
        <v>3987</v>
      </c>
      <c r="C2869" t="s">
        <v>6804</v>
      </c>
      <c r="D2869" t="s">
        <v>6805</v>
      </c>
      <c r="E2869" t="s">
        <v>816</v>
      </c>
      <c r="F2869" t="s">
        <v>816</v>
      </c>
      <c r="G2869" t="s">
        <v>639</v>
      </c>
      <c r="H2869" t="s">
        <v>639</v>
      </c>
      <c r="I2869" t="s">
        <v>2732</v>
      </c>
      <c r="J2869" t="s">
        <v>729</v>
      </c>
      <c r="K2869" t="s">
        <v>53</v>
      </c>
      <c r="L2869" s="4">
        <v>2</v>
      </c>
      <c r="M2869" s="4">
        <v>44926</v>
      </c>
      <c r="AC2869">
        <v>60</v>
      </c>
      <c r="AE2869">
        <v>1</v>
      </c>
    </row>
    <row r="2870" spans="1:31" x14ac:dyDescent="0.2">
      <c r="A2870" s="9">
        <v>2007426</v>
      </c>
      <c r="B2870">
        <v>3988</v>
      </c>
      <c r="C2870" t="s">
        <v>6806</v>
      </c>
      <c r="D2870" t="s">
        <v>6807</v>
      </c>
      <c r="E2870" t="s">
        <v>816</v>
      </c>
      <c r="F2870" t="s">
        <v>816</v>
      </c>
      <c r="G2870" t="s">
        <v>639</v>
      </c>
      <c r="H2870" t="s">
        <v>639</v>
      </c>
      <c r="I2870" t="s">
        <v>2732</v>
      </c>
      <c r="J2870" t="s">
        <v>729</v>
      </c>
      <c r="K2870" t="s">
        <v>53</v>
      </c>
      <c r="L2870" s="4">
        <v>2</v>
      </c>
      <c r="M2870" s="4">
        <v>44926</v>
      </c>
      <c r="AC2870">
        <v>60</v>
      </c>
      <c r="AE2870">
        <v>1</v>
      </c>
    </row>
    <row r="2871" spans="1:31" x14ac:dyDescent="0.2">
      <c r="A2871" s="9">
        <v>2007427</v>
      </c>
      <c r="B2871">
        <v>3989</v>
      </c>
      <c r="C2871" t="s">
        <v>6808</v>
      </c>
      <c r="D2871" t="s">
        <v>6809</v>
      </c>
      <c r="E2871" t="s">
        <v>816</v>
      </c>
      <c r="F2871" t="s">
        <v>816</v>
      </c>
      <c r="G2871" t="s">
        <v>639</v>
      </c>
      <c r="H2871" t="s">
        <v>639</v>
      </c>
      <c r="I2871" t="s">
        <v>2732</v>
      </c>
      <c r="J2871" t="s">
        <v>729</v>
      </c>
      <c r="K2871" t="s">
        <v>53</v>
      </c>
      <c r="L2871" s="4">
        <v>2</v>
      </c>
      <c r="M2871" s="4">
        <v>44926</v>
      </c>
      <c r="AC2871">
        <v>60</v>
      </c>
      <c r="AE2871">
        <v>1</v>
      </c>
    </row>
    <row r="2872" spans="1:31" x14ac:dyDescent="0.2">
      <c r="A2872" s="9">
        <v>2007428</v>
      </c>
      <c r="B2872">
        <v>3990</v>
      </c>
      <c r="C2872" t="s">
        <v>6810</v>
      </c>
      <c r="D2872" t="s">
        <v>6811</v>
      </c>
      <c r="E2872" t="s">
        <v>816</v>
      </c>
      <c r="F2872" t="s">
        <v>816</v>
      </c>
      <c r="G2872" t="s">
        <v>639</v>
      </c>
      <c r="H2872" t="s">
        <v>639</v>
      </c>
      <c r="I2872" t="s">
        <v>2732</v>
      </c>
      <c r="J2872" t="s">
        <v>729</v>
      </c>
      <c r="K2872" t="s">
        <v>53</v>
      </c>
      <c r="L2872" s="4">
        <v>2</v>
      </c>
      <c r="M2872" s="4">
        <v>44926</v>
      </c>
      <c r="AC2872">
        <v>60</v>
      </c>
      <c r="AE2872">
        <v>1</v>
      </c>
    </row>
    <row r="2873" spans="1:31" x14ac:dyDescent="0.2">
      <c r="A2873" s="9">
        <v>2009042</v>
      </c>
      <c r="B2873">
        <v>4660</v>
      </c>
      <c r="C2873" t="s">
        <v>6812</v>
      </c>
      <c r="D2873" t="s">
        <v>6813</v>
      </c>
      <c r="E2873" t="s">
        <v>3292</v>
      </c>
      <c r="F2873" t="s">
        <v>3292</v>
      </c>
      <c r="G2873" t="s">
        <v>639</v>
      </c>
      <c r="H2873" t="s">
        <v>639</v>
      </c>
      <c r="I2873" t="s">
        <v>2732</v>
      </c>
      <c r="J2873" t="s">
        <v>729</v>
      </c>
      <c r="K2873" t="s">
        <v>54</v>
      </c>
      <c r="L2873" s="4">
        <v>2</v>
      </c>
      <c r="M2873" s="4">
        <v>44926</v>
      </c>
      <c r="AE2873">
        <v>1.1000000000000001</v>
      </c>
    </row>
    <row r="2874" spans="1:31" x14ac:dyDescent="0.2">
      <c r="A2874" s="9">
        <v>2002342</v>
      </c>
      <c r="B2874">
        <v>3080</v>
      </c>
      <c r="C2874" t="s">
        <v>6814</v>
      </c>
      <c r="D2874" t="s">
        <v>6815</v>
      </c>
      <c r="E2874" t="s">
        <v>3237</v>
      </c>
      <c r="F2874" t="s">
        <v>3237</v>
      </c>
      <c r="G2874" t="s">
        <v>639</v>
      </c>
      <c r="H2874" t="s">
        <v>684</v>
      </c>
      <c r="I2874" t="s">
        <v>2732</v>
      </c>
      <c r="J2874" t="s">
        <v>694</v>
      </c>
      <c r="K2874" t="s">
        <v>53</v>
      </c>
      <c r="L2874" s="4">
        <v>40204</v>
      </c>
      <c r="M2874" s="4">
        <v>44926</v>
      </c>
      <c r="N2874">
        <v>4</v>
      </c>
      <c r="O2874">
        <v>5</v>
      </c>
      <c r="P2874">
        <v>3</v>
      </c>
      <c r="AE2874">
        <v>1</v>
      </c>
    </row>
    <row r="2875" spans="1:31" x14ac:dyDescent="0.2">
      <c r="A2875" s="9">
        <v>2008933</v>
      </c>
      <c r="B2875">
        <v>4603</v>
      </c>
      <c r="C2875" t="s">
        <v>6816</v>
      </c>
      <c r="D2875" t="s">
        <v>6817</v>
      </c>
      <c r="E2875" t="s">
        <v>1264</v>
      </c>
      <c r="F2875" t="s">
        <v>2668</v>
      </c>
      <c r="G2875" t="s">
        <v>639</v>
      </c>
      <c r="H2875" t="s">
        <v>639</v>
      </c>
      <c r="I2875" t="s">
        <v>2732</v>
      </c>
      <c r="J2875" t="s">
        <v>641</v>
      </c>
      <c r="K2875" t="s">
        <v>54</v>
      </c>
      <c r="L2875" s="4">
        <v>2</v>
      </c>
      <c r="M2875" s="4">
        <v>44926</v>
      </c>
      <c r="N2875">
        <v>10</v>
      </c>
      <c r="O2875">
        <v>5</v>
      </c>
      <c r="P2875">
        <v>7</v>
      </c>
      <c r="V2875">
        <v>1</v>
      </c>
      <c r="AE2875">
        <v>1</v>
      </c>
    </row>
    <row r="2876" spans="1:31" x14ac:dyDescent="0.2">
      <c r="A2876" s="9">
        <v>2009790</v>
      </c>
      <c r="B2876">
        <v>4973</v>
      </c>
      <c r="C2876" t="s">
        <v>6818</v>
      </c>
      <c r="D2876" t="s">
        <v>6819</v>
      </c>
      <c r="E2876" t="s">
        <v>6820</v>
      </c>
      <c r="F2876" t="s">
        <v>6820</v>
      </c>
      <c r="G2876" t="s">
        <v>639</v>
      </c>
      <c r="H2876" t="s">
        <v>684</v>
      </c>
      <c r="I2876" t="s">
        <v>2732</v>
      </c>
      <c r="J2876" t="s">
        <v>694</v>
      </c>
      <c r="K2876" t="s">
        <v>53</v>
      </c>
      <c r="L2876" s="4">
        <v>2</v>
      </c>
      <c r="M2876" s="4">
        <v>44926</v>
      </c>
      <c r="N2876">
        <v>0.30000001192092896</v>
      </c>
      <c r="AC2876">
        <v>13.1</v>
      </c>
      <c r="AE2876">
        <v>1</v>
      </c>
    </row>
    <row r="2877" spans="1:31" x14ac:dyDescent="0.2">
      <c r="A2877" s="9">
        <v>2001172</v>
      </c>
      <c r="B2877">
        <v>2520</v>
      </c>
      <c r="C2877" t="s">
        <v>6821</v>
      </c>
      <c r="D2877" t="s">
        <v>1226</v>
      </c>
      <c r="E2877" t="s">
        <v>6822</v>
      </c>
      <c r="F2877" t="s">
        <v>6822</v>
      </c>
      <c r="G2877" t="s">
        <v>639</v>
      </c>
      <c r="H2877" t="s">
        <v>639</v>
      </c>
      <c r="I2877" t="s">
        <v>2732</v>
      </c>
      <c r="J2877" t="s">
        <v>647</v>
      </c>
      <c r="K2877" t="s">
        <v>53</v>
      </c>
      <c r="L2877" s="4">
        <v>40483</v>
      </c>
      <c r="M2877" s="4">
        <v>44926</v>
      </c>
      <c r="N2877">
        <v>0</v>
      </c>
      <c r="O2877">
        <v>0</v>
      </c>
      <c r="P2877">
        <v>0</v>
      </c>
      <c r="Q2877">
        <v>42</v>
      </c>
      <c r="R2877">
        <v>0</v>
      </c>
      <c r="T2877">
        <v>0</v>
      </c>
      <c r="AE2877">
        <v>1</v>
      </c>
    </row>
    <row r="2878" spans="1:31" x14ac:dyDescent="0.2">
      <c r="A2878" s="9">
        <v>2004443</v>
      </c>
      <c r="B2878">
        <v>3436</v>
      </c>
      <c r="C2878" t="s">
        <v>6823</v>
      </c>
      <c r="D2878" t="s">
        <v>4456</v>
      </c>
      <c r="E2878" t="s">
        <v>6824</v>
      </c>
      <c r="F2878" t="s">
        <v>6824</v>
      </c>
      <c r="G2878" t="s">
        <v>639</v>
      </c>
      <c r="H2878" t="s">
        <v>684</v>
      </c>
      <c r="I2878" t="s">
        <v>2732</v>
      </c>
      <c r="J2878" t="s">
        <v>694</v>
      </c>
      <c r="K2878" t="s">
        <v>53</v>
      </c>
      <c r="L2878" s="4">
        <v>40358</v>
      </c>
      <c r="M2878" s="4">
        <v>44926</v>
      </c>
      <c r="N2878">
        <v>0.20000000298023224</v>
      </c>
      <c r="AC2878">
        <v>15.2</v>
      </c>
      <c r="AE2878">
        <v>1</v>
      </c>
    </row>
    <row r="2879" spans="1:31" x14ac:dyDescent="0.2">
      <c r="A2879" s="9">
        <v>2008973</v>
      </c>
      <c r="B2879">
        <v>4684</v>
      </c>
      <c r="C2879" t="s">
        <v>6825</v>
      </c>
      <c r="D2879" t="s">
        <v>6826</v>
      </c>
      <c r="E2879" t="s">
        <v>5620</v>
      </c>
      <c r="F2879" t="s">
        <v>5621</v>
      </c>
      <c r="G2879" t="s">
        <v>639</v>
      </c>
      <c r="H2879" t="s">
        <v>639</v>
      </c>
      <c r="I2879" t="s">
        <v>2732</v>
      </c>
      <c r="J2879" t="s">
        <v>729</v>
      </c>
      <c r="K2879" t="s">
        <v>54</v>
      </c>
      <c r="L2879" s="4">
        <v>2</v>
      </c>
      <c r="M2879" s="4">
        <v>44926</v>
      </c>
      <c r="AE2879">
        <v>1.1000000000000001</v>
      </c>
    </row>
    <row r="2880" spans="1:31" x14ac:dyDescent="0.2">
      <c r="A2880" s="9">
        <v>2008972</v>
      </c>
      <c r="B2880">
        <v>4683</v>
      </c>
      <c r="C2880" t="s">
        <v>6827</v>
      </c>
      <c r="D2880" t="s">
        <v>6828</v>
      </c>
      <c r="E2880" t="s">
        <v>5620</v>
      </c>
      <c r="F2880" t="s">
        <v>5621</v>
      </c>
      <c r="G2880" t="s">
        <v>639</v>
      </c>
      <c r="H2880" t="s">
        <v>639</v>
      </c>
      <c r="I2880" t="s">
        <v>2732</v>
      </c>
      <c r="J2880" t="s">
        <v>729</v>
      </c>
      <c r="K2880" t="s">
        <v>54</v>
      </c>
      <c r="L2880" s="4">
        <v>2</v>
      </c>
      <c r="M2880" s="4">
        <v>44926</v>
      </c>
      <c r="AE2880">
        <v>1.1000000000000001</v>
      </c>
    </row>
    <row r="2881" spans="1:31" x14ac:dyDescent="0.2">
      <c r="A2881" s="9">
        <v>2004563</v>
      </c>
      <c r="B2881">
        <v>3453</v>
      </c>
      <c r="C2881" t="s">
        <v>6829</v>
      </c>
      <c r="D2881" t="s">
        <v>6830</v>
      </c>
      <c r="E2881" t="s">
        <v>6831</v>
      </c>
      <c r="F2881" t="s">
        <v>6831</v>
      </c>
      <c r="G2881" t="s">
        <v>639</v>
      </c>
      <c r="H2881" t="s">
        <v>639</v>
      </c>
      <c r="I2881" t="s">
        <v>2732</v>
      </c>
      <c r="J2881" t="s">
        <v>641</v>
      </c>
      <c r="K2881" t="s">
        <v>54</v>
      </c>
      <c r="L2881" s="4">
        <v>40400</v>
      </c>
      <c r="M2881" s="4">
        <v>44926</v>
      </c>
      <c r="N2881">
        <v>7.1999998092651367</v>
      </c>
      <c r="AE2881">
        <v>0.96</v>
      </c>
    </row>
    <row r="2882" spans="1:31" x14ac:dyDescent="0.2">
      <c r="A2882" s="9">
        <v>2007662</v>
      </c>
      <c r="B2882">
        <v>4112</v>
      </c>
      <c r="C2882" t="s">
        <v>6832</v>
      </c>
      <c r="D2882" t="s">
        <v>6833</v>
      </c>
      <c r="E2882" t="s">
        <v>6834</v>
      </c>
      <c r="F2882" t="s">
        <v>6834</v>
      </c>
      <c r="G2882" t="s">
        <v>639</v>
      </c>
      <c r="H2882" t="s">
        <v>684</v>
      </c>
      <c r="I2882" t="s">
        <v>2732</v>
      </c>
      <c r="J2882" t="s">
        <v>686</v>
      </c>
      <c r="K2882" t="s">
        <v>54</v>
      </c>
      <c r="L2882" s="4">
        <v>2</v>
      </c>
      <c r="M2882" s="4">
        <v>44926</v>
      </c>
      <c r="N2882">
        <v>0.10000000149011612</v>
      </c>
      <c r="O2882">
        <v>0.10000000149011612</v>
      </c>
      <c r="P2882">
        <v>0.20000000298023224</v>
      </c>
      <c r="AC2882">
        <v>3</v>
      </c>
      <c r="AE2882">
        <v>1</v>
      </c>
    </row>
    <row r="2883" spans="1:31" x14ac:dyDescent="0.2">
      <c r="A2883" s="9">
        <v>2003404</v>
      </c>
      <c r="B2883">
        <v>3421</v>
      </c>
      <c r="C2883" t="s">
        <v>6839</v>
      </c>
      <c r="D2883" t="s">
        <v>1284</v>
      </c>
      <c r="E2883" t="s">
        <v>6840</v>
      </c>
      <c r="F2883" t="s">
        <v>6840</v>
      </c>
      <c r="G2883" t="s">
        <v>639</v>
      </c>
      <c r="H2883" t="s">
        <v>684</v>
      </c>
      <c r="I2883" t="s">
        <v>2732</v>
      </c>
      <c r="J2883" t="s">
        <v>686</v>
      </c>
      <c r="K2883" t="s">
        <v>54</v>
      </c>
      <c r="L2883" s="4">
        <v>40295</v>
      </c>
      <c r="M2883" s="4">
        <v>44926</v>
      </c>
      <c r="N2883">
        <v>0.34999999403953552</v>
      </c>
      <c r="AC2883">
        <v>3</v>
      </c>
      <c r="AE2883">
        <v>1</v>
      </c>
    </row>
    <row r="2884" spans="1:31" x14ac:dyDescent="0.2">
      <c r="A2884" s="9">
        <v>2005240</v>
      </c>
      <c r="B2884">
        <v>3509</v>
      </c>
      <c r="C2884" t="s">
        <v>6845</v>
      </c>
      <c r="D2884" t="s">
        <v>1284</v>
      </c>
      <c r="E2884" t="s">
        <v>6844</v>
      </c>
      <c r="F2884" t="s">
        <v>6844</v>
      </c>
      <c r="G2884" t="s">
        <v>639</v>
      </c>
      <c r="H2884" t="s">
        <v>684</v>
      </c>
      <c r="I2884" t="s">
        <v>2732</v>
      </c>
      <c r="J2884" t="s">
        <v>686</v>
      </c>
      <c r="K2884" t="s">
        <v>54</v>
      </c>
      <c r="L2884" s="4">
        <v>2</v>
      </c>
      <c r="M2884" s="4">
        <v>44926</v>
      </c>
      <c r="N2884">
        <v>0.10000000149011612</v>
      </c>
      <c r="AC2884">
        <v>1</v>
      </c>
      <c r="AE2884">
        <v>1</v>
      </c>
    </row>
    <row r="2885" spans="1:31" x14ac:dyDescent="0.2">
      <c r="A2885" s="9">
        <v>2002542</v>
      </c>
      <c r="B2885">
        <v>3873</v>
      </c>
      <c r="C2885" t="s">
        <v>6848</v>
      </c>
      <c r="D2885" t="s">
        <v>1284</v>
      </c>
      <c r="E2885" t="s">
        <v>6849</v>
      </c>
      <c r="F2885" t="s">
        <v>6849</v>
      </c>
      <c r="G2885" t="s">
        <v>639</v>
      </c>
      <c r="H2885" t="s">
        <v>684</v>
      </c>
      <c r="I2885" t="s">
        <v>2732</v>
      </c>
      <c r="J2885" t="s">
        <v>686</v>
      </c>
      <c r="K2885" t="s">
        <v>54</v>
      </c>
      <c r="L2885" s="4">
        <v>39819</v>
      </c>
      <c r="M2885" s="4">
        <v>44926</v>
      </c>
      <c r="N2885">
        <v>0.20000000298023224</v>
      </c>
      <c r="O2885">
        <v>0.10000000149011612</v>
      </c>
      <c r="P2885">
        <v>0.10000000149011612</v>
      </c>
      <c r="AC2885">
        <v>3</v>
      </c>
      <c r="AE2885">
        <v>1</v>
      </c>
    </row>
    <row r="2886" spans="1:31" x14ac:dyDescent="0.2">
      <c r="A2886" s="9">
        <v>2007776</v>
      </c>
      <c r="B2886">
        <v>4115</v>
      </c>
      <c r="C2886" t="s">
        <v>6835</v>
      </c>
      <c r="D2886" t="s">
        <v>1284</v>
      </c>
      <c r="E2886" t="s">
        <v>6836</v>
      </c>
      <c r="F2886" t="s">
        <v>6836</v>
      </c>
      <c r="G2886" t="s">
        <v>639</v>
      </c>
      <c r="H2886" t="s">
        <v>684</v>
      </c>
      <c r="I2886" t="s">
        <v>2732</v>
      </c>
      <c r="J2886" t="s">
        <v>686</v>
      </c>
      <c r="K2886" t="s">
        <v>54</v>
      </c>
      <c r="L2886" s="4">
        <v>2</v>
      </c>
      <c r="M2886" s="4">
        <v>44926</v>
      </c>
      <c r="N2886">
        <v>0.30000001192092896</v>
      </c>
      <c r="P2886">
        <v>0.30000001192092896</v>
      </c>
      <c r="AC2886">
        <v>3</v>
      </c>
      <c r="AE2886">
        <v>1</v>
      </c>
    </row>
    <row r="2887" spans="1:31" x14ac:dyDescent="0.2">
      <c r="A2887" s="9">
        <v>2005239</v>
      </c>
      <c r="B2887">
        <v>3508</v>
      </c>
      <c r="C2887" t="s">
        <v>6843</v>
      </c>
      <c r="D2887" t="s">
        <v>1284</v>
      </c>
      <c r="E2887" t="s">
        <v>6844</v>
      </c>
      <c r="F2887" t="s">
        <v>6844</v>
      </c>
      <c r="G2887" t="s">
        <v>639</v>
      </c>
      <c r="H2887" t="s">
        <v>684</v>
      </c>
      <c r="I2887" t="s">
        <v>2732</v>
      </c>
      <c r="J2887" t="s">
        <v>686</v>
      </c>
      <c r="K2887" t="s">
        <v>54</v>
      </c>
      <c r="L2887" s="4">
        <v>2</v>
      </c>
      <c r="M2887" s="4">
        <v>44926</v>
      </c>
      <c r="N2887">
        <v>0.20000000298023224</v>
      </c>
      <c r="AC2887">
        <v>1</v>
      </c>
      <c r="AE2887">
        <v>1</v>
      </c>
    </row>
    <row r="2888" spans="1:31" x14ac:dyDescent="0.2">
      <c r="A2888" s="9">
        <v>2002422</v>
      </c>
      <c r="B2888">
        <v>3092</v>
      </c>
      <c r="C2888" t="s">
        <v>6841</v>
      </c>
      <c r="D2888" t="s">
        <v>1284</v>
      </c>
      <c r="E2888" t="s">
        <v>6842</v>
      </c>
      <c r="F2888" t="s">
        <v>6842</v>
      </c>
      <c r="G2888" t="s">
        <v>639</v>
      </c>
      <c r="H2888" t="s">
        <v>684</v>
      </c>
      <c r="I2888" t="s">
        <v>2732</v>
      </c>
      <c r="J2888" t="s">
        <v>686</v>
      </c>
      <c r="K2888" t="s">
        <v>54</v>
      </c>
      <c r="L2888" s="4">
        <v>39742</v>
      </c>
      <c r="M2888" s="4">
        <v>44926</v>
      </c>
      <c r="N2888">
        <v>0.20000000298023224</v>
      </c>
      <c r="P2888">
        <v>0.20000000298023224</v>
      </c>
      <c r="AC2888">
        <v>1</v>
      </c>
      <c r="AE2888">
        <v>1</v>
      </c>
    </row>
    <row r="2889" spans="1:31" x14ac:dyDescent="0.2">
      <c r="A2889" s="9">
        <v>2007148</v>
      </c>
      <c r="B2889">
        <v>4006</v>
      </c>
      <c r="C2889" t="s">
        <v>6837</v>
      </c>
      <c r="D2889" t="s">
        <v>1284</v>
      </c>
      <c r="E2889" t="s">
        <v>6838</v>
      </c>
      <c r="F2889" t="s">
        <v>6838</v>
      </c>
      <c r="G2889" t="s">
        <v>639</v>
      </c>
      <c r="H2889" t="s">
        <v>684</v>
      </c>
      <c r="I2889" t="s">
        <v>2732</v>
      </c>
      <c r="J2889" t="s">
        <v>686</v>
      </c>
      <c r="K2889" t="s">
        <v>54</v>
      </c>
      <c r="L2889" s="4">
        <v>2</v>
      </c>
      <c r="M2889" s="4">
        <v>44926</v>
      </c>
      <c r="N2889">
        <v>0.20000000298023224</v>
      </c>
      <c r="AC2889">
        <v>0.1</v>
      </c>
      <c r="AE2889">
        <v>1</v>
      </c>
    </row>
    <row r="2890" spans="1:31" x14ac:dyDescent="0.2">
      <c r="A2890" s="9">
        <v>2007713</v>
      </c>
      <c r="B2890">
        <v>4099</v>
      </c>
      <c r="C2890" t="s">
        <v>6846</v>
      </c>
      <c r="D2890" t="s">
        <v>1284</v>
      </c>
      <c r="E2890" t="s">
        <v>6847</v>
      </c>
      <c r="F2890" t="s">
        <v>6847</v>
      </c>
      <c r="G2890" t="s">
        <v>639</v>
      </c>
      <c r="H2890" t="s">
        <v>684</v>
      </c>
      <c r="I2890" t="s">
        <v>2732</v>
      </c>
      <c r="J2890" t="s">
        <v>686</v>
      </c>
      <c r="K2890" t="s">
        <v>54</v>
      </c>
      <c r="L2890" s="4">
        <v>2</v>
      </c>
      <c r="M2890" s="4">
        <v>44926</v>
      </c>
      <c r="N2890">
        <v>0.20000000298023224</v>
      </c>
      <c r="AC2890">
        <v>0.5</v>
      </c>
      <c r="AE2890">
        <v>1</v>
      </c>
    </row>
    <row r="2891" spans="1:31" x14ac:dyDescent="0.2">
      <c r="A2891" s="9">
        <v>2009310</v>
      </c>
      <c r="B2891">
        <v>4732</v>
      </c>
      <c r="C2891" t="s">
        <v>6850</v>
      </c>
      <c r="D2891" t="s">
        <v>6851</v>
      </c>
      <c r="E2891" t="s">
        <v>6852</v>
      </c>
      <c r="F2891" t="s">
        <v>6852</v>
      </c>
      <c r="G2891" t="s">
        <v>639</v>
      </c>
      <c r="H2891" t="s">
        <v>684</v>
      </c>
      <c r="I2891" t="s">
        <v>2732</v>
      </c>
      <c r="J2891" t="s">
        <v>686</v>
      </c>
      <c r="K2891" t="s">
        <v>54</v>
      </c>
      <c r="L2891" s="4">
        <v>2</v>
      </c>
      <c r="M2891" s="4">
        <v>44926</v>
      </c>
      <c r="N2891">
        <v>0.10000000149011612</v>
      </c>
      <c r="AE2891">
        <v>1</v>
      </c>
    </row>
    <row r="2892" spans="1:31" x14ac:dyDescent="0.2">
      <c r="A2892" s="9">
        <v>2007541</v>
      </c>
      <c r="B2892">
        <v>4059</v>
      </c>
      <c r="C2892" t="s">
        <v>6855</v>
      </c>
      <c r="D2892" t="s">
        <v>2714</v>
      </c>
      <c r="E2892" t="s">
        <v>6856</v>
      </c>
      <c r="F2892" t="s">
        <v>6856</v>
      </c>
      <c r="G2892" t="s">
        <v>639</v>
      </c>
      <c r="H2892" t="s">
        <v>684</v>
      </c>
      <c r="I2892" t="s">
        <v>2732</v>
      </c>
      <c r="J2892" t="s">
        <v>686</v>
      </c>
      <c r="K2892" t="s">
        <v>53</v>
      </c>
      <c r="L2892" s="4">
        <v>2</v>
      </c>
      <c r="M2892" s="4">
        <v>44926</v>
      </c>
      <c r="N2892">
        <v>0.20000000298023224</v>
      </c>
      <c r="P2892">
        <v>0.10000000149011612</v>
      </c>
      <c r="AC2892">
        <v>1.8</v>
      </c>
      <c r="AE2892">
        <v>1</v>
      </c>
    </row>
    <row r="2893" spans="1:31" x14ac:dyDescent="0.2">
      <c r="A2893" s="9">
        <v>2006851</v>
      </c>
      <c r="B2893">
        <v>3867</v>
      </c>
      <c r="C2893" t="s">
        <v>6853</v>
      </c>
      <c r="D2893" t="s">
        <v>2714</v>
      </c>
      <c r="E2893" t="s">
        <v>6854</v>
      </c>
      <c r="F2893" t="s">
        <v>6854</v>
      </c>
      <c r="G2893" t="s">
        <v>639</v>
      </c>
      <c r="H2893" t="s">
        <v>684</v>
      </c>
      <c r="I2893" t="s">
        <v>2732</v>
      </c>
      <c r="J2893" t="s">
        <v>686</v>
      </c>
      <c r="K2893" t="s">
        <v>54</v>
      </c>
      <c r="L2893" s="4">
        <v>2</v>
      </c>
      <c r="M2893" s="4">
        <v>44926</v>
      </c>
      <c r="N2893">
        <v>0.40000000596046448</v>
      </c>
      <c r="O2893">
        <v>0.20000000298023224</v>
      </c>
      <c r="P2893">
        <v>0.10000000149011612</v>
      </c>
      <c r="AC2893">
        <v>1</v>
      </c>
      <c r="AE2893">
        <v>1</v>
      </c>
    </row>
    <row r="2894" spans="1:31" x14ac:dyDescent="0.2">
      <c r="A2894" s="9">
        <v>2009136</v>
      </c>
      <c r="B2894">
        <v>4627</v>
      </c>
      <c r="C2894" t="s">
        <v>6857</v>
      </c>
      <c r="D2894" t="s">
        <v>6858</v>
      </c>
      <c r="E2894" t="s">
        <v>6859</v>
      </c>
      <c r="F2894" t="s">
        <v>6859</v>
      </c>
      <c r="G2894" t="s">
        <v>639</v>
      </c>
      <c r="H2894" t="s">
        <v>684</v>
      </c>
      <c r="I2894" t="s">
        <v>2732</v>
      </c>
      <c r="J2894" t="s">
        <v>686</v>
      </c>
      <c r="K2894" t="s">
        <v>54</v>
      </c>
      <c r="L2894" s="4">
        <v>2</v>
      </c>
      <c r="M2894" s="4">
        <v>44926</v>
      </c>
      <c r="N2894">
        <v>0.30000001192092896</v>
      </c>
      <c r="P2894">
        <v>0.10000000149011612</v>
      </c>
      <c r="AC2894">
        <v>2</v>
      </c>
      <c r="AE2894">
        <v>1</v>
      </c>
    </row>
    <row r="2895" spans="1:31" x14ac:dyDescent="0.2">
      <c r="A2895" s="9">
        <v>2007607</v>
      </c>
      <c r="B2895">
        <v>4057</v>
      </c>
      <c r="C2895" t="s">
        <v>6860</v>
      </c>
      <c r="D2895" t="s">
        <v>6861</v>
      </c>
      <c r="E2895" t="s">
        <v>6862</v>
      </c>
      <c r="F2895" t="s">
        <v>6862</v>
      </c>
      <c r="G2895" t="s">
        <v>639</v>
      </c>
      <c r="H2895" t="s">
        <v>684</v>
      </c>
      <c r="I2895" t="s">
        <v>2732</v>
      </c>
      <c r="J2895" t="s">
        <v>694</v>
      </c>
      <c r="K2895" t="s">
        <v>53</v>
      </c>
      <c r="L2895" s="4">
        <v>2</v>
      </c>
      <c r="M2895" s="4">
        <v>44926</v>
      </c>
      <c r="N2895">
        <v>0.80000001192092896</v>
      </c>
      <c r="AC2895">
        <v>24.4</v>
      </c>
      <c r="AE2895">
        <v>1</v>
      </c>
    </row>
    <row r="2896" spans="1:31" x14ac:dyDescent="0.2">
      <c r="A2896" s="9">
        <v>2001575</v>
      </c>
      <c r="B2896">
        <v>2627</v>
      </c>
      <c r="C2896" t="s">
        <v>6863</v>
      </c>
      <c r="D2896" t="s">
        <v>6864</v>
      </c>
      <c r="E2896" t="s">
        <v>1126</v>
      </c>
      <c r="F2896" t="s">
        <v>3220</v>
      </c>
      <c r="G2896" t="s">
        <v>639</v>
      </c>
      <c r="H2896" t="s">
        <v>639</v>
      </c>
      <c r="I2896" t="s">
        <v>2732</v>
      </c>
      <c r="J2896" t="s">
        <v>647</v>
      </c>
      <c r="K2896" t="s">
        <v>53</v>
      </c>
      <c r="L2896" s="4">
        <v>40483</v>
      </c>
      <c r="M2896" s="4">
        <v>44926</v>
      </c>
      <c r="Q2896">
        <v>27.299999237060547</v>
      </c>
      <c r="R2896">
        <v>19.600000381469727</v>
      </c>
      <c r="AE2896">
        <v>1</v>
      </c>
    </row>
    <row r="2897" spans="1:31" x14ac:dyDescent="0.2">
      <c r="A2897" s="9">
        <v>2001573</v>
      </c>
      <c r="B2897">
        <v>2576</v>
      </c>
      <c r="C2897" t="s">
        <v>6865</v>
      </c>
      <c r="D2897" t="s">
        <v>6866</v>
      </c>
      <c r="E2897" t="s">
        <v>1126</v>
      </c>
      <c r="F2897" t="s">
        <v>1300</v>
      </c>
      <c r="G2897" t="s">
        <v>639</v>
      </c>
      <c r="H2897" t="s">
        <v>639</v>
      </c>
      <c r="I2897" t="s">
        <v>2732</v>
      </c>
      <c r="J2897" t="s">
        <v>647</v>
      </c>
      <c r="K2897" t="s">
        <v>53</v>
      </c>
      <c r="L2897" s="4">
        <v>40386</v>
      </c>
      <c r="M2897" s="4">
        <v>44926</v>
      </c>
      <c r="N2897">
        <v>0</v>
      </c>
      <c r="O2897">
        <v>15</v>
      </c>
      <c r="Q2897">
        <v>40</v>
      </c>
      <c r="R2897">
        <v>7</v>
      </c>
      <c r="AE2897">
        <v>1</v>
      </c>
    </row>
    <row r="2898" spans="1:31" x14ac:dyDescent="0.2">
      <c r="A2898" s="9">
        <v>2008413</v>
      </c>
      <c r="B2898">
        <v>4583</v>
      </c>
      <c r="C2898" t="s">
        <v>6867</v>
      </c>
      <c r="D2898" t="s">
        <v>6868</v>
      </c>
      <c r="E2898" t="s">
        <v>6869</v>
      </c>
      <c r="F2898" t="s">
        <v>6869</v>
      </c>
      <c r="G2898" t="s">
        <v>639</v>
      </c>
      <c r="H2898" t="s">
        <v>684</v>
      </c>
      <c r="I2898" t="s">
        <v>2732</v>
      </c>
      <c r="J2898" t="s">
        <v>694</v>
      </c>
      <c r="K2898" t="s">
        <v>53</v>
      </c>
      <c r="L2898" s="4">
        <v>2</v>
      </c>
      <c r="M2898" s="4">
        <v>44926</v>
      </c>
      <c r="N2898">
        <v>0.30000001192092896</v>
      </c>
      <c r="AC2898">
        <v>13.8</v>
      </c>
      <c r="AE2898">
        <v>1</v>
      </c>
    </row>
    <row r="2899" spans="1:31" x14ac:dyDescent="0.2">
      <c r="A2899" s="9">
        <v>2000177</v>
      </c>
      <c r="B2899">
        <v>1879</v>
      </c>
      <c r="C2899" t="s">
        <v>6870</v>
      </c>
      <c r="D2899" t="s">
        <v>6871</v>
      </c>
      <c r="E2899" t="s">
        <v>3237</v>
      </c>
      <c r="F2899" t="s">
        <v>3237</v>
      </c>
      <c r="G2899" t="s">
        <v>639</v>
      </c>
      <c r="H2899" t="s">
        <v>639</v>
      </c>
      <c r="I2899" t="s">
        <v>2732</v>
      </c>
      <c r="J2899" t="s">
        <v>729</v>
      </c>
      <c r="K2899" t="s">
        <v>53</v>
      </c>
      <c r="L2899" s="4">
        <v>40302</v>
      </c>
      <c r="M2899" s="4">
        <v>44926</v>
      </c>
      <c r="AE2899">
        <v>1</v>
      </c>
    </row>
    <row r="2900" spans="1:31" x14ac:dyDescent="0.2">
      <c r="A2900" s="9">
        <v>2007580</v>
      </c>
      <c r="B2900">
        <v>4041</v>
      </c>
      <c r="C2900" t="s">
        <v>6872</v>
      </c>
      <c r="D2900" t="s">
        <v>6873</v>
      </c>
      <c r="E2900" t="s">
        <v>6874</v>
      </c>
      <c r="F2900" t="s">
        <v>1444</v>
      </c>
      <c r="G2900" t="s">
        <v>639</v>
      </c>
      <c r="H2900" t="s">
        <v>639</v>
      </c>
      <c r="I2900" t="s">
        <v>2732</v>
      </c>
      <c r="J2900" t="s">
        <v>729</v>
      </c>
      <c r="K2900" t="s">
        <v>54</v>
      </c>
      <c r="L2900" s="4">
        <v>2</v>
      </c>
      <c r="M2900" s="4">
        <v>44926</v>
      </c>
      <c r="AE2900">
        <v>1.1000000000000001</v>
      </c>
    </row>
    <row r="2901" spans="1:31" x14ac:dyDescent="0.2">
      <c r="A2901" s="9">
        <v>2007419</v>
      </c>
      <c r="B2901">
        <v>4018</v>
      </c>
      <c r="C2901" t="s">
        <v>6875</v>
      </c>
      <c r="D2901" t="s">
        <v>6876</v>
      </c>
      <c r="E2901" t="s">
        <v>3100</v>
      </c>
      <c r="F2901" t="s">
        <v>4504</v>
      </c>
      <c r="G2901" t="s">
        <v>639</v>
      </c>
      <c r="H2901" t="s">
        <v>639</v>
      </c>
      <c r="I2901" t="s">
        <v>2732</v>
      </c>
      <c r="J2901" t="s">
        <v>729</v>
      </c>
      <c r="K2901" t="s">
        <v>54</v>
      </c>
      <c r="L2901" s="4">
        <v>2</v>
      </c>
      <c r="M2901" s="4">
        <v>44926</v>
      </c>
      <c r="Y2901">
        <v>2</v>
      </c>
      <c r="AE2901">
        <v>1.1000000000000001</v>
      </c>
    </row>
    <row r="2902" spans="1:31" x14ac:dyDescent="0.2">
      <c r="A2902" s="9">
        <v>2007420</v>
      </c>
      <c r="B2902">
        <v>4023</v>
      </c>
      <c r="C2902" t="s">
        <v>6877</v>
      </c>
      <c r="D2902" t="s">
        <v>6878</v>
      </c>
      <c r="E2902" t="s">
        <v>3100</v>
      </c>
      <c r="F2902" t="s">
        <v>4504</v>
      </c>
      <c r="G2902" t="s">
        <v>639</v>
      </c>
      <c r="H2902" t="s">
        <v>639</v>
      </c>
      <c r="I2902" t="s">
        <v>2732</v>
      </c>
      <c r="J2902" t="s">
        <v>729</v>
      </c>
      <c r="K2902" t="s">
        <v>54</v>
      </c>
      <c r="L2902" s="4">
        <v>2</v>
      </c>
      <c r="M2902" s="4">
        <v>44926</v>
      </c>
      <c r="AA2902">
        <v>0.34999999403953552</v>
      </c>
      <c r="AE2902">
        <v>1.1000000000000001</v>
      </c>
    </row>
    <row r="2903" spans="1:31" x14ac:dyDescent="0.2">
      <c r="A2903" s="9">
        <v>2007421</v>
      </c>
      <c r="B2903">
        <v>4019</v>
      </c>
      <c r="C2903" t="s">
        <v>6879</v>
      </c>
      <c r="D2903" t="s">
        <v>6880</v>
      </c>
      <c r="E2903" t="s">
        <v>3100</v>
      </c>
      <c r="F2903" t="s">
        <v>4504</v>
      </c>
      <c r="G2903" t="s">
        <v>639</v>
      </c>
      <c r="H2903" t="s">
        <v>639</v>
      </c>
      <c r="I2903" t="s">
        <v>2732</v>
      </c>
      <c r="J2903" t="s">
        <v>729</v>
      </c>
      <c r="K2903" t="s">
        <v>54</v>
      </c>
      <c r="L2903" s="4">
        <v>2</v>
      </c>
      <c r="M2903" s="4">
        <v>44926</v>
      </c>
      <c r="V2903">
        <v>1</v>
      </c>
      <c r="X2903">
        <v>0.69999998807907104</v>
      </c>
      <c r="Z2903">
        <v>0.5</v>
      </c>
      <c r="AE2903">
        <v>1.1000000000000001</v>
      </c>
    </row>
    <row r="2904" spans="1:31" x14ac:dyDescent="0.2">
      <c r="A2904" s="9">
        <v>2009098</v>
      </c>
      <c r="B2904">
        <v>4696</v>
      </c>
      <c r="C2904" t="s">
        <v>6881</v>
      </c>
      <c r="D2904" t="s">
        <v>6882</v>
      </c>
      <c r="E2904" t="s">
        <v>963</v>
      </c>
      <c r="F2904" t="s">
        <v>963</v>
      </c>
      <c r="G2904" t="s">
        <v>639</v>
      </c>
      <c r="H2904" t="s">
        <v>639</v>
      </c>
      <c r="I2904" t="s">
        <v>2732</v>
      </c>
      <c r="J2904" t="s">
        <v>641</v>
      </c>
      <c r="K2904" t="s">
        <v>53</v>
      </c>
      <c r="L2904" s="4">
        <v>2</v>
      </c>
      <c r="M2904" s="4">
        <v>44926</v>
      </c>
      <c r="N2904">
        <v>27</v>
      </c>
      <c r="Q2904">
        <v>12</v>
      </c>
      <c r="AE2904">
        <v>1</v>
      </c>
    </row>
    <row r="2905" spans="1:31" x14ac:dyDescent="0.2">
      <c r="A2905" s="9">
        <v>2008743</v>
      </c>
      <c r="B2905">
        <v>4477</v>
      </c>
      <c r="C2905" t="s">
        <v>6883</v>
      </c>
      <c r="D2905" t="s">
        <v>6884</v>
      </c>
      <c r="E2905" t="s">
        <v>1331</v>
      </c>
      <c r="F2905" t="s">
        <v>1331</v>
      </c>
      <c r="G2905" t="s">
        <v>639</v>
      </c>
      <c r="H2905" t="s">
        <v>639</v>
      </c>
      <c r="I2905" t="s">
        <v>2732</v>
      </c>
      <c r="J2905" t="s">
        <v>729</v>
      </c>
      <c r="K2905" t="s">
        <v>54</v>
      </c>
      <c r="L2905" s="4">
        <v>2</v>
      </c>
      <c r="M2905" s="4">
        <v>44926</v>
      </c>
      <c r="AC2905">
        <v>70</v>
      </c>
      <c r="AE2905">
        <v>1</v>
      </c>
    </row>
    <row r="2906" spans="1:31" x14ac:dyDescent="0.2">
      <c r="A2906" s="9">
        <v>2007362</v>
      </c>
      <c r="B2906">
        <v>3993</v>
      </c>
      <c r="C2906" t="s">
        <v>6885</v>
      </c>
      <c r="D2906" t="s">
        <v>6886</v>
      </c>
      <c r="E2906" t="s">
        <v>4936</v>
      </c>
      <c r="F2906" t="s">
        <v>4386</v>
      </c>
      <c r="G2906" t="s">
        <v>639</v>
      </c>
      <c r="H2906" t="s">
        <v>639</v>
      </c>
      <c r="I2906" t="s">
        <v>2732</v>
      </c>
      <c r="J2906" t="s">
        <v>729</v>
      </c>
      <c r="K2906" t="s">
        <v>54</v>
      </c>
      <c r="L2906" s="4">
        <v>2</v>
      </c>
      <c r="M2906" s="4">
        <v>44926</v>
      </c>
      <c r="AE2906">
        <v>1.1000000000000001</v>
      </c>
    </row>
    <row r="2907" spans="1:31" x14ac:dyDescent="0.2">
      <c r="A2907" s="9">
        <v>2008930</v>
      </c>
      <c r="B2907">
        <v>4594</v>
      </c>
      <c r="C2907" t="s">
        <v>6887</v>
      </c>
      <c r="D2907" t="s">
        <v>6888</v>
      </c>
      <c r="E2907" t="s">
        <v>1264</v>
      </c>
      <c r="F2907" t="s">
        <v>2668</v>
      </c>
      <c r="G2907" t="s">
        <v>639</v>
      </c>
      <c r="H2907" t="s">
        <v>639</v>
      </c>
      <c r="I2907" t="s">
        <v>2732</v>
      </c>
      <c r="J2907" t="s">
        <v>647</v>
      </c>
      <c r="K2907" t="s">
        <v>54</v>
      </c>
      <c r="L2907" s="4">
        <v>2</v>
      </c>
      <c r="M2907" s="4">
        <v>44926</v>
      </c>
      <c r="O2907">
        <v>10</v>
      </c>
      <c r="P2907">
        <v>14</v>
      </c>
      <c r="AE2907">
        <v>1</v>
      </c>
    </row>
    <row r="2908" spans="1:31" x14ac:dyDescent="0.2">
      <c r="A2908" s="9">
        <v>2008936</v>
      </c>
      <c r="B2908">
        <v>4598</v>
      </c>
      <c r="C2908" t="s">
        <v>6889</v>
      </c>
      <c r="D2908" t="s">
        <v>6890</v>
      </c>
      <c r="E2908" t="s">
        <v>1264</v>
      </c>
      <c r="F2908" t="s">
        <v>2668</v>
      </c>
      <c r="G2908" t="s">
        <v>639</v>
      </c>
      <c r="H2908" t="s">
        <v>639</v>
      </c>
      <c r="I2908" t="s">
        <v>2732</v>
      </c>
      <c r="J2908" t="s">
        <v>647</v>
      </c>
      <c r="K2908" t="s">
        <v>53</v>
      </c>
      <c r="L2908" s="4">
        <v>2</v>
      </c>
      <c r="M2908" s="4">
        <v>44926</v>
      </c>
      <c r="X2908">
        <v>6</v>
      </c>
      <c r="AE2908">
        <v>1</v>
      </c>
    </row>
    <row r="2909" spans="1:31" x14ac:dyDescent="0.2">
      <c r="A2909" s="9">
        <v>2008931</v>
      </c>
      <c r="B2909">
        <v>4595</v>
      </c>
      <c r="C2909" t="s">
        <v>6891</v>
      </c>
      <c r="D2909" t="s">
        <v>6892</v>
      </c>
      <c r="E2909" t="s">
        <v>1264</v>
      </c>
      <c r="F2909" t="s">
        <v>2668</v>
      </c>
      <c r="G2909" t="s">
        <v>639</v>
      </c>
      <c r="H2909" t="s">
        <v>639</v>
      </c>
      <c r="I2909" t="s">
        <v>2732</v>
      </c>
      <c r="J2909" t="s">
        <v>647</v>
      </c>
      <c r="K2909" t="s">
        <v>54</v>
      </c>
      <c r="L2909" s="4">
        <v>2</v>
      </c>
      <c r="M2909" s="4">
        <v>44926</v>
      </c>
      <c r="O2909">
        <v>5</v>
      </c>
      <c r="P2909">
        <v>13</v>
      </c>
      <c r="AE2909">
        <v>1</v>
      </c>
    </row>
    <row r="2910" spans="1:31" x14ac:dyDescent="0.2">
      <c r="A2910" s="9">
        <v>2008935</v>
      </c>
      <c r="B2910">
        <v>4626</v>
      </c>
      <c r="C2910" t="s">
        <v>6893</v>
      </c>
      <c r="D2910" t="s">
        <v>6894</v>
      </c>
      <c r="E2910" t="s">
        <v>1264</v>
      </c>
      <c r="F2910" t="s">
        <v>2668</v>
      </c>
      <c r="G2910" t="s">
        <v>639</v>
      </c>
      <c r="H2910" t="s">
        <v>639</v>
      </c>
      <c r="I2910" t="s">
        <v>2732</v>
      </c>
      <c r="J2910" t="s">
        <v>641</v>
      </c>
      <c r="K2910" t="s">
        <v>54</v>
      </c>
      <c r="L2910" s="4">
        <v>2</v>
      </c>
      <c r="M2910" s="4">
        <v>44926</v>
      </c>
      <c r="N2910">
        <v>11</v>
      </c>
      <c r="P2910">
        <v>7</v>
      </c>
      <c r="V2910">
        <v>0.5</v>
      </c>
      <c r="Y2910">
        <v>0.5</v>
      </c>
      <c r="AE2910">
        <v>1</v>
      </c>
    </row>
    <row r="2911" spans="1:31" x14ac:dyDescent="0.2">
      <c r="A2911" s="9">
        <v>2008934</v>
      </c>
      <c r="B2911">
        <v>4597</v>
      </c>
      <c r="C2911" t="s">
        <v>6895</v>
      </c>
      <c r="D2911" t="s">
        <v>6896</v>
      </c>
      <c r="E2911" t="s">
        <v>1264</v>
      </c>
      <c r="F2911" t="s">
        <v>2668</v>
      </c>
      <c r="G2911" t="s">
        <v>639</v>
      </c>
      <c r="H2911" t="s">
        <v>639</v>
      </c>
      <c r="I2911" t="s">
        <v>2732</v>
      </c>
      <c r="J2911" t="s">
        <v>641</v>
      </c>
      <c r="K2911" t="s">
        <v>54</v>
      </c>
      <c r="L2911" s="4">
        <v>2</v>
      </c>
      <c r="M2911" s="4">
        <v>44926</v>
      </c>
      <c r="N2911">
        <v>5</v>
      </c>
      <c r="O2911">
        <v>5</v>
      </c>
      <c r="P2911">
        <v>7</v>
      </c>
      <c r="V2911">
        <v>1.5</v>
      </c>
      <c r="Z2911">
        <v>1.5</v>
      </c>
      <c r="AE2911">
        <v>1</v>
      </c>
    </row>
    <row r="2912" spans="1:31" x14ac:dyDescent="0.2">
      <c r="A2912" s="9">
        <v>2007224</v>
      </c>
      <c r="B2912">
        <v>3912</v>
      </c>
      <c r="C2912" t="s">
        <v>6897</v>
      </c>
      <c r="D2912" t="s">
        <v>6898</v>
      </c>
      <c r="E2912" t="s">
        <v>6899</v>
      </c>
      <c r="F2912" t="s">
        <v>6899</v>
      </c>
      <c r="G2912" t="s">
        <v>639</v>
      </c>
      <c r="H2912" t="s">
        <v>684</v>
      </c>
      <c r="I2912" t="s">
        <v>2732</v>
      </c>
      <c r="J2912" t="s">
        <v>694</v>
      </c>
      <c r="K2912" t="s">
        <v>53</v>
      </c>
      <c r="L2912" s="4">
        <v>2</v>
      </c>
      <c r="M2912" s="4">
        <v>44926</v>
      </c>
      <c r="N2912">
        <v>0.40000000596046448</v>
      </c>
      <c r="AC2912">
        <v>15</v>
      </c>
      <c r="AE2912">
        <v>1</v>
      </c>
    </row>
    <row r="2913" spans="1:31" x14ac:dyDescent="0.2">
      <c r="A2913" s="9">
        <v>2009081</v>
      </c>
      <c r="B2913">
        <v>4679</v>
      </c>
      <c r="C2913" t="s">
        <v>6900</v>
      </c>
      <c r="D2913" t="s">
        <v>6901</v>
      </c>
      <c r="E2913" t="s">
        <v>1264</v>
      </c>
      <c r="F2913" t="s">
        <v>2647</v>
      </c>
      <c r="G2913" t="s">
        <v>639</v>
      </c>
      <c r="H2913" t="s">
        <v>639</v>
      </c>
      <c r="I2913" t="s">
        <v>2732</v>
      </c>
      <c r="J2913" t="s">
        <v>647</v>
      </c>
      <c r="K2913" t="s">
        <v>54</v>
      </c>
      <c r="L2913" s="4">
        <v>2</v>
      </c>
      <c r="M2913" s="4">
        <v>44926</v>
      </c>
      <c r="X2913">
        <v>5</v>
      </c>
      <c r="Z2913">
        <v>1</v>
      </c>
      <c r="AE2913">
        <v>1.25</v>
      </c>
    </row>
    <row r="2914" spans="1:31" x14ac:dyDescent="0.2">
      <c r="A2914" s="9">
        <v>2009082</v>
      </c>
      <c r="B2914">
        <v>4678</v>
      </c>
      <c r="C2914" t="s">
        <v>6902</v>
      </c>
      <c r="D2914" t="s">
        <v>6903</v>
      </c>
      <c r="E2914" t="s">
        <v>1264</v>
      </c>
      <c r="F2914" t="s">
        <v>2647</v>
      </c>
      <c r="G2914" t="s">
        <v>639</v>
      </c>
      <c r="H2914" t="s">
        <v>639</v>
      </c>
      <c r="I2914" t="s">
        <v>2732</v>
      </c>
      <c r="J2914" t="s">
        <v>647</v>
      </c>
      <c r="K2914" t="s">
        <v>54</v>
      </c>
      <c r="L2914" s="4">
        <v>2</v>
      </c>
      <c r="M2914" s="4">
        <v>44926</v>
      </c>
      <c r="Q2914">
        <v>15</v>
      </c>
      <c r="AE2914">
        <v>1.3</v>
      </c>
    </row>
    <row r="2915" spans="1:31" x14ac:dyDescent="0.2">
      <c r="A2915" s="9">
        <v>2009083</v>
      </c>
      <c r="B2915">
        <v>4677</v>
      </c>
      <c r="C2915" t="s">
        <v>6904</v>
      </c>
      <c r="D2915" t="s">
        <v>6905</v>
      </c>
      <c r="E2915" t="s">
        <v>1264</v>
      </c>
      <c r="F2915" t="s">
        <v>2647</v>
      </c>
      <c r="G2915" t="s">
        <v>639</v>
      </c>
      <c r="H2915" t="s">
        <v>639</v>
      </c>
      <c r="I2915" t="s">
        <v>2732</v>
      </c>
      <c r="J2915" t="s">
        <v>647</v>
      </c>
      <c r="K2915" t="s">
        <v>54</v>
      </c>
      <c r="L2915" s="4">
        <v>2</v>
      </c>
      <c r="M2915" s="4">
        <v>44926</v>
      </c>
      <c r="V2915">
        <v>2.5999999046325684</v>
      </c>
      <c r="Y2915">
        <v>1.7000000476837158</v>
      </c>
      <c r="AE2915">
        <v>1.1399999999999999</v>
      </c>
    </row>
    <row r="2916" spans="1:31" x14ac:dyDescent="0.2">
      <c r="A2916" s="9">
        <v>2009080</v>
      </c>
      <c r="B2916">
        <v>4748</v>
      </c>
      <c r="C2916" t="s">
        <v>6906</v>
      </c>
      <c r="D2916" t="s">
        <v>6907</v>
      </c>
      <c r="E2916" t="s">
        <v>1264</v>
      </c>
      <c r="F2916" t="s">
        <v>2647</v>
      </c>
      <c r="G2916" t="s">
        <v>639</v>
      </c>
      <c r="H2916" t="s">
        <v>639</v>
      </c>
      <c r="I2916" t="s">
        <v>2732</v>
      </c>
      <c r="J2916" t="s">
        <v>647</v>
      </c>
      <c r="K2916" t="s">
        <v>54</v>
      </c>
      <c r="L2916" s="4">
        <v>2</v>
      </c>
      <c r="M2916" s="4">
        <v>44926</v>
      </c>
      <c r="W2916">
        <v>11.899999618530273</v>
      </c>
      <c r="AE2916">
        <v>1.35</v>
      </c>
    </row>
    <row r="2917" spans="1:31" x14ac:dyDescent="0.2">
      <c r="A2917" s="9">
        <v>2009079</v>
      </c>
      <c r="B2917">
        <v>4680</v>
      </c>
      <c r="C2917" t="s">
        <v>6908</v>
      </c>
      <c r="D2917" t="s">
        <v>6909</v>
      </c>
      <c r="E2917" t="s">
        <v>1264</v>
      </c>
      <c r="F2917" t="s">
        <v>2647</v>
      </c>
      <c r="G2917" t="s">
        <v>639</v>
      </c>
      <c r="H2917" t="s">
        <v>639</v>
      </c>
      <c r="I2917" t="s">
        <v>2732</v>
      </c>
      <c r="J2917" t="s">
        <v>647</v>
      </c>
      <c r="K2917" t="s">
        <v>54</v>
      </c>
      <c r="L2917" s="4">
        <v>2</v>
      </c>
      <c r="M2917" s="4">
        <v>44926</v>
      </c>
      <c r="Y2917">
        <v>6.5</v>
      </c>
      <c r="AE2917">
        <v>1.23</v>
      </c>
    </row>
    <row r="2918" spans="1:31" x14ac:dyDescent="0.2">
      <c r="A2918" s="9">
        <v>2004425</v>
      </c>
      <c r="B2918">
        <v>3434</v>
      </c>
      <c r="C2918" t="s">
        <v>6910</v>
      </c>
      <c r="D2918" t="s">
        <v>6911</v>
      </c>
      <c r="E2918" t="s">
        <v>815</v>
      </c>
      <c r="F2918" t="s">
        <v>816</v>
      </c>
      <c r="G2918" t="s">
        <v>639</v>
      </c>
      <c r="H2918" t="s">
        <v>639</v>
      </c>
      <c r="I2918" t="s">
        <v>2732</v>
      </c>
      <c r="J2918" t="s">
        <v>641</v>
      </c>
      <c r="K2918" t="s">
        <v>53</v>
      </c>
      <c r="L2918" s="4">
        <v>40330</v>
      </c>
      <c r="M2918" s="4">
        <v>44926</v>
      </c>
      <c r="N2918">
        <v>21</v>
      </c>
      <c r="O2918">
        <v>5</v>
      </c>
      <c r="P2918">
        <v>10</v>
      </c>
      <c r="R2918">
        <v>3</v>
      </c>
      <c r="T2918">
        <v>6</v>
      </c>
      <c r="V2918">
        <v>1.9999999552965164E-2</v>
      </c>
      <c r="X2918">
        <v>0.30000001192092896</v>
      </c>
      <c r="Y2918">
        <v>1.9999999552965164E-2</v>
      </c>
      <c r="AE2918">
        <v>1</v>
      </c>
    </row>
    <row r="2919" spans="1:31" x14ac:dyDescent="0.2">
      <c r="A2919" s="9">
        <v>2008210</v>
      </c>
      <c r="B2919">
        <v>4305</v>
      </c>
      <c r="C2919" t="s">
        <v>6912</v>
      </c>
      <c r="D2919" t="s">
        <v>6913</v>
      </c>
      <c r="E2919" t="s">
        <v>3305</v>
      </c>
      <c r="F2919" t="s">
        <v>3306</v>
      </c>
      <c r="G2919" t="s">
        <v>639</v>
      </c>
      <c r="H2919" t="s">
        <v>639</v>
      </c>
      <c r="I2919" t="s">
        <v>2732</v>
      </c>
      <c r="J2919" t="s">
        <v>647</v>
      </c>
      <c r="K2919" t="s">
        <v>53</v>
      </c>
      <c r="L2919" s="4">
        <v>2</v>
      </c>
      <c r="M2919" s="4">
        <v>44926</v>
      </c>
      <c r="AE2919">
        <v>1</v>
      </c>
    </row>
    <row r="2920" spans="1:31" x14ac:dyDescent="0.2">
      <c r="A2920" s="9">
        <v>2009137</v>
      </c>
      <c r="B2920">
        <v>4609</v>
      </c>
      <c r="C2920" t="s">
        <v>6914</v>
      </c>
      <c r="D2920" t="s">
        <v>6915</v>
      </c>
      <c r="E2920" t="s">
        <v>2727</v>
      </c>
      <c r="F2920" t="s">
        <v>2727</v>
      </c>
      <c r="G2920" t="s">
        <v>639</v>
      </c>
      <c r="H2920" t="s">
        <v>639</v>
      </c>
      <c r="I2920" t="s">
        <v>2732</v>
      </c>
      <c r="J2920" t="s">
        <v>647</v>
      </c>
      <c r="K2920" t="s">
        <v>54</v>
      </c>
      <c r="L2920" s="4">
        <v>2</v>
      </c>
      <c r="M2920" s="4">
        <v>44926</v>
      </c>
      <c r="AC2920">
        <v>60</v>
      </c>
      <c r="AE2920">
        <v>1</v>
      </c>
    </row>
    <row r="2921" spans="1:31" x14ac:dyDescent="0.2">
      <c r="A2921" s="9">
        <v>2007563</v>
      </c>
      <c r="B2921">
        <v>4025</v>
      </c>
      <c r="C2921" t="s">
        <v>6916</v>
      </c>
      <c r="D2921" t="s">
        <v>6917</v>
      </c>
      <c r="E2921" t="s">
        <v>2727</v>
      </c>
      <c r="F2921" t="s">
        <v>2727</v>
      </c>
      <c r="G2921" t="s">
        <v>639</v>
      </c>
      <c r="H2921" t="s">
        <v>639</v>
      </c>
      <c r="I2921" t="s">
        <v>2732</v>
      </c>
      <c r="J2921" t="s">
        <v>729</v>
      </c>
      <c r="K2921" t="s">
        <v>54</v>
      </c>
      <c r="L2921" s="4">
        <v>2</v>
      </c>
      <c r="M2921" s="4">
        <v>44926</v>
      </c>
      <c r="AC2921">
        <v>65</v>
      </c>
      <c r="AE2921">
        <v>1.1000000000000001</v>
      </c>
    </row>
    <row r="2922" spans="1:31" x14ac:dyDescent="0.2">
      <c r="A2922" s="9">
        <v>2004891</v>
      </c>
      <c r="B2922">
        <v>3478</v>
      </c>
      <c r="C2922" t="s">
        <v>6918</v>
      </c>
      <c r="D2922" t="s">
        <v>6919</v>
      </c>
      <c r="E2922" t="s">
        <v>2727</v>
      </c>
      <c r="F2922" t="s">
        <v>2727</v>
      </c>
      <c r="G2922" t="s">
        <v>639</v>
      </c>
      <c r="H2922" t="s">
        <v>639</v>
      </c>
      <c r="I2922" t="s">
        <v>2732</v>
      </c>
      <c r="J2922" t="s">
        <v>729</v>
      </c>
      <c r="K2922" t="s">
        <v>54</v>
      </c>
      <c r="L2922" s="4">
        <v>40466</v>
      </c>
      <c r="M2922" s="4">
        <v>44926</v>
      </c>
      <c r="AC2922">
        <v>60</v>
      </c>
      <c r="AE2922">
        <v>1.1000000000000001</v>
      </c>
    </row>
    <row r="2923" spans="1:31" x14ac:dyDescent="0.2">
      <c r="A2923" s="9">
        <v>2004885</v>
      </c>
      <c r="B2923">
        <v>3472</v>
      </c>
      <c r="C2923" t="s">
        <v>6920</v>
      </c>
      <c r="D2923" t="s">
        <v>6921</v>
      </c>
      <c r="E2923" t="s">
        <v>2727</v>
      </c>
      <c r="F2923" t="s">
        <v>2727</v>
      </c>
      <c r="G2923" t="s">
        <v>639</v>
      </c>
      <c r="H2923" t="s">
        <v>639</v>
      </c>
      <c r="I2923" t="s">
        <v>2732</v>
      </c>
      <c r="J2923" t="s">
        <v>729</v>
      </c>
      <c r="K2923" t="s">
        <v>53</v>
      </c>
      <c r="L2923" s="4">
        <v>40466</v>
      </c>
      <c r="M2923" s="4">
        <v>44926</v>
      </c>
      <c r="AC2923">
        <v>55</v>
      </c>
      <c r="AE2923">
        <v>1</v>
      </c>
    </row>
    <row r="2924" spans="1:31" x14ac:dyDescent="0.2">
      <c r="A2924" s="9">
        <v>2004889</v>
      </c>
      <c r="B2924">
        <v>3476</v>
      </c>
      <c r="C2924" t="s">
        <v>6922</v>
      </c>
      <c r="D2924" t="s">
        <v>6923</v>
      </c>
      <c r="E2924" t="s">
        <v>2727</v>
      </c>
      <c r="F2924" t="s">
        <v>2727</v>
      </c>
      <c r="G2924" t="s">
        <v>639</v>
      </c>
      <c r="H2924" t="s">
        <v>639</v>
      </c>
      <c r="I2924" t="s">
        <v>2732</v>
      </c>
      <c r="J2924" t="s">
        <v>729</v>
      </c>
      <c r="K2924" t="s">
        <v>54</v>
      </c>
      <c r="L2924" s="4">
        <v>40466</v>
      </c>
      <c r="M2924" s="4">
        <v>44926</v>
      </c>
      <c r="AC2924">
        <v>55</v>
      </c>
      <c r="AE2924">
        <v>1.1000000000000001</v>
      </c>
    </row>
    <row r="2925" spans="1:31" x14ac:dyDescent="0.2">
      <c r="A2925" s="9">
        <v>2004887</v>
      </c>
      <c r="B2925">
        <v>3474</v>
      </c>
      <c r="C2925" t="s">
        <v>6924</v>
      </c>
      <c r="D2925" t="s">
        <v>6925</v>
      </c>
      <c r="E2925" t="s">
        <v>2727</v>
      </c>
      <c r="F2925" t="s">
        <v>2727</v>
      </c>
      <c r="G2925" t="s">
        <v>639</v>
      </c>
      <c r="H2925" t="s">
        <v>639</v>
      </c>
      <c r="I2925" t="s">
        <v>2732</v>
      </c>
      <c r="J2925" t="s">
        <v>729</v>
      </c>
      <c r="K2925" t="s">
        <v>54</v>
      </c>
      <c r="L2925" s="4">
        <v>40466</v>
      </c>
      <c r="M2925" s="4">
        <v>44926</v>
      </c>
      <c r="AA2925">
        <v>5.0999999046325684</v>
      </c>
      <c r="AC2925">
        <v>70</v>
      </c>
      <c r="AE2925">
        <v>1.1000000000000001</v>
      </c>
    </row>
    <row r="2926" spans="1:31" x14ac:dyDescent="0.2">
      <c r="A2926" s="9">
        <v>2004890</v>
      </c>
      <c r="B2926">
        <v>3477</v>
      </c>
      <c r="C2926" t="s">
        <v>6926</v>
      </c>
      <c r="D2926" t="s">
        <v>6927</v>
      </c>
      <c r="E2926" t="s">
        <v>2727</v>
      </c>
      <c r="F2926" t="s">
        <v>2727</v>
      </c>
      <c r="G2926" t="s">
        <v>639</v>
      </c>
      <c r="H2926" t="s">
        <v>639</v>
      </c>
      <c r="I2926" t="s">
        <v>2732</v>
      </c>
      <c r="J2926" t="s">
        <v>729</v>
      </c>
      <c r="K2926" t="s">
        <v>54</v>
      </c>
      <c r="L2926" s="4">
        <v>40466</v>
      </c>
      <c r="M2926" s="4">
        <v>44926</v>
      </c>
      <c r="AC2926">
        <v>60</v>
      </c>
      <c r="AE2926">
        <v>1.1000000000000001</v>
      </c>
    </row>
    <row r="2927" spans="1:31" x14ac:dyDescent="0.2">
      <c r="A2927" s="9">
        <v>2004886</v>
      </c>
      <c r="B2927">
        <v>3473</v>
      </c>
      <c r="C2927" t="s">
        <v>6928</v>
      </c>
      <c r="D2927" t="s">
        <v>6929</v>
      </c>
      <c r="E2927" t="s">
        <v>2727</v>
      </c>
      <c r="F2927" t="s">
        <v>2727</v>
      </c>
      <c r="G2927" t="s">
        <v>639</v>
      </c>
      <c r="H2927" t="s">
        <v>639</v>
      </c>
      <c r="I2927" t="s">
        <v>2732</v>
      </c>
      <c r="J2927" t="s">
        <v>729</v>
      </c>
      <c r="K2927" t="s">
        <v>54</v>
      </c>
      <c r="L2927" s="4">
        <v>40466</v>
      </c>
      <c r="M2927" s="4">
        <v>44926</v>
      </c>
      <c r="AC2927">
        <v>60</v>
      </c>
      <c r="AE2927">
        <v>1.1000000000000001</v>
      </c>
    </row>
    <row r="2928" spans="1:31" x14ac:dyDescent="0.2">
      <c r="A2928" s="9">
        <v>2004888</v>
      </c>
      <c r="B2928">
        <v>3475</v>
      </c>
      <c r="C2928" t="s">
        <v>6930</v>
      </c>
      <c r="D2928" t="s">
        <v>6931</v>
      </c>
      <c r="E2928" t="s">
        <v>2727</v>
      </c>
      <c r="F2928" t="s">
        <v>2727</v>
      </c>
      <c r="G2928" t="s">
        <v>639</v>
      </c>
      <c r="H2928" t="s">
        <v>639</v>
      </c>
      <c r="I2928" t="s">
        <v>2732</v>
      </c>
      <c r="J2928" t="s">
        <v>729</v>
      </c>
      <c r="K2928" t="s">
        <v>54</v>
      </c>
      <c r="L2928" s="4">
        <v>40466</v>
      </c>
      <c r="M2928" s="4">
        <v>44926</v>
      </c>
      <c r="AC2928">
        <v>55</v>
      </c>
      <c r="AE2928">
        <v>1.1000000000000001</v>
      </c>
    </row>
    <row r="2929" spans="1:31" x14ac:dyDescent="0.2">
      <c r="A2929" s="9">
        <v>2009229</v>
      </c>
      <c r="B2929">
        <v>4735</v>
      </c>
      <c r="C2929" t="s">
        <v>6932</v>
      </c>
      <c r="D2929" t="s">
        <v>6933</v>
      </c>
      <c r="E2929" t="s">
        <v>1264</v>
      </c>
      <c r="F2929" t="s">
        <v>2647</v>
      </c>
      <c r="G2929" t="s">
        <v>639</v>
      </c>
      <c r="H2929" t="s">
        <v>639</v>
      </c>
      <c r="I2929" t="s">
        <v>2732</v>
      </c>
      <c r="J2929" t="s">
        <v>641</v>
      </c>
      <c r="K2929" t="s">
        <v>54</v>
      </c>
      <c r="L2929" s="4">
        <v>2</v>
      </c>
      <c r="M2929" s="4">
        <v>44926</v>
      </c>
      <c r="N2929">
        <v>4</v>
      </c>
      <c r="O2929">
        <v>6</v>
      </c>
      <c r="P2929">
        <v>9</v>
      </c>
      <c r="V2929">
        <v>2.0000000949949026E-3</v>
      </c>
      <c r="W2929">
        <v>2.0000000949949026E-3</v>
      </c>
      <c r="X2929">
        <v>1.9999999552965164E-2</v>
      </c>
      <c r="Y2929">
        <v>9.9999997764825821E-3</v>
      </c>
      <c r="Z2929">
        <v>9.9999997764825821E-3</v>
      </c>
      <c r="AA2929">
        <v>1.0000000474974513E-3</v>
      </c>
      <c r="AE2929">
        <v>1.22</v>
      </c>
    </row>
    <row r="2930" spans="1:31" x14ac:dyDescent="0.2">
      <c r="A2930" s="9">
        <v>2009228</v>
      </c>
      <c r="B2930">
        <v>4736</v>
      </c>
      <c r="C2930" t="s">
        <v>6934</v>
      </c>
      <c r="D2930" t="s">
        <v>6935</v>
      </c>
      <c r="E2930" t="s">
        <v>1264</v>
      </c>
      <c r="F2930" t="s">
        <v>2647</v>
      </c>
      <c r="G2930" t="s">
        <v>639</v>
      </c>
      <c r="H2930" t="s">
        <v>639</v>
      </c>
      <c r="I2930" t="s">
        <v>2732</v>
      </c>
      <c r="J2930" t="s">
        <v>641</v>
      </c>
      <c r="K2930" t="s">
        <v>54</v>
      </c>
      <c r="L2930" s="4">
        <v>2</v>
      </c>
      <c r="M2930" s="4">
        <v>44926</v>
      </c>
      <c r="N2930">
        <v>4</v>
      </c>
      <c r="O2930">
        <v>6</v>
      </c>
      <c r="P2930">
        <v>9</v>
      </c>
      <c r="Y2930">
        <v>1</v>
      </c>
      <c r="AE2930">
        <v>1.23</v>
      </c>
    </row>
    <row r="2931" spans="1:31" x14ac:dyDescent="0.2">
      <c r="A2931" s="9">
        <v>2009231</v>
      </c>
      <c r="B2931">
        <v>4737</v>
      </c>
      <c r="C2931" t="s">
        <v>6936</v>
      </c>
      <c r="D2931" t="s">
        <v>6937</v>
      </c>
      <c r="E2931" t="s">
        <v>1264</v>
      </c>
      <c r="F2931" t="s">
        <v>2647</v>
      </c>
      <c r="G2931" t="s">
        <v>639</v>
      </c>
      <c r="H2931" t="s">
        <v>639</v>
      </c>
      <c r="I2931" t="s">
        <v>2732</v>
      </c>
      <c r="J2931" t="s">
        <v>641</v>
      </c>
      <c r="K2931" t="s">
        <v>54</v>
      </c>
      <c r="L2931" s="4">
        <v>2</v>
      </c>
      <c r="M2931" s="4">
        <v>44926</v>
      </c>
      <c r="N2931">
        <v>12</v>
      </c>
      <c r="P2931">
        <v>6</v>
      </c>
      <c r="AE2931">
        <v>1.18</v>
      </c>
    </row>
    <row r="2932" spans="1:31" x14ac:dyDescent="0.2">
      <c r="A2932" s="9">
        <v>2009230</v>
      </c>
      <c r="B2932">
        <v>4734</v>
      </c>
      <c r="C2932" t="s">
        <v>6938</v>
      </c>
      <c r="D2932" t="s">
        <v>6939</v>
      </c>
      <c r="E2932" t="s">
        <v>1264</v>
      </c>
      <c r="F2932" t="s">
        <v>2647</v>
      </c>
      <c r="G2932" t="s">
        <v>639</v>
      </c>
      <c r="H2932" t="s">
        <v>639</v>
      </c>
      <c r="I2932" t="s">
        <v>2732</v>
      </c>
      <c r="J2932" t="s">
        <v>647</v>
      </c>
      <c r="K2932" t="s">
        <v>54</v>
      </c>
      <c r="L2932" s="4">
        <v>2</v>
      </c>
      <c r="M2932" s="4">
        <v>44926</v>
      </c>
      <c r="V2932">
        <v>1</v>
      </c>
      <c r="Z2932">
        <v>1</v>
      </c>
      <c r="AE2932">
        <v>1.1000000000000001</v>
      </c>
    </row>
    <row r="2933" spans="1:31" x14ac:dyDescent="0.2">
      <c r="A2933" s="9">
        <v>2008984</v>
      </c>
      <c r="B2933">
        <v>4635</v>
      </c>
      <c r="C2933" t="s">
        <v>6940</v>
      </c>
      <c r="D2933" t="s">
        <v>6941</v>
      </c>
      <c r="E2933" t="s">
        <v>2203</v>
      </c>
      <c r="F2933" t="s">
        <v>6942</v>
      </c>
      <c r="G2933" t="s">
        <v>639</v>
      </c>
      <c r="H2933" t="s">
        <v>639</v>
      </c>
      <c r="I2933" t="s">
        <v>2732</v>
      </c>
      <c r="J2933" t="s">
        <v>729</v>
      </c>
      <c r="K2933" t="s">
        <v>54</v>
      </c>
      <c r="L2933" s="4">
        <v>2</v>
      </c>
      <c r="M2933" s="4">
        <v>44926</v>
      </c>
      <c r="AE2933">
        <v>1.1000000000000001</v>
      </c>
    </row>
    <row r="2934" spans="1:31" x14ac:dyDescent="0.2">
      <c r="A2934" s="9">
        <v>2008180</v>
      </c>
      <c r="B2934">
        <v>4278</v>
      </c>
      <c r="C2934" t="s">
        <v>6943</v>
      </c>
      <c r="D2934" t="s">
        <v>6944</v>
      </c>
      <c r="E2934" t="s">
        <v>3424</v>
      </c>
      <c r="F2934" t="s">
        <v>6945</v>
      </c>
      <c r="G2934" t="s">
        <v>639</v>
      </c>
      <c r="H2934" t="s">
        <v>639</v>
      </c>
      <c r="I2934" t="s">
        <v>2732</v>
      </c>
      <c r="J2934" t="s">
        <v>647</v>
      </c>
      <c r="K2934" t="s">
        <v>54</v>
      </c>
      <c r="L2934" s="4">
        <v>2</v>
      </c>
      <c r="M2934" s="4">
        <v>44926</v>
      </c>
      <c r="AE2934">
        <v>1.1000000000000001</v>
      </c>
    </row>
    <row r="2935" spans="1:31" x14ac:dyDescent="0.2">
      <c r="A2935" s="9">
        <v>2007583</v>
      </c>
      <c r="B2935">
        <v>4047</v>
      </c>
      <c r="C2935" t="s">
        <v>6946</v>
      </c>
      <c r="D2935" t="s">
        <v>6947</v>
      </c>
      <c r="E2935" t="s">
        <v>5742</v>
      </c>
      <c r="F2935" t="s">
        <v>5742</v>
      </c>
      <c r="G2935" t="s">
        <v>639</v>
      </c>
      <c r="H2935" t="s">
        <v>639</v>
      </c>
      <c r="I2935" t="s">
        <v>2732</v>
      </c>
      <c r="J2935" t="s">
        <v>729</v>
      </c>
      <c r="K2935" t="s">
        <v>54</v>
      </c>
      <c r="L2935" s="4">
        <v>2</v>
      </c>
      <c r="M2935" s="4">
        <v>44926</v>
      </c>
      <c r="N2935">
        <v>4.5</v>
      </c>
      <c r="AE2935">
        <v>1.1000000000000001</v>
      </c>
    </row>
    <row r="2936" spans="1:31" x14ac:dyDescent="0.2">
      <c r="A2936" s="9">
        <v>2007582</v>
      </c>
      <c r="B2936">
        <v>4046</v>
      </c>
      <c r="C2936" t="s">
        <v>6948</v>
      </c>
      <c r="D2936" t="s">
        <v>6949</v>
      </c>
      <c r="E2936" t="s">
        <v>5742</v>
      </c>
      <c r="F2936" t="s">
        <v>5742</v>
      </c>
      <c r="G2936" t="s">
        <v>639</v>
      </c>
      <c r="H2936" t="s">
        <v>639</v>
      </c>
      <c r="I2936" t="s">
        <v>2732</v>
      </c>
      <c r="J2936" t="s">
        <v>729</v>
      </c>
      <c r="K2936" t="s">
        <v>54</v>
      </c>
      <c r="L2936" s="4">
        <v>2</v>
      </c>
      <c r="M2936" s="4">
        <v>44926</v>
      </c>
      <c r="N2936">
        <v>4.6999998092651367</v>
      </c>
      <c r="R2936">
        <v>0.10000000149011612</v>
      </c>
      <c r="T2936">
        <v>0.20000000298023224</v>
      </c>
      <c r="X2936">
        <v>0.10000000149011612</v>
      </c>
      <c r="AE2936">
        <v>1.1000000000000001</v>
      </c>
    </row>
    <row r="2937" spans="1:31" x14ac:dyDescent="0.2">
      <c r="A2937" s="9">
        <v>2009125</v>
      </c>
      <c r="B2937">
        <v>4704</v>
      </c>
      <c r="C2937" t="s">
        <v>6950</v>
      </c>
      <c r="D2937" t="s">
        <v>6951</v>
      </c>
      <c r="E2937" t="s">
        <v>1264</v>
      </c>
      <c r="F2937" t="s">
        <v>2668</v>
      </c>
      <c r="G2937" t="s">
        <v>639</v>
      </c>
      <c r="H2937" t="s">
        <v>639</v>
      </c>
      <c r="I2937" t="s">
        <v>2732</v>
      </c>
      <c r="J2937" t="s">
        <v>641</v>
      </c>
      <c r="K2937" t="s">
        <v>54</v>
      </c>
      <c r="L2937" s="4">
        <v>2</v>
      </c>
      <c r="M2937" s="4">
        <v>44926</v>
      </c>
      <c r="N2937">
        <v>7</v>
      </c>
      <c r="O2937">
        <v>9</v>
      </c>
      <c r="P2937">
        <v>13</v>
      </c>
      <c r="V2937">
        <v>2.0000000949949026E-3</v>
      </c>
      <c r="W2937">
        <v>2.0000000949949026E-3</v>
      </c>
      <c r="X2937">
        <v>3.9999999105930328E-2</v>
      </c>
      <c r="Y2937">
        <v>9.9999997764825821E-3</v>
      </c>
      <c r="Z2937">
        <v>9.9999997764825821E-3</v>
      </c>
      <c r="AA2937">
        <v>1.0000000474974513E-3</v>
      </c>
      <c r="AE2937">
        <v>1.34</v>
      </c>
    </row>
    <row r="2938" spans="1:31" x14ac:dyDescent="0.2">
      <c r="A2938" s="9">
        <v>2009123</v>
      </c>
      <c r="B2938">
        <v>4711</v>
      </c>
      <c r="C2938" t="s">
        <v>6952</v>
      </c>
      <c r="D2938" t="s">
        <v>6953</v>
      </c>
      <c r="E2938" t="s">
        <v>1264</v>
      </c>
      <c r="F2938" t="s">
        <v>2668</v>
      </c>
      <c r="G2938" t="s">
        <v>639</v>
      </c>
      <c r="H2938" t="s">
        <v>639</v>
      </c>
      <c r="I2938" t="s">
        <v>2732</v>
      </c>
      <c r="J2938" t="s">
        <v>641</v>
      </c>
      <c r="K2938" t="s">
        <v>54</v>
      </c>
      <c r="L2938" s="4">
        <v>2</v>
      </c>
      <c r="M2938" s="4">
        <v>44926</v>
      </c>
      <c r="N2938">
        <v>7</v>
      </c>
      <c r="O2938">
        <v>9</v>
      </c>
      <c r="P2938">
        <v>13</v>
      </c>
      <c r="V2938">
        <v>2</v>
      </c>
      <c r="AE2938">
        <v>1.45</v>
      </c>
    </row>
    <row r="2939" spans="1:31" x14ac:dyDescent="0.2">
      <c r="A2939" s="9">
        <v>2009124</v>
      </c>
      <c r="B2939">
        <v>4710</v>
      </c>
      <c r="C2939" t="s">
        <v>6954</v>
      </c>
      <c r="D2939" t="s">
        <v>6955</v>
      </c>
      <c r="E2939" t="s">
        <v>1264</v>
      </c>
      <c r="F2939" t="s">
        <v>2668</v>
      </c>
      <c r="G2939" t="s">
        <v>639</v>
      </c>
      <c r="H2939" t="s">
        <v>639</v>
      </c>
      <c r="I2939" t="s">
        <v>2732</v>
      </c>
      <c r="J2939" t="s">
        <v>641</v>
      </c>
      <c r="K2939" t="s">
        <v>54</v>
      </c>
      <c r="L2939" s="4">
        <v>2</v>
      </c>
      <c r="M2939" s="4">
        <v>44926</v>
      </c>
      <c r="N2939">
        <v>14</v>
      </c>
      <c r="P2939">
        <v>5</v>
      </c>
      <c r="AE2939">
        <v>1.22</v>
      </c>
    </row>
    <row r="2940" spans="1:31" x14ac:dyDescent="0.2">
      <c r="A2940" s="9">
        <v>2004377</v>
      </c>
      <c r="B2940">
        <v>3411</v>
      </c>
      <c r="C2940" t="s">
        <v>6956</v>
      </c>
      <c r="D2940" t="s">
        <v>6957</v>
      </c>
      <c r="E2940" t="s">
        <v>3515</v>
      </c>
      <c r="F2940" t="s">
        <v>3515</v>
      </c>
      <c r="G2940" t="s">
        <v>639</v>
      </c>
      <c r="H2940" t="s">
        <v>639</v>
      </c>
      <c r="I2940" t="s">
        <v>2732</v>
      </c>
      <c r="J2940" t="s">
        <v>729</v>
      </c>
      <c r="K2940" t="s">
        <v>53</v>
      </c>
      <c r="L2940" s="4">
        <v>40288</v>
      </c>
      <c r="M2940" s="4">
        <v>44926</v>
      </c>
      <c r="AE2940">
        <v>1</v>
      </c>
    </row>
    <row r="2941" spans="1:31" x14ac:dyDescent="0.2">
      <c r="A2941" s="9">
        <v>2001177</v>
      </c>
      <c r="B2941">
        <v>1690</v>
      </c>
      <c r="C2941" t="s">
        <v>6958</v>
      </c>
      <c r="D2941" t="s">
        <v>6959</v>
      </c>
      <c r="E2941" t="s">
        <v>1889</v>
      </c>
      <c r="F2941" t="s">
        <v>4452</v>
      </c>
      <c r="G2941" t="s">
        <v>639</v>
      </c>
      <c r="H2941" t="s">
        <v>684</v>
      </c>
      <c r="I2941" t="s">
        <v>2732</v>
      </c>
      <c r="J2941" t="s">
        <v>694</v>
      </c>
      <c r="K2941" t="s">
        <v>54</v>
      </c>
      <c r="L2941" s="4">
        <v>40393</v>
      </c>
      <c r="M2941" s="4">
        <v>44926</v>
      </c>
      <c r="N2941">
        <v>3.5999999046325684</v>
      </c>
      <c r="R2941">
        <v>4.8000001907348633</v>
      </c>
      <c r="Y2941">
        <v>2.0699999332427979</v>
      </c>
      <c r="AA2941">
        <v>1.9999999552965164E-2</v>
      </c>
      <c r="AE2941">
        <v>1.3</v>
      </c>
    </row>
    <row r="2942" spans="1:31" x14ac:dyDescent="0.2">
      <c r="A2942" s="9">
        <v>2009063</v>
      </c>
      <c r="B2942">
        <v>4655</v>
      </c>
      <c r="C2942" t="s">
        <v>6960</v>
      </c>
      <c r="D2942" t="s">
        <v>6961</v>
      </c>
      <c r="E2942" t="s">
        <v>5620</v>
      </c>
      <c r="F2942" t="s">
        <v>5621</v>
      </c>
      <c r="G2942" t="s">
        <v>639</v>
      </c>
      <c r="H2942" t="s">
        <v>684</v>
      </c>
      <c r="I2942" t="s">
        <v>2732</v>
      </c>
      <c r="J2942" t="s">
        <v>647</v>
      </c>
      <c r="K2942" t="s">
        <v>53</v>
      </c>
      <c r="L2942" s="4">
        <v>2</v>
      </c>
      <c r="M2942" s="4">
        <v>44926</v>
      </c>
      <c r="P2942">
        <v>0</v>
      </c>
      <c r="S2942">
        <v>13.5</v>
      </c>
      <c r="Y2942">
        <v>19</v>
      </c>
      <c r="AE2942">
        <v>1</v>
      </c>
    </row>
    <row r="2943" spans="1:31" x14ac:dyDescent="0.2">
      <c r="A2943" s="9">
        <v>2009064</v>
      </c>
      <c r="B2943">
        <v>4656</v>
      </c>
      <c r="C2943" t="s">
        <v>6962</v>
      </c>
      <c r="D2943" t="s">
        <v>6963</v>
      </c>
      <c r="E2943" t="s">
        <v>5620</v>
      </c>
      <c r="F2943" t="s">
        <v>5621</v>
      </c>
      <c r="G2943" t="s">
        <v>639</v>
      </c>
      <c r="H2943" t="s">
        <v>684</v>
      </c>
      <c r="I2943" t="s">
        <v>2732</v>
      </c>
      <c r="J2943" t="s">
        <v>641</v>
      </c>
      <c r="K2943" t="s">
        <v>53</v>
      </c>
      <c r="L2943" s="4">
        <v>2</v>
      </c>
      <c r="M2943" s="4">
        <v>44926</v>
      </c>
      <c r="N2943">
        <v>5</v>
      </c>
      <c r="O2943">
        <v>19</v>
      </c>
      <c r="P2943">
        <v>9</v>
      </c>
      <c r="R2943">
        <v>4</v>
      </c>
      <c r="T2943">
        <v>8.3999996185302734</v>
      </c>
      <c r="V2943">
        <v>8.1999998092651367</v>
      </c>
      <c r="W2943">
        <v>1</v>
      </c>
      <c r="Y2943">
        <v>0.41999998688697815</v>
      </c>
      <c r="Z2943">
        <v>2.2999999523162842</v>
      </c>
      <c r="AA2943">
        <v>1.9999999552965164E-2</v>
      </c>
      <c r="AE2943">
        <v>1</v>
      </c>
    </row>
    <row r="2944" spans="1:31" x14ac:dyDescent="0.2">
      <c r="A2944" s="9">
        <v>2009061</v>
      </c>
      <c r="B2944">
        <v>4653</v>
      </c>
      <c r="C2944" t="s">
        <v>6964</v>
      </c>
      <c r="D2944" t="s">
        <v>6965</v>
      </c>
      <c r="E2944" t="s">
        <v>5620</v>
      </c>
      <c r="F2944" t="s">
        <v>5621</v>
      </c>
      <c r="G2944" t="s">
        <v>639</v>
      </c>
      <c r="H2944" t="s">
        <v>684</v>
      </c>
      <c r="I2944" t="s">
        <v>2732</v>
      </c>
      <c r="J2944" t="s">
        <v>647</v>
      </c>
      <c r="K2944" t="s">
        <v>53</v>
      </c>
      <c r="L2944" s="4">
        <v>2</v>
      </c>
      <c r="M2944" s="4">
        <v>44926</v>
      </c>
      <c r="P2944">
        <v>0</v>
      </c>
      <c r="T2944">
        <v>17.299999237060547</v>
      </c>
      <c r="W2944">
        <v>5</v>
      </c>
      <c r="Z2944">
        <v>25</v>
      </c>
      <c r="AE2944">
        <v>1</v>
      </c>
    </row>
    <row r="2945" spans="1:31" x14ac:dyDescent="0.2">
      <c r="A2945" s="9">
        <v>2009066</v>
      </c>
      <c r="B2945">
        <v>4658</v>
      </c>
      <c r="C2945" t="s">
        <v>6966</v>
      </c>
      <c r="D2945" t="s">
        <v>6967</v>
      </c>
      <c r="E2945" t="s">
        <v>5620</v>
      </c>
      <c r="F2945" t="s">
        <v>5621</v>
      </c>
      <c r="G2945" t="s">
        <v>639</v>
      </c>
      <c r="H2945" t="s">
        <v>684</v>
      </c>
      <c r="I2945" t="s">
        <v>2732</v>
      </c>
      <c r="J2945" t="s">
        <v>647</v>
      </c>
      <c r="K2945" t="s">
        <v>53</v>
      </c>
      <c r="L2945" s="4">
        <v>2</v>
      </c>
      <c r="M2945" s="4">
        <v>44926</v>
      </c>
      <c r="P2945">
        <v>0</v>
      </c>
      <c r="R2945">
        <v>20</v>
      </c>
      <c r="T2945">
        <v>16.399999618530273</v>
      </c>
      <c r="X2945">
        <v>0.41999998688697815</v>
      </c>
      <c r="AE2945">
        <v>1</v>
      </c>
    </row>
    <row r="2946" spans="1:31" x14ac:dyDescent="0.2">
      <c r="A2946" s="9">
        <v>2009065</v>
      </c>
      <c r="B2946">
        <v>4657</v>
      </c>
      <c r="C2946" t="s">
        <v>6968</v>
      </c>
      <c r="D2946" t="s">
        <v>6969</v>
      </c>
      <c r="E2946" t="s">
        <v>5620</v>
      </c>
      <c r="F2946" t="s">
        <v>5621</v>
      </c>
      <c r="G2946" t="s">
        <v>639</v>
      </c>
      <c r="H2946" t="s">
        <v>684</v>
      </c>
      <c r="I2946" t="s">
        <v>2732</v>
      </c>
      <c r="J2946" t="s">
        <v>647</v>
      </c>
      <c r="K2946" t="s">
        <v>53</v>
      </c>
      <c r="L2946" s="4">
        <v>2</v>
      </c>
      <c r="M2946" s="4">
        <v>44926</v>
      </c>
      <c r="P2946">
        <v>0</v>
      </c>
      <c r="T2946">
        <v>17.600000381469727</v>
      </c>
      <c r="Z2946">
        <v>28.5</v>
      </c>
      <c r="AE2946">
        <v>1</v>
      </c>
    </row>
    <row r="2947" spans="1:31" x14ac:dyDescent="0.2">
      <c r="A2947" s="9">
        <v>2001326</v>
      </c>
      <c r="B2947">
        <v>1538</v>
      </c>
      <c r="C2947" t="s">
        <v>6970</v>
      </c>
      <c r="D2947" t="s">
        <v>4609</v>
      </c>
      <c r="E2947" t="s">
        <v>1540</v>
      </c>
      <c r="F2947" t="s">
        <v>1540</v>
      </c>
      <c r="G2947" t="s">
        <v>639</v>
      </c>
      <c r="H2947" t="s">
        <v>639</v>
      </c>
      <c r="I2947" t="s">
        <v>2732</v>
      </c>
      <c r="J2947" t="s">
        <v>641</v>
      </c>
      <c r="K2947" t="s">
        <v>53</v>
      </c>
      <c r="L2947" s="4">
        <v>40267</v>
      </c>
      <c r="M2947" s="4">
        <v>44926</v>
      </c>
      <c r="N2947">
        <v>10</v>
      </c>
      <c r="O2947">
        <v>10</v>
      </c>
      <c r="P2947">
        <v>10</v>
      </c>
      <c r="T2947">
        <v>13</v>
      </c>
      <c r="AE2947">
        <v>1</v>
      </c>
    </row>
    <row r="2948" spans="1:31" x14ac:dyDescent="0.2">
      <c r="A2948" s="9">
        <v>2001330</v>
      </c>
      <c r="B2948">
        <v>581</v>
      </c>
      <c r="C2948" t="s">
        <v>6971</v>
      </c>
      <c r="D2948" t="s">
        <v>6972</v>
      </c>
      <c r="E2948" t="s">
        <v>1540</v>
      </c>
      <c r="F2948" t="s">
        <v>1540</v>
      </c>
      <c r="G2948" t="s">
        <v>639</v>
      </c>
      <c r="H2948" t="s">
        <v>639</v>
      </c>
      <c r="I2948" t="s">
        <v>2732</v>
      </c>
      <c r="J2948" t="s">
        <v>641</v>
      </c>
      <c r="K2948" t="s">
        <v>53</v>
      </c>
      <c r="L2948" s="4">
        <v>40267</v>
      </c>
      <c r="M2948" s="4">
        <v>44926</v>
      </c>
      <c r="N2948">
        <v>9</v>
      </c>
      <c r="O2948">
        <v>14</v>
      </c>
      <c r="P2948">
        <v>14</v>
      </c>
      <c r="Q2948">
        <v>6.5</v>
      </c>
      <c r="T2948">
        <v>10</v>
      </c>
      <c r="AE2948">
        <v>1</v>
      </c>
    </row>
    <row r="2949" spans="1:31" x14ac:dyDescent="0.2">
      <c r="A2949" s="9">
        <v>2006668</v>
      </c>
      <c r="B2949">
        <v>3730</v>
      </c>
      <c r="C2949" t="s">
        <v>6973</v>
      </c>
      <c r="D2949" t="s">
        <v>6974</v>
      </c>
      <c r="E2949" t="s">
        <v>4936</v>
      </c>
      <c r="F2949" t="s">
        <v>6975</v>
      </c>
      <c r="G2949" t="s">
        <v>639</v>
      </c>
      <c r="H2949" t="s">
        <v>639</v>
      </c>
      <c r="I2949" t="s">
        <v>2732</v>
      </c>
      <c r="J2949" t="s">
        <v>729</v>
      </c>
      <c r="K2949" t="s">
        <v>54</v>
      </c>
      <c r="L2949" s="4">
        <v>2</v>
      </c>
      <c r="M2949" s="4">
        <v>44926</v>
      </c>
      <c r="AE2949">
        <v>1</v>
      </c>
    </row>
    <row r="2950" spans="1:31" x14ac:dyDescent="0.2">
      <c r="A2950" s="9">
        <v>2004859</v>
      </c>
      <c r="B2950">
        <v>3225</v>
      </c>
      <c r="C2950" t="s">
        <v>6976</v>
      </c>
      <c r="D2950" t="s">
        <v>6977</v>
      </c>
      <c r="E2950" t="s">
        <v>6978</v>
      </c>
      <c r="F2950" t="s">
        <v>6978</v>
      </c>
      <c r="G2950" t="s">
        <v>639</v>
      </c>
      <c r="H2950" t="s">
        <v>684</v>
      </c>
      <c r="I2950" t="s">
        <v>2732</v>
      </c>
      <c r="J2950" t="s">
        <v>641</v>
      </c>
      <c r="K2950" t="s">
        <v>53</v>
      </c>
      <c r="L2950" s="4">
        <v>39924</v>
      </c>
      <c r="M2950" s="4">
        <v>44926</v>
      </c>
      <c r="N2950">
        <v>9</v>
      </c>
      <c r="O2950">
        <v>35</v>
      </c>
      <c r="P2950">
        <v>10</v>
      </c>
      <c r="T2950">
        <v>4.5999999046325684</v>
      </c>
      <c r="AC2950">
        <v>20</v>
      </c>
      <c r="AE2950">
        <v>1</v>
      </c>
    </row>
    <row r="2951" spans="1:31" x14ac:dyDescent="0.2">
      <c r="A2951" s="9">
        <v>2009101</v>
      </c>
      <c r="B2951">
        <v>4606</v>
      </c>
      <c r="C2951" t="s">
        <v>6979</v>
      </c>
      <c r="D2951" t="s">
        <v>6980</v>
      </c>
      <c r="E2951" t="s">
        <v>1331</v>
      </c>
      <c r="F2951" t="s">
        <v>1331</v>
      </c>
      <c r="G2951" t="s">
        <v>639</v>
      </c>
      <c r="H2951" t="s">
        <v>684</v>
      </c>
      <c r="I2951" t="s">
        <v>2732</v>
      </c>
      <c r="J2951" t="s">
        <v>694</v>
      </c>
      <c r="K2951" t="s">
        <v>53</v>
      </c>
      <c r="L2951" s="4">
        <v>2</v>
      </c>
      <c r="M2951" s="4">
        <v>44926</v>
      </c>
      <c r="N2951">
        <v>6</v>
      </c>
      <c r="O2951">
        <v>5</v>
      </c>
      <c r="P2951">
        <v>8</v>
      </c>
      <c r="R2951">
        <v>2</v>
      </c>
      <c r="AC2951">
        <v>35</v>
      </c>
      <c r="AE2951">
        <v>1</v>
      </c>
    </row>
    <row r="2952" spans="1:31" x14ac:dyDescent="0.2">
      <c r="A2952" s="9">
        <v>2008954</v>
      </c>
      <c r="B2952">
        <v>4605</v>
      </c>
      <c r="C2952" t="s">
        <v>6981</v>
      </c>
      <c r="D2952" t="s">
        <v>6982</v>
      </c>
      <c r="E2952" t="s">
        <v>1580</v>
      </c>
      <c r="F2952" t="s">
        <v>6983</v>
      </c>
      <c r="G2952" t="s">
        <v>639</v>
      </c>
      <c r="H2952" t="s">
        <v>639</v>
      </c>
      <c r="I2952" t="s">
        <v>2732</v>
      </c>
      <c r="J2952" t="s">
        <v>641</v>
      </c>
      <c r="K2952" t="s">
        <v>53</v>
      </c>
      <c r="L2952" s="4">
        <v>2</v>
      </c>
      <c r="M2952" s="4">
        <v>44926</v>
      </c>
      <c r="N2952">
        <v>11</v>
      </c>
      <c r="Q2952">
        <v>23</v>
      </c>
      <c r="AE2952">
        <v>1</v>
      </c>
    </row>
    <row r="2953" spans="1:31" x14ac:dyDescent="0.2">
      <c r="A2953" s="9">
        <v>2009284</v>
      </c>
      <c r="B2953">
        <v>4724</v>
      </c>
      <c r="C2953" t="s">
        <v>6984</v>
      </c>
      <c r="D2953" t="s">
        <v>6985</v>
      </c>
      <c r="E2953" t="s">
        <v>6986</v>
      </c>
      <c r="F2953" t="s">
        <v>6987</v>
      </c>
      <c r="G2953" t="s">
        <v>639</v>
      </c>
      <c r="H2953" t="s">
        <v>639</v>
      </c>
      <c r="I2953" t="s">
        <v>2732</v>
      </c>
      <c r="J2953" t="s">
        <v>729</v>
      </c>
      <c r="K2953" t="s">
        <v>54</v>
      </c>
      <c r="L2953" s="4">
        <v>2</v>
      </c>
      <c r="M2953" s="4">
        <v>44926</v>
      </c>
      <c r="AE2953">
        <v>1.1000000000000001</v>
      </c>
    </row>
    <row r="2954" spans="1:31" x14ac:dyDescent="0.2">
      <c r="A2954" s="9">
        <v>2006879</v>
      </c>
      <c r="B2954">
        <v>3832</v>
      </c>
      <c r="C2954" t="s">
        <v>6988</v>
      </c>
      <c r="D2954" t="s">
        <v>6989</v>
      </c>
      <c r="E2954" t="s">
        <v>4936</v>
      </c>
      <c r="F2954" t="s">
        <v>4936</v>
      </c>
      <c r="G2954" t="s">
        <v>639</v>
      </c>
      <c r="H2954" t="s">
        <v>639</v>
      </c>
      <c r="I2954" t="s">
        <v>2732</v>
      </c>
      <c r="J2954" t="s">
        <v>729</v>
      </c>
      <c r="K2954" t="s">
        <v>54</v>
      </c>
      <c r="L2954" s="4">
        <v>2</v>
      </c>
      <c r="M2954" s="4">
        <v>44926</v>
      </c>
      <c r="AE2954">
        <v>1.01</v>
      </c>
    </row>
    <row r="2955" spans="1:31" x14ac:dyDescent="0.2">
      <c r="A2955" s="9">
        <v>2006880</v>
      </c>
      <c r="B2955">
        <v>3825</v>
      </c>
      <c r="C2955" t="s">
        <v>6990</v>
      </c>
      <c r="D2955" t="s">
        <v>6991</v>
      </c>
      <c r="E2955" t="s">
        <v>4936</v>
      </c>
      <c r="F2955" t="s">
        <v>4936</v>
      </c>
      <c r="G2955" t="s">
        <v>639</v>
      </c>
      <c r="H2955" t="s">
        <v>639</v>
      </c>
      <c r="I2955" t="s">
        <v>2732</v>
      </c>
      <c r="J2955" t="s">
        <v>729</v>
      </c>
      <c r="K2955" t="s">
        <v>54</v>
      </c>
      <c r="L2955" s="4">
        <v>2</v>
      </c>
      <c r="M2955" s="4">
        <v>44926</v>
      </c>
      <c r="AE2955">
        <v>1.01</v>
      </c>
    </row>
    <row r="2956" spans="1:31" x14ac:dyDescent="0.2">
      <c r="A2956" s="9">
        <v>2009371</v>
      </c>
      <c r="B2956">
        <v>4759</v>
      </c>
      <c r="C2956" t="s">
        <v>6992</v>
      </c>
      <c r="D2956" t="s">
        <v>6993</v>
      </c>
      <c r="E2956" t="s">
        <v>6707</v>
      </c>
      <c r="F2956" t="s">
        <v>6708</v>
      </c>
      <c r="G2956" t="s">
        <v>639</v>
      </c>
      <c r="H2956" t="s">
        <v>684</v>
      </c>
      <c r="I2956" t="s">
        <v>2732</v>
      </c>
      <c r="J2956" t="s">
        <v>694</v>
      </c>
      <c r="K2956" t="s">
        <v>53</v>
      </c>
      <c r="L2956" s="4">
        <v>2</v>
      </c>
      <c r="M2956" s="4">
        <v>44926</v>
      </c>
      <c r="N2956">
        <v>1.2000000476837158</v>
      </c>
      <c r="O2956">
        <v>0.30000001192092896</v>
      </c>
      <c r="P2956">
        <v>1.1000000238418579</v>
      </c>
      <c r="Q2956">
        <v>2.4000000953674316</v>
      </c>
      <c r="R2956">
        <v>1</v>
      </c>
      <c r="AC2956">
        <v>56</v>
      </c>
      <c r="AE2956">
        <v>1</v>
      </c>
    </row>
    <row r="2957" spans="1:31" x14ac:dyDescent="0.2">
      <c r="A2957" s="9">
        <v>2009374</v>
      </c>
      <c r="B2957">
        <v>4760</v>
      </c>
      <c r="C2957" t="s">
        <v>6994</v>
      </c>
      <c r="D2957" t="s">
        <v>6995</v>
      </c>
      <c r="E2957" t="s">
        <v>6707</v>
      </c>
      <c r="F2957" t="s">
        <v>6708</v>
      </c>
      <c r="G2957" t="s">
        <v>639</v>
      </c>
      <c r="H2957" t="s">
        <v>684</v>
      </c>
      <c r="I2957" t="s">
        <v>2732</v>
      </c>
      <c r="J2957" t="s">
        <v>694</v>
      </c>
      <c r="K2957" t="s">
        <v>53</v>
      </c>
      <c r="L2957" s="4">
        <v>2</v>
      </c>
      <c r="M2957" s="4">
        <v>44926</v>
      </c>
      <c r="N2957">
        <v>0.10000000149011612</v>
      </c>
      <c r="O2957">
        <v>0.30000001192092896</v>
      </c>
      <c r="P2957">
        <v>1</v>
      </c>
      <c r="Q2957">
        <v>2.4000000953674316</v>
      </c>
      <c r="R2957">
        <v>0.20000000298023224</v>
      </c>
      <c r="AC2957">
        <v>33.25</v>
      </c>
      <c r="AE2957">
        <v>1</v>
      </c>
    </row>
    <row r="2958" spans="1:31" x14ac:dyDescent="0.2">
      <c r="A2958" s="9">
        <v>2009376</v>
      </c>
      <c r="B2958">
        <v>4762</v>
      </c>
      <c r="C2958" t="s">
        <v>6996</v>
      </c>
      <c r="D2958" t="s">
        <v>6997</v>
      </c>
      <c r="E2958" t="s">
        <v>6707</v>
      </c>
      <c r="F2958" t="s">
        <v>6708</v>
      </c>
      <c r="G2958" t="s">
        <v>639</v>
      </c>
      <c r="H2958" t="s">
        <v>684</v>
      </c>
      <c r="I2958" t="s">
        <v>2732</v>
      </c>
      <c r="J2958" t="s">
        <v>694</v>
      </c>
      <c r="K2958" t="s">
        <v>53</v>
      </c>
      <c r="L2958" s="4">
        <v>2</v>
      </c>
      <c r="M2958" s="4">
        <v>44926</v>
      </c>
      <c r="N2958">
        <v>1.7000000476837158</v>
      </c>
      <c r="O2958">
        <v>1.3999999761581421</v>
      </c>
      <c r="P2958">
        <v>1.6000000238418579</v>
      </c>
      <c r="Q2958">
        <v>4</v>
      </c>
      <c r="R2958">
        <v>0.80000001192092896</v>
      </c>
      <c r="AC2958">
        <v>56</v>
      </c>
      <c r="AE2958">
        <v>1</v>
      </c>
    </row>
    <row r="2959" spans="1:31" x14ac:dyDescent="0.2">
      <c r="A2959" s="9">
        <v>2009375</v>
      </c>
      <c r="B2959">
        <v>4761</v>
      </c>
      <c r="C2959" t="s">
        <v>6998</v>
      </c>
      <c r="D2959" t="s">
        <v>6999</v>
      </c>
      <c r="E2959" t="s">
        <v>6707</v>
      </c>
      <c r="F2959" t="s">
        <v>6708</v>
      </c>
      <c r="G2959" t="s">
        <v>639</v>
      </c>
      <c r="H2959" t="s">
        <v>684</v>
      </c>
      <c r="I2959" t="s">
        <v>2732</v>
      </c>
      <c r="J2959" t="s">
        <v>694</v>
      </c>
      <c r="K2959" t="s">
        <v>53</v>
      </c>
      <c r="L2959" s="4">
        <v>2</v>
      </c>
      <c r="M2959" s="4">
        <v>44926</v>
      </c>
      <c r="N2959">
        <v>1.1000000238418579</v>
      </c>
      <c r="O2959">
        <v>0.30000001192092896</v>
      </c>
      <c r="P2959">
        <v>1</v>
      </c>
      <c r="Q2959">
        <v>2.5999999046325684</v>
      </c>
      <c r="R2959">
        <v>0.20000000298023224</v>
      </c>
      <c r="AC2959">
        <v>36.75</v>
      </c>
      <c r="AE2959">
        <v>1</v>
      </c>
    </row>
    <row r="2960" spans="1:31" x14ac:dyDescent="0.2">
      <c r="A2960" s="9">
        <v>2007900</v>
      </c>
      <c r="B2960">
        <v>4201</v>
      </c>
      <c r="C2960" t="s">
        <v>7000</v>
      </c>
      <c r="D2960" t="s">
        <v>7001</v>
      </c>
      <c r="E2960" t="s">
        <v>7002</v>
      </c>
      <c r="F2960" t="s">
        <v>7002</v>
      </c>
      <c r="G2960" t="s">
        <v>639</v>
      </c>
      <c r="H2960" t="s">
        <v>639</v>
      </c>
      <c r="I2960" t="s">
        <v>2732</v>
      </c>
      <c r="J2960" t="s">
        <v>729</v>
      </c>
      <c r="K2960" t="s">
        <v>54</v>
      </c>
      <c r="L2960" s="4">
        <v>2</v>
      </c>
      <c r="M2960" s="4">
        <v>44926</v>
      </c>
      <c r="AE2960">
        <v>1.1000000000000001</v>
      </c>
    </row>
    <row r="2961" spans="1:31" x14ac:dyDescent="0.2">
      <c r="A2961" s="9">
        <v>2007357</v>
      </c>
      <c r="B2961">
        <v>3980</v>
      </c>
      <c r="C2961" t="s">
        <v>7003</v>
      </c>
      <c r="D2961" t="s">
        <v>7004</v>
      </c>
      <c r="E2961" t="s">
        <v>3482</v>
      </c>
      <c r="F2961" t="s">
        <v>3482</v>
      </c>
      <c r="G2961" t="s">
        <v>639</v>
      </c>
      <c r="H2961" t="s">
        <v>639</v>
      </c>
      <c r="I2961" t="s">
        <v>2732</v>
      </c>
      <c r="J2961" t="s">
        <v>729</v>
      </c>
      <c r="K2961" t="s">
        <v>54</v>
      </c>
      <c r="L2961" s="4">
        <v>2</v>
      </c>
      <c r="M2961" s="4">
        <v>44926</v>
      </c>
      <c r="N2961">
        <v>6</v>
      </c>
      <c r="P2961">
        <v>1</v>
      </c>
      <c r="R2961">
        <v>4</v>
      </c>
      <c r="V2961">
        <v>0.20000000298023224</v>
      </c>
      <c r="W2961">
        <v>5.000000074505806E-2</v>
      </c>
      <c r="X2961">
        <v>3.9999999105930328E-2</v>
      </c>
      <c r="Y2961">
        <v>3.9999999105930328E-2</v>
      </c>
      <c r="Z2961">
        <v>0.10000000149011612</v>
      </c>
      <c r="AA2961">
        <v>1.0000000474974513E-3</v>
      </c>
      <c r="AE2961">
        <v>1.1000000000000001</v>
      </c>
    </row>
    <row r="2962" spans="1:31" x14ac:dyDescent="0.2">
      <c r="A2962" s="9">
        <v>2007358</v>
      </c>
      <c r="B2962">
        <v>3983</v>
      </c>
      <c r="C2962" t="s">
        <v>7005</v>
      </c>
      <c r="D2962" t="s">
        <v>7006</v>
      </c>
      <c r="E2962" t="s">
        <v>3482</v>
      </c>
      <c r="F2962" t="s">
        <v>3482</v>
      </c>
      <c r="G2962" t="s">
        <v>639</v>
      </c>
      <c r="H2962" t="s">
        <v>639</v>
      </c>
      <c r="I2962" t="s">
        <v>2732</v>
      </c>
      <c r="J2962" t="s">
        <v>729</v>
      </c>
      <c r="K2962" t="s">
        <v>54</v>
      </c>
      <c r="L2962" s="4">
        <v>2</v>
      </c>
      <c r="M2962" s="4">
        <v>44926</v>
      </c>
      <c r="N2962">
        <v>6</v>
      </c>
      <c r="P2962">
        <v>1</v>
      </c>
      <c r="R2962">
        <v>4</v>
      </c>
      <c r="T2962">
        <v>0.10000000149011612</v>
      </c>
      <c r="W2962">
        <v>0.10000000149011612</v>
      </c>
      <c r="X2962">
        <v>3.9999999105930328E-2</v>
      </c>
      <c r="Y2962">
        <v>0.20000000298023224</v>
      </c>
      <c r="Z2962">
        <v>1.9999999552965164E-2</v>
      </c>
      <c r="AA2962">
        <v>4.999999888241291E-3</v>
      </c>
      <c r="AE2962">
        <v>1.1000000000000001</v>
      </c>
    </row>
    <row r="2963" spans="1:31" x14ac:dyDescent="0.2">
      <c r="A2963" s="9">
        <v>2007360</v>
      </c>
      <c r="B2963">
        <v>3985</v>
      </c>
      <c r="C2963" t="s">
        <v>7007</v>
      </c>
      <c r="D2963" t="s">
        <v>7008</v>
      </c>
      <c r="E2963" t="s">
        <v>3482</v>
      </c>
      <c r="F2963" t="s">
        <v>3482</v>
      </c>
      <c r="G2963" t="s">
        <v>639</v>
      </c>
      <c r="H2963" t="s">
        <v>639</v>
      </c>
      <c r="I2963" t="s">
        <v>2732</v>
      </c>
      <c r="J2963" t="s">
        <v>729</v>
      </c>
      <c r="K2963" t="s">
        <v>54</v>
      </c>
      <c r="L2963" s="4">
        <v>2</v>
      </c>
      <c r="M2963" s="4">
        <v>44926</v>
      </c>
      <c r="N2963">
        <v>7</v>
      </c>
      <c r="P2963">
        <v>1</v>
      </c>
      <c r="R2963">
        <v>4</v>
      </c>
      <c r="T2963">
        <v>0.10000000149011612</v>
      </c>
      <c r="V2963">
        <v>0.20000000298023224</v>
      </c>
      <c r="W2963">
        <v>5.000000074505806E-2</v>
      </c>
      <c r="X2963">
        <v>3.9999999105930328E-2</v>
      </c>
      <c r="Y2963">
        <v>5.000000074505806E-2</v>
      </c>
      <c r="Z2963">
        <v>0.10000000149011612</v>
      </c>
      <c r="AA2963">
        <v>1.0000000474974513E-3</v>
      </c>
      <c r="AE2963">
        <v>1.1000000000000001</v>
      </c>
    </row>
    <row r="2964" spans="1:31" x14ac:dyDescent="0.2">
      <c r="A2964" s="9">
        <v>2007359</v>
      </c>
      <c r="B2964">
        <v>3984</v>
      </c>
      <c r="C2964" t="s">
        <v>7009</v>
      </c>
      <c r="D2964" t="s">
        <v>7010</v>
      </c>
      <c r="E2964" t="s">
        <v>3482</v>
      </c>
      <c r="F2964" t="s">
        <v>3482</v>
      </c>
      <c r="G2964" t="s">
        <v>639</v>
      </c>
      <c r="H2964" t="s">
        <v>639</v>
      </c>
      <c r="I2964" t="s">
        <v>2732</v>
      </c>
      <c r="J2964" t="s">
        <v>729</v>
      </c>
      <c r="K2964" t="s">
        <v>54</v>
      </c>
      <c r="L2964" s="4">
        <v>2</v>
      </c>
      <c r="M2964" s="4">
        <v>44926</v>
      </c>
      <c r="N2964">
        <v>7</v>
      </c>
      <c r="P2964">
        <v>1</v>
      </c>
      <c r="R2964">
        <v>4</v>
      </c>
      <c r="T2964">
        <v>0.10000000149011612</v>
      </c>
      <c r="W2964">
        <v>0.10000000149011612</v>
      </c>
      <c r="X2964">
        <v>3.9999999105930328E-2</v>
      </c>
      <c r="Y2964">
        <v>0.25</v>
      </c>
      <c r="Z2964">
        <v>1.9999999552965164E-2</v>
      </c>
      <c r="AA2964">
        <v>4.999999888241291E-3</v>
      </c>
      <c r="AE2964">
        <v>1.1000000000000001</v>
      </c>
    </row>
    <row r="2965" spans="1:31" x14ac:dyDescent="0.2">
      <c r="A2965" s="9">
        <v>2001530</v>
      </c>
      <c r="B2965">
        <v>2760</v>
      </c>
      <c r="C2965" t="s">
        <v>7011</v>
      </c>
      <c r="D2965" t="s">
        <v>4670</v>
      </c>
      <c r="E2965" t="s">
        <v>6152</v>
      </c>
      <c r="F2965" t="s">
        <v>2340</v>
      </c>
      <c r="G2965" t="s">
        <v>639</v>
      </c>
      <c r="H2965" t="s">
        <v>639</v>
      </c>
      <c r="I2965" t="s">
        <v>2732</v>
      </c>
      <c r="J2965" t="s">
        <v>729</v>
      </c>
      <c r="K2965" t="s">
        <v>53</v>
      </c>
      <c r="L2965" s="4">
        <v>40351</v>
      </c>
      <c r="M2965" s="4">
        <v>44926</v>
      </c>
      <c r="AE2965">
        <v>1</v>
      </c>
    </row>
    <row r="2966" spans="1:31" x14ac:dyDescent="0.2">
      <c r="A2966" s="9">
        <v>2004564</v>
      </c>
      <c r="B2966">
        <v>3454</v>
      </c>
      <c r="C2966" t="s">
        <v>7012</v>
      </c>
      <c r="D2966" t="s">
        <v>7013</v>
      </c>
      <c r="E2966" t="s">
        <v>6152</v>
      </c>
      <c r="F2966" t="s">
        <v>2340</v>
      </c>
      <c r="G2966" t="s">
        <v>639</v>
      </c>
      <c r="H2966" t="s">
        <v>639</v>
      </c>
      <c r="I2966" t="s">
        <v>2732</v>
      </c>
      <c r="J2966" t="s">
        <v>729</v>
      </c>
      <c r="K2966" t="s">
        <v>53</v>
      </c>
      <c r="L2966" s="4">
        <v>40400</v>
      </c>
      <c r="M2966" s="4">
        <v>44926</v>
      </c>
      <c r="AE2966">
        <v>1</v>
      </c>
    </row>
    <row r="2967" spans="1:31" x14ac:dyDescent="0.2">
      <c r="A2967" s="9">
        <v>2007746</v>
      </c>
      <c r="B2967">
        <v>4143</v>
      </c>
      <c r="C2967" t="s">
        <v>7014</v>
      </c>
      <c r="D2967" t="s">
        <v>7015</v>
      </c>
      <c r="E2967" t="s">
        <v>5669</v>
      </c>
      <c r="F2967" t="s">
        <v>3502</v>
      </c>
      <c r="G2967" t="s">
        <v>639</v>
      </c>
      <c r="H2967" t="s">
        <v>639</v>
      </c>
      <c r="I2967" t="s">
        <v>2732</v>
      </c>
      <c r="J2967" t="s">
        <v>729</v>
      </c>
      <c r="K2967" t="s">
        <v>54</v>
      </c>
      <c r="L2967" s="4">
        <v>2</v>
      </c>
      <c r="M2967" s="4">
        <v>44926</v>
      </c>
      <c r="AC2967">
        <v>85</v>
      </c>
      <c r="AE2967">
        <v>1.1000000000000001</v>
      </c>
    </row>
    <row r="2968" spans="1:31" x14ac:dyDescent="0.2">
      <c r="A2968" s="9">
        <v>2004862</v>
      </c>
      <c r="B2968">
        <v>3425</v>
      </c>
      <c r="C2968" t="s">
        <v>7016</v>
      </c>
      <c r="D2968" t="s">
        <v>7017</v>
      </c>
      <c r="E2968" t="s">
        <v>931</v>
      </c>
      <c r="F2968" t="s">
        <v>931</v>
      </c>
      <c r="G2968" t="s">
        <v>639</v>
      </c>
      <c r="H2968" t="s">
        <v>639</v>
      </c>
      <c r="I2968" t="s">
        <v>2732</v>
      </c>
      <c r="J2968" t="s">
        <v>647</v>
      </c>
      <c r="K2968" t="s">
        <v>54</v>
      </c>
      <c r="L2968" s="4">
        <v>40302</v>
      </c>
      <c r="M2968" s="4">
        <v>44926</v>
      </c>
      <c r="P2968">
        <v>14</v>
      </c>
      <c r="T2968">
        <v>4.6999998092651367</v>
      </c>
      <c r="AE2968">
        <v>1.1499999999999999</v>
      </c>
    </row>
    <row r="2969" spans="1:31" x14ac:dyDescent="0.2">
      <c r="A2969" s="9">
        <v>2008949</v>
      </c>
      <c r="B2969">
        <v>4613</v>
      </c>
      <c r="C2969" t="s">
        <v>7018</v>
      </c>
      <c r="D2969" t="s">
        <v>7019</v>
      </c>
      <c r="E2969" t="s">
        <v>1896</v>
      </c>
      <c r="F2969" t="s">
        <v>7020</v>
      </c>
      <c r="G2969" t="s">
        <v>639</v>
      </c>
      <c r="H2969" t="s">
        <v>639</v>
      </c>
      <c r="I2969" t="s">
        <v>2732</v>
      </c>
      <c r="J2969" t="s">
        <v>729</v>
      </c>
      <c r="K2969" t="s">
        <v>54</v>
      </c>
      <c r="L2969" s="4">
        <v>2</v>
      </c>
      <c r="M2969" s="4">
        <v>44926</v>
      </c>
      <c r="AE2969">
        <v>1.1000000000000001</v>
      </c>
    </row>
    <row r="2970" spans="1:31" x14ac:dyDescent="0.2">
      <c r="A2970" s="9">
        <v>2003366</v>
      </c>
      <c r="B2970">
        <v>3385</v>
      </c>
      <c r="C2970" t="s">
        <v>7021</v>
      </c>
      <c r="D2970" t="s">
        <v>7022</v>
      </c>
      <c r="E2970" t="s">
        <v>3416</v>
      </c>
      <c r="F2970" t="s">
        <v>3416</v>
      </c>
      <c r="G2970" t="s">
        <v>639</v>
      </c>
      <c r="H2970" t="s">
        <v>684</v>
      </c>
      <c r="I2970" t="s">
        <v>2732</v>
      </c>
      <c r="J2970" t="s">
        <v>694</v>
      </c>
      <c r="K2970" t="s">
        <v>54</v>
      </c>
      <c r="L2970" s="4">
        <v>40232</v>
      </c>
      <c r="M2970" s="4">
        <v>44926</v>
      </c>
      <c r="N2970">
        <v>0.20000000298023224</v>
      </c>
      <c r="O2970">
        <v>0.10000000149011612</v>
      </c>
      <c r="P2970">
        <v>0.40000000596046448</v>
      </c>
      <c r="AC2970">
        <v>2.5</v>
      </c>
      <c r="AE2970">
        <v>1</v>
      </c>
    </row>
    <row r="2971" spans="1:31" x14ac:dyDescent="0.2">
      <c r="A2971" s="9">
        <v>2007447</v>
      </c>
      <c r="B2971">
        <v>4026</v>
      </c>
      <c r="C2971" t="s">
        <v>7023</v>
      </c>
      <c r="D2971" t="s">
        <v>7024</v>
      </c>
      <c r="E2971" t="s">
        <v>7025</v>
      </c>
      <c r="F2971" t="s">
        <v>7025</v>
      </c>
      <c r="G2971" t="s">
        <v>639</v>
      </c>
      <c r="H2971" t="s">
        <v>684</v>
      </c>
      <c r="I2971" t="s">
        <v>2732</v>
      </c>
      <c r="J2971" t="s">
        <v>694</v>
      </c>
      <c r="K2971" t="s">
        <v>53</v>
      </c>
      <c r="L2971" s="4">
        <v>2</v>
      </c>
      <c r="M2971" s="4">
        <v>44926</v>
      </c>
      <c r="N2971">
        <v>0.40000000596046448</v>
      </c>
      <c r="AC2971">
        <v>10.6</v>
      </c>
      <c r="AE2971">
        <v>1</v>
      </c>
    </row>
    <row r="2972" spans="1:31" x14ac:dyDescent="0.2">
      <c r="A2972" s="9">
        <v>2008951</v>
      </c>
      <c r="B2972">
        <v>4633</v>
      </c>
      <c r="C2972" t="s">
        <v>7026</v>
      </c>
      <c r="D2972" t="s">
        <v>7027</v>
      </c>
      <c r="E2972" t="s">
        <v>1896</v>
      </c>
      <c r="F2972" t="s">
        <v>7020</v>
      </c>
      <c r="G2972" t="s">
        <v>639</v>
      </c>
      <c r="H2972" t="s">
        <v>639</v>
      </c>
      <c r="I2972" t="s">
        <v>2732</v>
      </c>
      <c r="J2972" t="s">
        <v>729</v>
      </c>
      <c r="K2972" t="s">
        <v>54</v>
      </c>
      <c r="L2972" s="4">
        <v>2</v>
      </c>
      <c r="M2972" s="4">
        <v>44926</v>
      </c>
      <c r="AE2972">
        <v>1.1000000000000001</v>
      </c>
    </row>
    <row r="2973" spans="1:31" x14ac:dyDescent="0.2">
      <c r="A2973" s="9">
        <v>2007409</v>
      </c>
      <c r="B2973">
        <v>3991</v>
      </c>
      <c r="C2973" t="s">
        <v>7028</v>
      </c>
      <c r="D2973" t="s">
        <v>7029</v>
      </c>
      <c r="E2973" t="s">
        <v>7030</v>
      </c>
      <c r="F2973" t="s">
        <v>7030</v>
      </c>
      <c r="G2973" t="s">
        <v>639</v>
      </c>
      <c r="H2973" t="s">
        <v>684</v>
      </c>
      <c r="I2973" t="s">
        <v>2732</v>
      </c>
      <c r="J2973" t="s">
        <v>694</v>
      </c>
      <c r="K2973" t="s">
        <v>53</v>
      </c>
      <c r="L2973" s="4">
        <v>2</v>
      </c>
      <c r="M2973" s="4">
        <v>44926</v>
      </c>
      <c r="N2973">
        <v>0.80000001192092896</v>
      </c>
      <c r="AC2973">
        <v>15.9</v>
      </c>
      <c r="AE2973">
        <v>1</v>
      </c>
    </row>
    <row r="2974" spans="1:31" x14ac:dyDescent="0.2">
      <c r="A2974" s="9">
        <v>2009205</v>
      </c>
      <c r="B2974">
        <v>4716</v>
      </c>
      <c r="C2974" t="s">
        <v>7031</v>
      </c>
      <c r="D2974" t="s">
        <v>7032</v>
      </c>
      <c r="E2974" t="s">
        <v>3876</v>
      </c>
      <c r="F2974" t="s">
        <v>3876</v>
      </c>
      <c r="G2974" t="s">
        <v>639</v>
      </c>
      <c r="H2974" t="s">
        <v>684</v>
      </c>
      <c r="I2974" t="s">
        <v>2732</v>
      </c>
      <c r="J2974" t="s">
        <v>694</v>
      </c>
      <c r="K2974" t="s">
        <v>53</v>
      </c>
      <c r="L2974" s="4">
        <v>2</v>
      </c>
      <c r="M2974" s="4">
        <v>44926</v>
      </c>
      <c r="N2974">
        <v>0.30000001192092896</v>
      </c>
      <c r="AC2974">
        <v>13.1</v>
      </c>
      <c r="AE2974">
        <v>1</v>
      </c>
    </row>
    <row r="2975" spans="1:31" x14ac:dyDescent="0.2">
      <c r="A2975" s="9">
        <v>2009260</v>
      </c>
      <c r="B2975">
        <v>4718</v>
      </c>
      <c r="C2975" t="s">
        <v>7033</v>
      </c>
      <c r="D2975" t="s">
        <v>7034</v>
      </c>
      <c r="E2975" t="s">
        <v>7035</v>
      </c>
      <c r="F2975" t="s">
        <v>7035</v>
      </c>
      <c r="G2975" t="s">
        <v>639</v>
      </c>
      <c r="H2975" t="s">
        <v>684</v>
      </c>
      <c r="I2975" t="s">
        <v>2732</v>
      </c>
      <c r="J2975" t="s">
        <v>694</v>
      </c>
      <c r="K2975" t="s">
        <v>53</v>
      </c>
      <c r="L2975" s="4">
        <v>2</v>
      </c>
      <c r="M2975" s="4">
        <v>44926</v>
      </c>
      <c r="N2975">
        <v>0.69999998807907104</v>
      </c>
      <c r="AC2975">
        <v>18</v>
      </c>
      <c r="AE2975">
        <v>1</v>
      </c>
    </row>
    <row r="2976" spans="1:31" x14ac:dyDescent="0.2">
      <c r="A2976" s="9">
        <v>2006868</v>
      </c>
      <c r="B2976">
        <v>3847</v>
      </c>
      <c r="C2976" t="s">
        <v>7036</v>
      </c>
      <c r="D2976" t="s">
        <v>7037</v>
      </c>
      <c r="E2976" t="s">
        <v>6401</v>
      </c>
      <c r="F2976" t="s">
        <v>6401</v>
      </c>
      <c r="G2976" t="s">
        <v>639</v>
      </c>
      <c r="H2976" t="s">
        <v>684</v>
      </c>
      <c r="I2976" t="s">
        <v>2732</v>
      </c>
      <c r="J2976" t="s">
        <v>694</v>
      </c>
      <c r="K2976" t="s">
        <v>53</v>
      </c>
      <c r="L2976" s="4">
        <v>2</v>
      </c>
      <c r="M2976" s="4">
        <v>44926</v>
      </c>
      <c r="N2976">
        <v>0.30000001192092896</v>
      </c>
      <c r="AC2976">
        <v>12.5</v>
      </c>
      <c r="AE2976">
        <v>1</v>
      </c>
    </row>
    <row r="2977" spans="1:31" x14ac:dyDescent="0.2">
      <c r="A2977" s="9">
        <v>2009057</v>
      </c>
      <c r="B2977">
        <v>4634</v>
      </c>
      <c r="C2977" t="s">
        <v>7038</v>
      </c>
      <c r="D2977" t="s">
        <v>7039</v>
      </c>
      <c r="E2977" t="s">
        <v>7040</v>
      </c>
      <c r="F2977" t="s">
        <v>7040</v>
      </c>
      <c r="G2977" t="s">
        <v>639</v>
      </c>
      <c r="H2977" t="s">
        <v>684</v>
      </c>
      <c r="I2977" t="s">
        <v>2732</v>
      </c>
      <c r="J2977" t="s">
        <v>694</v>
      </c>
      <c r="K2977" t="s">
        <v>53</v>
      </c>
      <c r="L2977" s="4">
        <v>2</v>
      </c>
      <c r="M2977" s="4">
        <v>44926</v>
      </c>
      <c r="N2977">
        <v>0.30000001192092896</v>
      </c>
      <c r="AC2977">
        <v>13.8</v>
      </c>
      <c r="AE2977">
        <v>1</v>
      </c>
    </row>
    <row r="2978" spans="1:31" x14ac:dyDescent="0.2">
      <c r="A2978" s="9">
        <v>2010495</v>
      </c>
      <c r="B2978">
        <v>5235</v>
      </c>
      <c r="C2978" t="s">
        <v>7041</v>
      </c>
      <c r="D2978" t="s">
        <v>7042</v>
      </c>
      <c r="E2978" t="s">
        <v>7043</v>
      </c>
      <c r="F2978" t="s">
        <v>7043</v>
      </c>
      <c r="G2978" t="s">
        <v>639</v>
      </c>
      <c r="H2978" t="s">
        <v>684</v>
      </c>
      <c r="I2978" t="s">
        <v>2732</v>
      </c>
      <c r="J2978" t="s">
        <v>694</v>
      </c>
      <c r="K2978" t="s">
        <v>53</v>
      </c>
      <c r="L2978" s="4">
        <v>2</v>
      </c>
      <c r="M2978" s="4">
        <v>44926</v>
      </c>
      <c r="N2978">
        <v>0.30000001192092896</v>
      </c>
      <c r="AC2978">
        <v>13.1</v>
      </c>
      <c r="AE2978">
        <v>1</v>
      </c>
    </row>
    <row r="2979" spans="1:31" x14ac:dyDescent="0.2">
      <c r="A2979" s="9">
        <v>2004656</v>
      </c>
      <c r="B2979">
        <v>3233</v>
      </c>
      <c r="C2979" t="s">
        <v>7046</v>
      </c>
      <c r="D2979" t="s">
        <v>3534</v>
      </c>
      <c r="E2979" t="s">
        <v>7047</v>
      </c>
      <c r="F2979" t="s">
        <v>7047</v>
      </c>
      <c r="G2979" t="s">
        <v>639</v>
      </c>
      <c r="H2979" t="s">
        <v>684</v>
      </c>
      <c r="I2979" t="s">
        <v>2732</v>
      </c>
      <c r="J2979" t="s">
        <v>694</v>
      </c>
      <c r="K2979" t="s">
        <v>53</v>
      </c>
      <c r="L2979" s="4">
        <v>39931</v>
      </c>
      <c r="M2979" s="4">
        <v>44926</v>
      </c>
      <c r="N2979">
        <v>0.30000001192092896</v>
      </c>
      <c r="AC2979">
        <v>12.5</v>
      </c>
      <c r="AE2979">
        <v>1</v>
      </c>
    </row>
    <row r="2980" spans="1:31" x14ac:dyDescent="0.2">
      <c r="A2980" s="9">
        <v>2008418</v>
      </c>
      <c r="B2980">
        <v>4408</v>
      </c>
      <c r="C2980" t="s">
        <v>7050</v>
      </c>
      <c r="D2980" t="s">
        <v>3534</v>
      </c>
      <c r="E2980" t="s">
        <v>7051</v>
      </c>
      <c r="F2980" t="s">
        <v>7051</v>
      </c>
      <c r="G2980" t="s">
        <v>639</v>
      </c>
      <c r="H2980" t="s">
        <v>684</v>
      </c>
      <c r="I2980" t="s">
        <v>2732</v>
      </c>
      <c r="J2980" t="s">
        <v>694</v>
      </c>
      <c r="K2980" t="s">
        <v>53</v>
      </c>
      <c r="L2980" s="4">
        <v>2</v>
      </c>
      <c r="M2980" s="4">
        <v>44926</v>
      </c>
      <c r="N2980">
        <v>0.30000001192092896</v>
      </c>
      <c r="AC2980">
        <v>13.1</v>
      </c>
      <c r="AE2980">
        <v>1</v>
      </c>
    </row>
    <row r="2981" spans="1:31" x14ac:dyDescent="0.2">
      <c r="A2981" s="9">
        <v>2008451</v>
      </c>
      <c r="B2981">
        <v>4649</v>
      </c>
      <c r="C2981" t="s">
        <v>7044</v>
      </c>
      <c r="D2981" t="s">
        <v>3534</v>
      </c>
      <c r="E2981" t="s">
        <v>7045</v>
      </c>
      <c r="F2981" t="s">
        <v>7045</v>
      </c>
      <c r="G2981" t="s">
        <v>639</v>
      </c>
      <c r="H2981" t="s">
        <v>684</v>
      </c>
      <c r="I2981" t="s">
        <v>2732</v>
      </c>
      <c r="J2981" t="s">
        <v>694</v>
      </c>
      <c r="K2981" t="s">
        <v>53</v>
      </c>
      <c r="L2981" s="4">
        <v>2</v>
      </c>
      <c r="M2981" s="4">
        <v>44926</v>
      </c>
      <c r="N2981">
        <v>0.30000001192092896</v>
      </c>
      <c r="AC2981">
        <v>12.5</v>
      </c>
      <c r="AE2981">
        <v>1</v>
      </c>
    </row>
    <row r="2982" spans="1:31" x14ac:dyDescent="0.2">
      <c r="A2982" s="9">
        <v>2001495</v>
      </c>
      <c r="B2982">
        <v>2724</v>
      </c>
      <c r="C2982" t="s">
        <v>7052</v>
      </c>
      <c r="D2982" t="s">
        <v>3534</v>
      </c>
      <c r="E2982" t="s">
        <v>4459</v>
      </c>
      <c r="F2982" t="s">
        <v>4459</v>
      </c>
      <c r="G2982" t="s">
        <v>639</v>
      </c>
      <c r="H2982" t="s">
        <v>684</v>
      </c>
      <c r="I2982" t="s">
        <v>2732</v>
      </c>
      <c r="J2982" t="s">
        <v>694</v>
      </c>
      <c r="K2982" t="s">
        <v>53</v>
      </c>
      <c r="L2982" s="4">
        <v>39147</v>
      </c>
      <c r="M2982" s="4">
        <v>44926</v>
      </c>
      <c r="N2982">
        <v>0.30000001192092896</v>
      </c>
      <c r="AC2982">
        <v>10</v>
      </c>
      <c r="AE2982">
        <v>1</v>
      </c>
    </row>
    <row r="2983" spans="1:31" x14ac:dyDescent="0.2">
      <c r="A2983" s="9">
        <v>2009163</v>
      </c>
      <c r="B2983">
        <v>4661</v>
      </c>
      <c r="C2983" t="s">
        <v>7053</v>
      </c>
      <c r="D2983" t="s">
        <v>3534</v>
      </c>
      <c r="E2983" t="s">
        <v>7054</v>
      </c>
      <c r="F2983" t="s">
        <v>7054</v>
      </c>
      <c r="G2983" t="s">
        <v>639</v>
      </c>
      <c r="H2983" t="s">
        <v>684</v>
      </c>
      <c r="I2983" t="s">
        <v>2732</v>
      </c>
      <c r="J2983" t="s">
        <v>694</v>
      </c>
      <c r="K2983" t="s">
        <v>53</v>
      </c>
      <c r="L2983" s="4">
        <v>2</v>
      </c>
      <c r="M2983" s="4">
        <v>44926</v>
      </c>
      <c r="N2983">
        <v>0.69999998807907104</v>
      </c>
      <c r="AC2983">
        <v>31.6</v>
      </c>
      <c r="AE2983">
        <v>1</v>
      </c>
    </row>
    <row r="2984" spans="1:31" x14ac:dyDescent="0.2">
      <c r="A2984" s="9">
        <v>2007735</v>
      </c>
      <c r="B2984">
        <v>4139</v>
      </c>
      <c r="C2984" t="s">
        <v>7048</v>
      </c>
      <c r="D2984" t="s">
        <v>3534</v>
      </c>
      <c r="E2984" t="s">
        <v>7049</v>
      </c>
      <c r="F2984" t="s">
        <v>7049</v>
      </c>
      <c r="G2984" t="s">
        <v>639</v>
      </c>
      <c r="H2984" t="s">
        <v>684</v>
      </c>
      <c r="I2984" t="s">
        <v>2732</v>
      </c>
      <c r="J2984" t="s">
        <v>694</v>
      </c>
      <c r="K2984" t="s">
        <v>53</v>
      </c>
      <c r="L2984" s="4">
        <v>2</v>
      </c>
      <c r="M2984" s="4">
        <v>44926</v>
      </c>
      <c r="N2984">
        <v>0.5</v>
      </c>
      <c r="AC2984">
        <v>15</v>
      </c>
      <c r="AE2984">
        <v>1</v>
      </c>
    </row>
    <row r="2985" spans="1:31" x14ac:dyDescent="0.2">
      <c r="A2985" s="9">
        <v>2009292</v>
      </c>
      <c r="B2985">
        <v>4728</v>
      </c>
      <c r="C2985" t="s">
        <v>7055</v>
      </c>
      <c r="D2985" t="s">
        <v>3534</v>
      </c>
      <c r="E2985" t="s">
        <v>7056</v>
      </c>
      <c r="F2985" t="s">
        <v>7056</v>
      </c>
      <c r="G2985" t="s">
        <v>639</v>
      </c>
      <c r="H2985" t="s">
        <v>684</v>
      </c>
      <c r="I2985" t="s">
        <v>2732</v>
      </c>
      <c r="J2985" t="s">
        <v>694</v>
      </c>
      <c r="K2985" t="s">
        <v>53</v>
      </c>
      <c r="L2985" s="4">
        <v>2</v>
      </c>
      <c r="M2985" s="4">
        <v>44926</v>
      </c>
      <c r="N2985">
        <v>0.30000001192092896</v>
      </c>
      <c r="AC2985">
        <v>12.5</v>
      </c>
      <c r="AE2985">
        <v>1</v>
      </c>
    </row>
    <row r="2986" spans="1:31" x14ac:dyDescent="0.2">
      <c r="A2986" s="9">
        <v>2009171</v>
      </c>
      <c r="B2986">
        <v>4659</v>
      </c>
      <c r="C2986" t="s">
        <v>7057</v>
      </c>
      <c r="D2986" t="s">
        <v>7058</v>
      </c>
      <c r="E2986" t="s">
        <v>7059</v>
      </c>
      <c r="F2986" t="s">
        <v>7059</v>
      </c>
      <c r="G2986" t="s">
        <v>639</v>
      </c>
      <c r="H2986" t="s">
        <v>684</v>
      </c>
      <c r="I2986" t="s">
        <v>2732</v>
      </c>
      <c r="J2986" t="s">
        <v>694</v>
      </c>
      <c r="K2986" t="s">
        <v>53</v>
      </c>
      <c r="L2986" s="4">
        <v>2</v>
      </c>
      <c r="M2986" s="4">
        <v>44926</v>
      </c>
      <c r="N2986">
        <v>0.5</v>
      </c>
      <c r="AC2986">
        <v>13</v>
      </c>
      <c r="AE2986">
        <v>1</v>
      </c>
    </row>
    <row r="2987" spans="1:31" x14ac:dyDescent="0.2">
      <c r="A2987" s="9">
        <v>2009215</v>
      </c>
      <c r="B2987">
        <v>4749</v>
      </c>
      <c r="C2987" t="s">
        <v>7060</v>
      </c>
      <c r="D2987" t="s">
        <v>7061</v>
      </c>
      <c r="E2987" t="s">
        <v>4459</v>
      </c>
      <c r="F2987" t="s">
        <v>4459</v>
      </c>
      <c r="G2987" t="s">
        <v>639</v>
      </c>
      <c r="H2987" t="s">
        <v>684</v>
      </c>
      <c r="I2987" t="s">
        <v>2732</v>
      </c>
      <c r="J2987" t="s">
        <v>694</v>
      </c>
      <c r="K2987" t="s">
        <v>53</v>
      </c>
      <c r="L2987" s="4">
        <v>2</v>
      </c>
      <c r="M2987" s="4">
        <v>44926</v>
      </c>
      <c r="N2987">
        <v>0.30000001192092896</v>
      </c>
      <c r="AC2987">
        <v>10</v>
      </c>
      <c r="AE2987">
        <v>1</v>
      </c>
    </row>
    <row r="2988" spans="1:31" x14ac:dyDescent="0.2">
      <c r="A2988" s="9">
        <v>2008450</v>
      </c>
      <c r="B2988">
        <v>4368</v>
      </c>
      <c r="C2988" t="s">
        <v>7062</v>
      </c>
      <c r="D2988" t="s">
        <v>7063</v>
      </c>
      <c r="E2988" t="s">
        <v>3950</v>
      </c>
      <c r="F2988" t="s">
        <v>3950</v>
      </c>
      <c r="G2988" t="s">
        <v>639</v>
      </c>
      <c r="H2988" t="s">
        <v>684</v>
      </c>
      <c r="I2988" t="s">
        <v>2732</v>
      </c>
      <c r="J2988" t="s">
        <v>694</v>
      </c>
      <c r="K2988" t="s">
        <v>53</v>
      </c>
      <c r="L2988" s="4">
        <v>2</v>
      </c>
      <c r="M2988" s="4">
        <v>44926</v>
      </c>
      <c r="N2988">
        <v>0.30000001192092896</v>
      </c>
      <c r="AC2988">
        <v>11</v>
      </c>
      <c r="AE2988">
        <v>1</v>
      </c>
    </row>
    <row r="2989" spans="1:31" x14ac:dyDescent="0.2">
      <c r="A2989" s="9">
        <v>2006836</v>
      </c>
      <c r="B2989">
        <v>3769</v>
      </c>
      <c r="C2989" t="s">
        <v>7064</v>
      </c>
      <c r="D2989" t="s">
        <v>7065</v>
      </c>
      <c r="E2989" t="s">
        <v>3950</v>
      </c>
      <c r="F2989" t="s">
        <v>3950</v>
      </c>
      <c r="G2989" t="s">
        <v>639</v>
      </c>
      <c r="H2989" t="s">
        <v>684</v>
      </c>
      <c r="I2989" t="s">
        <v>2732</v>
      </c>
      <c r="J2989" t="s">
        <v>694</v>
      </c>
      <c r="K2989" t="s">
        <v>53</v>
      </c>
      <c r="L2989" s="4">
        <v>2</v>
      </c>
      <c r="M2989" s="4">
        <v>44926</v>
      </c>
      <c r="N2989">
        <v>0.5</v>
      </c>
      <c r="AC2989">
        <v>14.8</v>
      </c>
      <c r="AE2989">
        <v>1</v>
      </c>
    </row>
    <row r="2990" spans="1:31" x14ac:dyDescent="0.2">
      <c r="A2990" s="9">
        <v>2007642</v>
      </c>
      <c r="B2990">
        <v>4053</v>
      </c>
      <c r="C2990" t="s">
        <v>7066</v>
      </c>
      <c r="D2990" t="s">
        <v>7067</v>
      </c>
      <c r="E2990" t="s">
        <v>2811</v>
      </c>
      <c r="F2990" t="s">
        <v>2811</v>
      </c>
      <c r="G2990" t="s">
        <v>639</v>
      </c>
      <c r="H2990" t="s">
        <v>684</v>
      </c>
      <c r="I2990" t="s">
        <v>2732</v>
      </c>
      <c r="J2990" t="s">
        <v>694</v>
      </c>
      <c r="K2990" t="s">
        <v>53</v>
      </c>
      <c r="L2990" s="4">
        <v>2</v>
      </c>
      <c r="M2990" s="4">
        <v>44926</v>
      </c>
      <c r="N2990">
        <v>0.60000002384185791</v>
      </c>
      <c r="AC2990">
        <v>14.1</v>
      </c>
      <c r="AE2990">
        <v>1</v>
      </c>
    </row>
    <row r="2991" spans="1:31" x14ac:dyDescent="0.2">
      <c r="A2991" s="9">
        <v>2009110</v>
      </c>
      <c r="B2991">
        <v>4631</v>
      </c>
      <c r="C2991" t="s">
        <v>7068</v>
      </c>
      <c r="D2991" t="s">
        <v>7069</v>
      </c>
      <c r="E2991" t="s">
        <v>7070</v>
      </c>
      <c r="F2991" t="s">
        <v>7070</v>
      </c>
      <c r="G2991" t="s">
        <v>639</v>
      </c>
      <c r="H2991" t="s">
        <v>684</v>
      </c>
      <c r="I2991" t="s">
        <v>2732</v>
      </c>
      <c r="J2991" t="s">
        <v>694</v>
      </c>
      <c r="K2991" t="s">
        <v>53</v>
      </c>
      <c r="L2991" s="4">
        <v>2</v>
      </c>
      <c r="M2991" s="4">
        <v>44926</v>
      </c>
      <c r="N2991">
        <v>0.30000001192092896</v>
      </c>
      <c r="AC2991">
        <v>11.3</v>
      </c>
      <c r="AE2991">
        <v>1</v>
      </c>
    </row>
    <row r="2992" spans="1:31" x14ac:dyDescent="0.2">
      <c r="A2992" s="9">
        <v>2007641</v>
      </c>
      <c r="B2992">
        <v>4052</v>
      </c>
      <c r="C2992" t="s">
        <v>7071</v>
      </c>
      <c r="D2992" t="s">
        <v>7072</v>
      </c>
      <c r="E2992" t="s">
        <v>2811</v>
      </c>
      <c r="F2992" t="s">
        <v>2811</v>
      </c>
      <c r="G2992" t="s">
        <v>639</v>
      </c>
      <c r="H2992" t="s">
        <v>684</v>
      </c>
      <c r="I2992" t="s">
        <v>2732</v>
      </c>
      <c r="J2992" t="s">
        <v>694</v>
      </c>
      <c r="K2992" t="s">
        <v>53</v>
      </c>
      <c r="L2992" s="4">
        <v>2</v>
      </c>
      <c r="M2992" s="4">
        <v>44926</v>
      </c>
      <c r="N2992">
        <v>1.2999999523162842</v>
      </c>
      <c r="AC2992">
        <v>21.5</v>
      </c>
      <c r="AE2992">
        <v>1</v>
      </c>
    </row>
    <row r="2993" spans="1:31" x14ac:dyDescent="0.2">
      <c r="A2993" s="9">
        <v>2008971</v>
      </c>
      <c r="B2993">
        <v>4553</v>
      </c>
      <c r="C2993" t="s">
        <v>7073</v>
      </c>
      <c r="D2993" t="s">
        <v>7074</v>
      </c>
      <c r="E2993" t="s">
        <v>7075</v>
      </c>
      <c r="F2993" t="s">
        <v>7075</v>
      </c>
      <c r="G2993" t="s">
        <v>639</v>
      </c>
      <c r="H2993" t="s">
        <v>684</v>
      </c>
      <c r="I2993" t="s">
        <v>2732</v>
      </c>
      <c r="J2993" t="s">
        <v>694</v>
      </c>
      <c r="K2993" t="s">
        <v>53</v>
      </c>
      <c r="L2993" s="4">
        <v>2</v>
      </c>
      <c r="M2993" s="4">
        <v>44926</v>
      </c>
      <c r="N2993">
        <v>0.30000001192092896</v>
      </c>
      <c r="AC2993">
        <v>13.8</v>
      </c>
      <c r="AE2993">
        <v>1</v>
      </c>
    </row>
    <row r="2994" spans="1:31" x14ac:dyDescent="0.2">
      <c r="A2994" s="9">
        <v>2009236</v>
      </c>
      <c r="B2994">
        <v>4726</v>
      </c>
      <c r="C2994" t="s">
        <v>7076</v>
      </c>
      <c r="D2994" t="s">
        <v>7077</v>
      </c>
      <c r="E2994" t="s">
        <v>7078</v>
      </c>
      <c r="F2994" t="s">
        <v>7078</v>
      </c>
      <c r="G2994" t="s">
        <v>639</v>
      </c>
      <c r="H2994" t="s">
        <v>684</v>
      </c>
      <c r="I2994" t="s">
        <v>2732</v>
      </c>
      <c r="J2994" t="s">
        <v>694</v>
      </c>
      <c r="K2994" t="s">
        <v>53</v>
      </c>
      <c r="L2994" s="4">
        <v>2</v>
      </c>
      <c r="M2994" s="4">
        <v>44926</v>
      </c>
      <c r="N2994">
        <v>0.30000001192092896</v>
      </c>
      <c r="AC2994">
        <v>11.9</v>
      </c>
      <c r="AE2994">
        <v>1</v>
      </c>
    </row>
    <row r="2995" spans="1:31" x14ac:dyDescent="0.2">
      <c r="A2995" s="9">
        <v>2009183</v>
      </c>
      <c r="B2995">
        <v>4730</v>
      </c>
      <c r="C2995" t="s">
        <v>7079</v>
      </c>
      <c r="D2995" t="s">
        <v>7080</v>
      </c>
      <c r="E2995" t="s">
        <v>7081</v>
      </c>
      <c r="F2995" t="s">
        <v>7081</v>
      </c>
      <c r="G2995" t="s">
        <v>639</v>
      </c>
      <c r="H2995" t="s">
        <v>684</v>
      </c>
      <c r="I2995" t="s">
        <v>2732</v>
      </c>
      <c r="J2995" t="s">
        <v>694</v>
      </c>
      <c r="K2995" t="s">
        <v>53</v>
      </c>
      <c r="L2995" s="4">
        <v>2</v>
      </c>
      <c r="M2995" s="4">
        <v>44926</v>
      </c>
      <c r="N2995">
        <v>0.30000001192092896</v>
      </c>
      <c r="AC2995">
        <v>13.1</v>
      </c>
      <c r="AE2995">
        <v>1</v>
      </c>
    </row>
    <row r="2996" spans="1:31" x14ac:dyDescent="0.2">
      <c r="A2996" s="9">
        <v>2009204</v>
      </c>
      <c r="B2996">
        <v>4717</v>
      </c>
      <c r="C2996" t="s">
        <v>7082</v>
      </c>
      <c r="D2996" t="s">
        <v>7083</v>
      </c>
      <c r="E2996" t="s">
        <v>3876</v>
      </c>
      <c r="F2996" t="s">
        <v>3876</v>
      </c>
      <c r="G2996" t="s">
        <v>639</v>
      </c>
      <c r="H2996" t="s">
        <v>684</v>
      </c>
      <c r="I2996" t="s">
        <v>2732</v>
      </c>
      <c r="J2996" t="s">
        <v>694</v>
      </c>
      <c r="K2996" t="s">
        <v>53</v>
      </c>
      <c r="L2996" s="4">
        <v>2</v>
      </c>
      <c r="M2996" s="4">
        <v>44926</v>
      </c>
      <c r="N2996">
        <v>0.30000001192092896</v>
      </c>
      <c r="AC2996">
        <v>13.1</v>
      </c>
      <c r="AE2996">
        <v>1</v>
      </c>
    </row>
    <row r="2997" spans="1:31" x14ac:dyDescent="0.2">
      <c r="A2997" s="9">
        <v>2008966</v>
      </c>
      <c r="B2997">
        <v>4607</v>
      </c>
      <c r="C2997" t="s">
        <v>7084</v>
      </c>
      <c r="D2997" t="s">
        <v>7085</v>
      </c>
      <c r="E2997" t="s">
        <v>7862</v>
      </c>
      <c r="F2997" t="s">
        <v>7862</v>
      </c>
      <c r="G2997" t="s">
        <v>639</v>
      </c>
      <c r="H2997" t="s">
        <v>684</v>
      </c>
      <c r="I2997" t="s">
        <v>2732</v>
      </c>
      <c r="J2997" t="s">
        <v>694</v>
      </c>
      <c r="K2997" t="s">
        <v>53</v>
      </c>
      <c r="L2997" s="4">
        <v>2</v>
      </c>
      <c r="M2997" s="4">
        <v>44926</v>
      </c>
      <c r="N2997">
        <v>0.30000001192092896</v>
      </c>
      <c r="AC2997">
        <v>12.5</v>
      </c>
      <c r="AE2997">
        <v>1</v>
      </c>
    </row>
    <row r="2998" spans="1:31" x14ac:dyDescent="0.2">
      <c r="A2998" s="9">
        <v>2009341</v>
      </c>
      <c r="B2998">
        <v>4742</v>
      </c>
      <c r="C2998" t="s">
        <v>7086</v>
      </c>
      <c r="D2998" t="s">
        <v>7087</v>
      </c>
      <c r="E2998" t="s">
        <v>7088</v>
      </c>
      <c r="F2998" t="s">
        <v>7088</v>
      </c>
      <c r="G2998" t="s">
        <v>639</v>
      </c>
      <c r="H2998" t="s">
        <v>684</v>
      </c>
      <c r="I2998" t="s">
        <v>2732</v>
      </c>
      <c r="J2998" t="s">
        <v>686</v>
      </c>
      <c r="K2998" t="s">
        <v>53</v>
      </c>
      <c r="L2998" s="4">
        <v>2</v>
      </c>
      <c r="M2998" s="4">
        <v>44926</v>
      </c>
      <c r="N2998">
        <v>2</v>
      </c>
      <c r="O2998">
        <v>1.1000000238418579</v>
      </c>
      <c r="P2998">
        <v>1.3999999761581421</v>
      </c>
      <c r="AC2998">
        <v>70</v>
      </c>
      <c r="AE2998">
        <v>1</v>
      </c>
    </row>
    <row r="2999" spans="1:31" x14ac:dyDescent="0.2">
      <c r="A2999" s="9">
        <v>2009133</v>
      </c>
      <c r="B2999">
        <v>4707</v>
      </c>
      <c r="C2999" t="s">
        <v>7089</v>
      </c>
      <c r="D2999" t="s">
        <v>7090</v>
      </c>
      <c r="E2999" t="s">
        <v>1264</v>
      </c>
      <c r="F2999" t="s">
        <v>2668</v>
      </c>
      <c r="G2999" t="s">
        <v>639</v>
      </c>
      <c r="H2999" t="s">
        <v>639</v>
      </c>
      <c r="I2999" t="s">
        <v>2732</v>
      </c>
      <c r="J2999" t="s">
        <v>647</v>
      </c>
      <c r="K2999" t="s">
        <v>53</v>
      </c>
      <c r="L2999" s="4">
        <v>2</v>
      </c>
      <c r="M2999" s="4">
        <v>44926</v>
      </c>
      <c r="O2999">
        <v>32</v>
      </c>
      <c r="P2999">
        <v>40</v>
      </c>
      <c r="T2999">
        <v>4.4000000953674316</v>
      </c>
      <c r="X2999">
        <v>0.10000000149011612</v>
      </c>
      <c r="Y2999">
        <v>0.10000000149011612</v>
      </c>
      <c r="AA2999">
        <v>0.10000000149011612</v>
      </c>
      <c r="AE2999">
        <v>1</v>
      </c>
    </row>
    <row r="3000" spans="1:31" x14ac:dyDescent="0.2">
      <c r="A3000" s="9">
        <v>2009131</v>
      </c>
      <c r="B3000">
        <v>4713</v>
      </c>
      <c r="C3000" t="s">
        <v>7091</v>
      </c>
      <c r="D3000" t="s">
        <v>7092</v>
      </c>
      <c r="E3000" t="s">
        <v>1264</v>
      </c>
      <c r="F3000" t="s">
        <v>2668</v>
      </c>
      <c r="G3000" t="s">
        <v>639</v>
      </c>
      <c r="H3000" t="s">
        <v>639</v>
      </c>
      <c r="I3000" t="s">
        <v>2732</v>
      </c>
      <c r="J3000" t="s">
        <v>641</v>
      </c>
      <c r="K3000" t="s">
        <v>53</v>
      </c>
      <c r="L3000" s="4">
        <v>2</v>
      </c>
      <c r="M3000" s="4">
        <v>44926</v>
      </c>
      <c r="N3000">
        <v>15</v>
      </c>
      <c r="P3000">
        <v>9</v>
      </c>
      <c r="Q3000">
        <v>20</v>
      </c>
      <c r="AE3000">
        <v>1</v>
      </c>
    </row>
    <row r="3001" spans="1:31" x14ac:dyDescent="0.2">
      <c r="A3001" s="9">
        <v>2009132</v>
      </c>
      <c r="B3001">
        <v>4708</v>
      </c>
      <c r="C3001" t="s">
        <v>7093</v>
      </c>
      <c r="D3001" t="s">
        <v>7094</v>
      </c>
      <c r="E3001" t="s">
        <v>1264</v>
      </c>
      <c r="F3001" t="s">
        <v>2668</v>
      </c>
      <c r="G3001" t="s">
        <v>639</v>
      </c>
      <c r="H3001" t="s">
        <v>639</v>
      </c>
      <c r="I3001" t="s">
        <v>2732</v>
      </c>
      <c r="J3001" t="s">
        <v>641</v>
      </c>
      <c r="K3001" t="s">
        <v>53</v>
      </c>
      <c r="L3001" s="4">
        <v>2</v>
      </c>
      <c r="M3001" s="4">
        <v>44926</v>
      </c>
      <c r="N3001">
        <v>14</v>
      </c>
      <c r="O3001">
        <v>12</v>
      </c>
      <c r="P3001">
        <v>14</v>
      </c>
      <c r="T3001">
        <v>14</v>
      </c>
      <c r="V3001">
        <v>0.10000000149011612</v>
      </c>
      <c r="W3001">
        <v>0.10000000149011612</v>
      </c>
      <c r="X3001">
        <v>0.10000000149011612</v>
      </c>
      <c r="Y3001">
        <v>0.10000000149011612</v>
      </c>
      <c r="Z3001">
        <v>0.10000000149011612</v>
      </c>
      <c r="AE3001">
        <v>1</v>
      </c>
    </row>
    <row r="3002" spans="1:31" x14ac:dyDescent="0.2">
      <c r="A3002" s="9">
        <v>2004525</v>
      </c>
      <c r="B3002">
        <v>3451</v>
      </c>
      <c r="C3002" t="s">
        <v>7095</v>
      </c>
      <c r="D3002" t="s">
        <v>7096</v>
      </c>
      <c r="E3002" t="s">
        <v>3234</v>
      </c>
      <c r="F3002" t="s">
        <v>3234</v>
      </c>
      <c r="G3002" t="s">
        <v>639</v>
      </c>
      <c r="H3002" t="s">
        <v>639</v>
      </c>
      <c r="I3002" t="s">
        <v>2732</v>
      </c>
      <c r="J3002" t="s">
        <v>729</v>
      </c>
      <c r="K3002" t="s">
        <v>53</v>
      </c>
      <c r="L3002" s="4">
        <v>40386</v>
      </c>
      <c r="M3002" s="4">
        <v>44926</v>
      </c>
      <c r="AC3002">
        <v>80</v>
      </c>
      <c r="AE3002">
        <v>1</v>
      </c>
    </row>
    <row r="3003" spans="1:31" x14ac:dyDescent="0.2">
      <c r="A3003" s="9">
        <v>2005234</v>
      </c>
      <c r="B3003">
        <v>3503</v>
      </c>
      <c r="C3003" t="s">
        <v>7097</v>
      </c>
      <c r="D3003" t="s">
        <v>7098</v>
      </c>
      <c r="E3003" t="s">
        <v>2962</v>
      </c>
      <c r="F3003" t="s">
        <v>2962</v>
      </c>
      <c r="G3003" t="s">
        <v>639</v>
      </c>
      <c r="H3003" t="s">
        <v>639</v>
      </c>
      <c r="I3003" t="s">
        <v>2732</v>
      </c>
      <c r="J3003" t="s">
        <v>729</v>
      </c>
      <c r="K3003" t="s">
        <v>53</v>
      </c>
      <c r="L3003" s="4">
        <v>2</v>
      </c>
      <c r="M3003" s="4">
        <v>44926</v>
      </c>
      <c r="AC3003">
        <v>25</v>
      </c>
      <c r="AE3003">
        <v>1</v>
      </c>
    </row>
    <row r="3004" spans="1:31" x14ac:dyDescent="0.2">
      <c r="A3004" s="9">
        <v>2007382</v>
      </c>
      <c r="B3004">
        <v>3999</v>
      </c>
      <c r="C3004" t="s">
        <v>7099</v>
      </c>
      <c r="D3004" t="s">
        <v>7100</v>
      </c>
      <c r="E3004" t="s">
        <v>4936</v>
      </c>
      <c r="F3004" t="s">
        <v>4936</v>
      </c>
      <c r="G3004" t="s">
        <v>639</v>
      </c>
      <c r="H3004" t="s">
        <v>639</v>
      </c>
      <c r="I3004" t="s">
        <v>2732</v>
      </c>
      <c r="J3004" t="s">
        <v>729</v>
      </c>
      <c r="K3004" t="s">
        <v>54</v>
      </c>
      <c r="L3004" s="4">
        <v>2</v>
      </c>
      <c r="M3004" s="4">
        <v>44926</v>
      </c>
      <c r="AE3004">
        <v>1.1000000000000001</v>
      </c>
    </row>
    <row r="3005" spans="1:31" x14ac:dyDescent="0.2">
      <c r="A3005" s="9">
        <v>2007379</v>
      </c>
      <c r="B3005">
        <v>3996</v>
      </c>
      <c r="C3005" t="s">
        <v>7101</v>
      </c>
      <c r="D3005" t="s">
        <v>7102</v>
      </c>
      <c r="E3005" t="s">
        <v>4936</v>
      </c>
      <c r="F3005" t="s">
        <v>4936</v>
      </c>
      <c r="G3005" t="s">
        <v>639</v>
      </c>
      <c r="H3005" t="s">
        <v>639</v>
      </c>
      <c r="I3005" t="s">
        <v>2732</v>
      </c>
      <c r="J3005" t="s">
        <v>729</v>
      </c>
      <c r="K3005" t="s">
        <v>54</v>
      </c>
      <c r="L3005" s="4">
        <v>2</v>
      </c>
      <c r="M3005" s="4">
        <v>44926</v>
      </c>
      <c r="AE3005">
        <v>1.1000000000000001</v>
      </c>
    </row>
    <row r="3006" spans="1:31" x14ac:dyDescent="0.2">
      <c r="A3006" s="9">
        <v>2008942</v>
      </c>
      <c r="B3006">
        <v>4611</v>
      </c>
      <c r="C3006" t="s">
        <v>7103</v>
      </c>
      <c r="D3006" t="s">
        <v>7104</v>
      </c>
      <c r="E3006" t="s">
        <v>6986</v>
      </c>
      <c r="F3006" t="s">
        <v>6987</v>
      </c>
      <c r="G3006" t="s">
        <v>639</v>
      </c>
      <c r="H3006" t="s">
        <v>639</v>
      </c>
      <c r="I3006" t="s">
        <v>2732</v>
      </c>
      <c r="J3006" t="s">
        <v>729</v>
      </c>
      <c r="K3006" t="s">
        <v>54</v>
      </c>
      <c r="L3006" s="4">
        <v>2</v>
      </c>
      <c r="M3006" s="4">
        <v>44926</v>
      </c>
      <c r="AE3006">
        <v>1.1000000000000001</v>
      </c>
    </row>
    <row r="3007" spans="1:31" x14ac:dyDescent="0.2">
      <c r="A3007" s="9">
        <v>2008913</v>
      </c>
      <c r="B3007">
        <v>4608</v>
      </c>
      <c r="C3007" t="s">
        <v>7105</v>
      </c>
      <c r="D3007" t="s">
        <v>4790</v>
      </c>
      <c r="E3007" t="s">
        <v>3449</v>
      </c>
      <c r="F3007" t="s">
        <v>3449</v>
      </c>
      <c r="G3007" t="s">
        <v>639</v>
      </c>
      <c r="H3007" t="s">
        <v>639</v>
      </c>
      <c r="I3007" t="s">
        <v>2732</v>
      </c>
      <c r="J3007" t="s">
        <v>694</v>
      </c>
      <c r="K3007" t="s">
        <v>54</v>
      </c>
      <c r="L3007" s="4">
        <v>2</v>
      </c>
      <c r="M3007" s="4">
        <v>44926</v>
      </c>
      <c r="N3007">
        <v>7.5</v>
      </c>
      <c r="O3007">
        <v>8</v>
      </c>
      <c r="P3007">
        <v>6</v>
      </c>
      <c r="AE3007">
        <v>1.1000000000000001</v>
      </c>
    </row>
    <row r="3008" spans="1:31" x14ac:dyDescent="0.2">
      <c r="A3008" s="9">
        <v>2009422</v>
      </c>
      <c r="B3008">
        <v>4755</v>
      </c>
      <c r="C3008" t="s">
        <v>7106</v>
      </c>
      <c r="D3008" t="s">
        <v>2850</v>
      </c>
      <c r="E3008" t="s">
        <v>7107</v>
      </c>
      <c r="F3008" t="s">
        <v>7107</v>
      </c>
      <c r="G3008" t="s">
        <v>639</v>
      </c>
      <c r="H3008" t="s">
        <v>684</v>
      </c>
      <c r="I3008" t="s">
        <v>2732</v>
      </c>
      <c r="J3008" t="s">
        <v>694</v>
      </c>
      <c r="K3008" t="s">
        <v>54</v>
      </c>
      <c r="L3008" s="4">
        <v>2</v>
      </c>
      <c r="M3008" s="4">
        <v>44926</v>
      </c>
      <c r="N3008">
        <v>5.000000074505806E-2</v>
      </c>
      <c r="P3008">
        <v>0.10000000149011612</v>
      </c>
      <c r="AC3008">
        <v>2.5</v>
      </c>
      <c r="AE3008">
        <v>1</v>
      </c>
    </row>
    <row r="3009" spans="1:31" x14ac:dyDescent="0.2">
      <c r="A3009" s="9">
        <v>2009424</v>
      </c>
      <c r="B3009">
        <v>4765</v>
      </c>
      <c r="C3009" t="s">
        <v>7108</v>
      </c>
      <c r="D3009" t="s">
        <v>2850</v>
      </c>
      <c r="E3009" t="s">
        <v>7109</v>
      </c>
      <c r="F3009" t="s">
        <v>7109</v>
      </c>
      <c r="G3009" t="s">
        <v>639</v>
      </c>
      <c r="H3009" t="s">
        <v>684</v>
      </c>
      <c r="I3009" t="s">
        <v>2732</v>
      </c>
      <c r="J3009" t="s">
        <v>694</v>
      </c>
      <c r="K3009" t="s">
        <v>54</v>
      </c>
      <c r="L3009" s="4">
        <v>2</v>
      </c>
      <c r="M3009" s="4">
        <v>44926</v>
      </c>
      <c r="N3009">
        <v>0.10000000149011612</v>
      </c>
      <c r="O3009">
        <v>9.9999997764825821E-3</v>
      </c>
      <c r="P3009">
        <v>0.15000000596046448</v>
      </c>
      <c r="AC3009">
        <v>8.4</v>
      </c>
      <c r="AE3009">
        <v>1</v>
      </c>
    </row>
    <row r="3010" spans="1:31" x14ac:dyDescent="0.2">
      <c r="A3010" s="9">
        <v>2004867</v>
      </c>
      <c r="B3010">
        <v>3471</v>
      </c>
      <c r="C3010" t="s">
        <v>7110</v>
      </c>
      <c r="D3010" t="s">
        <v>2850</v>
      </c>
      <c r="E3010" t="s">
        <v>7111</v>
      </c>
      <c r="F3010" t="s">
        <v>7111</v>
      </c>
      <c r="G3010" t="s">
        <v>639</v>
      </c>
      <c r="H3010" t="s">
        <v>684</v>
      </c>
      <c r="I3010" t="s">
        <v>2732</v>
      </c>
      <c r="J3010" t="s">
        <v>694</v>
      </c>
      <c r="K3010" t="s">
        <v>54</v>
      </c>
      <c r="L3010" s="4">
        <v>40442</v>
      </c>
      <c r="M3010" s="4">
        <v>44926</v>
      </c>
      <c r="N3010">
        <v>5.000000074505806E-2</v>
      </c>
      <c r="O3010">
        <v>0</v>
      </c>
      <c r="P3010">
        <v>0.10000000149011612</v>
      </c>
      <c r="AC3010">
        <v>3.8</v>
      </c>
      <c r="AE3010">
        <v>1</v>
      </c>
    </row>
    <row r="3011" spans="1:31" x14ac:dyDescent="0.2">
      <c r="A3011" s="9">
        <v>2004866</v>
      </c>
      <c r="B3011">
        <v>3470</v>
      </c>
      <c r="C3011" t="s">
        <v>7112</v>
      </c>
      <c r="D3011" t="s">
        <v>2850</v>
      </c>
      <c r="E3011" t="s">
        <v>7113</v>
      </c>
      <c r="F3011" t="s">
        <v>7113</v>
      </c>
      <c r="G3011" t="s">
        <v>639</v>
      </c>
      <c r="H3011" t="s">
        <v>684</v>
      </c>
      <c r="I3011" t="s">
        <v>2732</v>
      </c>
      <c r="J3011" t="s">
        <v>694</v>
      </c>
      <c r="K3011" t="s">
        <v>54</v>
      </c>
      <c r="L3011" s="4">
        <v>40442</v>
      </c>
      <c r="M3011" s="4">
        <v>44926</v>
      </c>
      <c r="N3011">
        <v>5.9999998658895493E-2</v>
      </c>
      <c r="O3011">
        <v>0</v>
      </c>
      <c r="P3011">
        <v>0.10000000149011612</v>
      </c>
      <c r="AC3011">
        <v>2.5</v>
      </c>
      <c r="AE3011">
        <v>1</v>
      </c>
    </row>
    <row r="3012" spans="1:31" x14ac:dyDescent="0.2">
      <c r="A3012" s="9">
        <v>2008965</v>
      </c>
      <c r="B3012">
        <v>4624</v>
      </c>
      <c r="C3012" t="s">
        <v>7114</v>
      </c>
      <c r="D3012" t="s">
        <v>3596</v>
      </c>
      <c r="E3012" t="s">
        <v>7115</v>
      </c>
      <c r="F3012" t="s">
        <v>7115</v>
      </c>
      <c r="G3012" t="s">
        <v>639</v>
      </c>
      <c r="H3012" t="s">
        <v>684</v>
      </c>
      <c r="I3012" t="s">
        <v>2732</v>
      </c>
      <c r="J3012" t="s">
        <v>694</v>
      </c>
      <c r="K3012" t="s">
        <v>54</v>
      </c>
      <c r="L3012" s="4">
        <v>2</v>
      </c>
      <c r="M3012" s="4">
        <v>44926</v>
      </c>
      <c r="N3012">
        <v>9.9999997764825821E-3</v>
      </c>
      <c r="P3012">
        <v>0.10000000149011612</v>
      </c>
      <c r="AC3012">
        <v>3</v>
      </c>
      <c r="AE3012">
        <v>1</v>
      </c>
    </row>
    <row r="3013" spans="1:31" x14ac:dyDescent="0.2">
      <c r="A3013" s="9">
        <v>2008990</v>
      </c>
      <c r="B3013">
        <v>4636</v>
      </c>
      <c r="C3013" t="s">
        <v>7116</v>
      </c>
      <c r="D3013" t="s">
        <v>7117</v>
      </c>
      <c r="E3013" t="s">
        <v>3452</v>
      </c>
      <c r="F3013" t="s">
        <v>7118</v>
      </c>
      <c r="G3013" t="s">
        <v>639</v>
      </c>
      <c r="H3013" t="s">
        <v>639</v>
      </c>
      <c r="I3013" t="s">
        <v>2732</v>
      </c>
      <c r="J3013" t="s">
        <v>729</v>
      </c>
      <c r="K3013" t="s">
        <v>54</v>
      </c>
      <c r="L3013" s="4">
        <v>2</v>
      </c>
      <c r="M3013" s="4">
        <v>44926</v>
      </c>
      <c r="AE3013">
        <v>1.1000000000000001</v>
      </c>
    </row>
    <row r="3014" spans="1:31" x14ac:dyDescent="0.2">
      <c r="A3014" s="9">
        <v>2009299</v>
      </c>
      <c r="B3014">
        <v>4746</v>
      </c>
      <c r="C3014" t="s">
        <v>7119</v>
      </c>
      <c r="D3014" t="s">
        <v>7120</v>
      </c>
      <c r="E3014" t="s">
        <v>3452</v>
      </c>
      <c r="F3014" t="s">
        <v>7118</v>
      </c>
      <c r="G3014" t="s">
        <v>639</v>
      </c>
      <c r="H3014" t="s">
        <v>639</v>
      </c>
      <c r="I3014" t="s">
        <v>2732</v>
      </c>
      <c r="J3014" t="s">
        <v>729</v>
      </c>
      <c r="K3014" t="s">
        <v>54</v>
      </c>
      <c r="L3014" s="4">
        <v>2</v>
      </c>
      <c r="M3014" s="4">
        <v>44926</v>
      </c>
      <c r="AE3014">
        <v>1.1000000000000001</v>
      </c>
    </row>
    <row r="3015" spans="1:31" x14ac:dyDescent="0.2">
      <c r="A3015" s="9">
        <v>2009298</v>
      </c>
      <c r="B3015">
        <v>4745</v>
      </c>
      <c r="C3015" t="s">
        <v>7121</v>
      </c>
      <c r="D3015" t="s">
        <v>7122</v>
      </c>
      <c r="E3015" t="s">
        <v>3452</v>
      </c>
      <c r="F3015" t="s">
        <v>7118</v>
      </c>
      <c r="G3015" t="s">
        <v>639</v>
      </c>
      <c r="H3015" t="s">
        <v>639</v>
      </c>
      <c r="I3015" t="s">
        <v>2732</v>
      </c>
      <c r="J3015" t="s">
        <v>729</v>
      </c>
      <c r="K3015" t="s">
        <v>54</v>
      </c>
      <c r="L3015" s="4">
        <v>2</v>
      </c>
      <c r="M3015" s="4">
        <v>44926</v>
      </c>
      <c r="AE3015">
        <v>1.1000000000000001</v>
      </c>
    </row>
    <row r="3016" spans="1:31" x14ac:dyDescent="0.2">
      <c r="A3016" s="9">
        <v>2009010</v>
      </c>
      <c r="B3016">
        <v>4646</v>
      </c>
      <c r="C3016" t="s">
        <v>7123</v>
      </c>
      <c r="D3016" t="s">
        <v>7124</v>
      </c>
      <c r="E3016" t="s">
        <v>3452</v>
      </c>
      <c r="F3016" t="s">
        <v>7118</v>
      </c>
      <c r="G3016" t="s">
        <v>639</v>
      </c>
      <c r="H3016" t="s">
        <v>639</v>
      </c>
      <c r="I3016" t="s">
        <v>2732</v>
      </c>
      <c r="J3016" t="s">
        <v>729</v>
      </c>
      <c r="K3016" t="s">
        <v>54</v>
      </c>
      <c r="L3016" s="4">
        <v>2</v>
      </c>
      <c r="M3016" s="4">
        <v>44926</v>
      </c>
      <c r="AE3016">
        <v>1.1000000000000001</v>
      </c>
    </row>
    <row r="3017" spans="1:31" x14ac:dyDescent="0.2">
      <c r="A3017" s="9">
        <v>2008982</v>
      </c>
      <c r="B3017">
        <v>4675</v>
      </c>
      <c r="C3017" t="s">
        <v>7125</v>
      </c>
      <c r="D3017" t="s">
        <v>7126</v>
      </c>
      <c r="E3017" t="s">
        <v>2096</v>
      </c>
      <c r="F3017" t="s">
        <v>2644</v>
      </c>
      <c r="G3017" t="s">
        <v>639</v>
      </c>
      <c r="H3017" t="s">
        <v>639</v>
      </c>
      <c r="I3017" t="s">
        <v>2732</v>
      </c>
      <c r="J3017" t="s">
        <v>729</v>
      </c>
      <c r="K3017" t="s">
        <v>54</v>
      </c>
      <c r="L3017" s="4">
        <v>2</v>
      </c>
      <c r="M3017" s="4">
        <v>44926</v>
      </c>
      <c r="AE3017">
        <v>1.1000000000000001</v>
      </c>
    </row>
    <row r="3018" spans="1:31" x14ac:dyDescent="0.2">
      <c r="A3018" s="9">
        <v>2007638</v>
      </c>
      <c r="B3018">
        <v>4063</v>
      </c>
      <c r="C3018" t="s">
        <v>7127</v>
      </c>
      <c r="D3018" t="s">
        <v>7128</v>
      </c>
      <c r="E3018" t="s">
        <v>1331</v>
      </c>
      <c r="F3018" t="s">
        <v>1331</v>
      </c>
      <c r="G3018" t="s">
        <v>639</v>
      </c>
      <c r="H3018" t="s">
        <v>639</v>
      </c>
      <c r="I3018" t="s">
        <v>2732</v>
      </c>
      <c r="J3018" t="s">
        <v>729</v>
      </c>
      <c r="K3018" t="s">
        <v>54</v>
      </c>
      <c r="L3018" s="4">
        <v>2</v>
      </c>
      <c r="M3018" s="4">
        <v>44926</v>
      </c>
      <c r="N3018">
        <v>3.9999999105930328E-2</v>
      </c>
      <c r="O3018">
        <v>1.9999999552965164E-2</v>
      </c>
      <c r="P3018">
        <v>3.9999999105930328E-2</v>
      </c>
      <c r="AE3018">
        <v>1.1000000000000001</v>
      </c>
    </row>
    <row r="3019" spans="1:31" x14ac:dyDescent="0.2">
      <c r="A3019" s="9">
        <v>2010035</v>
      </c>
      <c r="B3019">
        <v>5112</v>
      </c>
      <c r="C3019" t="s">
        <v>7129</v>
      </c>
      <c r="D3019" t="s">
        <v>7130</v>
      </c>
      <c r="E3019" t="s">
        <v>7131</v>
      </c>
      <c r="F3019" t="s">
        <v>7131</v>
      </c>
      <c r="G3019" t="s">
        <v>639</v>
      </c>
      <c r="H3019" t="s">
        <v>684</v>
      </c>
      <c r="I3019" t="s">
        <v>2732</v>
      </c>
      <c r="J3019" t="s">
        <v>694</v>
      </c>
      <c r="K3019" t="s">
        <v>53</v>
      </c>
      <c r="L3019" s="4">
        <v>2</v>
      </c>
      <c r="M3019" s="4">
        <v>44926</v>
      </c>
      <c r="N3019">
        <v>0.80000001192092896</v>
      </c>
      <c r="O3019">
        <v>1</v>
      </c>
      <c r="P3019">
        <v>0.60000002384185791</v>
      </c>
      <c r="AC3019">
        <v>15.8</v>
      </c>
      <c r="AE3019">
        <v>1</v>
      </c>
    </row>
    <row r="3020" spans="1:31" x14ac:dyDescent="0.2">
      <c r="A3020" s="9">
        <v>2007700</v>
      </c>
      <c r="B3020">
        <v>4094</v>
      </c>
      <c r="C3020" t="s">
        <v>7132</v>
      </c>
      <c r="D3020" t="s">
        <v>2900</v>
      </c>
      <c r="E3020" t="s">
        <v>1540</v>
      </c>
      <c r="F3020" t="s">
        <v>1540</v>
      </c>
      <c r="G3020" t="s">
        <v>639</v>
      </c>
      <c r="H3020" t="s">
        <v>639</v>
      </c>
      <c r="I3020" t="s">
        <v>2732</v>
      </c>
      <c r="J3020" t="s">
        <v>641</v>
      </c>
      <c r="K3020" t="s">
        <v>53</v>
      </c>
      <c r="L3020" s="4">
        <v>2</v>
      </c>
      <c r="M3020" s="4">
        <v>44926</v>
      </c>
      <c r="N3020">
        <v>15</v>
      </c>
      <c r="AE3020">
        <v>1</v>
      </c>
    </row>
    <row r="3021" spans="1:31" x14ac:dyDescent="0.2">
      <c r="A3021" s="9">
        <v>2007701</v>
      </c>
      <c r="B3021">
        <v>4096</v>
      </c>
      <c r="C3021" t="s">
        <v>7133</v>
      </c>
      <c r="D3021" t="s">
        <v>7134</v>
      </c>
      <c r="E3021" t="s">
        <v>1540</v>
      </c>
      <c r="F3021" t="s">
        <v>1540</v>
      </c>
      <c r="G3021" t="s">
        <v>639</v>
      </c>
      <c r="H3021" t="s">
        <v>639</v>
      </c>
      <c r="I3021" t="s">
        <v>2732</v>
      </c>
      <c r="J3021" t="s">
        <v>641</v>
      </c>
      <c r="K3021" t="s">
        <v>53</v>
      </c>
      <c r="L3021" s="4">
        <v>2</v>
      </c>
      <c r="M3021" s="4">
        <v>44926</v>
      </c>
      <c r="N3021">
        <v>15.5</v>
      </c>
      <c r="AE3021">
        <v>1</v>
      </c>
    </row>
    <row r="3022" spans="1:31" x14ac:dyDescent="0.2">
      <c r="A3022" s="9">
        <v>2000709</v>
      </c>
      <c r="B3022">
        <v>1027</v>
      </c>
      <c r="C3022" t="s">
        <v>7135</v>
      </c>
      <c r="D3022" t="s">
        <v>6595</v>
      </c>
      <c r="E3022" t="s">
        <v>958</v>
      </c>
      <c r="F3022" t="s">
        <v>1540</v>
      </c>
      <c r="G3022" t="s">
        <v>639</v>
      </c>
      <c r="H3022" t="s">
        <v>639</v>
      </c>
      <c r="I3022" t="s">
        <v>2732</v>
      </c>
      <c r="J3022" t="s">
        <v>641</v>
      </c>
      <c r="K3022" t="s">
        <v>53</v>
      </c>
      <c r="L3022" s="4">
        <v>39994</v>
      </c>
      <c r="M3022" s="4">
        <v>44926</v>
      </c>
      <c r="N3022">
        <v>27</v>
      </c>
      <c r="R3022">
        <v>4</v>
      </c>
      <c r="AE3022">
        <v>1</v>
      </c>
    </row>
    <row r="3023" spans="1:31" x14ac:dyDescent="0.2">
      <c r="A3023" s="9">
        <v>2004627</v>
      </c>
      <c r="B3023">
        <v>3458</v>
      </c>
      <c r="C3023" t="s">
        <v>7136</v>
      </c>
      <c r="D3023" t="s">
        <v>6595</v>
      </c>
      <c r="E3023" t="s">
        <v>1540</v>
      </c>
      <c r="F3023" t="s">
        <v>1540</v>
      </c>
      <c r="G3023" t="s">
        <v>639</v>
      </c>
      <c r="H3023" t="s">
        <v>639</v>
      </c>
      <c r="I3023" t="s">
        <v>2732</v>
      </c>
      <c r="J3023" t="s">
        <v>641</v>
      </c>
      <c r="K3023" t="s">
        <v>53</v>
      </c>
      <c r="L3023" s="4">
        <v>40421</v>
      </c>
      <c r="M3023" s="4">
        <v>44926</v>
      </c>
      <c r="N3023">
        <v>27</v>
      </c>
      <c r="R3023">
        <v>4</v>
      </c>
      <c r="AE3023">
        <v>1</v>
      </c>
    </row>
    <row r="3024" spans="1:31" x14ac:dyDescent="0.2">
      <c r="A3024" s="9">
        <v>2009096</v>
      </c>
      <c r="B3024">
        <v>4665</v>
      </c>
      <c r="C3024" t="s">
        <v>7137</v>
      </c>
      <c r="D3024" t="s">
        <v>7138</v>
      </c>
      <c r="E3024" t="s">
        <v>1540</v>
      </c>
      <c r="F3024" t="s">
        <v>1540</v>
      </c>
      <c r="G3024" t="s">
        <v>639</v>
      </c>
      <c r="H3024" t="s">
        <v>639</v>
      </c>
      <c r="I3024" t="s">
        <v>2732</v>
      </c>
      <c r="J3024" t="s">
        <v>641</v>
      </c>
      <c r="K3024" t="s">
        <v>53</v>
      </c>
      <c r="L3024" s="4">
        <v>2</v>
      </c>
      <c r="M3024" s="4">
        <v>44926</v>
      </c>
      <c r="N3024">
        <v>20</v>
      </c>
      <c r="T3024">
        <v>20.5</v>
      </c>
      <c r="AE3024">
        <v>1</v>
      </c>
    </row>
    <row r="3025" spans="1:31" x14ac:dyDescent="0.2">
      <c r="A3025" s="9">
        <v>2001319</v>
      </c>
      <c r="B3025">
        <v>2638</v>
      </c>
      <c r="C3025" t="s">
        <v>7139</v>
      </c>
      <c r="D3025" t="s">
        <v>7140</v>
      </c>
      <c r="E3025" t="s">
        <v>1540</v>
      </c>
      <c r="F3025" t="s">
        <v>1540</v>
      </c>
      <c r="G3025" t="s">
        <v>639</v>
      </c>
      <c r="H3025" t="s">
        <v>639</v>
      </c>
      <c r="I3025" t="s">
        <v>2732</v>
      </c>
      <c r="J3025" t="s">
        <v>641</v>
      </c>
      <c r="K3025" t="s">
        <v>53</v>
      </c>
      <c r="L3025" s="4">
        <v>40267</v>
      </c>
      <c r="M3025" s="4">
        <v>44926</v>
      </c>
      <c r="N3025">
        <v>20</v>
      </c>
      <c r="O3025">
        <v>50</v>
      </c>
      <c r="P3025">
        <v>8</v>
      </c>
      <c r="R3025">
        <v>2</v>
      </c>
      <c r="V3025">
        <v>2.0000000949949026E-3</v>
      </c>
      <c r="W3025">
        <v>2.0000000949949026E-3</v>
      </c>
      <c r="X3025">
        <v>0.30000001192092896</v>
      </c>
      <c r="Y3025">
        <v>9.9999997764825821E-3</v>
      </c>
      <c r="Z3025">
        <v>9.9999997764825821E-3</v>
      </c>
      <c r="AE3025">
        <v>1</v>
      </c>
    </row>
    <row r="3026" spans="1:31" x14ac:dyDescent="0.2">
      <c r="A3026" s="9">
        <v>2007055</v>
      </c>
      <c r="B3026">
        <v>3882</v>
      </c>
      <c r="C3026" t="s">
        <v>7141</v>
      </c>
      <c r="D3026" t="s">
        <v>7142</v>
      </c>
      <c r="E3026" t="s">
        <v>1540</v>
      </c>
      <c r="F3026" t="s">
        <v>1540</v>
      </c>
      <c r="G3026" t="s">
        <v>639</v>
      </c>
      <c r="H3026" t="s">
        <v>639</v>
      </c>
      <c r="I3026" t="s">
        <v>2732</v>
      </c>
      <c r="J3026" t="s">
        <v>729</v>
      </c>
      <c r="K3026" t="s">
        <v>54</v>
      </c>
      <c r="L3026" s="4">
        <v>2</v>
      </c>
      <c r="M3026" s="4">
        <v>44926</v>
      </c>
      <c r="AE3026">
        <v>1.1000000000000001</v>
      </c>
    </row>
    <row r="3027" spans="1:31" x14ac:dyDescent="0.2">
      <c r="A3027" s="9">
        <v>2009134</v>
      </c>
      <c r="B3027">
        <v>4695</v>
      </c>
      <c r="C3027" t="s">
        <v>7143</v>
      </c>
      <c r="D3027" t="s">
        <v>7144</v>
      </c>
      <c r="E3027" t="s">
        <v>5149</v>
      </c>
      <c r="F3027" t="s">
        <v>5150</v>
      </c>
      <c r="G3027" t="s">
        <v>639</v>
      </c>
      <c r="H3027" t="s">
        <v>639</v>
      </c>
      <c r="I3027" t="s">
        <v>2732</v>
      </c>
      <c r="J3027" t="s">
        <v>641</v>
      </c>
      <c r="K3027" t="s">
        <v>54</v>
      </c>
      <c r="L3027" s="4">
        <v>2</v>
      </c>
      <c r="M3027" s="4">
        <v>44926</v>
      </c>
      <c r="N3027">
        <v>14.699999809265137</v>
      </c>
      <c r="O3027">
        <v>5.2800002098083496</v>
      </c>
      <c r="P3027">
        <v>3.5</v>
      </c>
      <c r="T3027">
        <v>1.440000057220459</v>
      </c>
      <c r="V3027">
        <v>0.63999998569488525</v>
      </c>
      <c r="W3027">
        <v>0.63999998569488525</v>
      </c>
      <c r="X3027">
        <v>0.47999998927116394</v>
      </c>
      <c r="Y3027">
        <v>0.47999998927116394</v>
      </c>
      <c r="Z3027">
        <v>0.47999998927116394</v>
      </c>
      <c r="AA3027">
        <v>8.999999612569809E-3</v>
      </c>
      <c r="AE3027">
        <v>1</v>
      </c>
    </row>
    <row r="3028" spans="1:31" x14ac:dyDescent="0.2">
      <c r="A3028" s="9">
        <v>2008932</v>
      </c>
      <c r="B3028">
        <v>4596</v>
      </c>
      <c r="C3028" t="s">
        <v>7145</v>
      </c>
      <c r="D3028" t="s">
        <v>7146</v>
      </c>
      <c r="E3028" t="s">
        <v>1264</v>
      </c>
      <c r="F3028" t="s">
        <v>2668</v>
      </c>
      <c r="G3028" t="s">
        <v>639</v>
      </c>
      <c r="H3028" t="s">
        <v>639</v>
      </c>
      <c r="I3028" t="s">
        <v>2732</v>
      </c>
      <c r="J3028" t="s">
        <v>641</v>
      </c>
      <c r="K3028" t="s">
        <v>54</v>
      </c>
      <c r="L3028" s="4">
        <v>2</v>
      </c>
      <c r="M3028" s="4">
        <v>44926</v>
      </c>
      <c r="N3028">
        <v>3</v>
      </c>
      <c r="O3028">
        <v>7</v>
      </c>
      <c r="P3028">
        <v>7</v>
      </c>
      <c r="V3028">
        <v>0.10000000149011612</v>
      </c>
      <c r="Z3028">
        <v>5.000000074505806E-2</v>
      </c>
      <c r="AE3028">
        <v>1</v>
      </c>
    </row>
    <row r="3029" spans="1:31" x14ac:dyDescent="0.2">
      <c r="A3029" s="9">
        <v>2009102</v>
      </c>
      <c r="B3029">
        <v>4630</v>
      </c>
      <c r="C3029" t="s">
        <v>7147</v>
      </c>
      <c r="D3029" t="s">
        <v>5968</v>
      </c>
      <c r="E3029" t="s">
        <v>5969</v>
      </c>
      <c r="F3029" t="s">
        <v>5969</v>
      </c>
      <c r="G3029" t="s">
        <v>639</v>
      </c>
      <c r="H3029" t="s">
        <v>684</v>
      </c>
      <c r="I3029" t="s">
        <v>2732</v>
      </c>
      <c r="J3029" t="s">
        <v>694</v>
      </c>
      <c r="K3029" t="s">
        <v>53</v>
      </c>
      <c r="L3029" s="4">
        <v>2</v>
      </c>
      <c r="M3029" s="4">
        <v>44926</v>
      </c>
      <c r="N3029">
        <v>0.30000001192092896</v>
      </c>
      <c r="AC3029">
        <v>11.9</v>
      </c>
      <c r="AE3029">
        <v>1</v>
      </c>
    </row>
    <row r="3030" spans="1:31" x14ac:dyDescent="0.2">
      <c r="A3030" s="9">
        <v>2009062</v>
      </c>
      <c r="B3030">
        <v>4654</v>
      </c>
      <c r="C3030" t="s">
        <v>7148</v>
      </c>
      <c r="D3030" t="s">
        <v>7149</v>
      </c>
      <c r="E3030" t="s">
        <v>5620</v>
      </c>
      <c r="F3030" t="s">
        <v>5621</v>
      </c>
      <c r="G3030" t="s">
        <v>639</v>
      </c>
      <c r="H3030" t="s">
        <v>684</v>
      </c>
      <c r="I3030" t="s">
        <v>2732</v>
      </c>
      <c r="J3030" t="s">
        <v>641</v>
      </c>
      <c r="K3030" t="s">
        <v>54</v>
      </c>
      <c r="L3030" s="4">
        <v>2</v>
      </c>
      <c r="M3030" s="4">
        <v>44926</v>
      </c>
      <c r="N3030">
        <v>23</v>
      </c>
      <c r="T3030">
        <v>7</v>
      </c>
      <c r="AE3030">
        <v>1</v>
      </c>
    </row>
    <row r="3031" spans="1:31" x14ac:dyDescent="0.2">
      <c r="A3031" s="9">
        <v>2009060</v>
      </c>
      <c r="B3031">
        <v>4652</v>
      </c>
      <c r="C3031" t="s">
        <v>7150</v>
      </c>
      <c r="D3031" t="s">
        <v>7151</v>
      </c>
      <c r="E3031" t="s">
        <v>5620</v>
      </c>
      <c r="F3031" t="s">
        <v>5621</v>
      </c>
      <c r="G3031" t="s">
        <v>639</v>
      </c>
      <c r="H3031" t="s">
        <v>684</v>
      </c>
      <c r="I3031" t="s">
        <v>2732</v>
      </c>
      <c r="J3031" t="s">
        <v>641</v>
      </c>
      <c r="K3031" t="s">
        <v>54</v>
      </c>
      <c r="L3031" s="4">
        <v>2</v>
      </c>
      <c r="M3031" s="4">
        <v>44926</v>
      </c>
      <c r="N3031">
        <v>22</v>
      </c>
      <c r="T3031">
        <v>6.5</v>
      </c>
      <c r="AE3031">
        <v>1</v>
      </c>
    </row>
    <row r="3032" spans="1:31" x14ac:dyDescent="0.2">
      <c r="A3032" s="9">
        <v>2009089</v>
      </c>
      <c r="B3032">
        <v>4632</v>
      </c>
      <c r="C3032" t="s">
        <v>7152</v>
      </c>
      <c r="D3032" t="s">
        <v>7153</v>
      </c>
      <c r="E3032" t="s">
        <v>7154</v>
      </c>
      <c r="F3032" t="s">
        <v>7154</v>
      </c>
      <c r="G3032" t="s">
        <v>639</v>
      </c>
      <c r="H3032" t="s">
        <v>684</v>
      </c>
      <c r="I3032" t="s">
        <v>2732</v>
      </c>
      <c r="J3032" t="s">
        <v>694</v>
      </c>
      <c r="K3032" t="s">
        <v>54</v>
      </c>
      <c r="L3032" s="4">
        <v>2</v>
      </c>
      <c r="M3032" s="4">
        <v>44926</v>
      </c>
      <c r="N3032">
        <v>0.30000001192092896</v>
      </c>
      <c r="AC3032">
        <v>11.3</v>
      </c>
      <c r="AE3032">
        <v>1</v>
      </c>
    </row>
    <row r="3033" spans="1:31" x14ac:dyDescent="0.2">
      <c r="A3033" s="9">
        <v>2002822</v>
      </c>
      <c r="B3033">
        <v>3234</v>
      </c>
      <c r="C3033" t="s">
        <v>7155</v>
      </c>
      <c r="D3033" t="s">
        <v>7156</v>
      </c>
      <c r="E3033" t="s">
        <v>3651</v>
      </c>
      <c r="F3033" t="s">
        <v>3651</v>
      </c>
      <c r="G3033" t="s">
        <v>639</v>
      </c>
      <c r="H3033" t="s">
        <v>639</v>
      </c>
      <c r="I3033" t="s">
        <v>2732</v>
      </c>
      <c r="J3033" t="s">
        <v>729</v>
      </c>
      <c r="K3033" t="s">
        <v>53</v>
      </c>
      <c r="L3033" s="4">
        <v>39938</v>
      </c>
      <c r="M3033" s="4">
        <v>44926</v>
      </c>
      <c r="AC3033">
        <v>30</v>
      </c>
      <c r="AE3033">
        <v>1</v>
      </c>
    </row>
    <row r="3034" spans="1:31" x14ac:dyDescent="0.2">
      <c r="A3034" s="9">
        <v>2002826</v>
      </c>
      <c r="B3034">
        <v>3238</v>
      </c>
      <c r="C3034" t="s">
        <v>7157</v>
      </c>
      <c r="D3034" t="s">
        <v>7158</v>
      </c>
      <c r="E3034" t="s">
        <v>3651</v>
      </c>
      <c r="F3034" t="s">
        <v>3651</v>
      </c>
      <c r="G3034" t="s">
        <v>639</v>
      </c>
      <c r="H3034" t="s">
        <v>639</v>
      </c>
      <c r="I3034" t="s">
        <v>2732</v>
      </c>
      <c r="J3034" t="s">
        <v>729</v>
      </c>
      <c r="K3034" t="s">
        <v>53</v>
      </c>
      <c r="L3034" s="4">
        <v>39938</v>
      </c>
      <c r="M3034" s="4">
        <v>44926</v>
      </c>
      <c r="AC3034">
        <v>30</v>
      </c>
      <c r="AE3034">
        <v>1</v>
      </c>
    </row>
    <row r="3035" spans="1:31" x14ac:dyDescent="0.2">
      <c r="A3035" s="9">
        <v>2002825</v>
      </c>
      <c r="B3035">
        <v>3237</v>
      </c>
      <c r="C3035" t="s">
        <v>7159</v>
      </c>
      <c r="D3035" t="s">
        <v>7160</v>
      </c>
      <c r="E3035" t="s">
        <v>3651</v>
      </c>
      <c r="F3035" t="s">
        <v>3651</v>
      </c>
      <c r="G3035" t="s">
        <v>639</v>
      </c>
      <c r="H3035" t="s">
        <v>639</v>
      </c>
      <c r="I3035" t="s">
        <v>2732</v>
      </c>
      <c r="J3035" t="s">
        <v>729</v>
      </c>
      <c r="K3035" t="s">
        <v>53</v>
      </c>
      <c r="L3035" s="4">
        <v>39938</v>
      </c>
      <c r="M3035" s="4">
        <v>44926</v>
      </c>
      <c r="AC3035">
        <v>30</v>
      </c>
      <c r="AE3035">
        <v>1</v>
      </c>
    </row>
    <row r="3036" spans="1:31" x14ac:dyDescent="0.2">
      <c r="A3036" s="9">
        <v>2002824</v>
      </c>
      <c r="B3036">
        <v>3236</v>
      </c>
      <c r="C3036" t="s">
        <v>7161</v>
      </c>
      <c r="D3036" t="s">
        <v>7162</v>
      </c>
      <c r="E3036" t="s">
        <v>3651</v>
      </c>
      <c r="F3036" t="s">
        <v>3651</v>
      </c>
      <c r="G3036" t="s">
        <v>639</v>
      </c>
      <c r="H3036" t="s">
        <v>639</v>
      </c>
      <c r="I3036" t="s">
        <v>2732</v>
      </c>
      <c r="J3036" t="s">
        <v>729</v>
      </c>
      <c r="K3036" t="s">
        <v>53</v>
      </c>
      <c r="L3036" s="4">
        <v>39938</v>
      </c>
      <c r="M3036" s="4">
        <v>44926</v>
      </c>
      <c r="AC3036">
        <v>30</v>
      </c>
      <c r="AE3036">
        <v>1</v>
      </c>
    </row>
    <row r="3037" spans="1:31" x14ac:dyDescent="0.2">
      <c r="A3037" s="9">
        <v>2002823</v>
      </c>
      <c r="B3037">
        <v>3235</v>
      </c>
      <c r="C3037" t="s">
        <v>7163</v>
      </c>
      <c r="D3037" t="s">
        <v>7164</v>
      </c>
      <c r="E3037" t="s">
        <v>3651</v>
      </c>
      <c r="F3037" t="s">
        <v>3651</v>
      </c>
      <c r="G3037" t="s">
        <v>639</v>
      </c>
      <c r="H3037" t="s">
        <v>639</v>
      </c>
      <c r="I3037" t="s">
        <v>2732</v>
      </c>
      <c r="J3037" t="s">
        <v>729</v>
      </c>
      <c r="K3037" t="s">
        <v>53</v>
      </c>
      <c r="L3037" s="4">
        <v>39938</v>
      </c>
      <c r="M3037" s="4">
        <v>44926</v>
      </c>
      <c r="AC3037">
        <v>30</v>
      </c>
      <c r="AE3037">
        <v>1</v>
      </c>
    </row>
    <row r="3038" spans="1:31" x14ac:dyDescent="0.2">
      <c r="A3038" s="9">
        <v>2008943</v>
      </c>
      <c r="B3038">
        <v>4618</v>
      </c>
      <c r="C3038" t="s">
        <v>7165</v>
      </c>
      <c r="D3038" t="s">
        <v>7166</v>
      </c>
      <c r="E3038" t="s">
        <v>3651</v>
      </c>
      <c r="F3038" t="s">
        <v>3651</v>
      </c>
      <c r="G3038" t="s">
        <v>639</v>
      </c>
      <c r="H3038" t="s">
        <v>639</v>
      </c>
      <c r="I3038" t="s">
        <v>2732</v>
      </c>
      <c r="J3038" t="s">
        <v>729</v>
      </c>
      <c r="K3038" t="s">
        <v>53</v>
      </c>
      <c r="L3038" s="4">
        <v>2</v>
      </c>
      <c r="M3038" s="4">
        <v>44926</v>
      </c>
      <c r="AE3038">
        <v>1</v>
      </c>
    </row>
    <row r="3039" spans="1:31" x14ac:dyDescent="0.2">
      <c r="A3039" s="9">
        <v>2008947</v>
      </c>
      <c r="B3039">
        <v>4622</v>
      </c>
      <c r="C3039" t="s">
        <v>7167</v>
      </c>
      <c r="D3039" t="s">
        <v>7168</v>
      </c>
      <c r="E3039" t="s">
        <v>3651</v>
      </c>
      <c r="F3039" t="s">
        <v>3651</v>
      </c>
      <c r="G3039" t="s">
        <v>639</v>
      </c>
      <c r="H3039" t="s">
        <v>639</v>
      </c>
      <c r="I3039" t="s">
        <v>2732</v>
      </c>
      <c r="J3039" t="s">
        <v>729</v>
      </c>
      <c r="K3039" t="s">
        <v>53</v>
      </c>
      <c r="L3039" s="4">
        <v>2</v>
      </c>
      <c r="M3039" s="4">
        <v>44926</v>
      </c>
      <c r="AE3039">
        <v>1</v>
      </c>
    </row>
    <row r="3040" spans="1:31" x14ac:dyDescent="0.2">
      <c r="A3040" s="9">
        <v>2008945</v>
      </c>
      <c r="B3040">
        <v>4620</v>
      </c>
      <c r="C3040" t="s">
        <v>7169</v>
      </c>
      <c r="D3040" t="s">
        <v>7170</v>
      </c>
      <c r="E3040" t="s">
        <v>3651</v>
      </c>
      <c r="F3040" t="s">
        <v>3651</v>
      </c>
      <c r="G3040" t="s">
        <v>639</v>
      </c>
      <c r="H3040" t="s">
        <v>639</v>
      </c>
      <c r="I3040" t="s">
        <v>2732</v>
      </c>
      <c r="J3040" t="s">
        <v>729</v>
      </c>
      <c r="K3040" t="s">
        <v>53</v>
      </c>
      <c r="L3040" s="4">
        <v>2</v>
      </c>
      <c r="M3040" s="4">
        <v>44926</v>
      </c>
      <c r="AE3040">
        <v>1</v>
      </c>
    </row>
    <row r="3041" spans="1:31" x14ac:dyDescent="0.2">
      <c r="A3041" s="9">
        <v>2008944</v>
      </c>
      <c r="B3041">
        <v>4619</v>
      </c>
      <c r="C3041" t="s">
        <v>7171</v>
      </c>
      <c r="D3041" t="s">
        <v>7172</v>
      </c>
      <c r="E3041" t="s">
        <v>3651</v>
      </c>
      <c r="F3041" t="s">
        <v>3651</v>
      </c>
      <c r="G3041" t="s">
        <v>639</v>
      </c>
      <c r="H3041" t="s">
        <v>639</v>
      </c>
      <c r="I3041" t="s">
        <v>2732</v>
      </c>
      <c r="J3041" t="s">
        <v>729</v>
      </c>
      <c r="K3041" t="s">
        <v>53</v>
      </c>
      <c r="L3041" s="4">
        <v>2</v>
      </c>
      <c r="M3041" s="4">
        <v>44926</v>
      </c>
      <c r="AE3041">
        <v>1</v>
      </c>
    </row>
    <row r="3042" spans="1:31" x14ac:dyDescent="0.2">
      <c r="A3042" s="9">
        <v>2008946</v>
      </c>
      <c r="B3042">
        <v>4621</v>
      </c>
      <c r="C3042" t="s">
        <v>7173</v>
      </c>
      <c r="D3042" t="s">
        <v>7174</v>
      </c>
      <c r="E3042" t="s">
        <v>3651</v>
      </c>
      <c r="F3042" t="s">
        <v>3651</v>
      </c>
      <c r="G3042" t="s">
        <v>639</v>
      </c>
      <c r="H3042" t="s">
        <v>639</v>
      </c>
      <c r="I3042" t="s">
        <v>2732</v>
      </c>
      <c r="J3042" t="s">
        <v>729</v>
      </c>
      <c r="K3042" t="s">
        <v>53</v>
      </c>
      <c r="L3042" s="4">
        <v>2</v>
      </c>
      <c r="M3042" s="4">
        <v>44926</v>
      </c>
      <c r="AE3042">
        <v>1</v>
      </c>
    </row>
    <row r="3043" spans="1:31" x14ac:dyDescent="0.2">
      <c r="A3043" s="9">
        <v>2007437</v>
      </c>
      <c r="B3043">
        <v>4049</v>
      </c>
      <c r="C3043" t="s">
        <v>7175</v>
      </c>
      <c r="D3043" t="s">
        <v>7176</v>
      </c>
      <c r="E3043" t="s">
        <v>2772</v>
      </c>
      <c r="F3043" t="s">
        <v>2772</v>
      </c>
      <c r="G3043" t="s">
        <v>639</v>
      </c>
      <c r="H3043" t="s">
        <v>639</v>
      </c>
      <c r="I3043" t="s">
        <v>2732</v>
      </c>
      <c r="J3043" t="s">
        <v>729</v>
      </c>
      <c r="K3043" t="s">
        <v>54</v>
      </c>
      <c r="L3043" s="4">
        <v>2</v>
      </c>
      <c r="M3043" s="4">
        <v>44926</v>
      </c>
      <c r="AE3043">
        <v>1.1000000000000001</v>
      </c>
    </row>
    <row r="3044" spans="1:31" x14ac:dyDescent="0.2">
      <c r="A3044" s="9">
        <v>2007592</v>
      </c>
      <c r="B3044">
        <v>4044</v>
      </c>
      <c r="C3044" t="s">
        <v>7177</v>
      </c>
      <c r="D3044" t="s">
        <v>7178</v>
      </c>
      <c r="E3044" t="s">
        <v>1540</v>
      </c>
      <c r="F3044" t="s">
        <v>1540</v>
      </c>
      <c r="G3044" t="s">
        <v>639</v>
      </c>
      <c r="H3044" t="s">
        <v>639</v>
      </c>
      <c r="I3044" t="s">
        <v>2732</v>
      </c>
      <c r="J3044" t="s">
        <v>641</v>
      </c>
      <c r="K3044" t="s">
        <v>54</v>
      </c>
      <c r="L3044" s="4">
        <v>2</v>
      </c>
      <c r="M3044" s="4">
        <v>44926</v>
      </c>
      <c r="N3044">
        <v>2</v>
      </c>
      <c r="O3044">
        <v>11</v>
      </c>
      <c r="P3044">
        <v>8</v>
      </c>
      <c r="AE3044">
        <v>1</v>
      </c>
    </row>
    <row r="3045" spans="1:31" x14ac:dyDescent="0.2">
      <c r="A3045" s="9">
        <v>2007377</v>
      </c>
      <c r="B3045">
        <v>4002</v>
      </c>
      <c r="C3045" t="s">
        <v>7179</v>
      </c>
      <c r="D3045" t="s">
        <v>7180</v>
      </c>
      <c r="E3045" t="s">
        <v>3237</v>
      </c>
      <c r="F3045" t="s">
        <v>3237</v>
      </c>
      <c r="G3045" t="s">
        <v>639</v>
      </c>
      <c r="H3045" t="s">
        <v>639</v>
      </c>
      <c r="I3045" t="s">
        <v>2732</v>
      </c>
      <c r="J3045" t="s">
        <v>729</v>
      </c>
      <c r="K3045" t="s">
        <v>53</v>
      </c>
      <c r="L3045" s="4">
        <v>2</v>
      </c>
      <c r="M3045" s="4">
        <v>44926</v>
      </c>
      <c r="AE3045">
        <v>1</v>
      </c>
    </row>
    <row r="3046" spans="1:31" x14ac:dyDescent="0.2">
      <c r="A3046" s="9">
        <v>2009049</v>
      </c>
      <c r="B3046">
        <v>4644</v>
      </c>
      <c r="C3046" t="s">
        <v>7181</v>
      </c>
      <c r="D3046" t="s">
        <v>7182</v>
      </c>
      <c r="E3046" t="s">
        <v>7183</v>
      </c>
      <c r="F3046" t="s">
        <v>7183</v>
      </c>
      <c r="G3046" t="s">
        <v>639</v>
      </c>
      <c r="H3046" t="s">
        <v>684</v>
      </c>
      <c r="I3046" t="s">
        <v>2732</v>
      </c>
      <c r="J3046" t="s">
        <v>694</v>
      </c>
      <c r="K3046" t="s">
        <v>53</v>
      </c>
      <c r="L3046" s="4">
        <v>2</v>
      </c>
      <c r="M3046" s="4">
        <v>44926</v>
      </c>
      <c r="N3046">
        <v>0.30000001192092896</v>
      </c>
      <c r="AC3046">
        <v>12.5</v>
      </c>
      <c r="AE3046">
        <v>1</v>
      </c>
    </row>
    <row r="3047" spans="1:31" x14ac:dyDescent="0.2">
      <c r="A3047" s="9">
        <v>2009466</v>
      </c>
      <c r="B3047">
        <v>4753</v>
      </c>
      <c r="C3047" t="s">
        <v>7184</v>
      </c>
      <c r="D3047" t="s">
        <v>7185</v>
      </c>
      <c r="E3047" t="s">
        <v>3678</v>
      </c>
      <c r="F3047" t="s">
        <v>3678</v>
      </c>
      <c r="G3047" t="s">
        <v>639</v>
      </c>
      <c r="H3047" t="s">
        <v>639</v>
      </c>
      <c r="I3047" t="s">
        <v>2732</v>
      </c>
      <c r="J3047" t="s">
        <v>729</v>
      </c>
      <c r="K3047" t="s">
        <v>54</v>
      </c>
      <c r="L3047" s="4">
        <v>2</v>
      </c>
      <c r="M3047" s="4">
        <v>44926</v>
      </c>
      <c r="AC3047">
        <v>5</v>
      </c>
      <c r="AE3047">
        <v>1</v>
      </c>
    </row>
    <row r="3048" spans="1:31" x14ac:dyDescent="0.2">
      <c r="A3048" s="9">
        <v>2001447</v>
      </c>
      <c r="B3048">
        <v>1332</v>
      </c>
      <c r="C3048" t="s">
        <v>7186</v>
      </c>
      <c r="D3048" t="s">
        <v>7187</v>
      </c>
      <c r="E3048" t="s">
        <v>7188</v>
      </c>
      <c r="F3048" t="s">
        <v>7188</v>
      </c>
      <c r="G3048" t="s">
        <v>639</v>
      </c>
      <c r="H3048" t="s">
        <v>684</v>
      </c>
      <c r="I3048" t="s">
        <v>2732</v>
      </c>
      <c r="J3048" t="s">
        <v>694</v>
      </c>
      <c r="K3048" t="s">
        <v>53</v>
      </c>
      <c r="L3048" s="4">
        <v>40483</v>
      </c>
      <c r="M3048" s="4">
        <v>44926</v>
      </c>
      <c r="N3048">
        <v>0.5</v>
      </c>
      <c r="O3048">
        <v>0.5</v>
      </c>
      <c r="P3048">
        <v>0.5</v>
      </c>
      <c r="Q3048">
        <v>0</v>
      </c>
      <c r="R3048">
        <v>0</v>
      </c>
      <c r="T3048">
        <v>0</v>
      </c>
      <c r="AC3048">
        <v>28.5</v>
      </c>
      <c r="AE3048">
        <v>1</v>
      </c>
    </row>
    <row r="3049" spans="1:31" x14ac:dyDescent="0.2">
      <c r="A3049" s="9">
        <v>2001389</v>
      </c>
      <c r="B3049">
        <v>2628</v>
      </c>
      <c r="C3049" t="s">
        <v>7189</v>
      </c>
      <c r="D3049" t="s">
        <v>7190</v>
      </c>
      <c r="E3049" t="s">
        <v>7191</v>
      </c>
      <c r="F3049" t="s">
        <v>7191</v>
      </c>
      <c r="G3049" t="s">
        <v>639</v>
      </c>
      <c r="H3049" t="s">
        <v>684</v>
      </c>
      <c r="I3049" t="s">
        <v>2732</v>
      </c>
      <c r="J3049" t="s">
        <v>694</v>
      </c>
      <c r="K3049" t="s">
        <v>53</v>
      </c>
      <c r="L3049" s="4">
        <v>40483</v>
      </c>
      <c r="M3049" s="4">
        <v>44926</v>
      </c>
      <c r="N3049">
        <v>1.8999999761581421</v>
      </c>
      <c r="O3049">
        <v>1.6000000238418579</v>
      </c>
      <c r="P3049">
        <v>1.2000000476837158</v>
      </c>
      <c r="Q3049">
        <v>0</v>
      </c>
      <c r="R3049">
        <v>0</v>
      </c>
      <c r="T3049">
        <v>0</v>
      </c>
      <c r="AC3049">
        <v>30.9</v>
      </c>
      <c r="AE3049">
        <v>1</v>
      </c>
    </row>
    <row r="3050" spans="1:31" x14ac:dyDescent="0.2">
      <c r="A3050" s="9">
        <v>2008915</v>
      </c>
      <c r="B3050">
        <v>4593</v>
      </c>
      <c r="C3050" t="s">
        <v>7192</v>
      </c>
      <c r="D3050" t="s">
        <v>7193</v>
      </c>
      <c r="E3050" t="s">
        <v>7194</v>
      </c>
      <c r="F3050" t="s">
        <v>7194</v>
      </c>
      <c r="G3050" t="s">
        <v>639</v>
      </c>
      <c r="H3050" t="s">
        <v>684</v>
      </c>
      <c r="I3050" t="s">
        <v>2732</v>
      </c>
      <c r="J3050" t="s">
        <v>686</v>
      </c>
      <c r="K3050" t="s">
        <v>53</v>
      </c>
      <c r="L3050" s="4">
        <v>2</v>
      </c>
      <c r="M3050" s="4">
        <v>44926</v>
      </c>
      <c r="N3050">
        <v>2.7000000476837158</v>
      </c>
      <c r="AC3050">
        <v>12.6</v>
      </c>
      <c r="AE3050">
        <v>1</v>
      </c>
    </row>
    <row r="3051" spans="1:31" x14ac:dyDescent="0.2">
      <c r="A3051" s="9">
        <v>2004989</v>
      </c>
      <c r="B3051">
        <v>3491</v>
      </c>
      <c r="C3051" t="s">
        <v>7195</v>
      </c>
      <c r="D3051" t="s">
        <v>7196</v>
      </c>
      <c r="E3051" t="s">
        <v>905</v>
      </c>
      <c r="F3051" t="s">
        <v>906</v>
      </c>
      <c r="G3051" t="s">
        <v>639</v>
      </c>
      <c r="H3051" t="s">
        <v>639</v>
      </c>
      <c r="I3051" t="s">
        <v>2732</v>
      </c>
      <c r="J3051" t="s">
        <v>641</v>
      </c>
      <c r="K3051" t="s">
        <v>54</v>
      </c>
      <c r="L3051" s="4">
        <v>2</v>
      </c>
      <c r="M3051" s="4">
        <v>44926</v>
      </c>
      <c r="N3051">
        <v>10</v>
      </c>
      <c r="Q3051">
        <v>15</v>
      </c>
      <c r="R3051">
        <v>2</v>
      </c>
      <c r="V3051">
        <v>1.9999999552965164E-2</v>
      </c>
      <c r="Y3051">
        <v>5.000000074505806E-2</v>
      </c>
      <c r="AE3051">
        <v>1.5</v>
      </c>
    </row>
    <row r="3052" spans="1:31" x14ac:dyDescent="0.2">
      <c r="A3052" s="9">
        <v>2009129</v>
      </c>
      <c r="B3052">
        <v>4662</v>
      </c>
      <c r="C3052" t="s">
        <v>7197</v>
      </c>
      <c r="D3052" t="s">
        <v>7198</v>
      </c>
      <c r="E3052" t="s">
        <v>7199</v>
      </c>
      <c r="F3052" t="s">
        <v>7199</v>
      </c>
      <c r="G3052" t="s">
        <v>639</v>
      </c>
      <c r="H3052" t="s">
        <v>684</v>
      </c>
      <c r="I3052" t="s">
        <v>2732</v>
      </c>
      <c r="J3052" t="s">
        <v>694</v>
      </c>
      <c r="K3052" t="s">
        <v>53</v>
      </c>
      <c r="L3052" s="4">
        <v>2</v>
      </c>
      <c r="M3052" s="4">
        <v>44926</v>
      </c>
      <c r="N3052">
        <v>0.69999998807907104</v>
      </c>
      <c r="AC3052">
        <v>19</v>
      </c>
      <c r="AE3052">
        <v>1</v>
      </c>
    </row>
    <row r="3053" spans="1:31" x14ac:dyDescent="0.2">
      <c r="A3053" s="9">
        <v>2009046</v>
      </c>
      <c r="B3053">
        <v>4645</v>
      </c>
      <c r="C3053" t="s">
        <v>7200</v>
      </c>
      <c r="D3053" t="s">
        <v>7201</v>
      </c>
      <c r="E3053" t="s">
        <v>7035</v>
      </c>
      <c r="F3053" t="s">
        <v>7035</v>
      </c>
      <c r="G3053" t="s">
        <v>639</v>
      </c>
      <c r="H3053" t="s">
        <v>684</v>
      </c>
      <c r="I3053" t="s">
        <v>2732</v>
      </c>
      <c r="J3053" t="s">
        <v>686</v>
      </c>
      <c r="K3053" t="s">
        <v>54</v>
      </c>
      <c r="L3053" s="4">
        <v>2</v>
      </c>
      <c r="M3053" s="4">
        <v>44926</v>
      </c>
      <c r="N3053">
        <v>0.20000000298023224</v>
      </c>
      <c r="AC3053">
        <v>0.8</v>
      </c>
      <c r="AE3053">
        <v>1</v>
      </c>
    </row>
    <row r="3054" spans="1:31" x14ac:dyDescent="0.2">
      <c r="A3054" s="9">
        <v>2004345</v>
      </c>
      <c r="B3054">
        <v>3176</v>
      </c>
      <c r="C3054" t="s">
        <v>7202</v>
      </c>
      <c r="D3054" t="s">
        <v>7203</v>
      </c>
      <c r="E3054" t="s">
        <v>5845</v>
      </c>
      <c r="F3054" t="s">
        <v>5845</v>
      </c>
      <c r="G3054" t="s">
        <v>639</v>
      </c>
      <c r="H3054" t="s">
        <v>639</v>
      </c>
      <c r="I3054" t="s">
        <v>2732</v>
      </c>
      <c r="J3054" t="s">
        <v>729</v>
      </c>
      <c r="K3054" t="s">
        <v>53</v>
      </c>
      <c r="L3054" s="4">
        <v>39854</v>
      </c>
      <c r="M3054" s="4">
        <v>44926</v>
      </c>
      <c r="AC3054">
        <v>10</v>
      </c>
      <c r="AE3054">
        <v>1</v>
      </c>
    </row>
    <row r="3055" spans="1:31" x14ac:dyDescent="0.2">
      <c r="A3055" s="9">
        <v>2004846</v>
      </c>
      <c r="B3055">
        <v>3039</v>
      </c>
      <c r="C3055" t="s">
        <v>7204</v>
      </c>
      <c r="D3055" t="s">
        <v>7205</v>
      </c>
      <c r="E3055" t="s">
        <v>1264</v>
      </c>
      <c r="F3055" t="s">
        <v>1265</v>
      </c>
      <c r="G3055" t="s">
        <v>639</v>
      </c>
      <c r="H3055" t="s">
        <v>639</v>
      </c>
      <c r="I3055" t="s">
        <v>2732</v>
      </c>
      <c r="J3055" t="s">
        <v>647</v>
      </c>
      <c r="K3055" t="s">
        <v>53</v>
      </c>
      <c r="L3055" s="4">
        <v>39623</v>
      </c>
      <c r="M3055" s="4">
        <v>44926</v>
      </c>
      <c r="O3055">
        <v>18</v>
      </c>
      <c r="Q3055">
        <v>36.400001525878906</v>
      </c>
      <c r="R3055">
        <v>5</v>
      </c>
      <c r="T3055">
        <v>2</v>
      </c>
      <c r="AE3055">
        <v>1</v>
      </c>
    </row>
    <row r="3056" spans="1:31" x14ac:dyDescent="0.2">
      <c r="A3056" s="9">
        <v>2009118</v>
      </c>
      <c r="B3056">
        <v>4694</v>
      </c>
      <c r="C3056" t="s">
        <v>7206</v>
      </c>
      <c r="D3056" t="s">
        <v>7207</v>
      </c>
      <c r="E3056" t="s">
        <v>1264</v>
      </c>
      <c r="F3056" t="s">
        <v>1265</v>
      </c>
      <c r="G3056" t="s">
        <v>639</v>
      </c>
      <c r="H3056" t="s">
        <v>639</v>
      </c>
      <c r="I3056" t="s">
        <v>2732</v>
      </c>
      <c r="J3056" t="s">
        <v>647</v>
      </c>
      <c r="K3056" t="s">
        <v>53</v>
      </c>
      <c r="L3056" s="4">
        <v>2</v>
      </c>
      <c r="M3056" s="4">
        <v>44926</v>
      </c>
      <c r="O3056">
        <v>13</v>
      </c>
      <c r="P3056">
        <v>15</v>
      </c>
      <c r="R3056">
        <v>2</v>
      </c>
      <c r="T3056">
        <v>7.5999999046325684</v>
      </c>
      <c r="AE3056">
        <v>1</v>
      </c>
    </row>
    <row r="3057" spans="1:31" x14ac:dyDescent="0.2">
      <c r="A3057" s="9">
        <v>2000700</v>
      </c>
      <c r="B3057">
        <v>2353</v>
      </c>
      <c r="C3057" t="s">
        <v>7208</v>
      </c>
      <c r="D3057" t="s">
        <v>7209</v>
      </c>
      <c r="E3057" t="s">
        <v>3237</v>
      </c>
      <c r="F3057" t="s">
        <v>3237</v>
      </c>
      <c r="G3057" t="s">
        <v>639</v>
      </c>
      <c r="H3057" t="s">
        <v>639</v>
      </c>
      <c r="I3057" t="s">
        <v>2732</v>
      </c>
      <c r="J3057" t="s">
        <v>729</v>
      </c>
      <c r="K3057" t="s">
        <v>53</v>
      </c>
      <c r="L3057" s="4">
        <v>40197</v>
      </c>
      <c r="M3057" s="4">
        <v>44926</v>
      </c>
      <c r="AE3057">
        <v>1</v>
      </c>
    </row>
    <row r="3058" spans="1:31" x14ac:dyDescent="0.2">
      <c r="A3058" s="9">
        <v>2001402</v>
      </c>
      <c r="B3058">
        <v>2683</v>
      </c>
      <c r="C3058" t="s">
        <v>7210</v>
      </c>
      <c r="D3058" t="s">
        <v>7211</v>
      </c>
      <c r="E3058" t="s">
        <v>5513</v>
      </c>
      <c r="F3058" t="s">
        <v>2936</v>
      </c>
      <c r="G3058" t="s">
        <v>639</v>
      </c>
      <c r="H3058" t="s">
        <v>639</v>
      </c>
      <c r="I3058" t="s">
        <v>2732</v>
      </c>
      <c r="J3058" t="s">
        <v>729</v>
      </c>
      <c r="K3058" t="s">
        <v>54</v>
      </c>
      <c r="L3058" s="4">
        <v>40316</v>
      </c>
      <c r="M3058" s="4">
        <v>44926</v>
      </c>
      <c r="AC3058">
        <v>65</v>
      </c>
      <c r="AE3058">
        <v>1.1000000000000001</v>
      </c>
    </row>
    <row r="3059" spans="1:31" x14ac:dyDescent="0.2">
      <c r="A3059" s="9">
        <v>2009014</v>
      </c>
      <c r="B3059">
        <v>4700</v>
      </c>
      <c r="C3059" t="s">
        <v>7212</v>
      </c>
      <c r="D3059" t="s">
        <v>7213</v>
      </c>
      <c r="E3059" t="s">
        <v>2936</v>
      </c>
      <c r="F3059" t="s">
        <v>2936</v>
      </c>
      <c r="G3059" t="s">
        <v>639</v>
      </c>
      <c r="H3059" t="s">
        <v>639</v>
      </c>
      <c r="I3059" t="s">
        <v>2732</v>
      </c>
      <c r="J3059" t="s">
        <v>729</v>
      </c>
      <c r="K3059" t="s">
        <v>54</v>
      </c>
      <c r="L3059" s="4">
        <v>2</v>
      </c>
      <c r="M3059" s="4">
        <v>44926</v>
      </c>
      <c r="AE3059">
        <v>1.1000000000000001</v>
      </c>
    </row>
    <row r="3060" spans="1:31" x14ac:dyDescent="0.2">
      <c r="A3060" s="9">
        <v>2009041</v>
      </c>
      <c r="B3060">
        <v>4703</v>
      </c>
      <c r="C3060" t="s">
        <v>7214</v>
      </c>
      <c r="D3060" t="s">
        <v>7215</v>
      </c>
      <c r="E3060" t="s">
        <v>2936</v>
      </c>
      <c r="F3060" t="s">
        <v>2936</v>
      </c>
      <c r="G3060" t="s">
        <v>639</v>
      </c>
      <c r="H3060" t="s">
        <v>639</v>
      </c>
      <c r="I3060" t="s">
        <v>2732</v>
      </c>
      <c r="J3060" t="s">
        <v>729</v>
      </c>
      <c r="K3060" t="s">
        <v>53</v>
      </c>
      <c r="L3060" s="4">
        <v>2</v>
      </c>
      <c r="M3060" s="4">
        <v>44926</v>
      </c>
      <c r="AE3060">
        <v>1</v>
      </c>
    </row>
    <row r="3061" spans="1:31" x14ac:dyDescent="0.2">
      <c r="A3061" s="9">
        <v>2009016</v>
      </c>
      <c r="B3061">
        <v>4701</v>
      </c>
      <c r="C3061" t="s">
        <v>7216</v>
      </c>
      <c r="D3061" t="s">
        <v>7217</v>
      </c>
      <c r="E3061" t="s">
        <v>2936</v>
      </c>
      <c r="F3061" t="s">
        <v>2936</v>
      </c>
      <c r="G3061" t="s">
        <v>639</v>
      </c>
      <c r="H3061" t="s">
        <v>639</v>
      </c>
      <c r="I3061" t="s">
        <v>2732</v>
      </c>
      <c r="J3061" t="s">
        <v>729</v>
      </c>
      <c r="K3061" t="s">
        <v>54</v>
      </c>
      <c r="L3061" s="4">
        <v>2</v>
      </c>
      <c r="M3061" s="4">
        <v>44926</v>
      </c>
      <c r="AE3061">
        <v>1.1000000000000001</v>
      </c>
    </row>
    <row r="3062" spans="1:31" x14ac:dyDescent="0.2">
      <c r="A3062" s="9">
        <v>2009017</v>
      </c>
      <c r="B3062">
        <v>4702</v>
      </c>
      <c r="C3062" t="s">
        <v>7218</v>
      </c>
      <c r="D3062" t="s">
        <v>7219</v>
      </c>
      <c r="E3062" t="s">
        <v>2936</v>
      </c>
      <c r="F3062" t="s">
        <v>2936</v>
      </c>
      <c r="G3062" t="s">
        <v>639</v>
      </c>
      <c r="H3062" t="s">
        <v>639</v>
      </c>
      <c r="I3062" t="s">
        <v>2732</v>
      </c>
      <c r="J3062" t="s">
        <v>729</v>
      </c>
      <c r="K3062" t="s">
        <v>54</v>
      </c>
      <c r="L3062" s="4">
        <v>2</v>
      </c>
      <c r="M3062" s="4">
        <v>44926</v>
      </c>
      <c r="AE3062">
        <v>1.1000000000000001</v>
      </c>
    </row>
    <row r="3063" spans="1:31" x14ac:dyDescent="0.2">
      <c r="A3063" s="9">
        <v>2009012</v>
      </c>
      <c r="B3063">
        <v>4699</v>
      </c>
      <c r="C3063" t="s">
        <v>7220</v>
      </c>
      <c r="D3063" t="s">
        <v>7221</v>
      </c>
      <c r="E3063" t="s">
        <v>2936</v>
      </c>
      <c r="F3063" t="s">
        <v>2936</v>
      </c>
      <c r="G3063" t="s">
        <v>639</v>
      </c>
      <c r="H3063" t="s">
        <v>639</v>
      </c>
      <c r="I3063" t="s">
        <v>2732</v>
      </c>
      <c r="J3063" t="s">
        <v>729</v>
      </c>
      <c r="K3063" t="s">
        <v>54</v>
      </c>
      <c r="L3063" s="4">
        <v>2</v>
      </c>
      <c r="M3063" s="4">
        <v>44926</v>
      </c>
      <c r="AE3063">
        <v>1.1000000000000001</v>
      </c>
    </row>
    <row r="3064" spans="1:31" x14ac:dyDescent="0.2">
      <c r="A3064" s="9">
        <v>2001403</v>
      </c>
      <c r="B3064">
        <v>2705</v>
      </c>
      <c r="C3064" t="s">
        <v>7222</v>
      </c>
      <c r="D3064" t="s">
        <v>7223</v>
      </c>
      <c r="E3064" t="s">
        <v>5513</v>
      </c>
      <c r="F3064" t="s">
        <v>2936</v>
      </c>
      <c r="G3064" t="s">
        <v>639</v>
      </c>
      <c r="H3064" t="s">
        <v>639</v>
      </c>
      <c r="I3064" t="s">
        <v>2732</v>
      </c>
      <c r="J3064" t="s">
        <v>729</v>
      </c>
      <c r="K3064" t="s">
        <v>54</v>
      </c>
      <c r="L3064" s="4">
        <v>40351</v>
      </c>
      <c r="M3064" s="4">
        <v>44926</v>
      </c>
      <c r="N3064">
        <v>0.20000000298023224</v>
      </c>
      <c r="P3064">
        <v>0.20000000298023224</v>
      </c>
      <c r="AE3064">
        <v>1</v>
      </c>
    </row>
    <row r="3065" spans="1:31" x14ac:dyDescent="0.2">
      <c r="A3065" s="9">
        <v>2006881</v>
      </c>
      <c r="B3065">
        <v>3826</v>
      </c>
      <c r="C3065" t="s">
        <v>7224</v>
      </c>
      <c r="D3065" t="s">
        <v>7225</v>
      </c>
      <c r="E3065" t="s">
        <v>4936</v>
      </c>
      <c r="F3065" t="s">
        <v>4936</v>
      </c>
      <c r="G3065" t="s">
        <v>639</v>
      </c>
      <c r="H3065" t="s">
        <v>639</v>
      </c>
      <c r="I3065" t="s">
        <v>2732</v>
      </c>
      <c r="J3065" t="s">
        <v>729</v>
      </c>
      <c r="K3065" t="s">
        <v>54</v>
      </c>
      <c r="L3065" s="4">
        <v>2</v>
      </c>
      <c r="M3065" s="4">
        <v>44926</v>
      </c>
      <c r="AE3065">
        <v>1.01</v>
      </c>
    </row>
    <row r="3066" spans="1:31" x14ac:dyDescent="0.2">
      <c r="A3066" s="9">
        <v>2006882</v>
      </c>
      <c r="B3066">
        <v>3828</v>
      </c>
      <c r="C3066" t="s">
        <v>7226</v>
      </c>
      <c r="D3066" t="s">
        <v>7227</v>
      </c>
      <c r="E3066" t="s">
        <v>4936</v>
      </c>
      <c r="F3066" t="s">
        <v>4936</v>
      </c>
      <c r="G3066" t="s">
        <v>639</v>
      </c>
      <c r="H3066" t="s">
        <v>639</v>
      </c>
      <c r="I3066" t="s">
        <v>2732</v>
      </c>
      <c r="J3066" t="s">
        <v>729</v>
      </c>
      <c r="K3066" t="s">
        <v>54</v>
      </c>
      <c r="L3066" s="4">
        <v>2</v>
      </c>
      <c r="M3066" s="4">
        <v>44926</v>
      </c>
      <c r="AE3066">
        <v>1.01</v>
      </c>
    </row>
    <row r="3067" spans="1:31" x14ac:dyDescent="0.2">
      <c r="A3067" s="9">
        <v>2009338</v>
      </c>
      <c r="B3067">
        <v>4743</v>
      </c>
      <c r="C3067" t="s">
        <v>7228</v>
      </c>
      <c r="D3067" t="s">
        <v>7229</v>
      </c>
      <c r="E3067" t="s">
        <v>7230</v>
      </c>
      <c r="F3067" t="s">
        <v>7230</v>
      </c>
      <c r="G3067" t="s">
        <v>639</v>
      </c>
      <c r="H3067" t="s">
        <v>684</v>
      </c>
      <c r="I3067" t="s">
        <v>2732</v>
      </c>
      <c r="J3067" t="s">
        <v>694</v>
      </c>
      <c r="K3067" t="s">
        <v>53</v>
      </c>
      <c r="L3067" s="4">
        <v>2</v>
      </c>
      <c r="M3067" s="4">
        <v>44926</v>
      </c>
      <c r="N3067">
        <v>0.30000001192092896</v>
      </c>
      <c r="AC3067">
        <v>13.1</v>
      </c>
      <c r="AE3067">
        <v>1</v>
      </c>
    </row>
    <row r="3068" spans="1:31" x14ac:dyDescent="0.2">
      <c r="A3068" s="9">
        <v>2000863</v>
      </c>
      <c r="B3068">
        <v>2508</v>
      </c>
      <c r="C3068" t="s">
        <v>7231</v>
      </c>
      <c r="D3068" t="s">
        <v>7232</v>
      </c>
      <c r="E3068" t="s">
        <v>7233</v>
      </c>
      <c r="F3068" t="s">
        <v>7233</v>
      </c>
      <c r="G3068" t="s">
        <v>639</v>
      </c>
      <c r="H3068" t="s">
        <v>639</v>
      </c>
      <c r="I3068" t="s">
        <v>2732</v>
      </c>
      <c r="J3068" t="s">
        <v>647</v>
      </c>
      <c r="K3068" t="s">
        <v>53</v>
      </c>
      <c r="L3068" s="4">
        <v>40442</v>
      </c>
      <c r="M3068" s="4">
        <v>44926</v>
      </c>
      <c r="Q3068">
        <v>25</v>
      </c>
      <c r="T3068">
        <v>14</v>
      </c>
      <c r="AE3068">
        <v>1</v>
      </c>
    </row>
    <row r="3069" spans="1:31" x14ac:dyDescent="0.2">
      <c r="A3069" s="9">
        <v>2000579</v>
      </c>
      <c r="B3069">
        <v>879</v>
      </c>
      <c r="C3069" t="s">
        <v>7234</v>
      </c>
      <c r="D3069" t="s">
        <v>7235</v>
      </c>
      <c r="E3069" t="s">
        <v>3234</v>
      </c>
      <c r="F3069" t="s">
        <v>3234</v>
      </c>
      <c r="G3069" t="s">
        <v>639</v>
      </c>
      <c r="H3069" t="s">
        <v>639</v>
      </c>
      <c r="I3069" t="s">
        <v>2732</v>
      </c>
      <c r="J3069" t="s">
        <v>729</v>
      </c>
      <c r="K3069" t="s">
        <v>53</v>
      </c>
      <c r="L3069" s="4">
        <v>40274</v>
      </c>
      <c r="M3069" s="4">
        <v>44926</v>
      </c>
      <c r="AC3069">
        <v>60</v>
      </c>
      <c r="AE3069">
        <v>1</v>
      </c>
    </row>
    <row r="3070" spans="1:31" x14ac:dyDescent="0.2">
      <c r="A3070" s="9">
        <v>2001337</v>
      </c>
      <c r="B3070">
        <v>1432</v>
      </c>
      <c r="C3070" t="s">
        <v>7236</v>
      </c>
      <c r="D3070" t="s">
        <v>7237</v>
      </c>
      <c r="E3070" t="s">
        <v>3234</v>
      </c>
      <c r="F3070" t="s">
        <v>3234</v>
      </c>
      <c r="G3070" t="s">
        <v>639</v>
      </c>
      <c r="H3070" t="s">
        <v>639</v>
      </c>
      <c r="I3070" t="s">
        <v>2732</v>
      </c>
      <c r="J3070" t="s">
        <v>729</v>
      </c>
      <c r="K3070" t="s">
        <v>53</v>
      </c>
      <c r="L3070" s="4">
        <v>40372</v>
      </c>
      <c r="M3070" s="4">
        <v>44926</v>
      </c>
      <c r="N3070">
        <v>0</v>
      </c>
      <c r="O3070">
        <v>0</v>
      </c>
      <c r="P3070">
        <v>0</v>
      </c>
      <c r="Q3070">
        <v>0</v>
      </c>
      <c r="R3070">
        <v>0</v>
      </c>
      <c r="T3070">
        <v>0</v>
      </c>
      <c r="AC3070">
        <v>55</v>
      </c>
      <c r="AE3070">
        <v>1</v>
      </c>
    </row>
    <row r="3071" spans="1:31" x14ac:dyDescent="0.2">
      <c r="A3071" s="9">
        <v>2001339</v>
      </c>
      <c r="B3071">
        <v>1635</v>
      </c>
      <c r="C3071" t="s">
        <v>7238</v>
      </c>
      <c r="D3071" t="s">
        <v>7239</v>
      </c>
      <c r="E3071" t="s">
        <v>3234</v>
      </c>
      <c r="F3071" t="s">
        <v>3234</v>
      </c>
      <c r="G3071" t="s">
        <v>639</v>
      </c>
      <c r="H3071" t="s">
        <v>639</v>
      </c>
      <c r="I3071" t="s">
        <v>2732</v>
      </c>
      <c r="J3071" t="s">
        <v>729</v>
      </c>
      <c r="K3071" t="s">
        <v>53</v>
      </c>
      <c r="L3071" s="4">
        <v>40372</v>
      </c>
      <c r="M3071" s="4">
        <v>44926</v>
      </c>
      <c r="AC3071">
        <v>50</v>
      </c>
      <c r="AE3071">
        <v>1</v>
      </c>
    </row>
    <row r="3072" spans="1:31" x14ac:dyDescent="0.2">
      <c r="A3072" s="9">
        <v>2001340</v>
      </c>
      <c r="B3072">
        <v>1636</v>
      </c>
      <c r="C3072" t="s">
        <v>7240</v>
      </c>
      <c r="D3072" t="s">
        <v>7241</v>
      </c>
      <c r="E3072" t="s">
        <v>3234</v>
      </c>
      <c r="F3072" t="s">
        <v>3234</v>
      </c>
      <c r="G3072" t="s">
        <v>639</v>
      </c>
      <c r="H3072" t="s">
        <v>639</v>
      </c>
      <c r="I3072" t="s">
        <v>2732</v>
      </c>
      <c r="J3072" t="s">
        <v>729</v>
      </c>
      <c r="K3072" t="s">
        <v>53</v>
      </c>
      <c r="L3072" s="4">
        <v>40372</v>
      </c>
      <c r="M3072" s="4">
        <v>44926</v>
      </c>
      <c r="AC3072">
        <v>45</v>
      </c>
      <c r="AE3072">
        <v>1</v>
      </c>
    </row>
    <row r="3073" spans="1:31" x14ac:dyDescent="0.2">
      <c r="A3073" s="9">
        <v>2001336</v>
      </c>
      <c r="B3073">
        <v>1567</v>
      </c>
      <c r="C3073" t="s">
        <v>7242</v>
      </c>
      <c r="D3073" t="s">
        <v>7243</v>
      </c>
      <c r="E3073" t="s">
        <v>3234</v>
      </c>
      <c r="F3073" t="s">
        <v>3234</v>
      </c>
      <c r="G3073" t="s">
        <v>639</v>
      </c>
      <c r="H3073" t="s">
        <v>639</v>
      </c>
      <c r="I3073" t="s">
        <v>2732</v>
      </c>
      <c r="J3073" t="s">
        <v>729</v>
      </c>
      <c r="K3073" t="s">
        <v>53</v>
      </c>
      <c r="L3073" s="4">
        <v>40372</v>
      </c>
      <c r="M3073" s="4">
        <v>44926</v>
      </c>
      <c r="N3073">
        <v>0</v>
      </c>
      <c r="O3073">
        <v>0</v>
      </c>
      <c r="P3073">
        <v>0</v>
      </c>
      <c r="Q3073">
        <v>0</v>
      </c>
      <c r="R3073">
        <v>0</v>
      </c>
      <c r="T3073">
        <v>0</v>
      </c>
      <c r="AC3073">
        <v>55</v>
      </c>
      <c r="AE3073">
        <v>1</v>
      </c>
    </row>
    <row r="3074" spans="1:31" x14ac:dyDescent="0.2">
      <c r="A3074" s="9">
        <v>2006612</v>
      </c>
      <c r="B3074">
        <v>3713</v>
      </c>
      <c r="C3074" t="s">
        <v>7244</v>
      </c>
      <c r="D3074" t="s">
        <v>7245</v>
      </c>
      <c r="E3074" t="s">
        <v>3305</v>
      </c>
      <c r="F3074" t="s">
        <v>3306</v>
      </c>
      <c r="G3074" t="s">
        <v>639</v>
      </c>
      <c r="H3074" t="s">
        <v>639</v>
      </c>
      <c r="I3074" t="s">
        <v>2732</v>
      </c>
      <c r="J3074" t="s">
        <v>729</v>
      </c>
      <c r="K3074" t="s">
        <v>54</v>
      </c>
      <c r="L3074" s="4">
        <v>2</v>
      </c>
      <c r="M3074" s="4">
        <v>44926</v>
      </c>
      <c r="AE3074">
        <v>1</v>
      </c>
    </row>
    <row r="3075" spans="1:31" x14ac:dyDescent="0.2">
      <c r="A3075" s="9">
        <v>2007593</v>
      </c>
      <c r="B3075">
        <v>4103</v>
      </c>
      <c r="C3075" t="s">
        <v>7246</v>
      </c>
      <c r="D3075" t="s">
        <v>7247</v>
      </c>
      <c r="E3075" t="s">
        <v>4936</v>
      </c>
      <c r="F3075" t="s">
        <v>4936</v>
      </c>
      <c r="G3075" t="s">
        <v>639</v>
      </c>
      <c r="H3075" t="s">
        <v>639</v>
      </c>
      <c r="I3075" t="s">
        <v>2732</v>
      </c>
      <c r="J3075" t="s">
        <v>729</v>
      </c>
      <c r="K3075" t="s">
        <v>54</v>
      </c>
      <c r="L3075" s="4">
        <v>2</v>
      </c>
      <c r="M3075" s="4">
        <v>44926</v>
      </c>
      <c r="AE3075">
        <v>1.1000000000000001</v>
      </c>
    </row>
    <row r="3076" spans="1:31" x14ac:dyDescent="0.2">
      <c r="A3076" s="9">
        <v>2006869</v>
      </c>
      <c r="B3076">
        <v>3814</v>
      </c>
      <c r="C3076" t="s">
        <v>7248</v>
      </c>
      <c r="D3076" t="s">
        <v>7249</v>
      </c>
      <c r="E3076" t="s">
        <v>4936</v>
      </c>
      <c r="F3076" t="s">
        <v>4937</v>
      </c>
      <c r="G3076" t="s">
        <v>639</v>
      </c>
      <c r="H3076" t="s">
        <v>639</v>
      </c>
      <c r="I3076" t="s">
        <v>2732</v>
      </c>
      <c r="J3076" t="s">
        <v>729</v>
      </c>
      <c r="K3076" t="s">
        <v>53</v>
      </c>
      <c r="L3076" s="4">
        <v>2</v>
      </c>
      <c r="M3076" s="4">
        <v>44926</v>
      </c>
      <c r="AE3076">
        <v>1</v>
      </c>
    </row>
    <row r="3077" spans="1:31" x14ac:dyDescent="0.2">
      <c r="A3077" s="9">
        <v>2004947</v>
      </c>
      <c r="B3077">
        <v>3488</v>
      </c>
      <c r="C3077" t="s">
        <v>7253</v>
      </c>
      <c r="D3077" t="s">
        <v>3738</v>
      </c>
      <c r="E3077" t="s">
        <v>7254</v>
      </c>
      <c r="F3077" t="s">
        <v>7254</v>
      </c>
      <c r="G3077" t="s">
        <v>639</v>
      </c>
      <c r="H3077" t="s">
        <v>684</v>
      </c>
      <c r="I3077" t="s">
        <v>2732</v>
      </c>
      <c r="J3077" t="s">
        <v>694</v>
      </c>
      <c r="K3077" t="s">
        <v>53</v>
      </c>
      <c r="L3077" s="4">
        <v>40498</v>
      </c>
      <c r="M3077" s="4">
        <v>44926</v>
      </c>
      <c r="N3077">
        <v>0.30000001192092896</v>
      </c>
      <c r="AC3077">
        <v>12.1</v>
      </c>
      <c r="AE3077">
        <v>1</v>
      </c>
    </row>
    <row r="3078" spans="1:31" x14ac:dyDescent="0.2">
      <c r="A3078" s="9">
        <v>2002257</v>
      </c>
      <c r="B3078">
        <v>3042</v>
      </c>
      <c r="C3078" t="s">
        <v>7250</v>
      </c>
      <c r="D3078" t="s">
        <v>3738</v>
      </c>
      <c r="E3078" t="s">
        <v>3766</v>
      </c>
      <c r="F3078" t="s">
        <v>3766</v>
      </c>
      <c r="G3078" t="s">
        <v>639</v>
      </c>
      <c r="H3078" t="s">
        <v>684</v>
      </c>
      <c r="I3078" t="s">
        <v>2732</v>
      </c>
      <c r="J3078" t="s">
        <v>694</v>
      </c>
      <c r="K3078" t="s">
        <v>53</v>
      </c>
      <c r="L3078" s="4">
        <v>39623</v>
      </c>
      <c r="M3078" s="4">
        <v>44926</v>
      </c>
      <c r="N3078">
        <v>0.30000001192092896</v>
      </c>
      <c r="AC3078">
        <v>11.9</v>
      </c>
      <c r="AE3078">
        <v>1</v>
      </c>
    </row>
    <row r="3079" spans="1:31" x14ac:dyDescent="0.2">
      <c r="A3079" s="9">
        <v>2008713</v>
      </c>
      <c r="B3079">
        <v>4520</v>
      </c>
      <c r="C3079" t="s">
        <v>7255</v>
      </c>
      <c r="D3079" t="s">
        <v>3738</v>
      </c>
      <c r="E3079" t="s">
        <v>7256</v>
      </c>
      <c r="F3079" t="s">
        <v>7256</v>
      </c>
      <c r="G3079" t="s">
        <v>639</v>
      </c>
      <c r="H3079" t="s">
        <v>684</v>
      </c>
      <c r="I3079" t="s">
        <v>2732</v>
      </c>
      <c r="J3079" t="s">
        <v>694</v>
      </c>
      <c r="K3079" t="s">
        <v>53</v>
      </c>
      <c r="L3079" s="4">
        <v>2</v>
      </c>
      <c r="M3079" s="4">
        <v>44926</v>
      </c>
      <c r="N3079">
        <v>0.60000002384185791</v>
      </c>
      <c r="AC3079">
        <v>13.8</v>
      </c>
      <c r="AE3079">
        <v>1</v>
      </c>
    </row>
    <row r="3080" spans="1:31" x14ac:dyDescent="0.2">
      <c r="A3080" s="9">
        <v>2007407</v>
      </c>
      <c r="B3080">
        <v>3971</v>
      </c>
      <c r="C3080" t="s">
        <v>7251</v>
      </c>
      <c r="D3080" t="s">
        <v>3738</v>
      </c>
      <c r="E3080" t="s">
        <v>7252</v>
      </c>
      <c r="F3080" t="s">
        <v>7252</v>
      </c>
      <c r="G3080" t="s">
        <v>639</v>
      </c>
      <c r="H3080" t="s">
        <v>684</v>
      </c>
      <c r="I3080" t="s">
        <v>2732</v>
      </c>
      <c r="J3080" t="s">
        <v>694</v>
      </c>
      <c r="K3080" t="s">
        <v>53</v>
      </c>
      <c r="L3080" s="4">
        <v>2</v>
      </c>
      <c r="M3080" s="4">
        <v>44926</v>
      </c>
      <c r="N3080">
        <v>0.30000001192092896</v>
      </c>
      <c r="AC3080">
        <v>11.9</v>
      </c>
      <c r="AE3080">
        <v>1</v>
      </c>
    </row>
    <row r="3081" spans="1:31" x14ac:dyDescent="0.2">
      <c r="A3081" s="9">
        <v>2002704</v>
      </c>
      <c r="B3081">
        <v>3907</v>
      </c>
      <c r="C3081" t="s">
        <v>7257</v>
      </c>
      <c r="D3081" t="s">
        <v>7258</v>
      </c>
      <c r="E3081" t="s">
        <v>7259</v>
      </c>
      <c r="F3081" t="s">
        <v>7259</v>
      </c>
      <c r="G3081" t="s">
        <v>639</v>
      </c>
      <c r="H3081" t="s">
        <v>684</v>
      </c>
      <c r="I3081" t="s">
        <v>2732</v>
      </c>
      <c r="J3081" t="s">
        <v>694</v>
      </c>
      <c r="K3081" t="s">
        <v>53</v>
      </c>
      <c r="L3081" s="4">
        <v>39889</v>
      </c>
      <c r="M3081" s="4">
        <v>44926</v>
      </c>
      <c r="N3081">
        <v>0.89999997615814209</v>
      </c>
      <c r="AC3081">
        <v>25.7</v>
      </c>
      <c r="AE3081">
        <v>1</v>
      </c>
    </row>
    <row r="3082" spans="1:31" x14ac:dyDescent="0.2">
      <c r="A3082" s="9">
        <v>2004524</v>
      </c>
      <c r="B3082">
        <v>3450</v>
      </c>
      <c r="C3082" t="s">
        <v>7260</v>
      </c>
      <c r="D3082" t="s">
        <v>7261</v>
      </c>
      <c r="E3082" t="s">
        <v>3234</v>
      </c>
      <c r="F3082" t="s">
        <v>3234</v>
      </c>
      <c r="G3082" t="s">
        <v>639</v>
      </c>
      <c r="H3082" t="s">
        <v>639</v>
      </c>
      <c r="I3082" t="s">
        <v>2732</v>
      </c>
      <c r="J3082" t="s">
        <v>729</v>
      </c>
      <c r="K3082" t="s">
        <v>53</v>
      </c>
      <c r="L3082" s="4">
        <v>40386</v>
      </c>
      <c r="M3082" s="4">
        <v>44926</v>
      </c>
      <c r="AC3082">
        <v>55</v>
      </c>
      <c r="AE3082">
        <v>1</v>
      </c>
    </row>
    <row r="3083" spans="1:31" x14ac:dyDescent="0.2">
      <c r="A3083" s="9">
        <v>2009158</v>
      </c>
      <c r="B3083">
        <v>4727</v>
      </c>
      <c r="C3083" t="s">
        <v>7262</v>
      </c>
      <c r="D3083" t="s">
        <v>7263</v>
      </c>
      <c r="E3083" t="s">
        <v>7264</v>
      </c>
      <c r="F3083" t="s">
        <v>7265</v>
      </c>
      <c r="G3083" t="s">
        <v>639</v>
      </c>
      <c r="H3083" t="s">
        <v>639</v>
      </c>
      <c r="I3083" t="s">
        <v>2732</v>
      </c>
      <c r="J3083" t="s">
        <v>694</v>
      </c>
      <c r="K3083" t="s">
        <v>53</v>
      </c>
      <c r="L3083" s="4">
        <v>2</v>
      </c>
      <c r="M3083" s="4">
        <v>44926</v>
      </c>
      <c r="N3083">
        <v>0.40000000596046448</v>
      </c>
      <c r="AC3083">
        <v>9.5</v>
      </c>
      <c r="AE3083">
        <v>1</v>
      </c>
    </row>
    <row r="3084" spans="1:31" x14ac:dyDescent="0.2">
      <c r="A3084" s="9">
        <v>2009342</v>
      </c>
      <c r="B3084">
        <v>4751</v>
      </c>
      <c r="C3084" t="s">
        <v>7266</v>
      </c>
      <c r="D3084" t="s">
        <v>7267</v>
      </c>
      <c r="E3084" t="s">
        <v>7268</v>
      </c>
      <c r="F3084" t="s">
        <v>7268</v>
      </c>
      <c r="G3084" t="s">
        <v>639</v>
      </c>
      <c r="H3084" t="s">
        <v>684</v>
      </c>
      <c r="I3084" t="s">
        <v>2732</v>
      </c>
      <c r="J3084" t="s">
        <v>694</v>
      </c>
      <c r="K3084" t="s">
        <v>53</v>
      </c>
      <c r="L3084" s="4">
        <v>2</v>
      </c>
      <c r="M3084" s="4">
        <v>44926</v>
      </c>
      <c r="N3084">
        <v>0.30000001192092896</v>
      </c>
      <c r="AC3084">
        <v>11.9</v>
      </c>
      <c r="AE3084">
        <v>1</v>
      </c>
    </row>
    <row r="3085" spans="1:31" x14ac:dyDescent="0.2">
      <c r="A3085" s="9">
        <v>2007380</v>
      </c>
      <c r="B3085">
        <v>3997</v>
      </c>
      <c r="C3085" t="s">
        <v>7269</v>
      </c>
      <c r="D3085" t="s">
        <v>7270</v>
      </c>
      <c r="E3085" t="s">
        <v>4936</v>
      </c>
      <c r="F3085" t="s">
        <v>4936</v>
      </c>
      <c r="G3085" t="s">
        <v>639</v>
      </c>
      <c r="H3085" t="s">
        <v>639</v>
      </c>
      <c r="I3085" t="s">
        <v>2732</v>
      </c>
      <c r="J3085" t="s">
        <v>729</v>
      </c>
      <c r="K3085" t="s">
        <v>54</v>
      </c>
      <c r="L3085" s="4">
        <v>2</v>
      </c>
      <c r="M3085" s="4">
        <v>44926</v>
      </c>
      <c r="AE3085">
        <v>1.1000000000000001</v>
      </c>
    </row>
    <row r="3086" spans="1:31" x14ac:dyDescent="0.2">
      <c r="A3086" s="9">
        <v>2000893</v>
      </c>
      <c r="B3086">
        <v>797</v>
      </c>
      <c r="C3086" t="s">
        <v>7271</v>
      </c>
      <c r="D3086" t="s">
        <v>6678</v>
      </c>
      <c r="E3086" t="s">
        <v>2830</v>
      </c>
      <c r="F3086" t="s">
        <v>7272</v>
      </c>
      <c r="G3086" t="s">
        <v>639</v>
      </c>
      <c r="H3086" t="s">
        <v>639</v>
      </c>
      <c r="I3086" t="s">
        <v>2732</v>
      </c>
      <c r="J3086" t="s">
        <v>729</v>
      </c>
      <c r="K3086" t="s">
        <v>54</v>
      </c>
      <c r="L3086" s="4">
        <v>39763</v>
      </c>
      <c r="M3086" s="4">
        <v>44926</v>
      </c>
      <c r="AC3086">
        <v>85</v>
      </c>
      <c r="AE3086">
        <v>1</v>
      </c>
    </row>
    <row r="3087" spans="1:31" x14ac:dyDescent="0.2">
      <c r="A3087" s="9">
        <v>2001338</v>
      </c>
      <c r="B3087">
        <v>1624</v>
      </c>
      <c r="C3087" t="s">
        <v>7273</v>
      </c>
      <c r="D3087" t="s">
        <v>7274</v>
      </c>
      <c r="E3087" t="s">
        <v>3234</v>
      </c>
      <c r="F3087" t="s">
        <v>7275</v>
      </c>
      <c r="G3087" t="s">
        <v>639</v>
      </c>
      <c r="H3087" t="s">
        <v>639</v>
      </c>
      <c r="I3087" t="s">
        <v>2732</v>
      </c>
      <c r="J3087" t="s">
        <v>729</v>
      </c>
      <c r="K3087" t="s">
        <v>53</v>
      </c>
      <c r="L3087" s="4">
        <v>40372</v>
      </c>
      <c r="M3087" s="4">
        <v>44926</v>
      </c>
      <c r="AC3087">
        <v>86</v>
      </c>
      <c r="AE3087">
        <v>1</v>
      </c>
    </row>
    <row r="3088" spans="1:31" x14ac:dyDescent="0.2">
      <c r="A3088" s="9">
        <v>2001373</v>
      </c>
      <c r="B3088">
        <v>1467</v>
      </c>
      <c r="C3088" t="s">
        <v>7276</v>
      </c>
      <c r="D3088" t="s">
        <v>7277</v>
      </c>
      <c r="E3088" t="s">
        <v>3501</v>
      </c>
      <c r="F3088" t="s">
        <v>4917</v>
      </c>
      <c r="G3088" t="s">
        <v>639</v>
      </c>
      <c r="H3088" t="s">
        <v>639</v>
      </c>
      <c r="I3088" t="s">
        <v>2732</v>
      </c>
      <c r="J3088" t="s">
        <v>729</v>
      </c>
      <c r="K3088" t="s">
        <v>53</v>
      </c>
      <c r="L3088" s="4">
        <v>40372</v>
      </c>
      <c r="M3088" s="4">
        <v>44926</v>
      </c>
      <c r="AC3088">
        <v>85</v>
      </c>
      <c r="AE3088">
        <v>1</v>
      </c>
    </row>
    <row r="3089" spans="1:31" x14ac:dyDescent="0.2">
      <c r="A3089" s="9">
        <v>2000513</v>
      </c>
      <c r="B3089">
        <v>719</v>
      </c>
      <c r="C3089" t="s">
        <v>7278</v>
      </c>
      <c r="D3089" t="s">
        <v>3754</v>
      </c>
      <c r="E3089" t="s">
        <v>2830</v>
      </c>
      <c r="F3089" t="s">
        <v>2830</v>
      </c>
      <c r="G3089" t="s">
        <v>639</v>
      </c>
      <c r="H3089" t="s">
        <v>639</v>
      </c>
      <c r="I3089" t="s">
        <v>2732</v>
      </c>
      <c r="J3089" t="s">
        <v>729</v>
      </c>
      <c r="K3089" t="s">
        <v>53</v>
      </c>
      <c r="L3089" s="4">
        <v>39763</v>
      </c>
      <c r="M3089" s="4">
        <v>44926</v>
      </c>
      <c r="N3089">
        <v>0</v>
      </c>
      <c r="O3089">
        <v>0</v>
      </c>
      <c r="P3089">
        <v>0</v>
      </c>
      <c r="Q3089">
        <v>0</v>
      </c>
      <c r="R3089">
        <v>0</v>
      </c>
      <c r="T3089">
        <v>0</v>
      </c>
      <c r="AC3089">
        <v>85</v>
      </c>
      <c r="AE3089">
        <v>1</v>
      </c>
    </row>
    <row r="3090" spans="1:31" x14ac:dyDescent="0.2">
      <c r="A3090" s="9">
        <v>2000880</v>
      </c>
      <c r="B3090">
        <v>2392</v>
      </c>
      <c r="C3090" t="s">
        <v>7279</v>
      </c>
      <c r="D3090" t="s">
        <v>7280</v>
      </c>
      <c r="E3090" t="s">
        <v>6117</v>
      </c>
      <c r="F3090" t="s">
        <v>6118</v>
      </c>
      <c r="G3090" t="s">
        <v>639</v>
      </c>
      <c r="H3090" t="s">
        <v>639</v>
      </c>
      <c r="I3090" t="s">
        <v>2732</v>
      </c>
      <c r="J3090" t="s">
        <v>729</v>
      </c>
      <c r="K3090" t="s">
        <v>53</v>
      </c>
      <c r="L3090" s="4">
        <v>40008</v>
      </c>
      <c r="M3090" s="4">
        <v>44926</v>
      </c>
      <c r="N3090">
        <v>0</v>
      </c>
      <c r="O3090">
        <v>0</v>
      </c>
      <c r="P3090">
        <v>0</v>
      </c>
      <c r="Q3090">
        <v>0</v>
      </c>
      <c r="R3090">
        <v>0</v>
      </c>
      <c r="T3090">
        <v>0</v>
      </c>
      <c r="AC3090">
        <v>75</v>
      </c>
      <c r="AE3090">
        <v>1</v>
      </c>
    </row>
    <row r="3091" spans="1:31" x14ac:dyDescent="0.2">
      <c r="A3091" s="9">
        <v>2009106</v>
      </c>
      <c r="B3091">
        <v>4671</v>
      </c>
      <c r="C3091" t="s">
        <v>7281</v>
      </c>
      <c r="D3091" t="s">
        <v>7282</v>
      </c>
      <c r="E3091" t="s">
        <v>4936</v>
      </c>
      <c r="F3091" t="s">
        <v>4936</v>
      </c>
      <c r="G3091" t="s">
        <v>639</v>
      </c>
      <c r="H3091" t="s">
        <v>639</v>
      </c>
      <c r="I3091" t="s">
        <v>2732</v>
      </c>
      <c r="J3091" t="s">
        <v>729</v>
      </c>
      <c r="K3091" t="s">
        <v>54</v>
      </c>
      <c r="L3091" s="4">
        <v>2</v>
      </c>
      <c r="M3091" s="4">
        <v>44926</v>
      </c>
      <c r="AE3091">
        <v>1.1000000000000001</v>
      </c>
    </row>
    <row r="3092" spans="1:31" x14ac:dyDescent="0.2">
      <c r="A3092" s="9">
        <v>2009105</v>
      </c>
      <c r="B3092">
        <v>4668</v>
      </c>
      <c r="C3092" t="s">
        <v>7283</v>
      </c>
      <c r="D3092" t="s">
        <v>7284</v>
      </c>
      <c r="E3092" t="s">
        <v>4936</v>
      </c>
      <c r="F3092" t="s">
        <v>4936</v>
      </c>
      <c r="G3092" t="s">
        <v>639</v>
      </c>
      <c r="H3092" t="s">
        <v>639</v>
      </c>
      <c r="I3092" t="s">
        <v>2732</v>
      </c>
      <c r="J3092" t="s">
        <v>729</v>
      </c>
      <c r="K3092" t="s">
        <v>54</v>
      </c>
      <c r="L3092" s="4">
        <v>2</v>
      </c>
      <c r="M3092" s="4">
        <v>44926</v>
      </c>
      <c r="AE3092">
        <v>1.1000000000000001</v>
      </c>
    </row>
    <row r="3093" spans="1:31" x14ac:dyDescent="0.2">
      <c r="A3093" s="9">
        <v>2009104</v>
      </c>
      <c r="B3093">
        <v>4667</v>
      </c>
      <c r="C3093" t="s">
        <v>7285</v>
      </c>
      <c r="D3093" t="s">
        <v>7286</v>
      </c>
      <c r="E3093" t="s">
        <v>4936</v>
      </c>
      <c r="F3093" t="s">
        <v>4936</v>
      </c>
      <c r="G3093" t="s">
        <v>639</v>
      </c>
      <c r="H3093" t="s">
        <v>639</v>
      </c>
      <c r="I3093" t="s">
        <v>2732</v>
      </c>
      <c r="J3093" t="s">
        <v>729</v>
      </c>
      <c r="K3093" t="s">
        <v>54</v>
      </c>
      <c r="L3093" s="4">
        <v>2</v>
      </c>
      <c r="M3093" s="4">
        <v>44926</v>
      </c>
      <c r="AE3093">
        <v>1.1000000000000001</v>
      </c>
    </row>
    <row r="3094" spans="1:31" x14ac:dyDescent="0.2">
      <c r="A3094" s="9">
        <v>2006883</v>
      </c>
      <c r="B3094">
        <v>3829</v>
      </c>
      <c r="C3094" t="s">
        <v>7287</v>
      </c>
      <c r="D3094" t="s">
        <v>7288</v>
      </c>
      <c r="E3094" t="s">
        <v>4936</v>
      </c>
      <c r="F3094" t="s">
        <v>4936</v>
      </c>
      <c r="G3094" t="s">
        <v>639</v>
      </c>
      <c r="H3094" t="s">
        <v>639</v>
      </c>
      <c r="I3094" t="s">
        <v>2732</v>
      </c>
      <c r="J3094" t="s">
        <v>729</v>
      </c>
      <c r="K3094" t="s">
        <v>54</v>
      </c>
      <c r="L3094" s="4">
        <v>2</v>
      </c>
      <c r="M3094" s="4">
        <v>44926</v>
      </c>
      <c r="AE3094">
        <v>1.01</v>
      </c>
    </row>
    <row r="3095" spans="1:31" x14ac:dyDescent="0.2">
      <c r="A3095" s="9">
        <v>2007469</v>
      </c>
      <c r="B3095">
        <v>4129</v>
      </c>
      <c r="C3095" t="s">
        <v>7289</v>
      </c>
      <c r="D3095" t="s">
        <v>7290</v>
      </c>
      <c r="E3095" t="s">
        <v>6761</v>
      </c>
      <c r="F3095" t="s">
        <v>6762</v>
      </c>
      <c r="G3095" t="s">
        <v>639</v>
      </c>
      <c r="H3095" t="s">
        <v>639</v>
      </c>
      <c r="I3095" t="s">
        <v>2732</v>
      </c>
      <c r="J3095" t="s">
        <v>729</v>
      </c>
      <c r="K3095" t="s">
        <v>54</v>
      </c>
      <c r="L3095" s="4">
        <v>2</v>
      </c>
      <c r="M3095" s="4">
        <v>44926</v>
      </c>
      <c r="AE3095">
        <v>1.1000000000000001</v>
      </c>
    </row>
    <row r="3096" spans="1:31" x14ac:dyDescent="0.2">
      <c r="A3096" s="9">
        <v>2010431</v>
      </c>
      <c r="C3096" t="s">
        <v>7291</v>
      </c>
      <c r="D3096" t="s">
        <v>7292</v>
      </c>
      <c r="E3096" t="s">
        <v>2221</v>
      </c>
      <c r="F3096" t="s">
        <v>7293</v>
      </c>
      <c r="G3096" t="s">
        <v>639</v>
      </c>
      <c r="H3096" t="s">
        <v>639</v>
      </c>
      <c r="I3096" t="s">
        <v>772</v>
      </c>
      <c r="J3096" t="s">
        <v>729</v>
      </c>
      <c r="K3096" t="s">
        <v>53</v>
      </c>
      <c r="L3096" s="4">
        <v>2</v>
      </c>
      <c r="M3096" s="4">
        <v>44926</v>
      </c>
      <c r="AE3096">
        <v>1</v>
      </c>
    </row>
    <row r="3097" spans="1:31" x14ac:dyDescent="0.2">
      <c r="A3097" s="9">
        <v>2001175</v>
      </c>
      <c r="B3097">
        <v>1409</v>
      </c>
      <c r="C3097" t="s">
        <v>7294</v>
      </c>
      <c r="D3097" t="s">
        <v>7295</v>
      </c>
      <c r="E3097" t="s">
        <v>1889</v>
      </c>
      <c r="F3097" t="s">
        <v>1581</v>
      </c>
      <c r="G3097" t="s">
        <v>639</v>
      </c>
      <c r="H3097" t="s">
        <v>684</v>
      </c>
      <c r="I3097" t="s">
        <v>2732</v>
      </c>
      <c r="J3097" t="s">
        <v>641</v>
      </c>
      <c r="K3097" t="s">
        <v>54</v>
      </c>
      <c r="L3097" s="4">
        <v>40477</v>
      </c>
      <c r="M3097" s="4">
        <v>44926</v>
      </c>
      <c r="N3097">
        <v>8</v>
      </c>
      <c r="O3097">
        <v>3</v>
      </c>
      <c r="P3097">
        <v>3</v>
      </c>
      <c r="Q3097">
        <v>1</v>
      </c>
      <c r="R3097">
        <v>2</v>
      </c>
      <c r="V3097">
        <v>5.000000074505806E-2</v>
      </c>
      <c r="W3097">
        <v>5.000000074505806E-2</v>
      </c>
      <c r="X3097">
        <v>0.5</v>
      </c>
      <c r="Y3097">
        <v>9.0000003576278687E-2</v>
      </c>
      <c r="Z3097">
        <v>1</v>
      </c>
      <c r="AA3097">
        <v>0.10000000149011612</v>
      </c>
      <c r="AE3097">
        <v>1.31</v>
      </c>
    </row>
    <row r="3098" spans="1:31" x14ac:dyDescent="0.2">
      <c r="A3098" s="9">
        <v>2009311</v>
      </c>
      <c r="B3098">
        <v>4738</v>
      </c>
      <c r="C3098" t="s">
        <v>7296</v>
      </c>
      <c r="D3098" t="s">
        <v>2809</v>
      </c>
      <c r="E3098" t="s">
        <v>6844</v>
      </c>
      <c r="F3098" t="s">
        <v>6844</v>
      </c>
      <c r="G3098" t="s">
        <v>639</v>
      </c>
      <c r="H3098" t="s">
        <v>684</v>
      </c>
      <c r="I3098" t="s">
        <v>2732</v>
      </c>
      <c r="J3098" t="s">
        <v>694</v>
      </c>
      <c r="K3098" t="s">
        <v>53</v>
      </c>
      <c r="L3098" s="4">
        <v>2</v>
      </c>
      <c r="M3098" s="4">
        <v>44926</v>
      </c>
      <c r="N3098">
        <v>0.40000000596046448</v>
      </c>
      <c r="AE3098">
        <v>1</v>
      </c>
    </row>
    <row r="3099" spans="1:31" x14ac:dyDescent="0.2">
      <c r="A3099" s="9">
        <v>2007777</v>
      </c>
      <c r="B3099">
        <v>4116</v>
      </c>
      <c r="C3099" t="s">
        <v>7297</v>
      </c>
      <c r="D3099" t="s">
        <v>2809</v>
      </c>
      <c r="E3099" t="s">
        <v>6836</v>
      </c>
      <c r="F3099" t="s">
        <v>6836</v>
      </c>
      <c r="G3099" t="s">
        <v>639</v>
      </c>
      <c r="H3099" t="s">
        <v>684</v>
      </c>
      <c r="I3099" t="s">
        <v>2732</v>
      </c>
      <c r="J3099" t="s">
        <v>694</v>
      </c>
      <c r="K3099" t="s">
        <v>53</v>
      </c>
      <c r="L3099" s="4">
        <v>2</v>
      </c>
      <c r="M3099" s="4">
        <v>44926</v>
      </c>
      <c r="N3099">
        <v>1.5</v>
      </c>
      <c r="P3099">
        <v>1</v>
      </c>
      <c r="AC3099">
        <v>70</v>
      </c>
      <c r="AE3099">
        <v>1</v>
      </c>
    </row>
    <row r="3100" spans="1:31" x14ac:dyDescent="0.2">
      <c r="A3100" s="9">
        <v>2007747</v>
      </c>
      <c r="B3100">
        <v>4091</v>
      </c>
      <c r="C3100" t="s">
        <v>7298</v>
      </c>
      <c r="D3100" t="s">
        <v>7299</v>
      </c>
      <c r="E3100" t="s">
        <v>7300</v>
      </c>
      <c r="F3100" t="s">
        <v>7301</v>
      </c>
      <c r="G3100" t="s">
        <v>639</v>
      </c>
      <c r="H3100" t="s">
        <v>639</v>
      </c>
      <c r="I3100" t="s">
        <v>2732</v>
      </c>
      <c r="J3100" t="s">
        <v>729</v>
      </c>
      <c r="K3100" t="s">
        <v>54</v>
      </c>
      <c r="L3100" s="4">
        <v>2</v>
      </c>
      <c r="M3100" s="4">
        <v>44926</v>
      </c>
      <c r="AE3100">
        <v>1.1000000000000001</v>
      </c>
    </row>
    <row r="3101" spans="1:31" x14ac:dyDescent="0.2">
      <c r="A3101" s="9">
        <v>2008950</v>
      </c>
      <c r="B3101">
        <v>4614</v>
      </c>
      <c r="C3101" t="s">
        <v>7302</v>
      </c>
      <c r="D3101" t="s">
        <v>7303</v>
      </c>
      <c r="E3101" t="s">
        <v>1896</v>
      </c>
      <c r="F3101" t="s">
        <v>7020</v>
      </c>
      <c r="G3101" t="s">
        <v>639</v>
      </c>
      <c r="H3101" t="s">
        <v>639</v>
      </c>
      <c r="I3101" t="s">
        <v>2732</v>
      </c>
      <c r="J3101" t="s">
        <v>729</v>
      </c>
      <c r="K3101" t="s">
        <v>54</v>
      </c>
      <c r="L3101" s="4">
        <v>2</v>
      </c>
      <c r="M3101" s="4">
        <v>44926</v>
      </c>
      <c r="AE3101">
        <v>1.1000000000000001</v>
      </c>
    </row>
    <row r="3102" spans="1:31" x14ac:dyDescent="0.2">
      <c r="A3102" s="9">
        <v>2001463</v>
      </c>
      <c r="B3102">
        <v>2211</v>
      </c>
      <c r="C3102" t="s">
        <v>7304</v>
      </c>
      <c r="D3102" t="s">
        <v>677</v>
      </c>
      <c r="E3102" t="s">
        <v>7305</v>
      </c>
      <c r="F3102" t="s">
        <v>7305</v>
      </c>
      <c r="G3102" t="s">
        <v>639</v>
      </c>
      <c r="H3102" t="s">
        <v>639</v>
      </c>
      <c r="I3102" t="s">
        <v>2732</v>
      </c>
      <c r="J3102" t="s">
        <v>641</v>
      </c>
      <c r="K3102" t="s">
        <v>53</v>
      </c>
      <c r="L3102" s="4">
        <v>40281</v>
      </c>
      <c r="M3102" s="4">
        <v>44926</v>
      </c>
      <c r="N3102">
        <v>21</v>
      </c>
      <c r="AE3102">
        <v>1</v>
      </c>
    </row>
    <row r="3103" spans="1:31" x14ac:dyDescent="0.2">
      <c r="A3103" s="9">
        <v>2007381</v>
      </c>
      <c r="B3103">
        <v>3998</v>
      </c>
      <c r="C3103" t="s">
        <v>7306</v>
      </c>
      <c r="D3103" t="s">
        <v>7307</v>
      </c>
      <c r="E3103" t="s">
        <v>4936</v>
      </c>
      <c r="F3103" t="s">
        <v>4936</v>
      </c>
      <c r="G3103" t="s">
        <v>639</v>
      </c>
      <c r="H3103" t="s">
        <v>639</v>
      </c>
      <c r="I3103" t="s">
        <v>2732</v>
      </c>
      <c r="J3103" t="s">
        <v>729</v>
      </c>
      <c r="K3103" t="s">
        <v>54</v>
      </c>
      <c r="L3103" s="4">
        <v>2</v>
      </c>
      <c r="M3103" s="4">
        <v>44926</v>
      </c>
      <c r="AE3103">
        <v>1.1000000000000001</v>
      </c>
    </row>
    <row r="3104" spans="1:31" x14ac:dyDescent="0.2">
      <c r="A3104" s="9">
        <v>2006170</v>
      </c>
      <c r="B3104">
        <v>3641</v>
      </c>
      <c r="C3104" t="s">
        <v>7308</v>
      </c>
      <c r="D3104" t="s">
        <v>7309</v>
      </c>
      <c r="E3104" t="s">
        <v>7310</v>
      </c>
      <c r="F3104" t="s">
        <v>7310</v>
      </c>
      <c r="G3104" t="s">
        <v>639</v>
      </c>
      <c r="H3104" t="s">
        <v>639</v>
      </c>
      <c r="I3104" t="s">
        <v>2732</v>
      </c>
      <c r="J3104" t="s">
        <v>647</v>
      </c>
      <c r="K3104" t="s">
        <v>53</v>
      </c>
      <c r="L3104" s="4">
        <v>2</v>
      </c>
      <c r="M3104" s="4">
        <v>44926</v>
      </c>
      <c r="P3104">
        <v>8</v>
      </c>
      <c r="Q3104">
        <v>2.5</v>
      </c>
      <c r="AC3104">
        <v>15</v>
      </c>
      <c r="AE3104">
        <v>1</v>
      </c>
    </row>
    <row r="3105" spans="1:31" x14ac:dyDescent="0.2">
      <c r="A3105" s="9">
        <v>2007863</v>
      </c>
      <c r="B3105">
        <v>4148</v>
      </c>
      <c r="C3105" t="s">
        <v>7311</v>
      </c>
      <c r="D3105" t="s">
        <v>7312</v>
      </c>
      <c r="E3105" t="s">
        <v>7313</v>
      </c>
      <c r="F3105" t="s">
        <v>7313</v>
      </c>
      <c r="G3105" t="s">
        <v>639</v>
      </c>
      <c r="H3105" t="s">
        <v>684</v>
      </c>
      <c r="I3105" t="s">
        <v>2732</v>
      </c>
      <c r="J3105" t="s">
        <v>686</v>
      </c>
      <c r="K3105" t="s">
        <v>53</v>
      </c>
      <c r="L3105" s="4">
        <v>2</v>
      </c>
      <c r="M3105" s="4">
        <v>44926</v>
      </c>
      <c r="N3105">
        <v>5.5</v>
      </c>
      <c r="O3105">
        <v>3.5</v>
      </c>
      <c r="P3105">
        <v>2</v>
      </c>
      <c r="AC3105">
        <v>70</v>
      </c>
      <c r="AE3105">
        <v>1</v>
      </c>
    </row>
    <row r="3106" spans="1:31" x14ac:dyDescent="0.2">
      <c r="A3106" s="9">
        <v>2007743</v>
      </c>
      <c r="B3106">
        <v>4111</v>
      </c>
      <c r="C3106" t="s">
        <v>7314</v>
      </c>
      <c r="D3106" t="s">
        <v>7315</v>
      </c>
      <c r="E3106" t="s">
        <v>3957</v>
      </c>
      <c r="F3106" t="s">
        <v>3957</v>
      </c>
      <c r="G3106" t="s">
        <v>639</v>
      </c>
      <c r="H3106" t="s">
        <v>639</v>
      </c>
      <c r="I3106" t="s">
        <v>2732</v>
      </c>
      <c r="J3106" t="s">
        <v>729</v>
      </c>
      <c r="K3106" t="s">
        <v>54</v>
      </c>
      <c r="L3106" s="4">
        <v>2</v>
      </c>
      <c r="M3106" s="4">
        <v>44926</v>
      </c>
      <c r="AC3106">
        <v>5</v>
      </c>
      <c r="AE3106">
        <v>1.1000000000000001</v>
      </c>
    </row>
    <row r="3107" spans="1:31" x14ac:dyDescent="0.2">
      <c r="A3107" s="9">
        <v>2007741</v>
      </c>
      <c r="B3107">
        <v>4109</v>
      </c>
      <c r="C3107" t="s">
        <v>7316</v>
      </c>
      <c r="D3107" t="s">
        <v>7317</v>
      </c>
      <c r="E3107" t="s">
        <v>3957</v>
      </c>
      <c r="F3107" t="s">
        <v>3957</v>
      </c>
      <c r="G3107" t="s">
        <v>639</v>
      </c>
      <c r="H3107" t="s">
        <v>639</v>
      </c>
      <c r="I3107" t="s">
        <v>2732</v>
      </c>
      <c r="J3107" t="s">
        <v>729</v>
      </c>
      <c r="K3107" t="s">
        <v>54</v>
      </c>
      <c r="L3107" s="4">
        <v>2</v>
      </c>
      <c r="M3107" s="4">
        <v>44926</v>
      </c>
      <c r="AC3107">
        <v>5</v>
      </c>
      <c r="AE3107">
        <v>1.1000000000000001</v>
      </c>
    </row>
    <row r="3108" spans="1:31" x14ac:dyDescent="0.2">
      <c r="A3108" s="9">
        <v>2007742</v>
      </c>
      <c r="B3108">
        <v>4110</v>
      </c>
      <c r="C3108" t="s">
        <v>7318</v>
      </c>
      <c r="D3108" t="s">
        <v>7319</v>
      </c>
      <c r="E3108" t="s">
        <v>3957</v>
      </c>
      <c r="F3108" t="s">
        <v>3957</v>
      </c>
      <c r="G3108" t="s">
        <v>639</v>
      </c>
      <c r="H3108" t="s">
        <v>639</v>
      </c>
      <c r="I3108" t="s">
        <v>2732</v>
      </c>
      <c r="J3108" t="s">
        <v>729</v>
      </c>
      <c r="K3108" t="s">
        <v>54</v>
      </c>
      <c r="L3108" s="4">
        <v>2</v>
      </c>
      <c r="M3108" s="4">
        <v>44926</v>
      </c>
      <c r="AC3108">
        <v>5</v>
      </c>
      <c r="AE3108">
        <v>1.1000000000000001</v>
      </c>
    </row>
    <row r="3109" spans="1:31" x14ac:dyDescent="0.2">
      <c r="A3109" s="9">
        <v>2007740</v>
      </c>
      <c r="B3109">
        <v>4108</v>
      </c>
      <c r="C3109" t="s">
        <v>7320</v>
      </c>
      <c r="D3109" t="s">
        <v>7321</v>
      </c>
      <c r="E3109" t="s">
        <v>3957</v>
      </c>
      <c r="F3109" t="s">
        <v>3957</v>
      </c>
      <c r="G3109" t="s">
        <v>639</v>
      </c>
      <c r="H3109" t="s">
        <v>639</v>
      </c>
      <c r="I3109" t="s">
        <v>2732</v>
      </c>
      <c r="J3109" t="s">
        <v>647</v>
      </c>
      <c r="K3109" t="s">
        <v>54</v>
      </c>
      <c r="L3109" s="4">
        <v>2</v>
      </c>
      <c r="M3109" s="4">
        <v>44926</v>
      </c>
      <c r="AC3109">
        <v>5</v>
      </c>
      <c r="AE3109">
        <v>1.1000000000000001</v>
      </c>
    </row>
    <row r="3110" spans="1:31" x14ac:dyDescent="0.2">
      <c r="A3110" s="9">
        <v>2007408</v>
      </c>
      <c r="B3110">
        <v>4028</v>
      </c>
      <c r="C3110" t="s">
        <v>7322</v>
      </c>
      <c r="D3110" t="s">
        <v>7323</v>
      </c>
      <c r="E3110" t="s">
        <v>7324</v>
      </c>
      <c r="F3110" t="s">
        <v>7324</v>
      </c>
      <c r="G3110" t="s">
        <v>639</v>
      </c>
      <c r="H3110" t="s">
        <v>639</v>
      </c>
      <c r="I3110" t="s">
        <v>2732</v>
      </c>
      <c r="J3110" t="s">
        <v>647</v>
      </c>
      <c r="K3110" t="s">
        <v>53</v>
      </c>
      <c r="L3110" s="4">
        <v>2</v>
      </c>
      <c r="M3110" s="4">
        <v>44926</v>
      </c>
      <c r="Q3110">
        <v>33.799999237060547</v>
      </c>
      <c r="R3110">
        <v>2.2000000476837158</v>
      </c>
      <c r="AE3110">
        <v>1</v>
      </c>
    </row>
    <row r="3111" spans="1:31" x14ac:dyDescent="0.2">
      <c r="A3111" s="9">
        <v>2009971</v>
      </c>
      <c r="B3111">
        <v>5140</v>
      </c>
      <c r="C3111" t="s">
        <v>7325</v>
      </c>
      <c r="D3111" t="s">
        <v>7326</v>
      </c>
      <c r="E3111" t="s">
        <v>2795</v>
      </c>
      <c r="F3111" t="s">
        <v>2795</v>
      </c>
      <c r="G3111" t="s">
        <v>639</v>
      </c>
      <c r="H3111" t="s">
        <v>684</v>
      </c>
      <c r="I3111" t="s">
        <v>2732</v>
      </c>
      <c r="J3111" t="s">
        <v>694</v>
      </c>
      <c r="K3111" t="s">
        <v>53</v>
      </c>
      <c r="L3111" s="4">
        <v>2</v>
      </c>
      <c r="M3111" s="4">
        <v>44926</v>
      </c>
      <c r="N3111">
        <v>0.30000001192092896</v>
      </c>
      <c r="AC3111">
        <v>12.7</v>
      </c>
      <c r="AE3111">
        <v>1</v>
      </c>
    </row>
    <row r="3112" spans="1:31" x14ac:dyDescent="0.2">
      <c r="A3112" s="9">
        <v>2009404</v>
      </c>
      <c r="B3112">
        <v>4757</v>
      </c>
      <c r="C3112" t="s">
        <v>7327</v>
      </c>
      <c r="D3112" t="s">
        <v>7328</v>
      </c>
      <c r="E3112" t="s">
        <v>931</v>
      </c>
      <c r="F3112" t="s">
        <v>931</v>
      </c>
      <c r="G3112" t="s">
        <v>639</v>
      </c>
      <c r="H3112" t="s">
        <v>639</v>
      </c>
      <c r="I3112" t="s">
        <v>2732</v>
      </c>
      <c r="J3112" t="s">
        <v>729</v>
      </c>
      <c r="K3112" t="s">
        <v>54</v>
      </c>
      <c r="L3112" s="4">
        <v>2</v>
      </c>
      <c r="M3112" s="4">
        <v>44926</v>
      </c>
      <c r="AE3112">
        <v>1.1000000000000001</v>
      </c>
    </row>
    <row r="3113" spans="1:31" x14ac:dyDescent="0.2">
      <c r="A3113" s="9">
        <v>2007667</v>
      </c>
      <c r="B3113">
        <v>4051</v>
      </c>
      <c r="C3113" t="s">
        <v>7329</v>
      </c>
      <c r="D3113" t="s">
        <v>7330</v>
      </c>
      <c r="E3113" t="s">
        <v>7331</v>
      </c>
      <c r="F3113" t="s">
        <v>7332</v>
      </c>
      <c r="G3113" t="s">
        <v>639</v>
      </c>
      <c r="H3113" t="s">
        <v>639</v>
      </c>
      <c r="I3113" t="s">
        <v>2732</v>
      </c>
      <c r="J3113" t="s">
        <v>647</v>
      </c>
      <c r="K3113" t="s">
        <v>53</v>
      </c>
      <c r="L3113" s="4">
        <v>2</v>
      </c>
      <c r="M3113" s="4">
        <v>44926</v>
      </c>
      <c r="O3113">
        <v>0.60000002384185791</v>
      </c>
      <c r="P3113">
        <v>0.20000000298023224</v>
      </c>
      <c r="Q3113">
        <v>0.30000001192092896</v>
      </c>
      <c r="R3113">
        <v>0.10000000149011612</v>
      </c>
      <c r="X3113">
        <v>0.20000000298023224</v>
      </c>
      <c r="AE3113">
        <v>1</v>
      </c>
    </row>
    <row r="3114" spans="1:31" x14ac:dyDescent="0.2">
      <c r="A3114" s="9">
        <v>2007589</v>
      </c>
      <c r="B3114">
        <v>4037</v>
      </c>
      <c r="C3114" t="s">
        <v>7333</v>
      </c>
      <c r="D3114" t="s">
        <v>7334</v>
      </c>
      <c r="E3114" t="s">
        <v>2830</v>
      </c>
      <c r="F3114" t="s">
        <v>2830</v>
      </c>
      <c r="G3114" t="s">
        <v>639</v>
      </c>
      <c r="H3114" t="s">
        <v>639</v>
      </c>
      <c r="I3114" t="s">
        <v>2732</v>
      </c>
      <c r="J3114" t="s">
        <v>729</v>
      </c>
      <c r="K3114" t="s">
        <v>54</v>
      </c>
      <c r="L3114" s="4">
        <v>2</v>
      </c>
      <c r="M3114" s="4">
        <v>44926</v>
      </c>
      <c r="AC3114">
        <v>10</v>
      </c>
      <c r="AE3114">
        <v>1</v>
      </c>
    </row>
    <row r="3115" spans="1:31" x14ac:dyDescent="0.2">
      <c r="A3115" s="9">
        <v>2009239</v>
      </c>
      <c r="B3115">
        <v>4692</v>
      </c>
      <c r="C3115" t="s">
        <v>7335</v>
      </c>
      <c r="D3115" t="s">
        <v>7336</v>
      </c>
      <c r="E3115" t="s">
        <v>6155</v>
      </c>
      <c r="F3115" t="s">
        <v>7337</v>
      </c>
      <c r="G3115" t="s">
        <v>639</v>
      </c>
      <c r="H3115" t="s">
        <v>639</v>
      </c>
      <c r="I3115" t="s">
        <v>2732</v>
      </c>
      <c r="J3115" t="s">
        <v>647</v>
      </c>
      <c r="K3115" t="s">
        <v>53</v>
      </c>
      <c r="L3115" s="4">
        <v>2</v>
      </c>
      <c r="M3115" s="4">
        <v>44926</v>
      </c>
      <c r="AC3115">
        <v>90</v>
      </c>
      <c r="AE3115">
        <v>1</v>
      </c>
    </row>
    <row r="3116" spans="1:31" x14ac:dyDescent="0.2">
      <c r="A3116" s="9">
        <v>2009240</v>
      </c>
      <c r="B3116">
        <v>4693</v>
      </c>
      <c r="C3116" t="s">
        <v>7338</v>
      </c>
      <c r="D3116" t="s">
        <v>7339</v>
      </c>
      <c r="E3116" t="s">
        <v>6155</v>
      </c>
      <c r="F3116" t="s">
        <v>7337</v>
      </c>
      <c r="G3116" t="s">
        <v>639</v>
      </c>
      <c r="H3116" t="s">
        <v>639</v>
      </c>
      <c r="I3116" t="s">
        <v>2732</v>
      </c>
      <c r="J3116" t="s">
        <v>647</v>
      </c>
      <c r="K3116" t="s">
        <v>53</v>
      </c>
      <c r="L3116" s="4">
        <v>2</v>
      </c>
      <c r="M3116" s="4">
        <v>44926</v>
      </c>
      <c r="AC3116">
        <v>50</v>
      </c>
      <c r="AE3116">
        <v>1</v>
      </c>
    </row>
    <row r="3117" spans="1:31" x14ac:dyDescent="0.2">
      <c r="A3117" s="9">
        <v>2001432</v>
      </c>
      <c r="B3117">
        <v>2691</v>
      </c>
      <c r="C3117" t="s">
        <v>7340</v>
      </c>
      <c r="D3117" t="s">
        <v>7341</v>
      </c>
      <c r="E3117" t="s">
        <v>1702</v>
      </c>
      <c r="F3117" t="s">
        <v>1702</v>
      </c>
      <c r="G3117" t="s">
        <v>639</v>
      </c>
      <c r="H3117" t="s">
        <v>639</v>
      </c>
      <c r="I3117" t="s">
        <v>2732</v>
      </c>
      <c r="J3117" t="s">
        <v>729</v>
      </c>
      <c r="K3117" t="s">
        <v>53</v>
      </c>
      <c r="L3117" s="4">
        <v>40386</v>
      </c>
      <c r="M3117" s="4">
        <v>44926</v>
      </c>
      <c r="AC3117">
        <v>15</v>
      </c>
      <c r="AE3117">
        <v>1</v>
      </c>
    </row>
    <row r="3118" spans="1:31" x14ac:dyDescent="0.2">
      <c r="A3118" s="9">
        <v>2006650</v>
      </c>
      <c r="B3118">
        <v>3716</v>
      </c>
      <c r="C3118" t="s">
        <v>7342</v>
      </c>
      <c r="D3118" t="s">
        <v>6164</v>
      </c>
      <c r="E3118" t="s">
        <v>2830</v>
      </c>
      <c r="F3118" t="s">
        <v>2830</v>
      </c>
      <c r="G3118" t="s">
        <v>639</v>
      </c>
      <c r="H3118" t="s">
        <v>639</v>
      </c>
      <c r="I3118" t="s">
        <v>2732</v>
      </c>
      <c r="J3118" t="s">
        <v>729</v>
      </c>
      <c r="K3118" t="s">
        <v>54</v>
      </c>
      <c r="L3118" s="4">
        <v>2</v>
      </c>
      <c r="M3118" s="4">
        <v>44926</v>
      </c>
      <c r="AC3118">
        <v>45</v>
      </c>
      <c r="AE3118">
        <v>1</v>
      </c>
    </row>
    <row r="3119" spans="1:31" x14ac:dyDescent="0.2">
      <c r="A3119" s="9">
        <v>2004279</v>
      </c>
      <c r="B3119">
        <v>2892</v>
      </c>
      <c r="C3119" t="s">
        <v>7343</v>
      </c>
      <c r="D3119" t="s">
        <v>7344</v>
      </c>
      <c r="E3119" t="s">
        <v>1702</v>
      </c>
      <c r="F3119" t="s">
        <v>1702</v>
      </c>
      <c r="G3119" t="s">
        <v>639</v>
      </c>
      <c r="H3119" t="s">
        <v>639</v>
      </c>
      <c r="I3119" t="s">
        <v>2732</v>
      </c>
      <c r="J3119" t="s">
        <v>729</v>
      </c>
      <c r="K3119" t="s">
        <v>53</v>
      </c>
      <c r="L3119" s="4">
        <v>2</v>
      </c>
      <c r="M3119" s="4">
        <v>44926</v>
      </c>
      <c r="AC3119">
        <v>45</v>
      </c>
      <c r="AE3119">
        <v>1</v>
      </c>
    </row>
    <row r="3120" spans="1:31" x14ac:dyDescent="0.2">
      <c r="A3120" s="9">
        <v>2000796</v>
      </c>
      <c r="B3120">
        <v>2263</v>
      </c>
      <c r="C3120" t="s">
        <v>7345</v>
      </c>
      <c r="D3120" t="s">
        <v>7346</v>
      </c>
      <c r="E3120" t="s">
        <v>2830</v>
      </c>
      <c r="F3120" t="s">
        <v>2830</v>
      </c>
      <c r="G3120" t="s">
        <v>639</v>
      </c>
      <c r="H3120" t="s">
        <v>639</v>
      </c>
      <c r="I3120" t="s">
        <v>2732</v>
      </c>
      <c r="J3120" t="s">
        <v>729</v>
      </c>
      <c r="K3120" t="s">
        <v>54</v>
      </c>
      <c r="L3120" s="4">
        <v>40008</v>
      </c>
      <c r="M3120" s="4">
        <v>44926</v>
      </c>
      <c r="N3120">
        <v>0</v>
      </c>
      <c r="O3120">
        <v>0</v>
      </c>
      <c r="P3120">
        <v>0</v>
      </c>
      <c r="Q3120">
        <v>0</v>
      </c>
      <c r="R3120">
        <v>0</v>
      </c>
      <c r="T3120">
        <v>0</v>
      </c>
      <c r="AC3120">
        <v>25</v>
      </c>
      <c r="AE3120">
        <v>1</v>
      </c>
    </row>
    <row r="3121" spans="1:31" x14ac:dyDescent="0.2">
      <c r="A3121" s="9">
        <v>2000278</v>
      </c>
      <c r="B3121">
        <v>2113</v>
      </c>
      <c r="C3121" t="s">
        <v>7347</v>
      </c>
      <c r="D3121" t="s">
        <v>4317</v>
      </c>
      <c r="E3121" t="s">
        <v>2830</v>
      </c>
      <c r="F3121" t="s">
        <v>2830</v>
      </c>
      <c r="G3121" t="s">
        <v>639</v>
      </c>
      <c r="H3121" t="s">
        <v>639</v>
      </c>
      <c r="I3121" t="s">
        <v>2732</v>
      </c>
      <c r="J3121" t="s">
        <v>729</v>
      </c>
      <c r="K3121" t="s">
        <v>54</v>
      </c>
      <c r="L3121" s="4">
        <v>39763</v>
      </c>
      <c r="M3121" s="4">
        <v>44926</v>
      </c>
      <c r="N3121">
        <v>0</v>
      </c>
      <c r="O3121">
        <v>0</v>
      </c>
      <c r="P3121">
        <v>0</v>
      </c>
      <c r="Q3121">
        <v>0</v>
      </c>
      <c r="R3121">
        <v>0</v>
      </c>
      <c r="T3121">
        <v>0</v>
      </c>
      <c r="AC3121">
        <v>25</v>
      </c>
      <c r="AE3121">
        <v>1</v>
      </c>
    </row>
    <row r="3122" spans="1:31" x14ac:dyDescent="0.2">
      <c r="A3122" s="9">
        <v>2004280</v>
      </c>
      <c r="B3122">
        <v>2893</v>
      </c>
      <c r="C3122" t="s">
        <v>7348</v>
      </c>
      <c r="D3122" t="s">
        <v>7349</v>
      </c>
      <c r="E3122" t="s">
        <v>1702</v>
      </c>
      <c r="F3122" t="s">
        <v>1702</v>
      </c>
      <c r="G3122" t="s">
        <v>639</v>
      </c>
      <c r="H3122" t="s">
        <v>639</v>
      </c>
      <c r="I3122" t="s">
        <v>2732</v>
      </c>
      <c r="J3122" t="s">
        <v>729</v>
      </c>
      <c r="K3122" t="s">
        <v>53</v>
      </c>
      <c r="L3122" s="4">
        <v>2</v>
      </c>
      <c r="M3122" s="4">
        <v>44926</v>
      </c>
      <c r="AC3122">
        <v>70</v>
      </c>
      <c r="AE3122">
        <v>1</v>
      </c>
    </row>
    <row r="3123" spans="1:31" x14ac:dyDescent="0.2">
      <c r="A3123" s="9">
        <v>2007730</v>
      </c>
      <c r="B3123">
        <v>4066</v>
      </c>
      <c r="C3123" t="s">
        <v>7350</v>
      </c>
      <c r="D3123" t="s">
        <v>2947</v>
      </c>
      <c r="E3123" t="s">
        <v>1702</v>
      </c>
      <c r="F3123" t="s">
        <v>1702</v>
      </c>
      <c r="G3123" t="s">
        <v>639</v>
      </c>
      <c r="H3123" t="s">
        <v>639</v>
      </c>
      <c r="I3123" t="s">
        <v>2732</v>
      </c>
      <c r="J3123" t="s">
        <v>729</v>
      </c>
      <c r="K3123" t="s">
        <v>54</v>
      </c>
      <c r="L3123" s="4">
        <v>2</v>
      </c>
      <c r="M3123" s="4">
        <v>44926</v>
      </c>
      <c r="AC3123">
        <v>70</v>
      </c>
      <c r="AE3123">
        <v>1.1000000000000001</v>
      </c>
    </row>
    <row r="3124" spans="1:31" x14ac:dyDescent="0.2">
      <c r="A3124" s="9">
        <v>2001381</v>
      </c>
      <c r="B3124">
        <v>1373</v>
      </c>
      <c r="C3124" t="s">
        <v>7353</v>
      </c>
      <c r="D3124" t="s">
        <v>7352</v>
      </c>
      <c r="E3124" t="s">
        <v>1641</v>
      </c>
      <c r="F3124" t="s">
        <v>1641</v>
      </c>
      <c r="G3124" t="s">
        <v>639</v>
      </c>
      <c r="H3124" t="s">
        <v>639</v>
      </c>
      <c r="I3124" t="s">
        <v>2732</v>
      </c>
      <c r="J3124" t="s">
        <v>729</v>
      </c>
      <c r="K3124" t="s">
        <v>53</v>
      </c>
      <c r="L3124" s="4">
        <v>40379</v>
      </c>
      <c r="M3124" s="4">
        <v>44926</v>
      </c>
      <c r="N3124">
        <v>0</v>
      </c>
      <c r="O3124">
        <v>0</v>
      </c>
      <c r="P3124">
        <v>0</v>
      </c>
      <c r="Q3124">
        <v>0</v>
      </c>
      <c r="R3124">
        <v>0</v>
      </c>
      <c r="T3124">
        <v>0</v>
      </c>
      <c r="AC3124">
        <v>30</v>
      </c>
      <c r="AE3124">
        <v>1</v>
      </c>
    </row>
    <row r="3125" spans="1:31" x14ac:dyDescent="0.2">
      <c r="A3125" s="9">
        <v>2006651</v>
      </c>
      <c r="B3125">
        <v>3718</v>
      </c>
      <c r="C3125" t="s">
        <v>7351</v>
      </c>
      <c r="D3125" t="s">
        <v>7352</v>
      </c>
      <c r="E3125" t="s">
        <v>2830</v>
      </c>
      <c r="F3125" t="s">
        <v>2830</v>
      </c>
      <c r="G3125" t="s">
        <v>639</v>
      </c>
      <c r="H3125" t="s">
        <v>639</v>
      </c>
      <c r="I3125" t="s">
        <v>2732</v>
      </c>
      <c r="J3125" t="s">
        <v>729</v>
      </c>
      <c r="K3125" t="s">
        <v>54</v>
      </c>
      <c r="L3125" s="4">
        <v>2</v>
      </c>
      <c r="M3125" s="4">
        <v>44926</v>
      </c>
      <c r="AC3125">
        <v>10</v>
      </c>
      <c r="AE3125">
        <v>1</v>
      </c>
    </row>
    <row r="3126" spans="1:31" x14ac:dyDescent="0.2">
      <c r="A3126" s="9">
        <v>2000279</v>
      </c>
      <c r="B3126">
        <v>2111</v>
      </c>
      <c r="C3126" t="s">
        <v>7354</v>
      </c>
      <c r="D3126" t="s">
        <v>4321</v>
      </c>
      <c r="E3126" t="s">
        <v>2830</v>
      </c>
      <c r="F3126" t="s">
        <v>2830</v>
      </c>
      <c r="G3126" t="s">
        <v>639</v>
      </c>
      <c r="H3126" t="s">
        <v>639</v>
      </c>
      <c r="I3126" t="s">
        <v>2732</v>
      </c>
      <c r="J3126" t="s">
        <v>729</v>
      </c>
      <c r="K3126" t="s">
        <v>54</v>
      </c>
      <c r="L3126" s="4">
        <v>39763</v>
      </c>
      <c r="M3126" s="4">
        <v>44926</v>
      </c>
      <c r="AC3126">
        <v>35</v>
      </c>
      <c r="AE3126">
        <v>1</v>
      </c>
    </row>
    <row r="3127" spans="1:31" x14ac:dyDescent="0.2">
      <c r="A3127" s="9">
        <v>2000795</v>
      </c>
      <c r="B3127">
        <v>2262</v>
      </c>
      <c r="C3127" t="s">
        <v>7355</v>
      </c>
      <c r="D3127" t="s">
        <v>5052</v>
      </c>
      <c r="E3127" t="s">
        <v>2830</v>
      </c>
      <c r="F3127" t="s">
        <v>2830</v>
      </c>
      <c r="G3127" t="s">
        <v>639</v>
      </c>
      <c r="H3127" t="s">
        <v>639</v>
      </c>
      <c r="I3127" t="s">
        <v>2732</v>
      </c>
      <c r="J3127" t="s">
        <v>729</v>
      </c>
      <c r="K3127" t="s">
        <v>54</v>
      </c>
      <c r="L3127" s="4">
        <v>40008</v>
      </c>
      <c r="M3127" s="4">
        <v>44926</v>
      </c>
      <c r="N3127">
        <v>0</v>
      </c>
      <c r="O3127">
        <v>0</v>
      </c>
      <c r="P3127">
        <v>0</v>
      </c>
      <c r="Q3127">
        <v>0</v>
      </c>
      <c r="R3127">
        <v>0</v>
      </c>
      <c r="T3127">
        <v>0</v>
      </c>
      <c r="AC3127">
        <v>30</v>
      </c>
      <c r="AE3127">
        <v>1</v>
      </c>
    </row>
    <row r="3128" spans="1:31" x14ac:dyDescent="0.2">
      <c r="A3128" s="9">
        <v>2006670</v>
      </c>
      <c r="B3128">
        <v>3717</v>
      </c>
      <c r="C3128" t="s">
        <v>7357</v>
      </c>
      <c r="D3128" t="s">
        <v>3848</v>
      </c>
      <c r="E3128" t="s">
        <v>2830</v>
      </c>
      <c r="F3128" t="s">
        <v>2830</v>
      </c>
      <c r="G3128" t="s">
        <v>639</v>
      </c>
      <c r="H3128" t="s">
        <v>639</v>
      </c>
      <c r="I3128" t="s">
        <v>2732</v>
      </c>
      <c r="J3128" t="s">
        <v>729</v>
      </c>
      <c r="K3128" t="s">
        <v>54</v>
      </c>
      <c r="L3128" s="4">
        <v>2</v>
      </c>
      <c r="M3128" s="4">
        <v>44926</v>
      </c>
      <c r="AC3128">
        <v>70</v>
      </c>
      <c r="AE3128">
        <v>1</v>
      </c>
    </row>
    <row r="3129" spans="1:31" x14ac:dyDescent="0.2">
      <c r="A3129" s="9">
        <v>2001382</v>
      </c>
      <c r="B3129">
        <v>1478</v>
      </c>
      <c r="C3129" t="s">
        <v>7356</v>
      </c>
      <c r="D3129" t="s">
        <v>3848</v>
      </c>
      <c r="E3129" t="s">
        <v>1641</v>
      </c>
      <c r="F3129" t="s">
        <v>1641</v>
      </c>
      <c r="G3129" t="s">
        <v>639</v>
      </c>
      <c r="H3129" t="s">
        <v>639</v>
      </c>
      <c r="I3129" t="s">
        <v>2732</v>
      </c>
      <c r="J3129" t="s">
        <v>729</v>
      </c>
      <c r="K3129" t="s">
        <v>53</v>
      </c>
      <c r="L3129" s="4">
        <v>40379</v>
      </c>
      <c r="M3129" s="4">
        <v>44926</v>
      </c>
      <c r="AC3129">
        <v>75</v>
      </c>
      <c r="AE3129">
        <v>1</v>
      </c>
    </row>
    <row r="3130" spans="1:31" x14ac:dyDescent="0.2">
      <c r="A3130" s="9">
        <v>2000277</v>
      </c>
      <c r="B3130">
        <v>2112</v>
      </c>
      <c r="C3130" t="s">
        <v>7360</v>
      </c>
      <c r="D3130" t="s">
        <v>7359</v>
      </c>
      <c r="E3130" t="s">
        <v>2830</v>
      </c>
      <c r="F3130" t="s">
        <v>2830</v>
      </c>
      <c r="G3130" t="s">
        <v>639</v>
      </c>
      <c r="H3130" t="s">
        <v>639</v>
      </c>
      <c r="I3130" t="s">
        <v>2732</v>
      </c>
      <c r="J3130" t="s">
        <v>729</v>
      </c>
      <c r="K3130" t="s">
        <v>54</v>
      </c>
      <c r="L3130" s="4">
        <v>39763</v>
      </c>
      <c r="M3130" s="4">
        <v>44926</v>
      </c>
      <c r="N3130">
        <v>0</v>
      </c>
      <c r="O3130">
        <v>0</v>
      </c>
      <c r="P3130">
        <v>0</v>
      </c>
      <c r="Q3130">
        <v>0</v>
      </c>
      <c r="R3130">
        <v>0</v>
      </c>
      <c r="T3130">
        <v>0</v>
      </c>
      <c r="AC3130">
        <v>25</v>
      </c>
      <c r="AE3130">
        <v>1</v>
      </c>
    </row>
    <row r="3131" spans="1:31" x14ac:dyDescent="0.2">
      <c r="A3131" s="9">
        <v>2005236</v>
      </c>
      <c r="B3131">
        <v>3505</v>
      </c>
      <c r="C3131" t="s">
        <v>7358</v>
      </c>
      <c r="D3131" t="s">
        <v>7359</v>
      </c>
      <c r="E3131" t="s">
        <v>2962</v>
      </c>
      <c r="F3131" t="s">
        <v>2962</v>
      </c>
      <c r="G3131" t="s">
        <v>639</v>
      </c>
      <c r="H3131" t="s">
        <v>639</v>
      </c>
      <c r="I3131" t="s">
        <v>2732</v>
      </c>
      <c r="J3131" t="s">
        <v>729</v>
      </c>
      <c r="K3131" t="s">
        <v>53</v>
      </c>
      <c r="L3131" s="4">
        <v>2</v>
      </c>
      <c r="M3131" s="4">
        <v>44926</v>
      </c>
      <c r="AC3131">
        <v>40</v>
      </c>
      <c r="AE3131">
        <v>1</v>
      </c>
    </row>
    <row r="3132" spans="1:31" x14ac:dyDescent="0.2">
      <c r="A3132" s="9">
        <v>2000507</v>
      </c>
      <c r="B3132">
        <v>715</v>
      </c>
      <c r="C3132" t="s">
        <v>7361</v>
      </c>
      <c r="D3132" t="s">
        <v>7362</v>
      </c>
      <c r="E3132" t="s">
        <v>2830</v>
      </c>
      <c r="F3132" t="s">
        <v>2830</v>
      </c>
      <c r="G3132" t="s">
        <v>639</v>
      </c>
      <c r="H3132" t="s">
        <v>639</v>
      </c>
      <c r="I3132" t="s">
        <v>2732</v>
      </c>
      <c r="J3132" t="s">
        <v>729</v>
      </c>
      <c r="K3132" t="s">
        <v>54</v>
      </c>
      <c r="L3132" s="4">
        <v>39777</v>
      </c>
      <c r="M3132" s="4">
        <v>44926</v>
      </c>
      <c r="AC3132">
        <v>25</v>
      </c>
      <c r="AE3132">
        <v>1</v>
      </c>
    </row>
    <row r="3133" spans="1:31" x14ac:dyDescent="0.2">
      <c r="A3133" s="9">
        <v>2005237</v>
      </c>
      <c r="B3133">
        <v>3506</v>
      </c>
      <c r="C3133" t="s">
        <v>7363</v>
      </c>
      <c r="D3133" t="s">
        <v>3852</v>
      </c>
      <c r="E3133" t="s">
        <v>2962</v>
      </c>
      <c r="F3133" t="s">
        <v>2962</v>
      </c>
      <c r="G3133" t="s">
        <v>639</v>
      </c>
      <c r="H3133" t="s">
        <v>639</v>
      </c>
      <c r="I3133" t="s">
        <v>2732</v>
      </c>
      <c r="J3133" t="s">
        <v>729</v>
      </c>
      <c r="K3133" t="s">
        <v>53</v>
      </c>
      <c r="L3133" s="4">
        <v>2</v>
      </c>
      <c r="M3133" s="4">
        <v>44926</v>
      </c>
      <c r="AC3133">
        <v>30</v>
      </c>
      <c r="AE3133">
        <v>1</v>
      </c>
    </row>
    <row r="3134" spans="1:31" x14ac:dyDescent="0.2">
      <c r="A3134" s="9">
        <v>2000793</v>
      </c>
      <c r="B3134">
        <v>2260</v>
      </c>
      <c r="C3134" t="s">
        <v>7364</v>
      </c>
      <c r="D3134" t="s">
        <v>7365</v>
      </c>
      <c r="E3134" t="s">
        <v>2830</v>
      </c>
      <c r="F3134" t="s">
        <v>2830</v>
      </c>
      <c r="G3134" t="s">
        <v>639</v>
      </c>
      <c r="H3134" t="s">
        <v>639</v>
      </c>
      <c r="I3134" t="s">
        <v>2732</v>
      </c>
      <c r="J3134" t="s">
        <v>729</v>
      </c>
      <c r="K3134" t="s">
        <v>54</v>
      </c>
      <c r="L3134" s="4">
        <v>40008</v>
      </c>
      <c r="M3134" s="4">
        <v>44926</v>
      </c>
      <c r="N3134">
        <v>0</v>
      </c>
      <c r="O3134">
        <v>0</v>
      </c>
      <c r="P3134">
        <v>0</v>
      </c>
      <c r="Q3134">
        <v>0</v>
      </c>
      <c r="R3134">
        <v>0</v>
      </c>
      <c r="T3134">
        <v>0</v>
      </c>
      <c r="AC3134">
        <v>25</v>
      </c>
      <c r="AE3134">
        <v>1</v>
      </c>
    </row>
    <row r="3135" spans="1:31" x14ac:dyDescent="0.2">
      <c r="A3135" s="9">
        <v>2000512</v>
      </c>
      <c r="B3135">
        <v>716</v>
      </c>
      <c r="C3135" t="s">
        <v>7367</v>
      </c>
      <c r="D3135" t="s">
        <v>2872</v>
      </c>
      <c r="E3135" t="s">
        <v>2830</v>
      </c>
      <c r="F3135" t="s">
        <v>2830</v>
      </c>
      <c r="G3135" t="s">
        <v>639</v>
      </c>
      <c r="H3135" t="s">
        <v>639</v>
      </c>
      <c r="I3135" t="s">
        <v>2732</v>
      </c>
      <c r="J3135" t="s">
        <v>729</v>
      </c>
      <c r="K3135" t="s">
        <v>54</v>
      </c>
      <c r="L3135" s="4">
        <v>39777</v>
      </c>
      <c r="M3135" s="4">
        <v>44926</v>
      </c>
      <c r="AC3135">
        <v>30</v>
      </c>
      <c r="AE3135">
        <v>1</v>
      </c>
    </row>
    <row r="3136" spans="1:31" x14ac:dyDescent="0.2">
      <c r="A3136" s="9">
        <v>2005235</v>
      </c>
      <c r="B3136">
        <v>3504</v>
      </c>
      <c r="C3136" t="s">
        <v>7366</v>
      </c>
      <c r="D3136" t="s">
        <v>2872</v>
      </c>
      <c r="E3136" t="s">
        <v>2962</v>
      </c>
      <c r="F3136" t="s">
        <v>2962</v>
      </c>
      <c r="G3136" t="s">
        <v>639</v>
      </c>
      <c r="H3136" t="s">
        <v>639</v>
      </c>
      <c r="I3136" t="s">
        <v>2732</v>
      </c>
      <c r="J3136" t="s">
        <v>729</v>
      </c>
      <c r="K3136" t="s">
        <v>53</v>
      </c>
      <c r="L3136" s="4">
        <v>2</v>
      </c>
      <c r="M3136" s="4">
        <v>44926</v>
      </c>
      <c r="AC3136">
        <v>40</v>
      </c>
      <c r="AE3136">
        <v>1</v>
      </c>
    </row>
    <row r="3137" spans="1:31" x14ac:dyDescent="0.2">
      <c r="A3137" s="9">
        <v>2004709</v>
      </c>
      <c r="B3137">
        <v>3462</v>
      </c>
      <c r="C3137" t="s">
        <v>7368</v>
      </c>
      <c r="D3137" t="s">
        <v>2872</v>
      </c>
      <c r="E3137" t="s">
        <v>1331</v>
      </c>
      <c r="F3137" t="s">
        <v>1331</v>
      </c>
      <c r="G3137" t="s">
        <v>639</v>
      </c>
      <c r="H3137" t="s">
        <v>639</v>
      </c>
      <c r="I3137" t="s">
        <v>2732</v>
      </c>
      <c r="J3137" t="s">
        <v>647</v>
      </c>
      <c r="K3137" t="s">
        <v>54</v>
      </c>
      <c r="L3137" s="4">
        <v>40421</v>
      </c>
      <c r="M3137" s="4">
        <v>44926</v>
      </c>
      <c r="AC3137">
        <v>60</v>
      </c>
      <c r="AE3137">
        <v>1</v>
      </c>
    </row>
    <row r="3138" spans="1:31" x14ac:dyDescent="0.2">
      <c r="A3138" s="9">
        <v>2000276</v>
      </c>
      <c r="B3138">
        <v>2110</v>
      </c>
      <c r="C3138" t="s">
        <v>7369</v>
      </c>
      <c r="D3138" t="s">
        <v>6221</v>
      </c>
      <c r="E3138" t="s">
        <v>2830</v>
      </c>
      <c r="F3138" t="s">
        <v>2830</v>
      </c>
      <c r="G3138" t="s">
        <v>639</v>
      </c>
      <c r="H3138" t="s">
        <v>639</v>
      </c>
      <c r="I3138" t="s">
        <v>2732</v>
      </c>
      <c r="J3138" t="s">
        <v>729</v>
      </c>
      <c r="K3138" t="s">
        <v>54</v>
      </c>
      <c r="L3138" s="4">
        <v>39763</v>
      </c>
      <c r="M3138" s="4">
        <v>44926</v>
      </c>
      <c r="N3138">
        <v>0</v>
      </c>
      <c r="O3138">
        <v>0</v>
      </c>
      <c r="P3138">
        <v>0</v>
      </c>
      <c r="Q3138">
        <v>0</v>
      </c>
      <c r="R3138">
        <v>0</v>
      </c>
      <c r="T3138">
        <v>0</v>
      </c>
      <c r="AC3138">
        <v>35</v>
      </c>
      <c r="AE3138">
        <v>1</v>
      </c>
    </row>
    <row r="3139" spans="1:31" x14ac:dyDescent="0.2">
      <c r="A3139" s="9">
        <v>2004707</v>
      </c>
      <c r="B3139">
        <v>3460</v>
      </c>
      <c r="C3139" t="s">
        <v>7371</v>
      </c>
      <c r="D3139" t="s">
        <v>2949</v>
      </c>
      <c r="E3139" t="s">
        <v>1331</v>
      </c>
      <c r="F3139" t="s">
        <v>1331</v>
      </c>
      <c r="G3139" t="s">
        <v>639</v>
      </c>
      <c r="H3139" t="s">
        <v>639</v>
      </c>
      <c r="I3139" t="s">
        <v>2732</v>
      </c>
      <c r="J3139" t="s">
        <v>729</v>
      </c>
      <c r="K3139" t="s">
        <v>53</v>
      </c>
      <c r="L3139" s="4">
        <v>40421</v>
      </c>
      <c r="M3139" s="4">
        <v>44926</v>
      </c>
      <c r="AC3139">
        <v>50</v>
      </c>
      <c r="AE3139">
        <v>1</v>
      </c>
    </row>
    <row r="3140" spans="1:31" x14ac:dyDescent="0.2">
      <c r="A3140" s="9">
        <v>2005238</v>
      </c>
      <c r="B3140">
        <v>3507</v>
      </c>
      <c r="C3140" t="s">
        <v>7370</v>
      </c>
      <c r="D3140" t="s">
        <v>2949</v>
      </c>
      <c r="E3140" t="s">
        <v>2962</v>
      </c>
      <c r="F3140" t="s">
        <v>2962</v>
      </c>
      <c r="G3140" t="s">
        <v>639</v>
      </c>
      <c r="H3140" t="s">
        <v>639</v>
      </c>
      <c r="I3140" t="s">
        <v>2732</v>
      </c>
      <c r="J3140" t="s">
        <v>729</v>
      </c>
      <c r="K3140" t="s">
        <v>53</v>
      </c>
      <c r="L3140" s="4">
        <v>2</v>
      </c>
      <c r="M3140" s="4">
        <v>44926</v>
      </c>
      <c r="AC3140">
        <v>50</v>
      </c>
      <c r="AE3140">
        <v>1</v>
      </c>
    </row>
    <row r="3141" spans="1:31" x14ac:dyDescent="0.2">
      <c r="A3141" s="9">
        <v>2004281</v>
      </c>
      <c r="B3141">
        <v>2894</v>
      </c>
      <c r="C3141" t="s">
        <v>7372</v>
      </c>
      <c r="D3141" t="s">
        <v>7373</v>
      </c>
      <c r="E3141" t="s">
        <v>1702</v>
      </c>
      <c r="F3141" t="s">
        <v>1702</v>
      </c>
      <c r="G3141" t="s">
        <v>639</v>
      </c>
      <c r="H3141" t="s">
        <v>639</v>
      </c>
      <c r="I3141" t="s">
        <v>2732</v>
      </c>
      <c r="J3141" t="s">
        <v>729</v>
      </c>
      <c r="K3141" t="s">
        <v>53</v>
      </c>
      <c r="L3141" s="4">
        <v>2</v>
      </c>
      <c r="M3141" s="4">
        <v>44926</v>
      </c>
      <c r="AC3141">
        <v>50</v>
      </c>
      <c r="AE3141">
        <v>1</v>
      </c>
    </row>
    <row r="3142" spans="1:31" x14ac:dyDescent="0.2">
      <c r="A3142" s="9">
        <v>2007424</v>
      </c>
      <c r="B3142">
        <v>4017</v>
      </c>
      <c r="C3142" t="s">
        <v>7374</v>
      </c>
      <c r="D3142" t="s">
        <v>7375</v>
      </c>
      <c r="E3142" t="s">
        <v>4716</v>
      </c>
      <c r="F3142" t="s">
        <v>4716</v>
      </c>
      <c r="G3142" t="s">
        <v>639</v>
      </c>
      <c r="H3142" t="s">
        <v>639</v>
      </c>
      <c r="I3142" t="s">
        <v>2732</v>
      </c>
      <c r="J3142" t="s">
        <v>729</v>
      </c>
      <c r="K3142" t="s">
        <v>53</v>
      </c>
      <c r="L3142" s="4">
        <v>2</v>
      </c>
      <c r="M3142" s="4">
        <v>44926</v>
      </c>
      <c r="AC3142">
        <v>8</v>
      </c>
      <c r="AE3142">
        <v>1</v>
      </c>
    </row>
    <row r="3143" spans="1:31" x14ac:dyDescent="0.2">
      <c r="A3143" s="9">
        <v>2009128</v>
      </c>
      <c r="B3143">
        <v>4705</v>
      </c>
      <c r="C3143" t="s">
        <v>7376</v>
      </c>
      <c r="D3143" t="s">
        <v>7377</v>
      </c>
      <c r="E3143" t="s">
        <v>1264</v>
      </c>
      <c r="F3143" t="s">
        <v>2647</v>
      </c>
      <c r="G3143" t="s">
        <v>639</v>
      </c>
      <c r="H3143" t="s">
        <v>639</v>
      </c>
      <c r="I3143" t="s">
        <v>2732</v>
      </c>
      <c r="J3143" t="s">
        <v>641</v>
      </c>
      <c r="K3143" t="s">
        <v>53</v>
      </c>
      <c r="L3143" s="4">
        <v>2</v>
      </c>
      <c r="M3143" s="4">
        <v>44926</v>
      </c>
      <c r="N3143">
        <v>24</v>
      </c>
      <c r="T3143">
        <v>13.199999809265137</v>
      </c>
      <c r="AE3143">
        <v>1</v>
      </c>
    </row>
    <row r="3144" spans="1:31" x14ac:dyDescent="0.2">
      <c r="A3144" s="9">
        <v>2006115</v>
      </c>
      <c r="B3144">
        <v>3624</v>
      </c>
      <c r="C3144" t="s">
        <v>7378</v>
      </c>
      <c r="D3144" t="s">
        <v>7379</v>
      </c>
      <c r="E3144" t="s">
        <v>2203</v>
      </c>
      <c r="F3144" t="s">
        <v>7380</v>
      </c>
      <c r="G3144" t="s">
        <v>639</v>
      </c>
      <c r="H3144" t="s">
        <v>639</v>
      </c>
      <c r="I3144" t="s">
        <v>2732</v>
      </c>
      <c r="J3144" t="s">
        <v>647</v>
      </c>
      <c r="K3144" t="s">
        <v>54</v>
      </c>
      <c r="L3144" s="4">
        <v>2</v>
      </c>
      <c r="M3144" s="4">
        <v>44926</v>
      </c>
      <c r="Q3144">
        <v>7</v>
      </c>
      <c r="T3144">
        <v>23</v>
      </c>
      <c r="AE3144">
        <v>1.27</v>
      </c>
    </row>
    <row r="3145" spans="1:31" x14ac:dyDescent="0.2">
      <c r="A3145" s="9">
        <v>2004990</v>
      </c>
      <c r="B3145">
        <v>3492</v>
      </c>
      <c r="C3145" t="s">
        <v>7381</v>
      </c>
      <c r="D3145" t="s">
        <v>7382</v>
      </c>
      <c r="E3145" t="s">
        <v>905</v>
      </c>
      <c r="F3145" t="s">
        <v>906</v>
      </c>
      <c r="G3145" t="s">
        <v>639</v>
      </c>
      <c r="H3145" t="s">
        <v>639</v>
      </c>
      <c r="I3145" t="s">
        <v>2732</v>
      </c>
      <c r="J3145" t="s">
        <v>647</v>
      </c>
      <c r="K3145" t="s">
        <v>53</v>
      </c>
      <c r="L3145" s="4">
        <v>40504</v>
      </c>
      <c r="M3145" s="4">
        <v>44926</v>
      </c>
      <c r="T3145">
        <v>90</v>
      </c>
      <c r="AE3145">
        <v>1</v>
      </c>
    </row>
    <row r="3146" spans="1:31" x14ac:dyDescent="0.2">
      <c r="A3146" s="9">
        <v>2004991</v>
      </c>
      <c r="B3146">
        <v>3493</v>
      </c>
      <c r="C3146" t="s">
        <v>7383</v>
      </c>
      <c r="D3146" t="s">
        <v>7384</v>
      </c>
      <c r="E3146" t="s">
        <v>905</v>
      </c>
      <c r="F3146" t="s">
        <v>906</v>
      </c>
      <c r="G3146" t="s">
        <v>639</v>
      </c>
      <c r="H3146" t="s">
        <v>639</v>
      </c>
      <c r="I3146" t="s">
        <v>2732</v>
      </c>
      <c r="J3146" t="s">
        <v>647</v>
      </c>
      <c r="K3146" t="s">
        <v>54</v>
      </c>
      <c r="L3146" s="4">
        <v>40504</v>
      </c>
      <c r="M3146" s="4">
        <v>44926</v>
      </c>
      <c r="T3146">
        <v>80</v>
      </c>
      <c r="AE3146">
        <v>1.41</v>
      </c>
    </row>
    <row r="3147" spans="1:31" x14ac:dyDescent="0.2">
      <c r="A3147" s="9">
        <v>2001264</v>
      </c>
      <c r="B3147">
        <v>2548</v>
      </c>
      <c r="C3147" t="s">
        <v>7385</v>
      </c>
      <c r="D3147" t="s">
        <v>7386</v>
      </c>
      <c r="E3147" t="s">
        <v>1126</v>
      </c>
      <c r="F3147" t="s">
        <v>7387</v>
      </c>
      <c r="G3147" t="s">
        <v>639</v>
      </c>
      <c r="H3147" t="s">
        <v>639</v>
      </c>
      <c r="I3147" t="s">
        <v>2732</v>
      </c>
      <c r="J3147" t="s">
        <v>647</v>
      </c>
      <c r="K3147" t="s">
        <v>54</v>
      </c>
      <c r="L3147" s="4">
        <v>40386</v>
      </c>
      <c r="M3147" s="4">
        <v>44926</v>
      </c>
      <c r="T3147">
        <v>80</v>
      </c>
      <c r="AE3147">
        <v>1.5</v>
      </c>
    </row>
    <row r="3148" spans="1:31" x14ac:dyDescent="0.2">
      <c r="A3148" s="9">
        <v>2008937</v>
      </c>
      <c r="B3148">
        <v>4604</v>
      </c>
      <c r="C3148" t="s">
        <v>7388</v>
      </c>
      <c r="D3148" t="s">
        <v>7389</v>
      </c>
      <c r="E3148" t="s">
        <v>1264</v>
      </c>
      <c r="F3148" t="s">
        <v>2668</v>
      </c>
      <c r="G3148" t="s">
        <v>639</v>
      </c>
      <c r="H3148" t="s">
        <v>684</v>
      </c>
      <c r="I3148" t="s">
        <v>2732</v>
      </c>
      <c r="J3148" t="s">
        <v>641</v>
      </c>
      <c r="K3148" t="s">
        <v>54</v>
      </c>
      <c r="L3148" s="4">
        <v>2</v>
      </c>
      <c r="M3148" s="4">
        <v>44926</v>
      </c>
      <c r="N3148">
        <v>13</v>
      </c>
      <c r="P3148">
        <v>5</v>
      </c>
      <c r="AE3148">
        <v>1</v>
      </c>
    </row>
    <row r="3149" spans="1:31" x14ac:dyDescent="0.2">
      <c r="A3149" s="9">
        <v>2007728</v>
      </c>
      <c r="B3149">
        <v>4064</v>
      </c>
      <c r="C3149" t="s">
        <v>7390</v>
      </c>
      <c r="D3149" t="s">
        <v>7391</v>
      </c>
      <c r="E3149" t="s">
        <v>1331</v>
      </c>
      <c r="F3149" t="s">
        <v>1331</v>
      </c>
      <c r="G3149" t="s">
        <v>639</v>
      </c>
      <c r="H3149" t="s">
        <v>639</v>
      </c>
      <c r="I3149" t="s">
        <v>2732</v>
      </c>
      <c r="J3149" t="s">
        <v>729</v>
      </c>
      <c r="K3149" t="s">
        <v>54</v>
      </c>
      <c r="L3149" s="4">
        <v>2</v>
      </c>
      <c r="M3149" s="4">
        <v>44926</v>
      </c>
      <c r="AC3149">
        <v>35</v>
      </c>
      <c r="AE3149">
        <v>1.1000000000000001</v>
      </c>
    </row>
    <row r="3150" spans="1:31" x14ac:dyDescent="0.2">
      <c r="A3150" s="9">
        <v>2007436</v>
      </c>
      <c r="B3150">
        <v>4048</v>
      </c>
      <c r="C3150" t="s">
        <v>7392</v>
      </c>
      <c r="D3150" t="s">
        <v>7393</v>
      </c>
      <c r="E3150" t="s">
        <v>2772</v>
      </c>
      <c r="F3150" t="s">
        <v>2772</v>
      </c>
      <c r="G3150" t="s">
        <v>639</v>
      </c>
      <c r="H3150" t="s">
        <v>639</v>
      </c>
      <c r="I3150" t="s">
        <v>2732</v>
      </c>
      <c r="J3150" t="s">
        <v>729</v>
      </c>
      <c r="K3150" t="s">
        <v>54</v>
      </c>
      <c r="L3150" s="4">
        <v>2</v>
      </c>
      <c r="M3150" s="4">
        <v>44926</v>
      </c>
      <c r="AE3150">
        <v>1.1000000000000001</v>
      </c>
    </row>
    <row r="3151" spans="1:31" x14ac:dyDescent="0.2">
      <c r="A3151" s="9">
        <v>2000941</v>
      </c>
      <c r="B3151">
        <v>1805</v>
      </c>
      <c r="C3151" t="s">
        <v>7394</v>
      </c>
      <c r="D3151" t="s">
        <v>7395</v>
      </c>
      <c r="E3151" t="s">
        <v>3237</v>
      </c>
      <c r="F3151" t="s">
        <v>3237</v>
      </c>
      <c r="G3151" t="s">
        <v>639</v>
      </c>
      <c r="H3151" t="s">
        <v>639</v>
      </c>
      <c r="I3151" t="s">
        <v>2732</v>
      </c>
      <c r="J3151" t="s">
        <v>729</v>
      </c>
      <c r="K3151" t="s">
        <v>53</v>
      </c>
      <c r="L3151" s="4">
        <v>40302</v>
      </c>
      <c r="M3151" s="4">
        <v>44926</v>
      </c>
      <c r="AE3151">
        <v>1</v>
      </c>
    </row>
    <row r="3152" spans="1:31" x14ac:dyDescent="0.2">
      <c r="A3152" s="9">
        <v>2007494</v>
      </c>
      <c r="B3152">
        <v>4032</v>
      </c>
      <c r="C3152" t="s">
        <v>7396</v>
      </c>
      <c r="D3152" t="s">
        <v>7397</v>
      </c>
      <c r="E3152" t="s">
        <v>4479</v>
      </c>
      <c r="F3152" t="s">
        <v>4479</v>
      </c>
      <c r="G3152" t="s">
        <v>639</v>
      </c>
      <c r="H3152" t="s">
        <v>639</v>
      </c>
      <c r="I3152" t="s">
        <v>2732</v>
      </c>
      <c r="J3152" t="s">
        <v>647</v>
      </c>
      <c r="K3152" t="s">
        <v>53</v>
      </c>
      <c r="L3152" s="4">
        <v>2</v>
      </c>
      <c r="M3152" s="4">
        <v>44926</v>
      </c>
      <c r="Q3152">
        <v>47.599998474121094</v>
      </c>
      <c r="R3152">
        <v>2.2000000476837158</v>
      </c>
      <c r="AE3152">
        <v>1</v>
      </c>
    </row>
    <row r="3153" spans="1:31" x14ac:dyDescent="0.2">
      <c r="A3153" s="9">
        <v>2007384</v>
      </c>
      <c r="B3153">
        <v>4001</v>
      </c>
      <c r="C3153" t="s">
        <v>7398</v>
      </c>
      <c r="D3153" t="s">
        <v>7399</v>
      </c>
      <c r="E3153" t="s">
        <v>4936</v>
      </c>
      <c r="F3153" t="s">
        <v>4936</v>
      </c>
      <c r="G3153" t="s">
        <v>639</v>
      </c>
      <c r="H3153" t="s">
        <v>639</v>
      </c>
      <c r="I3153" t="s">
        <v>2732</v>
      </c>
      <c r="J3153" t="s">
        <v>729</v>
      </c>
      <c r="K3153" t="s">
        <v>54</v>
      </c>
      <c r="L3153" s="4">
        <v>2</v>
      </c>
      <c r="M3153" s="4">
        <v>44926</v>
      </c>
      <c r="AE3153">
        <v>1.1000000000000001</v>
      </c>
    </row>
    <row r="3154" spans="1:31" x14ac:dyDescent="0.2">
      <c r="A3154" s="9">
        <v>2009354</v>
      </c>
      <c r="B3154">
        <v>4744</v>
      </c>
      <c r="C3154" t="s">
        <v>7400</v>
      </c>
      <c r="D3154" t="s">
        <v>7401</v>
      </c>
      <c r="E3154" t="s">
        <v>1702</v>
      </c>
      <c r="F3154" t="s">
        <v>1702</v>
      </c>
      <c r="G3154" t="s">
        <v>639</v>
      </c>
      <c r="H3154" t="s">
        <v>639</v>
      </c>
      <c r="I3154" t="s">
        <v>2732</v>
      </c>
      <c r="J3154" t="s">
        <v>641</v>
      </c>
      <c r="K3154" t="s">
        <v>53</v>
      </c>
      <c r="L3154" s="4">
        <v>2</v>
      </c>
      <c r="M3154" s="4">
        <v>44926</v>
      </c>
      <c r="N3154">
        <v>15</v>
      </c>
      <c r="T3154">
        <v>20</v>
      </c>
      <c r="X3154">
        <v>8.5</v>
      </c>
      <c r="AE3154">
        <v>1</v>
      </c>
    </row>
    <row r="3155" spans="1:31" x14ac:dyDescent="0.2">
      <c r="A3155" s="9">
        <v>2009418</v>
      </c>
      <c r="B3155">
        <v>4747</v>
      </c>
      <c r="C3155" t="s">
        <v>7402</v>
      </c>
      <c r="D3155" t="s">
        <v>7403</v>
      </c>
      <c r="E3155" t="s">
        <v>1702</v>
      </c>
      <c r="F3155" t="s">
        <v>1702</v>
      </c>
      <c r="G3155" t="s">
        <v>639</v>
      </c>
      <c r="H3155" t="s">
        <v>639</v>
      </c>
      <c r="I3155" t="s">
        <v>2732</v>
      </c>
      <c r="J3155" t="s">
        <v>647</v>
      </c>
      <c r="K3155" t="s">
        <v>54</v>
      </c>
      <c r="L3155" s="4">
        <v>2</v>
      </c>
      <c r="M3155" s="4">
        <v>44926</v>
      </c>
      <c r="AC3155">
        <v>70</v>
      </c>
      <c r="AE3155">
        <v>1</v>
      </c>
    </row>
    <row r="3156" spans="1:31" x14ac:dyDescent="0.2">
      <c r="A3156" s="9">
        <v>2008614</v>
      </c>
      <c r="B3156">
        <v>4461</v>
      </c>
      <c r="C3156" t="s">
        <v>7404</v>
      </c>
      <c r="D3156" t="s">
        <v>7405</v>
      </c>
      <c r="E3156" t="s">
        <v>7406</v>
      </c>
      <c r="F3156" t="s">
        <v>4435</v>
      </c>
      <c r="G3156" t="s">
        <v>639</v>
      </c>
      <c r="H3156" t="s">
        <v>639</v>
      </c>
      <c r="I3156" t="s">
        <v>2732</v>
      </c>
      <c r="J3156" t="s">
        <v>729</v>
      </c>
      <c r="K3156" t="s">
        <v>54</v>
      </c>
      <c r="L3156" s="4">
        <v>2</v>
      </c>
      <c r="M3156" s="4">
        <v>44926</v>
      </c>
      <c r="AE3156">
        <v>1.1000000000000001</v>
      </c>
    </row>
    <row r="3157" spans="1:31" x14ac:dyDescent="0.2">
      <c r="A3157" s="9">
        <v>2008613</v>
      </c>
      <c r="B3157">
        <v>4460</v>
      </c>
      <c r="C3157" t="s">
        <v>7407</v>
      </c>
      <c r="D3157" t="s">
        <v>7408</v>
      </c>
      <c r="E3157" t="s">
        <v>7406</v>
      </c>
      <c r="F3157" t="s">
        <v>4435</v>
      </c>
      <c r="G3157" t="s">
        <v>639</v>
      </c>
      <c r="H3157" t="s">
        <v>639</v>
      </c>
      <c r="I3157" t="s">
        <v>2732</v>
      </c>
      <c r="J3157" t="s">
        <v>729</v>
      </c>
      <c r="K3157" t="s">
        <v>54</v>
      </c>
      <c r="L3157" s="4">
        <v>2</v>
      </c>
      <c r="M3157" s="4">
        <v>44926</v>
      </c>
      <c r="AE3157">
        <v>1.1000000000000001</v>
      </c>
    </row>
    <row r="3158" spans="1:31" x14ac:dyDescent="0.2">
      <c r="A3158" s="9">
        <v>2008612</v>
      </c>
      <c r="B3158">
        <v>4459</v>
      </c>
      <c r="C3158" t="s">
        <v>7409</v>
      </c>
      <c r="D3158" t="s">
        <v>7410</v>
      </c>
      <c r="E3158" t="s">
        <v>7406</v>
      </c>
      <c r="F3158" t="s">
        <v>4435</v>
      </c>
      <c r="G3158" t="s">
        <v>639</v>
      </c>
      <c r="H3158" t="s">
        <v>639</v>
      </c>
      <c r="I3158" t="s">
        <v>2732</v>
      </c>
      <c r="J3158" t="s">
        <v>729</v>
      </c>
      <c r="K3158" t="s">
        <v>54</v>
      </c>
      <c r="L3158" s="4">
        <v>2</v>
      </c>
      <c r="M3158" s="4">
        <v>44926</v>
      </c>
      <c r="AE3158">
        <v>1.1000000000000001</v>
      </c>
    </row>
    <row r="3159" spans="1:31" x14ac:dyDescent="0.2">
      <c r="A3159" s="9">
        <v>2008611</v>
      </c>
      <c r="B3159">
        <v>4458</v>
      </c>
      <c r="C3159" t="s">
        <v>7411</v>
      </c>
      <c r="D3159" t="s">
        <v>7412</v>
      </c>
      <c r="E3159" t="s">
        <v>7406</v>
      </c>
      <c r="F3159" t="s">
        <v>4435</v>
      </c>
      <c r="G3159" t="s">
        <v>639</v>
      </c>
      <c r="H3159" t="s">
        <v>639</v>
      </c>
      <c r="I3159" t="s">
        <v>2732</v>
      </c>
      <c r="J3159" t="s">
        <v>729</v>
      </c>
      <c r="K3159" t="s">
        <v>54</v>
      </c>
      <c r="L3159" s="4">
        <v>2</v>
      </c>
      <c r="M3159" s="4">
        <v>44926</v>
      </c>
      <c r="AE3159">
        <v>1.1000000000000001</v>
      </c>
    </row>
    <row r="3160" spans="1:31" x14ac:dyDescent="0.2">
      <c r="A3160" s="9">
        <v>2008115</v>
      </c>
      <c r="B3160">
        <v>4258</v>
      </c>
      <c r="C3160" t="s">
        <v>7413</v>
      </c>
      <c r="D3160" t="s">
        <v>7414</v>
      </c>
      <c r="E3160" t="s">
        <v>7415</v>
      </c>
      <c r="F3160" t="s">
        <v>7415</v>
      </c>
      <c r="G3160" t="s">
        <v>639</v>
      </c>
      <c r="H3160" t="s">
        <v>684</v>
      </c>
      <c r="I3160" t="s">
        <v>2732</v>
      </c>
      <c r="J3160" t="s">
        <v>694</v>
      </c>
      <c r="K3160" t="s">
        <v>53</v>
      </c>
      <c r="L3160" s="4">
        <v>2</v>
      </c>
      <c r="M3160" s="4">
        <v>44926</v>
      </c>
      <c r="N3160">
        <v>0.30000001192092896</v>
      </c>
      <c r="AC3160">
        <v>13.1</v>
      </c>
      <c r="AE3160">
        <v>1</v>
      </c>
    </row>
    <row r="3161" spans="1:31" x14ac:dyDescent="0.2">
      <c r="A3161" s="9">
        <v>2006898</v>
      </c>
      <c r="B3161">
        <v>3833</v>
      </c>
      <c r="C3161" t="s">
        <v>7416</v>
      </c>
      <c r="D3161" t="s">
        <v>7417</v>
      </c>
      <c r="E3161" t="s">
        <v>4936</v>
      </c>
      <c r="F3161" t="s">
        <v>4936</v>
      </c>
      <c r="G3161" t="s">
        <v>639</v>
      </c>
      <c r="H3161" t="s">
        <v>639</v>
      </c>
      <c r="I3161" t="s">
        <v>2732</v>
      </c>
      <c r="J3161" t="s">
        <v>729</v>
      </c>
      <c r="K3161" t="s">
        <v>54</v>
      </c>
      <c r="L3161" s="4">
        <v>2</v>
      </c>
      <c r="M3161" s="4">
        <v>44926</v>
      </c>
      <c r="AE3161">
        <v>1.01</v>
      </c>
    </row>
    <row r="3162" spans="1:31" x14ac:dyDescent="0.2">
      <c r="A3162" s="9">
        <v>2007361</v>
      </c>
      <c r="B3162">
        <v>3992</v>
      </c>
      <c r="C3162" t="s">
        <v>7418</v>
      </c>
      <c r="D3162" t="s">
        <v>7419</v>
      </c>
      <c r="E3162" t="s">
        <v>4936</v>
      </c>
      <c r="F3162" t="s">
        <v>4386</v>
      </c>
      <c r="G3162" t="s">
        <v>639</v>
      </c>
      <c r="H3162" t="s">
        <v>639</v>
      </c>
      <c r="I3162" t="s">
        <v>2732</v>
      </c>
      <c r="J3162" t="s">
        <v>729</v>
      </c>
      <c r="K3162" t="s">
        <v>54</v>
      </c>
      <c r="L3162" s="4">
        <v>2</v>
      </c>
      <c r="M3162" s="4">
        <v>44926</v>
      </c>
      <c r="AE3162">
        <v>1.1000000000000001</v>
      </c>
    </row>
    <row r="3163" spans="1:31" x14ac:dyDescent="0.2">
      <c r="A3163" s="9">
        <v>2008877</v>
      </c>
      <c r="B3163">
        <v>4526</v>
      </c>
      <c r="C3163" t="s">
        <v>7420</v>
      </c>
      <c r="D3163" t="s">
        <v>7421</v>
      </c>
      <c r="E3163" t="s">
        <v>7422</v>
      </c>
      <c r="F3163" t="s">
        <v>7422</v>
      </c>
      <c r="G3163" t="s">
        <v>639</v>
      </c>
      <c r="H3163" t="s">
        <v>639</v>
      </c>
      <c r="I3163" t="s">
        <v>2732</v>
      </c>
      <c r="J3163" t="s">
        <v>729</v>
      </c>
      <c r="K3163" t="s">
        <v>54</v>
      </c>
      <c r="L3163" s="4">
        <v>2</v>
      </c>
      <c r="M3163" s="4">
        <v>44926</v>
      </c>
      <c r="AC3163">
        <v>70</v>
      </c>
      <c r="AE3163">
        <v>1</v>
      </c>
    </row>
    <row r="3164" spans="1:31" x14ac:dyDescent="0.2">
      <c r="A3164" s="9">
        <v>2004252</v>
      </c>
      <c r="B3164">
        <v>2176</v>
      </c>
      <c r="C3164" t="s">
        <v>7423</v>
      </c>
      <c r="D3164" t="s">
        <v>7424</v>
      </c>
      <c r="E3164" t="s">
        <v>2830</v>
      </c>
      <c r="F3164" t="s">
        <v>2830</v>
      </c>
      <c r="G3164" t="s">
        <v>639</v>
      </c>
      <c r="H3164" t="s">
        <v>639</v>
      </c>
      <c r="I3164" t="s">
        <v>2732</v>
      </c>
      <c r="J3164" t="s">
        <v>729</v>
      </c>
      <c r="K3164" t="s">
        <v>54</v>
      </c>
      <c r="L3164" s="4">
        <v>39763</v>
      </c>
      <c r="M3164" s="4">
        <v>44926</v>
      </c>
      <c r="N3164">
        <v>0</v>
      </c>
      <c r="O3164">
        <v>0</v>
      </c>
      <c r="P3164">
        <v>0</v>
      </c>
      <c r="Q3164">
        <v>0</v>
      </c>
      <c r="R3164">
        <v>0</v>
      </c>
      <c r="T3164">
        <v>0</v>
      </c>
      <c r="AC3164">
        <v>25</v>
      </c>
      <c r="AE3164">
        <v>1</v>
      </c>
    </row>
    <row r="3165" spans="1:31" x14ac:dyDescent="0.2">
      <c r="A3165" s="9">
        <v>2000509</v>
      </c>
      <c r="B3165">
        <v>718</v>
      </c>
      <c r="C3165" t="s">
        <v>7425</v>
      </c>
      <c r="D3165" t="s">
        <v>7424</v>
      </c>
      <c r="E3165" t="s">
        <v>2830</v>
      </c>
      <c r="F3165" t="s">
        <v>2830</v>
      </c>
      <c r="G3165" t="s">
        <v>639</v>
      </c>
      <c r="H3165" t="s">
        <v>639</v>
      </c>
      <c r="I3165" t="s">
        <v>2732</v>
      </c>
      <c r="J3165" t="s">
        <v>729</v>
      </c>
      <c r="K3165" t="s">
        <v>54</v>
      </c>
      <c r="L3165" s="4">
        <v>39777</v>
      </c>
      <c r="M3165" s="4">
        <v>44926</v>
      </c>
      <c r="AC3165">
        <v>25</v>
      </c>
      <c r="AE3165">
        <v>1</v>
      </c>
    </row>
    <row r="3166" spans="1:31" x14ac:dyDescent="0.2">
      <c r="A3166" s="9">
        <v>2001223</v>
      </c>
      <c r="B3166">
        <v>2546</v>
      </c>
      <c r="C3166" t="s">
        <v>7426</v>
      </c>
      <c r="D3166" t="s">
        <v>7427</v>
      </c>
      <c r="E3166" t="s">
        <v>931</v>
      </c>
      <c r="F3166" t="s">
        <v>931</v>
      </c>
      <c r="G3166" t="s">
        <v>639</v>
      </c>
      <c r="H3166" t="s">
        <v>639</v>
      </c>
      <c r="I3166" t="s">
        <v>2732</v>
      </c>
      <c r="J3166" t="s">
        <v>641</v>
      </c>
      <c r="K3166" t="s">
        <v>53</v>
      </c>
      <c r="L3166" s="4">
        <v>40323</v>
      </c>
      <c r="M3166" s="4">
        <v>44926</v>
      </c>
      <c r="N3166">
        <v>46</v>
      </c>
      <c r="AE3166">
        <v>1</v>
      </c>
    </row>
    <row r="3167" spans="1:31" x14ac:dyDescent="0.2">
      <c r="A3167" s="9">
        <v>2003327</v>
      </c>
      <c r="B3167">
        <v>3291</v>
      </c>
      <c r="C3167" t="s">
        <v>7428</v>
      </c>
      <c r="D3167" t="s">
        <v>7429</v>
      </c>
      <c r="E3167" t="s">
        <v>7430</v>
      </c>
      <c r="F3167" t="s">
        <v>7430</v>
      </c>
      <c r="G3167" t="s">
        <v>639</v>
      </c>
      <c r="H3167" t="s">
        <v>639</v>
      </c>
      <c r="I3167" t="s">
        <v>2732</v>
      </c>
      <c r="J3167" t="s">
        <v>647</v>
      </c>
      <c r="K3167" t="s">
        <v>53</v>
      </c>
      <c r="L3167" s="4">
        <v>40113</v>
      </c>
      <c r="M3167" s="4">
        <v>44926</v>
      </c>
      <c r="Q3167">
        <v>48</v>
      </c>
      <c r="AE3167">
        <v>1</v>
      </c>
    </row>
    <row r="3168" spans="1:31" x14ac:dyDescent="0.2">
      <c r="A3168" s="9">
        <v>2004905</v>
      </c>
      <c r="B3168">
        <v>3484</v>
      </c>
      <c r="C3168" t="s">
        <v>7431</v>
      </c>
      <c r="D3168" t="s">
        <v>7432</v>
      </c>
      <c r="E3168" t="s">
        <v>7433</v>
      </c>
      <c r="F3168" t="s">
        <v>7433</v>
      </c>
      <c r="G3168" t="s">
        <v>639</v>
      </c>
      <c r="H3168" t="s">
        <v>639</v>
      </c>
      <c r="I3168" t="s">
        <v>2732</v>
      </c>
      <c r="J3168" t="s">
        <v>647</v>
      </c>
      <c r="K3168" t="s">
        <v>54</v>
      </c>
      <c r="L3168" s="4">
        <v>40483</v>
      </c>
      <c r="M3168" s="4">
        <v>44926</v>
      </c>
      <c r="Q3168">
        <v>50</v>
      </c>
      <c r="AE3168">
        <v>1</v>
      </c>
    </row>
    <row r="3169" spans="1:31" x14ac:dyDescent="0.2">
      <c r="A3169" s="9">
        <v>2000957</v>
      </c>
      <c r="B3169">
        <v>2430</v>
      </c>
      <c r="C3169" t="s">
        <v>7434</v>
      </c>
      <c r="D3169" t="s">
        <v>7435</v>
      </c>
      <c r="E3169" t="s">
        <v>7436</v>
      </c>
      <c r="F3169" t="s">
        <v>7436</v>
      </c>
      <c r="G3169" t="s">
        <v>639</v>
      </c>
      <c r="H3169" t="s">
        <v>639</v>
      </c>
      <c r="I3169" t="s">
        <v>2732</v>
      </c>
      <c r="J3169" t="s">
        <v>647</v>
      </c>
      <c r="K3169" t="s">
        <v>53</v>
      </c>
      <c r="L3169" s="4">
        <v>40064</v>
      </c>
      <c r="M3169" s="4">
        <v>44926</v>
      </c>
      <c r="Q3169">
        <v>46.5</v>
      </c>
      <c r="R3169">
        <v>1</v>
      </c>
      <c r="AE3169">
        <v>1</v>
      </c>
    </row>
    <row r="3170" spans="1:31" x14ac:dyDescent="0.2">
      <c r="A3170" s="9">
        <v>2000410</v>
      </c>
      <c r="B3170">
        <v>27</v>
      </c>
      <c r="C3170" t="s">
        <v>7437</v>
      </c>
      <c r="D3170" t="s">
        <v>7438</v>
      </c>
      <c r="E3170" t="s">
        <v>3895</v>
      </c>
      <c r="F3170" t="s">
        <v>3895</v>
      </c>
      <c r="G3170" t="s">
        <v>639</v>
      </c>
      <c r="H3170" t="s">
        <v>639</v>
      </c>
      <c r="I3170" t="s">
        <v>2732</v>
      </c>
      <c r="J3170" t="s">
        <v>647</v>
      </c>
      <c r="K3170" t="s">
        <v>53</v>
      </c>
      <c r="L3170" s="4">
        <v>40211</v>
      </c>
      <c r="M3170" s="4">
        <v>44926</v>
      </c>
      <c r="Q3170">
        <v>49.5</v>
      </c>
      <c r="R3170">
        <v>2.2000000476837158</v>
      </c>
      <c r="AE3170">
        <v>1</v>
      </c>
    </row>
    <row r="3171" spans="1:31" x14ac:dyDescent="0.2">
      <c r="A3171" s="9">
        <v>2009033</v>
      </c>
      <c r="B3171">
        <v>4625</v>
      </c>
      <c r="C3171" t="s">
        <v>7439</v>
      </c>
      <c r="D3171" t="s">
        <v>7440</v>
      </c>
      <c r="E3171" t="s">
        <v>7441</v>
      </c>
      <c r="F3171" t="s">
        <v>7441</v>
      </c>
      <c r="G3171" t="s">
        <v>639</v>
      </c>
      <c r="H3171" t="s">
        <v>639</v>
      </c>
      <c r="I3171" t="s">
        <v>2732</v>
      </c>
      <c r="J3171" t="s">
        <v>647</v>
      </c>
      <c r="K3171" t="s">
        <v>53</v>
      </c>
      <c r="L3171" s="4">
        <v>2</v>
      </c>
      <c r="M3171" s="4">
        <v>44926</v>
      </c>
      <c r="Q3171">
        <v>30</v>
      </c>
      <c r="AE3171">
        <v>1</v>
      </c>
    </row>
    <row r="3172" spans="1:31" x14ac:dyDescent="0.2">
      <c r="A3172" s="9">
        <v>2000040</v>
      </c>
      <c r="B3172">
        <v>1671</v>
      </c>
      <c r="C3172" t="s">
        <v>7442</v>
      </c>
      <c r="D3172" t="s">
        <v>7443</v>
      </c>
      <c r="E3172" t="s">
        <v>5335</v>
      </c>
      <c r="F3172" t="s">
        <v>5335</v>
      </c>
      <c r="G3172" t="s">
        <v>639</v>
      </c>
      <c r="H3172" t="s">
        <v>639</v>
      </c>
      <c r="I3172" t="s">
        <v>2732</v>
      </c>
      <c r="J3172" t="s">
        <v>647</v>
      </c>
      <c r="K3172" t="s">
        <v>53</v>
      </c>
      <c r="L3172" s="4">
        <v>39406</v>
      </c>
      <c r="M3172" s="4">
        <v>44926</v>
      </c>
      <c r="Q3172">
        <v>53</v>
      </c>
      <c r="R3172">
        <v>2</v>
      </c>
      <c r="AE3172">
        <v>1</v>
      </c>
    </row>
    <row r="3173" spans="1:31" x14ac:dyDescent="0.2">
      <c r="A3173" s="9">
        <v>2001580</v>
      </c>
      <c r="B3173">
        <v>2870</v>
      </c>
      <c r="C3173" t="s">
        <v>7444</v>
      </c>
      <c r="D3173" t="s">
        <v>5117</v>
      </c>
      <c r="E3173" t="s">
        <v>1126</v>
      </c>
      <c r="F3173" t="s">
        <v>1182</v>
      </c>
      <c r="G3173" t="s">
        <v>639</v>
      </c>
      <c r="H3173" t="s">
        <v>639</v>
      </c>
      <c r="I3173" t="s">
        <v>2732</v>
      </c>
      <c r="J3173" t="s">
        <v>647</v>
      </c>
      <c r="K3173" t="s">
        <v>53</v>
      </c>
      <c r="L3173" s="4">
        <v>39399</v>
      </c>
      <c r="M3173" s="4">
        <v>44926</v>
      </c>
      <c r="Q3173">
        <v>30.799999237060547</v>
      </c>
      <c r="R3173">
        <v>16.700000762939453</v>
      </c>
      <c r="AE3173">
        <v>1</v>
      </c>
    </row>
    <row r="3174" spans="1:31" x14ac:dyDescent="0.2">
      <c r="A3174" s="9">
        <v>2007495</v>
      </c>
      <c r="B3174">
        <v>4030</v>
      </c>
      <c r="C3174" t="s">
        <v>7445</v>
      </c>
      <c r="D3174" t="s">
        <v>7446</v>
      </c>
      <c r="E3174" t="s">
        <v>2203</v>
      </c>
      <c r="F3174" t="s">
        <v>2203</v>
      </c>
      <c r="G3174" t="s">
        <v>639</v>
      </c>
      <c r="H3174" t="s">
        <v>639</v>
      </c>
      <c r="I3174" t="s">
        <v>2732</v>
      </c>
      <c r="J3174" t="s">
        <v>729</v>
      </c>
      <c r="K3174" t="s">
        <v>54</v>
      </c>
      <c r="L3174" s="4">
        <v>2</v>
      </c>
      <c r="M3174" s="4">
        <v>44926</v>
      </c>
      <c r="AE3174">
        <v>1.1000000000000001</v>
      </c>
    </row>
    <row r="3175" spans="1:31" x14ac:dyDescent="0.2">
      <c r="A3175" s="9">
        <v>2007496</v>
      </c>
      <c r="B3175">
        <v>4020</v>
      </c>
      <c r="C3175" t="s">
        <v>7447</v>
      </c>
      <c r="D3175" t="s">
        <v>7448</v>
      </c>
      <c r="E3175" t="s">
        <v>2203</v>
      </c>
      <c r="F3175" t="s">
        <v>2203</v>
      </c>
      <c r="G3175" t="s">
        <v>639</v>
      </c>
      <c r="H3175" t="s">
        <v>639</v>
      </c>
      <c r="I3175" t="s">
        <v>2732</v>
      </c>
      <c r="J3175" t="s">
        <v>729</v>
      </c>
      <c r="K3175" t="s">
        <v>54</v>
      </c>
      <c r="L3175" s="4">
        <v>2</v>
      </c>
      <c r="M3175" s="4">
        <v>44926</v>
      </c>
      <c r="AE3175">
        <v>1.1000000000000001</v>
      </c>
    </row>
    <row r="3176" spans="1:31" x14ac:dyDescent="0.2">
      <c r="A3176" s="9">
        <v>2007851</v>
      </c>
      <c r="B3176">
        <v>4153</v>
      </c>
      <c r="C3176" t="s">
        <v>7449</v>
      </c>
      <c r="D3176" t="s">
        <v>3045</v>
      </c>
      <c r="E3176" t="s">
        <v>7450</v>
      </c>
      <c r="F3176" t="s">
        <v>7450</v>
      </c>
      <c r="G3176" t="s">
        <v>639</v>
      </c>
      <c r="H3176" t="s">
        <v>684</v>
      </c>
      <c r="I3176" t="s">
        <v>2732</v>
      </c>
      <c r="J3176" t="s">
        <v>694</v>
      </c>
      <c r="K3176" t="s">
        <v>53</v>
      </c>
      <c r="L3176" s="4">
        <v>2</v>
      </c>
      <c r="M3176" s="4">
        <v>44926</v>
      </c>
      <c r="N3176">
        <v>0.69999998807907104</v>
      </c>
      <c r="AC3176">
        <v>17</v>
      </c>
      <c r="AE3176">
        <v>1</v>
      </c>
    </row>
    <row r="3177" spans="1:31" x14ac:dyDescent="0.2">
      <c r="A3177" s="9">
        <v>2008974</v>
      </c>
      <c r="B3177">
        <v>4685</v>
      </c>
      <c r="C3177" t="s">
        <v>7451</v>
      </c>
      <c r="D3177" t="s">
        <v>7452</v>
      </c>
      <c r="E3177" t="s">
        <v>5620</v>
      </c>
      <c r="F3177" t="s">
        <v>5621</v>
      </c>
      <c r="G3177" t="s">
        <v>639</v>
      </c>
      <c r="H3177" t="s">
        <v>639</v>
      </c>
      <c r="I3177" t="s">
        <v>2732</v>
      </c>
      <c r="J3177" t="s">
        <v>729</v>
      </c>
      <c r="K3177" t="s">
        <v>54</v>
      </c>
      <c r="L3177" s="4">
        <v>2</v>
      </c>
      <c r="M3177" s="4">
        <v>44926</v>
      </c>
      <c r="AE3177">
        <v>1.1000000000000001</v>
      </c>
    </row>
    <row r="3178" spans="1:31" x14ac:dyDescent="0.2">
      <c r="A3178" s="9">
        <v>2008975</v>
      </c>
      <c r="B3178">
        <v>4686</v>
      </c>
      <c r="C3178" t="s">
        <v>7453</v>
      </c>
      <c r="D3178" t="s">
        <v>7454</v>
      </c>
      <c r="E3178" t="s">
        <v>5620</v>
      </c>
      <c r="F3178" t="s">
        <v>5621</v>
      </c>
      <c r="G3178" t="s">
        <v>639</v>
      </c>
      <c r="H3178" t="s">
        <v>639</v>
      </c>
      <c r="I3178" t="s">
        <v>2732</v>
      </c>
      <c r="J3178" t="s">
        <v>729</v>
      </c>
      <c r="K3178" t="s">
        <v>54</v>
      </c>
      <c r="L3178" s="4">
        <v>2</v>
      </c>
      <c r="M3178" s="4">
        <v>44926</v>
      </c>
      <c r="AE3178">
        <v>1.1000000000000001</v>
      </c>
    </row>
    <row r="3179" spans="1:31" x14ac:dyDescent="0.2">
      <c r="A3179" s="9">
        <v>2006555</v>
      </c>
      <c r="B3179">
        <v>3729</v>
      </c>
      <c r="C3179" t="s">
        <v>7455</v>
      </c>
      <c r="D3179" t="s">
        <v>7456</v>
      </c>
      <c r="E3179" t="s">
        <v>3580</v>
      </c>
      <c r="F3179" t="s">
        <v>3580</v>
      </c>
      <c r="G3179" t="s">
        <v>639</v>
      </c>
      <c r="H3179" t="s">
        <v>639</v>
      </c>
      <c r="I3179" t="s">
        <v>2732</v>
      </c>
      <c r="J3179" t="s">
        <v>729</v>
      </c>
      <c r="K3179" t="s">
        <v>54</v>
      </c>
      <c r="L3179" s="4">
        <v>2</v>
      </c>
      <c r="M3179" s="4">
        <v>44926</v>
      </c>
      <c r="AE3179">
        <v>1</v>
      </c>
    </row>
    <row r="3180" spans="1:31" x14ac:dyDescent="0.2">
      <c r="A3180" s="9">
        <v>2008893</v>
      </c>
      <c r="B3180">
        <v>4602</v>
      </c>
      <c r="C3180" t="s">
        <v>7457</v>
      </c>
      <c r="D3180" t="s">
        <v>7458</v>
      </c>
      <c r="E3180" t="s">
        <v>3452</v>
      </c>
      <c r="F3180" t="s">
        <v>7118</v>
      </c>
      <c r="G3180" t="s">
        <v>639</v>
      </c>
      <c r="H3180" t="s">
        <v>639</v>
      </c>
      <c r="I3180" t="s">
        <v>2732</v>
      </c>
      <c r="J3180" t="s">
        <v>729</v>
      </c>
      <c r="K3180" t="s">
        <v>54</v>
      </c>
      <c r="L3180" s="4">
        <v>2</v>
      </c>
      <c r="M3180" s="4">
        <v>44926</v>
      </c>
      <c r="AE3180">
        <v>1.1000000000000001</v>
      </c>
    </row>
    <row r="3181" spans="1:31" x14ac:dyDescent="0.2">
      <c r="A3181" s="9">
        <v>2005214</v>
      </c>
      <c r="B3181">
        <v>3500</v>
      </c>
      <c r="C3181" t="s">
        <v>7459</v>
      </c>
      <c r="D3181" t="s">
        <v>7460</v>
      </c>
      <c r="E3181" t="s">
        <v>7461</v>
      </c>
      <c r="F3181" t="s">
        <v>7461</v>
      </c>
      <c r="G3181" t="s">
        <v>639</v>
      </c>
      <c r="H3181" t="s">
        <v>684</v>
      </c>
      <c r="I3181" t="s">
        <v>2732</v>
      </c>
      <c r="J3181" t="s">
        <v>686</v>
      </c>
      <c r="K3181" t="s">
        <v>53</v>
      </c>
      <c r="L3181" s="4">
        <v>2</v>
      </c>
      <c r="M3181" s="4">
        <v>44926</v>
      </c>
      <c r="N3181">
        <v>2.4000000953674316</v>
      </c>
      <c r="AC3181">
        <v>21</v>
      </c>
      <c r="AE3181">
        <v>1</v>
      </c>
    </row>
    <row r="3182" spans="1:31" x14ac:dyDescent="0.2">
      <c r="A3182" s="9">
        <v>2003405</v>
      </c>
      <c r="B3182">
        <v>3424</v>
      </c>
      <c r="C3182" t="s">
        <v>7462</v>
      </c>
      <c r="D3182" t="s">
        <v>7463</v>
      </c>
      <c r="E3182" t="s">
        <v>7461</v>
      </c>
      <c r="F3182" t="s">
        <v>7461</v>
      </c>
      <c r="G3182" t="s">
        <v>639</v>
      </c>
      <c r="H3182" t="s">
        <v>684</v>
      </c>
      <c r="I3182" t="s">
        <v>2732</v>
      </c>
      <c r="J3182" t="s">
        <v>686</v>
      </c>
      <c r="K3182" t="s">
        <v>53</v>
      </c>
      <c r="L3182" s="4">
        <v>40295</v>
      </c>
      <c r="M3182" s="4">
        <v>44926</v>
      </c>
      <c r="N3182">
        <v>2.9000000953674316</v>
      </c>
      <c r="AC3182">
        <v>27.1</v>
      </c>
      <c r="AE3182">
        <v>1</v>
      </c>
    </row>
    <row r="3183" spans="1:31" x14ac:dyDescent="0.2">
      <c r="A3183" s="9">
        <v>2007712</v>
      </c>
      <c r="B3183">
        <v>4162</v>
      </c>
      <c r="C3183" t="s">
        <v>7464</v>
      </c>
      <c r="D3183" t="s">
        <v>7465</v>
      </c>
      <c r="E3183" t="s">
        <v>7466</v>
      </c>
      <c r="F3183" t="s">
        <v>7466</v>
      </c>
      <c r="G3183" t="s">
        <v>639</v>
      </c>
      <c r="H3183" t="s">
        <v>684</v>
      </c>
      <c r="I3183" t="s">
        <v>2732</v>
      </c>
      <c r="J3183" t="s">
        <v>694</v>
      </c>
      <c r="K3183" t="s">
        <v>54</v>
      </c>
      <c r="L3183" s="4">
        <v>2</v>
      </c>
      <c r="M3183" s="4">
        <v>44926</v>
      </c>
      <c r="N3183">
        <v>5.000000074505806E-2</v>
      </c>
      <c r="P3183">
        <v>7.9999998211860657E-2</v>
      </c>
      <c r="AC3183">
        <v>2</v>
      </c>
      <c r="AE3183">
        <v>1</v>
      </c>
    </row>
    <row r="3184" spans="1:31" x14ac:dyDescent="0.2">
      <c r="A3184" s="9">
        <v>2007342</v>
      </c>
      <c r="B3184">
        <v>3944</v>
      </c>
      <c r="C3184" t="s">
        <v>7467</v>
      </c>
      <c r="D3184" t="s">
        <v>7468</v>
      </c>
      <c r="E3184" t="s">
        <v>7469</v>
      </c>
      <c r="F3184" t="s">
        <v>7469</v>
      </c>
      <c r="G3184" t="s">
        <v>639</v>
      </c>
      <c r="H3184" t="s">
        <v>639</v>
      </c>
      <c r="I3184" t="s">
        <v>2732</v>
      </c>
      <c r="J3184" t="s">
        <v>729</v>
      </c>
      <c r="K3184" t="s">
        <v>54</v>
      </c>
      <c r="L3184" s="4">
        <v>2</v>
      </c>
      <c r="M3184" s="4">
        <v>44926</v>
      </c>
      <c r="N3184">
        <v>2.5</v>
      </c>
      <c r="O3184">
        <v>5</v>
      </c>
      <c r="P3184">
        <v>4</v>
      </c>
      <c r="AE3184">
        <v>1.1000000000000001</v>
      </c>
    </row>
    <row r="3185" spans="1:31" x14ac:dyDescent="0.2">
      <c r="A3185" s="9">
        <v>2009217</v>
      </c>
      <c r="B3185">
        <v>4651</v>
      </c>
      <c r="C3185" t="s">
        <v>7470</v>
      </c>
      <c r="D3185" t="s">
        <v>7471</v>
      </c>
      <c r="E3185" t="s">
        <v>5669</v>
      </c>
      <c r="F3185" t="s">
        <v>2501</v>
      </c>
      <c r="G3185" t="s">
        <v>639</v>
      </c>
      <c r="H3185" t="s">
        <v>639</v>
      </c>
      <c r="I3185" t="s">
        <v>2732</v>
      </c>
      <c r="J3185" t="s">
        <v>641</v>
      </c>
      <c r="K3185" t="s">
        <v>54</v>
      </c>
      <c r="L3185" s="4">
        <v>2</v>
      </c>
      <c r="M3185" s="4">
        <v>44926</v>
      </c>
      <c r="N3185">
        <v>10</v>
      </c>
      <c r="Q3185">
        <v>15</v>
      </c>
      <c r="R3185">
        <v>2</v>
      </c>
      <c r="V3185">
        <v>1.9999999552965164E-2</v>
      </c>
      <c r="W3185">
        <v>3.9999999105930328E-2</v>
      </c>
      <c r="X3185">
        <v>5.000000074505806E-2</v>
      </c>
      <c r="Y3185">
        <v>5.000000074505806E-2</v>
      </c>
      <c r="Z3185">
        <v>0.10000000149011612</v>
      </c>
      <c r="AA3185">
        <v>1.0000000474974513E-3</v>
      </c>
      <c r="AE3185">
        <v>1.3</v>
      </c>
    </row>
    <row r="3186" spans="1:31" x14ac:dyDescent="0.2">
      <c r="A3186" s="9">
        <v>2009345</v>
      </c>
      <c r="B3186">
        <v>4733</v>
      </c>
      <c r="C3186" t="s">
        <v>7472</v>
      </c>
      <c r="D3186" t="s">
        <v>2797</v>
      </c>
      <c r="E3186" t="s">
        <v>2962</v>
      </c>
      <c r="F3186" t="s">
        <v>2962</v>
      </c>
      <c r="G3186" t="s">
        <v>639</v>
      </c>
      <c r="H3186" t="s">
        <v>639</v>
      </c>
      <c r="I3186" t="s">
        <v>2732</v>
      </c>
      <c r="J3186" t="s">
        <v>647</v>
      </c>
      <c r="K3186" t="s">
        <v>54</v>
      </c>
      <c r="L3186" s="4">
        <v>2</v>
      </c>
      <c r="M3186" s="4">
        <v>44926</v>
      </c>
      <c r="AC3186">
        <v>10</v>
      </c>
      <c r="AE3186">
        <v>1</v>
      </c>
    </row>
    <row r="3187" spans="1:31" x14ac:dyDescent="0.2">
      <c r="A3187" s="9">
        <v>2006528</v>
      </c>
      <c r="B3187">
        <v>3668</v>
      </c>
      <c r="C3187" t="s">
        <v>7473</v>
      </c>
      <c r="D3187" t="s">
        <v>7474</v>
      </c>
      <c r="E3187" t="s">
        <v>7475</v>
      </c>
      <c r="F3187" t="s">
        <v>7475</v>
      </c>
      <c r="G3187" t="s">
        <v>639</v>
      </c>
      <c r="H3187" t="s">
        <v>684</v>
      </c>
      <c r="I3187" t="s">
        <v>2732</v>
      </c>
      <c r="J3187" t="s">
        <v>694</v>
      </c>
      <c r="K3187" t="s">
        <v>53</v>
      </c>
      <c r="L3187" s="4">
        <v>2</v>
      </c>
      <c r="M3187" s="4">
        <v>44926</v>
      </c>
      <c r="N3187">
        <v>0.30000001192092896</v>
      </c>
      <c r="AC3187">
        <v>13.8</v>
      </c>
      <c r="AE3187">
        <v>1</v>
      </c>
    </row>
    <row r="3188" spans="1:31" x14ac:dyDescent="0.2">
      <c r="A3188" s="9">
        <v>2008712</v>
      </c>
      <c r="B3188">
        <v>4413</v>
      </c>
      <c r="C3188" t="s">
        <v>7476</v>
      </c>
      <c r="D3188" t="s">
        <v>7477</v>
      </c>
      <c r="E3188" t="s">
        <v>2830</v>
      </c>
      <c r="F3188" t="s">
        <v>2830</v>
      </c>
      <c r="G3188" t="s">
        <v>639</v>
      </c>
      <c r="H3188" t="s">
        <v>684</v>
      </c>
      <c r="I3188" t="s">
        <v>2732</v>
      </c>
      <c r="J3188" t="s">
        <v>694</v>
      </c>
      <c r="K3188" t="s">
        <v>53</v>
      </c>
      <c r="L3188" s="4">
        <v>2</v>
      </c>
      <c r="M3188" s="4">
        <v>44926</v>
      </c>
      <c r="N3188">
        <v>0.89999997615814209</v>
      </c>
      <c r="AC3188">
        <v>17.7</v>
      </c>
      <c r="AE3188">
        <v>1</v>
      </c>
    </row>
    <row r="3189" spans="1:31" x14ac:dyDescent="0.2">
      <c r="A3189" s="9">
        <v>2007434</v>
      </c>
      <c r="B3189">
        <v>4009</v>
      </c>
      <c r="C3189" t="s">
        <v>7484</v>
      </c>
      <c r="D3189" t="s">
        <v>5396</v>
      </c>
      <c r="E3189" t="s">
        <v>1641</v>
      </c>
      <c r="F3189" t="s">
        <v>1641</v>
      </c>
      <c r="G3189" t="s">
        <v>639</v>
      </c>
      <c r="H3189" t="s">
        <v>684</v>
      </c>
      <c r="I3189" t="s">
        <v>2732</v>
      </c>
      <c r="J3189" t="s">
        <v>694</v>
      </c>
      <c r="K3189" t="s">
        <v>53</v>
      </c>
      <c r="L3189" s="4">
        <v>2</v>
      </c>
      <c r="M3189" s="4">
        <v>44926</v>
      </c>
      <c r="N3189">
        <v>0.60000002384185791</v>
      </c>
      <c r="O3189">
        <v>0.20000000298023224</v>
      </c>
      <c r="P3189">
        <v>0.60000002384185791</v>
      </c>
      <c r="AC3189">
        <v>19</v>
      </c>
      <c r="AE3189">
        <v>1</v>
      </c>
    </row>
    <row r="3190" spans="1:31" x14ac:dyDescent="0.2">
      <c r="A3190" s="9">
        <v>2009417</v>
      </c>
      <c r="B3190">
        <v>4779</v>
      </c>
      <c r="C3190" t="s">
        <v>7478</v>
      </c>
      <c r="D3190" t="s">
        <v>5396</v>
      </c>
      <c r="E3190" t="s">
        <v>7479</v>
      </c>
      <c r="F3190" t="s">
        <v>7479</v>
      </c>
      <c r="G3190" t="s">
        <v>639</v>
      </c>
      <c r="H3190" t="s">
        <v>684</v>
      </c>
      <c r="I3190" t="s">
        <v>2732</v>
      </c>
      <c r="J3190" t="s">
        <v>694</v>
      </c>
      <c r="K3190" t="s">
        <v>53</v>
      </c>
      <c r="L3190" s="4">
        <v>2</v>
      </c>
      <c r="M3190" s="4">
        <v>44926</v>
      </c>
      <c r="N3190">
        <v>0.30000001192092896</v>
      </c>
      <c r="AC3190">
        <v>11.9</v>
      </c>
      <c r="AE3190">
        <v>1</v>
      </c>
    </row>
    <row r="3191" spans="1:31" x14ac:dyDescent="0.2">
      <c r="A3191" s="9">
        <v>2007540</v>
      </c>
      <c r="B3191">
        <v>4042</v>
      </c>
      <c r="C3191" t="s">
        <v>7482</v>
      </c>
      <c r="D3191" t="s">
        <v>5396</v>
      </c>
      <c r="E3191" t="s">
        <v>7483</v>
      </c>
      <c r="F3191" t="s">
        <v>7483</v>
      </c>
      <c r="G3191" t="s">
        <v>639</v>
      </c>
      <c r="H3191" t="s">
        <v>684</v>
      </c>
      <c r="I3191" t="s">
        <v>2732</v>
      </c>
      <c r="J3191" t="s">
        <v>694</v>
      </c>
      <c r="K3191" t="s">
        <v>53</v>
      </c>
      <c r="L3191" s="4">
        <v>2</v>
      </c>
      <c r="M3191" s="4">
        <v>44926</v>
      </c>
      <c r="N3191">
        <v>0.30000001192092896</v>
      </c>
      <c r="AC3191">
        <v>13.1</v>
      </c>
      <c r="AE3191">
        <v>1</v>
      </c>
    </row>
    <row r="3192" spans="1:31" x14ac:dyDescent="0.2">
      <c r="A3192" s="9">
        <v>2009416</v>
      </c>
      <c r="B3192">
        <v>4778</v>
      </c>
      <c r="C3192" t="s">
        <v>7480</v>
      </c>
      <c r="D3192" t="s">
        <v>5396</v>
      </c>
      <c r="E3192" t="s">
        <v>7481</v>
      </c>
      <c r="F3192" t="s">
        <v>7481</v>
      </c>
      <c r="G3192" t="s">
        <v>639</v>
      </c>
      <c r="H3192" t="s">
        <v>684</v>
      </c>
      <c r="I3192" t="s">
        <v>2732</v>
      </c>
      <c r="J3192" t="s">
        <v>694</v>
      </c>
      <c r="K3192" t="s">
        <v>53</v>
      </c>
      <c r="L3192" s="4">
        <v>2</v>
      </c>
      <c r="M3192" s="4">
        <v>44926</v>
      </c>
      <c r="N3192">
        <v>0.30000001192092896</v>
      </c>
      <c r="AC3192">
        <v>11.9</v>
      </c>
      <c r="AE3192">
        <v>1</v>
      </c>
    </row>
    <row r="3193" spans="1:31" x14ac:dyDescent="0.2">
      <c r="A3193" s="9">
        <v>2006662</v>
      </c>
      <c r="B3193">
        <v>3735</v>
      </c>
      <c r="C3193" t="s">
        <v>7485</v>
      </c>
      <c r="D3193" t="s">
        <v>3019</v>
      </c>
      <c r="E3193" t="s">
        <v>1331</v>
      </c>
      <c r="F3193" t="s">
        <v>1331</v>
      </c>
      <c r="G3193" t="s">
        <v>639</v>
      </c>
      <c r="H3193" t="s">
        <v>639</v>
      </c>
      <c r="I3193" t="s">
        <v>2732</v>
      </c>
      <c r="J3193" t="s">
        <v>647</v>
      </c>
      <c r="K3193" t="s">
        <v>54</v>
      </c>
      <c r="L3193" s="4">
        <v>2</v>
      </c>
      <c r="M3193" s="4">
        <v>44926</v>
      </c>
      <c r="AC3193">
        <v>30</v>
      </c>
      <c r="AE3193">
        <v>1</v>
      </c>
    </row>
    <row r="3194" spans="1:31" x14ac:dyDescent="0.2">
      <c r="A3194" s="9">
        <v>2000794</v>
      </c>
      <c r="B3194">
        <v>2261</v>
      </c>
      <c r="C3194" t="s">
        <v>7487</v>
      </c>
      <c r="D3194" t="s">
        <v>3019</v>
      </c>
      <c r="E3194" t="s">
        <v>2830</v>
      </c>
      <c r="F3194" t="s">
        <v>2830</v>
      </c>
      <c r="G3194" t="s">
        <v>639</v>
      </c>
      <c r="H3194" t="s">
        <v>639</v>
      </c>
      <c r="I3194" t="s">
        <v>2732</v>
      </c>
      <c r="J3194" t="s">
        <v>729</v>
      </c>
      <c r="K3194" t="s">
        <v>54</v>
      </c>
      <c r="L3194" s="4">
        <v>40008</v>
      </c>
      <c r="M3194" s="4">
        <v>44926</v>
      </c>
      <c r="N3194">
        <v>0</v>
      </c>
      <c r="O3194">
        <v>0</v>
      </c>
      <c r="P3194">
        <v>0</v>
      </c>
      <c r="Q3194">
        <v>0</v>
      </c>
      <c r="R3194">
        <v>0</v>
      </c>
      <c r="T3194">
        <v>0</v>
      </c>
      <c r="AC3194">
        <v>40</v>
      </c>
      <c r="AE3194">
        <v>1</v>
      </c>
    </row>
    <row r="3195" spans="1:31" x14ac:dyDescent="0.2">
      <c r="A3195" s="9">
        <v>2005233</v>
      </c>
      <c r="B3195">
        <v>3502</v>
      </c>
      <c r="C3195" t="s">
        <v>7486</v>
      </c>
      <c r="D3195" t="s">
        <v>3019</v>
      </c>
      <c r="E3195" t="s">
        <v>2962</v>
      </c>
      <c r="F3195" t="s">
        <v>2962</v>
      </c>
      <c r="G3195" t="s">
        <v>639</v>
      </c>
      <c r="H3195" t="s">
        <v>639</v>
      </c>
      <c r="I3195" t="s">
        <v>2732</v>
      </c>
      <c r="J3195" t="s">
        <v>729</v>
      </c>
      <c r="K3195" t="s">
        <v>53</v>
      </c>
      <c r="L3195" s="4">
        <v>2</v>
      </c>
      <c r="M3195" s="4">
        <v>44926</v>
      </c>
      <c r="AC3195">
        <v>45</v>
      </c>
      <c r="AE3195">
        <v>1</v>
      </c>
    </row>
    <row r="3196" spans="1:31" x14ac:dyDescent="0.2">
      <c r="A3196" s="9">
        <v>2004246</v>
      </c>
      <c r="B3196">
        <v>717</v>
      </c>
      <c r="C3196" t="s">
        <v>7488</v>
      </c>
      <c r="D3196" t="s">
        <v>7489</v>
      </c>
      <c r="E3196" t="s">
        <v>2830</v>
      </c>
      <c r="F3196" t="s">
        <v>2830</v>
      </c>
      <c r="G3196" t="s">
        <v>639</v>
      </c>
      <c r="H3196" t="s">
        <v>639</v>
      </c>
      <c r="I3196" t="s">
        <v>2732</v>
      </c>
      <c r="J3196" t="s">
        <v>729</v>
      </c>
      <c r="K3196" t="s">
        <v>54</v>
      </c>
      <c r="L3196" s="4">
        <v>39777</v>
      </c>
      <c r="M3196" s="4">
        <v>44926</v>
      </c>
      <c r="AC3196">
        <v>35</v>
      </c>
      <c r="AE3196">
        <v>1</v>
      </c>
    </row>
    <row r="3197" spans="1:31" x14ac:dyDescent="0.2">
      <c r="A3197" s="9">
        <v>2001374</v>
      </c>
      <c r="B3197">
        <v>1463</v>
      </c>
      <c r="C3197" t="s">
        <v>7490</v>
      </c>
      <c r="D3197" t="s">
        <v>7491</v>
      </c>
      <c r="E3197" t="s">
        <v>3501</v>
      </c>
      <c r="F3197" t="s">
        <v>4917</v>
      </c>
      <c r="G3197" t="s">
        <v>639</v>
      </c>
      <c r="H3197" t="s">
        <v>639</v>
      </c>
      <c r="I3197" t="s">
        <v>2732</v>
      </c>
      <c r="J3197" t="s">
        <v>729</v>
      </c>
      <c r="K3197" t="s">
        <v>53</v>
      </c>
      <c r="L3197" s="4">
        <v>40372</v>
      </c>
      <c r="M3197" s="4">
        <v>44926</v>
      </c>
      <c r="AC3197">
        <v>65</v>
      </c>
      <c r="AE3197">
        <v>1</v>
      </c>
    </row>
    <row r="3198" spans="1:31" x14ac:dyDescent="0.2">
      <c r="A3198" s="9">
        <v>2001375</v>
      </c>
      <c r="B3198">
        <v>1462</v>
      </c>
      <c r="C3198" t="s">
        <v>7492</v>
      </c>
      <c r="D3198" t="s">
        <v>7493</v>
      </c>
      <c r="E3198" t="s">
        <v>3501</v>
      </c>
      <c r="F3198" t="s">
        <v>4917</v>
      </c>
      <c r="G3198" t="s">
        <v>639</v>
      </c>
      <c r="H3198" t="s">
        <v>639</v>
      </c>
      <c r="I3198" t="s">
        <v>2732</v>
      </c>
      <c r="J3198" t="s">
        <v>729</v>
      </c>
      <c r="K3198" t="s">
        <v>53</v>
      </c>
      <c r="L3198" s="4">
        <v>40372</v>
      </c>
      <c r="M3198" s="4">
        <v>44926</v>
      </c>
      <c r="AC3198">
        <v>70</v>
      </c>
      <c r="AE3198">
        <v>1</v>
      </c>
    </row>
    <row r="3199" spans="1:31" x14ac:dyDescent="0.2">
      <c r="A3199" s="9">
        <v>2007335</v>
      </c>
      <c r="B3199">
        <v>3937</v>
      </c>
      <c r="C3199" t="s">
        <v>7494</v>
      </c>
      <c r="D3199" t="s">
        <v>7495</v>
      </c>
      <c r="E3199" t="s">
        <v>7496</v>
      </c>
      <c r="F3199" t="s">
        <v>7496</v>
      </c>
      <c r="G3199" t="s">
        <v>639</v>
      </c>
      <c r="H3199" t="s">
        <v>639</v>
      </c>
      <c r="I3199" t="s">
        <v>2732</v>
      </c>
      <c r="J3199" t="s">
        <v>729</v>
      </c>
      <c r="K3199" t="s">
        <v>54</v>
      </c>
      <c r="L3199" s="4">
        <v>2</v>
      </c>
      <c r="M3199" s="4">
        <v>44926</v>
      </c>
      <c r="AE3199">
        <v>1</v>
      </c>
    </row>
    <row r="3200" spans="1:31" x14ac:dyDescent="0.2">
      <c r="A3200" s="9">
        <v>2007736</v>
      </c>
      <c r="B3200">
        <v>4120</v>
      </c>
      <c r="C3200" t="s">
        <v>7497</v>
      </c>
      <c r="D3200" t="s">
        <v>7498</v>
      </c>
      <c r="E3200" t="s">
        <v>7030</v>
      </c>
      <c r="F3200" t="s">
        <v>7030</v>
      </c>
      <c r="G3200" t="s">
        <v>639</v>
      </c>
      <c r="H3200" t="s">
        <v>684</v>
      </c>
      <c r="I3200" t="s">
        <v>2732</v>
      </c>
      <c r="J3200" t="s">
        <v>647</v>
      </c>
      <c r="K3200" t="s">
        <v>54</v>
      </c>
      <c r="L3200" s="4">
        <v>2</v>
      </c>
      <c r="M3200" s="4">
        <v>44926</v>
      </c>
      <c r="AE3200">
        <v>1</v>
      </c>
    </row>
    <row r="3201" spans="1:31" x14ac:dyDescent="0.2">
      <c r="A3201" s="9">
        <v>2007859</v>
      </c>
      <c r="B3201">
        <v>4169</v>
      </c>
      <c r="C3201" t="s">
        <v>7499</v>
      </c>
      <c r="D3201" t="s">
        <v>5200</v>
      </c>
      <c r="E3201" t="s">
        <v>4708</v>
      </c>
      <c r="F3201" t="s">
        <v>4708</v>
      </c>
      <c r="G3201" t="s">
        <v>639</v>
      </c>
      <c r="H3201" t="s">
        <v>684</v>
      </c>
      <c r="I3201" t="s">
        <v>2732</v>
      </c>
      <c r="J3201" t="s">
        <v>686</v>
      </c>
      <c r="K3201" t="s">
        <v>54</v>
      </c>
      <c r="L3201" s="4">
        <v>2</v>
      </c>
      <c r="M3201" s="4">
        <v>44926</v>
      </c>
      <c r="N3201">
        <v>0.20000000298023224</v>
      </c>
      <c r="AE3201">
        <v>1</v>
      </c>
    </row>
    <row r="3202" spans="1:31" x14ac:dyDescent="0.2">
      <c r="A3202" s="9">
        <v>2009295</v>
      </c>
      <c r="B3202">
        <v>4729</v>
      </c>
      <c r="C3202" t="s">
        <v>7500</v>
      </c>
      <c r="D3202" t="s">
        <v>7501</v>
      </c>
      <c r="E3202" t="s">
        <v>3416</v>
      </c>
      <c r="F3202" t="s">
        <v>3416</v>
      </c>
      <c r="G3202" t="s">
        <v>639</v>
      </c>
      <c r="H3202" t="s">
        <v>684</v>
      </c>
      <c r="I3202" t="s">
        <v>2732</v>
      </c>
      <c r="J3202" t="s">
        <v>694</v>
      </c>
      <c r="K3202" t="s">
        <v>53</v>
      </c>
      <c r="L3202" s="4">
        <v>2</v>
      </c>
      <c r="M3202" s="4">
        <v>44926</v>
      </c>
      <c r="N3202">
        <v>0.20000000298023224</v>
      </c>
      <c r="O3202">
        <v>9.9999997764825821E-3</v>
      </c>
      <c r="P3202">
        <v>0.34999999403953552</v>
      </c>
      <c r="AC3202">
        <v>12</v>
      </c>
      <c r="AE3202">
        <v>1</v>
      </c>
    </row>
    <row r="3203" spans="1:31" x14ac:dyDescent="0.2">
      <c r="A3203" s="9">
        <v>2006884</v>
      </c>
      <c r="B3203">
        <v>3830</v>
      </c>
      <c r="C3203" t="s">
        <v>7502</v>
      </c>
      <c r="D3203" t="s">
        <v>7503</v>
      </c>
      <c r="E3203" t="s">
        <v>4936</v>
      </c>
      <c r="F3203" t="s">
        <v>4936</v>
      </c>
      <c r="G3203" t="s">
        <v>639</v>
      </c>
      <c r="H3203" t="s">
        <v>639</v>
      </c>
      <c r="I3203" t="s">
        <v>2732</v>
      </c>
      <c r="J3203" t="s">
        <v>729</v>
      </c>
      <c r="K3203" t="s">
        <v>54</v>
      </c>
      <c r="L3203" s="4">
        <v>2</v>
      </c>
      <c r="M3203" s="4">
        <v>44926</v>
      </c>
      <c r="AE3203">
        <v>1.01</v>
      </c>
    </row>
    <row r="3204" spans="1:31" x14ac:dyDescent="0.2">
      <c r="A3204" s="9">
        <v>2006885</v>
      </c>
      <c r="B3204">
        <v>3831</v>
      </c>
      <c r="C3204" t="s">
        <v>7504</v>
      </c>
      <c r="D3204" t="s">
        <v>7505</v>
      </c>
      <c r="E3204" t="s">
        <v>4936</v>
      </c>
      <c r="F3204" t="s">
        <v>4936</v>
      </c>
      <c r="G3204" t="s">
        <v>639</v>
      </c>
      <c r="H3204" t="s">
        <v>639</v>
      </c>
      <c r="I3204" t="s">
        <v>2732</v>
      </c>
      <c r="J3204" t="s">
        <v>729</v>
      </c>
      <c r="K3204" t="s">
        <v>54</v>
      </c>
      <c r="L3204" s="4">
        <v>2</v>
      </c>
      <c r="M3204" s="4">
        <v>44926</v>
      </c>
      <c r="AE3204">
        <v>1.01</v>
      </c>
    </row>
    <row r="3205" spans="1:31" x14ac:dyDescent="0.2">
      <c r="A3205" s="9">
        <v>2008375</v>
      </c>
      <c r="B3205">
        <v>4617</v>
      </c>
      <c r="C3205" t="s">
        <v>7506</v>
      </c>
      <c r="D3205" t="s">
        <v>5207</v>
      </c>
      <c r="E3205" t="s">
        <v>7507</v>
      </c>
      <c r="F3205" t="s">
        <v>7507</v>
      </c>
      <c r="G3205" t="s">
        <v>639</v>
      </c>
      <c r="H3205" t="s">
        <v>684</v>
      </c>
      <c r="I3205" t="s">
        <v>2732</v>
      </c>
      <c r="J3205" t="s">
        <v>694</v>
      </c>
      <c r="K3205" t="s">
        <v>53</v>
      </c>
      <c r="L3205" s="4">
        <v>2</v>
      </c>
      <c r="M3205" s="4">
        <v>44926</v>
      </c>
      <c r="N3205">
        <v>0.30000001192092896</v>
      </c>
      <c r="AC3205">
        <v>12.5</v>
      </c>
      <c r="AE3205">
        <v>1</v>
      </c>
    </row>
    <row r="3206" spans="1:31" x14ac:dyDescent="0.2">
      <c r="A3206" s="9">
        <v>2007199</v>
      </c>
      <c r="B3206">
        <v>3922</v>
      </c>
      <c r="C3206" t="s">
        <v>7508</v>
      </c>
      <c r="D3206" t="s">
        <v>5214</v>
      </c>
      <c r="E3206" t="s">
        <v>2722</v>
      </c>
      <c r="F3206" t="s">
        <v>2722</v>
      </c>
      <c r="G3206" t="s">
        <v>639</v>
      </c>
      <c r="H3206" t="s">
        <v>684</v>
      </c>
      <c r="I3206" t="s">
        <v>2732</v>
      </c>
      <c r="J3206" t="s">
        <v>694</v>
      </c>
      <c r="K3206" t="s">
        <v>53</v>
      </c>
      <c r="L3206" s="4">
        <v>2</v>
      </c>
      <c r="M3206" s="4">
        <v>44926</v>
      </c>
      <c r="N3206">
        <v>0.60000002384185791</v>
      </c>
      <c r="AC3206">
        <v>25</v>
      </c>
      <c r="AE3206">
        <v>1</v>
      </c>
    </row>
    <row r="3207" spans="1:31" x14ac:dyDescent="0.2">
      <c r="A3207" s="9">
        <v>2001197</v>
      </c>
      <c r="B3207">
        <v>2544</v>
      </c>
      <c r="C3207" t="s">
        <v>7509</v>
      </c>
      <c r="D3207" t="s">
        <v>7510</v>
      </c>
      <c r="E3207" t="s">
        <v>3346</v>
      </c>
      <c r="F3207" t="s">
        <v>3346</v>
      </c>
      <c r="G3207" t="s">
        <v>639</v>
      </c>
      <c r="H3207" t="s">
        <v>639</v>
      </c>
      <c r="I3207" t="s">
        <v>2732</v>
      </c>
      <c r="J3207" t="s">
        <v>729</v>
      </c>
      <c r="K3207" t="s">
        <v>53</v>
      </c>
      <c r="L3207" s="4">
        <v>40379</v>
      </c>
      <c r="M3207" s="4">
        <v>44926</v>
      </c>
      <c r="N3207">
        <v>0</v>
      </c>
      <c r="O3207">
        <v>0</v>
      </c>
      <c r="P3207">
        <v>0</v>
      </c>
      <c r="Q3207">
        <v>0</v>
      </c>
      <c r="R3207">
        <v>0</v>
      </c>
      <c r="T3207">
        <v>0</v>
      </c>
      <c r="AC3207">
        <v>25</v>
      </c>
      <c r="AE3207">
        <v>1</v>
      </c>
    </row>
    <row r="3208" spans="1:31" x14ac:dyDescent="0.2">
      <c r="A3208" s="9">
        <v>2001341</v>
      </c>
      <c r="B3208">
        <v>1431</v>
      </c>
      <c r="C3208" t="s">
        <v>7511</v>
      </c>
      <c r="D3208" t="s">
        <v>7512</v>
      </c>
      <c r="E3208" t="s">
        <v>3234</v>
      </c>
      <c r="F3208" t="s">
        <v>3234</v>
      </c>
      <c r="G3208" t="s">
        <v>639</v>
      </c>
      <c r="H3208" t="s">
        <v>639</v>
      </c>
      <c r="I3208" t="s">
        <v>2732</v>
      </c>
      <c r="J3208" t="s">
        <v>729</v>
      </c>
      <c r="K3208" t="s">
        <v>53</v>
      </c>
      <c r="L3208" s="4">
        <v>40372</v>
      </c>
      <c r="M3208" s="4">
        <v>44926</v>
      </c>
      <c r="AC3208">
        <v>55</v>
      </c>
      <c r="AE3208">
        <v>1</v>
      </c>
    </row>
    <row r="3209" spans="1:31" x14ac:dyDescent="0.2">
      <c r="A3209" s="9">
        <v>2000312</v>
      </c>
      <c r="B3209">
        <v>367</v>
      </c>
      <c r="C3209" t="s">
        <v>7513</v>
      </c>
      <c r="D3209" t="s">
        <v>7514</v>
      </c>
      <c r="E3209" t="s">
        <v>3346</v>
      </c>
      <c r="F3209" t="s">
        <v>3346</v>
      </c>
      <c r="G3209" t="s">
        <v>639</v>
      </c>
      <c r="H3209" t="s">
        <v>639</v>
      </c>
      <c r="I3209" t="s">
        <v>2732</v>
      </c>
      <c r="J3209" t="s">
        <v>729</v>
      </c>
      <c r="K3209" t="s">
        <v>53</v>
      </c>
      <c r="L3209" s="4">
        <v>39350</v>
      </c>
      <c r="M3209" s="4">
        <v>44926</v>
      </c>
      <c r="AC3209">
        <v>60</v>
      </c>
      <c r="AE3209">
        <v>1</v>
      </c>
    </row>
    <row r="3210" spans="1:31" x14ac:dyDescent="0.2">
      <c r="A3210" s="9">
        <v>2004487</v>
      </c>
      <c r="B3210">
        <v>3442</v>
      </c>
      <c r="C3210" t="s">
        <v>7517</v>
      </c>
      <c r="D3210" t="s">
        <v>7516</v>
      </c>
      <c r="E3210" t="s">
        <v>4496</v>
      </c>
      <c r="F3210" t="s">
        <v>4496</v>
      </c>
      <c r="G3210" t="s">
        <v>639</v>
      </c>
      <c r="H3210" t="s">
        <v>639</v>
      </c>
      <c r="I3210" t="s">
        <v>2732</v>
      </c>
      <c r="J3210" t="s">
        <v>729</v>
      </c>
      <c r="K3210" t="s">
        <v>53</v>
      </c>
      <c r="L3210" s="4">
        <v>40386</v>
      </c>
      <c r="M3210" s="4">
        <v>44926</v>
      </c>
      <c r="AC3210">
        <v>2</v>
      </c>
      <c r="AE3210">
        <v>1</v>
      </c>
    </row>
    <row r="3211" spans="1:31" x14ac:dyDescent="0.2">
      <c r="A3211" s="9">
        <v>2004864</v>
      </c>
      <c r="B3211">
        <v>3468</v>
      </c>
      <c r="C3211" t="s">
        <v>7515</v>
      </c>
      <c r="D3211" t="s">
        <v>7516</v>
      </c>
      <c r="E3211" t="s">
        <v>6824</v>
      </c>
      <c r="F3211" t="s">
        <v>6824</v>
      </c>
      <c r="G3211" t="s">
        <v>639</v>
      </c>
      <c r="H3211" t="s">
        <v>639</v>
      </c>
      <c r="I3211" t="s">
        <v>2732</v>
      </c>
      <c r="J3211" t="s">
        <v>729</v>
      </c>
      <c r="K3211" t="s">
        <v>53</v>
      </c>
      <c r="L3211" s="4">
        <v>40442</v>
      </c>
      <c r="M3211" s="4">
        <v>44926</v>
      </c>
      <c r="AC3211">
        <v>2</v>
      </c>
      <c r="AE3211">
        <v>1</v>
      </c>
    </row>
    <row r="3212" spans="1:31" x14ac:dyDescent="0.2">
      <c r="A3212" s="9">
        <v>2007864</v>
      </c>
      <c r="B3212">
        <v>4152</v>
      </c>
      <c r="C3212" t="s">
        <v>7518</v>
      </c>
      <c r="D3212" t="s">
        <v>7519</v>
      </c>
      <c r="E3212" t="s">
        <v>3234</v>
      </c>
      <c r="F3212" t="s">
        <v>3234</v>
      </c>
      <c r="G3212" t="s">
        <v>639</v>
      </c>
      <c r="H3212" t="s">
        <v>639</v>
      </c>
      <c r="I3212" t="s">
        <v>2732</v>
      </c>
      <c r="J3212" t="s">
        <v>729</v>
      </c>
      <c r="K3212" t="s">
        <v>54</v>
      </c>
      <c r="L3212" s="4">
        <v>2</v>
      </c>
      <c r="M3212" s="4">
        <v>44926</v>
      </c>
      <c r="AC3212">
        <v>5</v>
      </c>
      <c r="AE3212">
        <v>1.1000000000000001</v>
      </c>
    </row>
    <row r="3213" spans="1:31" x14ac:dyDescent="0.2">
      <c r="A3213" s="9">
        <v>2009177</v>
      </c>
      <c r="B3213">
        <v>4676</v>
      </c>
      <c r="C3213" t="s">
        <v>7520</v>
      </c>
      <c r="D3213" t="s">
        <v>7521</v>
      </c>
      <c r="E3213" t="s">
        <v>7522</v>
      </c>
      <c r="F3213" t="s">
        <v>7522</v>
      </c>
      <c r="G3213" t="s">
        <v>639</v>
      </c>
      <c r="H3213" t="s">
        <v>639</v>
      </c>
      <c r="I3213" t="s">
        <v>2732</v>
      </c>
      <c r="J3213" t="s">
        <v>647</v>
      </c>
      <c r="K3213" t="s">
        <v>54</v>
      </c>
      <c r="L3213" s="4">
        <v>2</v>
      </c>
      <c r="M3213" s="4">
        <v>44926</v>
      </c>
      <c r="P3213">
        <v>1.2000000476837158</v>
      </c>
      <c r="T3213">
        <v>7.0999999046325684</v>
      </c>
      <c r="V3213">
        <v>6.0999999046325684</v>
      </c>
      <c r="Z3213">
        <v>6.0999999046325684</v>
      </c>
      <c r="AE3213">
        <v>1.4</v>
      </c>
    </row>
    <row r="3214" spans="1:31" x14ac:dyDescent="0.2">
      <c r="A3214" s="9">
        <v>2002762</v>
      </c>
      <c r="B3214">
        <v>3218</v>
      </c>
      <c r="C3214" t="s">
        <v>7523</v>
      </c>
      <c r="D3214" t="s">
        <v>7524</v>
      </c>
      <c r="E3214" t="s">
        <v>3950</v>
      </c>
      <c r="F3214" t="s">
        <v>3950</v>
      </c>
      <c r="G3214" t="s">
        <v>639</v>
      </c>
      <c r="H3214" t="s">
        <v>684</v>
      </c>
      <c r="I3214" t="s">
        <v>2732</v>
      </c>
      <c r="J3214" t="s">
        <v>686</v>
      </c>
      <c r="K3214" t="s">
        <v>53</v>
      </c>
      <c r="L3214" s="4">
        <v>39903</v>
      </c>
      <c r="M3214" s="4">
        <v>44926</v>
      </c>
      <c r="N3214">
        <v>5.4000000953674316</v>
      </c>
      <c r="O3214">
        <v>3.5999999046325684</v>
      </c>
      <c r="Q3214">
        <v>3.5999999046325684</v>
      </c>
      <c r="AC3214">
        <v>54</v>
      </c>
      <c r="AE3214">
        <v>1</v>
      </c>
    </row>
    <row r="3215" spans="1:31" x14ac:dyDescent="0.2">
      <c r="A3215" s="9">
        <v>2006455</v>
      </c>
      <c r="B3215">
        <v>3605</v>
      </c>
      <c r="C3215" t="s">
        <v>7525</v>
      </c>
      <c r="D3215" t="s">
        <v>7526</v>
      </c>
      <c r="E3215" t="s">
        <v>5769</v>
      </c>
      <c r="F3215" t="s">
        <v>5769</v>
      </c>
      <c r="G3215" t="s">
        <v>639</v>
      </c>
      <c r="H3215" t="s">
        <v>639</v>
      </c>
      <c r="I3215" t="s">
        <v>2732</v>
      </c>
      <c r="J3215" t="s">
        <v>641</v>
      </c>
      <c r="K3215" t="s">
        <v>54</v>
      </c>
      <c r="L3215" s="4">
        <v>2</v>
      </c>
      <c r="M3215" s="4">
        <v>44926</v>
      </c>
      <c r="N3215">
        <v>2.5</v>
      </c>
      <c r="O3215">
        <v>2.5999999046325684</v>
      </c>
      <c r="P3215">
        <v>5.3000001907348633</v>
      </c>
      <c r="R3215">
        <v>1.8999999761581421</v>
      </c>
      <c r="V3215">
        <v>5.9999998658895493E-2</v>
      </c>
      <c r="X3215">
        <v>2.9999999329447746E-2</v>
      </c>
      <c r="Y3215">
        <v>1.3000000268220901E-2</v>
      </c>
      <c r="Z3215">
        <v>2.9999999329447746E-2</v>
      </c>
      <c r="AA3215">
        <v>2.0000000949949026E-3</v>
      </c>
      <c r="AE3215">
        <v>1.1000000000000001</v>
      </c>
    </row>
    <row r="3216" spans="1:31" x14ac:dyDescent="0.2">
      <c r="A3216" s="9">
        <v>2009094</v>
      </c>
      <c r="B3216">
        <v>4750</v>
      </c>
      <c r="C3216" t="s">
        <v>7527</v>
      </c>
      <c r="D3216" t="s">
        <v>7528</v>
      </c>
      <c r="E3216" t="s">
        <v>7529</v>
      </c>
      <c r="F3216" t="s">
        <v>7529</v>
      </c>
      <c r="G3216" t="s">
        <v>639</v>
      </c>
      <c r="H3216" t="s">
        <v>639</v>
      </c>
      <c r="I3216" t="s">
        <v>2732</v>
      </c>
      <c r="J3216" t="s">
        <v>729</v>
      </c>
      <c r="K3216" t="s">
        <v>54</v>
      </c>
      <c r="L3216" s="4">
        <v>2</v>
      </c>
      <c r="M3216" s="4">
        <v>44926</v>
      </c>
      <c r="AE3216">
        <v>1.1000000000000001</v>
      </c>
    </row>
    <row r="3217" spans="1:31" x14ac:dyDescent="0.2">
      <c r="A3217" s="9">
        <v>2009097</v>
      </c>
      <c r="C3217" t="s">
        <v>7530</v>
      </c>
      <c r="D3217" t="s">
        <v>3019</v>
      </c>
      <c r="E3217" t="s">
        <v>4943</v>
      </c>
      <c r="F3217" t="s">
        <v>4943</v>
      </c>
      <c r="G3217" t="s">
        <v>639</v>
      </c>
      <c r="H3217" t="s">
        <v>639</v>
      </c>
      <c r="I3217" t="s">
        <v>1282</v>
      </c>
      <c r="J3217" t="s">
        <v>729</v>
      </c>
      <c r="K3217" t="s">
        <v>54</v>
      </c>
      <c r="L3217" s="4">
        <v>43082</v>
      </c>
      <c r="M3217" s="4">
        <v>44908</v>
      </c>
      <c r="AC3217">
        <v>3</v>
      </c>
      <c r="AE3217">
        <v>1</v>
      </c>
    </row>
    <row r="3218" spans="1:31" x14ac:dyDescent="0.2">
      <c r="A3218" s="9">
        <v>2001681</v>
      </c>
      <c r="B3218">
        <v>2964</v>
      </c>
      <c r="C3218" t="s">
        <v>7531</v>
      </c>
      <c r="D3218" t="s">
        <v>7532</v>
      </c>
      <c r="E3218" t="s">
        <v>7533</v>
      </c>
      <c r="F3218" t="s">
        <v>7533</v>
      </c>
      <c r="G3218" t="s">
        <v>639</v>
      </c>
      <c r="H3218" t="s">
        <v>684</v>
      </c>
      <c r="I3218" t="s">
        <v>2732</v>
      </c>
      <c r="J3218" t="s">
        <v>694</v>
      </c>
      <c r="K3218" t="s">
        <v>53</v>
      </c>
      <c r="L3218" s="4">
        <v>39504</v>
      </c>
      <c r="M3218" s="4">
        <v>44895</v>
      </c>
      <c r="N3218">
        <v>0.30000001192092896</v>
      </c>
      <c r="AC3218">
        <v>13.1</v>
      </c>
      <c r="AE3218">
        <v>1</v>
      </c>
    </row>
    <row r="3219" spans="1:31" x14ac:dyDescent="0.2">
      <c r="A3219" s="9">
        <v>2010469</v>
      </c>
      <c r="B3219">
        <v>5233</v>
      </c>
      <c r="C3219" t="s">
        <v>7534</v>
      </c>
      <c r="D3219" t="s">
        <v>3534</v>
      </c>
      <c r="E3219" t="s">
        <v>7535</v>
      </c>
      <c r="F3219" t="s">
        <v>7535</v>
      </c>
      <c r="G3219" t="s">
        <v>639</v>
      </c>
      <c r="H3219" t="s">
        <v>684</v>
      </c>
      <c r="I3219" t="s">
        <v>2732</v>
      </c>
      <c r="J3219" t="s">
        <v>694</v>
      </c>
      <c r="K3219" t="s">
        <v>53</v>
      </c>
      <c r="L3219" s="4">
        <v>2</v>
      </c>
      <c r="M3219" s="4">
        <v>44895</v>
      </c>
      <c r="N3219">
        <v>0.30000001192092896</v>
      </c>
      <c r="AC3219">
        <v>13.1</v>
      </c>
      <c r="AE3219">
        <v>1</v>
      </c>
    </row>
    <row r="3220" spans="1:31" x14ac:dyDescent="0.2">
      <c r="A3220" s="9">
        <v>2007529</v>
      </c>
      <c r="B3220">
        <v>4095</v>
      </c>
      <c r="C3220" t="s">
        <v>7536</v>
      </c>
      <c r="D3220" t="s">
        <v>3738</v>
      </c>
      <c r="E3220" t="s">
        <v>3739</v>
      </c>
      <c r="F3220" t="s">
        <v>3739</v>
      </c>
      <c r="G3220" t="s">
        <v>639</v>
      </c>
      <c r="H3220" t="s">
        <v>684</v>
      </c>
      <c r="I3220" t="s">
        <v>2732</v>
      </c>
      <c r="J3220" t="s">
        <v>694</v>
      </c>
      <c r="K3220" t="s">
        <v>53</v>
      </c>
      <c r="L3220" s="4">
        <v>2</v>
      </c>
      <c r="M3220" s="4">
        <v>44895</v>
      </c>
      <c r="N3220">
        <v>0.40000000596046448</v>
      </c>
      <c r="AC3220">
        <v>12.3</v>
      </c>
      <c r="AE3220">
        <v>1</v>
      </c>
    </row>
    <row r="3221" spans="1:31" x14ac:dyDescent="0.2">
      <c r="A3221" s="9">
        <v>2009823</v>
      </c>
      <c r="C3221" t="s">
        <v>7537</v>
      </c>
      <c r="D3221" t="s">
        <v>7538</v>
      </c>
      <c r="E3221" t="s">
        <v>3569</v>
      </c>
      <c r="F3221" t="s">
        <v>3569</v>
      </c>
      <c r="G3221" t="s">
        <v>639</v>
      </c>
      <c r="H3221" t="s">
        <v>639</v>
      </c>
      <c r="I3221" t="s">
        <v>772</v>
      </c>
      <c r="J3221" t="s">
        <v>729</v>
      </c>
      <c r="K3221" t="s">
        <v>53</v>
      </c>
      <c r="L3221" s="4">
        <v>2</v>
      </c>
      <c r="M3221" s="4">
        <v>44895</v>
      </c>
      <c r="N3221">
        <v>2</v>
      </c>
      <c r="AE3221">
        <v>1</v>
      </c>
    </row>
    <row r="3222" spans="1:31" x14ac:dyDescent="0.2">
      <c r="A3222" s="9">
        <v>2006893</v>
      </c>
      <c r="C3222" t="s">
        <v>7539</v>
      </c>
      <c r="D3222" t="s">
        <v>7540</v>
      </c>
      <c r="E3222" t="s">
        <v>7541</v>
      </c>
      <c r="F3222" t="s">
        <v>7541</v>
      </c>
      <c r="G3222" t="s">
        <v>639</v>
      </c>
      <c r="H3222" t="s">
        <v>684</v>
      </c>
      <c r="I3222" t="s">
        <v>1282</v>
      </c>
      <c r="J3222" t="s">
        <v>686</v>
      </c>
      <c r="K3222" t="s">
        <v>53</v>
      </c>
      <c r="L3222" s="4">
        <v>43068</v>
      </c>
      <c r="M3222" s="4">
        <v>44894</v>
      </c>
      <c r="N3222">
        <v>0.30000001192092896</v>
      </c>
      <c r="O3222">
        <v>0.10000000149011612</v>
      </c>
      <c r="P3222">
        <v>0.30000001192092896</v>
      </c>
      <c r="AC3222">
        <v>3</v>
      </c>
      <c r="AE3222">
        <v>1</v>
      </c>
    </row>
    <row r="3223" spans="1:31" x14ac:dyDescent="0.2">
      <c r="A3223" s="9">
        <v>2009293</v>
      </c>
      <c r="C3223" t="s">
        <v>7542</v>
      </c>
      <c r="D3223" t="s">
        <v>7543</v>
      </c>
      <c r="E3223" t="s">
        <v>7544</v>
      </c>
      <c r="F3223" t="s">
        <v>7544</v>
      </c>
      <c r="G3223" t="s">
        <v>639</v>
      </c>
      <c r="H3223" t="s">
        <v>639</v>
      </c>
      <c r="I3223" t="s">
        <v>772</v>
      </c>
      <c r="J3223" t="s">
        <v>641</v>
      </c>
      <c r="K3223" t="s">
        <v>54</v>
      </c>
      <c r="L3223" s="4">
        <v>2</v>
      </c>
      <c r="M3223" s="4">
        <v>44893</v>
      </c>
      <c r="N3223">
        <v>11</v>
      </c>
      <c r="T3223">
        <v>25</v>
      </c>
      <c r="AE3223">
        <v>1.35</v>
      </c>
    </row>
    <row r="3224" spans="1:31" x14ac:dyDescent="0.2">
      <c r="A3224" s="9">
        <v>2009054</v>
      </c>
      <c r="C3224" t="s">
        <v>7545</v>
      </c>
      <c r="D3224" t="s">
        <v>7546</v>
      </c>
      <c r="E3224" t="s">
        <v>7547</v>
      </c>
      <c r="F3224" t="s">
        <v>7547</v>
      </c>
      <c r="G3224" t="s">
        <v>639</v>
      </c>
      <c r="H3224" t="s">
        <v>684</v>
      </c>
      <c r="I3224" t="s">
        <v>1282</v>
      </c>
      <c r="J3224" t="s">
        <v>694</v>
      </c>
      <c r="K3224" t="s">
        <v>53</v>
      </c>
      <c r="L3224" s="4">
        <v>43053</v>
      </c>
      <c r="M3224" s="4">
        <v>44879</v>
      </c>
      <c r="N3224">
        <v>0.5</v>
      </c>
      <c r="AC3224">
        <v>3</v>
      </c>
      <c r="AE3224">
        <v>1</v>
      </c>
    </row>
    <row r="3225" spans="1:31" x14ac:dyDescent="0.2">
      <c r="A3225" s="9">
        <v>2007608</v>
      </c>
      <c r="B3225">
        <v>4058</v>
      </c>
      <c r="C3225" t="s">
        <v>7548</v>
      </c>
      <c r="D3225" t="s">
        <v>7549</v>
      </c>
      <c r="E3225" t="s">
        <v>7550</v>
      </c>
      <c r="F3225" t="s">
        <v>7550</v>
      </c>
      <c r="G3225" t="s">
        <v>639</v>
      </c>
      <c r="H3225" t="s">
        <v>684</v>
      </c>
      <c r="I3225" t="s">
        <v>2732</v>
      </c>
      <c r="J3225" t="s">
        <v>694</v>
      </c>
      <c r="K3225" t="s">
        <v>53</v>
      </c>
      <c r="L3225" s="4">
        <v>2</v>
      </c>
      <c r="M3225" s="4">
        <v>44865</v>
      </c>
      <c r="N3225">
        <v>0.30000001192092896</v>
      </c>
      <c r="AC3225">
        <v>12.5</v>
      </c>
      <c r="AE3225">
        <v>1</v>
      </c>
    </row>
    <row r="3226" spans="1:31" x14ac:dyDescent="0.2">
      <c r="A3226" s="9">
        <v>2006835</v>
      </c>
      <c r="B3226">
        <v>3776</v>
      </c>
      <c r="C3226" t="s">
        <v>7551</v>
      </c>
      <c r="D3226" t="s">
        <v>5853</v>
      </c>
      <c r="E3226" t="s">
        <v>7552</v>
      </c>
      <c r="F3226" t="s">
        <v>7552</v>
      </c>
      <c r="G3226" t="s">
        <v>639</v>
      </c>
      <c r="H3226" t="s">
        <v>684</v>
      </c>
      <c r="I3226" t="s">
        <v>2732</v>
      </c>
      <c r="J3226" t="s">
        <v>694</v>
      </c>
      <c r="K3226" t="s">
        <v>53</v>
      </c>
      <c r="L3226" s="4">
        <v>2</v>
      </c>
      <c r="M3226" s="4">
        <v>44865</v>
      </c>
      <c r="N3226">
        <v>0.60000002384185791</v>
      </c>
      <c r="AC3226">
        <v>19.7</v>
      </c>
      <c r="AE3226">
        <v>1</v>
      </c>
    </row>
    <row r="3227" spans="1:31" x14ac:dyDescent="0.2">
      <c r="A3227" s="9">
        <v>2008423</v>
      </c>
      <c r="B3227">
        <v>4391</v>
      </c>
      <c r="C3227" t="s">
        <v>7553</v>
      </c>
      <c r="D3227" t="s">
        <v>7554</v>
      </c>
      <c r="E3227" t="s">
        <v>7555</v>
      </c>
      <c r="F3227" t="s">
        <v>7555</v>
      </c>
      <c r="G3227" t="s">
        <v>639</v>
      </c>
      <c r="H3227" t="s">
        <v>684</v>
      </c>
      <c r="I3227" t="s">
        <v>2732</v>
      </c>
      <c r="J3227" t="s">
        <v>694</v>
      </c>
      <c r="K3227" t="s">
        <v>53</v>
      </c>
      <c r="L3227" s="4">
        <v>2</v>
      </c>
      <c r="M3227" s="4">
        <v>44865</v>
      </c>
      <c r="N3227">
        <v>0.5</v>
      </c>
      <c r="AC3227">
        <v>12.8</v>
      </c>
      <c r="AE3227">
        <v>1</v>
      </c>
    </row>
    <row r="3228" spans="1:31" x14ac:dyDescent="0.2">
      <c r="A3228" s="9">
        <v>2006969</v>
      </c>
      <c r="C3228" t="s">
        <v>7556</v>
      </c>
      <c r="D3228" t="s">
        <v>7557</v>
      </c>
      <c r="E3228" t="s">
        <v>7547</v>
      </c>
      <c r="F3228" t="s">
        <v>7547</v>
      </c>
      <c r="G3228" t="s">
        <v>639</v>
      </c>
      <c r="H3228" t="s">
        <v>684</v>
      </c>
      <c r="I3228" t="s">
        <v>1282</v>
      </c>
      <c r="J3228" t="s">
        <v>686</v>
      </c>
      <c r="K3228" t="s">
        <v>53</v>
      </c>
      <c r="L3228" s="4">
        <v>43035</v>
      </c>
      <c r="M3228" s="4">
        <v>44861</v>
      </c>
      <c r="N3228">
        <v>0.30000001192092896</v>
      </c>
      <c r="AE3228">
        <v>1</v>
      </c>
    </row>
    <row r="3229" spans="1:31" x14ac:dyDescent="0.2">
      <c r="A3229" s="9">
        <v>2009008</v>
      </c>
      <c r="C3229" t="s">
        <v>7558</v>
      </c>
      <c r="D3229" t="s">
        <v>7559</v>
      </c>
      <c r="E3229" t="s">
        <v>7560</v>
      </c>
      <c r="F3229" t="s">
        <v>1702</v>
      </c>
      <c r="G3229" t="s">
        <v>639</v>
      </c>
      <c r="H3229" t="s">
        <v>639</v>
      </c>
      <c r="I3229" t="s">
        <v>1282</v>
      </c>
      <c r="J3229" t="s">
        <v>641</v>
      </c>
      <c r="K3229" t="s">
        <v>53</v>
      </c>
      <c r="L3229" s="4">
        <v>43034</v>
      </c>
      <c r="M3229" s="4">
        <v>44860</v>
      </c>
      <c r="N3229">
        <v>14</v>
      </c>
      <c r="O3229">
        <v>6</v>
      </c>
      <c r="P3229">
        <v>21</v>
      </c>
      <c r="R3229">
        <v>4</v>
      </c>
      <c r="AE3229">
        <v>1</v>
      </c>
    </row>
    <row r="3230" spans="1:31" x14ac:dyDescent="0.2">
      <c r="A3230" s="9">
        <v>2006896</v>
      </c>
      <c r="C3230" t="s">
        <v>7561</v>
      </c>
      <c r="D3230" t="s">
        <v>5394</v>
      </c>
      <c r="E3230" t="s">
        <v>4496</v>
      </c>
      <c r="F3230" t="s">
        <v>4496</v>
      </c>
      <c r="G3230" t="s">
        <v>639</v>
      </c>
      <c r="H3230" t="s">
        <v>684</v>
      </c>
      <c r="I3230" t="s">
        <v>1282</v>
      </c>
      <c r="J3230" t="s">
        <v>694</v>
      </c>
      <c r="K3230" t="s">
        <v>53</v>
      </c>
      <c r="L3230" s="4">
        <v>43024</v>
      </c>
      <c r="M3230" s="4">
        <v>44850</v>
      </c>
      <c r="N3230">
        <v>1.2000000476837158</v>
      </c>
      <c r="P3230">
        <v>3.2000000476837158</v>
      </c>
      <c r="AC3230">
        <v>26</v>
      </c>
      <c r="AE3230">
        <v>1</v>
      </c>
    </row>
    <row r="3231" spans="1:31" x14ac:dyDescent="0.2">
      <c r="A3231" s="9">
        <v>2009003</v>
      </c>
      <c r="C3231" t="s">
        <v>7562</v>
      </c>
      <c r="D3231" t="s">
        <v>7563</v>
      </c>
      <c r="E3231" t="s">
        <v>958</v>
      </c>
      <c r="F3231" t="s">
        <v>958</v>
      </c>
      <c r="G3231" t="s">
        <v>639</v>
      </c>
      <c r="H3231" t="s">
        <v>639</v>
      </c>
      <c r="I3231" t="s">
        <v>1282</v>
      </c>
      <c r="J3231" t="s">
        <v>641</v>
      </c>
      <c r="K3231" t="s">
        <v>53</v>
      </c>
      <c r="L3231" s="4">
        <v>43020</v>
      </c>
      <c r="M3231" s="4">
        <v>44846</v>
      </c>
      <c r="N3231">
        <v>21</v>
      </c>
      <c r="O3231">
        <v>10</v>
      </c>
      <c r="R3231">
        <v>1.6000000238418579</v>
      </c>
      <c r="T3231">
        <v>9</v>
      </c>
      <c r="AE3231">
        <v>1</v>
      </c>
    </row>
    <row r="3232" spans="1:31" x14ac:dyDescent="0.2">
      <c r="A3232" s="9">
        <v>2009001</v>
      </c>
      <c r="C3232" t="s">
        <v>7564</v>
      </c>
      <c r="D3232" t="s">
        <v>2949</v>
      </c>
      <c r="E3232" t="s">
        <v>2962</v>
      </c>
      <c r="F3232" t="s">
        <v>2962</v>
      </c>
      <c r="G3232" t="s">
        <v>639</v>
      </c>
      <c r="H3232" t="s">
        <v>639</v>
      </c>
      <c r="I3232" t="s">
        <v>1282</v>
      </c>
      <c r="J3232" t="s">
        <v>647</v>
      </c>
      <c r="K3232" t="s">
        <v>54</v>
      </c>
      <c r="L3232" s="4">
        <v>43020</v>
      </c>
      <c r="M3232" s="4">
        <v>44846</v>
      </c>
      <c r="AC3232">
        <v>45</v>
      </c>
      <c r="AE3232">
        <v>1</v>
      </c>
    </row>
    <row r="3233" spans="1:31" x14ac:dyDescent="0.2">
      <c r="A3233" s="9">
        <v>2008999</v>
      </c>
      <c r="C3233" t="s">
        <v>7565</v>
      </c>
      <c r="D3233" t="s">
        <v>7566</v>
      </c>
      <c r="E3233" t="s">
        <v>958</v>
      </c>
      <c r="F3233" t="s">
        <v>958</v>
      </c>
      <c r="G3233" t="s">
        <v>639</v>
      </c>
      <c r="H3233" t="s">
        <v>639</v>
      </c>
      <c r="I3233" t="s">
        <v>1282</v>
      </c>
      <c r="J3233" t="s">
        <v>641</v>
      </c>
      <c r="K3233" t="s">
        <v>53</v>
      </c>
      <c r="L3233" s="4">
        <v>43018</v>
      </c>
      <c r="M3233" s="4">
        <v>44844</v>
      </c>
      <c r="N3233">
        <v>20</v>
      </c>
      <c r="R3233">
        <v>7</v>
      </c>
      <c r="T3233">
        <v>8</v>
      </c>
      <c r="AE3233">
        <v>1</v>
      </c>
    </row>
    <row r="3234" spans="1:31" x14ac:dyDescent="0.2">
      <c r="A3234" s="9">
        <v>2008900</v>
      </c>
      <c r="C3234" t="s">
        <v>7567</v>
      </c>
      <c r="D3234" t="s">
        <v>7568</v>
      </c>
      <c r="E3234" t="s">
        <v>958</v>
      </c>
      <c r="F3234" t="s">
        <v>1176</v>
      </c>
      <c r="G3234" t="s">
        <v>639</v>
      </c>
      <c r="H3234" t="s">
        <v>639</v>
      </c>
      <c r="I3234" t="s">
        <v>1282</v>
      </c>
      <c r="J3234" t="s">
        <v>647</v>
      </c>
      <c r="K3234" t="s">
        <v>53</v>
      </c>
      <c r="L3234" s="4">
        <v>43017</v>
      </c>
      <c r="M3234" s="4">
        <v>44843</v>
      </c>
      <c r="P3234">
        <v>60</v>
      </c>
      <c r="AE3234">
        <v>1</v>
      </c>
    </row>
    <row r="3235" spans="1:31" x14ac:dyDescent="0.2">
      <c r="A3235" s="9">
        <v>2008994</v>
      </c>
      <c r="C3235" t="s">
        <v>7569</v>
      </c>
      <c r="D3235" t="s">
        <v>2919</v>
      </c>
      <c r="E3235" t="s">
        <v>7570</v>
      </c>
      <c r="F3235" t="s">
        <v>7570</v>
      </c>
      <c r="G3235" t="s">
        <v>639</v>
      </c>
      <c r="H3235" t="s">
        <v>639</v>
      </c>
      <c r="I3235" t="s">
        <v>1282</v>
      </c>
      <c r="J3235" t="s">
        <v>647</v>
      </c>
      <c r="K3235" t="s">
        <v>54</v>
      </c>
      <c r="L3235" s="4">
        <v>43014</v>
      </c>
      <c r="M3235" s="4">
        <v>44840</v>
      </c>
      <c r="AE3235">
        <v>1</v>
      </c>
    </row>
    <row r="3236" spans="1:31" x14ac:dyDescent="0.2">
      <c r="A3236" s="9">
        <v>2006895</v>
      </c>
      <c r="C3236" t="s">
        <v>7571</v>
      </c>
      <c r="D3236" t="s">
        <v>7572</v>
      </c>
      <c r="E3236" t="s">
        <v>5532</v>
      </c>
      <c r="F3236" t="s">
        <v>5532</v>
      </c>
      <c r="G3236" t="s">
        <v>639</v>
      </c>
      <c r="H3236" t="s">
        <v>639</v>
      </c>
      <c r="I3236" t="s">
        <v>1282</v>
      </c>
      <c r="J3236" t="s">
        <v>647</v>
      </c>
      <c r="K3236" t="s">
        <v>53</v>
      </c>
      <c r="L3236" s="4">
        <v>43010</v>
      </c>
      <c r="M3236" s="4">
        <v>44836</v>
      </c>
      <c r="Q3236">
        <v>90</v>
      </c>
      <c r="R3236">
        <v>4.5999999046325684</v>
      </c>
      <c r="AE3236">
        <v>1</v>
      </c>
    </row>
    <row r="3237" spans="1:31" x14ac:dyDescent="0.2">
      <c r="A3237" s="9">
        <v>2008071</v>
      </c>
      <c r="C3237" t="s">
        <v>7573</v>
      </c>
      <c r="D3237" t="s">
        <v>7574</v>
      </c>
      <c r="E3237" t="s">
        <v>7436</v>
      </c>
      <c r="F3237" t="s">
        <v>7436</v>
      </c>
      <c r="G3237" t="s">
        <v>639</v>
      </c>
      <c r="H3237" t="s">
        <v>639</v>
      </c>
      <c r="I3237" t="s">
        <v>1282</v>
      </c>
      <c r="J3237" t="s">
        <v>647</v>
      </c>
      <c r="K3237" t="s">
        <v>53</v>
      </c>
      <c r="L3237" s="4">
        <v>43010</v>
      </c>
      <c r="M3237" s="4">
        <v>44836</v>
      </c>
      <c r="Q3237">
        <v>46.5</v>
      </c>
      <c r="R3237">
        <v>1</v>
      </c>
      <c r="AE3237">
        <v>1</v>
      </c>
    </row>
    <row r="3238" spans="1:31" x14ac:dyDescent="0.2">
      <c r="A3238" s="9">
        <v>2000486</v>
      </c>
      <c r="B3238">
        <v>821</v>
      </c>
      <c r="C3238" t="s">
        <v>7575</v>
      </c>
      <c r="D3238" t="s">
        <v>3738</v>
      </c>
      <c r="E3238" t="s">
        <v>7576</v>
      </c>
      <c r="F3238" t="s">
        <v>7576</v>
      </c>
      <c r="G3238" t="s">
        <v>639</v>
      </c>
      <c r="H3238" t="s">
        <v>684</v>
      </c>
      <c r="I3238" t="s">
        <v>2732</v>
      </c>
      <c r="J3238" t="s">
        <v>694</v>
      </c>
      <c r="K3238" t="s">
        <v>53</v>
      </c>
      <c r="L3238" s="4">
        <v>2</v>
      </c>
      <c r="M3238" s="4">
        <v>44834</v>
      </c>
      <c r="N3238">
        <v>0.30000001192092896</v>
      </c>
      <c r="AC3238">
        <v>12.1</v>
      </c>
      <c r="AE3238">
        <v>1</v>
      </c>
    </row>
    <row r="3239" spans="1:31" x14ac:dyDescent="0.2">
      <c r="A3239" s="9">
        <v>2008214</v>
      </c>
      <c r="B3239">
        <v>4309</v>
      </c>
      <c r="C3239" t="s">
        <v>7577</v>
      </c>
      <c r="D3239" t="s">
        <v>7578</v>
      </c>
      <c r="E3239" t="s">
        <v>7579</v>
      </c>
      <c r="F3239" t="s">
        <v>7579</v>
      </c>
      <c r="G3239" t="s">
        <v>639</v>
      </c>
      <c r="H3239" t="s">
        <v>684</v>
      </c>
      <c r="I3239" t="s">
        <v>2732</v>
      </c>
      <c r="J3239" t="s">
        <v>694</v>
      </c>
      <c r="K3239" t="s">
        <v>53</v>
      </c>
      <c r="L3239" s="4">
        <v>2</v>
      </c>
      <c r="M3239" s="4">
        <v>44834</v>
      </c>
      <c r="N3239">
        <v>0.5</v>
      </c>
      <c r="AC3239">
        <v>21</v>
      </c>
      <c r="AE3239">
        <v>1</v>
      </c>
    </row>
    <row r="3240" spans="1:31" x14ac:dyDescent="0.2">
      <c r="A3240" s="9">
        <v>2008962</v>
      </c>
      <c r="C3240" t="s">
        <v>7580</v>
      </c>
      <c r="D3240" t="s">
        <v>1284</v>
      </c>
      <c r="E3240" t="s">
        <v>7581</v>
      </c>
      <c r="F3240" t="s">
        <v>7581</v>
      </c>
      <c r="G3240" t="s">
        <v>639</v>
      </c>
      <c r="H3240" t="s">
        <v>684</v>
      </c>
      <c r="I3240" t="s">
        <v>1282</v>
      </c>
      <c r="J3240" t="s">
        <v>686</v>
      </c>
      <c r="K3240" t="s">
        <v>53</v>
      </c>
      <c r="L3240" s="4">
        <v>42993</v>
      </c>
      <c r="M3240" s="4">
        <v>44819</v>
      </c>
      <c r="N3240">
        <v>0.30000001192092896</v>
      </c>
      <c r="P3240">
        <v>0.30000001192092896</v>
      </c>
      <c r="AC3240">
        <v>1.5</v>
      </c>
      <c r="AE3240">
        <v>1</v>
      </c>
    </row>
    <row r="3241" spans="1:31" x14ac:dyDescent="0.2">
      <c r="A3241" s="9">
        <v>2008963</v>
      </c>
      <c r="C3241" t="s">
        <v>7582</v>
      </c>
      <c r="D3241" t="s">
        <v>2809</v>
      </c>
      <c r="E3241" t="s">
        <v>7581</v>
      </c>
      <c r="F3241" t="s">
        <v>7581</v>
      </c>
      <c r="G3241" t="s">
        <v>639</v>
      </c>
      <c r="H3241" t="s">
        <v>684</v>
      </c>
      <c r="I3241" t="s">
        <v>1282</v>
      </c>
      <c r="J3241" t="s">
        <v>694</v>
      </c>
      <c r="K3241" t="s">
        <v>53</v>
      </c>
      <c r="L3241" s="4">
        <v>42993</v>
      </c>
      <c r="M3241" s="4">
        <v>44819</v>
      </c>
      <c r="N3241">
        <v>0.5</v>
      </c>
      <c r="P3241">
        <v>0.25</v>
      </c>
      <c r="AC3241">
        <v>1.5</v>
      </c>
      <c r="AE3241">
        <v>1</v>
      </c>
    </row>
    <row r="3242" spans="1:31" x14ac:dyDescent="0.2">
      <c r="A3242" s="9">
        <v>2009286</v>
      </c>
      <c r="C3242" t="s">
        <v>7583</v>
      </c>
      <c r="D3242" t="s">
        <v>7584</v>
      </c>
      <c r="E3242" t="s">
        <v>5492</v>
      </c>
      <c r="F3242" t="s">
        <v>5492</v>
      </c>
      <c r="G3242" t="s">
        <v>639</v>
      </c>
      <c r="H3242" t="s">
        <v>639</v>
      </c>
      <c r="I3242" t="s">
        <v>772</v>
      </c>
      <c r="J3242" t="s">
        <v>729</v>
      </c>
      <c r="K3242" t="s">
        <v>53</v>
      </c>
      <c r="L3242" s="4">
        <v>2</v>
      </c>
      <c r="M3242" s="4">
        <v>44804</v>
      </c>
      <c r="AE3242">
        <v>1</v>
      </c>
    </row>
    <row r="3243" spans="1:31" x14ac:dyDescent="0.2">
      <c r="A3243" s="9">
        <v>2009382</v>
      </c>
      <c r="C3243" t="s">
        <v>7585</v>
      </c>
      <c r="D3243" t="s">
        <v>7586</v>
      </c>
      <c r="E3243" t="s">
        <v>7587</v>
      </c>
      <c r="F3243" t="s">
        <v>5492</v>
      </c>
      <c r="G3243" t="s">
        <v>639</v>
      </c>
      <c r="H3243" t="s">
        <v>639</v>
      </c>
      <c r="I3243" t="s">
        <v>772</v>
      </c>
      <c r="J3243" t="s">
        <v>647</v>
      </c>
      <c r="K3243" t="s">
        <v>54</v>
      </c>
      <c r="L3243" s="4">
        <v>2</v>
      </c>
      <c r="M3243" s="4">
        <v>44804</v>
      </c>
      <c r="AE3243">
        <v>1</v>
      </c>
    </row>
    <row r="3244" spans="1:31" x14ac:dyDescent="0.2">
      <c r="A3244" s="9">
        <v>2010137</v>
      </c>
      <c r="C3244" t="s">
        <v>7588</v>
      </c>
      <c r="D3244" t="s">
        <v>7589</v>
      </c>
      <c r="E3244" t="s">
        <v>1039</v>
      </c>
      <c r="F3244" t="s">
        <v>7590</v>
      </c>
      <c r="G3244" t="s">
        <v>639</v>
      </c>
      <c r="H3244" t="s">
        <v>639</v>
      </c>
      <c r="I3244" t="s">
        <v>772</v>
      </c>
      <c r="J3244" t="s">
        <v>729</v>
      </c>
      <c r="K3244" t="s">
        <v>54</v>
      </c>
      <c r="L3244" s="4">
        <v>2</v>
      </c>
      <c r="M3244" s="4">
        <v>44804</v>
      </c>
      <c r="AE3244">
        <v>1</v>
      </c>
    </row>
    <row r="3245" spans="1:31" x14ac:dyDescent="0.2">
      <c r="A3245" s="9">
        <v>2006827</v>
      </c>
      <c r="C3245" t="s">
        <v>7591</v>
      </c>
      <c r="D3245" t="s">
        <v>1284</v>
      </c>
      <c r="E3245" t="s">
        <v>7592</v>
      </c>
      <c r="F3245" t="s">
        <v>7592</v>
      </c>
      <c r="G3245" t="s">
        <v>639</v>
      </c>
      <c r="H3245" t="s">
        <v>684</v>
      </c>
      <c r="I3245" t="s">
        <v>1282</v>
      </c>
      <c r="J3245" t="s">
        <v>686</v>
      </c>
      <c r="K3245" t="s">
        <v>53</v>
      </c>
      <c r="L3245" s="4">
        <v>42963</v>
      </c>
      <c r="M3245" s="4">
        <v>44789</v>
      </c>
      <c r="N3245">
        <v>0.30000001192092896</v>
      </c>
      <c r="AC3245">
        <v>65</v>
      </c>
      <c r="AE3245">
        <v>1</v>
      </c>
    </row>
    <row r="3246" spans="1:31" x14ac:dyDescent="0.2">
      <c r="A3246" s="9">
        <v>2008928</v>
      </c>
      <c r="C3246" t="s">
        <v>7593</v>
      </c>
      <c r="D3246" t="s">
        <v>4200</v>
      </c>
      <c r="E3246" t="s">
        <v>7594</v>
      </c>
      <c r="F3246" t="s">
        <v>7594</v>
      </c>
      <c r="G3246" t="s">
        <v>639</v>
      </c>
      <c r="H3246" t="s">
        <v>684</v>
      </c>
      <c r="I3246" t="s">
        <v>1282</v>
      </c>
      <c r="J3246" t="s">
        <v>694</v>
      </c>
      <c r="K3246" t="s">
        <v>53</v>
      </c>
      <c r="L3246" s="4">
        <v>42958</v>
      </c>
      <c r="M3246" s="4">
        <v>44784</v>
      </c>
      <c r="N3246">
        <v>0.5</v>
      </c>
      <c r="AC3246">
        <v>75</v>
      </c>
      <c r="AE3246">
        <v>1</v>
      </c>
    </row>
    <row r="3247" spans="1:31" x14ac:dyDescent="0.2">
      <c r="A3247" s="9">
        <v>2006547</v>
      </c>
      <c r="C3247" t="s">
        <v>7595</v>
      </c>
      <c r="D3247" t="s">
        <v>7596</v>
      </c>
      <c r="E3247" t="s">
        <v>7594</v>
      </c>
      <c r="F3247" t="s">
        <v>7594</v>
      </c>
      <c r="G3247" t="s">
        <v>639</v>
      </c>
      <c r="H3247" t="s">
        <v>684</v>
      </c>
      <c r="I3247" t="s">
        <v>1282</v>
      </c>
      <c r="J3247" t="s">
        <v>686</v>
      </c>
      <c r="K3247" t="s">
        <v>54</v>
      </c>
      <c r="L3247" s="4">
        <v>42958</v>
      </c>
      <c r="M3247" s="4">
        <v>44784</v>
      </c>
      <c r="N3247">
        <v>0.15000000596046448</v>
      </c>
      <c r="P3247">
        <v>0.11999999731779099</v>
      </c>
      <c r="AC3247">
        <v>1.5</v>
      </c>
      <c r="AE3247">
        <v>1</v>
      </c>
    </row>
    <row r="3248" spans="1:31" x14ac:dyDescent="0.2">
      <c r="A3248" s="9">
        <v>2008910</v>
      </c>
      <c r="C3248" t="s">
        <v>7597</v>
      </c>
      <c r="D3248" t="s">
        <v>7598</v>
      </c>
      <c r="E3248" t="s">
        <v>3950</v>
      </c>
      <c r="F3248" t="s">
        <v>3950</v>
      </c>
      <c r="G3248" t="s">
        <v>639</v>
      </c>
      <c r="H3248" t="s">
        <v>639</v>
      </c>
      <c r="I3248" t="s">
        <v>1282</v>
      </c>
      <c r="J3248" t="s">
        <v>647</v>
      </c>
      <c r="K3248" t="s">
        <v>54</v>
      </c>
      <c r="L3248" s="4">
        <v>42950</v>
      </c>
      <c r="M3248" s="4">
        <v>44776</v>
      </c>
      <c r="AC3248">
        <v>15</v>
      </c>
      <c r="AE3248">
        <v>1</v>
      </c>
    </row>
    <row r="3249" spans="1:31" x14ac:dyDescent="0.2">
      <c r="A3249" s="9">
        <v>2009572</v>
      </c>
      <c r="B3249">
        <v>4858</v>
      </c>
      <c r="C3249" t="s">
        <v>7599</v>
      </c>
      <c r="D3249" t="s">
        <v>3534</v>
      </c>
      <c r="E3249" t="s">
        <v>7600</v>
      </c>
      <c r="F3249" t="s">
        <v>7600</v>
      </c>
      <c r="G3249" t="s">
        <v>639</v>
      </c>
      <c r="H3249" t="s">
        <v>684</v>
      </c>
      <c r="I3249" t="s">
        <v>2732</v>
      </c>
      <c r="J3249" t="s">
        <v>694</v>
      </c>
      <c r="K3249" t="s">
        <v>53</v>
      </c>
      <c r="L3249" s="4">
        <v>2</v>
      </c>
      <c r="M3249" s="4">
        <v>44773</v>
      </c>
      <c r="N3249">
        <v>0.40000000596046448</v>
      </c>
      <c r="AC3249">
        <v>15</v>
      </c>
      <c r="AE3249">
        <v>1</v>
      </c>
    </row>
    <row r="3250" spans="1:31" x14ac:dyDescent="0.2">
      <c r="A3250" s="9">
        <v>2006848</v>
      </c>
      <c r="B3250">
        <v>3770</v>
      </c>
      <c r="C3250" t="s">
        <v>7601</v>
      </c>
      <c r="D3250" t="s">
        <v>5853</v>
      </c>
      <c r="E3250" t="s">
        <v>7602</v>
      </c>
      <c r="F3250" t="s">
        <v>7602</v>
      </c>
      <c r="G3250" t="s">
        <v>639</v>
      </c>
      <c r="H3250" t="s">
        <v>684</v>
      </c>
      <c r="I3250" t="s">
        <v>2732</v>
      </c>
      <c r="J3250" t="s">
        <v>694</v>
      </c>
      <c r="K3250" t="s">
        <v>53</v>
      </c>
      <c r="L3250" s="4">
        <v>2</v>
      </c>
      <c r="M3250" s="4">
        <v>44773</v>
      </c>
      <c r="N3250">
        <v>0.30000001192092896</v>
      </c>
      <c r="AC3250">
        <v>13.1</v>
      </c>
      <c r="AE3250">
        <v>1</v>
      </c>
    </row>
    <row r="3251" spans="1:31" x14ac:dyDescent="0.2">
      <c r="A3251" s="9">
        <v>2008164</v>
      </c>
      <c r="B3251">
        <v>4282</v>
      </c>
      <c r="C3251" t="s">
        <v>7603</v>
      </c>
      <c r="D3251" t="s">
        <v>7604</v>
      </c>
      <c r="E3251" t="s">
        <v>2717</v>
      </c>
      <c r="F3251" t="s">
        <v>2717</v>
      </c>
      <c r="G3251" t="s">
        <v>639</v>
      </c>
      <c r="H3251" t="s">
        <v>684</v>
      </c>
      <c r="I3251" t="s">
        <v>2732</v>
      </c>
      <c r="J3251" t="s">
        <v>694</v>
      </c>
      <c r="K3251" t="s">
        <v>53</v>
      </c>
      <c r="L3251" s="4">
        <v>2</v>
      </c>
      <c r="M3251" s="4">
        <v>44773</v>
      </c>
      <c r="N3251">
        <v>0.30000001192092896</v>
      </c>
      <c r="AC3251">
        <v>11.9</v>
      </c>
      <c r="AE3251">
        <v>1</v>
      </c>
    </row>
    <row r="3252" spans="1:31" x14ac:dyDescent="0.2">
      <c r="A3252" s="9">
        <v>2006950</v>
      </c>
      <c r="C3252" t="s">
        <v>7605</v>
      </c>
      <c r="D3252" t="s">
        <v>7606</v>
      </c>
      <c r="E3252" t="s">
        <v>7607</v>
      </c>
      <c r="F3252" t="s">
        <v>7607</v>
      </c>
      <c r="G3252" t="s">
        <v>639</v>
      </c>
      <c r="H3252" t="s">
        <v>684</v>
      </c>
      <c r="I3252" t="s">
        <v>1282</v>
      </c>
      <c r="J3252" t="s">
        <v>686</v>
      </c>
      <c r="K3252" t="s">
        <v>53</v>
      </c>
      <c r="L3252" s="4">
        <v>42943</v>
      </c>
      <c r="M3252" s="4">
        <v>44769</v>
      </c>
      <c r="N3252">
        <v>0.30000001192092896</v>
      </c>
      <c r="AC3252">
        <v>50</v>
      </c>
      <c r="AE3252">
        <v>1</v>
      </c>
    </row>
    <row r="3253" spans="1:31" x14ac:dyDescent="0.2">
      <c r="A3253" s="9">
        <v>2008908</v>
      </c>
      <c r="C3253" t="s">
        <v>7608</v>
      </c>
      <c r="D3253" t="s">
        <v>7609</v>
      </c>
      <c r="E3253" t="s">
        <v>7607</v>
      </c>
      <c r="F3253" t="s">
        <v>7607</v>
      </c>
      <c r="G3253" t="s">
        <v>639</v>
      </c>
      <c r="H3253" t="s">
        <v>684</v>
      </c>
      <c r="I3253" t="s">
        <v>1282</v>
      </c>
      <c r="J3253" t="s">
        <v>694</v>
      </c>
      <c r="K3253" t="s">
        <v>53</v>
      </c>
      <c r="L3253" s="4">
        <v>42943</v>
      </c>
      <c r="M3253" s="4">
        <v>44769</v>
      </c>
      <c r="N3253">
        <v>0.5</v>
      </c>
      <c r="AC3253">
        <v>60</v>
      </c>
      <c r="AE3253">
        <v>1</v>
      </c>
    </row>
    <row r="3254" spans="1:31" x14ac:dyDescent="0.2">
      <c r="A3254" s="9">
        <v>2008904</v>
      </c>
      <c r="C3254" t="s">
        <v>7610</v>
      </c>
      <c r="D3254" t="s">
        <v>1284</v>
      </c>
      <c r="E3254" t="s">
        <v>7611</v>
      </c>
      <c r="F3254" t="s">
        <v>7611</v>
      </c>
      <c r="G3254" t="s">
        <v>639</v>
      </c>
      <c r="H3254" t="s">
        <v>684</v>
      </c>
      <c r="I3254" t="s">
        <v>1282</v>
      </c>
      <c r="J3254" t="s">
        <v>686</v>
      </c>
      <c r="K3254" t="s">
        <v>53</v>
      </c>
      <c r="L3254" s="4">
        <v>42942</v>
      </c>
      <c r="M3254" s="4">
        <v>44768</v>
      </c>
      <c r="N3254">
        <v>0.30000001192092896</v>
      </c>
      <c r="P3254">
        <v>0.30000001192092896</v>
      </c>
      <c r="AC3254">
        <v>70</v>
      </c>
      <c r="AE3254">
        <v>1</v>
      </c>
    </row>
    <row r="3255" spans="1:31" x14ac:dyDescent="0.2">
      <c r="A3255" s="9">
        <v>2008905</v>
      </c>
      <c r="C3255" t="s">
        <v>7612</v>
      </c>
      <c r="D3255" t="s">
        <v>1284</v>
      </c>
      <c r="E3255" t="s">
        <v>7613</v>
      </c>
      <c r="F3255" t="s">
        <v>7613</v>
      </c>
      <c r="G3255" t="s">
        <v>639</v>
      </c>
      <c r="H3255" t="s">
        <v>684</v>
      </c>
      <c r="I3255" t="s">
        <v>1282</v>
      </c>
      <c r="J3255" t="s">
        <v>686</v>
      </c>
      <c r="K3255" t="s">
        <v>53</v>
      </c>
      <c r="L3255" s="4">
        <v>42942</v>
      </c>
      <c r="M3255" s="4">
        <v>44768</v>
      </c>
      <c r="N3255">
        <v>0.30000001192092896</v>
      </c>
      <c r="O3255">
        <v>5.000000074505806E-2</v>
      </c>
      <c r="P3255">
        <v>0.30000001192092896</v>
      </c>
      <c r="AC3255">
        <v>60</v>
      </c>
      <c r="AE3255">
        <v>1</v>
      </c>
    </row>
    <row r="3256" spans="1:31" x14ac:dyDescent="0.2">
      <c r="A3256" s="9">
        <v>2008903</v>
      </c>
      <c r="C3256" t="s">
        <v>7617</v>
      </c>
      <c r="D3256" t="s">
        <v>7618</v>
      </c>
      <c r="E3256" t="s">
        <v>958</v>
      </c>
      <c r="F3256" t="s">
        <v>958</v>
      </c>
      <c r="G3256" t="s">
        <v>639</v>
      </c>
      <c r="H3256" t="s">
        <v>639</v>
      </c>
      <c r="I3256" t="s">
        <v>1282</v>
      </c>
      <c r="J3256" t="s">
        <v>641</v>
      </c>
      <c r="K3256" t="s">
        <v>53</v>
      </c>
      <c r="L3256" s="4">
        <v>42942</v>
      </c>
      <c r="M3256" s="4">
        <v>44768</v>
      </c>
      <c r="N3256">
        <v>33</v>
      </c>
      <c r="O3256">
        <v>20</v>
      </c>
      <c r="AE3256">
        <v>1</v>
      </c>
    </row>
    <row r="3257" spans="1:31" x14ac:dyDescent="0.2">
      <c r="A3257" s="9">
        <v>2008902</v>
      </c>
      <c r="C3257" t="s">
        <v>7619</v>
      </c>
      <c r="D3257" t="s">
        <v>7620</v>
      </c>
      <c r="E3257" t="s">
        <v>958</v>
      </c>
      <c r="F3257" t="s">
        <v>958</v>
      </c>
      <c r="G3257" t="s">
        <v>639</v>
      </c>
      <c r="H3257" t="s">
        <v>639</v>
      </c>
      <c r="I3257" t="s">
        <v>1282</v>
      </c>
      <c r="J3257" t="s">
        <v>641</v>
      </c>
      <c r="K3257" t="s">
        <v>53</v>
      </c>
      <c r="L3257" s="4">
        <v>42942</v>
      </c>
      <c r="M3257" s="4">
        <v>44768</v>
      </c>
      <c r="N3257">
        <v>40</v>
      </c>
      <c r="O3257">
        <v>10</v>
      </c>
      <c r="AE3257">
        <v>1</v>
      </c>
    </row>
    <row r="3258" spans="1:31" x14ac:dyDescent="0.2">
      <c r="A3258" s="9">
        <v>2008901</v>
      </c>
      <c r="C3258" t="s">
        <v>7621</v>
      </c>
      <c r="D3258" t="s">
        <v>7622</v>
      </c>
      <c r="E3258" t="s">
        <v>958</v>
      </c>
      <c r="F3258" t="s">
        <v>958</v>
      </c>
      <c r="G3258" t="s">
        <v>639</v>
      </c>
      <c r="H3258" t="s">
        <v>639</v>
      </c>
      <c r="I3258" t="s">
        <v>1282</v>
      </c>
      <c r="J3258" t="s">
        <v>641</v>
      </c>
      <c r="K3258" t="s">
        <v>53</v>
      </c>
      <c r="L3258" s="4">
        <v>42942</v>
      </c>
      <c r="M3258" s="4">
        <v>44768</v>
      </c>
      <c r="N3258">
        <v>30</v>
      </c>
      <c r="O3258">
        <v>15</v>
      </c>
      <c r="P3258">
        <v>8</v>
      </c>
      <c r="AE3258">
        <v>1</v>
      </c>
    </row>
    <row r="3259" spans="1:31" x14ac:dyDescent="0.2">
      <c r="A3259" s="9">
        <v>2006689</v>
      </c>
      <c r="C3259" t="s">
        <v>7624</v>
      </c>
      <c r="D3259" t="s">
        <v>649</v>
      </c>
      <c r="E3259" t="s">
        <v>2496</v>
      </c>
      <c r="F3259" t="s">
        <v>1326</v>
      </c>
      <c r="G3259" t="s">
        <v>639</v>
      </c>
      <c r="H3259" t="s">
        <v>639</v>
      </c>
      <c r="I3259" t="s">
        <v>1282</v>
      </c>
      <c r="J3259" t="s">
        <v>641</v>
      </c>
      <c r="K3259" t="s">
        <v>53</v>
      </c>
      <c r="L3259" s="4">
        <v>42940</v>
      </c>
      <c r="M3259" s="4">
        <v>44766</v>
      </c>
      <c r="N3259">
        <v>34</v>
      </c>
      <c r="AE3259">
        <v>1</v>
      </c>
    </row>
    <row r="3260" spans="1:31" x14ac:dyDescent="0.2">
      <c r="A3260" s="9">
        <v>2006690</v>
      </c>
      <c r="C3260" t="s">
        <v>7623</v>
      </c>
      <c r="D3260" t="s">
        <v>649</v>
      </c>
      <c r="E3260" t="s">
        <v>2496</v>
      </c>
      <c r="F3260" t="s">
        <v>1683</v>
      </c>
      <c r="G3260" t="s">
        <v>639</v>
      </c>
      <c r="H3260" t="s">
        <v>639</v>
      </c>
      <c r="I3260" t="s">
        <v>1282</v>
      </c>
      <c r="J3260" t="s">
        <v>641</v>
      </c>
      <c r="K3260" t="s">
        <v>53</v>
      </c>
      <c r="L3260" s="4">
        <v>42940</v>
      </c>
      <c r="M3260" s="4">
        <v>44766</v>
      </c>
      <c r="N3260">
        <v>34</v>
      </c>
      <c r="AE3260">
        <v>1</v>
      </c>
    </row>
    <row r="3261" spans="1:31" x14ac:dyDescent="0.2">
      <c r="A3261" s="9">
        <v>2008907</v>
      </c>
      <c r="C3261" t="s">
        <v>7625</v>
      </c>
      <c r="D3261" t="s">
        <v>7626</v>
      </c>
      <c r="E3261" t="s">
        <v>2811</v>
      </c>
      <c r="F3261" t="s">
        <v>2811</v>
      </c>
      <c r="G3261" t="s">
        <v>639</v>
      </c>
      <c r="H3261" t="s">
        <v>639</v>
      </c>
      <c r="I3261" t="s">
        <v>1282</v>
      </c>
      <c r="J3261" t="s">
        <v>647</v>
      </c>
      <c r="K3261" t="s">
        <v>54</v>
      </c>
      <c r="L3261" s="4">
        <v>42940</v>
      </c>
      <c r="M3261" s="4">
        <v>44766</v>
      </c>
      <c r="AC3261">
        <v>2</v>
      </c>
      <c r="AE3261">
        <v>1</v>
      </c>
    </row>
    <row r="3262" spans="1:31" x14ac:dyDescent="0.2">
      <c r="A3262" s="9">
        <v>2009752</v>
      </c>
      <c r="C3262" t="s">
        <v>7627</v>
      </c>
      <c r="D3262" t="s">
        <v>7628</v>
      </c>
      <c r="E3262" t="s">
        <v>5797</v>
      </c>
      <c r="F3262" t="s">
        <v>5797</v>
      </c>
      <c r="G3262" t="s">
        <v>639</v>
      </c>
      <c r="H3262" t="s">
        <v>639</v>
      </c>
      <c r="I3262" t="s">
        <v>772</v>
      </c>
      <c r="J3262" t="s">
        <v>729</v>
      </c>
      <c r="K3262" t="s">
        <v>54</v>
      </c>
      <c r="L3262" s="4">
        <v>2</v>
      </c>
      <c r="M3262" s="4">
        <v>44757</v>
      </c>
      <c r="AE3262">
        <v>1</v>
      </c>
    </row>
    <row r="3263" spans="1:31" x14ac:dyDescent="0.2">
      <c r="A3263" s="9">
        <v>2009756</v>
      </c>
      <c r="C3263" t="s">
        <v>7629</v>
      </c>
      <c r="D3263" t="s">
        <v>7630</v>
      </c>
      <c r="E3263" t="s">
        <v>5797</v>
      </c>
      <c r="F3263" t="s">
        <v>5797</v>
      </c>
      <c r="G3263" t="s">
        <v>639</v>
      </c>
      <c r="H3263" t="s">
        <v>639</v>
      </c>
      <c r="I3263" t="s">
        <v>772</v>
      </c>
      <c r="J3263" t="s">
        <v>729</v>
      </c>
      <c r="K3263" t="s">
        <v>54</v>
      </c>
      <c r="L3263" s="4">
        <v>2</v>
      </c>
      <c r="M3263" s="4">
        <v>44757</v>
      </c>
      <c r="AE3263">
        <v>1</v>
      </c>
    </row>
    <row r="3264" spans="1:31" x14ac:dyDescent="0.2">
      <c r="A3264" s="9">
        <v>2009753</v>
      </c>
      <c r="C3264" t="s">
        <v>7631</v>
      </c>
      <c r="D3264" t="s">
        <v>7632</v>
      </c>
      <c r="E3264" t="s">
        <v>5797</v>
      </c>
      <c r="F3264" t="s">
        <v>5797</v>
      </c>
      <c r="G3264" t="s">
        <v>639</v>
      </c>
      <c r="H3264" t="s">
        <v>639</v>
      </c>
      <c r="I3264" t="s">
        <v>772</v>
      </c>
      <c r="J3264" t="s">
        <v>729</v>
      </c>
      <c r="K3264" t="s">
        <v>54</v>
      </c>
      <c r="L3264" s="4">
        <v>2</v>
      </c>
      <c r="M3264" s="4">
        <v>44757</v>
      </c>
      <c r="AE3264">
        <v>1</v>
      </c>
    </row>
    <row r="3265" spans="1:31" x14ac:dyDescent="0.2">
      <c r="A3265" s="9">
        <v>2009755</v>
      </c>
      <c r="C3265" t="s">
        <v>7633</v>
      </c>
      <c r="D3265" t="s">
        <v>7634</v>
      </c>
      <c r="E3265" t="s">
        <v>5797</v>
      </c>
      <c r="F3265" t="s">
        <v>5797</v>
      </c>
      <c r="G3265" t="s">
        <v>639</v>
      </c>
      <c r="H3265" t="s">
        <v>639</v>
      </c>
      <c r="I3265" t="s">
        <v>772</v>
      </c>
      <c r="J3265" t="s">
        <v>729</v>
      </c>
      <c r="K3265" t="s">
        <v>54</v>
      </c>
      <c r="L3265" s="4">
        <v>2</v>
      </c>
      <c r="M3265" s="4">
        <v>44757</v>
      </c>
      <c r="AE3265">
        <v>1</v>
      </c>
    </row>
    <row r="3266" spans="1:31" x14ac:dyDescent="0.2">
      <c r="A3266" s="9">
        <v>2008887</v>
      </c>
      <c r="C3266" t="s">
        <v>7635</v>
      </c>
      <c r="D3266" t="s">
        <v>7636</v>
      </c>
      <c r="E3266" t="s">
        <v>2962</v>
      </c>
      <c r="F3266" t="s">
        <v>2962</v>
      </c>
      <c r="G3266" t="s">
        <v>639</v>
      </c>
      <c r="H3266" t="s">
        <v>639</v>
      </c>
      <c r="I3266" t="s">
        <v>1282</v>
      </c>
      <c r="J3266" t="s">
        <v>729</v>
      </c>
      <c r="K3266" t="s">
        <v>54</v>
      </c>
      <c r="L3266" s="4">
        <v>42926</v>
      </c>
      <c r="M3266" s="4">
        <v>44752</v>
      </c>
      <c r="AC3266">
        <v>13</v>
      </c>
      <c r="AE3266">
        <v>1</v>
      </c>
    </row>
    <row r="3267" spans="1:31" x14ac:dyDescent="0.2">
      <c r="A3267" s="9">
        <v>2007146</v>
      </c>
      <c r="C3267" t="s">
        <v>7637</v>
      </c>
      <c r="D3267" t="s">
        <v>1284</v>
      </c>
      <c r="E3267" t="s">
        <v>7638</v>
      </c>
      <c r="F3267" t="s">
        <v>7638</v>
      </c>
      <c r="G3267" t="s">
        <v>639</v>
      </c>
      <c r="H3267" t="s">
        <v>684</v>
      </c>
      <c r="I3267" t="s">
        <v>1282</v>
      </c>
      <c r="J3267" t="s">
        <v>686</v>
      </c>
      <c r="K3267" t="s">
        <v>53</v>
      </c>
      <c r="L3267" s="4">
        <v>42916</v>
      </c>
      <c r="M3267" s="4">
        <v>44742</v>
      </c>
      <c r="N3267">
        <v>7.0000000298023224E-2</v>
      </c>
      <c r="AC3267">
        <v>3.2</v>
      </c>
      <c r="AE3267">
        <v>1</v>
      </c>
    </row>
    <row r="3268" spans="1:31" x14ac:dyDescent="0.2">
      <c r="A3268" s="9">
        <v>2008882</v>
      </c>
      <c r="C3268" t="s">
        <v>7639</v>
      </c>
      <c r="D3268" t="s">
        <v>7640</v>
      </c>
      <c r="E3268" t="s">
        <v>7641</v>
      </c>
      <c r="F3268" t="s">
        <v>7641</v>
      </c>
      <c r="G3268" t="s">
        <v>639</v>
      </c>
      <c r="H3268" t="s">
        <v>639</v>
      </c>
      <c r="I3268" t="s">
        <v>772</v>
      </c>
      <c r="J3268" t="s">
        <v>729</v>
      </c>
      <c r="K3268" t="s">
        <v>54</v>
      </c>
      <c r="L3268" s="4">
        <v>2</v>
      </c>
      <c r="M3268" s="4">
        <v>44742</v>
      </c>
      <c r="AE3268">
        <v>1</v>
      </c>
    </row>
    <row r="3269" spans="1:31" x14ac:dyDescent="0.2">
      <c r="A3269" s="9">
        <v>2008881</v>
      </c>
      <c r="C3269" t="s">
        <v>7642</v>
      </c>
      <c r="D3269" t="s">
        <v>7643</v>
      </c>
      <c r="E3269" t="s">
        <v>7641</v>
      </c>
      <c r="F3269" t="s">
        <v>7641</v>
      </c>
      <c r="G3269" t="s">
        <v>639</v>
      </c>
      <c r="H3269" t="s">
        <v>639</v>
      </c>
      <c r="I3269" t="s">
        <v>772</v>
      </c>
      <c r="J3269" t="s">
        <v>729</v>
      </c>
      <c r="K3269" t="s">
        <v>54</v>
      </c>
      <c r="L3269" s="4">
        <v>2</v>
      </c>
      <c r="M3269" s="4">
        <v>44742</v>
      </c>
      <c r="AE3269">
        <v>1</v>
      </c>
    </row>
    <row r="3270" spans="1:31" x14ac:dyDescent="0.2">
      <c r="A3270" s="9">
        <v>2008883</v>
      </c>
      <c r="C3270" t="s">
        <v>7644</v>
      </c>
      <c r="D3270" t="s">
        <v>7645</v>
      </c>
      <c r="E3270" t="s">
        <v>7641</v>
      </c>
      <c r="F3270" t="s">
        <v>7641</v>
      </c>
      <c r="G3270" t="s">
        <v>639</v>
      </c>
      <c r="H3270" t="s">
        <v>639</v>
      </c>
      <c r="I3270" t="s">
        <v>772</v>
      </c>
      <c r="J3270" t="s">
        <v>729</v>
      </c>
      <c r="K3270" t="s">
        <v>54</v>
      </c>
      <c r="L3270" s="4">
        <v>2</v>
      </c>
      <c r="M3270" s="4">
        <v>44742</v>
      </c>
      <c r="AE3270">
        <v>1</v>
      </c>
    </row>
    <row r="3271" spans="1:31" x14ac:dyDescent="0.2">
      <c r="A3271" s="9">
        <v>2008884</v>
      </c>
      <c r="C3271" t="s">
        <v>7646</v>
      </c>
      <c r="D3271" t="s">
        <v>7647</v>
      </c>
      <c r="E3271" t="s">
        <v>7641</v>
      </c>
      <c r="F3271" t="s">
        <v>7641</v>
      </c>
      <c r="G3271" t="s">
        <v>639</v>
      </c>
      <c r="H3271" t="s">
        <v>639</v>
      </c>
      <c r="I3271" t="s">
        <v>772</v>
      </c>
      <c r="J3271" t="s">
        <v>729</v>
      </c>
      <c r="K3271" t="s">
        <v>54</v>
      </c>
      <c r="L3271" s="4">
        <v>2</v>
      </c>
      <c r="M3271" s="4">
        <v>44742</v>
      </c>
      <c r="AE3271">
        <v>1</v>
      </c>
    </row>
    <row r="3272" spans="1:31" x14ac:dyDescent="0.2">
      <c r="A3272" s="9">
        <v>2010552</v>
      </c>
      <c r="B3272">
        <v>5237</v>
      </c>
      <c r="C3272" t="s">
        <v>7648</v>
      </c>
      <c r="D3272" t="s">
        <v>7649</v>
      </c>
      <c r="E3272" t="s">
        <v>7650</v>
      </c>
      <c r="F3272" t="s">
        <v>7650</v>
      </c>
      <c r="G3272" t="s">
        <v>639</v>
      </c>
      <c r="H3272" t="s">
        <v>684</v>
      </c>
      <c r="I3272" t="s">
        <v>2732</v>
      </c>
      <c r="J3272" t="s">
        <v>694</v>
      </c>
      <c r="K3272" t="s">
        <v>53</v>
      </c>
      <c r="L3272" s="4">
        <v>2</v>
      </c>
      <c r="M3272" s="4">
        <v>44742</v>
      </c>
      <c r="N3272">
        <v>0.30000001192092896</v>
      </c>
      <c r="AC3272">
        <v>13.1</v>
      </c>
      <c r="AE3272">
        <v>1</v>
      </c>
    </row>
    <row r="3273" spans="1:31" x14ac:dyDescent="0.2">
      <c r="A3273" s="9">
        <v>2008886</v>
      </c>
      <c r="C3273" t="s">
        <v>7651</v>
      </c>
      <c r="D3273" t="s">
        <v>2809</v>
      </c>
      <c r="E3273" t="s">
        <v>7638</v>
      </c>
      <c r="F3273" t="s">
        <v>7638</v>
      </c>
      <c r="G3273" t="s">
        <v>639</v>
      </c>
      <c r="H3273" t="s">
        <v>684</v>
      </c>
      <c r="I3273" t="s">
        <v>1282</v>
      </c>
      <c r="J3273" t="s">
        <v>694</v>
      </c>
      <c r="K3273" t="s">
        <v>53</v>
      </c>
      <c r="L3273" s="4">
        <v>42916</v>
      </c>
      <c r="M3273" s="4">
        <v>44742</v>
      </c>
      <c r="N3273">
        <v>0.5</v>
      </c>
      <c r="AE3273">
        <v>1</v>
      </c>
    </row>
    <row r="3274" spans="1:31" x14ac:dyDescent="0.2">
      <c r="A3274" s="9">
        <v>2008880</v>
      </c>
      <c r="C3274" t="s">
        <v>7652</v>
      </c>
      <c r="D3274" t="s">
        <v>1284</v>
      </c>
      <c r="E3274" t="s">
        <v>7653</v>
      </c>
      <c r="F3274" t="s">
        <v>7653</v>
      </c>
      <c r="G3274" t="s">
        <v>639</v>
      </c>
      <c r="H3274" t="s">
        <v>684</v>
      </c>
      <c r="I3274" t="s">
        <v>1282</v>
      </c>
      <c r="J3274" t="s">
        <v>686</v>
      </c>
      <c r="K3274" t="s">
        <v>53</v>
      </c>
      <c r="L3274" s="4">
        <v>42906</v>
      </c>
      <c r="M3274" s="4">
        <v>44732</v>
      </c>
      <c r="N3274">
        <v>0.30000001192092896</v>
      </c>
      <c r="O3274">
        <v>5.000000074505806E-2</v>
      </c>
      <c r="P3274">
        <v>0.30000001192092896</v>
      </c>
      <c r="AC3274">
        <v>3</v>
      </c>
      <c r="AE3274">
        <v>1</v>
      </c>
    </row>
    <row r="3275" spans="1:31" x14ac:dyDescent="0.2">
      <c r="A3275" s="9">
        <v>2009130</v>
      </c>
      <c r="B3275">
        <v>4648</v>
      </c>
      <c r="C3275" t="s">
        <v>7656</v>
      </c>
      <c r="D3275" t="s">
        <v>7657</v>
      </c>
      <c r="E3275" t="s">
        <v>7658</v>
      </c>
      <c r="F3275" t="s">
        <v>7658</v>
      </c>
      <c r="G3275" t="s">
        <v>639</v>
      </c>
      <c r="H3275" t="s">
        <v>684</v>
      </c>
      <c r="I3275" t="s">
        <v>2732</v>
      </c>
      <c r="J3275" t="s">
        <v>694</v>
      </c>
      <c r="K3275" t="s">
        <v>53</v>
      </c>
      <c r="L3275" s="4">
        <v>2</v>
      </c>
      <c r="M3275" s="4">
        <v>44712</v>
      </c>
      <c r="N3275">
        <v>1.2999999523162842</v>
      </c>
      <c r="AC3275">
        <v>36.5</v>
      </c>
      <c r="AE3275">
        <v>1</v>
      </c>
    </row>
    <row r="3276" spans="1:31" x14ac:dyDescent="0.2">
      <c r="A3276" s="9">
        <v>2010227</v>
      </c>
      <c r="B3276">
        <v>5138</v>
      </c>
      <c r="C3276" t="s">
        <v>7659</v>
      </c>
      <c r="D3276" t="s">
        <v>7660</v>
      </c>
      <c r="E3276" t="s">
        <v>7661</v>
      </c>
      <c r="F3276" t="s">
        <v>7661</v>
      </c>
      <c r="G3276" t="s">
        <v>639</v>
      </c>
      <c r="H3276" t="s">
        <v>684</v>
      </c>
      <c r="I3276" t="s">
        <v>2732</v>
      </c>
      <c r="J3276" t="s">
        <v>694</v>
      </c>
      <c r="K3276" t="s">
        <v>53</v>
      </c>
      <c r="L3276" s="4">
        <v>2</v>
      </c>
      <c r="M3276" s="4">
        <v>44712</v>
      </c>
      <c r="N3276">
        <v>0.30000001192092896</v>
      </c>
      <c r="AC3276">
        <v>13.1</v>
      </c>
      <c r="AE3276">
        <v>1</v>
      </c>
    </row>
    <row r="3277" spans="1:31" x14ac:dyDescent="0.2">
      <c r="A3277" s="9">
        <v>2006118</v>
      </c>
      <c r="C3277" t="s">
        <v>7662</v>
      </c>
      <c r="D3277" t="s">
        <v>7663</v>
      </c>
      <c r="E3277" t="s">
        <v>877</v>
      </c>
      <c r="F3277" t="s">
        <v>878</v>
      </c>
      <c r="G3277" t="s">
        <v>639</v>
      </c>
      <c r="H3277" t="s">
        <v>684</v>
      </c>
      <c r="I3277" t="s">
        <v>772</v>
      </c>
      <c r="J3277" t="s">
        <v>694</v>
      </c>
      <c r="K3277" t="s">
        <v>53</v>
      </c>
      <c r="L3277" s="4">
        <v>2</v>
      </c>
      <c r="M3277" s="4">
        <v>44696</v>
      </c>
      <c r="N3277">
        <v>1</v>
      </c>
      <c r="O3277">
        <v>0.10000000149011612</v>
      </c>
      <c r="P3277">
        <v>16</v>
      </c>
      <c r="Q3277">
        <v>0.69929999113082886</v>
      </c>
      <c r="R3277">
        <v>6.6299997270107269E-2</v>
      </c>
      <c r="T3277">
        <v>1</v>
      </c>
      <c r="AC3277">
        <v>45</v>
      </c>
      <c r="AE3277">
        <v>1</v>
      </c>
    </row>
    <row r="3278" spans="1:31" x14ac:dyDescent="0.2">
      <c r="A3278" s="9">
        <v>2006756</v>
      </c>
      <c r="C3278" t="s">
        <v>7664</v>
      </c>
      <c r="D3278" t="s">
        <v>7665</v>
      </c>
      <c r="E3278" t="s">
        <v>877</v>
      </c>
      <c r="F3278" t="s">
        <v>878</v>
      </c>
      <c r="G3278" t="s">
        <v>639</v>
      </c>
      <c r="H3278" t="s">
        <v>639</v>
      </c>
      <c r="I3278" t="s">
        <v>772</v>
      </c>
      <c r="J3278" t="s">
        <v>641</v>
      </c>
      <c r="K3278" t="s">
        <v>54</v>
      </c>
      <c r="L3278" s="4">
        <v>2</v>
      </c>
      <c r="M3278" s="4">
        <v>44696</v>
      </c>
      <c r="N3278">
        <v>4</v>
      </c>
      <c r="V3278">
        <v>9.8999996185302734</v>
      </c>
      <c r="AE3278">
        <v>1.3</v>
      </c>
    </row>
    <row r="3279" spans="1:31" x14ac:dyDescent="0.2">
      <c r="A3279" s="9">
        <v>2006119</v>
      </c>
      <c r="C3279" t="s">
        <v>7666</v>
      </c>
      <c r="D3279" t="s">
        <v>7667</v>
      </c>
      <c r="E3279" t="s">
        <v>877</v>
      </c>
      <c r="F3279" t="s">
        <v>878</v>
      </c>
      <c r="G3279" t="s">
        <v>639</v>
      </c>
      <c r="H3279" t="s">
        <v>639</v>
      </c>
      <c r="I3279" t="s">
        <v>772</v>
      </c>
      <c r="J3279" t="s">
        <v>729</v>
      </c>
      <c r="K3279" t="s">
        <v>54</v>
      </c>
      <c r="L3279" s="4">
        <v>2</v>
      </c>
      <c r="M3279" s="4">
        <v>44696</v>
      </c>
      <c r="N3279">
        <v>5</v>
      </c>
      <c r="O3279">
        <v>4</v>
      </c>
      <c r="P3279">
        <v>3</v>
      </c>
      <c r="AC3279">
        <v>50</v>
      </c>
      <c r="AE3279">
        <v>1.1000000000000001</v>
      </c>
    </row>
    <row r="3280" spans="1:31" x14ac:dyDescent="0.2">
      <c r="A3280" s="9">
        <v>2010641</v>
      </c>
      <c r="C3280" t="s">
        <v>7668</v>
      </c>
      <c r="D3280" t="s">
        <v>7669</v>
      </c>
      <c r="E3280" t="s">
        <v>7670</v>
      </c>
      <c r="F3280" t="s">
        <v>7671</v>
      </c>
      <c r="G3280" t="s">
        <v>639</v>
      </c>
      <c r="H3280" t="s">
        <v>639</v>
      </c>
      <c r="I3280" t="s">
        <v>772</v>
      </c>
      <c r="J3280" t="s">
        <v>729</v>
      </c>
      <c r="K3280" t="s">
        <v>54</v>
      </c>
      <c r="L3280" s="4">
        <v>2</v>
      </c>
      <c r="M3280" s="4">
        <v>44681</v>
      </c>
      <c r="N3280">
        <v>6</v>
      </c>
      <c r="P3280">
        <v>0.11999999731779099</v>
      </c>
      <c r="R3280">
        <v>1.6599999666213989</v>
      </c>
      <c r="V3280">
        <v>0.5</v>
      </c>
      <c r="Z3280">
        <v>0.5</v>
      </c>
      <c r="AE3280">
        <v>1</v>
      </c>
    </row>
    <row r="3281" spans="1:31" x14ac:dyDescent="0.2">
      <c r="A3281" s="9">
        <v>2009294</v>
      </c>
      <c r="C3281" t="s">
        <v>7672</v>
      </c>
      <c r="D3281" t="s">
        <v>7673</v>
      </c>
      <c r="E3281" t="s">
        <v>7674</v>
      </c>
      <c r="F3281" t="s">
        <v>3220</v>
      </c>
      <c r="G3281" t="s">
        <v>639</v>
      </c>
      <c r="H3281" t="s">
        <v>639</v>
      </c>
      <c r="I3281" t="s">
        <v>772</v>
      </c>
      <c r="J3281" t="s">
        <v>647</v>
      </c>
      <c r="K3281" t="s">
        <v>53</v>
      </c>
      <c r="L3281" s="4">
        <v>2</v>
      </c>
      <c r="M3281" s="4">
        <v>44681</v>
      </c>
      <c r="Q3281">
        <v>20.399999618530273</v>
      </c>
      <c r="R3281">
        <v>13.699999809265137</v>
      </c>
      <c r="AE3281">
        <v>1</v>
      </c>
    </row>
    <row r="3282" spans="1:31" x14ac:dyDescent="0.2">
      <c r="A3282" s="9">
        <v>2008876</v>
      </c>
      <c r="C3282" t="s">
        <v>7675</v>
      </c>
      <c r="D3282" t="s">
        <v>7676</v>
      </c>
      <c r="E3282" t="s">
        <v>877</v>
      </c>
      <c r="F3282" t="s">
        <v>877</v>
      </c>
      <c r="G3282" t="s">
        <v>639</v>
      </c>
      <c r="H3282" t="s">
        <v>639</v>
      </c>
      <c r="I3282" t="s">
        <v>772</v>
      </c>
      <c r="J3282" t="s">
        <v>729</v>
      </c>
      <c r="K3282" t="s">
        <v>53</v>
      </c>
      <c r="L3282" s="4">
        <v>2</v>
      </c>
      <c r="M3282" s="4">
        <v>44681</v>
      </c>
      <c r="N3282">
        <v>0.5</v>
      </c>
      <c r="O3282">
        <v>3</v>
      </c>
      <c r="P3282">
        <v>18</v>
      </c>
      <c r="AE3282">
        <v>1</v>
      </c>
    </row>
    <row r="3283" spans="1:31" x14ac:dyDescent="0.2">
      <c r="A3283" s="9">
        <v>2020</v>
      </c>
      <c r="D3283" t="s">
        <v>739</v>
      </c>
      <c r="G3283" t="s">
        <v>639</v>
      </c>
      <c r="H3283" t="s">
        <v>684</v>
      </c>
      <c r="I3283" t="s">
        <v>685</v>
      </c>
      <c r="J3283" t="s">
        <v>686</v>
      </c>
      <c r="K3283" t="s">
        <v>53</v>
      </c>
      <c r="L3283" s="4">
        <v>36129</v>
      </c>
      <c r="M3283" s="4">
        <v>41639</v>
      </c>
      <c r="N3283">
        <v>1.7999999523162842</v>
      </c>
      <c r="O3283">
        <v>1.190000057220459</v>
      </c>
      <c r="P3283">
        <v>0.70999997854232788</v>
      </c>
      <c r="AE3283">
        <v>0.85</v>
      </c>
    </row>
    <row r="3284" spans="1:31" x14ac:dyDescent="0.2">
      <c r="A3284" s="9">
        <v>2016</v>
      </c>
      <c r="D3284" t="s">
        <v>740</v>
      </c>
      <c r="G3284" t="s">
        <v>639</v>
      </c>
      <c r="H3284" t="s">
        <v>684</v>
      </c>
      <c r="I3284" t="s">
        <v>685</v>
      </c>
      <c r="J3284" t="s">
        <v>686</v>
      </c>
      <c r="K3284" t="s">
        <v>53</v>
      </c>
      <c r="L3284" s="4">
        <v>36129</v>
      </c>
      <c r="M3284" s="4">
        <v>41639</v>
      </c>
      <c r="N3284">
        <v>1.9199999570846558</v>
      </c>
      <c r="O3284">
        <v>1.6000000238418579</v>
      </c>
      <c r="P3284">
        <v>1.1299999952316284</v>
      </c>
      <c r="AE3284">
        <v>0.85</v>
      </c>
    </row>
    <row r="3285" spans="1:31" x14ac:dyDescent="0.2">
      <c r="A3285" s="9">
        <v>2028</v>
      </c>
      <c r="D3285" t="s">
        <v>741</v>
      </c>
      <c r="G3285" t="s">
        <v>639</v>
      </c>
      <c r="H3285" t="s">
        <v>684</v>
      </c>
      <c r="I3285" t="s">
        <v>685</v>
      </c>
      <c r="J3285" t="s">
        <v>686</v>
      </c>
      <c r="K3285" t="s">
        <v>53</v>
      </c>
      <c r="L3285" s="4">
        <v>36129</v>
      </c>
      <c r="M3285" s="4">
        <v>41639</v>
      </c>
      <c r="N3285">
        <v>1.6799999475479126</v>
      </c>
      <c r="O3285">
        <v>1.7100000381469727</v>
      </c>
      <c r="P3285">
        <v>1.0199999809265137</v>
      </c>
      <c r="AE3285">
        <v>0.85</v>
      </c>
    </row>
    <row r="3286" spans="1:31" x14ac:dyDescent="0.2">
      <c r="A3286" s="9">
        <v>2035</v>
      </c>
      <c r="D3286" t="s">
        <v>742</v>
      </c>
      <c r="G3286" t="s">
        <v>639</v>
      </c>
      <c r="H3286" t="s">
        <v>684</v>
      </c>
      <c r="I3286" t="s">
        <v>685</v>
      </c>
      <c r="J3286" t="s">
        <v>694</v>
      </c>
      <c r="K3286" t="s">
        <v>53</v>
      </c>
      <c r="L3286" s="4">
        <v>36129</v>
      </c>
      <c r="M3286" s="4">
        <v>41639</v>
      </c>
      <c r="N3286">
        <v>0.75</v>
      </c>
      <c r="O3286">
        <v>0.63999998569488525</v>
      </c>
      <c r="P3286">
        <v>0.81000000238418579</v>
      </c>
      <c r="AE3286">
        <v>0.85</v>
      </c>
    </row>
    <row r="3287" spans="1:31" x14ac:dyDescent="0.2">
      <c r="A3287" s="9">
        <v>2011</v>
      </c>
      <c r="D3287" t="s">
        <v>743</v>
      </c>
      <c r="G3287" t="s">
        <v>639</v>
      </c>
      <c r="H3287" t="s">
        <v>684</v>
      </c>
      <c r="I3287" t="s">
        <v>685</v>
      </c>
      <c r="J3287" t="s">
        <v>694</v>
      </c>
      <c r="K3287" t="s">
        <v>53</v>
      </c>
      <c r="L3287" s="4">
        <v>36129</v>
      </c>
      <c r="M3287" s="4">
        <v>41639</v>
      </c>
      <c r="N3287">
        <v>0.62000000476837158</v>
      </c>
      <c r="O3287">
        <v>0.56999999284744263</v>
      </c>
      <c r="P3287">
        <v>0.50999999046325684</v>
      </c>
      <c r="AE3287">
        <v>0.85</v>
      </c>
    </row>
    <row r="3288" spans="1:31" x14ac:dyDescent="0.2">
      <c r="A3288" s="9">
        <v>2027</v>
      </c>
      <c r="D3288" t="s">
        <v>744</v>
      </c>
      <c r="G3288" t="s">
        <v>639</v>
      </c>
      <c r="H3288" t="s">
        <v>684</v>
      </c>
      <c r="I3288" t="s">
        <v>685</v>
      </c>
      <c r="J3288" t="s">
        <v>694</v>
      </c>
      <c r="K3288" t="s">
        <v>53</v>
      </c>
      <c r="L3288" s="4">
        <v>36129</v>
      </c>
      <c r="M3288" s="4">
        <v>41639</v>
      </c>
      <c r="N3288">
        <v>0.74000000953674316</v>
      </c>
      <c r="O3288">
        <v>0.56999999284744263</v>
      </c>
      <c r="P3288">
        <v>0.70999997854232788</v>
      </c>
      <c r="AE3288">
        <v>0.85</v>
      </c>
    </row>
    <row r="3289" spans="1:31" x14ac:dyDescent="0.2">
      <c r="A3289" s="9">
        <v>2010</v>
      </c>
      <c r="D3289" t="s">
        <v>745</v>
      </c>
      <c r="G3289" t="s">
        <v>639</v>
      </c>
      <c r="H3289" t="s">
        <v>684</v>
      </c>
      <c r="I3289" t="s">
        <v>685</v>
      </c>
      <c r="J3289" t="s">
        <v>694</v>
      </c>
      <c r="K3289" t="s">
        <v>53</v>
      </c>
      <c r="L3289" s="4">
        <v>36129</v>
      </c>
      <c r="M3289" s="4">
        <v>41639</v>
      </c>
      <c r="N3289">
        <v>0.5</v>
      </c>
      <c r="O3289">
        <v>0.31000000238418579</v>
      </c>
      <c r="P3289">
        <v>0.70999997854232788</v>
      </c>
      <c r="AE3289">
        <v>0.85</v>
      </c>
    </row>
    <row r="3290" spans="1:31" x14ac:dyDescent="0.2">
      <c r="A3290" s="9">
        <v>2026</v>
      </c>
      <c r="D3290" t="s">
        <v>746</v>
      </c>
      <c r="G3290" t="s">
        <v>639</v>
      </c>
      <c r="H3290" t="s">
        <v>684</v>
      </c>
      <c r="I3290" t="s">
        <v>685</v>
      </c>
      <c r="J3290" t="s">
        <v>694</v>
      </c>
      <c r="K3290" t="s">
        <v>53</v>
      </c>
      <c r="L3290" s="4">
        <v>36129</v>
      </c>
      <c r="M3290" s="4">
        <v>41639</v>
      </c>
      <c r="N3290">
        <v>0.60000002384185791</v>
      </c>
      <c r="O3290">
        <v>0.31000000238418579</v>
      </c>
      <c r="P3290">
        <v>1.0700000524520874</v>
      </c>
      <c r="AE3290">
        <v>0.85</v>
      </c>
    </row>
    <row r="3291" spans="1:31" x14ac:dyDescent="0.2">
      <c r="A3291" s="9">
        <v>2021</v>
      </c>
      <c r="D3291" t="s">
        <v>747</v>
      </c>
      <c r="G3291" t="s">
        <v>639</v>
      </c>
      <c r="H3291" t="s">
        <v>684</v>
      </c>
      <c r="I3291" t="s">
        <v>685</v>
      </c>
      <c r="J3291" t="s">
        <v>686</v>
      </c>
      <c r="K3291" t="s">
        <v>54</v>
      </c>
      <c r="L3291" s="4">
        <v>36129</v>
      </c>
      <c r="M3291" s="4">
        <v>41639</v>
      </c>
      <c r="N3291">
        <v>0.95999997854232788</v>
      </c>
      <c r="O3291">
        <v>0.63999998569488525</v>
      </c>
      <c r="P3291">
        <v>0.37999999523162842</v>
      </c>
      <c r="AE3291">
        <v>1.03</v>
      </c>
    </row>
    <row r="3292" spans="1:31" x14ac:dyDescent="0.2">
      <c r="A3292" s="9">
        <v>2025</v>
      </c>
      <c r="D3292" t="s">
        <v>748</v>
      </c>
      <c r="G3292" t="s">
        <v>639</v>
      </c>
      <c r="H3292" t="s">
        <v>684</v>
      </c>
      <c r="I3292" t="s">
        <v>685</v>
      </c>
      <c r="J3292" t="s">
        <v>686</v>
      </c>
      <c r="K3292" t="s">
        <v>54</v>
      </c>
      <c r="L3292" s="4">
        <v>36129</v>
      </c>
      <c r="M3292" s="4">
        <v>41639</v>
      </c>
      <c r="N3292">
        <v>0.60000002384185791</v>
      </c>
      <c r="O3292">
        <v>0.20999999344348907</v>
      </c>
      <c r="P3292">
        <v>0.52999997138977051</v>
      </c>
      <c r="AE3292">
        <v>1.03</v>
      </c>
    </row>
    <row r="3293" spans="1:31" x14ac:dyDescent="0.2">
      <c r="A3293" s="9">
        <v>2019</v>
      </c>
      <c r="D3293" t="s">
        <v>749</v>
      </c>
      <c r="G3293" t="s">
        <v>639</v>
      </c>
      <c r="H3293" t="s">
        <v>684</v>
      </c>
      <c r="I3293" t="s">
        <v>685</v>
      </c>
      <c r="J3293" t="s">
        <v>686</v>
      </c>
      <c r="K3293" t="s">
        <v>54</v>
      </c>
      <c r="L3293" s="4">
        <v>36129</v>
      </c>
      <c r="M3293" s="4">
        <v>41639</v>
      </c>
      <c r="N3293">
        <v>0.5</v>
      </c>
      <c r="O3293">
        <v>0.30000001192092896</v>
      </c>
      <c r="P3293">
        <v>0.23000000417232513</v>
      </c>
      <c r="AE3293">
        <v>1.03</v>
      </c>
    </row>
    <row r="3294" spans="1:31" x14ac:dyDescent="0.2">
      <c r="A3294" s="9">
        <v>2015</v>
      </c>
      <c r="D3294" t="s">
        <v>750</v>
      </c>
      <c r="G3294" t="s">
        <v>639</v>
      </c>
      <c r="H3294" t="s">
        <v>684</v>
      </c>
      <c r="I3294" t="s">
        <v>685</v>
      </c>
      <c r="J3294" t="s">
        <v>686</v>
      </c>
      <c r="K3294" t="s">
        <v>54</v>
      </c>
      <c r="L3294" s="4">
        <v>36129</v>
      </c>
      <c r="M3294" s="4">
        <v>41639</v>
      </c>
      <c r="N3294">
        <v>0.31999999284744263</v>
      </c>
      <c r="O3294">
        <v>0.15000000596046448</v>
      </c>
      <c r="P3294">
        <v>0.47999998927116394</v>
      </c>
      <c r="AE3294">
        <v>1.03</v>
      </c>
    </row>
    <row r="3295" spans="1:31" x14ac:dyDescent="0.2">
      <c r="A3295" s="9">
        <v>2037</v>
      </c>
      <c r="D3295" t="s">
        <v>751</v>
      </c>
      <c r="G3295" t="s">
        <v>639</v>
      </c>
      <c r="H3295" t="s">
        <v>684</v>
      </c>
      <c r="I3295" t="s">
        <v>685</v>
      </c>
      <c r="J3295" t="s">
        <v>694</v>
      </c>
      <c r="K3295" t="s">
        <v>53</v>
      </c>
      <c r="L3295" s="4">
        <v>36129</v>
      </c>
      <c r="M3295" s="4">
        <v>41639</v>
      </c>
      <c r="N3295">
        <v>0.5</v>
      </c>
      <c r="O3295">
        <v>0.23000000417232513</v>
      </c>
      <c r="P3295">
        <v>0.36000001430511475</v>
      </c>
      <c r="AE3295">
        <v>1</v>
      </c>
    </row>
    <row r="3296" spans="1:31" x14ac:dyDescent="0.2">
      <c r="A3296" s="9">
        <v>2009</v>
      </c>
      <c r="D3296" t="s">
        <v>752</v>
      </c>
      <c r="G3296" t="s">
        <v>639</v>
      </c>
      <c r="H3296" t="s">
        <v>684</v>
      </c>
      <c r="I3296" t="s">
        <v>685</v>
      </c>
      <c r="J3296" t="s">
        <v>694</v>
      </c>
      <c r="K3296" t="s">
        <v>53</v>
      </c>
      <c r="L3296" s="4">
        <v>36129</v>
      </c>
      <c r="M3296" s="4">
        <v>41639</v>
      </c>
      <c r="N3296">
        <v>0.51999998092651367</v>
      </c>
      <c r="O3296">
        <v>0.31999999284744263</v>
      </c>
      <c r="P3296">
        <v>0.73000001907348633</v>
      </c>
      <c r="AE3296">
        <v>0.85</v>
      </c>
    </row>
    <row r="3297" spans="1:31" x14ac:dyDescent="0.2">
      <c r="A3297" s="9">
        <v>2023</v>
      </c>
      <c r="D3297" t="s">
        <v>753</v>
      </c>
      <c r="G3297" t="s">
        <v>639</v>
      </c>
      <c r="H3297" t="s">
        <v>684</v>
      </c>
      <c r="I3297" t="s">
        <v>685</v>
      </c>
      <c r="J3297" t="s">
        <v>686</v>
      </c>
      <c r="K3297" t="s">
        <v>54</v>
      </c>
      <c r="L3297" s="4">
        <v>36129</v>
      </c>
      <c r="M3297" s="4">
        <v>41639</v>
      </c>
      <c r="N3297">
        <v>0.2800000011920929</v>
      </c>
      <c r="O3297">
        <v>5.000000074505806E-2</v>
      </c>
      <c r="P3297">
        <v>0.25</v>
      </c>
      <c r="AE3297">
        <v>1</v>
      </c>
    </row>
    <row r="3298" spans="1:31" x14ac:dyDescent="0.2">
      <c r="A3298" s="9">
        <v>2022</v>
      </c>
      <c r="D3298" t="s">
        <v>754</v>
      </c>
      <c r="G3298" t="s">
        <v>639</v>
      </c>
      <c r="H3298" t="s">
        <v>684</v>
      </c>
      <c r="I3298" t="s">
        <v>685</v>
      </c>
      <c r="J3298" t="s">
        <v>686</v>
      </c>
      <c r="K3298" t="s">
        <v>54</v>
      </c>
      <c r="L3298" s="4">
        <v>36129</v>
      </c>
      <c r="M3298" s="4">
        <v>41639</v>
      </c>
      <c r="N3298">
        <v>0.25</v>
      </c>
      <c r="O3298">
        <v>1.9999999552965164E-2</v>
      </c>
      <c r="P3298">
        <v>0.52999997138977051</v>
      </c>
      <c r="AE3298">
        <v>1</v>
      </c>
    </row>
    <row r="3299" spans="1:31" x14ac:dyDescent="0.2">
      <c r="A3299" s="9">
        <v>2012</v>
      </c>
      <c r="D3299" t="s">
        <v>755</v>
      </c>
      <c r="G3299" t="s">
        <v>639</v>
      </c>
      <c r="H3299" t="s">
        <v>684</v>
      </c>
      <c r="I3299" t="s">
        <v>685</v>
      </c>
      <c r="J3299" t="s">
        <v>694</v>
      </c>
      <c r="K3299" t="s">
        <v>53</v>
      </c>
      <c r="L3299" s="4">
        <v>36129</v>
      </c>
      <c r="M3299" s="4">
        <v>41639</v>
      </c>
      <c r="N3299">
        <v>0.75999999046325684</v>
      </c>
      <c r="O3299">
        <v>0.37000000476837158</v>
      </c>
      <c r="P3299">
        <v>1.0399999618530273</v>
      </c>
      <c r="AE3299">
        <v>0.85</v>
      </c>
    </row>
    <row r="3300" spans="1:31" x14ac:dyDescent="0.2">
      <c r="A3300" s="9">
        <v>2017</v>
      </c>
      <c r="D3300" t="s">
        <v>756</v>
      </c>
      <c r="G3300" t="s">
        <v>639</v>
      </c>
      <c r="H3300" t="s">
        <v>684</v>
      </c>
      <c r="I3300" t="s">
        <v>685</v>
      </c>
      <c r="J3300" t="s">
        <v>686</v>
      </c>
      <c r="K3300" t="s">
        <v>53</v>
      </c>
      <c r="L3300" s="4">
        <v>36129</v>
      </c>
      <c r="M3300" s="4">
        <v>41639</v>
      </c>
      <c r="N3300">
        <v>2.7999999523162842</v>
      </c>
      <c r="O3300">
        <v>3.5499999523162842</v>
      </c>
      <c r="P3300">
        <v>2.1800000667572021</v>
      </c>
      <c r="AE3300">
        <v>0.85</v>
      </c>
    </row>
    <row r="3301" spans="1:31" x14ac:dyDescent="0.2">
      <c r="A3301" s="9">
        <v>2031</v>
      </c>
      <c r="D3301" t="s">
        <v>757</v>
      </c>
      <c r="G3301" t="s">
        <v>684</v>
      </c>
      <c r="H3301" t="s">
        <v>684</v>
      </c>
      <c r="I3301" t="s">
        <v>685</v>
      </c>
      <c r="J3301" t="s">
        <v>686</v>
      </c>
      <c r="K3301" t="s">
        <v>53</v>
      </c>
      <c r="L3301" s="4">
        <v>36129</v>
      </c>
      <c r="M3301" s="4">
        <v>41639</v>
      </c>
      <c r="N3301">
        <v>0.2800000011920929</v>
      </c>
      <c r="O3301">
        <v>0.23000000417232513</v>
      </c>
      <c r="P3301">
        <v>0.34999999403953552</v>
      </c>
      <c r="AE3301">
        <v>1.03</v>
      </c>
    </row>
    <row r="3302" spans="1:31" x14ac:dyDescent="0.2">
      <c r="A3302" s="9">
        <v>2036</v>
      </c>
      <c r="D3302" t="s">
        <v>758</v>
      </c>
      <c r="G3302" t="s">
        <v>684</v>
      </c>
      <c r="H3302" t="s">
        <v>684</v>
      </c>
      <c r="I3302" t="s">
        <v>685</v>
      </c>
      <c r="J3302" t="s">
        <v>686</v>
      </c>
      <c r="K3302" t="s">
        <v>53</v>
      </c>
      <c r="L3302" s="4">
        <v>36129</v>
      </c>
      <c r="M3302" s="4">
        <v>41639</v>
      </c>
      <c r="N3302">
        <v>0.49000000953674316</v>
      </c>
      <c r="O3302">
        <v>0.25999999046325684</v>
      </c>
      <c r="P3302">
        <v>0.6600000262260437</v>
      </c>
      <c r="AE3302">
        <v>1.03</v>
      </c>
    </row>
    <row r="3303" spans="1:31" x14ac:dyDescent="0.2">
      <c r="A3303" s="9">
        <v>2030</v>
      </c>
      <c r="D3303" t="s">
        <v>759</v>
      </c>
      <c r="G3303" t="s">
        <v>684</v>
      </c>
      <c r="H3303" t="s">
        <v>684</v>
      </c>
      <c r="I3303" t="s">
        <v>685</v>
      </c>
      <c r="J3303" t="s">
        <v>686</v>
      </c>
      <c r="K3303" t="s">
        <v>53</v>
      </c>
      <c r="L3303" s="4">
        <v>36129</v>
      </c>
      <c r="M3303" s="4">
        <v>41639</v>
      </c>
      <c r="N3303">
        <v>0.49000000953674316</v>
      </c>
      <c r="O3303">
        <v>0.25999999046325684</v>
      </c>
      <c r="P3303">
        <v>0.6600000262260437</v>
      </c>
      <c r="AE3303">
        <v>1.03</v>
      </c>
    </row>
    <row r="3304" spans="1:31" x14ac:dyDescent="0.2">
      <c r="A3304" s="9">
        <v>2033</v>
      </c>
      <c r="D3304" t="s">
        <v>760</v>
      </c>
      <c r="G3304" t="s">
        <v>684</v>
      </c>
      <c r="H3304" t="s">
        <v>684</v>
      </c>
      <c r="I3304" t="s">
        <v>685</v>
      </c>
      <c r="J3304" t="s">
        <v>686</v>
      </c>
      <c r="K3304" t="s">
        <v>53</v>
      </c>
      <c r="L3304" s="4">
        <v>36129</v>
      </c>
      <c r="M3304" s="4">
        <v>41639</v>
      </c>
      <c r="N3304">
        <v>0.43999999761581421</v>
      </c>
      <c r="O3304">
        <v>0.41999998688697815</v>
      </c>
      <c r="P3304">
        <v>0.33000001311302185</v>
      </c>
      <c r="AE3304">
        <v>1.03</v>
      </c>
    </row>
    <row r="3305" spans="1:31" x14ac:dyDescent="0.2">
      <c r="A3305" s="9">
        <v>2029</v>
      </c>
      <c r="D3305" t="s">
        <v>761</v>
      </c>
      <c r="G3305" t="s">
        <v>684</v>
      </c>
      <c r="H3305" t="s">
        <v>684</v>
      </c>
      <c r="I3305" t="s">
        <v>685</v>
      </c>
      <c r="J3305" t="s">
        <v>686</v>
      </c>
      <c r="K3305" t="s">
        <v>53</v>
      </c>
      <c r="L3305" s="4">
        <v>36129</v>
      </c>
      <c r="M3305" s="4">
        <v>41639</v>
      </c>
      <c r="N3305">
        <v>0.33000001311302185</v>
      </c>
      <c r="O3305">
        <v>0.2199999988079071</v>
      </c>
      <c r="P3305">
        <v>0.70999997854232788</v>
      </c>
      <c r="AE3305">
        <v>1.03</v>
      </c>
    </row>
    <row r="3306" spans="1:31" x14ac:dyDescent="0.2">
      <c r="A3306" s="9">
        <v>2032</v>
      </c>
      <c r="D3306" t="s">
        <v>762</v>
      </c>
      <c r="G3306" t="s">
        <v>684</v>
      </c>
      <c r="H3306" t="s">
        <v>684</v>
      </c>
      <c r="I3306" t="s">
        <v>685</v>
      </c>
      <c r="J3306" t="s">
        <v>686</v>
      </c>
      <c r="K3306" t="s">
        <v>53</v>
      </c>
      <c r="L3306" s="4">
        <v>36129</v>
      </c>
      <c r="M3306" s="4">
        <v>41639</v>
      </c>
      <c r="N3306">
        <v>0.25999999046325684</v>
      </c>
      <c r="O3306">
        <v>0.2199999988079071</v>
      </c>
      <c r="P3306">
        <v>0.70999997854232788</v>
      </c>
      <c r="AE3306">
        <v>1.03</v>
      </c>
    </row>
    <row r="3307" spans="1:31" x14ac:dyDescent="0.2">
      <c r="A3307" s="9">
        <v>2034</v>
      </c>
      <c r="D3307" t="s">
        <v>763</v>
      </c>
      <c r="G3307" t="s">
        <v>684</v>
      </c>
      <c r="H3307" t="s">
        <v>684</v>
      </c>
      <c r="I3307" t="s">
        <v>685</v>
      </c>
      <c r="J3307" t="s">
        <v>686</v>
      </c>
      <c r="K3307" t="s">
        <v>53</v>
      </c>
      <c r="L3307" s="4">
        <v>36129</v>
      </c>
      <c r="M3307" s="4">
        <v>41639</v>
      </c>
      <c r="N3307">
        <v>1.7999999523162842</v>
      </c>
      <c r="O3307">
        <v>1.190000057220459</v>
      </c>
      <c r="P3307">
        <v>0.70999997854232788</v>
      </c>
      <c r="AE3307">
        <v>1.03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429B-33EB-4B89-A97A-B2975243D5A8}">
  <sheetPr>
    <tabColor theme="7" tint="0.79998168889431442"/>
  </sheetPr>
  <dimension ref="A1:A16"/>
  <sheetViews>
    <sheetView workbookViewId="0">
      <selection activeCell="A64" sqref="A64"/>
    </sheetView>
  </sheetViews>
  <sheetFormatPr defaultRowHeight="12.75" x14ac:dyDescent="0.2"/>
  <cols>
    <col min="1" max="1" width="25.85546875" customWidth="1"/>
  </cols>
  <sheetData>
    <row r="1" spans="1:1" x14ac:dyDescent="0.2">
      <c r="A1" s="1" t="s">
        <v>7756</v>
      </c>
    </row>
    <row r="2" spans="1:1" ht="15" x14ac:dyDescent="0.25">
      <c r="A2" s="7" t="s">
        <v>7757</v>
      </c>
    </row>
    <row r="3" spans="1:1" ht="15" x14ac:dyDescent="0.25">
      <c r="A3" s="7" t="s">
        <v>7758</v>
      </c>
    </row>
    <row r="4" spans="1:1" ht="15" x14ac:dyDescent="0.25">
      <c r="A4" s="7" t="s">
        <v>7759</v>
      </c>
    </row>
    <row r="5" spans="1:1" ht="15" x14ac:dyDescent="0.25">
      <c r="A5" s="7" t="s">
        <v>7760</v>
      </c>
    </row>
    <row r="6" spans="1:1" ht="15" x14ac:dyDescent="0.25">
      <c r="A6" s="7" t="s">
        <v>7761</v>
      </c>
    </row>
    <row r="7" spans="1:1" ht="15" x14ac:dyDescent="0.25">
      <c r="A7" s="7" t="s">
        <v>7762</v>
      </c>
    </row>
    <row r="9" spans="1:1" x14ac:dyDescent="0.2">
      <c r="A9" s="1" t="s">
        <v>2</v>
      </c>
    </row>
    <row r="10" spans="1:1" x14ac:dyDescent="0.2">
      <c r="A10" s="6" t="s">
        <v>10</v>
      </c>
    </row>
    <row r="11" spans="1:1" x14ac:dyDescent="0.2">
      <c r="A11" s="6" t="s">
        <v>17</v>
      </c>
    </row>
    <row r="12" spans="1:1" x14ac:dyDescent="0.2">
      <c r="A12" s="6" t="s">
        <v>7863</v>
      </c>
    </row>
    <row r="13" spans="1:1" x14ac:dyDescent="0.2">
      <c r="A13" s="6" t="s">
        <v>7770</v>
      </c>
    </row>
    <row r="14" spans="1:1" x14ac:dyDescent="0.2">
      <c r="A14" s="6"/>
    </row>
    <row r="15" spans="1:1" x14ac:dyDescent="0.2">
      <c r="A15" s="6" t="s">
        <v>7868</v>
      </c>
    </row>
    <row r="16" spans="1:1" x14ac:dyDescent="0.2">
      <c r="A16" s="6" t="s">
        <v>7755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C77B-A4FA-433C-B2FD-27DA022776D1}">
  <sheetPr>
    <tabColor theme="9" tint="0.39997558519241921"/>
  </sheetPr>
  <dimension ref="A1:S1500"/>
  <sheetViews>
    <sheetView tabSelected="1" workbookViewId="0">
      <selection activeCell="H28" sqref="H28"/>
    </sheetView>
  </sheetViews>
  <sheetFormatPr defaultRowHeight="12.75" x14ac:dyDescent="0.2"/>
  <cols>
    <col min="1" max="1" width="5.140625" style="13" customWidth="1"/>
    <col min="2" max="2" width="10" style="14" bestFit="1" customWidth="1"/>
    <col min="3" max="3" width="10.28515625" style="14" customWidth="1"/>
    <col min="4" max="4" width="14.28515625" style="17" bestFit="1" customWidth="1"/>
    <col min="5" max="5" width="20.7109375" style="14" customWidth="1"/>
    <col min="6" max="6" width="23.7109375" customWidth="1"/>
    <col min="7" max="7" width="10.7109375" style="14" customWidth="1"/>
    <col min="8" max="8" width="20.140625" style="46" customWidth="1"/>
    <col min="9" max="9" width="16.140625" style="17" customWidth="1"/>
    <col min="10" max="10" width="18.140625" style="14" customWidth="1"/>
    <col min="11" max="11" width="19" style="14" customWidth="1"/>
    <col min="12" max="12" width="12.7109375" style="11" customWidth="1"/>
    <col min="13" max="13" width="10.140625" style="3" customWidth="1"/>
  </cols>
  <sheetData>
    <row r="1" spans="1:19" x14ac:dyDescent="0.2">
      <c r="A1" s="20" t="s">
        <v>7850</v>
      </c>
      <c r="B1" s="21" t="s">
        <v>0</v>
      </c>
      <c r="C1" s="21" t="s">
        <v>1</v>
      </c>
      <c r="D1" s="22" t="s">
        <v>7864</v>
      </c>
      <c r="E1" s="21" t="s">
        <v>7768</v>
      </c>
      <c r="F1" s="23" t="s">
        <v>7838</v>
      </c>
      <c r="G1" s="21" t="s">
        <v>7680</v>
      </c>
      <c r="H1" s="43" t="s">
        <v>7839</v>
      </c>
      <c r="I1" s="22" t="s">
        <v>7756</v>
      </c>
      <c r="J1" s="21" t="s">
        <v>7866</v>
      </c>
      <c r="K1" s="21" t="s">
        <v>7865</v>
      </c>
      <c r="L1" s="25" t="s">
        <v>7754</v>
      </c>
      <c r="M1" s="26" t="s">
        <v>7867</v>
      </c>
    </row>
    <row r="2" spans="1:19" s="3" customFormat="1" x14ac:dyDescent="0.2">
      <c r="A2" s="20" t="s">
        <v>42</v>
      </c>
      <c r="B2" s="20" t="s">
        <v>43</v>
      </c>
      <c r="C2" s="20" t="s">
        <v>44</v>
      </c>
      <c r="D2" s="27" t="s">
        <v>45</v>
      </c>
      <c r="E2" s="20" t="s">
        <v>8</v>
      </c>
      <c r="F2" s="28" t="s">
        <v>46</v>
      </c>
      <c r="G2" s="20" t="s">
        <v>47</v>
      </c>
      <c r="H2" s="44" t="s">
        <v>53</v>
      </c>
      <c r="I2" s="27" t="s">
        <v>48</v>
      </c>
      <c r="J2" s="20" t="s">
        <v>49</v>
      </c>
      <c r="K2" s="20" t="s">
        <v>50</v>
      </c>
      <c r="L2" s="30" t="s">
        <v>51</v>
      </c>
      <c r="M2" s="31" t="s">
        <v>52</v>
      </c>
    </row>
    <row r="3" spans="1:19" x14ac:dyDescent="0.2">
      <c r="A3" s="32">
        <v>1</v>
      </c>
      <c r="B3" s="87"/>
      <c r="C3" s="87"/>
      <c r="D3" s="34"/>
      <c r="E3" s="35"/>
      <c r="F3" s="36"/>
      <c r="G3" s="33"/>
      <c r="H3" s="45" t="str">
        <f>VLOOKUP(G3,CISL_PLODIN!A$2:D$537,2,FALSE)</f>
        <v>Bez plodiny</v>
      </c>
      <c r="I3" s="38"/>
      <c r="J3" s="39"/>
      <c r="K3" s="39"/>
      <c r="L3" s="40" t="s">
        <v>7755</v>
      </c>
      <c r="M3" s="31"/>
    </row>
    <row r="4" spans="1:19" x14ac:dyDescent="0.2">
      <c r="A4" s="32">
        <v>2</v>
      </c>
      <c r="B4" s="33"/>
      <c r="C4" s="33"/>
      <c r="D4" s="34"/>
      <c r="E4" s="35"/>
      <c r="F4" s="36"/>
      <c r="G4" s="33"/>
      <c r="H4" s="45" t="str">
        <f>VLOOKUP(G4,CISL_PLODIN!A$2:D$537,2,FALSE)</f>
        <v>Bez plodiny</v>
      </c>
      <c r="I4" s="38"/>
      <c r="J4" s="39"/>
      <c r="K4" s="39"/>
      <c r="L4" s="40" t="s">
        <v>7755</v>
      </c>
      <c r="M4" s="41"/>
    </row>
    <row r="5" spans="1:19" x14ac:dyDescent="0.2">
      <c r="A5" s="32">
        <v>3</v>
      </c>
      <c r="B5" s="33"/>
      <c r="C5" s="33"/>
      <c r="D5" s="34"/>
      <c r="E5" s="35"/>
      <c r="F5" s="36"/>
      <c r="G5" s="33"/>
      <c r="H5" s="45" t="str">
        <f>VLOOKUP(G5,CISL_PLODIN!A$2:D$537,2,FALSE)</f>
        <v>Bez plodiny</v>
      </c>
      <c r="I5" s="38"/>
      <c r="J5" s="39"/>
      <c r="K5" s="39"/>
      <c r="L5" s="40" t="s">
        <v>7755</v>
      </c>
      <c r="M5" s="41"/>
    </row>
    <row r="6" spans="1:19" s="10" customFormat="1" x14ac:dyDescent="0.2">
      <c r="A6" s="32">
        <v>4</v>
      </c>
      <c r="B6" s="33"/>
      <c r="C6" s="33"/>
      <c r="D6" s="34"/>
      <c r="E6" s="35"/>
      <c r="F6" s="36"/>
      <c r="G6" s="33"/>
      <c r="H6" s="45" t="str">
        <f>VLOOKUP(G6,CISL_PLODIN!A$2:D$537,2,FALSE)</f>
        <v>Bez plodiny</v>
      </c>
      <c r="I6" s="38"/>
      <c r="J6" s="39"/>
      <c r="K6" s="39"/>
      <c r="L6" s="40" t="s">
        <v>7755</v>
      </c>
      <c r="M6" s="41"/>
    </row>
    <row r="7" spans="1:19" ht="15" x14ac:dyDescent="0.25">
      <c r="A7" s="32">
        <v>5</v>
      </c>
      <c r="B7" s="33"/>
      <c r="C7" s="33"/>
      <c r="D7" s="34"/>
      <c r="E7" s="35"/>
      <c r="F7" s="36"/>
      <c r="G7" s="33"/>
      <c r="H7" s="45" t="str">
        <f>VLOOKUP(G7,CISL_PLODIN!A$2:D$537,2,FALSE)</f>
        <v>Bez plodiny</v>
      </c>
      <c r="I7" s="38"/>
      <c r="J7" s="39"/>
      <c r="K7" s="39"/>
      <c r="L7" s="40" t="s">
        <v>7755</v>
      </c>
      <c r="M7" s="41"/>
      <c r="S7" s="7"/>
    </row>
    <row r="8" spans="1:19" x14ac:dyDescent="0.2">
      <c r="A8" s="32">
        <v>6</v>
      </c>
      <c r="B8" s="33"/>
      <c r="C8" s="33"/>
      <c r="D8" s="34"/>
      <c r="E8" s="35"/>
      <c r="F8" s="36"/>
      <c r="G8" s="33"/>
      <c r="H8" s="45" t="str">
        <f>VLOOKUP(G8,CISL_PLODIN!A$2:D$537,2,FALSE)</f>
        <v>Bez plodiny</v>
      </c>
      <c r="I8" s="38"/>
      <c r="J8" s="39"/>
      <c r="K8" s="39"/>
      <c r="L8" s="40" t="s">
        <v>7755</v>
      </c>
      <c r="M8" s="41"/>
    </row>
    <row r="9" spans="1:19" x14ac:dyDescent="0.2">
      <c r="A9" s="32">
        <v>7</v>
      </c>
      <c r="B9" s="33"/>
      <c r="C9" s="33"/>
      <c r="D9" s="34"/>
      <c r="E9" s="35"/>
      <c r="F9" s="36"/>
      <c r="G9" s="33"/>
      <c r="H9" s="45" t="str">
        <f>VLOOKUP(G9,CISL_PLODIN!A$2:D$537,2,FALSE)</f>
        <v>Bez plodiny</v>
      </c>
      <c r="I9" s="38"/>
      <c r="J9" s="39"/>
      <c r="K9" s="39"/>
      <c r="L9" s="40" t="s">
        <v>7755</v>
      </c>
      <c r="M9" s="41"/>
    </row>
    <row r="10" spans="1:19" x14ac:dyDescent="0.2">
      <c r="A10" s="32">
        <v>8</v>
      </c>
      <c r="B10" s="33"/>
      <c r="C10" s="33"/>
      <c r="D10" s="34"/>
      <c r="E10" s="35"/>
      <c r="F10" s="36"/>
      <c r="G10" s="33"/>
      <c r="H10" s="45" t="str">
        <f>VLOOKUP(G10,CISL_PLODIN!A$2:D$537,2,FALSE)</f>
        <v>Bez plodiny</v>
      </c>
      <c r="I10" s="38"/>
      <c r="J10" s="39"/>
      <c r="K10" s="39"/>
      <c r="L10" s="40" t="s">
        <v>7755</v>
      </c>
      <c r="M10" s="41"/>
    </row>
    <row r="11" spans="1:19" x14ac:dyDescent="0.2">
      <c r="A11" s="32">
        <v>9</v>
      </c>
      <c r="B11" s="33"/>
      <c r="C11" s="33"/>
      <c r="D11" s="34"/>
      <c r="E11" s="35"/>
      <c r="F11" s="36"/>
      <c r="G11" s="33"/>
      <c r="H11" s="45" t="str">
        <f>VLOOKUP(G11,CISL_PLODIN!A$2:D$537,2,FALSE)</f>
        <v>Bez plodiny</v>
      </c>
      <c r="I11" s="38"/>
      <c r="J11" s="39"/>
      <c r="K11" s="39"/>
      <c r="L11" s="40" t="s">
        <v>7755</v>
      </c>
      <c r="M11" s="41"/>
    </row>
    <row r="12" spans="1:19" x14ac:dyDescent="0.2">
      <c r="A12" s="32">
        <v>10</v>
      </c>
      <c r="B12" s="33"/>
      <c r="C12" s="33"/>
      <c r="D12" s="34"/>
      <c r="E12" s="35"/>
      <c r="F12" s="36"/>
      <c r="G12" s="33"/>
      <c r="H12" s="45" t="str">
        <f>VLOOKUP(G12,CISL_PLODIN!A$2:D$537,2,FALSE)</f>
        <v>Bez plodiny</v>
      </c>
      <c r="I12" s="38"/>
      <c r="J12" s="39"/>
      <c r="K12" s="39"/>
      <c r="L12" s="40" t="s">
        <v>7755</v>
      </c>
      <c r="M12" s="41"/>
    </row>
    <row r="13" spans="1:19" x14ac:dyDescent="0.2">
      <c r="A13" s="32">
        <v>11</v>
      </c>
      <c r="B13" s="33"/>
      <c r="C13" s="33"/>
      <c r="D13" s="34"/>
      <c r="E13" s="35"/>
      <c r="F13" s="36"/>
      <c r="G13" s="33"/>
      <c r="H13" s="45" t="str">
        <f>VLOOKUP(G13,CISL_PLODIN!A$2:D$537,2,FALSE)</f>
        <v>Bez plodiny</v>
      </c>
      <c r="I13" s="38"/>
      <c r="J13" s="39"/>
      <c r="K13" s="39"/>
      <c r="L13" s="40" t="s">
        <v>7755</v>
      </c>
      <c r="M13" s="41"/>
    </row>
    <row r="14" spans="1:19" x14ac:dyDescent="0.2">
      <c r="A14" s="32">
        <v>12</v>
      </c>
      <c r="B14" s="33"/>
      <c r="C14" s="33"/>
      <c r="D14" s="34"/>
      <c r="E14" s="35"/>
      <c r="F14" s="36"/>
      <c r="G14" s="33"/>
      <c r="H14" s="45" t="str">
        <f>VLOOKUP(G14,CISL_PLODIN!A$2:D$537,2,FALSE)</f>
        <v>Bez plodiny</v>
      </c>
      <c r="I14" s="38"/>
      <c r="J14" s="39"/>
      <c r="K14" s="39"/>
      <c r="L14" s="40" t="s">
        <v>7755</v>
      </c>
      <c r="M14" s="41"/>
    </row>
    <row r="15" spans="1:19" x14ac:dyDescent="0.2">
      <c r="A15" s="32">
        <v>13</v>
      </c>
      <c r="B15" s="33"/>
      <c r="C15" s="33"/>
      <c r="D15" s="34"/>
      <c r="E15" s="35"/>
      <c r="F15" s="36"/>
      <c r="G15" s="33"/>
      <c r="H15" s="45" t="str">
        <f>VLOOKUP(G15,CISL_PLODIN!A$2:D$537,2,FALSE)</f>
        <v>Bez plodiny</v>
      </c>
      <c r="I15" s="38"/>
      <c r="J15" s="39"/>
      <c r="K15" s="39"/>
      <c r="L15" s="40" t="s">
        <v>7755</v>
      </c>
      <c r="M15" s="41"/>
    </row>
    <row r="16" spans="1:19" x14ac:dyDescent="0.2">
      <c r="A16" s="32">
        <v>14</v>
      </c>
      <c r="B16" s="33"/>
      <c r="C16" s="33"/>
      <c r="D16" s="34"/>
      <c r="E16" s="35"/>
      <c r="F16" s="36"/>
      <c r="G16" s="33"/>
      <c r="H16" s="45" t="str">
        <f>VLOOKUP(G16,CISL_PLODIN!A$2:D$537,2,FALSE)</f>
        <v>Bez plodiny</v>
      </c>
      <c r="I16" s="38"/>
      <c r="J16" s="39"/>
      <c r="K16" s="39"/>
      <c r="L16" s="40" t="s">
        <v>7755</v>
      </c>
      <c r="M16" s="41"/>
    </row>
    <row r="17" spans="1:13" x14ac:dyDescent="0.2">
      <c r="A17" s="32">
        <v>15</v>
      </c>
      <c r="B17" s="33"/>
      <c r="C17" s="33"/>
      <c r="D17" s="34"/>
      <c r="E17" s="35"/>
      <c r="F17" s="36"/>
      <c r="G17" s="33"/>
      <c r="H17" s="45" t="str">
        <f>VLOOKUP(G17,CISL_PLODIN!A$2:D$537,2,FALSE)</f>
        <v>Bez plodiny</v>
      </c>
      <c r="I17" s="38"/>
      <c r="J17" s="39"/>
      <c r="K17" s="39"/>
      <c r="L17" s="40" t="s">
        <v>7755</v>
      </c>
      <c r="M17" s="41"/>
    </row>
    <row r="18" spans="1:13" x14ac:dyDescent="0.2">
      <c r="A18" s="32">
        <v>16</v>
      </c>
      <c r="B18" s="33"/>
      <c r="C18" s="33"/>
      <c r="D18" s="34"/>
      <c r="E18" s="35"/>
      <c r="F18" s="36"/>
      <c r="G18" s="33"/>
      <c r="H18" s="45" t="str">
        <f>VLOOKUP(G18,CISL_PLODIN!A$2:D$537,2,FALSE)</f>
        <v>Bez plodiny</v>
      </c>
      <c r="I18" s="38"/>
      <c r="J18" s="39"/>
      <c r="K18" s="39"/>
      <c r="L18" s="40" t="s">
        <v>7755</v>
      </c>
      <c r="M18" s="41"/>
    </row>
    <row r="19" spans="1:13" x14ac:dyDescent="0.2">
      <c r="A19" s="32">
        <v>17</v>
      </c>
      <c r="B19" s="33"/>
      <c r="C19" s="33"/>
      <c r="D19" s="34"/>
      <c r="E19" s="35"/>
      <c r="F19" s="36"/>
      <c r="G19" s="33"/>
      <c r="H19" s="45" t="str">
        <f>VLOOKUP(G19,CISL_PLODIN!A$2:D$537,2,FALSE)</f>
        <v>Bez plodiny</v>
      </c>
      <c r="I19" s="38"/>
      <c r="J19" s="39"/>
      <c r="K19" s="39"/>
      <c r="L19" s="40" t="s">
        <v>7755</v>
      </c>
      <c r="M19" s="41"/>
    </row>
    <row r="20" spans="1:13" x14ac:dyDescent="0.2">
      <c r="A20" s="32">
        <v>18</v>
      </c>
      <c r="B20" s="33"/>
      <c r="C20" s="33"/>
      <c r="D20" s="34"/>
      <c r="E20" s="35"/>
      <c r="F20" s="36"/>
      <c r="G20" s="33"/>
      <c r="H20" s="45" t="str">
        <f>VLOOKUP(G20,CISL_PLODIN!A$2:D$537,2,FALSE)</f>
        <v>Bez plodiny</v>
      </c>
      <c r="I20" s="38"/>
      <c r="J20" s="39"/>
      <c r="K20" s="39"/>
      <c r="L20" s="40" t="s">
        <v>7755</v>
      </c>
      <c r="M20" s="41"/>
    </row>
    <row r="21" spans="1:13" x14ac:dyDescent="0.2">
      <c r="A21" s="32">
        <v>19</v>
      </c>
      <c r="B21" s="33"/>
      <c r="C21" s="33"/>
      <c r="D21" s="34"/>
      <c r="E21" s="35"/>
      <c r="F21" s="36"/>
      <c r="G21" s="33"/>
      <c r="H21" s="45" t="str">
        <f>VLOOKUP(G21,CISL_PLODIN!A$2:D$537,2,FALSE)</f>
        <v>Bez plodiny</v>
      </c>
      <c r="I21" s="38"/>
      <c r="J21" s="39"/>
      <c r="K21" s="39"/>
      <c r="L21" s="40" t="s">
        <v>7755</v>
      </c>
      <c r="M21" s="41"/>
    </row>
    <row r="22" spans="1:13" x14ac:dyDescent="0.2">
      <c r="A22" s="32">
        <v>20</v>
      </c>
      <c r="B22" s="33"/>
      <c r="C22" s="33"/>
      <c r="D22" s="34"/>
      <c r="E22" s="35"/>
      <c r="F22" s="36"/>
      <c r="G22" s="33"/>
      <c r="H22" s="45" t="str">
        <f>VLOOKUP(G22,CISL_PLODIN!A$2:D$537,2,FALSE)</f>
        <v>Bez plodiny</v>
      </c>
      <c r="I22" s="38"/>
      <c r="J22" s="39"/>
      <c r="K22" s="39"/>
      <c r="L22" s="40" t="s">
        <v>7755</v>
      </c>
      <c r="M22" s="41"/>
    </row>
    <row r="23" spans="1:13" x14ac:dyDescent="0.2">
      <c r="A23" s="32">
        <v>21</v>
      </c>
      <c r="B23" s="33"/>
      <c r="C23" s="33"/>
      <c r="D23" s="34"/>
      <c r="E23" s="35"/>
      <c r="F23" s="36"/>
      <c r="G23" s="33"/>
      <c r="H23" s="45" t="str">
        <f>VLOOKUP(G23,CISL_PLODIN!A$2:D$537,2,FALSE)</f>
        <v>Bez plodiny</v>
      </c>
      <c r="I23" s="38"/>
      <c r="J23" s="39"/>
      <c r="K23" s="39"/>
      <c r="L23" s="40" t="s">
        <v>7755</v>
      </c>
      <c r="M23" s="41"/>
    </row>
    <row r="24" spans="1:13" x14ac:dyDescent="0.2">
      <c r="A24" s="32">
        <v>22</v>
      </c>
      <c r="B24" s="33"/>
      <c r="C24" s="33"/>
      <c r="D24" s="34"/>
      <c r="E24" s="35"/>
      <c r="F24" s="36"/>
      <c r="G24" s="33"/>
      <c r="H24" s="45" t="str">
        <f>VLOOKUP(G24,CISL_PLODIN!A$2:D$537,2,FALSE)</f>
        <v>Bez plodiny</v>
      </c>
      <c r="I24" s="38"/>
      <c r="J24" s="39"/>
      <c r="K24" s="39"/>
      <c r="L24" s="40" t="s">
        <v>7755</v>
      </c>
      <c r="M24" s="41"/>
    </row>
    <row r="25" spans="1:13" x14ac:dyDescent="0.2">
      <c r="A25" s="32">
        <v>23</v>
      </c>
      <c r="B25" s="33"/>
      <c r="C25" s="33"/>
      <c r="D25" s="34"/>
      <c r="E25" s="35"/>
      <c r="F25" s="42"/>
      <c r="G25" s="33"/>
      <c r="H25" s="45" t="str">
        <f>VLOOKUP(G25,CISL_PLODIN!A$2:D$537,2,FALSE)</f>
        <v>Bez plodiny</v>
      </c>
      <c r="I25" s="38"/>
      <c r="J25" s="39"/>
      <c r="K25" s="39"/>
      <c r="L25" s="40" t="s">
        <v>7755</v>
      </c>
      <c r="M25" s="41"/>
    </row>
    <row r="26" spans="1:13" x14ac:dyDescent="0.2">
      <c r="A26" s="32">
        <v>24</v>
      </c>
      <c r="B26" s="33"/>
      <c r="C26" s="33"/>
      <c r="D26" s="34"/>
      <c r="E26" s="35"/>
      <c r="F26" s="36"/>
      <c r="G26" s="33"/>
      <c r="H26" s="45" t="str">
        <f>VLOOKUP(G26,CISL_PLODIN!A$2:D$537,2,FALSE)</f>
        <v>Bez plodiny</v>
      </c>
      <c r="I26" s="38"/>
      <c r="J26" s="39"/>
      <c r="K26" s="39"/>
      <c r="L26" s="40" t="s">
        <v>7755</v>
      </c>
      <c r="M26" s="41"/>
    </row>
    <row r="27" spans="1:13" x14ac:dyDescent="0.2">
      <c r="A27" s="32">
        <v>25</v>
      </c>
      <c r="B27" s="33"/>
      <c r="C27" s="33"/>
      <c r="D27" s="34"/>
      <c r="E27" s="35"/>
      <c r="F27" s="36"/>
      <c r="G27" s="33"/>
      <c r="H27" s="45" t="str">
        <f>VLOOKUP(G27,CISL_PLODIN!A$2:D$537,2,FALSE)</f>
        <v>Bez plodiny</v>
      </c>
      <c r="I27" s="38"/>
      <c r="J27" s="39"/>
      <c r="K27" s="39"/>
      <c r="L27" s="40" t="s">
        <v>7755</v>
      </c>
      <c r="M27" s="41"/>
    </row>
    <row r="28" spans="1:13" x14ac:dyDescent="0.2">
      <c r="A28" s="32">
        <v>26</v>
      </c>
      <c r="B28" s="33"/>
      <c r="C28" s="33"/>
      <c r="D28" s="34"/>
      <c r="E28" s="35"/>
      <c r="F28" s="36"/>
      <c r="G28" s="33"/>
      <c r="H28" s="45" t="str">
        <f>VLOOKUP(G28,CISL_PLODIN!A$2:D$537,2,FALSE)</f>
        <v>Bez plodiny</v>
      </c>
      <c r="I28" s="38"/>
      <c r="J28" s="39"/>
      <c r="K28" s="39"/>
      <c r="L28" s="40" t="s">
        <v>7755</v>
      </c>
      <c r="M28" s="41"/>
    </row>
    <row r="29" spans="1:13" x14ac:dyDescent="0.2">
      <c r="A29" s="32">
        <v>27</v>
      </c>
      <c r="B29" s="33"/>
      <c r="C29" s="33"/>
      <c r="D29" s="34"/>
      <c r="E29" s="35"/>
      <c r="F29" s="36"/>
      <c r="G29" s="33"/>
      <c r="H29" s="45" t="str">
        <f>VLOOKUP(G29,CISL_PLODIN!A$2:D$537,2,FALSE)</f>
        <v>Bez plodiny</v>
      </c>
      <c r="I29" s="38"/>
      <c r="J29" s="39"/>
      <c r="K29" s="39"/>
      <c r="L29" s="40" t="s">
        <v>7755</v>
      </c>
      <c r="M29" s="41"/>
    </row>
    <row r="30" spans="1:13" x14ac:dyDescent="0.2">
      <c r="A30" s="32">
        <v>28</v>
      </c>
      <c r="B30" s="33"/>
      <c r="C30" s="33"/>
      <c r="D30" s="34"/>
      <c r="E30" s="35"/>
      <c r="F30" s="36"/>
      <c r="G30" s="33"/>
      <c r="H30" s="45" t="str">
        <f>VLOOKUP(G30,CISL_PLODIN!A$2:D$537,2,FALSE)</f>
        <v>Bez plodiny</v>
      </c>
      <c r="I30" s="38"/>
      <c r="J30" s="39"/>
      <c r="K30" s="39"/>
      <c r="L30" s="40" t="s">
        <v>7755</v>
      </c>
      <c r="M30" s="41"/>
    </row>
    <row r="31" spans="1:13" x14ac:dyDescent="0.2">
      <c r="A31" s="32">
        <v>29</v>
      </c>
      <c r="B31" s="33"/>
      <c r="C31" s="33"/>
      <c r="D31" s="34"/>
      <c r="E31" s="35"/>
      <c r="F31" s="36"/>
      <c r="G31" s="33"/>
      <c r="H31" s="45" t="str">
        <f>VLOOKUP(G31,CISL_PLODIN!A$2:D$537,2,FALSE)</f>
        <v>Bez plodiny</v>
      </c>
      <c r="I31" s="38"/>
      <c r="J31" s="39"/>
      <c r="K31" s="39"/>
      <c r="L31" s="40" t="s">
        <v>7755</v>
      </c>
      <c r="M31" s="41"/>
    </row>
    <row r="32" spans="1:13" x14ac:dyDescent="0.2">
      <c r="A32" s="32">
        <v>30</v>
      </c>
      <c r="B32" s="33"/>
      <c r="C32" s="33"/>
      <c r="D32" s="34"/>
      <c r="E32" s="35"/>
      <c r="F32" s="36"/>
      <c r="G32" s="33"/>
      <c r="H32" s="45" t="str">
        <f>VLOOKUP(G32,CISL_PLODIN!A$2:D$537,2,FALSE)</f>
        <v>Bez plodiny</v>
      </c>
      <c r="I32" s="38"/>
      <c r="J32" s="39"/>
      <c r="K32" s="39"/>
      <c r="L32" s="40" t="s">
        <v>7755</v>
      </c>
      <c r="M32" s="41"/>
    </row>
    <row r="33" spans="1:13" x14ac:dyDescent="0.2">
      <c r="A33" s="32">
        <v>31</v>
      </c>
      <c r="B33" s="33"/>
      <c r="C33" s="33"/>
      <c r="D33" s="34"/>
      <c r="E33" s="35"/>
      <c r="F33" s="36"/>
      <c r="G33" s="33"/>
      <c r="H33" s="45" t="str">
        <f>VLOOKUP(G33,CISL_PLODIN!A$2:D$537,2,FALSE)</f>
        <v>Bez plodiny</v>
      </c>
      <c r="I33" s="38"/>
      <c r="J33" s="39"/>
      <c r="K33" s="39"/>
      <c r="L33" s="40" t="s">
        <v>7755</v>
      </c>
      <c r="M33" s="41"/>
    </row>
    <row r="34" spans="1:13" x14ac:dyDescent="0.2">
      <c r="A34" s="32">
        <v>32</v>
      </c>
      <c r="B34" s="33"/>
      <c r="C34" s="33"/>
      <c r="D34" s="34"/>
      <c r="E34" s="35"/>
      <c r="F34" s="36"/>
      <c r="G34" s="33"/>
      <c r="H34" s="45" t="str">
        <f>VLOOKUP(G34,CISL_PLODIN!A$2:D$537,2,FALSE)</f>
        <v>Bez plodiny</v>
      </c>
      <c r="I34" s="38"/>
      <c r="J34" s="39"/>
      <c r="K34" s="39"/>
      <c r="L34" s="40" t="s">
        <v>7755</v>
      </c>
      <c r="M34" s="41"/>
    </row>
    <row r="35" spans="1:13" x14ac:dyDescent="0.2">
      <c r="A35" s="32">
        <v>33</v>
      </c>
      <c r="B35" s="33"/>
      <c r="C35" s="33"/>
      <c r="D35" s="34"/>
      <c r="E35" s="35"/>
      <c r="F35" s="36"/>
      <c r="G35" s="33"/>
      <c r="H35" s="45" t="str">
        <f>VLOOKUP(G35,CISL_PLODIN!A$2:D$537,2,FALSE)</f>
        <v>Bez plodiny</v>
      </c>
      <c r="I35" s="38"/>
      <c r="J35" s="39"/>
      <c r="K35" s="39"/>
      <c r="L35" s="40" t="s">
        <v>7755</v>
      </c>
      <c r="M35" s="41"/>
    </row>
    <row r="36" spans="1:13" x14ac:dyDescent="0.2">
      <c r="A36" s="32">
        <v>34</v>
      </c>
      <c r="B36" s="33"/>
      <c r="C36" s="33"/>
      <c r="D36" s="34"/>
      <c r="E36" s="35"/>
      <c r="F36" s="36"/>
      <c r="G36" s="33"/>
      <c r="H36" s="45" t="str">
        <f>VLOOKUP(G36,CISL_PLODIN!A$2:D$537,2,FALSE)</f>
        <v>Bez plodiny</v>
      </c>
      <c r="I36" s="38"/>
      <c r="J36" s="39"/>
      <c r="K36" s="39"/>
      <c r="L36" s="40" t="s">
        <v>7755</v>
      </c>
      <c r="M36" s="41"/>
    </row>
    <row r="37" spans="1:13" x14ac:dyDescent="0.2">
      <c r="A37" s="32">
        <v>35</v>
      </c>
      <c r="B37" s="87"/>
      <c r="C37" s="87"/>
      <c r="D37" s="34"/>
      <c r="E37" s="35"/>
      <c r="F37" s="36"/>
      <c r="G37" s="33"/>
      <c r="H37" s="45" t="str">
        <f>VLOOKUP(G37,CISL_PLODIN!A$2:D$537,2,FALSE)</f>
        <v>Bez plodiny</v>
      </c>
      <c r="I37" s="38"/>
      <c r="J37" s="39"/>
      <c r="K37" s="39"/>
      <c r="L37" s="40" t="s">
        <v>7755</v>
      </c>
      <c r="M37" s="41"/>
    </row>
    <row r="38" spans="1:13" x14ac:dyDescent="0.2">
      <c r="A38" s="32">
        <v>36</v>
      </c>
      <c r="B38" s="87"/>
      <c r="C38" s="87"/>
      <c r="D38" s="34"/>
      <c r="E38" s="35"/>
      <c r="F38" s="36"/>
      <c r="G38" s="33"/>
      <c r="H38" s="45" t="str">
        <f>VLOOKUP(G38,CISL_PLODIN!A$2:D$537,2,FALSE)</f>
        <v>Bez plodiny</v>
      </c>
      <c r="I38" s="38"/>
      <c r="J38" s="39"/>
      <c r="K38" s="39"/>
      <c r="L38" s="40" t="s">
        <v>7755</v>
      </c>
      <c r="M38" s="41"/>
    </row>
    <row r="39" spans="1:13" x14ac:dyDescent="0.2">
      <c r="A39" s="32">
        <v>37</v>
      </c>
      <c r="B39" s="33"/>
      <c r="C39" s="33"/>
      <c r="D39" s="34"/>
      <c r="E39" s="35"/>
      <c r="F39" s="36"/>
      <c r="G39" s="33"/>
      <c r="H39" s="45" t="str">
        <f>VLOOKUP(G39,CISL_PLODIN!A$2:D$537,2,FALSE)</f>
        <v>Bez plodiny</v>
      </c>
      <c r="I39" s="38"/>
      <c r="J39" s="39"/>
      <c r="K39" s="39"/>
      <c r="L39" s="40" t="s">
        <v>7755</v>
      </c>
      <c r="M39" s="41"/>
    </row>
    <row r="40" spans="1:13" x14ac:dyDescent="0.2">
      <c r="A40" s="32">
        <v>38</v>
      </c>
      <c r="B40" s="33"/>
      <c r="C40" s="33"/>
      <c r="D40" s="34"/>
      <c r="E40" s="35"/>
      <c r="F40" s="36"/>
      <c r="G40" s="33"/>
      <c r="H40" s="45" t="str">
        <f>VLOOKUP(G40,CISL_PLODIN!A$2:D$537,2,FALSE)</f>
        <v>Bez plodiny</v>
      </c>
      <c r="I40" s="38"/>
      <c r="J40" s="39"/>
      <c r="K40" s="39"/>
      <c r="L40" s="40" t="s">
        <v>7755</v>
      </c>
      <c r="M40" s="41"/>
    </row>
    <row r="41" spans="1:13" x14ac:dyDescent="0.2">
      <c r="A41" s="32">
        <v>39</v>
      </c>
      <c r="B41" s="33"/>
      <c r="C41" s="33"/>
      <c r="D41" s="34"/>
      <c r="E41" s="35"/>
      <c r="F41" s="36"/>
      <c r="G41" s="33"/>
      <c r="H41" s="45" t="str">
        <f>VLOOKUP(G41,CISL_PLODIN!A$2:D$537,2,FALSE)</f>
        <v>Bez plodiny</v>
      </c>
      <c r="I41" s="38"/>
      <c r="J41" s="39"/>
      <c r="K41" s="39"/>
      <c r="L41" s="40" t="s">
        <v>7755</v>
      </c>
      <c r="M41" s="41"/>
    </row>
    <row r="42" spans="1:13" x14ac:dyDescent="0.2">
      <c r="A42" s="32">
        <v>40</v>
      </c>
      <c r="B42" s="33"/>
      <c r="C42" s="33"/>
      <c r="D42" s="34"/>
      <c r="E42" s="35"/>
      <c r="F42" s="36"/>
      <c r="G42" s="33"/>
      <c r="H42" s="45" t="str">
        <f>VLOOKUP(G42,CISL_PLODIN!A$2:D$537,2,FALSE)</f>
        <v>Bez plodiny</v>
      </c>
      <c r="I42" s="38"/>
      <c r="J42" s="39"/>
      <c r="K42" s="39"/>
      <c r="L42" s="40" t="s">
        <v>7755</v>
      </c>
      <c r="M42" s="41"/>
    </row>
    <row r="43" spans="1:13" x14ac:dyDescent="0.2">
      <c r="A43" s="32">
        <v>41</v>
      </c>
      <c r="B43" s="33"/>
      <c r="C43" s="33"/>
      <c r="D43" s="34"/>
      <c r="E43" s="35"/>
      <c r="F43" s="36"/>
      <c r="G43" s="33"/>
      <c r="H43" s="45" t="str">
        <f>VLOOKUP(G43,CISL_PLODIN!A$2:D$537,2,FALSE)</f>
        <v>Bez plodiny</v>
      </c>
      <c r="I43" s="38"/>
      <c r="J43" s="39"/>
      <c r="K43" s="39"/>
      <c r="L43" s="40" t="s">
        <v>7755</v>
      </c>
      <c r="M43" s="41"/>
    </row>
    <row r="44" spans="1:13" x14ac:dyDescent="0.2">
      <c r="A44" s="32">
        <v>42</v>
      </c>
      <c r="B44" s="33"/>
      <c r="C44" s="33"/>
      <c r="D44" s="34"/>
      <c r="E44" s="35"/>
      <c r="F44" s="36"/>
      <c r="G44" s="33"/>
      <c r="H44" s="45" t="str">
        <f>VLOOKUP(G44,CISL_PLODIN!A$2:D$537,2,FALSE)</f>
        <v>Bez plodiny</v>
      </c>
      <c r="I44" s="38"/>
      <c r="J44" s="39"/>
      <c r="K44" s="39"/>
      <c r="L44" s="40" t="s">
        <v>7755</v>
      </c>
      <c r="M44" s="41"/>
    </row>
    <row r="45" spans="1:13" x14ac:dyDescent="0.2">
      <c r="A45" s="32">
        <v>43</v>
      </c>
      <c r="B45" s="33"/>
      <c r="C45" s="33"/>
      <c r="D45" s="34"/>
      <c r="E45" s="35"/>
      <c r="F45" s="36"/>
      <c r="G45" s="33"/>
      <c r="H45" s="45" t="str">
        <f>VLOOKUP(G45,CISL_PLODIN!A$2:D$537,2,FALSE)</f>
        <v>Bez plodiny</v>
      </c>
      <c r="I45" s="38"/>
      <c r="J45" s="39"/>
      <c r="K45" s="39"/>
      <c r="L45" s="40" t="s">
        <v>7755</v>
      </c>
      <c r="M45" s="41"/>
    </row>
    <row r="46" spans="1:13" x14ac:dyDescent="0.2">
      <c r="A46" s="32">
        <v>44</v>
      </c>
      <c r="B46" s="33"/>
      <c r="C46" s="33"/>
      <c r="D46" s="34"/>
      <c r="E46" s="35"/>
      <c r="F46" s="36"/>
      <c r="G46" s="33"/>
      <c r="H46" s="45" t="str">
        <f>VLOOKUP(G46,CISL_PLODIN!A$2:D$537,2,FALSE)</f>
        <v>Bez plodiny</v>
      </c>
      <c r="I46" s="38"/>
      <c r="J46" s="39"/>
      <c r="K46" s="39"/>
      <c r="L46" s="40" t="s">
        <v>7755</v>
      </c>
      <c r="M46" s="41"/>
    </row>
    <row r="47" spans="1:13" x14ac:dyDescent="0.2">
      <c r="A47" s="32">
        <v>45</v>
      </c>
      <c r="B47" s="33"/>
      <c r="C47" s="33"/>
      <c r="D47" s="34"/>
      <c r="E47" s="35"/>
      <c r="F47" s="36"/>
      <c r="G47" s="33"/>
      <c r="H47" s="45" t="str">
        <f>VLOOKUP(G47,CISL_PLODIN!A$2:D$537,2,FALSE)</f>
        <v>Bez plodiny</v>
      </c>
      <c r="I47" s="38"/>
      <c r="J47" s="39"/>
      <c r="K47" s="39"/>
      <c r="L47" s="40" t="s">
        <v>7755</v>
      </c>
      <c r="M47" s="41"/>
    </row>
    <row r="48" spans="1:13" x14ac:dyDescent="0.2">
      <c r="A48" s="32">
        <v>46</v>
      </c>
      <c r="B48" s="33"/>
      <c r="C48" s="33"/>
      <c r="D48" s="34"/>
      <c r="E48" s="35"/>
      <c r="F48" s="36"/>
      <c r="G48" s="33"/>
      <c r="H48" s="45" t="str">
        <f>VLOOKUP(G48,CISL_PLODIN!A$2:D$537,2,FALSE)</f>
        <v>Bez plodiny</v>
      </c>
      <c r="I48" s="38"/>
      <c r="J48" s="39"/>
      <c r="K48" s="39"/>
      <c r="L48" s="40" t="s">
        <v>7755</v>
      </c>
      <c r="M48" s="41"/>
    </row>
    <row r="49" spans="1:13" x14ac:dyDescent="0.2">
      <c r="A49" s="32">
        <v>47</v>
      </c>
      <c r="B49" s="33"/>
      <c r="C49" s="33"/>
      <c r="D49" s="34"/>
      <c r="E49" s="35"/>
      <c r="F49" s="36"/>
      <c r="G49" s="33"/>
      <c r="H49" s="45" t="str">
        <f>VLOOKUP(G49,CISL_PLODIN!A$2:D$537,2,FALSE)</f>
        <v>Bez plodiny</v>
      </c>
      <c r="I49" s="38"/>
      <c r="J49" s="39"/>
      <c r="K49" s="39"/>
      <c r="L49" s="40" t="s">
        <v>7755</v>
      </c>
      <c r="M49" s="41"/>
    </row>
    <row r="50" spans="1:13" x14ac:dyDescent="0.2">
      <c r="A50" s="32">
        <v>48</v>
      </c>
      <c r="B50" s="33"/>
      <c r="C50" s="33"/>
      <c r="D50" s="34"/>
      <c r="E50" s="35"/>
      <c r="F50" s="36"/>
      <c r="G50" s="33"/>
      <c r="H50" s="45" t="str">
        <f>VLOOKUP(G50,CISL_PLODIN!A$2:D$537,2,FALSE)</f>
        <v>Bez plodiny</v>
      </c>
      <c r="I50" s="38"/>
      <c r="J50" s="39"/>
      <c r="K50" s="39"/>
      <c r="L50" s="40" t="s">
        <v>7755</v>
      </c>
      <c r="M50" s="41"/>
    </row>
    <row r="51" spans="1:13" x14ac:dyDescent="0.2">
      <c r="A51" s="32">
        <v>49</v>
      </c>
      <c r="B51" s="33"/>
      <c r="C51" s="33"/>
      <c r="D51" s="34"/>
      <c r="E51" s="35"/>
      <c r="F51" s="36"/>
      <c r="G51" s="33"/>
      <c r="H51" s="45" t="str">
        <f>VLOOKUP(G51,CISL_PLODIN!A$2:D$537,2,FALSE)</f>
        <v>Bez plodiny</v>
      </c>
      <c r="I51" s="38"/>
      <c r="J51" s="39"/>
      <c r="K51" s="39"/>
      <c r="L51" s="40" t="s">
        <v>7755</v>
      </c>
      <c r="M51" s="41"/>
    </row>
    <row r="52" spans="1:13" x14ac:dyDescent="0.2">
      <c r="A52" s="32">
        <v>50</v>
      </c>
      <c r="B52" s="33"/>
      <c r="C52" s="33"/>
      <c r="D52" s="34"/>
      <c r="E52" s="35"/>
      <c r="F52" s="36"/>
      <c r="G52" s="33"/>
      <c r="H52" s="45" t="str">
        <f>VLOOKUP(G52,CISL_PLODIN!A$2:D$537,2,FALSE)</f>
        <v>Bez plodiny</v>
      </c>
      <c r="I52" s="38"/>
      <c r="J52" s="39"/>
      <c r="K52" s="39"/>
      <c r="L52" s="40" t="s">
        <v>7755</v>
      </c>
      <c r="M52" s="41"/>
    </row>
    <row r="53" spans="1:13" x14ac:dyDescent="0.2">
      <c r="A53" s="32">
        <v>51</v>
      </c>
      <c r="B53" s="33"/>
      <c r="C53" s="33"/>
      <c r="D53" s="34"/>
      <c r="E53" s="35"/>
      <c r="F53" s="36"/>
      <c r="G53" s="33"/>
      <c r="H53" s="45" t="str">
        <f>VLOOKUP(G53,CISL_PLODIN!A$2:D$537,2,FALSE)</f>
        <v>Bez plodiny</v>
      </c>
      <c r="I53" s="38"/>
      <c r="J53" s="39"/>
      <c r="K53" s="39"/>
      <c r="L53" s="40" t="s">
        <v>7755</v>
      </c>
      <c r="M53" s="41"/>
    </row>
    <row r="54" spans="1:13" x14ac:dyDescent="0.2">
      <c r="A54" s="32">
        <v>52</v>
      </c>
      <c r="B54" s="33"/>
      <c r="C54" s="33"/>
      <c r="D54" s="34"/>
      <c r="E54" s="35"/>
      <c r="F54" s="36"/>
      <c r="G54" s="33"/>
      <c r="H54" s="45" t="str">
        <f>VLOOKUP(G54,CISL_PLODIN!A$2:D$537,2,FALSE)</f>
        <v>Bez plodiny</v>
      </c>
      <c r="I54" s="38"/>
      <c r="J54" s="39"/>
      <c r="K54" s="39"/>
      <c r="L54" s="40" t="s">
        <v>7755</v>
      </c>
      <c r="M54" s="41"/>
    </row>
    <row r="55" spans="1:13" x14ac:dyDescent="0.2">
      <c r="A55" s="32">
        <v>53</v>
      </c>
      <c r="B55" s="33"/>
      <c r="C55" s="33"/>
      <c r="D55" s="34"/>
      <c r="E55" s="35"/>
      <c r="F55" s="36"/>
      <c r="G55" s="33"/>
      <c r="H55" s="45" t="str">
        <f>VLOOKUP(G55,CISL_PLODIN!A$2:D$537,2,FALSE)</f>
        <v>Bez plodiny</v>
      </c>
      <c r="I55" s="38"/>
      <c r="J55" s="39"/>
      <c r="K55" s="39"/>
      <c r="L55" s="40" t="s">
        <v>7755</v>
      </c>
      <c r="M55" s="41"/>
    </row>
    <row r="56" spans="1:13" x14ac:dyDescent="0.2">
      <c r="A56" s="32">
        <v>54</v>
      </c>
      <c r="B56" s="33"/>
      <c r="C56" s="33"/>
      <c r="D56" s="34"/>
      <c r="E56" s="35"/>
      <c r="F56" s="36"/>
      <c r="G56" s="33"/>
      <c r="H56" s="45" t="str">
        <f>VLOOKUP(G56,CISL_PLODIN!A$2:D$537,2,FALSE)</f>
        <v>Bez plodiny</v>
      </c>
      <c r="I56" s="38"/>
      <c r="J56" s="39"/>
      <c r="K56" s="39"/>
      <c r="L56" s="40" t="s">
        <v>7755</v>
      </c>
      <c r="M56" s="41"/>
    </row>
    <row r="57" spans="1:13" x14ac:dyDescent="0.2">
      <c r="A57" s="32">
        <v>55</v>
      </c>
      <c r="B57" s="33"/>
      <c r="C57" s="33"/>
      <c r="D57" s="34"/>
      <c r="E57" s="35"/>
      <c r="F57" s="36"/>
      <c r="G57" s="33"/>
      <c r="H57" s="45" t="str">
        <f>VLOOKUP(G57,CISL_PLODIN!A$2:D$537,2,FALSE)</f>
        <v>Bez plodiny</v>
      </c>
      <c r="I57" s="38"/>
      <c r="J57" s="39"/>
      <c r="K57" s="39"/>
      <c r="L57" s="40" t="s">
        <v>7755</v>
      </c>
      <c r="M57" s="41"/>
    </row>
    <row r="58" spans="1:13" x14ac:dyDescent="0.2">
      <c r="A58" s="32">
        <v>56</v>
      </c>
      <c r="B58" s="33"/>
      <c r="C58" s="33"/>
      <c r="D58" s="34"/>
      <c r="E58" s="35"/>
      <c r="F58" s="36"/>
      <c r="G58" s="33"/>
      <c r="H58" s="45" t="str">
        <f>VLOOKUP(G58,CISL_PLODIN!A$2:D$537,2,FALSE)</f>
        <v>Bez plodiny</v>
      </c>
      <c r="I58" s="38"/>
      <c r="J58" s="39"/>
      <c r="K58" s="39"/>
      <c r="L58" s="40" t="s">
        <v>7755</v>
      </c>
      <c r="M58" s="41"/>
    </row>
    <row r="59" spans="1:13" x14ac:dyDescent="0.2">
      <c r="A59" s="32">
        <v>57</v>
      </c>
      <c r="B59" s="33"/>
      <c r="C59" s="33"/>
      <c r="D59" s="34"/>
      <c r="E59" s="35"/>
      <c r="F59" s="36"/>
      <c r="G59" s="33"/>
      <c r="H59" s="45" t="str">
        <f>VLOOKUP(G59,CISL_PLODIN!A$2:D$537,2,FALSE)</f>
        <v>Bez plodiny</v>
      </c>
      <c r="I59" s="38"/>
      <c r="J59" s="39"/>
      <c r="K59" s="39"/>
      <c r="L59" s="40" t="s">
        <v>7755</v>
      </c>
      <c r="M59" s="41"/>
    </row>
    <row r="60" spans="1:13" x14ac:dyDescent="0.2">
      <c r="A60" s="32">
        <v>58</v>
      </c>
      <c r="B60" s="33"/>
      <c r="C60" s="33"/>
      <c r="D60" s="34"/>
      <c r="E60" s="35"/>
      <c r="F60" s="36"/>
      <c r="G60" s="33"/>
      <c r="H60" s="45" t="str">
        <f>VLOOKUP(G60,CISL_PLODIN!A$2:D$537,2,FALSE)</f>
        <v>Bez plodiny</v>
      </c>
      <c r="I60" s="38"/>
      <c r="J60" s="39"/>
      <c r="K60" s="39"/>
      <c r="L60" s="40" t="s">
        <v>7755</v>
      </c>
      <c r="M60" s="41"/>
    </row>
    <row r="61" spans="1:13" x14ac:dyDescent="0.2">
      <c r="A61" s="32">
        <v>59</v>
      </c>
      <c r="B61" s="33"/>
      <c r="C61" s="33"/>
      <c r="D61" s="34"/>
      <c r="E61" s="35"/>
      <c r="F61" s="36"/>
      <c r="G61" s="33"/>
      <c r="H61" s="45" t="str">
        <f>VLOOKUP(G61,CISL_PLODIN!A$2:D$537,2,FALSE)</f>
        <v>Bez plodiny</v>
      </c>
      <c r="I61" s="38"/>
      <c r="J61" s="39"/>
      <c r="K61" s="39"/>
      <c r="L61" s="40" t="s">
        <v>7755</v>
      </c>
      <c r="M61" s="41"/>
    </row>
    <row r="62" spans="1:13" x14ac:dyDescent="0.2">
      <c r="A62" s="32">
        <v>60</v>
      </c>
      <c r="B62" s="33"/>
      <c r="C62" s="33"/>
      <c r="D62" s="34"/>
      <c r="E62" s="35"/>
      <c r="F62" s="36"/>
      <c r="G62" s="33"/>
      <c r="H62" s="45" t="str">
        <f>VLOOKUP(G62,CISL_PLODIN!A$2:D$537,2,FALSE)</f>
        <v>Bez plodiny</v>
      </c>
      <c r="I62" s="38"/>
      <c r="J62" s="39"/>
      <c r="K62" s="39"/>
      <c r="L62" s="40" t="s">
        <v>7755</v>
      </c>
      <c r="M62" s="41"/>
    </row>
    <row r="63" spans="1:13" x14ac:dyDescent="0.2">
      <c r="A63" s="32">
        <v>61</v>
      </c>
      <c r="B63" s="33"/>
      <c r="C63" s="33"/>
      <c r="D63" s="34"/>
      <c r="E63" s="35"/>
      <c r="F63" s="36"/>
      <c r="G63" s="33"/>
      <c r="H63" s="45" t="str">
        <f>VLOOKUP(G63,CISL_PLODIN!A$2:D$537,2,FALSE)</f>
        <v>Bez plodiny</v>
      </c>
      <c r="I63" s="38"/>
      <c r="J63" s="39"/>
      <c r="K63" s="39"/>
      <c r="L63" s="40" t="s">
        <v>7755</v>
      </c>
      <c r="M63" s="41"/>
    </row>
    <row r="64" spans="1:13" x14ac:dyDescent="0.2">
      <c r="A64" s="32">
        <v>62</v>
      </c>
      <c r="B64" s="33"/>
      <c r="C64" s="33"/>
      <c r="D64" s="34"/>
      <c r="E64" s="35"/>
      <c r="F64" s="36"/>
      <c r="G64" s="33"/>
      <c r="H64" s="45" t="str">
        <f>VLOOKUP(G64,CISL_PLODIN!A$2:D$537,2,FALSE)</f>
        <v>Bez plodiny</v>
      </c>
      <c r="I64" s="38"/>
      <c r="J64" s="39"/>
      <c r="K64" s="39"/>
      <c r="L64" s="40" t="s">
        <v>7755</v>
      </c>
      <c r="M64" s="41"/>
    </row>
    <row r="65" spans="1:13" x14ac:dyDescent="0.2">
      <c r="A65" s="32">
        <v>63</v>
      </c>
      <c r="B65" s="33"/>
      <c r="C65" s="33"/>
      <c r="D65" s="34"/>
      <c r="E65" s="35"/>
      <c r="F65" s="36"/>
      <c r="G65" s="33"/>
      <c r="H65" s="45" t="str">
        <f>VLOOKUP(G65,CISL_PLODIN!A$2:D$537,2,FALSE)</f>
        <v>Bez plodiny</v>
      </c>
      <c r="I65" s="38"/>
      <c r="J65" s="39"/>
      <c r="K65" s="39"/>
      <c r="L65" s="40" t="s">
        <v>7755</v>
      </c>
      <c r="M65" s="41"/>
    </row>
    <row r="66" spans="1:13" x14ac:dyDescent="0.2">
      <c r="A66" s="32">
        <v>64</v>
      </c>
      <c r="B66" s="33"/>
      <c r="C66" s="33"/>
      <c r="D66" s="34"/>
      <c r="E66" s="35"/>
      <c r="F66" s="36"/>
      <c r="G66" s="33"/>
      <c r="H66" s="45" t="str">
        <f>VLOOKUP(G66,CISL_PLODIN!A$2:D$537,2,FALSE)</f>
        <v>Bez plodiny</v>
      </c>
      <c r="I66" s="38"/>
      <c r="J66" s="39"/>
      <c r="K66" s="39"/>
      <c r="L66" s="40" t="s">
        <v>7755</v>
      </c>
      <c r="M66" s="41"/>
    </row>
    <row r="67" spans="1:13" x14ac:dyDescent="0.2">
      <c r="A67" s="32">
        <v>65</v>
      </c>
      <c r="B67" s="33"/>
      <c r="C67" s="33"/>
      <c r="D67" s="34"/>
      <c r="E67" s="35"/>
      <c r="F67" s="36"/>
      <c r="G67" s="33"/>
      <c r="H67" s="45" t="str">
        <f>VLOOKUP(G67,CISL_PLODIN!A$2:D$537,2,FALSE)</f>
        <v>Bez plodiny</v>
      </c>
      <c r="I67" s="38"/>
      <c r="J67" s="39"/>
      <c r="K67" s="39"/>
      <c r="L67" s="40" t="s">
        <v>7755</v>
      </c>
      <c r="M67" s="41"/>
    </row>
    <row r="68" spans="1:13" x14ac:dyDescent="0.2">
      <c r="A68" s="32">
        <v>66</v>
      </c>
      <c r="B68" s="33"/>
      <c r="C68" s="33"/>
      <c r="D68" s="34"/>
      <c r="E68" s="35"/>
      <c r="F68" s="36"/>
      <c r="G68" s="33"/>
      <c r="H68" s="45" t="str">
        <f>VLOOKUP(G68,CISL_PLODIN!A$2:D$537,2,FALSE)</f>
        <v>Bez plodiny</v>
      </c>
      <c r="I68" s="38"/>
      <c r="J68" s="39"/>
      <c r="K68" s="39"/>
      <c r="L68" s="40" t="s">
        <v>7755</v>
      </c>
      <c r="M68" s="41"/>
    </row>
    <row r="69" spans="1:13" x14ac:dyDescent="0.2">
      <c r="A69" s="32">
        <v>67</v>
      </c>
      <c r="B69" s="33"/>
      <c r="C69" s="33"/>
      <c r="D69" s="34"/>
      <c r="E69" s="35"/>
      <c r="F69" s="36"/>
      <c r="G69" s="33"/>
      <c r="H69" s="45" t="str">
        <f>VLOOKUP(G69,CISL_PLODIN!A$2:D$537,2,FALSE)</f>
        <v>Bez plodiny</v>
      </c>
      <c r="I69" s="38"/>
      <c r="J69" s="39"/>
      <c r="K69" s="39"/>
      <c r="L69" s="40" t="s">
        <v>7755</v>
      </c>
      <c r="M69" s="41"/>
    </row>
    <row r="70" spans="1:13" x14ac:dyDescent="0.2">
      <c r="A70" s="32">
        <v>68</v>
      </c>
      <c r="B70" s="33"/>
      <c r="C70" s="33"/>
      <c r="D70" s="34"/>
      <c r="E70" s="35"/>
      <c r="F70" s="36"/>
      <c r="G70" s="33"/>
      <c r="H70" s="45" t="str">
        <f>VLOOKUP(G70,CISL_PLODIN!A$2:D$537,2,FALSE)</f>
        <v>Bez plodiny</v>
      </c>
      <c r="I70" s="38"/>
      <c r="J70" s="39"/>
      <c r="K70" s="39"/>
      <c r="L70" s="40" t="s">
        <v>7755</v>
      </c>
      <c r="M70" s="41"/>
    </row>
    <row r="71" spans="1:13" x14ac:dyDescent="0.2">
      <c r="A71" s="32">
        <v>69</v>
      </c>
      <c r="B71" s="33"/>
      <c r="C71" s="33"/>
      <c r="D71" s="34"/>
      <c r="E71" s="35"/>
      <c r="F71" s="36"/>
      <c r="G71" s="33"/>
      <c r="H71" s="45" t="str">
        <f>VLOOKUP(G71,CISL_PLODIN!A$2:D$537,2,FALSE)</f>
        <v>Bez plodiny</v>
      </c>
      <c r="I71" s="38"/>
      <c r="J71" s="39"/>
      <c r="K71" s="39"/>
      <c r="L71" s="40" t="s">
        <v>7755</v>
      </c>
      <c r="M71" s="41"/>
    </row>
    <row r="72" spans="1:13" x14ac:dyDescent="0.2">
      <c r="A72" s="32">
        <v>70</v>
      </c>
      <c r="B72" s="33"/>
      <c r="C72" s="33"/>
      <c r="D72" s="34"/>
      <c r="E72" s="35"/>
      <c r="F72" s="36"/>
      <c r="G72" s="33"/>
      <c r="H72" s="45" t="str">
        <f>VLOOKUP(G72,CISL_PLODIN!A$2:D$537,2,FALSE)</f>
        <v>Bez plodiny</v>
      </c>
      <c r="I72" s="38"/>
      <c r="J72" s="39"/>
      <c r="K72" s="39"/>
      <c r="L72" s="40" t="s">
        <v>7755</v>
      </c>
      <c r="M72" s="41"/>
    </row>
    <row r="73" spans="1:13" x14ac:dyDescent="0.2">
      <c r="A73" s="32">
        <v>71</v>
      </c>
      <c r="B73" s="33"/>
      <c r="C73" s="33"/>
      <c r="D73" s="34"/>
      <c r="E73" s="35"/>
      <c r="F73" s="36"/>
      <c r="G73" s="33"/>
      <c r="H73" s="45" t="str">
        <f>VLOOKUP(G73,CISL_PLODIN!A$2:D$537,2,FALSE)</f>
        <v>Bez plodiny</v>
      </c>
      <c r="I73" s="38"/>
      <c r="J73" s="39"/>
      <c r="K73" s="39"/>
      <c r="L73" s="40" t="s">
        <v>7755</v>
      </c>
      <c r="M73" s="41"/>
    </row>
    <row r="74" spans="1:13" x14ac:dyDescent="0.2">
      <c r="A74" s="32">
        <v>72</v>
      </c>
      <c r="B74" s="33"/>
      <c r="C74" s="33"/>
      <c r="D74" s="34"/>
      <c r="E74" s="35"/>
      <c r="F74" s="36"/>
      <c r="G74" s="33"/>
      <c r="H74" s="45" t="str">
        <f>VLOOKUP(G74,CISL_PLODIN!A$2:D$537,2,FALSE)</f>
        <v>Bez plodiny</v>
      </c>
      <c r="I74" s="38"/>
      <c r="J74" s="39"/>
      <c r="K74" s="39"/>
      <c r="L74" s="40" t="s">
        <v>7755</v>
      </c>
      <c r="M74" s="41"/>
    </row>
    <row r="75" spans="1:13" x14ac:dyDescent="0.2">
      <c r="A75" s="32">
        <v>73</v>
      </c>
      <c r="B75" s="33"/>
      <c r="C75" s="33"/>
      <c r="D75" s="34"/>
      <c r="E75" s="35"/>
      <c r="F75" s="36"/>
      <c r="G75" s="33"/>
      <c r="H75" s="45" t="str">
        <f>VLOOKUP(G75,CISL_PLODIN!A$2:D$537,2,FALSE)</f>
        <v>Bez plodiny</v>
      </c>
      <c r="I75" s="38"/>
      <c r="J75" s="39"/>
      <c r="K75" s="39"/>
      <c r="L75" s="40" t="s">
        <v>7755</v>
      </c>
      <c r="M75" s="41"/>
    </row>
    <row r="76" spans="1:13" x14ac:dyDescent="0.2">
      <c r="A76" s="32">
        <v>74</v>
      </c>
      <c r="B76" s="33"/>
      <c r="C76" s="33"/>
      <c r="D76" s="34"/>
      <c r="E76" s="35"/>
      <c r="F76" s="36"/>
      <c r="G76" s="33"/>
      <c r="H76" s="45" t="str">
        <f>VLOOKUP(G76,CISL_PLODIN!A$2:D$537,2,FALSE)</f>
        <v>Bez plodiny</v>
      </c>
      <c r="I76" s="38"/>
      <c r="J76" s="39"/>
      <c r="K76" s="39"/>
      <c r="L76" s="40" t="s">
        <v>7755</v>
      </c>
      <c r="M76" s="41"/>
    </row>
    <row r="77" spans="1:13" x14ac:dyDescent="0.2">
      <c r="A77" s="32">
        <v>75</v>
      </c>
      <c r="B77" s="33"/>
      <c r="C77" s="33"/>
      <c r="D77" s="34"/>
      <c r="E77" s="35"/>
      <c r="F77" s="36"/>
      <c r="G77" s="33"/>
      <c r="H77" s="45" t="str">
        <f>VLOOKUP(G77,CISL_PLODIN!A$2:D$537,2,FALSE)</f>
        <v>Bez plodiny</v>
      </c>
      <c r="I77" s="38"/>
      <c r="J77" s="39"/>
      <c r="K77" s="39"/>
      <c r="L77" s="40" t="s">
        <v>7755</v>
      </c>
      <c r="M77" s="41"/>
    </row>
    <row r="78" spans="1:13" x14ac:dyDescent="0.2">
      <c r="A78" s="32">
        <v>76</v>
      </c>
      <c r="B78" s="33"/>
      <c r="C78" s="33"/>
      <c r="D78" s="34"/>
      <c r="E78" s="35"/>
      <c r="F78" s="36"/>
      <c r="G78" s="33"/>
      <c r="H78" s="45" t="str">
        <f>VLOOKUP(G78,CISL_PLODIN!A$2:D$537,2,FALSE)</f>
        <v>Bez plodiny</v>
      </c>
      <c r="I78" s="38"/>
      <c r="J78" s="39"/>
      <c r="K78" s="39"/>
      <c r="L78" s="40" t="s">
        <v>7755</v>
      </c>
      <c r="M78" s="41"/>
    </row>
    <row r="79" spans="1:13" x14ac:dyDescent="0.2">
      <c r="A79" s="32">
        <v>77</v>
      </c>
      <c r="B79" s="33"/>
      <c r="C79" s="33"/>
      <c r="D79" s="34"/>
      <c r="E79" s="35"/>
      <c r="F79" s="36"/>
      <c r="G79" s="33"/>
      <c r="H79" s="45" t="str">
        <f>VLOOKUP(G79,CISL_PLODIN!A$2:D$537,2,FALSE)</f>
        <v>Bez plodiny</v>
      </c>
      <c r="I79" s="38"/>
      <c r="J79" s="39"/>
      <c r="K79" s="39"/>
      <c r="L79" s="40" t="s">
        <v>7755</v>
      </c>
      <c r="M79" s="41"/>
    </row>
    <row r="80" spans="1:13" x14ac:dyDescent="0.2">
      <c r="A80" s="32">
        <v>78</v>
      </c>
      <c r="B80" s="33"/>
      <c r="C80" s="33"/>
      <c r="D80" s="34"/>
      <c r="E80" s="35"/>
      <c r="F80" s="36"/>
      <c r="G80" s="33"/>
      <c r="H80" s="45" t="str">
        <f>VLOOKUP(G80,CISL_PLODIN!A$2:D$537,2,FALSE)</f>
        <v>Bez plodiny</v>
      </c>
      <c r="I80" s="38"/>
      <c r="J80" s="39"/>
      <c r="K80" s="39"/>
      <c r="L80" s="40" t="s">
        <v>7755</v>
      </c>
      <c r="M80" s="41"/>
    </row>
    <row r="81" spans="1:13" x14ac:dyDescent="0.2">
      <c r="A81" s="32">
        <v>79</v>
      </c>
      <c r="B81" s="33"/>
      <c r="C81" s="33"/>
      <c r="D81" s="34"/>
      <c r="E81" s="35"/>
      <c r="F81" s="36"/>
      <c r="G81" s="33"/>
      <c r="H81" s="45" t="str">
        <f>VLOOKUP(G81,CISL_PLODIN!A$2:D$537,2,FALSE)</f>
        <v>Bez plodiny</v>
      </c>
      <c r="I81" s="38"/>
      <c r="J81" s="39"/>
      <c r="K81" s="39"/>
      <c r="L81" s="40" t="s">
        <v>7755</v>
      </c>
      <c r="M81" s="41"/>
    </row>
    <row r="82" spans="1:13" x14ac:dyDescent="0.2">
      <c r="A82" s="32">
        <v>80</v>
      </c>
      <c r="B82" s="33"/>
      <c r="C82" s="33"/>
      <c r="D82" s="34"/>
      <c r="E82" s="35"/>
      <c r="F82" s="36"/>
      <c r="G82" s="33"/>
      <c r="H82" s="45" t="str">
        <f>VLOOKUP(G82,CISL_PLODIN!A$2:D$537,2,FALSE)</f>
        <v>Bez plodiny</v>
      </c>
      <c r="I82" s="38"/>
      <c r="J82" s="39"/>
      <c r="K82" s="39"/>
      <c r="L82" s="40" t="s">
        <v>7755</v>
      </c>
      <c r="M82" s="41"/>
    </row>
    <row r="83" spans="1:13" x14ac:dyDescent="0.2">
      <c r="A83" s="32">
        <v>81</v>
      </c>
      <c r="B83" s="33"/>
      <c r="C83" s="33"/>
      <c r="D83" s="34"/>
      <c r="E83" s="35"/>
      <c r="F83" s="36"/>
      <c r="G83" s="33"/>
      <c r="H83" s="45" t="str">
        <f>VLOOKUP(G83,CISL_PLODIN!A$2:D$537,2,FALSE)</f>
        <v>Bez plodiny</v>
      </c>
      <c r="I83" s="38"/>
      <c r="J83" s="39"/>
      <c r="K83" s="39"/>
      <c r="L83" s="40" t="s">
        <v>7755</v>
      </c>
      <c r="M83" s="41"/>
    </row>
    <row r="84" spans="1:13" x14ac:dyDescent="0.2">
      <c r="A84" s="32">
        <v>82</v>
      </c>
      <c r="B84" s="33"/>
      <c r="C84" s="33"/>
      <c r="D84" s="34"/>
      <c r="E84" s="35"/>
      <c r="F84" s="36"/>
      <c r="G84" s="33"/>
      <c r="H84" s="45" t="str">
        <f>VLOOKUP(G84,CISL_PLODIN!A$2:D$537,2,FALSE)</f>
        <v>Bez plodiny</v>
      </c>
      <c r="I84" s="38"/>
      <c r="J84" s="39"/>
      <c r="K84" s="39"/>
      <c r="L84" s="40" t="s">
        <v>7755</v>
      </c>
      <c r="M84" s="41"/>
    </row>
    <row r="85" spans="1:13" x14ac:dyDescent="0.2">
      <c r="A85" s="32">
        <v>83</v>
      </c>
      <c r="B85" s="33"/>
      <c r="C85" s="33"/>
      <c r="D85" s="34"/>
      <c r="E85" s="35"/>
      <c r="F85" s="36"/>
      <c r="G85" s="33"/>
      <c r="H85" s="45" t="str">
        <f>VLOOKUP(G85,CISL_PLODIN!A$2:D$537,2,FALSE)</f>
        <v>Bez plodiny</v>
      </c>
      <c r="I85" s="38"/>
      <c r="J85" s="39"/>
      <c r="K85" s="39"/>
      <c r="L85" s="40" t="s">
        <v>7755</v>
      </c>
      <c r="M85" s="41"/>
    </row>
    <row r="86" spans="1:13" x14ac:dyDescent="0.2">
      <c r="A86" s="32">
        <v>84</v>
      </c>
      <c r="B86" s="33"/>
      <c r="C86" s="33"/>
      <c r="D86" s="34"/>
      <c r="E86" s="35"/>
      <c r="F86" s="36"/>
      <c r="G86" s="33"/>
      <c r="H86" s="45" t="str">
        <f>VLOOKUP(G86,CISL_PLODIN!A$2:D$537,2,FALSE)</f>
        <v>Bez plodiny</v>
      </c>
      <c r="I86" s="38"/>
      <c r="J86" s="39"/>
      <c r="K86" s="39"/>
      <c r="L86" s="40" t="s">
        <v>7755</v>
      </c>
      <c r="M86" s="41"/>
    </row>
    <row r="87" spans="1:13" x14ac:dyDescent="0.2">
      <c r="A87" s="32">
        <v>85</v>
      </c>
      <c r="B87" s="33"/>
      <c r="C87" s="33"/>
      <c r="D87" s="34"/>
      <c r="E87" s="35"/>
      <c r="F87" s="36"/>
      <c r="G87" s="33"/>
      <c r="H87" s="45" t="str">
        <f>VLOOKUP(G87,CISL_PLODIN!A$2:D$537,2,FALSE)</f>
        <v>Bez plodiny</v>
      </c>
      <c r="I87" s="38"/>
      <c r="J87" s="39"/>
      <c r="K87" s="39"/>
      <c r="L87" s="40" t="s">
        <v>7755</v>
      </c>
      <c r="M87" s="41"/>
    </row>
    <row r="88" spans="1:13" x14ac:dyDescent="0.2">
      <c r="A88" s="32">
        <v>86</v>
      </c>
      <c r="B88" s="33"/>
      <c r="C88" s="33"/>
      <c r="D88" s="34"/>
      <c r="E88" s="35"/>
      <c r="F88" s="36"/>
      <c r="G88" s="33"/>
      <c r="H88" s="45" t="str">
        <f>VLOOKUP(G88,CISL_PLODIN!A$2:D$537,2,FALSE)</f>
        <v>Bez plodiny</v>
      </c>
      <c r="I88" s="38"/>
      <c r="J88" s="39"/>
      <c r="K88" s="39"/>
      <c r="L88" s="40" t="s">
        <v>7755</v>
      </c>
      <c r="M88" s="41"/>
    </row>
    <row r="89" spans="1:13" x14ac:dyDescent="0.2">
      <c r="A89" s="32">
        <v>87</v>
      </c>
      <c r="B89" s="33"/>
      <c r="C89" s="33"/>
      <c r="D89" s="34"/>
      <c r="E89" s="35"/>
      <c r="F89" s="36"/>
      <c r="G89" s="33"/>
      <c r="H89" s="45" t="str">
        <f>VLOOKUP(G89,CISL_PLODIN!A$2:D$537,2,FALSE)</f>
        <v>Bez plodiny</v>
      </c>
      <c r="I89" s="38"/>
      <c r="J89" s="39"/>
      <c r="K89" s="39"/>
      <c r="L89" s="40" t="s">
        <v>7755</v>
      </c>
      <c r="M89" s="41"/>
    </row>
    <row r="90" spans="1:13" x14ac:dyDescent="0.2">
      <c r="A90" s="32">
        <v>88</v>
      </c>
      <c r="B90" s="33"/>
      <c r="C90" s="33"/>
      <c r="D90" s="34"/>
      <c r="E90" s="35"/>
      <c r="F90" s="36"/>
      <c r="G90" s="33"/>
      <c r="H90" s="45" t="str">
        <f>VLOOKUP(G90,CISL_PLODIN!A$2:D$537,2,FALSE)</f>
        <v>Bez plodiny</v>
      </c>
      <c r="I90" s="38"/>
      <c r="J90" s="39"/>
      <c r="K90" s="39"/>
      <c r="L90" s="40" t="s">
        <v>7755</v>
      </c>
      <c r="M90" s="41"/>
    </row>
    <row r="91" spans="1:13" x14ac:dyDescent="0.2">
      <c r="A91" s="32">
        <v>89</v>
      </c>
      <c r="B91" s="33"/>
      <c r="C91" s="33"/>
      <c r="D91" s="34"/>
      <c r="E91" s="35"/>
      <c r="F91" s="36"/>
      <c r="G91" s="33"/>
      <c r="H91" s="45" t="str">
        <f>VLOOKUP(G91,CISL_PLODIN!A$2:D$537,2,FALSE)</f>
        <v>Bez plodiny</v>
      </c>
      <c r="I91" s="38"/>
      <c r="J91" s="39"/>
      <c r="K91" s="39"/>
      <c r="L91" s="40" t="s">
        <v>7755</v>
      </c>
      <c r="M91" s="41"/>
    </row>
    <row r="92" spans="1:13" x14ac:dyDescent="0.2">
      <c r="A92" s="32">
        <v>90</v>
      </c>
      <c r="B92" s="33"/>
      <c r="C92" s="33"/>
      <c r="D92" s="34"/>
      <c r="E92" s="35"/>
      <c r="F92" s="36"/>
      <c r="G92" s="33"/>
      <c r="H92" s="45" t="str">
        <f>VLOOKUP(G92,CISL_PLODIN!A$2:D$537,2,FALSE)</f>
        <v>Bez plodiny</v>
      </c>
      <c r="I92" s="38"/>
      <c r="J92" s="39"/>
      <c r="K92" s="39"/>
      <c r="L92" s="40" t="s">
        <v>7755</v>
      </c>
      <c r="M92" s="41"/>
    </row>
    <row r="93" spans="1:13" x14ac:dyDescent="0.2">
      <c r="A93" s="32">
        <v>91</v>
      </c>
      <c r="B93" s="33"/>
      <c r="C93" s="33"/>
      <c r="D93" s="34"/>
      <c r="E93" s="35"/>
      <c r="F93" s="36"/>
      <c r="G93" s="33"/>
      <c r="H93" s="45" t="str">
        <f>VLOOKUP(G93,CISL_PLODIN!A$2:D$537,2,FALSE)</f>
        <v>Bez plodiny</v>
      </c>
      <c r="I93" s="38"/>
      <c r="J93" s="39"/>
      <c r="K93" s="39"/>
      <c r="L93" s="40" t="s">
        <v>7755</v>
      </c>
      <c r="M93" s="41"/>
    </row>
    <row r="94" spans="1:13" x14ac:dyDescent="0.2">
      <c r="A94" s="32">
        <v>92</v>
      </c>
      <c r="B94" s="33"/>
      <c r="C94" s="33"/>
      <c r="D94" s="34"/>
      <c r="E94" s="35"/>
      <c r="F94" s="36"/>
      <c r="G94" s="33"/>
      <c r="H94" s="45" t="str">
        <f>VLOOKUP(G94,CISL_PLODIN!A$2:D$537,2,FALSE)</f>
        <v>Bez plodiny</v>
      </c>
      <c r="I94" s="38"/>
      <c r="J94" s="39"/>
      <c r="K94" s="39"/>
      <c r="L94" s="40" t="s">
        <v>7755</v>
      </c>
      <c r="M94" s="41"/>
    </row>
    <row r="95" spans="1:13" x14ac:dyDescent="0.2">
      <c r="A95" s="32">
        <v>93</v>
      </c>
      <c r="B95" s="33"/>
      <c r="C95" s="33"/>
      <c r="D95" s="34"/>
      <c r="E95" s="35"/>
      <c r="F95" s="36"/>
      <c r="G95" s="33"/>
      <c r="H95" s="45" t="str">
        <f>VLOOKUP(G95,CISL_PLODIN!A$2:D$537,2,FALSE)</f>
        <v>Bez plodiny</v>
      </c>
      <c r="I95" s="38"/>
      <c r="J95" s="39"/>
      <c r="K95" s="39"/>
      <c r="L95" s="40" t="s">
        <v>7755</v>
      </c>
      <c r="M95" s="41"/>
    </row>
    <row r="96" spans="1:13" x14ac:dyDescent="0.2">
      <c r="A96" s="32">
        <v>94</v>
      </c>
      <c r="B96" s="33"/>
      <c r="C96" s="33"/>
      <c r="D96" s="34"/>
      <c r="E96" s="35"/>
      <c r="F96" s="36"/>
      <c r="G96" s="33"/>
      <c r="H96" s="45" t="str">
        <f>VLOOKUP(G96,CISL_PLODIN!A$2:D$537,2,FALSE)</f>
        <v>Bez plodiny</v>
      </c>
      <c r="I96" s="38"/>
      <c r="J96" s="39"/>
      <c r="K96" s="39"/>
      <c r="L96" s="40" t="s">
        <v>7755</v>
      </c>
      <c r="M96" s="41"/>
    </row>
    <row r="97" spans="1:13" x14ac:dyDescent="0.2">
      <c r="A97" s="32">
        <v>95</v>
      </c>
      <c r="B97" s="33"/>
      <c r="C97" s="33"/>
      <c r="D97" s="34"/>
      <c r="E97" s="35"/>
      <c r="F97" s="36"/>
      <c r="G97" s="33"/>
      <c r="H97" s="45" t="str">
        <f>VLOOKUP(G97,CISL_PLODIN!A$2:D$537,2,FALSE)</f>
        <v>Bez plodiny</v>
      </c>
      <c r="I97" s="38"/>
      <c r="J97" s="39"/>
      <c r="K97" s="39"/>
      <c r="L97" s="40" t="s">
        <v>7755</v>
      </c>
      <c r="M97" s="41"/>
    </row>
    <row r="98" spans="1:13" x14ac:dyDescent="0.2">
      <c r="A98" s="32">
        <v>96</v>
      </c>
      <c r="B98" s="33"/>
      <c r="C98" s="33"/>
      <c r="D98" s="34"/>
      <c r="E98" s="35"/>
      <c r="F98" s="36"/>
      <c r="G98" s="33"/>
      <c r="H98" s="45" t="str">
        <f>VLOOKUP(G98,CISL_PLODIN!A$2:D$537,2,FALSE)</f>
        <v>Bez plodiny</v>
      </c>
      <c r="I98" s="38"/>
      <c r="J98" s="39"/>
      <c r="K98" s="39"/>
      <c r="L98" s="40" t="s">
        <v>7755</v>
      </c>
      <c r="M98" s="41"/>
    </row>
    <row r="99" spans="1:13" x14ac:dyDescent="0.2">
      <c r="A99" s="32">
        <v>97</v>
      </c>
      <c r="B99" s="33"/>
      <c r="C99" s="33"/>
      <c r="D99" s="34"/>
      <c r="E99" s="35"/>
      <c r="F99" s="36"/>
      <c r="G99" s="33"/>
      <c r="H99" s="45" t="str">
        <f>VLOOKUP(G99,CISL_PLODIN!A$2:D$537,2,FALSE)</f>
        <v>Bez plodiny</v>
      </c>
      <c r="I99" s="38"/>
      <c r="J99" s="39"/>
      <c r="K99" s="39"/>
      <c r="L99" s="40" t="s">
        <v>7755</v>
      </c>
      <c r="M99" s="41"/>
    </row>
    <row r="100" spans="1:13" x14ac:dyDescent="0.2">
      <c r="A100" s="32">
        <v>98</v>
      </c>
      <c r="B100" s="33"/>
      <c r="C100" s="33"/>
      <c r="D100" s="34"/>
      <c r="E100" s="35"/>
      <c r="F100" s="36"/>
      <c r="G100" s="33"/>
      <c r="H100" s="45" t="str">
        <f>VLOOKUP(G100,CISL_PLODIN!A$2:D$537,2,FALSE)</f>
        <v>Bez plodiny</v>
      </c>
      <c r="I100" s="38"/>
      <c r="J100" s="39"/>
      <c r="K100" s="39"/>
      <c r="L100" s="40" t="s">
        <v>7755</v>
      </c>
      <c r="M100" s="41"/>
    </row>
    <row r="101" spans="1:13" x14ac:dyDescent="0.2">
      <c r="A101" s="32">
        <v>99</v>
      </c>
      <c r="B101" s="33"/>
      <c r="C101" s="33"/>
      <c r="D101" s="34"/>
      <c r="E101" s="35"/>
      <c r="F101" s="36"/>
      <c r="G101" s="33"/>
      <c r="H101" s="45" t="str">
        <f>VLOOKUP(G101,CISL_PLODIN!A$2:D$537,2,FALSE)</f>
        <v>Bez plodiny</v>
      </c>
      <c r="I101" s="38"/>
      <c r="J101" s="39"/>
      <c r="K101" s="39"/>
      <c r="L101" s="40" t="s">
        <v>7755</v>
      </c>
      <c r="M101" s="41"/>
    </row>
    <row r="102" spans="1:13" x14ac:dyDescent="0.2">
      <c r="A102" s="32">
        <v>100</v>
      </c>
      <c r="B102" s="33"/>
      <c r="C102" s="33"/>
      <c r="D102" s="34"/>
      <c r="E102" s="35"/>
      <c r="F102" s="36"/>
      <c r="G102" s="33"/>
      <c r="H102" s="45" t="str">
        <f>VLOOKUP(G102,CISL_PLODIN!A$2:D$537,2,FALSE)</f>
        <v>Bez plodiny</v>
      </c>
      <c r="I102" s="38"/>
      <c r="J102" s="39"/>
      <c r="K102" s="39"/>
      <c r="L102" s="40" t="s">
        <v>7755</v>
      </c>
      <c r="M102" s="41"/>
    </row>
    <row r="103" spans="1:13" x14ac:dyDescent="0.2">
      <c r="A103" s="32">
        <v>101</v>
      </c>
      <c r="B103" s="33"/>
      <c r="C103" s="33"/>
      <c r="D103" s="34"/>
      <c r="E103" s="35"/>
      <c r="F103" s="36"/>
      <c r="G103" s="33"/>
      <c r="H103" s="45" t="str">
        <f>VLOOKUP(G103,CISL_PLODIN!A$2:D$537,2,FALSE)</f>
        <v>Bez plodiny</v>
      </c>
      <c r="I103" s="38"/>
      <c r="J103" s="39"/>
      <c r="K103" s="39"/>
      <c r="L103" s="40" t="s">
        <v>7755</v>
      </c>
      <c r="M103" s="41"/>
    </row>
    <row r="104" spans="1:13" x14ac:dyDescent="0.2">
      <c r="A104" s="32">
        <v>102</v>
      </c>
      <c r="B104" s="33"/>
      <c r="C104" s="33"/>
      <c r="D104" s="34"/>
      <c r="E104" s="35"/>
      <c r="F104" s="36"/>
      <c r="G104" s="33"/>
      <c r="H104" s="45" t="str">
        <f>VLOOKUP(G104,CISL_PLODIN!A$2:D$537,2,FALSE)</f>
        <v>Bez plodiny</v>
      </c>
      <c r="I104" s="38"/>
      <c r="J104" s="39"/>
      <c r="K104" s="39"/>
      <c r="L104" s="40" t="s">
        <v>7755</v>
      </c>
      <c r="M104" s="41"/>
    </row>
    <row r="105" spans="1:13" x14ac:dyDescent="0.2">
      <c r="A105" s="32">
        <v>103</v>
      </c>
      <c r="B105" s="33"/>
      <c r="C105" s="33"/>
      <c r="D105" s="34"/>
      <c r="E105" s="35"/>
      <c r="F105" s="36"/>
      <c r="G105" s="33"/>
      <c r="H105" s="45" t="str">
        <f>VLOOKUP(G105,CISL_PLODIN!A$2:D$537,2,FALSE)</f>
        <v>Bez plodiny</v>
      </c>
      <c r="I105" s="38"/>
      <c r="J105" s="39"/>
      <c r="K105" s="39"/>
      <c r="L105" s="40" t="s">
        <v>7755</v>
      </c>
      <c r="M105" s="41"/>
    </row>
    <row r="106" spans="1:13" x14ac:dyDescent="0.2">
      <c r="A106" s="32">
        <v>104</v>
      </c>
      <c r="B106" s="33"/>
      <c r="C106" s="33"/>
      <c r="D106" s="34"/>
      <c r="E106" s="35"/>
      <c r="F106" s="36"/>
      <c r="G106" s="33"/>
      <c r="H106" s="45" t="str">
        <f>VLOOKUP(G106,CISL_PLODIN!A$2:D$537,2,FALSE)</f>
        <v>Bez plodiny</v>
      </c>
      <c r="I106" s="38"/>
      <c r="J106" s="39"/>
      <c r="K106" s="39"/>
      <c r="L106" s="40" t="s">
        <v>7755</v>
      </c>
      <c r="M106" s="41"/>
    </row>
    <row r="107" spans="1:13" x14ac:dyDescent="0.2">
      <c r="A107" s="32">
        <v>105</v>
      </c>
      <c r="B107" s="33"/>
      <c r="C107" s="33"/>
      <c r="D107" s="34"/>
      <c r="E107" s="35"/>
      <c r="F107" s="36"/>
      <c r="G107" s="33"/>
      <c r="H107" s="45" t="str">
        <f>VLOOKUP(G107,CISL_PLODIN!A$2:D$537,2,FALSE)</f>
        <v>Bez plodiny</v>
      </c>
      <c r="I107" s="38"/>
      <c r="J107" s="39"/>
      <c r="K107" s="39"/>
      <c r="L107" s="40" t="s">
        <v>7755</v>
      </c>
      <c r="M107" s="41"/>
    </row>
    <row r="108" spans="1:13" x14ac:dyDescent="0.2">
      <c r="A108" s="32">
        <v>106</v>
      </c>
      <c r="B108" s="33"/>
      <c r="C108" s="33"/>
      <c r="D108" s="34"/>
      <c r="E108" s="35"/>
      <c r="F108" s="36"/>
      <c r="G108" s="33"/>
      <c r="H108" s="45" t="str">
        <f>VLOOKUP(G108,CISL_PLODIN!A$2:D$537,2,FALSE)</f>
        <v>Bez plodiny</v>
      </c>
      <c r="I108" s="38"/>
      <c r="J108" s="39"/>
      <c r="K108" s="39"/>
      <c r="L108" s="40" t="s">
        <v>7755</v>
      </c>
      <c r="M108" s="41"/>
    </row>
    <row r="109" spans="1:13" x14ac:dyDescent="0.2">
      <c r="A109" s="32">
        <v>107</v>
      </c>
      <c r="B109" s="33"/>
      <c r="C109" s="33"/>
      <c r="D109" s="34"/>
      <c r="E109" s="35"/>
      <c r="F109" s="36"/>
      <c r="G109" s="33"/>
      <c r="H109" s="45" t="str">
        <f>VLOOKUP(G109,CISL_PLODIN!A$2:D$537,2,FALSE)</f>
        <v>Bez plodiny</v>
      </c>
      <c r="I109" s="38"/>
      <c r="J109" s="39"/>
      <c r="K109" s="39"/>
      <c r="L109" s="40" t="s">
        <v>7755</v>
      </c>
      <c r="M109" s="41"/>
    </row>
    <row r="110" spans="1:13" x14ac:dyDescent="0.2">
      <c r="A110" s="32">
        <v>108</v>
      </c>
      <c r="B110" s="33"/>
      <c r="C110" s="33"/>
      <c r="D110" s="34"/>
      <c r="E110" s="35"/>
      <c r="F110" s="36"/>
      <c r="G110" s="33"/>
      <c r="H110" s="45" t="str">
        <f>VLOOKUP(G110,CISL_PLODIN!A$2:D$537,2,FALSE)</f>
        <v>Bez plodiny</v>
      </c>
      <c r="I110" s="38"/>
      <c r="J110" s="39"/>
      <c r="K110" s="39"/>
      <c r="L110" s="40" t="s">
        <v>7755</v>
      </c>
      <c r="M110" s="41"/>
    </row>
    <row r="111" spans="1:13" x14ac:dyDescent="0.2">
      <c r="A111" s="32">
        <v>109</v>
      </c>
      <c r="B111" s="33"/>
      <c r="C111" s="33"/>
      <c r="D111" s="34"/>
      <c r="E111" s="35"/>
      <c r="F111" s="36"/>
      <c r="G111" s="33"/>
      <c r="H111" s="45" t="str">
        <f>VLOOKUP(G111,CISL_PLODIN!A$2:D$537,2,FALSE)</f>
        <v>Bez plodiny</v>
      </c>
      <c r="I111" s="38"/>
      <c r="J111" s="39"/>
      <c r="K111" s="39"/>
      <c r="L111" s="40" t="s">
        <v>7755</v>
      </c>
      <c r="M111" s="41"/>
    </row>
    <row r="112" spans="1:13" x14ac:dyDescent="0.2">
      <c r="A112" s="32">
        <v>110</v>
      </c>
      <c r="B112" s="33"/>
      <c r="C112" s="33"/>
      <c r="D112" s="34"/>
      <c r="E112" s="35"/>
      <c r="F112" s="36"/>
      <c r="G112" s="33"/>
      <c r="H112" s="45" t="str">
        <f>VLOOKUP(G112,CISL_PLODIN!A$2:D$537,2,FALSE)</f>
        <v>Bez plodiny</v>
      </c>
      <c r="I112" s="38"/>
      <c r="J112" s="39"/>
      <c r="K112" s="39"/>
      <c r="L112" s="40" t="s">
        <v>7755</v>
      </c>
      <c r="M112" s="41"/>
    </row>
    <row r="113" spans="1:13" x14ac:dyDescent="0.2">
      <c r="A113" s="32">
        <v>111</v>
      </c>
      <c r="B113" s="33"/>
      <c r="C113" s="33"/>
      <c r="D113" s="34"/>
      <c r="E113" s="35"/>
      <c r="F113" s="36"/>
      <c r="G113" s="33"/>
      <c r="H113" s="45" t="str">
        <f>VLOOKUP(G113,CISL_PLODIN!A$2:D$537,2,FALSE)</f>
        <v>Bez plodiny</v>
      </c>
      <c r="I113" s="38"/>
      <c r="J113" s="39"/>
      <c r="K113" s="39"/>
      <c r="L113" s="40" t="s">
        <v>7755</v>
      </c>
      <c r="M113" s="41"/>
    </row>
    <row r="114" spans="1:13" x14ac:dyDescent="0.2">
      <c r="A114" s="32">
        <v>112</v>
      </c>
      <c r="B114" s="33"/>
      <c r="C114" s="33"/>
      <c r="D114" s="34"/>
      <c r="E114" s="35"/>
      <c r="F114" s="36"/>
      <c r="G114" s="33"/>
      <c r="H114" s="45" t="str">
        <f>VLOOKUP(G114,CISL_PLODIN!A$2:D$537,2,FALSE)</f>
        <v>Bez plodiny</v>
      </c>
      <c r="I114" s="38"/>
      <c r="J114" s="39"/>
      <c r="K114" s="39"/>
      <c r="L114" s="40" t="s">
        <v>7755</v>
      </c>
      <c r="M114" s="41"/>
    </row>
    <row r="115" spans="1:13" x14ac:dyDescent="0.2">
      <c r="A115" s="32">
        <v>113</v>
      </c>
      <c r="B115" s="33"/>
      <c r="C115" s="33"/>
      <c r="D115" s="34"/>
      <c r="E115" s="35"/>
      <c r="F115" s="36"/>
      <c r="G115" s="33"/>
      <c r="H115" s="45" t="str">
        <f>VLOOKUP(G115,CISL_PLODIN!A$2:D$537,2,FALSE)</f>
        <v>Bez plodiny</v>
      </c>
      <c r="I115" s="38"/>
      <c r="J115" s="39"/>
      <c r="K115" s="39"/>
      <c r="L115" s="40" t="s">
        <v>7755</v>
      </c>
      <c r="M115" s="41"/>
    </row>
    <row r="116" spans="1:13" x14ac:dyDescent="0.2">
      <c r="A116" s="32">
        <v>114</v>
      </c>
      <c r="B116" s="33"/>
      <c r="C116" s="33"/>
      <c r="D116" s="34"/>
      <c r="E116" s="35"/>
      <c r="F116" s="36"/>
      <c r="G116" s="33"/>
      <c r="H116" s="45" t="str">
        <f>VLOOKUP(G116,CISL_PLODIN!A$2:D$537,2,FALSE)</f>
        <v>Bez plodiny</v>
      </c>
      <c r="I116" s="38"/>
      <c r="J116" s="39"/>
      <c r="K116" s="39"/>
      <c r="L116" s="40" t="s">
        <v>7755</v>
      </c>
      <c r="M116" s="41"/>
    </row>
    <row r="117" spans="1:13" x14ac:dyDescent="0.2">
      <c r="A117" s="32">
        <v>115</v>
      </c>
      <c r="B117" s="33"/>
      <c r="C117" s="33"/>
      <c r="D117" s="34"/>
      <c r="E117" s="35"/>
      <c r="F117" s="36"/>
      <c r="G117" s="33"/>
      <c r="H117" s="45" t="str">
        <f>VLOOKUP(G117,CISL_PLODIN!A$2:D$537,2,FALSE)</f>
        <v>Bez plodiny</v>
      </c>
      <c r="I117" s="38"/>
      <c r="J117" s="39"/>
      <c r="K117" s="39"/>
      <c r="L117" s="40" t="s">
        <v>7755</v>
      </c>
      <c r="M117" s="41"/>
    </row>
    <row r="118" spans="1:13" x14ac:dyDescent="0.2">
      <c r="A118" s="32">
        <v>116</v>
      </c>
      <c r="B118" s="33"/>
      <c r="C118" s="33"/>
      <c r="D118" s="34"/>
      <c r="E118" s="35"/>
      <c r="F118" s="36"/>
      <c r="G118" s="33"/>
      <c r="H118" s="45" t="str">
        <f>VLOOKUP(G118,CISL_PLODIN!A$2:D$537,2,FALSE)</f>
        <v>Bez plodiny</v>
      </c>
      <c r="I118" s="38"/>
      <c r="J118" s="39"/>
      <c r="K118" s="39"/>
      <c r="L118" s="40" t="s">
        <v>7755</v>
      </c>
      <c r="M118" s="41"/>
    </row>
    <row r="119" spans="1:13" x14ac:dyDescent="0.2">
      <c r="A119" s="32">
        <v>117</v>
      </c>
      <c r="B119" s="33"/>
      <c r="C119" s="33"/>
      <c r="D119" s="34"/>
      <c r="E119" s="35"/>
      <c r="F119" s="36"/>
      <c r="G119" s="33"/>
      <c r="H119" s="45" t="str">
        <f>VLOOKUP(G119,CISL_PLODIN!A$2:D$537,2,FALSE)</f>
        <v>Bez plodiny</v>
      </c>
      <c r="I119" s="38"/>
      <c r="J119" s="39"/>
      <c r="K119" s="39"/>
      <c r="L119" s="40" t="s">
        <v>7755</v>
      </c>
      <c r="M119" s="41"/>
    </row>
    <row r="120" spans="1:13" x14ac:dyDescent="0.2">
      <c r="A120" s="32">
        <v>118</v>
      </c>
      <c r="B120" s="33"/>
      <c r="C120" s="33"/>
      <c r="D120" s="34"/>
      <c r="E120" s="35"/>
      <c r="F120" s="36"/>
      <c r="G120" s="33"/>
      <c r="H120" s="45" t="str">
        <f>VLOOKUP(G120,CISL_PLODIN!A$2:D$537,2,FALSE)</f>
        <v>Bez plodiny</v>
      </c>
      <c r="I120" s="38"/>
      <c r="J120" s="39"/>
      <c r="K120" s="39"/>
      <c r="L120" s="40" t="s">
        <v>7755</v>
      </c>
      <c r="M120" s="41"/>
    </row>
    <row r="121" spans="1:13" x14ac:dyDescent="0.2">
      <c r="A121" s="32">
        <v>119</v>
      </c>
      <c r="B121" s="33"/>
      <c r="C121" s="33"/>
      <c r="D121" s="34"/>
      <c r="E121" s="35"/>
      <c r="F121" s="36"/>
      <c r="G121" s="33"/>
      <c r="H121" s="45" t="str">
        <f>VLOOKUP(G121,CISL_PLODIN!A$2:D$537,2,FALSE)</f>
        <v>Bez plodiny</v>
      </c>
      <c r="I121" s="38"/>
      <c r="J121" s="39"/>
      <c r="K121" s="39"/>
      <c r="L121" s="40" t="s">
        <v>7755</v>
      </c>
      <c r="M121" s="41"/>
    </row>
    <row r="122" spans="1:13" x14ac:dyDescent="0.2">
      <c r="A122" s="32">
        <v>120</v>
      </c>
      <c r="B122" s="33"/>
      <c r="C122" s="33"/>
      <c r="D122" s="34"/>
      <c r="E122" s="35"/>
      <c r="F122" s="36"/>
      <c r="G122" s="33"/>
      <c r="H122" s="45" t="str">
        <f>VLOOKUP(G122,CISL_PLODIN!A$2:D$537,2,FALSE)</f>
        <v>Bez plodiny</v>
      </c>
      <c r="I122" s="38"/>
      <c r="J122" s="39"/>
      <c r="K122" s="39"/>
      <c r="L122" s="40" t="s">
        <v>7755</v>
      </c>
      <c r="M122" s="41"/>
    </row>
    <row r="123" spans="1:13" x14ac:dyDescent="0.2">
      <c r="A123" s="32">
        <v>121</v>
      </c>
      <c r="B123" s="33"/>
      <c r="C123" s="33"/>
      <c r="D123" s="34"/>
      <c r="E123" s="35"/>
      <c r="F123" s="36"/>
      <c r="G123" s="33"/>
      <c r="H123" s="45" t="str">
        <f>VLOOKUP(G123,CISL_PLODIN!A$2:D$537,2,FALSE)</f>
        <v>Bez plodiny</v>
      </c>
      <c r="I123" s="38"/>
      <c r="J123" s="39"/>
      <c r="K123" s="39"/>
      <c r="L123" s="40" t="s">
        <v>7755</v>
      </c>
      <c r="M123" s="41"/>
    </row>
    <row r="124" spans="1:13" x14ac:dyDescent="0.2">
      <c r="A124" s="32">
        <v>122</v>
      </c>
      <c r="B124" s="33"/>
      <c r="C124" s="33"/>
      <c r="D124" s="34"/>
      <c r="E124" s="35"/>
      <c r="F124" s="36"/>
      <c r="G124" s="33"/>
      <c r="H124" s="45" t="str">
        <f>VLOOKUP(G124,CISL_PLODIN!A$2:D$537,2,FALSE)</f>
        <v>Bez plodiny</v>
      </c>
      <c r="I124" s="38"/>
      <c r="J124" s="39"/>
      <c r="K124" s="39"/>
      <c r="L124" s="40" t="s">
        <v>7755</v>
      </c>
      <c r="M124" s="41"/>
    </row>
    <row r="125" spans="1:13" x14ac:dyDescent="0.2">
      <c r="A125" s="32">
        <v>123</v>
      </c>
      <c r="B125" s="33"/>
      <c r="C125" s="33"/>
      <c r="D125" s="34"/>
      <c r="E125" s="35"/>
      <c r="F125" s="36"/>
      <c r="G125" s="33"/>
      <c r="H125" s="45" t="str">
        <f>VLOOKUP(G125,CISL_PLODIN!A$2:D$537,2,FALSE)</f>
        <v>Bez plodiny</v>
      </c>
      <c r="I125" s="38"/>
      <c r="J125" s="39"/>
      <c r="K125" s="39"/>
      <c r="L125" s="40" t="s">
        <v>7755</v>
      </c>
      <c r="M125" s="41"/>
    </row>
    <row r="126" spans="1:13" x14ac:dyDescent="0.2">
      <c r="A126" s="32">
        <v>124</v>
      </c>
      <c r="B126" s="33"/>
      <c r="C126" s="33"/>
      <c r="D126" s="34"/>
      <c r="E126" s="35"/>
      <c r="F126" s="36"/>
      <c r="G126" s="33"/>
      <c r="H126" s="45" t="str">
        <f>VLOOKUP(G126,CISL_PLODIN!A$2:D$537,2,FALSE)</f>
        <v>Bez plodiny</v>
      </c>
      <c r="I126" s="38"/>
      <c r="J126" s="39"/>
      <c r="K126" s="39"/>
      <c r="L126" s="40" t="s">
        <v>7755</v>
      </c>
      <c r="M126" s="41"/>
    </row>
    <row r="127" spans="1:13" x14ac:dyDescent="0.2">
      <c r="A127" s="32">
        <v>125</v>
      </c>
      <c r="B127" s="33"/>
      <c r="C127" s="33"/>
      <c r="D127" s="34"/>
      <c r="E127" s="35"/>
      <c r="F127" s="36"/>
      <c r="G127" s="33"/>
      <c r="H127" s="45" t="str">
        <f>VLOOKUP(G127,CISL_PLODIN!A$2:D$537,2,FALSE)</f>
        <v>Bez plodiny</v>
      </c>
      <c r="I127" s="38"/>
      <c r="J127" s="39"/>
      <c r="K127" s="39"/>
      <c r="L127" s="40" t="s">
        <v>7755</v>
      </c>
      <c r="M127" s="41"/>
    </row>
    <row r="128" spans="1:13" x14ac:dyDescent="0.2">
      <c r="A128" s="32">
        <v>126</v>
      </c>
      <c r="B128" s="33"/>
      <c r="C128" s="33"/>
      <c r="D128" s="34"/>
      <c r="E128" s="35"/>
      <c r="F128" s="36"/>
      <c r="G128" s="33"/>
      <c r="H128" s="45" t="str">
        <f>VLOOKUP(G128,CISL_PLODIN!A$2:D$537,2,FALSE)</f>
        <v>Bez plodiny</v>
      </c>
      <c r="I128" s="38"/>
      <c r="J128" s="39"/>
      <c r="K128" s="39"/>
      <c r="L128" s="40" t="s">
        <v>7755</v>
      </c>
      <c r="M128" s="41"/>
    </row>
    <row r="129" spans="1:13" x14ac:dyDescent="0.2">
      <c r="A129" s="32">
        <v>127</v>
      </c>
      <c r="B129" s="33"/>
      <c r="C129" s="33"/>
      <c r="D129" s="34"/>
      <c r="E129" s="35"/>
      <c r="F129" s="36"/>
      <c r="G129" s="33"/>
      <c r="H129" s="45" t="str">
        <f>VLOOKUP(G129,CISL_PLODIN!A$2:D$537,2,FALSE)</f>
        <v>Bez plodiny</v>
      </c>
      <c r="I129" s="38"/>
      <c r="J129" s="39"/>
      <c r="K129" s="39"/>
      <c r="L129" s="40" t="s">
        <v>7755</v>
      </c>
      <c r="M129" s="41"/>
    </row>
    <row r="130" spans="1:13" x14ac:dyDescent="0.2">
      <c r="A130" s="32">
        <v>128</v>
      </c>
      <c r="B130" s="33"/>
      <c r="C130" s="33"/>
      <c r="D130" s="34"/>
      <c r="E130" s="35"/>
      <c r="F130" s="36"/>
      <c r="G130" s="33"/>
      <c r="H130" s="45" t="str">
        <f>VLOOKUP(G130,CISL_PLODIN!A$2:D$537,2,FALSE)</f>
        <v>Bez plodiny</v>
      </c>
      <c r="I130" s="38"/>
      <c r="J130" s="39"/>
      <c r="K130" s="39"/>
      <c r="L130" s="40" t="s">
        <v>7755</v>
      </c>
      <c r="M130" s="41"/>
    </row>
    <row r="131" spans="1:13" x14ac:dyDescent="0.2">
      <c r="A131" s="32">
        <v>129</v>
      </c>
      <c r="B131" s="33"/>
      <c r="C131" s="33"/>
      <c r="D131" s="34"/>
      <c r="E131" s="35"/>
      <c r="F131" s="36"/>
      <c r="G131" s="33"/>
      <c r="H131" s="45" t="str">
        <f>VLOOKUP(G131,CISL_PLODIN!A$2:D$537,2,FALSE)</f>
        <v>Bez plodiny</v>
      </c>
      <c r="I131" s="38"/>
      <c r="J131" s="39"/>
      <c r="K131" s="39"/>
      <c r="L131" s="40" t="s">
        <v>7755</v>
      </c>
      <c r="M131" s="41"/>
    </row>
    <row r="132" spans="1:13" x14ac:dyDescent="0.2">
      <c r="A132" s="32">
        <v>130</v>
      </c>
      <c r="B132" s="33"/>
      <c r="C132" s="33"/>
      <c r="D132" s="34"/>
      <c r="E132" s="35"/>
      <c r="F132" s="36"/>
      <c r="G132" s="33"/>
      <c r="H132" s="45" t="str">
        <f>VLOOKUP(G132,CISL_PLODIN!A$2:D$537,2,FALSE)</f>
        <v>Bez plodiny</v>
      </c>
      <c r="I132" s="38"/>
      <c r="J132" s="39"/>
      <c r="K132" s="39"/>
      <c r="L132" s="40" t="s">
        <v>7755</v>
      </c>
      <c r="M132" s="41"/>
    </row>
    <row r="133" spans="1:13" x14ac:dyDescent="0.2">
      <c r="A133" s="32">
        <v>131</v>
      </c>
      <c r="B133" s="33"/>
      <c r="C133" s="33"/>
      <c r="D133" s="34"/>
      <c r="E133" s="35"/>
      <c r="F133" s="36"/>
      <c r="G133" s="33"/>
      <c r="H133" s="45" t="str">
        <f>VLOOKUP(G133,CISL_PLODIN!A$2:D$537,2,FALSE)</f>
        <v>Bez plodiny</v>
      </c>
      <c r="I133" s="38"/>
      <c r="J133" s="39"/>
      <c r="K133" s="39"/>
      <c r="L133" s="40" t="s">
        <v>7755</v>
      </c>
      <c r="M133" s="41"/>
    </row>
    <row r="134" spans="1:13" x14ac:dyDescent="0.2">
      <c r="A134" s="32">
        <v>132</v>
      </c>
      <c r="B134" s="33"/>
      <c r="C134" s="33"/>
      <c r="D134" s="34"/>
      <c r="E134" s="35"/>
      <c r="F134" s="36"/>
      <c r="G134" s="33"/>
      <c r="H134" s="45" t="str">
        <f>VLOOKUP(G134,CISL_PLODIN!A$2:D$537,2,FALSE)</f>
        <v>Bez plodiny</v>
      </c>
      <c r="I134" s="38"/>
      <c r="J134" s="39"/>
      <c r="K134" s="39"/>
      <c r="L134" s="40" t="s">
        <v>7755</v>
      </c>
      <c r="M134" s="41"/>
    </row>
    <row r="135" spans="1:13" x14ac:dyDescent="0.2">
      <c r="A135" s="32">
        <v>133</v>
      </c>
      <c r="B135" s="33"/>
      <c r="C135" s="33"/>
      <c r="D135" s="34"/>
      <c r="E135" s="35"/>
      <c r="F135" s="36"/>
      <c r="G135" s="33"/>
      <c r="H135" s="45" t="str">
        <f>VLOOKUP(G135,CISL_PLODIN!A$2:D$537,2,FALSE)</f>
        <v>Bez plodiny</v>
      </c>
      <c r="I135" s="38"/>
      <c r="J135" s="39"/>
      <c r="K135" s="39"/>
      <c r="L135" s="40" t="s">
        <v>7755</v>
      </c>
      <c r="M135" s="41"/>
    </row>
    <row r="136" spans="1:13" x14ac:dyDescent="0.2">
      <c r="A136" s="32">
        <v>134</v>
      </c>
      <c r="B136" s="33"/>
      <c r="C136" s="33"/>
      <c r="D136" s="34"/>
      <c r="E136" s="35"/>
      <c r="F136" s="36"/>
      <c r="G136" s="33"/>
      <c r="H136" s="45" t="str">
        <f>VLOOKUP(G136,CISL_PLODIN!A$2:D$537,2,FALSE)</f>
        <v>Bez plodiny</v>
      </c>
      <c r="I136" s="38"/>
      <c r="J136" s="39"/>
      <c r="K136" s="39"/>
      <c r="L136" s="40" t="s">
        <v>7755</v>
      </c>
      <c r="M136" s="41"/>
    </row>
    <row r="137" spans="1:13" x14ac:dyDescent="0.2">
      <c r="A137" s="32">
        <v>135</v>
      </c>
      <c r="B137" s="33"/>
      <c r="C137" s="33"/>
      <c r="D137" s="34"/>
      <c r="E137" s="35"/>
      <c r="F137" s="36"/>
      <c r="G137" s="33"/>
      <c r="H137" s="45" t="str">
        <f>VLOOKUP(G137,CISL_PLODIN!A$2:D$537,2,FALSE)</f>
        <v>Bez plodiny</v>
      </c>
      <c r="I137" s="38"/>
      <c r="J137" s="39"/>
      <c r="K137" s="39"/>
      <c r="L137" s="40" t="s">
        <v>7755</v>
      </c>
      <c r="M137" s="41"/>
    </row>
    <row r="138" spans="1:13" x14ac:dyDescent="0.2">
      <c r="A138" s="32">
        <v>136</v>
      </c>
      <c r="B138" s="33"/>
      <c r="C138" s="33"/>
      <c r="D138" s="34"/>
      <c r="E138" s="35"/>
      <c r="F138" s="36"/>
      <c r="G138" s="33"/>
      <c r="H138" s="45" t="str">
        <f>VLOOKUP(G138,CISL_PLODIN!A$2:D$537,2,FALSE)</f>
        <v>Bez plodiny</v>
      </c>
      <c r="I138" s="38"/>
      <c r="J138" s="39"/>
      <c r="K138" s="39"/>
      <c r="L138" s="40" t="s">
        <v>7755</v>
      </c>
      <c r="M138" s="41"/>
    </row>
    <row r="139" spans="1:13" x14ac:dyDescent="0.2">
      <c r="A139" s="32">
        <v>137</v>
      </c>
      <c r="B139" s="33"/>
      <c r="C139" s="33"/>
      <c r="D139" s="34"/>
      <c r="E139" s="35"/>
      <c r="F139" s="36"/>
      <c r="G139" s="33"/>
      <c r="H139" s="45" t="str">
        <f>VLOOKUP(G139,CISL_PLODIN!A$2:D$537,2,FALSE)</f>
        <v>Bez plodiny</v>
      </c>
      <c r="I139" s="38"/>
      <c r="J139" s="39"/>
      <c r="K139" s="39"/>
      <c r="L139" s="40" t="s">
        <v>7755</v>
      </c>
      <c r="M139" s="41"/>
    </row>
    <row r="140" spans="1:13" x14ac:dyDescent="0.2">
      <c r="A140" s="32">
        <v>138</v>
      </c>
      <c r="B140" s="33"/>
      <c r="C140" s="33"/>
      <c r="D140" s="34"/>
      <c r="E140" s="35"/>
      <c r="F140" s="36"/>
      <c r="G140" s="33"/>
      <c r="H140" s="45" t="str">
        <f>VLOOKUP(G140,CISL_PLODIN!A$2:D$537,2,FALSE)</f>
        <v>Bez plodiny</v>
      </c>
      <c r="I140" s="38"/>
      <c r="J140" s="39"/>
      <c r="K140" s="39"/>
      <c r="L140" s="40" t="s">
        <v>7755</v>
      </c>
      <c r="M140" s="41"/>
    </row>
    <row r="141" spans="1:13" x14ac:dyDescent="0.2">
      <c r="A141" s="32">
        <v>139</v>
      </c>
      <c r="B141" s="33"/>
      <c r="C141" s="33"/>
      <c r="D141" s="34"/>
      <c r="E141" s="35"/>
      <c r="F141" s="36"/>
      <c r="G141" s="33"/>
      <c r="H141" s="45" t="str">
        <f>VLOOKUP(G141,CISL_PLODIN!A$2:D$537,2,FALSE)</f>
        <v>Bez plodiny</v>
      </c>
      <c r="I141" s="38"/>
      <c r="J141" s="39"/>
      <c r="K141" s="39"/>
      <c r="L141" s="40" t="s">
        <v>7755</v>
      </c>
      <c r="M141" s="41"/>
    </row>
    <row r="142" spans="1:13" x14ac:dyDescent="0.2">
      <c r="A142" s="32">
        <v>140</v>
      </c>
      <c r="B142" s="33"/>
      <c r="C142" s="33"/>
      <c r="D142" s="34"/>
      <c r="E142" s="35"/>
      <c r="F142" s="36"/>
      <c r="G142" s="33"/>
      <c r="H142" s="45" t="str">
        <f>VLOOKUP(G142,CISL_PLODIN!A$2:D$537,2,FALSE)</f>
        <v>Bez plodiny</v>
      </c>
      <c r="I142" s="38"/>
      <c r="J142" s="39"/>
      <c r="K142" s="39"/>
      <c r="L142" s="40" t="s">
        <v>7755</v>
      </c>
      <c r="M142" s="41"/>
    </row>
    <row r="143" spans="1:13" x14ac:dyDescent="0.2">
      <c r="A143" s="32">
        <v>141</v>
      </c>
      <c r="B143" s="33"/>
      <c r="C143" s="33"/>
      <c r="D143" s="34"/>
      <c r="E143" s="35"/>
      <c r="F143" s="36"/>
      <c r="G143" s="33"/>
      <c r="H143" s="45" t="str">
        <f>VLOOKUP(G143,CISL_PLODIN!A$2:D$537,2,FALSE)</f>
        <v>Bez plodiny</v>
      </c>
      <c r="I143" s="38"/>
      <c r="J143" s="39"/>
      <c r="K143" s="39"/>
      <c r="L143" s="40" t="s">
        <v>7755</v>
      </c>
      <c r="M143" s="41"/>
    </row>
    <row r="144" spans="1:13" x14ac:dyDescent="0.2">
      <c r="A144" s="32">
        <v>142</v>
      </c>
      <c r="B144" s="33"/>
      <c r="C144" s="33"/>
      <c r="D144" s="34"/>
      <c r="E144" s="35"/>
      <c r="F144" s="36"/>
      <c r="G144" s="33"/>
      <c r="H144" s="45" t="str">
        <f>VLOOKUP(G144,CISL_PLODIN!A$2:D$537,2,FALSE)</f>
        <v>Bez plodiny</v>
      </c>
      <c r="I144" s="38"/>
      <c r="J144" s="39"/>
      <c r="K144" s="39"/>
      <c r="L144" s="40" t="s">
        <v>7755</v>
      </c>
      <c r="M144" s="41"/>
    </row>
    <row r="145" spans="1:13" x14ac:dyDescent="0.2">
      <c r="A145" s="32">
        <v>143</v>
      </c>
      <c r="B145" s="33"/>
      <c r="C145" s="33"/>
      <c r="D145" s="34"/>
      <c r="E145" s="35"/>
      <c r="F145" s="36"/>
      <c r="G145" s="33"/>
      <c r="H145" s="45" t="str">
        <f>VLOOKUP(G145,CISL_PLODIN!A$2:D$537,2,FALSE)</f>
        <v>Bez plodiny</v>
      </c>
      <c r="I145" s="38"/>
      <c r="J145" s="39"/>
      <c r="K145" s="39"/>
      <c r="L145" s="40" t="s">
        <v>7755</v>
      </c>
      <c r="M145" s="41"/>
    </row>
    <row r="146" spans="1:13" x14ac:dyDescent="0.2">
      <c r="A146" s="32">
        <v>144</v>
      </c>
      <c r="B146" s="33"/>
      <c r="C146" s="33"/>
      <c r="D146" s="34"/>
      <c r="E146" s="35"/>
      <c r="F146" s="36"/>
      <c r="G146" s="33"/>
      <c r="H146" s="45" t="str">
        <f>VLOOKUP(G146,CISL_PLODIN!A$2:D$537,2,FALSE)</f>
        <v>Bez plodiny</v>
      </c>
      <c r="I146" s="38"/>
      <c r="J146" s="39"/>
      <c r="K146" s="39"/>
      <c r="L146" s="40" t="s">
        <v>7755</v>
      </c>
      <c r="M146" s="41"/>
    </row>
    <row r="147" spans="1:13" x14ac:dyDescent="0.2">
      <c r="A147" s="32">
        <v>145</v>
      </c>
      <c r="B147" s="33"/>
      <c r="C147" s="33"/>
      <c r="D147" s="34"/>
      <c r="E147" s="35"/>
      <c r="F147" s="36"/>
      <c r="G147" s="33"/>
      <c r="H147" s="45" t="str">
        <f>VLOOKUP(G147,CISL_PLODIN!A$2:D$537,2,FALSE)</f>
        <v>Bez plodiny</v>
      </c>
      <c r="I147" s="38"/>
      <c r="J147" s="39"/>
      <c r="K147" s="39"/>
      <c r="L147" s="40" t="s">
        <v>7755</v>
      </c>
      <c r="M147" s="41"/>
    </row>
    <row r="148" spans="1:13" x14ac:dyDescent="0.2">
      <c r="A148" s="32">
        <v>146</v>
      </c>
      <c r="B148" s="33"/>
      <c r="C148" s="33"/>
      <c r="D148" s="34"/>
      <c r="E148" s="35"/>
      <c r="F148" s="36"/>
      <c r="G148" s="33"/>
      <c r="H148" s="45" t="str">
        <f>VLOOKUP(G148,CISL_PLODIN!A$2:D$537,2,FALSE)</f>
        <v>Bez plodiny</v>
      </c>
      <c r="I148" s="38"/>
      <c r="J148" s="39"/>
      <c r="K148" s="39"/>
      <c r="L148" s="40" t="s">
        <v>7755</v>
      </c>
      <c r="M148" s="41"/>
    </row>
    <row r="149" spans="1:13" x14ac:dyDescent="0.2">
      <c r="A149" s="32">
        <v>147</v>
      </c>
      <c r="B149" s="33"/>
      <c r="C149" s="33"/>
      <c r="D149" s="34"/>
      <c r="E149" s="35"/>
      <c r="F149" s="36"/>
      <c r="G149" s="33"/>
      <c r="H149" s="45" t="str">
        <f>VLOOKUP(G149,CISL_PLODIN!A$2:D$537,2,FALSE)</f>
        <v>Bez plodiny</v>
      </c>
      <c r="I149" s="38"/>
      <c r="J149" s="39"/>
      <c r="K149" s="39"/>
      <c r="L149" s="40" t="s">
        <v>7755</v>
      </c>
      <c r="M149" s="41"/>
    </row>
    <row r="150" spans="1:13" x14ac:dyDescent="0.2">
      <c r="A150" s="32">
        <v>148</v>
      </c>
      <c r="B150" s="33"/>
      <c r="C150" s="33"/>
      <c r="D150" s="34"/>
      <c r="E150" s="35"/>
      <c r="F150" s="36"/>
      <c r="G150" s="33"/>
      <c r="H150" s="45" t="str">
        <f>VLOOKUP(G150,CISL_PLODIN!A$2:D$537,2,FALSE)</f>
        <v>Bez plodiny</v>
      </c>
      <c r="I150" s="38"/>
      <c r="J150" s="39"/>
      <c r="K150" s="39"/>
      <c r="L150" s="40" t="s">
        <v>7755</v>
      </c>
      <c r="M150" s="41"/>
    </row>
    <row r="151" spans="1:13" x14ac:dyDescent="0.2">
      <c r="A151" s="32">
        <v>149</v>
      </c>
      <c r="B151" s="33"/>
      <c r="C151" s="33"/>
      <c r="D151" s="34"/>
      <c r="E151" s="35"/>
      <c r="F151" s="36"/>
      <c r="G151" s="33"/>
      <c r="H151" s="45" t="str">
        <f>VLOOKUP(G151,CISL_PLODIN!A$2:D$537,2,FALSE)</f>
        <v>Bez plodiny</v>
      </c>
      <c r="I151" s="38"/>
      <c r="J151" s="39"/>
      <c r="K151" s="39"/>
      <c r="L151" s="40" t="s">
        <v>7755</v>
      </c>
      <c r="M151" s="41"/>
    </row>
    <row r="152" spans="1:13" x14ac:dyDescent="0.2">
      <c r="A152" s="32">
        <v>150</v>
      </c>
      <c r="B152" s="33"/>
      <c r="C152" s="33"/>
      <c r="D152" s="34"/>
      <c r="E152" s="35"/>
      <c r="F152" s="36"/>
      <c r="G152" s="33"/>
      <c r="H152" s="45" t="str">
        <f>VLOOKUP(G152,CISL_PLODIN!A$2:D$537,2,FALSE)</f>
        <v>Bez plodiny</v>
      </c>
      <c r="I152" s="38"/>
      <c r="J152" s="39"/>
      <c r="K152" s="39"/>
      <c r="L152" s="40" t="s">
        <v>7755</v>
      </c>
      <c r="M152" s="41"/>
    </row>
    <row r="153" spans="1:13" x14ac:dyDescent="0.2">
      <c r="A153" s="32">
        <v>151</v>
      </c>
      <c r="B153" s="33"/>
      <c r="C153" s="33"/>
      <c r="D153" s="34"/>
      <c r="E153" s="35"/>
      <c r="F153" s="36"/>
      <c r="G153" s="33"/>
      <c r="H153" s="45" t="str">
        <f>VLOOKUP(G153,CISL_PLODIN!A$2:D$537,2,FALSE)</f>
        <v>Bez plodiny</v>
      </c>
      <c r="I153" s="38"/>
      <c r="J153" s="39"/>
      <c r="K153" s="39"/>
      <c r="L153" s="40" t="s">
        <v>7755</v>
      </c>
      <c r="M153" s="41"/>
    </row>
    <row r="154" spans="1:13" x14ac:dyDescent="0.2">
      <c r="A154" s="32">
        <v>152</v>
      </c>
      <c r="B154" s="33"/>
      <c r="C154" s="33"/>
      <c r="D154" s="34"/>
      <c r="E154" s="35"/>
      <c r="F154" s="36"/>
      <c r="G154" s="33"/>
      <c r="H154" s="45" t="str">
        <f>VLOOKUP(G154,CISL_PLODIN!A$2:D$537,2,FALSE)</f>
        <v>Bez plodiny</v>
      </c>
      <c r="I154" s="38"/>
      <c r="J154" s="39"/>
      <c r="K154" s="39"/>
      <c r="L154" s="40" t="s">
        <v>7755</v>
      </c>
      <c r="M154" s="41"/>
    </row>
    <row r="155" spans="1:13" x14ac:dyDescent="0.2">
      <c r="A155" s="32">
        <v>153</v>
      </c>
      <c r="B155" s="33"/>
      <c r="C155" s="33"/>
      <c r="D155" s="34"/>
      <c r="E155" s="35"/>
      <c r="F155" s="36"/>
      <c r="G155" s="33"/>
      <c r="H155" s="45" t="str">
        <f>VLOOKUP(G155,CISL_PLODIN!A$2:D$537,2,FALSE)</f>
        <v>Bez plodiny</v>
      </c>
      <c r="I155" s="38"/>
      <c r="J155" s="39"/>
      <c r="K155" s="39"/>
      <c r="L155" s="40" t="s">
        <v>7755</v>
      </c>
      <c r="M155" s="41"/>
    </row>
    <row r="156" spans="1:13" x14ac:dyDescent="0.2">
      <c r="A156" s="32">
        <v>154</v>
      </c>
      <c r="B156" s="33"/>
      <c r="C156" s="33"/>
      <c r="D156" s="34"/>
      <c r="E156" s="35"/>
      <c r="F156" s="36"/>
      <c r="G156" s="33"/>
      <c r="H156" s="45" t="str">
        <f>VLOOKUP(G156,CISL_PLODIN!A$2:D$537,2,FALSE)</f>
        <v>Bez plodiny</v>
      </c>
      <c r="I156" s="38"/>
      <c r="J156" s="39"/>
      <c r="K156" s="39"/>
      <c r="L156" s="40" t="s">
        <v>7755</v>
      </c>
      <c r="M156" s="41"/>
    </row>
    <row r="157" spans="1:13" x14ac:dyDescent="0.2">
      <c r="A157" s="32">
        <v>155</v>
      </c>
      <c r="B157" s="33"/>
      <c r="C157" s="33"/>
      <c r="D157" s="34"/>
      <c r="E157" s="35"/>
      <c r="F157" s="36"/>
      <c r="G157" s="33"/>
      <c r="H157" s="45" t="str">
        <f>VLOOKUP(G157,CISL_PLODIN!A$2:D$537,2,FALSE)</f>
        <v>Bez plodiny</v>
      </c>
      <c r="I157" s="38"/>
      <c r="J157" s="39"/>
      <c r="K157" s="39"/>
      <c r="L157" s="40" t="s">
        <v>7755</v>
      </c>
      <c r="M157" s="41"/>
    </row>
    <row r="158" spans="1:13" x14ac:dyDescent="0.2">
      <c r="A158" s="32">
        <v>156</v>
      </c>
      <c r="B158" s="33"/>
      <c r="C158" s="33"/>
      <c r="D158" s="34"/>
      <c r="E158" s="35"/>
      <c r="F158" s="36"/>
      <c r="G158" s="33"/>
      <c r="H158" s="45" t="str">
        <f>VLOOKUP(G158,CISL_PLODIN!A$2:D$537,2,FALSE)</f>
        <v>Bez plodiny</v>
      </c>
      <c r="I158" s="38"/>
      <c r="J158" s="39"/>
      <c r="K158" s="39"/>
      <c r="L158" s="40" t="s">
        <v>7755</v>
      </c>
      <c r="M158" s="41"/>
    </row>
    <row r="159" spans="1:13" x14ac:dyDescent="0.2">
      <c r="A159" s="32">
        <v>157</v>
      </c>
      <c r="B159" s="33"/>
      <c r="C159" s="33"/>
      <c r="D159" s="34"/>
      <c r="E159" s="35"/>
      <c r="F159" s="36"/>
      <c r="G159" s="33"/>
      <c r="H159" s="45" t="str">
        <f>VLOOKUP(G159,CISL_PLODIN!A$2:D$537,2,FALSE)</f>
        <v>Bez plodiny</v>
      </c>
      <c r="I159" s="38"/>
      <c r="J159" s="39"/>
      <c r="K159" s="39"/>
      <c r="L159" s="40" t="s">
        <v>7755</v>
      </c>
      <c r="M159" s="41"/>
    </row>
    <row r="160" spans="1:13" x14ac:dyDescent="0.2">
      <c r="A160" s="32">
        <v>158</v>
      </c>
      <c r="B160" s="33"/>
      <c r="C160" s="33"/>
      <c r="D160" s="34"/>
      <c r="E160" s="35"/>
      <c r="F160" s="36"/>
      <c r="G160" s="33"/>
      <c r="H160" s="45" t="str">
        <f>VLOOKUP(G160,CISL_PLODIN!A$2:D$537,2,FALSE)</f>
        <v>Bez plodiny</v>
      </c>
      <c r="I160" s="38"/>
      <c r="J160" s="39"/>
      <c r="K160" s="39"/>
      <c r="L160" s="40" t="s">
        <v>7755</v>
      </c>
      <c r="M160" s="41"/>
    </row>
    <row r="161" spans="1:13" x14ac:dyDescent="0.2">
      <c r="A161" s="32">
        <v>159</v>
      </c>
      <c r="B161" s="33"/>
      <c r="C161" s="33"/>
      <c r="D161" s="34"/>
      <c r="E161" s="35"/>
      <c r="F161" s="36"/>
      <c r="G161" s="33"/>
      <c r="H161" s="45" t="str">
        <f>VLOOKUP(G161,CISL_PLODIN!A$2:D$537,2,FALSE)</f>
        <v>Bez plodiny</v>
      </c>
      <c r="I161" s="38"/>
      <c r="J161" s="39"/>
      <c r="K161" s="39"/>
      <c r="L161" s="40" t="s">
        <v>7755</v>
      </c>
      <c r="M161" s="41"/>
    </row>
    <row r="162" spans="1:13" x14ac:dyDescent="0.2">
      <c r="A162" s="32">
        <v>160</v>
      </c>
      <c r="B162" s="33"/>
      <c r="C162" s="33"/>
      <c r="D162" s="34"/>
      <c r="E162" s="35"/>
      <c r="F162" s="36"/>
      <c r="G162" s="33"/>
      <c r="H162" s="45" t="str">
        <f>VLOOKUP(G162,CISL_PLODIN!A$2:D$537,2,FALSE)</f>
        <v>Bez plodiny</v>
      </c>
      <c r="I162" s="38"/>
      <c r="J162" s="39"/>
      <c r="K162" s="39"/>
      <c r="L162" s="40" t="s">
        <v>7755</v>
      </c>
      <c r="M162" s="41"/>
    </row>
    <row r="163" spans="1:13" x14ac:dyDescent="0.2">
      <c r="A163" s="32">
        <v>161</v>
      </c>
      <c r="B163" s="33"/>
      <c r="C163" s="33"/>
      <c r="D163" s="34"/>
      <c r="E163" s="35"/>
      <c r="F163" s="36"/>
      <c r="G163" s="33"/>
      <c r="H163" s="45" t="str">
        <f>VLOOKUP(G163,CISL_PLODIN!A$2:D$537,2,FALSE)</f>
        <v>Bez plodiny</v>
      </c>
      <c r="I163" s="38"/>
      <c r="J163" s="39"/>
      <c r="K163" s="39"/>
      <c r="L163" s="40" t="s">
        <v>7755</v>
      </c>
      <c r="M163" s="41"/>
    </row>
    <row r="164" spans="1:13" x14ac:dyDescent="0.2">
      <c r="A164" s="32">
        <v>162</v>
      </c>
      <c r="B164" s="33"/>
      <c r="C164" s="33"/>
      <c r="D164" s="34"/>
      <c r="E164" s="35"/>
      <c r="F164" s="36"/>
      <c r="G164" s="33"/>
      <c r="H164" s="45" t="str">
        <f>VLOOKUP(G164,CISL_PLODIN!A$2:D$537,2,FALSE)</f>
        <v>Bez plodiny</v>
      </c>
      <c r="I164" s="38"/>
      <c r="J164" s="39"/>
      <c r="K164" s="39"/>
      <c r="L164" s="40" t="s">
        <v>7755</v>
      </c>
      <c r="M164" s="41"/>
    </row>
    <row r="165" spans="1:13" x14ac:dyDescent="0.2">
      <c r="A165" s="32">
        <v>163</v>
      </c>
      <c r="B165" s="33"/>
      <c r="C165" s="33"/>
      <c r="D165" s="34"/>
      <c r="E165" s="35"/>
      <c r="F165" s="36"/>
      <c r="G165" s="33"/>
      <c r="H165" s="45" t="str">
        <f>VLOOKUP(G165,CISL_PLODIN!A$2:D$537,2,FALSE)</f>
        <v>Bez plodiny</v>
      </c>
      <c r="I165" s="38"/>
      <c r="J165" s="39"/>
      <c r="K165" s="39"/>
      <c r="L165" s="40" t="s">
        <v>7755</v>
      </c>
      <c r="M165" s="41"/>
    </row>
    <row r="166" spans="1:13" x14ac:dyDescent="0.2">
      <c r="A166" s="32">
        <v>164</v>
      </c>
      <c r="B166" s="33"/>
      <c r="C166" s="33"/>
      <c r="D166" s="34"/>
      <c r="E166" s="35"/>
      <c r="F166" s="36"/>
      <c r="G166" s="33"/>
      <c r="H166" s="45" t="str">
        <f>VLOOKUP(G166,CISL_PLODIN!A$2:D$537,2,FALSE)</f>
        <v>Bez plodiny</v>
      </c>
      <c r="I166" s="38"/>
      <c r="J166" s="39"/>
      <c r="K166" s="39"/>
      <c r="L166" s="40" t="s">
        <v>7755</v>
      </c>
      <c r="M166" s="41"/>
    </row>
    <row r="167" spans="1:13" x14ac:dyDescent="0.2">
      <c r="A167" s="32">
        <v>165</v>
      </c>
      <c r="B167" s="33"/>
      <c r="C167" s="33"/>
      <c r="D167" s="34"/>
      <c r="E167" s="35"/>
      <c r="F167" s="36"/>
      <c r="G167" s="33"/>
      <c r="H167" s="45" t="str">
        <f>VLOOKUP(G167,CISL_PLODIN!A$2:D$537,2,FALSE)</f>
        <v>Bez plodiny</v>
      </c>
      <c r="I167" s="38"/>
      <c r="J167" s="39"/>
      <c r="K167" s="39"/>
      <c r="L167" s="40" t="s">
        <v>7755</v>
      </c>
      <c r="M167" s="41"/>
    </row>
    <row r="168" spans="1:13" x14ac:dyDescent="0.2">
      <c r="A168" s="32">
        <v>166</v>
      </c>
      <c r="B168" s="33"/>
      <c r="C168" s="33"/>
      <c r="D168" s="34"/>
      <c r="E168" s="35"/>
      <c r="F168" s="36"/>
      <c r="G168" s="33"/>
      <c r="H168" s="45" t="str">
        <f>VLOOKUP(G168,CISL_PLODIN!A$2:D$537,2,FALSE)</f>
        <v>Bez plodiny</v>
      </c>
      <c r="I168" s="38"/>
      <c r="J168" s="39"/>
      <c r="K168" s="39"/>
      <c r="L168" s="40" t="s">
        <v>7755</v>
      </c>
      <c r="M168" s="41"/>
    </row>
    <row r="169" spans="1:13" x14ac:dyDescent="0.2">
      <c r="A169" s="32">
        <v>167</v>
      </c>
      <c r="B169" s="33"/>
      <c r="C169" s="33"/>
      <c r="D169" s="34"/>
      <c r="E169" s="35"/>
      <c r="F169" s="36"/>
      <c r="G169" s="33"/>
      <c r="H169" s="45" t="str">
        <f>VLOOKUP(G169,CISL_PLODIN!A$2:D$537,2,FALSE)</f>
        <v>Bez plodiny</v>
      </c>
      <c r="I169" s="38"/>
      <c r="J169" s="39"/>
      <c r="K169" s="39"/>
      <c r="L169" s="40" t="s">
        <v>7755</v>
      </c>
      <c r="M169" s="41"/>
    </row>
    <row r="170" spans="1:13" x14ac:dyDescent="0.2">
      <c r="A170" s="32">
        <v>168</v>
      </c>
      <c r="B170" s="33"/>
      <c r="C170" s="33"/>
      <c r="D170" s="34"/>
      <c r="E170" s="35"/>
      <c r="F170" s="36"/>
      <c r="G170" s="33"/>
      <c r="H170" s="45" t="str">
        <f>VLOOKUP(G170,CISL_PLODIN!A$2:D$537,2,FALSE)</f>
        <v>Bez plodiny</v>
      </c>
      <c r="I170" s="38"/>
      <c r="J170" s="39"/>
      <c r="K170" s="39"/>
      <c r="L170" s="40" t="s">
        <v>7755</v>
      </c>
      <c r="M170" s="41"/>
    </row>
    <row r="171" spans="1:13" x14ac:dyDescent="0.2">
      <c r="A171" s="32">
        <v>169</v>
      </c>
      <c r="B171" s="33"/>
      <c r="C171" s="33"/>
      <c r="D171" s="34"/>
      <c r="E171" s="35"/>
      <c r="F171" s="36"/>
      <c r="G171" s="33"/>
      <c r="H171" s="45" t="str">
        <f>VLOOKUP(G171,CISL_PLODIN!A$2:D$537,2,FALSE)</f>
        <v>Bez plodiny</v>
      </c>
      <c r="I171" s="38"/>
      <c r="J171" s="39"/>
      <c r="K171" s="39"/>
      <c r="L171" s="40" t="s">
        <v>7755</v>
      </c>
      <c r="M171" s="41"/>
    </row>
    <row r="172" spans="1:13" x14ac:dyDescent="0.2">
      <c r="A172" s="32">
        <v>170</v>
      </c>
      <c r="B172" s="33"/>
      <c r="C172" s="33"/>
      <c r="D172" s="34"/>
      <c r="E172" s="35"/>
      <c r="F172" s="36"/>
      <c r="G172" s="33"/>
      <c r="H172" s="45" t="str">
        <f>VLOOKUP(G172,CISL_PLODIN!A$2:D$537,2,FALSE)</f>
        <v>Bez plodiny</v>
      </c>
      <c r="I172" s="38"/>
      <c r="J172" s="39"/>
      <c r="K172" s="39"/>
      <c r="L172" s="40" t="s">
        <v>7755</v>
      </c>
      <c r="M172" s="41"/>
    </row>
    <row r="173" spans="1:13" x14ac:dyDescent="0.2">
      <c r="A173" s="32">
        <v>171</v>
      </c>
      <c r="B173" s="33"/>
      <c r="C173" s="33"/>
      <c r="D173" s="34"/>
      <c r="E173" s="35"/>
      <c r="F173" s="36"/>
      <c r="G173" s="33"/>
      <c r="H173" s="45" t="str">
        <f>VLOOKUP(G173,CISL_PLODIN!A$2:D$537,2,FALSE)</f>
        <v>Bez plodiny</v>
      </c>
      <c r="I173" s="38"/>
      <c r="J173" s="39"/>
      <c r="K173" s="39"/>
      <c r="L173" s="40" t="s">
        <v>7755</v>
      </c>
      <c r="M173" s="41"/>
    </row>
    <row r="174" spans="1:13" x14ac:dyDescent="0.2">
      <c r="A174" s="32">
        <v>172</v>
      </c>
      <c r="B174" s="33"/>
      <c r="C174" s="33"/>
      <c r="D174" s="34"/>
      <c r="E174" s="35"/>
      <c r="F174" s="36"/>
      <c r="G174" s="33"/>
      <c r="H174" s="45" t="str">
        <f>VLOOKUP(G174,CISL_PLODIN!A$2:D$537,2,FALSE)</f>
        <v>Bez plodiny</v>
      </c>
      <c r="I174" s="38"/>
      <c r="J174" s="39"/>
      <c r="K174" s="39"/>
      <c r="L174" s="40" t="s">
        <v>7755</v>
      </c>
      <c r="M174" s="41"/>
    </row>
    <row r="175" spans="1:13" x14ac:dyDescent="0.2">
      <c r="A175" s="32">
        <v>173</v>
      </c>
      <c r="B175" s="33"/>
      <c r="C175" s="33"/>
      <c r="D175" s="34"/>
      <c r="E175" s="35"/>
      <c r="F175" s="36"/>
      <c r="G175" s="33"/>
      <c r="H175" s="45" t="str">
        <f>VLOOKUP(G175,CISL_PLODIN!A$2:D$537,2,FALSE)</f>
        <v>Bez plodiny</v>
      </c>
      <c r="I175" s="38"/>
      <c r="J175" s="39"/>
      <c r="K175" s="39"/>
      <c r="L175" s="40" t="s">
        <v>7755</v>
      </c>
      <c r="M175" s="41"/>
    </row>
    <row r="176" spans="1:13" x14ac:dyDescent="0.2">
      <c r="A176" s="32">
        <v>174</v>
      </c>
      <c r="B176" s="33"/>
      <c r="C176" s="33"/>
      <c r="D176" s="34"/>
      <c r="E176" s="35"/>
      <c r="F176" s="36"/>
      <c r="G176" s="33"/>
      <c r="H176" s="45" t="str">
        <f>VLOOKUP(G176,CISL_PLODIN!A$2:D$537,2,FALSE)</f>
        <v>Bez plodiny</v>
      </c>
      <c r="I176" s="38"/>
      <c r="J176" s="39"/>
      <c r="K176" s="39"/>
      <c r="L176" s="40" t="s">
        <v>7755</v>
      </c>
      <c r="M176" s="41"/>
    </row>
    <row r="177" spans="1:13" x14ac:dyDescent="0.2">
      <c r="A177" s="32">
        <v>175</v>
      </c>
      <c r="B177" s="33"/>
      <c r="C177" s="33"/>
      <c r="D177" s="34"/>
      <c r="E177" s="35"/>
      <c r="F177" s="36"/>
      <c r="G177" s="33"/>
      <c r="H177" s="45" t="str">
        <f>VLOOKUP(G177,CISL_PLODIN!A$2:D$537,2,FALSE)</f>
        <v>Bez plodiny</v>
      </c>
      <c r="I177" s="38"/>
      <c r="J177" s="39"/>
      <c r="K177" s="39"/>
      <c r="L177" s="40" t="s">
        <v>7755</v>
      </c>
      <c r="M177" s="41"/>
    </row>
    <row r="178" spans="1:13" x14ac:dyDescent="0.2">
      <c r="A178" s="32">
        <v>176</v>
      </c>
      <c r="B178" s="33"/>
      <c r="C178" s="33"/>
      <c r="D178" s="34"/>
      <c r="E178" s="35"/>
      <c r="F178" s="36"/>
      <c r="G178" s="33"/>
      <c r="H178" s="45" t="str">
        <f>VLOOKUP(G178,CISL_PLODIN!A$2:D$537,2,FALSE)</f>
        <v>Bez plodiny</v>
      </c>
      <c r="I178" s="38"/>
      <c r="J178" s="39"/>
      <c r="K178" s="39"/>
      <c r="L178" s="40" t="s">
        <v>7755</v>
      </c>
      <c r="M178" s="41"/>
    </row>
    <row r="179" spans="1:13" x14ac:dyDescent="0.2">
      <c r="A179" s="32">
        <v>177</v>
      </c>
      <c r="B179" s="33"/>
      <c r="C179" s="33"/>
      <c r="D179" s="34"/>
      <c r="E179" s="35"/>
      <c r="F179" s="36"/>
      <c r="G179" s="33"/>
      <c r="H179" s="45" t="str">
        <f>VLOOKUP(G179,CISL_PLODIN!A$2:D$537,2,FALSE)</f>
        <v>Bez plodiny</v>
      </c>
      <c r="I179" s="38"/>
      <c r="J179" s="39"/>
      <c r="K179" s="39"/>
      <c r="L179" s="40" t="s">
        <v>7755</v>
      </c>
      <c r="M179" s="41"/>
    </row>
    <row r="180" spans="1:13" x14ac:dyDescent="0.2">
      <c r="A180" s="32">
        <v>178</v>
      </c>
      <c r="B180" s="33"/>
      <c r="C180" s="33"/>
      <c r="D180" s="34"/>
      <c r="E180" s="35"/>
      <c r="F180" s="36"/>
      <c r="G180" s="33"/>
      <c r="H180" s="45" t="str">
        <f>VLOOKUP(G180,CISL_PLODIN!A$2:D$537,2,FALSE)</f>
        <v>Bez plodiny</v>
      </c>
      <c r="I180" s="38"/>
      <c r="J180" s="39"/>
      <c r="K180" s="39"/>
      <c r="L180" s="40" t="s">
        <v>7755</v>
      </c>
      <c r="M180" s="41"/>
    </row>
    <row r="181" spans="1:13" x14ac:dyDescent="0.2">
      <c r="A181" s="32">
        <v>179</v>
      </c>
      <c r="B181" s="33"/>
      <c r="C181" s="33"/>
      <c r="D181" s="34"/>
      <c r="E181" s="35"/>
      <c r="F181" s="36"/>
      <c r="G181" s="33"/>
      <c r="H181" s="45" t="str">
        <f>VLOOKUP(G181,CISL_PLODIN!A$2:D$537,2,FALSE)</f>
        <v>Bez plodiny</v>
      </c>
      <c r="I181" s="38"/>
      <c r="J181" s="39"/>
      <c r="K181" s="39"/>
      <c r="L181" s="40" t="s">
        <v>7755</v>
      </c>
      <c r="M181" s="41"/>
    </row>
    <row r="182" spans="1:13" x14ac:dyDescent="0.2">
      <c r="A182" s="32">
        <v>180</v>
      </c>
      <c r="B182" s="33"/>
      <c r="C182" s="33"/>
      <c r="D182" s="34"/>
      <c r="E182" s="35"/>
      <c r="F182" s="36"/>
      <c r="G182" s="33"/>
      <c r="H182" s="45" t="str">
        <f>VLOOKUP(G182,CISL_PLODIN!A$2:D$537,2,FALSE)</f>
        <v>Bez plodiny</v>
      </c>
      <c r="I182" s="38"/>
      <c r="J182" s="39"/>
      <c r="K182" s="39"/>
      <c r="L182" s="40" t="s">
        <v>7755</v>
      </c>
      <c r="M182" s="41"/>
    </row>
    <row r="183" spans="1:13" x14ac:dyDescent="0.2">
      <c r="A183" s="32">
        <v>181</v>
      </c>
      <c r="B183" s="33"/>
      <c r="C183" s="33"/>
      <c r="D183" s="34"/>
      <c r="E183" s="35"/>
      <c r="F183" s="36"/>
      <c r="G183" s="33"/>
      <c r="H183" s="45" t="str">
        <f>VLOOKUP(G183,CISL_PLODIN!A$2:D$537,2,FALSE)</f>
        <v>Bez plodiny</v>
      </c>
      <c r="I183" s="38"/>
      <c r="J183" s="39"/>
      <c r="K183" s="39"/>
      <c r="L183" s="40" t="s">
        <v>7755</v>
      </c>
      <c r="M183" s="41"/>
    </row>
    <row r="184" spans="1:13" x14ac:dyDescent="0.2">
      <c r="A184" s="32">
        <v>182</v>
      </c>
      <c r="B184" s="33"/>
      <c r="C184" s="33"/>
      <c r="D184" s="34"/>
      <c r="E184" s="35"/>
      <c r="F184" s="36"/>
      <c r="G184" s="33"/>
      <c r="H184" s="45" t="str">
        <f>VLOOKUP(G184,CISL_PLODIN!A$2:D$537,2,FALSE)</f>
        <v>Bez plodiny</v>
      </c>
      <c r="I184" s="38"/>
      <c r="J184" s="39"/>
      <c r="K184" s="39"/>
      <c r="L184" s="40" t="s">
        <v>7755</v>
      </c>
      <c r="M184" s="41"/>
    </row>
    <row r="185" spans="1:13" x14ac:dyDescent="0.2">
      <c r="A185" s="32">
        <v>183</v>
      </c>
      <c r="B185" s="33"/>
      <c r="C185" s="33"/>
      <c r="D185" s="34"/>
      <c r="E185" s="35"/>
      <c r="F185" s="36"/>
      <c r="G185" s="33"/>
      <c r="H185" s="45" t="str">
        <f>VLOOKUP(G185,CISL_PLODIN!A$2:D$537,2,FALSE)</f>
        <v>Bez plodiny</v>
      </c>
      <c r="I185" s="38"/>
      <c r="J185" s="39"/>
      <c r="K185" s="39"/>
      <c r="L185" s="40" t="s">
        <v>7755</v>
      </c>
      <c r="M185" s="41"/>
    </row>
    <row r="186" spans="1:13" x14ac:dyDescent="0.2">
      <c r="A186" s="32">
        <v>184</v>
      </c>
      <c r="B186" s="33"/>
      <c r="C186" s="33"/>
      <c r="D186" s="34"/>
      <c r="E186" s="35"/>
      <c r="F186" s="36"/>
      <c r="G186" s="33"/>
      <c r="H186" s="45" t="str">
        <f>VLOOKUP(G186,CISL_PLODIN!A$2:D$537,2,FALSE)</f>
        <v>Bez plodiny</v>
      </c>
      <c r="I186" s="38"/>
      <c r="J186" s="39"/>
      <c r="K186" s="39"/>
      <c r="L186" s="40" t="s">
        <v>7755</v>
      </c>
      <c r="M186" s="41"/>
    </row>
    <row r="187" spans="1:13" x14ac:dyDescent="0.2">
      <c r="A187" s="32">
        <v>185</v>
      </c>
      <c r="B187" s="33"/>
      <c r="C187" s="33"/>
      <c r="D187" s="34"/>
      <c r="E187" s="35"/>
      <c r="F187" s="36"/>
      <c r="G187" s="33"/>
      <c r="H187" s="45" t="str">
        <f>VLOOKUP(G187,CISL_PLODIN!A$2:D$537,2,FALSE)</f>
        <v>Bez plodiny</v>
      </c>
      <c r="I187" s="38"/>
      <c r="J187" s="39"/>
      <c r="K187" s="39"/>
      <c r="L187" s="40" t="s">
        <v>7755</v>
      </c>
      <c r="M187" s="41"/>
    </row>
    <row r="188" spans="1:13" x14ac:dyDescent="0.2">
      <c r="A188" s="32">
        <v>186</v>
      </c>
      <c r="B188" s="33"/>
      <c r="C188" s="33"/>
      <c r="D188" s="34"/>
      <c r="E188" s="35"/>
      <c r="F188" s="36"/>
      <c r="G188" s="33"/>
      <c r="H188" s="45" t="str">
        <f>VLOOKUP(G188,CISL_PLODIN!A$2:D$537,2,FALSE)</f>
        <v>Bez plodiny</v>
      </c>
      <c r="I188" s="38"/>
      <c r="J188" s="39"/>
      <c r="K188" s="39"/>
      <c r="L188" s="40" t="s">
        <v>7755</v>
      </c>
      <c r="M188" s="41"/>
    </row>
    <row r="189" spans="1:13" x14ac:dyDescent="0.2">
      <c r="A189" s="32">
        <v>187</v>
      </c>
      <c r="B189" s="33"/>
      <c r="C189" s="33"/>
      <c r="D189" s="34"/>
      <c r="E189" s="35"/>
      <c r="F189" s="36"/>
      <c r="G189" s="33"/>
      <c r="H189" s="45" t="str">
        <f>VLOOKUP(G189,CISL_PLODIN!A$2:D$537,2,FALSE)</f>
        <v>Bez plodiny</v>
      </c>
      <c r="I189" s="38"/>
      <c r="J189" s="39"/>
      <c r="K189" s="39"/>
      <c r="L189" s="40" t="s">
        <v>7755</v>
      </c>
      <c r="M189" s="41"/>
    </row>
    <row r="190" spans="1:13" x14ac:dyDescent="0.2">
      <c r="A190" s="32">
        <v>188</v>
      </c>
      <c r="B190" s="33"/>
      <c r="C190" s="33"/>
      <c r="D190" s="34"/>
      <c r="E190" s="35"/>
      <c r="F190" s="36"/>
      <c r="G190" s="33"/>
      <c r="H190" s="45" t="str">
        <f>VLOOKUP(G190,CISL_PLODIN!A$2:D$537,2,FALSE)</f>
        <v>Bez plodiny</v>
      </c>
      <c r="I190" s="38"/>
      <c r="J190" s="39"/>
      <c r="K190" s="39"/>
      <c r="L190" s="40" t="s">
        <v>7755</v>
      </c>
      <c r="M190" s="41"/>
    </row>
    <row r="191" spans="1:13" x14ac:dyDescent="0.2">
      <c r="A191" s="32">
        <v>189</v>
      </c>
      <c r="B191" s="33"/>
      <c r="C191" s="33"/>
      <c r="D191" s="34"/>
      <c r="E191" s="35"/>
      <c r="F191" s="36"/>
      <c r="G191" s="33"/>
      <c r="H191" s="45" t="str">
        <f>VLOOKUP(G191,CISL_PLODIN!A$2:D$537,2,FALSE)</f>
        <v>Bez plodiny</v>
      </c>
      <c r="I191" s="38"/>
      <c r="J191" s="39"/>
      <c r="K191" s="39"/>
      <c r="L191" s="40" t="s">
        <v>7755</v>
      </c>
      <c r="M191" s="41"/>
    </row>
    <row r="192" spans="1:13" x14ac:dyDescent="0.2">
      <c r="A192" s="32">
        <v>190</v>
      </c>
      <c r="B192" s="33"/>
      <c r="C192" s="33"/>
      <c r="D192" s="34"/>
      <c r="E192" s="35"/>
      <c r="F192" s="36"/>
      <c r="G192" s="33"/>
      <c r="H192" s="45" t="str">
        <f>VLOOKUP(G192,CISL_PLODIN!A$2:D$537,2,FALSE)</f>
        <v>Bez plodiny</v>
      </c>
      <c r="I192" s="38"/>
      <c r="J192" s="39"/>
      <c r="K192" s="39"/>
      <c r="L192" s="40" t="s">
        <v>7755</v>
      </c>
      <c r="M192" s="41"/>
    </row>
    <row r="193" spans="1:13" x14ac:dyDescent="0.2">
      <c r="A193" s="32">
        <v>191</v>
      </c>
      <c r="B193" s="33"/>
      <c r="C193" s="33"/>
      <c r="D193" s="34"/>
      <c r="E193" s="35"/>
      <c r="F193" s="36"/>
      <c r="G193" s="33"/>
      <c r="H193" s="45" t="str">
        <f>VLOOKUP(G193,CISL_PLODIN!A$2:D$537,2,FALSE)</f>
        <v>Bez plodiny</v>
      </c>
      <c r="I193" s="38"/>
      <c r="J193" s="39"/>
      <c r="K193" s="39"/>
      <c r="L193" s="40" t="s">
        <v>7755</v>
      </c>
      <c r="M193" s="41"/>
    </row>
    <row r="194" spans="1:13" x14ac:dyDescent="0.2">
      <c r="A194" s="32">
        <v>192</v>
      </c>
      <c r="B194" s="33"/>
      <c r="C194" s="33"/>
      <c r="D194" s="34"/>
      <c r="E194" s="35"/>
      <c r="F194" s="36"/>
      <c r="G194" s="33"/>
      <c r="H194" s="45" t="str">
        <f>VLOOKUP(G194,CISL_PLODIN!A$2:D$537,2,FALSE)</f>
        <v>Bez plodiny</v>
      </c>
      <c r="I194" s="38"/>
      <c r="J194" s="39"/>
      <c r="K194" s="39"/>
      <c r="L194" s="40" t="s">
        <v>7755</v>
      </c>
      <c r="M194" s="41"/>
    </row>
    <row r="195" spans="1:13" x14ac:dyDescent="0.2">
      <c r="A195" s="32">
        <v>193</v>
      </c>
      <c r="B195" s="33"/>
      <c r="C195" s="33"/>
      <c r="D195" s="34"/>
      <c r="E195" s="35"/>
      <c r="F195" s="36"/>
      <c r="G195" s="33"/>
      <c r="H195" s="45" t="str">
        <f>VLOOKUP(G195,CISL_PLODIN!A$2:D$537,2,FALSE)</f>
        <v>Bez plodiny</v>
      </c>
      <c r="I195" s="38"/>
      <c r="J195" s="39"/>
      <c r="K195" s="39"/>
      <c r="L195" s="40" t="s">
        <v>7755</v>
      </c>
      <c r="M195" s="41"/>
    </row>
    <row r="196" spans="1:13" x14ac:dyDescent="0.2">
      <c r="A196" s="32">
        <v>194</v>
      </c>
      <c r="B196" s="33"/>
      <c r="C196" s="33"/>
      <c r="D196" s="34"/>
      <c r="E196" s="35"/>
      <c r="F196" s="36"/>
      <c r="G196" s="33"/>
      <c r="H196" s="45" t="str">
        <f>VLOOKUP(G196,CISL_PLODIN!A$2:D$537,2,FALSE)</f>
        <v>Bez plodiny</v>
      </c>
      <c r="I196" s="38"/>
      <c r="J196" s="39"/>
      <c r="K196" s="39"/>
      <c r="L196" s="40" t="s">
        <v>7755</v>
      </c>
      <c r="M196" s="41"/>
    </row>
    <row r="197" spans="1:13" x14ac:dyDescent="0.2">
      <c r="A197" s="32">
        <v>195</v>
      </c>
      <c r="B197" s="33"/>
      <c r="C197" s="33"/>
      <c r="D197" s="34"/>
      <c r="E197" s="35"/>
      <c r="F197" s="36"/>
      <c r="G197" s="33"/>
      <c r="H197" s="45" t="str">
        <f>VLOOKUP(G197,CISL_PLODIN!A$2:D$537,2,FALSE)</f>
        <v>Bez plodiny</v>
      </c>
      <c r="I197" s="38"/>
      <c r="J197" s="39"/>
      <c r="K197" s="39"/>
      <c r="L197" s="40" t="s">
        <v>7755</v>
      </c>
      <c r="M197" s="41"/>
    </row>
    <row r="198" spans="1:13" x14ac:dyDescent="0.2">
      <c r="A198" s="32">
        <v>196</v>
      </c>
      <c r="B198" s="33"/>
      <c r="C198" s="33"/>
      <c r="D198" s="34"/>
      <c r="E198" s="35"/>
      <c r="F198" s="36"/>
      <c r="G198" s="33"/>
      <c r="H198" s="45" t="str">
        <f>VLOOKUP(G198,CISL_PLODIN!A$2:D$537,2,FALSE)</f>
        <v>Bez plodiny</v>
      </c>
      <c r="I198" s="38"/>
      <c r="J198" s="39"/>
      <c r="K198" s="39"/>
      <c r="L198" s="40" t="s">
        <v>7755</v>
      </c>
      <c r="M198" s="41"/>
    </row>
    <row r="199" spans="1:13" x14ac:dyDescent="0.2">
      <c r="A199" s="32">
        <v>197</v>
      </c>
      <c r="B199" s="33"/>
      <c r="C199" s="33"/>
      <c r="D199" s="34"/>
      <c r="E199" s="35"/>
      <c r="F199" s="36"/>
      <c r="G199" s="33"/>
      <c r="H199" s="45" t="str">
        <f>VLOOKUP(G199,CISL_PLODIN!A$2:D$537,2,FALSE)</f>
        <v>Bez plodiny</v>
      </c>
      <c r="I199" s="38"/>
      <c r="J199" s="39"/>
      <c r="K199" s="39"/>
      <c r="L199" s="40" t="s">
        <v>7755</v>
      </c>
      <c r="M199" s="41"/>
    </row>
    <row r="200" spans="1:13" x14ac:dyDescent="0.2">
      <c r="A200" s="32">
        <v>198</v>
      </c>
      <c r="B200" s="33"/>
      <c r="C200" s="33"/>
      <c r="D200" s="34"/>
      <c r="E200" s="35"/>
      <c r="F200" s="36"/>
      <c r="G200" s="33"/>
      <c r="H200" s="45" t="str">
        <f>VLOOKUP(G200,CISL_PLODIN!A$2:D$537,2,FALSE)</f>
        <v>Bez plodiny</v>
      </c>
      <c r="I200" s="38"/>
      <c r="J200" s="39"/>
      <c r="K200" s="39"/>
      <c r="L200" s="40" t="s">
        <v>7755</v>
      </c>
      <c r="M200" s="41"/>
    </row>
    <row r="201" spans="1:13" x14ac:dyDescent="0.2">
      <c r="A201" s="32">
        <v>199</v>
      </c>
      <c r="B201" s="33"/>
      <c r="C201" s="33"/>
      <c r="D201" s="34"/>
      <c r="E201" s="35"/>
      <c r="F201" s="36"/>
      <c r="G201" s="33"/>
      <c r="H201" s="45" t="str">
        <f>VLOOKUP(G201,CISL_PLODIN!A$2:D$537,2,FALSE)</f>
        <v>Bez plodiny</v>
      </c>
      <c r="I201" s="38"/>
      <c r="J201" s="39"/>
      <c r="K201" s="39"/>
      <c r="L201" s="40" t="s">
        <v>7755</v>
      </c>
      <c r="M201" s="41"/>
    </row>
    <row r="202" spans="1:13" x14ac:dyDescent="0.2">
      <c r="A202" s="32">
        <v>200</v>
      </c>
      <c r="B202" s="33"/>
      <c r="C202" s="33"/>
      <c r="D202" s="34"/>
      <c r="E202" s="35"/>
      <c r="F202" s="36"/>
      <c r="G202" s="33"/>
      <c r="H202" s="45" t="str">
        <f>VLOOKUP(G202,CISL_PLODIN!A$2:D$537,2,FALSE)</f>
        <v>Bez plodiny</v>
      </c>
      <c r="I202" s="38"/>
      <c r="J202" s="39"/>
      <c r="K202" s="39"/>
      <c r="L202" s="40" t="s">
        <v>7755</v>
      </c>
      <c r="M202" s="41"/>
    </row>
    <row r="203" spans="1:13" x14ac:dyDescent="0.2">
      <c r="A203" s="32">
        <v>201</v>
      </c>
      <c r="B203" s="33"/>
      <c r="C203" s="33"/>
      <c r="D203" s="34"/>
      <c r="E203" s="35"/>
      <c r="F203" s="36"/>
      <c r="G203" s="33"/>
      <c r="H203" s="45" t="str">
        <f>VLOOKUP(G203,CISL_PLODIN!A$2:D$537,2,FALSE)</f>
        <v>Bez plodiny</v>
      </c>
      <c r="I203" s="38"/>
      <c r="J203" s="39"/>
      <c r="K203" s="39"/>
      <c r="L203" s="40" t="s">
        <v>7755</v>
      </c>
      <c r="M203" s="41"/>
    </row>
    <row r="204" spans="1:13" x14ac:dyDescent="0.2">
      <c r="A204" s="32">
        <v>202</v>
      </c>
      <c r="B204" s="33"/>
      <c r="C204" s="33"/>
      <c r="D204" s="34"/>
      <c r="E204" s="35"/>
      <c r="F204" s="36"/>
      <c r="G204" s="33"/>
      <c r="H204" s="45" t="str">
        <f>VLOOKUP(G204,CISL_PLODIN!A$2:D$537,2,FALSE)</f>
        <v>Bez plodiny</v>
      </c>
      <c r="I204" s="38"/>
      <c r="J204" s="39"/>
      <c r="K204" s="39"/>
      <c r="L204" s="40" t="s">
        <v>7755</v>
      </c>
      <c r="M204" s="41"/>
    </row>
    <row r="205" spans="1:13" x14ac:dyDescent="0.2">
      <c r="A205" s="32">
        <v>203</v>
      </c>
      <c r="B205" s="33"/>
      <c r="C205" s="33"/>
      <c r="D205" s="34"/>
      <c r="E205" s="35"/>
      <c r="F205" s="36"/>
      <c r="G205" s="33"/>
      <c r="H205" s="45" t="str">
        <f>VLOOKUP(G205,CISL_PLODIN!A$2:D$537,2,FALSE)</f>
        <v>Bez plodiny</v>
      </c>
      <c r="I205" s="38"/>
      <c r="J205" s="39"/>
      <c r="K205" s="39"/>
      <c r="L205" s="40" t="s">
        <v>7755</v>
      </c>
      <c r="M205" s="41"/>
    </row>
    <row r="206" spans="1:13" x14ac:dyDescent="0.2">
      <c r="A206" s="32">
        <v>204</v>
      </c>
      <c r="B206" s="33"/>
      <c r="C206" s="33"/>
      <c r="D206" s="34"/>
      <c r="E206" s="35"/>
      <c r="F206" s="36"/>
      <c r="G206" s="33"/>
      <c r="H206" s="45" t="str">
        <f>VLOOKUP(G206,CISL_PLODIN!A$2:D$537,2,FALSE)</f>
        <v>Bez plodiny</v>
      </c>
      <c r="I206" s="38"/>
      <c r="J206" s="39"/>
      <c r="K206" s="39"/>
      <c r="L206" s="40" t="s">
        <v>7755</v>
      </c>
      <c r="M206" s="41"/>
    </row>
    <row r="207" spans="1:13" x14ac:dyDescent="0.2">
      <c r="A207" s="32">
        <v>205</v>
      </c>
      <c r="B207" s="33"/>
      <c r="C207" s="33"/>
      <c r="D207" s="34"/>
      <c r="E207" s="35"/>
      <c r="F207" s="36"/>
      <c r="G207" s="33"/>
      <c r="H207" s="45" t="str">
        <f>VLOOKUP(G207,CISL_PLODIN!A$2:D$537,2,FALSE)</f>
        <v>Bez plodiny</v>
      </c>
      <c r="I207" s="38"/>
      <c r="J207" s="39"/>
      <c r="K207" s="39"/>
      <c r="L207" s="40" t="s">
        <v>7755</v>
      </c>
      <c r="M207" s="41"/>
    </row>
    <row r="208" spans="1:13" x14ac:dyDescent="0.2">
      <c r="A208" s="32">
        <v>206</v>
      </c>
      <c r="B208" s="33"/>
      <c r="C208" s="33"/>
      <c r="D208" s="34"/>
      <c r="E208" s="35"/>
      <c r="F208" s="36"/>
      <c r="G208" s="33"/>
      <c r="H208" s="45" t="str">
        <f>VLOOKUP(G208,CISL_PLODIN!A$2:D$537,2,FALSE)</f>
        <v>Bez plodiny</v>
      </c>
      <c r="I208" s="38"/>
      <c r="J208" s="39"/>
      <c r="K208" s="39"/>
      <c r="L208" s="40" t="s">
        <v>7755</v>
      </c>
      <c r="M208" s="41"/>
    </row>
    <row r="209" spans="1:13" x14ac:dyDescent="0.2">
      <c r="A209" s="32">
        <v>207</v>
      </c>
      <c r="B209" s="33"/>
      <c r="C209" s="33"/>
      <c r="D209" s="34"/>
      <c r="E209" s="35"/>
      <c r="F209" s="36"/>
      <c r="G209" s="33"/>
      <c r="H209" s="45" t="str">
        <f>VLOOKUP(G209,CISL_PLODIN!A$2:D$537,2,FALSE)</f>
        <v>Bez plodiny</v>
      </c>
      <c r="I209" s="38"/>
      <c r="J209" s="39"/>
      <c r="K209" s="39"/>
      <c r="L209" s="40" t="s">
        <v>7755</v>
      </c>
      <c r="M209" s="41"/>
    </row>
    <row r="210" spans="1:13" x14ac:dyDescent="0.2">
      <c r="A210" s="32">
        <v>208</v>
      </c>
      <c r="B210" s="33"/>
      <c r="C210" s="33"/>
      <c r="D210" s="34"/>
      <c r="E210" s="35"/>
      <c r="F210" s="36"/>
      <c r="G210" s="33"/>
      <c r="H210" s="45" t="str">
        <f>VLOOKUP(G210,CISL_PLODIN!A$2:D$537,2,FALSE)</f>
        <v>Bez plodiny</v>
      </c>
      <c r="I210" s="38"/>
      <c r="J210" s="39"/>
      <c r="K210" s="39"/>
      <c r="L210" s="40" t="s">
        <v>7755</v>
      </c>
      <c r="M210" s="41"/>
    </row>
    <row r="211" spans="1:13" x14ac:dyDescent="0.2">
      <c r="A211" s="32">
        <v>209</v>
      </c>
      <c r="B211" s="33"/>
      <c r="C211" s="33"/>
      <c r="D211" s="34"/>
      <c r="E211" s="35"/>
      <c r="F211" s="36"/>
      <c r="G211" s="33"/>
      <c r="H211" s="45" t="str">
        <f>VLOOKUP(G211,CISL_PLODIN!A$2:D$537,2,FALSE)</f>
        <v>Bez plodiny</v>
      </c>
      <c r="I211" s="38"/>
      <c r="J211" s="39"/>
      <c r="K211" s="39"/>
      <c r="L211" s="40" t="s">
        <v>7755</v>
      </c>
      <c r="M211" s="41"/>
    </row>
    <row r="212" spans="1:13" x14ac:dyDescent="0.2">
      <c r="A212" s="32">
        <v>210</v>
      </c>
      <c r="B212" s="33"/>
      <c r="C212" s="33"/>
      <c r="D212" s="34"/>
      <c r="E212" s="35"/>
      <c r="F212" s="36"/>
      <c r="G212" s="33"/>
      <c r="H212" s="45" t="str">
        <f>VLOOKUP(G212,CISL_PLODIN!A$2:D$537,2,FALSE)</f>
        <v>Bez plodiny</v>
      </c>
      <c r="I212" s="38"/>
      <c r="J212" s="39"/>
      <c r="K212" s="39"/>
      <c r="L212" s="40" t="s">
        <v>7755</v>
      </c>
      <c r="M212" s="41"/>
    </row>
    <row r="213" spans="1:13" x14ac:dyDescent="0.2">
      <c r="A213" s="32">
        <v>211</v>
      </c>
      <c r="B213" s="33"/>
      <c r="C213" s="33"/>
      <c r="D213" s="34"/>
      <c r="E213" s="35"/>
      <c r="F213" s="36"/>
      <c r="G213" s="33"/>
      <c r="H213" s="45" t="str">
        <f>VLOOKUP(G213,CISL_PLODIN!A$2:D$537,2,FALSE)</f>
        <v>Bez plodiny</v>
      </c>
      <c r="I213" s="38"/>
      <c r="J213" s="39"/>
      <c r="K213" s="39"/>
      <c r="L213" s="40" t="s">
        <v>7755</v>
      </c>
      <c r="M213" s="41"/>
    </row>
    <row r="214" spans="1:13" x14ac:dyDescent="0.2">
      <c r="A214" s="32">
        <v>212</v>
      </c>
      <c r="B214" s="33"/>
      <c r="C214" s="33"/>
      <c r="D214" s="34"/>
      <c r="E214" s="35"/>
      <c r="F214" s="36"/>
      <c r="G214" s="33"/>
      <c r="H214" s="45" t="str">
        <f>VLOOKUP(G214,CISL_PLODIN!A$2:D$537,2,FALSE)</f>
        <v>Bez plodiny</v>
      </c>
      <c r="I214" s="38"/>
      <c r="J214" s="39"/>
      <c r="K214" s="39"/>
      <c r="L214" s="40" t="s">
        <v>7755</v>
      </c>
      <c r="M214" s="41"/>
    </row>
    <row r="215" spans="1:13" x14ac:dyDescent="0.2">
      <c r="A215" s="32">
        <v>213</v>
      </c>
      <c r="B215" s="33"/>
      <c r="C215" s="33"/>
      <c r="D215" s="34"/>
      <c r="E215" s="35"/>
      <c r="F215" s="36"/>
      <c r="G215" s="33"/>
      <c r="H215" s="45" t="str">
        <f>VLOOKUP(G215,CISL_PLODIN!A$2:D$537,2,FALSE)</f>
        <v>Bez plodiny</v>
      </c>
      <c r="I215" s="38"/>
      <c r="J215" s="39"/>
      <c r="K215" s="39"/>
      <c r="L215" s="40" t="s">
        <v>7755</v>
      </c>
      <c r="M215" s="41"/>
    </row>
    <row r="216" spans="1:13" x14ac:dyDescent="0.2">
      <c r="A216" s="32">
        <v>214</v>
      </c>
      <c r="B216" s="33"/>
      <c r="C216" s="33"/>
      <c r="D216" s="34"/>
      <c r="E216" s="35"/>
      <c r="F216" s="36"/>
      <c r="G216" s="33"/>
      <c r="H216" s="45" t="str">
        <f>VLOOKUP(G216,CISL_PLODIN!A$2:D$537,2,FALSE)</f>
        <v>Bez plodiny</v>
      </c>
      <c r="I216" s="38"/>
      <c r="J216" s="39"/>
      <c r="K216" s="39"/>
      <c r="L216" s="40" t="s">
        <v>7755</v>
      </c>
      <c r="M216" s="41"/>
    </row>
    <row r="217" spans="1:13" x14ac:dyDescent="0.2">
      <c r="A217" s="32">
        <v>215</v>
      </c>
      <c r="B217" s="33"/>
      <c r="C217" s="33"/>
      <c r="D217" s="34"/>
      <c r="E217" s="35"/>
      <c r="F217" s="36"/>
      <c r="G217" s="33"/>
      <c r="H217" s="45" t="str">
        <f>VLOOKUP(G217,CISL_PLODIN!A$2:D$537,2,FALSE)</f>
        <v>Bez plodiny</v>
      </c>
      <c r="I217" s="38"/>
      <c r="J217" s="39"/>
      <c r="K217" s="39"/>
      <c r="L217" s="40" t="s">
        <v>7755</v>
      </c>
      <c r="M217" s="41"/>
    </row>
    <row r="218" spans="1:13" x14ac:dyDescent="0.2">
      <c r="A218" s="32">
        <v>216</v>
      </c>
      <c r="B218" s="33"/>
      <c r="C218" s="33"/>
      <c r="D218" s="34"/>
      <c r="E218" s="35"/>
      <c r="F218" s="36"/>
      <c r="G218" s="33"/>
      <c r="H218" s="45" t="str">
        <f>VLOOKUP(G218,CISL_PLODIN!A$2:D$537,2,FALSE)</f>
        <v>Bez plodiny</v>
      </c>
      <c r="I218" s="38"/>
      <c r="J218" s="39"/>
      <c r="K218" s="39"/>
      <c r="L218" s="40" t="s">
        <v>7755</v>
      </c>
      <c r="M218" s="41"/>
    </row>
    <row r="219" spans="1:13" x14ac:dyDescent="0.2">
      <c r="A219" s="32">
        <v>217</v>
      </c>
      <c r="B219" s="33"/>
      <c r="C219" s="33"/>
      <c r="D219" s="34"/>
      <c r="E219" s="35"/>
      <c r="F219" s="36"/>
      <c r="G219" s="33"/>
      <c r="H219" s="45" t="str">
        <f>VLOOKUP(G219,CISL_PLODIN!A$2:D$537,2,FALSE)</f>
        <v>Bez plodiny</v>
      </c>
      <c r="I219" s="38"/>
      <c r="J219" s="39"/>
      <c r="K219" s="39"/>
      <c r="L219" s="40" t="s">
        <v>7755</v>
      </c>
      <c r="M219" s="41"/>
    </row>
    <row r="220" spans="1:13" x14ac:dyDescent="0.2">
      <c r="A220" s="32">
        <v>218</v>
      </c>
      <c r="B220" s="33"/>
      <c r="C220" s="33"/>
      <c r="D220" s="34"/>
      <c r="E220" s="35"/>
      <c r="F220" s="36"/>
      <c r="G220" s="33"/>
      <c r="H220" s="45" t="str">
        <f>VLOOKUP(G220,CISL_PLODIN!A$2:D$537,2,FALSE)</f>
        <v>Bez plodiny</v>
      </c>
      <c r="I220" s="38"/>
      <c r="J220" s="39"/>
      <c r="K220" s="39"/>
      <c r="L220" s="40" t="s">
        <v>7755</v>
      </c>
      <c r="M220" s="41"/>
    </row>
    <row r="221" spans="1:13" x14ac:dyDescent="0.2">
      <c r="A221" s="32">
        <v>219</v>
      </c>
      <c r="B221" s="33"/>
      <c r="C221" s="33"/>
      <c r="D221" s="34"/>
      <c r="E221" s="35"/>
      <c r="F221" s="36"/>
      <c r="G221" s="33"/>
      <c r="H221" s="45" t="str">
        <f>VLOOKUP(G221,CISL_PLODIN!A$2:D$537,2,FALSE)</f>
        <v>Bez plodiny</v>
      </c>
      <c r="I221" s="38"/>
      <c r="J221" s="39"/>
      <c r="K221" s="39"/>
      <c r="L221" s="40" t="s">
        <v>7755</v>
      </c>
      <c r="M221" s="41"/>
    </row>
    <row r="222" spans="1:13" x14ac:dyDescent="0.2">
      <c r="A222" s="32">
        <v>220</v>
      </c>
      <c r="B222" s="33"/>
      <c r="C222" s="33"/>
      <c r="D222" s="34"/>
      <c r="E222" s="35"/>
      <c r="F222" s="36"/>
      <c r="G222" s="33"/>
      <c r="H222" s="45" t="str">
        <f>VLOOKUP(G222,CISL_PLODIN!A$2:D$537,2,FALSE)</f>
        <v>Bez plodiny</v>
      </c>
      <c r="I222" s="38"/>
      <c r="J222" s="39"/>
      <c r="K222" s="39"/>
      <c r="L222" s="40" t="s">
        <v>7755</v>
      </c>
      <c r="M222" s="41"/>
    </row>
    <row r="223" spans="1:13" x14ac:dyDescent="0.2">
      <c r="A223" s="32">
        <v>221</v>
      </c>
      <c r="B223" s="33"/>
      <c r="C223" s="33"/>
      <c r="D223" s="34"/>
      <c r="E223" s="35"/>
      <c r="F223" s="36"/>
      <c r="G223" s="33"/>
      <c r="H223" s="45" t="str">
        <f>VLOOKUP(G223,CISL_PLODIN!A$2:D$537,2,FALSE)</f>
        <v>Bez plodiny</v>
      </c>
      <c r="I223" s="38"/>
      <c r="J223" s="39"/>
      <c r="K223" s="39"/>
      <c r="L223" s="40" t="s">
        <v>7755</v>
      </c>
      <c r="M223" s="41"/>
    </row>
    <row r="224" spans="1:13" x14ac:dyDescent="0.2">
      <c r="A224" s="32">
        <v>222</v>
      </c>
      <c r="B224" s="33"/>
      <c r="C224" s="33"/>
      <c r="D224" s="34"/>
      <c r="E224" s="35"/>
      <c r="F224" s="36"/>
      <c r="G224" s="33"/>
      <c r="H224" s="45" t="str">
        <f>VLOOKUP(G224,CISL_PLODIN!A$2:D$537,2,FALSE)</f>
        <v>Bez plodiny</v>
      </c>
      <c r="I224" s="38"/>
      <c r="J224" s="39"/>
      <c r="K224" s="39"/>
      <c r="L224" s="40" t="s">
        <v>7755</v>
      </c>
      <c r="M224" s="41"/>
    </row>
    <row r="225" spans="1:13" x14ac:dyDescent="0.2">
      <c r="A225" s="32">
        <v>223</v>
      </c>
      <c r="B225" s="33"/>
      <c r="C225" s="33"/>
      <c r="D225" s="34"/>
      <c r="E225" s="35"/>
      <c r="F225" s="36"/>
      <c r="G225" s="33"/>
      <c r="H225" s="45" t="str">
        <f>VLOOKUP(G225,CISL_PLODIN!A$2:D$537,2,FALSE)</f>
        <v>Bez plodiny</v>
      </c>
      <c r="I225" s="38"/>
      <c r="J225" s="39"/>
      <c r="K225" s="39"/>
      <c r="L225" s="40" t="s">
        <v>7755</v>
      </c>
      <c r="M225" s="41"/>
    </row>
    <row r="226" spans="1:13" x14ac:dyDescent="0.2">
      <c r="A226" s="32">
        <v>224</v>
      </c>
      <c r="B226" s="33"/>
      <c r="C226" s="33"/>
      <c r="D226" s="34"/>
      <c r="E226" s="35"/>
      <c r="F226" s="36"/>
      <c r="G226" s="33"/>
      <c r="H226" s="45" t="str">
        <f>VLOOKUP(G226,CISL_PLODIN!A$2:D$537,2,FALSE)</f>
        <v>Bez plodiny</v>
      </c>
      <c r="I226" s="38"/>
      <c r="J226" s="39"/>
      <c r="K226" s="39"/>
      <c r="L226" s="40" t="s">
        <v>7755</v>
      </c>
      <c r="M226" s="41"/>
    </row>
    <row r="227" spans="1:13" x14ac:dyDescent="0.2">
      <c r="A227" s="32">
        <v>225</v>
      </c>
      <c r="B227" s="33"/>
      <c r="C227" s="33"/>
      <c r="D227" s="34"/>
      <c r="E227" s="35"/>
      <c r="F227" s="36"/>
      <c r="G227" s="33"/>
      <c r="H227" s="45" t="str">
        <f>VLOOKUP(G227,CISL_PLODIN!A$2:D$537,2,FALSE)</f>
        <v>Bez plodiny</v>
      </c>
      <c r="I227" s="38"/>
      <c r="J227" s="39"/>
      <c r="K227" s="39"/>
      <c r="L227" s="40" t="s">
        <v>7755</v>
      </c>
      <c r="M227" s="41"/>
    </row>
    <row r="228" spans="1:13" x14ac:dyDescent="0.2">
      <c r="A228" s="32">
        <v>226</v>
      </c>
      <c r="B228" s="33"/>
      <c r="C228" s="33"/>
      <c r="D228" s="34"/>
      <c r="E228" s="35"/>
      <c r="F228" s="36"/>
      <c r="G228" s="33"/>
      <c r="H228" s="45" t="str">
        <f>VLOOKUP(G228,CISL_PLODIN!A$2:D$537,2,FALSE)</f>
        <v>Bez plodiny</v>
      </c>
      <c r="I228" s="38"/>
      <c r="J228" s="39"/>
      <c r="K228" s="39"/>
      <c r="L228" s="40" t="s">
        <v>7755</v>
      </c>
      <c r="M228" s="41"/>
    </row>
    <row r="229" spans="1:13" x14ac:dyDescent="0.2">
      <c r="A229" s="32">
        <v>227</v>
      </c>
      <c r="B229" s="33"/>
      <c r="C229" s="33"/>
      <c r="D229" s="34"/>
      <c r="E229" s="35"/>
      <c r="F229" s="36"/>
      <c r="G229" s="33"/>
      <c r="H229" s="45" t="str">
        <f>VLOOKUP(G229,CISL_PLODIN!A$2:D$537,2,FALSE)</f>
        <v>Bez plodiny</v>
      </c>
      <c r="I229" s="38"/>
      <c r="J229" s="39"/>
      <c r="K229" s="39"/>
      <c r="L229" s="40" t="s">
        <v>7755</v>
      </c>
      <c r="M229" s="41"/>
    </row>
    <row r="230" spans="1:13" x14ac:dyDescent="0.2">
      <c r="A230" s="32">
        <v>228</v>
      </c>
      <c r="B230" s="33"/>
      <c r="C230" s="33"/>
      <c r="D230" s="34"/>
      <c r="E230" s="35"/>
      <c r="F230" s="36"/>
      <c r="G230" s="33"/>
      <c r="H230" s="45" t="str">
        <f>VLOOKUP(G230,CISL_PLODIN!A$2:D$537,2,FALSE)</f>
        <v>Bez plodiny</v>
      </c>
      <c r="I230" s="38"/>
      <c r="J230" s="39"/>
      <c r="K230" s="39"/>
      <c r="L230" s="40" t="s">
        <v>7755</v>
      </c>
      <c r="M230" s="41"/>
    </row>
    <row r="231" spans="1:13" x14ac:dyDescent="0.2">
      <c r="A231" s="32">
        <v>229</v>
      </c>
      <c r="B231" s="33"/>
      <c r="C231" s="33"/>
      <c r="D231" s="34"/>
      <c r="E231" s="35"/>
      <c r="F231" s="36"/>
      <c r="G231" s="33"/>
      <c r="H231" s="45" t="str">
        <f>VLOOKUP(G231,CISL_PLODIN!A$2:D$537,2,FALSE)</f>
        <v>Bez plodiny</v>
      </c>
      <c r="I231" s="38"/>
      <c r="J231" s="39"/>
      <c r="K231" s="39"/>
      <c r="L231" s="40" t="s">
        <v>7755</v>
      </c>
      <c r="M231" s="41"/>
    </row>
    <row r="232" spans="1:13" x14ac:dyDescent="0.2">
      <c r="A232" s="32">
        <v>230</v>
      </c>
      <c r="B232" s="33"/>
      <c r="C232" s="33"/>
      <c r="D232" s="34"/>
      <c r="E232" s="35"/>
      <c r="F232" s="36"/>
      <c r="G232" s="33"/>
      <c r="H232" s="45" t="str">
        <f>VLOOKUP(G232,CISL_PLODIN!A$2:D$537,2,FALSE)</f>
        <v>Bez plodiny</v>
      </c>
      <c r="I232" s="38"/>
      <c r="J232" s="39"/>
      <c r="K232" s="39"/>
      <c r="L232" s="40" t="s">
        <v>7755</v>
      </c>
      <c r="M232" s="41"/>
    </row>
    <row r="233" spans="1:13" x14ac:dyDescent="0.2">
      <c r="A233" s="32">
        <v>231</v>
      </c>
      <c r="B233" s="33"/>
      <c r="C233" s="33"/>
      <c r="D233" s="34"/>
      <c r="E233" s="35"/>
      <c r="F233" s="36"/>
      <c r="G233" s="33"/>
      <c r="H233" s="45" t="str">
        <f>VLOOKUP(G233,CISL_PLODIN!A$2:D$537,2,FALSE)</f>
        <v>Bez plodiny</v>
      </c>
      <c r="I233" s="38"/>
      <c r="J233" s="39"/>
      <c r="K233" s="39"/>
      <c r="L233" s="40" t="s">
        <v>7755</v>
      </c>
      <c r="M233" s="41"/>
    </row>
    <row r="234" spans="1:13" x14ac:dyDescent="0.2">
      <c r="A234" s="32">
        <v>232</v>
      </c>
      <c r="B234" s="33"/>
      <c r="C234" s="33"/>
      <c r="D234" s="34"/>
      <c r="E234" s="35"/>
      <c r="F234" s="36"/>
      <c r="G234" s="33"/>
      <c r="H234" s="45" t="str">
        <f>VLOOKUP(G234,CISL_PLODIN!A$2:D$537,2,FALSE)</f>
        <v>Bez plodiny</v>
      </c>
      <c r="I234" s="38"/>
      <c r="J234" s="39"/>
      <c r="K234" s="39"/>
      <c r="L234" s="40" t="s">
        <v>7755</v>
      </c>
      <c r="M234" s="41"/>
    </row>
    <row r="235" spans="1:13" x14ac:dyDescent="0.2">
      <c r="A235" s="32">
        <v>233</v>
      </c>
      <c r="B235" s="33"/>
      <c r="C235" s="33"/>
      <c r="D235" s="34"/>
      <c r="E235" s="35"/>
      <c r="F235" s="36"/>
      <c r="G235" s="33"/>
      <c r="H235" s="45" t="str">
        <f>VLOOKUP(G235,CISL_PLODIN!A$2:D$537,2,FALSE)</f>
        <v>Bez plodiny</v>
      </c>
      <c r="I235" s="38"/>
      <c r="J235" s="39"/>
      <c r="K235" s="39"/>
      <c r="L235" s="40" t="s">
        <v>7755</v>
      </c>
      <c r="M235" s="41"/>
    </row>
    <row r="236" spans="1:13" x14ac:dyDescent="0.2">
      <c r="A236" s="32">
        <v>234</v>
      </c>
      <c r="B236" s="33"/>
      <c r="C236" s="33"/>
      <c r="D236" s="34"/>
      <c r="E236" s="35"/>
      <c r="F236" s="36"/>
      <c r="G236" s="33"/>
      <c r="H236" s="45" t="str">
        <f>VLOOKUP(G236,CISL_PLODIN!A$2:D$537,2,FALSE)</f>
        <v>Bez plodiny</v>
      </c>
      <c r="I236" s="38"/>
      <c r="J236" s="39"/>
      <c r="K236" s="39"/>
      <c r="L236" s="40" t="s">
        <v>7755</v>
      </c>
      <c r="M236" s="41"/>
    </row>
    <row r="237" spans="1:13" x14ac:dyDescent="0.2">
      <c r="A237" s="32">
        <v>235</v>
      </c>
      <c r="B237" s="33"/>
      <c r="C237" s="33"/>
      <c r="D237" s="34"/>
      <c r="E237" s="35"/>
      <c r="F237" s="36"/>
      <c r="G237" s="33"/>
      <c r="H237" s="45" t="str">
        <f>VLOOKUP(G237,CISL_PLODIN!A$2:D$537,2,FALSE)</f>
        <v>Bez plodiny</v>
      </c>
      <c r="I237" s="38"/>
      <c r="J237" s="39"/>
      <c r="K237" s="39"/>
      <c r="L237" s="40" t="s">
        <v>7755</v>
      </c>
      <c r="M237" s="41"/>
    </row>
    <row r="238" spans="1:13" x14ac:dyDescent="0.2">
      <c r="A238" s="32">
        <v>236</v>
      </c>
      <c r="B238" s="33"/>
      <c r="C238" s="33"/>
      <c r="D238" s="34"/>
      <c r="E238" s="35"/>
      <c r="F238" s="36"/>
      <c r="G238" s="33"/>
      <c r="H238" s="45" t="str">
        <f>VLOOKUP(G238,CISL_PLODIN!A$2:D$537,2,FALSE)</f>
        <v>Bez plodiny</v>
      </c>
      <c r="I238" s="38"/>
      <c r="J238" s="39"/>
      <c r="K238" s="39"/>
      <c r="L238" s="40" t="s">
        <v>7755</v>
      </c>
      <c r="M238" s="41"/>
    </row>
    <row r="239" spans="1:13" x14ac:dyDescent="0.2">
      <c r="A239" s="32">
        <v>237</v>
      </c>
      <c r="B239" s="33"/>
      <c r="C239" s="33"/>
      <c r="D239" s="34"/>
      <c r="E239" s="35"/>
      <c r="F239" s="36"/>
      <c r="G239" s="33"/>
      <c r="H239" s="45" t="str">
        <f>VLOOKUP(G239,CISL_PLODIN!A$2:D$537,2,FALSE)</f>
        <v>Bez plodiny</v>
      </c>
      <c r="I239" s="38"/>
      <c r="J239" s="39"/>
      <c r="K239" s="39"/>
      <c r="L239" s="40" t="s">
        <v>7755</v>
      </c>
      <c r="M239" s="41"/>
    </row>
    <row r="240" spans="1:13" x14ac:dyDescent="0.2">
      <c r="A240" s="32">
        <v>238</v>
      </c>
      <c r="B240" s="33"/>
      <c r="C240" s="33"/>
      <c r="D240" s="34"/>
      <c r="E240" s="35"/>
      <c r="F240" s="36"/>
      <c r="G240" s="33"/>
      <c r="H240" s="45" t="str">
        <f>VLOOKUP(G240,CISL_PLODIN!A$2:D$537,2,FALSE)</f>
        <v>Bez plodiny</v>
      </c>
      <c r="I240" s="38"/>
      <c r="J240" s="39"/>
      <c r="K240" s="39"/>
      <c r="L240" s="40" t="s">
        <v>7755</v>
      </c>
      <c r="M240" s="41"/>
    </row>
    <row r="241" spans="1:13" x14ac:dyDescent="0.2">
      <c r="A241" s="32">
        <v>239</v>
      </c>
      <c r="B241" s="33"/>
      <c r="C241" s="33"/>
      <c r="D241" s="34"/>
      <c r="E241" s="35"/>
      <c r="F241" s="36"/>
      <c r="G241" s="33"/>
      <c r="H241" s="45" t="str">
        <f>VLOOKUP(G241,CISL_PLODIN!A$2:D$537,2,FALSE)</f>
        <v>Bez plodiny</v>
      </c>
      <c r="I241" s="38"/>
      <c r="J241" s="39"/>
      <c r="K241" s="39"/>
      <c r="L241" s="40" t="s">
        <v>7755</v>
      </c>
      <c r="M241" s="41"/>
    </row>
    <row r="242" spans="1:13" x14ac:dyDescent="0.2">
      <c r="A242" s="32">
        <v>240</v>
      </c>
      <c r="B242" s="33"/>
      <c r="C242" s="33"/>
      <c r="D242" s="34"/>
      <c r="E242" s="35"/>
      <c r="F242" s="36"/>
      <c r="G242" s="33"/>
      <c r="H242" s="45" t="str">
        <f>VLOOKUP(G242,CISL_PLODIN!A$2:D$537,2,FALSE)</f>
        <v>Bez plodiny</v>
      </c>
      <c r="I242" s="38"/>
      <c r="J242" s="39"/>
      <c r="K242" s="39"/>
      <c r="L242" s="40" t="s">
        <v>7755</v>
      </c>
      <c r="M242" s="41"/>
    </row>
    <row r="243" spans="1:13" x14ac:dyDescent="0.2">
      <c r="A243" s="32">
        <v>241</v>
      </c>
      <c r="B243" s="33"/>
      <c r="C243" s="33"/>
      <c r="D243" s="34"/>
      <c r="E243" s="35"/>
      <c r="F243" s="36"/>
      <c r="G243" s="33"/>
      <c r="H243" s="45" t="str">
        <f>VLOOKUP(G243,CISL_PLODIN!A$2:D$537,2,FALSE)</f>
        <v>Bez plodiny</v>
      </c>
      <c r="I243" s="38"/>
      <c r="J243" s="39"/>
      <c r="K243" s="39"/>
      <c r="L243" s="40" t="s">
        <v>7755</v>
      </c>
      <c r="M243" s="41"/>
    </row>
    <row r="244" spans="1:13" x14ac:dyDescent="0.2">
      <c r="A244" s="32">
        <v>242</v>
      </c>
      <c r="B244" s="33"/>
      <c r="C244" s="33"/>
      <c r="D244" s="34"/>
      <c r="E244" s="35"/>
      <c r="F244" s="36"/>
      <c r="G244" s="33"/>
      <c r="H244" s="45" t="str">
        <f>VLOOKUP(G244,CISL_PLODIN!A$2:D$537,2,FALSE)</f>
        <v>Bez plodiny</v>
      </c>
      <c r="I244" s="38"/>
      <c r="J244" s="39"/>
      <c r="K244" s="39"/>
      <c r="L244" s="40" t="s">
        <v>7755</v>
      </c>
      <c r="M244" s="41"/>
    </row>
    <row r="245" spans="1:13" x14ac:dyDescent="0.2">
      <c r="A245" s="32">
        <v>243</v>
      </c>
      <c r="B245" s="33"/>
      <c r="C245" s="33"/>
      <c r="D245" s="34"/>
      <c r="E245" s="35"/>
      <c r="F245" s="36"/>
      <c r="G245" s="33"/>
      <c r="H245" s="45" t="str">
        <f>VLOOKUP(G245,CISL_PLODIN!A$2:D$537,2,FALSE)</f>
        <v>Bez plodiny</v>
      </c>
      <c r="I245" s="38"/>
      <c r="J245" s="39"/>
      <c r="K245" s="39"/>
      <c r="L245" s="40" t="s">
        <v>7755</v>
      </c>
      <c r="M245" s="41"/>
    </row>
    <row r="246" spans="1:13" x14ac:dyDescent="0.2">
      <c r="A246" s="32">
        <v>244</v>
      </c>
      <c r="B246" s="33"/>
      <c r="C246" s="33"/>
      <c r="D246" s="34"/>
      <c r="E246" s="35"/>
      <c r="F246" s="36"/>
      <c r="G246" s="33"/>
      <c r="H246" s="45" t="str">
        <f>VLOOKUP(G246,CISL_PLODIN!A$2:D$537,2,FALSE)</f>
        <v>Bez plodiny</v>
      </c>
      <c r="I246" s="38"/>
      <c r="J246" s="39"/>
      <c r="K246" s="39"/>
      <c r="L246" s="40" t="s">
        <v>7755</v>
      </c>
      <c r="M246" s="41"/>
    </row>
    <row r="247" spans="1:13" x14ac:dyDescent="0.2">
      <c r="A247" s="32">
        <v>245</v>
      </c>
      <c r="B247" s="33"/>
      <c r="C247" s="33"/>
      <c r="D247" s="34"/>
      <c r="E247" s="35"/>
      <c r="F247" s="36"/>
      <c r="G247" s="33"/>
      <c r="H247" s="45" t="str">
        <f>VLOOKUP(G247,CISL_PLODIN!A$2:D$537,2,FALSE)</f>
        <v>Bez plodiny</v>
      </c>
      <c r="I247" s="38"/>
      <c r="J247" s="39"/>
      <c r="K247" s="39"/>
      <c r="L247" s="40" t="s">
        <v>7755</v>
      </c>
      <c r="M247" s="41"/>
    </row>
    <row r="248" spans="1:13" x14ac:dyDescent="0.2">
      <c r="A248" s="32">
        <v>246</v>
      </c>
      <c r="B248" s="33"/>
      <c r="C248" s="33"/>
      <c r="D248" s="34"/>
      <c r="E248" s="35"/>
      <c r="F248" s="36"/>
      <c r="G248" s="33"/>
      <c r="H248" s="45" t="str">
        <f>VLOOKUP(G248,CISL_PLODIN!A$2:D$537,2,FALSE)</f>
        <v>Bez plodiny</v>
      </c>
      <c r="I248" s="38"/>
      <c r="J248" s="39"/>
      <c r="K248" s="39"/>
      <c r="L248" s="40" t="s">
        <v>7755</v>
      </c>
      <c r="M248" s="41"/>
    </row>
    <row r="249" spans="1:13" x14ac:dyDescent="0.2">
      <c r="A249" s="32">
        <v>247</v>
      </c>
      <c r="B249" s="33"/>
      <c r="C249" s="33"/>
      <c r="D249" s="34"/>
      <c r="E249" s="35"/>
      <c r="F249" s="36"/>
      <c r="G249" s="33"/>
      <c r="H249" s="45" t="str">
        <f>VLOOKUP(G249,CISL_PLODIN!A$2:D$537,2,FALSE)</f>
        <v>Bez plodiny</v>
      </c>
      <c r="I249" s="38"/>
      <c r="J249" s="39"/>
      <c r="K249" s="39"/>
      <c r="L249" s="40" t="s">
        <v>7755</v>
      </c>
      <c r="M249" s="41"/>
    </row>
    <row r="250" spans="1:13" x14ac:dyDescent="0.2">
      <c r="A250" s="32">
        <v>248</v>
      </c>
      <c r="B250" s="33"/>
      <c r="C250" s="33"/>
      <c r="D250" s="34"/>
      <c r="E250" s="35"/>
      <c r="F250" s="36"/>
      <c r="G250" s="33"/>
      <c r="H250" s="45" t="str">
        <f>VLOOKUP(G250,CISL_PLODIN!A$2:D$537,2,FALSE)</f>
        <v>Bez plodiny</v>
      </c>
      <c r="I250" s="38"/>
      <c r="J250" s="39"/>
      <c r="K250" s="39"/>
      <c r="L250" s="40" t="s">
        <v>7755</v>
      </c>
      <c r="M250" s="41"/>
    </row>
    <row r="251" spans="1:13" x14ac:dyDescent="0.2">
      <c r="A251" s="32">
        <v>249</v>
      </c>
      <c r="B251" s="33"/>
      <c r="C251" s="33"/>
      <c r="D251" s="34"/>
      <c r="E251" s="35"/>
      <c r="F251" s="36"/>
      <c r="G251" s="33"/>
      <c r="H251" s="45" t="str">
        <f>VLOOKUP(G251,CISL_PLODIN!A$2:D$537,2,FALSE)</f>
        <v>Bez plodiny</v>
      </c>
      <c r="I251" s="38"/>
      <c r="J251" s="39"/>
      <c r="K251" s="39"/>
      <c r="L251" s="40" t="s">
        <v>7755</v>
      </c>
      <c r="M251" s="41"/>
    </row>
    <row r="252" spans="1:13" x14ac:dyDescent="0.2">
      <c r="A252" s="32">
        <v>250</v>
      </c>
      <c r="B252" s="33"/>
      <c r="C252" s="33"/>
      <c r="D252" s="34"/>
      <c r="E252" s="35"/>
      <c r="F252" s="36"/>
      <c r="G252" s="33"/>
      <c r="H252" s="45" t="str">
        <f>VLOOKUP(G252,CISL_PLODIN!A$2:D$537,2,FALSE)</f>
        <v>Bez plodiny</v>
      </c>
      <c r="I252" s="38"/>
      <c r="J252" s="39"/>
      <c r="K252" s="39"/>
      <c r="L252" s="40" t="s">
        <v>7755</v>
      </c>
      <c r="M252" s="41"/>
    </row>
    <row r="253" spans="1:13" x14ac:dyDescent="0.2">
      <c r="A253" s="32">
        <v>251</v>
      </c>
      <c r="B253" s="33"/>
      <c r="C253" s="33"/>
      <c r="D253" s="34"/>
      <c r="E253" s="35"/>
      <c r="F253" s="36"/>
      <c r="G253" s="33"/>
      <c r="H253" s="45" t="str">
        <f>VLOOKUP(G253,CISL_PLODIN!A$2:D$537,2,FALSE)</f>
        <v>Bez plodiny</v>
      </c>
      <c r="I253" s="38"/>
      <c r="J253" s="39"/>
      <c r="K253" s="39"/>
      <c r="L253" s="40" t="s">
        <v>7755</v>
      </c>
      <c r="M253" s="41"/>
    </row>
    <row r="254" spans="1:13" x14ac:dyDescent="0.2">
      <c r="A254" s="32">
        <v>252</v>
      </c>
      <c r="B254" s="33"/>
      <c r="C254" s="33"/>
      <c r="D254" s="34"/>
      <c r="E254" s="35"/>
      <c r="F254" s="36"/>
      <c r="G254" s="33"/>
      <c r="H254" s="45" t="str">
        <f>VLOOKUP(G254,CISL_PLODIN!A$2:D$537,2,FALSE)</f>
        <v>Bez plodiny</v>
      </c>
      <c r="I254" s="38"/>
      <c r="J254" s="39"/>
      <c r="K254" s="39"/>
      <c r="L254" s="40" t="s">
        <v>7755</v>
      </c>
      <c r="M254" s="41"/>
    </row>
    <row r="255" spans="1:13" x14ac:dyDescent="0.2">
      <c r="A255" s="32">
        <v>253</v>
      </c>
      <c r="B255" s="33"/>
      <c r="C255" s="33"/>
      <c r="D255" s="34"/>
      <c r="E255" s="35"/>
      <c r="F255" s="36"/>
      <c r="G255" s="33"/>
      <c r="H255" s="45" t="str">
        <f>VLOOKUP(G255,CISL_PLODIN!A$2:D$537,2,FALSE)</f>
        <v>Bez plodiny</v>
      </c>
      <c r="I255" s="38"/>
      <c r="J255" s="39"/>
      <c r="K255" s="39"/>
      <c r="L255" s="40" t="s">
        <v>7755</v>
      </c>
      <c r="M255" s="41"/>
    </row>
    <row r="256" spans="1:13" x14ac:dyDescent="0.2">
      <c r="A256" s="32">
        <v>254</v>
      </c>
      <c r="B256" s="33"/>
      <c r="C256" s="33"/>
      <c r="D256" s="34"/>
      <c r="E256" s="35"/>
      <c r="F256" s="36"/>
      <c r="G256" s="33"/>
      <c r="H256" s="45" t="str">
        <f>VLOOKUP(G256,CISL_PLODIN!A$2:D$537,2,FALSE)</f>
        <v>Bez plodiny</v>
      </c>
      <c r="I256" s="38"/>
      <c r="J256" s="39"/>
      <c r="K256" s="39"/>
      <c r="L256" s="40" t="s">
        <v>7755</v>
      </c>
      <c r="M256" s="41"/>
    </row>
    <row r="257" spans="1:13" x14ac:dyDescent="0.2">
      <c r="A257" s="32">
        <v>255</v>
      </c>
      <c r="B257" s="33"/>
      <c r="C257" s="33"/>
      <c r="D257" s="34"/>
      <c r="E257" s="35"/>
      <c r="F257" s="36"/>
      <c r="G257" s="33"/>
      <c r="H257" s="45" t="str">
        <f>VLOOKUP(G257,CISL_PLODIN!A$2:D$537,2,FALSE)</f>
        <v>Bez plodiny</v>
      </c>
      <c r="I257" s="38"/>
      <c r="J257" s="39"/>
      <c r="K257" s="39"/>
      <c r="L257" s="40" t="s">
        <v>7755</v>
      </c>
      <c r="M257" s="41"/>
    </row>
    <row r="258" spans="1:13" x14ac:dyDescent="0.2">
      <c r="A258" s="32">
        <v>256</v>
      </c>
      <c r="B258" s="33"/>
      <c r="C258" s="33"/>
      <c r="D258" s="34"/>
      <c r="E258" s="35"/>
      <c r="F258" s="36"/>
      <c r="G258" s="33"/>
      <c r="H258" s="45" t="str">
        <f>VLOOKUP(G258,CISL_PLODIN!A$2:D$537,2,FALSE)</f>
        <v>Bez plodiny</v>
      </c>
      <c r="I258" s="38"/>
      <c r="J258" s="39"/>
      <c r="K258" s="39"/>
      <c r="L258" s="40" t="s">
        <v>7755</v>
      </c>
      <c r="M258" s="41"/>
    </row>
    <row r="259" spans="1:13" x14ac:dyDescent="0.2">
      <c r="A259" s="32">
        <v>257</v>
      </c>
      <c r="B259" s="33"/>
      <c r="C259" s="33"/>
      <c r="D259" s="34"/>
      <c r="E259" s="35"/>
      <c r="F259" s="36"/>
      <c r="G259" s="33"/>
      <c r="H259" s="45" t="str">
        <f>VLOOKUP(G259,CISL_PLODIN!A$2:D$537,2,FALSE)</f>
        <v>Bez plodiny</v>
      </c>
      <c r="I259" s="38"/>
      <c r="J259" s="39"/>
      <c r="K259" s="39"/>
      <c r="L259" s="40" t="s">
        <v>7755</v>
      </c>
      <c r="M259" s="41"/>
    </row>
    <row r="260" spans="1:13" x14ac:dyDescent="0.2">
      <c r="A260" s="32">
        <v>258</v>
      </c>
      <c r="B260" s="33"/>
      <c r="C260" s="33"/>
      <c r="D260" s="34"/>
      <c r="E260" s="35"/>
      <c r="F260" s="36"/>
      <c r="G260" s="33"/>
      <c r="H260" s="45" t="str">
        <f>VLOOKUP(G260,CISL_PLODIN!A$2:D$537,2,FALSE)</f>
        <v>Bez plodiny</v>
      </c>
      <c r="I260" s="38"/>
      <c r="J260" s="39"/>
      <c r="K260" s="39"/>
      <c r="L260" s="40" t="s">
        <v>7755</v>
      </c>
      <c r="M260" s="41"/>
    </row>
    <row r="261" spans="1:13" x14ac:dyDescent="0.2">
      <c r="A261" s="32">
        <v>259</v>
      </c>
      <c r="B261" s="33"/>
      <c r="C261" s="33"/>
      <c r="D261" s="34"/>
      <c r="E261" s="35"/>
      <c r="F261" s="36"/>
      <c r="G261" s="33"/>
      <c r="H261" s="45" t="str">
        <f>VLOOKUP(G261,CISL_PLODIN!A$2:D$537,2,FALSE)</f>
        <v>Bez plodiny</v>
      </c>
      <c r="I261" s="38"/>
      <c r="J261" s="39"/>
      <c r="K261" s="39"/>
      <c r="L261" s="40" t="s">
        <v>7755</v>
      </c>
      <c r="M261" s="41"/>
    </row>
    <row r="262" spans="1:13" x14ac:dyDescent="0.2">
      <c r="A262" s="32">
        <v>260</v>
      </c>
      <c r="B262" s="33"/>
      <c r="C262" s="33"/>
      <c r="D262" s="34"/>
      <c r="E262" s="35"/>
      <c r="F262" s="36"/>
      <c r="G262" s="33"/>
      <c r="H262" s="45" t="str">
        <f>VLOOKUP(G262,CISL_PLODIN!A$2:D$537,2,FALSE)</f>
        <v>Bez plodiny</v>
      </c>
      <c r="I262" s="38"/>
      <c r="J262" s="39"/>
      <c r="K262" s="39"/>
      <c r="L262" s="40" t="s">
        <v>7755</v>
      </c>
      <c r="M262" s="41"/>
    </row>
    <row r="263" spans="1:13" x14ac:dyDescent="0.2">
      <c r="A263" s="32">
        <v>261</v>
      </c>
      <c r="B263" s="33"/>
      <c r="C263" s="33"/>
      <c r="D263" s="34"/>
      <c r="E263" s="35"/>
      <c r="F263" s="36"/>
      <c r="G263" s="33"/>
      <c r="H263" s="45" t="str">
        <f>VLOOKUP(G263,CISL_PLODIN!A$2:D$537,2,FALSE)</f>
        <v>Bez plodiny</v>
      </c>
      <c r="I263" s="38"/>
      <c r="J263" s="39"/>
      <c r="K263" s="39"/>
      <c r="L263" s="40" t="s">
        <v>7755</v>
      </c>
      <c r="M263" s="41"/>
    </row>
    <row r="264" spans="1:13" x14ac:dyDescent="0.2">
      <c r="A264" s="32">
        <v>262</v>
      </c>
      <c r="B264" s="33"/>
      <c r="C264" s="33"/>
      <c r="D264" s="34"/>
      <c r="E264" s="35"/>
      <c r="F264" s="36"/>
      <c r="G264" s="33"/>
      <c r="H264" s="45" t="str">
        <f>VLOOKUP(G264,CISL_PLODIN!A$2:D$537,2,FALSE)</f>
        <v>Bez plodiny</v>
      </c>
      <c r="I264" s="38"/>
      <c r="J264" s="39"/>
      <c r="K264" s="39"/>
      <c r="L264" s="40" t="s">
        <v>7755</v>
      </c>
      <c r="M264" s="41"/>
    </row>
    <row r="265" spans="1:13" x14ac:dyDescent="0.2">
      <c r="A265" s="32">
        <v>263</v>
      </c>
      <c r="B265" s="33"/>
      <c r="C265" s="33"/>
      <c r="D265" s="34"/>
      <c r="E265" s="35"/>
      <c r="F265" s="36"/>
      <c r="G265" s="33"/>
      <c r="H265" s="45" t="str">
        <f>VLOOKUP(G265,CISL_PLODIN!A$2:D$537,2,FALSE)</f>
        <v>Bez plodiny</v>
      </c>
      <c r="I265" s="38"/>
      <c r="J265" s="39"/>
      <c r="K265" s="39"/>
      <c r="L265" s="40" t="s">
        <v>7755</v>
      </c>
      <c r="M265" s="41"/>
    </row>
    <row r="266" spans="1:13" x14ac:dyDescent="0.2">
      <c r="A266" s="32">
        <v>264</v>
      </c>
      <c r="B266" s="33"/>
      <c r="C266" s="33"/>
      <c r="D266" s="34"/>
      <c r="E266" s="35"/>
      <c r="F266" s="36"/>
      <c r="G266" s="33"/>
      <c r="H266" s="45" t="str">
        <f>VLOOKUP(G266,CISL_PLODIN!A$2:D$537,2,FALSE)</f>
        <v>Bez plodiny</v>
      </c>
      <c r="I266" s="38"/>
      <c r="J266" s="39"/>
      <c r="K266" s="39"/>
      <c r="L266" s="40" t="s">
        <v>7755</v>
      </c>
      <c r="M266" s="41"/>
    </row>
    <row r="267" spans="1:13" x14ac:dyDescent="0.2">
      <c r="A267" s="32">
        <v>265</v>
      </c>
      <c r="B267" s="33"/>
      <c r="C267" s="33"/>
      <c r="D267" s="34"/>
      <c r="E267" s="35"/>
      <c r="F267" s="36"/>
      <c r="G267" s="33"/>
      <c r="H267" s="45" t="str">
        <f>VLOOKUP(G267,CISL_PLODIN!A$2:D$537,2,FALSE)</f>
        <v>Bez plodiny</v>
      </c>
      <c r="I267" s="38"/>
      <c r="J267" s="39"/>
      <c r="K267" s="39"/>
      <c r="L267" s="40" t="s">
        <v>7755</v>
      </c>
      <c r="M267" s="41"/>
    </row>
    <row r="268" spans="1:13" x14ac:dyDescent="0.2">
      <c r="A268" s="32">
        <v>266</v>
      </c>
      <c r="B268" s="33"/>
      <c r="C268" s="33"/>
      <c r="D268" s="34"/>
      <c r="E268" s="35"/>
      <c r="F268" s="36"/>
      <c r="G268" s="33"/>
      <c r="H268" s="45" t="str">
        <f>VLOOKUP(G268,CISL_PLODIN!A$2:D$537,2,FALSE)</f>
        <v>Bez plodiny</v>
      </c>
      <c r="I268" s="38"/>
      <c r="J268" s="39"/>
      <c r="K268" s="39"/>
      <c r="L268" s="40" t="s">
        <v>7755</v>
      </c>
      <c r="M268" s="41"/>
    </row>
    <row r="269" spans="1:13" x14ac:dyDescent="0.2">
      <c r="A269" s="32">
        <v>267</v>
      </c>
      <c r="B269" s="33"/>
      <c r="C269" s="33"/>
      <c r="D269" s="34"/>
      <c r="E269" s="35"/>
      <c r="F269" s="36"/>
      <c r="G269" s="33"/>
      <c r="H269" s="45" t="str">
        <f>VLOOKUP(G269,CISL_PLODIN!A$2:D$537,2,FALSE)</f>
        <v>Bez plodiny</v>
      </c>
      <c r="I269" s="38"/>
      <c r="J269" s="39"/>
      <c r="K269" s="39"/>
      <c r="L269" s="40" t="s">
        <v>7755</v>
      </c>
      <c r="M269" s="41"/>
    </row>
    <row r="270" spans="1:13" x14ac:dyDescent="0.2">
      <c r="A270" s="32">
        <v>268</v>
      </c>
      <c r="B270" s="33"/>
      <c r="C270" s="33"/>
      <c r="D270" s="34"/>
      <c r="E270" s="35"/>
      <c r="F270" s="36"/>
      <c r="G270" s="33"/>
      <c r="H270" s="45" t="str">
        <f>VLOOKUP(G270,CISL_PLODIN!A$2:D$537,2,FALSE)</f>
        <v>Bez plodiny</v>
      </c>
      <c r="I270" s="38"/>
      <c r="J270" s="39"/>
      <c r="K270" s="39"/>
      <c r="L270" s="40" t="s">
        <v>7755</v>
      </c>
      <c r="M270" s="41"/>
    </row>
    <row r="271" spans="1:13" x14ac:dyDescent="0.2">
      <c r="A271" s="32">
        <v>269</v>
      </c>
      <c r="B271" s="33"/>
      <c r="C271" s="33"/>
      <c r="D271" s="34"/>
      <c r="E271" s="35"/>
      <c r="F271" s="36"/>
      <c r="G271" s="33"/>
      <c r="H271" s="45" t="str">
        <f>VLOOKUP(G271,CISL_PLODIN!A$2:D$537,2,FALSE)</f>
        <v>Bez plodiny</v>
      </c>
      <c r="I271" s="38"/>
      <c r="J271" s="39"/>
      <c r="K271" s="39"/>
      <c r="L271" s="40" t="s">
        <v>7755</v>
      </c>
      <c r="M271" s="41"/>
    </row>
    <row r="272" spans="1:13" x14ac:dyDescent="0.2">
      <c r="A272" s="32">
        <v>270</v>
      </c>
      <c r="B272" s="33"/>
      <c r="C272" s="33"/>
      <c r="D272" s="34"/>
      <c r="E272" s="35"/>
      <c r="F272" s="36"/>
      <c r="G272" s="33"/>
      <c r="H272" s="45" t="str">
        <f>VLOOKUP(G272,CISL_PLODIN!A$2:D$537,2,FALSE)</f>
        <v>Bez plodiny</v>
      </c>
      <c r="I272" s="38"/>
      <c r="J272" s="39"/>
      <c r="K272" s="39"/>
      <c r="L272" s="40" t="s">
        <v>7755</v>
      </c>
      <c r="M272" s="41"/>
    </row>
    <row r="273" spans="1:13" x14ac:dyDescent="0.2">
      <c r="A273" s="32">
        <v>271</v>
      </c>
      <c r="B273" s="33"/>
      <c r="C273" s="33"/>
      <c r="D273" s="34"/>
      <c r="E273" s="35"/>
      <c r="F273" s="36"/>
      <c r="G273" s="33"/>
      <c r="H273" s="45" t="str">
        <f>VLOOKUP(G273,CISL_PLODIN!A$2:D$537,2,FALSE)</f>
        <v>Bez plodiny</v>
      </c>
      <c r="I273" s="38"/>
      <c r="J273" s="39"/>
      <c r="K273" s="39"/>
      <c r="L273" s="40" t="s">
        <v>7755</v>
      </c>
      <c r="M273" s="41"/>
    </row>
    <row r="274" spans="1:13" x14ac:dyDescent="0.2">
      <c r="A274" s="32">
        <v>272</v>
      </c>
      <c r="B274" s="33"/>
      <c r="C274" s="33"/>
      <c r="D274" s="34"/>
      <c r="E274" s="35"/>
      <c r="F274" s="36"/>
      <c r="G274" s="33"/>
      <c r="H274" s="45" t="str">
        <f>VLOOKUP(G274,CISL_PLODIN!A$2:D$537,2,FALSE)</f>
        <v>Bez plodiny</v>
      </c>
      <c r="I274" s="38"/>
      <c r="J274" s="39"/>
      <c r="K274" s="39"/>
      <c r="L274" s="40" t="s">
        <v>7755</v>
      </c>
      <c r="M274" s="41"/>
    </row>
    <row r="275" spans="1:13" x14ac:dyDescent="0.2">
      <c r="A275" s="32">
        <v>273</v>
      </c>
      <c r="B275" s="33"/>
      <c r="C275" s="33"/>
      <c r="D275" s="34"/>
      <c r="E275" s="35"/>
      <c r="F275" s="36"/>
      <c r="G275" s="33"/>
      <c r="H275" s="45" t="str">
        <f>VLOOKUP(G275,CISL_PLODIN!A$2:D$537,2,FALSE)</f>
        <v>Bez plodiny</v>
      </c>
      <c r="I275" s="38"/>
      <c r="J275" s="39"/>
      <c r="K275" s="39"/>
      <c r="L275" s="40" t="s">
        <v>7755</v>
      </c>
      <c r="M275" s="41"/>
    </row>
    <row r="276" spans="1:13" x14ac:dyDescent="0.2">
      <c r="A276" s="32">
        <v>274</v>
      </c>
      <c r="B276" s="33"/>
      <c r="C276" s="33"/>
      <c r="D276" s="34"/>
      <c r="E276" s="35"/>
      <c r="F276" s="36"/>
      <c r="G276" s="33"/>
      <c r="H276" s="45" t="str">
        <f>VLOOKUP(G276,CISL_PLODIN!A$2:D$537,2,FALSE)</f>
        <v>Bez plodiny</v>
      </c>
      <c r="I276" s="38"/>
      <c r="J276" s="39"/>
      <c r="K276" s="39"/>
      <c r="L276" s="40" t="s">
        <v>7755</v>
      </c>
      <c r="M276" s="41"/>
    </row>
    <row r="277" spans="1:13" x14ac:dyDescent="0.2">
      <c r="A277" s="32">
        <v>275</v>
      </c>
      <c r="B277" s="33"/>
      <c r="C277" s="33"/>
      <c r="D277" s="34"/>
      <c r="E277" s="35"/>
      <c r="F277" s="36"/>
      <c r="G277" s="33"/>
      <c r="H277" s="45" t="str">
        <f>VLOOKUP(G277,CISL_PLODIN!A$2:D$537,2,FALSE)</f>
        <v>Bez plodiny</v>
      </c>
      <c r="I277" s="38"/>
      <c r="J277" s="39"/>
      <c r="K277" s="39"/>
      <c r="L277" s="40" t="s">
        <v>7755</v>
      </c>
      <c r="M277" s="41"/>
    </row>
    <row r="278" spans="1:13" x14ac:dyDescent="0.2">
      <c r="A278" s="32">
        <v>276</v>
      </c>
      <c r="B278" s="33"/>
      <c r="C278" s="33"/>
      <c r="D278" s="34"/>
      <c r="E278" s="35"/>
      <c r="F278" s="36"/>
      <c r="G278" s="33"/>
      <c r="H278" s="45" t="str">
        <f>VLOOKUP(G278,CISL_PLODIN!A$2:D$537,2,FALSE)</f>
        <v>Bez plodiny</v>
      </c>
      <c r="I278" s="38"/>
      <c r="J278" s="39"/>
      <c r="K278" s="39"/>
      <c r="L278" s="40" t="s">
        <v>7755</v>
      </c>
      <c r="M278" s="41"/>
    </row>
    <row r="279" spans="1:13" x14ac:dyDescent="0.2">
      <c r="A279" s="32">
        <v>277</v>
      </c>
      <c r="B279" s="33"/>
      <c r="C279" s="33"/>
      <c r="D279" s="34"/>
      <c r="E279" s="35"/>
      <c r="F279" s="36"/>
      <c r="G279" s="33"/>
      <c r="H279" s="45" t="str">
        <f>VLOOKUP(G279,CISL_PLODIN!A$2:D$537,2,FALSE)</f>
        <v>Bez plodiny</v>
      </c>
      <c r="I279" s="38"/>
      <c r="J279" s="39"/>
      <c r="K279" s="39"/>
      <c r="L279" s="40" t="s">
        <v>7755</v>
      </c>
      <c r="M279" s="41"/>
    </row>
    <row r="280" spans="1:13" x14ac:dyDescent="0.2">
      <c r="A280" s="32">
        <v>278</v>
      </c>
      <c r="B280" s="33"/>
      <c r="C280" s="33"/>
      <c r="D280" s="34"/>
      <c r="E280" s="35"/>
      <c r="F280" s="36"/>
      <c r="G280" s="33"/>
      <c r="H280" s="45" t="str">
        <f>VLOOKUP(G280,CISL_PLODIN!A$2:D$537,2,FALSE)</f>
        <v>Bez plodiny</v>
      </c>
      <c r="I280" s="38"/>
      <c r="J280" s="39"/>
      <c r="K280" s="39"/>
      <c r="L280" s="40" t="s">
        <v>7755</v>
      </c>
      <c r="M280" s="41"/>
    </row>
    <row r="281" spans="1:13" x14ac:dyDescent="0.2">
      <c r="A281" s="32">
        <v>279</v>
      </c>
      <c r="B281" s="33"/>
      <c r="C281" s="33"/>
      <c r="D281" s="34"/>
      <c r="E281" s="35"/>
      <c r="F281" s="36"/>
      <c r="G281" s="33"/>
      <c r="H281" s="45" t="str">
        <f>VLOOKUP(G281,CISL_PLODIN!A$2:D$537,2,FALSE)</f>
        <v>Bez plodiny</v>
      </c>
      <c r="I281" s="38"/>
      <c r="J281" s="39"/>
      <c r="K281" s="39"/>
      <c r="L281" s="40" t="s">
        <v>7755</v>
      </c>
      <c r="M281" s="41"/>
    </row>
    <row r="282" spans="1:13" x14ac:dyDescent="0.2">
      <c r="A282" s="32">
        <v>280</v>
      </c>
      <c r="B282" s="33"/>
      <c r="C282" s="33"/>
      <c r="D282" s="34"/>
      <c r="E282" s="35"/>
      <c r="F282" s="36"/>
      <c r="G282" s="33"/>
      <c r="H282" s="45" t="str">
        <f>VLOOKUP(G282,CISL_PLODIN!A$2:D$537,2,FALSE)</f>
        <v>Bez plodiny</v>
      </c>
      <c r="I282" s="38"/>
      <c r="J282" s="39"/>
      <c r="K282" s="39"/>
      <c r="L282" s="40" t="s">
        <v>7755</v>
      </c>
      <c r="M282" s="41"/>
    </row>
    <row r="283" spans="1:13" x14ac:dyDescent="0.2">
      <c r="A283" s="32">
        <v>281</v>
      </c>
      <c r="B283" s="33"/>
      <c r="C283" s="33"/>
      <c r="D283" s="34"/>
      <c r="E283" s="35"/>
      <c r="F283" s="36"/>
      <c r="G283" s="33"/>
      <c r="H283" s="45" t="str">
        <f>VLOOKUP(G283,CISL_PLODIN!A$2:D$537,2,FALSE)</f>
        <v>Bez plodiny</v>
      </c>
      <c r="I283" s="38"/>
      <c r="J283" s="39"/>
      <c r="K283" s="39"/>
      <c r="L283" s="40" t="s">
        <v>7755</v>
      </c>
      <c r="M283" s="41"/>
    </row>
    <row r="284" spans="1:13" x14ac:dyDescent="0.2">
      <c r="A284" s="32">
        <v>282</v>
      </c>
      <c r="B284" s="33"/>
      <c r="C284" s="33"/>
      <c r="D284" s="34"/>
      <c r="E284" s="35"/>
      <c r="F284" s="36"/>
      <c r="G284" s="33"/>
      <c r="H284" s="45" t="str">
        <f>VLOOKUP(G284,CISL_PLODIN!A$2:D$537,2,FALSE)</f>
        <v>Bez plodiny</v>
      </c>
      <c r="I284" s="38"/>
      <c r="J284" s="39"/>
      <c r="K284" s="39"/>
      <c r="L284" s="40" t="s">
        <v>7755</v>
      </c>
      <c r="M284" s="41"/>
    </row>
    <row r="285" spans="1:13" x14ac:dyDescent="0.2">
      <c r="A285" s="32">
        <v>283</v>
      </c>
      <c r="B285" s="33"/>
      <c r="C285" s="33"/>
      <c r="D285" s="34"/>
      <c r="E285" s="35"/>
      <c r="F285" s="36"/>
      <c r="G285" s="33"/>
      <c r="H285" s="45" t="str">
        <f>VLOOKUP(G285,CISL_PLODIN!A$2:D$537,2,FALSE)</f>
        <v>Bez plodiny</v>
      </c>
      <c r="I285" s="38"/>
      <c r="J285" s="39"/>
      <c r="K285" s="39"/>
      <c r="L285" s="40" t="s">
        <v>7755</v>
      </c>
      <c r="M285" s="41"/>
    </row>
    <row r="286" spans="1:13" x14ac:dyDescent="0.2">
      <c r="A286" s="32">
        <v>284</v>
      </c>
      <c r="B286" s="33"/>
      <c r="C286" s="33"/>
      <c r="D286" s="34"/>
      <c r="E286" s="35"/>
      <c r="F286" s="36"/>
      <c r="G286" s="33"/>
      <c r="H286" s="45" t="str">
        <f>VLOOKUP(G286,CISL_PLODIN!A$2:D$537,2,FALSE)</f>
        <v>Bez plodiny</v>
      </c>
      <c r="I286" s="38"/>
      <c r="J286" s="39"/>
      <c r="K286" s="39"/>
      <c r="L286" s="40" t="s">
        <v>7755</v>
      </c>
      <c r="M286" s="41"/>
    </row>
    <row r="287" spans="1:13" x14ac:dyDescent="0.2">
      <c r="A287" s="32">
        <v>285</v>
      </c>
      <c r="B287" s="33"/>
      <c r="C287" s="33"/>
      <c r="D287" s="34"/>
      <c r="E287" s="35"/>
      <c r="F287" s="36"/>
      <c r="G287" s="33"/>
      <c r="H287" s="45" t="str">
        <f>VLOOKUP(G287,CISL_PLODIN!A$2:D$537,2,FALSE)</f>
        <v>Bez plodiny</v>
      </c>
      <c r="I287" s="38"/>
      <c r="J287" s="39"/>
      <c r="K287" s="39"/>
      <c r="L287" s="40" t="s">
        <v>7755</v>
      </c>
      <c r="M287" s="41"/>
    </row>
    <row r="288" spans="1:13" x14ac:dyDescent="0.2">
      <c r="A288" s="32">
        <v>286</v>
      </c>
      <c r="B288" s="33"/>
      <c r="C288" s="33"/>
      <c r="D288" s="34"/>
      <c r="E288" s="35"/>
      <c r="F288" s="36"/>
      <c r="G288" s="33"/>
      <c r="H288" s="45" t="str">
        <f>VLOOKUP(G288,CISL_PLODIN!A$2:D$537,2,FALSE)</f>
        <v>Bez plodiny</v>
      </c>
      <c r="I288" s="38"/>
      <c r="J288" s="39"/>
      <c r="K288" s="39"/>
      <c r="L288" s="40" t="s">
        <v>7755</v>
      </c>
      <c r="M288" s="41"/>
    </row>
    <row r="289" spans="1:13" x14ac:dyDescent="0.2">
      <c r="A289" s="32">
        <v>287</v>
      </c>
      <c r="B289" s="33"/>
      <c r="C289" s="33"/>
      <c r="D289" s="34"/>
      <c r="E289" s="35"/>
      <c r="F289" s="36"/>
      <c r="G289" s="33"/>
      <c r="H289" s="45" t="str">
        <f>VLOOKUP(G289,CISL_PLODIN!A$2:D$537,2,FALSE)</f>
        <v>Bez plodiny</v>
      </c>
      <c r="I289" s="38"/>
      <c r="J289" s="39"/>
      <c r="K289" s="39"/>
      <c r="L289" s="40" t="s">
        <v>7755</v>
      </c>
      <c r="M289" s="41"/>
    </row>
    <row r="290" spans="1:13" x14ac:dyDescent="0.2">
      <c r="A290" s="32">
        <v>288</v>
      </c>
      <c r="B290" s="33"/>
      <c r="C290" s="33"/>
      <c r="D290" s="34"/>
      <c r="E290" s="35"/>
      <c r="F290" s="36"/>
      <c r="G290" s="33"/>
      <c r="H290" s="45" t="str">
        <f>VLOOKUP(G290,CISL_PLODIN!A$2:D$537,2,FALSE)</f>
        <v>Bez plodiny</v>
      </c>
      <c r="I290" s="38"/>
      <c r="J290" s="39"/>
      <c r="K290" s="39"/>
      <c r="L290" s="40" t="s">
        <v>7755</v>
      </c>
      <c r="M290" s="41"/>
    </row>
    <row r="291" spans="1:13" x14ac:dyDescent="0.2">
      <c r="A291" s="32">
        <v>289</v>
      </c>
      <c r="B291" s="33"/>
      <c r="C291" s="33"/>
      <c r="D291" s="34"/>
      <c r="E291" s="35"/>
      <c r="F291" s="36"/>
      <c r="G291" s="33"/>
      <c r="H291" s="45" t="str">
        <f>VLOOKUP(G291,CISL_PLODIN!A$2:D$537,2,FALSE)</f>
        <v>Bez plodiny</v>
      </c>
      <c r="I291" s="38"/>
      <c r="J291" s="39"/>
      <c r="K291" s="39"/>
      <c r="L291" s="40" t="s">
        <v>7755</v>
      </c>
      <c r="M291" s="41"/>
    </row>
    <row r="292" spans="1:13" x14ac:dyDescent="0.2">
      <c r="A292" s="32">
        <v>290</v>
      </c>
      <c r="B292" s="33"/>
      <c r="C292" s="33"/>
      <c r="D292" s="34"/>
      <c r="E292" s="35"/>
      <c r="F292" s="36"/>
      <c r="G292" s="33"/>
      <c r="H292" s="45" t="str">
        <f>VLOOKUP(G292,CISL_PLODIN!A$2:D$537,2,FALSE)</f>
        <v>Bez plodiny</v>
      </c>
      <c r="I292" s="38"/>
      <c r="J292" s="39"/>
      <c r="K292" s="39"/>
      <c r="L292" s="40" t="s">
        <v>7755</v>
      </c>
      <c r="M292" s="41"/>
    </row>
    <row r="293" spans="1:13" x14ac:dyDescent="0.2">
      <c r="A293" s="32">
        <v>291</v>
      </c>
      <c r="B293" s="33"/>
      <c r="C293" s="33"/>
      <c r="D293" s="34"/>
      <c r="E293" s="35"/>
      <c r="F293" s="36"/>
      <c r="G293" s="33"/>
      <c r="H293" s="45" t="str">
        <f>VLOOKUP(G293,CISL_PLODIN!A$2:D$537,2,FALSE)</f>
        <v>Bez plodiny</v>
      </c>
      <c r="I293" s="38"/>
      <c r="J293" s="39"/>
      <c r="K293" s="39"/>
      <c r="L293" s="40" t="s">
        <v>7755</v>
      </c>
      <c r="M293" s="41"/>
    </row>
    <row r="294" spans="1:13" x14ac:dyDescent="0.2">
      <c r="A294" s="32">
        <v>292</v>
      </c>
      <c r="B294" s="33"/>
      <c r="C294" s="33"/>
      <c r="D294" s="34"/>
      <c r="E294" s="35"/>
      <c r="F294" s="36"/>
      <c r="G294" s="33"/>
      <c r="H294" s="45" t="str">
        <f>VLOOKUP(G294,CISL_PLODIN!A$2:D$537,2,FALSE)</f>
        <v>Bez plodiny</v>
      </c>
      <c r="I294" s="38"/>
      <c r="J294" s="39"/>
      <c r="K294" s="39"/>
      <c r="L294" s="40" t="s">
        <v>7755</v>
      </c>
      <c r="M294" s="41"/>
    </row>
    <row r="295" spans="1:13" x14ac:dyDescent="0.2">
      <c r="A295" s="32">
        <v>293</v>
      </c>
      <c r="B295" s="33"/>
      <c r="C295" s="33"/>
      <c r="D295" s="34"/>
      <c r="E295" s="35"/>
      <c r="F295" s="36"/>
      <c r="G295" s="33"/>
      <c r="H295" s="45" t="str">
        <f>VLOOKUP(G295,CISL_PLODIN!A$2:D$537,2,FALSE)</f>
        <v>Bez plodiny</v>
      </c>
      <c r="I295" s="38"/>
      <c r="J295" s="39"/>
      <c r="K295" s="39"/>
      <c r="L295" s="40" t="s">
        <v>7755</v>
      </c>
      <c r="M295" s="41"/>
    </row>
    <row r="296" spans="1:13" x14ac:dyDescent="0.2">
      <c r="A296" s="32">
        <v>294</v>
      </c>
      <c r="B296" s="33"/>
      <c r="C296" s="33"/>
      <c r="D296" s="34"/>
      <c r="E296" s="35"/>
      <c r="F296" s="36"/>
      <c r="G296" s="33"/>
      <c r="H296" s="45" t="str">
        <f>VLOOKUP(G296,CISL_PLODIN!A$2:D$537,2,FALSE)</f>
        <v>Bez plodiny</v>
      </c>
      <c r="I296" s="38"/>
      <c r="J296" s="39"/>
      <c r="K296" s="39"/>
      <c r="L296" s="40" t="s">
        <v>7755</v>
      </c>
      <c r="M296" s="41"/>
    </row>
    <row r="297" spans="1:13" x14ac:dyDescent="0.2">
      <c r="A297" s="32">
        <v>295</v>
      </c>
      <c r="B297" s="33"/>
      <c r="C297" s="33"/>
      <c r="D297" s="34"/>
      <c r="E297" s="35"/>
      <c r="F297" s="36"/>
      <c r="G297" s="33"/>
      <c r="H297" s="45" t="str">
        <f>VLOOKUP(G297,CISL_PLODIN!A$2:D$537,2,FALSE)</f>
        <v>Bez plodiny</v>
      </c>
      <c r="I297" s="38"/>
      <c r="J297" s="39"/>
      <c r="K297" s="39"/>
      <c r="L297" s="40" t="s">
        <v>7755</v>
      </c>
      <c r="M297" s="41"/>
    </row>
    <row r="298" spans="1:13" x14ac:dyDescent="0.2">
      <c r="A298" s="32">
        <v>296</v>
      </c>
      <c r="B298" s="33"/>
      <c r="C298" s="33"/>
      <c r="D298" s="34"/>
      <c r="E298" s="35"/>
      <c r="F298" s="36"/>
      <c r="G298" s="33"/>
      <c r="H298" s="45" t="str">
        <f>VLOOKUP(G298,CISL_PLODIN!A$2:D$537,2,FALSE)</f>
        <v>Bez plodiny</v>
      </c>
      <c r="I298" s="38"/>
      <c r="J298" s="39"/>
      <c r="K298" s="39"/>
      <c r="L298" s="40" t="s">
        <v>7755</v>
      </c>
      <c r="M298" s="41"/>
    </row>
    <row r="299" spans="1:13" x14ac:dyDescent="0.2">
      <c r="A299" s="32">
        <v>297</v>
      </c>
      <c r="B299" s="33"/>
      <c r="C299" s="33"/>
      <c r="D299" s="34"/>
      <c r="E299" s="35"/>
      <c r="F299" s="36"/>
      <c r="G299" s="33"/>
      <c r="H299" s="45" t="str">
        <f>VLOOKUP(G299,CISL_PLODIN!A$2:D$537,2,FALSE)</f>
        <v>Bez plodiny</v>
      </c>
      <c r="I299" s="38"/>
      <c r="J299" s="39"/>
      <c r="K299" s="39"/>
      <c r="L299" s="40" t="s">
        <v>7755</v>
      </c>
      <c r="M299" s="41"/>
    </row>
    <row r="300" spans="1:13" x14ac:dyDescent="0.2">
      <c r="A300" s="32">
        <v>298</v>
      </c>
      <c r="B300" s="33"/>
      <c r="C300" s="33"/>
      <c r="D300" s="34"/>
      <c r="E300" s="35"/>
      <c r="F300" s="36"/>
      <c r="G300" s="33"/>
      <c r="H300" s="45" t="str">
        <f>VLOOKUP(G300,CISL_PLODIN!A$2:D$537,2,FALSE)</f>
        <v>Bez plodiny</v>
      </c>
      <c r="I300" s="38"/>
      <c r="J300" s="39"/>
      <c r="K300" s="39"/>
      <c r="L300" s="40" t="s">
        <v>7755</v>
      </c>
      <c r="M300" s="41"/>
    </row>
    <row r="301" spans="1:13" x14ac:dyDescent="0.2">
      <c r="A301" s="32">
        <v>299</v>
      </c>
      <c r="B301" s="33"/>
      <c r="C301" s="33"/>
      <c r="D301" s="34"/>
      <c r="E301" s="35"/>
      <c r="F301" s="36"/>
      <c r="G301" s="33"/>
      <c r="H301" s="45" t="str">
        <f>VLOOKUP(G301,CISL_PLODIN!A$2:D$537,2,FALSE)</f>
        <v>Bez plodiny</v>
      </c>
      <c r="I301" s="38"/>
      <c r="J301" s="39"/>
      <c r="K301" s="39"/>
      <c r="L301" s="40" t="s">
        <v>7755</v>
      </c>
      <c r="M301" s="41"/>
    </row>
    <row r="302" spans="1:13" x14ac:dyDescent="0.2">
      <c r="A302" s="32">
        <v>300</v>
      </c>
      <c r="B302" s="33"/>
      <c r="C302" s="33"/>
      <c r="D302" s="34"/>
      <c r="E302" s="35"/>
      <c r="F302" s="36"/>
      <c r="G302" s="33"/>
      <c r="H302" s="45" t="str">
        <f>VLOOKUP(G302,CISL_PLODIN!A$2:D$537,2,FALSE)</f>
        <v>Bez plodiny</v>
      </c>
      <c r="I302" s="38"/>
      <c r="J302" s="39"/>
      <c r="K302" s="39"/>
      <c r="L302" s="40" t="s">
        <v>7755</v>
      </c>
      <c r="M302" s="41"/>
    </row>
    <row r="303" spans="1:13" x14ac:dyDescent="0.2">
      <c r="A303" s="32">
        <v>301</v>
      </c>
      <c r="B303" s="33"/>
      <c r="C303" s="33"/>
      <c r="D303" s="34"/>
      <c r="E303" s="35"/>
      <c r="F303" s="36"/>
      <c r="G303" s="33"/>
      <c r="H303" s="45" t="str">
        <f>VLOOKUP(G303,CISL_PLODIN!A$2:D$537,2,FALSE)</f>
        <v>Bez plodiny</v>
      </c>
      <c r="I303" s="38"/>
      <c r="J303" s="39"/>
      <c r="K303" s="39"/>
      <c r="L303" s="40" t="s">
        <v>7755</v>
      </c>
      <c r="M303" s="41"/>
    </row>
    <row r="304" spans="1:13" x14ac:dyDescent="0.2">
      <c r="A304" s="32">
        <v>302</v>
      </c>
      <c r="B304" s="33"/>
      <c r="C304" s="33"/>
      <c r="D304" s="34"/>
      <c r="E304" s="35"/>
      <c r="F304" s="36"/>
      <c r="G304" s="33"/>
      <c r="H304" s="45" t="str">
        <f>VLOOKUP(G304,CISL_PLODIN!A$2:D$537,2,FALSE)</f>
        <v>Bez plodiny</v>
      </c>
      <c r="I304" s="38"/>
      <c r="J304" s="39"/>
      <c r="K304" s="39"/>
      <c r="L304" s="40" t="s">
        <v>7755</v>
      </c>
      <c r="M304" s="41"/>
    </row>
    <row r="305" spans="1:13" x14ac:dyDescent="0.2">
      <c r="A305" s="32">
        <v>303</v>
      </c>
      <c r="B305" s="33"/>
      <c r="C305" s="33"/>
      <c r="D305" s="34"/>
      <c r="E305" s="35"/>
      <c r="F305" s="36"/>
      <c r="G305" s="33"/>
      <c r="H305" s="45" t="str">
        <f>VLOOKUP(G305,CISL_PLODIN!A$2:D$537,2,FALSE)</f>
        <v>Bez plodiny</v>
      </c>
      <c r="I305" s="38"/>
      <c r="J305" s="39"/>
      <c r="K305" s="39"/>
      <c r="L305" s="40" t="s">
        <v>7755</v>
      </c>
      <c r="M305" s="41"/>
    </row>
    <row r="306" spans="1:13" x14ac:dyDescent="0.2">
      <c r="A306" s="32">
        <v>304</v>
      </c>
      <c r="B306" s="33"/>
      <c r="C306" s="33"/>
      <c r="D306" s="34"/>
      <c r="E306" s="35"/>
      <c r="F306" s="36"/>
      <c r="G306" s="33"/>
      <c r="H306" s="45" t="str">
        <f>VLOOKUP(G306,CISL_PLODIN!A$2:D$537,2,FALSE)</f>
        <v>Bez plodiny</v>
      </c>
      <c r="I306" s="38"/>
      <c r="J306" s="39"/>
      <c r="K306" s="39"/>
      <c r="L306" s="40" t="s">
        <v>7755</v>
      </c>
      <c r="M306" s="41"/>
    </row>
    <row r="307" spans="1:13" x14ac:dyDescent="0.2">
      <c r="A307" s="32">
        <v>305</v>
      </c>
      <c r="B307" s="33"/>
      <c r="C307" s="33"/>
      <c r="D307" s="34"/>
      <c r="E307" s="35"/>
      <c r="F307" s="36"/>
      <c r="G307" s="33"/>
      <c r="H307" s="45" t="str">
        <f>VLOOKUP(G307,CISL_PLODIN!A$2:D$537,2,FALSE)</f>
        <v>Bez plodiny</v>
      </c>
      <c r="I307" s="38"/>
      <c r="J307" s="39"/>
      <c r="K307" s="39"/>
      <c r="L307" s="40" t="s">
        <v>7755</v>
      </c>
      <c r="M307" s="41"/>
    </row>
    <row r="308" spans="1:13" x14ac:dyDescent="0.2">
      <c r="A308" s="32">
        <v>306</v>
      </c>
      <c r="B308" s="33"/>
      <c r="C308" s="33"/>
      <c r="D308" s="34"/>
      <c r="E308" s="35"/>
      <c r="F308" s="36"/>
      <c r="G308" s="33"/>
      <c r="H308" s="45" t="str">
        <f>VLOOKUP(G308,CISL_PLODIN!A$2:D$537,2,FALSE)</f>
        <v>Bez plodiny</v>
      </c>
      <c r="I308" s="38"/>
      <c r="J308" s="39"/>
      <c r="K308" s="39"/>
      <c r="L308" s="40" t="s">
        <v>7755</v>
      </c>
      <c r="M308" s="41"/>
    </row>
    <row r="309" spans="1:13" x14ac:dyDescent="0.2">
      <c r="A309" s="32">
        <v>307</v>
      </c>
      <c r="B309" s="33"/>
      <c r="C309" s="33"/>
      <c r="D309" s="34"/>
      <c r="E309" s="35"/>
      <c r="F309" s="36"/>
      <c r="G309" s="33"/>
      <c r="H309" s="45" t="str">
        <f>VLOOKUP(G309,CISL_PLODIN!A$2:D$537,2,FALSE)</f>
        <v>Bez plodiny</v>
      </c>
      <c r="I309" s="38"/>
      <c r="J309" s="39"/>
      <c r="K309" s="39"/>
      <c r="L309" s="40" t="s">
        <v>7755</v>
      </c>
      <c r="M309" s="41"/>
    </row>
    <row r="310" spans="1:13" x14ac:dyDescent="0.2">
      <c r="A310" s="32">
        <v>308</v>
      </c>
      <c r="B310" s="33"/>
      <c r="C310" s="33"/>
      <c r="D310" s="34"/>
      <c r="E310" s="35"/>
      <c r="F310" s="36"/>
      <c r="G310" s="33"/>
      <c r="H310" s="45" t="str">
        <f>VLOOKUP(G310,CISL_PLODIN!A$2:D$537,2,FALSE)</f>
        <v>Bez plodiny</v>
      </c>
      <c r="I310" s="38"/>
      <c r="J310" s="39"/>
      <c r="K310" s="39"/>
      <c r="L310" s="40" t="s">
        <v>7755</v>
      </c>
      <c r="M310" s="41"/>
    </row>
    <row r="311" spans="1:13" x14ac:dyDescent="0.2">
      <c r="A311" s="32">
        <v>309</v>
      </c>
      <c r="B311" s="33"/>
      <c r="C311" s="33"/>
      <c r="D311" s="34"/>
      <c r="E311" s="35"/>
      <c r="F311" s="36"/>
      <c r="G311" s="33"/>
      <c r="H311" s="45" t="str">
        <f>VLOOKUP(G311,CISL_PLODIN!A$2:D$537,2,FALSE)</f>
        <v>Bez plodiny</v>
      </c>
      <c r="I311" s="38"/>
      <c r="J311" s="39"/>
      <c r="K311" s="39"/>
      <c r="L311" s="40" t="s">
        <v>7755</v>
      </c>
      <c r="M311" s="41"/>
    </row>
    <row r="312" spans="1:13" x14ac:dyDescent="0.2">
      <c r="A312" s="32">
        <v>310</v>
      </c>
      <c r="B312" s="33"/>
      <c r="C312" s="33"/>
      <c r="D312" s="34"/>
      <c r="E312" s="35"/>
      <c r="F312" s="36"/>
      <c r="G312" s="33"/>
      <c r="H312" s="45" t="str">
        <f>VLOOKUP(G312,CISL_PLODIN!A$2:D$537,2,FALSE)</f>
        <v>Bez plodiny</v>
      </c>
      <c r="I312" s="38"/>
      <c r="J312" s="39"/>
      <c r="K312" s="39"/>
      <c r="L312" s="40" t="s">
        <v>7755</v>
      </c>
      <c r="M312" s="41"/>
    </row>
    <row r="313" spans="1:13" x14ac:dyDescent="0.2">
      <c r="A313" s="32">
        <v>311</v>
      </c>
      <c r="B313" s="33"/>
      <c r="C313" s="33"/>
      <c r="D313" s="34"/>
      <c r="E313" s="35"/>
      <c r="F313" s="36"/>
      <c r="G313" s="33"/>
      <c r="H313" s="45" t="str">
        <f>VLOOKUP(G313,CISL_PLODIN!A$2:D$537,2,FALSE)</f>
        <v>Bez plodiny</v>
      </c>
      <c r="I313" s="38"/>
      <c r="J313" s="39"/>
      <c r="K313" s="39"/>
      <c r="L313" s="40" t="s">
        <v>7755</v>
      </c>
      <c r="M313" s="41"/>
    </row>
    <row r="314" spans="1:13" x14ac:dyDescent="0.2">
      <c r="A314" s="32">
        <v>312</v>
      </c>
      <c r="B314" s="33"/>
      <c r="C314" s="33"/>
      <c r="D314" s="34"/>
      <c r="E314" s="35"/>
      <c r="F314" s="36"/>
      <c r="G314" s="33"/>
      <c r="H314" s="45" t="str">
        <f>VLOOKUP(G314,CISL_PLODIN!A$2:D$537,2,FALSE)</f>
        <v>Bez plodiny</v>
      </c>
      <c r="I314" s="38"/>
      <c r="J314" s="39"/>
      <c r="K314" s="39"/>
      <c r="L314" s="40" t="s">
        <v>7755</v>
      </c>
      <c r="M314" s="41"/>
    </row>
    <row r="315" spans="1:13" x14ac:dyDescent="0.2">
      <c r="A315" s="32">
        <v>313</v>
      </c>
      <c r="B315" s="33"/>
      <c r="C315" s="33"/>
      <c r="D315" s="34"/>
      <c r="E315" s="35"/>
      <c r="F315" s="36"/>
      <c r="G315" s="33"/>
      <c r="H315" s="45" t="str">
        <f>VLOOKUP(G315,CISL_PLODIN!A$2:D$537,2,FALSE)</f>
        <v>Bez plodiny</v>
      </c>
      <c r="I315" s="38"/>
      <c r="J315" s="39"/>
      <c r="K315" s="39"/>
      <c r="L315" s="40" t="s">
        <v>7755</v>
      </c>
      <c r="M315" s="41"/>
    </row>
    <row r="316" spans="1:13" x14ac:dyDescent="0.2">
      <c r="A316" s="32">
        <v>314</v>
      </c>
      <c r="B316" s="33"/>
      <c r="C316" s="33"/>
      <c r="D316" s="34"/>
      <c r="E316" s="35"/>
      <c r="F316" s="36"/>
      <c r="G316" s="33"/>
      <c r="H316" s="45" t="str">
        <f>VLOOKUP(G316,CISL_PLODIN!A$2:D$537,2,FALSE)</f>
        <v>Bez plodiny</v>
      </c>
      <c r="I316" s="38"/>
      <c r="J316" s="39"/>
      <c r="K316" s="39"/>
      <c r="L316" s="40" t="s">
        <v>7755</v>
      </c>
      <c r="M316" s="41"/>
    </row>
    <row r="317" spans="1:13" x14ac:dyDescent="0.2">
      <c r="A317" s="32">
        <v>315</v>
      </c>
      <c r="B317" s="33"/>
      <c r="C317" s="33"/>
      <c r="D317" s="34"/>
      <c r="E317" s="35"/>
      <c r="F317" s="36"/>
      <c r="G317" s="33"/>
      <c r="H317" s="45" t="str">
        <f>VLOOKUP(G317,CISL_PLODIN!A$2:D$537,2,FALSE)</f>
        <v>Bez plodiny</v>
      </c>
      <c r="I317" s="38"/>
      <c r="J317" s="39"/>
      <c r="K317" s="39"/>
      <c r="L317" s="40" t="s">
        <v>7755</v>
      </c>
      <c r="M317" s="41"/>
    </row>
    <row r="318" spans="1:13" x14ac:dyDescent="0.2">
      <c r="A318" s="32">
        <v>316</v>
      </c>
      <c r="B318" s="33"/>
      <c r="C318" s="33"/>
      <c r="D318" s="34"/>
      <c r="E318" s="35"/>
      <c r="F318" s="36"/>
      <c r="G318" s="33"/>
      <c r="H318" s="45" t="str">
        <f>VLOOKUP(G318,CISL_PLODIN!A$2:D$537,2,FALSE)</f>
        <v>Bez plodiny</v>
      </c>
      <c r="I318" s="38"/>
      <c r="J318" s="39"/>
      <c r="K318" s="39"/>
      <c r="L318" s="40" t="s">
        <v>7755</v>
      </c>
      <c r="M318" s="41"/>
    </row>
    <row r="319" spans="1:13" x14ac:dyDescent="0.2">
      <c r="A319" s="32">
        <v>317</v>
      </c>
      <c r="B319" s="33"/>
      <c r="C319" s="33"/>
      <c r="D319" s="34"/>
      <c r="E319" s="35"/>
      <c r="F319" s="36"/>
      <c r="G319" s="33"/>
      <c r="H319" s="45" t="str">
        <f>VLOOKUP(G319,CISL_PLODIN!A$2:D$537,2,FALSE)</f>
        <v>Bez plodiny</v>
      </c>
      <c r="I319" s="38"/>
      <c r="J319" s="39"/>
      <c r="K319" s="39"/>
      <c r="L319" s="40" t="s">
        <v>7755</v>
      </c>
      <c r="M319" s="41"/>
    </row>
    <row r="320" spans="1:13" x14ac:dyDescent="0.2">
      <c r="A320" s="32">
        <v>318</v>
      </c>
      <c r="B320" s="33"/>
      <c r="C320" s="33"/>
      <c r="D320" s="34"/>
      <c r="E320" s="35"/>
      <c r="F320" s="36"/>
      <c r="G320" s="33"/>
      <c r="H320" s="45" t="str">
        <f>VLOOKUP(G320,CISL_PLODIN!A$2:D$537,2,FALSE)</f>
        <v>Bez plodiny</v>
      </c>
      <c r="I320" s="38"/>
      <c r="J320" s="39"/>
      <c r="K320" s="39"/>
      <c r="L320" s="40" t="s">
        <v>7755</v>
      </c>
      <c r="M320" s="41"/>
    </row>
    <row r="321" spans="1:13" x14ac:dyDescent="0.2">
      <c r="A321" s="32">
        <v>319</v>
      </c>
      <c r="B321" s="33"/>
      <c r="C321" s="33"/>
      <c r="D321" s="34"/>
      <c r="E321" s="35"/>
      <c r="F321" s="36"/>
      <c r="G321" s="33"/>
      <c r="H321" s="45" t="str">
        <f>VLOOKUP(G321,CISL_PLODIN!A$2:D$537,2,FALSE)</f>
        <v>Bez plodiny</v>
      </c>
      <c r="I321" s="38"/>
      <c r="J321" s="39"/>
      <c r="K321" s="39"/>
      <c r="L321" s="40" t="s">
        <v>7755</v>
      </c>
      <c r="M321" s="41"/>
    </row>
    <row r="322" spans="1:13" x14ac:dyDescent="0.2">
      <c r="A322" s="32">
        <v>320</v>
      </c>
      <c r="B322" s="33"/>
      <c r="C322" s="33"/>
      <c r="D322" s="34"/>
      <c r="E322" s="35"/>
      <c r="F322" s="36"/>
      <c r="G322" s="33"/>
      <c r="H322" s="45" t="str">
        <f>VLOOKUP(G322,CISL_PLODIN!A$2:D$537,2,FALSE)</f>
        <v>Bez plodiny</v>
      </c>
      <c r="I322" s="38"/>
      <c r="J322" s="39"/>
      <c r="K322" s="39"/>
      <c r="L322" s="40" t="s">
        <v>7755</v>
      </c>
      <c r="M322" s="41"/>
    </row>
    <row r="323" spans="1:13" x14ac:dyDescent="0.2">
      <c r="A323" s="32">
        <v>321</v>
      </c>
      <c r="B323" s="33"/>
      <c r="C323" s="33"/>
      <c r="D323" s="34"/>
      <c r="E323" s="35"/>
      <c r="F323" s="36"/>
      <c r="G323" s="33"/>
      <c r="H323" s="45" t="str">
        <f>VLOOKUP(G323,CISL_PLODIN!A$2:D$537,2,FALSE)</f>
        <v>Bez plodiny</v>
      </c>
      <c r="I323" s="38"/>
      <c r="J323" s="39"/>
      <c r="K323" s="39"/>
      <c r="L323" s="40" t="s">
        <v>7755</v>
      </c>
      <c r="M323" s="41"/>
    </row>
    <row r="324" spans="1:13" x14ac:dyDescent="0.2">
      <c r="A324" s="32">
        <v>322</v>
      </c>
      <c r="B324" s="33"/>
      <c r="C324" s="33"/>
      <c r="D324" s="34"/>
      <c r="E324" s="35"/>
      <c r="F324" s="36"/>
      <c r="G324" s="33"/>
      <c r="H324" s="45" t="str">
        <f>VLOOKUP(G324,CISL_PLODIN!A$2:D$537,2,FALSE)</f>
        <v>Bez plodiny</v>
      </c>
      <c r="I324" s="38"/>
      <c r="J324" s="39"/>
      <c r="K324" s="39"/>
      <c r="L324" s="40" t="s">
        <v>7755</v>
      </c>
      <c r="M324" s="41"/>
    </row>
    <row r="325" spans="1:13" x14ac:dyDescent="0.2">
      <c r="A325" s="32">
        <v>323</v>
      </c>
      <c r="B325" s="33"/>
      <c r="C325" s="33"/>
      <c r="D325" s="34"/>
      <c r="E325" s="35"/>
      <c r="F325" s="36"/>
      <c r="G325" s="33"/>
      <c r="H325" s="45" t="str">
        <f>VLOOKUP(G325,CISL_PLODIN!A$2:D$537,2,FALSE)</f>
        <v>Bez plodiny</v>
      </c>
      <c r="I325" s="38"/>
      <c r="J325" s="39"/>
      <c r="K325" s="39"/>
      <c r="L325" s="40" t="s">
        <v>7755</v>
      </c>
      <c r="M325" s="41"/>
    </row>
    <row r="326" spans="1:13" x14ac:dyDescent="0.2">
      <c r="A326" s="32">
        <v>324</v>
      </c>
      <c r="B326" s="33"/>
      <c r="C326" s="33"/>
      <c r="D326" s="34"/>
      <c r="E326" s="35"/>
      <c r="F326" s="36"/>
      <c r="G326" s="33"/>
      <c r="H326" s="45" t="str">
        <f>VLOOKUP(G326,CISL_PLODIN!A$2:D$537,2,FALSE)</f>
        <v>Bez plodiny</v>
      </c>
      <c r="I326" s="38"/>
      <c r="J326" s="39"/>
      <c r="K326" s="39"/>
      <c r="L326" s="40" t="s">
        <v>7755</v>
      </c>
      <c r="M326" s="41"/>
    </row>
    <row r="327" spans="1:13" x14ac:dyDescent="0.2">
      <c r="A327" s="32">
        <v>325</v>
      </c>
      <c r="B327" s="33"/>
      <c r="C327" s="33"/>
      <c r="D327" s="34"/>
      <c r="E327" s="35"/>
      <c r="F327" s="36"/>
      <c r="G327" s="33"/>
      <c r="H327" s="45" t="str">
        <f>VLOOKUP(G327,CISL_PLODIN!A$2:D$537,2,FALSE)</f>
        <v>Bez plodiny</v>
      </c>
      <c r="I327" s="38"/>
      <c r="J327" s="39"/>
      <c r="K327" s="39"/>
      <c r="L327" s="40" t="s">
        <v>7755</v>
      </c>
      <c r="M327" s="41"/>
    </row>
    <row r="328" spans="1:13" x14ac:dyDescent="0.2">
      <c r="A328" s="32">
        <v>326</v>
      </c>
      <c r="B328" s="33"/>
      <c r="C328" s="33"/>
      <c r="D328" s="34"/>
      <c r="E328" s="35"/>
      <c r="F328" s="36"/>
      <c r="G328" s="33"/>
      <c r="H328" s="45" t="str">
        <f>VLOOKUP(G328,CISL_PLODIN!A$2:D$537,2,FALSE)</f>
        <v>Bez plodiny</v>
      </c>
      <c r="I328" s="38"/>
      <c r="J328" s="39"/>
      <c r="K328" s="39"/>
      <c r="L328" s="40" t="s">
        <v>7755</v>
      </c>
      <c r="M328" s="41"/>
    </row>
    <row r="329" spans="1:13" x14ac:dyDescent="0.2">
      <c r="A329" s="32">
        <v>327</v>
      </c>
      <c r="B329" s="33"/>
      <c r="C329" s="33"/>
      <c r="D329" s="34"/>
      <c r="E329" s="35"/>
      <c r="F329" s="36"/>
      <c r="G329" s="33"/>
      <c r="H329" s="45" t="str">
        <f>VLOOKUP(G329,CISL_PLODIN!A$2:D$537,2,FALSE)</f>
        <v>Bez plodiny</v>
      </c>
      <c r="I329" s="38"/>
      <c r="J329" s="39"/>
      <c r="K329" s="39"/>
      <c r="L329" s="40" t="s">
        <v>7755</v>
      </c>
      <c r="M329" s="41"/>
    </row>
    <row r="330" spans="1:13" x14ac:dyDescent="0.2">
      <c r="A330" s="32">
        <v>328</v>
      </c>
      <c r="B330" s="33"/>
      <c r="C330" s="33"/>
      <c r="D330" s="34"/>
      <c r="E330" s="35"/>
      <c r="F330" s="36"/>
      <c r="G330" s="33"/>
      <c r="H330" s="45" t="str">
        <f>VLOOKUP(G330,CISL_PLODIN!A$2:D$537,2,FALSE)</f>
        <v>Bez plodiny</v>
      </c>
      <c r="I330" s="38"/>
      <c r="J330" s="39"/>
      <c r="K330" s="39"/>
      <c r="L330" s="40" t="s">
        <v>7755</v>
      </c>
      <c r="M330" s="41"/>
    </row>
    <row r="331" spans="1:13" x14ac:dyDescent="0.2">
      <c r="A331" s="32">
        <v>329</v>
      </c>
      <c r="B331" s="33"/>
      <c r="C331" s="33"/>
      <c r="D331" s="34"/>
      <c r="E331" s="35"/>
      <c r="F331" s="36"/>
      <c r="G331" s="33"/>
      <c r="H331" s="45" t="str">
        <f>VLOOKUP(G331,CISL_PLODIN!A$2:D$537,2,FALSE)</f>
        <v>Bez plodiny</v>
      </c>
      <c r="I331" s="38"/>
      <c r="J331" s="39"/>
      <c r="K331" s="39"/>
      <c r="L331" s="40" t="s">
        <v>7755</v>
      </c>
      <c r="M331" s="41"/>
    </row>
    <row r="332" spans="1:13" x14ac:dyDescent="0.2">
      <c r="A332" s="32">
        <v>330</v>
      </c>
      <c r="B332" s="33"/>
      <c r="C332" s="33"/>
      <c r="D332" s="34"/>
      <c r="E332" s="35"/>
      <c r="F332" s="36"/>
      <c r="G332" s="33"/>
      <c r="H332" s="45" t="str">
        <f>VLOOKUP(G332,CISL_PLODIN!A$2:D$537,2,FALSE)</f>
        <v>Bez plodiny</v>
      </c>
      <c r="I332" s="38"/>
      <c r="J332" s="39"/>
      <c r="K332" s="39"/>
      <c r="L332" s="40" t="s">
        <v>7755</v>
      </c>
      <c r="M332" s="41"/>
    </row>
    <row r="333" spans="1:13" x14ac:dyDescent="0.2">
      <c r="A333" s="32">
        <v>331</v>
      </c>
      <c r="B333" s="33"/>
      <c r="C333" s="33"/>
      <c r="D333" s="34"/>
      <c r="E333" s="35"/>
      <c r="F333" s="36"/>
      <c r="G333" s="33"/>
      <c r="H333" s="45" t="str">
        <f>VLOOKUP(G333,CISL_PLODIN!A$2:D$537,2,FALSE)</f>
        <v>Bez plodiny</v>
      </c>
      <c r="I333" s="38"/>
      <c r="J333" s="39"/>
      <c r="K333" s="39"/>
      <c r="L333" s="40" t="s">
        <v>7755</v>
      </c>
      <c r="M333" s="41"/>
    </row>
    <row r="334" spans="1:13" x14ac:dyDescent="0.2">
      <c r="A334" s="32">
        <v>332</v>
      </c>
      <c r="B334" s="33"/>
      <c r="C334" s="33"/>
      <c r="D334" s="34"/>
      <c r="E334" s="35"/>
      <c r="F334" s="36"/>
      <c r="G334" s="33"/>
      <c r="H334" s="45" t="str">
        <f>VLOOKUP(G334,CISL_PLODIN!A$2:D$537,2,FALSE)</f>
        <v>Bez plodiny</v>
      </c>
      <c r="I334" s="38"/>
      <c r="J334" s="39"/>
      <c r="K334" s="39"/>
      <c r="L334" s="40" t="s">
        <v>7755</v>
      </c>
      <c r="M334" s="41"/>
    </row>
    <row r="335" spans="1:13" x14ac:dyDescent="0.2">
      <c r="A335" s="32">
        <v>333</v>
      </c>
      <c r="B335" s="33"/>
      <c r="C335" s="33"/>
      <c r="D335" s="34"/>
      <c r="E335" s="35"/>
      <c r="F335" s="36"/>
      <c r="G335" s="33"/>
      <c r="H335" s="45" t="str">
        <f>VLOOKUP(G335,CISL_PLODIN!A$2:D$537,2,FALSE)</f>
        <v>Bez plodiny</v>
      </c>
      <c r="I335" s="38"/>
      <c r="J335" s="39"/>
      <c r="K335" s="39"/>
      <c r="L335" s="40" t="s">
        <v>7755</v>
      </c>
      <c r="M335" s="41"/>
    </row>
    <row r="336" spans="1:13" x14ac:dyDescent="0.2">
      <c r="A336" s="32">
        <v>334</v>
      </c>
      <c r="B336" s="33"/>
      <c r="C336" s="33"/>
      <c r="D336" s="34"/>
      <c r="E336" s="35"/>
      <c r="F336" s="36"/>
      <c r="G336" s="33"/>
      <c r="H336" s="45" t="str">
        <f>VLOOKUP(G336,CISL_PLODIN!A$2:D$537,2,FALSE)</f>
        <v>Bez plodiny</v>
      </c>
      <c r="I336" s="38"/>
      <c r="J336" s="39"/>
      <c r="K336" s="39"/>
      <c r="L336" s="40" t="s">
        <v>7755</v>
      </c>
      <c r="M336" s="41"/>
    </row>
    <row r="337" spans="1:13" x14ac:dyDescent="0.2">
      <c r="A337" s="32">
        <v>335</v>
      </c>
      <c r="B337" s="33"/>
      <c r="C337" s="33"/>
      <c r="D337" s="34"/>
      <c r="E337" s="35"/>
      <c r="F337" s="36"/>
      <c r="G337" s="33"/>
      <c r="H337" s="45" t="str">
        <f>VLOOKUP(G337,CISL_PLODIN!A$2:D$537,2,FALSE)</f>
        <v>Bez plodiny</v>
      </c>
      <c r="I337" s="38"/>
      <c r="J337" s="39"/>
      <c r="K337" s="39"/>
      <c r="L337" s="40" t="s">
        <v>7755</v>
      </c>
      <c r="M337" s="41"/>
    </row>
    <row r="338" spans="1:13" x14ac:dyDescent="0.2">
      <c r="A338" s="32">
        <v>336</v>
      </c>
      <c r="B338" s="33"/>
      <c r="C338" s="33"/>
      <c r="D338" s="34"/>
      <c r="E338" s="35"/>
      <c r="F338" s="36"/>
      <c r="G338" s="33"/>
      <c r="H338" s="45" t="str">
        <f>VLOOKUP(G338,CISL_PLODIN!A$2:D$537,2,FALSE)</f>
        <v>Bez plodiny</v>
      </c>
      <c r="I338" s="38"/>
      <c r="J338" s="39"/>
      <c r="K338" s="39"/>
      <c r="L338" s="40" t="s">
        <v>7755</v>
      </c>
      <c r="M338" s="41"/>
    </row>
    <row r="339" spans="1:13" x14ac:dyDescent="0.2">
      <c r="A339" s="32">
        <v>337</v>
      </c>
      <c r="B339" s="33"/>
      <c r="C339" s="33"/>
      <c r="D339" s="34"/>
      <c r="E339" s="35"/>
      <c r="F339" s="36"/>
      <c r="G339" s="33"/>
      <c r="H339" s="45" t="str">
        <f>VLOOKUP(G339,CISL_PLODIN!A$2:D$537,2,FALSE)</f>
        <v>Bez plodiny</v>
      </c>
      <c r="I339" s="38"/>
      <c r="J339" s="39"/>
      <c r="K339" s="39"/>
      <c r="L339" s="40" t="s">
        <v>7755</v>
      </c>
      <c r="M339" s="41"/>
    </row>
    <row r="340" spans="1:13" x14ac:dyDescent="0.2">
      <c r="A340" s="32">
        <v>338</v>
      </c>
      <c r="B340" s="33"/>
      <c r="C340" s="33"/>
      <c r="D340" s="34"/>
      <c r="E340" s="35"/>
      <c r="F340" s="36"/>
      <c r="G340" s="33"/>
      <c r="H340" s="45" t="str">
        <f>VLOOKUP(G340,CISL_PLODIN!A$2:D$537,2,FALSE)</f>
        <v>Bez plodiny</v>
      </c>
      <c r="I340" s="38"/>
      <c r="J340" s="39"/>
      <c r="K340" s="39"/>
      <c r="L340" s="40" t="s">
        <v>7755</v>
      </c>
      <c r="M340" s="41"/>
    </row>
    <row r="341" spans="1:13" x14ac:dyDescent="0.2">
      <c r="A341" s="32">
        <v>339</v>
      </c>
      <c r="B341" s="33"/>
      <c r="C341" s="33"/>
      <c r="D341" s="34"/>
      <c r="E341" s="35"/>
      <c r="F341" s="36"/>
      <c r="G341" s="33"/>
      <c r="H341" s="45" t="str">
        <f>VLOOKUP(G341,CISL_PLODIN!A$2:D$537,2,FALSE)</f>
        <v>Bez plodiny</v>
      </c>
      <c r="I341" s="38"/>
      <c r="J341" s="39"/>
      <c r="K341" s="39"/>
      <c r="L341" s="40" t="s">
        <v>7755</v>
      </c>
      <c r="M341" s="41"/>
    </row>
    <row r="342" spans="1:13" x14ac:dyDescent="0.2">
      <c r="A342" s="32">
        <v>340</v>
      </c>
      <c r="B342" s="33"/>
      <c r="C342" s="33"/>
      <c r="D342" s="34"/>
      <c r="E342" s="35"/>
      <c r="F342" s="36"/>
      <c r="G342" s="33"/>
      <c r="H342" s="45" t="str">
        <f>VLOOKUP(G342,CISL_PLODIN!A$2:D$537,2,FALSE)</f>
        <v>Bez plodiny</v>
      </c>
      <c r="I342" s="38"/>
      <c r="J342" s="39"/>
      <c r="K342" s="39"/>
      <c r="L342" s="40" t="s">
        <v>7755</v>
      </c>
      <c r="M342" s="41"/>
    </row>
    <row r="343" spans="1:13" x14ac:dyDescent="0.2">
      <c r="A343" s="32">
        <v>341</v>
      </c>
      <c r="B343" s="33"/>
      <c r="C343" s="33"/>
      <c r="D343" s="34"/>
      <c r="E343" s="35"/>
      <c r="F343" s="36"/>
      <c r="G343" s="33"/>
      <c r="H343" s="45" t="str">
        <f>VLOOKUP(G343,CISL_PLODIN!A$2:D$537,2,FALSE)</f>
        <v>Bez plodiny</v>
      </c>
      <c r="I343" s="38"/>
      <c r="J343" s="39"/>
      <c r="K343" s="39"/>
      <c r="L343" s="40" t="s">
        <v>7755</v>
      </c>
      <c r="M343" s="41"/>
    </row>
    <row r="344" spans="1:13" x14ac:dyDescent="0.2">
      <c r="A344" s="32">
        <v>342</v>
      </c>
      <c r="B344" s="33"/>
      <c r="C344" s="33"/>
      <c r="D344" s="34"/>
      <c r="E344" s="35"/>
      <c r="F344" s="36"/>
      <c r="G344" s="33"/>
      <c r="H344" s="45" t="str">
        <f>VLOOKUP(G344,CISL_PLODIN!A$2:D$537,2,FALSE)</f>
        <v>Bez plodiny</v>
      </c>
      <c r="I344" s="38"/>
      <c r="J344" s="39"/>
      <c r="K344" s="39"/>
      <c r="L344" s="40" t="s">
        <v>7755</v>
      </c>
      <c r="M344" s="41"/>
    </row>
    <row r="345" spans="1:13" x14ac:dyDescent="0.2">
      <c r="A345" s="32">
        <v>343</v>
      </c>
      <c r="B345" s="33"/>
      <c r="C345" s="33"/>
      <c r="D345" s="34"/>
      <c r="E345" s="35"/>
      <c r="F345" s="36"/>
      <c r="G345" s="33"/>
      <c r="H345" s="45" t="str">
        <f>VLOOKUP(G345,CISL_PLODIN!A$2:D$537,2,FALSE)</f>
        <v>Bez plodiny</v>
      </c>
      <c r="I345" s="38"/>
      <c r="J345" s="39"/>
      <c r="K345" s="39"/>
      <c r="L345" s="40" t="s">
        <v>7755</v>
      </c>
      <c r="M345" s="41"/>
    </row>
    <row r="346" spans="1:13" x14ac:dyDescent="0.2">
      <c r="A346" s="32">
        <v>344</v>
      </c>
      <c r="B346" s="33"/>
      <c r="C346" s="33"/>
      <c r="D346" s="34"/>
      <c r="E346" s="35"/>
      <c r="F346" s="36"/>
      <c r="G346" s="33"/>
      <c r="H346" s="45" t="str">
        <f>VLOOKUP(G346,CISL_PLODIN!A$2:D$537,2,FALSE)</f>
        <v>Bez plodiny</v>
      </c>
      <c r="I346" s="38"/>
      <c r="J346" s="39"/>
      <c r="K346" s="39"/>
      <c r="L346" s="40" t="s">
        <v>7755</v>
      </c>
      <c r="M346" s="41"/>
    </row>
    <row r="347" spans="1:13" x14ac:dyDescent="0.2">
      <c r="A347" s="32">
        <v>345</v>
      </c>
      <c r="B347" s="33"/>
      <c r="C347" s="33"/>
      <c r="D347" s="34"/>
      <c r="E347" s="35"/>
      <c r="F347" s="36"/>
      <c r="G347" s="33"/>
      <c r="H347" s="45" t="str">
        <f>VLOOKUP(G347,CISL_PLODIN!A$2:D$537,2,FALSE)</f>
        <v>Bez plodiny</v>
      </c>
      <c r="I347" s="38"/>
      <c r="J347" s="39"/>
      <c r="K347" s="39"/>
      <c r="L347" s="40" t="s">
        <v>7755</v>
      </c>
      <c r="M347" s="41"/>
    </row>
    <row r="348" spans="1:13" x14ac:dyDescent="0.2">
      <c r="A348" s="32">
        <v>346</v>
      </c>
      <c r="B348" s="33"/>
      <c r="C348" s="33"/>
      <c r="D348" s="34"/>
      <c r="E348" s="35"/>
      <c r="F348" s="36"/>
      <c r="G348" s="33"/>
      <c r="H348" s="45" t="str">
        <f>VLOOKUP(G348,CISL_PLODIN!A$2:D$537,2,FALSE)</f>
        <v>Bez plodiny</v>
      </c>
      <c r="I348" s="38"/>
      <c r="J348" s="39"/>
      <c r="K348" s="39"/>
      <c r="L348" s="40" t="s">
        <v>7755</v>
      </c>
      <c r="M348" s="41"/>
    </row>
    <row r="349" spans="1:13" x14ac:dyDescent="0.2">
      <c r="A349" s="32">
        <v>347</v>
      </c>
      <c r="B349" s="33"/>
      <c r="C349" s="33"/>
      <c r="D349" s="34"/>
      <c r="E349" s="35"/>
      <c r="F349" s="36"/>
      <c r="G349" s="33"/>
      <c r="H349" s="45" t="str">
        <f>VLOOKUP(G349,CISL_PLODIN!A$2:D$537,2,FALSE)</f>
        <v>Bez plodiny</v>
      </c>
      <c r="I349" s="38"/>
      <c r="J349" s="39"/>
      <c r="K349" s="39"/>
      <c r="L349" s="40" t="s">
        <v>7755</v>
      </c>
      <c r="M349" s="41"/>
    </row>
    <row r="350" spans="1:13" x14ac:dyDescent="0.2">
      <c r="A350" s="32">
        <v>348</v>
      </c>
      <c r="B350" s="33"/>
      <c r="C350" s="33"/>
      <c r="D350" s="34"/>
      <c r="E350" s="35"/>
      <c r="F350" s="36"/>
      <c r="G350" s="33"/>
      <c r="H350" s="45" t="str">
        <f>VLOOKUP(G350,CISL_PLODIN!A$2:D$537,2,FALSE)</f>
        <v>Bez plodiny</v>
      </c>
      <c r="I350" s="38"/>
      <c r="J350" s="39"/>
      <c r="K350" s="39"/>
      <c r="L350" s="40" t="s">
        <v>7755</v>
      </c>
      <c r="M350" s="41"/>
    </row>
    <row r="351" spans="1:13" x14ac:dyDescent="0.2">
      <c r="A351" s="32">
        <v>349</v>
      </c>
      <c r="B351" s="33"/>
      <c r="C351" s="33"/>
      <c r="D351" s="34"/>
      <c r="E351" s="35"/>
      <c r="F351" s="36"/>
      <c r="G351" s="33"/>
      <c r="H351" s="45" t="str">
        <f>VLOOKUP(G351,CISL_PLODIN!A$2:D$537,2,FALSE)</f>
        <v>Bez plodiny</v>
      </c>
      <c r="I351" s="38"/>
      <c r="J351" s="39"/>
      <c r="K351" s="39"/>
      <c r="L351" s="40" t="s">
        <v>7755</v>
      </c>
      <c r="M351" s="41"/>
    </row>
    <row r="352" spans="1:13" x14ac:dyDescent="0.2">
      <c r="A352" s="32">
        <v>350</v>
      </c>
      <c r="B352" s="33"/>
      <c r="C352" s="33"/>
      <c r="D352" s="34"/>
      <c r="E352" s="35"/>
      <c r="F352" s="36"/>
      <c r="G352" s="33"/>
      <c r="H352" s="45" t="str">
        <f>VLOOKUP(G352,CISL_PLODIN!A$2:D$537,2,FALSE)</f>
        <v>Bez plodiny</v>
      </c>
      <c r="I352" s="38"/>
      <c r="J352" s="39"/>
      <c r="K352" s="39"/>
      <c r="L352" s="40" t="s">
        <v>7755</v>
      </c>
      <c r="M352" s="41"/>
    </row>
    <row r="353" spans="1:13" x14ac:dyDescent="0.2">
      <c r="A353" s="32">
        <v>351</v>
      </c>
      <c r="B353" s="33"/>
      <c r="C353" s="33"/>
      <c r="D353" s="34"/>
      <c r="E353" s="35"/>
      <c r="F353" s="36"/>
      <c r="G353" s="33"/>
      <c r="H353" s="45" t="str">
        <f>VLOOKUP(G353,CISL_PLODIN!A$2:D$537,2,FALSE)</f>
        <v>Bez plodiny</v>
      </c>
      <c r="I353" s="38"/>
      <c r="J353" s="39"/>
      <c r="K353" s="39"/>
      <c r="L353" s="40" t="s">
        <v>7755</v>
      </c>
      <c r="M353" s="41"/>
    </row>
    <row r="354" spans="1:13" x14ac:dyDescent="0.2">
      <c r="A354" s="32">
        <v>352</v>
      </c>
      <c r="B354" s="33"/>
      <c r="C354" s="33"/>
      <c r="D354" s="34"/>
      <c r="E354" s="35"/>
      <c r="F354" s="36"/>
      <c r="G354" s="33"/>
      <c r="H354" s="45" t="str">
        <f>VLOOKUP(G354,CISL_PLODIN!A$2:D$537,2,FALSE)</f>
        <v>Bez plodiny</v>
      </c>
      <c r="I354" s="38"/>
      <c r="J354" s="39"/>
      <c r="K354" s="39"/>
      <c r="L354" s="40" t="s">
        <v>7755</v>
      </c>
      <c r="M354" s="41"/>
    </row>
    <row r="355" spans="1:13" x14ac:dyDescent="0.2">
      <c r="A355" s="32">
        <v>353</v>
      </c>
      <c r="B355" s="33"/>
      <c r="C355" s="33"/>
      <c r="D355" s="34"/>
      <c r="E355" s="35"/>
      <c r="F355" s="36"/>
      <c r="G355" s="33"/>
      <c r="H355" s="45" t="str">
        <f>VLOOKUP(G355,CISL_PLODIN!A$2:D$537,2,FALSE)</f>
        <v>Bez plodiny</v>
      </c>
      <c r="I355" s="38"/>
      <c r="J355" s="39"/>
      <c r="K355" s="39"/>
      <c r="L355" s="40" t="s">
        <v>7755</v>
      </c>
      <c r="M355" s="41"/>
    </row>
    <row r="356" spans="1:13" x14ac:dyDescent="0.2">
      <c r="A356" s="32">
        <v>354</v>
      </c>
      <c r="B356" s="33"/>
      <c r="C356" s="33"/>
      <c r="D356" s="34"/>
      <c r="E356" s="35"/>
      <c r="F356" s="36"/>
      <c r="G356" s="33"/>
      <c r="H356" s="45" t="str">
        <f>VLOOKUP(G356,CISL_PLODIN!A$2:D$537,2,FALSE)</f>
        <v>Bez plodiny</v>
      </c>
      <c r="I356" s="38"/>
      <c r="J356" s="39"/>
      <c r="K356" s="39"/>
      <c r="L356" s="40" t="s">
        <v>7755</v>
      </c>
      <c r="M356" s="41"/>
    </row>
    <row r="357" spans="1:13" x14ac:dyDescent="0.2">
      <c r="A357" s="32">
        <v>355</v>
      </c>
      <c r="B357" s="33"/>
      <c r="C357" s="33"/>
      <c r="D357" s="34"/>
      <c r="E357" s="35"/>
      <c r="F357" s="36"/>
      <c r="G357" s="33"/>
      <c r="H357" s="45" t="str">
        <f>VLOOKUP(G357,CISL_PLODIN!A$2:D$537,2,FALSE)</f>
        <v>Bez plodiny</v>
      </c>
      <c r="I357" s="38"/>
      <c r="J357" s="39"/>
      <c r="K357" s="39"/>
      <c r="L357" s="40" t="s">
        <v>7755</v>
      </c>
      <c r="M357" s="41"/>
    </row>
    <row r="358" spans="1:13" x14ac:dyDescent="0.2">
      <c r="A358" s="32">
        <v>356</v>
      </c>
      <c r="B358" s="33"/>
      <c r="C358" s="33"/>
      <c r="D358" s="34"/>
      <c r="E358" s="35"/>
      <c r="F358" s="36"/>
      <c r="G358" s="33"/>
      <c r="H358" s="45" t="str">
        <f>VLOOKUP(G358,CISL_PLODIN!A$2:D$537,2,FALSE)</f>
        <v>Bez plodiny</v>
      </c>
      <c r="I358" s="38"/>
      <c r="J358" s="39"/>
      <c r="K358" s="39"/>
      <c r="L358" s="40" t="s">
        <v>7755</v>
      </c>
      <c r="M358" s="41"/>
    </row>
    <row r="359" spans="1:13" x14ac:dyDescent="0.2">
      <c r="A359" s="32">
        <v>357</v>
      </c>
      <c r="B359" s="33"/>
      <c r="C359" s="33"/>
      <c r="D359" s="34"/>
      <c r="E359" s="35"/>
      <c r="F359" s="36"/>
      <c r="G359" s="33"/>
      <c r="H359" s="45" t="str">
        <f>VLOOKUP(G359,CISL_PLODIN!A$2:D$537,2,FALSE)</f>
        <v>Bez plodiny</v>
      </c>
      <c r="I359" s="38"/>
      <c r="J359" s="39"/>
      <c r="K359" s="39"/>
      <c r="L359" s="40" t="s">
        <v>7755</v>
      </c>
      <c r="M359" s="41"/>
    </row>
    <row r="360" spans="1:13" x14ac:dyDescent="0.2">
      <c r="A360" s="32">
        <v>358</v>
      </c>
      <c r="B360" s="33"/>
      <c r="C360" s="33"/>
      <c r="D360" s="34"/>
      <c r="E360" s="35"/>
      <c r="F360" s="36"/>
      <c r="G360" s="33"/>
      <c r="H360" s="45" t="str">
        <f>VLOOKUP(G360,CISL_PLODIN!A$2:D$537,2,FALSE)</f>
        <v>Bez plodiny</v>
      </c>
      <c r="I360" s="38"/>
      <c r="J360" s="39"/>
      <c r="K360" s="39"/>
      <c r="L360" s="40" t="s">
        <v>7755</v>
      </c>
      <c r="M360" s="41"/>
    </row>
    <row r="361" spans="1:13" x14ac:dyDescent="0.2">
      <c r="A361" s="32">
        <v>359</v>
      </c>
      <c r="B361" s="33"/>
      <c r="C361" s="33"/>
      <c r="D361" s="34"/>
      <c r="E361" s="35"/>
      <c r="F361" s="36"/>
      <c r="G361" s="33"/>
      <c r="H361" s="45" t="str">
        <f>VLOOKUP(G361,CISL_PLODIN!A$2:D$537,2,FALSE)</f>
        <v>Bez plodiny</v>
      </c>
      <c r="I361" s="38"/>
      <c r="J361" s="39"/>
      <c r="K361" s="39"/>
      <c r="L361" s="40" t="s">
        <v>7755</v>
      </c>
      <c r="M361" s="41"/>
    </row>
    <row r="362" spans="1:13" x14ac:dyDescent="0.2">
      <c r="A362" s="32">
        <v>360</v>
      </c>
      <c r="B362" s="33"/>
      <c r="C362" s="33"/>
      <c r="D362" s="34"/>
      <c r="E362" s="35"/>
      <c r="F362" s="36"/>
      <c r="G362" s="33"/>
      <c r="H362" s="45" t="str">
        <f>VLOOKUP(G362,CISL_PLODIN!A$2:D$537,2,FALSE)</f>
        <v>Bez plodiny</v>
      </c>
      <c r="I362" s="38"/>
      <c r="J362" s="39"/>
      <c r="K362" s="39"/>
      <c r="L362" s="40" t="s">
        <v>7755</v>
      </c>
      <c r="M362" s="41"/>
    </row>
    <row r="363" spans="1:13" x14ac:dyDescent="0.2">
      <c r="A363" s="32">
        <v>361</v>
      </c>
      <c r="B363" s="33"/>
      <c r="C363" s="33"/>
      <c r="D363" s="34"/>
      <c r="E363" s="35"/>
      <c r="F363" s="36"/>
      <c r="G363" s="33"/>
      <c r="H363" s="45" t="str">
        <f>VLOOKUP(G363,CISL_PLODIN!A$2:D$537,2,FALSE)</f>
        <v>Bez plodiny</v>
      </c>
      <c r="I363" s="38"/>
      <c r="J363" s="39"/>
      <c r="K363" s="39"/>
      <c r="L363" s="40" t="s">
        <v>7755</v>
      </c>
      <c r="M363" s="41"/>
    </row>
    <row r="364" spans="1:13" x14ac:dyDescent="0.2">
      <c r="A364" s="32">
        <v>362</v>
      </c>
      <c r="B364" s="33"/>
      <c r="C364" s="33"/>
      <c r="D364" s="34"/>
      <c r="E364" s="35"/>
      <c r="F364" s="36"/>
      <c r="G364" s="33"/>
      <c r="H364" s="45" t="str">
        <f>VLOOKUP(G364,CISL_PLODIN!A$2:D$537,2,FALSE)</f>
        <v>Bez plodiny</v>
      </c>
      <c r="I364" s="38"/>
      <c r="J364" s="39"/>
      <c r="K364" s="39"/>
      <c r="L364" s="40" t="s">
        <v>7755</v>
      </c>
      <c r="M364" s="41"/>
    </row>
    <row r="365" spans="1:13" x14ac:dyDescent="0.2">
      <c r="A365" s="32">
        <v>363</v>
      </c>
      <c r="B365" s="33"/>
      <c r="C365" s="33"/>
      <c r="D365" s="34"/>
      <c r="E365" s="35"/>
      <c r="F365" s="36"/>
      <c r="G365" s="33"/>
      <c r="H365" s="45" t="str">
        <f>VLOOKUP(G365,CISL_PLODIN!A$2:D$537,2,FALSE)</f>
        <v>Bez plodiny</v>
      </c>
      <c r="I365" s="38"/>
      <c r="J365" s="39"/>
      <c r="K365" s="39"/>
      <c r="L365" s="40" t="s">
        <v>7755</v>
      </c>
      <c r="M365" s="41"/>
    </row>
    <row r="366" spans="1:13" x14ac:dyDescent="0.2">
      <c r="A366" s="32">
        <v>364</v>
      </c>
      <c r="B366" s="33"/>
      <c r="C366" s="33"/>
      <c r="D366" s="34"/>
      <c r="E366" s="35"/>
      <c r="F366" s="36"/>
      <c r="G366" s="33"/>
      <c r="H366" s="45" t="str">
        <f>VLOOKUP(G366,CISL_PLODIN!A$2:D$537,2,FALSE)</f>
        <v>Bez plodiny</v>
      </c>
      <c r="I366" s="38"/>
      <c r="J366" s="39"/>
      <c r="K366" s="39"/>
      <c r="L366" s="40" t="s">
        <v>7755</v>
      </c>
      <c r="M366" s="41"/>
    </row>
    <row r="367" spans="1:13" x14ac:dyDescent="0.2">
      <c r="A367" s="32">
        <v>365</v>
      </c>
      <c r="B367" s="33"/>
      <c r="C367" s="33"/>
      <c r="D367" s="34"/>
      <c r="E367" s="35"/>
      <c r="F367" s="36"/>
      <c r="G367" s="33"/>
      <c r="H367" s="45" t="str">
        <f>VLOOKUP(G367,CISL_PLODIN!A$2:D$537,2,FALSE)</f>
        <v>Bez plodiny</v>
      </c>
      <c r="I367" s="38"/>
      <c r="J367" s="39"/>
      <c r="K367" s="39"/>
      <c r="L367" s="40" t="s">
        <v>7755</v>
      </c>
      <c r="M367" s="41"/>
    </row>
    <row r="368" spans="1:13" x14ac:dyDescent="0.2">
      <c r="A368" s="32">
        <v>366</v>
      </c>
      <c r="B368" s="33"/>
      <c r="C368" s="33"/>
      <c r="D368" s="34"/>
      <c r="E368" s="35"/>
      <c r="F368" s="36"/>
      <c r="G368" s="33"/>
      <c r="H368" s="45" t="str">
        <f>VLOOKUP(G368,CISL_PLODIN!A$2:D$537,2,FALSE)</f>
        <v>Bez plodiny</v>
      </c>
      <c r="I368" s="38"/>
      <c r="J368" s="39"/>
      <c r="K368" s="39"/>
      <c r="L368" s="40" t="s">
        <v>7755</v>
      </c>
      <c r="M368" s="41"/>
    </row>
    <row r="369" spans="1:13" x14ac:dyDescent="0.2">
      <c r="A369" s="32">
        <v>367</v>
      </c>
      <c r="B369" s="33"/>
      <c r="C369" s="33"/>
      <c r="D369" s="34"/>
      <c r="E369" s="35"/>
      <c r="F369" s="36"/>
      <c r="G369" s="33"/>
      <c r="H369" s="45" t="str">
        <f>VLOOKUP(G369,CISL_PLODIN!A$2:D$537,2,FALSE)</f>
        <v>Bez plodiny</v>
      </c>
      <c r="I369" s="38"/>
      <c r="J369" s="39"/>
      <c r="K369" s="39"/>
      <c r="L369" s="40" t="s">
        <v>7755</v>
      </c>
      <c r="M369" s="41"/>
    </row>
    <row r="370" spans="1:13" x14ac:dyDescent="0.2">
      <c r="A370" s="32">
        <v>368</v>
      </c>
      <c r="B370" s="33"/>
      <c r="C370" s="33"/>
      <c r="D370" s="34"/>
      <c r="E370" s="35"/>
      <c r="F370" s="36"/>
      <c r="G370" s="33"/>
      <c r="H370" s="45" t="str">
        <f>VLOOKUP(G370,CISL_PLODIN!A$2:D$537,2,FALSE)</f>
        <v>Bez plodiny</v>
      </c>
      <c r="I370" s="38"/>
      <c r="J370" s="39"/>
      <c r="K370" s="39"/>
      <c r="L370" s="40" t="s">
        <v>7755</v>
      </c>
      <c r="M370" s="41"/>
    </row>
    <row r="371" spans="1:13" x14ac:dyDescent="0.2">
      <c r="A371" s="32">
        <v>369</v>
      </c>
      <c r="B371" s="33"/>
      <c r="C371" s="33"/>
      <c r="D371" s="34"/>
      <c r="E371" s="35"/>
      <c r="F371" s="36"/>
      <c r="G371" s="33"/>
      <c r="H371" s="45" t="str">
        <f>VLOOKUP(G371,CISL_PLODIN!A$2:D$537,2,FALSE)</f>
        <v>Bez plodiny</v>
      </c>
      <c r="I371" s="38"/>
      <c r="J371" s="39"/>
      <c r="K371" s="39"/>
      <c r="L371" s="40" t="s">
        <v>7755</v>
      </c>
      <c r="M371" s="41"/>
    </row>
    <row r="372" spans="1:13" x14ac:dyDescent="0.2">
      <c r="A372" s="32">
        <v>370</v>
      </c>
      <c r="B372" s="33"/>
      <c r="C372" s="33"/>
      <c r="D372" s="34"/>
      <c r="E372" s="35"/>
      <c r="F372" s="36"/>
      <c r="G372" s="33"/>
      <c r="H372" s="45" t="str">
        <f>VLOOKUP(G372,CISL_PLODIN!A$2:D$537,2,FALSE)</f>
        <v>Bez plodiny</v>
      </c>
      <c r="I372" s="38"/>
      <c r="J372" s="39"/>
      <c r="K372" s="39"/>
      <c r="L372" s="40" t="s">
        <v>7755</v>
      </c>
      <c r="M372" s="41"/>
    </row>
    <row r="373" spans="1:13" x14ac:dyDescent="0.2">
      <c r="A373" s="32">
        <v>371</v>
      </c>
      <c r="B373" s="33"/>
      <c r="C373" s="33"/>
      <c r="D373" s="34"/>
      <c r="E373" s="35"/>
      <c r="F373" s="36"/>
      <c r="G373" s="33"/>
      <c r="H373" s="45" t="str">
        <f>VLOOKUP(G373,CISL_PLODIN!A$2:D$537,2,FALSE)</f>
        <v>Bez plodiny</v>
      </c>
      <c r="I373" s="38"/>
      <c r="J373" s="39"/>
      <c r="K373" s="39"/>
      <c r="L373" s="40" t="s">
        <v>7755</v>
      </c>
      <c r="M373" s="41"/>
    </row>
    <row r="374" spans="1:13" x14ac:dyDescent="0.2">
      <c r="A374" s="32">
        <v>372</v>
      </c>
      <c r="B374" s="33"/>
      <c r="C374" s="33"/>
      <c r="D374" s="34"/>
      <c r="E374" s="35"/>
      <c r="F374" s="36"/>
      <c r="G374" s="33"/>
      <c r="H374" s="45" t="str">
        <f>VLOOKUP(G374,CISL_PLODIN!A$2:D$537,2,FALSE)</f>
        <v>Bez plodiny</v>
      </c>
      <c r="I374" s="38"/>
      <c r="J374" s="39"/>
      <c r="K374" s="39"/>
      <c r="L374" s="40" t="s">
        <v>7755</v>
      </c>
      <c r="M374" s="41"/>
    </row>
    <row r="375" spans="1:13" x14ac:dyDescent="0.2">
      <c r="A375" s="32">
        <v>373</v>
      </c>
      <c r="B375" s="33"/>
      <c r="C375" s="33"/>
      <c r="D375" s="34"/>
      <c r="E375" s="35"/>
      <c r="F375" s="36"/>
      <c r="G375" s="33"/>
      <c r="H375" s="45" t="str">
        <f>VLOOKUP(G375,CISL_PLODIN!A$2:D$537,2,FALSE)</f>
        <v>Bez plodiny</v>
      </c>
      <c r="I375" s="38"/>
      <c r="J375" s="39"/>
      <c r="K375" s="39"/>
      <c r="L375" s="40" t="s">
        <v>7755</v>
      </c>
      <c r="M375" s="41"/>
    </row>
    <row r="376" spans="1:13" x14ac:dyDescent="0.2">
      <c r="A376" s="32">
        <v>374</v>
      </c>
      <c r="B376" s="33"/>
      <c r="C376" s="33"/>
      <c r="D376" s="34"/>
      <c r="E376" s="35"/>
      <c r="F376" s="36"/>
      <c r="G376" s="33"/>
      <c r="H376" s="45" t="str">
        <f>VLOOKUP(G376,CISL_PLODIN!A$2:D$537,2,FALSE)</f>
        <v>Bez plodiny</v>
      </c>
      <c r="I376" s="38"/>
      <c r="J376" s="39"/>
      <c r="K376" s="39"/>
      <c r="L376" s="40" t="s">
        <v>7755</v>
      </c>
      <c r="M376" s="41"/>
    </row>
    <row r="377" spans="1:13" x14ac:dyDescent="0.2">
      <c r="A377" s="32">
        <v>375</v>
      </c>
      <c r="B377" s="33"/>
      <c r="C377" s="33"/>
      <c r="D377" s="34"/>
      <c r="E377" s="35"/>
      <c r="F377" s="36"/>
      <c r="G377" s="33"/>
      <c r="H377" s="45" t="str">
        <f>VLOOKUP(G377,CISL_PLODIN!A$2:D$537,2,FALSE)</f>
        <v>Bez plodiny</v>
      </c>
      <c r="I377" s="38"/>
      <c r="J377" s="39"/>
      <c r="K377" s="39"/>
      <c r="L377" s="40" t="s">
        <v>7755</v>
      </c>
      <c r="M377" s="41"/>
    </row>
    <row r="378" spans="1:13" x14ac:dyDescent="0.2">
      <c r="A378" s="32">
        <v>376</v>
      </c>
      <c r="B378" s="33"/>
      <c r="C378" s="33"/>
      <c r="D378" s="34"/>
      <c r="E378" s="35"/>
      <c r="F378" s="36"/>
      <c r="G378" s="33"/>
      <c r="H378" s="45" t="str">
        <f>VLOOKUP(G378,CISL_PLODIN!A$2:D$537,2,FALSE)</f>
        <v>Bez plodiny</v>
      </c>
      <c r="I378" s="38"/>
      <c r="J378" s="39"/>
      <c r="K378" s="39"/>
      <c r="L378" s="40" t="s">
        <v>7755</v>
      </c>
      <c r="M378" s="41"/>
    </row>
    <row r="379" spans="1:13" x14ac:dyDescent="0.2">
      <c r="A379" s="32">
        <v>377</v>
      </c>
      <c r="B379" s="33"/>
      <c r="C379" s="33"/>
      <c r="D379" s="34"/>
      <c r="E379" s="35"/>
      <c r="F379" s="36"/>
      <c r="G379" s="33"/>
      <c r="H379" s="45" t="str">
        <f>VLOOKUP(G379,CISL_PLODIN!A$2:D$537,2,FALSE)</f>
        <v>Bez plodiny</v>
      </c>
      <c r="I379" s="38"/>
      <c r="J379" s="39"/>
      <c r="K379" s="39"/>
      <c r="L379" s="40" t="s">
        <v>7755</v>
      </c>
      <c r="M379" s="41"/>
    </row>
    <row r="380" spans="1:13" x14ac:dyDescent="0.2">
      <c r="A380" s="32">
        <v>378</v>
      </c>
      <c r="B380" s="33"/>
      <c r="C380" s="33"/>
      <c r="D380" s="34"/>
      <c r="E380" s="35"/>
      <c r="F380" s="36"/>
      <c r="G380" s="33"/>
      <c r="H380" s="45" t="str">
        <f>VLOOKUP(G380,CISL_PLODIN!A$2:D$537,2,FALSE)</f>
        <v>Bez plodiny</v>
      </c>
      <c r="I380" s="38"/>
      <c r="J380" s="39"/>
      <c r="K380" s="39"/>
      <c r="L380" s="40" t="s">
        <v>7755</v>
      </c>
      <c r="M380" s="41"/>
    </row>
    <row r="381" spans="1:13" x14ac:dyDescent="0.2">
      <c r="A381" s="32">
        <v>379</v>
      </c>
      <c r="B381" s="33"/>
      <c r="C381" s="33"/>
      <c r="D381" s="34"/>
      <c r="E381" s="35"/>
      <c r="F381" s="36"/>
      <c r="G381" s="33"/>
      <c r="H381" s="45" t="str">
        <f>VLOOKUP(G381,CISL_PLODIN!A$2:D$537,2,FALSE)</f>
        <v>Bez plodiny</v>
      </c>
      <c r="I381" s="38"/>
      <c r="J381" s="39"/>
      <c r="K381" s="39"/>
      <c r="L381" s="40" t="s">
        <v>7755</v>
      </c>
      <c r="M381" s="41"/>
    </row>
    <row r="382" spans="1:13" x14ac:dyDescent="0.2">
      <c r="A382" s="32">
        <v>380</v>
      </c>
      <c r="B382" s="33"/>
      <c r="C382" s="33"/>
      <c r="D382" s="34"/>
      <c r="E382" s="35"/>
      <c r="F382" s="36"/>
      <c r="G382" s="33"/>
      <c r="H382" s="45" t="str">
        <f>VLOOKUP(G382,CISL_PLODIN!A$2:D$537,2,FALSE)</f>
        <v>Bez plodiny</v>
      </c>
      <c r="I382" s="38"/>
      <c r="J382" s="39"/>
      <c r="K382" s="39"/>
      <c r="L382" s="40" t="s">
        <v>7755</v>
      </c>
      <c r="M382" s="41"/>
    </row>
    <row r="383" spans="1:13" x14ac:dyDescent="0.2">
      <c r="A383" s="32">
        <v>381</v>
      </c>
      <c r="B383" s="33"/>
      <c r="C383" s="33"/>
      <c r="D383" s="34"/>
      <c r="E383" s="35"/>
      <c r="F383" s="36"/>
      <c r="G383" s="33"/>
      <c r="H383" s="45" t="str">
        <f>VLOOKUP(G383,CISL_PLODIN!A$2:D$537,2,FALSE)</f>
        <v>Bez plodiny</v>
      </c>
      <c r="I383" s="38"/>
      <c r="J383" s="39"/>
      <c r="K383" s="39"/>
      <c r="L383" s="40" t="s">
        <v>7755</v>
      </c>
      <c r="M383" s="41"/>
    </row>
    <row r="384" spans="1:13" x14ac:dyDescent="0.2">
      <c r="A384" s="32">
        <v>382</v>
      </c>
      <c r="B384" s="33"/>
      <c r="C384" s="33"/>
      <c r="D384" s="34"/>
      <c r="E384" s="35"/>
      <c r="F384" s="36"/>
      <c r="G384" s="33"/>
      <c r="H384" s="45" t="str">
        <f>VLOOKUP(G384,CISL_PLODIN!A$2:D$537,2,FALSE)</f>
        <v>Bez plodiny</v>
      </c>
      <c r="I384" s="38"/>
      <c r="J384" s="39"/>
      <c r="K384" s="39"/>
      <c r="L384" s="40" t="s">
        <v>7755</v>
      </c>
      <c r="M384" s="41"/>
    </row>
    <row r="385" spans="1:13" x14ac:dyDescent="0.2">
      <c r="A385" s="32">
        <v>383</v>
      </c>
      <c r="B385" s="33"/>
      <c r="C385" s="33"/>
      <c r="D385" s="34"/>
      <c r="E385" s="35"/>
      <c r="F385" s="36"/>
      <c r="G385" s="33"/>
      <c r="H385" s="45" t="str">
        <f>VLOOKUP(G385,CISL_PLODIN!A$2:D$537,2,FALSE)</f>
        <v>Bez plodiny</v>
      </c>
      <c r="I385" s="38"/>
      <c r="J385" s="39"/>
      <c r="K385" s="39"/>
      <c r="L385" s="40" t="s">
        <v>7755</v>
      </c>
      <c r="M385" s="41"/>
    </row>
    <row r="386" spans="1:13" x14ac:dyDescent="0.2">
      <c r="A386" s="32">
        <v>384</v>
      </c>
      <c r="B386" s="33"/>
      <c r="C386" s="33"/>
      <c r="D386" s="34"/>
      <c r="E386" s="35"/>
      <c r="F386" s="36"/>
      <c r="G386" s="33"/>
      <c r="H386" s="45" t="str">
        <f>VLOOKUP(G386,CISL_PLODIN!A$2:D$537,2,FALSE)</f>
        <v>Bez plodiny</v>
      </c>
      <c r="I386" s="38"/>
      <c r="J386" s="39"/>
      <c r="K386" s="39"/>
      <c r="L386" s="40" t="s">
        <v>7755</v>
      </c>
      <c r="M386" s="41"/>
    </row>
    <row r="387" spans="1:13" x14ac:dyDescent="0.2">
      <c r="A387" s="32">
        <v>385</v>
      </c>
      <c r="B387" s="33"/>
      <c r="C387" s="33"/>
      <c r="D387" s="34"/>
      <c r="E387" s="35"/>
      <c r="F387" s="36"/>
      <c r="G387" s="33"/>
      <c r="H387" s="45" t="str">
        <f>VLOOKUP(G387,CISL_PLODIN!A$2:D$537,2,FALSE)</f>
        <v>Bez plodiny</v>
      </c>
      <c r="I387" s="38"/>
      <c r="J387" s="39"/>
      <c r="K387" s="39"/>
      <c r="L387" s="40" t="s">
        <v>7755</v>
      </c>
      <c r="M387" s="41"/>
    </row>
    <row r="388" spans="1:13" x14ac:dyDescent="0.2">
      <c r="A388" s="32">
        <v>386</v>
      </c>
      <c r="B388" s="33"/>
      <c r="C388" s="33"/>
      <c r="D388" s="34"/>
      <c r="E388" s="35"/>
      <c r="F388" s="36"/>
      <c r="G388" s="33"/>
      <c r="H388" s="45" t="str">
        <f>VLOOKUP(G388,CISL_PLODIN!A$2:D$537,2,FALSE)</f>
        <v>Bez plodiny</v>
      </c>
      <c r="I388" s="38"/>
      <c r="J388" s="39"/>
      <c r="K388" s="39"/>
      <c r="L388" s="40" t="s">
        <v>7755</v>
      </c>
      <c r="M388" s="41"/>
    </row>
    <row r="389" spans="1:13" x14ac:dyDescent="0.2">
      <c r="A389" s="32">
        <v>387</v>
      </c>
      <c r="B389" s="33"/>
      <c r="C389" s="33"/>
      <c r="D389" s="34"/>
      <c r="E389" s="35"/>
      <c r="F389" s="36"/>
      <c r="G389" s="33"/>
      <c r="H389" s="45" t="str">
        <f>VLOOKUP(G389,CISL_PLODIN!A$2:D$537,2,FALSE)</f>
        <v>Bez plodiny</v>
      </c>
      <c r="I389" s="38"/>
      <c r="J389" s="39"/>
      <c r="K389" s="39"/>
      <c r="L389" s="40" t="s">
        <v>7755</v>
      </c>
      <c r="M389" s="41"/>
    </row>
    <row r="390" spans="1:13" x14ac:dyDescent="0.2">
      <c r="A390" s="32">
        <v>388</v>
      </c>
      <c r="B390" s="33"/>
      <c r="C390" s="33"/>
      <c r="D390" s="34"/>
      <c r="E390" s="35"/>
      <c r="F390" s="36"/>
      <c r="G390" s="33"/>
      <c r="H390" s="45" t="str">
        <f>VLOOKUP(G390,CISL_PLODIN!A$2:D$537,2,FALSE)</f>
        <v>Bez plodiny</v>
      </c>
      <c r="I390" s="38"/>
      <c r="J390" s="39"/>
      <c r="K390" s="39"/>
      <c r="L390" s="40" t="s">
        <v>7755</v>
      </c>
      <c r="M390" s="41"/>
    </row>
    <row r="391" spans="1:13" x14ac:dyDescent="0.2">
      <c r="A391" s="32">
        <v>389</v>
      </c>
      <c r="B391" s="33"/>
      <c r="C391" s="33"/>
      <c r="D391" s="34"/>
      <c r="E391" s="35"/>
      <c r="F391" s="36"/>
      <c r="G391" s="33"/>
      <c r="H391" s="45" t="str">
        <f>VLOOKUP(G391,CISL_PLODIN!A$2:D$537,2,FALSE)</f>
        <v>Bez plodiny</v>
      </c>
      <c r="I391" s="38"/>
      <c r="J391" s="39"/>
      <c r="K391" s="39"/>
      <c r="L391" s="40" t="s">
        <v>7755</v>
      </c>
      <c r="M391" s="41"/>
    </row>
    <row r="392" spans="1:13" x14ac:dyDescent="0.2">
      <c r="A392" s="32">
        <v>390</v>
      </c>
      <c r="B392" s="33"/>
      <c r="C392" s="33"/>
      <c r="D392" s="34"/>
      <c r="E392" s="35"/>
      <c r="F392" s="36"/>
      <c r="G392" s="33"/>
      <c r="H392" s="45" t="str">
        <f>VLOOKUP(G392,CISL_PLODIN!A$2:D$537,2,FALSE)</f>
        <v>Bez plodiny</v>
      </c>
      <c r="I392" s="38"/>
      <c r="J392" s="39"/>
      <c r="K392" s="39"/>
      <c r="L392" s="40" t="s">
        <v>7755</v>
      </c>
      <c r="M392" s="41"/>
    </row>
    <row r="393" spans="1:13" x14ac:dyDescent="0.2">
      <c r="A393" s="32">
        <v>391</v>
      </c>
      <c r="B393" s="33"/>
      <c r="C393" s="33"/>
      <c r="D393" s="34"/>
      <c r="E393" s="35"/>
      <c r="F393" s="36"/>
      <c r="G393" s="33"/>
      <c r="H393" s="45" t="str">
        <f>VLOOKUP(G393,CISL_PLODIN!A$2:D$537,2,FALSE)</f>
        <v>Bez plodiny</v>
      </c>
      <c r="I393" s="38"/>
      <c r="J393" s="39"/>
      <c r="K393" s="39"/>
      <c r="L393" s="40" t="s">
        <v>7755</v>
      </c>
      <c r="M393" s="41"/>
    </row>
    <row r="394" spans="1:13" x14ac:dyDescent="0.2">
      <c r="A394" s="32">
        <v>392</v>
      </c>
      <c r="B394" s="33"/>
      <c r="C394" s="33"/>
      <c r="D394" s="34"/>
      <c r="E394" s="35"/>
      <c r="F394" s="36"/>
      <c r="G394" s="33"/>
      <c r="H394" s="45" t="str">
        <f>VLOOKUP(G394,CISL_PLODIN!A$2:D$537,2,FALSE)</f>
        <v>Bez plodiny</v>
      </c>
      <c r="I394" s="38"/>
      <c r="J394" s="39"/>
      <c r="K394" s="39"/>
      <c r="L394" s="40" t="s">
        <v>7755</v>
      </c>
      <c r="M394" s="41"/>
    </row>
    <row r="395" spans="1:13" x14ac:dyDescent="0.2">
      <c r="A395" s="32">
        <v>393</v>
      </c>
      <c r="B395" s="33"/>
      <c r="C395" s="33"/>
      <c r="D395" s="34"/>
      <c r="E395" s="35"/>
      <c r="F395" s="36"/>
      <c r="G395" s="33"/>
      <c r="H395" s="45" t="str">
        <f>VLOOKUP(G395,CISL_PLODIN!A$2:D$537,2,FALSE)</f>
        <v>Bez plodiny</v>
      </c>
      <c r="I395" s="38"/>
      <c r="J395" s="39"/>
      <c r="K395" s="39"/>
      <c r="L395" s="40" t="s">
        <v>7755</v>
      </c>
      <c r="M395" s="41"/>
    </row>
    <row r="396" spans="1:13" x14ac:dyDescent="0.2">
      <c r="A396" s="32">
        <v>394</v>
      </c>
      <c r="B396" s="33"/>
      <c r="C396" s="33"/>
      <c r="D396" s="34"/>
      <c r="E396" s="35"/>
      <c r="F396" s="36"/>
      <c r="G396" s="33"/>
      <c r="H396" s="45" t="str">
        <f>VLOOKUP(G396,CISL_PLODIN!A$2:D$537,2,FALSE)</f>
        <v>Bez plodiny</v>
      </c>
      <c r="I396" s="38"/>
      <c r="J396" s="39"/>
      <c r="K396" s="39"/>
      <c r="L396" s="40" t="s">
        <v>7755</v>
      </c>
      <c r="M396" s="41"/>
    </row>
    <row r="397" spans="1:13" x14ac:dyDescent="0.2">
      <c r="A397" s="32">
        <v>395</v>
      </c>
      <c r="B397" s="33"/>
      <c r="C397" s="33"/>
      <c r="D397" s="34"/>
      <c r="E397" s="35"/>
      <c r="F397" s="36"/>
      <c r="G397" s="33"/>
      <c r="H397" s="45" t="str">
        <f>VLOOKUP(G397,CISL_PLODIN!A$2:D$537,2,FALSE)</f>
        <v>Bez plodiny</v>
      </c>
      <c r="I397" s="38"/>
      <c r="J397" s="39"/>
      <c r="K397" s="39"/>
      <c r="L397" s="40" t="s">
        <v>7755</v>
      </c>
      <c r="M397" s="41"/>
    </row>
    <row r="398" spans="1:13" x14ac:dyDescent="0.2">
      <c r="A398" s="32">
        <v>396</v>
      </c>
      <c r="B398" s="33"/>
      <c r="C398" s="33"/>
      <c r="D398" s="34"/>
      <c r="E398" s="35"/>
      <c r="F398" s="36"/>
      <c r="G398" s="33"/>
      <c r="H398" s="45" t="str">
        <f>VLOOKUP(G398,CISL_PLODIN!A$2:D$537,2,FALSE)</f>
        <v>Bez plodiny</v>
      </c>
      <c r="I398" s="38"/>
      <c r="J398" s="39"/>
      <c r="K398" s="39"/>
      <c r="L398" s="40" t="s">
        <v>7755</v>
      </c>
      <c r="M398" s="41"/>
    </row>
    <row r="399" spans="1:13" x14ac:dyDescent="0.2">
      <c r="A399" s="32">
        <v>397</v>
      </c>
      <c r="B399" s="33"/>
      <c r="C399" s="33"/>
      <c r="D399" s="34"/>
      <c r="E399" s="35"/>
      <c r="F399" s="36"/>
      <c r="G399" s="33"/>
      <c r="H399" s="45" t="str">
        <f>VLOOKUP(G399,CISL_PLODIN!A$2:D$537,2,FALSE)</f>
        <v>Bez plodiny</v>
      </c>
      <c r="I399" s="38"/>
      <c r="J399" s="39"/>
      <c r="K399" s="39"/>
      <c r="L399" s="40" t="s">
        <v>7755</v>
      </c>
      <c r="M399" s="41"/>
    </row>
    <row r="400" spans="1:13" x14ac:dyDescent="0.2">
      <c r="A400" s="32">
        <v>398</v>
      </c>
      <c r="B400" s="33"/>
      <c r="C400" s="33"/>
      <c r="D400" s="34"/>
      <c r="E400" s="35"/>
      <c r="F400" s="36"/>
      <c r="G400" s="33"/>
      <c r="H400" s="45" t="str">
        <f>VLOOKUP(G400,CISL_PLODIN!A$2:D$537,2,FALSE)</f>
        <v>Bez plodiny</v>
      </c>
      <c r="I400" s="38"/>
      <c r="J400" s="39"/>
      <c r="K400" s="39"/>
      <c r="L400" s="40" t="s">
        <v>7755</v>
      </c>
      <c r="M400" s="41"/>
    </row>
    <row r="401" spans="1:13" x14ac:dyDescent="0.2">
      <c r="A401" s="32">
        <v>399</v>
      </c>
      <c r="B401" s="33"/>
      <c r="C401" s="33"/>
      <c r="D401" s="34"/>
      <c r="E401" s="35"/>
      <c r="F401" s="36"/>
      <c r="G401" s="33"/>
      <c r="H401" s="45" t="str">
        <f>VLOOKUP(G401,CISL_PLODIN!A$2:D$537,2,FALSE)</f>
        <v>Bez plodiny</v>
      </c>
      <c r="I401" s="38"/>
      <c r="J401" s="39"/>
      <c r="K401" s="39"/>
      <c r="L401" s="40" t="s">
        <v>7755</v>
      </c>
      <c r="M401" s="41"/>
    </row>
    <row r="402" spans="1:13" x14ac:dyDescent="0.2">
      <c r="A402" s="32">
        <v>400</v>
      </c>
      <c r="B402" s="33"/>
      <c r="C402" s="33"/>
      <c r="D402" s="34"/>
      <c r="E402" s="35"/>
      <c r="F402" s="36"/>
      <c r="G402" s="33"/>
      <c r="H402" s="45" t="str">
        <f>VLOOKUP(G402,CISL_PLODIN!A$2:D$537,2,FALSE)</f>
        <v>Bez plodiny</v>
      </c>
      <c r="I402" s="38"/>
      <c r="J402" s="39"/>
      <c r="K402" s="39"/>
      <c r="L402" s="40" t="s">
        <v>7755</v>
      </c>
      <c r="M402" s="41"/>
    </row>
    <row r="403" spans="1:13" x14ac:dyDescent="0.2">
      <c r="A403" s="32">
        <v>401</v>
      </c>
      <c r="B403" s="33"/>
      <c r="C403" s="33"/>
      <c r="D403" s="34"/>
      <c r="E403" s="35"/>
      <c r="F403" s="36"/>
      <c r="G403" s="33"/>
      <c r="H403" s="45" t="str">
        <f>VLOOKUP(G403,CISL_PLODIN!A$2:D$537,2,FALSE)</f>
        <v>Bez plodiny</v>
      </c>
      <c r="I403" s="38"/>
      <c r="J403" s="39"/>
      <c r="K403" s="39"/>
      <c r="L403" s="40" t="s">
        <v>7755</v>
      </c>
      <c r="M403" s="41"/>
    </row>
    <row r="404" spans="1:13" x14ac:dyDescent="0.2">
      <c r="A404" s="32">
        <v>402</v>
      </c>
      <c r="B404" s="33"/>
      <c r="C404" s="33"/>
      <c r="D404" s="34"/>
      <c r="E404" s="35"/>
      <c r="F404" s="36"/>
      <c r="G404" s="33"/>
      <c r="H404" s="45" t="str">
        <f>VLOOKUP(G404,CISL_PLODIN!A$2:D$537,2,FALSE)</f>
        <v>Bez plodiny</v>
      </c>
      <c r="I404" s="38"/>
      <c r="J404" s="39"/>
      <c r="K404" s="39"/>
      <c r="L404" s="40" t="s">
        <v>7755</v>
      </c>
      <c r="M404" s="41"/>
    </row>
    <row r="405" spans="1:13" x14ac:dyDescent="0.2">
      <c r="A405" s="32">
        <v>403</v>
      </c>
      <c r="B405" s="33"/>
      <c r="C405" s="33"/>
      <c r="D405" s="34"/>
      <c r="E405" s="35"/>
      <c r="F405" s="36"/>
      <c r="G405" s="33"/>
      <c r="H405" s="45" t="str">
        <f>VLOOKUP(G405,CISL_PLODIN!A$2:D$537,2,FALSE)</f>
        <v>Bez plodiny</v>
      </c>
      <c r="I405" s="38"/>
      <c r="J405" s="39"/>
      <c r="K405" s="39"/>
      <c r="L405" s="40" t="s">
        <v>7755</v>
      </c>
      <c r="M405" s="41"/>
    </row>
    <row r="406" spans="1:13" x14ac:dyDescent="0.2">
      <c r="A406" s="32">
        <v>404</v>
      </c>
      <c r="B406" s="33"/>
      <c r="C406" s="33"/>
      <c r="D406" s="34"/>
      <c r="E406" s="35"/>
      <c r="F406" s="36"/>
      <c r="G406" s="33"/>
      <c r="H406" s="45" t="str">
        <f>VLOOKUP(G406,CISL_PLODIN!A$2:D$537,2,FALSE)</f>
        <v>Bez plodiny</v>
      </c>
      <c r="I406" s="38"/>
      <c r="J406" s="39"/>
      <c r="K406" s="39"/>
      <c r="L406" s="40" t="s">
        <v>7755</v>
      </c>
      <c r="M406" s="41"/>
    </row>
    <row r="407" spans="1:13" x14ac:dyDescent="0.2">
      <c r="A407" s="32">
        <v>405</v>
      </c>
      <c r="B407" s="33"/>
      <c r="C407" s="33"/>
      <c r="D407" s="34"/>
      <c r="E407" s="35"/>
      <c r="F407" s="36"/>
      <c r="G407" s="33"/>
      <c r="H407" s="45" t="str">
        <f>VLOOKUP(G407,CISL_PLODIN!A$2:D$537,2,FALSE)</f>
        <v>Bez plodiny</v>
      </c>
      <c r="I407" s="38"/>
      <c r="J407" s="39"/>
      <c r="K407" s="39"/>
      <c r="L407" s="40" t="s">
        <v>7755</v>
      </c>
      <c r="M407" s="41"/>
    </row>
    <row r="408" spans="1:13" x14ac:dyDescent="0.2">
      <c r="A408" s="32">
        <v>406</v>
      </c>
      <c r="B408" s="33"/>
      <c r="C408" s="33"/>
      <c r="D408" s="34"/>
      <c r="E408" s="35"/>
      <c r="F408" s="36"/>
      <c r="G408" s="33"/>
      <c r="H408" s="45" t="str">
        <f>VLOOKUP(G408,CISL_PLODIN!A$2:D$537,2,FALSE)</f>
        <v>Bez plodiny</v>
      </c>
      <c r="I408" s="38"/>
      <c r="J408" s="39"/>
      <c r="K408" s="39"/>
      <c r="L408" s="40" t="s">
        <v>7755</v>
      </c>
      <c r="M408" s="41"/>
    </row>
    <row r="409" spans="1:13" x14ac:dyDescent="0.2">
      <c r="A409" s="32">
        <v>407</v>
      </c>
      <c r="B409" s="33"/>
      <c r="C409" s="33"/>
      <c r="D409" s="34"/>
      <c r="E409" s="35"/>
      <c r="F409" s="36"/>
      <c r="G409" s="33"/>
      <c r="H409" s="45" t="str">
        <f>VLOOKUP(G409,CISL_PLODIN!A$2:D$537,2,FALSE)</f>
        <v>Bez plodiny</v>
      </c>
      <c r="I409" s="38"/>
      <c r="J409" s="39"/>
      <c r="K409" s="39"/>
      <c r="L409" s="40" t="s">
        <v>7755</v>
      </c>
      <c r="M409" s="41"/>
    </row>
    <row r="410" spans="1:13" x14ac:dyDescent="0.2">
      <c r="A410" s="32">
        <v>408</v>
      </c>
      <c r="B410" s="33"/>
      <c r="C410" s="33"/>
      <c r="D410" s="34"/>
      <c r="E410" s="35"/>
      <c r="F410" s="36"/>
      <c r="G410" s="33"/>
      <c r="H410" s="45" t="str">
        <f>VLOOKUP(G410,CISL_PLODIN!A$2:D$537,2,FALSE)</f>
        <v>Bez plodiny</v>
      </c>
      <c r="I410" s="38"/>
      <c r="J410" s="39"/>
      <c r="K410" s="39"/>
      <c r="L410" s="40" t="s">
        <v>7755</v>
      </c>
      <c r="M410" s="41"/>
    </row>
    <row r="411" spans="1:13" x14ac:dyDescent="0.2">
      <c r="A411" s="32">
        <v>409</v>
      </c>
      <c r="B411" s="33"/>
      <c r="C411" s="33"/>
      <c r="D411" s="34"/>
      <c r="E411" s="35"/>
      <c r="F411" s="36"/>
      <c r="G411" s="33"/>
      <c r="H411" s="45" t="str">
        <f>VLOOKUP(G411,CISL_PLODIN!A$2:D$537,2,FALSE)</f>
        <v>Bez plodiny</v>
      </c>
      <c r="I411" s="38"/>
      <c r="J411" s="39"/>
      <c r="K411" s="39"/>
      <c r="L411" s="40" t="s">
        <v>7755</v>
      </c>
      <c r="M411" s="41"/>
    </row>
    <row r="412" spans="1:13" x14ac:dyDescent="0.2">
      <c r="A412" s="32">
        <v>410</v>
      </c>
      <c r="B412" s="33"/>
      <c r="C412" s="33"/>
      <c r="D412" s="34"/>
      <c r="E412" s="35"/>
      <c r="F412" s="36"/>
      <c r="G412" s="33"/>
      <c r="H412" s="45" t="str">
        <f>VLOOKUP(G412,CISL_PLODIN!A$2:D$537,2,FALSE)</f>
        <v>Bez plodiny</v>
      </c>
      <c r="I412" s="38"/>
      <c r="J412" s="39"/>
      <c r="K412" s="39"/>
      <c r="L412" s="40" t="s">
        <v>7755</v>
      </c>
      <c r="M412" s="41"/>
    </row>
    <row r="413" spans="1:13" x14ac:dyDescent="0.2">
      <c r="A413" s="32">
        <v>411</v>
      </c>
      <c r="B413" s="33"/>
      <c r="C413" s="33"/>
      <c r="D413" s="34"/>
      <c r="E413" s="35"/>
      <c r="F413" s="36"/>
      <c r="G413" s="33"/>
      <c r="H413" s="45" t="str">
        <f>VLOOKUP(G413,CISL_PLODIN!A$2:D$537,2,FALSE)</f>
        <v>Bez plodiny</v>
      </c>
      <c r="I413" s="38"/>
      <c r="J413" s="39"/>
      <c r="K413" s="39"/>
      <c r="L413" s="40" t="s">
        <v>7755</v>
      </c>
      <c r="M413" s="41"/>
    </row>
    <row r="414" spans="1:13" x14ac:dyDescent="0.2">
      <c r="A414" s="32">
        <v>412</v>
      </c>
      <c r="B414" s="33"/>
      <c r="C414" s="33"/>
      <c r="D414" s="34"/>
      <c r="E414" s="35"/>
      <c r="F414" s="36"/>
      <c r="G414" s="33"/>
      <c r="H414" s="45" t="str">
        <f>VLOOKUP(G414,CISL_PLODIN!A$2:D$537,2,FALSE)</f>
        <v>Bez plodiny</v>
      </c>
      <c r="I414" s="38"/>
      <c r="J414" s="39"/>
      <c r="K414" s="39"/>
      <c r="L414" s="40" t="s">
        <v>7755</v>
      </c>
      <c r="M414" s="41"/>
    </row>
    <row r="415" spans="1:13" x14ac:dyDescent="0.2">
      <c r="A415" s="32">
        <v>413</v>
      </c>
      <c r="B415" s="33"/>
      <c r="C415" s="33"/>
      <c r="D415" s="34"/>
      <c r="E415" s="35"/>
      <c r="F415" s="36"/>
      <c r="G415" s="33"/>
      <c r="H415" s="45" t="str">
        <f>VLOOKUP(G415,CISL_PLODIN!A$2:D$537,2,FALSE)</f>
        <v>Bez plodiny</v>
      </c>
      <c r="I415" s="38"/>
      <c r="J415" s="39"/>
      <c r="K415" s="39"/>
      <c r="L415" s="40" t="s">
        <v>7755</v>
      </c>
      <c r="M415" s="41"/>
    </row>
    <row r="416" spans="1:13" x14ac:dyDescent="0.2">
      <c r="A416" s="32">
        <v>414</v>
      </c>
      <c r="B416" s="33"/>
      <c r="C416" s="33"/>
      <c r="D416" s="34"/>
      <c r="E416" s="35"/>
      <c r="F416" s="36"/>
      <c r="G416" s="33"/>
      <c r="H416" s="45" t="str">
        <f>VLOOKUP(G416,CISL_PLODIN!A$2:D$537,2,FALSE)</f>
        <v>Bez plodiny</v>
      </c>
      <c r="I416" s="38"/>
      <c r="J416" s="39"/>
      <c r="K416" s="39"/>
      <c r="L416" s="40" t="s">
        <v>7755</v>
      </c>
      <c r="M416" s="41"/>
    </row>
    <row r="417" spans="1:13" x14ac:dyDescent="0.2">
      <c r="A417" s="32">
        <v>415</v>
      </c>
      <c r="B417" s="33"/>
      <c r="C417" s="33"/>
      <c r="D417" s="34"/>
      <c r="E417" s="35"/>
      <c r="F417" s="36"/>
      <c r="G417" s="33"/>
      <c r="H417" s="45" t="str">
        <f>VLOOKUP(G417,CISL_PLODIN!A$2:D$537,2,FALSE)</f>
        <v>Bez plodiny</v>
      </c>
      <c r="I417" s="38"/>
      <c r="J417" s="39"/>
      <c r="K417" s="39"/>
      <c r="L417" s="40" t="s">
        <v>7755</v>
      </c>
      <c r="M417" s="41"/>
    </row>
    <row r="418" spans="1:13" x14ac:dyDescent="0.2">
      <c r="A418" s="32">
        <v>416</v>
      </c>
      <c r="B418" s="33"/>
      <c r="C418" s="33"/>
      <c r="D418" s="34"/>
      <c r="E418" s="35"/>
      <c r="F418" s="36"/>
      <c r="G418" s="33"/>
      <c r="H418" s="45" t="str">
        <f>VLOOKUP(G418,CISL_PLODIN!A$2:D$537,2,FALSE)</f>
        <v>Bez plodiny</v>
      </c>
      <c r="I418" s="38"/>
      <c r="J418" s="39"/>
      <c r="K418" s="39"/>
      <c r="L418" s="40" t="s">
        <v>7755</v>
      </c>
      <c r="M418" s="41"/>
    </row>
    <row r="419" spans="1:13" x14ac:dyDescent="0.2">
      <c r="A419" s="32">
        <v>417</v>
      </c>
      <c r="B419" s="33"/>
      <c r="C419" s="33"/>
      <c r="D419" s="34"/>
      <c r="E419" s="35"/>
      <c r="F419" s="36"/>
      <c r="G419" s="33"/>
      <c r="H419" s="45" t="str">
        <f>VLOOKUP(G419,CISL_PLODIN!A$2:D$537,2,FALSE)</f>
        <v>Bez plodiny</v>
      </c>
      <c r="I419" s="38"/>
      <c r="J419" s="39"/>
      <c r="K419" s="39"/>
      <c r="L419" s="40" t="s">
        <v>7755</v>
      </c>
      <c r="M419" s="41"/>
    </row>
    <row r="420" spans="1:13" x14ac:dyDescent="0.2">
      <c r="A420" s="32">
        <v>418</v>
      </c>
      <c r="B420" s="33"/>
      <c r="C420" s="33"/>
      <c r="D420" s="34"/>
      <c r="E420" s="35"/>
      <c r="F420" s="36"/>
      <c r="G420" s="33"/>
      <c r="H420" s="45" t="str">
        <f>VLOOKUP(G420,CISL_PLODIN!A$2:D$537,2,FALSE)</f>
        <v>Bez plodiny</v>
      </c>
      <c r="I420" s="38"/>
      <c r="J420" s="39"/>
      <c r="K420" s="39"/>
      <c r="L420" s="40" t="s">
        <v>7755</v>
      </c>
      <c r="M420" s="41"/>
    </row>
    <row r="421" spans="1:13" x14ac:dyDescent="0.2">
      <c r="A421" s="32">
        <v>419</v>
      </c>
      <c r="B421" s="33"/>
      <c r="C421" s="33"/>
      <c r="D421" s="34"/>
      <c r="E421" s="35"/>
      <c r="F421" s="36"/>
      <c r="G421" s="33"/>
      <c r="H421" s="45" t="str">
        <f>VLOOKUP(G421,CISL_PLODIN!A$2:D$537,2,FALSE)</f>
        <v>Bez plodiny</v>
      </c>
      <c r="I421" s="38"/>
      <c r="J421" s="39"/>
      <c r="K421" s="39"/>
      <c r="L421" s="40" t="s">
        <v>7755</v>
      </c>
      <c r="M421" s="41"/>
    </row>
    <row r="422" spans="1:13" x14ac:dyDescent="0.2">
      <c r="A422" s="32">
        <v>420</v>
      </c>
      <c r="B422" s="33"/>
      <c r="C422" s="33"/>
      <c r="D422" s="34"/>
      <c r="E422" s="35"/>
      <c r="F422" s="36"/>
      <c r="G422" s="33"/>
      <c r="H422" s="45" t="str">
        <f>VLOOKUP(G422,CISL_PLODIN!A$2:D$537,2,FALSE)</f>
        <v>Bez plodiny</v>
      </c>
      <c r="I422" s="38"/>
      <c r="J422" s="39"/>
      <c r="K422" s="39"/>
      <c r="L422" s="40" t="s">
        <v>7755</v>
      </c>
      <c r="M422" s="41"/>
    </row>
    <row r="423" spans="1:13" x14ac:dyDescent="0.2">
      <c r="A423" s="32">
        <v>421</v>
      </c>
      <c r="B423" s="33"/>
      <c r="C423" s="33"/>
      <c r="D423" s="34"/>
      <c r="E423" s="35"/>
      <c r="F423" s="36"/>
      <c r="G423" s="33"/>
      <c r="H423" s="45" t="str">
        <f>VLOOKUP(G423,CISL_PLODIN!A$2:D$537,2,FALSE)</f>
        <v>Bez plodiny</v>
      </c>
      <c r="I423" s="38"/>
      <c r="J423" s="39"/>
      <c r="K423" s="39"/>
      <c r="L423" s="40" t="s">
        <v>7755</v>
      </c>
      <c r="M423" s="41"/>
    </row>
    <row r="424" spans="1:13" x14ac:dyDescent="0.2">
      <c r="A424" s="32">
        <v>422</v>
      </c>
      <c r="B424" s="33"/>
      <c r="C424" s="33"/>
      <c r="D424" s="34"/>
      <c r="E424" s="35"/>
      <c r="F424" s="36"/>
      <c r="G424" s="33"/>
      <c r="H424" s="45" t="str">
        <f>VLOOKUP(G424,CISL_PLODIN!A$2:D$537,2,FALSE)</f>
        <v>Bez plodiny</v>
      </c>
      <c r="I424" s="38"/>
      <c r="J424" s="39"/>
      <c r="K424" s="39"/>
      <c r="L424" s="40" t="s">
        <v>7755</v>
      </c>
      <c r="M424" s="41"/>
    </row>
    <row r="425" spans="1:13" x14ac:dyDescent="0.2">
      <c r="A425" s="32">
        <v>423</v>
      </c>
      <c r="B425" s="33"/>
      <c r="C425" s="33"/>
      <c r="D425" s="34"/>
      <c r="E425" s="35"/>
      <c r="F425" s="36"/>
      <c r="G425" s="33"/>
      <c r="H425" s="45" t="str">
        <f>VLOOKUP(G425,CISL_PLODIN!A$2:D$537,2,FALSE)</f>
        <v>Bez plodiny</v>
      </c>
      <c r="I425" s="38"/>
      <c r="J425" s="39"/>
      <c r="K425" s="39"/>
      <c r="L425" s="40" t="s">
        <v>7755</v>
      </c>
      <c r="M425" s="41"/>
    </row>
    <row r="426" spans="1:13" x14ac:dyDescent="0.2">
      <c r="A426" s="32">
        <v>424</v>
      </c>
      <c r="B426" s="33"/>
      <c r="C426" s="33"/>
      <c r="D426" s="34"/>
      <c r="E426" s="35"/>
      <c r="F426" s="36"/>
      <c r="G426" s="33"/>
      <c r="H426" s="45" t="str">
        <f>VLOOKUP(G426,CISL_PLODIN!A$2:D$537,2,FALSE)</f>
        <v>Bez plodiny</v>
      </c>
      <c r="I426" s="38"/>
      <c r="J426" s="39"/>
      <c r="K426" s="39"/>
      <c r="L426" s="40" t="s">
        <v>7755</v>
      </c>
      <c r="M426" s="41"/>
    </row>
    <row r="427" spans="1:13" x14ac:dyDescent="0.2">
      <c r="A427" s="32">
        <v>425</v>
      </c>
      <c r="B427" s="33"/>
      <c r="C427" s="33"/>
      <c r="D427" s="34"/>
      <c r="E427" s="35"/>
      <c r="F427" s="36"/>
      <c r="G427" s="33"/>
      <c r="H427" s="45" t="str">
        <f>VLOOKUP(G427,CISL_PLODIN!A$2:D$537,2,FALSE)</f>
        <v>Bez plodiny</v>
      </c>
      <c r="I427" s="38"/>
      <c r="J427" s="39"/>
      <c r="K427" s="39"/>
      <c r="L427" s="40" t="s">
        <v>7755</v>
      </c>
      <c r="M427" s="41"/>
    </row>
    <row r="428" spans="1:13" x14ac:dyDescent="0.2">
      <c r="A428" s="32">
        <v>426</v>
      </c>
      <c r="B428" s="33"/>
      <c r="C428" s="33"/>
      <c r="D428" s="34"/>
      <c r="E428" s="35"/>
      <c r="F428" s="36"/>
      <c r="G428" s="33"/>
      <c r="H428" s="45" t="str">
        <f>VLOOKUP(G428,CISL_PLODIN!A$2:D$537,2,FALSE)</f>
        <v>Bez plodiny</v>
      </c>
      <c r="I428" s="38"/>
      <c r="J428" s="39"/>
      <c r="K428" s="39"/>
      <c r="L428" s="40" t="s">
        <v>7755</v>
      </c>
      <c r="M428" s="41"/>
    </row>
    <row r="429" spans="1:13" x14ac:dyDescent="0.2">
      <c r="A429" s="32">
        <v>427</v>
      </c>
      <c r="B429" s="33"/>
      <c r="C429" s="33"/>
      <c r="D429" s="34"/>
      <c r="E429" s="35"/>
      <c r="F429" s="36"/>
      <c r="G429" s="33"/>
      <c r="H429" s="45" t="str">
        <f>VLOOKUP(G429,CISL_PLODIN!A$2:D$537,2,FALSE)</f>
        <v>Bez plodiny</v>
      </c>
      <c r="I429" s="38"/>
      <c r="J429" s="39"/>
      <c r="K429" s="39"/>
      <c r="L429" s="40" t="s">
        <v>7755</v>
      </c>
      <c r="M429" s="41"/>
    </row>
    <row r="430" spans="1:13" x14ac:dyDescent="0.2">
      <c r="A430" s="32">
        <v>428</v>
      </c>
      <c r="B430" s="33"/>
      <c r="C430" s="33"/>
      <c r="D430" s="34"/>
      <c r="E430" s="35"/>
      <c r="F430" s="36"/>
      <c r="G430" s="33"/>
      <c r="H430" s="45" t="str">
        <f>VLOOKUP(G430,CISL_PLODIN!A$2:D$537,2,FALSE)</f>
        <v>Bez plodiny</v>
      </c>
      <c r="I430" s="38"/>
      <c r="J430" s="39"/>
      <c r="K430" s="39"/>
      <c r="L430" s="40" t="s">
        <v>7755</v>
      </c>
      <c r="M430" s="41"/>
    </row>
    <row r="431" spans="1:13" x14ac:dyDescent="0.2">
      <c r="A431" s="32">
        <v>429</v>
      </c>
      <c r="B431" s="33"/>
      <c r="C431" s="33"/>
      <c r="D431" s="34"/>
      <c r="E431" s="35"/>
      <c r="F431" s="36"/>
      <c r="G431" s="33"/>
      <c r="H431" s="45" t="str">
        <f>VLOOKUP(G431,CISL_PLODIN!A$2:D$537,2,FALSE)</f>
        <v>Bez plodiny</v>
      </c>
      <c r="I431" s="38"/>
      <c r="J431" s="39"/>
      <c r="K431" s="39"/>
      <c r="L431" s="40" t="s">
        <v>7755</v>
      </c>
      <c r="M431" s="41"/>
    </row>
    <row r="432" spans="1:13" x14ac:dyDescent="0.2">
      <c r="A432" s="32">
        <v>430</v>
      </c>
      <c r="B432" s="33"/>
      <c r="C432" s="33"/>
      <c r="D432" s="34"/>
      <c r="E432" s="35"/>
      <c r="F432" s="36"/>
      <c r="G432" s="33"/>
      <c r="H432" s="45" t="str">
        <f>VLOOKUP(G432,CISL_PLODIN!A$2:D$537,2,FALSE)</f>
        <v>Bez plodiny</v>
      </c>
      <c r="I432" s="38"/>
      <c r="J432" s="39"/>
      <c r="K432" s="39"/>
      <c r="L432" s="40" t="s">
        <v>7755</v>
      </c>
      <c r="M432" s="41"/>
    </row>
    <row r="433" spans="1:13" x14ac:dyDescent="0.2">
      <c r="A433" s="32">
        <v>431</v>
      </c>
      <c r="B433" s="33"/>
      <c r="C433" s="33"/>
      <c r="D433" s="34"/>
      <c r="E433" s="35"/>
      <c r="F433" s="36"/>
      <c r="G433" s="33"/>
      <c r="H433" s="45" t="str">
        <f>VLOOKUP(G433,CISL_PLODIN!A$2:D$537,2,FALSE)</f>
        <v>Bez plodiny</v>
      </c>
      <c r="I433" s="38"/>
      <c r="J433" s="39"/>
      <c r="K433" s="39"/>
      <c r="L433" s="40" t="s">
        <v>7755</v>
      </c>
      <c r="M433" s="41"/>
    </row>
    <row r="434" spans="1:13" x14ac:dyDescent="0.2">
      <c r="A434" s="32">
        <v>432</v>
      </c>
      <c r="B434" s="33"/>
      <c r="C434" s="33"/>
      <c r="D434" s="34"/>
      <c r="E434" s="35"/>
      <c r="F434" s="36"/>
      <c r="G434" s="33"/>
      <c r="H434" s="45" t="str">
        <f>VLOOKUP(G434,CISL_PLODIN!A$2:D$537,2,FALSE)</f>
        <v>Bez plodiny</v>
      </c>
      <c r="I434" s="38"/>
      <c r="J434" s="39"/>
      <c r="K434" s="39"/>
      <c r="L434" s="40" t="s">
        <v>7755</v>
      </c>
      <c r="M434" s="41"/>
    </row>
    <row r="435" spans="1:13" x14ac:dyDescent="0.2">
      <c r="A435" s="32">
        <v>433</v>
      </c>
      <c r="B435" s="33"/>
      <c r="C435" s="33"/>
      <c r="D435" s="34"/>
      <c r="E435" s="35"/>
      <c r="F435" s="36"/>
      <c r="G435" s="33"/>
      <c r="H435" s="45" t="str">
        <f>VLOOKUP(G435,CISL_PLODIN!A$2:D$537,2,FALSE)</f>
        <v>Bez plodiny</v>
      </c>
      <c r="I435" s="38"/>
      <c r="J435" s="39"/>
      <c r="K435" s="39"/>
      <c r="L435" s="40" t="s">
        <v>7755</v>
      </c>
      <c r="M435" s="41"/>
    </row>
    <row r="436" spans="1:13" x14ac:dyDescent="0.2">
      <c r="A436" s="32">
        <v>434</v>
      </c>
      <c r="B436" s="33"/>
      <c r="C436" s="33"/>
      <c r="D436" s="34"/>
      <c r="E436" s="35"/>
      <c r="F436" s="36"/>
      <c r="G436" s="33"/>
      <c r="H436" s="45" t="str">
        <f>VLOOKUP(G436,CISL_PLODIN!A$2:D$537,2,FALSE)</f>
        <v>Bez plodiny</v>
      </c>
      <c r="I436" s="38"/>
      <c r="J436" s="39"/>
      <c r="K436" s="39"/>
      <c r="L436" s="40" t="s">
        <v>7755</v>
      </c>
      <c r="M436" s="41"/>
    </row>
    <row r="437" spans="1:13" x14ac:dyDescent="0.2">
      <c r="A437" s="32">
        <v>435</v>
      </c>
      <c r="B437" s="33"/>
      <c r="C437" s="33"/>
      <c r="D437" s="34"/>
      <c r="E437" s="35"/>
      <c r="F437" s="36"/>
      <c r="G437" s="33"/>
      <c r="H437" s="45" t="str">
        <f>VLOOKUP(G437,CISL_PLODIN!A$2:D$537,2,FALSE)</f>
        <v>Bez plodiny</v>
      </c>
      <c r="I437" s="38"/>
      <c r="J437" s="39"/>
      <c r="K437" s="39"/>
      <c r="L437" s="40" t="s">
        <v>7755</v>
      </c>
      <c r="M437" s="41"/>
    </row>
    <row r="438" spans="1:13" x14ac:dyDescent="0.2">
      <c r="A438" s="32">
        <v>436</v>
      </c>
      <c r="B438" s="33"/>
      <c r="C438" s="33"/>
      <c r="D438" s="34"/>
      <c r="E438" s="35"/>
      <c r="F438" s="36"/>
      <c r="G438" s="33"/>
      <c r="H438" s="45" t="str">
        <f>VLOOKUP(G438,CISL_PLODIN!A$2:D$537,2,FALSE)</f>
        <v>Bez plodiny</v>
      </c>
      <c r="I438" s="38"/>
      <c r="J438" s="39"/>
      <c r="K438" s="39"/>
      <c r="L438" s="40" t="s">
        <v>7755</v>
      </c>
      <c r="M438" s="41"/>
    </row>
    <row r="439" spans="1:13" x14ac:dyDescent="0.2">
      <c r="A439" s="32">
        <v>437</v>
      </c>
      <c r="B439" s="33"/>
      <c r="C439" s="33"/>
      <c r="D439" s="34"/>
      <c r="E439" s="35"/>
      <c r="F439" s="36"/>
      <c r="G439" s="33"/>
      <c r="H439" s="45" t="str">
        <f>VLOOKUP(G439,CISL_PLODIN!A$2:D$537,2,FALSE)</f>
        <v>Bez plodiny</v>
      </c>
      <c r="I439" s="38"/>
      <c r="J439" s="39"/>
      <c r="K439" s="39"/>
      <c r="L439" s="40" t="s">
        <v>7755</v>
      </c>
      <c r="M439" s="41"/>
    </row>
    <row r="440" spans="1:13" x14ac:dyDescent="0.2">
      <c r="A440" s="32">
        <v>438</v>
      </c>
      <c r="B440" s="33"/>
      <c r="C440" s="33"/>
      <c r="D440" s="34"/>
      <c r="E440" s="35"/>
      <c r="F440" s="36"/>
      <c r="G440" s="33"/>
      <c r="H440" s="45" t="str">
        <f>VLOOKUP(G440,CISL_PLODIN!A$2:D$537,2,FALSE)</f>
        <v>Bez plodiny</v>
      </c>
      <c r="I440" s="38"/>
      <c r="J440" s="39"/>
      <c r="K440" s="39"/>
      <c r="L440" s="40" t="s">
        <v>7755</v>
      </c>
      <c r="M440" s="41"/>
    </row>
    <row r="441" spans="1:13" x14ac:dyDescent="0.2">
      <c r="A441" s="32">
        <v>439</v>
      </c>
      <c r="B441" s="33"/>
      <c r="C441" s="33"/>
      <c r="D441" s="34"/>
      <c r="E441" s="35"/>
      <c r="F441" s="36"/>
      <c r="G441" s="33"/>
      <c r="H441" s="45" t="str">
        <f>VLOOKUP(G441,CISL_PLODIN!A$2:D$537,2,FALSE)</f>
        <v>Bez plodiny</v>
      </c>
      <c r="I441" s="38"/>
      <c r="J441" s="39"/>
      <c r="K441" s="39"/>
      <c r="L441" s="40" t="s">
        <v>7755</v>
      </c>
      <c r="M441" s="41"/>
    </row>
    <row r="442" spans="1:13" x14ac:dyDescent="0.2">
      <c r="A442" s="32">
        <v>440</v>
      </c>
      <c r="B442" s="33"/>
      <c r="C442" s="33"/>
      <c r="D442" s="34"/>
      <c r="E442" s="35"/>
      <c r="F442" s="36"/>
      <c r="G442" s="33"/>
      <c r="H442" s="45" t="str">
        <f>VLOOKUP(G442,CISL_PLODIN!A$2:D$537,2,FALSE)</f>
        <v>Bez plodiny</v>
      </c>
      <c r="I442" s="38"/>
      <c r="J442" s="39"/>
      <c r="K442" s="39"/>
      <c r="L442" s="40" t="s">
        <v>7755</v>
      </c>
      <c r="M442" s="41"/>
    </row>
    <row r="443" spans="1:13" x14ac:dyDescent="0.2">
      <c r="A443" s="32">
        <v>441</v>
      </c>
      <c r="B443" s="33"/>
      <c r="C443" s="33"/>
      <c r="D443" s="34"/>
      <c r="E443" s="35"/>
      <c r="F443" s="36"/>
      <c r="G443" s="33"/>
      <c r="H443" s="45" t="str">
        <f>VLOOKUP(G443,CISL_PLODIN!A$2:D$537,2,FALSE)</f>
        <v>Bez plodiny</v>
      </c>
      <c r="I443" s="38"/>
      <c r="J443" s="39"/>
      <c r="K443" s="39"/>
      <c r="L443" s="40" t="s">
        <v>7755</v>
      </c>
      <c r="M443" s="41"/>
    </row>
    <row r="444" spans="1:13" x14ac:dyDescent="0.2">
      <c r="A444" s="32">
        <v>442</v>
      </c>
      <c r="B444" s="33"/>
      <c r="C444" s="33"/>
      <c r="D444" s="34"/>
      <c r="E444" s="35"/>
      <c r="F444" s="36"/>
      <c r="G444" s="33"/>
      <c r="H444" s="45" t="str">
        <f>VLOOKUP(G444,CISL_PLODIN!A$2:D$537,2,FALSE)</f>
        <v>Bez plodiny</v>
      </c>
      <c r="I444" s="38"/>
      <c r="J444" s="39"/>
      <c r="K444" s="39"/>
      <c r="L444" s="40" t="s">
        <v>7755</v>
      </c>
      <c r="M444" s="41"/>
    </row>
    <row r="445" spans="1:13" x14ac:dyDescent="0.2">
      <c r="A445" s="32">
        <v>443</v>
      </c>
      <c r="B445" s="33"/>
      <c r="C445" s="33"/>
      <c r="D445" s="34"/>
      <c r="E445" s="35"/>
      <c r="F445" s="36"/>
      <c r="G445" s="33"/>
      <c r="H445" s="45" t="str">
        <f>VLOOKUP(G445,CISL_PLODIN!A$2:D$537,2,FALSE)</f>
        <v>Bez plodiny</v>
      </c>
      <c r="I445" s="38"/>
      <c r="J445" s="39"/>
      <c r="K445" s="39"/>
      <c r="L445" s="40" t="s">
        <v>7755</v>
      </c>
      <c r="M445" s="41"/>
    </row>
    <row r="446" spans="1:13" x14ac:dyDescent="0.2">
      <c r="A446" s="32">
        <v>444</v>
      </c>
      <c r="B446" s="33"/>
      <c r="C446" s="33"/>
      <c r="D446" s="34"/>
      <c r="E446" s="35"/>
      <c r="F446" s="36"/>
      <c r="G446" s="33"/>
      <c r="H446" s="45" t="str">
        <f>VLOOKUP(G446,CISL_PLODIN!A$2:D$537,2,FALSE)</f>
        <v>Bez plodiny</v>
      </c>
      <c r="I446" s="38"/>
      <c r="J446" s="39"/>
      <c r="K446" s="39"/>
      <c r="L446" s="40" t="s">
        <v>7755</v>
      </c>
      <c r="M446" s="41"/>
    </row>
    <row r="447" spans="1:13" x14ac:dyDescent="0.2">
      <c r="A447" s="32">
        <v>445</v>
      </c>
      <c r="B447" s="33"/>
      <c r="C447" s="33"/>
      <c r="D447" s="34"/>
      <c r="E447" s="35"/>
      <c r="F447" s="36"/>
      <c r="G447" s="33"/>
      <c r="H447" s="45" t="str">
        <f>VLOOKUP(G447,CISL_PLODIN!A$2:D$537,2,FALSE)</f>
        <v>Bez plodiny</v>
      </c>
      <c r="I447" s="38"/>
      <c r="J447" s="39"/>
      <c r="K447" s="39"/>
      <c r="L447" s="40" t="s">
        <v>7755</v>
      </c>
      <c r="M447" s="41"/>
    </row>
    <row r="448" spans="1:13" x14ac:dyDescent="0.2">
      <c r="A448" s="32">
        <v>446</v>
      </c>
      <c r="B448" s="33"/>
      <c r="C448" s="33"/>
      <c r="D448" s="34"/>
      <c r="E448" s="35"/>
      <c r="F448" s="36"/>
      <c r="G448" s="33"/>
      <c r="H448" s="45" t="str">
        <f>VLOOKUP(G448,CISL_PLODIN!A$2:D$537,2,FALSE)</f>
        <v>Bez plodiny</v>
      </c>
      <c r="I448" s="38"/>
      <c r="J448" s="39"/>
      <c r="K448" s="39"/>
      <c r="L448" s="40" t="s">
        <v>7755</v>
      </c>
      <c r="M448" s="41"/>
    </row>
    <row r="449" spans="1:13" x14ac:dyDescent="0.2">
      <c r="A449" s="32">
        <v>447</v>
      </c>
      <c r="B449" s="33"/>
      <c r="C449" s="33"/>
      <c r="D449" s="34"/>
      <c r="E449" s="35"/>
      <c r="F449" s="36"/>
      <c r="G449" s="33"/>
      <c r="H449" s="45" t="str">
        <f>VLOOKUP(G449,CISL_PLODIN!A$2:D$537,2,FALSE)</f>
        <v>Bez plodiny</v>
      </c>
      <c r="I449" s="38"/>
      <c r="J449" s="39"/>
      <c r="K449" s="39"/>
      <c r="L449" s="40" t="s">
        <v>7755</v>
      </c>
      <c r="M449" s="41"/>
    </row>
    <row r="450" spans="1:13" x14ac:dyDescent="0.2">
      <c r="A450" s="32">
        <v>448</v>
      </c>
      <c r="B450" s="33"/>
      <c r="C450" s="33"/>
      <c r="D450" s="34"/>
      <c r="E450" s="35"/>
      <c r="F450" s="36"/>
      <c r="G450" s="33"/>
      <c r="H450" s="45" t="str">
        <f>VLOOKUP(G450,CISL_PLODIN!A$2:D$537,2,FALSE)</f>
        <v>Bez plodiny</v>
      </c>
      <c r="I450" s="38"/>
      <c r="J450" s="39"/>
      <c r="K450" s="39"/>
      <c r="L450" s="40" t="s">
        <v>7755</v>
      </c>
      <c r="M450" s="41"/>
    </row>
    <row r="451" spans="1:13" x14ac:dyDescent="0.2">
      <c r="A451" s="32">
        <v>449</v>
      </c>
      <c r="B451" s="33"/>
      <c r="C451" s="33"/>
      <c r="D451" s="34"/>
      <c r="E451" s="35"/>
      <c r="F451" s="36"/>
      <c r="G451" s="33"/>
      <c r="H451" s="45" t="str">
        <f>VLOOKUP(G451,CISL_PLODIN!A$2:D$537,2,FALSE)</f>
        <v>Bez plodiny</v>
      </c>
      <c r="I451" s="38"/>
      <c r="J451" s="39"/>
      <c r="K451" s="39"/>
      <c r="L451" s="40" t="s">
        <v>7755</v>
      </c>
      <c r="M451" s="41"/>
    </row>
    <row r="452" spans="1:13" x14ac:dyDescent="0.2">
      <c r="A452" s="32">
        <v>450</v>
      </c>
      <c r="B452" s="33"/>
      <c r="C452" s="33"/>
      <c r="D452" s="34"/>
      <c r="E452" s="35"/>
      <c r="F452" s="36"/>
      <c r="G452" s="33"/>
      <c r="H452" s="45" t="str">
        <f>VLOOKUP(G452,CISL_PLODIN!A$2:D$537,2,FALSE)</f>
        <v>Bez plodiny</v>
      </c>
      <c r="I452" s="38"/>
      <c r="J452" s="39"/>
      <c r="K452" s="39"/>
      <c r="L452" s="40" t="s">
        <v>7755</v>
      </c>
      <c r="M452" s="41"/>
    </row>
    <row r="453" spans="1:13" x14ac:dyDescent="0.2">
      <c r="A453" s="32">
        <v>451</v>
      </c>
      <c r="B453" s="33"/>
      <c r="C453" s="33"/>
      <c r="D453" s="34"/>
      <c r="E453" s="35"/>
      <c r="F453" s="36"/>
      <c r="G453" s="33"/>
      <c r="H453" s="45" t="str">
        <f>VLOOKUP(G453,CISL_PLODIN!A$2:D$537,2,FALSE)</f>
        <v>Bez plodiny</v>
      </c>
      <c r="I453" s="38"/>
      <c r="J453" s="39"/>
      <c r="K453" s="39"/>
      <c r="L453" s="40" t="s">
        <v>7755</v>
      </c>
      <c r="M453" s="41"/>
    </row>
    <row r="454" spans="1:13" x14ac:dyDescent="0.2">
      <c r="A454" s="32">
        <v>452</v>
      </c>
      <c r="B454" s="33"/>
      <c r="C454" s="33"/>
      <c r="D454" s="34"/>
      <c r="E454" s="35"/>
      <c r="F454" s="36"/>
      <c r="G454" s="33"/>
      <c r="H454" s="45" t="str">
        <f>VLOOKUP(G454,CISL_PLODIN!A$2:D$537,2,FALSE)</f>
        <v>Bez plodiny</v>
      </c>
      <c r="I454" s="38"/>
      <c r="J454" s="39"/>
      <c r="K454" s="39"/>
      <c r="L454" s="40" t="s">
        <v>7755</v>
      </c>
      <c r="M454" s="41"/>
    </row>
    <row r="455" spans="1:13" x14ac:dyDescent="0.2">
      <c r="A455" s="32">
        <v>453</v>
      </c>
      <c r="B455" s="33"/>
      <c r="C455" s="33"/>
      <c r="D455" s="34"/>
      <c r="E455" s="35"/>
      <c r="F455" s="36"/>
      <c r="G455" s="33"/>
      <c r="H455" s="45" t="str">
        <f>VLOOKUP(G455,CISL_PLODIN!A$2:D$537,2,FALSE)</f>
        <v>Bez plodiny</v>
      </c>
      <c r="I455" s="38"/>
      <c r="J455" s="39"/>
      <c r="K455" s="39"/>
      <c r="L455" s="40" t="s">
        <v>7755</v>
      </c>
      <c r="M455" s="41"/>
    </row>
    <row r="456" spans="1:13" x14ac:dyDescent="0.2">
      <c r="A456" s="32">
        <v>454</v>
      </c>
      <c r="B456" s="33"/>
      <c r="C456" s="33"/>
      <c r="D456" s="34"/>
      <c r="E456" s="35"/>
      <c r="F456" s="36"/>
      <c r="G456" s="33"/>
      <c r="H456" s="45" t="str">
        <f>VLOOKUP(G456,CISL_PLODIN!A$2:D$537,2,FALSE)</f>
        <v>Bez plodiny</v>
      </c>
      <c r="I456" s="38"/>
      <c r="J456" s="39"/>
      <c r="K456" s="39"/>
      <c r="L456" s="40" t="s">
        <v>7755</v>
      </c>
      <c r="M456" s="41"/>
    </row>
    <row r="457" spans="1:13" x14ac:dyDescent="0.2">
      <c r="A457" s="32">
        <v>455</v>
      </c>
      <c r="B457" s="33"/>
      <c r="C457" s="33"/>
      <c r="D457" s="34"/>
      <c r="E457" s="35"/>
      <c r="F457" s="36"/>
      <c r="G457" s="33"/>
      <c r="H457" s="45" t="str">
        <f>VLOOKUP(G457,CISL_PLODIN!A$2:D$537,2,FALSE)</f>
        <v>Bez plodiny</v>
      </c>
      <c r="I457" s="38"/>
      <c r="J457" s="39"/>
      <c r="K457" s="39"/>
      <c r="L457" s="40" t="s">
        <v>7755</v>
      </c>
      <c r="M457" s="41"/>
    </row>
    <row r="458" spans="1:13" x14ac:dyDescent="0.2">
      <c r="A458" s="32">
        <v>456</v>
      </c>
      <c r="B458" s="33"/>
      <c r="C458" s="33"/>
      <c r="D458" s="34"/>
      <c r="E458" s="35"/>
      <c r="F458" s="36"/>
      <c r="G458" s="33"/>
      <c r="H458" s="45" t="str">
        <f>VLOOKUP(G458,CISL_PLODIN!A$2:D$537,2,FALSE)</f>
        <v>Bez plodiny</v>
      </c>
      <c r="I458" s="38"/>
      <c r="J458" s="39"/>
      <c r="K458" s="39"/>
      <c r="L458" s="40" t="s">
        <v>7755</v>
      </c>
      <c r="M458" s="41"/>
    </row>
    <row r="459" spans="1:13" x14ac:dyDescent="0.2">
      <c r="A459" s="32">
        <v>457</v>
      </c>
      <c r="B459" s="33"/>
      <c r="C459" s="33"/>
      <c r="D459" s="34"/>
      <c r="E459" s="35"/>
      <c r="F459" s="36"/>
      <c r="G459" s="33"/>
      <c r="H459" s="45" t="str">
        <f>VLOOKUP(G459,CISL_PLODIN!A$2:D$537,2,FALSE)</f>
        <v>Bez plodiny</v>
      </c>
      <c r="I459" s="38"/>
      <c r="J459" s="39"/>
      <c r="K459" s="39"/>
      <c r="L459" s="40" t="s">
        <v>7755</v>
      </c>
      <c r="M459" s="41"/>
    </row>
    <row r="460" spans="1:13" x14ac:dyDescent="0.2">
      <c r="A460" s="32">
        <v>458</v>
      </c>
      <c r="B460" s="33"/>
      <c r="C460" s="33"/>
      <c r="D460" s="34"/>
      <c r="E460" s="35"/>
      <c r="F460" s="36"/>
      <c r="G460" s="33"/>
      <c r="H460" s="45" t="str">
        <f>VLOOKUP(G460,CISL_PLODIN!A$2:D$537,2,FALSE)</f>
        <v>Bez plodiny</v>
      </c>
      <c r="I460" s="38"/>
      <c r="J460" s="39"/>
      <c r="K460" s="39"/>
      <c r="L460" s="40" t="s">
        <v>7755</v>
      </c>
      <c r="M460" s="41"/>
    </row>
    <row r="461" spans="1:13" x14ac:dyDescent="0.2">
      <c r="A461" s="32">
        <v>459</v>
      </c>
      <c r="B461" s="33"/>
      <c r="C461" s="33"/>
      <c r="D461" s="34"/>
      <c r="E461" s="35"/>
      <c r="F461" s="36"/>
      <c r="G461" s="33"/>
      <c r="H461" s="45" t="str">
        <f>VLOOKUP(G461,CISL_PLODIN!A$2:D$537,2,FALSE)</f>
        <v>Bez plodiny</v>
      </c>
      <c r="I461" s="38"/>
      <c r="J461" s="39"/>
      <c r="K461" s="39"/>
      <c r="L461" s="40" t="s">
        <v>7755</v>
      </c>
      <c r="M461" s="41"/>
    </row>
    <row r="462" spans="1:13" x14ac:dyDescent="0.2">
      <c r="A462" s="32">
        <v>460</v>
      </c>
      <c r="B462" s="33"/>
      <c r="C462" s="33"/>
      <c r="D462" s="34"/>
      <c r="E462" s="35"/>
      <c r="F462" s="36"/>
      <c r="G462" s="33"/>
      <c r="H462" s="45" t="str">
        <f>VLOOKUP(G462,CISL_PLODIN!A$2:D$537,2,FALSE)</f>
        <v>Bez plodiny</v>
      </c>
      <c r="I462" s="38"/>
      <c r="J462" s="39"/>
      <c r="K462" s="39"/>
      <c r="L462" s="40" t="s">
        <v>7755</v>
      </c>
      <c r="M462" s="41"/>
    </row>
    <row r="463" spans="1:13" x14ac:dyDescent="0.2">
      <c r="A463" s="32">
        <v>461</v>
      </c>
      <c r="B463" s="33"/>
      <c r="C463" s="33"/>
      <c r="D463" s="34"/>
      <c r="E463" s="35"/>
      <c r="F463" s="36"/>
      <c r="G463" s="33"/>
      <c r="H463" s="45" t="str">
        <f>VLOOKUP(G463,CISL_PLODIN!A$2:D$537,2,FALSE)</f>
        <v>Bez plodiny</v>
      </c>
      <c r="I463" s="38"/>
      <c r="J463" s="39"/>
      <c r="K463" s="39"/>
      <c r="L463" s="40" t="s">
        <v>7755</v>
      </c>
      <c r="M463" s="41"/>
    </row>
    <row r="464" spans="1:13" x14ac:dyDescent="0.2">
      <c r="A464" s="32">
        <v>462</v>
      </c>
      <c r="B464" s="33"/>
      <c r="C464" s="33"/>
      <c r="D464" s="34"/>
      <c r="E464" s="35"/>
      <c r="F464" s="36"/>
      <c r="G464" s="33"/>
      <c r="H464" s="45" t="str">
        <f>VLOOKUP(G464,CISL_PLODIN!A$2:D$537,2,FALSE)</f>
        <v>Bez plodiny</v>
      </c>
      <c r="I464" s="38"/>
      <c r="J464" s="39"/>
      <c r="K464" s="39"/>
      <c r="L464" s="40" t="s">
        <v>7755</v>
      </c>
      <c r="M464" s="41"/>
    </row>
    <row r="465" spans="1:13" x14ac:dyDescent="0.2">
      <c r="A465" s="32">
        <v>463</v>
      </c>
      <c r="B465" s="33"/>
      <c r="C465" s="33"/>
      <c r="D465" s="34"/>
      <c r="E465" s="35"/>
      <c r="F465" s="36"/>
      <c r="G465" s="33"/>
      <c r="H465" s="45" t="str">
        <f>VLOOKUP(G465,CISL_PLODIN!A$2:D$537,2,FALSE)</f>
        <v>Bez plodiny</v>
      </c>
      <c r="I465" s="38"/>
      <c r="J465" s="39"/>
      <c r="K465" s="39"/>
      <c r="L465" s="40" t="s">
        <v>7755</v>
      </c>
      <c r="M465" s="41"/>
    </row>
    <row r="466" spans="1:13" x14ac:dyDescent="0.2">
      <c r="A466" s="32">
        <v>464</v>
      </c>
      <c r="B466" s="33"/>
      <c r="C466" s="33"/>
      <c r="D466" s="34"/>
      <c r="E466" s="35"/>
      <c r="F466" s="36"/>
      <c r="G466" s="33"/>
      <c r="H466" s="45" t="str">
        <f>VLOOKUP(G466,CISL_PLODIN!A$2:D$537,2,FALSE)</f>
        <v>Bez plodiny</v>
      </c>
      <c r="I466" s="38"/>
      <c r="J466" s="39"/>
      <c r="K466" s="39"/>
      <c r="L466" s="40" t="s">
        <v>7755</v>
      </c>
      <c r="M466" s="41"/>
    </row>
    <row r="467" spans="1:13" x14ac:dyDescent="0.2">
      <c r="A467" s="32">
        <v>465</v>
      </c>
      <c r="B467" s="33"/>
      <c r="C467" s="33"/>
      <c r="D467" s="34"/>
      <c r="E467" s="35"/>
      <c r="F467" s="36"/>
      <c r="G467" s="33"/>
      <c r="H467" s="45" t="str">
        <f>VLOOKUP(G467,CISL_PLODIN!A$2:D$537,2,FALSE)</f>
        <v>Bez plodiny</v>
      </c>
      <c r="I467" s="38"/>
      <c r="J467" s="39"/>
      <c r="K467" s="39"/>
      <c r="L467" s="40" t="s">
        <v>7755</v>
      </c>
      <c r="M467" s="41"/>
    </row>
    <row r="468" spans="1:13" x14ac:dyDescent="0.2">
      <c r="A468" s="32">
        <v>466</v>
      </c>
      <c r="B468" s="33"/>
      <c r="C468" s="33"/>
      <c r="D468" s="34"/>
      <c r="E468" s="35"/>
      <c r="F468" s="36"/>
      <c r="G468" s="33"/>
      <c r="H468" s="45" t="str">
        <f>VLOOKUP(G468,CISL_PLODIN!A$2:D$537,2,FALSE)</f>
        <v>Bez plodiny</v>
      </c>
      <c r="I468" s="38"/>
      <c r="J468" s="39"/>
      <c r="K468" s="39"/>
      <c r="L468" s="40" t="s">
        <v>7755</v>
      </c>
      <c r="M468" s="41"/>
    </row>
    <row r="469" spans="1:13" x14ac:dyDescent="0.2">
      <c r="A469" s="32">
        <v>467</v>
      </c>
      <c r="B469" s="33"/>
      <c r="C469" s="33"/>
      <c r="D469" s="34"/>
      <c r="E469" s="35"/>
      <c r="F469" s="36"/>
      <c r="G469" s="33"/>
      <c r="H469" s="45" t="str">
        <f>VLOOKUP(G469,CISL_PLODIN!A$2:D$537,2,FALSE)</f>
        <v>Bez plodiny</v>
      </c>
      <c r="I469" s="38"/>
      <c r="J469" s="39"/>
      <c r="K469" s="39"/>
      <c r="L469" s="40" t="s">
        <v>7755</v>
      </c>
      <c r="M469" s="41"/>
    </row>
    <row r="470" spans="1:13" x14ac:dyDescent="0.2">
      <c r="A470" s="32">
        <v>468</v>
      </c>
      <c r="B470" s="33"/>
      <c r="C470" s="33"/>
      <c r="D470" s="34"/>
      <c r="E470" s="35"/>
      <c r="F470" s="36"/>
      <c r="G470" s="33"/>
      <c r="H470" s="45" t="str">
        <f>VLOOKUP(G470,CISL_PLODIN!A$2:D$537,2,FALSE)</f>
        <v>Bez plodiny</v>
      </c>
      <c r="I470" s="38"/>
      <c r="J470" s="39"/>
      <c r="K470" s="39"/>
      <c r="L470" s="40" t="s">
        <v>7755</v>
      </c>
      <c r="M470" s="41"/>
    </row>
    <row r="471" spans="1:13" x14ac:dyDescent="0.2">
      <c r="A471" s="32">
        <v>469</v>
      </c>
      <c r="B471" s="33"/>
      <c r="C471" s="33"/>
      <c r="D471" s="34"/>
      <c r="E471" s="35"/>
      <c r="F471" s="36"/>
      <c r="G471" s="33"/>
      <c r="H471" s="45" t="str">
        <f>VLOOKUP(G471,CISL_PLODIN!A$2:D$537,2,FALSE)</f>
        <v>Bez plodiny</v>
      </c>
      <c r="I471" s="38"/>
      <c r="J471" s="39"/>
      <c r="K471" s="39"/>
      <c r="L471" s="40" t="s">
        <v>7755</v>
      </c>
      <c r="M471" s="41"/>
    </row>
    <row r="472" spans="1:13" x14ac:dyDescent="0.2">
      <c r="A472" s="32">
        <v>470</v>
      </c>
      <c r="B472" s="33"/>
      <c r="C472" s="33"/>
      <c r="D472" s="34"/>
      <c r="E472" s="35"/>
      <c r="F472" s="36"/>
      <c r="G472" s="33"/>
      <c r="H472" s="45" t="str">
        <f>VLOOKUP(G472,CISL_PLODIN!A$2:D$537,2,FALSE)</f>
        <v>Bez plodiny</v>
      </c>
      <c r="I472" s="38"/>
      <c r="J472" s="39"/>
      <c r="K472" s="39"/>
      <c r="L472" s="40" t="s">
        <v>7755</v>
      </c>
      <c r="M472" s="41"/>
    </row>
    <row r="473" spans="1:13" x14ac:dyDescent="0.2">
      <c r="A473" s="32">
        <v>471</v>
      </c>
      <c r="B473" s="33"/>
      <c r="C473" s="33"/>
      <c r="D473" s="34"/>
      <c r="E473" s="35"/>
      <c r="F473" s="36"/>
      <c r="G473" s="33"/>
      <c r="H473" s="45" t="str">
        <f>VLOOKUP(G473,CISL_PLODIN!A$2:D$537,2,FALSE)</f>
        <v>Bez plodiny</v>
      </c>
      <c r="I473" s="38"/>
      <c r="J473" s="39"/>
      <c r="K473" s="39"/>
      <c r="L473" s="40" t="s">
        <v>7755</v>
      </c>
      <c r="M473" s="41"/>
    </row>
    <row r="474" spans="1:13" x14ac:dyDescent="0.2">
      <c r="A474" s="32">
        <v>472</v>
      </c>
      <c r="B474" s="33"/>
      <c r="C474" s="33"/>
      <c r="D474" s="34"/>
      <c r="E474" s="35"/>
      <c r="F474" s="36"/>
      <c r="G474" s="33"/>
      <c r="H474" s="45" t="str">
        <f>VLOOKUP(G474,CISL_PLODIN!A$2:D$537,2,FALSE)</f>
        <v>Bez plodiny</v>
      </c>
      <c r="I474" s="38"/>
      <c r="J474" s="39"/>
      <c r="K474" s="39"/>
      <c r="L474" s="40" t="s">
        <v>7755</v>
      </c>
      <c r="M474" s="41"/>
    </row>
    <row r="475" spans="1:13" x14ac:dyDescent="0.2">
      <c r="A475" s="32">
        <v>473</v>
      </c>
      <c r="B475" s="33"/>
      <c r="C475" s="33"/>
      <c r="D475" s="34"/>
      <c r="E475" s="35"/>
      <c r="F475" s="36"/>
      <c r="G475" s="33"/>
      <c r="H475" s="45" t="str">
        <f>VLOOKUP(G475,CISL_PLODIN!A$2:D$537,2,FALSE)</f>
        <v>Bez plodiny</v>
      </c>
      <c r="I475" s="38"/>
      <c r="J475" s="39"/>
      <c r="K475" s="39"/>
      <c r="L475" s="40" t="s">
        <v>7755</v>
      </c>
      <c r="M475" s="41"/>
    </row>
    <row r="476" spans="1:13" x14ac:dyDescent="0.2">
      <c r="A476" s="32">
        <v>474</v>
      </c>
      <c r="B476" s="33"/>
      <c r="C476" s="33"/>
      <c r="D476" s="34"/>
      <c r="E476" s="35"/>
      <c r="F476" s="36"/>
      <c r="G476" s="33"/>
      <c r="H476" s="45" t="str">
        <f>VLOOKUP(G476,CISL_PLODIN!A$2:D$537,2,FALSE)</f>
        <v>Bez plodiny</v>
      </c>
      <c r="I476" s="38"/>
      <c r="J476" s="39"/>
      <c r="K476" s="39"/>
      <c r="L476" s="40" t="s">
        <v>7755</v>
      </c>
      <c r="M476" s="41"/>
    </row>
    <row r="477" spans="1:13" x14ac:dyDescent="0.2">
      <c r="A477" s="32">
        <v>475</v>
      </c>
      <c r="B477" s="33"/>
      <c r="C477" s="33"/>
      <c r="D477" s="34"/>
      <c r="E477" s="35"/>
      <c r="F477" s="36"/>
      <c r="G477" s="33"/>
      <c r="H477" s="45" t="str">
        <f>VLOOKUP(G477,CISL_PLODIN!A$2:D$537,2,FALSE)</f>
        <v>Bez plodiny</v>
      </c>
      <c r="I477" s="38"/>
      <c r="J477" s="39"/>
      <c r="K477" s="39"/>
      <c r="L477" s="40" t="s">
        <v>7755</v>
      </c>
      <c r="M477" s="41"/>
    </row>
    <row r="478" spans="1:13" x14ac:dyDescent="0.2">
      <c r="A478" s="32">
        <v>476</v>
      </c>
      <c r="B478" s="33"/>
      <c r="C478" s="33"/>
      <c r="D478" s="34"/>
      <c r="E478" s="35"/>
      <c r="F478" s="36"/>
      <c r="G478" s="33"/>
      <c r="H478" s="45" t="str">
        <f>VLOOKUP(G478,CISL_PLODIN!A$2:D$537,2,FALSE)</f>
        <v>Bez plodiny</v>
      </c>
      <c r="I478" s="38"/>
      <c r="J478" s="39"/>
      <c r="K478" s="39"/>
      <c r="L478" s="40" t="s">
        <v>7755</v>
      </c>
      <c r="M478" s="41"/>
    </row>
    <row r="479" spans="1:13" x14ac:dyDescent="0.2">
      <c r="A479" s="32">
        <v>477</v>
      </c>
      <c r="B479" s="33"/>
      <c r="C479" s="33"/>
      <c r="D479" s="34"/>
      <c r="E479" s="35"/>
      <c r="F479" s="36"/>
      <c r="G479" s="33"/>
      <c r="H479" s="45" t="str">
        <f>VLOOKUP(G479,CISL_PLODIN!A$2:D$537,2,FALSE)</f>
        <v>Bez plodiny</v>
      </c>
      <c r="I479" s="38"/>
      <c r="J479" s="39"/>
      <c r="K479" s="39"/>
      <c r="L479" s="40" t="s">
        <v>7755</v>
      </c>
      <c r="M479" s="41"/>
    </row>
    <row r="480" spans="1:13" x14ac:dyDescent="0.2">
      <c r="A480" s="32">
        <v>478</v>
      </c>
      <c r="B480" s="33"/>
      <c r="C480" s="33"/>
      <c r="D480" s="34"/>
      <c r="E480" s="35"/>
      <c r="F480" s="36"/>
      <c r="G480" s="33"/>
      <c r="H480" s="45" t="str">
        <f>VLOOKUP(G480,CISL_PLODIN!A$2:D$537,2,FALSE)</f>
        <v>Bez plodiny</v>
      </c>
      <c r="I480" s="38"/>
      <c r="J480" s="39"/>
      <c r="K480" s="39"/>
      <c r="L480" s="40" t="s">
        <v>7755</v>
      </c>
      <c r="M480" s="41"/>
    </row>
    <row r="481" spans="1:13" x14ac:dyDescent="0.2">
      <c r="A481" s="32">
        <v>479</v>
      </c>
      <c r="B481" s="33"/>
      <c r="C481" s="33"/>
      <c r="D481" s="34"/>
      <c r="E481" s="35"/>
      <c r="F481" s="36"/>
      <c r="G481" s="33"/>
      <c r="H481" s="45" t="str">
        <f>VLOOKUP(G481,CISL_PLODIN!A$2:D$537,2,FALSE)</f>
        <v>Bez plodiny</v>
      </c>
      <c r="I481" s="38"/>
      <c r="J481" s="39"/>
      <c r="K481" s="39"/>
      <c r="L481" s="40" t="s">
        <v>7755</v>
      </c>
      <c r="M481" s="41"/>
    </row>
    <row r="482" spans="1:13" x14ac:dyDescent="0.2">
      <c r="A482" s="32">
        <v>480</v>
      </c>
      <c r="B482" s="33"/>
      <c r="C482" s="33"/>
      <c r="D482" s="34"/>
      <c r="E482" s="35"/>
      <c r="F482" s="36"/>
      <c r="G482" s="33"/>
      <c r="H482" s="45" t="str">
        <f>VLOOKUP(G482,CISL_PLODIN!A$2:D$537,2,FALSE)</f>
        <v>Bez plodiny</v>
      </c>
      <c r="I482" s="38"/>
      <c r="J482" s="39"/>
      <c r="K482" s="39"/>
      <c r="L482" s="40" t="s">
        <v>7755</v>
      </c>
      <c r="M482" s="41"/>
    </row>
    <row r="483" spans="1:13" x14ac:dyDescent="0.2">
      <c r="A483" s="32">
        <v>481</v>
      </c>
      <c r="B483" s="33"/>
      <c r="C483" s="33"/>
      <c r="D483" s="34"/>
      <c r="E483" s="35"/>
      <c r="F483" s="36"/>
      <c r="G483" s="33"/>
      <c r="H483" s="45" t="str">
        <f>VLOOKUP(G483,CISL_PLODIN!A$2:D$537,2,FALSE)</f>
        <v>Bez plodiny</v>
      </c>
      <c r="I483" s="38"/>
      <c r="J483" s="39"/>
      <c r="K483" s="39"/>
      <c r="L483" s="40" t="s">
        <v>7755</v>
      </c>
      <c r="M483" s="41"/>
    </row>
    <row r="484" spans="1:13" x14ac:dyDescent="0.2">
      <c r="A484" s="32">
        <v>482</v>
      </c>
      <c r="B484" s="33"/>
      <c r="C484" s="33"/>
      <c r="D484" s="34"/>
      <c r="E484" s="35"/>
      <c r="F484" s="36"/>
      <c r="G484" s="33"/>
      <c r="H484" s="45" t="str">
        <f>VLOOKUP(G484,CISL_PLODIN!A$2:D$537,2,FALSE)</f>
        <v>Bez plodiny</v>
      </c>
      <c r="I484" s="38"/>
      <c r="J484" s="39"/>
      <c r="K484" s="39"/>
      <c r="L484" s="40" t="s">
        <v>7755</v>
      </c>
      <c r="M484" s="41"/>
    </row>
    <row r="485" spans="1:13" x14ac:dyDescent="0.2">
      <c r="A485" s="32">
        <v>483</v>
      </c>
      <c r="B485" s="33"/>
      <c r="C485" s="33"/>
      <c r="D485" s="34"/>
      <c r="E485" s="35"/>
      <c r="F485" s="36"/>
      <c r="G485" s="33"/>
      <c r="H485" s="45" t="str">
        <f>VLOOKUP(G485,CISL_PLODIN!A$2:D$537,2,FALSE)</f>
        <v>Bez plodiny</v>
      </c>
      <c r="I485" s="38"/>
      <c r="J485" s="39"/>
      <c r="K485" s="39"/>
      <c r="L485" s="40" t="s">
        <v>7755</v>
      </c>
      <c r="M485" s="41"/>
    </row>
    <row r="486" spans="1:13" x14ac:dyDescent="0.2">
      <c r="A486" s="32">
        <v>484</v>
      </c>
      <c r="B486" s="33"/>
      <c r="C486" s="33"/>
      <c r="D486" s="34"/>
      <c r="E486" s="35"/>
      <c r="F486" s="36"/>
      <c r="G486" s="33"/>
      <c r="H486" s="45" t="str">
        <f>VLOOKUP(G486,CISL_PLODIN!A$2:D$537,2,FALSE)</f>
        <v>Bez plodiny</v>
      </c>
      <c r="I486" s="38"/>
      <c r="J486" s="39"/>
      <c r="K486" s="39"/>
      <c r="L486" s="40" t="s">
        <v>7755</v>
      </c>
      <c r="M486" s="41"/>
    </row>
    <row r="487" spans="1:13" x14ac:dyDescent="0.2">
      <c r="A487" s="32">
        <v>485</v>
      </c>
      <c r="B487" s="33"/>
      <c r="C487" s="33"/>
      <c r="D487" s="34"/>
      <c r="E487" s="35"/>
      <c r="F487" s="36"/>
      <c r="G487" s="33"/>
      <c r="H487" s="45" t="str">
        <f>VLOOKUP(G487,CISL_PLODIN!A$2:D$537,2,FALSE)</f>
        <v>Bez plodiny</v>
      </c>
      <c r="I487" s="38"/>
      <c r="J487" s="39"/>
      <c r="K487" s="39"/>
      <c r="L487" s="40" t="s">
        <v>7755</v>
      </c>
      <c r="M487" s="41"/>
    </row>
    <row r="488" spans="1:13" x14ac:dyDescent="0.2">
      <c r="A488" s="32">
        <v>486</v>
      </c>
      <c r="B488" s="33"/>
      <c r="C488" s="33"/>
      <c r="D488" s="34"/>
      <c r="E488" s="35"/>
      <c r="F488" s="36"/>
      <c r="G488" s="33"/>
      <c r="H488" s="45" t="str">
        <f>VLOOKUP(G488,CISL_PLODIN!A$2:D$537,2,FALSE)</f>
        <v>Bez plodiny</v>
      </c>
      <c r="I488" s="38"/>
      <c r="J488" s="39"/>
      <c r="K488" s="39"/>
      <c r="L488" s="40" t="s">
        <v>7755</v>
      </c>
      <c r="M488" s="41"/>
    </row>
    <row r="489" spans="1:13" x14ac:dyDescent="0.2">
      <c r="A489" s="32">
        <v>487</v>
      </c>
      <c r="B489" s="33"/>
      <c r="C489" s="33"/>
      <c r="D489" s="34"/>
      <c r="E489" s="35"/>
      <c r="F489" s="36"/>
      <c r="G489" s="33"/>
      <c r="H489" s="45" t="str">
        <f>VLOOKUP(G489,CISL_PLODIN!A$2:D$537,2,FALSE)</f>
        <v>Bez plodiny</v>
      </c>
      <c r="I489" s="38"/>
      <c r="J489" s="39"/>
      <c r="K489" s="39"/>
      <c r="L489" s="40" t="s">
        <v>7755</v>
      </c>
      <c r="M489" s="41"/>
    </row>
    <row r="490" spans="1:13" x14ac:dyDescent="0.2">
      <c r="A490" s="32">
        <v>488</v>
      </c>
      <c r="B490" s="33"/>
      <c r="C490" s="33"/>
      <c r="D490" s="34"/>
      <c r="E490" s="35"/>
      <c r="F490" s="36"/>
      <c r="G490" s="33"/>
      <c r="H490" s="45" t="str">
        <f>VLOOKUP(G490,CISL_PLODIN!A$2:D$537,2,FALSE)</f>
        <v>Bez plodiny</v>
      </c>
      <c r="I490" s="38"/>
      <c r="J490" s="39"/>
      <c r="K490" s="39"/>
      <c r="L490" s="40" t="s">
        <v>7755</v>
      </c>
      <c r="M490" s="41"/>
    </row>
    <row r="491" spans="1:13" x14ac:dyDescent="0.2">
      <c r="A491" s="32">
        <v>489</v>
      </c>
      <c r="B491" s="33"/>
      <c r="C491" s="33"/>
      <c r="D491" s="34"/>
      <c r="E491" s="35"/>
      <c r="F491" s="36"/>
      <c r="G491" s="33"/>
      <c r="H491" s="45" t="str">
        <f>VLOOKUP(G491,CISL_PLODIN!A$2:D$537,2,FALSE)</f>
        <v>Bez plodiny</v>
      </c>
      <c r="I491" s="38"/>
      <c r="J491" s="39"/>
      <c r="K491" s="39"/>
      <c r="L491" s="40" t="s">
        <v>7755</v>
      </c>
      <c r="M491" s="41"/>
    </row>
    <row r="492" spans="1:13" x14ac:dyDescent="0.2">
      <c r="A492" s="32">
        <v>490</v>
      </c>
      <c r="B492" s="33"/>
      <c r="C492" s="33"/>
      <c r="D492" s="34"/>
      <c r="E492" s="35"/>
      <c r="F492" s="36"/>
      <c r="G492" s="33"/>
      <c r="H492" s="45" t="str">
        <f>VLOOKUP(G492,CISL_PLODIN!A$2:D$537,2,FALSE)</f>
        <v>Bez plodiny</v>
      </c>
      <c r="I492" s="38"/>
      <c r="J492" s="39"/>
      <c r="K492" s="39"/>
      <c r="L492" s="40" t="s">
        <v>7755</v>
      </c>
      <c r="M492" s="41"/>
    </row>
    <row r="493" spans="1:13" x14ac:dyDescent="0.2">
      <c r="A493" s="32">
        <v>491</v>
      </c>
      <c r="B493" s="33"/>
      <c r="C493" s="33"/>
      <c r="D493" s="34"/>
      <c r="E493" s="35"/>
      <c r="F493" s="36"/>
      <c r="G493" s="33"/>
      <c r="H493" s="45" t="str">
        <f>VLOOKUP(G493,CISL_PLODIN!A$2:D$537,2,FALSE)</f>
        <v>Bez plodiny</v>
      </c>
      <c r="I493" s="38"/>
      <c r="J493" s="39"/>
      <c r="K493" s="39"/>
      <c r="L493" s="40" t="s">
        <v>7755</v>
      </c>
      <c r="M493" s="41"/>
    </row>
    <row r="494" spans="1:13" x14ac:dyDescent="0.2">
      <c r="A494" s="32">
        <v>492</v>
      </c>
      <c r="B494" s="33"/>
      <c r="C494" s="33"/>
      <c r="D494" s="34"/>
      <c r="E494" s="35"/>
      <c r="F494" s="36"/>
      <c r="G494" s="33"/>
      <c r="H494" s="45" t="str">
        <f>VLOOKUP(G494,CISL_PLODIN!A$2:D$537,2,FALSE)</f>
        <v>Bez plodiny</v>
      </c>
      <c r="I494" s="38"/>
      <c r="J494" s="39"/>
      <c r="K494" s="39"/>
      <c r="L494" s="40" t="s">
        <v>7755</v>
      </c>
      <c r="M494" s="41"/>
    </row>
    <row r="495" spans="1:13" x14ac:dyDescent="0.2">
      <c r="A495" s="32">
        <v>493</v>
      </c>
      <c r="B495" s="33"/>
      <c r="C495" s="33"/>
      <c r="D495" s="34"/>
      <c r="E495" s="35"/>
      <c r="F495" s="36"/>
      <c r="G495" s="33"/>
      <c r="H495" s="45" t="str">
        <f>VLOOKUP(G495,CISL_PLODIN!A$2:D$537,2,FALSE)</f>
        <v>Bez plodiny</v>
      </c>
      <c r="I495" s="38"/>
      <c r="J495" s="39"/>
      <c r="K495" s="39"/>
      <c r="L495" s="40" t="s">
        <v>7755</v>
      </c>
      <c r="M495" s="41"/>
    </row>
    <row r="496" spans="1:13" x14ac:dyDescent="0.2">
      <c r="A496" s="32">
        <v>494</v>
      </c>
      <c r="B496" s="33"/>
      <c r="C496" s="33"/>
      <c r="D496" s="34"/>
      <c r="E496" s="35"/>
      <c r="F496" s="36"/>
      <c r="G496" s="33"/>
      <c r="H496" s="45" t="str">
        <f>VLOOKUP(G496,CISL_PLODIN!A$2:D$537,2,FALSE)</f>
        <v>Bez plodiny</v>
      </c>
      <c r="I496" s="38"/>
      <c r="J496" s="39"/>
      <c r="K496" s="39"/>
      <c r="L496" s="40" t="s">
        <v>7755</v>
      </c>
      <c r="M496" s="41"/>
    </row>
    <row r="497" spans="1:13" x14ac:dyDescent="0.2">
      <c r="A497" s="32">
        <v>495</v>
      </c>
      <c r="B497" s="33"/>
      <c r="C497" s="33"/>
      <c r="D497" s="34"/>
      <c r="E497" s="35"/>
      <c r="F497" s="36"/>
      <c r="G497" s="33"/>
      <c r="H497" s="45" t="str">
        <f>VLOOKUP(G497,CISL_PLODIN!A$2:D$537,2,FALSE)</f>
        <v>Bez plodiny</v>
      </c>
      <c r="I497" s="38"/>
      <c r="J497" s="39"/>
      <c r="K497" s="39"/>
      <c r="L497" s="40" t="s">
        <v>7755</v>
      </c>
      <c r="M497" s="41"/>
    </row>
    <row r="498" spans="1:13" x14ac:dyDescent="0.2">
      <c r="A498" s="32">
        <v>496</v>
      </c>
      <c r="B498" s="33"/>
      <c r="C498" s="33"/>
      <c r="D498" s="34"/>
      <c r="E498" s="35"/>
      <c r="F498" s="36"/>
      <c r="G498" s="33"/>
      <c r="H498" s="45" t="str">
        <f>VLOOKUP(G498,CISL_PLODIN!A$2:D$537,2,FALSE)</f>
        <v>Bez plodiny</v>
      </c>
      <c r="I498" s="38"/>
      <c r="J498" s="39"/>
      <c r="K498" s="39"/>
      <c r="L498" s="40" t="s">
        <v>7755</v>
      </c>
      <c r="M498" s="41"/>
    </row>
    <row r="499" spans="1:13" x14ac:dyDescent="0.2">
      <c r="A499" s="32">
        <v>497</v>
      </c>
      <c r="B499" s="33"/>
      <c r="C499" s="33"/>
      <c r="D499" s="34"/>
      <c r="E499" s="35"/>
      <c r="F499" s="36"/>
      <c r="G499" s="33"/>
      <c r="H499" s="45" t="str">
        <f>VLOOKUP(G499,CISL_PLODIN!A$2:D$537,2,FALSE)</f>
        <v>Bez plodiny</v>
      </c>
      <c r="I499" s="38"/>
      <c r="J499" s="39"/>
      <c r="K499" s="39"/>
      <c r="L499" s="40" t="s">
        <v>7755</v>
      </c>
      <c r="M499" s="41"/>
    </row>
    <row r="500" spans="1:13" x14ac:dyDescent="0.2">
      <c r="A500" s="32">
        <v>498</v>
      </c>
      <c r="B500" s="33"/>
      <c r="C500" s="33"/>
      <c r="D500" s="34"/>
      <c r="E500" s="35"/>
      <c r="F500" s="36"/>
      <c r="G500" s="33"/>
      <c r="H500" s="45" t="str">
        <f>VLOOKUP(G500,CISL_PLODIN!A$2:D$537,2,FALSE)</f>
        <v>Bez plodiny</v>
      </c>
      <c r="I500" s="38"/>
      <c r="J500" s="39"/>
      <c r="K500" s="39"/>
      <c r="L500" s="40" t="s">
        <v>7755</v>
      </c>
      <c r="M500" s="41"/>
    </row>
    <row r="501" spans="1:13" x14ac:dyDescent="0.2">
      <c r="A501" s="32">
        <v>499</v>
      </c>
      <c r="B501" s="33"/>
      <c r="C501" s="33"/>
      <c r="D501" s="34"/>
      <c r="E501" s="35"/>
      <c r="F501" s="36"/>
      <c r="G501" s="33"/>
      <c r="H501" s="45" t="str">
        <f>VLOOKUP(G501,CISL_PLODIN!A$2:D$537,2,FALSE)</f>
        <v>Bez plodiny</v>
      </c>
      <c r="I501" s="38"/>
      <c r="J501" s="39"/>
      <c r="K501" s="39"/>
      <c r="L501" s="40" t="s">
        <v>7755</v>
      </c>
      <c r="M501" s="41"/>
    </row>
    <row r="502" spans="1:13" x14ac:dyDescent="0.2">
      <c r="A502" s="32">
        <v>500</v>
      </c>
      <c r="B502" s="33"/>
      <c r="C502" s="33"/>
      <c r="D502" s="34"/>
      <c r="E502" s="35"/>
      <c r="F502" s="36"/>
      <c r="G502" s="33"/>
      <c r="H502" s="45" t="str">
        <f>VLOOKUP(G502,CISL_PLODIN!A$2:D$537,2,FALSE)</f>
        <v>Bez plodiny</v>
      </c>
      <c r="I502" s="38"/>
      <c r="J502" s="39"/>
      <c r="K502" s="39"/>
      <c r="L502" s="40" t="s">
        <v>7755</v>
      </c>
      <c r="M502" s="41"/>
    </row>
    <row r="503" spans="1:13" x14ac:dyDescent="0.2">
      <c r="A503" s="32">
        <v>501</v>
      </c>
      <c r="B503" s="33"/>
      <c r="C503" s="33"/>
      <c r="D503" s="34"/>
      <c r="E503" s="35"/>
      <c r="F503" s="36"/>
      <c r="G503" s="33"/>
      <c r="H503" s="45" t="str">
        <f>VLOOKUP(G503,CISL_PLODIN!A$2:D$537,2,FALSE)</f>
        <v>Bez plodiny</v>
      </c>
      <c r="I503" s="38"/>
      <c r="J503" s="39"/>
      <c r="K503" s="39"/>
      <c r="L503" s="40" t="s">
        <v>7755</v>
      </c>
      <c r="M503" s="41"/>
    </row>
    <row r="504" spans="1:13" x14ac:dyDescent="0.2">
      <c r="A504" s="32">
        <v>502</v>
      </c>
      <c r="B504" s="33"/>
      <c r="C504" s="33"/>
      <c r="D504" s="34"/>
      <c r="E504" s="35"/>
      <c r="F504" s="36"/>
      <c r="G504" s="33"/>
      <c r="H504" s="45" t="str">
        <f>VLOOKUP(G504,CISL_PLODIN!A$2:D$537,2,FALSE)</f>
        <v>Bez plodiny</v>
      </c>
      <c r="I504" s="38"/>
      <c r="J504" s="39"/>
      <c r="K504" s="39"/>
      <c r="L504" s="40" t="s">
        <v>7755</v>
      </c>
      <c r="M504" s="41"/>
    </row>
    <row r="505" spans="1:13" x14ac:dyDescent="0.2">
      <c r="A505" s="32">
        <v>503</v>
      </c>
      <c r="B505" s="33"/>
      <c r="C505" s="33"/>
      <c r="D505" s="34"/>
      <c r="E505" s="35"/>
      <c r="F505" s="36"/>
      <c r="G505" s="33"/>
      <c r="H505" s="45" t="str">
        <f>VLOOKUP(G505,CISL_PLODIN!A$2:D$537,2,FALSE)</f>
        <v>Bez plodiny</v>
      </c>
      <c r="I505" s="38"/>
      <c r="J505" s="39"/>
      <c r="K505" s="39"/>
      <c r="L505" s="40" t="s">
        <v>7755</v>
      </c>
      <c r="M505" s="41"/>
    </row>
    <row r="506" spans="1:13" x14ac:dyDescent="0.2">
      <c r="A506" s="32">
        <v>504</v>
      </c>
      <c r="B506" s="33"/>
      <c r="C506" s="33"/>
      <c r="D506" s="34"/>
      <c r="E506" s="35"/>
      <c r="F506" s="36"/>
      <c r="G506" s="33"/>
      <c r="H506" s="45" t="str">
        <f>VLOOKUP(G506,CISL_PLODIN!A$2:D$537,2,FALSE)</f>
        <v>Bez plodiny</v>
      </c>
      <c r="I506" s="38"/>
      <c r="J506" s="39"/>
      <c r="K506" s="39"/>
      <c r="L506" s="40" t="s">
        <v>7755</v>
      </c>
      <c r="M506" s="41"/>
    </row>
    <row r="507" spans="1:13" x14ac:dyDescent="0.2">
      <c r="A507" s="32">
        <v>505</v>
      </c>
      <c r="B507" s="33"/>
      <c r="C507" s="33"/>
      <c r="D507" s="34"/>
      <c r="E507" s="35"/>
      <c r="F507" s="36"/>
      <c r="G507" s="33"/>
      <c r="H507" s="45" t="str">
        <f>VLOOKUP(G507,CISL_PLODIN!A$2:D$537,2,FALSE)</f>
        <v>Bez plodiny</v>
      </c>
      <c r="I507" s="38"/>
      <c r="J507" s="39"/>
      <c r="K507" s="39"/>
      <c r="L507" s="40" t="s">
        <v>7755</v>
      </c>
      <c r="M507" s="41"/>
    </row>
    <row r="508" spans="1:13" x14ac:dyDescent="0.2">
      <c r="A508" s="32">
        <v>506</v>
      </c>
      <c r="B508" s="33"/>
      <c r="C508" s="33"/>
      <c r="D508" s="34"/>
      <c r="E508" s="35"/>
      <c r="F508" s="36"/>
      <c r="G508" s="33"/>
      <c r="H508" s="45" t="str">
        <f>VLOOKUP(G508,CISL_PLODIN!A$2:D$537,2,FALSE)</f>
        <v>Bez plodiny</v>
      </c>
      <c r="I508" s="38"/>
      <c r="J508" s="39"/>
      <c r="K508" s="39"/>
      <c r="L508" s="40" t="s">
        <v>7755</v>
      </c>
      <c r="M508" s="41"/>
    </row>
    <row r="509" spans="1:13" x14ac:dyDescent="0.2">
      <c r="A509" s="32">
        <v>507</v>
      </c>
      <c r="B509" s="33"/>
      <c r="C509" s="33"/>
      <c r="D509" s="34"/>
      <c r="E509" s="35"/>
      <c r="F509" s="36"/>
      <c r="G509" s="33"/>
      <c r="H509" s="45" t="str">
        <f>VLOOKUP(G509,CISL_PLODIN!A$2:D$537,2,FALSE)</f>
        <v>Bez plodiny</v>
      </c>
      <c r="I509" s="38"/>
      <c r="J509" s="39"/>
      <c r="K509" s="39"/>
      <c r="L509" s="40" t="s">
        <v>7755</v>
      </c>
      <c r="M509" s="41"/>
    </row>
    <row r="510" spans="1:13" x14ac:dyDescent="0.2">
      <c r="A510" s="32">
        <v>508</v>
      </c>
      <c r="B510" s="33"/>
      <c r="C510" s="33"/>
      <c r="D510" s="34"/>
      <c r="E510" s="35"/>
      <c r="F510" s="36"/>
      <c r="G510" s="33"/>
      <c r="H510" s="45" t="str">
        <f>VLOOKUP(G510,CISL_PLODIN!A$2:D$537,2,FALSE)</f>
        <v>Bez plodiny</v>
      </c>
      <c r="I510" s="38"/>
      <c r="J510" s="39"/>
      <c r="K510" s="39"/>
      <c r="L510" s="40" t="s">
        <v>7755</v>
      </c>
      <c r="M510" s="41"/>
    </row>
    <row r="511" spans="1:13" x14ac:dyDescent="0.2">
      <c r="A511" s="32">
        <v>509</v>
      </c>
      <c r="B511" s="33"/>
      <c r="C511" s="33"/>
      <c r="D511" s="34"/>
      <c r="E511" s="35"/>
      <c r="F511" s="36"/>
      <c r="G511" s="33"/>
      <c r="H511" s="45" t="str">
        <f>VLOOKUP(G511,CISL_PLODIN!A$2:D$537,2,FALSE)</f>
        <v>Bez plodiny</v>
      </c>
      <c r="I511" s="38"/>
      <c r="J511" s="39"/>
      <c r="K511" s="39"/>
      <c r="L511" s="40" t="s">
        <v>7755</v>
      </c>
      <c r="M511" s="41"/>
    </row>
    <row r="512" spans="1:13" x14ac:dyDescent="0.2">
      <c r="A512" s="32">
        <v>510</v>
      </c>
      <c r="B512" s="33"/>
      <c r="C512" s="33"/>
      <c r="D512" s="34"/>
      <c r="E512" s="35"/>
      <c r="F512" s="36"/>
      <c r="G512" s="33"/>
      <c r="H512" s="45" t="str">
        <f>VLOOKUP(G512,CISL_PLODIN!A$2:D$537,2,FALSE)</f>
        <v>Bez plodiny</v>
      </c>
      <c r="I512" s="38"/>
      <c r="J512" s="39"/>
      <c r="K512" s="39"/>
      <c r="L512" s="40" t="s">
        <v>7755</v>
      </c>
      <c r="M512" s="41"/>
    </row>
    <row r="513" spans="1:13" x14ac:dyDescent="0.2">
      <c r="A513" s="32">
        <v>511</v>
      </c>
      <c r="B513" s="33"/>
      <c r="C513" s="33"/>
      <c r="D513" s="34"/>
      <c r="E513" s="35"/>
      <c r="F513" s="36"/>
      <c r="G513" s="33"/>
      <c r="H513" s="45" t="str">
        <f>VLOOKUP(G513,CISL_PLODIN!A$2:D$537,2,FALSE)</f>
        <v>Bez plodiny</v>
      </c>
      <c r="I513" s="38"/>
      <c r="J513" s="39"/>
      <c r="K513" s="39"/>
      <c r="L513" s="40" t="s">
        <v>7755</v>
      </c>
      <c r="M513" s="41"/>
    </row>
    <row r="514" spans="1:13" x14ac:dyDescent="0.2">
      <c r="A514" s="32">
        <v>512</v>
      </c>
      <c r="B514" s="33"/>
      <c r="C514" s="33"/>
      <c r="D514" s="34"/>
      <c r="E514" s="35"/>
      <c r="F514" s="36"/>
      <c r="G514" s="33"/>
      <c r="H514" s="45" t="str">
        <f>VLOOKUP(G514,CISL_PLODIN!A$2:D$537,2,FALSE)</f>
        <v>Bez plodiny</v>
      </c>
      <c r="I514" s="38"/>
      <c r="J514" s="39"/>
      <c r="K514" s="39"/>
      <c r="L514" s="40" t="s">
        <v>7755</v>
      </c>
      <c r="M514" s="41"/>
    </row>
    <row r="515" spans="1:13" x14ac:dyDescent="0.2">
      <c r="A515" s="32">
        <v>513</v>
      </c>
      <c r="B515" s="33"/>
      <c r="C515" s="33"/>
      <c r="D515" s="34"/>
      <c r="E515" s="35"/>
      <c r="F515" s="36"/>
      <c r="G515" s="33"/>
      <c r="H515" s="45" t="str">
        <f>VLOOKUP(G515,CISL_PLODIN!A$2:D$537,2,FALSE)</f>
        <v>Bez plodiny</v>
      </c>
      <c r="I515" s="38"/>
      <c r="J515" s="39"/>
      <c r="K515" s="39"/>
      <c r="L515" s="40" t="s">
        <v>7755</v>
      </c>
      <c r="M515" s="41"/>
    </row>
    <row r="516" spans="1:13" x14ac:dyDescent="0.2">
      <c r="A516" s="32">
        <v>514</v>
      </c>
      <c r="B516" s="33"/>
      <c r="C516" s="33"/>
      <c r="D516" s="34"/>
      <c r="E516" s="35"/>
      <c r="F516" s="36"/>
      <c r="G516" s="33"/>
      <c r="H516" s="45" t="str">
        <f>VLOOKUP(G516,CISL_PLODIN!A$2:D$537,2,FALSE)</f>
        <v>Bez plodiny</v>
      </c>
      <c r="I516" s="38"/>
      <c r="J516" s="39"/>
      <c r="K516" s="39"/>
      <c r="L516" s="40" t="s">
        <v>7755</v>
      </c>
      <c r="M516" s="41"/>
    </row>
    <row r="517" spans="1:13" x14ac:dyDescent="0.2">
      <c r="A517" s="32">
        <v>515</v>
      </c>
      <c r="B517" s="33"/>
      <c r="C517" s="33"/>
      <c r="D517" s="34"/>
      <c r="E517" s="35"/>
      <c r="F517" s="36"/>
      <c r="G517" s="33"/>
      <c r="H517" s="45" t="str">
        <f>VLOOKUP(G517,CISL_PLODIN!A$2:D$537,2,FALSE)</f>
        <v>Bez plodiny</v>
      </c>
      <c r="I517" s="38"/>
      <c r="J517" s="39"/>
      <c r="K517" s="39"/>
      <c r="L517" s="40" t="s">
        <v>7755</v>
      </c>
      <c r="M517" s="41"/>
    </row>
    <row r="518" spans="1:13" x14ac:dyDescent="0.2">
      <c r="A518" s="32">
        <v>516</v>
      </c>
      <c r="B518" s="33"/>
      <c r="C518" s="33"/>
      <c r="D518" s="34"/>
      <c r="E518" s="35"/>
      <c r="F518" s="36"/>
      <c r="G518" s="33"/>
      <c r="H518" s="45" t="str">
        <f>VLOOKUP(G518,CISL_PLODIN!A$2:D$537,2,FALSE)</f>
        <v>Bez plodiny</v>
      </c>
      <c r="I518" s="38"/>
      <c r="J518" s="39"/>
      <c r="K518" s="39"/>
      <c r="L518" s="40" t="s">
        <v>7755</v>
      </c>
      <c r="M518" s="41"/>
    </row>
    <row r="519" spans="1:13" x14ac:dyDescent="0.2">
      <c r="A519" s="32">
        <v>517</v>
      </c>
      <c r="B519" s="33"/>
      <c r="C519" s="33"/>
      <c r="D519" s="34"/>
      <c r="E519" s="35"/>
      <c r="F519" s="36"/>
      <c r="G519" s="33"/>
      <c r="H519" s="45" t="str">
        <f>VLOOKUP(G519,CISL_PLODIN!A$2:D$537,2,FALSE)</f>
        <v>Bez plodiny</v>
      </c>
      <c r="I519" s="38"/>
      <c r="J519" s="39"/>
      <c r="K519" s="39"/>
      <c r="L519" s="40" t="s">
        <v>7755</v>
      </c>
      <c r="M519" s="41"/>
    </row>
    <row r="520" spans="1:13" x14ac:dyDescent="0.2">
      <c r="A520" s="32">
        <v>518</v>
      </c>
      <c r="B520" s="33"/>
      <c r="C520" s="33"/>
      <c r="D520" s="34"/>
      <c r="E520" s="35"/>
      <c r="F520" s="36"/>
      <c r="G520" s="33"/>
      <c r="H520" s="45" t="str">
        <f>VLOOKUP(G520,CISL_PLODIN!A$2:D$537,2,FALSE)</f>
        <v>Bez plodiny</v>
      </c>
      <c r="I520" s="38"/>
      <c r="J520" s="39"/>
      <c r="K520" s="39"/>
      <c r="L520" s="40" t="s">
        <v>7755</v>
      </c>
      <c r="M520" s="41"/>
    </row>
    <row r="521" spans="1:13" x14ac:dyDescent="0.2">
      <c r="A521" s="32">
        <v>519</v>
      </c>
      <c r="B521" s="33"/>
      <c r="C521" s="33"/>
      <c r="D521" s="34"/>
      <c r="E521" s="35"/>
      <c r="F521" s="36"/>
      <c r="G521" s="33"/>
      <c r="H521" s="45" t="str">
        <f>VLOOKUP(G521,CISL_PLODIN!A$2:D$537,2,FALSE)</f>
        <v>Bez plodiny</v>
      </c>
      <c r="I521" s="38"/>
      <c r="J521" s="39"/>
      <c r="K521" s="39"/>
      <c r="L521" s="40" t="s">
        <v>7755</v>
      </c>
      <c r="M521" s="41"/>
    </row>
    <row r="522" spans="1:13" x14ac:dyDescent="0.2">
      <c r="A522" s="32">
        <v>520</v>
      </c>
      <c r="B522" s="33"/>
      <c r="C522" s="33"/>
      <c r="D522" s="34"/>
      <c r="E522" s="35"/>
      <c r="F522" s="36"/>
      <c r="G522" s="33"/>
      <c r="H522" s="45" t="str">
        <f>VLOOKUP(G522,CISL_PLODIN!A$2:D$537,2,FALSE)</f>
        <v>Bez plodiny</v>
      </c>
      <c r="I522" s="38"/>
      <c r="J522" s="39"/>
      <c r="K522" s="39"/>
      <c r="L522" s="40" t="s">
        <v>7755</v>
      </c>
      <c r="M522" s="41"/>
    </row>
    <row r="523" spans="1:13" x14ac:dyDescent="0.2">
      <c r="A523" s="32">
        <v>521</v>
      </c>
      <c r="B523" s="33"/>
      <c r="C523" s="33"/>
      <c r="D523" s="34"/>
      <c r="E523" s="35"/>
      <c r="F523" s="36"/>
      <c r="G523" s="33"/>
      <c r="H523" s="45" t="str">
        <f>VLOOKUP(G523,CISL_PLODIN!A$2:D$537,2,FALSE)</f>
        <v>Bez plodiny</v>
      </c>
      <c r="I523" s="38"/>
      <c r="J523" s="39"/>
      <c r="K523" s="39"/>
      <c r="L523" s="40" t="s">
        <v>7755</v>
      </c>
      <c r="M523" s="41"/>
    </row>
    <row r="524" spans="1:13" x14ac:dyDescent="0.2">
      <c r="A524" s="32">
        <v>522</v>
      </c>
      <c r="B524" s="33"/>
      <c r="C524" s="33"/>
      <c r="D524" s="34"/>
      <c r="E524" s="35"/>
      <c r="F524" s="36"/>
      <c r="G524" s="33"/>
      <c r="H524" s="45" t="str">
        <f>VLOOKUP(G524,CISL_PLODIN!A$2:D$537,2,FALSE)</f>
        <v>Bez plodiny</v>
      </c>
      <c r="I524" s="38"/>
      <c r="J524" s="39"/>
      <c r="K524" s="39"/>
      <c r="L524" s="40" t="s">
        <v>7755</v>
      </c>
      <c r="M524" s="41"/>
    </row>
    <row r="525" spans="1:13" x14ac:dyDescent="0.2">
      <c r="A525" s="32">
        <v>523</v>
      </c>
      <c r="B525" s="33"/>
      <c r="C525" s="33"/>
      <c r="D525" s="34"/>
      <c r="E525" s="35"/>
      <c r="F525" s="36"/>
      <c r="G525" s="33"/>
      <c r="H525" s="45" t="str">
        <f>VLOOKUP(G525,CISL_PLODIN!A$2:D$537,2,FALSE)</f>
        <v>Bez plodiny</v>
      </c>
      <c r="I525" s="38"/>
      <c r="J525" s="39"/>
      <c r="K525" s="39"/>
      <c r="L525" s="40" t="s">
        <v>7755</v>
      </c>
      <c r="M525" s="41"/>
    </row>
    <row r="526" spans="1:13" x14ac:dyDescent="0.2">
      <c r="A526" s="32">
        <v>524</v>
      </c>
      <c r="B526" s="33"/>
      <c r="C526" s="33"/>
      <c r="D526" s="34"/>
      <c r="E526" s="35"/>
      <c r="F526" s="36"/>
      <c r="G526" s="33"/>
      <c r="H526" s="45" t="str">
        <f>VLOOKUP(G526,CISL_PLODIN!A$2:D$537,2,FALSE)</f>
        <v>Bez plodiny</v>
      </c>
      <c r="I526" s="38"/>
      <c r="J526" s="39"/>
      <c r="K526" s="39"/>
      <c r="L526" s="40" t="s">
        <v>7755</v>
      </c>
      <c r="M526" s="41"/>
    </row>
    <row r="527" spans="1:13" x14ac:dyDescent="0.2">
      <c r="A527" s="32">
        <v>525</v>
      </c>
      <c r="B527" s="33"/>
      <c r="C527" s="33"/>
      <c r="D527" s="34"/>
      <c r="E527" s="35"/>
      <c r="F527" s="36"/>
      <c r="G527" s="33"/>
      <c r="H527" s="45" t="str">
        <f>VLOOKUP(G527,CISL_PLODIN!A$2:D$537,2,FALSE)</f>
        <v>Bez plodiny</v>
      </c>
      <c r="I527" s="38"/>
      <c r="J527" s="39"/>
      <c r="K527" s="39"/>
      <c r="L527" s="40" t="s">
        <v>7755</v>
      </c>
      <c r="M527" s="41"/>
    </row>
    <row r="528" spans="1:13" x14ac:dyDescent="0.2">
      <c r="A528" s="32">
        <v>526</v>
      </c>
      <c r="B528" s="33"/>
      <c r="C528" s="33"/>
      <c r="D528" s="34"/>
      <c r="E528" s="35"/>
      <c r="F528" s="36"/>
      <c r="G528" s="33"/>
      <c r="H528" s="45" t="str">
        <f>VLOOKUP(G528,CISL_PLODIN!A$2:D$537,2,FALSE)</f>
        <v>Bez plodiny</v>
      </c>
      <c r="I528" s="38"/>
      <c r="J528" s="39"/>
      <c r="K528" s="39"/>
      <c r="L528" s="40" t="s">
        <v>7755</v>
      </c>
      <c r="M528" s="41"/>
    </row>
    <row r="529" spans="1:13" x14ac:dyDescent="0.2">
      <c r="A529" s="32">
        <v>527</v>
      </c>
      <c r="B529" s="33"/>
      <c r="C529" s="33"/>
      <c r="D529" s="34"/>
      <c r="E529" s="35"/>
      <c r="F529" s="36"/>
      <c r="G529" s="33"/>
      <c r="H529" s="45" t="str">
        <f>VLOOKUP(G529,CISL_PLODIN!A$2:D$537,2,FALSE)</f>
        <v>Bez plodiny</v>
      </c>
      <c r="I529" s="38"/>
      <c r="J529" s="39"/>
      <c r="K529" s="39"/>
      <c r="L529" s="40" t="s">
        <v>7755</v>
      </c>
      <c r="M529" s="41"/>
    </row>
    <row r="530" spans="1:13" x14ac:dyDescent="0.2">
      <c r="A530" s="32">
        <v>528</v>
      </c>
      <c r="B530" s="33"/>
      <c r="C530" s="33"/>
      <c r="D530" s="34"/>
      <c r="E530" s="35"/>
      <c r="F530" s="36"/>
      <c r="G530" s="33"/>
      <c r="H530" s="45" t="str">
        <f>VLOOKUP(G530,CISL_PLODIN!A$2:D$537,2,FALSE)</f>
        <v>Bez plodiny</v>
      </c>
      <c r="I530" s="38"/>
      <c r="J530" s="39"/>
      <c r="K530" s="39"/>
      <c r="L530" s="40" t="s">
        <v>7755</v>
      </c>
      <c r="M530" s="41"/>
    </row>
    <row r="531" spans="1:13" x14ac:dyDescent="0.2">
      <c r="A531" s="32">
        <v>529</v>
      </c>
      <c r="B531" s="33"/>
      <c r="C531" s="33"/>
      <c r="D531" s="34"/>
      <c r="E531" s="35"/>
      <c r="F531" s="36"/>
      <c r="G531" s="33"/>
      <c r="H531" s="45" t="str">
        <f>VLOOKUP(G531,CISL_PLODIN!A$2:D$537,2,FALSE)</f>
        <v>Bez plodiny</v>
      </c>
      <c r="I531" s="38"/>
      <c r="J531" s="39"/>
      <c r="K531" s="39"/>
      <c r="L531" s="40" t="s">
        <v>7755</v>
      </c>
      <c r="M531" s="41"/>
    </row>
    <row r="532" spans="1:13" x14ac:dyDescent="0.2">
      <c r="A532" s="32">
        <v>530</v>
      </c>
      <c r="B532" s="33"/>
      <c r="C532" s="33"/>
      <c r="D532" s="34"/>
      <c r="E532" s="35"/>
      <c r="F532" s="36"/>
      <c r="G532" s="33"/>
      <c r="H532" s="45" t="str">
        <f>VLOOKUP(G532,CISL_PLODIN!A$2:D$537,2,FALSE)</f>
        <v>Bez plodiny</v>
      </c>
      <c r="I532" s="38"/>
      <c r="J532" s="39"/>
      <c r="K532" s="39"/>
      <c r="L532" s="40" t="s">
        <v>7755</v>
      </c>
      <c r="M532" s="41"/>
    </row>
    <row r="533" spans="1:13" x14ac:dyDescent="0.2">
      <c r="A533" s="32">
        <v>531</v>
      </c>
      <c r="B533" s="33"/>
      <c r="C533" s="33"/>
      <c r="D533" s="34"/>
      <c r="E533" s="35"/>
      <c r="F533" s="36"/>
      <c r="G533" s="33"/>
      <c r="H533" s="45" t="str">
        <f>VLOOKUP(G533,CISL_PLODIN!A$2:D$537,2,FALSE)</f>
        <v>Bez plodiny</v>
      </c>
      <c r="I533" s="38"/>
      <c r="J533" s="39"/>
      <c r="K533" s="39"/>
      <c r="L533" s="40" t="s">
        <v>7755</v>
      </c>
      <c r="M533" s="41"/>
    </row>
    <row r="534" spans="1:13" x14ac:dyDescent="0.2">
      <c r="A534" s="32">
        <v>532</v>
      </c>
      <c r="B534" s="33"/>
      <c r="C534" s="33"/>
      <c r="D534" s="34"/>
      <c r="E534" s="35"/>
      <c r="F534" s="36"/>
      <c r="G534" s="33"/>
      <c r="H534" s="45" t="str">
        <f>VLOOKUP(G534,CISL_PLODIN!A$2:D$537,2,FALSE)</f>
        <v>Bez plodiny</v>
      </c>
      <c r="I534" s="38"/>
      <c r="J534" s="39"/>
      <c r="K534" s="39"/>
      <c r="L534" s="40" t="s">
        <v>7755</v>
      </c>
      <c r="M534" s="41"/>
    </row>
    <row r="535" spans="1:13" x14ac:dyDescent="0.2">
      <c r="A535" s="32">
        <v>533</v>
      </c>
      <c r="B535" s="33"/>
      <c r="C535" s="33"/>
      <c r="D535" s="34"/>
      <c r="E535" s="35"/>
      <c r="F535" s="36"/>
      <c r="G535" s="33"/>
      <c r="H535" s="45" t="str">
        <f>VLOOKUP(G535,CISL_PLODIN!A$2:D$537,2,FALSE)</f>
        <v>Bez plodiny</v>
      </c>
      <c r="I535" s="38"/>
      <c r="J535" s="39"/>
      <c r="K535" s="39"/>
      <c r="L535" s="40" t="s">
        <v>7755</v>
      </c>
      <c r="M535" s="41"/>
    </row>
    <row r="536" spans="1:13" x14ac:dyDescent="0.2">
      <c r="A536" s="32">
        <v>534</v>
      </c>
      <c r="B536" s="33"/>
      <c r="C536" s="33"/>
      <c r="D536" s="34"/>
      <c r="E536" s="35"/>
      <c r="F536" s="36"/>
      <c r="G536" s="33"/>
      <c r="H536" s="45" t="str">
        <f>VLOOKUP(G536,CISL_PLODIN!A$2:D$537,2,FALSE)</f>
        <v>Bez plodiny</v>
      </c>
      <c r="I536" s="38"/>
      <c r="J536" s="39"/>
      <c r="K536" s="39"/>
      <c r="L536" s="40" t="s">
        <v>7755</v>
      </c>
      <c r="M536" s="41"/>
    </row>
    <row r="537" spans="1:13" x14ac:dyDescent="0.2">
      <c r="A537" s="32">
        <v>535</v>
      </c>
      <c r="B537" s="33"/>
      <c r="C537" s="33"/>
      <c r="D537" s="34"/>
      <c r="E537" s="35"/>
      <c r="F537" s="36"/>
      <c r="G537" s="33"/>
      <c r="H537" s="45" t="str">
        <f>VLOOKUP(G537,CISL_PLODIN!A$2:D$537,2,FALSE)</f>
        <v>Bez plodiny</v>
      </c>
      <c r="I537" s="38"/>
      <c r="J537" s="39"/>
      <c r="K537" s="39"/>
      <c r="L537" s="40" t="s">
        <v>7755</v>
      </c>
      <c r="M537" s="41"/>
    </row>
    <row r="538" spans="1:13" x14ac:dyDescent="0.2">
      <c r="A538" s="32">
        <v>536</v>
      </c>
      <c r="B538" s="33"/>
      <c r="C538" s="33"/>
      <c r="D538" s="34"/>
      <c r="E538" s="35"/>
      <c r="F538" s="36"/>
      <c r="G538" s="33"/>
      <c r="H538" s="45" t="str">
        <f>VLOOKUP(G538,CISL_PLODIN!A$2:D$537,2,FALSE)</f>
        <v>Bez plodiny</v>
      </c>
      <c r="I538" s="38"/>
      <c r="J538" s="39"/>
      <c r="K538" s="39"/>
      <c r="L538" s="40" t="s">
        <v>7755</v>
      </c>
      <c r="M538" s="41"/>
    </row>
    <row r="539" spans="1:13" x14ac:dyDescent="0.2">
      <c r="A539" s="32">
        <v>537</v>
      </c>
      <c r="B539" s="33"/>
      <c r="C539" s="33"/>
      <c r="D539" s="34"/>
      <c r="E539" s="35"/>
      <c r="F539" s="36"/>
      <c r="G539" s="33"/>
      <c r="H539" s="45" t="str">
        <f>VLOOKUP(G539,CISL_PLODIN!A$2:D$537,2,FALSE)</f>
        <v>Bez plodiny</v>
      </c>
      <c r="I539" s="38"/>
      <c r="J539" s="39"/>
      <c r="K539" s="39"/>
      <c r="L539" s="40" t="s">
        <v>7755</v>
      </c>
      <c r="M539" s="41"/>
    </row>
    <row r="540" spans="1:13" x14ac:dyDescent="0.2">
      <c r="A540" s="32">
        <v>538</v>
      </c>
      <c r="B540" s="33"/>
      <c r="C540" s="33"/>
      <c r="D540" s="34"/>
      <c r="E540" s="35"/>
      <c r="F540" s="36"/>
      <c r="G540" s="33"/>
      <c r="H540" s="45" t="str">
        <f>VLOOKUP(G540,CISL_PLODIN!A$2:D$537,2,FALSE)</f>
        <v>Bez plodiny</v>
      </c>
      <c r="I540" s="38"/>
      <c r="J540" s="39"/>
      <c r="K540" s="39"/>
      <c r="L540" s="40" t="s">
        <v>7755</v>
      </c>
      <c r="M540" s="41"/>
    </row>
    <row r="541" spans="1:13" x14ac:dyDescent="0.2">
      <c r="A541" s="32">
        <v>539</v>
      </c>
      <c r="B541" s="33"/>
      <c r="C541" s="33"/>
      <c r="D541" s="34"/>
      <c r="E541" s="35"/>
      <c r="F541" s="36"/>
      <c r="G541" s="33"/>
      <c r="H541" s="45" t="str">
        <f>VLOOKUP(G541,CISL_PLODIN!A$2:D$537,2,FALSE)</f>
        <v>Bez plodiny</v>
      </c>
      <c r="I541" s="38"/>
      <c r="J541" s="39"/>
      <c r="K541" s="39"/>
      <c r="L541" s="40" t="s">
        <v>7755</v>
      </c>
      <c r="M541" s="41"/>
    </row>
    <row r="542" spans="1:13" x14ac:dyDescent="0.2">
      <c r="A542" s="32">
        <v>540</v>
      </c>
      <c r="B542" s="33"/>
      <c r="C542" s="33"/>
      <c r="D542" s="34"/>
      <c r="E542" s="35"/>
      <c r="F542" s="36"/>
      <c r="G542" s="33"/>
      <c r="H542" s="45" t="str">
        <f>VLOOKUP(G542,CISL_PLODIN!A$2:D$537,2,FALSE)</f>
        <v>Bez plodiny</v>
      </c>
      <c r="I542" s="38"/>
      <c r="J542" s="39"/>
      <c r="K542" s="39"/>
      <c r="L542" s="40" t="s">
        <v>7755</v>
      </c>
      <c r="M542" s="41"/>
    </row>
    <row r="543" spans="1:13" x14ac:dyDescent="0.2">
      <c r="A543" s="32">
        <v>541</v>
      </c>
      <c r="B543" s="33"/>
      <c r="C543" s="33"/>
      <c r="D543" s="34"/>
      <c r="E543" s="35"/>
      <c r="F543" s="36"/>
      <c r="G543" s="33"/>
      <c r="H543" s="45" t="str">
        <f>VLOOKUP(G543,CISL_PLODIN!A$2:D$537,2,FALSE)</f>
        <v>Bez plodiny</v>
      </c>
      <c r="I543" s="38"/>
      <c r="J543" s="39"/>
      <c r="K543" s="39"/>
      <c r="L543" s="40" t="s">
        <v>7755</v>
      </c>
      <c r="M543" s="41"/>
    </row>
    <row r="544" spans="1:13" x14ac:dyDescent="0.2">
      <c r="A544" s="32">
        <v>542</v>
      </c>
      <c r="B544" s="33"/>
      <c r="C544" s="33"/>
      <c r="D544" s="34"/>
      <c r="E544" s="35"/>
      <c r="F544" s="36"/>
      <c r="G544" s="33"/>
      <c r="H544" s="45" t="str">
        <f>VLOOKUP(G544,CISL_PLODIN!A$2:D$537,2,FALSE)</f>
        <v>Bez plodiny</v>
      </c>
      <c r="I544" s="38"/>
      <c r="J544" s="39"/>
      <c r="K544" s="39"/>
      <c r="L544" s="40" t="s">
        <v>7755</v>
      </c>
      <c r="M544" s="41"/>
    </row>
    <row r="545" spans="1:13" x14ac:dyDescent="0.2">
      <c r="A545" s="32">
        <v>543</v>
      </c>
      <c r="B545" s="33"/>
      <c r="C545" s="33"/>
      <c r="D545" s="34"/>
      <c r="E545" s="35"/>
      <c r="F545" s="36"/>
      <c r="G545" s="33"/>
      <c r="H545" s="45" t="str">
        <f>VLOOKUP(G545,CISL_PLODIN!A$2:D$537,2,FALSE)</f>
        <v>Bez plodiny</v>
      </c>
      <c r="I545" s="38"/>
      <c r="J545" s="39"/>
      <c r="K545" s="39"/>
      <c r="L545" s="40" t="s">
        <v>7755</v>
      </c>
      <c r="M545" s="41"/>
    </row>
    <row r="546" spans="1:13" x14ac:dyDescent="0.2">
      <c r="A546" s="32">
        <v>544</v>
      </c>
      <c r="B546" s="33"/>
      <c r="C546" s="33"/>
      <c r="D546" s="34"/>
      <c r="E546" s="35"/>
      <c r="F546" s="36"/>
      <c r="G546" s="33"/>
      <c r="H546" s="45" t="str">
        <f>VLOOKUP(G546,CISL_PLODIN!A$2:D$537,2,FALSE)</f>
        <v>Bez plodiny</v>
      </c>
      <c r="I546" s="38"/>
      <c r="J546" s="39"/>
      <c r="K546" s="39"/>
      <c r="L546" s="40" t="s">
        <v>7755</v>
      </c>
      <c r="M546" s="41"/>
    </row>
    <row r="547" spans="1:13" x14ac:dyDescent="0.2">
      <c r="A547" s="32">
        <v>545</v>
      </c>
      <c r="B547" s="33"/>
      <c r="C547" s="33"/>
      <c r="D547" s="34"/>
      <c r="E547" s="35"/>
      <c r="F547" s="36"/>
      <c r="G547" s="33"/>
      <c r="H547" s="45" t="str">
        <f>VLOOKUP(G547,CISL_PLODIN!A$2:D$537,2,FALSE)</f>
        <v>Bez plodiny</v>
      </c>
      <c r="I547" s="38"/>
      <c r="J547" s="39"/>
      <c r="K547" s="39"/>
      <c r="L547" s="40" t="s">
        <v>7755</v>
      </c>
      <c r="M547" s="41"/>
    </row>
    <row r="548" spans="1:13" x14ac:dyDescent="0.2">
      <c r="A548" s="32">
        <v>546</v>
      </c>
      <c r="B548" s="33"/>
      <c r="C548" s="33"/>
      <c r="D548" s="34"/>
      <c r="E548" s="35"/>
      <c r="F548" s="36"/>
      <c r="G548" s="33"/>
      <c r="H548" s="45" t="str">
        <f>VLOOKUP(G548,CISL_PLODIN!A$2:D$537,2,FALSE)</f>
        <v>Bez plodiny</v>
      </c>
      <c r="I548" s="38"/>
      <c r="J548" s="39"/>
      <c r="K548" s="39"/>
      <c r="L548" s="40" t="s">
        <v>7755</v>
      </c>
      <c r="M548" s="41"/>
    </row>
    <row r="549" spans="1:13" x14ac:dyDescent="0.2">
      <c r="A549" s="32">
        <v>547</v>
      </c>
      <c r="B549" s="33"/>
      <c r="C549" s="33"/>
      <c r="D549" s="34"/>
      <c r="E549" s="35"/>
      <c r="F549" s="36"/>
      <c r="G549" s="33"/>
      <c r="H549" s="45" t="str">
        <f>VLOOKUP(G549,CISL_PLODIN!A$2:D$537,2,FALSE)</f>
        <v>Bez plodiny</v>
      </c>
      <c r="I549" s="38"/>
      <c r="J549" s="39"/>
      <c r="K549" s="39"/>
      <c r="L549" s="40" t="s">
        <v>7755</v>
      </c>
      <c r="M549" s="41"/>
    </row>
    <row r="550" spans="1:13" x14ac:dyDescent="0.2">
      <c r="A550" s="32">
        <v>548</v>
      </c>
      <c r="B550" s="33"/>
      <c r="C550" s="33"/>
      <c r="D550" s="34"/>
      <c r="E550" s="35"/>
      <c r="F550" s="36"/>
      <c r="G550" s="33"/>
      <c r="H550" s="45" t="str">
        <f>VLOOKUP(G550,CISL_PLODIN!A$2:D$537,2,FALSE)</f>
        <v>Bez plodiny</v>
      </c>
      <c r="I550" s="38"/>
      <c r="J550" s="39"/>
      <c r="K550" s="39"/>
      <c r="L550" s="40" t="s">
        <v>7755</v>
      </c>
      <c r="M550" s="41"/>
    </row>
    <row r="551" spans="1:13" x14ac:dyDescent="0.2">
      <c r="A551" s="32">
        <v>549</v>
      </c>
      <c r="B551" s="33"/>
      <c r="C551" s="33"/>
      <c r="D551" s="34"/>
      <c r="E551" s="35"/>
      <c r="F551" s="36"/>
      <c r="G551" s="33"/>
      <c r="H551" s="45" t="str">
        <f>VLOOKUP(G551,CISL_PLODIN!A$2:D$537,2,FALSE)</f>
        <v>Bez plodiny</v>
      </c>
      <c r="I551" s="38"/>
      <c r="J551" s="39"/>
      <c r="K551" s="39"/>
      <c r="L551" s="40" t="s">
        <v>7755</v>
      </c>
      <c r="M551" s="41"/>
    </row>
    <row r="552" spans="1:13" x14ac:dyDescent="0.2">
      <c r="A552" s="32">
        <v>550</v>
      </c>
      <c r="B552" s="33"/>
      <c r="C552" s="33"/>
      <c r="D552" s="34"/>
      <c r="E552" s="35"/>
      <c r="F552" s="36"/>
      <c r="G552" s="33"/>
      <c r="H552" s="45" t="str">
        <f>VLOOKUP(G552,CISL_PLODIN!A$2:D$537,2,FALSE)</f>
        <v>Bez plodiny</v>
      </c>
      <c r="I552" s="38"/>
      <c r="J552" s="39"/>
      <c r="K552" s="39"/>
      <c r="L552" s="40" t="s">
        <v>7755</v>
      </c>
      <c r="M552" s="41"/>
    </row>
    <row r="553" spans="1:13" x14ac:dyDescent="0.2">
      <c r="A553" s="32">
        <v>551</v>
      </c>
      <c r="B553" s="33"/>
      <c r="C553" s="33"/>
      <c r="D553" s="34"/>
      <c r="E553" s="35"/>
      <c r="F553" s="36"/>
      <c r="G553" s="33"/>
      <c r="H553" s="45" t="str">
        <f>VLOOKUP(G553,CISL_PLODIN!A$2:D$537,2,FALSE)</f>
        <v>Bez plodiny</v>
      </c>
      <c r="I553" s="38"/>
      <c r="J553" s="39"/>
      <c r="K553" s="39"/>
      <c r="L553" s="40" t="s">
        <v>7755</v>
      </c>
      <c r="M553" s="41"/>
    </row>
    <row r="554" spans="1:13" x14ac:dyDescent="0.2">
      <c r="A554" s="32">
        <v>552</v>
      </c>
      <c r="B554" s="33"/>
      <c r="C554" s="33"/>
      <c r="D554" s="34"/>
      <c r="E554" s="35"/>
      <c r="F554" s="36"/>
      <c r="G554" s="33"/>
      <c r="H554" s="45" t="str">
        <f>VLOOKUP(G554,CISL_PLODIN!A$2:D$537,2,FALSE)</f>
        <v>Bez plodiny</v>
      </c>
      <c r="I554" s="38"/>
      <c r="J554" s="39"/>
      <c r="K554" s="39"/>
      <c r="L554" s="40" t="s">
        <v>7755</v>
      </c>
      <c r="M554" s="41"/>
    </row>
    <row r="555" spans="1:13" x14ac:dyDescent="0.2">
      <c r="A555" s="32">
        <v>553</v>
      </c>
      <c r="B555" s="33"/>
      <c r="C555" s="33"/>
      <c r="D555" s="34"/>
      <c r="E555" s="35"/>
      <c r="F555" s="36"/>
      <c r="G555" s="33"/>
      <c r="H555" s="45" t="str">
        <f>VLOOKUP(G555,CISL_PLODIN!A$2:D$537,2,FALSE)</f>
        <v>Bez plodiny</v>
      </c>
      <c r="I555" s="38"/>
      <c r="J555" s="39"/>
      <c r="K555" s="39"/>
      <c r="L555" s="40" t="s">
        <v>7755</v>
      </c>
      <c r="M555" s="41"/>
    </row>
    <row r="556" spans="1:13" x14ac:dyDescent="0.2">
      <c r="A556" s="32">
        <v>554</v>
      </c>
      <c r="B556" s="33"/>
      <c r="C556" s="33"/>
      <c r="D556" s="34"/>
      <c r="E556" s="35"/>
      <c r="F556" s="36"/>
      <c r="G556" s="33"/>
      <c r="H556" s="45" t="str">
        <f>VLOOKUP(G556,CISL_PLODIN!A$2:D$537,2,FALSE)</f>
        <v>Bez plodiny</v>
      </c>
      <c r="I556" s="38"/>
      <c r="J556" s="39"/>
      <c r="K556" s="39"/>
      <c r="L556" s="40" t="s">
        <v>7755</v>
      </c>
      <c r="M556" s="41"/>
    </row>
    <row r="557" spans="1:13" x14ac:dyDescent="0.2">
      <c r="A557" s="32">
        <v>555</v>
      </c>
      <c r="B557" s="33"/>
      <c r="C557" s="33"/>
      <c r="D557" s="34"/>
      <c r="E557" s="35"/>
      <c r="F557" s="36"/>
      <c r="G557" s="33"/>
      <c r="H557" s="45" t="str">
        <f>VLOOKUP(G557,CISL_PLODIN!A$2:D$537,2,FALSE)</f>
        <v>Bez plodiny</v>
      </c>
      <c r="I557" s="38"/>
      <c r="J557" s="39"/>
      <c r="K557" s="39"/>
      <c r="L557" s="40" t="s">
        <v>7755</v>
      </c>
      <c r="M557" s="41"/>
    </row>
    <row r="558" spans="1:13" x14ac:dyDescent="0.2">
      <c r="A558" s="32">
        <v>556</v>
      </c>
      <c r="B558" s="33"/>
      <c r="C558" s="33"/>
      <c r="D558" s="34"/>
      <c r="E558" s="35"/>
      <c r="F558" s="36"/>
      <c r="G558" s="33"/>
      <c r="H558" s="45" t="str">
        <f>VLOOKUP(G558,CISL_PLODIN!A$2:D$537,2,FALSE)</f>
        <v>Bez plodiny</v>
      </c>
      <c r="I558" s="38"/>
      <c r="J558" s="39"/>
      <c r="K558" s="39"/>
      <c r="L558" s="40" t="s">
        <v>7755</v>
      </c>
      <c r="M558" s="41"/>
    </row>
    <row r="559" spans="1:13" x14ac:dyDescent="0.2">
      <c r="A559" s="32">
        <v>557</v>
      </c>
      <c r="B559" s="33"/>
      <c r="C559" s="33"/>
      <c r="D559" s="34"/>
      <c r="E559" s="35"/>
      <c r="F559" s="36"/>
      <c r="G559" s="33"/>
      <c r="H559" s="45" t="str">
        <f>VLOOKUP(G559,CISL_PLODIN!A$2:D$537,2,FALSE)</f>
        <v>Bez plodiny</v>
      </c>
      <c r="I559" s="38"/>
      <c r="J559" s="39"/>
      <c r="K559" s="39"/>
      <c r="L559" s="40" t="s">
        <v>7755</v>
      </c>
      <c r="M559" s="41"/>
    </row>
    <row r="560" spans="1:13" x14ac:dyDescent="0.2">
      <c r="A560" s="32">
        <v>558</v>
      </c>
      <c r="B560" s="33"/>
      <c r="C560" s="33"/>
      <c r="D560" s="34"/>
      <c r="E560" s="35"/>
      <c r="F560" s="36"/>
      <c r="G560" s="33"/>
      <c r="H560" s="45" t="str">
        <f>VLOOKUP(G560,CISL_PLODIN!A$2:D$537,2,FALSE)</f>
        <v>Bez plodiny</v>
      </c>
      <c r="I560" s="38"/>
      <c r="J560" s="39"/>
      <c r="K560" s="39"/>
      <c r="L560" s="40" t="s">
        <v>7755</v>
      </c>
      <c r="M560" s="41"/>
    </row>
    <row r="561" spans="1:13" x14ac:dyDescent="0.2">
      <c r="A561" s="32">
        <v>559</v>
      </c>
      <c r="B561" s="33"/>
      <c r="C561" s="33"/>
      <c r="D561" s="34"/>
      <c r="E561" s="35"/>
      <c r="F561" s="36"/>
      <c r="G561" s="33"/>
      <c r="H561" s="45" t="str">
        <f>VLOOKUP(G561,CISL_PLODIN!A$2:D$537,2,FALSE)</f>
        <v>Bez plodiny</v>
      </c>
      <c r="I561" s="38"/>
      <c r="J561" s="39"/>
      <c r="K561" s="39"/>
      <c r="L561" s="40" t="s">
        <v>7755</v>
      </c>
      <c r="M561" s="41"/>
    </row>
    <row r="562" spans="1:13" x14ac:dyDescent="0.2">
      <c r="A562" s="32">
        <v>560</v>
      </c>
      <c r="B562" s="33"/>
      <c r="C562" s="33"/>
      <c r="D562" s="34"/>
      <c r="E562" s="35"/>
      <c r="F562" s="36"/>
      <c r="G562" s="33"/>
      <c r="H562" s="45" t="str">
        <f>VLOOKUP(G562,CISL_PLODIN!A$2:D$537,2,FALSE)</f>
        <v>Bez plodiny</v>
      </c>
      <c r="I562" s="38"/>
      <c r="J562" s="39"/>
      <c r="K562" s="39"/>
      <c r="L562" s="40" t="s">
        <v>7755</v>
      </c>
      <c r="M562" s="41"/>
    </row>
    <row r="563" spans="1:13" x14ac:dyDescent="0.2">
      <c r="A563" s="32">
        <v>561</v>
      </c>
      <c r="B563" s="33"/>
      <c r="C563" s="33"/>
      <c r="D563" s="34"/>
      <c r="E563" s="35"/>
      <c r="F563" s="36"/>
      <c r="G563" s="33"/>
      <c r="H563" s="45" t="str">
        <f>VLOOKUP(G563,CISL_PLODIN!A$2:D$537,2,FALSE)</f>
        <v>Bez plodiny</v>
      </c>
      <c r="I563" s="38"/>
      <c r="J563" s="39"/>
      <c r="K563" s="39"/>
      <c r="L563" s="40" t="s">
        <v>7755</v>
      </c>
      <c r="M563" s="41"/>
    </row>
    <row r="564" spans="1:13" x14ac:dyDescent="0.2">
      <c r="A564" s="32">
        <v>562</v>
      </c>
      <c r="B564" s="33"/>
      <c r="C564" s="33"/>
      <c r="D564" s="34"/>
      <c r="E564" s="35"/>
      <c r="F564" s="36"/>
      <c r="G564" s="33"/>
      <c r="H564" s="45" t="str">
        <f>VLOOKUP(G564,CISL_PLODIN!A$2:D$537,2,FALSE)</f>
        <v>Bez plodiny</v>
      </c>
      <c r="I564" s="38"/>
      <c r="J564" s="39"/>
      <c r="K564" s="39"/>
      <c r="L564" s="40" t="s">
        <v>7755</v>
      </c>
      <c r="M564" s="41"/>
    </row>
    <row r="565" spans="1:13" x14ac:dyDescent="0.2">
      <c r="A565" s="32">
        <v>563</v>
      </c>
      <c r="B565" s="33"/>
      <c r="C565" s="33"/>
      <c r="D565" s="34"/>
      <c r="E565" s="35"/>
      <c r="F565" s="36"/>
      <c r="G565" s="33"/>
      <c r="H565" s="45" t="str">
        <f>VLOOKUP(G565,CISL_PLODIN!A$2:D$537,2,FALSE)</f>
        <v>Bez plodiny</v>
      </c>
      <c r="I565" s="38"/>
      <c r="J565" s="39"/>
      <c r="K565" s="39"/>
      <c r="L565" s="40" t="s">
        <v>7755</v>
      </c>
      <c r="M565" s="41"/>
    </row>
    <row r="566" spans="1:13" x14ac:dyDescent="0.2">
      <c r="A566" s="32">
        <v>564</v>
      </c>
      <c r="B566" s="33"/>
      <c r="C566" s="33"/>
      <c r="D566" s="34"/>
      <c r="E566" s="35"/>
      <c r="F566" s="36"/>
      <c r="G566" s="33"/>
      <c r="H566" s="45" t="str">
        <f>VLOOKUP(G566,CISL_PLODIN!A$2:D$537,2,FALSE)</f>
        <v>Bez plodiny</v>
      </c>
      <c r="I566" s="38"/>
      <c r="J566" s="39"/>
      <c r="K566" s="39"/>
      <c r="L566" s="40" t="s">
        <v>7755</v>
      </c>
      <c r="M566" s="41"/>
    </row>
    <row r="567" spans="1:13" x14ac:dyDescent="0.2">
      <c r="A567" s="32">
        <v>565</v>
      </c>
      <c r="B567" s="33"/>
      <c r="C567" s="33"/>
      <c r="D567" s="34"/>
      <c r="E567" s="35"/>
      <c r="F567" s="36"/>
      <c r="G567" s="33"/>
      <c r="H567" s="45" t="str">
        <f>VLOOKUP(G567,CISL_PLODIN!A$2:D$537,2,FALSE)</f>
        <v>Bez plodiny</v>
      </c>
      <c r="I567" s="38"/>
      <c r="J567" s="39"/>
      <c r="K567" s="39"/>
      <c r="L567" s="40" t="s">
        <v>7755</v>
      </c>
      <c r="M567" s="41"/>
    </row>
    <row r="568" spans="1:13" x14ac:dyDescent="0.2">
      <c r="A568" s="32">
        <v>566</v>
      </c>
      <c r="B568" s="33"/>
      <c r="C568" s="33"/>
      <c r="D568" s="34"/>
      <c r="E568" s="35"/>
      <c r="F568" s="36"/>
      <c r="G568" s="33"/>
      <c r="H568" s="45" t="str">
        <f>VLOOKUP(G568,CISL_PLODIN!A$2:D$537,2,FALSE)</f>
        <v>Bez plodiny</v>
      </c>
      <c r="I568" s="38"/>
      <c r="J568" s="39"/>
      <c r="K568" s="39"/>
      <c r="L568" s="40" t="s">
        <v>7755</v>
      </c>
      <c r="M568" s="41"/>
    </row>
    <row r="569" spans="1:13" x14ac:dyDescent="0.2">
      <c r="A569" s="32">
        <v>567</v>
      </c>
      <c r="B569" s="33"/>
      <c r="C569" s="33"/>
      <c r="D569" s="34"/>
      <c r="E569" s="35"/>
      <c r="F569" s="36"/>
      <c r="G569" s="33"/>
      <c r="H569" s="45" t="str">
        <f>VLOOKUP(G569,CISL_PLODIN!A$2:D$537,2,FALSE)</f>
        <v>Bez plodiny</v>
      </c>
      <c r="I569" s="38"/>
      <c r="J569" s="39"/>
      <c r="K569" s="39"/>
      <c r="L569" s="40" t="s">
        <v>7755</v>
      </c>
      <c r="M569" s="41"/>
    </row>
    <row r="570" spans="1:13" x14ac:dyDescent="0.2">
      <c r="A570" s="32">
        <v>568</v>
      </c>
      <c r="B570" s="33"/>
      <c r="C570" s="33"/>
      <c r="D570" s="34"/>
      <c r="E570" s="35"/>
      <c r="F570" s="36"/>
      <c r="G570" s="33"/>
      <c r="H570" s="45" t="str">
        <f>VLOOKUP(G570,CISL_PLODIN!A$2:D$537,2,FALSE)</f>
        <v>Bez plodiny</v>
      </c>
      <c r="I570" s="38"/>
      <c r="J570" s="39"/>
      <c r="K570" s="39"/>
      <c r="L570" s="40" t="s">
        <v>7755</v>
      </c>
      <c r="M570" s="41"/>
    </row>
    <row r="571" spans="1:13" x14ac:dyDescent="0.2">
      <c r="A571" s="32">
        <v>569</v>
      </c>
      <c r="B571" s="33"/>
      <c r="C571" s="33"/>
      <c r="D571" s="34"/>
      <c r="E571" s="35"/>
      <c r="F571" s="36"/>
      <c r="G571" s="33"/>
      <c r="H571" s="45" t="str">
        <f>VLOOKUP(G571,CISL_PLODIN!A$2:D$537,2,FALSE)</f>
        <v>Bez plodiny</v>
      </c>
      <c r="I571" s="38"/>
      <c r="J571" s="39"/>
      <c r="K571" s="39"/>
      <c r="L571" s="40" t="s">
        <v>7755</v>
      </c>
      <c r="M571" s="41"/>
    </row>
    <row r="572" spans="1:13" x14ac:dyDescent="0.2">
      <c r="A572" s="32">
        <v>570</v>
      </c>
      <c r="B572" s="33"/>
      <c r="C572" s="33"/>
      <c r="D572" s="34"/>
      <c r="E572" s="35"/>
      <c r="F572" s="36"/>
      <c r="G572" s="33"/>
      <c r="H572" s="45" t="str">
        <f>VLOOKUP(G572,CISL_PLODIN!A$2:D$537,2,FALSE)</f>
        <v>Bez plodiny</v>
      </c>
      <c r="I572" s="38"/>
      <c r="J572" s="39"/>
      <c r="K572" s="39"/>
      <c r="L572" s="40" t="s">
        <v>7755</v>
      </c>
      <c r="M572" s="41"/>
    </row>
    <row r="573" spans="1:13" x14ac:dyDescent="0.2">
      <c r="A573" s="32">
        <v>571</v>
      </c>
      <c r="B573" s="33"/>
      <c r="C573" s="33"/>
      <c r="D573" s="34"/>
      <c r="E573" s="35"/>
      <c r="F573" s="36"/>
      <c r="G573" s="33"/>
      <c r="H573" s="45" t="str">
        <f>VLOOKUP(G573,CISL_PLODIN!A$2:D$537,2,FALSE)</f>
        <v>Bez plodiny</v>
      </c>
      <c r="I573" s="38"/>
      <c r="J573" s="39"/>
      <c r="K573" s="39"/>
      <c r="L573" s="40" t="s">
        <v>7755</v>
      </c>
      <c r="M573" s="41"/>
    </row>
    <row r="574" spans="1:13" x14ac:dyDescent="0.2">
      <c r="A574" s="32">
        <v>572</v>
      </c>
      <c r="B574" s="33"/>
      <c r="C574" s="33"/>
      <c r="D574" s="34"/>
      <c r="E574" s="35"/>
      <c r="F574" s="36"/>
      <c r="G574" s="33"/>
      <c r="H574" s="45" t="str">
        <f>VLOOKUP(G574,CISL_PLODIN!A$2:D$537,2,FALSE)</f>
        <v>Bez plodiny</v>
      </c>
      <c r="I574" s="38"/>
      <c r="J574" s="39"/>
      <c r="K574" s="39"/>
      <c r="L574" s="40" t="s">
        <v>7755</v>
      </c>
      <c r="M574" s="41"/>
    </row>
    <row r="575" spans="1:13" x14ac:dyDescent="0.2">
      <c r="A575" s="32">
        <v>573</v>
      </c>
      <c r="B575" s="33"/>
      <c r="C575" s="33"/>
      <c r="D575" s="34"/>
      <c r="E575" s="35"/>
      <c r="F575" s="36"/>
      <c r="G575" s="33"/>
      <c r="H575" s="45" t="str">
        <f>VLOOKUP(G575,CISL_PLODIN!A$2:D$537,2,FALSE)</f>
        <v>Bez plodiny</v>
      </c>
      <c r="I575" s="38"/>
      <c r="J575" s="39"/>
      <c r="K575" s="39"/>
      <c r="L575" s="40" t="s">
        <v>7755</v>
      </c>
      <c r="M575" s="41"/>
    </row>
    <row r="576" spans="1:13" x14ac:dyDescent="0.2">
      <c r="A576" s="32">
        <v>574</v>
      </c>
      <c r="B576" s="33"/>
      <c r="C576" s="33"/>
      <c r="D576" s="34"/>
      <c r="E576" s="35"/>
      <c r="F576" s="36"/>
      <c r="G576" s="33"/>
      <c r="H576" s="45" t="str">
        <f>VLOOKUP(G576,CISL_PLODIN!A$2:D$537,2,FALSE)</f>
        <v>Bez plodiny</v>
      </c>
      <c r="I576" s="38"/>
      <c r="J576" s="39"/>
      <c r="K576" s="39"/>
      <c r="L576" s="40" t="s">
        <v>7755</v>
      </c>
      <c r="M576" s="41"/>
    </row>
    <row r="577" spans="1:13" x14ac:dyDescent="0.2">
      <c r="A577" s="32">
        <v>575</v>
      </c>
      <c r="B577" s="33"/>
      <c r="C577" s="33"/>
      <c r="D577" s="34"/>
      <c r="E577" s="35"/>
      <c r="F577" s="36"/>
      <c r="G577" s="33"/>
      <c r="H577" s="45" t="str">
        <f>VLOOKUP(G577,CISL_PLODIN!A$2:D$537,2,FALSE)</f>
        <v>Bez plodiny</v>
      </c>
      <c r="I577" s="38"/>
      <c r="J577" s="39"/>
      <c r="K577" s="39"/>
      <c r="L577" s="40" t="s">
        <v>7755</v>
      </c>
      <c r="M577" s="41"/>
    </row>
    <row r="578" spans="1:13" x14ac:dyDescent="0.2">
      <c r="A578" s="32">
        <v>576</v>
      </c>
      <c r="B578" s="33"/>
      <c r="C578" s="33"/>
      <c r="D578" s="34"/>
      <c r="E578" s="35"/>
      <c r="F578" s="36"/>
      <c r="G578" s="33"/>
      <c r="H578" s="45" t="str">
        <f>VLOOKUP(G578,CISL_PLODIN!A$2:D$537,2,FALSE)</f>
        <v>Bez plodiny</v>
      </c>
      <c r="I578" s="38"/>
      <c r="J578" s="39"/>
      <c r="K578" s="39"/>
      <c r="L578" s="40" t="s">
        <v>7755</v>
      </c>
      <c r="M578" s="41"/>
    </row>
    <row r="579" spans="1:13" x14ac:dyDescent="0.2">
      <c r="A579" s="32">
        <v>577</v>
      </c>
      <c r="B579" s="33"/>
      <c r="C579" s="33"/>
      <c r="D579" s="34"/>
      <c r="E579" s="35"/>
      <c r="F579" s="36"/>
      <c r="G579" s="33"/>
      <c r="H579" s="45" t="str">
        <f>VLOOKUP(G579,CISL_PLODIN!A$2:D$537,2,FALSE)</f>
        <v>Bez plodiny</v>
      </c>
      <c r="I579" s="38"/>
      <c r="J579" s="39"/>
      <c r="K579" s="39"/>
      <c r="L579" s="40" t="s">
        <v>7755</v>
      </c>
      <c r="M579" s="41"/>
    </row>
    <row r="580" spans="1:13" x14ac:dyDescent="0.2">
      <c r="A580" s="32">
        <v>578</v>
      </c>
      <c r="B580" s="33"/>
      <c r="C580" s="33"/>
      <c r="D580" s="34"/>
      <c r="E580" s="35"/>
      <c r="F580" s="36"/>
      <c r="G580" s="33"/>
      <c r="H580" s="45" t="str">
        <f>VLOOKUP(G580,CISL_PLODIN!A$2:D$537,2,FALSE)</f>
        <v>Bez plodiny</v>
      </c>
      <c r="I580" s="38"/>
      <c r="J580" s="39"/>
      <c r="K580" s="39"/>
      <c r="L580" s="40" t="s">
        <v>7755</v>
      </c>
      <c r="M580" s="41"/>
    </row>
    <row r="581" spans="1:13" x14ac:dyDescent="0.2">
      <c r="A581" s="32">
        <v>579</v>
      </c>
      <c r="B581" s="33"/>
      <c r="C581" s="33"/>
      <c r="D581" s="34"/>
      <c r="E581" s="35"/>
      <c r="F581" s="36"/>
      <c r="G581" s="33"/>
      <c r="H581" s="45" t="str">
        <f>VLOOKUP(G581,CISL_PLODIN!A$2:D$537,2,FALSE)</f>
        <v>Bez plodiny</v>
      </c>
      <c r="I581" s="38"/>
      <c r="J581" s="39"/>
      <c r="K581" s="39"/>
      <c r="L581" s="40" t="s">
        <v>7755</v>
      </c>
      <c r="M581" s="41"/>
    </row>
    <row r="582" spans="1:13" x14ac:dyDescent="0.2">
      <c r="A582" s="32">
        <v>580</v>
      </c>
      <c r="B582" s="33"/>
      <c r="C582" s="33"/>
      <c r="D582" s="34"/>
      <c r="E582" s="35"/>
      <c r="F582" s="36"/>
      <c r="G582" s="33"/>
      <c r="H582" s="45" t="str">
        <f>VLOOKUP(G582,CISL_PLODIN!A$2:D$537,2,FALSE)</f>
        <v>Bez plodiny</v>
      </c>
      <c r="I582" s="38"/>
      <c r="J582" s="39"/>
      <c r="K582" s="39"/>
      <c r="L582" s="40" t="s">
        <v>7755</v>
      </c>
      <c r="M582" s="41"/>
    </row>
    <row r="583" spans="1:13" x14ac:dyDescent="0.2">
      <c r="A583" s="32">
        <v>581</v>
      </c>
      <c r="B583" s="33"/>
      <c r="C583" s="33"/>
      <c r="D583" s="34"/>
      <c r="E583" s="35"/>
      <c r="F583" s="36"/>
      <c r="G583" s="33"/>
      <c r="H583" s="45" t="str">
        <f>VLOOKUP(G583,CISL_PLODIN!A$2:D$537,2,FALSE)</f>
        <v>Bez plodiny</v>
      </c>
      <c r="I583" s="38"/>
      <c r="J583" s="39"/>
      <c r="K583" s="39"/>
      <c r="L583" s="40" t="s">
        <v>7755</v>
      </c>
      <c r="M583" s="41"/>
    </row>
    <row r="584" spans="1:13" x14ac:dyDescent="0.2">
      <c r="A584" s="32">
        <v>582</v>
      </c>
      <c r="B584" s="33"/>
      <c r="C584" s="33"/>
      <c r="D584" s="34"/>
      <c r="E584" s="35"/>
      <c r="F584" s="36"/>
      <c r="G584" s="33"/>
      <c r="H584" s="45" t="str">
        <f>VLOOKUP(G584,CISL_PLODIN!A$2:D$537,2,FALSE)</f>
        <v>Bez plodiny</v>
      </c>
      <c r="I584" s="38"/>
      <c r="J584" s="39"/>
      <c r="K584" s="39"/>
      <c r="L584" s="40" t="s">
        <v>7755</v>
      </c>
      <c r="M584" s="41"/>
    </row>
    <row r="585" spans="1:13" x14ac:dyDescent="0.2">
      <c r="A585" s="32">
        <v>583</v>
      </c>
      <c r="B585" s="33"/>
      <c r="C585" s="33"/>
      <c r="D585" s="34"/>
      <c r="E585" s="35"/>
      <c r="F585" s="36"/>
      <c r="G585" s="33"/>
      <c r="H585" s="45" t="str">
        <f>VLOOKUP(G585,CISL_PLODIN!A$2:D$537,2,FALSE)</f>
        <v>Bez plodiny</v>
      </c>
      <c r="I585" s="38"/>
      <c r="J585" s="39"/>
      <c r="K585" s="39"/>
      <c r="L585" s="40" t="s">
        <v>7755</v>
      </c>
      <c r="M585" s="41"/>
    </row>
    <row r="586" spans="1:13" x14ac:dyDescent="0.2">
      <c r="A586" s="32">
        <v>584</v>
      </c>
      <c r="B586" s="33"/>
      <c r="C586" s="33"/>
      <c r="D586" s="34"/>
      <c r="E586" s="35"/>
      <c r="F586" s="36"/>
      <c r="G586" s="33"/>
      <c r="H586" s="45" t="str">
        <f>VLOOKUP(G586,CISL_PLODIN!A$2:D$537,2,FALSE)</f>
        <v>Bez plodiny</v>
      </c>
      <c r="I586" s="38"/>
      <c r="J586" s="39"/>
      <c r="K586" s="39"/>
      <c r="L586" s="40" t="s">
        <v>7755</v>
      </c>
      <c r="M586" s="41"/>
    </row>
    <row r="587" spans="1:13" x14ac:dyDescent="0.2">
      <c r="A587" s="32">
        <v>585</v>
      </c>
      <c r="B587" s="33"/>
      <c r="C587" s="33"/>
      <c r="D587" s="34"/>
      <c r="E587" s="35"/>
      <c r="F587" s="36"/>
      <c r="G587" s="33"/>
      <c r="H587" s="45" t="str">
        <f>VLOOKUP(G587,CISL_PLODIN!A$2:D$537,2,FALSE)</f>
        <v>Bez plodiny</v>
      </c>
      <c r="I587" s="38"/>
      <c r="J587" s="39"/>
      <c r="K587" s="39"/>
      <c r="L587" s="40" t="s">
        <v>7755</v>
      </c>
      <c r="M587" s="41"/>
    </row>
    <row r="588" spans="1:13" x14ac:dyDescent="0.2">
      <c r="A588" s="32">
        <v>586</v>
      </c>
      <c r="B588" s="33"/>
      <c r="C588" s="33"/>
      <c r="D588" s="34"/>
      <c r="E588" s="35"/>
      <c r="F588" s="36"/>
      <c r="G588" s="33"/>
      <c r="H588" s="45" t="str">
        <f>VLOOKUP(G588,CISL_PLODIN!A$2:D$537,2,FALSE)</f>
        <v>Bez plodiny</v>
      </c>
      <c r="I588" s="38"/>
      <c r="J588" s="39"/>
      <c r="K588" s="39"/>
      <c r="L588" s="40" t="s">
        <v>7755</v>
      </c>
      <c r="M588" s="41"/>
    </row>
    <row r="589" spans="1:13" x14ac:dyDescent="0.2">
      <c r="A589" s="32">
        <v>587</v>
      </c>
      <c r="B589" s="33"/>
      <c r="C589" s="33"/>
      <c r="D589" s="34"/>
      <c r="E589" s="35"/>
      <c r="F589" s="36"/>
      <c r="G589" s="33"/>
      <c r="H589" s="45" t="str">
        <f>VLOOKUP(G589,CISL_PLODIN!A$2:D$537,2,FALSE)</f>
        <v>Bez plodiny</v>
      </c>
      <c r="I589" s="38"/>
      <c r="J589" s="39"/>
      <c r="K589" s="39"/>
      <c r="L589" s="40" t="s">
        <v>7755</v>
      </c>
      <c r="M589" s="41"/>
    </row>
    <row r="590" spans="1:13" x14ac:dyDescent="0.2">
      <c r="A590" s="32">
        <v>588</v>
      </c>
      <c r="B590" s="33"/>
      <c r="C590" s="33"/>
      <c r="D590" s="34"/>
      <c r="E590" s="35"/>
      <c r="F590" s="36"/>
      <c r="G590" s="33"/>
      <c r="H590" s="45" t="str">
        <f>VLOOKUP(G590,CISL_PLODIN!A$2:D$537,2,FALSE)</f>
        <v>Bez plodiny</v>
      </c>
      <c r="I590" s="38"/>
      <c r="J590" s="39"/>
      <c r="K590" s="39"/>
      <c r="L590" s="40" t="s">
        <v>7755</v>
      </c>
      <c r="M590" s="41"/>
    </row>
    <row r="591" spans="1:13" x14ac:dyDescent="0.2">
      <c r="A591" s="32">
        <v>589</v>
      </c>
      <c r="B591" s="33"/>
      <c r="C591" s="33"/>
      <c r="D591" s="34"/>
      <c r="E591" s="35"/>
      <c r="F591" s="36"/>
      <c r="G591" s="33"/>
      <c r="H591" s="45" t="str">
        <f>VLOOKUP(G591,CISL_PLODIN!A$2:D$537,2,FALSE)</f>
        <v>Bez plodiny</v>
      </c>
      <c r="I591" s="38"/>
      <c r="J591" s="39"/>
      <c r="K591" s="39"/>
      <c r="L591" s="40" t="s">
        <v>7755</v>
      </c>
      <c r="M591" s="41"/>
    </row>
    <row r="592" spans="1:13" x14ac:dyDescent="0.2">
      <c r="A592" s="32">
        <v>590</v>
      </c>
      <c r="B592" s="33"/>
      <c r="C592" s="33"/>
      <c r="D592" s="34"/>
      <c r="E592" s="35"/>
      <c r="F592" s="36"/>
      <c r="G592" s="33"/>
      <c r="H592" s="45" t="str">
        <f>VLOOKUP(G592,CISL_PLODIN!A$2:D$537,2,FALSE)</f>
        <v>Bez plodiny</v>
      </c>
      <c r="I592" s="38"/>
      <c r="J592" s="39"/>
      <c r="K592" s="39"/>
      <c r="L592" s="40" t="s">
        <v>7755</v>
      </c>
      <c r="M592" s="41"/>
    </row>
    <row r="593" spans="1:13" x14ac:dyDescent="0.2">
      <c r="A593" s="32">
        <v>591</v>
      </c>
      <c r="B593" s="33"/>
      <c r="C593" s="33"/>
      <c r="D593" s="34"/>
      <c r="E593" s="35"/>
      <c r="F593" s="36"/>
      <c r="G593" s="33"/>
      <c r="H593" s="45" t="str">
        <f>VLOOKUP(G593,CISL_PLODIN!A$2:D$537,2,FALSE)</f>
        <v>Bez plodiny</v>
      </c>
      <c r="I593" s="38"/>
      <c r="J593" s="39"/>
      <c r="K593" s="39"/>
      <c r="L593" s="40" t="s">
        <v>7755</v>
      </c>
      <c r="M593" s="41"/>
    </row>
    <row r="594" spans="1:13" x14ac:dyDescent="0.2">
      <c r="A594" s="32">
        <v>592</v>
      </c>
      <c r="B594" s="33"/>
      <c r="C594" s="33"/>
      <c r="D594" s="34"/>
      <c r="E594" s="35"/>
      <c r="F594" s="36"/>
      <c r="G594" s="33"/>
      <c r="H594" s="45" t="str">
        <f>VLOOKUP(G594,CISL_PLODIN!A$2:D$537,2,FALSE)</f>
        <v>Bez plodiny</v>
      </c>
      <c r="I594" s="38"/>
      <c r="J594" s="39"/>
      <c r="K594" s="39"/>
      <c r="L594" s="40" t="s">
        <v>7755</v>
      </c>
      <c r="M594" s="41"/>
    </row>
    <row r="595" spans="1:13" x14ac:dyDescent="0.2">
      <c r="A595" s="32">
        <v>593</v>
      </c>
      <c r="B595" s="33"/>
      <c r="C595" s="33"/>
      <c r="D595" s="34"/>
      <c r="E595" s="35"/>
      <c r="F595" s="36"/>
      <c r="G595" s="33"/>
      <c r="H595" s="45" t="str">
        <f>VLOOKUP(G595,CISL_PLODIN!A$2:D$537,2,FALSE)</f>
        <v>Bez plodiny</v>
      </c>
      <c r="I595" s="38"/>
      <c r="J595" s="39"/>
      <c r="K595" s="39"/>
      <c r="L595" s="40" t="s">
        <v>7755</v>
      </c>
      <c r="M595" s="41"/>
    </row>
    <row r="596" spans="1:13" x14ac:dyDescent="0.2">
      <c r="A596" s="32">
        <v>594</v>
      </c>
      <c r="B596" s="33"/>
      <c r="C596" s="33"/>
      <c r="D596" s="34"/>
      <c r="E596" s="35"/>
      <c r="F596" s="36"/>
      <c r="G596" s="33"/>
      <c r="H596" s="45" t="str">
        <f>VLOOKUP(G596,CISL_PLODIN!A$2:D$537,2,FALSE)</f>
        <v>Bez plodiny</v>
      </c>
      <c r="I596" s="38"/>
      <c r="J596" s="39"/>
      <c r="K596" s="39"/>
      <c r="L596" s="40" t="s">
        <v>7755</v>
      </c>
      <c r="M596" s="41"/>
    </row>
    <row r="597" spans="1:13" x14ac:dyDescent="0.2">
      <c r="A597" s="32">
        <v>595</v>
      </c>
      <c r="B597" s="33"/>
      <c r="C597" s="33"/>
      <c r="D597" s="34"/>
      <c r="E597" s="35"/>
      <c r="F597" s="36"/>
      <c r="G597" s="33"/>
      <c r="H597" s="45" t="str">
        <f>VLOOKUP(G597,CISL_PLODIN!A$2:D$537,2,FALSE)</f>
        <v>Bez plodiny</v>
      </c>
      <c r="I597" s="38"/>
      <c r="J597" s="39"/>
      <c r="K597" s="39"/>
      <c r="L597" s="40" t="s">
        <v>7755</v>
      </c>
      <c r="M597" s="41"/>
    </row>
    <row r="598" spans="1:13" x14ac:dyDescent="0.2">
      <c r="A598" s="32">
        <v>596</v>
      </c>
      <c r="B598" s="33"/>
      <c r="C598" s="33"/>
      <c r="D598" s="34"/>
      <c r="E598" s="35"/>
      <c r="F598" s="36"/>
      <c r="G598" s="33"/>
      <c r="H598" s="45" t="str">
        <f>VLOOKUP(G598,CISL_PLODIN!A$2:D$537,2,FALSE)</f>
        <v>Bez plodiny</v>
      </c>
      <c r="I598" s="38"/>
      <c r="J598" s="39"/>
      <c r="K598" s="39"/>
      <c r="L598" s="40" t="s">
        <v>7755</v>
      </c>
      <c r="M598" s="41"/>
    </row>
    <row r="599" spans="1:13" x14ac:dyDescent="0.2">
      <c r="A599" s="32">
        <v>597</v>
      </c>
      <c r="B599" s="33"/>
      <c r="C599" s="33"/>
      <c r="D599" s="34"/>
      <c r="E599" s="35"/>
      <c r="F599" s="36"/>
      <c r="G599" s="33"/>
      <c r="H599" s="45" t="str">
        <f>VLOOKUP(G599,CISL_PLODIN!A$2:D$537,2,FALSE)</f>
        <v>Bez plodiny</v>
      </c>
      <c r="I599" s="38"/>
      <c r="J599" s="39"/>
      <c r="K599" s="39"/>
      <c r="L599" s="40" t="s">
        <v>7755</v>
      </c>
      <c r="M599" s="41"/>
    </row>
    <row r="600" spans="1:13" x14ac:dyDescent="0.2">
      <c r="A600" s="32">
        <v>598</v>
      </c>
      <c r="B600" s="33"/>
      <c r="C600" s="33"/>
      <c r="D600" s="34"/>
      <c r="E600" s="35"/>
      <c r="F600" s="36"/>
      <c r="G600" s="33"/>
      <c r="H600" s="45" t="str">
        <f>VLOOKUP(G600,CISL_PLODIN!A$2:D$537,2,FALSE)</f>
        <v>Bez plodiny</v>
      </c>
      <c r="I600" s="38"/>
      <c r="J600" s="39"/>
      <c r="K600" s="39"/>
      <c r="L600" s="40" t="s">
        <v>7755</v>
      </c>
      <c r="M600" s="41"/>
    </row>
    <row r="601" spans="1:13" x14ac:dyDescent="0.2">
      <c r="A601" s="32">
        <v>599</v>
      </c>
      <c r="B601" s="33"/>
      <c r="C601" s="33"/>
      <c r="D601" s="34"/>
      <c r="E601" s="35"/>
      <c r="F601" s="36"/>
      <c r="G601" s="33"/>
      <c r="H601" s="45" t="str">
        <f>VLOOKUP(G601,CISL_PLODIN!A$2:D$537,2,FALSE)</f>
        <v>Bez plodiny</v>
      </c>
      <c r="I601" s="38"/>
      <c r="J601" s="39"/>
      <c r="K601" s="39"/>
      <c r="L601" s="40" t="s">
        <v>7755</v>
      </c>
      <c r="M601" s="41"/>
    </row>
    <row r="602" spans="1:13" x14ac:dyDescent="0.2">
      <c r="A602" s="32">
        <v>600</v>
      </c>
      <c r="B602" s="33"/>
      <c r="C602" s="33"/>
      <c r="D602" s="34"/>
      <c r="E602" s="35"/>
      <c r="F602" s="36"/>
      <c r="G602" s="33"/>
      <c r="H602" s="45" t="str">
        <f>VLOOKUP(G602,CISL_PLODIN!A$2:D$537,2,FALSE)</f>
        <v>Bez plodiny</v>
      </c>
      <c r="I602" s="38"/>
      <c r="J602" s="39"/>
      <c r="K602" s="39"/>
      <c r="L602" s="40" t="s">
        <v>7755</v>
      </c>
      <c r="M602" s="41"/>
    </row>
    <row r="603" spans="1:13" x14ac:dyDescent="0.2">
      <c r="A603" s="32">
        <v>601</v>
      </c>
      <c r="B603" s="33"/>
      <c r="C603" s="33"/>
      <c r="D603" s="34"/>
      <c r="E603" s="35"/>
      <c r="F603" s="36"/>
      <c r="G603" s="33"/>
      <c r="H603" s="45" t="str">
        <f>VLOOKUP(G603,CISL_PLODIN!A$2:D$537,2,FALSE)</f>
        <v>Bez plodiny</v>
      </c>
      <c r="I603" s="38"/>
      <c r="J603" s="39"/>
      <c r="K603" s="39"/>
      <c r="L603" s="40" t="s">
        <v>7755</v>
      </c>
      <c r="M603" s="41"/>
    </row>
    <row r="604" spans="1:13" x14ac:dyDescent="0.2">
      <c r="A604" s="32">
        <v>602</v>
      </c>
      <c r="B604" s="33"/>
      <c r="C604" s="33"/>
      <c r="D604" s="34"/>
      <c r="E604" s="35"/>
      <c r="F604" s="36"/>
      <c r="G604" s="33"/>
      <c r="H604" s="45" t="str">
        <f>VLOOKUP(G604,CISL_PLODIN!A$2:D$537,2,FALSE)</f>
        <v>Bez plodiny</v>
      </c>
      <c r="I604" s="38"/>
      <c r="J604" s="39"/>
      <c r="K604" s="39"/>
      <c r="L604" s="40" t="s">
        <v>7755</v>
      </c>
      <c r="M604" s="41"/>
    </row>
    <row r="605" spans="1:13" x14ac:dyDescent="0.2">
      <c r="A605" s="32">
        <v>603</v>
      </c>
      <c r="B605" s="33"/>
      <c r="C605" s="33"/>
      <c r="D605" s="34"/>
      <c r="E605" s="35"/>
      <c r="F605" s="36"/>
      <c r="G605" s="33"/>
      <c r="H605" s="45" t="str">
        <f>VLOOKUP(G605,CISL_PLODIN!A$2:D$537,2,FALSE)</f>
        <v>Bez plodiny</v>
      </c>
      <c r="I605" s="38"/>
      <c r="J605" s="39"/>
      <c r="K605" s="39"/>
      <c r="L605" s="40" t="s">
        <v>7755</v>
      </c>
      <c r="M605" s="41"/>
    </row>
    <row r="606" spans="1:13" x14ac:dyDescent="0.2">
      <c r="A606" s="32">
        <v>604</v>
      </c>
      <c r="B606" s="33"/>
      <c r="C606" s="33"/>
      <c r="D606" s="34"/>
      <c r="E606" s="35"/>
      <c r="F606" s="36"/>
      <c r="G606" s="33"/>
      <c r="H606" s="45" t="str">
        <f>VLOOKUP(G606,CISL_PLODIN!A$2:D$537,2,FALSE)</f>
        <v>Bez plodiny</v>
      </c>
      <c r="I606" s="38"/>
      <c r="J606" s="39"/>
      <c r="K606" s="39"/>
      <c r="L606" s="40" t="s">
        <v>7755</v>
      </c>
      <c r="M606" s="41"/>
    </row>
    <row r="607" spans="1:13" x14ac:dyDescent="0.2">
      <c r="A607" s="32">
        <v>605</v>
      </c>
      <c r="B607" s="33"/>
      <c r="C607" s="33"/>
      <c r="D607" s="34"/>
      <c r="E607" s="35"/>
      <c r="F607" s="36"/>
      <c r="G607" s="33"/>
      <c r="H607" s="45" t="str">
        <f>VLOOKUP(G607,CISL_PLODIN!A$2:D$537,2,FALSE)</f>
        <v>Bez plodiny</v>
      </c>
      <c r="I607" s="38"/>
      <c r="J607" s="39"/>
      <c r="K607" s="39"/>
      <c r="L607" s="40" t="s">
        <v>7755</v>
      </c>
      <c r="M607" s="41"/>
    </row>
    <row r="608" spans="1:13" x14ac:dyDescent="0.2">
      <c r="A608" s="32">
        <v>606</v>
      </c>
      <c r="B608" s="33"/>
      <c r="C608" s="33"/>
      <c r="D608" s="34"/>
      <c r="E608" s="35"/>
      <c r="F608" s="36"/>
      <c r="G608" s="33"/>
      <c r="H608" s="45" t="str">
        <f>VLOOKUP(G608,CISL_PLODIN!A$2:D$537,2,FALSE)</f>
        <v>Bez plodiny</v>
      </c>
      <c r="I608" s="38"/>
      <c r="J608" s="39"/>
      <c r="K608" s="39"/>
      <c r="L608" s="40" t="s">
        <v>7755</v>
      </c>
      <c r="M608" s="41"/>
    </row>
    <row r="609" spans="1:13" x14ac:dyDescent="0.2">
      <c r="A609" s="32">
        <v>607</v>
      </c>
      <c r="B609" s="33"/>
      <c r="C609" s="33"/>
      <c r="D609" s="34"/>
      <c r="E609" s="35"/>
      <c r="F609" s="36"/>
      <c r="G609" s="33"/>
      <c r="H609" s="45" t="str">
        <f>VLOOKUP(G609,CISL_PLODIN!A$2:D$537,2,FALSE)</f>
        <v>Bez plodiny</v>
      </c>
      <c r="I609" s="38"/>
      <c r="J609" s="39"/>
      <c r="K609" s="39"/>
      <c r="L609" s="40" t="s">
        <v>7755</v>
      </c>
      <c r="M609" s="41"/>
    </row>
    <row r="610" spans="1:13" x14ac:dyDescent="0.2">
      <c r="A610" s="32">
        <v>608</v>
      </c>
      <c r="B610" s="33"/>
      <c r="C610" s="33"/>
      <c r="D610" s="34"/>
      <c r="E610" s="35"/>
      <c r="F610" s="36"/>
      <c r="G610" s="33"/>
      <c r="H610" s="45" t="str">
        <f>VLOOKUP(G610,CISL_PLODIN!A$2:D$537,2,FALSE)</f>
        <v>Bez plodiny</v>
      </c>
      <c r="I610" s="38"/>
      <c r="J610" s="39"/>
      <c r="K610" s="39"/>
      <c r="L610" s="40" t="s">
        <v>7755</v>
      </c>
      <c r="M610" s="41"/>
    </row>
    <row r="611" spans="1:13" x14ac:dyDescent="0.2">
      <c r="A611" s="32">
        <v>609</v>
      </c>
      <c r="B611" s="33"/>
      <c r="C611" s="33"/>
      <c r="D611" s="34"/>
      <c r="E611" s="35"/>
      <c r="F611" s="36"/>
      <c r="G611" s="33"/>
      <c r="H611" s="45" t="str">
        <f>VLOOKUP(G611,CISL_PLODIN!A$2:D$537,2,FALSE)</f>
        <v>Bez plodiny</v>
      </c>
      <c r="I611" s="38"/>
      <c r="J611" s="39"/>
      <c r="K611" s="39"/>
      <c r="L611" s="40" t="s">
        <v>7755</v>
      </c>
      <c r="M611" s="41"/>
    </row>
    <row r="612" spans="1:13" x14ac:dyDescent="0.2">
      <c r="A612" s="32">
        <v>610</v>
      </c>
      <c r="B612" s="33"/>
      <c r="C612" s="33"/>
      <c r="D612" s="34"/>
      <c r="E612" s="35"/>
      <c r="F612" s="36"/>
      <c r="G612" s="33"/>
      <c r="H612" s="45" t="str">
        <f>VLOOKUP(G612,CISL_PLODIN!A$2:D$537,2,FALSE)</f>
        <v>Bez plodiny</v>
      </c>
      <c r="I612" s="38"/>
      <c r="J612" s="39"/>
      <c r="K612" s="39"/>
      <c r="L612" s="40" t="s">
        <v>7755</v>
      </c>
      <c r="M612" s="41"/>
    </row>
    <row r="613" spans="1:13" x14ac:dyDescent="0.2">
      <c r="A613" s="32">
        <v>611</v>
      </c>
      <c r="B613" s="33"/>
      <c r="C613" s="33"/>
      <c r="D613" s="34"/>
      <c r="E613" s="35"/>
      <c r="F613" s="36"/>
      <c r="G613" s="33"/>
      <c r="H613" s="45" t="str">
        <f>VLOOKUP(G613,CISL_PLODIN!A$2:D$537,2,FALSE)</f>
        <v>Bez plodiny</v>
      </c>
      <c r="I613" s="38"/>
      <c r="J613" s="39"/>
      <c r="K613" s="39"/>
      <c r="L613" s="40" t="s">
        <v>7755</v>
      </c>
      <c r="M613" s="41"/>
    </row>
    <row r="614" spans="1:13" x14ac:dyDescent="0.2">
      <c r="A614" s="32">
        <v>612</v>
      </c>
      <c r="B614" s="33"/>
      <c r="C614" s="33"/>
      <c r="D614" s="34"/>
      <c r="E614" s="35"/>
      <c r="F614" s="36"/>
      <c r="G614" s="33"/>
      <c r="H614" s="45" t="str">
        <f>VLOOKUP(G614,CISL_PLODIN!A$2:D$537,2,FALSE)</f>
        <v>Bez plodiny</v>
      </c>
      <c r="I614" s="38"/>
      <c r="J614" s="39"/>
      <c r="K614" s="39"/>
      <c r="L614" s="40" t="s">
        <v>7755</v>
      </c>
      <c r="M614" s="41"/>
    </row>
    <row r="615" spans="1:13" x14ac:dyDescent="0.2">
      <c r="A615" s="32">
        <v>613</v>
      </c>
      <c r="B615" s="33"/>
      <c r="C615" s="33"/>
      <c r="D615" s="34"/>
      <c r="E615" s="35"/>
      <c r="F615" s="36"/>
      <c r="G615" s="33"/>
      <c r="H615" s="45" t="str">
        <f>VLOOKUP(G615,CISL_PLODIN!A$2:D$537,2,FALSE)</f>
        <v>Bez plodiny</v>
      </c>
      <c r="I615" s="38"/>
      <c r="J615" s="39"/>
      <c r="K615" s="39"/>
      <c r="L615" s="40" t="s">
        <v>7755</v>
      </c>
      <c r="M615" s="41"/>
    </row>
    <row r="616" spans="1:13" x14ac:dyDescent="0.2">
      <c r="A616" s="32">
        <v>614</v>
      </c>
      <c r="B616" s="33"/>
      <c r="C616" s="33"/>
      <c r="D616" s="34"/>
      <c r="E616" s="35"/>
      <c r="F616" s="36"/>
      <c r="G616" s="33"/>
      <c r="H616" s="45" t="str">
        <f>VLOOKUP(G616,CISL_PLODIN!A$2:D$537,2,FALSE)</f>
        <v>Bez plodiny</v>
      </c>
      <c r="I616" s="38"/>
      <c r="J616" s="39"/>
      <c r="K616" s="39"/>
      <c r="L616" s="40" t="s">
        <v>7755</v>
      </c>
      <c r="M616" s="41"/>
    </row>
    <row r="617" spans="1:13" x14ac:dyDescent="0.2">
      <c r="A617" s="32">
        <v>615</v>
      </c>
      <c r="B617" s="33"/>
      <c r="C617" s="33"/>
      <c r="D617" s="34"/>
      <c r="E617" s="35"/>
      <c r="F617" s="36"/>
      <c r="G617" s="33"/>
      <c r="H617" s="45" t="str">
        <f>VLOOKUP(G617,CISL_PLODIN!A$2:D$537,2,FALSE)</f>
        <v>Bez plodiny</v>
      </c>
      <c r="I617" s="38"/>
      <c r="J617" s="39"/>
      <c r="K617" s="39"/>
      <c r="L617" s="40" t="s">
        <v>7755</v>
      </c>
      <c r="M617" s="41"/>
    </row>
    <row r="618" spans="1:13" x14ac:dyDescent="0.2">
      <c r="A618" s="32">
        <v>616</v>
      </c>
      <c r="B618" s="33"/>
      <c r="C618" s="33"/>
      <c r="D618" s="34"/>
      <c r="E618" s="35"/>
      <c r="F618" s="36"/>
      <c r="G618" s="33"/>
      <c r="H618" s="45" t="str">
        <f>VLOOKUP(G618,CISL_PLODIN!A$2:D$537,2,FALSE)</f>
        <v>Bez plodiny</v>
      </c>
      <c r="I618" s="38"/>
      <c r="J618" s="39"/>
      <c r="K618" s="39"/>
      <c r="L618" s="40" t="s">
        <v>7755</v>
      </c>
      <c r="M618" s="41"/>
    </row>
    <row r="619" spans="1:13" x14ac:dyDescent="0.2">
      <c r="A619" s="32">
        <v>617</v>
      </c>
      <c r="B619" s="33"/>
      <c r="C619" s="33"/>
      <c r="D619" s="34"/>
      <c r="E619" s="35"/>
      <c r="F619" s="36"/>
      <c r="G619" s="33"/>
      <c r="H619" s="45" t="str">
        <f>VLOOKUP(G619,CISL_PLODIN!A$2:D$537,2,FALSE)</f>
        <v>Bez plodiny</v>
      </c>
      <c r="I619" s="38"/>
      <c r="J619" s="39"/>
      <c r="K619" s="39"/>
      <c r="L619" s="40" t="s">
        <v>7755</v>
      </c>
      <c r="M619" s="41"/>
    </row>
    <row r="620" spans="1:13" x14ac:dyDescent="0.2">
      <c r="A620" s="32">
        <v>618</v>
      </c>
      <c r="B620" s="33"/>
      <c r="C620" s="33"/>
      <c r="D620" s="34"/>
      <c r="E620" s="35"/>
      <c r="F620" s="36"/>
      <c r="G620" s="33"/>
      <c r="H620" s="45" t="str">
        <f>VLOOKUP(G620,CISL_PLODIN!A$2:D$537,2,FALSE)</f>
        <v>Bez plodiny</v>
      </c>
      <c r="I620" s="38"/>
      <c r="J620" s="39"/>
      <c r="K620" s="39"/>
      <c r="L620" s="40" t="s">
        <v>7755</v>
      </c>
      <c r="M620" s="41"/>
    </row>
    <row r="621" spans="1:13" x14ac:dyDescent="0.2">
      <c r="A621" s="32">
        <v>619</v>
      </c>
      <c r="B621" s="33"/>
      <c r="C621" s="33"/>
      <c r="D621" s="34"/>
      <c r="E621" s="35"/>
      <c r="F621" s="36"/>
      <c r="G621" s="33"/>
      <c r="H621" s="45" t="str">
        <f>VLOOKUP(G621,CISL_PLODIN!A$2:D$537,2,FALSE)</f>
        <v>Bez plodiny</v>
      </c>
      <c r="I621" s="38"/>
      <c r="J621" s="39"/>
      <c r="K621" s="39"/>
      <c r="L621" s="40" t="s">
        <v>7755</v>
      </c>
      <c r="M621" s="41"/>
    </row>
    <row r="622" spans="1:13" x14ac:dyDescent="0.2">
      <c r="A622" s="32">
        <v>620</v>
      </c>
      <c r="B622" s="33"/>
      <c r="C622" s="33"/>
      <c r="D622" s="34"/>
      <c r="E622" s="35"/>
      <c r="F622" s="36"/>
      <c r="G622" s="33"/>
      <c r="H622" s="45" t="str">
        <f>VLOOKUP(G622,CISL_PLODIN!A$2:D$537,2,FALSE)</f>
        <v>Bez plodiny</v>
      </c>
      <c r="I622" s="38"/>
      <c r="J622" s="39"/>
      <c r="K622" s="39"/>
      <c r="L622" s="40" t="s">
        <v>7755</v>
      </c>
      <c r="M622" s="41"/>
    </row>
    <row r="623" spans="1:13" x14ac:dyDescent="0.2">
      <c r="A623" s="32">
        <v>621</v>
      </c>
      <c r="B623" s="33"/>
      <c r="C623" s="33"/>
      <c r="D623" s="34"/>
      <c r="E623" s="35"/>
      <c r="F623" s="36"/>
      <c r="G623" s="33"/>
      <c r="H623" s="45" t="str">
        <f>VLOOKUP(G623,CISL_PLODIN!A$2:D$537,2,FALSE)</f>
        <v>Bez plodiny</v>
      </c>
      <c r="I623" s="38"/>
      <c r="J623" s="39"/>
      <c r="K623" s="39"/>
      <c r="L623" s="40" t="s">
        <v>7755</v>
      </c>
      <c r="M623" s="41"/>
    </row>
    <row r="624" spans="1:13" x14ac:dyDescent="0.2">
      <c r="A624" s="32">
        <v>622</v>
      </c>
      <c r="B624" s="33"/>
      <c r="C624" s="33"/>
      <c r="D624" s="34"/>
      <c r="E624" s="35"/>
      <c r="F624" s="36"/>
      <c r="G624" s="33"/>
      <c r="H624" s="45" t="str">
        <f>VLOOKUP(G624,CISL_PLODIN!A$2:D$537,2,FALSE)</f>
        <v>Bez plodiny</v>
      </c>
      <c r="I624" s="38"/>
      <c r="J624" s="39"/>
      <c r="K624" s="39"/>
      <c r="L624" s="40" t="s">
        <v>7755</v>
      </c>
      <c r="M624" s="41"/>
    </row>
    <row r="625" spans="1:13" x14ac:dyDescent="0.2">
      <c r="A625" s="32">
        <v>623</v>
      </c>
      <c r="B625" s="33"/>
      <c r="C625" s="33"/>
      <c r="D625" s="34"/>
      <c r="E625" s="35"/>
      <c r="F625" s="36"/>
      <c r="G625" s="33"/>
      <c r="H625" s="45" t="str">
        <f>VLOOKUP(G625,CISL_PLODIN!A$2:D$537,2,FALSE)</f>
        <v>Bez plodiny</v>
      </c>
      <c r="I625" s="38"/>
      <c r="J625" s="39"/>
      <c r="K625" s="39"/>
      <c r="L625" s="40" t="s">
        <v>7755</v>
      </c>
      <c r="M625" s="41"/>
    </row>
    <row r="626" spans="1:13" x14ac:dyDescent="0.2">
      <c r="A626" s="32">
        <v>624</v>
      </c>
      <c r="B626" s="33"/>
      <c r="C626" s="33"/>
      <c r="D626" s="34"/>
      <c r="E626" s="35"/>
      <c r="F626" s="36"/>
      <c r="G626" s="33"/>
      <c r="H626" s="45" t="str">
        <f>VLOOKUP(G626,CISL_PLODIN!A$2:D$537,2,FALSE)</f>
        <v>Bez plodiny</v>
      </c>
      <c r="I626" s="38"/>
      <c r="J626" s="39"/>
      <c r="K626" s="39"/>
      <c r="L626" s="40" t="s">
        <v>7755</v>
      </c>
      <c r="M626" s="41"/>
    </row>
    <row r="627" spans="1:13" x14ac:dyDescent="0.2">
      <c r="A627" s="32">
        <v>625</v>
      </c>
      <c r="B627" s="33"/>
      <c r="C627" s="33"/>
      <c r="D627" s="34"/>
      <c r="E627" s="35"/>
      <c r="F627" s="36"/>
      <c r="G627" s="33"/>
      <c r="H627" s="45" t="str">
        <f>VLOOKUP(G627,CISL_PLODIN!A$2:D$537,2,FALSE)</f>
        <v>Bez plodiny</v>
      </c>
      <c r="I627" s="38"/>
      <c r="J627" s="39"/>
      <c r="K627" s="39"/>
      <c r="L627" s="40" t="s">
        <v>7755</v>
      </c>
      <c r="M627" s="41"/>
    </row>
    <row r="628" spans="1:13" x14ac:dyDescent="0.2">
      <c r="A628" s="32">
        <v>626</v>
      </c>
      <c r="B628" s="33"/>
      <c r="C628" s="33"/>
      <c r="D628" s="34"/>
      <c r="E628" s="35"/>
      <c r="F628" s="36"/>
      <c r="G628" s="33"/>
      <c r="H628" s="45" t="str">
        <f>VLOOKUP(G628,CISL_PLODIN!A$2:D$537,2,FALSE)</f>
        <v>Bez plodiny</v>
      </c>
      <c r="I628" s="38"/>
      <c r="J628" s="39"/>
      <c r="K628" s="39"/>
      <c r="L628" s="40" t="s">
        <v>7755</v>
      </c>
      <c r="M628" s="41"/>
    </row>
    <row r="629" spans="1:13" x14ac:dyDescent="0.2">
      <c r="A629" s="32">
        <v>627</v>
      </c>
      <c r="B629" s="33"/>
      <c r="C629" s="33"/>
      <c r="D629" s="34"/>
      <c r="E629" s="35"/>
      <c r="F629" s="36"/>
      <c r="G629" s="33"/>
      <c r="H629" s="45" t="str">
        <f>VLOOKUP(G629,CISL_PLODIN!A$2:D$537,2,FALSE)</f>
        <v>Bez plodiny</v>
      </c>
      <c r="I629" s="38"/>
      <c r="J629" s="39"/>
      <c r="K629" s="39"/>
      <c r="L629" s="40" t="s">
        <v>7755</v>
      </c>
      <c r="M629" s="41"/>
    </row>
    <row r="630" spans="1:13" x14ac:dyDescent="0.2">
      <c r="A630" s="32">
        <v>628</v>
      </c>
      <c r="B630" s="33"/>
      <c r="C630" s="33"/>
      <c r="D630" s="34"/>
      <c r="E630" s="35"/>
      <c r="F630" s="36"/>
      <c r="G630" s="33"/>
      <c r="H630" s="45" t="str">
        <f>VLOOKUP(G630,CISL_PLODIN!A$2:D$537,2,FALSE)</f>
        <v>Bez plodiny</v>
      </c>
      <c r="I630" s="38"/>
      <c r="J630" s="39"/>
      <c r="K630" s="39"/>
      <c r="L630" s="40" t="s">
        <v>7755</v>
      </c>
      <c r="M630" s="41"/>
    </row>
    <row r="631" spans="1:13" x14ac:dyDescent="0.2">
      <c r="A631" s="32">
        <v>629</v>
      </c>
      <c r="B631" s="33"/>
      <c r="C631" s="33"/>
      <c r="D631" s="34"/>
      <c r="E631" s="35"/>
      <c r="F631" s="36"/>
      <c r="G631" s="33"/>
      <c r="H631" s="45" t="str">
        <f>VLOOKUP(G631,CISL_PLODIN!A$2:D$537,2,FALSE)</f>
        <v>Bez plodiny</v>
      </c>
      <c r="I631" s="38"/>
      <c r="J631" s="39"/>
      <c r="K631" s="39"/>
      <c r="L631" s="40" t="s">
        <v>7755</v>
      </c>
      <c r="M631" s="41"/>
    </row>
    <row r="632" spans="1:13" x14ac:dyDescent="0.2">
      <c r="A632" s="32">
        <v>630</v>
      </c>
      <c r="B632" s="33"/>
      <c r="C632" s="33"/>
      <c r="D632" s="34"/>
      <c r="E632" s="35"/>
      <c r="F632" s="36"/>
      <c r="G632" s="33"/>
      <c r="H632" s="45" t="str">
        <f>VLOOKUP(G632,CISL_PLODIN!A$2:D$537,2,FALSE)</f>
        <v>Bez plodiny</v>
      </c>
      <c r="I632" s="38"/>
      <c r="J632" s="39"/>
      <c r="K632" s="39"/>
      <c r="L632" s="40" t="s">
        <v>7755</v>
      </c>
      <c r="M632" s="41"/>
    </row>
    <row r="633" spans="1:13" x14ac:dyDescent="0.2">
      <c r="A633" s="32">
        <v>631</v>
      </c>
      <c r="B633" s="33"/>
      <c r="C633" s="33"/>
      <c r="D633" s="34"/>
      <c r="E633" s="35"/>
      <c r="F633" s="36"/>
      <c r="G633" s="33"/>
      <c r="H633" s="45" t="str">
        <f>VLOOKUP(G633,CISL_PLODIN!A$2:D$537,2,FALSE)</f>
        <v>Bez plodiny</v>
      </c>
      <c r="I633" s="38"/>
      <c r="J633" s="39"/>
      <c r="K633" s="39"/>
      <c r="L633" s="40" t="s">
        <v>7755</v>
      </c>
      <c r="M633" s="41"/>
    </row>
    <row r="634" spans="1:13" x14ac:dyDescent="0.2">
      <c r="A634" s="32">
        <v>632</v>
      </c>
      <c r="B634" s="33"/>
      <c r="C634" s="33"/>
      <c r="D634" s="34"/>
      <c r="E634" s="35"/>
      <c r="F634" s="36"/>
      <c r="G634" s="33"/>
      <c r="H634" s="45" t="str">
        <f>VLOOKUP(G634,CISL_PLODIN!A$2:D$537,2,FALSE)</f>
        <v>Bez plodiny</v>
      </c>
      <c r="I634" s="38"/>
      <c r="J634" s="39"/>
      <c r="K634" s="39"/>
      <c r="L634" s="40" t="s">
        <v>7755</v>
      </c>
      <c r="M634" s="41"/>
    </row>
    <row r="635" spans="1:13" x14ac:dyDescent="0.2">
      <c r="A635" s="32">
        <v>633</v>
      </c>
      <c r="B635" s="33"/>
      <c r="C635" s="33"/>
      <c r="D635" s="34"/>
      <c r="E635" s="35"/>
      <c r="F635" s="36"/>
      <c r="G635" s="33"/>
      <c r="H635" s="45" t="str">
        <f>VLOOKUP(G635,CISL_PLODIN!A$2:D$537,2,FALSE)</f>
        <v>Bez plodiny</v>
      </c>
      <c r="I635" s="38"/>
      <c r="J635" s="39"/>
      <c r="K635" s="39"/>
      <c r="L635" s="40" t="s">
        <v>7755</v>
      </c>
      <c r="M635" s="41"/>
    </row>
    <row r="636" spans="1:13" x14ac:dyDescent="0.2">
      <c r="A636" s="32">
        <v>634</v>
      </c>
      <c r="B636" s="33"/>
      <c r="C636" s="33"/>
      <c r="D636" s="34"/>
      <c r="E636" s="35"/>
      <c r="F636" s="36"/>
      <c r="G636" s="33"/>
      <c r="H636" s="45" t="str">
        <f>VLOOKUP(G636,CISL_PLODIN!A$2:D$537,2,FALSE)</f>
        <v>Bez plodiny</v>
      </c>
      <c r="I636" s="38"/>
      <c r="J636" s="39"/>
      <c r="K636" s="39"/>
      <c r="L636" s="40" t="s">
        <v>7755</v>
      </c>
      <c r="M636" s="41"/>
    </row>
    <row r="637" spans="1:13" x14ac:dyDescent="0.2">
      <c r="A637" s="32">
        <v>635</v>
      </c>
      <c r="B637" s="33"/>
      <c r="C637" s="33"/>
      <c r="D637" s="34"/>
      <c r="E637" s="35"/>
      <c r="F637" s="36"/>
      <c r="G637" s="33"/>
      <c r="H637" s="45" t="str">
        <f>VLOOKUP(G637,CISL_PLODIN!A$2:D$537,2,FALSE)</f>
        <v>Bez plodiny</v>
      </c>
      <c r="I637" s="38"/>
      <c r="J637" s="39"/>
      <c r="K637" s="39"/>
      <c r="L637" s="40" t="s">
        <v>7755</v>
      </c>
      <c r="M637" s="41"/>
    </row>
    <row r="638" spans="1:13" x14ac:dyDescent="0.2">
      <c r="A638" s="32">
        <v>636</v>
      </c>
      <c r="B638" s="33"/>
      <c r="C638" s="33"/>
      <c r="D638" s="34"/>
      <c r="E638" s="35"/>
      <c r="F638" s="36"/>
      <c r="G638" s="33"/>
      <c r="H638" s="45" t="str">
        <f>VLOOKUP(G638,CISL_PLODIN!A$2:D$537,2,FALSE)</f>
        <v>Bez plodiny</v>
      </c>
      <c r="I638" s="38"/>
      <c r="J638" s="39"/>
      <c r="K638" s="39"/>
      <c r="L638" s="40" t="s">
        <v>7755</v>
      </c>
      <c r="M638" s="41"/>
    </row>
    <row r="639" spans="1:13" x14ac:dyDescent="0.2">
      <c r="A639" s="32">
        <v>637</v>
      </c>
      <c r="B639" s="33"/>
      <c r="C639" s="33"/>
      <c r="D639" s="34"/>
      <c r="E639" s="35"/>
      <c r="F639" s="36"/>
      <c r="G639" s="33"/>
      <c r="H639" s="45" t="str">
        <f>VLOOKUP(G639,CISL_PLODIN!A$2:D$537,2,FALSE)</f>
        <v>Bez plodiny</v>
      </c>
      <c r="I639" s="38"/>
      <c r="J639" s="39"/>
      <c r="K639" s="39"/>
      <c r="L639" s="40" t="s">
        <v>7755</v>
      </c>
      <c r="M639" s="41"/>
    </row>
    <row r="640" spans="1:13" x14ac:dyDescent="0.2">
      <c r="A640" s="32">
        <v>638</v>
      </c>
      <c r="B640" s="33"/>
      <c r="C640" s="33"/>
      <c r="D640" s="34"/>
      <c r="E640" s="35"/>
      <c r="F640" s="36"/>
      <c r="G640" s="33"/>
      <c r="H640" s="45" t="str">
        <f>VLOOKUP(G640,CISL_PLODIN!A$2:D$537,2,FALSE)</f>
        <v>Bez plodiny</v>
      </c>
      <c r="I640" s="38"/>
      <c r="J640" s="39"/>
      <c r="K640" s="39"/>
      <c r="L640" s="40" t="s">
        <v>7755</v>
      </c>
      <c r="M640" s="41"/>
    </row>
    <row r="641" spans="1:13" x14ac:dyDescent="0.2">
      <c r="A641" s="32">
        <v>639</v>
      </c>
      <c r="B641" s="33"/>
      <c r="C641" s="33"/>
      <c r="D641" s="34"/>
      <c r="E641" s="35"/>
      <c r="F641" s="36"/>
      <c r="G641" s="33"/>
      <c r="H641" s="45" t="str">
        <f>VLOOKUP(G641,CISL_PLODIN!A$2:D$537,2,FALSE)</f>
        <v>Bez plodiny</v>
      </c>
      <c r="I641" s="38"/>
      <c r="J641" s="39"/>
      <c r="K641" s="39"/>
      <c r="L641" s="40" t="s">
        <v>7755</v>
      </c>
      <c r="M641" s="41"/>
    </row>
    <row r="642" spans="1:13" x14ac:dyDescent="0.2">
      <c r="A642" s="32">
        <v>640</v>
      </c>
      <c r="B642" s="33"/>
      <c r="C642" s="33"/>
      <c r="D642" s="34"/>
      <c r="E642" s="35"/>
      <c r="F642" s="36"/>
      <c r="G642" s="33"/>
      <c r="H642" s="45" t="str">
        <f>VLOOKUP(G642,CISL_PLODIN!A$2:D$537,2,FALSE)</f>
        <v>Bez plodiny</v>
      </c>
      <c r="I642" s="38"/>
      <c r="J642" s="39"/>
      <c r="K642" s="39"/>
      <c r="L642" s="40" t="s">
        <v>7755</v>
      </c>
      <c r="M642" s="41"/>
    </row>
    <row r="643" spans="1:13" x14ac:dyDescent="0.2">
      <c r="A643" s="32">
        <v>641</v>
      </c>
      <c r="B643" s="33"/>
      <c r="C643" s="33"/>
      <c r="D643" s="34"/>
      <c r="E643" s="35"/>
      <c r="F643" s="36"/>
      <c r="G643" s="33"/>
      <c r="H643" s="45" t="str">
        <f>VLOOKUP(G643,CISL_PLODIN!A$2:D$537,2,FALSE)</f>
        <v>Bez plodiny</v>
      </c>
      <c r="I643" s="38"/>
      <c r="J643" s="39"/>
      <c r="K643" s="39"/>
      <c r="L643" s="40" t="s">
        <v>7755</v>
      </c>
      <c r="M643" s="41"/>
    </row>
    <row r="644" spans="1:13" x14ac:dyDescent="0.2">
      <c r="A644" s="32">
        <v>642</v>
      </c>
      <c r="B644" s="33"/>
      <c r="C644" s="33"/>
      <c r="D644" s="34"/>
      <c r="E644" s="35"/>
      <c r="F644" s="36"/>
      <c r="G644" s="33"/>
      <c r="H644" s="45" t="str">
        <f>VLOOKUP(G644,CISL_PLODIN!A$2:D$537,2,FALSE)</f>
        <v>Bez plodiny</v>
      </c>
      <c r="I644" s="38"/>
      <c r="J644" s="39"/>
      <c r="K644" s="39"/>
      <c r="L644" s="40" t="s">
        <v>7755</v>
      </c>
      <c r="M644" s="41"/>
    </row>
    <row r="645" spans="1:13" x14ac:dyDescent="0.2">
      <c r="A645" s="32">
        <v>643</v>
      </c>
      <c r="B645" s="33"/>
      <c r="C645" s="33"/>
      <c r="D645" s="34"/>
      <c r="E645" s="35"/>
      <c r="F645" s="36"/>
      <c r="G645" s="33"/>
      <c r="H645" s="45" t="str">
        <f>VLOOKUP(G645,CISL_PLODIN!A$2:D$537,2,FALSE)</f>
        <v>Bez plodiny</v>
      </c>
      <c r="I645" s="38"/>
      <c r="J645" s="39"/>
      <c r="K645" s="39"/>
      <c r="L645" s="40" t="s">
        <v>7755</v>
      </c>
      <c r="M645" s="41"/>
    </row>
    <row r="646" spans="1:13" x14ac:dyDescent="0.2">
      <c r="A646" s="32">
        <v>644</v>
      </c>
      <c r="B646" s="33"/>
      <c r="C646" s="33"/>
      <c r="D646" s="34"/>
      <c r="E646" s="35"/>
      <c r="F646" s="36"/>
      <c r="G646" s="33"/>
      <c r="H646" s="45" t="str">
        <f>VLOOKUP(G646,CISL_PLODIN!A$2:D$537,2,FALSE)</f>
        <v>Bez plodiny</v>
      </c>
      <c r="I646" s="38"/>
      <c r="J646" s="39"/>
      <c r="K646" s="39"/>
      <c r="L646" s="40" t="s">
        <v>7755</v>
      </c>
      <c r="M646" s="41"/>
    </row>
    <row r="647" spans="1:13" x14ac:dyDescent="0.2">
      <c r="A647" s="32">
        <v>645</v>
      </c>
      <c r="B647" s="33"/>
      <c r="C647" s="33"/>
      <c r="D647" s="34"/>
      <c r="E647" s="35"/>
      <c r="F647" s="36"/>
      <c r="G647" s="33"/>
      <c r="H647" s="45" t="str">
        <f>VLOOKUP(G647,CISL_PLODIN!A$2:D$537,2,FALSE)</f>
        <v>Bez plodiny</v>
      </c>
      <c r="I647" s="38"/>
      <c r="J647" s="39"/>
      <c r="K647" s="39"/>
      <c r="L647" s="40" t="s">
        <v>7755</v>
      </c>
      <c r="M647" s="41"/>
    </row>
    <row r="648" spans="1:13" x14ac:dyDescent="0.2">
      <c r="A648" s="32">
        <v>646</v>
      </c>
      <c r="B648" s="33"/>
      <c r="C648" s="33"/>
      <c r="D648" s="34"/>
      <c r="E648" s="35"/>
      <c r="F648" s="36"/>
      <c r="G648" s="33"/>
      <c r="H648" s="45" t="str">
        <f>VLOOKUP(G648,CISL_PLODIN!A$2:D$537,2,FALSE)</f>
        <v>Bez plodiny</v>
      </c>
      <c r="I648" s="38"/>
      <c r="J648" s="39"/>
      <c r="K648" s="39"/>
      <c r="L648" s="40" t="s">
        <v>7755</v>
      </c>
      <c r="M648" s="41"/>
    </row>
    <row r="649" spans="1:13" x14ac:dyDescent="0.2">
      <c r="A649" s="32">
        <v>647</v>
      </c>
      <c r="B649" s="33"/>
      <c r="C649" s="33"/>
      <c r="D649" s="34"/>
      <c r="E649" s="35"/>
      <c r="F649" s="36"/>
      <c r="G649" s="33"/>
      <c r="H649" s="45" t="str">
        <f>VLOOKUP(G649,CISL_PLODIN!A$2:D$537,2,FALSE)</f>
        <v>Bez plodiny</v>
      </c>
      <c r="I649" s="38"/>
      <c r="J649" s="39"/>
      <c r="K649" s="39"/>
      <c r="L649" s="40" t="s">
        <v>7755</v>
      </c>
      <c r="M649" s="41"/>
    </row>
    <row r="650" spans="1:13" x14ac:dyDescent="0.2">
      <c r="A650" s="32">
        <v>648</v>
      </c>
      <c r="B650" s="33"/>
      <c r="C650" s="33"/>
      <c r="D650" s="34"/>
      <c r="E650" s="35"/>
      <c r="F650" s="36"/>
      <c r="G650" s="33"/>
      <c r="H650" s="45" t="str">
        <f>VLOOKUP(G650,CISL_PLODIN!A$2:D$537,2,FALSE)</f>
        <v>Bez plodiny</v>
      </c>
      <c r="I650" s="38"/>
      <c r="J650" s="39"/>
      <c r="K650" s="39"/>
      <c r="L650" s="40" t="s">
        <v>7755</v>
      </c>
      <c r="M650" s="41"/>
    </row>
    <row r="651" spans="1:13" x14ac:dyDescent="0.2">
      <c r="A651" s="32">
        <v>649</v>
      </c>
      <c r="B651" s="33"/>
      <c r="C651" s="33"/>
      <c r="D651" s="34"/>
      <c r="E651" s="35"/>
      <c r="F651" s="36"/>
      <c r="G651" s="33"/>
      <c r="H651" s="45" t="str">
        <f>VLOOKUP(G651,CISL_PLODIN!A$2:D$537,2,FALSE)</f>
        <v>Bez plodiny</v>
      </c>
      <c r="I651" s="38"/>
      <c r="J651" s="39"/>
      <c r="K651" s="39"/>
      <c r="L651" s="40" t="s">
        <v>7755</v>
      </c>
      <c r="M651" s="41"/>
    </row>
    <row r="652" spans="1:13" x14ac:dyDescent="0.2">
      <c r="A652" s="32">
        <v>650</v>
      </c>
      <c r="B652" s="33"/>
      <c r="C652" s="33"/>
      <c r="D652" s="34"/>
      <c r="E652" s="35"/>
      <c r="F652" s="36"/>
      <c r="G652" s="33"/>
      <c r="H652" s="45" t="str">
        <f>VLOOKUP(G652,CISL_PLODIN!A$2:D$537,2,FALSE)</f>
        <v>Bez plodiny</v>
      </c>
      <c r="I652" s="38"/>
      <c r="J652" s="39"/>
      <c r="K652" s="39"/>
      <c r="L652" s="40" t="s">
        <v>7755</v>
      </c>
      <c r="M652" s="41"/>
    </row>
    <row r="653" spans="1:13" x14ac:dyDescent="0.2">
      <c r="A653" s="32">
        <v>651</v>
      </c>
      <c r="B653" s="33"/>
      <c r="C653" s="33"/>
      <c r="D653" s="34"/>
      <c r="E653" s="35"/>
      <c r="F653" s="36"/>
      <c r="G653" s="33"/>
      <c r="H653" s="45" t="str">
        <f>VLOOKUP(G653,CISL_PLODIN!A$2:D$537,2,FALSE)</f>
        <v>Bez plodiny</v>
      </c>
      <c r="I653" s="38"/>
      <c r="J653" s="39"/>
      <c r="K653" s="39"/>
      <c r="L653" s="40" t="s">
        <v>7755</v>
      </c>
      <c r="M653" s="41"/>
    </row>
    <row r="654" spans="1:13" x14ac:dyDescent="0.2">
      <c r="A654" s="32">
        <v>652</v>
      </c>
      <c r="B654" s="33"/>
      <c r="C654" s="33"/>
      <c r="D654" s="34"/>
      <c r="E654" s="35"/>
      <c r="F654" s="36"/>
      <c r="G654" s="33"/>
      <c r="H654" s="45" t="str">
        <f>VLOOKUP(G654,CISL_PLODIN!A$2:D$537,2,FALSE)</f>
        <v>Bez plodiny</v>
      </c>
      <c r="I654" s="38"/>
      <c r="J654" s="39"/>
      <c r="K654" s="39"/>
      <c r="L654" s="40" t="s">
        <v>7755</v>
      </c>
      <c r="M654" s="41"/>
    </row>
    <row r="655" spans="1:13" x14ac:dyDescent="0.2">
      <c r="A655" s="32">
        <v>653</v>
      </c>
      <c r="B655" s="33"/>
      <c r="C655" s="33"/>
      <c r="D655" s="34"/>
      <c r="E655" s="35"/>
      <c r="F655" s="36"/>
      <c r="G655" s="33"/>
      <c r="H655" s="45" t="str">
        <f>VLOOKUP(G655,CISL_PLODIN!A$2:D$537,2,FALSE)</f>
        <v>Bez plodiny</v>
      </c>
      <c r="I655" s="38"/>
      <c r="J655" s="39"/>
      <c r="K655" s="39"/>
      <c r="L655" s="40" t="s">
        <v>7755</v>
      </c>
      <c r="M655" s="41"/>
    </row>
    <row r="656" spans="1:13" x14ac:dyDescent="0.2">
      <c r="A656" s="32">
        <v>654</v>
      </c>
      <c r="B656" s="33"/>
      <c r="C656" s="33"/>
      <c r="D656" s="34"/>
      <c r="E656" s="35"/>
      <c r="F656" s="36"/>
      <c r="G656" s="33"/>
      <c r="H656" s="45" t="str">
        <f>VLOOKUP(G656,CISL_PLODIN!A$2:D$537,2,FALSE)</f>
        <v>Bez plodiny</v>
      </c>
      <c r="I656" s="38"/>
      <c r="J656" s="39"/>
      <c r="K656" s="39"/>
      <c r="L656" s="40" t="s">
        <v>7755</v>
      </c>
      <c r="M656" s="41"/>
    </row>
    <row r="657" spans="1:13" x14ac:dyDescent="0.2">
      <c r="A657" s="32">
        <v>655</v>
      </c>
      <c r="B657" s="33"/>
      <c r="C657" s="33"/>
      <c r="D657" s="34"/>
      <c r="E657" s="35"/>
      <c r="F657" s="36"/>
      <c r="G657" s="33"/>
      <c r="H657" s="45" t="str">
        <f>VLOOKUP(G657,CISL_PLODIN!A$2:D$537,2,FALSE)</f>
        <v>Bez plodiny</v>
      </c>
      <c r="I657" s="38"/>
      <c r="J657" s="39"/>
      <c r="K657" s="39"/>
      <c r="L657" s="40" t="s">
        <v>7755</v>
      </c>
      <c r="M657" s="41"/>
    </row>
    <row r="658" spans="1:13" x14ac:dyDescent="0.2">
      <c r="A658" s="32">
        <v>656</v>
      </c>
      <c r="B658" s="33"/>
      <c r="C658" s="33"/>
      <c r="D658" s="34"/>
      <c r="E658" s="35"/>
      <c r="F658" s="36"/>
      <c r="G658" s="33"/>
      <c r="H658" s="45" t="str">
        <f>VLOOKUP(G658,CISL_PLODIN!A$2:D$537,2,FALSE)</f>
        <v>Bez plodiny</v>
      </c>
      <c r="I658" s="38"/>
      <c r="J658" s="39"/>
      <c r="K658" s="39"/>
      <c r="L658" s="40" t="s">
        <v>7755</v>
      </c>
      <c r="M658" s="41"/>
    </row>
    <row r="659" spans="1:13" x14ac:dyDescent="0.2">
      <c r="A659" s="32">
        <v>657</v>
      </c>
      <c r="B659" s="33"/>
      <c r="C659" s="33"/>
      <c r="D659" s="34"/>
      <c r="E659" s="35"/>
      <c r="F659" s="36"/>
      <c r="G659" s="33"/>
      <c r="H659" s="45" t="str">
        <f>VLOOKUP(G659,CISL_PLODIN!A$2:D$537,2,FALSE)</f>
        <v>Bez plodiny</v>
      </c>
      <c r="I659" s="38"/>
      <c r="J659" s="39"/>
      <c r="K659" s="39"/>
      <c r="L659" s="40" t="s">
        <v>7755</v>
      </c>
      <c r="M659" s="41"/>
    </row>
    <row r="660" spans="1:13" x14ac:dyDescent="0.2">
      <c r="A660" s="32">
        <v>658</v>
      </c>
      <c r="B660" s="33"/>
      <c r="C660" s="33"/>
      <c r="D660" s="34"/>
      <c r="E660" s="35"/>
      <c r="F660" s="36"/>
      <c r="G660" s="33"/>
      <c r="H660" s="45" t="str">
        <f>VLOOKUP(G660,CISL_PLODIN!A$2:D$537,2,FALSE)</f>
        <v>Bez plodiny</v>
      </c>
      <c r="I660" s="38"/>
      <c r="J660" s="39"/>
      <c r="K660" s="39"/>
      <c r="L660" s="40" t="s">
        <v>7755</v>
      </c>
      <c r="M660" s="41"/>
    </row>
    <row r="661" spans="1:13" x14ac:dyDescent="0.2">
      <c r="A661" s="32">
        <v>659</v>
      </c>
      <c r="B661" s="33"/>
      <c r="C661" s="33"/>
      <c r="D661" s="34"/>
      <c r="E661" s="35"/>
      <c r="F661" s="36"/>
      <c r="G661" s="33"/>
      <c r="H661" s="45" t="str">
        <f>VLOOKUP(G661,CISL_PLODIN!A$2:D$537,2,FALSE)</f>
        <v>Bez plodiny</v>
      </c>
      <c r="I661" s="38"/>
      <c r="J661" s="39"/>
      <c r="K661" s="39"/>
      <c r="L661" s="40" t="s">
        <v>7755</v>
      </c>
      <c r="M661" s="41"/>
    </row>
    <row r="662" spans="1:13" x14ac:dyDescent="0.2">
      <c r="A662" s="32">
        <v>660</v>
      </c>
      <c r="B662" s="33"/>
      <c r="C662" s="33"/>
      <c r="D662" s="34"/>
      <c r="E662" s="35"/>
      <c r="F662" s="36"/>
      <c r="G662" s="33"/>
      <c r="H662" s="45" t="str">
        <f>VLOOKUP(G662,CISL_PLODIN!A$2:D$537,2,FALSE)</f>
        <v>Bez plodiny</v>
      </c>
      <c r="I662" s="38"/>
      <c r="J662" s="39"/>
      <c r="K662" s="39"/>
      <c r="L662" s="40" t="s">
        <v>7755</v>
      </c>
      <c r="M662" s="41"/>
    </row>
    <row r="663" spans="1:13" x14ac:dyDescent="0.2">
      <c r="A663" s="32">
        <v>661</v>
      </c>
      <c r="B663" s="33"/>
      <c r="C663" s="33"/>
      <c r="D663" s="34"/>
      <c r="E663" s="35"/>
      <c r="F663" s="36"/>
      <c r="G663" s="33"/>
      <c r="H663" s="45" t="str">
        <f>VLOOKUP(G663,CISL_PLODIN!A$2:D$537,2,FALSE)</f>
        <v>Bez plodiny</v>
      </c>
      <c r="I663" s="38"/>
      <c r="J663" s="39"/>
      <c r="K663" s="39"/>
      <c r="L663" s="40" t="s">
        <v>7755</v>
      </c>
      <c r="M663" s="41"/>
    </row>
    <row r="664" spans="1:13" x14ac:dyDescent="0.2">
      <c r="A664" s="32">
        <v>662</v>
      </c>
      <c r="B664" s="33"/>
      <c r="C664" s="33"/>
      <c r="D664" s="34"/>
      <c r="E664" s="35"/>
      <c r="F664" s="36"/>
      <c r="G664" s="33"/>
      <c r="H664" s="45" t="str">
        <f>VLOOKUP(G664,CISL_PLODIN!A$2:D$537,2,FALSE)</f>
        <v>Bez plodiny</v>
      </c>
      <c r="I664" s="38"/>
      <c r="J664" s="39"/>
      <c r="K664" s="39"/>
      <c r="L664" s="40" t="s">
        <v>7755</v>
      </c>
      <c r="M664" s="41"/>
    </row>
    <row r="665" spans="1:13" x14ac:dyDescent="0.2">
      <c r="A665" s="32">
        <v>663</v>
      </c>
      <c r="B665" s="33"/>
      <c r="C665" s="33"/>
      <c r="D665" s="34"/>
      <c r="E665" s="35"/>
      <c r="F665" s="36"/>
      <c r="G665" s="33"/>
      <c r="H665" s="45" t="str">
        <f>VLOOKUP(G665,CISL_PLODIN!A$2:D$537,2,FALSE)</f>
        <v>Bez plodiny</v>
      </c>
      <c r="I665" s="38"/>
      <c r="J665" s="39"/>
      <c r="K665" s="39"/>
      <c r="L665" s="40" t="s">
        <v>7755</v>
      </c>
      <c r="M665" s="41"/>
    </row>
    <row r="666" spans="1:13" x14ac:dyDescent="0.2">
      <c r="A666" s="32">
        <v>664</v>
      </c>
      <c r="B666" s="33"/>
      <c r="C666" s="33"/>
      <c r="D666" s="34"/>
      <c r="E666" s="35"/>
      <c r="F666" s="36"/>
      <c r="G666" s="33"/>
      <c r="H666" s="45" t="str">
        <f>VLOOKUP(G666,CISL_PLODIN!A$2:D$537,2,FALSE)</f>
        <v>Bez plodiny</v>
      </c>
      <c r="I666" s="38"/>
      <c r="J666" s="39"/>
      <c r="K666" s="39"/>
      <c r="L666" s="40" t="s">
        <v>7755</v>
      </c>
      <c r="M666" s="41"/>
    </row>
    <row r="667" spans="1:13" x14ac:dyDescent="0.2">
      <c r="A667" s="32">
        <v>665</v>
      </c>
      <c r="B667" s="33"/>
      <c r="C667" s="33"/>
      <c r="D667" s="34"/>
      <c r="E667" s="35"/>
      <c r="F667" s="36"/>
      <c r="G667" s="33"/>
      <c r="H667" s="45" t="str">
        <f>VLOOKUP(G667,CISL_PLODIN!A$2:D$537,2,FALSE)</f>
        <v>Bez plodiny</v>
      </c>
      <c r="I667" s="38"/>
      <c r="J667" s="39"/>
      <c r="K667" s="39"/>
      <c r="L667" s="40" t="s">
        <v>7755</v>
      </c>
      <c r="M667" s="41"/>
    </row>
    <row r="668" spans="1:13" x14ac:dyDescent="0.2">
      <c r="A668" s="32">
        <v>666</v>
      </c>
      <c r="B668" s="33"/>
      <c r="C668" s="33"/>
      <c r="D668" s="34"/>
      <c r="E668" s="35"/>
      <c r="F668" s="36"/>
      <c r="G668" s="33"/>
      <c r="H668" s="45" t="str">
        <f>VLOOKUP(G668,CISL_PLODIN!A$2:D$537,2,FALSE)</f>
        <v>Bez plodiny</v>
      </c>
      <c r="I668" s="38"/>
      <c r="J668" s="39"/>
      <c r="K668" s="39"/>
      <c r="L668" s="40" t="s">
        <v>7755</v>
      </c>
      <c r="M668" s="41"/>
    </row>
    <row r="669" spans="1:13" x14ac:dyDescent="0.2">
      <c r="A669" s="32">
        <v>667</v>
      </c>
      <c r="B669" s="33"/>
      <c r="C669" s="33"/>
      <c r="D669" s="34"/>
      <c r="E669" s="35"/>
      <c r="F669" s="36"/>
      <c r="G669" s="33"/>
      <c r="H669" s="45" t="str">
        <f>VLOOKUP(G669,CISL_PLODIN!A$2:D$537,2,FALSE)</f>
        <v>Bez plodiny</v>
      </c>
      <c r="I669" s="38"/>
      <c r="J669" s="39"/>
      <c r="K669" s="39"/>
      <c r="L669" s="40" t="s">
        <v>7755</v>
      </c>
      <c r="M669" s="41"/>
    </row>
    <row r="670" spans="1:13" x14ac:dyDescent="0.2">
      <c r="A670" s="32">
        <v>668</v>
      </c>
      <c r="B670" s="33"/>
      <c r="C670" s="33"/>
      <c r="D670" s="34"/>
      <c r="E670" s="35"/>
      <c r="F670" s="36"/>
      <c r="G670" s="33"/>
      <c r="H670" s="45" t="str">
        <f>VLOOKUP(G670,CISL_PLODIN!A$2:D$537,2,FALSE)</f>
        <v>Bez plodiny</v>
      </c>
      <c r="I670" s="38"/>
      <c r="J670" s="39"/>
      <c r="K670" s="39"/>
      <c r="L670" s="40" t="s">
        <v>7755</v>
      </c>
      <c r="M670" s="41"/>
    </row>
    <row r="671" spans="1:13" x14ac:dyDescent="0.2">
      <c r="A671" s="32">
        <v>669</v>
      </c>
      <c r="B671" s="33"/>
      <c r="C671" s="33"/>
      <c r="D671" s="34"/>
      <c r="E671" s="35"/>
      <c r="F671" s="36"/>
      <c r="G671" s="33"/>
      <c r="H671" s="45" t="str">
        <f>VLOOKUP(G671,CISL_PLODIN!A$2:D$537,2,FALSE)</f>
        <v>Bez plodiny</v>
      </c>
      <c r="I671" s="38"/>
      <c r="J671" s="39"/>
      <c r="K671" s="39"/>
      <c r="L671" s="40" t="s">
        <v>7755</v>
      </c>
      <c r="M671" s="41"/>
    </row>
    <row r="672" spans="1:13" x14ac:dyDescent="0.2">
      <c r="A672" s="32">
        <v>670</v>
      </c>
      <c r="B672" s="33"/>
      <c r="C672" s="33"/>
      <c r="D672" s="34"/>
      <c r="E672" s="35"/>
      <c r="F672" s="36"/>
      <c r="G672" s="33"/>
      <c r="H672" s="45" t="str">
        <f>VLOOKUP(G672,CISL_PLODIN!A$2:D$537,2,FALSE)</f>
        <v>Bez plodiny</v>
      </c>
      <c r="I672" s="38"/>
      <c r="J672" s="39"/>
      <c r="K672" s="39"/>
      <c r="L672" s="40" t="s">
        <v>7755</v>
      </c>
      <c r="M672" s="41"/>
    </row>
    <row r="673" spans="1:13" x14ac:dyDescent="0.2">
      <c r="A673" s="32">
        <v>671</v>
      </c>
      <c r="B673" s="33"/>
      <c r="C673" s="33"/>
      <c r="D673" s="34"/>
      <c r="E673" s="35"/>
      <c r="F673" s="36"/>
      <c r="G673" s="33"/>
      <c r="H673" s="45" t="str">
        <f>VLOOKUP(G673,CISL_PLODIN!A$2:D$537,2,FALSE)</f>
        <v>Bez plodiny</v>
      </c>
      <c r="I673" s="38"/>
      <c r="J673" s="39"/>
      <c r="K673" s="39"/>
      <c r="L673" s="40" t="s">
        <v>7755</v>
      </c>
      <c r="M673" s="41"/>
    </row>
    <row r="674" spans="1:13" x14ac:dyDescent="0.2">
      <c r="A674" s="32">
        <v>672</v>
      </c>
      <c r="B674" s="33"/>
      <c r="C674" s="33"/>
      <c r="D674" s="34"/>
      <c r="E674" s="35"/>
      <c r="F674" s="36"/>
      <c r="G674" s="33"/>
      <c r="H674" s="45" t="str">
        <f>VLOOKUP(G674,CISL_PLODIN!A$2:D$537,2,FALSE)</f>
        <v>Bez plodiny</v>
      </c>
      <c r="I674" s="38"/>
      <c r="J674" s="39"/>
      <c r="K674" s="39"/>
      <c r="L674" s="40" t="s">
        <v>7755</v>
      </c>
      <c r="M674" s="41"/>
    </row>
    <row r="675" spans="1:13" x14ac:dyDescent="0.2">
      <c r="A675" s="32">
        <v>673</v>
      </c>
      <c r="B675" s="33"/>
      <c r="C675" s="33"/>
      <c r="D675" s="34"/>
      <c r="E675" s="35"/>
      <c r="F675" s="36"/>
      <c r="G675" s="33"/>
      <c r="H675" s="45" t="str">
        <f>VLOOKUP(G675,CISL_PLODIN!A$2:D$537,2,FALSE)</f>
        <v>Bez plodiny</v>
      </c>
      <c r="I675" s="38"/>
      <c r="J675" s="39"/>
      <c r="K675" s="39"/>
      <c r="L675" s="40" t="s">
        <v>7755</v>
      </c>
      <c r="M675" s="41"/>
    </row>
    <row r="676" spans="1:13" x14ac:dyDescent="0.2">
      <c r="A676" s="32">
        <v>674</v>
      </c>
      <c r="B676" s="33"/>
      <c r="C676" s="33"/>
      <c r="D676" s="34"/>
      <c r="E676" s="35"/>
      <c r="F676" s="36"/>
      <c r="G676" s="33"/>
      <c r="H676" s="45" t="str">
        <f>VLOOKUP(G676,CISL_PLODIN!A$2:D$537,2,FALSE)</f>
        <v>Bez plodiny</v>
      </c>
      <c r="I676" s="38"/>
      <c r="J676" s="39"/>
      <c r="K676" s="39"/>
      <c r="L676" s="40" t="s">
        <v>7755</v>
      </c>
      <c r="M676" s="41"/>
    </row>
    <row r="677" spans="1:13" x14ac:dyDescent="0.2">
      <c r="A677" s="32">
        <v>675</v>
      </c>
      <c r="B677" s="33"/>
      <c r="C677" s="33"/>
      <c r="D677" s="34"/>
      <c r="E677" s="35"/>
      <c r="F677" s="36"/>
      <c r="G677" s="33"/>
      <c r="H677" s="45" t="str">
        <f>VLOOKUP(G677,CISL_PLODIN!A$2:D$537,2,FALSE)</f>
        <v>Bez plodiny</v>
      </c>
      <c r="I677" s="38"/>
      <c r="J677" s="39"/>
      <c r="K677" s="39"/>
      <c r="L677" s="40" t="s">
        <v>7755</v>
      </c>
      <c r="M677" s="41"/>
    </row>
    <row r="678" spans="1:13" x14ac:dyDescent="0.2">
      <c r="A678" s="32">
        <v>676</v>
      </c>
      <c r="B678" s="33"/>
      <c r="C678" s="33"/>
      <c r="D678" s="34"/>
      <c r="E678" s="35"/>
      <c r="F678" s="36"/>
      <c r="G678" s="33"/>
      <c r="H678" s="45" t="str">
        <f>VLOOKUP(G678,CISL_PLODIN!A$2:D$537,2,FALSE)</f>
        <v>Bez plodiny</v>
      </c>
      <c r="I678" s="38"/>
      <c r="J678" s="39"/>
      <c r="K678" s="39"/>
      <c r="L678" s="40" t="s">
        <v>7755</v>
      </c>
      <c r="M678" s="41"/>
    </row>
    <row r="679" spans="1:13" x14ac:dyDescent="0.2">
      <c r="A679" s="32">
        <v>677</v>
      </c>
      <c r="B679" s="33"/>
      <c r="C679" s="33"/>
      <c r="D679" s="34"/>
      <c r="E679" s="35"/>
      <c r="F679" s="36"/>
      <c r="G679" s="33"/>
      <c r="H679" s="45" t="str">
        <f>VLOOKUP(G679,CISL_PLODIN!A$2:D$537,2,FALSE)</f>
        <v>Bez plodiny</v>
      </c>
      <c r="I679" s="38"/>
      <c r="J679" s="39"/>
      <c r="K679" s="39"/>
      <c r="L679" s="40" t="s">
        <v>7755</v>
      </c>
      <c r="M679" s="41"/>
    </row>
    <row r="680" spans="1:13" x14ac:dyDescent="0.2">
      <c r="A680" s="32">
        <v>678</v>
      </c>
      <c r="B680" s="33"/>
      <c r="C680" s="33"/>
      <c r="D680" s="34"/>
      <c r="E680" s="35"/>
      <c r="F680" s="36"/>
      <c r="G680" s="33"/>
      <c r="H680" s="45" t="str">
        <f>VLOOKUP(G680,CISL_PLODIN!A$2:D$537,2,FALSE)</f>
        <v>Bez plodiny</v>
      </c>
      <c r="I680" s="38"/>
      <c r="J680" s="39"/>
      <c r="K680" s="39"/>
      <c r="L680" s="40" t="s">
        <v>7755</v>
      </c>
      <c r="M680" s="41"/>
    </row>
    <row r="681" spans="1:13" x14ac:dyDescent="0.2">
      <c r="A681" s="32">
        <v>679</v>
      </c>
      <c r="B681" s="33"/>
      <c r="C681" s="33"/>
      <c r="D681" s="34"/>
      <c r="E681" s="35"/>
      <c r="F681" s="36"/>
      <c r="G681" s="33"/>
      <c r="H681" s="45" t="str">
        <f>VLOOKUP(G681,CISL_PLODIN!A$2:D$537,2,FALSE)</f>
        <v>Bez plodiny</v>
      </c>
      <c r="I681" s="38"/>
      <c r="J681" s="39"/>
      <c r="K681" s="39"/>
      <c r="L681" s="40" t="s">
        <v>7755</v>
      </c>
      <c r="M681" s="41"/>
    </row>
    <row r="682" spans="1:13" x14ac:dyDescent="0.2">
      <c r="A682" s="32">
        <v>680</v>
      </c>
      <c r="B682" s="33"/>
      <c r="C682" s="33"/>
      <c r="D682" s="34"/>
      <c r="E682" s="35"/>
      <c r="F682" s="36"/>
      <c r="G682" s="33"/>
      <c r="H682" s="45" t="str">
        <f>VLOOKUP(G682,CISL_PLODIN!A$2:D$537,2,FALSE)</f>
        <v>Bez plodiny</v>
      </c>
      <c r="I682" s="38"/>
      <c r="J682" s="39"/>
      <c r="K682" s="39"/>
      <c r="L682" s="40" t="s">
        <v>7755</v>
      </c>
      <c r="M682" s="41"/>
    </row>
    <row r="683" spans="1:13" x14ac:dyDescent="0.2">
      <c r="A683" s="32">
        <v>681</v>
      </c>
      <c r="B683" s="33"/>
      <c r="C683" s="33"/>
      <c r="D683" s="34"/>
      <c r="E683" s="35"/>
      <c r="F683" s="36"/>
      <c r="G683" s="33"/>
      <c r="H683" s="45" t="str">
        <f>VLOOKUP(G683,CISL_PLODIN!A$2:D$537,2,FALSE)</f>
        <v>Bez plodiny</v>
      </c>
      <c r="I683" s="38"/>
      <c r="J683" s="39"/>
      <c r="K683" s="39"/>
      <c r="L683" s="40" t="s">
        <v>7755</v>
      </c>
      <c r="M683" s="41"/>
    </row>
    <row r="684" spans="1:13" x14ac:dyDescent="0.2">
      <c r="A684" s="32">
        <v>682</v>
      </c>
      <c r="B684" s="33"/>
      <c r="C684" s="33"/>
      <c r="D684" s="34"/>
      <c r="E684" s="35"/>
      <c r="F684" s="36"/>
      <c r="G684" s="33"/>
      <c r="H684" s="45" t="str">
        <f>VLOOKUP(G684,CISL_PLODIN!A$2:D$537,2,FALSE)</f>
        <v>Bez plodiny</v>
      </c>
      <c r="I684" s="38"/>
      <c r="J684" s="39"/>
      <c r="K684" s="39"/>
      <c r="L684" s="40" t="s">
        <v>7755</v>
      </c>
      <c r="M684" s="41"/>
    </row>
    <row r="685" spans="1:13" x14ac:dyDescent="0.2">
      <c r="A685" s="32">
        <v>683</v>
      </c>
      <c r="B685" s="33"/>
      <c r="C685" s="33"/>
      <c r="D685" s="34"/>
      <c r="E685" s="35"/>
      <c r="F685" s="36"/>
      <c r="G685" s="33"/>
      <c r="H685" s="45" t="str">
        <f>VLOOKUP(G685,CISL_PLODIN!A$2:D$537,2,FALSE)</f>
        <v>Bez plodiny</v>
      </c>
      <c r="I685" s="38"/>
      <c r="J685" s="39"/>
      <c r="K685" s="39"/>
      <c r="L685" s="40" t="s">
        <v>7755</v>
      </c>
      <c r="M685" s="41"/>
    </row>
    <row r="686" spans="1:13" x14ac:dyDescent="0.2">
      <c r="A686" s="32">
        <v>684</v>
      </c>
      <c r="B686" s="33"/>
      <c r="C686" s="33"/>
      <c r="D686" s="34"/>
      <c r="E686" s="35"/>
      <c r="F686" s="36"/>
      <c r="G686" s="33"/>
      <c r="H686" s="45" t="str">
        <f>VLOOKUP(G686,CISL_PLODIN!A$2:D$537,2,FALSE)</f>
        <v>Bez plodiny</v>
      </c>
      <c r="I686" s="38"/>
      <c r="J686" s="39"/>
      <c r="K686" s="39"/>
      <c r="L686" s="40" t="s">
        <v>7755</v>
      </c>
      <c r="M686" s="41"/>
    </row>
    <row r="687" spans="1:13" x14ac:dyDescent="0.2">
      <c r="A687" s="32">
        <v>685</v>
      </c>
      <c r="B687" s="33"/>
      <c r="C687" s="33"/>
      <c r="D687" s="34"/>
      <c r="E687" s="35"/>
      <c r="F687" s="36"/>
      <c r="G687" s="33"/>
      <c r="H687" s="45" t="str">
        <f>VLOOKUP(G687,CISL_PLODIN!A$2:D$537,2,FALSE)</f>
        <v>Bez plodiny</v>
      </c>
      <c r="I687" s="38"/>
      <c r="J687" s="39"/>
      <c r="K687" s="39"/>
      <c r="L687" s="40" t="s">
        <v>7755</v>
      </c>
      <c r="M687" s="41"/>
    </row>
    <row r="688" spans="1:13" x14ac:dyDescent="0.2">
      <c r="A688" s="32">
        <v>686</v>
      </c>
      <c r="B688" s="33"/>
      <c r="C688" s="33"/>
      <c r="D688" s="34"/>
      <c r="E688" s="35"/>
      <c r="F688" s="36"/>
      <c r="G688" s="33"/>
      <c r="H688" s="45" t="str">
        <f>VLOOKUP(G688,CISL_PLODIN!A$2:D$537,2,FALSE)</f>
        <v>Bez plodiny</v>
      </c>
      <c r="I688" s="38"/>
      <c r="J688" s="39"/>
      <c r="K688" s="39"/>
      <c r="L688" s="40" t="s">
        <v>7755</v>
      </c>
      <c r="M688" s="41"/>
    </row>
    <row r="689" spans="1:13" x14ac:dyDescent="0.2">
      <c r="A689" s="32">
        <v>687</v>
      </c>
      <c r="B689" s="33"/>
      <c r="C689" s="33"/>
      <c r="D689" s="34"/>
      <c r="E689" s="35"/>
      <c r="F689" s="36"/>
      <c r="G689" s="33"/>
      <c r="H689" s="45" t="str">
        <f>VLOOKUP(G689,CISL_PLODIN!A$2:D$537,2,FALSE)</f>
        <v>Bez plodiny</v>
      </c>
      <c r="I689" s="38"/>
      <c r="J689" s="39"/>
      <c r="K689" s="39"/>
      <c r="L689" s="40" t="s">
        <v>7755</v>
      </c>
      <c r="M689" s="41"/>
    </row>
    <row r="690" spans="1:13" x14ac:dyDescent="0.2">
      <c r="A690" s="32">
        <v>688</v>
      </c>
      <c r="B690" s="33"/>
      <c r="C690" s="33"/>
      <c r="D690" s="34"/>
      <c r="E690" s="35"/>
      <c r="F690" s="36"/>
      <c r="G690" s="33"/>
      <c r="H690" s="45" t="str">
        <f>VLOOKUP(G690,CISL_PLODIN!A$2:D$537,2,FALSE)</f>
        <v>Bez plodiny</v>
      </c>
      <c r="I690" s="38"/>
      <c r="J690" s="39"/>
      <c r="K690" s="39"/>
      <c r="L690" s="40" t="s">
        <v>7755</v>
      </c>
      <c r="M690" s="41"/>
    </row>
    <row r="691" spans="1:13" x14ac:dyDescent="0.2">
      <c r="A691" s="32">
        <v>689</v>
      </c>
      <c r="B691" s="33"/>
      <c r="C691" s="33"/>
      <c r="D691" s="34"/>
      <c r="E691" s="35"/>
      <c r="F691" s="36"/>
      <c r="G691" s="33"/>
      <c r="H691" s="45" t="str">
        <f>VLOOKUP(G691,CISL_PLODIN!A$2:D$537,2,FALSE)</f>
        <v>Bez plodiny</v>
      </c>
      <c r="I691" s="38"/>
      <c r="J691" s="39"/>
      <c r="K691" s="39"/>
      <c r="L691" s="40" t="s">
        <v>7755</v>
      </c>
      <c r="M691" s="41"/>
    </row>
    <row r="692" spans="1:13" x14ac:dyDescent="0.2">
      <c r="A692" s="32">
        <v>690</v>
      </c>
      <c r="B692" s="33"/>
      <c r="C692" s="33"/>
      <c r="D692" s="34"/>
      <c r="E692" s="35"/>
      <c r="F692" s="36"/>
      <c r="G692" s="33"/>
      <c r="H692" s="45" t="str">
        <f>VLOOKUP(G692,CISL_PLODIN!A$2:D$537,2,FALSE)</f>
        <v>Bez plodiny</v>
      </c>
      <c r="I692" s="38"/>
      <c r="J692" s="39"/>
      <c r="K692" s="39"/>
      <c r="L692" s="40" t="s">
        <v>7755</v>
      </c>
      <c r="M692" s="41"/>
    </row>
    <row r="693" spans="1:13" x14ac:dyDescent="0.2">
      <c r="A693" s="32">
        <v>691</v>
      </c>
      <c r="B693" s="33"/>
      <c r="C693" s="33"/>
      <c r="D693" s="34"/>
      <c r="E693" s="35"/>
      <c r="F693" s="36"/>
      <c r="G693" s="33"/>
      <c r="H693" s="45" t="str">
        <f>VLOOKUP(G693,CISL_PLODIN!A$2:D$537,2,FALSE)</f>
        <v>Bez plodiny</v>
      </c>
      <c r="I693" s="38"/>
      <c r="J693" s="39"/>
      <c r="K693" s="39"/>
      <c r="L693" s="40" t="s">
        <v>7755</v>
      </c>
      <c r="M693" s="41"/>
    </row>
    <row r="694" spans="1:13" x14ac:dyDescent="0.2">
      <c r="A694" s="32">
        <v>692</v>
      </c>
      <c r="B694" s="33"/>
      <c r="C694" s="33"/>
      <c r="D694" s="34"/>
      <c r="E694" s="35"/>
      <c r="F694" s="36"/>
      <c r="G694" s="33"/>
      <c r="H694" s="45" t="str">
        <f>VLOOKUP(G694,CISL_PLODIN!A$2:D$537,2,FALSE)</f>
        <v>Bez plodiny</v>
      </c>
      <c r="I694" s="38"/>
      <c r="J694" s="39"/>
      <c r="K694" s="39"/>
      <c r="L694" s="40" t="s">
        <v>7755</v>
      </c>
      <c r="M694" s="41"/>
    </row>
    <row r="695" spans="1:13" x14ac:dyDescent="0.2">
      <c r="A695" s="32">
        <v>693</v>
      </c>
      <c r="B695" s="33"/>
      <c r="C695" s="33"/>
      <c r="D695" s="34"/>
      <c r="E695" s="35"/>
      <c r="F695" s="36"/>
      <c r="G695" s="33"/>
      <c r="H695" s="45" t="str">
        <f>VLOOKUP(G695,CISL_PLODIN!A$2:D$537,2,FALSE)</f>
        <v>Bez plodiny</v>
      </c>
      <c r="I695" s="38"/>
      <c r="J695" s="39"/>
      <c r="K695" s="39"/>
      <c r="L695" s="40" t="s">
        <v>7755</v>
      </c>
      <c r="M695" s="41"/>
    </row>
    <row r="696" spans="1:13" x14ac:dyDescent="0.2">
      <c r="A696" s="32">
        <v>694</v>
      </c>
      <c r="B696" s="33"/>
      <c r="C696" s="33"/>
      <c r="D696" s="34"/>
      <c r="E696" s="35"/>
      <c r="F696" s="36"/>
      <c r="G696" s="33"/>
      <c r="H696" s="45" t="str">
        <f>VLOOKUP(G696,CISL_PLODIN!A$2:D$537,2,FALSE)</f>
        <v>Bez plodiny</v>
      </c>
      <c r="I696" s="38"/>
      <c r="J696" s="39"/>
      <c r="K696" s="39"/>
      <c r="L696" s="40" t="s">
        <v>7755</v>
      </c>
      <c r="M696" s="41"/>
    </row>
    <row r="697" spans="1:13" x14ac:dyDescent="0.2">
      <c r="A697" s="32">
        <v>695</v>
      </c>
      <c r="B697" s="33"/>
      <c r="C697" s="33"/>
      <c r="D697" s="34"/>
      <c r="E697" s="35"/>
      <c r="F697" s="36"/>
      <c r="G697" s="33"/>
      <c r="H697" s="45" t="str">
        <f>VLOOKUP(G697,CISL_PLODIN!A$2:D$537,2,FALSE)</f>
        <v>Bez plodiny</v>
      </c>
      <c r="I697" s="38"/>
      <c r="J697" s="39"/>
      <c r="K697" s="39"/>
      <c r="L697" s="40" t="s">
        <v>7755</v>
      </c>
      <c r="M697" s="41"/>
    </row>
    <row r="698" spans="1:13" x14ac:dyDescent="0.2">
      <c r="A698" s="32">
        <v>696</v>
      </c>
      <c r="B698" s="33"/>
      <c r="C698" s="33"/>
      <c r="D698" s="34"/>
      <c r="E698" s="35"/>
      <c r="F698" s="36"/>
      <c r="G698" s="33"/>
      <c r="H698" s="45" t="str">
        <f>VLOOKUP(G698,CISL_PLODIN!A$2:D$537,2,FALSE)</f>
        <v>Bez plodiny</v>
      </c>
      <c r="I698" s="38"/>
      <c r="J698" s="39"/>
      <c r="K698" s="39"/>
      <c r="L698" s="40" t="s">
        <v>7755</v>
      </c>
      <c r="M698" s="41"/>
    </row>
    <row r="699" spans="1:13" x14ac:dyDescent="0.2">
      <c r="A699" s="32">
        <v>697</v>
      </c>
      <c r="B699" s="33"/>
      <c r="C699" s="33"/>
      <c r="D699" s="34"/>
      <c r="E699" s="35"/>
      <c r="F699" s="36"/>
      <c r="G699" s="33"/>
      <c r="H699" s="45" t="str">
        <f>VLOOKUP(G699,CISL_PLODIN!A$2:D$537,2,FALSE)</f>
        <v>Bez plodiny</v>
      </c>
      <c r="I699" s="38"/>
      <c r="J699" s="39"/>
      <c r="K699" s="39"/>
      <c r="L699" s="40" t="s">
        <v>7755</v>
      </c>
      <c r="M699" s="41"/>
    </row>
    <row r="700" spans="1:13" x14ac:dyDescent="0.2">
      <c r="A700" s="32">
        <v>698</v>
      </c>
      <c r="B700" s="33"/>
      <c r="C700" s="33"/>
      <c r="D700" s="34"/>
      <c r="E700" s="35"/>
      <c r="F700" s="36"/>
      <c r="G700" s="33"/>
      <c r="H700" s="45" t="str">
        <f>VLOOKUP(G700,CISL_PLODIN!A$2:D$537,2,FALSE)</f>
        <v>Bez plodiny</v>
      </c>
      <c r="I700" s="38"/>
      <c r="J700" s="39"/>
      <c r="K700" s="39"/>
      <c r="L700" s="40" t="s">
        <v>7755</v>
      </c>
      <c r="M700" s="41"/>
    </row>
    <row r="701" spans="1:13" x14ac:dyDescent="0.2">
      <c r="A701" s="32">
        <v>699</v>
      </c>
      <c r="B701" s="33"/>
      <c r="C701" s="33"/>
      <c r="D701" s="34"/>
      <c r="E701" s="35"/>
      <c r="F701" s="36"/>
      <c r="G701" s="33"/>
      <c r="H701" s="45" t="str">
        <f>VLOOKUP(G701,CISL_PLODIN!A$2:D$537,2,FALSE)</f>
        <v>Bez plodiny</v>
      </c>
      <c r="I701" s="38"/>
      <c r="J701" s="39"/>
      <c r="K701" s="39"/>
      <c r="L701" s="40" t="s">
        <v>7755</v>
      </c>
      <c r="M701" s="41"/>
    </row>
    <row r="702" spans="1:13" x14ac:dyDescent="0.2">
      <c r="A702" s="32">
        <v>700</v>
      </c>
      <c r="B702" s="33"/>
      <c r="C702" s="33"/>
      <c r="D702" s="34"/>
      <c r="E702" s="35"/>
      <c r="F702" s="36"/>
      <c r="G702" s="33"/>
      <c r="H702" s="45" t="str">
        <f>VLOOKUP(G702,CISL_PLODIN!A$2:D$537,2,FALSE)</f>
        <v>Bez plodiny</v>
      </c>
      <c r="I702" s="38"/>
      <c r="J702" s="39"/>
      <c r="K702" s="39"/>
      <c r="L702" s="40" t="s">
        <v>7755</v>
      </c>
      <c r="M702" s="41"/>
    </row>
    <row r="703" spans="1:13" x14ac:dyDescent="0.2">
      <c r="A703" s="32">
        <v>701</v>
      </c>
      <c r="B703" s="33"/>
      <c r="C703" s="33"/>
      <c r="D703" s="34"/>
      <c r="E703" s="35"/>
      <c r="F703" s="36"/>
      <c r="G703" s="33"/>
      <c r="H703" s="45" t="str">
        <f>VLOOKUP(G703,CISL_PLODIN!A$2:D$537,2,FALSE)</f>
        <v>Bez plodiny</v>
      </c>
      <c r="I703" s="38"/>
      <c r="J703" s="39"/>
      <c r="K703" s="39"/>
      <c r="L703" s="40" t="s">
        <v>7755</v>
      </c>
      <c r="M703" s="41"/>
    </row>
    <row r="704" spans="1:13" x14ac:dyDescent="0.2">
      <c r="A704" s="32">
        <v>702</v>
      </c>
      <c r="B704" s="33"/>
      <c r="C704" s="33"/>
      <c r="D704" s="34"/>
      <c r="E704" s="35"/>
      <c r="F704" s="36"/>
      <c r="G704" s="33"/>
      <c r="H704" s="45" t="str">
        <f>VLOOKUP(G704,CISL_PLODIN!A$2:D$537,2,FALSE)</f>
        <v>Bez plodiny</v>
      </c>
      <c r="I704" s="38"/>
      <c r="J704" s="39"/>
      <c r="K704" s="39"/>
      <c r="L704" s="40" t="s">
        <v>7755</v>
      </c>
      <c r="M704" s="41"/>
    </row>
    <row r="705" spans="1:13" x14ac:dyDescent="0.2">
      <c r="A705" s="32">
        <v>703</v>
      </c>
      <c r="B705" s="33"/>
      <c r="C705" s="33"/>
      <c r="D705" s="34"/>
      <c r="E705" s="35"/>
      <c r="F705" s="36"/>
      <c r="G705" s="33"/>
      <c r="H705" s="45" t="str">
        <f>VLOOKUP(G705,CISL_PLODIN!A$2:D$537,2,FALSE)</f>
        <v>Bez plodiny</v>
      </c>
      <c r="I705" s="38"/>
      <c r="J705" s="39"/>
      <c r="K705" s="39"/>
      <c r="L705" s="40" t="s">
        <v>7755</v>
      </c>
      <c r="M705" s="41"/>
    </row>
    <row r="706" spans="1:13" x14ac:dyDescent="0.2">
      <c r="A706" s="32">
        <v>704</v>
      </c>
      <c r="B706" s="33"/>
      <c r="C706" s="33"/>
      <c r="D706" s="34"/>
      <c r="E706" s="35"/>
      <c r="F706" s="36"/>
      <c r="G706" s="33"/>
      <c r="H706" s="45" t="str">
        <f>VLOOKUP(G706,CISL_PLODIN!A$2:D$537,2,FALSE)</f>
        <v>Bez plodiny</v>
      </c>
      <c r="I706" s="38"/>
      <c r="J706" s="39"/>
      <c r="K706" s="39"/>
      <c r="L706" s="40" t="s">
        <v>7755</v>
      </c>
      <c r="M706" s="41"/>
    </row>
    <row r="707" spans="1:13" x14ac:dyDescent="0.2">
      <c r="A707" s="32">
        <v>705</v>
      </c>
      <c r="B707" s="33"/>
      <c r="C707" s="33"/>
      <c r="D707" s="34"/>
      <c r="E707" s="35"/>
      <c r="F707" s="36"/>
      <c r="G707" s="33"/>
      <c r="H707" s="45" t="str">
        <f>VLOOKUP(G707,CISL_PLODIN!A$2:D$537,2,FALSE)</f>
        <v>Bez plodiny</v>
      </c>
      <c r="I707" s="38"/>
      <c r="J707" s="39"/>
      <c r="K707" s="39"/>
      <c r="L707" s="40" t="s">
        <v>7755</v>
      </c>
      <c r="M707" s="41"/>
    </row>
    <row r="708" spans="1:13" x14ac:dyDescent="0.2">
      <c r="A708" s="32">
        <v>706</v>
      </c>
      <c r="B708" s="33"/>
      <c r="C708" s="33"/>
      <c r="D708" s="34"/>
      <c r="E708" s="35"/>
      <c r="F708" s="36"/>
      <c r="G708" s="33"/>
      <c r="H708" s="45" t="str">
        <f>VLOOKUP(G708,CISL_PLODIN!A$2:D$537,2,FALSE)</f>
        <v>Bez plodiny</v>
      </c>
      <c r="I708" s="38"/>
      <c r="J708" s="39"/>
      <c r="K708" s="39"/>
      <c r="L708" s="40" t="s">
        <v>7755</v>
      </c>
      <c r="M708" s="41"/>
    </row>
    <row r="709" spans="1:13" x14ac:dyDescent="0.2">
      <c r="A709" s="32">
        <v>707</v>
      </c>
      <c r="B709" s="33"/>
      <c r="C709" s="33"/>
      <c r="D709" s="34"/>
      <c r="E709" s="35"/>
      <c r="F709" s="36"/>
      <c r="G709" s="33"/>
      <c r="H709" s="45" t="str">
        <f>VLOOKUP(G709,CISL_PLODIN!A$2:D$537,2,FALSE)</f>
        <v>Bez plodiny</v>
      </c>
      <c r="I709" s="38"/>
      <c r="J709" s="39"/>
      <c r="K709" s="39"/>
      <c r="L709" s="40" t="s">
        <v>7755</v>
      </c>
      <c r="M709" s="41"/>
    </row>
    <row r="710" spans="1:13" x14ac:dyDescent="0.2">
      <c r="A710" s="32">
        <v>708</v>
      </c>
      <c r="B710" s="33"/>
      <c r="C710" s="33"/>
      <c r="D710" s="34"/>
      <c r="E710" s="35"/>
      <c r="F710" s="36"/>
      <c r="G710" s="33"/>
      <c r="H710" s="45" t="str">
        <f>VLOOKUP(G710,CISL_PLODIN!A$2:D$537,2,FALSE)</f>
        <v>Bez plodiny</v>
      </c>
      <c r="I710" s="38"/>
      <c r="J710" s="39"/>
      <c r="K710" s="39"/>
      <c r="L710" s="40" t="s">
        <v>7755</v>
      </c>
      <c r="M710" s="41"/>
    </row>
    <row r="711" spans="1:13" x14ac:dyDescent="0.2">
      <c r="A711" s="32">
        <v>709</v>
      </c>
      <c r="B711" s="33"/>
      <c r="C711" s="33"/>
      <c r="D711" s="34"/>
      <c r="E711" s="35"/>
      <c r="F711" s="36"/>
      <c r="G711" s="33"/>
      <c r="H711" s="45" t="str">
        <f>VLOOKUP(G711,CISL_PLODIN!A$2:D$537,2,FALSE)</f>
        <v>Bez plodiny</v>
      </c>
      <c r="I711" s="38"/>
      <c r="J711" s="39"/>
      <c r="K711" s="39"/>
      <c r="L711" s="40" t="s">
        <v>7755</v>
      </c>
      <c r="M711" s="41"/>
    </row>
    <row r="712" spans="1:13" x14ac:dyDescent="0.2">
      <c r="A712" s="32">
        <v>710</v>
      </c>
      <c r="B712" s="33"/>
      <c r="C712" s="33"/>
      <c r="D712" s="34"/>
      <c r="E712" s="35"/>
      <c r="F712" s="36"/>
      <c r="G712" s="33"/>
      <c r="H712" s="45" t="str">
        <f>VLOOKUP(G712,CISL_PLODIN!A$2:D$537,2,FALSE)</f>
        <v>Bez plodiny</v>
      </c>
      <c r="I712" s="38"/>
      <c r="J712" s="39"/>
      <c r="K712" s="39"/>
      <c r="L712" s="40" t="s">
        <v>7755</v>
      </c>
      <c r="M712" s="41"/>
    </row>
    <row r="713" spans="1:13" x14ac:dyDescent="0.2">
      <c r="A713" s="32">
        <v>711</v>
      </c>
      <c r="B713" s="33"/>
      <c r="C713" s="33"/>
      <c r="D713" s="34"/>
      <c r="E713" s="35"/>
      <c r="F713" s="36"/>
      <c r="G713" s="33"/>
      <c r="H713" s="45" t="str">
        <f>VLOOKUP(G713,CISL_PLODIN!A$2:D$537,2,FALSE)</f>
        <v>Bez plodiny</v>
      </c>
      <c r="I713" s="38"/>
      <c r="J713" s="39"/>
      <c r="K713" s="39"/>
      <c r="L713" s="40" t="s">
        <v>7755</v>
      </c>
      <c r="M713" s="41"/>
    </row>
    <row r="714" spans="1:13" x14ac:dyDescent="0.2">
      <c r="A714" s="32">
        <v>712</v>
      </c>
      <c r="B714" s="33"/>
      <c r="C714" s="33"/>
      <c r="D714" s="34"/>
      <c r="E714" s="35"/>
      <c r="F714" s="36"/>
      <c r="G714" s="33"/>
      <c r="H714" s="45" t="str">
        <f>VLOOKUP(G714,CISL_PLODIN!A$2:D$537,2,FALSE)</f>
        <v>Bez plodiny</v>
      </c>
      <c r="I714" s="38"/>
      <c r="J714" s="39"/>
      <c r="K714" s="39"/>
      <c r="L714" s="40" t="s">
        <v>7755</v>
      </c>
      <c r="M714" s="41"/>
    </row>
    <row r="715" spans="1:13" x14ac:dyDescent="0.2">
      <c r="A715" s="32">
        <v>713</v>
      </c>
      <c r="B715" s="33"/>
      <c r="C715" s="33"/>
      <c r="D715" s="34"/>
      <c r="E715" s="35"/>
      <c r="F715" s="36"/>
      <c r="G715" s="33"/>
      <c r="H715" s="45" t="str">
        <f>VLOOKUP(G715,CISL_PLODIN!A$2:D$537,2,FALSE)</f>
        <v>Bez plodiny</v>
      </c>
      <c r="I715" s="38"/>
      <c r="J715" s="39"/>
      <c r="K715" s="39"/>
      <c r="L715" s="40" t="s">
        <v>7755</v>
      </c>
      <c r="M715" s="41"/>
    </row>
    <row r="716" spans="1:13" x14ac:dyDescent="0.2">
      <c r="A716" s="32">
        <v>714</v>
      </c>
      <c r="B716" s="33"/>
      <c r="C716" s="33"/>
      <c r="D716" s="34"/>
      <c r="E716" s="35"/>
      <c r="F716" s="36"/>
      <c r="G716" s="33"/>
      <c r="H716" s="45" t="str">
        <f>VLOOKUP(G716,CISL_PLODIN!A$2:D$537,2,FALSE)</f>
        <v>Bez plodiny</v>
      </c>
      <c r="I716" s="38"/>
      <c r="J716" s="39"/>
      <c r="K716" s="39"/>
      <c r="L716" s="40" t="s">
        <v>7755</v>
      </c>
      <c r="M716" s="41"/>
    </row>
    <row r="717" spans="1:13" x14ac:dyDescent="0.2">
      <c r="A717" s="32">
        <v>715</v>
      </c>
      <c r="B717" s="33"/>
      <c r="C717" s="33"/>
      <c r="D717" s="34"/>
      <c r="E717" s="35"/>
      <c r="F717" s="36"/>
      <c r="G717" s="33"/>
      <c r="H717" s="45" t="str">
        <f>VLOOKUP(G717,CISL_PLODIN!A$2:D$537,2,FALSE)</f>
        <v>Bez plodiny</v>
      </c>
      <c r="I717" s="38"/>
      <c r="J717" s="39"/>
      <c r="K717" s="39"/>
      <c r="L717" s="40" t="s">
        <v>7755</v>
      </c>
      <c r="M717" s="41"/>
    </row>
    <row r="718" spans="1:13" x14ac:dyDescent="0.2">
      <c r="A718" s="32">
        <v>716</v>
      </c>
      <c r="B718" s="33"/>
      <c r="C718" s="33"/>
      <c r="D718" s="34"/>
      <c r="E718" s="35"/>
      <c r="F718" s="36"/>
      <c r="G718" s="33"/>
      <c r="H718" s="45" t="str">
        <f>VLOOKUP(G718,CISL_PLODIN!A$2:D$537,2,FALSE)</f>
        <v>Bez plodiny</v>
      </c>
      <c r="I718" s="38"/>
      <c r="J718" s="39"/>
      <c r="K718" s="39"/>
      <c r="L718" s="40" t="s">
        <v>7755</v>
      </c>
      <c r="M718" s="41"/>
    </row>
    <row r="719" spans="1:13" x14ac:dyDescent="0.2">
      <c r="A719" s="32">
        <v>717</v>
      </c>
      <c r="B719" s="33"/>
      <c r="C719" s="33"/>
      <c r="D719" s="34"/>
      <c r="E719" s="35"/>
      <c r="F719" s="36"/>
      <c r="G719" s="33"/>
      <c r="H719" s="45" t="str">
        <f>VLOOKUP(G719,CISL_PLODIN!A$2:D$537,2,FALSE)</f>
        <v>Bez plodiny</v>
      </c>
      <c r="I719" s="38"/>
      <c r="J719" s="39"/>
      <c r="K719" s="39"/>
      <c r="L719" s="40" t="s">
        <v>7755</v>
      </c>
      <c r="M719" s="41"/>
    </row>
    <row r="720" spans="1:13" x14ac:dyDescent="0.2">
      <c r="A720" s="32">
        <v>718</v>
      </c>
      <c r="B720" s="33"/>
      <c r="C720" s="33"/>
      <c r="D720" s="34"/>
      <c r="E720" s="35"/>
      <c r="F720" s="36"/>
      <c r="G720" s="33"/>
      <c r="H720" s="45" t="str">
        <f>VLOOKUP(G720,CISL_PLODIN!A$2:D$537,2,FALSE)</f>
        <v>Bez plodiny</v>
      </c>
      <c r="I720" s="38"/>
      <c r="J720" s="39"/>
      <c r="K720" s="39"/>
      <c r="L720" s="40" t="s">
        <v>7755</v>
      </c>
      <c r="M720" s="41"/>
    </row>
    <row r="721" spans="1:13" x14ac:dyDescent="0.2">
      <c r="A721" s="32">
        <v>719</v>
      </c>
      <c r="B721" s="33"/>
      <c r="C721" s="33"/>
      <c r="D721" s="34"/>
      <c r="E721" s="35"/>
      <c r="F721" s="36"/>
      <c r="G721" s="33"/>
      <c r="H721" s="45" t="str">
        <f>VLOOKUP(G721,CISL_PLODIN!A$2:D$537,2,FALSE)</f>
        <v>Bez plodiny</v>
      </c>
      <c r="I721" s="38"/>
      <c r="J721" s="39"/>
      <c r="K721" s="39"/>
      <c r="L721" s="40" t="s">
        <v>7755</v>
      </c>
      <c r="M721" s="41"/>
    </row>
    <row r="722" spans="1:13" x14ac:dyDescent="0.2">
      <c r="A722" s="32">
        <v>720</v>
      </c>
      <c r="B722" s="33"/>
      <c r="C722" s="33"/>
      <c r="D722" s="34"/>
      <c r="E722" s="35"/>
      <c r="F722" s="36"/>
      <c r="G722" s="33"/>
      <c r="H722" s="45" t="str">
        <f>VLOOKUP(G722,CISL_PLODIN!A$2:D$537,2,FALSE)</f>
        <v>Bez plodiny</v>
      </c>
      <c r="I722" s="38"/>
      <c r="J722" s="39"/>
      <c r="K722" s="39"/>
      <c r="L722" s="40" t="s">
        <v>7755</v>
      </c>
      <c r="M722" s="41"/>
    </row>
    <row r="723" spans="1:13" x14ac:dyDescent="0.2">
      <c r="A723" s="32">
        <v>721</v>
      </c>
      <c r="B723" s="33"/>
      <c r="C723" s="33"/>
      <c r="D723" s="34"/>
      <c r="E723" s="35"/>
      <c r="F723" s="36"/>
      <c r="G723" s="33"/>
      <c r="H723" s="45" t="str">
        <f>VLOOKUP(G723,CISL_PLODIN!A$2:D$537,2,FALSE)</f>
        <v>Bez plodiny</v>
      </c>
      <c r="I723" s="38"/>
      <c r="J723" s="39"/>
      <c r="K723" s="39"/>
      <c r="L723" s="40" t="s">
        <v>7755</v>
      </c>
      <c r="M723" s="41"/>
    </row>
    <row r="724" spans="1:13" x14ac:dyDescent="0.2">
      <c r="A724" s="32">
        <v>722</v>
      </c>
      <c r="B724" s="33"/>
      <c r="C724" s="33"/>
      <c r="D724" s="34"/>
      <c r="E724" s="35"/>
      <c r="F724" s="36"/>
      <c r="G724" s="33"/>
      <c r="H724" s="45" t="str">
        <f>VLOOKUP(G724,CISL_PLODIN!A$2:D$537,2,FALSE)</f>
        <v>Bez plodiny</v>
      </c>
      <c r="I724" s="38"/>
      <c r="J724" s="39"/>
      <c r="K724" s="39"/>
      <c r="L724" s="40" t="s">
        <v>7755</v>
      </c>
      <c r="M724" s="41"/>
    </row>
    <row r="725" spans="1:13" x14ac:dyDescent="0.2">
      <c r="A725" s="32">
        <v>723</v>
      </c>
      <c r="B725" s="33"/>
      <c r="C725" s="33"/>
      <c r="D725" s="34"/>
      <c r="E725" s="35"/>
      <c r="F725" s="36"/>
      <c r="G725" s="33"/>
      <c r="H725" s="45" t="str">
        <f>VLOOKUP(G725,CISL_PLODIN!A$2:D$537,2,FALSE)</f>
        <v>Bez plodiny</v>
      </c>
      <c r="I725" s="38"/>
      <c r="J725" s="39"/>
      <c r="K725" s="39"/>
      <c r="L725" s="40" t="s">
        <v>7755</v>
      </c>
      <c r="M725" s="41"/>
    </row>
    <row r="726" spans="1:13" x14ac:dyDescent="0.2">
      <c r="A726" s="32">
        <v>724</v>
      </c>
      <c r="B726" s="33"/>
      <c r="C726" s="33"/>
      <c r="D726" s="34"/>
      <c r="E726" s="35"/>
      <c r="F726" s="36"/>
      <c r="G726" s="33"/>
      <c r="H726" s="45" t="str">
        <f>VLOOKUP(G726,CISL_PLODIN!A$2:D$537,2,FALSE)</f>
        <v>Bez plodiny</v>
      </c>
      <c r="I726" s="38"/>
      <c r="J726" s="39"/>
      <c r="K726" s="39"/>
      <c r="L726" s="40" t="s">
        <v>7755</v>
      </c>
      <c r="M726" s="41"/>
    </row>
    <row r="727" spans="1:13" x14ac:dyDescent="0.2">
      <c r="A727" s="32">
        <v>725</v>
      </c>
      <c r="B727" s="33"/>
      <c r="C727" s="33"/>
      <c r="D727" s="34"/>
      <c r="E727" s="35"/>
      <c r="F727" s="36"/>
      <c r="G727" s="33"/>
      <c r="H727" s="45" t="str">
        <f>VLOOKUP(G727,CISL_PLODIN!A$2:D$537,2,FALSE)</f>
        <v>Bez plodiny</v>
      </c>
      <c r="I727" s="38"/>
      <c r="J727" s="39"/>
      <c r="K727" s="39"/>
      <c r="L727" s="40" t="s">
        <v>7755</v>
      </c>
      <c r="M727" s="41"/>
    </row>
    <row r="728" spans="1:13" x14ac:dyDescent="0.2">
      <c r="A728" s="32">
        <v>726</v>
      </c>
      <c r="B728" s="33"/>
      <c r="C728" s="33"/>
      <c r="D728" s="34"/>
      <c r="E728" s="35"/>
      <c r="F728" s="36"/>
      <c r="G728" s="33"/>
      <c r="H728" s="45" t="str">
        <f>VLOOKUP(G728,CISL_PLODIN!A$2:D$537,2,FALSE)</f>
        <v>Bez plodiny</v>
      </c>
      <c r="I728" s="38"/>
      <c r="J728" s="39"/>
      <c r="K728" s="39"/>
      <c r="L728" s="40" t="s">
        <v>7755</v>
      </c>
      <c r="M728" s="41"/>
    </row>
    <row r="729" spans="1:13" x14ac:dyDescent="0.2">
      <c r="A729" s="32">
        <v>727</v>
      </c>
      <c r="B729" s="33"/>
      <c r="C729" s="33"/>
      <c r="D729" s="34"/>
      <c r="E729" s="35"/>
      <c r="F729" s="36"/>
      <c r="G729" s="33"/>
      <c r="H729" s="45" t="str">
        <f>VLOOKUP(G729,CISL_PLODIN!A$2:D$537,2,FALSE)</f>
        <v>Bez plodiny</v>
      </c>
      <c r="I729" s="38"/>
      <c r="J729" s="39"/>
      <c r="K729" s="39"/>
      <c r="L729" s="40" t="s">
        <v>7755</v>
      </c>
      <c r="M729" s="41"/>
    </row>
    <row r="730" spans="1:13" x14ac:dyDescent="0.2">
      <c r="A730" s="32">
        <v>728</v>
      </c>
      <c r="B730" s="33"/>
      <c r="C730" s="33"/>
      <c r="D730" s="34"/>
      <c r="E730" s="35"/>
      <c r="F730" s="36"/>
      <c r="G730" s="33"/>
      <c r="H730" s="45" t="str">
        <f>VLOOKUP(G730,CISL_PLODIN!A$2:D$537,2,FALSE)</f>
        <v>Bez plodiny</v>
      </c>
      <c r="I730" s="38"/>
      <c r="J730" s="39"/>
      <c r="K730" s="39"/>
      <c r="L730" s="40" t="s">
        <v>7755</v>
      </c>
      <c r="M730" s="41"/>
    </row>
    <row r="731" spans="1:13" x14ac:dyDescent="0.2">
      <c r="A731" s="32">
        <v>729</v>
      </c>
      <c r="B731" s="33"/>
      <c r="C731" s="33"/>
      <c r="D731" s="34"/>
      <c r="E731" s="35"/>
      <c r="F731" s="36"/>
      <c r="G731" s="33"/>
      <c r="H731" s="45" t="str">
        <f>VLOOKUP(G731,CISL_PLODIN!A$2:D$537,2,FALSE)</f>
        <v>Bez plodiny</v>
      </c>
      <c r="I731" s="38"/>
      <c r="J731" s="39"/>
      <c r="K731" s="39"/>
      <c r="L731" s="40" t="s">
        <v>7755</v>
      </c>
      <c r="M731" s="41"/>
    </row>
    <row r="732" spans="1:13" x14ac:dyDescent="0.2">
      <c r="A732" s="32">
        <v>730</v>
      </c>
      <c r="B732" s="33"/>
      <c r="C732" s="33"/>
      <c r="D732" s="34"/>
      <c r="E732" s="35"/>
      <c r="F732" s="36"/>
      <c r="G732" s="33"/>
      <c r="H732" s="45" t="str">
        <f>VLOOKUP(G732,CISL_PLODIN!A$2:D$537,2,FALSE)</f>
        <v>Bez plodiny</v>
      </c>
      <c r="I732" s="38"/>
      <c r="J732" s="39"/>
      <c r="K732" s="39"/>
      <c r="L732" s="40" t="s">
        <v>7755</v>
      </c>
      <c r="M732" s="41"/>
    </row>
    <row r="733" spans="1:13" x14ac:dyDescent="0.2">
      <c r="A733" s="32">
        <v>731</v>
      </c>
      <c r="B733" s="33"/>
      <c r="C733" s="33"/>
      <c r="D733" s="34"/>
      <c r="E733" s="35"/>
      <c r="F733" s="36"/>
      <c r="G733" s="33"/>
      <c r="H733" s="45" t="str">
        <f>VLOOKUP(G733,CISL_PLODIN!A$2:D$537,2,FALSE)</f>
        <v>Bez plodiny</v>
      </c>
      <c r="I733" s="38"/>
      <c r="J733" s="39"/>
      <c r="K733" s="39"/>
      <c r="L733" s="40" t="s">
        <v>7755</v>
      </c>
      <c r="M733" s="41"/>
    </row>
    <row r="734" spans="1:13" x14ac:dyDescent="0.2">
      <c r="A734" s="32">
        <v>732</v>
      </c>
      <c r="B734" s="33"/>
      <c r="C734" s="33"/>
      <c r="D734" s="34"/>
      <c r="E734" s="35"/>
      <c r="F734" s="36"/>
      <c r="G734" s="33"/>
      <c r="H734" s="45" t="str">
        <f>VLOOKUP(G734,CISL_PLODIN!A$2:D$537,2,FALSE)</f>
        <v>Bez plodiny</v>
      </c>
      <c r="I734" s="38"/>
      <c r="J734" s="39"/>
      <c r="K734" s="39"/>
      <c r="L734" s="40" t="s">
        <v>7755</v>
      </c>
      <c r="M734" s="41"/>
    </row>
    <row r="735" spans="1:13" x14ac:dyDescent="0.2">
      <c r="A735" s="32">
        <v>733</v>
      </c>
      <c r="B735" s="33"/>
      <c r="C735" s="33"/>
      <c r="D735" s="34"/>
      <c r="E735" s="35"/>
      <c r="F735" s="36"/>
      <c r="G735" s="33"/>
      <c r="H735" s="45" t="str">
        <f>VLOOKUP(G735,CISL_PLODIN!A$2:D$537,2,FALSE)</f>
        <v>Bez plodiny</v>
      </c>
      <c r="I735" s="38"/>
      <c r="J735" s="39"/>
      <c r="K735" s="39"/>
      <c r="L735" s="40" t="s">
        <v>7755</v>
      </c>
      <c r="M735" s="41"/>
    </row>
    <row r="736" spans="1:13" x14ac:dyDescent="0.2">
      <c r="A736" s="32">
        <v>734</v>
      </c>
      <c r="B736" s="33"/>
      <c r="C736" s="33"/>
      <c r="D736" s="34"/>
      <c r="E736" s="35"/>
      <c r="F736" s="36"/>
      <c r="G736" s="33"/>
      <c r="H736" s="45" t="str">
        <f>VLOOKUP(G736,CISL_PLODIN!A$2:D$537,2,FALSE)</f>
        <v>Bez plodiny</v>
      </c>
      <c r="I736" s="38"/>
      <c r="J736" s="39"/>
      <c r="K736" s="39"/>
      <c r="L736" s="40" t="s">
        <v>7755</v>
      </c>
      <c r="M736" s="41"/>
    </row>
    <row r="737" spans="1:13" x14ac:dyDescent="0.2">
      <c r="A737" s="32">
        <v>735</v>
      </c>
      <c r="B737" s="33"/>
      <c r="C737" s="33"/>
      <c r="D737" s="34"/>
      <c r="E737" s="35"/>
      <c r="F737" s="36"/>
      <c r="G737" s="33"/>
      <c r="H737" s="45" t="str">
        <f>VLOOKUP(G737,CISL_PLODIN!A$2:D$537,2,FALSE)</f>
        <v>Bez plodiny</v>
      </c>
      <c r="I737" s="38"/>
      <c r="J737" s="39"/>
      <c r="K737" s="39"/>
      <c r="L737" s="40" t="s">
        <v>7755</v>
      </c>
      <c r="M737" s="41"/>
    </row>
    <row r="738" spans="1:13" x14ac:dyDescent="0.2">
      <c r="A738" s="32">
        <v>736</v>
      </c>
      <c r="B738" s="33"/>
      <c r="C738" s="33"/>
      <c r="D738" s="34"/>
      <c r="E738" s="35"/>
      <c r="F738" s="36"/>
      <c r="G738" s="33"/>
      <c r="H738" s="45" t="str">
        <f>VLOOKUP(G738,CISL_PLODIN!A$2:D$537,2,FALSE)</f>
        <v>Bez plodiny</v>
      </c>
      <c r="I738" s="38"/>
      <c r="J738" s="39"/>
      <c r="K738" s="39"/>
      <c r="L738" s="40" t="s">
        <v>7755</v>
      </c>
      <c r="M738" s="41"/>
    </row>
    <row r="739" spans="1:13" x14ac:dyDescent="0.2">
      <c r="A739" s="32">
        <v>737</v>
      </c>
      <c r="B739" s="33"/>
      <c r="C739" s="33"/>
      <c r="D739" s="34"/>
      <c r="E739" s="35"/>
      <c r="F739" s="36"/>
      <c r="G739" s="33"/>
      <c r="H739" s="45" t="str">
        <f>VLOOKUP(G739,CISL_PLODIN!A$2:D$537,2,FALSE)</f>
        <v>Bez plodiny</v>
      </c>
      <c r="I739" s="38"/>
      <c r="J739" s="39"/>
      <c r="K739" s="39"/>
      <c r="L739" s="40" t="s">
        <v>7755</v>
      </c>
      <c r="M739" s="41"/>
    </row>
    <row r="740" spans="1:13" x14ac:dyDescent="0.2">
      <c r="A740" s="32">
        <v>738</v>
      </c>
      <c r="B740" s="33"/>
      <c r="C740" s="33"/>
      <c r="D740" s="34"/>
      <c r="E740" s="35"/>
      <c r="F740" s="36"/>
      <c r="G740" s="33"/>
      <c r="H740" s="45" t="str">
        <f>VLOOKUP(G740,CISL_PLODIN!A$2:D$537,2,FALSE)</f>
        <v>Bez plodiny</v>
      </c>
      <c r="I740" s="38"/>
      <c r="J740" s="39"/>
      <c r="K740" s="39"/>
      <c r="L740" s="40" t="s">
        <v>7755</v>
      </c>
      <c r="M740" s="41"/>
    </row>
    <row r="741" spans="1:13" x14ac:dyDescent="0.2">
      <c r="A741" s="32">
        <v>739</v>
      </c>
      <c r="B741" s="33"/>
      <c r="C741" s="33"/>
      <c r="D741" s="34"/>
      <c r="E741" s="35"/>
      <c r="F741" s="36"/>
      <c r="G741" s="33"/>
      <c r="H741" s="45" t="str">
        <f>VLOOKUP(G741,CISL_PLODIN!A$2:D$537,2,FALSE)</f>
        <v>Bez plodiny</v>
      </c>
      <c r="I741" s="38"/>
      <c r="J741" s="39"/>
      <c r="K741" s="39"/>
      <c r="L741" s="40" t="s">
        <v>7755</v>
      </c>
      <c r="M741" s="41"/>
    </row>
    <row r="742" spans="1:13" x14ac:dyDescent="0.2">
      <c r="A742" s="32">
        <v>740</v>
      </c>
      <c r="B742" s="33"/>
      <c r="C742" s="33"/>
      <c r="D742" s="34"/>
      <c r="E742" s="35"/>
      <c r="F742" s="36"/>
      <c r="G742" s="33"/>
      <c r="H742" s="45" t="str">
        <f>VLOOKUP(G742,CISL_PLODIN!A$2:D$537,2,FALSE)</f>
        <v>Bez plodiny</v>
      </c>
      <c r="I742" s="38"/>
      <c r="J742" s="39"/>
      <c r="K742" s="39"/>
      <c r="L742" s="40" t="s">
        <v>7755</v>
      </c>
      <c r="M742" s="41"/>
    </row>
    <row r="743" spans="1:13" x14ac:dyDescent="0.2">
      <c r="A743" s="32">
        <v>741</v>
      </c>
      <c r="B743" s="33"/>
      <c r="C743" s="33"/>
      <c r="D743" s="34"/>
      <c r="E743" s="35"/>
      <c r="F743" s="36"/>
      <c r="G743" s="33"/>
      <c r="H743" s="45" t="str">
        <f>VLOOKUP(G743,CISL_PLODIN!A$2:D$537,2,FALSE)</f>
        <v>Bez plodiny</v>
      </c>
      <c r="I743" s="38"/>
      <c r="J743" s="39"/>
      <c r="K743" s="39"/>
      <c r="L743" s="40" t="s">
        <v>7755</v>
      </c>
      <c r="M743" s="41"/>
    </row>
    <row r="744" spans="1:13" x14ac:dyDescent="0.2">
      <c r="A744" s="32">
        <v>742</v>
      </c>
      <c r="B744" s="33"/>
      <c r="C744" s="33"/>
      <c r="D744" s="34"/>
      <c r="E744" s="35"/>
      <c r="F744" s="36"/>
      <c r="G744" s="33"/>
      <c r="H744" s="45" t="str">
        <f>VLOOKUP(G744,CISL_PLODIN!A$2:D$537,2,FALSE)</f>
        <v>Bez plodiny</v>
      </c>
      <c r="I744" s="38"/>
      <c r="J744" s="39"/>
      <c r="K744" s="39"/>
      <c r="L744" s="40" t="s">
        <v>7755</v>
      </c>
      <c r="M744" s="41"/>
    </row>
    <row r="745" spans="1:13" x14ac:dyDescent="0.2">
      <c r="A745" s="32">
        <v>743</v>
      </c>
      <c r="B745" s="33"/>
      <c r="C745" s="33"/>
      <c r="D745" s="34"/>
      <c r="E745" s="35"/>
      <c r="F745" s="36"/>
      <c r="G745" s="33"/>
      <c r="H745" s="45" t="str">
        <f>VLOOKUP(G745,CISL_PLODIN!A$2:D$537,2,FALSE)</f>
        <v>Bez plodiny</v>
      </c>
      <c r="I745" s="38"/>
      <c r="J745" s="39"/>
      <c r="K745" s="39"/>
      <c r="L745" s="40" t="s">
        <v>7755</v>
      </c>
      <c r="M745" s="41"/>
    </row>
    <row r="746" spans="1:13" x14ac:dyDescent="0.2">
      <c r="A746" s="32">
        <v>744</v>
      </c>
      <c r="B746" s="33"/>
      <c r="C746" s="33"/>
      <c r="D746" s="34"/>
      <c r="E746" s="35"/>
      <c r="F746" s="36"/>
      <c r="G746" s="33"/>
      <c r="H746" s="45" t="str">
        <f>VLOOKUP(G746,CISL_PLODIN!A$2:D$537,2,FALSE)</f>
        <v>Bez plodiny</v>
      </c>
      <c r="I746" s="38"/>
      <c r="J746" s="39"/>
      <c r="K746" s="39"/>
      <c r="L746" s="40" t="s">
        <v>7755</v>
      </c>
      <c r="M746" s="41"/>
    </row>
    <row r="747" spans="1:13" x14ac:dyDescent="0.2">
      <c r="A747" s="32">
        <v>745</v>
      </c>
      <c r="B747" s="33"/>
      <c r="C747" s="33"/>
      <c r="D747" s="34"/>
      <c r="E747" s="35"/>
      <c r="F747" s="36"/>
      <c r="G747" s="33"/>
      <c r="H747" s="45" t="str">
        <f>VLOOKUP(G747,CISL_PLODIN!A$2:D$537,2,FALSE)</f>
        <v>Bez plodiny</v>
      </c>
      <c r="I747" s="38"/>
      <c r="J747" s="39"/>
      <c r="K747" s="39"/>
      <c r="L747" s="40" t="s">
        <v>7755</v>
      </c>
      <c r="M747" s="41"/>
    </row>
    <row r="748" spans="1:13" x14ac:dyDescent="0.2">
      <c r="A748" s="32">
        <v>746</v>
      </c>
      <c r="B748" s="33"/>
      <c r="C748" s="33"/>
      <c r="D748" s="34"/>
      <c r="E748" s="35"/>
      <c r="F748" s="36"/>
      <c r="G748" s="33"/>
      <c r="H748" s="45" t="str">
        <f>VLOOKUP(G748,CISL_PLODIN!A$2:D$537,2,FALSE)</f>
        <v>Bez plodiny</v>
      </c>
      <c r="I748" s="38"/>
      <c r="J748" s="39"/>
      <c r="K748" s="39"/>
      <c r="L748" s="40" t="s">
        <v>7755</v>
      </c>
      <c r="M748" s="41"/>
    </row>
    <row r="749" spans="1:13" x14ac:dyDescent="0.2">
      <c r="A749" s="32">
        <v>747</v>
      </c>
      <c r="B749" s="33"/>
      <c r="C749" s="33"/>
      <c r="D749" s="34"/>
      <c r="E749" s="35"/>
      <c r="F749" s="36"/>
      <c r="G749" s="33"/>
      <c r="H749" s="45" t="str">
        <f>VLOOKUP(G749,CISL_PLODIN!A$2:D$537,2,FALSE)</f>
        <v>Bez plodiny</v>
      </c>
      <c r="I749" s="38"/>
      <c r="J749" s="39"/>
      <c r="K749" s="39"/>
      <c r="L749" s="40" t="s">
        <v>7755</v>
      </c>
      <c r="M749" s="41"/>
    </row>
    <row r="750" spans="1:13" x14ac:dyDescent="0.2">
      <c r="A750" s="32">
        <v>748</v>
      </c>
      <c r="B750" s="33"/>
      <c r="C750" s="33"/>
      <c r="D750" s="34"/>
      <c r="E750" s="35"/>
      <c r="F750" s="36"/>
      <c r="G750" s="33"/>
      <c r="H750" s="45" t="str">
        <f>VLOOKUP(G750,CISL_PLODIN!A$2:D$537,2,FALSE)</f>
        <v>Bez plodiny</v>
      </c>
      <c r="I750" s="38"/>
      <c r="J750" s="39"/>
      <c r="K750" s="39"/>
      <c r="L750" s="40" t="s">
        <v>7755</v>
      </c>
      <c r="M750" s="41"/>
    </row>
    <row r="751" spans="1:13" x14ac:dyDescent="0.2">
      <c r="A751" s="32">
        <v>749</v>
      </c>
      <c r="B751" s="33"/>
      <c r="C751" s="33"/>
      <c r="D751" s="34"/>
      <c r="E751" s="35"/>
      <c r="F751" s="36"/>
      <c r="G751" s="33"/>
      <c r="H751" s="45" t="str">
        <f>VLOOKUP(G751,CISL_PLODIN!A$2:D$537,2,FALSE)</f>
        <v>Bez plodiny</v>
      </c>
      <c r="I751" s="38"/>
      <c r="J751" s="39"/>
      <c r="K751" s="39"/>
      <c r="L751" s="40" t="s">
        <v>7755</v>
      </c>
      <c r="M751" s="41"/>
    </row>
    <row r="752" spans="1:13" x14ac:dyDescent="0.2">
      <c r="A752" s="32">
        <v>750</v>
      </c>
      <c r="B752" s="33"/>
      <c r="C752" s="33"/>
      <c r="D752" s="34"/>
      <c r="E752" s="35"/>
      <c r="F752" s="36"/>
      <c r="G752" s="33"/>
      <c r="H752" s="45" t="str">
        <f>VLOOKUP(G752,CISL_PLODIN!A$2:D$537,2,FALSE)</f>
        <v>Bez plodiny</v>
      </c>
      <c r="I752" s="38"/>
      <c r="J752" s="39"/>
      <c r="K752" s="39"/>
      <c r="L752" s="40" t="s">
        <v>7755</v>
      </c>
      <c r="M752" s="41"/>
    </row>
    <row r="753" spans="1:13" x14ac:dyDescent="0.2">
      <c r="A753" s="32">
        <v>751</v>
      </c>
      <c r="B753" s="33"/>
      <c r="C753" s="33"/>
      <c r="D753" s="34"/>
      <c r="E753" s="35"/>
      <c r="F753" s="36"/>
      <c r="G753" s="33"/>
      <c r="H753" s="45" t="str">
        <f>VLOOKUP(G753,CISL_PLODIN!A$2:D$537,2,FALSE)</f>
        <v>Bez plodiny</v>
      </c>
      <c r="I753" s="38"/>
      <c r="J753" s="39"/>
      <c r="K753" s="39"/>
      <c r="L753" s="40" t="s">
        <v>7755</v>
      </c>
      <c r="M753" s="41"/>
    </row>
    <row r="754" spans="1:13" x14ac:dyDescent="0.2">
      <c r="A754" s="32">
        <v>752</v>
      </c>
      <c r="B754" s="33"/>
      <c r="C754" s="33"/>
      <c r="D754" s="34"/>
      <c r="E754" s="35"/>
      <c r="F754" s="36"/>
      <c r="G754" s="33"/>
      <c r="H754" s="45" t="str">
        <f>VLOOKUP(G754,CISL_PLODIN!A$2:D$537,2,FALSE)</f>
        <v>Bez plodiny</v>
      </c>
      <c r="I754" s="38"/>
      <c r="J754" s="39"/>
      <c r="K754" s="39"/>
      <c r="L754" s="40" t="s">
        <v>7755</v>
      </c>
      <c r="M754" s="41"/>
    </row>
    <row r="755" spans="1:13" x14ac:dyDescent="0.2">
      <c r="A755" s="32">
        <v>753</v>
      </c>
      <c r="B755" s="33"/>
      <c r="C755" s="33"/>
      <c r="D755" s="34"/>
      <c r="E755" s="35"/>
      <c r="F755" s="36"/>
      <c r="G755" s="33"/>
      <c r="H755" s="45" t="str">
        <f>VLOOKUP(G755,CISL_PLODIN!A$2:D$537,2,FALSE)</f>
        <v>Bez plodiny</v>
      </c>
      <c r="I755" s="38"/>
      <c r="J755" s="39"/>
      <c r="K755" s="39"/>
      <c r="L755" s="40" t="s">
        <v>7755</v>
      </c>
      <c r="M755" s="41"/>
    </row>
    <row r="756" spans="1:13" x14ac:dyDescent="0.2">
      <c r="A756" s="32">
        <v>754</v>
      </c>
      <c r="B756" s="33"/>
      <c r="C756" s="33"/>
      <c r="D756" s="34"/>
      <c r="E756" s="35"/>
      <c r="F756" s="36"/>
      <c r="G756" s="33"/>
      <c r="H756" s="45" t="str">
        <f>VLOOKUP(G756,CISL_PLODIN!A$2:D$537,2,FALSE)</f>
        <v>Bez plodiny</v>
      </c>
      <c r="I756" s="38"/>
      <c r="J756" s="39"/>
      <c r="K756" s="39"/>
      <c r="L756" s="40" t="s">
        <v>7755</v>
      </c>
      <c r="M756" s="41"/>
    </row>
    <row r="757" spans="1:13" x14ac:dyDescent="0.2">
      <c r="A757" s="32">
        <v>755</v>
      </c>
      <c r="B757" s="33"/>
      <c r="C757" s="33"/>
      <c r="D757" s="34"/>
      <c r="E757" s="35"/>
      <c r="F757" s="36"/>
      <c r="G757" s="33"/>
      <c r="H757" s="45" t="str">
        <f>VLOOKUP(G757,CISL_PLODIN!A$2:D$537,2,FALSE)</f>
        <v>Bez plodiny</v>
      </c>
      <c r="I757" s="38"/>
      <c r="J757" s="39"/>
      <c r="K757" s="39"/>
      <c r="L757" s="40" t="s">
        <v>7755</v>
      </c>
      <c r="M757" s="41"/>
    </row>
    <row r="758" spans="1:13" x14ac:dyDescent="0.2">
      <c r="A758" s="32">
        <v>756</v>
      </c>
      <c r="B758" s="33"/>
      <c r="C758" s="33"/>
      <c r="D758" s="34"/>
      <c r="E758" s="35"/>
      <c r="F758" s="36"/>
      <c r="G758" s="33"/>
      <c r="H758" s="45" t="str">
        <f>VLOOKUP(G758,CISL_PLODIN!A$2:D$537,2,FALSE)</f>
        <v>Bez plodiny</v>
      </c>
      <c r="I758" s="38"/>
      <c r="J758" s="39"/>
      <c r="K758" s="39"/>
      <c r="L758" s="40" t="s">
        <v>7755</v>
      </c>
      <c r="M758" s="41"/>
    </row>
    <row r="759" spans="1:13" x14ac:dyDescent="0.2">
      <c r="A759" s="32">
        <v>757</v>
      </c>
      <c r="B759" s="33"/>
      <c r="C759" s="33"/>
      <c r="D759" s="34"/>
      <c r="E759" s="35"/>
      <c r="F759" s="36"/>
      <c r="G759" s="33"/>
      <c r="H759" s="45" t="str">
        <f>VLOOKUP(G759,CISL_PLODIN!A$2:D$537,2,FALSE)</f>
        <v>Bez plodiny</v>
      </c>
      <c r="I759" s="38"/>
      <c r="J759" s="39"/>
      <c r="K759" s="39"/>
      <c r="L759" s="40" t="s">
        <v>7755</v>
      </c>
      <c r="M759" s="41"/>
    </row>
    <row r="760" spans="1:13" x14ac:dyDescent="0.2">
      <c r="A760" s="32">
        <v>758</v>
      </c>
      <c r="B760" s="33"/>
      <c r="C760" s="33"/>
      <c r="D760" s="34"/>
      <c r="E760" s="35"/>
      <c r="F760" s="36"/>
      <c r="G760" s="33"/>
      <c r="H760" s="45" t="str">
        <f>VLOOKUP(G760,CISL_PLODIN!A$2:D$537,2,FALSE)</f>
        <v>Bez plodiny</v>
      </c>
      <c r="I760" s="38"/>
      <c r="J760" s="39"/>
      <c r="K760" s="39"/>
      <c r="L760" s="40" t="s">
        <v>7755</v>
      </c>
      <c r="M760" s="41"/>
    </row>
    <row r="761" spans="1:13" x14ac:dyDescent="0.2">
      <c r="A761" s="32">
        <v>759</v>
      </c>
      <c r="B761" s="33"/>
      <c r="C761" s="33"/>
      <c r="D761" s="34"/>
      <c r="E761" s="35"/>
      <c r="F761" s="36"/>
      <c r="G761" s="33"/>
      <c r="H761" s="45" t="str">
        <f>VLOOKUP(G761,CISL_PLODIN!A$2:D$537,2,FALSE)</f>
        <v>Bez plodiny</v>
      </c>
      <c r="I761" s="38"/>
      <c r="J761" s="39"/>
      <c r="K761" s="39"/>
      <c r="L761" s="40" t="s">
        <v>7755</v>
      </c>
      <c r="M761" s="41"/>
    </row>
    <row r="762" spans="1:13" x14ac:dyDescent="0.2">
      <c r="A762" s="32">
        <v>760</v>
      </c>
      <c r="B762" s="33"/>
      <c r="C762" s="33"/>
      <c r="D762" s="34"/>
      <c r="E762" s="35"/>
      <c r="F762" s="36"/>
      <c r="G762" s="33"/>
      <c r="H762" s="45" t="str">
        <f>VLOOKUP(G762,CISL_PLODIN!A$2:D$537,2,FALSE)</f>
        <v>Bez plodiny</v>
      </c>
      <c r="I762" s="38"/>
      <c r="J762" s="39"/>
      <c r="K762" s="39"/>
      <c r="L762" s="40" t="s">
        <v>7755</v>
      </c>
      <c r="M762" s="41"/>
    </row>
    <row r="763" spans="1:13" x14ac:dyDescent="0.2">
      <c r="A763" s="32">
        <v>761</v>
      </c>
      <c r="B763" s="33"/>
      <c r="C763" s="33"/>
      <c r="D763" s="34"/>
      <c r="E763" s="35"/>
      <c r="F763" s="36"/>
      <c r="G763" s="33"/>
      <c r="H763" s="45" t="str">
        <f>VLOOKUP(G763,CISL_PLODIN!A$2:D$537,2,FALSE)</f>
        <v>Bez plodiny</v>
      </c>
      <c r="I763" s="38"/>
      <c r="J763" s="39"/>
      <c r="K763" s="39"/>
      <c r="L763" s="40" t="s">
        <v>7755</v>
      </c>
      <c r="M763" s="41"/>
    </row>
    <row r="764" spans="1:13" x14ac:dyDescent="0.2">
      <c r="A764" s="32">
        <v>762</v>
      </c>
      <c r="B764" s="33"/>
      <c r="C764" s="33"/>
      <c r="D764" s="34"/>
      <c r="E764" s="35"/>
      <c r="F764" s="36"/>
      <c r="G764" s="33"/>
      <c r="H764" s="45" t="str">
        <f>VLOOKUP(G764,CISL_PLODIN!A$2:D$537,2,FALSE)</f>
        <v>Bez plodiny</v>
      </c>
      <c r="I764" s="38"/>
      <c r="J764" s="39"/>
      <c r="K764" s="39"/>
      <c r="L764" s="40" t="s">
        <v>7755</v>
      </c>
      <c r="M764" s="41"/>
    </row>
    <row r="765" spans="1:13" x14ac:dyDescent="0.2">
      <c r="A765" s="32">
        <v>763</v>
      </c>
      <c r="B765" s="33"/>
      <c r="C765" s="33"/>
      <c r="D765" s="34"/>
      <c r="E765" s="35"/>
      <c r="F765" s="36"/>
      <c r="G765" s="33"/>
      <c r="H765" s="45" t="str">
        <f>VLOOKUP(G765,CISL_PLODIN!A$2:D$537,2,FALSE)</f>
        <v>Bez plodiny</v>
      </c>
      <c r="I765" s="38"/>
      <c r="J765" s="39"/>
      <c r="K765" s="39"/>
      <c r="L765" s="40" t="s">
        <v>7755</v>
      </c>
      <c r="M765" s="41"/>
    </row>
    <row r="766" spans="1:13" x14ac:dyDescent="0.2">
      <c r="A766" s="32">
        <v>764</v>
      </c>
      <c r="B766" s="33"/>
      <c r="C766" s="33"/>
      <c r="D766" s="34"/>
      <c r="E766" s="35"/>
      <c r="F766" s="36"/>
      <c r="G766" s="33"/>
      <c r="H766" s="45" t="str">
        <f>VLOOKUP(G766,CISL_PLODIN!A$2:D$537,2,FALSE)</f>
        <v>Bez plodiny</v>
      </c>
      <c r="I766" s="38"/>
      <c r="J766" s="39"/>
      <c r="K766" s="39"/>
      <c r="L766" s="40" t="s">
        <v>7755</v>
      </c>
      <c r="M766" s="41"/>
    </row>
    <row r="767" spans="1:13" x14ac:dyDescent="0.2">
      <c r="A767" s="32">
        <v>765</v>
      </c>
      <c r="B767" s="33"/>
      <c r="C767" s="33"/>
      <c r="D767" s="34"/>
      <c r="E767" s="35"/>
      <c r="F767" s="36"/>
      <c r="G767" s="33"/>
      <c r="H767" s="45" t="str">
        <f>VLOOKUP(G767,CISL_PLODIN!A$2:D$537,2,FALSE)</f>
        <v>Bez plodiny</v>
      </c>
      <c r="I767" s="38"/>
      <c r="J767" s="39"/>
      <c r="K767" s="39"/>
      <c r="L767" s="40" t="s">
        <v>7755</v>
      </c>
      <c r="M767" s="41"/>
    </row>
    <row r="768" spans="1:13" x14ac:dyDescent="0.2">
      <c r="A768" s="32">
        <v>766</v>
      </c>
      <c r="B768" s="33"/>
      <c r="C768" s="33"/>
      <c r="D768" s="34"/>
      <c r="E768" s="35"/>
      <c r="F768" s="36"/>
      <c r="G768" s="33"/>
      <c r="H768" s="45" t="str">
        <f>VLOOKUP(G768,CISL_PLODIN!A$2:D$537,2,FALSE)</f>
        <v>Bez plodiny</v>
      </c>
      <c r="I768" s="38"/>
      <c r="J768" s="39"/>
      <c r="K768" s="39"/>
      <c r="L768" s="40" t="s">
        <v>7755</v>
      </c>
      <c r="M768" s="41"/>
    </row>
    <row r="769" spans="1:13" x14ac:dyDescent="0.2">
      <c r="A769" s="32">
        <v>767</v>
      </c>
      <c r="B769" s="33"/>
      <c r="C769" s="33"/>
      <c r="D769" s="34"/>
      <c r="E769" s="35"/>
      <c r="F769" s="36"/>
      <c r="G769" s="33"/>
      <c r="H769" s="45" t="str">
        <f>VLOOKUP(G769,CISL_PLODIN!A$2:D$537,2,FALSE)</f>
        <v>Bez plodiny</v>
      </c>
      <c r="I769" s="38"/>
      <c r="J769" s="39"/>
      <c r="K769" s="39"/>
      <c r="L769" s="40" t="s">
        <v>7755</v>
      </c>
      <c r="M769" s="41"/>
    </row>
    <row r="770" spans="1:13" x14ac:dyDescent="0.2">
      <c r="A770" s="32">
        <v>768</v>
      </c>
      <c r="B770" s="33"/>
      <c r="C770" s="33"/>
      <c r="D770" s="34"/>
      <c r="E770" s="35"/>
      <c r="F770" s="36"/>
      <c r="G770" s="33"/>
      <c r="H770" s="45" t="str">
        <f>VLOOKUP(G770,CISL_PLODIN!A$2:D$537,2,FALSE)</f>
        <v>Bez plodiny</v>
      </c>
      <c r="I770" s="38"/>
      <c r="J770" s="39"/>
      <c r="K770" s="39"/>
      <c r="L770" s="40" t="s">
        <v>7755</v>
      </c>
      <c r="M770" s="41"/>
    </row>
    <row r="771" spans="1:13" x14ac:dyDescent="0.2">
      <c r="A771" s="32">
        <v>769</v>
      </c>
      <c r="B771" s="33"/>
      <c r="C771" s="33"/>
      <c r="D771" s="34"/>
      <c r="E771" s="35"/>
      <c r="F771" s="36"/>
      <c r="G771" s="33"/>
      <c r="H771" s="45" t="str">
        <f>VLOOKUP(G771,CISL_PLODIN!A$2:D$537,2,FALSE)</f>
        <v>Bez plodiny</v>
      </c>
      <c r="I771" s="38"/>
      <c r="J771" s="39"/>
      <c r="K771" s="39"/>
      <c r="L771" s="40" t="s">
        <v>7755</v>
      </c>
      <c r="M771" s="41"/>
    </row>
    <row r="772" spans="1:13" x14ac:dyDescent="0.2">
      <c r="A772" s="32">
        <v>770</v>
      </c>
      <c r="B772" s="33"/>
      <c r="C772" s="33"/>
      <c r="D772" s="34"/>
      <c r="E772" s="35"/>
      <c r="F772" s="36"/>
      <c r="G772" s="33"/>
      <c r="H772" s="45" t="str">
        <f>VLOOKUP(G772,CISL_PLODIN!A$2:D$537,2,FALSE)</f>
        <v>Bez plodiny</v>
      </c>
      <c r="I772" s="38"/>
      <c r="J772" s="39"/>
      <c r="K772" s="39"/>
      <c r="L772" s="40" t="s">
        <v>7755</v>
      </c>
      <c r="M772" s="41"/>
    </row>
    <row r="773" spans="1:13" x14ac:dyDescent="0.2">
      <c r="A773" s="32">
        <v>771</v>
      </c>
      <c r="B773" s="33"/>
      <c r="C773" s="33"/>
      <c r="D773" s="34"/>
      <c r="E773" s="35"/>
      <c r="F773" s="36"/>
      <c r="G773" s="33"/>
      <c r="H773" s="45" t="str">
        <f>VLOOKUP(G773,CISL_PLODIN!A$2:D$537,2,FALSE)</f>
        <v>Bez plodiny</v>
      </c>
      <c r="I773" s="38"/>
      <c r="J773" s="39"/>
      <c r="K773" s="39"/>
      <c r="L773" s="40" t="s">
        <v>7755</v>
      </c>
      <c r="M773" s="41"/>
    </row>
    <row r="774" spans="1:13" x14ac:dyDescent="0.2">
      <c r="A774" s="32">
        <v>772</v>
      </c>
      <c r="B774" s="33"/>
      <c r="C774" s="33"/>
      <c r="D774" s="34"/>
      <c r="E774" s="35"/>
      <c r="F774" s="36"/>
      <c r="G774" s="33"/>
      <c r="H774" s="45" t="str">
        <f>VLOOKUP(G774,CISL_PLODIN!A$2:D$537,2,FALSE)</f>
        <v>Bez plodiny</v>
      </c>
      <c r="I774" s="38"/>
      <c r="J774" s="39"/>
      <c r="K774" s="39"/>
      <c r="L774" s="40" t="s">
        <v>7755</v>
      </c>
      <c r="M774" s="41"/>
    </row>
    <row r="775" spans="1:13" x14ac:dyDescent="0.2">
      <c r="A775" s="32">
        <v>773</v>
      </c>
      <c r="B775" s="33"/>
      <c r="C775" s="33"/>
      <c r="D775" s="34"/>
      <c r="E775" s="35"/>
      <c r="F775" s="36"/>
      <c r="G775" s="33"/>
      <c r="H775" s="45" t="str">
        <f>VLOOKUP(G775,CISL_PLODIN!A$2:D$537,2,FALSE)</f>
        <v>Bez plodiny</v>
      </c>
      <c r="I775" s="38"/>
      <c r="J775" s="39"/>
      <c r="K775" s="39"/>
      <c r="L775" s="40" t="s">
        <v>7755</v>
      </c>
      <c r="M775" s="41"/>
    </row>
    <row r="776" spans="1:13" x14ac:dyDescent="0.2">
      <c r="A776" s="32">
        <v>774</v>
      </c>
      <c r="B776" s="33"/>
      <c r="C776" s="33"/>
      <c r="D776" s="34"/>
      <c r="E776" s="35"/>
      <c r="F776" s="36"/>
      <c r="G776" s="33"/>
      <c r="H776" s="45" t="str">
        <f>VLOOKUP(G776,CISL_PLODIN!A$2:D$537,2,FALSE)</f>
        <v>Bez plodiny</v>
      </c>
      <c r="I776" s="38"/>
      <c r="J776" s="39"/>
      <c r="K776" s="39"/>
      <c r="L776" s="40" t="s">
        <v>7755</v>
      </c>
      <c r="M776" s="41"/>
    </row>
    <row r="777" spans="1:13" x14ac:dyDescent="0.2">
      <c r="A777" s="32">
        <v>775</v>
      </c>
      <c r="B777" s="33"/>
      <c r="C777" s="33"/>
      <c r="D777" s="34"/>
      <c r="E777" s="35"/>
      <c r="F777" s="36"/>
      <c r="G777" s="33"/>
      <c r="H777" s="45" t="str">
        <f>VLOOKUP(G777,CISL_PLODIN!A$2:D$537,2,FALSE)</f>
        <v>Bez plodiny</v>
      </c>
      <c r="I777" s="38"/>
      <c r="J777" s="39"/>
      <c r="K777" s="39"/>
      <c r="L777" s="40" t="s">
        <v>7755</v>
      </c>
      <c r="M777" s="41"/>
    </row>
    <row r="778" spans="1:13" x14ac:dyDescent="0.2">
      <c r="A778" s="32">
        <v>776</v>
      </c>
      <c r="B778" s="33"/>
      <c r="C778" s="33"/>
      <c r="D778" s="34"/>
      <c r="E778" s="35"/>
      <c r="F778" s="36"/>
      <c r="G778" s="33"/>
      <c r="H778" s="45" t="str">
        <f>VLOOKUP(G778,CISL_PLODIN!A$2:D$537,2,FALSE)</f>
        <v>Bez plodiny</v>
      </c>
      <c r="I778" s="38"/>
      <c r="J778" s="39"/>
      <c r="K778" s="39"/>
      <c r="L778" s="40" t="s">
        <v>7755</v>
      </c>
      <c r="M778" s="41"/>
    </row>
    <row r="779" spans="1:13" x14ac:dyDescent="0.2">
      <c r="A779" s="32">
        <v>777</v>
      </c>
      <c r="B779" s="33"/>
      <c r="C779" s="33"/>
      <c r="D779" s="34"/>
      <c r="E779" s="35"/>
      <c r="F779" s="36"/>
      <c r="G779" s="33"/>
      <c r="H779" s="45" t="str">
        <f>VLOOKUP(G779,CISL_PLODIN!A$2:D$537,2,FALSE)</f>
        <v>Bez plodiny</v>
      </c>
      <c r="I779" s="38"/>
      <c r="J779" s="39"/>
      <c r="K779" s="39"/>
      <c r="L779" s="40" t="s">
        <v>7755</v>
      </c>
      <c r="M779" s="41"/>
    </row>
    <row r="780" spans="1:13" x14ac:dyDescent="0.2">
      <c r="A780" s="32">
        <v>778</v>
      </c>
      <c r="B780" s="33"/>
      <c r="C780" s="33"/>
      <c r="D780" s="34"/>
      <c r="E780" s="35"/>
      <c r="F780" s="36"/>
      <c r="G780" s="33"/>
      <c r="H780" s="45" t="str">
        <f>VLOOKUP(G780,CISL_PLODIN!A$2:D$537,2,FALSE)</f>
        <v>Bez plodiny</v>
      </c>
      <c r="I780" s="38"/>
      <c r="J780" s="39"/>
      <c r="K780" s="39"/>
      <c r="L780" s="40" t="s">
        <v>7755</v>
      </c>
      <c r="M780" s="41"/>
    </row>
    <row r="781" spans="1:13" x14ac:dyDescent="0.2">
      <c r="A781" s="32">
        <v>779</v>
      </c>
      <c r="B781" s="33"/>
      <c r="C781" s="33"/>
      <c r="D781" s="34"/>
      <c r="E781" s="35"/>
      <c r="F781" s="36"/>
      <c r="G781" s="33"/>
      <c r="H781" s="45" t="str">
        <f>VLOOKUP(G781,CISL_PLODIN!A$2:D$537,2,FALSE)</f>
        <v>Bez plodiny</v>
      </c>
      <c r="I781" s="38"/>
      <c r="J781" s="39"/>
      <c r="K781" s="39"/>
      <c r="L781" s="40" t="s">
        <v>7755</v>
      </c>
      <c r="M781" s="41"/>
    </row>
    <row r="782" spans="1:13" x14ac:dyDescent="0.2">
      <c r="A782" s="32">
        <v>780</v>
      </c>
      <c r="B782" s="33"/>
      <c r="C782" s="33"/>
      <c r="D782" s="34"/>
      <c r="E782" s="35"/>
      <c r="F782" s="36"/>
      <c r="G782" s="33"/>
      <c r="H782" s="45" t="str">
        <f>VLOOKUP(G782,CISL_PLODIN!A$2:D$537,2,FALSE)</f>
        <v>Bez plodiny</v>
      </c>
      <c r="I782" s="38"/>
      <c r="J782" s="39"/>
      <c r="K782" s="39"/>
      <c r="L782" s="40" t="s">
        <v>7755</v>
      </c>
      <c r="M782" s="41"/>
    </row>
    <row r="783" spans="1:13" x14ac:dyDescent="0.2">
      <c r="A783" s="32">
        <v>781</v>
      </c>
      <c r="B783" s="33"/>
      <c r="C783" s="33"/>
      <c r="D783" s="34"/>
      <c r="E783" s="35"/>
      <c r="F783" s="36"/>
      <c r="G783" s="33"/>
      <c r="H783" s="45" t="str">
        <f>VLOOKUP(G783,CISL_PLODIN!A$2:D$537,2,FALSE)</f>
        <v>Bez plodiny</v>
      </c>
      <c r="I783" s="38"/>
      <c r="J783" s="39"/>
      <c r="K783" s="39"/>
      <c r="L783" s="40" t="s">
        <v>7755</v>
      </c>
      <c r="M783" s="41"/>
    </row>
    <row r="784" spans="1:13" x14ac:dyDescent="0.2">
      <c r="A784" s="32">
        <v>782</v>
      </c>
      <c r="B784" s="33"/>
      <c r="C784" s="33"/>
      <c r="D784" s="34"/>
      <c r="E784" s="35"/>
      <c r="F784" s="36"/>
      <c r="G784" s="33"/>
      <c r="H784" s="45" t="str">
        <f>VLOOKUP(G784,CISL_PLODIN!A$2:D$537,2,FALSE)</f>
        <v>Bez plodiny</v>
      </c>
      <c r="I784" s="38"/>
      <c r="J784" s="39"/>
      <c r="K784" s="39"/>
      <c r="L784" s="40" t="s">
        <v>7755</v>
      </c>
      <c r="M784" s="41"/>
    </row>
    <row r="785" spans="1:13" x14ac:dyDescent="0.2">
      <c r="A785" s="32">
        <v>783</v>
      </c>
      <c r="B785" s="33"/>
      <c r="C785" s="33"/>
      <c r="D785" s="34"/>
      <c r="E785" s="35"/>
      <c r="F785" s="36"/>
      <c r="G785" s="33"/>
      <c r="H785" s="45" t="str">
        <f>VLOOKUP(G785,CISL_PLODIN!A$2:D$537,2,FALSE)</f>
        <v>Bez plodiny</v>
      </c>
      <c r="I785" s="38"/>
      <c r="J785" s="39"/>
      <c r="K785" s="39"/>
      <c r="L785" s="40" t="s">
        <v>7755</v>
      </c>
      <c r="M785" s="41"/>
    </row>
    <row r="786" spans="1:13" x14ac:dyDescent="0.2">
      <c r="A786" s="32">
        <v>784</v>
      </c>
      <c r="B786" s="33"/>
      <c r="C786" s="33"/>
      <c r="D786" s="34"/>
      <c r="E786" s="35"/>
      <c r="F786" s="36"/>
      <c r="G786" s="33"/>
      <c r="H786" s="45" t="str">
        <f>VLOOKUP(G786,CISL_PLODIN!A$2:D$537,2,FALSE)</f>
        <v>Bez plodiny</v>
      </c>
      <c r="I786" s="38"/>
      <c r="J786" s="39"/>
      <c r="K786" s="39"/>
      <c r="L786" s="40" t="s">
        <v>7755</v>
      </c>
      <c r="M786" s="41"/>
    </row>
    <row r="787" spans="1:13" x14ac:dyDescent="0.2">
      <c r="A787" s="32">
        <v>785</v>
      </c>
      <c r="B787" s="33"/>
      <c r="C787" s="33"/>
      <c r="D787" s="34"/>
      <c r="E787" s="35"/>
      <c r="F787" s="36"/>
      <c r="G787" s="33"/>
      <c r="H787" s="45" t="str">
        <f>VLOOKUP(G787,CISL_PLODIN!A$2:D$537,2,FALSE)</f>
        <v>Bez plodiny</v>
      </c>
      <c r="I787" s="38"/>
      <c r="J787" s="39"/>
      <c r="K787" s="39"/>
      <c r="L787" s="40" t="s">
        <v>7755</v>
      </c>
      <c r="M787" s="41"/>
    </row>
    <row r="788" spans="1:13" x14ac:dyDescent="0.2">
      <c r="A788" s="32">
        <v>786</v>
      </c>
      <c r="B788" s="33"/>
      <c r="C788" s="33"/>
      <c r="D788" s="34"/>
      <c r="E788" s="35"/>
      <c r="F788" s="36"/>
      <c r="G788" s="33"/>
      <c r="H788" s="45" t="str">
        <f>VLOOKUP(G788,CISL_PLODIN!A$2:D$537,2,FALSE)</f>
        <v>Bez plodiny</v>
      </c>
      <c r="I788" s="38"/>
      <c r="J788" s="39"/>
      <c r="K788" s="39"/>
      <c r="L788" s="40" t="s">
        <v>7755</v>
      </c>
      <c r="M788" s="41"/>
    </row>
    <row r="789" spans="1:13" x14ac:dyDescent="0.2">
      <c r="A789" s="32">
        <v>787</v>
      </c>
      <c r="B789" s="33"/>
      <c r="C789" s="33"/>
      <c r="D789" s="34"/>
      <c r="E789" s="35"/>
      <c r="F789" s="36"/>
      <c r="G789" s="33"/>
      <c r="H789" s="45" t="str">
        <f>VLOOKUP(G789,CISL_PLODIN!A$2:D$537,2,FALSE)</f>
        <v>Bez plodiny</v>
      </c>
      <c r="I789" s="38"/>
      <c r="J789" s="39"/>
      <c r="K789" s="39"/>
      <c r="L789" s="40" t="s">
        <v>7755</v>
      </c>
      <c r="M789" s="41"/>
    </row>
    <row r="790" spans="1:13" x14ac:dyDescent="0.2">
      <c r="A790" s="32">
        <v>788</v>
      </c>
      <c r="B790" s="33"/>
      <c r="C790" s="33"/>
      <c r="D790" s="34"/>
      <c r="E790" s="35"/>
      <c r="F790" s="36"/>
      <c r="G790" s="33"/>
      <c r="H790" s="45" t="str">
        <f>VLOOKUP(G790,CISL_PLODIN!A$2:D$537,2,FALSE)</f>
        <v>Bez plodiny</v>
      </c>
      <c r="I790" s="38"/>
      <c r="J790" s="39"/>
      <c r="K790" s="39"/>
      <c r="L790" s="40" t="s">
        <v>7755</v>
      </c>
      <c r="M790" s="41"/>
    </row>
    <row r="791" spans="1:13" x14ac:dyDescent="0.2">
      <c r="A791" s="32">
        <v>789</v>
      </c>
      <c r="B791" s="33"/>
      <c r="C791" s="33"/>
      <c r="D791" s="34"/>
      <c r="E791" s="35"/>
      <c r="F791" s="36"/>
      <c r="G791" s="33"/>
      <c r="H791" s="45" t="str">
        <f>VLOOKUP(G791,CISL_PLODIN!A$2:D$537,2,FALSE)</f>
        <v>Bez plodiny</v>
      </c>
      <c r="I791" s="38"/>
      <c r="J791" s="39"/>
      <c r="K791" s="39"/>
      <c r="L791" s="40" t="s">
        <v>7755</v>
      </c>
      <c r="M791" s="41"/>
    </row>
    <row r="792" spans="1:13" x14ac:dyDescent="0.2">
      <c r="A792" s="32">
        <v>790</v>
      </c>
      <c r="B792" s="33"/>
      <c r="C792" s="33"/>
      <c r="D792" s="34"/>
      <c r="E792" s="35"/>
      <c r="F792" s="36"/>
      <c r="G792" s="33"/>
      <c r="H792" s="45" t="str">
        <f>VLOOKUP(G792,CISL_PLODIN!A$2:D$537,2,FALSE)</f>
        <v>Bez plodiny</v>
      </c>
      <c r="I792" s="38"/>
      <c r="J792" s="39"/>
      <c r="K792" s="39"/>
      <c r="L792" s="40" t="s">
        <v>7755</v>
      </c>
      <c r="M792" s="41"/>
    </row>
    <row r="793" spans="1:13" x14ac:dyDescent="0.2">
      <c r="A793" s="32">
        <v>791</v>
      </c>
      <c r="B793" s="33"/>
      <c r="C793" s="33"/>
      <c r="D793" s="34"/>
      <c r="E793" s="35"/>
      <c r="F793" s="36"/>
      <c r="G793" s="33"/>
      <c r="H793" s="45" t="str">
        <f>VLOOKUP(G793,CISL_PLODIN!A$2:D$537,2,FALSE)</f>
        <v>Bez plodiny</v>
      </c>
      <c r="I793" s="38"/>
      <c r="J793" s="39"/>
      <c r="K793" s="39"/>
      <c r="L793" s="40" t="s">
        <v>7755</v>
      </c>
      <c r="M793" s="41"/>
    </row>
    <row r="794" spans="1:13" x14ac:dyDescent="0.2">
      <c r="A794" s="32">
        <v>792</v>
      </c>
      <c r="B794" s="33"/>
      <c r="C794" s="33"/>
      <c r="D794" s="34"/>
      <c r="E794" s="35"/>
      <c r="F794" s="36"/>
      <c r="G794" s="33"/>
      <c r="H794" s="45" t="str">
        <f>VLOOKUP(G794,CISL_PLODIN!A$2:D$537,2,FALSE)</f>
        <v>Bez plodiny</v>
      </c>
      <c r="I794" s="38"/>
      <c r="J794" s="39"/>
      <c r="K794" s="39"/>
      <c r="L794" s="40" t="s">
        <v>7755</v>
      </c>
      <c r="M794" s="41"/>
    </row>
    <row r="795" spans="1:13" x14ac:dyDescent="0.2">
      <c r="A795" s="32">
        <v>793</v>
      </c>
      <c r="B795" s="33"/>
      <c r="C795" s="33"/>
      <c r="D795" s="34"/>
      <c r="E795" s="35"/>
      <c r="F795" s="36"/>
      <c r="G795" s="33"/>
      <c r="H795" s="45" t="str">
        <f>VLOOKUP(G795,CISL_PLODIN!A$2:D$537,2,FALSE)</f>
        <v>Bez plodiny</v>
      </c>
      <c r="I795" s="38"/>
      <c r="J795" s="39"/>
      <c r="K795" s="39"/>
      <c r="L795" s="40" t="s">
        <v>7755</v>
      </c>
      <c r="M795" s="41"/>
    </row>
    <row r="796" spans="1:13" x14ac:dyDescent="0.2">
      <c r="A796" s="32">
        <v>794</v>
      </c>
      <c r="B796" s="33"/>
      <c r="C796" s="33"/>
      <c r="D796" s="34"/>
      <c r="E796" s="35"/>
      <c r="F796" s="36"/>
      <c r="G796" s="33"/>
      <c r="H796" s="45" t="str">
        <f>VLOOKUP(G796,CISL_PLODIN!A$2:D$537,2,FALSE)</f>
        <v>Bez plodiny</v>
      </c>
      <c r="I796" s="38"/>
      <c r="J796" s="39"/>
      <c r="K796" s="39"/>
      <c r="L796" s="40" t="s">
        <v>7755</v>
      </c>
      <c r="M796" s="41"/>
    </row>
    <row r="797" spans="1:13" x14ac:dyDescent="0.2">
      <c r="A797" s="32">
        <v>795</v>
      </c>
      <c r="B797" s="33"/>
      <c r="C797" s="33"/>
      <c r="D797" s="34"/>
      <c r="E797" s="35"/>
      <c r="F797" s="36"/>
      <c r="G797" s="33"/>
      <c r="H797" s="45" t="str">
        <f>VLOOKUP(G797,CISL_PLODIN!A$2:D$537,2,FALSE)</f>
        <v>Bez plodiny</v>
      </c>
      <c r="I797" s="38"/>
      <c r="J797" s="39"/>
      <c r="K797" s="39"/>
      <c r="L797" s="40" t="s">
        <v>7755</v>
      </c>
      <c r="M797" s="41"/>
    </row>
    <row r="798" spans="1:13" x14ac:dyDescent="0.2">
      <c r="A798" s="32">
        <v>796</v>
      </c>
      <c r="B798" s="33"/>
      <c r="C798" s="33"/>
      <c r="D798" s="34"/>
      <c r="E798" s="35"/>
      <c r="F798" s="36"/>
      <c r="G798" s="33"/>
      <c r="H798" s="45" t="str">
        <f>VLOOKUP(G798,CISL_PLODIN!A$2:D$537,2,FALSE)</f>
        <v>Bez plodiny</v>
      </c>
      <c r="I798" s="38"/>
      <c r="J798" s="39"/>
      <c r="K798" s="39"/>
      <c r="L798" s="40" t="s">
        <v>7755</v>
      </c>
      <c r="M798" s="41"/>
    </row>
    <row r="799" spans="1:13" x14ac:dyDescent="0.2">
      <c r="A799" s="32">
        <v>797</v>
      </c>
      <c r="B799" s="33"/>
      <c r="C799" s="33"/>
      <c r="D799" s="34"/>
      <c r="E799" s="35"/>
      <c r="F799" s="36"/>
      <c r="G799" s="33"/>
      <c r="H799" s="45" t="str">
        <f>VLOOKUP(G799,CISL_PLODIN!A$2:D$537,2,FALSE)</f>
        <v>Bez plodiny</v>
      </c>
      <c r="I799" s="38"/>
      <c r="J799" s="39"/>
      <c r="K799" s="39"/>
      <c r="L799" s="40" t="s">
        <v>7755</v>
      </c>
      <c r="M799" s="41"/>
    </row>
    <row r="800" spans="1:13" x14ac:dyDescent="0.2">
      <c r="A800" s="32">
        <v>798</v>
      </c>
      <c r="B800" s="33"/>
      <c r="C800" s="33"/>
      <c r="D800" s="34"/>
      <c r="E800" s="35"/>
      <c r="F800" s="36"/>
      <c r="G800" s="33"/>
      <c r="H800" s="45" t="str">
        <f>VLOOKUP(G800,CISL_PLODIN!A$2:D$537,2,FALSE)</f>
        <v>Bez plodiny</v>
      </c>
      <c r="I800" s="38"/>
      <c r="J800" s="39"/>
      <c r="K800" s="39"/>
      <c r="L800" s="40" t="s">
        <v>7755</v>
      </c>
      <c r="M800" s="41"/>
    </row>
    <row r="801" spans="1:13" x14ac:dyDescent="0.2">
      <c r="A801" s="32">
        <v>799</v>
      </c>
      <c r="B801" s="33"/>
      <c r="C801" s="33"/>
      <c r="D801" s="34"/>
      <c r="E801" s="35"/>
      <c r="F801" s="36"/>
      <c r="G801" s="33"/>
      <c r="H801" s="45" t="str">
        <f>VLOOKUP(G801,CISL_PLODIN!A$2:D$537,2,FALSE)</f>
        <v>Bez plodiny</v>
      </c>
      <c r="I801" s="38"/>
      <c r="J801" s="39"/>
      <c r="K801" s="39"/>
      <c r="L801" s="40" t="s">
        <v>7755</v>
      </c>
      <c r="M801" s="41"/>
    </row>
    <row r="802" spans="1:13" x14ac:dyDescent="0.2">
      <c r="A802" s="32">
        <v>800</v>
      </c>
      <c r="B802" s="33"/>
      <c r="C802" s="33"/>
      <c r="D802" s="34"/>
      <c r="E802" s="35"/>
      <c r="F802" s="36"/>
      <c r="G802" s="33"/>
      <c r="H802" s="45" t="str">
        <f>VLOOKUP(G802,CISL_PLODIN!A$2:D$537,2,FALSE)</f>
        <v>Bez plodiny</v>
      </c>
      <c r="I802" s="38"/>
      <c r="J802" s="39"/>
      <c r="K802" s="39"/>
      <c r="L802" s="40" t="s">
        <v>7755</v>
      </c>
      <c r="M802" s="41"/>
    </row>
    <row r="803" spans="1:13" x14ac:dyDescent="0.2">
      <c r="A803" s="32">
        <v>801</v>
      </c>
      <c r="B803" s="33"/>
      <c r="C803" s="33"/>
      <c r="D803" s="34"/>
      <c r="E803" s="35"/>
      <c r="F803" s="36"/>
      <c r="G803" s="33"/>
      <c r="H803" s="45" t="str">
        <f>VLOOKUP(G803,CISL_PLODIN!A$2:D$537,2,FALSE)</f>
        <v>Bez plodiny</v>
      </c>
      <c r="I803" s="38"/>
      <c r="J803" s="39"/>
      <c r="K803" s="39"/>
      <c r="L803" s="40" t="s">
        <v>7755</v>
      </c>
      <c r="M803" s="41"/>
    </row>
    <row r="804" spans="1:13" x14ac:dyDescent="0.2">
      <c r="A804" s="32">
        <v>802</v>
      </c>
      <c r="B804" s="33"/>
      <c r="C804" s="33"/>
      <c r="D804" s="34"/>
      <c r="E804" s="35"/>
      <c r="F804" s="36"/>
      <c r="G804" s="33"/>
      <c r="H804" s="45" t="str">
        <f>VLOOKUP(G804,CISL_PLODIN!A$2:D$537,2,FALSE)</f>
        <v>Bez plodiny</v>
      </c>
      <c r="I804" s="38"/>
      <c r="J804" s="39"/>
      <c r="K804" s="39"/>
      <c r="L804" s="40" t="s">
        <v>7755</v>
      </c>
      <c r="M804" s="41"/>
    </row>
    <row r="805" spans="1:13" x14ac:dyDescent="0.2">
      <c r="A805" s="32">
        <v>803</v>
      </c>
      <c r="B805" s="33"/>
      <c r="C805" s="33"/>
      <c r="D805" s="34"/>
      <c r="E805" s="35"/>
      <c r="F805" s="36"/>
      <c r="G805" s="33"/>
      <c r="H805" s="45" t="str">
        <f>VLOOKUP(G805,CISL_PLODIN!A$2:D$537,2,FALSE)</f>
        <v>Bez plodiny</v>
      </c>
      <c r="I805" s="38"/>
      <c r="J805" s="39"/>
      <c r="K805" s="39"/>
      <c r="L805" s="40" t="s">
        <v>7755</v>
      </c>
      <c r="M805" s="41"/>
    </row>
    <row r="806" spans="1:13" x14ac:dyDescent="0.2">
      <c r="A806" s="32">
        <v>804</v>
      </c>
      <c r="B806" s="33"/>
      <c r="C806" s="33"/>
      <c r="D806" s="34"/>
      <c r="E806" s="35"/>
      <c r="F806" s="36"/>
      <c r="G806" s="33"/>
      <c r="H806" s="45" t="str">
        <f>VLOOKUP(G806,CISL_PLODIN!A$2:D$537,2,FALSE)</f>
        <v>Bez plodiny</v>
      </c>
      <c r="I806" s="38"/>
      <c r="J806" s="39"/>
      <c r="K806" s="39"/>
      <c r="L806" s="40" t="s">
        <v>7755</v>
      </c>
      <c r="M806" s="41"/>
    </row>
    <row r="807" spans="1:13" x14ac:dyDescent="0.2">
      <c r="A807" s="32">
        <v>805</v>
      </c>
      <c r="B807" s="33"/>
      <c r="C807" s="33"/>
      <c r="D807" s="34"/>
      <c r="E807" s="35"/>
      <c r="F807" s="36"/>
      <c r="G807" s="33"/>
      <c r="H807" s="45" t="str">
        <f>VLOOKUP(G807,CISL_PLODIN!A$2:D$537,2,FALSE)</f>
        <v>Bez plodiny</v>
      </c>
      <c r="I807" s="38"/>
      <c r="J807" s="39"/>
      <c r="K807" s="39"/>
      <c r="L807" s="40" t="s">
        <v>7755</v>
      </c>
      <c r="M807" s="41"/>
    </row>
    <row r="808" spans="1:13" x14ac:dyDescent="0.2">
      <c r="A808" s="32">
        <v>806</v>
      </c>
      <c r="B808" s="33"/>
      <c r="C808" s="33"/>
      <c r="D808" s="34"/>
      <c r="E808" s="35"/>
      <c r="F808" s="36"/>
      <c r="G808" s="33"/>
      <c r="H808" s="45" t="str">
        <f>VLOOKUP(G808,CISL_PLODIN!A$2:D$537,2,FALSE)</f>
        <v>Bez plodiny</v>
      </c>
      <c r="I808" s="38"/>
      <c r="J808" s="39"/>
      <c r="K808" s="39"/>
      <c r="L808" s="40" t="s">
        <v>7755</v>
      </c>
      <c r="M808" s="41"/>
    </row>
    <row r="809" spans="1:13" x14ac:dyDescent="0.2">
      <c r="A809" s="32">
        <v>807</v>
      </c>
      <c r="B809" s="33"/>
      <c r="C809" s="33"/>
      <c r="D809" s="34"/>
      <c r="E809" s="35"/>
      <c r="F809" s="36"/>
      <c r="G809" s="33"/>
      <c r="H809" s="45" t="str">
        <f>VLOOKUP(G809,CISL_PLODIN!A$2:D$537,2,FALSE)</f>
        <v>Bez plodiny</v>
      </c>
      <c r="I809" s="38"/>
      <c r="J809" s="39"/>
      <c r="K809" s="39"/>
      <c r="L809" s="40" t="s">
        <v>7755</v>
      </c>
      <c r="M809" s="41"/>
    </row>
    <row r="810" spans="1:13" x14ac:dyDescent="0.2">
      <c r="A810" s="32">
        <v>808</v>
      </c>
      <c r="B810" s="33"/>
      <c r="C810" s="33"/>
      <c r="D810" s="34"/>
      <c r="E810" s="35"/>
      <c r="F810" s="36"/>
      <c r="G810" s="33"/>
      <c r="H810" s="45" t="str">
        <f>VLOOKUP(G810,CISL_PLODIN!A$2:D$537,2,FALSE)</f>
        <v>Bez plodiny</v>
      </c>
      <c r="I810" s="38"/>
      <c r="J810" s="39"/>
      <c r="K810" s="39"/>
      <c r="L810" s="40" t="s">
        <v>7755</v>
      </c>
      <c r="M810" s="41"/>
    </row>
    <row r="811" spans="1:13" x14ac:dyDescent="0.2">
      <c r="A811" s="32">
        <v>809</v>
      </c>
      <c r="B811" s="33"/>
      <c r="C811" s="33"/>
      <c r="D811" s="34"/>
      <c r="E811" s="35"/>
      <c r="F811" s="36"/>
      <c r="G811" s="33"/>
      <c r="H811" s="45" t="str">
        <f>VLOOKUP(G811,CISL_PLODIN!A$2:D$537,2,FALSE)</f>
        <v>Bez plodiny</v>
      </c>
      <c r="I811" s="38"/>
      <c r="J811" s="39"/>
      <c r="K811" s="39"/>
      <c r="L811" s="40" t="s">
        <v>7755</v>
      </c>
      <c r="M811" s="41"/>
    </row>
    <row r="812" spans="1:13" x14ac:dyDescent="0.2">
      <c r="A812" s="32">
        <v>810</v>
      </c>
      <c r="B812" s="33"/>
      <c r="C812" s="33"/>
      <c r="D812" s="34"/>
      <c r="E812" s="35"/>
      <c r="F812" s="36"/>
      <c r="G812" s="33"/>
      <c r="H812" s="45" t="str">
        <f>VLOOKUP(G812,CISL_PLODIN!A$2:D$537,2,FALSE)</f>
        <v>Bez plodiny</v>
      </c>
      <c r="I812" s="38"/>
      <c r="J812" s="39"/>
      <c r="K812" s="39"/>
      <c r="L812" s="40" t="s">
        <v>7755</v>
      </c>
      <c r="M812" s="41"/>
    </row>
    <row r="813" spans="1:13" x14ac:dyDescent="0.2">
      <c r="A813" s="32">
        <v>811</v>
      </c>
      <c r="B813" s="33"/>
      <c r="C813" s="33"/>
      <c r="D813" s="34"/>
      <c r="E813" s="35"/>
      <c r="F813" s="36"/>
      <c r="G813" s="33"/>
      <c r="H813" s="45" t="str">
        <f>VLOOKUP(G813,CISL_PLODIN!A$2:D$537,2,FALSE)</f>
        <v>Bez plodiny</v>
      </c>
      <c r="I813" s="38"/>
      <c r="J813" s="39"/>
      <c r="K813" s="39"/>
      <c r="L813" s="40" t="s">
        <v>7755</v>
      </c>
      <c r="M813" s="41"/>
    </row>
    <row r="814" spans="1:13" x14ac:dyDescent="0.2">
      <c r="A814" s="32">
        <v>812</v>
      </c>
      <c r="B814" s="33"/>
      <c r="C814" s="33"/>
      <c r="D814" s="34"/>
      <c r="E814" s="35"/>
      <c r="F814" s="36"/>
      <c r="G814" s="33"/>
      <c r="H814" s="45" t="str">
        <f>VLOOKUP(G814,CISL_PLODIN!A$2:D$537,2,FALSE)</f>
        <v>Bez plodiny</v>
      </c>
      <c r="I814" s="38"/>
      <c r="J814" s="39"/>
      <c r="K814" s="39"/>
      <c r="L814" s="40" t="s">
        <v>7755</v>
      </c>
      <c r="M814" s="41"/>
    </row>
    <row r="815" spans="1:13" x14ac:dyDescent="0.2">
      <c r="A815" s="32">
        <v>813</v>
      </c>
      <c r="B815" s="33"/>
      <c r="C815" s="33"/>
      <c r="D815" s="34"/>
      <c r="E815" s="35"/>
      <c r="F815" s="36"/>
      <c r="G815" s="33"/>
      <c r="H815" s="45" t="str">
        <f>VLOOKUP(G815,CISL_PLODIN!A$2:D$537,2,FALSE)</f>
        <v>Bez plodiny</v>
      </c>
      <c r="I815" s="38"/>
      <c r="J815" s="39"/>
      <c r="K815" s="39"/>
      <c r="L815" s="40" t="s">
        <v>7755</v>
      </c>
      <c r="M815" s="41"/>
    </row>
    <row r="816" spans="1:13" x14ac:dyDescent="0.2">
      <c r="A816" s="32">
        <v>814</v>
      </c>
      <c r="B816" s="33"/>
      <c r="C816" s="33"/>
      <c r="D816" s="34"/>
      <c r="E816" s="35"/>
      <c r="F816" s="36"/>
      <c r="G816" s="33"/>
      <c r="H816" s="45" t="str">
        <f>VLOOKUP(G816,CISL_PLODIN!A$2:D$537,2,FALSE)</f>
        <v>Bez plodiny</v>
      </c>
      <c r="I816" s="38"/>
      <c r="J816" s="39"/>
      <c r="K816" s="39"/>
      <c r="L816" s="40" t="s">
        <v>7755</v>
      </c>
      <c r="M816" s="41"/>
    </row>
    <row r="817" spans="1:13" x14ac:dyDescent="0.2">
      <c r="A817" s="32">
        <v>815</v>
      </c>
      <c r="B817" s="33"/>
      <c r="C817" s="33"/>
      <c r="D817" s="34"/>
      <c r="E817" s="35"/>
      <c r="F817" s="36"/>
      <c r="G817" s="33"/>
      <c r="H817" s="45" t="str">
        <f>VLOOKUP(G817,CISL_PLODIN!A$2:D$537,2,FALSE)</f>
        <v>Bez plodiny</v>
      </c>
      <c r="I817" s="38"/>
      <c r="J817" s="39"/>
      <c r="K817" s="39"/>
      <c r="L817" s="40" t="s">
        <v>7755</v>
      </c>
      <c r="M817" s="41"/>
    </row>
    <row r="818" spans="1:13" x14ac:dyDescent="0.2">
      <c r="A818" s="32">
        <v>816</v>
      </c>
      <c r="B818" s="33"/>
      <c r="C818" s="33"/>
      <c r="D818" s="34"/>
      <c r="E818" s="35"/>
      <c r="F818" s="36"/>
      <c r="G818" s="33"/>
      <c r="H818" s="45" t="str">
        <f>VLOOKUP(G818,CISL_PLODIN!A$2:D$537,2,FALSE)</f>
        <v>Bez plodiny</v>
      </c>
      <c r="I818" s="38"/>
      <c r="J818" s="39"/>
      <c r="K818" s="39"/>
      <c r="L818" s="40" t="s">
        <v>7755</v>
      </c>
      <c r="M818" s="41"/>
    </row>
    <row r="819" spans="1:13" x14ac:dyDescent="0.2">
      <c r="A819" s="32">
        <v>817</v>
      </c>
      <c r="B819" s="33"/>
      <c r="C819" s="33"/>
      <c r="D819" s="34"/>
      <c r="E819" s="35"/>
      <c r="F819" s="36"/>
      <c r="G819" s="33"/>
      <c r="H819" s="45" t="str">
        <f>VLOOKUP(G819,CISL_PLODIN!A$2:D$537,2,FALSE)</f>
        <v>Bez plodiny</v>
      </c>
      <c r="I819" s="38"/>
      <c r="J819" s="39"/>
      <c r="K819" s="39"/>
      <c r="L819" s="40" t="s">
        <v>7755</v>
      </c>
      <c r="M819" s="41"/>
    </row>
    <row r="820" spans="1:13" x14ac:dyDescent="0.2">
      <c r="A820" s="32">
        <v>818</v>
      </c>
      <c r="B820" s="33"/>
      <c r="C820" s="33"/>
      <c r="D820" s="34"/>
      <c r="E820" s="35"/>
      <c r="F820" s="36"/>
      <c r="G820" s="33"/>
      <c r="H820" s="45" t="str">
        <f>VLOOKUP(G820,CISL_PLODIN!A$2:D$537,2,FALSE)</f>
        <v>Bez plodiny</v>
      </c>
      <c r="I820" s="38"/>
      <c r="J820" s="39"/>
      <c r="K820" s="39"/>
      <c r="L820" s="40" t="s">
        <v>7755</v>
      </c>
      <c r="M820" s="41"/>
    </row>
    <row r="821" spans="1:13" x14ac:dyDescent="0.2">
      <c r="A821" s="32">
        <v>819</v>
      </c>
      <c r="B821" s="33"/>
      <c r="C821" s="33"/>
      <c r="D821" s="34"/>
      <c r="E821" s="35"/>
      <c r="F821" s="36"/>
      <c r="G821" s="33"/>
      <c r="H821" s="45" t="str">
        <f>VLOOKUP(G821,CISL_PLODIN!A$2:D$537,2,FALSE)</f>
        <v>Bez plodiny</v>
      </c>
      <c r="I821" s="38"/>
      <c r="J821" s="39"/>
      <c r="K821" s="39"/>
      <c r="L821" s="40" t="s">
        <v>7755</v>
      </c>
      <c r="M821" s="41"/>
    </row>
    <row r="822" spans="1:13" x14ac:dyDescent="0.2">
      <c r="A822" s="32">
        <v>820</v>
      </c>
      <c r="B822" s="33"/>
      <c r="C822" s="33"/>
      <c r="D822" s="34"/>
      <c r="E822" s="35"/>
      <c r="F822" s="36"/>
      <c r="G822" s="33"/>
      <c r="H822" s="45" t="str">
        <f>VLOOKUP(G822,CISL_PLODIN!A$2:D$537,2,FALSE)</f>
        <v>Bez plodiny</v>
      </c>
      <c r="I822" s="38"/>
      <c r="J822" s="39"/>
      <c r="K822" s="39"/>
      <c r="L822" s="40" t="s">
        <v>7755</v>
      </c>
      <c r="M822" s="41"/>
    </row>
    <row r="823" spans="1:13" x14ac:dyDescent="0.2">
      <c r="A823" s="32">
        <v>821</v>
      </c>
      <c r="B823" s="33"/>
      <c r="C823" s="33"/>
      <c r="D823" s="34"/>
      <c r="E823" s="35"/>
      <c r="F823" s="36"/>
      <c r="G823" s="33"/>
      <c r="H823" s="45" t="str">
        <f>VLOOKUP(G823,CISL_PLODIN!A$2:D$537,2,FALSE)</f>
        <v>Bez plodiny</v>
      </c>
      <c r="I823" s="38"/>
      <c r="J823" s="39"/>
      <c r="K823" s="39"/>
      <c r="L823" s="40" t="s">
        <v>7755</v>
      </c>
      <c r="M823" s="41"/>
    </row>
    <row r="824" spans="1:13" x14ac:dyDescent="0.2">
      <c r="A824" s="32">
        <v>822</v>
      </c>
      <c r="B824" s="33"/>
      <c r="C824" s="33"/>
      <c r="D824" s="34"/>
      <c r="E824" s="35"/>
      <c r="F824" s="36"/>
      <c r="G824" s="33"/>
      <c r="H824" s="45" t="str">
        <f>VLOOKUP(G824,CISL_PLODIN!A$2:D$537,2,FALSE)</f>
        <v>Bez plodiny</v>
      </c>
      <c r="I824" s="38"/>
      <c r="J824" s="39"/>
      <c r="K824" s="39"/>
      <c r="L824" s="40" t="s">
        <v>7755</v>
      </c>
      <c r="M824" s="41"/>
    </row>
    <row r="825" spans="1:13" x14ac:dyDescent="0.2">
      <c r="A825" s="32">
        <v>823</v>
      </c>
      <c r="B825" s="33"/>
      <c r="C825" s="33"/>
      <c r="D825" s="34"/>
      <c r="E825" s="35"/>
      <c r="F825" s="36"/>
      <c r="G825" s="33"/>
      <c r="H825" s="45" t="str">
        <f>VLOOKUP(G825,CISL_PLODIN!A$2:D$537,2,FALSE)</f>
        <v>Bez plodiny</v>
      </c>
      <c r="I825" s="38"/>
      <c r="J825" s="39"/>
      <c r="K825" s="39"/>
      <c r="L825" s="40" t="s">
        <v>7755</v>
      </c>
      <c r="M825" s="41"/>
    </row>
    <row r="826" spans="1:13" x14ac:dyDescent="0.2">
      <c r="A826" s="32">
        <v>824</v>
      </c>
      <c r="B826" s="33"/>
      <c r="C826" s="33"/>
      <c r="D826" s="34"/>
      <c r="E826" s="35"/>
      <c r="F826" s="36"/>
      <c r="G826" s="33"/>
      <c r="H826" s="45" t="str">
        <f>VLOOKUP(G826,CISL_PLODIN!A$2:D$537,2,FALSE)</f>
        <v>Bez plodiny</v>
      </c>
      <c r="I826" s="38"/>
      <c r="J826" s="39"/>
      <c r="K826" s="39"/>
      <c r="L826" s="40" t="s">
        <v>7755</v>
      </c>
      <c r="M826" s="41"/>
    </row>
    <row r="827" spans="1:13" x14ac:dyDescent="0.2">
      <c r="A827" s="32">
        <v>825</v>
      </c>
      <c r="B827" s="33"/>
      <c r="C827" s="33"/>
      <c r="D827" s="34"/>
      <c r="E827" s="35"/>
      <c r="F827" s="36"/>
      <c r="G827" s="33"/>
      <c r="H827" s="45" t="str">
        <f>VLOOKUP(G827,CISL_PLODIN!A$2:D$537,2,FALSE)</f>
        <v>Bez plodiny</v>
      </c>
      <c r="I827" s="38"/>
      <c r="J827" s="39"/>
      <c r="K827" s="39"/>
      <c r="L827" s="40" t="s">
        <v>7755</v>
      </c>
      <c r="M827" s="41"/>
    </row>
    <row r="828" spans="1:13" x14ac:dyDescent="0.2">
      <c r="A828" s="32">
        <v>826</v>
      </c>
      <c r="B828" s="33"/>
      <c r="C828" s="33"/>
      <c r="D828" s="34"/>
      <c r="E828" s="35"/>
      <c r="F828" s="36"/>
      <c r="G828" s="33"/>
      <c r="H828" s="45" t="str">
        <f>VLOOKUP(G828,CISL_PLODIN!A$2:D$537,2,FALSE)</f>
        <v>Bez plodiny</v>
      </c>
      <c r="I828" s="38"/>
      <c r="J828" s="39"/>
      <c r="K828" s="39"/>
      <c r="L828" s="40" t="s">
        <v>7755</v>
      </c>
      <c r="M828" s="41"/>
    </row>
    <row r="829" spans="1:13" x14ac:dyDescent="0.2">
      <c r="A829" s="32">
        <v>827</v>
      </c>
      <c r="B829" s="33"/>
      <c r="C829" s="33"/>
      <c r="D829" s="34"/>
      <c r="E829" s="35"/>
      <c r="F829" s="36"/>
      <c r="G829" s="33"/>
      <c r="H829" s="45" t="str">
        <f>VLOOKUP(G829,CISL_PLODIN!A$2:D$537,2,FALSE)</f>
        <v>Bez plodiny</v>
      </c>
      <c r="I829" s="38"/>
      <c r="J829" s="39"/>
      <c r="K829" s="39"/>
      <c r="L829" s="40" t="s">
        <v>7755</v>
      </c>
      <c r="M829" s="41"/>
    </row>
    <row r="830" spans="1:13" x14ac:dyDescent="0.2">
      <c r="A830" s="32">
        <v>828</v>
      </c>
      <c r="B830" s="33"/>
      <c r="C830" s="33"/>
      <c r="D830" s="34"/>
      <c r="E830" s="35"/>
      <c r="F830" s="36"/>
      <c r="G830" s="33"/>
      <c r="H830" s="45" t="str">
        <f>VLOOKUP(G830,CISL_PLODIN!A$2:D$537,2,FALSE)</f>
        <v>Bez plodiny</v>
      </c>
      <c r="I830" s="38"/>
      <c r="J830" s="39"/>
      <c r="K830" s="39"/>
      <c r="L830" s="40" t="s">
        <v>7755</v>
      </c>
      <c r="M830" s="41"/>
    </row>
    <row r="831" spans="1:13" x14ac:dyDescent="0.2">
      <c r="A831" s="32">
        <v>829</v>
      </c>
      <c r="B831" s="33"/>
      <c r="C831" s="33"/>
      <c r="D831" s="34"/>
      <c r="E831" s="35"/>
      <c r="F831" s="36"/>
      <c r="G831" s="33"/>
      <c r="H831" s="45" t="str">
        <f>VLOOKUP(G831,CISL_PLODIN!A$2:D$537,2,FALSE)</f>
        <v>Bez plodiny</v>
      </c>
      <c r="I831" s="38"/>
      <c r="J831" s="39"/>
      <c r="K831" s="39"/>
      <c r="L831" s="40" t="s">
        <v>7755</v>
      </c>
      <c r="M831" s="41"/>
    </row>
    <row r="832" spans="1:13" x14ac:dyDescent="0.2">
      <c r="A832" s="32">
        <v>830</v>
      </c>
      <c r="B832" s="33"/>
      <c r="C832" s="33"/>
      <c r="D832" s="34"/>
      <c r="E832" s="35"/>
      <c r="F832" s="36"/>
      <c r="G832" s="33"/>
      <c r="H832" s="45" t="str">
        <f>VLOOKUP(G832,CISL_PLODIN!A$2:D$537,2,FALSE)</f>
        <v>Bez plodiny</v>
      </c>
      <c r="I832" s="38"/>
      <c r="J832" s="39"/>
      <c r="K832" s="39"/>
      <c r="L832" s="40" t="s">
        <v>7755</v>
      </c>
      <c r="M832" s="41"/>
    </row>
    <row r="833" spans="1:13" x14ac:dyDescent="0.2">
      <c r="A833" s="32">
        <v>831</v>
      </c>
      <c r="B833" s="33"/>
      <c r="C833" s="33"/>
      <c r="D833" s="34"/>
      <c r="E833" s="35"/>
      <c r="F833" s="36"/>
      <c r="G833" s="33"/>
      <c r="H833" s="45" t="str">
        <f>VLOOKUP(G833,CISL_PLODIN!A$2:D$537,2,FALSE)</f>
        <v>Bez plodiny</v>
      </c>
      <c r="I833" s="38"/>
      <c r="J833" s="39"/>
      <c r="K833" s="39"/>
      <c r="L833" s="40" t="s">
        <v>7755</v>
      </c>
      <c r="M833" s="41"/>
    </row>
    <row r="834" spans="1:13" x14ac:dyDescent="0.2">
      <c r="A834" s="32">
        <v>832</v>
      </c>
      <c r="B834" s="33"/>
      <c r="C834" s="33"/>
      <c r="D834" s="34"/>
      <c r="E834" s="35"/>
      <c r="F834" s="36"/>
      <c r="G834" s="33"/>
      <c r="H834" s="45" t="str">
        <f>VLOOKUP(G834,CISL_PLODIN!A$2:D$537,2,FALSE)</f>
        <v>Bez plodiny</v>
      </c>
      <c r="I834" s="38"/>
      <c r="J834" s="39"/>
      <c r="K834" s="39"/>
      <c r="L834" s="40" t="s">
        <v>7755</v>
      </c>
      <c r="M834" s="41"/>
    </row>
    <row r="835" spans="1:13" x14ac:dyDescent="0.2">
      <c r="A835" s="32">
        <v>833</v>
      </c>
      <c r="B835" s="33"/>
      <c r="C835" s="33"/>
      <c r="D835" s="34"/>
      <c r="E835" s="35"/>
      <c r="F835" s="36"/>
      <c r="G835" s="33"/>
      <c r="H835" s="45" t="str">
        <f>VLOOKUP(G835,CISL_PLODIN!A$2:D$537,2,FALSE)</f>
        <v>Bez plodiny</v>
      </c>
      <c r="I835" s="38"/>
      <c r="J835" s="39"/>
      <c r="K835" s="39"/>
      <c r="L835" s="40" t="s">
        <v>7755</v>
      </c>
      <c r="M835" s="41"/>
    </row>
    <row r="836" spans="1:13" x14ac:dyDescent="0.2">
      <c r="A836" s="32">
        <v>834</v>
      </c>
      <c r="B836" s="33"/>
      <c r="C836" s="33"/>
      <c r="D836" s="34"/>
      <c r="E836" s="35"/>
      <c r="F836" s="36"/>
      <c r="G836" s="33"/>
      <c r="H836" s="45" t="str">
        <f>VLOOKUP(G836,CISL_PLODIN!A$2:D$537,2,FALSE)</f>
        <v>Bez plodiny</v>
      </c>
      <c r="I836" s="38"/>
      <c r="J836" s="39"/>
      <c r="K836" s="39"/>
      <c r="L836" s="40" t="s">
        <v>7755</v>
      </c>
      <c r="M836" s="41"/>
    </row>
    <row r="837" spans="1:13" x14ac:dyDescent="0.2">
      <c r="A837" s="32">
        <v>835</v>
      </c>
      <c r="B837" s="33"/>
      <c r="C837" s="33"/>
      <c r="D837" s="34"/>
      <c r="E837" s="35"/>
      <c r="F837" s="36"/>
      <c r="G837" s="33"/>
      <c r="H837" s="45" t="str">
        <f>VLOOKUP(G837,CISL_PLODIN!A$2:D$537,2,FALSE)</f>
        <v>Bez plodiny</v>
      </c>
      <c r="I837" s="38"/>
      <c r="J837" s="39"/>
      <c r="K837" s="39"/>
      <c r="L837" s="40" t="s">
        <v>7755</v>
      </c>
      <c r="M837" s="41"/>
    </row>
    <row r="838" spans="1:13" x14ac:dyDescent="0.2">
      <c r="A838" s="32">
        <v>836</v>
      </c>
      <c r="B838" s="33"/>
      <c r="C838" s="33"/>
      <c r="D838" s="34"/>
      <c r="E838" s="35"/>
      <c r="F838" s="36"/>
      <c r="G838" s="33"/>
      <c r="H838" s="45" t="str">
        <f>VLOOKUP(G838,CISL_PLODIN!A$2:D$537,2,FALSE)</f>
        <v>Bez plodiny</v>
      </c>
      <c r="I838" s="38"/>
      <c r="J838" s="39"/>
      <c r="K838" s="39"/>
      <c r="L838" s="40" t="s">
        <v>7755</v>
      </c>
      <c r="M838" s="41"/>
    </row>
    <row r="839" spans="1:13" x14ac:dyDescent="0.2">
      <c r="A839" s="32">
        <v>837</v>
      </c>
      <c r="B839" s="33"/>
      <c r="C839" s="33"/>
      <c r="D839" s="34"/>
      <c r="E839" s="35"/>
      <c r="F839" s="36"/>
      <c r="G839" s="33"/>
      <c r="H839" s="45" t="str">
        <f>VLOOKUP(G839,CISL_PLODIN!A$2:D$537,2,FALSE)</f>
        <v>Bez plodiny</v>
      </c>
      <c r="I839" s="38"/>
      <c r="J839" s="39"/>
      <c r="K839" s="39"/>
      <c r="L839" s="40" t="s">
        <v>7755</v>
      </c>
      <c r="M839" s="41"/>
    </row>
    <row r="840" spans="1:13" x14ac:dyDescent="0.2">
      <c r="A840" s="32">
        <v>838</v>
      </c>
      <c r="B840" s="33"/>
      <c r="C840" s="33"/>
      <c r="D840" s="34"/>
      <c r="E840" s="35"/>
      <c r="F840" s="36"/>
      <c r="G840" s="33"/>
      <c r="H840" s="45" t="str">
        <f>VLOOKUP(G840,CISL_PLODIN!A$2:D$537,2,FALSE)</f>
        <v>Bez plodiny</v>
      </c>
      <c r="I840" s="38"/>
      <c r="J840" s="39"/>
      <c r="K840" s="39"/>
      <c r="L840" s="40" t="s">
        <v>7755</v>
      </c>
      <c r="M840" s="41"/>
    </row>
    <row r="841" spans="1:13" x14ac:dyDescent="0.2">
      <c r="A841" s="32">
        <v>839</v>
      </c>
      <c r="B841" s="33"/>
      <c r="C841" s="33"/>
      <c r="D841" s="34"/>
      <c r="E841" s="35"/>
      <c r="F841" s="36"/>
      <c r="G841" s="33"/>
      <c r="H841" s="45" t="str">
        <f>VLOOKUP(G841,CISL_PLODIN!A$2:D$537,2,FALSE)</f>
        <v>Bez plodiny</v>
      </c>
      <c r="I841" s="38"/>
      <c r="J841" s="39"/>
      <c r="K841" s="39"/>
      <c r="L841" s="40" t="s">
        <v>7755</v>
      </c>
      <c r="M841" s="41"/>
    </row>
    <row r="842" spans="1:13" x14ac:dyDescent="0.2">
      <c r="A842" s="32">
        <v>840</v>
      </c>
      <c r="B842" s="33"/>
      <c r="C842" s="33"/>
      <c r="D842" s="34"/>
      <c r="E842" s="35"/>
      <c r="F842" s="36"/>
      <c r="G842" s="33"/>
      <c r="H842" s="45" t="str">
        <f>VLOOKUP(G842,CISL_PLODIN!A$2:D$537,2,FALSE)</f>
        <v>Bez plodiny</v>
      </c>
      <c r="I842" s="38"/>
      <c r="J842" s="39"/>
      <c r="K842" s="39"/>
      <c r="L842" s="40" t="s">
        <v>7755</v>
      </c>
      <c r="M842" s="41"/>
    </row>
    <row r="843" spans="1:13" x14ac:dyDescent="0.2">
      <c r="A843" s="32">
        <v>841</v>
      </c>
      <c r="B843" s="33"/>
      <c r="C843" s="33"/>
      <c r="D843" s="34"/>
      <c r="E843" s="35"/>
      <c r="F843" s="36"/>
      <c r="G843" s="33"/>
      <c r="H843" s="45" t="str">
        <f>VLOOKUP(G843,CISL_PLODIN!A$2:D$537,2,FALSE)</f>
        <v>Bez plodiny</v>
      </c>
      <c r="I843" s="38"/>
      <c r="J843" s="39"/>
      <c r="K843" s="39"/>
      <c r="L843" s="40" t="s">
        <v>7755</v>
      </c>
      <c r="M843" s="41"/>
    </row>
    <row r="844" spans="1:13" x14ac:dyDescent="0.2">
      <c r="A844" s="32">
        <v>842</v>
      </c>
      <c r="B844" s="33"/>
      <c r="C844" s="33"/>
      <c r="D844" s="34"/>
      <c r="E844" s="35"/>
      <c r="F844" s="36"/>
      <c r="G844" s="33"/>
      <c r="H844" s="45" t="str">
        <f>VLOOKUP(G844,CISL_PLODIN!A$2:D$537,2,FALSE)</f>
        <v>Bez plodiny</v>
      </c>
      <c r="I844" s="38"/>
      <c r="J844" s="39"/>
      <c r="K844" s="39"/>
      <c r="L844" s="40" t="s">
        <v>7755</v>
      </c>
      <c r="M844" s="41"/>
    </row>
    <row r="845" spans="1:13" x14ac:dyDescent="0.2">
      <c r="A845" s="32">
        <v>843</v>
      </c>
      <c r="B845" s="33"/>
      <c r="C845" s="33"/>
      <c r="D845" s="34"/>
      <c r="E845" s="35"/>
      <c r="F845" s="36"/>
      <c r="G845" s="33"/>
      <c r="H845" s="45" t="str">
        <f>VLOOKUP(G845,CISL_PLODIN!A$2:D$537,2,FALSE)</f>
        <v>Bez plodiny</v>
      </c>
      <c r="I845" s="38"/>
      <c r="J845" s="39"/>
      <c r="K845" s="39"/>
      <c r="L845" s="40" t="s">
        <v>7755</v>
      </c>
      <c r="M845" s="41"/>
    </row>
    <row r="846" spans="1:13" x14ac:dyDescent="0.2">
      <c r="A846" s="32">
        <v>844</v>
      </c>
      <c r="B846" s="33"/>
      <c r="C846" s="33"/>
      <c r="D846" s="34"/>
      <c r="E846" s="35"/>
      <c r="F846" s="36"/>
      <c r="G846" s="33"/>
      <c r="H846" s="45" t="str">
        <f>VLOOKUP(G846,CISL_PLODIN!A$2:D$537,2,FALSE)</f>
        <v>Bez plodiny</v>
      </c>
      <c r="I846" s="38"/>
      <c r="J846" s="39"/>
      <c r="K846" s="39"/>
      <c r="L846" s="40" t="s">
        <v>7755</v>
      </c>
      <c r="M846" s="41"/>
    </row>
    <row r="847" spans="1:13" x14ac:dyDescent="0.2">
      <c r="A847" s="32">
        <v>845</v>
      </c>
      <c r="B847" s="33"/>
      <c r="C847" s="33"/>
      <c r="D847" s="34"/>
      <c r="E847" s="35"/>
      <c r="F847" s="36"/>
      <c r="G847" s="33"/>
      <c r="H847" s="45" t="str">
        <f>VLOOKUP(G847,CISL_PLODIN!A$2:D$537,2,FALSE)</f>
        <v>Bez plodiny</v>
      </c>
      <c r="I847" s="38"/>
      <c r="J847" s="39"/>
      <c r="K847" s="39"/>
      <c r="L847" s="40" t="s">
        <v>7755</v>
      </c>
      <c r="M847" s="41"/>
    </row>
    <row r="848" spans="1:13" x14ac:dyDescent="0.2">
      <c r="A848" s="32">
        <v>846</v>
      </c>
      <c r="B848" s="33"/>
      <c r="C848" s="33"/>
      <c r="D848" s="34"/>
      <c r="E848" s="35"/>
      <c r="F848" s="36"/>
      <c r="G848" s="33"/>
      <c r="H848" s="45" t="str">
        <f>VLOOKUP(G848,CISL_PLODIN!A$2:D$537,2,FALSE)</f>
        <v>Bez plodiny</v>
      </c>
      <c r="I848" s="38"/>
      <c r="J848" s="39"/>
      <c r="K848" s="39"/>
      <c r="L848" s="40" t="s">
        <v>7755</v>
      </c>
      <c r="M848" s="41"/>
    </row>
    <row r="849" spans="1:13" x14ac:dyDescent="0.2">
      <c r="A849" s="32">
        <v>847</v>
      </c>
      <c r="B849" s="33"/>
      <c r="C849" s="33"/>
      <c r="D849" s="34"/>
      <c r="E849" s="35"/>
      <c r="F849" s="36"/>
      <c r="G849" s="33"/>
      <c r="H849" s="45" t="str">
        <f>VLOOKUP(G849,CISL_PLODIN!A$2:D$537,2,FALSE)</f>
        <v>Bez plodiny</v>
      </c>
      <c r="I849" s="38"/>
      <c r="J849" s="39"/>
      <c r="K849" s="39"/>
      <c r="L849" s="40" t="s">
        <v>7755</v>
      </c>
      <c r="M849" s="41"/>
    </row>
    <row r="850" spans="1:13" x14ac:dyDescent="0.2">
      <c r="A850" s="32">
        <v>848</v>
      </c>
      <c r="B850" s="33"/>
      <c r="C850" s="33"/>
      <c r="D850" s="34"/>
      <c r="E850" s="35"/>
      <c r="F850" s="36"/>
      <c r="G850" s="33"/>
      <c r="H850" s="45" t="str">
        <f>VLOOKUP(G850,CISL_PLODIN!A$2:D$537,2,FALSE)</f>
        <v>Bez plodiny</v>
      </c>
      <c r="I850" s="38"/>
      <c r="J850" s="39"/>
      <c r="K850" s="39"/>
      <c r="L850" s="40" t="s">
        <v>7755</v>
      </c>
      <c r="M850" s="41"/>
    </row>
    <row r="851" spans="1:13" x14ac:dyDescent="0.2">
      <c r="A851" s="32">
        <v>849</v>
      </c>
      <c r="B851" s="33"/>
      <c r="C851" s="33"/>
      <c r="D851" s="34"/>
      <c r="E851" s="35"/>
      <c r="F851" s="36"/>
      <c r="G851" s="33"/>
      <c r="H851" s="45" t="str">
        <f>VLOOKUP(G851,CISL_PLODIN!A$2:D$537,2,FALSE)</f>
        <v>Bez plodiny</v>
      </c>
      <c r="I851" s="38"/>
      <c r="J851" s="39"/>
      <c r="K851" s="39"/>
      <c r="L851" s="40" t="s">
        <v>7755</v>
      </c>
      <c r="M851" s="41"/>
    </row>
    <row r="852" spans="1:13" x14ac:dyDescent="0.2">
      <c r="A852" s="32">
        <v>850</v>
      </c>
      <c r="B852" s="33"/>
      <c r="C852" s="33"/>
      <c r="D852" s="34"/>
      <c r="E852" s="35"/>
      <c r="F852" s="36"/>
      <c r="G852" s="33"/>
      <c r="H852" s="45" t="str">
        <f>VLOOKUP(G852,CISL_PLODIN!A$2:D$537,2,FALSE)</f>
        <v>Bez plodiny</v>
      </c>
      <c r="I852" s="38"/>
      <c r="J852" s="39"/>
      <c r="K852" s="39"/>
      <c r="L852" s="40" t="s">
        <v>7755</v>
      </c>
      <c r="M852" s="41"/>
    </row>
    <row r="853" spans="1:13" x14ac:dyDescent="0.2">
      <c r="A853" s="32">
        <v>851</v>
      </c>
      <c r="B853" s="33"/>
      <c r="C853" s="33"/>
      <c r="D853" s="34"/>
      <c r="E853" s="35"/>
      <c r="F853" s="36"/>
      <c r="G853" s="33"/>
      <c r="H853" s="45" t="str">
        <f>VLOOKUP(G853,CISL_PLODIN!A$2:D$537,2,FALSE)</f>
        <v>Bez plodiny</v>
      </c>
      <c r="I853" s="38"/>
      <c r="J853" s="39"/>
      <c r="K853" s="39"/>
      <c r="L853" s="40" t="s">
        <v>7755</v>
      </c>
      <c r="M853" s="41"/>
    </row>
    <row r="854" spans="1:13" x14ac:dyDescent="0.2">
      <c r="A854" s="32">
        <v>852</v>
      </c>
      <c r="B854" s="33"/>
      <c r="C854" s="33"/>
      <c r="D854" s="34"/>
      <c r="E854" s="35"/>
      <c r="F854" s="36"/>
      <c r="G854" s="33"/>
      <c r="H854" s="45" t="str">
        <f>VLOOKUP(G854,CISL_PLODIN!A$2:D$537,2,FALSE)</f>
        <v>Bez plodiny</v>
      </c>
      <c r="I854" s="38"/>
      <c r="J854" s="39"/>
      <c r="K854" s="39"/>
      <c r="L854" s="40" t="s">
        <v>7755</v>
      </c>
      <c r="M854" s="41"/>
    </row>
    <row r="855" spans="1:13" x14ac:dyDescent="0.2">
      <c r="A855" s="32">
        <v>853</v>
      </c>
      <c r="B855" s="33"/>
      <c r="C855" s="33"/>
      <c r="D855" s="34"/>
      <c r="E855" s="35"/>
      <c r="F855" s="36"/>
      <c r="G855" s="33"/>
      <c r="H855" s="45" t="str">
        <f>VLOOKUP(G855,CISL_PLODIN!A$2:D$537,2,FALSE)</f>
        <v>Bez plodiny</v>
      </c>
      <c r="I855" s="38"/>
      <c r="J855" s="39"/>
      <c r="K855" s="39"/>
      <c r="L855" s="40" t="s">
        <v>7755</v>
      </c>
      <c r="M855" s="41"/>
    </row>
    <row r="856" spans="1:13" x14ac:dyDescent="0.2">
      <c r="A856" s="32">
        <v>854</v>
      </c>
      <c r="B856" s="33"/>
      <c r="C856" s="33"/>
      <c r="D856" s="34"/>
      <c r="E856" s="35"/>
      <c r="F856" s="36"/>
      <c r="G856" s="33"/>
      <c r="H856" s="45" t="str">
        <f>VLOOKUP(G856,CISL_PLODIN!A$2:D$537,2,FALSE)</f>
        <v>Bez plodiny</v>
      </c>
      <c r="I856" s="38"/>
      <c r="J856" s="39"/>
      <c r="K856" s="39"/>
      <c r="L856" s="40" t="s">
        <v>7755</v>
      </c>
      <c r="M856" s="41"/>
    </row>
    <row r="857" spans="1:13" x14ac:dyDescent="0.2">
      <c r="A857" s="32">
        <v>855</v>
      </c>
      <c r="B857" s="33"/>
      <c r="C857" s="33"/>
      <c r="D857" s="34"/>
      <c r="E857" s="35"/>
      <c r="F857" s="36"/>
      <c r="G857" s="33"/>
      <c r="H857" s="45" t="str">
        <f>VLOOKUP(G857,CISL_PLODIN!A$2:D$537,2,FALSE)</f>
        <v>Bez plodiny</v>
      </c>
      <c r="I857" s="38"/>
      <c r="J857" s="39"/>
      <c r="K857" s="39"/>
      <c r="L857" s="40" t="s">
        <v>7755</v>
      </c>
      <c r="M857" s="41"/>
    </row>
    <row r="858" spans="1:13" x14ac:dyDescent="0.2">
      <c r="A858" s="32">
        <v>856</v>
      </c>
      <c r="B858" s="33"/>
      <c r="C858" s="33"/>
      <c r="D858" s="34"/>
      <c r="E858" s="35"/>
      <c r="F858" s="36"/>
      <c r="G858" s="33"/>
      <c r="H858" s="45" t="str">
        <f>VLOOKUP(G858,CISL_PLODIN!A$2:D$537,2,FALSE)</f>
        <v>Bez plodiny</v>
      </c>
      <c r="I858" s="38"/>
      <c r="J858" s="39"/>
      <c r="K858" s="39"/>
      <c r="L858" s="40" t="s">
        <v>7755</v>
      </c>
      <c r="M858" s="41"/>
    </row>
    <row r="859" spans="1:13" x14ac:dyDescent="0.2">
      <c r="A859" s="32">
        <v>857</v>
      </c>
      <c r="B859" s="33"/>
      <c r="C859" s="33"/>
      <c r="D859" s="34"/>
      <c r="E859" s="35"/>
      <c r="F859" s="36"/>
      <c r="G859" s="33"/>
      <c r="H859" s="45" t="str">
        <f>VLOOKUP(G859,CISL_PLODIN!A$2:D$537,2,FALSE)</f>
        <v>Bez plodiny</v>
      </c>
      <c r="I859" s="38"/>
      <c r="J859" s="39"/>
      <c r="K859" s="39"/>
      <c r="L859" s="40" t="s">
        <v>7755</v>
      </c>
      <c r="M859" s="41"/>
    </row>
    <row r="860" spans="1:13" x14ac:dyDescent="0.2">
      <c r="A860" s="32">
        <v>858</v>
      </c>
      <c r="B860" s="33"/>
      <c r="C860" s="33"/>
      <c r="D860" s="34"/>
      <c r="E860" s="35"/>
      <c r="F860" s="36"/>
      <c r="G860" s="33"/>
      <c r="H860" s="45" t="str">
        <f>VLOOKUP(G860,CISL_PLODIN!A$2:D$537,2,FALSE)</f>
        <v>Bez plodiny</v>
      </c>
      <c r="I860" s="38"/>
      <c r="J860" s="39"/>
      <c r="K860" s="39"/>
      <c r="L860" s="40" t="s">
        <v>7755</v>
      </c>
      <c r="M860" s="41"/>
    </row>
    <row r="861" spans="1:13" x14ac:dyDescent="0.2">
      <c r="A861" s="32">
        <v>859</v>
      </c>
      <c r="B861" s="33"/>
      <c r="C861" s="33"/>
      <c r="D861" s="34"/>
      <c r="E861" s="35"/>
      <c r="F861" s="36"/>
      <c r="G861" s="33"/>
      <c r="H861" s="45" t="str">
        <f>VLOOKUP(G861,CISL_PLODIN!A$2:D$537,2,FALSE)</f>
        <v>Bez plodiny</v>
      </c>
      <c r="I861" s="38"/>
      <c r="J861" s="39"/>
      <c r="K861" s="39"/>
      <c r="L861" s="40" t="s">
        <v>7755</v>
      </c>
      <c r="M861" s="41"/>
    </row>
    <row r="862" spans="1:13" x14ac:dyDescent="0.2">
      <c r="A862" s="32">
        <v>860</v>
      </c>
      <c r="B862" s="33"/>
      <c r="C862" s="33"/>
      <c r="D862" s="34"/>
      <c r="E862" s="35"/>
      <c r="F862" s="36"/>
      <c r="G862" s="33"/>
      <c r="H862" s="45" t="str">
        <f>VLOOKUP(G862,CISL_PLODIN!A$2:D$537,2,FALSE)</f>
        <v>Bez plodiny</v>
      </c>
      <c r="I862" s="38"/>
      <c r="J862" s="39"/>
      <c r="K862" s="39"/>
      <c r="L862" s="40" t="s">
        <v>7755</v>
      </c>
      <c r="M862" s="41"/>
    </row>
    <row r="863" spans="1:13" x14ac:dyDescent="0.2">
      <c r="A863" s="32">
        <v>861</v>
      </c>
      <c r="B863" s="33"/>
      <c r="C863" s="33"/>
      <c r="D863" s="34"/>
      <c r="E863" s="35"/>
      <c r="F863" s="36"/>
      <c r="G863" s="33"/>
      <c r="H863" s="45" t="str">
        <f>VLOOKUP(G863,CISL_PLODIN!A$2:D$537,2,FALSE)</f>
        <v>Bez plodiny</v>
      </c>
      <c r="I863" s="38"/>
      <c r="J863" s="39"/>
      <c r="K863" s="39"/>
      <c r="L863" s="40" t="s">
        <v>7755</v>
      </c>
      <c r="M863" s="41"/>
    </row>
    <row r="864" spans="1:13" x14ac:dyDescent="0.2">
      <c r="A864" s="32">
        <v>862</v>
      </c>
      <c r="B864" s="33"/>
      <c r="C864" s="33"/>
      <c r="D864" s="34"/>
      <c r="E864" s="35"/>
      <c r="F864" s="36"/>
      <c r="G864" s="33"/>
      <c r="H864" s="45" t="str">
        <f>VLOOKUP(G864,CISL_PLODIN!A$2:D$537,2,FALSE)</f>
        <v>Bez plodiny</v>
      </c>
      <c r="I864" s="38"/>
      <c r="J864" s="39"/>
      <c r="K864" s="39"/>
      <c r="L864" s="40" t="s">
        <v>7755</v>
      </c>
      <c r="M864" s="41"/>
    </row>
    <row r="865" spans="1:13" x14ac:dyDescent="0.2">
      <c r="A865" s="32">
        <v>863</v>
      </c>
      <c r="B865" s="33"/>
      <c r="C865" s="33"/>
      <c r="D865" s="34"/>
      <c r="E865" s="35"/>
      <c r="F865" s="36"/>
      <c r="G865" s="33"/>
      <c r="H865" s="45" t="str">
        <f>VLOOKUP(G865,CISL_PLODIN!A$2:D$537,2,FALSE)</f>
        <v>Bez plodiny</v>
      </c>
      <c r="I865" s="38"/>
      <c r="J865" s="39"/>
      <c r="K865" s="39"/>
      <c r="L865" s="40" t="s">
        <v>7755</v>
      </c>
      <c r="M865" s="41"/>
    </row>
    <row r="866" spans="1:13" x14ac:dyDescent="0.2">
      <c r="A866" s="32">
        <v>864</v>
      </c>
      <c r="B866" s="33"/>
      <c r="C866" s="33"/>
      <c r="D866" s="34"/>
      <c r="E866" s="35"/>
      <c r="F866" s="36"/>
      <c r="G866" s="33"/>
      <c r="H866" s="45" t="str">
        <f>VLOOKUP(G866,CISL_PLODIN!A$2:D$537,2,FALSE)</f>
        <v>Bez plodiny</v>
      </c>
      <c r="I866" s="38"/>
      <c r="J866" s="39"/>
      <c r="K866" s="39"/>
      <c r="L866" s="40" t="s">
        <v>7755</v>
      </c>
      <c r="M866" s="41"/>
    </row>
    <row r="867" spans="1:13" x14ac:dyDescent="0.2">
      <c r="A867" s="32">
        <v>865</v>
      </c>
      <c r="B867" s="33"/>
      <c r="C867" s="33"/>
      <c r="D867" s="34"/>
      <c r="E867" s="35"/>
      <c r="F867" s="36"/>
      <c r="G867" s="33"/>
      <c r="H867" s="45" t="str">
        <f>VLOOKUP(G867,CISL_PLODIN!A$2:D$537,2,FALSE)</f>
        <v>Bez plodiny</v>
      </c>
      <c r="I867" s="38"/>
      <c r="J867" s="39"/>
      <c r="K867" s="39"/>
      <c r="L867" s="40" t="s">
        <v>7755</v>
      </c>
      <c r="M867" s="41"/>
    </row>
    <row r="868" spans="1:13" x14ac:dyDescent="0.2">
      <c r="A868" s="32">
        <v>866</v>
      </c>
      <c r="B868" s="33"/>
      <c r="C868" s="33"/>
      <c r="D868" s="34"/>
      <c r="E868" s="35"/>
      <c r="F868" s="36"/>
      <c r="G868" s="33"/>
      <c r="H868" s="45" t="str">
        <f>VLOOKUP(G868,CISL_PLODIN!A$2:D$537,2,FALSE)</f>
        <v>Bez plodiny</v>
      </c>
      <c r="I868" s="38"/>
      <c r="J868" s="39"/>
      <c r="K868" s="39"/>
      <c r="L868" s="40" t="s">
        <v>7755</v>
      </c>
      <c r="M868" s="41"/>
    </row>
    <row r="869" spans="1:13" x14ac:dyDescent="0.2">
      <c r="A869" s="32">
        <v>867</v>
      </c>
      <c r="B869" s="33"/>
      <c r="C869" s="33"/>
      <c r="D869" s="34"/>
      <c r="E869" s="35"/>
      <c r="F869" s="36"/>
      <c r="G869" s="33"/>
      <c r="H869" s="45" t="str">
        <f>VLOOKUP(G869,CISL_PLODIN!A$2:D$537,2,FALSE)</f>
        <v>Bez plodiny</v>
      </c>
      <c r="I869" s="38"/>
      <c r="J869" s="39"/>
      <c r="K869" s="39"/>
      <c r="L869" s="40" t="s">
        <v>7755</v>
      </c>
      <c r="M869" s="41"/>
    </row>
    <row r="870" spans="1:13" x14ac:dyDescent="0.2">
      <c r="A870" s="32">
        <v>868</v>
      </c>
      <c r="B870" s="33"/>
      <c r="C870" s="33"/>
      <c r="D870" s="34"/>
      <c r="E870" s="35"/>
      <c r="F870" s="36"/>
      <c r="G870" s="33"/>
      <c r="H870" s="45" t="str">
        <f>VLOOKUP(G870,CISL_PLODIN!A$2:D$537,2,FALSE)</f>
        <v>Bez plodiny</v>
      </c>
      <c r="I870" s="38"/>
      <c r="J870" s="39"/>
      <c r="K870" s="39"/>
      <c r="L870" s="40" t="s">
        <v>7755</v>
      </c>
      <c r="M870" s="41"/>
    </row>
    <row r="871" spans="1:13" x14ac:dyDescent="0.2">
      <c r="A871" s="32">
        <v>869</v>
      </c>
      <c r="B871" s="33"/>
      <c r="C871" s="33"/>
      <c r="D871" s="34"/>
      <c r="E871" s="35"/>
      <c r="F871" s="36"/>
      <c r="G871" s="33"/>
      <c r="H871" s="45" t="str">
        <f>VLOOKUP(G871,CISL_PLODIN!A$2:D$537,2,FALSE)</f>
        <v>Bez plodiny</v>
      </c>
      <c r="I871" s="38"/>
      <c r="J871" s="39"/>
      <c r="K871" s="39"/>
      <c r="L871" s="40" t="s">
        <v>7755</v>
      </c>
      <c r="M871" s="41"/>
    </row>
    <row r="872" spans="1:13" x14ac:dyDescent="0.2">
      <c r="A872" s="32">
        <v>870</v>
      </c>
      <c r="B872" s="33"/>
      <c r="C872" s="33"/>
      <c r="D872" s="34"/>
      <c r="E872" s="35"/>
      <c r="F872" s="36"/>
      <c r="G872" s="33"/>
      <c r="H872" s="45" t="str">
        <f>VLOOKUP(G872,CISL_PLODIN!A$2:D$537,2,FALSE)</f>
        <v>Bez plodiny</v>
      </c>
      <c r="I872" s="38"/>
      <c r="J872" s="39"/>
      <c r="K872" s="39"/>
      <c r="L872" s="40" t="s">
        <v>7755</v>
      </c>
      <c r="M872" s="41"/>
    </row>
    <row r="873" spans="1:13" x14ac:dyDescent="0.2">
      <c r="A873" s="32">
        <v>871</v>
      </c>
      <c r="B873" s="33"/>
      <c r="C873" s="33"/>
      <c r="D873" s="34"/>
      <c r="E873" s="35"/>
      <c r="F873" s="36"/>
      <c r="G873" s="33"/>
      <c r="H873" s="45" t="str">
        <f>VLOOKUP(G873,CISL_PLODIN!A$2:D$537,2,FALSE)</f>
        <v>Bez plodiny</v>
      </c>
      <c r="I873" s="38"/>
      <c r="J873" s="39"/>
      <c r="K873" s="39"/>
      <c r="L873" s="40" t="s">
        <v>7755</v>
      </c>
      <c r="M873" s="41"/>
    </row>
    <row r="874" spans="1:13" x14ac:dyDescent="0.2">
      <c r="A874" s="32">
        <v>872</v>
      </c>
      <c r="B874" s="33"/>
      <c r="C874" s="33"/>
      <c r="D874" s="34"/>
      <c r="E874" s="35"/>
      <c r="F874" s="36"/>
      <c r="G874" s="33"/>
      <c r="H874" s="45" t="str">
        <f>VLOOKUP(G874,CISL_PLODIN!A$2:D$537,2,FALSE)</f>
        <v>Bez plodiny</v>
      </c>
      <c r="I874" s="38"/>
      <c r="J874" s="39"/>
      <c r="K874" s="39"/>
      <c r="L874" s="40" t="s">
        <v>7755</v>
      </c>
      <c r="M874" s="41"/>
    </row>
    <row r="875" spans="1:13" x14ac:dyDescent="0.2">
      <c r="A875" s="32">
        <v>873</v>
      </c>
      <c r="B875" s="33"/>
      <c r="C875" s="33"/>
      <c r="D875" s="34"/>
      <c r="E875" s="35"/>
      <c r="F875" s="36"/>
      <c r="G875" s="33"/>
      <c r="H875" s="45" t="str">
        <f>VLOOKUP(G875,CISL_PLODIN!A$2:D$537,2,FALSE)</f>
        <v>Bez plodiny</v>
      </c>
      <c r="I875" s="38"/>
      <c r="J875" s="39"/>
      <c r="K875" s="39"/>
      <c r="L875" s="40" t="s">
        <v>7755</v>
      </c>
      <c r="M875" s="41"/>
    </row>
    <row r="876" spans="1:13" x14ac:dyDescent="0.2">
      <c r="A876" s="32">
        <v>874</v>
      </c>
      <c r="B876" s="33"/>
      <c r="C876" s="33"/>
      <c r="D876" s="34"/>
      <c r="E876" s="35"/>
      <c r="F876" s="36"/>
      <c r="G876" s="33"/>
      <c r="H876" s="45" t="str">
        <f>VLOOKUP(G876,CISL_PLODIN!A$2:D$537,2,FALSE)</f>
        <v>Bez plodiny</v>
      </c>
      <c r="I876" s="38"/>
      <c r="J876" s="39"/>
      <c r="K876" s="39"/>
      <c r="L876" s="40" t="s">
        <v>7755</v>
      </c>
      <c r="M876" s="41"/>
    </row>
    <row r="877" spans="1:13" x14ac:dyDescent="0.2">
      <c r="A877" s="32">
        <v>875</v>
      </c>
      <c r="B877" s="33"/>
      <c r="C877" s="33"/>
      <c r="D877" s="34"/>
      <c r="E877" s="35"/>
      <c r="F877" s="36"/>
      <c r="G877" s="33"/>
      <c r="H877" s="45" t="str">
        <f>VLOOKUP(G877,CISL_PLODIN!A$2:D$537,2,FALSE)</f>
        <v>Bez plodiny</v>
      </c>
      <c r="I877" s="38"/>
      <c r="J877" s="39"/>
      <c r="K877" s="39"/>
      <c r="L877" s="40" t="s">
        <v>7755</v>
      </c>
      <c r="M877" s="41"/>
    </row>
    <row r="878" spans="1:13" x14ac:dyDescent="0.2">
      <c r="A878" s="32">
        <v>876</v>
      </c>
      <c r="B878" s="33"/>
      <c r="C878" s="33"/>
      <c r="D878" s="34"/>
      <c r="E878" s="35"/>
      <c r="F878" s="36"/>
      <c r="G878" s="33"/>
      <c r="H878" s="45" t="str">
        <f>VLOOKUP(G878,CISL_PLODIN!A$2:D$537,2,FALSE)</f>
        <v>Bez plodiny</v>
      </c>
      <c r="I878" s="38"/>
      <c r="J878" s="39"/>
      <c r="K878" s="39"/>
      <c r="L878" s="40" t="s">
        <v>7755</v>
      </c>
      <c r="M878" s="41"/>
    </row>
    <row r="879" spans="1:13" x14ac:dyDescent="0.2">
      <c r="A879" s="32">
        <v>877</v>
      </c>
      <c r="B879" s="33"/>
      <c r="C879" s="33"/>
      <c r="D879" s="34"/>
      <c r="E879" s="35"/>
      <c r="F879" s="36"/>
      <c r="G879" s="33"/>
      <c r="H879" s="45" t="str">
        <f>VLOOKUP(G879,CISL_PLODIN!A$2:D$537,2,FALSE)</f>
        <v>Bez plodiny</v>
      </c>
      <c r="I879" s="38"/>
      <c r="J879" s="39"/>
      <c r="K879" s="39"/>
      <c r="L879" s="40" t="s">
        <v>7755</v>
      </c>
      <c r="M879" s="41"/>
    </row>
    <row r="880" spans="1:13" x14ac:dyDescent="0.2">
      <c r="A880" s="32">
        <v>878</v>
      </c>
      <c r="B880" s="33"/>
      <c r="C880" s="33"/>
      <c r="D880" s="34"/>
      <c r="E880" s="35"/>
      <c r="F880" s="36"/>
      <c r="G880" s="33"/>
      <c r="H880" s="45" t="str">
        <f>VLOOKUP(G880,CISL_PLODIN!A$2:D$537,2,FALSE)</f>
        <v>Bez plodiny</v>
      </c>
      <c r="I880" s="38"/>
      <c r="J880" s="39"/>
      <c r="K880" s="39"/>
      <c r="L880" s="40" t="s">
        <v>7755</v>
      </c>
      <c r="M880" s="41"/>
    </row>
    <row r="881" spans="1:13" x14ac:dyDescent="0.2">
      <c r="A881" s="32">
        <v>879</v>
      </c>
      <c r="B881" s="33"/>
      <c r="C881" s="33"/>
      <c r="D881" s="34"/>
      <c r="E881" s="35"/>
      <c r="F881" s="36"/>
      <c r="G881" s="33"/>
      <c r="H881" s="45" t="str">
        <f>VLOOKUP(G881,CISL_PLODIN!A$2:D$537,2,FALSE)</f>
        <v>Bez plodiny</v>
      </c>
      <c r="I881" s="38"/>
      <c r="J881" s="39"/>
      <c r="K881" s="39"/>
      <c r="L881" s="40" t="s">
        <v>7755</v>
      </c>
      <c r="M881" s="41"/>
    </row>
    <row r="882" spans="1:13" x14ac:dyDescent="0.2">
      <c r="A882" s="32">
        <v>880</v>
      </c>
      <c r="B882" s="33"/>
      <c r="C882" s="33"/>
      <c r="D882" s="34"/>
      <c r="E882" s="35"/>
      <c r="F882" s="36"/>
      <c r="G882" s="33"/>
      <c r="H882" s="45" t="str">
        <f>VLOOKUP(G882,CISL_PLODIN!A$2:D$537,2,FALSE)</f>
        <v>Bez plodiny</v>
      </c>
      <c r="I882" s="38"/>
      <c r="J882" s="39"/>
      <c r="K882" s="39"/>
      <c r="L882" s="40" t="s">
        <v>7755</v>
      </c>
      <c r="M882" s="41"/>
    </row>
    <row r="883" spans="1:13" x14ac:dyDescent="0.2">
      <c r="A883" s="32">
        <v>881</v>
      </c>
      <c r="B883" s="33"/>
      <c r="C883" s="33"/>
      <c r="D883" s="34"/>
      <c r="E883" s="35"/>
      <c r="F883" s="36"/>
      <c r="G883" s="33"/>
      <c r="H883" s="45" t="str">
        <f>VLOOKUP(G883,CISL_PLODIN!A$2:D$537,2,FALSE)</f>
        <v>Bez plodiny</v>
      </c>
      <c r="I883" s="38"/>
      <c r="J883" s="39"/>
      <c r="K883" s="39"/>
      <c r="L883" s="40" t="s">
        <v>7755</v>
      </c>
      <c r="M883" s="41"/>
    </row>
    <row r="884" spans="1:13" x14ac:dyDescent="0.2">
      <c r="A884" s="32">
        <v>882</v>
      </c>
      <c r="B884" s="33"/>
      <c r="C884" s="33"/>
      <c r="D884" s="34"/>
      <c r="E884" s="35"/>
      <c r="F884" s="36"/>
      <c r="G884" s="33"/>
      <c r="H884" s="45" t="str">
        <f>VLOOKUP(G884,CISL_PLODIN!A$2:D$537,2,FALSE)</f>
        <v>Bez plodiny</v>
      </c>
      <c r="I884" s="38"/>
      <c r="J884" s="39"/>
      <c r="K884" s="39"/>
      <c r="L884" s="40" t="s">
        <v>7755</v>
      </c>
      <c r="M884" s="41"/>
    </row>
    <row r="885" spans="1:13" x14ac:dyDescent="0.2">
      <c r="A885" s="32">
        <v>883</v>
      </c>
      <c r="B885" s="33"/>
      <c r="C885" s="33"/>
      <c r="D885" s="34"/>
      <c r="E885" s="35"/>
      <c r="F885" s="36"/>
      <c r="G885" s="33"/>
      <c r="H885" s="45" t="str">
        <f>VLOOKUP(G885,CISL_PLODIN!A$2:D$537,2,FALSE)</f>
        <v>Bez plodiny</v>
      </c>
      <c r="I885" s="38"/>
      <c r="J885" s="39"/>
      <c r="K885" s="39"/>
      <c r="L885" s="40" t="s">
        <v>7755</v>
      </c>
      <c r="M885" s="41"/>
    </row>
    <row r="886" spans="1:13" x14ac:dyDescent="0.2">
      <c r="A886" s="32">
        <v>884</v>
      </c>
      <c r="B886" s="33"/>
      <c r="C886" s="33"/>
      <c r="D886" s="34"/>
      <c r="E886" s="35"/>
      <c r="F886" s="36"/>
      <c r="G886" s="33"/>
      <c r="H886" s="45" t="str">
        <f>VLOOKUP(G886,CISL_PLODIN!A$2:D$537,2,FALSE)</f>
        <v>Bez plodiny</v>
      </c>
      <c r="I886" s="38"/>
      <c r="J886" s="39"/>
      <c r="K886" s="39"/>
      <c r="L886" s="40" t="s">
        <v>7755</v>
      </c>
      <c r="M886" s="41"/>
    </row>
    <row r="887" spans="1:13" x14ac:dyDescent="0.2">
      <c r="A887" s="32">
        <v>885</v>
      </c>
      <c r="B887" s="33"/>
      <c r="C887" s="33"/>
      <c r="D887" s="34"/>
      <c r="E887" s="35"/>
      <c r="F887" s="36"/>
      <c r="G887" s="33"/>
      <c r="H887" s="45" t="str">
        <f>VLOOKUP(G887,CISL_PLODIN!A$2:D$537,2,FALSE)</f>
        <v>Bez plodiny</v>
      </c>
      <c r="I887" s="38"/>
      <c r="J887" s="39"/>
      <c r="K887" s="39"/>
      <c r="L887" s="40" t="s">
        <v>7755</v>
      </c>
      <c r="M887" s="41"/>
    </row>
    <row r="888" spans="1:13" x14ac:dyDescent="0.2">
      <c r="A888" s="32">
        <v>886</v>
      </c>
      <c r="B888" s="33"/>
      <c r="C888" s="33"/>
      <c r="D888" s="34"/>
      <c r="E888" s="35"/>
      <c r="F888" s="36"/>
      <c r="G888" s="33"/>
      <c r="H888" s="45" t="str">
        <f>VLOOKUP(G888,CISL_PLODIN!A$2:D$537,2,FALSE)</f>
        <v>Bez plodiny</v>
      </c>
      <c r="I888" s="38"/>
      <c r="J888" s="39"/>
      <c r="K888" s="39"/>
      <c r="L888" s="40" t="s">
        <v>7755</v>
      </c>
      <c r="M888" s="41"/>
    </row>
    <row r="889" spans="1:13" x14ac:dyDescent="0.2">
      <c r="A889" s="32">
        <v>887</v>
      </c>
      <c r="B889" s="33"/>
      <c r="C889" s="33"/>
      <c r="D889" s="34"/>
      <c r="E889" s="35"/>
      <c r="F889" s="36"/>
      <c r="G889" s="33"/>
      <c r="H889" s="45" t="str">
        <f>VLOOKUP(G889,CISL_PLODIN!A$2:D$537,2,FALSE)</f>
        <v>Bez plodiny</v>
      </c>
      <c r="I889" s="38"/>
      <c r="J889" s="39"/>
      <c r="K889" s="39"/>
      <c r="L889" s="40" t="s">
        <v>7755</v>
      </c>
      <c r="M889" s="41"/>
    </row>
    <row r="890" spans="1:13" x14ac:dyDescent="0.2">
      <c r="A890" s="32">
        <v>888</v>
      </c>
      <c r="B890" s="33"/>
      <c r="C890" s="33"/>
      <c r="D890" s="34"/>
      <c r="E890" s="35"/>
      <c r="F890" s="36"/>
      <c r="G890" s="33"/>
      <c r="H890" s="45" t="str">
        <f>VLOOKUP(G890,CISL_PLODIN!A$2:D$537,2,FALSE)</f>
        <v>Bez plodiny</v>
      </c>
      <c r="I890" s="38"/>
      <c r="J890" s="39"/>
      <c r="K890" s="39"/>
      <c r="L890" s="40" t="s">
        <v>7755</v>
      </c>
      <c r="M890" s="41"/>
    </row>
    <row r="891" spans="1:13" x14ac:dyDescent="0.2">
      <c r="A891" s="32">
        <v>889</v>
      </c>
      <c r="B891" s="33"/>
      <c r="C891" s="33"/>
      <c r="D891" s="34"/>
      <c r="E891" s="35"/>
      <c r="F891" s="36"/>
      <c r="G891" s="33"/>
      <c r="H891" s="45" t="str">
        <f>VLOOKUP(G891,CISL_PLODIN!A$2:D$537,2,FALSE)</f>
        <v>Bez plodiny</v>
      </c>
      <c r="I891" s="38"/>
      <c r="J891" s="39"/>
      <c r="K891" s="39"/>
      <c r="L891" s="40" t="s">
        <v>7755</v>
      </c>
      <c r="M891" s="41"/>
    </row>
    <row r="892" spans="1:13" x14ac:dyDescent="0.2">
      <c r="A892" s="32">
        <v>890</v>
      </c>
      <c r="B892" s="33"/>
      <c r="C892" s="33"/>
      <c r="D892" s="34"/>
      <c r="E892" s="35"/>
      <c r="F892" s="36"/>
      <c r="G892" s="33"/>
      <c r="H892" s="45" t="str">
        <f>VLOOKUP(G892,CISL_PLODIN!A$2:D$537,2,FALSE)</f>
        <v>Bez plodiny</v>
      </c>
      <c r="I892" s="38"/>
      <c r="J892" s="39"/>
      <c r="K892" s="39"/>
      <c r="L892" s="40" t="s">
        <v>7755</v>
      </c>
      <c r="M892" s="41"/>
    </row>
    <row r="893" spans="1:13" x14ac:dyDescent="0.2">
      <c r="A893" s="32">
        <v>891</v>
      </c>
      <c r="B893" s="33"/>
      <c r="C893" s="33"/>
      <c r="D893" s="34"/>
      <c r="E893" s="35"/>
      <c r="F893" s="36"/>
      <c r="G893" s="33"/>
      <c r="H893" s="45" t="str">
        <f>VLOOKUP(G893,CISL_PLODIN!A$2:D$537,2,FALSE)</f>
        <v>Bez plodiny</v>
      </c>
      <c r="I893" s="38"/>
      <c r="J893" s="39"/>
      <c r="K893" s="39"/>
      <c r="L893" s="40" t="s">
        <v>7755</v>
      </c>
      <c r="M893" s="41"/>
    </row>
    <row r="894" spans="1:13" x14ac:dyDescent="0.2">
      <c r="A894" s="32">
        <v>892</v>
      </c>
      <c r="B894" s="33"/>
      <c r="C894" s="33"/>
      <c r="D894" s="34"/>
      <c r="E894" s="35"/>
      <c r="F894" s="36"/>
      <c r="G894" s="33"/>
      <c r="H894" s="45" t="str">
        <f>VLOOKUP(G894,CISL_PLODIN!A$2:D$537,2,FALSE)</f>
        <v>Bez plodiny</v>
      </c>
      <c r="I894" s="38"/>
      <c r="J894" s="39"/>
      <c r="K894" s="39"/>
      <c r="L894" s="40" t="s">
        <v>7755</v>
      </c>
      <c r="M894" s="41"/>
    </row>
    <row r="895" spans="1:13" x14ac:dyDescent="0.2">
      <c r="A895" s="32">
        <v>893</v>
      </c>
      <c r="B895" s="33"/>
      <c r="C895" s="33"/>
      <c r="D895" s="34"/>
      <c r="E895" s="35"/>
      <c r="F895" s="36"/>
      <c r="G895" s="33"/>
      <c r="H895" s="45" t="str">
        <f>VLOOKUP(G895,CISL_PLODIN!A$2:D$537,2,FALSE)</f>
        <v>Bez plodiny</v>
      </c>
      <c r="I895" s="38"/>
      <c r="J895" s="39"/>
      <c r="K895" s="39"/>
      <c r="L895" s="40" t="s">
        <v>7755</v>
      </c>
      <c r="M895" s="41"/>
    </row>
    <row r="896" spans="1:13" x14ac:dyDescent="0.2">
      <c r="A896" s="32">
        <v>894</v>
      </c>
      <c r="B896" s="33"/>
      <c r="C896" s="33"/>
      <c r="D896" s="34"/>
      <c r="E896" s="35"/>
      <c r="F896" s="36"/>
      <c r="G896" s="33"/>
      <c r="H896" s="45" t="str">
        <f>VLOOKUP(G896,CISL_PLODIN!A$2:D$537,2,FALSE)</f>
        <v>Bez plodiny</v>
      </c>
      <c r="I896" s="38"/>
      <c r="J896" s="39"/>
      <c r="K896" s="39"/>
      <c r="L896" s="40" t="s">
        <v>7755</v>
      </c>
      <c r="M896" s="41"/>
    </row>
    <row r="897" spans="1:13" x14ac:dyDescent="0.2">
      <c r="A897" s="32">
        <v>895</v>
      </c>
      <c r="B897" s="33"/>
      <c r="C897" s="33"/>
      <c r="D897" s="34"/>
      <c r="E897" s="35"/>
      <c r="F897" s="36"/>
      <c r="G897" s="33"/>
      <c r="H897" s="45" t="str">
        <f>VLOOKUP(G897,CISL_PLODIN!A$2:D$537,2,FALSE)</f>
        <v>Bez plodiny</v>
      </c>
      <c r="I897" s="38"/>
      <c r="J897" s="39"/>
      <c r="K897" s="39"/>
      <c r="L897" s="40" t="s">
        <v>7755</v>
      </c>
      <c r="M897" s="41"/>
    </row>
    <row r="898" spans="1:13" x14ac:dyDescent="0.2">
      <c r="A898" s="32">
        <v>896</v>
      </c>
      <c r="B898" s="33"/>
      <c r="C898" s="33"/>
      <c r="D898" s="34"/>
      <c r="E898" s="35"/>
      <c r="F898" s="36"/>
      <c r="G898" s="33"/>
      <c r="H898" s="45" t="str">
        <f>VLOOKUP(G898,CISL_PLODIN!A$2:D$537,2,FALSE)</f>
        <v>Bez plodiny</v>
      </c>
      <c r="I898" s="38"/>
      <c r="J898" s="39"/>
      <c r="K898" s="39"/>
      <c r="L898" s="40" t="s">
        <v>7755</v>
      </c>
      <c r="M898" s="41"/>
    </row>
    <row r="899" spans="1:13" x14ac:dyDescent="0.2">
      <c r="A899" s="32">
        <v>897</v>
      </c>
      <c r="B899" s="33"/>
      <c r="C899" s="33"/>
      <c r="D899" s="34"/>
      <c r="E899" s="35"/>
      <c r="F899" s="36"/>
      <c r="G899" s="33"/>
      <c r="H899" s="45" t="str">
        <f>VLOOKUP(G899,CISL_PLODIN!A$2:D$537,2,FALSE)</f>
        <v>Bez plodiny</v>
      </c>
      <c r="I899" s="38"/>
      <c r="J899" s="39"/>
      <c r="K899" s="39"/>
      <c r="L899" s="40" t="s">
        <v>7755</v>
      </c>
      <c r="M899" s="41"/>
    </row>
    <row r="900" spans="1:13" x14ac:dyDescent="0.2">
      <c r="A900" s="32">
        <v>898</v>
      </c>
      <c r="B900" s="33"/>
      <c r="C900" s="33"/>
      <c r="D900" s="34"/>
      <c r="E900" s="35"/>
      <c r="F900" s="36"/>
      <c r="G900" s="33"/>
      <c r="H900" s="45" t="str">
        <f>VLOOKUP(G900,CISL_PLODIN!A$2:D$537,2,FALSE)</f>
        <v>Bez plodiny</v>
      </c>
      <c r="I900" s="38"/>
      <c r="J900" s="39"/>
      <c r="K900" s="39"/>
      <c r="L900" s="40" t="s">
        <v>7755</v>
      </c>
      <c r="M900" s="41"/>
    </row>
    <row r="901" spans="1:13" x14ac:dyDescent="0.2">
      <c r="A901" s="32">
        <v>899</v>
      </c>
      <c r="B901" s="33"/>
      <c r="C901" s="33"/>
      <c r="D901" s="34"/>
      <c r="E901" s="35"/>
      <c r="F901" s="36"/>
      <c r="G901" s="33"/>
      <c r="H901" s="45" t="str">
        <f>VLOOKUP(G901,CISL_PLODIN!A$2:D$537,2,FALSE)</f>
        <v>Bez plodiny</v>
      </c>
      <c r="I901" s="38"/>
      <c r="J901" s="39"/>
      <c r="K901" s="39"/>
      <c r="L901" s="40" t="s">
        <v>7755</v>
      </c>
      <c r="M901" s="41"/>
    </row>
    <row r="902" spans="1:13" x14ac:dyDescent="0.2">
      <c r="A902" s="32">
        <v>900</v>
      </c>
      <c r="B902" s="33"/>
      <c r="C902" s="33"/>
      <c r="D902" s="34"/>
      <c r="E902" s="35"/>
      <c r="F902" s="36"/>
      <c r="G902" s="33"/>
      <c r="H902" s="45" t="str">
        <f>VLOOKUP(G902,CISL_PLODIN!A$2:D$537,2,FALSE)</f>
        <v>Bez plodiny</v>
      </c>
      <c r="I902" s="38"/>
      <c r="J902" s="39"/>
      <c r="K902" s="39"/>
      <c r="L902" s="40" t="s">
        <v>7755</v>
      </c>
      <c r="M902" s="41"/>
    </row>
    <row r="903" spans="1:13" x14ac:dyDescent="0.2">
      <c r="A903" s="32">
        <v>901</v>
      </c>
      <c r="B903" s="33"/>
      <c r="C903" s="33"/>
      <c r="D903" s="34"/>
      <c r="E903" s="35"/>
      <c r="F903" s="36"/>
      <c r="G903" s="33"/>
      <c r="H903" s="45" t="str">
        <f>VLOOKUP(G903,CISL_PLODIN!A$2:D$537,2,FALSE)</f>
        <v>Bez plodiny</v>
      </c>
      <c r="I903" s="38"/>
      <c r="J903" s="39"/>
      <c r="K903" s="39"/>
      <c r="L903" s="40" t="s">
        <v>7755</v>
      </c>
      <c r="M903" s="41"/>
    </row>
    <row r="904" spans="1:13" x14ac:dyDescent="0.2">
      <c r="A904" s="32">
        <v>902</v>
      </c>
      <c r="B904" s="33"/>
      <c r="C904" s="33"/>
      <c r="D904" s="34"/>
      <c r="E904" s="35"/>
      <c r="F904" s="36"/>
      <c r="G904" s="33"/>
      <c r="H904" s="45" t="str">
        <f>VLOOKUP(G904,CISL_PLODIN!A$2:D$537,2,FALSE)</f>
        <v>Bez plodiny</v>
      </c>
      <c r="I904" s="38"/>
      <c r="J904" s="39"/>
      <c r="K904" s="39"/>
      <c r="L904" s="40" t="s">
        <v>7755</v>
      </c>
      <c r="M904" s="41"/>
    </row>
    <row r="905" spans="1:13" x14ac:dyDescent="0.2">
      <c r="A905" s="32">
        <v>903</v>
      </c>
      <c r="B905" s="33"/>
      <c r="C905" s="33"/>
      <c r="D905" s="34"/>
      <c r="E905" s="35"/>
      <c r="F905" s="36"/>
      <c r="G905" s="33"/>
      <c r="H905" s="45" t="str">
        <f>VLOOKUP(G905,CISL_PLODIN!A$2:D$537,2,FALSE)</f>
        <v>Bez plodiny</v>
      </c>
      <c r="I905" s="38"/>
      <c r="J905" s="39"/>
      <c r="K905" s="39"/>
      <c r="L905" s="40" t="s">
        <v>7755</v>
      </c>
      <c r="M905" s="41"/>
    </row>
    <row r="906" spans="1:13" x14ac:dyDescent="0.2">
      <c r="A906" s="32">
        <v>904</v>
      </c>
      <c r="B906" s="33"/>
      <c r="C906" s="33"/>
      <c r="D906" s="34"/>
      <c r="E906" s="35"/>
      <c r="F906" s="36"/>
      <c r="G906" s="33"/>
      <c r="H906" s="45" t="str">
        <f>VLOOKUP(G906,CISL_PLODIN!A$2:D$537,2,FALSE)</f>
        <v>Bez plodiny</v>
      </c>
      <c r="I906" s="38"/>
      <c r="J906" s="39"/>
      <c r="K906" s="39"/>
      <c r="L906" s="40" t="s">
        <v>7755</v>
      </c>
      <c r="M906" s="41"/>
    </row>
    <row r="907" spans="1:13" x14ac:dyDescent="0.2">
      <c r="A907" s="32">
        <v>905</v>
      </c>
      <c r="B907" s="33"/>
      <c r="C907" s="33"/>
      <c r="D907" s="34"/>
      <c r="E907" s="35"/>
      <c r="F907" s="36"/>
      <c r="G907" s="33"/>
      <c r="H907" s="45" t="str">
        <f>VLOOKUP(G907,CISL_PLODIN!A$2:D$537,2,FALSE)</f>
        <v>Bez plodiny</v>
      </c>
      <c r="I907" s="38"/>
      <c r="J907" s="39"/>
      <c r="K907" s="39"/>
      <c r="L907" s="40" t="s">
        <v>7755</v>
      </c>
      <c r="M907" s="41"/>
    </row>
    <row r="908" spans="1:13" x14ac:dyDescent="0.2">
      <c r="A908" s="32">
        <v>906</v>
      </c>
      <c r="B908" s="33"/>
      <c r="C908" s="33"/>
      <c r="D908" s="34"/>
      <c r="E908" s="35"/>
      <c r="F908" s="36"/>
      <c r="G908" s="33"/>
      <c r="H908" s="45" t="str">
        <f>VLOOKUP(G908,CISL_PLODIN!A$2:D$537,2,FALSE)</f>
        <v>Bez plodiny</v>
      </c>
      <c r="I908" s="38"/>
      <c r="J908" s="39"/>
      <c r="K908" s="39"/>
      <c r="L908" s="40" t="s">
        <v>7755</v>
      </c>
      <c r="M908" s="41"/>
    </row>
    <row r="909" spans="1:13" x14ac:dyDescent="0.2">
      <c r="A909" s="32">
        <v>907</v>
      </c>
      <c r="B909" s="33"/>
      <c r="C909" s="33"/>
      <c r="D909" s="34"/>
      <c r="E909" s="35"/>
      <c r="F909" s="36"/>
      <c r="G909" s="33"/>
      <c r="H909" s="45" t="str">
        <f>VLOOKUP(G909,CISL_PLODIN!A$2:D$537,2,FALSE)</f>
        <v>Bez plodiny</v>
      </c>
      <c r="I909" s="38"/>
      <c r="J909" s="39"/>
      <c r="K909" s="39"/>
      <c r="L909" s="40" t="s">
        <v>7755</v>
      </c>
      <c r="M909" s="41"/>
    </row>
    <row r="910" spans="1:13" x14ac:dyDescent="0.2">
      <c r="A910" s="32">
        <v>908</v>
      </c>
      <c r="B910" s="33"/>
      <c r="C910" s="33"/>
      <c r="D910" s="34"/>
      <c r="E910" s="35"/>
      <c r="F910" s="36"/>
      <c r="G910" s="33"/>
      <c r="H910" s="45" t="str">
        <f>VLOOKUP(G910,CISL_PLODIN!A$2:D$537,2,FALSE)</f>
        <v>Bez plodiny</v>
      </c>
      <c r="I910" s="38"/>
      <c r="J910" s="39"/>
      <c r="K910" s="39"/>
      <c r="L910" s="40" t="s">
        <v>7755</v>
      </c>
      <c r="M910" s="41"/>
    </row>
    <row r="911" spans="1:13" x14ac:dyDescent="0.2">
      <c r="A911" s="32">
        <v>909</v>
      </c>
      <c r="B911" s="33"/>
      <c r="C911" s="33"/>
      <c r="D911" s="34"/>
      <c r="E911" s="35"/>
      <c r="F911" s="36"/>
      <c r="G911" s="33"/>
      <c r="H911" s="45" t="str">
        <f>VLOOKUP(G911,CISL_PLODIN!A$2:D$537,2,FALSE)</f>
        <v>Bez plodiny</v>
      </c>
      <c r="I911" s="38"/>
      <c r="J911" s="39"/>
      <c r="K911" s="39"/>
      <c r="L911" s="40" t="s">
        <v>7755</v>
      </c>
      <c r="M911" s="41"/>
    </row>
    <row r="912" spans="1:13" x14ac:dyDescent="0.2">
      <c r="A912" s="32">
        <v>910</v>
      </c>
      <c r="B912" s="33"/>
      <c r="C912" s="33"/>
      <c r="D912" s="34"/>
      <c r="E912" s="35"/>
      <c r="F912" s="36"/>
      <c r="G912" s="33"/>
      <c r="H912" s="45" t="str">
        <f>VLOOKUP(G912,CISL_PLODIN!A$2:D$537,2,FALSE)</f>
        <v>Bez plodiny</v>
      </c>
      <c r="I912" s="38"/>
      <c r="J912" s="39"/>
      <c r="K912" s="39"/>
      <c r="L912" s="40" t="s">
        <v>7755</v>
      </c>
      <c r="M912" s="41"/>
    </row>
    <row r="913" spans="1:13" x14ac:dyDescent="0.2">
      <c r="A913" s="32">
        <v>911</v>
      </c>
      <c r="B913" s="33"/>
      <c r="C913" s="33"/>
      <c r="D913" s="34"/>
      <c r="E913" s="35"/>
      <c r="F913" s="36"/>
      <c r="G913" s="33"/>
      <c r="H913" s="45" t="str">
        <f>VLOOKUP(G913,CISL_PLODIN!A$2:D$537,2,FALSE)</f>
        <v>Bez plodiny</v>
      </c>
      <c r="I913" s="38"/>
      <c r="J913" s="39"/>
      <c r="K913" s="39"/>
      <c r="L913" s="40" t="s">
        <v>7755</v>
      </c>
      <c r="M913" s="41"/>
    </row>
    <row r="914" spans="1:13" x14ac:dyDescent="0.2">
      <c r="A914" s="32">
        <v>912</v>
      </c>
      <c r="B914" s="33"/>
      <c r="C914" s="33"/>
      <c r="D914" s="34"/>
      <c r="E914" s="35"/>
      <c r="F914" s="36"/>
      <c r="G914" s="33"/>
      <c r="H914" s="45" t="str">
        <f>VLOOKUP(G914,CISL_PLODIN!A$2:D$537,2,FALSE)</f>
        <v>Bez plodiny</v>
      </c>
      <c r="I914" s="38"/>
      <c r="J914" s="39"/>
      <c r="K914" s="39"/>
      <c r="L914" s="40" t="s">
        <v>7755</v>
      </c>
      <c r="M914" s="41"/>
    </row>
    <row r="915" spans="1:13" x14ac:dyDescent="0.2">
      <c r="A915" s="32">
        <v>913</v>
      </c>
      <c r="B915" s="33"/>
      <c r="C915" s="33"/>
      <c r="D915" s="34"/>
      <c r="E915" s="35"/>
      <c r="F915" s="36"/>
      <c r="G915" s="33"/>
      <c r="H915" s="45" t="str">
        <f>VLOOKUP(G915,CISL_PLODIN!A$2:D$537,2,FALSE)</f>
        <v>Bez plodiny</v>
      </c>
      <c r="I915" s="38"/>
      <c r="J915" s="39"/>
      <c r="K915" s="39"/>
      <c r="L915" s="40" t="s">
        <v>7755</v>
      </c>
      <c r="M915" s="41"/>
    </row>
    <row r="916" spans="1:13" x14ac:dyDescent="0.2">
      <c r="A916" s="32">
        <v>914</v>
      </c>
      <c r="B916" s="33"/>
      <c r="C916" s="33"/>
      <c r="D916" s="34"/>
      <c r="E916" s="35"/>
      <c r="F916" s="36"/>
      <c r="G916" s="33"/>
      <c r="H916" s="45" t="str">
        <f>VLOOKUP(G916,CISL_PLODIN!A$2:D$537,2,FALSE)</f>
        <v>Bez plodiny</v>
      </c>
      <c r="I916" s="38"/>
      <c r="J916" s="39"/>
      <c r="K916" s="39"/>
      <c r="L916" s="40" t="s">
        <v>7755</v>
      </c>
      <c r="M916" s="41"/>
    </row>
    <row r="917" spans="1:13" x14ac:dyDescent="0.2">
      <c r="A917" s="32">
        <v>915</v>
      </c>
      <c r="B917" s="33"/>
      <c r="C917" s="33"/>
      <c r="D917" s="34"/>
      <c r="E917" s="35"/>
      <c r="F917" s="36"/>
      <c r="G917" s="33"/>
      <c r="H917" s="45" t="str">
        <f>VLOOKUP(G917,CISL_PLODIN!A$2:D$537,2,FALSE)</f>
        <v>Bez plodiny</v>
      </c>
      <c r="I917" s="38"/>
      <c r="J917" s="39"/>
      <c r="K917" s="39"/>
      <c r="L917" s="40" t="s">
        <v>7755</v>
      </c>
      <c r="M917" s="41"/>
    </row>
    <row r="918" spans="1:13" x14ac:dyDescent="0.2">
      <c r="A918" s="32">
        <v>916</v>
      </c>
      <c r="B918" s="33"/>
      <c r="C918" s="33"/>
      <c r="D918" s="34"/>
      <c r="E918" s="35"/>
      <c r="F918" s="36"/>
      <c r="G918" s="33"/>
      <c r="H918" s="45" t="str">
        <f>VLOOKUP(G918,CISL_PLODIN!A$2:D$537,2,FALSE)</f>
        <v>Bez plodiny</v>
      </c>
      <c r="I918" s="38"/>
      <c r="J918" s="39"/>
      <c r="K918" s="39"/>
      <c r="L918" s="40" t="s">
        <v>7755</v>
      </c>
      <c r="M918" s="41"/>
    </row>
    <row r="919" spans="1:13" x14ac:dyDescent="0.2">
      <c r="A919" s="32">
        <v>917</v>
      </c>
      <c r="B919" s="33"/>
      <c r="C919" s="33"/>
      <c r="D919" s="34"/>
      <c r="E919" s="35"/>
      <c r="F919" s="36"/>
      <c r="G919" s="33"/>
      <c r="H919" s="45" t="str">
        <f>VLOOKUP(G919,CISL_PLODIN!A$2:D$537,2,FALSE)</f>
        <v>Bez plodiny</v>
      </c>
      <c r="I919" s="38"/>
      <c r="J919" s="39"/>
      <c r="K919" s="39"/>
      <c r="L919" s="40" t="s">
        <v>7755</v>
      </c>
      <c r="M919" s="41"/>
    </row>
    <row r="920" spans="1:13" x14ac:dyDescent="0.2">
      <c r="A920" s="32">
        <v>918</v>
      </c>
      <c r="B920" s="33"/>
      <c r="C920" s="33"/>
      <c r="D920" s="34"/>
      <c r="E920" s="35"/>
      <c r="F920" s="36"/>
      <c r="G920" s="33"/>
      <c r="H920" s="45" t="str">
        <f>VLOOKUP(G920,CISL_PLODIN!A$2:D$537,2,FALSE)</f>
        <v>Bez plodiny</v>
      </c>
      <c r="I920" s="38"/>
      <c r="J920" s="39"/>
      <c r="K920" s="39"/>
      <c r="L920" s="40" t="s">
        <v>7755</v>
      </c>
      <c r="M920" s="41"/>
    </row>
    <row r="921" spans="1:13" x14ac:dyDescent="0.2">
      <c r="A921" s="32">
        <v>919</v>
      </c>
      <c r="B921" s="33"/>
      <c r="C921" s="33"/>
      <c r="D921" s="34"/>
      <c r="E921" s="35"/>
      <c r="F921" s="36"/>
      <c r="G921" s="33"/>
      <c r="H921" s="45" t="str">
        <f>VLOOKUP(G921,CISL_PLODIN!A$2:D$537,2,FALSE)</f>
        <v>Bez plodiny</v>
      </c>
      <c r="I921" s="38"/>
      <c r="J921" s="39"/>
      <c r="K921" s="39"/>
      <c r="L921" s="40" t="s">
        <v>7755</v>
      </c>
      <c r="M921" s="41"/>
    </row>
    <row r="922" spans="1:13" x14ac:dyDescent="0.2">
      <c r="A922" s="32">
        <v>920</v>
      </c>
      <c r="B922" s="33"/>
      <c r="C922" s="33"/>
      <c r="D922" s="34"/>
      <c r="E922" s="35"/>
      <c r="F922" s="36"/>
      <c r="G922" s="33"/>
      <c r="H922" s="45" t="str">
        <f>VLOOKUP(G922,CISL_PLODIN!A$2:D$537,2,FALSE)</f>
        <v>Bez plodiny</v>
      </c>
      <c r="I922" s="38"/>
      <c r="J922" s="39"/>
      <c r="K922" s="39"/>
      <c r="L922" s="40" t="s">
        <v>7755</v>
      </c>
      <c r="M922" s="41"/>
    </row>
    <row r="923" spans="1:13" x14ac:dyDescent="0.2">
      <c r="A923" s="32">
        <v>921</v>
      </c>
      <c r="B923" s="33"/>
      <c r="C923" s="33"/>
      <c r="D923" s="34"/>
      <c r="E923" s="35"/>
      <c r="F923" s="36"/>
      <c r="G923" s="33"/>
      <c r="H923" s="45" t="str">
        <f>VLOOKUP(G923,CISL_PLODIN!A$2:D$537,2,FALSE)</f>
        <v>Bez plodiny</v>
      </c>
      <c r="I923" s="38"/>
      <c r="J923" s="39"/>
      <c r="K923" s="39"/>
      <c r="L923" s="40" t="s">
        <v>7755</v>
      </c>
      <c r="M923" s="41"/>
    </row>
    <row r="924" spans="1:13" x14ac:dyDescent="0.2">
      <c r="A924" s="32">
        <v>922</v>
      </c>
      <c r="B924" s="33"/>
      <c r="C924" s="33"/>
      <c r="D924" s="34"/>
      <c r="E924" s="35"/>
      <c r="F924" s="36"/>
      <c r="G924" s="33"/>
      <c r="H924" s="45" t="str">
        <f>VLOOKUP(G924,CISL_PLODIN!A$2:D$537,2,FALSE)</f>
        <v>Bez plodiny</v>
      </c>
      <c r="I924" s="38"/>
      <c r="J924" s="39"/>
      <c r="K924" s="39"/>
      <c r="L924" s="40" t="s">
        <v>7755</v>
      </c>
      <c r="M924" s="41"/>
    </row>
    <row r="925" spans="1:13" x14ac:dyDescent="0.2">
      <c r="A925" s="32">
        <v>923</v>
      </c>
      <c r="B925" s="33"/>
      <c r="C925" s="33"/>
      <c r="D925" s="34"/>
      <c r="E925" s="35"/>
      <c r="F925" s="36"/>
      <c r="G925" s="33"/>
      <c r="H925" s="45" t="str">
        <f>VLOOKUP(G925,CISL_PLODIN!A$2:D$537,2,FALSE)</f>
        <v>Bez plodiny</v>
      </c>
      <c r="I925" s="38"/>
      <c r="J925" s="39"/>
      <c r="K925" s="39"/>
      <c r="L925" s="40" t="s">
        <v>7755</v>
      </c>
      <c r="M925" s="41"/>
    </row>
    <row r="926" spans="1:13" x14ac:dyDescent="0.2">
      <c r="A926" s="32">
        <v>924</v>
      </c>
      <c r="B926" s="33"/>
      <c r="C926" s="33"/>
      <c r="D926" s="34"/>
      <c r="E926" s="35"/>
      <c r="F926" s="36"/>
      <c r="G926" s="33"/>
      <c r="H926" s="45" t="str">
        <f>VLOOKUP(G926,CISL_PLODIN!A$2:D$537,2,FALSE)</f>
        <v>Bez plodiny</v>
      </c>
      <c r="I926" s="38"/>
      <c r="J926" s="39"/>
      <c r="K926" s="39"/>
      <c r="L926" s="40" t="s">
        <v>7755</v>
      </c>
      <c r="M926" s="41"/>
    </row>
    <row r="927" spans="1:13" x14ac:dyDescent="0.2">
      <c r="A927" s="32">
        <v>925</v>
      </c>
      <c r="B927" s="33"/>
      <c r="C927" s="33"/>
      <c r="D927" s="34"/>
      <c r="E927" s="35"/>
      <c r="F927" s="36"/>
      <c r="G927" s="33"/>
      <c r="H927" s="45" t="str">
        <f>VLOOKUP(G927,CISL_PLODIN!A$2:D$537,2,FALSE)</f>
        <v>Bez plodiny</v>
      </c>
      <c r="I927" s="38"/>
      <c r="J927" s="39"/>
      <c r="K927" s="39"/>
      <c r="L927" s="40" t="s">
        <v>7755</v>
      </c>
      <c r="M927" s="41"/>
    </row>
    <row r="928" spans="1:13" x14ac:dyDescent="0.2">
      <c r="A928" s="32">
        <v>926</v>
      </c>
      <c r="B928" s="33"/>
      <c r="C928" s="33"/>
      <c r="D928" s="34"/>
      <c r="E928" s="35"/>
      <c r="F928" s="36"/>
      <c r="G928" s="33"/>
      <c r="H928" s="45" t="str">
        <f>VLOOKUP(G928,CISL_PLODIN!A$2:D$537,2,FALSE)</f>
        <v>Bez plodiny</v>
      </c>
      <c r="I928" s="38"/>
      <c r="J928" s="39"/>
      <c r="K928" s="39"/>
      <c r="L928" s="40" t="s">
        <v>7755</v>
      </c>
      <c r="M928" s="41"/>
    </row>
    <row r="929" spans="1:13" x14ac:dyDescent="0.2">
      <c r="A929" s="32">
        <v>927</v>
      </c>
      <c r="B929" s="33"/>
      <c r="C929" s="33"/>
      <c r="D929" s="34"/>
      <c r="E929" s="35"/>
      <c r="F929" s="36"/>
      <c r="G929" s="33"/>
      <c r="H929" s="45" t="str">
        <f>VLOOKUP(G929,CISL_PLODIN!A$2:D$537,2,FALSE)</f>
        <v>Bez plodiny</v>
      </c>
      <c r="I929" s="38"/>
      <c r="J929" s="39"/>
      <c r="K929" s="39"/>
      <c r="L929" s="40" t="s">
        <v>7755</v>
      </c>
      <c r="M929" s="41"/>
    </row>
    <row r="930" spans="1:13" x14ac:dyDescent="0.2">
      <c r="A930" s="32">
        <v>928</v>
      </c>
      <c r="B930" s="33"/>
      <c r="C930" s="33"/>
      <c r="D930" s="34"/>
      <c r="E930" s="35"/>
      <c r="F930" s="36"/>
      <c r="G930" s="33"/>
      <c r="H930" s="45" t="str">
        <f>VLOOKUP(G930,CISL_PLODIN!A$2:D$537,2,FALSE)</f>
        <v>Bez plodiny</v>
      </c>
      <c r="I930" s="38"/>
      <c r="J930" s="39"/>
      <c r="K930" s="39"/>
      <c r="L930" s="40" t="s">
        <v>7755</v>
      </c>
      <c r="M930" s="41"/>
    </row>
    <row r="931" spans="1:13" x14ac:dyDescent="0.2">
      <c r="A931" s="32">
        <v>929</v>
      </c>
      <c r="B931" s="33"/>
      <c r="C931" s="33"/>
      <c r="D931" s="34"/>
      <c r="E931" s="35"/>
      <c r="F931" s="36"/>
      <c r="G931" s="33"/>
      <c r="H931" s="45" t="str">
        <f>VLOOKUP(G931,CISL_PLODIN!A$2:D$537,2,FALSE)</f>
        <v>Bez plodiny</v>
      </c>
      <c r="I931" s="38"/>
      <c r="J931" s="39"/>
      <c r="K931" s="39"/>
      <c r="L931" s="40" t="s">
        <v>7755</v>
      </c>
      <c r="M931" s="41"/>
    </row>
    <row r="932" spans="1:13" x14ac:dyDescent="0.2">
      <c r="A932" s="32">
        <v>930</v>
      </c>
      <c r="B932" s="33"/>
      <c r="C932" s="33"/>
      <c r="D932" s="34"/>
      <c r="E932" s="35"/>
      <c r="F932" s="36"/>
      <c r="G932" s="33"/>
      <c r="H932" s="45" t="str">
        <f>VLOOKUP(G932,CISL_PLODIN!A$2:D$537,2,FALSE)</f>
        <v>Bez plodiny</v>
      </c>
      <c r="I932" s="38"/>
      <c r="J932" s="39"/>
      <c r="K932" s="39"/>
      <c r="L932" s="40" t="s">
        <v>7755</v>
      </c>
      <c r="M932" s="41"/>
    </row>
    <row r="933" spans="1:13" x14ac:dyDescent="0.2">
      <c r="A933" s="32">
        <v>931</v>
      </c>
      <c r="B933" s="33"/>
      <c r="C933" s="33"/>
      <c r="D933" s="34"/>
      <c r="E933" s="35"/>
      <c r="F933" s="36"/>
      <c r="G933" s="33"/>
      <c r="H933" s="45" t="str">
        <f>VLOOKUP(G933,CISL_PLODIN!A$2:D$537,2,FALSE)</f>
        <v>Bez plodiny</v>
      </c>
      <c r="I933" s="38"/>
      <c r="J933" s="39"/>
      <c r="K933" s="39"/>
      <c r="L933" s="40" t="s">
        <v>7755</v>
      </c>
      <c r="M933" s="41"/>
    </row>
    <row r="934" spans="1:13" x14ac:dyDescent="0.2">
      <c r="A934" s="32">
        <v>932</v>
      </c>
      <c r="B934" s="33"/>
      <c r="C934" s="33"/>
      <c r="D934" s="34"/>
      <c r="E934" s="35"/>
      <c r="F934" s="36"/>
      <c r="G934" s="33"/>
      <c r="H934" s="45" t="str">
        <f>VLOOKUP(G934,CISL_PLODIN!A$2:D$537,2,FALSE)</f>
        <v>Bez plodiny</v>
      </c>
      <c r="I934" s="38"/>
      <c r="J934" s="39"/>
      <c r="K934" s="39"/>
      <c r="L934" s="40" t="s">
        <v>7755</v>
      </c>
      <c r="M934" s="41"/>
    </row>
    <row r="935" spans="1:13" x14ac:dyDescent="0.2">
      <c r="A935" s="32">
        <v>933</v>
      </c>
      <c r="B935" s="33"/>
      <c r="C935" s="33"/>
      <c r="D935" s="34"/>
      <c r="E935" s="35"/>
      <c r="F935" s="36"/>
      <c r="G935" s="33"/>
      <c r="H935" s="45" t="str">
        <f>VLOOKUP(G935,CISL_PLODIN!A$2:D$537,2,FALSE)</f>
        <v>Bez plodiny</v>
      </c>
      <c r="I935" s="38"/>
      <c r="J935" s="39"/>
      <c r="K935" s="39"/>
      <c r="L935" s="40" t="s">
        <v>7755</v>
      </c>
      <c r="M935" s="41"/>
    </row>
    <row r="936" spans="1:13" x14ac:dyDescent="0.2">
      <c r="A936" s="32">
        <v>934</v>
      </c>
      <c r="B936" s="33"/>
      <c r="C936" s="33"/>
      <c r="D936" s="34"/>
      <c r="E936" s="35"/>
      <c r="F936" s="36"/>
      <c r="G936" s="33"/>
      <c r="H936" s="45" t="str">
        <f>VLOOKUP(G936,CISL_PLODIN!A$2:D$537,2,FALSE)</f>
        <v>Bez plodiny</v>
      </c>
      <c r="I936" s="38"/>
      <c r="J936" s="39"/>
      <c r="K936" s="39"/>
      <c r="L936" s="40" t="s">
        <v>7755</v>
      </c>
      <c r="M936" s="41"/>
    </row>
    <row r="937" spans="1:13" x14ac:dyDescent="0.2">
      <c r="A937" s="32">
        <v>935</v>
      </c>
      <c r="B937" s="33"/>
      <c r="C937" s="33"/>
      <c r="D937" s="34"/>
      <c r="E937" s="35"/>
      <c r="F937" s="36"/>
      <c r="G937" s="33"/>
      <c r="H937" s="45" t="str">
        <f>VLOOKUP(G937,CISL_PLODIN!A$2:D$537,2,FALSE)</f>
        <v>Bez plodiny</v>
      </c>
      <c r="I937" s="38"/>
      <c r="J937" s="39"/>
      <c r="K937" s="39"/>
      <c r="L937" s="40" t="s">
        <v>7755</v>
      </c>
      <c r="M937" s="41"/>
    </row>
    <row r="938" spans="1:13" x14ac:dyDescent="0.2">
      <c r="A938" s="32">
        <v>936</v>
      </c>
      <c r="B938" s="33"/>
      <c r="C938" s="33"/>
      <c r="D938" s="34"/>
      <c r="E938" s="35"/>
      <c r="F938" s="36"/>
      <c r="G938" s="33"/>
      <c r="H938" s="45" t="str">
        <f>VLOOKUP(G938,CISL_PLODIN!A$2:D$537,2,FALSE)</f>
        <v>Bez plodiny</v>
      </c>
      <c r="I938" s="38"/>
      <c r="J938" s="39"/>
      <c r="K938" s="39"/>
      <c r="L938" s="40" t="s">
        <v>7755</v>
      </c>
      <c r="M938" s="41"/>
    </row>
    <row r="939" spans="1:13" x14ac:dyDescent="0.2">
      <c r="A939" s="32">
        <v>937</v>
      </c>
      <c r="B939" s="33"/>
      <c r="C939" s="33"/>
      <c r="D939" s="34"/>
      <c r="E939" s="35"/>
      <c r="F939" s="36"/>
      <c r="G939" s="33"/>
      <c r="H939" s="45" t="str">
        <f>VLOOKUP(G939,CISL_PLODIN!A$2:D$537,2,FALSE)</f>
        <v>Bez plodiny</v>
      </c>
      <c r="I939" s="38"/>
      <c r="J939" s="39"/>
      <c r="K939" s="39"/>
      <c r="L939" s="40" t="s">
        <v>7755</v>
      </c>
      <c r="M939" s="41"/>
    </row>
    <row r="940" spans="1:13" x14ac:dyDescent="0.2">
      <c r="A940" s="32">
        <v>938</v>
      </c>
      <c r="B940" s="33"/>
      <c r="C940" s="33"/>
      <c r="D940" s="34"/>
      <c r="E940" s="35"/>
      <c r="F940" s="36"/>
      <c r="G940" s="33"/>
      <c r="H940" s="45" t="str">
        <f>VLOOKUP(G940,CISL_PLODIN!A$2:D$537,2,FALSE)</f>
        <v>Bez plodiny</v>
      </c>
      <c r="I940" s="38"/>
      <c r="J940" s="39"/>
      <c r="K940" s="39"/>
      <c r="L940" s="40" t="s">
        <v>7755</v>
      </c>
      <c r="M940" s="41"/>
    </row>
    <row r="941" spans="1:13" x14ac:dyDescent="0.2">
      <c r="A941" s="32">
        <v>939</v>
      </c>
      <c r="B941" s="33"/>
      <c r="C941" s="33"/>
      <c r="D941" s="34"/>
      <c r="E941" s="35"/>
      <c r="F941" s="36"/>
      <c r="G941" s="33"/>
      <c r="H941" s="45" t="str">
        <f>VLOOKUP(G941,CISL_PLODIN!A$2:D$537,2,FALSE)</f>
        <v>Bez plodiny</v>
      </c>
      <c r="I941" s="38"/>
      <c r="J941" s="39"/>
      <c r="K941" s="39"/>
      <c r="L941" s="40" t="s">
        <v>7755</v>
      </c>
      <c r="M941" s="41"/>
    </row>
    <row r="942" spans="1:13" x14ac:dyDescent="0.2">
      <c r="A942" s="32">
        <v>940</v>
      </c>
      <c r="B942" s="33"/>
      <c r="C942" s="33"/>
      <c r="D942" s="34"/>
      <c r="E942" s="35"/>
      <c r="F942" s="36"/>
      <c r="G942" s="33"/>
      <c r="H942" s="45" t="str">
        <f>VLOOKUP(G942,CISL_PLODIN!A$2:D$537,2,FALSE)</f>
        <v>Bez plodiny</v>
      </c>
      <c r="I942" s="38"/>
      <c r="J942" s="39"/>
      <c r="K942" s="39"/>
      <c r="L942" s="40" t="s">
        <v>7755</v>
      </c>
      <c r="M942" s="41"/>
    </row>
    <row r="943" spans="1:13" x14ac:dyDescent="0.2">
      <c r="A943" s="32">
        <v>941</v>
      </c>
      <c r="B943" s="33"/>
      <c r="C943" s="33"/>
      <c r="D943" s="34"/>
      <c r="E943" s="35"/>
      <c r="F943" s="36"/>
      <c r="G943" s="33"/>
      <c r="H943" s="45" t="str">
        <f>VLOOKUP(G943,CISL_PLODIN!A$2:D$537,2,FALSE)</f>
        <v>Bez plodiny</v>
      </c>
      <c r="I943" s="38"/>
      <c r="J943" s="39"/>
      <c r="K943" s="39"/>
      <c r="L943" s="40" t="s">
        <v>7755</v>
      </c>
      <c r="M943" s="41"/>
    </row>
    <row r="944" spans="1:13" x14ac:dyDescent="0.2">
      <c r="A944" s="32">
        <v>942</v>
      </c>
      <c r="B944" s="33"/>
      <c r="C944" s="33"/>
      <c r="D944" s="34"/>
      <c r="E944" s="35"/>
      <c r="F944" s="36"/>
      <c r="G944" s="33"/>
      <c r="H944" s="45" t="str">
        <f>VLOOKUP(G944,CISL_PLODIN!A$2:D$537,2,FALSE)</f>
        <v>Bez plodiny</v>
      </c>
      <c r="I944" s="38"/>
      <c r="J944" s="39"/>
      <c r="K944" s="39"/>
      <c r="L944" s="40" t="s">
        <v>7755</v>
      </c>
      <c r="M944" s="41"/>
    </row>
    <row r="945" spans="1:13" x14ac:dyDescent="0.2">
      <c r="A945" s="32">
        <v>943</v>
      </c>
      <c r="B945" s="33"/>
      <c r="C945" s="33"/>
      <c r="D945" s="34"/>
      <c r="E945" s="35"/>
      <c r="F945" s="36"/>
      <c r="G945" s="33"/>
      <c r="H945" s="45" t="str">
        <f>VLOOKUP(G945,CISL_PLODIN!A$2:D$537,2,FALSE)</f>
        <v>Bez plodiny</v>
      </c>
      <c r="I945" s="38"/>
      <c r="J945" s="39"/>
      <c r="K945" s="39"/>
      <c r="L945" s="40" t="s">
        <v>7755</v>
      </c>
      <c r="M945" s="41"/>
    </row>
    <row r="946" spans="1:13" x14ac:dyDescent="0.2">
      <c r="A946" s="32">
        <v>944</v>
      </c>
      <c r="B946" s="33"/>
      <c r="C946" s="33"/>
      <c r="D946" s="34"/>
      <c r="E946" s="35"/>
      <c r="F946" s="36"/>
      <c r="G946" s="33"/>
      <c r="H946" s="45" t="str">
        <f>VLOOKUP(G946,CISL_PLODIN!A$2:D$537,2,FALSE)</f>
        <v>Bez plodiny</v>
      </c>
      <c r="I946" s="38"/>
      <c r="J946" s="39"/>
      <c r="K946" s="39"/>
      <c r="L946" s="40" t="s">
        <v>7755</v>
      </c>
      <c r="M946" s="41"/>
    </row>
    <row r="947" spans="1:13" x14ac:dyDescent="0.2">
      <c r="A947" s="32">
        <v>945</v>
      </c>
      <c r="B947" s="33"/>
      <c r="C947" s="33"/>
      <c r="D947" s="34"/>
      <c r="E947" s="35"/>
      <c r="F947" s="36"/>
      <c r="G947" s="33"/>
      <c r="H947" s="45" t="str">
        <f>VLOOKUP(G947,CISL_PLODIN!A$2:D$537,2,FALSE)</f>
        <v>Bez plodiny</v>
      </c>
      <c r="I947" s="38"/>
      <c r="J947" s="39"/>
      <c r="K947" s="39"/>
      <c r="L947" s="40" t="s">
        <v>7755</v>
      </c>
      <c r="M947" s="41"/>
    </row>
    <row r="948" spans="1:13" x14ac:dyDescent="0.2">
      <c r="A948" s="32">
        <v>946</v>
      </c>
      <c r="B948" s="33"/>
      <c r="C948" s="33"/>
      <c r="D948" s="34"/>
      <c r="E948" s="35"/>
      <c r="F948" s="36"/>
      <c r="G948" s="33"/>
      <c r="H948" s="45" t="str">
        <f>VLOOKUP(G948,CISL_PLODIN!A$2:D$537,2,FALSE)</f>
        <v>Bez plodiny</v>
      </c>
      <c r="I948" s="38"/>
      <c r="J948" s="39"/>
      <c r="K948" s="39"/>
      <c r="L948" s="40" t="s">
        <v>7755</v>
      </c>
      <c r="M948" s="41"/>
    </row>
    <row r="949" spans="1:13" x14ac:dyDescent="0.2">
      <c r="A949" s="32">
        <v>947</v>
      </c>
      <c r="B949" s="33"/>
      <c r="C949" s="33"/>
      <c r="D949" s="34"/>
      <c r="E949" s="35"/>
      <c r="F949" s="36"/>
      <c r="G949" s="33"/>
      <c r="H949" s="45" t="str">
        <f>VLOOKUP(G949,CISL_PLODIN!A$2:D$537,2,FALSE)</f>
        <v>Bez plodiny</v>
      </c>
      <c r="I949" s="38"/>
      <c r="J949" s="39"/>
      <c r="K949" s="39"/>
      <c r="L949" s="40" t="s">
        <v>7755</v>
      </c>
      <c r="M949" s="41"/>
    </row>
    <row r="950" spans="1:13" x14ac:dyDescent="0.2">
      <c r="A950" s="32">
        <v>948</v>
      </c>
      <c r="B950" s="33"/>
      <c r="C950" s="33"/>
      <c r="D950" s="34"/>
      <c r="E950" s="35"/>
      <c r="F950" s="36"/>
      <c r="G950" s="33"/>
      <c r="H950" s="45" t="str">
        <f>VLOOKUP(G950,CISL_PLODIN!A$2:D$537,2,FALSE)</f>
        <v>Bez plodiny</v>
      </c>
      <c r="I950" s="38"/>
      <c r="J950" s="39"/>
      <c r="K950" s="39"/>
      <c r="L950" s="40" t="s">
        <v>7755</v>
      </c>
      <c r="M950" s="41"/>
    </row>
    <row r="951" spans="1:13" x14ac:dyDescent="0.2">
      <c r="A951" s="32">
        <v>949</v>
      </c>
      <c r="B951" s="33"/>
      <c r="C951" s="33"/>
      <c r="D951" s="34"/>
      <c r="E951" s="35"/>
      <c r="F951" s="36"/>
      <c r="G951" s="33"/>
      <c r="H951" s="45" t="str">
        <f>VLOOKUP(G951,CISL_PLODIN!A$2:D$537,2,FALSE)</f>
        <v>Bez plodiny</v>
      </c>
      <c r="I951" s="38"/>
      <c r="J951" s="39"/>
      <c r="K951" s="39"/>
      <c r="L951" s="40" t="s">
        <v>7755</v>
      </c>
      <c r="M951" s="41"/>
    </row>
    <row r="952" spans="1:13" x14ac:dyDescent="0.2">
      <c r="A952" s="32">
        <v>950</v>
      </c>
      <c r="B952" s="33"/>
      <c r="C952" s="33"/>
      <c r="D952" s="34"/>
      <c r="E952" s="35"/>
      <c r="F952" s="36"/>
      <c r="G952" s="33"/>
      <c r="H952" s="45" t="str">
        <f>VLOOKUP(G952,CISL_PLODIN!A$2:D$537,2,FALSE)</f>
        <v>Bez plodiny</v>
      </c>
      <c r="I952" s="38"/>
      <c r="J952" s="39"/>
      <c r="K952" s="39"/>
      <c r="L952" s="40" t="s">
        <v>7755</v>
      </c>
      <c r="M952" s="41"/>
    </row>
    <row r="953" spans="1:13" x14ac:dyDescent="0.2">
      <c r="A953" s="32">
        <v>951</v>
      </c>
      <c r="B953" s="33"/>
      <c r="C953" s="33"/>
      <c r="D953" s="34"/>
      <c r="E953" s="35"/>
      <c r="F953" s="36"/>
      <c r="G953" s="33"/>
      <c r="H953" s="45" t="str">
        <f>VLOOKUP(G953,CISL_PLODIN!A$2:D$537,2,FALSE)</f>
        <v>Bez plodiny</v>
      </c>
      <c r="I953" s="38"/>
      <c r="J953" s="39"/>
      <c r="K953" s="39"/>
      <c r="L953" s="40" t="s">
        <v>7755</v>
      </c>
      <c r="M953" s="41"/>
    </row>
    <row r="954" spans="1:13" x14ac:dyDescent="0.2">
      <c r="A954" s="32">
        <v>952</v>
      </c>
      <c r="B954" s="33"/>
      <c r="C954" s="33"/>
      <c r="D954" s="34"/>
      <c r="E954" s="35"/>
      <c r="F954" s="36"/>
      <c r="G954" s="33"/>
      <c r="H954" s="45" t="str">
        <f>VLOOKUP(G954,CISL_PLODIN!A$2:D$537,2,FALSE)</f>
        <v>Bez plodiny</v>
      </c>
      <c r="I954" s="38"/>
      <c r="J954" s="39"/>
      <c r="K954" s="39"/>
      <c r="L954" s="40" t="s">
        <v>7755</v>
      </c>
      <c r="M954" s="41"/>
    </row>
    <row r="955" spans="1:13" x14ac:dyDescent="0.2">
      <c r="A955" s="32">
        <v>953</v>
      </c>
      <c r="B955" s="33"/>
      <c r="C955" s="33"/>
      <c r="D955" s="34"/>
      <c r="E955" s="35"/>
      <c r="F955" s="36"/>
      <c r="G955" s="33"/>
      <c r="H955" s="45" t="str">
        <f>VLOOKUP(G955,CISL_PLODIN!A$2:D$537,2,FALSE)</f>
        <v>Bez plodiny</v>
      </c>
      <c r="I955" s="38"/>
      <c r="J955" s="39"/>
      <c r="K955" s="39"/>
      <c r="L955" s="40" t="s">
        <v>7755</v>
      </c>
      <c r="M955" s="41"/>
    </row>
    <row r="956" spans="1:13" x14ac:dyDescent="0.2">
      <c r="A956" s="32">
        <v>954</v>
      </c>
      <c r="B956" s="33"/>
      <c r="C956" s="33"/>
      <c r="D956" s="34"/>
      <c r="E956" s="35"/>
      <c r="F956" s="36"/>
      <c r="G956" s="33"/>
      <c r="H956" s="45" t="str">
        <f>VLOOKUP(G956,CISL_PLODIN!A$2:D$537,2,FALSE)</f>
        <v>Bez plodiny</v>
      </c>
      <c r="I956" s="38"/>
      <c r="J956" s="39"/>
      <c r="K956" s="39"/>
      <c r="L956" s="40" t="s">
        <v>7755</v>
      </c>
      <c r="M956" s="41"/>
    </row>
    <row r="957" spans="1:13" x14ac:dyDescent="0.2">
      <c r="A957" s="32">
        <v>955</v>
      </c>
      <c r="B957" s="33"/>
      <c r="C957" s="33"/>
      <c r="D957" s="34"/>
      <c r="E957" s="35"/>
      <c r="F957" s="36"/>
      <c r="G957" s="33"/>
      <c r="H957" s="45" t="str">
        <f>VLOOKUP(G957,CISL_PLODIN!A$2:D$537,2,FALSE)</f>
        <v>Bez plodiny</v>
      </c>
      <c r="I957" s="38"/>
      <c r="J957" s="39"/>
      <c r="K957" s="39"/>
      <c r="L957" s="40" t="s">
        <v>7755</v>
      </c>
      <c r="M957" s="41"/>
    </row>
    <row r="958" spans="1:13" x14ac:dyDescent="0.2">
      <c r="A958" s="32">
        <v>956</v>
      </c>
      <c r="B958" s="33"/>
      <c r="C958" s="33"/>
      <c r="D958" s="34"/>
      <c r="E958" s="35"/>
      <c r="F958" s="36"/>
      <c r="G958" s="33"/>
      <c r="H958" s="45" t="str">
        <f>VLOOKUP(G958,CISL_PLODIN!A$2:D$537,2,FALSE)</f>
        <v>Bez plodiny</v>
      </c>
      <c r="I958" s="38"/>
      <c r="J958" s="39"/>
      <c r="K958" s="39"/>
      <c r="L958" s="40" t="s">
        <v>7755</v>
      </c>
      <c r="M958" s="41"/>
    </row>
    <row r="959" spans="1:13" x14ac:dyDescent="0.2">
      <c r="A959" s="32">
        <v>957</v>
      </c>
      <c r="B959" s="33"/>
      <c r="C959" s="33"/>
      <c r="D959" s="34"/>
      <c r="E959" s="35"/>
      <c r="F959" s="36"/>
      <c r="G959" s="33"/>
      <c r="H959" s="45" t="str">
        <f>VLOOKUP(G959,CISL_PLODIN!A$2:D$537,2,FALSE)</f>
        <v>Bez plodiny</v>
      </c>
      <c r="I959" s="38"/>
      <c r="J959" s="39"/>
      <c r="K959" s="39"/>
      <c r="L959" s="40" t="s">
        <v>7755</v>
      </c>
      <c r="M959" s="41"/>
    </row>
    <row r="960" spans="1:13" x14ac:dyDescent="0.2">
      <c r="A960" s="32">
        <v>958</v>
      </c>
      <c r="B960" s="33"/>
      <c r="C960" s="33"/>
      <c r="D960" s="34"/>
      <c r="E960" s="35"/>
      <c r="F960" s="36"/>
      <c r="G960" s="33"/>
      <c r="H960" s="45" t="str">
        <f>VLOOKUP(G960,CISL_PLODIN!A$2:D$537,2,FALSE)</f>
        <v>Bez plodiny</v>
      </c>
      <c r="I960" s="38"/>
      <c r="J960" s="39"/>
      <c r="K960" s="39"/>
      <c r="L960" s="40" t="s">
        <v>7755</v>
      </c>
      <c r="M960" s="41"/>
    </row>
    <row r="961" spans="1:13" x14ac:dyDescent="0.2">
      <c r="A961" s="32">
        <v>959</v>
      </c>
      <c r="B961" s="33"/>
      <c r="C961" s="33"/>
      <c r="D961" s="34"/>
      <c r="E961" s="35"/>
      <c r="F961" s="36"/>
      <c r="G961" s="33"/>
      <c r="H961" s="45" t="str">
        <f>VLOOKUP(G961,CISL_PLODIN!A$2:D$537,2,FALSE)</f>
        <v>Bez plodiny</v>
      </c>
      <c r="I961" s="38"/>
      <c r="J961" s="39"/>
      <c r="K961" s="39"/>
      <c r="L961" s="40" t="s">
        <v>7755</v>
      </c>
      <c r="M961" s="41"/>
    </row>
    <row r="962" spans="1:13" x14ac:dyDescent="0.2">
      <c r="A962" s="32">
        <v>960</v>
      </c>
      <c r="B962" s="33"/>
      <c r="C962" s="33"/>
      <c r="D962" s="34"/>
      <c r="E962" s="35"/>
      <c r="F962" s="36"/>
      <c r="G962" s="33"/>
      <c r="H962" s="45" t="str">
        <f>VLOOKUP(G962,CISL_PLODIN!A$2:D$537,2,FALSE)</f>
        <v>Bez plodiny</v>
      </c>
      <c r="I962" s="38"/>
      <c r="J962" s="39"/>
      <c r="K962" s="39"/>
      <c r="L962" s="40" t="s">
        <v>7755</v>
      </c>
      <c r="M962" s="41"/>
    </row>
    <row r="963" spans="1:13" x14ac:dyDescent="0.2">
      <c r="A963" s="32">
        <v>961</v>
      </c>
      <c r="B963" s="33"/>
      <c r="C963" s="33"/>
      <c r="D963" s="34"/>
      <c r="E963" s="35"/>
      <c r="F963" s="36"/>
      <c r="G963" s="33"/>
      <c r="H963" s="45" t="str">
        <f>VLOOKUP(G963,CISL_PLODIN!A$2:D$537,2,FALSE)</f>
        <v>Bez plodiny</v>
      </c>
      <c r="I963" s="38"/>
      <c r="J963" s="39"/>
      <c r="K963" s="39"/>
      <c r="L963" s="40" t="s">
        <v>7755</v>
      </c>
      <c r="M963" s="41"/>
    </row>
    <row r="964" spans="1:13" x14ac:dyDescent="0.2">
      <c r="A964" s="32">
        <v>962</v>
      </c>
      <c r="B964" s="33"/>
      <c r="C964" s="33"/>
      <c r="D964" s="34"/>
      <c r="E964" s="35"/>
      <c r="F964" s="36"/>
      <c r="G964" s="33"/>
      <c r="H964" s="45" t="str">
        <f>VLOOKUP(G964,CISL_PLODIN!A$2:D$537,2,FALSE)</f>
        <v>Bez plodiny</v>
      </c>
      <c r="I964" s="38"/>
      <c r="J964" s="39"/>
      <c r="K964" s="39"/>
      <c r="L964" s="40" t="s">
        <v>7755</v>
      </c>
      <c r="M964" s="41"/>
    </row>
    <row r="965" spans="1:13" x14ac:dyDescent="0.2">
      <c r="A965" s="32">
        <v>963</v>
      </c>
      <c r="B965" s="33"/>
      <c r="C965" s="33"/>
      <c r="D965" s="34"/>
      <c r="E965" s="35"/>
      <c r="F965" s="36"/>
      <c r="G965" s="33"/>
      <c r="H965" s="45" t="str">
        <f>VLOOKUP(G965,CISL_PLODIN!A$2:D$537,2,FALSE)</f>
        <v>Bez plodiny</v>
      </c>
      <c r="I965" s="38"/>
      <c r="J965" s="39"/>
      <c r="K965" s="39"/>
      <c r="L965" s="40" t="s">
        <v>7755</v>
      </c>
      <c r="M965" s="41"/>
    </row>
    <row r="966" spans="1:13" x14ac:dyDescent="0.2">
      <c r="A966" s="32">
        <v>964</v>
      </c>
      <c r="B966" s="33"/>
      <c r="C966" s="33"/>
      <c r="D966" s="34"/>
      <c r="E966" s="35"/>
      <c r="F966" s="36"/>
      <c r="G966" s="33"/>
      <c r="H966" s="45" t="str">
        <f>VLOOKUP(G966,CISL_PLODIN!A$2:D$537,2,FALSE)</f>
        <v>Bez plodiny</v>
      </c>
      <c r="I966" s="38"/>
      <c r="J966" s="39"/>
      <c r="K966" s="39"/>
      <c r="L966" s="40" t="s">
        <v>7755</v>
      </c>
      <c r="M966" s="41"/>
    </row>
    <row r="967" spans="1:13" x14ac:dyDescent="0.2">
      <c r="A967" s="32">
        <v>965</v>
      </c>
      <c r="B967" s="33"/>
      <c r="C967" s="33"/>
      <c r="D967" s="34"/>
      <c r="E967" s="35"/>
      <c r="F967" s="36"/>
      <c r="G967" s="33"/>
      <c r="H967" s="45" t="str">
        <f>VLOOKUP(G967,CISL_PLODIN!A$2:D$537,2,FALSE)</f>
        <v>Bez plodiny</v>
      </c>
      <c r="I967" s="38"/>
      <c r="J967" s="39"/>
      <c r="K967" s="39"/>
      <c r="L967" s="40" t="s">
        <v>7755</v>
      </c>
      <c r="M967" s="41"/>
    </row>
    <row r="968" spans="1:13" x14ac:dyDescent="0.2">
      <c r="A968" s="32">
        <v>966</v>
      </c>
      <c r="B968" s="33"/>
      <c r="C968" s="33"/>
      <c r="D968" s="34"/>
      <c r="E968" s="35"/>
      <c r="F968" s="36"/>
      <c r="G968" s="33"/>
      <c r="H968" s="45" t="str">
        <f>VLOOKUP(G968,CISL_PLODIN!A$2:D$537,2,FALSE)</f>
        <v>Bez plodiny</v>
      </c>
      <c r="I968" s="38"/>
      <c r="J968" s="39"/>
      <c r="K968" s="39"/>
      <c r="L968" s="40" t="s">
        <v>7755</v>
      </c>
      <c r="M968" s="41"/>
    </row>
    <row r="969" spans="1:13" x14ac:dyDescent="0.2">
      <c r="A969" s="32">
        <v>967</v>
      </c>
      <c r="B969" s="33"/>
      <c r="C969" s="33"/>
      <c r="D969" s="34"/>
      <c r="E969" s="35"/>
      <c r="F969" s="36"/>
      <c r="G969" s="33"/>
      <c r="H969" s="45" t="str">
        <f>VLOOKUP(G969,CISL_PLODIN!A$2:D$537,2,FALSE)</f>
        <v>Bez plodiny</v>
      </c>
      <c r="I969" s="38"/>
      <c r="J969" s="39"/>
      <c r="K969" s="39"/>
      <c r="L969" s="40" t="s">
        <v>7755</v>
      </c>
      <c r="M969" s="41"/>
    </row>
    <row r="970" spans="1:13" x14ac:dyDescent="0.2">
      <c r="A970" s="32">
        <v>968</v>
      </c>
      <c r="B970" s="33"/>
      <c r="C970" s="33"/>
      <c r="D970" s="34"/>
      <c r="E970" s="35"/>
      <c r="F970" s="36"/>
      <c r="G970" s="33"/>
      <c r="H970" s="45" t="str">
        <f>VLOOKUP(G970,CISL_PLODIN!A$2:D$537,2,FALSE)</f>
        <v>Bez plodiny</v>
      </c>
      <c r="I970" s="38"/>
      <c r="J970" s="39"/>
      <c r="K970" s="39"/>
      <c r="L970" s="40" t="s">
        <v>7755</v>
      </c>
      <c r="M970" s="41"/>
    </row>
    <row r="971" spans="1:13" x14ac:dyDescent="0.2">
      <c r="A971" s="32">
        <v>969</v>
      </c>
      <c r="B971" s="33"/>
      <c r="C971" s="33"/>
      <c r="D971" s="34"/>
      <c r="E971" s="35"/>
      <c r="F971" s="36"/>
      <c r="G971" s="33"/>
      <c r="H971" s="45" t="str">
        <f>VLOOKUP(G971,CISL_PLODIN!A$2:D$537,2,FALSE)</f>
        <v>Bez plodiny</v>
      </c>
      <c r="I971" s="38"/>
      <c r="J971" s="39"/>
      <c r="K971" s="39"/>
      <c r="L971" s="40" t="s">
        <v>7755</v>
      </c>
      <c r="M971" s="41"/>
    </row>
    <row r="972" spans="1:13" x14ac:dyDescent="0.2">
      <c r="A972" s="32">
        <v>970</v>
      </c>
      <c r="B972" s="33"/>
      <c r="C972" s="33"/>
      <c r="D972" s="34"/>
      <c r="E972" s="35"/>
      <c r="F972" s="36"/>
      <c r="G972" s="33"/>
      <c r="H972" s="45" t="str">
        <f>VLOOKUP(G972,CISL_PLODIN!A$2:D$537,2,FALSE)</f>
        <v>Bez plodiny</v>
      </c>
      <c r="I972" s="38"/>
      <c r="J972" s="39"/>
      <c r="K972" s="39"/>
      <c r="L972" s="40" t="s">
        <v>7755</v>
      </c>
      <c r="M972" s="41"/>
    </row>
    <row r="973" spans="1:13" x14ac:dyDescent="0.2">
      <c r="A973" s="32">
        <v>971</v>
      </c>
      <c r="B973" s="33"/>
      <c r="C973" s="33"/>
      <c r="D973" s="34"/>
      <c r="E973" s="35"/>
      <c r="F973" s="36"/>
      <c r="G973" s="33"/>
      <c r="H973" s="45" t="str">
        <f>VLOOKUP(G973,CISL_PLODIN!A$2:D$537,2,FALSE)</f>
        <v>Bez plodiny</v>
      </c>
      <c r="I973" s="38"/>
      <c r="J973" s="39"/>
      <c r="K973" s="39"/>
      <c r="L973" s="40" t="s">
        <v>7755</v>
      </c>
      <c r="M973" s="41"/>
    </row>
    <row r="974" spans="1:13" x14ac:dyDescent="0.2">
      <c r="A974" s="32">
        <v>972</v>
      </c>
      <c r="B974" s="33"/>
      <c r="C974" s="33"/>
      <c r="D974" s="34"/>
      <c r="E974" s="35"/>
      <c r="F974" s="36"/>
      <c r="G974" s="33"/>
      <c r="H974" s="45" t="str">
        <f>VLOOKUP(G974,CISL_PLODIN!A$2:D$537,2,FALSE)</f>
        <v>Bez plodiny</v>
      </c>
      <c r="I974" s="38"/>
      <c r="J974" s="39"/>
      <c r="K974" s="39"/>
      <c r="L974" s="40" t="s">
        <v>7755</v>
      </c>
      <c r="M974" s="41"/>
    </row>
    <row r="975" spans="1:13" x14ac:dyDescent="0.2">
      <c r="A975" s="32">
        <v>973</v>
      </c>
      <c r="B975" s="33"/>
      <c r="C975" s="33"/>
      <c r="D975" s="34"/>
      <c r="E975" s="35"/>
      <c r="F975" s="36"/>
      <c r="G975" s="33"/>
      <c r="H975" s="45" t="str">
        <f>VLOOKUP(G975,CISL_PLODIN!A$2:D$537,2,FALSE)</f>
        <v>Bez plodiny</v>
      </c>
      <c r="I975" s="38"/>
      <c r="J975" s="39"/>
      <c r="K975" s="39"/>
      <c r="L975" s="40" t="s">
        <v>7755</v>
      </c>
      <c r="M975" s="41"/>
    </row>
    <row r="976" spans="1:13" x14ac:dyDescent="0.2">
      <c r="A976" s="32">
        <v>974</v>
      </c>
      <c r="B976" s="33"/>
      <c r="C976" s="33"/>
      <c r="D976" s="34"/>
      <c r="E976" s="35"/>
      <c r="F976" s="36"/>
      <c r="G976" s="33"/>
      <c r="H976" s="45" t="str">
        <f>VLOOKUP(G976,CISL_PLODIN!A$2:D$537,2,FALSE)</f>
        <v>Bez plodiny</v>
      </c>
      <c r="I976" s="38"/>
      <c r="J976" s="39"/>
      <c r="K976" s="39"/>
      <c r="L976" s="40" t="s">
        <v>7755</v>
      </c>
      <c r="M976" s="41"/>
    </row>
    <row r="977" spans="1:13" x14ac:dyDescent="0.2">
      <c r="A977" s="32">
        <v>975</v>
      </c>
      <c r="B977" s="33"/>
      <c r="C977" s="33"/>
      <c r="D977" s="34"/>
      <c r="E977" s="35"/>
      <c r="F977" s="36"/>
      <c r="G977" s="33"/>
      <c r="H977" s="45" t="str">
        <f>VLOOKUP(G977,CISL_PLODIN!A$2:D$537,2,FALSE)</f>
        <v>Bez plodiny</v>
      </c>
      <c r="I977" s="38"/>
      <c r="J977" s="39"/>
      <c r="K977" s="39"/>
      <c r="L977" s="40" t="s">
        <v>7755</v>
      </c>
      <c r="M977" s="41"/>
    </row>
    <row r="978" spans="1:13" x14ac:dyDescent="0.2">
      <c r="A978" s="32">
        <v>976</v>
      </c>
      <c r="B978" s="33"/>
      <c r="C978" s="33"/>
      <c r="D978" s="34"/>
      <c r="E978" s="35"/>
      <c r="F978" s="36"/>
      <c r="G978" s="33"/>
      <c r="H978" s="45" t="str">
        <f>VLOOKUP(G978,CISL_PLODIN!A$2:D$537,2,FALSE)</f>
        <v>Bez plodiny</v>
      </c>
      <c r="I978" s="38"/>
      <c r="J978" s="39"/>
      <c r="K978" s="39"/>
      <c r="L978" s="40" t="s">
        <v>7755</v>
      </c>
      <c r="M978" s="41"/>
    </row>
    <row r="979" spans="1:13" x14ac:dyDescent="0.2">
      <c r="A979" s="32">
        <v>977</v>
      </c>
      <c r="B979" s="33"/>
      <c r="C979" s="33"/>
      <c r="D979" s="34"/>
      <c r="E979" s="35"/>
      <c r="F979" s="36"/>
      <c r="G979" s="33"/>
      <c r="H979" s="45" t="str">
        <f>VLOOKUP(G979,CISL_PLODIN!A$2:D$537,2,FALSE)</f>
        <v>Bez plodiny</v>
      </c>
      <c r="I979" s="38"/>
      <c r="J979" s="39"/>
      <c r="K979" s="39"/>
      <c r="L979" s="40" t="s">
        <v>7755</v>
      </c>
      <c r="M979" s="41"/>
    </row>
    <row r="980" spans="1:13" x14ac:dyDescent="0.2">
      <c r="A980" s="32">
        <v>978</v>
      </c>
      <c r="B980" s="33"/>
      <c r="C980" s="33"/>
      <c r="D980" s="34"/>
      <c r="E980" s="35"/>
      <c r="F980" s="36"/>
      <c r="G980" s="33"/>
      <c r="H980" s="45" t="str">
        <f>VLOOKUP(G980,CISL_PLODIN!A$2:D$537,2,FALSE)</f>
        <v>Bez plodiny</v>
      </c>
      <c r="I980" s="38"/>
      <c r="J980" s="39"/>
      <c r="K980" s="39"/>
      <c r="L980" s="40" t="s">
        <v>7755</v>
      </c>
      <c r="M980" s="41"/>
    </row>
    <row r="981" spans="1:13" x14ac:dyDescent="0.2">
      <c r="A981" s="32">
        <v>979</v>
      </c>
      <c r="B981" s="33"/>
      <c r="C981" s="33"/>
      <c r="D981" s="34"/>
      <c r="E981" s="35"/>
      <c r="F981" s="36"/>
      <c r="G981" s="33"/>
      <c r="H981" s="45" t="str">
        <f>VLOOKUP(G981,CISL_PLODIN!A$2:D$537,2,FALSE)</f>
        <v>Bez plodiny</v>
      </c>
      <c r="I981" s="38"/>
      <c r="J981" s="39"/>
      <c r="K981" s="39"/>
      <c r="L981" s="40" t="s">
        <v>7755</v>
      </c>
      <c r="M981" s="41"/>
    </row>
    <row r="982" spans="1:13" x14ac:dyDescent="0.2">
      <c r="A982" s="32">
        <v>980</v>
      </c>
      <c r="B982" s="33"/>
      <c r="C982" s="33"/>
      <c r="D982" s="34"/>
      <c r="E982" s="35"/>
      <c r="F982" s="36"/>
      <c r="G982" s="33"/>
      <c r="H982" s="45" t="str">
        <f>VLOOKUP(G982,CISL_PLODIN!A$2:D$537,2,FALSE)</f>
        <v>Bez plodiny</v>
      </c>
      <c r="I982" s="38"/>
      <c r="J982" s="39"/>
      <c r="K982" s="39"/>
      <c r="L982" s="40" t="s">
        <v>7755</v>
      </c>
      <c r="M982" s="41"/>
    </row>
    <row r="983" spans="1:13" x14ac:dyDescent="0.2">
      <c r="A983" s="32">
        <v>981</v>
      </c>
      <c r="B983" s="33"/>
      <c r="C983" s="33"/>
      <c r="D983" s="34"/>
      <c r="E983" s="35"/>
      <c r="F983" s="36"/>
      <c r="G983" s="33"/>
      <c r="H983" s="45" t="str">
        <f>VLOOKUP(G983,CISL_PLODIN!A$2:D$537,2,FALSE)</f>
        <v>Bez plodiny</v>
      </c>
      <c r="I983" s="38"/>
      <c r="J983" s="39"/>
      <c r="K983" s="39"/>
      <c r="L983" s="40" t="s">
        <v>7755</v>
      </c>
      <c r="M983" s="41"/>
    </row>
    <row r="984" spans="1:13" x14ac:dyDescent="0.2">
      <c r="A984" s="32">
        <v>982</v>
      </c>
      <c r="B984" s="33"/>
      <c r="C984" s="33"/>
      <c r="D984" s="34"/>
      <c r="E984" s="35"/>
      <c r="F984" s="36"/>
      <c r="G984" s="33"/>
      <c r="H984" s="45" t="str">
        <f>VLOOKUP(G984,CISL_PLODIN!A$2:D$537,2,FALSE)</f>
        <v>Bez plodiny</v>
      </c>
      <c r="I984" s="38"/>
      <c r="J984" s="39"/>
      <c r="K984" s="39"/>
      <c r="L984" s="40" t="s">
        <v>7755</v>
      </c>
      <c r="M984" s="41"/>
    </row>
    <row r="985" spans="1:13" x14ac:dyDescent="0.2">
      <c r="A985" s="32">
        <v>983</v>
      </c>
      <c r="B985" s="33"/>
      <c r="C985" s="33"/>
      <c r="D985" s="34"/>
      <c r="E985" s="35"/>
      <c r="F985" s="36"/>
      <c r="G985" s="33"/>
      <c r="H985" s="45" t="str">
        <f>VLOOKUP(G985,CISL_PLODIN!A$2:D$537,2,FALSE)</f>
        <v>Bez plodiny</v>
      </c>
      <c r="I985" s="38"/>
      <c r="J985" s="39"/>
      <c r="K985" s="39"/>
      <c r="L985" s="40" t="s">
        <v>7755</v>
      </c>
      <c r="M985" s="41"/>
    </row>
    <row r="986" spans="1:13" x14ac:dyDescent="0.2">
      <c r="A986" s="32">
        <v>984</v>
      </c>
      <c r="B986" s="33"/>
      <c r="C986" s="33"/>
      <c r="D986" s="34"/>
      <c r="E986" s="35"/>
      <c r="F986" s="36"/>
      <c r="G986" s="33"/>
      <c r="H986" s="45" t="str">
        <f>VLOOKUP(G986,CISL_PLODIN!A$2:D$537,2,FALSE)</f>
        <v>Bez plodiny</v>
      </c>
      <c r="I986" s="38"/>
      <c r="J986" s="39"/>
      <c r="K986" s="39"/>
      <c r="L986" s="40" t="s">
        <v>7755</v>
      </c>
      <c r="M986" s="41"/>
    </row>
    <row r="987" spans="1:13" x14ac:dyDescent="0.2">
      <c r="A987" s="32">
        <v>985</v>
      </c>
      <c r="B987" s="33"/>
      <c r="C987" s="33"/>
      <c r="D987" s="34"/>
      <c r="E987" s="35"/>
      <c r="F987" s="36"/>
      <c r="G987" s="33"/>
      <c r="H987" s="45" t="str">
        <f>VLOOKUP(G987,CISL_PLODIN!A$2:D$537,2,FALSE)</f>
        <v>Bez plodiny</v>
      </c>
      <c r="I987" s="38"/>
      <c r="J987" s="39"/>
      <c r="K987" s="39"/>
      <c r="L987" s="40" t="s">
        <v>7755</v>
      </c>
      <c r="M987" s="41"/>
    </row>
    <row r="988" spans="1:13" x14ac:dyDescent="0.2">
      <c r="A988" s="32">
        <v>986</v>
      </c>
      <c r="B988" s="33"/>
      <c r="C988" s="33"/>
      <c r="D988" s="34"/>
      <c r="E988" s="35"/>
      <c r="F988" s="36"/>
      <c r="G988" s="33"/>
      <c r="H988" s="45" t="str">
        <f>VLOOKUP(G988,CISL_PLODIN!A$2:D$537,2,FALSE)</f>
        <v>Bez plodiny</v>
      </c>
      <c r="I988" s="38"/>
      <c r="J988" s="39"/>
      <c r="K988" s="39"/>
      <c r="L988" s="40" t="s">
        <v>7755</v>
      </c>
      <c r="M988" s="41"/>
    </row>
    <row r="989" spans="1:13" x14ac:dyDescent="0.2">
      <c r="A989" s="32">
        <v>987</v>
      </c>
      <c r="B989" s="33"/>
      <c r="C989" s="33"/>
      <c r="D989" s="34"/>
      <c r="E989" s="35"/>
      <c r="F989" s="36"/>
      <c r="G989" s="33"/>
      <c r="H989" s="45" t="str">
        <f>VLOOKUP(G989,CISL_PLODIN!A$2:D$537,2,FALSE)</f>
        <v>Bez plodiny</v>
      </c>
      <c r="I989" s="38"/>
      <c r="J989" s="39"/>
      <c r="K989" s="39"/>
      <c r="L989" s="40" t="s">
        <v>7755</v>
      </c>
      <c r="M989" s="41"/>
    </row>
    <row r="990" spans="1:13" x14ac:dyDescent="0.2">
      <c r="A990" s="32">
        <v>988</v>
      </c>
      <c r="B990" s="33"/>
      <c r="C990" s="33"/>
      <c r="D990" s="34"/>
      <c r="E990" s="35"/>
      <c r="F990" s="36"/>
      <c r="G990" s="33"/>
      <c r="H990" s="45" t="str">
        <f>VLOOKUP(G990,CISL_PLODIN!A$2:D$537,2,FALSE)</f>
        <v>Bez plodiny</v>
      </c>
      <c r="I990" s="38"/>
      <c r="J990" s="39"/>
      <c r="K990" s="39"/>
      <c r="L990" s="40" t="s">
        <v>7755</v>
      </c>
      <c r="M990" s="41"/>
    </row>
    <row r="991" spans="1:13" x14ac:dyDescent="0.2">
      <c r="A991" s="32">
        <v>989</v>
      </c>
      <c r="B991" s="33"/>
      <c r="C991" s="33"/>
      <c r="D991" s="34"/>
      <c r="E991" s="35"/>
      <c r="F991" s="36"/>
      <c r="G991" s="33"/>
      <c r="H991" s="45" t="str">
        <f>VLOOKUP(G991,CISL_PLODIN!A$2:D$537,2,FALSE)</f>
        <v>Bez plodiny</v>
      </c>
      <c r="I991" s="38"/>
      <c r="J991" s="39"/>
      <c r="K991" s="39"/>
      <c r="L991" s="40" t="s">
        <v>7755</v>
      </c>
      <c r="M991" s="41"/>
    </row>
    <row r="992" spans="1:13" x14ac:dyDescent="0.2">
      <c r="A992" s="32">
        <v>990</v>
      </c>
      <c r="B992" s="33"/>
      <c r="C992" s="33"/>
      <c r="D992" s="34"/>
      <c r="E992" s="35"/>
      <c r="F992" s="36"/>
      <c r="G992" s="33"/>
      <c r="H992" s="45" t="str">
        <f>VLOOKUP(G992,CISL_PLODIN!A$2:D$537,2,FALSE)</f>
        <v>Bez plodiny</v>
      </c>
      <c r="I992" s="38"/>
      <c r="J992" s="39"/>
      <c r="K992" s="39"/>
      <c r="L992" s="40" t="s">
        <v>7755</v>
      </c>
      <c r="M992" s="41"/>
    </row>
    <row r="993" spans="1:13" x14ac:dyDescent="0.2">
      <c r="A993" s="32">
        <v>991</v>
      </c>
      <c r="B993" s="33"/>
      <c r="C993" s="33"/>
      <c r="D993" s="34"/>
      <c r="E993" s="35"/>
      <c r="F993" s="36"/>
      <c r="G993" s="33"/>
      <c r="H993" s="45" t="str">
        <f>VLOOKUP(G993,CISL_PLODIN!A$2:D$537,2,FALSE)</f>
        <v>Bez plodiny</v>
      </c>
      <c r="I993" s="38"/>
      <c r="J993" s="39"/>
      <c r="K993" s="39"/>
      <c r="L993" s="40" t="s">
        <v>7755</v>
      </c>
      <c r="M993" s="41"/>
    </row>
    <row r="994" spans="1:13" x14ac:dyDescent="0.2">
      <c r="A994" s="32">
        <v>992</v>
      </c>
      <c r="B994" s="33"/>
      <c r="C994" s="33"/>
      <c r="D994" s="34"/>
      <c r="E994" s="35"/>
      <c r="F994" s="36"/>
      <c r="G994" s="33"/>
      <c r="H994" s="45" t="str">
        <f>VLOOKUP(G994,CISL_PLODIN!A$2:D$537,2,FALSE)</f>
        <v>Bez plodiny</v>
      </c>
      <c r="I994" s="38"/>
      <c r="J994" s="39"/>
      <c r="K994" s="39"/>
      <c r="L994" s="40" t="s">
        <v>7755</v>
      </c>
      <c r="M994" s="41"/>
    </row>
    <row r="995" spans="1:13" x14ac:dyDescent="0.2">
      <c r="A995" s="32">
        <v>993</v>
      </c>
      <c r="B995" s="33"/>
      <c r="C995" s="33"/>
      <c r="D995" s="34"/>
      <c r="E995" s="35"/>
      <c r="F995" s="36"/>
      <c r="G995" s="33"/>
      <c r="H995" s="45" t="str">
        <f>VLOOKUP(G995,CISL_PLODIN!A$2:D$537,2,FALSE)</f>
        <v>Bez plodiny</v>
      </c>
      <c r="I995" s="38"/>
      <c r="J995" s="39"/>
      <c r="K995" s="39"/>
      <c r="L995" s="40" t="s">
        <v>7755</v>
      </c>
      <c r="M995" s="41"/>
    </row>
    <row r="996" spans="1:13" x14ac:dyDescent="0.2">
      <c r="A996" s="32">
        <v>994</v>
      </c>
      <c r="B996" s="33"/>
      <c r="C996" s="33"/>
      <c r="D996" s="34"/>
      <c r="E996" s="35"/>
      <c r="F996" s="36"/>
      <c r="G996" s="33"/>
      <c r="H996" s="45" t="str">
        <f>VLOOKUP(G996,CISL_PLODIN!A$2:D$537,2,FALSE)</f>
        <v>Bez plodiny</v>
      </c>
      <c r="I996" s="38"/>
      <c r="J996" s="39"/>
      <c r="K996" s="39"/>
      <c r="L996" s="40" t="s">
        <v>7755</v>
      </c>
      <c r="M996" s="41"/>
    </row>
    <row r="997" spans="1:13" x14ac:dyDescent="0.2">
      <c r="A997" s="32">
        <v>995</v>
      </c>
      <c r="B997" s="33"/>
      <c r="C997" s="33"/>
      <c r="D997" s="34"/>
      <c r="E997" s="35"/>
      <c r="F997" s="36"/>
      <c r="G997" s="33"/>
      <c r="H997" s="45" t="str">
        <f>VLOOKUP(G997,CISL_PLODIN!A$2:D$537,2,FALSE)</f>
        <v>Bez plodiny</v>
      </c>
      <c r="I997" s="38"/>
      <c r="J997" s="39"/>
      <c r="K997" s="39"/>
      <c r="L997" s="40" t="s">
        <v>7755</v>
      </c>
      <c r="M997" s="41"/>
    </row>
    <row r="998" spans="1:13" x14ac:dyDescent="0.2">
      <c r="A998" s="32">
        <v>996</v>
      </c>
      <c r="B998" s="33"/>
      <c r="C998" s="33"/>
      <c r="D998" s="34"/>
      <c r="E998" s="35"/>
      <c r="F998" s="36"/>
      <c r="G998" s="33"/>
      <c r="H998" s="45" t="str">
        <f>VLOOKUP(G998,CISL_PLODIN!A$2:D$537,2,FALSE)</f>
        <v>Bez plodiny</v>
      </c>
      <c r="I998" s="38"/>
      <c r="J998" s="39"/>
      <c r="K998" s="39"/>
      <c r="L998" s="40" t="s">
        <v>7755</v>
      </c>
      <c r="M998" s="41"/>
    </row>
    <row r="999" spans="1:13" x14ac:dyDescent="0.2">
      <c r="A999" s="32">
        <v>997</v>
      </c>
      <c r="B999" s="33"/>
      <c r="C999" s="33"/>
      <c r="D999" s="34"/>
      <c r="E999" s="35"/>
      <c r="F999" s="36"/>
      <c r="G999" s="33"/>
      <c r="H999" s="45" t="str">
        <f>VLOOKUP(G999,CISL_PLODIN!A$2:D$537,2,FALSE)</f>
        <v>Bez plodiny</v>
      </c>
      <c r="I999" s="38"/>
      <c r="J999" s="39"/>
      <c r="K999" s="39"/>
      <c r="L999" s="40" t="s">
        <v>7755</v>
      </c>
      <c r="M999" s="41"/>
    </row>
    <row r="1000" spans="1:13" x14ac:dyDescent="0.2">
      <c r="A1000" s="32">
        <v>998</v>
      </c>
      <c r="B1000" s="33"/>
      <c r="C1000" s="33"/>
      <c r="D1000" s="34"/>
      <c r="E1000" s="35"/>
      <c r="F1000" s="36"/>
      <c r="G1000" s="33"/>
      <c r="H1000" s="45" t="str">
        <f>VLOOKUP(G1000,CISL_PLODIN!A$2:D$537,2,FALSE)</f>
        <v>Bez plodiny</v>
      </c>
      <c r="I1000" s="38"/>
      <c r="J1000" s="39"/>
      <c r="K1000" s="39"/>
      <c r="L1000" s="40" t="s">
        <v>7755</v>
      </c>
      <c r="M1000" s="41"/>
    </row>
    <row r="1001" spans="1:13" x14ac:dyDescent="0.2">
      <c r="A1001" s="32">
        <v>999</v>
      </c>
      <c r="B1001" s="33"/>
      <c r="C1001" s="33"/>
      <c r="D1001" s="34"/>
      <c r="E1001" s="35"/>
      <c r="F1001" s="36"/>
      <c r="G1001" s="33"/>
      <c r="H1001" s="45" t="str">
        <f>VLOOKUP(G1001,CISL_PLODIN!A$2:D$537,2,FALSE)</f>
        <v>Bez plodiny</v>
      </c>
      <c r="I1001" s="38"/>
      <c r="J1001" s="39"/>
      <c r="K1001" s="39"/>
      <c r="L1001" s="40" t="s">
        <v>7755</v>
      </c>
      <c r="M1001" s="41"/>
    </row>
    <row r="1002" spans="1:13" x14ac:dyDescent="0.2">
      <c r="A1002" s="32">
        <v>1000</v>
      </c>
      <c r="B1002" s="33"/>
      <c r="C1002" s="33"/>
      <c r="D1002" s="34"/>
      <c r="E1002" s="35"/>
      <c r="F1002" s="36"/>
      <c r="G1002" s="33"/>
      <c r="H1002" s="45" t="str">
        <f>VLOOKUP(G1002,CISL_PLODIN!A$2:D$537,2,FALSE)</f>
        <v>Bez plodiny</v>
      </c>
      <c r="I1002" s="38"/>
      <c r="J1002" s="39"/>
      <c r="K1002" s="39"/>
      <c r="L1002" s="40" t="s">
        <v>7755</v>
      </c>
      <c r="M1002" s="41"/>
    </row>
    <row r="1003" spans="1:13" x14ac:dyDescent="0.2">
      <c r="A1003" s="32">
        <v>1001</v>
      </c>
      <c r="B1003" s="33"/>
      <c r="C1003" s="33"/>
      <c r="D1003" s="34"/>
      <c r="E1003" s="35"/>
      <c r="F1003" s="36"/>
      <c r="G1003" s="33"/>
      <c r="H1003" s="45" t="str">
        <f>VLOOKUP(G1003,CISL_PLODIN!A$2:D$537,2,FALSE)</f>
        <v>Bez plodiny</v>
      </c>
      <c r="I1003" s="38"/>
      <c r="J1003" s="39"/>
      <c r="K1003" s="39"/>
      <c r="L1003" s="40" t="s">
        <v>7755</v>
      </c>
      <c r="M1003" s="41"/>
    </row>
    <row r="1004" spans="1:13" x14ac:dyDescent="0.2">
      <c r="A1004" s="32">
        <v>1002</v>
      </c>
      <c r="B1004" s="33"/>
      <c r="C1004" s="33"/>
      <c r="D1004" s="34"/>
      <c r="E1004" s="35"/>
      <c r="F1004" s="36"/>
      <c r="G1004" s="33"/>
      <c r="H1004" s="45" t="str">
        <f>VLOOKUP(G1004,CISL_PLODIN!A$2:D$537,2,FALSE)</f>
        <v>Bez plodiny</v>
      </c>
      <c r="I1004" s="38"/>
      <c r="J1004" s="39"/>
      <c r="K1004" s="39"/>
      <c r="L1004" s="40" t="s">
        <v>7755</v>
      </c>
      <c r="M1004" s="41"/>
    </row>
    <row r="1005" spans="1:13" x14ac:dyDescent="0.2">
      <c r="A1005" s="32">
        <v>1003</v>
      </c>
      <c r="B1005" s="33"/>
      <c r="C1005" s="33"/>
      <c r="D1005" s="34"/>
      <c r="E1005" s="35"/>
      <c r="F1005" s="36"/>
      <c r="G1005" s="33"/>
      <c r="H1005" s="45" t="str">
        <f>VLOOKUP(G1005,CISL_PLODIN!A$2:D$537,2,FALSE)</f>
        <v>Bez plodiny</v>
      </c>
      <c r="I1005" s="38"/>
      <c r="J1005" s="39"/>
      <c r="K1005" s="39"/>
      <c r="L1005" s="40" t="s">
        <v>7755</v>
      </c>
      <c r="M1005" s="41"/>
    </row>
    <row r="1006" spans="1:13" x14ac:dyDescent="0.2">
      <c r="A1006" s="32">
        <v>1004</v>
      </c>
      <c r="B1006" s="33"/>
      <c r="C1006" s="33"/>
      <c r="D1006" s="34"/>
      <c r="E1006" s="35"/>
      <c r="F1006" s="36"/>
      <c r="G1006" s="33"/>
      <c r="H1006" s="45" t="str">
        <f>VLOOKUP(G1006,CISL_PLODIN!A$2:D$537,2,FALSE)</f>
        <v>Bez plodiny</v>
      </c>
      <c r="I1006" s="38"/>
      <c r="J1006" s="39"/>
      <c r="K1006" s="39"/>
      <c r="L1006" s="40" t="s">
        <v>7755</v>
      </c>
      <c r="M1006" s="41"/>
    </row>
    <row r="1007" spans="1:13" x14ac:dyDescent="0.2">
      <c r="A1007" s="32">
        <v>1005</v>
      </c>
      <c r="B1007" s="33"/>
      <c r="C1007" s="33"/>
      <c r="D1007" s="34"/>
      <c r="E1007" s="35"/>
      <c r="F1007" s="36"/>
      <c r="G1007" s="33"/>
      <c r="H1007" s="45" t="str">
        <f>VLOOKUP(G1007,CISL_PLODIN!A$2:D$537,2,FALSE)</f>
        <v>Bez plodiny</v>
      </c>
      <c r="I1007" s="38"/>
      <c r="J1007" s="39"/>
      <c r="K1007" s="39"/>
      <c r="L1007" s="40" t="s">
        <v>7755</v>
      </c>
      <c r="M1007" s="41"/>
    </row>
    <row r="1008" spans="1:13" x14ac:dyDescent="0.2">
      <c r="A1008" s="32">
        <v>1006</v>
      </c>
      <c r="B1008" s="33"/>
      <c r="C1008" s="33"/>
      <c r="D1008" s="34"/>
      <c r="E1008" s="35"/>
      <c r="F1008" s="36"/>
      <c r="G1008" s="33"/>
      <c r="H1008" s="45" t="str">
        <f>VLOOKUP(G1008,CISL_PLODIN!A$2:D$537,2,FALSE)</f>
        <v>Bez plodiny</v>
      </c>
      <c r="I1008" s="38"/>
      <c r="J1008" s="39"/>
      <c r="K1008" s="39"/>
      <c r="L1008" s="40" t="s">
        <v>7755</v>
      </c>
      <c r="M1008" s="41"/>
    </row>
    <row r="1009" spans="1:13" x14ac:dyDescent="0.2">
      <c r="A1009" s="32">
        <v>1007</v>
      </c>
      <c r="B1009" s="33"/>
      <c r="C1009" s="33"/>
      <c r="D1009" s="34"/>
      <c r="E1009" s="35"/>
      <c r="F1009" s="36"/>
      <c r="G1009" s="33"/>
      <c r="H1009" s="45" t="str">
        <f>VLOOKUP(G1009,CISL_PLODIN!A$2:D$537,2,FALSE)</f>
        <v>Bez plodiny</v>
      </c>
      <c r="I1009" s="38"/>
      <c r="J1009" s="39"/>
      <c r="K1009" s="39"/>
      <c r="L1009" s="40" t="s">
        <v>7755</v>
      </c>
      <c r="M1009" s="41"/>
    </row>
    <row r="1010" spans="1:13" x14ac:dyDescent="0.2">
      <c r="A1010" s="32">
        <v>1008</v>
      </c>
      <c r="B1010" s="33"/>
      <c r="C1010" s="33"/>
      <c r="D1010" s="34"/>
      <c r="E1010" s="35"/>
      <c r="F1010" s="36"/>
      <c r="G1010" s="33"/>
      <c r="H1010" s="45" t="str">
        <f>VLOOKUP(G1010,CISL_PLODIN!A$2:D$537,2,FALSE)</f>
        <v>Bez plodiny</v>
      </c>
      <c r="I1010" s="38"/>
      <c r="J1010" s="39"/>
      <c r="K1010" s="39"/>
      <c r="L1010" s="40" t="s">
        <v>7755</v>
      </c>
      <c r="M1010" s="41"/>
    </row>
    <row r="1011" spans="1:13" x14ac:dyDescent="0.2">
      <c r="A1011" s="32">
        <v>1009</v>
      </c>
      <c r="B1011" s="33"/>
      <c r="C1011" s="33"/>
      <c r="D1011" s="34"/>
      <c r="E1011" s="35"/>
      <c r="F1011" s="36"/>
      <c r="G1011" s="33"/>
      <c r="H1011" s="45" t="str">
        <f>VLOOKUP(G1011,CISL_PLODIN!A$2:D$537,2,FALSE)</f>
        <v>Bez plodiny</v>
      </c>
      <c r="I1011" s="38"/>
      <c r="J1011" s="39"/>
      <c r="K1011" s="39"/>
      <c r="L1011" s="40" t="s">
        <v>7755</v>
      </c>
      <c r="M1011" s="41"/>
    </row>
    <row r="1012" spans="1:13" x14ac:dyDescent="0.2">
      <c r="A1012" s="32">
        <v>1010</v>
      </c>
      <c r="B1012" s="33"/>
      <c r="C1012" s="33"/>
      <c r="D1012" s="34"/>
      <c r="E1012" s="35"/>
      <c r="F1012" s="36"/>
      <c r="G1012" s="33"/>
      <c r="H1012" s="45" t="str">
        <f>VLOOKUP(G1012,CISL_PLODIN!A$2:D$537,2,FALSE)</f>
        <v>Bez plodiny</v>
      </c>
      <c r="I1012" s="38"/>
      <c r="J1012" s="39"/>
      <c r="K1012" s="39"/>
      <c r="L1012" s="40" t="s">
        <v>7755</v>
      </c>
      <c r="M1012" s="41"/>
    </row>
    <row r="1013" spans="1:13" x14ac:dyDescent="0.2">
      <c r="A1013" s="32">
        <v>1011</v>
      </c>
      <c r="B1013" s="33"/>
      <c r="C1013" s="33"/>
      <c r="D1013" s="34"/>
      <c r="E1013" s="35"/>
      <c r="F1013" s="36"/>
      <c r="G1013" s="33"/>
      <c r="H1013" s="45" t="str">
        <f>VLOOKUP(G1013,CISL_PLODIN!A$2:D$537,2,FALSE)</f>
        <v>Bez plodiny</v>
      </c>
      <c r="I1013" s="38"/>
      <c r="J1013" s="39"/>
      <c r="K1013" s="39"/>
      <c r="L1013" s="40" t="s">
        <v>7755</v>
      </c>
      <c r="M1013" s="41"/>
    </row>
    <row r="1014" spans="1:13" x14ac:dyDescent="0.2">
      <c r="A1014" s="32">
        <v>1012</v>
      </c>
      <c r="B1014" s="33"/>
      <c r="C1014" s="33"/>
      <c r="D1014" s="34"/>
      <c r="E1014" s="35"/>
      <c r="F1014" s="36"/>
      <c r="G1014" s="33"/>
      <c r="H1014" s="45" t="str">
        <f>VLOOKUP(G1014,CISL_PLODIN!A$2:D$537,2,FALSE)</f>
        <v>Bez plodiny</v>
      </c>
      <c r="I1014" s="38"/>
      <c r="J1014" s="39"/>
      <c r="K1014" s="39"/>
      <c r="L1014" s="40" t="s">
        <v>7755</v>
      </c>
      <c r="M1014" s="41"/>
    </row>
    <row r="1015" spans="1:13" x14ac:dyDescent="0.2">
      <c r="A1015" s="32">
        <v>1013</v>
      </c>
      <c r="B1015" s="33"/>
      <c r="C1015" s="33"/>
      <c r="D1015" s="34"/>
      <c r="E1015" s="35"/>
      <c r="F1015" s="36"/>
      <c r="G1015" s="33"/>
      <c r="H1015" s="45" t="str">
        <f>VLOOKUP(G1015,CISL_PLODIN!A$2:D$537,2,FALSE)</f>
        <v>Bez plodiny</v>
      </c>
      <c r="I1015" s="38"/>
      <c r="J1015" s="39"/>
      <c r="K1015" s="39"/>
      <c r="L1015" s="40" t="s">
        <v>7755</v>
      </c>
      <c r="M1015" s="41"/>
    </row>
    <row r="1016" spans="1:13" x14ac:dyDescent="0.2">
      <c r="A1016" s="32">
        <v>1014</v>
      </c>
      <c r="B1016" s="33"/>
      <c r="C1016" s="33"/>
      <c r="D1016" s="34"/>
      <c r="E1016" s="35"/>
      <c r="F1016" s="36"/>
      <c r="G1016" s="33"/>
      <c r="H1016" s="45" t="str">
        <f>VLOOKUP(G1016,CISL_PLODIN!A$2:D$537,2,FALSE)</f>
        <v>Bez plodiny</v>
      </c>
      <c r="I1016" s="38"/>
      <c r="J1016" s="39"/>
      <c r="K1016" s="39"/>
      <c r="L1016" s="40" t="s">
        <v>7755</v>
      </c>
      <c r="M1016" s="41"/>
    </row>
    <row r="1017" spans="1:13" x14ac:dyDescent="0.2">
      <c r="A1017" s="32">
        <v>1015</v>
      </c>
      <c r="B1017" s="33"/>
      <c r="C1017" s="33"/>
      <c r="D1017" s="34"/>
      <c r="E1017" s="35"/>
      <c r="F1017" s="36"/>
      <c r="G1017" s="33"/>
      <c r="H1017" s="45" t="str">
        <f>VLOOKUP(G1017,CISL_PLODIN!A$2:D$537,2,FALSE)</f>
        <v>Bez plodiny</v>
      </c>
      <c r="I1017" s="38"/>
      <c r="J1017" s="39"/>
      <c r="K1017" s="39"/>
      <c r="L1017" s="40" t="s">
        <v>7755</v>
      </c>
      <c r="M1017" s="41"/>
    </row>
    <row r="1018" spans="1:13" x14ac:dyDescent="0.2">
      <c r="A1018" s="32">
        <v>1016</v>
      </c>
      <c r="B1018" s="33"/>
      <c r="C1018" s="33"/>
      <c r="D1018" s="34"/>
      <c r="E1018" s="35"/>
      <c r="F1018" s="36"/>
      <c r="G1018" s="33"/>
      <c r="H1018" s="45" t="str">
        <f>VLOOKUP(G1018,CISL_PLODIN!A$2:D$537,2,FALSE)</f>
        <v>Bez plodiny</v>
      </c>
      <c r="I1018" s="38"/>
      <c r="J1018" s="39"/>
      <c r="K1018" s="39"/>
      <c r="L1018" s="40" t="s">
        <v>7755</v>
      </c>
      <c r="M1018" s="41"/>
    </row>
    <row r="1019" spans="1:13" x14ac:dyDescent="0.2">
      <c r="A1019" s="32">
        <v>1017</v>
      </c>
      <c r="B1019" s="33"/>
      <c r="C1019" s="33"/>
      <c r="D1019" s="34"/>
      <c r="E1019" s="35"/>
      <c r="F1019" s="36"/>
      <c r="G1019" s="33"/>
      <c r="H1019" s="45" t="str">
        <f>VLOOKUP(G1019,CISL_PLODIN!A$2:D$537,2,FALSE)</f>
        <v>Bez plodiny</v>
      </c>
      <c r="I1019" s="38"/>
      <c r="J1019" s="39"/>
      <c r="K1019" s="39"/>
      <c r="L1019" s="40" t="s">
        <v>7755</v>
      </c>
      <c r="M1019" s="41"/>
    </row>
    <row r="1020" spans="1:13" x14ac:dyDescent="0.2">
      <c r="A1020" s="32">
        <v>1018</v>
      </c>
      <c r="B1020" s="33"/>
      <c r="C1020" s="33"/>
      <c r="D1020" s="34"/>
      <c r="E1020" s="35"/>
      <c r="F1020" s="36"/>
      <c r="G1020" s="33"/>
      <c r="H1020" s="45" t="str">
        <f>VLOOKUP(G1020,CISL_PLODIN!A$2:D$537,2,FALSE)</f>
        <v>Bez plodiny</v>
      </c>
      <c r="I1020" s="38"/>
      <c r="J1020" s="39"/>
      <c r="K1020" s="39"/>
      <c r="L1020" s="40" t="s">
        <v>7755</v>
      </c>
      <c r="M1020" s="41"/>
    </row>
    <row r="1021" spans="1:13" x14ac:dyDescent="0.2">
      <c r="A1021" s="32">
        <v>1019</v>
      </c>
      <c r="B1021" s="33"/>
      <c r="C1021" s="33"/>
      <c r="D1021" s="34"/>
      <c r="E1021" s="35"/>
      <c r="F1021" s="36"/>
      <c r="G1021" s="33"/>
      <c r="H1021" s="45" t="str">
        <f>VLOOKUP(G1021,CISL_PLODIN!A$2:D$537,2,FALSE)</f>
        <v>Bez plodiny</v>
      </c>
      <c r="I1021" s="38"/>
      <c r="J1021" s="39"/>
      <c r="K1021" s="39"/>
      <c r="L1021" s="40" t="s">
        <v>7755</v>
      </c>
      <c r="M1021" s="41"/>
    </row>
    <row r="1022" spans="1:13" x14ac:dyDescent="0.2">
      <c r="A1022" s="32">
        <v>1020</v>
      </c>
      <c r="B1022" s="33"/>
      <c r="C1022" s="33"/>
      <c r="D1022" s="34"/>
      <c r="E1022" s="35"/>
      <c r="F1022" s="36"/>
      <c r="G1022" s="33"/>
      <c r="H1022" s="45" t="str">
        <f>VLOOKUP(G1022,CISL_PLODIN!A$2:D$537,2,FALSE)</f>
        <v>Bez plodiny</v>
      </c>
      <c r="I1022" s="38"/>
      <c r="J1022" s="39"/>
      <c r="K1022" s="39"/>
      <c r="L1022" s="40" t="s">
        <v>7755</v>
      </c>
      <c r="M1022" s="41"/>
    </row>
    <row r="1023" spans="1:13" x14ac:dyDescent="0.2">
      <c r="A1023" s="32">
        <v>1021</v>
      </c>
      <c r="B1023" s="33"/>
      <c r="C1023" s="33"/>
      <c r="D1023" s="34"/>
      <c r="E1023" s="35"/>
      <c r="F1023" s="36"/>
      <c r="G1023" s="33"/>
      <c r="H1023" s="45" t="str">
        <f>VLOOKUP(G1023,CISL_PLODIN!A$2:D$537,2,FALSE)</f>
        <v>Bez plodiny</v>
      </c>
      <c r="I1023" s="38"/>
      <c r="J1023" s="39"/>
      <c r="K1023" s="39"/>
      <c r="L1023" s="40" t="s">
        <v>7755</v>
      </c>
      <c r="M1023" s="41"/>
    </row>
    <row r="1024" spans="1:13" x14ac:dyDescent="0.2">
      <c r="A1024" s="32">
        <v>1022</v>
      </c>
      <c r="B1024" s="33"/>
      <c r="C1024" s="33"/>
      <c r="D1024" s="34"/>
      <c r="E1024" s="35"/>
      <c r="F1024" s="36"/>
      <c r="G1024" s="33"/>
      <c r="H1024" s="45" t="str">
        <f>VLOOKUP(G1024,CISL_PLODIN!A$2:D$537,2,FALSE)</f>
        <v>Bez plodiny</v>
      </c>
      <c r="I1024" s="38"/>
      <c r="J1024" s="39"/>
      <c r="K1024" s="39"/>
      <c r="L1024" s="40" t="s">
        <v>7755</v>
      </c>
      <c r="M1024" s="41"/>
    </row>
    <row r="1025" spans="1:13" x14ac:dyDescent="0.2">
      <c r="A1025" s="32">
        <v>1023</v>
      </c>
      <c r="B1025" s="33"/>
      <c r="C1025" s="33"/>
      <c r="D1025" s="34"/>
      <c r="E1025" s="35"/>
      <c r="F1025" s="36"/>
      <c r="G1025" s="33"/>
      <c r="H1025" s="45" t="str">
        <f>VLOOKUP(G1025,CISL_PLODIN!A$2:D$537,2,FALSE)</f>
        <v>Bez plodiny</v>
      </c>
      <c r="I1025" s="38"/>
      <c r="J1025" s="39"/>
      <c r="K1025" s="39"/>
      <c r="L1025" s="40" t="s">
        <v>7755</v>
      </c>
      <c r="M1025" s="41"/>
    </row>
    <row r="1026" spans="1:13" x14ac:dyDescent="0.2">
      <c r="A1026" s="32">
        <v>1024</v>
      </c>
      <c r="B1026" s="33"/>
      <c r="C1026" s="33"/>
      <c r="D1026" s="34"/>
      <c r="E1026" s="35"/>
      <c r="F1026" s="36"/>
      <c r="G1026" s="33"/>
      <c r="H1026" s="45" t="str">
        <f>VLOOKUP(G1026,CISL_PLODIN!A$2:D$537,2,FALSE)</f>
        <v>Bez plodiny</v>
      </c>
      <c r="I1026" s="38"/>
      <c r="J1026" s="39"/>
      <c r="K1026" s="39"/>
      <c r="L1026" s="40" t="s">
        <v>7755</v>
      </c>
      <c r="M1026" s="41"/>
    </row>
    <row r="1027" spans="1:13" x14ac:dyDescent="0.2">
      <c r="A1027" s="32">
        <v>1025</v>
      </c>
      <c r="B1027" s="33"/>
      <c r="C1027" s="33"/>
      <c r="D1027" s="34"/>
      <c r="E1027" s="35"/>
      <c r="F1027" s="36"/>
      <c r="G1027" s="33"/>
      <c r="H1027" s="45" t="str">
        <f>VLOOKUP(G1027,CISL_PLODIN!A$2:D$537,2,FALSE)</f>
        <v>Bez plodiny</v>
      </c>
      <c r="I1027" s="38"/>
      <c r="J1027" s="39"/>
      <c r="K1027" s="39"/>
      <c r="L1027" s="40" t="s">
        <v>7755</v>
      </c>
      <c r="M1027" s="41"/>
    </row>
    <row r="1028" spans="1:13" x14ac:dyDescent="0.2">
      <c r="A1028" s="32">
        <v>1026</v>
      </c>
      <c r="B1028" s="33"/>
      <c r="C1028" s="33"/>
      <c r="D1028" s="34"/>
      <c r="E1028" s="35"/>
      <c r="F1028" s="36"/>
      <c r="G1028" s="33"/>
      <c r="H1028" s="45" t="str">
        <f>VLOOKUP(G1028,CISL_PLODIN!A$2:D$537,2,FALSE)</f>
        <v>Bez plodiny</v>
      </c>
      <c r="I1028" s="38"/>
      <c r="J1028" s="39"/>
      <c r="K1028" s="39"/>
      <c r="L1028" s="40" t="s">
        <v>7755</v>
      </c>
      <c r="M1028" s="41"/>
    </row>
    <row r="1029" spans="1:13" x14ac:dyDescent="0.2">
      <c r="A1029" s="32">
        <v>1027</v>
      </c>
      <c r="B1029" s="33"/>
      <c r="C1029" s="33"/>
      <c r="D1029" s="34"/>
      <c r="E1029" s="35"/>
      <c r="F1029" s="36"/>
      <c r="G1029" s="33"/>
      <c r="H1029" s="45" t="str">
        <f>VLOOKUP(G1029,CISL_PLODIN!A$2:D$537,2,FALSE)</f>
        <v>Bez plodiny</v>
      </c>
      <c r="I1029" s="38"/>
      <c r="J1029" s="39"/>
      <c r="K1029" s="39"/>
      <c r="L1029" s="40" t="s">
        <v>7755</v>
      </c>
      <c r="M1029" s="41"/>
    </row>
    <row r="1030" spans="1:13" x14ac:dyDescent="0.2">
      <c r="A1030" s="32">
        <v>1028</v>
      </c>
      <c r="B1030" s="33"/>
      <c r="C1030" s="33"/>
      <c r="D1030" s="34"/>
      <c r="E1030" s="35"/>
      <c r="F1030" s="36"/>
      <c r="G1030" s="33"/>
      <c r="H1030" s="45" t="str">
        <f>VLOOKUP(G1030,CISL_PLODIN!A$2:D$537,2,FALSE)</f>
        <v>Bez plodiny</v>
      </c>
      <c r="I1030" s="38"/>
      <c r="J1030" s="39"/>
      <c r="K1030" s="39"/>
      <c r="L1030" s="40" t="s">
        <v>7755</v>
      </c>
      <c r="M1030" s="41"/>
    </row>
    <row r="1031" spans="1:13" x14ac:dyDescent="0.2">
      <c r="A1031" s="32">
        <v>1029</v>
      </c>
      <c r="B1031" s="33"/>
      <c r="C1031" s="33"/>
      <c r="D1031" s="34"/>
      <c r="E1031" s="35"/>
      <c r="F1031" s="36"/>
      <c r="G1031" s="33"/>
      <c r="H1031" s="45" t="str">
        <f>VLOOKUP(G1031,CISL_PLODIN!A$2:D$537,2,FALSE)</f>
        <v>Bez plodiny</v>
      </c>
      <c r="I1031" s="38"/>
      <c r="J1031" s="39"/>
      <c r="K1031" s="39"/>
      <c r="L1031" s="40" t="s">
        <v>7755</v>
      </c>
      <c r="M1031" s="41"/>
    </row>
    <row r="1032" spans="1:13" x14ac:dyDescent="0.2">
      <c r="A1032" s="32">
        <v>1030</v>
      </c>
      <c r="B1032" s="33"/>
      <c r="C1032" s="33"/>
      <c r="D1032" s="34"/>
      <c r="E1032" s="35"/>
      <c r="F1032" s="36"/>
      <c r="G1032" s="33"/>
      <c r="H1032" s="45" t="str">
        <f>VLOOKUP(G1032,CISL_PLODIN!A$2:D$537,2,FALSE)</f>
        <v>Bez plodiny</v>
      </c>
      <c r="I1032" s="38"/>
      <c r="J1032" s="39"/>
      <c r="K1032" s="39"/>
      <c r="L1032" s="40" t="s">
        <v>7755</v>
      </c>
      <c r="M1032" s="41"/>
    </row>
    <row r="1033" spans="1:13" x14ac:dyDescent="0.2">
      <c r="A1033" s="32">
        <v>1031</v>
      </c>
      <c r="B1033" s="33"/>
      <c r="C1033" s="33"/>
      <c r="D1033" s="34"/>
      <c r="E1033" s="35"/>
      <c r="F1033" s="36"/>
      <c r="G1033" s="33"/>
      <c r="H1033" s="45" t="str">
        <f>VLOOKUP(G1033,CISL_PLODIN!A$2:D$537,2,FALSE)</f>
        <v>Bez plodiny</v>
      </c>
      <c r="I1033" s="38"/>
      <c r="J1033" s="39"/>
      <c r="K1033" s="39"/>
      <c r="L1033" s="40" t="s">
        <v>7755</v>
      </c>
      <c r="M1033" s="41"/>
    </row>
    <row r="1034" spans="1:13" x14ac:dyDescent="0.2">
      <c r="A1034" s="32">
        <v>1032</v>
      </c>
      <c r="B1034" s="33"/>
      <c r="C1034" s="33"/>
      <c r="D1034" s="34"/>
      <c r="E1034" s="35"/>
      <c r="F1034" s="36"/>
      <c r="G1034" s="33"/>
      <c r="H1034" s="45" t="str">
        <f>VLOOKUP(G1034,CISL_PLODIN!A$2:D$537,2,FALSE)</f>
        <v>Bez plodiny</v>
      </c>
      <c r="I1034" s="38"/>
      <c r="J1034" s="39"/>
      <c r="K1034" s="39"/>
      <c r="L1034" s="40" t="s">
        <v>7755</v>
      </c>
      <c r="M1034" s="41"/>
    </row>
    <row r="1035" spans="1:13" x14ac:dyDescent="0.2">
      <c r="A1035" s="32">
        <v>1033</v>
      </c>
      <c r="B1035" s="33"/>
      <c r="C1035" s="33"/>
      <c r="D1035" s="34"/>
      <c r="E1035" s="35"/>
      <c r="F1035" s="36"/>
      <c r="G1035" s="33"/>
      <c r="H1035" s="45" t="str">
        <f>VLOOKUP(G1035,CISL_PLODIN!A$2:D$537,2,FALSE)</f>
        <v>Bez plodiny</v>
      </c>
      <c r="I1035" s="38"/>
      <c r="J1035" s="39"/>
      <c r="K1035" s="39"/>
      <c r="L1035" s="40" t="s">
        <v>7755</v>
      </c>
      <c r="M1035" s="41"/>
    </row>
    <row r="1036" spans="1:13" x14ac:dyDescent="0.2">
      <c r="A1036" s="32">
        <v>1034</v>
      </c>
      <c r="B1036" s="33"/>
      <c r="C1036" s="33"/>
      <c r="D1036" s="34"/>
      <c r="E1036" s="35"/>
      <c r="F1036" s="36"/>
      <c r="G1036" s="33"/>
      <c r="H1036" s="45" t="str">
        <f>VLOOKUP(G1036,CISL_PLODIN!A$2:D$537,2,FALSE)</f>
        <v>Bez plodiny</v>
      </c>
      <c r="I1036" s="38"/>
      <c r="J1036" s="39"/>
      <c r="K1036" s="39"/>
      <c r="L1036" s="40" t="s">
        <v>7755</v>
      </c>
      <c r="M1036" s="41"/>
    </row>
    <row r="1037" spans="1:13" x14ac:dyDescent="0.2">
      <c r="A1037" s="32">
        <v>1035</v>
      </c>
      <c r="B1037" s="33"/>
      <c r="C1037" s="33"/>
      <c r="D1037" s="34"/>
      <c r="E1037" s="35"/>
      <c r="F1037" s="36"/>
      <c r="G1037" s="33"/>
      <c r="H1037" s="45" t="str">
        <f>VLOOKUP(G1037,CISL_PLODIN!A$2:D$537,2,FALSE)</f>
        <v>Bez plodiny</v>
      </c>
      <c r="I1037" s="38"/>
      <c r="J1037" s="39"/>
      <c r="K1037" s="39"/>
      <c r="L1037" s="40" t="s">
        <v>7755</v>
      </c>
      <c r="M1037" s="41"/>
    </row>
    <row r="1038" spans="1:13" x14ac:dyDescent="0.2">
      <c r="A1038" s="32">
        <v>1036</v>
      </c>
      <c r="B1038" s="33"/>
      <c r="C1038" s="33"/>
      <c r="D1038" s="34"/>
      <c r="E1038" s="35"/>
      <c r="F1038" s="36"/>
      <c r="G1038" s="33"/>
      <c r="H1038" s="45" t="str">
        <f>VLOOKUP(G1038,CISL_PLODIN!A$2:D$537,2,FALSE)</f>
        <v>Bez plodiny</v>
      </c>
      <c r="I1038" s="38"/>
      <c r="J1038" s="39"/>
      <c r="K1038" s="39"/>
      <c r="L1038" s="40" t="s">
        <v>7755</v>
      </c>
      <c r="M1038" s="41"/>
    </row>
    <row r="1039" spans="1:13" x14ac:dyDescent="0.2">
      <c r="A1039" s="32">
        <v>1037</v>
      </c>
      <c r="B1039" s="33"/>
      <c r="C1039" s="33"/>
      <c r="D1039" s="34"/>
      <c r="E1039" s="35"/>
      <c r="F1039" s="36"/>
      <c r="G1039" s="33"/>
      <c r="H1039" s="45" t="str">
        <f>VLOOKUP(G1039,CISL_PLODIN!A$2:D$537,2,FALSE)</f>
        <v>Bez plodiny</v>
      </c>
      <c r="I1039" s="38"/>
      <c r="J1039" s="39"/>
      <c r="K1039" s="39"/>
      <c r="L1039" s="40" t="s">
        <v>7755</v>
      </c>
      <c r="M1039" s="41"/>
    </row>
    <row r="1040" spans="1:13" x14ac:dyDescent="0.2">
      <c r="A1040" s="32">
        <v>1038</v>
      </c>
      <c r="B1040" s="33"/>
      <c r="C1040" s="33"/>
      <c r="D1040" s="34"/>
      <c r="E1040" s="35"/>
      <c r="F1040" s="36"/>
      <c r="G1040" s="33"/>
      <c r="H1040" s="45" t="str">
        <f>VLOOKUP(G1040,CISL_PLODIN!A$2:D$537,2,FALSE)</f>
        <v>Bez plodiny</v>
      </c>
      <c r="I1040" s="38"/>
      <c r="J1040" s="39"/>
      <c r="K1040" s="39"/>
      <c r="L1040" s="40" t="s">
        <v>7755</v>
      </c>
      <c r="M1040" s="41"/>
    </row>
    <row r="1041" spans="1:13" x14ac:dyDescent="0.2">
      <c r="A1041" s="32">
        <v>1039</v>
      </c>
      <c r="B1041" s="33"/>
      <c r="C1041" s="33"/>
      <c r="D1041" s="34"/>
      <c r="E1041" s="35"/>
      <c r="F1041" s="36"/>
      <c r="G1041" s="33"/>
      <c r="H1041" s="45" t="str">
        <f>VLOOKUP(G1041,CISL_PLODIN!A$2:D$537,2,FALSE)</f>
        <v>Bez plodiny</v>
      </c>
      <c r="I1041" s="38"/>
      <c r="J1041" s="39"/>
      <c r="K1041" s="39"/>
      <c r="L1041" s="40" t="s">
        <v>7755</v>
      </c>
      <c r="M1041" s="41"/>
    </row>
    <row r="1042" spans="1:13" x14ac:dyDescent="0.2">
      <c r="A1042" s="32">
        <v>1040</v>
      </c>
      <c r="B1042" s="33"/>
      <c r="C1042" s="33"/>
      <c r="D1042" s="34"/>
      <c r="E1042" s="35"/>
      <c r="F1042" s="36"/>
      <c r="G1042" s="33"/>
      <c r="H1042" s="45" t="str">
        <f>VLOOKUP(G1042,CISL_PLODIN!A$2:D$537,2,FALSE)</f>
        <v>Bez plodiny</v>
      </c>
      <c r="I1042" s="38"/>
      <c r="J1042" s="39"/>
      <c r="K1042" s="39"/>
      <c r="L1042" s="40" t="s">
        <v>7755</v>
      </c>
      <c r="M1042" s="41"/>
    </row>
    <row r="1043" spans="1:13" x14ac:dyDescent="0.2">
      <c r="A1043" s="32">
        <v>1041</v>
      </c>
      <c r="B1043" s="33"/>
      <c r="C1043" s="33"/>
      <c r="D1043" s="34"/>
      <c r="E1043" s="35"/>
      <c r="F1043" s="36"/>
      <c r="G1043" s="33"/>
      <c r="H1043" s="45" t="str">
        <f>VLOOKUP(G1043,CISL_PLODIN!A$2:D$537,2,FALSE)</f>
        <v>Bez plodiny</v>
      </c>
      <c r="I1043" s="38"/>
      <c r="J1043" s="39"/>
      <c r="K1043" s="39"/>
      <c r="L1043" s="40" t="s">
        <v>7755</v>
      </c>
      <c r="M1043" s="41"/>
    </row>
    <row r="1044" spans="1:13" x14ac:dyDescent="0.2">
      <c r="A1044" s="32">
        <v>1042</v>
      </c>
      <c r="B1044" s="33"/>
      <c r="C1044" s="33"/>
      <c r="D1044" s="34"/>
      <c r="E1044" s="35"/>
      <c r="F1044" s="36"/>
      <c r="G1044" s="33"/>
      <c r="H1044" s="45" t="str">
        <f>VLOOKUP(G1044,CISL_PLODIN!A$2:D$537,2,FALSE)</f>
        <v>Bez plodiny</v>
      </c>
      <c r="I1044" s="38"/>
      <c r="J1044" s="39"/>
      <c r="K1044" s="39"/>
      <c r="L1044" s="40" t="s">
        <v>7755</v>
      </c>
      <c r="M1044" s="41"/>
    </row>
    <row r="1045" spans="1:13" x14ac:dyDescent="0.2">
      <c r="A1045" s="32">
        <v>1043</v>
      </c>
      <c r="B1045" s="33"/>
      <c r="C1045" s="33"/>
      <c r="D1045" s="34"/>
      <c r="E1045" s="35"/>
      <c r="F1045" s="36"/>
      <c r="G1045" s="33"/>
      <c r="H1045" s="45" t="str">
        <f>VLOOKUP(G1045,CISL_PLODIN!A$2:D$537,2,FALSE)</f>
        <v>Bez plodiny</v>
      </c>
      <c r="I1045" s="38"/>
      <c r="J1045" s="39"/>
      <c r="K1045" s="39"/>
      <c r="L1045" s="40" t="s">
        <v>7755</v>
      </c>
      <c r="M1045" s="41"/>
    </row>
    <row r="1046" spans="1:13" x14ac:dyDescent="0.2">
      <c r="A1046" s="32">
        <v>1044</v>
      </c>
      <c r="B1046" s="33"/>
      <c r="C1046" s="33"/>
      <c r="D1046" s="34"/>
      <c r="E1046" s="35"/>
      <c r="F1046" s="36"/>
      <c r="G1046" s="33"/>
      <c r="H1046" s="45" t="str">
        <f>VLOOKUP(G1046,CISL_PLODIN!A$2:D$537,2,FALSE)</f>
        <v>Bez plodiny</v>
      </c>
      <c r="I1046" s="38"/>
      <c r="J1046" s="39"/>
      <c r="K1046" s="39"/>
      <c r="L1046" s="40" t="s">
        <v>7755</v>
      </c>
      <c r="M1046" s="41"/>
    </row>
    <row r="1047" spans="1:13" x14ac:dyDescent="0.2">
      <c r="A1047" s="32">
        <v>1045</v>
      </c>
      <c r="B1047" s="33"/>
      <c r="C1047" s="33"/>
      <c r="D1047" s="34"/>
      <c r="E1047" s="35"/>
      <c r="F1047" s="36"/>
      <c r="G1047" s="33"/>
      <c r="H1047" s="45" t="str">
        <f>VLOOKUP(G1047,CISL_PLODIN!A$2:D$537,2,FALSE)</f>
        <v>Bez plodiny</v>
      </c>
      <c r="I1047" s="38"/>
      <c r="J1047" s="39"/>
      <c r="K1047" s="39"/>
      <c r="L1047" s="40" t="s">
        <v>7755</v>
      </c>
      <c r="M1047" s="41"/>
    </row>
    <row r="1048" spans="1:13" x14ac:dyDescent="0.2">
      <c r="A1048" s="32">
        <v>1046</v>
      </c>
      <c r="B1048" s="33"/>
      <c r="C1048" s="33"/>
      <c r="D1048" s="34"/>
      <c r="E1048" s="35"/>
      <c r="F1048" s="36"/>
      <c r="G1048" s="33"/>
      <c r="H1048" s="45" t="str">
        <f>VLOOKUP(G1048,CISL_PLODIN!A$2:D$537,2,FALSE)</f>
        <v>Bez plodiny</v>
      </c>
      <c r="I1048" s="38"/>
      <c r="J1048" s="39"/>
      <c r="K1048" s="39"/>
      <c r="L1048" s="40" t="s">
        <v>7755</v>
      </c>
      <c r="M1048" s="41"/>
    </row>
    <row r="1049" spans="1:13" x14ac:dyDescent="0.2">
      <c r="A1049" s="32">
        <v>1047</v>
      </c>
      <c r="B1049" s="33"/>
      <c r="C1049" s="33"/>
      <c r="D1049" s="34"/>
      <c r="E1049" s="35"/>
      <c r="F1049" s="36"/>
      <c r="G1049" s="33"/>
      <c r="H1049" s="45" t="str">
        <f>VLOOKUP(G1049,CISL_PLODIN!A$2:D$537,2,FALSE)</f>
        <v>Bez plodiny</v>
      </c>
      <c r="I1049" s="38"/>
      <c r="J1049" s="39"/>
      <c r="K1049" s="39"/>
      <c r="L1049" s="40" t="s">
        <v>7755</v>
      </c>
      <c r="M1049" s="41"/>
    </row>
    <row r="1050" spans="1:13" x14ac:dyDescent="0.2">
      <c r="A1050" s="32">
        <v>1048</v>
      </c>
      <c r="B1050" s="33"/>
      <c r="C1050" s="33"/>
      <c r="D1050" s="34"/>
      <c r="E1050" s="35"/>
      <c r="F1050" s="36"/>
      <c r="G1050" s="33"/>
      <c r="H1050" s="45" t="str">
        <f>VLOOKUP(G1050,CISL_PLODIN!A$2:D$537,2,FALSE)</f>
        <v>Bez plodiny</v>
      </c>
      <c r="I1050" s="38"/>
      <c r="J1050" s="39"/>
      <c r="K1050" s="39"/>
      <c r="L1050" s="40" t="s">
        <v>7755</v>
      </c>
      <c r="M1050" s="41"/>
    </row>
    <row r="1051" spans="1:13" x14ac:dyDescent="0.2">
      <c r="A1051" s="32">
        <v>1049</v>
      </c>
      <c r="B1051" s="33"/>
      <c r="C1051" s="33"/>
      <c r="D1051" s="34"/>
      <c r="E1051" s="35"/>
      <c r="F1051" s="36"/>
      <c r="G1051" s="33"/>
      <c r="H1051" s="45" t="str">
        <f>VLOOKUP(G1051,CISL_PLODIN!A$2:D$537,2,FALSE)</f>
        <v>Bez plodiny</v>
      </c>
      <c r="I1051" s="38"/>
      <c r="J1051" s="39"/>
      <c r="K1051" s="39"/>
      <c r="L1051" s="40" t="s">
        <v>7755</v>
      </c>
      <c r="M1051" s="41"/>
    </row>
    <row r="1052" spans="1:13" x14ac:dyDescent="0.2">
      <c r="A1052" s="32">
        <v>1050</v>
      </c>
      <c r="B1052" s="33"/>
      <c r="C1052" s="33"/>
      <c r="D1052" s="34"/>
      <c r="E1052" s="35"/>
      <c r="F1052" s="36"/>
      <c r="G1052" s="33"/>
      <c r="H1052" s="45" t="str">
        <f>VLOOKUP(G1052,CISL_PLODIN!A$2:D$537,2,FALSE)</f>
        <v>Bez plodiny</v>
      </c>
      <c r="I1052" s="38"/>
      <c r="J1052" s="39"/>
      <c r="K1052" s="39"/>
      <c r="L1052" s="40" t="s">
        <v>7755</v>
      </c>
      <c r="M1052" s="41"/>
    </row>
    <row r="1053" spans="1:13" x14ac:dyDescent="0.2">
      <c r="A1053" s="32">
        <v>1051</v>
      </c>
      <c r="B1053" s="33"/>
      <c r="C1053" s="33"/>
      <c r="D1053" s="34"/>
      <c r="E1053" s="35"/>
      <c r="F1053" s="36"/>
      <c r="G1053" s="33"/>
      <c r="H1053" s="45" t="str">
        <f>VLOOKUP(G1053,CISL_PLODIN!A$2:D$537,2,FALSE)</f>
        <v>Bez plodiny</v>
      </c>
      <c r="I1053" s="38"/>
      <c r="J1053" s="39"/>
      <c r="K1053" s="39"/>
      <c r="L1053" s="40" t="s">
        <v>7755</v>
      </c>
      <c r="M1053" s="41"/>
    </row>
    <row r="1054" spans="1:13" x14ac:dyDescent="0.2">
      <c r="A1054" s="32">
        <v>1052</v>
      </c>
      <c r="B1054" s="33"/>
      <c r="C1054" s="33"/>
      <c r="D1054" s="34"/>
      <c r="E1054" s="35"/>
      <c r="F1054" s="36"/>
      <c r="G1054" s="33"/>
      <c r="H1054" s="45" t="str">
        <f>VLOOKUP(G1054,CISL_PLODIN!A$2:D$537,2,FALSE)</f>
        <v>Bez plodiny</v>
      </c>
      <c r="I1054" s="38"/>
      <c r="J1054" s="39"/>
      <c r="K1054" s="39"/>
      <c r="L1054" s="40" t="s">
        <v>7755</v>
      </c>
      <c r="M1054" s="41"/>
    </row>
    <row r="1055" spans="1:13" x14ac:dyDescent="0.2">
      <c r="A1055" s="32">
        <v>1053</v>
      </c>
      <c r="B1055" s="33"/>
      <c r="C1055" s="33"/>
      <c r="D1055" s="34"/>
      <c r="E1055" s="35"/>
      <c r="F1055" s="36"/>
      <c r="G1055" s="33"/>
      <c r="H1055" s="45" t="str">
        <f>VLOOKUP(G1055,CISL_PLODIN!A$2:D$537,2,FALSE)</f>
        <v>Bez plodiny</v>
      </c>
      <c r="I1055" s="38"/>
      <c r="J1055" s="39"/>
      <c r="K1055" s="39"/>
      <c r="L1055" s="40" t="s">
        <v>7755</v>
      </c>
      <c r="M1055" s="41"/>
    </row>
    <row r="1056" spans="1:13" x14ac:dyDescent="0.2">
      <c r="A1056" s="32">
        <v>1054</v>
      </c>
      <c r="B1056" s="33"/>
      <c r="C1056" s="33"/>
      <c r="D1056" s="34"/>
      <c r="E1056" s="35"/>
      <c r="F1056" s="36"/>
      <c r="G1056" s="33"/>
      <c r="H1056" s="45" t="str">
        <f>VLOOKUP(G1056,CISL_PLODIN!A$2:D$537,2,FALSE)</f>
        <v>Bez plodiny</v>
      </c>
      <c r="I1056" s="38"/>
      <c r="J1056" s="39"/>
      <c r="K1056" s="39"/>
      <c r="L1056" s="40" t="s">
        <v>7755</v>
      </c>
      <c r="M1056" s="41"/>
    </row>
    <row r="1057" spans="1:13" x14ac:dyDescent="0.2">
      <c r="A1057" s="32">
        <v>1055</v>
      </c>
      <c r="B1057" s="33"/>
      <c r="C1057" s="33"/>
      <c r="D1057" s="34"/>
      <c r="E1057" s="35"/>
      <c r="F1057" s="36"/>
      <c r="G1057" s="33"/>
      <c r="H1057" s="45" t="str">
        <f>VLOOKUP(G1057,CISL_PLODIN!A$2:D$537,2,FALSE)</f>
        <v>Bez plodiny</v>
      </c>
      <c r="I1057" s="38"/>
      <c r="J1057" s="39"/>
      <c r="K1057" s="39"/>
      <c r="L1057" s="40" t="s">
        <v>7755</v>
      </c>
      <c r="M1057" s="41"/>
    </row>
    <row r="1058" spans="1:13" x14ac:dyDescent="0.2">
      <c r="A1058" s="32">
        <v>1056</v>
      </c>
      <c r="B1058" s="33"/>
      <c r="C1058" s="33"/>
      <c r="D1058" s="34"/>
      <c r="E1058" s="35"/>
      <c r="F1058" s="36"/>
      <c r="G1058" s="33"/>
      <c r="H1058" s="45" t="str">
        <f>VLOOKUP(G1058,CISL_PLODIN!A$2:D$537,2,FALSE)</f>
        <v>Bez plodiny</v>
      </c>
      <c r="I1058" s="38"/>
      <c r="J1058" s="39"/>
      <c r="K1058" s="39"/>
      <c r="L1058" s="40" t="s">
        <v>7755</v>
      </c>
      <c r="M1058" s="41"/>
    </row>
    <row r="1059" spans="1:13" x14ac:dyDescent="0.2">
      <c r="A1059" s="32">
        <v>1057</v>
      </c>
      <c r="B1059" s="33"/>
      <c r="C1059" s="33"/>
      <c r="D1059" s="34"/>
      <c r="E1059" s="35"/>
      <c r="F1059" s="36"/>
      <c r="G1059" s="33"/>
      <c r="H1059" s="45" t="str">
        <f>VLOOKUP(G1059,CISL_PLODIN!A$2:D$537,2,FALSE)</f>
        <v>Bez plodiny</v>
      </c>
      <c r="I1059" s="38"/>
      <c r="J1059" s="39"/>
      <c r="K1059" s="39"/>
      <c r="L1059" s="40" t="s">
        <v>7755</v>
      </c>
      <c r="M1059" s="41"/>
    </row>
    <row r="1060" spans="1:13" x14ac:dyDescent="0.2">
      <c r="A1060" s="32">
        <v>1058</v>
      </c>
      <c r="B1060" s="33"/>
      <c r="C1060" s="33"/>
      <c r="D1060" s="34"/>
      <c r="E1060" s="35"/>
      <c r="F1060" s="36"/>
      <c r="G1060" s="33"/>
      <c r="H1060" s="45" t="str">
        <f>VLOOKUP(G1060,CISL_PLODIN!A$2:D$537,2,FALSE)</f>
        <v>Bez plodiny</v>
      </c>
      <c r="I1060" s="38"/>
      <c r="J1060" s="39"/>
      <c r="K1060" s="39"/>
      <c r="L1060" s="40" t="s">
        <v>7755</v>
      </c>
      <c r="M1060" s="41"/>
    </row>
    <row r="1061" spans="1:13" x14ac:dyDescent="0.2">
      <c r="A1061" s="32">
        <v>1059</v>
      </c>
      <c r="B1061" s="33"/>
      <c r="C1061" s="33"/>
      <c r="D1061" s="34"/>
      <c r="E1061" s="35"/>
      <c r="F1061" s="36"/>
      <c r="G1061" s="33"/>
      <c r="H1061" s="45" t="str">
        <f>VLOOKUP(G1061,CISL_PLODIN!A$2:D$537,2,FALSE)</f>
        <v>Bez plodiny</v>
      </c>
      <c r="I1061" s="38"/>
      <c r="J1061" s="39"/>
      <c r="K1061" s="39"/>
      <c r="L1061" s="40" t="s">
        <v>7755</v>
      </c>
      <c r="M1061" s="41"/>
    </row>
    <row r="1062" spans="1:13" x14ac:dyDescent="0.2">
      <c r="A1062" s="32">
        <v>1060</v>
      </c>
      <c r="B1062" s="33"/>
      <c r="C1062" s="33"/>
      <c r="D1062" s="34"/>
      <c r="E1062" s="35"/>
      <c r="F1062" s="36"/>
      <c r="G1062" s="33"/>
      <c r="H1062" s="45" t="str">
        <f>VLOOKUP(G1062,CISL_PLODIN!A$2:D$537,2,FALSE)</f>
        <v>Bez plodiny</v>
      </c>
      <c r="I1062" s="38"/>
      <c r="J1062" s="39"/>
      <c r="K1062" s="39"/>
      <c r="L1062" s="40" t="s">
        <v>7755</v>
      </c>
      <c r="M1062" s="41"/>
    </row>
    <row r="1063" spans="1:13" x14ac:dyDescent="0.2">
      <c r="A1063" s="32">
        <v>1061</v>
      </c>
      <c r="B1063" s="33"/>
      <c r="C1063" s="33"/>
      <c r="D1063" s="34"/>
      <c r="E1063" s="35"/>
      <c r="F1063" s="36"/>
      <c r="G1063" s="33"/>
      <c r="H1063" s="45" t="str">
        <f>VLOOKUP(G1063,CISL_PLODIN!A$2:D$537,2,FALSE)</f>
        <v>Bez plodiny</v>
      </c>
      <c r="I1063" s="38"/>
      <c r="J1063" s="39"/>
      <c r="K1063" s="39"/>
      <c r="L1063" s="40" t="s">
        <v>7755</v>
      </c>
      <c r="M1063" s="41"/>
    </row>
    <row r="1064" spans="1:13" x14ac:dyDescent="0.2">
      <c r="A1064" s="32">
        <v>1062</v>
      </c>
      <c r="B1064" s="33"/>
      <c r="C1064" s="33"/>
      <c r="D1064" s="34"/>
      <c r="E1064" s="35"/>
      <c r="F1064" s="36"/>
      <c r="G1064" s="33"/>
      <c r="H1064" s="45" t="str">
        <f>VLOOKUP(G1064,CISL_PLODIN!A$2:D$537,2,FALSE)</f>
        <v>Bez plodiny</v>
      </c>
      <c r="I1064" s="38"/>
      <c r="J1064" s="39"/>
      <c r="K1064" s="39"/>
      <c r="L1064" s="40" t="s">
        <v>7755</v>
      </c>
      <c r="M1064" s="41"/>
    </row>
    <row r="1065" spans="1:13" x14ac:dyDescent="0.2">
      <c r="A1065" s="32">
        <v>1063</v>
      </c>
      <c r="B1065" s="33"/>
      <c r="C1065" s="33"/>
      <c r="D1065" s="34"/>
      <c r="E1065" s="35"/>
      <c r="F1065" s="36"/>
      <c r="G1065" s="33"/>
      <c r="H1065" s="45" t="str">
        <f>VLOOKUP(G1065,CISL_PLODIN!A$2:D$537,2,FALSE)</f>
        <v>Bez plodiny</v>
      </c>
      <c r="I1065" s="38"/>
      <c r="J1065" s="39"/>
      <c r="K1065" s="39"/>
      <c r="L1065" s="40" t="s">
        <v>7755</v>
      </c>
      <c r="M1065" s="41"/>
    </row>
    <row r="1066" spans="1:13" x14ac:dyDescent="0.2">
      <c r="A1066" s="32">
        <v>1064</v>
      </c>
      <c r="B1066" s="33"/>
      <c r="C1066" s="33"/>
      <c r="D1066" s="34"/>
      <c r="E1066" s="35"/>
      <c r="F1066" s="36"/>
      <c r="G1066" s="33"/>
      <c r="H1066" s="45" t="str">
        <f>VLOOKUP(G1066,CISL_PLODIN!A$2:D$537,2,FALSE)</f>
        <v>Bez plodiny</v>
      </c>
      <c r="I1066" s="38"/>
      <c r="J1066" s="39"/>
      <c r="K1066" s="39"/>
      <c r="L1066" s="40" t="s">
        <v>7755</v>
      </c>
      <c r="M1066" s="41"/>
    </row>
    <row r="1067" spans="1:13" x14ac:dyDescent="0.2">
      <c r="A1067" s="32">
        <v>1065</v>
      </c>
      <c r="B1067" s="33"/>
      <c r="C1067" s="33"/>
      <c r="D1067" s="34"/>
      <c r="E1067" s="35"/>
      <c r="F1067" s="36"/>
      <c r="G1067" s="33"/>
      <c r="H1067" s="45" t="str">
        <f>VLOOKUP(G1067,CISL_PLODIN!A$2:D$537,2,FALSE)</f>
        <v>Bez plodiny</v>
      </c>
      <c r="I1067" s="38"/>
      <c r="J1067" s="39"/>
      <c r="K1067" s="39"/>
      <c r="L1067" s="40" t="s">
        <v>7755</v>
      </c>
      <c r="M1067" s="41"/>
    </row>
    <row r="1068" spans="1:13" x14ac:dyDescent="0.2">
      <c r="A1068" s="32">
        <v>1066</v>
      </c>
      <c r="B1068" s="33"/>
      <c r="C1068" s="33"/>
      <c r="D1068" s="34"/>
      <c r="E1068" s="35"/>
      <c r="F1068" s="36"/>
      <c r="G1068" s="33"/>
      <c r="H1068" s="45" t="str">
        <f>VLOOKUP(G1068,CISL_PLODIN!A$2:D$537,2,FALSE)</f>
        <v>Bez plodiny</v>
      </c>
      <c r="I1068" s="38"/>
      <c r="J1068" s="39"/>
      <c r="K1068" s="39"/>
      <c r="L1068" s="40" t="s">
        <v>7755</v>
      </c>
      <c r="M1068" s="41"/>
    </row>
    <row r="1069" spans="1:13" x14ac:dyDescent="0.2">
      <c r="A1069" s="32">
        <v>1067</v>
      </c>
      <c r="B1069" s="33"/>
      <c r="C1069" s="33"/>
      <c r="D1069" s="34"/>
      <c r="E1069" s="35"/>
      <c r="F1069" s="36"/>
      <c r="G1069" s="33"/>
      <c r="H1069" s="45" t="str">
        <f>VLOOKUP(G1069,CISL_PLODIN!A$2:D$537,2,FALSE)</f>
        <v>Bez plodiny</v>
      </c>
      <c r="I1069" s="38"/>
      <c r="J1069" s="39"/>
      <c r="K1069" s="39"/>
      <c r="L1069" s="40" t="s">
        <v>7755</v>
      </c>
      <c r="M1069" s="41"/>
    </row>
    <row r="1070" spans="1:13" x14ac:dyDescent="0.2">
      <c r="A1070" s="32">
        <v>1068</v>
      </c>
      <c r="B1070" s="33"/>
      <c r="C1070" s="33"/>
      <c r="D1070" s="34"/>
      <c r="E1070" s="35"/>
      <c r="F1070" s="36"/>
      <c r="G1070" s="33"/>
      <c r="H1070" s="45" t="str">
        <f>VLOOKUP(G1070,CISL_PLODIN!A$2:D$537,2,FALSE)</f>
        <v>Bez plodiny</v>
      </c>
      <c r="I1070" s="38"/>
      <c r="J1070" s="39"/>
      <c r="K1070" s="39"/>
      <c r="L1070" s="40" t="s">
        <v>7755</v>
      </c>
      <c r="M1070" s="41"/>
    </row>
    <row r="1071" spans="1:13" x14ac:dyDescent="0.2">
      <c r="A1071" s="32">
        <v>1069</v>
      </c>
      <c r="B1071" s="33"/>
      <c r="C1071" s="33"/>
      <c r="D1071" s="34"/>
      <c r="E1071" s="35"/>
      <c r="F1071" s="36"/>
      <c r="G1071" s="33"/>
      <c r="H1071" s="45" t="str">
        <f>VLOOKUP(G1071,CISL_PLODIN!A$2:D$537,2,FALSE)</f>
        <v>Bez plodiny</v>
      </c>
      <c r="I1071" s="38"/>
      <c r="J1071" s="39"/>
      <c r="K1071" s="39"/>
      <c r="L1071" s="40" t="s">
        <v>7755</v>
      </c>
      <c r="M1071" s="41"/>
    </row>
    <row r="1072" spans="1:13" x14ac:dyDescent="0.2">
      <c r="A1072" s="32">
        <v>1070</v>
      </c>
      <c r="B1072" s="33"/>
      <c r="C1072" s="33"/>
      <c r="D1072" s="34"/>
      <c r="E1072" s="35"/>
      <c r="F1072" s="36"/>
      <c r="G1072" s="33"/>
      <c r="H1072" s="45" t="str">
        <f>VLOOKUP(G1072,CISL_PLODIN!A$2:D$537,2,FALSE)</f>
        <v>Bez plodiny</v>
      </c>
      <c r="I1072" s="38"/>
      <c r="J1072" s="39"/>
      <c r="K1072" s="39"/>
      <c r="L1072" s="40" t="s">
        <v>7755</v>
      </c>
      <c r="M1072" s="41"/>
    </row>
    <row r="1073" spans="1:13" x14ac:dyDescent="0.2">
      <c r="A1073" s="32">
        <v>1071</v>
      </c>
      <c r="B1073" s="33"/>
      <c r="C1073" s="33"/>
      <c r="D1073" s="34"/>
      <c r="E1073" s="35"/>
      <c r="F1073" s="36"/>
      <c r="G1073" s="33"/>
      <c r="H1073" s="45" t="str">
        <f>VLOOKUP(G1073,CISL_PLODIN!A$2:D$537,2,FALSE)</f>
        <v>Bez plodiny</v>
      </c>
      <c r="I1073" s="38"/>
      <c r="J1073" s="39"/>
      <c r="K1073" s="39"/>
      <c r="L1073" s="40" t="s">
        <v>7755</v>
      </c>
      <c r="M1073" s="41"/>
    </row>
    <row r="1074" spans="1:13" x14ac:dyDescent="0.2">
      <c r="A1074" s="32">
        <v>1072</v>
      </c>
      <c r="B1074" s="33"/>
      <c r="C1074" s="33"/>
      <c r="D1074" s="34"/>
      <c r="E1074" s="35"/>
      <c r="F1074" s="36"/>
      <c r="G1074" s="33"/>
      <c r="H1074" s="45" t="str">
        <f>VLOOKUP(G1074,CISL_PLODIN!A$2:D$537,2,FALSE)</f>
        <v>Bez plodiny</v>
      </c>
      <c r="I1074" s="38"/>
      <c r="J1074" s="39"/>
      <c r="K1074" s="39"/>
      <c r="L1074" s="40" t="s">
        <v>7755</v>
      </c>
      <c r="M1074" s="41"/>
    </row>
    <row r="1075" spans="1:13" x14ac:dyDescent="0.2">
      <c r="A1075" s="32">
        <v>1073</v>
      </c>
      <c r="B1075" s="33"/>
      <c r="C1075" s="33"/>
      <c r="D1075" s="34"/>
      <c r="E1075" s="35"/>
      <c r="F1075" s="36"/>
      <c r="G1075" s="33"/>
      <c r="H1075" s="45" t="str">
        <f>VLOOKUP(G1075,CISL_PLODIN!A$2:D$537,2,FALSE)</f>
        <v>Bez plodiny</v>
      </c>
      <c r="I1075" s="38"/>
      <c r="J1075" s="39"/>
      <c r="K1075" s="39"/>
      <c r="L1075" s="40" t="s">
        <v>7755</v>
      </c>
      <c r="M1075" s="41"/>
    </row>
    <row r="1076" spans="1:13" x14ac:dyDescent="0.2">
      <c r="A1076" s="32">
        <v>1074</v>
      </c>
      <c r="B1076" s="33"/>
      <c r="C1076" s="33"/>
      <c r="D1076" s="34"/>
      <c r="E1076" s="35"/>
      <c r="F1076" s="36"/>
      <c r="G1076" s="33"/>
      <c r="H1076" s="45" t="str">
        <f>VLOOKUP(G1076,CISL_PLODIN!A$2:D$537,2,FALSE)</f>
        <v>Bez plodiny</v>
      </c>
      <c r="I1076" s="38"/>
      <c r="J1076" s="39"/>
      <c r="K1076" s="39"/>
      <c r="L1076" s="40" t="s">
        <v>7755</v>
      </c>
      <c r="M1076" s="41"/>
    </row>
    <row r="1077" spans="1:13" x14ac:dyDescent="0.2">
      <c r="A1077" s="32">
        <v>1075</v>
      </c>
      <c r="B1077" s="33"/>
      <c r="C1077" s="33"/>
      <c r="D1077" s="34"/>
      <c r="E1077" s="35"/>
      <c r="F1077" s="36"/>
      <c r="G1077" s="33"/>
      <c r="H1077" s="45" t="str">
        <f>VLOOKUP(G1077,CISL_PLODIN!A$2:D$537,2,FALSE)</f>
        <v>Bez plodiny</v>
      </c>
      <c r="I1077" s="38"/>
      <c r="J1077" s="39"/>
      <c r="K1077" s="39"/>
      <c r="L1077" s="40" t="s">
        <v>7755</v>
      </c>
      <c r="M1077" s="41"/>
    </row>
    <row r="1078" spans="1:13" x14ac:dyDescent="0.2">
      <c r="A1078" s="32">
        <v>1076</v>
      </c>
      <c r="B1078" s="33"/>
      <c r="C1078" s="33"/>
      <c r="D1078" s="34"/>
      <c r="E1078" s="35"/>
      <c r="F1078" s="36"/>
      <c r="G1078" s="33"/>
      <c r="H1078" s="45" t="str">
        <f>VLOOKUP(G1078,CISL_PLODIN!A$2:D$537,2,FALSE)</f>
        <v>Bez plodiny</v>
      </c>
      <c r="I1078" s="38"/>
      <c r="J1078" s="39"/>
      <c r="K1078" s="39"/>
      <c r="L1078" s="40" t="s">
        <v>7755</v>
      </c>
      <c r="M1078" s="41"/>
    </row>
    <row r="1079" spans="1:13" x14ac:dyDescent="0.2">
      <c r="A1079" s="32">
        <v>1077</v>
      </c>
      <c r="B1079" s="33"/>
      <c r="C1079" s="33"/>
      <c r="D1079" s="34"/>
      <c r="E1079" s="35"/>
      <c r="F1079" s="36"/>
      <c r="G1079" s="33"/>
      <c r="H1079" s="45" t="str">
        <f>VLOOKUP(G1079,CISL_PLODIN!A$2:D$537,2,FALSE)</f>
        <v>Bez plodiny</v>
      </c>
      <c r="I1079" s="38"/>
      <c r="J1079" s="39"/>
      <c r="K1079" s="39"/>
      <c r="L1079" s="40" t="s">
        <v>7755</v>
      </c>
      <c r="M1079" s="41"/>
    </row>
    <row r="1080" spans="1:13" x14ac:dyDescent="0.2">
      <c r="A1080" s="32">
        <v>1078</v>
      </c>
      <c r="B1080" s="33"/>
      <c r="C1080" s="33"/>
      <c r="D1080" s="34"/>
      <c r="E1080" s="35"/>
      <c r="F1080" s="36"/>
      <c r="G1080" s="33"/>
      <c r="H1080" s="45" t="str">
        <f>VLOOKUP(G1080,CISL_PLODIN!A$2:D$537,2,FALSE)</f>
        <v>Bez plodiny</v>
      </c>
      <c r="I1080" s="38"/>
      <c r="J1080" s="39"/>
      <c r="K1080" s="39"/>
      <c r="L1080" s="40" t="s">
        <v>7755</v>
      </c>
      <c r="M1080" s="41"/>
    </row>
    <row r="1081" spans="1:13" x14ac:dyDescent="0.2">
      <c r="A1081" s="32">
        <v>1079</v>
      </c>
      <c r="B1081" s="33"/>
      <c r="C1081" s="33"/>
      <c r="D1081" s="34"/>
      <c r="E1081" s="35"/>
      <c r="F1081" s="36"/>
      <c r="G1081" s="33"/>
      <c r="H1081" s="45" t="str">
        <f>VLOOKUP(G1081,CISL_PLODIN!A$2:D$537,2,FALSE)</f>
        <v>Bez plodiny</v>
      </c>
      <c r="I1081" s="38"/>
      <c r="J1081" s="39"/>
      <c r="K1081" s="39"/>
      <c r="L1081" s="40" t="s">
        <v>7755</v>
      </c>
      <c r="M1081" s="41"/>
    </row>
    <row r="1082" spans="1:13" x14ac:dyDescent="0.2">
      <c r="A1082" s="32">
        <v>1080</v>
      </c>
      <c r="B1082" s="33"/>
      <c r="C1082" s="33"/>
      <c r="D1082" s="34"/>
      <c r="E1082" s="35"/>
      <c r="F1082" s="36"/>
      <c r="G1082" s="33"/>
      <c r="H1082" s="45" t="str">
        <f>VLOOKUP(G1082,CISL_PLODIN!A$2:D$537,2,FALSE)</f>
        <v>Bez plodiny</v>
      </c>
      <c r="I1082" s="38"/>
      <c r="J1082" s="39"/>
      <c r="K1082" s="39"/>
      <c r="L1082" s="40" t="s">
        <v>7755</v>
      </c>
      <c r="M1082" s="41"/>
    </row>
    <row r="1083" spans="1:13" x14ac:dyDescent="0.2">
      <c r="A1083" s="32">
        <v>1081</v>
      </c>
      <c r="B1083" s="33"/>
      <c r="C1083" s="33"/>
      <c r="D1083" s="34"/>
      <c r="E1083" s="35"/>
      <c r="F1083" s="36"/>
      <c r="G1083" s="33"/>
      <c r="H1083" s="45" t="str">
        <f>VLOOKUP(G1083,CISL_PLODIN!A$2:D$537,2,FALSE)</f>
        <v>Bez plodiny</v>
      </c>
      <c r="I1083" s="38"/>
      <c r="J1083" s="39"/>
      <c r="K1083" s="39"/>
      <c r="L1083" s="40" t="s">
        <v>7755</v>
      </c>
      <c r="M1083" s="41"/>
    </row>
    <row r="1084" spans="1:13" x14ac:dyDescent="0.2">
      <c r="A1084" s="32">
        <v>1082</v>
      </c>
      <c r="B1084" s="33"/>
      <c r="C1084" s="33"/>
      <c r="D1084" s="34"/>
      <c r="E1084" s="35"/>
      <c r="F1084" s="36"/>
      <c r="G1084" s="33"/>
      <c r="H1084" s="45" t="str">
        <f>VLOOKUP(G1084,CISL_PLODIN!A$2:D$537,2,FALSE)</f>
        <v>Bez plodiny</v>
      </c>
      <c r="I1084" s="38"/>
      <c r="J1084" s="39"/>
      <c r="K1084" s="39"/>
      <c r="L1084" s="40" t="s">
        <v>7755</v>
      </c>
      <c r="M1084" s="41"/>
    </row>
    <row r="1085" spans="1:13" x14ac:dyDescent="0.2">
      <c r="A1085" s="32">
        <v>1083</v>
      </c>
      <c r="B1085" s="33"/>
      <c r="C1085" s="33"/>
      <c r="D1085" s="34"/>
      <c r="E1085" s="35"/>
      <c r="F1085" s="36"/>
      <c r="G1085" s="33"/>
      <c r="H1085" s="45" t="str">
        <f>VLOOKUP(G1085,CISL_PLODIN!A$2:D$537,2,FALSE)</f>
        <v>Bez plodiny</v>
      </c>
      <c r="I1085" s="38"/>
      <c r="J1085" s="39"/>
      <c r="K1085" s="39"/>
      <c r="L1085" s="40" t="s">
        <v>7755</v>
      </c>
      <c r="M1085" s="41"/>
    </row>
    <row r="1086" spans="1:13" x14ac:dyDescent="0.2">
      <c r="A1086" s="32">
        <v>1084</v>
      </c>
      <c r="B1086" s="33"/>
      <c r="C1086" s="33"/>
      <c r="D1086" s="34"/>
      <c r="E1086" s="35"/>
      <c r="F1086" s="36"/>
      <c r="G1086" s="33"/>
      <c r="H1086" s="45" t="str">
        <f>VLOOKUP(G1086,CISL_PLODIN!A$2:D$537,2,FALSE)</f>
        <v>Bez plodiny</v>
      </c>
      <c r="I1086" s="38"/>
      <c r="J1086" s="39"/>
      <c r="K1086" s="39"/>
      <c r="L1086" s="40" t="s">
        <v>7755</v>
      </c>
      <c r="M1086" s="41"/>
    </row>
    <row r="1087" spans="1:13" x14ac:dyDescent="0.2">
      <c r="A1087" s="32">
        <v>1085</v>
      </c>
      <c r="B1087" s="33"/>
      <c r="C1087" s="33"/>
      <c r="D1087" s="34"/>
      <c r="E1087" s="35"/>
      <c r="F1087" s="36"/>
      <c r="G1087" s="33"/>
      <c r="H1087" s="45" t="str">
        <f>VLOOKUP(G1087,CISL_PLODIN!A$2:D$537,2,FALSE)</f>
        <v>Bez plodiny</v>
      </c>
      <c r="I1087" s="38"/>
      <c r="J1087" s="39"/>
      <c r="K1087" s="39"/>
      <c r="L1087" s="40" t="s">
        <v>7755</v>
      </c>
      <c r="M1087" s="41"/>
    </row>
    <row r="1088" spans="1:13" x14ac:dyDescent="0.2">
      <c r="A1088" s="32">
        <v>1086</v>
      </c>
      <c r="B1088" s="33"/>
      <c r="C1088" s="33"/>
      <c r="D1088" s="34"/>
      <c r="E1088" s="35"/>
      <c r="F1088" s="36"/>
      <c r="G1088" s="33"/>
      <c r="H1088" s="45" t="str">
        <f>VLOOKUP(G1088,CISL_PLODIN!A$2:D$537,2,FALSE)</f>
        <v>Bez plodiny</v>
      </c>
      <c r="I1088" s="38"/>
      <c r="J1088" s="39"/>
      <c r="K1088" s="39"/>
      <c r="L1088" s="40" t="s">
        <v>7755</v>
      </c>
      <c r="M1088" s="41"/>
    </row>
    <row r="1089" spans="1:13" x14ac:dyDescent="0.2">
      <c r="A1089" s="32">
        <v>1087</v>
      </c>
      <c r="B1089" s="33"/>
      <c r="C1089" s="33"/>
      <c r="D1089" s="34"/>
      <c r="E1089" s="35"/>
      <c r="F1089" s="36"/>
      <c r="G1089" s="33"/>
      <c r="H1089" s="45" t="str">
        <f>VLOOKUP(G1089,CISL_PLODIN!A$2:D$537,2,FALSE)</f>
        <v>Bez plodiny</v>
      </c>
      <c r="I1089" s="38"/>
      <c r="J1089" s="39"/>
      <c r="K1089" s="39"/>
      <c r="L1089" s="40" t="s">
        <v>7755</v>
      </c>
      <c r="M1089" s="41"/>
    </row>
    <row r="1090" spans="1:13" x14ac:dyDescent="0.2">
      <c r="A1090" s="32">
        <v>1088</v>
      </c>
      <c r="B1090" s="33"/>
      <c r="C1090" s="33"/>
      <c r="D1090" s="34"/>
      <c r="E1090" s="35"/>
      <c r="F1090" s="36"/>
      <c r="G1090" s="33"/>
      <c r="H1090" s="45" t="str">
        <f>VLOOKUP(G1090,CISL_PLODIN!A$2:D$537,2,FALSE)</f>
        <v>Bez plodiny</v>
      </c>
      <c r="I1090" s="38"/>
      <c r="J1090" s="39"/>
      <c r="K1090" s="39"/>
      <c r="L1090" s="40" t="s">
        <v>7755</v>
      </c>
      <c r="M1090" s="41"/>
    </row>
    <row r="1091" spans="1:13" x14ac:dyDescent="0.2">
      <c r="A1091" s="32">
        <v>1089</v>
      </c>
      <c r="B1091" s="33"/>
      <c r="C1091" s="33"/>
      <c r="D1091" s="34"/>
      <c r="E1091" s="35"/>
      <c r="F1091" s="36"/>
      <c r="G1091" s="33"/>
      <c r="H1091" s="45" t="str">
        <f>VLOOKUP(G1091,CISL_PLODIN!A$2:D$537,2,FALSE)</f>
        <v>Bez plodiny</v>
      </c>
      <c r="I1091" s="38"/>
      <c r="J1091" s="39"/>
      <c r="K1091" s="39"/>
      <c r="L1091" s="40" t="s">
        <v>7755</v>
      </c>
      <c r="M1091" s="41"/>
    </row>
    <row r="1092" spans="1:13" x14ac:dyDescent="0.2">
      <c r="A1092" s="32">
        <v>1090</v>
      </c>
      <c r="B1092" s="33"/>
      <c r="C1092" s="33"/>
      <c r="D1092" s="34"/>
      <c r="E1092" s="35"/>
      <c r="F1092" s="36"/>
      <c r="G1092" s="33"/>
      <c r="H1092" s="45" t="str">
        <f>VLOOKUP(G1092,CISL_PLODIN!A$2:D$537,2,FALSE)</f>
        <v>Bez plodiny</v>
      </c>
      <c r="I1092" s="38"/>
      <c r="J1092" s="39"/>
      <c r="K1092" s="39"/>
      <c r="L1092" s="40" t="s">
        <v>7755</v>
      </c>
      <c r="M1092" s="41"/>
    </row>
    <row r="1093" spans="1:13" x14ac:dyDescent="0.2">
      <c r="A1093" s="32">
        <v>1091</v>
      </c>
      <c r="B1093" s="33"/>
      <c r="C1093" s="33"/>
      <c r="D1093" s="34"/>
      <c r="E1093" s="35"/>
      <c r="F1093" s="36"/>
      <c r="G1093" s="33"/>
      <c r="H1093" s="45" t="str">
        <f>VLOOKUP(G1093,CISL_PLODIN!A$2:D$537,2,FALSE)</f>
        <v>Bez plodiny</v>
      </c>
      <c r="I1093" s="38"/>
      <c r="J1093" s="39"/>
      <c r="K1093" s="39"/>
      <c r="L1093" s="40" t="s">
        <v>7755</v>
      </c>
      <c r="M1093" s="41"/>
    </row>
    <row r="1094" spans="1:13" x14ac:dyDescent="0.2">
      <c r="A1094" s="32">
        <v>1092</v>
      </c>
      <c r="B1094" s="33"/>
      <c r="C1094" s="33"/>
      <c r="D1094" s="34"/>
      <c r="E1094" s="35"/>
      <c r="F1094" s="36"/>
      <c r="G1094" s="33"/>
      <c r="H1094" s="45" t="str">
        <f>VLOOKUP(G1094,CISL_PLODIN!A$2:D$537,2,FALSE)</f>
        <v>Bez plodiny</v>
      </c>
      <c r="I1094" s="38"/>
      <c r="J1094" s="39"/>
      <c r="K1094" s="39"/>
      <c r="L1094" s="40" t="s">
        <v>7755</v>
      </c>
      <c r="M1094" s="41"/>
    </row>
    <row r="1095" spans="1:13" x14ac:dyDescent="0.2">
      <c r="A1095" s="32">
        <v>1093</v>
      </c>
      <c r="B1095" s="33"/>
      <c r="C1095" s="33"/>
      <c r="D1095" s="34"/>
      <c r="E1095" s="35"/>
      <c r="F1095" s="36"/>
      <c r="G1095" s="33"/>
      <c r="H1095" s="45" t="str">
        <f>VLOOKUP(G1095,CISL_PLODIN!A$2:D$537,2,FALSE)</f>
        <v>Bez plodiny</v>
      </c>
      <c r="I1095" s="38"/>
      <c r="J1095" s="39"/>
      <c r="K1095" s="39"/>
      <c r="L1095" s="40" t="s">
        <v>7755</v>
      </c>
      <c r="M1095" s="41"/>
    </row>
    <row r="1096" spans="1:13" x14ac:dyDescent="0.2">
      <c r="A1096" s="32">
        <v>1094</v>
      </c>
      <c r="B1096" s="33"/>
      <c r="C1096" s="33"/>
      <c r="D1096" s="34"/>
      <c r="E1096" s="35"/>
      <c r="F1096" s="36"/>
      <c r="G1096" s="33"/>
      <c r="H1096" s="45" t="str">
        <f>VLOOKUP(G1096,CISL_PLODIN!A$2:D$537,2,FALSE)</f>
        <v>Bez plodiny</v>
      </c>
      <c r="I1096" s="38"/>
      <c r="J1096" s="39"/>
      <c r="K1096" s="39"/>
      <c r="L1096" s="40" t="s">
        <v>7755</v>
      </c>
      <c r="M1096" s="41"/>
    </row>
    <row r="1097" spans="1:13" x14ac:dyDescent="0.2">
      <c r="A1097" s="32">
        <v>1095</v>
      </c>
      <c r="B1097" s="33"/>
      <c r="C1097" s="33"/>
      <c r="D1097" s="34"/>
      <c r="E1097" s="35"/>
      <c r="F1097" s="36"/>
      <c r="G1097" s="33"/>
      <c r="H1097" s="45" t="str">
        <f>VLOOKUP(G1097,CISL_PLODIN!A$2:D$537,2,FALSE)</f>
        <v>Bez plodiny</v>
      </c>
      <c r="I1097" s="38"/>
      <c r="J1097" s="39"/>
      <c r="K1097" s="39"/>
      <c r="L1097" s="40" t="s">
        <v>7755</v>
      </c>
      <c r="M1097" s="41"/>
    </row>
    <row r="1098" spans="1:13" x14ac:dyDescent="0.2">
      <c r="A1098" s="32">
        <v>1096</v>
      </c>
      <c r="B1098" s="33"/>
      <c r="C1098" s="33"/>
      <c r="D1098" s="34"/>
      <c r="E1098" s="35"/>
      <c r="F1098" s="36"/>
      <c r="G1098" s="33"/>
      <c r="H1098" s="45" t="str">
        <f>VLOOKUP(G1098,CISL_PLODIN!A$2:D$537,2,FALSE)</f>
        <v>Bez plodiny</v>
      </c>
      <c r="I1098" s="38"/>
      <c r="J1098" s="39"/>
      <c r="K1098" s="39"/>
      <c r="L1098" s="40" t="s">
        <v>7755</v>
      </c>
      <c r="M1098" s="41"/>
    </row>
    <row r="1099" spans="1:13" x14ac:dyDescent="0.2">
      <c r="A1099" s="32">
        <v>1097</v>
      </c>
      <c r="B1099" s="33"/>
      <c r="C1099" s="33"/>
      <c r="D1099" s="34"/>
      <c r="E1099" s="35"/>
      <c r="F1099" s="36"/>
      <c r="G1099" s="33"/>
      <c r="H1099" s="45" t="str">
        <f>VLOOKUP(G1099,CISL_PLODIN!A$2:D$537,2,FALSE)</f>
        <v>Bez plodiny</v>
      </c>
      <c r="I1099" s="38"/>
      <c r="J1099" s="39"/>
      <c r="K1099" s="39"/>
      <c r="L1099" s="40" t="s">
        <v>7755</v>
      </c>
      <c r="M1099" s="41"/>
    </row>
    <row r="1100" spans="1:13" x14ac:dyDescent="0.2">
      <c r="A1100" s="32">
        <v>1098</v>
      </c>
      <c r="B1100" s="33"/>
      <c r="C1100" s="33"/>
      <c r="D1100" s="34"/>
      <c r="E1100" s="35"/>
      <c r="F1100" s="36"/>
      <c r="G1100" s="33"/>
      <c r="H1100" s="45" t="str">
        <f>VLOOKUP(G1100,CISL_PLODIN!A$2:D$537,2,FALSE)</f>
        <v>Bez plodiny</v>
      </c>
      <c r="I1100" s="38"/>
      <c r="J1100" s="39"/>
      <c r="K1100" s="39"/>
      <c r="L1100" s="40" t="s">
        <v>7755</v>
      </c>
      <c r="M1100" s="41"/>
    </row>
    <row r="1101" spans="1:13" x14ac:dyDescent="0.2">
      <c r="A1101" s="32">
        <v>1099</v>
      </c>
      <c r="B1101" s="33"/>
      <c r="C1101" s="33"/>
      <c r="D1101" s="34"/>
      <c r="E1101" s="35"/>
      <c r="F1101" s="36"/>
      <c r="G1101" s="33"/>
      <c r="H1101" s="45" t="str">
        <f>VLOOKUP(G1101,CISL_PLODIN!A$2:D$537,2,FALSE)</f>
        <v>Bez plodiny</v>
      </c>
      <c r="I1101" s="38"/>
      <c r="J1101" s="39"/>
      <c r="K1101" s="39"/>
      <c r="L1101" s="40" t="s">
        <v>7755</v>
      </c>
      <c r="M1101" s="41"/>
    </row>
    <row r="1102" spans="1:13" x14ac:dyDescent="0.2">
      <c r="A1102" s="32">
        <v>1100</v>
      </c>
      <c r="B1102" s="33"/>
      <c r="C1102" s="33"/>
      <c r="D1102" s="34"/>
      <c r="E1102" s="35"/>
      <c r="F1102" s="36"/>
      <c r="G1102" s="33"/>
      <c r="H1102" s="45" t="str">
        <f>VLOOKUP(G1102,CISL_PLODIN!A$2:D$537,2,FALSE)</f>
        <v>Bez plodiny</v>
      </c>
      <c r="I1102" s="38"/>
      <c r="J1102" s="39"/>
      <c r="K1102" s="39"/>
      <c r="L1102" s="40" t="s">
        <v>7755</v>
      </c>
      <c r="M1102" s="41"/>
    </row>
    <row r="1103" spans="1:13" x14ac:dyDescent="0.2">
      <c r="A1103" s="32">
        <v>1101</v>
      </c>
      <c r="B1103" s="33"/>
      <c r="C1103" s="33"/>
      <c r="D1103" s="34"/>
      <c r="E1103" s="35"/>
      <c r="F1103" s="36"/>
      <c r="G1103" s="33"/>
      <c r="H1103" s="45" t="str">
        <f>VLOOKUP(G1103,CISL_PLODIN!A$2:D$537,2,FALSE)</f>
        <v>Bez plodiny</v>
      </c>
      <c r="I1103" s="38"/>
      <c r="J1103" s="39"/>
      <c r="K1103" s="39"/>
      <c r="L1103" s="40" t="s">
        <v>7755</v>
      </c>
      <c r="M1103" s="41"/>
    </row>
    <row r="1104" spans="1:13" x14ac:dyDescent="0.2">
      <c r="A1104" s="32">
        <v>1102</v>
      </c>
      <c r="B1104" s="33"/>
      <c r="C1104" s="33"/>
      <c r="D1104" s="34"/>
      <c r="E1104" s="35"/>
      <c r="F1104" s="36"/>
      <c r="G1104" s="33"/>
      <c r="H1104" s="45" t="str">
        <f>VLOOKUP(G1104,CISL_PLODIN!A$2:D$537,2,FALSE)</f>
        <v>Bez plodiny</v>
      </c>
      <c r="I1104" s="38"/>
      <c r="J1104" s="39"/>
      <c r="K1104" s="39"/>
      <c r="L1104" s="40" t="s">
        <v>7755</v>
      </c>
      <c r="M1104" s="41"/>
    </row>
    <row r="1105" spans="1:13" x14ac:dyDescent="0.2">
      <c r="A1105" s="32">
        <v>1103</v>
      </c>
      <c r="B1105" s="33"/>
      <c r="C1105" s="33"/>
      <c r="D1105" s="34"/>
      <c r="E1105" s="35"/>
      <c r="F1105" s="36"/>
      <c r="G1105" s="33"/>
      <c r="H1105" s="45" t="str">
        <f>VLOOKUP(G1105,CISL_PLODIN!A$2:D$537,2,FALSE)</f>
        <v>Bez plodiny</v>
      </c>
      <c r="I1105" s="38"/>
      <c r="J1105" s="39"/>
      <c r="K1105" s="39"/>
      <c r="L1105" s="40" t="s">
        <v>7755</v>
      </c>
      <c r="M1105" s="41"/>
    </row>
    <row r="1106" spans="1:13" x14ac:dyDescent="0.2">
      <c r="A1106" s="32">
        <v>1104</v>
      </c>
      <c r="B1106" s="33"/>
      <c r="C1106" s="33"/>
      <c r="D1106" s="34"/>
      <c r="E1106" s="35"/>
      <c r="F1106" s="36"/>
      <c r="G1106" s="33"/>
      <c r="H1106" s="45" t="str">
        <f>VLOOKUP(G1106,CISL_PLODIN!A$2:D$537,2,FALSE)</f>
        <v>Bez plodiny</v>
      </c>
      <c r="I1106" s="38"/>
      <c r="J1106" s="39"/>
      <c r="K1106" s="39"/>
      <c r="L1106" s="40" t="s">
        <v>7755</v>
      </c>
      <c r="M1106" s="41"/>
    </row>
    <row r="1107" spans="1:13" x14ac:dyDescent="0.2">
      <c r="A1107" s="32">
        <v>1105</v>
      </c>
      <c r="B1107" s="33"/>
      <c r="C1107" s="33"/>
      <c r="D1107" s="34"/>
      <c r="E1107" s="35"/>
      <c r="F1107" s="36"/>
      <c r="G1107" s="33"/>
      <c r="H1107" s="45" t="str">
        <f>VLOOKUP(G1107,CISL_PLODIN!A$2:D$537,2,FALSE)</f>
        <v>Bez plodiny</v>
      </c>
      <c r="I1107" s="38"/>
      <c r="J1107" s="39"/>
      <c r="K1107" s="39"/>
      <c r="L1107" s="40" t="s">
        <v>7755</v>
      </c>
      <c r="M1107" s="41"/>
    </row>
    <row r="1108" spans="1:13" x14ac:dyDescent="0.2">
      <c r="A1108" s="32">
        <v>1106</v>
      </c>
      <c r="B1108" s="33"/>
      <c r="C1108" s="33"/>
      <c r="D1108" s="34"/>
      <c r="E1108" s="35"/>
      <c r="F1108" s="36"/>
      <c r="G1108" s="33"/>
      <c r="H1108" s="45" t="str">
        <f>VLOOKUP(G1108,CISL_PLODIN!A$2:D$537,2,FALSE)</f>
        <v>Bez plodiny</v>
      </c>
      <c r="I1108" s="38"/>
      <c r="J1108" s="39"/>
      <c r="K1108" s="39"/>
      <c r="L1108" s="40" t="s">
        <v>7755</v>
      </c>
      <c r="M1108" s="41"/>
    </row>
    <row r="1109" spans="1:13" x14ac:dyDescent="0.2">
      <c r="A1109" s="32">
        <v>1107</v>
      </c>
      <c r="B1109" s="33"/>
      <c r="C1109" s="33"/>
      <c r="D1109" s="34"/>
      <c r="E1109" s="35"/>
      <c r="F1109" s="36"/>
      <c r="G1109" s="33"/>
      <c r="H1109" s="45" t="str">
        <f>VLOOKUP(G1109,CISL_PLODIN!A$2:D$537,2,FALSE)</f>
        <v>Bez plodiny</v>
      </c>
      <c r="I1109" s="38"/>
      <c r="J1109" s="39"/>
      <c r="K1109" s="39"/>
      <c r="L1109" s="40" t="s">
        <v>7755</v>
      </c>
      <c r="M1109" s="41"/>
    </row>
    <row r="1110" spans="1:13" x14ac:dyDescent="0.2">
      <c r="A1110" s="32">
        <v>1108</v>
      </c>
      <c r="B1110" s="33"/>
      <c r="C1110" s="33"/>
      <c r="D1110" s="34"/>
      <c r="E1110" s="35"/>
      <c r="F1110" s="36"/>
      <c r="G1110" s="33"/>
      <c r="H1110" s="45" t="str">
        <f>VLOOKUP(G1110,CISL_PLODIN!A$2:D$537,2,FALSE)</f>
        <v>Bez plodiny</v>
      </c>
      <c r="I1110" s="38"/>
      <c r="J1110" s="39"/>
      <c r="K1110" s="39"/>
      <c r="L1110" s="40" t="s">
        <v>7755</v>
      </c>
      <c r="M1110" s="41"/>
    </row>
    <row r="1111" spans="1:13" x14ac:dyDescent="0.2">
      <c r="A1111" s="32">
        <v>1109</v>
      </c>
      <c r="B1111" s="33"/>
      <c r="C1111" s="33"/>
      <c r="D1111" s="34"/>
      <c r="E1111" s="35"/>
      <c r="F1111" s="36"/>
      <c r="G1111" s="33"/>
      <c r="H1111" s="45" t="str">
        <f>VLOOKUP(G1111,CISL_PLODIN!A$2:D$537,2,FALSE)</f>
        <v>Bez plodiny</v>
      </c>
      <c r="I1111" s="38"/>
      <c r="J1111" s="39"/>
      <c r="K1111" s="39"/>
      <c r="L1111" s="40" t="s">
        <v>7755</v>
      </c>
      <c r="M1111" s="41"/>
    </row>
    <row r="1112" spans="1:13" x14ac:dyDescent="0.2">
      <c r="A1112" s="32">
        <v>1110</v>
      </c>
      <c r="B1112" s="33"/>
      <c r="C1112" s="33"/>
      <c r="D1112" s="34"/>
      <c r="E1112" s="35"/>
      <c r="F1112" s="36"/>
      <c r="G1112" s="33"/>
      <c r="H1112" s="45" t="str">
        <f>VLOOKUP(G1112,CISL_PLODIN!A$2:D$537,2,FALSE)</f>
        <v>Bez plodiny</v>
      </c>
      <c r="I1112" s="38"/>
      <c r="J1112" s="39"/>
      <c r="K1112" s="39"/>
      <c r="L1112" s="40" t="s">
        <v>7755</v>
      </c>
      <c r="M1112" s="41"/>
    </row>
    <row r="1113" spans="1:13" x14ac:dyDescent="0.2">
      <c r="A1113" s="32">
        <v>1111</v>
      </c>
      <c r="B1113" s="33"/>
      <c r="C1113" s="33"/>
      <c r="D1113" s="34"/>
      <c r="E1113" s="35"/>
      <c r="F1113" s="36"/>
      <c r="G1113" s="33"/>
      <c r="H1113" s="45" t="str">
        <f>VLOOKUP(G1113,CISL_PLODIN!A$2:D$537,2,FALSE)</f>
        <v>Bez plodiny</v>
      </c>
      <c r="I1113" s="38"/>
      <c r="J1113" s="39"/>
      <c r="K1113" s="39"/>
      <c r="L1113" s="40" t="s">
        <v>7755</v>
      </c>
      <c r="M1113" s="41"/>
    </row>
    <row r="1114" spans="1:13" x14ac:dyDescent="0.2">
      <c r="A1114" s="32">
        <v>1112</v>
      </c>
      <c r="B1114" s="33"/>
      <c r="C1114" s="33"/>
      <c r="D1114" s="34"/>
      <c r="E1114" s="35"/>
      <c r="F1114" s="36"/>
      <c r="G1114" s="33"/>
      <c r="H1114" s="45" t="str">
        <f>VLOOKUP(G1114,CISL_PLODIN!A$2:D$537,2,FALSE)</f>
        <v>Bez plodiny</v>
      </c>
      <c r="I1114" s="38"/>
      <c r="J1114" s="39"/>
      <c r="K1114" s="39"/>
      <c r="L1114" s="40" t="s">
        <v>7755</v>
      </c>
      <c r="M1114" s="41"/>
    </row>
    <row r="1115" spans="1:13" x14ac:dyDescent="0.2">
      <c r="A1115" s="32">
        <v>1113</v>
      </c>
      <c r="B1115" s="33"/>
      <c r="C1115" s="33"/>
      <c r="D1115" s="34"/>
      <c r="E1115" s="35"/>
      <c r="F1115" s="36"/>
      <c r="G1115" s="33"/>
      <c r="H1115" s="45" t="str">
        <f>VLOOKUP(G1115,CISL_PLODIN!A$2:D$537,2,FALSE)</f>
        <v>Bez plodiny</v>
      </c>
      <c r="I1115" s="38"/>
      <c r="J1115" s="39"/>
      <c r="K1115" s="39"/>
      <c r="L1115" s="40" t="s">
        <v>7755</v>
      </c>
      <c r="M1115" s="41"/>
    </row>
    <row r="1116" spans="1:13" x14ac:dyDescent="0.2">
      <c r="A1116" s="32">
        <v>1114</v>
      </c>
      <c r="B1116" s="33"/>
      <c r="C1116" s="33"/>
      <c r="D1116" s="34"/>
      <c r="E1116" s="35"/>
      <c r="F1116" s="36"/>
      <c r="G1116" s="33"/>
      <c r="H1116" s="45" t="str">
        <f>VLOOKUP(G1116,CISL_PLODIN!A$2:D$537,2,FALSE)</f>
        <v>Bez plodiny</v>
      </c>
      <c r="I1116" s="38"/>
      <c r="J1116" s="39"/>
      <c r="K1116" s="39"/>
      <c r="L1116" s="40" t="s">
        <v>7755</v>
      </c>
      <c r="M1116" s="41"/>
    </row>
    <row r="1117" spans="1:13" x14ac:dyDescent="0.2">
      <c r="A1117" s="32">
        <v>1115</v>
      </c>
      <c r="B1117" s="33"/>
      <c r="C1117" s="33"/>
      <c r="D1117" s="34"/>
      <c r="E1117" s="35"/>
      <c r="F1117" s="36"/>
      <c r="G1117" s="33"/>
      <c r="H1117" s="45" t="str">
        <f>VLOOKUP(G1117,CISL_PLODIN!A$2:D$537,2,FALSE)</f>
        <v>Bez plodiny</v>
      </c>
      <c r="I1117" s="38"/>
      <c r="J1117" s="39"/>
      <c r="K1117" s="39"/>
      <c r="L1117" s="40" t="s">
        <v>7755</v>
      </c>
      <c r="M1117" s="41"/>
    </row>
    <row r="1118" spans="1:13" x14ac:dyDescent="0.2">
      <c r="A1118" s="32">
        <v>1116</v>
      </c>
      <c r="B1118" s="33"/>
      <c r="C1118" s="33"/>
      <c r="D1118" s="34"/>
      <c r="E1118" s="35"/>
      <c r="F1118" s="36"/>
      <c r="G1118" s="33"/>
      <c r="H1118" s="45" t="str">
        <f>VLOOKUP(G1118,CISL_PLODIN!A$2:D$537,2,FALSE)</f>
        <v>Bez plodiny</v>
      </c>
      <c r="I1118" s="38"/>
      <c r="J1118" s="39"/>
      <c r="K1118" s="39"/>
      <c r="L1118" s="40" t="s">
        <v>7755</v>
      </c>
      <c r="M1118" s="41"/>
    </row>
    <row r="1119" spans="1:13" x14ac:dyDescent="0.2">
      <c r="A1119" s="32">
        <v>1117</v>
      </c>
      <c r="B1119" s="33"/>
      <c r="C1119" s="33"/>
      <c r="D1119" s="34"/>
      <c r="E1119" s="35"/>
      <c r="F1119" s="36"/>
      <c r="G1119" s="33"/>
      <c r="H1119" s="45" t="str">
        <f>VLOOKUP(G1119,CISL_PLODIN!A$2:D$537,2,FALSE)</f>
        <v>Bez plodiny</v>
      </c>
      <c r="I1119" s="38"/>
      <c r="J1119" s="39"/>
      <c r="K1119" s="39"/>
      <c r="L1119" s="40" t="s">
        <v>7755</v>
      </c>
      <c r="M1119" s="41"/>
    </row>
    <row r="1120" spans="1:13" x14ac:dyDescent="0.2">
      <c r="A1120" s="32">
        <v>1118</v>
      </c>
      <c r="B1120" s="33"/>
      <c r="C1120" s="33"/>
      <c r="D1120" s="34"/>
      <c r="E1120" s="35"/>
      <c r="F1120" s="36"/>
      <c r="G1120" s="33"/>
      <c r="H1120" s="45" t="str">
        <f>VLOOKUP(G1120,CISL_PLODIN!A$2:D$537,2,FALSE)</f>
        <v>Bez plodiny</v>
      </c>
      <c r="I1120" s="38"/>
      <c r="J1120" s="39"/>
      <c r="K1120" s="39"/>
      <c r="L1120" s="40" t="s">
        <v>7755</v>
      </c>
      <c r="M1120" s="41"/>
    </row>
    <row r="1121" spans="1:13" x14ac:dyDescent="0.2">
      <c r="A1121" s="32">
        <v>1119</v>
      </c>
      <c r="B1121" s="33"/>
      <c r="C1121" s="33"/>
      <c r="D1121" s="34"/>
      <c r="E1121" s="35"/>
      <c r="F1121" s="36"/>
      <c r="G1121" s="33"/>
      <c r="H1121" s="45" t="str">
        <f>VLOOKUP(G1121,CISL_PLODIN!A$2:D$537,2,FALSE)</f>
        <v>Bez plodiny</v>
      </c>
      <c r="I1121" s="38"/>
      <c r="J1121" s="39"/>
      <c r="K1121" s="39"/>
      <c r="L1121" s="40" t="s">
        <v>7755</v>
      </c>
      <c r="M1121" s="41"/>
    </row>
    <row r="1122" spans="1:13" x14ac:dyDescent="0.2">
      <c r="A1122" s="32">
        <v>1120</v>
      </c>
      <c r="B1122" s="33"/>
      <c r="C1122" s="33"/>
      <c r="D1122" s="34"/>
      <c r="E1122" s="35"/>
      <c r="F1122" s="36"/>
      <c r="G1122" s="33"/>
      <c r="H1122" s="45" t="str">
        <f>VLOOKUP(G1122,CISL_PLODIN!A$2:D$537,2,FALSE)</f>
        <v>Bez plodiny</v>
      </c>
      <c r="I1122" s="38"/>
      <c r="J1122" s="39"/>
      <c r="K1122" s="39"/>
      <c r="L1122" s="40" t="s">
        <v>7755</v>
      </c>
      <c r="M1122" s="41"/>
    </row>
    <row r="1123" spans="1:13" x14ac:dyDescent="0.2">
      <c r="A1123" s="32">
        <v>1121</v>
      </c>
      <c r="B1123" s="33"/>
      <c r="C1123" s="33"/>
      <c r="D1123" s="34"/>
      <c r="E1123" s="35"/>
      <c r="F1123" s="36"/>
      <c r="G1123" s="33"/>
      <c r="H1123" s="45" t="str">
        <f>VLOOKUP(G1123,CISL_PLODIN!A$2:D$537,2,FALSE)</f>
        <v>Bez plodiny</v>
      </c>
      <c r="I1123" s="38"/>
      <c r="J1123" s="39"/>
      <c r="K1123" s="39"/>
      <c r="L1123" s="40" t="s">
        <v>7755</v>
      </c>
      <c r="M1123" s="41"/>
    </row>
    <row r="1124" spans="1:13" x14ac:dyDescent="0.2">
      <c r="A1124" s="32">
        <v>1122</v>
      </c>
      <c r="B1124" s="33"/>
      <c r="C1124" s="33"/>
      <c r="D1124" s="34"/>
      <c r="E1124" s="35"/>
      <c r="F1124" s="36"/>
      <c r="G1124" s="33"/>
      <c r="H1124" s="45" t="str">
        <f>VLOOKUP(G1124,CISL_PLODIN!A$2:D$537,2,FALSE)</f>
        <v>Bez plodiny</v>
      </c>
      <c r="I1124" s="38"/>
      <c r="J1124" s="39"/>
      <c r="K1124" s="39"/>
      <c r="L1124" s="40" t="s">
        <v>7755</v>
      </c>
      <c r="M1124" s="41"/>
    </row>
    <row r="1125" spans="1:13" x14ac:dyDescent="0.2">
      <c r="A1125" s="32">
        <v>1123</v>
      </c>
      <c r="B1125" s="33"/>
      <c r="C1125" s="33"/>
      <c r="D1125" s="34"/>
      <c r="E1125" s="35"/>
      <c r="F1125" s="36"/>
      <c r="G1125" s="33"/>
      <c r="H1125" s="45" t="str">
        <f>VLOOKUP(G1125,CISL_PLODIN!A$2:D$537,2,FALSE)</f>
        <v>Bez plodiny</v>
      </c>
      <c r="I1125" s="38"/>
      <c r="J1125" s="39"/>
      <c r="K1125" s="39"/>
      <c r="L1125" s="40" t="s">
        <v>7755</v>
      </c>
      <c r="M1125" s="41"/>
    </row>
    <row r="1126" spans="1:13" x14ac:dyDescent="0.2">
      <c r="A1126" s="32">
        <v>1124</v>
      </c>
      <c r="B1126" s="33"/>
      <c r="C1126" s="33"/>
      <c r="D1126" s="34"/>
      <c r="E1126" s="35"/>
      <c r="F1126" s="36"/>
      <c r="G1126" s="33"/>
      <c r="H1126" s="45" t="str">
        <f>VLOOKUP(G1126,CISL_PLODIN!A$2:D$537,2,FALSE)</f>
        <v>Bez plodiny</v>
      </c>
      <c r="I1126" s="38"/>
      <c r="J1126" s="39"/>
      <c r="K1126" s="39"/>
      <c r="L1126" s="40" t="s">
        <v>7755</v>
      </c>
      <c r="M1126" s="41"/>
    </row>
    <row r="1127" spans="1:13" x14ac:dyDescent="0.2">
      <c r="A1127" s="32">
        <v>1125</v>
      </c>
      <c r="B1127" s="33"/>
      <c r="C1127" s="33"/>
      <c r="D1127" s="34"/>
      <c r="E1127" s="35"/>
      <c r="F1127" s="36"/>
      <c r="G1127" s="33"/>
      <c r="H1127" s="45" t="str">
        <f>VLOOKUP(G1127,CISL_PLODIN!A$2:D$537,2,FALSE)</f>
        <v>Bez plodiny</v>
      </c>
      <c r="I1127" s="38"/>
      <c r="J1127" s="39"/>
      <c r="K1127" s="39"/>
      <c r="L1127" s="40" t="s">
        <v>7755</v>
      </c>
      <c r="M1127" s="41"/>
    </row>
    <row r="1128" spans="1:13" x14ac:dyDescent="0.2">
      <c r="A1128" s="32">
        <v>1126</v>
      </c>
      <c r="B1128" s="33"/>
      <c r="C1128" s="33"/>
      <c r="D1128" s="34"/>
      <c r="E1128" s="35"/>
      <c r="F1128" s="36"/>
      <c r="G1128" s="33"/>
      <c r="H1128" s="45" t="str">
        <f>VLOOKUP(G1128,CISL_PLODIN!A$2:D$537,2,FALSE)</f>
        <v>Bez plodiny</v>
      </c>
      <c r="I1128" s="38"/>
      <c r="J1128" s="39"/>
      <c r="K1128" s="39"/>
      <c r="L1128" s="40" t="s">
        <v>7755</v>
      </c>
      <c r="M1128" s="41"/>
    </row>
    <row r="1129" spans="1:13" x14ac:dyDescent="0.2">
      <c r="A1129" s="32">
        <v>1127</v>
      </c>
      <c r="B1129" s="33"/>
      <c r="C1129" s="33"/>
      <c r="D1129" s="34"/>
      <c r="E1129" s="35"/>
      <c r="F1129" s="36"/>
      <c r="G1129" s="33"/>
      <c r="H1129" s="45" t="str">
        <f>VLOOKUP(G1129,CISL_PLODIN!A$2:D$537,2,FALSE)</f>
        <v>Bez plodiny</v>
      </c>
      <c r="I1129" s="38"/>
      <c r="J1129" s="39"/>
      <c r="K1129" s="39"/>
      <c r="L1129" s="40" t="s">
        <v>7755</v>
      </c>
      <c r="M1129" s="41"/>
    </row>
    <row r="1130" spans="1:13" x14ac:dyDescent="0.2">
      <c r="A1130" s="32">
        <v>1128</v>
      </c>
      <c r="B1130" s="33"/>
      <c r="C1130" s="33"/>
      <c r="D1130" s="34"/>
      <c r="E1130" s="35"/>
      <c r="F1130" s="36"/>
      <c r="G1130" s="33"/>
      <c r="H1130" s="45" t="str">
        <f>VLOOKUP(G1130,CISL_PLODIN!A$2:D$537,2,FALSE)</f>
        <v>Bez plodiny</v>
      </c>
      <c r="I1130" s="38"/>
      <c r="J1130" s="39"/>
      <c r="K1130" s="39"/>
      <c r="L1130" s="40" t="s">
        <v>7755</v>
      </c>
      <c r="M1130" s="41"/>
    </row>
    <row r="1131" spans="1:13" x14ac:dyDescent="0.2">
      <c r="A1131" s="32">
        <v>1129</v>
      </c>
      <c r="B1131" s="33"/>
      <c r="C1131" s="33"/>
      <c r="D1131" s="34"/>
      <c r="E1131" s="35"/>
      <c r="F1131" s="36"/>
      <c r="G1131" s="33"/>
      <c r="H1131" s="45" t="str">
        <f>VLOOKUP(G1131,CISL_PLODIN!A$2:D$537,2,FALSE)</f>
        <v>Bez plodiny</v>
      </c>
      <c r="I1131" s="38"/>
      <c r="J1131" s="39"/>
      <c r="K1131" s="39"/>
      <c r="L1131" s="40" t="s">
        <v>7755</v>
      </c>
      <c r="M1131" s="41"/>
    </row>
    <row r="1132" spans="1:13" x14ac:dyDescent="0.2">
      <c r="A1132" s="32">
        <v>1130</v>
      </c>
      <c r="B1132" s="33"/>
      <c r="C1132" s="33"/>
      <c r="D1132" s="34"/>
      <c r="E1132" s="35"/>
      <c r="F1132" s="36"/>
      <c r="G1132" s="33"/>
      <c r="H1132" s="45" t="str">
        <f>VLOOKUP(G1132,CISL_PLODIN!A$2:D$537,2,FALSE)</f>
        <v>Bez plodiny</v>
      </c>
      <c r="I1132" s="38"/>
      <c r="J1132" s="39"/>
      <c r="K1132" s="39"/>
      <c r="L1132" s="40" t="s">
        <v>7755</v>
      </c>
      <c r="M1132" s="41"/>
    </row>
    <row r="1133" spans="1:13" x14ac:dyDescent="0.2">
      <c r="A1133" s="32">
        <v>1131</v>
      </c>
      <c r="B1133" s="33"/>
      <c r="C1133" s="33"/>
      <c r="D1133" s="34"/>
      <c r="E1133" s="35"/>
      <c r="F1133" s="36"/>
      <c r="G1133" s="33"/>
      <c r="H1133" s="45" t="str">
        <f>VLOOKUP(G1133,CISL_PLODIN!A$2:D$537,2,FALSE)</f>
        <v>Bez plodiny</v>
      </c>
      <c r="I1133" s="38"/>
      <c r="J1133" s="39"/>
      <c r="K1133" s="39"/>
      <c r="L1133" s="40" t="s">
        <v>7755</v>
      </c>
      <c r="M1133" s="41"/>
    </row>
    <row r="1134" spans="1:13" x14ac:dyDescent="0.2">
      <c r="A1134" s="32">
        <v>1132</v>
      </c>
      <c r="B1134" s="33"/>
      <c r="C1134" s="33"/>
      <c r="D1134" s="34"/>
      <c r="E1134" s="35"/>
      <c r="F1134" s="36"/>
      <c r="G1134" s="33"/>
      <c r="H1134" s="45" t="str">
        <f>VLOOKUP(G1134,CISL_PLODIN!A$2:D$537,2,FALSE)</f>
        <v>Bez plodiny</v>
      </c>
      <c r="I1134" s="38"/>
      <c r="J1134" s="39"/>
      <c r="K1134" s="39"/>
      <c r="L1134" s="40" t="s">
        <v>7755</v>
      </c>
      <c r="M1134" s="41"/>
    </row>
    <row r="1135" spans="1:13" x14ac:dyDescent="0.2">
      <c r="A1135" s="32">
        <v>1133</v>
      </c>
      <c r="B1135" s="33"/>
      <c r="C1135" s="33"/>
      <c r="D1135" s="34"/>
      <c r="E1135" s="35"/>
      <c r="F1135" s="36"/>
      <c r="G1135" s="33"/>
      <c r="H1135" s="45" t="str">
        <f>VLOOKUP(G1135,CISL_PLODIN!A$2:D$537,2,FALSE)</f>
        <v>Bez plodiny</v>
      </c>
      <c r="I1135" s="38"/>
      <c r="J1135" s="39"/>
      <c r="K1135" s="39"/>
      <c r="L1135" s="40" t="s">
        <v>7755</v>
      </c>
      <c r="M1135" s="41"/>
    </row>
    <row r="1136" spans="1:13" x14ac:dyDescent="0.2">
      <c r="A1136" s="32">
        <v>1134</v>
      </c>
      <c r="B1136" s="33"/>
      <c r="C1136" s="33"/>
      <c r="D1136" s="34"/>
      <c r="E1136" s="35"/>
      <c r="F1136" s="36"/>
      <c r="G1136" s="33"/>
      <c r="H1136" s="45" t="str">
        <f>VLOOKUP(G1136,CISL_PLODIN!A$2:D$537,2,FALSE)</f>
        <v>Bez plodiny</v>
      </c>
      <c r="I1136" s="38"/>
      <c r="J1136" s="39"/>
      <c r="K1136" s="39"/>
      <c r="L1136" s="40" t="s">
        <v>7755</v>
      </c>
      <c r="M1136" s="41"/>
    </row>
    <row r="1137" spans="1:13" x14ac:dyDescent="0.2">
      <c r="A1137" s="32">
        <v>1135</v>
      </c>
      <c r="B1137" s="33"/>
      <c r="C1137" s="33"/>
      <c r="D1137" s="34"/>
      <c r="E1137" s="35"/>
      <c r="F1137" s="36"/>
      <c r="G1137" s="33"/>
      <c r="H1137" s="45" t="str">
        <f>VLOOKUP(G1137,CISL_PLODIN!A$2:D$537,2,FALSE)</f>
        <v>Bez plodiny</v>
      </c>
      <c r="I1137" s="38"/>
      <c r="J1137" s="39"/>
      <c r="K1137" s="39"/>
      <c r="L1137" s="40" t="s">
        <v>7755</v>
      </c>
      <c r="M1137" s="41"/>
    </row>
    <row r="1138" spans="1:13" x14ac:dyDescent="0.2">
      <c r="A1138" s="32">
        <v>1136</v>
      </c>
      <c r="B1138" s="33"/>
      <c r="C1138" s="33"/>
      <c r="D1138" s="34"/>
      <c r="E1138" s="35"/>
      <c r="F1138" s="36"/>
      <c r="G1138" s="33"/>
      <c r="H1138" s="45" t="str">
        <f>VLOOKUP(G1138,CISL_PLODIN!A$2:D$537,2,FALSE)</f>
        <v>Bez plodiny</v>
      </c>
      <c r="I1138" s="38"/>
      <c r="J1138" s="39"/>
      <c r="K1138" s="39"/>
      <c r="L1138" s="40" t="s">
        <v>7755</v>
      </c>
      <c r="M1138" s="41"/>
    </row>
    <row r="1139" spans="1:13" x14ac:dyDescent="0.2">
      <c r="A1139" s="32">
        <v>1137</v>
      </c>
      <c r="B1139" s="33"/>
      <c r="C1139" s="33"/>
      <c r="D1139" s="34"/>
      <c r="E1139" s="35"/>
      <c r="F1139" s="36"/>
      <c r="G1139" s="33"/>
      <c r="H1139" s="45" t="str">
        <f>VLOOKUP(G1139,CISL_PLODIN!A$2:D$537,2,FALSE)</f>
        <v>Bez plodiny</v>
      </c>
      <c r="I1139" s="38"/>
      <c r="J1139" s="39"/>
      <c r="K1139" s="39"/>
      <c r="L1139" s="40" t="s">
        <v>7755</v>
      </c>
      <c r="M1139" s="41"/>
    </row>
    <row r="1140" spans="1:13" x14ac:dyDescent="0.2">
      <c r="A1140" s="32">
        <v>1138</v>
      </c>
      <c r="B1140" s="33"/>
      <c r="C1140" s="33"/>
      <c r="D1140" s="34"/>
      <c r="E1140" s="35"/>
      <c r="F1140" s="36"/>
      <c r="G1140" s="33"/>
      <c r="H1140" s="45" t="str">
        <f>VLOOKUP(G1140,CISL_PLODIN!A$2:D$537,2,FALSE)</f>
        <v>Bez plodiny</v>
      </c>
      <c r="I1140" s="38"/>
      <c r="J1140" s="39"/>
      <c r="K1140" s="39"/>
      <c r="L1140" s="40" t="s">
        <v>7755</v>
      </c>
      <c r="M1140" s="41"/>
    </row>
    <row r="1141" spans="1:13" x14ac:dyDescent="0.2">
      <c r="A1141" s="32">
        <v>1139</v>
      </c>
      <c r="B1141" s="33"/>
      <c r="C1141" s="33"/>
      <c r="D1141" s="34"/>
      <c r="E1141" s="35"/>
      <c r="F1141" s="36"/>
      <c r="G1141" s="33"/>
      <c r="H1141" s="45" t="str">
        <f>VLOOKUP(G1141,CISL_PLODIN!A$2:D$537,2,FALSE)</f>
        <v>Bez plodiny</v>
      </c>
      <c r="I1141" s="38"/>
      <c r="J1141" s="39"/>
      <c r="K1141" s="39"/>
      <c r="L1141" s="40" t="s">
        <v>7755</v>
      </c>
      <c r="M1141" s="41"/>
    </row>
    <row r="1142" spans="1:13" x14ac:dyDescent="0.2">
      <c r="A1142" s="32">
        <v>1140</v>
      </c>
      <c r="B1142" s="33"/>
      <c r="C1142" s="33"/>
      <c r="D1142" s="34"/>
      <c r="E1142" s="35"/>
      <c r="F1142" s="36"/>
      <c r="G1142" s="33"/>
      <c r="H1142" s="45" t="str">
        <f>VLOOKUP(G1142,CISL_PLODIN!A$2:D$537,2,FALSE)</f>
        <v>Bez plodiny</v>
      </c>
      <c r="I1142" s="38"/>
      <c r="J1142" s="39"/>
      <c r="K1142" s="39"/>
      <c r="L1142" s="40" t="s">
        <v>7755</v>
      </c>
      <c r="M1142" s="41"/>
    </row>
    <row r="1143" spans="1:13" x14ac:dyDescent="0.2">
      <c r="A1143" s="32">
        <v>1141</v>
      </c>
      <c r="B1143" s="33"/>
      <c r="C1143" s="33"/>
      <c r="D1143" s="34"/>
      <c r="E1143" s="35"/>
      <c r="F1143" s="36"/>
      <c r="G1143" s="33"/>
      <c r="H1143" s="45" t="str">
        <f>VLOOKUP(G1143,CISL_PLODIN!A$2:D$537,2,FALSE)</f>
        <v>Bez plodiny</v>
      </c>
      <c r="I1143" s="38"/>
      <c r="J1143" s="39"/>
      <c r="K1143" s="39"/>
      <c r="L1143" s="40" t="s">
        <v>7755</v>
      </c>
      <c r="M1143" s="41"/>
    </row>
    <row r="1144" spans="1:13" x14ac:dyDescent="0.2">
      <c r="A1144" s="32">
        <v>1142</v>
      </c>
      <c r="B1144" s="33"/>
      <c r="C1144" s="33"/>
      <c r="D1144" s="34"/>
      <c r="E1144" s="35"/>
      <c r="F1144" s="36"/>
      <c r="G1144" s="33"/>
      <c r="H1144" s="45" t="str">
        <f>VLOOKUP(G1144,CISL_PLODIN!A$2:D$537,2,FALSE)</f>
        <v>Bez plodiny</v>
      </c>
      <c r="I1144" s="38"/>
      <c r="J1144" s="39"/>
      <c r="K1144" s="39"/>
      <c r="L1144" s="40" t="s">
        <v>7755</v>
      </c>
      <c r="M1144" s="41"/>
    </row>
    <row r="1145" spans="1:13" x14ac:dyDescent="0.2">
      <c r="A1145" s="32">
        <v>1143</v>
      </c>
      <c r="B1145" s="33"/>
      <c r="C1145" s="33"/>
      <c r="D1145" s="34"/>
      <c r="E1145" s="35"/>
      <c r="F1145" s="36"/>
      <c r="G1145" s="33"/>
      <c r="H1145" s="45" t="str">
        <f>VLOOKUP(G1145,CISL_PLODIN!A$2:D$537,2,FALSE)</f>
        <v>Bez plodiny</v>
      </c>
      <c r="I1145" s="38"/>
      <c r="J1145" s="39"/>
      <c r="K1145" s="39"/>
      <c r="L1145" s="40" t="s">
        <v>7755</v>
      </c>
      <c r="M1145" s="41"/>
    </row>
    <row r="1146" spans="1:13" x14ac:dyDescent="0.2">
      <c r="A1146" s="32">
        <v>1144</v>
      </c>
      <c r="B1146" s="33"/>
      <c r="C1146" s="33"/>
      <c r="D1146" s="34"/>
      <c r="E1146" s="35"/>
      <c r="F1146" s="36"/>
      <c r="G1146" s="33"/>
      <c r="H1146" s="45" t="str">
        <f>VLOOKUP(G1146,CISL_PLODIN!A$2:D$537,2,FALSE)</f>
        <v>Bez plodiny</v>
      </c>
      <c r="I1146" s="38"/>
      <c r="J1146" s="39"/>
      <c r="K1146" s="39"/>
      <c r="L1146" s="40" t="s">
        <v>7755</v>
      </c>
      <c r="M1146" s="41"/>
    </row>
    <row r="1147" spans="1:13" x14ac:dyDescent="0.2">
      <c r="A1147" s="32">
        <v>1145</v>
      </c>
      <c r="B1147" s="33"/>
      <c r="C1147" s="33"/>
      <c r="D1147" s="34"/>
      <c r="E1147" s="35"/>
      <c r="F1147" s="36"/>
      <c r="G1147" s="33"/>
      <c r="H1147" s="45" t="str">
        <f>VLOOKUP(G1147,CISL_PLODIN!A$2:D$537,2,FALSE)</f>
        <v>Bez plodiny</v>
      </c>
      <c r="I1147" s="38"/>
      <c r="J1147" s="39"/>
      <c r="K1147" s="39"/>
      <c r="L1147" s="40" t="s">
        <v>7755</v>
      </c>
      <c r="M1147" s="41"/>
    </row>
    <row r="1148" spans="1:13" x14ac:dyDescent="0.2">
      <c r="A1148" s="32">
        <v>1146</v>
      </c>
      <c r="B1148" s="33"/>
      <c r="C1148" s="33"/>
      <c r="D1148" s="34"/>
      <c r="E1148" s="35"/>
      <c r="F1148" s="36"/>
      <c r="G1148" s="33"/>
      <c r="H1148" s="45" t="str">
        <f>VLOOKUP(G1148,CISL_PLODIN!A$2:D$537,2,FALSE)</f>
        <v>Bez plodiny</v>
      </c>
      <c r="I1148" s="38"/>
      <c r="J1148" s="39"/>
      <c r="K1148" s="39"/>
      <c r="L1148" s="40" t="s">
        <v>7755</v>
      </c>
      <c r="M1148" s="41"/>
    </row>
    <row r="1149" spans="1:13" x14ac:dyDescent="0.2">
      <c r="A1149" s="32">
        <v>1147</v>
      </c>
      <c r="B1149" s="33"/>
      <c r="C1149" s="33"/>
      <c r="D1149" s="34"/>
      <c r="E1149" s="35"/>
      <c r="F1149" s="36"/>
      <c r="G1149" s="33"/>
      <c r="H1149" s="45" t="str">
        <f>VLOOKUP(G1149,CISL_PLODIN!A$2:D$537,2,FALSE)</f>
        <v>Bez plodiny</v>
      </c>
      <c r="I1149" s="38"/>
      <c r="J1149" s="39"/>
      <c r="K1149" s="39"/>
      <c r="L1149" s="40" t="s">
        <v>7755</v>
      </c>
      <c r="M1149" s="41"/>
    </row>
    <row r="1150" spans="1:13" x14ac:dyDescent="0.2">
      <c r="A1150" s="32">
        <v>1148</v>
      </c>
      <c r="B1150" s="33"/>
      <c r="C1150" s="33"/>
      <c r="D1150" s="34"/>
      <c r="E1150" s="35"/>
      <c r="F1150" s="36"/>
      <c r="G1150" s="33"/>
      <c r="H1150" s="45" t="str">
        <f>VLOOKUP(G1150,CISL_PLODIN!A$2:D$537,2,FALSE)</f>
        <v>Bez plodiny</v>
      </c>
      <c r="I1150" s="38"/>
      <c r="J1150" s="39"/>
      <c r="K1150" s="39"/>
      <c r="L1150" s="40" t="s">
        <v>7755</v>
      </c>
      <c r="M1150" s="41"/>
    </row>
    <row r="1151" spans="1:13" x14ac:dyDescent="0.2">
      <c r="A1151" s="32">
        <v>1149</v>
      </c>
      <c r="B1151" s="33"/>
      <c r="C1151" s="33"/>
      <c r="D1151" s="34"/>
      <c r="E1151" s="35"/>
      <c r="F1151" s="36"/>
      <c r="G1151" s="33"/>
      <c r="H1151" s="45" t="str">
        <f>VLOOKUP(G1151,CISL_PLODIN!A$2:D$537,2,FALSE)</f>
        <v>Bez plodiny</v>
      </c>
      <c r="I1151" s="38"/>
      <c r="J1151" s="39"/>
      <c r="K1151" s="39"/>
      <c r="L1151" s="40" t="s">
        <v>7755</v>
      </c>
      <c r="M1151" s="41"/>
    </row>
    <row r="1152" spans="1:13" x14ac:dyDescent="0.2">
      <c r="A1152" s="32">
        <v>1150</v>
      </c>
      <c r="B1152" s="33"/>
      <c r="C1152" s="33"/>
      <c r="D1152" s="34"/>
      <c r="E1152" s="35"/>
      <c r="F1152" s="36"/>
      <c r="G1152" s="33"/>
      <c r="H1152" s="45" t="str">
        <f>VLOOKUP(G1152,CISL_PLODIN!A$2:D$537,2,FALSE)</f>
        <v>Bez plodiny</v>
      </c>
      <c r="I1152" s="38"/>
      <c r="J1152" s="39"/>
      <c r="K1152" s="39"/>
      <c r="L1152" s="40" t="s">
        <v>7755</v>
      </c>
      <c r="M1152" s="41"/>
    </row>
    <row r="1153" spans="1:13" x14ac:dyDescent="0.2">
      <c r="A1153" s="32">
        <v>1151</v>
      </c>
      <c r="B1153" s="33"/>
      <c r="C1153" s="33"/>
      <c r="D1153" s="34"/>
      <c r="E1153" s="35"/>
      <c r="F1153" s="36"/>
      <c r="G1153" s="33"/>
      <c r="H1153" s="45" t="str">
        <f>VLOOKUP(G1153,CISL_PLODIN!A$2:D$537,2,FALSE)</f>
        <v>Bez plodiny</v>
      </c>
      <c r="I1153" s="38"/>
      <c r="J1153" s="39"/>
      <c r="K1153" s="39"/>
      <c r="L1153" s="40" t="s">
        <v>7755</v>
      </c>
      <c r="M1153" s="41"/>
    </row>
    <row r="1154" spans="1:13" x14ac:dyDescent="0.2">
      <c r="A1154" s="32">
        <v>1152</v>
      </c>
      <c r="B1154" s="33"/>
      <c r="C1154" s="33"/>
      <c r="D1154" s="34"/>
      <c r="E1154" s="35"/>
      <c r="F1154" s="36"/>
      <c r="G1154" s="33"/>
      <c r="H1154" s="45" t="str">
        <f>VLOOKUP(G1154,CISL_PLODIN!A$2:D$537,2,FALSE)</f>
        <v>Bez plodiny</v>
      </c>
      <c r="I1154" s="38"/>
      <c r="J1154" s="39"/>
      <c r="K1154" s="39"/>
      <c r="L1154" s="40" t="s">
        <v>7755</v>
      </c>
      <c r="M1154" s="41"/>
    </row>
    <row r="1155" spans="1:13" x14ac:dyDescent="0.2">
      <c r="A1155" s="32">
        <v>1153</v>
      </c>
      <c r="B1155" s="33"/>
      <c r="C1155" s="33"/>
      <c r="D1155" s="34"/>
      <c r="E1155" s="35"/>
      <c r="F1155" s="36"/>
      <c r="G1155" s="33"/>
      <c r="H1155" s="45" t="str">
        <f>VLOOKUP(G1155,CISL_PLODIN!A$2:D$537,2,FALSE)</f>
        <v>Bez plodiny</v>
      </c>
      <c r="I1155" s="38"/>
      <c r="J1155" s="39"/>
      <c r="K1155" s="39"/>
      <c r="L1155" s="40" t="s">
        <v>7755</v>
      </c>
      <c r="M1155" s="41"/>
    </row>
    <row r="1156" spans="1:13" x14ac:dyDescent="0.2">
      <c r="A1156" s="32">
        <v>1154</v>
      </c>
      <c r="B1156" s="33"/>
      <c r="C1156" s="33"/>
      <c r="D1156" s="34"/>
      <c r="E1156" s="35"/>
      <c r="F1156" s="36"/>
      <c r="G1156" s="33"/>
      <c r="H1156" s="45" t="str">
        <f>VLOOKUP(G1156,CISL_PLODIN!A$2:D$537,2,FALSE)</f>
        <v>Bez plodiny</v>
      </c>
      <c r="I1156" s="38"/>
      <c r="J1156" s="39"/>
      <c r="K1156" s="39"/>
      <c r="L1156" s="40" t="s">
        <v>7755</v>
      </c>
      <c r="M1156" s="41"/>
    </row>
    <row r="1157" spans="1:13" x14ac:dyDescent="0.2">
      <c r="A1157" s="32">
        <v>1155</v>
      </c>
      <c r="B1157" s="33"/>
      <c r="C1157" s="33"/>
      <c r="D1157" s="34"/>
      <c r="E1157" s="35"/>
      <c r="F1157" s="36"/>
      <c r="G1157" s="33"/>
      <c r="H1157" s="45" t="str">
        <f>VLOOKUP(G1157,CISL_PLODIN!A$2:D$537,2,FALSE)</f>
        <v>Bez plodiny</v>
      </c>
      <c r="I1157" s="38"/>
      <c r="J1157" s="39"/>
      <c r="K1157" s="39"/>
      <c r="L1157" s="40" t="s">
        <v>7755</v>
      </c>
      <c r="M1157" s="41"/>
    </row>
    <row r="1158" spans="1:13" x14ac:dyDescent="0.2">
      <c r="A1158" s="32">
        <v>1156</v>
      </c>
      <c r="B1158" s="33"/>
      <c r="C1158" s="33"/>
      <c r="D1158" s="34"/>
      <c r="E1158" s="35"/>
      <c r="F1158" s="36"/>
      <c r="G1158" s="33"/>
      <c r="H1158" s="45" t="str">
        <f>VLOOKUP(G1158,CISL_PLODIN!A$2:D$537,2,FALSE)</f>
        <v>Bez plodiny</v>
      </c>
      <c r="I1158" s="38"/>
      <c r="J1158" s="39"/>
      <c r="K1158" s="39"/>
      <c r="L1158" s="40" t="s">
        <v>7755</v>
      </c>
      <c r="M1158" s="41"/>
    </row>
    <row r="1159" spans="1:13" x14ac:dyDescent="0.2">
      <c r="A1159" s="32">
        <v>1157</v>
      </c>
      <c r="B1159" s="33"/>
      <c r="C1159" s="33"/>
      <c r="D1159" s="34"/>
      <c r="E1159" s="35"/>
      <c r="F1159" s="36"/>
      <c r="G1159" s="33"/>
      <c r="H1159" s="45" t="str">
        <f>VLOOKUP(G1159,CISL_PLODIN!A$2:D$537,2,FALSE)</f>
        <v>Bez plodiny</v>
      </c>
      <c r="I1159" s="38"/>
      <c r="J1159" s="39"/>
      <c r="K1159" s="39"/>
      <c r="L1159" s="40" t="s">
        <v>7755</v>
      </c>
      <c r="M1159" s="41"/>
    </row>
    <row r="1160" spans="1:13" x14ac:dyDescent="0.2">
      <c r="A1160" s="32">
        <v>1158</v>
      </c>
      <c r="B1160" s="33"/>
      <c r="C1160" s="33"/>
      <c r="D1160" s="34"/>
      <c r="E1160" s="35"/>
      <c r="F1160" s="36"/>
      <c r="G1160" s="33"/>
      <c r="H1160" s="45" t="str">
        <f>VLOOKUP(G1160,CISL_PLODIN!A$2:D$537,2,FALSE)</f>
        <v>Bez plodiny</v>
      </c>
      <c r="I1160" s="38"/>
      <c r="J1160" s="39"/>
      <c r="K1160" s="39"/>
      <c r="L1160" s="40" t="s">
        <v>7755</v>
      </c>
      <c r="M1160" s="41"/>
    </row>
    <row r="1161" spans="1:13" x14ac:dyDescent="0.2">
      <c r="A1161" s="32">
        <v>1159</v>
      </c>
      <c r="B1161" s="33"/>
      <c r="C1161" s="33"/>
      <c r="D1161" s="34"/>
      <c r="E1161" s="35"/>
      <c r="F1161" s="36"/>
      <c r="G1161" s="33"/>
      <c r="H1161" s="45" t="str">
        <f>VLOOKUP(G1161,CISL_PLODIN!A$2:D$537,2,FALSE)</f>
        <v>Bez plodiny</v>
      </c>
      <c r="I1161" s="38"/>
      <c r="J1161" s="39"/>
      <c r="K1161" s="39"/>
      <c r="L1161" s="40" t="s">
        <v>7755</v>
      </c>
      <c r="M1161" s="41"/>
    </row>
    <row r="1162" spans="1:13" x14ac:dyDescent="0.2">
      <c r="A1162" s="32">
        <v>1160</v>
      </c>
      <c r="B1162" s="33"/>
      <c r="C1162" s="33"/>
      <c r="D1162" s="34"/>
      <c r="E1162" s="35"/>
      <c r="F1162" s="36"/>
      <c r="G1162" s="33"/>
      <c r="H1162" s="45" t="str">
        <f>VLOOKUP(G1162,CISL_PLODIN!A$2:D$537,2,FALSE)</f>
        <v>Bez plodiny</v>
      </c>
      <c r="I1162" s="38"/>
      <c r="J1162" s="39"/>
      <c r="K1162" s="39"/>
      <c r="L1162" s="40" t="s">
        <v>7755</v>
      </c>
      <c r="M1162" s="41"/>
    </row>
    <row r="1163" spans="1:13" x14ac:dyDescent="0.2">
      <c r="A1163" s="32">
        <v>1161</v>
      </c>
      <c r="B1163" s="33"/>
      <c r="C1163" s="33"/>
      <c r="D1163" s="34"/>
      <c r="E1163" s="35"/>
      <c r="F1163" s="36"/>
      <c r="G1163" s="33"/>
      <c r="H1163" s="45" t="str">
        <f>VLOOKUP(G1163,CISL_PLODIN!A$2:D$537,2,FALSE)</f>
        <v>Bez plodiny</v>
      </c>
      <c r="I1163" s="38"/>
      <c r="J1163" s="39"/>
      <c r="K1163" s="39"/>
      <c r="L1163" s="40" t="s">
        <v>7755</v>
      </c>
      <c r="M1163" s="41"/>
    </row>
    <row r="1164" spans="1:13" x14ac:dyDescent="0.2">
      <c r="A1164" s="32">
        <v>1162</v>
      </c>
      <c r="B1164" s="33"/>
      <c r="C1164" s="33"/>
      <c r="D1164" s="34"/>
      <c r="E1164" s="35"/>
      <c r="F1164" s="36"/>
      <c r="G1164" s="33"/>
      <c r="H1164" s="45" t="str">
        <f>VLOOKUP(G1164,CISL_PLODIN!A$2:D$537,2,FALSE)</f>
        <v>Bez plodiny</v>
      </c>
      <c r="I1164" s="38"/>
      <c r="J1164" s="39"/>
      <c r="K1164" s="39"/>
      <c r="L1164" s="40" t="s">
        <v>7755</v>
      </c>
      <c r="M1164" s="41"/>
    </row>
    <row r="1165" spans="1:13" x14ac:dyDescent="0.2">
      <c r="A1165" s="32">
        <v>1163</v>
      </c>
      <c r="B1165" s="33"/>
      <c r="C1165" s="33"/>
      <c r="D1165" s="34"/>
      <c r="E1165" s="35"/>
      <c r="F1165" s="36"/>
      <c r="G1165" s="33"/>
      <c r="H1165" s="45" t="str">
        <f>VLOOKUP(G1165,CISL_PLODIN!A$2:D$537,2,FALSE)</f>
        <v>Bez plodiny</v>
      </c>
      <c r="I1165" s="38"/>
      <c r="J1165" s="39"/>
      <c r="K1165" s="39"/>
      <c r="L1165" s="40" t="s">
        <v>7755</v>
      </c>
      <c r="M1165" s="41"/>
    </row>
    <row r="1166" spans="1:13" x14ac:dyDescent="0.2">
      <c r="A1166" s="32">
        <v>1164</v>
      </c>
      <c r="B1166" s="33"/>
      <c r="C1166" s="33"/>
      <c r="D1166" s="34"/>
      <c r="E1166" s="35"/>
      <c r="F1166" s="36"/>
      <c r="G1166" s="33"/>
      <c r="H1166" s="45" t="str">
        <f>VLOOKUP(G1166,CISL_PLODIN!A$2:D$537,2,FALSE)</f>
        <v>Bez plodiny</v>
      </c>
      <c r="I1166" s="38"/>
      <c r="J1166" s="39"/>
      <c r="K1166" s="39"/>
      <c r="L1166" s="40" t="s">
        <v>7755</v>
      </c>
      <c r="M1166" s="41"/>
    </row>
    <row r="1167" spans="1:13" x14ac:dyDescent="0.2">
      <c r="A1167" s="32">
        <v>1165</v>
      </c>
      <c r="B1167" s="33"/>
      <c r="C1167" s="33"/>
      <c r="D1167" s="34"/>
      <c r="E1167" s="35"/>
      <c r="F1167" s="36"/>
      <c r="G1167" s="33"/>
      <c r="H1167" s="45" t="str">
        <f>VLOOKUP(G1167,CISL_PLODIN!A$2:D$537,2,FALSE)</f>
        <v>Bez plodiny</v>
      </c>
      <c r="I1167" s="38"/>
      <c r="J1167" s="39"/>
      <c r="K1167" s="39"/>
      <c r="L1167" s="40" t="s">
        <v>7755</v>
      </c>
      <c r="M1167" s="41"/>
    </row>
    <row r="1168" spans="1:13" x14ac:dyDescent="0.2">
      <c r="A1168" s="32">
        <v>1166</v>
      </c>
      <c r="B1168" s="33"/>
      <c r="C1168" s="33"/>
      <c r="D1168" s="34"/>
      <c r="E1168" s="35"/>
      <c r="F1168" s="36"/>
      <c r="G1168" s="33"/>
      <c r="H1168" s="45" t="str">
        <f>VLOOKUP(G1168,CISL_PLODIN!A$2:D$537,2,FALSE)</f>
        <v>Bez plodiny</v>
      </c>
      <c r="I1168" s="38"/>
      <c r="J1168" s="39"/>
      <c r="K1168" s="39"/>
      <c r="L1168" s="40" t="s">
        <v>7755</v>
      </c>
      <c r="M1168" s="41"/>
    </row>
    <row r="1169" spans="1:13" x14ac:dyDescent="0.2">
      <c r="A1169" s="32">
        <v>1167</v>
      </c>
      <c r="B1169" s="33"/>
      <c r="C1169" s="33"/>
      <c r="D1169" s="34"/>
      <c r="E1169" s="35"/>
      <c r="F1169" s="36"/>
      <c r="G1169" s="33"/>
      <c r="H1169" s="45" t="str">
        <f>VLOOKUP(G1169,CISL_PLODIN!A$2:D$537,2,FALSE)</f>
        <v>Bez plodiny</v>
      </c>
      <c r="I1169" s="38"/>
      <c r="J1169" s="39"/>
      <c r="K1169" s="39"/>
      <c r="L1169" s="40" t="s">
        <v>7755</v>
      </c>
      <c r="M1169" s="41"/>
    </row>
    <row r="1170" spans="1:13" x14ac:dyDescent="0.2">
      <c r="A1170" s="32">
        <v>1168</v>
      </c>
      <c r="B1170" s="33"/>
      <c r="C1170" s="33"/>
      <c r="D1170" s="34"/>
      <c r="E1170" s="35"/>
      <c r="F1170" s="36"/>
      <c r="G1170" s="33"/>
      <c r="H1170" s="45" t="str">
        <f>VLOOKUP(G1170,CISL_PLODIN!A$2:D$537,2,FALSE)</f>
        <v>Bez plodiny</v>
      </c>
      <c r="I1170" s="38"/>
      <c r="J1170" s="39"/>
      <c r="K1170" s="39"/>
      <c r="L1170" s="40" t="s">
        <v>7755</v>
      </c>
      <c r="M1170" s="41"/>
    </row>
    <row r="1171" spans="1:13" x14ac:dyDescent="0.2">
      <c r="A1171" s="32">
        <v>1169</v>
      </c>
      <c r="B1171" s="33"/>
      <c r="C1171" s="33"/>
      <c r="D1171" s="34"/>
      <c r="E1171" s="35"/>
      <c r="F1171" s="36"/>
      <c r="G1171" s="33"/>
      <c r="H1171" s="45" t="str">
        <f>VLOOKUP(G1171,CISL_PLODIN!A$2:D$537,2,FALSE)</f>
        <v>Bez plodiny</v>
      </c>
      <c r="I1171" s="38"/>
      <c r="J1171" s="39"/>
      <c r="K1171" s="39"/>
      <c r="L1171" s="40" t="s">
        <v>7755</v>
      </c>
      <c r="M1171" s="41"/>
    </row>
    <row r="1172" spans="1:13" x14ac:dyDescent="0.2">
      <c r="A1172" s="32">
        <v>1170</v>
      </c>
      <c r="B1172" s="33"/>
      <c r="C1172" s="33"/>
      <c r="D1172" s="34"/>
      <c r="E1172" s="35"/>
      <c r="F1172" s="36"/>
      <c r="G1172" s="33"/>
      <c r="H1172" s="45" t="str">
        <f>VLOOKUP(G1172,CISL_PLODIN!A$2:D$537,2,FALSE)</f>
        <v>Bez plodiny</v>
      </c>
      <c r="I1172" s="38"/>
      <c r="J1172" s="39"/>
      <c r="K1172" s="39"/>
      <c r="L1172" s="40" t="s">
        <v>7755</v>
      </c>
      <c r="M1172" s="41"/>
    </row>
    <row r="1173" spans="1:13" x14ac:dyDescent="0.2">
      <c r="A1173" s="32">
        <v>1171</v>
      </c>
      <c r="B1173" s="33"/>
      <c r="C1173" s="33"/>
      <c r="D1173" s="34"/>
      <c r="E1173" s="35"/>
      <c r="F1173" s="36"/>
      <c r="G1173" s="33"/>
      <c r="H1173" s="45" t="str">
        <f>VLOOKUP(G1173,CISL_PLODIN!A$2:D$537,2,FALSE)</f>
        <v>Bez plodiny</v>
      </c>
      <c r="I1173" s="38"/>
      <c r="J1173" s="39"/>
      <c r="K1173" s="39"/>
      <c r="L1173" s="40" t="s">
        <v>7755</v>
      </c>
      <c r="M1173" s="41"/>
    </row>
    <row r="1174" spans="1:13" x14ac:dyDescent="0.2">
      <c r="A1174" s="32">
        <v>1172</v>
      </c>
      <c r="B1174" s="33"/>
      <c r="C1174" s="33"/>
      <c r="D1174" s="34"/>
      <c r="E1174" s="35"/>
      <c r="F1174" s="36"/>
      <c r="G1174" s="33"/>
      <c r="H1174" s="45" t="str">
        <f>VLOOKUP(G1174,CISL_PLODIN!A$2:D$537,2,FALSE)</f>
        <v>Bez plodiny</v>
      </c>
      <c r="I1174" s="38"/>
      <c r="J1174" s="39"/>
      <c r="K1174" s="39"/>
      <c r="L1174" s="40" t="s">
        <v>7755</v>
      </c>
      <c r="M1174" s="41"/>
    </row>
    <row r="1175" spans="1:13" x14ac:dyDescent="0.2">
      <c r="A1175" s="32">
        <v>1173</v>
      </c>
      <c r="B1175" s="33"/>
      <c r="C1175" s="33"/>
      <c r="D1175" s="34"/>
      <c r="E1175" s="35"/>
      <c r="F1175" s="36"/>
      <c r="G1175" s="33"/>
      <c r="H1175" s="45" t="str">
        <f>VLOOKUP(G1175,CISL_PLODIN!A$2:D$537,2,FALSE)</f>
        <v>Bez plodiny</v>
      </c>
      <c r="I1175" s="38"/>
      <c r="J1175" s="39"/>
      <c r="K1175" s="39"/>
      <c r="L1175" s="40" t="s">
        <v>7755</v>
      </c>
      <c r="M1175" s="41"/>
    </row>
    <row r="1176" spans="1:13" x14ac:dyDescent="0.2">
      <c r="A1176" s="32">
        <v>1174</v>
      </c>
      <c r="B1176" s="33"/>
      <c r="C1176" s="33"/>
      <c r="D1176" s="34"/>
      <c r="E1176" s="35"/>
      <c r="F1176" s="36"/>
      <c r="G1176" s="33"/>
      <c r="H1176" s="45" t="str">
        <f>VLOOKUP(G1176,CISL_PLODIN!A$2:D$537,2,FALSE)</f>
        <v>Bez plodiny</v>
      </c>
      <c r="I1176" s="38"/>
      <c r="J1176" s="39"/>
      <c r="K1176" s="39"/>
      <c r="L1176" s="40" t="s">
        <v>7755</v>
      </c>
      <c r="M1176" s="41"/>
    </row>
    <row r="1177" spans="1:13" x14ac:dyDescent="0.2">
      <c r="A1177" s="32">
        <v>1175</v>
      </c>
      <c r="B1177" s="33"/>
      <c r="C1177" s="33"/>
      <c r="D1177" s="34"/>
      <c r="E1177" s="35"/>
      <c r="F1177" s="36"/>
      <c r="G1177" s="33"/>
      <c r="H1177" s="45" t="str">
        <f>VLOOKUP(G1177,CISL_PLODIN!A$2:D$537,2,FALSE)</f>
        <v>Bez plodiny</v>
      </c>
      <c r="I1177" s="38"/>
      <c r="J1177" s="39"/>
      <c r="K1177" s="39"/>
      <c r="L1177" s="40" t="s">
        <v>7755</v>
      </c>
      <c r="M1177" s="41"/>
    </row>
    <row r="1178" spans="1:13" x14ac:dyDescent="0.2">
      <c r="A1178" s="32">
        <v>1176</v>
      </c>
      <c r="B1178" s="33"/>
      <c r="C1178" s="33"/>
      <c r="D1178" s="34"/>
      <c r="E1178" s="35"/>
      <c r="F1178" s="36"/>
      <c r="G1178" s="33"/>
      <c r="H1178" s="45" t="str">
        <f>VLOOKUP(G1178,CISL_PLODIN!A$2:D$537,2,FALSE)</f>
        <v>Bez plodiny</v>
      </c>
      <c r="I1178" s="38"/>
      <c r="J1178" s="39"/>
      <c r="K1178" s="39"/>
      <c r="L1178" s="40" t="s">
        <v>7755</v>
      </c>
      <c r="M1178" s="41"/>
    </row>
    <row r="1179" spans="1:13" x14ac:dyDescent="0.2">
      <c r="A1179" s="32">
        <v>1177</v>
      </c>
      <c r="B1179" s="33"/>
      <c r="C1179" s="33"/>
      <c r="D1179" s="34"/>
      <c r="E1179" s="35"/>
      <c r="F1179" s="36"/>
      <c r="G1179" s="33"/>
      <c r="H1179" s="45" t="str">
        <f>VLOOKUP(G1179,CISL_PLODIN!A$2:D$537,2,FALSE)</f>
        <v>Bez plodiny</v>
      </c>
      <c r="I1179" s="38"/>
      <c r="J1179" s="39"/>
      <c r="K1179" s="39"/>
      <c r="L1179" s="40" t="s">
        <v>7755</v>
      </c>
      <c r="M1179" s="41"/>
    </row>
    <row r="1180" spans="1:13" x14ac:dyDescent="0.2">
      <c r="A1180" s="32">
        <v>1178</v>
      </c>
      <c r="B1180" s="33"/>
      <c r="C1180" s="33"/>
      <c r="D1180" s="34"/>
      <c r="E1180" s="35"/>
      <c r="F1180" s="36"/>
      <c r="G1180" s="33"/>
      <c r="H1180" s="45" t="str">
        <f>VLOOKUP(G1180,CISL_PLODIN!A$2:D$537,2,FALSE)</f>
        <v>Bez plodiny</v>
      </c>
      <c r="I1180" s="38"/>
      <c r="J1180" s="39"/>
      <c r="K1180" s="39"/>
      <c r="L1180" s="40" t="s">
        <v>7755</v>
      </c>
      <c r="M1180" s="41"/>
    </row>
    <row r="1181" spans="1:13" x14ac:dyDescent="0.2">
      <c r="A1181" s="32">
        <v>1179</v>
      </c>
      <c r="B1181" s="33"/>
      <c r="C1181" s="33"/>
      <c r="D1181" s="34"/>
      <c r="E1181" s="35"/>
      <c r="F1181" s="36"/>
      <c r="G1181" s="33"/>
      <c r="H1181" s="45" t="str">
        <f>VLOOKUP(G1181,CISL_PLODIN!A$2:D$537,2,FALSE)</f>
        <v>Bez plodiny</v>
      </c>
      <c r="I1181" s="38"/>
      <c r="J1181" s="39"/>
      <c r="K1181" s="39"/>
      <c r="L1181" s="40" t="s">
        <v>7755</v>
      </c>
      <c r="M1181" s="41"/>
    </row>
    <row r="1182" spans="1:13" x14ac:dyDescent="0.2">
      <c r="A1182" s="32">
        <v>1180</v>
      </c>
      <c r="B1182" s="33"/>
      <c r="C1182" s="33"/>
      <c r="D1182" s="34"/>
      <c r="E1182" s="35"/>
      <c r="F1182" s="36"/>
      <c r="G1182" s="33"/>
      <c r="H1182" s="45" t="str">
        <f>VLOOKUP(G1182,CISL_PLODIN!A$2:D$537,2,FALSE)</f>
        <v>Bez plodiny</v>
      </c>
      <c r="I1182" s="38"/>
      <c r="J1182" s="39"/>
      <c r="K1182" s="39"/>
      <c r="L1182" s="40" t="s">
        <v>7755</v>
      </c>
      <c r="M1182" s="41"/>
    </row>
    <row r="1183" spans="1:13" x14ac:dyDescent="0.2">
      <c r="A1183" s="32">
        <v>1181</v>
      </c>
      <c r="B1183" s="33"/>
      <c r="C1183" s="33"/>
      <c r="D1183" s="34"/>
      <c r="E1183" s="35"/>
      <c r="F1183" s="36"/>
      <c r="G1183" s="33"/>
      <c r="H1183" s="45" t="str">
        <f>VLOOKUP(G1183,CISL_PLODIN!A$2:D$537,2,FALSE)</f>
        <v>Bez plodiny</v>
      </c>
      <c r="I1183" s="38"/>
      <c r="J1183" s="39"/>
      <c r="K1183" s="39"/>
      <c r="L1183" s="40" t="s">
        <v>7755</v>
      </c>
      <c r="M1183" s="41"/>
    </row>
    <row r="1184" spans="1:13" x14ac:dyDescent="0.2">
      <c r="A1184" s="32">
        <v>1182</v>
      </c>
      <c r="B1184" s="33"/>
      <c r="C1184" s="33"/>
      <c r="D1184" s="34"/>
      <c r="E1184" s="35"/>
      <c r="F1184" s="36"/>
      <c r="G1184" s="33"/>
      <c r="H1184" s="45" t="str">
        <f>VLOOKUP(G1184,CISL_PLODIN!A$2:D$537,2,FALSE)</f>
        <v>Bez plodiny</v>
      </c>
      <c r="I1184" s="38"/>
      <c r="J1184" s="39"/>
      <c r="K1184" s="39"/>
      <c r="L1184" s="40" t="s">
        <v>7755</v>
      </c>
      <c r="M1184" s="41"/>
    </row>
    <row r="1185" spans="1:13" x14ac:dyDescent="0.2">
      <c r="A1185" s="32">
        <v>1183</v>
      </c>
      <c r="B1185" s="33"/>
      <c r="C1185" s="33"/>
      <c r="D1185" s="34"/>
      <c r="E1185" s="35"/>
      <c r="F1185" s="36"/>
      <c r="G1185" s="33"/>
      <c r="H1185" s="45" t="str">
        <f>VLOOKUP(G1185,CISL_PLODIN!A$2:D$537,2,FALSE)</f>
        <v>Bez plodiny</v>
      </c>
      <c r="I1185" s="38"/>
      <c r="J1185" s="39"/>
      <c r="K1185" s="39"/>
      <c r="L1185" s="40" t="s">
        <v>7755</v>
      </c>
      <c r="M1185" s="41"/>
    </row>
    <row r="1186" spans="1:13" x14ac:dyDescent="0.2">
      <c r="A1186" s="32">
        <v>1184</v>
      </c>
      <c r="B1186" s="33"/>
      <c r="C1186" s="33"/>
      <c r="D1186" s="34"/>
      <c r="E1186" s="35"/>
      <c r="F1186" s="36"/>
      <c r="G1186" s="33"/>
      <c r="H1186" s="45" t="str">
        <f>VLOOKUP(G1186,CISL_PLODIN!A$2:D$537,2,FALSE)</f>
        <v>Bez plodiny</v>
      </c>
      <c r="I1186" s="38"/>
      <c r="J1186" s="39"/>
      <c r="K1186" s="39"/>
      <c r="L1186" s="40" t="s">
        <v>7755</v>
      </c>
      <c r="M1186" s="41"/>
    </row>
    <row r="1187" spans="1:13" x14ac:dyDescent="0.2">
      <c r="A1187" s="32">
        <v>1185</v>
      </c>
      <c r="B1187" s="33"/>
      <c r="C1187" s="33"/>
      <c r="D1187" s="34"/>
      <c r="E1187" s="35"/>
      <c r="F1187" s="36"/>
      <c r="G1187" s="33"/>
      <c r="H1187" s="45" t="str">
        <f>VLOOKUP(G1187,CISL_PLODIN!A$2:D$537,2,FALSE)</f>
        <v>Bez plodiny</v>
      </c>
      <c r="I1187" s="38"/>
      <c r="J1187" s="39"/>
      <c r="K1187" s="39"/>
      <c r="L1187" s="40" t="s">
        <v>7755</v>
      </c>
      <c r="M1187" s="41"/>
    </row>
    <row r="1188" spans="1:13" x14ac:dyDescent="0.2">
      <c r="A1188" s="32">
        <v>1186</v>
      </c>
      <c r="B1188" s="33"/>
      <c r="C1188" s="33"/>
      <c r="D1188" s="34"/>
      <c r="E1188" s="35"/>
      <c r="F1188" s="36"/>
      <c r="G1188" s="33"/>
      <c r="H1188" s="45" t="str">
        <f>VLOOKUP(G1188,CISL_PLODIN!A$2:D$537,2,FALSE)</f>
        <v>Bez plodiny</v>
      </c>
      <c r="I1188" s="38"/>
      <c r="J1188" s="39"/>
      <c r="K1188" s="39"/>
      <c r="L1188" s="40" t="s">
        <v>7755</v>
      </c>
      <c r="M1188" s="41"/>
    </row>
    <row r="1189" spans="1:13" x14ac:dyDescent="0.2">
      <c r="A1189" s="32">
        <v>1187</v>
      </c>
      <c r="B1189" s="33"/>
      <c r="C1189" s="33"/>
      <c r="D1189" s="34"/>
      <c r="E1189" s="35"/>
      <c r="F1189" s="36"/>
      <c r="G1189" s="33"/>
      <c r="H1189" s="45" t="str">
        <f>VLOOKUP(G1189,CISL_PLODIN!A$2:D$537,2,FALSE)</f>
        <v>Bez plodiny</v>
      </c>
      <c r="I1189" s="38"/>
      <c r="J1189" s="39"/>
      <c r="K1189" s="39"/>
      <c r="L1189" s="40" t="s">
        <v>7755</v>
      </c>
      <c r="M1189" s="41"/>
    </row>
    <row r="1190" spans="1:13" x14ac:dyDescent="0.2">
      <c r="A1190" s="32">
        <v>1188</v>
      </c>
      <c r="B1190" s="33"/>
      <c r="C1190" s="33"/>
      <c r="D1190" s="34"/>
      <c r="E1190" s="35"/>
      <c r="F1190" s="36"/>
      <c r="G1190" s="33"/>
      <c r="H1190" s="45" t="str">
        <f>VLOOKUP(G1190,CISL_PLODIN!A$2:D$537,2,FALSE)</f>
        <v>Bez plodiny</v>
      </c>
      <c r="I1190" s="38"/>
      <c r="J1190" s="39"/>
      <c r="K1190" s="39"/>
      <c r="L1190" s="40" t="s">
        <v>7755</v>
      </c>
      <c r="M1190" s="41"/>
    </row>
    <row r="1191" spans="1:13" x14ac:dyDescent="0.2">
      <c r="A1191" s="32">
        <v>1189</v>
      </c>
      <c r="B1191" s="33"/>
      <c r="C1191" s="33"/>
      <c r="D1191" s="34"/>
      <c r="E1191" s="35"/>
      <c r="F1191" s="36"/>
      <c r="G1191" s="33"/>
      <c r="H1191" s="45" t="str">
        <f>VLOOKUP(G1191,CISL_PLODIN!A$2:D$537,2,FALSE)</f>
        <v>Bez plodiny</v>
      </c>
      <c r="I1191" s="38"/>
      <c r="J1191" s="39"/>
      <c r="K1191" s="39"/>
      <c r="L1191" s="40" t="s">
        <v>7755</v>
      </c>
      <c r="M1191" s="41"/>
    </row>
    <row r="1192" spans="1:13" x14ac:dyDescent="0.2">
      <c r="A1192" s="32">
        <v>1190</v>
      </c>
      <c r="B1192" s="33"/>
      <c r="C1192" s="33"/>
      <c r="D1192" s="34"/>
      <c r="E1192" s="35"/>
      <c r="F1192" s="36"/>
      <c r="G1192" s="33"/>
      <c r="H1192" s="45" t="str">
        <f>VLOOKUP(G1192,CISL_PLODIN!A$2:D$537,2,FALSE)</f>
        <v>Bez plodiny</v>
      </c>
      <c r="I1192" s="38"/>
      <c r="J1192" s="39"/>
      <c r="K1192" s="39"/>
      <c r="L1192" s="40" t="s">
        <v>7755</v>
      </c>
      <c r="M1192" s="41"/>
    </row>
    <row r="1193" spans="1:13" x14ac:dyDescent="0.2">
      <c r="A1193" s="32">
        <v>1191</v>
      </c>
      <c r="B1193" s="33"/>
      <c r="C1193" s="33"/>
      <c r="D1193" s="34"/>
      <c r="E1193" s="35"/>
      <c r="F1193" s="36"/>
      <c r="G1193" s="33"/>
      <c r="H1193" s="45" t="str">
        <f>VLOOKUP(G1193,CISL_PLODIN!A$2:D$537,2,FALSE)</f>
        <v>Bez plodiny</v>
      </c>
      <c r="I1193" s="38"/>
      <c r="J1193" s="39"/>
      <c r="K1193" s="39"/>
      <c r="L1193" s="40" t="s">
        <v>7755</v>
      </c>
      <c r="M1193" s="41"/>
    </row>
    <row r="1194" spans="1:13" x14ac:dyDescent="0.2">
      <c r="A1194" s="32">
        <v>1192</v>
      </c>
      <c r="B1194" s="33"/>
      <c r="C1194" s="33"/>
      <c r="D1194" s="34"/>
      <c r="E1194" s="35"/>
      <c r="F1194" s="36"/>
      <c r="G1194" s="33"/>
      <c r="H1194" s="45" t="str">
        <f>VLOOKUP(G1194,CISL_PLODIN!A$2:D$537,2,FALSE)</f>
        <v>Bez plodiny</v>
      </c>
      <c r="I1194" s="38"/>
      <c r="J1194" s="39"/>
      <c r="K1194" s="39"/>
      <c r="L1194" s="40" t="s">
        <v>7755</v>
      </c>
      <c r="M1194" s="41"/>
    </row>
    <row r="1195" spans="1:13" x14ac:dyDescent="0.2">
      <c r="A1195" s="32">
        <v>1193</v>
      </c>
      <c r="B1195" s="33"/>
      <c r="C1195" s="33"/>
      <c r="D1195" s="34"/>
      <c r="E1195" s="35"/>
      <c r="F1195" s="36"/>
      <c r="G1195" s="33"/>
      <c r="H1195" s="45" t="str">
        <f>VLOOKUP(G1195,CISL_PLODIN!A$2:D$537,2,FALSE)</f>
        <v>Bez plodiny</v>
      </c>
      <c r="I1195" s="38"/>
      <c r="J1195" s="39"/>
      <c r="K1195" s="39"/>
      <c r="L1195" s="40" t="s">
        <v>7755</v>
      </c>
      <c r="M1195" s="41"/>
    </row>
    <row r="1196" spans="1:13" x14ac:dyDescent="0.2">
      <c r="A1196" s="32">
        <v>1194</v>
      </c>
      <c r="B1196" s="33"/>
      <c r="C1196" s="33"/>
      <c r="D1196" s="34"/>
      <c r="E1196" s="35"/>
      <c r="F1196" s="36"/>
      <c r="G1196" s="33"/>
      <c r="H1196" s="45" t="str">
        <f>VLOOKUP(G1196,CISL_PLODIN!A$2:D$537,2,FALSE)</f>
        <v>Bez plodiny</v>
      </c>
      <c r="I1196" s="38"/>
      <c r="J1196" s="39"/>
      <c r="K1196" s="39"/>
      <c r="L1196" s="40" t="s">
        <v>7755</v>
      </c>
      <c r="M1196" s="41"/>
    </row>
    <row r="1197" spans="1:13" x14ac:dyDescent="0.2">
      <c r="A1197" s="32">
        <v>1195</v>
      </c>
      <c r="B1197" s="33"/>
      <c r="C1197" s="33"/>
      <c r="D1197" s="34"/>
      <c r="E1197" s="35"/>
      <c r="F1197" s="36"/>
      <c r="G1197" s="33"/>
      <c r="H1197" s="45" t="str">
        <f>VLOOKUP(G1197,CISL_PLODIN!A$2:D$537,2,FALSE)</f>
        <v>Bez plodiny</v>
      </c>
      <c r="I1197" s="38"/>
      <c r="J1197" s="39"/>
      <c r="K1197" s="39"/>
      <c r="L1197" s="40" t="s">
        <v>7755</v>
      </c>
      <c r="M1197" s="41"/>
    </row>
    <row r="1198" spans="1:13" x14ac:dyDescent="0.2">
      <c r="A1198" s="32">
        <v>1196</v>
      </c>
      <c r="B1198" s="33"/>
      <c r="C1198" s="33"/>
      <c r="D1198" s="34"/>
      <c r="E1198" s="35"/>
      <c r="F1198" s="36"/>
      <c r="G1198" s="33"/>
      <c r="H1198" s="45" t="str">
        <f>VLOOKUP(G1198,CISL_PLODIN!A$2:D$537,2,FALSE)</f>
        <v>Bez plodiny</v>
      </c>
      <c r="I1198" s="38"/>
      <c r="J1198" s="39"/>
      <c r="K1198" s="39"/>
      <c r="L1198" s="40" t="s">
        <v>7755</v>
      </c>
      <c r="M1198" s="41"/>
    </row>
    <row r="1199" spans="1:13" x14ac:dyDescent="0.2">
      <c r="A1199" s="32">
        <v>1197</v>
      </c>
      <c r="B1199" s="33"/>
      <c r="C1199" s="33"/>
      <c r="D1199" s="34"/>
      <c r="E1199" s="35"/>
      <c r="F1199" s="36"/>
      <c r="G1199" s="33"/>
      <c r="H1199" s="45" t="str">
        <f>VLOOKUP(G1199,CISL_PLODIN!A$2:D$537,2,FALSE)</f>
        <v>Bez plodiny</v>
      </c>
      <c r="I1199" s="38"/>
      <c r="J1199" s="39"/>
      <c r="K1199" s="39"/>
      <c r="L1199" s="40" t="s">
        <v>7755</v>
      </c>
      <c r="M1199" s="41"/>
    </row>
    <row r="1200" spans="1:13" x14ac:dyDescent="0.2">
      <c r="A1200" s="32">
        <v>1198</v>
      </c>
      <c r="B1200" s="33"/>
      <c r="C1200" s="33"/>
      <c r="D1200" s="34"/>
      <c r="E1200" s="35"/>
      <c r="F1200" s="36"/>
      <c r="G1200" s="33"/>
      <c r="H1200" s="45" t="str">
        <f>VLOOKUP(G1200,CISL_PLODIN!A$2:D$537,2,FALSE)</f>
        <v>Bez plodiny</v>
      </c>
      <c r="I1200" s="38"/>
      <c r="J1200" s="39"/>
      <c r="K1200" s="39"/>
      <c r="L1200" s="40" t="s">
        <v>7755</v>
      </c>
      <c r="M1200" s="41"/>
    </row>
    <row r="1201" spans="1:13" x14ac:dyDescent="0.2">
      <c r="A1201" s="32">
        <v>1199</v>
      </c>
      <c r="B1201" s="33"/>
      <c r="C1201" s="33"/>
      <c r="D1201" s="34"/>
      <c r="E1201" s="35"/>
      <c r="F1201" s="36"/>
      <c r="G1201" s="33"/>
      <c r="H1201" s="45" t="str">
        <f>VLOOKUP(G1201,CISL_PLODIN!A$2:D$537,2,FALSE)</f>
        <v>Bez plodiny</v>
      </c>
      <c r="I1201" s="38"/>
      <c r="J1201" s="39"/>
      <c r="K1201" s="39"/>
      <c r="L1201" s="40" t="s">
        <v>7755</v>
      </c>
      <c r="M1201" s="41"/>
    </row>
    <row r="1202" spans="1:13" x14ac:dyDescent="0.2">
      <c r="A1202" s="32">
        <v>1200</v>
      </c>
      <c r="B1202" s="33"/>
      <c r="C1202" s="33"/>
      <c r="D1202" s="34"/>
      <c r="E1202" s="35"/>
      <c r="F1202" s="36"/>
      <c r="G1202" s="33"/>
      <c r="H1202" s="45" t="str">
        <f>VLOOKUP(G1202,CISL_PLODIN!A$2:D$537,2,FALSE)</f>
        <v>Bez plodiny</v>
      </c>
      <c r="I1202" s="38"/>
      <c r="J1202" s="39"/>
      <c r="K1202" s="39"/>
      <c r="L1202" s="40" t="s">
        <v>7755</v>
      </c>
      <c r="M1202" s="41"/>
    </row>
    <row r="1203" spans="1:13" x14ac:dyDescent="0.2">
      <c r="A1203" s="32">
        <v>1201</v>
      </c>
      <c r="B1203" s="33"/>
      <c r="C1203" s="33"/>
      <c r="D1203" s="34"/>
      <c r="E1203" s="35"/>
      <c r="F1203" s="36"/>
      <c r="G1203" s="33"/>
      <c r="H1203" s="45" t="str">
        <f>VLOOKUP(G1203,CISL_PLODIN!A$2:D$537,2,FALSE)</f>
        <v>Bez plodiny</v>
      </c>
      <c r="I1203" s="38"/>
      <c r="J1203" s="39"/>
      <c r="K1203" s="39"/>
      <c r="L1203" s="40" t="s">
        <v>7755</v>
      </c>
      <c r="M1203" s="41"/>
    </row>
    <row r="1204" spans="1:13" x14ac:dyDescent="0.2">
      <c r="A1204" s="32">
        <v>1202</v>
      </c>
      <c r="B1204" s="33"/>
      <c r="C1204" s="33"/>
      <c r="D1204" s="34"/>
      <c r="E1204" s="35"/>
      <c r="F1204" s="36"/>
      <c r="G1204" s="33"/>
      <c r="H1204" s="45" t="str">
        <f>VLOOKUP(G1204,CISL_PLODIN!A$2:D$537,2,FALSE)</f>
        <v>Bez plodiny</v>
      </c>
      <c r="I1204" s="38"/>
      <c r="J1204" s="39"/>
      <c r="K1204" s="39"/>
      <c r="L1204" s="40" t="s">
        <v>7755</v>
      </c>
      <c r="M1204" s="41"/>
    </row>
    <row r="1205" spans="1:13" x14ac:dyDescent="0.2">
      <c r="A1205" s="32">
        <v>1203</v>
      </c>
      <c r="B1205" s="33"/>
      <c r="C1205" s="33"/>
      <c r="D1205" s="34"/>
      <c r="E1205" s="35"/>
      <c r="F1205" s="36"/>
      <c r="G1205" s="33"/>
      <c r="H1205" s="45" t="str">
        <f>VLOOKUP(G1205,CISL_PLODIN!A$2:D$537,2,FALSE)</f>
        <v>Bez plodiny</v>
      </c>
      <c r="I1205" s="38"/>
      <c r="J1205" s="39"/>
      <c r="K1205" s="39"/>
      <c r="L1205" s="40" t="s">
        <v>7755</v>
      </c>
      <c r="M1205" s="41"/>
    </row>
    <row r="1206" spans="1:13" x14ac:dyDescent="0.2">
      <c r="A1206" s="32">
        <v>1204</v>
      </c>
      <c r="B1206" s="33"/>
      <c r="C1206" s="33"/>
      <c r="D1206" s="34"/>
      <c r="E1206" s="35"/>
      <c r="F1206" s="36"/>
      <c r="G1206" s="33"/>
      <c r="H1206" s="45" t="str">
        <f>VLOOKUP(G1206,CISL_PLODIN!A$2:D$537,2,FALSE)</f>
        <v>Bez plodiny</v>
      </c>
      <c r="I1206" s="38"/>
      <c r="J1206" s="39"/>
      <c r="K1206" s="39"/>
      <c r="L1206" s="40" t="s">
        <v>7755</v>
      </c>
      <c r="M1206" s="41"/>
    </row>
    <row r="1207" spans="1:13" x14ac:dyDescent="0.2">
      <c r="A1207" s="32">
        <v>1205</v>
      </c>
      <c r="B1207" s="33"/>
      <c r="C1207" s="33"/>
      <c r="D1207" s="34"/>
      <c r="E1207" s="35"/>
      <c r="F1207" s="36"/>
      <c r="G1207" s="33"/>
      <c r="H1207" s="45" t="str">
        <f>VLOOKUP(G1207,CISL_PLODIN!A$2:D$537,2,FALSE)</f>
        <v>Bez plodiny</v>
      </c>
      <c r="I1207" s="38"/>
      <c r="J1207" s="39"/>
      <c r="K1207" s="39"/>
      <c r="L1207" s="40" t="s">
        <v>7755</v>
      </c>
      <c r="M1207" s="41"/>
    </row>
    <row r="1208" spans="1:13" x14ac:dyDescent="0.2">
      <c r="A1208" s="32">
        <v>1206</v>
      </c>
      <c r="B1208" s="33"/>
      <c r="C1208" s="33"/>
      <c r="D1208" s="34"/>
      <c r="E1208" s="35"/>
      <c r="F1208" s="36"/>
      <c r="G1208" s="33"/>
      <c r="H1208" s="45" t="str">
        <f>VLOOKUP(G1208,CISL_PLODIN!A$2:D$537,2,FALSE)</f>
        <v>Bez plodiny</v>
      </c>
      <c r="I1208" s="38"/>
      <c r="J1208" s="39"/>
      <c r="K1208" s="39"/>
      <c r="L1208" s="40" t="s">
        <v>7755</v>
      </c>
      <c r="M1208" s="41"/>
    </row>
    <row r="1209" spans="1:13" x14ac:dyDescent="0.2">
      <c r="A1209" s="32">
        <v>1207</v>
      </c>
      <c r="B1209" s="33"/>
      <c r="C1209" s="33"/>
      <c r="D1209" s="34"/>
      <c r="E1209" s="35"/>
      <c r="F1209" s="36"/>
      <c r="G1209" s="33"/>
      <c r="H1209" s="45" t="str">
        <f>VLOOKUP(G1209,CISL_PLODIN!A$2:D$537,2,FALSE)</f>
        <v>Bez plodiny</v>
      </c>
      <c r="I1209" s="38"/>
      <c r="J1209" s="39"/>
      <c r="K1209" s="39"/>
      <c r="L1209" s="40" t="s">
        <v>7755</v>
      </c>
      <c r="M1209" s="41"/>
    </row>
    <row r="1210" spans="1:13" x14ac:dyDescent="0.2">
      <c r="A1210" s="32">
        <v>1208</v>
      </c>
      <c r="B1210" s="33"/>
      <c r="C1210" s="33"/>
      <c r="D1210" s="34"/>
      <c r="E1210" s="35"/>
      <c r="F1210" s="36"/>
      <c r="G1210" s="33"/>
      <c r="H1210" s="45" t="str">
        <f>VLOOKUP(G1210,CISL_PLODIN!A$2:D$537,2,FALSE)</f>
        <v>Bez plodiny</v>
      </c>
      <c r="I1210" s="38"/>
      <c r="J1210" s="39"/>
      <c r="K1210" s="39"/>
      <c r="L1210" s="40" t="s">
        <v>7755</v>
      </c>
      <c r="M1210" s="41"/>
    </row>
    <row r="1211" spans="1:13" x14ac:dyDescent="0.2">
      <c r="A1211" s="32">
        <v>1209</v>
      </c>
      <c r="B1211" s="33"/>
      <c r="C1211" s="33"/>
      <c r="D1211" s="34"/>
      <c r="E1211" s="35"/>
      <c r="F1211" s="36"/>
      <c r="G1211" s="33"/>
      <c r="H1211" s="45" t="str">
        <f>VLOOKUP(G1211,CISL_PLODIN!A$2:D$537,2,FALSE)</f>
        <v>Bez plodiny</v>
      </c>
      <c r="I1211" s="38"/>
      <c r="J1211" s="39"/>
      <c r="K1211" s="39"/>
      <c r="L1211" s="40" t="s">
        <v>7755</v>
      </c>
      <c r="M1211" s="41"/>
    </row>
    <row r="1212" spans="1:13" x14ac:dyDescent="0.2">
      <c r="A1212" s="32">
        <v>1210</v>
      </c>
      <c r="B1212" s="33"/>
      <c r="C1212" s="33"/>
      <c r="D1212" s="34"/>
      <c r="E1212" s="35"/>
      <c r="F1212" s="36"/>
      <c r="G1212" s="33"/>
      <c r="H1212" s="45" t="str">
        <f>VLOOKUP(G1212,CISL_PLODIN!A$2:D$537,2,FALSE)</f>
        <v>Bez plodiny</v>
      </c>
      <c r="I1212" s="38"/>
      <c r="J1212" s="39"/>
      <c r="K1212" s="39"/>
      <c r="L1212" s="40" t="s">
        <v>7755</v>
      </c>
      <c r="M1212" s="41"/>
    </row>
    <row r="1213" spans="1:13" x14ac:dyDescent="0.2">
      <c r="A1213" s="32">
        <v>1211</v>
      </c>
      <c r="B1213" s="33"/>
      <c r="C1213" s="33"/>
      <c r="D1213" s="34"/>
      <c r="E1213" s="35"/>
      <c r="F1213" s="36"/>
      <c r="G1213" s="33"/>
      <c r="H1213" s="45" t="str">
        <f>VLOOKUP(G1213,CISL_PLODIN!A$2:D$537,2,FALSE)</f>
        <v>Bez plodiny</v>
      </c>
      <c r="I1213" s="38"/>
      <c r="J1213" s="39"/>
      <c r="K1213" s="39"/>
      <c r="L1213" s="40" t="s">
        <v>7755</v>
      </c>
      <c r="M1213" s="41"/>
    </row>
    <row r="1214" spans="1:13" x14ac:dyDescent="0.2">
      <c r="A1214" s="32">
        <v>1212</v>
      </c>
      <c r="B1214" s="33"/>
      <c r="C1214" s="33"/>
      <c r="D1214" s="34"/>
      <c r="E1214" s="35"/>
      <c r="F1214" s="36"/>
      <c r="G1214" s="33"/>
      <c r="H1214" s="45" t="str">
        <f>VLOOKUP(G1214,CISL_PLODIN!A$2:D$537,2,FALSE)</f>
        <v>Bez plodiny</v>
      </c>
      <c r="I1214" s="38"/>
      <c r="J1214" s="39"/>
      <c r="K1214" s="39"/>
      <c r="L1214" s="40" t="s">
        <v>7755</v>
      </c>
      <c r="M1214" s="41"/>
    </row>
    <row r="1215" spans="1:13" x14ac:dyDescent="0.2">
      <c r="A1215" s="32">
        <v>1213</v>
      </c>
      <c r="B1215" s="33"/>
      <c r="C1215" s="33"/>
      <c r="D1215" s="34"/>
      <c r="E1215" s="35"/>
      <c r="F1215" s="36"/>
      <c r="G1215" s="33"/>
      <c r="H1215" s="45" t="str">
        <f>VLOOKUP(G1215,CISL_PLODIN!A$2:D$537,2,FALSE)</f>
        <v>Bez plodiny</v>
      </c>
      <c r="I1215" s="38"/>
      <c r="J1215" s="39"/>
      <c r="K1215" s="39"/>
      <c r="L1215" s="40" t="s">
        <v>7755</v>
      </c>
      <c r="M1215" s="41"/>
    </row>
    <row r="1216" spans="1:13" x14ac:dyDescent="0.2">
      <c r="A1216" s="32">
        <v>1214</v>
      </c>
      <c r="B1216" s="33"/>
      <c r="C1216" s="33"/>
      <c r="D1216" s="34"/>
      <c r="E1216" s="35"/>
      <c r="F1216" s="36"/>
      <c r="G1216" s="33"/>
      <c r="H1216" s="45" t="str">
        <f>VLOOKUP(G1216,CISL_PLODIN!A$2:D$537,2,FALSE)</f>
        <v>Bez plodiny</v>
      </c>
      <c r="I1216" s="38"/>
      <c r="J1216" s="39"/>
      <c r="K1216" s="39"/>
      <c r="L1216" s="40" t="s">
        <v>7755</v>
      </c>
      <c r="M1216" s="41"/>
    </row>
    <row r="1217" spans="1:13" x14ac:dyDescent="0.2">
      <c r="A1217" s="32">
        <v>1215</v>
      </c>
      <c r="B1217" s="33"/>
      <c r="C1217" s="33"/>
      <c r="D1217" s="34"/>
      <c r="E1217" s="35"/>
      <c r="F1217" s="36"/>
      <c r="G1217" s="33"/>
      <c r="H1217" s="45" t="str">
        <f>VLOOKUP(G1217,CISL_PLODIN!A$2:D$537,2,FALSE)</f>
        <v>Bez plodiny</v>
      </c>
      <c r="I1217" s="38"/>
      <c r="J1217" s="39"/>
      <c r="K1217" s="39"/>
      <c r="L1217" s="40" t="s">
        <v>7755</v>
      </c>
      <c r="M1217" s="41"/>
    </row>
    <row r="1218" spans="1:13" x14ac:dyDescent="0.2">
      <c r="A1218" s="32">
        <v>1216</v>
      </c>
      <c r="B1218" s="33"/>
      <c r="C1218" s="33"/>
      <c r="D1218" s="34"/>
      <c r="E1218" s="35"/>
      <c r="F1218" s="36"/>
      <c r="G1218" s="33"/>
      <c r="H1218" s="45" t="str">
        <f>VLOOKUP(G1218,CISL_PLODIN!A$2:D$537,2,FALSE)</f>
        <v>Bez plodiny</v>
      </c>
      <c r="I1218" s="38"/>
      <c r="J1218" s="39"/>
      <c r="K1218" s="39"/>
      <c r="L1218" s="40" t="s">
        <v>7755</v>
      </c>
      <c r="M1218" s="41"/>
    </row>
    <row r="1219" spans="1:13" x14ac:dyDescent="0.2">
      <c r="A1219" s="32">
        <v>1217</v>
      </c>
      <c r="B1219" s="33"/>
      <c r="C1219" s="33"/>
      <c r="D1219" s="34"/>
      <c r="E1219" s="35"/>
      <c r="F1219" s="36"/>
      <c r="G1219" s="33"/>
      <c r="H1219" s="45" t="str">
        <f>VLOOKUP(G1219,CISL_PLODIN!A$2:D$537,2,FALSE)</f>
        <v>Bez plodiny</v>
      </c>
      <c r="I1219" s="38"/>
      <c r="J1219" s="39"/>
      <c r="K1219" s="39"/>
      <c r="L1219" s="40" t="s">
        <v>7755</v>
      </c>
      <c r="M1219" s="41"/>
    </row>
    <row r="1220" spans="1:13" x14ac:dyDescent="0.2">
      <c r="A1220" s="32">
        <v>1218</v>
      </c>
      <c r="B1220" s="33"/>
      <c r="C1220" s="33"/>
      <c r="D1220" s="34"/>
      <c r="E1220" s="35"/>
      <c r="F1220" s="36"/>
      <c r="G1220" s="33"/>
      <c r="H1220" s="45" t="str">
        <f>VLOOKUP(G1220,CISL_PLODIN!A$2:D$537,2,FALSE)</f>
        <v>Bez plodiny</v>
      </c>
      <c r="I1220" s="38"/>
      <c r="J1220" s="39"/>
      <c r="K1220" s="39"/>
      <c r="L1220" s="40" t="s">
        <v>7755</v>
      </c>
      <c r="M1220" s="41"/>
    </row>
    <row r="1221" spans="1:13" x14ac:dyDescent="0.2">
      <c r="A1221" s="32">
        <v>1219</v>
      </c>
      <c r="B1221" s="33"/>
      <c r="C1221" s="33"/>
      <c r="D1221" s="34"/>
      <c r="E1221" s="35"/>
      <c r="F1221" s="36"/>
      <c r="G1221" s="33"/>
      <c r="H1221" s="45" t="str">
        <f>VLOOKUP(G1221,CISL_PLODIN!A$2:D$537,2,FALSE)</f>
        <v>Bez plodiny</v>
      </c>
      <c r="I1221" s="38"/>
      <c r="J1221" s="39"/>
      <c r="K1221" s="39"/>
      <c r="L1221" s="40" t="s">
        <v>7755</v>
      </c>
      <c r="M1221" s="41"/>
    </row>
    <row r="1222" spans="1:13" x14ac:dyDescent="0.2">
      <c r="A1222" s="32">
        <v>1220</v>
      </c>
      <c r="B1222" s="33"/>
      <c r="C1222" s="33"/>
      <c r="D1222" s="34"/>
      <c r="E1222" s="35"/>
      <c r="F1222" s="36"/>
      <c r="G1222" s="33"/>
      <c r="H1222" s="45" t="str">
        <f>VLOOKUP(G1222,CISL_PLODIN!A$2:D$537,2,FALSE)</f>
        <v>Bez plodiny</v>
      </c>
      <c r="I1222" s="38"/>
      <c r="J1222" s="39"/>
      <c r="K1222" s="39"/>
      <c r="L1222" s="40" t="s">
        <v>7755</v>
      </c>
      <c r="M1222" s="41"/>
    </row>
    <row r="1223" spans="1:13" x14ac:dyDescent="0.2">
      <c r="A1223" s="32">
        <v>1221</v>
      </c>
      <c r="B1223" s="33"/>
      <c r="C1223" s="33"/>
      <c r="D1223" s="34"/>
      <c r="E1223" s="35"/>
      <c r="F1223" s="36"/>
      <c r="G1223" s="33"/>
      <c r="H1223" s="45" t="str">
        <f>VLOOKUP(G1223,CISL_PLODIN!A$2:D$537,2,FALSE)</f>
        <v>Bez plodiny</v>
      </c>
      <c r="I1223" s="38"/>
      <c r="J1223" s="39"/>
      <c r="K1223" s="39"/>
      <c r="L1223" s="40" t="s">
        <v>7755</v>
      </c>
      <c r="M1223" s="41"/>
    </row>
    <row r="1224" spans="1:13" x14ac:dyDescent="0.2">
      <c r="A1224" s="32">
        <v>1222</v>
      </c>
      <c r="B1224" s="33"/>
      <c r="C1224" s="33"/>
      <c r="D1224" s="34"/>
      <c r="E1224" s="35"/>
      <c r="F1224" s="36"/>
      <c r="G1224" s="33"/>
      <c r="H1224" s="45" t="str">
        <f>VLOOKUP(G1224,CISL_PLODIN!A$2:D$537,2,FALSE)</f>
        <v>Bez plodiny</v>
      </c>
      <c r="I1224" s="38"/>
      <c r="J1224" s="39"/>
      <c r="K1224" s="39"/>
      <c r="L1224" s="40" t="s">
        <v>7755</v>
      </c>
      <c r="M1224" s="41"/>
    </row>
    <row r="1225" spans="1:13" x14ac:dyDescent="0.2">
      <c r="A1225" s="32">
        <v>1223</v>
      </c>
      <c r="B1225" s="33"/>
      <c r="C1225" s="33"/>
      <c r="D1225" s="34"/>
      <c r="E1225" s="35"/>
      <c r="F1225" s="36"/>
      <c r="G1225" s="33"/>
      <c r="H1225" s="45" t="str">
        <f>VLOOKUP(G1225,CISL_PLODIN!A$2:D$537,2,FALSE)</f>
        <v>Bez plodiny</v>
      </c>
      <c r="I1225" s="38"/>
      <c r="J1225" s="39"/>
      <c r="K1225" s="39"/>
      <c r="L1225" s="40" t="s">
        <v>7755</v>
      </c>
      <c r="M1225" s="41"/>
    </row>
    <row r="1226" spans="1:13" x14ac:dyDescent="0.2">
      <c r="A1226" s="32">
        <v>1224</v>
      </c>
      <c r="B1226" s="33"/>
      <c r="C1226" s="33"/>
      <c r="D1226" s="34"/>
      <c r="E1226" s="35"/>
      <c r="F1226" s="36"/>
      <c r="G1226" s="33"/>
      <c r="H1226" s="45" t="str">
        <f>VLOOKUP(G1226,CISL_PLODIN!A$2:D$537,2,FALSE)</f>
        <v>Bez plodiny</v>
      </c>
      <c r="I1226" s="38"/>
      <c r="J1226" s="39"/>
      <c r="K1226" s="39"/>
      <c r="L1226" s="40" t="s">
        <v>7755</v>
      </c>
      <c r="M1226" s="41"/>
    </row>
    <row r="1227" spans="1:13" x14ac:dyDescent="0.2">
      <c r="A1227" s="32">
        <v>1225</v>
      </c>
      <c r="B1227" s="33"/>
      <c r="C1227" s="33"/>
      <c r="D1227" s="34"/>
      <c r="E1227" s="35"/>
      <c r="F1227" s="36"/>
      <c r="G1227" s="33"/>
      <c r="H1227" s="45" t="str">
        <f>VLOOKUP(G1227,CISL_PLODIN!A$2:D$537,2,FALSE)</f>
        <v>Bez plodiny</v>
      </c>
      <c r="I1227" s="38"/>
      <c r="J1227" s="39"/>
      <c r="K1227" s="39"/>
      <c r="L1227" s="40" t="s">
        <v>7755</v>
      </c>
      <c r="M1227" s="41"/>
    </row>
    <row r="1228" spans="1:13" x14ac:dyDescent="0.2">
      <c r="A1228" s="32">
        <v>1226</v>
      </c>
      <c r="B1228" s="33"/>
      <c r="C1228" s="33"/>
      <c r="D1228" s="34"/>
      <c r="E1228" s="35"/>
      <c r="F1228" s="36"/>
      <c r="G1228" s="33"/>
      <c r="H1228" s="45" t="str">
        <f>VLOOKUP(G1228,CISL_PLODIN!A$2:D$537,2,FALSE)</f>
        <v>Bez plodiny</v>
      </c>
      <c r="I1228" s="38"/>
      <c r="J1228" s="39"/>
      <c r="K1228" s="39"/>
      <c r="L1228" s="40" t="s">
        <v>7755</v>
      </c>
      <c r="M1228" s="41"/>
    </row>
    <row r="1229" spans="1:13" x14ac:dyDescent="0.2">
      <c r="A1229" s="32">
        <v>1227</v>
      </c>
      <c r="B1229" s="33"/>
      <c r="C1229" s="33"/>
      <c r="D1229" s="34"/>
      <c r="E1229" s="35"/>
      <c r="F1229" s="36"/>
      <c r="G1229" s="33"/>
      <c r="H1229" s="45" t="str">
        <f>VLOOKUP(G1229,CISL_PLODIN!A$2:D$537,2,FALSE)</f>
        <v>Bez plodiny</v>
      </c>
      <c r="I1229" s="38"/>
      <c r="J1229" s="39"/>
      <c r="K1229" s="39"/>
      <c r="L1229" s="40" t="s">
        <v>7755</v>
      </c>
      <c r="M1229" s="41"/>
    </row>
    <row r="1230" spans="1:13" x14ac:dyDescent="0.2">
      <c r="A1230" s="32">
        <v>1228</v>
      </c>
      <c r="B1230" s="33"/>
      <c r="C1230" s="33"/>
      <c r="D1230" s="34"/>
      <c r="E1230" s="35"/>
      <c r="F1230" s="36"/>
      <c r="G1230" s="33"/>
      <c r="H1230" s="45" t="str">
        <f>VLOOKUP(G1230,CISL_PLODIN!A$2:D$537,2,FALSE)</f>
        <v>Bez plodiny</v>
      </c>
      <c r="I1230" s="38"/>
      <c r="J1230" s="39"/>
      <c r="K1230" s="39"/>
      <c r="L1230" s="40" t="s">
        <v>7755</v>
      </c>
      <c r="M1230" s="41"/>
    </row>
    <row r="1231" spans="1:13" x14ac:dyDescent="0.2">
      <c r="A1231" s="32">
        <v>1229</v>
      </c>
      <c r="B1231" s="33"/>
      <c r="C1231" s="33"/>
      <c r="D1231" s="34"/>
      <c r="E1231" s="35"/>
      <c r="F1231" s="36"/>
      <c r="G1231" s="33"/>
      <c r="H1231" s="45" t="str">
        <f>VLOOKUP(G1231,CISL_PLODIN!A$2:D$537,2,FALSE)</f>
        <v>Bez plodiny</v>
      </c>
      <c r="I1231" s="38"/>
      <c r="J1231" s="39"/>
      <c r="K1231" s="39"/>
      <c r="L1231" s="40" t="s">
        <v>7755</v>
      </c>
      <c r="M1231" s="41"/>
    </row>
    <row r="1232" spans="1:13" x14ac:dyDescent="0.2">
      <c r="A1232" s="32">
        <v>1230</v>
      </c>
      <c r="B1232" s="33"/>
      <c r="C1232" s="33"/>
      <c r="D1232" s="34"/>
      <c r="E1232" s="35"/>
      <c r="F1232" s="36"/>
      <c r="G1232" s="33"/>
      <c r="H1232" s="45" t="str">
        <f>VLOOKUP(G1232,CISL_PLODIN!A$2:D$537,2,FALSE)</f>
        <v>Bez plodiny</v>
      </c>
      <c r="I1232" s="38"/>
      <c r="J1232" s="39"/>
      <c r="K1232" s="39"/>
      <c r="L1232" s="40" t="s">
        <v>7755</v>
      </c>
      <c r="M1232" s="41"/>
    </row>
    <row r="1233" spans="1:13" x14ac:dyDescent="0.2">
      <c r="A1233" s="32">
        <v>1231</v>
      </c>
      <c r="B1233" s="33"/>
      <c r="C1233" s="33"/>
      <c r="D1233" s="34"/>
      <c r="E1233" s="35"/>
      <c r="F1233" s="36"/>
      <c r="G1233" s="33"/>
      <c r="H1233" s="45" t="str">
        <f>VLOOKUP(G1233,CISL_PLODIN!A$2:D$537,2,FALSE)</f>
        <v>Bez plodiny</v>
      </c>
      <c r="I1233" s="38"/>
      <c r="J1233" s="39"/>
      <c r="K1233" s="39"/>
      <c r="L1233" s="40" t="s">
        <v>7755</v>
      </c>
      <c r="M1233" s="41"/>
    </row>
    <row r="1234" spans="1:13" x14ac:dyDescent="0.2">
      <c r="A1234" s="32">
        <v>1232</v>
      </c>
      <c r="B1234" s="33"/>
      <c r="C1234" s="33"/>
      <c r="D1234" s="34"/>
      <c r="E1234" s="35"/>
      <c r="F1234" s="36"/>
      <c r="G1234" s="33"/>
      <c r="H1234" s="45" t="str">
        <f>VLOOKUP(G1234,CISL_PLODIN!A$2:D$537,2,FALSE)</f>
        <v>Bez plodiny</v>
      </c>
      <c r="I1234" s="38"/>
      <c r="J1234" s="39"/>
      <c r="K1234" s="39"/>
      <c r="L1234" s="40" t="s">
        <v>7755</v>
      </c>
      <c r="M1234" s="41"/>
    </row>
    <row r="1235" spans="1:13" x14ac:dyDescent="0.2">
      <c r="A1235" s="32">
        <v>1233</v>
      </c>
      <c r="B1235" s="33"/>
      <c r="C1235" s="33"/>
      <c r="D1235" s="34"/>
      <c r="E1235" s="35"/>
      <c r="F1235" s="36"/>
      <c r="G1235" s="33"/>
      <c r="H1235" s="45" t="str">
        <f>VLOOKUP(G1235,CISL_PLODIN!A$2:D$537,2,FALSE)</f>
        <v>Bez plodiny</v>
      </c>
      <c r="I1235" s="38"/>
      <c r="J1235" s="39"/>
      <c r="K1235" s="39"/>
      <c r="L1235" s="40" t="s">
        <v>7755</v>
      </c>
      <c r="M1235" s="41"/>
    </row>
    <row r="1236" spans="1:13" x14ac:dyDescent="0.2">
      <c r="A1236" s="32">
        <v>1234</v>
      </c>
      <c r="B1236" s="33"/>
      <c r="C1236" s="33"/>
      <c r="D1236" s="34"/>
      <c r="E1236" s="35"/>
      <c r="F1236" s="36"/>
      <c r="G1236" s="33"/>
      <c r="H1236" s="45" t="str">
        <f>VLOOKUP(G1236,CISL_PLODIN!A$2:D$537,2,FALSE)</f>
        <v>Bez plodiny</v>
      </c>
      <c r="I1236" s="38"/>
      <c r="J1236" s="39"/>
      <c r="K1236" s="39"/>
      <c r="L1236" s="40" t="s">
        <v>7755</v>
      </c>
      <c r="M1236" s="41"/>
    </row>
    <row r="1237" spans="1:13" x14ac:dyDescent="0.2">
      <c r="A1237" s="32">
        <v>1235</v>
      </c>
      <c r="B1237" s="33"/>
      <c r="C1237" s="33"/>
      <c r="D1237" s="34"/>
      <c r="E1237" s="35"/>
      <c r="F1237" s="36"/>
      <c r="G1237" s="33"/>
      <c r="H1237" s="45" t="str">
        <f>VLOOKUP(G1237,CISL_PLODIN!A$2:D$537,2,FALSE)</f>
        <v>Bez plodiny</v>
      </c>
      <c r="I1237" s="38"/>
      <c r="J1237" s="39"/>
      <c r="K1237" s="39"/>
      <c r="L1237" s="40" t="s">
        <v>7755</v>
      </c>
      <c r="M1237" s="41"/>
    </row>
    <row r="1238" spans="1:13" x14ac:dyDescent="0.2">
      <c r="A1238" s="32">
        <v>1236</v>
      </c>
      <c r="B1238" s="33"/>
      <c r="C1238" s="33"/>
      <c r="D1238" s="34"/>
      <c r="E1238" s="35"/>
      <c r="F1238" s="36"/>
      <c r="G1238" s="33"/>
      <c r="H1238" s="45" t="str">
        <f>VLOOKUP(G1238,CISL_PLODIN!A$2:D$537,2,FALSE)</f>
        <v>Bez plodiny</v>
      </c>
      <c r="I1238" s="38"/>
      <c r="J1238" s="39"/>
      <c r="K1238" s="39"/>
      <c r="L1238" s="40" t="s">
        <v>7755</v>
      </c>
      <c r="M1238" s="41"/>
    </row>
    <row r="1239" spans="1:13" x14ac:dyDescent="0.2">
      <c r="A1239" s="32">
        <v>1237</v>
      </c>
      <c r="B1239" s="33"/>
      <c r="C1239" s="33"/>
      <c r="D1239" s="34"/>
      <c r="E1239" s="35"/>
      <c r="F1239" s="36"/>
      <c r="G1239" s="33"/>
      <c r="H1239" s="45" t="str">
        <f>VLOOKUP(G1239,CISL_PLODIN!A$2:D$537,2,FALSE)</f>
        <v>Bez plodiny</v>
      </c>
      <c r="I1239" s="38"/>
      <c r="J1239" s="39"/>
      <c r="K1239" s="39"/>
      <c r="L1239" s="40" t="s">
        <v>7755</v>
      </c>
      <c r="M1239" s="41"/>
    </row>
    <row r="1240" spans="1:13" x14ac:dyDescent="0.2">
      <c r="A1240" s="32">
        <v>1238</v>
      </c>
      <c r="B1240" s="33"/>
      <c r="C1240" s="33"/>
      <c r="D1240" s="34"/>
      <c r="E1240" s="35"/>
      <c r="F1240" s="36"/>
      <c r="G1240" s="33"/>
      <c r="H1240" s="45" t="str">
        <f>VLOOKUP(G1240,CISL_PLODIN!A$2:D$537,2,FALSE)</f>
        <v>Bez plodiny</v>
      </c>
      <c r="I1240" s="38"/>
      <c r="J1240" s="39"/>
      <c r="K1240" s="39"/>
      <c r="L1240" s="40" t="s">
        <v>7755</v>
      </c>
      <c r="M1240" s="41"/>
    </row>
    <row r="1241" spans="1:13" x14ac:dyDescent="0.2">
      <c r="A1241" s="32">
        <v>1239</v>
      </c>
      <c r="B1241" s="33"/>
      <c r="C1241" s="33"/>
      <c r="D1241" s="34"/>
      <c r="E1241" s="35"/>
      <c r="F1241" s="36"/>
      <c r="G1241" s="33"/>
      <c r="H1241" s="45" t="str">
        <f>VLOOKUP(G1241,CISL_PLODIN!A$2:D$537,2,FALSE)</f>
        <v>Bez plodiny</v>
      </c>
      <c r="I1241" s="38"/>
      <c r="J1241" s="39"/>
      <c r="K1241" s="39"/>
      <c r="L1241" s="40" t="s">
        <v>7755</v>
      </c>
      <c r="M1241" s="41"/>
    </row>
    <row r="1242" spans="1:13" x14ac:dyDescent="0.2">
      <c r="A1242" s="32">
        <v>1240</v>
      </c>
      <c r="B1242" s="33"/>
      <c r="C1242" s="33"/>
      <c r="D1242" s="34"/>
      <c r="E1242" s="35"/>
      <c r="F1242" s="36"/>
      <c r="G1242" s="33"/>
      <c r="H1242" s="45" t="str">
        <f>VLOOKUP(G1242,CISL_PLODIN!A$2:D$537,2,FALSE)</f>
        <v>Bez plodiny</v>
      </c>
      <c r="I1242" s="38"/>
      <c r="J1242" s="39"/>
      <c r="K1242" s="39"/>
      <c r="L1242" s="40" t="s">
        <v>7755</v>
      </c>
      <c r="M1242" s="41"/>
    </row>
    <row r="1243" spans="1:13" x14ac:dyDescent="0.2">
      <c r="A1243" s="32">
        <v>1241</v>
      </c>
      <c r="B1243" s="33"/>
      <c r="C1243" s="33"/>
      <c r="D1243" s="34"/>
      <c r="E1243" s="35"/>
      <c r="F1243" s="36"/>
      <c r="G1243" s="33"/>
      <c r="H1243" s="45" t="str">
        <f>VLOOKUP(G1243,CISL_PLODIN!A$2:D$537,2,FALSE)</f>
        <v>Bez plodiny</v>
      </c>
      <c r="I1243" s="38"/>
      <c r="J1243" s="39"/>
      <c r="K1243" s="39"/>
      <c r="L1243" s="40" t="s">
        <v>7755</v>
      </c>
      <c r="M1243" s="41"/>
    </row>
    <row r="1244" spans="1:13" x14ac:dyDescent="0.2">
      <c r="A1244" s="32">
        <v>1242</v>
      </c>
      <c r="B1244" s="33"/>
      <c r="C1244" s="33"/>
      <c r="D1244" s="34"/>
      <c r="E1244" s="35"/>
      <c r="F1244" s="36"/>
      <c r="G1244" s="33"/>
      <c r="H1244" s="45" t="str">
        <f>VLOOKUP(G1244,CISL_PLODIN!A$2:D$537,2,FALSE)</f>
        <v>Bez plodiny</v>
      </c>
      <c r="I1244" s="38"/>
      <c r="J1244" s="39"/>
      <c r="K1244" s="39"/>
      <c r="L1244" s="40" t="s">
        <v>7755</v>
      </c>
      <c r="M1244" s="41"/>
    </row>
    <row r="1245" spans="1:13" x14ac:dyDescent="0.2">
      <c r="A1245" s="32">
        <v>1243</v>
      </c>
      <c r="B1245" s="33"/>
      <c r="C1245" s="33"/>
      <c r="D1245" s="34"/>
      <c r="E1245" s="35"/>
      <c r="F1245" s="36"/>
      <c r="G1245" s="33"/>
      <c r="H1245" s="45" t="str">
        <f>VLOOKUP(G1245,CISL_PLODIN!A$2:D$537,2,FALSE)</f>
        <v>Bez plodiny</v>
      </c>
      <c r="I1245" s="38"/>
      <c r="J1245" s="39"/>
      <c r="K1245" s="39"/>
      <c r="L1245" s="40" t="s">
        <v>7755</v>
      </c>
      <c r="M1245" s="41"/>
    </row>
    <row r="1246" spans="1:13" x14ac:dyDescent="0.2">
      <c r="A1246" s="32">
        <v>1244</v>
      </c>
      <c r="B1246" s="33"/>
      <c r="C1246" s="33"/>
      <c r="D1246" s="34"/>
      <c r="E1246" s="35"/>
      <c r="F1246" s="36"/>
      <c r="G1246" s="33"/>
      <c r="H1246" s="45" t="str">
        <f>VLOOKUP(G1246,CISL_PLODIN!A$2:D$537,2,FALSE)</f>
        <v>Bez plodiny</v>
      </c>
      <c r="I1246" s="38"/>
      <c r="J1246" s="39"/>
      <c r="K1246" s="39"/>
      <c r="L1246" s="40" t="s">
        <v>7755</v>
      </c>
      <c r="M1246" s="41"/>
    </row>
    <row r="1247" spans="1:13" x14ac:dyDescent="0.2">
      <c r="A1247" s="32">
        <v>1245</v>
      </c>
      <c r="B1247" s="33"/>
      <c r="C1247" s="33"/>
      <c r="D1247" s="34"/>
      <c r="E1247" s="35"/>
      <c r="F1247" s="36"/>
      <c r="G1247" s="33"/>
      <c r="H1247" s="45" t="str">
        <f>VLOOKUP(G1247,CISL_PLODIN!A$2:D$537,2,FALSE)</f>
        <v>Bez plodiny</v>
      </c>
      <c r="I1247" s="38"/>
      <c r="J1247" s="39"/>
      <c r="K1247" s="39"/>
      <c r="L1247" s="40" t="s">
        <v>7755</v>
      </c>
      <c r="M1247" s="41"/>
    </row>
    <row r="1248" spans="1:13" x14ac:dyDescent="0.2">
      <c r="A1248" s="32">
        <v>1246</v>
      </c>
      <c r="B1248" s="33"/>
      <c r="C1248" s="33"/>
      <c r="D1248" s="34"/>
      <c r="E1248" s="35"/>
      <c r="F1248" s="36"/>
      <c r="G1248" s="33"/>
      <c r="H1248" s="45" t="str">
        <f>VLOOKUP(G1248,CISL_PLODIN!A$2:D$537,2,FALSE)</f>
        <v>Bez plodiny</v>
      </c>
      <c r="I1248" s="38"/>
      <c r="J1248" s="39"/>
      <c r="K1248" s="39"/>
      <c r="L1248" s="40" t="s">
        <v>7755</v>
      </c>
      <c r="M1248" s="41"/>
    </row>
    <row r="1249" spans="1:13" x14ac:dyDescent="0.2">
      <c r="A1249" s="32">
        <v>1247</v>
      </c>
      <c r="B1249" s="33"/>
      <c r="C1249" s="33"/>
      <c r="D1249" s="34"/>
      <c r="E1249" s="35"/>
      <c r="F1249" s="36"/>
      <c r="G1249" s="33"/>
      <c r="H1249" s="45" t="str">
        <f>VLOOKUP(G1249,CISL_PLODIN!A$2:D$537,2,FALSE)</f>
        <v>Bez plodiny</v>
      </c>
      <c r="I1249" s="38"/>
      <c r="J1249" s="39"/>
      <c r="K1249" s="39"/>
      <c r="L1249" s="40" t="s">
        <v>7755</v>
      </c>
      <c r="M1249" s="41"/>
    </row>
    <row r="1250" spans="1:13" x14ac:dyDescent="0.2">
      <c r="A1250" s="32">
        <v>1248</v>
      </c>
      <c r="B1250" s="33"/>
      <c r="C1250" s="33"/>
      <c r="D1250" s="34"/>
      <c r="E1250" s="35"/>
      <c r="F1250" s="36"/>
      <c r="G1250" s="33"/>
      <c r="H1250" s="45" t="str">
        <f>VLOOKUP(G1250,CISL_PLODIN!A$2:D$537,2,FALSE)</f>
        <v>Bez plodiny</v>
      </c>
      <c r="I1250" s="38"/>
      <c r="J1250" s="39"/>
      <c r="K1250" s="39"/>
      <c r="L1250" s="40" t="s">
        <v>7755</v>
      </c>
      <c r="M1250" s="41"/>
    </row>
    <row r="1251" spans="1:13" x14ac:dyDescent="0.2">
      <c r="A1251" s="32">
        <v>1249</v>
      </c>
      <c r="B1251" s="33"/>
      <c r="C1251" s="33"/>
      <c r="D1251" s="34"/>
      <c r="E1251" s="35"/>
      <c r="F1251" s="36"/>
      <c r="G1251" s="33"/>
      <c r="H1251" s="45" t="str">
        <f>VLOOKUP(G1251,CISL_PLODIN!A$2:D$537,2,FALSE)</f>
        <v>Bez plodiny</v>
      </c>
      <c r="I1251" s="38"/>
      <c r="J1251" s="39"/>
      <c r="K1251" s="39"/>
      <c r="L1251" s="40" t="s">
        <v>7755</v>
      </c>
      <c r="M1251" s="41"/>
    </row>
    <row r="1252" spans="1:13" x14ac:dyDescent="0.2">
      <c r="A1252" s="32">
        <v>1250</v>
      </c>
      <c r="B1252" s="33"/>
      <c r="C1252" s="33"/>
      <c r="D1252" s="34"/>
      <c r="E1252" s="35"/>
      <c r="F1252" s="36"/>
      <c r="G1252" s="33"/>
      <c r="H1252" s="45" t="str">
        <f>VLOOKUP(G1252,CISL_PLODIN!A$2:D$537,2,FALSE)</f>
        <v>Bez plodiny</v>
      </c>
      <c r="I1252" s="38"/>
      <c r="J1252" s="39"/>
      <c r="K1252" s="39"/>
      <c r="L1252" s="40" t="s">
        <v>7755</v>
      </c>
      <c r="M1252" s="41"/>
    </row>
    <row r="1253" spans="1:13" x14ac:dyDescent="0.2">
      <c r="A1253" s="32">
        <v>1251</v>
      </c>
      <c r="B1253" s="33"/>
      <c r="C1253" s="33"/>
      <c r="D1253" s="34"/>
      <c r="E1253" s="35"/>
      <c r="F1253" s="36"/>
      <c r="G1253" s="33"/>
      <c r="H1253" s="45" t="str">
        <f>VLOOKUP(G1253,CISL_PLODIN!A$2:D$537,2,FALSE)</f>
        <v>Bez plodiny</v>
      </c>
      <c r="I1253" s="38"/>
      <c r="J1253" s="39"/>
      <c r="K1253" s="39"/>
      <c r="L1253" s="40" t="s">
        <v>7755</v>
      </c>
      <c r="M1253" s="41"/>
    </row>
    <row r="1254" spans="1:13" x14ac:dyDescent="0.2">
      <c r="A1254" s="32">
        <v>1252</v>
      </c>
      <c r="B1254" s="33"/>
      <c r="C1254" s="33"/>
      <c r="D1254" s="34"/>
      <c r="E1254" s="35"/>
      <c r="F1254" s="36"/>
      <c r="G1254" s="33"/>
      <c r="H1254" s="45" t="str">
        <f>VLOOKUP(G1254,CISL_PLODIN!A$2:D$537,2,FALSE)</f>
        <v>Bez plodiny</v>
      </c>
      <c r="I1254" s="38"/>
      <c r="J1254" s="39"/>
      <c r="K1254" s="39"/>
      <c r="L1254" s="40" t="s">
        <v>7755</v>
      </c>
      <c r="M1254" s="41"/>
    </row>
    <row r="1255" spans="1:13" x14ac:dyDescent="0.2">
      <c r="A1255" s="32">
        <v>1253</v>
      </c>
      <c r="B1255" s="33"/>
      <c r="C1255" s="33"/>
      <c r="D1255" s="34"/>
      <c r="E1255" s="35"/>
      <c r="F1255" s="36"/>
      <c r="G1255" s="33"/>
      <c r="H1255" s="45" t="str">
        <f>VLOOKUP(G1255,CISL_PLODIN!A$2:D$537,2,FALSE)</f>
        <v>Bez plodiny</v>
      </c>
      <c r="I1255" s="38"/>
      <c r="J1255" s="39"/>
      <c r="K1255" s="39"/>
      <c r="L1255" s="40" t="s">
        <v>7755</v>
      </c>
      <c r="M1255" s="41"/>
    </row>
    <row r="1256" spans="1:13" x14ac:dyDescent="0.2">
      <c r="A1256" s="32">
        <v>1254</v>
      </c>
      <c r="B1256" s="33"/>
      <c r="C1256" s="33"/>
      <c r="D1256" s="34"/>
      <c r="E1256" s="35"/>
      <c r="F1256" s="36"/>
      <c r="G1256" s="33"/>
      <c r="H1256" s="45" t="str">
        <f>VLOOKUP(G1256,CISL_PLODIN!A$2:D$537,2,FALSE)</f>
        <v>Bez plodiny</v>
      </c>
      <c r="I1256" s="38"/>
      <c r="J1256" s="39"/>
      <c r="K1256" s="39"/>
      <c r="L1256" s="40" t="s">
        <v>7755</v>
      </c>
      <c r="M1256" s="41"/>
    </row>
    <row r="1257" spans="1:13" x14ac:dyDescent="0.2">
      <c r="A1257" s="32">
        <v>1255</v>
      </c>
      <c r="B1257" s="33"/>
      <c r="C1257" s="33"/>
      <c r="D1257" s="34"/>
      <c r="E1257" s="35"/>
      <c r="F1257" s="36"/>
      <c r="G1257" s="33"/>
      <c r="H1257" s="45" t="str">
        <f>VLOOKUP(G1257,CISL_PLODIN!A$2:D$537,2,FALSE)</f>
        <v>Bez plodiny</v>
      </c>
      <c r="I1257" s="38"/>
      <c r="J1257" s="39"/>
      <c r="K1257" s="39"/>
      <c r="L1257" s="40" t="s">
        <v>7755</v>
      </c>
      <c r="M1257" s="41"/>
    </row>
    <row r="1258" spans="1:13" x14ac:dyDescent="0.2">
      <c r="A1258" s="32">
        <v>1256</v>
      </c>
      <c r="B1258" s="33"/>
      <c r="C1258" s="33"/>
      <c r="D1258" s="34"/>
      <c r="E1258" s="35"/>
      <c r="F1258" s="36"/>
      <c r="G1258" s="33"/>
      <c r="H1258" s="45" t="str">
        <f>VLOOKUP(G1258,CISL_PLODIN!A$2:D$537,2,FALSE)</f>
        <v>Bez plodiny</v>
      </c>
      <c r="I1258" s="38"/>
      <c r="J1258" s="39"/>
      <c r="K1258" s="39"/>
      <c r="L1258" s="40" t="s">
        <v>7755</v>
      </c>
      <c r="M1258" s="41"/>
    </row>
    <row r="1259" spans="1:13" x14ac:dyDescent="0.2">
      <c r="A1259" s="32">
        <v>1257</v>
      </c>
      <c r="B1259" s="33"/>
      <c r="C1259" s="33"/>
      <c r="D1259" s="34"/>
      <c r="E1259" s="35"/>
      <c r="F1259" s="36"/>
      <c r="G1259" s="33"/>
      <c r="H1259" s="45" t="str">
        <f>VLOOKUP(G1259,CISL_PLODIN!A$2:D$537,2,FALSE)</f>
        <v>Bez plodiny</v>
      </c>
      <c r="I1259" s="38"/>
      <c r="J1259" s="39"/>
      <c r="K1259" s="39"/>
      <c r="L1259" s="40" t="s">
        <v>7755</v>
      </c>
      <c r="M1259" s="41"/>
    </row>
    <row r="1260" spans="1:13" x14ac:dyDescent="0.2">
      <c r="A1260" s="32">
        <v>1258</v>
      </c>
      <c r="B1260" s="33"/>
      <c r="C1260" s="33"/>
      <c r="D1260" s="34"/>
      <c r="E1260" s="35"/>
      <c r="F1260" s="36"/>
      <c r="G1260" s="33"/>
      <c r="H1260" s="45" t="str">
        <f>VLOOKUP(G1260,CISL_PLODIN!A$2:D$537,2,FALSE)</f>
        <v>Bez plodiny</v>
      </c>
      <c r="I1260" s="38"/>
      <c r="J1260" s="39"/>
      <c r="K1260" s="39"/>
      <c r="L1260" s="40" t="s">
        <v>7755</v>
      </c>
      <c r="M1260" s="41"/>
    </row>
    <row r="1261" spans="1:13" x14ac:dyDescent="0.2">
      <c r="A1261" s="32">
        <v>1259</v>
      </c>
      <c r="B1261" s="33"/>
      <c r="C1261" s="33"/>
      <c r="D1261" s="34"/>
      <c r="E1261" s="35"/>
      <c r="F1261" s="36"/>
      <c r="G1261" s="33"/>
      <c r="H1261" s="45" t="str">
        <f>VLOOKUP(G1261,CISL_PLODIN!A$2:D$537,2,FALSE)</f>
        <v>Bez plodiny</v>
      </c>
      <c r="I1261" s="38"/>
      <c r="J1261" s="39"/>
      <c r="K1261" s="39"/>
      <c r="L1261" s="40" t="s">
        <v>7755</v>
      </c>
      <c r="M1261" s="41"/>
    </row>
    <row r="1262" spans="1:13" x14ac:dyDescent="0.2">
      <c r="A1262" s="32">
        <v>1260</v>
      </c>
      <c r="B1262" s="33"/>
      <c r="C1262" s="33"/>
      <c r="D1262" s="34"/>
      <c r="E1262" s="35"/>
      <c r="F1262" s="36"/>
      <c r="G1262" s="33"/>
      <c r="H1262" s="45" t="str">
        <f>VLOOKUP(G1262,CISL_PLODIN!A$2:D$537,2,FALSE)</f>
        <v>Bez plodiny</v>
      </c>
      <c r="I1262" s="38"/>
      <c r="J1262" s="39"/>
      <c r="K1262" s="39"/>
      <c r="L1262" s="40" t="s">
        <v>7755</v>
      </c>
      <c r="M1262" s="41"/>
    </row>
    <row r="1263" spans="1:13" x14ac:dyDescent="0.2">
      <c r="A1263" s="32">
        <v>1261</v>
      </c>
      <c r="B1263" s="33"/>
      <c r="C1263" s="33"/>
      <c r="D1263" s="34"/>
      <c r="E1263" s="35"/>
      <c r="F1263" s="36"/>
      <c r="G1263" s="33"/>
      <c r="H1263" s="45" t="str">
        <f>VLOOKUP(G1263,CISL_PLODIN!A$2:D$537,2,FALSE)</f>
        <v>Bez plodiny</v>
      </c>
      <c r="I1263" s="38"/>
      <c r="J1263" s="39"/>
      <c r="K1263" s="39"/>
      <c r="L1263" s="40" t="s">
        <v>7755</v>
      </c>
      <c r="M1263" s="41"/>
    </row>
    <row r="1264" spans="1:13" x14ac:dyDescent="0.2">
      <c r="A1264" s="32">
        <v>1262</v>
      </c>
      <c r="B1264" s="33"/>
      <c r="C1264" s="33"/>
      <c r="D1264" s="34"/>
      <c r="E1264" s="35"/>
      <c r="F1264" s="36"/>
      <c r="G1264" s="33"/>
      <c r="H1264" s="45" t="str">
        <f>VLOOKUP(G1264,CISL_PLODIN!A$2:D$537,2,FALSE)</f>
        <v>Bez plodiny</v>
      </c>
      <c r="I1264" s="38"/>
      <c r="J1264" s="39"/>
      <c r="K1264" s="39"/>
      <c r="L1264" s="40" t="s">
        <v>7755</v>
      </c>
      <c r="M1264" s="41"/>
    </row>
    <row r="1265" spans="1:13" x14ac:dyDescent="0.2">
      <c r="A1265" s="32">
        <v>1263</v>
      </c>
      <c r="B1265" s="33"/>
      <c r="C1265" s="33"/>
      <c r="D1265" s="34"/>
      <c r="E1265" s="35"/>
      <c r="F1265" s="36"/>
      <c r="G1265" s="33"/>
      <c r="H1265" s="45" t="str">
        <f>VLOOKUP(G1265,CISL_PLODIN!A$2:D$537,2,FALSE)</f>
        <v>Bez plodiny</v>
      </c>
      <c r="I1265" s="38"/>
      <c r="J1265" s="39"/>
      <c r="K1265" s="39"/>
      <c r="L1265" s="40" t="s">
        <v>7755</v>
      </c>
      <c r="M1265" s="41"/>
    </row>
    <row r="1266" spans="1:13" x14ac:dyDescent="0.2">
      <c r="A1266" s="32">
        <v>1264</v>
      </c>
      <c r="B1266" s="33"/>
      <c r="C1266" s="33"/>
      <c r="D1266" s="34"/>
      <c r="E1266" s="35"/>
      <c r="F1266" s="36"/>
      <c r="G1266" s="33"/>
      <c r="H1266" s="45" t="str">
        <f>VLOOKUP(G1266,CISL_PLODIN!A$2:D$537,2,FALSE)</f>
        <v>Bez plodiny</v>
      </c>
      <c r="I1266" s="38"/>
      <c r="J1266" s="39"/>
      <c r="K1266" s="39"/>
      <c r="L1266" s="40" t="s">
        <v>7755</v>
      </c>
      <c r="M1266" s="41"/>
    </row>
    <row r="1267" spans="1:13" x14ac:dyDescent="0.2">
      <c r="A1267" s="32">
        <v>1265</v>
      </c>
      <c r="B1267" s="33"/>
      <c r="C1267" s="33"/>
      <c r="D1267" s="34"/>
      <c r="E1267" s="35"/>
      <c r="F1267" s="36"/>
      <c r="G1267" s="33"/>
      <c r="H1267" s="45" t="str">
        <f>VLOOKUP(G1267,CISL_PLODIN!A$2:D$537,2,FALSE)</f>
        <v>Bez plodiny</v>
      </c>
      <c r="I1267" s="38"/>
      <c r="J1267" s="39"/>
      <c r="K1267" s="39"/>
      <c r="L1267" s="40" t="s">
        <v>7755</v>
      </c>
      <c r="M1267" s="41"/>
    </row>
    <row r="1268" spans="1:13" x14ac:dyDescent="0.2">
      <c r="A1268" s="32">
        <v>1266</v>
      </c>
      <c r="B1268" s="33"/>
      <c r="C1268" s="33"/>
      <c r="D1268" s="34"/>
      <c r="E1268" s="35"/>
      <c r="F1268" s="36"/>
      <c r="G1268" s="33"/>
      <c r="H1268" s="45" t="str">
        <f>VLOOKUP(G1268,CISL_PLODIN!A$2:D$537,2,FALSE)</f>
        <v>Bez plodiny</v>
      </c>
      <c r="I1268" s="38"/>
      <c r="J1268" s="39"/>
      <c r="K1268" s="39"/>
      <c r="L1268" s="40" t="s">
        <v>7755</v>
      </c>
      <c r="M1268" s="41"/>
    </row>
    <row r="1269" spans="1:13" x14ac:dyDescent="0.2">
      <c r="A1269" s="32">
        <v>1267</v>
      </c>
      <c r="B1269" s="33"/>
      <c r="C1269" s="33"/>
      <c r="D1269" s="34"/>
      <c r="E1269" s="35"/>
      <c r="F1269" s="36"/>
      <c r="G1269" s="33"/>
      <c r="H1269" s="45" t="str">
        <f>VLOOKUP(G1269,CISL_PLODIN!A$2:D$537,2,FALSE)</f>
        <v>Bez plodiny</v>
      </c>
      <c r="I1269" s="38"/>
      <c r="J1269" s="39"/>
      <c r="K1269" s="39"/>
      <c r="L1269" s="40" t="s">
        <v>7755</v>
      </c>
      <c r="M1269" s="41"/>
    </row>
    <row r="1270" spans="1:13" x14ac:dyDescent="0.2">
      <c r="A1270" s="32">
        <v>1268</v>
      </c>
      <c r="B1270" s="33"/>
      <c r="C1270" s="33"/>
      <c r="D1270" s="34"/>
      <c r="E1270" s="35"/>
      <c r="F1270" s="36"/>
      <c r="G1270" s="33"/>
      <c r="H1270" s="45" t="str">
        <f>VLOOKUP(G1270,CISL_PLODIN!A$2:D$537,2,FALSE)</f>
        <v>Bez plodiny</v>
      </c>
      <c r="I1270" s="38"/>
      <c r="J1270" s="39"/>
      <c r="K1270" s="39"/>
      <c r="L1270" s="40" t="s">
        <v>7755</v>
      </c>
      <c r="M1270" s="41"/>
    </row>
    <row r="1271" spans="1:13" x14ac:dyDescent="0.2">
      <c r="A1271" s="32">
        <v>1269</v>
      </c>
      <c r="B1271" s="33"/>
      <c r="C1271" s="33"/>
      <c r="D1271" s="34"/>
      <c r="E1271" s="35"/>
      <c r="F1271" s="36"/>
      <c r="G1271" s="33"/>
      <c r="H1271" s="45" t="str">
        <f>VLOOKUP(G1271,CISL_PLODIN!A$2:D$537,2,FALSE)</f>
        <v>Bez plodiny</v>
      </c>
      <c r="I1271" s="38"/>
      <c r="J1271" s="39"/>
      <c r="K1271" s="39"/>
      <c r="L1271" s="40" t="s">
        <v>7755</v>
      </c>
      <c r="M1271" s="41"/>
    </row>
    <row r="1272" spans="1:13" x14ac:dyDescent="0.2">
      <c r="A1272" s="32">
        <v>1270</v>
      </c>
      <c r="B1272" s="33"/>
      <c r="C1272" s="33"/>
      <c r="D1272" s="34"/>
      <c r="E1272" s="35"/>
      <c r="F1272" s="36"/>
      <c r="G1272" s="33"/>
      <c r="H1272" s="45" t="str">
        <f>VLOOKUP(G1272,CISL_PLODIN!A$2:D$537,2,FALSE)</f>
        <v>Bez plodiny</v>
      </c>
      <c r="I1272" s="38"/>
      <c r="J1272" s="39"/>
      <c r="K1272" s="39"/>
      <c r="L1272" s="40" t="s">
        <v>7755</v>
      </c>
      <c r="M1272" s="41"/>
    </row>
    <row r="1273" spans="1:13" x14ac:dyDescent="0.2">
      <c r="A1273" s="32">
        <v>1271</v>
      </c>
      <c r="B1273" s="33"/>
      <c r="C1273" s="33"/>
      <c r="D1273" s="34"/>
      <c r="E1273" s="35"/>
      <c r="F1273" s="36"/>
      <c r="G1273" s="33"/>
      <c r="H1273" s="45" t="str">
        <f>VLOOKUP(G1273,CISL_PLODIN!A$2:D$537,2,FALSE)</f>
        <v>Bez plodiny</v>
      </c>
      <c r="I1273" s="38"/>
      <c r="J1273" s="39"/>
      <c r="K1273" s="39"/>
      <c r="L1273" s="40" t="s">
        <v>7755</v>
      </c>
      <c r="M1273" s="41"/>
    </row>
    <row r="1274" spans="1:13" x14ac:dyDescent="0.2">
      <c r="A1274" s="32">
        <v>1272</v>
      </c>
      <c r="B1274" s="33"/>
      <c r="C1274" s="33"/>
      <c r="D1274" s="34"/>
      <c r="E1274" s="35"/>
      <c r="F1274" s="36"/>
      <c r="G1274" s="33"/>
      <c r="H1274" s="45" t="str">
        <f>VLOOKUP(G1274,CISL_PLODIN!A$2:D$537,2,FALSE)</f>
        <v>Bez plodiny</v>
      </c>
      <c r="I1274" s="38"/>
      <c r="J1274" s="39"/>
      <c r="K1274" s="39"/>
      <c r="L1274" s="40" t="s">
        <v>7755</v>
      </c>
      <c r="M1274" s="41"/>
    </row>
    <row r="1275" spans="1:13" x14ac:dyDescent="0.2">
      <c r="A1275" s="32">
        <v>1273</v>
      </c>
      <c r="B1275" s="33"/>
      <c r="C1275" s="33"/>
      <c r="D1275" s="34"/>
      <c r="E1275" s="35"/>
      <c r="F1275" s="36"/>
      <c r="G1275" s="33"/>
      <c r="H1275" s="45" t="str">
        <f>VLOOKUP(G1275,CISL_PLODIN!A$2:D$537,2,FALSE)</f>
        <v>Bez plodiny</v>
      </c>
      <c r="I1275" s="38"/>
      <c r="J1275" s="39"/>
      <c r="K1275" s="39"/>
      <c r="L1275" s="40" t="s">
        <v>7755</v>
      </c>
      <c r="M1275" s="41"/>
    </row>
    <row r="1276" spans="1:13" x14ac:dyDescent="0.2">
      <c r="A1276" s="32">
        <v>1274</v>
      </c>
      <c r="B1276" s="33"/>
      <c r="C1276" s="33"/>
      <c r="D1276" s="34"/>
      <c r="E1276" s="35"/>
      <c r="F1276" s="36"/>
      <c r="G1276" s="33"/>
      <c r="H1276" s="45" t="str">
        <f>VLOOKUP(G1276,CISL_PLODIN!A$2:D$537,2,FALSE)</f>
        <v>Bez plodiny</v>
      </c>
      <c r="I1276" s="38"/>
      <c r="J1276" s="39"/>
      <c r="K1276" s="39"/>
      <c r="L1276" s="40" t="s">
        <v>7755</v>
      </c>
      <c r="M1276" s="41"/>
    </row>
    <row r="1277" spans="1:13" x14ac:dyDescent="0.2">
      <c r="A1277" s="32">
        <v>1275</v>
      </c>
      <c r="B1277" s="33"/>
      <c r="C1277" s="33"/>
      <c r="D1277" s="34"/>
      <c r="E1277" s="35"/>
      <c r="F1277" s="36"/>
      <c r="G1277" s="33"/>
      <c r="H1277" s="45" t="str">
        <f>VLOOKUP(G1277,CISL_PLODIN!A$2:D$537,2,FALSE)</f>
        <v>Bez plodiny</v>
      </c>
      <c r="I1277" s="38"/>
      <c r="J1277" s="39"/>
      <c r="K1277" s="39"/>
      <c r="L1277" s="40" t="s">
        <v>7755</v>
      </c>
      <c r="M1277" s="41"/>
    </row>
    <row r="1278" spans="1:13" x14ac:dyDescent="0.2">
      <c r="A1278" s="32">
        <v>1276</v>
      </c>
      <c r="B1278" s="33"/>
      <c r="C1278" s="33"/>
      <c r="D1278" s="34"/>
      <c r="E1278" s="35"/>
      <c r="F1278" s="36"/>
      <c r="G1278" s="33"/>
      <c r="H1278" s="45" t="str">
        <f>VLOOKUP(G1278,CISL_PLODIN!A$2:D$537,2,FALSE)</f>
        <v>Bez plodiny</v>
      </c>
      <c r="I1278" s="38"/>
      <c r="J1278" s="39"/>
      <c r="K1278" s="39"/>
      <c r="L1278" s="40" t="s">
        <v>7755</v>
      </c>
      <c r="M1278" s="41"/>
    </row>
    <row r="1279" spans="1:13" x14ac:dyDescent="0.2">
      <c r="A1279" s="32">
        <v>1277</v>
      </c>
      <c r="B1279" s="33"/>
      <c r="C1279" s="33"/>
      <c r="D1279" s="34"/>
      <c r="E1279" s="35"/>
      <c r="F1279" s="36"/>
      <c r="G1279" s="33"/>
      <c r="H1279" s="45" t="str">
        <f>VLOOKUP(G1279,CISL_PLODIN!A$2:D$537,2,FALSE)</f>
        <v>Bez plodiny</v>
      </c>
      <c r="I1279" s="38"/>
      <c r="J1279" s="39"/>
      <c r="K1279" s="39"/>
      <c r="L1279" s="40" t="s">
        <v>7755</v>
      </c>
      <c r="M1279" s="41"/>
    </row>
    <row r="1280" spans="1:13" x14ac:dyDescent="0.2">
      <c r="A1280" s="32">
        <v>1278</v>
      </c>
      <c r="B1280" s="33"/>
      <c r="C1280" s="33"/>
      <c r="D1280" s="34"/>
      <c r="E1280" s="35"/>
      <c r="F1280" s="36"/>
      <c r="G1280" s="33"/>
      <c r="H1280" s="45" t="str">
        <f>VLOOKUP(G1280,CISL_PLODIN!A$2:D$537,2,FALSE)</f>
        <v>Bez plodiny</v>
      </c>
      <c r="I1280" s="38"/>
      <c r="J1280" s="39"/>
      <c r="K1280" s="39"/>
      <c r="L1280" s="40" t="s">
        <v>7755</v>
      </c>
      <c r="M1280" s="41"/>
    </row>
    <row r="1281" spans="1:13" x14ac:dyDescent="0.2">
      <c r="A1281" s="32">
        <v>1279</v>
      </c>
      <c r="B1281" s="33"/>
      <c r="C1281" s="33"/>
      <c r="D1281" s="34"/>
      <c r="E1281" s="35"/>
      <c r="F1281" s="36"/>
      <c r="G1281" s="33"/>
      <c r="H1281" s="45" t="str">
        <f>VLOOKUP(G1281,CISL_PLODIN!A$2:D$537,2,FALSE)</f>
        <v>Bez plodiny</v>
      </c>
      <c r="I1281" s="38"/>
      <c r="J1281" s="39"/>
      <c r="K1281" s="39"/>
      <c r="L1281" s="40" t="s">
        <v>7755</v>
      </c>
      <c r="M1281" s="41"/>
    </row>
    <row r="1282" spans="1:13" x14ac:dyDescent="0.2">
      <c r="A1282" s="32">
        <v>1280</v>
      </c>
      <c r="B1282" s="33"/>
      <c r="C1282" s="33"/>
      <c r="D1282" s="34"/>
      <c r="E1282" s="35"/>
      <c r="F1282" s="36"/>
      <c r="G1282" s="33"/>
      <c r="H1282" s="45" t="str">
        <f>VLOOKUP(G1282,CISL_PLODIN!A$2:D$537,2,FALSE)</f>
        <v>Bez plodiny</v>
      </c>
      <c r="I1282" s="38"/>
      <c r="J1282" s="39"/>
      <c r="K1282" s="39"/>
      <c r="L1282" s="40" t="s">
        <v>7755</v>
      </c>
      <c r="M1282" s="41"/>
    </row>
    <row r="1283" spans="1:13" x14ac:dyDescent="0.2">
      <c r="A1283" s="32">
        <v>1281</v>
      </c>
      <c r="B1283" s="33"/>
      <c r="C1283" s="33"/>
      <c r="D1283" s="34"/>
      <c r="E1283" s="35"/>
      <c r="F1283" s="36"/>
      <c r="G1283" s="33"/>
      <c r="H1283" s="45" t="str">
        <f>VLOOKUP(G1283,CISL_PLODIN!A$2:D$537,2,FALSE)</f>
        <v>Bez plodiny</v>
      </c>
      <c r="I1283" s="38"/>
      <c r="J1283" s="39"/>
      <c r="K1283" s="39"/>
      <c r="L1283" s="40" t="s">
        <v>7755</v>
      </c>
      <c r="M1283" s="41"/>
    </row>
    <row r="1284" spans="1:13" x14ac:dyDescent="0.2">
      <c r="A1284" s="32">
        <v>1282</v>
      </c>
      <c r="B1284" s="33"/>
      <c r="C1284" s="33"/>
      <c r="D1284" s="34"/>
      <c r="E1284" s="35"/>
      <c r="F1284" s="36"/>
      <c r="G1284" s="33"/>
      <c r="H1284" s="45" t="str">
        <f>VLOOKUP(G1284,CISL_PLODIN!A$2:D$537,2,FALSE)</f>
        <v>Bez plodiny</v>
      </c>
      <c r="I1284" s="38"/>
      <c r="J1284" s="39"/>
      <c r="K1284" s="39"/>
      <c r="L1284" s="40" t="s">
        <v>7755</v>
      </c>
      <c r="M1284" s="41"/>
    </row>
    <row r="1285" spans="1:13" x14ac:dyDescent="0.2">
      <c r="A1285" s="32">
        <v>1283</v>
      </c>
      <c r="B1285" s="33"/>
      <c r="C1285" s="33"/>
      <c r="D1285" s="34"/>
      <c r="E1285" s="35"/>
      <c r="F1285" s="36"/>
      <c r="G1285" s="33"/>
      <c r="H1285" s="45" t="str">
        <f>VLOOKUP(G1285,CISL_PLODIN!A$2:D$537,2,FALSE)</f>
        <v>Bez plodiny</v>
      </c>
      <c r="I1285" s="38"/>
      <c r="J1285" s="39"/>
      <c r="K1285" s="39"/>
      <c r="L1285" s="40" t="s">
        <v>7755</v>
      </c>
      <c r="M1285" s="41"/>
    </row>
    <row r="1286" spans="1:13" x14ac:dyDescent="0.2">
      <c r="A1286" s="32">
        <v>1284</v>
      </c>
      <c r="B1286" s="33"/>
      <c r="C1286" s="33"/>
      <c r="D1286" s="34"/>
      <c r="E1286" s="35"/>
      <c r="F1286" s="36"/>
      <c r="G1286" s="33"/>
      <c r="H1286" s="45" t="str">
        <f>VLOOKUP(G1286,CISL_PLODIN!A$2:D$537,2,FALSE)</f>
        <v>Bez plodiny</v>
      </c>
      <c r="I1286" s="38"/>
      <c r="J1286" s="39"/>
      <c r="K1286" s="39"/>
      <c r="L1286" s="40" t="s">
        <v>7755</v>
      </c>
      <c r="M1286" s="41"/>
    </row>
    <row r="1287" spans="1:13" x14ac:dyDescent="0.2">
      <c r="A1287" s="32">
        <v>1285</v>
      </c>
      <c r="B1287" s="33"/>
      <c r="C1287" s="33"/>
      <c r="D1287" s="34"/>
      <c r="E1287" s="35"/>
      <c r="F1287" s="36"/>
      <c r="G1287" s="33"/>
      <c r="H1287" s="45" t="str">
        <f>VLOOKUP(G1287,CISL_PLODIN!A$2:D$537,2,FALSE)</f>
        <v>Bez plodiny</v>
      </c>
      <c r="I1287" s="38"/>
      <c r="J1287" s="39"/>
      <c r="K1287" s="39"/>
      <c r="L1287" s="40" t="s">
        <v>7755</v>
      </c>
      <c r="M1287" s="41"/>
    </row>
    <row r="1288" spans="1:13" x14ac:dyDescent="0.2">
      <c r="A1288" s="32">
        <v>1286</v>
      </c>
      <c r="B1288" s="33"/>
      <c r="C1288" s="33"/>
      <c r="D1288" s="34"/>
      <c r="E1288" s="35"/>
      <c r="F1288" s="36"/>
      <c r="G1288" s="33"/>
      <c r="H1288" s="45" t="str">
        <f>VLOOKUP(G1288,CISL_PLODIN!A$2:D$537,2,FALSE)</f>
        <v>Bez plodiny</v>
      </c>
      <c r="I1288" s="38"/>
      <c r="J1288" s="39"/>
      <c r="K1288" s="39"/>
      <c r="L1288" s="40" t="s">
        <v>7755</v>
      </c>
      <c r="M1288" s="41"/>
    </row>
    <row r="1289" spans="1:13" x14ac:dyDescent="0.2">
      <c r="A1289" s="32">
        <v>1287</v>
      </c>
      <c r="B1289" s="33"/>
      <c r="C1289" s="33"/>
      <c r="D1289" s="34"/>
      <c r="E1289" s="35"/>
      <c r="F1289" s="36"/>
      <c r="G1289" s="33"/>
      <c r="H1289" s="45" t="str">
        <f>VLOOKUP(G1289,CISL_PLODIN!A$2:D$537,2,FALSE)</f>
        <v>Bez plodiny</v>
      </c>
      <c r="I1289" s="38"/>
      <c r="J1289" s="39"/>
      <c r="K1289" s="39"/>
      <c r="L1289" s="40" t="s">
        <v>7755</v>
      </c>
      <c r="M1289" s="41"/>
    </row>
    <row r="1290" spans="1:13" x14ac:dyDescent="0.2">
      <c r="A1290" s="32">
        <v>1288</v>
      </c>
      <c r="B1290" s="33"/>
      <c r="C1290" s="33"/>
      <c r="D1290" s="34"/>
      <c r="E1290" s="35"/>
      <c r="F1290" s="36"/>
      <c r="G1290" s="33"/>
      <c r="H1290" s="45" t="str">
        <f>VLOOKUP(G1290,CISL_PLODIN!A$2:D$537,2,FALSE)</f>
        <v>Bez plodiny</v>
      </c>
      <c r="I1290" s="38"/>
      <c r="J1290" s="39"/>
      <c r="K1290" s="39"/>
      <c r="L1290" s="40" t="s">
        <v>7755</v>
      </c>
      <c r="M1290" s="41"/>
    </row>
    <row r="1291" spans="1:13" x14ac:dyDescent="0.2">
      <c r="A1291" s="32">
        <v>1289</v>
      </c>
      <c r="B1291" s="33"/>
      <c r="C1291" s="33"/>
      <c r="D1291" s="34"/>
      <c r="E1291" s="35"/>
      <c r="F1291" s="36"/>
      <c r="G1291" s="33"/>
      <c r="H1291" s="45" t="str">
        <f>VLOOKUP(G1291,CISL_PLODIN!A$2:D$537,2,FALSE)</f>
        <v>Bez plodiny</v>
      </c>
      <c r="I1291" s="38"/>
      <c r="J1291" s="39"/>
      <c r="K1291" s="39"/>
      <c r="L1291" s="40" t="s">
        <v>7755</v>
      </c>
      <c r="M1291" s="41"/>
    </row>
    <row r="1292" spans="1:13" x14ac:dyDescent="0.2">
      <c r="A1292" s="32">
        <v>1290</v>
      </c>
      <c r="B1292" s="33"/>
      <c r="C1292" s="33"/>
      <c r="D1292" s="34"/>
      <c r="E1292" s="35"/>
      <c r="F1292" s="36"/>
      <c r="G1292" s="33"/>
      <c r="H1292" s="45" t="str">
        <f>VLOOKUP(G1292,CISL_PLODIN!A$2:D$537,2,FALSE)</f>
        <v>Bez plodiny</v>
      </c>
      <c r="I1292" s="38"/>
      <c r="J1292" s="39"/>
      <c r="K1292" s="39"/>
      <c r="L1292" s="40" t="s">
        <v>7755</v>
      </c>
      <c r="M1292" s="41"/>
    </row>
    <row r="1293" spans="1:13" x14ac:dyDescent="0.2">
      <c r="A1293" s="32">
        <v>1291</v>
      </c>
      <c r="B1293" s="33"/>
      <c r="C1293" s="33"/>
      <c r="D1293" s="34"/>
      <c r="E1293" s="35"/>
      <c r="F1293" s="36"/>
      <c r="G1293" s="33"/>
      <c r="H1293" s="45" t="str">
        <f>VLOOKUP(G1293,CISL_PLODIN!A$2:D$537,2,FALSE)</f>
        <v>Bez plodiny</v>
      </c>
      <c r="I1293" s="38"/>
      <c r="J1293" s="39"/>
      <c r="K1293" s="39"/>
      <c r="L1293" s="40" t="s">
        <v>7755</v>
      </c>
      <c r="M1293" s="41"/>
    </row>
    <row r="1294" spans="1:13" x14ac:dyDescent="0.2">
      <c r="A1294" s="32">
        <v>1292</v>
      </c>
      <c r="B1294" s="33"/>
      <c r="C1294" s="33"/>
      <c r="D1294" s="34"/>
      <c r="E1294" s="35"/>
      <c r="F1294" s="36"/>
      <c r="G1294" s="33"/>
      <c r="H1294" s="45" t="str">
        <f>VLOOKUP(G1294,CISL_PLODIN!A$2:D$537,2,FALSE)</f>
        <v>Bez plodiny</v>
      </c>
      <c r="I1294" s="38"/>
      <c r="J1294" s="39"/>
      <c r="K1294" s="39"/>
      <c r="L1294" s="40" t="s">
        <v>7755</v>
      </c>
      <c r="M1294" s="41"/>
    </row>
    <row r="1295" spans="1:13" x14ac:dyDescent="0.2">
      <c r="A1295" s="32">
        <v>1293</v>
      </c>
      <c r="B1295" s="33"/>
      <c r="C1295" s="33"/>
      <c r="D1295" s="34"/>
      <c r="E1295" s="35"/>
      <c r="F1295" s="36"/>
      <c r="G1295" s="33"/>
      <c r="H1295" s="45" t="str">
        <f>VLOOKUP(G1295,CISL_PLODIN!A$2:D$537,2,FALSE)</f>
        <v>Bez plodiny</v>
      </c>
      <c r="I1295" s="38"/>
      <c r="J1295" s="39"/>
      <c r="K1295" s="39"/>
      <c r="L1295" s="40" t="s">
        <v>7755</v>
      </c>
      <c r="M1295" s="41"/>
    </row>
    <row r="1296" spans="1:13" x14ac:dyDescent="0.2">
      <c r="A1296" s="32">
        <v>1294</v>
      </c>
      <c r="B1296" s="33"/>
      <c r="C1296" s="33"/>
      <c r="D1296" s="34"/>
      <c r="E1296" s="35"/>
      <c r="F1296" s="36"/>
      <c r="G1296" s="33"/>
      <c r="H1296" s="45" t="str">
        <f>VLOOKUP(G1296,CISL_PLODIN!A$2:D$537,2,FALSE)</f>
        <v>Bez plodiny</v>
      </c>
      <c r="I1296" s="38"/>
      <c r="J1296" s="39"/>
      <c r="K1296" s="39"/>
      <c r="L1296" s="40" t="s">
        <v>7755</v>
      </c>
      <c r="M1296" s="41"/>
    </row>
    <row r="1297" spans="1:13" x14ac:dyDescent="0.2">
      <c r="A1297" s="32">
        <v>1295</v>
      </c>
      <c r="B1297" s="33"/>
      <c r="C1297" s="33"/>
      <c r="D1297" s="34"/>
      <c r="E1297" s="35"/>
      <c r="F1297" s="36"/>
      <c r="G1297" s="33"/>
      <c r="H1297" s="45" t="str">
        <f>VLOOKUP(G1297,CISL_PLODIN!A$2:D$537,2,FALSE)</f>
        <v>Bez plodiny</v>
      </c>
      <c r="I1297" s="38"/>
      <c r="J1297" s="39"/>
      <c r="K1297" s="39"/>
      <c r="L1297" s="40" t="s">
        <v>7755</v>
      </c>
      <c r="M1297" s="41"/>
    </row>
    <row r="1298" spans="1:13" x14ac:dyDescent="0.2">
      <c r="A1298" s="32">
        <v>1296</v>
      </c>
      <c r="B1298" s="33"/>
      <c r="C1298" s="33"/>
      <c r="D1298" s="34"/>
      <c r="E1298" s="35"/>
      <c r="F1298" s="36"/>
      <c r="G1298" s="33"/>
      <c r="H1298" s="45" t="str">
        <f>VLOOKUP(G1298,CISL_PLODIN!A$2:D$537,2,FALSE)</f>
        <v>Bez plodiny</v>
      </c>
      <c r="I1298" s="38"/>
      <c r="J1298" s="39"/>
      <c r="K1298" s="39"/>
      <c r="L1298" s="40" t="s">
        <v>7755</v>
      </c>
      <c r="M1298" s="41"/>
    </row>
    <row r="1299" spans="1:13" x14ac:dyDescent="0.2">
      <c r="A1299" s="32">
        <v>1297</v>
      </c>
      <c r="B1299" s="33"/>
      <c r="C1299" s="33"/>
      <c r="D1299" s="34"/>
      <c r="E1299" s="35"/>
      <c r="F1299" s="36"/>
      <c r="G1299" s="33"/>
      <c r="H1299" s="45" t="str">
        <f>VLOOKUP(G1299,CISL_PLODIN!A$2:D$537,2,FALSE)</f>
        <v>Bez plodiny</v>
      </c>
      <c r="I1299" s="38"/>
      <c r="J1299" s="39"/>
      <c r="K1299" s="39"/>
      <c r="L1299" s="40" t="s">
        <v>7755</v>
      </c>
      <c r="M1299" s="41"/>
    </row>
    <row r="1300" spans="1:13" x14ac:dyDescent="0.2">
      <c r="A1300" s="32">
        <v>1298</v>
      </c>
      <c r="B1300" s="33"/>
      <c r="C1300" s="33"/>
      <c r="D1300" s="34"/>
      <c r="E1300" s="35"/>
      <c r="F1300" s="36"/>
      <c r="G1300" s="33"/>
      <c r="H1300" s="45" t="str">
        <f>VLOOKUP(G1300,CISL_PLODIN!A$2:D$537,2,FALSE)</f>
        <v>Bez plodiny</v>
      </c>
      <c r="I1300" s="38"/>
      <c r="J1300" s="39"/>
      <c r="K1300" s="39"/>
      <c r="L1300" s="40" t="s">
        <v>7755</v>
      </c>
      <c r="M1300" s="41"/>
    </row>
    <row r="1301" spans="1:13" x14ac:dyDescent="0.2">
      <c r="A1301" s="32">
        <v>1299</v>
      </c>
      <c r="B1301" s="33"/>
      <c r="C1301" s="33"/>
      <c r="D1301" s="34"/>
      <c r="E1301" s="35"/>
      <c r="F1301" s="36"/>
      <c r="G1301" s="33"/>
      <c r="H1301" s="45" t="str">
        <f>VLOOKUP(G1301,CISL_PLODIN!A$2:D$537,2,FALSE)</f>
        <v>Bez plodiny</v>
      </c>
      <c r="I1301" s="38"/>
      <c r="J1301" s="39"/>
      <c r="K1301" s="39"/>
      <c r="L1301" s="40" t="s">
        <v>7755</v>
      </c>
      <c r="M1301" s="41"/>
    </row>
    <row r="1302" spans="1:13" x14ac:dyDescent="0.2">
      <c r="A1302" s="32">
        <v>1300</v>
      </c>
      <c r="B1302" s="33"/>
      <c r="C1302" s="33"/>
      <c r="D1302" s="34"/>
      <c r="E1302" s="35"/>
      <c r="F1302" s="36"/>
      <c r="G1302" s="33"/>
      <c r="H1302" s="45" t="str">
        <f>VLOOKUP(G1302,CISL_PLODIN!A$2:D$537,2,FALSE)</f>
        <v>Bez plodiny</v>
      </c>
      <c r="I1302" s="38"/>
      <c r="J1302" s="39"/>
      <c r="K1302" s="39"/>
      <c r="L1302" s="40" t="s">
        <v>7755</v>
      </c>
      <c r="M1302" s="41"/>
    </row>
    <row r="1303" spans="1:13" x14ac:dyDescent="0.2">
      <c r="A1303" s="32">
        <v>1301</v>
      </c>
      <c r="B1303" s="33"/>
      <c r="C1303" s="33"/>
      <c r="D1303" s="34"/>
      <c r="E1303" s="35"/>
      <c r="F1303" s="36"/>
      <c r="G1303" s="33"/>
      <c r="H1303" s="45" t="str">
        <f>VLOOKUP(G1303,CISL_PLODIN!A$2:D$537,2,FALSE)</f>
        <v>Bez plodiny</v>
      </c>
      <c r="I1303" s="38"/>
      <c r="J1303" s="39"/>
      <c r="K1303" s="39"/>
      <c r="L1303" s="40" t="s">
        <v>7755</v>
      </c>
      <c r="M1303" s="41"/>
    </row>
    <row r="1304" spans="1:13" x14ac:dyDescent="0.2">
      <c r="A1304" s="32">
        <v>1302</v>
      </c>
      <c r="B1304" s="33"/>
      <c r="C1304" s="33"/>
      <c r="D1304" s="34"/>
      <c r="E1304" s="35"/>
      <c r="F1304" s="36"/>
      <c r="G1304" s="33"/>
      <c r="H1304" s="45" t="str">
        <f>VLOOKUP(G1304,CISL_PLODIN!A$2:D$537,2,FALSE)</f>
        <v>Bez plodiny</v>
      </c>
      <c r="I1304" s="38"/>
      <c r="J1304" s="39"/>
      <c r="K1304" s="39"/>
      <c r="L1304" s="40" t="s">
        <v>7755</v>
      </c>
      <c r="M1304" s="41"/>
    </row>
    <row r="1305" spans="1:13" x14ac:dyDescent="0.2">
      <c r="A1305" s="32">
        <v>1303</v>
      </c>
      <c r="B1305" s="33"/>
      <c r="C1305" s="33"/>
      <c r="D1305" s="34"/>
      <c r="E1305" s="35"/>
      <c r="F1305" s="36"/>
      <c r="G1305" s="33"/>
      <c r="H1305" s="45" t="str">
        <f>VLOOKUP(G1305,CISL_PLODIN!A$2:D$537,2,FALSE)</f>
        <v>Bez plodiny</v>
      </c>
      <c r="I1305" s="38"/>
      <c r="J1305" s="39"/>
      <c r="K1305" s="39"/>
      <c r="L1305" s="40" t="s">
        <v>7755</v>
      </c>
      <c r="M1305" s="41"/>
    </row>
    <row r="1306" spans="1:13" x14ac:dyDescent="0.2">
      <c r="A1306" s="32">
        <v>1304</v>
      </c>
      <c r="B1306" s="33"/>
      <c r="C1306" s="33"/>
      <c r="D1306" s="34"/>
      <c r="E1306" s="35"/>
      <c r="F1306" s="36"/>
      <c r="G1306" s="33"/>
      <c r="H1306" s="45" t="str">
        <f>VLOOKUP(G1306,CISL_PLODIN!A$2:D$537,2,FALSE)</f>
        <v>Bez plodiny</v>
      </c>
      <c r="I1306" s="38"/>
      <c r="J1306" s="39"/>
      <c r="K1306" s="39"/>
      <c r="L1306" s="40" t="s">
        <v>7755</v>
      </c>
      <c r="M1306" s="41"/>
    </row>
    <row r="1307" spans="1:13" x14ac:dyDescent="0.2">
      <c r="A1307" s="32">
        <v>1305</v>
      </c>
      <c r="B1307" s="33"/>
      <c r="C1307" s="33"/>
      <c r="D1307" s="34"/>
      <c r="E1307" s="35"/>
      <c r="F1307" s="36"/>
      <c r="G1307" s="33"/>
      <c r="H1307" s="45" t="str">
        <f>VLOOKUP(G1307,CISL_PLODIN!A$2:D$537,2,FALSE)</f>
        <v>Bez plodiny</v>
      </c>
      <c r="I1307" s="38"/>
      <c r="J1307" s="39"/>
      <c r="K1307" s="39"/>
      <c r="L1307" s="40" t="s">
        <v>7755</v>
      </c>
      <c r="M1307" s="41"/>
    </row>
    <row r="1308" spans="1:13" x14ac:dyDescent="0.2">
      <c r="A1308" s="32">
        <v>1306</v>
      </c>
      <c r="B1308" s="33"/>
      <c r="C1308" s="33"/>
      <c r="D1308" s="34"/>
      <c r="E1308" s="35"/>
      <c r="F1308" s="36"/>
      <c r="G1308" s="33"/>
      <c r="H1308" s="45" t="str">
        <f>VLOOKUP(G1308,CISL_PLODIN!A$2:D$537,2,FALSE)</f>
        <v>Bez plodiny</v>
      </c>
      <c r="I1308" s="38"/>
      <c r="J1308" s="39"/>
      <c r="K1308" s="39"/>
      <c r="L1308" s="40" t="s">
        <v>7755</v>
      </c>
      <c r="M1308" s="41"/>
    </row>
    <row r="1309" spans="1:13" x14ac:dyDescent="0.2">
      <c r="A1309" s="32">
        <v>1307</v>
      </c>
      <c r="B1309" s="33"/>
      <c r="C1309" s="33"/>
      <c r="D1309" s="34"/>
      <c r="E1309" s="35"/>
      <c r="F1309" s="36"/>
      <c r="G1309" s="33"/>
      <c r="H1309" s="45" t="str">
        <f>VLOOKUP(G1309,CISL_PLODIN!A$2:D$537,2,FALSE)</f>
        <v>Bez plodiny</v>
      </c>
      <c r="I1309" s="38"/>
      <c r="J1309" s="39"/>
      <c r="K1309" s="39"/>
      <c r="L1309" s="40" t="s">
        <v>7755</v>
      </c>
      <c r="M1309" s="41"/>
    </row>
    <row r="1310" spans="1:13" x14ac:dyDescent="0.2">
      <c r="A1310" s="32">
        <v>1308</v>
      </c>
      <c r="B1310" s="33"/>
      <c r="C1310" s="33"/>
      <c r="D1310" s="34"/>
      <c r="E1310" s="35"/>
      <c r="F1310" s="36"/>
      <c r="G1310" s="33"/>
      <c r="H1310" s="45" t="str">
        <f>VLOOKUP(G1310,CISL_PLODIN!A$2:D$537,2,FALSE)</f>
        <v>Bez plodiny</v>
      </c>
      <c r="I1310" s="38"/>
      <c r="J1310" s="39"/>
      <c r="K1310" s="39"/>
      <c r="L1310" s="40" t="s">
        <v>7755</v>
      </c>
      <c r="M1310" s="41"/>
    </row>
    <row r="1311" spans="1:13" x14ac:dyDescent="0.2">
      <c r="A1311" s="32">
        <v>1309</v>
      </c>
      <c r="B1311" s="33"/>
      <c r="C1311" s="33"/>
      <c r="D1311" s="34"/>
      <c r="E1311" s="35"/>
      <c r="F1311" s="36"/>
      <c r="G1311" s="33"/>
      <c r="H1311" s="45" t="str">
        <f>VLOOKUP(G1311,CISL_PLODIN!A$2:D$537,2,FALSE)</f>
        <v>Bez plodiny</v>
      </c>
      <c r="I1311" s="38"/>
      <c r="J1311" s="39"/>
      <c r="K1311" s="39"/>
      <c r="L1311" s="40" t="s">
        <v>7755</v>
      </c>
      <c r="M1311" s="41"/>
    </row>
    <row r="1312" spans="1:13" x14ac:dyDescent="0.2">
      <c r="A1312" s="32">
        <v>1310</v>
      </c>
      <c r="B1312" s="33"/>
      <c r="C1312" s="33"/>
      <c r="D1312" s="34"/>
      <c r="E1312" s="35"/>
      <c r="F1312" s="36"/>
      <c r="G1312" s="33"/>
      <c r="H1312" s="45" t="str">
        <f>VLOOKUP(G1312,CISL_PLODIN!A$2:D$537,2,FALSE)</f>
        <v>Bez plodiny</v>
      </c>
      <c r="I1312" s="38"/>
      <c r="J1312" s="39"/>
      <c r="K1312" s="39"/>
      <c r="L1312" s="40" t="s">
        <v>7755</v>
      </c>
      <c r="M1312" s="41"/>
    </row>
    <row r="1313" spans="1:13" x14ac:dyDescent="0.2">
      <c r="A1313" s="32">
        <v>1311</v>
      </c>
      <c r="B1313" s="33"/>
      <c r="C1313" s="33"/>
      <c r="D1313" s="34"/>
      <c r="E1313" s="35"/>
      <c r="F1313" s="36"/>
      <c r="G1313" s="33"/>
      <c r="H1313" s="45" t="str">
        <f>VLOOKUP(G1313,CISL_PLODIN!A$2:D$537,2,FALSE)</f>
        <v>Bez plodiny</v>
      </c>
      <c r="I1313" s="38"/>
      <c r="J1313" s="39"/>
      <c r="K1313" s="39"/>
      <c r="L1313" s="40" t="s">
        <v>7755</v>
      </c>
      <c r="M1313" s="41"/>
    </row>
    <row r="1314" spans="1:13" x14ac:dyDescent="0.2">
      <c r="A1314" s="32">
        <v>1312</v>
      </c>
      <c r="B1314" s="33"/>
      <c r="C1314" s="33"/>
      <c r="D1314" s="34"/>
      <c r="E1314" s="35"/>
      <c r="F1314" s="36"/>
      <c r="G1314" s="33"/>
      <c r="H1314" s="45" t="str">
        <f>VLOOKUP(G1314,CISL_PLODIN!A$2:D$537,2,FALSE)</f>
        <v>Bez plodiny</v>
      </c>
      <c r="I1314" s="38"/>
      <c r="J1314" s="39"/>
      <c r="K1314" s="39"/>
      <c r="L1314" s="40" t="s">
        <v>7755</v>
      </c>
      <c r="M1314" s="41"/>
    </row>
    <row r="1315" spans="1:13" x14ac:dyDescent="0.2">
      <c r="A1315" s="32">
        <v>1313</v>
      </c>
      <c r="B1315" s="33"/>
      <c r="C1315" s="33"/>
      <c r="D1315" s="34"/>
      <c r="E1315" s="35"/>
      <c r="F1315" s="36"/>
      <c r="G1315" s="33"/>
      <c r="H1315" s="45" t="str">
        <f>VLOOKUP(G1315,CISL_PLODIN!A$2:D$537,2,FALSE)</f>
        <v>Bez plodiny</v>
      </c>
      <c r="I1315" s="38"/>
      <c r="J1315" s="39"/>
      <c r="K1315" s="39"/>
      <c r="L1315" s="40" t="s">
        <v>7755</v>
      </c>
      <c r="M1315" s="41"/>
    </row>
    <row r="1316" spans="1:13" x14ac:dyDescent="0.2">
      <c r="A1316" s="32">
        <v>1314</v>
      </c>
      <c r="B1316" s="33"/>
      <c r="C1316" s="33"/>
      <c r="D1316" s="34"/>
      <c r="E1316" s="35"/>
      <c r="F1316" s="36"/>
      <c r="G1316" s="33"/>
      <c r="H1316" s="45" t="str">
        <f>VLOOKUP(G1316,CISL_PLODIN!A$2:D$537,2,FALSE)</f>
        <v>Bez plodiny</v>
      </c>
      <c r="I1316" s="38"/>
      <c r="J1316" s="39"/>
      <c r="K1316" s="39"/>
      <c r="L1316" s="40" t="s">
        <v>7755</v>
      </c>
      <c r="M1316" s="41"/>
    </row>
    <row r="1317" spans="1:13" x14ac:dyDescent="0.2">
      <c r="A1317" s="32">
        <v>1315</v>
      </c>
      <c r="B1317" s="33"/>
      <c r="C1317" s="33"/>
      <c r="D1317" s="34"/>
      <c r="E1317" s="35"/>
      <c r="F1317" s="36"/>
      <c r="G1317" s="33"/>
      <c r="H1317" s="45" t="str">
        <f>VLOOKUP(G1317,CISL_PLODIN!A$2:D$537,2,FALSE)</f>
        <v>Bez plodiny</v>
      </c>
      <c r="I1317" s="38"/>
      <c r="J1317" s="39"/>
      <c r="K1317" s="39"/>
      <c r="L1317" s="40" t="s">
        <v>7755</v>
      </c>
      <c r="M1317" s="41"/>
    </row>
    <row r="1318" spans="1:13" x14ac:dyDescent="0.2">
      <c r="A1318" s="32">
        <v>1316</v>
      </c>
      <c r="B1318" s="33"/>
      <c r="C1318" s="33"/>
      <c r="D1318" s="34"/>
      <c r="E1318" s="35"/>
      <c r="F1318" s="36"/>
      <c r="G1318" s="33"/>
      <c r="H1318" s="45" t="str">
        <f>VLOOKUP(G1318,CISL_PLODIN!A$2:D$537,2,FALSE)</f>
        <v>Bez plodiny</v>
      </c>
      <c r="I1318" s="38"/>
      <c r="J1318" s="39"/>
      <c r="K1318" s="39"/>
      <c r="L1318" s="40" t="s">
        <v>7755</v>
      </c>
      <c r="M1318" s="41"/>
    </row>
    <row r="1319" spans="1:13" x14ac:dyDescent="0.2">
      <c r="A1319" s="32">
        <v>1317</v>
      </c>
      <c r="B1319" s="33"/>
      <c r="C1319" s="33"/>
      <c r="D1319" s="34"/>
      <c r="E1319" s="35"/>
      <c r="F1319" s="36"/>
      <c r="G1319" s="33"/>
      <c r="H1319" s="45" t="str">
        <f>VLOOKUP(G1319,CISL_PLODIN!A$2:D$537,2,FALSE)</f>
        <v>Bez plodiny</v>
      </c>
      <c r="I1319" s="38"/>
      <c r="J1319" s="39"/>
      <c r="K1319" s="39"/>
      <c r="L1319" s="40" t="s">
        <v>7755</v>
      </c>
      <c r="M1319" s="41"/>
    </row>
    <row r="1320" spans="1:13" x14ac:dyDescent="0.2">
      <c r="A1320" s="32">
        <v>1318</v>
      </c>
      <c r="B1320" s="33"/>
      <c r="C1320" s="33"/>
      <c r="D1320" s="34"/>
      <c r="E1320" s="35"/>
      <c r="F1320" s="36"/>
      <c r="G1320" s="33"/>
      <c r="H1320" s="45" t="str">
        <f>VLOOKUP(G1320,CISL_PLODIN!A$2:D$537,2,FALSE)</f>
        <v>Bez plodiny</v>
      </c>
      <c r="I1320" s="38"/>
      <c r="J1320" s="39"/>
      <c r="K1320" s="39"/>
      <c r="L1320" s="40" t="s">
        <v>7755</v>
      </c>
      <c r="M1320" s="41"/>
    </row>
    <row r="1321" spans="1:13" x14ac:dyDescent="0.2">
      <c r="A1321" s="32">
        <v>1319</v>
      </c>
      <c r="B1321" s="33"/>
      <c r="C1321" s="33"/>
      <c r="D1321" s="34"/>
      <c r="E1321" s="35"/>
      <c r="F1321" s="36"/>
      <c r="G1321" s="33"/>
      <c r="H1321" s="45" t="str">
        <f>VLOOKUP(G1321,CISL_PLODIN!A$2:D$537,2,FALSE)</f>
        <v>Bez plodiny</v>
      </c>
      <c r="I1321" s="38"/>
      <c r="J1321" s="39"/>
      <c r="K1321" s="39"/>
      <c r="L1321" s="40" t="s">
        <v>7755</v>
      </c>
      <c r="M1321" s="41"/>
    </row>
    <row r="1322" spans="1:13" x14ac:dyDescent="0.2">
      <c r="A1322" s="32">
        <v>1320</v>
      </c>
      <c r="B1322" s="33"/>
      <c r="C1322" s="33"/>
      <c r="D1322" s="34"/>
      <c r="E1322" s="35"/>
      <c r="F1322" s="36"/>
      <c r="G1322" s="33"/>
      <c r="H1322" s="45" t="str">
        <f>VLOOKUP(G1322,CISL_PLODIN!A$2:D$537,2,FALSE)</f>
        <v>Bez plodiny</v>
      </c>
      <c r="I1322" s="38"/>
      <c r="J1322" s="39"/>
      <c r="K1322" s="39"/>
      <c r="L1322" s="40" t="s">
        <v>7755</v>
      </c>
      <c r="M1322" s="41"/>
    </row>
    <row r="1323" spans="1:13" x14ac:dyDescent="0.2">
      <c r="A1323" s="32">
        <v>1321</v>
      </c>
      <c r="B1323" s="33"/>
      <c r="C1323" s="33"/>
      <c r="D1323" s="34"/>
      <c r="E1323" s="35"/>
      <c r="F1323" s="36"/>
      <c r="G1323" s="33"/>
      <c r="H1323" s="45" t="str">
        <f>VLOOKUP(G1323,CISL_PLODIN!A$2:D$537,2,FALSE)</f>
        <v>Bez plodiny</v>
      </c>
      <c r="I1323" s="38"/>
      <c r="J1323" s="39"/>
      <c r="K1323" s="39"/>
      <c r="L1323" s="40" t="s">
        <v>7755</v>
      </c>
      <c r="M1323" s="41"/>
    </row>
    <row r="1324" spans="1:13" x14ac:dyDescent="0.2">
      <c r="A1324" s="32">
        <v>1322</v>
      </c>
      <c r="B1324" s="33"/>
      <c r="C1324" s="33"/>
      <c r="D1324" s="34"/>
      <c r="E1324" s="35"/>
      <c r="F1324" s="36"/>
      <c r="G1324" s="33"/>
      <c r="H1324" s="45" t="str">
        <f>VLOOKUP(G1324,CISL_PLODIN!A$2:D$537,2,FALSE)</f>
        <v>Bez plodiny</v>
      </c>
      <c r="I1324" s="38"/>
      <c r="J1324" s="39"/>
      <c r="K1324" s="39"/>
      <c r="L1324" s="40" t="s">
        <v>7755</v>
      </c>
      <c r="M1324" s="41"/>
    </row>
    <row r="1325" spans="1:13" x14ac:dyDescent="0.2">
      <c r="A1325" s="32">
        <v>1323</v>
      </c>
      <c r="B1325" s="33"/>
      <c r="C1325" s="33"/>
      <c r="D1325" s="34"/>
      <c r="E1325" s="35"/>
      <c r="F1325" s="36"/>
      <c r="G1325" s="33"/>
      <c r="H1325" s="45" t="str">
        <f>VLOOKUP(G1325,CISL_PLODIN!A$2:D$537,2,FALSE)</f>
        <v>Bez plodiny</v>
      </c>
      <c r="I1325" s="38"/>
      <c r="J1325" s="39"/>
      <c r="K1325" s="39"/>
      <c r="L1325" s="40" t="s">
        <v>7755</v>
      </c>
      <c r="M1325" s="41"/>
    </row>
    <row r="1326" spans="1:13" x14ac:dyDescent="0.2">
      <c r="A1326" s="32">
        <v>1324</v>
      </c>
      <c r="B1326" s="33"/>
      <c r="C1326" s="33"/>
      <c r="D1326" s="34"/>
      <c r="E1326" s="35"/>
      <c r="F1326" s="36"/>
      <c r="G1326" s="33"/>
      <c r="H1326" s="45" t="str">
        <f>VLOOKUP(G1326,CISL_PLODIN!A$2:D$537,2,FALSE)</f>
        <v>Bez plodiny</v>
      </c>
      <c r="I1326" s="38"/>
      <c r="J1326" s="39"/>
      <c r="K1326" s="39"/>
      <c r="L1326" s="40" t="s">
        <v>7755</v>
      </c>
      <c r="M1326" s="41"/>
    </row>
    <row r="1327" spans="1:13" x14ac:dyDescent="0.2">
      <c r="A1327" s="32">
        <v>1325</v>
      </c>
      <c r="B1327" s="33"/>
      <c r="C1327" s="33"/>
      <c r="D1327" s="34"/>
      <c r="E1327" s="35"/>
      <c r="F1327" s="36"/>
      <c r="G1327" s="33"/>
      <c r="H1327" s="45" t="str">
        <f>VLOOKUP(G1327,CISL_PLODIN!A$2:D$537,2,FALSE)</f>
        <v>Bez plodiny</v>
      </c>
      <c r="I1327" s="38"/>
      <c r="J1327" s="39"/>
      <c r="K1327" s="39"/>
      <c r="L1327" s="40" t="s">
        <v>7755</v>
      </c>
      <c r="M1327" s="41"/>
    </row>
    <row r="1328" spans="1:13" x14ac:dyDescent="0.2">
      <c r="A1328" s="32">
        <v>1326</v>
      </c>
      <c r="B1328" s="33"/>
      <c r="C1328" s="33"/>
      <c r="D1328" s="34"/>
      <c r="E1328" s="35"/>
      <c r="F1328" s="36"/>
      <c r="G1328" s="33"/>
      <c r="H1328" s="45" t="str">
        <f>VLOOKUP(G1328,CISL_PLODIN!A$2:D$537,2,FALSE)</f>
        <v>Bez plodiny</v>
      </c>
      <c r="I1328" s="38"/>
      <c r="J1328" s="39"/>
      <c r="K1328" s="39"/>
      <c r="L1328" s="40" t="s">
        <v>7755</v>
      </c>
      <c r="M1328" s="41"/>
    </row>
    <row r="1329" spans="1:13" x14ac:dyDescent="0.2">
      <c r="A1329" s="32">
        <v>1327</v>
      </c>
      <c r="B1329" s="33"/>
      <c r="C1329" s="33"/>
      <c r="D1329" s="34"/>
      <c r="E1329" s="35"/>
      <c r="F1329" s="36"/>
      <c r="G1329" s="33"/>
      <c r="H1329" s="45" t="str">
        <f>VLOOKUP(G1329,CISL_PLODIN!A$2:D$537,2,FALSE)</f>
        <v>Bez plodiny</v>
      </c>
      <c r="I1329" s="38"/>
      <c r="J1329" s="39"/>
      <c r="K1329" s="39"/>
      <c r="L1329" s="40" t="s">
        <v>7755</v>
      </c>
      <c r="M1329" s="41"/>
    </row>
    <row r="1330" spans="1:13" x14ac:dyDescent="0.2">
      <c r="A1330" s="32">
        <v>1328</v>
      </c>
      <c r="B1330" s="33"/>
      <c r="C1330" s="33"/>
      <c r="D1330" s="34"/>
      <c r="E1330" s="35"/>
      <c r="F1330" s="36"/>
      <c r="G1330" s="33"/>
      <c r="H1330" s="45" t="str">
        <f>VLOOKUP(G1330,CISL_PLODIN!A$2:D$537,2,FALSE)</f>
        <v>Bez plodiny</v>
      </c>
      <c r="I1330" s="38"/>
      <c r="J1330" s="39"/>
      <c r="K1330" s="39"/>
      <c r="L1330" s="40" t="s">
        <v>7755</v>
      </c>
      <c r="M1330" s="41"/>
    </row>
    <row r="1331" spans="1:13" x14ac:dyDescent="0.2">
      <c r="A1331" s="32">
        <v>1329</v>
      </c>
      <c r="B1331" s="33"/>
      <c r="C1331" s="33"/>
      <c r="D1331" s="34"/>
      <c r="E1331" s="35"/>
      <c r="F1331" s="36"/>
      <c r="G1331" s="33"/>
      <c r="H1331" s="45" t="str">
        <f>VLOOKUP(G1331,CISL_PLODIN!A$2:D$537,2,FALSE)</f>
        <v>Bez plodiny</v>
      </c>
      <c r="I1331" s="38"/>
      <c r="J1331" s="39"/>
      <c r="K1331" s="39"/>
      <c r="L1331" s="40" t="s">
        <v>7755</v>
      </c>
      <c r="M1331" s="41"/>
    </row>
    <row r="1332" spans="1:13" x14ac:dyDescent="0.2">
      <c r="A1332" s="32">
        <v>1330</v>
      </c>
      <c r="B1332" s="33"/>
      <c r="C1332" s="33"/>
      <c r="D1332" s="34"/>
      <c r="E1332" s="35"/>
      <c r="F1332" s="36"/>
      <c r="G1332" s="33"/>
      <c r="H1332" s="45" t="str">
        <f>VLOOKUP(G1332,CISL_PLODIN!A$2:D$537,2,FALSE)</f>
        <v>Bez plodiny</v>
      </c>
      <c r="I1332" s="38"/>
      <c r="J1332" s="39"/>
      <c r="K1332" s="39"/>
      <c r="L1332" s="40" t="s">
        <v>7755</v>
      </c>
      <c r="M1332" s="41"/>
    </row>
    <row r="1333" spans="1:13" x14ac:dyDescent="0.2">
      <c r="A1333" s="32">
        <v>1331</v>
      </c>
      <c r="B1333" s="33"/>
      <c r="C1333" s="33"/>
      <c r="D1333" s="34"/>
      <c r="E1333" s="35"/>
      <c r="F1333" s="36"/>
      <c r="G1333" s="33"/>
      <c r="H1333" s="45" t="str">
        <f>VLOOKUP(G1333,CISL_PLODIN!A$2:D$537,2,FALSE)</f>
        <v>Bez plodiny</v>
      </c>
      <c r="I1333" s="38"/>
      <c r="J1333" s="39"/>
      <c r="K1333" s="39"/>
      <c r="L1333" s="40" t="s">
        <v>7755</v>
      </c>
      <c r="M1333" s="41"/>
    </row>
    <row r="1334" spans="1:13" x14ac:dyDescent="0.2">
      <c r="A1334" s="32">
        <v>1332</v>
      </c>
      <c r="B1334" s="33"/>
      <c r="C1334" s="33"/>
      <c r="D1334" s="34"/>
      <c r="E1334" s="35"/>
      <c r="F1334" s="36"/>
      <c r="G1334" s="33"/>
      <c r="H1334" s="45" t="str">
        <f>VLOOKUP(G1334,CISL_PLODIN!A$2:D$537,2,FALSE)</f>
        <v>Bez plodiny</v>
      </c>
      <c r="I1334" s="38"/>
      <c r="J1334" s="39"/>
      <c r="K1334" s="39"/>
      <c r="L1334" s="40" t="s">
        <v>7755</v>
      </c>
      <c r="M1334" s="41"/>
    </row>
    <row r="1335" spans="1:13" x14ac:dyDescent="0.2">
      <c r="A1335" s="32">
        <v>1333</v>
      </c>
      <c r="B1335" s="33"/>
      <c r="C1335" s="33"/>
      <c r="D1335" s="34"/>
      <c r="E1335" s="35"/>
      <c r="F1335" s="36"/>
      <c r="G1335" s="33"/>
      <c r="H1335" s="45" t="str">
        <f>VLOOKUP(G1335,CISL_PLODIN!A$2:D$537,2,FALSE)</f>
        <v>Bez plodiny</v>
      </c>
      <c r="I1335" s="38"/>
      <c r="J1335" s="39"/>
      <c r="K1335" s="39"/>
      <c r="L1335" s="40" t="s">
        <v>7755</v>
      </c>
      <c r="M1335" s="41"/>
    </row>
    <row r="1336" spans="1:13" x14ac:dyDescent="0.2">
      <c r="A1336" s="32">
        <v>1334</v>
      </c>
      <c r="B1336" s="33"/>
      <c r="C1336" s="33"/>
      <c r="D1336" s="34"/>
      <c r="E1336" s="35"/>
      <c r="F1336" s="36"/>
      <c r="G1336" s="33"/>
      <c r="H1336" s="45" t="str">
        <f>VLOOKUP(G1336,CISL_PLODIN!A$2:D$537,2,FALSE)</f>
        <v>Bez plodiny</v>
      </c>
      <c r="I1336" s="38"/>
      <c r="J1336" s="39"/>
      <c r="K1336" s="39"/>
      <c r="L1336" s="40" t="s">
        <v>7755</v>
      </c>
      <c r="M1336" s="41"/>
    </row>
    <row r="1337" spans="1:13" x14ac:dyDescent="0.2">
      <c r="A1337" s="32">
        <v>1335</v>
      </c>
      <c r="B1337" s="33"/>
      <c r="C1337" s="33"/>
      <c r="D1337" s="34"/>
      <c r="E1337" s="35"/>
      <c r="F1337" s="36"/>
      <c r="G1337" s="33"/>
      <c r="H1337" s="45" t="str">
        <f>VLOOKUP(G1337,CISL_PLODIN!A$2:D$537,2,FALSE)</f>
        <v>Bez plodiny</v>
      </c>
      <c r="I1337" s="38"/>
      <c r="J1337" s="39"/>
      <c r="K1337" s="39"/>
      <c r="L1337" s="40" t="s">
        <v>7755</v>
      </c>
      <c r="M1337" s="41"/>
    </row>
    <row r="1338" spans="1:13" x14ac:dyDescent="0.2">
      <c r="A1338" s="32">
        <v>1336</v>
      </c>
      <c r="B1338" s="33"/>
      <c r="C1338" s="33"/>
      <c r="D1338" s="34"/>
      <c r="E1338" s="35"/>
      <c r="F1338" s="36"/>
      <c r="G1338" s="33"/>
      <c r="H1338" s="45" t="str">
        <f>VLOOKUP(G1338,CISL_PLODIN!A$2:D$537,2,FALSE)</f>
        <v>Bez plodiny</v>
      </c>
      <c r="I1338" s="38"/>
      <c r="J1338" s="39"/>
      <c r="K1338" s="39"/>
      <c r="L1338" s="40" t="s">
        <v>7755</v>
      </c>
      <c r="M1338" s="41"/>
    </row>
    <row r="1339" spans="1:13" x14ac:dyDescent="0.2">
      <c r="A1339" s="32">
        <v>1337</v>
      </c>
      <c r="B1339" s="33"/>
      <c r="C1339" s="33"/>
      <c r="D1339" s="34"/>
      <c r="E1339" s="35"/>
      <c r="F1339" s="36"/>
      <c r="G1339" s="33"/>
      <c r="H1339" s="45" t="str">
        <f>VLOOKUP(G1339,CISL_PLODIN!A$2:D$537,2,FALSE)</f>
        <v>Bez plodiny</v>
      </c>
      <c r="I1339" s="38"/>
      <c r="J1339" s="39"/>
      <c r="K1339" s="39"/>
      <c r="L1339" s="40" t="s">
        <v>7755</v>
      </c>
      <c r="M1339" s="41"/>
    </row>
    <row r="1340" spans="1:13" x14ac:dyDescent="0.2">
      <c r="A1340" s="32">
        <v>1338</v>
      </c>
      <c r="B1340" s="33"/>
      <c r="C1340" s="33"/>
      <c r="D1340" s="34"/>
      <c r="E1340" s="35"/>
      <c r="F1340" s="36"/>
      <c r="G1340" s="33"/>
      <c r="H1340" s="45" t="str">
        <f>VLOOKUP(G1340,CISL_PLODIN!A$2:D$537,2,FALSE)</f>
        <v>Bez plodiny</v>
      </c>
      <c r="I1340" s="38"/>
      <c r="J1340" s="39"/>
      <c r="K1340" s="39"/>
      <c r="L1340" s="40" t="s">
        <v>7755</v>
      </c>
      <c r="M1340" s="41"/>
    </row>
    <row r="1341" spans="1:13" x14ac:dyDescent="0.2">
      <c r="A1341" s="32">
        <v>1339</v>
      </c>
      <c r="B1341" s="33"/>
      <c r="C1341" s="33"/>
      <c r="D1341" s="34"/>
      <c r="E1341" s="35"/>
      <c r="F1341" s="36"/>
      <c r="G1341" s="33"/>
      <c r="H1341" s="45" t="str">
        <f>VLOOKUP(G1341,CISL_PLODIN!A$2:D$537,2,FALSE)</f>
        <v>Bez plodiny</v>
      </c>
      <c r="I1341" s="38"/>
      <c r="J1341" s="39"/>
      <c r="K1341" s="39"/>
      <c r="L1341" s="40" t="s">
        <v>7755</v>
      </c>
      <c r="M1341" s="41"/>
    </row>
    <row r="1342" spans="1:13" x14ac:dyDescent="0.2">
      <c r="A1342" s="32">
        <v>1340</v>
      </c>
      <c r="B1342" s="33"/>
      <c r="C1342" s="33"/>
      <c r="D1342" s="34"/>
      <c r="E1342" s="35"/>
      <c r="F1342" s="36"/>
      <c r="G1342" s="33"/>
      <c r="H1342" s="45" t="str">
        <f>VLOOKUP(G1342,CISL_PLODIN!A$2:D$537,2,FALSE)</f>
        <v>Bez plodiny</v>
      </c>
      <c r="I1342" s="38"/>
      <c r="J1342" s="39"/>
      <c r="K1342" s="39"/>
      <c r="L1342" s="40" t="s">
        <v>7755</v>
      </c>
      <c r="M1342" s="41"/>
    </row>
    <row r="1343" spans="1:13" x14ac:dyDescent="0.2">
      <c r="A1343" s="32">
        <v>1341</v>
      </c>
      <c r="B1343" s="33"/>
      <c r="C1343" s="33"/>
      <c r="D1343" s="34"/>
      <c r="E1343" s="35"/>
      <c r="F1343" s="36"/>
      <c r="G1343" s="33"/>
      <c r="H1343" s="45" t="str">
        <f>VLOOKUP(G1343,CISL_PLODIN!A$2:D$537,2,FALSE)</f>
        <v>Bez plodiny</v>
      </c>
      <c r="I1343" s="38"/>
      <c r="J1343" s="39"/>
      <c r="K1343" s="39"/>
      <c r="L1343" s="40" t="s">
        <v>7755</v>
      </c>
      <c r="M1343" s="41"/>
    </row>
    <row r="1344" spans="1:13" x14ac:dyDescent="0.2">
      <c r="A1344" s="32">
        <v>1342</v>
      </c>
      <c r="B1344" s="33"/>
      <c r="C1344" s="33"/>
      <c r="D1344" s="34"/>
      <c r="E1344" s="35"/>
      <c r="F1344" s="36"/>
      <c r="G1344" s="33"/>
      <c r="H1344" s="45" t="str">
        <f>VLOOKUP(G1344,CISL_PLODIN!A$2:D$537,2,FALSE)</f>
        <v>Bez plodiny</v>
      </c>
      <c r="I1344" s="38"/>
      <c r="J1344" s="39"/>
      <c r="K1344" s="39"/>
      <c r="L1344" s="40" t="s">
        <v>7755</v>
      </c>
      <c r="M1344" s="41"/>
    </row>
    <row r="1345" spans="1:13" x14ac:dyDescent="0.2">
      <c r="A1345" s="32">
        <v>1343</v>
      </c>
      <c r="B1345" s="33"/>
      <c r="C1345" s="33"/>
      <c r="D1345" s="34"/>
      <c r="E1345" s="35"/>
      <c r="F1345" s="36"/>
      <c r="G1345" s="33"/>
      <c r="H1345" s="45" t="str">
        <f>VLOOKUP(G1345,CISL_PLODIN!A$2:D$537,2,FALSE)</f>
        <v>Bez plodiny</v>
      </c>
      <c r="I1345" s="38"/>
      <c r="J1345" s="39"/>
      <c r="K1345" s="39"/>
      <c r="L1345" s="40" t="s">
        <v>7755</v>
      </c>
      <c r="M1345" s="41"/>
    </row>
    <row r="1346" spans="1:13" x14ac:dyDescent="0.2">
      <c r="A1346" s="32">
        <v>1344</v>
      </c>
      <c r="B1346" s="33"/>
      <c r="C1346" s="33"/>
      <c r="D1346" s="34"/>
      <c r="E1346" s="35"/>
      <c r="F1346" s="36"/>
      <c r="G1346" s="33"/>
      <c r="H1346" s="45" t="str">
        <f>VLOOKUP(G1346,CISL_PLODIN!A$2:D$537,2,FALSE)</f>
        <v>Bez plodiny</v>
      </c>
      <c r="I1346" s="38"/>
      <c r="J1346" s="39"/>
      <c r="K1346" s="39"/>
      <c r="L1346" s="40" t="s">
        <v>7755</v>
      </c>
      <c r="M1346" s="41"/>
    </row>
    <row r="1347" spans="1:13" x14ac:dyDescent="0.2">
      <c r="A1347" s="32">
        <v>1345</v>
      </c>
      <c r="B1347" s="33"/>
      <c r="C1347" s="33"/>
      <c r="D1347" s="34"/>
      <c r="E1347" s="35"/>
      <c r="F1347" s="36"/>
      <c r="G1347" s="33"/>
      <c r="H1347" s="45" t="str">
        <f>VLOOKUP(G1347,CISL_PLODIN!A$2:D$537,2,FALSE)</f>
        <v>Bez plodiny</v>
      </c>
      <c r="I1347" s="38"/>
      <c r="J1347" s="39"/>
      <c r="K1347" s="39"/>
      <c r="L1347" s="40" t="s">
        <v>7755</v>
      </c>
      <c r="M1347" s="41"/>
    </row>
    <row r="1348" spans="1:13" x14ac:dyDescent="0.2">
      <c r="A1348" s="32">
        <v>1346</v>
      </c>
      <c r="B1348" s="33"/>
      <c r="C1348" s="33"/>
      <c r="D1348" s="34"/>
      <c r="E1348" s="35"/>
      <c r="F1348" s="36"/>
      <c r="G1348" s="33"/>
      <c r="H1348" s="45" t="str">
        <f>VLOOKUP(G1348,CISL_PLODIN!A$2:D$537,2,FALSE)</f>
        <v>Bez plodiny</v>
      </c>
      <c r="I1348" s="38"/>
      <c r="J1348" s="39"/>
      <c r="K1348" s="39"/>
      <c r="L1348" s="40" t="s">
        <v>7755</v>
      </c>
      <c r="M1348" s="41"/>
    </row>
    <row r="1349" spans="1:13" x14ac:dyDescent="0.2">
      <c r="A1349" s="32">
        <v>1347</v>
      </c>
      <c r="B1349" s="33"/>
      <c r="C1349" s="33"/>
      <c r="D1349" s="34"/>
      <c r="E1349" s="35"/>
      <c r="F1349" s="36"/>
      <c r="G1349" s="33"/>
      <c r="H1349" s="45" t="str">
        <f>VLOOKUP(G1349,CISL_PLODIN!A$2:D$537,2,FALSE)</f>
        <v>Bez plodiny</v>
      </c>
      <c r="I1349" s="38"/>
      <c r="J1349" s="39"/>
      <c r="K1349" s="39"/>
      <c r="L1349" s="40" t="s">
        <v>7755</v>
      </c>
      <c r="M1349" s="41"/>
    </row>
    <row r="1350" spans="1:13" x14ac:dyDescent="0.2">
      <c r="A1350" s="32">
        <v>1348</v>
      </c>
      <c r="B1350" s="33"/>
      <c r="C1350" s="33"/>
      <c r="D1350" s="34"/>
      <c r="E1350" s="35"/>
      <c r="F1350" s="36"/>
      <c r="G1350" s="33"/>
      <c r="H1350" s="45" t="str">
        <f>VLOOKUP(G1350,CISL_PLODIN!A$2:D$537,2,FALSE)</f>
        <v>Bez plodiny</v>
      </c>
      <c r="I1350" s="38"/>
      <c r="J1350" s="39"/>
      <c r="K1350" s="39"/>
      <c r="L1350" s="40" t="s">
        <v>7755</v>
      </c>
      <c r="M1350" s="41"/>
    </row>
    <row r="1351" spans="1:13" x14ac:dyDescent="0.2">
      <c r="A1351" s="32">
        <v>1349</v>
      </c>
      <c r="B1351" s="33"/>
      <c r="C1351" s="33"/>
      <c r="D1351" s="34"/>
      <c r="E1351" s="35"/>
      <c r="F1351" s="36"/>
      <c r="G1351" s="33"/>
      <c r="H1351" s="45" t="str">
        <f>VLOOKUP(G1351,CISL_PLODIN!A$2:D$537,2,FALSE)</f>
        <v>Bez plodiny</v>
      </c>
      <c r="I1351" s="38"/>
      <c r="J1351" s="39"/>
      <c r="K1351" s="39"/>
      <c r="L1351" s="40" t="s">
        <v>7755</v>
      </c>
      <c r="M1351" s="41"/>
    </row>
    <row r="1352" spans="1:13" x14ac:dyDescent="0.2">
      <c r="A1352" s="32">
        <v>1350</v>
      </c>
      <c r="B1352" s="33"/>
      <c r="C1352" s="33"/>
      <c r="D1352" s="34"/>
      <c r="E1352" s="35"/>
      <c r="F1352" s="36"/>
      <c r="G1352" s="33"/>
      <c r="H1352" s="45" t="str">
        <f>VLOOKUP(G1352,CISL_PLODIN!A$2:D$537,2,FALSE)</f>
        <v>Bez plodiny</v>
      </c>
      <c r="I1352" s="38"/>
      <c r="J1352" s="39"/>
      <c r="K1352" s="39"/>
      <c r="L1352" s="40" t="s">
        <v>7755</v>
      </c>
      <c r="M1352" s="41"/>
    </row>
    <row r="1353" spans="1:13" x14ac:dyDescent="0.2">
      <c r="A1353" s="32">
        <v>1351</v>
      </c>
      <c r="B1353" s="33"/>
      <c r="C1353" s="33"/>
      <c r="D1353" s="34"/>
      <c r="E1353" s="35"/>
      <c r="F1353" s="36"/>
      <c r="G1353" s="33"/>
      <c r="H1353" s="45" t="str">
        <f>VLOOKUP(G1353,CISL_PLODIN!A$2:D$537,2,FALSE)</f>
        <v>Bez plodiny</v>
      </c>
      <c r="I1353" s="38"/>
      <c r="J1353" s="39"/>
      <c r="K1353" s="39"/>
      <c r="L1353" s="40" t="s">
        <v>7755</v>
      </c>
      <c r="M1353" s="41"/>
    </row>
    <row r="1354" spans="1:13" x14ac:dyDescent="0.2">
      <c r="A1354" s="32">
        <v>1352</v>
      </c>
      <c r="B1354" s="33"/>
      <c r="C1354" s="33"/>
      <c r="D1354" s="34"/>
      <c r="E1354" s="35"/>
      <c r="F1354" s="36"/>
      <c r="G1354" s="33"/>
      <c r="H1354" s="45" t="str">
        <f>VLOOKUP(G1354,CISL_PLODIN!A$2:D$537,2,FALSE)</f>
        <v>Bez plodiny</v>
      </c>
      <c r="I1354" s="38"/>
      <c r="J1354" s="39"/>
      <c r="K1354" s="39"/>
      <c r="L1354" s="40" t="s">
        <v>7755</v>
      </c>
      <c r="M1354" s="41"/>
    </row>
    <row r="1355" spans="1:13" x14ac:dyDescent="0.2">
      <c r="A1355" s="32">
        <v>1353</v>
      </c>
      <c r="B1355" s="33"/>
      <c r="C1355" s="33"/>
      <c r="D1355" s="34"/>
      <c r="E1355" s="35"/>
      <c r="F1355" s="36"/>
      <c r="G1355" s="33"/>
      <c r="H1355" s="45" t="str">
        <f>VLOOKUP(G1355,CISL_PLODIN!A$2:D$537,2,FALSE)</f>
        <v>Bez plodiny</v>
      </c>
      <c r="I1355" s="38"/>
      <c r="J1355" s="39"/>
      <c r="K1355" s="39"/>
      <c r="L1355" s="40" t="s">
        <v>7755</v>
      </c>
      <c r="M1355" s="41"/>
    </row>
    <row r="1356" spans="1:13" x14ac:dyDescent="0.2">
      <c r="A1356" s="32">
        <v>1354</v>
      </c>
      <c r="B1356" s="33"/>
      <c r="C1356" s="33"/>
      <c r="D1356" s="34"/>
      <c r="E1356" s="35"/>
      <c r="F1356" s="36"/>
      <c r="G1356" s="33"/>
      <c r="H1356" s="45" t="str">
        <f>VLOOKUP(G1356,CISL_PLODIN!A$2:D$537,2,FALSE)</f>
        <v>Bez plodiny</v>
      </c>
      <c r="I1356" s="38"/>
      <c r="J1356" s="39"/>
      <c r="K1356" s="39"/>
      <c r="L1356" s="40" t="s">
        <v>7755</v>
      </c>
      <c r="M1356" s="41"/>
    </row>
    <row r="1357" spans="1:13" x14ac:dyDescent="0.2">
      <c r="A1357" s="32">
        <v>1355</v>
      </c>
      <c r="B1357" s="33"/>
      <c r="C1357" s="33"/>
      <c r="D1357" s="34"/>
      <c r="E1357" s="35"/>
      <c r="F1357" s="36"/>
      <c r="G1357" s="33"/>
      <c r="H1357" s="45" t="str">
        <f>VLOOKUP(G1357,CISL_PLODIN!A$2:D$537,2,FALSE)</f>
        <v>Bez plodiny</v>
      </c>
      <c r="I1357" s="38"/>
      <c r="J1357" s="39"/>
      <c r="K1357" s="39"/>
      <c r="L1357" s="40" t="s">
        <v>7755</v>
      </c>
      <c r="M1357" s="41"/>
    </row>
    <row r="1358" spans="1:13" x14ac:dyDescent="0.2">
      <c r="A1358" s="32">
        <v>1356</v>
      </c>
      <c r="B1358" s="33"/>
      <c r="C1358" s="33"/>
      <c r="D1358" s="34"/>
      <c r="E1358" s="35"/>
      <c r="F1358" s="36"/>
      <c r="G1358" s="33"/>
      <c r="H1358" s="45" t="str">
        <f>VLOOKUP(G1358,CISL_PLODIN!A$2:D$537,2,FALSE)</f>
        <v>Bez plodiny</v>
      </c>
      <c r="I1358" s="38"/>
      <c r="J1358" s="39"/>
      <c r="K1358" s="39"/>
      <c r="L1358" s="40" t="s">
        <v>7755</v>
      </c>
      <c r="M1358" s="41"/>
    </row>
    <row r="1359" spans="1:13" x14ac:dyDescent="0.2">
      <c r="A1359" s="32">
        <v>1357</v>
      </c>
      <c r="B1359" s="33"/>
      <c r="C1359" s="33"/>
      <c r="D1359" s="34"/>
      <c r="E1359" s="35"/>
      <c r="F1359" s="36"/>
      <c r="G1359" s="33"/>
      <c r="H1359" s="45" t="str">
        <f>VLOOKUP(G1359,CISL_PLODIN!A$2:D$537,2,FALSE)</f>
        <v>Bez plodiny</v>
      </c>
      <c r="I1359" s="38"/>
      <c r="J1359" s="39"/>
      <c r="K1359" s="39"/>
      <c r="L1359" s="40" t="s">
        <v>7755</v>
      </c>
      <c r="M1359" s="41"/>
    </row>
    <row r="1360" spans="1:13" x14ac:dyDescent="0.2">
      <c r="A1360" s="32">
        <v>1358</v>
      </c>
      <c r="B1360" s="33"/>
      <c r="C1360" s="33"/>
      <c r="D1360" s="34"/>
      <c r="E1360" s="35"/>
      <c r="F1360" s="36"/>
      <c r="G1360" s="33"/>
      <c r="H1360" s="45" t="str">
        <f>VLOOKUP(G1360,CISL_PLODIN!A$2:D$537,2,FALSE)</f>
        <v>Bez plodiny</v>
      </c>
      <c r="I1360" s="38"/>
      <c r="J1360" s="39"/>
      <c r="K1360" s="39"/>
      <c r="L1360" s="40" t="s">
        <v>7755</v>
      </c>
      <c r="M1360" s="41"/>
    </row>
    <row r="1361" spans="1:13" x14ac:dyDescent="0.2">
      <c r="A1361" s="32">
        <v>1359</v>
      </c>
      <c r="B1361" s="33"/>
      <c r="C1361" s="33"/>
      <c r="D1361" s="34"/>
      <c r="E1361" s="35"/>
      <c r="F1361" s="36"/>
      <c r="G1361" s="33"/>
      <c r="H1361" s="45" t="str">
        <f>VLOOKUP(G1361,CISL_PLODIN!A$2:D$537,2,FALSE)</f>
        <v>Bez plodiny</v>
      </c>
      <c r="I1361" s="38"/>
      <c r="J1361" s="39"/>
      <c r="K1361" s="39"/>
      <c r="L1361" s="40" t="s">
        <v>7755</v>
      </c>
      <c r="M1361" s="41"/>
    </row>
    <row r="1362" spans="1:13" x14ac:dyDescent="0.2">
      <c r="A1362" s="32">
        <v>1360</v>
      </c>
      <c r="B1362" s="33"/>
      <c r="C1362" s="33"/>
      <c r="D1362" s="34"/>
      <c r="E1362" s="35"/>
      <c r="F1362" s="36"/>
      <c r="G1362" s="33"/>
      <c r="H1362" s="45" t="str">
        <f>VLOOKUP(G1362,CISL_PLODIN!A$2:D$537,2,FALSE)</f>
        <v>Bez plodiny</v>
      </c>
      <c r="I1362" s="38"/>
      <c r="J1362" s="39"/>
      <c r="K1362" s="39"/>
      <c r="L1362" s="40" t="s">
        <v>7755</v>
      </c>
      <c r="M1362" s="41"/>
    </row>
    <row r="1363" spans="1:13" x14ac:dyDescent="0.2">
      <c r="A1363" s="32">
        <v>1361</v>
      </c>
      <c r="B1363" s="33"/>
      <c r="C1363" s="33"/>
      <c r="D1363" s="34"/>
      <c r="E1363" s="35"/>
      <c r="F1363" s="36"/>
      <c r="G1363" s="33"/>
      <c r="H1363" s="45" t="str">
        <f>VLOOKUP(G1363,CISL_PLODIN!A$2:D$537,2,FALSE)</f>
        <v>Bez plodiny</v>
      </c>
      <c r="I1363" s="38"/>
      <c r="J1363" s="39"/>
      <c r="K1363" s="39"/>
      <c r="L1363" s="40" t="s">
        <v>7755</v>
      </c>
      <c r="M1363" s="41"/>
    </row>
    <row r="1364" spans="1:13" x14ac:dyDescent="0.2">
      <c r="A1364" s="32">
        <v>1362</v>
      </c>
      <c r="B1364" s="33"/>
      <c r="C1364" s="33"/>
      <c r="D1364" s="34"/>
      <c r="E1364" s="35"/>
      <c r="F1364" s="36"/>
      <c r="G1364" s="33"/>
      <c r="H1364" s="45" t="str">
        <f>VLOOKUP(G1364,CISL_PLODIN!A$2:D$537,2,FALSE)</f>
        <v>Bez plodiny</v>
      </c>
      <c r="I1364" s="38"/>
      <c r="J1364" s="39"/>
      <c r="K1364" s="39"/>
      <c r="L1364" s="40" t="s">
        <v>7755</v>
      </c>
      <c r="M1364" s="41"/>
    </row>
    <row r="1365" spans="1:13" x14ac:dyDescent="0.2">
      <c r="A1365" s="32">
        <v>1363</v>
      </c>
      <c r="B1365" s="33"/>
      <c r="C1365" s="33"/>
      <c r="D1365" s="34"/>
      <c r="E1365" s="35"/>
      <c r="F1365" s="36"/>
      <c r="G1365" s="33"/>
      <c r="H1365" s="45" t="str">
        <f>VLOOKUP(G1365,CISL_PLODIN!A$2:D$537,2,FALSE)</f>
        <v>Bez plodiny</v>
      </c>
      <c r="I1365" s="38"/>
      <c r="J1365" s="39"/>
      <c r="K1365" s="39"/>
      <c r="L1365" s="40" t="s">
        <v>7755</v>
      </c>
      <c r="M1365" s="41"/>
    </row>
    <row r="1366" spans="1:13" x14ac:dyDescent="0.2">
      <c r="A1366" s="32">
        <v>1364</v>
      </c>
      <c r="B1366" s="33"/>
      <c r="C1366" s="33"/>
      <c r="D1366" s="34"/>
      <c r="E1366" s="35"/>
      <c r="F1366" s="36"/>
      <c r="G1366" s="33"/>
      <c r="H1366" s="45" t="str">
        <f>VLOOKUP(G1366,CISL_PLODIN!A$2:D$537,2,FALSE)</f>
        <v>Bez plodiny</v>
      </c>
      <c r="I1366" s="38"/>
      <c r="J1366" s="39"/>
      <c r="K1366" s="39"/>
      <c r="L1366" s="40" t="s">
        <v>7755</v>
      </c>
      <c r="M1366" s="41"/>
    </row>
    <row r="1367" spans="1:13" x14ac:dyDescent="0.2">
      <c r="A1367" s="32">
        <v>1365</v>
      </c>
      <c r="B1367" s="33"/>
      <c r="C1367" s="33"/>
      <c r="D1367" s="34"/>
      <c r="E1367" s="35"/>
      <c r="F1367" s="36"/>
      <c r="G1367" s="33"/>
      <c r="H1367" s="45" t="str">
        <f>VLOOKUP(G1367,CISL_PLODIN!A$2:D$537,2,FALSE)</f>
        <v>Bez plodiny</v>
      </c>
      <c r="I1367" s="38"/>
      <c r="J1367" s="39"/>
      <c r="K1367" s="39"/>
      <c r="L1367" s="40" t="s">
        <v>7755</v>
      </c>
      <c r="M1367" s="41"/>
    </row>
    <row r="1368" spans="1:13" x14ac:dyDescent="0.2">
      <c r="A1368" s="32">
        <v>1366</v>
      </c>
      <c r="B1368" s="33"/>
      <c r="C1368" s="33"/>
      <c r="D1368" s="34"/>
      <c r="E1368" s="35"/>
      <c r="F1368" s="36"/>
      <c r="G1368" s="33"/>
      <c r="H1368" s="45" t="str">
        <f>VLOOKUP(G1368,CISL_PLODIN!A$2:D$537,2,FALSE)</f>
        <v>Bez plodiny</v>
      </c>
      <c r="I1368" s="38"/>
      <c r="J1368" s="39"/>
      <c r="K1368" s="39"/>
      <c r="L1368" s="40" t="s">
        <v>7755</v>
      </c>
      <c r="M1368" s="41"/>
    </row>
    <row r="1369" spans="1:13" x14ac:dyDescent="0.2">
      <c r="A1369" s="32">
        <v>1367</v>
      </c>
      <c r="B1369" s="33"/>
      <c r="C1369" s="33"/>
      <c r="D1369" s="34"/>
      <c r="E1369" s="35"/>
      <c r="F1369" s="36"/>
      <c r="G1369" s="33"/>
      <c r="H1369" s="45" t="str">
        <f>VLOOKUP(G1369,CISL_PLODIN!A$2:D$537,2,FALSE)</f>
        <v>Bez plodiny</v>
      </c>
      <c r="I1369" s="38"/>
      <c r="J1369" s="39"/>
      <c r="K1369" s="39"/>
      <c r="L1369" s="40" t="s">
        <v>7755</v>
      </c>
      <c r="M1369" s="41"/>
    </row>
    <row r="1370" spans="1:13" x14ac:dyDescent="0.2">
      <c r="A1370" s="32">
        <v>1368</v>
      </c>
      <c r="B1370" s="33"/>
      <c r="C1370" s="33"/>
      <c r="D1370" s="34"/>
      <c r="E1370" s="35"/>
      <c r="F1370" s="36"/>
      <c r="G1370" s="33"/>
      <c r="H1370" s="45" t="str">
        <f>VLOOKUP(G1370,CISL_PLODIN!A$2:D$537,2,FALSE)</f>
        <v>Bez plodiny</v>
      </c>
      <c r="I1370" s="38"/>
      <c r="J1370" s="39"/>
      <c r="K1370" s="39"/>
      <c r="L1370" s="40" t="s">
        <v>7755</v>
      </c>
      <c r="M1370" s="41"/>
    </row>
    <row r="1371" spans="1:13" x14ac:dyDescent="0.2">
      <c r="A1371" s="32">
        <v>1369</v>
      </c>
      <c r="B1371" s="33"/>
      <c r="C1371" s="33"/>
      <c r="D1371" s="34"/>
      <c r="E1371" s="35"/>
      <c r="F1371" s="36"/>
      <c r="G1371" s="33"/>
      <c r="H1371" s="45" t="str">
        <f>VLOOKUP(G1371,CISL_PLODIN!A$2:D$537,2,FALSE)</f>
        <v>Bez plodiny</v>
      </c>
      <c r="I1371" s="38"/>
      <c r="J1371" s="39"/>
      <c r="K1371" s="39"/>
      <c r="L1371" s="40" t="s">
        <v>7755</v>
      </c>
      <c r="M1371" s="41"/>
    </row>
    <row r="1372" spans="1:13" x14ac:dyDescent="0.2">
      <c r="A1372" s="32">
        <v>1370</v>
      </c>
      <c r="B1372" s="33"/>
      <c r="C1372" s="33"/>
      <c r="D1372" s="34"/>
      <c r="E1372" s="35"/>
      <c r="F1372" s="36"/>
      <c r="G1372" s="33"/>
      <c r="H1372" s="45" t="str">
        <f>VLOOKUP(G1372,CISL_PLODIN!A$2:D$537,2,FALSE)</f>
        <v>Bez plodiny</v>
      </c>
      <c r="I1372" s="38"/>
      <c r="J1372" s="39"/>
      <c r="K1372" s="39"/>
      <c r="L1372" s="40" t="s">
        <v>7755</v>
      </c>
      <c r="M1372" s="41"/>
    </row>
    <row r="1373" spans="1:13" x14ac:dyDescent="0.2">
      <c r="A1373" s="32">
        <v>1371</v>
      </c>
      <c r="B1373" s="33"/>
      <c r="C1373" s="33"/>
      <c r="D1373" s="34"/>
      <c r="E1373" s="35"/>
      <c r="F1373" s="36"/>
      <c r="G1373" s="33"/>
      <c r="H1373" s="45" t="str">
        <f>VLOOKUP(G1373,CISL_PLODIN!A$2:D$537,2,FALSE)</f>
        <v>Bez plodiny</v>
      </c>
      <c r="I1373" s="38"/>
      <c r="J1373" s="39"/>
      <c r="K1373" s="39"/>
      <c r="L1373" s="40" t="s">
        <v>7755</v>
      </c>
      <c r="M1373" s="41"/>
    </row>
    <row r="1374" spans="1:13" x14ac:dyDescent="0.2">
      <c r="A1374" s="32">
        <v>1372</v>
      </c>
      <c r="B1374" s="33"/>
      <c r="C1374" s="33"/>
      <c r="D1374" s="34"/>
      <c r="E1374" s="35"/>
      <c r="F1374" s="36"/>
      <c r="G1374" s="33"/>
      <c r="H1374" s="45" t="str">
        <f>VLOOKUP(G1374,CISL_PLODIN!A$2:D$537,2,FALSE)</f>
        <v>Bez plodiny</v>
      </c>
      <c r="I1374" s="38"/>
      <c r="J1374" s="39"/>
      <c r="K1374" s="39"/>
      <c r="L1374" s="40" t="s">
        <v>7755</v>
      </c>
      <c r="M1374" s="41"/>
    </row>
    <row r="1375" spans="1:13" x14ac:dyDescent="0.2">
      <c r="A1375" s="32">
        <v>1373</v>
      </c>
      <c r="B1375" s="33"/>
      <c r="C1375" s="33"/>
      <c r="D1375" s="34"/>
      <c r="E1375" s="35"/>
      <c r="F1375" s="36"/>
      <c r="G1375" s="33"/>
      <c r="H1375" s="45" t="str">
        <f>VLOOKUP(G1375,CISL_PLODIN!A$2:D$537,2,FALSE)</f>
        <v>Bez plodiny</v>
      </c>
      <c r="I1375" s="38"/>
      <c r="J1375" s="39"/>
      <c r="K1375" s="39"/>
      <c r="L1375" s="40" t="s">
        <v>7755</v>
      </c>
      <c r="M1375" s="41"/>
    </row>
    <row r="1376" spans="1:13" x14ac:dyDescent="0.2">
      <c r="A1376" s="32">
        <v>1374</v>
      </c>
      <c r="B1376" s="33"/>
      <c r="C1376" s="33"/>
      <c r="D1376" s="34"/>
      <c r="E1376" s="35"/>
      <c r="F1376" s="36"/>
      <c r="G1376" s="33"/>
      <c r="H1376" s="45" t="str">
        <f>VLOOKUP(G1376,CISL_PLODIN!A$2:D$537,2,FALSE)</f>
        <v>Bez plodiny</v>
      </c>
      <c r="I1376" s="38"/>
      <c r="J1376" s="39"/>
      <c r="K1376" s="39"/>
      <c r="L1376" s="40" t="s">
        <v>7755</v>
      </c>
      <c r="M1376" s="41"/>
    </row>
    <row r="1377" spans="1:13" x14ac:dyDescent="0.2">
      <c r="A1377" s="32">
        <v>1375</v>
      </c>
      <c r="B1377" s="33"/>
      <c r="C1377" s="33"/>
      <c r="D1377" s="34"/>
      <c r="E1377" s="35"/>
      <c r="F1377" s="36"/>
      <c r="G1377" s="33"/>
      <c r="H1377" s="45" t="str">
        <f>VLOOKUP(G1377,CISL_PLODIN!A$2:D$537,2,FALSE)</f>
        <v>Bez plodiny</v>
      </c>
      <c r="I1377" s="38"/>
      <c r="J1377" s="39"/>
      <c r="K1377" s="39"/>
      <c r="L1377" s="40" t="s">
        <v>7755</v>
      </c>
      <c r="M1377" s="41"/>
    </row>
    <row r="1378" spans="1:13" x14ac:dyDescent="0.2">
      <c r="A1378" s="32">
        <v>1376</v>
      </c>
      <c r="B1378" s="33"/>
      <c r="C1378" s="33"/>
      <c r="D1378" s="34"/>
      <c r="E1378" s="35"/>
      <c r="F1378" s="36"/>
      <c r="G1378" s="33"/>
      <c r="H1378" s="45" t="str">
        <f>VLOOKUP(G1378,CISL_PLODIN!A$2:D$537,2,FALSE)</f>
        <v>Bez plodiny</v>
      </c>
      <c r="I1378" s="38"/>
      <c r="J1378" s="39"/>
      <c r="K1378" s="39"/>
      <c r="L1378" s="40" t="s">
        <v>7755</v>
      </c>
      <c r="M1378" s="41"/>
    </row>
    <row r="1379" spans="1:13" x14ac:dyDescent="0.2">
      <c r="A1379" s="32">
        <v>1377</v>
      </c>
      <c r="B1379" s="33"/>
      <c r="C1379" s="33"/>
      <c r="D1379" s="34"/>
      <c r="E1379" s="35"/>
      <c r="F1379" s="36"/>
      <c r="G1379" s="33"/>
      <c r="H1379" s="45" t="str">
        <f>VLOOKUP(G1379,CISL_PLODIN!A$2:D$537,2,FALSE)</f>
        <v>Bez plodiny</v>
      </c>
      <c r="I1379" s="38"/>
      <c r="J1379" s="39"/>
      <c r="K1379" s="39"/>
      <c r="L1379" s="40" t="s">
        <v>7755</v>
      </c>
      <c r="M1379" s="41"/>
    </row>
    <row r="1380" spans="1:13" x14ac:dyDescent="0.2">
      <c r="A1380" s="32">
        <v>1378</v>
      </c>
      <c r="B1380" s="33"/>
      <c r="C1380" s="33"/>
      <c r="D1380" s="34"/>
      <c r="E1380" s="35"/>
      <c r="F1380" s="36"/>
      <c r="G1380" s="33"/>
      <c r="H1380" s="45" t="str">
        <f>VLOOKUP(G1380,CISL_PLODIN!A$2:D$537,2,FALSE)</f>
        <v>Bez plodiny</v>
      </c>
      <c r="I1380" s="38"/>
      <c r="J1380" s="39"/>
      <c r="K1380" s="39"/>
      <c r="L1380" s="40" t="s">
        <v>7755</v>
      </c>
      <c r="M1380" s="41"/>
    </row>
    <row r="1381" spans="1:13" x14ac:dyDescent="0.2">
      <c r="A1381" s="32">
        <v>1379</v>
      </c>
      <c r="B1381" s="33"/>
      <c r="C1381" s="33"/>
      <c r="D1381" s="34"/>
      <c r="E1381" s="35"/>
      <c r="F1381" s="36"/>
      <c r="G1381" s="33"/>
      <c r="H1381" s="45" t="str">
        <f>VLOOKUP(G1381,CISL_PLODIN!A$2:D$537,2,FALSE)</f>
        <v>Bez plodiny</v>
      </c>
      <c r="I1381" s="38"/>
      <c r="J1381" s="39"/>
      <c r="K1381" s="39"/>
      <c r="L1381" s="40" t="s">
        <v>7755</v>
      </c>
      <c r="M1381" s="41"/>
    </row>
    <row r="1382" spans="1:13" x14ac:dyDescent="0.2">
      <c r="A1382" s="32">
        <v>1380</v>
      </c>
      <c r="B1382" s="33"/>
      <c r="C1382" s="33"/>
      <c r="D1382" s="34"/>
      <c r="E1382" s="35"/>
      <c r="F1382" s="36"/>
      <c r="G1382" s="33"/>
      <c r="H1382" s="45" t="str">
        <f>VLOOKUP(G1382,CISL_PLODIN!A$2:D$537,2,FALSE)</f>
        <v>Bez plodiny</v>
      </c>
      <c r="I1382" s="38"/>
      <c r="J1382" s="39"/>
      <c r="K1382" s="39"/>
      <c r="L1382" s="40" t="s">
        <v>7755</v>
      </c>
      <c r="M1382" s="41"/>
    </row>
    <row r="1383" spans="1:13" x14ac:dyDescent="0.2">
      <c r="A1383" s="32">
        <v>1381</v>
      </c>
      <c r="B1383" s="33"/>
      <c r="C1383" s="33"/>
      <c r="D1383" s="34"/>
      <c r="E1383" s="35"/>
      <c r="F1383" s="36"/>
      <c r="G1383" s="33"/>
      <c r="H1383" s="45" t="str">
        <f>VLOOKUP(G1383,CISL_PLODIN!A$2:D$537,2,FALSE)</f>
        <v>Bez plodiny</v>
      </c>
      <c r="I1383" s="38"/>
      <c r="J1383" s="39"/>
      <c r="K1383" s="39"/>
      <c r="L1383" s="40" t="s">
        <v>7755</v>
      </c>
      <c r="M1383" s="41"/>
    </row>
    <row r="1384" spans="1:13" x14ac:dyDescent="0.2">
      <c r="A1384" s="32">
        <v>1382</v>
      </c>
      <c r="B1384" s="33"/>
      <c r="C1384" s="33"/>
      <c r="D1384" s="34"/>
      <c r="E1384" s="35"/>
      <c r="F1384" s="36"/>
      <c r="G1384" s="33"/>
      <c r="H1384" s="45" t="str">
        <f>VLOOKUP(G1384,CISL_PLODIN!A$2:D$537,2,FALSE)</f>
        <v>Bez plodiny</v>
      </c>
      <c r="I1384" s="38"/>
      <c r="J1384" s="39"/>
      <c r="K1384" s="39"/>
      <c r="L1384" s="40" t="s">
        <v>7755</v>
      </c>
      <c r="M1384" s="41"/>
    </row>
    <row r="1385" spans="1:13" x14ac:dyDescent="0.2">
      <c r="A1385" s="32">
        <v>1383</v>
      </c>
      <c r="B1385" s="33"/>
      <c r="C1385" s="33"/>
      <c r="D1385" s="34"/>
      <c r="E1385" s="35"/>
      <c r="F1385" s="36"/>
      <c r="G1385" s="33"/>
      <c r="H1385" s="45" t="str">
        <f>VLOOKUP(G1385,CISL_PLODIN!A$2:D$537,2,FALSE)</f>
        <v>Bez plodiny</v>
      </c>
      <c r="I1385" s="38"/>
      <c r="J1385" s="39"/>
      <c r="K1385" s="39"/>
      <c r="L1385" s="40" t="s">
        <v>7755</v>
      </c>
      <c r="M1385" s="41"/>
    </row>
    <row r="1386" spans="1:13" x14ac:dyDescent="0.2">
      <c r="A1386" s="32">
        <v>1384</v>
      </c>
      <c r="B1386" s="33"/>
      <c r="C1386" s="33"/>
      <c r="D1386" s="34"/>
      <c r="E1386" s="35"/>
      <c r="F1386" s="36"/>
      <c r="G1386" s="33"/>
      <c r="H1386" s="45" t="str">
        <f>VLOOKUP(G1386,CISL_PLODIN!A$2:D$537,2,FALSE)</f>
        <v>Bez plodiny</v>
      </c>
      <c r="I1386" s="38"/>
      <c r="J1386" s="39"/>
      <c r="K1386" s="39"/>
      <c r="L1386" s="40" t="s">
        <v>7755</v>
      </c>
      <c r="M1386" s="41"/>
    </row>
    <row r="1387" spans="1:13" x14ac:dyDescent="0.2">
      <c r="A1387" s="32">
        <v>1385</v>
      </c>
      <c r="B1387" s="33"/>
      <c r="C1387" s="33"/>
      <c r="D1387" s="34"/>
      <c r="E1387" s="35"/>
      <c r="F1387" s="36"/>
      <c r="G1387" s="33"/>
      <c r="H1387" s="45" t="str">
        <f>VLOOKUP(G1387,CISL_PLODIN!A$2:D$537,2,FALSE)</f>
        <v>Bez plodiny</v>
      </c>
      <c r="I1387" s="38"/>
      <c r="J1387" s="39"/>
      <c r="K1387" s="39"/>
      <c r="L1387" s="40" t="s">
        <v>7755</v>
      </c>
      <c r="M1387" s="41"/>
    </row>
    <row r="1388" spans="1:13" x14ac:dyDescent="0.2">
      <c r="A1388" s="32">
        <v>1386</v>
      </c>
      <c r="B1388" s="33"/>
      <c r="C1388" s="33"/>
      <c r="D1388" s="34"/>
      <c r="E1388" s="35"/>
      <c r="F1388" s="36"/>
      <c r="G1388" s="33"/>
      <c r="H1388" s="45" t="str">
        <f>VLOOKUP(G1388,CISL_PLODIN!A$2:D$537,2,FALSE)</f>
        <v>Bez plodiny</v>
      </c>
      <c r="I1388" s="38"/>
      <c r="J1388" s="39"/>
      <c r="K1388" s="39"/>
      <c r="L1388" s="40" t="s">
        <v>7755</v>
      </c>
      <c r="M1388" s="41"/>
    </row>
    <row r="1389" spans="1:13" x14ac:dyDescent="0.2">
      <c r="A1389" s="32">
        <v>1387</v>
      </c>
      <c r="B1389" s="33"/>
      <c r="C1389" s="33"/>
      <c r="D1389" s="34"/>
      <c r="E1389" s="35"/>
      <c r="F1389" s="36"/>
      <c r="G1389" s="33"/>
      <c r="H1389" s="45" t="str">
        <f>VLOOKUP(G1389,CISL_PLODIN!A$2:D$537,2,FALSE)</f>
        <v>Bez plodiny</v>
      </c>
      <c r="I1389" s="38"/>
      <c r="J1389" s="39"/>
      <c r="K1389" s="39"/>
      <c r="L1389" s="40" t="s">
        <v>7755</v>
      </c>
      <c r="M1389" s="41"/>
    </row>
    <row r="1390" spans="1:13" x14ac:dyDescent="0.2">
      <c r="A1390" s="32">
        <v>1388</v>
      </c>
      <c r="B1390" s="33"/>
      <c r="C1390" s="33"/>
      <c r="D1390" s="34"/>
      <c r="E1390" s="35"/>
      <c r="F1390" s="36"/>
      <c r="G1390" s="33"/>
      <c r="H1390" s="45" t="str">
        <f>VLOOKUP(G1390,CISL_PLODIN!A$2:D$537,2,FALSE)</f>
        <v>Bez plodiny</v>
      </c>
      <c r="I1390" s="38"/>
      <c r="J1390" s="39"/>
      <c r="K1390" s="39"/>
      <c r="L1390" s="40" t="s">
        <v>7755</v>
      </c>
      <c r="M1390" s="41"/>
    </row>
    <row r="1391" spans="1:13" x14ac:dyDescent="0.2">
      <c r="A1391" s="32">
        <v>1389</v>
      </c>
      <c r="B1391" s="33"/>
      <c r="C1391" s="33"/>
      <c r="D1391" s="34"/>
      <c r="E1391" s="35"/>
      <c r="F1391" s="36"/>
      <c r="G1391" s="33"/>
      <c r="H1391" s="45" t="str">
        <f>VLOOKUP(G1391,CISL_PLODIN!A$2:D$537,2,FALSE)</f>
        <v>Bez plodiny</v>
      </c>
      <c r="I1391" s="38"/>
      <c r="J1391" s="39"/>
      <c r="K1391" s="39"/>
      <c r="L1391" s="40" t="s">
        <v>7755</v>
      </c>
      <c r="M1391" s="41"/>
    </row>
    <row r="1392" spans="1:13" x14ac:dyDescent="0.2">
      <c r="A1392" s="32">
        <v>1390</v>
      </c>
      <c r="B1392" s="33"/>
      <c r="C1392" s="33"/>
      <c r="D1392" s="34"/>
      <c r="E1392" s="35"/>
      <c r="F1392" s="36"/>
      <c r="G1392" s="33"/>
      <c r="H1392" s="45" t="str">
        <f>VLOOKUP(G1392,CISL_PLODIN!A$2:D$537,2,FALSE)</f>
        <v>Bez plodiny</v>
      </c>
      <c r="I1392" s="38"/>
      <c r="J1392" s="39"/>
      <c r="K1392" s="39"/>
      <c r="L1392" s="40" t="s">
        <v>7755</v>
      </c>
      <c r="M1392" s="41"/>
    </row>
    <row r="1393" spans="1:13" x14ac:dyDescent="0.2">
      <c r="A1393" s="32">
        <v>1391</v>
      </c>
      <c r="B1393" s="33"/>
      <c r="C1393" s="33"/>
      <c r="D1393" s="34"/>
      <c r="E1393" s="35"/>
      <c r="F1393" s="36"/>
      <c r="G1393" s="33"/>
      <c r="H1393" s="45" t="str">
        <f>VLOOKUP(G1393,CISL_PLODIN!A$2:D$537,2,FALSE)</f>
        <v>Bez plodiny</v>
      </c>
      <c r="I1393" s="38"/>
      <c r="J1393" s="39"/>
      <c r="K1393" s="39"/>
      <c r="L1393" s="40" t="s">
        <v>7755</v>
      </c>
      <c r="M1393" s="41"/>
    </row>
    <row r="1394" spans="1:13" x14ac:dyDescent="0.2">
      <c r="A1394" s="32">
        <v>1392</v>
      </c>
      <c r="B1394" s="33"/>
      <c r="C1394" s="33"/>
      <c r="D1394" s="34"/>
      <c r="E1394" s="35"/>
      <c r="F1394" s="36"/>
      <c r="G1394" s="33"/>
      <c r="H1394" s="45" t="str">
        <f>VLOOKUP(G1394,CISL_PLODIN!A$2:D$537,2,FALSE)</f>
        <v>Bez plodiny</v>
      </c>
      <c r="I1394" s="38"/>
      <c r="J1394" s="39"/>
      <c r="K1394" s="39"/>
      <c r="L1394" s="40" t="s">
        <v>7755</v>
      </c>
      <c r="M1394" s="41"/>
    </row>
    <row r="1395" spans="1:13" x14ac:dyDescent="0.2">
      <c r="A1395" s="32">
        <v>1393</v>
      </c>
      <c r="B1395" s="33"/>
      <c r="C1395" s="33"/>
      <c r="D1395" s="34"/>
      <c r="E1395" s="35"/>
      <c r="F1395" s="36"/>
      <c r="G1395" s="33"/>
      <c r="H1395" s="45" t="str">
        <f>VLOOKUP(G1395,CISL_PLODIN!A$2:D$537,2,FALSE)</f>
        <v>Bez plodiny</v>
      </c>
      <c r="I1395" s="38"/>
      <c r="J1395" s="39"/>
      <c r="K1395" s="39"/>
      <c r="L1395" s="40" t="s">
        <v>7755</v>
      </c>
      <c r="M1395" s="41"/>
    </row>
    <row r="1396" spans="1:13" x14ac:dyDescent="0.2">
      <c r="A1396" s="32">
        <v>1394</v>
      </c>
      <c r="B1396" s="33"/>
      <c r="C1396" s="33"/>
      <c r="D1396" s="34"/>
      <c r="E1396" s="35"/>
      <c r="F1396" s="36"/>
      <c r="G1396" s="33"/>
      <c r="H1396" s="45" t="str">
        <f>VLOOKUP(G1396,CISL_PLODIN!A$2:D$537,2,FALSE)</f>
        <v>Bez plodiny</v>
      </c>
      <c r="I1396" s="38"/>
      <c r="J1396" s="39"/>
      <c r="K1396" s="39"/>
      <c r="L1396" s="40" t="s">
        <v>7755</v>
      </c>
      <c r="M1396" s="41"/>
    </row>
    <row r="1397" spans="1:13" x14ac:dyDescent="0.2">
      <c r="A1397" s="32">
        <v>1395</v>
      </c>
      <c r="B1397" s="33"/>
      <c r="C1397" s="33"/>
      <c r="D1397" s="34"/>
      <c r="E1397" s="35"/>
      <c r="F1397" s="36"/>
      <c r="G1397" s="33"/>
      <c r="H1397" s="45" t="str">
        <f>VLOOKUP(G1397,CISL_PLODIN!A$2:D$537,2,FALSE)</f>
        <v>Bez plodiny</v>
      </c>
      <c r="I1397" s="38"/>
      <c r="J1397" s="39"/>
      <c r="K1397" s="39"/>
      <c r="L1397" s="40" t="s">
        <v>7755</v>
      </c>
      <c r="M1397" s="41"/>
    </row>
    <row r="1398" spans="1:13" x14ac:dyDescent="0.2">
      <c r="A1398" s="32">
        <v>1396</v>
      </c>
      <c r="B1398" s="33"/>
      <c r="C1398" s="33"/>
      <c r="D1398" s="34"/>
      <c r="E1398" s="35"/>
      <c r="F1398" s="36"/>
      <c r="G1398" s="33"/>
      <c r="H1398" s="45" t="str">
        <f>VLOOKUP(G1398,CISL_PLODIN!A$2:D$537,2,FALSE)</f>
        <v>Bez plodiny</v>
      </c>
      <c r="I1398" s="38"/>
      <c r="J1398" s="39"/>
      <c r="K1398" s="39"/>
      <c r="L1398" s="40" t="s">
        <v>7755</v>
      </c>
      <c r="M1398" s="41"/>
    </row>
    <row r="1399" spans="1:13" x14ac:dyDescent="0.2">
      <c r="A1399" s="32">
        <v>1397</v>
      </c>
      <c r="B1399" s="33"/>
      <c r="C1399" s="33"/>
      <c r="D1399" s="34"/>
      <c r="E1399" s="35"/>
      <c r="F1399" s="36"/>
      <c r="G1399" s="33"/>
      <c r="H1399" s="45" t="str">
        <f>VLOOKUP(G1399,CISL_PLODIN!A$2:D$537,2,FALSE)</f>
        <v>Bez plodiny</v>
      </c>
      <c r="I1399" s="38"/>
      <c r="J1399" s="39"/>
      <c r="K1399" s="39"/>
      <c r="L1399" s="40" t="s">
        <v>7755</v>
      </c>
      <c r="M1399" s="41"/>
    </row>
    <row r="1400" spans="1:13" x14ac:dyDescent="0.2">
      <c r="A1400" s="32">
        <v>1398</v>
      </c>
      <c r="B1400" s="33"/>
      <c r="C1400" s="33"/>
      <c r="D1400" s="34"/>
      <c r="E1400" s="35"/>
      <c r="F1400" s="36"/>
      <c r="G1400" s="33"/>
      <c r="H1400" s="45" t="str">
        <f>VLOOKUP(G1400,CISL_PLODIN!A$2:D$537,2,FALSE)</f>
        <v>Bez plodiny</v>
      </c>
      <c r="I1400" s="38"/>
      <c r="J1400" s="39"/>
      <c r="K1400" s="39"/>
      <c r="L1400" s="40" t="s">
        <v>7755</v>
      </c>
      <c r="M1400" s="41"/>
    </row>
    <row r="1401" spans="1:13" x14ac:dyDescent="0.2">
      <c r="A1401" s="32">
        <v>1399</v>
      </c>
      <c r="B1401" s="33"/>
      <c r="C1401" s="33"/>
      <c r="D1401" s="34"/>
      <c r="E1401" s="35"/>
      <c r="F1401" s="36"/>
      <c r="G1401" s="33"/>
      <c r="H1401" s="45" t="str">
        <f>VLOOKUP(G1401,CISL_PLODIN!A$2:D$537,2,FALSE)</f>
        <v>Bez plodiny</v>
      </c>
      <c r="I1401" s="38"/>
      <c r="J1401" s="39"/>
      <c r="K1401" s="39"/>
      <c r="L1401" s="40" t="s">
        <v>7755</v>
      </c>
      <c r="M1401" s="41"/>
    </row>
    <row r="1402" spans="1:13" x14ac:dyDescent="0.2">
      <c r="A1402" s="32">
        <v>1400</v>
      </c>
      <c r="B1402" s="33"/>
      <c r="C1402" s="33"/>
      <c r="D1402" s="34"/>
      <c r="E1402" s="35"/>
      <c r="F1402" s="36"/>
      <c r="G1402" s="33"/>
      <c r="H1402" s="45" t="str">
        <f>VLOOKUP(G1402,CISL_PLODIN!A$2:D$537,2,FALSE)</f>
        <v>Bez plodiny</v>
      </c>
      <c r="I1402" s="38"/>
      <c r="J1402" s="39"/>
      <c r="K1402" s="39"/>
      <c r="L1402" s="40" t="s">
        <v>7755</v>
      </c>
      <c r="M1402" s="41"/>
    </row>
    <row r="1403" spans="1:13" x14ac:dyDescent="0.2">
      <c r="A1403" s="32">
        <v>1401</v>
      </c>
      <c r="B1403" s="33"/>
      <c r="C1403" s="33"/>
      <c r="D1403" s="34"/>
      <c r="E1403" s="35"/>
      <c r="F1403" s="36"/>
      <c r="G1403" s="33"/>
      <c r="H1403" s="45" t="str">
        <f>VLOOKUP(G1403,CISL_PLODIN!A$2:D$537,2,FALSE)</f>
        <v>Bez plodiny</v>
      </c>
      <c r="I1403" s="38"/>
      <c r="J1403" s="39"/>
      <c r="K1403" s="39"/>
      <c r="L1403" s="40" t="s">
        <v>7755</v>
      </c>
      <c r="M1403" s="41"/>
    </row>
    <row r="1404" spans="1:13" x14ac:dyDescent="0.2">
      <c r="A1404" s="32">
        <v>1402</v>
      </c>
      <c r="B1404" s="33"/>
      <c r="C1404" s="33"/>
      <c r="D1404" s="34"/>
      <c r="E1404" s="35"/>
      <c r="F1404" s="36"/>
      <c r="G1404" s="33"/>
      <c r="H1404" s="45" t="str">
        <f>VLOOKUP(G1404,CISL_PLODIN!A$2:D$537,2,FALSE)</f>
        <v>Bez plodiny</v>
      </c>
      <c r="I1404" s="38"/>
      <c r="J1404" s="39"/>
      <c r="K1404" s="39"/>
      <c r="L1404" s="40" t="s">
        <v>7755</v>
      </c>
      <c r="M1404" s="41"/>
    </row>
    <row r="1405" spans="1:13" x14ac:dyDescent="0.2">
      <c r="A1405" s="32">
        <v>1403</v>
      </c>
      <c r="B1405" s="33"/>
      <c r="C1405" s="33"/>
      <c r="D1405" s="34"/>
      <c r="E1405" s="35"/>
      <c r="F1405" s="36"/>
      <c r="G1405" s="33"/>
      <c r="H1405" s="45" t="str">
        <f>VLOOKUP(G1405,CISL_PLODIN!A$2:D$537,2,FALSE)</f>
        <v>Bez plodiny</v>
      </c>
      <c r="I1405" s="38"/>
      <c r="J1405" s="39"/>
      <c r="K1405" s="39"/>
      <c r="L1405" s="40" t="s">
        <v>7755</v>
      </c>
      <c r="M1405" s="41"/>
    </row>
    <row r="1406" spans="1:13" x14ac:dyDescent="0.2">
      <c r="A1406" s="32">
        <v>1404</v>
      </c>
      <c r="B1406" s="33"/>
      <c r="C1406" s="33"/>
      <c r="D1406" s="34"/>
      <c r="E1406" s="35"/>
      <c r="F1406" s="36"/>
      <c r="G1406" s="33"/>
      <c r="H1406" s="45" t="str">
        <f>VLOOKUP(G1406,CISL_PLODIN!A$2:D$537,2,FALSE)</f>
        <v>Bez plodiny</v>
      </c>
      <c r="I1406" s="38"/>
      <c r="J1406" s="39"/>
      <c r="K1406" s="39"/>
      <c r="L1406" s="40" t="s">
        <v>7755</v>
      </c>
      <c r="M1406" s="41"/>
    </row>
    <row r="1407" spans="1:13" x14ac:dyDescent="0.2">
      <c r="A1407" s="32">
        <v>1405</v>
      </c>
      <c r="B1407" s="33"/>
      <c r="C1407" s="33"/>
      <c r="D1407" s="34"/>
      <c r="E1407" s="35"/>
      <c r="F1407" s="36"/>
      <c r="G1407" s="33"/>
      <c r="H1407" s="45" t="str">
        <f>VLOOKUP(G1407,CISL_PLODIN!A$2:D$537,2,FALSE)</f>
        <v>Bez plodiny</v>
      </c>
      <c r="I1407" s="38"/>
      <c r="J1407" s="39"/>
      <c r="K1407" s="39"/>
      <c r="L1407" s="40" t="s">
        <v>7755</v>
      </c>
      <c r="M1407" s="41"/>
    </row>
    <row r="1408" spans="1:13" x14ac:dyDescent="0.2">
      <c r="A1408" s="32">
        <v>1406</v>
      </c>
      <c r="B1408" s="33"/>
      <c r="C1408" s="33"/>
      <c r="D1408" s="34"/>
      <c r="E1408" s="35"/>
      <c r="F1408" s="36"/>
      <c r="G1408" s="33"/>
      <c r="H1408" s="45" t="str">
        <f>VLOOKUP(G1408,CISL_PLODIN!A$2:D$537,2,FALSE)</f>
        <v>Bez plodiny</v>
      </c>
      <c r="I1408" s="38"/>
      <c r="J1408" s="39"/>
      <c r="K1408" s="39"/>
      <c r="L1408" s="40" t="s">
        <v>7755</v>
      </c>
      <c r="M1408" s="41"/>
    </row>
    <row r="1409" spans="1:13" x14ac:dyDescent="0.2">
      <c r="A1409" s="32">
        <v>1407</v>
      </c>
      <c r="B1409" s="33"/>
      <c r="C1409" s="33"/>
      <c r="D1409" s="34"/>
      <c r="E1409" s="35"/>
      <c r="F1409" s="36"/>
      <c r="G1409" s="33"/>
      <c r="H1409" s="45" t="str">
        <f>VLOOKUP(G1409,CISL_PLODIN!A$2:D$537,2,FALSE)</f>
        <v>Bez plodiny</v>
      </c>
      <c r="I1409" s="38"/>
      <c r="J1409" s="39"/>
      <c r="K1409" s="39"/>
      <c r="L1409" s="40" t="s">
        <v>7755</v>
      </c>
      <c r="M1409" s="41"/>
    </row>
    <row r="1410" spans="1:13" x14ac:dyDescent="0.2">
      <c r="A1410" s="32">
        <v>1408</v>
      </c>
      <c r="B1410" s="33"/>
      <c r="C1410" s="33"/>
      <c r="D1410" s="34"/>
      <c r="E1410" s="35"/>
      <c r="F1410" s="36"/>
      <c r="G1410" s="33"/>
      <c r="H1410" s="45" t="str">
        <f>VLOOKUP(G1410,CISL_PLODIN!A$2:D$537,2,FALSE)</f>
        <v>Bez plodiny</v>
      </c>
      <c r="I1410" s="38"/>
      <c r="J1410" s="39"/>
      <c r="K1410" s="39"/>
      <c r="L1410" s="40" t="s">
        <v>7755</v>
      </c>
      <c r="M1410" s="41"/>
    </row>
    <row r="1411" spans="1:13" x14ac:dyDescent="0.2">
      <c r="A1411" s="32">
        <v>1409</v>
      </c>
      <c r="B1411" s="33"/>
      <c r="C1411" s="33"/>
      <c r="D1411" s="34"/>
      <c r="E1411" s="35"/>
      <c r="F1411" s="36"/>
      <c r="G1411" s="33"/>
      <c r="H1411" s="45" t="str">
        <f>VLOOKUP(G1411,CISL_PLODIN!A$2:D$537,2,FALSE)</f>
        <v>Bez plodiny</v>
      </c>
      <c r="I1411" s="38"/>
      <c r="J1411" s="39"/>
      <c r="K1411" s="39"/>
      <c r="L1411" s="40" t="s">
        <v>7755</v>
      </c>
      <c r="M1411" s="41"/>
    </row>
    <row r="1412" spans="1:13" x14ac:dyDescent="0.2">
      <c r="A1412" s="32">
        <v>1410</v>
      </c>
      <c r="B1412" s="33"/>
      <c r="C1412" s="33"/>
      <c r="D1412" s="34"/>
      <c r="E1412" s="35"/>
      <c r="F1412" s="36"/>
      <c r="G1412" s="33"/>
      <c r="H1412" s="45" t="str">
        <f>VLOOKUP(G1412,CISL_PLODIN!A$2:D$537,2,FALSE)</f>
        <v>Bez plodiny</v>
      </c>
      <c r="I1412" s="38"/>
      <c r="J1412" s="39"/>
      <c r="K1412" s="39"/>
      <c r="L1412" s="40" t="s">
        <v>7755</v>
      </c>
      <c r="M1412" s="41"/>
    </row>
    <row r="1413" spans="1:13" x14ac:dyDescent="0.2">
      <c r="A1413" s="32">
        <v>1411</v>
      </c>
      <c r="B1413" s="33"/>
      <c r="C1413" s="33"/>
      <c r="D1413" s="34"/>
      <c r="E1413" s="35"/>
      <c r="F1413" s="36"/>
      <c r="G1413" s="33"/>
      <c r="H1413" s="45" t="str">
        <f>VLOOKUP(G1413,CISL_PLODIN!A$2:D$537,2,FALSE)</f>
        <v>Bez plodiny</v>
      </c>
      <c r="I1413" s="38"/>
      <c r="J1413" s="39"/>
      <c r="K1413" s="39"/>
      <c r="L1413" s="40" t="s">
        <v>7755</v>
      </c>
      <c r="M1413" s="41"/>
    </row>
    <row r="1414" spans="1:13" x14ac:dyDescent="0.2">
      <c r="A1414" s="32">
        <v>1412</v>
      </c>
      <c r="B1414" s="33"/>
      <c r="C1414" s="33"/>
      <c r="D1414" s="34"/>
      <c r="E1414" s="35"/>
      <c r="F1414" s="36"/>
      <c r="G1414" s="33"/>
      <c r="H1414" s="45" t="str">
        <f>VLOOKUP(G1414,CISL_PLODIN!A$2:D$537,2,FALSE)</f>
        <v>Bez plodiny</v>
      </c>
      <c r="I1414" s="38"/>
      <c r="J1414" s="39"/>
      <c r="K1414" s="39"/>
      <c r="L1414" s="40" t="s">
        <v>7755</v>
      </c>
      <c r="M1414" s="41"/>
    </row>
    <row r="1415" spans="1:13" x14ac:dyDescent="0.2">
      <c r="A1415" s="32">
        <v>1413</v>
      </c>
      <c r="B1415" s="33"/>
      <c r="C1415" s="33"/>
      <c r="D1415" s="34"/>
      <c r="E1415" s="35"/>
      <c r="F1415" s="36"/>
      <c r="G1415" s="33"/>
      <c r="H1415" s="45" t="str">
        <f>VLOOKUP(G1415,CISL_PLODIN!A$2:D$537,2,FALSE)</f>
        <v>Bez plodiny</v>
      </c>
      <c r="I1415" s="38"/>
      <c r="J1415" s="39"/>
      <c r="K1415" s="39"/>
      <c r="L1415" s="40" t="s">
        <v>7755</v>
      </c>
      <c r="M1415" s="41"/>
    </row>
    <row r="1416" spans="1:13" x14ac:dyDescent="0.2">
      <c r="A1416" s="32">
        <v>1414</v>
      </c>
      <c r="B1416" s="33"/>
      <c r="C1416" s="33"/>
      <c r="D1416" s="34"/>
      <c r="E1416" s="35"/>
      <c r="F1416" s="36"/>
      <c r="G1416" s="33"/>
      <c r="H1416" s="45" t="str">
        <f>VLOOKUP(G1416,CISL_PLODIN!A$2:D$537,2,FALSE)</f>
        <v>Bez plodiny</v>
      </c>
      <c r="I1416" s="38"/>
      <c r="J1416" s="39"/>
      <c r="K1416" s="39"/>
      <c r="L1416" s="40" t="s">
        <v>7755</v>
      </c>
      <c r="M1416" s="41"/>
    </row>
    <row r="1417" spans="1:13" x14ac:dyDescent="0.2">
      <c r="A1417" s="32">
        <v>1415</v>
      </c>
      <c r="B1417" s="33"/>
      <c r="C1417" s="33"/>
      <c r="D1417" s="34"/>
      <c r="E1417" s="35"/>
      <c r="F1417" s="36"/>
      <c r="G1417" s="33"/>
      <c r="H1417" s="45" t="str">
        <f>VLOOKUP(G1417,CISL_PLODIN!A$2:D$537,2,FALSE)</f>
        <v>Bez plodiny</v>
      </c>
      <c r="I1417" s="38"/>
      <c r="J1417" s="39"/>
      <c r="K1417" s="39"/>
      <c r="L1417" s="40" t="s">
        <v>7755</v>
      </c>
      <c r="M1417" s="41"/>
    </row>
    <row r="1418" spans="1:13" x14ac:dyDescent="0.2">
      <c r="A1418" s="32">
        <v>1416</v>
      </c>
      <c r="B1418" s="33"/>
      <c r="C1418" s="33"/>
      <c r="D1418" s="34"/>
      <c r="E1418" s="35"/>
      <c r="F1418" s="36"/>
      <c r="G1418" s="33"/>
      <c r="H1418" s="45" t="str">
        <f>VLOOKUP(G1418,CISL_PLODIN!A$2:D$537,2,FALSE)</f>
        <v>Bez plodiny</v>
      </c>
      <c r="I1418" s="38"/>
      <c r="J1418" s="39"/>
      <c r="K1418" s="39"/>
      <c r="L1418" s="40" t="s">
        <v>7755</v>
      </c>
      <c r="M1418" s="41"/>
    </row>
    <row r="1419" spans="1:13" x14ac:dyDescent="0.2">
      <c r="A1419" s="32">
        <v>1417</v>
      </c>
      <c r="B1419" s="33"/>
      <c r="C1419" s="33"/>
      <c r="D1419" s="34"/>
      <c r="E1419" s="35"/>
      <c r="F1419" s="36"/>
      <c r="G1419" s="33"/>
      <c r="H1419" s="45" t="str">
        <f>VLOOKUP(G1419,CISL_PLODIN!A$2:D$537,2,FALSE)</f>
        <v>Bez plodiny</v>
      </c>
      <c r="I1419" s="38"/>
      <c r="J1419" s="39"/>
      <c r="K1419" s="39"/>
      <c r="L1419" s="40" t="s">
        <v>7755</v>
      </c>
      <c r="M1419" s="41"/>
    </row>
    <row r="1420" spans="1:13" x14ac:dyDescent="0.2">
      <c r="A1420" s="32">
        <v>1418</v>
      </c>
      <c r="B1420" s="33"/>
      <c r="C1420" s="33"/>
      <c r="D1420" s="34"/>
      <c r="E1420" s="35"/>
      <c r="F1420" s="36"/>
      <c r="G1420" s="33"/>
      <c r="H1420" s="45" t="str">
        <f>VLOOKUP(G1420,CISL_PLODIN!A$2:D$537,2,FALSE)</f>
        <v>Bez plodiny</v>
      </c>
      <c r="I1420" s="38"/>
      <c r="J1420" s="39"/>
      <c r="K1420" s="39"/>
      <c r="L1420" s="40" t="s">
        <v>7755</v>
      </c>
      <c r="M1420" s="41"/>
    </row>
    <row r="1421" spans="1:13" x14ac:dyDescent="0.2">
      <c r="A1421" s="32">
        <v>1419</v>
      </c>
      <c r="B1421" s="33"/>
      <c r="C1421" s="33"/>
      <c r="D1421" s="34"/>
      <c r="E1421" s="35"/>
      <c r="F1421" s="36"/>
      <c r="G1421" s="33"/>
      <c r="H1421" s="45" t="str">
        <f>VLOOKUP(G1421,CISL_PLODIN!A$2:D$537,2,FALSE)</f>
        <v>Bez plodiny</v>
      </c>
      <c r="I1421" s="38"/>
      <c r="J1421" s="39"/>
      <c r="K1421" s="39"/>
      <c r="L1421" s="40" t="s">
        <v>7755</v>
      </c>
      <c r="M1421" s="41"/>
    </row>
    <row r="1422" spans="1:13" x14ac:dyDescent="0.2">
      <c r="A1422" s="32">
        <v>1420</v>
      </c>
      <c r="B1422" s="33"/>
      <c r="C1422" s="33"/>
      <c r="D1422" s="34"/>
      <c r="E1422" s="35"/>
      <c r="F1422" s="36"/>
      <c r="G1422" s="33"/>
      <c r="H1422" s="45" t="str">
        <f>VLOOKUP(G1422,CISL_PLODIN!A$2:D$537,2,FALSE)</f>
        <v>Bez plodiny</v>
      </c>
      <c r="I1422" s="38"/>
      <c r="J1422" s="39"/>
      <c r="K1422" s="39"/>
      <c r="L1422" s="40" t="s">
        <v>7755</v>
      </c>
      <c r="M1422" s="41"/>
    </row>
    <row r="1423" spans="1:13" x14ac:dyDescent="0.2">
      <c r="A1423" s="32">
        <v>1421</v>
      </c>
      <c r="B1423" s="33"/>
      <c r="C1423" s="33"/>
      <c r="D1423" s="34"/>
      <c r="E1423" s="35"/>
      <c r="F1423" s="36"/>
      <c r="G1423" s="33"/>
      <c r="H1423" s="45" t="str">
        <f>VLOOKUP(G1423,CISL_PLODIN!A$2:D$537,2,FALSE)</f>
        <v>Bez plodiny</v>
      </c>
      <c r="I1423" s="38"/>
      <c r="J1423" s="39"/>
      <c r="K1423" s="39"/>
      <c r="L1423" s="40" t="s">
        <v>7755</v>
      </c>
      <c r="M1423" s="41"/>
    </row>
    <row r="1424" spans="1:13" x14ac:dyDescent="0.2">
      <c r="A1424" s="32">
        <v>1422</v>
      </c>
      <c r="B1424" s="33"/>
      <c r="C1424" s="33"/>
      <c r="D1424" s="34"/>
      <c r="E1424" s="35"/>
      <c r="F1424" s="36"/>
      <c r="G1424" s="33"/>
      <c r="H1424" s="45" t="str">
        <f>VLOOKUP(G1424,CISL_PLODIN!A$2:D$537,2,FALSE)</f>
        <v>Bez plodiny</v>
      </c>
      <c r="I1424" s="38"/>
      <c r="J1424" s="39"/>
      <c r="K1424" s="39"/>
      <c r="L1424" s="40" t="s">
        <v>7755</v>
      </c>
      <c r="M1424" s="41"/>
    </row>
    <row r="1425" spans="1:13" x14ac:dyDescent="0.2">
      <c r="A1425" s="32">
        <v>1423</v>
      </c>
      <c r="B1425" s="33"/>
      <c r="C1425" s="33"/>
      <c r="D1425" s="34"/>
      <c r="E1425" s="35"/>
      <c r="F1425" s="36"/>
      <c r="G1425" s="33"/>
      <c r="H1425" s="45" t="str">
        <f>VLOOKUP(G1425,CISL_PLODIN!A$2:D$537,2,FALSE)</f>
        <v>Bez plodiny</v>
      </c>
      <c r="I1425" s="38"/>
      <c r="J1425" s="39"/>
      <c r="K1425" s="39"/>
      <c r="L1425" s="40" t="s">
        <v>7755</v>
      </c>
      <c r="M1425" s="41"/>
    </row>
    <row r="1426" spans="1:13" x14ac:dyDescent="0.2">
      <c r="A1426" s="32">
        <v>1424</v>
      </c>
      <c r="B1426" s="33"/>
      <c r="C1426" s="33"/>
      <c r="D1426" s="34"/>
      <c r="E1426" s="35"/>
      <c r="F1426" s="36"/>
      <c r="G1426" s="33"/>
      <c r="H1426" s="45" t="str">
        <f>VLOOKUP(G1426,CISL_PLODIN!A$2:D$537,2,FALSE)</f>
        <v>Bez plodiny</v>
      </c>
      <c r="I1426" s="38"/>
      <c r="J1426" s="39"/>
      <c r="K1426" s="39"/>
      <c r="L1426" s="40" t="s">
        <v>7755</v>
      </c>
      <c r="M1426" s="41"/>
    </row>
    <row r="1427" spans="1:13" x14ac:dyDescent="0.2">
      <c r="A1427" s="32">
        <v>1425</v>
      </c>
      <c r="B1427" s="33"/>
      <c r="C1427" s="33"/>
      <c r="D1427" s="34"/>
      <c r="E1427" s="35"/>
      <c r="F1427" s="36"/>
      <c r="G1427" s="33"/>
      <c r="H1427" s="45" t="str">
        <f>VLOOKUP(G1427,CISL_PLODIN!A$2:D$537,2,FALSE)</f>
        <v>Bez plodiny</v>
      </c>
      <c r="I1427" s="38"/>
      <c r="J1427" s="39"/>
      <c r="K1427" s="39"/>
      <c r="L1427" s="40" t="s">
        <v>7755</v>
      </c>
      <c r="M1427" s="41"/>
    </row>
    <row r="1428" spans="1:13" x14ac:dyDescent="0.2">
      <c r="A1428" s="32">
        <v>1426</v>
      </c>
      <c r="B1428" s="33"/>
      <c r="C1428" s="33"/>
      <c r="D1428" s="34"/>
      <c r="E1428" s="35"/>
      <c r="F1428" s="36"/>
      <c r="G1428" s="33"/>
      <c r="H1428" s="45" t="str">
        <f>VLOOKUP(G1428,CISL_PLODIN!A$2:D$537,2,FALSE)</f>
        <v>Bez plodiny</v>
      </c>
      <c r="I1428" s="38"/>
      <c r="J1428" s="39"/>
      <c r="K1428" s="39"/>
      <c r="L1428" s="40" t="s">
        <v>7755</v>
      </c>
      <c r="M1428" s="41"/>
    </row>
    <row r="1429" spans="1:13" x14ac:dyDescent="0.2">
      <c r="A1429" s="32">
        <v>1427</v>
      </c>
      <c r="B1429" s="33"/>
      <c r="C1429" s="33"/>
      <c r="D1429" s="34"/>
      <c r="E1429" s="35"/>
      <c r="F1429" s="36"/>
      <c r="G1429" s="33"/>
      <c r="H1429" s="45" t="str">
        <f>VLOOKUP(G1429,CISL_PLODIN!A$2:D$537,2,FALSE)</f>
        <v>Bez plodiny</v>
      </c>
      <c r="I1429" s="38"/>
      <c r="J1429" s="39"/>
      <c r="K1429" s="39"/>
      <c r="L1429" s="40" t="s">
        <v>7755</v>
      </c>
      <c r="M1429" s="41"/>
    </row>
    <row r="1430" spans="1:13" x14ac:dyDescent="0.2">
      <c r="A1430" s="32">
        <v>1428</v>
      </c>
      <c r="B1430" s="33"/>
      <c r="C1430" s="33"/>
      <c r="D1430" s="34"/>
      <c r="E1430" s="35"/>
      <c r="F1430" s="36"/>
      <c r="G1430" s="33"/>
      <c r="H1430" s="45" t="str">
        <f>VLOOKUP(G1430,CISL_PLODIN!A$2:D$537,2,FALSE)</f>
        <v>Bez plodiny</v>
      </c>
      <c r="I1430" s="38"/>
      <c r="J1430" s="39"/>
      <c r="K1430" s="39"/>
      <c r="L1430" s="40" t="s">
        <v>7755</v>
      </c>
      <c r="M1430" s="41"/>
    </row>
    <row r="1431" spans="1:13" x14ac:dyDescent="0.2">
      <c r="A1431" s="32">
        <v>1429</v>
      </c>
      <c r="B1431" s="33"/>
      <c r="C1431" s="33"/>
      <c r="D1431" s="34"/>
      <c r="E1431" s="35"/>
      <c r="F1431" s="36"/>
      <c r="G1431" s="33"/>
      <c r="H1431" s="45" t="str">
        <f>VLOOKUP(G1431,CISL_PLODIN!A$2:D$537,2,FALSE)</f>
        <v>Bez plodiny</v>
      </c>
      <c r="I1431" s="38"/>
      <c r="J1431" s="39"/>
      <c r="K1431" s="39"/>
      <c r="L1431" s="40" t="s">
        <v>7755</v>
      </c>
      <c r="M1431" s="41"/>
    </row>
    <row r="1432" spans="1:13" x14ac:dyDescent="0.2">
      <c r="A1432" s="32">
        <v>1430</v>
      </c>
      <c r="B1432" s="33"/>
      <c r="C1432" s="33"/>
      <c r="D1432" s="34"/>
      <c r="E1432" s="35"/>
      <c r="F1432" s="36"/>
      <c r="G1432" s="33"/>
      <c r="H1432" s="45" t="str">
        <f>VLOOKUP(G1432,CISL_PLODIN!A$2:D$537,2,FALSE)</f>
        <v>Bez plodiny</v>
      </c>
      <c r="I1432" s="38"/>
      <c r="J1432" s="39"/>
      <c r="K1432" s="39"/>
      <c r="L1432" s="40" t="s">
        <v>7755</v>
      </c>
      <c r="M1432" s="41"/>
    </row>
    <row r="1433" spans="1:13" x14ac:dyDescent="0.2">
      <c r="A1433" s="32">
        <v>1431</v>
      </c>
      <c r="B1433" s="33"/>
      <c r="C1433" s="33"/>
      <c r="D1433" s="34"/>
      <c r="E1433" s="35"/>
      <c r="F1433" s="36"/>
      <c r="G1433" s="33"/>
      <c r="H1433" s="45" t="str">
        <f>VLOOKUP(G1433,CISL_PLODIN!A$2:D$537,2,FALSE)</f>
        <v>Bez plodiny</v>
      </c>
      <c r="I1433" s="38"/>
      <c r="J1433" s="39"/>
      <c r="K1433" s="39"/>
      <c r="L1433" s="40" t="s">
        <v>7755</v>
      </c>
      <c r="M1433" s="41"/>
    </row>
    <row r="1434" spans="1:13" x14ac:dyDescent="0.2">
      <c r="A1434" s="32">
        <v>1432</v>
      </c>
      <c r="B1434" s="33"/>
      <c r="C1434" s="33"/>
      <c r="D1434" s="34"/>
      <c r="E1434" s="35"/>
      <c r="F1434" s="36"/>
      <c r="G1434" s="33"/>
      <c r="H1434" s="45" t="str">
        <f>VLOOKUP(G1434,CISL_PLODIN!A$2:D$537,2,FALSE)</f>
        <v>Bez plodiny</v>
      </c>
      <c r="I1434" s="38"/>
      <c r="J1434" s="39"/>
      <c r="K1434" s="39"/>
      <c r="L1434" s="40" t="s">
        <v>7755</v>
      </c>
      <c r="M1434" s="41"/>
    </row>
    <row r="1435" spans="1:13" x14ac:dyDescent="0.2">
      <c r="A1435" s="32">
        <v>1433</v>
      </c>
      <c r="B1435" s="33"/>
      <c r="C1435" s="33"/>
      <c r="D1435" s="34"/>
      <c r="E1435" s="35"/>
      <c r="F1435" s="36"/>
      <c r="G1435" s="33"/>
      <c r="H1435" s="45" t="str">
        <f>VLOOKUP(G1435,CISL_PLODIN!A$2:D$537,2,FALSE)</f>
        <v>Bez plodiny</v>
      </c>
      <c r="I1435" s="38"/>
      <c r="J1435" s="39"/>
      <c r="K1435" s="39"/>
      <c r="L1435" s="40" t="s">
        <v>7755</v>
      </c>
      <c r="M1435" s="41"/>
    </row>
    <row r="1436" spans="1:13" x14ac:dyDescent="0.2">
      <c r="A1436" s="32">
        <v>1434</v>
      </c>
      <c r="B1436" s="33"/>
      <c r="C1436" s="33"/>
      <c r="D1436" s="34"/>
      <c r="E1436" s="35"/>
      <c r="F1436" s="36"/>
      <c r="G1436" s="33"/>
      <c r="H1436" s="45" t="str">
        <f>VLOOKUP(G1436,CISL_PLODIN!A$2:D$537,2,FALSE)</f>
        <v>Bez plodiny</v>
      </c>
      <c r="I1436" s="38"/>
      <c r="J1436" s="39"/>
      <c r="K1436" s="39"/>
      <c r="L1436" s="40" t="s">
        <v>7755</v>
      </c>
      <c r="M1436" s="41"/>
    </row>
    <row r="1437" spans="1:13" x14ac:dyDescent="0.2">
      <c r="A1437" s="32">
        <v>1435</v>
      </c>
      <c r="B1437" s="33"/>
      <c r="C1437" s="33"/>
      <c r="D1437" s="34"/>
      <c r="E1437" s="35"/>
      <c r="F1437" s="36"/>
      <c r="G1437" s="33"/>
      <c r="H1437" s="45" t="str">
        <f>VLOOKUP(G1437,CISL_PLODIN!A$2:D$537,2,FALSE)</f>
        <v>Bez plodiny</v>
      </c>
      <c r="I1437" s="38"/>
      <c r="J1437" s="39"/>
      <c r="K1437" s="39"/>
      <c r="L1437" s="40" t="s">
        <v>7755</v>
      </c>
      <c r="M1437" s="41"/>
    </row>
    <row r="1438" spans="1:13" x14ac:dyDescent="0.2">
      <c r="A1438" s="32">
        <v>1436</v>
      </c>
      <c r="B1438" s="33"/>
      <c r="C1438" s="33"/>
      <c r="D1438" s="34"/>
      <c r="E1438" s="35"/>
      <c r="F1438" s="36"/>
      <c r="G1438" s="33"/>
      <c r="H1438" s="45" t="str">
        <f>VLOOKUP(G1438,CISL_PLODIN!A$2:D$537,2,FALSE)</f>
        <v>Bez plodiny</v>
      </c>
      <c r="I1438" s="38"/>
      <c r="J1438" s="39"/>
      <c r="K1438" s="39"/>
      <c r="L1438" s="40" t="s">
        <v>7755</v>
      </c>
      <c r="M1438" s="41"/>
    </row>
    <row r="1439" spans="1:13" x14ac:dyDescent="0.2">
      <c r="A1439" s="32">
        <v>1437</v>
      </c>
      <c r="B1439" s="33"/>
      <c r="C1439" s="33"/>
      <c r="D1439" s="34"/>
      <c r="E1439" s="35"/>
      <c r="F1439" s="36"/>
      <c r="G1439" s="33"/>
      <c r="H1439" s="45" t="str">
        <f>VLOOKUP(G1439,CISL_PLODIN!A$2:D$537,2,FALSE)</f>
        <v>Bez plodiny</v>
      </c>
      <c r="I1439" s="38"/>
      <c r="J1439" s="39"/>
      <c r="K1439" s="39"/>
      <c r="L1439" s="40" t="s">
        <v>7755</v>
      </c>
      <c r="M1439" s="41"/>
    </row>
    <row r="1440" spans="1:13" x14ac:dyDescent="0.2">
      <c r="A1440" s="32">
        <v>1438</v>
      </c>
      <c r="B1440" s="33"/>
      <c r="C1440" s="33"/>
      <c r="D1440" s="34"/>
      <c r="E1440" s="35"/>
      <c r="F1440" s="36"/>
      <c r="G1440" s="33"/>
      <c r="H1440" s="45" t="str">
        <f>VLOOKUP(G1440,CISL_PLODIN!A$2:D$537,2,FALSE)</f>
        <v>Bez plodiny</v>
      </c>
      <c r="I1440" s="38"/>
      <c r="J1440" s="39"/>
      <c r="K1440" s="39"/>
      <c r="L1440" s="40" t="s">
        <v>7755</v>
      </c>
      <c r="M1440" s="41"/>
    </row>
    <row r="1441" spans="1:13" x14ac:dyDescent="0.2">
      <c r="A1441" s="32">
        <v>1439</v>
      </c>
      <c r="B1441" s="33"/>
      <c r="C1441" s="33"/>
      <c r="D1441" s="34"/>
      <c r="E1441" s="35"/>
      <c r="F1441" s="36"/>
      <c r="G1441" s="33"/>
      <c r="H1441" s="45" t="str">
        <f>VLOOKUP(G1441,CISL_PLODIN!A$2:D$537,2,FALSE)</f>
        <v>Bez plodiny</v>
      </c>
      <c r="I1441" s="38"/>
      <c r="J1441" s="39"/>
      <c r="K1441" s="39"/>
      <c r="L1441" s="40" t="s">
        <v>7755</v>
      </c>
      <c r="M1441" s="41"/>
    </row>
    <row r="1442" spans="1:13" x14ac:dyDescent="0.2">
      <c r="A1442" s="32">
        <v>1440</v>
      </c>
      <c r="B1442" s="33"/>
      <c r="C1442" s="33"/>
      <c r="D1442" s="34"/>
      <c r="E1442" s="35"/>
      <c r="F1442" s="36"/>
      <c r="G1442" s="33"/>
      <c r="H1442" s="45" t="str">
        <f>VLOOKUP(G1442,CISL_PLODIN!A$2:D$537,2,FALSE)</f>
        <v>Bez plodiny</v>
      </c>
      <c r="I1442" s="38"/>
      <c r="J1442" s="39"/>
      <c r="K1442" s="39"/>
      <c r="L1442" s="40" t="s">
        <v>7755</v>
      </c>
      <c r="M1442" s="41"/>
    </row>
    <row r="1443" spans="1:13" x14ac:dyDescent="0.2">
      <c r="A1443" s="32">
        <v>1441</v>
      </c>
      <c r="B1443" s="33"/>
      <c r="C1443" s="33"/>
      <c r="D1443" s="34"/>
      <c r="E1443" s="35"/>
      <c r="F1443" s="36"/>
      <c r="G1443" s="33"/>
      <c r="H1443" s="45" t="str">
        <f>VLOOKUP(G1443,CISL_PLODIN!A$2:D$537,2,FALSE)</f>
        <v>Bez plodiny</v>
      </c>
      <c r="I1443" s="38"/>
      <c r="J1443" s="39"/>
      <c r="K1443" s="39"/>
      <c r="L1443" s="40" t="s">
        <v>7755</v>
      </c>
      <c r="M1443" s="41"/>
    </row>
    <row r="1444" spans="1:13" x14ac:dyDescent="0.2">
      <c r="A1444" s="32">
        <v>1442</v>
      </c>
      <c r="B1444" s="33"/>
      <c r="C1444" s="33"/>
      <c r="D1444" s="34"/>
      <c r="E1444" s="35"/>
      <c r="F1444" s="36"/>
      <c r="G1444" s="33"/>
      <c r="H1444" s="45" t="str">
        <f>VLOOKUP(G1444,CISL_PLODIN!A$2:D$537,2,FALSE)</f>
        <v>Bez plodiny</v>
      </c>
      <c r="I1444" s="38"/>
      <c r="J1444" s="39"/>
      <c r="K1444" s="39"/>
      <c r="L1444" s="40" t="s">
        <v>7755</v>
      </c>
      <c r="M1444" s="41"/>
    </row>
    <row r="1445" spans="1:13" x14ac:dyDescent="0.2">
      <c r="A1445" s="32">
        <v>1443</v>
      </c>
      <c r="B1445" s="33"/>
      <c r="C1445" s="33"/>
      <c r="D1445" s="34"/>
      <c r="E1445" s="35"/>
      <c r="F1445" s="36"/>
      <c r="G1445" s="33"/>
      <c r="H1445" s="45" t="str">
        <f>VLOOKUP(G1445,CISL_PLODIN!A$2:D$537,2,FALSE)</f>
        <v>Bez plodiny</v>
      </c>
      <c r="I1445" s="38"/>
      <c r="J1445" s="39"/>
      <c r="K1445" s="39"/>
      <c r="L1445" s="40" t="s">
        <v>7755</v>
      </c>
      <c r="M1445" s="41"/>
    </row>
    <row r="1446" spans="1:13" x14ac:dyDescent="0.2">
      <c r="A1446" s="32">
        <v>1444</v>
      </c>
      <c r="B1446" s="33"/>
      <c r="C1446" s="33"/>
      <c r="D1446" s="34"/>
      <c r="E1446" s="35"/>
      <c r="F1446" s="36"/>
      <c r="G1446" s="33"/>
      <c r="H1446" s="45" t="str">
        <f>VLOOKUP(G1446,CISL_PLODIN!A$2:D$537,2,FALSE)</f>
        <v>Bez plodiny</v>
      </c>
      <c r="I1446" s="38"/>
      <c r="J1446" s="39"/>
      <c r="K1446" s="39"/>
      <c r="L1446" s="40" t="s">
        <v>7755</v>
      </c>
      <c r="M1446" s="41"/>
    </row>
    <row r="1447" spans="1:13" x14ac:dyDescent="0.2">
      <c r="A1447" s="32">
        <v>1445</v>
      </c>
      <c r="B1447" s="33"/>
      <c r="C1447" s="33"/>
      <c r="D1447" s="34"/>
      <c r="E1447" s="35"/>
      <c r="F1447" s="36"/>
      <c r="G1447" s="33"/>
      <c r="H1447" s="45" t="str">
        <f>VLOOKUP(G1447,CISL_PLODIN!A$2:D$537,2,FALSE)</f>
        <v>Bez plodiny</v>
      </c>
      <c r="I1447" s="38"/>
      <c r="J1447" s="39"/>
      <c r="K1447" s="39"/>
      <c r="L1447" s="40" t="s">
        <v>7755</v>
      </c>
      <c r="M1447" s="41"/>
    </row>
    <row r="1448" spans="1:13" x14ac:dyDescent="0.2">
      <c r="A1448" s="32">
        <v>1446</v>
      </c>
      <c r="B1448" s="33"/>
      <c r="C1448" s="33"/>
      <c r="D1448" s="34"/>
      <c r="E1448" s="35"/>
      <c r="F1448" s="36"/>
      <c r="G1448" s="33"/>
      <c r="H1448" s="45" t="str">
        <f>VLOOKUP(G1448,CISL_PLODIN!A$2:D$537,2,FALSE)</f>
        <v>Bez plodiny</v>
      </c>
      <c r="I1448" s="38"/>
      <c r="J1448" s="39"/>
      <c r="K1448" s="39"/>
      <c r="L1448" s="40" t="s">
        <v>7755</v>
      </c>
      <c r="M1448" s="41"/>
    </row>
    <row r="1449" spans="1:13" x14ac:dyDescent="0.2">
      <c r="A1449" s="32">
        <v>1447</v>
      </c>
      <c r="B1449" s="33"/>
      <c r="C1449" s="33"/>
      <c r="D1449" s="34"/>
      <c r="E1449" s="35"/>
      <c r="F1449" s="36"/>
      <c r="G1449" s="33"/>
      <c r="H1449" s="45" t="str">
        <f>VLOOKUP(G1449,CISL_PLODIN!A$2:D$537,2,FALSE)</f>
        <v>Bez plodiny</v>
      </c>
      <c r="I1449" s="38"/>
      <c r="J1449" s="39"/>
      <c r="K1449" s="39"/>
      <c r="L1449" s="40" t="s">
        <v>7755</v>
      </c>
      <c r="M1449" s="41"/>
    </row>
    <row r="1450" spans="1:13" x14ac:dyDescent="0.2">
      <c r="A1450" s="32">
        <v>1448</v>
      </c>
      <c r="B1450" s="33"/>
      <c r="C1450" s="33"/>
      <c r="D1450" s="34"/>
      <c r="E1450" s="35"/>
      <c r="F1450" s="36"/>
      <c r="G1450" s="33"/>
      <c r="H1450" s="45" t="str">
        <f>VLOOKUP(G1450,CISL_PLODIN!A$2:D$537,2,FALSE)</f>
        <v>Bez plodiny</v>
      </c>
      <c r="I1450" s="38"/>
      <c r="J1450" s="39"/>
      <c r="K1450" s="39"/>
      <c r="L1450" s="40" t="s">
        <v>7755</v>
      </c>
      <c r="M1450" s="41"/>
    </row>
    <row r="1451" spans="1:13" x14ac:dyDescent="0.2">
      <c r="A1451" s="32">
        <v>1449</v>
      </c>
      <c r="B1451" s="33"/>
      <c r="C1451" s="33"/>
      <c r="D1451" s="34"/>
      <c r="E1451" s="35"/>
      <c r="F1451" s="36"/>
      <c r="G1451" s="33"/>
      <c r="H1451" s="45" t="str">
        <f>VLOOKUP(G1451,CISL_PLODIN!A$2:D$537,2,FALSE)</f>
        <v>Bez plodiny</v>
      </c>
      <c r="I1451" s="38"/>
      <c r="J1451" s="39"/>
      <c r="K1451" s="39"/>
      <c r="L1451" s="40" t="s">
        <v>7755</v>
      </c>
      <c r="M1451" s="41"/>
    </row>
    <row r="1452" spans="1:13" x14ac:dyDescent="0.2">
      <c r="A1452" s="32">
        <v>1450</v>
      </c>
      <c r="B1452" s="33"/>
      <c r="C1452" s="33"/>
      <c r="D1452" s="34"/>
      <c r="E1452" s="35"/>
      <c r="F1452" s="36"/>
      <c r="G1452" s="33"/>
      <c r="H1452" s="45" t="str">
        <f>VLOOKUP(G1452,CISL_PLODIN!A$2:D$537,2,FALSE)</f>
        <v>Bez plodiny</v>
      </c>
      <c r="I1452" s="38"/>
      <c r="J1452" s="39"/>
      <c r="K1452" s="39"/>
      <c r="L1452" s="40" t="s">
        <v>7755</v>
      </c>
      <c r="M1452" s="41"/>
    </row>
    <row r="1453" spans="1:13" x14ac:dyDescent="0.2">
      <c r="A1453" s="32">
        <v>1451</v>
      </c>
      <c r="B1453" s="33"/>
      <c r="C1453" s="33"/>
      <c r="D1453" s="34"/>
      <c r="E1453" s="35"/>
      <c r="F1453" s="36"/>
      <c r="G1453" s="33"/>
      <c r="H1453" s="45" t="str">
        <f>VLOOKUP(G1453,CISL_PLODIN!A$2:D$537,2,FALSE)</f>
        <v>Bez plodiny</v>
      </c>
      <c r="I1453" s="38"/>
      <c r="J1453" s="39"/>
      <c r="K1453" s="39"/>
      <c r="L1453" s="40" t="s">
        <v>7755</v>
      </c>
      <c r="M1453" s="41"/>
    </row>
    <row r="1454" spans="1:13" x14ac:dyDescent="0.2">
      <c r="A1454" s="32">
        <v>1452</v>
      </c>
      <c r="B1454" s="33"/>
      <c r="C1454" s="33"/>
      <c r="D1454" s="34"/>
      <c r="E1454" s="35"/>
      <c r="F1454" s="36"/>
      <c r="G1454" s="33"/>
      <c r="H1454" s="45" t="str">
        <f>VLOOKUP(G1454,CISL_PLODIN!A$2:D$537,2,FALSE)</f>
        <v>Bez plodiny</v>
      </c>
      <c r="I1454" s="38"/>
      <c r="J1454" s="39"/>
      <c r="K1454" s="39"/>
      <c r="L1454" s="40" t="s">
        <v>7755</v>
      </c>
      <c r="M1454" s="41"/>
    </row>
    <row r="1455" spans="1:13" x14ac:dyDescent="0.2">
      <c r="A1455" s="32">
        <v>1453</v>
      </c>
      <c r="B1455" s="33"/>
      <c r="C1455" s="33"/>
      <c r="D1455" s="34"/>
      <c r="E1455" s="35"/>
      <c r="F1455" s="36"/>
      <c r="G1455" s="33"/>
      <c r="H1455" s="45" t="str">
        <f>VLOOKUP(G1455,CISL_PLODIN!A$2:D$537,2,FALSE)</f>
        <v>Bez plodiny</v>
      </c>
      <c r="I1455" s="38"/>
      <c r="J1455" s="39"/>
      <c r="K1455" s="39"/>
      <c r="L1455" s="40" t="s">
        <v>7755</v>
      </c>
      <c r="M1455" s="41"/>
    </row>
    <row r="1456" spans="1:13" x14ac:dyDescent="0.2">
      <c r="A1456" s="32">
        <v>1454</v>
      </c>
      <c r="B1456" s="33"/>
      <c r="C1456" s="33"/>
      <c r="D1456" s="34"/>
      <c r="E1456" s="35"/>
      <c r="F1456" s="36"/>
      <c r="G1456" s="33"/>
      <c r="H1456" s="45" t="str">
        <f>VLOOKUP(G1456,CISL_PLODIN!A$2:D$537,2,FALSE)</f>
        <v>Bez plodiny</v>
      </c>
      <c r="I1456" s="38"/>
      <c r="J1456" s="39"/>
      <c r="K1456" s="39"/>
      <c r="L1456" s="40" t="s">
        <v>7755</v>
      </c>
      <c r="M1456" s="41"/>
    </row>
    <row r="1457" spans="1:13" x14ac:dyDescent="0.2">
      <c r="A1457" s="32">
        <v>1455</v>
      </c>
      <c r="B1457" s="33"/>
      <c r="C1457" s="33"/>
      <c r="D1457" s="34"/>
      <c r="E1457" s="35"/>
      <c r="F1457" s="36"/>
      <c r="G1457" s="33"/>
      <c r="H1457" s="45" t="str">
        <f>VLOOKUP(G1457,CISL_PLODIN!A$2:D$537,2,FALSE)</f>
        <v>Bez plodiny</v>
      </c>
      <c r="I1457" s="38"/>
      <c r="J1457" s="39"/>
      <c r="K1457" s="39"/>
      <c r="L1457" s="40" t="s">
        <v>7755</v>
      </c>
      <c r="M1457" s="41"/>
    </row>
    <row r="1458" spans="1:13" x14ac:dyDescent="0.2">
      <c r="A1458" s="32">
        <v>1456</v>
      </c>
      <c r="B1458" s="33"/>
      <c r="C1458" s="33"/>
      <c r="D1458" s="34"/>
      <c r="E1458" s="35"/>
      <c r="F1458" s="36"/>
      <c r="G1458" s="33"/>
      <c r="H1458" s="45" t="str">
        <f>VLOOKUP(G1458,CISL_PLODIN!A$2:D$537,2,FALSE)</f>
        <v>Bez plodiny</v>
      </c>
      <c r="I1458" s="38"/>
      <c r="J1458" s="39"/>
      <c r="K1458" s="39"/>
      <c r="L1458" s="40" t="s">
        <v>7755</v>
      </c>
      <c r="M1458" s="41"/>
    </row>
    <row r="1459" spans="1:13" x14ac:dyDescent="0.2">
      <c r="A1459" s="32">
        <v>1457</v>
      </c>
      <c r="B1459" s="33"/>
      <c r="C1459" s="33"/>
      <c r="D1459" s="34"/>
      <c r="E1459" s="35"/>
      <c r="F1459" s="36"/>
      <c r="G1459" s="33"/>
      <c r="H1459" s="45" t="str">
        <f>VLOOKUP(G1459,CISL_PLODIN!A$2:D$537,2,FALSE)</f>
        <v>Bez plodiny</v>
      </c>
      <c r="I1459" s="38"/>
      <c r="J1459" s="39"/>
      <c r="K1459" s="39"/>
      <c r="L1459" s="40" t="s">
        <v>7755</v>
      </c>
      <c r="M1459" s="41"/>
    </row>
    <row r="1460" spans="1:13" x14ac:dyDescent="0.2">
      <c r="A1460" s="32">
        <v>1458</v>
      </c>
      <c r="B1460" s="33"/>
      <c r="C1460" s="33"/>
      <c r="D1460" s="34"/>
      <c r="E1460" s="35"/>
      <c r="F1460" s="36"/>
      <c r="G1460" s="33"/>
      <c r="H1460" s="45" t="str">
        <f>VLOOKUP(G1460,CISL_PLODIN!A$2:D$537,2,FALSE)</f>
        <v>Bez plodiny</v>
      </c>
      <c r="I1460" s="38"/>
      <c r="J1460" s="39"/>
      <c r="K1460" s="39"/>
      <c r="L1460" s="40" t="s">
        <v>7755</v>
      </c>
      <c r="M1460" s="41"/>
    </row>
    <row r="1461" spans="1:13" x14ac:dyDescent="0.2">
      <c r="A1461" s="32">
        <v>1459</v>
      </c>
      <c r="B1461" s="33"/>
      <c r="C1461" s="33"/>
      <c r="D1461" s="34"/>
      <c r="E1461" s="35"/>
      <c r="F1461" s="36"/>
      <c r="G1461" s="33"/>
      <c r="H1461" s="45" t="str">
        <f>VLOOKUP(G1461,CISL_PLODIN!A$2:D$537,2,FALSE)</f>
        <v>Bez plodiny</v>
      </c>
      <c r="I1461" s="38"/>
      <c r="J1461" s="39"/>
      <c r="K1461" s="39"/>
      <c r="L1461" s="40" t="s">
        <v>7755</v>
      </c>
      <c r="M1461" s="41"/>
    </row>
    <row r="1462" spans="1:13" x14ac:dyDescent="0.2">
      <c r="A1462" s="32">
        <v>1460</v>
      </c>
      <c r="B1462" s="33"/>
      <c r="C1462" s="33"/>
      <c r="D1462" s="34"/>
      <c r="E1462" s="35"/>
      <c r="F1462" s="36"/>
      <c r="G1462" s="33"/>
      <c r="H1462" s="45" t="str">
        <f>VLOOKUP(G1462,CISL_PLODIN!A$2:D$537,2,FALSE)</f>
        <v>Bez plodiny</v>
      </c>
      <c r="I1462" s="38"/>
      <c r="J1462" s="39"/>
      <c r="K1462" s="39"/>
      <c r="L1462" s="40" t="s">
        <v>7755</v>
      </c>
      <c r="M1462" s="41"/>
    </row>
    <row r="1463" spans="1:13" x14ac:dyDescent="0.2">
      <c r="A1463" s="32">
        <v>1461</v>
      </c>
      <c r="B1463" s="33"/>
      <c r="C1463" s="33"/>
      <c r="D1463" s="34"/>
      <c r="E1463" s="35"/>
      <c r="F1463" s="36"/>
      <c r="G1463" s="33"/>
      <c r="H1463" s="45" t="str">
        <f>VLOOKUP(G1463,CISL_PLODIN!A$2:D$537,2,FALSE)</f>
        <v>Bez plodiny</v>
      </c>
      <c r="I1463" s="38"/>
      <c r="J1463" s="39"/>
      <c r="K1463" s="39"/>
      <c r="L1463" s="40" t="s">
        <v>7755</v>
      </c>
      <c r="M1463" s="41"/>
    </row>
    <row r="1464" spans="1:13" x14ac:dyDescent="0.2">
      <c r="A1464" s="32">
        <v>1462</v>
      </c>
      <c r="B1464" s="33"/>
      <c r="C1464" s="33"/>
      <c r="D1464" s="34"/>
      <c r="E1464" s="35"/>
      <c r="F1464" s="36"/>
      <c r="G1464" s="33"/>
      <c r="H1464" s="45" t="str">
        <f>VLOOKUP(G1464,CISL_PLODIN!A$2:D$537,2,FALSE)</f>
        <v>Bez plodiny</v>
      </c>
      <c r="I1464" s="38"/>
      <c r="J1464" s="39"/>
      <c r="K1464" s="39"/>
      <c r="L1464" s="40" t="s">
        <v>7755</v>
      </c>
      <c r="M1464" s="41"/>
    </row>
    <row r="1465" spans="1:13" x14ac:dyDescent="0.2">
      <c r="A1465" s="32">
        <v>1463</v>
      </c>
      <c r="B1465" s="33"/>
      <c r="C1465" s="33"/>
      <c r="D1465" s="34"/>
      <c r="E1465" s="35"/>
      <c r="F1465" s="36"/>
      <c r="G1465" s="33"/>
      <c r="H1465" s="45" t="str">
        <f>VLOOKUP(G1465,CISL_PLODIN!A$2:D$537,2,FALSE)</f>
        <v>Bez plodiny</v>
      </c>
      <c r="I1465" s="38"/>
      <c r="J1465" s="39"/>
      <c r="K1465" s="39"/>
      <c r="L1465" s="40" t="s">
        <v>7755</v>
      </c>
      <c r="M1465" s="41"/>
    </row>
    <row r="1466" spans="1:13" x14ac:dyDescent="0.2">
      <c r="A1466" s="32">
        <v>1464</v>
      </c>
      <c r="B1466" s="33"/>
      <c r="C1466" s="33"/>
      <c r="D1466" s="34"/>
      <c r="E1466" s="35"/>
      <c r="F1466" s="36"/>
      <c r="G1466" s="33"/>
      <c r="H1466" s="45" t="str">
        <f>VLOOKUP(G1466,CISL_PLODIN!A$2:D$537,2,FALSE)</f>
        <v>Bez plodiny</v>
      </c>
      <c r="I1466" s="38"/>
      <c r="J1466" s="39"/>
      <c r="K1466" s="39"/>
      <c r="L1466" s="40" t="s">
        <v>7755</v>
      </c>
      <c r="M1466" s="41"/>
    </row>
    <row r="1467" spans="1:13" x14ac:dyDescent="0.2">
      <c r="A1467" s="32">
        <v>1465</v>
      </c>
      <c r="B1467" s="33"/>
      <c r="C1467" s="33"/>
      <c r="D1467" s="34"/>
      <c r="E1467" s="35"/>
      <c r="F1467" s="36"/>
      <c r="G1467" s="33"/>
      <c r="H1467" s="45" t="str">
        <f>VLOOKUP(G1467,CISL_PLODIN!A$2:D$537,2,FALSE)</f>
        <v>Bez plodiny</v>
      </c>
      <c r="I1467" s="38"/>
      <c r="J1467" s="39"/>
      <c r="K1467" s="39"/>
      <c r="L1467" s="40" t="s">
        <v>7755</v>
      </c>
      <c r="M1467" s="41"/>
    </row>
    <row r="1468" spans="1:13" x14ac:dyDescent="0.2">
      <c r="A1468" s="32">
        <v>1466</v>
      </c>
      <c r="B1468" s="33"/>
      <c r="C1468" s="33"/>
      <c r="D1468" s="34"/>
      <c r="E1468" s="35"/>
      <c r="F1468" s="36"/>
      <c r="G1468" s="33"/>
      <c r="H1468" s="45" t="str">
        <f>VLOOKUP(G1468,CISL_PLODIN!A$2:D$537,2,FALSE)</f>
        <v>Bez plodiny</v>
      </c>
      <c r="I1468" s="38"/>
      <c r="J1468" s="39"/>
      <c r="K1468" s="39"/>
      <c r="L1468" s="40" t="s">
        <v>7755</v>
      </c>
      <c r="M1468" s="41"/>
    </row>
    <row r="1469" spans="1:13" x14ac:dyDescent="0.2">
      <c r="A1469" s="32">
        <v>1467</v>
      </c>
      <c r="B1469" s="33"/>
      <c r="C1469" s="33"/>
      <c r="D1469" s="34"/>
      <c r="E1469" s="35"/>
      <c r="F1469" s="36"/>
      <c r="G1469" s="33"/>
      <c r="H1469" s="45" t="str">
        <f>VLOOKUP(G1469,CISL_PLODIN!A$2:D$537,2,FALSE)</f>
        <v>Bez plodiny</v>
      </c>
      <c r="I1469" s="38"/>
      <c r="J1469" s="39"/>
      <c r="K1469" s="39"/>
      <c r="L1469" s="40" t="s">
        <v>7755</v>
      </c>
      <c r="M1469" s="41"/>
    </row>
    <row r="1470" spans="1:13" x14ac:dyDescent="0.2">
      <c r="A1470" s="32">
        <v>1468</v>
      </c>
      <c r="B1470" s="33"/>
      <c r="C1470" s="33"/>
      <c r="D1470" s="34"/>
      <c r="E1470" s="35"/>
      <c r="F1470" s="36"/>
      <c r="G1470" s="33"/>
      <c r="H1470" s="45" t="str">
        <f>VLOOKUP(G1470,CISL_PLODIN!A$2:D$537,2,FALSE)</f>
        <v>Bez plodiny</v>
      </c>
      <c r="I1470" s="38"/>
      <c r="J1470" s="39"/>
      <c r="K1470" s="39"/>
      <c r="L1470" s="40" t="s">
        <v>7755</v>
      </c>
      <c r="M1470" s="41"/>
    </row>
    <row r="1471" spans="1:13" x14ac:dyDescent="0.2">
      <c r="A1471" s="32">
        <v>1469</v>
      </c>
      <c r="B1471" s="33"/>
      <c r="C1471" s="33"/>
      <c r="D1471" s="34"/>
      <c r="E1471" s="35"/>
      <c r="F1471" s="36"/>
      <c r="G1471" s="33"/>
      <c r="H1471" s="45" t="str">
        <f>VLOOKUP(G1471,CISL_PLODIN!A$2:D$537,2,FALSE)</f>
        <v>Bez plodiny</v>
      </c>
      <c r="I1471" s="38"/>
      <c r="J1471" s="39"/>
      <c r="K1471" s="39"/>
      <c r="L1471" s="40" t="s">
        <v>7755</v>
      </c>
      <c r="M1471" s="41"/>
    </row>
    <row r="1472" spans="1:13" x14ac:dyDescent="0.2">
      <c r="A1472" s="32">
        <v>1470</v>
      </c>
      <c r="B1472" s="33"/>
      <c r="C1472" s="33"/>
      <c r="D1472" s="34"/>
      <c r="E1472" s="35"/>
      <c r="F1472" s="36"/>
      <c r="G1472" s="33"/>
      <c r="H1472" s="45" t="str">
        <f>VLOOKUP(G1472,CISL_PLODIN!A$2:D$537,2,FALSE)</f>
        <v>Bez plodiny</v>
      </c>
      <c r="I1472" s="38"/>
      <c r="J1472" s="39"/>
      <c r="K1472" s="39"/>
      <c r="L1472" s="40" t="s">
        <v>7755</v>
      </c>
      <c r="M1472" s="41"/>
    </row>
    <row r="1473" spans="1:13" x14ac:dyDescent="0.2">
      <c r="A1473" s="32">
        <v>1471</v>
      </c>
      <c r="B1473" s="33"/>
      <c r="C1473" s="33"/>
      <c r="D1473" s="34"/>
      <c r="E1473" s="35"/>
      <c r="F1473" s="36"/>
      <c r="G1473" s="33"/>
      <c r="H1473" s="45" t="str">
        <f>VLOOKUP(G1473,CISL_PLODIN!A$2:D$537,2,FALSE)</f>
        <v>Bez plodiny</v>
      </c>
      <c r="I1473" s="38"/>
      <c r="J1473" s="39"/>
      <c r="K1473" s="39"/>
      <c r="L1473" s="40" t="s">
        <v>7755</v>
      </c>
      <c r="M1473" s="41"/>
    </row>
    <row r="1474" spans="1:13" x14ac:dyDescent="0.2">
      <c r="A1474" s="32">
        <v>1472</v>
      </c>
      <c r="B1474" s="33"/>
      <c r="C1474" s="33"/>
      <c r="D1474" s="34"/>
      <c r="E1474" s="35"/>
      <c r="F1474" s="36"/>
      <c r="G1474" s="33"/>
      <c r="H1474" s="45" t="str">
        <f>VLOOKUP(G1474,CISL_PLODIN!A$2:D$537,2,FALSE)</f>
        <v>Bez plodiny</v>
      </c>
      <c r="I1474" s="38"/>
      <c r="J1474" s="39"/>
      <c r="K1474" s="39"/>
      <c r="L1474" s="40" t="s">
        <v>7755</v>
      </c>
      <c r="M1474" s="41"/>
    </row>
    <row r="1475" spans="1:13" x14ac:dyDescent="0.2">
      <c r="A1475" s="32">
        <v>1473</v>
      </c>
      <c r="B1475" s="33"/>
      <c r="C1475" s="33"/>
      <c r="D1475" s="34"/>
      <c r="E1475" s="35"/>
      <c r="F1475" s="36"/>
      <c r="G1475" s="33"/>
      <c r="H1475" s="45" t="str">
        <f>VLOOKUP(G1475,CISL_PLODIN!A$2:D$537,2,FALSE)</f>
        <v>Bez plodiny</v>
      </c>
      <c r="I1475" s="38"/>
      <c r="J1475" s="39"/>
      <c r="K1475" s="39"/>
      <c r="L1475" s="40" t="s">
        <v>7755</v>
      </c>
      <c r="M1475" s="41"/>
    </row>
    <row r="1476" spans="1:13" x14ac:dyDescent="0.2">
      <c r="A1476" s="32">
        <v>1474</v>
      </c>
      <c r="B1476" s="33"/>
      <c r="C1476" s="33"/>
      <c r="D1476" s="34"/>
      <c r="E1476" s="35"/>
      <c r="F1476" s="36"/>
      <c r="G1476" s="33"/>
      <c r="H1476" s="45" t="str">
        <f>VLOOKUP(G1476,CISL_PLODIN!A$2:D$537,2,FALSE)</f>
        <v>Bez plodiny</v>
      </c>
      <c r="I1476" s="38"/>
      <c r="J1476" s="39"/>
      <c r="K1476" s="39"/>
      <c r="L1476" s="40" t="s">
        <v>7755</v>
      </c>
      <c r="M1476" s="41"/>
    </row>
    <row r="1477" spans="1:13" x14ac:dyDescent="0.2">
      <c r="A1477" s="32">
        <v>1475</v>
      </c>
      <c r="B1477" s="33"/>
      <c r="C1477" s="33"/>
      <c r="D1477" s="34"/>
      <c r="E1477" s="35"/>
      <c r="F1477" s="36"/>
      <c r="G1477" s="33"/>
      <c r="H1477" s="45" t="str">
        <f>VLOOKUP(G1477,CISL_PLODIN!A$2:D$537,2,FALSE)</f>
        <v>Bez plodiny</v>
      </c>
      <c r="I1477" s="38"/>
      <c r="J1477" s="39"/>
      <c r="K1477" s="39"/>
      <c r="L1477" s="40" t="s">
        <v>7755</v>
      </c>
      <c r="M1477" s="41"/>
    </row>
    <row r="1478" spans="1:13" x14ac:dyDescent="0.2">
      <c r="A1478" s="32">
        <v>1476</v>
      </c>
      <c r="B1478" s="33"/>
      <c r="C1478" s="33"/>
      <c r="D1478" s="34"/>
      <c r="E1478" s="35"/>
      <c r="F1478" s="36"/>
      <c r="G1478" s="33"/>
      <c r="H1478" s="45" t="str">
        <f>VLOOKUP(G1478,CISL_PLODIN!A$2:D$537,2,FALSE)</f>
        <v>Bez plodiny</v>
      </c>
      <c r="I1478" s="38"/>
      <c r="J1478" s="39"/>
      <c r="K1478" s="39"/>
      <c r="L1478" s="40" t="s">
        <v>7755</v>
      </c>
      <c r="M1478" s="41"/>
    </row>
    <row r="1479" spans="1:13" x14ac:dyDescent="0.2">
      <c r="A1479" s="32">
        <v>1477</v>
      </c>
      <c r="B1479" s="33"/>
      <c r="C1479" s="33"/>
      <c r="D1479" s="34"/>
      <c r="E1479" s="35"/>
      <c r="F1479" s="36"/>
      <c r="G1479" s="33"/>
      <c r="H1479" s="45" t="str">
        <f>VLOOKUP(G1479,CISL_PLODIN!A$2:D$537,2,FALSE)</f>
        <v>Bez plodiny</v>
      </c>
      <c r="I1479" s="38"/>
      <c r="J1479" s="39"/>
      <c r="K1479" s="39"/>
      <c r="L1479" s="40" t="s">
        <v>7755</v>
      </c>
      <c r="M1479" s="41"/>
    </row>
    <row r="1480" spans="1:13" x14ac:dyDescent="0.2">
      <c r="A1480" s="32">
        <v>1478</v>
      </c>
      <c r="B1480" s="33"/>
      <c r="C1480" s="33"/>
      <c r="D1480" s="34"/>
      <c r="E1480" s="35"/>
      <c r="F1480" s="36"/>
      <c r="G1480" s="33"/>
      <c r="H1480" s="45" t="str">
        <f>VLOOKUP(G1480,CISL_PLODIN!A$2:D$537,2,FALSE)</f>
        <v>Bez plodiny</v>
      </c>
      <c r="I1480" s="38"/>
      <c r="J1480" s="39"/>
      <c r="K1480" s="39"/>
      <c r="L1480" s="40" t="s">
        <v>7755</v>
      </c>
      <c r="M1480" s="41"/>
    </row>
    <row r="1481" spans="1:13" x14ac:dyDescent="0.2">
      <c r="A1481" s="32">
        <v>1479</v>
      </c>
      <c r="B1481" s="33"/>
      <c r="C1481" s="33"/>
      <c r="D1481" s="34"/>
      <c r="E1481" s="35"/>
      <c r="F1481" s="36"/>
      <c r="G1481" s="33"/>
      <c r="H1481" s="45" t="str">
        <f>VLOOKUP(G1481,CISL_PLODIN!A$2:D$537,2,FALSE)</f>
        <v>Bez plodiny</v>
      </c>
      <c r="I1481" s="38"/>
      <c r="J1481" s="39"/>
      <c r="K1481" s="39"/>
      <c r="L1481" s="40" t="s">
        <v>7755</v>
      </c>
      <c r="M1481" s="41"/>
    </row>
    <row r="1482" spans="1:13" x14ac:dyDescent="0.2">
      <c r="A1482" s="32">
        <v>1480</v>
      </c>
      <c r="B1482" s="33"/>
      <c r="C1482" s="33"/>
      <c r="D1482" s="34"/>
      <c r="E1482" s="35"/>
      <c r="F1482" s="36"/>
      <c r="G1482" s="33"/>
      <c r="H1482" s="45" t="str">
        <f>VLOOKUP(G1482,CISL_PLODIN!A$2:D$537,2,FALSE)</f>
        <v>Bez plodiny</v>
      </c>
      <c r="I1482" s="38"/>
      <c r="J1482" s="39"/>
      <c r="K1482" s="39"/>
      <c r="L1482" s="40" t="s">
        <v>7755</v>
      </c>
      <c r="M1482" s="41"/>
    </row>
    <row r="1483" spans="1:13" x14ac:dyDescent="0.2">
      <c r="A1483" s="32">
        <v>1481</v>
      </c>
      <c r="B1483" s="33"/>
      <c r="C1483" s="33"/>
      <c r="D1483" s="34"/>
      <c r="E1483" s="35"/>
      <c r="F1483" s="36"/>
      <c r="G1483" s="33"/>
      <c r="H1483" s="45" t="str">
        <f>VLOOKUP(G1483,CISL_PLODIN!A$2:D$537,2,FALSE)</f>
        <v>Bez plodiny</v>
      </c>
      <c r="I1483" s="38"/>
      <c r="J1483" s="39"/>
      <c r="K1483" s="39"/>
      <c r="L1483" s="40" t="s">
        <v>7755</v>
      </c>
      <c r="M1483" s="41"/>
    </row>
    <row r="1484" spans="1:13" x14ac:dyDescent="0.2">
      <c r="A1484" s="32">
        <v>1482</v>
      </c>
      <c r="B1484" s="33"/>
      <c r="C1484" s="33"/>
      <c r="D1484" s="34"/>
      <c r="E1484" s="35"/>
      <c r="F1484" s="36"/>
      <c r="G1484" s="33"/>
      <c r="H1484" s="45" t="str">
        <f>VLOOKUP(G1484,CISL_PLODIN!A$2:D$537,2,FALSE)</f>
        <v>Bez plodiny</v>
      </c>
      <c r="I1484" s="38"/>
      <c r="J1484" s="39"/>
      <c r="K1484" s="39"/>
      <c r="L1484" s="40" t="s">
        <v>7755</v>
      </c>
      <c r="M1484" s="41"/>
    </row>
    <row r="1485" spans="1:13" x14ac:dyDescent="0.2">
      <c r="A1485" s="32">
        <v>1483</v>
      </c>
      <c r="B1485" s="33"/>
      <c r="C1485" s="33"/>
      <c r="D1485" s="34"/>
      <c r="E1485" s="35"/>
      <c r="F1485" s="36"/>
      <c r="G1485" s="33"/>
      <c r="H1485" s="45" t="str">
        <f>VLOOKUP(G1485,CISL_PLODIN!A$2:D$537,2,FALSE)</f>
        <v>Bez plodiny</v>
      </c>
      <c r="I1485" s="38"/>
      <c r="J1485" s="39"/>
      <c r="K1485" s="39"/>
      <c r="L1485" s="40" t="s">
        <v>7755</v>
      </c>
      <c r="M1485" s="41"/>
    </row>
    <row r="1486" spans="1:13" x14ac:dyDescent="0.2">
      <c r="A1486" s="32">
        <v>1484</v>
      </c>
      <c r="B1486" s="33"/>
      <c r="C1486" s="33"/>
      <c r="D1486" s="34"/>
      <c r="E1486" s="35"/>
      <c r="F1486" s="36"/>
      <c r="G1486" s="33"/>
      <c r="H1486" s="45" t="str">
        <f>VLOOKUP(G1486,CISL_PLODIN!A$2:D$537,2,FALSE)</f>
        <v>Bez plodiny</v>
      </c>
      <c r="I1486" s="38"/>
      <c r="J1486" s="39"/>
      <c r="K1486" s="39"/>
      <c r="L1486" s="40" t="s">
        <v>7755</v>
      </c>
      <c r="M1486" s="41"/>
    </row>
    <row r="1487" spans="1:13" x14ac:dyDescent="0.2">
      <c r="A1487" s="32">
        <v>1485</v>
      </c>
      <c r="B1487" s="33"/>
      <c r="C1487" s="33"/>
      <c r="D1487" s="34"/>
      <c r="E1487" s="35"/>
      <c r="F1487" s="36"/>
      <c r="G1487" s="33"/>
      <c r="H1487" s="45" t="str">
        <f>VLOOKUP(G1487,CISL_PLODIN!A$2:D$537,2,FALSE)</f>
        <v>Bez plodiny</v>
      </c>
      <c r="I1487" s="38"/>
      <c r="J1487" s="39"/>
      <c r="K1487" s="39"/>
      <c r="L1487" s="40" t="s">
        <v>7755</v>
      </c>
      <c r="M1487" s="41"/>
    </row>
    <row r="1488" spans="1:13" x14ac:dyDescent="0.2">
      <c r="A1488" s="32">
        <v>1486</v>
      </c>
      <c r="B1488" s="33"/>
      <c r="C1488" s="33"/>
      <c r="D1488" s="34"/>
      <c r="E1488" s="35"/>
      <c r="F1488" s="36"/>
      <c r="G1488" s="33"/>
      <c r="H1488" s="45" t="str">
        <f>VLOOKUP(G1488,CISL_PLODIN!A$2:D$537,2,FALSE)</f>
        <v>Bez plodiny</v>
      </c>
      <c r="I1488" s="38"/>
      <c r="J1488" s="39"/>
      <c r="K1488" s="39"/>
      <c r="L1488" s="40" t="s">
        <v>7755</v>
      </c>
      <c r="M1488" s="41"/>
    </row>
    <row r="1489" spans="1:13" x14ac:dyDescent="0.2">
      <c r="A1489" s="32">
        <v>1487</v>
      </c>
      <c r="B1489" s="33"/>
      <c r="C1489" s="33"/>
      <c r="D1489" s="34"/>
      <c r="E1489" s="35"/>
      <c r="F1489" s="36"/>
      <c r="G1489" s="33"/>
      <c r="H1489" s="45" t="str">
        <f>VLOOKUP(G1489,CISL_PLODIN!A$2:D$537,2,FALSE)</f>
        <v>Bez plodiny</v>
      </c>
      <c r="I1489" s="38"/>
      <c r="J1489" s="39"/>
      <c r="K1489" s="39"/>
      <c r="L1489" s="40" t="s">
        <v>7755</v>
      </c>
      <c r="M1489" s="41"/>
    </row>
    <row r="1490" spans="1:13" x14ac:dyDescent="0.2">
      <c r="A1490" s="32">
        <v>1488</v>
      </c>
      <c r="B1490" s="33"/>
      <c r="C1490" s="33"/>
      <c r="D1490" s="34"/>
      <c r="E1490" s="35"/>
      <c r="F1490" s="36"/>
      <c r="G1490" s="33"/>
      <c r="H1490" s="45" t="str">
        <f>VLOOKUP(G1490,CISL_PLODIN!A$2:D$537,2,FALSE)</f>
        <v>Bez plodiny</v>
      </c>
      <c r="I1490" s="38"/>
      <c r="J1490" s="39"/>
      <c r="K1490" s="39"/>
      <c r="L1490" s="40" t="s">
        <v>7755</v>
      </c>
      <c r="M1490" s="41"/>
    </row>
    <row r="1491" spans="1:13" x14ac:dyDescent="0.2">
      <c r="A1491" s="32">
        <v>1489</v>
      </c>
      <c r="B1491" s="33"/>
      <c r="C1491" s="33"/>
      <c r="D1491" s="34"/>
      <c r="E1491" s="35"/>
      <c r="F1491" s="36"/>
      <c r="G1491" s="33"/>
      <c r="H1491" s="45" t="str">
        <f>VLOOKUP(G1491,CISL_PLODIN!A$2:D$537,2,FALSE)</f>
        <v>Bez plodiny</v>
      </c>
      <c r="I1491" s="38"/>
      <c r="J1491" s="39"/>
      <c r="K1491" s="39"/>
      <c r="L1491" s="40" t="s">
        <v>7755</v>
      </c>
      <c r="M1491" s="41"/>
    </row>
    <row r="1492" spans="1:13" x14ac:dyDescent="0.2">
      <c r="A1492" s="32">
        <v>1490</v>
      </c>
      <c r="B1492" s="33"/>
      <c r="C1492" s="33"/>
      <c r="D1492" s="34"/>
      <c r="E1492" s="35"/>
      <c r="F1492" s="36"/>
      <c r="G1492" s="33"/>
      <c r="H1492" s="45" t="str">
        <f>VLOOKUP(G1492,CISL_PLODIN!A$2:D$537,2,FALSE)</f>
        <v>Bez plodiny</v>
      </c>
      <c r="I1492" s="38"/>
      <c r="J1492" s="39"/>
      <c r="K1492" s="39"/>
      <c r="L1492" s="40" t="s">
        <v>7755</v>
      </c>
      <c r="M1492" s="41"/>
    </row>
    <row r="1493" spans="1:13" x14ac:dyDescent="0.2">
      <c r="A1493" s="32">
        <v>1491</v>
      </c>
      <c r="B1493" s="33"/>
      <c r="C1493" s="33"/>
      <c r="D1493" s="34"/>
      <c r="E1493" s="35"/>
      <c r="F1493" s="36"/>
      <c r="G1493" s="33"/>
      <c r="H1493" s="45" t="str">
        <f>VLOOKUP(G1493,CISL_PLODIN!A$2:D$537,2,FALSE)</f>
        <v>Bez plodiny</v>
      </c>
      <c r="I1493" s="38"/>
      <c r="J1493" s="39"/>
      <c r="K1493" s="39"/>
      <c r="L1493" s="40" t="s">
        <v>7755</v>
      </c>
      <c r="M1493" s="41"/>
    </row>
    <row r="1494" spans="1:13" x14ac:dyDescent="0.2">
      <c r="A1494" s="32">
        <v>1492</v>
      </c>
      <c r="B1494" s="33"/>
      <c r="C1494" s="33"/>
      <c r="D1494" s="34"/>
      <c r="E1494" s="35"/>
      <c r="F1494" s="36"/>
      <c r="G1494" s="33"/>
      <c r="H1494" s="45" t="str">
        <f>VLOOKUP(G1494,CISL_PLODIN!A$2:D$537,2,FALSE)</f>
        <v>Bez plodiny</v>
      </c>
      <c r="I1494" s="38"/>
      <c r="J1494" s="39"/>
      <c r="K1494" s="39"/>
      <c r="L1494" s="40" t="s">
        <v>7755</v>
      </c>
      <c r="M1494" s="41"/>
    </row>
    <row r="1495" spans="1:13" x14ac:dyDescent="0.2">
      <c r="A1495" s="32">
        <v>1493</v>
      </c>
      <c r="B1495" s="33"/>
      <c r="C1495" s="33"/>
      <c r="D1495" s="34"/>
      <c r="E1495" s="35"/>
      <c r="F1495" s="36"/>
      <c r="G1495" s="33"/>
      <c r="H1495" s="45" t="str">
        <f>VLOOKUP(G1495,CISL_PLODIN!A$2:D$537,2,FALSE)</f>
        <v>Bez plodiny</v>
      </c>
      <c r="I1495" s="38"/>
      <c r="J1495" s="39"/>
      <c r="K1495" s="39"/>
      <c r="L1495" s="40" t="s">
        <v>7755</v>
      </c>
      <c r="M1495" s="41"/>
    </row>
    <row r="1496" spans="1:13" x14ac:dyDescent="0.2">
      <c r="A1496" s="32">
        <v>1494</v>
      </c>
      <c r="B1496" s="33"/>
      <c r="C1496" s="33"/>
      <c r="D1496" s="34"/>
      <c r="E1496" s="35"/>
      <c r="F1496" s="36"/>
      <c r="G1496" s="33"/>
      <c r="H1496" s="45" t="str">
        <f>VLOOKUP(G1496,CISL_PLODIN!A$2:D$537,2,FALSE)</f>
        <v>Bez plodiny</v>
      </c>
      <c r="I1496" s="38"/>
      <c r="J1496" s="39"/>
      <c r="K1496" s="39"/>
      <c r="L1496" s="40" t="s">
        <v>7755</v>
      </c>
      <c r="M1496" s="41"/>
    </row>
    <row r="1497" spans="1:13" x14ac:dyDescent="0.2">
      <c r="A1497" s="32">
        <v>1495</v>
      </c>
      <c r="B1497" s="33"/>
      <c r="C1497" s="33"/>
      <c r="D1497" s="34"/>
      <c r="E1497" s="35"/>
      <c r="F1497" s="36"/>
      <c r="G1497" s="33"/>
      <c r="H1497" s="45" t="str">
        <f>VLOOKUP(G1497,CISL_PLODIN!A$2:D$537,2,FALSE)</f>
        <v>Bez plodiny</v>
      </c>
      <c r="I1497" s="38"/>
      <c r="J1497" s="39"/>
      <c r="K1497" s="39"/>
      <c r="L1497" s="40" t="s">
        <v>7755</v>
      </c>
      <c r="M1497" s="41"/>
    </row>
    <row r="1498" spans="1:13" x14ac:dyDescent="0.2">
      <c r="A1498" s="32">
        <v>1496</v>
      </c>
      <c r="B1498" s="33"/>
      <c r="C1498" s="33"/>
      <c r="D1498" s="34"/>
      <c r="E1498" s="35"/>
      <c r="F1498" s="36"/>
      <c r="G1498" s="33"/>
      <c r="H1498" s="45" t="str">
        <f>VLOOKUP(G1498,CISL_PLODIN!A$2:D$537,2,FALSE)</f>
        <v>Bez plodiny</v>
      </c>
      <c r="I1498" s="38"/>
      <c r="J1498" s="39"/>
      <c r="K1498" s="39"/>
      <c r="L1498" s="40" t="s">
        <v>7755</v>
      </c>
      <c r="M1498" s="41"/>
    </row>
    <row r="1499" spans="1:13" x14ac:dyDescent="0.2">
      <c r="A1499" s="32">
        <v>1497</v>
      </c>
      <c r="B1499" s="33"/>
      <c r="C1499" s="33"/>
      <c r="D1499" s="34"/>
      <c r="E1499" s="35"/>
      <c r="F1499" s="36"/>
      <c r="G1499" s="33"/>
      <c r="H1499" s="45" t="str">
        <f>VLOOKUP(G1499,CISL_PLODIN!A$2:D$537,2,FALSE)</f>
        <v>Bez plodiny</v>
      </c>
      <c r="I1499" s="38"/>
      <c r="J1499" s="39"/>
      <c r="K1499" s="39"/>
      <c r="L1499" s="40" t="s">
        <v>7755</v>
      </c>
      <c r="M1499" s="41"/>
    </row>
    <row r="1500" spans="1:13" x14ac:dyDescent="0.2">
      <c r="A1500" s="32">
        <v>1498</v>
      </c>
      <c r="B1500" s="33"/>
      <c r="C1500" s="33"/>
      <c r="D1500" s="34"/>
      <c r="E1500" s="35"/>
      <c r="F1500" s="36"/>
      <c r="G1500" s="33"/>
      <c r="H1500" s="45" t="str">
        <f>VLOOKUP(G1500,CISL_PLODIN!A$2:D$537,2,FALSE)</f>
        <v>Bez plodiny</v>
      </c>
      <c r="I1500" s="38"/>
      <c r="J1500" s="39"/>
      <c r="K1500" s="39"/>
      <c r="L1500" s="40" t="s">
        <v>7755</v>
      </c>
      <c r="M1500" s="41"/>
    </row>
  </sheetData>
  <sheetProtection sheet="1" objects="1" scenarios="1"/>
  <phoneticPr fontId="4" type="noConversion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F5C3BD-6960-42CA-BD94-9FD0F8741028}">
          <x14:formula1>
            <xm:f>CIS_OST!$A$2:$A$7</xm:f>
          </x14:formula1>
          <xm:sqref>I3:I1500</xm:sqref>
        </x14:dataValidation>
        <x14:dataValidation type="list" allowBlank="1" showInputMessage="1" showErrorMessage="1" xr:uid="{D4F42110-CF3C-4AEA-BCFB-B3F498F53656}">
          <x14:formula1>
            <xm:f>CIS_OST!$A$15:$A$16</xm:f>
          </x14:formula1>
          <xm:sqref>L3:L1500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V2500"/>
  <sheetViews>
    <sheetView zoomScaleNormal="100" workbookViewId="0">
      <selection activeCell="D30" sqref="D30"/>
    </sheetView>
  </sheetViews>
  <sheetFormatPr defaultRowHeight="12.75" x14ac:dyDescent="0.2"/>
  <cols>
    <col min="1" max="1" width="9.140625" style="14"/>
    <col min="2" max="2" width="10.42578125" style="46" customWidth="1"/>
    <col min="3" max="3" width="9.140625" style="46" customWidth="1"/>
    <col min="4" max="4" width="20.140625" style="46" customWidth="1"/>
    <col min="5" max="5" width="14.28515625" style="46" customWidth="1"/>
    <col min="6" max="6" width="13.7109375" style="46" customWidth="1"/>
    <col min="7" max="7" width="15" style="46" customWidth="1"/>
    <col min="8" max="8" width="14.28515625" style="14" customWidth="1"/>
    <col min="9" max="9" width="17.42578125" customWidth="1"/>
    <col min="10" max="10" width="15.85546875" style="14" customWidth="1"/>
    <col min="11" max="11" width="15" style="14" customWidth="1"/>
    <col min="12" max="12" width="4.42578125" style="15" bestFit="1" customWidth="1"/>
    <col min="13" max="13" width="17.140625" style="90" customWidth="1"/>
    <col min="14" max="14" width="10.7109375" style="14" customWidth="1"/>
    <col min="15" max="15" width="26.42578125" style="16" customWidth="1"/>
    <col min="16" max="16" width="9.5703125" style="16" customWidth="1"/>
    <col min="17" max="17" width="12.42578125" style="16" customWidth="1"/>
    <col min="18" max="18" width="10.85546875" style="16" customWidth="1"/>
    <col min="19" max="19" width="11.28515625" style="16" customWidth="1"/>
    <col min="20" max="20" width="10.7109375" style="16" customWidth="1"/>
    <col min="21" max="21" width="8.42578125" style="16" customWidth="1"/>
  </cols>
  <sheetData>
    <row r="1" spans="1:22" x14ac:dyDescent="0.2">
      <c r="A1" s="20" t="s">
        <v>7850</v>
      </c>
      <c r="B1" s="43" t="s">
        <v>0</v>
      </c>
      <c r="C1" s="43" t="s">
        <v>1</v>
      </c>
      <c r="D1" s="43" t="s">
        <v>7864</v>
      </c>
      <c r="E1" s="43" t="s">
        <v>7877</v>
      </c>
      <c r="F1" s="43" t="s">
        <v>33</v>
      </c>
      <c r="G1" s="43" t="s">
        <v>7872</v>
      </c>
      <c r="H1" s="21" t="s">
        <v>32</v>
      </c>
      <c r="I1" s="23" t="s">
        <v>31</v>
      </c>
      <c r="J1" s="21" t="s">
        <v>7875</v>
      </c>
      <c r="K1" s="21" t="s">
        <v>7769</v>
      </c>
      <c r="L1" s="47" t="s">
        <v>2</v>
      </c>
      <c r="M1" s="24" t="s">
        <v>7876</v>
      </c>
      <c r="N1" s="21" t="s">
        <v>34</v>
      </c>
      <c r="O1" s="24" t="s">
        <v>35</v>
      </c>
      <c r="P1" s="24" t="s">
        <v>36</v>
      </c>
      <c r="Q1" s="24" t="s">
        <v>37</v>
      </c>
      <c r="R1" s="24" t="s">
        <v>38</v>
      </c>
      <c r="S1" s="24" t="s">
        <v>39</v>
      </c>
      <c r="T1" s="24" t="s">
        <v>40</v>
      </c>
      <c r="U1" s="24" t="s">
        <v>41</v>
      </c>
    </row>
    <row r="2" spans="1:22" s="3" customFormat="1" x14ac:dyDescent="0.2">
      <c r="A2" s="20" t="s">
        <v>42</v>
      </c>
      <c r="B2" s="44" t="s">
        <v>43</v>
      </c>
      <c r="C2" s="44" t="s">
        <v>44</v>
      </c>
      <c r="D2" s="44" t="s">
        <v>45</v>
      </c>
      <c r="E2" s="44" t="s">
        <v>8</v>
      </c>
      <c r="F2" s="44" t="s">
        <v>46</v>
      </c>
      <c r="G2" s="44" t="s">
        <v>47</v>
      </c>
      <c r="H2" s="20" t="s">
        <v>53</v>
      </c>
      <c r="I2" s="28" t="s">
        <v>48</v>
      </c>
      <c r="J2" s="20" t="s">
        <v>49</v>
      </c>
      <c r="K2" s="20" t="s">
        <v>50</v>
      </c>
      <c r="L2" s="47" t="s">
        <v>51</v>
      </c>
      <c r="M2" s="29" t="s">
        <v>50</v>
      </c>
      <c r="N2" s="20" t="s">
        <v>52</v>
      </c>
      <c r="O2" s="29" t="s">
        <v>4</v>
      </c>
      <c r="P2" s="29" t="s">
        <v>54</v>
      </c>
      <c r="Q2" s="29" t="s">
        <v>55</v>
      </c>
      <c r="R2" s="29" t="s">
        <v>56</v>
      </c>
      <c r="S2" s="29" t="s">
        <v>7</v>
      </c>
      <c r="T2" s="29" t="s">
        <v>7869</v>
      </c>
      <c r="U2" s="29" t="s">
        <v>7870</v>
      </c>
      <c r="V2" s="2"/>
    </row>
    <row r="3" spans="1:22" x14ac:dyDescent="0.2">
      <c r="A3" s="32"/>
      <c r="B3" s="45" t="e">
        <f>VLOOKUP($A3,EVID_OSEVU!$A$1:$M$4972,2,FALSE)</f>
        <v>#N/A</v>
      </c>
      <c r="C3" s="45" t="e">
        <f>VLOOKUP($A3,EVID_OSEVU!$A$1:$M$4972,3,FALSE)</f>
        <v>#N/A</v>
      </c>
      <c r="D3" s="45" t="e">
        <f>VLOOKUP($A3,EVID_OSEVU!$A$1:$M$4972,4,FALSE)</f>
        <v>#N/A</v>
      </c>
      <c r="E3" s="45" t="e">
        <f>VLOOKUP($A3,EVID_OSEVU!$A$1:$M$4972,7,FALSE)</f>
        <v>#N/A</v>
      </c>
      <c r="F3" s="45" t="e">
        <f>VLOOKUP($A3,EVID_OSEVU!$A$1:$M$4972,8,FALSE)</f>
        <v>#N/A</v>
      </c>
      <c r="G3" s="45" t="e">
        <f>VLOOKUP($A3,EVID_OSEVU!$A$1:$M$4972,11,FALSE)</f>
        <v>#N/A</v>
      </c>
      <c r="H3" s="35"/>
      <c r="I3" s="48"/>
      <c r="J3" s="33" t="e">
        <f>VLOOKUP($A3,EVID_OSEVU!$A$1:$M$4972,11,FALSE)</f>
        <v>#N/A</v>
      </c>
      <c r="K3" s="39"/>
      <c r="L3" s="49"/>
      <c r="M3" s="89" t="e">
        <f>K3*J3</f>
        <v>#N/A</v>
      </c>
      <c r="N3" s="50"/>
      <c r="O3" s="37" t="e">
        <f>VLOOKUP(EVID_HNOJENI!N3,HNOJIVA_ALL!$A$2:$Z$3303,4,FALSE)</f>
        <v>#N/A</v>
      </c>
      <c r="P3" s="51" t="e">
        <f>ROUND(VLOOKUP(EVID_HNOJENI!N3,HNOJIVA_ALL!$A$2:$Z$3303,14,FALSE)*K3*IF(L3="t",10,IF(L3="kg",0.01,IF(L3="q",1,IF(L3="l",0.01*VLOOKUP(EVID_HNOJENI!N3,HNOJIVA_ALL!$A$2:$AE$3303,31,FALSE),"CHYBA")))),2)</f>
        <v>#N/A</v>
      </c>
      <c r="Q3" s="51" t="e">
        <f>ROUND(VLOOKUP(EVID_HNOJENI!N3,HNOJIVA_ALL!$A$2:$Z$3303,15,FALSE)*K3*IF(L3="t",10,IF(L3="kg",0.01,IF(L3="q",1,IF(L3="l",0.01*VLOOKUP(EVID_HNOJENI!N3,HNOJIVA_ALL!$A$2:$AE$3303,31,FALSE),"CHYBA")))),2)</f>
        <v>#N/A</v>
      </c>
      <c r="R3" s="51" t="e">
        <f>ROUND(VLOOKUP(EVID_HNOJENI!N3,HNOJIVA_ALL!$A$2:$Z$3303,16,FALSE)*K3*IF(L3="t",10,IF(L3="kg",0.01,IF(L3="q",1,IF(L3="l",0.01*VLOOKUP(EVID_HNOJENI!N3,HNOJIVA_ALL!$A$2:$AE$3303,31,FALSE),"CHYBA")))),2)</f>
        <v>#N/A</v>
      </c>
      <c r="S3" s="51" t="e">
        <f>ROUND(VLOOKUP(EVID_HNOJENI!N3,HNOJIVA_ALL!$A$2:$Z$3303,18,FALSE)*K3*IF(L3="t",10,IF(L3="kg",0.01,IF(L3="q",1,IF(L3="l",0.01*VLOOKUP(EVID_HNOJENI!N3,HNOJIVA_ALL!$A$2:$AE$3303,31,FALSE),"CHYBA")))),2)</f>
        <v>#N/A</v>
      </c>
      <c r="T3" s="51" t="e">
        <f>ROUND(VLOOKUP(EVID_HNOJENI!N3,HNOJIVA_ALL!$A$2:$Z$3303,17,FALSE)*K3*IF(L3="t",10,IF(L3="kg",0.01,IF(L3="q",1,IF(L3="l",0.01*VLOOKUP(EVID_HNOJENI!N3,HNOJIVA_ALL!$A$2:$AE$3303,31,FALSE),"CHYBA")))),2)</f>
        <v>#N/A</v>
      </c>
      <c r="U3" s="51" t="e">
        <f>ROUND(VLOOKUP(EVID_HNOJENI!N3,HNOJIVA_ALL!$A$2:$Z$3303,20,FALSE)*K3*IF(L3="t",10,IF(L3="kg",0.01,IF(L3="q",1,IF(L3="l",0.01*VLOOKUP(EVID_HNOJENI!N3,HNOJIVA_ALL!$A$2:$AE$3303,31,FALSE),"CHYBA")))),2)</f>
        <v>#N/A</v>
      </c>
    </row>
    <row r="4" spans="1:22" x14ac:dyDescent="0.2">
      <c r="A4" s="32"/>
      <c r="B4" s="45" t="e">
        <f>VLOOKUP($A4,EVID_OSEVU!$A$1:$M$4972,2,FALSE)</f>
        <v>#N/A</v>
      </c>
      <c r="C4" s="45" t="e">
        <f>VLOOKUP($A4,EVID_OSEVU!$A$1:$M$4972,3,FALSE)</f>
        <v>#N/A</v>
      </c>
      <c r="D4" s="45" t="e">
        <f>VLOOKUP($A4,EVID_OSEVU!$A$1:$M$4972,4,FALSE)</f>
        <v>#N/A</v>
      </c>
      <c r="E4" s="45" t="e">
        <f>VLOOKUP($A4,EVID_OSEVU!$A$1:$M$4972,7,FALSE)</f>
        <v>#N/A</v>
      </c>
      <c r="F4" s="45" t="e">
        <f>VLOOKUP($A4,EVID_OSEVU!$A$1:$M$4972,8,FALSE)</f>
        <v>#N/A</v>
      </c>
      <c r="G4" s="45" t="e">
        <f>VLOOKUP($A4,EVID_OSEVU!$A$1:$M$4972,11,FALSE)</f>
        <v>#N/A</v>
      </c>
      <c r="H4" s="35"/>
      <c r="I4" s="48"/>
      <c r="J4" s="33" t="e">
        <f>VLOOKUP($A4,EVID_OSEVU!$A$1:$M$4972,11,FALSE)</f>
        <v>#N/A</v>
      </c>
      <c r="K4" s="39"/>
      <c r="L4" s="49"/>
      <c r="M4" s="89" t="e">
        <f>K4*J4</f>
        <v>#N/A</v>
      </c>
      <c r="N4" s="50"/>
      <c r="O4" s="37" t="e">
        <f>VLOOKUP(EVID_HNOJENI!N4,HNOJIVA_ALL!$A$2:$Z$3303,4,FALSE)</f>
        <v>#N/A</v>
      </c>
      <c r="P4" s="51" t="e">
        <f>ROUND(VLOOKUP(EVID_HNOJENI!N4,HNOJIVA_ALL!$A$2:$Z$3303,14,FALSE)*K4*IF(L4="t",10,IF(L4="kg",0.01,IF(L4="q",1,IF(L4="l",0.01*VLOOKUP(EVID_HNOJENI!N4,HNOJIVA_ALL!$A$2:$AE$3303,31,FALSE),"CHYBA")))),2)</f>
        <v>#N/A</v>
      </c>
      <c r="Q4" s="51" t="e">
        <f>ROUND(VLOOKUP(EVID_HNOJENI!N4,HNOJIVA_ALL!$A$2:$Z$3303,15,FALSE)*K4*IF(L4="t",10,IF(L4="kg",0.01,IF(L4="q",1,IF(L4="l",0.01*VLOOKUP(EVID_HNOJENI!N4,HNOJIVA_ALL!$A$2:$AE$3303,31,FALSE),"CHYBA")))),2)</f>
        <v>#N/A</v>
      </c>
      <c r="R4" s="51" t="e">
        <f>ROUND(VLOOKUP(EVID_HNOJENI!N4,HNOJIVA_ALL!$A$2:$Z$3303,16,FALSE)*K4*IF(L4="t",10,IF(L4="kg",0.01,IF(L4="q",1,IF(L4="l",0.01*VLOOKUP(EVID_HNOJENI!N4,HNOJIVA_ALL!$A$2:$AE$3303,31,FALSE),"CHYBA")))),2)</f>
        <v>#N/A</v>
      </c>
      <c r="S4" s="51" t="e">
        <f>ROUND(VLOOKUP(EVID_HNOJENI!N4,HNOJIVA_ALL!$A$2:$Z$3303,18,FALSE)*K4*IF(L4="t",10,IF(L4="kg",0.01,IF(L4="q",1,IF(L4="l",0.01*VLOOKUP(EVID_HNOJENI!N4,HNOJIVA_ALL!$A$2:$AE$3303,31,FALSE),"CHYBA")))),2)</f>
        <v>#N/A</v>
      </c>
      <c r="T4" s="51" t="e">
        <f>ROUND(VLOOKUP(EVID_HNOJENI!N4,HNOJIVA_ALL!$A$2:$Z$3303,17,FALSE)*K4*IF(L4="t",10,IF(L4="kg",0.01,IF(L4="q",1,IF(L4="l",0.01*VLOOKUP(EVID_HNOJENI!N4,HNOJIVA_ALL!$A$2:$AE$3303,31,FALSE),"CHYBA")))),2)</f>
        <v>#N/A</v>
      </c>
      <c r="U4" s="51" t="e">
        <f>ROUND(VLOOKUP(EVID_HNOJENI!N4,HNOJIVA_ALL!$A$2:$Z$3303,20,FALSE)*K4*IF(L4="t",10,IF(L4="kg",0.01,IF(L4="q",1,IF(L4="l",0.01*VLOOKUP(EVID_HNOJENI!N4,HNOJIVA_ALL!$A$2:$AE$3303,31,FALSE),"CHYBA")))),2)</f>
        <v>#N/A</v>
      </c>
    </row>
    <row r="5" spans="1:22" x14ac:dyDescent="0.2">
      <c r="A5" s="32"/>
      <c r="B5" s="45" t="e">
        <f>VLOOKUP($A5,EVID_OSEVU!$A$1:$M$4972,2,FALSE)</f>
        <v>#N/A</v>
      </c>
      <c r="C5" s="45" t="e">
        <f>VLOOKUP($A5,EVID_OSEVU!$A$1:$M$4972,3,FALSE)</f>
        <v>#N/A</v>
      </c>
      <c r="D5" s="45" t="e">
        <f>VLOOKUP($A5,EVID_OSEVU!$A$1:$M$4972,4,FALSE)</f>
        <v>#N/A</v>
      </c>
      <c r="E5" s="45" t="e">
        <f>VLOOKUP($A5,EVID_OSEVU!$A$1:$M$4972,7,FALSE)</f>
        <v>#N/A</v>
      </c>
      <c r="F5" s="45" t="e">
        <f>VLOOKUP($A5,EVID_OSEVU!$A$1:$M$4972,8,FALSE)</f>
        <v>#N/A</v>
      </c>
      <c r="G5" s="45" t="e">
        <f>VLOOKUP($A5,EVID_OSEVU!$A$1:$M$4972,11,FALSE)</f>
        <v>#N/A</v>
      </c>
      <c r="H5" s="35"/>
      <c r="I5" s="48"/>
      <c r="J5" s="33" t="e">
        <f>VLOOKUP($A5,EVID_OSEVU!$A$1:$M$4972,11,FALSE)</f>
        <v>#N/A</v>
      </c>
      <c r="K5" s="39"/>
      <c r="L5" s="49"/>
      <c r="M5" s="89" t="e">
        <f t="shared" ref="M5:M68" si="0">K5*J5</f>
        <v>#N/A</v>
      </c>
      <c r="N5" s="50"/>
      <c r="O5" s="37" t="e">
        <f>VLOOKUP(EVID_HNOJENI!N5,HNOJIVA_ALL!$A$2:$Z$3303,4,FALSE)</f>
        <v>#N/A</v>
      </c>
      <c r="P5" s="51" t="e">
        <f>ROUND(VLOOKUP(EVID_HNOJENI!N5,HNOJIVA_ALL!$A$2:$Z$3303,14,FALSE)*K5*IF(L5="t",10,IF(L5="kg",0.01,IF(L5="q",1,IF(L5="l",0.01*VLOOKUP(EVID_HNOJENI!N5,HNOJIVA_ALL!$A$2:$AE$3303,31,FALSE),"CHYBA")))),2)</f>
        <v>#N/A</v>
      </c>
      <c r="Q5" s="51" t="e">
        <f>ROUND(VLOOKUP(EVID_HNOJENI!N5,HNOJIVA_ALL!$A$2:$Z$3303,15,FALSE)*K5*IF(L5="t",10,IF(L5="kg",0.01,IF(L5="q",1,IF(L5="l",0.01*VLOOKUP(EVID_HNOJENI!N5,HNOJIVA_ALL!$A$2:$AE$3303,31,FALSE),"CHYBA")))),2)</f>
        <v>#N/A</v>
      </c>
      <c r="R5" s="51" t="e">
        <f>ROUND(VLOOKUP(EVID_HNOJENI!N5,HNOJIVA_ALL!$A$2:$Z$3303,16,FALSE)*K5*IF(L5="t",10,IF(L5="kg",0.01,IF(L5="q",1,IF(L5="l",0.01*VLOOKUP(EVID_HNOJENI!N5,HNOJIVA_ALL!$A$2:$AE$3303,31,FALSE),"CHYBA")))),2)</f>
        <v>#N/A</v>
      </c>
      <c r="S5" s="51" t="e">
        <f>ROUND(VLOOKUP(EVID_HNOJENI!N5,HNOJIVA_ALL!$A$2:$Z$3303,18,FALSE)*K5*IF(L5="t",10,IF(L5="kg",0.01,IF(L5="q",1,IF(L5="l",0.01*VLOOKUP(EVID_HNOJENI!N5,HNOJIVA_ALL!$A$2:$AE$3303,31,FALSE),"CHYBA")))),2)</f>
        <v>#N/A</v>
      </c>
      <c r="T5" s="51" t="e">
        <f>ROUND(VLOOKUP(EVID_HNOJENI!N5,HNOJIVA_ALL!$A$2:$Z$3303,17,FALSE)*K5*IF(L5="t",10,IF(L5="kg",0.01,IF(L5="q",1,IF(L5="l",0.01*VLOOKUP(EVID_HNOJENI!N5,HNOJIVA_ALL!$A$2:$AE$3303,31,FALSE),"CHYBA")))),2)</f>
        <v>#N/A</v>
      </c>
      <c r="U5" s="51" t="e">
        <f>ROUND(VLOOKUP(EVID_HNOJENI!N5,HNOJIVA_ALL!$A$2:$Z$3303,20,FALSE)*K5*IF(L5="t",10,IF(L5="kg",0.01,IF(L5="q",1,IF(L5="l",0.01*VLOOKUP(EVID_HNOJENI!N5,HNOJIVA_ALL!$A$2:$AE$3303,31,FALSE),"CHYBA")))),2)</f>
        <v>#N/A</v>
      </c>
    </row>
    <row r="6" spans="1:22" x14ac:dyDescent="0.2">
      <c r="A6" s="32"/>
      <c r="B6" s="45" t="e">
        <f>VLOOKUP($A6,EVID_OSEVU!$A$1:$M$4972,2,FALSE)</f>
        <v>#N/A</v>
      </c>
      <c r="C6" s="45" t="e">
        <f>VLOOKUP($A6,EVID_OSEVU!$A$1:$M$4972,3,FALSE)</f>
        <v>#N/A</v>
      </c>
      <c r="D6" s="45" t="e">
        <f>VLOOKUP($A6,EVID_OSEVU!$A$1:$M$4972,4,FALSE)</f>
        <v>#N/A</v>
      </c>
      <c r="E6" s="45" t="e">
        <f>VLOOKUP($A6,EVID_OSEVU!$A$1:$M$4972,7,FALSE)</f>
        <v>#N/A</v>
      </c>
      <c r="F6" s="45" t="e">
        <f>VLOOKUP($A6,EVID_OSEVU!$A$1:$M$4972,8,FALSE)</f>
        <v>#N/A</v>
      </c>
      <c r="G6" s="45" t="e">
        <f>VLOOKUP($A6,EVID_OSEVU!$A$1:$M$4972,11,FALSE)</f>
        <v>#N/A</v>
      </c>
      <c r="H6" s="35"/>
      <c r="I6" s="48"/>
      <c r="J6" s="33" t="e">
        <f>VLOOKUP($A6,EVID_OSEVU!$A$1:$M$4972,11,FALSE)</f>
        <v>#N/A</v>
      </c>
      <c r="K6" s="39"/>
      <c r="L6" s="49"/>
      <c r="M6" s="89" t="e">
        <f t="shared" si="0"/>
        <v>#N/A</v>
      </c>
      <c r="N6" s="50"/>
      <c r="O6" s="37" t="e">
        <f>VLOOKUP(EVID_HNOJENI!N6,HNOJIVA_ALL!$A$2:$Z$3303,4,FALSE)</f>
        <v>#N/A</v>
      </c>
      <c r="P6" s="51" t="e">
        <f>ROUND(VLOOKUP(EVID_HNOJENI!N6,HNOJIVA_ALL!$A$2:$Z$3303,14,FALSE)*K6*IF(L6="t",10,IF(L6="kg",0.01,IF(L6="q",1,IF(L6="l",0.01*VLOOKUP(EVID_HNOJENI!N6,HNOJIVA_ALL!$A$2:$AE$3303,31,FALSE),"CHYBA")))),2)</f>
        <v>#N/A</v>
      </c>
      <c r="Q6" s="51" t="e">
        <f>ROUND(VLOOKUP(EVID_HNOJENI!N6,HNOJIVA_ALL!$A$2:$Z$3303,15,FALSE)*K6*IF(L6="t",10,IF(L6="kg",0.01,IF(L6="q",1,IF(L6="l",0.01*VLOOKUP(EVID_HNOJENI!N6,HNOJIVA_ALL!$A$2:$AE$3303,31,FALSE),"CHYBA")))),2)</f>
        <v>#N/A</v>
      </c>
      <c r="R6" s="51" t="e">
        <f>ROUND(VLOOKUP(EVID_HNOJENI!N6,HNOJIVA_ALL!$A$2:$Z$3303,16,FALSE)*K6*IF(L6="t",10,IF(L6="kg",0.01,IF(L6="q",1,IF(L6="l",0.01*VLOOKUP(EVID_HNOJENI!N6,HNOJIVA_ALL!$A$2:$AE$3303,31,FALSE),"CHYBA")))),2)</f>
        <v>#N/A</v>
      </c>
      <c r="S6" s="51" t="e">
        <f>ROUND(VLOOKUP(EVID_HNOJENI!N6,HNOJIVA_ALL!$A$2:$Z$3303,18,FALSE)*K6*IF(L6="t",10,IF(L6="kg",0.01,IF(L6="q",1,IF(L6="l",0.01*VLOOKUP(EVID_HNOJENI!N6,HNOJIVA_ALL!$A$2:$AE$3303,31,FALSE),"CHYBA")))),2)</f>
        <v>#N/A</v>
      </c>
      <c r="T6" s="51" t="e">
        <f>ROUND(VLOOKUP(EVID_HNOJENI!N6,HNOJIVA_ALL!$A$2:$Z$3303,17,FALSE)*K6*IF(L6="t",10,IF(L6="kg",0.01,IF(L6="q",1,IF(L6="l",0.01*VLOOKUP(EVID_HNOJENI!N6,HNOJIVA_ALL!$A$2:$AE$3303,31,FALSE),"CHYBA")))),2)</f>
        <v>#N/A</v>
      </c>
      <c r="U6" s="51" t="e">
        <f>ROUND(VLOOKUP(EVID_HNOJENI!N6,HNOJIVA_ALL!$A$2:$Z$3303,20,FALSE)*K6*IF(L6="t",10,IF(L6="kg",0.01,IF(L6="q",1,IF(L6="l",0.01*VLOOKUP(EVID_HNOJENI!N6,HNOJIVA_ALL!$A$2:$AE$3303,31,FALSE),"CHYBA")))),2)</f>
        <v>#N/A</v>
      </c>
    </row>
    <row r="7" spans="1:22" x14ac:dyDescent="0.2">
      <c r="A7" s="32"/>
      <c r="B7" s="45" t="e">
        <f>VLOOKUP($A7,EVID_OSEVU!$A$1:$M$4972,2,FALSE)</f>
        <v>#N/A</v>
      </c>
      <c r="C7" s="45" t="e">
        <f>VLOOKUP($A7,EVID_OSEVU!$A$1:$M$4972,3,FALSE)</f>
        <v>#N/A</v>
      </c>
      <c r="D7" s="45" t="e">
        <f>VLOOKUP($A7,EVID_OSEVU!$A$1:$M$4972,4,FALSE)</f>
        <v>#N/A</v>
      </c>
      <c r="E7" s="45" t="e">
        <f>VLOOKUP($A7,EVID_OSEVU!$A$1:$M$4972,7,FALSE)</f>
        <v>#N/A</v>
      </c>
      <c r="F7" s="45" t="e">
        <f>VLOOKUP($A7,EVID_OSEVU!$A$1:$M$4972,8,FALSE)</f>
        <v>#N/A</v>
      </c>
      <c r="G7" s="45" t="e">
        <f>VLOOKUP($A7,EVID_OSEVU!$A$1:$M$4972,11,FALSE)</f>
        <v>#N/A</v>
      </c>
      <c r="H7" s="35"/>
      <c r="I7" s="48"/>
      <c r="J7" s="33" t="e">
        <f>VLOOKUP($A7,EVID_OSEVU!$A$1:$M$4972,11,FALSE)</f>
        <v>#N/A</v>
      </c>
      <c r="K7" s="39"/>
      <c r="L7" s="49"/>
      <c r="M7" s="89" t="e">
        <f t="shared" si="0"/>
        <v>#N/A</v>
      </c>
      <c r="N7" s="50"/>
      <c r="O7" s="37" t="e">
        <f>VLOOKUP(EVID_HNOJENI!N7,HNOJIVA_ALL!$A$2:$Z$3303,4,FALSE)</f>
        <v>#N/A</v>
      </c>
      <c r="P7" s="51" t="e">
        <f>ROUND(VLOOKUP(EVID_HNOJENI!N7,HNOJIVA_ALL!$A$2:$Z$3303,14,FALSE)*K7*IF(L7="t",10,IF(L7="kg",0.01,IF(L7="q",1,IF(L7="l",0.01*VLOOKUP(EVID_HNOJENI!N7,HNOJIVA_ALL!$A$2:$AE$3303,31,FALSE),"CHYBA")))),2)</f>
        <v>#N/A</v>
      </c>
      <c r="Q7" s="51" t="e">
        <f>ROUND(VLOOKUP(EVID_HNOJENI!N7,HNOJIVA_ALL!$A$2:$Z$3303,15,FALSE)*K7*IF(L7="t",10,IF(L7="kg",0.01,IF(L7="q",1,IF(L7="l",0.01*VLOOKUP(EVID_HNOJENI!N7,HNOJIVA_ALL!$A$2:$AE$3303,31,FALSE),"CHYBA")))),2)</f>
        <v>#N/A</v>
      </c>
      <c r="R7" s="51" t="e">
        <f>ROUND(VLOOKUP(EVID_HNOJENI!N7,HNOJIVA_ALL!$A$2:$Z$3303,16,FALSE)*K7*IF(L7="t",10,IF(L7="kg",0.01,IF(L7="q",1,IF(L7="l",0.01*VLOOKUP(EVID_HNOJENI!N7,HNOJIVA_ALL!$A$2:$AE$3303,31,FALSE),"CHYBA")))),2)</f>
        <v>#N/A</v>
      </c>
      <c r="S7" s="51" t="e">
        <f>ROUND(VLOOKUP(EVID_HNOJENI!N7,HNOJIVA_ALL!$A$2:$Z$3303,18,FALSE)*K7*IF(L7="t",10,IF(L7="kg",0.01,IF(L7="q",1,IF(L7="l",0.01*VLOOKUP(EVID_HNOJENI!N7,HNOJIVA_ALL!$A$2:$AE$3303,31,FALSE),"CHYBA")))),2)</f>
        <v>#N/A</v>
      </c>
      <c r="T7" s="51" t="e">
        <f>ROUND(VLOOKUP(EVID_HNOJENI!N7,HNOJIVA_ALL!$A$2:$Z$3303,17,FALSE)*K7*IF(L7="t",10,IF(L7="kg",0.01,IF(L7="q",1,IF(L7="l",0.01*VLOOKUP(EVID_HNOJENI!N7,HNOJIVA_ALL!$A$2:$AE$3303,31,FALSE),"CHYBA")))),2)</f>
        <v>#N/A</v>
      </c>
      <c r="U7" s="51" t="e">
        <f>ROUND(VLOOKUP(EVID_HNOJENI!N7,HNOJIVA_ALL!$A$2:$Z$3303,20,FALSE)*K7*IF(L7="t",10,IF(L7="kg",0.01,IF(L7="q",1,IF(L7="l",0.01*VLOOKUP(EVID_HNOJENI!N7,HNOJIVA_ALL!$A$2:$AE$3303,31,FALSE),"CHYBA")))),2)</f>
        <v>#N/A</v>
      </c>
    </row>
    <row r="8" spans="1:22" x14ac:dyDescent="0.2">
      <c r="A8" s="32"/>
      <c r="B8" s="45" t="e">
        <f>VLOOKUP($A8,EVID_OSEVU!$A$1:$M$4972,2,FALSE)</f>
        <v>#N/A</v>
      </c>
      <c r="C8" s="45" t="e">
        <f>VLOOKUP($A8,EVID_OSEVU!$A$1:$M$4972,3,FALSE)</f>
        <v>#N/A</v>
      </c>
      <c r="D8" s="45" t="e">
        <f>VLOOKUP($A8,EVID_OSEVU!$A$1:$M$4972,4,FALSE)</f>
        <v>#N/A</v>
      </c>
      <c r="E8" s="45" t="e">
        <f>VLOOKUP($A8,EVID_OSEVU!$A$1:$M$4972,7,FALSE)</f>
        <v>#N/A</v>
      </c>
      <c r="F8" s="45" t="e">
        <f>VLOOKUP($A8,EVID_OSEVU!$A$1:$M$4972,8,FALSE)</f>
        <v>#N/A</v>
      </c>
      <c r="G8" s="45" t="e">
        <f>VLOOKUP($A8,EVID_OSEVU!$A$1:$M$4972,11,FALSE)</f>
        <v>#N/A</v>
      </c>
      <c r="H8" s="35"/>
      <c r="I8" s="48"/>
      <c r="J8" s="33" t="e">
        <f>VLOOKUP($A8,EVID_OSEVU!$A$1:$M$4972,11,FALSE)</f>
        <v>#N/A</v>
      </c>
      <c r="K8" s="39"/>
      <c r="L8" s="49"/>
      <c r="M8" s="89" t="e">
        <f t="shared" si="0"/>
        <v>#N/A</v>
      </c>
      <c r="N8" s="50"/>
      <c r="O8" s="37" t="e">
        <f>VLOOKUP(EVID_HNOJENI!N8,HNOJIVA_ALL!$A$2:$Z$3303,4,FALSE)</f>
        <v>#N/A</v>
      </c>
      <c r="P8" s="51" t="e">
        <f>ROUND(VLOOKUP(EVID_HNOJENI!N8,HNOJIVA_ALL!$A$2:$Z$3303,14,FALSE)*K8*IF(L8="t",10,IF(L8="kg",0.01,IF(L8="q",1,IF(L8="l",0.01*VLOOKUP(EVID_HNOJENI!N8,HNOJIVA_ALL!$A$2:$AE$3303,31,FALSE),"CHYBA")))),2)</f>
        <v>#N/A</v>
      </c>
      <c r="Q8" s="51" t="e">
        <f>ROUND(VLOOKUP(EVID_HNOJENI!N8,HNOJIVA_ALL!$A$2:$Z$3303,15,FALSE)*K8*IF(L8="t",10,IF(L8="kg",0.01,IF(L8="q",1,IF(L8="l",0.01*VLOOKUP(EVID_HNOJENI!N8,HNOJIVA_ALL!$A$2:$AE$3303,31,FALSE),"CHYBA")))),2)</f>
        <v>#N/A</v>
      </c>
      <c r="R8" s="51" t="e">
        <f>ROUND(VLOOKUP(EVID_HNOJENI!N8,HNOJIVA_ALL!$A$2:$Z$3303,16,FALSE)*K8*IF(L8="t",10,IF(L8="kg",0.01,IF(L8="q",1,IF(L8="l",0.01*VLOOKUP(EVID_HNOJENI!N8,HNOJIVA_ALL!$A$2:$AE$3303,31,FALSE),"CHYBA")))),2)</f>
        <v>#N/A</v>
      </c>
      <c r="S8" s="51" t="e">
        <f>ROUND(VLOOKUP(EVID_HNOJENI!N8,HNOJIVA_ALL!$A$2:$Z$3303,18,FALSE)*K8*IF(L8="t",10,IF(L8="kg",0.01,IF(L8="q",1,IF(L8="l",0.01*VLOOKUP(EVID_HNOJENI!N8,HNOJIVA_ALL!$A$2:$AE$3303,31,FALSE),"CHYBA")))),2)</f>
        <v>#N/A</v>
      </c>
      <c r="T8" s="51" t="e">
        <f>ROUND(VLOOKUP(EVID_HNOJENI!N8,HNOJIVA_ALL!$A$2:$Z$3303,17,FALSE)*K8*IF(L8="t",10,IF(L8="kg",0.01,IF(L8="q",1,IF(L8="l",0.01*VLOOKUP(EVID_HNOJENI!N8,HNOJIVA_ALL!$A$2:$AE$3303,31,FALSE),"CHYBA")))),2)</f>
        <v>#N/A</v>
      </c>
      <c r="U8" s="51" t="e">
        <f>ROUND(VLOOKUP(EVID_HNOJENI!N8,HNOJIVA_ALL!$A$2:$Z$3303,20,FALSE)*K8*IF(L8="t",10,IF(L8="kg",0.01,IF(L8="q",1,IF(L8="l",0.01*VLOOKUP(EVID_HNOJENI!N8,HNOJIVA_ALL!$A$2:$AE$3303,31,FALSE),"CHYBA")))),2)</f>
        <v>#N/A</v>
      </c>
    </row>
    <row r="9" spans="1:22" x14ac:dyDescent="0.2">
      <c r="A9" s="32"/>
      <c r="B9" s="45" t="e">
        <f>VLOOKUP($A9,EVID_OSEVU!$A$1:$M$4972,2,FALSE)</f>
        <v>#N/A</v>
      </c>
      <c r="C9" s="45" t="e">
        <f>VLOOKUP($A9,EVID_OSEVU!$A$1:$M$4972,3,FALSE)</f>
        <v>#N/A</v>
      </c>
      <c r="D9" s="45" t="e">
        <f>VLOOKUP($A9,EVID_OSEVU!$A$1:$M$4972,4,FALSE)</f>
        <v>#N/A</v>
      </c>
      <c r="E9" s="45" t="e">
        <f>VLOOKUP($A9,EVID_OSEVU!$A$1:$M$4972,7,FALSE)</f>
        <v>#N/A</v>
      </c>
      <c r="F9" s="45" t="e">
        <f>VLOOKUP($A9,EVID_OSEVU!$A$1:$M$4972,8,FALSE)</f>
        <v>#N/A</v>
      </c>
      <c r="G9" s="45" t="e">
        <f>VLOOKUP($A9,EVID_OSEVU!$A$1:$M$4972,11,FALSE)</f>
        <v>#N/A</v>
      </c>
      <c r="H9" s="35"/>
      <c r="I9" s="48"/>
      <c r="J9" s="33" t="e">
        <f>VLOOKUP($A9,EVID_OSEVU!$A$1:$M$4972,11,FALSE)</f>
        <v>#N/A</v>
      </c>
      <c r="K9" s="39"/>
      <c r="L9" s="49"/>
      <c r="M9" s="89" t="e">
        <f t="shared" si="0"/>
        <v>#N/A</v>
      </c>
      <c r="N9" s="50"/>
      <c r="O9" s="37" t="e">
        <f>VLOOKUP(EVID_HNOJENI!N9,HNOJIVA_ALL!$A$2:$Z$3303,4,FALSE)</f>
        <v>#N/A</v>
      </c>
      <c r="P9" s="51" t="e">
        <f>ROUND(VLOOKUP(EVID_HNOJENI!N9,HNOJIVA_ALL!$A$2:$Z$3303,14,FALSE)*K9*IF(L9="t",10,IF(L9="kg",0.01,IF(L9="q",1,IF(L9="l",0.01*VLOOKUP(EVID_HNOJENI!N9,HNOJIVA_ALL!$A$2:$AE$3303,31,FALSE),"CHYBA")))),2)</f>
        <v>#N/A</v>
      </c>
      <c r="Q9" s="51" t="e">
        <f>ROUND(VLOOKUP(EVID_HNOJENI!N9,HNOJIVA_ALL!$A$2:$Z$3303,15,FALSE)*K9*IF(L9="t",10,IF(L9="kg",0.01,IF(L9="q",1,IF(L9="l",0.01*VLOOKUP(EVID_HNOJENI!N9,HNOJIVA_ALL!$A$2:$AE$3303,31,FALSE),"CHYBA")))),2)</f>
        <v>#N/A</v>
      </c>
      <c r="R9" s="51" t="e">
        <f>ROUND(VLOOKUP(EVID_HNOJENI!N9,HNOJIVA_ALL!$A$2:$Z$3303,16,FALSE)*K9*IF(L9="t",10,IF(L9="kg",0.01,IF(L9="q",1,IF(L9="l",0.01*VLOOKUP(EVID_HNOJENI!N9,HNOJIVA_ALL!$A$2:$AE$3303,31,FALSE),"CHYBA")))),2)</f>
        <v>#N/A</v>
      </c>
      <c r="S9" s="51" t="e">
        <f>ROUND(VLOOKUP(EVID_HNOJENI!N9,HNOJIVA_ALL!$A$2:$Z$3303,18,FALSE)*K9*IF(L9="t",10,IF(L9="kg",0.01,IF(L9="q",1,IF(L9="l",0.01*VLOOKUP(EVID_HNOJENI!N9,HNOJIVA_ALL!$A$2:$AE$3303,31,FALSE),"CHYBA")))),2)</f>
        <v>#N/A</v>
      </c>
      <c r="T9" s="51" t="e">
        <f>ROUND(VLOOKUP(EVID_HNOJENI!N9,HNOJIVA_ALL!$A$2:$Z$3303,17,FALSE)*K9*IF(L9="t",10,IF(L9="kg",0.01,IF(L9="q",1,IF(L9="l",0.01*VLOOKUP(EVID_HNOJENI!N9,HNOJIVA_ALL!$A$2:$AE$3303,31,FALSE),"CHYBA")))),2)</f>
        <v>#N/A</v>
      </c>
      <c r="U9" s="51" t="e">
        <f>ROUND(VLOOKUP(EVID_HNOJENI!N9,HNOJIVA_ALL!$A$2:$Z$3303,20,FALSE)*K9*IF(L9="t",10,IF(L9="kg",0.01,IF(L9="q",1,IF(L9="l",0.01*VLOOKUP(EVID_HNOJENI!N9,HNOJIVA_ALL!$A$2:$AE$3303,31,FALSE),"CHYBA")))),2)</f>
        <v>#N/A</v>
      </c>
    </row>
    <row r="10" spans="1:22" x14ac:dyDescent="0.2">
      <c r="A10" s="32"/>
      <c r="B10" s="45" t="e">
        <f>VLOOKUP($A10,EVID_OSEVU!$A$1:$M$4972,2,FALSE)</f>
        <v>#N/A</v>
      </c>
      <c r="C10" s="45" t="e">
        <f>VLOOKUP($A10,EVID_OSEVU!$A$1:$M$4972,3,FALSE)</f>
        <v>#N/A</v>
      </c>
      <c r="D10" s="45" t="e">
        <f>VLOOKUP($A10,EVID_OSEVU!$A$1:$M$4972,4,FALSE)</f>
        <v>#N/A</v>
      </c>
      <c r="E10" s="45" t="e">
        <f>VLOOKUP($A10,EVID_OSEVU!$A$1:$M$4972,7,FALSE)</f>
        <v>#N/A</v>
      </c>
      <c r="F10" s="45" t="e">
        <f>VLOOKUP($A10,EVID_OSEVU!$A$1:$M$4972,8,FALSE)</f>
        <v>#N/A</v>
      </c>
      <c r="G10" s="45" t="e">
        <f>VLOOKUP($A10,EVID_OSEVU!$A$1:$M$4972,11,FALSE)</f>
        <v>#N/A</v>
      </c>
      <c r="H10" s="35"/>
      <c r="I10" s="48"/>
      <c r="J10" s="33" t="e">
        <f>VLOOKUP($A10,EVID_OSEVU!$A$1:$M$4972,11,FALSE)</f>
        <v>#N/A</v>
      </c>
      <c r="K10" s="39"/>
      <c r="L10" s="49"/>
      <c r="M10" s="89" t="e">
        <f t="shared" si="0"/>
        <v>#N/A</v>
      </c>
      <c r="N10" s="50"/>
      <c r="O10" s="37" t="e">
        <f>VLOOKUP(EVID_HNOJENI!N10,HNOJIVA_ALL!$A$2:$Z$3303,4,FALSE)</f>
        <v>#N/A</v>
      </c>
      <c r="P10" s="51" t="e">
        <f>ROUND(VLOOKUP(EVID_HNOJENI!N10,HNOJIVA_ALL!$A$2:$Z$3303,14,FALSE)*K10*IF(L10="t",10,IF(L10="kg",0.01,IF(L10="q",1,IF(L10="l",0.01*VLOOKUP(EVID_HNOJENI!N10,HNOJIVA_ALL!$A$2:$AE$3303,31,FALSE),"CHYBA")))),2)</f>
        <v>#N/A</v>
      </c>
      <c r="Q10" s="51" t="e">
        <f>ROUND(VLOOKUP(EVID_HNOJENI!N10,HNOJIVA_ALL!$A$2:$Z$3303,15,FALSE)*K10*IF(L10="t",10,IF(L10="kg",0.01,IF(L10="q",1,IF(L10="l",0.01*VLOOKUP(EVID_HNOJENI!N10,HNOJIVA_ALL!$A$2:$AE$3303,31,FALSE),"CHYBA")))),2)</f>
        <v>#N/A</v>
      </c>
      <c r="R10" s="51" t="e">
        <f>ROUND(VLOOKUP(EVID_HNOJENI!N10,HNOJIVA_ALL!$A$2:$Z$3303,16,FALSE)*K10*IF(L10="t",10,IF(L10="kg",0.01,IF(L10="q",1,IF(L10="l",0.01*VLOOKUP(EVID_HNOJENI!N10,HNOJIVA_ALL!$A$2:$AE$3303,31,FALSE),"CHYBA")))),2)</f>
        <v>#N/A</v>
      </c>
      <c r="S10" s="51" t="e">
        <f>ROUND(VLOOKUP(EVID_HNOJENI!N10,HNOJIVA_ALL!$A$2:$Z$3303,18,FALSE)*K10*IF(L10="t",10,IF(L10="kg",0.01,IF(L10="q",1,IF(L10="l",0.01*VLOOKUP(EVID_HNOJENI!N10,HNOJIVA_ALL!$A$2:$AE$3303,31,FALSE),"CHYBA")))),2)</f>
        <v>#N/A</v>
      </c>
      <c r="T10" s="51" t="e">
        <f>ROUND(VLOOKUP(EVID_HNOJENI!N10,HNOJIVA_ALL!$A$2:$Z$3303,17,FALSE)*K10*IF(L10="t",10,IF(L10="kg",0.01,IF(L10="q",1,IF(L10="l",0.01*VLOOKUP(EVID_HNOJENI!N10,HNOJIVA_ALL!$A$2:$AE$3303,31,FALSE),"CHYBA")))),2)</f>
        <v>#N/A</v>
      </c>
      <c r="U10" s="51" t="e">
        <f>ROUND(VLOOKUP(EVID_HNOJENI!N10,HNOJIVA_ALL!$A$2:$Z$3303,20,FALSE)*K10*IF(L10="t",10,IF(L10="kg",0.01,IF(L10="q",1,IF(L10="l",0.01*VLOOKUP(EVID_HNOJENI!N10,HNOJIVA_ALL!$A$2:$AE$3303,31,FALSE),"CHYBA")))),2)</f>
        <v>#N/A</v>
      </c>
    </row>
    <row r="11" spans="1:22" x14ac:dyDescent="0.2">
      <c r="A11" s="32"/>
      <c r="B11" s="45" t="e">
        <f>VLOOKUP($A11,EVID_OSEVU!$A$1:$M$4972,2,FALSE)</f>
        <v>#N/A</v>
      </c>
      <c r="C11" s="45" t="e">
        <f>VLOOKUP($A11,EVID_OSEVU!$A$1:$M$4972,3,FALSE)</f>
        <v>#N/A</v>
      </c>
      <c r="D11" s="45" t="e">
        <f>VLOOKUP($A11,EVID_OSEVU!$A$1:$M$4972,4,FALSE)</f>
        <v>#N/A</v>
      </c>
      <c r="E11" s="45" t="e">
        <f>VLOOKUP($A11,EVID_OSEVU!$A$1:$M$4972,7,FALSE)</f>
        <v>#N/A</v>
      </c>
      <c r="F11" s="45" t="e">
        <f>VLOOKUP($A11,EVID_OSEVU!$A$1:$M$4972,8,FALSE)</f>
        <v>#N/A</v>
      </c>
      <c r="G11" s="45" t="e">
        <f>VLOOKUP($A11,EVID_OSEVU!$A$1:$M$4972,11,FALSE)</f>
        <v>#N/A</v>
      </c>
      <c r="H11" s="35"/>
      <c r="I11" s="48"/>
      <c r="J11" s="33" t="e">
        <f>VLOOKUP($A11,EVID_OSEVU!$A$1:$M$4972,11,FALSE)</f>
        <v>#N/A</v>
      </c>
      <c r="K11" s="39"/>
      <c r="L11" s="49"/>
      <c r="M11" s="89" t="e">
        <f t="shared" si="0"/>
        <v>#N/A</v>
      </c>
      <c r="N11" s="50"/>
      <c r="O11" s="37" t="e">
        <f>VLOOKUP(EVID_HNOJENI!N11,HNOJIVA_ALL!$A$2:$Z$3303,4,FALSE)</f>
        <v>#N/A</v>
      </c>
      <c r="P11" s="51" t="e">
        <f>ROUND(VLOOKUP(EVID_HNOJENI!N11,HNOJIVA_ALL!$A$2:$Z$3303,14,FALSE)*K11*IF(L11="t",10,IF(L11="kg",0.01,IF(L11="q",1,IF(L11="l",0.01*VLOOKUP(EVID_HNOJENI!N11,HNOJIVA_ALL!$A$2:$AE$3303,31,FALSE),"CHYBA")))),2)</f>
        <v>#N/A</v>
      </c>
      <c r="Q11" s="51" t="e">
        <f>ROUND(VLOOKUP(EVID_HNOJENI!N11,HNOJIVA_ALL!$A$2:$Z$3303,15,FALSE)*K11*IF(L11="t",10,IF(L11="kg",0.01,IF(L11="q",1,IF(L11="l",0.01*VLOOKUP(EVID_HNOJENI!N11,HNOJIVA_ALL!$A$2:$AE$3303,31,FALSE),"CHYBA")))),2)</f>
        <v>#N/A</v>
      </c>
      <c r="R11" s="51" t="e">
        <f>ROUND(VLOOKUP(EVID_HNOJENI!N11,HNOJIVA_ALL!$A$2:$Z$3303,16,FALSE)*K11*IF(L11="t",10,IF(L11="kg",0.01,IF(L11="q",1,IF(L11="l",0.01*VLOOKUP(EVID_HNOJENI!N11,HNOJIVA_ALL!$A$2:$AE$3303,31,FALSE),"CHYBA")))),2)</f>
        <v>#N/A</v>
      </c>
      <c r="S11" s="51" t="e">
        <f>ROUND(VLOOKUP(EVID_HNOJENI!N11,HNOJIVA_ALL!$A$2:$Z$3303,18,FALSE)*K11*IF(L11="t",10,IF(L11="kg",0.01,IF(L11="q",1,IF(L11="l",0.01*VLOOKUP(EVID_HNOJENI!N11,HNOJIVA_ALL!$A$2:$AE$3303,31,FALSE),"CHYBA")))),2)</f>
        <v>#N/A</v>
      </c>
      <c r="T11" s="51" t="e">
        <f>ROUND(VLOOKUP(EVID_HNOJENI!N11,HNOJIVA_ALL!$A$2:$Z$3303,17,FALSE)*K11*IF(L11="t",10,IF(L11="kg",0.01,IF(L11="q",1,IF(L11="l",0.01*VLOOKUP(EVID_HNOJENI!N11,HNOJIVA_ALL!$A$2:$AE$3303,31,FALSE),"CHYBA")))),2)</f>
        <v>#N/A</v>
      </c>
      <c r="U11" s="51" t="e">
        <f>ROUND(VLOOKUP(EVID_HNOJENI!N11,HNOJIVA_ALL!$A$2:$Z$3303,20,FALSE)*K11*IF(L11="t",10,IF(L11="kg",0.01,IF(L11="q",1,IF(L11="l",0.01*VLOOKUP(EVID_HNOJENI!N11,HNOJIVA_ALL!$A$2:$AE$3303,31,FALSE),"CHYBA")))),2)</f>
        <v>#N/A</v>
      </c>
    </row>
    <row r="12" spans="1:22" x14ac:dyDescent="0.2">
      <c r="A12" s="32"/>
      <c r="B12" s="45" t="e">
        <f>VLOOKUP($A12,EVID_OSEVU!$A$1:$M$4972,2,FALSE)</f>
        <v>#N/A</v>
      </c>
      <c r="C12" s="45" t="e">
        <f>VLOOKUP($A12,EVID_OSEVU!$A$1:$M$4972,3,FALSE)</f>
        <v>#N/A</v>
      </c>
      <c r="D12" s="45" t="e">
        <f>VLOOKUP($A12,EVID_OSEVU!$A$1:$M$4972,4,FALSE)</f>
        <v>#N/A</v>
      </c>
      <c r="E12" s="45" t="e">
        <f>VLOOKUP($A12,EVID_OSEVU!$A$1:$M$4972,7,FALSE)</f>
        <v>#N/A</v>
      </c>
      <c r="F12" s="45" t="e">
        <f>VLOOKUP($A12,EVID_OSEVU!$A$1:$M$4972,8,FALSE)</f>
        <v>#N/A</v>
      </c>
      <c r="G12" s="45" t="e">
        <f>VLOOKUP($A12,EVID_OSEVU!$A$1:$M$4972,11,FALSE)</f>
        <v>#N/A</v>
      </c>
      <c r="H12" s="35"/>
      <c r="I12" s="48"/>
      <c r="J12" s="33" t="e">
        <f>VLOOKUP($A12,EVID_OSEVU!$A$1:$M$4972,11,FALSE)</f>
        <v>#N/A</v>
      </c>
      <c r="K12" s="39"/>
      <c r="L12" s="49"/>
      <c r="M12" s="89" t="e">
        <f t="shared" si="0"/>
        <v>#N/A</v>
      </c>
      <c r="N12" s="50"/>
      <c r="O12" s="37" t="e">
        <f>VLOOKUP(EVID_HNOJENI!N12,HNOJIVA_ALL!$A$2:$Z$3303,4,FALSE)</f>
        <v>#N/A</v>
      </c>
      <c r="P12" s="51" t="e">
        <f>ROUND(VLOOKUP(EVID_HNOJENI!N12,HNOJIVA_ALL!$A$2:$Z$3303,14,FALSE)*K12*IF(L12="t",10,IF(L12="kg",0.01,IF(L12="q",1,IF(L12="l",0.01*VLOOKUP(EVID_HNOJENI!N12,HNOJIVA_ALL!$A$2:$AE$3303,31,FALSE),"CHYBA")))),2)</f>
        <v>#N/A</v>
      </c>
      <c r="Q12" s="51" t="e">
        <f>ROUND(VLOOKUP(EVID_HNOJENI!N12,HNOJIVA_ALL!$A$2:$Z$3303,15,FALSE)*K12*IF(L12="t",10,IF(L12="kg",0.01,IF(L12="q",1,IF(L12="l",0.01*VLOOKUP(EVID_HNOJENI!N12,HNOJIVA_ALL!$A$2:$AE$3303,31,FALSE),"CHYBA")))),2)</f>
        <v>#N/A</v>
      </c>
      <c r="R12" s="51" t="e">
        <f>ROUND(VLOOKUP(EVID_HNOJENI!N12,HNOJIVA_ALL!$A$2:$Z$3303,16,FALSE)*K12*IF(L12="t",10,IF(L12="kg",0.01,IF(L12="q",1,IF(L12="l",0.01*VLOOKUP(EVID_HNOJENI!N12,HNOJIVA_ALL!$A$2:$AE$3303,31,FALSE),"CHYBA")))),2)</f>
        <v>#N/A</v>
      </c>
      <c r="S12" s="51" t="e">
        <f>ROUND(VLOOKUP(EVID_HNOJENI!N12,HNOJIVA_ALL!$A$2:$Z$3303,18,FALSE)*K12*IF(L12="t",10,IF(L12="kg",0.01,IF(L12="q",1,IF(L12="l",0.01*VLOOKUP(EVID_HNOJENI!N12,HNOJIVA_ALL!$A$2:$AE$3303,31,FALSE),"CHYBA")))),2)</f>
        <v>#N/A</v>
      </c>
      <c r="T12" s="51" t="e">
        <f>ROUND(VLOOKUP(EVID_HNOJENI!N12,HNOJIVA_ALL!$A$2:$Z$3303,17,FALSE)*K12*IF(L12="t",10,IF(L12="kg",0.01,IF(L12="q",1,IF(L12="l",0.01*VLOOKUP(EVID_HNOJENI!N12,HNOJIVA_ALL!$A$2:$AE$3303,31,FALSE),"CHYBA")))),2)</f>
        <v>#N/A</v>
      </c>
      <c r="U12" s="51" t="e">
        <f>ROUND(VLOOKUP(EVID_HNOJENI!N12,HNOJIVA_ALL!$A$2:$Z$3303,20,FALSE)*K12*IF(L12="t",10,IF(L12="kg",0.01,IF(L12="q",1,IF(L12="l",0.01*VLOOKUP(EVID_HNOJENI!N12,HNOJIVA_ALL!$A$2:$AE$3303,31,FALSE),"CHYBA")))),2)</f>
        <v>#N/A</v>
      </c>
    </row>
    <row r="13" spans="1:22" x14ac:dyDescent="0.2">
      <c r="A13" s="32"/>
      <c r="B13" s="45" t="e">
        <f>VLOOKUP($A13,EVID_OSEVU!$A$1:$M$4972,2,FALSE)</f>
        <v>#N/A</v>
      </c>
      <c r="C13" s="45" t="e">
        <f>VLOOKUP($A13,EVID_OSEVU!$A$1:$M$4972,3,FALSE)</f>
        <v>#N/A</v>
      </c>
      <c r="D13" s="45" t="e">
        <f>VLOOKUP($A13,EVID_OSEVU!$A$1:$M$4972,4,FALSE)</f>
        <v>#N/A</v>
      </c>
      <c r="E13" s="45" t="e">
        <f>VLOOKUP($A13,EVID_OSEVU!$A$1:$M$4972,7,FALSE)</f>
        <v>#N/A</v>
      </c>
      <c r="F13" s="45" t="e">
        <f>VLOOKUP($A13,EVID_OSEVU!$A$1:$M$4972,8,FALSE)</f>
        <v>#N/A</v>
      </c>
      <c r="G13" s="45" t="e">
        <f>VLOOKUP($A13,EVID_OSEVU!$A$1:$M$4972,11,FALSE)</f>
        <v>#N/A</v>
      </c>
      <c r="H13" s="35"/>
      <c r="I13" s="48"/>
      <c r="J13" s="33" t="e">
        <f>VLOOKUP($A13,EVID_OSEVU!$A$1:$M$4972,11,FALSE)</f>
        <v>#N/A</v>
      </c>
      <c r="K13" s="39"/>
      <c r="L13" s="49"/>
      <c r="M13" s="89" t="e">
        <f t="shared" si="0"/>
        <v>#N/A</v>
      </c>
      <c r="N13" s="50"/>
      <c r="O13" s="37" t="e">
        <f>VLOOKUP(EVID_HNOJENI!N13,HNOJIVA_ALL!$A$2:$Z$3303,4,FALSE)</f>
        <v>#N/A</v>
      </c>
      <c r="P13" s="51" t="e">
        <f>ROUND(VLOOKUP(EVID_HNOJENI!N13,HNOJIVA_ALL!$A$2:$Z$3303,14,FALSE)*K13*IF(L13="t",10,IF(L13="kg",0.01,IF(L13="q",1,IF(L13="l",0.01*VLOOKUP(EVID_HNOJENI!N13,HNOJIVA_ALL!$A$2:$AE$3303,31,FALSE),"CHYBA")))),2)</f>
        <v>#N/A</v>
      </c>
      <c r="Q13" s="51" t="e">
        <f>ROUND(VLOOKUP(EVID_HNOJENI!N13,HNOJIVA_ALL!$A$2:$Z$3303,15,FALSE)*K13*IF(L13="t",10,IF(L13="kg",0.01,IF(L13="q",1,IF(L13="l",0.01*VLOOKUP(EVID_HNOJENI!N13,HNOJIVA_ALL!$A$2:$AE$3303,31,FALSE),"CHYBA")))),2)</f>
        <v>#N/A</v>
      </c>
      <c r="R13" s="51" t="e">
        <f>ROUND(VLOOKUP(EVID_HNOJENI!N13,HNOJIVA_ALL!$A$2:$Z$3303,16,FALSE)*K13*IF(L13="t",10,IF(L13="kg",0.01,IF(L13="q",1,IF(L13="l",0.01*VLOOKUP(EVID_HNOJENI!N13,HNOJIVA_ALL!$A$2:$AE$3303,31,FALSE),"CHYBA")))),2)</f>
        <v>#N/A</v>
      </c>
      <c r="S13" s="51" t="e">
        <f>ROUND(VLOOKUP(EVID_HNOJENI!N13,HNOJIVA_ALL!$A$2:$Z$3303,18,FALSE)*K13*IF(L13="t",10,IF(L13="kg",0.01,IF(L13="q",1,IF(L13="l",0.01*VLOOKUP(EVID_HNOJENI!N13,HNOJIVA_ALL!$A$2:$AE$3303,31,FALSE),"CHYBA")))),2)</f>
        <v>#N/A</v>
      </c>
      <c r="T13" s="51" t="e">
        <f>ROUND(VLOOKUP(EVID_HNOJENI!N13,HNOJIVA_ALL!$A$2:$Z$3303,17,FALSE)*K13*IF(L13="t",10,IF(L13="kg",0.01,IF(L13="q",1,IF(L13="l",0.01*VLOOKUP(EVID_HNOJENI!N13,HNOJIVA_ALL!$A$2:$AE$3303,31,FALSE),"CHYBA")))),2)</f>
        <v>#N/A</v>
      </c>
      <c r="U13" s="51" t="e">
        <f>ROUND(VLOOKUP(EVID_HNOJENI!N13,HNOJIVA_ALL!$A$2:$Z$3303,20,FALSE)*K13*IF(L13="t",10,IF(L13="kg",0.01,IF(L13="q",1,IF(L13="l",0.01*VLOOKUP(EVID_HNOJENI!N13,HNOJIVA_ALL!$A$2:$AE$3303,31,FALSE),"CHYBA")))),2)</f>
        <v>#N/A</v>
      </c>
    </row>
    <row r="14" spans="1:22" x14ac:dyDescent="0.2">
      <c r="A14" s="32"/>
      <c r="B14" s="45" t="e">
        <f>VLOOKUP($A14,EVID_OSEVU!$A$1:$M$4972,2,FALSE)</f>
        <v>#N/A</v>
      </c>
      <c r="C14" s="45" t="e">
        <f>VLOOKUP($A14,EVID_OSEVU!$A$1:$M$4972,3,FALSE)</f>
        <v>#N/A</v>
      </c>
      <c r="D14" s="45" t="e">
        <f>VLOOKUP($A14,EVID_OSEVU!$A$1:$M$4972,4,FALSE)</f>
        <v>#N/A</v>
      </c>
      <c r="E14" s="45" t="e">
        <f>VLOOKUP($A14,EVID_OSEVU!$A$1:$M$4972,7,FALSE)</f>
        <v>#N/A</v>
      </c>
      <c r="F14" s="45" t="e">
        <f>VLOOKUP($A14,EVID_OSEVU!$A$1:$M$4972,8,FALSE)</f>
        <v>#N/A</v>
      </c>
      <c r="G14" s="45" t="e">
        <f>VLOOKUP($A14,EVID_OSEVU!$A$1:$M$4972,11,FALSE)</f>
        <v>#N/A</v>
      </c>
      <c r="H14" s="35"/>
      <c r="I14" s="48"/>
      <c r="J14" s="33" t="e">
        <f>VLOOKUP($A14,EVID_OSEVU!$A$1:$M$4972,11,FALSE)</f>
        <v>#N/A</v>
      </c>
      <c r="K14" s="39"/>
      <c r="L14" s="49"/>
      <c r="M14" s="89" t="e">
        <f t="shared" si="0"/>
        <v>#N/A</v>
      </c>
      <c r="N14" s="50"/>
      <c r="O14" s="37" t="e">
        <f>VLOOKUP(EVID_HNOJENI!N14,HNOJIVA_ALL!$A$2:$Z$3303,4,FALSE)</f>
        <v>#N/A</v>
      </c>
      <c r="P14" s="51" t="e">
        <f>ROUND(VLOOKUP(EVID_HNOJENI!N14,HNOJIVA_ALL!$A$2:$Z$3303,14,FALSE)*K14*IF(L14="t",10,IF(L14="kg",0.01,IF(L14="q",1,IF(L14="l",0.01*VLOOKUP(EVID_HNOJENI!N14,HNOJIVA_ALL!$A$2:$AE$3303,31,FALSE),"CHYBA")))),2)</f>
        <v>#N/A</v>
      </c>
      <c r="Q14" s="51" t="e">
        <f>ROUND(VLOOKUP(EVID_HNOJENI!N14,HNOJIVA_ALL!$A$2:$Z$3303,15,FALSE)*K14*IF(L14="t",10,IF(L14="kg",0.01,IF(L14="q",1,IF(L14="l",0.01*VLOOKUP(EVID_HNOJENI!N14,HNOJIVA_ALL!$A$2:$AE$3303,31,FALSE),"CHYBA")))),2)</f>
        <v>#N/A</v>
      </c>
      <c r="R14" s="51" t="e">
        <f>ROUND(VLOOKUP(EVID_HNOJENI!N14,HNOJIVA_ALL!$A$2:$Z$3303,16,FALSE)*K14*IF(L14="t",10,IF(L14="kg",0.01,IF(L14="q",1,IF(L14="l",0.01*VLOOKUP(EVID_HNOJENI!N14,HNOJIVA_ALL!$A$2:$AE$3303,31,FALSE),"CHYBA")))),2)</f>
        <v>#N/A</v>
      </c>
      <c r="S14" s="51" t="e">
        <f>ROUND(VLOOKUP(EVID_HNOJENI!N14,HNOJIVA_ALL!$A$2:$Z$3303,18,FALSE)*K14*IF(L14="t",10,IF(L14="kg",0.01,IF(L14="q",1,IF(L14="l",0.01*VLOOKUP(EVID_HNOJENI!N14,HNOJIVA_ALL!$A$2:$AE$3303,31,FALSE),"CHYBA")))),2)</f>
        <v>#N/A</v>
      </c>
      <c r="T14" s="51" t="e">
        <f>ROUND(VLOOKUP(EVID_HNOJENI!N14,HNOJIVA_ALL!$A$2:$Z$3303,17,FALSE)*K14*IF(L14="t",10,IF(L14="kg",0.01,IF(L14="q",1,IF(L14="l",0.01*VLOOKUP(EVID_HNOJENI!N14,HNOJIVA_ALL!$A$2:$AE$3303,31,FALSE),"CHYBA")))),2)</f>
        <v>#N/A</v>
      </c>
      <c r="U14" s="51" t="e">
        <f>ROUND(VLOOKUP(EVID_HNOJENI!N14,HNOJIVA_ALL!$A$2:$Z$3303,20,FALSE)*K14*IF(L14="t",10,IF(L14="kg",0.01,IF(L14="q",1,IF(L14="l",0.01*VLOOKUP(EVID_HNOJENI!N14,HNOJIVA_ALL!$A$2:$AE$3303,31,FALSE),"CHYBA")))),2)</f>
        <v>#N/A</v>
      </c>
    </row>
    <row r="15" spans="1:22" x14ac:dyDescent="0.2">
      <c r="A15" s="32"/>
      <c r="B15" s="45" t="e">
        <f>VLOOKUP($A15,EVID_OSEVU!$A$1:$M$4972,2,FALSE)</f>
        <v>#N/A</v>
      </c>
      <c r="C15" s="45" t="e">
        <f>VLOOKUP($A15,EVID_OSEVU!$A$1:$M$4972,3,FALSE)</f>
        <v>#N/A</v>
      </c>
      <c r="D15" s="45" t="e">
        <f>VLOOKUP($A15,EVID_OSEVU!$A$1:$M$4972,4,FALSE)</f>
        <v>#N/A</v>
      </c>
      <c r="E15" s="45" t="e">
        <f>VLOOKUP($A15,EVID_OSEVU!$A$1:$M$4972,7,FALSE)</f>
        <v>#N/A</v>
      </c>
      <c r="F15" s="45" t="e">
        <f>VLOOKUP($A15,EVID_OSEVU!$A$1:$M$4972,8,FALSE)</f>
        <v>#N/A</v>
      </c>
      <c r="G15" s="45" t="e">
        <f>VLOOKUP($A15,EVID_OSEVU!$A$1:$M$4972,11,FALSE)</f>
        <v>#N/A</v>
      </c>
      <c r="H15" s="35"/>
      <c r="I15" s="48"/>
      <c r="J15" s="33" t="e">
        <f>VLOOKUP($A15,EVID_OSEVU!$A$1:$M$4972,11,FALSE)</f>
        <v>#N/A</v>
      </c>
      <c r="K15" s="39"/>
      <c r="L15" s="49"/>
      <c r="M15" s="89" t="e">
        <f t="shared" si="0"/>
        <v>#N/A</v>
      </c>
      <c r="N15" s="50"/>
      <c r="O15" s="37" t="e">
        <f>VLOOKUP(EVID_HNOJENI!N15,HNOJIVA_ALL!$A$2:$Z$3303,4,FALSE)</f>
        <v>#N/A</v>
      </c>
      <c r="P15" s="51" t="e">
        <f>ROUND(VLOOKUP(EVID_HNOJENI!N15,HNOJIVA_ALL!$A$2:$Z$3303,14,FALSE)*K15*IF(L15="t",10,IF(L15="kg",0.01,IF(L15="q",1,IF(L15="l",0.01*VLOOKUP(EVID_HNOJENI!N15,HNOJIVA_ALL!$A$2:$AE$3303,31,FALSE),"CHYBA")))),2)</f>
        <v>#N/A</v>
      </c>
      <c r="Q15" s="51" t="e">
        <f>ROUND(VLOOKUP(EVID_HNOJENI!N15,HNOJIVA_ALL!$A$2:$Z$3303,15,FALSE)*K15*IF(L15="t",10,IF(L15="kg",0.01,IF(L15="q",1,IF(L15="l",0.01*VLOOKUP(EVID_HNOJENI!N15,HNOJIVA_ALL!$A$2:$AE$3303,31,FALSE),"CHYBA")))),2)</f>
        <v>#N/A</v>
      </c>
      <c r="R15" s="51" t="e">
        <f>ROUND(VLOOKUP(EVID_HNOJENI!N15,HNOJIVA_ALL!$A$2:$Z$3303,16,FALSE)*K15*IF(L15="t",10,IF(L15="kg",0.01,IF(L15="q",1,IF(L15="l",0.01*VLOOKUP(EVID_HNOJENI!N15,HNOJIVA_ALL!$A$2:$AE$3303,31,FALSE),"CHYBA")))),2)</f>
        <v>#N/A</v>
      </c>
      <c r="S15" s="51" t="e">
        <f>ROUND(VLOOKUP(EVID_HNOJENI!N15,HNOJIVA_ALL!$A$2:$Z$3303,18,FALSE)*K15*IF(L15="t",10,IF(L15="kg",0.01,IF(L15="q",1,IF(L15="l",0.01*VLOOKUP(EVID_HNOJENI!N15,HNOJIVA_ALL!$A$2:$AE$3303,31,FALSE),"CHYBA")))),2)</f>
        <v>#N/A</v>
      </c>
      <c r="T15" s="51" t="e">
        <f>ROUND(VLOOKUP(EVID_HNOJENI!N15,HNOJIVA_ALL!$A$2:$Z$3303,17,FALSE)*K15*IF(L15="t",10,IF(L15="kg",0.01,IF(L15="q",1,IF(L15="l",0.01*VLOOKUP(EVID_HNOJENI!N15,HNOJIVA_ALL!$A$2:$AE$3303,31,FALSE),"CHYBA")))),2)</f>
        <v>#N/A</v>
      </c>
      <c r="U15" s="51" t="e">
        <f>ROUND(VLOOKUP(EVID_HNOJENI!N15,HNOJIVA_ALL!$A$2:$Z$3303,20,FALSE)*K15*IF(L15="t",10,IF(L15="kg",0.01,IF(L15="q",1,IF(L15="l",0.01*VLOOKUP(EVID_HNOJENI!N15,HNOJIVA_ALL!$A$2:$AE$3303,31,FALSE),"CHYBA")))),2)</f>
        <v>#N/A</v>
      </c>
    </row>
    <row r="16" spans="1:22" x14ac:dyDescent="0.2">
      <c r="A16" s="32"/>
      <c r="B16" s="45" t="e">
        <f>VLOOKUP($A16,EVID_OSEVU!$A$1:$M$4972,2,FALSE)</f>
        <v>#N/A</v>
      </c>
      <c r="C16" s="45" t="e">
        <f>VLOOKUP($A16,EVID_OSEVU!$A$1:$M$4972,3,FALSE)</f>
        <v>#N/A</v>
      </c>
      <c r="D16" s="45" t="e">
        <f>VLOOKUP($A16,EVID_OSEVU!$A$1:$M$4972,4,FALSE)</f>
        <v>#N/A</v>
      </c>
      <c r="E16" s="45" t="e">
        <f>VLOOKUP($A16,EVID_OSEVU!$A$1:$M$4972,7,FALSE)</f>
        <v>#N/A</v>
      </c>
      <c r="F16" s="45" t="e">
        <f>VLOOKUP($A16,EVID_OSEVU!$A$1:$M$4972,8,FALSE)</f>
        <v>#N/A</v>
      </c>
      <c r="G16" s="45" t="e">
        <f>VLOOKUP($A16,EVID_OSEVU!$A$1:$M$4972,11,FALSE)</f>
        <v>#N/A</v>
      </c>
      <c r="H16" s="35"/>
      <c r="I16" s="48"/>
      <c r="J16" s="33" t="e">
        <f>VLOOKUP($A16,EVID_OSEVU!$A$1:$M$4972,11,FALSE)</f>
        <v>#N/A</v>
      </c>
      <c r="K16" s="39"/>
      <c r="L16" s="49"/>
      <c r="M16" s="89" t="e">
        <f t="shared" si="0"/>
        <v>#N/A</v>
      </c>
      <c r="N16" s="50"/>
      <c r="O16" s="37" t="e">
        <f>VLOOKUP(EVID_HNOJENI!N16,HNOJIVA_ALL!$A$2:$Z$3303,4,FALSE)</f>
        <v>#N/A</v>
      </c>
      <c r="P16" s="51" t="e">
        <f>ROUND(VLOOKUP(EVID_HNOJENI!N16,HNOJIVA_ALL!$A$2:$Z$3303,14,FALSE)*K16*IF(L16="t",10,IF(L16="kg",0.01,IF(L16="q",1,IF(L16="l",0.01*VLOOKUP(EVID_HNOJENI!N16,HNOJIVA_ALL!$A$2:$AE$3303,31,FALSE),"CHYBA")))),2)</f>
        <v>#N/A</v>
      </c>
      <c r="Q16" s="51" t="e">
        <f>ROUND(VLOOKUP(EVID_HNOJENI!N16,HNOJIVA_ALL!$A$2:$Z$3303,15,FALSE)*K16*IF(L16="t",10,IF(L16="kg",0.01,IF(L16="q",1,IF(L16="l",0.01*VLOOKUP(EVID_HNOJENI!N16,HNOJIVA_ALL!$A$2:$AE$3303,31,FALSE),"CHYBA")))),2)</f>
        <v>#N/A</v>
      </c>
      <c r="R16" s="51" t="e">
        <f>ROUND(VLOOKUP(EVID_HNOJENI!N16,HNOJIVA_ALL!$A$2:$Z$3303,16,FALSE)*K16*IF(L16="t",10,IF(L16="kg",0.01,IF(L16="q",1,IF(L16="l",0.01*VLOOKUP(EVID_HNOJENI!N16,HNOJIVA_ALL!$A$2:$AE$3303,31,FALSE),"CHYBA")))),2)</f>
        <v>#N/A</v>
      </c>
      <c r="S16" s="51" t="e">
        <f>ROUND(VLOOKUP(EVID_HNOJENI!N16,HNOJIVA_ALL!$A$2:$Z$3303,18,FALSE)*K16*IF(L16="t",10,IF(L16="kg",0.01,IF(L16="q",1,IF(L16="l",0.01*VLOOKUP(EVID_HNOJENI!N16,HNOJIVA_ALL!$A$2:$AE$3303,31,FALSE),"CHYBA")))),2)</f>
        <v>#N/A</v>
      </c>
      <c r="T16" s="51" t="e">
        <f>ROUND(VLOOKUP(EVID_HNOJENI!N16,HNOJIVA_ALL!$A$2:$Z$3303,17,FALSE)*K16*IF(L16="t",10,IF(L16="kg",0.01,IF(L16="q",1,IF(L16="l",0.01*VLOOKUP(EVID_HNOJENI!N16,HNOJIVA_ALL!$A$2:$AE$3303,31,FALSE),"CHYBA")))),2)</f>
        <v>#N/A</v>
      </c>
      <c r="U16" s="51" t="e">
        <f>ROUND(VLOOKUP(EVID_HNOJENI!N16,HNOJIVA_ALL!$A$2:$Z$3303,20,FALSE)*K16*IF(L16="t",10,IF(L16="kg",0.01,IF(L16="q",1,IF(L16="l",0.01*VLOOKUP(EVID_HNOJENI!N16,HNOJIVA_ALL!$A$2:$AE$3303,31,FALSE),"CHYBA")))),2)</f>
        <v>#N/A</v>
      </c>
    </row>
    <row r="17" spans="1:21" x14ac:dyDescent="0.2">
      <c r="A17" s="32"/>
      <c r="B17" s="45" t="e">
        <f>VLOOKUP($A17,EVID_OSEVU!$A$1:$M$4972,2,FALSE)</f>
        <v>#N/A</v>
      </c>
      <c r="C17" s="45" t="e">
        <f>VLOOKUP($A17,EVID_OSEVU!$A$1:$M$4972,3,FALSE)</f>
        <v>#N/A</v>
      </c>
      <c r="D17" s="45" t="e">
        <f>VLOOKUP($A17,EVID_OSEVU!$A$1:$M$4972,4,FALSE)</f>
        <v>#N/A</v>
      </c>
      <c r="E17" s="45" t="e">
        <f>VLOOKUP($A17,EVID_OSEVU!$A$1:$M$4972,7,FALSE)</f>
        <v>#N/A</v>
      </c>
      <c r="F17" s="45" t="e">
        <f>VLOOKUP($A17,EVID_OSEVU!$A$1:$M$4972,8,FALSE)</f>
        <v>#N/A</v>
      </c>
      <c r="G17" s="45" t="e">
        <f>VLOOKUP($A17,EVID_OSEVU!$A$1:$M$4972,11,FALSE)</f>
        <v>#N/A</v>
      </c>
      <c r="H17" s="35"/>
      <c r="I17" s="48"/>
      <c r="J17" s="33" t="e">
        <f>VLOOKUP($A17,EVID_OSEVU!$A$1:$M$4972,11,FALSE)</f>
        <v>#N/A</v>
      </c>
      <c r="K17" s="39"/>
      <c r="L17" s="49"/>
      <c r="M17" s="89" t="e">
        <f t="shared" si="0"/>
        <v>#N/A</v>
      </c>
      <c r="N17" s="50"/>
      <c r="O17" s="37" t="e">
        <f>VLOOKUP(EVID_HNOJENI!N17,HNOJIVA_ALL!$A$2:$Z$3303,4,FALSE)</f>
        <v>#N/A</v>
      </c>
      <c r="P17" s="51" t="e">
        <f>ROUND(VLOOKUP(EVID_HNOJENI!N17,HNOJIVA_ALL!$A$2:$Z$3303,14,FALSE)*K17*IF(L17="t",10,IF(L17="kg",0.01,IF(L17="q",1,IF(L17="l",0.01*VLOOKUP(EVID_HNOJENI!N17,HNOJIVA_ALL!$A$2:$AE$3303,31,FALSE),"CHYBA")))),2)</f>
        <v>#N/A</v>
      </c>
      <c r="Q17" s="51" t="e">
        <f>ROUND(VLOOKUP(EVID_HNOJENI!N17,HNOJIVA_ALL!$A$2:$Z$3303,15,FALSE)*K17*IF(L17="t",10,IF(L17="kg",0.01,IF(L17="q",1,IF(L17="l",0.01*VLOOKUP(EVID_HNOJENI!N17,HNOJIVA_ALL!$A$2:$AE$3303,31,FALSE),"CHYBA")))),2)</f>
        <v>#N/A</v>
      </c>
      <c r="R17" s="51" t="e">
        <f>ROUND(VLOOKUP(EVID_HNOJENI!N17,HNOJIVA_ALL!$A$2:$Z$3303,16,FALSE)*K17*IF(L17="t",10,IF(L17="kg",0.01,IF(L17="q",1,IF(L17="l",0.01*VLOOKUP(EVID_HNOJENI!N17,HNOJIVA_ALL!$A$2:$AE$3303,31,FALSE),"CHYBA")))),2)</f>
        <v>#N/A</v>
      </c>
      <c r="S17" s="51" t="e">
        <f>ROUND(VLOOKUP(EVID_HNOJENI!N17,HNOJIVA_ALL!$A$2:$Z$3303,18,FALSE)*K17*IF(L17="t",10,IF(L17="kg",0.01,IF(L17="q",1,IF(L17="l",0.01*VLOOKUP(EVID_HNOJENI!N17,HNOJIVA_ALL!$A$2:$AE$3303,31,FALSE),"CHYBA")))),2)</f>
        <v>#N/A</v>
      </c>
      <c r="T17" s="51" t="e">
        <f>ROUND(VLOOKUP(EVID_HNOJENI!N17,HNOJIVA_ALL!$A$2:$Z$3303,17,FALSE)*K17*IF(L17="t",10,IF(L17="kg",0.01,IF(L17="q",1,IF(L17="l",0.01*VLOOKUP(EVID_HNOJENI!N17,HNOJIVA_ALL!$A$2:$AE$3303,31,FALSE),"CHYBA")))),2)</f>
        <v>#N/A</v>
      </c>
      <c r="U17" s="51" t="e">
        <f>ROUND(VLOOKUP(EVID_HNOJENI!N17,HNOJIVA_ALL!$A$2:$Z$3303,20,FALSE)*K17*IF(L17="t",10,IF(L17="kg",0.01,IF(L17="q",1,IF(L17="l",0.01*VLOOKUP(EVID_HNOJENI!N17,HNOJIVA_ALL!$A$2:$AE$3303,31,FALSE),"CHYBA")))),2)</f>
        <v>#N/A</v>
      </c>
    </row>
    <row r="18" spans="1:21" x14ac:dyDescent="0.2">
      <c r="A18" s="32"/>
      <c r="B18" s="45" t="e">
        <f>VLOOKUP($A18,EVID_OSEVU!$A$1:$M$4972,2,FALSE)</f>
        <v>#N/A</v>
      </c>
      <c r="C18" s="45" t="e">
        <f>VLOOKUP($A18,EVID_OSEVU!$A$1:$M$4972,3,FALSE)</f>
        <v>#N/A</v>
      </c>
      <c r="D18" s="45" t="e">
        <f>VLOOKUP($A18,EVID_OSEVU!$A$1:$M$4972,4,FALSE)</f>
        <v>#N/A</v>
      </c>
      <c r="E18" s="45" t="e">
        <f>VLOOKUP($A18,EVID_OSEVU!$A$1:$M$4972,7,FALSE)</f>
        <v>#N/A</v>
      </c>
      <c r="F18" s="45" t="e">
        <f>VLOOKUP($A18,EVID_OSEVU!$A$1:$M$4972,8,FALSE)</f>
        <v>#N/A</v>
      </c>
      <c r="G18" s="45" t="e">
        <f>VLOOKUP($A18,EVID_OSEVU!$A$1:$M$4972,11,FALSE)</f>
        <v>#N/A</v>
      </c>
      <c r="H18" s="35"/>
      <c r="I18" s="48"/>
      <c r="J18" s="33" t="e">
        <f>VLOOKUP($A18,EVID_OSEVU!$A$1:$M$4972,11,FALSE)</f>
        <v>#N/A</v>
      </c>
      <c r="K18" s="39"/>
      <c r="L18" s="49"/>
      <c r="M18" s="89" t="e">
        <f t="shared" si="0"/>
        <v>#N/A</v>
      </c>
      <c r="N18" s="50"/>
      <c r="O18" s="37" t="e">
        <f>VLOOKUP(EVID_HNOJENI!N18,HNOJIVA_ALL!$A$2:$Z$3303,4,FALSE)</f>
        <v>#N/A</v>
      </c>
      <c r="P18" s="51" t="e">
        <f>ROUND(VLOOKUP(EVID_HNOJENI!N18,HNOJIVA_ALL!$A$2:$Z$3303,14,FALSE)*K18*IF(L18="t",10,IF(L18="kg",0.01,IF(L18="q",1,IF(L18="l",0.01*VLOOKUP(EVID_HNOJENI!N18,HNOJIVA_ALL!$A$2:$AE$3303,31,FALSE),"CHYBA")))),2)</f>
        <v>#N/A</v>
      </c>
      <c r="Q18" s="51" t="e">
        <f>ROUND(VLOOKUP(EVID_HNOJENI!N18,HNOJIVA_ALL!$A$2:$Z$3303,15,FALSE)*K18*IF(L18="t",10,IF(L18="kg",0.01,IF(L18="q",1,IF(L18="l",0.01*VLOOKUP(EVID_HNOJENI!N18,HNOJIVA_ALL!$A$2:$AE$3303,31,FALSE),"CHYBA")))),2)</f>
        <v>#N/A</v>
      </c>
      <c r="R18" s="51" t="e">
        <f>ROUND(VLOOKUP(EVID_HNOJENI!N18,HNOJIVA_ALL!$A$2:$Z$3303,16,FALSE)*K18*IF(L18="t",10,IF(L18="kg",0.01,IF(L18="q",1,IF(L18="l",0.01*VLOOKUP(EVID_HNOJENI!N18,HNOJIVA_ALL!$A$2:$AE$3303,31,FALSE),"CHYBA")))),2)</f>
        <v>#N/A</v>
      </c>
      <c r="S18" s="51" t="e">
        <f>ROUND(VLOOKUP(EVID_HNOJENI!N18,HNOJIVA_ALL!$A$2:$Z$3303,18,FALSE)*K18*IF(L18="t",10,IF(L18="kg",0.01,IF(L18="q",1,IF(L18="l",0.01*VLOOKUP(EVID_HNOJENI!N18,HNOJIVA_ALL!$A$2:$AE$3303,31,FALSE),"CHYBA")))),2)</f>
        <v>#N/A</v>
      </c>
      <c r="T18" s="51" t="e">
        <f>ROUND(VLOOKUP(EVID_HNOJENI!N18,HNOJIVA_ALL!$A$2:$Z$3303,17,FALSE)*K18*IF(L18="t",10,IF(L18="kg",0.01,IF(L18="q",1,IF(L18="l",0.01*VLOOKUP(EVID_HNOJENI!N18,HNOJIVA_ALL!$A$2:$AE$3303,31,FALSE),"CHYBA")))),2)</f>
        <v>#N/A</v>
      </c>
      <c r="U18" s="51" t="e">
        <f>ROUND(VLOOKUP(EVID_HNOJENI!N18,HNOJIVA_ALL!$A$2:$Z$3303,20,FALSE)*K18*IF(L18="t",10,IF(L18="kg",0.01,IF(L18="q",1,IF(L18="l",0.01*VLOOKUP(EVID_HNOJENI!N18,HNOJIVA_ALL!$A$2:$AE$3303,31,FALSE),"CHYBA")))),2)</f>
        <v>#N/A</v>
      </c>
    </row>
    <row r="19" spans="1:21" x14ac:dyDescent="0.2">
      <c r="A19" s="32"/>
      <c r="B19" s="45" t="e">
        <f>VLOOKUP($A19,EVID_OSEVU!$A$1:$M$4972,2,FALSE)</f>
        <v>#N/A</v>
      </c>
      <c r="C19" s="45" t="e">
        <f>VLOOKUP($A19,EVID_OSEVU!$A$1:$M$4972,3,FALSE)</f>
        <v>#N/A</v>
      </c>
      <c r="D19" s="45" t="e">
        <f>VLOOKUP($A19,EVID_OSEVU!$A$1:$M$4972,4,FALSE)</f>
        <v>#N/A</v>
      </c>
      <c r="E19" s="45" t="e">
        <f>VLOOKUP($A19,EVID_OSEVU!$A$1:$M$4972,7,FALSE)</f>
        <v>#N/A</v>
      </c>
      <c r="F19" s="45" t="e">
        <f>VLOOKUP($A19,EVID_OSEVU!$A$1:$M$4972,8,FALSE)</f>
        <v>#N/A</v>
      </c>
      <c r="G19" s="45" t="e">
        <f>VLOOKUP($A19,EVID_OSEVU!$A$1:$M$4972,11,FALSE)</f>
        <v>#N/A</v>
      </c>
      <c r="H19" s="35"/>
      <c r="I19" s="48"/>
      <c r="J19" s="33" t="e">
        <f>VLOOKUP($A19,EVID_OSEVU!$A$1:$M$4972,11,FALSE)</f>
        <v>#N/A</v>
      </c>
      <c r="K19" s="39"/>
      <c r="L19" s="49"/>
      <c r="M19" s="89" t="e">
        <f t="shared" si="0"/>
        <v>#N/A</v>
      </c>
      <c r="N19" s="50"/>
      <c r="O19" s="37" t="e">
        <f>VLOOKUP(EVID_HNOJENI!N19,HNOJIVA_ALL!$A$2:$Z$3303,4,FALSE)</f>
        <v>#N/A</v>
      </c>
      <c r="P19" s="51" t="e">
        <f>ROUND(VLOOKUP(EVID_HNOJENI!N19,HNOJIVA_ALL!$A$2:$Z$3303,14,FALSE)*K19*IF(L19="t",10,IF(L19="kg",0.01,IF(L19="q",1,IF(L19="l",0.01*VLOOKUP(EVID_HNOJENI!N19,HNOJIVA_ALL!$A$2:$AE$3303,31,FALSE),"CHYBA")))),2)</f>
        <v>#N/A</v>
      </c>
      <c r="Q19" s="51" t="e">
        <f>ROUND(VLOOKUP(EVID_HNOJENI!N19,HNOJIVA_ALL!$A$2:$Z$3303,15,FALSE)*K19*IF(L19="t",10,IF(L19="kg",0.01,IF(L19="q",1,IF(L19="l",0.01*VLOOKUP(EVID_HNOJENI!N19,HNOJIVA_ALL!$A$2:$AE$3303,31,FALSE),"CHYBA")))),2)</f>
        <v>#N/A</v>
      </c>
      <c r="R19" s="51" t="e">
        <f>ROUND(VLOOKUP(EVID_HNOJENI!N19,HNOJIVA_ALL!$A$2:$Z$3303,16,FALSE)*K19*IF(L19="t",10,IF(L19="kg",0.01,IF(L19="q",1,IF(L19="l",0.01*VLOOKUP(EVID_HNOJENI!N19,HNOJIVA_ALL!$A$2:$AE$3303,31,FALSE),"CHYBA")))),2)</f>
        <v>#N/A</v>
      </c>
      <c r="S19" s="51" t="e">
        <f>ROUND(VLOOKUP(EVID_HNOJENI!N19,HNOJIVA_ALL!$A$2:$Z$3303,18,FALSE)*K19*IF(L19="t",10,IF(L19="kg",0.01,IF(L19="q",1,IF(L19="l",0.01*VLOOKUP(EVID_HNOJENI!N19,HNOJIVA_ALL!$A$2:$AE$3303,31,FALSE),"CHYBA")))),2)</f>
        <v>#N/A</v>
      </c>
      <c r="T19" s="51" t="e">
        <f>ROUND(VLOOKUP(EVID_HNOJENI!N19,HNOJIVA_ALL!$A$2:$Z$3303,17,FALSE)*K19*IF(L19="t",10,IF(L19="kg",0.01,IF(L19="q",1,IF(L19="l",0.01*VLOOKUP(EVID_HNOJENI!N19,HNOJIVA_ALL!$A$2:$AE$3303,31,FALSE),"CHYBA")))),2)</f>
        <v>#N/A</v>
      </c>
      <c r="U19" s="51" t="e">
        <f>ROUND(VLOOKUP(EVID_HNOJENI!N19,HNOJIVA_ALL!$A$2:$Z$3303,20,FALSE)*K19*IF(L19="t",10,IF(L19="kg",0.01,IF(L19="q",1,IF(L19="l",0.01*VLOOKUP(EVID_HNOJENI!N19,HNOJIVA_ALL!$A$2:$AE$3303,31,FALSE),"CHYBA")))),2)</f>
        <v>#N/A</v>
      </c>
    </row>
    <row r="20" spans="1:21" x14ac:dyDescent="0.2">
      <c r="A20" s="32"/>
      <c r="B20" s="45" t="e">
        <f>VLOOKUP($A20,EVID_OSEVU!$A$1:$M$4972,2,FALSE)</f>
        <v>#N/A</v>
      </c>
      <c r="C20" s="45" t="e">
        <f>VLOOKUP($A20,EVID_OSEVU!$A$1:$M$4972,3,FALSE)</f>
        <v>#N/A</v>
      </c>
      <c r="D20" s="45" t="e">
        <f>VLOOKUP($A20,EVID_OSEVU!$A$1:$M$4972,4,FALSE)</f>
        <v>#N/A</v>
      </c>
      <c r="E20" s="45" t="e">
        <f>VLOOKUP($A20,EVID_OSEVU!$A$1:$M$4972,7,FALSE)</f>
        <v>#N/A</v>
      </c>
      <c r="F20" s="45" t="e">
        <f>VLOOKUP($A20,EVID_OSEVU!$A$1:$M$4972,8,FALSE)</f>
        <v>#N/A</v>
      </c>
      <c r="G20" s="45" t="e">
        <f>VLOOKUP($A20,EVID_OSEVU!$A$1:$M$4972,11,FALSE)</f>
        <v>#N/A</v>
      </c>
      <c r="H20" s="35"/>
      <c r="I20" s="48"/>
      <c r="J20" s="33" t="e">
        <f>VLOOKUP($A20,EVID_OSEVU!$A$1:$M$4972,11,FALSE)</f>
        <v>#N/A</v>
      </c>
      <c r="K20" s="39"/>
      <c r="L20" s="49"/>
      <c r="M20" s="89" t="e">
        <f t="shared" si="0"/>
        <v>#N/A</v>
      </c>
      <c r="N20" s="50"/>
      <c r="O20" s="37" t="e">
        <f>VLOOKUP(EVID_HNOJENI!N20,HNOJIVA_ALL!$A$2:$Z$3303,4,FALSE)</f>
        <v>#N/A</v>
      </c>
      <c r="P20" s="51" t="e">
        <f>ROUND(VLOOKUP(EVID_HNOJENI!N20,HNOJIVA_ALL!$A$2:$Z$3303,14,FALSE)*K20*IF(L20="t",10,IF(L20="kg",0.01,IF(L20="q",1,IF(L20="l",0.01*VLOOKUP(EVID_HNOJENI!N20,HNOJIVA_ALL!$A$2:$AE$3303,31,FALSE),"CHYBA")))),2)</f>
        <v>#N/A</v>
      </c>
      <c r="Q20" s="51" t="e">
        <f>ROUND(VLOOKUP(EVID_HNOJENI!N20,HNOJIVA_ALL!$A$2:$Z$3303,15,FALSE)*K20*IF(L20="t",10,IF(L20="kg",0.01,IF(L20="q",1,IF(L20="l",0.01*VLOOKUP(EVID_HNOJENI!N20,HNOJIVA_ALL!$A$2:$AE$3303,31,FALSE),"CHYBA")))),2)</f>
        <v>#N/A</v>
      </c>
      <c r="R20" s="51" t="e">
        <f>ROUND(VLOOKUP(EVID_HNOJENI!N20,HNOJIVA_ALL!$A$2:$Z$3303,16,FALSE)*K20*IF(L20="t",10,IF(L20="kg",0.01,IF(L20="q",1,IF(L20="l",0.01*VLOOKUP(EVID_HNOJENI!N20,HNOJIVA_ALL!$A$2:$AE$3303,31,FALSE),"CHYBA")))),2)</f>
        <v>#N/A</v>
      </c>
      <c r="S20" s="51" t="e">
        <f>ROUND(VLOOKUP(EVID_HNOJENI!N20,HNOJIVA_ALL!$A$2:$Z$3303,18,FALSE)*K20*IF(L20="t",10,IF(L20="kg",0.01,IF(L20="q",1,IF(L20="l",0.01*VLOOKUP(EVID_HNOJENI!N20,HNOJIVA_ALL!$A$2:$AE$3303,31,FALSE),"CHYBA")))),2)</f>
        <v>#N/A</v>
      </c>
      <c r="T20" s="51" t="e">
        <f>ROUND(VLOOKUP(EVID_HNOJENI!N20,HNOJIVA_ALL!$A$2:$Z$3303,17,FALSE)*K20*IF(L20="t",10,IF(L20="kg",0.01,IF(L20="q",1,IF(L20="l",0.01*VLOOKUP(EVID_HNOJENI!N20,HNOJIVA_ALL!$A$2:$AE$3303,31,FALSE),"CHYBA")))),2)</f>
        <v>#N/A</v>
      </c>
      <c r="U20" s="51" t="e">
        <f>ROUND(VLOOKUP(EVID_HNOJENI!N20,HNOJIVA_ALL!$A$2:$Z$3303,20,FALSE)*K20*IF(L20="t",10,IF(L20="kg",0.01,IF(L20="q",1,IF(L20="l",0.01*VLOOKUP(EVID_HNOJENI!N20,HNOJIVA_ALL!$A$2:$AE$3303,31,FALSE),"CHYBA")))),2)</f>
        <v>#N/A</v>
      </c>
    </row>
    <row r="21" spans="1:21" x14ac:dyDescent="0.2">
      <c r="A21" s="32"/>
      <c r="B21" s="45" t="e">
        <f>VLOOKUP($A21,EVID_OSEVU!$A$1:$M$4972,2,FALSE)</f>
        <v>#N/A</v>
      </c>
      <c r="C21" s="45" t="e">
        <f>VLOOKUP($A21,EVID_OSEVU!$A$1:$M$4972,3,FALSE)</f>
        <v>#N/A</v>
      </c>
      <c r="D21" s="45" t="e">
        <f>VLOOKUP($A21,EVID_OSEVU!$A$1:$M$4972,4,FALSE)</f>
        <v>#N/A</v>
      </c>
      <c r="E21" s="45" t="e">
        <f>VLOOKUP($A21,EVID_OSEVU!$A$1:$M$4972,7,FALSE)</f>
        <v>#N/A</v>
      </c>
      <c r="F21" s="45" t="e">
        <f>VLOOKUP($A21,EVID_OSEVU!$A$1:$M$4972,8,FALSE)</f>
        <v>#N/A</v>
      </c>
      <c r="G21" s="45" t="e">
        <f>VLOOKUP($A21,EVID_OSEVU!$A$1:$M$4972,11,FALSE)</f>
        <v>#N/A</v>
      </c>
      <c r="H21" s="35"/>
      <c r="I21" s="48"/>
      <c r="J21" s="33" t="e">
        <f>VLOOKUP($A21,EVID_OSEVU!$A$1:$M$4972,11,FALSE)</f>
        <v>#N/A</v>
      </c>
      <c r="K21" s="39"/>
      <c r="L21" s="49"/>
      <c r="M21" s="89" t="e">
        <f t="shared" si="0"/>
        <v>#N/A</v>
      </c>
      <c r="N21" s="50"/>
      <c r="O21" s="37" t="e">
        <f>VLOOKUP(EVID_HNOJENI!N21,HNOJIVA_ALL!$A$2:$Z$3303,4,FALSE)</f>
        <v>#N/A</v>
      </c>
      <c r="P21" s="51" t="e">
        <f>ROUND(VLOOKUP(EVID_HNOJENI!N21,HNOJIVA_ALL!$A$2:$Z$3303,14,FALSE)*K21*IF(L21="t",10,IF(L21="kg",0.01,IF(L21="q",1,IF(L21="l",0.01*VLOOKUP(EVID_HNOJENI!N21,HNOJIVA_ALL!$A$2:$AE$3303,31,FALSE),"CHYBA")))),2)</f>
        <v>#N/A</v>
      </c>
      <c r="Q21" s="51" t="e">
        <f>ROUND(VLOOKUP(EVID_HNOJENI!N21,HNOJIVA_ALL!$A$2:$Z$3303,15,FALSE)*K21*IF(L21="t",10,IF(L21="kg",0.01,IF(L21="q",1,IF(L21="l",0.01*VLOOKUP(EVID_HNOJENI!N21,HNOJIVA_ALL!$A$2:$AE$3303,31,FALSE),"CHYBA")))),2)</f>
        <v>#N/A</v>
      </c>
      <c r="R21" s="51" t="e">
        <f>ROUND(VLOOKUP(EVID_HNOJENI!N21,HNOJIVA_ALL!$A$2:$Z$3303,16,FALSE)*K21*IF(L21="t",10,IF(L21="kg",0.01,IF(L21="q",1,IF(L21="l",0.01*VLOOKUP(EVID_HNOJENI!N21,HNOJIVA_ALL!$A$2:$AE$3303,31,FALSE),"CHYBA")))),2)</f>
        <v>#N/A</v>
      </c>
      <c r="S21" s="51" t="e">
        <f>ROUND(VLOOKUP(EVID_HNOJENI!N21,HNOJIVA_ALL!$A$2:$Z$3303,18,FALSE)*K21*IF(L21="t",10,IF(L21="kg",0.01,IF(L21="q",1,IF(L21="l",0.01*VLOOKUP(EVID_HNOJENI!N21,HNOJIVA_ALL!$A$2:$AE$3303,31,FALSE),"CHYBA")))),2)</f>
        <v>#N/A</v>
      </c>
      <c r="T21" s="51" t="e">
        <f>ROUND(VLOOKUP(EVID_HNOJENI!N21,HNOJIVA_ALL!$A$2:$Z$3303,17,FALSE)*K21*IF(L21="t",10,IF(L21="kg",0.01,IF(L21="q",1,IF(L21="l",0.01*VLOOKUP(EVID_HNOJENI!N21,HNOJIVA_ALL!$A$2:$AE$3303,31,FALSE),"CHYBA")))),2)</f>
        <v>#N/A</v>
      </c>
      <c r="U21" s="51" t="e">
        <f>ROUND(VLOOKUP(EVID_HNOJENI!N21,HNOJIVA_ALL!$A$2:$Z$3303,20,FALSE)*K21*IF(L21="t",10,IF(L21="kg",0.01,IF(L21="q",1,IF(L21="l",0.01*VLOOKUP(EVID_HNOJENI!N21,HNOJIVA_ALL!$A$2:$AE$3303,31,FALSE),"CHYBA")))),2)</f>
        <v>#N/A</v>
      </c>
    </row>
    <row r="22" spans="1:21" x14ac:dyDescent="0.2">
      <c r="A22" s="32"/>
      <c r="B22" s="45" t="e">
        <f>VLOOKUP($A22,EVID_OSEVU!$A$1:$M$4972,2,FALSE)</f>
        <v>#N/A</v>
      </c>
      <c r="C22" s="45" t="e">
        <f>VLOOKUP($A22,EVID_OSEVU!$A$1:$M$4972,3,FALSE)</f>
        <v>#N/A</v>
      </c>
      <c r="D22" s="45" t="e">
        <f>VLOOKUP($A22,EVID_OSEVU!$A$1:$M$4972,4,FALSE)</f>
        <v>#N/A</v>
      </c>
      <c r="E22" s="45" t="e">
        <f>VLOOKUP($A22,EVID_OSEVU!$A$1:$M$4972,7,FALSE)</f>
        <v>#N/A</v>
      </c>
      <c r="F22" s="45" t="e">
        <f>VLOOKUP($A22,EVID_OSEVU!$A$1:$M$4972,8,FALSE)</f>
        <v>#N/A</v>
      </c>
      <c r="G22" s="45" t="e">
        <f>VLOOKUP($A22,EVID_OSEVU!$A$1:$M$4972,11,FALSE)</f>
        <v>#N/A</v>
      </c>
      <c r="H22" s="35"/>
      <c r="I22" s="48"/>
      <c r="J22" s="33" t="e">
        <f>VLOOKUP($A22,EVID_OSEVU!$A$1:$M$4972,11,FALSE)</f>
        <v>#N/A</v>
      </c>
      <c r="K22" s="39"/>
      <c r="L22" s="49"/>
      <c r="M22" s="89" t="e">
        <f t="shared" si="0"/>
        <v>#N/A</v>
      </c>
      <c r="N22" s="50"/>
      <c r="O22" s="37" t="e">
        <f>VLOOKUP(EVID_HNOJENI!N22,HNOJIVA_ALL!$A$2:$Z$3303,4,FALSE)</f>
        <v>#N/A</v>
      </c>
      <c r="P22" s="51" t="e">
        <f>ROUND(VLOOKUP(EVID_HNOJENI!N22,HNOJIVA_ALL!$A$2:$Z$3303,14,FALSE)*K22*IF(L22="t",10,IF(L22="kg",0.01,IF(L22="q",1,IF(L22="l",0.01*VLOOKUP(EVID_HNOJENI!N22,HNOJIVA_ALL!$A$2:$AE$3303,31,FALSE),"CHYBA")))),2)</f>
        <v>#N/A</v>
      </c>
      <c r="Q22" s="51" t="e">
        <f>ROUND(VLOOKUP(EVID_HNOJENI!N22,HNOJIVA_ALL!$A$2:$Z$3303,15,FALSE)*K22*IF(L22="t",10,IF(L22="kg",0.01,IF(L22="q",1,IF(L22="l",0.01*VLOOKUP(EVID_HNOJENI!N22,HNOJIVA_ALL!$A$2:$AE$3303,31,FALSE),"CHYBA")))),2)</f>
        <v>#N/A</v>
      </c>
      <c r="R22" s="51" t="e">
        <f>ROUND(VLOOKUP(EVID_HNOJENI!N22,HNOJIVA_ALL!$A$2:$Z$3303,16,FALSE)*K22*IF(L22="t",10,IF(L22="kg",0.01,IF(L22="q",1,IF(L22="l",0.01*VLOOKUP(EVID_HNOJENI!N22,HNOJIVA_ALL!$A$2:$AE$3303,31,FALSE),"CHYBA")))),2)</f>
        <v>#N/A</v>
      </c>
      <c r="S22" s="51" t="e">
        <f>ROUND(VLOOKUP(EVID_HNOJENI!N22,HNOJIVA_ALL!$A$2:$Z$3303,18,FALSE)*K22*IF(L22="t",10,IF(L22="kg",0.01,IF(L22="q",1,IF(L22="l",0.01*VLOOKUP(EVID_HNOJENI!N22,HNOJIVA_ALL!$A$2:$AE$3303,31,FALSE),"CHYBA")))),2)</f>
        <v>#N/A</v>
      </c>
      <c r="T22" s="51" t="e">
        <f>ROUND(VLOOKUP(EVID_HNOJENI!N22,HNOJIVA_ALL!$A$2:$Z$3303,17,FALSE)*K22*IF(L22="t",10,IF(L22="kg",0.01,IF(L22="q",1,IF(L22="l",0.01*VLOOKUP(EVID_HNOJENI!N22,HNOJIVA_ALL!$A$2:$AE$3303,31,FALSE),"CHYBA")))),2)</f>
        <v>#N/A</v>
      </c>
      <c r="U22" s="51" t="e">
        <f>ROUND(VLOOKUP(EVID_HNOJENI!N22,HNOJIVA_ALL!$A$2:$Z$3303,20,FALSE)*K22*IF(L22="t",10,IF(L22="kg",0.01,IF(L22="q",1,IF(L22="l",0.01*VLOOKUP(EVID_HNOJENI!N22,HNOJIVA_ALL!$A$2:$AE$3303,31,FALSE),"CHYBA")))),2)</f>
        <v>#N/A</v>
      </c>
    </row>
    <row r="23" spans="1:21" x14ac:dyDescent="0.2">
      <c r="A23" s="32"/>
      <c r="B23" s="45" t="e">
        <f>VLOOKUP($A23,EVID_OSEVU!$A$1:$M$4972,2,FALSE)</f>
        <v>#N/A</v>
      </c>
      <c r="C23" s="45" t="e">
        <f>VLOOKUP($A23,EVID_OSEVU!$A$1:$M$4972,3,FALSE)</f>
        <v>#N/A</v>
      </c>
      <c r="D23" s="45" t="e">
        <f>VLOOKUP($A23,EVID_OSEVU!$A$1:$M$4972,4,FALSE)</f>
        <v>#N/A</v>
      </c>
      <c r="E23" s="45" t="e">
        <f>VLOOKUP($A23,EVID_OSEVU!$A$1:$M$4972,7,FALSE)</f>
        <v>#N/A</v>
      </c>
      <c r="F23" s="45" t="e">
        <f>VLOOKUP($A23,EVID_OSEVU!$A$1:$M$4972,8,FALSE)</f>
        <v>#N/A</v>
      </c>
      <c r="G23" s="45" t="e">
        <f>VLOOKUP($A23,EVID_OSEVU!$A$1:$M$4972,11,FALSE)</f>
        <v>#N/A</v>
      </c>
      <c r="H23" s="35"/>
      <c r="I23" s="48"/>
      <c r="J23" s="33" t="e">
        <f>VLOOKUP($A23,EVID_OSEVU!$A$1:$M$4972,11,FALSE)</f>
        <v>#N/A</v>
      </c>
      <c r="K23" s="39"/>
      <c r="L23" s="49"/>
      <c r="M23" s="89" t="e">
        <f t="shared" si="0"/>
        <v>#N/A</v>
      </c>
      <c r="N23" s="50"/>
      <c r="O23" s="37" t="e">
        <f>VLOOKUP(EVID_HNOJENI!N23,HNOJIVA_ALL!$A$2:$Z$3303,4,FALSE)</f>
        <v>#N/A</v>
      </c>
      <c r="P23" s="51" t="e">
        <f>ROUND(VLOOKUP(EVID_HNOJENI!N23,HNOJIVA_ALL!$A$2:$Z$3303,14,FALSE)*K23*IF(L23="t",10,IF(L23="kg",0.01,IF(L23="q",1,IF(L23="l",0.01*VLOOKUP(EVID_HNOJENI!N23,HNOJIVA_ALL!$A$2:$AE$3303,31,FALSE),"CHYBA")))),2)</f>
        <v>#N/A</v>
      </c>
      <c r="Q23" s="51" t="e">
        <f>ROUND(VLOOKUP(EVID_HNOJENI!N23,HNOJIVA_ALL!$A$2:$Z$3303,15,FALSE)*K23*IF(L23="t",10,IF(L23="kg",0.01,IF(L23="q",1,IF(L23="l",0.01*VLOOKUP(EVID_HNOJENI!N23,HNOJIVA_ALL!$A$2:$AE$3303,31,FALSE),"CHYBA")))),2)</f>
        <v>#N/A</v>
      </c>
      <c r="R23" s="51" t="e">
        <f>ROUND(VLOOKUP(EVID_HNOJENI!N23,HNOJIVA_ALL!$A$2:$Z$3303,16,FALSE)*K23*IF(L23="t",10,IF(L23="kg",0.01,IF(L23="q",1,IF(L23="l",0.01*VLOOKUP(EVID_HNOJENI!N23,HNOJIVA_ALL!$A$2:$AE$3303,31,FALSE),"CHYBA")))),2)</f>
        <v>#N/A</v>
      </c>
      <c r="S23" s="51" t="e">
        <f>ROUND(VLOOKUP(EVID_HNOJENI!N23,HNOJIVA_ALL!$A$2:$Z$3303,18,FALSE)*K23*IF(L23="t",10,IF(L23="kg",0.01,IF(L23="q",1,IF(L23="l",0.01*VLOOKUP(EVID_HNOJENI!N23,HNOJIVA_ALL!$A$2:$AE$3303,31,FALSE),"CHYBA")))),2)</f>
        <v>#N/A</v>
      </c>
      <c r="T23" s="51" t="e">
        <f>ROUND(VLOOKUP(EVID_HNOJENI!N23,HNOJIVA_ALL!$A$2:$Z$3303,17,FALSE)*K23*IF(L23="t",10,IF(L23="kg",0.01,IF(L23="q",1,IF(L23="l",0.01*VLOOKUP(EVID_HNOJENI!N23,HNOJIVA_ALL!$A$2:$AE$3303,31,FALSE),"CHYBA")))),2)</f>
        <v>#N/A</v>
      </c>
      <c r="U23" s="51" t="e">
        <f>ROUND(VLOOKUP(EVID_HNOJENI!N23,HNOJIVA_ALL!$A$2:$Z$3303,20,FALSE)*K23*IF(L23="t",10,IF(L23="kg",0.01,IF(L23="q",1,IF(L23="l",0.01*VLOOKUP(EVID_HNOJENI!N23,HNOJIVA_ALL!$A$2:$AE$3303,31,FALSE),"CHYBA")))),2)</f>
        <v>#N/A</v>
      </c>
    </row>
    <row r="24" spans="1:21" x14ac:dyDescent="0.2">
      <c r="A24" s="32"/>
      <c r="B24" s="45" t="e">
        <f>VLOOKUP($A24,EVID_OSEVU!$A$1:$M$4972,2,FALSE)</f>
        <v>#N/A</v>
      </c>
      <c r="C24" s="45" t="e">
        <f>VLOOKUP($A24,EVID_OSEVU!$A$1:$M$4972,3,FALSE)</f>
        <v>#N/A</v>
      </c>
      <c r="D24" s="45" t="e">
        <f>VLOOKUP($A24,EVID_OSEVU!$A$1:$M$4972,4,FALSE)</f>
        <v>#N/A</v>
      </c>
      <c r="E24" s="45" t="e">
        <f>VLOOKUP($A24,EVID_OSEVU!$A$1:$M$4972,7,FALSE)</f>
        <v>#N/A</v>
      </c>
      <c r="F24" s="45" t="e">
        <f>VLOOKUP($A24,EVID_OSEVU!$A$1:$M$4972,8,FALSE)</f>
        <v>#N/A</v>
      </c>
      <c r="G24" s="45" t="e">
        <f>VLOOKUP($A24,EVID_OSEVU!$A$1:$M$4972,11,FALSE)</f>
        <v>#N/A</v>
      </c>
      <c r="H24" s="35"/>
      <c r="I24" s="48"/>
      <c r="J24" s="33" t="e">
        <f>VLOOKUP($A24,EVID_OSEVU!$A$1:$M$4972,11,FALSE)</f>
        <v>#N/A</v>
      </c>
      <c r="K24" s="39"/>
      <c r="L24" s="49"/>
      <c r="M24" s="89" t="e">
        <f t="shared" si="0"/>
        <v>#N/A</v>
      </c>
      <c r="N24" s="50"/>
      <c r="O24" s="37" t="e">
        <f>VLOOKUP(EVID_HNOJENI!N24,HNOJIVA_ALL!$A$2:$Z$3303,4,FALSE)</f>
        <v>#N/A</v>
      </c>
      <c r="P24" s="51" t="e">
        <f>ROUND(VLOOKUP(EVID_HNOJENI!N24,HNOJIVA_ALL!$A$2:$Z$3303,14,FALSE)*K24*IF(L24="t",10,IF(L24="kg",0.01,IF(L24="q",1,IF(L24="l",0.01*VLOOKUP(EVID_HNOJENI!N24,HNOJIVA_ALL!$A$2:$AE$3303,31,FALSE),"CHYBA")))),2)</f>
        <v>#N/A</v>
      </c>
      <c r="Q24" s="51" t="e">
        <f>ROUND(VLOOKUP(EVID_HNOJENI!N24,HNOJIVA_ALL!$A$2:$Z$3303,15,FALSE)*K24*IF(L24="t",10,IF(L24="kg",0.01,IF(L24="q",1,IF(L24="l",0.01*VLOOKUP(EVID_HNOJENI!N24,HNOJIVA_ALL!$A$2:$AE$3303,31,FALSE),"CHYBA")))),2)</f>
        <v>#N/A</v>
      </c>
      <c r="R24" s="51" t="e">
        <f>ROUND(VLOOKUP(EVID_HNOJENI!N24,HNOJIVA_ALL!$A$2:$Z$3303,16,FALSE)*K24*IF(L24="t",10,IF(L24="kg",0.01,IF(L24="q",1,IF(L24="l",0.01*VLOOKUP(EVID_HNOJENI!N24,HNOJIVA_ALL!$A$2:$AE$3303,31,FALSE),"CHYBA")))),2)</f>
        <v>#N/A</v>
      </c>
      <c r="S24" s="51" t="e">
        <f>ROUND(VLOOKUP(EVID_HNOJENI!N24,HNOJIVA_ALL!$A$2:$Z$3303,18,FALSE)*K24*IF(L24="t",10,IF(L24="kg",0.01,IF(L24="q",1,IF(L24="l",0.01*VLOOKUP(EVID_HNOJENI!N24,HNOJIVA_ALL!$A$2:$AE$3303,31,FALSE),"CHYBA")))),2)</f>
        <v>#N/A</v>
      </c>
      <c r="T24" s="51" t="e">
        <f>ROUND(VLOOKUP(EVID_HNOJENI!N24,HNOJIVA_ALL!$A$2:$Z$3303,17,FALSE)*K24*IF(L24="t",10,IF(L24="kg",0.01,IF(L24="q",1,IF(L24="l",0.01*VLOOKUP(EVID_HNOJENI!N24,HNOJIVA_ALL!$A$2:$AE$3303,31,FALSE),"CHYBA")))),2)</f>
        <v>#N/A</v>
      </c>
      <c r="U24" s="51" t="e">
        <f>ROUND(VLOOKUP(EVID_HNOJENI!N24,HNOJIVA_ALL!$A$2:$Z$3303,20,FALSE)*K24*IF(L24="t",10,IF(L24="kg",0.01,IF(L24="q",1,IF(L24="l",0.01*VLOOKUP(EVID_HNOJENI!N24,HNOJIVA_ALL!$A$2:$AE$3303,31,FALSE),"CHYBA")))),2)</f>
        <v>#N/A</v>
      </c>
    </row>
    <row r="25" spans="1:21" x14ac:dyDescent="0.2">
      <c r="A25" s="32"/>
      <c r="B25" s="45" t="e">
        <f>VLOOKUP($A25,EVID_OSEVU!$A$1:$M$4972,2,FALSE)</f>
        <v>#N/A</v>
      </c>
      <c r="C25" s="45" t="e">
        <f>VLOOKUP($A25,EVID_OSEVU!$A$1:$M$4972,3,FALSE)</f>
        <v>#N/A</v>
      </c>
      <c r="D25" s="45" t="e">
        <f>VLOOKUP($A25,EVID_OSEVU!$A$1:$M$4972,4,FALSE)</f>
        <v>#N/A</v>
      </c>
      <c r="E25" s="45" t="e">
        <f>VLOOKUP($A25,EVID_OSEVU!$A$1:$M$4972,7,FALSE)</f>
        <v>#N/A</v>
      </c>
      <c r="F25" s="45" t="e">
        <f>VLOOKUP($A25,EVID_OSEVU!$A$1:$M$4972,8,FALSE)</f>
        <v>#N/A</v>
      </c>
      <c r="G25" s="45" t="e">
        <f>VLOOKUP($A25,EVID_OSEVU!$A$1:$M$4972,11,FALSE)</f>
        <v>#N/A</v>
      </c>
      <c r="H25" s="35"/>
      <c r="I25" s="48"/>
      <c r="J25" s="33" t="e">
        <f>VLOOKUP($A25,EVID_OSEVU!$A$1:$M$4972,11,FALSE)</f>
        <v>#N/A</v>
      </c>
      <c r="K25" s="39"/>
      <c r="L25" s="49"/>
      <c r="M25" s="89" t="e">
        <f t="shared" si="0"/>
        <v>#N/A</v>
      </c>
      <c r="N25" s="50"/>
      <c r="O25" s="37" t="e">
        <f>VLOOKUP(EVID_HNOJENI!N25,HNOJIVA_ALL!$A$2:$Z$3303,4,FALSE)</f>
        <v>#N/A</v>
      </c>
      <c r="P25" s="51" t="e">
        <f>ROUND(VLOOKUP(EVID_HNOJENI!N25,HNOJIVA_ALL!$A$2:$Z$3303,14,FALSE)*K25*IF(L25="t",10,IF(L25="kg",0.01,IF(L25="q",1,IF(L25="l",0.01*VLOOKUP(EVID_HNOJENI!N25,HNOJIVA_ALL!$A$2:$AE$3303,31,FALSE),"CHYBA")))),2)</f>
        <v>#N/A</v>
      </c>
      <c r="Q25" s="51" t="e">
        <f>ROUND(VLOOKUP(EVID_HNOJENI!N25,HNOJIVA_ALL!$A$2:$Z$3303,15,FALSE)*K25*IF(L25="t",10,IF(L25="kg",0.01,IF(L25="q",1,IF(L25="l",0.01*VLOOKUP(EVID_HNOJENI!N25,HNOJIVA_ALL!$A$2:$AE$3303,31,FALSE),"CHYBA")))),2)</f>
        <v>#N/A</v>
      </c>
      <c r="R25" s="51" t="e">
        <f>ROUND(VLOOKUP(EVID_HNOJENI!N25,HNOJIVA_ALL!$A$2:$Z$3303,16,FALSE)*K25*IF(L25="t",10,IF(L25="kg",0.01,IF(L25="q",1,IF(L25="l",0.01*VLOOKUP(EVID_HNOJENI!N25,HNOJIVA_ALL!$A$2:$AE$3303,31,FALSE),"CHYBA")))),2)</f>
        <v>#N/A</v>
      </c>
      <c r="S25" s="51" t="e">
        <f>ROUND(VLOOKUP(EVID_HNOJENI!N25,HNOJIVA_ALL!$A$2:$Z$3303,18,FALSE)*K25*IF(L25="t",10,IF(L25="kg",0.01,IF(L25="q",1,IF(L25="l",0.01*VLOOKUP(EVID_HNOJENI!N25,HNOJIVA_ALL!$A$2:$AE$3303,31,FALSE),"CHYBA")))),2)</f>
        <v>#N/A</v>
      </c>
      <c r="T25" s="51" t="e">
        <f>ROUND(VLOOKUP(EVID_HNOJENI!N25,HNOJIVA_ALL!$A$2:$Z$3303,17,FALSE)*K25*IF(L25="t",10,IF(L25="kg",0.01,IF(L25="q",1,IF(L25="l",0.01*VLOOKUP(EVID_HNOJENI!N25,HNOJIVA_ALL!$A$2:$AE$3303,31,FALSE),"CHYBA")))),2)</f>
        <v>#N/A</v>
      </c>
      <c r="U25" s="51" t="e">
        <f>ROUND(VLOOKUP(EVID_HNOJENI!N25,HNOJIVA_ALL!$A$2:$Z$3303,20,FALSE)*K25*IF(L25="t",10,IF(L25="kg",0.01,IF(L25="q",1,IF(L25="l",0.01*VLOOKUP(EVID_HNOJENI!N25,HNOJIVA_ALL!$A$2:$AE$3303,31,FALSE),"CHYBA")))),2)</f>
        <v>#N/A</v>
      </c>
    </row>
    <row r="26" spans="1:21" x14ac:dyDescent="0.2">
      <c r="A26" s="32"/>
      <c r="B26" s="45" t="e">
        <f>VLOOKUP($A26,EVID_OSEVU!$A$1:$M$4972,2,FALSE)</f>
        <v>#N/A</v>
      </c>
      <c r="C26" s="45" t="e">
        <f>VLOOKUP($A26,EVID_OSEVU!$A$1:$M$4972,3,FALSE)</f>
        <v>#N/A</v>
      </c>
      <c r="D26" s="45" t="e">
        <f>VLOOKUP($A26,EVID_OSEVU!$A$1:$M$4972,4,FALSE)</f>
        <v>#N/A</v>
      </c>
      <c r="E26" s="45" t="e">
        <f>VLOOKUP($A26,EVID_OSEVU!$A$1:$M$4972,7,FALSE)</f>
        <v>#N/A</v>
      </c>
      <c r="F26" s="45" t="e">
        <f>VLOOKUP($A26,EVID_OSEVU!$A$1:$M$4972,8,FALSE)</f>
        <v>#N/A</v>
      </c>
      <c r="G26" s="45" t="e">
        <f>VLOOKUP($A26,EVID_OSEVU!$A$1:$M$4972,11,FALSE)</f>
        <v>#N/A</v>
      </c>
      <c r="H26" s="35"/>
      <c r="I26" s="48"/>
      <c r="J26" s="33" t="e">
        <f>VLOOKUP($A26,EVID_OSEVU!$A$1:$M$4972,11,FALSE)</f>
        <v>#N/A</v>
      </c>
      <c r="K26" s="39"/>
      <c r="L26" s="49"/>
      <c r="M26" s="89" t="e">
        <f t="shared" si="0"/>
        <v>#N/A</v>
      </c>
      <c r="N26" s="50"/>
      <c r="O26" s="37" t="e">
        <f>VLOOKUP(EVID_HNOJENI!N26,HNOJIVA_ALL!$A$2:$Z$3303,4,FALSE)</f>
        <v>#N/A</v>
      </c>
      <c r="P26" s="51" t="e">
        <f>ROUND(VLOOKUP(EVID_HNOJENI!N26,HNOJIVA_ALL!$A$2:$Z$3303,14,FALSE)*K26*IF(L26="t",10,IF(L26="kg",0.01,IF(L26="q",1,IF(L26="l",0.01*VLOOKUP(EVID_HNOJENI!N26,HNOJIVA_ALL!$A$2:$AE$3303,31,FALSE),"CHYBA")))),2)</f>
        <v>#N/A</v>
      </c>
      <c r="Q26" s="51" t="e">
        <f>ROUND(VLOOKUP(EVID_HNOJENI!N26,HNOJIVA_ALL!$A$2:$Z$3303,15,FALSE)*K26*IF(L26="t",10,IF(L26="kg",0.01,IF(L26="q",1,IF(L26="l",0.01*VLOOKUP(EVID_HNOJENI!N26,HNOJIVA_ALL!$A$2:$AE$3303,31,FALSE),"CHYBA")))),2)</f>
        <v>#N/A</v>
      </c>
      <c r="R26" s="51" t="e">
        <f>ROUND(VLOOKUP(EVID_HNOJENI!N26,HNOJIVA_ALL!$A$2:$Z$3303,16,FALSE)*K26*IF(L26="t",10,IF(L26="kg",0.01,IF(L26="q",1,IF(L26="l",0.01*VLOOKUP(EVID_HNOJENI!N26,HNOJIVA_ALL!$A$2:$AE$3303,31,FALSE),"CHYBA")))),2)</f>
        <v>#N/A</v>
      </c>
      <c r="S26" s="51" t="e">
        <f>ROUND(VLOOKUP(EVID_HNOJENI!N26,HNOJIVA_ALL!$A$2:$Z$3303,18,FALSE)*K26*IF(L26="t",10,IF(L26="kg",0.01,IF(L26="q",1,IF(L26="l",0.01*VLOOKUP(EVID_HNOJENI!N26,HNOJIVA_ALL!$A$2:$AE$3303,31,FALSE),"CHYBA")))),2)</f>
        <v>#N/A</v>
      </c>
      <c r="T26" s="51" t="e">
        <f>ROUND(VLOOKUP(EVID_HNOJENI!N26,HNOJIVA_ALL!$A$2:$Z$3303,17,FALSE)*K26*IF(L26="t",10,IF(L26="kg",0.01,IF(L26="q",1,IF(L26="l",0.01*VLOOKUP(EVID_HNOJENI!N26,HNOJIVA_ALL!$A$2:$AE$3303,31,FALSE),"CHYBA")))),2)</f>
        <v>#N/A</v>
      </c>
      <c r="U26" s="51" t="e">
        <f>ROUND(VLOOKUP(EVID_HNOJENI!N26,HNOJIVA_ALL!$A$2:$Z$3303,20,FALSE)*K26*IF(L26="t",10,IF(L26="kg",0.01,IF(L26="q",1,IF(L26="l",0.01*VLOOKUP(EVID_HNOJENI!N26,HNOJIVA_ALL!$A$2:$AE$3303,31,FALSE),"CHYBA")))),2)</f>
        <v>#N/A</v>
      </c>
    </row>
    <row r="27" spans="1:21" x14ac:dyDescent="0.2">
      <c r="A27" s="32"/>
      <c r="B27" s="45" t="e">
        <f>VLOOKUP($A27,EVID_OSEVU!$A$1:$M$4972,2,FALSE)</f>
        <v>#N/A</v>
      </c>
      <c r="C27" s="45" t="e">
        <f>VLOOKUP($A27,EVID_OSEVU!$A$1:$M$4972,3,FALSE)</f>
        <v>#N/A</v>
      </c>
      <c r="D27" s="45" t="e">
        <f>VLOOKUP($A27,EVID_OSEVU!$A$1:$M$4972,4,FALSE)</f>
        <v>#N/A</v>
      </c>
      <c r="E27" s="45" t="e">
        <f>VLOOKUP($A27,EVID_OSEVU!$A$1:$M$4972,7,FALSE)</f>
        <v>#N/A</v>
      </c>
      <c r="F27" s="45" t="e">
        <f>VLOOKUP($A27,EVID_OSEVU!$A$1:$M$4972,8,FALSE)</f>
        <v>#N/A</v>
      </c>
      <c r="G27" s="45" t="e">
        <f>VLOOKUP($A27,EVID_OSEVU!$A$1:$M$4972,11,FALSE)</f>
        <v>#N/A</v>
      </c>
      <c r="H27" s="35"/>
      <c r="I27" s="48"/>
      <c r="J27" s="33" t="e">
        <f>VLOOKUP($A27,EVID_OSEVU!$A$1:$M$4972,11,FALSE)</f>
        <v>#N/A</v>
      </c>
      <c r="K27" s="39"/>
      <c r="L27" s="49"/>
      <c r="M27" s="89" t="e">
        <f t="shared" si="0"/>
        <v>#N/A</v>
      </c>
      <c r="N27" s="50"/>
      <c r="O27" s="37" t="e">
        <f>VLOOKUP(EVID_HNOJENI!N27,HNOJIVA_ALL!$A$2:$Z$3303,4,FALSE)</f>
        <v>#N/A</v>
      </c>
      <c r="P27" s="51" t="e">
        <f>ROUND(VLOOKUP(EVID_HNOJENI!N27,HNOJIVA_ALL!$A$2:$Z$3303,14,FALSE)*K27*IF(L27="t",10,IF(L27="kg",0.01,IF(L27="q",1,IF(L27="l",0.01*VLOOKUP(EVID_HNOJENI!N27,HNOJIVA_ALL!$A$2:$AE$3303,31,FALSE),"CHYBA")))),2)</f>
        <v>#N/A</v>
      </c>
      <c r="Q27" s="51" t="e">
        <f>ROUND(VLOOKUP(EVID_HNOJENI!N27,HNOJIVA_ALL!$A$2:$Z$3303,15,FALSE)*K27*IF(L27="t",10,IF(L27="kg",0.01,IF(L27="q",1,IF(L27="l",0.01*VLOOKUP(EVID_HNOJENI!N27,HNOJIVA_ALL!$A$2:$AE$3303,31,FALSE),"CHYBA")))),2)</f>
        <v>#N/A</v>
      </c>
      <c r="R27" s="51" t="e">
        <f>ROUND(VLOOKUP(EVID_HNOJENI!N27,HNOJIVA_ALL!$A$2:$Z$3303,16,FALSE)*K27*IF(L27="t",10,IF(L27="kg",0.01,IF(L27="q",1,IF(L27="l",0.01*VLOOKUP(EVID_HNOJENI!N27,HNOJIVA_ALL!$A$2:$AE$3303,31,FALSE),"CHYBA")))),2)</f>
        <v>#N/A</v>
      </c>
      <c r="S27" s="51" t="e">
        <f>ROUND(VLOOKUP(EVID_HNOJENI!N27,HNOJIVA_ALL!$A$2:$Z$3303,18,FALSE)*K27*IF(L27="t",10,IF(L27="kg",0.01,IF(L27="q",1,IF(L27="l",0.01*VLOOKUP(EVID_HNOJENI!N27,HNOJIVA_ALL!$A$2:$AE$3303,31,FALSE),"CHYBA")))),2)</f>
        <v>#N/A</v>
      </c>
      <c r="T27" s="51" t="e">
        <f>ROUND(VLOOKUP(EVID_HNOJENI!N27,HNOJIVA_ALL!$A$2:$Z$3303,17,FALSE)*K27*IF(L27="t",10,IF(L27="kg",0.01,IF(L27="q",1,IF(L27="l",0.01*VLOOKUP(EVID_HNOJENI!N27,HNOJIVA_ALL!$A$2:$AE$3303,31,FALSE),"CHYBA")))),2)</f>
        <v>#N/A</v>
      </c>
      <c r="U27" s="51" t="e">
        <f>ROUND(VLOOKUP(EVID_HNOJENI!N27,HNOJIVA_ALL!$A$2:$Z$3303,20,FALSE)*K27*IF(L27="t",10,IF(L27="kg",0.01,IF(L27="q",1,IF(L27="l",0.01*VLOOKUP(EVID_HNOJENI!N27,HNOJIVA_ALL!$A$2:$AE$3303,31,FALSE),"CHYBA")))),2)</f>
        <v>#N/A</v>
      </c>
    </row>
    <row r="28" spans="1:21" x14ac:dyDescent="0.2">
      <c r="A28" s="32"/>
      <c r="B28" s="45" t="e">
        <f>VLOOKUP($A28,EVID_OSEVU!$A$1:$M$4972,2,FALSE)</f>
        <v>#N/A</v>
      </c>
      <c r="C28" s="45" t="e">
        <f>VLOOKUP($A28,EVID_OSEVU!$A$1:$M$4972,3,FALSE)</f>
        <v>#N/A</v>
      </c>
      <c r="D28" s="45" t="e">
        <f>VLOOKUP($A28,EVID_OSEVU!$A$1:$M$4972,4,FALSE)</f>
        <v>#N/A</v>
      </c>
      <c r="E28" s="45" t="e">
        <f>VLOOKUP($A28,EVID_OSEVU!$A$1:$M$4972,7,FALSE)</f>
        <v>#N/A</v>
      </c>
      <c r="F28" s="45" t="e">
        <f>VLOOKUP($A28,EVID_OSEVU!$A$1:$M$4972,8,FALSE)</f>
        <v>#N/A</v>
      </c>
      <c r="G28" s="45" t="e">
        <f>VLOOKUP($A28,EVID_OSEVU!$A$1:$M$4972,11,FALSE)</f>
        <v>#N/A</v>
      </c>
      <c r="H28" s="35"/>
      <c r="I28" s="48"/>
      <c r="J28" s="33" t="e">
        <f>VLOOKUP($A28,EVID_OSEVU!$A$1:$M$4972,11,FALSE)</f>
        <v>#N/A</v>
      </c>
      <c r="K28" s="39"/>
      <c r="L28" s="49"/>
      <c r="M28" s="89" t="e">
        <f t="shared" si="0"/>
        <v>#N/A</v>
      </c>
      <c r="N28" s="50"/>
      <c r="O28" s="37" t="e">
        <f>VLOOKUP(EVID_HNOJENI!N28,HNOJIVA_ALL!$A$2:$Z$3303,4,FALSE)</f>
        <v>#N/A</v>
      </c>
      <c r="P28" s="51" t="e">
        <f>ROUND(VLOOKUP(EVID_HNOJENI!N28,HNOJIVA_ALL!$A$2:$Z$3303,14,FALSE)*K28*IF(L28="t",10,IF(L28="kg",0.01,IF(L28="q",1,IF(L28="l",0.01*VLOOKUP(EVID_HNOJENI!N28,HNOJIVA_ALL!$A$2:$AE$3303,31,FALSE),"CHYBA")))),2)</f>
        <v>#N/A</v>
      </c>
      <c r="Q28" s="51" t="e">
        <f>ROUND(VLOOKUP(EVID_HNOJENI!N28,HNOJIVA_ALL!$A$2:$Z$3303,15,FALSE)*K28*IF(L28="t",10,IF(L28="kg",0.01,IF(L28="q",1,IF(L28="l",0.01*VLOOKUP(EVID_HNOJENI!N28,HNOJIVA_ALL!$A$2:$AE$3303,31,FALSE),"CHYBA")))),2)</f>
        <v>#N/A</v>
      </c>
      <c r="R28" s="51" t="e">
        <f>ROUND(VLOOKUP(EVID_HNOJENI!N28,HNOJIVA_ALL!$A$2:$Z$3303,16,FALSE)*K28*IF(L28="t",10,IF(L28="kg",0.01,IF(L28="q",1,IF(L28="l",0.01*VLOOKUP(EVID_HNOJENI!N28,HNOJIVA_ALL!$A$2:$AE$3303,31,FALSE),"CHYBA")))),2)</f>
        <v>#N/A</v>
      </c>
      <c r="S28" s="51" t="e">
        <f>ROUND(VLOOKUP(EVID_HNOJENI!N28,HNOJIVA_ALL!$A$2:$Z$3303,18,FALSE)*K28*IF(L28="t",10,IF(L28="kg",0.01,IF(L28="q",1,IF(L28="l",0.01*VLOOKUP(EVID_HNOJENI!N28,HNOJIVA_ALL!$A$2:$AE$3303,31,FALSE),"CHYBA")))),2)</f>
        <v>#N/A</v>
      </c>
      <c r="T28" s="51" t="e">
        <f>ROUND(VLOOKUP(EVID_HNOJENI!N28,HNOJIVA_ALL!$A$2:$Z$3303,17,FALSE)*K28*IF(L28="t",10,IF(L28="kg",0.01,IF(L28="q",1,IF(L28="l",0.01*VLOOKUP(EVID_HNOJENI!N28,HNOJIVA_ALL!$A$2:$AE$3303,31,FALSE),"CHYBA")))),2)</f>
        <v>#N/A</v>
      </c>
      <c r="U28" s="51" t="e">
        <f>ROUND(VLOOKUP(EVID_HNOJENI!N28,HNOJIVA_ALL!$A$2:$Z$3303,20,FALSE)*K28*IF(L28="t",10,IF(L28="kg",0.01,IF(L28="q",1,IF(L28="l",0.01*VLOOKUP(EVID_HNOJENI!N28,HNOJIVA_ALL!$A$2:$AE$3303,31,FALSE),"CHYBA")))),2)</f>
        <v>#N/A</v>
      </c>
    </row>
    <row r="29" spans="1:21" x14ac:dyDescent="0.2">
      <c r="A29" s="32"/>
      <c r="B29" s="45" t="e">
        <f>VLOOKUP($A29,EVID_OSEVU!$A$1:$M$4972,2,FALSE)</f>
        <v>#N/A</v>
      </c>
      <c r="C29" s="45" t="e">
        <f>VLOOKUP($A29,EVID_OSEVU!$A$1:$M$4972,3,FALSE)</f>
        <v>#N/A</v>
      </c>
      <c r="D29" s="45" t="e">
        <f>VLOOKUP($A29,EVID_OSEVU!$A$1:$M$4972,4,FALSE)</f>
        <v>#N/A</v>
      </c>
      <c r="E29" s="45" t="e">
        <f>VLOOKUP($A29,EVID_OSEVU!$A$1:$M$4972,7,FALSE)</f>
        <v>#N/A</v>
      </c>
      <c r="F29" s="45" t="e">
        <f>VLOOKUP($A29,EVID_OSEVU!$A$1:$M$4972,8,FALSE)</f>
        <v>#N/A</v>
      </c>
      <c r="G29" s="45" t="e">
        <f>VLOOKUP($A29,EVID_OSEVU!$A$1:$M$4972,11,FALSE)</f>
        <v>#N/A</v>
      </c>
      <c r="H29" s="35"/>
      <c r="I29" s="48"/>
      <c r="J29" s="33" t="e">
        <f>VLOOKUP($A29,EVID_OSEVU!$A$1:$M$4972,11,FALSE)</f>
        <v>#N/A</v>
      </c>
      <c r="K29" s="39"/>
      <c r="L29" s="49"/>
      <c r="M29" s="89" t="e">
        <f t="shared" si="0"/>
        <v>#N/A</v>
      </c>
      <c r="N29" s="50"/>
      <c r="O29" s="37" t="e">
        <f>VLOOKUP(EVID_HNOJENI!N29,HNOJIVA_ALL!$A$2:$Z$3303,4,FALSE)</f>
        <v>#N/A</v>
      </c>
      <c r="P29" s="51" t="e">
        <f>ROUND(VLOOKUP(EVID_HNOJENI!N29,HNOJIVA_ALL!$A$2:$Z$3303,14,FALSE)*K29*IF(L29="t",10,IF(L29="kg",0.01,IF(L29="q",1,IF(L29="l",0.01*VLOOKUP(EVID_HNOJENI!N29,HNOJIVA_ALL!$A$2:$AE$3303,31,FALSE),"CHYBA")))),2)</f>
        <v>#N/A</v>
      </c>
      <c r="Q29" s="51" t="e">
        <f>ROUND(VLOOKUP(EVID_HNOJENI!N29,HNOJIVA_ALL!$A$2:$Z$3303,15,FALSE)*K29*IF(L29="t",10,IF(L29="kg",0.01,IF(L29="q",1,IF(L29="l",0.01*VLOOKUP(EVID_HNOJENI!N29,HNOJIVA_ALL!$A$2:$AE$3303,31,FALSE),"CHYBA")))),2)</f>
        <v>#N/A</v>
      </c>
      <c r="R29" s="51" t="e">
        <f>ROUND(VLOOKUP(EVID_HNOJENI!N29,HNOJIVA_ALL!$A$2:$Z$3303,16,FALSE)*K29*IF(L29="t",10,IF(L29="kg",0.01,IF(L29="q",1,IF(L29="l",0.01*VLOOKUP(EVID_HNOJENI!N29,HNOJIVA_ALL!$A$2:$AE$3303,31,FALSE),"CHYBA")))),2)</f>
        <v>#N/A</v>
      </c>
      <c r="S29" s="51" t="e">
        <f>ROUND(VLOOKUP(EVID_HNOJENI!N29,HNOJIVA_ALL!$A$2:$Z$3303,18,FALSE)*K29*IF(L29="t",10,IF(L29="kg",0.01,IF(L29="q",1,IF(L29="l",0.01*VLOOKUP(EVID_HNOJENI!N29,HNOJIVA_ALL!$A$2:$AE$3303,31,FALSE),"CHYBA")))),2)</f>
        <v>#N/A</v>
      </c>
      <c r="T29" s="51" t="e">
        <f>ROUND(VLOOKUP(EVID_HNOJENI!N29,HNOJIVA_ALL!$A$2:$Z$3303,17,FALSE)*K29*IF(L29="t",10,IF(L29="kg",0.01,IF(L29="q",1,IF(L29="l",0.01*VLOOKUP(EVID_HNOJENI!N29,HNOJIVA_ALL!$A$2:$AE$3303,31,FALSE),"CHYBA")))),2)</f>
        <v>#N/A</v>
      </c>
      <c r="U29" s="51" t="e">
        <f>ROUND(VLOOKUP(EVID_HNOJENI!N29,HNOJIVA_ALL!$A$2:$Z$3303,20,FALSE)*K29*IF(L29="t",10,IF(L29="kg",0.01,IF(L29="q",1,IF(L29="l",0.01*VLOOKUP(EVID_HNOJENI!N29,HNOJIVA_ALL!$A$2:$AE$3303,31,FALSE),"CHYBA")))),2)</f>
        <v>#N/A</v>
      </c>
    </row>
    <row r="30" spans="1:21" x14ac:dyDescent="0.2">
      <c r="A30" s="32"/>
      <c r="B30" s="45" t="e">
        <f>VLOOKUP($A30,EVID_OSEVU!$A$1:$M$4972,2,FALSE)</f>
        <v>#N/A</v>
      </c>
      <c r="C30" s="45" t="e">
        <f>VLOOKUP($A30,EVID_OSEVU!$A$1:$M$4972,3,FALSE)</f>
        <v>#N/A</v>
      </c>
      <c r="D30" s="45" t="e">
        <f>VLOOKUP($A30,EVID_OSEVU!$A$1:$M$4972,4,FALSE)</f>
        <v>#N/A</v>
      </c>
      <c r="E30" s="45" t="e">
        <f>VLOOKUP($A30,EVID_OSEVU!$A$1:$M$4972,7,FALSE)</f>
        <v>#N/A</v>
      </c>
      <c r="F30" s="45" t="e">
        <f>VLOOKUP($A30,EVID_OSEVU!$A$1:$M$4972,8,FALSE)</f>
        <v>#N/A</v>
      </c>
      <c r="G30" s="45" t="e">
        <f>VLOOKUP($A30,EVID_OSEVU!$A$1:$M$4972,11,FALSE)</f>
        <v>#N/A</v>
      </c>
      <c r="H30" s="35"/>
      <c r="I30" s="48"/>
      <c r="J30" s="33" t="e">
        <f>VLOOKUP($A30,EVID_OSEVU!$A$1:$M$4972,11,FALSE)</f>
        <v>#N/A</v>
      </c>
      <c r="K30" s="39"/>
      <c r="L30" s="49"/>
      <c r="M30" s="89" t="e">
        <f t="shared" si="0"/>
        <v>#N/A</v>
      </c>
      <c r="N30" s="50"/>
      <c r="O30" s="37" t="e">
        <f>VLOOKUP(EVID_HNOJENI!N30,HNOJIVA_ALL!$A$2:$Z$3303,4,FALSE)</f>
        <v>#N/A</v>
      </c>
      <c r="P30" s="51" t="e">
        <f>ROUND(VLOOKUP(EVID_HNOJENI!N30,HNOJIVA_ALL!$A$2:$Z$3303,14,FALSE)*K30*IF(L30="t",10,IF(L30="kg",0.01,IF(L30="q",1,IF(L30="l",0.01*VLOOKUP(EVID_HNOJENI!N30,HNOJIVA_ALL!$A$2:$AE$3303,31,FALSE),"CHYBA")))),2)</f>
        <v>#N/A</v>
      </c>
      <c r="Q30" s="51" t="e">
        <f>ROUND(VLOOKUP(EVID_HNOJENI!N30,HNOJIVA_ALL!$A$2:$Z$3303,15,FALSE)*K30*IF(L30="t",10,IF(L30="kg",0.01,IF(L30="q",1,IF(L30="l",0.01*VLOOKUP(EVID_HNOJENI!N30,HNOJIVA_ALL!$A$2:$AE$3303,31,FALSE),"CHYBA")))),2)</f>
        <v>#N/A</v>
      </c>
      <c r="R30" s="51" t="e">
        <f>ROUND(VLOOKUP(EVID_HNOJENI!N30,HNOJIVA_ALL!$A$2:$Z$3303,16,FALSE)*K30*IF(L30="t",10,IF(L30="kg",0.01,IF(L30="q",1,IF(L30="l",0.01*VLOOKUP(EVID_HNOJENI!N30,HNOJIVA_ALL!$A$2:$AE$3303,31,FALSE),"CHYBA")))),2)</f>
        <v>#N/A</v>
      </c>
      <c r="S30" s="51" t="e">
        <f>ROUND(VLOOKUP(EVID_HNOJENI!N30,HNOJIVA_ALL!$A$2:$Z$3303,18,FALSE)*K30*IF(L30="t",10,IF(L30="kg",0.01,IF(L30="q",1,IF(L30="l",0.01*VLOOKUP(EVID_HNOJENI!N30,HNOJIVA_ALL!$A$2:$AE$3303,31,FALSE),"CHYBA")))),2)</f>
        <v>#N/A</v>
      </c>
      <c r="T30" s="51" t="e">
        <f>ROUND(VLOOKUP(EVID_HNOJENI!N30,HNOJIVA_ALL!$A$2:$Z$3303,17,FALSE)*K30*IF(L30="t",10,IF(L30="kg",0.01,IF(L30="q",1,IF(L30="l",0.01*VLOOKUP(EVID_HNOJENI!N30,HNOJIVA_ALL!$A$2:$AE$3303,31,FALSE),"CHYBA")))),2)</f>
        <v>#N/A</v>
      </c>
      <c r="U30" s="51" t="e">
        <f>ROUND(VLOOKUP(EVID_HNOJENI!N30,HNOJIVA_ALL!$A$2:$Z$3303,20,FALSE)*K30*IF(L30="t",10,IF(L30="kg",0.01,IF(L30="q",1,IF(L30="l",0.01*VLOOKUP(EVID_HNOJENI!N30,HNOJIVA_ALL!$A$2:$AE$3303,31,FALSE),"CHYBA")))),2)</f>
        <v>#N/A</v>
      </c>
    </row>
    <row r="31" spans="1:21" x14ac:dyDescent="0.2">
      <c r="A31" s="32"/>
      <c r="B31" s="45" t="e">
        <f>VLOOKUP($A31,EVID_OSEVU!$A$1:$M$4972,2,FALSE)</f>
        <v>#N/A</v>
      </c>
      <c r="C31" s="45" t="e">
        <f>VLOOKUP($A31,EVID_OSEVU!$A$1:$M$4972,3,FALSE)</f>
        <v>#N/A</v>
      </c>
      <c r="D31" s="45" t="e">
        <f>VLOOKUP($A31,EVID_OSEVU!$A$1:$M$4972,4,FALSE)</f>
        <v>#N/A</v>
      </c>
      <c r="E31" s="45" t="e">
        <f>VLOOKUP($A31,EVID_OSEVU!$A$1:$M$4972,7,FALSE)</f>
        <v>#N/A</v>
      </c>
      <c r="F31" s="45" t="e">
        <f>VLOOKUP($A31,EVID_OSEVU!$A$1:$M$4972,8,FALSE)</f>
        <v>#N/A</v>
      </c>
      <c r="G31" s="45" t="e">
        <f>VLOOKUP($A31,EVID_OSEVU!$A$1:$M$4972,11,FALSE)</f>
        <v>#N/A</v>
      </c>
      <c r="H31" s="35"/>
      <c r="I31" s="48"/>
      <c r="J31" s="33" t="e">
        <f>VLOOKUP($A31,EVID_OSEVU!$A$1:$M$4972,11,FALSE)</f>
        <v>#N/A</v>
      </c>
      <c r="K31" s="39"/>
      <c r="L31" s="49"/>
      <c r="M31" s="89" t="e">
        <f t="shared" si="0"/>
        <v>#N/A</v>
      </c>
      <c r="N31" s="50"/>
      <c r="O31" s="37" t="e">
        <f>VLOOKUP(EVID_HNOJENI!N31,HNOJIVA_ALL!$A$2:$Z$3303,4,FALSE)</f>
        <v>#N/A</v>
      </c>
      <c r="P31" s="51" t="e">
        <f>ROUND(VLOOKUP(EVID_HNOJENI!N31,HNOJIVA_ALL!$A$2:$Z$3303,14,FALSE)*K31*IF(L31="t",10,IF(L31="kg",0.01,IF(L31="q",1,IF(L31="l",0.01*VLOOKUP(EVID_HNOJENI!N31,HNOJIVA_ALL!$A$2:$AE$3303,31,FALSE),"CHYBA")))),2)</f>
        <v>#N/A</v>
      </c>
      <c r="Q31" s="51" t="e">
        <f>ROUND(VLOOKUP(EVID_HNOJENI!N31,HNOJIVA_ALL!$A$2:$Z$3303,15,FALSE)*K31*IF(L31="t",10,IF(L31="kg",0.01,IF(L31="q",1,IF(L31="l",0.01*VLOOKUP(EVID_HNOJENI!N31,HNOJIVA_ALL!$A$2:$AE$3303,31,FALSE),"CHYBA")))),2)</f>
        <v>#N/A</v>
      </c>
      <c r="R31" s="51" t="e">
        <f>ROUND(VLOOKUP(EVID_HNOJENI!N31,HNOJIVA_ALL!$A$2:$Z$3303,16,FALSE)*K31*IF(L31="t",10,IF(L31="kg",0.01,IF(L31="q",1,IF(L31="l",0.01*VLOOKUP(EVID_HNOJENI!N31,HNOJIVA_ALL!$A$2:$AE$3303,31,FALSE),"CHYBA")))),2)</f>
        <v>#N/A</v>
      </c>
      <c r="S31" s="51" t="e">
        <f>ROUND(VLOOKUP(EVID_HNOJENI!N31,HNOJIVA_ALL!$A$2:$Z$3303,18,FALSE)*K31*IF(L31="t",10,IF(L31="kg",0.01,IF(L31="q",1,IF(L31="l",0.01*VLOOKUP(EVID_HNOJENI!N31,HNOJIVA_ALL!$A$2:$AE$3303,31,FALSE),"CHYBA")))),2)</f>
        <v>#N/A</v>
      </c>
      <c r="T31" s="51" t="e">
        <f>ROUND(VLOOKUP(EVID_HNOJENI!N31,HNOJIVA_ALL!$A$2:$Z$3303,17,FALSE)*K31*IF(L31="t",10,IF(L31="kg",0.01,IF(L31="q",1,IF(L31="l",0.01*VLOOKUP(EVID_HNOJENI!N31,HNOJIVA_ALL!$A$2:$AE$3303,31,FALSE),"CHYBA")))),2)</f>
        <v>#N/A</v>
      </c>
      <c r="U31" s="51" t="e">
        <f>ROUND(VLOOKUP(EVID_HNOJENI!N31,HNOJIVA_ALL!$A$2:$Z$3303,20,FALSE)*K31*IF(L31="t",10,IF(L31="kg",0.01,IF(L31="q",1,IF(L31="l",0.01*VLOOKUP(EVID_HNOJENI!N31,HNOJIVA_ALL!$A$2:$AE$3303,31,FALSE),"CHYBA")))),2)</f>
        <v>#N/A</v>
      </c>
    </row>
    <row r="32" spans="1:21" x14ac:dyDescent="0.2">
      <c r="A32" s="32"/>
      <c r="B32" s="45" t="e">
        <f>VLOOKUP($A32,EVID_OSEVU!$A$1:$M$4972,2,FALSE)</f>
        <v>#N/A</v>
      </c>
      <c r="C32" s="45" t="e">
        <f>VLOOKUP($A32,EVID_OSEVU!$A$1:$M$4972,3,FALSE)</f>
        <v>#N/A</v>
      </c>
      <c r="D32" s="45" t="e">
        <f>VLOOKUP($A32,EVID_OSEVU!$A$1:$M$4972,4,FALSE)</f>
        <v>#N/A</v>
      </c>
      <c r="E32" s="45" t="e">
        <f>VLOOKUP($A32,EVID_OSEVU!$A$1:$M$4972,7,FALSE)</f>
        <v>#N/A</v>
      </c>
      <c r="F32" s="45" t="e">
        <f>VLOOKUP($A32,EVID_OSEVU!$A$1:$M$4972,8,FALSE)</f>
        <v>#N/A</v>
      </c>
      <c r="G32" s="45" t="e">
        <f>VLOOKUP($A32,EVID_OSEVU!$A$1:$M$4972,11,FALSE)</f>
        <v>#N/A</v>
      </c>
      <c r="H32" s="35"/>
      <c r="I32" s="48"/>
      <c r="J32" s="33" t="e">
        <f>VLOOKUP($A32,EVID_OSEVU!$A$1:$M$4972,11,FALSE)</f>
        <v>#N/A</v>
      </c>
      <c r="K32" s="39"/>
      <c r="L32" s="49"/>
      <c r="M32" s="89" t="e">
        <f t="shared" si="0"/>
        <v>#N/A</v>
      </c>
      <c r="N32" s="50"/>
      <c r="O32" s="37" t="e">
        <f>VLOOKUP(EVID_HNOJENI!N32,HNOJIVA_ALL!$A$2:$Z$3303,4,FALSE)</f>
        <v>#N/A</v>
      </c>
      <c r="P32" s="51" t="e">
        <f>ROUND(VLOOKUP(EVID_HNOJENI!N32,HNOJIVA_ALL!$A$2:$Z$3303,14,FALSE)*K32*IF(L32="t",10,IF(L32="kg",0.01,IF(L32="q",1,IF(L32="l",0.01*VLOOKUP(EVID_HNOJENI!N32,HNOJIVA_ALL!$A$2:$AE$3303,31,FALSE),"CHYBA")))),2)</f>
        <v>#N/A</v>
      </c>
      <c r="Q32" s="51" t="e">
        <f>ROUND(VLOOKUP(EVID_HNOJENI!N32,HNOJIVA_ALL!$A$2:$Z$3303,15,FALSE)*K32*IF(L32="t",10,IF(L32="kg",0.01,IF(L32="q",1,IF(L32="l",0.01*VLOOKUP(EVID_HNOJENI!N32,HNOJIVA_ALL!$A$2:$AE$3303,31,FALSE),"CHYBA")))),2)</f>
        <v>#N/A</v>
      </c>
      <c r="R32" s="51" t="e">
        <f>ROUND(VLOOKUP(EVID_HNOJENI!N32,HNOJIVA_ALL!$A$2:$Z$3303,16,FALSE)*K32*IF(L32="t",10,IF(L32="kg",0.01,IF(L32="q",1,IF(L32="l",0.01*VLOOKUP(EVID_HNOJENI!N32,HNOJIVA_ALL!$A$2:$AE$3303,31,FALSE),"CHYBA")))),2)</f>
        <v>#N/A</v>
      </c>
      <c r="S32" s="51" t="e">
        <f>ROUND(VLOOKUP(EVID_HNOJENI!N32,HNOJIVA_ALL!$A$2:$Z$3303,18,FALSE)*K32*IF(L32="t",10,IF(L32="kg",0.01,IF(L32="q",1,IF(L32="l",0.01*VLOOKUP(EVID_HNOJENI!N32,HNOJIVA_ALL!$A$2:$AE$3303,31,FALSE),"CHYBA")))),2)</f>
        <v>#N/A</v>
      </c>
      <c r="T32" s="51" t="e">
        <f>ROUND(VLOOKUP(EVID_HNOJENI!N32,HNOJIVA_ALL!$A$2:$Z$3303,17,FALSE)*K32*IF(L32="t",10,IF(L32="kg",0.01,IF(L32="q",1,IF(L32="l",0.01*VLOOKUP(EVID_HNOJENI!N32,HNOJIVA_ALL!$A$2:$AE$3303,31,FALSE),"CHYBA")))),2)</f>
        <v>#N/A</v>
      </c>
      <c r="U32" s="51" t="e">
        <f>ROUND(VLOOKUP(EVID_HNOJENI!N32,HNOJIVA_ALL!$A$2:$Z$3303,20,FALSE)*K32*IF(L32="t",10,IF(L32="kg",0.01,IF(L32="q",1,IF(L32="l",0.01*VLOOKUP(EVID_HNOJENI!N32,HNOJIVA_ALL!$A$2:$AE$3303,31,FALSE),"CHYBA")))),2)</f>
        <v>#N/A</v>
      </c>
    </row>
    <row r="33" spans="1:21" x14ac:dyDescent="0.2">
      <c r="A33" s="32"/>
      <c r="B33" s="45" t="e">
        <f>VLOOKUP($A33,EVID_OSEVU!$A$1:$M$4972,2,FALSE)</f>
        <v>#N/A</v>
      </c>
      <c r="C33" s="45" t="e">
        <f>VLOOKUP($A33,EVID_OSEVU!$A$1:$M$4972,3,FALSE)</f>
        <v>#N/A</v>
      </c>
      <c r="D33" s="45" t="e">
        <f>VLOOKUP($A33,EVID_OSEVU!$A$1:$M$4972,4,FALSE)</f>
        <v>#N/A</v>
      </c>
      <c r="E33" s="45" t="e">
        <f>VLOOKUP($A33,EVID_OSEVU!$A$1:$M$4972,7,FALSE)</f>
        <v>#N/A</v>
      </c>
      <c r="F33" s="45" t="e">
        <f>VLOOKUP($A33,EVID_OSEVU!$A$1:$M$4972,8,FALSE)</f>
        <v>#N/A</v>
      </c>
      <c r="G33" s="45" t="e">
        <f>VLOOKUP($A33,EVID_OSEVU!$A$1:$M$4972,11,FALSE)</f>
        <v>#N/A</v>
      </c>
      <c r="H33" s="35"/>
      <c r="I33" s="48"/>
      <c r="J33" s="33" t="e">
        <f>VLOOKUP($A33,EVID_OSEVU!$A$1:$M$4972,11,FALSE)</f>
        <v>#N/A</v>
      </c>
      <c r="K33" s="39"/>
      <c r="L33" s="49"/>
      <c r="M33" s="89" t="e">
        <f t="shared" si="0"/>
        <v>#N/A</v>
      </c>
      <c r="N33" s="50"/>
      <c r="O33" s="37" t="e">
        <f>VLOOKUP(EVID_HNOJENI!N33,HNOJIVA_ALL!$A$2:$Z$3303,4,FALSE)</f>
        <v>#N/A</v>
      </c>
      <c r="P33" s="51" t="e">
        <f>ROUND(VLOOKUP(EVID_HNOJENI!N33,HNOJIVA_ALL!$A$2:$Z$3303,14,FALSE)*K33*IF(L33="t",10,IF(L33="kg",0.01,IF(L33="q",1,IF(L33="l",0.01*VLOOKUP(EVID_HNOJENI!N33,HNOJIVA_ALL!$A$2:$AE$3303,31,FALSE),"CHYBA")))),2)</f>
        <v>#N/A</v>
      </c>
      <c r="Q33" s="51" t="e">
        <f>ROUND(VLOOKUP(EVID_HNOJENI!N33,HNOJIVA_ALL!$A$2:$Z$3303,15,FALSE)*K33*IF(L33="t",10,IF(L33="kg",0.01,IF(L33="q",1,IF(L33="l",0.01*VLOOKUP(EVID_HNOJENI!N33,HNOJIVA_ALL!$A$2:$AE$3303,31,FALSE),"CHYBA")))),2)</f>
        <v>#N/A</v>
      </c>
      <c r="R33" s="51" t="e">
        <f>ROUND(VLOOKUP(EVID_HNOJENI!N33,HNOJIVA_ALL!$A$2:$Z$3303,16,FALSE)*K33*IF(L33="t",10,IF(L33="kg",0.01,IF(L33="q",1,IF(L33="l",0.01*VLOOKUP(EVID_HNOJENI!N33,HNOJIVA_ALL!$A$2:$AE$3303,31,FALSE),"CHYBA")))),2)</f>
        <v>#N/A</v>
      </c>
      <c r="S33" s="51" t="e">
        <f>ROUND(VLOOKUP(EVID_HNOJENI!N33,HNOJIVA_ALL!$A$2:$Z$3303,18,FALSE)*K33*IF(L33="t",10,IF(L33="kg",0.01,IF(L33="q",1,IF(L33="l",0.01*VLOOKUP(EVID_HNOJENI!N33,HNOJIVA_ALL!$A$2:$AE$3303,31,FALSE),"CHYBA")))),2)</f>
        <v>#N/A</v>
      </c>
      <c r="T33" s="51" t="e">
        <f>ROUND(VLOOKUP(EVID_HNOJENI!N33,HNOJIVA_ALL!$A$2:$Z$3303,17,FALSE)*K33*IF(L33="t",10,IF(L33="kg",0.01,IF(L33="q",1,IF(L33="l",0.01*VLOOKUP(EVID_HNOJENI!N33,HNOJIVA_ALL!$A$2:$AE$3303,31,FALSE),"CHYBA")))),2)</f>
        <v>#N/A</v>
      </c>
      <c r="U33" s="51" t="e">
        <f>ROUND(VLOOKUP(EVID_HNOJENI!N33,HNOJIVA_ALL!$A$2:$Z$3303,20,FALSE)*K33*IF(L33="t",10,IF(L33="kg",0.01,IF(L33="q",1,IF(L33="l",0.01*VLOOKUP(EVID_HNOJENI!N33,HNOJIVA_ALL!$A$2:$AE$3303,31,FALSE),"CHYBA")))),2)</f>
        <v>#N/A</v>
      </c>
    </row>
    <row r="34" spans="1:21" x14ac:dyDescent="0.2">
      <c r="A34" s="32"/>
      <c r="B34" s="45" t="e">
        <f>VLOOKUP($A34,EVID_OSEVU!$A$1:$M$4972,2,FALSE)</f>
        <v>#N/A</v>
      </c>
      <c r="C34" s="45" t="e">
        <f>VLOOKUP($A34,EVID_OSEVU!$A$1:$M$4972,3,FALSE)</f>
        <v>#N/A</v>
      </c>
      <c r="D34" s="45" t="e">
        <f>VLOOKUP($A34,EVID_OSEVU!$A$1:$M$4972,4,FALSE)</f>
        <v>#N/A</v>
      </c>
      <c r="E34" s="45" t="e">
        <f>VLOOKUP($A34,EVID_OSEVU!$A$1:$M$4972,7,FALSE)</f>
        <v>#N/A</v>
      </c>
      <c r="F34" s="45" t="e">
        <f>VLOOKUP($A34,EVID_OSEVU!$A$1:$M$4972,8,FALSE)</f>
        <v>#N/A</v>
      </c>
      <c r="G34" s="45" t="e">
        <f>VLOOKUP($A34,EVID_OSEVU!$A$1:$M$4972,11,FALSE)</f>
        <v>#N/A</v>
      </c>
      <c r="H34" s="35"/>
      <c r="I34" s="48"/>
      <c r="J34" s="33" t="e">
        <f>VLOOKUP($A34,EVID_OSEVU!$A$1:$M$4972,11,FALSE)</f>
        <v>#N/A</v>
      </c>
      <c r="K34" s="39"/>
      <c r="L34" s="49"/>
      <c r="M34" s="89" t="e">
        <f t="shared" si="0"/>
        <v>#N/A</v>
      </c>
      <c r="N34" s="50"/>
      <c r="O34" s="37" t="e">
        <f>VLOOKUP(EVID_HNOJENI!N34,HNOJIVA_ALL!$A$2:$Z$3303,4,FALSE)</f>
        <v>#N/A</v>
      </c>
      <c r="P34" s="51" t="e">
        <f>ROUND(VLOOKUP(EVID_HNOJENI!N34,HNOJIVA_ALL!$A$2:$Z$3303,14,FALSE)*K34*IF(L34="t",10,IF(L34="kg",0.01,IF(L34="q",1,IF(L34="l",0.01*VLOOKUP(EVID_HNOJENI!N34,HNOJIVA_ALL!$A$2:$AE$3303,31,FALSE),"CHYBA")))),2)</f>
        <v>#N/A</v>
      </c>
      <c r="Q34" s="51" t="e">
        <f>ROUND(VLOOKUP(EVID_HNOJENI!N34,HNOJIVA_ALL!$A$2:$Z$3303,15,FALSE)*K34*IF(L34="t",10,IF(L34="kg",0.01,IF(L34="q",1,IF(L34="l",0.01*VLOOKUP(EVID_HNOJENI!N34,HNOJIVA_ALL!$A$2:$AE$3303,31,FALSE),"CHYBA")))),2)</f>
        <v>#N/A</v>
      </c>
      <c r="R34" s="51" t="e">
        <f>ROUND(VLOOKUP(EVID_HNOJENI!N34,HNOJIVA_ALL!$A$2:$Z$3303,16,FALSE)*K34*IF(L34="t",10,IF(L34="kg",0.01,IF(L34="q",1,IF(L34="l",0.01*VLOOKUP(EVID_HNOJENI!N34,HNOJIVA_ALL!$A$2:$AE$3303,31,FALSE),"CHYBA")))),2)</f>
        <v>#N/A</v>
      </c>
      <c r="S34" s="51" t="e">
        <f>ROUND(VLOOKUP(EVID_HNOJENI!N34,HNOJIVA_ALL!$A$2:$Z$3303,18,FALSE)*K34*IF(L34="t",10,IF(L34="kg",0.01,IF(L34="q",1,IF(L34="l",0.01*VLOOKUP(EVID_HNOJENI!N34,HNOJIVA_ALL!$A$2:$AE$3303,31,FALSE),"CHYBA")))),2)</f>
        <v>#N/A</v>
      </c>
      <c r="T34" s="51" t="e">
        <f>ROUND(VLOOKUP(EVID_HNOJENI!N34,HNOJIVA_ALL!$A$2:$Z$3303,17,FALSE)*K34*IF(L34="t",10,IF(L34="kg",0.01,IF(L34="q",1,IF(L34="l",0.01*VLOOKUP(EVID_HNOJENI!N34,HNOJIVA_ALL!$A$2:$AE$3303,31,FALSE),"CHYBA")))),2)</f>
        <v>#N/A</v>
      </c>
      <c r="U34" s="51" t="e">
        <f>ROUND(VLOOKUP(EVID_HNOJENI!N34,HNOJIVA_ALL!$A$2:$Z$3303,20,FALSE)*K34*IF(L34="t",10,IF(L34="kg",0.01,IF(L34="q",1,IF(L34="l",0.01*VLOOKUP(EVID_HNOJENI!N34,HNOJIVA_ALL!$A$2:$AE$3303,31,FALSE),"CHYBA")))),2)</f>
        <v>#N/A</v>
      </c>
    </row>
    <row r="35" spans="1:21" x14ac:dyDescent="0.2">
      <c r="A35" s="32"/>
      <c r="B35" s="45" t="e">
        <f>VLOOKUP($A35,EVID_OSEVU!$A$1:$M$4972,2,FALSE)</f>
        <v>#N/A</v>
      </c>
      <c r="C35" s="45" t="e">
        <f>VLOOKUP($A35,EVID_OSEVU!$A$1:$M$4972,3,FALSE)</f>
        <v>#N/A</v>
      </c>
      <c r="D35" s="45" t="e">
        <f>VLOOKUP($A35,EVID_OSEVU!$A$1:$M$4972,4,FALSE)</f>
        <v>#N/A</v>
      </c>
      <c r="E35" s="45" t="e">
        <f>VLOOKUP($A35,EVID_OSEVU!$A$1:$M$4972,7,FALSE)</f>
        <v>#N/A</v>
      </c>
      <c r="F35" s="45" t="e">
        <f>VLOOKUP($A35,EVID_OSEVU!$A$1:$M$4972,8,FALSE)</f>
        <v>#N/A</v>
      </c>
      <c r="G35" s="45" t="e">
        <f>VLOOKUP($A35,EVID_OSEVU!$A$1:$M$4972,11,FALSE)</f>
        <v>#N/A</v>
      </c>
      <c r="H35" s="35"/>
      <c r="I35" s="48"/>
      <c r="J35" s="33" t="e">
        <f>VLOOKUP($A35,EVID_OSEVU!$A$1:$M$4972,11,FALSE)</f>
        <v>#N/A</v>
      </c>
      <c r="K35" s="39"/>
      <c r="L35" s="49"/>
      <c r="M35" s="89" t="e">
        <f t="shared" si="0"/>
        <v>#N/A</v>
      </c>
      <c r="N35" s="50"/>
      <c r="O35" s="37" t="e">
        <f>VLOOKUP(EVID_HNOJENI!N35,HNOJIVA_ALL!$A$2:$Z$3303,4,FALSE)</f>
        <v>#N/A</v>
      </c>
      <c r="P35" s="51" t="e">
        <f>ROUND(VLOOKUP(EVID_HNOJENI!N35,HNOJIVA_ALL!$A$2:$Z$3303,14,FALSE)*K35*IF(L35="t",10,IF(L35="kg",0.01,IF(L35="q",1,IF(L35="l",0.01*VLOOKUP(EVID_HNOJENI!N35,HNOJIVA_ALL!$A$2:$AE$3303,31,FALSE),"CHYBA")))),2)</f>
        <v>#N/A</v>
      </c>
      <c r="Q35" s="51" t="e">
        <f>ROUND(VLOOKUP(EVID_HNOJENI!N35,HNOJIVA_ALL!$A$2:$Z$3303,15,FALSE)*K35*IF(L35="t",10,IF(L35="kg",0.01,IF(L35="q",1,IF(L35="l",0.01*VLOOKUP(EVID_HNOJENI!N35,HNOJIVA_ALL!$A$2:$AE$3303,31,FALSE),"CHYBA")))),2)</f>
        <v>#N/A</v>
      </c>
      <c r="R35" s="51" t="e">
        <f>ROUND(VLOOKUP(EVID_HNOJENI!N35,HNOJIVA_ALL!$A$2:$Z$3303,16,FALSE)*K35*IF(L35="t",10,IF(L35="kg",0.01,IF(L35="q",1,IF(L35="l",0.01*VLOOKUP(EVID_HNOJENI!N35,HNOJIVA_ALL!$A$2:$AE$3303,31,FALSE),"CHYBA")))),2)</f>
        <v>#N/A</v>
      </c>
      <c r="S35" s="51" t="e">
        <f>ROUND(VLOOKUP(EVID_HNOJENI!N35,HNOJIVA_ALL!$A$2:$Z$3303,18,FALSE)*K35*IF(L35="t",10,IF(L35="kg",0.01,IF(L35="q",1,IF(L35="l",0.01*VLOOKUP(EVID_HNOJENI!N35,HNOJIVA_ALL!$A$2:$AE$3303,31,FALSE),"CHYBA")))),2)</f>
        <v>#N/A</v>
      </c>
      <c r="T35" s="51" t="e">
        <f>ROUND(VLOOKUP(EVID_HNOJENI!N35,HNOJIVA_ALL!$A$2:$Z$3303,17,FALSE)*K35*IF(L35="t",10,IF(L35="kg",0.01,IF(L35="q",1,IF(L35="l",0.01*VLOOKUP(EVID_HNOJENI!N35,HNOJIVA_ALL!$A$2:$AE$3303,31,FALSE),"CHYBA")))),2)</f>
        <v>#N/A</v>
      </c>
      <c r="U35" s="51" t="e">
        <f>ROUND(VLOOKUP(EVID_HNOJENI!N35,HNOJIVA_ALL!$A$2:$Z$3303,20,FALSE)*K35*IF(L35="t",10,IF(L35="kg",0.01,IF(L35="q",1,IF(L35="l",0.01*VLOOKUP(EVID_HNOJENI!N35,HNOJIVA_ALL!$A$2:$AE$3303,31,FALSE),"CHYBA")))),2)</f>
        <v>#N/A</v>
      </c>
    </row>
    <row r="36" spans="1:21" x14ac:dyDescent="0.2">
      <c r="A36" s="32"/>
      <c r="B36" s="45" t="e">
        <f>VLOOKUP($A36,EVID_OSEVU!$A$1:$M$4972,2,FALSE)</f>
        <v>#N/A</v>
      </c>
      <c r="C36" s="45" t="e">
        <f>VLOOKUP($A36,EVID_OSEVU!$A$1:$M$4972,3,FALSE)</f>
        <v>#N/A</v>
      </c>
      <c r="D36" s="45" t="e">
        <f>VLOOKUP($A36,EVID_OSEVU!$A$1:$M$4972,4,FALSE)</f>
        <v>#N/A</v>
      </c>
      <c r="E36" s="45" t="e">
        <f>VLOOKUP($A36,EVID_OSEVU!$A$1:$M$4972,7,FALSE)</f>
        <v>#N/A</v>
      </c>
      <c r="F36" s="45" t="e">
        <f>VLOOKUP($A36,EVID_OSEVU!$A$1:$M$4972,8,FALSE)</f>
        <v>#N/A</v>
      </c>
      <c r="G36" s="45" t="e">
        <f>VLOOKUP($A36,EVID_OSEVU!$A$1:$M$4972,11,FALSE)</f>
        <v>#N/A</v>
      </c>
      <c r="H36" s="35"/>
      <c r="I36" s="48"/>
      <c r="J36" s="33" t="e">
        <f>VLOOKUP($A36,EVID_OSEVU!$A$1:$M$4972,11,FALSE)</f>
        <v>#N/A</v>
      </c>
      <c r="K36" s="39"/>
      <c r="L36" s="49"/>
      <c r="M36" s="89" t="e">
        <f t="shared" si="0"/>
        <v>#N/A</v>
      </c>
      <c r="N36" s="50"/>
      <c r="O36" s="37" t="e">
        <f>VLOOKUP(EVID_HNOJENI!N36,HNOJIVA_ALL!$A$2:$Z$3303,4,FALSE)</f>
        <v>#N/A</v>
      </c>
      <c r="P36" s="51" t="e">
        <f>ROUND(VLOOKUP(EVID_HNOJENI!N36,HNOJIVA_ALL!$A$2:$Z$3303,14,FALSE)*K36*IF(L36="t",10,IF(L36="kg",0.01,IF(L36="q",1,IF(L36="l",0.01*VLOOKUP(EVID_HNOJENI!N36,HNOJIVA_ALL!$A$2:$AE$3303,31,FALSE),"CHYBA")))),2)</f>
        <v>#N/A</v>
      </c>
      <c r="Q36" s="51" t="e">
        <f>ROUND(VLOOKUP(EVID_HNOJENI!N36,HNOJIVA_ALL!$A$2:$Z$3303,15,FALSE)*K36*IF(L36="t",10,IF(L36="kg",0.01,IF(L36="q",1,IF(L36="l",0.01*VLOOKUP(EVID_HNOJENI!N36,HNOJIVA_ALL!$A$2:$AE$3303,31,FALSE),"CHYBA")))),2)</f>
        <v>#N/A</v>
      </c>
      <c r="R36" s="51" t="e">
        <f>ROUND(VLOOKUP(EVID_HNOJENI!N36,HNOJIVA_ALL!$A$2:$Z$3303,16,FALSE)*K36*IF(L36="t",10,IF(L36="kg",0.01,IF(L36="q",1,IF(L36="l",0.01*VLOOKUP(EVID_HNOJENI!N36,HNOJIVA_ALL!$A$2:$AE$3303,31,FALSE),"CHYBA")))),2)</f>
        <v>#N/A</v>
      </c>
      <c r="S36" s="51" t="e">
        <f>ROUND(VLOOKUP(EVID_HNOJENI!N36,HNOJIVA_ALL!$A$2:$Z$3303,18,FALSE)*K36*IF(L36="t",10,IF(L36="kg",0.01,IF(L36="q",1,IF(L36="l",0.01*VLOOKUP(EVID_HNOJENI!N36,HNOJIVA_ALL!$A$2:$AE$3303,31,FALSE),"CHYBA")))),2)</f>
        <v>#N/A</v>
      </c>
      <c r="T36" s="51" t="e">
        <f>ROUND(VLOOKUP(EVID_HNOJENI!N36,HNOJIVA_ALL!$A$2:$Z$3303,17,FALSE)*K36*IF(L36="t",10,IF(L36="kg",0.01,IF(L36="q",1,IF(L36="l",0.01*VLOOKUP(EVID_HNOJENI!N36,HNOJIVA_ALL!$A$2:$AE$3303,31,FALSE),"CHYBA")))),2)</f>
        <v>#N/A</v>
      </c>
      <c r="U36" s="51" t="e">
        <f>ROUND(VLOOKUP(EVID_HNOJENI!N36,HNOJIVA_ALL!$A$2:$Z$3303,20,FALSE)*K36*IF(L36="t",10,IF(L36="kg",0.01,IF(L36="q",1,IF(L36="l",0.01*VLOOKUP(EVID_HNOJENI!N36,HNOJIVA_ALL!$A$2:$AE$3303,31,FALSE),"CHYBA")))),2)</f>
        <v>#N/A</v>
      </c>
    </row>
    <row r="37" spans="1:21" x14ac:dyDescent="0.2">
      <c r="A37" s="32"/>
      <c r="B37" s="45" t="e">
        <f>VLOOKUP($A37,EVID_OSEVU!$A$1:$M$4972,2,FALSE)</f>
        <v>#N/A</v>
      </c>
      <c r="C37" s="45" t="e">
        <f>VLOOKUP($A37,EVID_OSEVU!$A$1:$M$4972,3,FALSE)</f>
        <v>#N/A</v>
      </c>
      <c r="D37" s="45" t="e">
        <f>VLOOKUP($A37,EVID_OSEVU!$A$1:$M$4972,4,FALSE)</f>
        <v>#N/A</v>
      </c>
      <c r="E37" s="45" t="e">
        <f>VLOOKUP($A37,EVID_OSEVU!$A$1:$M$4972,7,FALSE)</f>
        <v>#N/A</v>
      </c>
      <c r="F37" s="45" t="e">
        <f>VLOOKUP($A37,EVID_OSEVU!$A$1:$M$4972,8,FALSE)</f>
        <v>#N/A</v>
      </c>
      <c r="G37" s="45" t="e">
        <f>VLOOKUP($A37,EVID_OSEVU!$A$1:$M$4972,11,FALSE)</f>
        <v>#N/A</v>
      </c>
      <c r="H37" s="35"/>
      <c r="I37" s="48"/>
      <c r="J37" s="33" t="e">
        <f>VLOOKUP($A37,EVID_OSEVU!$A$1:$M$4972,11,FALSE)</f>
        <v>#N/A</v>
      </c>
      <c r="K37" s="39"/>
      <c r="L37" s="49"/>
      <c r="M37" s="89" t="e">
        <f t="shared" si="0"/>
        <v>#N/A</v>
      </c>
      <c r="N37" s="50"/>
      <c r="O37" s="37" t="e">
        <f>VLOOKUP(EVID_HNOJENI!N37,HNOJIVA_ALL!$A$2:$Z$3303,4,FALSE)</f>
        <v>#N/A</v>
      </c>
      <c r="P37" s="51" t="e">
        <f>ROUND(VLOOKUP(EVID_HNOJENI!N37,HNOJIVA_ALL!$A$2:$Z$3303,14,FALSE)*K37*IF(L37="t",10,IF(L37="kg",0.01,IF(L37="q",1,IF(L37="l",0.01*VLOOKUP(EVID_HNOJENI!N37,HNOJIVA_ALL!$A$2:$AE$3303,31,FALSE),"CHYBA")))),2)</f>
        <v>#N/A</v>
      </c>
      <c r="Q37" s="51" t="e">
        <f>ROUND(VLOOKUP(EVID_HNOJENI!N37,HNOJIVA_ALL!$A$2:$Z$3303,15,FALSE)*K37*IF(L37="t",10,IF(L37="kg",0.01,IF(L37="q",1,IF(L37="l",0.01*VLOOKUP(EVID_HNOJENI!N37,HNOJIVA_ALL!$A$2:$AE$3303,31,FALSE),"CHYBA")))),2)</f>
        <v>#N/A</v>
      </c>
      <c r="R37" s="51" t="e">
        <f>ROUND(VLOOKUP(EVID_HNOJENI!N37,HNOJIVA_ALL!$A$2:$Z$3303,16,FALSE)*K37*IF(L37="t",10,IF(L37="kg",0.01,IF(L37="q",1,IF(L37="l",0.01*VLOOKUP(EVID_HNOJENI!N37,HNOJIVA_ALL!$A$2:$AE$3303,31,FALSE),"CHYBA")))),2)</f>
        <v>#N/A</v>
      </c>
      <c r="S37" s="51" t="e">
        <f>ROUND(VLOOKUP(EVID_HNOJENI!N37,HNOJIVA_ALL!$A$2:$Z$3303,18,FALSE)*K37*IF(L37="t",10,IF(L37="kg",0.01,IF(L37="q",1,IF(L37="l",0.01*VLOOKUP(EVID_HNOJENI!N37,HNOJIVA_ALL!$A$2:$AE$3303,31,FALSE),"CHYBA")))),2)</f>
        <v>#N/A</v>
      </c>
      <c r="T37" s="51" t="e">
        <f>ROUND(VLOOKUP(EVID_HNOJENI!N37,HNOJIVA_ALL!$A$2:$Z$3303,17,FALSE)*K37*IF(L37="t",10,IF(L37="kg",0.01,IF(L37="q",1,IF(L37="l",0.01*VLOOKUP(EVID_HNOJENI!N37,HNOJIVA_ALL!$A$2:$AE$3303,31,FALSE),"CHYBA")))),2)</f>
        <v>#N/A</v>
      </c>
      <c r="U37" s="51" t="e">
        <f>ROUND(VLOOKUP(EVID_HNOJENI!N37,HNOJIVA_ALL!$A$2:$Z$3303,20,FALSE)*K37*IF(L37="t",10,IF(L37="kg",0.01,IF(L37="q",1,IF(L37="l",0.01*VLOOKUP(EVID_HNOJENI!N37,HNOJIVA_ALL!$A$2:$AE$3303,31,FALSE),"CHYBA")))),2)</f>
        <v>#N/A</v>
      </c>
    </row>
    <row r="38" spans="1:21" x14ac:dyDescent="0.2">
      <c r="A38" s="32"/>
      <c r="B38" s="45" t="e">
        <f>VLOOKUP($A38,EVID_OSEVU!$A$1:$M$4972,2,FALSE)</f>
        <v>#N/A</v>
      </c>
      <c r="C38" s="45" t="e">
        <f>VLOOKUP($A38,EVID_OSEVU!$A$1:$M$4972,3,FALSE)</f>
        <v>#N/A</v>
      </c>
      <c r="D38" s="45" t="e">
        <f>VLOOKUP($A38,EVID_OSEVU!$A$1:$M$4972,4,FALSE)</f>
        <v>#N/A</v>
      </c>
      <c r="E38" s="45" t="e">
        <f>VLOOKUP($A38,EVID_OSEVU!$A$1:$M$4972,7,FALSE)</f>
        <v>#N/A</v>
      </c>
      <c r="F38" s="45" t="e">
        <f>VLOOKUP($A38,EVID_OSEVU!$A$1:$M$4972,8,FALSE)</f>
        <v>#N/A</v>
      </c>
      <c r="G38" s="45" t="e">
        <f>VLOOKUP($A38,EVID_OSEVU!$A$1:$M$4972,11,FALSE)</f>
        <v>#N/A</v>
      </c>
      <c r="H38" s="35"/>
      <c r="I38" s="48"/>
      <c r="J38" s="33" t="e">
        <f>VLOOKUP($A38,EVID_OSEVU!$A$1:$M$4972,11,FALSE)</f>
        <v>#N/A</v>
      </c>
      <c r="K38" s="39"/>
      <c r="L38" s="49"/>
      <c r="M38" s="89" t="e">
        <f t="shared" si="0"/>
        <v>#N/A</v>
      </c>
      <c r="N38" s="50"/>
      <c r="O38" s="37" t="e">
        <f>VLOOKUP(EVID_HNOJENI!N38,HNOJIVA_ALL!$A$2:$Z$3303,4,FALSE)</f>
        <v>#N/A</v>
      </c>
      <c r="P38" s="51" t="e">
        <f>ROUND(VLOOKUP(EVID_HNOJENI!N38,HNOJIVA_ALL!$A$2:$Z$3303,14,FALSE)*K38*IF(L38="t",10,IF(L38="kg",0.01,IF(L38="q",1,IF(L38="l",0.01*VLOOKUP(EVID_HNOJENI!N38,HNOJIVA_ALL!$A$2:$AE$3303,31,FALSE),"CHYBA")))),2)</f>
        <v>#N/A</v>
      </c>
      <c r="Q38" s="51" t="e">
        <f>ROUND(VLOOKUP(EVID_HNOJENI!N38,HNOJIVA_ALL!$A$2:$Z$3303,15,FALSE)*K38*IF(L38="t",10,IF(L38="kg",0.01,IF(L38="q",1,IF(L38="l",0.01*VLOOKUP(EVID_HNOJENI!N38,HNOJIVA_ALL!$A$2:$AE$3303,31,FALSE),"CHYBA")))),2)</f>
        <v>#N/A</v>
      </c>
      <c r="R38" s="51" t="e">
        <f>ROUND(VLOOKUP(EVID_HNOJENI!N38,HNOJIVA_ALL!$A$2:$Z$3303,16,FALSE)*K38*IF(L38="t",10,IF(L38="kg",0.01,IF(L38="q",1,IF(L38="l",0.01*VLOOKUP(EVID_HNOJENI!N38,HNOJIVA_ALL!$A$2:$AE$3303,31,FALSE),"CHYBA")))),2)</f>
        <v>#N/A</v>
      </c>
      <c r="S38" s="51" t="e">
        <f>ROUND(VLOOKUP(EVID_HNOJENI!N38,HNOJIVA_ALL!$A$2:$Z$3303,18,FALSE)*K38*IF(L38="t",10,IF(L38="kg",0.01,IF(L38="q",1,IF(L38="l",0.01*VLOOKUP(EVID_HNOJENI!N38,HNOJIVA_ALL!$A$2:$AE$3303,31,FALSE),"CHYBA")))),2)</f>
        <v>#N/A</v>
      </c>
      <c r="T38" s="51" t="e">
        <f>ROUND(VLOOKUP(EVID_HNOJENI!N38,HNOJIVA_ALL!$A$2:$Z$3303,17,FALSE)*K38*IF(L38="t",10,IF(L38="kg",0.01,IF(L38="q",1,IF(L38="l",0.01*VLOOKUP(EVID_HNOJENI!N38,HNOJIVA_ALL!$A$2:$AE$3303,31,FALSE),"CHYBA")))),2)</f>
        <v>#N/A</v>
      </c>
      <c r="U38" s="51" t="e">
        <f>ROUND(VLOOKUP(EVID_HNOJENI!N38,HNOJIVA_ALL!$A$2:$Z$3303,20,FALSE)*K38*IF(L38="t",10,IF(L38="kg",0.01,IF(L38="q",1,IF(L38="l",0.01*VLOOKUP(EVID_HNOJENI!N38,HNOJIVA_ALL!$A$2:$AE$3303,31,FALSE),"CHYBA")))),2)</f>
        <v>#N/A</v>
      </c>
    </row>
    <row r="39" spans="1:21" x14ac:dyDescent="0.2">
      <c r="A39" s="32"/>
      <c r="B39" s="45" t="e">
        <f>VLOOKUP($A39,EVID_OSEVU!$A$1:$M$4972,2,FALSE)</f>
        <v>#N/A</v>
      </c>
      <c r="C39" s="45" t="e">
        <f>VLOOKUP($A39,EVID_OSEVU!$A$1:$M$4972,3,FALSE)</f>
        <v>#N/A</v>
      </c>
      <c r="D39" s="45" t="e">
        <f>VLOOKUP($A39,EVID_OSEVU!$A$1:$M$4972,4,FALSE)</f>
        <v>#N/A</v>
      </c>
      <c r="E39" s="45" t="e">
        <f>VLOOKUP($A39,EVID_OSEVU!$A$1:$M$4972,7,FALSE)</f>
        <v>#N/A</v>
      </c>
      <c r="F39" s="45" t="e">
        <f>VLOOKUP($A39,EVID_OSEVU!$A$1:$M$4972,8,FALSE)</f>
        <v>#N/A</v>
      </c>
      <c r="G39" s="45" t="e">
        <f>VLOOKUP($A39,EVID_OSEVU!$A$1:$M$4972,11,FALSE)</f>
        <v>#N/A</v>
      </c>
      <c r="H39" s="35"/>
      <c r="I39" s="48"/>
      <c r="J39" s="33" t="e">
        <f>VLOOKUP($A39,EVID_OSEVU!$A$1:$M$4972,11,FALSE)</f>
        <v>#N/A</v>
      </c>
      <c r="K39" s="39"/>
      <c r="L39" s="49"/>
      <c r="M39" s="89" t="e">
        <f t="shared" si="0"/>
        <v>#N/A</v>
      </c>
      <c r="N39" s="50"/>
      <c r="O39" s="37" t="e">
        <f>VLOOKUP(EVID_HNOJENI!N39,HNOJIVA_ALL!$A$2:$Z$3303,4,FALSE)</f>
        <v>#N/A</v>
      </c>
      <c r="P39" s="51" t="e">
        <f>ROUND(VLOOKUP(EVID_HNOJENI!N39,HNOJIVA_ALL!$A$2:$Z$3303,14,FALSE)*K39*IF(L39="t",10,IF(L39="kg",0.01,IF(L39="q",1,IF(L39="l",0.01*VLOOKUP(EVID_HNOJENI!N39,HNOJIVA_ALL!$A$2:$AE$3303,31,FALSE),"CHYBA")))),2)</f>
        <v>#N/A</v>
      </c>
      <c r="Q39" s="51" t="e">
        <f>ROUND(VLOOKUP(EVID_HNOJENI!N39,HNOJIVA_ALL!$A$2:$Z$3303,15,FALSE)*K39*IF(L39="t",10,IF(L39="kg",0.01,IF(L39="q",1,IF(L39="l",0.01*VLOOKUP(EVID_HNOJENI!N39,HNOJIVA_ALL!$A$2:$AE$3303,31,FALSE),"CHYBA")))),2)</f>
        <v>#N/A</v>
      </c>
      <c r="R39" s="51" t="e">
        <f>ROUND(VLOOKUP(EVID_HNOJENI!N39,HNOJIVA_ALL!$A$2:$Z$3303,16,FALSE)*K39*IF(L39="t",10,IF(L39="kg",0.01,IF(L39="q",1,IF(L39="l",0.01*VLOOKUP(EVID_HNOJENI!N39,HNOJIVA_ALL!$A$2:$AE$3303,31,FALSE),"CHYBA")))),2)</f>
        <v>#N/A</v>
      </c>
      <c r="S39" s="51" t="e">
        <f>ROUND(VLOOKUP(EVID_HNOJENI!N39,HNOJIVA_ALL!$A$2:$Z$3303,18,FALSE)*K39*IF(L39="t",10,IF(L39="kg",0.01,IF(L39="q",1,IF(L39="l",0.01*VLOOKUP(EVID_HNOJENI!N39,HNOJIVA_ALL!$A$2:$AE$3303,31,FALSE),"CHYBA")))),2)</f>
        <v>#N/A</v>
      </c>
      <c r="T39" s="51" t="e">
        <f>ROUND(VLOOKUP(EVID_HNOJENI!N39,HNOJIVA_ALL!$A$2:$Z$3303,17,FALSE)*K39*IF(L39="t",10,IF(L39="kg",0.01,IF(L39="q",1,IF(L39="l",0.01*VLOOKUP(EVID_HNOJENI!N39,HNOJIVA_ALL!$A$2:$AE$3303,31,FALSE),"CHYBA")))),2)</f>
        <v>#N/A</v>
      </c>
      <c r="U39" s="51" t="e">
        <f>ROUND(VLOOKUP(EVID_HNOJENI!N39,HNOJIVA_ALL!$A$2:$Z$3303,20,FALSE)*K39*IF(L39="t",10,IF(L39="kg",0.01,IF(L39="q",1,IF(L39="l",0.01*VLOOKUP(EVID_HNOJENI!N39,HNOJIVA_ALL!$A$2:$AE$3303,31,FALSE),"CHYBA")))),2)</f>
        <v>#N/A</v>
      </c>
    </row>
    <row r="40" spans="1:21" x14ac:dyDescent="0.2">
      <c r="A40" s="32"/>
      <c r="B40" s="45" t="e">
        <f>VLOOKUP($A40,EVID_OSEVU!$A$1:$M$4972,2,FALSE)</f>
        <v>#N/A</v>
      </c>
      <c r="C40" s="45" t="e">
        <f>VLOOKUP($A40,EVID_OSEVU!$A$1:$M$4972,3,FALSE)</f>
        <v>#N/A</v>
      </c>
      <c r="D40" s="45" t="e">
        <f>VLOOKUP($A40,EVID_OSEVU!$A$1:$M$4972,4,FALSE)</f>
        <v>#N/A</v>
      </c>
      <c r="E40" s="45" t="e">
        <f>VLOOKUP($A40,EVID_OSEVU!$A$1:$M$4972,7,FALSE)</f>
        <v>#N/A</v>
      </c>
      <c r="F40" s="45" t="e">
        <f>VLOOKUP($A40,EVID_OSEVU!$A$1:$M$4972,8,FALSE)</f>
        <v>#N/A</v>
      </c>
      <c r="G40" s="45" t="e">
        <f>VLOOKUP($A40,EVID_OSEVU!$A$1:$M$4972,11,FALSE)</f>
        <v>#N/A</v>
      </c>
      <c r="H40" s="35"/>
      <c r="I40" s="48"/>
      <c r="J40" s="33" t="e">
        <f>VLOOKUP($A40,EVID_OSEVU!$A$1:$M$4972,11,FALSE)</f>
        <v>#N/A</v>
      </c>
      <c r="K40" s="39"/>
      <c r="L40" s="49"/>
      <c r="M40" s="89" t="e">
        <f t="shared" si="0"/>
        <v>#N/A</v>
      </c>
      <c r="N40" s="50"/>
      <c r="O40" s="37" t="e">
        <f>VLOOKUP(EVID_HNOJENI!N40,HNOJIVA_ALL!$A$2:$Z$3303,4,FALSE)</f>
        <v>#N/A</v>
      </c>
      <c r="P40" s="51" t="e">
        <f>ROUND(VLOOKUP(EVID_HNOJENI!N40,HNOJIVA_ALL!$A$2:$Z$3303,14,FALSE)*K40*IF(L40="t",10,IF(L40="kg",0.01,IF(L40="q",1,IF(L40="l",0.01*VLOOKUP(EVID_HNOJENI!N40,HNOJIVA_ALL!$A$2:$AE$3303,31,FALSE),"CHYBA")))),2)</f>
        <v>#N/A</v>
      </c>
      <c r="Q40" s="51" t="e">
        <f>ROUND(VLOOKUP(EVID_HNOJENI!N40,HNOJIVA_ALL!$A$2:$Z$3303,15,FALSE)*K40*IF(L40="t",10,IF(L40="kg",0.01,IF(L40="q",1,IF(L40="l",0.01*VLOOKUP(EVID_HNOJENI!N40,HNOJIVA_ALL!$A$2:$AE$3303,31,FALSE),"CHYBA")))),2)</f>
        <v>#N/A</v>
      </c>
      <c r="R40" s="51" t="e">
        <f>ROUND(VLOOKUP(EVID_HNOJENI!N40,HNOJIVA_ALL!$A$2:$Z$3303,16,FALSE)*K40*IF(L40="t",10,IF(L40="kg",0.01,IF(L40="q",1,IF(L40="l",0.01*VLOOKUP(EVID_HNOJENI!N40,HNOJIVA_ALL!$A$2:$AE$3303,31,FALSE),"CHYBA")))),2)</f>
        <v>#N/A</v>
      </c>
      <c r="S40" s="51" t="e">
        <f>ROUND(VLOOKUP(EVID_HNOJENI!N40,HNOJIVA_ALL!$A$2:$Z$3303,18,FALSE)*K40*IF(L40="t",10,IF(L40="kg",0.01,IF(L40="q",1,IF(L40="l",0.01*VLOOKUP(EVID_HNOJENI!N40,HNOJIVA_ALL!$A$2:$AE$3303,31,FALSE),"CHYBA")))),2)</f>
        <v>#N/A</v>
      </c>
      <c r="T40" s="51" t="e">
        <f>ROUND(VLOOKUP(EVID_HNOJENI!N40,HNOJIVA_ALL!$A$2:$Z$3303,17,FALSE)*K40*IF(L40="t",10,IF(L40="kg",0.01,IF(L40="q",1,IF(L40="l",0.01*VLOOKUP(EVID_HNOJENI!N40,HNOJIVA_ALL!$A$2:$AE$3303,31,FALSE),"CHYBA")))),2)</f>
        <v>#N/A</v>
      </c>
      <c r="U40" s="51" t="e">
        <f>ROUND(VLOOKUP(EVID_HNOJENI!N40,HNOJIVA_ALL!$A$2:$Z$3303,20,FALSE)*K40*IF(L40="t",10,IF(L40="kg",0.01,IF(L40="q",1,IF(L40="l",0.01*VLOOKUP(EVID_HNOJENI!N40,HNOJIVA_ALL!$A$2:$AE$3303,31,FALSE),"CHYBA")))),2)</f>
        <v>#N/A</v>
      </c>
    </row>
    <row r="41" spans="1:21" x14ac:dyDescent="0.2">
      <c r="A41" s="32"/>
      <c r="B41" s="45" t="e">
        <f>VLOOKUP($A41,EVID_OSEVU!$A$1:$M$4972,2,FALSE)</f>
        <v>#N/A</v>
      </c>
      <c r="C41" s="45" t="e">
        <f>VLOOKUP($A41,EVID_OSEVU!$A$1:$M$4972,3,FALSE)</f>
        <v>#N/A</v>
      </c>
      <c r="D41" s="45" t="e">
        <f>VLOOKUP($A41,EVID_OSEVU!$A$1:$M$4972,4,FALSE)</f>
        <v>#N/A</v>
      </c>
      <c r="E41" s="45" t="e">
        <f>VLOOKUP($A41,EVID_OSEVU!$A$1:$M$4972,7,FALSE)</f>
        <v>#N/A</v>
      </c>
      <c r="F41" s="45" t="e">
        <f>VLOOKUP($A41,EVID_OSEVU!$A$1:$M$4972,8,FALSE)</f>
        <v>#N/A</v>
      </c>
      <c r="G41" s="45" t="e">
        <f>VLOOKUP($A41,EVID_OSEVU!$A$1:$M$4972,11,FALSE)</f>
        <v>#N/A</v>
      </c>
      <c r="H41" s="35"/>
      <c r="I41" s="48"/>
      <c r="J41" s="33" t="e">
        <f>VLOOKUP($A41,EVID_OSEVU!$A$1:$M$4972,11,FALSE)</f>
        <v>#N/A</v>
      </c>
      <c r="K41" s="39"/>
      <c r="L41" s="49"/>
      <c r="M41" s="89" t="e">
        <f t="shared" si="0"/>
        <v>#N/A</v>
      </c>
      <c r="N41" s="50"/>
      <c r="O41" s="37" t="e">
        <f>VLOOKUP(EVID_HNOJENI!N41,HNOJIVA_ALL!$A$2:$Z$3303,4,FALSE)</f>
        <v>#N/A</v>
      </c>
      <c r="P41" s="51" t="e">
        <f>ROUND(VLOOKUP(EVID_HNOJENI!N41,HNOJIVA_ALL!$A$2:$Z$3303,14,FALSE)*K41*IF(L41="t",10,IF(L41="kg",0.01,IF(L41="q",1,IF(L41="l",0.01*VLOOKUP(EVID_HNOJENI!N41,HNOJIVA_ALL!$A$2:$AE$3303,31,FALSE),"CHYBA")))),2)</f>
        <v>#N/A</v>
      </c>
      <c r="Q41" s="51" t="e">
        <f>ROUND(VLOOKUP(EVID_HNOJENI!N41,HNOJIVA_ALL!$A$2:$Z$3303,15,FALSE)*K41*IF(L41="t",10,IF(L41="kg",0.01,IF(L41="q",1,IF(L41="l",0.01*VLOOKUP(EVID_HNOJENI!N41,HNOJIVA_ALL!$A$2:$AE$3303,31,FALSE),"CHYBA")))),2)</f>
        <v>#N/A</v>
      </c>
      <c r="R41" s="51" t="e">
        <f>ROUND(VLOOKUP(EVID_HNOJENI!N41,HNOJIVA_ALL!$A$2:$Z$3303,16,FALSE)*K41*IF(L41="t",10,IF(L41="kg",0.01,IF(L41="q",1,IF(L41="l",0.01*VLOOKUP(EVID_HNOJENI!N41,HNOJIVA_ALL!$A$2:$AE$3303,31,FALSE),"CHYBA")))),2)</f>
        <v>#N/A</v>
      </c>
      <c r="S41" s="51" t="e">
        <f>ROUND(VLOOKUP(EVID_HNOJENI!N41,HNOJIVA_ALL!$A$2:$Z$3303,18,FALSE)*K41*IF(L41="t",10,IF(L41="kg",0.01,IF(L41="q",1,IF(L41="l",0.01*VLOOKUP(EVID_HNOJENI!N41,HNOJIVA_ALL!$A$2:$AE$3303,31,FALSE),"CHYBA")))),2)</f>
        <v>#N/A</v>
      </c>
      <c r="T41" s="51" t="e">
        <f>ROUND(VLOOKUP(EVID_HNOJENI!N41,HNOJIVA_ALL!$A$2:$Z$3303,17,FALSE)*K41*IF(L41="t",10,IF(L41="kg",0.01,IF(L41="q",1,IF(L41="l",0.01*VLOOKUP(EVID_HNOJENI!N41,HNOJIVA_ALL!$A$2:$AE$3303,31,FALSE),"CHYBA")))),2)</f>
        <v>#N/A</v>
      </c>
      <c r="U41" s="51" t="e">
        <f>ROUND(VLOOKUP(EVID_HNOJENI!N41,HNOJIVA_ALL!$A$2:$Z$3303,20,FALSE)*K41*IF(L41="t",10,IF(L41="kg",0.01,IF(L41="q",1,IF(L41="l",0.01*VLOOKUP(EVID_HNOJENI!N41,HNOJIVA_ALL!$A$2:$AE$3303,31,FALSE),"CHYBA")))),2)</f>
        <v>#N/A</v>
      </c>
    </row>
    <row r="42" spans="1:21" x14ac:dyDescent="0.2">
      <c r="A42" s="32"/>
      <c r="B42" s="45" t="e">
        <f>VLOOKUP($A42,EVID_OSEVU!$A$1:$M$4972,2,FALSE)</f>
        <v>#N/A</v>
      </c>
      <c r="C42" s="45" t="e">
        <f>VLOOKUP($A42,EVID_OSEVU!$A$1:$M$4972,3,FALSE)</f>
        <v>#N/A</v>
      </c>
      <c r="D42" s="45" t="e">
        <f>VLOOKUP($A42,EVID_OSEVU!$A$1:$M$4972,4,FALSE)</f>
        <v>#N/A</v>
      </c>
      <c r="E42" s="45" t="e">
        <f>VLOOKUP($A42,EVID_OSEVU!$A$1:$M$4972,7,FALSE)</f>
        <v>#N/A</v>
      </c>
      <c r="F42" s="45" t="e">
        <f>VLOOKUP($A42,EVID_OSEVU!$A$1:$M$4972,8,FALSE)</f>
        <v>#N/A</v>
      </c>
      <c r="G42" s="45" t="e">
        <f>VLOOKUP($A42,EVID_OSEVU!$A$1:$M$4972,11,FALSE)</f>
        <v>#N/A</v>
      </c>
      <c r="H42" s="35"/>
      <c r="I42" s="48"/>
      <c r="J42" s="33" t="e">
        <f>VLOOKUP($A42,EVID_OSEVU!$A$1:$M$4972,11,FALSE)</f>
        <v>#N/A</v>
      </c>
      <c r="K42" s="39"/>
      <c r="L42" s="49"/>
      <c r="M42" s="89" t="e">
        <f t="shared" si="0"/>
        <v>#N/A</v>
      </c>
      <c r="N42" s="50"/>
      <c r="O42" s="37" t="e">
        <f>VLOOKUP(EVID_HNOJENI!N42,HNOJIVA_ALL!$A$2:$Z$3303,4,FALSE)</f>
        <v>#N/A</v>
      </c>
      <c r="P42" s="51" t="e">
        <f>ROUND(VLOOKUP(EVID_HNOJENI!N42,HNOJIVA_ALL!$A$2:$Z$3303,14,FALSE)*K42*IF(L42="t",10,IF(L42="kg",0.01,IF(L42="q",1,IF(L42="l",0.01*VLOOKUP(EVID_HNOJENI!N42,HNOJIVA_ALL!$A$2:$AE$3303,31,FALSE),"CHYBA")))),2)</f>
        <v>#N/A</v>
      </c>
      <c r="Q42" s="51" t="e">
        <f>ROUND(VLOOKUP(EVID_HNOJENI!N42,HNOJIVA_ALL!$A$2:$Z$3303,15,FALSE)*K42*IF(L42="t",10,IF(L42="kg",0.01,IF(L42="q",1,IF(L42="l",0.01*VLOOKUP(EVID_HNOJENI!N42,HNOJIVA_ALL!$A$2:$AE$3303,31,FALSE),"CHYBA")))),2)</f>
        <v>#N/A</v>
      </c>
      <c r="R42" s="51" t="e">
        <f>ROUND(VLOOKUP(EVID_HNOJENI!N42,HNOJIVA_ALL!$A$2:$Z$3303,16,FALSE)*K42*IF(L42="t",10,IF(L42="kg",0.01,IF(L42="q",1,IF(L42="l",0.01*VLOOKUP(EVID_HNOJENI!N42,HNOJIVA_ALL!$A$2:$AE$3303,31,FALSE),"CHYBA")))),2)</f>
        <v>#N/A</v>
      </c>
      <c r="S42" s="51" t="e">
        <f>ROUND(VLOOKUP(EVID_HNOJENI!N42,HNOJIVA_ALL!$A$2:$Z$3303,18,FALSE)*K42*IF(L42="t",10,IF(L42="kg",0.01,IF(L42="q",1,IF(L42="l",0.01*VLOOKUP(EVID_HNOJENI!N42,HNOJIVA_ALL!$A$2:$AE$3303,31,FALSE),"CHYBA")))),2)</f>
        <v>#N/A</v>
      </c>
      <c r="T42" s="51" t="e">
        <f>ROUND(VLOOKUP(EVID_HNOJENI!N42,HNOJIVA_ALL!$A$2:$Z$3303,17,FALSE)*K42*IF(L42="t",10,IF(L42="kg",0.01,IF(L42="q",1,IF(L42="l",0.01*VLOOKUP(EVID_HNOJENI!N42,HNOJIVA_ALL!$A$2:$AE$3303,31,FALSE),"CHYBA")))),2)</f>
        <v>#N/A</v>
      </c>
      <c r="U42" s="51" t="e">
        <f>ROUND(VLOOKUP(EVID_HNOJENI!N42,HNOJIVA_ALL!$A$2:$Z$3303,20,FALSE)*K42*IF(L42="t",10,IF(L42="kg",0.01,IF(L42="q",1,IF(L42="l",0.01*VLOOKUP(EVID_HNOJENI!N42,HNOJIVA_ALL!$A$2:$AE$3303,31,FALSE),"CHYBA")))),2)</f>
        <v>#N/A</v>
      </c>
    </row>
    <row r="43" spans="1:21" x14ac:dyDescent="0.2">
      <c r="A43" s="32"/>
      <c r="B43" s="45" t="e">
        <f>VLOOKUP($A43,EVID_OSEVU!$A$1:$M$4972,2,FALSE)</f>
        <v>#N/A</v>
      </c>
      <c r="C43" s="45" t="e">
        <f>VLOOKUP($A43,EVID_OSEVU!$A$1:$M$4972,3,FALSE)</f>
        <v>#N/A</v>
      </c>
      <c r="D43" s="45" t="e">
        <f>VLOOKUP($A43,EVID_OSEVU!$A$1:$M$4972,4,FALSE)</f>
        <v>#N/A</v>
      </c>
      <c r="E43" s="45" t="e">
        <f>VLOOKUP($A43,EVID_OSEVU!$A$1:$M$4972,7,FALSE)</f>
        <v>#N/A</v>
      </c>
      <c r="F43" s="45" t="e">
        <f>VLOOKUP($A43,EVID_OSEVU!$A$1:$M$4972,8,FALSE)</f>
        <v>#N/A</v>
      </c>
      <c r="G43" s="45" t="e">
        <f>VLOOKUP($A43,EVID_OSEVU!$A$1:$M$4972,11,FALSE)</f>
        <v>#N/A</v>
      </c>
      <c r="H43" s="35"/>
      <c r="I43" s="48"/>
      <c r="J43" s="33" t="e">
        <f>VLOOKUP($A43,EVID_OSEVU!$A$1:$M$4972,11,FALSE)</f>
        <v>#N/A</v>
      </c>
      <c r="K43" s="39"/>
      <c r="L43" s="49"/>
      <c r="M43" s="89" t="e">
        <f t="shared" si="0"/>
        <v>#N/A</v>
      </c>
      <c r="N43" s="50"/>
      <c r="O43" s="37" t="e">
        <f>VLOOKUP(EVID_HNOJENI!N43,HNOJIVA_ALL!$A$2:$Z$3303,4,FALSE)</f>
        <v>#N/A</v>
      </c>
      <c r="P43" s="51" t="e">
        <f>ROUND(VLOOKUP(EVID_HNOJENI!N43,HNOJIVA_ALL!$A$2:$Z$3303,14,FALSE)*K43*IF(L43="t",10,IF(L43="kg",0.01,IF(L43="q",1,IF(L43="l",0.01*VLOOKUP(EVID_HNOJENI!N43,HNOJIVA_ALL!$A$2:$AE$3303,31,FALSE),"CHYBA")))),2)</f>
        <v>#N/A</v>
      </c>
      <c r="Q43" s="51" t="e">
        <f>ROUND(VLOOKUP(EVID_HNOJENI!N43,HNOJIVA_ALL!$A$2:$Z$3303,15,FALSE)*K43*IF(L43="t",10,IF(L43="kg",0.01,IF(L43="q",1,IF(L43="l",0.01*VLOOKUP(EVID_HNOJENI!N43,HNOJIVA_ALL!$A$2:$AE$3303,31,FALSE),"CHYBA")))),2)</f>
        <v>#N/A</v>
      </c>
      <c r="R43" s="51" t="e">
        <f>ROUND(VLOOKUP(EVID_HNOJENI!N43,HNOJIVA_ALL!$A$2:$Z$3303,16,FALSE)*K43*IF(L43="t",10,IF(L43="kg",0.01,IF(L43="q",1,IF(L43="l",0.01*VLOOKUP(EVID_HNOJENI!N43,HNOJIVA_ALL!$A$2:$AE$3303,31,FALSE),"CHYBA")))),2)</f>
        <v>#N/A</v>
      </c>
      <c r="S43" s="51" t="e">
        <f>ROUND(VLOOKUP(EVID_HNOJENI!N43,HNOJIVA_ALL!$A$2:$Z$3303,18,FALSE)*K43*IF(L43="t",10,IF(L43="kg",0.01,IF(L43="q",1,IF(L43="l",0.01*VLOOKUP(EVID_HNOJENI!N43,HNOJIVA_ALL!$A$2:$AE$3303,31,FALSE),"CHYBA")))),2)</f>
        <v>#N/A</v>
      </c>
      <c r="T43" s="51" t="e">
        <f>ROUND(VLOOKUP(EVID_HNOJENI!N43,HNOJIVA_ALL!$A$2:$Z$3303,17,FALSE)*K43*IF(L43="t",10,IF(L43="kg",0.01,IF(L43="q",1,IF(L43="l",0.01*VLOOKUP(EVID_HNOJENI!N43,HNOJIVA_ALL!$A$2:$AE$3303,31,FALSE),"CHYBA")))),2)</f>
        <v>#N/A</v>
      </c>
      <c r="U43" s="51" t="e">
        <f>ROUND(VLOOKUP(EVID_HNOJENI!N43,HNOJIVA_ALL!$A$2:$Z$3303,20,FALSE)*K43*IF(L43="t",10,IF(L43="kg",0.01,IF(L43="q",1,IF(L43="l",0.01*VLOOKUP(EVID_HNOJENI!N43,HNOJIVA_ALL!$A$2:$AE$3303,31,FALSE),"CHYBA")))),2)</f>
        <v>#N/A</v>
      </c>
    </row>
    <row r="44" spans="1:21" x14ac:dyDescent="0.2">
      <c r="A44" s="32"/>
      <c r="B44" s="45" t="e">
        <f>VLOOKUP($A44,EVID_OSEVU!$A$1:$M$4972,2,FALSE)</f>
        <v>#N/A</v>
      </c>
      <c r="C44" s="45" t="e">
        <f>VLOOKUP($A44,EVID_OSEVU!$A$1:$M$4972,3,FALSE)</f>
        <v>#N/A</v>
      </c>
      <c r="D44" s="45" t="e">
        <f>VLOOKUP($A44,EVID_OSEVU!$A$1:$M$4972,4,FALSE)</f>
        <v>#N/A</v>
      </c>
      <c r="E44" s="45" t="e">
        <f>VLOOKUP($A44,EVID_OSEVU!$A$1:$M$4972,7,FALSE)</f>
        <v>#N/A</v>
      </c>
      <c r="F44" s="45" t="e">
        <f>VLOOKUP($A44,EVID_OSEVU!$A$1:$M$4972,8,FALSE)</f>
        <v>#N/A</v>
      </c>
      <c r="G44" s="45" t="e">
        <f>VLOOKUP($A44,EVID_OSEVU!$A$1:$M$4972,11,FALSE)</f>
        <v>#N/A</v>
      </c>
      <c r="H44" s="35"/>
      <c r="I44" s="48"/>
      <c r="J44" s="33" t="e">
        <f>VLOOKUP($A44,EVID_OSEVU!$A$1:$M$4972,11,FALSE)</f>
        <v>#N/A</v>
      </c>
      <c r="K44" s="39"/>
      <c r="L44" s="49"/>
      <c r="M44" s="89" t="e">
        <f t="shared" si="0"/>
        <v>#N/A</v>
      </c>
      <c r="N44" s="50"/>
      <c r="O44" s="37" t="e">
        <f>VLOOKUP(EVID_HNOJENI!N44,HNOJIVA_ALL!$A$2:$Z$3303,4,FALSE)</f>
        <v>#N/A</v>
      </c>
      <c r="P44" s="51" t="e">
        <f>ROUND(VLOOKUP(EVID_HNOJENI!N44,HNOJIVA_ALL!$A$2:$Z$3303,14,FALSE)*K44*IF(L44="t",10,IF(L44="kg",0.01,IF(L44="q",1,IF(L44="l",0.01*VLOOKUP(EVID_HNOJENI!N44,HNOJIVA_ALL!$A$2:$AE$3303,31,FALSE),"CHYBA")))),2)</f>
        <v>#N/A</v>
      </c>
      <c r="Q44" s="51" t="e">
        <f>ROUND(VLOOKUP(EVID_HNOJENI!N44,HNOJIVA_ALL!$A$2:$Z$3303,15,FALSE)*K44*IF(L44="t",10,IF(L44="kg",0.01,IF(L44="q",1,IF(L44="l",0.01*VLOOKUP(EVID_HNOJENI!N44,HNOJIVA_ALL!$A$2:$AE$3303,31,FALSE),"CHYBA")))),2)</f>
        <v>#N/A</v>
      </c>
      <c r="R44" s="51" t="e">
        <f>ROUND(VLOOKUP(EVID_HNOJENI!N44,HNOJIVA_ALL!$A$2:$Z$3303,16,FALSE)*K44*IF(L44="t",10,IF(L44="kg",0.01,IF(L44="q",1,IF(L44="l",0.01*VLOOKUP(EVID_HNOJENI!N44,HNOJIVA_ALL!$A$2:$AE$3303,31,FALSE),"CHYBA")))),2)</f>
        <v>#N/A</v>
      </c>
      <c r="S44" s="51" t="e">
        <f>ROUND(VLOOKUP(EVID_HNOJENI!N44,HNOJIVA_ALL!$A$2:$Z$3303,18,FALSE)*K44*IF(L44="t",10,IF(L44="kg",0.01,IF(L44="q",1,IF(L44="l",0.01*VLOOKUP(EVID_HNOJENI!N44,HNOJIVA_ALL!$A$2:$AE$3303,31,FALSE),"CHYBA")))),2)</f>
        <v>#N/A</v>
      </c>
      <c r="T44" s="51" t="e">
        <f>ROUND(VLOOKUP(EVID_HNOJENI!N44,HNOJIVA_ALL!$A$2:$Z$3303,17,FALSE)*K44*IF(L44="t",10,IF(L44="kg",0.01,IF(L44="q",1,IF(L44="l",0.01*VLOOKUP(EVID_HNOJENI!N44,HNOJIVA_ALL!$A$2:$AE$3303,31,FALSE),"CHYBA")))),2)</f>
        <v>#N/A</v>
      </c>
      <c r="U44" s="51" t="e">
        <f>ROUND(VLOOKUP(EVID_HNOJENI!N44,HNOJIVA_ALL!$A$2:$Z$3303,20,FALSE)*K44*IF(L44="t",10,IF(L44="kg",0.01,IF(L44="q",1,IF(L44="l",0.01*VLOOKUP(EVID_HNOJENI!N44,HNOJIVA_ALL!$A$2:$AE$3303,31,FALSE),"CHYBA")))),2)</f>
        <v>#N/A</v>
      </c>
    </row>
    <row r="45" spans="1:21" x14ac:dyDescent="0.2">
      <c r="A45" s="32"/>
      <c r="B45" s="45" t="e">
        <f>VLOOKUP($A45,EVID_OSEVU!$A$1:$M$4972,2,FALSE)</f>
        <v>#N/A</v>
      </c>
      <c r="C45" s="45" t="e">
        <f>VLOOKUP($A45,EVID_OSEVU!$A$1:$M$4972,3,FALSE)</f>
        <v>#N/A</v>
      </c>
      <c r="D45" s="45" t="e">
        <f>VLOOKUP($A45,EVID_OSEVU!$A$1:$M$4972,4,FALSE)</f>
        <v>#N/A</v>
      </c>
      <c r="E45" s="45" t="e">
        <f>VLOOKUP($A45,EVID_OSEVU!$A$1:$M$4972,7,FALSE)</f>
        <v>#N/A</v>
      </c>
      <c r="F45" s="45" t="e">
        <f>VLOOKUP($A45,EVID_OSEVU!$A$1:$M$4972,8,FALSE)</f>
        <v>#N/A</v>
      </c>
      <c r="G45" s="45" t="e">
        <f>VLOOKUP($A45,EVID_OSEVU!$A$1:$M$4972,11,FALSE)</f>
        <v>#N/A</v>
      </c>
      <c r="H45" s="35"/>
      <c r="I45" s="48"/>
      <c r="J45" s="33" t="e">
        <f>VLOOKUP($A45,EVID_OSEVU!$A$1:$M$4972,11,FALSE)</f>
        <v>#N/A</v>
      </c>
      <c r="K45" s="39"/>
      <c r="L45" s="49"/>
      <c r="M45" s="89" t="e">
        <f t="shared" si="0"/>
        <v>#N/A</v>
      </c>
      <c r="N45" s="50"/>
      <c r="O45" s="37" t="e">
        <f>VLOOKUP(EVID_HNOJENI!N45,HNOJIVA_ALL!$A$2:$Z$3303,4,FALSE)</f>
        <v>#N/A</v>
      </c>
      <c r="P45" s="51" t="e">
        <f>ROUND(VLOOKUP(EVID_HNOJENI!N45,HNOJIVA_ALL!$A$2:$Z$3303,14,FALSE)*K45*IF(L45="t",10,IF(L45="kg",0.01,IF(L45="q",1,IF(L45="l",0.01*VLOOKUP(EVID_HNOJENI!N45,HNOJIVA_ALL!$A$2:$AE$3303,31,FALSE),"CHYBA")))),2)</f>
        <v>#N/A</v>
      </c>
      <c r="Q45" s="51" t="e">
        <f>ROUND(VLOOKUP(EVID_HNOJENI!N45,HNOJIVA_ALL!$A$2:$Z$3303,15,FALSE)*K45*IF(L45="t",10,IF(L45="kg",0.01,IF(L45="q",1,IF(L45="l",0.01*VLOOKUP(EVID_HNOJENI!N45,HNOJIVA_ALL!$A$2:$AE$3303,31,FALSE),"CHYBA")))),2)</f>
        <v>#N/A</v>
      </c>
      <c r="R45" s="51" t="e">
        <f>ROUND(VLOOKUP(EVID_HNOJENI!N45,HNOJIVA_ALL!$A$2:$Z$3303,16,FALSE)*K45*IF(L45="t",10,IF(L45="kg",0.01,IF(L45="q",1,IF(L45="l",0.01*VLOOKUP(EVID_HNOJENI!N45,HNOJIVA_ALL!$A$2:$AE$3303,31,FALSE),"CHYBA")))),2)</f>
        <v>#N/A</v>
      </c>
      <c r="S45" s="51" t="e">
        <f>ROUND(VLOOKUP(EVID_HNOJENI!N45,HNOJIVA_ALL!$A$2:$Z$3303,18,FALSE)*K45*IF(L45="t",10,IF(L45="kg",0.01,IF(L45="q",1,IF(L45="l",0.01*VLOOKUP(EVID_HNOJENI!N45,HNOJIVA_ALL!$A$2:$AE$3303,31,FALSE),"CHYBA")))),2)</f>
        <v>#N/A</v>
      </c>
      <c r="T45" s="51" t="e">
        <f>ROUND(VLOOKUP(EVID_HNOJENI!N45,HNOJIVA_ALL!$A$2:$Z$3303,17,FALSE)*K45*IF(L45="t",10,IF(L45="kg",0.01,IF(L45="q",1,IF(L45="l",0.01*VLOOKUP(EVID_HNOJENI!N45,HNOJIVA_ALL!$A$2:$AE$3303,31,FALSE),"CHYBA")))),2)</f>
        <v>#N/A</v>
      </c>
      <c r="U45" s="51" t="e">
        <f>ROUND(VLOOKUP(EVID_HNOJENI!N45,HNOJIVA_ALL!$A$2:$Z$3303,20,FALSE)*K45*IF(L45="t",10,IF(L45="kg",0.01,IF(L45="q",1,IF(L45="l",0.01*VLOOKUP(EVID_HNOJENI!N45,HNOJIVA_ALL!$A$2:$AE$3303,31,FALSE),"CHYBA")))),2)</f>
        <v>#N/A</v>
      </c>
    </row>
    <row r="46" spans="1:21" x14ac:dyDescent="0.2">
      <c r="A46" s="32"/>
      <c r="B46" s="45" t="e">
        <f>VLOOKUP($A46,EVID_OSEVU!$A$1:$M$4972,2,FALSE)</f>
        <v>#N/A</v>
      </c>
      <c r="C46" s="45" t="e">
        <f>VLOOKUP($A46,EVID_OSEVU!$A$1:$M$4972,3,FALSE)</f>
        <v>#N/A</v>
      </c>
      <c r="D46" s="45" t="e">
        <f>VLOOKUP($A46,EVID_OSEVU!$A$1:$M$4972,4,FALSE)</f>
        <v>#N/A</v>
      </c>
      <c r="E46" s="45" t="e">
        <f>VLOOKUP($A46,EVID_OSEVU!$A$1:$M$4972,7,FALSE)</f>
        <v>#N/A</v>
      </c>
      <c r="F46" s="45" t="e">
        <f>VLOOKUP($A46,EVID_OSEVU!$A$1:$M$4972,8,FALSE)</f>
        <v>#N/A</v>
      </c>
      <c r="G46" s="45" t="e">
        <f>VLOOKUP($A46,EVID_OSEVU!$A$1:$M$4972,11,FALSE)</f>
        <v>#N/A</v>
      </c>
      <c r="H46" s="35"/>
      <c r="I46" s="48"/>
      <c r="J46" s="33" t="e">
        <f>VLOOKUP($A46,EVID_OSEVU!$A$1:$M$4972,11,FALSE)</f>
        <v>#N/A</v>
      </c>
      <c r="K46" s="39"/>
      <c r="L46" s="49"/>
      <c r="M46" s="89" t="e">
        <f t="shared" si="0"/>
        <v>#N/A</v>
      </c>
      <c r="N46" s="50"/>
      <c r="O46" s="37" t="e">
        <f>VLOOKUP(EVID_HNOJENI!N46,HNOJIVA_ALL!$A$2:$Z$3303,4,FALSE)</f>
        <v>#N/A</v>
      </c>
      <c r="P46" s="51" t="e">
        <f>ROUND(VLOOKUP(EVID_HNOJENI!N46,HNOJIVA_ALL!$A$2:$Z$3303,14,FALSE)*K46*IF(L46="t",10,IF(L46="kg",0.01,IF(L46="q",1,IF(L46="l",0.01*VLOOKUP(EVID_HNOJENI!N46,HNOJIVA_ALL!$A$2:$AE$3303,31,FALSE),"CHYBA")))),2)</f>
        <v>#N/A</v>
      </c>
      <c r="Q46" s="51" t="e">
        <f>ROUND(VLOOKUP(EVID_HNOJENI!N46,HNOJIVA_ALL!$A$2:$Z$3303,15,FALSE)*K46*IF(L46="t",10,IF(L46="kg",0.01,IF(L46="q",1,IF(L46="l",0.01*VLOOKUP(EVID_HNOJENI!N46,HNOJIVA_ALL!$A$2:$AE$3303,31,FALSE),"CHYBA")))),2)</f>
        <v>#N/A</v>
      </c>
      <c r="R46" s="51" t="e">
        <f>ROUND(VLOOKUP(EVID_HNOJENI!N46,HNOJIVA_ALL!$A$2:$Z$3303,16,FALSE)*K46*IF(L46="t",10,IF(L46="kg",0.01,IF(L46="q",1,IF(L46="l",0.01*VLOOKUP(EVID_HNOJENI!N46,HNOJIVA_ALL!$A$2:$AE$3303,31,FALSE),"CHYBA")))),2)</f>
        <v>#N/A</v>
      </c>
      <c r="S46" s="51" t="e">
        <f>ROUND(VLOOKUP(EVID_HNOJENI!N46,HNOJIVA_ALL!$A$2:$Z$3303,18,FALSE)*K46*IF(L46="t",10,IF(L46="kg",0.01,IF(L46="q",1,IF(L46="l",0.01*VLOOKUP(EVID_HNOJENI!N46,HNOJIVA_ALL!$A$2:$AE$3303,31,FALSE),"CHYBA")))),2)</f>
        <v>#N/A</v>
      </c>
      <c r="T46" s="51" t="e">
        <f>ROUND(VLOOKUP(EVID_HNOJENI!N46,HNOJIVA_ALL!$A$2:$Z$3303,17,FALSE)*K46*IF(L46="t",10,IF(L46="kg",0.01,IF(L46="q",1,IF(L46="l",0.01*VLOOKUP(EVID_HNOJENI!N46,HNOJIVA_ALL!$A$2:$AE$3303,31,FALSE),"CHYBA")))),2)</f>
        <v>#N/A</v>
      </c>
      <c r="U46" s="51" t="e">
        <f>ROUND(VLOOKUP(EVID_HNOJENI!N46,HNOJIVA_ALL!$A$2:$Z$3303,20,FALSE)*K46*IF(L46="t",10,IF(L46="kg",0.01,IF(L46="q",1,IF(L46="l",0.01*VLOOKUP(EVID_HNOJENI!N46,HNOJIVA_ALL!$A$2:$AE$3303,31,FALSE),"CHYBA")))),2)</f>
        <v>#N/A</v>
      </c>
    </row>
    <row r="47" spans="1:21" x14ac:dyDescent="0.2">
      <c r="A47" s="32"/>
      <c r="B47" s="45" t="e">
        <f>VLOOKUP($A47,EVID_OSEVU!$A$1:$M$4972,2,FALSE)</f>
        <v>#N/A</v>
      </c>
      <c r="C47" s="45" t="e">
        <f>VLOOKUP($A47,EVID_OSEVU!$A$1:$M$4972,3,FALSE)</f>
        <v>#N/A</v>
      </c>
      <c r="D47" s="45" t="e">
        <f>VLOOKUP($A47,EVID_OSEVU!$A$1:$M$4972,4,FALSE)</f>
        <v>#N/A</v>
      </c>
      <c r="E47" s="45" t="e">
        <f>VLOOKUP($A47,EVID_OSEVU!$A$1:$M$4972,7,FALSE)</f>
        <v>#N/A</v>
      </c>
      <c r="F47" s="45" t="e">
        <f>VLOOKUP($A47,EVID_OSEVU!$A$1:$M$4972,8,FALSE)</f>
        <v>#N/A</v>
      </c>
      <c r="G47" s="45" t="e">
        <f>VLOOKUP($A47,EVID_OSEVU!$A$1:$M$4972,11,FALSE)</f>
        <v>#N/A</v>
      </c>
      <c r="H47" s="35"/>
      <c r="I47" s="48"/>
      <c r="J47" s="33" t="e">
        <f>VLOOKUP($A47,EVID_OSEVU!$A$1:$M$4972,11,FALSE)</f>
        <v>#N/A</v>
      </c>
      <c r="K47" s="39"/>
      <c r="L47" s="49"/>
      <c r="M47" s="89" t="e">
        <f t="shared" si="0"/>
        <v>#N/A</v>
      </c>
      <c r="N47" s="50"/>
      <c r="O47" s="37" t="e">
        <f>VLOOKUP(EVID_HNOJENI!N47,HNOJIVA_ALL!$A$2:$Z$3303,4,FALSE)</f>
        <v>#N/A</v>
      </c>
      <c r="P47" s="51" t="e">
        <f>ROUND(VLOOKUP(EVID_HNOJENI!N47,HNOJIVA_ALL!$A$2:$Z$3303,14,FALSE)*K47*IF(L47="t",10,IF(L47="kg",0.01,IF(L47="q",1,IF(L47="l",0.01*VLOOKUP(EVID_HNOJENI!N47,HNOJIVA_ALL!$A$2:$AE$3303,31,FALSE),"CHYBA")))),2)</f>
        <v>#N/A</v>
      </c>
      <c r="Q47" s="51" t="e">
        <f>ROUND(VLOOKUP(EVID_HNOJENI!N47,HNOJIVA_ALL!$A$2:$Z$3303,15,FALSE)*K47*IF(L47="t",10,IF(L47="kg",0.01,IF(L47="q",1,IF(L47="l",0.01*VLOOKUP(EVID_HNOJENI!N47,HNOJIVA_ALL!$A$2:$AE$3303,31,FALSE),"CHYBA")))),2)</f>
        <v>#N/A</v>
      </c>
      <c r="R47" s="51" t="e">
        <f>ROUND(VLOOKUP(EVID_HNOJENI!N47,HNOJIVA_ALL!$A$2:$Z$3303,16,FALSE)*K47*IF(L47="t",10,IF(L47="kg",0.01,IF(L47="q",1,IF(L47="l",0.01*VLOOKUP(EVID_HNOJENI!N47,HNOJIVA_ALL!$A$2:$AE$3303,31,FALSE),"CHYBA")))),2)</f>
        <v>#N/A</v>
      </c>
      <c r="S47" s="51" t="e">
        <f>ROUND(VLOOKUP(EVID_HNOJENI!N47,HNOJIVA_ALL!$A$2:$Z$3303,18,FALSE)*K47*IF(L47="t",10,IF(L47="kg",0.01,IF(L47="q",1,IF(L47="l",0.01*VLOOKUP(EVID_HNOJENI!N47,HNOJIVA_ALL!$A$2:$AE$3303,31,FALSE),"CHYBA")))),2)</f>
        <v>#N/A</v>
      </c>
      <c r="T47" s="51" t="e">
        <f>ROUND(VLOOKUP(EVID_HNOJENI!N47,HNOJIVA_ALL!$A$2:$Z$3303,17,FALSE)*K47*IF(L47="t",10,IF(L47="kg",0.01,IF(L47="q",1,IF(L47="l",0.01*VLOOKUP(EVID_HNOJENI!N47,HNOJIVA_ALL!$A$2:$AE$3303,31,FALSE),"CHYBA")))),2)</f>
        <v>#N/A</v>
      </c>
      <c r="U47" s="51" t="e">
        <f>ROUND(VLOOKUP(EVID_HNOJENI!N47,HNOJIVA_ALL!$A$2:$Z$3303,20,FALSE)*K47*IF(L47="t",10,IF(L47="kg",0.01,IF(L47="q",1,IF(L47="l",0.01*VLOOKUP(EVID_HNOJENI!N47,HNOJIVA_ALL!$A$2:$AE$3303,31,FALSE),"CHYBA")))),2)</f>
        <v>#N/A</v>
      </c>
    </row>
    <row r="48" spans="1:21" x14ac:dyDescent="0.2">
      <c r="A48" s="32"/>
      <c r="B48" s="45" t="e">
        <f>VLOOKUP($A48,EVID_OSEVU!$A$1:$M$4972,2,FALSE)</f>
        <v>#N/A</v>
      </c>
      <c r="C48" s="45" t="e">
        <f>VLOOKUP($A48,EVID_OSEVU!$A$1:$M$4972,3,FALSE)</f>
        <v>#N/A</v>
      </c>
      <c r="D48" s="45" t="e">
        <f>VLOOKUP($A48,EVID_OSEVU!$A$1:$M$4972,4,FALSE)</f>
        <v>#N/A</v>
      </c>
      <c r="E48" s="45" t="e">
        <f>VLOOKUP($A48,EVID_OSEVU!$A$1:$M$4972,7,FALSE)</f>
        <v>#N/A</v>
      </c>
      <c r="F48" s="45" t="e">
        <f>VLOOKUP($A48,EVID_OSEVU!$A$1:$M$4972,8,FALSE)</f>
        <v>#N/A</v>
      </c>
      <c r="G48" s="45" t="e">
        <f>VLOOKUP($A48,EVID_OSEVU!$A$1:$M$4972,11,FALSE)</f>
        <v>#N/A</v>
      </c>
      <c r="H48" s="35"/>
      <c r="I48" s="48"/>
      <c r="J48" s="33" t="e">
        <f>VLOOKUP($A48,EVID_OSEVU!$A$1:$M$4972,11,FALSE)</f>
        <v>#N/A</v>
      </c>
      <c r="K48" s="39"/>
      <c r="L48" s="49"/>
      <c r="M48" s="89" t="e">
        <f t="shared" si="0"/>
        <v>#N/A</v>
      </c>
      <c r="N48" s="50"/>
      <c r="O48" s="37" t="e">
        <f>VLOOKUP(EVID_HNOJENI!N48,HNOJIVA_ALL!$A$2:$Z$3303,4,FALSE)</f>
        <v>#N/A</v>
      </c>
      <c r="P48" s="51" t="e">
        <f>ROUND(VLOOKUP(EVID_HNOJENI!N48,HNOJIVA_ALL!$A$2:$Z$3303,14,FALSE)*K48*IF(L48="t",10,IF(L48="kg",0.01,IF(L48="q",1,IF(L48="l",0.01*VLOOKUP(EVID_HNOJENI!N48,HNOJIVA_ALL!$A$2:$AE$3303,31,FALSE),"CHYBA")))),2)</f>
        <v>#N/A</v>
      </c>
      <c r="Q48" s="51" t="e">
        <f>ROUND(VLOOKUP(EVID_HNOJENI!N48,HNOJIVA_ALL!$A$2:$Z$3303,15,FALSE)*K48*IF(L48="t",10,IF(L48="kg",0.01,IF(L48="q",1,IF(L48="l",0.01*VLOOKUP(EVID_HNOJENI!N48,HNOJIVA_ALL!$A$2:$AE$3303,31,FALSE),"CHYBA")))),2)</f>
        <v>#N/A</v>
      </c>
      <c r="R48" s="51" t="e">
        <f>ROUND(VLOOKUP(EVID_HNOJENI!N48,HNOJIVA_ALL!$A$2:$Z$3303,16,FALSE)*K48*IF(L48="t",10,IF(L48="kg",0.01,IF(L48="q",1,IF(L48="l",0.01*VLOOKUP(EVID_HNOJENI!N48,HNOJIVA_ALL!$A$2:$AE$3303,31,FALSE),"CHYBA")))),2)</f>
        <v>#N/A</v>
      </c>
      <c r="S48" s="51" t="e">
        <f>ROUND(VLOOKUP(EVID_HNOJENI!N48,HNOJIVA_ALL!$A$2:$Z$3303,18,FALSE)*K48*IF(L48="t",10,IF(L48="kg",0.01,IF(L48="q",1,IF(L48="l",0.01*VLOOKUP(EVID_HNOJENI!N48,HNOJIVA_ALL!$A$2:$AE$3303,31,FALSE),"CHYBA")))),2)</f>
        <v>#N/A</v>
      </c>
      <c r="T48" s="51" t="e">
        <f>ROUND(VLOOKUP(EVID_HNOJENI!N48,HNOJIVA_ALL!$A$2:$Z$3303,17,FALSE)*K48*IF(L48="t",10,IF(L48="kg",0.01,IF(L48="q",1,IF(L48="l",0.01*VLOOKUP(EVID_HNOJENI!N48,HNOJIVA_ALL!$A$2:$AE$3303,31,FALSE),"CHYBA")))),2)</f>
        <v>#N/A</v>
      </c>
      <c r="U48" s="51" t="e">
        <f>ROUND(VLOOKUP(EVID_HNOJENI!N48,HNOJIVA_ALL!$A$2:$Z$3303,20,FALSE)*K48*IF(L48="t",10,IF(L48="kg",0.01,IF(L48="q",1,IF(L48="l",0.01*VLOOKUP(EVID_HNOJENI!N48,HNOJIVA_ALL!$A$2:$AE$3303,31,FALSE),"CHYBA")))),2)</f>
        <v>#N/A</v>
      </c>
    </row>
    <row r="49" spans="1:21" x14ac:dyDescent="0.2">
      <c r="A49" s="32"/>
      <c r="B49" s="45" t="e">
        <f>VLOOKUP($A49,EVID_OSEVU!$A$1:$M$4972,2,FALSE)</f>
        <v>#N/A</v>
      </c>
      <c r="C49" s="45" t="e">
        <f>VLOOKUP($A49,EVID_OSEVU!$A$1:$M$4972,3,FALSE)</f>
        <v>#N/A</v>
      </c>
      <c r="D49" s="45" t="e">
        <f>VLOOKUP($A49,EVID_OSEVU!$A$1:$M$4972,4,FALSE)</f>
        <v>#N/A</v>
      </c>
      <c r="E49" s="45" t="e">
        <f>VLOOKUP($A49,EVID_OSEVU!$A$1:$M$4972,7,FALSE)</f>
        <v>#N/A</v>
      </c>
      <c r="F49" s="45" t="e">
        <f>VLOOKUP($A49,EVID_OSEVU!$A$1:$M$4972,8,FALSE)</f>
        <v>#N/A</v>
      </c>
      <c r="G49" s="45" t="e">
        <f>VLOOKUP($A49,EVID_OSEVU!$A$1:$M$4972,11,FALSE)</f>
        <v>#N/A</v>
      </c>
      <c r="H49" s="35"/>
      <c r="I49" s="48"/>
      <c r="J49" s="33" t="e">
        <f>VLOOKUP($A49,EVID_OSEVU!$A$1:$M$4972,11,FALSE)</f>
        <v>#N/A</v>
      </c>
      <c r="K49" s="39"/>
      <c r="L49" s="49"/>
      <c r="M49" s="89" t="e">
        <f t="shared" si="0"/>
        <v>#N/A</v>
      </c>
      <c r="N49" s="50"/>
      <c r="O49" s="37" t="e">
        <f>VLOOKUP(EVID_HNOJENI!N49,HNOJIVA_ALL!$A$2:$Z$3303,4,FALSE)</f>
        <v>#N/A</v>
      </c>
      <c r="P49" s="51" t="e">
        <f>ROUND(VLOOKUP(EVID_HNOJENI!N49,HNOJIVA_ALL!$A$2:$Z$3303,14,FALSE)*K49*IF(L49="t",10,IF(L49="kg",0.01,IF(L49="q",1,IF(L49="l",0.01*VLOOKUP(EVID_HNOJENI!N49,HNOJIVA_ALL!$A$2:$AE$3303,31,FALSE),"CHYBA")))),2)</f>
        <v>#N/A</v>
      </c>
      <c r="Q49" s="51" t="e">
        <f>ROUND(VLOOKUP(EVID_HNOJENI!N49,HNOJIVA_ALL!$A$2:$Z$3303,15,FALSE)*K49*IF(L49="t",10,IF(L49="kg",0.01,IF(L49="q",1,IF(L49="l",0.01*VLOOKUP(EVID_HNOJENI!N49,HNOJIVA_ALL!$A$2:$AE$3303,31,FALSE),"CHYBA")))),2)</f>
        <v>#N/A</v>
      </c>
      <c r="R49" s="51" t="e">
        <f>ROUND(VLOOKUP(EVID_HNOJENI!N49,HNOJIVA_ALL!$A$2:$Z$3303,16,FALSE)*K49*IF(L49="t",10,IF(L49="kg",0.01,IF(L49="q",1,IF(L49="l",0.01*VLOOKUP(EVID_HNOJENI!N49,HNOJIVA_ALL!$A$2:$AE$3303,31,FALSE),"CHYBA")))),2)</f>
        <v>#N/A</v>
      </c>
      <c r="S49" s="51" t="e">
        <f>ROUND(VLOOKUP(EVID_HNOJENI!N49,HNOJIVA_ALL!$A$2:$Z$3303,18,FALSE)*K49*IF(L49="t",10,IF(L49="kg",0.01,IF(L49="q",1,IF(L49="l",0.01*VLOOKUP(EVID_HNOJENI!N49,HNOJIVA_ALL!$A$2:$AE$3303,31,FALSE),"CHYBA")))),2)</f>
        <v>#N/A</v>
      </c>
      <c r="T49" s="51" t="e">
        <f>ROUND(VLOOKUP(EVID_HNOJENI!N49,HNOJIVA_ALL!$A$2:$Z$3303,17,FALSE)*K49*IF(L49="t",10,IF(L49="kg",0.01,IF(L49="q",1,IF(L49="l",0.01*VLOOKUP(EVID_HNOJENI!N49,HNOJIVA_ALL!$A$2:$AE$3303,31,FALSE),"CHYBA")))),2)</f>
        <v>#N/A</v>
      </c>
      <c r="U49" s="51" t="e">
        <f>ROUND(VLOOKUP(EVID_HNOJENI!N49,HNOJIVA_ALL!$A$2:$Z$3303,20,FALSE)*K49*IF(L49="t",10,IF(L49="kg",0.01,IF(L49="q",1,IF(L49="l",0.01*VLOOKUP(EVID_HNOJENI!N49,HNOJIVA_ALL!$A$2:$AE$3303,31,FALSE),"CHYBA")))),2)</f>
        <v>#N/A</v>
      </c>
    </row>
    <row r="50" spans="1:21" x14ac:dyDescent="0.2">
      <c r="A50" s="32"/>
      <c r="B50" s="45" t="e">
        <f>VLOOKUP($A50,EVID_OSEVU!$A$1:$M$4972,2,FALSE)</f>
        <v>#N/A</v>
      </c>
      <c r="C50" s="45" t="e">
        <f>VLOOKUP($A50,EVID_OSEVU!$A$1:$M$4972,3,FALSE)</f>
        <v>#N/A</v>
      </c>
      <c r="D50" s="45" t="e">
        <f>VLOOKUP($A50,EVID_OSEVU!$A$1:$M$4972,4,FALSE)</f>
        <v>#N/A</v>
      </c>
      <c r="E50" s="45" t="e">
        <f>VLOOKUP($A50,EVID_OSEVU!$A$1:$M$4972,7,FALSE)</f>
        <v>#N/A</v>
      </c>
      <c r="F50" s="45" t="e">
        <f>VLOOKUP($A50,EVID_OSEVU!$A$1:$M$4972,8,FALSE)</f>
        <v>#N/A</v>
      </c>
      <c r="G50" s="45" t="e">
        <f>VLOOKUP($A50,EVID_OSEVU!$A$1:$M$4972,11,FALSE)</f>
        <v>#N/A</v>
      </c>
      <c r="H50" s="35"/>
      <c r="I50" s="48"/>
      <c r="J50" s="33" t="e">
        <f>VLOOKUP($A50,EVID_OSEVU!$A$1:$M$4972,11,FALSE)</f>
        <v>#N/A</v>
      </c>
      <c r="K50" s="39"/>
      <c r="L50" s="49"/>
      <c r="M50" s="89" t="e">
        <f t="shared" si="0"/>
        <v>#N/A</v>
      </c>
      <c r="N50" s="50"/>
      <c r="O50" s="37" t="e">
        <f>VLOOKUP(EVID_HNOJENI!N50,HNOJIVA_ALL!$A$2:$Z$3303,4,FALSE)</f>
        <v>#N/A</v>
      </c>
      <c r="P50" s="51" t="e">
        <f>ROUND(VLOOKUP(EVID_HNOJENI!N50,HNOJIVA_ALL!$A$2:$Z$3303,14,FALSE)*K50*IF(L50="t",10,IF(L50="kg",0.01,IF(L50="q",1,IF(L50="l",0.01*VLOOKUP(EVID_HNOJENI!N50,HNOJIVA_ALL!$A$2:$AE$3303,31,FALSE),"CHYBA")))),2)</f>
        <v>#N/A</v>
      </c>
      <c r="Q50" s="51" t="e">
        <f>ROUND(VLOOKUP(EVID_HNOJENI!N50,HNOJIVA_ALL!$A$2:$Z$3303,15,FALSE)*K50*IF(L50="t",10,IF(L50="kg",0.01,IF(L50="q",1,IF(L50="l",0.01*VLOOKUP(EVID_HNOJENI!N50,HNOJIVA_ALL!$A$2:$AE$3303,31,FALSE),"CHYBA")))),2)</f>
        <v>#N/A</v>
      </c>
      <c r="R50" s="51" t="e">
        <f>ROUND(VLOOKUP(EVID_HNOJENI!N50,HNOJIVA_ALL!$A$2:$Z$3303,16,FALSE)*K50*IF(L50="t",10,IF(L50="kg",0.01,IF(L50="q",1,IF(L50="l",0.01*VLOOKUP(EVID_HNOJENI!N50,HNOJIVA_ALL!$A$2:$AE$3303,31,FALSE),"CHYBA")))),2)</f>
        <v>#N/A</v>
      </c>
      <c r="S50" s="51" t="e">
        <f>ROUND(VLOOKUP(EVID_HNOJENI!N50,HNOJIVA_ALL!$A$2:$Z$3303,18,FALSE)*K50*IF(L50="t",10,IF(L50="kg",0.01,IF(L50="q",1,IF(L50="l",0.01*VLOOKUP(EVID_HNOJENI!N50,HNOJIVA_ALL!$A$2:$AE$3303,31,FALSE),"CHYBA")))),2)</f>
        <v>#N/A</v>
      </c>
      <c r="T50" s="51" t="e">
        <f>ROUND(VLOOKUP(EVID_HNOJENI!N50,HNOJIVA_ALL!$A$2:$Z$3303,17,FALSE)*K50*IF(L50="t",10,IF(L50="kg",0.01,IF(L50="q",1,IF(L50="l",0.01*VLOOKUP(EVID_HNOJENI!N50,HNOJIVA_ALL!$A$2:$AE$3303,31,FALSE),"CHYBA")))),2)</f>
        <v>#N/A</v>
      </c>
      <c r="U50" s="51" t="e">
        <f>ROUND(VLOOKUP(EVID_HNOJENI!N50,HNOJIVA_ALL!$A$2:$Z$3303,20,FALSE)*K50*IF(L50="t",10,IF(L50="kg",0.01,IF(L50="q",1,IF(L50="l",0.01*VLOOKUP(EVID_HNOJENI!N50,HNOJIVA_ALL!$A$2:$AE$3303,31,FALSE),"CHYBA")))),2)</f>
        <v>#N/A</v>
      </c>
    </row>
    <row r="51" spans="1:21" x14ac:dyDescent="0.2">
      <c r="A51" s="32"/>
      <c r="B51" s="45" t="e">
        <f>VLOOKUP($A51,EVID_OSEVU!$A$1:$M$4972,2,FALSE)</f>
        <v>#N/A</v>
      </c>
      <c r="C51" s="45" t="e">
        <f>VLOOKUP($A51,EVID_OSEVU!$A$1:$M$4972,3,FALSE)</f>
        <v>#N/A</v>
      </c>
      <c r="D51" s="45" t="e">
        <f>VLOOKUP($A51,EVID_OSEVU!$A$1:$M$4972,4,FALSE)</f>
        <v>#N/A</v>
      </c>
      <c r="E51" s="45" t="e">
        <f>VLOOKUP($A51,EVID_OSEVU!$A$1:$M$4972,7,FALSE)</f>
        <v>#N/A</v>
      </c>
      <c r="F51" s="45" t="e">
        <f>VLOOKUP($A51,EVID_OSEVU!$A$1:$M$4972,8,FALSE)</f>
        <v>#N/A</v>
      </c>
      <c r="G51" s="45" t="e">
        <f>VLOOKUP($A51,EVID_OSEVU!$A$1:$M$4972,11,FALSE)</f>
        <v>#N/A</v>
      </c>
      <c r="H51" s="35"/>
      <c r="I51" s="48"/>
      <c r="J51" s="33" t="e">
        <f>VLOOKUP($A51,EVID_OSEVU!$A$1:$M$4972,11,FALSE)</f>
        <v>#N/A</v>
      </c>
      <c r="K51" s="39"/>
      <c r="L51" s="49"/>
      <c r="M51" s="89" t="e">
        <f t="shared" si="0"/>
        <v>#N/A</v>
      </c>
      <c r="N51" s="50"/>
      <c r="O51" s="37" t="e">
        <f>VLOOKUP(EVID_HNOJENI!N51,HNOJIVA_ALL!$A$2:$Z$3303,4,FALSE)</f>
        <v>#N/A</v>
      </c>
      <c r="P51" s="51" t="e">
        <f>ROUND(VLOOKUP(EVID_HNOJENI!N51,HNOJIVA_ALL!$A$2:$Z$3303,14,FALSE)*K51*IF(L51="t",10,IF(L51="kg",0.01,IF(L51="q",1,IF(L51="l",0.01*VLOOKUP(EVID_HNOJENI!N51,HNOJIVA_ALL!$A$2:$AE$3303,31,FALSE),"CHYBA")))),2)</f>
        <v>#N/A</v>
      </c>
      <c r="Q51" s="51" t="e">
        <f>ROUND(VLOOKUP(EVID_HNOJENI!N51,HNOJIVA_ALL!$A$2:$Z$3303,15,FALSE)*K51*IF(L51="t",10,IF(L51="kg",0.01,IF(L51="q",1,IF(L51="l",0.01*VLOOKUP(EVID_HNOJENI!N51,HNOJIVA_ALL!$A$2:$AE$3303,31,FALSE),"CHYBA")))),2)</f>
        <v>#N/A</v>
      </c>
      <c r="R51" s="51" t="e">
        <f>ROUND(VLOOKUP(EVID_HNOJENI!N51,HNOJIVA_ALL!$A$2:$Z$3303,16,FALSE)*K51*IF(L51="t",10,IF(L51="kg",0.01,IF(L51="q",1,IF(L51="l",0.01*VLOOKUP(EVID_HNOJENI!N51,HNOJIVA_ALL!$A$2:$AE$3303,31,FALSE),"CHYBA")))),2)</f>
        <v>#N/A</v>
      </c>
      <c r="S51" s="51" t="e">
        <f>ROUND(VLOOKUP(EVID_HNOJENI!N51,HNOJIVA_ALL!$A$2:$Z$3303,18,FALSE)*K51*IF(L51="t",10,IF(L51="kg",0.01,IF(L51="q",1,IF(L51="l",0.01*VLOOKUP(EVID_HNOJENI!N51,HNOJIVA_ALL!$A$2:$AE$3303,31,FALSE),"CHYBA")))),2)</f>
        <v>#N/A</v>
      </c>
      <c r="T51" s="51" t="e">
        <f>ROUND(VLOOKUP(EVID_HNOJENI!N51,HNOJIVA_ALL!$A$2:$Z$3303,17,FALSE)*K51*IF(L51="t",10,IF(L51="kg",0.01,IF(L51="q",1,IF(L51="l",0.01*VLOOKUP(EVID_HNOJENI!N51,HNOJIVA_ALL!$A$2:$AE$3303,31,FALSE),"CHYBA")))),2)</f>
        <v>#N/A</v>
      </c>
      <c r="U51" s="51" t="e">
        <f>ROUND(VLOOKUP(EVID_HNOJENI!N51,HNOJIVA_ALL!$A$2:$Z$3303,20,FALSE)*K51*IF(L51="t",10,IF(L51="kg",0.01,IF(L51="q",1,IF(L51="l",0.01*VLOOKUP(EVID_HNOJENI!N51,HNOJIVA_ALL!$A$2:$AE$3303,31,FALSE),"CHYBA")))),2)</f>
        <v>#N/A</v>
      </c>
    </row>
    <row r="52" spans="1:21" x14ac:dyDescent="0.2">
      <c r="A52" s="32"/>
      <c r="B52" s="45" t="e">
        <f>VLOOKUP($A52,EVID_OSEVU!$A$1:$M$4972,2,FALSE)</f>
        <v>#N/A</v>
      </c>
      <c r="C52" s="45" t="e">
        <f>VLOOKUP($A52,EVID_OSEVU!$A$1:$M$4972,3,FALSE)</f>
        <v>#N/A</v>
      </c>
      <c r="D52" s="45" t="e">
        <f>VLOOKUP($A52,EVID_OSEVU!$A$1:$M$4972,4,FALSE)</f>
        <v>#N/A</v>
      </c>
      <c r="E52" s="45" t="e">
        <f>VLOOKUP($A52,EVID_OSEVU!$A$1:$M$4972,7,FALSE)</f>
        <v>#N/A</v>
      </c>
      <c r="F52" s="45" t="e">
        <f>VLOOKUP($A52,EVID_OSEVU!$A$1:$M$4972,8,FALSE)</f>
        <v>#N/A</v>
      </c>
      <c r="G52" s="45" t="e">
        <f>VLOOKUP($A52,EVID_OSEVU!$A$1:$M$4972,11,FALSE)</f>
        <v>#N/A</v>
      </c>
      <c r="H52" s="35"/>
      <c r="I52" s="48"/>
      <c r="J52" s="33" t="e">
        <f>VLOOKUP($A52,EVID_OSEVU!$A$1:$M$4972,11,FALSE)</f>
        <v>#N/A</v>
      </c>
      <c r="K52" s="39"/>
      <c r="L52" s="49"/>
      <c r="M52" s="89" t="e">
        <f t="shared" si="0"/>
        <v>#N/A</v>
      </c>
      <c r="N52" s="50"/>
      <c r="O52" s="37" t="e">
        <f>VLOOKUP(EVID_HNOJENI!N52,HNOJIVA_ALL!$A$2:$Z$3303,4,FALSE)</f>
        <v>#N/A</v>
      </c>
      <c r="P52" s="51" t="e">
        <f>ROUND(VLOOKUP(EVID_HNOJENI!N52,HNOJIVA_ALL!$A$2:$Z$3303,14,FALSE)*K52*IF(L52="t",10,IF(L52="kg",0.01,IF(L52="q",1,IF(L52="l",0.01*VLOOKUP(EVID_HNOJENI!N52,HNOJIVA_ALL!$A$2:$AE$3303,31,FALSE),"CHYBA")))),2)</f>
        <v>#N/A</v>
      </c>
      <c r="Q52" s="51" t="e">
        <f>ROUND(VLOOKUP(EVID_HNOJENI!N52,HNOJIVA_ALL!$A$2:$Z$3303,15,FALSE)*K52*IF(L52="t",10,IF(L52="kg",0.01,IF(L52="q",1,IF(L52="l",0.01*VLOOKUP(EVID_HNOJENI!N52,HNOJIVA_ALL!$A$2:$AE$3303,31,FALSE),"CHYBA")))),2)</f>
        <v>#N/A</v>
      </c>
      <c r="R52" s="51" t="e">
        <f>ROUND(VLOOKUP(EVID_HNOJENI!N52,HNOJIVA_ALL!$A$2:$Z$3303,16,FALSE)*K52*IF(L52="t",10,IF(L52="kg",0.01,IF(L52="q",1,IF(L52="l",0.01*VLOOKUP(EVID_HNOJENI!N52,HNOJIVA_ALL!$A$2:$AE$3303,31,FALSE),"CHYBA")))),2)</f>
        <v>#N/A</v>
      </c>
      <c r="S52" s="51" t="e">
        <f>ROUND(VLOOKUP(EVID_HNOJENI!N52,HNOJIVA_ALL!$A$2:$Z$3303,18,FALSE)*K52*IF(L52="t",10,IF(L52="kg",0.01,IF(L52="q",1,IF(L52="l",0.01*VLOOKUP(EVID_HNOJENI!N52,HNOJIVA_ALL!$A$2:$AE$3303,31,FALSE),"CHYBA")))),2)</f>
        <v>#N/A</v>
      </c>
      <c r="T52" s="51" t="e">
        <f>ROUND(VLOOKUP(EVID_HNOJENI!N52,HNOJIVA_ALL!$A$2:$Z$3303,17,FALSE)*K52*IF(L52="t",10,IF(L52="kg",0.01,IF(L52="q",1,IF(L52="l",0.01*VLOOKUP(EVID_HNOJENI!N52,HNOJIVA_ALL!$A$2:$AE$3303,31,FALSE),"CHYBA")))),2)</f>
        <v>#N/A</v>
      </c>
      <c r="U52" s="51" t="e">
        <f>ROUND(VLOOKUP(EVID_HNOJENI!N52,HNOJIVA_ALL!$A$2:$Z$3303,20,FALSE)*K52*IF(L52="t",10,IF(L52="kg",0.01,IF(L52="q",1,IF(L52="l",0.01*VLOOKUP(EVID_HNOJENI!N52,HNOJIVA_ALL!$A$2:$AE$3303,31,FALSE),"CHYBA")))),2)</f>
        <v>#N/A</v>
      </c>
    </row>
    <row r="53" spans="1:21" x14ac:dyDescent="0.2">
      <c r="A53" s="32"/>
      <c r="B53" s="45" t="e">
        <f>VLOOKUP($A53,EVID_OSEVU!$A$1:$M$4972,2,FALSE)</f>
        <v>#N/A</v>
      </c>
      <c r="C53" s="45" t="e">
        <f>VLOOKUP($A53,EVID_OSEVU!$A$1:$M$4972,3,FALSE)</f>
        <v>#N/A</v>
      </c>
      <c r="D53" s="45" t="e">
        <f>VLOOKUP($A53,EVID_OSEVU!$A$1:$M$4972,4,FALSE)</f>
        <v>#N/A</v>
      </c>
      <c r="E53" s="45" t="e">
        <f>VLOOKUP($A53,EVID_OSEVU!$A$1:$M$4972,7,FALSE)</f>
        <v>#N/A</v>
      </c>
      <c r="F53" s="45" t="e">
        <f>VLOOKUP($A53,EVID_OSEVU!$A$1:$M$4972,8,FALSE)</f>
        <v>#N/A</v>
      </c>
      <c r="G53" s="45" t="e">
        <f>VLOOKUP($A53,EVID_OSEVU!$A$1:$M$4972,11,FALSE)</f>
        <v>#N/A</v>
      </c>
      <c r="H53" s="35"/>
      <c r="I53" s="48"/>
      <c r="J53" s="33" t="e">
        <f>VLOOKUP($A53,EVID_OSEVU!$A$1:$M$4972,11,FALSE)</f>
        <v>#N/A</v>
      </c>
      <c r="K53" s="39"/>
      <c r="L53" s="49"/>
      <c r="M53" s="89" t="e">
        <f t="shared" si="0"/>
        <v>#N/A</v>
      </c>
      <c r="N53" s="50"/>
      <c r="O53" s="37" t="e">
        <f>VLOOKUP(EVID_HNOJENI!N53,HNOJIVA_ALL!$A$2:$Z$3303,4,FALSE)</f>
        <v>#N/A</v>
      </c>
      <c r="P53" s="51" t="e">
        <f>ROUND(VLOOKUP(EVID_HNOJENI!N53,HNOJIVA_ALL!$A$2:$Z$3303,14,FALSE)*K53*IF(L53="t",10,IF(L53="kg",0.01,IF(L53="q",1,IF(L53="l",0.01*VLOOKUP(EVID_HNOJENI!N53,HNOJIVA_ALL!$A$2:$AE$3303,31,FALSE),"CHYBA")))),2)</f>
        <v>#N/A</v>
      </c>
      <c r="Q53" s="51" t="e">
        <f>ROUND(VLOOKUP(EVID_HNOJENI!N53,HNOJIVA_ALL!$A$2:$Z$3303,15,FALSE)*K53*IF(L53="t",10,IF(L53="kg",0.01,IF(L53="q",1,IF(L53="l",0.01*VLOOKUP(EVID_HNOJENI!N53,HNOJIVA_ALL!$A$2:$AE$3303,31,FALSE),"CHYBA")))),2)</f>
        <v>#N/A</v>
      </c>
      <c r="R53" s="51" t="e">
        <f>ROUND(VLOOKUP(EVID_HNOJENI!N53,HNOJIVA_ALL!$A$2:$Z$3303,16,FALSE)*K53*IF(L53="t",10,IF(L53="kg",0.01,IF(L53="q",1,IF(L53="l",0.01*VLOOKUP(EVID_HNOJENI!N53,HNOJIVA_ALL!$A$2:$AE$3303,31,FALSE),"CHYBA")))),2)</f>
        <v>#N/A</v>
      </c>
      <c r="S53" s="51" t="e">
        <f>ROUND(VLOOKUP(EVID_HNOJENI!N53,HNOJIVA_ALL!$A$2:$Z$3303,18,FALSE)*K53*IF(L53="t",10,IF(L53="kg",0.01,IF(L53="q",1,IF(L53="l",0.01*VLOOKUP(EVID_HNOJENI!N53,HNOJIVA_ALL!$A$2:$AE$3303,31,FALSE),"CHYBA")))),2)</f>
        <v>#N/A</v>
      </c>
      <c r="T53" s="51" t="e">
        <f>ROUND(VLOOKUP(EVID_HNOJENI!N53,HNOJIVA_ALL!$A$2:$Z$3303,17,FALSE)*K53*IF(L53="t",10,IF(L53="kg",0.01,IF(L53="q",1,IF(L53="l",0.01*VLOOKUP(EVID_HNOJENI!N53,HNOJIVA_ALL!$A$2:$AE$3303,31,FALSE),"CHYBA")))),2)</f>
        <v>#N/A</v>
      </c>
      <c r="U53" s="51" t="e">
        <f>ROUND(VLOOKUP(EVID_HNOJENI!N53,HNOJIVA_ALL!$A$2:$Z$3303,20,FALSE)*K53*IF(L53="t",10,IF(L53="kg",0.01,IF(L53="q",1,IF(L53="l",0.01*VLOOKUP(EVID_HNOJENI!N53,HNOJIVA_ALL!$A$2:$AE$3303,31,FALSE),"CHYBA")))),2)</f>
        <v>#N/A</v>
      </c>
    </row>
    <row r="54" spans="1:21" x14ac:dyDescent="0.2">
      <c r="A54" s="32"/>
      <c r="B54" s="45" t="e">
        <f>VLOOKUP($A54,EVID_OSEVU!$A$1:$M$4972,2,FALSE)</f>
        <v>#N/A</v>
      </c>
      <c r="C54" s="45" t="e">
        <f>VLOOKUP($A54,EVID_OSEVU!$A$1:$M$4972,3,FALSE)</f>
        <v>#N/A</v>
      </c>
      <c r="D54" s="45" t="e">
        <f>VLOOKUP($A54,EVID_OSEVU!$A$1:$M$4972,4,FALSE)</f>
        <v>#N/A</v>
      </c>
      <c r="E54" s="45" t="e">
        <f>VLOOKUP($A54,EVID_OSEVU!$A$1:$M$4972,7,FALSE)</f>
        <v>#N/A</v>
      </c>
      <c r="F54" s="45" t="e">
        <f>VLOOKUP($A54,EVID_OSEVU!$A$1:$M$4972,8,FALSE)</f>
        <v>#N/A</v>
      </c>
      <c r="G54" s="45" t="e">
        <f>VLOOKUP($A54,EVID_OSEVU!$A$1:$M$4972,11,FALSE)</f>
        <v>#N/A</v>
      </c>
      <c r="H54" s="35"/>
      <c r="I54" s="48"/>
      <c r="J54" s="33" t="e">
        <f>VLOOKUP($A54,EVID_OSEVU!$A$1:$M$4972,11,FALSE)</f>
        <v>#N/A</v>
      </c>
      <c r="K54" s="39"/>
      <c r="L54" s="49"/>
      <c r="M54" s="89" t="e">
        <f t="shared" si="0"/>
        <v>#N/A</v>
      </c>
      <c r="N54" s="50"/>
      <c r="O54" s="37" t="e">
        <f>VLOOKUP(EVID_HNOJENI!N54,HNOJIVA_ALL!$A$2:$Z$3303,4,FALSE)</f>
        <v>#N/A</v>
      </c>
      <c r="P54" s="51" t="e">
        <f>ROUND(VLOOKUP(EVID_HNOJENI!N54,HNOJIVA_ALL!$A$2:$Z$3303,14,FALSE)*K54*IF(L54="t",10,IF(L54="kg",0.01,IF(L54="q",1,IF(L54="l",0.01*VLOOKUP(EVID_HNOJENI!N54,HNOJIVA_ALL!$A$2:$AE$3303,31,FALSE),"CHYBA")))),2)</f>
        <v>#N/A</v>
      </c>
      <c r="Q54" s="51" t="e">
        <f>ROUND(VLOOKUP(EVID_HNOJENI!N54,HNOJIVA_ALL!$A$2:$Z$3303,15,FALSE)*K54*IF(L54="t",10,IF(L54="kg",0.01,IF(L54="q",1,IF(L54="l",0.01*VLOOKUP(EVID_HNOJENI!N54,HNOJIVA_ALL!$A$2:$AE$3303,31,FALSE),"CHYBA")))),2)</f>
        <v>#N/A</v>
      </c>
      <c r="R54" s="51" t="e">
        <f>ROUND(VLOOKUP(EVID_HNOJENI!N54,HNOJIVA_ALL!$A$2:$Z$3303,16,FALSE)*K54*IF(L54="t",10,IF(L54="kg",0.01,IF(L54="q",1,IF(L54="l",0.01*VLOOKUP(EVID_HNOJENI!N54,HNOJIVA_ALL!$A$2:$AE$3303,31,FALSE),"CHYBA")))),2)</f>
        <v>#N/A</v>
      </c>
      <c r="S54" s="51" t="e">
        <f>ROUND(VLOOKUP(EVID_HNOJENI!N54,HNOJIVA_ALL!$A$2:$Z$3303,18,FALSE)*K54*IF(L54="t",10,IF(L54="kg",0.01,IF(L54="q",1,IF(L54="l",0.01*VLOOKUP(EVID_HNOJENI!N54,HNOJIVA_ALL!$A$2:$AE$3303,31,FALSE),"CHYBA")))),2)</f>
        <v>#N/A</v>
      </c>
      <c r="T54" s="51" t="e">
        <f>ROUND(VLOOKUP(EVID_HNOJENI!N54,HNOJIVA_ALL!$A$2:$Z$3303,17,FALSE)*K54*IF(L54="t",10,IF(L54="kg",0.01,IF(L54="q",1,IF(L54="l",0.01*VLOOKUP(EVID_HNOJENI!N54,HNOJIVA_ALL!$A$2:$AE$3303,31,FALSE),"CHYBA")))),2)</f>
        <v>#N/A</v>
      </c>
      <c r="U54" s="51" t="e">
        <f>ROUND(VLOOKUP(EVID_HNOJENI!N54,HNOJIVA_ALL!$A$2:$Z$3303,20,FALSE)*K54*IF(L54="t",10,IF(L54="kg",0.01,IF(L54="q",1,IF(L54="l",0.01*VLOOKUP(EVID_HNOJENI!N54,HNOJIVA_ALL!$A$2:$AE$3303,31,FALSE),"CHYBA")))),2)</f>
        <v>#N/A</v>
      </c>
    </row>
    <row r="55" spans="1:21" x14ac:dyDescent="0.2">
      <c r="A55" s="32"/>
      <c r="B55" s="45" t="e">
        <f>VLOOKUP($A55,EVID_OSEVU!$A$1:$M$4972,2,FALSE)</f>
        <v>#N/A</v>
      </c>
      <c r="C55" s="45" t="e">
        <f>VLOOKUP($A55,EVID_OSEVU!$A$1:$M$4972,3,FALSE)</f>
        <v>#N/A</v>
      </c>
      <c r="D55" s="45" t="e">
        <f>VLOOKUP($A55,EVID_OSEVU!$A$1:$M$4972,4,FALSE)</f>
        <v>#N/A</v>
      </c>
      <c r="E55" s="45" t="e">
        <f>VLOOKUP($A55,EVID_OSEVU!$A$1:$M$4972,7,FALSE)</f>
        <v>#N/A</v>
      </c>
      <c r="F55" s="45" t="e">
        <f>VLOOKUP($A55,EVID_OSEVU!$A$1:$M$4972,8,FALSE)</f>
        <v>#N/A</v>
      </c>
      <c r="G55" s="45" t="e">
        <f>VLOOKUP($A55,EVID_OSEVU!$A$1:$M$4972,11,FALSE)</f>
        <v>#N/A</v>
      </c>
      <c r="H55" s="35"/>
      <c r="I55" s="48"/>
      <c r="J55" s="33" t="e">
        <f>VLOOKUP($A55,EVID_OSEVU!$A$1:$M$4972,11,FALSE)</f>
        <v>#N/A</v>
      </c>
      <c r="K55" s="39"/>
      <c r="L55" s="49"/>
      <c r="M55" s="89" t="e">
        <f t="shared" si="0"/>
        <v>#N/A</v>
      </c>
      <c r="N55" s="50"/>
      <c r="O55" s="37" t="e">
        <f>VLOOKUP(EVID_HNOJENI!N55,HNOJIVA_ALL!$A$2:$Z$3303,4,FALSE)</f>
        <v>#N/A</v>
      </c>
      <c r="P55" s="51" t="e">
        <f>ROUND(VLOOKUP(EVID_HNOJENI!N55,HNOJIVA_ALL!$A$2:$Z$3303,14,FALSE)*K55*IF(L55="t",10,IF(L55="kg",0.01,IF(L55="q",1,IF(L55="l",0.01*VLOOKUP(EVID_HNOJENI!N55,HNOJIVA_ALL!$A$2:$AE$3303,31,FALSE),"CHYBA")))),2)</f>
        <v>#N/A</v>
      </c>
      <c r="Q55" s="51" t="e">
        <f>ROUND(VLOOKUP(EVID_HNOJENI!N55,HNOJIVA_ALL!$A$2:$Z$3303,15,FALSE)*K55*IF(L55="t",10,IF(L55="kg",0.01,IF(L55="q",1,IF(L55="l",0.01*VLOOKUP(EVID_HNOJENI!N55,HNOJIVA_ALL!$A$2:$AE$3303,31,FALSE),"CHYBA")))),2)</f>
        <v>#N/A</v>
      </c>
      <c r="R55" s="51" t="e">
        <f>ROUND(VLOOKUP(EVID_HNOJENI!N55,HNOJIVA_ALL!$A$2:$Z$3303,16,FALSE)*K55*IF(L55="t",10,IF(L55="kg",0.01,IF(L55="q",1,IF(L55="l",0.01*VLOOKUP(EVID_HNOJENI!N55,HNOJIVA_ALL!$A$2:$AE$3303,31,FALSE),"CHYBA")))),2)</f>
        <v>#N/A</v>
      </c>
      <c r="S55" s="51" t="e">
        <f>ROUND(VLOOKUP(EVID_HNOJENI!N55,HNOJIVA_ALL!$A$2:$Z$3303,18,FALSE)*K55*IF(L55="t",10,IF(L55="kg",0.01,IF(L55="q",1,IF(L55="l",0.01*VLOOKUP(EVID_HNOJENI!N55,HNOJIVA_ALL!$A$2:$AE$3303,31,FALSE),"CHYBA")))),2)</f>
        <v>#N/A</v>
      </c>
      <c r="T55" s="51" t="e">
        <f>ROUND(VLOOKUP(EVID_HNOJENI!N55,HNOJIVA_ALL!$A$2:$Z$3303,17,FALSE)*K55*IF(L55="t",10,IF(L55="kg",0.01,IF(L55="q",1,IF(L55="l",0.01*VLOOKUP(EVID_HNOJENI!N55,HNOJIVA_ALL!$A$2:$AE$3303,31,FALSE),"CHYBA")))),2)</f>
        <v>#N/A</v>
      </c>
      <c r="U55" s="51" t="e">
        <f>ROUND(VLOOKUP(EVID_HNOJENI!N55,HNOJIVA_ALL!$A$2:$Z$3303,20,FALSE)*K55*IF(L55="t",10,IF(L55="kg",0.01,IF(L55="q",1,IF(L55="l",0.01*VLOOKUP(EVID_HNOJENI!N55,HNOJIVA_ALL!$A$2:$AE$3303,31,FALSE),"CHYBA")))),2)</f>
        <v>#N/A</v>
      </c>
    </row>
    <row r="56" spans="1:21" x14ac:dyDescent="0.2">
      <c r="A56" s="32"/>
      <c r="B56" s="45" t="e">
        <f>VLOOKUP($A56,EVID_OSEVU!$A$1:$M$4972,2,FALSE)</f>
        <v>#N/A</v>
      </c>
      <c r="C56" s="45" t="e">
        <f>VLOOKUP($A56,EVID_OSEVU!$A$1:$M$4972,3,FALSE)</f>
        <v>#N/A</v>
      </c>
      <c r="D56" s="45" t="e">
        <f>VLOOKUP($A56,EVID_OSEVU!$A$1:$M$4972,4,FALSE)</f>
        <v>#N/A</v>
      </c>
      <c r="E56" s="45" t="e">
        <f>VLOOKUP($A56,EVID_OSEVU!$A$1:$M$4972,7,FALSE)</f>
        <v>#N/A</v>
      </c>
      <c r="F56" s="45" t="e">
        <f>VLOOKUP($A56,EVID_OSEVU!$A$1:$M$4972,8,FALSE)</f>
        <v>#N/A</v>
      </c>
      <c r="G56" s="45" t="e">
        <f>VLOOKUP($A56,EVID_OSEVU!$A$1:$M$4972,11,FALSE)</f>
        <v>#N/A</v>
      </c>
      <c r="H56" s="35"/>
      <c r="I56" s="48"/>
      <c r="J56" s="33" t="e">
        <f>VLOOKUP($A56,EVID_OSEVU!$A$1:$M$4972,11,FALSE)</f>
        <v>#N/A</v>
      </c>
      <c r="K56" s="39"/>
      <c r="L56" s="49"/>
      <c r="M56" s="89" t="e">
        <f t="shared" si="0"/>
        <v>#N/A</v>
      </c>
      <c r="N56" s="50"/>
      <c r="O56" s="37" t="e">
        <f>VLOOKUP(EVID_HNOJENI!N56,HNOJIVA_ALL!$A$2:$Z$3303,4,FALSE)</f>
        <v>#N/A</v>
      </c>
      <c r="P56" s="51" t="e">
        <f>ROUND(VLOOKUP(EVID_HNOJENI!N56,HNOJIVA_ALL!$A$2:$Z$3303,14,FALSE)*K56*IF(L56="t",10,IF(L56="kg",0.01,IF(L56="q",1,IF(L56="l",0.01*VLOOKUP(EVID_HNOJENI!N56,HNOJIVA_ALL!$A$2:$AE$3303,31,FALSE),"CHYBA")))),2)</f>
        <v>#N/A</v>
      </c>
      <c r="Q56" s="51" t="e">
        <f>ROUND(VLOOKUP(EVID_HNOJENI!N56,HNOJIVA_ALL!$A$2:$Z$3303,15,FALSE)*K56*IF(L56="t",10,IF(L56="kg",0.01,IF(L56="q",1,IF(L56="l",0.01*VLOOKUP(EVID_HNOJENI!N56,HNOJIVA_ALL!$A$2:$AE$3303,31,FALSE),"CHYBA")))),2)</f>
        <v>#N/A</v>
      </c>
      <c r="R56" s="51" t="e">
        <f>ROUND(VLOOKUP(EVID_HNOJENI!N56,HNOJIVA_ALL!$A$2:$Z$3303,16,FALSE)*K56*IF(L56="t",10,IF(L56="kg",0.01,IF(L56="q",1,IF(L56="l",0.01*VLOOKUP(EVID_HNOJENI!N56,HNOJIVA_ALL!$A$2:$AE$3303,31,FALSE),"CHYBA")))),2)</f>
        <v>#N/A</v>
      </c>
      <c r="S56" s="51" t="e">
        <f>ROUND(VLOOKUP(EVID_HNOJENI!N56,HNOJIVA_ALL!$A$2:$Z$3303,18,FALSE)*K56*IF(L56="t",10,IF(L56="kg",0.01,IF(L56="q",1,IF(L56="l",0.01*VLOOKUP(EVID_HNOJENI!N56,HNOJIVA_ALL!$A$2:$AE$3303,31,FALSE),"CHYBA")))),2)</f>
        <v>#N/A</v>
      </c>
      <c r="T56" s="51" t="e">
        <f>ROUND(VLOOKUP(EVID_HNOJENI!N56,HNOJIVA_ALL!$A$2:$Z$3303,17,FALSE)*K56*IF(L56="t",10,IF(L56="kg",0.01,IF(L56="q",1,IF(L56="l",0.01*VLOOKUP(EVID_HNOJENI!N56,HNOJIVA_ALL!$A$2:$AE$3303,31,FALSE),"CHYBA")))),2)</f>
        <v>#N/A</v>
      </c>
      <c r="U56" s="51" t="e">
        <f>ROUND(VLOOKUP(EVID_HNOJENI!N56,HNOJIVA_ALL!$A$2:$Z$3303,20,FALSE)*K56*IF(L56="t",10,IF(L56="kg",0.01,IF(L56="q",1,IF(L56="l",0.01*VLOOKUP(EVID_HNOJENI!N56,HNOJIVA_ALL!$A$2:$AE$3303,31,FALSE),"CHYBA")))),2)</f>
        <v>#N/A</v>
      </c>
    </row>
    <row r="57" spans="1:21" x14ac:dyDescent="0.2">
      <c r="A57" s="32"/>
      <c r="B57" s="45" t="e">
        <f>VLOOKUP($A57,EVID_OSEVU!$A$1:$M$4972,2,FALSE)</f>
        <v>#N/A</v>
      </c>
      <c r="C57" s="45" t="e">
        <f>VLOOKUP($A57,EVID_OSEVU!$A$1:$M$4972,3,FALSE)</f>
        <v>#N/A</v>
      </c>
      <c r="D57" s="45" t="e">
        <f>VLOOKUP($A57,EVID_OSEVU!$A$1:$M$4972,4,FALSE)</f>
        <v>#N/A</v>
      </c>
      <c r="E57" s="45" t="e">
        <f>VLOOKUP($A57,EVID_OSEVU!$A$1:$M$4972,7,FALSE)</f>
        <v>#N/A</v>
      </c>
      <c r="F57" s="45" t="e">
        <f>VLOOKUP($A57,EVID_OSEVU!$A$1:$M$4972,8,FALSE)</f>
        <v>#N/A</v>
      </c>
      <c r="G57" s="45" t="e">
        <f>VLOOKUP($A57,EVID_OSEVU!$A$1:$M$4972,11,FALSE)</f>
        <v>#N/A</v>
      </c>
      <c r="H57" s="35"/>
      <c r="I57" s="48"/>
      <c r="J57" s="33" t="e">
        <f>VLOOKUP($A57,EVID_OSEVU!$A$1:$M$4972,11,FALSE)</f>
        <v>#N/A</v>
      </c>
      <c r="K57" s="39"/>
      <c r="L57" s="49"/>
      <c r="M57" s="89" t="e">
        <f t="shared" si="0"/>
        <v>#N/A</v>
      </c>
      <c r="N57" s="50"/>
      <c r="O57" s="37" t="e">
        <f>VLOOKUP(EVID_HNOJENI!N57,HNOJIVA_ALL!$A$2:$Z$3303,4,FALSE)</f>
        <v>#N/A</v>
      </c>
      <c r="P57" s="51" t="e">
        <f>ROUND(VLOOKUP(EVID_HNOJENI!N57,HNOJIVA_ALL!$A$2:$Z$3303,14,FALSE)*K57*IF(L57="t",10,IF(L57="kg",0.01,IF(L57="q",1,IF(L57="l",0.01*VLOOKUP(EVID_HNOJENI!N57,HNOJIVA_ALL!$A$2:$AE$3303,31,FALSE),"CHYBA")))),2)</f>
        <v>#N/A</v>
      </c>
      <c r="Q57" s="51" t="e">
        <f>ROUND(VLOOKUP(EVID_HNOJENI!N57,HNOJIVA_ALL!$A$2:$Z$3303,15,FALSE)*K57*IF(L57="t",10,IF(L57="kg",0.01,IF(L57="q",1,IF(L57="l",0.01*VLOOKUP(EVID_HNOJENI!N57,HNOJIVA_ALL!$A$2:$AE$3303,31,FALSE),"CHYBA")))),2)</f>
        <v>#N/A</v>
      </c>
      <c r="R57" s="51" t="e">
        <f>ROUND(VLOOKUP(EVID_HNOJENI!N57,HNOJIVA_ALL!$A$2:$Z$3303,16,FALSE)*K57*IF(L57="t",10,IF(L57="kg",0.01,IF(L57="q",1,IF(L57="l",0.01*VLOOKUP(EVID_HNOJENI!N57,HNOJIVA_ALL!$A$2:$AE$3303,31,FALSE),"CHYBA")))),2)</f>
        <v>#N/A</v>
      </c>
      <c r="S57" s="51" t="e">
        <f>ROUND(VLOOKUP(EVID_HNOJENI!N57,HNOJIVA_ALL!$A$2:$Z$3303,18,FALSE)*K57*IF(L57="t",10,IF(L57="kg",0.01,IF(L57="q",1,IF(L57="l",0.01*VLOOKUP(EVID_HNOJENI!N57,HNOJIVA_ALL!$A$2:$AE$3303,31,FALSE),"CHYBA")))),2)</f>
        <v>#N/A</v>
      </c>
      <c r="T57" s="51" t="e">
        <f>ROUND(VLOOKUP(EVID_HNOJENI!N57,HNOJIVA_ALL!$A$2:$Z$3303,17,FALSE)*K57*IF(L57="t",10,IF(L57="kg",0.01,IF(L57="q",1,IF(L57="l",0.01*VLOOKUP(EVID_HNOJENI!N57,HNOJIVA_ALL!$A$2:$AE$3303,31,FALSE),"CHYBA")))),2)</f>
        <v>#N/A</v>
      </c>
      <c r="U57" s="51" t="e">
        <f>ROUND(VLOOKUP(EVID_HNOJENI!N57,HNOJIVA_ALL!$A$2:$Z$3303,20,FALSE)*K57*IF(L57="t",10,IF(L57="kg",0.01,IF(L57="q",1,IF(L57="l",0.01*VLOOKUP(EVID_HNOJENI!N57,HNOJIVA_ALL!$A$2:$AE$3303,31,FALSE),"CHYBA")))),2)</f>
        <v>#N/A</v>
      </c>
    </row>
    <row r="58" spans="1:21" x14ac:dyDescent="0.2">
      <c r="A58" s="32"/>
      <c r="B58" s="45" t="e">
        <f>VLOOKUP($A58,EVID_OSEVU!$A$1:$M$4972,2,FALSE)</f>
        <v>#N/A</v>
      </c>
      <c r="C58" s="45" t="e">
        <f>VLOOKUP($A58,EVID_OSEVU!$A$1:$M$4972,3,FALSE)</f>
        <v>#N/A</v>
      </c>
      <c r="D58" s="45" t="e">
        <f>VLOOKUP($A58,EVID_OSEVU!$A$1:$M$4972,4,FALSE)</f>
        <v>#N/A</v>
      </c>
      <c r="E58" s="45" t="e">
        <f>VLOOKUP($A58,EVID_OSEVU!$A$1:$M$4972,7,FALSE)</f>
        <v>#N/A</v>
      </c>
      <c r="F58" s="45" t="e">
        <f>VLOOKUP($A58,EVID_OSEVU!$A$1:$M$4972,8,FALSE)</f>
        <v>#N/A</v>
      </c>
      <c r="G58" s="45" t="e">
        <f>VLOOKUP($A58,EVID_OSEVU!$A$1:$M$4972,11,FALSE)</f>
        <v>#N/A</v>
      </c>
      <c r="H58" s="35"/>
      <c r="I58" s="48"/>
      <c r="J58" s="33" t="e">
        <f>VLOOKUP($A58,EVID_OSEVU!$A$1:$M$4972,11,FALSE)</f>
        <v>#N/A</v>
      </c>
      <c r="K58" s="39"/>
      <c r="L58" s="49"/>
      <c r="M58" s="89" t="e">
        <f t="shared" si="0"/>
        <v>#N/A</v>
      </c>
      <c r="N58" s="50"/>
      <c r="O58" s="37" t="e">
        <f>VLOOKUP(EVID_HNOJENI!N58,HNOJIVA_ALL!$A$2:$Z$3303,4,FALSE)</f>
        <v>#N/A</v>
      </c>
      <c r="P58" s="51" t="e">
        <f>ROUND(VLOOKUP(EVID_HNOJENI!N58,HNOJIVA_ALL!$A$2:$Z$3303,14,FALSE)*K58*IF(L58="t",10,IF(L58="kg",0.01,IF(L58="q",1,IF(L58="l",0.01*VLOOKUP(EVID_HNOJENI!N58,HNOJIVA_ALL!$A$2:$AE$3303,31,FALSE),"CHYBA")))),2)</f>
        <v>#N/A</v>
      </c>
      <c r="Q58" s="51" t="e">
        <f>ROUND(VLOOKUP(EVID_HNOJENI!N58,HNOJIVA_ALL!$A$2:$Z$3303,15,FALSE)*K58*IF(L58="t",10,IF(L58="kg",0.01,IF(L58="q",1,IF(L58="l",0.01*VLOOKUP(EVID_HNOJENI!N58,HNOJIVA_ALL!$A$2:$AE$3303,31,FALSE),"CHYBA")))),2)</f>
        <v>#N/A</v>
      </c>
      <c r="R58" s="51" t="e">
        <f>ROUND(VLOOKUP(EVID_HNOJENI!N58,HNOJIVA_ALL!$A$2:$Z$3303,16,FALSE)*K58*IF(L58="t",10,IF(L58="kg",0.01,IF(L58="q",1,IF(L58="l",0.01*VLOOKUP(EVID_HNOJENI!N58,HNOJIVA_ALL!$A$2:$AE$3303,31,FALSE),"CHYBA")))),2)</f>
        <v>#N/A</v>
      </c>
      <c r="S58" s="51" t="e">
        <f>ROUND(VLOOKUP(EVID_HNOJENI!N58,HNOJIVA_ALL!$A$2:$Z$3303,18,FALSE)*K58*IF(L58="t",10,IF(L58="kg",0.01,IF(L58="q",1,IF(L58="l",0.01*VLOOKUP(EVID_HNOJENI!N58,HNOJIVA_ALL!$A$2:$AE$3303,31,FALSE),"CHYBA")))),2)</f>
        <v>#N/A</v>
      </c>
      <c r="T58" s="51" t="e">
        <f>ROUND(VLOOKUP(EVID_HNOJENI!N58,HNOJIVA_ALL!$A$2:$Z$3303,17,FALSE)*K58*IF(L58="t",10,IF(L58="kg",0.01,IF(L58="q",1,IF(L58="l",0.01*VLOOKUP(EVID_HNOJENI!N58,HNOJIVA_ALL!$A$2:$AE$3303,31,FALSE),"CHYBA")))),2)</f>
        <v>#N/A</v>
      </c>
      <c r="U58" s="51" t="e">
        <f>ROUND(VLOOKUP(EVID_HNOJENI!N58,HNOJIVA_ALL!$A$2:$Z$3303,20,FALSE)*K58*IF(L58="t",10,IF(L58="kg",0.01,IF(L58="q",1,IF(L58="l",0.01*VLOOKUP(EVID_HNOJENI!N58,HNOJIVA_ALL!$A$2:$AE$3303,31,FALSE),"CHYBA")))),2)</f>
        <v>#N/A</v>
      </c>
    </row>
    <row r="59" spans="1:21" x14ac:dyDescent="0.2">
      <c r="A59" s="32"/>
      <c r="B59" s="45" t="e">
        <f>VLOOKUP($A59,EVID_OSEVU!$A$1:$M$4972,2,FALSE)</f>
        <v>#N/A</v>
      </c>
      <c r="C59" s="45" t="e">
        <f>VLOOKUP($A59,EVID_OSEVU!$A$1:$M$4972,3,FALSE)</f>
        <v>#N/A</v>
      </c>
      <c r="D59" s="45" t="e">
        <f>VLOOKUP($A59,EVID_OSEVU!$A$1:$M$4972,4,FALSE)</f>
        <v>#N/A</v>
      </c>
      <c r="E59" s="45" t="e">
        <f>VLOOKUP($A59,EVID_OSEVU!$A$1:$M$4972,7,FALSE)</f>
        <v>#N/A</v>
      </c>
      <c r="F59" s="45" t="e">
        <f>VLOOKUP($A59,EVID_OSEVU!$A$1:$M$4972,8,FALSE)</f>
        <v>#N/A</v>
      </c>
      <c r="G59" s="45" t="e">
        <f>VLOOKUP($A59,EVID_OSEVU!$A$1:$M$4972,11,FALSE)</f>
        <v>#N/A</v>
      </c>
      <c r="H59" s="35"/>
      <c r="I59" s="48"/>
      <c r="J59" s="33" t="e">
        <f>VLOOKUP($A59,EVID_OSEVU!$A$1:$M$4972,11,FALSE)</f>
        <v>#N/A</v>
      </c>
      <c r="K59" s="39"/>
      <c r="L59" s="49"/>
      <c r="M59" s="89" t="e">
        <f t="shared" si="0"/>
        <v>#N/A</v>
      </c>
      <c r="N59" s="50"/>
      <c r="O59" s="37" t="e">
        <f>VLOOKUP(EVID_HNOJENI!N59,HNOJIVA_ALL!$A$2:$Z$3303,4,FALSE)</f>
        <v>#N/A</v>
      </c>
      <c r="P59" s="51" t="e">
        <f>ROUND(VLOOKUP(EVID_HNOJENI!N59,HNOJIVA_ALL!$A$2:$Z$3303,14,FALSE)*K59*IF(L59="t",10,IF(L59="kg",0.01,IF(L59="q",1,IF(L59="l",0.01*VLOOKUP(EVID_HNOJENI!N59,HNOJIVA_ALL!$A$2:$AE$3303,31,FALSE),"CHYBA")))),2)</f>
        <v>#N/A</v>
      </c>
      <c r="Q59" s="51" t="e">
        <f>ROUND(VLOOKUP(EVID_HNOJENI!N59,HNOJIVA_ALL!$A$2:$Z$3303,15,FALSE)*K59*IF(L59="t",10,IF(L59="kg",0.01,IF(L59="q",1,IF(L59="l",0.01*VLOOKUP(EVID_HNOJENI!N59,HNOJIVA_ALL!$A$2:$AE$3303,31,FALSE),"CHYBA")))),2)</f>
        <v>#N/A</v>
      </c>
      <c r="R59" s="51" t="e">
        <f>ROUND(VLOOKUP(EVID_HNOJENI!N59,HNOJIVA_ALL!$A$2:$Z$3303,16,FALSE)*K59*IF(L59="t",10,IF(L59="kg",0.01,IF(L59="q",1,IF(L59="l",0.01*VLOOKUP(EVID_HNOJENI!N59,HNOJIVA_ALL!$A$2:$AE$3303,31,FALSE),"CHYBA")))),2)</f>
        <v>#N/A</v>
      </c>
      <c r="S59" s="51" t="e">
        <f>ROUND(VLOOKUP(EVID_HNOJENI!N59,HNOJIVA_ALL!$A$2:$Z$3303,18,FALSE)*K59*IF(L59="t",10,IF(L59="kg",0.01,IF(L59="q",1,IF(L59="l",0.01*VLOOKUP(EVID_HNOJENI!N59,HNOJIVA_ALL!$A$2:$AE$3303,31,FALSE),"CHYBA")))),2)</f>
        <v>#N/A</v>
      </c>
      <c r="T59" s="51" t="e">
        <f>ROUND(VLOOKUP(EVID_HNOJENI!N59,HNOJIVA_ALL!$A$2:$Z$3303,17,FALSE)*K59*IF(L59="t",10,IF(L59="kg",0.01,IF(L59="q",1,IF(L59="l",0.01*VLOOKUP(EVID_HNOJENI!N59,HNOJIVA_ALL!$A$2:$AE$3303,31,FALSE),"CHYBA")))),2)</f>
        <v>#N/A</v>
      </c>
      <c r="U59" s="51" t="e">
        <f>ROUND(VLOOKUP(EVID_HNOJENI!N59,HNOJIVA_ALL!$A$2:$Z$3303,20,FALSE)*K59*IF(L59="t",10,IF(L59="kg",0.01,IF(L59="q",1,IF(L59="l",0.01*VLOOKUP(EVID_HNOJENI!N59,HNOJIVA_ALL!$A$2:$AE$3303,31,FALSE),"CHYBA")))),2)</f>
        <v>#N/A</v>
      </c>
    </row>
    <row r="60" spans="1:21" x14ac:dyDescent="0.2">
      <c r="A60" s="32"/>
      <c r="B60" s="45" t="e">
        <f>VLOOKUP($A60,EVID_OSEVU!$A$1:$M$4972,2,FALSE)</f>
        <v>#N/A</v>
      </c>
      <c r="C60" s="45" t="e">
        <f>VLOOKUP($A60,EVID_OSEVU!$A$1:$M$4972,3,FALSE)</f>
        <v>#N/A</v>
      </c>
      <c r="D60" s="45" t="e">
        <f>VLOOKUP($A60,EVID_OSEVU!$A$1:$M$4972,4,FALSE)</f>
        <v>#N/A</v>
      </c>
      <c r="E60" s="45" t="e">
        <f>VLOOKUP($A60,EVID_OSEVU!$A$1:$M$4972,7,FALSE)</f>
        <v>#N/A</v>
      </c>
      <c r="F60" s="45" t="e">
        <f>VLOOKUP($A60,EVID_OSEVU!$A$1:$M$4972,8,FALSE)</f>
        <v>#N/A</v>
      </c>
      <c r="G60" s="45" t="e">
        <f>VLOOKUP($A60,EVID_OSEVU!$A$1:$M$4972,11,FALSE)</f>
        <v>#N/A</v>
      </c>
      <c r="H60" s="35"/>
      <c r="I60" s="48"/>
      <c r="J60" s="33" t="e">
        <f>VLOOKUP($A60,EVID_OSEVU!$A$1:$M$4972,11,FALSE)</f>
        <v>#N/A</v>
      </c>
      <c r="K60" s="39"/>
      <c r="L60" s="49"/>
      <c r="M60" s="89" t="e">
        <f t="shared" si="0"/>
        <v>#N/A</v>
      </c>
      <c r="N60" s="50"/>
      <c r="O60" s="37" t="e">
        <f>VLOOKUP(EVID_HNOJENI!N60,HNOJIVA_ALL!$A$2:$Z$3303,4,FALSE)</f>
        <v>#N/A</v>
      </c>
      <c r="P60" s="51" t="e">
        <f>ROUND(VLOOKUP(EVID_HNOJENI!N60,HNOJIVA_ALL!$A$2:$Z$3303,14,FALSE)*K60*IF(L60="t",10,IF(L60="kg",0.01,IF(L60="q",1,IF(L60="l",0.01*VLOOKUP(EVID_HNOJENI!N60,HNOJIVA_ALL!$A$2:$AE$3303,31,FALSE),"CHYBA")))),2)</f>
        <v>#N/A</v>
      </c>
      <c r="Q60" s="51" t="e">
        <f>ROUND(VLOOKUP(EVID_HNOJENI!N60,HNOJIVA_ALL!$A$2:$Z$3303,15,FALSE)*K60*IF(L60="t",10,IF(L60="kg",0.01,IF(L60="q",1,IF(L60="l",0.01*VLOOKUP(EVID_HNOJENI!N60,HNOJIVA_ALL!$A$2:$AE$3303,31,FALSE),"CHYBA")))),2)</f>
        <v>#N/A</v>
      </c>
      <c r="R60" s="51" t="e">
        <f>ROUND(VLOOKUP(EVID_HNOJENI!N60,HNOJIVA_ALL!$A$2:$Z$3303,16,FALSE)*K60*IF(L60="t",10,IF(L60="kg",0.01,IF(L60="q",1,IF(L60="l",0.01*VLOOKUP(EVID_HNOJENI!N60,HNOJIVA_ALL!$A$2:$AE$3303,31,FALSE),"CHYBA")))),2)</f>
        <v>#N/A</v>
      </c>
      <c r="S60" s="51" t="e">
        <f>ROUND(VLOOKUP(EVID_HNOJENI!N60,HNOJIVA_ALL!$A$2:$Z$3303,18,FALSE)*K60*IF(L60="t",10,IF(L60="kg",0.01,IF(L60="q",1,IF(L60="l",0.01*VLOOKUP(EVID_HNOJENI!N60,HNOJIVA_ALL!$A$2:$AE$3303,31,FALSE),"CHYBA")))),2)</f>
        <v>#N/A</v>
      </c>
      <c r="T60" s="51" t="e">
        <f>ROUND(VLOOKUP(EVID_HNOJENI!N60,HNOJIVA_ALL!$A$2:$Z$3303,17,FALSE)*K60*IF(L60="t",10,IF(L60="kg",0.01,IF(L60="q",1,IF(L60="l",0.01*VLOOKUP(EVID_HNOJENI!N60,HNOJIVA_ALL!$A$2:$AE$3303,31,FALSE),"CHYBA")))),2)</f>
        <v>#N/A</v>
      </c>
      <c r="U60" s="51" t="e">
        <f>ROUND(VLOOKUP(EVID_HNOJENI!N60,HNOJIVA_ALL!$A$2:$Z$3303,20,FALSE)*K60*IF(L60="t",10,IF(L60="kg",0.01,IF(L60="q",1,IF(L60="l",0.01*VLOOKUP(EVID_HNOJENI!N60,HNOJIVA_ALL!$A$2:$AE$3303,31,FALSE),"CHYBA")))),2)</f>
        <v>#N/A</v>
      </c>
    </row>
    <row r="61" spans="1:21" x14ac:dyDescent="0.2">
      <c r="A61" s="32"/>
      <c r="B61" s="45" t="e">
        <f>VLOOKUP($A61,EVID_OSEVU!$A$1:$M$4972,2,FALSE)</f>
        <v>#N/A</v>
      </c>
      <c r="C61" s="45" t="e">
        <f>VLOOKUP($A61,EVID_OSEVU!$A$1:$M$4972,3,FALSE)</f>
        <v>#N/A</v>
      </c>
      <c r="D61" s="45" t="e">
        <f>VLOOKUP($A61,EVID_OSEVU!$A$1:$M$4972,4,FALSE)</f>
        <v>#N/A</v>
      </c>
      <c r="E61" s="45" t="e">
        <f>VLOOKUP($A61,EVID_OSEVU!$A$1:$M$4972,7,FALSE)</f>
        <v>#N/A</v>
      </c>
      <c r="F61" s="45" t="e">
        <f>VLOOKUP($A61,EVID_OSEVU!$A$1:$M$4972,8,FALSE)</f>
        <v>#N/A</v>
      </c>
      <c r="G61" s="45" t="e">
        <f>VLOOKUP($A61,EVID_OSEVU!$A$1:$M$4972,11,FALSE)</f>
        <v>#N/A</v>
      </c>
      <c r="H61" s="35"/>
      <c r="I61" s="48"/>
      <c r="J61" s="33" t="e">
        <f>VLOOKUP($A61,EVID_OSEVU!$A$1:$M$4972,11,FALSE)</f>
        <v>#N/A</v>
      </c>
      <c r="K61" s="39"/>
      <c r="L61" s="49"/>
      <c r="M61" s="89" t="e">
        <f t="shared" si="0"/>
        <v>#N/A</v>
      </c>
      <c r="N61" s="50"/>
      <c r="O61" s="37" t="e">
        <f>VLOOKUP(EVID_HNOJENI!N61,HNOJIVA_ALL!$A$2:$Z$3303,4,FALSE)</f>
        <v>#N/A</v>
      </c>
      <c r="P61" s="51" t="e">
        <f>ROUND(VLOOKUP(EVID_HNOJENI!N61,HNOJIVA_ALL!$A$2:$Z$3303,14,FALSE)*K61*IF(L61="t",10,IF(L61="kg",0.01,IF(L61="q",1,IF(L61="l",0.01*VLOOKUP(EVID_HNOJENI!N61,HNOJIVA_ALL!$A$2:$AE$3303,31,FALSE),"CHYBA")))),2)</f>
        <v>#N/A</v>
      </c>
      <c r="Q61" s="51" t="e">
        <f>ROUND(VLOOKUP(EVID_HNOJENI!N61,HNOJIVA_ALL!$A$2:$Z$3303,15,FALSE)*K61*IF(L61="t",10,IF(L61="kg",0.01,IF(L61="q",1,IF(L61="l",0.01*VLOOKUP(EVID_HNOJENI!N61,HNOJIVA_ALL!$A$2:$AE$3303,31,FALSE),"CHYBA")))),2)</f>
        <v>#N/A</v>
      </c>
      <c r="R61" s="51" t="e">
        <f>ROUND(VLOOKUP(EVID_HNOJENI!N61,HNOJIVA_ALL!$A$2:$Z$3303,16,FALSE)*K61*IF(L61="t",10,IF(L61="kg",0.01,IF(L61="q",1,IF(L61="l",0.01*VLOOKUP(EVID_HNOJENI!N61,HNOJIVA_ALL!$A$2:$AE$3303,31,FALSE),"CHYBA")))),2)</f>
        <v>#N/A</v>
      </c>
      <c r="S61" s="51" t="e">
        <f>ROUND(VLOOKUP(EVID_HNOJENI!N61,HNOJIVA_ALL!$A$2:$Z$3303,18,FALSE)*K61*IF(L61="t",10,IF(L61="kg",0.01,IF(L61="q",1,IF(L61="l",0.01*VLOOKUP(EVID_HNOJENI!N61,HNOJIVA_ALL!$A$2:$AE$3303,31,FALSE),"CHYBA")))),2)</f>
        <v>#N/A</v>
      </c>
      <c r="T61" s="51" t="e">
        <f>ROUND(VLOOKUP(EVID_HNOJENI!N61,HNOJIVA_ALL!$A$2:$Z$3303,17,FALSE)*K61*IF(L61="t",10,IF(L61="kg",0.01,IF(L61="q",1,IF(L61="l",0.01*VLOOKUP(EVID_HNOJENI!N61,HNOJIVA_ALL!$A$2:$AE$3303,31,FALSE),"CHYBA")))),2)</f>
        <v>#N/A</v>
      </c>
      <c r="U61" s="51" t="e">
        <f>ROUND(VLOOKUP(EVID_HNOJENI!N61,HNOJIVA_ALL!$A$2:$Z$3303,20,FALSE)*K61*IF(L61="t",10,IF(L61="kg",0.01,IF(L61="q",1,IF(L61="l",0.01*VLOOKUP(EVID_HNOJENI!N61,HNOJIVA_ALL!$A$2:$AE$3303,31,FALSE),"CHYBA")))),2)</f>
        <v>#N/A</v>
      </c>
    </row>
    <row r="62" spans="1:21" x14ac:dyDescent="0.2">
      <c r="A62" s="32"/>
      <c r="B62" s="45" t="e">
        <f>VLOOKUP($A62,EVID_OSEVU!$A$1:$M$4972,2,FALSE)</f>
        <v>#N/A</v>
      </c>
      <c r="C62" s="45" t="e">
        <f>VLOOKUP($A62,EVID_OSEVU!$A$1:$M$4972,3,FALSE)</f>
        <v>#N/A</v>
      </c>
      <c r="D62" s="45" t="e">
        <f>VLOOKUP($A62,EVID_OSEVU!$A$1:$M$4972,4,FALSE)</f>
        <v>#N/A</v>
      </c>
      <c r="E62" s="45" t="e">
        <f>VLOOKUP($A62,EVID_OSEVU!$A$1:$M$4972,7,FALSE)</f>
        <v>#N/A</v>
      </c>
      <c r="F62" s="45" t="e">
        <f>VLOOKUP($A62,EVID_OSEVU!$A$1:$M$4972,8,FALSE)</f>
        <v>#N/A</v>
      </c>
      <c r="G62" s="45" t="e">
        <f>VLOOKUP($A62,EVID_OSEVU!$A$1:$M$4972,11,FALSE)</f>
        <v>#N/A</v>
      </c>
      <c r="H62" s="35"/>
      <c r="I62" s="48"/>
      <c r="J62" s="33" t="e">
        <f>VLOOKUP($A62,EVID_OSEVU!$A$1:$M$4972,11,FALSE)</f>
        <v>#N/A</v>
      </c>
      <c r="K62" s="39"/>
      <c r="L62" s="49"/>
      <c r="M62" s="89" t="e">
        <f t="shared" si="0"/>
        <v>#N/A</v>
      </c>
      <c r="N62" s="50"/>
      <c r="O62" s="37" t="e">
        <f>VLOOKUP(EVID_HNOJENI!N62,HNOJIVA_ALL!$A$2:$Z$3303,4,FALSE)</f>
        <v>#N/A</v>
      </c>
      <c r="P62" s="51" t="e">
        <f>ROUND(VLOOKUP(EVID_HNOJENI!N62,HNOJIVA_ALL!$A$2:$Z$3303,14,FALSE)*K62*IF(L62="t",10,IF(L62="kg",0.01,IF(L62="q",1,IF(L62="l",0.01*VLOOKUP(EVID_HNOJENI!N62,HNOJIVA_ALL!$A$2:$AE$3303,31,FALSE),"CHYBA")))),2)</f>
        <v>#N/A</v>
      </c>
      <c r="Q62" s="51" t="e">
        <f>ROUND(VLOOKUP(EVID_HNOJENI!N62,HNOJIVA_ALL!$A$2:$Z$3303,15,FALSE)*K62*IF(L62="t",10,IF(L62="kg",0.01,IF(L62="q",1,IF(L62="l",0.01*VLOOKUP(EVID_HNOJENI!N62,HNOJIVA_ALL!$A$2:$AE$3303,31,FALSE),"CHYBA")))),2)</f>
        <v>#N/A</v>
      </c>
      <c r="R62" s="51" t="e">
        <f>ROUND(VLOOKUP(EVID_HNOJENI!N62,HNOJIVA_ALL!$A$2:$Z$3303,16,FALSE)*K62*IF(L62="t",10,IF(L62="kg",0.01,IF(L62="q",1,IF(L62="l",0.01*VLOOKUP(EVID_HNOJENI!N62,HNOJIVA_ALL!$A$2:$AE$3303,31,FALSE),"CHYBA")))),2)</f>
        <v>#N/A</v>
      </c>
      <c r="S62" s="51" t="e">
        <f>ROUND(VLOOKUP(EVID_HNOJENI!N62,HNOJIVA_ALL!$A$2:$Z$3303,18,FALSE)*K62*IF(L62="t",10,IF(L62="kg",0.01,IF(L62="q",1,IF(L62="l",0.01*VLOOKUP(EVID_HNOJENI!N62,HNOJIVA_ALL!$A$2:$AE$3303,31,FALSE),"CHYBA")))),2)</f>
        <v>#N/A</v>
      </c>
      <c r="T62" s="51" t="e">
        <f>ROUND(VLOOKUP(EVID_HNOJENI!N62,HNOJIVA_ALL!$A$2:$Z$3303,17,FALSE)*K62*IF(L62="t",10,IF(L62="kg",0.01,IF(L62="q",1,IF(L62="l",0.01*VLOOKUP(EVID_HNOJENI!N62,HNOJIVA_ALL!$A$2:$AE$3303,31,FALSE),"CHYBA")))),2)</f>
        <v>#N/A</v>
      </c>
      <c r="U62" s="51" t="e">
        <f>ROUND(VLOOKUP(EVID_HNOJENI!N62,HNOJIVA_ALL!$A$2:$Z$3303,20,FALSE)*K62*IF(L62="t",10,IF(L62="kg",0.01,IF(L62="q",1,IF(L62="l",0.01*VLOOKUP(EVID_HNOJENI!N62,HNOJIVA_ALL!$A$2:$AE$3303,31,FALSE),"CHYBA")))),2)</f>
        <v>#N/A</v>
      </c>
    </row>
    <row r="63" spans="1:21" x14ac:dyDescent="0.2">
      <c r="A63" s="32"/>
      <c r="B63" s="45" t="e">
        <f>VLOOKUP($A63,EVID_OSEVU!$A$1:$M$4972,2,FALSE)</f>
        <v>#N/A</v>
      </c>
      <c r="C63" s="45" t="e">
        <f>VLOOKUP($A63,EVID_OSEVU!$A$1:$M$4972,3,FALSE)</f>
        <v>#N/A</v>
      </c>
      <c r="D63" s="45" t="e">
        <f>VLOOKUP($A63,EVID_OSEVU!$A$1:$M$4972,4,FALSE)</f>
        <v>#N/A</v>
      </c>
      <c r="E63" s="45" t="e">
        <f>VLOOKUP($A63,EVID_OSEVU!$A$1:$M$4972,7,FALSE)</f>
        <v>#N/A</v>
      </c>
      <c r="F63" s="45" t="e">
        <f>VLOOKUP($A63,EVID_OSEVU!$A$1:$M$4972,8,FALSE)</f>
        <v>#N/A</v>
      </c>
      <c r="G63" s="45" t="e">
        <f>VLOOKUP($A63,EVID_OSEVU!$A$1:$M$4972,11,FALSE)</f>
        <v>#N/A</v>
      </c>
      <c r="H63" s="35"/>
      <c r="I63" s="48"/>
      <c r="J63" s="33" t="e">
        <f>VLOOKUP($A63,EVID_OSEVU!$A$1:$M$4972,11,FALSE)</f>
        <v>#N/A</v>
      </c>
      <c r="K63" s="39"/>
      <c r="L63" s="49"/>
      <c r="M63" s="89" t="e">
        <f t="shared" si="0"/>
        <v>#N/A</v>
      </c>
      <c r="N63" s="50"/>
      <c r="O63" s="37" t="e">
        <f>VLOOKUP(EVID_HNOJENI!N63,HNOJIVA_ALL!$A$2:$Z$3303,4,FALSE)</f>
        <v>#N/A</v>
      </c>
      <c r="P63" s="51" t="e">
        <f>ROUND(VLOOKUP(EVID_HNOJENI!N63,HNOJIVA_ALL!$A$2:$Z$3303,14,FALSE)*K63*IF(L63="t",10,IF(L63="kg",0.01,IF(L63="q",1,IF(L63="l",0.01*VLOOKUP(EVID_HNOJENI!N63,HNOJIVA_ALL!$A$2:$AE$3303,31,FALSE),"CHYBA")))),2)</f>
        <v>#N/A</v>
      </c>
      <c r="Q63" s="51" t="e">
        <f>ROUND(VLOOKUP(EVID_HNOJENI!N63,HNOJIVA_ALL!$A$2:$Z$3303,15,FALSE)*K63*IF(L63="t",10,IF(L63="kg",0.01,IF(L63="q",1,IF(L63="l",0.01*VLOOKUP(EVID_HNOJENI!N63,HNOJIVA_ALL!$A$2:$AE$3303,31,FALSE),"CHYBA")))),2)</f>
        <v>#N/A</v>
      </c>
      <c r="R63" s="51" t="e">
        <f>ROUND(VLOOKUP(EVID_HNOJENI!N63,HNOJIVA_ALL!$A$2:$Z$3303,16,FALSE)*K63*IF(L63="t",10,IF(L63="kg",0.01,IF(L63="q",1,IF(L63="l",0.01*VLOOKUP(EVID_HNOJENI!N63,HNOJIVA_ALL!$A$2:$AE$3303,31,FALSE),"CHYBA")))),2)</f>
        <v>#N/A</v>
      </c>
      <c r="S63" s="51" t="e">
        <f>ROUND(VLOOKUP(EVID_HNOJENI!N63,HNOJIVA_ALL!$A$2:$Z$3303,18,FALSE)*K63*IF(L63="t",10,IF(L63="kg",0.01,IF(L63="q",1,IF(L63="l",0.01*VLOOKUP(EVID_HNOJENI!N63,HNOJIVA_ALL!$A$2:$AE$3303,31,FALSE),"CHYBA")))),2)</f>
        <v>#N/A</v>
      </c>
      <c r="T63" s="51" t="e">
        <f>ROUND(VLOOKUP(EVID_HNOJENI!N63,HNOJIVA_ALL!$A$2:$Z$3303,17,FALSE)*K63*IF(L63="t",10,IF(L63="kg",0.01,IF(L63="q",1,IF(L63="l",0.01*VLOOKUP(EVID_HNOJENI!N63,HNOJIVA_ALL!$A$2:$AE$3303,31,FALSE),"CHYBA")))),2)</f>
        <v>#N/A</v>
      </c>
      <c r="U63" s="51" t="e">
        <f>ROUND(VLOOKUP(EVID_HNOJENI!N63,HNOJIVA_ALL!$A$2:$Z$3303,20,FALSE)*K63*IF(L63="t",10,IF(L63="kg",0.01,IF(L63="q",1,IF(L63="l",0.01*VLOOKUP(EVID_HNOJENI!N63,HNOJIVA_ALL!$A$2:$AE$3303,31,FALSE),"CHYBA")))),2)</f>
        <v>#N/A</v>
      </c>
    </row>
    <row r="64" spans="1:21" x14ac:dyDescent="0.2">
      <c r="A64" s="32"/>
      <c r="B64" s="45" t="e">
        <f>VLOOKUP($A64,EVID_OSEVU!$A$1:$M$4972,2,FALSE)</f>
        <v>#N/A</v>
      </c>
      <c r="C64" s="45" t="e">
        <f>VLOOKUP($A64,EVID_OSEVU!$A$1:$M$4972,3,FALSE)</f>
        <v>#N/A</v>
      </c>
      <c r="D64" s="45" t="e">
        <f>VLOOKUP($A64,EVID_OSEVU!$A$1:$M$4972,4,FALSE)</f>
        <v>#N/A</v>
      </c>
      <c r="E64" s="45" t="e">
        <f>VLOOKUP($A64,EVID_OSEVU!$A$1:$M$4972,7,FALSE)</f>
        <v>#N/A</v>
      </c>
      <c r="F64" s="45" t="e">
        <f>VLOOKUP($A64,EVID_OSEVU!$A$1:$M$4972,8,FALSE)</f>
        <v>#N/A</v>
      </c>
      <c r="G64" s="45" t="e">
        <f>VLOOKUP($A64,EVID_OSEVU!$A$1:$M$4972,11,FALSE)</f>
        <v>#N/A</v>
      </c>
      <c r="H64" s="35"/>
      <c r="I64" s="48"/>
      <c r="J64" s="33" t="e">
        <f>VLOOKUP($A64,EVID_OSEVU!$A$1:$M$4972,11,FALSE)</f>
        <v>#N/A</v>
      </c>
      <c r="K64" s="39"/>
      <c r="L64" s="49"/>
      <c r="M64" s="89" t="e">
        <f t="shared" si="0"/>
        <v>#N/A</v>
      </c>
      <c r="N64" s="50"/>
      <c r="O64" s="37" t="e">
        <f>VLOOKUP(EVID_HNOJENI!N64,HNOJIVA_ALL!$A$2:$Z$3303,4,FALSE)</f>
        <v>#N/A</v>
      </c>
      <c r="P64" s="51" t="e">
        <f>ROUND(VLOOKUP(EVID_HNOJENI!N64,HNOJIVA_ALL!$A$2:$Z$3303,14,FALSE)*K64*IF(L64="t",10,IF(L64="kg",0.01,IF(L64="q",1,IF(L64="l",0.01*VLOOKUP(EVID_HNOJENI!N64,HNOJIVA_ALL!$A$2:$AE$3303,31,FALSE),"CHYBA")))),2)</f>
        <v>#N/A</v>
      </c>
      <c r="Q64" s="51" t="e">
        <f>ROUND(VLOOKUP(EVID_HNOJENI!N64,HNOJIVA_ALL!$A$2:$Z$3303,15,FALSE)*K64*IF(L64="t",10,IF(L64="kg",0.01,IF(L64="q",1,IF(L64="l",0.01*VLOOKUP(EVID_HNOJENI!N64,HNOJIVA_ALL!$A$2:$AE$3303,31,FALSE),"CHYBA")))),2)</f>
        <v>#N/A</v>
      </c>
      <c r="R64" s="51" t="e">
        <f>ROUND(VLOOKUP(EVID_HNOJENI!N64,HNOJIVA_ALL!$A$2:$Z$3303,16,FALSE)*K64*IF(L64="t",10,IF(L64="kg",0.01,IF(L64="q",1,IF(L64="l",0.01*VLOOKUP(EVID_HNOJENI!N64,HNOJIVA_ALL!$A$2:$AE$3303,31,FALSE),"CHYBA")))),2)</f>
        <v>#N/A</v>
      </c>
      <c r="S64" s="51" t="e">
        <f>ROUND(VLOOKUP(EVID_HNOJENI!N64,HNOJIVA_ALL!$A$2:$Z$3303,18,FALSE)*K64*IF(L64="t",10,IF(L64="kg",0.01,IF(L64="q",1,IF(L64="l",0.01*VLOOKUP(EVID_HNOJENI!N64,HNOJIVA_ALL!$A$2:$AE$3303,31,FALSE),"CHYBA")))),2)</f>
        <v>#N/A</v>
      </c>
      <c r="T64" s="51" t="e">
        <f>ROUND(VLOOKUP(EVID_HNOJENI!N64,HNOJIVA_ALL!$A$2:$Z$3303,17,FALSE)*K64*IF(L64="t",10,IF(L64="kg",0.01,IF(L64="q",1,IF(L64="l",0.01*VLOOKUP(EVID_HNOJENI!N64,HNOJIVA_ALL!$A$2:$AE$3303,31,FALSE),"CHYBA")))),2)</f>
        <v>#N/A</v>
      </c>
      <c r="U64" s="51" t="e">
        <f>ROUND(VLOOKUP(EVID_HNOJENI!N64,HNOJIVA_ALL!$A$2:$Z$3303,20,FALSE)*K64*IF(L64="t",10,IF(L64="kg",0.01,IF(L64="q",1,IF(L64="l",0.01*VLOOKUP(EVID_HNOJENI!N64,HNOJIVA_ALL!$A$2:$AE$3303,31,FALSE),"CHYBA")))),2)</f>
        <v>#N/A</v>
      </c>
    </row>
    <row r="65" spans="1:21" x14ac:dyDescent="0.2">
      <c r="A65" s="32"/>
      <c r="B65" s="45" t="e">
        <f>VLOOKUP($A65,EVID_OSEVU!$A$1:$M$4972,2,FALSE)</f>
        <v>#N/A</v>
      </c>
      <c r="C65" s="45" t="e">
        <f>VLOOKUP($A65,EVID_OSEVU!$A$1:$M$4972,3,FALSE)</f>
        <v>#N/A</v>
      </c>
      <c r="D65" s="45" t="e">
        <f>VLOOKUP($A65,EVID_OSEVU!$A$1:$M$4972,4,FALSE)</f>
        <v>#N/A</v>
      </c>
      <c r="E65" s="45" t="e">
        <f>VLOOKUP($A65,EVID_OSEVU!$A$1:$M$4972,7,FALSE)</f>
        <v>#N/A</v>
      </c>
      <c r="F65" s="45" t="e">
        <f>VLOOKUP($A65,EVID_OSEVU!$A$1:$M$4972,8,FALSE)</f>
        <v>#N/A</v>
      </c>
      <c r="G65" s="45" t="e">
        <f>VLOOKUP($A65,EVID_OSEVU!$A$1:$M$4972,11,FALSE)</f>
        <v>#N/A</v>
      </c>
      <c r="H65" s="35"/>
      <c r="I65" s="48"/>
      <c r="J65" s="33" t="e">
        <f>VLOOKUP($A65,EVID_OSEVU!$A$1:$M$4972,11,FALSE)</f>
        <v>#N/A</v>
      </c>
      <c r="K65" s="39"/>
      <c r="L65" s="49"/>
      <c r="M65" s="89" t="e">
        <f t="shared" si="0"/>
        <v>#N/A</v>
      </c>
      <c r="N65" s="50"/>
      <c r="O65" s="37" t="e">
        <f>VLOOKUP(EVID_HNOJENI!N65,HNOJIVA_ALL!$A$2:$Z$3303,4,FALSE)</f>
        <v>#N/A</v>
      </c>
      <c r="P65" s="51" t="e">
        <f>ROUND(VLOOKUP(EVID_HNOJENI!N65,HNOJIVA_ALL!$A$2:$Z$3303,14,FALSE)*K65*IF(L65="t",10,IF(L65="kg",0.01,IF(L65="q",1,IF(L65="l",0.01*VLOOKUP(EVID_HNOJENI!N65,HNOJIVA_ALL!$A$2:$AE$3303,31,FALSE),"CHYBA")))),2)</f>
        <v>#N/A</v>
      </c>
      <c r="Q65" s="51" t="e">
        <f>ROUND(VLOOKUP(EVID_HNOJENI!N65,HNOJIVA_ALL!$A$2:$Z$3303,15,FALSE)*K65*IF(L65="t",10,IF(L65="kg",0.01,IF(L65="q",1,IF(L65="l",0.01*VLOOKUP(EVID_HNOJENI!N65,HNOJIVA_ALL!$A$2:$AE$3303,31,FALSE),"CHYBA")))),2)</f>
        <v>#N/A</v>
      </c>
      <c r="R65" s="51" t="e">
        <f>ROUND(VLOOKUP(EVID_HNOJENI!N65,HNOJIVA_ALL!$A$2:$Z$3303,16,FALSE)*K65*IF(L65="t",10,IF(L65="kg",0.01,IF(L65="q",1,IF(L65="l",0.01*VLOOKUP(EVID_HNOJENI!N65,HNOJIVA_ALL!$A$2:$AE$3303,31,FALSE),"CHYBA")))),2)</f>
        <v>#N/A</v>
      </c>
      <c r="S65" s="51" t="e">
        <f>ROUND(VLOOKUP(EVID_HNOJENI!N65,HNOJIVA_ALL!$A$2:$Z$3303,18,FALSE)*K65*IF(L65="t",10,IF(L65="kg",0.01,IF(L65="q",1,IF(L65="l",0.01*VLOOKUP(EVID_HNOJENI!N65,HNOJIVA_ALL!$A$2:$AE$3303,31,FALSE),"CHYBA")))),2)</f>
        <v>#N/A</v>
      </c>
      <c r="T65" s="51" t="e">
        <f>ROUND(VLOOKUP(EVID_HNOJENI!N65,HNOJIVA_ALL!$A$2:$Z$3303,17,FALSE)*K65*IF(L65="t",10,IF(L65="kg",0.01,IF(L65="q",1,IF(L65="l",0.01*VLOOKUP(EVID_HNOJENI!N65,HNOJIVA_ALL!$A$2:$AE$3303,31,FALSE),"CHYBA")))),2)</f>
        <v>#N/A</v>
      </c>
      <c r="U65" s="51" t="e">
        <f>ROUND(VLOOKUP(EVID_HNOJENI!N65,HNOJIVA_ALL!$A$2:$Z$3303,20,FALSE)*K65*IF(L65="t",10,IF(L65="kg",0.01,IF(L65="q",1,IF(L65="l",0.01*VLOOKUP(EVID_HNOJENI!N65,HNOJIVA_ALL!$A$2:$AE$3303,31,FALSE),"CHYBA")))),2)</f>
        <v>#N/A</v>
      </c>
    </row>
    <row r="66" spans="1:21" x14ac:dyDescent="0.2">
      <c r="A66" s="32"/>
      <c r="B66" s="45" t="e">
        <f>VLOOKUP($A66,EVID_OSEVU!$A$1:$M$4972,2,FALSE)</f>
        <v>#N/A</v>
      </c>
      <c r="C66" s="45" t="e">
        <f>VLOOKUP($A66,EVID_OSEVU!$A$1:$M$4972,3,FALSE)</f>
        <v>#N/A</v>
      </c>
      <c r="D66" s="45" t="e">
        <f>VLOOKUP($A66,EVID_OSEVU!$A$1:$M$4972,4,FALSE)</f>
        <v>#N/A</v>
      </c>
      <c r="E66" s="45" t="e">
        <f>VLOOKUP($A66,EVID_OSEVU!$A$1:$M$4972,7,FALSE)</f>
        <v>#N/A</v>
      </c>
      <c r="F66" s="45" t="e">
        <f>VLOOKUP($A66,EVID_OSEVU!$A$1:$M$4972,8,FALSE)</f>
        <v>#N/A</v>
      </c>
      <c r="G66" s="45" t="e">
        <f>VLOOKUP($A66,EVID_OSEVU!$A$1:$M$4972,11,FALSE)</f>
        <v>#N/A</v>
      </c>
      <c r="H66" s="35"/>
      <c r="I66" s="48"/>
      <c r="J66" s="33" t="e">
        <f>VLOOKUP($A66,EVID_OSEVU!$A$1:$M$4972,11,FALSE)</f>
        <v>#N/A</v>
      </c>
      <c r="K66" s="39"/>
      <c r="L66" s="49"/>
      <c r="M66" s="89" t="e">
        <f t="shared" si="0"/>
        <v>#N/A</v>
      </c>
      <c r="N66" s="50"/>
      <c r="O66" s="37" t="e">
        <f>VLOOKUP(EVID_HNOJENI!N66,HNOJIVA_ALL!$A$2:$Z$3303,4,FALSE)</f>
        <v>#N/A</v>
      </c>
      <c r="P66" s="51" t="e">
        <f>ROUND(VLOOKUP(EVID_HNOJENI!N66,HNOJIVA_ALL!$A$2:$Z$3303,14,FALSE)*K66*IF(L66="t",10,IF(L66="kg",0.01,IF(L66="q",1,IF(L66="l",0.01*VLOOKUP(EVID_HNOJENI!N66,HNOJIVA_ALL!$A$2:$AE$3303,31,FALSE),"CHYBA")))),2)</f>
        <v>#N/A</v>
      </c>
      <c r="Q66" s="51" t="e">
        <f>ROUND(VLOOKUP(EVID_HNOJENI!N66,HNOJIVA_ALL!$A$2:$Z$3303,15,FALSE)*K66*IF(L66="t",10,IF(L66="kg",0.01,IF(L66="q",1,IF(L66="l",0.01*VLOOKUP(EVID_HNOJENI!N66,HNOJIVA_ALL!$A$2:$AE$3303,31,FALSE),"CHYBA")))),2)</f>
        <v>#N/A</v>
      </c>
      <c r="R66" s="51" t="e">
        <f>ROUND(VLOOKUP(EVID_HNOJENI!N66,HNOJIVA_ALL!$A$2:$Z$3303,16,FALSE)*K66*IF(L66="t",10,IF(L66="kg",0.01,IF(L66="q",1,IF(L66="l",0.01*VLOOKUP(EVID_HNOJENI!N66,HNOJIVA_ALL!$A$2:$AE$3303,31,FALSE),"CHYBA")))),2)</f>
        <v>#N/A</v>
      </c>
      <c r="S66" s="51" t="e">
        <f>ROUND(VLOOKUP(EVID_HNOJENI!N66,HNOJIVA_ALL!$A$2:$Z$3303,18,FALSE)*K66*IF(L66="t",10,IF(L66="kg",0.01,IF(L66="q",1,IF(L66="l",0.01*VLOOKUP(EVID_HNOJENI!N66,HNOJIVA_ALL!$A$2:$AE$3303,31,FALSE),"CHYBA")))),2)</f>
        <v>#N/A</v>
      </c>
      <c r="T66" s="51" t="e">
        <f>ROUND(VLOOKUP(EVID_HNOJENI!N66,HNOJIVA_ALL!$A$2:$Z$3303,17,FALSE)*K66*IF(L66="t",10,IF(L66="kg",0.01,IF(L66="q",1,IF(L66="l",0.01*VLOOKUP(EVID_HNOJENI!N66,HNOJIVA_ALL!$A$2:$AE$3303,31,FALSE),"CHYBA")))),2)</f>
        <v>#N/A</v>
      </c>
      <c r="U66" s="51" t="e">
        <f>ROUND(VLOOKUP(EVID_HNOJENI!N66,HNOJIVA_ALL!$A$2:$Z$3303,20,FALSE)*K66*IF(L66="t",10,IF(L66="kg",0.01,IF(L66="q",1,IF(L66="l",0.01*VLOOKUP(EVID_HNOJENI!N66,HNOJIVA_ALL!$A$2:$AE$3303,31,FALSE),"CHYBA")))),2)</f>
        <v>#N/A</v>
      </c>
    </row>
    <row r="67" spans="1:21" x14ac:dyDescent="0.2">
      <c r="A67" s="32"/>
      <c r="B67" s="45" t="e">
        <f>VLOOKUP($A67,EVID_OSEVU!$A$1:$M$4972,2,FALSE)</f>
        <v>#N/A</v>
      </c>
      <c r="C67" s="45" t="e">
        <f>VLOOKUP($A67,EVID_OSEVU!$A$1:$M$4972,3,FALSE)</f>
        <v>#N/A</v>
      </c>
      <c r="D67" s="45" t="e">
        <f>VLOOKUP($A67,EVID_OSEVU!$A$1:$M$4972,4,FALSE)</f>
        <v>#N/A</v>
      </c>
      <c r="E67" s="45" t="e">
        <f>VLOOKUP($A67,EVID_OSEVU!$A$1:$M$4972,7,FALSE)</f>
        <v>#N/A</v>
      </c>
      <c r="F67" s="45" t="e">
        <f>VLOOKUP($A67,EVID_OSEVU!$A$1:$M$4972,8,FALSE)</f>
        <v>#N/A</v>
      </c>
      <c r="G67" s="45" t="e">
        <f>VLOOKUP($A67,EVID_OSEVU!$A$1:$M$4972,11,FALSE)</f>
        <v>#N/A</v>
      </c>
      <c r="H67" s="35"/>
      <c r="I67" s="48"/>
      <c r="J67" s="33" t="e">
        <f>VLOOKUP($A67,EVID_OSEVU!$A$1:$M$4972,11,FALSE)</f>
        <v>#N/A</v>
      </c>
      <c r="K67" s="39"/>
      <c r="L67" s="49"/>
      <c r="M67" s="89" t="e">
        <f t="shared" si="0"/>
        <v>#N/A</v>
      </c>
      <c r="N67" s="50"/>
      <c r="O67" s="37" t="e">
        <f>VLOOKUP(EVID_HNOJENI!N67,HNOJIVA_ALL!$A$2:$Z$3303,4,FALSE)</f>
        <v>#N/A</v>
      </c>
      <c r="P67" s="51" t="e">
        <f>ROUND(VLOOKUP(EVID_HNOJENI!N67,HNOJIVA_ALL!$A$2:$Z$3303,14,FALSE)*K67*IF(L67="t",10,IF(L67="kg",0.01,IF(L67="q",1,IF(L67="l",0.01*VLOOKUP(EVID_HNOJENI!N67,HNOJIVA_ALL!$A$2:$AE$3303,31,FALSE),"CHYBA")))),2)</f>
        <v>#N/A</v>
      </c>
      <c r="Q67" s="51" t="e">
        <f>ROUND(VLOOKUP(EVID_HNOJENI!N67,HNOJIVA_ALL!$A$2:$Z$3303,15,FALSE)*K67*IF(L67="t",10,IF(L67="kg",0.01,IF(L67="q",1,IF(L67="l",0.01*VLOOKUP(EVID_HNOJENI!N67,HNOJIVA_ALL!$A$2:$AE$3303,31,FALSE),"CHYBA")))),2)</f>
        <v>#N/A</v>
      </c>
      <c r="R67" s="51" t="e">
        <f>ROUND(VLOOKUP(EVID_HNOJENI!N67,HNOJIVA_ALL!$A$2:$Z$3303,16,FALSE)*K67*IF(L67="t",10,IF(L67="kg",0.01,IF(L67="q",1,IF(L67="l",0.01*VLOOKUP(EVID_HNOJENI!N67,HNOJIVA_ALL!$A$2:$AE$3303,31,FALSE),"CHYBA")))),2)</f>
        <v>#N/A</v>
      </c>
      <c r="S67" s="51" t="e">
        <f>ROUND(VLOOKUP(EVID_HNOJENI!N67,HNOJIVA_ALL!$A$2:$Z$3303,18,FALSE)*K67*IF(L67="t",10,IF(L67="kg",0.01,IF(L67="q",1,IF(L67="l",0.01*VLOOKUP(EVID_HNOJENI!N67,HNOJIVA_ALL!$A$2:$AE$3303,31,FALSE),"CHYBA")))),2)</f>
        <v>#N/A</v>
      </c>
      <c r="T67" s="51" t="e">
        <f>ROUND(VLOOKUP(EVID_HNOJENI!N67,HNOJIVA_ALL!$A$2:$Z$3303,17,FALSE)*K67*IF(L67="t",10,IF(L67="kg",0.01,IF(L67="q",1,IF(L67="l",0.01*VLOOKUP(EVID_HNOJENI!N67,HNOJIVA_ALL!$A$2:$AE$3303,31,FALSE),"CHYBA")))),2)</f>
        <v>#N/A</v>
      </c>
      <c r="U67" s="51" t="e">
        <f>ROUND(VLOOKUP(EVID_HNOJENI!N67,HNOJIVA_ALL!$A$2:$Z$3303,20,FALSE)*K67*IF(L67="t",10,IF(L67="kg",0.01,IF(L67="q",1,IF(L67="l",0.01*VLOOKUP(EVID_HNOJENI!N67,HNOJIVA_ALL!$A$2:$AE$3303,31,FALSE),"CHYBA")))),2)</f>
        <v>#N/A</v>
      </c>
    </row>
    <row r="68" spans="1:21" x14ac:dyDescent="0.2">
      <c r="A68" s="32"/>
      <c r="B68" s="45" t="e">
        <f>VLOOKUP($A68,EVID_OSEVU!$A$1:$M$4972,2,FALSE)</f>
        <v>#N/A</v>
      </c>
      <c r="C68" s="45" t="e">
        <f>VLOOKUP($A68,EVID_OSEVU!$A$1:$M$4972,3,FALSE)</f>
        <v>#N/A</v>
      </c>
      <c r="D68" s="45" t="e">
        <f>VLOOKUP($A68,EVID_OSEVU!$A$1:$M$4972,4,FALSE)</f>
        <v>#N/A</v>
      </c>
      <c r="E68" s="45" t="e">
        <f>VLOOKUP($A68,EVID_OSEVU!$A$1:$M$4972,7,FALSE)</f>
        <v>#N/A</v>
      </c>
      <c r="F68" s="45" t="e">
        <f>VLOOKUP($A68,EVID_OSEVU!$A$1:$M$4972,8,FALSE)</f>
        <v>#N/A</v>
      </c>
      <c r="G68" s="45" t="e">
        <f>VLOOKUP($A68,EVID_OSEVU!$A$1:$M$4972,11,FALSE)</f>
        <v>#N/A</v>
      </c>
      <c r="H68" s="35"/>
      <c r="I68" s="48"/>
      <c r="J68" s="33" t="e">
        <f>VLOOKUP($A68,EVID_OSEVU!$A$1:$M$4972,11,FALSE)</f>
        <v>#N/A</v>
      </c>
      <c r="K68" s="39"/>
      <c r="L68" s="49"/>
      <c r="M68" s="89" t="e">
        <f t="shared" si="0"/>
        <v>#N/A</v>
      </c>
      <c r="N68" s="50"/>
      <c r="O68" s="37" t="e">
        <f>VLOOKUP(EVID_HNOJENI!N68,HNOJIVA_ALL!$A$2:$Z$3303,4,FALSE)</f>
        <v>#N/A</v>
      </c>
      <c r="P68" s="51" t="e">
        <f>ROUND(VLOOKUP(EVID_HNOJENI!N68,HNOJIVA_ALL!$A$2:$Z$3303,14,FALSE)*K68*IF(L68="t",10,IF(L68="kg",0.01,IF(L68="q",1,IF(L68="l",0.01*VLOOKUP(EVID_HNOJENI!N68,HNOJIVA_ALL!$A$2:$AE$3303,31,FALSE),"CHYBA")))),2)</f>
        <v>#N/A</v>
      </c>
      <c r="Q68" s="51" t="e">
        <f>ROUND(VLOOKUP(EVID_HNOJENI!N68,HNOJIVA_ALL!$A$2:$Z$3303,15,FALSE)*K68*IF(L68="t",10,IF(L68="kg",0.01,IF(L68="q",1,IF(L68="l",0.01*VLOOKUP(EVID_HNOJENI!N68,HNOJIVA_ALL!$A$2:$AE$3303,31,FALSE),"CHYBA")))),2)</f>
        <v>#N/A</v>
      </c>
      <c r="R68" s="51" t="e">
        <f>ROUND(VLOOKUP(EVID_HNOJENI!N68,HNOJIVA_ALL!$A$2:$Z$3303,16,FALSE)*K68*IF(L68="t",10,IF(L68="kg",0.01,IF(L68="q",1,IF(L68="l",0.01*VLOOKUP(EVID_HNOJENI!N68,HNOJIVA_ALL!$A$2:$AE$3303,31,FALSE),"CHYBA")))),2)</f>
        <v>#N/A</v>
      </c>
      <c r="S68" s="51" t="e">
        <f>ROUND(VLOOKUP(EVID_HNOJENI!N68,HNOJIVA_ALL!$A$2:$Z$3303,18,FALSE)*K68*IF(L68="t",10,IF(L68="kg",0.01,IF(L68="q",1,IF(L68="l",0.01*VLOOKUP(EVID_HNOJENI!N68,HNOJIVA_ALL!$A$2:$AE$3303,31,FALSE),"CHYBA")))),2)</f>
        <v>#N/A</v>
      </c>
      <c r="T68" s="51" t="e">
        <f>ROUND(VLOOKUP(EVID_HNOJENI!N68,HNOJIVA_ALL!$A$2:$Z$3303,17,FALSE)*K68*IF(L68="t",10,IF(L68="kg",0.01,IF(L68="q",1,IF(L68="l",0.01*VLOOKUP(EVID_HNOJENI!N68,HNOJIVA_ALL!$A$2:$AE$3303,31,FALSE),"CHYBA")))),2)</f>
        <v>#N/A</v>
      </c>
      <c r="U68" s="51" t="e">
        <f>ROUND(VLOOKUP(EVID_HNOJENI!N68,HNOJIVA_ALL!$A$2:$Z$3303,20,FALSE)*K68*IF(L68="t",10,IF(L68="kg",0.01,IF(L68="q",1,IF(L68="l",0.01*VLOOKUP(EVID_HNOJENI!N68,HNOJIVA_ALL!$A$2:$AE$3303,31,FALSE),"CHYBA")))),2)</f>
        <v>#N/A</v>
      </c>
    </row>
    <row r="69" spans="1:21" x14ac:dyDescent="0.2">
      <c r="A69" s="32"/>
      <c r="B69" s="45" t="e">
        <f>VLOOKUP($A69,EVID_OSEVU!$A$1:$M$4972,2,FALSE)</f>
        <v>#N/A</v>
      </c>
      <c r="C69" s="45" t="e">
        <f>VLOOKUP($A69,EVID_OSEVU!$A$1:$M$4972,3,FALSE)</f>
        <v>#N/A</v>
      </c>
      <c r="D69" s="45" t="e">
        <f>VLOOKUP($A69,EVID_OSEVU!$A$1:$M$4972,4,FALSE)</f>
        <v>#N/A</v>
      </c>
      <c r="E69" s="45" t="e">
        <f>VLOOKUP($A69,EVID_OSEVU!$A$1:$M$4972,7,FALSE)</f>
        <v>#N/A</v>
      </c>
      <c r="F69" s="45" t="e">
        <f>VLOOKUP($A69,EVID_OSEVU!$A$1:$M$4972,8,FALSE)</f>
        <v>#N/A</v>
      </c>
      <c r="G69" s="45" t="e">
        <f>VLOOKUP($A69,EVID_OSEVU!$A$1:$M$4972,11,FALSE)</f>
        <v>#N/A</v>
      </c>
      <c r="H69" s="35"/>
      <c r="I69" s="48"/>
      <c r="J69" s="33" t="e">
        <f>VLOOKUP($A69,EVID_OSEVU!$A$1:$M$4972,11,FALSE)</f>
        <v>#N/A</v>
      </c>
      <c r="K69" s="39"/>
      <c r="L69" s="49"/>
      <c r="M69" s="89" t="e">
        <f t="shared" ref="M69:M132" si="1">K69*J69</f>
        <v>#N/A</v>
      </c>
      <c r="N69" s="50"/>
      <c r="O69" s="37" t="e">
        <f>VLOOKUP(EVID_HNOJENI!N69,HNOJIVA_ALL!$A$2:$Z$3303,4,FALSE)</f>
        <v>#N/A</v>
      </c>
      <c r="P69" s="51" t="e">
        <f>ROUND(VLOOKUP(EVID_HNOJENI!N69,HNOJIVA_ALL!$A$2:$Z$3303,14,FALSE)*K69*IF(L69="t",10,IF(L69="kg",0.01,IF(L69="q",1,IF(L69="l",0.01*VLOOKUP(EVID_HNOJENI!N69,HNOJIVA_ALL!$A$2:$AE$3303,31,FALSE),"CHYBA")))),2)</f>
        <v>#N/A</v>
      </c>
      <c r="Q69" s="51" t="e">
        <f>ROUND(VLOOKUP(EVID_HNOJENI!N69,HNOJIVA_ALL!$A$2:$Z$3303,15,FALSE)*K69*IF(L69="t",10,IF(L69="kg",0.01,IF(L69="q",1,IF(L69="l",0.01*VLOOKUP(EVID_HNOJENI!N69,HNOJIVA_ALL!$A$2:$AE$3303,31,FALSE),"CHYBA")))),2)</f>
        <v>#N/A</v>
      </c>
      <c r="R69" s="51" t="e">
        <f>ROUND(VLOOKUP(EVID_HNOJENI!N69,HNOJIVA_ALL!$A$2:$Z$3303,16,FALSE)*K69*IF(L69="t",10,IF(L69="kg",0.01,IF(L69="q",1,IF(L69="l",0.01*VLOOKUP(EVID_HNOJENI!N69,HNOJIVA_ALL!$A$2:$AE$3303,31,FALSE),"CHYBA")))),2)</f>
        <v>#N/A</v>
      </c>
      <c r="S69" s="51" t="e">
        <f>ROUND(VLOOKUP(EVID_HNOJENI!N69,HNOJIVA_ALL!$A$2:$Z$3303,18,FALSE)*K69*IF(L69="t",10,IF(L69="kg",0.01,IF(L69="q",1,IF(L69="l",0.01*VLOOKUP(EVID_HNOJENI!N69,HNOJIVA_ALL!$A$2:$AE$3303,31,FALSE),"CHYBA")))),2)</f>
        <v>#N/A</v>
      </c>
      <c r="T69" s="51" t="e">
        <f>ROUND(VLOOKUP(EVID_HNOJENI!N69,HNOJIVA_ALL!$A$2:$Z$3303,17,FALSE)*K69*IF(L69="t",10,IF(L69="kg",0.01,IF(L69="q",1,IF(L69="l",0.01*VLOOKUP(EVID_HNOJENI!N69,HNOJIVA_ALL!$A$2:$AE$3303,31,FALSE),"CHYBA")))),2)</f>
        <v>#N/A</v>
      </c>
      <c r="U69" s="51" t="e">
        <f>ROUND(VLOOKUP(EVID_HNOJENI!N69,HNOJIVA_ALL!$A$2:$Z$3303,20,FALSE)*K69*IF(L69="t",10,IF(L69="kg",0.01,IF(L69="q",1,IF(L69="l",0.01*VLOOKUP(EVID_HNOJENI!N69,HNOJIVA_ALL!$A$2:$AE$3303,31,FALSE),"CHYBA")))),2)</f>
        <v>#N/A</v>
      </c>
    </row>
    <row r="70" spans="1:21" x14ac:dyDescent="0.2">
      <c r="A70" s="32"/>
      <c r="B70" s="45" t="e">
        <f>VLOOKUP($A70,EVID_OSEVU!$A$1:$M$4972,2,FALSE)</f>
        <v>#N/A</v>
      </c>
      <c r="C70" s="45" t="e">
        <f>VLOOKUP($A70,EVID_OSEVU!$A$1:$M$4972,3,FALSE)</f>
        <v>#N/A</v>
      </c>
      <c r="D70" s="45" t="e">
        <f>VLOOKUP($A70,EVID_OSEVU!$A$1:$M$4972,4,FALSE)</f>
        <v>#N/A</v>
      </c>
      <c r="E70" s="45" t="e">
        <f>VLOOKUP($A70,EVID_OSEVU!$A$1:$M$4972,7,FALSE)</f>
        <v>#N/A</v>
      </c>
      <c r="F70" s="45" t="e">
        <f>VLOOKUP($A70,EVID_OSEVU!$A$1:$M$4972,8,FALSE)</f>
        <v>#N/A</v>
      </c>
      <c r="G70" s="45" t="e">
        <f>VLOOKUP($A70,EVID_OSEVU!$A$1:$M$4972,11,FALSE)</f>
        <v>#N/A</v>
      </c>
      <c r="H70" s="35"/>
      <c r="I70" s="48"/>
      <c r="J70" s="33" t="e">
        <f>VLOOKUP($A70,EVID_OSEVU!$A$1:$M$4972,11,FALSE)</f>
        <v>#N/A</v>
      </c>
      <c r="K70" s="39"/>
      <c r="L70" s="49"/>
      <c r="M70" s="89" t="e">
        <f t="shared" si="1"/>
        <v>#N/A</v>
      </c>
      <c r="N70" s="50"/>
      <c r="O70" s="37" t="e">
        <f>VLOOKUP(EVID_HNOJENI!N70,HNOJIVA_ALL!$A$2:$Z$3303,4,FALSE)</f>
        <v>#N/A</v>
      </c>
      <c r="P70" s="51" t="e">
        <f>ROUND(VLOOKUP(EVID_HNOJENI!N70,HNOJIVA_ALL!$A$2:$Z$3303,14,FALSE)*K70*IF(L70="t",10,IF(L70="kg",0.01,IF(L70="q",1,IF(L70="l",0.01*VLOOKUP(EVID_HNOJENI!N70,HNOJIVA_ALL!$A$2:$AE$3303,31,FALSE),"CHYBA")))),2)</f>
        <v>#N/A</v>
      </c>
      <c r="Q70" s="51" t="e">
        <f>ROUND(VLOOKUP(EVID_HNOJENI!N70,HNOJIVA_ALL!$A$2:$Z$3303,15,FALSE)*K70*IF(L70="t",10,IF(L70="kg",0.01,IF(L70="q",1,IF(L70="l",0.01*VLOOKUP(EVID_HNOJENI!N70,HNOJIVA_ALL!$A$2:$AE$3303,31,FALSE),"CHYBA")))),2)</f>
        <v>#N/A</v>
      </c>
      <c r="R70" s="51" t="e">
        <f>ROUND(VLOOKUP(EVID_HNOJENI!N70,HNOJIVA_ALL!$A$2:$Z$3303,16,FALSE)*K70*IF(L70="t",10,IF(L70="kg",0.01,IF(L70="q",1,IF(L70="l",0.01*VLOOKUP(EVID_HNOJENI!N70,HNOJIVA_ALL!$A$2:$AE$3303,31,FALSE),"CHYBA")))),2)</f>
        <v>#N/A</v>
      </c>
      <c r="S70" s="51" t="e">
        <f>ROUND(VLOOKUP(EVID_HNOJENI!N70,HNOJIVA_ALL!$A$2:$Z$3303,18,FALSE)*K70*IF(L70="t",10,IF(L70="kg",0.01,IF(L70="q",1,IF(L70="l",0.01*VLOOKUP(EVID_HNOJENI!N70,HNOJIVA_ALL!$A$2:$AE$3303,31,FALSE),"CHYBA")))),2)</f>
        <v>#N/A</v>
      </c>
      <c r="T70" s="51" t="e">
        <f>ROUND(VLOOKUP(EVID_HNOJENI!N70,HNOJIVA_ALL!$A$2:$Z$3303,17,FALSE)*K70*IF(L70="t",10,IF(L70="kg",0.01,IF(L70="q",1,IF(L70="l",0.01*VLOOKUP(EVID_HNOJENI!N70,HNOJIVA_ALL!$A$2:$AE$3303,31,FALSE),"CHYBA")))),2)</f>
        <v>#N/A</v>
      </c>
      <c r="U70" s="51" t="e">
        <f>ROUND(VLOOKUP(EVID_HNOJENI!N70,HNOJIVA_ALL!$A$2:$Z$3303,20,FALSE)*K70*IF(L70="t",10,IF(L70="kg",0.01,IF(L70="q",1,IF(L70="l",0.01*VLOOKUP(EVID_HNOJENI!N70,HNOJIVA_ALL!$A$2:$AE$3303,31,FALSE),"CHYBA")))),2)</f>
        <v>#N/A</v>
      </c>
    </row>
    <row r="71" spans="1:21" x14ac:dyDescent="0.2">
      <c r="A71" s="32"/>
      <c r="B71" s="45" t="e">
        <f>VLOOKUP($A71,EVID_OSEVU!$A$1:$M$4972,2,FALSE)</f>
        <v>#N/A</v>
      </c>
      <c r="C71" s="45" t="e">
        <f>VLOOKUP($A71,EVID_OSEVU!$A$1:$M$4972,3,FALSE)</f>
        <v>#N/A</v>
      </c>
      <c r="D71" s="45" t="e">
        <f>VLOOKUP($A71,EVID_OSEVU!$A$1:$M$4972,4,FALSE)</f>
        <v>#N/A</v>
      </c>
      <c r="E71" s="45" t="e">
        <f>VLOOKUP($A71,EVID_OSEVU!$A$1:$M$4972,7,FALSE)</f>
        <v>#N/A</v>
      </c>
      <c r="F71" s="45" t="e">
        <f>VLOOKUP($A71,EVID_OSEVU!$A$1:$M$4972,8,FALSE)</f>
        <v>#N/A</v>
      </c>
      <c r="G71" s="45" t="e">
        <f>VLOOKUP($A71,EVID_OSEVU!$A$1:$M$4972,11,FALSE)</f>
        <v>#N/A</v>
      </c>
      <c r="H71" s="35"/>
      <c r="I71" s="48"/>
      <c r="J71" s="33" t="e">
        <f>VLOOKUP($A71,EVID_OSEVU!$A$1:$M$4972,11,FALSE)</f>
        <v>#N/A</v>
      </c>
      <c r="K71" s="39"/>
      <c r="L71" s="49"/>
      <c r="M71" s="89" t="e">
        <f t="shared" si="1"/>
        <v>#N/A</v>
      </c>
      <c r="N71" s="50"/>
      <c r="O71" s="37" t="e">
        <f>VLOOKUP(EVID_HNOJENI!N71,HNOJIVA_ALL!$A$2:$Z$3303,4,FALSE)</f>
        <v>#N/A</v>
      </c>
      <c r="P71" s="51" t="e">
        <f>ROUND(VLOOKUP(EVID_HNOJENI!N71,HNOJIVA_ALL!$A$2:$Z$3303,14,FALSE)*K71*IF(L71="t",10,IF(L71="kg",0.01,IF(L71="q",1,IF(L71="l",0.01*VLOOKUP(EVID_HNOJENI!N71,HNOJIVA_ALL!$A$2:$AE$3303,31,FALSE),"CHYBA")))),2)</f>
        <v>#N/A</v>
      </c>
      <c r="Q71" s="51" t="e">
        <f>ROUND(VLOOKUP(EVID_HNOJENI!N71,HNOJIVA_ALL!$A$2:$Z$3303,15,FALSE)*K71*IF(L71="t",10,IF(L71="kg",0.01,IF(L71="q",1,IF(L71="l",0.01*VLOOKUP(EVID_HNOJENI!N71,HNOJIVA_ALL!$A$2:$AE$3303,31,FALSE),"CHYBA")))),2)</f>
        <v>#N/A</v>
      </c>
      <c r="R71" s="51" t="e">
        <f>ROUND(VLOOKUP(EVID_HNOJENI!N71,HNOJIVA_ALL!$A$2:$Z$3303,16,FALSE)*K71*IF(L71="t",10,IF(L71="kg",0.01,IF(L71="q",1,IF(L71="l",0.01*VLOOKUP(EVID_HNOJENI!N71,HNOJIVA_ALL!$A$2:$AE$3303,31,FALSE),"CHYBA")))),2)</f>
        <v>#N/A</v>
      </c>
      <c r="S71" s="51" t="e">
        <f>ROUND(VLOOKUP(EVID_HNOJENI!N71,HNOJIVA_ALL!$A$2:$Z$3303,18,FALSE)*K71*IF(L71="t",10,IF(L71="kg",0.01,IF(L71="q",1,IF(L71="l",0.01*VLOOKUP(EVID_HNOJENI!N71,HNOJIVA_ALL!$A$2:$AE$3303,31,FALSE),"CHYBA")))),2)</f>
        <v>#N/A</v>
      </c>
      <c r="T71" s="51" t="e">
        <f>ROUND(VLOOKUP(EVID_HNOJENI!N71,HNOJIVA_ALL!$A$2:$Z$3303,17,FALSE)*K71*IF(L71="t",10,IF(L71="kg",0.01,IF(L71="q",1,IF(L71="l",0.01*VLOOKUP(EVID_HNOJENI!N71,HNOJIVA_ALL!$A$2:$AE$3303,31,FALSE),"CHYBA")))),2)</f>
        <v>#N/A</v>
      </c>
      <c r="U71" s="51" t="e">
        <f>ROUND(VLOOKUP(EVID_HNOJENI!N71,HNOJIVA_ALL!$A$2:$Z$3303,20,FALSE)*K71*IF(L71="t",10,IF(L71="kg",0.01,IF(L71="q",1,IF(L71="l",0.01*VLOOKUP(EVID_HNOJENI!N71,HNOJIVA_ALL!$A$2:$AE$3303,31,FALSE),"CHYBA")))),2)</f>
        <v>#N/A</v>
      </c>
    </row>
    <row r="72" spans="1:21" x14ac:dyDescent="0.2">
      <c r="A72" s="32"/>
      <c r="B72" s="45" t="e">
        <f>VLOOKUP($A72,EVID_OSEVU!$A$1:$M$4972,2,FALSE)</f>
        <v>#N/A</v>
      </c>
      <c r="C72" s="45" t="e">
        <f>VLOOKUP($A72,EVID_OSEVU!$A$1:$M$4972,3,FALSE)</f>
        <v>#N/A</v>
      </c>
      <c r="D72" s="45" t="e">
        <f>VLOOKUP($A72,EVID_OSEVU!$A$1:$M$4972,4,FALSE)</f>
        <v>#N/A</v>
      </c>
      <c r="E72" s="45" t="e">
        <f>VLOOKUP($A72,EVID_OSEVU!$A$1:$M$4972,7,FALSE)</f>
        <v>#N/A</v>
      </c>
      <c r="F72" s="45" t="e">
        <f>VLOOKUP($A72,EVID_OSEVU!$A$1:$M$4972,8,FALSE)</f>
        <v>#N/A</v>
      </c>
      <c r="G72" s="45" t="e">
        <f>VLOOKUP($A72,EVID_OSEVU!$A$1:$M$4972,11,FALSE)</f>
        <v>#N/A</v>
      </c>
      <c r="H72" s="35"/>
      <c r="I72" s="48"/>
      <c r="J72" s="33" t="e">
        <f>VLOOKUP($A72,EVID_OSEVU!$A$1:$M$4972,11,FALSE)</f>
        <v>#N/A</v>
      </c>
      <c r="K72" s="39"/>
      <c r="L72" s="49"/>
      <c r="M72" s="89" t="e">
        <f t="shared" si="1"/>
        <v>#N/A</v>
      </c>
      <c r="N72" s="50"/>
      <c r="O72" s="37" t="e">
        <f>VLOOKUP(EVID_HNOJENI!N72,HNOJIVA_ALL!$A$2:$Z$3303,4,FALSE)</f>
        <v>#N/A</v>
      </c>
      <c r="P72" s="51" t="e">
        <f>ROUND(VLOOKUP(EVID_HNOJENI!N72,HNOJIVA_ALL!$A$2:$Z$3303,14,FALSE)*K72*IF(L72="t",10,IF(L72="kg",0.01,IF(L72="q",1,IF(L72="l",0.01*VLOOKUP(EVID_HNOJENI!N72,HNOJIVA_ALL!$A$2:$AE$3303,31,FALSE),"CHYBA")))),2)</f>
        <v>#N/A</v>
      </c>
      <c r="Q72" s="51" t="e">
        <f>ROUND(VLOOKUP(EVID_HNOJENI!N72,HNOJIVA_ALL!$A$2:$Z$3303,15,FALSE)*K72*IF(L72="t",10,IF(L72="kg",0.01,IF(L72="q",1,IF(L72="l",0.01*VLOOKUP(EVID_HNOJENI!N72,HNOJIVA_ALL!$A$2:$AE$3303,31,FALSE),"CHYBA")))),2)</f>
        <v>#N/A</v>
      </c>
      <c r="R72" s="51" t="e">
        <f>ROUND(VLOOKUP(EVID_HNOJENI!N72,HNOJIVA_ALL!$A$2:$Z$3303,16,FALSE)*K72*IF(L72="t",10,IF(L72="kg",0.01,IF(L72="q",1,IF(L72="l",0.01*VLOOKUP(EVID_HNOJENI!N72,HNOJIVA_ALL!$A$2:$AE$3303,31,FALSE),"CHYBA")))),2)</f>
        <v>#N/A</v>
      </c>
      <c r="S72" s="51" t="e">
        <f>ROUND(VLOOKUP(EVID_HNOJENI!N72,HNOJIVA_ALL!$A$2:$Z$3303,18,FALSE)*K72*IF(L72="t",10,IF(L72="kg",0.01,IF(L72="q",1,IF(L72="l",0.01*VLOOKUP(EVID_HNOJENI!N72,HNOJIVA_ALL!$A$2:$AE$3303,31,FALSE),"CHYBA")))),2)</f>
        <v>#N/A</v>
      </c>
      <c r="T72" s="51" t="e">
        <f>ROUND(VLOOKUP(EVID_HNOJENI!N72,HNOJIVA_ALL!$A$2:$Z$3303,17,FALSE)*K72*IF(L72="t",10,IF(L72="kg",0.01,IF(L72="q",1,IF(L72="l",0.01*VLOOKUP(EVID_HNOJENI!N72,HNOJIVA_ALL!$A$2:$AE$3303,31,FALSE),"CHYBA")))),2)</f>
        <v>#N/A</v>
      </c>
      <c r="U72" s="51" t="e">
        <f>ROUND(VLOOKUP(EVID_HNOJENI!N72,HNOJIVA_ALL!$A$2:$Z$3303,20,FALSE)*K72*IF(L72="t",10,IF(L72="kg",0.01,IF(L72="q",1,IF(L72="l",0.01*VLOOKUP(EVID_HNOJENI!N72,HNOJIVA_ALL!$A$2:$AE$3303,31,FALSE),"CHYBA")))),2)</f>
        <v>#N/A</v>
      </c>
    </row>
    <row r="73" spans="1:21" x14ac:dyDescent="0.2">
      <c r="A73" s="32"/>
      <c r="B73" s="45" t="e">
        <f>VLOOKUP($A73,EVID_OSEVU!$A$1:$M$4972,2,FALSE)</f>
        <v>#N/A</v>
      </c>
      <c r="C73" s="45" t="e">
        <f>VLOOKUP($A73,EVID_OSEVU!$A$1:$M$4972,3,FALSE)</f>
        <v>#N/A</v>
      </c>
      <c r="D73" s="45" t="e">
        <f>VLOOKUP($A73,EVID_OSEVU!$A$1:$M$4972,4,FALSE)</f>
        <v>#N/A</v>
      </c>
      <c r="E73" s="45" t="e">
        <f>VLOOKUP($A73,EVID_OSEVU!$A$1:$M$4972,7,FALSE)</f>
        <v>#N/A</v>
      </c>
      <c r="F73" s="45" t="e">
        <f>VLOOKUP($A73,EVID_OSEVU!$A$1:$M$4972,8,FALSE)</f>
        <v>#N/A</v>
      </c>
      <c r="G73" s="45" t="e">
        <f>VLOOKUP($A73,EVID_OSEVU!$A$1:$M$4972,11,FALSE)</f>
        <v>#N/A</v>
      </c>
      <c r="H73" s="35"/>
      <c r="I73" s="48"/>
      <c r="J73" s="33" t="e">
        <f>VLOOKUP($A73,EVID_OSEVU!$A$1:$M$4972,11,FALSE)</f>
        <v>#N/A</v>
      </c>
      <c r="K73" s="39"/>
      <c r="L73" s="49"/>
      <c r="M73" s="89" t="e">
        <f t="shared" si="1"/>
        <v>#N/A</v>
      </c>
      <c r="N73" s="50"/>
      <c r="O73" s="37" t="e">
        <f>VLOOKUP(EVID_HNOJENI!N73,HNOJIVA_ALL!$A$2:$Z$3303,4,FALSE)</f>
        <v>#N/A</v>
      </c>
      <c r="P73" s="51" t="e">
        <f>ROUND(VLOOKUP(EVID_HNOJENI!N73,HNOJIVA_ALL!$A$2:$Z$3303,14,FALSE)*K73*IF(L73="t",10,IF(L73="kg",0.01,IF(L73="q",1,IF(L73="l",0.01*VLOOKUP(EVID_HNOJENI!N73,HNOJIVA_ALL!$A$2:$AE$3303,31,FALSE),"CHYBA")))),2)</f>
        <v>#N/A</v>
      </c>
      <c r="Q73" s="51" t="e">
        <f>ROUND(VLOOKUP(EVID_HNOJENI!N73,HNOJIVA_ALL!$A$2:$Z$3303,15,FALSE)*K73*IF(L73="t",10,IF(L73="kg",0.01,IF(L73="q",1,IF(L73="l",0.01*VLOOKUP(EVID_HNOJENI!N73,HNOJIVA_ALL!$A$2:$AE$3303,31,FALSE),"CHYBA")))),2)</f>
        <v>#N/A</v>
      </c>
      <c r="R73" s="51" t="e">
        <f>ROUND(VLOOKUP(EVID_HNOJENI!N73,HNOJIVA_ALL!$A$2:$Z$3303,16,FALSE)*K73*IF(L73="t",10,IF(L73="kg",0.01,IF(L73="q",1,IF(L73="l",0.01*VLOOKUP(EVID_HNOJENI!N73,HNOJIVA_ALL!$A$2:$AE$3303,31,FALSE),"CHYBA")))),2)</f>
        <v>#N/A</v>
      </c>
      <c r="S73" s="51" t="e">
        <f>ROUND(VLOOKUP(EVID_HNOJENI!N73,HNOJIVA_ALL!$A$2:$Z$3303,18,FALSE)*K73*IF(L73="t",10,IF(L73="kg",0.01,IF(L73="q",1,IF(L73="l",0.01*VLOOKUP(EVID_HNOJENI!N73,HNOJIVA_ALL!$A$2:$AE$3303,31,FALSE),"CHYBA")))),2)</f>
        <v>#N/A</v>
      </c>
      <c r="T73" s="51" t="e">
        <f>ROUND(VLOOKUP(EVID_HNOJENI!N73,HNOJIVA_ALL!$A$2:$Z$3303,17,FALSE)*K73*IF(L73="t",10,IF(L73="kg",0.01,IF(L73="q",1,IF(L73="l",0.01*VLOOKUP(EVID_HNOJENI!N73,HNOJIVA_ALL!$A$2:$AE$3303,31,FALSE),"CHYBA")))),2)</f>
        <v>#N/A</v>
      </c>
      <c r="U73" s="51" t="e">
        <f>ROUND(VLOOKUP(EVID_HNOJENI!N73,HNOJIVA_ALL!$A$2:$Z$3303,20,FALSE)*K73*IF(L73="t",10,IF(L73="kg",0.01,IF(L73="q",1,IF(L73="l",0.01*VLOOKUP(EVID_HNOJENI!N73,HNOJIVA_ALL!$A$2:$AE$3303,31,FALSE),"CHYBA")))),2)</f>
        <v>#N/A</v>
      </c>
    </row>
    <row r="74" spans="1:21" x14ac:dyDescent="0.2">
      <c r="A74" s="32"/>
      <c r="B74" s="45" t="e">
        <f>VLOOKUP($A74,EVID_OSEVU!$A$1:$M$4972,2,FALSE)</f>
        <v>#N/A</v>
      </c>
      <c r="C74" s="45" t="e">
        <f>VLOOKUP($A74,EVID_OSEVU!$A$1:$M$4972,3,FALSE)</f>
        <v>#N/A</v>
      </c>
      <c r="D74" s="45" t="e">
        <f>VLOOKUP($A74,EVID_OSEVU!$A$1:$M$4972,4,FALSE)</f>
        <v>#N/A</v>
      </c>
      <c r="E74" s="45" t="e">
        <f>VLOOKUP($A74,EVID_OSEVU!$A$1:$M$4972,7,FALSE)</f>
        <v>#N/A</v>
      </c>
      <c r="F74" s="45" t="e">
        <f>VLOOKUP($A74,EVID_OSEVU!$A$1:$M$4972,8,FALSE)</f>
        <v>#N/A</v>
      </c>
      <c r="G74" s="45" t="e">
        <f>VLOOKUP($A74,EVID_OSEVU!$A$1:$M$4972,11,FALSE)</f>
        <v>#N/A</v>
      </c>
      <c r="H74" s="35"/>
      <c r="I74" s="48"/>
      <c r="J74" s="33" t="e">
        <f>VLOOKUP($A74,EVID_OSEVU!$A$1:$M$4972,11,FALSE)</f>
        <v>#N/A</v>
      </c>
      <c r="K74" s="39"/>
      <c r="L74" s="49"/>
      <c r="M74" s="89" t="e">
        <f t="shared" si="1"/>
        <v>#N/A</v>
      </c>
      <c r="N74" s="50"/>
      <c r="O74" s="37" t="e">
        <f>VLOOKUP(EVID_HNOJENI!N74,HNOJIVA_ALL!$A$2:$Z$3303,4,FALSE)</f>
        <v>#N/A</v>
      </c>
      <c r="P74" s="51" t="e">
        <f>ROUND(VLOOKUP(EVID_HNOJENI!N74,HNOJIVA_ALL!$A$2:$Z$3303,14,FALSE)*K74*IF(L74="t",10,IF(L74="kg",0.01,IF(L74="q",1,IF(L74="l",0.01*VLOOKUP(EVID_HNOJENI!N74,HNOJIVA_ALL!$A$2:$AE$3303,31,FALSE),"CHYBA")))),2)</f>
        <v>#N/A</v>
      </c>
      <c r="Q74" s="51" t="e">
        <f>ROUND(VLOOKUP(EVID_HNOJENI!N74,HNOJIVA_ALL!$A$2:$Z$3303,15,FALSE)*K74*IF(L74="t",10,IF(L74="kg",0.01,IF(L74="q",1,IF(L74="l",0.01*VLOOKUP(EVID_HNOJENI!N74,HNOJIVA_ALL!$A$2:$AE$3303,31,FALSE),"CHYBA")))),2)</f>
        <v>#N/A</v>
      </c>
      <c r="R74" s="51" t="e">
        <f>ROUND(VLOOKUP(EVID_HNOJENI!N74,HNOJIVA_ALL!$A$2:$Z$3303,16,FALSE)*K74*IF(L74="t",10,IF(L74="kg",0.01,IF(L74="q",1,IF(L74="l",0.01*VLOOKUP(EVID_HNOJENI!N74,HNOJIVA_ALL!$A$2:$AE$3303,31,FALSE),"CHYBA")))),2)</f>
        <v>#N/A</v>
      </c>
      <c r="S74" s="51" t="e">
        <f>ROUND(VLOOKUP(EVID_HNOJENI!N74,HNOJIVA_ALL!$A$2:$Z$3303,18,FALSE)*K74*IF(L74="t",10,IF(L74="kg",0.01,IF(L74="q",1,IF(L74="l",0.01*VLOOKUP(EVID_HNOJENI!N74,HNOJIVA_ALL!$A$2:$AE$3303,31,FALSE),"CHYBA")))),2)</f>
        <v>#N/A</v>
      </c>
      <c r="T74" s="51" t="e">
        <f>ROUND(VLOOKUP(EVID_HNOJENI!N74,HNOJIVA_ALL!$A$2:$Z$3303,17,FALSE)*K74*IF(L74="t",10,IF(L74="kg",0.01,IF(L74="q",1,IF(L74="l",0.01*VLOOKUP(EVID_HNOJENI!N74,HNOJIVA_ALL!$A$2:$AE$3303,31,FALSE),"CHYBA")))),2)</f>
        <v>#N/A</v>
      </c>
      <c r="U74" s="51" t="e">
        <f>ROUND(VLOOKUP(EVID_HNOJENI!N74,HNOJIVA_ALL!$A$2:$Z$3303,20,FALSE)*K74*IF(L74="t",10,IF(L74="kg",0.01,IF(L74="q",1,IF(L74="l",0.01*VLOOKUP(EVID_HNOJENI!N74,HNOJIVA_ALL!$A$2:$AE$3303,31,FALSE),"CHYBA")))),2)</f>
        <v>#N/A</v>
      </c>
    </row>
    <row r="75" spans="1:21" x14ac:dyDescent="0.2">
      <c r="A75" s="32"/>
      <c r="B75" s="45" t="e">
        <f>VLOOKUP($A75,EVID_OSEVU!$A$1:$M$4972,2,FALSE)</f>
        <v>#N/A</v>
      </c>
      <c r="C75" s="45" t="e">
        <f>VLOOKUP($A75,EVID_OSEVU!$A$1:$M$4972,3,FALSE)</f>
        <v>#N/A</v>
      </c>
      <c r="D75" s="45" t="e">
        <f>VLOOKUP($A75,EVID_OSEVU!$A$1:$M$4972,4,FALSE)</f>
        <v>#N/A</v>
      </c>
      <c r="E75" s="45" t="e">
        <f>VLOOKUP($A75,EVID_OSEVU!$A$1:$M$4972,7,FALSE)</f>
        <v>#N/A</v>
      </c>
      <c r="F75" s="45" t="e">
        <f>VLOOKUP($A75,EVID_OSEVU!$A$1:$M$4972,8,FALSE)</f>
        <v>#N/A</v>
      </c>
      <c r="G75" s="45" t="e">
        <f>VLOOKUP($A75,EVID_OSEVU!$A$1:$M$4972,11,FALSE)</f>
        <v>#N/A</v>
      </c>
      <c r="H75" s="35"/>
      <c r="I75" s="48"/>
      <c r="J75" s="33" t="e">
        <f>VLOOKUP($A75,EVID_OSEVU!$A$1:$M$4972,11,FALSE)</f>
        <v>#N/A</v>
      </c>
      <c r="K75" s="39"/>
      <c r="L75" s="49"/>
      <c r="M75" s="89" t="e">
        <f t="shared" si="1"/>
        <v>#N/A</v>
      </c>
      <c r="N75" s="50"/>
      <c r="O75" s="37" t="e">
        <f>VLOOKUP(EVID_HNOJENI!N75,HNOJIVA_ALL!$A$2:$Z$3303,4,FALSE)</f>
        <v>#N/A</v>
      </c>
      <c r="P75" s="51" t="e">
        <f>ROUND(VLOOKUP(EVID_HNOJENI!N75,HNOJIVA_ALL!$A$2:$Z$3303,14,FALSE)*K75*IF(L75="t",10,IF(L75="kg",0.01,IF(L75="q",1,IF(L75="l",0.01*VLOOKUP(EVID_HNOJENI!N75,HNOJIVA_ALL!$A$2:$AE$3303,31,FALSE),"CHYBA")))),2)</f>
        <v>#N/A</v>
      </c>
      <c r="Q75" s="51" t="e">
        <f>ROUND(VLOOKUP(EVID_HNOJENI!N75,HNOJIVA_ALL!$A$2:$Z$3303,15,FALSE)*K75*IF(L75="t",10,IF(L75="kg",0.01,IF(L75="q",1,IF(L75="l",0.01*VLOOKUP(EVID_HNOJENI!N75,HNOJIVA_ALL!$A$2:$AE$3303,31,FALSE),"CHYBA")))),2)</f>
        <v>#N/A</v>
      </c>
      <c r="R75" s="51" t="e">
        <f>ROUND(VLOOKUP(EVID_HNOJENI!N75,HNOJIVA_ALL!$A$2:$Z$3303,16,FALSE)*K75*IF(L75="t",10,IF(L75="kg",0.01,IF(L75="q",1,IF(L75="l",0.01*VLOOKUP(EVID_HNOJENI!N75,HNOJIVA_ALL!$A$2:$AE$3303,31,FALSE),"CHYBA")))),2)</f>
        <v>#N/A</v>
      </c>
      <c r="S75" s="51" t="e">
        <f>ROUND(VLOOKUP(EVID_HNOJENI!N75,HNOJIVA_ALL!$A$2:$Z$3303,18,FALSE)*K75*IF(L75="t",10,IF(L75="kg",0.01,IF(L75="q",1,IF(L75="l",0.01*VLOOKUP(EVID_HNOJENI!N75,HNOJIVA_ALL!$A$2:$AE$3303,31,FALSE),"CHYBA")))),2)</f>
        <v>#N/A</v>
      </c>
      <c r="T75" s="51" t="e">
        <f>ROUND(VLOOKUP(EVID_HNOJENI!N75,HNOJIVA_ALL!$A$2:$Z$3303,17,FALSE)*K75*IF(L75="t",10,IF(L75="kg",0.01,IF(L75="q",1,IF(L75="l",0.01*VLOOKUP(EVID_HNOJENI!N75,HNOJIVA_ALL!$A$2:$AE$3303,31,FALSE),"CHYBA")))),2)</f>
        <v>#N/A</v>
      </c>
      <c r="U75" s="51" t="e">
        <f>ROUND(VLOOKUP(EVID_HNOJENI!N75,HNOJIVA_ALL!$A$2:$Z$3303,20,FALSE)*K75*IF(L75="t",10,IF(L75="kg",0.01,IF(L75="q",1,IF(L75="l",0.01*VLOOKUP(EVID_HNOJENI!N75,HNOJIVA_ALL!$A$2:$AE$3303,31,FALSE),"CHYBA")))),2)</f>
        <v>#N/A</v>
      </c>
    </row>
    <row r="76" spans="1:21" x14ac:dyDescent="0.2">
      <c r="A76" s="32"/>
      <c r="B76" s="45" t="e">
        <f>VLOOKUP($A76,EVID_OSEVU!$A$1:$M$4972,2,FALSE)</f>
        <v>#N/A</v>
      </c>
      <c r="C76" s="45" t="e">
        <f>VLOOKUP($A76,EVID_OSEVU!$A$1:$M$4972,3,FALSE)</f>
        <v>#N/A</v>
      </c>
      <c r="D76" s="45" t="e">
        <f>VLOOKUP($A76,EVID_OSEVU!$A$1:$M$4972,4,FALSE)</f>
        <v>#N/A</v>
      </c>
      <c r="E76" s="45" t="e">
        <f>VLOOKUP($A76,EVID_OSEVU!$A$1:$M$4972,7,FALSE)</f>
        <v>#N/A</v>
      </c>
      <c r="F76" s="45" t="e">
        <f>VLOOKUP($A76,EVID_OSEVU!$A$1:$M$4972,8,FALSE)</f>
        <v>#N/A</v>
      </c>
      <c r="G76" s="45" t="e">
        <f>VLOOKUP($A76,EVID_OSEVU!$A$1:$M$4972,11,FALSE)</f>
        <v>#N/A</v>
      </c>
      <c r="H76" s="35"/>
      <c r="I76" s="48"/>
      <c r="J76" s="33" t="e">
        <f>VLOOKUP($A76,EVID_OSEVU!$A$1:$M$4972,11,FALSE)</f>
        <v>#N/A</v>
      </c>
      <c r="K76" s="39"/>
      <c r="L76" s="49"/>
      <c r="M76" s="89" t="e">
        <f t="shared" si="1"/>
        <v>#N/A</v>
      </c>
      <c r="N76" s="50"/>
      <c r="O76" s="37" t="e">
        <f>VLOOKUP(EVID_HNOJENI!N76,HNOJIVA_ALL!$A$2:$Z$3303,4,FALSE)</f>
        <v>#N/A</v>
      </c>
      <c r="P76" s="51" t="e">
        <f>ROUND(VLOOKUP(EVID_HNOJENI!N76,HNOJIVA_ALL!$A$2:$Z$3303,14,FALSE)*K76*IF(L76="t",10,IF(L76="kg",0.01,IF(L76="q",1,IF(L76="l",0.01*VLOOKUP(EVID_HNOJENI!N76,HNOJIVA_ALL!$A$2:$AE$3303,31,FALSE),"CHYBA")))),2)</f>
        <v>#N/A</v>
      </c>
      <c r="Q76" s="51" t="e">
        <f>ROUND(VLOOKUP(EVID_HNOJENI!N76,HNOJIVA_ALL!$A$2:$Z$3303,15,FALSE)*K76*IF(L76="t",10,IF(L76="kg",0.01,IF(L76="q",1,IF(L76="l",0.01*VLOOKUP(EVID_HNOJENI!N76,HNOJIVA_ALL!$A$2:$AE$3303,31,FALSE),"CHYBA")))),2)</f>
        <v>#N/A</v>
      </c>
      <c r="R76" s="51" t="e">
        <f>ROUND(VLOOKUP(EVID_HNOJENI!N76,HNOJIVA_ALL!$A$2:$Z$3303,16,FALSE)*K76*IF(L76="t",10,IF(L76="kg",0.01,IF(L76="q",1,IF(L76="l",0.01*VLOOKUP(EVID_HNOJENI!N76,HNOJIVA_ALL!$A$2:$AE$3303,31,FALSE),"CHYBA")))),2)</f>
        <v>#N/A</v>
      </c>
      <c r="S76" s="51" t="e">
        <f>ROUND(VLOOKUP(EVID_HNOJENI!N76,HNOJIVA_ALL!$A$2:$Z$3303,18,FALSE)*K76*IF(L76="t",10,IF(L76="kg",0.01,IF(L76="q",1,IF(L76="l",0.01*VLOOKUP(EVID_HNOJENI!N76,HNOJIVA_ALL!$A$2:$AE$3303,31,FALSE),"CHYBA")))),2)</f>
        <v>#N/A</v>
      </c>
      <c r="T76" s="51" t="e">
        <f>ROUND(VLOOKUP(EVID_HNOJENI!N76,HNOJIVA_ALL!$A$2:$Z$3303,17,FALSE)*K76*IF(L76="t",10,IF(L76="kg",0.01,IF(L76="q",1,IF(L76="l",0.01*VLOOKUP(EVID_HNOJENI!N76,HNOJIVA_ALL!$A$2:$AE$3303,31,FALSE),"CHYBA")))),2)</f>
        <v>#N/A</v>
      </c>
      <c r="U76" s="51" t="e">
        <f>ROUND(VLOOKUP(EVID_HNOJENI!N76,HNOJIVA_ALL!$A$2:$Z$3303,20,FALSE)*K76*IF(L76="t",10,IF(L76="kg",0.01,IF(L76="q",1,IF(L76="l",0.01*VLOOKUP(EVID_HNOJENI!N76,HNOJIVA_ALL!$A$2:$AE$3303,31,FALSE),"CHYBA")))),2)</f>
        <v>#N/A</v>
      </c>
    </row>
    <row r="77" spans="1:21" x14ac:dyDescent="0.2">
      <c r="A77" s="32"/>
      <c r="B77" s="45" t="e">
        <f>VLOOKUP($A77,EVID_OSEVU!$A$1:$M$4972,2,FALSE)</f>
        <v>#N/A</v>
      </c>
      <c r="C77" s="45" t="e">
        <f>VLOOKUP($A77,EVID_OSEVU!$A$1:$M$4972,3,FALSE)</f>
        <v>#N/A</v>
      </c>
      <c r="D77" s="45" t="e">
        <f>VLOOKUP($A77,EVID_OSEVU!$A$1:$M$4972,4,FALSE)</f>
        <v>#N/A</v>
      </c>
      <c r="E77" s="45" t="e">
        <f>VLOOKUP($A77,EVID_OSEVU!$A$1:$M$4972,7,FALSE)</f>
        <v>#N/A</v>
      </c>
      <c r="F77" s="45" t="e">
        <f>VLOOKUP($A77,EVID_OSEVU!$A$1:$M$4972,8,FALSE)</f>
        <v>#N/A</v>
      </c>
      <c r="G77" s="45" t="e">
        <f>VLOOKUP($A77,EVID_OSEVU!$A$1:$M$4972,11,FALSE)</f>
        <v>#N/A</v>
      </c>
      <c r="H77" s="35"/>
      <c r="I77" s="48"/>
      <c r="J77" s="33" t="e">
        <f>VLOOKUP($A77,EVID_OSEVU!$A$1:$M$4972,11,FALSE)</f>
        <v>#N/A</v>
      </c>
      <c r="K77" s="39"/>
      <c r="L77" s="49"/>
      <c r="M77" s="89" t="e">
        <f t="shared" si="1"/>
        <v>#N/A</v>
      </c>
      <c r="N77" s="50"/>
      <c r="O77" s="37" t="e">
        <f>VLOOKUP(EVID_HNOJENI!N77,HNOJIVA_ALL!$A$2:$Z$3303,4,FALSE)</f>
        <v>#N/A</v>
      </c>
      <c r="P77" s="51" t="e">
        <f>ROUND(VLOOKUP(EVID_HNOJENI!N77,HNOJIVA_ALL!$A$2:$Z$3303,14,FALSE)*K77*IF(L77="t",10,IF(L77="kg",0.01,IF(L77="q",1,IF(L77="l",0.01*VLOOKUP(EVID_HNOJENI!N77,HNOJIVA_ALL!$A$2:$AE$3303,31,FALSE),"CHYBA")))),2)</f>
        <v>#N/A</v>
      </c>
      <c r="Q77" s="51" t="e">
        <f>ROUND(VLOOKUP(EVID_HNOJENI!N77,HNOJIVA_ALL!$A$2:$Z$3303,15,FALSE)*K77*IF(L77="t",10,IF(L77="kg",0.01,IF(L77="q",1,IF(L77="l",0.01*VLOOKUP(EVID_HNOJENI!N77,HNOJIVA_ALL!$A$2:$AE$3303,31,FALSE),"CHYBA")))),2)</f>
        <v>#N/A</v>
      </c>
      <c r="R77" s="51" t="e">
        <f>ROUND(VLOOKUP(EVID_HNOJENI!N77,HNOJIVA_ALL!$A$2:$Z$3303,16,FALSE)*K77*IF(L77="t",10,IF(L77="kg",0.01,IF(L77="q",1,IF(L77="l",0.01*VLOOKUP(EVID_HNOJENI!N77,HNOJIVA_ALL!$A$2:$AE$3303,31,FALSE),"CHYBA")))),2)</f>
        <v>#N/A</v>
      </c>
      <c r="S77" s="51" t="e">
        <f>ROUND(VLOOKUP(EVID_HNOJENI!N77,HNOJIVA_ALL!$A$2:$Z$3303,18,FALSE)*K77*IF(L77="t",10,IF(L77="kg",0.01,IF(L77="q",1,IF(L77="l",0.01*VLOOKUP(EVID_HNOJENI!N77,HNOJIVA_ALL!$A$2:$AE$3303,31,FALSE),"CHYBA")))),2)</f>
        <v>#N/A</v>
      </c>
      <c r="T77" s="51" t="e">
        <f>ROUND(VLOOKUP(EVID_HNOJENI!N77,HNOJIVA_ALL!$A$2:$Z$3303,17,FALSE)*K77*IF(L77="t",10,IF(L77="kg",0.01,IF(L77="q",1,IF(L77="l",0.01*VLOOKUP(EVID_HNOJENI!N77,HNOJIVA_ALL!$A$2:$AE$3303,31,FALSE),"CHYBA")))),2)</f>
        <v>#N/A</v>
      </c>
      <c r="U77" s="51" t="e">
        <f>ROUND(VLOOKUP(EVID_HNOJENI!N77,HNOJIVA_ALL!$A$2:$Z$3303,20,FALSE)*K77*IF(L77="t",10,IF(L77="kg",0.01,IF(L77="q",1,IF(L77="l",0.01*VLOOKUP(EVID_HNOJENI!N77,HNOJIVA_ALL!$A$2:$AE$3303,31,FALSE),"CHYBA")))),2)</f>
        <v>#N/A</v>
      </c>
    </row>
    <row r="78" spans="1:21" x14ac:dyDescent="0.2">
      <c r="A78" s="32"/>
      <c r="B78" s="45" t="e">
        <f>VLOOKUP($A78,EVID_OSEVU!$A$1:$M$4972,2,FALSE)</f>
        <v>#N/A</v>
      </c>
      <c r="C78" s="45" t="e">
        <f>VLOOKUP($A78,EVID_OSEVU!$A$1:$M$4972,3,FALSE)</f>
        <v>#N/A</v>
      </c>
      <c r="D78" s="45" t="e">
        <f>VLOOKUP($A78,EVID_OSEVU!$A$1:$M$4972,4,FALSE)</f>
        <v>#N/A</v>
      </c>
      <c r="E78" s="45" t="e">
        <f>VLOOKUP($A78,EVID_OSEVU!$A$1:$M$4972,7,FALSE)</f>
        <v>#N/A</v>
      </c>
      <c r="F78" s="45" t="e">
        <f>VLOOKUP($A78,EVID_OSEVU!$A$1:$M$4972,8,FALSE)</f>
        <v>#N/A</v>
      </c>
      <c r="G78" s="45" t="e">
        <f>VLOOKUP($A78,EVID_OSEVU!$A$1:$M$4972,11,FALSE)</f>
        <v>#N/A</v>
      </c>
      <c r="H78" s="35"/>
      <c r="I78" s="48"/>
      <c r="J78" s="33" t="e">
        <f>VLOOKUP($A78,EVID_OSEVU!$A$1:$M$4972,11,FALSE)</f>
        <v>#N/A</v>
      </c>
      <c r="K78" s="39"/>
      <c r="L78" s="49"/>
      <c r="M78" s="89" t="e">
        <f t="shared" si="1"/>
        <v>#N/A</v>
      </c>
      <c r="N78" s="50"/>
      <c r="O78" s="37" t="e">
        <f>VLOOKUP(EVID_HNOJENI!N78,HNOJIVA_ALL!$A$2:$Z$3303,4,FALSE)</f>
        <v>#N/A</v>
      </c>
      <c r="P78" s="51" t="e">
        <f>ROUND(VLOOKUP(EVID_HNOJENI!N78,HNOJIVA_ALL!$A$2:$Z$3303,14,FALSE)*K78*IF(L78="t",10,IF(L78="kg",0.01,IF(L78="q",1,IF(L78="l",0.01*VLOOKUP(EVID_HNOJENI!N78,HNOJIVA_ALL!$A$2:$AE$3303,31,FALSE),"CHYBA")))),2)</f>
        <v>#N/A</v>
      </c>
      <c r="Q78" s="51" t="e">
        <f>ROUND(VLOOKUP(EVID_HNOJENI!N78,HNOJIVA_ALL!$A$2:$Z$3303,15,FALSE)*K78*IF(L78="t",10,IF(L78="kg",0.01,IF(L78="q",1,IF(L78="l",0.01*VLOOKUP(EVID_HNOJENI!N78,HNOJIVA_ALL!$A$2:$AE$3303,31,FALSE),"CHYBA")))),2)</f>
        <v>#N/A</v>
      </c>
      <c r="R78" s="51" t="e">
        <f>ROUND(VLOOKUP(EVID_HNOJENI!N78,HNOJIVA_ALL!$A$2:$Z$3303,16,FALSE)*K78*IF(L78="t",10,IF(L78="kg",0.01,IF(L78="q",1,IF(L78="l",0.01*VLOOKUP(EVID_HNOJENI!N78,HNOJIVA_ALL!$A$2:$AE$3303,31,FALSE),"CHYBA")))),2)</f>
        <v>#N/A</v>
      </c>
      <c r="S78" s="51" t="e">
        <f>ROUND(VLOOKUP(EVID_HNOJENI!N78,HNOJIVA_ALL!$A$2:$Z$3303,18,FALSE)*K78*IF(L78="t",10,IF(L78="kg",0.01,IF(L78="q",1,IF(L78="l",0.01*VLOOKUP(EVID_HNOJENI!N78,HNOJIVA_ALL!$A$2:$AE$3303,31,FALSE),"CHYBA")))),2)</f>
        <v>#N/A</v>
      </c>
      <c r="T78" s="51" t="e">
        <f>ROUND(VLOOKUP(EVID_HNOJENI!N78,HNOJIVA_ALL!$A$2:$Z$3303,17,FALSE)*K78*IF(L78="t",10,IF(L78="kg",0.01,IF(L78="q",1,IF(L78="l",0.01*VLOOKUP(EVID_HNOJENI!N78,HNOJIVA_ALL!$A$2:$AE$3303,31,FALSE),"CHYBA")))),2)</f>
        <v>#N/A</v>
      </c>
      <c r="U78" s="51" t="e">
        <f>ROUND(VLOOKUP(EVID_HNOJENI!N78,HNOJIVA_ALL!$A$2:$Z$3303,20,FALSE)*K78*IF(L78="t",10,IF(L78="kg",0.01,IF(L78="q",1,IF(L78="l",0.01*VLOOKUP(EVID_HNOJENI!N78,HNOJIVA_ALL!$A$2:$AE$3303,31,FALSE),"CHYBA")))),2)</f>
        <v>#N/A</v>
      </c>
    </row>
    <row r="79" spans="1:21" x14ac:dyDescent="0.2">
      <c r="A79" s="32"/>
      <c r="B79" s="45" t="e">
        <f>VLOOKUP($A79,EVID_OSEVU!$A$1:$M$4972,2,FALSE)</f>
        <v>#N/A</v>
      </c>
      <c r="C79" s="45" t="e">
        <f>VLOOKUP($A79,EVID_OSEVU!$A$1:$M$4972,3,FALSE)</f>
        <v>#N/A</v>
      </c>
      <c r="D79" s="45" t="e">
        <f>VLOOKUP($A79,EVID_OSEVU!$A$1:$M$4972,4,FALSE)</f>
        <v>#N/A</v>
      </c>
      <c r="E79" s="45" t="e">
        <f>VLOOKUP($A79,EVID_OSEVU!$A$1:$M$4972,7,FALSE)</f>
        <v>#N/A</v>
      </c>
      <c r="F79" s="45" t="e">
        <f>VLOOKUP($A79,EVID_OSEVU!$A$1:$M$4972,8,FALSE)</f>
        <v>#N/A</v>
      </c>
      <c r="G79" s="45" t="e">
        <f>VLOOKUP($A79,EVID_OSEVU!$A$1:$M$4972,11,FALSE)</f>
        <v>#N/A</v>
      </c>
      <c r="H79" s="35"/>
      <c r="I79" s="48"/>
      <c r="J79" s="33" t="e">
        <f>VLOOKUP($A79,EVID_OSEVU!$A$1:$M$4972,11,FALSE)</f>
        <v>#N/A</v>
      </c>
      <c r="K79" s="39"/>
      <c r="L79" s="49"/>
      <c r="M79" s="89" t="e">
        <f t="shared" si="1"/>
        <v>#N/A</v>
      </c>
      <c r="N79" s="50"/>
      <c r="O79" s="37" t="e">
        <f>VLOOKUP(EVID_HNOJENI!N79,HNOJIVA_ALL!$A$2:$Z$3303,4,FALSE)</f>
        <v>#N/A</v>
      </c>
      <c r="P79" s="51" t="e">
        <f>ROUND(VLOOKUP(EVID_HNOJENI!N79,HNOJIVA_ALL!$A$2:$Z$3303,14,FALSE)*K79*IF(L79="t",10,IF(L79="kg",0.01,IF(L79="q",1,IF(L79="l",0.01*VLOOKUP(EVID_HNOJENI!N79,HNOJIVA_ALL!$A$2:$AE$3303,31,FALSE),"CHYBA")))),2)</f>
        <v>#N/A</v>
      </c>
      <c r="Q79" s="51" t="e">
        <f>ROUND(VLOOKUP(EVID_HNOJENI!N79,HNOJIVA_ALL!$A$2:$Z$3303,15,FALSE)*K79*IF(L79="t",10,IF(L79="kg",0.01,IF(L79="q",1,IF(L79="l",0.01*VLOOKUP(EVID_HNOJENI!N79,HNOJIVA_ALL!$A$2:$AE$3303,31,FALSE),"CHYBA")))),2)</f>
        <v>#N/A</v>
      </c>
      <c r="R79" s="51" t="e">
        <f>ROUND(VLOOKUP(EVID_HNOJENI!N79,HNOJIVA_ALL!$A$2:$Z$3303,16,FALSE)*K79*IF(L79="t",10,IF(L79="kg",0.01,IF(L79="q",1,IF(L79="l",0.01*VLOOKUP(EVID_HNOJENI!N79,HNOJIVA_ALL!$A$2:$AE$3303,31,FALSE),"CHYBA")))),2)</f>
        <v>#N/A</v>
      </c>
      <c r="S79" s="51" t="e">
        <f>ROUND(VLOOKUP(EVID_HNOJENI!N79,HNOJIVA_ALL!$A$2:$Z$3303,18,FALSE)*K79*IF(L79="t",10,IF(L79="kg",0.01,IF(L79="q",1,IF(L79="l",0.01*VLOOKUP(EVID_HNOJENI!N79,HNOJIVA_ALL!$A$2:$AE$3303,31,FALSE),"CHYBA")))),2)</f>
        <v>#N/A</v>
      </c>
      <c r="T79" s="51" t="e">
        <f>ROUND(VLOOKUP(EVID_HNOJENI!N79,HNOJIVA_ALL!$A$2:$Z$3303,17,FALSE)*K79*IF(L79="t",10,IF(L79="kg",0.01,IF(L79="q",1,IF(L79="l",0.01*VLOOKUP(EVID_HNOJENI!N79,HNOJIVA_ALL!$A$2:$AE$3303,31,FALSE),"CHYBA")))),2)</f>
        <v>#N/A</v>
      </c>
      <c r="U79" s="51" t="e">
        <f>ROUND(VLOOKUP(EVID_HNOJENI!N79,HNOJIVA_ALL!$A$2:$Z$3303,20,FALSE)*K79*IF(L79="t",10,IF(L79="kg",0.01,IF(L79="q",1,IF(L79="l",0.01*VLOOKUP(EVID_HNOJENI!N79,HNOJIVA_ALL!$A$2:$AE$3303,31,FALSE),"CHYBA")))),2)</f>
        <v>#N/A</v>
      </c>
    </row>
    <row r="80" spans="1:21" x14ac:dyDescent="0.2">
      <c r="A80" s="32"/>
      <c r="B80" s="45" t="e">
        <f>VLOOKUP($A80,EVID_OSEVU!$A$1:$M$4972,2,FALSE)</f>
        <v>#N/A</v>
      </c>
      <c r="C80" s="45" t="e">
        <f>VLOOKUP($A80,EVID_OSEVU!$A$1:$M$4972,3,FALSE)</f>
        <v>#N/A</v>
      </c>
      <c r="D80" s="45" t="e">
        <f>VLOOKUP($A80,EVID_OSEVU!$A$1:$M$4972,4,FALSE)</f>
        <v>#N/A</v>
      </c>
      <c r="E80" s="45" t="e">
        <f>VLOOKUP($A80,EVID_OSEVU!$A$1:$M$4972,7,FALSE)</f>
        <v>#N/A</v>
      </c>
      <c r="F80" s="45" t="e">
        <f>VLOOKUP($A80,EVID_OSEVU!$A$1:$M$4972,8,FALSE)</f>
        <v>#N/A</v>
      </c>
      <c r="G80" s="45" t="e">
        <f>VLOOKUP($A80,EVID_OSEVU!$A$1:$M$4972,11,FALSE)</f>
        <v>#N/A</v>
      </c>
      <c r="H80" s="35"/>
      <c r="I80" s="48"/>
      <c r="J80" s="33" t="e">
        <f>VLOOKUP($A80,EVID_OSEVU!$A$1:$M$4972,11,FALSE)</f>
        <v>#N/A</v>
      </c>
      <c r="K80" s="39"/>
      <c r="L80" s="49"/>
      <c r="M80" s="89" t="e">
        <f t="shared" si="1"/>
        <v>#N/A</v>
      </c>
      <c r="N80" s="50"/>
      <c r="O80" s="37" t="e">
        <f>VLOOKUP(EVID_HNOJENI!N80,HNOJIVA_ALL!$A$2:$Z$3303,4,FALSE)</f>
        <v>#N/A</v>
      </c>
      <c r="P80" s="51" t="e">
        <f>ROUND(VLOOKUP(EVID_HNOJENI!N80,HNOJIVA_ALL!$A$2:$Z$3303,14,FALSE)*K80*IF(L80="t",10,IF(L80="kg",0.01,IF(L80="q",1,IF(L80="l",0.01*VLOOKUP(EVID_HNOJENI!N80,HNOJIVA_ALL!$A$2:$AE$3303,31,FALSE),"CHYBA")))),2)</f>
        <v>#N/A</v>
      </c>
      <c r="Q80" s="51" t="e">
        <f>ROUND(VLOOKUP(EVID_HNOJENI!N80,HNOJIVA_ALL!$A$2:$Z$3303,15,FALSE)*K80*IF(L80="t",10,IF(L80="kg",0.01,IF(L80="q",1,IF(L80="l",0.01*VLOOKUP(EVID_HNOJENI!N80,HNOJIVA_ALL!$A$2:$AE$3303,31,FALSE),"CHYBA")))),2)</f>
        <v>#N/A</v>
      </c>
      <c r="R80" s="51" t="e">
        <f>ROUND(VLOOKUP(EVID_HNOJENI!N80,HNOJIVA_ALL!$A$2:$Z$3303,16,FALSE)*K80*IF(L80="t",10,IF(L80="kg",0.01,IF(L80="q",1,IF(L80="l",0.01*VLOOKUP(EVID_HNOJENI!N80,HNOJIVA_ALL!$A$2:$AE$3303,31,FALSE),"CHYBA")))),2)</f>
        <v>#N/A</v>
      </c>
      <c r="S80" s="51" t="e">
        <f>ROUND(VLOOKUP(EVID_HNOJENI!N80,HNOJIVA_ALL!$A$2:$Z$3303,18,FALSE)*K80*IF(L80="t",10,IF(L80="kg",0.01,IF(L80="q",1,IF(L80="l",0.01*VLOOKUP(EVID_HNOJENI!N80,HNOJIVA_ALL!$A$2:$AE$3303,31,FALSE),"CHYBA")))),2)</f>
        <v>#N/A</v>
      </c>
      <c r="T80" s="51" t="e">
        <f>ROUND(VLOOKUP(EVID_HNOJENI!N80,HNOJIVA_ALL!$A$2:$Z$3303,17,FALSE)*K80*IF(L80="t",10,IF(L80="kg",0.01,IF(L80="q",1,IF(L80="l",0.01*VLOOKUP(EVID_HNOJENI!N80,HNOJIVA_ALL!$A$2:$AE$3303,31,FALSE),"CHYBA")))),2)</f>
        <v>#N/A</v>
      </c>
      <c r="U80" s="51" t="e">
        <f>ROUND(VLOOKUP(EVID_HNOJENI!N80,HNOJIVA_ALL!$A$2:$Z$3303,20,FALSE)*K80*IF(L80="t",10,IF(L80="kg",0.01,IF(L80="q",1,IF(L80="l",0.01*VLOOKUP(EVID_HNOJENI!N80,HNOJIVA_ALL!$A$2:$AE$3303,31,FALSE),"CHYBA")))),2)</f>
        <v>#N/A</v>
      </c>
    </row>
    <row r="81" spans="1:21" x14ac:dyDescent="0.2">
      <c r="A81" s="32"/>
      <c r="B81" s="45" t="e">
        <f>VLOOKUP($A81,EVID_OSEVU!$A$1:$M$4972,2,FALSE)</f>
        <v>#N/A</v>
      </c>
      <c r="C81" s="45" t="e">
        <f>VLOOKUP($A81,EVID_OSEVU!$A$1:$M$4972,3,FALSE)</f>
        <v>#N/A</v>
      </c>
      <c r="D81" s="45" t="e">
        <f>VLOOKUP($A81,EVID_OSEVU!$A$1:$M$4972,4,FALSE)</f>
        <v>#N/A</v>
      </c>
      <c r="E81" s="45" t="e">
        <f>VLOOKUP($A81,EVID_OSEVU!$A$1:$M$4972,7,FALSE)</f>
        <v>#N/A</v>
      </c>
      <c r="F81" s="45" t="e">
        <f>VLOOKUP($A81,EVID_OSEVU!$A$1:$M$4972,8,FALSE)</f>
        <v>#N/A</v>
      </c>
      <c r="G81" s="45" t="e">
        <f>VLOOKUP($A81,EVID_OSEVU!$A$1:$M$4972,11,FALSE)</f>
        <v>#N/A</v>
      </c>
      <c r="H81" s="35"/>
      <c r="I81" s="48"/>
      <c r="J81" s="33" t="e">
        <f>VLOOKUP($A81,EVID_OSEVU!$A$1:$M$4972,11,FALSE)</f>
        <v>#N/A</v>
      </c>
      <c r="K81" s="39"/>
      <c r="L81" s="49"/>
      <c r="M81" s="89" t="e">
        <f t="shared" si="1"/>
        <v>#N/A</v>
      </c>
      <c r="N81" s="50"/>
      <c r="O81" s="37" t="e">
        <f>VLOOKUP(EVID_HNOJENI!N81,HNOJIVA_ALL!$A$2:$Z$3303,4,FALSE)</f>
        <v>#N/A</v>
      </c>
      <c r="P81" s="51" t="e">
        <f>ROUND(VLOOKUP(EVID_HNOJENI!N81,HNOJIVA_ALL!$A$2:$Z$3303,14,FALSE)*K81*IF(L81="t",10,IF(L81="kg",0.01,IF(L81="q",1,IF(L81="l",0.01*VLOOKUP(EVID_HNOJENI!N81,HNOJIVA_ALL!$A$2:$AE$3303,31,FALSE),"CHYBA")))),2)</f>
        <v>#N/A</v>
      </c>
      <c r="Q81" s="51" t="e">
        <f>ROUND(VLOOKUP(EVID_HNOJENI!N81,HNOJIVA_ALL!$A$2:$Z$3303,15,FALSE)*K81*IF(L81="t",10,IF(L81="kg",0.01,IF(L81="q",1,IF(L81="l",0.01*VLOOKUP(EVID_HNOJENI!N81,HNOJIVA_ALL!$A$2:$AE$3303,31,FALSE),"CHYBA")))),2)</f>
        <v>#N/A</v>
      </c>
      <c r="R81" s="51" t="e">
        <f>ROUND(VLOOKUP(EVID_HNOJENI!N81,HNOJIVA_ALL!$A$2:$Z$3303,16,FALSE)*K81*IF(L81="t",10,IF(L81="kg",0.01,IF(L81="q",1,IF(L81="l",0.01*VLOOKUP(EVID_HNOJENI!N81,HNOJIVA_ALL!$A$2:$AE$3303,31,FALSE),"CHYBA")))),2)</f>
        <v>#N/A</v>
      </c>
      <c r="S81" s="51" t="e">
        <f>ROUND(VLOOKUP(EVID_HNOJENI!N81,HNOJIVA_ALL!$A$2:$Z$3303,18,FALSE)*K81*IF(L81="t",10,IF(L81="kg",0.01,IF(L81="q",1,IF(L81="l",0.01*VLOOKUP(EVID_HNOJENI!N81,HNOJIVA_ALL!$A$2:$AE$3303,31,FALSE),"CHYBA")))),2)</f>
        <v>#N/A</v>
      </c>
      <c r="T81" s="51" t="e">
        <f>ROUND(VLOOKUP(EVID_HNOJENI!N81,HNOJIVA_ALL!$A$2:$Z$3303,17,FALSE)*K81*IF(L81="t",10,IF(L81="kg",0.01,IF(L81="q",1,IF(L81="l",0.01*VLOOKUP(EVID_HNOJENI!N81,HNOJIVA_ALL!$A$2:$AE$3303,31,FALSE),"CHYBA")))),2)</f>
        <v>#N/A</v>
      </c>
      <c r="U81" s="51" t="e">
        <f>ROUND(VLOOKUP(EVID_HNOJENI!N81,HNOJIVA_ALL!$A$2:$Z$3303,20,FALSE)*K81*IF(L81="t",10,IF(L81="kg",0.01,IF(L81="q",1,IF(L81="l",0.01*VLOOKUP(EVID_HNOJENI!N81,HNOJIVA_ALL!$A$2:$AE$3303,31,FALSE),"CHYBA")))),2)</f>
        <v>#N/A</v>
      </c>
    </row>
    <row r="82" spans="1:21" x14ac:dyDescent="0.2">
      <c r="A82" s="32"/>
      <c r="B82" s="45" t="e">
        <f>VLOOKUP($A82,EVID_OSEVU!$A$1:$M$4972,2,FALSE)</f>
        <v>#N/A</v>
      </c>
      <c r="C82" s="45" t="e">
        <f>VLOOKUP($A82,EVID_OSEVU!$A$1:$M$4972,3,FALSE)</f>
        <v>#N/A</v>
      </c>
      <c r="D82" s="45" t="e">
        <f>VLOOKUP($A82,EVID_OSEVU!$A$1:$M$4972,4,FALSE)</f>
        <v>#N/A</v>
      </c>
      <c r="E82" s="45" t="e">
        <f>VLOOKUP($A82,EVID_OSEVU!$A$1:$M$4972,7,FALSE)</f>
        <v>#N/A</v>
      </c>
      <c r="F82" s="45" t="e">
        <f>VLOOKUP($A82,EVID_OSEVU!$A$1:$M$4972,8,FALSE)</f>
        <v>#N/A</v>
      </c>
      <c r="G82" s="45" t="e">
        <f>VLOOKUP($A82,EVID_OSEVU!$A$1:$M$4972,11,FALSE)</f>
        <v>#N/A</v>
      </c>
      <c r="H82" s="35"/>
      <c r="I82" s="48"/>
      <c r="J82" s="33" t="e">
        <f>VLOOKUP($A82,EVID_OSEVU!$A$1:$M$4972,11,FALSE)</f>
        <v>#N/A</v>
      </c>
      <c r="K82" s="39"/>
      <c r="L82" s="49"/>
      <c r="M82" s="89" t="e">
        <f t="shared" si="1"/>
        <v>#N/A</v>
      </c>
      <c r="N82" s="50"/>
      <c r="O82" s="37" t="e">
        <f>VLOOKUP(EVID_HNOJENI!N82,HNOJIVA_ALL!$A$2:$Z$3303,4,FALSE)</f>
        <v>#N/A</v>
      </c>
      <c r="P82" s="51" t="e">
        <f>ROUND(VLOOKUP(EVID_HNOJENI!N82,HNOJIVA_ALL!$A$2:$Z$3303,14,FALSE)*K82*IF(L82="t",10,IF(L82="kg",0.01,IF(L82="q",1,IF(L82="l",0.01*VLOOKUP(EVID_HNOJENI!N82,HNOJIVA_ALL!$A$2:$AE$3303,31,FALSE),"CHYBA")))),2)</f>
        <v>#N/A</v>
      </c>
      <c r="Q82" s="51" t="e">
        <f>ROUND(VLOOKUP(EVID_HNOJENI!N82,HNOJIVA_ALL!$A$2:$Z$3303,15,FALSE)*K82*IF(L82="t",10,IF(L82="kg",0.01,IF(L82="q",1,IF(L82="l",0.01*VLOOKUP(EVID_HNOJENI!N82,HNOJIVA_ALL!$A$2:$AE$3303,31,FALSE),"CHYBA")))),2)</f>
        <v>#N/A</v>
      </c>
      <c r="R82" s="51" t="e">
        <f>ROUND(VLOOKUP(EVID_HNOJENI!N82,HNOJIVA_ALL!$A$2:$Z$3303,16,FALSE)*K82*IF(L82="t",10,IF(L82="kg",0.01,IF(L82="q",1,IF(L82="l",0.01*VLOOKUP(EVID_HNOJENI!N82,HNOJIVA_ALL!$A$2:$AE$3303,31,FALSE),"CHYBA")))),2)</f>
        <v>#N/A</v>
      </c>
      <c r="S82" s="51" t="e">
        <f>ROUND(VLOOKUP(EVID_HNOJENI!N82,HNOJIVA_ALL!$A$2:$Z$3303,18,FALSE)*K82*IF(L82="t",10,IF(L82="kg",0.01,IF(L82="q",1,IF(L82="l",0.01*VLOOKUP(EVID_HNOJENI!N82,HNOJIVA_ALL!$A$2:$AE$3303,31,FALSE),"CHYBA")))),2)</f>
        <v>#N/A</v>
      </c>
      <c r="T82" s="51" t="e">
        <f>ROUND(VLOOKUP(EVID_HNOJENI!N82,HNOJIVA_ALL!$A$2:$Z$3303,17,FALSE)*K82*IF(L82="t",10,IF(L82="kg",0.01,IF(L82="q",1,IF(L82="l",0.01*VLOOKUP(EVID_HNOJENI!N82,HNOJIVA_ALL!$A$2:$AE$3303,31,FALSE),"CHYBA")))),2)</f>
        <v>#N/A</v>
      </c>
      <c r="U82" s="51" t="e">
        <f>ROUND(VLOOKUP(EVID_HNOJENI!N82,HNOJIVA_ALL!$A$2:$Z$3303,20,FALSE)*K82*IF(L82="t",10,IF(L82="kg",0.01,IF(L82="q",1,IF(L82="l",0.01*VLOOKUP(EVID_HNOJENI!N82,HNOJIVA_ALL!$A$2:$AE$3303,31,FALSE),"CHYBA")))),2)</f>
        <v>#N/A</v>
      </c>
    </row>
    <row r="83" spans="1:21" x14ac:dyDescent="0.2">
      <c r="A83" s="32"/>
      <c r="B83" s="45" t="e">
        <f>VLOOKUP($A83,EVID_OSEVU!$A$1:$M$4972,2,FALSE)</f>
        <v>#N/A</v>
      </c>
      <c r="C83" s="45" t="e">
        <f>VLOOKUP($A83,EVID_OSEVU!$A$1:$M$4972,3,FALSE)</f>
        <v>#N/A</v>
      </c>
      <c r="D83" s="45" t="e">
        <f>VLOOKUP($A83,EVID_OSEVU!$A$1:$M$4972,4,FALSE)</f>
        <v>#N/A</v>
      </c>
      <c r="E83" s="45" t="e">
        <f>VLOOKUP($A83,EVID_OSEVU!$A$1:$M$4972,7,FALSE)</f>
        <v>#N/A</v>
      </c>
      <c r="F83" s="45" t="e">
        <f>VLOOKUP($A83,EVID_OSEVU!$A$1:$M$4972,8,FALSE)</f>
        <v>#N/A</v>
      </c>
      <c r="G83" s="45" t="e">
        <f>VLOOKUP($A83,EVID_OSEVU!$A$1:$M$4972,11,FALSE)</f>
        <v>#N/A</v>
      </c>
      <c r="H83" s="35"/>
      <c r="I83" s="48"/>
      <c r="J83" s="33" t="e">
        <f>VLOOKUP($A83,EVID_OSEVU!$A$1:$M$4972,11,FALSE)</f>
        <v>#N/A</v>
      </c>
      <c r="K83" s="39"/>
      <c r="L83" s="49"/>
      <c r="M83" s="89" t="e">
        <f t="shared" si="1"/>
        <v>#N/A</v>
      </c>
      <c r="N83" s="50"/>
      <c r="O83" s="37" t="e">
        <f>VLOOKUP(EVID_HNOJENI!N83,HNOJIVA_ALL!$A$2:$Z$3303,4,FALSE)</f>
        <v>#N/A</v>
      </c>
      <c r="P83" s="51" t="e">
        <f>ROUND(VLOOKUP(EVID_HNOJENI!N83,HNOJIVA_ALL!$A$2:$Z$3303,14,FALSE)*K83*IF(L83="t",10,IF(L83="kg",0.01,IF(L83="q",1,IF(L83="l",0.01*VLOOKUP(EVID_HNOJENI!N83,HNOJIVA_ALL!$A$2:$AE$3303,31,FALSE),"CHYBA")))),2)</f>
        <v>#N/A</v>
      </c>
      <c r="Q83" s="51" t="e">
        <f>ROUND(VLOOKUP(EVID_HNOJENI!N83,HNOJIVA_ALL!$A$2:$Z$3303,15,FALSE)*K83*IF(L83="t",10,IF(L83="kg",0.01,IF(L83="q",1,IF(L83="l",0.01*VLOOKUP(EVID_HNOJENI!N83,HNOJIVA_ALL!$A$2:$AE$3303,31,FALSE),"CHYBA")))),2)</f>
        <v>#N/A</v>
      </c>
      <c r="R83" s="51" t="e">
        <f>ROUND(VLOOKUP(EVID_HNOJENI!N83,HNOJIVA_ALL!$A$2:$Z$3303,16,FALSE)*K83*IF(L83="t",10,IF(L83="kg",0.01,IF(L83="q",1,IF(L83="l",0.01*VLOOKUP(EVID_HNOJENI!N83,HNOJIVA_ALL!$A$2:$AE$3303,31,FALSE),"CHYBA")))),2)</f>
        <v>#N/A</v>
      </c>
      <c r="S83" s="51" t="e">
        <f>ROUND(VLOOKUP(EVID_HNOJENI!N83,HNOJIVA_ALL!$A$2:$Z$3303,18,FALSE)*K83*IF(L83="t",10,IF(L83="kg",0.01,IF(L83="q",1,IF(L83="l",0.01*VLOOKUP(EVID_HNOJENI!N83,HNOJIVA_ALL!$A$2:$AE$3303,31,FALSE),"CHYBA")))),2)</f>
        <v>#N/A</v>
      </c>
      <c r="T83" s="51" t="e">
        <f>ROUND(VLOOKUP(EVID_HNOJENI!N83,HNOJIVA_ALL!$A$2:$Z$3303,17,FALSE)*K83*IF(L83="t",10,IF(L83="kg",0.01,IF(L83="q",1,IF(L83="l",0.01*VLOOKUP(EVID_HNOJENI!N83,HNOJIVA_ALL!$A$2:$AE$3303,31,FALSE),"CHYBA")))),2)</f>
        <v>#N/A</v>
      </c>
      <c r="U83" s="51" t="e">
        <f>ROUND(VLOOKUP(EVID_HNOJENI!N83,HNOJIVA_ALL!$A$2:$Z$3303,20,FALSE)*K83*IF(L83="t",10,IF(L83="kg",0.01,IF(L83="q",1,IF(L83="l",0.01*VLOOKUP(EVID_HNOJENI!N83,HNOJIVA_ALL!$A$2:$AE$3303,31,FALSE),"CHYBA")))),2)</f>
        <v>#N/A</v>
      </c>
    </row>
    <row r="84" spans="1:21" x14ac:dyDescent="0.2">
      <c r="A84" s="32"/>
      <c r="B84" s="45" t="e">
        <f>VLOOKUP($A84,EVID_OSEVU!$A$1:$M$4972,2,FALSE)</f>
        <v>#N/A</v>
      </c>
      <c r="C84" s="45" t="e">
        <f>VLOOKUP($A84,EVID_OSEVU!$A$1:$M$4972,3,FALSE)</f>
        <v>#N/A</v>
      </c>
      <c r="D84" s="45" t="e">
        <f>VLOOKUP($A84,EVID_OSEVU!$A$1:$M$4972,4,FALSE)</f>
        <v>#N/A</v>
      </c>
      <c r="E84" s="45" t="e">
        <f>VLOOKUP($A84,EVID_OSEVU!$A$1:$M$4972,7,FALSE)</f>
        <v>#N/A</v>
      </c>
      <c r="F84" s="45" t="e">
        <f>VLOOKUP($A84,EVID_OSEVU!$A$1:$M$4972,8,FALSE)</f>
        <v>#N/A</v>
      </c>
      <c r="G84" s="45" t="e">
        <f>VLOOKUP($A84,EVID_OSEVU!$A$1:$M$4972,11,FALSE)</f>
        <v>#N/A</v>
      </c>
      <c r="H84" s="35"/>
      <c r="I84" s="48"/>
      <c r="J84" s="33" t="e">
        <f>VLOOKUP($A84,EVID_OSEVU!$A$1:$M$4972,11,FALSE)</f>
        <v>#N/A</v>
      </c>
      <c r="K84" s="39"/>
      <c r="L84" s="49"/>
      <c r="M84" s="89" t="e">
        <f t="shared" si="1"/>
        <v>#N/A</v>
      </c>
      <c r="N84" s="50"/>
      <c r="O84" s="37" t="e">
        <f>VLOOKUP(EVID_HNOJENI!N84,HNOJIVA_ALL!$A$2:$Z$3303,4,FALSE)</f>
        <v>#N/A</v>
      </c>
      <c r="P84" s="51" t="e">
        <f>ROUND(VLOOKUP(EVID_HNOJENI!N84,HNOJIVA_ALL!$A$2:$Z$3303,14,FALSE)*K84*IF(L84="t",10,IF(L84="kg",0.01,IF(L84="q",1,IF(L84="l",0.01*VLOOKUP(EVID_HNOJENI!N84,HNOJIVA_ALL!$A$2:$AE$3303,31,FALSE),"CHYBA")))),2)</f>
        <v>#N/A</v>
      </c>
      <c r="Q84" s="51" t="e">
        <f>ROUND(VLOOKUP(EVID_HNOJENI!N84,HNOJIVA_ALL!$A$2:$Z$3303,15,FALSE)*K84*IF(L84="t",10,IF(L84="kg",0.01,IF(L84="q",1,IF(L84="l",0.01*VLOOKUP(EVID_HNOJENI!N84,HNOJIVA_ALL!$A$2:$AE$3303,31,FALSE),"CHYBA")))),2)</f>
        <v>#N/A</v>
      </c>
      <c r="R84" s="51" t="e">
        <f>ROUND(VLOOKUP(EVID_HNOJENI!N84,HNOJIVA_ALL!$A$2:$Z$3303,16,FALSE)*K84*IF(L84="t",10,IF(L84="kg",0.01,IF(L84="q",1,IF(L84="l",0.01*VLOOKUP(EVID_HNOJENI!N84,HNOJIVA_ALL!$A$2:$AE$3303,31,FALSE),"CHYBA")))),2)</f>
        <v>#N/A</v>
      </c>
      <c r="S84" s="51" t="e">
        <f>ROUND(VLOOKUP(EVID_HNOJENI!N84,HNOJIVA_ALL!$A$2:$Z$3303,18,FALSE)*K84*IF(L84="t",10,IF(L84="kg",0.01,IF(L84="q",1,IF(L84="l",0.01*VLOOKUP(EVID_HNOJENI!N84,HNOJIVA_ALL!$A$2:$AE$3303,31,FALSE),"CHYBA")))),2)</f>
        <v>#N/A</v>
      </c>
      <c r="T84" s="51" t="e">
        <f>ROUND(VLOOKUP(EVID_HNOJENI!N84,HNOJIVA_ALL!$A$2:$Z$3303,17,FALSE)*K84*IF(L84="t",10,IF(L84="kg",0.01,IF(L84="q",1,IF(L84="l",0.01*VLOOKUP(EVID_HNOJENI!N84,HNOJIVA_ALL!$A$2:$AE$3303,31,FALSE),"CHYBA")))),2)</f>
        <v>#N/A</v>
      </c>
      <c r="U84" s="51" t="e">
        <f>ROUND(VLOOKUP(EVID_HNOJENI!N84,HNOJIVA_ALL!$A$2:$Z$3303,20,FALSE)*K84*IF(L84="t",10,IF(L84="kg",0.01,IF(L84="q",1,IF(L84="l",0.01*VLOOKUP(EVID_HNOJENI!N84,HNOJIVA_ALL!$A$2:$AE$3303,31,FALSE),"CHYBA")))),2)</f>
        <v>#N/A</v>
      </c>
    </row>
    <row r="85" spans="1:21" x14ac:dyDescent="0.2">
      <c r="A85" s="32"/>
      <c r="B85" s="45" t="e">
        <f>VLOOKUP($A85,EVID_OSEVU!$A$1:$M$4972,2,FALSE)</f>
        <v>#N/A</v>
      </c>
      <c r="C85" s="45" t="e">
        <f>VLOOKUP($A85,EVID_OSEVU!$A$1:$M$4972,3,FALSE)</f>
        <v>#N/A</v>
      </c>
      <c r="D85" s="45" t="e">
        <f>VLOOKUP($A85,EVID_OSEVU!$A$1:$M$4972,4,FALSE)</f>
        <v>#N/A</v>
      </c>
      <c r="E85" s="45" t="e">
        <f>VLOOKUP($A85,EVID_OSEVU!$A$1:$M$4972,7,FALSE)</f>
        <v>#N/A</v>
      </c>
      <c r="F85" s="45" t="e">
        <f>VLOOKUP($A85,EVID_OSEVU!$A$1:$M$4972,8,FALSE)</f>
        <v>#N/A</v>
      </c>
      <c r="G85" s="45" t="e">
        <f>VLOOKUP($A85,EVID_OSEVU!$A$1:$M$4972,11,FALSE)</f>
        <v>#N/A</v>
      </c>
      <c r="H85" s="35"/>
      <c r="I85" s="48"/>
      <c r="J85" s="33" t="e">
        <f>VLOOKUP($A85,EVID_OSEVU!$A$1:$M$4972,11,FALSE)</f>
        <v>#N/A</v>
      </c>
      <c r="K85" s="39"/>
      <c r="L85" s="49"/>
      <c r="M85" s="89" t="e">
        <f t="shared" si="1"/>
        <v>#N/A</v>
      </c>
      <c r="N85" s="50"/>
      <c r="O85" s="37" t="e">
        <f>VLOOKUP(EVID_HNOJENI!N85,HNOJIVA_ALL!$A$2:$Z$3303,4,FALSE)</f>
        <v>#N/A</v>
      </c>
      <c r="P85" s="51" t="e">
        <f>ROUND(VLOOKUP(EVID_HNOJENI!N85,HNOJIVA_ALL!$A$2:$Z$3303,14,FALSE)*K85*IF(L85="t",10,IF(L85="kg",0.01,IF(L85="q",1,IF(L85="l",0.01*VLOOKUP(EVID_HNOJENI!N85,HNOJIVA_ALL!$A$2:$AE$3303,31,FALSE),"CHYBA")))),2)</f>
        <v>#N/A</v>
      </c>
      <c r="Q85" s="51" t="e">
        <f>ROUND(VLOOKUP(EVID_HNOJENI!N85,HNOJIVA_ALL!$A$2:$Z$3303,15,FALSE)*K85*IF(L85="t",10,IF(L85="kg",0.01,IF(L85="q",1,IF(L85="l",0.01*VLOOKUP(EVID_HNOJENI!N85,HNOJIVA_ALL!$A$2:$AE$3303,31,FALSE),"CHYBA")))),2)</f>
        <v>#N/A</v>
      </c>
      <c r="R85" s="51" t="e">
        <f>ROUND(VLOOKUP(EVID_HNOJENI!N85,HNOJIVA_ALL!$A$2:$Z$3303,16,FALSE)*K85*IF(L85="t",10,IF(L85="kg",0.01,IF(L85="q",1,IF(L85="l",0.01*VLOOKUP(EVID_HNOJENI!N85,HNOJIVA_ALL!$A$2:$AE$3303,31,FALSE),"CHYBA")))),2)</f>
        <v>#N/A</v>
      </c>
      <c r="S85" s="51" t="e">
        <f>ROUND(VLOOKUP(EVID_HNOJENI!N85,HNOJIVA_ALL!$A$2:$Z$3303,18,FALSE)*K85*IF(L85="t",10,IF(L85="kg",0.01,IF(L85="q",1,IF(L85="l",0.01*VLOOKUP(EVID_HNOJENI!N85,HNOJIVA_ALL!$A$2:$AE$3303,31,FALSE),"CHYBA")))),2)</f>
        <v>#N/A</v>
      </c>
      <c r="T85" s="51" t="e">
        <f>ROUND(VLOOKUP(EVID_HNOJENI!N85,HNOJIVA_ALL!$A$2:$Z$3303,17,FALSE)*K85*IF(L85="t",10,IF(L85="kg",0.01,IF(L85="q",1,IF(L85="l",0.01*VLOOKUP(EVID_HNOJENI!N85,HNOJIVA_ALL!$A$2:$AE$3303,31,FALSE),"CHYBA")))),2)</f>
        <v>#N/A</v>
      </c>
      <c r="U85" s="51" t="e">
        <f>ROUND(VLOOKUP(EVID_HNOJENI!N85,HNOJIVA_ALL!$A$2:$Z$3303,20,FALSE)*K85*IF(L85="t",10,IF(L85="kg",0.01,IF(L85="q",1,IF(L85="l",0.01*VLOOKUP(EVID_HNOJENI!N85,HNOJIVA_ALL!$A$2:$AE$3303,31,FALSE),"CHYBA")))),2)</f>
        <v>#N/A</v>
      </c>
    </row>
    <row r="86" spans="1:21" x14ac:dyDescent="0.2">
      <c r="A86" s="32"/>
      <c r="B86" s="45" t="e">
        <f>VLOOKUP($A86,EVID_OSEVU!$A$1:$M$4972,2,FALSE)</f>
        <v>#N/A</v>
      </c>
      <c r="C86" s="45" t="e">
        <f>VLOOKUP($A86,EVID_OSEVU!$A$1:$M$4972,3,FALSE)</f>
        <v>#N/A</v>
      </c>
      <c r="D86" s="45" t="e">
        <f>VLOOKUP($A86,EVID_OSEVU!$A$1:$M$4972,4,FALSE)</f>
        <v>#N/A</v>
      </c>
      <c r="E86" s="45" t="e">
        <f>VLOOKUP($A86,EVID_OSEVU!$A$1:$M$4972,7,FALSE)</f>
        <v>#N/A</v>
      </c>
      <c r="F86" s="45" t="e">
        <f>VLOOKUP($A86,EVID_OSEVU!$A$1:$M$4972,8,FALSE)</f>
        <v>#N/A</v>
      </c>
      <c r="G86" s="45" t="e">
        <f>VLOOKUP($A86,EVID_OSEVU!$A$1:$M$4972,11,FALSE)</f>
        <v>#N/A</v>
      </c>
      <c r="H86" s="35"/>
      <c r="I86" s="48"/>
      <c r="J86" s="33" t="e">
        <f>VLOOKUP($A86,EVID_OSEVU!$A$1:$M$4972,11,FALSE)</f>
        <v>#N/A</v>
      </c>
      <c r="K86" s="39"/>
      <c r="L86" s="49"/>
      <c r="M86" s="89" t="e">
        <f t="shared" si="1"/>
        <v>#N/A</v>
      </c>
      <c r="N86" s="50"/>
      <c r="O86" s="37" t="e">
        <f>VLOOKUP(EVID_HNOJENI!N86,HNOJIVA_ALL!$A$2:$Z$3303,4,FALSE)</f>
        <v>#N/A</v>
      </c>
      <c r="P86" s="51" t="e">
        <f>ROUND(VLOOKUP(EVID_HNOJENI!N86,HNOJIVA_ALL!$A$2:$Z$3303,14,FALSE)*K86*IF(L86="t",10,IF(L86="kg",0.01,IF(L86="q",1,IF(L86="l",0.01*VLOOKUP(EVID_HNOJENI!N86,HNOJIVA_ALL!$A$2:$AE$3303,31,FALSE),"CHYBA")))),2)</f>
        <v>#N/A</v>
      </c>
      <c r="Q86" s="51" t="e">
        <f>ROUND(VLOOKUP(EVID_HNOJENI!N86,HNOJIVA_ALL!$A$2:$Z$3303,15,FALSE)*K86*IF(L86="t",10,IF(L86="kg",0.01,IF(L86="q",1,IF(L86="l",0.01*VLOOKUP(EVID_HNOJENI!N86,HNOJIVA_ALL!$A$2:$AE$3303,31,FALSE),"CHYBA")))),2)</f>
        <v>#N/A</v>
      </c>
      <c r="R86" s="51" t="e">
        <f>ROUND(VLOOKUP(EVID_HNOJENI!N86,HNOJIVA_ALL!$A$2:$Z$3303,16,FALSE)*K86*IF(L86="t",10,IF(L86="kg",0.01,IF(L86="q",1,IF(L86="l",0.01*VLOOKUP(EVID_HNOJENI!N86,HNOJIVA_ALL!$A$2:$AE$3303,31,FALSE),"CHYBA")))),2)</f>
        <v>#N/A</v>
      </c>
      <c r="S86" s="51" t="e">
        <f>ROUND(VLOOKUP(EVID_HNOJENI!N86,HNOJIVA_ALL!$A$2:$Z$3303,18,FALSE)*K86*IF(L86="t",10,IF(L86="kg",0.01,IF(L86="q",1,IF(L86="l",0.01*VLOOKUP(EVID_HNOJENI!N86,HNOJIVA_ALL!$A$2:$AE$3303,31,FALSE),"CHYBA")))),2)</f>
        <v>#N/A</v>
      </c>
      <c r="T86" s="51" t="e">
        <f>ROUND(VLOOKUP(EVID_HNOJENI!N86,HNOJIVA_ALL!$A$2:$Z$3303,17,FALSE)*K86*IF(L86="t",10,IF(L86="kg",0.01,IF(L86="q",1,IF(L86="l",0.01*VLOOKUP(EVID_HNOJENI!N86,HNOJIVA_ALL!$A$2:$AE$3303,31,FALSE),"CHYBA")))),2)</f>
        <v>#N/A</v>
      </c>
      <c r="U86" s="51" t="e">
        <f>ROUND(VLOOKUP(EVID_HNOJENI!N86,HNOJIVA_ALL!$A$2:$Z$3303,20,FALSE)*K86*IF(L86="t",10,IF(L86="kg",0.01,IF(L86="q",1,IF(L86="l",0.01*VLOOKUP(EVID_HNOJENI!N86,HNOJIVA_ALL!$A$2:$AE$3303,31,FALSE),"CHYBA")))),2)</f>
        <v>#N/A</v>
      </c>
    </row>
    <row r="87" spans="1:21" x14ac:dyDescent="0.2">
      <c r="A87" s="32"/>
      <c r="B87" s="45" t="e">
        <f>VLOOKUP($A87,EVID_OSEVU!$A$1:$M$4972,2,FALSE)</f>
        <v>#N/A</v>
      </c>
      <c r="C87" s="45" t="e">
        <f>VLOOKUP($A87,EVID_OSEVU!$A$1:$M$4972,3,FALSE)</f>
        <v>#N/A</v>
      </c>
      <c r="D87" s="45" t="e">
        <f>VLOOKUP($A87,EVID_OSEVU!$A$1:$M$4972,4,FALSE)</f>
        <v>#N/A</v>
      </c>
      <c r="E87" s="45" t="e">
        <f>VLOOKUP($A87,EVID_OSEVU!$A$1:$M$4972,7,FALSE)</f>
        <v>#N/A</v>
      </c>
      <c r="F87" s="45" t="e">
        <f>VLOOKUP($A87,EVID_OSEVU!$A$1:$M$4972,8,FALSE)</f>
        <v>#N/A</v>
      </c>
      <c r="G87" s="45" t="e">
        <f>VLOOKUP($A87,EVID_OSEVU!$A$1:$M$4972,11,FALSE)</f>
        <v>#N/A</v>
      </c>
      <c r="H87" s="35"/>
      <c r="I87" s="48"/>
      <c r="J87" s="33" t="e">
        <f>VLOOKUP($A87,EVID_OSEVU!$A$1:$M$4972,11,FALSE)</f>
        <v>#N/A</v>
      </c>
      <c r="K87" s="39"/>
      <c r="L87" s="49"/>
      <c r="M87" s="89" t="e">
        <f t="shared" si="1"/>
        <v>#N/A</v>
      </c>
      <c r="N87" s="50"/>
      <c r="O87" s="37" t="e">
        <f>VLOOKUP(EVID_HNOJENI!N87,HNOJIVA_ALL!$A$2:$Z$3303,4,FALSE)</f>
        <v>#N/A</v>
      </c>
      <c r="P87" s="51" t="e">
        <f>ROUND(VLOOKUP(EVID_HNOJENI!N87,HNOJIVA_ALL!$A$2:$Z$3303,14,FALSE)*K87*IF(L87="t",10,IF(L87="kg",0.01,IF(L87="q",1,IF(L87="l",0.01*VLOOKUP(EVID_HNOJENI!N87,HNOJIVA_ALL!$A$2:$AE$3303,31,FALSE),"CHYBA")))),2)</f>
        <v>#N/A</v>
      </c>
      <c r="Q87" s="51" t="e">
        <f>ROUND(VLOOKUP(EVID_HNOJENI!N87,HNOJIVA_ALL!$A$2:$Z$3303,15,FALSE)*K87*IF(L87="t",10,IF(L87="kg",0.01,IF(L87="q",1,IF(L87="l",0.01*VLOOKUP(EVID_HNOJENI!N87,HNOJIVA_ALL!$A$2:$AE$3303,31,FALSE),"CHYBA")))),2)</f>
        <v>#N/A</v>
      </c>
      <c r="R87" s="51" t="e">
        <f>ROUND(VLOOKUP(EVID_HNOJENI!N87,HNOJIVA_ALL!$A$2:$Z$3303,16,FALSE)*K87*IF(L87="t",10,IF(L87="kg",0.01,IF(L87="q",1,IF(L87="l",0.01*VLOOKUP(EVID_HNOJENI!N87,HNOJIVA_ALL!$A$2:$AE$3303,31,FALSE),"CHYBA")))),2)</f>
        <v>#N/A</v>
      </c>
      <c r="S87" s="51" t="e">
        <f>ROUND(VLOOKUP(EVID_HNOJENI!N87,HNOJIVA_ALL!$A$2:$Z$3303,18,FALSE)*K87*IF(L87="t",10,IF(L87="kg",0.01,IF(L87="q",1,IF(L87="l",0.01*VLOOKUP(EVID_HNOJENI!N87,HNOJIVA_ALL!$A$2:$AE$3303,31,FALSE),"CHYBA")))),2)</f>
        <v>#N/A</v>
      </c>
      <c r="T87" s="51" t="e">
        <f>ROUND(VLOOKUP(EVID_HNOJENI!N87,HNOJIVA_ALL!$A$2:$Z$3303,17,FALSE)*K87*IF(L87="t",10,IF(L87="kg",0.01,IF(L87="q",1,IF(L87="l",0.01*VLOOKUP(EVID_HNOJENI!N87,HNOJIVA_ALL!$A$2:$AE$3303,31,FALSE),"CHYBA")))),2)</f>
        <v>#N/A</v>
      </c>
      <c r="U87" s="51" t="e">
        <f>ROUND(VLOOKUP(EVID_HNOJENI!N87,HNOJIVA_ALL!$A$2:$Z$3303,20,FALSE)*K87*IF(L87="t",10,IF(L87="kg",0.01,IF(L87="q",1,IF(L87="l",0.01*VLOOKUP(EVID_HNOJENI!N87,HNOJIVA_ALL!$A$2:$AE$3303,31,FALSE),"CHYBA")))),2)</f>
        <v>#N/A</v>
      </c>
    </row>
    <row r="88" spans="1:21" x14ac:dyDescent="0.2">
      <c r="A88" s="32"/>
      <c r="B88" s="45" t="e">
        <f>VLOOKUP($A88,EVID_OSEVU!$A$1:$M$4972,2,FALSE)</f>
        <v>#N/A</v>
      </c>
      <c r="C88" s="45" t="e">
        <f>VLOOKUP($A88,EVID_OSEVU!$A$1:$M$4972,3,FALSE)</f>
        <v>#N/A</v>
      </c>
      <c r="D88" s="45" t="e">
        <f>VLOOKUP($A88,EVID_OSEVU!$A$1:$M$4972,4,FALSE)</f>
        <v>#N/A</v>
      </c>
      <c r="E88" s="45" t="e">
        <f>VLOOKUP($A88,EVID_OSEVU!$A$1:$M$4972,7,FALSE)</f>
        <v>#N/A</v>
      </c>
      <c r="F88" s="45" t="e">
        <f>VLOOKUP($A88,EVID_OSEVU!$A$1:$M$4972,8,FALSE)</f>
        <v>#N/A</v>
      </c>
      <c r="G88" s="45" t="e">
        <f>VLOOKUP($A88,EVID_OSEVU!$A$1:$M$4972,11,FALSE)</f>
        <v>#N/A</v>
      </c>
      <c r="H88" s="35"/>
      <c r="I88" s="48"/>
      <c r="J88" s="33" t="e">
        <f>VLOOKUP($A88,EVID_OSEVU!$A$1:$M$4972,11,FALSE)</f>
        <v>#N/A</v>
      </c>
      <c r="K88" s="39"/>
      <c r="L88" s="49"/>
      <c r="M88" s="89" t="e">
        <f t="shared" si="1"/>
        <v>#N/A</v>
      </c>
      <c r="N88" s="50"/>
      <c r="O88" s="37" t="e">
        <f>VLOOKUP(EVID_HNOJENI!N88,HNOJIVA_ALL!$A$2:$Z$3303,4,FALSE)</f>
        <v>#N/A</v>
      </c>
      <c r="P88" s="51" t="e">
        <f>ROUND(VLOOKUP(EVID_HNOJENI!N88,HNOJIVA_ALL!$A$2:$Z$3303,14,FALSE)*K88*IF(L88="t",10,IF(L88="kg",0.01,IF(L88="q",1,IF(L88="l",0.01*VLOOKUP(EVID_HNOJENI!N88,HNOJIVA_ALL!$A$2:$AE$3303,31,FALSE),"CHYBA")))),2)</f>
        <v>#N/A</v>
      </c>
      <c r="Q88" s="51" t="e">
        <f>ROUND(VLOOKUP(EVID_HNOJENI!N88,HNOJIVA_ALL!$A$2:$Z$3303,15,FALSE)*K88*IF(L88="t",10,IF(L88="kg",0.01,IF(L88="q",1,IF(L88="l",0.01*VLOOKUP(EVID_HNOJENI!N88,HNOJIVA_ALL!$A$2:$AE$3303,31,FALSE),"CHYBA")))),2)</f>
        <v>#N/A</v>
      </c>
      <c r="R88" s="51" t="e">
        <f>ROUND(VLOOKUP(EVID_HNOJENI!N88,HNOJIVA_ALL!$A$2:$Z$3303,16,FALSE)*K88*IF(L88="t",10,IF(L88="kg",0.01,IF(L88="q",1,IF(L88="l",0.01*VLOOKUP(EVID_HNOJENI!N88,HNOJIVA_ALL!$A$2:$AE$3303,31,FALSE),"CHYBA")))),2)</f>
        <v>#N/A</v>
      </c>
      <c r="S88" s="51" t="e">
        <f>ROUND(VLOOKUP(EVID_HNOJENI!N88,HNOJIVA_ALL!$A$2:$Z$3303,18,FALSE)*K88*IF(L88="t",10,IF(L88="kg",0.01,IF(L88="q",1,IF(L88="l",0.01*VLOOKUP(EVID_HNOJENI!N88,HNOJIVA_ALL!$A$2:$AE$3303,31,FALSE),"CHYBA")))),2)</f>
        <v>#N/A</v>
      </c>
      <c r="T88" s="51" t="e">
        <f>ROUND(VLOOKUP(EVID_HNOJENI!N88,HNOJIVA_ALL!$A$2:$Z$3303,17,FALSE)*K88*IF(L88="t",10,IF(L88="kg",0.01,IF(L88="q",1,IF(L88="l",0.01*VLOOKUP(EVID_HNOJENI!N88,HNOJIVA_ALL!$A$2:$AE$3303,31,FALSE),"CHYBA")))),2)</f>
        <v>#N/A</v>
      </c>
      <c r="U88" s="51" t="e">
        <f>ROUND(VLOOKUP(EVID_HNOJENI!N88,HNOJIVA_ALL!$A$2:$Z$3303,20,FALSE)*K88*IF(L88="t",10,IF(L88="kg",0.01,IF(L88="q",1,IF(L88="l",0.01*VLOOKUP(EVID_HNOJENI!N88,HNOJIVA_ALL!$A$2:$AE$3303,31,FALSE),"CHYBA")))),2)</f>
        <v>#N/A</v>
      </c>
    </row>
    <row r="89" spans="1:21" x14ac:dyDescent="0.2">
      <c r="A89" s="32"/>
      <c r="B89" s="45" t="e">
        <f>VLOOKUP($A89,EVID_OSEVU!$A$1:$M$4972,2,FALSE)</f>
        <v>#N/A</v>
      </c>
      <c r="C89" s="45" t="e">
        <f>VLOOKUP($A89,EVID_OSEVU!$A$1:$M$4972,3,FALSE)</f>
        <v>#N/A</v>
      </c>
      <c r="D89" s="45" t="e">
        <f>VLOOKUP($A89,EVID_OSEVU!$A$1:$M$4972,4,FALSE)</f>
        <v>#N/A</v>
      </c>
      <c r="E89" s="45" t="e">
        <f>VLOOKUP($A89,EVID_OSEVU!$A$1:$M$4972,7,FALSE)</f>
        <v>#N/A</v>
      </c>
      <c r="F89" s="45" t="e">
        <f>VLOOKUP($A89,EVID_OSEVU!$A$1:$M$4972,8,FALSE)</f>
        <v>#N/A</v>
      </c>
      <c r="G89" s="45" t="e">
        <f>VLOOKUP($A89,EVID_OSEVU!$A$1:$M$4972,11,FALSE)</f>
        <v>#N/A</v>
      </c>
      <c r="H89" s="35"/>
      <c r="I89" s="48"/>
      <c r="J89" s="33" t="e">
        <f>VLOOKUP($A89,EVID_OSEVU!$A$1:$M$4972,11,FALSE)</f>
        <v>#N/A</v>
      </c>
      <c r="K89" s="39"/>
      <c r="L89" s="49"/>
      <c r="M89" s="89" t="e">
        <f t="shared" si="1"/>
        <v>#N/A</v>
      </c>
      <c r="N89" s="50"/>
      <c r="O89" s="37" t="e">
        <f>VLOOKUP(EVID_HNOJENI!N89,HNOJIVA_ALL!$A$2:$Z$3303,4,FALSE)</f>
        <v>#N/A</v>
      </c>
      <c r="P89" s="51" t="e">
        <f>ROUND(VLOOKUP(EVID_HNOJENI!N89,HNOJIVA_ALL!$A$2:$Z$3303,14,FALSE)*K89*IF(L89="t",10,IF(L89="kg",0.01,IF(L89="q",1,IF(L89="l",0.01*VLOOKUP(EVID_HNOJENI!N89,HNOJIVA_ALL!$A$2:$AE$3303,31,FALSE),"CHYBA")))),2)</f>
        <v>#N/A</v>
      </c>
      <c r="Q89" s="51" t="e">
        <f>ROUND(VLOOKUP(EVID_HNOJENI!N89,HNOJIVA_ALL!$A$2:$Z$3303,15,FALSE)*K89*IF(L89="t",10,IF(L89="kg",0.01,IF(L89="q",1,IF(L89="l",0.01*VLOOKUP(EVID_HNOJENI!N89,HNOJIVA_ALL!$A$2:$AE$3303,31,FALSE),"CHYBA")))),2)</f>
        <v>#N/A</v>
      </c>
      <c r="R89" s="51" t="e">
        <f>ROUND(VLOOKUP(EVID_HNOJENI!N89,HNOJIVA_ALL!$A$2:$Z$3303,16,FALSE)*K89*IF(L89="t",10,IF(L89="kg",0.01,IF(L89="q",1,IF(L89="l",0.01*VLOOKUP(EVID_HNOJENI!N89,HNOJIVA_ALL!$A$2:$AE$3303,31,FALSE),"CHYBA")))),2)</f>
        <v>#N/A</v>
      </c>
      <c r="S89" s="51" t="e">
        <f>ROUND(VLOOKUP(EVID_HNOJENI!N89,HNOJIVA_ALL!$A$2:$Z$3303,18,FALSE)*K89*IF(L89="t",10,IF(L89="kg",0.01,IF(L89="q",1,IF(L89="l",0.01*VLOOKUP(EVID_HNOJENI!N89,HNOJIVA_ALL!$A$2:$AE$3303,31,FALSE),"CHYBA")))),2)</f>
        <v>#N/A</v>
      </c>
      <c r="T89" s="51" t="e">
        <f>ROUND(VLOOKUP(EVID_HNOJENI!N89,HNOJIVA_ALL!$A$2:$Z$3303,17,FALSE)*K89*IF(L89="t",10,IF(L89="kg",0.01,IF(L89="q",1,IF(L89="l",0.01*VLOOKUP(EVID_HNOJENI!N89,HNOJIVA_ALL!$A$2:$AE$3303,31,FALSE),"CHYBA")))),2)</f>
        <v>#N/A</v>
      </c>
      <c r="U89" s="51" t="e">
        <f>ROUND(VLOOKUP(EVID_HNOJENI!N89,HNOJIVA_ALL!$A$2:$Z$3303,20,FALSE)*K89*IF(L89="t",10,IF(L89="kg",0.01,IF(L89="q",1,IF(L89="l",0.01*VLOOKUP(EVID_HNOJENI!N89,HNOJIVA_ALL!$A$2:$AE$3303,31,FALSE),"CHYBA")))),2)</f>
        <v>#N/A</v>
      </c>
    </row>
    <row r="90" spans="1:21" x14ac:dyDescent="0.2">
      <c r="A90" s="32"/>
      <c r="B90" s="45" t="e">
        <f>VLOOKUP($A90,EVID_OSEVU!$A$1:$M$4972,2,FALSE)</f>
        <v>#N/A</v>
      </c>
      <c r="C90" s="45" t="e">
        <f>VLOOKUP($A90,EVID_OSEVU!$A$1:$M$4972,3,FALSE)</f>
        <v>#N/A</v>
      </c>
      <c r="D90" s="45" t="e">
        <f>VLOOKUP($A90,EVID_OSEVU!$A$1:$M$4972,4,FALSE)</f>
        <v>#N/A</v>
      </c>
      <c r="E90" s="45" t="e">
        <f>VLOOKUP($A90,EVID_OSEVU!$A$1:$M$4972,7,FALSE)</f>
        <v>#N/A</v>
      </c>
      <c r="F90" s="45" t="e">
        <f>VLOOKUP($A90,EVID_OSEVU!$A$1:$M$4972,8,FALSE)</f>
        <v>#N/A</v>
      </c>
      <c r="G90" s="45" t="e">
        <f>VLOOKUP($A90,EVID_OSEVU!$A$1:$M$4972,11,FALSE)</f>
        <v>#N/A</v>
      </c>
      <c r="H90" s="35"/>
      <c r="I90" s="48"/>
      <c r="J90" s="33" t="e">
        <f>VLOOKUP($A90,EVID_OSEVU!$A$1:$M$4972,11,FALSE)</f>
        <v>#N/A</v>
      </c>
      <c r="K90" s="39"/>
      <c r="L90" s="49"/>
      <c r="M90" s="89" t="e">
        <f t="shared" si="1"/>
        <v>#N/A</v>
      </c>
      <c r="N90" s="50"/>
      <c r="O90" s="37" t="e">
        <f>VLOOKUP(EVID_HNOJENI!N90,HNOJIVA_ALL!$A$2:$Z$3303,4,FALSE)</f>
        <v>#N/A</v>
      </c>
      <c r="P90" s="51" t="e">
        <f>ROUND(VLOOKUP(EVID_HNOJENI!N90,HNOJIVA_ALL!$A$2:$Z$3303,14,FALSE)*K90*IF(L90="t",10,IF(L90="kg",0.01,IF(L90="q",1,IF(L90="l",0.01*VLOOKUP(EVID_HNOJENI!N90,HNOJIVA_ALL!$A$2:$AE$3303,31,FALSE),"CHYBA")))),2)</f>
        <v>#N/A</v>
      </c>
      <c r="Q90" s="51" t="e">
        <f>ROUND(VLOOKUP(EVID_HNOJENI!N90,HNOJIVA_ALL!$A$2:$Z$3303,15,FALSE)*K90*IF(L90="t",10,IF(L90="kg",0.01,IF(L90="q",1,IF(L90="l",0.01*VLOOKUP(EVID_HNOJENI!N90,HNOJIVA_ALL!$A$2:$AE$3303,31,FALSE),"CHYBA")))),2)</f>
        <v>#N/A</v>
      </c>
      <c r="R90" s="51" t="e">
        <f>ROUND(VLOOKUP(EVID_HNOJENI!N90,HNOJIVA_ALL!$A$2:$Z$3303,16,FALSE)*K90*IF(L90="t",10,IF(L90="kg",0.01,IF(L90="q",1,IF(L90="l",0.01*VLOOKUP(EVID_HNOJENI!N90,HNOJIVA_ALL!$A$2:$AE$3303,31,FALSE),"CHYBA")))),2)</f>
        <v>#N/A</v>
      </c>
      <c r="S90" s="51" t="e">
        <f>ROUND(VLOOKUP(EVID_HNOJENI!N90,HNOJIVA_ALL!$A$2:$Z$3303,18,FALSE)*K90*IF(L90="t",10,IF(L90="kg",0.01,IF(L90="q",1,IF(L90="l",0.01*VLOOKUP(EVID_HNOJENI!N90,HNOJIVA_ALL!$A$2:$AE$3303,31,FALSE),"CHYBA")))),2)</f>
        <v>#N/A</v>
      </c>
      <c r="T90" s="51" t="e">
        <f>ROUND(VLOOKUP(EVID_HNOJENI!N90,HNOJIVA_ALL!$A$2:$Z$3303,17,FALSE)*K90*IF(L90="t",10,IF(L90="kg",0.01,IF(L90="q",1,IF(L90="l",0.01*VLOOKUP(EVID_HNOJENI!N90,HNOJIVA_ALL!$A$2:$AE$3303,31,FALSE),"CHYBA")))),2)</f>
        <v>#N/A</v>
      </c>
      <c r="U90" s="51" t="e">
        <f>ROUND(VLOOKUP(EVID_HNOJENI!N90,HNOJIVA_ALL!$A$2:$Z$3303,20,FALSE)*K90*IF(L90="t",10,IF(L90="kg",0.01,IF(L90="q",1,IF(L90="l",0.01*VLOOKUP(EVID_HNOJENI!N90,HNOJIVA_ALL!$A$2:$AE$3303,31,FALSE),"CHYBA")))),2)</f>
        <v>#N/A</v>
      </c>
    </row>
    <row r="91" spans="1:21" x14ac:dyDescent="0.2">
      <c r="A91" s="32"/>
      <c r="B91" s="45" t="e">
        <f>VLOOKUP($A91,EVID_OSEVU!$A$1:$M$4972,2,FALSE)</f>
        <v>#N/A</v>
      </c>
      <c r="C91" s="45" t="e">
        <f>VLOOKUP($A91,EVID_OSEVU!$A$1:$M$4972,3,FALSE)</f>
        <v>#N/A</v>
      </c>
      <c r="D91" s="45" t="e">
        <f>VLOOKUP($A91,EVID_OSEVU!$A$1:$M$4972,4,FALSE)</f>
        <v>#N/A</v>
      </c>
      <c r="E91" s="45" t="e">
        <f>VLOOKUP($A91,EVID_OSEVU!$A$1:$M$4972,7,FALSE)</f>
        <v>#N/A</v>
      </c>
      <c r="F91" s="45" t="e">
        <f>VLOOKUP($A91,EVID_OSEVU!$A$1:$M$4972,8,FALSE)</f>
        <v>#N/A</v>
      </c>
      <c r="G91" s="45" t="e">
        <f>VLOOKUP($A91,EVID_OSEVU!$A$1:$M$4972,11,FALSE)</f>
        <v>#N/A</v>
      </c>
      <c r="H91" s="35"/>
      <c r="I91" s="48"/>
      <c r="J91" s="33" t="e">
        <f>VLOOKUP($A91,EVID_OSEVU!$A$1:$M$4972,11,FALSE)</f>
        <v>#N/A</v>
      </c>
      <c r="K91" s="39"/>
      <c r="L91" s="49"/>
      <c r="M91" s="89" t="e">
        <f t="shared" si="1"/>
        <v>#N/A</v>
      </c>
      <c r="N91" s="50"/>
      <c r="O91" s="37" t="e">
        <f>VLOOKUP(EVID_HNOJENI!N91,HNOJIVA_ALL!$A$2:$Z$3303,4,FALSE)</f>
        <v>#N/A</v>
      </c>
      <c r="P91" s="51" t="e">
        <f>ROUND(VLOOKUP(EVID_HNOJENI!N91,HNOJIVA_ALL!$A$2:$Z$3303,14,FALSE)*K91*IF(L91="t",10,IF(L91="kg",0.01,IF(L91="q",1,IF(L91="l",0.01*VLOOKUP(EVID_HNOJENI!N91,HNOJIVA_ALL!$A$2:$AE$3303,31,FALSE),"CHYBA")))),2)</f>
        <v>#N/A</v>
      </c>
      <c r="Q91" s="51" t="e">
        <f>ROUND(VLOOKUP(EVID_HNOJENI!N91,HNOJIVA_ALL!$A$2:$Z$3303,15,FALSE)*K91*IF(L91="t",10,IF(L91="kg",0.01,IF(L91="q",1,IF(L91="l",0.01*VLOOKUP(EVID_HNOJENI!N91,HNOJIVA_ALL!$A$2:$AE$3303,31,FALSE),"CHYBA")))),2)</f>
        <v>#N/A</v>
      </c>
      <c r="R91" s="51" t="e">
        <f>ROUND(VLOOKUP(EVID_HNOJENI!N91,HNOJIVA_ALL!$A$2:$Z$3303,16,FALSE)*K91*IF(L91="t",10,IF(L91="kg",0.01,IF(L91="q",1,IF(L91="l",0.01*VLOOKUP(EVID_HNOJENI!N91,HNOJIVA_ALL!$A$2:$AE$3303,31,FALSE),"CHYBA")))),2)</f>
        <v>#N/A</v>
      </c>
      <c r="S91" s="51" t="e">
        <f>ROUND(VLOOKUP(EVID_HNOJENI!N91,HNOJIVA_ALL!$A$2:$Z$3303,18,FALSE)*K91*IF(L91="t",10,IF(L91="kg",0.01,IF(L91="q",1,IF(L91="l",0.01*VLOOKUP(EVID_HNOJENI!N91,HNOJIVA_ALL!$A$2:$AE$3303,31,FALSE),"CHYBA")))),2)</f>
        <v>#N/A</v>
      </c>
      <c r="T91" s="51" t="e">
        <f>ROUND(VLOOKUP(EVID_HNOJENI!N91,HNOJIVA_ALL!$A$2:$Z$3303,17,FALSE)*K91*IF(L91="t",10,IF(L91="kg",0.01,IF(L91="q",1,IF(L91="l",0.01*VLOOKUP(EVID_HNOJENI!N91,HNOJIVA_ALL!$A$2:$AE$3303,31,FALSE),"CHYBA")))),2)</f>
        <v>#N/A</v>
      </c>
      <c r="U91" s="51" t="e">
        <f>ROUND(VLOOKUP(EVID_HNOJENI!N91,HNOJIVA_ALL!$A$2:$Z$3303,20,FALSE)*K91*IF(L91="t",10,IF(L91="kg",0.01,IF(L91="q",1,IF(L91="l",0.01*VLOOKUP(EVID_HNOJENI!N91,HNOJIVA_ALL!$A$2:$AE$3303,31,FALSE),"CHYBA")))),2)</f>
        <v>#N/A</v>
      </c>
    </row>
    <row r="92" spans="1:21" x14ac:dyDescent="0.2">
      <c r="A92" s="32"/>
      <c r="B92" s="45" t="e">
        <f>VLOOKUP($A92,EVID_OSEVU!$A$1:$M$4972,2,FALSE)</f>
        <v>#N/A</v>
      </c>
      <c r="C92" s="45" t="e">
        <f>VLOOKUP($A92,EVID_OSEVU!$A$1:$M$4972,3,FALSE)</f>
        <v>#N/A</v>
      </c>
      <c r="D92" s="45" t="e">
        <f>VLOOKUP($A92,EVID_OSEVU!$A$1:$M$4972,4,FALSE)</f>
        <v>#N/A</v>
      </c>
      <c r="E92" s="45" t="e">
        <f>VLOOKUP($A92,EVID_OSEVU!$A$1:$M$4972,7,FALSE)</f>
        <v>#N/A</v>
      </c>
      <c r="F92" s="45" t="e">
        <f>VLOOKUP($A92,EVID_OSEVU!$A$1:$M$4972,8,FALSE)</f>
        <v>#N/A</v>
      </c>
      <c r="G92" s="45" t="e">
        <f>VLOOKUP($A92,EVID_OSEVU!$A$1:$M$4972,11,FALSE)</f>
        <v>#N/A</v>
      </c>
      <c r="H92" s="35"/>
      <c r="I92" s="48"/>
      <c r="J92" s="33" t="e">
        <f>VLOOKUP($A92,EVID_OSEVU!$A$1:$M$4972,11,FALSE)</f>
        <v>#N/A</v>
      </c>
      <c r="K92" s="39"/>
      <c r="L92" s="49"/>
      <c r="M92" s="89" t="e">
        <f t="shared" si="1"/>
        <v>#N/A</v>
      </c>
      <c r="N92" s="50"/>
      <c r="O92" s="37" t="e">
        <f>VLOOKUP(EVID_HNOJENI!N92,HNOJIVA_ALL!$A$2:$Z$3303,4,FALSE)</f>
        <v>#N/A</v>
      </c>
      <c r="P92" s="51" t="e">
        <f>ROUND(VLOOKUP(EVID_HNOJENI!N92,HNOJIVA_ALL!$A$2:$Z$3303,14,FALSE)*K92*IF(L92="t",10,IF(L92="kg",0.01,IF(L92="q",1,IF(L92="l",0.01*VLOOKUP(EVID_HNOJENI!N92,HNOJIVA_ALL!$A$2:$AE$3303,31,FALSE),"CHYBA")))),2)</f>
        <v>#N/A</v>
      </c>
      <c r="Q92" s="51" t="e">
        <f>ROUND(VLOOKUP(EVID_HNOJENI!N92,HNOJIVA_ALL!$A$2:$Z$3303,15,FALSE)*K92*IF(L92="t",10,IF(L92="kg",0.01,IF(L92="q",1,IF(L92="l",0.01*VLOOKUP(EVID_HNOJENI!N92,HNOJIVA_ALL!$A$2:$AE$3303,31,FALSE),"CHYBA")))),2)</f>
        <v>#N/A</v>
      </c>
      <c r="R92" s="51" t="e">
        <f>ROUND(VLOOKUP(EVID_HNOJENI!N92,HNOJIVA_ALL!$A$2:$Z$3303,16,FALSE)*K92*IF(L92="t",10,IF(L92="kg",0.01,IF(L92="q",1,IF(L92="l",0.01*VLOOKUP(EVID_HNOJENI!N92,HNOJIVA_ALL!$A$2:$AE$3303,31,FALSE),"CHYBA")))),2)</f>
        <v>#N/A</v>
      </c>
      <c r="S92" s="51" t="e">
        <f>ROUND(VLOOKUP(EVID_HNOJENI!N92,HNOJIVA_ALL!$A$2:$Z$3303,18,FALSE)*K92*IF(L92="t",10,IF(L92="kg",0.01,IF(L92="q",1,IF(L92="l",0.01*VLOOKUP(EVID_HNOJENI!N92,HNOJIVA_ALL!$A$2:$AE$3303,31,FALSE),"CHYBA")))),2)</f>
        <v>#N/A</v>
      </c>
      <c r="T92" s="51" t="e">
        <f>ROUND(VLOOKUP(EVID_HNOJENI!N92,HNOJIVA_ALL!$A$2:$Z$3303,17,FALSE)*K92*IF(L92="t",10,IF(L92="kg",0.01,IF(L92="q",1,IF(L92="l",0.01*VLOOKUP(EVID_HNOJENI!N92,HNOJIVA_ALL!$A$2:$AE$3303,31,FALSE),"CHYBA")))),2)</f>
        <v>#N/A</v>
      </c>
      <c r="U92" s="51" t="e">
        <f>ROUND(VLOOKUP(EVID_HNOJENI!N92,HNOJIVA_ALL!$A$2:$Z$3303,20,FALSE)*K92*IF(L92="t",10,IF(L92="kg",0.01,IF(L92="q",1,IF(L92="l",0.01*VLOOKUP(EVID_HNOJENI!N92,HNOJIVA_ALL!$A$2:$AE$3303,31,FALSE),"CHYBA")))),2)</f>
        <v>#N/A</v>
      </c>
    </row>
    <row r="93" spans="1:21" x14ac:dyDescent="0.2">
      <c r="A93" s="32"/>
      <c r="B93" s="45" t="e">
        <f>VLOOKUP($A93,EVID_OSEVU!$A$1:$M$4972,2,FALSE)</f>
        <v>#N/A</v>
      </c>
      <c r="C93" s="45" t="e">
        <f>VLOOKUP($A93,EVID_OSEVU!$A$1:$M$4972,3,FALSE)</f>
        <v>#N/A</v>
      </c>
      <c r="D93" s="45" t="e">
        <f>VLOOKUP($A93,EVID_OSEVU!$A$1:$M$4972,4,FALSE)</f>
        <v>#N/A</v>
      </c>
      <c r="E93" s="45" t="e">
        <f>VLOOKUP($A93,EVID_OSEVU!$A$1:$M$4972,7,FALSE)</f>
        <v>#N/A</v>
      </c>
      <c r="F93" s="45" t="e">
        <f>VLOOKUP($A93,EVID_OSEVU!$A$1:$M$4972,8,FALSE)</f>
        <v>#N/A</v>
      </c>
      <c r="G93" s="45" t="e">
        <f>VLOOKUP($A93,EVID_OSEVU!$A$1:$M$4972,11,FALSE)</f>
        <v>#N/A</v>
      </c>
      <c r="H93" s="35"/>
      <c r="I93" s="48"/>
      <c r="J93" s="33" t="e">
        <f>VLOOKUP($A93,EVID_OSEVU!$A$1:$M$4972,11,FALSE)</f>
        <v>#N/A</v>
      </c>
      <c r="K93" s="39"/>
      <c r="L93" s="49"/>
      <c r="M93" s="89" t="e">
        <f t="shared" si="1"/>
        <v>#N/A</v>
      </c>
      <c r="N93" s="50"/>
      <c r="O93" s="37" t="e">
        <f>VLOOKUP(EVID_HNOJENI!N93,HNOJIVA_ALL!$A$2:$Z$3303,4,FALSE)</f>
        <v>#N/A</v>
      </c>
      <c r="P93" s="51" t="e">
        <f>ROUND(VLOOKUP(EVID_HNOJENI!N93,HNOJIVA_ALL!$A$2:$Z$3303,14,FALSE)*K93*IF(L93="t",10,IF(L93="kg",0.01,IF(L93="q",1,IF(L93="l",0.01*VLOOKUP(EVID_HNOJENI!N93,HNOJIVA_ALL!$A$2:$AE$3303,31,FALSE),"CHYBA")))),2)</f>
        <v>#N/A</v>
      </c>
      <c r="Q93" s="51" t="e">
        <f>ROUND(VLOOKUP(EVID_HNOJENI!N93,HNOJIVA_ALL!$A$2:$Z$3303,15,FALSE)*K93*IF(L93="t",10,IF(L93="kg",0.01,IF(L93="q",1,IF(L93="l",0.01*VLOOKUP(EVID_HNOJENI!N93,HNOJIVA_ALL!$A$2:$AE$3303,31,FALSE),"CHYBA")))),2)</f>
        <v>#N/A</v>
      </c>
      <c r="R93" s="51" t="e">
        <f>ROUND(VLOOKUP(EVID_HNOJENI!N93,HNOJIVA_ALL!$A$2:$Z$3303,16,FALSE)*K93*IF(L93="t",10,IF(L93="kg",0.01,IF(L93="q",1,IF(L93="l",0.01*VLOOKUP(EVID_HNOJENI!N93,HNOJIVA_ALL!$A$2:$AE$3303,31,FALSE),"CHYBA")))),2)</f>
        <v>#N/A</v>
      </c>
      <c r="S93" s="51" t="e">
        <f>ROUND(VLOOKUP(EVID_HNOJENI!N93,HNOJIVA_ALL!$A$2:$Z$3303,18,FALSE)*K93*IF(L93="t",10,IF(L93="kg",0.01,IF(L93="q",1,IF(L93="l",0.01*VLOOKUP(EVID_HNOJENI!N93,HNOJIVA_ALL!$A$2:$AE$3303,31,FALSE),"CHYBA")))),2)</f>
        <v>#N/A</v>
      </c>
      <c r="T93" s="51" t="e">
        <f>ROUND(VLOOKUP(EVID_HNOJENI!N93,HNOJIVA_ALL!$A$2:$Z$3303,17,FALSE)*K93*IF(L93="t",10,IF(L93="kg",0.01,IF(L93="q",1,IF(L93="l",0.01*VLOOKUP(EVID_HNOJENI!N93,HNOJIVA_ALL!$A$2:$AE$3303,31,FALSE),"CHYBA")))),2)</f>
        <v>#N/A</v>
      </c>
      <c r="U93" s="51" t="e">
        <f>ROUND(VLOOKUP(EVID_HNOJENI!N93,HNOJIVA_ALL!$A$2:$Z$3303,20,FALSE)*K93*IF(L93="t",10,IF(L93="kg",0.01,IF(L93="q",1,IF(L93="l",0.01*VLOOKUP(EVID_HNOJENI!N93,HNOJIVA_ALL!$A$2:$AE$3303,31,FALSE),"CHYBA")))),2)</f>
        <v>#N/A</v>
      </c>
    </row>
    <row r="94" spans="1:21" x14ac:dyDescent="0.2">
      <c r="A94" s="32"/>
      <c r="B94" s="45" t="e">
        <f>VLOOKUP($A94,EVID_OSEVU!$A$1:$M$4972,2,FALSE)</f>
        <v>#N/A</v>
      </c>
      <c r="C94" s="45" t="e">
        <f>VLOOKUP($A94,EVID_OSEVU!$A$1:$M$4972,3,FALSE)</f>
        <v>#N/A</v>
      </c>
      <c r="D94" s="45" t="e">
        <f>VLOOKUP($A94,EVID_OSEVU!$A$1:$M$4972,4,FALSE)</f>
        <v>#N/A</v>
      </c>
      <c r="E94" s="45" t="e">
        <f>VLOOKUP($A94,EVID_OSEVU!$A$1:$M$4972,7,FALSE)</f>
        <v>#N/A</v>
      </c>
      <c r="F94" s="45" t="e">
        <f>VLOOKUP($A94,EVID_OSEVU!$A$1:$M$4972,8,FALSE)</f>
        <v>#N/A</v>
      </c>
      <c r="G94" s="45" t="e">
        <f>VLOOKUP($A94,EVID_OSEVU!$A$1:$M$4972,11,FALSE)</f>
        <v>#N/A</v>
      </c>
      <c r="H94" s="35"/>
      <c r="I94" s="48"/>
      <c r="J94" s="33" t="e">
        <f>VLOOKUP($A94,EVID_OSEVU!$A$1:$M$4972,11,FALSE)</f>
        <v>#N/A</v>
      </c>
      <c r="K94" s="39"/>
      <c r="L94" s="49"/>
      <c r="M94" s="89" t="e">
        <f t="shared" si="1"/>
        <v>#N/A</v>
      </c>
      <c r="N94" s="50"/>
      <c r="O94" s="37" t="e">
        <f>VLOOKUP(EVID_HNOJENI!N94,HNOJIVA_ALL!$A$2:$Z$3303,4,FALSE)</f>
        <v>#N/A</v>
      </c>
      <c r="P94" s="51" t="e">
        <f>ROUND(VLOOKUP(EVID_HNOJENI!N94,HNOJIVA_ALL!$A$2:$Z$3303,14,FALSE)*K94*IF(L94="t",10,IF(L94="kg",0.01,IF(L94="q",1,IF(L94="l",0.01*VLOOKUP(EVID_HNOJENI!N94,HNOJIVA_ALL!$A$2:$AE$3303,31,FALSE),"CHYBA")))),2)</f>
        <v>#N/A</v>
      </c>
      <c r="Q94" s="51" t="e">
        <f>ROUND(VLOOKUP(EVID_HNOJENI!N94,HNOJIVA_ALL!$A$2:$Z$3303,15,FALSE)*K94*IF(L94="t",10,IF(L94="kg",0.01,IF(L94="q",1,IF(L94="l",0.01*VLOOKUP(EVID_HNOJENI!N94,HNOJIVA_ALL!$A$2:$AE$3303,31,FALSE),"CHYBA")))),2)</f>
        <v>#N/A</v>
      </c>
      <c r="R94" s="51" t="e">
        <f>ROUND(VLOOKUP(EVID_HNOJENI!N94,HNOJIVA_ALL!$A$2:$Z$3303,16,FALSE)*K94*IF(L94="t",10,IF(L94="kg",0.01,IF(L94="q",1,IF(L94="l",0.01*VLOOKUP(EVID_HNOJENI!N94,HNOJIVA_ALL!$A$2:$AE$3303,31,FALSE),"CHYBA")))),2)</f>
        <v>#N/A</v>
      </c>
      <c r="S94" s="51" t="e">
        <f>ROUND(VLOOKUP(EVID_HNOJENI!N94,HNOJIVA_ALL!$A$2:$Z$3303,18,FALSE)*K94*IF(L94="t",10,IF(L94="kg",0.01,IF(L94="q",1,IF(L94="l",0.01*VLOOKUP(EVID_HNOJENI!N94,HNOJIVA_ALL!$A$2:$AE$3303,31,FALSE),"CHYBA")))),2)</f>
        <v>#N/A</v>
      </c>
      <c r="T94" s="51" t="e">
        <f>ROUND(VLOOKUP(EVID_HNOJENI!N94,HNOJIVA_ALL!$A$2:$Z$3303,17,FALSE)*K94*IF(L94="t",10,IF(L94="kg",0.01,IF(L94="q",1,IF(L94="l",0.01*VLOOKUP(EVID_HNOJENI!N94,HNOJIVA_ALL!$A$2:$AE$3303,31,FALSE),"CHYBA")))),2)</f>
        <v>#N/A</v>
      </c>
      <c r="U94" s="51" t="e">
        <f>ROUND(VLOOKUP(EVID_HNOJENI!N94,HNOJIVA_ALL!$A$2:$Z$3303,20,FALSE)*K94*IF(L94="t",10,IF(L94="kg",0.01,IF(L94="q",1,IF(L94="l",0.01*VLOOKUP(EVID_HNOJENI!N94,HNOJIVA_ALL!$A$2:$AE$3303,31,FALSE),"CHYBA")))),2)</f>
        <v>#N/A</v>
      </c>
    </row>
    <row r="95" spans="1:21" x14ac:dyDescent="0.2">
      <c r="A95" s="32"/>
      <c r="B95" s="45" t="e">
        <f>VLOOKUP($A95,EVID_OSEVU!$A$1:$M$4972,2,FALSE)</f>
        <v>#N/A</v>
      </c>
      <c r="C95" s="45" t="e">
        <f>VLOOKUP($A95,EVID_OSEVU!$A$1:$M$4972,3,FALSE)</f>
        <v>#N/A</v>
      </c>
      <c r="D95" s="45" t="e">
        <f>VLOOKUP($A95,EVID_OSEVU!$A$1:$M$4972,4,FALSE)</f>
        <v>#N/A</v>
      </c>
      <c r="E95" s="45" t="e">
        <f>VLOOKUP($A95,EVID_OSEVU!$A$1:$M$4972,7,FALSE)</f>
        <v>#N/A</v>
      </c>
      <c r="F95" s="45" t="e">
        <f>VLOOKUP($A95,EVID_OSEVU!$A$1:$M$4972,8,FALSE)</f>
        <v>#N/A</v>
      </c>
      <c r="G95" s="45" t="e">
        <f>VLOOKUP($A95,EVID_OSEVU!$A$1:$M$4972,11,FALSE)</f>
        <v>#N/A</v>
      </c>
      <c r="H95" s="35"/>
      <c r="I95" s="48"/>
      <c r="J95" s="33" t="e">
        <f>VLOOKUP($A95,EVID_OSEVU!$A$1:$M$4972,11,FALSE)</f>
        <v>#N/A</v>
      </c>
      <c r="K95" s="39"/>
      <c r="L95" s="49"/>
      <c r="M95" s="89" t="e">
        <f t="shared" si="1"/>
        <v>#N/A</v>
      </c>
      <c r="N95" s="50"/>
      <c r="O95" s="37" t="e">
        <f>VLOOKUP(EVID_HNOJENI!N95,HNOJIVA_ALL!$A$2:$Z$3303,4,FALSE)</f>
        <v>#N/A</v>
      </c>
      <c r="P95" s="51" t="e">
        <f>ROUND(VLOOKUP(EVID_HNOJENI!N95,HNOJIVA_ALL!$A$2:$Z$3303,14,FALSE)*K95*IF(L95="t",10,IF(L95="kg",0.01,IF(L95="q",1,IF(L95="l",0.01*VLOOKUP(EVID_HNOJENI!N95,HNOJIVA_ALL!$A$2:$AE$3303,31,FALSE),"CHYBA")))),2)</f>
        <v>#N/A</v>
      </c>
      <c r="Q95" s="51" t="e">
        <f>ROUND(VLOOKUP(EVID_HNOJENI!N95,HNOJIVA_ALL!$A$2:$Z$3303,15,FALSE)*K95*IF(L95="t",10,IF(L95="kg",0.01,IF(L95="q",1,IF(L95="l",0.01*VLOOKUP(EVID_HNOJENI!N95,HNOJIVA_ALL!$A$2:$AE$3303,31,FALSE),"CHYBA")))),2)</f>
        <v>#N/A</v>
      </c>
      <c r="R95" s="51" t="e">
        <f>ROUND(VLOOKUP(EVID_HNOJENI!N95,HNOJIVA_ALL!$A$2:$Z$3303,16,FALSE)*K95*IF(L95="t",10,IF(L95="kg",0.01,IF(L95="q",1,IF(L95="l",0.01*VLOOKUP(EVID_HNOJENI!N95,HNOJIVA_ALL!$A$2:$AE$3303,31,FALSE),"CHYBA")))),2)</f>
        <v>#N/A</v>
      </c>
      <c r="S95" s="51" t="e">
        <f>ROUND(VLOOKUP(EVID_HNOJENI!N95,HNOJIVA_ALL!$A$2:$Z$3303,18,FALSE)*K95*IF(L95="t",10,IF(L95="kg",0.01,IF(L95="q",1,IF(L95="l",0.01*VLOOKUP(EVID_HNOJENI!N95,HNOJIVA_ALL!$A$2:$AE$3303,31,FALSE),"CHYBA")))),2)</f>
        <v>#N/A</v>
      </c>
      <c r="T95" s="51" t="e">
        <f>ROUND(VLOOKUP(EVID_HNOJENI!N95,HNOJIVA_ALL!$A$2:$Z$3303,17,FALSE)*K95*IF(L95="t",10,IF(L95="kg",0.01,IF(L95="q",1,IF(L95="l",0.01*VLOOKUP(EVID_HNOJENI!N95,HNOJIVA_ALL!$A$2:$AE$3303,31,FALSE),"CHYBA")))),2)</f>
        <v>#N/A</v>
      </c>
      <c r="U95" s="51" t="e">
        <f>ROUND(VLOOKUP(EVID_HNOJENI!N95,HNOJIVA_ALL!$A$2:$Z$3303,20,FALSE)*K95*IF(L95="t",10,IF(L95="kg",0.01,IF(L95="q",1,IF(L95="l",0.01*VLOOKUP(EVID_HNOJENI!N95,HNOJIVA_ALL!$A$2:$AE$3303,31,FALSE),"CHYBA")))),2)</f>
        <v>#N/A</v>
      </c>
    </row>
    <row r="96" spans="1:21" x14ac:dyDescent="0.2">
      <c r="A96" s="32"/>
      <c r="B96" s="45" t="e">
        <f>VLOOKUP($A96,EVID_OSEVU!$A$1:$M$4972,2,FALSE)</f>
        <v>#N/A</v>
      </c>
      <c r="C96" s="45" t="e">
        <f>VLOOKUP($A96,EVID_OSEVU!$A$1:$M$4972,3,FALSE)</f>
        <v>#N/A</v>
      </c>
      <c r="D96" s="45" t="e">
        <f>VLOOKUP($A96,EVID_OSEVU!$A$1:$M$4972,4,FALSE)</f>
        <v>#N/A</v>
      </c>
      <c r="E96" s="45" t="e">
        <f>VLOOKUP($A96,EVID_OSEVU!$A$1:$M$4972,7,FALSE)</f>
        <v>#N/A</v>
      </c>
      <c r="F96" s="45" t="e">
        <f>VLOOKUP($A96,EVID_OSEVU!$A$1:$M$4972,8,FALSE)</f>
        <v>#N/A</v>
      </c>
      <c r="G96" s="45" t="e">
        <f>VLOOKUP($A96,EVID_OSEVU!$A$1:$M$4972,11,FALSE)</f>
        <v>#N/A</v>
      </c>
      <c r="H96" s="35"/>
      <c r="I96" s="48"/>
      <c r="J96" s="33" t="e">
        <f>VLOOKUP($A96,EVID_OSEVU!$A$1:$M$4972,11,FALSE)</f>
        <v>#N/A</v>
      </c>
      <c r="K96" s="39"/>
      <c r="L96" s="49"/>
      <c r="M96" s="89" t="e">
        <f t="shared" si="1"/>
        <v>#N/A</v>
      </c>
      <c r="N96" s="50"/>
      <c r="O96" s="37" t="e">
        <f>VLOOKUP(EVID_HNOJENI!N96,HNOJIVA_ALL!$A$2:$Z$3303,4,FALSE)</f>
        <v>#N/A</v>
      </c>
      <c r="P96" s="51" t="e">
        <f>ROUND(VLOOKUP(EVID_HNOJENI!N96,HNOJIVA_ALL!$A$2:$Z$3303,14,FALSE)*K96*IF(L96="t",10,IF(L96="kg",0.01,IF(L96="q",1,IF(L96="l",0.01*VLOOKUP(EVID_HNOJENI!N96,HNOJIVA_ALL!$A$2:$AE$3303,31,FALSE),"CHYBA")))),2)</f>
        <v>#N/A</v>
      </c>
      <c r="Q96" s="51" t="e">
        <f>ROUND(VLOOKUP(EVID_HNOJENI!N96,HNOJIVA_ALL!$A$2:$Z$3303,15,FALSE)*K96*IF(L96="t",10,IF(L96="kg",0.01,IF(L96="q",1,IF(L96="l",0.01*VLOOKUP(EVID_HNOJENI!N96,HNOJIVA_ALL!$A$2:$AE$3303,31,FALSE),"CHYBA")))),2)</f>
        <v>#N/A</v>
      </c>
      <c r="R96" s="51" t="e">
        <f>ROUND(VLOOKUP(EVID_HNOJENI!N96,HNOJIVA_ALL!$A$2:$Z$3303,16,FALSE)*K96*IF(L96="t",10,IF(L96="kg",0.01,IF(L96="q",1,IF(L96="l",0.01*VLOOKUP(EVID_HNOJENI!N96,HNOJIVA_ALL!$A$2:$AE$3303,31,FALSE),"CHYBA")))),2)</f>
        <v>#N/A</v>
      </c>
      <c r="S96" s="51" t="e">
        <f>ROUND(VLOOKUP(EVID_HNOJENI!N96,HNOJIVA_ALL!$A$2:$Z$3303,18,FALSE)*K96*IF(L96="t",10,IF(L96="kg",0.01,IF(L96="q",1,IF(L96="l",0.01*VLOOKUP(EVID_HNOJENI!N96,HNOJIVA_ALL!$A$2:$AE$3303,31,FALSE),"CHYBA")))),2)</f>
        <v>#N/A</v>
      </c>
      <c r="T96" s="51" t="e">
        <f>ROUND(VLOOKUP(EVID_HNOJENI!N96,HNOJIVA_ALL!$A$2:$Z$3303,17,FALSE)*K96*IF(L96="t",10,IF(L96="kg",0.01,IF(L96="q",1,IF(L96="l",0.01*VLOOKUP(EVID_HNOJENI!N96,HNOJIVA_ALL!$A$2:$AE$3303,31,FALSE),"CHYBA")))),2)</f>
        <v>#N/A</v>
      </c>
      <c r="U96" s="51" t="e">
        <f>ROUND(VLOOKUP(EVID_HNOJENI!N96,HNOJIVA_ALL!$A$2:$Z$3303,20,FALSE)*K96*IF(L96="t",10,IF(L96="kg",0.01,IF(L96="q",1,IF(L96="l",0.01*VLOOKUP(EVID_HNOJENI!N96,HNOJIVA_ALL!$A$2:$AE$3303,31,FALSE),"CHYBA")))),2)</f>
        <v>#N/A</v>
      </c>
    </row>
    <row r="97" spans="1:21" x14ac:dyDescent="0.2">
      <c r="A97" s="32"/>
      <c r="B97" s="45" t="e">
        <f>VLOOKUP($A97,EVID_OSEVU!$A$1:$M$4972,2,FALSE)</f>
        <v>#N/A</v>
      </c>
      <c r="C97" s="45" t="e">
        <f>VLOOKUP($A97,EVID_OSEVU!$A$1:$M$4972,3,FALSE)</f>
        <v>#N/A</v>
      </c>
      <c r="D97" s="45" t="e">
        <f>VLOOKUP($A97,EVID_OSEVU!$A$1:$M$4972,4,FALSE)</f>
        <v>#N/A</v>
      </c>
      <c r="E97" s="45" t="e">
        <f>VLOOKUP($A97,EVID_OSEVU!$A$1:$M$4972,7,FALSE)</f>
        <v>#N/A</v>
      </c>
      <c r="F97" s="45" t="e">
        <f>VLOOKUP($A97,EVID_OSEVU!$A$1:$M$4972,8,FALSE)</f>
        <v>#N/A</v>
      </c>
      <c r="G97" s="45" t="e">
        <f>VLOOKUP($A97,EVID_OSEVU!$A$1:$M$4972,11,FALSE)</f>
        <v>#N/A</v>
      </c>
      <c r="H97" s="35"/>
      <c r="I97" s="48"/>
      <c r="J97" s="33" t="e">
        <f>VLOOKUP($A97,EVID_OSEVU!$A$1:$M$4972,11,FALSE)</f>
        <v>#N/A</v>
      </c>
      <c r="K97" s="39"/>
      <c r="L97" s="49"/>
      <c r="M97" s="89" t="e">
        <f t="shared" si="1"/>
        <v>#N/A</v>
      </c>
      <c r="N97" s="50"/>
      <c r="O97" s="37" t="e">
        <f>VLOOKUP(EVID_HNOJENI!N97,HNOJIVA_ALL!$A$2:$Z$3303,4,FALSE)</f>
        <v>#N/A</v>
      </c>
      <c r="P97" s="51" t="e">
        <f>ROUND(VLOOKUP(EVID_HNOJENI!N97,HNOJIVA_ALL!$A$2:$Z$3303,14,FALSE)*K97*IF(L97="t",10,IF(L97="kg",0.01,IF(L97="q",1,IF(L97="l",0.01*VLOOKUP(EVID_HNOJENI!N97,HNOJIVA_ALL!$A$2:$AE$3303,31,FALSE),"CHYBA")))),2)</f>
        <v>#N/A</v>
      </c>
      <c r="Q97" s="51" t="e">
        <f>ROUND(VLOOKUP(EVID_HNOJENI!N97,HNOJIVA_ALL!$A$2:$Z$3303,15,FALSE)*K97*IF(L97="t",10,IF(L97="kg",0.01,IF(L97="q",1,IF(L97="l",0.01*VLOOKUP(EVID_HNOJENI!N97,HNOJIVA_ALL!$A$2:$AE$3303,31,FALSE),"CHYBA")))),2)</f>
        <v>#N/A</v>
      </c>
      <c r="R97" s="51" t="e">
        <f>ROUND(VLOOKUP(EVID_HNOJENI!N97,HNOJIVA_ALL!$A$2:$Z$3303,16,FALSE)*K97*IF(L97="t",10,IF(L97="kg",0.01,IF(L97="q",1,IF(L97="l",0.01*VLOOKUP(EVID_HNOJENI!N97,HNOJIVA_ALL!$A$2:$AE$3303,31,FALSE),"CHYBA")))),2)</f>
        <v>#N/A</v>
      </c>
      <c r="S97" s="51" t="e">
        <f>ROUND(VLOOKUP(EVID_HNOJENI!N97,HNOJIVA_ALL!$A$2:$Z$3303,18,FALSE)*K97*IF(L97="t",10,IF(L97="kg",0.01,IF(L97="q",1,IF(L97="l",0.01*VLOOKUP(EVID_HNOJENI!N97,HNOJIVA_ALL!$A$2:$AE$3303,31,FALSE),"CHYBA")))),2)</f>
        <v>#N/A</v>
      </c>
      <c r="T97" s="51" t="e">
        <f>ROUND(VLOOKUP(EVID_HNOJENI!N97,HNOJIVA_ALL!$A$2:$Z$3303,17,FALSE)*K97*IF(L97="t",10,IF(L97="kg",0.01,IF(L97="q",1,IF(L97="l",0.01*VLOOKUP(EVID_HNOJENI!N97,HNOJIVA_ALL!$A$2:$AE$3303,31,FALSE),"CHYBA")))),2)</f>
        <v>#N/A</v>
      </c>
      <c r="U97" s="51" t="e">
        <f>ROUND(VLOOKUP(EVID_HNOJENI!N97,HNOJIVA_ALL!$A$2:$Z$3303,20,FALSE)*K97*IF(L97="t",10,IF(L97="kg",0.01,IF(L97="q",1,IF(L97="l",0.01*VLOOKUP(EVID_HNOJENI!N97,HNOJIVA_ALL!$A$2:$AE$3303,31,FALSE),"CHYBA")))),2)</f>
        <v>#N/A</v>
      </c>
    </row>
    <row r="98" spans="1:21" x14ac:dyDescent="0.2">
      <c r="A98" s="32"/>
      <c r="B98" s="45" t="e">
        <f>VLOOKUP($A98,EVID_OSEVU!$A$1:$M$4972,2,FALSE)</f>
        <v>#N/A</v>
      </c>
      <c r="C98" s="45" t="e">
        <f>VLOOKUP($A98,EVID_OSEVU!$A$1:$M$4972,3,FALSE)</f>
        <v>#N/A</v>
      </c>
      <c r="D98" s="45" t="e">
        <f>VLOOKUP($A98,EVID_OSEVU!$A$1:$M$4972,4,FALSE)</f>
        <v>#N/A</v>
      </c>
      <c r="E98" s="45" t="e">
        <f>VLOOKUP($A98,EVID_OSEVU!$A$1:$M$4972,7,FALSE)</f>
        <v>#N/A</v>
      </c>
      <c r="F98" s="45" t="e">
        <f>VLOOKUP($A98,EVID_OSEVU!$A$1:$M$4972,8,FALSE)</f>
        <v>#N/A</v>
      </c>
      <c r="G98" s="45" t="e">
        <f>VLOOKUP($A98,EVID_OSEVU!$A$1:$M$4972,11,FALSE)</f>
        <v>#N/A</v>
      </c>
      <c r="H98" s="35"/>
      <c r="I98" s="48"/>
      <c r="J98" s="33" t="e">
        <f>VLOOKUP($A98,EVID_OSEVU!$A$1:$M$4972,11,FALSE)</f>
        <v>#N/A</v>
      </c>
      <c r="K98" s="39"/>
      <c r="L98" s="49"/>
      <c r="M98" s="89" t="e">
        <f t="shared" si="1"/>
        <v>#N/A</v>
      </c>
      <c r="N98" s="50"/>
      <c r="O98" s="37" t="e">
        <f>VLOOKUP(EVID_HNOJENI!N98,HNOJIVA_ALL!$A$2:$Z$3303,4,FALSE)</f>
        <v>#N/A</v>
      </c>
      <c r="P98" s="51" t="e">
        <f>ROUND(VLOOKUP(EVID_HNOJENI!N98,HNOJIVA_ALL!$A$2:$Z$3303,14,FALSE)*K98*IF(L98="t",10,IF(L98="kg",0.01,IF(L98="q",1,IF(L98="l",0.01*VLOOKUP(EVID_HNOJENI!N98,HNOJIVA_ALL!$A$2:$AE$3303,31,FALSE),"CHYBA")))),2)</f>
        <v>#N/A</v>
      </c>
      <c r="Q98" s="51" t="e">
        <f>ROUND(VLOOKUP(EVID_HNOJENI!N98,HNOJIVA_ALL!$A$2:$Z$3303,15,FALSE)*K98*IF(L98="t",10,IF(L98="kg",0.01,IF(L98="q",1,IF(L98="l",0.01*VLOOKUP(EVID_HNOJENI!N98,HNOJIVA_ALL!$A$2:$AE$3303,31,FALSE),"CHYBA")))),2)</f>
        <v>#N/A</v>
      </c>
      <c r="R98" s="51" t="e">
        <f>ROUND(VLOOKUP(EVID_HNOJENI!N98,HNOJIVA_ALL!$A$2:$Z$3303,16,FALSE)*K98*IF(L98="t",10,IF(L98="kg",0.01,IF(L98="q",1,IF(L98="l",0.01*VLOOKUP(EVID_HNOJENI!N98,HNOJIVA_ALL!$A$2:$AE$3303,31,FALSE),"CHYBA")))),2)</f>
        <v>#N/A</v>
      </c>
      <c r="S98" s="51" t="e">
        <f>ROUND(VLOOKUP(EVID_HNOJENI!N98,HNOJIVA_ALL!$A$2:$Z$3303,18,FALSE)*K98*IF(L98="t",10,IF(L98="kg",0.01,IF(L98="q",1,IF(L98="l",0.01*VLOOKUP(EVID_HNOJENI!N98,HNOJIVA_ALL!$A$2:$AE$3303,31,FALSE),"CHYBA")))),2)</f>
        <v>#N/A</v>
      </c>
      <c r="T98" s="51" t="e">
        <f>ROUND(VLOOKUP(EVID_HNOJENI!N98,HNOJIVA_ALL!$A$2:$Z$3303,17,FALSE)*K98*IF(L98="t",10,IF(L98="kg",0.01,IF(L98="q",1,IF(L98="l",0.01*VLOOKUP(EVID_HNOJENI!N98,HNOJIVA_ALL!$A$2:$AE$3303,31,FALSE),"CHYBA")))),2)</f>
        <v>#N/A</v>
      </c>
      <c r="U98" s="51" t="e">
        <f>ROUND(VLOOKUP(EVID_HNOJENI!N98,HNOJIVA_ALL!$A$2:$Z$3303,20,FALSE)*K98*IF(L98="t",10,IF(L98="kg",0.01,IF(L98="q",1,IF(L98="l",0.01*VLOOKUP(EVID_HNOJENI!N98,HNOJIVA_ALL!$A$2:$AE$3303,31,FALSE),"CHYBA")))),2)</f>
        <v>#N/A</v>
      </c>
    </row>
    <row r="99" spans="1:21" x14ac:dyDescent="0.2">
      <c r="A99" s="32"/>
      <c r="B99" s="45" t="e">
        <f>VLOOKUP($A99,EVID_OSEVU!$A$1:$M$4972,2,FALSE)</f>
        <v>#N/A</v>
      </c>
      <c r="C99" s="45" t="e">
        <f>VLOOKUP($A99,EVID_OSEVU!$A$1:$M$4972,3,FALSE)</f>
        <v>#N/A</v>
      </c>
      <c r="D99" s="45" t="e">
        <f>VLOOKUP($A99,EVID_OSEVU!$A$1:$M$4972,4,FALSE)</f>
        <v>#N/A</v>
      </c>
      <c r="E99" s="45" t="e">
        <f>VLOOKUP($A99,EVID_OSEVU!$A$1:$M$4972,7,FALSE)</f>
        <v>#N/A</v>
      </c>
      <c r="F99" s="45" t="e">
        <f>VLOOKUP($A99,EVID_OSEVU!$A$1:$M$4972,8,FALSE)</f>
        <v>#N/A</v>
      </c>
      <c r="G99" s="45" t="e">
        <f>VLOOKUP($A99,EVID_OSEVU!$A$1:$M$4972,11,FALSE)</f>
        <v>#N/A</v>
      </c>
      <c r="H99" s="35"/>
      <c r="I99" s="48"/>
      <c r="J99" s="33" t="e">
        <f>VLOOKUP($A99,EVID_OSEVU!$A$1:$M$4972,11,FALSE)</f>
        <v>#N/A</v>
      </c>
      <c r="K99" s="39"/>
      <c r="L99" s="49"/>
      <c r="M99" s="89" t="e">
        <f t="shared" si="1"/>
        <v>#N/A</v>
      </c>
      <c r="N99" s="50"/>
      <c r="O99" s="37" t="e">
        <f>VLOOKUP(EVID_HNOJENI!N99,HNOJIVA_ALL!$A$2:$Z$3303,4,FALSE)</f>
        <v>#N/A</v>
      </c>
      <c r="P99" s="51" t="e">
        <f>ROUND(VLOOKUP(EVID_HNOJENI!N99,HNOJIVA_ALL!$A$2:$Z$3303,14,FALSE)*K99*IF(L99="t",10,IF(L99="kg",0.01,IF(L99="q",1,IF(L99="l",0.01*VLOOKUP(EVID_HNOJENI!N99,HNOJIVA_ALL!$A$2:$AE$3303,31,FALSE),"CHYBA")))),2)</f>
        <v>#N/A</v>
      </c>
      <c r="Q99" s="51" t="e">
        <f>ROUND(VLOOKUP(EVID_HNOJENI!N99,HNOJIVA_ALL!$A$2:$Z$3303,15,FALSE)*K99*IF(L99="t",10,IF(L99="kg",0.01,IF(L99="q",1,IF(L99="l",0.01*VLOOKUP(EVID_HNOJENI!N99,HNOJIVA_ALL!$A$2:$AE$3303,31,FALSE),"CHYBA")))),2)</f>
        <v>#N/A</v>
      </c>
      <c r="R99" s="51" t="e">
        <f>ROUND(VLOOKUP(EVID_HNOJENI!N99,HNOJIVA_ALL!$A$2:$Z$3303,16,FALSE)*K99*IF(L99="t",10,IF(L99="kg",0.01,IF(L99="q",1,IF(L99="l",0.01*VLOOKUP(EVID_HNOJENI!N99,HNOJIVA_ALL!$A$2:$AE$3303,31,FALSE),"CHYBA")))),2)</f>
        <v>#N/A</v>
      </c>
      <c r="S99" s="51" t="e">
        <f>ROUND(VLOOKUP(EVID_HNOJENI!N99,HNOJIVA_ALL!$A$2:$Z$3303,18,FALSE)*K99*IF(L99="t",10,IF(L99="kg",0.01,IF(L99="q",1,IF(L99="l",0.01*VLOOKUP(EVID_HNOJENI!N99,HNOJIVA_ALL!$A$2:$AE$3303,31,FALSE),"CHYBA")))),2)</f>
        <v>#N/A</v>
      </c>
      <c r="T99" s="51" t="e">
        <f>ROUND(VLOOKUP(EVID_HNOJENI!N99,HNOJIVA_ALL!$A$2:$Z$3303,17,FALSE)*K99*IF(L99="t",10,IF(L99="kg",0.01,IF(L99="q",1,IF(L99="l",0.01*VLOOKUP(EVID_HNOJENI!N99,HNOJIVA_ALL!$A$2:$AE$3303,31,FALSE),"CHYBA")))),2)</f>
        <v>#N/A</v>
      </c>
      <c r="U99" s="51" t="e">
        <f>ROUND(VLOOKUP(EVID_HNOJENI!N99,HNOJIVA_ALL!$A$2:$Z$3303,20,FALSE)*K99*IF(L99="t",10,IF(L99="kg",0.01,IF(L99="q",1,IF(L99="l",0.01*VLOOKUP(EVID_HNOJENI!N99,HNOJIVA_ALL!$A$2:$AE$3303,31,FALSE),"CHYBA")))),2)</f>
        <v>#N/A</v>
      </c>
    </row>
    <row r="100" spans="1:21" x14ac:dyDescent="0.2">
      <c r="A100" s="32"/>
      <c r="B100" s="45" t="e">
        <f>VLOOKUP($A100,EVID_OSEVU!$A$1:$M$4972,2,FALSE)</f>
        <v>#N/A</v>
      </c>
      <c r="C100" s="45" t="e">
        <f>VLOOKUP($A100,EVID_OSEVU!$A$1:$M$4972,3,FALSE)</f>
        <v>#N/A</v>
      </c>
      <c r="D100" s="45" t="e">
        <f>VLOOKUP($A100,EVID_OSEVU!$A$1:$M$4972,4,FALSE)</f>
        <v>#N/A</v>
      </c>
      <c r="E100" s="45" t="e">
        <f>VLOOKUP($A100,EVID_OSEVU!$A$1:$M$4972,7,FALSE)</f>
        <v>#N/A</v>
      </c>
      <c r="F100" s="45" t="e">
        <f>VLOOKUP($A100,EVID_OSEVU!$A$1:$M$4972,8,FALSE)</f>
        <v>#N/A</v>
      </c>
      <c r="G100" s="45" t="e">
        <f>VLOOKUP($A100,EVID_OSEVU!$A$1:$M$4972,11,FALSE)</f>
        <v>#N/A</v>
      </c>
      <c r="H100" s="35"/>
      <c r="I100" s="48"/>
      <c r="J100" s="33" t="e">
        <f>VLOOKUP($A100,EVID_OSEVU!$A$1:$M$4972,11,FALSE)</f>
        <v>#N/A</v>
      </c>
      <c r="K100" s="39"/>
      <c r="L100" s="49"/>
      <c r="M100" s="89" t="e">
        <f t="shared" si="1"/>
        <v>#N/A</v>
      </c>
      <c r="N100" s="50"/>
      <c r="O100" s="37" t="e">
        <f>VLOOKUP(EVID_HNOJENI!N100,HNOJIVA_ALL!$A$2:$Z$3303,4,FALSE)</f>
        <v>#N/A</v>
      </c>
      <c r="P100" s="51" t="e">
        <f>ROUND(VLOOKUP(EVID_HNOJENI!N100,HNOJIVA_ALL!$A$2:$Z$3303,14,FALSE)*K100*IF(L100="t",10,IF(L100="kg",0.01,IF(L100="q",1,IF(L100="l",0.01*VLOOKUP(EVID_HNOJENI!N100,HNOJIVA_ALL!$A$2:$AE$3303,31,FALSE),"CHYBA")))),2)</f>
        <v>#N/A</v>
      </c>
      <c r="Q100" s="51" t="e">
        <f>ROUND(VLOOKUP(EVID_HNOJENI!N100,HNOJIVA_ALL!$A$2:$Z$3303,15,FALSE)*K100*IF(L100="t",10,IF(L100="kg",0.01,IF(L100="q",1,IF(L100="l",0.01*VLOOKUP(EVID_HNOJENI!N100,HNOJIVA_ALL!$A$2:$AE$3303,31,FALSE),"CHYBA")))),2)</f>
        <v>#N/A</v>
      </c>
      <c r="R100" s="51" t="e">
        <f>ROUND(VLOOKUP(EVID_HNOJENI!N100,HNOJIVA_ALL!$A$2:$Z$3303,16,FALSE)*K100*IF(L100="t",10,IF(L100="kg",0.01,IF(L100="q",1,IF(L100="l",0.01*VLOOKUP(EVID_HNOJENI!N100,HNOJIVA_ALL!$A$2:$AE$3303,31,FALSE),"CHYBA")))),2)</f>
        <v>#N/A</v>
      </c>
      <c r="S100" s="51" t="e">
        <f>ROUND(VLOOKUP(EVID_HNOJENI!N100,HNOJIVA_ALL!$A$2:$Z$3303,18,FALSE)*K100*IF(L100="t",10,IF(L100="kg",0.01,IF(L100="q",1,IF(L100="l",0.01*VLOOKUP(EVID_HNOJENI!N100,HNOJIVA_ALL!$A$2:$AE$3303,31,FALSE),"CHYBA")))),2)</f>
        <v>#N/A</v>
      </c>
      <c r="T100" s="51" t="e">
        <f>ROUND(VLOOKUP(EVID_HNOJENI!N100,HNOJIVA_ALL!$A$2:$Z$3303,17,FALSE)*K100*IF(L100="t",10,IF(L100="kg",0.01,IF(L100="q",1,IF(L100="l",0.01*VLOOKUP(EVID_HNOJENI!N100,HNOJIVA_ALL!$A$2:$AE$3303,31,FALSE),"CHYBA")))),2)</f>
        <v>#N/A</v>
      </c>
      <c r="U100" s="51" t="e">
        <f>ROUND(VLOOKUP(EVID_HNOJENI!N100,HNOJIVA_ALL!$A$2:$Z$3303,20,FALSE)*K100*IF(L100="t",10,IF(L100="kg",0.01,IF(L100="q",1,IF(L100="l",0.01*VLOOKUP(EVID_HNOJENI!N100,HNOJIVA_ALL!$A$2:$AE$3303,31,FALSE),"CHYBA")))),2)</f>
        <v>#N/A</v>
      </c>
    </row>
    <row r="101" spans="1:21" x14ac:dyDescent="0.2">
      <c r="A101" s="32"/>
      <c r="B101" s="45" t="e">
        <f>VLOOKUP($A101,EVID_OSEVU!$A$1:$M$4972,2,FALSE)</f>
        <v>#N/A</v>
      </c>
      <c r="C101" s="45" t="e">
        <f>VLOOKUP($A101,EVID_OSEVU!$A$1:$M$4972,3,FALSE)</f>
        <v>#N/A</v>
      </c>
      <c r="D101" s="45" t="e">
        <f>VLOOKUP($A101,EVID_OSEVU!$A$1:$M$4972,4,FALSE)</f>
        <v>#N/A</v>
      </c>
      <c r="E101" s="45" t="e">
        <f>VLOOKUP($A101,EVID_OSEVU!$A$1:$M$4972,7,FALSE)</f>
        <v>#N/A</v>
      </c>
      <c r="F101" s="45" t="e">
        <f>VLOOKUP($A101,EVID_OSEVU!$A$1:$M$4972,8,FALSE)</f>
        <v>#N/A</v>
      </c>
      <c r="G101" s="45" t="e">
        <f>VLOOKUP($A101,EVID_OSEVU!$A$1:$M$4972,11,FALSE)</f>
        <v>#N/A</v>
      </c>
      <c r="H101" s="35"/>
      <c r="I101" s="48"/>
      <c r="J101" s="33" t="e">
        <f>VLOOKUP($A101,EVID_OSEVU!$A$1:$M$4972,11,FALSE)</f>
        <v>#N/A</v>
      </c>
      <c r="K101" s="39"/>
      <c r="L101" s="49"/>
      <c r="M101" s="89" t="e">
        <f t="shared" si="1"/>
        <v>#N/A</v>
      </c>
      <c r="N101" s="50"/>
      <c r="O101" s="37" t="e">
        <f>VLOOKUP(EVID_HNOJENI!N101,HNOJIVA_ALL!$A$2:$Z$3303,4,FALSE)</f>
        <v>#N/A</v>
      </c>
      <c r="P101" s="51" t="e">
        <f>ROUND(VLOOKUP(EVID_HNOJENI!N101,HNOJIVA_ALL!$A$2:$Z$3303,14,FALSE)*K101*IF(L101="t",10,IF(L101="kg",0.01,IF(L101="q",1,IF(L101="l",0.01*VLOOKUP(EVID_HNOJENI!N101,HNOJIVA_ALL!$A$2:$AE$3303,31,FALSE),"CHYBA")))),2)</f>
        <v>#N/A</v>
      </c>
      <c r="Q101" s="51" t="e">
        <f>ROUND(VLOOKUP(EVID_HNOJENI!N101,HNOJIVA_ALL!$A$2:$Z$3303,15,FALSE)*K101*IF(L101="t",10,IF(L101="kg",0.01,IF(L101="q",1,IF(L101="l",0.01*VLOOKUP(EVID_HNOJENI!N101,HNOJIVA_ALL!$A$2:$AE$3303,31,FALSE),"CHYBA")))),2)</f>
        <v>#N/A</v>
      </c>
      <c r="R101" s="51" t="e">
        <f>ROUND(VLOOKUP(EVID_HNOJENI!N101,HNOJIVA_ALL!$A$2:$Z$3303,16,FALSE)*K101*IF(L101="t",10,IF(L101="kg",0.01,IF(L101="q",1,IF(L101="l",0.01*VLOOKUP(EVID_HNOJENI!N101,HNOJIVA_ALL!$A$2:$AE$3303,31,FALSE),"CHYBA")))),2)</f>
        <v>#N/A</v>
      </c>
      <c r="S101" s="51" t="e">
        <f>ROUND(VLOOKUP(EVID_HNOJENI!N101,HNOJIVA_ALL!$A$2:$Z$3303,18,FALSE)*K101*IF(L101="t",10,IF(L101="kg",0.01,IF(L101="q",1,IF(L101="l",0.01*VLOOKUP(EVID_HNOJENI!N101,HNOJIVA_ALL!$A$2:$AE$3303,31,FALSE),"CHYBA")))),2)</f>
        <v>#N/A</v>
      </c>
      <c r="T101" s="51" t="e">
        <f>ROUND(VLOOKUP(EVID_HNOJENI!N101,HNOJIVA_ALL!$A$2:$Z$3303,17,FALSE)*K101*IF(L101="t",10,IF(L101="kg",0.01,IF(L101="q",1,IF(L101="l",0.01*VLOOKUP(EVID_HNOJENI!N101,HNOJIVA_ALL!$A$2:$AE$3303,31,FALSE),"CHYBA")))),2)</f>
        <v>#N/A</v>
      </c>
      <c r="U101" s="51" t="e">
        <f>ROUND(VLOOKUP(EVID_HNOJENI!N101,HNOJIVA_ALL!$A$2:$Z$3303,20,FALSE)*K101*IF(L101="t",10,IF(L101="kg",0.01,IF(L101="q",1,IF(L101="l",0.01*VLOOKUP(EVID_HNOJENI!N101,HNOJIVA_ALL!$A$2:$AE$3303,31,FALSE),"CHYBA")))),2)</f>
        <v>#N/A</v>
      </c>
    </row>
    <row r="102" spans="1:21" x14ac:dyDescent="0.2">
      <c r="A102" s="32"/>
      <c r="B102" s="45" t="e">
        <f>VLOOKUP($A102,EVID_OSEVU!$A$1:$M$4972,2,FALSE)</f>
        <v>#N/A</v>
      </c>
      <c r="C102" s="45" t="e">
        <f>VLOOKUP($A102,EVID_OSEVU!$A$1:$M$4972,3,FALSE)</f>
        <v>#N/A</v>
      </c>
      <c r="D102" s="45" t="e">
        <f>VLOOKUP($A102,EVID_OSEVU!$A$1:$M$4972,4,FALSE)</f>
        <v>#N/A</v>
      </c>
      <c r="E102" s="45" t="e">
        <f>VLOOKUP($A102,EVID_OSEVU!$A$1:$M$4972,7,FALSE)</f>
        <v>#N/A</v>
      </c>
      <c r="F102" s="45" t="e">
        <f>VLOOKUP($A102,EVID_OSEVU!$A$1:$M$4972,8,FALSE)</f>
        <v>#N/A</v>
      </c>
      <c r="G102" s="45" t="e">
        <f>VLOOKUP($A102,EVID_OSEVU!$A$1:$M$4972,11,FALSE)</f>
        <v>#N/A</v>
      </c>
      <c r="H102" s="35"/>
      <c r="I102" s="48"/>
      <c r="J102" s="33" t="e">
        <f>VLOOKUP($A102,EVID_OSEVU!$A$1:$M$4972,11,FALSE)</f>
        <v>#N/A</v>
      </c>
      <c r="K102" s="39"/>
      <c r="L102" s="49"/>
      <c r="M102" s="89" t="e">
        <f t="shared" si="1"/>
        <v>#N/A</v>
      </c>
      <c r="N102" s="50"/>
      <c r="O102" s="37" t="e">
        <f>VLOOKUP(EVID_HNOJENI!N102,HNOJIVA_ALL!$A$2:$Z$3303,4,FALSE)</f>
        <v>#N/A</v>
      </c>
      <c r="P102" s="51" t="e">
        <f>ROUND(VLOOKUP(EVID_HNOJENI!N102,HNOJIVA_ALL!$A$2:$Z$3303,14,FALSE)*K102*IF(L102="t",10,IF(L102="kg",0.01,IF(L102="q",1,IF(L102="l",0.01*VLOOKUP(EVID_HNOJENI!N102,HNOJIVA_ALL!$A$2:$AE$3303,31,FALSE),"CHYBA")))),2)</f>
        <v>#N/A</v>
      </c>
      <c r="Q102" s="51" t="e">
        <f>ROUND(VLOOKUP(EVID_HNOJENI!N102,HNOJIVA_ALL!$A$2:$Z$3303,15,FALSE)*K102*IF(L102="t",10,IF(L102="kg",0.01,IF(L102="q",1,IF(L102="l",0.01*VLOOKUP(EVID_HNOJENI!N102,HNOJIVA_ALL!$A$2:$AE$3303,31,FALSE),"CHYBA")))),2)</f>
        <v>#N/A</v>
      </c>
      <c r="R102" s="51" t="e">
        <f>ROUND(VLOOKUP(EVID_HNOJENI!N102,HNOJIVA_ALL!$A$2:$Z$3303,16,FALSE)*K102*IF(L102="t",10,IF(L102="kg",0.01,IF(L102="q",1,IF(L102="l",0.01*VLOOKUP(EVID_HNOJENI!N102,HNOJIVA_ALL!$A$2:$AE$3303,31,FALSE),"CHYBA")))),2)</f>
        <v>#N/A</v>
      </c>
      <c r="S102" s="51" t="e">
        <f>ROUND(VLOOKUP(EVID_HNOJENI!N102,HNOJIVA_ALL!$A$2:$Z$3303,18,FALSE)*K102*IF(L102="t",10,IF(L102="kg",0.01,IF(L102="q",1,IF(L102="l",0.01*VLOOKUP(EVID_HNOJENI!N102,HNOJIVA_ALL!$A$2:$AE$3303,31,FALSE),"CHYBA")))),2)</f>
        <v>#N/A</v>
      </c>
      <c r="T102" s="51" t="e">
        <f>ROUND(VLOOKUP(EVID_HNOJENI!N102,HNOJIVA_ALL!$A$2:$Z$3303,17,FALSE)*K102*IF(L102="t",10,IF(L102="kg",0.01,IF(L102="q",1,IF(L102="l",0.01*VLOOKUP(EVID_HNOJENI!N102,HNOJIVA_ALL!$A$2:$AE$3303,31,FALSE),"CHYBA")))),2)</f>
        <v>#N/A</v>
      </c>
      <c r="U102" s="51" t="e">
        <f>ROUND(VLOOKUP(EVID_HNOJENI!N102,HNOJIVA_ALL!$A$2:$Z$3303,20,FALSE)*K102*IF(L102="t",10,IF(L102="kg",0.01,IF(L102="q",1,IF(L102="l",0.01*VLOOKUP(EVID_HNOJENI!N102,HNOJIVA_ALL!$A$2:$AE$3303,31,FALSE),"CHYBA")))),2)</f>
        <v>#N/A</v>
      </c>
    </row>
    <row r="103" spans="1:21" x14ac:dyDescent="0.2">
      <c r="A103" s="32"/>
      <c r="B103" s="45" t="e">
        <f>VLOOKUP($A103,EVID_OSEVU!$A$1:$M$4972,2,FALSE)</f>
        <v>#N/A</v>
      </c>
      <c r="C103" s="45" t="e">
        <f>VLOOKUP($A103,EVID_OSEVU!$A$1:$M$4972,3,FALSE)</f>
        <v>#N/A</v>
      </c>
      <c r="D103" s="45" t="e">
        <f>VLOOKUP($A103,EVID_OSEVU!$A$1:$M$4972,4,FALSE)</f>
        <v>#N/A</v>
      </c>
      <c r="E103" s="45" t="e">
        <f>VLOOKUP($A103,EVID_OSEVU!$A$1:$M$4972,7,FALSE)</f>
        <v>#N/A</v>
      </c>
      <c r="F103" s="45" t="e">
        <f>VLOOKUP($A103,EVID_OSEVU!$A$1:$M$4972,8,FALSE)</f>
        <v>#N/A</v>
      </c>
      <c r="G103" s="45" t="e">
        <f>VLOOKUP($A103,EVID_OSEVU!$A$1:$M$4972,11,FALSE)</f>
        <v>#N/A</v>
      </c>
      <c r="H103" s="35"/>
      <c r="I103" s="48"/>
      <c r="J103" s="33" t="e">
        <f>VLOOKUP($A103,EVID_OSEVU!$A$1:$M$4972,11,FALSE)</f>
        <v>#N/A</v>
      </c>
      <c r="K103" s="39"/>
      <c r="L103" s="49"/>
      <c r="M103" s="89" t="e">
        <f t="shared" si="1"/>
        <v>#N/A</v>
      </c>
      <c r="N103" s="50"/>
      <c r="O103" s="37" t="e">
        <f>VLOOKUP(EVID_HNOJENI!N103,HNOJIVA_ALL!$A$2:$Z$3303,4,FALSE)</f>
        <v>#N/A</v>
      </c>
      <c r="P103" s="51" t="e">
        <f>ROUND(VLOOKUP(EVID_HNOJENI!N103,HNOJIVA_ALL!$A$2:$Z$3303,14,FALSE)*K103*IF(L103="t",10,IF(L103="kg",0.01,IF(L103="q",1,IF(L103="l",0.01*VLOOKUP(EVID_HNOJENI!N103,HNOJIVA_ALL!$A$2:$AE$3303,31,FALSE),"CHYBA")))),2)</f>
        <v>#N/A</v>
      </c>
      <c r="Q103" s="51" t="e">
        <f>ROUND(VLOOKUP(EVID_HNOJENI!N103,HNOJIVA_ALL!$A$2:$Z$3303,15,FALSE)*K103*IF(L103="t",10,IF(L103="kg",0.01,IF(L103="q",1,IF(L103="l",0.01*VLOOKUP(EVID_HNOJENI!N103,HNOJIVA_ALL!$A$2:$AE$3303,31,FALSE),"CHYBA")))),2)</f>
        <v>#N/A</v>
      </c>
      <c r="R103" s="51" t="e">
        <f>ROUND(VLOOKUP(EVID_HNOJENI!N103,HNOJIVA_ALL!$A$2:$Z$3303,16,FALSE)*K103*IF(L103="t",10,IF(L103="kg",0.01,IF(L103="q",1,IF(L103="l",0.01*VLOOKUP(EVID_HNOJENI!N103,HNOJIVA_ALL!$A$2:$AE$3303,31,FALSE),"CHYBA")))),2)</f>
        <v>#N/A</v>
      </c>
      <c r="S103" s="51" t="e">
        <f>ROUND(VLOOKUP(EVID_HNOJENI!N103,HNOJIVA_ALL!$A$2:$Z$3303,18,FALSE)*K103*IF(L103="t",10,IF(L103="kg",0.01,IF(L103="q",1,IF(L103="l",0.01*VLOOKUP(EVID_HNOJENI!N103,HNOJIVA_ALL!$A$2:$AE$3303,31,FALSE),"CHYBA")))),2)</f>
        <v>#N/A</v>
      </c>
      <c r="T103" s="51" t="e">
        <f>ROUND(VLOOKUP(EVID_HNOJENI!N103,HNOJIVA_ALL!$A$2:$Z$3303,17,FALSE)*K103*IF(L103="t",10,IF(L103="kg",0.01,IF(L103="q",1,IF(L103="l",0.01*VLOOKUP(EVID_HNOJENI!N103,HNOJIVA_ALL!$A$2:$AE$3303,31,FALSE),"CHYBA")))),2)</f>
        <v>#N/A</v>
      </c>
      <c r="U103" s="51" t="e">
        <f>ROUND(VLOOKUP(EVID_HNOJENI!N103,HNOJIVA_ALL!$A$2:$Z$3303,20,FALSE)*K103*IF(L103="t",10,IF(L103="kg",0.01,IF(L103="q",1,IF(L103="l",0.01*VLOOKUP(EVID_HNOJENI!N103,HNOJIVA_ALL!$A$2:$AE$3303,31,FALSE),"CHYBA")))),2)</f>
        <v>#N/A</v>
      </c>
    </row>
    <row r="104" spans="1:21" x14ac:dyDescent="0.2">
      <c r="A104" s="32"/>
      <c r="B104" s="45" t="e">
        <f>VLOOKUP($A104,EVID_OSEVU!$A$1:$M$4972,2,FALSE)</f>
        <v>#N/A</v>
      </c>
      <c r="C104" s="45" t="e">
        <f>VLOOKUP($A104,EVID_OSEVU!$A$1:$M$4972,3,FALSE)</f>
        <v>#N/A</v>
      </c>
      <c r="D104" s="45" t="e">
        <f>VLOOKUP($A104,EVID_OSEVU!$A$1:$M$4972,4,FALSE)</f>
        <v>#N/A</v>
      </c>
      <c r="E104" s="45" t="e">
        <f>VLOOKUP($A104,EVID_OSEVU!$A$1:$M$4972,7,FALSE)</f>
        <v>#N/A</v>
      </c>
      <c r="F104" s="45" t="e">
        <f>VLOOKUP($A104,EVID_OSEVU!$A$1:$M$4972,8,FALSE)</f>
        <v>#N/A</v>
      </c>
      <c r="G104" s="45" t="e">
        <f>VLOOKUP($A104,EVID_OSEVU!$A$1:$M$4972,11,FALSE)</f>
        <v>#N/A</v>
      </c>
      <c r="H104" s="35"/>
      <c r="I104" s="48"/>
      <c r="J104" s="33" t="e">
        <f>VLOOKUP($A104,EVID_OSEVU!$A$1:$M$4972,11,FALSE)</f>
        <v>#N/A</v>
      </c>
      <c r="K104" s="39"/>
      <c r="L104" s="49"/>
      <c r="M104" s="89" t="e">
        <f t="shared" si="1"/>
        <v>#N/A</v>
      </c>
      <c r="N104" s="50"/>
      <c r="O104" s="37" t="e">
        <f>VLOOKUP(EVID_HNOJENI!N104,HNOJIVA_ALL!$A$2:$Z$3303,4,FALSE)</f>
        <v>#N/A</v>
      </c>
      <c r="P104" s="51" t="e">
        <f>ROUND(VLOOKUP(EVID_HNOJENI!N104,HNOJIVA_ALL!$A$2:$Z$3303,14,FALSE)*K104*IF(L104="t",10,IF(L104="kg",0.01,IF(L104="q",1,IF(L104="l",0.01*VLOOKUP(EVID_HNOJENI!N104,HNOJIVA_ALL!$A$2:$AE$3303,31,FALSE),"CHYBA")))),2)</f>
        <v>#N/A</v>
      </c>
      <c r="Q104" s="51" t="e">
        <f>ROUND(VLOOKUP(EVID_HNOJENI!N104,HNOJIVA_ALL!$A$2:$Z$3303,15,FALSE)*K104*IF(L104="t",10,IF(L104="kg",0.01,IF(L104="q",1,IF(L104="l",0.01*VLOOKUP(EVID_HNOJENI!N104,HNOJIVA_ALL!$A$2:$AE$3303,31,FALSE),"CHYBA")))),2)</f>
        <v>#N/A</v>
      </c>
      <c r="R104" s="51" t="e">
        <f>ROUND(VLOOKUP(EVID_HNOJENI!N104,HNOJIVA_ALL!$A$2:$Z$3303,16,FALSE)*K104*IF(L104="t",10,IF(L104="kg",0.01,IF(L104="q",1,IF(L104="l",0.01*VLOOKUP(EVID_HNOJENI!N104,HNOJIVA_ALL!$A$2:$AE$3303,31,FALSE),"CHYBA")))),2)</f>
        <v>#N/A</v>
      </c>
      <c r="S104" s="51" t="e">
        <f>ROUND(VLOOKUP(EVID_HNOJENI!N104,HNOJIVA_ALL!$A$2:$Z$3303,18,FALSE)*K104*IF(L104="t",10,IF(L104="kg",0.01,IF(L104="q",1,IF(L104="l",0.01*VLOOKUP(EVID_HNOJENI!N104,HNOJIVA_ALL!$A$2:$AE$3303,31,FALSE),"CHYBA")))),2)</f>
        <v>#N/A</v>
      </c>
      <c r="T104" s="51" t="e">
        <f>ROUND(VLOOKUP(EVID_HNOJENI!N104,HNOJIVA_ALL!$A$2:$Z$3303,17,FALSE)*K104*IF(L104="t",10,IF(L104="kg",0.01,IF(L104="q",1,IF(L104="l",0.01*VLOOKUP(EVID_HNOJENI!N104,HNOJIVA_ALL!$A$2:$AE$3303,31,FALSE),"CHYBA")))),2)</f>
        <v>#N/A</v>
      </c>
      <c r="U104" s="51" t="e">
        <f>ROUND(VLOOKUP(EVID_HNOJENI!N104,HNOJIVA_ALL!$A$2:$Z$3303,20,FALSE)*K104*IF(L104="t",10,IF(L104="kg",0.01,IF(L104="q",1,IF(L104="l",0.01*VLOOKUP(EVID_HNOJENI!N104,HNOJIVA_ALL!$A$2:$AE$3303,31,FALSE),"CHYBA")))),2)</f>
        <v>#N/A</v>
      </c>
    </row>
    <row r="105" spans="1:21" x14ac:dyDescent="0.2">
      <c r="A105" s="32"/>
      <c r="B105" s="45" t="e">
        <f>VLOOKUP($A105,EVID_OSEVU!$A$1:$M$4972,2,FALSE)</f>
        <v>#N/A</v>
      </c>
      <c r="C105" s="45" t="e">
        <f>VLOOKUP($A105,EVID_OSEVU!$A$1:$M$4972,3,FALSE)</f>
        <v>#N/A</v>
      </c>
      <c r="D105" s="45" t="e">
        <f>VLOOKUP($A105,EVID_OSEVU!$A$1:$M$4972,4,FALSE)</f>
        <v>#N/A</v>
      </c>
      <c r="E105" s="45" t="e">
        <f>VLOOKUP($A105,EVID_OSEVU!$A$1:$M$4972,7,FALSE)</f>
        <v>#N/A</v>
      </c>
      <c r="F105" s="45" t="e">
        <f>VLOOKUP($A105,EVID_OSEVU!$A$1:$M$4972,8,FALSE)</f>
        <v>#N/A</v>
      </c>
      <c r="G105" s="45" t="e">
        <f>VLOOKUP($A105,EVID_OSEVU!$A$1:$M$4972,11,FALSE)</f>
        <v>#N/A</v>
      </c>
      <c r="H105" s="35"/>
      <c r="I105" s="48"/>
      <c r="J105" s="33" t="e">
        <f>VLOOKUP($A105,EVID_OSEVU!$A$1:$M$4972,11,FALSE)</f>
        <v>#N/A</v>
      </c>
      <c r="K105" s="39"/>
      <c r="L105" s="49"/>
      <c r="M105" s="89" t="e">
        <f t="shared" si="1"/>
        <v>#N/A</v>
      </c>
      <c r="N105" s="50"/>
      <c r="O105" s="37" t="e">
        <f>VLOOKUP(EVID_HNOJENI!N105,HNOJIVA_ALL!$A$2:$Z$3303,4,FALSE)</f>
        <v>#N/A</v>
      </c>
      <c r="P105" s="51" t="e">
        <f>ROUND(VLOOKUP(EVID_HNOJENI!N105,HNOJIVA_ALL!$A$2:$Z$3303,14,FALSE)*K105*IF(L105="t",10,IF(L105="kg",0.01,IF(L105="q",1,IF(L105="l",0.01*VLOOKUP(EVID_HNOJENI!N105,HNOJIVA_ALL!$A$2:$AE$3303,31,FALSE),"CHYBA")))),2)</f>
        <v>#N/A</v>
      </c>
      <c r="Q105" s="51" t="e">
        <f>ROUND(VLOOKUP(EVID_HNOJENI!N105,HNOJIVA_ALL!$A$2:$Z$3303,15,FALSE)*K105*IF(L105="t",10,IF(L105="kg",0.01,IF(L105="q",1,IF(L105="l",0.01*VLOOKUP(EVID_HNOJENI!N105,HNOJIVA_ALL!$A$2:$AE$3303,31,FALSE),"CHYBA")))),2)</f>
        <v>#N/A</v>
      </c>
      <c r="R105" s="51" t="e">
        <f>ROUND(VLOOKUP(EVID_HNOJENI!N105,HNOJIVA_ALL!$A$2:$Z$3303,16,FALSE)*K105*IF(L105="t",10,IF(L105="kg",0.01,IF(L105="q",1,IF(L105="l",0.01*VLOOKUP(EVID_HNOJENI!N105,HNOJIVA_ALL!$A$2:$AE$3303,31,FALSE),"CHYBA")))),2)</f>
        <v>#N/A</v>
      </c>
      <c r="S105" s="51" t="e">
        <f>ROUND(VLOOKUP(EVID_HNOJENI!N105,HNOJIVA_ALL!$A$2:$Z$3303,18,FALSE)*K105*IF(L105="t",10,IF(L105="kg",0.01,IF(L105="q",1,IF(L105="l",0.01*VLOOKUP(EVID_HNOJENI!N105,HNOJIVA_ALL!$A$2:$AE$3303,31,FALSE),"CHYBA")))),2)</f>
        <v>#N/A</v>
      </c>
      <c r="T105" s="51" t="e">
        <f>ROUND(VLOOKUP(EVID_HNOJENI!N105,HNOJIVA_ALL!$A$2:$Z$3303,17,FALSE)*K105*IF(L105="t",10,IF(L105="kg",0.01,IF(L105="q",1,IF(L105="l",0.01*VLOOKUP(EVID_HNOJENI!N105,HNOJIVA_ALL!$A$2:$AE$3303,31,FALSE),"CHYBA")))),2)</f>
        <v>#N/A</v>
      </c>
      <c r="U105" s="51" t="e">
        <f>ROUND(VLOOKUP(EVID_HNOJENI!N105,HNOJIVA_ALL!$A$2:$Z$3303,20,FALSE)*K105*IF(L105="t",10,IF(L105="kg",0.01,IF(L105="q",1,IF(L105="l",0.01*VLOOKUP(EVID_HNOJENI!N105,HNOJIVA_ALL!$A$2:$AE$3303,31,FALSE),"CHYBA")))),2)</f>
        <v>#N/A</v>
      </c>
    </row>
    <row r="106" spans="1:21" x14ac:dyDescent="0.2">
      <c r="A106" s="32"/>
      <c r="B106" s="45" t="e">
        <f>VLOOKUP($A106,EVID_OSEVU!$A$1:$M$4972,2,FALSE)</f>
        <v>#N/A</v>
      </c>
      <c r="C106" s="45" t="e">
        <f>VLOOKUP($A106,EVID_OSEVU!$A$1:$M$4972,3,FALSE)</f>
        <v>#N/A</v>
      </c>
      <c r="D106" s="45" t="e">
        <f>VLOOKUP($A106,EVID_OSEVU!$A$1:$M$4972,4,FALSE)</f>
        <v>#N/A</v>
      </c>
      <c r="E106" s="45" t="e">
        <f>VLOOKUP($A106,EVID_OSEVU!$A$1:$M$4972,7,FALSE)</f>
        <v>#N/A</v>
      </c>
      <c r="F106" s="45" t="e">
        <f>VLOOKUP($A106,EVID_OSEVU!$A$1:$M$4972,8,FALSE)</f>
        <v>#N/A</v>
      </c>
      <c r="G106" s="45" t="e">
        <f>VLOOKUP($A106,EVID_OSEVU!$A$1:$M$4972,11,FALSE)</f>
        <v>#N/A</v>
      </c>
      <c r="H106" s="35"/>
      <c r="I106" s="48"/>
      <c r="J106" s="33" t="e">
        <f>VLOOKUP($A106,EVID_OSEVU!$A$1:$M$4972,11,FALSE)</f>
        <v>#N/A</v>
      </c>
      <c r="K106" s="39"/>
      <c r="L106" s="49"/>
      <c r="M106" s="89" t="e">
        <f t="shared" si="1"/>
        <v>#N/A</v>
      </c>
      <c r="N106" s="50"/>
      <c r="O106" s="37" t="e">
        <f>VLOOKUP(EVID_HNOJENI!N106,HNOJIVA_ALL!$A$2:$Z$3303,4,FALSE)</f>
        <v>#N/A</v>
      </c>
      <c r="P106" s="51" t="e">
        <f>ROUND(VLOOKUP(EVID_HNOJENI!N106,HNOJIVA_ALL!$A$2:$Z$3303,14,FALSE)*K106*IF(L106="t",10,IF(L106="kg",0.01,IF(L106="q",1,IF(L106="l",0.01*VLOOKUP(EVID_HNOJENI!N106,HNOJIVA_ALL!$A$2:$AE$3303,31,FALSE),"CHYBA")))),2)</f>
        <v>#N/A</v>
      </c>
      <c r="Q106" s="51" t="e">
        <f>ROUND(VLOOKUP(EVID_HNOJENI!N106,HNOJIVA_ALL!$A$2:$Z$3303,15,FALSE)*K106*IF(L106="t",10,IF(L106="kg",0.01,IF(L106="q",1,IF(L106="l",0.01*VLOOKUP(EVID_HNOJENI!N106,HNOJIVA_ALL!$A$2:$AE$3303,31,FALSE),"CHYBA")))),2)</f>
        <v>#N/A</v>
      </c>
      <c r="R106" s="51" t="e">
        <f>ROUND(VLOOKUP(EVID_HNOJENI!N106,HNOJIVA_ALL!$A$2:$Z$3303,16,FALSE)*K106*IF(L106="t",10,IF(L106="kg",0.01,IF(L106="q",1,IF(L106="l",0.01*VLOOKUP(EVID_HNOJENI!N106,HNOJIVA_ALL!$A$2:$AE$3303,31,FALSE),"CHYBA")))),2)</f>
        <v>#N/A</v>
      </c>
      <c r="S106" s="51" t="e">
        <f>ROUND(VLOOKUP(EVID_HNOJENI!N106,HNOJIVA_ALL!$A$2:$Z$3303,18,FALSE)*K106*IF(L106="t",10,IF(L106="kg",0.01,IF(L106="q",1,IF(L106="l",0.01*VLOOKUP(EVID_HNOJENI!N106,HNOJIVA_ALL!$A$2:$AE$3303,31,FALSE),"CHYBA")))),2)</f>
        <v>#N/A</v>
      </c>
      <c r="T106" s="51" t="e">
        <f>ROUND(VLOOKUP(EVID_HNOJENI!N106,HNOJIVA_ALL!$A$2:$Z$3303,17,FALSE)*K106*IF(L106="t",10,IF(L106="kg",0.01,IF(L106="q",1,IF(L106="l",0.01*VLOOKUP(EVID_HNOJENI!N106,HNOJIVA_ALL!$A$2:$AE$3303,31,FALSE),"CHYBA")))),2)</f>
        <v>#N/A</v>
      </c>
      <c r="U106" s="51" t="e">
        <f>ROUND(VLOOKUP(EVID_HNOJENI!N106,HNOJIVA_ALL!$A$2:$Z$3303,20,FALSE)*K106*IF(L106="t",10,IF(L106="kg",0.01,IF(L106="q",1,IF(L106="l",0.01*VLOOKUP(EVID_HNOJENI!N106,HNOJIVA_ALL!$A$2:$AE$3303,31,FALSE),"CHYBA")))),2)</f>
        <v>#N/A</v>
      </c>
    </row>
    <row r="107" spans="1:21" x14ac:dyDescent="0.2">
      <c r="A107" s="32"/>
      <c r="B107" s="45" t="e">
        <f>VLOOKUP($A107,EVID_OSEVU!$A$1:$M$4972,2,FALSE)</f>
        <v>#N/A</v>
      </c>
      <c r="C107" s="45" t="e">
        <f>VLOOKUP($A107,EVID_OSEVU!$A$1:$M$4972,3,FALSE)</f>
        <v>#N/A</v>
      </c>
      <c r="D107" s="45" t="e">
        <f>VLOOKUP($A107,EVID_OSEVU!$A$1:$M$4972,4,FALSE)</f>
        <v>#N/A</v>
      </c>
      <c r="E107" s="45" t="e">
        <f>VLOOKUP($A107,EVID_OSEVU!$A$1:$M$4972,7,FALSE)</f>
        <v>#N/A</v>
      </c>
      <c r="F107" s="45" t="e">
        <f>VLOOKUP($A107,EVID_OSEVU!$A$1:$M$4972,8,FALSE)</f>
        <v>#N/A</v>
      </c>
      <c r="G107" s="45" t="e">
        <f>VLOOKUP($A107,EVID_OSEVU!$A$1:$M$4972,11,FALSE)</f>
        <v>#N/A</v>
      </c>
      <c r="H107" s="35"/>
      <c r="I107" s="48"/>
      <c r="J107" s="33" t="e">
        <f>VLOOKUP($A107,EVID_OSEVU!$A$1:$M$4972,11,FALSE)</f>
        <v>#N/A</v>
      </c>
      <c r="K107" s="39"/>
      <c r="L107" s="49"/>
      <c r="M107" s="89" t="e">
        <f t="shared" si="1"/>
        <v>#N/A</v>
      </c>
      <c r="N107" s="50"/>
      <c r="O107" s="37" t="e">
        <f>VLOOKUP(EVID_HNOJENI!N107,HNOJIVA_ALL!$A$2:$Z$3303,4,FALSE)</f>
        <v>#N/A</v>
      </c>
      <c r="P107" s="51" t="e">
        <f>ROUND(VLOOKUP(EVID_HNOJENI!N107,HNOJIVA_ALL!$A$2:$Z$3303,14,FALSE)*K107*IF(L107="t",10,IF(L107="kg",0.01,IF(L107="q",1,IF(L107="l",0.01*VLOOKUP(EVID_HNOJENI!N107,HNOJIVA_ALL!$A$2:$AE$3303,31,FALSE),"CHYBA")))),2)</f>
        <v>#N/A</v>
      </c>
      <c r="Q107" s="51" t="e">
        <f>ROUND(VLOOKUP(EVID_HNOJENI!N107,HNOJIVA_ALL!$A$2:$Z$3303,15,FALSE)*K107*IF(L107="t",10,IF(L107="kg",0.01,IF(L107="q",1,IF(L107="l",0.01*VLOOKUP(EVID_HNOJENI!N107,HNOJIVA_ALL!$A$2:$AE$3303,31,FALSE),"CHYBA")))),2)</f>
        <v>#N/A</v>
      </c>
      <c r="R107" s="51" t="e">
        <f>ROUND(VLOOKUP(EVID_HNOJENI!N107,HNOJIVA_ALL!$A$2:$Z$3303,16,FALSE)*K107*IF(L107="t",10,IF(L107="kg",0.01,IF(L107="q",1,IF(L107="l",0.01*VLOOKUP(EVID_HNOJENI!N107,HNOJIVA_ALL!$A$2:$AE$3303,31,FALSE),"CHYBA")))),2)</f>
        <v>#N/A</v>
      </c>
      <c r="S107" s="51" t="e">
        <f>ROUND(VLOOKUP(EVID_HNOJENI!N107,HNOJIVA_ALL!$A$2:$Z$3303,18,FALSE)*K107*IF(L107="t",10,IF(L107="kg",0.01,IF(L107="q",1,IF(L107="l",0.01*VLOOKUP(EVID_HNOJENI!N107,HNOJIVA_ALL!$A$2:$AE$3303,31,FALSE),"CHYBA")))),2)</f>
        <v>#N/A</v>
      </c>
      <c r="T107" s="51" t="e">
        <f>ROUND(VLOOKUP(EVID_HNOJENI!N107,HNOJIVA_ALL!$A$2:$Z$3303,17,FALSE)*K107*IF(L107="t",10,IF(L107="kg",0.01,IF(L107="q",1,IF(L107="l",0.01*VLOOKUP(EVID_HNOJENI!N107,HNOJIVA_ALL!$A$2:$AE$3303,31,FALSE),"CHYBA")))),2)</f>
        <v>#N/A</v>
      </c>
      <c r="U107" s="51" t="e">
        <f>ROUND(VLOOKUP(EVID_HNOJENI!N107,HNOJIVA_ALL!$A$2:$Z$3303,20,FALSE)*K107*IF(L107="t",10,IF(L107="kg",0.01,IF(L107="q",1,IF(L107="l",0.01*VLOOKUP(EVID_HNOJENI!N107,HNOJIVA_ALL!$A$2:$AE$3303,31,FALSE),"CHYBA")))),2)</f>
        <v>#N/A</v>
      </c>
    </row>
    <row r="108" spans="1:21" x14ac:dyDescent="0.2">
      <c r="A108" s="32"/>
      <c r="B108" s="45" t="e">
        <f>VLOOKUP($A108,EVID_OSEVU!$A$1:$M$4972,2,FALSE)</f>
        <v>#N/A</v>
      </c>
      <c r="C108" s="45" t="e">
        <f>VLOOKUP($A108,EVID_OSEVU!$A$1:$M$4972,3,FALSE)</f>
        <v>#N/A</v>
      </c>
      <c r="D108" s="45" t="e">
        <f>VLOOKUP($A108,EVID_OSEVU!$A$1:$M$4972,4,FALSE)</f>
        <v>#N/A</v>
      </c>
      <c r="E108" s="45" t="e">
        <f>VLOOKUP($A108,EVID_OSEVU!$A$1:$M$4972,7,FALSE)</f>
        <v>#N/A</v>
      </c>
      <c r="F108" s="45" t="e">
        <f>VLOOKUP($A108,EVID_OSEVU!$A$1:$M$4972,8,FALSE)</f>
        <v>#N/A</v>
      </c>
      <c r="G108" s="45" t="e">
        <f>VLOOKUP($A108,EVID_OSEVU!$A$1:$M$4972,11,FALSE)</f>
        <v>#N/A</v>
      </c>
      <c r="H108" s="35"/>
      <c r="I108" s="48"/>
      <c r="J108" s="33" t="e">
        <f>VLOOKUP($A108,EVID_OSEVU!$A$1:$M$4972,11,FALSE)</f>
        <v>#N/A</v>
      </c>
      <c r="K108" s="39"/>
      <c r="L108" s="49"/>
      <c r="M108" s="89" t="e">
        <f t="shared" si="1"/>
        <v>#N/A</v>
      </c>
      <c r="N108" s="50"/>
      <c r="O108" s="37" t="e">
        <f>VLOOKUP(EVID_HNOJENI!N108,HNOJIVA_ALL!$A$2:$Z$3303,4,FALSE)</f>
        <v>#N/A</v>
      </c>
      <c r="P108" s="51" t="e">
        <f>ROUND(VLOOKUP(EVID_HNOJENI!N108,HNOJIVA_ALL!$A$2:$Z$3303,14,FALSE)*K108*IF(L108="t",10,IF(L108="kg",0.01,IF(L108="q",1,IF(L108="l",0.01*VLOOKUP(EVID_HNOJENI!N108,HNOJIVA_ALL!$A$2:$AE$3303,31,FALSE),"CHYBA")))),2)</f>
        <v>#N/A</v>
      </c>
      <c r="Q108" s="51" t="e">
        <f>ROUND(VLOOKUP(EVID_HNOJENI!N108,HNOJIVA_ALL!$A$2:$Z$3303,15,FALSE)*K108*IF(L108="t",10,IF(L108="kg",0.01,IF(L108="q",1,IF(L108="l",0.01*VLOOKUP(EVID_HNOJENI!N108,HNOJIVA_ALL!$A$2:$AE$3303,31,FALSE),"CHYBA")))),2)</f>
        <v>#N/A</v>
      </c>
      <c r="R108" s="51" t="e">
        <f>ROUND(VLOOKUP(EVID_HNOJENI!N108,HNOJIVA_ALL!$A$2:$Z$3303,16,FALSE)*K108*IF(L108="t",10,IF(L108="kg",0.01,IF(L108="q",1,IF(L108="l",0.01*VLOOKUP(EVID_HNOJENI!N108,HNOJIVA_ALL!$A$2:$AE$3303,31,FALSE),"CHYBA")))),2)</f>
        <v>#N/A</v>
      </c>
      <c r="S108" s="51" t="e">
        <f>ROUND(VLOOKUP(EVID_HNOJENI!N108,HNOJIVA_ALL!$A$2:$Z$3303,18,FALSE)*K108*IF(L108="t",10,IF(L108="kg",0.01,IF(L108="q",1,IF(L108="l",0.01*VLOOKUP(EVID_HNOJENI!N108,HNOJIVA_ALL!$A$2:$AE$3303,31,FALSE),"CHYBA")))),2)</f>
        <v>#N/A</v>
      </c>
      <c r="T108" s="51" t="e">
        <f>ROUND(VLOOKUP(EVID_HNOJENI!N108,HNOJIVA_ALL!$A$2:$Z$3303,17,FALSE)*K108*IF(L108="t",10,IF(L108="kg",0.01,IF(L108="q",1,IF(L108="l",0.01*VLOOKUP(EVID_HNOJENI!N108,HNOJIVA_ALL!$A$2:$AE$3303,31,FALSE),"CHYBA")))),2)</f>
        <v>#N/A</v>
      </c>
      <c r="U108" s="51" t="e">
        <f>ROUND(VLOOKUP(EVID_HNOJENI!N108,HNOJIVA_ALL!$A$2:$Z$3303,20,FALSE)*K108*IF(L108="t",10,IF(L108="kg",0.01,IF(L108="q",1,IF(L108="l",0.01*VLOOKUP(EVID_HNOJENI!N108,HNOJIVA_ALL!$A$2:$AE$3303,31,FALSE),"CHYBA")))),2)</f>
        <v>#N/A</v>
      </c>
    </row>
    <row r="109" spans="1:21" x14ac:dyDescent="0.2">
      <c r="A109" s="32"/>
      <c r="B109" s="45" t="e">
        <f>VLOOKUP($A109,EVID_OSEVU!$A$1:$M$4972,2,FALSE)</f>
        <v>#N/A</v>
      </c>
      <c r="C109" s="45" t="e">
        <f>VLOOKUP($A109,EVID_OSEVU!$A$1:$M$4972,3,FALSE)</f>
        <v>#N/A</v>
      </c>
      <c r="D109" s="45" t="e">
        <f>VLOOKUP($A109,EVID_OSEVU!$A$1:$M$4972,4,FALSE)</f>
        <v>#N/A</v>
      </c>
      <c r="E109" s="45" t="e">
        <f>VLOOKUP($A109,EVID_OSEVU!$A$1:$M$4972,7,FALSE)</f>
        <v>#N/A</v>
      </c>
      <c r="F109" s="45" t="e">
        <f>VLOOKUP($A109,EVID_OSEVU!$A$1:$M$4972,8,FALSE)</f>
        <v>#N/A</v>
      </c>
      <c r="G109" s="45" t="e">
        <f>VLOOKUP($A109,EVID_OSEVU!$A$1:$M$4972,11,FALSE)</f>
        <v>#N/A</v>
      </c>
      <c r="H109" s="35"/>
      <c r="I109" s="48"/>
      <c r="J109" s="33" t="e">
        <f>VLOOKUP($A109,EVID_OSEVU!$A$1:$M$4972,11,FALSE)</f>
        <v>#N/A</v>
      </c>
      <c r="K109" s="39"/>
      <c r="L109" s="49"/>
      <c r="M109" s="89" t="e">
        <f t="shared" si="1"/>
        <v>#N/A</v>
      </c>
      <c r="N109" s="50"/>
      <c r="O109" s="37" t="e">
        <f>VLOOKUP(EVID_HNOJENI!N109,HNOJIVA_ALL!$A$2:$Z$3303,4,FALSE)</f>
        <v>#N/A</v>
      </c>
      <c r="P109" s="51" t="e">
        <f>ROUND(VLOOKUP(EVID_HNOJENI!N109,HNOJIVA_ALL!$A$2:$Z$3303,14,FALSE)*K109*IF(L109="t",10,IF(L109="kg",0.01,IF(L109="q",1,IF(L109="l",0.01*VLOOKUP(EVID_HNOJENI!N109,HNOJIVA_ALL!$A$2:$AE$3303,31,FALSE),"CHYBA")))),2)</f>
        <v>#N/A</v>
      </c>
      <c r="Q109" s="51" t="e">
        <f>ROUND(VLOOKUP(EVID_HNOJENI!N109,HNOJIVA_ALL!$A$2:$Z$3303,15,FALSE)*K109*IF(L109="t",10,IF(L109="kg",0.01,IF(L109="q",1,IF(L109="l",0.01*VLOOKUP(EVID_HNOJENI!N109,HNOJIVA_ALL!$A$2:$AE$3303,31,FALSE),"CHYBA")))),2)</f>
        <v>#N/A</v>
      </c>
      <c r="R109" s="51" t="e">
        <f>ROUND(VLOOKUP(EVID_HNOJENI!N109,HNOJIVA_ALL!$A$2:$Z$3303,16,FALSE)*K109*IF(L109="t",10,IF(L109="kg",0.01,IF(L109="q",1,IF(L109="l",0.01*VLOOKUP(EVID_HNOJENI!N109,HNOJIVA_ALL!$A$2:$AE$3303,31,FALSE),"CHYBA")))),2)</f>
        <v>#N/A</v>
      </c>
      <c r="S109" s="51" t="e">
        <f>ROUND(VLOOKUP(EVID_HNOJENI!N109,HNOJIVA_ALL!$A$2:$Z$3303,18,FALSE)*K109*IF(L109="t",10,IF(L109="kg",0.01,IF(L109="q",1,IF(L109="l",0.01*VLOOKUP(EVID_HNOJENI!N109,HNOJIVA_ALL!$A$2:$AE$3303,31,FALSE),"CHYBA")))),2)</f>
        <v>#N/A</v>
      </c>
      <c r="T109" s="51" t="e">
        <f>ROUND(VLOOKUP(EVID_HNOJENI!N109,HNOJIVA_ALL!$A$2:$Z$3303,17,FALSE)*K109*IF(L109="t",10,IF(L109="kg",0.01,IF(L109="q",1,IF(L109="l",0.01*VLOOKUP(EVID_HNOJENI!N109,HNOJIVA_ALL!$A$2:$AE$3303,31,FALSE),"CHYBA")))),2)</f>
        <v>#N/A</v>
      </c>
      <c r="U109" s="51" t="e">
        <f>ROUND(VLOOKUP(EVID_HNOJENI!N109,HNOJIVA_ALL!$A$2:$Z$3303,20,FALSE)*K109*IF(L109="t",10,IF(L109="kg",0.01,IF(L109="q",1,IF(L109="l",0.01*VLOOKUP(EVID_HNOJENI!N109,HNOJIVA_ALL!$A$2:$AE$3303,31,FALSE),"CHYBA")))),2)</f>
        <v>#N/A</v>
      </c>
    </row>
    <row r="110" spans="1:21" x14ac:dyDescent="0.2">
      <c r="A110" s="32"/>
      <c r="B110" s="45" t="e">
        <f>VLOOKUP($A110,EVID_OSEVU!$A$1:$M$4972,2,FALSE)</f>
        <v>#N/A</v>
      </c>
      <c r="C110" s="45" t="e">
        <f>VLOOKUP($A110,EVID_OSEVU!$A$1:$M$4972,3,FALSE)</f>
        <v>#N/A</v>
      </c>
      <c r="D110" s="45" t="e">
        <f>VLOOKUP($A110,EVID_OSEVU!$A$1:$M$4972,4,FALSE)</f>
        <v>#N/A</v>
      </c>
      <c r="E110" s="45" t="e">
        <f>VLOOKUP($A110,EVID_OSEVU!$A$1:$M$4972,7,FALSE)</f>
        <v>#N/A</v>
      </c>
      <c r="F110" s="45" t="e">
        <f>VLOOKUP($A110,EVID_OSEVU!$A$1:$M$4972,8,FALSE)</f>
        <v>#N/A</v>
      </c>
      <c r="G110" s="45" t="e">
        <f>VLOOKUP($A110,EVID_OSEVU!$A$1:$M$4972,11,FALSE)</f>
        <v>#N/A</v>
      </c>
      <c r="H110" s="35"/>
      <c r="I110" s="48"/>
      <c r="J110" s="33" t="e">
        <f>VLOOKUP($A110,EVID_OSEVU!$A$1:$M$4972,11,FALSE)</f>
        <v>#N/A</v>
      </c>
      <c r="K110" s="39"/>
      <c r="L110" s="49"/>
      <c r="M110" s="89" t="e">
        <f t="shared" si="1"/>
        <v>#N/A</v>
      </c>
      <c r="N110" s="50"/>
      <c r="O110" s="37" t="e">
        <f>VLOOKUP(EVID_HNOJENI!N110,HNOJIVA_ALL!$A$2:$Z$3303,4,FALSE)</f>
        <v>#N/A</v>
      </c>
      <c r="P110" s="51" t="e">
        <f>ROUND(VLOOKUP(EVID_HNOJENI!N110,HNOJIVA_ALL!$A$2:$Z$3303,14,FALSE)*K110*IF(L110="t",10,IF(L110="kg",0.01,IF(L110="q",1,IF(L110="l",0.01*VLOOKUP(EVID_HNOJENI!N110,HNOJIVA_ALL!$A$2:$AE$3303,31,FALSE),"CHYBA")))),2)</f>
        <v>#N/A</v>
      </c>
      <c r="Q110" s="51" t="e">
        <f>ROUND(VLOOKUP(EVID_HNOJENI!N110,HNOJIVA_ALL!$A$2:$Z$3303,15,FALSE)*K110*IF(L110="t",10,IF(L110="kg",0.01,IF(L110="q",1,IF(L110="l",0.01*VLOOKUP(EVID_HNOJENI!N110,HNOJIVA_ALL!$A$2:$AE$3303,31,FALSE),"CHYBA")))),2)</f>
        <v>#N/A</v>
      </c>
      <c r="R110" s="51" t="e">
        <f>ROUND(VLOOKUP(EVID_HNOJENI!N110,HNOJIVA_ALL!$A$2:$Z$3303,16,FALSE)*K110*IF(L110="t",10,IF(L110="kg",0.01,IF(L110="q",1,IF(L110="l",0.01*VLOOKUP(EVID_HNOJENI!N110,HNOJIVA_ALL!$A$2:$AE$3303,31,FALSE),"CHYBA")))),2)</f>
        <v>#N/A</v>
      </c>
      <c r="S110" s="51" t="e">
        <f>ROUND(VLOOKUP(EVID_HNOJENI!N110,HNOJIVA_ALL!$A$2:$Z$3303,18,FALSE)*K110*IF(L110="t",10,IF(L110="kg",0.01,IF(L110="q",1,IF(L110="l",0.01*VLOOKUP(EVID_HNOJENI!N110,HNOJIVA_ALL!$A$2:$AE$3303,31,FALSE),"CHYBA")))),2)</f>
        <v>#N/A</v>
      </c>
      <c r="T110" s="51" t="e">
        <f>ROUND(VLOOKUP(EVID_HNOJENI!N110,HNOJIVA_ALL!$A$2:$Z$3303,17,FALSE)*K110*IF(L110="t",10,IF(L110="kg",0.01,IF(L110="q",1,IF(L110="l",0.01*VLOOKUP(EVID_HNOJENI!N110,HNOJIVA_ALL!$A$2:$AE$3303,31,FALSE),"CHYBA")))),2)</f>
        <v>#N/A</v>
      </c>
      <c r="U110" s="51" t="e">
        <f>ROUND(VLOOKUP(EVID_HNOJENI!N110,HNOJIVA_ALL!$A$2:$Z$3303,20,FALSE)*K110*IF(L110="t",10,IF(L110="kg",0.01,IF(L110="q",1,IF(L110="l",0.01*VLOOKUP(EVID_HNOJENI!N110,HNOJIVA_ALL!$A$2:$AE$3303,31,FALSE),"CHYBA")))),2)</f>
        <v>#N/A</v>
      </c>
    </row>
    <row r="111" spans="1:21" x14ac:dyDescent="0.2">
      <c r="A111" s="32"/>
      <c r="B111" s="45" t="e">
        <f>VLOOKUP($A111,EVID_OSEVU!$A$1:$M$4972,2,FALSE)</f>
        <v>#N/A</v>
      </c>
      <c r="C111" s="45" t="e">
        <f>VLOOKUP($A111,EVID_OSEVU!$A$1:$M$4972,3,FALSE)</f>
        <v>#N/A</v>
      </c>
      <c r="D111" s="45" t="e">
        <f>VLOOKUP($A111,EVID_OSEVU!$A$1:$M$4972,4,FALSE)</f>
        <v>#N/A</v>
      </c>
      <c r="E111" s="45" t="e">
        <f>VLOOKUP($A111,EVID_OSEVU!$A$1:$M$4972,7,FALSE)</f>
        <v>#N/A</v>
      </c>
      <c r="F111" s="45" t="e">
        <f>VLOOKUP($A111,EVID_OSEVU!$A$1:$M$4972,8,FALSE)</f>
        <v>#N/A</v>
      </c>
      <c r="G111" s="45" t="e">
        <f>VLOOKUP($A111,EVID_OSEVU!$A$1:$M$4972,11,FALSE)</f>
        <v>#N/A</v>
      </c>
      <c r="H111" s="35"/>
      <c r="I111" s="48"/>
      <c r="J111" s="33" t="e">
        <f>VLOOKUP($A111,EVID_OSEVU!$A$1:$M$4972,11,FALSE)</f>
        <v>#N/A</v>
      </c>
      <c r="K111" s="39"/>
      <c r="L111" s="49"/>
      <c r="M111" s="89" t="e">
        <f t="shared" si="1"/>
        <v>#N/A</v>
      </c>
      <c r="N111" s="50"/>
      <c r="O111" s="37" t="e">
        <f>VLOOKUP(EVID_HNOJENI!N111,HNOJIVA_ALL!$A$2:$Z$3303,4,FALSE)</f>
        <v>#N/A</v>
      </c>
      <c r="P111" s="51" t="e">
        <f>ROUND(VLOOKUP(EVID_HNOJENI!N111,HNOJIVA_ALL!$A$2:$Z$3303,14,FALSE)*K111*IF(L111="t",10,IF(L111="kg",0.01,IF(L111="q",1,IF(L111="l",0.01*VLOOKUP(EVID_HNOJENI!N111,HNOJIVA_ALL!$A$2:$AE$3303,31,FALSE),"CHYBA")))),2)</f>
        <v>#N/A</v>
      </c>
      <c r="Q111" s="51" t="e">
        <f>ROUND(VLOOKUP(EVID_HNOJENI!N111,HNOJIVA_ALL!$A$2:$Z$3303,15,FALSE)*K111*IF(L111="t",10,IF(L111="kg",0.01,IF(L111="q",1,IF(L111="l",0.01*VLOOKUP(EVID_HNOJENI!N111,HNOJIVA_ALL!$A$2:$AE$3303,31,FALSE),"CHYBA")))),2)</f>
        <v>#N/A</v>
      </c>
      <c r="R111" s="51" t="e">
        <f>ROUND(VLOOKUP(EVID_HNOJENI!N111,HNOJIVA_ALL!$A$2:$Z$3303,16,FALSE)*K111*IF(L111="t",10,IF(L111="kg",0.01,IF(L111="q",1,IF(L111="l",0.01*VLOOKUP(EVID_HNOJENI!N111,HNOJIVA_ALL!$A$2:$AE$3303,31,FALSE),"CHYBA")))),2)</f>
        <v>#N/A</v>
      </c>
      <c r="S111" s="51" t="e">
        <f>ROUND(VLOOKUP(EVID_HNOJENI!N111,HNOJIVA_ALL!$A$2:$Z$3303,18,FALSE)*K111*IF(L111="t",10,IF(L111="kg",0.01,IF(L111="q",1,IF(L111="l",0.01*VLOOKUP(EVID_HNOJENI!N111,HNOJIVA_ALL!$A$2:$AE$3303,31,FALSE),"CHYBA")))),2)</f>
        <v>#N/A</v>
      </c>
      <c r="T111" s="51" t="e">
        <f>ROUND(VLOOKUP(EVID_HNOJENI!N111,HNOJIVA_ALL!$A$2:$Z$3303,17,FALSE)*K111*IF(L111="t",10,IF(L111="kg",0.01,IF(L111="q",1,IF(L111="l",0.01*VLOOKUP(EVID_HNOJENI!N111,HNOJIVA_ALL!$A$2:$AE$3303,31,FALSE),"CHYBA")))),2)</f>
        <v>#N/A</v>
      </c>
      <c r="U111" s="51" t="e">
        <f>ROUND(VLOOKUP(EVID_HNOJENI!N111,HNOJIVA_ALL!$A$2:$Z$3303,20,FALSE)*K111*IF(L111="t",10,IF(L111="kg",0.01,IF(L111="q",1,IF(L111="l",0.01*VLOOKUP(EVID_HNOJENI!N111,HNOJIVA_ALL!$A$2:$AE$3303,31,FALSE),"CHYBA")))),2)</f>
        <v>#N/A</v>
      </c>
    </row>
    <row r="112" spans="1:21" x14ac:dyDescent="0.2">
      <c r="A112" s="32"/>
      <c r="B112" s="45" t="e">
        <f>VLOOKUP($A112,EVID_OSEVU!$A$1:$M$4972,2,FALSE)</f>
        <v>#N/A</v>
      </c>
      <c r="C112" s="45" t="e">
        <f>VLOOKUP($A112,EVID_OSEVU!$A$1:$M$4972,3,FALSE)</f>
        <v>#N/A</v>
      </c>
      <c r="D112" s="45" t="e">
        <f>VLOOKUP($A112,EVID_OSEVU!$A$1:$M$4972,4,FALSE)</f>
        <v>#N/A</v>
      </c>
      <c r="E112" s="45" t="e">
        <f>VLOOKUP($A112,EVID_OSEVU!$A$1:$M$4972,7,FALSE)</f>
        <v>#N/A</v>
      </c>
      <c r="F112" s="45" t="e">
        <f>VLOOKUP($A112,EVID_OSEVU!$A$1:$M$4972,8,FALSE)</f>
        <v>#N/A</v>
      </c>
      <c r="G112" s="45" t="e">
        <f>VLOOKUP($A112,EVID_OSEVU!$A$1:$M$4972,11,FALSE)</f>
        <v>#N/A</v>
      </c>
      <c r="H112" s="35"/>
      <c r="I112" s="48"/>
      <c r="J112" s="33" t="e">
        <f>VLOOKUP($A112,EVID_OSEVU!$A$1:$M$4972,11,FALSE)</f>
        <v>#N/A</v>
      </c>
      <c r="K112" s="39"/>
      <c r="L112" s="49"/>
      <c r="M112" s="89" t="e">
        <f t="shared" si="1"/>
        <v>#N/A</v>
      </c>
      <c r="N112" s="50"/>
      <c r="O112" s="37" t="e">
        <f>VLOOKUP(EVID_HNOJENI!N112,HNOJIVA_ALL!$A$2:$Z$3303,4,FALSE)</f>
        <v>#N/A</v>
      </c>
      <c r="P112" s="51" t="e">
        <f>ROUND(VLOOKUP(EVID_HNOJENI!N112,HNOJIVA_ALL!$A$2:$Z$3303,14,FALSE)*K112*IF(L112="t",10,IF(L112="kg",0.01,IF(L112="q",1,IF(L112="l",0.01*VLOOKUP(EVID_HNOJENI!N112,HNOJIVA_ALL!$A$2:$AE$3303,31,FALSE),"CHYBA")))),2)</f>
        <v>#N/A</v>
      </c>
      <c r="Q112" s="51" t="e">
        <f>ROUND(VLOOKUP(EVID_HNOJENI!N112,HNOJIVA_ALL!$A$2:$Z$3303,15,FALSE)*K112*IF(L112="t",10,IF(L112="kg",0.01,IF(L112="q",1,IF(L112="l",0.01*VLOOKUP(EVID_HNOJENI!N112,HNOJIVA_ALL!$A$2:$AE$3303,31,FALSE),"CHYBA")))),2)</f>
        <v>#N/A</v>
      </c>
      <c r="R112" s="51" t="e">
        <f>ROUND(VLOOKUP(EVID_HNOJENI!N112,HNOJIVA_ALL!$A$2:$Z$3303,16,FALSE)*K112*IF(L112="t",10,IF(L112="kg",0.01,IF(L112="q",1,IF(L112="l",0.01*VLOOKUP(EVID_HNOJENI!N112,HNOJIVA_ALL!$A$2:$AE$3303,31,FALSE),"CHYBA")))),2)</f>
        <v>#N/A</v>
      </c>
      <c r="S112" s="51" t="e">
        <f>ROUND(VLOOKUP(EVID_HNOJENI!N112,HNOJIVA_ALL!$A$2:$Z$3303,18,FALSE)*K112*IF(L112="t",10,IF(L112="kg",0.01,IF(L112="q",1,IF(L112="l",0.01*VLOOKUP(EVID_HNOJENI!N112,HNOJIVA_ALL!$A$2:$AE$3303,31,FALSE),"CHYBA")))),2)</f>
        <v>#N/A</v>
      </c>
      <c r="T112" s="51" t="e">
        <f>ROUND(VLOOKUP(EVID_HNOJENI!N112,HNOJIVA_ALL!$A$2:$Z$3303,17,FALSE)*K112*IF(L112="t",10,IF(L112="kg",0.01,IF(L112="q",1,IF(L112="l",0.01*VLOOKUP(EVID_HNOJENI!N112,HNOJIVA_ALL!$A$2:$AE$3303,31,FALSE),"CHYBA")))),2)</f>
        <v>#N/A</v>
      </c>
      <c r="U112" s="51" t="e">
        <f>ROUND(VLOOKUP(EVID_HNOJENI!N112,HNOJIVA_ALL!$A$2:$Z$3303,20,FALSE)*K112*IF(L112="t",10,IF(L112="kg",0.01,IF(L112="q",1,IF(L112="l",0.01*VLOOKUP(EVID_HNOJENI!N112,HNOJIVA_ALL!$A$2:$AE$3303,31,FALSE),"CHYBA")))),2)</f>
        <v>#N/A</v>
      </c>
    </row>
    <row r="113" spans="1:21" x14ac:dyDescent="0.2">
      <c r="A113" s="32"/>
      <c r="B113" s="45" t="e">
        <f>VLOOKUP($A113,EVID_OSEVU!$A$1:$M$4972,2,FALSE)</f>
        <v>#N/A</v>
      </c>
      <c r="C113" s="45" t="e">
        <f>VLOOKUP($A113,EVID_OSEVU!$A$1:$M$4972,3,FALSE)</f>
        <v>#N/A</v>
      </c>
      <c r="D113" s="45" t="e">
        <f>VLOOKUP($A113,EVID_OSEVU!$A$1:$M$4972,4,FALSE)</f>
        <v>#N/A</v>
      </c>
      <c r="E113" s="45" t="e">
        <f>VLOOKUP($A113,EVID_OSEVU!$A$1:$M$4972,7,FALSE)</f>
        <v>#N/A</v>
      </c>
      <c r="F113" s="45" t="e">
        <f>VLOOKUP($A113,EVID_OSEVU!$A$1:$M$4972,8,FALSE)</f>
        <v>#N/A</v>
      </c>
      <c r="G113" s="45" t="e">
        <f>VLOOKUP($A113,EVID_OSEVU!$A$1:$M$4972,11,FALSE)</f>
        <v>#N/A</v>
      </c>
      <c r="H113" s="35"/>
      <c r="I113" s="48"/>
      <c r="J113" s="33" t="e">
        <f>VLOOKUP($A113,EVID_OSEVU!$A$1:$M$4972,11,FALSE)</f>
        <v>#N/A</v>
      </c>
      <c r="K113" s="39"/>
      <c r="L113" s="49"/>
      <c r="M113" s="89" t="e">
        <f t="shared" si="1"/>
        <v>#N/A</v>
      </c>
      <c r="N113" s="50"/>
      <c r="O113" s="37" t="e">
        <f>VLOOKUP(EVID_HNOJENI!N113,HNOJIVA_ALL!$A$2:$Z$3303,4,FALSE)</f>
        <v>#N/A</v>
      </c>
      <c r="P113" s="51" t="e">
        <f>ROUND(VLOOKUP(EVID_HNOJENI!N113,HNOJIVA_ALL!$A$2:$Z$3303,14,FALSE)*K113*IF(L113="t",10,IF(L113="kg",0.01,IF(L113="q",1,IF(L113="l",0.01*VLOOKUP(EVID_HNOJENI!N113,HNOJIVA_ALL!$A$2:$AE$3303,31,FALSE),"CHYBA")))),2)</f>
        <v>#N/A</v>
      </c>
      <c r="Q113" s="51" t="e">
        <f>ROUND(VLOOKUP(EVID_HNOJENI!N113,HNOJIVA_ALL!$A$2:$Z$3303,15,FALSE)*K113*IF(L113="t",10,IF(L113="kg",0.01,IF(L113="q",1,IF(L113="l",0.01*VLOOKUP(EVID_HNOJENI!N113,HNOJIVA_ALL!$A$2:$AE$3303,31,FALSE),"CHYBA")))),2)</f>
        <v>#N/A</v>
      </c>
      <c r="R113" s="51" t="e">
        <f>ROUND(VLOOKUP(EVID_HNOJENI!N113,HNOJIVA_ALL!$A$2:$Z$3303,16,FALSE)*K113*IF(L113="t",10,IF(L113="kg",0.01,IF(L113="q",1,IF(L113="l",0.01*VLOOKUP(EVID_HNOJENI!N113,HNOJIVA_ALL!$A$2:$AE$3303,31,FALSE),"CHYBA")))),2)</f>
        <v>#N/A</v>
      </c>
      <c r="S113" s="51" t="e">
        <f>ROUND(VLOOKUP(EVID_HNOJENI!N113,HNOJIVA_ALL!$A$2:$Z$3303,18,FALSE)*K113*IF(L113="t",10,IF(L113="kg",0.01,IF(L113="q",1,IF(L113="l",0.01*VLOOKUP(EVID_HNOJENI!N113,HNOJIVA_ALL!$A$2:$AE$3303,31,FALSE),"CHYBA")))),2)</f>
        <v>#N/A</v>
      </c>
      <c r="T113" s="51" t="e">
        <f>ROUND(VLOOKUP(EVID_HNOJENI!N113,HNOJIVA_ALL!$A$2:$Z$3303,17,FALSE)*K113*IF(L113="t",10,IF(L113="kg",0.01,IF(L113="q",1,IF(L113="l",0.01*VLOOKUP(EVID_HNOJENI!N113,HNOJIVA_ALL!$A$2:$AE$3303,31,FALSE),"CHYBA")))),2)</f>
        <v>#N/A</v>
      </c>
      <c r="U113" s="51" t="e">
        <f>ROUND(VLOOKUP(EVID_HNOJENI!N113,HNOJIVA_ALL!$A$2:$Z$3303,20,FALSE)*K113*IF(L113="t",10,IF(L113="kg",0.01,IF(L113="q",1,IF(L113="l",0.01*VLOOKUP(EVID_HNOJENI!N113,HNOJIVA_ALL!$A$2:$AE$3303,31,FALSE),"CHYBA")))),2)</f>
        <v>#N/A</v>
      </c>
    </row>
    <row r="114" spans="1:21" x14ac:dyDescent="0.2">
      <c r="A114" s="32"/>
      <c r="B114" s="45" t="e">
        <f>VLOOKUP($A114,EVID_OSEVU!$A$1:$M$4972,2,FALSE)</f>
        <v>#N/A</v>
      </c>
      <c r="C114" s="45" t="e">
        <f>VLOOKUP($A114,EVID_OSEVU!$A$1:$M$4972,3,FALSE)</f>
        <v>#N/A</v>
      </c>
      <c r="D114" s="45" t="e">
        <f>VLOOKUP($A114,EVID_OSEVU!$A$1:$M$4972,4,FALSE)</f>
        <v>#N/A</v>
      </c>
      <c r="E114" s="45" t="e">
        <f>VLOOKUP($A114,EVID_OSEVU!$A$1:$M$4972,7,FALSE)</f>
        <v>#N/A</v>
      </c>
      <c r="F114" s="45" t="e">
        <f>VLOOKUP($A114,EVID_OSEVU!$A$1:$M$4972,8,FALSE)</f>
        <v>#N/A</v>
      </c>
      <c r="G114" s="45" t="e">
        <f>VLOOKUP($A114,EVID_OSEVU!$A$1:$M$4972,11,FALSE)</f>
        <v>#N/A</v>
      </c>
      <c r="H114" s="35"/>
      <c r="I114" s="48"/>
      <c r="J114" s="33" t="e">
        <f>VLOOKUP($A114,EVID_OSEVU!$A$1:$M$4972,11,FALSE)</f>
        <v>#N/A</v>
      </c>
      <c r="K114" s="39"/>
      <c r="L114" s="49"/>
      <c r="M114" s="89" t="e">
        <f t="shared" si="1"/>
        <v>#N/A</v>
      </c>
      <c r="N114" s="50"/>
      <c r="O114" s="37" t="e">
        <f>VLOOKUP(EVID_HNOJENI!N114,HNOJIVA_ALL!$A$2:$Z$3303,4,FALSE)</f>
        <v>#N/A</v>
      </c>
      <c r="P114" s="51" t="e">
        <f>ROUND(VLOOKUP(EVID_HNOJENI!N114,HNOJIVA_ALL!$A$2:$Z$3303,14,FALSE)*K114*IF(L114="t",10,IF(L114="kg",0.01,IF(L114="q",1,IF(L114="l",0.01*VLOOKUP(EVID_HNOJENI!N114,HNOJIVA_ALL!$A$2:$AE$3303,31,FALSE),"CHYBA")))),2)</f>
        <v>#N/A</v>
      </c>
      <c r="Q114" s="51" t="e">
        <f>ROUND(VLOOKUP(EVID_HNOJENI!N114,HNOJIVA_ALL!$A$2:$Z$3303,15,FALSE)*K114*IF(L114="t",10,IF(L114="kg",0.01,IF(L114="q",1,IF(L114="l",0.01*VLOOKUP(EVID_HNOJENI!N114,HNOJIVA_ALL!$A$2:$AE$3303,31,FALSE),"CHYBA")))),2)</f>
        <v>#N/A</v>
      </c>
      <c r="R114" s="51" t="e">
        <f>ROUND(VLOOKUP(EVID_HNOJENI!N114,HNOJIVA_ALL!$A$2:$Z$3303,16,FALSE)*K114*IF(L114="t",10,IF(L114="kg",0.01,IF(L114="q",1,IF(L114="l",0.01*VLOOKUP(EVID_HNOJENI!N114,HNOJIVA_ALL!$A$2:$AE$3303,31,FALSE),"CHYBA")))),2)</f>
        <v>#N/A</v>
      </c>
      <c r="S114" s="51" t="e">
        <f>ROUND(VLOOKUP(EVID_HNOJENI!N114,HNOJIVA_ALL!$A$2:$Z$3303,18,FALSE)*K114*IF(L114="t",10,IF(L114="kg",0.01,IF(L114="q",1,IF(L114="l",0.01*VLOOKUP(EVID_HNOJENI!N114,HNOJIVA_ALL!$A$2:$AE$3303,31,FALSE),"CHYBA")))),2)</f>
        <v>#N/A</v>
      </c>
      <c r="T114" s="51" t="e">
        <f>ROUND(VLOOKUP(EVID_HNOJENI!N114,HNOJIVA_ALL!$A$2:$Z$3303,17,FALSE)*K114*IF(L114="t",10,IF(L114="kg",0.01,IF(L114="q",1,IF(L114="l",0.01*VLOOKUP(EVID_HNOJENI!N114,HNOJIVA_ALL!$A$2:$AE$3303,31,FALSE),"CHYBA")))),2)</f>
        <v>#N/A</v>
      </c>
      <c r="U114" s="51" t="e">
        <f>ROUND(VLOOKUP(EVID_HNOJENI!N114,HNOJIVA_ALL!$A$2:$Z$3303,20,FALSE)*K114*IF(L114="t",10,IF(L114="kg",0.01,IF(L114="q",1,IF(L114="l",0.01*VLOOKUP(EVID_HNOJENI!N114,HNOJIVA_ALL!$A$2:$AE$3303,31,FALSE),"CHYBA")))),2)</f>
        <v>#N/A</v>
      </c>
    </row>
    <row r="115" spans="1:21" x14ac:dyDescent="0.2">
      <c r="A115" s="32"/>
      <c r="B115" s="45" t="e">
        <f>VLOOKUP($A115,EVID_OSEVU!$A$1:$M$4972,2,FALSE)</f>
        <v>#N/A</v>
      </c>
      <c r="C115" s="45" t="e">
        <f>VLOOKUP($A115,EVID_OSEVU!$A$1:$M$4972,3,FALSE)</f>
        <v>#N/A</v>
      </c>
      <c r="D115" s="45" t="e">
        <f>VLOOKUP($A115,EVID_OSEVU!$A$1:$M$4972,4,FALSE)</f>
        <v>#N/A</v>
      </c>
      <c r="E115" s="45" t="e">
        <f>VLOOKUP($A115,EVID_OSEVU!$A$1:$M$4972,7,FALSE)</f>
        <v>#N/A</v>
      </c>
      <c r="F115" s="45" t="e">
        <f>VLOOKUP($A115,EVID_OSEVU!$A$1:$M$4972,8,FALSE)</f>
        <v>#N/A</v>
      </c>
      <c r="G115" s="45" t="e">
        <f>VLOOKUP($A115,EVID_OSEVU!$A$1:$M$4972,11,FALSE)</f>
        <v>#N/A</v>
      </c>
      <c r="H115" s="35"/>
      <c r="I115" s="48"/>
      <c r="J115" s="33" t="e">
        <f>VLOOKUP($A115,EVID_OSEVU!$A$1:$M$4972,11,FALSE)</f>
        <v>#N/A</v>
      </c>
      <c r="K115" s="39"/>
      <c r="L115" s="49"/>
      <c r="M115" s="89" t="e">
        <f t="shared" si="1"/>
        <v>#N/A</v>
      </c>
      <c r="N115" s="50"/>
      <c r="O115" s="37" t="e">
        <f>VLOOKUP(EVID_HNOJENI!N115,HNOJIVA_ALL!$A$2:$Z$3303,4,FALSE)</f>
        <v>#N/A</v>
      </c>
      <c r="P115" s="51" t="e">
        <f>ROUND(VLOOKUP(EVID_HNOJENI!N115,HNOJIVA_ALL!$A$2:$Z$3303,14,FALSE)*K115*IF(L115="t",10,IF(L115="kg",0.01,IF(L115="q",1,IF(L115="l",0.01*VLOOKUP(EVID_HNOJENI!N115,HNOJIVA_ALL!$A$2:$AE$3303,31,FALSE),"CHYBA")))),2)</f>
        <v>#N/A</v>
      </c>
      <c r="Q115" s="51" t="e">
        <f>ROUND(VLOOKUP(EVID_HNOJENI!N115,HNOJIVA_ALL!$A$2:$Z$3303,15,FALSE)*K115*IF(L115="t",10,IF(L115="kg",0.01,IF(L115="q",1,IF(L115="l",0.01*VLOOKUP(EVID_HNOJENI!N115,HNOJIVA_ALL!$A$2:$AE$3303,31,FALSE),"CHYBA")))),2)</f>
        <v>#N/A</v>
      </c>
      <c r="R115" s="51" t="e">
        <f>ROUND(VLOOKUP(EVID_HNOJENI!N115,HNOJIVA_ALL!$A$2:$Z$3303,16,FALSE)*K115*IF(L115="t",10,IF(L115="kg",0.01,IF(L115="q",1,IF(L115="l",0.01*VLOOKUP(EVID_HNOJENI!N115,HNOJIVA_ALL!$A$2:$AE$3303,31,FALSE),"CHYBA")))),2)</f>
        <v>#N/A</v>
      </c>
      <c r="S115" s="51" t="e">
        <f>ROUND(VLOOKUP(EVID_HNOJENI!N115,HNOJIVA_ALL!$A$2:$Z$3303,18,FALSE)*K115*IF(L115="t",10,IF(L115="kg",0.01,IF(L115="q",1,IF(L115="l",0.01*VLOOKUP(EVID_HNOJENI!N115,HNOJIVA_ALL!$A$2:$AE$3303,31,FALSE),"CHYBA")))),2)</f>
        <v>#N/A</v>
      </c>
      <c r="T115" s="51" t="e">
        <f>ROUND(VLOOKUP(EVID_HNOJENI!N115,HNOJIVA_ALL!$A$2:$Z$3303,17,FALSE)*K115*IF(L115="t",10,IF(L115="kg",0.01,IF(L115="q",1,IF(L115="l",0.01*VLOOKUP(EVID_HNOJENI!N115,HNOJIVA_ALL!$A$2:$AE$3303,31,FALSE),"CHYBA")))),2)</f>
        <v>#N/A</v>
      </c>
      <c r="U115" s="51" t="e">
        <f>ROUND(VLOOKUP(EVID_HNOJENI!N115,HNOJIVA_ALL!$A$2:$Z$3303,20,FALSE)*K115*IF(L115="t",10,IF(L115="kg",0.01,IF(L115="q",1,IF(L115="l",0.01*VLOOKUP(EVID_HNOJENI!N115,HNOJIVA_ALL!$A$2:$AE$3303,31,FALSE),"CHYBA")))),2)</f>
        <v>#N/A</v>
      </c>
    </row>
    <row r="116" spans="1:21" x14ac:dyDescent="0.2">
      <c r="A116" s="32"/>
      <c r="B116" s="45" t="e">
        <f>VLOOKUP($A116,EVID_OSEVU!$A$1:$M$4972,2,FALSE)</f>
        <v>#N/A</v>
      </c>
      <c r="C116" s="45" t="e">
        <f>VLOOKUP($A116,EVID_OSEVU!$A$1:$M$4972,3,FALSE)</f>
        <v>#N/A</v>
      </c>
      <c r="D116" s="45" t="e">
        <f>VLOOKUP($A116,EVID_OSEVU!$A$1:$M$4972,4,FALSE)</f>
        <v>#N/A</v>
      </c>
      <c r="E116" s="45" t="e">
        <f>VLOOKUP($A116,EVID_OSEVU!$A$1:$M$4972,7,FALSE)</f>
        <v>#N/A</v>
      </c>
      <c r="F116" s="45" t="e">
        <f>VLOOKUP($A116,EVID_OSEVU!$A$1:$M$4972,8,FALSE)</f>
        <v>#N/A</v>
      </c>
      <c r="G116" s="45" t="e">
        <f>VLOOKUP($A116,EVID_OSEVU!$A$1:$M$4972,11,FALSE)</f>
        <v>#N/A</v>
      </c>
      <c r="H116" s="35"/>
      <c r="I116" s="48"/>
      <c r="J116" s="33" t="e">
        <f>VLOOKUP($A116,EVID_OSEVU!$A$1:$M$4972,11,FALSE)</f>
        <v>#N/A</v>
      </c>
      <c r="K116" s="39"/>
      <c r="L116" s="49"/>
      <c r="M116" s="89" t="e">
        <f t="shared" si="1"/>
        <v>#N/A</v>
      </c>
      <c r="N116" s="50"/>
      <c r="O116" s="37" t="e">
        <f>VLOOKUP(EVID_HNOJENI!N116,HNOJIVA_ALL!$A$2:$Z$3303,4,FALSE)</f>
        <v>#N/A</v>
      </c>
      <c r="P116" s="51" t="e">
        <f>ROUND(VLOOKUP(EVID_HNOJENI!N116,HNOJIVA_ALL!$A$2:$Z$3303,14,FALSE)*K116*IF(L116="t",10,IF(L116="kg",0.01,IF(L116="q",1,IF(L116="l",0.01*VLOOKUP(EVID_HNOJENI!N116,HNOJIVA_ALL!$A$2:$AE$3303,31,FALSE),"CHYBA")))),2)</f>
        <v>#N/A</v>
      </c>
      <c r="Q116" s="51" t="e">
        <f>ROUND(VLOOKUP(EVID_HNOJENI!N116,HNOJIVA_ALL!$A$2:$Z$3303,15,FALSE)*K116*IF(L116="t",10,IF(L116="kg",0.01,IF(L116="q",1,IF(L116="l",0.01*VLOOKUP(EVID_HNOJENI!N116,HNOJIVA_ALL!$A$2:$AE$3303,31,FALSE),"CHYBA")))),2)</f>
        <v>#N/A</v>
      </c>
      <c r="R116" s="51" t="e">
        <f>ROUND(VLOOKUP(EVID_HNOJENI!N116,HNOJIVA_ALL!$A$2:$Z$3303,16,FALSE)*K116*IF(L116="t",10,IF(L116="kg",0.01,IF(L116="q",1,IF(L116="l",0.01*VLOOKUP(EVID_HNOJENI!N116,HNOJIVA_ALL!$A$2:$AE$3303,31,FALSE),"CHYBA")))),2)</f>
        <v>#N/A</v>
      </c>
      <c r="S116" s="51" t="e">
        <f>ROUND(VLOOKUP(EVID_HNOJENI!N116,HNOJIVA_ALL!$A$2:$Z$3303,18,FALSE)*K116*IF(L116="t",10,IF(L116="kg",0.01,IF(L116="q",1,IF(L116="l",0.01*VLOOKUP(EVID_HNOJENI!N116,HNOJIVA_ALL!$A$2:$AE$3303,31,FALSE),"CHYBA")))),2)</f>
        <v>#N/A</v>
      </c>
      <c r="T116" s="51" t="e">
        <f>ROUND(VLOOKUP(EVID_HNOJENI!N116,HNOJIVA_ALL!$A$2:$Z$3303,17,FALSE)*K116*IF(L116="t",10,IF(L116="kg",0.01,IF(L116="q",1,IF(L116="l",0.01*VLOOKUP(EVID_HNOJENI!N116,HNOJIVA_ALL!$A$2:$AE$3303,31,FALSE),"CHYBA")))),2)</f>
        <v>#N/A</v>
      </c>
      <c r="U116" s="51" t="e">
        <f>ROUND(VLOOKUP(EVID_HNOJENI!N116,HNOJIVA_ALL!$A$2:$Z$3303,20,FALSE)*K116*IF(L116="t",10,IF(L116="kg",0.01,IF(L116="q",1,IF(L116="l",0.01*VLOOKUP(EVID_HNOJENI!N116,HNOJIVA_ALL!$A$2:$AE$3303,31,FALSE),"CHYBA")))),2)</f>
        <v>#N/A</v>
      </c>
    </row>
    <row r="117" spans="1:21" x14ac:dyDescent="0.2">
      <c r="A117" s="32"/>
      <c r="B117" s="45" t="e">
        <f>VLOOKUP($A117,EVID_OSEVU!$A$1:$M$4972,2,FALSE)</f>
        <v>#N/A</v>
      </c>
      <c r="C117" s="45" t="e">
        <f>VLOOKUP($A117,EVID_OSEVU!$A$1:$M$4972,3,FALSE)</f>
        <v>#N/A</v>
      </c>
      <c r="D117" s="45" t="e">
        <f>VLOOKUP($A117,EVID_OSEVU!$A$1:$M$4972,4,FALSE)</f>
        <v>#N/A</v>
      </c>
      <c r="E117" s="45" t="e">
        <f>VLOOKUP($A117,EVID_OSEVU!$A$1:$M$4972,7,FALSE)</f>
        <v>#N/A</v>
      </c>
      <c r="F117" s="45" t="e">
        <f>VLOOKUP($A117,EVID_OSEVU!$A$1:$M$4972,8,FALSE)</f>
        <v>#N/A</v>
      </c>
      <c r="G117" s="45" t="e">
        <f>VLOOKUP($A117,EVID_OSEVU!$A$1:$M$4972,11,FALSE)</f>
        <v>#N/A</v>
      </c>
      <c r="H117" s="35"/>
      <c r="I117" s="48"/>
      <c r="J117" s="33" t="e">
        <f>VLOOKUP($A117,EVID_OSEVU!$A$1:$M$4972,11,FALSE)</f>
        <v>#N/A</v>
      </c>
      <c r="K117" s="39"/>
      <c r="L117" s="49"/>
      <c r="M117" s="89" t="e">
        <f t="shared" si="1"/>
        <v>#N/A</v>
      </c>
      <c r="N117" s="50"/>
      <c r="O117" s="37" t="e">
        <f>VLOOKUP(EVID_HNOJENI!N117,HNOJIVA_ALL!$A$2:$Z$3303,4,FALSE)</f>
        <v>#N/A</v>
      </c>
      <c r="P117" s="51" t="e">
        <f>ROUND(VLOOKUP(EVID_HNOJENI!N117,HNOJIVA_ALL!$A$2:$Z$3303,14,FALSE)*K117*IF(L117="t",10,IF(L117="kg",0.01,IF(L117="q",1,IF(L117="l",0.01*VLOOKUP(EVID_HNOJENI!N117,HNOJIVA_ALL!$A$2:$AE$3303,31,FALSE),"CHYBA")))),2)</f>
        <v>#N/A</v>
      </c>
      <c r="Q117" s="51" t="e">
        <f>ROUND(VLOOKUP(EVID_HNOJENI!N117,HNOJIVA_ALL!$A$2:$Z$3303,15,FALSE)*K117*IF(L117="t",10,IF(L117="kg",0.01,IF(L117="q",1,IF(L117="l",0.01*VLOOKUP(EVID_HNOJENI!N117,HNOJIVA_ALL!$A$2:$AE$3303,31,FALSE),"CHYBA")))),2)</f>
        <v>#N/A</v>
      </c>
      <c r="R117" s="51" t="e">
        <f>ROUND(VLOOKUP(EVID_HNOJENI!N117,HNOJIVA_ALL!$A$2:$Z$3303,16,FALSE)*K117*IF(L117="t",10,IF(L117="kg",0.01,IF(L117="q",1,IF(L117="l",0.01*VLOOKUP(EVID_HNOJENI!N117,HNOJIVA_ALL!$A$2:$AE$3303,31,FALSE),"CHYBA")))),2)</f>
        <v>#N/A</v>
      </c>
      <c r="S117" s="51" t="e">
        <f>ROUND(VLOOKUP(EVID_HNOJENI!N117,HNOJIVA_ALL!$A$2:$Z$3303,18,FALSE)*K117*IF(L117="t",10,IF(L117="kg",0.01,IF(L117="q",1,IF(L117="l",0.01*VLOOKUP(EVID_HNOJENI!N117,HNOJIVA_ALL!$A$2:$AE$3303,31,FALSE),"CHYBA")))),2)</f>
        <v>#N/A</v>
      </c>
      <c r="T117" s="51" t="e">
        <f>ROUND(VLOOKUP(EVID_HNOJENI!N117,HNOJIVA_ALL!$A$2:$Z$3303,17,FALSE)*K117*IF(L117="t",10,IF(L117="kg",0.01,IF(L117="q",1,IF(L117="l",0.01*VLOOKUP(EVID_HNOJENI!N117,HNOJIVA_ALL!$A$2:$AE$3303,31,FALSE),"CHYBA")))),2)</f>
        <v>#N/A</v>
      </c>
      <c r="U117" s="51" t="e">
        <f>ROUND(VLOOKUP(EVID_HNOJENI!N117,HNOJIVA_ALL!$A$2:$Z$3303,20,FALSE)*K117*IF(L117="t",10,IF(L117="kg",0.01,IF(L117="q",1,IF(L117="l",0.01*VLOOKUP(EVID_HNOJENI!N117,HNOJIVA_ALL!$A$2:$AE$3303,31,FALSE),"CHYBA")))),2)</f>
        <v>#N/A</v>
      </c>
    </row>
    <row r="118" spans="1:21" x14ac:dyDescent="0.2">
      <c r="A118" s="32"/>
      <c r="B118" s="45" t="e">
        <f>VLOOKUP($A118,EVID_OSEVU!$A$1:$M$4972,2,FALSE)</f>
        <v>#N/A</v>
      </c>
      <c r="C118" s="45" t="e">
        <f>VLOOKUP($A118,EVID_OSEVU!$A$1:$M$4972,3,FALSE)</f>
        <v>#N/A</v>
      </c>
      <c r="D118" s="45" t="e">
        <f>VLOOKUP($A118,EVID_OSEVU!$A$1:$M$4972,4,FALSE)</f>
        <v>#N/A</v>
      </c>
      <c r="E118" s="45" t="e">
        <f>VLOOKUP($A118,EVID_OSEVU!$A$1:$M$4972,7,FALSE)</f>
        <v>#N/A</v>
      </c>
      <c r="F118" s="45" t="e">
        <f>VLOOKUP($A118,EVID_OSEVU!$A$1:$M$4972,8,FALSE)</f>
        <v>#N/A</v>
      </c>
      <c r="G118" s="45" t="e">
        <f>VLOOKUP($A118,EVID_OSEVU!$A$1:$M$4972,11,FALSE)</f>
        <v>#N/A</v>
      </c>
      <c r="H118" s="35"/>
      <c r="I118" s="48"/>
      <c r="J118" s="33" t="e">
        <f>VLOOKUP($A118,EVID_OSEVU!$A$1:$M$4972,11,FALSE)</f>
        <v>#N/A</v>
      </c>
      <c r="K118" s="39"/>
      <c r="L118" s="49"/>
      <c r="M118" s="89" t="e">
        <f t="shared" si="1"/>
        <v>#N/A</v>
      </c>
      <c r="N118" s="50"/>
      <c r="O118" s="37" t="e">
        <f>VLOOKUP(EVID_HNOJENI!N118,HNOJIVA_ALL!$A$2:$Z$3303,4,FALSE)</f>
        <v>#N/A</v>
      </c>
      <c r="P118" s="51" t="e">
        <f>ROUND(VLOOKUP(EVID_HNOJENI!N118,HNOJIVA_ALL!$A$2:$Z$3303,14,FALSE)*K118*IF(L118="t",10,IF(L118="kg",0.01,IF(L118="q",1,IF(L118="l",0.01*VLOOKUP(EVID_HNOJENI!N118,HNOJIVA_ALL!$A$2:$AE$3303,31,FALSE),"CHYBA")))),2)</f>
        <v>#N/A</v>
      </c>
      <c r="Q118" s="51" t="e">
        <f>ROUND(VLOOKUP(EVID_HNOJENI!N118,HNOJIVA_ALL!$A$2:$Z$3303,15,FALSE)*K118*IF(L118="t",10,IF(L118="kg",0.01,IF(L118="q",1,IF(L118="l",0.01*VLOOKUP(EVID_HNOJENI!N118,HNOJIVA_ALL!$A$2:$AE$3303,31,FALSE),"CHYBA")))),2)</f>
        <v>#N/A</v>
      </c>
      <c r="R118" s="51" t="e">
        <f>ROUND(VLOOKUP(EVID_HNOJENI!N118,HNOJIVA_ALL!$A$2:$Z$3303,16,FALSE)*K118*IF(L118="t",10,IF(L118="kg",0.01,IF(L118="q",1,IF(L118="l",0.01*VLOOKUP(EVID_HNOJENI!N118,HNOJIVA_ALL!$A$2:$AE$3303,31,FALSE),"CHYBA")))),2)</f>
        <v>#N/A</v>
      </c>
      <c r="S118" s="51" t="e">
        <f>ROUND(VLOOKUP(EVID_HNOJENI!N118,HNOJIVA_ALL!$A$2:$Z$3303,18,FALSE)*K118*IF(L118="t",10,IF(L118="kg",0.01,IF(L118="q",1,IF(L118="l",0.01*VLOOKUP(EVID_HNOJENI!N118,HNOJIVA_ALL!$A$2:$AE$3303,31,FALSE),"CHYBA")))),2)</f>
        <v>#N/A</v>
      </c>
      <c r="T118" s="51" t="e">
        <f>ROUND(VLOOKUP(EVID_HNOJENI!N118,HNOJIVA_ALL!$A$2:$Z$3303,17,FALSE)*K118*IF(L118="t",10,IF(L118="kg",0.01,IF(L118="q",1,IF(L118="l",0.01*VLOOKUP(EVID_HNOJENI!N118,HNOJIVA_ALL!$A$2:$AE$3303,31,FALSE),"CHYBA")))),2)</f>
        <v>#N/A</v>
      </c>
      <c r="U118" s="51" t="e">
        <f>ROUND(VLOOKUP(EVID_HNOJENI!N118,HNOJIVA_ALL!$A$2:$Z$3303,20,FALSE)*K118*IF(L118="t",10,IF(L118="kg",0.01,IF(L118="q",1,IF(L118="l",0.01*VLOOKUP(EVID_HNOJENI!N118,HNOJIVA_ALL!$A$2:$AE$3303,31,FALSE),"CHYBA")))),2)</f>
        <v>#N/A</v>
      </c>
    </row>
    <row r="119" spans="1:21" x14ac:dyDescent="0.2">
      <c r="A119" s="32"/>
      <c r="B119" s="45" t="e">
        <f>VLOOKUP($A119,EVID_OSEVU!$A$1:$M$4972,2,FALSE)</f>
        <v>#N/A</v>
      </c>
      <c r="C119" s="45" t="e">
        <f>VLOOKUP($A119,EVID_OSEVU!$A$1:$M$4972,3,FALSE)</f>
        <v>#N/A</v>
      </c>
      <c r="D119" s="45" t="e">
        <f>VLOOKUP($A119,EVID_OSEVU!$A$1:$M$4972,4,FALSE)</f>
        <v>#N/A</v>
      </c>
      <c r="E119" s="45" t="e">
        <f>VLOOKUP($A119,EVID_OSEVU!$A$1:$M$4972,7,FALSE)</f>
        <v>#N/A</v>
      </c>
      <c r="F119" s="45" t="e">
        <f>VLOOKUP($A119,EVID_OSEVU!$A$1:$M$4972,8,FALSE)</f>
        <v>#N/A</v>
      </c>
      <c r="G119" s="45" t="e">
        <f>VLOOKUP($A119,EVID_OSEVU!$A$1:$M$4972,11,FALSE)</f>
        <v>#N/A</v>
      </c>
      <c r="H119" s="35"/>
      <c r="I119" s="48"/>
      <c r="J119" s="33" t="e">
        <f>VLOOKUP($A119,EVID_OSEVU!$A$1:$M$4972,11,FALSE)</f>
        <v>#N/A</v>
      </c>
      <c r="K119" s="39"/>
      <c r="L119" s="49"/>
      <c r="M119" s="89" t="e">
        <f t="shared" si="1"/>
        <v>#N/A</v>
      </c>
      <c r="N119" s="50"/>
      <c r="O119" s="37" t="e">
        <f>VLOOKUP(EVID_HNOJENI!N119,HNOJIVA_ALL!$A$2:$Z$3303,4,FALSE)</f>
        <v>#N/A</v>
      </c>
      <c r="P119" s="51" t="e">
        <f>ROUND(VLOOKUP(EVID_HNOJENI!N119,HNOJIVA_ALL!$A$2:$Z$3303,14,FALSE)*K119*IF(L119="t",10,IF(L119="kg",0.01,IF(L119="q",1,IF(L119="l",0.01*VLOOKUP(EVID_HNOJENI!N119,HNOJIVA_ALL!$A$2:$AE$3303,31,FALSE),"CHYBA")))),2)</f>
        <v>#N/A</v>
      </c>
      <c r="Q119" s="51" t="e">
        <f>ROUND(VLOOKUP(EVID_HNOJENI!N119,HNOJIVA_ALL!$A$2:$Z$3303,15,FALSE)*K119*IF(L119="t",10,IF(L119="kg",0.01,IF(L119="q",1,IF(L119="l",0.01*VLOOKUP(EVID_HNOJENI!N119,HNOJIVA_ALL!$A$2:$AE$3303,31,FALSE),"CHYBA")))),2)</f>
        <v>#N/A</v>
      </c>
      <c r="R119" s="51" t="e">
        <f>ROUND(VLOOKUP(EVID_HNOJENI!N119,HNOJIVA_ALL!$A$2:$Z$3303,16,FALSE)*K119*IF(L119="t",10,IF(L119="kg",0.01,IF(L119="q",1,IF(L119="l",0.01*VLOOKUP(EVID_HNOJENI!N119,HNOJIVA_ALL!$A$2:$AE$3303,31,FALSE),"CHYBA")))),2)</f>
        <v>#N/A</v>
      </c>
      <c r="S119" s="51" t="e">
        <f>ROUND(VLOOKUP(EVID_HNOJENI!N119,HNOJIVA_ALL!$A$2:$Z$3303,18,FALSE)*K119*IF(L119="t",10,IF(L119="kg",0.01,IF(L119="q",1,IF(L119="l",0.01*VLOOKUP(EVID_HNOJENI!N119,HNOJIVA_ALL!$A$2:$AE$3303,31,FALSE),"CHYBA")))),2)</f>
        <v>#N/A</v>
      </c>
      <c r="T119" s="51" t="e">
        <f>ROUND(VLOOKUP(EVID_HNOJENI!N119,HNOJIVA_ALL!$A$2:$Z$3303,17,FALSE)*K119*IF(L119="t",10,IF(L119="kg",0.01,IF(L119="q",1,IF(L119="l",0.01*VLOOKUP(EVID_HNOJENI!N119,HNOJIVA_ALL!$A$2:$AE$3303,31,FALSE),"CHYBA")))),2)</f>
        <v>#N/A</v>
      </c>
      <c r="U119" s="51" t="e">
        <f>ROUND(VLOOKUP(EVID_HNOJENI!N119,HNOJIVA_ALL!$A$2:$Z$3303,20,FALSE)*K119*IF(L119="t",10,IF(L119="kg",0.01,IF(L119="q",1,IF(L119="l",0.01*VLOOKUP(EVID_HNOJENI!N119,HNOJIVA_ALL!$A$2:$AE$3303,31,FALSE),"CHYBA")))),2)</f>
        <v>#N/A</v>
      </c>
    </row>
    <row r="120" spans="1:21" x14ac:dyDescent="0.2">
      <c r="A120" s="32"/>
      <c r="B120" s="45" t="e">
        <f>VLOOKUP($A120,EVID_OSEVU!$A$1:$M$4972,2,FALSE)</f>
        <v>#N/A</v>
      </c>
      <c r="C120" s="45" t="e">
        <f>VLOOKUP($A120,EVID_OSEVU!$A$1:$M$4972,3,FALSE)</f>
        <v>#N/A</v>
      </c>
      <c r="D120" s="45" t="e">
        <f>VLOOKUP($A120,EVID_OSEVU!$A$1:$M$4972,4,FALSE)</f>
        <v>#N/A</v>
      </c>
      <c r="E120" s="45" t="e">
        <f>VLOOKUP($A120,EVID_OSEVU!$A$1:$M$4972,7,FALSE)</f>
        <v>#N/A</v>
      </c>
      <c r="F120" s="45" t="e">
        <f>VLOOKUP($A120,EVID_OSEVU!$A$1:$M$4972,8,FALSE)</f>
        <v>#N/A</v>
      </c>
      <c r="G120" s="45" t="e">
        <f>VLOOKUP($A120,EVID_OSEVU!$A$1:$M$4972,11,FALSE)</f>
        <v>#N/A</v>
      </c>
      <c r="H120" s="35"/>
      <c r="I120" s="48"/>
      <c r="J120" s="33" t="e">
        <f>VLOOKUP($A120,EVID_OSEVU!$A$1:$M$4972,11,FALSE)</f>
        <v>#N/A</v>
      </c>
      <c r="K120" s="39"/>
      <c r="L120" s="49"/>
      <c r="M120" s="89" t="e">
        <f t="shared" si="1"/>
        <v>#N/A</v>
      </c>
      <c r="N120" s="50"/>
      <c r="O120" s="37" t="e">
        <f>VLOOKUP(EVID_HNOJENI!N120,HNOJIVA_ALL!$A$2:$Z$3303,4,FALSE)</f>
        <v>#N/A</v>
      </c>
      <c r="P120" s="51" t="e">
        <f>ROUND(VLOOKUP(EVID_HNOJENI!N120,HNOJIVA_ALL!$A$2:$Z$3303,14,FALSE)*K120*IF(L120="t",10,IF(L120="kg",0.01,IF(L120="q",1,IF(L120="l",0.01*VLOOKUP(EVID_HNOJENI!N120,HNOJIVA_ALL!$A$2:$AE$3303,31,FALSE),"CHYBA")))),2)</f>
        <v>#N/A</v>
      </c>
      <c r="Q120" s="51" t="e">
        <f>ROUND(VLOOKUP(EVID_HNOJENI!N120,HNOJIVA_ALL!$A$2:$Z$3303,15,FALSE)*K120*IF(L120="t",10,IF(L120="kg",0.01,IF(L120="q",1,IF(L120="l",0.01*VLOOKUP(EVID_HNOJENI!N120,HNOJIVA_ALL!$A$2:$AE$3303,31,FALSE),"CHYBA")))),2)</f>
        <v>#N/A</v>
      </c>
      <c r="R120" s="51" t="e">
        <f>ROUND(VLOOKUP(EVID_HNOJENI!N120,HNOJIVA_ALL!$A$2:$Z$3303,16,FALSE)*K120*IF(L120="t",10,IF(L120="kg",0.01,IF(L120="q",1,IF(L120="l",0.01*VLOOKUP(EVID_HNOJENI!N120,HNOJIVA_ALL!$A$2:$AE$3303,31,FALSE),"CHYBA")))),2)</f>
        <v>#N/A</v>
      </c>
      <c r="S120" s="51" t="e">
        <f>ROUND(VLOOKUP(EVID_HNOJENI!N120,HNOJIVA_ALL!$A$2:$Z$3303,18,FALSE)*K120*IF(L120="t",10,IF(L120="kg",0.01,IF(L120="q",1,IF(L120="l",0.01*VLOOKUP(EVID_HNOJENI!N120,HNOJIVA_ALL!$A$2:$AE$3303,31,FALSE),"CHYBA")))),2)</f>
        <v>#N/A</v>
      </c>
      <c r="T120" s="51" t="e">
        <f>ROUND(VLOOKUP(EVID_HNOJENI!N120,HNOJIVA_ALL!$A$2:$Z$3303,17,FALSE)*K120*IF(L120="t",10,IF(L120="kg",0.01,IF(L120="q",1,IF(L120="l",0.01*VLOOKUP(EVID_HNOJENI!N120,HNOJIVA_ALL!$A$2:$AE$3303,31,FALSE),"CHYBA")))),2)</f>
        <v>#N/A</v>
      </c>
      <c r="U120" s="51" t="e">
        <f>ROUND(VLOOKUP(EVID_HNOJENI!N120,HNOJIVA_ALL!$A$2:$Z$3303,20,FALSE)*K120*IF(L120="t",10,IF(L120="kg",0.01,IF(L120="q",1,IF(L120="l",0.01*VLOOKUP(EVID_HNOJENI!N120,HNOJIVA_ALL!$A$2:$AE$3303,31,FALSE),"CHYBA")))),2)</f>
        <v>#N/A</v>
      </c>
    </row>
    <row r="121" spans="1:21" x14ac:dyDescent="0.2">
      <c r="A121" s="32"/>
      <c r="B121" s="45" t="e">
        <f>VLOOKUP($A121,EVID_OSEVU!$A$1:$M$4972,2,FALSE)</f>
        <v>#N/A</v>
      </c>
      <c r="C121" s="45" t="e">
        <f>VLOOKUP($A121,EVID_OSEVU!$A$1:$M$4972,3,FALSE)</f>
        <v>#N/A</v>
      </c>
      <c r="D121" s="45" t="e">
        <f>VLOOKUP($A121,EVID_OSEVU!$A$1:$M$4972,4,FALSE)</f>
        <v>#N/A</v>
      </c>
      <c r="E121" s="45" t="e">
        <f>VLOOKUP($A121,EVID_OSEVU!$A$1:$M$4972,7,FALSE)</f>
        <v>#N/A</v>
      </c>
      <c r="F121" s="45" t="e">
        <f>VLOOKUP($A121,EVID_OSEVU!$A$1:$M$4972,8,FALSE)</f>
        <v>#N/A</v>
      </c>
      <c r="G121" s="45" t="e">
        <f>VLOOKUP($A121,EVID_OSEVU!$A$1:$M$4972,11,FALSE)</f>
        <v>#N/A</v>
      </c>
      <c r="H121" s="35"/>
      <c r="I121" s="48"/>
      <c r="J121" s="33" t="e">
        <f>VLOOKUP($A121,EVID_OSEVU!$A$1:$M$4972,11,FALSE)</f>
        <v>#N/A</v>
      </c>
      <c r="K121" s="39"/>
      <c r="L121" s="49"/>
      <c r="M121" s="89" t="e">
        <f t="shared" si="1"/>
        <v>#N/A</v>
      </c>
      <c r="N121" s="50"/>
      <c r="O121" s="37" t="e">
        <f>VLOOKUP(EVID_HNOJENI!N121,HNOJIVA_ALL!$A$2:$Z$3303,4,FALSE)</f>
        <v>#N/A</v>
      </c>
      <c r="P121" s="51" t="e">
        <f>ROUND(VLOOKUP(EVID_HNOJENI!N121,HNOJIVA_ALL!$A$2:$Z$3303,14,FALSE)*K121*IF(L121="t",10,IF(L121="kg",0.01,IF(L121="q",1,IF(L121="l",0.01*VLOOKUP(EVID_HNOJENI!N121,HNOJIVA_ALL!$A$2:$AE$3303,31,FALSE),"CHYBA")))),2)</f>
        <v>#N/A</v>
      </c>
      <c r="Q121" s="51" t="e">
        <f>ROUND(VLOOKUP(EVID_HNOJENI!N121,HNOJIVA_ALL!$A$2:$Z$3303,15,FALSE)*K121*IF(L121="t",10,IF(L121="kg",0.01,IF(L121="q",1,IF(L121="l",0.01*VLOOKUP(EVID_HNOJENI!N121,HNOJIVA_ALL!$A$2:$AE$3303,31,FALSE),"CHYBA")))),2)</f>
        <v>#N/A</v>
      </c>
      <c r="R121" s="51" t="e">
        <f>ROUND(VLOOKUP(EVID_HNOJENI!N121,HNOJIVA_ALL!$A$2:$Z$3303,16,FALSE)*K121*IF(L121="t",10,IF(L121="kg",0.01,IF(L121="q",1,IF(L121="l",0.01*VLOOKUP(EVID_HNOJENI!N121,HNOJIVA_ALL!$A$2:$AE$3303,31,FALSE),"CHYBA")))),2)</f>
        <v>#N/A</v>
      </c>
      <c r="S121" s="51" t="e">
        <f>ROUND(VLOOKUP(EVID_HNOJENI!N121,HNOJIVA_ALL!$A$2:$Z$3303,18,FALSE)*K121*IF(L121="t",10,IF(L121="kg",0.01,IF(L121="q",1,IF(L121="l",0.01*VLOOKUP(EVID_HNOJENI!N121,HNOJIVA_ALL!$A$2:$AE$3303,31,FALSE),"CHYBA")))),2)</f>
        <v>#N/A</v>
      </c>
      <c r="T121" s="51" t="e">
        <f>ROUND(VLOOKUP(EVID_HNOJENI!N121,HNOJIVA_ALL!$A$2:$Z$3303,17,FALSE)*K121*IF(L121="t",10,IF(L121="kg",0.01,IF(L121="q",1,IF(L121="l",0.01*VLOOKUP(EVID_HNOJENI!N121,HNOJIVA_ALL!$A$2:$AE$3303,31,FALSE),"CHYBA")))),2)</f>
        <v>#N/A</v>
      </c>
      <c r="U121" s="51" t="e">
        <f>ROUND(VLOOKUP(EVID_HNOJENI!N121,HNOJIVA_ALL!$A$2:$Z$3303,20,FALSE)*K121*IF(L121="t",10,IF(L121="kg",0.01,IF(L121="q",1,IF(L121="l",0.01*VLOOKUP(EVID_HNOJENI!N121,HNOJIVA_ALL!$A$2:$AE$3303,31,FALSE),"CHYBA")))),2)</f>
        <v>#N/A</v>
      </c>
    </row>
    <row r="122" spans="1:21" x14ac:dyDescent="0.2">
      <c r="A122" s="32"/>
      <c r="B122" s="45" t="e">
        <f>VLOOKUP($A122,EVID_OSEVU!$A$1:$M$4972,2,FALSE)</f>
        <v>#N/A</v>
      </c>
      <c r="C122" s="45" t="e">
        <f>VLOOKUP($A122,EVID_OSEVU!$A$1:$M$4972,3,FALSE)</f>
        <v>#N/A</v>
      </c>
      <c r="D122" s="45" t="e">
        <f>VLOOKUP($A122,EVID_OSEVU!$A$1:$M$4972,4,FALSE)</f>
        <v>#N/A</v>
      </c>
      <c r="E122" s="45" t="e">
        <f>VLOOKUP($A122,EVID_OSEVU!$A$1:$M$4972,7,FALSE)</f>
        <v>#N/A</v>
      </c>
      <c r="F122" s="45" t="e">
        <f>VLOOKUP($A122,EVID_OSEVU!$A$1:$M$4972,8,FALSE)</f>
        <v>#N/A</v>
      </c>
      <c r="G122" s="45" t="e">
        <f>VLOOKUP($A122,EVID_OSEVU!$A$1:$M$4972,11,FALSE)</f>
        <v>#N/A</v>
      </c>
      <c r="H122" s="35"/>
      <c r="I122" s="48"/>
      <c r="J122" s="33" t="e">
        <f>VLOOKUP($A122,EVID_OSEVU!$A$1:$M$4972,11,FALSE)</f>
        <v>#N/A</v>
      </c>
      <c r="K122" s="39"/>
      <c r="L122" s="49"/>
      <c r="M122" s="89" t="e">
        <f t="shared" si="1"/>
        <v>#N/A</v>
      </c>
      <c r="N122" s="50"/>
      <c r="O122" s="37" t="e">
        <f>VLOOKUP(EVID_HNOJENI!N122,HNOJIVA_ALL!$A$2:$Z$3303,4,FALSE)</f>
        <v>#N/A</v>
      </c>
      <c r="P122" s="51" t="e">
        <f>ROUND(VLOOKUP(EVID_HNOJENI!N122,HNOJIVA_ALL!$A$2:$Z$3303,14,FALSE)*K122*IF(L122="t",10,IF(L122="kg",0.01,IF(L122="q",1,IF(L122="l",0.01*VLOOKUP(EVID_HNOJENI!N122,HNOJIVA_ALL!$A$2:$AE$3303,31,FALSE),"CHYBA")))),2)</f>
        <v>#N/A</v>
      </c>
      <c r="Q122" s="51" t="e">
        <f>ROUND(VLOOKUP(EVID_HNOJENI!N122,HNOJIVA_ALL!$A$2:$Z$3303,15,FALSE)*K122*IF(L122="t",10,IF(L122="kg",0.01,IF(L122="q",1,IF(L122="l",0.01*VLOOKUP(EVID_HNOJENI!N122,HNOJIVA_ALL!$A$2:$AE$3303,31,FALSE),"CHYBA")))),2)</f>
        <v>#N/A</v>
      </c>
      <c r="R122" s="51" t="e">
        <f>ROUND(VLOOKUP(EVID_HNOJENI!N122,HNOJIVA_ALL!$A$2:$Z$3303,16,FALSE)*K122*IF(L122="t",10,IF(L122="kg",0.01,IF(L122="q",1,IF(L122="l",0.01*VLOOKUP(EVID_HNOJENI!N122,HNOJIVA_ALL!$A$2:$AE$3303,31,FALSE),"CHYBA")))),2)</f>
        <v>#N/A</v>
      </c>
      <c r="S122" s="51" t="e">
        <f>ROUND(VLOOKUP(EVID_HNOJENI!N122,HNOJIVA_ALL!$A$2:$Z$3303,18,FALSE)*K122*IF(L122="t",10,IF(L122="kg",0.01,IF(L122="q",1,IF(L122="l",0.01*VLOOKUP(EVID_HNOJENI!N122,HNOJIVA_ALL!$A$2:$AE$3303,31,FALSE),"CHYBA")))),2)</f>
        <v>#N/A</v>
      </c>
      <c r="T122" s="51" t="e">
        <f>ROUND(VLOOKUP(EVID_HNOJENI!N122,HNOJIVA_ALL!$A$2:$Z$3303,17,FALSE)*K122*IF(L122="t",10,IF(L122="kg",0.01,IF(L122="q",1,IF(L122="l",0.01*VLOOKUP(EVID_HNOJENI!N122,HNOJIVA_ALL!$A$2:$AE$3303,31,FALSE),"CHYBA")))),2)</f>
        <v>#N/A</v>
      </c>
      <c r="U122" s="51" t="e">
        <f>ROUND(VLOOKUP(EVID_HNOJENI!N122,HNOJIVA_ALL!$A$2:$Z$3303,20,FALSE)*K122*IF(L122="t",10,IF(L122="kg",0.01,IF(L122="q",1,IF(L122="l",0.01*VLOOKUP(EVID_HNOJENI!N122,HNOJIVA_ALL!$A$2:$AE$3303,31,FALSE),"CHYBA")))),2)</f>
        <v>#N/A</v>
      </c>
    </row>
    <row r="123" spans="1:21" x14ac:dyDescent="0.2">
      <c r="A123" s="32"/>
      <c r="B123" s="45" t="e">
        <f>VLOOKUP($A123,EVID_OSEVU!$A$1:$M$4972,2,FALSE)</f>
        <v>#N/A</v>
      </c>
      <c r="C123" s="45" t="e">
        <f>VLOOKUP($A123,EVID_OSEVU!$A$1:$M$4972,3,FALSE)</f>
        <v>#N/A</v>
      </c>
      <c r="D123" s="45" t="e">
        <f>VLOOKUP($A123,EVID_OSEVU!$A$1:$M$4972,4,FALSE)</f>
        <v>#N/A</v>
      </c>
      <c r="E123" s="45" t="e">
        <f>VLOOKUP($A123,EVID_OSEVU!$A$1:$M$4972,7,FALSE)</f>
        <v>#N/A</v>
      </c>
      <c r="F123" s="45" t="e">
        <f>VLOOKUP($A123,EVID_OSEVU!$A$1:$M$4972,8,FALSE)</f>
        <v>#N/A</v>
      </c>
      <c r="G123" s="45" t="e">
        <f>VLOOKUP($A123,EVID_OSEVU!$A$1:$M$4972,11,FALSE)</f>
        <v>#N/A</v>
      </c>
      <c r="H123" s="35"/>
      <c r="I123" s="48"/>
      <c r="J123" s="33" t="e">
        <f>VLOOKUP($A123,EVID_OSEVU!$A$1:$M$4972,11,FALSE)</f>
        <v>#N/A</v>
      </c>
      <c r="K123" s="39"/>
      <c r="L123" s="49"/>
      <c r="M123" s="89" t="e">
        <f t="shared" si="1"/>
        <v>#N/A</v>
      </c>
      <c r="N123" s="50"/>
      <c r="O123" s="37" t="e">
        <f>VLOOKUP(EVID_HNOJENI!N123,HNOJIVA_ALL!$A$2:$Z$3303,4,FALSE)</f>
        <v>#N/A</v>
      </c>
      <c r="P123" s="51" t="e">
        <f>ROUND(VLOOKUP(EVID_HNOJENI!N123,HNOJIVA_ALL!$A$2:$Z$3303,14,FALSE)*K123*IF(L123="t",10,IF(L123="kg",0.01,IF(L123="q",1,IF(L123="l",0.01*VLOOKUP(EVID_HNOJENI!N123,HNOJIVA_ALL!$A$2:$AE$3303,31,FALSE),"CHYBA")))),2)</f>
        <v>#N/A</v>
      </c>
      <c r="Q123" s="51" t="e">
        <f>ROUND(VLOOKUP(EVID_HNOJENI!N123,HNOJIVA_ALL!$A$2:$Z$3303,15,FALSE)*K123*IF(L123="t",10,IF(L123="kg",0.01,IF(L123="q",1,IF(L123="l",0.01*VLOOKUP(EVID_HNOJENI!N123,HNOJIVA_ALL!$A$2:$AE$3303,31,FALSE),"CHYBA")))),2)</f>
        <v>#N/A</v>
      </c>
      <c r="R123" s="51" t="e">
        <f>ROUND(VLOOKUP(EVID_HNOJENI!N123,HNOJIVA_ALL!$A$2:$Z$3303,16,FALSE)*K123*IF(L123="t",10,IF(L123="kg",0.01,IF(L123="q",1,IF(L123="l",0.01*VLOOKUP(EVID_HNOJENI!N123,HNOJIVA_ALL!$A$2:$AE$3303,31,FALSE),"CHYBA")))),2)</f>
        <v>#N/A</v>
      </c>
      <c r="S123" s="51" t="e">
        <f>ROUND(VLOOKUP(EVID_HNOJENI!N123,HNOJIVA_ALL!$A$2:$Z$3303,18,FALSE)*K123*IF(L123="t",10,IF(L123="kg",0.01,IF(L123="q",1,IF(L123="l",0.01*VLOOKUP(EVID_HNOJENI!N123,HNOJIVA_ALL!$A$2:$AE$3303,31,FALSE),"CHYBA")))),2)</f>
        <v>#N/A</v>
      </c>
      <c r="T123" s="51" t="e">
        <f>ROUND(VLOOKUP(EVID_HNOJENI!N123,HNOJIVA_ALL!$A$2:$Z$3303,17,FALSE)*K123*IF(L123="t",10,IF(L123="kg",0.01,IF(L123="q",1,IF(L123="l",0.01*VLOOKUP(EVID_HNOJENI!N123,HNOJIVA_ALL!$A$2:$AE$3303,31,FALSE),"CHYBA")))),2)</f>
        <v>#N/A</v>
      </c>
      <c r="U123" s="51" t="e">
        <f>ROUND(VLOOKUP(EVID_HNOJENI!N123,HNOJIVA_ALL!$A$2:$Z$3303,20,FALSE)*K123*IF(L123="t",10,IF(L123="kg",0.01,IF(L123="q",1,IF(L123="l",0.01*VLOOKUP(EVID_HNOJENI!N123,HNOJIVA_ALL!$A$2:$AE$3303,31,FALSE),"CHYBA")))),2)</f>
        <v>#N/A</v>
      </c>
    </row>
    <row r="124" spans="1:21" x14ac:dyDescent="0.2">
      <c r="A124" s="32"/>
      <c r="B124" s="45" t="e">
        <f>VLOOKUP($A124,EVID_OSEVU!$A$1:$M$4972,2,FALSE)</f>
        <v>#N/A</v>
      </c>
      <c r="C124" s="45" t="e">
        <f>VLOOKUP($A124,EVID_OSEVU!$A$1:$M$4972,3,FALSE)</f>
        <v>#N/A</v>
      </c>
      <c r="D124" s="45" t="e">
        <f>VLOOKUP($A124,EVID_OSEVU!$A$1:$M$4972,4,FALSE)</f>
        <v>#N/A</v>
      </c>
      <c r="E124" s="45" t="e">
        <f>VLOOKUP($A124,EVID_OSEVU!$A$1:$M$4972,7,FALSE)</f>
        <v>#N/A</v>
      </c>
      <c r="F124" s="45" t="e">
        <f>VLOOKUP($A124,EVID_OSEVU!$A$1:$M$4972,8,FALSE)</f>
        <v>#N/A</v>
      </c>
      <c r="G124" s="45" t="e">
        <f>VLOOKUP($A124,EVID_OSEVU!$A$1:$M$4972,11,FALSE)</f>
        <v>#N/A</v>
      </c>
      <c r="H124" s="35"/>
      <c r="I124" s="48"/>
      <c r="J124" s="33" t="e">
        <f>VLOOKUP($A124,EVID_OSEVU!$A$1:$M$4972,11,FALSE)</f>
        <v>#N/A</v>
      </c>
      <c r="K124" s="39"/>
      <c r="L124" s="49"/>
      <c r="M124" s="89" t="e">
        <f t="shared" si="1"/>
        <v>#N/A</v>
      </c>
      <c r="N124" s="50"/>
      <c r="O124" s="37" t="e">
        <f>VLOOKUP(EVID_HNOJENI!N124,HNOJIVA_ALL!$A$2:$Z$3303,4,FALSE)</f>
        <v>#N/A</v>
      </c>
      <c r="P124" s="51" t="e">
        <f>ROUND(VLOOKUP(EVID_HNOJENI!N124,HNOJIVA_ALL!$A$2:$Z$3303,14,FALSE)*K124*IF(L124="t",10,IF(L124="kg",0.01,IF(L124="q",1,IF(L124="l",0.01*VLOOKUP(EVID_HNOJENI!N124,HNOJIVA_ALL!$A$2:$AE$3303,31,FALSE),"CHYBA")))),2)</f>
        <v>#N/A</v>
      </c>
      <c r="Q124" s="51" t="e">
        <f>ROUND(VLOOKUP(EVID_HNOJENI!N124,HNOJIVA_ALL!$A$2:$Z$3303,15,FALSE)*K124*IF(L124="t",10,IF(L124="kg",0.01,IF(L124="q",1,IF(L124="l",0.01*VLOOKUP(EVID_HNOJENI!N124,HNOJIVA_ALL!$A$2:$AE$3303,31,FALSE),"CHYBA")))),2)</f>
        <v>#N/A</v>
      </c>
      <c r="R124" s="51" t="e">
        <f>ROUND(VLOOKUP(EVID_HNOJENI!N124,HNOJIVA_ALL!$A$2:$Z$3303,16,FALSE)*K124*IF(L124="t",10,IF(L124="kg",0.01,IF(L124="q",1,IF(L124="l",0.01*VLOOKUP(EVID_HNOJENI!N124,HNOJIVA_ALL!$A$2:$AE$3303,31,FALSE),"CHYBA")))),2)</f>
        <v>#N/A</v>
      </c>
      <c r="S124" s="51" t="e">
        <f>ROUND(VLOOKUP(EVID_HNOJENI!N124,HNOJIVA_ALL!$A$2:$Z$3303,18,FALSE)*K124*IF(L124="t",10,IF(L124="kg",0.01,IF(L124="q",1,IF(L124="l",0.01*VLOOKUP(EVID_HNOJENI!N124,HNOJIVA_ALL!$A$2:$AE$3303,31,FALSE),"CHYBA")))),2)</f>
        <v>#N/A</v>
      </c>
      <c r="T124" s="51" t="e">
        <f>ROUND(VLOOKUP(EVID_HNOJENI!N124,HNOJIVA_ALL!$A$2:$Z$3303,17,FALSE)*K124*IF(L124="t",10,IF(L124="kg",0.01,IF(L124="q",1,IF(L124="l",0.01*VLOOKUP(EVID_HNOJENI!N124,HNOJIVA_ALL!$A$2:$AE$3303,31,FALSE),"CHYBA")))),2)</f>
        <v>#N/A</v>
      </c>
      <c r="U124" s="51" t="e">
        <f>ROUND(VLOOKUP(EVID_HNOJENI!N124,HNOJIVA_ALL!$A$2:$Z$3303,20,FALSE)*K124*IF(L124="t",10,IF(L124="kg",0.01,IF(L124="q",1,IF(L124="l",0.01*VLOOKUP(EVID_HNOJENI!N124,HNOJIVA_ALL!$A$2:$AE$3303,31,FALSE),"CHYBA")))),2)</f>
        <v>#N/A</v>
      </c>
    </row>
    <row r="125" spans="1:21" x14ac:dyDescent="0.2">
      <c r="A125" s="32"/>
      <c r="B125" s="45" t="e">
        <f>VLOOKUP($A125,EVID_OSEVU!$A$1:$M$4972,2,FALSE)</f>
        <v>#N/A</v>
      </c>
      <c r="C125" s="45" t="e">
        <f>VLOOKUP($A125,EVID_OSEVU!$A$1:$M$4972,3,FALSE)</f>
        <v>#N/A</v>
      </c>
      <c r="D125" s="45" t="e">
        <f>VLOOKUP($A125,EVID_OSEVU!$A$1:$M$4972,4,FALSE)</f>
        <v>#N/A</v>
      </c>
      <c r="E125" s="45" t="e">
        <f>VLOOKUP($A125,EVID_OSEVU!$A$1:$M$4972,7,FALSE)</f>
        <v>#N/A</v>
      </c>
      <c r="F125" s="45" t="e">
        <f>VLOOKUP($A125,EVID_OSEVU!$A$1:$M$4972,8,FALSE)</f>
        <v>#N/A</v>
      </c>
      <c r="G125" s="45" t="e">
        <f>VLOOKUP($A125,EVID_OSEVU!$A$1:$M$4972,11,FALSE)</f>
        <v>#N/A</v>
      </c>
      <c r="H125" s="35"/>
      <c r="I125" s="48"/>
      <c r="J125" s="33" t="e">
        <f>VLOOKUP($A125,EVID_OSEVU!$A$1:$M$4972,11,FALSE)</f>
        <v>#N/A</v>
      </c>
      <c r="K125" s="39"/>
      <c r="L125" s="49"/>
      <c r="M125" s="89" t="e">
        <f t="shared" si="1"/>
        <v>#N/A</v>
      </c>
      <c r="N125" s="50"/>
      <c r="O125" s="37" t="e">
        <f>VLOOKUP(EVID_HNOJENI!N125,HNOJIVA_ALL!$A$2:$Z$3303,4,FALSE)</f>
        <v>#N/A</v>
      </c>
      <c r="P125" s="51" t="e">
        <f>ROUND(VLOOKUP(EVID_HNOJENI!N125,HNOJIVA_ALL!$A$2:$Z$3303,14,FALSE)*K125*IF(L125="t",10,IF(L125="kg",0.01,IF(L125="q",1,IF(L125="l",0.01*VLOOKUP(EVID_HNOJENI!N125,HNOJIVA_ALL!$A$2:$AE$3303,31,FALSE),"CHYBA")))),2)</f>
        <v>#N/A</v>
      </c>
      <c r="Q125" s="51" t="e">
        <f>ROUND(VLOOKUP(EVID_HNOJENI!N125,HNOJIVA_ALL!$A$2:$Z$3303,15,FALSE)*K125*IF(L125="t",10,IF(L125="kg",0.01,IF(L125="q",1,IF(L125="l",0.01*VLOOKUP(EVID_HNOJENI!N125,HNOJIVA_ALL!$A$2:$AE$3303,31,FALSE),"CHYBA")))),2)</f>
        <v>#N/A</v>
      </c>
      <c r="R125" s="51" t="e">
        <f>ROUND(VLOOKUP(EVID_HNOJENI!N125,HNOJIVA_ALL!$A$2:$Z$3303,16,FALSE)*K125*IF(L125="t",10,IF(L125="kg",0.01,IF(L125="q",1,IF(L125="l",0.01*VLOOKUP(EVID_HNOJENI!N125,HNOJIVA_ALL!$A$2:$AE$3303,31,FALSE),"CHYBA")))),2)</f>
        <v>#N/A</v>
      </c>
      <c r="S125" s="51" t="e">
        <f>ROUND(VLOOKUP(EVID_HNOJENI!N125,HNOJIVA_ALL!$A$2:$Z$3303,18,FALSE)*K125*IF(L125="t",10,IF(L125="kg",0.01,IF(L125="q",1,IF(L125="l",0.01*VLOOKUP(EVID_HNOJENI!N125,HNOJIVA_ALL!$A$2:$AE$3303,31,FALSE),"CHYBA")))),2)</f>
        <v>#N/A</v>
      </c>
      <c r="T125" s="51" t="e">
        <f>ROUND(VLOOKUP(EVID_HNOJENI!N125,HNOJIVA_ALL!$A$2:$Z$3303,17,FALSE)*K125*IF(L125="t",10,IF(L125="kg",0.01,IF(L125="q",1,IF(L125="l",0.01*VLOOKUP(EVID_HNOJENI!N125,HNOJIVA_ALL!$A$2:$AE$3303,31,FALSE),"CHYBA")))),2)</f>
        <v>#N/A</v>
      </c>
      <c r="U125" s="51" t="e">
        <f>ROUND(VLOOKUP(EVID_HNOJENI!N125,HNOJIVA_ALL!$A$2:$Z$3303,20,FALSE)*K125*IF(L125="t",10,IF(L125="kg",0.01,IF(L125="q",1,IF(L125="l",0.01*VLOOKUP(EVID_HNOJENI!N125,HNOJIVA_ALL!$A$2:$AE$3303,31,FALSE),"CHYBA")))),2)</f>
        <v>#N/A</v>
      </c>
    </row>
    <row r="126" spans="1:21" x14ac:dyDescent="0.2">
      <c r="A126" s="32"/>
      <c r="B126" s="45" t="e">
        <f>VLOOKUP($A126,EVID_OSEVU!$A$1:$M$4972,2,FALSE)</f>
        <v>#N/A</v>
      </c>
      <c r="C126" s="45" t="e">
        <f>VLOOKUP($A126,EVID_OSEVU!$A$1:$M$4972,3,FALSE)</f>
        <v>#N/A</v>
      </c>
      <c r="D126" s="45" t="e">
        <f>VLOOKUP($A126,EVID_OSEVU!$A$1:$M$4972,4,FALSE)</f>
        <v>#N/A</v>
      </c>
      <c r="E126" s="45" t="e">
        <f>VLOOKUP($A126,EVID_OSEVU!$A$1:$M$4972,7,FALSE)</f>
        <v>#N/A</v>
      </c>
      <c r="F126" s="45" t="e">
        <f>VLOOKUP($A126,EVID_OSEVU!$A$1:$M$4972,8,FALSE)</f>
        <v>#N/A</v>
      </c>
      <c r="G126" s="45" t="e">
        <f>VLOOKUP($A126,EVID_OSEVU!$A$1:$M$4972,11,FALSE)</f>
        <v>#N/A</v>
      </c>
      <c r="H126" s="35"/>
      <c r="I126" s="48"/>
      <c r="J126" s="33" t="e">
        <f>VLOOKUP($A126,EVID_OSEVU!$A$1:$M$4972,11,FALSE)</f>
        <v>#N/A</v>
      </c>
      <c r="K126" s="39"/>
      <c r="L126" s="49"/>
      <c r="M126" s="89" t="e">
        <f t="shared" si="1"/>
        <v>#N/A</v>
      </c>
      <c r="N126" s="50"/>
      <c r="O126" s="37" t="e">
        <f>VLOOKUP(EVID_HNOJENI!N126,HNOJIVA_ALL!$A$2:$Z$3303,4,FALSE)</f>
        <v>#N/A</v>
      </c>
      <c r="P126" s="51" t="e">
        <f>ROUND(VLOOKUP(EVID_HNOJENI!N126,HNOJIVA_ALL!$A$2:$Z$3303,14,FALSE)*K126*IF(L126="t",10,IF(L126="kg",0.01,IF(L126="q",1,IF(L126="l",0.01*VLOOKUP(EVID_HNOJENI!N126,HNOJIVA_ALL!$A$2:$AE$3303,31,FALSE),"CHYBA")))),2)</f>
        <v>#N/A</v>
      </c>
      <c r="Q126" s="51" t="e">
        <f>ROUND(VLOOKUP(EVID_HNOJENI!N126,HNOJIVA_ALL!$A$2:$Z$3303,15,FALSE)*K126*IF(L126="t",10,IF(L126="kg",0.01,IF(L126="q",1,IF(L126="l",0.01*VLOOKUP(EVID_HNOJENI!N126,HNOJIVA_ALL!$A$2:$AE$3303,31,FALSE),"CHYBA")))),2)</f>
        <v>#N/A</v>
      </c>
      <c r="R126" s="51" t="e">
        <f>ROUND(VLOOKUP(EVID_HNOJENI!N126,HNOJIVA_ALL!$A$2:$Z$3303,16,FALSE)*K126*IF(L126="t",10,IF(L126="kg",0.01,IF(L126="q",1,IF(L126="l",0.01*VLOOKUP(EVID_HNOJENI!N126,HNOJIVA_ALL!$A$2:$AE$3303,31,FALSE),"CHYBA")))),2)</f>
        <v>#N/A</v>
      </c>
      <c r="S126" s="51" t="e">
        <f>ROUND(VLOOKUP(EVID_HNOJENI!N126,HNOJIVA_ALL!$A$2:$Z$3303,18,FALSE)*K126*IF(L126="t",10,IF(L126="kg",0.01,IF(L126="q",1,IF(L126="l",0.01*VLOOKUP(EVID_HNOJENI!N126,HNOJIVA_ALL!$A$2:$AE$3303,31,FALSE),"CHYBA")))),2)</f>
        <v>#N/A</v>
      </c>
      <c r="T126" s="51" t="e">
        <f>ROUND(VLOOKUP(EVID_HNOJENI!N126,HNOJIVA_ALL!$A$2:$Z$3303,17,FALSE)*K126*IF(L126="t",10,IF(L126="kg",0.01,IF(L126="q",1,IF(L126="l",0.01*VLOOKUP(EVID_HNOJENI!N126,HNOJIVA_ALL!$A$2:$AE$3303,31,FALSE),"CHYBA")))),2)</f>
        <v>#N/A</v>
      </c>
      <c r="U126" s="51" t="e">
        <f>ROUND(VLOOKUP(EVID_HNOJENI!N126,HNOJIVA_ALL!$A$2:$Z$3303,20,FALSE)*K126*IF(L126="t",10,IF(L126="kg",0.01,IF(L126="q",1,IF(L126="l",0.01*VLOOKUP(EVID_HNOJENI!N126,HNOJIVA_ALL!$A$2:$AE$3303,31,FALSE),"CHYBA")))),2)</f>
        <v>#N/A</v>
      </c>
    </row>
    <row r="127" spans="1:21" x14ac:dyDescent="0.2">
      <c r="A127" s="32"/>
      <c r="B127" s="45" t="e">
        <f>VLOOKUP($A127,EVID_OSEVU!$A$1:$M$4972,2,FALSE)</f>
        <v>#N/A</v>
      </c>
      <c r="C127" s="45" t="e">
        <f>VLOOKUP($A127,EVID_OSEVU!$A$1:$M$4972,3,FALSE)</f>
        <v>#N/A</v>
      </c>
      <c r="D127" s="45" t="e">
        <f>VLOOKUP($A127,EVID_OSEVU!$A$1:$M$4972,4,FALSE)</f>
        <v>#N/A</v>
      </c>
      <c r="E127" s="45" t="e">
        <f>VLOOKUP($A127,EVID_OSEVU!$A$1:$M$4972,7,FALSE)</f>
        <v>#N/A</v>
      </c>
      <c r="F127" s="45" t="e">
        <f>VLOOKUP($A127,EVID_OSEVU!$A$1:$M$4972,8,FALSE)</f>
        <v>#N/A</v>
      </c>
      <c r="G127" s="45" t="e">
        <f>VLOOKUP($A127,EVID_OSEVU!$A$1:$M$4972,11,FALSE)</f>
        <v>#N/A</v>
      </c>
      <c r="H127" s="35"/>
      <c r="I127" s="48"/>
      <c r="J127" s="33" t="e">
        <f>VLOOKUP($A127,EVID_OSEVU!$A$1:$M$4972,11,FALSE)</f>
        <v>#N/A</v>
      </c>
      <c r="K127" s="39"/>
      <c r="L127" s="49"/>
      <c r="M127" s="89" t="e">
        <f t="shared" si="1"/>
        <v>#N/A</v>
      </c>
      <c r="N127" s="50"/>
      <c r="O127" s="37" t="e">
        <f>VLOOKUP(EVID_HNOJENI!N127,HNOJIVA_ALL!$A$2:$Z$3303,4,FALSE)</f>
        <v>#N/A</v>
      </c>
      <c r="P127" s="51" t="e">
        <f>ROUND(VLOOKUP(EVID_HNOJENI!N127,HNOJIVA_ALL!$A$2:$Z$3303,14,FALSE)*K127*IF(L127="t",10,IF(L127="kg",0.01,IF(L127="q",1,IF(L127="l",0.01*VLOOKUP(EVID_HNOJENI!N127,HNOJIVA_ALL!$A$2:$AE$3303,31,FALSE),"CHYBA")))),2)</f>
        <v>#N/A</v>
      </c>
      <c r="Q127" s="51" t="e">
        <f>ROUND(VLOOKUP(EVID_HNOJENI!N127,HNOJIVA_ALL!$A$2:$Z$3303,15,FALSE)*K127*IF(L127="t",10,IF(L127="kg",0.01,IF(L127="q",1,IF(L127="l",0.01*VLOOKUP(EVID_HNOJENI!N127,HNOJIVA_ALL!$A$2:$AE$3303,31,FALSE),"CHYBA")))),2)</f>
        <v>#N/A</v>
      </c>
      <c r="R127" s="51" t="e">
        <f>ROUND(VLOOKUP(EVID_HNOJENI!N127,HNOJIVA_ALL!$A$2:$Z$3303,16,FALSE)*K127*IF(L127="t",10,IF(L127="kg",0.01,IF(L127="q",1,IF(L127="l",0.01*VLOOKUP(EVID_HNOJENI!N127,HNOJIVA_ALL!$A$2:$AE$3303,31,FALSE),"CHYBA")))),2)</f>
        <v>#N/A</v>
      </c>
      <c r="S127" s="51" t="e">
        <f>ROUND(VLOOKUP(EVID_HNOJENI!N127,HNOJIVA_ALL!$A$2:$Z$3303,18,FALSE)*K127*IF(L127="t",10,IF(L127="kg",0.01,IF(L127="q",1,IF(L127="l",0.01*VLOOKUP(EVID_HNOJENI!N127,HNOJIVA_ALL!$A$2:$AE$3303,31,FALSE),"CHYBA")))),2)</f>
        <v>#N/A</v>
      </c>
      <c r="T127" s="51" t="e">
        <f>ROUND(VLOOKUP(EVID_HNOJENI!N127,HNOJIVA_ALL!$A$2:$Z$3303,17,FALSE)*K127*IF(L127="t",10,IF(L127="kg",0.01,IF(L127="q",1,IF(L127="l",0.01*VLOOKUP(EVID_HNOJENI!N127,HNOJIVA_ALL!$A$2:$AE$3303,31,FALSE),"CHYBA")))),2)</f>
        <v>#N/A</v>
      </c>
      <c r="U127" s="51" t="e">
        <f>ROUND(VLOOKUP(EVID_HNOJENI!N127,HNOJIVA_ALL!$A$2:$Z$3303,20,FALSE)*K127*IF(L127="t",10,IF(L127="kg",0.01,IF(L127="q",1,IF(L127="l",0.01*VLOOKUP(EVID_HNOJENI!N127,HNOJIVA_ALL!$A$2:$AE$3303,31,FALSE),"CHYBA")))),2)</f>
        <v>#N/A</v>
      </c>
    </row>
    <row r="128" spans="1:21" x14ac:dyDescent="0.2">
      <c r="A128" s="32"/>
      <c r="B128" s="45" t="e">
        <f>VLOOKUP($A128,EVID_OSEVU!$A$1:$M$4972,2,FALSE)</f>
        <v>#N/A</v>
      </c>
      <c r="C128" s="45" t="e">
        <f>VLOOKUP($A128,EVID_OSEVU!$A$1:$M$4972,3,FALSE)</f>
        <v>#N/A</v>
      </c>
      <c r="D128" s="45" t="e">
        <f>VLOOKUP($A128,EVID_OSEVU!$A$1:$M$4972,4,FALSE)</f>
        <v>#N/A</v>
      </c>
      <c r="E128" s="45" t="e">
        <f>VLOOKUP($A128,EVID_OSEVU!$A$1:$M$4972,7,FALSE)</f>
        <v>#N/A</v>
      </c>
      <c r="F128" s="45" t="e">
        <f>VLOOKUP($A128,EVID_OSEVU!$A$1:$M$4972,8,FALSE)</f>
        <v>#N/A</v>
      </c>
      <c r="G128" s="45" t="e">
        <f>VLOOKUP($A128,EVID_OSEVU!$A$1:$M$4972,11,FALSE)</f>
        <v>#N/A</v>
      </c>
      <c r="H128" s="35"/>
      <c r="I128" s="48"/>
      <c r="J128" s="33" t="e">
        <f>VLOOKUP($A128,EVID_OSEVU!$A$1:$M$4972,11,FALSE)</f>
        <v>#N/A</v>
      </c>
      <c r="K128" s="39"/>
      <c r="L128" s="49"/>
      <c r="M128" s="89" t="e">
        <f t="shared" si="1"/>
        <v>#N/A</v>
      </c>
      <c r="N128" s="50"/>
      <c r="O128" s="37" t="e">
        <f>VLOOKUP(EVID_HNOJENI!N128,HNOJIVA_ALL!$A$2:$Z$3303,4,FALSE)</f>
        <v>#N/A</v>
      </c>
      <c r="P128" s="51" t="e">
        <f>ROUND(VLOOKUP(EVID_HNOJENI!N128,HNOJIVA_ALL!$A$2:$Z$3303,14,FALSE)*K128*IF(L128="t",10,IF(L128="kg",0.01,IF(L128="q",1,IF(L128="l",0.01*VLOOKUP(EVID_HNOJENI!N128,HNOJIVA_ALL!$A$2:$AE$3303,31,FALSE),"CHYBA")))),2)</f>
        <v>#N/A</v>
      </c>
      <c r="Q128" s="51" t="e">
        <f>ROUND(VLOOKUP(EVID_HNOJENI!N128,HNOJIVA_ALL!$A$2:$Z$3303,15,FALSE)*K128*IF(L128="t",10,IF(L128="kg",0.01,IF(L128="q",1,IF(L128="l",0.01*VLOOKUP(EVID_HNOJENI!N128,HNOJIVA_ALL!$A$2:$AE$3303,31,FALSE),"CHYBA")))),2)</f>
        <v>#N/A</v>
      </c>
      <c r="R128" s="51" t="e">
        <f>ROUND(VLOOKUP(EVID_HNOJENI!N128,HNOJIVA_ALL!$A$2:$Z$3303,16,FALSE)*K128*IF(L128="t",10,IF(L128="kg",0.01,IF(L128="q",1,IF(L128="l",0.01*VLOOKUP(EVID_HNOJENI!N128,HNOJIVA_ALL!$A$2:$AE$3303,31,FALSE),"CHYBA")))),2)</f>
        <v>#N/A</v>
      </c>
      <c r="S128" s="51" t="e">
        <f>ROUND(VLOOKUP(EVID_HNOJENI!N128,HNOJIVA_ALL!$A$2:$Z$3303,18,FALSE)*K128*IF(L128="t",10,IF(L128="kg",0.01,IF(L128="q",1,IF(L128="l",0.01*VLOOKUP(EVID_HNOJENI!N128,HNOJIVA_ALL!$A$2:$AE$3303,31,FALSE),"CHYBA")))),2)</f>
        <v>#N/A</v>
      </c>
      <c r="T128" s="51" t="e">
        <f>ROUND(VLOOKUP(EVID_HNOJENI!N128,HNOJIVA_ALL!$A$2:$Z$3303,17,FALSE)*K128*IF(L128="t",10,IF(L128="kg",0.01,IF(L128="q",1,IF(L128="l",0.01*VLOOKUP(EVID_HNOJENI!N128,HNOJIVA_ALL!$A$2:$AE$3303,31,FALSE),"CHYBA")))),2)</f>
        <v>#N/A</v>
      </c>
      <c r="U128" s="51" t="e">
        <f>ROUND(VLOOKUP(EVID_HNOJENI!N128,HNOJIVA_ALL!$A$2:$Z$3303,20,FALSE)*K128*IF(L128="t",10,IF(L128="kg",0.01,IF(L128="q",1,IF(L128="l",0.01*VLOOKUP(EVID_HNOJENI!N128,HNOJIVA_ALL!$A$2:$AE$3303,31,FALSE),"CHYBA")))),2)</f>
        <v>#N/A</v>
      </c>
    </row>
    <row r="129" spans="1:21" x14ac:dyDescent="0.2">
      <c r="A129" s="32"/>
      <c r="B129" s="45" t="e">
        <f>VLOOKUP($A129,EVID_OSEVU!$A$1:$M$4972,2,FALSE)</f>
        <v>#N/A</v>
      </c>
      <c r="C129" s="45" t="e">
        <f>VLOOKUP($A129,EVID_OSEVU!$A$1:$M$4972,3,FALSE)</f>
        <v>#N/A</v>
      </c>
      <c r="D129" s="45" t="e">
        <f>VLOOKUP($A129,EVID_OSEVU!$A$1:$M$4972,4,FALSE)</f>
        <v>#N/A</v>
      </c>
      <c r="E129" s="45" t="e">
        <f>VLOOKUP($A129,EVID_OSEVU!$A$1:$M$4972,7,FALSE)</f>
        <v>#N/A</v>
      </c>
      <c r="F129" s="45" t="e">
        <f>VLOOKUP($A129,EVID_OSEVU!$A$1:$M$4972,8,FALSE)</f>
        <v>#N/A</v>
      </c>
      <c r="G129" s="45" t="e">
        <f>VLOOKUP($A129,EVID_OSEVU!$A$1:$M$4972,11,FALSE)</f>
        <v>#N/A</v>
      </c>
      <c r="H129" s="35"/>
      <c r="I129" s="48"/>
      <c r="J129" s="33" t="e">
        <f>VLOOKUP($A129,EVID_OSEVU!$A$1:$M$4972,11,FALSE)</f>
        <v>#N/A</v>
      </c>
      <c r="K129" s="39"/>
      <c r="L129" s="49"/>
      <c r="M129" s="89" t="e">
        <f t="shared" si="1"/>
        <v>#N/A</v>
      </c>
      <c r="N129" s="50"/>
      <c r="O129" s="37" t="e">
        <f>VLOOKUP(EVID_HNOJENI!N129,HNOJIVA_ALL!$A$2:$Z$3303,4,FALSE)</f>
        <v>#N/A</v>
      </c>
      <c r="P129" s="51" t="e">
        <f>ROUND(VLOOKUP(EVID_HNOJENI!N129,HNOJIVA_ALL!$A$2:$Z$3303,14,FALSE)*K129*IF(L129="t",10,IF(L129="kg",0.01,IF(L129="q",1,IF(L129="l",0.01*VLOOKUP(EVID_HNOJENI!N129,HNOJIVA_ALL!$A$2:$AE$3303,31,FALSE),"CHYBA")))),2)</f>
        <v>#N/A</v>
      </c>
      <c r="Q129" s="51" t="e">
        <f>ROUND(VLOOKUP(EVID_HNOJENI!N129,HNOJIVA_ALL!$A$2:$Z$3303,15,FALSE)*K129*IF(L129="t",10,IF(L129="kg",0.01,IF(L129="q",1,IF(L129="l",0.01*VLOOKUP(EVID_HNOJENI!N129,HNOJIVA_ALL!$A$2:$AE$3303,31,FALSE),"CHYBA")))),2)</f>
        <v>#N/A</v>
      </c>
      <c r="R129" s="51" t="e">
        <f>ROUND(VLOOKUP(EVID_HNOJENI!N129,HNOJIVA_ALL!$A$2:$Z$3303,16,FALSE)*K129*IF(L129="t",10,IF(L129="kg",0.01,IF(L129="q",1,IF(L129="l",0.01*VLOOKUP(EVID_HNOJENI!N129,HNOJIVA_ALL!$A$2:$AE$3303,31,FALSE),"CHYBA")))),2)</f>
        <v>#N/A</v>
      </c>
      <c r="S129" s="51" t="e">
        <f>ROUND(VLOOKUP(EVID_HNOJENI!N129,HNOJIVA_ALL!$A$2:$Z$3303,18,FALSE)*K129*IF(L129="t",10,IF(L129="kg",0.01,IF(L129="q",1,IF(L129="l",0.01*VLOOKUP(EVID_HNOJENI!N129,HNOJIVA_ALL!$A$2:$AE$3303,31,FALSE),"CHYBA")))),2)</f>
        <v>#N/A</v>
      </c>
      <c r="T129" s="51" t="e">
        <f>ROUND(VLOOKUP(EVID_HNOJENI!N129,HNOJIVA_ALL!$A$2:$Z$3303,17,FALSE)*K129*IF(L129="t",10,IF(L129="kg",0.01,IF(L129="q",1,IF(L129="l",0.01*VLOOKUP(EVID_HNOJENI!N129,HNOJIVA_ALL!$A$2:$AE$3303,31,FALSE),"CHYBA")))),2)</f>
        <v>#N/A</v>
      </c>
      <c r="U129" s="51" t="e">
        <f>ROUND(VLOOKUP(EVID_HNOJENI!N129,HNOJIVA_ALL!$A$2:$Z$3303,20,FALSE)*K129*IF(L129="t",10,IF(L129="kg",0.01,IF(L129="q",1,IF(L129="l",0.01*VLOOKUP(EVID_HNOJENI!N129,HNOJIVA_ALL!$A$2:$AE$3303,31,FALSE),"CHYBA")))),2)</f>
        <v>#N/A</v>
      </c>
    </row>
    <row r="130" spans="1:21" x14ac:dyDescent="0.2">
      <c r="A130" s="32"/>
      <c r="B130" s="45" t="e">
        <f>VLOOKUP($A130,EVID_OSEVU!$A$1:$M$4972,2,FALSE)</f>
        <v>#N/A</v>
      </c>
      <c r="C130" s="45" t="e">
        <f>VLOOKUP($A130,EVID_OSEVU!$A$1:$M$4972,3,FALSE)</f>
        <v>#N/A</v>
      </c>
      <c r="D130" s="45" t="e">
        <f>VLOOKUP($A130,EVID_OSEVU!$A$1:$M$4972,4,FALSE)</f>
        <v>#N/A</v>
      </c>
      <c r="E130" s="45" t="e">
        <f>VLOOKUP($A130,EVID_OSEVU!$A$1:$M$4972,7,FALSE)</f>
        <v>#N/A</v>
      </c>
      <c r="F130" s="45" t="e">
        <f>VLOOKUP($A130,EVID_OSEVU!$A$1:$M$4972,8,FALSE)</f>
        <v>#N/A</v>
      </c>
      <c r="G130" s="45" t="e">
        <f>VLOOKUP($A130,EVID_OSEVU!$A$1:$M$4972,11,FALSE)</f>
        <v>#N/A</v>
      </c>
      <c r="H130" s="35"/>
      <c r="I130" s="48"/>
      <c r="J130" s="33" t="e">
        <f>VLOOKUP($A130,EVID_OSEVU!$A$1:$M$4972,11,FALSE)</f>
        <v>#N/A</v>
      </c>
      <c r="K130" s="39"/>
      <c r="L130" s="49"/>
      <c r="M130" s="89" t="e">
        <f t="shared" si="1"/>
        <v>#N/A</v>
      </c>
      <c r="N130" s="50"/>
      <c r="O130" s="37" t="e">
        <f>VLOOKUP(EVID_HNOJENI!N130,HNOJIVA_ALL!$A$2:$Z$3303,4,FALSE)</f>
        <v>#N/A</v>
      </c>
      <c r="P130" s="51" t="e">
        <f>ROUND(VLOOKUP(EVID_HNOJENI!N130,HNOJIVA_ALL!$A$2:$Z$3303,14,FALSE)*K130*IF(L130="t",10,IF(L130="kg",0.01,IF(L130="q",1,IF(L130="l",0.01*VLOOKUP(EVID_HNOJENI!N130,HNOJIVA_ALL!$A$2:$AE$3303,31,FALSE),"CHYBA")))),2)</f>
        <v>#N/A</v>
      </c>
      <c r="Q130" s="51" t="e">
        <f>ROUND(VLOOKUP(EVID_HNOJENI!N130,HNOJIVA_ALL!$A$2:$Z$3303,15,FALSE)*K130*IF(L130="t",10,IF(L130="kg",0.01,IF(L130="q",1,IF(L130="l",0.01*VLOOKUP(EVID_HNOJENI!N130,HNOJIVA_ALL!$A$2:$AE$3303,31,FALSE),"CHYBA")))),2)</f>
        <v>#N/A</v>
      </c>
      <c r="R130" s="51" t="e">
        <f>ROUND(VLOOKUP(EVID_HNOJENI!N130,HNOJIVA_ALL!$A$2:$Z$3303,16,FALSE)*K130*IF(L130="t",10,IF(L130="kg",0.01,IF(L130="q",1,IF(L130="l",0.01*VLOOKUP(EVID_HNOJENI!N130,HNOJIVA_ALL!$A$2:$AE$3303,31,FALSE),"CHYBA")))),2)</f>
        <v>#N/A</v>
      </c>
      <c r="S130" s="51" t="e">
        <f>ROUND(VLOOKUP(EVID_HNOJENI!N130,HNOJIVA_ALL!$A$2:$Z$3303,18,FALSE)*K130*IF(L130="t",10,IF(L130="kg",0.01,IF(L130="q",1,IF(L130="l",0.01*VLOOKUP(EVID_HNOJENI!N130,HNOJIVA_ALL!$A$2:$AE$3303,31,FALSE),"CHYBA")))),2)</f>
        <v>#N/A</v>
      </c>
      <c r="T130" s="51" t="e">
        <f>ROUND(VLOOKUP(EVID_HNOJENI!N130,HNOJIVA_ALL!$A$2:$Z$3303,17,FALSE)*K130*IF(L130="t",10,IF(L130="kg",0.01,IF(L130="q",1,IF(L130="l",0.01*VLOOKUP(EVID_HNOJENI!N130,HNOJIVA_ALL!$A$2:$AE$3303,31,FALSE),"CHYBA")))),2)</f>
        <v>#N/A</v>
      </c>
      <c r="U130" s="51" t="e">
        <f>ROUND(VLOOKUP(EVID_HNOJENI!N130,HNOJIVA_ALL!$A$2:$Z$3303,20,FALSE)*K130*IF(L130="t",10,IF(L130="kg",0.01,IF(L130="q",1,IF(L130="l",0.01*VLOOKUP(EVID_HNOJENI!N130,HNOJIVA_ALL!$A$2:$AE$3303,31,FALSE),"CHYBA")))),2)</f>
        <v>#N/A</v>
      </c>
    </row>
    <row r="131" spans="1:21" x14ac:dyDescent="0.2">
      <c r="A131" s="32"/>
      <c r="B131" s="45" t="e">
        <f>VLOOKUP($A131,EVID_OSEVU!$A$1:$M$4972,2,FALSE)</f>
        <v>#N/A</v>
      </c>
      <c r="C131" s="45" t="e">
        <f>VLOOKUP($A131,EVID_OSEVU!$A$1:$M$4972,3,FALSE)</f>
        <v>#N/A</v>
      </c>
      <c r="D131" s="45" t="e">
        <f>VLOOKUP($A131,EVID_OSEVU!$A$1:$M$4972,4,FALSE)</f>
        <v>#N/A</v>
      </c>
      <c r="E131" s="45" t="e">
        <f>VLOOKUP($A131,EVID_OSEVU!$A$1:$M$4972,7,FALSE)</f>
        <v>#N/A</v>
      </c>
      <c r="F131" s="45" t="e">
        <f>VLOOKUP($A131,EVID_OSEVU!$A$1:$M$4972,8,FALSE)</f>
        <v>#N/A</v>
      </c>
      <c r="G131" s="45" t="e">
        <f>VLOOKUP($A131,EVID_OSEVU!$A$1:$M$4972,11,FALSE)</f>
        <v>#N/A</v>
      </c>
      <c r="H131" s="35"/>
      <c r="I131" s="48"/>
      <c r="J131" s="33" t="e">
        <f>VLOOKUP($A131,EVID_OSEVU!$A$1:$M$4972,11,FALSE)</f>
        <v>#N/A</v>
      </c>
      <c r="K131" s="39"/>
      <c r="L131" s="49"/>
      <c r="M131" s="89" t="e">
        <f t="shared" si="1"/>
        <v>#N/A</v>
      </c>
      <c r="N131" s="50"/>
      <c r="O131" s="37" t="e">
        <f>VLOOKUP(EVID_HNOJENI!N131,HNOJIVA_ALL!$A$2:$Z$3303,4,FALSE)</f>
        <v>#N/A</v>
      </c>
      <c r="P131" s="51" t="e">
        <f>ROUND(VLOOKUP(EVID_HNOJENI!N131,HNOJIVA_ALL!$A$2:$Z$3303,14,FALSE)*K131*IF(L131="t",10,IF(L131="kg",0.01,IF(L131="q",1,IF(L131="l",0.01*VLOOKUP(EVID_HNOJENI!N131,HNOJIVA_ALL!$A$2:$AE$3303,31,FALSE),"CHYBA")))),2)</f>
        <v>#N/A</v>
      </c>
      <c r="Q131" s="51" t="e">
        <f>ROUND(VLOOKUP(EVID_HNOJENI!N131,HNOJIVA_ALL!$A$2:$Z$3303,15,FALSE)*K131*IF(L131="t",10,IF(L131="kg",0.01,IF(L131="q",1,IF(L131="l",0.01*VLOOKUP(EVID_HNOJENI!N131,HNOJIVA_ALL!$A$2:$AE$3303,31,FALSE),"CHYBA")))),2)</f>
        <v>#N/A</v>
      </c>
      <c r="R131" s="51" t="e">
        <f>ROUND(VLOOKUP(EVID_HNOJENI!N131,HNOJIVA_ALL!$A$2:$Z$3303,16,FALSE)*K131*IF(L131="t",10,IF(L131="kg",0.01,IF(L131="q",1,IF(L131="l",0.01*VLOOKUP(EVID_HNOJENI!N131,HNOJIVA_ALL!$A$2:$AE$3303,31,FALSE),"CHYBA")))),2)</f>
        <v>#N/A</v>
      </c>
      <c r="S131" s="51" t="e">
        <f>ROUND(VLOOKUP(EVID_HNOJENI!N131,HNOJIVA_ALL!$A$2:$Z$3303,18,FALSE)*K131*IF(L131="t",10,IF(L131="kg",0.01,IF(L131="q",1,IF(L131="l",0.01*VLOOKUP(EVID_HNOJENI!N131,HNOJIVA_ALL!$A$2:$AE$3303,31,FALSE),"CHYBA")))),2)</f>
        <v>#N/A</v>
      </c>
      <c r="T131" s="51" t="e">
        <f>ROUND(VLOOKUP(EVID_HNOJENI!N131,HNOJIVA_ALL!$A$2:$Z$3303,17,FALSE)*K131*IF(L131="t",10,IF(L131="kg",0.01,IF(L131="q",1,IF(L131="l",0.01*VLOOKUP(EVID_HNOJENI!N131,HNOJIVA_ALL!$A$2:$AE$3303,31,FALSE),"CHYBA")))),2)</f>
        <v>#N/A</v>
      </c>
      <c r="U131" s="51" t="e">
        <f>ROUND(VLOOKUP(EVID_HNOJENI!N131,HNOJIVA_ALL!$A$2:$Z$3303,20,FALSE)*K131*IF(L131="t",10,IF(L131="kg",0.01,IF(L131="q",1,IF(L131="l",0.01*VLOOKUP(EVID_HNOJENI!N131,HNOJIVA_ALL!$A$2:$AE$3303,31,FALSE),"CHYBA")))),2)</f>
        <v>#N/A</v>
      </c>
    </row>
    <row r="132" spans="1:21" x14ac:dyDescent="0.2">
      <c r="A132" s="32"/>
      <c r="B132" s="45" t="e">
        <f>VLOOKUP($A132,EVID_OSEVU!$A$1:$M$4972,2,FALSE)</f>
        <v>#N/A</v>
      </c>
      <c r="C132" s="45" t="e">
        <f>VLOOKUP($A132,EVID_OSEVU!$A$1:$M$4972,3,FALSE)</f>
        <v>#N/A</v>
      </c>
      <c r="D132" s="45" t="e">
        <f>VLOOKUP($A132,EVID_OSEVU!$A$1:$M$4972,4,FALSE)</f>
        <v>#N/A</v>
      </c>
      <c r="E132" s="45" t="e">
        <f>VLOOKUP($A132,EVID_OSEVU!$A$1:$M$4972,7,FALSE)</f>
        <v>#N/A</v>
      </c>
      <c r="F132" s="45" t="e">
        <f>VLOOKUP($A132,EVID_OSEVU!$A$1:$M$4972,8,FALSE)</f>
        <v>#N/A</v>
      </c>
      <c r="G132" s="45" t="e">
        <f>VLOOKUP($A132,EVID_OSEVU!$A$1:$M$4972,11,FALSE)</f>
        <v>#N/A</v>
      </c>
      <c r="H132" s="35"/>
      <c r="I132" s="48"/>
      <c r="J132" s="33" t="e">
        <f>VLOOKUP($A132,EVID_OSEVU!$A$1:$M$4972,11,FALSE)</f>
        <v>#N/A</v>
      </c>
      <c r="K132" s="39"/>
      <c r="L132" s="49"/>
      <c r="M132" s="89" t="e">
        <f t="shared" si="1"/>
        <v>#N/A</v>
      </c>
      <c r="N132" s="50"/>
      <c r="O132" s="37" t="e">
        <f>VLOOKUP(EVID_HNOJENI!N132,HNOJIVA_ALL!$A$2:$Z$3303,4,FALSE)</f>
        <v>#N/A</v>
      </c>
      <c r="P132" s="51" t="e">
        <f>ROUND(VLOOKUP(EVID_HNOJENI!N132,HNOJIVA_ALL!$A$2:$Z$3303,14,FALSE)*K132*IF(L132="t",10,IF(L132="kg",0.01,IF(L132="q",1,IF(L132="l",0.01*VLOOKUP(EVID_HNOJENI!N132,HNOJIVA_ALL!$A$2:$AE$3303,31,FALSE),"CHYBA")))),2)</f>
        <v>#N/A</v>
      </c>
      <c r="Q132" s="51" t="e">
        <f>ROUND(VLOOKUP(EVID_HNOJENI!N132,HNOJIVA_ALL!$A$2:$Z$3303,15,FALSE)*K132*IF(L132="t",10,IF(L132="kg",0.01,IF(L132="q",1,IF(L132="l",0.01*VLOOKUP(EVID_HNOJENI!N132,HNOJIVA_ALL!$A$2:$AE$3303,31,FALSE),"CHYBA")))),2)</f>
        <v>#N/A</v>
      </c>
      <c r="R132" s="51" t="e">
        <f>ROUND(VLOOKUP(EVID_HNOJENI!N132,HNOJIVA_ALL!$A$2:$Z$3303,16,FALSE)*K132*IF(L132="t",10,IF(L132="kg",0.01,IF(L132="q",1,IF(L132="l",0.01*VLOOKUP(EVID_HNOJENI!N132,HNOJIVA_ALL!$A$2:$AE$3303,31,FALSE),"CHYBA")))),2)</f>
        <v>#N/A</v>
      </c>
      <c r="S132" s="51" t="e">
        <f>ROUND(VLOOKUP(EVID_HNOJENI!N132,HNOJIVA_ALL!$A$2:$Z$3303,18,FALSE)*K132*IF(L132="t",10,IF(L132="kg",0.01,IF(L132="q",1,IF(L132="l",0.01*VLOOKUP(EVID_HNOJENI!N132,HNOJIVA_ALL!$A$2:$AE$3303,31,FALSE),"CHYBA")))),2)</f>
        <v>#N/A</v>
      </c>
      <c r="T132" s="51" t="e">
        <f>ROUND(VLOOKUP(EVID_HNOJENI!N132,HNOJIVA_ALL!$A$2:$Z$3303,17,FALSE)*K132*IF(L132="t",10,IF(L132="kg",0.01,IF(L132="q",1,IF(L132="l",0.01*VLOOKUP(EVID_HNOJENI!N132,HNOJIVA_ALL!$A$2:$AE$3303,31,FALSE),"CHYBA")))),2)</f>
        <v>#N/A</v>
      </c>
      <c r="U132" s="51" t="e">
        <f>ROUND(VLOOKUP(EVID_HNOJENI!N132,HNOJIVA_ALL!$A$2:$Z$3303,20,FALSE)*K132*IF(L132="t",10,IF(L132="kg",0.01,IF(L132="q",1,IF(L132="l",0.01*VLOOKUP(EVID_HNOJENI!N132,HNOJIVA_ALL!$A$2:$AE$3303,31,FALSE),"CHYBA")))),2)</f>
        <v>#N/A</v>
      </c>
    </row>
    <row r="133" spans="1:21" x14ac:dyDescent="0.2">
      <c r="A133" s="32"/>
      <c r="B133" s="45" t="e">
        <f>VLOOKUP($A133,EVID_OSEVU!$A$1:$M$4972,2,FALSE)</f>
        <v>#N/A</v>
      </c>
      <c r="C133" s="45" t="e">
        <f>VLOOKUP($A133,EVID_OSEVU!$A$1:$M$4972,3,FALSE)</f>
        <v>#N/A</v>
      </c>
      <c r="D133" s="45" t="e">
        <f>VLOOKUP($A133,EVID_OSEVU!$A$1:$M$4972,4,FALSE)</f>
        <v>#N/A</v>
      </c>
      <c r="E133" s="45" t="e">
        <f>VLOOKUP($A133,EVID_OSEVU!$A$1:$M$4972,7,FALSE)</f>
        <v>#N/A</v>
      </c>
      <c r="F133" s="45" t="e">
        <f>VLOOKUP($A133,EVID_OSEVU!$A$1:$M$4972,8,FALSE)</f>
        <v>#N/A</v>
      </c>
      <c r="G133" s="45" t="e">
        <f>VLOOKUP($A133,EVID_OSEVU!$A$1:$M$4972,11,FALSE)</f>
        <v>#N/A</v>
      </c>
      <c r="H133" s="35"/>
      <c r="I133" s="48"/>
      <c r="J133" s="33" t="e">
        <f>VLOOKUP($A133,EVID_OSEVU!$A$1:$M$4972,11,FALSE)</f>
        <v>#N/A</v>
      </c>
      <c r="K133" s="39"/>
      <c r="L133" s="49"/>
      <c r="M133" s="89" t="e">
        <f t="shared" ref="M133:M196" si="2">K133*J133</f>
        <v>#N/A</v>
      </c>
      <c r="N133" s="50"/>
      <c r="O133" s="37" t="e">
        <f>VLOOKUP(EVID_HNOJENI!N133,HNOJIVA_ALL!$A$2:$Z$3303,4,FALSE)</f>
        <v>#N/A</v>
      </c>
      <c r="P133" s="51" t="e">
        <f>ROUND(VLOOKUP(EVID_HNOJENI!N133,HNOJIVA_ALL!$A$2:$Z$3303,14,FALSE)*K133*IF(L133="t",10,IF(L133="kg",0.01,IF(L133="q",1,IF(L133="l",0.01*VLOOKUP(EVID_HNOJENI!N133,HNOJIVA_ALL!$A$2:$AE$3303,31,FALSE),"CHYBA")))),2)</f>
        <v>#N/A</v>
      </c>
      <c r="Q133" s="51" t="e">
        <f>ROUND(VLOOKUP(EVID_HNOJENI!N133,HNOJIVA_ALL!$A$2:$Z$3303,15,FALSE)*K133*IF(L133="t",10,IF(L133="kg",0.01,IF(L133="q",1,IF(L133="l",0.01*VLOOKUP(EVID_HNOJENI!N133,HNOJIVA_ALL!$A$2:$AE$3303,31,FALSE),"CHYBA")))),2)</f>
        <v>#N/A</v>
      </c>
      <c r="R133" s="51" t="e">
        <f>ROUND(VLOOKUP(EVID_HNOJENI!N133,HNOJIVA_ALL!$A$2:$Z$3303,16,FALSE)*K133*IF(L133="t",10,IF(L133="kg",0.01,IF(L133="q",1,IF(L133="l",0.01*VLOOKUP(EVID_HNOJENI!N133,HNOJIVA_ALL!$A$2:$AE$3303,31,FALSE),"CHYBA")))),2)</f>
        <v>#N/A</v>
      </c>
      <c r="S133" s="51" t="e">
        <f>ROUND(VLOOKUP(EVID_HNOJENI!N133,HNOJIVA_ALL!$A$2:$Z$3303,18,FALSE)*K133*IF(L133="t",10,IF(L133="kg",0.01,IF(L133="q",1,IF(L133="l",0.01*VLOOKUP(EVID_HNOJENI!N133,HNOJIVA_ALL!$A$2:$AE$3303,31,FALSE),"CHYBA")))),2)</f>
        <v>#N/A</v>
      </c>
      <c r="T133" s="51" t="e">
        <f>ROUND(VLOOKUP(EVID_HNOJENI!N133,HNOJIVA_ALL!$A$2:$Z$3303,17,FALSE)*K133*IF(L133="t",10,IF(L133="kg",0.01,IF(L133="q",1,IF(L133="l",0.01*VLOOKUP(EVID_HNOJENI!N133,HNOJIVA_ALL!$A$2:$AE$3303,31,FALSE),"CHYBA")))),2)</f>
        <v>#N/A</v>
      </c>
      <c r="U133" s="51" t="e">
        <f>ROUND(VLOOKUP(EVID_HNOJENI!N133,HNOJIVA_ALL!$A$2:$Z$3303,20,FALSE)*K133*IF(L133="t",10,IF(L133="kg",0.01,IF(L133="q",1,IF(L133="l",0.01*VLOOKUP(EVID_HNOJENI!N133,HNOJIVA_ALL!$A$2:$AE$3303,31,FALSE),"CHYBA")))),2)</f>
        <v>#N/A</v>
      </c>
    </row>
    <row r="134" spans="1:21" x14ac:dyDescent="0.2">
      <c r="A134" s="32"/>
      <c r="B134" s="45" t="e">
        <f>VLOOKUP($A134,EVID_OSEVU!$A$1:$M$4972,2,FALSE)</f>
        <v>#N/A</v>
      </c>
      <c r="C134" s="45" t="e">
        <f>VLOOKUP($A134,EVID_OSEVU!$A$1:$M$4972,3,FALSE)</f>
        <v>#N/A</v>
      </c>
      <c r="D134" s="45" t="e">
        <f>VLOOKUP($A134,EVID_OSEVU!$A$1:$M$4972,4,FALSE)</f>
        <v>#N/A</v>
      </c>
      <c r="E134" s="45" t="e">
        <f>VLOOKUP($A134,EVID_OSEVU!$A$1:$M$4972,7,FALSE)</f>
        <v>#N/A</v>
      </c>
      <c r="F134" s="45" t="e">
        <f>VLOOKUP($A134,EVID_OSEVU!$A$1:$M$4972,8,FALSE)</f>
        <v>#N/A</v>
      </c>
      <c r="G134" s="45" t="e">
        <f>VLOOKUP($A134,EVID_OSEVU!$A$1:$M$4972,11,FALSE)</f>
        <v>#N/A</v>
      </c>
      <c r="H134" s="35"/>
      <c r="I134" s="48"/>
      <c r="J134" s="33" t="e">
        <f>VLOOKUP($A134,EVID_OSEVU!$A$1:$M$4972,11,FALSE)</f>
        <v>#N/A</v>
      </c>
      <c r="K134" s="39"/>
      <c r="L134" s="49"/>
      <c r="M134" s="89" t="e">
        <f t="shared" si="2"/>
        <v>#N/A</v>
      </c>
      <c r="N134" s="50"/>
      <c r="O134" s="37" t="e">
        <f>VLOOKUP(EVID_HNOJENI!N134,HNOJIVA_ALL!$A$2:$Z$3303,4,FALSE)</f>
        <v>#N/A</v>
      </c>
      <c r="P134" s="51" t="e">
        <f>ROUND(VLOOKUP(EVID_HNOJENI!N134,HNOJIVA_ALL!$A$2:$Z$3303,14,FALSE)*K134*IF(L134="t",10,IF(L134="kg",0.01,IF(L134="q",1,IF(L134="l",0.01*VLOOKUP(EVID_HNOJENI!N134,HNOJIVA_ALL!$A$2:$AE$3303,31,FALSE),"CHYBA")))),2)</f>
        <v>#N/A</v>
      </c>
      <c r="Q134" s="51" t="e">
        <f>ROUND(VLOOKUP(EVID_HNOJENI!N134,HNOJIVA_ALL!$A$2:$Z$3303,15,FALSE)*K134*IF(L134="t",10,IF(L134="kg",0.01,IF(L134="q",1,IF(L134="l",0.01*VLOOKUP(EVID_HNOJENI!N134,HNOJIVA_ALL!$A$2:$AE$3303,31,FALSE),"CHYBA")))),2)</f>
        <v>#N/A</v>
      </c>
      <c r="R134" s="51" t="e">
        <f>ROUND(VLOOKUP(EVID_HNOJENI!N134,HNOJIVA_ALL!$A$2:$Z$3303,16,FALSE)*K134*IF(L134="t",10,IF(L134="kg",0.01,IF(L134="q",1,IF(L134="l",0.01*VLOOKUP(EVID_HNOJENI!N134,HNOJIVA_ALL!$A$2:$AE$3303,31,FALSE),"CHYBA")))),2)</f>
        <v>#N/A</v>
      </c>
      <c r="S134" s="51" t="e">
        <f>ROUND(VLOOKUP(EVID_HNOJENI!N134,HNOJIVA_ALL!$A$2:$Z$3303,18,FALSE)*K134*IF(L134="t",10,IF(L134="kg",0.01,IF(L134="q",1,IF(L134="l",0.01*VLOOKUP(EVID_HNOJENI!N134,HNOJIVA_ALL!$A$2:$AE$3303,31,FALSE),"CHYBA")))),2)</f>
        <v>#N/A</v>
      </c>
      <c r="T134" s="51" t="e">
        <f>ROUND(VLOOKUP(EVID_HNOJENI!N134,HNOJIVA_ALL!$A$2:$Z$3303,17,FALSE)*K134*IF(L134="t",10,IF(L134="kg",0.01,IF(L134="q",1,IF(L134="l",0.01*VLOOKUP(EVID_HNOJENI!N134,HNOJIVA_ALL!$A$2:$AE$3303,31,FALSE),"CHYBA")))),2)</f>
        <v>#N/A</v>
      </c>
      <c r="U134" s="51" t="e">
        <f>ROUND(VLOOKUP(EVID_HNOJENI!N134,HNOJIVA_ALL!$A$2:$Z$3303,20,FALSE)*K134*IF(L134="t",10,IF(L134="kg",0.01,IF(L134="q",1,IF(L134="l",0.01*VLOOKUP(EVID_HNOJENI!N134,HNOJIVA_ALL!$A$2:$AE$3303,31,FALSE),"CHYBA")))),2)</f>
        <v>#N/A</v>
      </c>
    </row>
    <row r="135" spans="1:21" x14ac:dyDescent="0.2">
      <c r="A135" s="32"/>
      <c r="B135" s="45" t="e">
        <f>VLOOKUP($A135,EVID_OSEVU!$A$1:$M$4972,2,FALSE)</f>
        <v>#N/A</v>
      </c>
      <c r="C135" s="45" t="e">
        <f>VLOOKUP($A135,EVID_OSEVU!$A$1:$M$4972,3,FALSE)</f>
        <v>#N/A</v>
      </c>
      <c r="D135" s="45" t="e">
        <f>VLOOKUP($A135,EVID_OSEVU!$A$1:$M$4972,4,FALSE)</f>
        <v>#N/A</v>
      </c>
      <c r="E135" s="45" t="e">
        <f>VLOOKUP($A135,EVID_OSEVU!$A$1:$M$4972,7,FALSE)</f>
        <v>#N/A</v>
      </c>
      <c r="F135" s="45" t="e">
        <f>VLOOKUP($A135,EVID_OSEVU!$A$1:$M$4972,8,FALSE)</f>
        <v>#N/A</v>
      </c>
      <c r="G135" s="45" t="e">
        <f>VLOOKUP($A135,EVID_OSEVU!$A$1:$M$4972,11,FALSE)</f>
        <v>#N/A</v>
      </c>
      <c r="H135" s="35"/>
      <c r="I135" s="48"/>
      <c r="J135" s="33" t="e">
        <f>VLOOKUP($A135,EVID_OSEVU!$A$1:$M$4972,11,FALSE)</f>
        <v>#N/A</v>
      </c>
      <c r="K135" s="39"/>
      <c r="L135" s="49"/>
      <c r="M135" s="89" t="e">
        <f t="shared" si="2"/>
        <v>#N/A</v>
      </c>
      <c r="N135" s="50"/>
      <c r="O135" s="37" t="e">
        <f>VLOOKUP(EVID_HNOJENI!N135,HNOJIVA_ALL!$A$2:$Z$3303,4,FALSE)</f>
        <v>#N/A</v>
      </c>
      <c r="P135" s="51" t="e">
        <f>ROUND(VLOOKUP(EVID_HNOJENI!N135,HNOJIVA_ALL!$A$2:$Z$3303,14,FALSE)*K135*IF(L135="t",10,IF(L135="kg",0.01,IF(L135="q",1,IF(L135="l",0.01*VLOOKUP(EVID_HNOJENI!N135,HNOJIVA_ALL!$A$2:$AE$3303,31,FALSE),"CHYBA")))),2)</f>
        <v>#N/A</v>
      </c>
      <c r="Q135" s="51" t="e">
        <f>ROUND(VLOOKUP(EVID_HNOJENI!N135,HNOJIVA_ALL!$A$2:$Z$3303,15,FALSE)*K135*IF(L135="t",10,IF(L135="kg",0.01,IF(L135="q",1,IF(L135="l",0.01*VLOOKUP(EVID_HNOJENI!N135,HNOJIVA_ALL!$A$2:$AE$3303,31,FALSE),"CHYBA")))),2)</f>
        <v>#N/A</v>
      </c>
      <c r="R135" s="51" t="e">
        <f>ROUND(VLOOKUP(EVID_HNOJENI!N135,HNOJIVA_ALL!$A$2:$Z$3303,16,FALSE)*K135*IF(L135="t",10,IF(L135="kg",0.01,IF(L135="q",1,IF(L135="l",0.01*VLOOKUP(EVID_HNOJENI!N135,HNOJIVA_ALL!$A$2:$AE$3303,31,FALSE),"CHYBA")))),2)</f>
        <v>#N/A</v>
      </c>
      <c r="S135" s="51" t="e">
        <f>ROUND(VLOOKUP(EVID_HNOJENI!N135,HNOJIVA_ALL!$A$2:$Z$3303,18,FALSE)*K135*IF(L135="t",10,IF(L135="kg",0.01,IF(L135="q",1,IF(L135="l",0.01*VLOOKUP(EVID_HNOJENI!N135,HNOJIVA_ALL!$A$2:$AE$3303,31,FALSE),"CHYBA")))),2)</f>
        <v>#N/A</v>
      </c>
      <c r="T135" s="51" t="e">
        <f>ROUND(VLOOKUP(EVID_HNOJENI!N135,HNOJIVA_ALL!$A$2:$Z$3303,17,FALSE)*K135*IF(L135="t",10,IF(L135="kg",0.01,IF(L135="q",1,IF(L135="l",0.01*VLOOKUP(EVID_HNOJENI!N135,HNOJIVA_ALL!$A$2:$AE$3303,31,FALSE),"CHYBA")))),2)</f>
        <v>#N/A</v>
      </c>
      <c r="U135" s="51" t="e">
        <f>ROUND(VLOOKUP(EVID_HNOJENI!N135,HNOJIVA_ALL!$A$2:$Z$3303,20,FALSE)*K135*IF(L135="t",10,IF(L135="kg",0.01,IF(L135="q",1,IF(L135="l",0.01*VLOOKUP(EVID_HNOJENI!N135,HNOJIVA_ALL!$A$2:$AE$3303,31,FALSE),"CHYBA")))),2)</f>
        <v>#N/A</v>
      </c>
    </row>
    <row r="136" spans="1:21" x14ac:dyDescent="0.2">
      <c r="A136" s="32"/>
      <c r="B136" s="45" t="e">
        <f>VLOOKUP($A136,EVID_OSEVU!$A$1:$M$4972,2,FALSE)</f>
        <v>#N/A</v>
      </c>
      <c r="C136" s="45" t="e">
        <f>VLOOKUP($A136,EVID_OSEVU!$A$1:$M$4972,3,FALSE)</f>
        <v>#N/A</v>
      </c>
      <c r="D136" s="45" t="e">
        <f>VLOOKUP($A136,EVID_OSEVU!$A$1:$M$4972,4,FALSE)</f>
        <v>#N/A</v>
      </c>
      <c r="E136" s="45" t="e">
        <f>VLOOKUP($A136,EVID_OSEVU!$A$1:$M$4972,7,FALSE)</f>
        <v>#N/A</v>
      </c>
      <c r="F136" s="45" t="e">
        <f>VLOOKUP($A136,EVID_OSEVU!$A$1:$M$4972,8,FALSE)</f>
        <v>#N/A</v>
      </c>
      <c r="G136" s="45" t="e">
        <f>VLOOKUP($A136,EVID_OSEVU!$A$1:$M$4972,11,FALSE)</f>
        <v>#N/A</v>
      </c>
      <c r="H136" s="35"/>
      <c r="I136" s="48"/>
      <c r="J136" s="33" t="e">
        <f>VLOOKUP($A136,EVID_OSEVU!$A$1:$M$4972,11,FALSE)</f>
        <v>#N/A</v>
      </c>
      <c r="K136" s="39"/>
      <c r="L136" s="49"/>
      <c r="M136" s="89" t="e">
        <f t="shared" si="2"/>
        <v>#N/A</v>
      </c>
      <c r="N136" s="50"/>
      <c r="O136" s="37" t="e">
        <f>VLOOKUP(EVID_HNOJENI!N136,HNOJIVA_ALL!$A$2:$Z$3303,4,FALSE)</f>
        <v>#N/A</v>
      </c>
      <c r="P136" s="51" t="e">
        <f>ROUND(VLOOKUP(EVID_HNOJENI!N136,HNOJIVA_ALL!$A$2:$Z$3303,14,FALSE)*K136*IF(L136="t",10,IF(L136="kg",0.01,IF(L136="q",1,IF(L136="l",0.01*VLOOKUP(EVID_HNOJENI!N136,HNOJIVA_ALL!$A$2:$AE$3303,31,FALSE),"CHYBA")))),2)</f>
        <v>#N/A</v>
      </c>
      <c r="Q136" s="51" t="e">
        <f>ROUND(VLOOKUP(EVID_HNOJENI!N136,HNOJIVA_ALL!$A$2:$Z$3303,15,FALSE)*K136*IF(L136="t",10,IF(L136="kg",0.01,IF(L136="q",1,IF(L136="l",0.01*VLOOKUP(EVID_HNOJENI!N136,HNOJIVA_ALL!$A$2:$AE$3303,31,FALSE),"CHYBA")))),2)</f>
        <v>#N/A</v>
      </c>
      <c r="R136" s="51" t="e">
        <f>ROUND(VLOOKUP(EVID_HNOJENI!N136,HNOJIVA_ALL!$A$2:$Z$3303,16,FALSE)*K136*IF(L136="t",10,IF(L136="kg",0.01,IF(L136="q",1,IF(L136="l",0.01*VLOOKUP(EVID_HNOJENI!N136,HNOJIVA_ALL!$A$2:$AE$3303,31,FALSE),"CHYBA")))),2)</f>
        <v>#N/A</v>
      </c>
      <c r="S136" s="51" t="e">
        <f>ROUND(VLOOKUP(EVID_HNOJENI!N136,HNOJIVA_ALL!$A$2:$Z$3303,18,FALSE)*K136*IF(L136="t",10,IF(L136="kg",0.01,IF(L136="q",1,IF(L136="l",0.01*VLOOKUP(EVID_HNOJENI!N136,HNOJIVA_ALL!$A$2:$AE$3303,31,FALSE),"CHYBA")))),2)</f>
        <v>#N/A</v>
      </c>
      <c r="T136" s="51" t="e">
        <f>ROUND(VLOOKUP(EVID_HNOJENI!N136,HNOJIVA_ALL!$A$2:$Z$3303,17,FALSE)*K136*IF(L136="t",10,IF(L136="kg",0.01,IF(L136="q",1,IF(L136="l",0.01*VLOOKUP(EVID_HNOJENI!N136,HNOJIVA_ALL!$A$2:$AE$3303,31,FALSE),"CHYBA")))),2)</f>
        <v>#N/A</v>
      </c>
      <c r="U136" s="51" t="e">
        <f>ROUND(VLOOKUP(EVID_HNOJENI!N136,HNOJIVA_ALL!$A$2:$Z$3303,20,FALSE)*K136*IF(L136="t",10,IF(L136="kg",0.01,IF(L136="q",1,IF(L136="l",0.01*VLOOKUP(EVID_HNOJENI!N136,HNOJIVA_ALL!$A$2:$AE$3303,31,FALSE),"CHYBA")))),2)</f>
        <v>#N/A</v>
      </c>
    </row>
    <row r="137" spans="1:21" x14ac:dyDescent="0.2">
      <c r="A137" s="32"/>
      <c r="B137" s="45" t="e">
        <f>VLOOKUP($A137,EVID_OSEVU!$A$1:$M$4972,2,FALSE)</f>
        <v>#N/A</v>
      </c>
      <c r="C137" s="45" t="e">
        <f>VLOOKUP($A137,EVID_OSEVU!$A$1:$M$4972,3,FALSE)</f>
        <v>#N/A</v>
      </c>
      <c r="D137" s="45" t="e">
        <f>VLOOKUP($A137,EVID_OSEVU!$A$1:$M$4972,4,FALSE)</f>
        <v>#N/A</v>
      </c>
      <c r="E137" s="45" t="e">
        <f>VLOOKUP($A137,EVID_OSEVU!$A$1:$M$4972,7,FALSE)</f>
        <v>#N/A</v>
      </c>
      <c r="F137" s="45" t="e">
        <f>VLOOKUP($A137,EVID_OSEVU!$A$1:$M$4972,8,FALSE)</f>
        <v>#N/A</v>
      </c>
      <c r="G137" s="45" t="e">
        <f>VLOOKUP($A137,EVID_OSEVU!$A$1:$M$4972,11,FALSE)</f>
        <v>#N/A</v>
      </c>
      <c r="H137" s="35"/>
      <c r="I137" s="48"/>
      <c r="J137" s="33" t="e">
        <f>VLOOKUP($A137,EVID_OSEVU!$A$1:$M$4972,11,FALSE)</f>
        <v>#N/A</v>
      </c>
      <c r="K137" s="39"/>
      <c r="L137" s="49"/>
      <c r="M137" s="89" t="e">
        <f t="shared" si="2"/>
        <v>#N/A</v>
      </c>
      <c r="N137" s="50"/>
      <c r="O137" s="37" t="e">
        <f>VLOOKUP(EVID_HNOJENI!N137,HNOJIVA_ALL!$A$2:$Z$3303,4,FALSE)</f>
        <v>#N/A</v>
      </c>
      <c r="P137" s="51" t="e">
        <f>ROUND(VLOOKUP(EVID_HNOJENI!N137,HNOJIVA_ALL!$A$2:$Z$3303,14,FALSE)*K137*IF(L137="t",10,IF(L137="kg",0.01,IF(L137="q",1,IF(L137="l",0.01*VLOOKUP(EVID_HNOJENI!N137,HNOJIVA_ALL!$A$2:$AE$3303,31,FALSE),"CHYBA")))),2)</f>
        <v>#N/A</v>
      </c>
      <c r="Q137" s="51" t="e">
        <f>ROUND(VLOOKUP(EVID_HNOJENI!N137,HNOJIVA_ALL!$A$2:$Z$3303,15,FALSE)*K137*IF(L137="t",10,IF(L137="kg",0.01,IF(L137="q",1,IF(L137="l",0.01*VLOOKUP(EVID_HNOJENI!N137,HNOJIVA_ALL!$A$2:$AE$3303,31,FALSE),"CHYBA")))),2)</f>
        <v>#N/A</v>
      </c>
      <c r="R137" s="51" t="e">
        <f>ROUND(VLOOKUP(EVID_HNOJENI!N137,HNOJIVA_ALL!$A$2:$Z$3303,16,FALSE)*K137*IF(L137="t",10,IF(L137="kg",0.01,IF(L137="q",1,IF(L137="l",0.01*VLOOKUP(EVID_HNOJENI!N137,HNOJIVA_ALL!$A$2:$AE$3303,31,FALSE),"CHYBA")))),2)</f>
        <v>#N/A</v>
      </c>
      <c r="S137" s="51" t="e">
        <f>ROUND(VLOOKUP(EVID_HNOJENI!N137,HNOJIVA_ALL!$A$2:$Z$3303,18,FALSE)*K137*IF(L137="t",10,IF(L137="kg",0.01,IF(L137="q",1,IF(L137="l",0.01*VLOOKUP(EVID_HNOJENI!N137,HNOJIVA_ALL!$A$2:$AE$3303,31,FALSE),"CHYBA")))),2)</f>
        <v>#N/A</v>
      </c>
      <c r="T137" s="51" t="e">
        <f>ROUND(VLOOKUP(EVID_HNOJENI!N137,HNOJIVA_ALL!$A$2:$Z$3303,17,FALSE)*K137*IF(L137="t",10,IF(L137="kg",0.01,IF(L137="q",1,IF(L137="l",0.01*VLOOKUP(EVID_HNOJENI!N137,HNOJIVA_ALL!$A$2:$AE$3303,31,FALSE),"CHYBA")))),2)</f>
        <v>#N/A</v>
      </c>
      <c r="U137" s="51" t="e">
        <f>ROUND(VLOOKUP(EVID_HNOJENI!N137,HNOJIVA_ALL!$A$2:$Z$3303,20,FALSE)*K137*IF(L137="t",10,IF(L137="kg",0.01,IF(L137="q",1,IF(L137="l",0.01*VLOOKUP(EVID_HNOJENI!N137,HNOJIVA_ALL!$A$2:$AE$3303,31,FALSE),"CHYBA")))),2)</f>
        <v>#N/A</v>
      </c>
    </row>
    <row r="138" spans="1:21" x14ac:dyDescent="0.2">
      <c r="A138" s="32"/>
      <c r="B138" s="45" t="e">
        <f>VLOOKUP($A138,EVID_OSEVU!$A$1:$M$4972,2,FALSE)</f>
        <v>#N/A</v>
      </c>
      <c r="C138" s="45" t="e">
        <f>VLOOKUP($A138,EVID_OSEVU!$A$1:$M$4972,3,FALSE)</f>
        <v>#N/A</v>
      </c>
      <c r="D138" s="45" t="e">
        <f>VLOOKUP($A138,EVID_OSEVU!$A$1:$M$4972,4,FALSE)</f>
        <v>#N/A</v>
      </c>
      <c r="E138" s="45" t="e">
        <f>VLOOKUP($A138,EVID_OSEVU!$A$1:$M$4972,7,FALSE)</f>
        <v>#N/A</v>
      </c>
      <c r="F138" s="45" t="e">
        <f>VLOOKUP($A138,EVID_OSEVU!$A$1:$M$4972,8,FALSE)</f>
        <v>#N/A</v>
      </c>
      <c r="G138" s="45" t="e">
        <f>VLOOKUP($A138,EVID_OSEVU!$A$1:$M$4972,11,FALSE)</f>
        <v>#N/A</v>
      </c>
      <c r="H138" s="35"/>
      <c r="I138" s="48"/>
      <c r="J138" s="33" t="e">
        <f>VLOOKUP($A138,EVID_OSEVU!$A$1:$M$4972,11,FALSE)</f>
        <v>#N/A</v>
      </c>
      <c r="K138" s="39"/>
      <c r="L138" s="49"/>
      <c r="M138" s="89" t="e">
        <f t="shared" si="2"/>
        <v>#N/A</v>
      </c>
      <c r="N138" s="50"/>
      <c r="O138" s="37" t="e">
        <f>VLOOKUP(EVID_HNOJENI!N138,HNOJIVA_ALL!$A$2:$Z$3303,4,FALSE)</f>
        <v>#N/A</v>
      </c>
      <c r="P138" s="51" t="e">
        <f>ROUND(VLOOKUP(EVID_HNOJENI!N138,HNOJIVA_ALL!$A$2:$Z$3303,14,FALSE)*K138*IF(L138="t",10,IF(L138="kg",0.01,IF(L138="q",1,IF(L138="l",0.01*VLOOKUP(EVID_HNOJENI!N138,HNOJIVA_ALL!$A$2:$AE$3303,31,FALSE),"CHYBA")))),2)</f>
        <v>#N/A</v>
      </c>
      <c r="Q138" s="51" t="e">
        <f>ROUND(VLOOKUP(EVID_HNOJENI!N138,HNOJIVA_ALL!$A$2:$Z$3303,15,FALSE)*K138*IF(L138="t",10,IF(L138="kg",0.01,IF(L138="q",1,IF(L138="l",0.01*VLOOKUP(EVID_HNOJENI!N138,HNOJIVA_ALL!$A$2:$AE$3303,31,FALSE),"CHYBA")))),2)</f>
        <v>#N/A</v>
      </c>
      <c r="R138" s="51" t="e">
        <f>ROUND(VLOOKUP(EVID_HNOJENI!N138,HNOJIVA_ALL!$A$2:$Z$3303,16,FALSE)*K138*IF(L138="t",10,IF(L138="kg",0.01,IF(L138="q",1,IF(L138="l",0.01*VLOOKUP(EVID_HNOJENI!N138,HNOJIVA_ALL!$A$2:$AE$3303,31,FALSE),"CHYBA")))),2)</f>
        <v>#N/A</v>
      </c>
      <c r="S138" s="51" t="e">
        <f>ROUND(VLOOKUP(EVID_HNOJENI!N138,HNOJIVA_ALL!$A$2:$Z$3303,18,FALSE)*K138*IF(L138="t",10,IF(L138="kg",0.01,IF(L138="q",1,IF(L138="l",0.01*VLOOKUP(EVID_HNOJENI!N138,HNOJIVA_ALL!$A$2:$AE$3303,31,FALSE),"CHYBA")))),2)</f>
        <v>#N/A</v>
      </c>
      <c r="T138" s="51" t="e">
        <f>ROUND(VLOOKUP(EVID_HNOJENI!N138,HNOJIVA_ALL!$A$2:$Z$3303,17,FALSE)*K138*IF(L138="t",10,IF(L138="kg",0.01,IF(L138="q",1,IF(L138="l",0.01*VLOOKUP(EVID_HNOJENI!N138,HNOJIVA_ALL!$A$2:$AE$3303,31,FALSE),"CHYBA")))),2)</f>
        <v>#N/A</v>
      </c>
      <c r="U138" s="51" t="e">
        <f>ROUND(VLOOKUP(EVID_HNOJENI!N138,HNOJIVA_ALL!$A$2:$Z$3303,20,FALSE)*K138*IF(L138="t",10,IF(L138="kg",0.01,IF(L138="q",1,IF(L138="l",0.01*VLOOKUP(EVID_HNOJENI!N138,HNOJIVA_ALL!$A$2:$AE$3303,31,FALSE),"CHYBA")))),2)</f>
        <v>#N/A</v>
      </c>
    </row>
    <row r="139" spans="1:21" x14ac:dyDescent="0.2">
      <c r="A139" s="32"/>
      <c r="B139" s="45" t="e">
        <f>VLOOKUP($A139,EVID_OSEVU!$A$1:$M$4972,2,FALSE)</f>
        <v>#N/A</v>
      </c>
      <c r="C139" s="45" t="e">
        <f>VLOOKUP($A139,EVID_OSEVU!$A$1:$M$4972,3,FALSE)</f>
        <v>#N/A</v>
      </c>
      <c r="D139" s="45" t="e">
        <f>VLOOKUP($A139,EVID_OSEVU!$A$1:$M$4972,4,FALSE)</f>
        <v>#N/A</v>
      </c>
      <c r="E139" s="45" t="e">
        <f>VLOOKUP($A139,EVID_OSEVU!$A$1:$M$4972,7,FALSE)</f>
        <v>#N/A</v>
      </c>
      <c r="F139" s="45" t="e">
        <f>VLOOKUP($A139,EVID_OSEVU!$A$1:$M$4972,8,FALSE)</f>
        <v>#N/A</v>
      </c>
      <c r="G139" s="45" t="e">
        <f>VLOOKUP($A139,EVID_OSEVU!$A$1:$M$4972,11,FALSE)</f>
        <v>#N/A</v>
      </c>
      <c r="H139" s="35"/>
      <c r="I139" s="48"/>
      <c r="J139" s="33" t="e">
        <f>VLOOKUP($A139,EVID_OSEVU!$A$1:$M$4972,11,FALSE)</f>
        <v>#N/A</v>
      </c>
      <c r="K139" s="39"/>
      <c r="L139" s="49"/>
      <c r="M139" s="89" t="e">
        <f t="shared" si="2"/>
        <v>#N/A</v>
      </c>
      <c r="N139" s="50"/>
      <c r="O139" s="37" t="e">
        <f>VLOOKUP(EVID_HNOJENI!N139,HNOJIVA_ALL!$A$2:$Z$3303,4,FALSE)</f>
        <v>#N/A</v>
      </c>
      <c r="P139" s="51" t="e">
        <f>ROUND(VLOOKUP(EVID_HNOJENI!N139,HNOJIVA_ALL!$A$2:$Z$3303,14,FALSE)*K139*IF(L139="t",10,IF(L139="kg",0.01,IF(L139="q",1,IF(L139="l",0.01*VLOOKUP(EVID_HNOJENI!N139,HNOJIVA_ALL!$A$2:$AE$3303,31,FALSE),"CHYBA")))),2)</f>
        <v>#N/A</v>
      </c>
      <c r="Q139" s="51" t="e">
        <f>ROUND(VLOOKUP(EVID_HNOJENI!N139,HNOJIVA_ALL!$A$2:$Z$3303,15,FALSE)*K139*IF(L139="t",10,IF(L139="kg",0.01,IF(L139="q",1,IF(L139="l",0.01*VLOOKUP(EVID_HNOJENI!N139,HNOJIVA_ALL!$A$2:$AE$3303,31,FALSE),"CHYBA")))),2)</f>
        <v>#N/A</v>
      </c>
      <c r="R139" s="51" t="e">
        <f>ROUND(VLOOKUP(EVID_HNOJENI!N139,HNOJIVA_ALL!$A$2:$Z$3303,16,FALSE)*K139*IF(L139="t",10,IF(L139="kg",0.01,IF(L139="q",1,IF(L139="l",0.01*VLOOKUP(EVID_HNOJENI!N139,HNOJIVA_ALL!$A$2:$AE$3303,31,FALSE),"CHYBA")))),2)</f>
        <v>#N/A</v>
      </c>
      <c r="S139" s="51" t="e">
        <f>ROUND(VLOOKUP(EVID_HNOJENI!N139,HNOJIVA_ALL!$A$2:$Z$3303,18,FALSE)*K139*IF(L139="t",10,IF(L139="kg",0.01,IF(L139="q",1,IF(L139="l",0.01*VLOOKUP(EVID_HNOJENI!N139,HNOJIVA_ALL!$A$2:$AE$3303,31,FALSE),"CHYBA")))),2)</f>
        <v>#N/A</v>
      </c>
      <c r="T139" s="51" t="e">
        <f>ROUND(VLOOKUP(EVID_HNOJENI!N139,HNOJIVA_ALL!$A$2:$Z$3303,17,FALSE)*K139*IF(L139="t",10,IF(L139="kg",0.01,IF(L139="q",1,IF(L139="l",0.01*VLOOKUP(EVID_HNOJENI!N139,HNOJIVA_ALL!$A$2:$AE$3303,31,FALSE),"CHYBA")))),2)</f>
        <v>#N/A</v>
      </c>
      <c r="U139" s="51" t="e">
        <f>ROUND(VLOOKUP(EVID_HNOJENI!N139,HNOJIVA_ALL!$A$2:$Z$3303,20,FALSE)*K139*IF(L139="t",10,IF(L139="kg",0.01,IF(L139="q",1,IF(L139="l",0.01*VLOOKUP(EVID_HNOJENI!N139,HNOJIVA_ALL!$A$2:$AE$3303,31,FALSE),"CHYBA")))),2)</f>
        <v>#N/A</v>
      </c>
    </row>
    <row r="140" spans="1:21" x14ac:dyDescent="0.2">
      <c r="A140" s="32"/>
      <c r="B140" s="45" t="e">
        <f>VLOOKUP($A140,EVID_OSEVU!$A$1:$M$4972,2,FALSE)</f>
        <v>#N/A</v>
      </c>
      <c r="C140" s="45" t="e">
        <f>VLOOKUP($A140,EVID_OSEVU!$A$1:$M$4972,3,FALSE)</f>
        <v>#N/A</v>
      </c>
      <c r="D140" s="45" t="e">
        <f>VLOOKUP($A140,EVID_OSEVU!$A$1:$M$4972,4,FALSE)</f>
        <v>#N/A</v>
      </c>
      <c r="E140" s="45" t="e">
        <f>VLOOKUP($A140,EVID_OSEVU!$A$1:$M$4972,7,FALSE)</f>
        <v>#N/A</v>
      </c>
      <c r="F140" s="45" t="e">
        <f>VLOOKUP($A140,EVID_OSEVU!$A$1:$M$4972,8,FALSE)</f>
        <v>#N/A</v>
      </c>
      <c r="G140" s="45" t="e">
        <f>VLOOKUP($A140,EVID_OSEVU!$A$1:$M$4972,11,FALSE)</f>
        <v>#N/A</v>
      </c>
      <c r="H140" s="35"/>
      <c r="I140" s="48"/>
      <c r="J140" s="33" t="e">
        <f>VLOOKUP($A140,EVID_OSEVU!$A$1:$M$4972,11,FALSE)</f>
        <v>#N/A</v>
      </c>
      <c r="K140" s="39"/>
      <c r="L140" s="49"/>
      <c r="M140" s="89" t="e">
        <f t="shared" si="2"/>
        <v>#N/A</v>
      </c>
      <c r="N140" s="50"/>
      <c r="O140" s="37" t="e">
        <f>VLOOKUP(EVID_HNOJENI!N140,HNOJIVA_ALL!$A$2:$Z$3303,4,FALSE)</f>
        <v>#N/A</v>
      </c>
      <c r="P140" s="51" t="e">
        <f>ROUND(VLOOKUP(EVID_HNOJENI!N140,HNOJIVA_ALL!$A$2:$Z$3303,14,FALSE)*K140*IF(L140="t",10,IF(L140="kg",0.01,IF(L140="q",1,IF(L140="l",0.01*VLOOKUP(EVID_HNOJENI!N140,HNOJIVA_ALL!$A$2:$AE$3303,31,FALSE),"CHYBA")))),2)</f>
        <v>#N/A</v>
      </c>
      <c r="Q140" s="51" t="e">
        <f>ROUND(VLOOKUP(EVID_HNOJENI!N140,HNOJIVA_ALL!$A$2:$Z$3303,15,FALSE)*K140*IF(L140="t",10,IF(L140="kg",0.01,IF(L140="q",1,IF(L140="l",0.01*VLOOKUP(EVID_HNOJENI!N140,HNOJIVA_ALL!$A$2:$AE$3303,31,FALSE),"CHYBA")))),2)</f>
        <v>#N/A</v>
      </c>
      <c r="R140" s="51" t="e">
        <f>ROUND(VLOOKUP(EVID_HNOJENI!N140,HNOJIVA_ALL!$A$2:$Z$3303,16,FALSE)*K140*IF(L140="t",10,IF(L140="kg",0.01,IF(L140="q",1,IF(L140="l",0.01*VLOOKUP(EVID_HNOJENI!N140,HNOJIVA_ALL!$A$2:$AE$3303,31,FALSE),"CHYBA")))),2)</f>
        <v>#N/A</v>
      </c>
      <c r="S140" s="51" t="e">
        <f>ROUND(VLOOKUP(EVID_HNOJENI!N140,HNOJIVA_ALL!$A$2:$Z$3303,18,FALSE)*K140*IF(L140="t",10,IF(L140="kg",0.01,IF(L140="q",1,IF(L140="l",0.01*VLOOKUP(EVID_HNOJENI!N140,HNOJIVA_ALL!$A$2:$AE$3303,31,FALSE),"CHYBA")))),2)</f>
        <v>#N/A</v>
      </c>
      <c r="T140" s="51" t="e">
        <f>ROUND(VLOOKUP(EVID_HNOJENI!N140,HNOJIVA_ALL!$A$2:$Z$3303,17,FALSE)*K140*IF(L140="t",10,IF(L140="kg",0.01,IF(L140="q",1,IF(L140="l",0.01*VLOOKUP(EVID_HNOJENI!N140,HNOJIVA_ALL!$A$2:$AE$3303,31,FALSE),"CHYBA")))),2)</f>
        <v>#N/A</v>
      </c>
      <c r="U140" s="51" t="e">
        <f>ROUND(VLOOKUP(EVID_HNOJENI!N140,HNOJIVA_ALL!$A$2:$Z$3303,20,FALSE)*K140*IF(L140="t",10,IF(L140="kg",0.01,IF(L140="q",1,IF(L140="l",0.01*VLOOKUP(EVID_HNOJENI!N140,HNOJIVA_ALL!$A$2:$AE$3303,31,FALSE),"CHYBA")))),2)</f>
        <v>#N/A</v>
      </c>
    </row>
    <row r="141" spans="1:21" x14ac:dyDescent="0.2">
      <c r="A141" s="32"/>
      <c r="B141" s="45" t="e">
        <f>VLOOKUP($A141,EVID_OSEVU!$A$1:$M$4972,2,FALSE)</f>
        <v>#N/A</v>
      </c>
      <c r="C141" s="45" t="e">
        <f>VLOOKUP($A141,EVID_OSEVU!$A$1:$M$4972,3,FALSE)</f>
        <v>#N/A</v>
      </c>
      <c r="D141" s="45" t="e">
        <f>VLOOKUP($A141,EVID_OSEVU!$A$1:$M$4972,4,FALSE)</f>
        <v>#N/A</v>
      </c>
      <c r="E141" s="45" t="e">
        <f>VLOOKUP($A141,EVID_OSEVU!$A$1:$M$4972,7,FALSE)</f>
        <v>#N/A</v>
      </c>
      <c r="F141" s="45" t="e">
        <f>VLOOKUP($A141,EVID_OSEVU!$A$1:$M$4972,8,FALSE)</f>
        <v>#N/A</v>
      </c>
      <c r="G141" s="45" t="e">
        <f>VLOOKUP($A141,EVID_OSEVU!$A$1:$M$4972,11,FALSE)</f>
        <v>#N/A</v>
      </c>
      <c r="H141" s="35"/>
      <c r="I141" s="48"/>
      <c r="J141" s="33" t="e">
        <f>VLOOKUP($A141,EVID_OSEVU!$A$1:$M$4972,11,FALSE)</f>
        <v>#N/A</v>
      </c>
      <c r="K141" s="39"/>
      <c r="L141" s="49"/>
      <c r="M141" s="89" t="e">
        <f t="shared" si="2"/>
        <v>#N/A</v>
      </c>
      <c r="N141" s="50"/>
      <c r="O141" s="37" t="e">
        <f>VLOOKUP(EVID_HNOJENI!N141,HNOJIVA_ALL!$A$2:$Z$3303,4,FALSE)</f>
        <v>#N/A</v>
      </c>
      <c r="P141" s="51" t="e">
        <f>ROUND(VLOOKUP(EVID_HNOJENI!N141,HNOJIVA_ALL!$A$2:$Z$3303,14,FALSE)*K141*IF(L141="t",10,IF(L141="kg",0.01,IF(L141="q",1,IF(L141="l",0.01*VLOOKUP(EVID_HNOJENI!N141,HNOJIVA_ALL!$A$2:$AE$3303,31,FALSE),"CHYBA")))),2)</f>
        <v>#N/A</v>
      </c>
      <c r="Q141" s="51" t="e">
        <f>ROUND(VLOOKUP(EVID_HNOJENI!N141,HNOJIVA_ALL!$A$2:$Z$3303,15,FALSE)*K141*IF(L141="t",10,IF(L141="kg",0.01,IF(L141="q",1,IF(L141="l",0.01*VLOOKUP(EVID_HNOJENI!N141,HNOJIVA_ALL!$A$2:$AE$3303,31,FALSE),"CHYBA")))),2)</f>
        <v>#N/A</v>
      </c>
      <c r="R141" s="51" t="e">
        <f>ROUND(VLOOKUP(EVID_HNOJENI!N141,HNOJIVA_ALL!$A$2:$Z$3303,16,FALSE)*K141*IF(L141="t",10,IF(L141="kg",0.01,IF(L141="q",1,IF(L141="l",0.01*VLOOKUP(EVID_HNOJENI!N141,HNOJIVA_ALL!$A$2:$AE$3303,31,FALSE),"CHYBA")))),2)</f>
        <v>#N/A</v>
      </c>
      <c r="S141" s="51" t="e">
        <f>ROUND(VLOOKUP(EVID_HNOJENI!N141,HNOJIVA_ALL!$A$2:$Z$3303,18,FALSE)*K141*IF(L141="t",10,IF(L141="kg",0.01,IF(L141="q",1,IF(L141="l",0.01*VLOOKUP(EVID_HNOJENI!N141,HNOJIVA_ALL!$A$2:$AE$3303,31,FALSE),"CHYBA")))),2)</f>
        <v>#N/A</v>
      </c>
      <c r="T141" s="51" t="e">
        <f>ROUND(VLOOKUP(EVID_HNOJENI!N141,HNOJIVA_ALL!$A$2:$Z$3303,17,FALSE)*K141*IF(L141="t",10,IF(L141="kg",0.01,IF(L141="q",1,IF(L141="l",0.01*VLOOKUP(EVID_HNOJENI!N141,HNOJIVA_ALL!$A$2:$AE$3303,31,FALSE),"CHYBA")))),2)</f>
        <v>#N/A</v>
      </c>
      <c r="U141" s="51" t="e">
        <f>ROUND(VLOOKUP(EVID_HNOJENI!N141,HNOJIVA_ALL!$A$2:$Z$3303,20,FALSE)*K141*IF(L141="t",10,IF(L141="kg",0.01,IF(L141="q",1,IF(L141="l",0.01*VLOOKUP(EVID_HNOJENI!N141,HNOJIVA_ALL!$A$2:$AE$3303,31,FALSE),"CHYBA")))),2)</f>
        <v>#N/A</v>
      </c>
    </row>
    <row r="142" spans="1:21" x14ac:dyDescent="0.2">
      <c r="A142" s="32"/>
      <c r="B142" s="45" t="e">
        <f>VLOOKUP($A142,EVID_OSEVU!$A$1:$M$4972,2,FALSE)</f>
        <v>#N/A</v>
      </c>
      <c r="C142" s="45" t="e">
        <f>VLOOKUP($A142,EVID_OSEVU!$A$1:$M$4972,3,FALSE)</f>
        <v>#N/A</v>
      </c>
      <c r="D142" s="45" t="e">
        <f>VLOOKUP($A142,EVID_OSEVU!$A$1:$M$4972,4,FALSE)</f>
        <v>#N/A</v>
      </c>
      <c r="E142" s="45" t="e">
        <f>VLOOKUP($A142,EVID_OSEVU!$A$1:$M$4972,7,FALSE)</f>
        <v>#N/A</v>
      </c>
      <c r="F142" s="45" t="e">
        <f>VLOOKUP($A142,EVID_OSEVU!$A$1:$M$4972,8,FALSE)</f>
        <v>#N/A</v>
      </c>
      <c r="G142" s="45" t="e">
        <f>VLOOKUP($A142,EVID_OSEVU!$A$1:$M$4972,11,FALSE)</f>
        <v>#N/A</v>
      </c>
      <c r="H142" s="35"/>
      <c r="I142" s="48"/>
      <c r="J142" s="33" t="e">
        <f>VLOOKUP($A142,EVID_OSEVU!$A$1:$M$4972,11,FALSE)</f>
        <v>#N/A</v>
      </c>
      <c r="K142" s="39"/>
      <c r="L142" s="49"/>
      <c r="M142" s="89" t="e">
        <f t="shared" si="2"/>
        <v>#N/A</v>
      </c>
      <c r="N142" s="50"/>
      <c r="O142" s="37" t="e">
        <f>VLOOKUP(EVID_HNOJENI!N142,HNOJIVA_ALL!$A$2:$Z$3303,4,FALSE)</f>
        <v>#N/A</v>
      </c>
      <c r="P142" s="51" t="e">
        <f>ROUND(VLOOKUP(EVID_HNOJENI!N142,HNOJIVA_ALL!$A$2:$Z$3303,14,FALSE)*K142*IF(L142="t",10,IF(L142="kg",0.01,IF(L142="q",1,IF(L142="l",0.01*VLOOKUP(EVID_HNOJENI!N142,HNOJIVA_ALL!$A$2:$AE$3303,31,FALSE),"CHYBA")))),2)</f>
        <v>#N/A</v>
      </c>
      <c r="Q142" s="51" t="e">
        <f>ROUND(VLOOKUP(EVID_HNOJENI!N142,HNOJIVA_ALL!$A$2:$Z$3303,15,FALSE)*K142*IF(L142="t",10,IF(L142="kg",0.01,IF(L142="q",1,IF(L142="l",0.01*VLOOKUP(EVID_HNOJENI!N142,HNOJIVA_ALL!$A$2:$AE$3303,31,FALSE),"CHYBA")))),2)</f>
        <v>#N/A</v>
      </c>
      <c r="R142" s="51" t="e">
        <f>ROUND(VLOOKUP(EVID_HNOJENI!N142,HNOJIVA_ALL!$A$2:$Z$3303,16,FALSE)*K142*IF(L142="t",10,IF(L142="kg",0.01,IF(L142="q",1,IF(L142="l",0.01*VLOOKUP(EVID_HNOJENI!N142,HNOJIVA_ALL!$A$2:$AE$3303,31,FALSE),"CHYBA")))),2)</f>
        <v>#N/A</v>
      </c>
      <c r="S142" s="51" t="e">
        <f>ROUND(VLOOKUP(EVID_HNOJENI!N142,HNOJIVA_ALL!$A$2:$Z$3303,18,FALSE)*K142*IF(L142="t",10,IF(L142="kg",0.01,IF(L142="q",1,IF(L142="l",0.01*VLOOKUP(EVID_HNOJENI!N142,HNOJIVA_ALL!$A$2:$AE$3303,31,FALSE),"CHYBA")))),2)</f>
        <v>#N/A</v>
      </c>
      <c r="T142" s="51" t="e">
        <f>ROUND(VLOOKUP(EVID_HNOJENI!N142,HNOJIVA_ALL!$A$2:$Z$3303,17,FALSE)*K142*IF(L142="t",10,IF(L142="kg",0.01,IF(L142="q",1,IF(L142="l",0.01*VLOOKUP(EVID_HNOJENI!N142,HNOJIVA_ALL!$A$2:$AE$3303,31,FALSE),"CHYBA")))),2)</f>
        <v>#N/A</v>
      </c>
      <c r="U142" s="51" t="e">
        <f>ROUND(VLOOKUP(EVID_HNOJENI!N142,HNOJIVA_ALL!$A$2:$Z$3303,20,FALSE)*K142*IF(L142="t",10,IF(L142="kg",0.01,IF(L142="q",1,IF(L142="l",0.01*VLOOKUP(EVID_HNOJENI!N142,HNOJIVA_ALL!$A$2:$AE$3303,31,FALSE),"CHYBA")))),2)</f>
        <v>#N/A</v>
      </c>
    </row>
    <row r="143" spans="1:21" x14ac:dyDescent="0.2">
      <c r="A143" s="32"/>
      <c r="B143" s="45" t="e">
        <f>VLOOKUP($A143,EVID_OSEVU!$A$1:$M$4972,2,FALSE)</f>
        <v>#N/A</v>
      </c>
      <c r="C143" s="45" t="e">
        <f>VLOOKUP($A143,EVID_OSEVU!$A$1:$M$4972,3,FALSE)</f>
        <v>#N/A</v>
      </c>
      <c r="D143" s="45" t="e">
        <f>VLOOKUP($A143,EVID_OSEVU!$A$1:$M$4972,4,FALSE)</f>
        <v>#N/A</v>
      </c>
      <c r="E143" s="45" t="e">
        <f>VLOOKUP($A143,EVID_OSEVU!$A$1:$M$4972,7,FALSE)</f>
        <v>#N/A</v>
      </c>
      <c r="F143" s="45" t="e">
        <f>VLOOKUP($A143,EVID_OSEVU!$A$1:$M$4972,8,FALSE)</f>
        <v>#N/A</v>
      </c>
      <c r="G143" s="45" t="e">
        <f>VLOOKUP($A143,EVID_OSEVU!$A$1:$M$4972,11,FALSE)</f>
        <v>#N/A</v>
      </c>
      <c r="H143" s="35"/>
      <c r="I143" s="48"/>
      <c r="J143" s="33" t="e">
        <f>VLOOKUP($A143,EVID_OSEVU!$A$1:$M$4972,11,FALSE)</f>
        <v>#N/A</v>
      </c>
      <c r="K143" s="39"/>
      <c r="L143" s="49"/>
      <c r="M143" s="89" t="e">
        <f t="shared" si="2"/>
        <v>#N/A</v>
      </c>
      <c r="N143" s="50"/>
      <c r="O143" s="37" t="e">
        <f>VLOOKUP(EVID_HNOJENI!N143,HNOJIVA_ALL!$A$2:$Z$3303,4,FALSE)</f>
        <v>#N/A</v>
      </c>
      <c r="P143" s="51" t="e">
        <f>ROUND(VLOOKUP(EVID_HNOJENI!N143,HNOJIVA_ALL!$A$2:$Z$3303,14,FALSE)*K143*IF(L143="t",10,IF(L143="kg",0.01,IF(L143="q",1,IF(L143="l",0.01*VLOOKUP(EVID_HNOJENI!N143,HNOJIVA_ALL!$A$2:$AE$3303,31,FALSE),"CHYBA")))),2)</f>
        <v>#N/A</v>
      </c>
      <c r="Q143" s="51" t="e">
        <f>ROUND(VLOOKUP(EVID_HNOJENI!N143,HNOJIVA_ALL!$A$2:$Z$3303,15,FALSE)*K143*IF(L143="t",10,IF(L143="kg",0.01,IF(L143="q",1,IF(L143="l",0.01*VLOOKUP(EVID_HNOJENI!N143,HNOJIVA_ALL!$A$2:$AE$3303,31,FALSE),"CHYBA")))),2)</f>
        <v>#N/A</v>
      </c>
      <c r="R143" s="51" t="e">
        <f>ROUND(VLOOKUP(EVID_HNOJENI!N143,HNOJIVA_ALL!$A$2:$Z$3303,16,FALSE)*K143*IF(L143="t",10,IF(L143="kg",0.01,IF(L143="q",1,IF(L143="l",0.01*VLOOKUP(EVID_HNOJENI!N143,HNOJIVA_ALL!$A$2:$AE$3303,31,FALSE),"CHYBA")))),2)</f>
        <v>#N/A</v>
      </c>
      <c r="S143" s="51" t="e">
        <f>ROUND(VLOOKUP(EVID_HNOJENI!N143,HNOJIVA_ALL!$A$2:$Z$3303,18,FALSE)*K143*IF(L143="t",10,IF(L143="kg",0.01,IF(L143="q",1,IF(L143="l",0.01*VLOOKUP(EVID_HNOJENI!N143,HNOJIVA_ALL!$A$2:$AE$3303,31,FALSE),"CHYBA")))),2)</f>
        <v>#N/A</v>
      </c>
      <c r="T143" s="51" t="e">
        <f>ROUND(VLOOKUP(EVID_HNOJENI!N143,HNOJIVA_ALL!$A$2:$Z$3303,17,FALSE)*K143*IF(L143="t",10,IF(L143="kg",0.01,IF(L143="q",1,IF(L143="l",0.01*VLOOKUP(EVID_HNOJENI!N143,HNOJIVA_ALL!$A$2:$AE$3303,31,FALSE),"CHYBA")))),2)</f>
        <v>#N/A</v>
      </c>
      <c r="U143" s="51" t="e">
        <f>ROUND(VLOOKUP(EVID_HNOJENI!N143,HNOJIVA_ALL!$A$2:$Z$3303,20,FALSE)*K143*IF(L143="t",10,IF(L143="kg",0.01,IF(L143="q",1,IF(L143="l",0.01*VLOOKUP(EVID_HNOJENI!N143,HNOJIVA_ALL!$A$2:$AE$3303,31,FALSE),"CHYBA")))),2)</f>
        <v>#N/A</v>
      </c>
    </row>
    <row r="144" spans="1:21" x14ac:dyDescent="0.2">
      <c r="A144" s="32"/>
      <c r="B144" s="45" t="e">
        <f>VLOOKUP($A144,EVID_OSEVU!$A$1:$M$4972,2,FALSE)</f>
        <v>#N/A</v>
      </c>
      <c r="C144" s="45" t="e">
        <f>VLOOKUP($A144,EVID_OSEVU!$A$1:$M$4972,3,FALSE)</f>
        <v>#N/A</v>
      </c>
      <c r="D144" s="45" t="e">
        <f>VLOOKUP($A144,EVID_OSEVU!$A$1:$M$4972,4,FALSE)</f>
        <v>#N/A</v>
      </c>
      <c r="E144" s="45" t="e">
        <f>VLOOKUP($A144,EVID_OSEVU!$A$1:$M$4972,7,FALSE)</f>
        <v>#N/A</v>
      </c>
      <c r="F144" s="45" t="e">
        <f>VLOOKUP($A144,EVID_OSEVU!$A$1:$M$4972,8,FALSE)</f>
        <v>#N/A</v>
      </c>
      <c r="G144" s="45" t="e">
        <f>VLOOKUP($A144,EVID_OSEVU!$A$1:$M$4972,11,FALSE)</f>
        <v>#N/A</v>
      </c>
      <c r="H144" s="35"/>
      <c r="I144" s="48"/>
      <c r="J144" s="33" t="e">
        <f>VLOOKUP($A144,EVID_OSEVU!$A$1:$M$4972,11,FALSE)</f>
        <v>#N/A</v>
      </c>
      <c r="K144" s="39"/>
      <c r="L144" s="49"/>
      <c r="M144" s="89" t="e">
        <f t="shared" si="2"/>
        <v>#N/A</v>
      </c>
      <c r="N144" s="50"/>
      <c r="O144" s="37" t="e">
        <f>VLOOKUP(EVID_HNOJENI!N144,HNOJIVA_ALL!$A$2:$Z$3303,4,FALSE)</f>
        <v>#N/A</v>
      </c>
      <c r="P144" s="51" t="e">
        <f>ROUND(VLOOKUP(EVID_HNOJENI!N144,HNOJIVA_ALL!$A$2:$Z$3303,14,FALSE)*K144*IF(L144="t",10,IF(L144="kg",0.01,IF(L144="q",1,IF(L144="l",0.01*VLOOKUP(EVID_HNOJENI!N144,HNOJIVA_ALL!$A$2:$AE$3303,31,FALSE),"CHYBA")))),2)</f>
        <v>#N/A</v>
      </c>
      <c r="Q144" s="51" t="e">
        <f>ROUND(VLOOKUP(EVID_HNOJENI!N144,HNOJIVA_ALL!$A$2:$Z$3303,15,FALSE)*K144*IF(L144="t",10,IF(L144="kg",0.01,IF(L144="q",1,IF(L144="l",0.01*VLOOKUP(EVID_HNOJENI!N144,HNOJIVA_ALL!$A$2:$AE$3303,31,FALSE),"CHYBA")))),2)</f>
        <v>#N/A</v>
      </c>
      <c r="R144" s="51" t="e">
        <f>ROUND(VLOOKUP(EVID_HNOJENI!N144,HNOJIVA_ALL!$A$2:$Z$3303,16,FALSE)*K144*IF(L144="t",10,IF(L144="kg",0.01,IF(L144="q",1,IF(L144="l",0.01*VLOOKUP(EVID_HNOJENI!N144,HNOJIVA_ALL!$A$2:$AE$3303,31,FALSE),"CHYBA")))),2)</f>
        <v>#N/A</v>
      </c>
      <c r="S144" s="51" t="e">
        <f>ROUND(VLOOKUP(EVID_HNOJENI!N144,HNOJIVA_ALL!$A$2:$Z$3303,18,FALSE)*K144*IF(L144="t",10,IF(L144="kg",0.01,IF(L144="q",1,IF(L144="l",0.01*VLOOKUP(EVID_HNOJENI!N144,HNOJIVA_ALL!$A$2:$AE$3303,31,FALSE),"CHYBA")))),2)</f>
        <v>#N/A</v>
      </c>
      <c r="T144" s="51" t="e">
        <f>ROUND(VLOOKUP(EVID_HNOJENI!N144,HNOJIVA_ALL!$A$2:$Z$3303,17,FALSE)*K144*IF(L144="t",10,IF(L144="kg",0.01,IF(L144="q",1,IF(L144="l",0.01*VLOOKUP(EVID_HNOJENI!N144,HNOJIVA_ALL!$A$2:$AE$3303,31,FALSE),"CHYBA")))),2)</f>
        <v>#N/A</v>
      </c>
      <c r="U144" s="51" t="e">
        <f>ROUND(VLOOKUP(EVID_HNOJENI!N144,HNOJIVA_ALL!$A$2:$Z$3303,20,FALSE)*K144*IF(L144="t",10,IF(L144="kg",0.01,IF(L144="q",1,IF(L144="l",0.01*VLOOKUP(EVID_HNOJENI!N144,HNOJIVA_ALL!$A$2:$AE$3303,31,FALSE),"CHYBA")))),2)</f>
        <v>#N/A</v>
      </c>
    </row>
    <row r="145" spans="1:21" x14ac:dyDescent="0.2">
      <c r="A145" s="32"/>
      <c r="B145" s="45" t="e">
        <f>VLOOKUP($A145,EVID_OSEVU!$A$1:$M$4972,2,FALSE)</f>
        <v>#N/A</v>
      </c>
      <c r="C145" s="45" t="e">
        <f>VLOOKUP($A145,EVID_OSEVU!$A$1:$M$4972,3,FALSE)</f>
        <v>#N/A</v>
      </c>
      <c r="D145" s="45" t="e">
        <f>VLOOKUP($A145,EVID_OSEVU!$A$1:$M$4972,4,FALSE)</f>
        <v>#N/A</v>
      </c>
      <c r="E145" s="45" t="e">
        <f>VLOOKUP($A145,EVID_OSEVU!$A$1:$M$4972,7,FALSE)</f>
        <v>#N/A</v>
      </c>
      <c r="F145" s="45" t="e">
        <f>VLOOKUP($A145,EVID_OSEVU!$A$1:$M$4972,8,FALSE)</f>
        <v>#N/A</v>
      </c>
      <c r="G145" s="45" t="e">
        <f>VLOOKUP($A145,EVID_OSEVU!$A$1:$M$4972,11,FALSE)</f>
        <v>#N/A</v>
      </c>
      <c r="H145" s="35"/>
      <c r="I145" s="48"/>
      <c r="J145" s="33" t="e">
        <f>VLOOKUP($A145,EVID_OSEVU!$A$1:$M$4972,11,FALSE)</f>
        <v>#N/A</v>
      </c>
      <c r="K145" s="39"/>
      <c r="L145" s="49"/>
      <c r="M145" s="89" t="e">
        <f t="shared" si="2"/>
        <v>#N/A</v>
      </c>
      <c r="N145" s="50"/>
      <c r="O145" s="37" t="e">
        <f>VLOOKUP(EVID_HNOJENI!N145,HNOJIVA_ALL!$A$2:$Z$3303,4,FALSE)</f>
        <v>#N/A</v>
      </c>
      <c r="P145" s="51" t="e">
        <f>ROUND(VLOOKUP(EVID_HNOJENI!N145,HNOJIVA_ALL!$A$2:$Z$3303,14,FALSE)*K145*IF(L145="t",10,IF(L145="kg",0.01,IF(L145="q",1,IF(L145="l",0.01*VLOOKUP(EVID_HNOJENI!N145,HNOJIVA_ALL!$A$2:$AE$3303,31,FALSE),"CHYBA")))),2)</f>
        <v>#N/A</v>
      </c>
      <c r="Q145" s="51" t="e">
        <f>ROUND(VLOOKUP(EVID_HNOJENI!N145,HNOJIVA_ALL!$A$2:$Z$3303,15,FALSE)*K145*IF(L145="t",10,IF(L145="kg",0.01,IF(L145="q",1,IF(L145="l",0.01*VLOOKUP(EVID_HNOJENI!N145,HNOJIVA_ALL!$A$2:$AE$3303,31,FALSE),"CHYBA")))),2)</f>
        <v>#N/A</v>
      </c>
      <c r="R145" s="51" t="e">
        <f>ROUND(VLOOKUP(EVID_HNOJENI!N145,HNOJIVA_ALL!$A$2:$Z$3303,16,FALSE)*K145*IF(L145="t",10,IF(L145="kg",0.01,IF(L145="q",1,IF(L145="l",0.01*VLOOKUP(EVID_HNOJENI!N145,HNOJIVA_ALL!$A$2:$AE$3303,31,FALSE),"CHYBA")))),2)</f>
        <v>#N/A</v>
      </c>
      <c r="S145" s="51" t="e">
        <f>ROUND(VLOOKUP(EVID_HNOJENI!N145,HNOJIVA_ALL!$A$2:$Z$3303,18,FALSE)*K145*IF(L145="t",10,IF(L145="kg",0.01,IF(L145="q",1,IF(L145="l",0.01*VLOOKUP(EVID_HNOJENI!N145,HNOJIVA_ALL!$A$2:$AE$3303,31,FALSE),"CHYBA")))),2)</f>
        <v>#N/A</v>
      </c>
      <c r="T145" s="51" t="e">
        <f>ROUND(VLOOKUP(EVID_HNOJENI!N145,HNOJIVA_ALL!$A$2:$Z$3303,17,FALSE)*K145*IF(L145="t",10,IF(L145="kg",0.01,IF(L145="q",1,IF(L145="l",0.01*VLOOKUP(EVID_HNOJENI!N145,HNOJIVA_ALL!$A$2:$AE$3303,31,FALSE),"CHYBA")))),2)</f>
        <v>#N/A</v>
      </c>
      <c r="U145" s="51" t="e">
        <f>ROUND(VLOOKUP(EVID_HNOJENI!N145,HNOJIVA_ALL!$A$2:$Z$3303,20,FALSE)*K145*IF(L145="t",10,IF(L145="kg",0.01,IF(L145="q",1,IF(L145="l",0.01*VLOOKUP(EVID_HNOJENI!N145,HNOJIVA_ALL!$A$2:$AE$3303,31,FALSE),"CHYBA")))),2)</f>
        <v>#N/A</v>
      </c>
    </row>
    <row r="146" spans="1:21" x14ac:dyDescent="0.2">
      <c r="A146" s="32"/>
      <c r="B146" s="45" t="e">
        <f>VLOOKUP($A146,EVID_OSEVU!$A$1:$M$4972,2,FALSE)</f>
        <v>#N/A</v>
      </c>
      <c r="C146" s="45" t="e">
        <f>VLOOKUP($A146,EVID_OSEVU!$A$1:$M$4972,3,FALSE)</f>
        <v>#N/A</v>
      </c>
      <c r="D146" s="45" t="e">
        <f>VLOOKUP($A146,EVID_OSEVU!$A$1:$M$4972,4,FALSE)</f>
        <v>#N/A</v>
      </c>
      <c r="E146" s="45" t="e">
        <f>VLOOKUP($A146,EVID_OSEVU!$A$1:$M$4972,7,FALSE)</f>
        <v>#N/A</v>
      </c>
      <c r="F146" s="45" t="e">
        <f>VLOOKUP($A146,EVID_OSEVU!$A$1:$M$4972,8,FALSE)</f>
        <v>#N/A</v>
      </c>
      <c r="G146" s="45" t="e">
        <f>VLOOKUP($A146,EVID_OSEVU!$A$1:$M$4972,11,FALSE)</f>
        <v>#N/A</v>
      </c>
      <c r="H146" s="35"/>
      <c r="I146" s="48"/>
      <c r="J146" s="33" t="e">
        <f>VLOOKUP($A146,EVID_OSEVU!$A$1:$M$4972,11,FALSE)</f>
        <v>#N/A</v>
      </c>
      <c r="K146" s="39"/>
      <c r="L146" s="49"/>
      <c r="M146" s="89" t="e">
        <f t="shared" si="2"/>
        <v>#N/A</v>
      </c>
      <c r="N146" s="50"/>
      <c r="O146" s="37" t="e">
        <f>VLOOKUP(EVID_HNOJENI!N146,HNOJIVA_ALL!$A$2:$Z$3303,4,FALSE)</f>
        <v>#N/A</v>
      </c>
      <c r="P146" s="51" t="e">
        <f>ROUND(VLOOKUP(EVID_HNOJENI!N146,HNOJIVA_ALL!$A$2:$Z$3303,14,FALSE)*K146*IF(L146="t",10,IF(L146="kg",0.01,IF(L146="q",1,IF(L146="l",0.01*VLOOKUP(EVID_HNOJENI!N146,HNOJIVA_ALL!$A$2:$AE$3303,31,FALSE),"CHYBA")))),2)</f>
        <v>#N/A</v>
      </c>
      <c r="Q146" s="51" t="e">
        <f>ROUND(VLOOKUP(EVID_HNOJENI!N146,HNOJIVA_ALL!$A$2:$Z$3303,15,FALSE)*K146*IF(L146="t",10,IF(L146="kg",0.01,IF(L146="q",1,IF(L146="l",0.01*VLOOKUP(EVID_HNOJENI!N146,HNOJIVA_ALL!$A$2:$AE$3303,31,FALSE),"CHYBA")))),2)</f>
        <v>#N/A</v>
      </c>
      <c r="R146" s="51" t="e">
        <f>ROUND(VLOOKUP(EVID_HNOJENI!N146,HNOJIVA_ALL!$A$2:$Z$3303,16,FALSE)*K146*IF(L146="t",10,IF(L146="kg",0.01,IF(L146="q",1,IF(L146="l",0.01*VLOOKUP(EVID_HNOJENI!N146,HNOJIVA_ALL!$A$2:$AE$3303,31,FALSE),"CHYBA")))),2)</f>
        <v>#N/A</v>
      </c>
      <c r="S146" s="51" t="e">
        <f>ROUND(VLOOKUP(EVID_HNOJENI!N146,HNOJIVA_ALL!$A$2:$Z$3303,18,FALSE)*K146*IF(L146="t",10,IF(L146="kg",0.01,IF(L146="q",1,IF(L146="l",0.01*VLOOKUP(EVID_HNOJENI!N146,HNOJIVA_ALL!$A$2:$AE$3303,31,FALSE),"CHYBA")))),2)</f>
        <v>#N/A</v>
      </c>
      <c r="T146" s="51" t="e">
        <f>ROUND(VLOOKUP(EVID_HNOJENI!N146,HNOJIVA_ALL!$A$2:$Z$3303,17,FALSE)*K146*IF(L146="t",10,IF(L146="kg",0.01,IF(L146="q",1,IF(L146="l",0.01*VLOOKUP(EVID_HNOJENI!N146,HNOJIVA_ALL!$A$2:$AE$3303,31,FALSE),"CHYBA")))),2)</f>
        <v>#N/A</v>
      </c>
      <c r="U146" s="51" t="e">
        <f>ROUND(VLOOKUP(EVID_HNOJENI!N146,HNOJIVA_ALL!$A$2:$Z$3303,20,FALSE)*K146*IF(L146="t",10,IF(L146="kg",0.01,IF(L146="q",1,IF(L146="l",0.01*VLOOKUP(EVID_HNOJENI!N146,HNOJIVA_ALL!$A$2:$AE$3303,31,FALSE),"CHYBA")))),2)</f>
        <v>#N/A</v>
      </c>
    </row>
    <row r="147" spans="1:21" x14ac:dyDescent="0.2">
      <c r="A147" s="32"/>
      <c r="B147" s="45" t="e">
        <f>VLOOKUP($A147,EVID_OSEVU!$A$1:$M$4972,2,FALSE)</f>
        <v>#N/A</v>
      </c>
      <c r="C147" s="45" t="e">
        <f>VLOOKUP($A147,EVID_OSEVU!$A$1:$M$4972,3,FALSE)</f>
        <v>#N/A</v>
      </c>
      <c r="D147" s="45" t="e">
        <f>VLOOKUP($A147,EVID_OSEVU!$A$1:$M$4972,4,FALSE)</f>
        <v>#N/A</v>
      </c>
      <c r="E147" s="45" t="e">
        <f>VLOOKUP($A147,EVID_OSEVU!$A$1:$M$4972,7,FALSE)</f>
        <v>#N/A</v>
      </c>
      <c r="F147" s="45" t="e">
        <f>VLOOKUP($A147,EVID_OSEVU!$A$1:$M$4972,8,FALSE)</f>
        <v>#N/A</v>
      </c>
      <c r="G147" s="45" t="e">
        <f>VLOOKUP($A147,EVID_OSEVU!$A$1:$M$4972,11,FALSE)</f>
        <v>#N/A</v>
      </c>
      <c r="H147" s="35"/>
      <c r="I147" s="48"/>
      <c r="J147" s="33" t="e">
        <f>VLOOKUP($A147,EVID_OSEVU!$A$1:$M$4972,11,FALSE)</f>
        <v>#N/A</v>
      </c>
      <c r="K147" s="39"/>
      <c r="L147" s="49"/>
      <c r="M147" s="89" t="e">
        <f t="shared" si="2"/>
        <v>#N/A</v>
      </c>
      <c r="N147" s="50"/>
      <c r="O147" s="37" t="e">
        <f>VLOOKUP(EVID_HNOJENI!N147,HNOJIVA_ALL!$A$2:$Z$3303,4,FALSE)</f>
        <v>#N/A</v>
      </c>
      <c r="P147" s="51" t="e">
        <f>ROUND(VLOOKUP(EVID_HNOJENI!N147,HNOJIVA_ALL!$A$2:$Z$3303,14,FALSE)*K147*IF(L147="t",10,IF(L147="kg",0.01,IF(L147="q",1,IF(L147="l",0.01*VLOOKUP(EVID_HNOJENI!N147,HNOJIVA_ALL!$A$2:$AE$3303,31,FALSE),"CHYBA")))),2)</f>
        <v>#N/A</v>
      </c>
      <c r="Q147" s="51" t="e">
        <f>ROUND(VLOOKUP(EVID_HNOJENI!N147,HNOJIVA_ALL!$A$2:$Z$3303,15,FALSE)*K147*IF(L147="t",10,IF(L147="kg",0.01,IF(L147="q",1,IF(L147="l",0.01*VLOOKUP(EVID_HNOJENI!N147,HNOJIVA_ALL!$A$2:$AE$3303,31,FALSE),"CHYBA")))),2)</f>
        <v>#N/A</v>
      </c>
      <c r="R147" s="51" t="e">
        <f>ROUND(VLOOKUP(EVID_HNOJENI!N147,HNOJIVA_ALL!$A$2:$Z$3303,16,FALSE)*K147*IF(L147="t",10,IF(L147="kg",0.01,IF(L147="q",1,IF(L147="l",0.01*VLOOKUP(EVID_HNOJENI!N147,HNOJIVA_ALL!$A$2:$AE$3303,31,FALSE),"CHYBA")))),2)</f>
        <v>#N/A</v>
      </c>
      <c r="S147" s="51" t="e">
        <f>ROUND(VLOOKUP(EVID_HNOJENI!N147,HNOJIVA_ALL!$A$2:$Z$3303,18,FALSE)*K147*IF(L147="t",10,IF(L147="kg",0.01,IF(L147="q",1,IF(L147="l",0.01*VLOOKUP(EVID_HNOJENI!N147,HNOJIVA_ALL!$A$2:$AE$3303,31,FALSE),"CHYBA")))),2)</f>
        <v>#N/A</v>
      </c>
      <c r="T147" s="51" t="e">
        <f>ROUND(VLOOKUP(EVID_HNOJENI!N147,HNOJIVA_ALL!$A$2:$Z$3303,17,FALSE)*K147*IF(L147="t",10,IF(L147="kg",0.01,IF(L147="q",1,IF(L147="l",0.01*VLOOKUP(EVID_HNOJENI!N147,HNOJIVA_ALL!$A$2:$AE$3303,31,FALSE),"CHYBA")))),2)</f>
        <v>#N/A</v>
      </c>
      <c r="U147" s="51" t="e">
        <f>ROUND(VLOOKUP(EVID_HNOJENI!N147,HNOJIVA_ALL!$A$2:$Z$3303,20,FALSE)*K147*IF(L147="t",10,IF(L147="kg",0.01,IF(L147="q",1,IF(L147="l",0.01*VLOOKUP(EVID_HNOJENI!N147,HNOJIVA_ALL!$A$2:$AE$3303,31,FALSE),"CHYBA")))),2)</f>
        <v>#N/A</v>
      </c>
    </row>
    <row r="148" spans="1:21" x14ac:dyDescent="0.2">
      <c r="A148" s="32"/>
      <c r="B148" s="45" t="e">
        <f>VLOOKUP($A148,EVID_OSEVU!$A$1:$M$4972,2,FALSE)</f>
        <v>#N/A</v>
      </c>
      <c r="C148" s="45" t="e">
        <f>VLOOKUP($A148,EVID_OSEVU!$A$1:$M$4972,3,FALSE)</f>
        <v>#N/A</v>
      </c>
      <c r="D148" s="45" t="e">
        <f>VLOOKUP($A148,EVID_OSEVU!$A$1:$M$4972,4,FALSE)</f>
        <v>#N/A</v>
      </c>
      <c r="E148" s="45" t="e">
        <f>VLOOKUP($A148,EVID_OSEVU!$A$1:$M$4972,7,FALSE)</f>
        <v>#N/A</v>
      </c>
      <c r="F148" s="45" t="e">
        <f>VLOOKUP($A148,EVID_OSEVU!$A$1:$M$4972,8,FALSE)</f>
        <v>#N/A</v>
      </c>
      <c r="G148" s="45" t="e">
        <f>VLOOKUP($A148,EVID_OSEVU!$A$1:$M$4972,11,FALSE)</f>
        <v>#N/A</v>
      </c>
      <c r="H148" s="35"/>
      <c r="I148" s="48"/>
      <c r="J148" s="33" t="e">
        <f>VLOOKUP($A148,EVID_OSEVU!$A$1:$M$4972,11,FALSE)</f>
        <v>#N/A</v>
      </c>
      <c r="K148" s="39"/>
      <c r="L148" s="49"/>
      <c r="M148" s="89" t="e">
        <f t="shared" si="2"/>
        <v>#N/A</v>
      </c>
      <c r="N148" s="50"/>
      <c r="O148" s="37" t="e">
        <f>VLOOKUP(EVID_HNOJENI!N148,HNOJIVA_ALL!$A$2:$Z$3303,4,FALSE)</f>
        <v>#N/A</v>
      </c>
      <c r="P148" s="51" t="e">
        <f>ROUND(VLOOKUP(EVID_HNOJENI!N148,HNOJIVA_ALL!$A$2:$Z$3303,14,FALSE)*K148*IF(L148="t",10,IF(L148="kg",0.01,IF(L148="q",1,IF(L148="l",0.01*VLOOKUP(EVID_HNOJENI!N148,HNOJIVA_ALL!$A$2:$AE$3303,31,FALSE),"CHYBA")))),2)</f>
        <v>#N/A</v>
      </c>
      <c r="Q148" s="51" t="e">
        <f>ROUND(VLOOKUP(EVID_HNOJENI!N148,HNOJIVA_ALL!$A$2:$Z$3303,15,FALSE)*K148*IF(L148="t",10,IF(L148="kg",0.01,IF(L148="q",1,IF(L148="l",0.01*VLOOKUP(EVID_HNOJENI!N148,HNOJIVA_ALL!$A$2:$AE$3303,31,FALSE),"CHYBA")))),2)</f>
        <v>#N/A</v>
      </c>
      <c r="R148" s="51" t="e">
        <f>ROUND(VLOOKUP(EVID_HNOJENI!N148,HNOJIVA_ALL!$A$2:$Z$3303,16,FALSE)*K148*IF(L148="t",10,IF(L148="kg",0.01,IF(L148="q",1,IF(L148="l",0.01*VLOOKUP(EVID_HNOJENI!N148,HNOJIVA_ALL!$A$2:$AE$3303,31,FALSE),"CHYBA")))),2)</f>
        <v>#N/A</v>
      </c>
      <c r="S148" s="51" t="e">
        <f>ROUND(VLOOKUP(EVID_HNOJENI!N148,HNOJIVA_ALL!$A$2:$Z$3303,18,FALSE)*K148*IF(L148="t",10,IF(L148="kg",0.01,IF(L148="q",1,IF(L148="l",0.01*VLOOKUP(EVID_HNOJENI!N148,HNOJIVA_ALL!$A$2:$AE$3303,31,FALSE),"CHYBA")))),2)</f>
        <v>#N/A</v>
      </c>
      <c r="T148" s="51" t="e">
        <f>ROUND(VLOOKUP(EVID_HNOJENI!N148,HNOJIVA_ALL!$A$2:$Z$3303,17,FALSE)*K148*IF(L148="t",10,IF(L148="kg",0.01,IF(L148="q",1,IF(L148="l",0.01*VLOOKUP(EVID_HNOJENI!N148,HNOJIVA_ALL!$A$2:$AE$3303,31,FALSE),"CHYBA")))),2)</f>
        <v>#N/A</v>
      </c>
      <c r="U148" s="51" t="e">
        <f>ROUND(VLOOKUP(EVID_HNOJENI!N148,HNOJIVA_ALL!$A$2:$Z$3303,20,FALSE)*K148*IF(L148="t",10,IF(L148="kg",0.01,IF(L148="q",1,IF(L148="l",0.01*VLOOKUP(EVID_HNOJENI!N148,HNOJIVA_ALL!$A$2:$AE$3303,31,FALSE),"CHYBA")))),2)</f>
        <v>#N/A</v>
      </c>
    </row>
    <row r="149" spans="1:21" x14ac:dyDescent="0.2">
      <c r="A149" s="32"/>
      <c r="B149" s="45" t="e">
        <f>VLOOKUP($A149,EVID_OSEVU!$A$1:$M$4972,2,FALSE)</f>
        <v>#N/A</v>
      </c>
      <c r="C149" s="45" t="e">
        <f>VLOOKUP($A149,EVID_OSEVU!$A$1:$M$4972,3,FALSE)</f>
        <v>#N/A</v>
      </c>
      <c r="D149" s="45" t="e">
        <f>VLOOKUP($A149,EVID_OSEVU!$A$1:$M$4972,4,FALSE)</f>
        <v>#N/A</v>
      </c>
      <c r="E149" s="45" t="e">
        <f>VLOOKUP($A149,EVID_OSEVU!$A$1:$M$4972,7,FALSE)</f>
        <v>#N/A</v>
      </c>
      <c r="F149" s="45" t="e">
        <f>VLOOKUP($A149,EVID_OSEVU!$A$1:$M$4972,8,FALSE)</f>
        <v>#N/A</v>
      </c>
      <c r="G149" s="45" t="e">
        <f>VLOOKUP($A149,EVID_OSEVU!$A$1:$M$4972,11,FALSE)</f>
        <v>#N/A</v>
      </c>
      <c r="H149" s="35"/>
      <c r="I149" s="48"/>
      <c r="J149" s="33" t="e">
        <f>VLOOKUP($A149,EVID_OSEVU!$A$1:$M$4972,11,FALSE)</f>
        <v>#N/A</v>
      </c>
      <c r="K149" s="39"/>
      <c r="L149" s="49"/>
      <c r="M149" s="89" t="e">
        <f t="shared" si="2"/>
        <v>#N/A</v>
      </c>
      <c r="N149" s="50"/>
      <c r="O149" s="37" t="e">
        <f>VLOOKUP(EVID_HNOJENI!N149,HNOJIVA_ALL!$A$2:$Z$3303,4,FALSE)</f>
        <v>#N/A</v>
      </c>
      <c r="P149" s="51" t="e">
        <f>ROUND(VLOOKUP(EVID_HNOJENI!N149,HNOJIVA_ALL!$A$2:$Z$3303,14,FALSE)*K149*IF(L149="t",10,IF(L149="kg",0.01,IF(L149="q",1,IF(L149="l",0.01*VLOOKUP(EVID_HNOJENI!N149,HNOJIVA_ALL!$A$2:$AE$3303,31,FALSE),"CHYBA")))),2)</f>
        <v>#N/A</v>
      </c>
      <c r="Q149" s="51" t="e">
        <f>ROUND(VLOOKUP(EVID_HNOJENI!N149,HNOJIVA_ALL!$A$2:$Z$3303,15,FALSE)*K149*IF(L149="t",10,IF(L149="kg",0.01,IF(L149="q",1,IF(L149="l",0.01*VLOOKUP(EVID_HNOJENI!N149,HNOJIVA_ALL!$A$2:$AE$3303,31,FALSE),"CHYBA")))),2)</f>
        <v>#N/A</v>
      </c>
      <c r="R149" s="51" t="e">
        <f>ROUND(VLOOKUP(EVID_HNOJENI!N149,HNOJIVA_ALL!$A$2:$Z$3303,16,FALSE)*K149*IF(L149="t",10,IF(L149="kg",0.01,IF(L149="q",1,IF(L149="l",0.01*VLOOKUP(EVID_HNOJENI!N149,HNOJIVA_ALL!$A$2:$AE$3303,31,FALSE),"CHYBA")))),2)</f>
        <v>#N/A</v>
      </c>
      <c r="S149" s="51" t="e">
        <f>ROUND(VLOOKUP(EVID_HNOJENI!N149,HNOJIVA_ALL!$A$2:$Z$3303,18,FALSE)*K149*IF(L149="t",10,IF(L149="kg",0.01,IF(L149="q",1,IF(L149="l",0.01*VLOOKUP(EVID_HNOJENI!N149,HNOJIVA_ALL!$A$2:$AE$3303,31,FALSE),"CHYBA")))),2)</f>
        <v>#N/A</v>
      </c>
      <c r="T149" s="51" t="e">
        <f>ROUND(VLOOKUP(EVID_HNOJENI!N149,HNOJIVA_ALL!$A$2:$Z$3303,17,FALSE)*K149*IF(L149="t",10,IF(L149="kg",0.01,IF(L149="q",1,IF(L149="l",0.01*VLOOKUP(EVID_HNOJENI!N149,HNOJIVA_ALL!$A$2:$AE$3303,31,FALSE),"CHYBA")))),2)</f>
        <v>#N/A</v>
      </c>
      <c r="U149" s="51" t="e">
        <f>ROUND(VLOOKUP(EVID_HNOJENI!N149,HNOJIVA_ALL!$A$2:$Z$3303,20,FALSE)*K149*IF(L149="t",10,IF(L149="kg",0.01,IF(L149="q",1,IF(L149="l",0.01*VLOOKUP(EVID_HNOJENI!N149,HNOJIVA_ALL!$A$2:$AE$3303,31,FALSE),"CHYBA")))),2)</f>
        <v>#N/A</v>
      </c>
    </row>
    <row r="150" spans="1:21" x14ac:dyDescent="0.2">
      <c r="A150" s="32"/>
      <c r="B150" s="45" t="e">
        <f>VLOOKUP($A150,EVID_OSEVU!$A$1:$M$4972,2,FALSE)</f>
        <v>#N/A</v>
      </c>
      <c r="C150" s="45" t="e">
        <f>VLOOKUP($A150,EVID_OSEVU!$A$1:$M$4972,3,FALSE)</f>
        <v>#N/A</v>
      </c>
      <c r="D150" s="45" t="e">
        <f>VLOOKUP($A150,EVID_OSEVU!$A$1:$M$4972,4,FALSE)</f>
        <v>#N/A</v>
      </c>
      <c r="E150" s="45" t="e">
        <f>VLOOKUP($A150,EVID_OSEVU!$A$1:$M$4972,7,FALSE)</f>
        <v>#N/A</v>
      </c>
      <c r="F150" s="45" t="e">
        <f>VLOOKUP($A150,EVID_OSEVU!$A$1:$M$4972,8,FALSE)</f>
        <v>#N/A</v>
      </c>
      <c r="G150" s="45" t="e">
        <f>VLOOKUP($A150,EVID_OSEVU!$A$1:$M$4972,11,FALSE)</f>
        <v>#N/A</v>
      </c>
      <c r="H150" s="35"/>
      <c r="I150" s="48"/>
      <c r="J150" s="33" t="e">
        <f>VLOOKUP($A150,EVID_OSEVU!$A$1:$M$4972,11,FALSE)</f>
        <v>#N/A</v>
      </c>
      <c r="K150" s="39"/>
      <c r="L150" s="49"/>
      <c r="M150" s="89" t="e">
        <f t="shared" si="2"/>
        <v>#N/A</v>
      </c>
      <c r="N150" s="50"/>
      <c r="O150" s="37" t="e">
        <f>VLOOKUP(EVID_HNOJENI!N150,HNOJIVA_ALL!$A$2:$Z$3303,4,FALSE)</f>
        <v>#N/A</v>
      </c>
      <c r="P150" s="51" t="e">
        <f>ROUND(VLOOKUP(EVID_HNOJENI!N150,HNOJIVA_ALL!$A$2:$Z$3303,14,FALSE)*K150*IF(L150="t",10,IF(L150="kg",0.01,IF(L150="q",1,IF(L150="l",0.01*VLOOKUP(EVID_HNOJENI!N150,HNOJIVA_ALL!$A$2:$AE$3303,31,FALSE),"CHYBA")))),2)</f>
        <v>#N/A</v>
      </c>
      <c r="Q150" s="51" t="e">
        <f>ROUND(VLOOKUP(EVID_HNOJENI!N150,HNOJIVA_ALL!$A$2:$Z$3303,15,FALSE)*K150*IF(L150="t",10,IF(L150="kg",0.01,IF(L150="q",1,IF(L150="l",0.01*VLOOKUP(EVID_HNOJENI!N150,HNOJIVA_ALL!$A$2:$AE$3303,31,FALSE),"CHYBA")))),2)</f>
        <v>#N/A</v>
      </c>
      <c r="R150" s="51" t="e">
        <f>ROUND(VLOOKUP(EVID_HNOJENI!N150,HNOJIVA_ALL!$A$2:$Z$3303,16,FALSE)*K150*IF(L150="t",10,IF(L150="kg",0.01,IF(L150="q",1,IF(L150="l",0.01*VLOOKUP(EVID_HNOJENI!N150,HNOJIVA_ALL!$A$2:$AE$3303,31,FALSE),"CHYBA")))),2)</f>
        <v>#N/A</v>
      </c>
      <c r="S150" s="51" t="e">
        <f>ROUND(VLOOKUP(EVID_HNOJENI!N150,HNOJIVA_ALL!$A$2:$Z$3303,18,FALSE)*K150*IF(L150="t",10,IF(L150="kg",0.01,IF(L150="q",1,IF(L150="l",0.01*VLOOKUP(EVID_HNOJENI!N150,HNOJIVA_ALL!$A$2:$AE$3303,31,FALSE),"CHYBA")))),2)</f>
        <v>#N/A</v>
      </c>
      <c r="T150" s="51" t="e">
        <f>ROUND(VLOOKUP(EVID_HNOJENI!N150,HNOJIVA_ALL!$A$2:$Z$3303,17,FALSE)*K150*IF(L150="t",10,IF(L150="kg",0.01,IF(L150="q",1,IF(L150="l",0.01*VLOOKUP(EVID_HNOJENI!N150,HNOJIVA_ALL!$A$2:$AE$3303,31,FALSE),"CHYBA")))),2)</f>
        <v>#N/A</v>
      </c>
      <c r="U150" s="51" t="e">
        <f>ROUND(VLOOKUP(EVID_HNOJENI!N150,HNOJIVA_ALL!$A$2:$Z$3303,20,FALSE)*K150*IF(L150="t",10,IF(L150="kg",0.01,IF(L150="q",1,IF(L150="l",0.01*VLOOKUP(EVID_HNOJENI!N150,HNOJIVA_ALL!$A$2:$AE$3303,31,FALSE),"CHYBA")))),2)</f>
        <v>#N/A</v>
      </c>
    </row>
    <row r="151" spans="1:21" x14ac:dyDescent="0.2">
      <c r="A151" s="32"/>
      <c r="B151" s="45" t="e">
        <f>VLOOKUP($A151,EVID_OSEVU!$A$1:$M$4972,2,FALSE)</f>
        <v>#N/A</v>
      </c>
      <c r="C151" s="45" t="e">
        <f>VLOOKUP($A151,EVID_OSEVU!$A$1:$M$4972,3,FALSE)</f>
        <v>#N/A</v>
      </c>
      <c r="D151" s="45" t="e">
        <f>VLOOKUP($A151,EVID_OSEVU!$A$1:$M$4972,4,FALSE)</f>
        <v>#N/A</v>
      </c>
      <c r="E151" s="45" t="e">
        <f>VLOOKUP($A151,EVID_OSEVU!$A$1:$M$4972,7,FALSE)</f>
        <v>#N/A</v>
      </c>
      <c r="F151" s="45" t="e">
        <f>VLOOKUP($A151,EVID_OSEVU!$A$1:$M$4972,8,FALSE)</f>
        <v>#N/A</v>
      </c>
      <c r="G151" s="45" t="e">
        <f>VLOOKUP($A151,EVID_OSEVU!$A$1:$M$4972,11,FALSE)</f>
        <v>#N/A</v>
      </c>
      <c r="H151" s="35"/>
      <c r="I151" s="48"/>
      <c r="J151" s="33" t="e">
        <f>VLOOKUP($A151,EVID_OSEVU!$A$1:$M$4972,11,FALSE)</f>
        <v>#N/A</v>
      </c>
      <c r="K151" s="39"/>
      <c r="L151" s="49"/>
      <c r="M151" s="89" t="e">
        <f t="shared" si="2"/>
        <v>#N/A</v>
      </c>
      <c r="N151" s="50"/>
      <c r="O151" s="37" t="e">
        <f>VLOOKUP(EVID_HNOJENI!N151,HNOJIVA_ALL!$A$2:$Z$3303,4,FALSE)</f>
        <v>#N/A</v>
      </c>
      <c r="P151" s="51" t="e">
        <f>ROUND(VLOOKUP(EVID_HNOJENI!N151,HNOJIVA_ALL!$A$2:$Z$3303,14,FALSE)*K151*IF(L151="t",10,IF(L151="kg",0.01,IF(L151="q",1,IF(L151="l",0.01*VLOOKUP(EVID_HNOJENI!N151,HNOJIVA_ALL!$A$2:$AE$3303,31,FALSE),"CHYBA")))),2)</f>
        <v>#N/A</v>
      </c>
      <c r="Q151" s="51" t="e">
        <f>ROUND(VLOOKUP(EVID_HNOJENI!N151,HNOJIVA_ALL!$A$2:$Z$3303,15,FALSE)*K151*IF(L151="t",10,IF(L151="kg",0.01,IF(L151="q",1,IF(L151="l",0.01*VLOOKUP(EVID_HNOJENI!N151,HNOJIVA_ALL!$A$2:$AE$3303,31,FALSE),"CHYBA")))),2)</f>
        <v>#N/A</v>
      </c>
      <c r="R151" s="51" t="e">
        <f>ROUND(VLOOKUP(EVID_HNOJENI!N151,HNOJIVA_ALL!$A$2:$Z$3303,16,FALSE)*K151*IF(L151="t",10,IF(L151="kg",0.01,IF(L151="q",1,IF(L151="l",0.01*VLOOKUP(EVID_HNOJENI!N151,HNOJIVA_ALL!$A$2:$AE$3303,31,FALSE),"CHYBA")))),2)</f>
        <v>#N/A</v>
      </c>
      <c r="S151" s="51" t="e">
        <f>ROUND(VLOOKUP(EVID_HNOJENI!N151,HNOJIVA_ALL!$A$2:$Z$3303,18,FALSE)*K151*IF(L151="t",10,IF(L151="kg",0.01,IF(L151="q",1,IF(L151="l",0.01*VLOOKUP(EVID_HNOJENI!N151,HNOJIVA_ALL!$A$2:$AE$3303,31,FALSE),"CHYBA")))),2)</f>
        <v>#N/A</v>
      </c>
      <c r="T151" s="51" t="e">
        <f>ROUND(VLOOKUP(EVID_HNOJENI!N151,HNOJIVA_ALL!$A$2:$Z$3303,17,FALSE)*K151*IF(L151="t",10,IF(L151="kg",0.01,IF(L151="q",1,IF(L151="l",0.01*VLOOKUP(EVID_HNOJENI!N151,HNOJIVA_ALL!$A$2:$AE$3303,31,FALSE),"CHYBA")))),2)</f>
        <v>#N/A</v>
      </c>
      <c r="U151" s="51" t="e">
        <f>ROUND(VLOOKUP(EVID_HNOJENI!N151,HNOJIVA_ALL!$A$2:$Z$3303,20,FALSE)*K151*IF(L151="t",10,IF(L151="kg",0.01,IF(L151="q",1,IF(L151="l",0.01*VLOOKUP(EVID_HNOJENI!N151,HNOJIVA_ALL!$A$2:$AE$3303,31,FALSE),"CHYBA")))),2)</f>
        <v>#N/A</v>
      </c>
    </row>
    <row r="152" spans="1:21" x14ac:dyDescent="0.2">
      <c r="A152" s="32"/>
      <c r="B152" s="45" t="e">
        <f>VLOOKUP($A152,EVID_OSEVU!$A$1:$M$4972,2,FALSE)</f>
        <v>#N/A</v>
      </c>
      <c r="C152" s="45" t="e">
        <f>VLOOKUP($A152,EVID_OSEVU!$A$1:$M$4972,3,FALSE)</f>
        <v>#N/A</v>
      </c>
      <c r="D152" s="45" t="e">
        <f>VLOOKUP($A152,EVID_OSEVU!$A$1:$M$4972,4,FALSE)</f>
        <v>#N/A</v>
      </c>
      <c r="E152" s="45" t="e">
        <f>VLOOKUP($A152,EVID_OSEVU!$A$1:$M$4972,7,FALSE)</f>
        <v>#N/A</v>
      </c>
      <c r="F152" s="45" t="e">
        <f>VLOOKUP($A152,EVID_OSEVU!$A$1:$M$4972,8,FALSE)</f>
        <v>#N/A</v>
      </c>
      <c r="G152" s="45" t="e">
        <f>VLOOKUP($A152,EVID_OSEVU!$A$1:$M$4972,11,FALSE)</f>
        <v>#N/A</v>
      </c>
      <c r="H152" s="35"/>
      <c r="I152" s="48"/>
      <c r="J152" s="33" t="e">
        <f>VLOOKUP($A152,EVID_OSEVU!$A$1:$M$4972,11,FALSE)</f>
        <v>#N/A</v>
      </c>
      <c r="K152" s="39"/>
      <c r="L152" s="49"/>
      <c r="M152" s="89" t="e">
        <f t="shared" si="2"/>
        <v>#N/A</v>
      </c>
      <c r="N152" s="50"/>
      <c r="O152" s="37" t="e">
        <f>VLOOKUP(EVID_HNOJENI!N152,HNOJIVA_ALL!$A$2:$Z$3303,4,FALSE)</f>
        <v>#N/A</v>
      </c>
      <c r="P152" s="51" t="e">
        <f>ROUND(VLOOKUP(EVID_HNOJENI!N152,HNOJIVA_ALL!$A$2:$Z$3303,14,FALSE)*K152*IF(L152="t",10,IF(L152="kg",0.01,IF(L152="q",1,IF(L152="l",0.01*VLOOKUP(EVID_HNOJENI!N152,HNOJIVA_ALL!$A$2:$AE$3303,31,FALSE),"CHYBA")))),2)</f>
        <v>#N/A</v>
      </c>
      <c r="Q152" s="51" t="e">
        <f>ROUND(VLOOKUP(EVID_HNOJENI!N152,HNOJIVA_ALL!$A$2:$Z$3303,15,FALSE)*K152*IF(L152="t",10,IF(L152="kg",0.01,IF(L152="q",1,IF(L152="l",0.01*VLOOKUP(EVID_HNOJENI!N152,HNOJIVA_ALL!$A$2:$AE$3303,31,FALSE),"CHYBA")))),2)</f>
        <v>#N/A</v>
      </c>
      <c r="R152" s="51" t="e">
        <f>ROUND(VLOOKUP(EVID_HNOJENI!N152,HNOJIVA_ALL!$A$2:$Z$3303,16,FALSE)*K152*IF(L152="t",10,IF(L152="kg",0.01,IF(L152="q",1,IF(L152="l",0.01*VLOOKUP(EVID_HNOJENI!N152,HNOJIVA_ALL!$A$2:$AE$3303,31,FALSE),"CHYBA")))),2)</f>
        <v>#N/A</v>
      </c>
      <c r="S152" s="51" t="e">
        <f>ROUND(VLOOKUP(EVID_HNOJENI!N152,HNOJIVA_ALL!$A$2:$Z$3303,18,FALSE)*K152*IF(L152="t",10,IF(L152="kg",0.01,IF(L152="q",1,IF(L152="l",0.01*VLOOKUP(EVID_HNOJENI!N152,HNOJIVA_ALL!$A$2:$AE$3303,31,FALSE),"CHYBA")))),2)</f>
        <v>#N/A</v>
      </c>
      <c r="T152" s="51" t="e">
        <f>ROUND(VLOOKUP(EVID_HNOJENI!N152,HNOJIVA_ALL!$A$2:$Z$3303,17,FALSE)*K152*IF(L152="t",10,IF(L152="kg",0.01,IF(L152="q",1,IF(L152="l",0.01*VLOOKUP(EVID_HNOJENI!N152,HNOJIVA_ALL!$A$2:$AE$3303,31,FALSE),"CHYBA")))),2)</f>
        <v>#N/A</v>
      </c>
      <c r="U152" s="51" t="e">
        <f>ROUND(VLOOKUP(EVID_HNOJENI!N152,HNOJIVA_ALL!$A$2:$Z$3303,20,FALSE)*K152*IF(L152="t",10,IF(L152="kg",0.01,IF(L152="q",1,IF(L152="l",0.01*VLOOKUP(EVID_HNOJENI!N152,HNOJIVA_ALL!$A$2:$AE$3303,31,FALSE),"CHYBA")))),2)</f>
        <v>#N/A</v>
      </c>
    </row>
    <row r="153" spans="1:21" x14ac:dyDescent="0.2">
      <c r="A153" s="32"/>
      <c r="B153" s="45" t="e">
        <f>VLOOKUP($A153,EVID_OSEVU!$A$1:$M$4972,2,FALSE)</f>
        <v>#N/A</v>
      </c>
      <c r="C153" s="45" t="e">
        <f>VLOOKUP($A153,EVID_OSEVU!$A$1:$M$4972,3,FALSE)</f>
        <v>#N/A</v>
      </c>
      <c r="D153" s="45" t="e">
        <f>VLOOKUP($A153,EVID_OSEVU!$A$1:$M$4972,4,FALSE)</f>
        <v>#N/A</v>
      </c>
      <c r="E153" s="45" t="e">
        <f>VLOOKUP($A153,EVID_OSEVU!$A$1:$M$4972,7,FALSE)</f>
        <v>#N/A</v>
      </c>
      <c r="F153" s="45" t="e">
        <f>VLOOKUP($A153,EVID_OSEVU!$A$1:$M$4972,8,FALSE)</f>
        <v>#N/A</v>
      </c>
      <c r="G153" s="45" t="e">
        <f>VLOOKUP($A153,EVID_OSEVU!$A$1:$M$4972,11,FALSE)</f>
        <v>#N/A</v>
      </c>
      <c r="H153" s="35"/>
      <c r="I153" s="48"/>
      <c r="J153" s="33" t="e">
        <f>VLOOKUP($A153,EVID_OSEVU!$A$1:$M$4972,11,FALSE)</f>
        <v>#N/A</v>
      </c>
      <c r="K153" s="39"/>
      <c r="L153" s="49"/>
      <c r="M153" s="89" t="e">
        <f t="shared" si="2"/>
        <v>#N/A</v>
      </c>
      <c r="N153" s="50"/>
      <c r="O153" s="37" t="e">
        <f>VLOOKUP(EVID_HNOJENI!N153,HNOJIVA_ALL!$A$2:$Z$3303,4,FALSE)</f>
        <v>#N/A</v>
      </c>
      <c r="P153" s="51" t="e">
        <f>ROUND(VLOOKUP(EVID_HNOJENI!N153,HNOJIVA_ALL!$A$2:$Z$3303,14,FALSE)*K153*IF(L153="t",10,IF(L153="kg",0.01,IF(L153="q",1,IF(L153="l",0.01*VLOOKUP(EVID_HNOJENI!N153,HNOJIVA_ALL!$A$2:$AE$3303,31,FALSE),"CHYBA")))),2)</f>
        <v>#N/A</v>
      </c>
      <c r="Q153" s="51" t="e">
        <f>ROUND(VLOOKUP(EVID_HNOJENI!N153,HNOJIVA_ALL!$A$2:$Z$3303,15,FALSE)*K153*IF(L153="t",10,IF(L153="kg",0.01,IF(L153="q",1,IF(L153="l",0.01*VLOOKUP(EVID_HNOJENI!N153,HNOJIVA_ALL!$A$2:$AE$3303,31,FALSE),"CHYBA")))),2)</f>
        <v>#N/A</v>
      </c>
      <c r="R153" s="51" t="e">
        <f>ROUND(VLOOKUP(EVID_HNOJENI!N153,HNOJIVA_ALL!$A$2:$Z$3303,16,FALSE)*K153*IF(L153="t",10,IF(L153="kg",0.01,IF(L153="q",1,IF(L153="l",0.01*VLOOKUP(EVID_HNOJENI!N153,HNOJIVA_ALL!$A$2:$AE$3303,31,FALSE),"CHYBA")))),2)</f>
        <v>#N/A</v>
      </c>
      <c r="S153" s="51" t="e">
        <f>ROUND(VLOOKUP(EVID_HNOJENI!N153,HNOJIVA_ALL!$A$2:$Z$3303,18,FALSE)*K153*IF(L153="t",10,IF(L153="kg",0.01,IF(L153="q",1,IF(L153="l",0.01*VLOOKUP(EVID_HNOJENI!N153,HNOJIVA_ALL!$A$2:$AE$3303,31,FALSE),"CHYBA")))),2)</f>
        <v>#N/A</v>
      </c>
      <c r="T153" s="51" t="e">
        <f>ROUND(VLOOKUP(EVID_HNOJENI!N153,HNOJIVA_ALL!$A$2:$Z$3303,17,FALSE)*K153*IF(L153="t",10,IF(L153="kg",0.01,IF(L153="q",1,IF(L153="l",0.01*VLOOKUP(EVID_HNOJENI!N153,HNOJIVA_ALL!$A$2:$AE$3303,31,FALSE),"CHYBA")))),2)</f>
        <v>#N/A</v>
      </c>
      <c r="U153" s="51" t="e">
        <f>ROUND(VLOOKUP(EVID_HNOJENI!N153,HNOJIVA_ALL!$A$2:$Z$3303,20,FALSE)*K153*IF(L153="t",10,IF(L153="kg",0.01,IF(L153="q",1,IF(L153="l",0.01*VLOOKUP(EVID_HNOJENI!N153,HNOJIVA_ALL!$A$2:$AE$3303,31,FALSE),"CHYBA")))),2)</f>
        <v>#N/A</v>
      </c>
    </row>
    <row r="154" spans="1:21" x14ac:dyDescent="0.2">
      <c r="A154" s="32"/>
      <c r="B154" s="45" t="e">
        <f>VLOOKUP($A154,EVID_OSEVU!$A$1:$M$4972,2,FALSE)</f>
        <v>#N/A</v>
      </c>
      <c r="C154" s="45" t="e">
        <f>VLOOKUP($A154,EVID_OSEVU!$A$1:$M$4972,3,FALSE)</f>
        <v>#N/A</v>
      </c>
      <c r="D154" s="45" t="e">
        <f>VLOOKUP($A154,EVID_OSEVU!$A$1:$M$4972,4,FALSE)</f>
        <v>#N/A</v>
      </c>
      <c r="E154" s="45" t="e">
        <f>VLOOKUP($A154,EVID_OSEVU!$A$1:$M$4972,7,FALSE)</f>
        <v>#N/A</v>
      </c>
      <c r="F154" s="45" t="e">
        <f>VLOOKUP($A154,EVID_OSEVU!$A$1:$M$4972,8,FALSE)</f>
        <v>#N/A</v>
      </c>
      <c r="G154" s="45" t="e">
        <f>VLOOKUP($A154,EVID_OSEVU!$A$1:$M$4972,11,FALSE)</f>
        <v>#N/A</v>
      </c>
      <c r="H154" s="35"/>
      <c r="I154" s="48"/>
      <c r="J154" s="33" t="e">
        <f>VLOOKUP($A154,EVID_OSEVU!$A$1:$M$4972,11,FALSE)</f>
        <v>#N/A</v>
      </c>
      <c r="K154" s="39"/>
      <c r="L154" s="49"/>
      <c r="M154" s="89" t="e">
        <f t="shared" si="2"/>
        <v>#N/A</v>
      </c>
      <c r="N154" s="50"/>
      <c r="O154" s="37" t="e">
        <f>VLOOKUP(EVID_HNOJENI!N154,HNOJIVA_ALL!$A$2:$Z$3303,4,FALSE)</f>
        <v>#N/A</v>
      </c>
      <c r="P154" s="51" t="e">
        <f>ROUND(VLOOKUP(EVID_HNOJENI!N154,HNOJIVA_ALL!$A$2:$Z$3303,14,FALSE)*K154*IF(L154="t",10,IF(L154="kg",0.01,IF(L154="q",1,IF(L154="l",0.01*VLOOKUP(EVID_HNOJENI!N154,HNOJIVA_ALL!$A$2:$AE$3303,31,FALSE),"CHYBA")))),2)</f>
        <v>#N/A</v>
      </c>
      <c r="Q154" s="51" t="e">
        <f>ROUND(VLOOKUP(EVID_HNOJENI!N154,HNOJIVA_ALL!$A$2:$Z$3303,15,FALSE)*K154*IF(L154="t",10,IF(L154="kg",0.01,IF(L154="q",1,IF(L154="l",0.01*VLOOKUP(EVID_HNOJENI!N154,HNOJIVA_ALL!$A$2:$AE$3303,31,FALSE),"CHYBA")))),2)</f>
        <v>#N/A</v>
      </c>
      <c r="R154" s="51" t="e">
        <f>ROUND(VLOOKUP(EVID_HNOJENI!N154,HNOJIVA_ALL!$A$2:$Z$3303,16,FALSE)*K154*IF(L154="t",10,IF(L154="kg",0.01,IF(L154="q",1,IF(L154="l",0.01*VLOOKUP(EVID_HNOJENI!N154,HNOJIVA_ALL!$A$2:$AE$3303,31,FALSE),"CHYBA")))),2)</f>
        <v>#N/A</v>
      </c>
      <c r="S154" s="51" t="e">
        <f>ROUND(VLOOKUP(EVID_HNOJENI!N154,HNOJIVA_ALL!$A$2:$Z$3303,18,FALSE)*K154*IF(L154="t",10,IF(L154="kg",0.01,IF(L154="q",1,IF(L154="l",0.01*VLOOKUP(EVID_HNOJENI!N154,HNOJIVA_ALL!$A$2:$AE$3303,31,FALSE),"CHYBA")))),2)</f>
        <v>#N/A</v>
      </c>
      <c r="T154" s="51" t="e">
        <f>ROUND(VLOOKUP(EVID_HNOJENI!N154,HNOJIVA_ALL!$A$2:$Z$3303,17,FALSE)*K154*IF(L154="t",10,IF(L154="kg",0.01,IF(L154="q",1,IF(L154="l",0.01*VLOOKUP(EVID_HNOJENI!N154,HNOJIVA_ALL!$A$2:$AE$3303,31,FALSE),"CHYBA")))),2)</f>
        <v>#N/A</v>
      </c>
      <c r="U154" s="51" t="e">
        <f>ROUND(VLOOKUP(EVID_HNOJENI!N154,HNOJIVA_ALL!$A$2:$Z$3303,20,FALSE)*K154*IF(L154="t",10,IF(L154="kg",0.01,IF(L154="q",1,IF(L154="l",0.01*VLOOKUP(EVID_HNOJENI!N154,HNOJIVA_ALL!$A$2:$AE$3303,31,FALSE),"CHYBA")))),2)</f>
        <v>#N/A</v>
      </c>
    </row>
    <row r="155" spans="1:21" x14ac:dyDescent="0.2">
      <c r="A155" s="32"/>
      <c r="B155" s="45" t="e">
        <f>VLOOKUP($A155,EVID_OSEVU!$A$1:$M$4972,2,FALSE)</f>
        <v>#N/A</v>
      </c>
      <c r="C155" s="45" t="e">
        <f>VLOOKUP($A155,EVID_OSEVU!$A$1:$M$4972,3,FALSE)</f>
        <v>#N/A</v>
      </c>
      <c r="D155" s="45" t="e">
        <f>VLOOKUP($A155,EVID_OSEVU!$A$1:$M$4972,4,FALSE)</f>
        <v>#N/A</v>
      </c>
      <c r="E155" s="45" t="e">
        <f>VLOOKUP($A155,EVID_OSEVU!$A$1:$M$4972,7,FALSE)</f>
        <v>#N/A</v>
      </c>
      <c r="F155" s="45" t="e">
        <f>VLOOKUP($A155,EVID_OSEVU!$A$1:$M$4972,8,FALSE)</f>
        <v>#N/A</v>
      </c>
      <c r="G155" s="45" t="e">
        <f>VLOOKUP($A155,EVID_OSEVU!$A$1:$M$4972,11,FALSE)</f>
        <v>#N/A</v>
      </c>
      <c r="H155" s="35"/>
      <c r="I155" s="48"/>
      <c r="J155" s="33" t="e">
        <f>VLOOKUP($A155,EVID_OSEVU!$A$1:$M$4972,11,FALSE)</f>
        <v>#N/A</v>
      </c>
      <c r="K155" s="39"/>
      <c r="L155" s="49"/>
      <c r="M155" s="89" t="e">
        <f t="shared" si="2"/>
        <v>#N/A</v>
      </c>
      <c r="N155" s="50"/>
      <c r="O155" s="37" t="e">
        <f>VLOOKUP(EVID_HNOJENI!N155,HNOJIVA_ALL!$A$2:$Z$3303,4,FALSE)</f>
        <v>#N/A</v>
      </c>
      <c r="P155" s="51" t="e">
        <f>ROUND(VLOOKUP(EVID_HNOJENI!N155,HNOJIVA_ALL!$A$2:$Z$3303,14,FALSE)*K155*IF(L155="t",10,IF(L155="kg",0.01,IF(L155="q",1,IF(L155="l",0.01*VLOOKUP(EVID_HNOJENI!N155,HNOJIVA_ALL!$A$2:$AE$3303,31,FALSE),"CHYBA")))),2)</f>
        <v>#N/A</v>
      </c>
      <c r="Q155" s="51" t="e">
        <f>ROUND(VLOOKUP(EVID_HNOJENI!N155,HNOJIVA_ALL!$A$2:$Z$3303,15,FALSE)*K155*IF(L155="t",10,IF(L155="kg",0.01,IF(L155="q",1,IF(L155="l",0.01*VLOOKUP(EVID_HNOJENI!N155,HNOJIVA_ALL!$A$2:$AE$3303,31,FALSE),"CHYBA")))),2)</f>
        <v>#N/A</v>
      </c>
      <c r="R155" s="51" t="e">
        <f>ROUND(VLOOKUP(EVID_HNOJENI!N155,HNOJIVA_ALL!$A$2:$Z$3303,16,FALSE)*K155*IF(L155="t",10,IF(L155="kg",0.01,IF(L155="q",1,IF(L155="l",0.01*VLOOKUP(EVID_HNOJENI!N155,HNOJIVA_ALL!$A$2:$AE$3303,31,FALSE),"CHYBA")))),2)</f>
        <v>#N/A</v>
      </c>
      <c r="S155" s="51" t="e">
        <f>ROUND(VLOOKUP(EVID_HNOJENI!N155,HNOJIVA_ALL!$A$2:$Z$3303,18,FALSE)*K155*IF(L155="t",10,IF(L155="kg",0.01,IF(L155="q",1,IF(L155="l",0.01*VLOOKUP(EVID_HNOJENI!N155,HNOJIVA_ALL!$A$2:$AE$3303,31,FALSE),"CHYBA")))),2)</f>
        <v>#N/A</v>
      </c>
      <c r="T155" s="51" t="e">
        <f>ROUND(VLOOKUP(EVID_HNOJENI!N155,HNOJIVA_ALL!$A$2:$Z$3303,17,FALSE)*K155*IF(L155="t",10,IF(L155="kg",0.01,IF(L155="q",1,IF(L155="l",0.01*VLOOKUP(EVID_HNOJENI!N155,HNOJIVA_ALL!$A$2:$AE$3303,31,FALSE),"CHYBA")))),2)</f>
        <v>#N/A</v>
      </c>
      <c r="U155" s="51" t="e">
        <f>ROUND(VLOOKUP(EVID_HNOJENI!N155,HNOJIVA_ALL!$A$2:$Z$3303,20,FALSE)*K155*IF(L155="t",10,IF(L155="kg",0.01,IF(L155="q",1,IF(L155="l",0.01*VLOOKUP(EVID_HNOJENI!N155,HNOJIVA_ALL!$A$2:$AE$3303,31,FALSE),"CHYBA")))),2)</f>
        <v>#N/A</v>
      </c>
    </row>
    <row r="156" spans="1:21" x14ac:dyDescent="0.2">
      <c r="A156" s="32"/>
      <c r="B156" s="45" t="e">
        <f>VLOOKUP($A156,EVID_OSEVU!$A$1:$M$4972,2,FALSE)</f>
        <v>#N/A</v>
      </c>
      <c r="C156" s="45" t="e">
        <f>VLOOKUP($A156,EVID_OSEVU!$A$1:$M$4972,3,FALSE)</f>
        <v>#N/A</v>
      </c>
      <c r="D156" s="45" t="e">
        <f>VLOOKUP($A156,EVID_OSEVU!$A$1:$M$4972,4,FALSE)</f>
        <v>#N/A</v>
      </c>
      <c r="E156" s="45" t="e">
        <f>VLOOKUP($A156,EVID_OSEVU!$A$1:$M$4972,7,FALSE)</f>
        <v>#N/A</v>
      </c>
      <c r="F156" s="45" t="e">
        <f>VLOOKUP($A156,EVID_OSEVU!$A$1:$M$4972,8,FALSE)</f>
        <v>#N/A</v>
      </c>
      <c r="G156" s="45" t="e">
        <f>VLOOKUP($A156,EVID_OSEVU!$A$1:$M$4972,11,FALSE)</f>
        <v>#N/A</v>
      </c>
      <c r="H156" s="35"/>
      <c r="I156" s="48"/>
      <c r="J156" s="33" t="e">
        <f>VLOOKUP($A156,EVID_OSEVU!$A$1:$M$4972,11,FALSE)</f>
        <v>#N/A</v>
      </c>
      <c r="K156" s="39"/>
      <c r="L156" s="49"/>
      <c r="M156" s="89" t="e">
        <f t="shared" si="2"/>
        <v>#N/A</v>
      </c>
      <c r="N156" s="50"/>
      <c r="O156" s="37" t="e">
        <f>VLOOKUP(EVID_HNOJENI!N156,HNOJIVA_ALL!$A$2:$Z$3303,4,FALSE)</f>
        <v>#N/A</v>
      </c>
      <c r="P156" s="51" t="e">
        <f>ROUND(VLOOKUP(EVID_HNOJENI!N156,HNOJIVA_ALL!$A$2:$Z$3303,14,FALSE)*K156*IF(L156="t",10,IF(L156="kg",0.01,IF(L156="q",1,IF(L156="l",0.01*VLOOKUP(EVID_HNOJENI!N156,HNOJIVA_ALL!$A$2:$AE$3303,31,FALSE),"CHYBA")))),2)</f>
        <v>#N/A</v>
      </c>
      <c r="Q156" s="51" t="e">
        <f>ROUND(VLOOKUP(EVID_HNOJENI!N156,HNOJIVA_ALL!$A$2:$Z$3303,15,FALSE)*K156*IF(L156="t",10,IF(L156="kg",0.01,IF(L156="q",1,IF(L156="l",0.01*VLOOKUP(EVID_HNOJENI!N156,HNOJIVA_ALL!$A$2:$AE$3303,31,FALSE),"CHYBA")))),2)</f>
        <v>#N/A</v>
      </c>
      <c r="R156" s="51" t="e">
        <f>ROUND(VLOOKUP(EVID_HNOJENI!N156,HNOJIVA_ALL!$A$2:$Z$3303,16,FALSE)*K156*IF(L156="t",10,IF(L156="kg",0.01,IF(L156="q",1,IF(L156="l",0.01*VLOOKUP(EVID_HNOJENI!N156,HNOJIVA_ALL!$A$2:$AE$3303,31,FALSE),"CHYBA")))),2)</f>
        <v>#N/A</v>
      </c>
      <c r="S156" s="51" t="e">
        <f>ROUND(VLOOKUP(EVID_HNOJENI!N156,HNOJIVA_ALL!$A$2:$Z$3303,18,FALSE)*K156*IF(L156="t",10,IF(L156="kg",0.01,IF(L156="q",1,IF(L156="l",0.01*VLOOKUP(EVID_HNOJENI!N156,HNOJIVA_ALL!$A$2:$AE$3303,31,FALSE),"CHYBA")))),2)</f>
        <v>#N/A</v>
      </c>
      <c r="T156" s="51" t="e">
        <f>ROUND(VLOOKUP(EVID_HNOJENI!N156,HNOJIVA_ALL!$A$2:$Z$3303,17,FALSE)*K156*IF(L156="t",10,IF(L156="kg",0.01,IF(L156="q",1,IF(L156="l",0.01*VLOOKUP(EVID_HNOJENI!N156,HNOJIVA_ALL!$A$2:$AE$3303,31,FALSE),"CHYBA")))),2)</f>
        <v>#N/A</v>
      </c>
      <c r="U156" s="51" t="e">
        <f>ROUND(VLOOKUP(EVID_HNOJENI!N156,HNOJIVA_ALL!$A$2:$Z$3303,20,FALSE)*K156*IF(L156="t",10,IF(L156="kg",0.01,IF(L156="q",1,IF(L156="l",0.01*VLOOKUP(EVID_HNOJENI!N156,HNOJIVA_ALL!$A$2:$AE$3303,31,FALSE),"CHYBA")))),2)</f>
        <v>#N/A</v>
      </c>
    </row>
    <row r="157" spans="1:21" x14ac:dyDescent="0.2">
      <c r="A157" s="32"/>
      <c r="B157" s="45" t="e">
        <f>VLOOKUP($A157,EVID_OSEVU!$A$1:$M$4972,2,FALSE)</f>
        <v>#N/A</v>
      </c>
      <c r="C157" s="45" t="e">
        <f>VLOOKUP($A157,EVID_OSEVU!$A$1:$M$4972,3,FALSE)</f>
        <v>#N/A</v>
      </c>
      <c r="D157" s="45" t="e">
        <f>VLOOKUP($A157,EVID_OSEVU!$A$1:$M$4972,4,FALSE)</f>
        <v>#N/A</v>
      </c>
      <c r="E157" s="45" t="e">
        <f>VLOOKUP($A157,EVID_OSEVU!$A$1:$M$4972,7,FALSE)</f>
        <v>#N/A</v>
      </c>
      <c r="F157" s="45" t="e">
        <f>VLOOKUP($A157,EVID_OSEVU!$A$1:$M$4972,8,FALSE)</f>
        <v>#N/A</v>
      </c>
      <c r="G157" s="45" t="e">
        <f>VLOOKUP($A157,EVID_OSEVU!$A$1:$M$4972,11,FALSE)</f>
        <v>#N/A</v>
      </c>
      <c r="H157" s="35"/>
      <c r="I157" s="48"/>
      <c r="J157" s="33" t="e">
        <f>VLOOKUP($A157,EVID_OSEVU!$A$1:$M$4972,11,FALSE)</f>
        <v>#N/A</v>
      </c>
      <c r="K157" s="39"/>
      <c r="L157" s="49"/>
      <c r="M157" s="89" t="e">
        <f t="shared" si="2"/>
        <v>#N/A</v>
      </c>
      <c r="N157" s="50"/>
      <c r="O157" s="37" t="e">
        <f>VLOOKUP(EVID_HNOJENI!N157,HNOJIVA_ALL!$A$2:$Z$3303,4,FALSE)</f>
        <v>#N/A</v>
      </c>
      <c r="P157" s="51" t="e">
        <f>ROUND(VLOOKUP(EVID_HNOJENI!N157,HNOJIVA_ALL!$A$2:$Z$3303,14,FALSE)*K157*IF(L157="t",10,IF(L157="kg",0.01,IF(L157="q",1,IF(L157="l",0.01*VLOOKUP(EVID_HNOJENI!N157,HNOJIVA_ALL!$A$2:$AE$3303,31,FALSE),"CHYBA")))),2)</f>
        <v>#N/A</v>
      </c>
      <c r="Q157" s="51" t="e">
        <f>ROUND(VLOOKUP(EVID_HNOJENI!N157,HNOJIVA_ALL!$A$2:$Z$3303,15,FALSE)*K157*IF(L157="t",10,IF(L157="kg",0.01,IF(L157="q",1,IF(L157="l",0.01*VLOOKUP(EVID_HNOJENI!N157,HNOJIVA_ALL!$A$2:$AE$3303,31,FALSE),"CHYBA")))),2)</f>
        <v>#N/A</v>
      </c>
      <c r="R157" s="51" t="e">
        <f>ROUND(VLOOKUP(EVID_HNOJENI!N157,HNOJIVA_ALL!$A$2:$Z$3303,16,FALSE)*K157*IF(L157="t",10,IF(L157="kg",0.01,IF(L157="q",1,IF(L157="l",0.01*VLOOKUP(EVID_HNOJENI!N157,HNOJIVA_ALL!$A$2:$AE$3303,31,FALSE),"CHYBA")))),2)</f>
        <v>#N/A</v>
      </c>
      <c r="S157" s="51" t="e">
        <f>ROUND(VLOOKUP(EVID_HNOJENI!N157,HNOJIVA_ALL!$A$2:$Z$3303,18,FALSE)*K157*IF(L157="t",10,IF(L157="kg",0.01,IF(L157="q",1,IF(L157="l",0.01*VLOOKUP(EVID_HNOJENI!N157,HNOJIVA_ALL!$A$2:$AE$3303,31,FALSE),"CHYBA")))),2)</f>
        <v>#N/A</v>
      </c>
      <c r="T157" s="51" t="e">
        <f>ROUND(VLOOKUP(EVID_HNOJENI!N157,HNOJIVA_ALL!$A$2:$Z$3303,17,FALSE)*K157*IF(L157="t",10,IF(L157="kg",0.01,IF(L157="q",1,IF(L157="l",0.01*VLOOKUP(EVID_HNOJENI!N157,HNOJIVA_ALL!$A$2:$AE$3303,31,FALSE),"CHYBA")))),2)</f>
        <v>#N/A</v>
      </c>
      <c r="U157" s="51" t="e">
        <f>ROUND(VLOOKUP(EVID_HNOJENI!N157,HNOJIVA_ALL!$A$2:$Z$3303,20,FALSE)*K157*IF(L157="t",10,IF(L157="kg",0.01,IF(L157="q",1,IF(L157="l",0.01*VLOOKUP(EVID_HNOJENI!N157,HNOJIVA_ALL!$A$2:$AE$3303,31,FALSE),"CHYBA")))),2)</f>
        <v>#N/A</v>
      </c>
    </row>
    <row r="158" spans="1:21" x14ac:dyDescent="0.2">
      <c r="A158" s="32"/>
      <c r="B158" s="45" t="e">
        <f>VLOOKUP($A158,EVID_OSEVU!$A$1:$M$4972,2,FALSE)</f>
        <v>#N/A</v>
      </c>
      <c r="C158" s="45" t="e">
        <f>VLOOKUP($A158,EVID_OSEVU!$A$1:$M$4972,3,FALSE)</f>
        <v>#N/A</v>
      </c>
      <c r="D158" s="45" t="e">
        <f>VLOOKUP($A158,EVID_OSEVU!$A$1:$M$4972,4,FALSE)</f>
        <v>#N/A</v>
      </c>
      <c r="E158" s="45" t="e">
        <f>VLOOKUP($A158,EVID_OSEVU!$A$1:$M$4972,7,FALSE)</f>
        <v>#N/A</v>
      </c>
      <c r="F158" s="45" t="e">
        <f>VLOOKUP($A158,EVID_OSEVU!$A$1:$M$4972,8,FALSE)</f>
        <v>#N/A</v>
      </c>
      <c r="G158" s="45" t="e">
        <f>VLOOKUP($A158,EVID_OSEVU!$A$1:$M$4972,11,FALSE)</f>
        <v>#N/A</v>
      </c>
      <c r="H158" s="35"/>
      <c r="I158" s="48"/>
      <c r="J158" s="33" t="e">
        <f>VLOOKUP($A158,EVID_OSEVU!$A$1:$M$4972,11,FALSE)</f>
        <v>#N/A</v>
      </c>
      <c r="K158" s="39"/>
      <c r="L158" s="49"/>
      <c r="M158" s="89" t="e">
        <f t="shared" si="2"/>
        <v>#N/A</v>
      </c>
      <c r="N158" s="50"/>
      <c r="O158" s="37" t="e">
        <f>VLOOKUP(EVID_HNOJENI!N158,HNOJIVA_ALL!$A$2:$Z$3303,4,FALSE)</f>
        <v>#N/A</v>
      </c>
      <c r="P158" s="51" t="e">
        <f>ROUND(VLOOKUP(EVID_HNOJENI!N158,HNOJIVA_ALL!$A$2:$Z$3303,14,FALSE)*K158*IF(L158="t",10,IF(L158="kg",0.01,IF(L158="q",1,IF(L158="l",0.01*VLOOKUP(EVID_HNOJENI!N158,HNOJIVA_ALL!$A$2:$AE$3303,31,FALSE),"CHYBA")))),2)</f>
        <v>#N/A</v>
      </c>
      <c r="Q158" s="51" t="e">
        <f>ROUND(VLOOKUP(EVID_HNOJENI!N158,HNOJIVA_ALL!$A$2:$Z$3303,15,FALSE)*K158*IF(L158="t",10,IF(L158="kg",0.01,IF(L158="q",1,IF(L158="l",0.01*VLOOKUP(EVID_HNOJENI!N158,HNOJIVA_ALL!$A$2:$AE$3303,31,FALSE),"CHYBA")))),2)</f>
        <v>#N/A</v>
      </c>
      <c r="R158" s="51" t="e">
        <f>ROUND(VLOOKUP(EVID_HNOJENI!N158,HNOJIVA_ALL!$A$2:$Z$3303,16,FALSE)*K158*IF(L158="t",10,IF(L158="kg",0.01,IF(L158="q",1,IF(L158="l",0.01*VLOOKUP(EVID_HNOJENI!N158,HNOJIVA_ALL!$A$2:$AE$3303,31,FALSE),"CHYBA")))),2)</f>
        <v>#N/A</v>
      </c>
      <c r="S158" s="51" t="e">
        <f>ROUND(VLOOKUP(EVID_HNOJENI!N158,HNOJIVA_ALL!$A$2:$Z$3303,18,FALSE)*K158*IF(L158="t",10,IF(L158="kg",0.01,IF(L158="q",1,IF(L158="l",0.01*VLOOKUP(EVID_HNOJENI!N158,HNOJIVA_ALL!$A$2:$AE$3303,31,FALSE),"CHYBA")))),2)</f>
        <v>#N/A</v>
      </c>
      <c r="T158" s="51" t="e">
        <f>ROUND(VLOOKUP(EVID_HNOJENI!N158,HNOJIVA_ALL!$A$2:$Z$3303,17,FALSE)*K158*IF(L158="t",10,IF(L158="kg",0.01,IF(L158="q",1,IF(L158="l",0.01*VLOOKUP(EVID_HNOJENI!N158,HNOJIVA_ALL!$A$2:$AE$3303,31,FALSE),"CHYBA")))),2)</f>
        <v>#N/A</v>
      </c>
      <c r="U158" s="51" t="e">
        <f>ROUND(VLOOKUP(EVID_HNOJENI!N158,HNOJIVA_ALL!$A$2:$Z$3303,20,FALSE)*K158*IF(L158="t",10,IF(L158="kg",0.01,IF(L158="q",1,IF(L158="l",0.01*VLOOKUP(EVID_HNOJENI!N158,HNOJIVA_ALL!$A$2:$AE$3303,31,FALSE),"CHYBA")))),2)</f>
        <v>#N/A</v>
      </c>
    </row>
    <row r="159" spans="1:21" x14ac:dyDescent="0.2">
      <c r="A159" s="32"/>
      <c r="B159" s="45" t="e">
        <f>VLOOKUP($A159,EVID_OSEVU!$A$1:$M$4972,2,FALSE)</f>
        <v>#N/A</v>
      </c>
      <c r="C159" s="45" t="e">
        <f>VLOOKUP($A159,EVID_OSEVU!$A$1:$M$4972,3,FALSE)</f>
        <v>#N/A</v>
      </c>
      <c r="D159" s="45" t="e">
        <f>VLOOKUP($A159,EVID_OSEVU!$A$1:$M$4972,4,FALSE)</f>
        <v>#N/A</v>
      </c>
      <c r="E159" s="45" t="e">
        <f>VLOOKUP($A159,EVID_OSEVU!$A$1:$M$4972,7,FALSE)</f>
        <v>#N/A</v>
      </c>
      <c r="F159" s="45" t="e">
        <f>VLOOKUP($A159,EVID_OSEVU!$A$1:$M$4972,8,FALSE)</f>
        <v>#N/A</v>
      </c>
      <c r="G159" s="45" t="e">
        <f>VLOOKUP($A159,EVID_OSEVU!$A$1:$M$4972,11,FALSE)</f>
        <v>#N/A</v>
      </c>
      <c r="H159" s="35"/>
      <c r="I159" s="48"/>
      <c r="J159" s="33" t="e">
        <f>VLOOKUP($A159,EVID_OSEVU!$A$1:$M$4972,11,FALSE)</f>
        <v>#N/A</v>
      </c>
      <c r="K159" s="39"/>
      <c r="L159" s="49"/>
      <c r="M159" s="89" t="e">
        <f t="shared" si="2"/>
        <v>#N/A</v>
      </c>
      <c r="N159" s="50"/>
      <c r="O159" s="37" t="e">
        <f>VLOOKUP(EVID_HNOJENI!N159,HNOJIVA_ALL!$A$2:$Z$3303,4,FALSE)</f>
        <v>#N/A</v>
      </c>
      <c r="P159" s="51" t="e">
        <f>ROUND(VLOOKUP(EVID_HNOJENI!N159,HNOJIVA_ALL!$A$2:$Z$3303,14,FALSE)*K159*IF(L159="t",10,IF(L159="kg",0.01,IF(L159="q",1,IF(L159="l",0.01*VLOOKUP(EVID_HNOJENI!N159,HNOJIVA_ALL!$A$2:$AE$3303,31,FALSE),"CHYBA")))),2)</f>
        <v>#N/A</v>
      </c>
      <c r="Q159" s="51" t="e">
        <f>ROUND(VLOOKUP(EVID_HNOJENI!N159,HNOJIVA_ALL!$A$2:$Z$3303,15,FALSE)*K159*IF(L159="t",10,IF(L159="kg",0.01,IF(L159="q",1,IF(L159="l",0.01*VLOOKUP(EVID_HNOJENI!N159,HNOJIVA_ALL!$A$2:$AE$3303,31,FALSE),"CHYBA")))),2)</f>
        <v>#N/A</v>
      </c>
      <c r="R159" s="51" t="e">
        <f>ROUND(VLOOKUP(EVID_HNOJENI!N159,HNOJIVA_ALL!$A$2:$Z$3303,16,FALSE)*K159*IF(L159="t",10,IF(L159="kg",0.01,IF(L159="q",1,IF(L159="l",0.01*VLOOKUP(EVID_HNOJENI!N159,HNOJIVA_ALL!$A$2:$AE$3303,31,FALSE),"CHYBA")))),2)</f>
        <v>#N/A</v>
      </c>
      <c r="S159" s="51" t="e">
        <f>ROUND(VLOOKUP(EVID_HNOJENI!N159,HNOJIVA_ALL!$A$2:$Z$3303,18,FALSE)*K159*IF(L159="t",10,IF(L159="kg",0.01,IF(L159="q",1,IF(L159="l",0.01*VLOOKUP(EVID_HNOJENI!N159,HNOJIVA_ALL!$A$2:$AE$3303,31,FALSE),"CHYBA")))),2)</f>
        <v>#N/A</v>
      </c>
      <c r="T159" s="51" t="e">
        <f>ROUND(VLOOKUP(EVID_HNOJENI!N159,HNOJIVA_ALL!$A$2:$Z$3303,17,FALSE)*K159*IF(L159="t",10,IF(L159="kg",0.01,IF(L159="q",1,IF(L159="l",0.01*VLOOKUP(EVID_HNOJENI!N159,HNOJIVA_ALL!$A$2:$AE$3303,31,FALSE),"CHYBA")))),2)</f>
        <v>#N/A</v>
      </c>
      <c r="U159" s="51" t="e">
        <f>ROUND(VLOOKUP(EVID_HNOJENI!N159,HNOJIVA_ALL!$A$2:$Z$3303,20,FALSE)*K159*IF(L159="t",10,IF(L159="kg",0.01,IF(L159="q",1,IF(L159="l",0.01*VLOOKUP(EVID_HNOJENI!N159,HNOJIVA_ALL!$A$2:$AE$3303,31,FALSE),"CHYBA")))),2)</f>
        <v>#N/A</v>
      </c>
    </row>
    <row r="160" spans="1:21" x14ac:dyDescent="0.2">
      <c r="A160" s="32"/>
      <c r="B160" s="45" t="e">
        <f>VLOOKUP($A160,EVID_OSEVU!$A$1:$M$4972,2,FALSE)</f>
        <v>#N/A</v>
      </c>
      <c r="C160" s="45" t="e">
        <f>VLOOKUP($A160,EVID_OSEVU!$A$1:$M$4972,3,FALSE)</f>
        <v>#N/A</v>
      </c>
      <c r="D160" s="45" t="e">
        <f>VLOOKUP($A160,EVID_OSEVU!$A$1:$M$4972,4,FALSE)</f>
        <v>#N/A</v>
      </c>
      <c r="E160" s="45" t="e">
        <f>VLOOKUP($A160,EVID_OSEVU!$A$1:$M$4972,7,FALSE)</f>
        <v>#N/A</v>
      </c>
      <c r="F160" s="45" t="e">
        <f>VLOOKUP($A160,EVID_OSEVU!$A$1:$M$4972,8,FALSE)</f>
        <v>#N/A</v>
      </c>
      <c r="G160" s="45" t="e">
        <f>VLOOKUP($A160,EVID_OSEVU!$A$1:$M$4972,11,FALSE)</f>
        <v>#N/A</v>
      </c>
      <c r="H160" s="35"/>
      <c r="I160" s="48"/>
      <c r="J160" s="33" t="e">
        <f>VLOOKUP($A160,EVID_OSEVU!$A$1:$M$4972,11,FALSE)</f>
        <v>#N/A</v>
      </c>
      <c r="K160" s="39"/>
      <c r="L160" s="49"/>
      <c r="M160" s="89" t="e">
        <f t="shared" si="2"/>
        <v>#N/A</v>
      </c>
      <c r="N160" s="50"/>
      <c r="O160" s="37" t="e">
        <f>VLOOKUP(EVID_HNOJENI!N160,HNOJIVA_ALL!$A$2:$Z$3303,4,FALSE)</f>
        <v>#N/A</v>
      </c>
      <c r="P160" s="51" t="e">
        <f>ROUND(VLOOKUP(EVID_HNOJENI!N160,HNOJIVA_ALL!$A$2:$Z$3303,14,FALSE)*K160*IF(L160="t",10,IF(L160="kg",0.01,IF(L160="q",1,IF(L160="l",0.01*VLOOKUP(EVID_HNOJENI!N160,HNOJIVA_ALL!$A$2:$AE$3303,31,FALSE),"CHYBA")))),2)</f>
        <v>#N/A</v>
      </c>
      <c r="Q160" s="51" t="e">
        <f>ROUND(VLOOKUP(EVID_HNOJENI!N160,HNOJIVA_ALL!$A$2:$Z$3303,15,FALSE)*K160*IF(L160="t",10,IF(L160="kg",0.01,IF(L160="q",1,IF(L160="l",0.01*VLOOKUP(EVID_HNOJENI!N160,HNOJIVA_ALL!$A$2:$AE$3303,31,FALSE),"CHYBA")))),2)</f>
        <v>#N/A</v>
      </c>
      <c r="R160" s="51" t="e">
        <f>ROUND(VLOOKUP(EVID_HNOJENI!N160,HNOJIVA_ALL!$A$2:$Z$3303,16,FALSE)*K160*IF(L160="t",10,IF(L160="kg",0.01,IF(L160="q",1,IF(L160="l",0.01*VLOOKUP(EVID_HNOJENI!N160,HNOJIVA_ALL!$A$2:$AE$3303,31,FALSE),"CHYBA")))),2)</f>
        <v>#N/A</v>
      </c>
      <c r="S160" s="51" t="e">
        <f>ROUND(VLOOKUP(EVID_HNOJENI!N160,HNOJIVA_ALL!$A$2:$Z$3303,18,FALSE)*K160*IF(L160="t",10,IF(L160="kg",0.01,IF(L160="q",1,IF(L160="l",0.01*VLOOKUP(EVID_HNOJENI!N160,HNOJIVA_ALL!$A$2:$AE$3303,31,FALSE),"CHYBA")))),2)</f>
        <v>#N/A</v>
      </c>
      <c r="T160" s="51" t="e">
        <f>ROUND(VLOOKUP(EVID_HNOJENI!N160,HNOJIVA_ALL!$A$2:$Z$3303,17,FALSE)*K160*IF(L160="t",10,IF(L160="kg",0.01,IF(L160="q",1,IF(L160="l",0.01*VLOOKUP(EVID_HNOJENI!N160,HNOJIVA_ALL!$A$2:$AE$3303,31,FALSE),"CHYBA")))),2)</f>
        <v>#N/A</v>
      </c>
      <c r="U160" s="51" t="e">
        <f>ROUND(VLOOKUP(EVID_HNOJENI!N160,HNOJIVA_ALL!$A$2:$Z$3303,20,FALSE)*K160*IF(L160="t",10,IF(L160="kg",0.01,IF(L160="q",1,IF(L160="l",0.01*VLOOKUP(EVID_HNOJENI!N160,HNOJIVA_ALL!$A$2:$AE$3303,31,FALSE),"CHYBA")))),2)</f>
        <v>#N/A</v>
      </c>
    </row>
    <row r="161" spans="1:21" x14ac:dyDescent="0.2">
      <c r="A161" s="32"/>
      <c r="B161" s="45" t="e">
        <f>VLOOKUP($A161,EVID_OSEVU!$A$1:$M$4972,2,FALSE)</f>
        <v>#N/A</v>
      </c>
      <c r="C161" s="45" t="e">
        <f>VLOOKUP($A161,EVID_OSEVU!$A$1:$M$4972,3,FALSE)</f>
        <v>#N/A</v>
      </c>
      <c r="D161" s="45" t="e">
        <f>VLOOKUP($A161,EVID_OSEVU!$A$1:$M$4972,4,FALSE)</f>
        <v>#N/A</v>
      </c>
      <c r="E161" s="45" t="e">
        <f>VLOOKUP($A161,EVID_OSEVU!$A$1:$M$4972,7,FALSE)</f>
        <v>#N/A</v>
      </c>
      <c r="F161" s="45" t="e">
        <f>VLOOKUP($A161,EVID_OSEVU!$A$1:$M$4972,8,FALSE)</f>
        <v>#N/A</v>
      </c>
      <c r="G161" s="45" t="e">
        <f>VLOOKUP($A161,EVID_OSEVU!$A$1:$M$4972,11,FALSE)</f>
        <v>#N/A</v>
      </c>
      <c r="H161" s="35"/>
      <c r="I161" s="48"/>
      <c r="J161" s="33" t="e">
        <f>VLOOKUP($A161,EVID_OSEVU!$A$1:$M$4972,11,FALSE)</f>
        <v>#N/A</v>
      </c>
      <c r="K161" s="39"/>
      <c r="L161" s="49"/>
      <c r="M161" s="89" t="e">
        <f t="shared" si="2"/>
        <v>#N/A</v>
      </c>
      <c r="N161" s="50"/>
      <c r="O161" s="37" t="e">
        <f>VLOOKUP(EVID_HNOJENI!N161,HNOJIVA_ALL!$A$2:$Z$3303,4,FALSE)</f>
        <v>#N/A</v>
      </c>
      <c r="P161" s="51" t="e">
        <f>ROUND(VLOOKUP(EVID_HNOJENI!N161,HNOJIVA_ALL!$A$2:$Z$3303,14,FALSE)*K161*IF(L161="t",10,IF(L161="kg",0.01,IF(L161="q",1,IF(L161="l",0.01*VLOOKUP(EVID_HNOJENI!N161,HNOJIVA_ALL!$A$2:$AE$3303,31,FALSE),"CHYBA")))),2)</f>
        <v>#N/A</v>
      </c>
      <c r="Q161" s="51" t="e">
        <f>ROUND(VLOOKUP(EVID_HNOJENI!N161,HNOJIVA_ALL!$A$2:$Z$3303,15,FALSE)*K161*IF(L161="t",10,IF(L161="kg",0.01,IF(L161="q",1,IF(L161="l",0.01*VLOOKUP(EVID_HNOJENI!N161,HNOJIVA_ALL!$A$2:$AE$3303,31,FALSE),"CHYBA")))),2)</f>
        <v>#N/A</v>
      </c>
      <c r="R161" s="51" t="e">
        <f>ROUND(VLOOKUP(EVID_HNOJENI!N161,HNOJIVA_ALL!$A$2:$Z$3303,16,FALSE)*K161*IF(L161="t",10,IF(L161="kg",0.01,IF(L161="q",1,IF(L161="l",0.01*VLOOKUP(EVID_HNOJENI!N161,HNOJIVA_ALL!$A$2:$AE$3303,31,FALSE),"CHYBA")))),2)</f>
        <v>#N/A</v>
      </c>
      <c r="S161" s="51" t="e">
        <f>ROUND(VLOOKUP(EVID_HNOJENI!N161,HNOJIVA_ALL!$A$2:$Z$3303,18,FALSE)*K161*IF(L161="t",10,IF(L161="kg",0.01,IF(L161="q",1,IF(L161="l",0.01*VLOOKUP(EVID_HNOJENI!N161,HNOJIVA_ALL!$A$2:$AE$3303,31,FALSE),"CHYBA")))),2)</f>
        <v>#N/A</v>
      </c>
      <c r="T161" s="51" t="e">
        <f>ROUND(VLOOKUP(EVID_HNOJENI!N161,HNOJIVA_ALL!$A$2:$Z$3303,17,FALSE)*K161*IF(L161="t",10,IF(L161="kg",0.01,IF(L161="q",1,IF(L161="l",0.01*VLOOKUP(EVID_HNOJENI!N161,HNOJIVA_ALL!$A$2:$AE$3303,31,FALSE),"CHYBA")))),2)</f>
        <v>#N/A</v>
      </c>
      <c r="U161" s="51" t="e">
        <f>ROUND(VLOOKUP(EVID_HNOJENI!N161,HNOJIVA_ALL!$A$2:$Z$3303,20,FALSE)*K161*IF(L161="t",10,IF(L161="kg",0.01,IF(L161="q",1,IF(L161="l",0.01*VLOOKUP(EVID_HNOJENI!N161,HNOJIVA_ALL!$A$2:$AE$3303,31,FALSE),"CHYBA")))),2)</f>
        <v>#N/A</v>
      </c>
    </row>
    <row r="162" spans="1:21" x14ac:dyDescent="0.2">
      <c r="A162" s="32"/>
      <c r="B162" s="45" t="e">
        <f>VLOOKUP($A162,EVID_OSEVU!$A$1:$M$4972,2,FALSE)</f>
        <v>#N/A</v>
      </c>
      <c r="C162" s="45" t="e">
        <f>VLOOKUP($A162,EVID_OSEVU!$A$1:$M$4972,3,FALSE)</f>
        <v>#N/A</v>
      </c>
      <c r="D162" s="45" t="e">
        <f>VLOOKUP($A162,EVID_OSEVU!$A$1:$M$4972,4,FALSE)</f>
        <v>#N/A</v>
      </c>
      <c r="E162" s="45" t="e">
        <f>VLOOKUP($A162,EVID_OSEVU!$A$1:$M$4972,7,FALSE)</f>
        <v>#N/A</v>
      </c>
      <c r="F162" s="45" t="e">
        <f>VLOOKUP($A162,EVID_OSEVU!$A$1:$M$4972,8,FALSE)</f>
        <v>#N/A</v>
      </c>
      <c r="G162" s="45" t="e">
        <f>VLOOKUP($A162,EVID_OSEVU!$A$1:$M$4972,11,FALSE)</f>
        <v>#N/A</v>
      </c>
      <c r="H162" s="35"/>
      <c r="I162" s="48"/>
      <c r="J162" s="33" t="e">
        <f>VLOOKUP($A162,EVID_OSEVU!$A$1:$M$4972,11,FALSE)</f>
        <v>#N/A</v>
      </c>
      <c r="K162" s="39"/>
      <c r="L162" s="49"/>
      <c r="M162" s="89" t="e">
        <f t="shared" si="2"/>
        <v>#N/A</v>
      </c>
      <c r="N162" s="50"/>
      <c r="O162" s="37" t="e">
        <f>VLOOKUP(EVID_HNOJENI!N162,HNOJIVA_ALL!$A$2:$Z$3303,4,FALSE)</f>
        <v>#N/A</v>
      </c>
      <c r="P162" s="51" t="e">
        <f>ROUND(VLOOKUP(EVID_HNOJENI!N162,HNOJIVA_ALL!$A$2:$Z$3303,14,FALSE)*K162*IF(L162="t",10,IF(L162="kg",0.01,IF(L162="q",1,IF(L162="l",0.01*VLOOKUP(EVID_HNOJENI!N162,HNOJIVA_ALL!$A$2:$AE$3303,31,FALSE),"CHYBA")))),2)</f>
        <v>#N/A</v>
      </c>
      <c r="Q162" s="51" t="e">
        <f>ROUND(VLOOKUP(EVID_HNOJENI!N162,HNOJIVA_ALL!$A$2:$Z$3303,15,FALSE)*K162*IF(L162="t",10,IF(L162="kg",0.01,IF(L162="q",1,IF(L162="l",0.01*VLOOKUP(EVID_HNOJENI!N162,HNOJIVA_ALL!$A$2:$AE$3303,31,FALSE),"CHYBA")))),2)</f>
        <v>#N/A</v>
      </c>
      <c r="R162" s="51" t="e">
        <f>ROUND(VLOOKUP(EVID_HNOJENI!N162,HNOJIVA_ALL!$A$2:$Z$3303,16,FALSE)*K162*IF(L162="t",10,IF(L162="kg",0.01,IF(L162="q",1,IF(L162="l",0.01*VLOOKUP(EVID_HNOJENI!N162,HNOJIVA_ALL!$A$2:$AE$3303,31,FALSE),"CHYBA")))),2)</f>
        <v>#N/A</v>
      </c>
      <c r="S162" s="51" t="e">
        <f>ROUND(VLOOKUP(EVID_HNOJENI!N162,HNOJIVA_ALL!$A$2:$Z$3303,18,FALSE)*K162*IF(L162="t",10,IF(L162="kg",0.01,IF(L162="q",1,IF(L162="l",0.01*VLOOKUP(EVID_HNOJENI!N162,HNOJIVA_ALL!$A$2:$AE$3303,31,FALSE),"CHYBA")))),2)</f>
        <v>#N/A</v>
      </c>
      <c r="T162" s="51" t="e">
        <f>ROUND(VLOOKUP(EVID_HNOJENI!N162,HNOJIVA_ALL!$A$2:$Z$3303,17,FALSE)*K162*IF(L162="t",10,IF(L162="kg",0.01,IF(L162="q",1,IF(L162="l",0.01*VLOOKUP(EVID_HNOJENI!N162,HNOJIVA_ALL!$A$2:$AE$3303,31,FALSE),"CHYBA")))),2)</f>
        <v>#N/A</v>
      </c>
      <c r="U162" s="51" t="e">
        <f>ROUND(VLOOKUP(EVID_HNOJENI!N162,HNOJIVA_ALL!$A$2:$Z$3303,20,FALSE)*K162*IF(L162="t",10,IF(L162="kg",0.01,IF(L162="q",1,IF(L162="l",0.01*VLOOKUP(EVID_HNOJENI!N162,HNOJIVA_ALL!$A$2:$AE$3303,31,FALSE),"CHYBA")))),2)</f>
        <v>#N/A</v>
      </c>
    </row>
    <row r="163" spans="1:21" x14ac:dyDescent="0.2">
      <c r="A163" s="32"/>
      <c r="B163" s="45" t="e">
        <f>VLOOKUP($A163,EVID_OSEVU!$A$1:$M$4972,2,FALSE)</f>
        <v>#N/A</v>
      </c>
      <c r="C163" s="45" t="e">
        <f>VLOOKUP($A163,EVID_OSEVU!$A$1:$M$4972,3,FALSE)</f>
        <v>#N/A</v>
      </c>
      <c r="D163" s="45" t="e">
        <f>VLOOKUP($A163,EVID_OSEVU!$A$1:$M$4972,4,FALSE)</f>
        <v>#N/A</v>
      </c>
      <c r="E163" s="45" t="e">
        <f>VLOOKUP($A163,EVID_OSEVU!$A$1:$M$4972,7,FALSE)</f>
        <v>#N/A</v>
      </c>
      <c r="F163" s="45" t="e">
        <f>VLOOKUP($A163,EVID_OSEVU!$A$1:$M$4972,8,FALSE)</f>
        <v>#N/A</v>
      </c>
      <c r="G163" s="45" t="e">
        <f>VLOOKUP($A163,EVID_OSEVU!$A$1:$M$4972,11,FALSE)</f>
        <v>#N/A</v>
      </c>
      <c r="H163" s="35"/>
      <c r="I163" s="48"/>
      <c r="J163" s="33" t="e">
        <f>VLOOKUP($A163,EVID_OSEVU!$A$1:$M$4972,11,FALSE)</f>
        <v>#N/A</v>
      </c>
      <c r="K163" s="39"/>
      <c r="L163" s="49"/>
      <c r="M163" s="89" t="e">
        <f t="shared" si="2"/>
        <v>#N/A</v>
      </c>
      <c r="N163" s="50"/>
      <c r="O163" s="37" t="e">
        <f>VLOOKUP(EVID_HNOJENI!N163,HNOJIVA_ALL!$A$2:$Z$3303,4,FALSE)</f>
        <v>#N/A</v>
      </c>
      <c r="P163" s="51" t="e">
        <f>ROUND(VLOOKUP(EVID_HNOJENI!N163,HNOJIVA_ALL!$A$2:$Z$3303,14,FALSE)*K163*IF(L163="t",10,IF(L163="kg",0.01,IF(L163="q",1,IF(L163="l",0.01*VLOOKUP(EVID_HNOJENI!N163,HNOJIVA_ALL!$A$2:$AE$3303,31,FALSE),"CHYBA")))),2)</f>
        <v>#N/A</v>
      </c>
      <c r="Q163" s="51" t="e">
        <f>ROUND(VLOOKUP(EVID_HNOJENI!N163,HNOJIVA_ALL!$A$2:$Z$3303,15,FALSE)*K163*IF(L163="t",10,IF(L163="kg",0.01,IF(L163="q",1,IF(L163="l",0.01*VLOOKUP(EVID_HNOJENI!N163,HNOJIVA_ALL!$A$2:$AE$3303,31,FALSE),"CHYBA")))),2)</f>
        <v>#N/A</v>
      </c>
      <c r="R163" s="51" t="e">
        <f>ROUND(VLOOKUP(EVID_HNOJENI!N163,HNOJIVA_ALL!$A$2:$Z$3303,16,FALSE)*K163*IF(L163="t",10,IF(L163="kg",0.01,IF(L163="q",1,IF(L163="l",0.01*VLOOKUP(EVID_HNOJENI!N163,HNOJIVA_ALL!$A$2:$AE$3303,31,FALSE),"CHYBA")))),2)</f>
        <v>#N/A</v>
      </c>
      <c r="S163" s="51" t="e">
        <f>ROUND(VLOOKUP(EVID_HNOJENI!N163,HNOJIVA_ALL!$A$2:$Z$3303,18,FALSE)*K163*IF(L163="t",10,IF(L163="kg",0.01,IF(L163="q",1,IF(L163="l",0.01*VLOOKUP(EVID_HNOJENI!N163,HNOJIVA_ALL!$A$2:$AE$3303,31,FALSE),"CHYBA")))),2)</f>
        <v>#N/A</v>
      </c>
      <c r="T163" s="51" t="e">
        <f>ROUND(VLOOKUP(EVID_HNOJENI!N163,HNOJIVA_ALL!$A$2:$Z$3303,17,FALSE)*K163*IF(L163="t",10,IF(L163="kg",0.01,IF(L163="q",1,IF(L163="l",0.01*VLOOKUP(EVID_HNOJENI!N163,HNOJIVA_ALL!$A$2:$AE$3303,31,FALSE),"CHYBA")))),2)</f>
        <v>#N/A</v>
      </c>
      <c r="U163" s="51" t="e">
        <f>ROUND(VLOOKUP(EVID_HNOJENI!N163,HNOJIVA_ALL!$A$2:$Z$3303,20,FALSE)*K163*IF(L163="t",10,IF(L163="kg",0.01,IF(L163="q",1,IF(L163="l",0.01*VLOOKUP(EVID_HNOJENI!N163,HNOJIVA_ALL!$A$2:$AE$3303,31,FALSE),"CHYBA")))),2)</f>
        <v>#N/A</v>
      </c>
    </row>
    <row r="164" spans="1:21" x14ac:dyDescent="0.2">
      <c r="A164" s="32"/>
      <c r="B164" s="45" t="e">
        <f>VLOOKUP($A164,EVID_OSEVU!$A$1:$M$4972,2,FALSE)</f>
        <v>#N/A</v>
      </c>
      <c r="C164" s="45" t="e">
        <f>VLOOKUP($A164,EVID_OSEVU!$A$1:$M$4972,3,FALSE)</f>
        <v>#N/A</v>
      </c>
      <c r="D164" s="45" t="e">
        <f>VLOOKUP($A164,EVID_OSEVU!$A$1:$M$4972,4,FALSE)</f>
        <v>#N/A</v>
      </c>
      <c r="E164" s="45" t="e">
        <f>VLOOKUP($A164,EVID_OSEVU!$A$1:$M$4972,7,FALSE)</f>
        <v>#N/A</v>
      </c>
      <c r="F164" s="45" t="e">
        <f>VLOOKUP($A164,EVID_OSEVU!$A$1:$M$4972,8,FALSE)</f>
        <v>#N/A</v>
      </c>
      <c r="G164" s="45" t="e">
        <f>VLOOKUP($A164,EVID_OSEVU!$A$1:$M$4972,11,FALSE)</f>
        <v>#N/A</v>
      </c>
      <c r="H164" s="35"/>
      <c r="I164" s="48"/>
      <c r="J164" s="33" t="e">
        <f>VLOOKUP($A164,EVID_OSEVU!$A$1:$M$4972,11,FALSE)</f>
        <v>#N/A</v>
      </c>
      <c r="K164" s="39"/>
      <c r="L164" s="49"/>
      <c r="M164" s="89" t="e">
        <f t="shared" si="2"/>
        <v>#N/A</v>
      </c>
      <c r="N164" s="50"/>
      <c r="O164" s="37" t="e">
        <f>VLOOKUP(EVID_HNOJENI!N164,HNOJIVA_ALL!$A$2:$Z$3303,4,FALSE)</f>
        <v>#N/A</v>
      </c>
      <c r="P164" s="51" t="e">
        <f>ROUND(VLOOKUP(EVID_HNOJENI!N164,HNOJIVA_ALL!$A$2:$Z$3303,14,FALSE)*K164*IF(L164="t",10,IF(L164="kg",0.01,IF(L164="q",1,IF(L164="l",0.01*VLOOKUP(EVID_HNOJENI!N164,HNOJIVA_ALL!$A$2:$AE$3303,31,FALSE),"CHYBA")))),2)</f>
        <v>#N/A</v>
      </c>
      <c r="Q164" s="51" t="e">
        <f>ROUND(VLOOKUP(EVID_HNOJENI!N164,HNOJIVA_ALL!$A$2:$Z$3303,15,FALSE)*K164*IF(L164="t",10,IF(L164="kg",0.01,IF(L164="q",1,IF(L164="l",0.01*VLOOKUP(EVID_HNOJENI!N164,HNOJIVA_ALL!$A$2:$AE$3303,31,FALSE),"CHYBA")))),2)</f>
        <v>#N/A</v>
      </c>
      <c r="R164" s="51" t="e">
        <f>ROUND(VLOOKUP(EVID_HNOJENI!N164,HNOJIVA_ALL!$A$2:$Z$3303,16,FALSE)*K164*IF(L164="t",10,IF(L164="kg",0.01,IF(L164="q",1,IF(L164="l",0.01*VLOOKUP(EVID_HNOJENI!N164,HNOJIVA_ALL!$A$2:$AE$3303,31,FALSE),"CHYBA")))),2)</f>
        <v>#N/A</v>
      </c>
      <c r="S164" s="51" t="e">
        <f>ROUND(VLOOKUP(EVID_HNOJENI!N164,HNOJIVA_ALL!$A$2:$Z$3303,18,FALSE)*K164*IF(L164="t",10,IF(L164="kg",0.01,IF(L164="q",1,IF(L164="l",0.01*VLOOKUP(EVID_HNOJENI!N164,HNOJIVA_ALL!$A$2:$AE$3303,31,FALSE),"CHYBA")))),2)</f>
        <v>#N/A</v>
      </c>
      <c r="T164" s="51" t="e">
        <f>ROUND(VLOOKUP(EVID_HNOJENI!N164,HNOJIVA_ALL!$A$2:$Z$3303,17,FALSE)*K164*IF(L164="t",10,IF(L164="kg",0.01,IF(L164="q",1,IF(L164="l",0.01*VLOOKUP(EVID_HNOJENI!N164,HNOJIVA_ALL!$A$2:$AE$3303,31,FALSE),"CHYBA")))),2)</f>
        <v>#N/A</v>
      </c>
      <c r="U164" s="51" t="e">
        <f>ROUND(VLOOKUP(EVID_HNOJENI!N164,HNOJIVA_ALL!$A$2:$Z$3303,20,FALSE)*K164*IF(L164="t",10,IF(L164="kg",0.01,IF(L164="q",1,IF(L164="l",0.01*VLOOKUP(EVID_HNOJENI!N164,HNOJIVA_ALL!$A$2:$AE$3303,31,FALSE),"CHYBA")))),2)</f>
        <v>#N/A</v>
      </c>
    </row>
    <row r="165" spans="1:21" x14ac:dyDescent="0.2">
      <c r="A165" s="32"/>
      <c r="B165" s="45" t="e">
        <f>VLOOKUP($A165,EVID_OSEVU!$A$1:$M$4972,2,FALSE)</f>
        <v>#N/A</v>
      </c>
      <c r="C165" s="45" t="e">
        <f>VLOOKUP($A165,EVID_OSEVU!$A$1:$M$4972,3,FALSE)</f>
        <v>#N/A</v>
      </c>
      <c r="D165" s="45" t="e">
        <f>VLOOKUP($A165,EVID_OSEVU!$A$1:$M$4972,4,FALSE)</f>
        <v>#N/A</v>
      </c>
      <c r="E165" s="45" t="e">
        <f>VLOOKUP($A165,EVID_OSEVU!$A$1:$M$4972,7,FALSE)</f>
        <v>#N/A</v>
      </c>
      <c r="F165" s="45" t="e">
        <f>VLOOKUP($A165,EVID_OSEVU!$A$1:$M$4972,8,FALSE)</f>
        <v>#N/A</v>
      </c>
      <c r="G165" s="45" t="e">
        <f>VLOOKUP($A165,EVID_OSEVU!$A$1:$M$4972,11,FALSE)</f>
        <v>#N/A</v>
      </c>
      <c r="H165" s="35"/>
      <c r="I165" s="48"/>
      <c r="J165" s="33" t="e">
        <f>VLOOKUP($A165,EVID_OSEVU!$A$1:$M$4972,11,FALSE)</f>
        <v>#N/A</v>
      </c>
      <c r="K165" s="39"/>
      <c r="L165" s="49"/>
      <c r="M165" s="89" t="e">
        <f t="shared" si="2"/>
        <v>#N/A</v>
      </c>
      <c r="N165" s="50"/>
      <c r="O165" s="37" t="e">
        <f>VLOOKUP(EVID_HNOJENI!N165,HNOJIVA_ALL!$A$2:$Z$3303,4,FALSE)</f>
        <v>#N/A</v>
      </c>
      <c r="P165" s="51" t="e">
        <f>ROUND(VLOOKUP(EVID_HNOJENI!N165,HNOJIVA_ALL!$A$2:$Z$3303,14,FALSE)*K165*IF(L165="t",10,IF(L165="kg",0.01,IF(L165="q",1,IF(L165="l",0.01*VLOOKUP(EVID_HNOJENI!N165,HNOJIVA_ALL!$A$2:$AE$3303,31,FALSE),"CHYBA")))),2)</f>
        <v>#N/A</v>
      </c>
      <c r="Q165" s="51" t="e">
        <f>ROUND(VLOOKUP(EVID_HNOJENI!N165,HNOJIVA_ALL!$A$2:$Z$3303,15,FALSE)*K165*IF(L165="t",10,IF(L165="kg",0.01,IF(L165="q",1,IF(L165="l",0.01*VLOOKUP(EVID_HNOJENI!N165,HNOJIVA_ALL!$A$2:$AE$3303,31,FALSE),"CHYBA")))),2)</f>
        <v>#N/A</v>
      </c>
      <c r="R165" s="51" t="e">
        <f>ROUND(VLOOKUP(EVID_HNOJENI!N165,HNOJIVA_ALL!$A$2:$Z$3303,16,FALSE)*K165*IF(L165="t",10,IF(L165="kg",0.01,IF(L165="q",1,IF(L165="l",0.01*VLOOKUP(EVID_HNOJENI!N165,HNOJIVA_ALL!$A$2:$AE$3303,31,FALSE),"CHYBA")))),2)</f>
        <v>#N/A</v>
      </c>
      <c r="S165" s="51" t="e">
        <f>ROUND(VLOOKUP(EVID_HNOJENI!N165,HNOJIVA_ALL!$A$2:$Z$3303,18,FALSE)*K165*IF(L165="t",10,IF(L165="kg",0.01,IF(L165="q",1,IF(L165="l",0.01*VLOOKUP(EVID_HNOJENI!N165,HNOJIVA_ALL!$A$2:$AE$3303,31,FALSE),"CHYBA")))),2)</f>
        <v>#N/A</v>
      </c>
      <c r="T165" s="51" t="e">
        <f>ROUND(VLOOKUP(EVID_HNOJENI!N165,HNOJIVA_ALL!$A$2:$Z$3303,17,FALSE)*K165*IF(L165="t",10,IF(L165="kg",0.01,IF(L165="q",1,IF(L165="l",0.01*VLOOKUP(EVID_HNOJENI!N165,HNOJIVA_ALL!$A$2:$AE$3303,31,FALSE),"CHYBA")))),2)</f>
        <v>#N/A</v>
      </c>
      <c r="U165" s="51" t="e">
        <f>ROUND(VLOOKUP(EVID_HNOJENI!N165,HNOJIVA_ALL!$A$2:$Z$3303,20,FALSE)*K165*IF(L165="t",10,IF(L165="kg",0.01,IF(L165="q",1,IF(L165="l",0.01*VLOOKUP(EVID_HNOJENI!N165,HNOJIVA_ALL!$A$2:$AE$3303,31,FALSE),"CHYBA")))),2)</f>
        <v>#N/A</v>
      </c>
    </row>
    <row r="166" spans="1:21" x14ac:dyDescent="0.2">
      <c r="A166" s="32"/>
      <c r="B166" s="45" t="e">
        <f>VLOOKUP($A166,EVID_OSEVU!$A$1:$M$4972,2,FALSE)</f>
        <v>#N/A</v>
      </c>
      <c r="C166" s="45" t="e">
        <f>VLOOKUP($A166,EVID_OSEVU!$A$1:$M$4972,3,FALSE)</f>
        <v>#N/A</v>
      </c>
      <c r="D166" s="45" t="e">
        <f>VLOOKUP($A166,EVID_OSEVU!$A$1:$M$4972,4,FALSE)</f>
        <v>#N/A</v>
      </c>
      <c r="E166" s="45" t="e">
        <f>VLOOKUP($A166,EVID_OSEVU!$A$1:$M$4972,7,FALSE)</f>
        <v>#N/A</v>
      </c>
      <c r="F166" s="45" t="e">
        <f>VLOOKUP($A166,EVID_OSEVU!$A$1:$M$4972,8,FALSE)</f>
        <v>#N/A</v>
      </c>
      <c r="G166" s="45" t="e">
        <f>VLOOKUP($A166,EVID_OSEVU!$A$1:$M$4972,11,FALSE)</f>
        <v>#N/A</v>
      </c>
      <c r="H166" s="35"/>
      <c r="I166" s="48"/>
      <c r="J166" s="33" t="e">
        <f>VLOOKUP($A166,EVID_OSEVU!$A$1:$M$4972,11,FALSE)</f>
        <v>#N/A</v>
      </c>
      <c r="K166" s="39"/>
      <c r="L166" s="49"/>
      <c r="M166" s="89" t="e">
        <f t="shared" si="2"/>
        <v>#N/A</v>
      </c>
      <c r="N166" s="50"/>
      <c r="O166" s="37" t="e">
        <f>VLOOKUP(EVID_HNOJENI!N166,HNOJIVA_ALL!$A$2:$Z$3303,4,FALSE)</f>
        <v>#N/A</v>
      </c>
      <c r="P166" s="51" t="e">
        <f>ROUND(VLOOKUP(EVID_HNOJENI!N166,HNOJIVA_ALL!$A$2:$Z$3303,14,FALSE)*K166*IF(L166="t",10,IF(L166="kg",0.01,IF(L166="q",1,IF(L166="l",0.01*VLOOKUP(EVID_HNOJENI!N166,HNOJIVA_ALL!$A$2:$AE$3303,31,FALSE),"CHYBA")))),2)</f>
        <v>#N/A</v>
      </c>
      <c r="Q166" s="51" t="e">
        <f>ROUND(VLOOKUP(EVID_HNOJENI!N166,HNOJIVA_ALL!$A$2:$Z$3303,15,FALSE)*K166*IF(L166="t",10,IF(L166="kg",0.01,IF(L166="q",1,IF(L166="l",0.01*VLOOKUP(EVID_HNOJENI!N166,HNOJIVA_ALL!$A$2:$AE$3303,31,FALSE),"CHYBA")))),2)</f>
        <v>#N/A</v>
      </c>
      <c r="R166" s="51" t="e">
        <f>ROUND(VLOOKUP(EVID_HNOJENI!N166,HNOJIVA_ALL!$A$2:$Z$3303,16,FALSE)*K166*IF(L166="t",10,IF(L166="kg",0.01,IF(L166="q",1,IF(L166="l",0.01*VLOOKUP(EVID_HNOJENI!N166,HNOJIVA_ALL!$A$2:$AE$3303,31,FALSE),"CHYBA")))),2)</f>
        <v>#N/A</v>
      </c>
      <c r="S166" s="51" t="e">
        <f>ROUND(VLOOKUP(EVID_HNOJENI!N166,HNOJIVA_ALL!$A$2:$Z$3303,18,FALSE)*K166*IF(L166="t",10,IF(L166="kg",0.01,IF(L166="q",1,IF(L166="l",0.01*VLOOKUP(EVID_HNOJENI!N166,HNOJIVA_ALL!$A$2:$AE$3303,31,FALSE),"CHYBA")))),2)</f>
        <v>#N/A</v>
      </c>
      <c r="T166" s="51" t="e">
        <f>ROUND(VLOOKUP(EVID_HNOJENI!N166,HNOJIVA_ALL!$A$2:$Z$3303,17,FALSE)*K166*IF(L166="t",10,IF(L166="kg",0.01,IF(L166="q",1,IF(L166="l",0.01*VLOOKUP(EVID_HNOJENI!N166,HNOJIVA_ALL!$A$2:$AE$3303,31,FALSE),"CHYBA")))),2)</f>
        <v>#N/A</v>
      </c>
      <c r="U166" s="51" t="e">
        <f>ROUND(VLOOKUP(EVID_HNOJENI!N166,HNOJIVA_ALL!$A$2:$Z$3303,20,FALSE)*K166*IF(L166="t",10,IF(L166="kg",0.01,IF(L166="q",1,IF(L166="l",0.01*VLOOKUP(EVID_HNOJENI!N166,HNOJIVA_ALL!$A$2:$AE$3303,31,FALSE),"CHYBA")))),2)</f>
        <v>#N/A</v>
      </c>
    </row>
    <row r="167" spans="1:21" x14ac:dyDescent="0.2">
      <c r="A167" s="32"/>
      <c r="B167" s="45" t="e">
        <f>VLOOKUP($A167,EVID_OSEVU!$A$1:$M$4972,2,FALSE)</f>
        <v>#N/A</v>
      </c>
      <c r="C167" s="45" t="e">
        <f>VLOOKUP($A167,EVID_OSEVU!$A$1:$M$4972,3,FALSE)</f>
        <v>#N/A</v>
      </c>
      <c r="D167" s="45" t="e">
        <f>VLOOKUP($A167,EVID_OSEVU!$A$1:$M$4972,4,FALSE)</f>
        <v>#N/A</v>
      </c>
      <c r="E167" s="45" t="e">
        <f>VLOOKUP($A167,EVID_OSEVU!$A$1:$M$4972,7,FALSE)</f>
        <v>#N/A</v>
      </c>
      <c r="F167" s="45" t="e">
        <f>VLOOKUP($A167,EVID_OSEVU!$A$1:$M$4972,8,FALSE)</f>
        <v>#N/A</v>
      </c>
      <c r="G167" s="45" t="e">
        <f>VLOOKUP($A167,EVID_OSEVU!$A$1:$M$4972,11,FALSE)</f>
        <v>#N/A</v>
      </c>
      <c r="H167" s="35"/>
      <c r="I167" s="48"/>
      <c r="J167" s="33" t="e">
        <f>VLOOKUP($A167,EVID_OSEVU!$A$1:$M$4972,11,FALSE)</f>
        <v>#N/A</v>
      </c>
      <c r="K167" s="39"/>
      <c r="L167" s="49"/>
      <c r="M167" s="89" t="e">
        <f t="shared" si="2"/>
        <v>#N/A</v>
      </c>
      <c r="N167" s="50"/>
      <c r="O167" s="37" t="e">
        <f>VLOOKUP(EVID_HNOJENI!N167,HNOJIVA_ALL!$A$2:$Z$3303,4,FALSE)</f>
        <v>#N/A</v>
      </c>
      <c r="P167" s="51" t="e">
        <f>ROUND(VLOOKUP(EVID_HNOJENI!N167,HNOJIVA_ALL!$A$2:$Z$3303,14,FALSE)*K167*IF(L167="t",10,IF(L167="kg",0.01,IF(L167="q",1,IF(L167="l",0.01*VLOOKUP(EVID_HNOJENI!N167,HNOJIVA_ALL!$A$2:$AE$3303,31,FALSE),"CHYBA")))),2)</f>
        <v>#N/A</v>
      </c>
      <c r="Q167" s="51" t="e">
        <f>ROUND(VLOOKUP(EVID_HNOJENI!N167,HNOJIVA_ALL!$A$2:$Z$3303,15,FALSE)*K167*IF(L167="t",10,IF(L167="kg",0.01,IF(L167="q",1,IF(L167="l",0.01*VLOOKUP(EVID_HNOJENI!N167,HNOJIVA_ALL!$A$2:$AE$3303,31,FALSE),"CHYBA")))),2)</f>
        <v>#N/A</v>
      </c>
      <c r="R167" s="51" t="e">
        <f>ROUND(VLOOKUP(EVID_HNOJENI!N167,HNOJIVA_ALL!$A$2:$Z$3303,16,FALSE)*K167*IF(L167="t",10,IF(L167="kg",0.01,IF(L167="q",1,IF(L167="l",0.01*VLOOKUP(EVID_HNOJENI!N167,HNOJIVA_ALL!$A$2:$AE$3303,31,FALSE),"CHYBA")))),2)</f>
        <v>#N/A</v>
      </c>
      <c r="S167" s="51" t="e">
        <f>ROUND(VLOOKUP(EVID_HNOJENI!N167,HNOJIVA_ALL!$A$2:$Z$3303,18,FALSE)*K167*IF(L167="t",10,IF(L167="kg",0.01,IF(L167="q",1,IF(L167="l",0.01*VLOOKUP(EVID_HNOJENI!N167,HNOJIVA_ALL!$A$2:$AE$3303,31,FALSE),"CHYBA")))),2)</f>
        <v>#N/A</v>
      </c>
      <c r="T167" s="51" t="e">
        <f>ROUND(VLOOKUP(EVID_HNOJENI!N167,HNOJIVA_ALL!$A$2:$Z$3303,17,FALSE)*K167*IF(L167="t",10,IF(L167="kg",0.01,IF(L167="q",1,IF(L167="l",0.01*VLOOKUP(EVID_HNOJENI!N167,HNOJIVA_ALL!$A$2:$AE$3303,31,FALSE),"CHYBA")))),2)</f>
        <v>#N/A</v>
      </c>
      <c r="U167" s="51" t="e">
        <f>ROUND(VLOOKUP(EVID_HNOJENI!N167,HNOJIVA_ALL!$A$2:$Z$3303,20,FALSE)*K167*IF(L167="t",10,IF(L167="kg",0.01,IF(L167="q",1,IF(L167="l",0.01*VLOOKUP(EVID_HNOJENI!N167,HNOJIVA_ALL!$A$2:$AE$3303,31,FALSE),"CHYBA")))),2)</f>
        <v>#N/A</v>
      </c>
    </row>
    <row r="168" spans="1:21" x14ac:dyDescent="0.2">
      <c r="A168" s="32"/>
      <c r="B168" s="45" t="e">
        <f>VLOOKUP($A168,EVID_OSEVU!$A$1:$M$4972,2,FALSE)</f>
        <v>#N/A</v>
      </c>
      <c r="C168" s="45" t="e">
        <f>VLOOKUP($A168,EVID_OSEVU!$A$1:$M$4972,3,FALSE)</f>
        <v>#N/A</v>
      </c>
      <c r="D168" s="45" t="e">
        <f>VLOOKUP($A168,EVID_OSEVU!$A$1:$M$4972,4,FALSE)</f>
        <v>#N/A</v>
      </c>
      <c r="E168" s="45" t="e">
        <f>VLOOKUP($A168,EVID_OSEVU!$A$1:$M$4972,7,FALSE)</f>
        <v>#N/A</v>
      </c>
      <c r="F168" s="45" t="e">
        <f>VLOOKUP($A168,EVID_OSEVU!$A$1:$M$4972,8,FALSE)</f>
        <v>#N/A</v>
      </c>
      <c r="G168" s="45" t="e">
        <f>VLOOKUP($A168,EVID_OSEVU!$A$1:$M$4972,11,FALSE)</f>
        <v>#N/A</v>
      </c>
      <c r="H168" s="35"/>
      <c r="I168" s="48"/>
      <c r="J168" s="33" t="e">
        <f>VLOOKUP($A168,EVID_OSEVU!$A$1:$M$4972,11,FALSE)</f>
        <v>#N/A</v>
      </c>
      <c r="K168" s="39"/>
      <c r="L168" s="49"/>
      <c r="M168" s="89" t="e">
        <f t="shared" si="2"/>
        <v>#N/A</v>
      </c>
      <c r="N168" s="50"/>
      <c r="O168" s="37" t="e">
        <f>VLOOKUP(EVID_HNOJENI!N168,HNOJIVA_ALL!$A$2:$Z$3303,4,FALSE)</f>
        <v>#N/A</v>
      </c>
      <c r="P168" s="51" t="e">
        <f>ROUND(VLOOKUP(EVID_HNOJENI!N168,HNOJIVA_ALL!$A$2:$Z$3303,14,FALSE)*K168*IF(L168="t",10,IF(L168="kg",0.01,IF(L168="q",1,IF(L168="l",0.01*VLOOKUP(EVID_HNOJENI!N168,HNOJIVA_ALL!$A$2:$AE$3303,31,FALSE),"CHYBA")))),2)</f>
        <v>#N/A</v>
      </c>
      <c r="Q168" s="51" t="e">
        <f>ROUND(VLOOKUP(EVID_HNOJENI!N168,HNOJIVA_ALL!$A$2:$Z$3303,15,FALSE)*K168*IF(L168="t",10,IF(L168="kg",0.01,IF(L168="q",1,IF(L168="l",0.01*VLOOKUP(EVID_HNOJENI!N168,HNOJIVA_ALL!$A$2:$AE$3303,31,FALSE),"CHYBA")))),2)</f>
        <v>#N/A</v>
      </c>
      <c r="R168" s="51" t="e">
        <f>ROUND(VLOOKUP(EVID_HNOJENI!N168,HNOJIVA_ALL!$A$2:$Z$3303,16,FALSE)*K168*IF(L168="t",10,IF(L168="kg",0.01,IF(L168="q",1,IF(L168="l",0.01*VLOOKUP(EVID_HNOJENI!N168,HNOJIVA_ALL!$A$2:$AE$3303,31,FALSE),"CHYBA")))),2)</f>
        <v>#N/A</v>
      </c>
      <c r="S168" s="51" t="e">
        <f>ROUND(VLOOKUP(EVID_HNOJENI!N168,HNOJIVA_ALL!$A$2:$Z$3303,18,FALSE)*K168*IF(L168="t",10,IF(L168="kg",0.01,IF(L168="q",1,IF(L168="l",0.01*VLOOKUP(EVID_HNOJENI!N168,HNOJIVA_ALL!$A$2:$AE$3303,31,FALSE),"CHYBA")))),2)</f>
        <v>#N/A</v>
      </c>
      <c r="T168" s="51" t="e">
        <f>ROUND(VLOOKUP(EVID_HNOJENI!N168,HNOJIVA_ALL!$A$2:$Z$3303,17,FALSE)*K168*IF(L168="t",10,IF(L168="kg",0.01,IF(L168="q",1,IF(L168="l",0.01*VLOOKUP(EVID_HNOJENI!N168,HNOJIVA_ALL!$A$2:$AE$3303,31,FALSE),"CHYBA")))),2)</f>
        <v>#N/A</v>
      </c>
      <c r="U168" s="51" t="e">
        <f>ROUND(VLOOKUP(EVID_HNOJENI!N168,HNOJIVA_ALL!$A$2:$Z$3303,20,FALSE)*K168*IF(L168="t",10,IF(L168="kg",0.01,IF(L168="q",1,IF(L168="l",0.01*VLOOKUP(EVID_HNOJENI!N168,HNOJIVA_ALL!$A$2:$AE$3303,31,FALSE),"CHYBA")))),2)</f>
        <v>#N/A</v>
      </c>
    </row>
    <row r="169" spans="1:21" x14ac:dyDescent="0.2">
      <c r="A169" s="32"/>
      <c r="B169" s="45" t="e">
        <f>VLOOKUP($A169,EVID_OSEVU!$A$1:$M$4972,2,FALSE)</f>
        <v>#N/A</v>
      </c>
      <c r="C169" s="45" t="e">
        <f>VLOOKUP($A169,EVID_OSEVU!$A$1:$M$4972,3,FALSE)</f>
        <v>#N/A</v>
      </c>
      <c r="D169" s="45" t="e">
        <f>VLOOKUP($A169,EVID_OSEVU!$A$1:$M$4972,4,FALSE)</f>
        <v>#N/A</v>
      </c>
      <c r="E169" s="45" t="e">
        <f>VLOOKUP($A169,EVID_OSEVU!$A$1:$M$4972,7,FALSE)</f>
        <v>#N/A</v>
      </c>
      <c r="F169" s="45" t="e">
        <f>VLOOKUP($A169,EVID_OSEVU!$A$1:$M$4972,8,FALSE)</f>
        <v>#N/A</v>
      </c>
      <c r="G169" s="45" t="e">
        <f>VLOOKUP($A169,EVID_OSEVU!$A$1:$M$4972,11,FALSE)</f>
        <v>#N/A</v>
      </c>
      <c r="H169" s="35"/>
      <c r="I169" s="48"/>
      <c r="J169" s="33" t="e">
        <f>VLOOKUP($A169,EVID_OSEVU!$A$1:$M$4972,11,FALSE)</f>
        <v>#N/A</v>
      </c>
      <c r="K169" s="39"/>
      <c r="L169" s="49"/>
      <c r="M169" s="89" t="e">
        <f t="shared" si="2"/>
        <v>#N/A</v>
      </c>
      <c r="N169" s="50"/>
      <c r="O169" s="37" t="e">
        <f>VLOOKUP(EVID_HNOJENI!N169,HNOJIVA_ALL!$A$2:$Z$3303,4,FALSE)</f>
        <v>#N/A</v>
      </c>
      <c r="P169" s="51" t="e">
        <f>ROUND(VLOOKUP(EVID_HNOJENI!N169,HNOJIVA_ALL!$A$2:$Z$3303,14,FALSE)*K169*IF(L169="t",10,IF(L169="kg",0.01,IF(L169="q",1,IF(L169="l",0.01*VLOOKUP(EVID_HNOJENI!N169,HNOJIVA_ALL!$A$2:$AE$3303,31,FALSE),"CHYBA")))),2)</f>
        <v>#N/A</v>
      </c>
      <c r="Q169" s="51" t="e">
        <f>ROUND(VLOOKUP(EVID_HNOJENI!N169,HNOJIVA_ALL!$A$2:$Z$3303,15,FALSE)*K169*IF(L169="t",10,IF(L169="kg",0.01,IF(L169="q",1,IF(L169="l",0.01*VLOOKUP(EVID_HNOJENI!N169,HNOJIVA_ALL!$A$2:$AE$3303,31,FALSE),"CHYBA")))),2)</f>
        <v>#N/A</v>
      </c>
      <c r="R169" s="51" t="e">
        <f>ROUND(VLOOKUP(EVID_HNOJENI!N169,HNOJIVA_ALL!$A$2:$Z$3303,16,FALSE)*K169*IF(L169="t",10,IF(L169="kg",0.01,IF(L169="q",1,IF(L169="l",0.01*VLOOKUP(EVID_HNOJENI!N169,HNOJIVA_ALL!$A$2:$AE$3303,31,FALSE),"CHYBA")))),2)</f>
        <v>#N/A</v>
      </c>
      <c r="S169" s="51" t="e">
        <f>ROUND(VLOOKUP(EVID_HNOJENI!N169,HNOJIVA_ALL!$A$2:$Z$3303,18,FALSE)*K169*IF(L169="t",10,IF(L169="kg",0.01,IF(L169="q",1,IF(L169="l",0.01*VLOOKUP(EVID_HNOJENI!N169,HNOJIVA_ALL!$A$2:$AE$3303,31,FALSE),"CHYBA")))),2)</f>
        <v>#N/A</v>
      </c>
      <c r="T169" s="51" t="e">
        <f>ROUND(VLOOKUP(EVID_HNOJENI!N169,HNOJIVA_ALL!$A$2:$Z$3303,17,FALSE)*K169*IF(L169="t",10,IF(L169="kg",0.01,IF(L169="q",1,IF(L169="l",0.01*VLOOKUP(EVID_HNOJENI!N169,HNOJIVA_ALL!$A$2:$AE$3303,31,FALSE),"CHYBA")))),2)</f>
        <v>#N/A</v>
      </c>
      <c r="U169" s="51" t="e">
        <f>ROUND(VLOOKUP(EVID_HNOJENI!N169,HNOJIVA_ALL!$A$2:$Z$3303,20,FALSE)*K169*IF(L169="t",10,IF(L169="kg",0.01,IF(L169="q",1,IF(L169="l",0.01*VLOOKUP(EVID_HNOJENI!N169,HNOJIVA_ALL!$A$2:$AE$3303,31,FALSE),"CHYBA")))),2)</f>
        <v>#N/A</v>
      </c>
    </row>
    <row r="170" spans="1:21" x14ac:dyDescent="0.2">
      <c r="A170" s="32"/>
      <c r="B170" s="45" t="e">
        <f>VLOOKUP($A170,EVID_OSEVU!$A$1:$M$4972,2,FALSE)</f>
        <v>#N/A</v>
      </c>
      <c r="C170" s="45" t="e">
        <f>VLOOKUP($A170,EVID_OSEVU!$A$1:$M$4972,3,FALSE)</f>
        <v>#N/A</v>
      </c>
      <c r="D170" s="45" t="e">
        <f>VLOOKUP($A170,EVID_OSEVU!$A$1:$M$4972,4,FALSE)</f>
        <v>#N/A</v>
      </c>
      <c r="E170" s="45" t="e">
        <f>VLOOKUP($A170,EVID_OSEVU!$A$1:$M$4972,7,FALSE)</f>
        <v>#N/A</v>
      </c>
      <c r="F170" s="45" t="e">
        <f>VLOOKUP($A170,EVID_OSEVU!$A$1:$M$4972,8,FALSE)</f>
        <v>#N/A</v>
      </c>
      <c r="G170" s="45" t="e">
        <f>VLOOKUP($A170,EVID_OSEVU!$A$1:$M$4972,11,FALSE)</f>
        <v>#N/A</v>
      </c>
      <c r="H170" s="35"/>
      <c r="I170" s="48"/>
      <c r="J170" s="33" t="e">
        <f>VLOOKUP($A170,EVID_OSEVU!$A$1:$M$4972,11,FALSE)</f>
        <v>#N/A</v>
      </c>
      <c r="K170" s="39"/>
      <c r="L170" s="49"/>
      <c r="M170" s="89" t="e">
        <f t="shared" si="2"/>
        <v>#N/A</v>
      </c>
      <c r="N170" s="50"/>
      <c r="O170" s="37" t="e">
        <f>VLOOKUP(EVID_HNOJENI!N170,HNOJIVA_ALL!$A$2:$Z$3303,4,FALSE)</f>
        <v>#N/A</v>
      </c>
      <c r="P170" s="51" t="e">
        <f>ROUND(VLOOKUP(EVID_HNOJENI!N170,HNOJIVA_ALL!$A$2:$Z$3303,14,FALSE)*K170*IF(L170="t",10,IF(L170="kg",0.01,IF(L170="q",1,IF(L170="l",0.01*VLOOKUP(EVID_HNOJENI!N170,HNOJIVA_ALL!$A$2:$AE$3303,31,FALSE),"CHYBA")))),2)</f>
        <v>#N/A</v>
      </c>
      <c r="Q170" s="51" t="e">
        <f>ROUND(VLOOKUP(EVID_HNOJENI!N170,HNOJIVA_ALL!$A$2:$Z$3303,15,FALSE)*K170*IF(L170="t",10,IF(L170="kg",0.01,IF(L170="q",1,IF(L170="l",0.01*VLOOKUP(EVID_HNOJENI!N170,HNOJIVA_ALL!$A$2:$AE$3303,31,FALSE),"CHYBA")))),2)</f>
        <v>#N/A</v>
      </c>
      <c r="R170" s="51" t="e">
        <f>ROUND(VLOOKUP(EVID_HNOJENI!N170,HNOJIVA_ALL!$A$2:$Z$3303,16,FALSE)*K170*IF(L170="t",10,IF(L170="kg",0.01,IF(L170="q",1,IF(L170="l",0.01*VLOOKUP(EVID_HNOJENI!N170,HNOJIVA_ALL!$A$2:$AE$3303,31,FALSE),"CHYBA")))),2)</f>
        <v>#N/A</v>
      </c>
      <c r="S170" s="51" t="e">
        <f>ROUND(VLOOKUP(EVID_HNOJENI!N170,HNOJIVA_ALL!$A$2:$Z$3303,18,FALSE)*K170*IF(L170="t",10,IF(L170="kg",0.01,IF(L170="q",1,IF(L170="l",0.01*VLOOKUP(EVID_HNOJENI!N170,HNOJIVA_ALL!$A$2:$AE$3303,31,FALSE),"CHYBA")))),2)</f>
        <v>#N/A</v>
      </c>
      <c r="T170" s="51" t="e">
        <f>ROUND(VLOOKUP(EVID_HNOJENI!N170,HNOJIVA_ALL!$A$2:$Z$3303,17,FALSE)*K170*IF(L170="t",10,IF(L170="kg",0.01,IF(L170="q",1,IF(L170="l",0.01*VLOOKUP(EVID_HNOJENI!N170,HNOJIVA_ALL!$A$2:$AE$3303,31,FALSE),"CHYBA")))),2)</f>
        <v>#N/A</v>
      </c>
      <c r="U170" s="51" t="e">
        <f>ROUND(VLOOKUP(EVID_HNOJENI!N170,HNOJIVA_ALL!$A$2:$Z$3303,20,FALSE)*K170*IF(L170="t",10,IF(L170="kg",0.01,IF(L170="q",1,IF(L170="l",0.01*VLOOKUP(EVID_HNOJENI!N170,HNOJIVA_ALL!$A$2:$AE$3303,31,FALSE),"CHYBA")))),2)</f>
        <v>#N/A</v>
      </c>
    </row>
    <row r="171" spans="1:21" x14ac:dyDescent="0.2">
      <c r="A171" s="32"/>
      <c r="B171" s="45" t="e">
        <f>VLOOKUP($A171,EVID_OSEVU!$A$1:$M$4972,2,FALSE)</f>
        <v>#N/A</v>
      </c>
      <c r="C171" s="45" t="e">
        <f>VLOOKUP($A171,EVID_OSEVU!$A$1:$M$4972,3,FALSE)</f>
        <v>#N/A</v>
      </c>
      <c r="D171" s="45" t="e">
        <f>VLOOKUP($A171,EVID_OSEVU!$A$1:$M$4972,4,FALSE)</f>
        <v>#N/A</v>
      </c>
      <c r="E171" s="45" t="e">
        <f>VLOOKUP($A171,EVID_OSEVU!$A$1:$M$4972,7,FALSE)</f>
        <v>#N/A</v>
      </c>
      <c r="F171" s="45" t="e">
        <f>VLOOKUP($A171,EVID_OSEVU!$A$1:$M$4972,8,FALSE)</f>
        <v>#N/A</v>
      </c>
      <c r="G171" s="45" t="e">
        <f>VLOOKUP($A171,EVID_OSEVU!$A$1:$M$4972,11,FALSE)</f>
        <v>#N/A</v>
      </c>
      <c r="H171" s="35"/>
      <c r="I171" s="48"/>
      <c r="J171" s="33" t="e">
        <f>VLOOKUP($A171,EVID_OSEVU!$A$1:$M$4972,11,FALSE)</f>
        <v>#N/A</v>
      </c>
      <c r="K171" s="39"/>
      <c r="L171" s="49"/>
      <c r="M171" s="89" t="e">
        <f t="shared" si="2"/>
        <v>#N/A</v>
      </c>
      <c r="N171" s="50"/>
      <c r="O171" s="37" t="e">
        <f>VLOOKUP(EVID_HNOJENI!N171,HNOJIVA_ALL!$A$2:$Z$3303,4,FALSE)</f>
        <v>#N/A</v>
      </c>
      <c r="P171" s="51" t="e">
        <f>ROUND(VLOOKUP(EVID_HNOJENI!N171,HNOJIVA_ALL!$A$2:$Z$3303,14,FALSE)*K171*IF(L171="t",10,IF(L171="kg",0.01,IF(L171="q",1,IF(L171="l",0.01*VLOOKUP(EVID_HNOJENI!N171,HNOJIVA_ALL!$A$2:$AE$3303,31,FALSE),"CHYBA")))),2)</f>
        <v>#N/A</v>
      </c>
      <c r="Q171" s="51" t="e">
        <f>ROUND(VLOOKUP(EVID_HNOJENI!N171,HNOJIVA_ALL!$A$2:$Z$3303,15,FALSE)*K171*IF(L171="t",10,IF(L171="kg",0.01,IF(L171="q",1,IF(L171="l",0.01*VLOOKUP(EVID_HNOJENI!N171,HNOJIVA_ALL!$A$2:$AE$3303,31,FALSE),"CHYBA")))),2)</f>
        <v>#N/A</v>
      </c>
      <c r="R171" s="51" t="e">
        <f>ROUND(VLOOKUP(EVID_HNOJENI!N171,HNOJIVA_ALL!$A$2:$Z$3303,16,FALSE)*K171*IF(L171="t",10,IF(L171="kg",0.01,IF(L171="q",1,IF(L171="l",0.01*VLOOKUP(EVID_HNOJENI!N171,HNOJIVA_ALL!$A$2:$AE$3303,31,FALSE),"CHYBA")))),2)</f>
        <v>#N/A</v>
      </c>
      <c r="S171" s="51" t="e">
        <f>ROUND(VLOOKUP(EVID_HNOJENI!N171,HNOJIVA_ALL!$A$2:$Z$3303,18,FALSE)*K171*IF(L171="t",10,IF(L171="kg",0.01,IF(L171="q",1,IF(L171="l",0.01*VLOOKUP(EVID_HNOJENI!N171,HNOJIVA_ALL!$A$2:$AE$3303,31,FALSE),"CHYBA")))),2)</f>
        <v>#N/A</v>
      </c>
      <c r="T171" s="51" t="e">
        <f>ROUND(VLOOKUP(EVID_HNOJENI!N171,HNOJIVA_ALL!$A$2:$Z$3303,17,FALSE)*K171*IF(L171="t",10,IF(L171="kg",0.01,IF(L171="q",1,IF(L171="l",0.01*VLOOKUP(EVID_HNOJENI!N171,HNOJIVA_ALL!$A$2:$AE$3303,31,FALSE),"CHYBA")))),2)</f>
        <v>#N/A</v>
      </c>
      <c r="U171" s="51" t="e">
        <f>ROUND(VLOOKUP(EVID_HNOJENI!N171,HNOJIVA_ALL!$A$2:$Z$3303,20,FALSE)*K171*IF(L171="t",10,IF(L171="kg",0.01,IF(L171="q",1,IF(L171="l",0.01*VLOOKUP(EVID_HNOJENI!N171,HNOJIVA_ALL!$A$2:$AE$3303,31,FALSE),"CHYBA")))),2)</f>
        <v>#N/A</v>
      </c>
    </row>
    <row r="172" spans="1:21" x14ac:dyDescent="0.2">
      <c r="A172" s="32"/>
      <c r="B172" s="45" t="e">
        <f>VLOOKUP($A172,EVID_OSEVU!$A$1:$M$4972,2,FALSE)</f>
        <v>#N/A</v>
      </c>
      <c r="C172" s="45" t="e">
        <f>VLOOKUP($A172,EVID_OSEVU!$A$1:$M$4972,3,FALSE)</f>
        <v>#N/A</v>
      </c>
      <c r="D172" s="45" t="e">
        <f>VLOOKUP($A172,EVID_OSEVU!$A$1:$M$4972,4,FALSE)</f>
        <v>#N/A</v>
      </c>
      <c r="E172" s="45" t="e">
        <f>VLOOKUP($A172,EVID_OSEVU!$A$1:$M$4972,7,FALSE)</f>
        <v>#N/A</v>
      </c>
      <c r="F172" s="45" t="e">
        <f>VLOOKUP($A172,EVID_OSEVU!$A$1:$M$4972,8,FALSE)</f>
        <v>#N/A</v>
      </c>
      <c r="G172" s="45" t="e">
        <f>VLOOKUP($A172,EVID_OSEVU!$A$1:$M$4972,11,FALSE)</f>
        <v>#N/A</v>
      </c>
      <c r="H172" s="35"/>
      <c r="I172" s="48"/>
      <c r="J172" s="33" t="e">
        <f>VLOOKUP($A172,EVID_OSEVU!$A$1:$M$4972,11,FALSE)</f>
        <v>#N/A</v>
      </c>
      <c r="K172" s="39"/>
      <c r="L172" s="49"/>
      <c r="M172" s="89" t="e">
        <f t="shared" si="2"/>
        <v>#N/A</v>
      </c>
      <c r="N172" s="50"/>
      <c r="O172" s="37" t="e">
        <f>VLOOKUP(EVID_HNOJENI!N172,HNOJIVA_ALL!$A$2:$Z$3303,4,FALSE)</f>
        <v>#N/A</v>
      </c>
      <c r="P172" s="51" t="e">
        <f>ROUND(VLOOKUP(EVID_HNOJENI!N172,HNOJIVA_ALL!$A$2:$Z$3303,14,FALSE)*K172*IF(L172="t",10,IF(L172="kg",0.01,IF(L172="q",1,IF(L172="l",0.01*VLOOKUP(EVID_HNOJENI!N172,HNOJIVA_ALL!$A$2:$AE$3303,31,FALSE),"CHYBA")))),2)</f>
        <v>#N/A</v>
      </c>
      <c r="Q172" s="51" t="e">
        <f>ROUND(VLOOKUP(EVID_HNOJENI!N172,HNOJIVA_ALL!$A$2:$Z$3303,15,FALSE)*K172*IF(L172="t",10,IF(L172="kg",0.01,IF(L172="q",1,IF(L172="l",0.01*VLOOKUP(EVID_HNOJENI!N172,HNOJIVA_ALL!$A$2:$AE$3303,31,FALSE),"CHYBA")))),2)</f>
        <v>#N/A</v>
      </c>
      <c r="R172" s="51" t="e">
        <f>ROUND(VLOOKUP(EVID_HNOJENI!N172,HNOJIVA_ALL!$A$2:$Z$3303,16,FALSE)*K172*IF(L172="t",10,IF(L172="kg",0.01,IF(L172="q",1,IF(L172="l",0.01*VLOOKUP(EVID_HNOJENI!N172,HNOJIVA_ALL!$A$2:$AE$3303,31,FALSE),"CHYBA")))),2)</f>
        <v>#N/A</v>
      </c>
      <c r="S172" s="51" t="e">
        <f>ROUND(VLOOKUP(EVID_HNOJENI!N172,HNOJIVA_ALL!$A$2:$Z$3303,18,FALSE)*K172*IF(L172="t",10,IF(L172="kg",0.01,IF(L172="q",1,IF(L172="l",0.01*VLOOKUP(EVID_HNOJENI!N172,HNOJIVA_ALL!$A$2:$AE$3303,31,FALSE),"CHYBA")))),2)</f>
        <v>#N/A</v>
      </c>
      <c r="T172" s="51" t="e">
        <f>ROUND(VLOOKUP(EVID_HNOJENI!N172,HNOJIVA_ALL!$A$2:$Z$3303,17,FALSE)*K172*IF(L172="t",10,IF(L172="kg",0.01,IF(L172="q",1,IF(L172="l",0.01*VLOOKUP(EVID_HNOJENI!N172,HNOJIVA_ALL!$A$2:$AE$3303,31,FALSE),"CHYBA")))),2)</f>
        <v>#N/A</v>
      </c>
      <c r="U172" s="51" t="e">
        <f>ROUND(VLOOKUP(EVID_HNOJENI!N172,HNOJIVA_ALL!$A$2:$Z$3303,20,FALSE)*K172*IF(L172="t",10,IF(L172="kg",0.01,IF(L172="q",1,IF(L172="l",0.01*VLOOKUP(EVID_HNOJENI!N172,HNOJIVA_ALL!$A$2:$AE$3303,31,FALSE),"CHYBA")))),2)</f>
        <v>#N/A</v>
      </c>
    </row>
    <row r="173" spans="1:21" x14ac:dyDescent="0.2">
      <c r="A173" s="32"/>
      <c r="B173" s="45" t="e">
        <f>VLOOKUP($A173,EVID_OSEVU!$A$1:$M$4972,2,FALSE)</f>
        <v>#N/A</v>
      </c>
      <c r="C173" s="45" t="e">
        <f>VLOOKUP($A173,EVID_OSEVU!$A$1:$M$4972,3,FALSE)</f>
        <v>#N/A</v>
      </c>
      <c r="D173" s="45" t="e">
        <f>VLOOKUP($A173,EVID_OSEVU!$A$1:$M$4972,4,FALSE)</f>
        <v>#N/A</v>
      </c>
      <c r="E173" s="45" t="e">
        <f>VLOOKUP($A173,EVID_OSEVU!$A$1:$M$4972,7,FALSE)</f>
        <v>#N/A</v>
      </c>
      <c r="F173" s="45" t="e">
        <f>VLOOKUP($A173,EVID_OSEVU!$A$1:$M$4972,8,FALSE)</f>
        <v>#N/A</v>
      </c>
      <c r="G173" s="45" t="e">
        <f>VLOOKUP($A173,EVID_OSEVU!$A$1:$M$4972,11,FALSE)</f>
        <v>#N/A</v>
      </c>
      <c r="H173" s="35"/>
      <c r="I173" s="48"/>
      <c r="J173" s="33" t="e">
        <f>VLOOKUP($A173,EVID_OSEVU!$A$1:$M$4972,11,FALSE)</f>
        <v>#N/A</v>
      </c>
      <c r="K173" s="39"/>
      <c r="L173" s="49"/>
      <c r="M173" s="89" t="e">
        <f t="shared" si="2"/>
        <v>#N/A</v>
      </c>
      <c r="N173" s="50"/>
      <c r="O173" s="37" t="e">
        <f>VLOOKUP(EVID_HNOJENI!N173,HNOJIVA_ALL!$A$2:$Z$3303,4,FALSE)</f>
        <v>#N/A</v>
      </c>
      <c r="P173" s="51" t="e">
        <f>ROUND(VLOOKUP(EVID_HNOJENI!N173,HNOJIVA_ALL!$A$2:$Z$3303,14,FALSE)*K173*IF(L173="t",10,IF(L173="kg",0.01,IF(L173="q",1,IF(L173="l",0.01*VLOOKUP(EVID_HNOJENI!N173,HNOJIVA_ALL!$A$2:$AE$3303,31,FALSE),"CHYBA")))),2)</f>
        <v>#N/A</v>
      </c>
      <c r="Q173" s="51" t="e">
        <f>ROUND(VLOOKUP(EVID_HNOJENI!N173,HNOJIVA_ALL!$A$2:$Z$3303,15,FALSE)*K173*IF(L173="t",10,IF(L173="kg",0.01,IF(L173="q",1,IF(L173="l",0.01*VLOOKUP(EVID_HNOJENI!N173,HNOJIVA_ALL!$A$2:$AE$3303,31,FALSE),"CHYBA")))),2)</f>
        <v>#N/A</v>
      </c>
      <c r="R173" s="51" t="e">
        <f>ROUND(VLOOKUP(EVID_HNOJENI!N173,HNOJIVA_ALL!$A$2:$Z$3303,16,FALSE)*K173*IF(L173="t",10,IF(L173="kg",0.01,IF(L173="q",1,IF(L173="l",0.01*VLOOKUP(EVID_HNOJENI!N173,HNOJIVA_ALL!$A$2:$AE$3303,31,FALSE),"CHYBA")))),2)</f>
        <v>#N/A</v>
      </c>
      <c r="S173" s="51" t="e">
        <f>ROUND(VLOOKUP(EVID_HNOJENI!N173,HNOJIVA_ALL!$A$2:$Z$3303,18,FALSE)*K173*IF(L173="t",10,IF(L173="kg",0.01,IF(L173="q",1,IF(L173="l",0.01*VLOOKUP(EVID_HNOJENI!N173,HNOJIVA_ALL!$A$2:$AE$3303,31,FALSE),"CHYBA")))),2)</f>
        <v>#N/A</v>
      </c>
      <c r="T173" s="51" t="e">
        <f>ROUND(VLOOKUP(EVID_HNOJENI!N173,HNOJIVA_ALL!$A$2:$Z$3303,17,FALSE)*K173*IF(L173="t",10,IF(L173="kg",0.01,IF(L173="q",1,IF(L173="l",0.01*VLOOKUP(EVID_HNOJENI!N173,HNOJIVA_ALL!$A$2:$AE$3303,31,FALSE),"CHYBA")))),2)</f>
        <v>#N/A</v>
      </c>
      <c r="U173" s="51" t="e">
        <f>ROUND(VLOOKUP(EVID_HNOJENI!N173,HNOJIVA_ALL!$A$2:$Z$3303,20,FALSE)*K173*IF(L173="t",10,IF(L173="kg",0.01,IF(L173="q",1,IF(L173="l",0.01*VLOOKUP(EVID_HNOJENI!N173,HNOJIVA_ALL!$A$2:$AE$3303,31,FALSE),"CHYBA")))),2)</f>
        <v>#N/A</v>
      </c>
    </row>
    <row r="174" spans="1:21" x14ac:dyDescent="0.2">
      <c r="A174" s="32"/>
      <c r="B174" s="45" t="e">
        <f>VLOOKUP($A174,EVID_OSEVU!$A$1:$M$4972,2,FALSE)</f>
        <v>#N/A</v>
      </c>
      <c r="C174" s="45" t="e">
        <f>VLOOKUP($A174,EVID_OSEVU!$A$1:$M$4972,3,FALSE)</f>
        <v>#N/A</v>
      </c>
      <c r="D174" s="45" t="e">
        <f>VLOOKUP($A174,EVID_OSEVU!$A$1:$M$4972,4,FALSE)</f>
        <v>#N/A</v>
      </c>
      <c r="E174" s="45" t="e">
        <f>VLOOKUP($A174,EVID_OSEVU!$A$1:$M$4972,7,FALSE)</f>
        <v>#N/A</v>
      </c>
      <c r="F174" s="45" t="e">
        <f>VLOOKUP($A174,EVID_OSEVU!$A$1:$M$4972,8,FALSE)</f>
        <v>#N/A</v>
      </c>
      <c r="G174" s="45" t="e">
        <f>VLOOKUP($A174,EVID_OSEVU!$A$1:$M$4972,11,FALSE)</f>
        <v>#N/A</v>
      </c>
      <c r="H174" s="35"/>
      <c r="I174" s="48"/>
      <c r="J174" s="33" t="e">
        <f>VLOOKUP($A174,EVID_OSEVU!$A$1:$M$4972,11,FALSE)</f>
        <v>#N/A</v>
      </c>
      <c r="K174" s="39"/>
      <c r="L174" s="49"/>
      <c r="M174" s="89" t="e">
        <f t="shared" si="2"/>
        <v>#N/A</v>
      </c>
      <c r="N174" s="50"/>
      <c r="O174" s="37" t="e">
        <f>VLOOKUP(EVID_HNOJENI!N174,HNOJIVA_ALL!$A$2:$Z$3303,4,FALSE)</f>
        <v>#N/A</v>
      </c>
      <c r="P174" s="51" t="e">
        <f>ROUND(VLOOKUP(EVID_HNOJENI!N174,HNOJIVA_ALL!$A$2:$Z$3303,14,FALSE)*K174*IF(L174="t",10,IF(L174="kg",0.01,IF(L174="q",1,IF(L174="l",0.01*VLOOKUP(EVID_HNOJENI!N174,HNOJIVA_ALL!$A$2:$AE$3303,31,FALSE),"CHYBA")))),2)</f>
        <v>#N/A</v>
      </c>
      <c r="Q174" s="51" t="e">
        <f>ROUND(VLOOKUP(EVID_HNOJENI!N174,HNOJIVA_ALL!$A$2:$Z$3303,15,FALSE)*K174*IF(L174="t",10,IF(L174="kg",0.01,IF(L174="q",1,IF(L174="l",0.01*VLOOKUP(EVID_HNOJENI!N174,HNOJIVA_ALL!$A$2:$AE$3303,31,FALSE),"CHYBA")))),2)</f>
        <v>#N/A</v>
      </c>
      <c r="R174" s="51" t="e">
        <f>ROUND(VLOOKUP(EVID_HNOJENI!N174,HNOJIVA_ALL!$A$2:$Z$3303,16,FALSE)*K174*IF(L174="t",10,IF(L174="kg",0.01,IF(L174="q",1,IF(L174="l",0.01*VLOOKUP(EVID_HNOJENI!N174,HNOJIVA_ALL!$A$2:$AE$3303,31,FALSE),"CHYBA")))),2)</f>
        <v>#N/A</v>
      </c>
      <c r="S174" s="51" t="e">
        <f>ROUND(VLOOKUP(EVID_HNOJENI!N174,HNOJIVA_ALL!$A$2:$Z$3303,18,FALSE)*K174*IF(L174="t",10,IF(L174="kg",0.01,IF(L174="q",1,IF(L174="l",0.01*VLOOKUP(EVID_HNOJENI!N174,HNOJIVA_ALL!$A$2:$AE$3303,31,FALSE),"CHYBA")))),2)</f>
        <v>#N/A</v>
      </c>
      <c r="T174" s="51" t="e">
        <f>ROUND(VLOOKUP(EVID_HNOJENI!N174,HNOJIVA_ALL!$A$2:$Z$3303,17,FALSE)*K174*IF(L174="t",10,IF(L174="kg",0.01,IF(L174="q",1,IF(L174="l",0.01*VLOOKUP(EVID_HNOJENI!N174,HNOJIVA_ALL!$A$2:$AE$3303,31,FALSE),"CHYBA")))),2)</f>
        <v>#N/A</v>
      </c>
      <c r="U174" s="51" t="e">
        <f>ROUND(VLOOKUP(EVID_HNOJENI!N174,HNOJIVA_ALL!$A$2:$Z$3303,20,FALSE)*K174*IF(L174="t",10,IF(L174="kg",0.01,IF(L174="q",1,IF(L174="l",0.01*VLOOKUP(EVID_HNOJENI!N174,HNOJIVA_ALL!$A$2:$AE$3303,31,FALSE),"CHYBA")))),2)</f>
        <v>#N/A</v>
      </c>
    </row>
    <row r="175" spans="1:21" x14ac:dyDescent="0.2">
      <c r="A175" s="32"/>
      <c r="B175" s="45" t="e">
        <f>VLOOKUP($A175,EVID_OSEVU!$A$1:$M$4972,2,FALSE)</f>
        <v>#N/A</v>
      </c>
      <c r="C175" s="45" t="e">
        <f>VLOOKUP($A175,EVID_OSEVU!$A$1:$M$4972,3,FALSE)</f>
        <v>#N/A</v>
      </c>
      <c r="D175" s="45" t="e">
        <f>VLOOKUP($A175,EVID_OSEVU!$A$1:$M$4972,4,FALSE)</f>
        <v>#N/A</v>
      </c>
      <c r="E175" s="45" t="e">
        <f>VLOOKUP($A175,EVID_OSEVU!$A$1:$M$4972,7,FALSE)</f>
        <v>#N/A</v>
      </c>
      <c r="F175" s="45" t="e">
        <f>VLOOKUP($A175,EVID_OSEVU!$A$1:$M$4972,8,FALSE)</f>
        <v>#N/A</v>
      </c>
      <c r="G175" s="45" t="e">
        <f>VLOOKUP($A175,EVID_OSEVU!$A$1:$M$4972,11,FALSE)</f>
        <v>#N/A</v>
      </c>
      <c r="H175" s="35"/>
      <c r="I175" s="48"/>
      <c r="J175" s="33" t="e">
        <f>VLOOKUP($A175,EVID_OSEVU!$A$1:$M$4972,11,FALSE)</f>
        <v>#N/A</v>
      </c>
      <c r="K175" s="39"/>
      <c r="L175" s="49"/>
      <c r="M175" s="89" t="e">
        <f t="shared" si="2"/>
        <v>#N/A</v>
      </c>
      <c r="N175" s="50"/>
      <c r="O175" s="37" t="e">
        <f>VLOOKUP(EVID_HNOJENI!N175,HNOJIVA_ALL!$A$2:$Z$3303,4,FALSE)</f>
        <v>#N/A</v>
      </c>
      <c r="P175" s="51" t="e">
        <f>ROUND(VLOOKUP(EVID_HNOJENI!N175,HNOJIVA_ALL!$A$2:$Z$3303,14,FALSE)*K175*IF(L175="t",10,IF(L175="kg",0.01,IF(L175="q",1,IF(L175="l",0.01*VLOOKUP(EVID_HNOJENI!N175,HNOJIVA_ALL!$A$2:$AE$3303,31,FALSE),"CHYBA")))),2)</f>
        <v>#N/A</v>
      </c>
      <c r="Q175" s="51" t="e">
        <f>ROUND(VLOOKUP(EVID_HNOJENI!N175,HNOJIVA_ALL!$A$2:$Z$3303,15,FALSE)*K175*IF(L175="t",10,IF(L175="kg",0.01,IF(L175="q",1,IF(L175="l",0.01*VLOOKUP(EVID_HNOJENI!N175,HNOJIVA_ALL!$A$2:$AE$3303,31,FALSE),"CHYBA")))),2)</f>
        <v>#N/A</v>
      </c>
      <c r="R175" s="51" t="e">
        <f>ROUND(VLOOKUP(EVID_HNOJENI!N175,HNOJIVA_ALL!$A$2:$Z$3303,16,FALSE)*K175*IF(L175="t",10,IF(L175="kg",0.01,IF(L175="q",1,IF(L175="l",0.01*VLOOKUP(EVID_HNOJENI!N175,HNOJIVA_ALL!$A$2:$AE$3303,31,FALSE),"CHYBA")))),2)</f>
        <v>#N/A</v>
      </c>
      <c r="S175" s="51" t="e">
        <f>ROUND(VLOOKUP(EVID_HNOJENI!N175,HNOJIVA_ALL!$A$2:$Z$3303,18,FALSE)*K175*IF(L175="t",10,IF(L175="kg",0.01,IF(L175="q",1,IF(L175="l",0.01*VLOOKUP(EVID_HNOJENI!N175,HNOJIVA_ALL!$A$2:$AE$3303,31,FALSE),"CHYBA")))),2)</f>
        <v>#N/A</v>
      </c>
      <c r="T175" s="51" t="e">
        <f>ROUND(VLOOKUP(EVID_HNOJENI!N175,HNOJIVA_ALL!$A$2:$Z$3303,17,FALSE)*K175*IF(L175="t",10,IF(L175="kg",0.01,IF(L175="q",1,IF(L175="l",0.01*VLOOKUP(EVID_HNOJENI!N175,HNOJIVA_ALL!$A$2:$AE$3303,31,FALSE),"CHYBA")))),2)</f>
        <v>#N/A</v>
      </c>
      <c r="U175" s="51" t="e">
        <f>ROUND(VLOOKUP(EVID_HNOJENI!N175,HNOJIVA_ALL!$A$2:$Z$3303,20,FALSE)*K175*IF(L175="t",10,IF(L175="kg",0.01,IF(L175="q",1,IF(L175="l",0.01*VLOOKUP(EVID_HNOJENI!N175,HNOJIVA_ALL!$A$2:$AE$3303,31,FALSE),"CHYBA")))),2)</f>
        <v>#N/A</v>
      </c>
    </row>
    <row r="176" spans="1:21" x14ac:dyDescent="0.2">
      <c r="A176" s="32"/>
      <c r="B176" s="45" t="e">
        <f>VLOOKUP($A176,EVID_OSEVU!$A$1:$M$4972,2,FALSE)</f>
        <v>#N/A</v>
      </c>
      <c r="C176" s="45" t="e">
        <f>VLOOKUP($A176,EVID_OSEVU!$A$1:$M$4972,3,FALSE)</f>
        <v>#N/A</v>
      </c>
      <c r="D176" s="45" t="e">
        <f>VLOOKUP($A176,EVID_OSEVU!$A$1:$M$4972,4,FALSE)</f>
        <v>#N/A</v>
      </c>
      <c r="E176" s="45" t="e">
        <f>VLOOKUP($A176,EVID_OSEVU!$A$1:$M$4972,7,FALSE)</f>
        <v>#N/A</v>
      </c>
      <c r="F176" s="45" t="e">
        <f>VLOOKUP($A176,EVID_OSEVU!$A$1:$M$4972,8,FALSE)</f>
        <v>#N/A</v>
      </c>
      <c r="G176" s="45" t="e">
        <f>VLOOKUP($A176,EVID_OSEVU!$A$1:$M$4972,11,FALSE)</f>
        <v>#N/A</v>
      </c>
      <c r="H176" s="35"/>
      <c r="I176" s="48"/>
      <c r="J176" s="33" t="e">
        <f>VLOOKUP($A176,EVID_OSEVU!$A$1:$M$4972,11,FALSE)</f>
        <v>#N/A</v>
      </c>
      <c r="K176" s="39"/>
      <c r="L176" s="49"/>
      <c r="M176" s="89" t="e">
        <f t="shared" si="2"/>
        <v>#N/A</v>
      </c>
      <c r="N176" s="50"/>
      <c r="O176" s="37" t="e">
        <f>VLOOKUP(EVID_HNOJENI!N176,HNOJIVA_ALL!$A$2:$Z$3303,4,FALSE)</f>
        <v>#N/A</v>
      </c>
      <c r="P176" s="51" t="e">
        <f>ROUND(VLOOKUP(EVID_HNOJENI!N176,HNOJIVA_ALL!$A$2:$Z$3303,14,FALSE)*K176*IF(L176="t",10,IF(L176="kg",0.01,IF(L176="q",1,IF(L176="l",0.01*VLOOKUP(EVID_HNOJENI!N176,HNOJIVA_ALL!$A$2:$AE$3303,31,FALSE),"CHYBA")))),2)</f>
        <v>#N/A</v>
      </c>
      <c r="Q176" s="51" t="e">
        <f>ROUND(VLOOKUP(EVID_HNOJENI!N176,HNOJIVA_ALL!$A$2:$Z$3303,15,FALSE)*K176*IF(L176="t",10,IF(L176="kg",0.01,IF(L176="q",1,IF(L176="l",0.01*VLOOKUP(EVID_HNOJENI!N176,HNOJIVA_ALL!$A$2:$AE$3303,31,FALSE),"CHYBA")))),2)</f>
        <v>#N/A</v>
      </c>
      <c r="R176" s="51" t="e">
        <f>ROUND(VLOOKUP(EVID_HNOJENI!N176,HNOJIVA_ALL!$A$2:$Z$3303,16,FALSE)*K176*IF(L176="t",10,IF(L176="kg",0.01,IF(L176="q",1,IF(L176="l",0.01*VLOOKUP(EVID_HNOJENI!N176,HNOJIVA_ALL!$A$2:$AE$3303,31,FALSE),"CHYBA")))),2)</f>
        <v>#N/A</v>
      </c>
      <c r="S176" s="51" t="e">
        <f>ROUND(VLOOKUP(EVID_HNOJENI!N176,HNOJIVA_ALL!$A$2:$Z$3303,18,FALSE)*K176*IF(L176="t",10,IF(L176="kg",0.01,IF(L176="q",1,IF(L176="l",0.01*VLOOKUP(EVID_HNOJENI!N176,HNOJIVA_ALL!$A$2:$AE$3303,31,FALSE),"CHYBA")))),2)</f>
        <v>#N/A</v>
      </c>
      <c r="T176" s="51" t="e">
        <f>ROUND(VLOOKUP(EVID_HNOJENI!N176,HNOJIVA_ALL!$A$2:$Z$3303,17,FALSE)*K176*IF(L176="t",10,IF(L176="kg",0.01,IF(L176="q",1,IF(L176="l",0.01*VLOOKUP(EVID_HNOJENI!N176,HNOJIVA_ALL!$A$2:$AE$3303,31,FALSE),"CHYBA")))),2)</f>
        <v>#N/A</v>
      </c>
      <c r="U176" s="51" t="e">
        <f>ROUND(VLOOKUP(EVID_HNOJENI!N176,HNOJIVA_ALL!$A$2:$Z$3303,20,FALSE)*K176*IF(L176="t",10,IF(L176="kg",0.01,IF(L176="q",1,IF(L176="l",0.01*VLOOKUP(EVID_HNOJENI!N176,HNOJIVA_ALL!$A$2:$AE$3303,31,FALSE),"CHYBA")))),2)</f>
        <v>#N/A</v>
      </c>
    </row>
    <row r="177" spans="1:21" x14ac:dyDescent="0.2">
      <c r="A177" s="32"/>
      <c r="B177" s="45" t="e">
        <f>VLOOKUP($A177,EVID_OSEVU!$A$1:$M$4972,2,FALSE)</f>
        <v>#N/A</v>
      </c>
      <c r="C177" s="45" t="e">
        <f>VLOOKUP($A177,EVID_OSEVU!$A$1:$M$4972,3,FALSE)</f>
        <v>#N/A</v>
      </c>
      <c r="D177" s="45" t="e">
        <f>VLOOKUP($A177,EVID_OSEVU!$A$1:$M$4972,4,FALSE)</f>
        <v>#N/A</v>
      </c>
      <c r="E177" s="45" t="e">
        <f>VLOOKUP($A177,EVID_OSEVU!$A$1:$M$4972,7,FALSE)</f>
        <v>#N/A</v>
      </c>
      <c r="F177" s="45" t="e">
        <f>VLOOKUP($A177,EVID_OSEVU!$A$1:$M$4972,8,FALSE)</f>
        <v>#N/A</v>
      </c>
      <c r="G177" s="45" t="e">
        <f>VLOOKUP($A177,EVID_OSEVU!$A$1:$M$4972,11,FALSE)</f>
        <v>#N/A</v>
      </c>
      <c r="H177" s="35"/>
      <c r="I177" s="48"/>
      <c r="J177" s="33" t="e">
        <f>VLOOKUP($A177,EVID_OSEVU!$A$1:$M$4972,11,FALSE)</f>
        <v>#N/A</v>
      </c>
      <c r="K177" s="39"/>
      <c r="L177" s="49"/>
      <c r="M177" s="89" t="e">
        <f t="shared" si="2"/>
        <v>#N/A</v>
      </c>
      <c r="N177" s="50"/>
      <c r="O177" s="37" t="e">
        <f>VLOOKUP(EVID_HNOJENI!N177,HNOJIVA_ALL!$A$2:$Z$3303,4,FALSE)</f>
        <v>#N/A</v>
      </c>
      <c r="P177" s="51" t="e">
        <f>ROUND(VLOOKUP(EVID_HNOJENI!N177,HNOJIVA_ALL!$A$2:$Z$3303,14,FALSE)*K177*IF(L177="t",10,IF(L177="kg",0.01,IF(L177="q",1,IF(L177="l",0.01*VLOOKUP(EVID_HNOJENI!N177,HNOJIVA_ALL!$A$2:$AE$3303,31,FALSE),"CHYBA")))),2)</f>
        <v>#N/A</v>
      </c>
      <c r="Q177" s="51" t="e">
        <f>ROUND(VLOOKUP(EVID_HNOJENI!N177,HNOJIVA_ALL!$A$2:$Z$3303,15,FALSE)*K177*IF(L177="t",10,IF(L177="kg",0.01,IF(L177="q",1,IF(L177="l",0.01*VLOOKUP(EVID_HNOJENI!N177,HNOJIVA_ALL!$A$2:$AE$3303,31,FALSE),"CHYBA")))),2)</f>
        <v>#N/A</v>
      </c>
      <c r="R177" s="51" t="e">
        <f>ROUND(VLOOKUP(EVID_HNOJENI!N177,HNOJIVA_ALL!$A$2:$Z$3303,16,FALSE)*K177*IF(L177="t",10,IF(L177="kg",0.01,IF(L177="q",1,IF(L177="l",0.01*VLOOKUP(EVID_HNOJENI!N177,HNOJIVA_ALL!$A$2:$AE$3303,31,FALSE),"CHYBA")))),2)</f>
        <v>#N/A</v>
      </c>
      <c r="S177" s="51" t="e">
        <f>ROUND(VLOOKUP(EVID_HNOJENI!N177,HNOJIVA_ALL!$A$2:$Z$3303,18,FALSE)*K177*IF(L177="t",10,IF(L177="kg",0.01,IF(L177="q",1,IF(L177="l",0.01*VLOOKUP(EVID_HNOJENI!N177,HNOJIVA_ALL!$A$2:$AE$3303,31,FALSE),"CHYBA")))),2)</f>
        <v>#N/A</v>
      </c>
      <c r="T177" s="51" t="e">
        <f>ROUND(VLOOKUP(EVID_HNOJENI!N177,HNOJIVA_ALL!$A$2:$Z$3303,17,FALSE)*K177*IF(L177="t",10,IF(L177="kg",0.01,IF(L177="q",1,IF(L177="l",0.01*VLOOKUP(EVID_HNOJENI!N177,HNOJIVA_ALL!$A$2:$AE$3303,31,FALSE),"CHYBA")))),2)</f>
        <v>#N/A</v>
      </c>
      <c r="U177" s="51" t="e">
        <f>ROUND(VLOOKUP(EVID_HNOJENI!N177,HNOJIVA_ALL!$A$2:$Z$3303,20,FALSE)*K177*IF(L177="t",10,IF(L177="kg",0.01,IF(L177="q",1,IF(L177="l",0.01*VLOOKUP(EVID_HNOJENI!N177,HNOJIVA_ALL!$A$2:$AE$3303,31,FALSE),"CHYBA")))),2)</f>
        <v>#N/A</v>
      </c>
    </row>
    <row r="178" spans="1:21" x14ac:dyDescent="0.2">
      <c r="A178" s="32"/>
      <c r="B178" s="45" t="e">
        <f>VLOOKUP($A178,EVID_OSEVU!$A$1:$M$4972,2,FALSE)</f>
        <v>#N/A</v>
      </c>
      <c r="C178" s="45" t="e">
        <f>VLOOKUP($A178,EVID_OSEVU!$A$1:$M$4972,3,FALSE)</f>
        <v>#N/A</v>
      </c>
      <c r="D178" s="45" t="e">
        <f>VLOOKUP($A178,EVID_OSEVU!$A$1:$M$4972,4,FALSE)</f>
        <v>#N/A</v>
      </c>
      <c r="E178" s="45" t="e">
        <f>VLOOKUP($A178,EVID_OSEVU!$A$1:$M$4972,7,FALSE)</f>
        <v>#N/A</v>
      </c>
      <c r="F178" s="45" t="e">
        <f>VLOOKUP($A178,EVID_OSEVU!$A$1:$M$4972,8,FALSE)</f>
        <v>#N/A</v>
      </c>
      <c r="G178" s="45" t="e">
        <f>VLOOKUP($A178,EVID_OSEVU!$A$1:$M$4972,11,FALSE)</f>
        <v>#N/A</v>
      </c>
      <c r="H178" s="35"/>
      <c r="I178" s="48"/>
      <c r="J178" s="33" t="e">
        <f>VLOOKUP($A178,EVID_OSEVU!$A$1:$M$4972,11,FALSE)</f>
        <v>#N/A</v>
      </c>
      <c r="K178" s="39"/>
      <c r="L178" s="49"/>
      <c r="M178" s="89" t="e">
        <f t="shared" si="2"/>
        <v>#N/A</v>
      </c>
      <c r="N178" s="50"/>
      <c r="O178" s="37" t="e">
        <f>VLOOKUP(EVID_HNOJENI!N178,HNOJIVA_ALL!$A$2:$Z$3303,4,FALSE)</f>
        <v>#N/A</v>
      </c>
      <c r="P178" s="51" t="e">
        <f>ROUND(VLOOKUP(EVID_HNOJENI!N178,HNOJIVA_ALL!$A$2:$Z$3303,14,FALSE)*K178*IF(L178="t",10,IF(L178="kg",0.01,IF(L178="q",1,IF(L178="l",0.01*VLOOKUP(EVID_HNOJENI!N178,HNOJIVA_ALL!$A$2:$AE$3303,31,FALSE),"CHYBA")))),2)</f>
        <v>#N/A</v>
      </c>
      <c r="Q178" s="51" t="e">
        <f>ROUND(VLOOKUP(EVID_HNOJENI!N178,HNOJIVA_ALL!$A$2:$Z$3303,15,FALSE)*K178*IF(L178="t",10,IF(L178="kg",0.01,IF(L178="q",1,IF(L178="l",0.01*VLOOKUP(EVID_HNOJENI!N178,HNOJIVA_ALL!$A$2:$AE$3303,31,FALSE),"CHYBA")))),2)</f>
        <v>#N/A</v>
      </c>
      <c r="R178" s="51" t="e">
        <f>ROUND(VLOOKUP(EVID_HNOJENI!N178,HNOJIVA_ALL!$A$2:$Z$3303,16,FALSE)*K178*IF(L178="t",10,IF(L178="kg",0.01,IF(L178="q",1,IF(L178="l",0.01*VLOOKUP(EVID_HNOJENI!N178,HNOJIVA_ALL!$A$2:$AE$3303,31,FALSE),"CHYBA")))),2)</f>
        <v>#N/A</v>
      </c>
      <c r="S178" s="51" t="e">
        <f>ROUND(VLOOKUP(EVID_HNOJENI!N178,HNOJIVA_ALL!$A$2:$Z$3303,18,FALSE)*K178*IF(L178="t",10,IF(L178="kg",0.01,IF(L178="q",1,IF(L178="l",0.01*VLOOKUP(EVID_HNOJENI!N178,HNOJIVA_ALL!$A$2:$AE$3303,31,FALSE),"CHYBA")))),2)</f>
        <v>#N/A</v>
      </c>
      <c r="T178" s="51" t="e">
        <f>ROUND(VLOOKUP(EVID_HNOJENI!N178,HNOJIVA_ALL!$A$2:$Z$3303,17,FALSE)*K178*IF(L178="t",10,IF(L178="kg",0.01,IF(L178="q",1,IF(L178="l",0.01*VLOOKUP(EVID_HNOJENI!N178,HNOJIVA_ALL!$A$2:$AE$3303,31,FALSE),"CHYBA")))),2)</f>
        <v>#N/A</v>
      </c>
      <c r="U178" s="51" t="e">
        <f>ROUND(VLOOKUP(EVID_HNOJENI!N178,HNOJIVA_ALL!$A$2:$Z$3303,20,FALSE)*K178*IF(L178="t",10,IF(L178="kg",0.01,IF(L178="q",1,IF(L178="l",0.01*VLOOKUP(EVID_HNOJENI!N178,HNOJIVA_ALL!$A$2:$AE$3303,31,FALSE),"CHYBA")))),2)</f>
        <v>#N/A</v>
      </c>
    </row>
    <row r="179" spans="1:21" x14ac:dyDescent="0.2">
      <c r="A179" s="32"/>
      <c r="B179" s="45" t="e">
        <f>VLOOKUP($A179,EVID_OSEVU!$A$1:$M$4972,2,FALSE)</f>
        <v>#N/A</v>
      </c>
      <c r="C179" s="45" t="e">
        <f>VLOOKUP($A179,EVID_OSEVU!$A$1:$M$4972,3,FALSE)</f>
        <v>#N/A</v>
      </c>
      <c r="D179" s="45" t="e">
        <f>VLOOKUP($A179,EVID_OSEVU!$A$1:$M$4972,4,FALSE)</f>
        <v>#N/A</v>
      </c>
      <c r="E179" s="45" t="e">
        <f>VLOOKUP($A179,EVID_OSEVU!$A$1:$M$4972,7,FALSE)</f>
        <v>#N/A</v>
      </c>
      <c r="F179" s="45" t="e">
        <f>VLOOKUP($A179,EVID_OSEVU!$A$1:$M$4972,8,FALSE)</f>
        <v>#N/A</v>
      </c>
      <c r="G179" s="45" t="e">
        <f>VLOOKUP($A179,EVID_OSEVU!$A$1:$M$4972,11,FALSE)</f>
        <v>#N/A</v>
      </c>
      <c r="H179" s="35"/>
      <c r="I179" s="48"/>
      <c r="J179" s="33" t="e">
        <f>VLOOKUP($A179,EVID_OSEVU!$A$1:$M$4972,11,FALSE)</f>
        <v>#N/A</v>
      </c>
      <c r="K179" s="39"/>
      <c r="L179" s="49"/>
      <c r="M179" s="89" t="e">
        <f t="shared" si="2"/>
        <v>#N/A</v>
      </c>
      <c r="N179" s="50"/>
      <c r="O179" s="37" t="e">
        <f>VLOOKUP(EVID_HNOJENI!N179,HNOJIVA_ALL!$A$2:$Z$3303,4,FALSE)</f>
        <v>#N/A</v>
      </c>
      <c r="P179" s="51" t="e">
        <f>ROUND(VLOOKUP(EVID_HNOJENI!N179,HNOJIVA_ALL!$A$2:$Z$3303,14,FALSE)*K179*IF(L179="t",10,IF(L179="kg",0.01,IF(L179="q",1,IF(L179="l",0.01*VLOOKUP(EVID_HNOJENI!N179,HNOJIVA_ALL!$A$2:$AE$3303,31,FALSE),"CHYBA")))),2)</f>
        <v>#N/A</v>
      </c>
      <c r="Q179" s="51" t="e">
        <f>ROUND(VLOOKUP(EVID_HNOJENI!N179,HNOJIVA_ALL!$A$2:$Z$3303,15,FALSE)*K179*IF(L179="t",10,IF(L179="kg",0.01,IF(L179="q",1,IF(L179="l",0.01*VLOOKUP(EVID_HNOJENI!N179,HNOJIVA_ALL!$A$2:$AE$3303,31,FALSE),"CHYBA")))),2)</f>
        <v>#N/A</v>
      </c>
      <c r="R179" s="51" t="e">
        <f>ROUND(VLOOKUP(EVID_HNOJENI!N179,HNOJIVA_ALL!$A$2:$Z$3303,16,FALSE)*K179*IF(L179="t",10,IF(L179="kg",0.01,IF(L179="q",1,IF(L179="l",0.01*VLOOKUP(EVID_HNOJENI!N179,HNOJIVA_ALL!$A$2:$AE$3303,31,FALSE),"CHYBA")))),2)</f>
        <v>#N/A</v>
      </c>
      <c r="S179" s="51" t="e">
        <f>ROUND(VLOOKUP(EVID_HNOJENI!N179,HNOJIVA_ALL!$A$2:$Z$3303,18,FALSE)*K179*IF(L179="t",10,IF(L179="kg",0.01,IF(L179="q",1,IF(L179="l",0.01*VLOOKUP(EVID_HNOJENI!N179,HNOJIVA_ALL!$A$2:$AE$3303,31,FALSE),"CHYBA")))),2)</f>
        <v>#N/A</v>
      </c>
      <c r="T179" s="51" t="e">
        <f>ROUND(VLOOKUP(EVID_HNOJENI!N179,HNOJIVA_ALL!$A$2:$Z$3303,17,FALSE)*K179*IF(L179="t",10,IF(L179="kg",0.01,IF(L179="q",1,IF(L179="l",0.01*VLOOKUP(EVID_HNOJENI!N179,HNOJIVA_ALL!$A$2:$AE$3303,31,FALSE),"CHYBA")))),2)</f>
        <v>#N/A</v>
      </c>
      <c r="U179" s="51" t="e">
        <f>ROUND(VLOOKUP(EVID_HNOJENI!N179,HNOJIVA_ALL!$A$2:$Z$3303,20,FALSE)*K179*IF(L179="t",10,IF(L179="kg",0.01,IF(L179="q",1,IF(L179="l",0.01*VLOOKUP(EVID_HNOJENI!N179,HNOJIVA_ALL!$A$2:$AE$3303,31,FALSE),"CHYBA")))),2)</f>
        <v>#N/A</v>
      </c>
    </row>
    <row r="180" spans="1:21" x14ac:dyDescent="0.2">
      <c r="A180" s="32"/>
      <c r="B180" s="45" t="e">
        <f>VLOOKUP($A180,EVID_OSEVU!$A$1:$M$4972,2,FALSE)</f>
        <v>#N/A</v>
      </c>
      <c r="C180" s="45" t="e">
        <f>VLOOKUP($A180,EVID_OSEVU!$A$1:$M$4972,3,FALSE)</f>
        <v>#N/A</v>
      </c>
      <c r="D180" s="45" t="e">
        <f>VLOOKUP($A180,EVID_OSEVU!$A$1:$M$4972,4,FALSE)</f>
        <v>#N/A</v>
      </c>
      <c r="E180" s="45" t="e">
        <f>VLOOKUP($A180,EVID_OSEVU!$A$1:$M$4972,7,FALSE)</f>
        <v>#N/A</v>
      </c>
      <c r="F180" s="45" t="e">
        <f>VLOOKUP($A180,EVID_OSEVU!$A$1:$M$4972,8,FALSE)</f>
        <v>#N/A</v>
      </c>
      <c r="G180" s="45" t="e">
        <f>VLOOKUP($A180,EVID_OSEVU!$A$1:$M$4972,11,FALSE)</f>
        <v>#N/A</v>
      </c>
      <c r="H180" s="35"/>
      <c r="I180" s="48"/>
      <c r="J180" s="33" t="e">
        <f>VLOOKUP($A180,EVID_OSEVU!$A$1:$M$4972,11,FALSE)</f>
        <v>#N/A</v>
      </c>
      <c r="K180" s="39"/>
      <c r="L180" s="49"/>
      <c r="M180" s="89" t="e">
        <f t="shared" si="2"/>
        <v>#N/A</v>
      </c>
      <c r="N180" s="50"/>
      <c r="O180" s="37" t="e">
        <f>VLOOKUP(EVID_HNOJENI!N180,HNOJIVA_ALL!$A$2:$Z$3303,4,FALSE)</f>
        <v>#N/A</v>
      </c>
      <c r="P180" s="51" t="e">
        <f>ROUND(VLOOKUP(EVID_HNOJENI!N180,HNOJIVA_ALL!$A$2:$Z$3303,14,FALSE)*K180*IF(L180="t",10,IF(L180="kg",0.01,IF(L180="q",1,IF(L180="l",0.01*VLOOKUP(EVID_HNOJENI!N180,HNOJIVA_ALL!$A$2:$AE$3303,31,FALSE),"CHYBA")))),2)</f>
        <v>#N/A</v>
      </c>
      <c r="Q180" s="51" t="e">
        <f>ROUND(VLOOKUP(EVID_HNOJENI!N180,HNOJIVA_ALL!$A$2:$Z$3303,15,FALSE)*K180*IF(L180="t",10,IF(L180="kg",0.01,IF(L180="q",1,IF(L180="l",0.01*VLOOKUP(EVID_HNOJENI!N180,HNOJIVA_ALL!$A$2:$AE$3303,31,FALSE),"CHYBA")))),2)</f>
        <v>#N/A</v>
      </c>
      <c r="R180" s="51" t="e">
        <f>ROUND(VLOOKUP(EVID_HNOJENI!N180,HNOJIVA_ALL!$A$2:$Z$3303,16,FALSE)*K180*IF(L180="t",10,IF(L180="kg",0.01,IF(L180="q",1,IF(L180="l",0.01*VLOOKUP(EVID_HNOJENI!N180,HNOJIVA_ALL!$A$2:$AE$3303,31,FALSE),"CHYBA")))),2)</f>
        <v>#N/A</v>
      </c>
      <c r="S180" s="51" t="e">
        <f>ROUND(VLOOKUP(EVID_HNOJENI!N180,HNOJIVA_ALL!$A$2:$Z$3303,18,FALSE)*K180*IF(L180="t",10,IF(L180="kg",0.01,IF(L180="q",1,IF(L180="l",0.01*VLOOKUP(EVID_HNOJENI!N180,HNOJIVA_ALL!$A$2:$AE$3303,31,FALSE),"CHYBA")))),2)</f>
        <v>#N/A</v>
      </c>
      <c r="T180" s="51" t="e">
        <f>ROUND(VLOOKUP(EVID_HNOJENI!N180,HNOJIVA_ALL!$A$2:$Z$3303,17,FALSE)*K180*IF(L180="t",10,IF(L180="kg",0.01,IF(L180="q",1,IF(L180="l",0.01*VLOOKUP(EVID_HNOJENI!N180,HNOJIVA_ALL!$A$2:$AE$3303,31,FALSE),"CHYBA")))),2)</f>
        <v>#N/A</v>
      </c>
      <c r="U180" s="51" t="e">
        <f>ROUND(VLOOKUP(EVID_HNOJENI!N180,HNOJIVA_ALL!$A$2:$Z$3303,20,FALSE)*K180*IF(L180="t",10,IF(L180="kg",0.01,IF(L180="q",1,IF(L180="l",0.01*VLOOKUP(EVID_HNOJENI!N180,HNOJIVA_ALL!$A$2:$AE$3303,31,FALSE),"CHYBA")))),2)</f>
        <v>#N/A</v>
      </c>
    </row>
    <row r="181" spans="1:21" x14ac:dyDescent="0.2">
      <c r="A181" s="32"/>
      <c r="B181" s="45" t="e">
        <f>VLOOKUP($A181,EVID_OSEVU!$A$1:$M$4972,2,FALSE)</f>
        <v>#N/A</v>
      </c>
      <c r="C181" s="45" t="e">
        <f>VLOOKUP($A181,EVID_OSEVU!$A$1:$M$4972,3,FALSE)</f>
        <v>#N/A</v>
      </c>
      <c r="D181" s="45" t="e">
        <f>VLOOKUP($A181,EVID_OSEVU!$A$1:$M$4972,4,FALSE)</f>
        <v>#N/A</v>
      </c>
      <c r="E181" s="45" t="e">
        <f>VLOOKUP($A181,EVID_OSEVU!$A$1:$M$4972,7,FALSE)</f>
        <v>#N/A</v>
      </c>
      <c r="F181" s="45" t="e">
        <f>VLOOKUP($A181,EVID_OSEVU!$A$1:$M$4972,8,FALSE)</f>
        <v>#N/A</v>
      </c>
      <c r="G181" s="45" t="e">
        <f>VLOOKUP($A181,EVID_OSEVU!$A$1:$M$4972,11,FALSE)</f>
        <v>#N/A</v>
      </c>
      <c r="H181" s="35"/>
      <c r="I181" s="48"/>
      <c r="J181" s="33" t="e">
        <f>VLOOKUP($A181,EVID_OSEVU!$A$1:$M$4972,11,FALSE)</f>
        <v>#N/A</v>
      </c>
      <c r="K181" s="39"/>
      <c r="L181" s="49"/>
      <c r="M181" s="89" t="e">
        <f t="shared" si="2"/>
        <v>#N/A</v>
      </c>
      <c r="N181" s="50"/>
      <c r="O181" s="37" t="e">
        <f>VLOOKUP(EVID_HNOJENI!N181,HNOJIVA_ALL!$A$2:$Z$3303,4,FALSE)</f>
        <v>#N/A</v>
      </c>
      <c r="P181" s="51" t="e">
        <f>ROUND(VLOOKUP(EVID_HNOJENI!N181,HNOJIVA_ALL!$A$2:$Z$3303,14,FALSE)*K181*IF(L181="t",10,IF(L181="kg",0.01,IF(L181="q",1,IF(L181="l",0.01*VLOOKUP(EVID_HNOJENI!N181,HNOJIVA_ALL!$A$2:$AE$3303,31,FALSE),"CHYBA")))),2)</f>
        <v>#N/A</v>
      </c>
      <c r="Q181" s="51" t="e">
        <f>ROUND(VLOOKUP(EVID_HNOJENI!N181,HNOJIVA_ALL!$A$2:$Z$3303,15,FALSE)*K181*IF(L181="t",10,IF(L181="kg",0.01,IF(L181="q",1,IF(L181="l",0.01*VLOOKUP(EVID_HNOJENI!N181,HNOJIVA_ALL!$A$2:$AE$3303,31,FALSE),"CHYBA")))),2)</f>
        <v>#N/A</v>
      </c>
      <c r="R181" s="51" t="e">
        <f>ROUND(VLOOKUP(EVID_HNOJENI!N181,HNOJIVA_ALL!$A$2:$Z$3303,16,FALSE)*K181*IF(L181="t",10,IF(L181="kg",0.01,IF(L181="q",1,IF(L181="l",0.01*VLOOKUP(EVID_HNOJENI!N181,HNOJIVA_ALL!$A$2:$AE$3303,31,FALSE),"CHYBA")))),2)</f>
        <v>#N/A</v>
      </c>
      <c r="S181" s="51" t="e">
        <f>ROUND(VLOOKUP(EVID_HNOJENI!N181,HNOJIVA_ALL!$A$2:$Z$3303,18,FALSE)*K181*IF(L181="t",10,IF(L181="kg",0.01,IF(L181="q",1,IF(L181="l",0.01*VLOOKUP(EVID_HNOJENI!N181,HNOJIVA_ALL!$A$2:$AE$3303,31,FALSE),"CHYBA")))),2)</f>
        <v>#N/A</v>
      </c>
      <c r="T181" s="51" t="e">
        <f>ROUND(VLOOKUP(EVID_HNOJENI!N181,HNOJIVA_ALL!$A$2:$Z$3303,17,FALSE)*K181*IF(L181="t",10,IF(L181="kg",0.01,IF(L181="q",1,IF(L181="l",0.01*VLOOKUP(EVID_HNOJENI!N181,HNOJIVA_ALL!$A$2:$AE$3303,31,FALSE),"CHYBA")))),2)</f>
        <v>#N/A</v>
      </c>
      <c r="U181" s="51" t="e">
        <f>ROUND(VLOOKUP(EVID_HNOJENI!N181,HNOJIVA_ALL!$A$2:$Z$3303,20,FALSE)*K181*IF(L181="t",10,IF(L181="kg",0.01,IF(L181="q",1,IF(L181="l",0.01*VLOOKUP(EVID_HNOJENI!N181,HNOJIVA_ALL!$A$2:$AE$3303,31,FALSE),"CHYBA")))),2)</f>
        <v>#N/A</v>
      </c>
    </row>
    <row r="182" spans="1:21" x14ac:dyDescent="0.2">
      <c r="A182" s="32"/>
      <c r="B182" s="45" t="e">
        <f>VLOOKUP($A182,EVID_OSEVU!$A$1:$M$4972,2,FALSE)</f>
        <v>#N/A</v>
      </c>
      <c r="C182" s="45" t="e">
        <f>VLOOKUP($A182,EVID_OSEVU!$A$1:$M$4972,3,FALSE)</f>
        <v>#N/A</v>
      </c>
      <c r="D182" s="45" t="e">
        <f>VLOOKUP($A182,EVID_OSEVU!$A$1:$M$4972,4,FALSE)</f>
        <v>#N/A</v>
      </c>
      <c r="E182" s="45" t="e">
        <f>VLOOKUP($A182,EVID_OSEVU!$A$1:$M$4972,7,FALSE)</f>
        <v>#N/A</v>
      </c>
      <c r="F182" s="45" t="e">
        <f>VLOOKUP($A182,EVID_OSEVU!$A$1:$M$4972,8,FALSE)</f>
        <v>#N/A</v>
      </c>
      <c r="G182" s="45" t="e">
        <f>VLOOKUP($A182,EVID_OSEVU!$A$1:$M$4972,11,FALSE)</f>
        <v>#N/A</v>
      </c>
      <c r="H182" s="35"/>
      <c r="I182" s="48"/>
      <c r="J182" s="33" t="e">
        <f>VLOOKUP($A182,EVID_OSEVU!$A$1:$M$4972,11,FALSE)</f>
        <v>#N/A</v>
      </c>
      <c r="K182" s="39"/>
      <c r="L182" s="49"/>
      <c r="M182" s="89" t="e">
        <f t="shared" si="2"/>
        <v>#N/A</v>
      </c>
      <c r="N182" s="50"/>
      <c r="O182" s="37" t="e">
        <f>VLOOKUP(EVID_HNOJENI!N182,HNOJIVA_ALL!$A$2:$Z$3303,4,FALSE)</f>
        <v>#N/A</v>
      </c>
      <c r="P182" s="51" t="e">
        <f>ROUND(VLOOKUP(EVID_HNOJENI!N182,HNOJIVA_ALL!$A$2:$Z$3303,14,FALSE)*K182*IF(L182="t",10,IF(L182="kg",0.01,IF(L182="q",1,IF(L182="l",0.01*VLOOKUP(EVID_HNOJENI!N182,HNOJIVA_ALL!$A$2:$AE$3303,31,FALSE),"CHYBA")))),2)</f>
        <v>#N/A</v>
      </c>
      <c r="Q182" s="51" t="e">
        <f>ROUND(VLOOKUP(EVID_HNOJENI!N182,HNOJIVA_ALL!$A$2:$Z$3303,15,FALSE)*K182*IF(L182="t",10,IF(L182="kg",0.01,IF(L182="q",1,IF(L182="l",0.01*VLOOKUP(EVID_HNOJENI!N182,HNOJIVA_ALL!$A$2:$AE$3303,31,FALSE),"CHYBA")))),2)</f>
        <v>#N/A</v>
      </c>
      <c r="R182" s="51" t="e">
        <f>ROUND(VLOOKUP(EVID_HNOJENI!N182,HNOJIVA_ALL!$A$2:$Z$3303,16,FALSE)*K182*IF(L182="t",10,IF(L182="kg",0.01,IF(L182="q",1,IF(L182="l",0.01*VLOOKUP(EVID_HNOJENI!N182,HNOJIVA_ALL!$A$2:$AE$3303,31,FALSE),"CHYBA")))),2)</f>
        <v>#N/A</v>
      </c>
      <c r="S182" s="51" t="e">
        <f>ROUND(VLOOKUP(EVID_HNOJENI!N182,HNOJIVA_ALL!$A$2:$Z$3303,18,FALSE)*K182*IF(L182="t",10,IF(L182="kg",0.01,IF(L182="q",1,IF(L182="l",0.01*VLOOKUP(EVID_HNOJENI!N182,HNOJIVA_ALL!$A$2:$AE$3303,31,FALSE),"CHYBA")))),2)</f>
        <v>#N/A</v>
      </c>
      <c r="T182" s="51" t="e">
        <f>ROUND(VLOOKUP(EVID_HNOJENI!N182,HNOJIVA_ALL!$A$2:$Z$3303,17,FALSE)*K182*IF(L182="t",10,IF(L182="kg",0.01,IF(L182="q",1,IF(L182="l",0.01*VLOOKUP(EVID_HNOJENI!N182,HNOJIVA_ALL!$A$2:$AE$3303,31,FALSE),"CHYBA")))),2)</f>
        <v>#N/A</v>
      </c>
      <c r="U182" s="51" t="e">
        <f>ROUND(VLOOKUP(EVID_HNOJENI!N182,HNOJIVA_ALL!$A$2:$Z$3303,20,FALSE)*K182*IF(L182="t",10,IF(L182="kg",0.01,IF(L182="q",1,IF(L182="l",0.01*VLOOKUP(EVID_HNOJENI!N182,HNOJIVA_ALL!$A$2:$AE$3303,31,FALSE),"CHYBA")))),2)</f>
        <v>#N/A</v>
      </c>
    </row>
    <row r="183" spans="1:21" x14ac:dyDescent="0.2">
      <c r="A183" s="32"/>
      <c r="B183" s="45" t="e">
        <f>VLOOKUP($A183,EVID_OSEVU!$A$1:$M$4972,2,FALSE)</f>
        <v>#N/A</v>
      </c>
      <c r="C183" s="45" t="e">
        <f>VLOOKUP($A183,EVID_OSEVU!$A$1:$M$4972,3,FALSE)</f>
        <v>#N/A</v>
      </c>
      <c r="D183" s="45" t="e">
        <f>VLOOKUP($A183,EVID_OSEVU!$A$1:$M$4972,4,FALSE)</f>
        <v>#N/A</v>
      </c>
      <c r="E183" s="45" t="e">
        <f>VLOOKUP($A183,EVID_OSEVU!$A$1:$M$4972,7,FALSE)</f>
        <v>#N/A</v>
      </c>
      <c r="F183" s="45" t="e">
        <f>VLOOKUP($A183,EVID_OSEVU!$A$1:$M$4972,8,FALSE)</f>
        <v>#N/A</v>
      </c>
      <c r="G183" s="45" t="e">
        <f>VLOOKUP($A183,EVID_OSEVU!$A$1:$M$4972,11,FALSE)</f>
        <v>#N/A</v>
      </c>
      <c r="H183" s="35"/>
      <c r="I183" s="48"/>
      <c r="J183" s="33" t="e">
        <f>VLOOKUP($A183,EVID_OSEVU!$A$1:$M$4972,11,FALSE)</f>
        <v>#N/A</v>
      </c>
      <c r="K183" s="39"/>
      <c r="L183" s="49"/>
      <c r="M183" s="89" t="e">
        <f t="shared" si="2"/>
        <v>#N/A</v>
      </c>
      <c r="N183" s="50"/>
      <c r="O183" s="37" t="e">
        <f>VLOOKUP(EVID_HNOJENI!N183,HNOJIVA_ALL!$A$2:$Z$3303,4,FALSE)</f>
        <v>#N/A</v>
      </c>
      <c r="P183" s="51" t="e">
        <f>ROUND(VLOOKUP(EVID_HNOJENI!N183,HNOJIVA_ALL!$A$2:$Z$3303,14,FALSE)*K183*IF(L183="t",10,IF(L183="kg",0.01,IF(L183="q",1,IF(L183="l",0.01*VLOOKUP(EVID_HNOJENI!N183,HNOJIVA_ALL!$A$2:$AE$3303,31,FALSE),"CHYBA")))),2)</f>
        <v>#N/A</v>
      </c>
      <c r="Q183" s="51" t="e">
        <f>ROUND(VLOOKUP(EVID_HNOJENI!N183,HNOJIVA_ALL!$A$2:$Z$3303,15,FALSE)*K183*IF(L183="t",10,IF(L183="kg",0.01,IF(L183="q",1,IF(L183="l",0.01*VLOOKUP(EVID_HNOJENI!N183,HNOJIVA_ALL!$A$2:$AE$3303,31,FALSE),"CHYBA")))),2)</f>
        <v>#N/A</v>
      </c>
      <c r="R183" s="51" t="e">
        <f>ROUND(VLOOKUP(EVID_HNOJENI!N183,HNOJIVA_ALL!$A$2:$Z$3303,16,FALSE)*K183*IF(L183="t",10,IF(L183="kg",0.01,IF(L183="q",1,IF(L183="l",0.01*VLOOKUP(EVID_HNOJENI!N183,HNOJIVA_ALL!$A$2:$AE$3303,31,FALSE),"CHYBA")))),2)</f>
        <v>#N/A</v>
      </c>
      <c r="S183" s="51" t="e">
        <f>ROUND(VLOOKUP(EVID_HNOJENI!N183,HNOJIVA_ALL!$A$2:$Z$3303,18,FALSE)*K183*IF(L183="t",10,IF(L183="kg",0.01,IF(L183="q",1,IF(L183="l",0.01*VLOOKUP(EVID_HNOJENI!N183,HNOJIVA_ALL!$A$2:$AE$3303,31,FALSE),"CHYBA")))),2)</f>
        <v>#N/A</v>
      </c>
      <c r="T183" s="51" t="e">
        <f>ROUND(VLOOKUP(EVID_HNOJENI!N183,HNOJIVA_ALL!$A$2:$Z$3303,17,FALSE)*K183*IF(L183="t",10,IF(L183="kg",0.01,IF(L183="q",1,IF(L183="l",0.01*VLOOKUP(EVID_HNOJENI!N183,HNOJIVA_ALL!$A$2:$AE$3303,31,FALSE),"CHYBA")))),2)</f>
        <v>#N/A</v>
      </c>
      <c r="U183" s="51" t="e">
        <f>ROUND(VLOOKUP(EVID_HNOJENI!N183,HNOJIVA_ALL!$A$2:$Z$3303,20,FALSE)*K183*IF(L183="t",10,IF(L183="kg",0.01,IF(L183="q",1,IF(L183="l",0.01*VLOOKUP(EVID_HNOJENI!N183,HNOJIVA_ALL!$A$2:$AE$3303,31,FALSE),"CHYBA")))),2)</f>
        <v>#N/A</v>
      </c>
    </row>
    <row r="184" spans="1:21" x14ac:dyDescent="0.2">
      <c r="A184" s="32"/>
      <c r="B184" s="45" t="e">
        <f>VLOOKUP($A184,EVID_OSEVU!$A$1:$M$4972,2,FALSE)</f>
        <v>#N/A</v>
      </c>
      <c r="C184" s="45" t="e">
        <f>VLOOKUP($A184,EVID_OSEVU!$A$1:$M$4972,3,FALSE)</f>
        <v>#N/A</v>
      </c>
      <c r="D184" s="45" t="e">
        <f>VLOOKUP($A184,EVID_OSEVU!$A$1:$M$4972,4,FALSE)</f>
        <v>#N/A</v>
      </c>
      <c r="E184" s="45" t="e">
        <f>VLOOKUP($A184,EVID_OSEVU!$A$1:$M$4972,7,FALSE)</f>
        <v>#N/A</v>
      </c>
      <c r="F184" s="45" t="e">
        <f>VLOOKUP($A184,EVID_OSEVU!$A$1:$M$4972,8,FALSE)</f>
        <v>#N/A</v>
      </c>
      <c r="G184" s="45" t="e">
        <f>VLOOKUP($A184,EVID_OSEVU!$A$1:$M$4972,11,FALSE)</f>
        <v>#N/A</v>
      </c>
      <c r="H184" s="35"/>
      <c r="I184" s="48"/>
      <c r="J184" s="33" t="e">
        <f>VLOOKUP($A184,EVID_OSEVU!$A$1:$M$4972,11,FALSE)</f>
        <v>#N/A</v>
      </c>
      <c r="K184" s="39"/>
      <c r="L184" s="49"/>
      <c r="M184" s="89" t="e">
        <f t="shared" si="2"/>
        <v>#N/A</v>
      </c>
      <c r="N184" s="50"/>
      <c r="O184" s="37" t="e">
        <f>VLOOKUP(EVID_HNOJENI!N184,HNOJIVA_ALL!$A$2:$Z$3303,4,FALSE)</f>
        <v>#N/A</v>
      </c>
      <c r="P184" s="51" t="e">
        <f>ROUND(VLOOKUP(EVID_HNOJENI!N184,HNOJIVA_ALL!$A$2:$Z$3303,14,FALSE)*K184*IF(L184="t",10,IF(L184="kg",0.01,IF(L184="q",1,IF(L184="l",0.01*VLOOKUP(EVID_HNOJENI!N184,HNOJIVA_ALL!$A$2:$AE$3303,31,FALSE),"CHYBA")))),2)</f>
        <v>#N/A</v>
      </c>
      <c r="Q184" s="51" t="e">
        <f>ROUND(VLOOKUP(EVID_HNOJENI!N184,HNOJIVA_ALL!$A$2:$Z$3303,15,FALSE)*K184*IF(L184="t",10,IF(L184="kg",0.01,IF(L184="q",1,IF(L184="l",0.01*VLOOKUP(EVID_HNOJENI!N184,HNOJIVA_ALL!$A$2:$AE$3303,31,FALSE),"CHYBA")))),2)</f>
        <v>#N/A</v>
      </c>
      <c r="R184" s="51" t="e">
        <f>ROUND(VLOOKUP(EVID_HNOJENI!N184,HNOJIVA_ALL!$A$2:$Z$3303,16,FALSE)*K184*IF(L184="t",10,IF(L184="kg",0.01,IF(L184="q",1,IF(L184="l",0.01*VLOOKUP(EVID_HNOJENI!N184,HNOJIVA_ALL!$A$2:$AE$3303,31,FALSE),"CHYBA")))),2)</f>
        <v>#N/A</v>
      </c>
      <c r="S184" s="51" t="e">
        <f>ROUND(VLOOKUP(EVID_HNOJENI!N184,HNOJIVA_ALL!$A$2:$Z$3303,18,FALSE)*K184*IF(L184="t",10,IF(L184="kg",0.01,IF(L184="q",1,IF(L184="l",0.01*VLOOKUP(EVID_HNOJENI!N184,HNOJIVA_ALL!$A$2:$AE$3303,31,FALSE),"CHYBA")))),2)</f>
        <v>#N/A</v>
      </c>
      <c r="T184" s="51" t="e">
        <f>ROUND(VLOOKUP(EVID_HNOJENI!N184,HNOJIVA_ALL!$A$2:$Z$3303,17,FALSE)*K184*IF(L184="t",10,IF(L184="kg",0.01,IF(L184="q",1,IF(L184="l",0.01*VLOOKUP(EVID_HNOJENI!N184,HNOJIVA_ALL!$A$2:$AE$3303,31,FALSE),"CHYBA")))),2)</f>
        <v>#N/A</v>
      </c>
      <c r="U184" s="51" t="e">
        <f>ROUND(VLOOKUP(EVID_HNOJENI!N184,HNOJIVA_ALL!$A$2:$Z$3303,20,FALSE)*K184*IF(L184="t",10,IF(L184="kg",0.01,IF(L184="q",1,IF(L184="l",0.01*VLOOKUP(EVID_HNOJENI!N184,HNOJIVA_ALL!$A$2:$AE$3303,31,FALSE),"CHYBA")))),2)</f>
        <v>#N/A</v>
      </c>
    </row>
    <row r="185" spans="1:21" x14ac:dyDescent="0.2">
      <c r="A185" s="32"/>
      <c r="B185" s="45" t="e">
        <f>VLOOKUP($A185,EVID_OSEVU!$A$1:$M$4972,2,FALSE)</f>
        <v>#N/A</v>
      </c>
      <c r="C185" s="45" t="e">
        <f>VLOOKUP($A185,EVID_OSEVU!$A$1:$M$4972,3,FALSE)</f>
        <v>#N/A</v>
      </c>
      <c r="D185" s="45" t="e">
        <f>VLOOKUP($A185,EVID_OSEVU!$A$1:$M$4972,4,FALSE)</f>
        <v>#N/A</v>
      </c>
      <c r="E185" s="45" t="e">
        <f>VLOOKUP($A185,EVID_OSEVU!$A$1:$M$4972,7,FALSE)</f>
        <v>#N/A</v>
      </c>
      <c r="F185" s="45" t="e">
        <f>VLOOKUP($A185,EVID_OSEVU!$A$1:$M$4972,8,FALSE)</f>
        <v>#N/A</v>
      </c>
      <c r="G185" s="45" t="e">
        <f>VLOOKUP($A185,EVID_OSEVU!$A$1:$M$4972,11,FALSE)</f>
        <v>#N/A</v>
      </c>
      <c r="H185" s="35"/>
      <c r="I185" s="48"/>
      <c r="J185" s="33" t="e">
        <f>VLOOKUP($A185,EVID_OSEVU!$A$1:$M$4972,11,FALSE)</f>
        <v>#N/A</v>
      </c>
      <c r="K185" s="39"/>
      <c r="L185" s="49"/>
      <c r="M185" s="89" t="e">
        <f t="shared" si="2"/>
        <v>#N/A</v>
      </c>
      <c r="N185" s="50"/>
      <c r="O185" s="37" t="e">
        <f>VLOOKUP(EVID_HNOJENI!N185,HNOJIVA_ALL!$A$2:$Z$3303,4,FALSE)</f>
        <v>#N/A</v>
      </c>
      <c r="P185" s="51" t="e">
        <f>ROUND(VLOOKUP(EVID_HNOJENI!N185,HNOJIVA_ALL!$A$2:$Z$3303,14,FALSE)*K185*IF(L185="t",10,IF(L185="kg",0.01,IF(L185="q",1,IF(L185="l",0.01*VLOOKUP(EVID_HNOJENI!N185,HNOJIVA_ALL!$A$2:$AE$3303,31,FALSE),"CHYBA")))),2)</f>
        <v>#N/A</v>
      </c>
      <c r="Q185" s="51" t="e">
        <f>ROUND(VLOOKUP(EVID_HNOJENI!N185,HNOJIVA_ALL!$A$2:$Z$3303,15,FALSE)*K185*IF(L185="t",10,IF(L185="kg",0.01,IF(L185="q",1,IF(L185="l",0.01*VLOOKUP(EVID_HNOJENI!N185,HNOJIVA_ALL!$A$2:$AE$3303,31,FALSE),"CHYBA")))),2)</f>
        <v>#N/A</v>
      </c>
      <c r="R185" s="51" t="e">
        <f>ROUND(VLOOKUP(EVID_HNOJENI!N185,HNOJIVA_ALL!$A$2:$Z$3303,16,FALSE)*K185*IF(L185="t",10,IF(L185="kg",0.01,IF(L185="q",1,IF(L185="l",0.01*VLOOKUP(EVID_HNOJENI!N185,HNOJIVA_ALL!$A$2:$AE$3303,31,FALSE),"CHYBA")))),2)</f>
        <v>#N/A</v>
      </c>
      <c r="S185" s="51" t="e">
        <f>ROUND(VLOOKUP(EVID_HNOJENI!N185,HNOJIVA_ALL!$A$2:$Z$3303,18,FALSE)*K185*IF(L185="t",10,IF(L185="kg",0.01,IF(L185="q",1,IF(L185="l",0.01*VLOOKUP(EVID_HNOJENI!N185,HNOJIVA_ALL!$A$2:$AE$3303,31,FALSE),"CHYBA")))),2)</f>
        <v>#N/A</v>
      </c>
      <c r="T185" s="51" t="e">
        <f>ROUND(VLOOKUP(EVID_HNOJENI!N185,HNOJIVA_ALL!$A$2:$Z$3303,17,FALSE)*K185*IF(L185="t",10,IF(L185="kg",0.01,IF(L185="q",1,IF(L185="l",0.01*VLOOKUP(EVID_HNOJENI!N185,HNOJIVA_ALL!$A$2:$AE$3303,31,FALSE),"CHYBA")))),2)</f>
        <v>#N/A</v>
      </c>
      <c r="U185" s="51" t="e">
        <f>ROUND(VLOOKUP(EVID_HNOJENI!N185,HNOJIVA_ALL!$A$2:$Z$3303,20,FALSE)*K185*IF(L185="t",10,IF(L185="kg",0.01,IF(L185="q",1,IF(L185="l",0.01*VLOOKUP(EVID_HNOJENI!N185,HNOJIVA_ALL!$A$2:$AE$3303,31,FALSE),"CHYBA")))),2)</f>
        <v>#N/A</v>
      </c>
    </row>
    <row r="186" spans="1:21" x14ac:dyDescent="0.2">
      <c r="A186" s="32"/>
      <c r="B186" s="45" t="e">
        <f>VLOOKUP($A186,EVID_OSEVU!$A$1:$M$4972,2,FALSE)</f>
        <v>#N/A</v>
      </c>
      <c r="C186" s="45" t="e">
        <f>VLOOKUP($A186,EVID_OSEVU!$A$1:$M$4972,3,FALSE)</f>
        <v>#N/A</v>
      </c>
      <c r="D186" s="45" t="e">
        <f>VLOOKUP($A186,EVID_OSEVU!$A$1:$M$4972,4,FALSE)</f>
        <v>#N/A</v>
      </c>
      <c r="E186" s="45" t="e">
        <f>VLOOKUP($A186,EVID_OSEVU!$A$1:$M$4972,7,FALSE)</f>
        <v>#N/A</v>
      </c>
      <c r="F186" s="45" t="e">
        <f>VLOOKUP($A186,EVID_OSEVU!$A$1:$M$4972,8,FALSE)</f>
        <v>#N/A</v>
      </c>
      <c r="G186" s="45" t="e">
        <f>VLOOKUP($A186,EVID_OSEVU!$A$1:$M$4972,11,FALSE)</f>
        <v>#N/A</v>
      </c>
      <c r="H186" s="35"/>
      <c r="I186" s="48"/>
      <c r="J186" s="33" t="e">
        <f>VLOOKUP($A186,EVID_OSEVU!$A$1:$M$4972,11,FALSE)</f>
        <v>#N/A</v>
      </c>
      <c r="K186" s="39"/>
      <c r="L186" s="49"/>
      <c r="M186" s="89" t="e">
        <f t="shared" si="2"/>
        <v>#N/A</v>
      </c>
      <c r="N186" s="50"/>
      <c r="O186" s="37" t="e">
        <f>VLOOKUP(EVID_HNOJENI!N186,HNOJIVA_ALL!$A$2:$Z$3303,4,FALSE)</f>
        <v>#N/A</v>
      </c>
      <c r="P186" s="51" t="e">
        <f>ROUND(VLOOKUP(EVID_HNOJENI!N186,HNOJIVA_ALL!$A$2:$Z$3303,14,FALSE)*K186*IF(L186="t",10,IF(L186="kg",0.01,IF(L186="q",1,IF(L186="l",0.01*VLOOKUP(EVID_HNOJENI!N186,HNOJIVA_ALL!$A$2:$AE$3303,31,FALSE),"CHYBA")))),2)</f>
        <v>#N/A</v>
      </c>
      <c r="Q186" s="51" t="e">
        <f>ROUND(VLOOKUP(EVID_HNOJENI!N186,HNOJIVA_ALL!$A$2:$Z$3303,15,FALSE)*K186*IF(L186="t",10,IF(L186="kg",0.01,IF(L186="q",1,IF(L186="l",0.01*VLOOKUP(EVID_HNOJENI!N186,HNOJIVA_ALL!$A$2:$AE$3303,31,FALSE),"CHYBA")))),2)</f>
        <v>#N/A</v>
      </c>
      <c r="R186" s="51" t="e">
        <f>ROUND(VLOOKUP(EVID_HNOJENI!N186,HNOJIVA_ALL!$A$2:$Z$3303,16,FALSE)*K186*IF(L186="t",10,IF(L186="kg",0.01,IF(L186="q",1,IF(L186="l",0.01*VLOOKUP(EVID_HNOJENI!N186,HNOJIVA_ALL!$A$2:$AE$3303,31,FALSE),"CHYBA")))),2)</f>
        <v>#N/A</v>
      </c>
      <c r="S186" s="51" t="e">
        <f>ROUND(VLOOKUP(EVID_HNOJENI!N186,HNOJIVA_ALL!$A$2:$Z$3303,18,FALSE)*K186*IF(L186="t",10,IF(L186="kg",0.01,IF(L186="q",1,IF(L186="l",0.01*VLOOKUP(EVID_HNOJENI!N186,HNOJIVA_ALL!$A$2:$AE$3303,31,FALSE),"CHYBA")))),2)</f>
        <v>#N/A</v>
      </c>
      <c r="T186" s="51" t="e">
        <f>ROUND(VLOOKUP(EVID_HNOJENI!N186,HNOJIVA_ALL!$A$2:$Z$3303,17,FALSE)*K186*IF(L186="t",10,IF(L186="kg",0.01,IF(L186="q",1,IF(L186="l",0.01*VLOOKUP(EVID_HNOJENI!N186,HNOJIVA_ALL!$A$2:$AE$3303,31,FALSE),"CHYBA")))),2)</f>
        <v>#N/A</v>
      </c>
      <c r="U186" s="51" t="e">
        <f>ROUND(VLOOKUP(EVID_HNOJENI!N186,HNOJIVA_ALL!$A$2:$Z$3303,20,FALSE)*K186*IF(L186="t",10,IF(L186="kg",0.01,IF(L186="q",1,IF(L186="l",0.01*VLOOKUP(EVID_HNOJENI!N186,HNOJIVA_ALL!$A$2:$AE$3303,31,FALSE),"CHYBA")))),2)</f>
        <v>#N/A</v>
      </c>
    </row>
    <row r="187" spans="1:21" x14ac:dyDescent="0.2">
      <c r="A187" s="32"/>
      <c r="B187" s="45" t="e">
        <f>VLOOKUP($A187,EVID_OSEVU!$A$1:$M$4972,2,FALSE)</f>
        <v>#N/A</v>
      </c>
      <c r="C187" s="45" t="e">
        <f>VLOOKUP($A187,EVID_OSEVU!$A$1:$M$4972,3,FALSE)</f>
        <v>#N/A</v>
      </c>
      <c r="D187" s="45" t="e">
        <f>VLOOKUP($A187,EVID_OSEVU!$A$1:$M$4972,4,FALSE)</f>
        <v>#N/A</v>
      </c>
      <c r="E187" s="45" t="e">
        <f>VLOOKUP($A187,EVID_OSEVU!$A$1:$M$4972,7,FALSE)</f>
        <v>#N/A</v>
      </c>
      <c r="F187" s="45" t="e">
        <f>VLOOKUP($A187,EVID_OSEVU!$A$1:$M$4972,8,FALSE)</f>
        <v>#N/A</v>
      </c>
      <c r="G187" s="45" t="e">
        <f>VLOOKUP($A187,EVID_OSEVU!$A$1:$M$4972,11,FALSE)</f>
        <v>#N/A</v>
      </c>
      <c r="H187" s="35"/>
      <c r="I187" s="48"/>
      <c r="J187" s="33" t="e">
        <f>VLOOKUP($A187,EVID_OSEVU!$A$1:$M$4972,11,FALSE)</f>
        <v>#N/A</v>
      </c>
      <c r="K187" s="39"/>
      <c r="L187" s="49"/>
      <c r="M187" s="89" t="e">
        <f t="shared" si="2"/>
        <v>#N/A</v>
      </c>
      <c r="N187" s="50"/>
      <c r="O187" s="37" t="e">
        <f>VLOOKUP(EVID_HNOJENI!N187,HNOJIVA_ALL!$A$2:$Z$3303,4,FALSE)</f>
        <v>#N/A</v>
      </c>
      <c r="P187" s="51" t="e">
        <f>ROUND(VLOOKUP(EVID_HNOJENI!N187,HNOJIVA_ALL!$A$2:$Z$3303,14,FALSE)*K187*IF(L187="t",10,IF(L187="kg",0.01,IF(L187="q",1,IF(L187="l",0.01*VLOOKUP(EVID_HNOJENI!N187,HNOJIVA_ALL!$A$2:$AE$3303,31,FALSE),"CHYBA")))),2)</f>
        <v>#N/A</v>
      </c>
      <c r="Q187" s="51" t="e">
        <f>ROUND(VLOOKUP(EVID_HNOJENI!N187,HNOJIVA_ALL!$A$2:$Z$3303,15,FALSE)*K187*IF(L187="t",10,IF(L187="kg",0.01,IF(L187="q",1,IF(L187="l",0.01*VLOOKUP(EVID_HNOJENI!N187,HNOJIVA_ALL!$A$2:$AE$3303,31,FALSE),"CHYBA")))),2)</f>
        <v>#N/A</v>
      </c>
      <c r="R187" s="51" t="e">
        <f>ROUND(VLOOKUP(EVID_HNOJENI!N187,HNOJIVA_ALL!$A$2:$Z$3303,16,FALSE)*K187*IF(L187="t",10,IF(L187="kg",0.01,IF(L187="q",1,IF(L187="l",0.01*VLOOKUP(EVID_HNOJENI!N187,HNOJIVA_ALL!$A$2:$AE$3303,31,FALSE),"CHYBA")))),2)</f>
        <v>#N/A</v>
      </c>
      <c r="S187" s="51" t="e">
        <f>ROUND(VLOOKUP(EVID_HNOJENI!N187,HNOJIVA_ALL!$A$2:$Z$3303,18,FALSE)*K187*IF(L187="t",10,IF(L187="kg",0.01,IF(L187="q",1,IF(L187="l",0.01*VLOOKUP(EVID_HNOJENI!N187,HNOJIVA_ALL!$A$2:$AE$3303,31,FALSE),"CHYBA")))),2)</f>
        <v>#N/A</v>
      </c>
      <c r="T187" s="51" t="e">
        <f>ROUND(VLOOKUP(EVID_HNOJENI!N187,HNOJIVA_ALL!$A$2:$Z$3303,17,FALSE)*K187*IF(L187="t",10,IF(L187="kg",0.01,IF(L187="q",1,IF(L187="l",0.01*VLOOKUP(EVID_HNOJENI!N187,HNOJIVA_ALL!$A$2:$AE$3303,31,FALSE),"CHYBA")))),2)</f>
        <v>#N/A</v>
      </c>
      <c r="U187" s="51" t="e">
        <f>ROUND(VLOOKUP(EVID_HNOJENI!N187,HNOJIVA_ALL!$A$2:$Z$3303,20,FALSE)*K187*IF(L187="t",10,IF(L187="kg",0.01,IF(L187="q",1,IF(L187="l",0.01*VLOOKUP(EVID_HNOJENI!N187,HNOJIVA_ALL!$A$2:$AE$3303,31,FALSE),"CHYBA")))),2)</f>
        <v>#N/A</v>
      </c>
    </row>
    <row r="188" spans="1:21" x14ac:dyDescent="0.2">
      <c r="A188" s="32"/>
      <c r="B188" s="45" t="e">
        <f>VLOOKUP($A188,EVID_OSEVU!$A$1:$M$4972,2,FALSE)</f>
        <v>#N/A</v>
      </c>
      <c r="C188" s="45" t="e">
        <f>VLOOKUP($A188,EVID_OSEVU!$A$1:$M$4972,3,FALSE)</f>
        <v>#N/A</v>
      </c>
      <c r="D188" s="45" t="e">
        <f>VLOOKUP($A188,EVID_OSEVU!$A$1:$M$4972,4,FALSE)</f>
        <v>#N/A</v>
      </c>
      <c r="E188" s="45" t="e">
        <f>VLOOKUP($A188,EVID_OSEVU!$A$1:$M$4972,7,FALSE)</f>
        <v>#N/A</v>
      </c>
      <c r="F188" s="45" t="e">
        <f>VLOOKUP($A188,EVID_OSEVU!$A$1:$M$4972,8,FALSE)</f>
        <v>#N/A</v>
      </c>
      <c r="G188" s="45" t="e">
        <f>VLOOKUP($A188,EVID_OSEVU!$A$1:$M$4972,11,FALSE)</f>
        <v>#N/A</v>
      </c>
      <c r="H188" s="35"/>
      <c r="I188" s="48"/>
      <c r="J188" s="33" t="e">
        <f>VLOOKUP($A188,EVID_OSEVU!$A$1:$M$4972,11,FALSE)</f>
        <v>#N/A</v>
      </c>
      <c r="K188" s="39"/>
      <c r="L188" s="49"/>
      <c r="M188" s="89" t="e">
        <f t="shared" si="2"/>
        <v>#N/A</v>
      </c>
      <c r="N188" s="50"/>
      <c r="O188" s="37" t="e">
        <f>VLOOKUP(EVID_HNOJENI!N188,HNOJIVA_ALL!$A$2:$Z$3303,4,FALSE)</f>
        <v>#N/A</v>
      </c>
      <c r="P188" s="51" t="e">
        <f>ROUND(VLOOKUP(EVID_HNOJENI!N188,HNOJIVA_ALL!$A$2:$Z$3303,14,FALSE)*K188*IF(L188="t",10,IF(L188="kg",0.01,IF(L188="q",1,IF(L188="l",0.01*VLOOKUP(EVID_HNOJENI!N188,HNOJIVA_ALL!$A$2:$AE$3303,31,FALSE),"CHYBA")))),2)</f>
        <v>#N/A</v>
      </c>
      <c r="Q188" s="51" t="e">
        <f>ROUND(VLOOKUP(EVID_HNOJENI!N188,HNOJIVA_ALL!$A$2:$Z$3303,15,FALSE)*K188*IF(L188="t",10,IF(L188="kg",0.01,IF(L188="q",1,IF(L188="l",0.01*VLOOKUP(EVID_HNOJENI!N188,HNOJIVA_ALL!$A$2:$AE$3303,31,FALSE),"CHYBA")))),2)</f>
        <v>#N/A</v>
      </c>
      <c r="R188" s="51" t="e">
        <f>ROUND(VLOOKUP(EVID_HNOJENI!N188,HNOJIVA_ALL!$A$2:$Z$3303,16,FALSE)*K188*IF(L188="t",10,IF(L188="kg",0.01,IF(L188="q",1,IF(L188="l",0.01*VLOOKUP(EVID_HNOJENI!N188,HNOJIVA_ALL!$A$2:$AE$3303,31,FALSE),"CHYBA")))),2)</f>
        <v>#N/A</v>
      </c>
      <c r="S188" s="51" t="e">
        <f>ROUND(VLOOKUP(EVID_HNOJENI!N188,HNOJIVA_ALL!$A$2:$Z$3303,18,FALSE)*K188*IF(L188="t",10,IF(L188="kg",0.01,IF(L188="q",1,IF(L188="l",0.01*VLOOKUP(EVID_HNOJENI!N188,HNOJIVA_ALL!$A$2:$AE$3303,31,FALSE),"CHYBA")))),2)</f>
        <v>#N/A</v>
      </c>
      <c r="T188" s="51" t="e">
        <f>ROUND(VLOOKUP(EVID_HNOJENI!N188,HNOJIVA_ALL!$A$2:$Z$3303,17,FALSE)*K188*IF(L188="t",10,IF(L188="kg",0.01,IF(L188="q",1,IF(L188="l",0.01*VLOOKUP(EVID_HNOJENI!N188,HNOJIVA_ALL!$A$2:$AE$3303,31,FALSE),"CHYBA")))),2)</f>
        <v>#N/A</v>
      </c>
      <c r="U188" s="51" t="e">
        <f>ROUND(VLOOKUP(EVID_HNOJENI!N188,HNOJIVA_ALL!$A$2:$Z$3303,20,FALSE)*K188*IF(L188="t",10,IF(L188="kg",0.01,IF(L188="q",1,IF(L188="l",0.01*VLOOKUP(EVID_HNOJENI!N188,HNOJIVA_ALL!$A$2:$AE$3303,31,FALSE),"CHYBA")))),2)</f>
        <v>#N/A</v>
      </c>
    </row>
    <row r="189" spans="1:21" x14ac:dyDescent="0.2">
      <c r="A189" s="32"/>
      <c r="B189" s="45" t="e">
        <f>VLOOKUP($A189,EVID_OSEVU!$A$1:$M$4972,2,FALSE)</f>
        <v>#N/A</v>
      </c>
      <c r="C189" s="45" t="e">
        <f>VLOOKUP($A189,EVID_OSEVU!$A$1:$M$4972,3,FALSE)</f>
        <v>#N/A</v>
      </c>
      <c r="D189" s="45" t="e">
        <f>VLOOKUP($A189,EVID_OSEVU!$A$1:$M$4972,4,FALSE)</f>
        <v>#N/A</v>
      </c>
      <c r="E189" s="45" t="e">
        <f>VLOOKUP($A189,EVID_OSEVU!$A$1:$M$4972,7,FALSE)</f>
        <v>#N/A</v>
      </c>
      <c r="F189" s="45" t="e">
        <f>VLOOKUP($A189,EVID_OSEVU!$A$1:$M$4972,8,FALSE)</f>
        <v>#N/A</v>
      </c>
      <c r="G189" s="45" t="e">
        <f>VLOOKUP($A189,EVID_OSEVU!$A$1:$M$4972,11,FALSE)</f>
        <v>#N/A</v>
      </c>
      <c r="H189" s="35"/>
      <c r="I189" s="48"/>
      <c r="J189" s="33" t="e">
        <f>VLOOKUP($A189,EVID_OSEVU!$A$1:$M$4972,11,FALSE)</f>
        <v>#N/A</v>
      </c>
      <c r="K189" s="39"/>
      <c r="L189" s="49"/>
      <c r="M189" s="89" t="e">
        <f t="shared" si="2"/>
        <v>#N/A</v>
      </c>
      <c r="N189" s="50"/>
      <c r="O189" s="37" t="e">
        <f>VLOOKUP(EVID_HNOJENI!N189,HNOJIVA_ALL!$A$2:$Z$3303,4,FALSE)</f>
        <v>#N/A</v>
      </c>
      <c r="P189" s="51" t="e">
        <f>ROUND(VLOOKUP(EVID_HNOJENI!N189,HNOJIVA_ALL!$A$2:$Z$3303,14,FALSE)*K189*IF(L189="t",10,IF(L189="kg",0.01,IF(L189="q",1,IF(L189="l",0.01*VLOOKUP(EVID_HNOJENI!N189,HNOJIVA_ALL!$A$2:$AE$3303,31,FALSE),"CHYBA")))),2)</f>
        <v>#N/A</v>
      </c>
      <c r="Q189" s="51" t="e">
        <f>ROUND(VLOOKUP(EVID_HNOJENI!N189,HNOJIVA_ALL!$A$2:$Z$3303,15,FALSE)*K189*IF(L189="t",10,IF(L189="kg",0.01,IF(L189="q",1,IF(L189="l",0.01*VLOOKUP(EVID_HNOJENI!N189,HNOJIVA_ALL!$A$2:$AE$3303,31,FALSE),"CHYBA")))),2)</f>
        <v>#N/A</v>
      </c>
      <c r="R189" s="51" t="e">
        <f>ROUND(VLOOKUP(EVID_HNOJENI!N189,HNOJIVA_ALL!$A$2:$Z$3303,16,FALSE)*K189*IF(L189="t",10,IF(L189="kg",0.01,IF(L189="q",1,IF(L189="l",0.01*VLOOKUP(EVID_HNOJENI!N189,HNOJIVA_ALL!$A$2:$AE$3303,31,FALSE),"CHYBA")))),2)</f>
        <v>#N/A</v>
      </c>
      <c r="S189" s="51" t="e">
        <f>ROUND(VLOOKUP(EVID_HNOJENI!N189,HNOJIVA_ALL!$A$2:$Z$3303,18,FALSE)*K189*IF(L189="t",10,IF(L189="kg",0.01,IF(L189="q",1,IF(L189="l",0.01*VLOOKUP(EVID_HNOJENI!N189,HNOJIVA_ALL!$A$2:$AE$3303,31,FALSE),"CHYBA")))),2)</f>
        <v>#N/A</v>
      </c>
      <c r="T189" s="51" t="e">
        <f>ROUND(VLOOKUP(EVID_HNOJENI!N189,HNOJIVA_ALL!$A$2:$Z$3303,17,FALSE)*K189*IF(L189="t",10,IF(L189="kg",0.01,IF(L189="q",1,IF(L189="l",0.01*VLOOKUP(EVID_HNOJENI!N189,HNOJIVA_ALL!$A$2:$AE$3303,31,FALSE),"CHYBA")))),2)</f>
        <v>#N/A</v>
      </c>
      <c r="U189" s="51" t="e">
        <f>ROUND(VLOOKUP(EVID_HNOJENI!N189,HNOJIVA_ALL!$A$2:$Z$3303,20,FALSE)*K189*IF(L189="t",10,IF(L189="kg",0.01,IF(L189="q",1,IF(L189="l",0.01*VLOOKUP(EVID_HNOJENI!N189,HNOJIVA_ALL!$A$2:$AE$3303,31,FALSE),"CHYBA")))),2)</f>
        <v>#N/A</v>
      </c>
    </row>
    <row r="190" spans="1:21" x14ac:dyDescent="0.2">
      <c r="A190" s="32"/>
      <c r="B190" s="45" t="e">
        <f>VLOOKUP($A190,EVID_OSEVU!$A$1:$M$4972,2,FALSE)</f>
        <v>#N/A</v>
      </c>
      <c r="C190" s="45" t="e">
        <f>VLOOKUP($A190,EVID_OSEVU!$A$1:$M$4972,3,FALSE)</f>
        <v>#N/A</v>
      </c>
      <c r="D190" s="45" t="e">
        <f>VLOOKUP($A190,EVID_OSEVU!$A$1:$M$4972,4,FALSE)</f>
        <v>#N/A</v>
      </c>
      <c r="E190" s="45" t="e">
        <f>VLOOKUP($A190,EVID_OSEVU!$A$1:$M$4972,7,FALSE)</f>
        <v>#N/A</v>
      </c>
      <c r="F190" s="45" t="e">
        <f>VLOOKUP($A190,EVID_OSEVU!$A$1:$M$4972,8,FALSE)</f>
        <v>#N/A</v>
      </c>
      <c r="G190" s="45" t="e">
        <f>VLOOKUP($A190,EVID_OSEVU!$A$1:$M$4972,11,FALSE)</f>
        <v>#N/A</v>
      </c>
      <c r="H190" s="35"/>
      <c r="I190" s="48"/>
      <c r="J190" s="33" t="e">
        <f>VLOOKUP($A190,EVID_OSEVU!$A$1:$M$4972,11,FALSE)</f>
        <v>#N/A</v>
      </c>
      <c r="K190" s="39"/>
      <c r="L190" s="49"/>
      <c r="M190" s="89" t="e">
        <f t="shared" si="2"/>
        <v>#N/A</v>
      </c>
      <c r="N190" s="50"/>
      <c r="O190" s="37" t="e">
        <f>VLOOKUP(EVID_HNOJENI!N190,HNOJIVA_ALL!$A$2:$Z$3303,4,FALSE)</f>
        <v>#N/A</v>
      </c>
      <c r="P190" s="51" t="e">
        <f>ROUND(VLOOKUP(EVID_HNOJENI!N190,HNOJIVA_ALL!$A$2:$Z$3303,14,FALSE)*K190*IF(L190="t",10,IF(L190="kg",0.01,IF(L190="q",1,IF(L190="l",0.01*VLOOKUP(EVID_HNOJENI!N190,HNOJIVA_ALL!$A$2:$AE$3303,31,FALSE),"CHYBA")))),2)</f>
        <v>#N/A</v>
      </c>
      <c r="Q190" s="51" t="e">
        <f>ROUND(VLOOKUP(EVID_HNOJENI!N190,HNOJIVA_ALL!$A$2:$Z$3303,15,FALSE)*K190*IF(L190="t",10,IF(L190="kg",0.01,IF(L190="q",1,IF(L190="l",0.01*VLOOKUP(EVID_HNOJENI!N190,HNOJIVA_ALL!$A$2:$AE$3303,31,FALSE),"CHYBA")))),2)</f>
        <v>#N/A</v>
      </c>
      <c r="R190" s="51" t="e">
        <f>ROUND(VLOOKUP(EVID_HNOJENI!N190,HNOJIVA_ALL!$A$2:$Z$3303,16,FALSE)*K190*IF(L190="t",10,IF(L190="kg",0.01,IF(L190="q",1,IF(L190="l",0.01*VLOOKUP(EVID_HNOJENI!N190,HNOJIVA_ALL!$A$2:$AE$3303,31,FALSE),"CHYBA")))),2)</f>
        <v>#N/A</v>
      </c>
      <c r="S190" s="51" t="e">
        <f>ROUND(VLOOKUP(EVID_HNOJENI!N190,HNOJIVA_ALL!$A$2:$Z$3303,18,FALSE)*K190*IF(L190="t",10,IF(L190="kg",0.01,IF(L190="q",1,IF(L190="l",0.01*VLOOKUP(EVID_HNOJENI!N190,HNOJIVA_ALL!$A$2:$AE$3303,31,FALSE),"CHYBA")))),2)</f>
        <v>#N/A</v>
      </c>
      <c r="T190" s="51" t="e">
        <f>ROUND(VLOOKUP(EVID_HNOJENI!N190,HNOJIVA_ALL!$A$2:$Z$3303,17,FALSE)*K190*IF(L190="t",10,IF(L190="kg",0.01,IF(L190="q",1,IF(L190="l",0.01*VLOOKUP(EVID_HNOJENI!N190,HNOJIVA_ALL!$A$2:$AE$3303,31,FALSE),"CHYBA")))),2)</f>
        <v>#N/A</v>
      </c>
      <c r="U190" s="51" t="e">
        <f>ROUND(VLOOKUP(EVID_HNOJENI!N190,HNOJIVA_ALL!$A$2:$Z$3303,20,FALSE)*K190*IF(L190="t",10,IF(L190="kg",0.01,IF(L190="q",1,IF(L190="l",0.01*VLOOKUP(EVID_HNOJENI!N190,HNOJIVA_ALL!$A$2:$AE$3303,31,FALSE),"CHYBA")))),2)</f>
        <v>#N/A</v>
      </c>
    </row>
    <row r="191" spans="1:21" x14ac:dyDescent="0.2">
      <c r="A191" s="32"/>
      <c r="B191" s="45" t="e">
        <f>VLOOKUP($A191,EVID_OSEVU!$A$1:$M$4972,2,FALSE)</f>
        <v>#N/A</v>
      </c>
      <c r="C191" s="45" t="e">
        <f>VLOOKUP($A191,EVID_OSEVU!$A$1:$M$4972,3,FALSE)</f>
        <v>#N/A</v>
      </c>
      <c r="D191" s="45" t="e">
        <f>VLOOKUP($A191,EVID_OSEVU!$A$1:$M$4972,4,FALSE)</f>
        <v>#N/A</v>
      </c>
      <c r="E191" s="45" t="e">
        <f>VLOOKUP($A191,EVID_OSEVU!$A$1:$M$4972,7,FALSE)</f>
        <v>#N/A</v>
      </c>
      <c r="F191" s="45" t="e">
        <f>VLOOKUP($A191,EVID_OSEVU!$A$1:$M$4972,8,FALSE)</f>
        <v>#N/A</v>
      </c>
      <c r="G191" s="45" t="e">
        <f>VLOOKUP($A191,EVID_OSEVU!$A$1:$M$4972,11,FALSE)</f>
        <v>#N/A</v>
      </c>
      <c r="H191" s="35"/>
      <c r="I191" s="48"/>
      <c r="J191" s="33" t="e">
        <f>VLOOKUP($A191,EVID_OSEVU!$A$1:$M$4972,11,FALSE)</f>
        <v>#N/A</v>
      </c>
      <c r="K191" s="39"/>
      <c r="L191" s="49"/>
      <c r="M191" s="89" t="e">
        <f t="shared" si="2"/>
        <v>#N/A</v>
      </c>
      <c r="N191" s="50"/>
      <c r="O191" s="37" t="e">
        <f>VLOOKUP(EVID_HNOJENI!N191,HNOJIVA_ALL!$A$2:$Z$3303,4,FALSE)</f>
        <v>#N/A</v>
      </c>
      <c r="P191" s="51" t="e">
        <f>ROUND(VLOOKUP(EVID_HNOJENI!N191,HNOJIVA_ALL!$A$2:$Z$3303,14,FALSE)*K191*IF(L191="t",10,IF(L191="kg",0.01,IF(L191="q",1,IF(L191="l",0.01*VLOOKUP(EVID_HNOJENI!N191,HNOJIVA_ALL!$A$2:$AE$3303,31,FALSE),"CHYBA")))),2)</f>
        <v>#N/A</v>
      </c>
      <c r="Q191" s="51" t="e">
        <f>ROUND(VLOOKUP(EVID_HNOJENI!N191,HNOJIVA_ALL!$A$2:$Z$3303,15,FALSE)*K191*IF(L191="t",10,IF(L191="kg",0.01,IF(L191="q",1,IF(L191="l",0.01*VLOOKUP(EVID_HNOJENI!N191,HNOJIVA_ALL!$A$2:$AE$3303,31,FALSE),"CHYBA")))),2)</f>
        <v>#N/A</v>
      </c>
      <c r="R191" s="51" t="e">
        <f>ROUND(VLOOKUP(EVID_HNOJENI!N191,HNOJIVA_ALL!$A$2:$Z$3303,16,FALSE)*K191*IF(L191="t",10,IF(L191="kg",0.01,IF(L191="q",1,IF(L191="l",0.01*VLOOKUP(EVID_HNOJENI!N191,HNOJIVA_ALL!$A$2:$AE$3303,31,FALSE),"CHYBA")))),2)</f>
        <v>#N/A</v>
      </c>
      <c r="S191" s="51" t="e">
        <f>ROUND(VLOOKUP(EVID_HNOJENI!N191,HNOJIVA_ALL!$A$2:$Z$3303,18,FALSE)*K191*IF(L191="t",10,IF(L191="kg",0.01,IF(L191="q",1,IF(L191="l",0.01*VLOOKUP(EVID_HNOJENI!N191,HNOJIVA_ALL!$A$2:$AE$3303,31,FALSE),"CHYBA")))),2)</f>
        <v>#N/A</v>
      </c>
      <c r="T191" s="51" t="e">
        <f>ROUND(VLOOKUP(EVID_HNOJENI!N191,HNOJIVA_ALL!$A$2:$Z$3303,17,FALSE)*K191*IF(L191="t",10,IF(L191="kg",0.01,IF(L191="q",1,IF(L191="l",0.01*VLOOKUP(EVID_HNOJENI!N191,HNOJIVA_ALL!$A$2:$AE$3303,31,FALSE),"CHYBA")))),2)</f>
        <v>#N/A</v>
      </c>
      <c r="U191" s="51" t="e">
        <f>ROUND(VLOOKUP(EVID_HNOJENI!N191,HNOJIVA_ALL!$A$2:$Z$3303,20,FALSE)*K191*IF(L191="t",10,IF(L191="kg",0.01,IF(L191="q",1,IF(L191="l",0.01*VLOOKUP(EVID_HNOJENI!N191,HNOJIVA_ALL!$A$2:$AE$3303,31,FALSE),"CHYBA")))),2)</f>
        <v>#N/A</v>
      </c>
    </row>
    <row r="192" spans="1:21" x14ac:dyDescent="0.2">
      <c r="A192" s="32"/>
      <c r="B192" s="45" t="e">
        <f>VLOOKUP($A192,EVID_OSEVU!$A$1:$M$4972,2,FALSE)</f>
        <v>#N/A</v>
      </c>
      <c r="C192" s="45" t="e">
        <f>VLOOKUP($A192,EVID_OSEVU!$A$1:$M$4972,3,FALSE)</f>
        <v>#N/A</v>
      </c>
      <c r="D192" s="45" t="e">
        <f>VLOOKUP($A192,EVID_OSEVU!$A$1:$M$4972,4,FALSE)</f>
        <v>#N/A</v>
      </c>
      <c r="E192" s="45" t="e">
        <f>VLOOKUP($A192,EVID_OSEVU!$A$1:$M$4972,7,FALSE)</f>
        <v>#N/A</v>
      </c>
      <c r="F192" s="45" t="e">
        <f>VLOOKUP($A192,EVID_OSEVU!$A$1:$M$4972,8,FALSE)</f>
        <v>#N/A</v>
      </c>
      <c r="G192" s="45" t="e">
        <f>VLOOKUP($A192,EVID_OSEVU!$A$1:$M$4972,11,FALSE)</f>
        <v>#N/A</v>
      </c>
      <c r="H192" s="35"/>
      <c r="I192" s="48"/>
      <c r="J192" s="33" t="e">
        <f>VLOOKUP($A192,EVID_OSEVU!$A$1:$M$4972,11,FALSE)</f>
        <v>#N/A</v>
      </c>
      <c r="K192" s="39"/>
      <c r="L192" s="49"/>
      <c r="M192" s="89" t="e">
        <f t="shared" si="2"/>
        <v>#N/A</v>
      </c>
      <c r="N192" s="50"/>
      <c r="O192" s="37" t="e">
        <f>VLOOKUP(EVID_HNOJENI!N192,HNOJIVA_ALL!$A$2:$Z$3303,4,FALSE)</f>
        <v>#N/A</v>
      </c>
      <c r="P192" s="51" t="e">
        <f>ROUND(VLOOKUP(EVID_HNOJENI!N192,HNOJIVA_ALL!$A$2:$Z$3303,14,FALSE)*K192*IF(L192="t",10,IF(L192="kg",0.01,IF(L192="q",1,IF(L192="l",0.01*VLOOKUP(EVID_HNOJENI!N192,HNOJIVA_ALL!$A$2:$AE$3303,31,FALSE),"CHYBA")))),2)</f>
        <v>#N/A</v>
      </c>
      <c r="Q192" s="51" t="e">
        <f>ROUND(VLOOKUP(EVID_HNOJENI!N192,HNOJIVA_ALL!$A$2:$Z$3303,15,FALSE)*K192*IF(L192="t",10,IF(L192="kg",0.01,IF(L192="q",1,IF(L192="l",0.01*VLOOKUP(EVID_HNOJENI!N192,HNOJIVA_ALL!$A$2:$AE$3303,31,FALSE),"CHYBA")))),2)</f>
        <v>#N/A</v>
      </c>
      <c r="R192" s="51" t="e">
        <f>ROUND(VLOOKUP(EVID_HNOJENI!N192,HNOJIVA_ALL!$A$2:$Z$3303,16,FALSE)*K192*IF(L192="t",10,IF(L192="kg",0.01,IF(L192="q",1,IF(L192="l",0.01*VLOOKUP(EVID_HNOJENI!N192,HNOJIVA_ALL!$A$2:$AE$3303,31,FALSE),"CHYBA")))),2)</f>
        <v>#N/A</v>
      </c>
      <c r="S192" s="51" t="e">
        <f>ROUND(VLOOKUP(EVID_HNOJENI!N192,HNOJIVA_ALL!$A$2:$Z$3303,18,FALSE)*K192*IF(L192="t",10,IF(L192="kg",0.01,IF(L192="q",1,IF(L192="l",0.01*VLOOKUP(EVID_HNOJENI!N192,HNOJIVA_ALL!$A$2:$AE$3303,31,FALSE),"CHYBA")))),2)</f>
        <v>#N/A</v>
      </c>
      <c r="T192" s="51" t="e">
        <f>ROUND(VLOOKUP(EVID_HNOJENI!N192,HNOJIVA_ALL!$A$2:$Z$3303,17,FALSE)*K192*IF(L192="t",10,IF(L192="kg",0.01,IF(L192="q",1,IF(L192="l",0.01*VLOOKUP(EVID_HNOJENI!N192,HNOJIVA_ALL!$A$2:$AE$3303,31,FALSE),"CHYBA")))),2)</f>
        <v>#N/A</v>
      </c>
      <c r="U192" s="51" t="e">
        <f>ROUND(VLOOKUP(EVID_HNOJENI!N192,HNOJIVA_ALL!$A$2:$Z$3303,20,FALSE)*K192*IF(L192="t",10,IF(L192="kg",0.01,IF(L192="q",1,IF(L192="l",0.01*VLOOKUP(EVID_HNOJENI!N192,HNOJIVA_ALL!$A$2:$AE$3303,31,FALSE),"CHYBA")))),2)</f>
        <v>#N/A</v>
      </c>
    </row>
    <row r="193" spans="1:21" x14ac:dyDescent="0.2">
      <c r="A193" s="32"/>
      <c r="B193" s="45" t="e">
        <f>VLOOKUP($A193,EVID_OSEVU!$A$1:$M$4972,2,FALSE)</f>
        <v>#N/A</v>
      </c>
      <c r="C193" s="45" t="e">
        <f>VLOOKUP($A193,EVID_OSEVU!$A$1:$M$4972,3,FALSE)</f>
        <v>#N/A</v>
      </c>
      <c r="D193" s="45" t="e">
        <f>VLOOKUP($A193,EVID_OSEVU!$A$1:$M$4972,4,FALSE)</f>
        <v>#N/A</v>
      </c>
      <c r="E193" s="45" t="e">
        <f>VLOOKUP($A193,EVID_OSEVU!$A$1:$M$4972,7,FALSE)</f>
        <v>#N/A</v>
      </c>
      <c r="F193" s="45" t="e">
        <f>VLOOKUP($A193,EVID_OSEVU!$A$1:$M$4972,8,FALSE)</f>
        <v>#N/A</v>
      </c>
      <c r="G193" s="45" t="e">
        <f>VLOOKUP($A193,EVID_OSEVU!$A$1:$M$4972,11,FALSE)</f>
        <v>#N/A</v>
      </c>
      <c r="H193" s="35"/>
      <c r="I193" s="48"/>
      <c r="J193" s="33" t="e">
        <f>VLOOKUP($A193,EVID_OSEVU!$A$1:$M$4972,11,FALSE)</f>
        <v>#N/A</v>
      </c>
      <c r="K193" s="39"/>
      <c r="L193" s="49"/>
      <c r="M193" s="89" t="e">
        <f t="shared" si="2"/>
        <v>#N/A</v>
      </c>
      <c r="N193" s="50"/>
      <c r="O193" s="37" t="e">
        <f>VLOOKUP(EVID_HNOJENI!N193,HNOJIVA_ALL!$A$2:$Z$3303,4,FALSE)</f>
        <v>#N/A</v>
      </c>
      <c r="P193" s="51" t="e">
        <f>ROUND(VLOOKUP(EVID_HNOJENI!N193,HNOJIVA_ALL!$A$2:$Z$3303,14,FALSE)*K193*IF(L193="t",10,IF(L193="kg",0.01,IF(L193="q",1,IF(L193="l",0.01*VLOOKUP(EVID_HNOJENI!N193,HNOJIVA_ALL!$A$2:$AE$3303,31,FALSE),"CHYBA")))),2)</f>
        <v>#N/A</v>
      </c>
      <c r="Q193" s="51" t="e">
        <f>ROUND(VLOOKUP(EVID_HNOJENI!N193,HNOJIVA_ALL!$A$2:$Z$3303,15,FALSE)*K193*IF(L193="t",10,IF(L193="kg",0.01,IF(L193="q",1,IF(L193="l",0.01*VLOOKUP(EVID_HNOJENI!N193,HNOJIVA_ALL!$A$2:$AE$3303,31,FALSE),"CHYBA")))),2)</f>
        <v>#N/A</v>
      </c>
      <c r="R193" s="51" t="e">
        <f>ROUND(VLOOKUP(EVID_HNOJENI!N193,HNOJIVA_ALL!$A$2:$Z$3303,16,FALSE)*K193*IF(L193="t",10,IF(L193="kg",0.01,IF(L193="q",1,IF(L193="l",0.01*VLOOKUP(EVID_HNOJENI!N193,HNOJIVA_ALL!$A$2:$AE$3303,31,FALSE),"CHYBA")))),2)</f>
        <v>#N/A</v>
      </c>
      <c r="S193" s="51" t="e">
        <f>ROUND(VLOOKUP(EVID_HNOJENI!N193,HNOJIVA_ALL!$A$2:$Z$3303,18,FALSE)*K193*IF(L193="t",10,IF(L193="kg",0.01,IF(L193="q",1,IF(L193="l",0.01*VLOOKUP(EVID_HNOJENI!N193,HNOJIVA_ALL!$A$2:$AE$3303,31,FALSE),"CHYBA")))),2)</f>
        <v>#N/A</v>
      </c>
      <c r="T193" s="51" t="e">
        <f>ROUND(VLOOKUP(EVID_HNOJENI!N193,HNOJIVA_ALL!$A$2:$Z$3303,17,FALSE)*K193*IF(L193="t",10,IF(L193="kg",0.01,IF(L193="q",1,IF(L193="l",0.01*VLOOKUP(EVID_HNOJENI!N193,HNOJIVA_ALL!$A$2:$AE$3303,31,FALSE),"CHYBA")))),2)</f>
        <v>#N/A</v>
      </c>
      <c r="U193" s="51" t="e">
        <f>ROUND(VLOOKUP(EVID_HNOJENI!N193,HNOJIVA_ALL!$A$2:$Z$3303,20,FALSE)*K193*IF(L193="t",10,IF(L193="kg",0.01,IF(L193="q",1,IF(L193="l",0.01*VLOOKUP(EVID_HNOJENI!N193,HNOJIVA_ALL!$A$2:$AE$3303,31,FALSE),"CHYBA")))),2)</f>
        <v>#N/A</v>
      </c>
    </row>
    <row r="194" spans="1:21" x14ac:dyDescent="0.2">
      <c r="A194" s="32"/>
      <c r="B194" s="45" t="e">
        <f>VLOOKUP($A194,EVID_OSEVU!$A$1:$M$4972,2,FALSE)</f>
        <v>#N/A</v>
      </c>
      <c r="C194" s="45" t="e">
        <f>VLOOKUP($A194,EVID_OSEVU!$A$1:$M$4972,3,FALSE)</f>
        <v>#N/A</v>
      </c>
      <c r="D194" s="45" t="e">
        <f>VLOOKUP($A194,EVID_OSEVU!$A$1:$M$4972,4,FALSE)</f>
        <v>#N/A</v>
      </c>
      <c r="E194" s="45" t="e">
        <f>VLOOKUP($A194,EVID_OSEVU!$A$1:$M$4972,7,FALSE)</f>
        <v>#N/A</v>
      </c>
      <c r="F194" s="45" t="e">
        <f>VLOOKUP($A194,EVID_OSEVU!$A$1:$M$4972,8,FALSE)</f>
        <v>#N/A</v>
      </c>
      <c r="G194" s="45" t="e">
        <f>VLOOKUP($A194,EVID_OSEVU!$A$1:$M$4972,11,FALSE)</f>
        <v>#N/A</v>
      </c>
      <c r="H194" s="35"/>
      <c r="I194" s="48"/>
      <c r="J194" s="33" t="e">
        <f>VLOOKUP($A194,EVID_OSEVU!$A$1:$M$4972,11,FALSE)</f>
        <v>#N/A</v>
      </c>
      <c r="K194" s="39"/>
      <c r="L194" s="49"/>
      <c r="M194" s="89" t="e">
        <f t="shared" si="2"/>
        <v>#N/A</v>
      </c>
      <c r="N194" s="50"/>
      <c r="O194" s="37" t="e">
        <f>VLOOKUP(EVID_HNOJENI!N194,HNOJIVA_ALL!$A$2:$Z$3303,4,FALSE)</f>
        <v>#N/A</v>
      </c>
      <c r="P194" s="51" t="e">
        <f>ROUND(VLOOKUP(EVID_HNOJENI!N194,HNOJIVA_ALL!$A$2:$Z$3303,14,FALSE)*K194*IF(L194="t",10,IF(L194="kg",0.01,IF(L194="q",1,IF(L194="l",0.01*VLOOKUP(EVID_HNOJENI!N194,HNOJIVA_ALL!$A$2:$AE$3303,31,FALSE),"CHYBA")))),2)</f>
        <v>#N/A</v>
      </c>
      <c r="Q194" s="51" t="e">
        <f>ROUND(VLOOKUP(EVID_HNOJENI!N194,HNOJIVA_ALL!$A$2:$Z$3303,15,FALSE)*K194*IF(L194="t",10,IF(L194="kg",0.01,IF(L194="q",1,IF(L194="l",0.01*VLOOKUP(EVID_HNOJENI!N194,HNOJIVA_ALL!$A$2:$AE$3303,31,FALSE),"CHYBA")))),2)</f>
        <v>#N/A</v>
      </c>
      <c r="R194" s="51" t="e">
        <f>ROUND(VLOOKUP(EVID_HNOJENI!N194,HNOJIVA_ALL!$A$2:$Z$3303,16,FALSE)*K194*IF(L194="t",10,IF(L194="kg",0.01,IF(L194="q",1,IF(L194="l",0.01*VLOOKUP(EVID_HNOJENI!N194,HNOJIVA_ALL!$A$2:$AE$3303,31,FALSE),"CHYBA")))),2)</f>
        <v>#N/A</v>
      </c>
      <c r="S194" s="51" t="e">
        <f>ROUND(VLOOKUP(EVID_HNOJENI!N194,HNOJIVA_ALL!$A$2:$Z$3303,18,FALSE)*K194*IF(L194="t",10,IF(L194="kg",0.01,IF(L194="q",1,IF(L194="l",0.01*VLOOKUP(EVID_HNOJENI!N194,HNOJIVA_ALL!$A$2:$AE$3303,31,FALSE),"CHYBA")))),2)</f>
        <v>#N/A</v>
      </c>
      <c r="T194" s="51" t="e">
        <f>ROUND(VLOOKUP(EVID_HNOJENI!N194,HNOJIVA_ALL!$A$2:$Z$3303,17,FALSE)*K194*IF(L194="t",10,IF(L194="kg",0.01,IF(L194="q",1,IF(L194="l",0.01*VLOOKUP(EVID_HNOJENI!N194,HNOJIVA_ALL!$A$2:$AE$3303,31,FALSE),"CHYBA")))),2)</f>
        <v>#N/A</v>
      </c>
      <c r="U194" s="51" t="e">
        <f>ROUND(VLOOKUP(EVID_HNOJENI!N194,HNOJIVA_ALL!$A$2:$Z$3303,20,FALSE)*K194*IF(L194="t",10,IF(L194="kg",0.01,IF(L194="q",1,IF(L194="l",0.01*VLOOKUP(EVID_HNOJENI!N194,HNOJIVA_ALL!$A$2:$AE$3303,31,FALSE),"CHYBA")))),2)</f>
        <v>#N/A</v>
      </c>
    </row>
    <row r="195" spans="1:21" x14ac:dyDescent="0.2">
      <c r="A195" s="32"/>
      <c r="B195" s="45" t="e">
        <f>VLOOKUP($A195,EVID_OSEVU!$A$1:$M$4972,2,FALSE)</f>
        <v>#N/A</v>
      </c>
      <c r="C195" s="45" t="e">
        <f>VLOOKUP($A195,EVID_OSEVU!$A$1:$M$4972,3,FALSE)</f>
        <v>#N/A</v>
      </c>
      <c r="D195" s="45" t="e">
        <f>VLOOKUP($A195,EVID_OSEVU!$A$1:$M$4972,4,FALSE)</f>
        <v>#N/A</v>
      </c>
      <c r="E195" s="45" t="e">
        <f>VLOOKUP($A195,EVID_OSEVU!$A$1:$M$4972,7,FALSE)</f>
        <v>#N/A</v>
      </c>
      <c r="F195" s="45" t="e">
        <f>VLOOKUP($A195,EVID_OSEVU!$A$1:$M$4972,8,FALSE)</f>
        <v>#N/A</v>
      </c>
      <c r="G195" s="45" t="e">
        <f>VLOOKUP($A195,EVID_OSEVU!$A$1:$M$4972,11,FALSE)</f>
        <v>#N/A</v>
      </c>
      <c r="H195" s="35"/>
      <c r="I195" s="48"/>
      <c r="J195" s="33" t="e">
        <f>VLOOKUP($A195,EVID_OSEVU!$A$1:$M$4972,11,FALSE)</f>
        <v>#N/A</v>
      </c>
      <c r="K195" s="39"/>
      <c r="L195" s="49"/>
      <c r="M195" s="89" t="e">
        <f t="shared" si="2"/>
        <v>#N/A</v>
      </c>
      <c r="N195" s="50"/>
      <c r="O195" s="37" t="e">
        <f>VLOOKUP(EVID_HNOJENI!N195,HNOJIVA_ALL!$A$2:$Z$3303,4,FALSE)</f>
        <v>#N/A</v>
      </c>
      <c r="P195" s="51" t="e">
        <f>ROUND(VLOOKUP(EVID_HNOJENI!N195,HNOJIVA_ALL!$A$2:$Z$3303,14,FALSE)*K195*IF(L195="t",10,IF(L195="kg",0.01,IF(L195="q",1,IF(L195="l",0.01*VLOOKUP(EVID_HNOJENI!N195,HNOJIVA_ALL!$A$2:$AE$3303,31,FALSE),"CHYBA")))),2)</f>
        <v>#N/A</v>
      </c>
      <c r="Q195" s="51" t="e">
        <f>ROUND(VLOOKUP(EVID_HNOJENI!N195,HNOJIVA_ALL!$A$2:$Z$3303,15,FALSE)*K195*IF(L195="t",10,IF(L195="kg",0.01,IF(L195="q",1,IF(L195="l",0.01*VLOOKUP(EVID_HNOJENI!N195,HNOJIVA_ALL!$A$2:$AE$3303,31,FALSE),"CHYBA")))),2)</f>
        <v>#N/A</v>
      </c>
      <c r="R195" s="51" t="e">
        <f>ROUND(VLOOKUP(EVID_HNOJENI!N195,HNOJIVA_ALL!$A$2:$Z$3303,16,FALSE)*K195*IF(L195="t",10,IF(L195="kg",0.01,IF(L195="q",1,IF(L195="l",0.01*VLOOKUP(EVID_HNOJENI!N195,HNOJIVA_ALL!$A$2:$AE$3303,31,FALSE),"CHYBA")))),2)</f>
        <v>#N/A</v>
      </c>
      <c r="S195" s="51" t="e">
        <f>ROUND(VLOOKUP(EVID_HNOJENI!N195,HNOJIVA_ALL!$A$2:$Z$3303,18,FALSE)*K195*IF(L195="t",10,IF(L195="kg",0.01,IF(L195="q",1,IF(L195="l",0.01*VLOOKUP(EVID_HNOJENI!N195,HNOJIVA_ALL!$A$2:$AE$3303,31,FALSE),"CHYBA")))),2)</f>
        <v>#N/A</v>
      </c>
      <c r="T195" s="51" t="e">
        <f>ROUND(VLOOKUP(EVID_HNOJENI!N195,HNOJIVA_ALL!$A$2:$Z$3303,17,FALSE)*K195*IF(L195="t",10,IF(L195="kg",0.01,IF(L195="q",1,IF(L195="l",0.01*VLOOKUP(EVID_HNOJENI!N195,HNOJIVA_ALL!$A$2:$AE$3303,31,FALSE),"CHYBA")))),2)</f>
        <v>#N/A</v>
      </c>
      <c r="U195" s="51" t="e">
        <f>ROUND(VLOOKUP(EVID_HNOJENI!N195,HNOJIVA_ALL!$A$2:$Z$3303,20,FALSE)*K195*IF(L195="t",10,IF(L195="kg",0.01,IF(L195="q",1,IF(L195="l",0.01*VLOOKUP(EVID_HNOJENI!N195,HNOJIVA_ALL!$A$2:$AE$3303,31,FALSE),"CHYBA")))),2)</f>
        <v>#N/A</v>
      </c>
    </row>
    <row r="196" spans="1:21" x14ac:dyDescent="0.2">
      <c r="A196" s="32"/>
      <c r="B196" s="45" t="e">
        <f>VLOOKUP($A196,EVID_OSEVU!$A$1:$M$4972,2,FALSE)</f>
        <v>#N/A</v>
      </c>
      <c r="C196" s="45" t="e">
        <f>VLOOKUP($A196,EVID_OSEVU!$A$1:$M$4972,3,FALSE)</f>
        <v>#N/A</v>
      </c>
      <c r="D196" s="45" t="e">
        <f>VLOOKUP($A196,EVID_OSEVU!$A$1:$M$4972,4,FALSE)</f>
        <v>#N/A</v>
      </c>
      <c r="E196" s="45" t="e">
        <f>VLOOKUP($A196,EVID_OSEVU!$A$1:$M$4972,7,FALSE)</f>
        <v>#N/A</v>
      </c>
      <c r="F196" s="45" t="e">
        <f>VLOOKUP($A196,EVID_OSEVU!$A$1:$M$4972,8,FALSE)</f>
        <v>#N/A</v>
      </c>
      <c r="G196" s="45" t="e">
        <f>VLOOKUP($A196,EVID_OSEVU!$A$1:$M$4972,11,FALSE)</f>
        <v>#N/A</v>
      </c>
      <c r="H196" s="35"/>
      <c r="I196" s="48"/>
      <c r="J196" s="33" t="e">
        <f>VLOOKUP($A196,EVID_OSEVU!$A$1:$M$4972,11,FALSE)</f>
        <v>#N/A</v>
      </c>
      <c r="K196" s="39"/>
      <c r="L196" s="49"/>
      <c r="M196" s="89" t="e">
        <f t="shared" si="2"/>
        <v>#N/A</v>
      </c>
      <c r="N196" s="50"/>
      <c r="O196" s="37" t="e">
        <f>VLOOKUP(EVID_HNOJENI!N196,HNOJIVA_ALL!$A$2:$Z$3303,4,FALSE)</f>
        <v>#N/A</v>
      </c>
      <c r="P196" s="51" t="e">
        <f>ROUND(VLOOKUP(EVID_HNOJENI!N196,HNOJIVA_ALL!$A$2:$Z$3303,14,FALSE)*K196*IF(L196="t",10,IF(L196="kg",0.01,IF(L196="q",1,IF(L196="l",0.01*VLOOKUP(EVID_HNOJENI!N196,HNOJIVA_ALL!$A$2:$AE$3303,31,FALSE),"CHYBA")))),2)</f>
        <v>#N/A</v>
      </c>
      <c r="Q196" s="51" t="e">
        <f>ROUND(VLOOKUP(EVID_HNOJENI!N196,HNOJIVA_ALL!$A$2:$Z$3303,15,FALSE)*K196*IF(L196="t",10,IF(L196="kg",0.01,IF(L196="q",1,IF(L196="l",0.01*VLOOKUP(EVID_HNOJENI!N196,HNOJIVA_ALL!$A$2:$AE$3303,31,FALSE),"CHYBA")))),2)</f>
        <v>#N/A</v>
      </c>
      <c r="R196" s="51" t="e">
        <f>ROUND(VLOOKUP(EVID_HNOJENI!N196,HNOJIVA_ALL!$A$2:$Z$3303,16,FALSE)*K196*IF(L196="t",10,IF(L196="kg",0.01,IF(L196="q",1,IF(L196="l",0.01*VLOOKUP(EVID_HNOJENI!N196,HNOJIVA_ALL!$A$2:$AE$3303,31,FALSE),"CHYBA")))),2)</f>
        <v>#N/A</v>
      </c>
      <c r="S196" s="51" t="e">
        <f>ROUND(VLOOKUP(EVID_HNOJENI!N196,HNOJIVA_ALL!$A$2:$Z$3303,18,FALSE)*K196*IF(L196="t",10,IF(L196="kg",0.01,IF(L196="q",1,IF(L196="l",0.01*VLOOKUP(EVID_HNOJENI!N196,HNOJIVA_ALL!$A$2:$AE$3303,31,FALSE),"CHYBA")))),2)</f>
        <v>#N/A</v>
      </c>
      <c r="T196" s="51" t="e">
        <f>ROUND(VLOOKUP(EVID_HNOJENI!N196,HNOJIVA_ALL!$A$2:$Z$3303,17,FALSE)*K196*IF(L196="t",10,IF(L196="kg",0.01,IF(L196="q",1,IF(L196="l",0.01*VLOOKUP(EVID_HNOJENI!N196,HNOJIVA_ALL!$A$2:$AE$3303,31,FALSE),"CHYBA")))),2)</f>
        <v>#N/A</v>
      </c>
      <c r="U196" s="51" t="e">
        <f>ROUND(VLOOKUP(EVID_HNOJENI!N196,HNOJIVA_ALL!$A$2:$Z$3303,20,FALSE)*K196*IF(L196="t",10,IF(L196="kg",0.01,IF(L196="q",1,IF(L196="l",0.01*VLOOKUP(EVID_HNOJENI!N196,HNOJIVA_ALL!$A$2:$AE$3303,31,FALSE),"CHYBA")))),2)</f>
        <v>#N/A</v>
      </c>
    </row>
    <row r="197" spans="1:21" x14ac:dyDescent="0.2">
      <c r="A197" s="32"/>
      <c r="B197" s="45" t="e">
        <f>VLOOKUP($A197,EVID_OSEVU!$A$1:$M$4972,2,FALSE)</f>
        <v>#N/A</v>
      </c>
      <c r="C197" s="45" t="e">
        <f>VLOOKUP($A197,EVID_OSEVU!$A$1:$M$4972,3,FALSE)</f>
        <v>#N/A</v>
      </c>
      <c r="D197" s="45" t="e">
        <f>VLOOKUP($A197,EVID_OSEVU!$A$1:$M$4972,4,FALSE)</f>
        <v>#N/A</v>
      </c>
      <c r="E197" s="45" t="e">
        <f>VLOOKUP($A197,EVID_OSEVU!$A$1:$M$4972,7,FALSE)</f>
        <v>#N/A</v>
      </c>
      <c r="F197" s="45" t="e">
        <f>VLOOKUP($A197,EVID_OSEVU!$A$1:$M$4972,8,FALSE)</f>
        <v>#N/A</v>
      </c>
      <c r="G197" s="45" t="e">
        <f>VLOOKUP($A197,EVID_OSEVU!$A$1:$M$4972,11,FALSE)</f>
        <v>#N/A</v>
      </c>
      <c r="H197" s="35"/>
      <c r="I197" s="48"/>
      <c r="J197" s="33" t="e">
        <f>VLOOKUP($A197,EVID_OSEVU!$A$1:$M$4972,11,FALSE)</f>
        <v>#N/A</v>
      </c>
      <c r="K197" s="39"/>
      <c r="L197" s="49"/>
      <c r="M197" s="89" t="e">
        <f t="shared" ref="M197:M260" si="3">K197*J197</f>
        <v>#N/A</v>
      </c>
      <c r="N197" s="50"/>
      <c r="O197" s="37" t="e">
        <f>VLOOKUP(EVID_HNOJENI!N197,HNOJIVA_ALL!$A$2:$Z$3303,4,FALSE)</f>
        <v>#N/A</v>
      </c>
      <c r="P197" s="51" t="e">
        <f>ROUND(VLOOKUP(EVID_HNOJENI!N197,HNOJIVA_ALL!$A$2:$Z$3303,14,FALSE)*K197*IF(L197="t",10,IF(L197="kg",0.01,IF(L197="q",1,IF(L197="l",0.01*VLOOKUP(EVID_HNOJENI!N197,HNOJIVA_ALL!$A$2:$AE$3303,31,FALSE),"CHYBA")))),2)</f>
        <v>#N/A</v>
      </c>
      <c r="Q197" s="51" t="e">
        <f>ROUND(VLOOKUP(EVID_HNOJENI!N197,HNOJIVA_ALL!$A$2:$Z$3303,15,FALSE)*K197*IF(L197="t",10,IF(L197="kg",0.01,IF(L197="q",1,IF(L197="l",0.01*VLOOKUP(EVID_HNOJENI!N197,HNOJIVA_ALL!$A$2:$AE$3303,31,FALSE),"CHYBA")))),2)</f>
        <v>#N/A</v>
      </c>
      <c r="R197" s="51" t="e">
        <f>ROUND(VLOOKUP(EVID_HNOJENI!N197,HNOJIVA_ALL!$A$2:$Z$3303,16,FALSE)*K197*IF(L197="t",10,IF(L197="kg",0.01,IF(L197="q",1,IF(L197="l",0.01*VLOOKUP(EVID_HNOJENI!N197,HNOJIVA_ALL!$A$2:$AE$3303,31,FALSE),"CHYBA")))),2)</f>
        <v>#N/A</v>
      </c>
      <c r="S197" s="51" t="e">
        <f>ROUND(VLOOKUP(EVID_HNOJENI!N197,HNOJIVA_ALL!$A$2:$Z$3303,18,FALSE)*K197*IF(L197="t",10,IF(L197="kg",0.01,IF(L197="q",1,IF(L197="l",0.01*VLOOKUP(EVID_HNOJENI!N197,HNOJIVA_ALL!$A$2:$AE$3303,31,FALSE),"CHYBA")))),2)</f>
        <v>#N/A</v>
      </c>
      <c r="T197" s="51" t="e">
        <f>ROUND(VLOOKUP(EVID_HNOJENI!N197,HNOJIVA_ALL!$A$2:$Z$3303,17,FALSE)*K197*IF(L197="t",10,IF(L197="kg",0.01,IF(L197="q",1,IF(L197="l",0.01*VLOOKUP(EVID_HNOJENI!N197,HNOJIVA_ALL!$A$2:$AE$3303,31,FALSE),"CHYBA")))),2)</f>
        <v>#N/A</v>
      </c>
      <c r="U197" s="51" t="e">
        <f>ROUND(VLOOKUP(EVID_HNOJENI!N197,HNOJIVA_ALL!$A$2:$Z$3303,20,FALSE)*K197*IF(L197="t",10,IF(L197="kg",0.01,IF(L197="q",1,IF(L197="l",0.01*VLOOKUP(EVID_HNOJENI!N197,HNOJIVA_ALL!$A$2:$AE$3303,31,FALSE),"CHYBA")))),2)</f>
        <v>#N/A</v>
      </c>
    </row>
    <row r="198" spans="1:21" x14ac:dyDescent="0.2">
      <c r="A198" s="32"/>
      <c r="B198" s="45" t="e">
        <f>VLOOKUP($A198,EVID_OSEVU!$A$1:$M$4972,2,FALSE)</f>
        <v>#N/A</v>
      </c>
      <c r="C198" s="45" t="e">
        <f>VLOOKUP($A198,EVID_OSEVU!$A$1:$M$4972,3,FALSE)</f>
        <v>#N/A</v>
      </c>
      <c r="D198" s="45" t="e">
        <f>VLOOKUP($A198,EVID_OSEVU!$A$1:$M$4972,4,FALSE)</f>
        <v>#N/A</v>
      </c>
      <c r="E198" s="45" t="e">
        <f>VLOOKUP($A198,EVID_OSEVU!$A$1:$M$4972,7,FALSE)</f>
        <v>#N/A</v>
      </c>
      <c r="F198" s="45" t="e">
        <f>VLOOKUP($A198,EVID_OSEVU!$A$1:$M$4972,8,FALSE)</f>
        <v>#N/A</v>
      </c>
      <c r="G198" s="45" t="e">
        <f>VLOOKUP($A198,EVID_OSEVU!$A$1:$M$4972,11,FALSE)</f>
        <v>#N/A</v>
      </c>
      <c r="H198" s="35"/>
      <c r="I198" s="48"/>
      <c r="J198" s="33" t="e">
        <f>VLOOKUP($A198,EVID_OSEVU!$A$1:$M$4972,11,FALSE)</f>
        <v>#N/A</v>
      </c>
      <c r="K198" s="39"/>
      <c r="L198" s="49"/>
      <c r="M198" s="89" t="e">
        <f t="shared" si="3"/>
        <v>#N/A</v>
      </c>
      <c r="N198" s="50"/>
      <c r="O198" s="37" t="e">
        <f>VLOOKUP(EVID_HNOJENI!N198,HNOJIVA_ALL!$A$2:$Z$3303,4,FALSE)</f>
        <v>#N/A</v>
      </c>
      <c r="P198" s="51" t="e">
        <f>ROUND(VLOOKUP(EVID_HNOJENI!N198,HNOJIVA_ALL!$A$2:$Z$3303,14,FALSE)*K198*IF(L198="t",10,IF(L198="kg",0.01,IF(L198="q",1,IF(L198="l",0.01*VLOOKUP(EVID_HNOJENI!N198,HNOJIVA_ALL!$A$2:$AE$3303,31,FALSE),"CHYBA")))),2)</f>
        <v>#N/A</v>
      </c>
      <c r="Q198" s="51" t="e">
        <f>ROUND(VLOOKUP(EVID_HNOJENI!N198,HNOJIVA_ALL!$A$2:$Z$3303,15,FALSE)*K198*IF(L198="t",10,IF(L198="kg",0.01,IF(L198="q",1,IF(L198="l",0.01*VLOOKUP(EVID_HNOJENI!N198,HNOJIVA_ALL!$A$2:$AE$3303,31,FALSE),"CHYBA")))),2)</f>
        <v>#N/A</v>
      </c>
      <c r="R198" s="51" t="e">
        <f>ROUND(VLOOKUP(EVID_HNOJENI!N198,HNOJIVA_ALL!$A$2:$Z$3303,16,FALSE)*K198*IF(L198="t",10,IF(L198="kg",0.01,IF(L198="q",1,IF(L198="l",0.01*VLOOKUP(EVID_HNOJENI!N198,HNOJIVA_ALL!$A$2:$AE$3303,31,FALSE),"CHYBA")))),2)</f>
        <v>#N/A</v>
      </c>
      <c r="S198" s="51" t="e">
        <f>ROUND(VLOOKUP(EVID_HNOJENI!N198,HNOJIVA_ALL!$A$2:$Z$3303,18,FALSE)*K198*IF(L198="t",10,IF(L198="kg",0.01,IF(L198="q",1,IF(L198="l",0.01*VLOOKUP(EVID_HNOJENI!N198,HNOJIVA_ALL!$A$2:$AE$3303,31,FALSE),"CHYBA")))),2)</f>
        <v>#N/A</v>
      </c>
      <c r="T198" s="51" t="e">
        <f>ROUND(VLOOKUP(EVID_HNOJENI!N198,HNOJIVA_ALL!$A$2:$Z$3303,17,FALSE)*K198*IF(L198="t",10,IF(L198="kg",0.01,IF(L198="q",1,IF(L198="l",0.01*VLOOKUP(EVID_HNOJENI!N198,HNOJIVA_ALL!$A$2:$AE$3303,31,FALSE),"CHYBA")))),2)</f>
        <v>#N/A</v>
      </c>
      <c r="U198" s="51" t="e">
        <f>ROUND(VLOOKUP(EVID_HNOJENI!N198,HNOJIVA_ALL!$A$2:$Z$3303,20,FALSE)*K198*IF(L198="t",10,IF(L198="kg",0.01,IF(L198="q",1,IF(L198="l",0.01*VLOOKUP(EVID_HNOJENI!N198,HNOJIVA_ALL!$A$2:$AE$3303,31,FALSE),"CHYBA")))),2)</f>
        <v>#N/A</v>
      </c>
    </row>
    <row r="199" spans="1:21" x14ac:dyDescent="0.2">
      <c r="A199" s="32"/>
      <c r="B199" s="45" t="e">
        <f>VLOOKUP($A199,EVID_OSEVU!$A$1:$M$4972,2,FALSE)</f>
        <v>#N/A</v>
      </c>
      <c r="C199" s="45" t="e">
        <f>VLOOKUP($A199,EVID_OSEVU!$A$1:$M$4972,3,FALSE)</f>
        <v>#N/A</v>
      </c>
      <c r="D199" s="45" t="e">
        <f>VLOOKUP($A199,EVID_OSEVU!$A$1:$M$4972,4,FALSE)</f>
        <v>#N/A</v>
      </c>
      <c r="E199" s="45" t="e">
        <f>VLOOKUP($A199,EVID_OSEVU!$A$1:$M$4972,7,FALSE)</f>
        <v>#N/A</v>
      </c>
      <c r="F199" s="45" t="e">
        <f>VLOOKUP($A199,EVID_OSEVU!$A$1:$M$4972,8,FALSE)</f>
        <v>#N/A</v>
      </c>
      <c r="G199" s="45" t="e">
        <f>VLOOKUP($A199,EVID_OSEVU!$A$1:$M$4972,11,FALSE)</f>
        <v>#N/A</v>
      </c>
      <c r="H199" s="35"/>
      <c r="I199" s="48"/>
      <c r="J199" s="33" t="e">
        <f>VLOOKUP($A199,EVID_OSEVU!$A$1:$M$4972,11,FALSE)</f>
        <v>#N/A</v>
      </c>
      <c r="K199" s="39"/>
      <c r="L199" s="49"/>
      <c r="M199" s="89" t="e">
        <f t="shared" si="3"/>
        <v>#N/A</v>
      </c>
      <c r="N199" s="50"/>
      <c r="O199" s="37" t="e">
        <f>VLOOKUP(EVID_HNOJENI!N199,HNOJIVA_ALL!$A$2:$Z$3303,4,FALSE)</f>
        <v>#N/A</v>
      </c>
      <c r="P199" s="51" t="e">
        <f>ROUND(VLOOKUP(EVID_HNOJENI!N199,HNOJIVA_ALL!$A$2:$Z$3303,14,FALSE)*K199*IF(L199="t",10,IF(L199="kg",0.01,IF(L199="q",1,IF(L199="l",0.01*VLOOKUP(EVID_HNOJENI!N199,HNOJIVA_ALL!$A$2:$AE$3303,31,FALSE),"CHYBA")))),2)</f>
        <v>#N/A</v>
      </c>
      <c r="Q199" s="51" t="e">
        <f>ROUND(VLOOKUP(EVID_HNOJENI!N199,HNOJIVA_ALL!$A$2:$Z$3303,15,FALSE)*K199*IF(L199="t",10,IF(L199="kg",0.01,IF(L199="q",1,IF(L199="l",0.01*VLOOKUP(EVID_HNOJENI!N199,HNOJIVA_ALL!$A$2:$AE$3303,31,FALSE),"CHYBA")))),2)</f>
        <v>#N/A</v>
      </c>
      <c r="R199" s="51" t="e">
        <f>ROUND(VLOOKUP(EVID_HNOJENI!N199,HNOJIVA_ALL!$A$2:$Z$3303,16,FALSE)*K199*IF(L199="t",10,IF(L199="kg",0.01,IF(L199="q",1,IF(L199="l",0.01*VLOOKUP(EVID_HNOJENI!N199,HNOJIVA_ALL!$A$2:$AE$3303,31,FALSE),"CHYBA")))),2)</f>
        <v>#N/A</v>
      </c>
      <c r="S199" s="51" t="e">
        <f>ROUND(VLOOKUP(EVID_HNOJENI!N199,HNOJIVA_ALL!$A$2:$Z$3303,18,FALSE)*K199*IF(L199="t",10,IF(L199="kg",0.01,IF(L199="q",1,IF(L199="l",0.01*VLOOKUP(EVID_HNOJENI!N199,HNOJIVA_ALL!$A$2:$AE$3303,31,FALSE),"CHYBA")))),2)</f>
        <v>#N/A</v>
      </c>
      <c r="T199" s="51" t="e">
        <f>ROUND(VLOOKUP(EVID_HNOJENI!N199,HNOJIVA_ALL!$A$2:$Z$3303,17,FALSE)*K199*IF(L199="t",10,IF(L199="kg",0.01,IF(L199="q",1,IF(L199="l",0.01*VLOOKUP(EVID_HNOJENI!N199,HNOJIVA_ALL!$A$2:$AE$3303,31,FALSE),"CHYBA")))),2)</f>
        <v>#N/A</v>
      </c>
      <c r="U199" s="51" t="e">
        <f>ROUND(VLOOKUP(EVID_HNOJENI!N199,HNOJIVA_ALL!$A$2:$Z$3303,20,FALSE)*K199*IF(L199="t",10,IF(L199="kg",0.01,IF(L199="q",1,IF(L199="l",0.01*VLOOKUP(EVID_HNOJENI!N199,HNOJIVA_ALL!$A$2:$AE$3303,31,FALSE),"CHYBA")))),2)</f>
        <v>#N/A</v>
      </c>
    </row>
    <row r="200" spans="1:21" x14ac:dyDescent="0.2">
      <c r="A200" s="32"/>
      <c r="B200" s="45" t="e">
        <f>VLOOKUP($A200,EVID_OSEVU!$A$1:$M$4972,2,FALSE)</f>
        <v>#N/A</v>
      </c>
      <c r="C200" s="45" t="e">
        <f>VLOOKUP($A200,EVID_OSEVU!$A$1:$M$4972,3,FALSE)</f>
        <v>#N/A</v>
      </c>
      <c r="D200" s="45" t="e">
        <f>VLOOKUP($A200,EVID_OSEVU!$A$1:$M$4972,4,FALSE)</f>
        <v>#N/A</v>
      </c>
      <c r="E200" s="45" t="e">
        <f>VLOOKUP($A200,EVID_OSEVU!$A$1:$M$4972,7,FALSE)</f>
        <v>#N/A</v>
      </c>
      <c r="F200" s="45" t="e">
        <f>VLOOKUP($A200,EVID_OSEVU!$A$1:$M$4972,8,FALSE)</f>
        <v>#N/A</v>
      </c>
      <c r="G200" s="45" t="e">
        <f>VLOOKUP($A200,EVID_OSEVU!$A$1:$M$4972,11,FALSE)</f>
        <v>#N/A</v>
      </c>
      <c r="H200" s="35"/>
      <c r="I200" s="48"/>
      <c r="J200" s="33" t="e">
        <f>VLOOKUP($A200,EVID_OSEVU!$A$1:$M$4972,11,FALSE)</f>
        <v>#N/A</v>
      </c>
      <c r="K200" s="39"/>
      <c r="L200" s="49"/>
      <c r="M200" s="89" t="e">
        <f t="shared" si="3"/>
        <v>#N/A</v>
      </c>
      <c r="N200" s="50"/>
      <c r="O200" s="37" t="e">
        <f>VLOOKUP(EVID_HNOJENI!N200,HNOJIVA_ALL!$A$2:$Z$3303,4,FALSE)</f>
        <v>#N/A</v>
      </c>
      <c r="P200" s="51" t="e">
        <f>ROUND(VLOOKUP(EVID_HNOJENI!N200,HNOJIVA_ALL!$A$2:$Z$3303,14,FALSE)*K200*IF(L200="t",10,IF(L200="kg",0.01,IF(L200="q",1,IF(L200="l",0.01*VLOOKUP(EVID_HNOJENI!N200,HNOJIVA_ALL!$A$2:$AE$3303,31,FALSE),"CHYBA")))),2)</f>
        <v>#N/A</v>
      </c>
      <c r="Q200" s="51" t="e">
        <f>ROUND(VLOOKUP(EVID_HNOJENI!N200,HNOJIVA_ALL!$A$2:$Z$3303,15,FALSE)*K200*IF(L200="t",10,IF(L200="kg",0.01,IF(L200="q",1,IF(L200="l",0.01*VLOOKUP(EVID_HNOJENI!N200,HNOJIVA_ALL!$A$2:$AE$3303,31,FALSE),"CHYBA")))),2)</f>
        <v>#N/A</v>
      </c>
      <c r="R200" s="51" t="e">
        <f>ROUND(VLOOKUP(EVID_HNOJENI!N200,HNOJIVA_ALL!$A$2:$Z$3303,16,FALSE)*K200*IF(L200="t",10,IF(L200="kg",0.01,IF(L200="q",1,IF(L200="l",0.01*VLOOKUP(EVID_HNOJENI!N200,HNOJIVA_ALL!$A$2:$AE$3303,31,FALSE),"CHYBA")))),2)</f>
        <v>#N/A</v>
      </c>
      <c r="S200" s="51" t="e">
        <f>ROUND(VLOOKUP(EVID_HNOJENI!N200,HNOJIVA_ALL!$A$2:$Z$3303,18,FALSE)*K200*IF(L200="t",10,IF(L200="kg",0.01,IF(L200="q",1,IF(L200="l",0.01*VLOOKUP(EVID_HNOJENI!N200,HNOJIVA_ALL!$A$2:$AE$3303,31,FALSE),"CHYBA")))),2)</f>
        <v>#N/A</v>
      </c>
      <c r="T200" s="51" t="e">
        <f>ROUND(VLOOKUP(EVID_HNOJENI!N200,HNOJIVA_ALL!$A$2:$Z$3303,17,FALSE)*K200*IF(L200="t",10,IF(L200="kg",0.01,IF(L200="q",1,IF(L200="l",0.01*VLOOKUP(EVID_HNOJENI!N200,HNOJIVA_ALL!$A$2:$AE$3303,31,FALSE),"CHYBA")))),2)</f>
        <v>#N/A</v>
      </c>
      <c r="U200" s="51" t="e">
        <f>ROUND(VLOOKUP(EVID_HNOJENI!N200,HNOJIVA_ALL!$A$2:$Z$3303,20,FALSE)*K200*IF(L200="t",10,IF(L200="kg",0.01,IF(L200="q",1,IF(L200="l",0.01*VLOOKUP(EVID_HNOJENI!N200,HNOJIVA_ALL!$A$2:$AE$3303,31,FALSE),"CHYBA")))),2)</f>
        <v>#N/A</v>
      </c>
    </row>
    <row r="201" spans="1:21" x14ac:dyDescent="0.2">
      <c r="A201" s="32"/>
      <c r="B201" s="45" t="e">
        <f>VLOOKUP($A201,EVID_OSEVU!$A$1:$M$4972,2,FALSE)</f>
        <v>#N/A</v>
      </c>
      <c r="C201" s="45" t="e">
        <f>VLOOKUP($A201,EVID_OSEVU!$A$1:$M$4972,3,FALSE)</f>
        <v>#N/A</v>
      </c>
      <c r="D201" s="45" t="e">
        <f>VLOOKUP($A201,EVID_OSEVU!$A$1:$M$4972,4,FALSE)</f>
        <v>#N/A</v>
      </c>
      <c r="E201" s="45" t="e">
        <f>VLOOKUP($A201,EVID_OSEVU!$A$1:$M$4972,7,FALSE)</f>
        <v>#N/A</v>
      </c>
      <c r="F201" s="45" t="e">
        <f>VLOOKUP($A201,EVID_OSEVU!$A$1:$M$4972,8,FALSE)</f>
        <v>#N/A</v>
      </c>
      <c r="G201" s="45" t="e">
        <f>VLOOKUP($A201,EVID_OSEVU!$A$1:$M$4972,11,FALSE)</f>
        <v>#N/A</v>
      </c>
      <c r="H201" s="35"/>
      <c r="I201" s="48"/>
      <c r="J201" s="33" t="e">
        <f>VLOOKUP($A201,EVID_OSEVU!$A$1:$M$4972,11,FALSE)</f>
        <v>#N/A</v>
      </c>
      <c r="K201" s="39"/>
      <c r="L201" s="49"/>
      <c r="M201" s="89" t="e">
        <f t="shared" si="3"/>
        <v>#N/A</v>
      </c>
      <c r="N201" s="50"/>
      <c r="O201" s="37" t="e">
        <f>VLOOKUP(EVID_HNOJENI!N201,HNOJIVA_ALL!$A$2:$Z$3303,4,FALSE)</f>
        <v>#N/A</v>
      </c>
      <c r="P201" s="51" t="e">
        <f>ROUND(VLOOKUP(EVID_HNOJENI!N201,HNOJIVA_ALL!$A$2:$Z$3303,14,FALSE)*K201*IF(L201="t",10,IF(L201="kg",0.01,IF(L201="q",1,IF(L201="l",0.01*VLOOKUP(EVID_HNOJENI!N201,HNOJIVA_ALL!$A$2:$AE$3303,31,FALSE),"CHYBA")))),2)</f>
        <v>#N/A</v>
      </c>
      <c r="Q201" s="51" t="e">
        <f>ROUND(VLOOKUP(EVID_HNOJENI!N201,HNOJIVA_ALL!$A$2:$Z$3303,15,FALSE)*K201*IF(L201="t",10,IF(L201="kg",0.01,IF(L201="q",1,IF(L201="l",0.01*VLOOKUP(EVID_HNOJENI!N201,HNOJIVA_ALL!$A$2:$AE$3303,31,FALSE),"CHYBA")))),2)</f>
        <v>#N/A</v>
      </c>
      <c r="R201" s="51" t="e">
        <f>ROUND(VLOOKUP(EVID_HNOJENI!N201,HNOJIVA_ALL!$A$2:$Z$3303,16,FALSE)*K201*IF(L201="t",10,IF(L201="kg",0.01,IF(L201="q",1,IF(L201="l",0.01*VLOOKUP(EVID_HNOJENI!N201,HNOJIVA_ALL!$A$2:$AE$3303,31,FALSE),"CHYBA")))),2)</f>
        <v>#N/A</v>
      </c>
      <c r="S201" s="51" t="e">
        <f>ROUND(VLOOKUP(EVID_HNOJENI!N201,HNOJIVA_ALL!$A$2:$Z$3303,18,FALSE)*K201*IF(L201="t",10,IF(L201="kg",0.01,IF(L201="q",1,IF(L201="l",0.01*VLOOKUP(EVID_HNOJENI!N201,HNOJIVA_ALL!$A$2:$AE$3303,31,FALSE),"CHYBA")))),2)</f>
        <v>#N/A</v>
      </c>
      <c r="T201" s="51" t="e">
        <f>ROUND(VLOOKUP(EVID_HNOJENI!N201,HNOJIVA_ALL!$A$2:$Z$3303,17,FALSE)*K201*IF(L201="t",10,IF(L201="kg",0.01,IF(L201="q",1,IF(L201="l",0.01*VLOOKUP(EVID_HNOJENI!N201,HNOJIVA_ALL!$A$2:$AE$3303,31,FALSE),"CHYBA")))),2)</f>
        <v>#N/A</v>
      </c>
      <c r="U201" s="51" t="e">
        <f>ROUND(VLOOKUP(EVID_HNOJENI!N201,HNOJIVA_ALL!$A$2:$Z$3303,20,FALSE)*K201*IF(L201="t",10,IF(L201="kg",0.01,IF(L201="q",1,IF(L201="l",0.01*VLOOKUP(EVID_HNOJENI!N201,HNOJIVA_ALL!$A$2:$AE$3303,31,FALSE),"CHYBA")))),2)</f>
        <v>#N/A</v>
      </c>
    </row>
    <row r="202" spans="1:21" x14ac:dyDescent="0.2">
      <c r="A202" s="32"/>
      <c r="B202" s="45" t="e">
        <f>VLOOKUP($A202,EVID_OSEVU!$A$1:$M$4972,2,FALSE)</f>
        <v>#N/A</v>
      </c>
      <c r="C202" s="45" t="e">
        <f>VLOOKUP($A202,EVID_OSEVU!$A$1:$M$4972,3,FALSE)</f>
        <v>#N/A</v>
      </c>
      <c r="D202" s="45" t="e">
        <f>VLOOKUP($A202,EVID_OSEVU!$A$1:$M$4972,4,FALSE)</f>
        <v>#N/A</v>
      </c>
      <c r="E202" s="45" t="e">
        <f>VLOOKUP($A202,EVID_OSEVU!$A$1:$M$4972,7,FALSE)</f>
        <v>#N/A</v>
      </c>
      <c r="F202" s="45" t="e">
        <f>VLOOKUP($A202,EVID_OSEVU!$A$1:$M$4972,8,FALSE)</f>
        <v>#N/A</v>
      </c>
      <c r="G202" s="45" t="e">
        <f>VLOOKUP($A202,EVID_OSEVU!$A$1:$M$4972,11,FALSE)</f>
        <v>#N/A</v>
      </c>
      <c r="H202" s="35"/>
      <c r="I202" s="48"/>
      <c r="J202" s="33" t="e">
        <f>VLOOKUP($A202,EVID_OSEVU!$A$1:$M$4972,11,FALSE)</f>
        <v>#N/A</v>
      </c>
      <c r="K202" s="39"/>
      <c r="L202" s="49"/>
      <c r="M202" s="89" t="e">
        <f t="shared" si="3"/>
        <v>#N/A</v>
      </c>
      <c r="N202" s="50"/>
      <c r="O202" s="37" t="e">
        <f>VLOOKUP(EVID_HNOJENI!N202,HNOJIVA_ALL!$A$2:$Z$3303,4,FALSE)</f>
        <v>#N/A</v>
      </c>
      <c r="P202" s="51" t="e">
        <f>ROUND(VLOOKUP(EVID_HNOJENI!N202,HNOJIVA_ALL!$A$2:$Z$3303,14,FALSE)*K202*IF(L202="t",10,IF(L202="kg",0.01,IF(L202="q",1,IF(L202="l",0.01*VLOOKUP(EVID_HNOJENI!N202,HNOJIVA_ALL!$A$2:$AE$3303,31,FALSE),"CHYBA")))),2)</f>
        <v>#N/A</v>
      </c>
      <c r="Q202" s="51" t="e">
        <f>ROUND(VLOOKUP(EVID_HNOJENI!N202,HNOJIVA_ALL!$A$2:$Z$3303,15,FALSE)*K202*IF(L202="t",10,IF(L202="kg",0.01,IF(L202="q",1,IF(L202="l",0.01*VLOOKUP(EVID_HNOJENI!N202,HNOJIVA_ALL!$A$2:$AE$3303,31,FALSE),"CHYBA")))),2)</f>
        <v>#N/A</v>
      </c>
      <c r="R202" s="51" t="e">
        <f>ROUND(VLOOKUP(EVID_HNOJENI!N202,HNOJIVA_ALL!$A$2:$Z$3303,16,FALSE)*K202*IF(L202="t",10,IF(L202="kg",0.01,IF(L202="q",1,IF(L202="l",0.01*VLOOKUP(EVID_HNOJENI!N202,HNOJIVA_ALL!$A$2:$AE$3303,31,FALSE),"CHYBA")))),2)</f>
        <v>#N/A</v>
      </c>
      <c r="S202" s="51" t="e">
        <f>ROUND(VLOOKUP(EVID_HNOJENI!N202,HNOJIVA_ALL!$A$2:$Z$3303,18,FALSE)*K202*IF(L202="t",10,IF(L202="kg",0.01,IF(L202="q",1,IF(L202="l",0.01*VLOOKUP(EVID_HNOJENI!N202,HNOJIVA_ALL!$A$2:$AE$3303,31,FALSE),"CHYBA")))),2)</f>
        <v>#N/A</v>
      </c>
      <c r="T202" s="51" t="e">
        <f>ROUND(VLOOKUP(EVID_HNOJENI!N202,HNOJIVA_ALL!$A$2:$Z$3303,17,FALSE)*K202*IF(L202="t",10,IF(L202="kg",0.01,IF(L202="q",1,IF(L202="l",0.01*VLOOKUP(EVID_HNOJENI!N202,HNOJIVA_ALL!$A$2:$AE$3303,31,FALSE),"CHYBA")))),2)</f>
        <v>#N/A</v>
      </c>
      <c r="U202" s="51" t="e">
        <f>ROUND(VLOOKUP(EVID_HNOJENI!N202,HNOJIVA_ALL!$A$2:$Z$3303,20,FALSE)*K202*IF(L202="t",10,IF(L202="kg",0.01,IF(L202="q",1,IF(L202="l",0.01*VLOOKUP(EVID_HNOJENI!N202,HNOJIVA_ALL!$A$2:$AE$3303,31,FALSE),"CHYBA")))),2)</f>
        <v>#N/A</v>
      </c>
    </row>
    <row r="203" spans="1:21" x14ac:dyDescent="0.2">
      <c r="A203" s="32"/>
      <c r="B203" s="45" t="e">
        <f>VLOOKUP($A203,EVID_OSEVU!$A$1:$M$4972,2,FALSE)</f>
        <v>#N/A</v>
      </c>
      <c r="C203" s="45" t="e">
        <f>VLOOKUP($A203,EVID_OSEVU!$A$1:$M$4972,3,FALSE)</f>
        <v>#N/A</v>
      </c>
      <c r="D203" s="45" t="e">
        <f>VLOOKUP($A203,EVID_OSEVU!$A$1:$M$4972,4,FALSE)</f>
        <v>#N/A</v>
      </c>
      <c r="E203" s="45" t="e">
        <f>VLOOKUP($A203,EVID_OSEVU!$A$1:$M$4972,7,FALSE)</f>
        <v>#N/A</v>
      </c>
      <c r="F203" s="45" t="e">
        <f>VLOOKUP($A203,EVID_OSEVU!$A$1:$M$4972,8,FALSE)</f>
        <v>#N/A</v>
      </c>
      <c r="G203" s="45" t="e">
        <f>VLOOKUP($A203,EVID_OSEVU!$A$1:$M$4972,11,FALSE)</f>
        <v>#N/A</v>
      </c>
      <c r="H203" s="35"/>
      <c r="I203" s="48"/>
      <c r="J203" s="33" t="e">
        <f>VLOOKUP($A203,EVID_OSEVU!$A$1:$M$4972,11,FALSE)</f>
        <v>#N/A</v>
      </c>
      <c r="K203" s="39"/>
      <c r="L203" s="49"/>
      <c r="M203" s="89" t="e">
        <f t="shared" si="3"/>
        <v>#N/A</v>
      </c>
      <c r="N203" s="50"/>
      <c r="O203" s="37" t="e">
        <f>VLOOKUP(EVID_HNOJENI!N203,HNOJIVA_ALL!$A$2:$Z$3303,4,FALSE)</f>
        <v>#N/A</v>
      </c>
      <c r="P203" s="51" t="e">
        <f>ROUND(VLOOKUP(EVID_HNOJENI!N203,HNOJIVA_ALL!$A$2:$Z$3303,14,FALSE)*K203*IF(L203="t",10,IF(L203="kg",0.01,IF(L203="q",1,IF(L203="l",0.01*VLOOKUP(EVID_HNOJENI!N203,HNOJIVA_ALL!$A$2:$AE$3303,31,FALSE),"CHYBA")))),2)</f>
        <v>#N/A</v>
      </c>
      <c r="Q203" s="51" t="e">
        <f>ROUND(VLOOKUP(EVID_HNOJENI!N203,HNOJIVA_ALL!$A$2:$Z$3303,15,FALSE)*K203*IF(L203="t",10,IF(L203="kg",0.01,IF(L203="q",1,IF(L203="l",0.01*VLOOKUP(EVID_HNOJENI!N203,HNOJIVA_ALL!$A$2:$AE$3303,31,FALSE),"CHYBA")))),2)</f>
        <v>#N/A</v>
      </c>
      <c r="R203" s="51" t="e">
        <f>ROUND(VLOOKUP(EVID_HNOJENI!N203,HNOJIVA_ALL!$A$2:$Z$3303,16,FALSE)*K203*IF(L203="t",10,IF(L203="kg",0.01,IF(L203="q",1,IF(L203="l",0.01*VLOOKUP(EVID_HNOJENI!N203,HNOJIVA_ALL!$A$2:$AE$3303,31,FALSE),"CHYBA")))),2)</f>
        <v>#N/A</v>
      </c>
      <c r="S203" s="51" t="e">
        <f>ROUND(VLOOKUP(EVID_HNOJENI!N203,HNOJIVA_ALL!$A$2:$Z$3303,18,FALSE)*K203*IF(L203="t",10,IF(L203="kg",0.01,IF(L203="q",1,IF(L203="l",0.01*VLOOKUP(EVID_HNOJENI!N203,HNOJIVA_ALL!$A$2:$AE$3303,31,FALSE),"CHYBA")))),2)</f>
        <v>#N/A</v>
      </c>
      <c r="T203" s="51" t="e">
        <f>ROUND(VLOOKUP(EVID_HNOJENI!N203,HNOJIVA_ALL!$A$2:$Z$3303,17,FALSE)*K203*IF(L203="t",10,IF(L203="kg",0.01,IF(L203="q",1,IF(L203="l",0.01*VLOOKUP(EVID_HNOJENI!N203,HNOJIVA_ALL!$A$2:$AE$3303,31,FALSE),"CHYBA")))),2)</f>
        <v>#N/A</v>
      </c>
      <c r="U203" s="51" t="e">
        <f>ROUND(VLOOKUP(EVID_HNOJENI!N203,HNOJIVA_ALL!$A$2:$Z$3303,20,FALSE)*K203*IF(L203="t",10,IF(L203="kg",0.01,IF(L203="q",1,IF(L203="l",0.01*VLOOKUP(EVID_HNOJENI!N203,HNOJIVA_ALL!$A$2:$AE$3303,31,FALSE),"CHYBA")))),2)</f>
        <v>#N/A</v>
      </c>
    </row>
    <row r="204" spans="1:21" x14ac:dyDescent="0.2">
      <c r="A204" s="32"/>
      <c r="B204" s="45" t="e">
        <f>VLOOKUP($A204,EVID_OSEVU!$A$1:$M$4972,2,FALSE)</f>
        <v>#N/A</v>
      </c>
      <c r="C204" s="45" t="e">
        <f>VLOOKUP($A204,EVID_OSEVU!$A$1:$M$4972,3,FALSE)</f>
        <v>#N/A</v>
      </c>
      <c r="D204" s="45" t="e">
        <f>VLOOKUP($A204,EVID_OSEVU!$A$1:$M$4972,4,FALSE)</f>
        <v>#N/A</v>
      </c>
      <c r="E204" s="45" t="e">
        <f>VLOOKUP($A204,EVID_OSEVU!$A$1:$M$4972,7,FALSE)</f>
        <v>#N/A</v>
      </c>
      <c r="F204" s="45" t="e">
        <f>VLOOKUP($A204,EVID_OSEVU!$A$1:$M$4972,8,FALSE)</f>
        <v>#N/A</v>
      </c>
      <c r="G204" s="45" t="e">
        <f>VLOOKUP($A204,EVID_OSEVU!$A$1:$M$4972,11,FALSE)</f>
        <v>#N/A</v>
      </c>
      <c r="H204" s="35"/>
      <c r="I204" s="48"/>
      <c r="J204" s="33" t="e">
        <f>VLOOKUP($A204,EVID_OSEVU!$A$1:$M$4972,11,FALSE)</f>
        <v>#N/A</v>
      </c>
      <c r="K204" s="39"/>
      <c r="L204" s="49"/>
      <c r="M204" s="89" t="e">
        <f t="shared" si="3"/>
        <v>#N/A</v>
      </c>
      <c r="N204" s="50"/>
      <c r="O204" s="37" t="e">
        <f>VLOOKUP(EVID_HNOJENI!N204,HNOJIVA_ALL!$A$2:$Z$3303,4,FALSE)</f>
        <v>#N/A</v>
      </c>
      <c r="P204" s="51" t="e">
        <f>ROUND(VLOOKUP(EVID_HNOJENI!N204,HNOJIVA_ALL!$A$2:$Z$3303,14,FALSE)*K204*IF(L204="t",10,IF(L204="kg",0.01,IF(L204="q",1,IF(L204="l",0.01*VLOOKUP(EVID_HNOJENI!N204,HNOJIVA_ALL!$A$2:$AE$3303,31,FALSE),"CHYBA")))),2)</f>
        <v>#N/A</v>
      </c>
      <c r="Q204" s="51" t="e">
        <f>ROUND(VLOOKUP(EVID_HNOJENI!N204,HNOJIVA_ALL!$A$2:$Z$3303,15,FALSE)*K204*IF(L204="t",10,IF(L204="kg",0.01,IF(L204="q",1,IF(L204="l",0.01*VLOOKUP(EVID_HNOJENI!N204,HNOJIVA_ALL!$A$2:$AE$3303,31,FALSE),"CHYBA")))),2)</f>
        <v>#N/A</v>
      </c>
      <c r="R204" s="51" t="e">
        <f>ROUND(VLOOKUP(EVID_HNOJENI!N204,HNOJIVA_ALL!$A$2:$Z$3303,16,FALSE)*K204*IF(L204="t",10,IF(L204="kg",0.01,IF(L204="q",1,IF(L204="l",0.01*VLOOKUP(EVID_HNOJENI!N204,HNOJIVA_ALL!$A$2:$AE$3303,31,FALSE),"CHYBA")))),2)</f>
        <v>#N/A</v>
      </c>
      <c r="S204" s="51" t="e">
        <f>ROUND(VLOOKUP(EVID_HNOJENI!N204,HNOJIVA_ALL!$A$2:$Z$3303,18,FALSE)*K204*IF(L204="t",10,IF(L204="kg",0.01,IF(L204="q",1,IF(L204="l",0.01*VLOOKUP(EVID_HNOJENI!N204,HNOJIVA_ALL!$A$2:$AE$3303,31,FALSE),"CHYBA")))),2)</f>
        <v>#N/A</v>
      </c>
      <c r="T204" s="51" t="e">
        <f>ROUND(VLOOKUP(EVID_HNOJENI!N204,HNOJIVA_ALL!$A$2:$Z$3303,17,FALSE)*K204*IF(L204="t",10,IF(L204="kg",0.01,IF(L204="q",1,IF(L204="l",0.01*VLOOKUP(EVID_HNOJENI!N204,HNOJIVA_ALL!$A$2:$AE$3303,31,FALSE),"CHYBA")))),2)</f>
        <v>#N/A</v>
      </c>
      <c r="U204" s="51" t="e">
        <f>ROUND(VLOOKUP(EVID_HNOJENI!N204,HNOJIVA_ALL!$A$2:$Z$3303,20,FALSE)*K204*IF(L204="t",10,IF(L204="kg",0.01,IF(L204="q",1,IF(L204="l",0.01*VLOOKUP(EVID_HNOJENI!N204,HNOJIVA_ALL!$A$2:$AE$3303,31,FALSE),"CHYBA")))),2)</f>
        <v>#N/A</v>
      </c>
    </row>
    <row r="205" spans="1:21" x14ac:dyDescent="0.2">
      <c r="A205" s="32"/>
      <c r="B205" s="45" t="e">
        <f>VLOOKUP($A205,EVID_OSEVU!$A$1:$M$4972,2,FALSE)</f>
        <v>#N/A</v>
      </c>
      <c r="C205" s="45" t="e">
        <f>VLOOKUP($A205,EVID_OSEVU!$A$1:$M$4972,3,FALSE)</f>
        <v>#N/A</v>
      </c>
      <c r="D205" s="45" t="e">
        <f>VLOOKUP($A205,EVID_OSEVU!$A$1:$M$4972,4,FALSE)</f>
        <v>#N/A</v>
      </c>
      <c r="E205" s="45" t="e">
        <f>VLOOKUP($A205,EVID_OSEVU!$A$1:$M$4972,7,FALSE)</f>
        <v>#N/A</v>
      </c>
      <c r="F205" s="45" t="e">
        <f>VLOOKUP($A205,EVID_OSEVU!$A$1:$M$4972,8,FALSE)</f>
        <v>#N/A</v>
      </c>
      <c r="G205" s="45" t="e">
        <f>VLOOKUP($A205,EVID_OSEVU!$A$1:$M$4972,11,FALSE)</f>
        <v>#N/A</v>
      </c>
      <c r="H205" s="35"/>
      <c r="I205" s="48"/>
      <c r="J205" s="33" t="e">
        <f>VLOOKUP($A205,EVID_OSEVU!$A$1:$M$4972,11,FALSE)</f>
        <v>#N/A</v>
      </c>
      <c r="K205" s="39"/>
      <c r="L205" s="49"/>
      <c r="M205" s="89" t="e">
        <f t="shared" si="3"/>
        <v>#N/A</v>
      </c>
      <c r="N205" s="50"/>
      <c r="O205" s="37" t="e">
        <f>VLOOKUP(EVID_HNOJENI!N205,HNOJIVA_ALL!$A$2:$Z$3303,4,FALSE)</f>
        <v>#N/A</v>
      </c>
      <c r="P205" s="51" t="e">
        <f>ROUND(VLOOKUP(EVID_HNOJENI!N205,HNOJIVA_ALL!$A$2:$Z$3303,14,FALSE)*K205*IF(L205="t",10,IF(L205="kg",0.01,IF(L205="q",1,IF(L205="l",0.01*VLOOKUP(EVID_HNOJENI!N205,HNOJIVA_ALL!$A$2:$AE$3303,31,FALSE),"CHYBA")))),2)</f>
        <v>#N/A</v>
      </c>
      <c r="Q205" s="51" t="e">
        <f>ROUND(VLOOKUP(EVID_HNOJENI!N205,HNOJIVA_ALL!$A$2:$Z$3303,15,FALSE)*K205*IF(L205="t",10,IF(L205="kg",0.01,IF(L205="q",1,IF(L205="l",0.01*VLOOKUP(EVID_HNOJENI!N205,HNOJIVA_ALL!$A$2:$AE$3303,31,FALSE),"CHYBA")))),2)</f>
        <v>#N/A</v>
      </c>
      <c r="R205" s="51" t="e">
        <f>ROUND(VLOOKUP(EVID_HNOJENI!N205,HNOJIVA_ALL!$A$2:$Z$3303,16,FALSE)*K205*IF(L205="t",10,IF(L205="kg",0.01,IF(L205="q",1,IF(L205="l",0.01*VLOOKUP(EVID_HNOJENI!N205,HNOJIVA_ALL!$A$2:$AE$3303,31,FALSE),"CHYBA")))),2)</f>
        <v>#N/A</v>
      </c>
      <c r="S205" s="51" t="e">
        <f>ROUND(VLOOKUP(EVID_HNOJENI!N205,HNOJIVA_ALL!$A$2:$Z$3303,18,FALSE)*K205*IF(L205="t",10,IF(L205="kg",0.01,IF(L205="q",1,IF(L205="l",0.01*VLOOKUP(EVID_HNOJENI!N205,HNOJIVA_ALL!$A$2:$AE$3303,31,FALSE),"CHYBA")))),2)</f>
        <v>#N/A</v>
      </c>
      <c r="T205" s="51" t="e">
        <f>ROUND(VLOOKUP(EVID_HNOJENI!N205,HNOJIVA_ALL!$A$2:$Z$3303,17,FALSE)*K205*IF(L205="t",10,IF(L205="kg",0.01,IF(L205="q",1,IF(L205="l",0.01*VLOOKUP(EVID_HNOJENI!N205,HNOJIVA_ALL!$A$2:$AE$3303,31,FALSE),"CHYBA")))),2)</f>
        <v>#N/A</v>
      </c>
      <c r="U205" s="51" t="e">
        <f>ROUND(VLOOKUP(EVID_HNOJENI!N205,HNOJIVA_ALL!$A$2:$Z$3303,20,FALSE)*K205*IF(L205="t",10,IF(L205="kg",0.01,IF(L205="q",1,IF(L205="l",0.01*VLOOKUP(EVID_HNOJENI!N205,HNOJIVA_ALL!$A$2:$AE$3303,31,FALSE),"CHYBA")))),2)</f>
        <v>#N/A</v>
      </c>
    </row>
    <row r="206" spans="1:21" x14ac:dyDescent="0.2">
      <c r="A206" s="32"/>
      <c r="B206" s="45" t="e">
        <f>VLOOKUP($A206,EVID_OSEVU!$A$1:$M$4972,2,FALSE)</f>
        <v>#N/A</v>
      </c>
      <c r="C206" s="45" t="e">
        <f>VLOOKUP($A206,EVID_OSEVU!$A$1:$M$4972,3,FALSE)</f>
        <v>#N/A</v>
      </c>
      <c r="D206" s="45" t="e">
        <f>VLOOKUP($A206,EVID_OSEVU!$A$1:$M$4972,4,FALSE)</f>
        <v>#N/A</v>
      </c>
      <c r="E206" s="45" t="e">
        <f>VLOOKUP($A206,EVID_OSEVU!$A$1:$M$4972,7,FALSE)</f>
        <v>#N/A</v>
      </c>
      <c r="F206" s="45" t="e">
        <f>VLOOKUP($A206,EVID_OSEVU!$A$1:$M$4972,8,FALSE)</f>
        <v>#N/A</v>
      </c>
      <c r="G206" s="45" t="e">
        <f>VLOOKUP($A206,EVID_OSEVU!$A$1:$M$4972,11,FALSE)</f>
        <v>#N/A</v>
      </c>
      <c r="H206" s="35"/>
      <c r="I206" s="48"/>
      <c r="J206" s="33" t="e">
        <f>VLOOKUP($A206,EVID_OSEVU!$A$1:$M$4972,11,FALSE)</f>
        <v>#N/A</v>
      </c>
      <c r="K206" s="39"/>
      <c r="L206" s="49"/>
      <c r="M206" s="89" t="e">
        <f t="shared" si="3"/>
        <v>#N/A</v>
      </c>
      <c r="N206" s="50"/>
      <c r="O206" s="37" t="e">
        <f>VLOOKUP(EVID_HNOJENI!N206,HNOJIVA_ALL!$A$2:$Z$3303,4,FALSE)</f>
        <v>#N/A</v>
      </c>
      <c r="P206" s="51" t="e">
        <f>ROUND(VLOOKUP(EVID_HNOJENI!N206,HNOJIVA_ALL!$A$2:$Z$3303,14,FALSE)*K206*IF(L206="t",10,IF(L206="kg",0.01,IF(L206="q",1,IF(L206="l",0.01*VLOOKUP(EVID_HNOJENI!N206,HNOJIVA_ALL!$A$2:$AE$3303,31,FALSE),"CHYBA")))),2)</f>
        <v>#N/A</v>
      </c>
      <c r="Q206" s="51" t="e">
        <f>ROUND(VLOOKUP(EVID_HNOJENI!N206,HNOJIVA_ALL!$A$2:$Z$3303,15,FALSE)*K206*IF(L206="t",10,IF(L206="kg",0.01,IF(L206="q",1,IF(L206="l",0.01*VLOOKUP(EVID_HNOJENI!N206,HNOJIVA_ALL!$A$2:$AE$3303,31,FALSE),"CHYBA")))),2)</f>
        <v>#N/A</v>
      </c>
      <c r="R206" s="51" t="e">
        <f>ROUND(VLOOKUP(EVID_HNOJENI!N206,HNOJIVA_ALL!$A$2:$Z$3303,16,FALSE)*K206*IF(L206="t",10,IF(L206="kg",0.01,IF(L206="q",1,IF(L206="l",0.01*VLOOKUP(EVID_HNOJENI!N206,HNOJIVA_ALL!$A$2:$AE$3303,31,FALSE),"CHYBA")))),2)</f>
        <v>#N/A</v>
      </c>
      <c r="S206" s="51" t="e">
        <f>ROUND(VLOOKUP(EVID_HNOJENI!N206,HNOJIVA_ALL!$A$2:$Z$3303,18,FALSE)*K206*IF(L206="t",10,IF(L206="kg",0.01,IF(L206="q",1,IF(L206="l",0.01*VLOOKUP(EVID_HNOJENI!N206,HNOJIVA_ALL!$A$2:$AE$3303,31,FALSE),"CHYBA")))),2)</f>
        <v>#N/A</v>
      </c>
      <c r="T206" s="51" t="e">
        <f>ROUND(VLOOKUP(EVID_HNOJENI!N206,HNOJIVA_ALL!$A$2:$Z$3303,17,FALSE)*K206*IF(L206="t",10,IF(L206="kg",0.01,IF(L206="q",1,IF(L206="l",0.01*VLOOKUP(EVID_HNOJENI!N206,HNOJIVA_ALL!$A$2:$AE$3303,31,FALSE),"CHYBA")))),2)</f>
        <v>#N/A</v>
      </c>
      <c r="U206" s="51" t="e">
        <f>ROUND(VLOOKUP(EVID_HNOJENI!N206,HNOJIVA_ALL!$A$2:$Z$3303,20,FALSE)*K206*IF(L206="t",10,IF(L206="kg",0.01,IF(L206="q",1,IF(L206="l",0.01*VLOOKUP(EVID_HNOJENI!N206,HNOJIVA_ALL!$A$2:$AE$3303,31,FALSE),"CHYBA")))),2)</f>
        <v>#N/A</v>
      </c>
    </row>
    <row r="207" spans="1:21" x14ac:dyDescent="0.2">
      <c r="A207" s="32"/>
      <c r="B207" s="45" t="e">
        <f>VLOOKUP($A207,EVID_OSEVU!$A$1:$M$4972,2,FALSE)</f>
        <v>#N/A</v>
      </c>
      <c r="C207" s="45" t="e">
        <f>VLOOKUP($A207,EVID_OSEVU!$A$1:$M$4972,3,FALSE)</f>
        <v>#N/A</v>
      </c>
      <c r="D207" s="45" t="e">
        <f>VLOOKUP($A207,EVID_OSEVU!$A$1:$M$4972,4,FALSE)</f>
        <v>#N/A</v>
      </c>
      <c r="E207" s="45" t="e">
        <f>VLOOKUP($A207,EVID_OSEVU!$A$1:$M$4972,7,FALSE)</f>
        <v>#N/A</v>
      </c>
      <c r="F207" s="45" t="e">
        <f>VLOOKUP($A207,EVID_OSEVU!$A$1:$M$4972,8,FALSE)</f>
        <v>#N/A</v>
      </c>
      <c r="G207" s="45" t="e">
        <f>VLOOKUP($A207,EVID_OSEVU!$A$1:$M$4972,11,FALSE)</f>
        <v>#N/A</v>
      </c>
      <c r="H207" s="35"/>
      <c r="I207" s="48"/>
      <c r="J207" s="33" t="e">
        <f>VLOOKUP($A207,EVID_OSEVU!$A$1:$M$4972,11,FALSE)</f>
        <v>#N/A</v>
      </c>
      <c r="K207" s="39"/>
      <c r="L207" s="49"/>
      <c r="M207" s="89" t="e">
        <f t="shared" si="3"/>
        <v>#N/A</v>
      </c>
      <c r="N207" s="50"/>
      <c r="O207" s="37" t="e">
        <f>VLOOKUP(EVID_HNOJENI!N207,HNOJIVA_ALL!$A$2:$Z$3303,4,FALSE)</f>
        <v>#N/A</v>
      </c>
      <c r="P207" s="51" t="e">
        <f>ROUND(VLOOKUP(EVID_HNOJENI!N207,HNOJIVA_ALL!$A$2:$Z$3303,14,FALSE)*K207*IF(L207="t",10,IF(L207="kg",0.01,IF(L207="q",1,IF(L207="l",0.01*VLOOKUP(EVID_HNOJENI!N207,HNOJIVA_ALL!$A$2:$AE$3303,31,FALSE),"CHYBA")))),2)</f>
        <v>#N/A</v>
      </c>
      <c r="Q207" s="51" t="e">
        <f>ROUND(VLOOKUP(EVID_HNOJENI!N207,HNOJIVA_ALL!$A$2:$Z$3303,15,FALSE)*K207*IF(L207="t",10,IF(L207="kg",0.01,IF(L207="q",1,IF(L207="l",0.01*VLOOKUP(EVID_HNOJENI!N207,HNOJIVA_ALL!$A$2:$AE$3303,31,FALSE),"CHYBA")))),2)</f>
        <v>#N/A</v>
      </c>
      <c r="R207" s="51" t="e">
        <f>ROUND(VLOOKUP(EVID_HNOJENI!N207,HNOJIVA_ALL!$A$2:$Z$3303,16,FALSE)*K207*IF(L207="t",10,IF(L207="kg",0.01,IF(L207="q",1,IF(L207="l",0.01*VLOOKUP(EVID_HNOJENI!N207,HNOJIVA_ALL!$A$2:$AE$3303,31,FALSE),"CHYBA")))),2)</f>
        <v>#N/A</v>
      </c>
      <c r="S207" s="51" t="e">
        <f>ROUND(VLOOKUP(EVID_HNOJENI!N207,HNOJIVA_ALL!$A$2:$Z$3303,18,FALSE)*K207*IF(L207="t",10,IF(L207="kg",0.01,IF(L207="q",1,IF(L207="l",0.01*VLOOKUP(EVID_HNOJENI!N207,HNOJIVA_ALL!$A$2:$AE$3303,31,FALSE),"CHYBA")))),2)</f>
        <v>#N/A</v>
      </c>
      <c r="T207" s="51" t="e">
        <f>ROUND(VLOOKUP(EVID_HNOJENI!N207,HNOJIVA_ALL!$A$2:$Z$3303,17,FALSE)*K207*IF(L207="t",10,IF(L207="kg",0.01,IF(L207="q",1,IF(L207="l",0.01*VLOOKUP(EVID_HNOJENI!N207,HNOJIVA_ALL!$A$2:$AE$3303,31,FALSE),"CHYBA")))),2)</f>
        <v>#N/A</v>
      </c>
      <c r="U207" s="51" t="e">
        <f>ROUND(VLOOKUP(EVID_HNOJENI!N207,HNOJIVA_ALL!$A$2:$Z$3303,20,FALSE)*K207*IF(L207="t",10,IF(L207="kg",0.01,IF(L207="q",1,IF(L207="l",0.01*VLOOKUP(EVID_HNOJENI!N207,HNOJIVA_ALL!$A$2:$AE$3303,31,FALSE),"CHYBA")))),2)</f>
        <v>#N/A</v>
      </c>
    </row>
    <row r="208" spans="1:21" x14ac:dyDescent="0.2">
      <c r="A208" s="32"/>
      <c r="B208" s="45" t="e">
        <f>VLOOKUP($A208,EVID_OSEVU!$A$1:$M$4972,2,FALSE)</f>
        <v>#N/A</v>
      </c>
      <c r="C208" s="45" t="e">
        <f>VLOOKUP($A208,EVID_OSEVU!$A$1:$M$4972,3,FALSE)</f>
        <v>#N/A</v>
      </c>
      <c r="D208" s="45" t="e">
        <f>VLOOKUP($A208,EVID_OSEVU!$A$1:$M$4972,4,FALSE)</f>
        <v>#N/A</v>
      </c>
      <c r="E208" s="45" t="e">
        <f>VLOOKUP($A208,EVID_OSEVU!$A$1:$M$4972,7,FALSE)</f>
        <v>#N/A</v>
      </c>
      <c r="F208" s="45" t="e">
        <f>VLOOKUP($A208,EVID_OSEVU!$A$1:$M$4972,8,FALSE)</f>
        <v>#N/A</v>
      </c>
      <c r="G208" s="45" t="e">
        <f>VLOOKUP($A208,EVID_OSEVU!$A$1:$M$4972,11,FALSE)</f>
        <v>#N/A</v>
      </c>
      <c r="H208" s="35"/>
      <c r="I208" s="48"/>
      <c r="J208" s="33" t="e">
        <f>VLOOKUP($A208,EVID_OSEVU!$A$1:$M$4972,11,FALSE)</f>
        <v>#N/A</v>
      </c>
      <c r="K208" s="39"/>
      <c r="L208" s="49"/>
      <c r="M208" s="89" t="e">
        <f t="shared" si="3"/>
        <v>#N/A</v>
      </c>
      <c r="N208" s="50"/>
      <c r="O208" s="37" t="e">
        <f>VLOOKUP(EVID_HNOJENI!N208,HNOJIVA_ALL!$A$2:$Z$3303,4,FALSE)</f>
        <v>#N/A</v>
      </c>
      <c r="P208" s="51" t="e">
        <f>ROUND(VLOOKUP(EVID_HNOJENI!N208,HNOJIVA_ALL!$A$2:$Z$3303,14,FALSE)*K208*IF(L208="t",10,IF(L208="kg",0.01,IF(L208="q",1,IF(L208="l",0.01*VLOOKUP(EVID_HNOJENI!N208,HNOJIVA_ALL!$A$2:$AE$3303,31,FALSE),"CHYBA")))),2)</f>
        <v>#N/A</v>
      </c>
      <c r="Q208" s="51" t="e">
        <f>ROUND(VLOOKUP(EVID_HNOJENI!N208,HNOJIVA_ALL!$A$2:$Z$3303,15,FALSE)*K208*IF(L208="t",10,IF(L208="kg",0.01,IF(L208="q",1,IF(L208="l",0.01*VLOOKUP(EVID_HNOJENI!N208,HNOJIVA_ALL!$A$2:$AE$3303,31,FALSE),"CHYBA")))),2)</f>
        <v>#N/A</v>
      </c>
      <c r="R208" s="51" t="e">
        <f>ROUND(VLOOKUP(EVID_HNOJENI!N208,HNOJIVA_ALL!$A$2:$Z$3303,16,FALSE)*K208*IF(L208="t",10,IF(L208="kg",0.01,IF(L208="q",1,IF(L208="l",0.01*VLOOKUP(EVID_HNOJENI!N208,HNOJIVA_ALL!$A$2:$AE$3303,31,FALSE),"CHYBA")))),2)</f>
        <v>#N/A</v>
      </c>
      <c r="S208" s="51" t="e">
        <f>ROUND(VLOOKUP(EVID_HNOJENI!N208,HNOJIVA_ALL!$A$2:$Z$3303,18,FALSE)*K208*IF(L208="t",10,IF(L208="kg",0.01,IF(L208="q",1,IF(L208="l",0.01*VLOOKUP(EVID_HNOJENI!N208,HNOJIVA_ALL!$A$2:$AE$3303,31,FALSE),"CHYBA")))),2)</f>
        <v>#N/A</v>
      </c>
      <c r="T208" s="51" t="e">
        <f>ROUND(VLOOKUP(EVID_HNOJENI!N208,HNOJIVA_ALL!$A$2:$Z$3303,17,FALSE)*K208*IF(L208="t",10,IF(L208="kg",0.01,IF(L208="q",1,IF(L208="l",0.01*VLOOKUP(EVID_HNOJENI!N208,HNOJIVA_ALL!$A$2:$AE$3303,31,FALSE),"CHYBA")))),2)</f>
        <v>#N/A</v>
      </c>
      <c r="U208" s="51" t="e">
        <f>ROUND(VLOOKUP(EVID_HNOJENI!N208,HNOJIVA_ALL!$A$2:$Z$3303,20,FALSE)*K208*IF(L208="t",10,IF(L208="kg",0.01,IF(L208="q",1,IF(L208="l",0.01*VLOOKUP(EVID_HNOJENI!N208,HNOJIVA_ALL!$A$2:$AE$3303,31,FALSE),"CHYBA")))),2)</f>
        <v>#N/A</v>
      </c>
    </row>
    <row r="209" spans="1:21" x14ac:dyDescent="0.2">
      <c r="A209" s="32"/>
      <c r="B209" s="45" t="e">
        <f>VLOOKUP($A209,EVID_OSEVU!$A$1:$M$4972,2,FALSE)</f>
        <v>#N/A</v>
      </c>
      <c r="C209" s="45" t="e">
        <f>VLOOKUP($A209,EVID_OSEVU!$A$1:$M$4972,3,FALSE)</f>
        <v>#N/A</v>
      </c>
      <c r="D209" s="45" t="e">
        <f>VLOOKUP($A209,EVID_OSEVU!$A$1:$M$4972,4,FALSE)</f>
        <v>#N/A</v>
      </c>
      <c r="E209" s="45" t="e">
        <f>VLOOKUP($A209,EVID_OSEVU!$A$1:$M$4972,7,FALSE)</f>
        <v>#N/A</v>
      </c>
      <c r="F209" s="45" t="e">
        <f>VLOOKUP($A209,EVID_OSEVU!$A$1:$M$4972,8,FALSE)</f>
        <v>#N/A</v>
      </c>
      <c r="G209" s="45" t="e">
        <f>VLOOKUP($A209,EVID_OSEVU!$A$1:$M$4972,11,FALSE)</f>
        <v>#N/A</v>
      </c>
      <c r="H209" s="35"/>
      <c r="I209" s="48"/>
      <c r="J209" s="33" t="e">
        <f>VLOOKUP($A209,EVID_OSEVU!$A$1:$M$4972,11,FALSE)</f>
        <v>#N/A</v>
      </c>
      <c r="K209" s="39"/>
      <c r="L209" s="49"/>
      <c r="M209" s="89" t="e">
        <f t="shared" si="3"/>
        <v>#N/A</v>
      </c>
      <c r="N209" s="50"/>
      <c r="O209" s="37" t="e">
        <f>VLOOKUP(EVID_HNOJENI!N209,HNOJIVA_ALL!$A$2:$Z$3303,4,FALSE)</f>
        <v>#N/A</v>
      </c>
      <c r="P209" s="51" t="e">
        <f>ROUND(VLOOKUP(EVID_HNOJENI!N209,HNOJIVA_ALL!$A$2:$Z$3303,14,FALSE)*K209*IF(L209="t",10,IF(L209="kg",0.01,IF(L209="q",1,IF(L209="l",0.01*VLOOKUP(EVID_HNOJENI!N209,HNOJIVA_ALL!$A$2:$AE$3303,31,FALSE),"CHYBA")))),2)</f>
        <v>#N/A</v>
      </c>
      <c r="Q209" s="51" t="e">
        <f>ROUND(VLOOKUP(EVID_HNOJENI!N209,HNOJIVA_ALL!$A$2:$Z$3303,15,FALSE)*K209*IF(L209="t",10,IF(L209="kg",0.01,IF(L209="q",1,IF(L209="l",0.01*VLOOKUP(EVID_HNOJENI!N209,HNOJIVA_ALL!$A$2:$AE$3303,31,FALSE),"CHYBA")))),2)</f>
        <v>#N/A</v>
      </c>
      <c r="R209" s="51" t="e">
        <f>ROUND(VLOOKUP(EVID_HNOJENI!N209,HNOJIVA_ALL!$A$2:$Z$3303,16,FALSE)*K209*IF(L209="t",10,IF(L209="kg",0.01,IF(L209="q",1,IF(L209="l",0.01*VLOOKUP(EVID_HNOJENI!N209,HNOJIVA_ALL!$A$2:$AE$3303,31,FALSE),"CHYBA")))),2)</f>
        <v>#N/A</v>
      </c>
      <c r="S209" s="51" t="e">
        <f>ROUND(VLOOKUP(EVID_HNOJENI!N209,HNOJIVA_ALL!$A$2:$Z$3303,18,FALSE)*K209*IF(L209="t",10,IF(L209="kg",0.01,IF(L209="q",1,IF(L209="l",0.01*VLOOKUP(EVID_HNOJENI!N209,HNOJIVA_ALL!$A$2:$AE$3303,31,FALSE),"CHYBA")))),2)</f>
        <v>#N/A</v>
      </c>
      <c r="T209" s="51" t="e">
        <f>ROUND(VLOOKUP(EVID_HNOJENI!N209,HNOJIVA_ALL!$A$2:$Z$3303,17,FALSE)*K209*IF(L209="t",10,IF(L209="kg",0.01,IF(L209="q",1,IF(L209="l",0.01*VLOOKUP(EVID_HNOJENI!N209,HNOJIVA_ALL!$A$2:$AE$3303,31,FALSE),"CHYBA")))),2)</f>
        <v>#N/A</v>
      </c>
      <c r="U209" s="51" t="e">
        <f>ROUND(VLOOKUP(EVID_HNOJENI!N209,HNOJIVA_ALL!$A$2:$Z$3303,20,FALSE)*K209*IF(L209="t",10,IF(L209="kg",0.01,IF(L209="q",1,IF(L209="l",0.01*VLOOKUP(EVID_HNOJENI!N209,HNOJIVA_ALL!$A$2:$AE$3303,31,FALSE),"CHYBA")))),2)</f>
        <v>#N/A</v>
      </c>
    </row>
    <row r="210" spans="1:21" x14ac:dyDescent="0.2">
      <c r="A210" s="32"/>
      <c r="B210" s="45" t="e">
        <f>VLOOKUP($A210,EVID_OSEVU!$A$1:$M$4972,2,FALSE)</f>
        <v>#N/A</v>
      </c>
      <c r="C210" s="45" t="e">
        <f>VLOOKUP($A210,EVID_OSEVU!$A$1:$M$4972,3,FALSE)</f>
        <v>#N/A</v>
      </c>
      <c r="D210" s="45" t="e">
        <f>VLOOKUP($A210,EVID_OSEVU!$A$1:$M$4972,4,FALSE)</f>
        <v>#N/A</v>
      </c>
      <c r="E210" s="45" t="e">
        <f>VLOOKUP($A210,EVID_OSEVU!$A$1:$M$4972,7,FALSE)</f>
        <v>#N/A</v>
      </c>
      <c r="F210" s="45" t="e">
        <f>VLOOKUP($A210,EVID_OSEVU!$A$1:$M$4972,8,FALSE)</f>
        <v>#N/A</v>
      </c>
      <c r="G210" s="45" t="e">
        <f>VLOOKUP($A210,EVID_OSEVU!$A$1:$M$4972,11,FALSE)</f>
        <v>#N/A</v>
      </c>
      <c r="H210" s="35"/>
      <c r="I210" s="48"/>
      <c r="J210" s="33" t="e">
        <f>VLOOKUP($A210,EVID_OSEVU!$A$1:$M$4972,11,FALSE)</f>
        <v>#N/A</v>
      </c>
      <c r="K210" s="39"/>
      <c r="L210" s="49"/>
      <c r="M210" s="89" t="e">
        <f t="shared" si="3"/>
        <v>#N/A</v>
      </c>
      <c r="N210" s="50"/>
      <c r="O210" s="37" t="e">
        <f>VLOOKUP(EVID_HNOJENI!N210,HNOJIVA_ALL!$A$2:$Z$3303,4,FALSE)</f>
        <v>#N/A</v>
      </c>
      <c r="P210" s="51" t="e">
        <f>ROUND(VLOOKUP(EVID_HNOJENI!N210,HNOJIVA_ALL!$A$2:$Z$3303,14,FALSE)*K210*IF(L210="t",10,IF(L210="kg",0.01,IF(L210="q",1,IF(L210="l",0.01*VLOOKUP(EVID_HNOJENI!N210,HNOJIVA_ALL!$A$2:$AE$3303,31,FALSE),"CHYBA")))),2)</f>
        <v>#N/A</v>
      </c>
      <c r="Q210" s="51" t="e">
        <f>ROUND(VLOOKUP(EVID_HNOJENI!N210,HNOJIVA_ALL!$A$2:$Z$3303,15,FALSE)*K210*IF(L210="t",10,IF(L210="kg",0.01,IF(L210="q",1,IF(L210="l",0.01*VLOOKUP(EVID_HNOJENI!N210,HNOJIVA_ALL!$A$2:$AE$3303,31,FALSE),"CHYBA")))),2)</f>
        <v>#N/A</v>
      </c>
      <c r="R210" s="51" t="e">
        <f>ROUND(VLOOKUP(EVID_HNOJENI!N210,HNOJIVA_ALL!$A$2:$Z$3303,16,FALSE)*K210*IF(L210="t",10,IF(L210="kg",0.01,IF(L210="q",1,IF(L210="l",0.01*VLOOKUP(EVID_HNOJENI!N210,HNOJIVA_ALL!$A$2:$AE$3303,31,FALSE),"CHYBA")))),2)</f>
        <v>#N/A</v>
      </c>
      <c r="S210" s="51" t="e">
        <f>ROUND(VLOOKUP(EVID_HNOJENI!N210,HNOJIVA_ALL!$A$2:$Z$3303,18,FALSE)*K210*IF(L210="t",10,IF(L210="kg",0.01,IF(L210="q",1,IF(L210="l",0.01*VLOOKUP(EVID_HNOJENI!N210,HNOJIVA_ALL!$A$2:$AE$3303,31,FALSE),"CHYBA")))),2)</f>
        <v>#N/A</v>
      </c>
      <c r="T210" s="51" t="e">
        <f>ROUND(VLOOKUP(EVID_HNOJENI!N210,HNOJIVA_ALL!$A$2:$Z$3303,17,FALSE)*K210*IF(L210="t",10,IF(L210="kg",0.01,IF(L210="q",1,IF(L210="l",0.01*VLOOKUP(EVID_HNOJENI!N210,HNOJIVA_ALL!$A$2:$AE$3303,31,FALSE),"CHYBA")))),2)</f>
        <v>#N/A</v>
      </c>
      <c r="U210" s="51" t="e">
        <f>ROUND(VLOOKUP(EVID_HNOJENI!N210,HNOJIVA_ALL!$A$2:$Z$3303,20,FALSE)*K210*IF(L210="t",10,IF(L210="kg",0.01,IF(L210="q",1,IF(L210="l",0.01*VLOOKUP(EVID_HNOJENI!N210,HNOJIVA_ALL!$A$2:$AE$3303,31,FALSE),"CHYBA")))),2)</f>
        <v>#N/A</v>
      </c>
    </row>
    <row r="211" spans="1:21" x14ac:dyDescent="0.2">
      <c r="A211" s="32"/>
      <c r="B211" s="45" t="e">
        <f>VLOOKUP($A211,EVID_OSEVU!$A$1:$M$4972,2,FALSE)</f>
        <v>#N/A</v>
      </c>
      <c r="C211" s="45" t="e">
        <f>VLOOKUP($A211,EVID_OSEVU!$A$1:$M$4972,3,FALSE)</f>
        <v>#N/A</v>
      </c>
      <c r="D211" s="45" t="e">
        <f>VLOOKUP($A211,EVID_OSEVU!$A$1:$M$4972,4,FALSE)</f>
        <v>#N/A</v>
      </c>
      <c r="E211" s="45" t="e">
        <f>VLOOKUP($A211,EVID_OSEVU!$A$1:$M$4972,7,FALSE)</f>
        <v>#N/A</v>
      </c>
      <c r="F211" s="45" t="e">
        <f>VLOOKUP($A211,EVID_OSEVU!$A$1:$M$4972,8,FALSE)</f>
        <v>#N/A</v>
      </c>
      <c r="G211" s="45" t="e">
        <f>VLOOKUP($A211,EVID_OSEVU!$A$1:$M$4972,11,FALSE)</f>
        <v>#N/A</v>
      </c>
      <c r="H211" s="35"/>
      <c r="I211" s="48"/>
      <c r="J211" s="33" t="e">
        <f>VLOOKUP($A211,EVID_OSEVU!$A$1:$M$4972,11,FALSE)</f>
        <v>#N/A</v>
      </c>
      <c r="K211" s="39"/>
      <c r="L211" s="49"/>
      <c r="M211" s="89" t="e">
        <f t="shared" si="3"/>
        <v>#N/A</v>
      </c>
      <c r="N211" s="50"/>
      <c r="O211" s="37" t="e">
        <f>VLOOKUP(EVID_HNOJENI!N211,HNOJIVA_ALL!$A$2:$Z$3303,4,FALSE)</f>
        <v>#N/A</v>
      </c>
      <c r="P211" s="51" t="e">
        <f>ROUND(VLOOKUP(EVID_HNOJENI!N211,HNOJIVA_ALL!$A$2:$Z$3303,14,FALSE)*K211*IF(L211="t",10,IF(L211="kg",0.01,IF(L211="q",1,IF(L211="l",0.01*VLOOKUP(EVID_HNOJENI!N211,HNOJIVA_ALL!$A$2:$AE$3303,31,FALSE),"CHYBA")))),2)</f>
        <v>#N/A</v>
      </c>
      <c r="Q211" s="51" t="e">
        <f>ROUND(VLOOKUP(EVID_HNOJENI!N211,HNOJIVA_ALL!$A$2:$Z$3303,15,FALSE)*K211*IF(L211="t",10,IF(L211="kg",0.01,IF(L211="q",1,IF(L211="l",0.01*VLOOKUP(EVID_HNOJENI!N211,HNOJIVA_ALL!$A$2:$AE$3303,31,FALSE),"CHYBA")))),2)</f>
        <v>#N/A</v>
      </c>
      <c r="R211" s="51" t="e">
        <f>ROUND(VLOOKUP(EVID_HNOJENI!N211,HNOJIVA_ALL!$A$2:$Z$3303,16,FALSE)*K211*IF(L211="t",10,IF(L211="kg",0.01,IF(L211="q",1,IF(L211="l",0.01*VLOOKUP(EVID_HNOJENI!N211,HNOJIVA_ALL!$A$2:$AE$3303,31,FALSE),"CHYBA")))),2)</f>
        <v>#N/A</v>
      </c>
      <c r="S211" s="51" t="e">
        <f>ROUND(VLOOKUP(EVID_HNOJENI!N211,HNOJIVA_ALL!$A$2:$Z$3303,18,FALSE)*K211*IF(L211="t",10,IF(L211="kg",0.01,IF(L211="q",1,IF(L211="l",0.01*VLOOKUP(EVID_HNOJENI!N211,HNOJIVA_ALL!$A$2:$AE$3303,31,FALSE),"CHYBA")))),2)</f>
        <v>#N/A</v>
      </c>
      <c r="T211" s="51" t="e">
        <f>ROUND(VLOOKUP(EVID_HNOJENI!N211,HNOJIVA_ALL!$A$2:$Z$3303,17,FALSE)*K211*IF(L211="t",10,IF(L211="kg",0.01,IF(L211="q",1,IF(L211="l",0.01*VLOOKUP(EVID_HNOJENI!N211,HNOJIVA_ALL!$A$2:$AE$3303,31,FALSE),"CHYBA")))),2)</f>
        <v>#N/A</v>
      </c>
      <c r="U211" s="51" t="e">
        <f>ROUND(VLOOKUP(EVID_HNOJENI!N211,HNOJIVA_ALL!$A$2:$Z$3303,20,FALSE)*K211*IF(L211="t",10,IF(L211="kg",0.01,IF(L211="q",1,IF(L211="l",0.01*VLOOKUP(EVID_HNOJENI!N211,HNOJIVA_ALL!$A$2:$AE$3303,31,FALSE),"CHYBA")))),2)</f>
        <v>#N/A</v>
      </c>
    </row>
    <row r="212" spans="1:21" x14ac:dyDescent="0.2">
      <c r="A212" s="32"/>
      <c r="B212" s="45" t="e">
        <f>VLOOKUP($A212,EVID_OSEVU!$A$1:$M$4972,2,FALSE)</f>
        <v>#N/A</v>
      </c>
      <c r="C212" s="45" t="e">
        <f>VLOOKUP($A212,EVID_OSEVU!$A$1:$M$4972,3,FALSE)</f>
        <v>#N/A</v>
      </c>
      <c r="D212" s="45" t="e">
        <f>VLOOKUP($A212,EVID_OSEVU!$A$1:$M$4972,4,FALSE)</f>
        <v>#N/A</v>
      </c>
      <c r="E212" s="45" t="e">
        <f>VLOOKUP($A212,EVID_OSEVU!$A$1:$M$4972,7,FALSE)</f>
        <v>#N/A</v>
      </c>
      <c r="F212" s="45" t="e">
        <f>VLOOKUP($A212,EVID_OSEVU!$A$1:$M$4972,8,FALSE)</f>
        <v>#N/A</v>
      </c>
      <c r="G212" s="45" t="e">
        <f>VLOOKUP($A212,EVID_OSEVU!$A$1:$M$4972,11,FALSE)</f>
        <v>#N/A</v>
      </c>
      <c r="H212" s="35"/>
      <c r="I212" s="48"/>
      <c r="J212" s="33" t="e">
        <f>VLOOKUP($A212,EVID_OSEVU!$A$1:$M$4972,11,FALSE)</f>
        <v>#N/A</v>
      </c>
      <c r="K212" s="39"/>
      <c r="L212" s="49"/>
      <c r="M212" s="89" t="e">
        <f t="shared" si="3"/>
        <v>#N/A</v>
      </c>
      <c r="N212" s="50"/>
      <c r="O212" s="37" t="e">
        <f>VLOOKUP(EVID_HNOJENI!N212,HNOJIVA_ALL!$A$2:$Z$3303,4,FALSE)</f>
        <v>#N/A</v>
      </c>
      <c r="P212" s="51" t="e">
        <f>ROUND(VLOOKUP(EVID_HNOJENI!N212,HNOJIVA_ALL!$A$2:$Z$3303,14,FALSE)*K212*IF(L212="t",10,IF(L212="kg",0.01,IF(L212="q",1,IF(L212="l",0.01*VLOOKUP(EVID_HNOJENI!N212,HNOJIVA_ALL!$A$2:$AE$3303,31,FALSE),"CHYBA")))),2)</f>
        <v>#N/A</v>
      </c>
      <c r="Q212" s="51" t="e">
        <f>ROUND(VLOOKUP(EVID_HNOJENI!N212,HNOJIVA_ALL!$A$2:$Z$3303,15,FALSE)*K212*IF(L212="t",10,IF(L212="kg",0.01,IF(L212="q",1,IF(L212="l",0.01*VLOOKUP(EVID_HNOJENI!N212,HNOJIVA_ALL!$A$2:$AE$3303,31,FALSE),"CHYBA")))),2)</f>
        <v>#N/A</v>
      </c>
      <c r="R212" s="51" t="e">
        <f>ROUND(VLOOKUP(EVID_HNOJENI!N212,HNOJIVA_ALL!$A$2:$Z$3303,16,FALSE)*K212*IF(L212="t",10,IF(L212="kg",0.01,IF(L212="q",1,IF(L212="l",0.01*VLOOKUP(EVID_HNOJENI!N212,HNOJIVA_ALL!$A$2:$AE$3303,31,FALSE),"CHYBA")))),2)</f>
        <v>#N/A</v>
      </c>
      <c r="S212" s="51" t="e">
        <f>ROUND(VLOOKUP(EVID_HNOJENI!N212,HNOJIVA_ALL!$A$2:$Z$3303,18,FALSE)*K212*IF(L212="t",10,IF(L212="kg",0.01,IF(L212="q",1,IF(L212="l",0.01*VLOOKUP(EVID_HNOJENI!N212,HNOJIVA_ALL!$A$2:$AE$3303,31,FALSE),"CHYBA")))),2)</f>
        <v>#N/A</v>
      </c>
      <c r="T212" s="51" t="e">
        <f>ROUND(VLOOKUP(EVID_HNOJENI!N212,HNOJIVA_ALL!$A$2:$Z$3303,17,FALSE)*K212*IF(L212="t",10,IF(L212="kg",0.01,IF(L212="q",1,IF(L212="l",0.01*VLOOKUP(EVID_HNOJENI!N212,HNOJIVA_ALL!$A$2:$AE$3303,31,FALSE),"CHYBA")))),2)</f>
        <v>#N/A</v>
      </c>
      <c r="U212" s="51" t="e">
        <f>ROUND(VLOOKUP(EVID_HNOJENI!N212,HNOJIVA_ALL!$A$2:$Z$3303,20,FALSE)*K212*IF(L212="t",10,IF(L212="kg",0.01,IF(L212="q",1,IF(L212="l",0.01*VLOOKUP(EVID_HNOJENI!N212,HNOJIVA_ALL!$A$2:$AE$3303,31,FALSE),"CHYBA")))),2)</f>
        <v>#N/A</v>
      </c>
    </row>
    <row r="213" spans="1:21" x14ac:dyDescent="0.2">
      <c r="A213" s="32"/>
      <c r="B213" s="45" t="e">
        <f>VLOOKUP($A213,EVID_OSEVU!$A$1:$M$4972,2,FALSE)</f>
        <v>#N/A</v>
      </c>
      <c r="C213" s="45" t="e">
        <f>VLOOKUP($A213,EVID_OSEVU!$A$1:$M$4972,3,FALSE)</f>
        <v>#N/A</v>
      </c>
      <c r="D213" s="45" t="e">
        <f>VLOOKUP($A213,EVID_OSEVU!$A$1:$M$4972,4,FALSE)</f>
        <v>#N/A</v>
      </c>
      <c r="E213" s="45" t="e">
        <f>VLOOKUP($A213,EVID_OSEVU!$A$1:$M$4972,7,FALSE)</f>
        <v>#N/A</v>
      </c>
      <c r="F213" s="45" t="e">
        <f>VLOOKUP($A213,EVID_OSEVU!$A$1:$M$4972,8,FALSE)</f>
        <v>#N/A</v>
      </c>
      <c r="G213" s="45" t="e">
        <f>VLOOKUP($A213,EVID_OSEVU!$A$1:$M$4972,11,FALSE)</f>
        <v>#N/A</v>
      </c>
      <c r="H213" s="35"/>
      <c r="I213" s="48"/>
      <c r="J213" s="33" t="e">
        <f>VLOOKUP($A213,EVID_OSEVU!$A$1:$M$4972,11,FALSE)</f>
        <v>#N/A</v>
      </c>
      <c r="K213" s="39"/>
      <c r="L213" s="49"/>
      <c r="M213" s="89" t="e">
        <f t="shared" si="3"/>
        <v>#N/A</v>
      </c>
      <c r="N213" s="50"/>
      <c r="O213" s="37" t="e">
        <f>VLOOKUP(EVID_HNOJENI!N213,HNOJIVA_ALL!$A$2:$Z$3303,4,FALSE)</f>
        <v>#N/A</v>
      </c>
      <c r="P213" s="51" t="e">
        <f>ROUND(VLOOKUP(EVID_HNOJENI!N213,HNOJIVA_ALL!$A$2:$Z$3303,14,FALSE)*K213*IF(L213="t",10,IF(L213="kg",0.01,IF(L213="q",1,IF(L213="l",0.01*VLOOKUP(EVID_HNOJENI!N213,HNOJIVA_ALL!$A$2:$AE$3303,31,FALSE),"CHYBA")))),2)</f>
        <v>#N/A</v>
      </c>
      <c r="Q213" s="51" t="e">
        <f>ROUND(VLOOKUP(EVID_HNOJENI!N213,HNOJIVA_ALL!$A$2:$Z$3303,15,FALSE)*K213*IF(L213="t",10,IF(L213="kg",0.01,IF(L213="q",1,IF(L213="l",0.01*VLOOKUP(EVID_HNOJENI!N213,HNOJIVA_ALL!$A$2:$AE$3303,31,FALSE),"CHYBA")))),2)</f>
        <v>#N/A</v>
      </c>
      <c r="R213" s="51" t="e">
        <f>ROUND(VLOOKUP(EVID_HNOJENI!N213,HNOJIVA_ALL!$A$2:$Z$3303,16,FALSE)*K213*IF(L213="t",10,IF(L213="kg",0.01,IF(L213="q",1,IF(L213="l",0.01*VLOOKUP(EVID_HNOJENI!N213,HNOJIVA_ALL!$A$2:$AE$3303,31,FALSE),"CHYBA")))),2)</f>
        <v>#N/A</v>
      </c>
      <c r="S213" s="51" t="e">
        <f>ROUND(VLOOKUP(EVID_HNOJENI!N213,HNOJIVA_ALL!$A$2:$Z$3303,18,FALSE)*K213*IF(L213="t",10,IF(L213="kg",0.01,IF(L213="q",1,IF(L213="l",0.01*VLOOKUP(EVID_HNOJENI!N213,HNOJIVA_ALL!$A$2:$AE$3303,31,FALSE),"CHYBA")))),2)</f>
        <v>#N/A</v>
      </c>
      <c r="T213" s="51" t="e">
        <f>ROUND(VLOOKUP(EVID_HNOJENI!N213,HNOJIVA_ALL!$A$2:$Z$3303,17,FALSE)*K213*IF(L213="t",10,IF(L213="kg",0.01,IF(L213="q",1,IF(L213="l",0.01*VLOOKUP(EVID_HNOJENI!N213,HNOJIVA_ALL!$A$2:$AE$3303,31,FALSE),"CHYBA")))),2)</f>
        <v>#N/A</v>
      </c>
      <c r="U213" s="51" t="e">
        <f>ROUND(VLOOKUP(EVID_HNOJENI!N213,HNOJIVA_ALL!$A$2:$Z$3303,20,FALSE)*K213*IF(L213="t",10,IF(L213="kg",0.01,IF(L213="q",1,IF(L213="l",0.01*VLOOKUP(EVID_HNOJENI!N213,HNOJIVA_ALL!$A$2:$AE$3303,31,FALSE),"CHYBA")))),2)</f>
        <v>#N/A</v>
      </c>
    </row>
    <row r="214" spans="1:21" x14ac:dyDescent="0.2">
      <c r="A214" s="32"/>
      <c r="B214" s="45" t="e">
        <f>VLOOKUP($A214,EVID_OSEVU!$A$1:$M$4972,2,FALSE)</f>
        <v>#N/A</v>
      </c>
      <c r="C214" s="45" t="e">
        <f>VLOOKUP($A214,EVID_OSEVU!$A$1:$M$4972,3,FALSE)</f>
        <v>#N/A</v>
      </c>
      <c r="D214" s="45" t="e">
        <f>VLOOKUP($A214,EVID_OSEVU!$A$1:$M$4972,4,FALSE)</f>
        <v>#N/A</v>
      </c>
      <c r="E214" s="45" t="e">
        <f>VLOOKUP($A214,EVID_OSEVU!$A$1:$M$4972,7,FALSE)</f>
        <v>#N/A</v>
      </c>
      <c r="F214" s="45" t="e">
        <f>VLOOKUP($A214,EVID_OSEVU!$A$1:$M$4972,8,FALSE)</f>
        <v>#N/A</v>
      </c>
      <c r="G214" s="45" t="e">
        <f>VLOOKUP($A214,EVID_OSEVU!$A$1:$M$4972,11,FALSE)</f>
        <v>#N/A</v>
      </c>
      <c r="H214" s="35"/>
      <c r="I214" s="48"/>
      <c r="J214" s="33" t="e">
        <f>VLOOKUP($A214,EVID_OSEVU!$A$1:$M$4972,11,FALSE)</f>
        <v>#N/A</v>
      </c>
      <c r="K214" s="39"/>
      <c r="L214" s="49"/>
      <c r="M214" s="89" t="e">
        <f t="shared" si="3"/>
        <v>#N/A</v>
      </c>
      <c r="N214" s="50"/>
      <c r="O214" s="37" t="e">
        <f>VLOOKUP(EVID_HNOJENI!N214,HNOJIVA_ALL!$A$2:$Z$3303,4,FALSE)</f>
        <v>#N/A</v>
      </c>
      <c r="P214" s="51" t="e">
        <f>ROUND(VLOOKUP(EVID_HNOJENI!N214,HNOJIVA_ALL!$A$2:$Z$3303,14,FALSE)*K214*IF(L214="t",10,IF(L214="kg",0.01,IF(L214="q",1,IF(L214="l",0.01*VLOOKUP(EVID_HNOJENI!N214,HNOJIVA_ALL!$A$2:$AE$3303,31,FALSE),"CHYBA")))),2)</f>
        <v>#N/A</v>
      </c>
      <c r="Q214" s="51" t="e">
        <f>ROUND(VLOOKUP(EVID_HNOJENI!N214,HNOJIVA_ALL!$A$2:$Z$3303,15,FALSE)*K214*IF(L214="t",10,IF(L214="kg",0.01,IF(L214="q",1,IF(L214="l",0.01*VLOOKUP(EVID_HNOJENI!N214,HNOJIVA_ALL!$A$2:$AE$3303,31,FALSE),"CHYBA")))),2)</f>
        <v>#N/A</v>
      </c>
      <c r="R214" s="51" t="e">
        <f>ROUND(VLOOKUP(EVID_HNOJENI!N214,HNOJIVA_ALL!$A$2:$Z$3303,16,FALSE)*K214*IF(L214="t",10,IF(L214="kg",0.01,IF(L214="q",1,IF(L214="l",0.01*VLOOKUP(EVID_HNOJENI!N214,HNOJIVA_ALL!$A$2:$AE$3303,31,FALSE),"CHYBA")))),2)</f>
        <v>#N/A</v>
      </c>
      <c r="S214" s="51" t="e">
        <f>ROUND(VLOOKUP(EVID_HNOJENI!N214,HNOJIVA_ALL!$A$2:$Z$3303,18,FALSE)*K214*IF(L214="t",10,IF(L214="kg",0.01,IF(L214="q",1,IF(L214="l",0.01*VLOOKUP(EVID_HNOJENI!N214,HNOJIVA_ALL!$A$2:$AE$3303,31,FALSE),"CHYBA")))),2)</f>
        <v>#N/A</v>
      </c>
      <c r="T214" s="51" t="e">
        <f>ROUND(VLOOKUP(EVID_HNOJENI!N214,HNOJIVA_ALL!$A$2:$Z$3303,17,FALSE)*K214*IF(L214="t",10,IF(L214="kg",0.01,IF(L214="q",1,IF(L214="l",0.01*VLOOKUP(EVID_HNOJENI!N214,HNOJIVA_ALL!$A$2:$AE$3303,31,FALSE),"CHYBA")))),2)</f>
        <v>#N/A</v>
      </c>
      <c r="U214" s="51" t="e">
        <f>ROUND(VLOOKUP(EVID_HNOJENI!N214,HNOJIVA_ALL!$A$2:$Z$3303,20,FALSE)*K214*IF(L214="t",10,IF(L214="kg",0.01,IF(L214="q",1,IF(L214="l",0.01*VLOOKUP(EVID_HNOJENI!N214,HNOJIVA_ALL!$A$2:$AE$3303,31,FALSE),"CHYBA")))),2)</f>
        <v>#N/A</v>
      </c>
    </row>
    <row r="215" spans="1:21" x14ac:dyDescent="0.2">
      <c r="A215" s="32"/>
      <c r="B215" s="45" t="e">
        <f>VLOOKUP($A215,EVID_OSEVU!$A$1:$M$4972,2,FALSE)</f>
        <v>#N/A</v>
      </c>
      <c r="C215" s="45" t="e">
        <f>VLOOKUP($A215,EVID_OSEVU!$A$1:$M$4972,3,FALSE)</f>
        <v>#N/A</v>
      </c>
      <c r="D215" s="45" t="e">
        <f>VLOOKUP($A215,EVID_OSEVU!$A$1:$M$4972,4,FALSE)</f>
        <v>#N/A</v>
      </c>
      <c r="E215" s="45" t="e">
        <f>VLOOKUP($A215,EVID_OSEVU!$A$1:$M$4972,7,FALSE)</f>
        <v>#N/A</v>
      </c>
      <c r="F215" s="45" t="e">
        <f>VLOOKUP($A215,EVID_OSEVU!$A$1:$M$4972,8,FALSE)</f>
        <v>#N/A</v>
      </c>
      <c r="G215" s="45" t="e">
        <f>VLOOKUP($A215,EVID_OSEVU!$A$1:$M$4972,11,FALSE)</f>
        <v>#N/A</v>
      </c>
      <c r="H215" s="35"/>
      <c r="I215" s="48"/>
      <c r="J215" s="33" t="e">
        <f>VLOOKUP($A215,EVID_OSEVU!$A$1:$M$4972,11,FALSE)</f>
        <v>#N/A</v>
      </c>
      <c r="K215" s="39"/>
      <c r="L215" s="49"/>
      <c r="M215" s="89" t="e">
        <f t="shared" si="3"/>
        <v>#N/A</v>
      </c>
      <c r="N215" s="50"/>
      <c r="O215" s="37" t="e">
        <f>VLOOKUP(EVID_HNOJENI!N215,HNOJIVA_ALL!$A$2:$Z$3303,4,FALSE)</f>
        <v>#N/A</v>
      </c>
      <c r="P215" s="51" t="e">
        <f>ROUND(VLOOKUP(EVID_HNOJENI!N215,HNOJIVA_ALL!$A$2:$Z$3303,14,FALSE)*K215*IF(L215="t",10,IF(L215="kg",0.01,IF(L215="q",1,IF(L215="l",0.01*VLOOKUP(EVID_HNOJENI!N215,HNOJIVA_ALL!$A$2:$AE$3303,31,FALSE),"CHYBA")))),2)</f>
        <v>#N/A</v>
      </c>
      <c r="Q215" s="51" t="e">
        <f>ROUND(VLOOKUP(EVID_HNOJENI!N215,HNOJIVA_ALL!$A$2:$Z$3303,15,FALSE)*K215*IF(L215="t",10,IF(L215="kg",0.01,IF(L215="q",1,IF(L215="l",0.01*VLOOKUP(EVID_HNOJENI!N215,HNOJIVA_ALL!$A$2:$AE$3303,31,FALSE),"CHYBA")))),2)</f>
        <v>#N/A</v>
      </c>
      <c r="R215" s="51" t="e">
        <f>ROUND(VLOOKUP(EVID_HNOJENI!N215,HNOJIVA_ALL!$A$2:$Z$3303,16,FALSE)*K215*IF(L215="t",10,IF(L215="kg",0.01,IF(L215="q",1,IF(L215="l",0.01*VLOOKUP(EVID_HNOJENI!N215,HNOJIVA_ALL!$A$2:$AE$3303,31,FALSE),"CHYBA")))),2)</f>
        <v>#N/A</v>
      </c>
      <c r="S215" s="51" t="e">
        <f>ROUND(VLOOKUP(EVID_HNOJENI!N215,HNOJIVA_ALL!$A$2:$Z$3303,18,FALSE)*K215*IF(L215="t",10,IF(L215="kg",0.01,IF(L215="q",1,IF(L215="l",0.01*VLOOKUP(EVID_HNOJENI!N215,HNOJIVA_ALL!$A$2:$AE$3303,31,FALSE),"CHYBA")))),2)</f>
        <v>#N/A</v>
      </c>
      <c r="T215" s="51" t="e">
        <f>ROUND(VLOOKUP(EVID_HNOJENI!N215,HNOJIVA_ALL!$A$2:$Z$3303,17,FALSE)*K215*IF(L215="t",10,IF(L215="kg",0.01,IF(L215="q",1,IF(L215="l",0.01*VLOOKUP(EVID_HNOJENI!N215,HNOJIVA_ALL!$A$2:$AE$3303,31,FALSE),"CHYBA")))),2)</f>
        <v>#N/A</v>
      </c>
      <c r="U215" s="51" t="e">
        <f>ROUND(VLOOKUP(EVID_HNOJENI!N215,HNOJIVA_ALL!$A$2:$Z$3303,20,FALSE)*K215*IF(L215="t",10,IF(L215="kg",0.01,IF(L215="q",1,IF(L215="l",0.01*VLOOKUP(EVID_HNOJENI!N215,HNOJIVA_ALL!$A$2:$AE$3303,31,FALSE),"CHYBA")))),2)</f>
        <v>#N/A</v>
      </c>
    </row>
    <row r="216" spans="1:21" x14ac:dyDescent="0.2">
      <c r="A216" s="32"/>
      <c r="B216" s="45" t="e">
        <f>VLOOKUP($A216,EVID_OSEVU!$A$1:$M$4972,2,FALSE)</f>
        <v>#N/A</v>
      </c>
      <c r="C216" s="45" t="e">
        <f>VLOOKUP($A216,EVID_OSEVU!$A$1:$M$4972,3,FALSE)</f>
        <v>#N/A</v>
      </c>
      <c r="D216" s="45" t="e">
        <f>VLOOKUP($A216,EVID_OSEVU!$A$1:$M$4972,4,FALSE)</f>
        <v>#N/A</v>
      </c>
      <c r="E216" s="45" t="e">
        <f>VLOOKUP($A216,EVID_OSEVU!$A$1:$M$4972,7,FALSE)</f>
        <v>#N/A</v>
      </c>
      <c r="F216" s="45" t="e">
        <f>VLOOKUP($A216,EVID_OSEVU!$A$1:$M$4972,8,FALSE)</f>
        <v>#N/A</v>
      </c>
      <c r="G216" s="45" t="e">
        <f>VLOOKUP($A216,EVID_OSEVU!$A$1:$M$4972,11,FALSE)</f>
        <v>#N/A</v>
      </c>
      <c r="H216" s="35"/>
      <c r="I216" s="48"/>
      <c r="J216" s="33" t="e">
        <f>VLOOKUP($A216,EVID_OSEVU!$A$1:$M$4972,11,FALSE)</f>
        <v>#N/A</v>
      </c>
      <c r="K216" s="39"/>
      <c r="L216" s="49"/>
      <c r="M216" s="89" t="e">
        <f t="shared" si="3"/>
        <v>#N/A</v>
      </c>
      <c r="N216" s="50"/>
      <c r="O216" s="37" t="e">
        <f>VLOOKUP(EVID_HNOJENI!N216,HNOJIVA_ALL!$A$2:$Z$3303,4,FALSE)</f>
        <v>#N/A</v>
      </c>
      <c r="P216" s="51" t="e">
        <f>ROUND(VLOOKUP(EVID_HNOJENI!N216,HNOJIVA_ALL!$A$2:$Z$3303,14,FALSE)*K216*IF(L216="t",10,IF(L216="kg",0.01,IF(L216="q",1,IF(L216="l",0.01*VLOOKUP(EVID_HNOJENI!N216,HNOJIVA_ALL!$A$2:$AE$3303,31,FALSE),"CHYBA")))),2)</f>
        <v>#N/A</v>
      </c>
      <c r="Q216" s="51" t="e">
        <f>ROUND(VLOOKUP(EVID_HNOJENI!N216,HNOJIVA_ALL!$A$2:$Z$3303,15,FALSE)*K216*IF(L216="t",10,IF(L216="kg",0.01,IF(L216="q",1,IF(L216="l",0.01*VLOOKUP(EVID_HNOJENI!N216,HNOJIVA_ALL!$A$2:$AE$3303,31,FALSE),"CHYBA")))),2)</f>
        <v>#N/A</v>
      </c>
      <c r="R216" s="51" t="e">
        <f>ROUND(VLOOKUP(EVID_HNOJENI!N216,HNOJIVA_ALL!$A$2:$Z$3303,16,FALSE)*K216*IF(L216="t",10,IF(L216="kg",0.01,IF(L216="q",1,IF(L216="l",0.01*VLOOKUP(EVID_HNOJENI!N216,HNOJIVA_ALL!$A$2:$AE$3303,31,FALSE),"CHYBA")))),2)</f>
        <v>#N/A</v>
      </c>
      <c r="S216" s="51" t="e">
        <f>ROUND(VLOOKUP(EVID_HNOJENI!N216,HNOJIVA_ALL!$A$2:$Z$3303,18,FALSE)*K216*IF(L216="t",10,IF(L216="kg",0.01,IF(L216="q",1,IF(L216="l",0.01*VLOOKUP(EVID_HNOJENI!N216,HNOJIVA_ALL!$A$2:$AE$3303,31,FALSE),"CHYBA")))),2)</f>
        <v>#N/A</v>
      </c>
      <c r="T216" s="51" t="e">
        <f>ROUND(VLOOKUP(EVID_HNOJENI!N216,HNOJIVA_ALL!$A$2:$Z$3303,17,FALSE)*K216*IF(L216="t",10,IF(L216="kg",0.01,IF(L216="q",1,IF(L216="l",0.01*VLOOKUP(EVID_HNOJENI!N216,HNOJIVA_ALL!$A$2:$AE$3303,31,FALSE),"CHYBA")))),2)</f>
        <v>#N/A</v>
      </c>
      <c r="U216" s="51" t="e">
        <f>ROUND(VLOOKUP(EVID_HNOJENI!N216,HNOJIVA_ALL!$A$2:$Z$3303,20,FALSE)*K216*IF(L216="t",10,IF(L216="kg",0.01,IF(L216="q",1,IF(L216="l",0.01*VLOOKUP(EVID_HNOJENI!N216,HNOJIVA_ALL!$A$2:$AE$3303,31,FALSE),"CHYBA")))),2)</f>
        <v>#N/A</v>
      </c>
    </row>
    <row r="217" spans="1:21" x14ac:dyDescent="0.2">
      <c r="A217" s="32"/>
      <c r="B217" s="45" t="e">
        <f>VLOOKUP($A217,EVID_OSEVU!$A$1:$M$4972,2,FALSE)</f>
        <v>#N/A</v>
      </c>
      <c r="C217" s="45" t="e">
        <f>VLOOKUP($A217,EVID_OSEVU!$A$1:$M$4972,3,FALSE)</f>
        <v>#N/A</v>
      </c>
      <c r="D217" s="45" t="e">
        <f>VLOOKUP($A217,EVID_OSEVU!$A$1:$M$4972,4,FALSE)</f>
        <v>#N/A</v>
      </c>
      <c r="E217" s="45" t="e">
        <f>VLOOKUP($A217,EVID_OSEVU!$A$1:$M$4972,7,FALSE)</f>
        <v>#N/A</v>
      </c>
      <c r="F217" s="45" t="e">
        <f>VLOOKUP($A217,EVID_OSEVU!$A$1:$M$4972,8,FALSE)</f>
        <v>#N/A</v>
      </c>
      <c r="G217" s="45" t="e">
        <f>VLOOKUP($A217,EVID_OSEVU!$A$1:$M$4972,11,FALSE)</f>
        <v>#N/A</v>
      </c>
      <c r="H217" s="35"/>
      <c r="I217" s="48"/>
      <c r="J217" s="33" t="e">
        <f>VLOOKUP($A217,EVID_OSEVU!$A$1:$M$4972,11,FALSE)</f>
        <v>#N/A</v>
      </c>
      <c r="K217" s="39"/>
      <c r="L217" s="49"/>
      <c r="M217" s="89" t="e">
        <f t="shared" si="3"/>
        <v>#N/A</v>
      </c>
      <c r="N217" s="50"/>
      <c r="O217" s="37" t="e">
        <f>VLOOKUP(EVID_HNOJENI!N217,HNOJIVA_ALL!$A$2:$Z$3303,4,FALSE)</f>
        <v>#N/A</v>
      </c>
      <c r="P217" s="51" t="e">
        <f>ROUND(VLOOKUP(EVID_HNOJENI!N217,HNOJIVA_ALL!$A$2:$Z$3303,14,FALSE)*K217*IF(L217="t",10,IF(L217="kg",0.01,IF(L217="q",1,IF(L217="l",0.01*VLOOKUP(EVID_HNOJENI!N217,HNOJIVA_ALL!$A$2:$AE$3303,31,FALSE),"CHYBA")))),2)</f>
        <v>#N/A</v>
      </c>
      <c r="Q217" s="51" t="e">
        <f>ROUND(VLOOKUP(EVID_HNOJENI!N217,HNOJIVA_ALL!$A$2:$Z$3303,15,FALSE)*K217*IF(L217="t",10,IF(L217="kg",0.01,IF(L217="q",1,IF(L217="l",0.01*VLOOKUP(EVID_HNOJENI!N217,HNOJIVA_ALL!$A$2:$AE$3303,31,FALSE),"CHYBA")))),2)</f>
        <v>#N/A</v>
      </c>
      <c r="R217" s="51" t="e">
        <f>ROUND(VLOOKUP(EVID_HNOJENI!N217,HNOJIVA_ALL!$A$2:$Z$3303,16,FALSE)*K217*IF(L217="t",10,IF(L217="kg",0.01,IF(L217="q",1,IF(L217="l",0.01*VLOOKUP(EVID_HNOJENI!N217,HNOJIVA_ALL!$A$2:$AE$3303,31,FALSE),"CHYBA")))),2)</f>
        <v>#N/A</v>
      </c>
      <c r="S217" s="51" t="e">
        <f>ROUND(VLOOKUP(EVID_HNOJENI!N217,HNOJIVA_ALL!$A$2:$Z$3303,18,FALSE)*K217*IF(L217="t",10,IF(L217="kg",0.01,IF(L217="q",1,IF(L217="l",0.01*VLOOKUP(EVID_HNOJENI!N217,HNOJIVA_ALL!$A$2:$AE$3303,31,FALSE),"CHYBA")))),2)</f>
        <v>#N/A</v>
      </c>
      <c r="T217" s="51" t="e">
        <f>ROUND(VLOOKUP(EVID_HNOJENI!N217,HNOJIVA_ALL!$A$2:$Z$3303,17,FALSE)*K217*IF(L217="t",10,IF(L217="kg",0.01,IF(L217="q",1,IF(L217="l",0.01*VLOOKUP(EVID_HNOJENI!N217,HNOJIVA_ALL!$A$2:$AE$3303,31,FALSE),"CHYBA")))),2)</f>
        <v>#N/A</v>
      </c>
      <c r="U217" s="51" t="e">
        <f>ROUND(VLOOKUP(EVID_HNOJENI!N217,HNOJIVA_ALL!$A$2:$Z$3303,20,FALSE)*K217*IF(L217="t",10,IF(L217="kg",0.01,IF(L217="q",1,IF(L217="l",0.01*VLOOKUP(EVID_HNOJENI!N217,HNOJIVA_ALL!$A$2:$AE$3303,31,FALSE),"CHYBA")))),2)</f>
        <v>#N/A</v>
      </c>
    </row>
    <row r="218" spans="1:21" x14ac:dyDescent="0.2">
      <c r="A218" s="32"/>
      <c r="B218" s="45" t="e">
        <f>VLOOKUP($A218,EVID_OSEVU!$A$1:$M$4972,2,FALSE)</f>
        <v>#N/A</v>
      </c>
      <c r="C218" s="45" t="e">
        <f>VLOOKUP($A218,EVID_OSEVU!$A$1:$M$4972,3,FALSE)</f>
        <v>#N/A</v>
      </c>
      <c r="D218" s="45" t="e">
        <f>VLOOKUP($A218,EVID_OSEVU!$A$1:$M$4972,4,FALSE)</f>
        <v>#N/A</v>
      </c>
      <c r="E218" s="45" t="e">
        <f>VLOOKUP($A218,EVID_OSEVU!$A$1:$M$4972,7,FALSE)</f>
        <v>#N/A</v>
      </c>
      <c r="F218" s="45" t="e">
        <f>VLOOKUP($A218,EVID_OSEVU!$A$1:$M$4972,8,FALSE)</f>
        <v>#N/A</v>
      </c>
      <c r="G218" s="45" t="e">
        <f>VLOOKUP($A218,EVID_OSEVU!$A$1:$M$4972,11,FALSE)</f>
        <v>#N/A</v>
      </c>
      <c r="H218" s="35"/>
      <c r="I218" s="48"/>
      <c r="J218" s="33" t="e">
        <f>VLOOKUP($A218,EVID_OSEVU!$A$1:$M$4972,11,FALSE)</f>
        <v>#N/A</v>
      </c>
      <c r="K218" s="39"/>
      <c r="L218" s="49"/>
      <c r="M218" s="89" t="e">
        <f t="shared" si="3"/>
        <v>#N/A</v>
      </c>
      <c r="N218" s="50"/>
      <c r="O218" s="37" t="e">
        <f>VLOOKUP(EVID_HNOJENI!N218,HNOJIVA_ALL!$A$2:$Z$3303,4,FALSE)</f>
        <v>#N/A</v>
      </c>
      <c r="P218" s="51" t="e">
        <f>ROUND(VLOOKUP(EVID_HNOJENI!N218,HNOJIVA_ALL!$A$2:$Z$3303,14,FALSE)*K218*IF(L218="t",10,IF(L218="kg",0.01,IF(L218="q",1,IF(L218="l",0.01*VLOOKUP(EVID_HNOJENI!N218,HNOJIVA_ALL!$A$2:$AE$3303,31,FALSE),"CHYBA")))),2)</f>
        <v>#N/A</v>
      </c>
      <c r="Q218" s="51" t="e">
        <f>ROUND(VLOOKUP(EVID_HNOJENI!N218,HNOJIVA_ALL!$A$2:$Z$3303,15,FALSE)*K218*IF(L218="t",10,IF(L218="kg",0.01,IF(L218="q",1,IF(L218="l",0.01*VLOOKUP(EVID_HNOJENI!N218,HNOJIVA_ALL!$A$2:$AE$3303,31,FALSE),"CHYBA")))),2)</f>
        <v>#N/A</v>
      </c>
      <c r="R218" s="51" t="e">
        <f>ROUND(VLOOKUP(EVID_HNOJENI!N218,HNOJIVA_ALL!$A$2:$Z$3303,16,FALSE)*K218*IF(L218="t",10,IF(L218="kg",0.01,IF(L218="q",1,IF(L218="l",0.01*VLOOKUP(EVID_HNOJENI!N218,HNOJIVA_ALL!$A$2:$AE$3303,31,FALSE),"CHYBA")))),2)</f>
        <v>#N/A</v>
      </c>
      <c r="S218" s="51" t="e">
        <f>ROUND(VLOOKUP(EVID_HNOJENI!N218,HNOJIVA_ALL!$A$2:$Z$3303,18,FALSE)*K218*IF(L218="t",10,IF(L218="kg",0.01,IF(L218="q",1,IF(L218="l",0.01*VLOOKUP(EVID_HNOJENI!N218,HNOJIVA_ALL!$A$2:$AE$3303,31,FALSE),"CHYBA")))),2)</f>
        <v>#N/A</v>
      </c>
      <c r="T218" s="51" t="e">
        <f>ROUND(VLOOKUP(EVID_HNOJENI!N218,HNOJIVA_ALL!$A$2:$Z$3303,17,FALSE)*K218*IF(L218="t",10,IF(L218="kg",0.01,IF(L218="q",1,IF(L218="l",0.01*VLOOKUP(EVID_HNOJENI!N218,HNOJIVA_ALL!$A$2:$AE$3303,31,FALSE),"CHYBA")))),2)</f>
        <v>#N/A</v>
      </c>
      <c r="U218" s="51" t="e">
        <f>ROUND(VLOOKUP(EVID_HNOJENI!N218,HNOJIVA_ALL!$A$2:$Z$3303,20,FALSE)*K218*IF(L218="t",10,IF(L218="kg",0.01,IF(L218="q",1,IF(L218="l",0.01*VLOOKUP(EVID_HNOJENI!N218,HNOJIVA_ALL!$A$2:$AE$3303,31,FALSE),"CHYBA")))),2)</f>
        <v>#N/A</v>
      </c>
    </row>
    <row r="219" spans="1:21" x14ac:dyDescent="0.2">
      <c r="A219" s="32"/>
      <c r="B219" s="45" t="e">
        <f>VLOOKUP($A219,EVID_OSEVU!$A$1:$M$4972,2,FALSE)</f>
        <v>#N/A</v>
      </c>
      <c r="C219" s="45" t="e">
        <f>VLOOKUP($A219,EVID_OSEVU!$A$1:$M$4972,3,FALSE)</f>
        <v>#N/A</v>
      </c>
      <c r="D219" s="45" t="e">
        <f>VLOOKUP($A219,EVID_OSEVU!$A$1:$M$4972,4,FALSE)</f>
        <v>#N/A</v>
      </c>
      <c r="E219" s="45" t="e">
        <f>VLOOKUP($A219,EVID_OSEVU!$A$1:$M$4972,7,FALSE)</f>
        <v>#N/A</v>
      </c>
      <c r="F219" s="45" t="e">
        <f>VLOOKUP($A219,EVID_OSEVU!$A$1:$M$4972,8,FALSE)</f>
        <v>#N/A</v>
      </c>
      <c r="G219" s="45" t="e">
        <f>VLOOKUP($A219,EVID_OSEVU!$A$1:$M$4972,11,FALSE)</f>
        <v>#N/A</v>
      </c>
      <c r="H219" s="35"/>
      <c r="I219" s="48"/>
      <c r="J219" s="33" t="e">
        <f>VLOOKUP($A219,EVID_OSEVU!$A$1:$M$4972,11,FALSE)</f>
        <v>#N/A</v>
      </c>
      <c r="K219" s="39"/>
      <c r="L219" s="49"/>
      <c r="M219" s="89" t="e">
        <f t="shared" si="3"/>
        <v>#N/A</v>
      </c>
      <c r="N219" s="50"/>
      <c r="O219" s="37" t="e">
        <f>VLOOKUP(EVID_HNOJENI!N219,HNOJIVA_ALL!$A$2:$Z$3303,4,FALSE)</f>
        <v>#N/A</v>
      </c>
      <c r="P219" s="51" t="e">
        <f>ROUND(VLOOKUP(EVID_HNOJENI!N219,HNOJIVA_ALL!$A$2:$Z$3303,14,FALSE)*K219*IF(L219="t",10,IF(L219="kg",0.01,IF(L219="q",1,IF(L219="l",0.01*VLOOKUP(EVID_HNOJENI!N219,HNOJIVA_ALL!$A$2:$AE$3303,31,FALSE),"CHYBA")))),2)</f>
        <v>#N/A</v>
      </c>
      <c r="Q219" s="51" t="e">
        <f>ROUND(VLOOKUP(EVID_HNOJENI!N219,HNOJIVA_ALL!$A$2:$Z$3303,15,FALSE)*K219*IF(L219="t",10,IF(L219="kg",0.01,IF(L219="q",1,IF(L219="l",0.01*VLOOKUP(EVID_HNOJENI!N219,HNOJIVA_ALL!$A$2:$AE$3303,31,FALSE),"CHYBA")))),2)</f>
        <v>#N/A</v>
      </c>
      <c r="R219" s="51" t="e">
        <f>ROUND(VLOOKUP(EVID_HNOJENI!N219,HNOJIVA_ALL!$A$2:$Z$3303,16,FALSE)*K219*IF(L219="t",10,IF(L219="kg",0.01,IF(L219="q",1,IF(L219="l",0.01*VLOOKUP(EVID_HNOJENI!N219,HNOJIVA_ALL!$A$2:$AE$3303,31,FALSE),"CHYBA")))),2)</f>
        <v>#N/A</v>
      </c>
      <c r="S219" s="51" t="e">
        <f>ROUND(VLOOKUP(EVID_HNOJENI!N219,HNOJIVA_ALL!$A$2:$Z$3303,18,FALSE)*K219*IF(L219="t",10,IF(L219="kg",0.01,IF(L219="q",1,IF(L219="l",0.01*VLOOKUP(EVID_HNOJENI!N219,HNOJIVA_ALL!$A$2:$AE$3303,31,FALSE),"CHYBA")))),2)</f>
        <v>#N/A</v>
      </c>
      <c r="T219" s="51" t="e">
        <f>ROUND(VLOOKUP(EVID_HNOJENI!N219,HNOJIVA_ALL!$A$2:$Z$3303,17,FALSE)*K219*IF(L219="t",10,IF(L219="kg",0.01,IF(L219="q",1,IF(L219="l",0.01*VLOOKUP(EVID_HNOJENI!N219,HNOJIVA_ALL!$A$2:$AE$3303,31,FALSE),"CHYBA")))),2)</f>
        <v>#N/A</v>
      </c>
      <c r="U219" s="51" t="e">
        <f>ROUND(VLOOKUP(EVID_HNOJENI!N219,HNOJIVA_ALL!$A$2:$Z$3303,20,FALSE)*K219*IF(L219="t",10,IF(L219="kg",0.01,IF(L219="q",1,IF(L219="l",0.01*VLOOKUP(EVID_HNOJENI!N219,HNOJIVA_ALL!$A$2:$AE$3303,31,FALSE),"CHYBA")))),2)</f>
        <v>#N/A</v>
      </c>
    </row>
    <row r="220" spans="1:21" x14ac:dyDescent="0.2">
      <c r="A220" s="32"/>
      <c r="B220" s="45" t="e">
        <f>VLOOKUP($A220,EVID_OSEVU!$A$1:$M$4972,2,FALSE)</f>
        <v>#N/A</v>
      </c>
      <c r="C220" s="45" t="e">
        <f>VLOOKUP($A220,EVID_OSEVU!$A$1:$M$4972,3,FALSE)</f>
        <v>#N/A</v>
      </c>
      <c r="D220" s="45" t="e">
        <f>VLOOKUP($A220,EVID_OSEVU!$A$1:$M$4972,4,FALSE)</f>
        <v>#N/A</v>
      </c>
      <c r="E220" s="45" t="e">
        <f>VLOOKUP($A220,EVID_OSEVU!$A$1:$M$4972,7,FALSE)</f>
        <v>#N/A</v>
      </c>
      <c r="F220" s="45" t="e">
        <f>VLOOKUP($A220,EVID_OSEVU!$A$1:$M$4972,8,FALSE)</f>
        <v>#N/A</v>
      </c>
      <c r="G220" s="45" t="e">
        <f>VLOOKUP($A220,EVID_OSEVU!$A$1:$M$4972,11,FALSE)</f>
        <v>#N/A</v>
      </c>
      <c r="H220" s="35"/>
      <c r="I220" s="48"/>
      <c r="J220" s="33" t="e">
        <f>VLOOKUP($A220,EVID_OSEVU!$A$1:$M$4972,11,FALSE)</f>
        <v>#N/A</v>
      </c>
      <c r="K220" s="39"/>
      <c r="L220" s="49"/>
      <c r="M220" s="89" t="e">
        <f t="shared" si="3"/>
        <v>#N/A</v>
      </c>
      <c r="N220" s="50"/>
      <c r="O220" s="37" t="e">
        <f>VLOOKUP(EVID_HNOJENI!N220,HNOJIVA_ALL!$A$2:$Z$3303,4,FALSE)</f>
        <v>#N/A</v>
      </c>
      <c r="P220" s="51" t="e">
        <f>ROUND(VLOOKUP(EVID_HNOJENI!N220,HNOJIVA_ALL!$A$2:$Z$3303,14,FALSE)*K220*IF(L220="t",10,IF(L220="kg",0.01,IF(L220="q",1,IF(L220="l",0.01*VLOOKUP(EVID_HNOJENI!N220,HNOJIVA_ALL!$A$2:$AE$3303,31,FALSE),"CHYBA")))),2)</f>
        <v>#N/A</v>
      </c>
      <c r="Q220" s="51" t="e">
        <f>ROUND(VLOOKUP(EVID_HNOJENI!N220,HNOJIVA_ALL!$A$2:$Z$3303,15,FALSE)*K220*IF(L220="t",10,IF(L220="kg",0.01,IF(L220="q",1,IF(L220="l",0.01*VLOOKUP(EVID_HNOJENI!N220,HNOJIVA_ALL!$A$2:$AE$3303,31,FALSE),"CHYBA")))),2)</f>
        <v>#N/A</v>
      </c>
      <c r="R220" s="51" t="e">
        <f>ROUND(VLOOKUP(EVID_HNOJENI!N220,HNOJIVA_ALL!$A$2:$Z$3303,16,FALSE)*K220*IF(L220="t",10,IF(L220="kg",0.01,IF(L220="q",1,IF(L220="l",0.01*VLOOKUP(EVID_HNOJENI!N220,HNOJIVA_ALL!$A$2:$AE$3303,31,FALSE),"CHYBA")))),2)</f>
        <v>#N/A</v>
      </c>
      <c r="S220" s="51" t="e">
        <f>ROUND(VLOOKUP(EVID_HNOJENI!N220,HNOJIVA_ALL!$A$2:$Z$3303,18,FALSE)*K220*IF(L220="t",10,IF(L220="kg",0.01,IF(L220="q",1,IF(L220="l",0.01*VLOOKUP(EVID_HNOJENI!N220,HNOJIVA_ALL!$A$2:$AE$3303,31,FALSE),"CHYBA")))),2)</f>
        <v>#N/A</v>
      </c>
      <c r="T220" s="51" t="e">
        <f>ROUND(VLOOKUP(EVID_HNOJENI!N220,HNOJIVA_ALL!$A$2:$Z$3303,17,FALSE)*K220*IF(L220="t",10,IF(L220="kg",0.01,IF(L220="q",1,IF(L220="l",0.01*VLOOKUP(EVID_HNOJENI!N220,HNOJIVA_ALL!$A$2:$AE$3303,31,FALSE),"CHYBA")))),2)</f>
        <v>#N/A</v>
      </c>
      <c r="U220" s="51" t="e">
        <f>ROUND(VLOOKUP(EVID_HNOJENI!N220,HNOJIVA_ALL!$A$2:$Z$3303,20,FALSE)*K220*IF(L220="t",10,IF(L220="kg",0.01,IF(L220="q",1,IF(L220="l",0.01*VLOOKUP(EVID_HNOJENI!N220,HNOJIVA_ALL!$A$2:$AE$3303,31,FALSE),"CHYBA")))),2)</f>
        <v>#N/A</v>
      </c>
    </row>
    <row r="221" spans="1:21" x14ac:dyDescent="0.2">
      <c r="A221" s="32"/>
      <c r="B221" s="45" t="e">
        <f>VLOOKUP($A221,EVID_OSEVU!$A$1:$M$4972,2,FALSE)</f>
        <v>#N/A</v>
      </c>
      <c r="C221" s="45" t="e">
        <f>VLOOKUP($A221,EVID_OSEVU!$A$1:$M$4972,3,FALSE)</f>
        <v>#N/A</v>
      </c>
      <c r="D221" s="45" t="e">
        <f>VLOOKUP($A221,EVID_OSEVU!$A$1:$M$4972,4,FALSE)</f>
        <v>#N/A</v>
      </c>
      <c r="E221" s="45" t="e">
        <f>VLOOKUP($A221,EVID_OSEVU!$A$1:$M$4972,7,FALSE)</f>
        <v>#N/A</v>
      </c>
      <c r="F221" s="45" t="e">
        <f>VLOOKUP($A221,EVID_OSEVU!$A$1:$M$4972,8,FALSE)</f>
        <v>#N/A</v>
      </c>
      <c r="G221" s="45" t="e">
        <f>VLOOKUP($A221,EVID_OSEVU!$A$1:$M$4972,11,FALSE)</f>
        <v>#N/A</v>
      </c>
      <c r="H221" s="35"/>
      <c r="I221" s="48"/>
      <c r="J221" s="33" t="e">
        <f>VLOOKUP($A221,EVID_OSEVU!$A$1:$M$4972,11,FALSE)</f>
        <v>#N/A</v>
      </c>
      <c r="K221" s="39"/>
      <c r="L221" s="49"/>
      <c r="M221" s="89" t="e">
        <f t="shared" si="3"/>
        <v>#N/A</v>
      </c>
      <c r="N221" s="50"/>
      <c r="O221" s="37" t="e">
        <f>VLOOKUP(EVID_HNOJENI!N221,HNOJIVA_ALL!$A$2:$Z$3303,4,FALSE)</f>
        <v>#N/A</v>
      </c>
      <c r="P221" s="51" t="e">
        <f>ROUND(VLOOKUP(EVID_HNOJENI!N221,HNOJIVA_ALL!$A$2:$Z$3303,14,FALSE)*K221*IF(L221="t",10,IF(L221="kg",0.01,IF(L221="q",1,IF(L221="l",0.01*VLOOKUP(EVID_HNOJENI!N221,HNOJIVA_ALL!$A$2:$AE$3303,31,FALSE),"CHYBA")))),2)</f>
        <v>#N/A</v>
      </c>
      <c r="Q221" s="51" t="e">
        <f>ROUND(VLOOKUP(EVID_HNOJENI!N221,HNOJIVA_ALL!$A$2:$Z$3303,15,FALSE)*K221*IF(L221="t",10,IF(L221="kg",0.01,IF(L221="q",1,IF(L221="l",0.01*VLOOKUP(EVID_HNOJENI!N221,HNOJIVA_ALL!$A$2:$AE$3303,31,FALSE),"CHYBA")))),2)</f>
        <v>#N/A</v>
      </c>
      <c r="R221" s="51" t="e">
        <f>ROUND(VLOOKUP(EVID_HNOJENI!N221,HNOJIVA_ALL!$A$2:$Z$3303,16,FALSE)*K221*IF(L221="t",10,IF(L221="kg",0.01,IF(L221="q",1,IF(L221="l",0.01*VLOOKUP(EVID_HNOJENI!N221,HNOJIVA_ALL!$A$2:$AE$3303,31,FALSE),"CHYBA")))),2)</f>
        <v>#N/A</v>
      </c>
      <c r="S221" s="51" t="e">
        <f>ROUND(VLOOKUP(EVID_HNOJENI!N221,HNOJIVA_ALL!$A$2:$Z$3303,18,FALSE)*K221*IF(L221="t",10,IF(L221="kg",0.01,IF(L221="q",1,IF(L221="l",0.01*VLOOKUP(EVID_HNOJENI!N221,HNOJIVA_ALL!$A$2:$AE$3303,31,FALSE),"CHYBA")))),2)</f>
        <v>#N/A</v>
      </c>
      <c r="T221" s="51" t="e">
        <f>ROUND(VLOOKUP(EVID_HNOJENI!N221,HNOJIVA_ALL!$A$2:$Z$3303,17,FALSE)*K221*IF(L221="t",10,IF(L221="kg",0.01,IF(L221="q",1,IF(L221="l",0.01*VLOOKUP(EVID_HNOJENI!N221,HNOJIVA_ALL!$A$2:$AE$3303,31,FALSE),"CHYBA")))),2)</f>
        <v>#N/A</v>
      </c>
      <c r="U221" s="51" t="e">
        <f>ROUND(VLOOKUP(EVID_HNOJENI!N221,HNOJIVA_ALL!$A$2:$Z$3303,20,FALSE)*K221*IF(L221="t",10,IF(L221="kg",0.01,IF(L221="q",1,IF(L221="l",0.01*VLOOKUP(EVID_HNOJENI!N221,HNOJIVA_ALL!$A$2:$AE$3303,31,FALSE),"CHYBA")))),2)</f>
        <v>#N/A</v>
      </c>
    </row>
    <row r="222" spans="1:21" x14ac:dyDescent="0.2">
      <c r="A222" s="32"/>
      <c r="B222" s="45" t="e">
        <f>VLOOKUP($A222,EVID_OSEVU!$A$1:$M$4972,2,FALSE)</f>
        <v>#N/A</v>
      </c>
      <c r="C222" s="45" t="e">
        <f>VLOOKUP($A222,EVID_OSEVU!$A$1:$M$4972,3,FALSE)</f>
        <v>#N/A</v>
      </c>
      <c r="D222" s="45" t="e">
        <f>VLOOKUP($A222,EVID_OSEVU!$A$1:$M$4972,4,FALSE)</f>
        <v>#N/A</v>
      </c>
      <c r="E222" s="45" t="e">
        <f>VLOOKUP($A222,EVID_OSEVU!$A$1:$M$4972,7,FALSE)</f>
        <v>#N/A</v>
      </c>
      <c r="F222" s="45" t="e">
        <f>VLOOKUP($A222,EVID_OSEVU!$A$1:$M$4972,8,FALSE)</f>
        <v>#N/A</v>
      </c>
      <c r="G222" s="45" t="e">
        <f>VLOOKUP($A222,EVID_OSEVU!$A$1:$M$4972,11,FALSE)</f>
        <v>#N/A</v>
      </c>
      <c r="H222" s="35"/>
      <c r="I222" s="48"/>
      <c r="J222" s="33" t="e">
        <f>VLOOKUP($A222,EVID_OSEVU!$A$1:$M$4972,11,FALSE)</f>
        <v>#N/A</v>
      </c>
      <c r="K222" s="39"/>
      <c r="L222" s="49"/>
      <c r="M222" s="89" t="e">
        <f t="shared" si="3"/>
        <v>#N/A</v>
      </c>
      <c r="N222" s="50"/>
      <c r="O222" s="37" t="e">
        <f>VLOOKUP(EVID_HNOJENI!N222,HNOJIVA_ALL!$A$2:$Z$3303,4,FALSE)</f>
        <v>#N/A</v>
      </c>
      <c r="P222" s="51" t="e">
        <f>ROUND(VLOOKUP(EVID_HNOJENI!N222,HNOJIVA_ALL!$A$2:$Z$3303,14,FALSE)*K222*IF(L222="t",10,IF(L222="kg",0.01,IF(L222="q",1,IF(L222="l",0.01*VLOOKUP(EVID_HNOJENI!N222,HNOJIVA_ALL!$A$2:$AE$3303,31,FALSE),"CHYBA")))),2)</f>
        <v>#N/A</v>
      </c>
      <c r="Q222" s="51" t="e">
        <f>ROUND(VLOOKUP(EVID_HNOJENI!N222,HNOJIVA_ALL!$A$2:$Z$3303,15,FALSE)*K222*IF(L222="t",10,IF(L222="kg",0.01,IF(L222="q",1,IF(L222="l",0.01*VLOOKUP(EVID_HNOJENI!N222,HNOJIVA_ALL!$A$2:$AE$3303,31,FALSE),"CHYBA")))),2)</f>
        <v>#N/A</v>
      </c>
      <c r="R222" s="51" t="e">
        <f>ROUND(VLOOKUP(EVID_HNOJENI!N222,HNOJIVA_ALL!$A$2:$Z$3303,16,FALSE)*K222*IF(L222="t",10,IF(L222="kg",0.01,IF(L222="q",1,IF(L222="l",0.01*VLOOKUP(EVID_HNOJENI!N222,HNOJIVA_ALL!$A$2:$AE$3303,31,FALSE),"CHYBA")))),2)</f>
        <v>#N/A</v>
      </c>
      <c r="S222" s="51" t="e">
        <f>ROUND(VLOOKUP(EVID_HNOJENI!N222,HNOJIVA_ALL!$A$2:$Z$3303,18,FALSE)*K222*IF(L222="t",10,IF(L222="kg",0.01,IF(L222="q",1,IF(L222="l",0.01*VLOOKUP(EVID_HNOJENI!N222,HNOJIVA_ALL!$A$2:$AE$3303,31,FALSE),"CHYBA")))),2)</f>
        <v>#N/A</v>
      </c>
      <c r="T222" s="51" t="e">
        <f>ROUND(VLOOKUP(EVID_HNOJENI!N222,HNOJIVA_ALL!$A$2:$Z$3303,17,FALSE)*K222*IF(L222="t",10,IF(L222="kg",0.01,IF(L222="q",1,IF(L222="l",0.01*VLOOKUP(EVID_HNOJENI!N222,HNOJIVA_ALL!$A$2:$AE$3303,31,FALSE),"CHYBA")))),2)</f>
        <v>#N/A</v>
      </c>
      <c r="U222" s="51" t="e">
        <f>ROUND(VLOOKUP(EVID_HNOJENI!N222,HNOJIVA_ALL!$A$2:$Z$3303,20,FALSE)*K222*IF(L222="t",10,IF(L222="kg",0.01,IF(L222="q",1,IF(L222="l",0.01*VLOOKUP(EVID_HNOJENI!N222,HNOJIVA_ALL!$A$2:$AE$3303,31,FALSE),"CHYBA")))),2)</f>
        <v>#N/A</v>
      </c>
    </row>
    <row r="223" spans="1:21" x14ac:dyDescent="0.2">
      <c r="A223" s="32"/>
      <c r="B223" s="45" t="e">
        <f>VLOOKUP($A223,EVID_OSEVU!$A$1:$M$4972,2,FALSE)</f>
        <v>#N/A</v>
      </c>
      <c r="C223" s="45" t="e">
        <f>VLOOKUP($A223,EVID_OSEVU!$A$1:$M$4972,3,FALSE)</f>
        <v>#N/A</v>
      </c>
      <c r="D223" s="45" t="e">
        <f>VLOOKUP($A223,EVID_OSEVU!$A$1:$M$4972,4,FALSE)</f>
        <v>#N/A</v>
      </c>
      <c r="E223" s="45" t="e">
        <f>VLOOKUP($A223,EVID_OSEVU!$A$1:$M$4972,7,FALSE)</f>
        <v>#N/A</v>
      </c>
      <c r="F223" s="45" t="e">
        <f>VLOOKUP($A223,EVID_OSEVU!$A$1:$M$4972,8,FALSE)</f>
        <v>#N/A</v>
      </c>
      <c r="G223" s="45" t="e">
        <f>VLOOKUP($A223,EVID_OSEVU!$A$1:$M$4972,11,FALSE)</f>
        <v>#N/A</v>
      </c>
      <c r="H223" s="35"/>
      <c r="I223" s="48"/>
      <c r="J223" s="33" t="e">
        <f>VLOOKUP($A223,EVID_OSEVU!$A$1:$M$4972,11,FALSE)</f>
        <v>#N/A</v>
      </c>
      <c r="K223" s="39"/>
      <c r="L223" s="49"/>
      <c r="M223" s="89" t="e">
        <f t="shared" si="3"/>
        <v>#N/A</v>
      </c>
      <c r="N223" s="50"/>
      <c r="O223" s="37" t="e">
        <f>VLOOKUP(EVID_HNOJENI!N223,HNOJIVA_ALL!$A$2:$Z$3303,4,FALSE)</f>
        <v>#N/A</v>
      </c>
      <c r="P223" s="51" t="e">
        <f>ROUND(VLOOKUP(EVID_HNOJENI!N223,HNOJIVA_ALL!$A$2:$Z$3303,14,FALSE)*K223*IF(L223="t",10,IF(L223="kg",0.01,IF(L223="q",1,IF(L223="l",0.01*VLOOKUP(EVID_HNOJENI!N223,HNOJIVA_ALL!$A$2:$AE$3303,31,FALSE),"CHYBA")))),2)</f>
        <v>#N/A</v>
      </c>
      <c r="Q223" s="51" t="e">
        <f>ROUND(VLOOKUP(EVID_HNOJENI!N223,HNOJIVA_ALL!$A$2:$Z$3303,15,FALSE)*K223*IF(L223="t",10,IF(L223="kg",0.01,IF(L223="q",1,IF(L223="l",0.01*VLOOKUP(EVID_HNOJENI!N223,HNOJIVA_ALL!$A$2:$AE$3303,31,FALSE),"CHYBA")))),2)</f>
        <v>#N/A</v>
      </c>
      <c r="R223" s="51" t="e">
        <f>ROUND(VLOOKUP(EVID_HNOJENI!N223,HNOJIVA_ALL!$A$2:$Z$3303,16,FALSE)*K223*IF(L223="t",10,IF(L223="kg",0.01,IF(L223="q",1,IF(L223="l",0.01*VLOOKUP(EVID_HNOJENI!N223,HNOJIVA_ALL!$A$2:$AE$3303,31,FALSE),"CHYBA")))),2)</f>
        <v>#N/A</v>
      </c>
      <c r="S223" s="51" t="e">
        <f>ROUND(VLOOKUP(EVID_HNOJENI!N223,HNOJIVA_ALL!$A$2:$Z$3303,18,FALSE)*K223*IF(L223="t",10,IF(L223="kg",0.01,IF(L223="q",1,IF(L223="l",0.01*VLOOKUP(EVID_HNOJENI!N223,HNOJIVA_ALL!$A$2:$AE$3303,31,FALSE),"CHYBA")))),2)</f>
        <v>#N/A</v>
      </c>
      <c r="T223" s="51" t="e">
        <f>ROUND(VLOOKUP(EVID_HNOJENI!N223,HNOJIVA_ALL!$A$2:$Z$3303,17,FALSE)*K223*IF(L223="t",10,IF(L223="kg",0.01,IF(L223="q",1,IF(L223="l",0.01*VLOOKUP(EVID_HNOJENI!N223,HNOJIVA_ALL!$A$2:$AE$3303,31,FALSE),"CHYBA")))),2)</f>
        <v>#N/A</v>
      </c>
      <c r="U223" s="51" t="e">
        <f>ROUND(VLOOKUP(EVID_HNOJENI!N223,HNOJIVA_ALL!$A$2:$Z$3303,20,FALSE)*K223*IF(L223="t",10,IF(L223="kg",0.01,IF(L223="q",1,IF(L223="l",0.01*VLOOKUP(EVID_HNOJENI!N223,HNOJIVA_ALL!$A$2:$AE$3303,31,FALSE),"CHYBA")))),2)</f>
        <v>#N/A</v>
      </c>
    </row>
    <row r="224" spans="1:21" x14ac:dyDescent="0.2">
      <c r="A224" s="32"/>
      <c r="B224" s="45" t="e">
        <f>VLOOKUP($A224,EVID_OSEVU!$A$1:$M$4972,2,FALSE)</f>
        <v>#N/A</v>
      </c>
      <c r="C224" s="45" t="e">
        <f>VLOOKUP($A224,EVID_OSEVU!$A$1:$M$4972,3,FALSE)</f>
        <v>#N/A</v>
      </c>
      <c r="D224" s="45" t="e">
        <f>VLOOKUP($A224,EVID_OSEVU!$A$1:$M$4972,4,FALSE)</f>
        <v>#N/A</v>
      </c>
      <c r="E224" s="45" t="e">
        <f>VLOOKUP($A224,EVID_OSEVU!$A$1:$M$4972,7,FALSE)</f>
        <v>#N/A</v>
      </c>
      <c r="F224" s="45" t="e">
        <f>VLOOKUP($A224,EVID_OSEVU!$A$1:$M$4972,8,FALSE)</f>
        <v>#N/A</v>
      </c>
      <c r="G224" s="45" t="e">
        <f>VLOOKUP($A224,EVID_OSEVU!$A$1:$M$4972,11,FALSE)</f>
        <v>#N/A</v>
      </c>
      <c r="H224" s="35"/>
      <c r="I224" s="48"/>
      <c r="J224" s="33" t="e">
        <f>VLOOKUP($A224,EVID_OSEVU!$A$1:$M$4972,11,FALSE)</f>
        <v>#N/A</v>
      </c>
      <c r="K224" s="39"/>
      <c r="L224" s="49"/>
      <c r="M224" s="89" t="e">
        <f t="shared" si="3"/>
        <v>#N/A</v>
      </c>
      <c r="N224" s="50"/>
      <c r="O224" s="37" t="e">
        <f>VLOOKUP(EVID_HNOJENI!N224,HNOJIVA_ALL!$A$2:$Z$3303,4,FALSE)</f>
        <v>#N/A</v>
      </c>
      <c r="P224" s="51" t="e">
        <f>ROUND(VLOOKUP(EVID_HNOJENI!N224,HNOJIVA_ALL!$A$2:$Z$3303,14,FALSE)*K224*IF(L224="t",10,IF(L224="kg",0.01,IF(L224="q",1,IF(L224="l",0.01*VLOOKUP(EVID_HNOJENI!N224,HNOJIVA_ALL!$A$2:$AE$3303,31,FALSE),"CHYBA")))),2)</f>
        <v>#N/A</v>
      </c>
      <c r="Q224" s="51" t="e">
        <f>ROUND(VLOOKUP(EVID_HNOJENI!N224,HNOJIVA_ALL!$A$2:$Z$3303,15,FALSE)*K224*IF(L224="t",10,IF(L224="kg",0.01,IF(L224="q",1,IF(L224="l",0.01*VLOOKUP(EVID_HNOJENI!N224,HNOJIVA_ALL!$A$2:$AE$3303,31,FALSE),"CHYBA")))),2)</f>
        <v>#N/A</v>
      </c>
      <c r="R224" s="51" t="e">
        <f>ROUND(VLOOKUP(EVID_HNOJENI!N224,HNOJIVA_ALL!$A$2:$Z$3303,16,FALSE)*K224*IF(L224="t",10,IF(L224="kg",0.01,IF(L224="q",1,IF(L224="l",0.01*VLOOKUP(EVID_HNOJENI!N224,HNOJIVA_ALL!$A$2:$AE$3303,31,FALSE),"CHYBA")))),2)</f>
        <v>#N/A</v>
      </c>
      <c r="S224" s="51" t="e">
        <f>ROUND(VLOOKUP(EVID_HNOJENI!N224,HNOJIVA_ALL!$A$2:$Z$3303,18,FALSE)*K224*IF(L224="t",10,IF(L224="kg",0.01,IF(L224="q",1,IF(L224="l",0.01*VLOOKUP(EVID_HNOJENI!N224,HNOJIVA_ALL!$A$2:$AE$3303,31,FALSE),"CHYBA")))),2)</f>
        <v>#N/A</v>
      </c>
      <c r="T224" s="51" t="e">
        <f>ROUND(VLOOKUP(EVID_HNOJENI!N224,HNOJIVA_ALL!$A$2:$Z$3303,17,FALSE)*K224*IF(L224="t",10,IF(L224="kg",0.01,IF(L224="q",1,IF(L224="l",0.01*VLOOKUP(EVID_HNOJENI!N224,HNOJIVA_ALL!$A$2:$AE$3303,31,FALSE),"CHYBA")))),2)</f>
        <v>#N/A</v>
      </c>
      <c r="U224" s="51" t="e">
        <f>ROUND(VLOOKUP(EVID_HNOJENI!N224,HNOJIVA_ALL!$A$2:$Z$3303,20,FALSE)*K224*IF(L224="t",10,IF(L224="kg",0.01,IF(L224="q",1,IF(L224="l",0.01*VLOOKUP(EVID_HNOJENI!N224,HNOJIVA_ALL!$A$2:$AE$3303,31,FALSE),"CHYBA")))),2)</f>
        <v>#N/A</v>
      </c>
    </row>
    <row r="225" spans="1:21" x14ac:dyDescent="0.2">
      <c r="A225" s="32"/>
      <c r="B225" s="45" t="e">
        <f>VLOOKUP($A225,EVID_OSEVU!$A$1:$M$4972,2,FALSE)</f>
        <v>#N/A</v>
      </c>
      <c r="C225" s="45" t="e">
        <f>VLOOKUP($A225,EVID_OSEVU!$A$1:$M$4972,3,FALSE)</f>
        <v>#N/A</v>
      </c>
      <c r="D225" s="45" t="e">
        <f>VLOOKUP($A225,EVID_OSEVU!$A$1:$M$4972,4,FALSE)</f>
        <v>#N/A</v>
      </c>
      <c r="E225" s="45" t="e">
        <f>VLOOKUP($A225,EVID_OSEVU!$A$1:$M$4972,7,FALSE)</f>
        <v>#N/A</v>
      </c>
      <c r="F225" s="45" t="e">
        <f>VLOOKUP($A225,EVID_OSEVU!$A$1:$M$4972,8,FALSE)</f>
        <v>#N/A</v>
      </c>
      <c r="G225" s="45" t="e">
        <f>VLOOKUP($A225,EVID_OSEVU!$A$1:$M$4972,11,FALSE)</f>
        <v>#N/A</v>
      </c>
      <c r="H225" s="35"/>
      <c r="I225" s="48"/>
      <c r="J225" s="33" t="e">
        <f>VLOOKUP($A225,EVID_OSEVU!$A$1:$M$4972,11,FALSE)</f>
        <v>#N/A</v>
      </c>
      <c r="K225" s="39"/>
      <c r="L225" s="49"/>
      <c r="M225" s="89" t="e">
        <f t="shared" si="3"/>
        <v>#N/A</v>
      </c>
      <c r="N225" s="50"/>
      <c r="O225" s="37" t="e">
        <f>VLOOKUP(EVID_HNOJENI!N225,HNOJIVA_ALL!$A$2:$Z$3303,4,FALSE)</f>
        <v>#N/A</v>
      </c>
      <c r="P225" s="51" t="e">
        <f>ROUND(VLOOKUP(EVID_HNOJENI!N225,HNOJIVA_ALL!$A$2:$Z$3303,14,FALSE)*K225*IF(L225="t",10,IF(L225="kg",0.01,IF(L225="q",1,IF(L225="l",0.01*VLOOKUP(EVID_HNOJENI!N225,HNOJIVA_ALL!$A$2:$AE$3303,31,FALSE),"CHYBA")))),2)</f>
        <v>#N/A</v>
      </c>
      <c r="Q225" s="51" t="e">
        <f>ROUND(VLOOKUP(EVID_HNOJENI!N225,HNOJIVA_ALL!$A$2:$Z$3303,15,FALSE)*K225*IF(L225="t",10,IF(L225="kg",0.01,IF(L225="q",1,IF(L225="l",0.01*VLOOKUP(EVID_HNOJENI!N225,HNOJIVA_ALL!$A$2:$AE$3303,31,FALSE),"CHYBA")))),2)</f>
        <v>#N/A</v>
      </c>
      <c r="R225" s="51" t="e">
        <f>ROUND(VLOOKUP(EVID_HNOJENI!N225,HNOJIVA_ALL!$A$2:$Z$3303,16,FALSE)*K225*IF(L225="t",10,IF(L225="kg",0.01,IF(L225="q",1,IF(L225="l",0.01*VLOOKUP(EVID_HNOJENI!N225,HNOJIVA_ALL!$A$2:$AE$3303,31,FALSE),"CHYBA")))),2)</f>
        <v>#N/A</v>
      </c>
      <c r="S225" s="51" t="e">
        <f>ROUND(VLOOKUP(EVID_HNOJENI!N225,HNOJIVA_ALL!$A$2:$Z$3303,18,FALSE)*K225*IF(L225="t",10,IF(L225="kg",0.01,IF(L225="q",1,IF(L225="l",0.01*VLOOKUP(EVID_HNOJENI!N225,HNOJIVA_ALL!$A$2:$AE$3303,31,FALSE),"CHYBA")))),2)</f>
        <v>#N/A</v>
      </c>
      <c r="T225" s="51" t="e">
        <f>ROUND(VLOOKUP(EVID_HNOJENI!N225,HNOJIVA_ALL!$A$2:$Z$3303,17,FALSE)*K225*IF(L225="t",10,IF(L225="kg",0.01,IF(L225="q",1,IF(L225="l",0.01*VLOOKUP(EVID_HNOJENI!N225,HNOJIVA_ALL!$A$2:$AE$3303,31,FALSE),"CHYBA")))),2)</f>
        <v>#N/A</v>
      </c>
      <c r="U225" s="51" t="e">
        <f>ROUND(VLOOKUP(EVID_HNOJENI!N225,HNOJIVA_ALL!$A$2:$Z$3303,20,FALSE)*K225*IF(L225="t",10,IF(L225="kg",0.01,IF(L225="q",1,IF(L225="l",0.01*VLOOKUP(EVID_HNOJENI!N225,HNOJIVA_ALL!$A$2:$AE$3303,31,FALSE),"CHYBA")))),2)</f>
        <v>#N/A</v>
      </c>
    </row>
    <row r="226" spans="1:21" x14ac:dyDescent="0.2">
      <c r="A226" s="32"/>
      <c r="B226" s="45" t="e">
        <f>VLOOKUP($A226,EVID_OSEVU!$A$1:$M$4972,2,FALSE)</f>
        <v>#N/A</v>
      </c>
      <c r="C226" s="45" t="e">
        <f>VLOOKUP($A226,EVID_OSEVU!$A$1:$M$4972,3,FALSE)</f>
        <v>#N/A</v>
      </c>
      <c r="D226" s="45" t="e">
        <f>VLOOKUP($A226,EVID_OSEVU!$A$1:$M$4972,4,FALSE)</f>
        <v>#N/A</v>
      </c>
      <c r="E226" s="45" t="e">
        <f>VLOOKUP($A226,EVID_OSEVU!$A$1:$M$4972,7,FALSE)</f>
        <v>#N/A</v>
      </c>
      <c r="F226" s="45" t="e">
        <f>VLOOKUP($A226,EVID_OSEVU!$A$1:$M$4972,8,FALSE)</f>
        <v>#N/A</v>
      </c>
      <c r="G226" s="45" t="e">
        <f>VLOOKUP($A226,EVID_OSEVU!$A$1:$M$4972,11,FALSE)</f>
        <v>#N/A</v>
      </c>
      <c r="H226" s="35"/>
      <c r="I226" s="48"/>
      <c r="J226" s="33" t="e">
        <f>VLOOKUP($A226,EVID_OSEVU!$A$1:$M$4972,11,FALSE)</f>
        <v>#N/A</v>
      </c>
      <c r="K226" s="39"/>
      <c r="L226" s="49"/>
      <c r="M226" s="89" t="e">
        <f t="shared" si="3"/>
        <v>#N/A</v>
      </c>
      <c r="N226" s="50"/>
      <c r="O226" s="37" t="e">
        <f>VLOOKUP(EVID_HNOJENI!N226,HNOJIVA_ALL!$A$2:$Z$3303,4,FALSE)</f>
        <v>#N/A</v>
      </c>
      <c r="P226" s="51" t="e">
        <f>ROUND(VLOOKUP(EVID_HNOJENI!N226,HNOJIVA_ALL!$A$2:$Z$3303,14,FALSE)*K226*IF(L226="t",10,IF(L226="kg",0.01,IF(L226="q",1,IF(L226="l",0.01*VLOOKUP(EVID_HNOJENI!N226,HNOJIVA_ALL!$A$2:$AE$3303,31,FALSE),"CHYBA")))),2)</f>
        <v>#N/A</v>
      </c>
      <c r="Q226" s="51" t="e">
        <f>ROUND(VLOOKUP(EVID_HNOJENI!N226,HNOJIVA_ALL!$A$2:$Z$3303,15,FALSE)*K226*IF(L226="t",10,IF(L226="kg",0.01,IF(L226="q",1,IF(L226="l",0.01*VLOOKUP(EVID_HNOJENI!N226,HNOJIVA_ALL!$A$2:$AE$3303,31,FALSE),"CHYBA")))),2)</f>
        <v>#N/A</v>
      </c>
      <c r="R226" s="51" t="e">
        <f>ROUND(VLOOKUP(EVID_HNOJENI!N226,HNOJIVA_ALL!$A$2:$Z$3303,16,FALSE)*K226*IF(L226="t",10,IF(L226="kg",0.01,IF(L226="q",1,IF(L226="l",0.01*VLOOKUP(EVID_HNOJENI!N226,HNOJIVA_ALL!$A$2:$AE$3303,31,FALSE),"CHYBA")))),2)</f>
        <v>#N/A</v>
      </c>
      <c r="S226" s="51" t="e">
        <f>ROUND(VLOOKUP(EVID_HNOJENI!N226,HNOJIVA_ALL!$A$2:$Z$3303,18,FALSE)*K226*IF(L226="t",10,IF(L226="kg",0.01,IF(L226="q",1,IF(L226="l",0.01*VLOOKUP(EVID_HNOJENI!N226,HNOJIVA_ALL!$A$2:$AE$3303,31,FALSE),"CHYBA")))),2)</f>
        <v>#N/A</v>
      </c>
      <c r="T226" s="51" t="e">
        <f>ROUND(VLOOKUP(EVID_HNOJENI!N226,HNOJIVA_ALL!$A$2:$Z$3303,17,FALSE)*K226*IF(L226="t",10,IF(L226="kg",0.01,IF(L226="q",1,IF(L226="l",0.01*VLOOKUP(EVID_HNOJENI!N226,HNOJIVA_ALL!$A$2:$AE$3303,31,FALSE),"CHYBA")))),2)</f>
        <v>#N/A</v>
      </c>
      <c r="U226" s="51" t="e">
        <f>ROUND(VLOOKUP(EVID_HNOJENI!N226,HNOJIVA_ALL!$A$2:$Z$3303,20,FALSE)*K226*IF(L226="t",10,IF(L226="kg",0.01,IF(L226="q",1,IF(L226="l",0.01*VLOOKUP(EVID_HNOJENI!N226,HNOJIVA_ALL!$A$2:$AE$3303,31,FALSE),"CHYBA")))),2)</f>
        <v>#N/A</v>
      </c>
    </row>
    <row r="227" spans="1:21" x14ac:dyDescent="0.2">
      <c r="A227" s="32"/>
      <c r="B227" s="45" t="e">
        <f>VLOOKUP($A227,EVID_OSEVU!$A$1:$M$4972,2,FALSE)</f>
        <v>#N/A</v>
      </c>
      <c r="C227" s="45" t="e">
        <f>VLOOKUP($A227,EVID_OSEVU!$A$1:$M$4972,3,FALSE)</f>
        <v>#N/A</v>
      </c>
      <c r="D227" s="45" t="e">
        <f>VLOOKUP($A227,EVID_OSEVU!$A$1:$M$4972,4,FALSE)</f>
        <v>#N/A</v>
      </c>
      <c r="E227" s="45" t="e">
        <f>VLOOKUP($A227,EVID_OSEVU!$A$1:$M$4972,7,FALSE)</f>
        <v>#N/A</v>
      </c>
      <c r="F227" s="45" t="e">
        <f>VLOOKUP($A227,EVID_OSEVU!$A$1:$M$4972,8,FALSE)</f>
        <v>#N/A</v>
      </c>
      <c r="G227" s="45" t="e">
        <f>VLOOKUP($A227,EVID_OSEVU!$A$1:$M$4972,11,FALSE)</f>
        <v>#N/A</v>
      </c>
      <c r="H227" s="35"/>
      <c r="I227" s="48"/>
      <c r="J227" s="33" t="e">
        <f>VLOOKUP($A227,EVID_OSEVU!$A$1:$M$4972,11,FALSE)</f>
        <v>#N/A</v>
      </c>
      <c r="K227" s="39"/>
      <c r="L227" s="49"/>
      <c r="M227" s="89" t="e">
        <f t="shared" si="3"/>
        <v>#N/A</v>
      </c>
      <c r="N227" s="50"/>
      <c r="O227" s="37" t="e">
        <f>VLOOKUP(EVID_HNOJENI!N227,HNOJIVA_ALL!$A$2:$Z$3303,4,FALSE)</f>
        <v>#N/A</v>
      </c>
      <c r="P227" s="51" t="e">
        <f>ROUND(VLOOKUP(EVID_HNOJENI!N227,HNOJIVA_ALL!$A$2:$Z$3303,14,FALSE)*K227*IF(L227="t",10,IF(L227="kg",0.01,IF(L227="q",1,IF(L227="l",0.01*VLOOKUP(EVID_HNOJENI!N227,HNOJIVA_ALL!$A$2:$AE$3303,31,FALSE),"CHYBA")))),2)</f>
        <v>#N/A</v>
      </c>
      <c r="Q227" s="51" t="e">
        <f>ROUND(VLOOKUP(EVID_HNOJENI!N227,HNOJIVA_ALL!$A$2:$Z$3303,15,FALSE)*K227*IF(L227="t",10,IF(L227="kg",0.01,IF(L227="q",1,IF(L227="l",0.01*VLOOKUP(EVID_HNOJENI!N227,HNOJIVA_ALL!$A$2:$AE$3303,31,FALSE),"CHYBA")))),2)</f>
        <v>#N/A</v>
      </c>
      <c r="R227" s="51" t="e">
        <f>ROUND(VLOOKUP(EVID_HNOJENI!N227,HNOJIVA_ALL!$A$2:$Z$3303,16,FALSE)*K227*IF(L227="t",10,IF(L227="kg",0.01,IF(L227="q",1,IF(L227="l",0.01*VLOOKUP(EVID_HNOJENI!N227,HNOJIVA_ALL!$A$2:$AE$3303,31,FALSE),"CHYBA")))),2)</f>
        <v>#N/A</v>
      </c>
      <c r="S227" s="51" t="e">
        <f>ROUND(VLOOKUP(EVID_HNOJENI!N227,HNOJIVA_ALL!$A$2:$Z$3303,18,FALSE)*K227*IF(L227="t",10,IF(L227="kg",0.01,IF(L227="q",1,IF(L227="l",0.01*VLOOKUP(EVID_HNOJENI!N227,HNOJIVA_ALL!$A$2:$AE$3303,31,FALSE),"CHYBA")))),2)</f>
        <v>#N/A</v>
      </c>
      <c r="T227" s="51" t="e">
        <f>ROUND(VLOOKUP(EVID_HNOJENI!N227,HNOJIVA_ALL!$A$2:$Z$3303,17,FALSE)*K227*IF(L227="t",10,IF(L227="kg",0.01,IF(L227="q",1,IF(L227="l",0.01*VLOOKUP(EVID_HNOJENI!N227,HNOJIVA_ALL!$A$2:$AE$3303,31,FALSE),"CHYBA")))),2)</f>
        <v>#N/A</v>
      </c>
      <c r="U227" s="51" t="e">
        <f>ROUND(VLOOKUP(EVID_HNOJENI!N227,HNOJIVA_ALL!$A$2:$Z$3303,20,FALSE)*K227*IF(L227="t",10,IF(L227="kg",0.01,IF(L227="q",1,IF(L227="l",0.01*VLOOKUP(EVID_HNOJENI!N227,HNOJIVA_ALL!$A$2:$AE$3303,31,FALSE),"CHYBA")))),2)</f>
        <v>#N/A</v>
      </c>
    </row>
    <row r="228" spans="1:21" x14ac:dyDescent="0.2">
      <c r="A228" s="32"/>
      <c r="B228" s="45" t="e">
        <f>VLOOKUP($A228,EVID_OSEVU!$A$1:$M$4972,2,FALSE)</f>
        <v>#N/A</v>
      </c>
      <c r="C228" s="45" t="e">
        <f>VLOOKUP($A228,EVID_OSEVU!$A$1:$M$4972,3,FALSE)</f>
        <v>#N/A</v>
      </c>
      <c r="D228" s="45" t="e">
        <f>VLOOKUP($A228,EVID_OSEVU!$A$1:$M$4972,4,FALSE)</f>
        <v>#N/A</v>
      </c>
      <c r="E228" s="45" t="e">
        <f>VLOOKUP($A228,EVID_OSEVU!$A$1:$M$4972,7,FALSE)</f>
        <v>#N/A</v>
      </c>
      <c r="F228" s="45" t="e">
        <f>VLOOKUP($A228,EVID_OSEVU!$A$1:$M$4972,8,FALSE)</f>
        <v>#N/A</v>
      </c>
      <c r="G228" s="45" t="e">
        <f>VLOOKUP($A228,EVID_OSEVU!$A$1:$M$4972,11,FALSE)</f>
        <v>#N/A</v>
      </c>
      <c r="H228" s="35"/>
      <c r="I228" s="48"/>
      <c r="J228" s="33" t="e">
        <f>VLOOKUP($A228,EVID_OSEVU!$A$1:$M$4972,11,FALSE)</f>
        <v>#N/A</v>
      </c>
      <c r="K228" s="39"/>
      <c r="L228" s="49"/>
      <c r="M228" s="89" t="e">
        <f t="shared" si="3"/>
        <v>#N/A</v>
      </c>
      <c r="N228" s="50"/>
      <c r="O228" s="37" t="e">
        <f>VLOOKUP(EVID_HNOJENI!N228,HNOJIVA_ALL!$A$2:$Z$3303,4,FALSE)</f>
        <v>#N/A</v>
      </c>
      <c r="P228" s="51" t="e">
        <f>ROUND(VLOOKUP(EVID_HNOJENI!N228,HNOJIVA_ALL!$A$2:$Z$3303,14,FALSE)*K228*IF(L228="t",10,IF(L228="kg",0.01,IF(L228="q",1,IF(L228="l",0.01*VLOOKUP(EVID_HNOJENI!N228,HNOJIVA_ALL!$A$2:$AE$3303,31,FALSE),"CHYBA")))),2)</f>
        <v>#N/A</v>
      </c>
      <c r="Q228" s="51" t="e">
        <f>ROUND(VLOOKUP(EVID_HNOJENI!N228,HNOJIVA_ALL!$A$2:$Z$3303,15,FALSE)*K228*IF(L228="t",10,IF(L228="kg",0.01,IF(L228="q",1,IF(L228="l",0.01*VLOOKUP(EVID_HNOJENI!N228,HNOJIVA_ALL!$A$2:$AE$3303,31,FALSE),"CHYBA")))),2)</f>
        <v>#N/A</v>
      </c>
      <c r="R228" s="51" t="e">
        <f>ROUND(VLOOKUP(EVID_HNOJENI!N228,HNOJIVA_ALL!$A$2:$Z$3303,16,FALSE)*K228*IF(L228="t",10,IF(L228="kg",0.01,IF(L228="q",1,IF(L228="l",0.01*VLOOKUP(EVID_HNOJENI!N228,HNOJIVA_ALL!$A$2:$AE$3303,31,FALSE),"CHYBA")))),2)</f>
        <v>#N/A</v>
      </c>
      <c r="S228" s="51" t="e">
        <f>ROUND(VLOOKUP(EVID_HNOJENI!N228,HNOJIVA_ALL!$A$2:$Z$3303,18,FALSE)*K228*IF(L228="t",10,IF(L228="kg",0.01,IF(L228="q",1,IF(L228="l",0.01*VLOOKUP(EVID_HNOJENI!N228,HNOJIVA_ALL!$A$2:$AE$3303,31,FALSE),"CHYBA")))),2)</f>
        <v>#N/A</v>
      </c>
      <c r="T228" s="51" t="e">
        <f>ROUND(VLOOKUP(EVID_HNOJENI!N228,HNOJIVA_ALL!$A$2:$Z$3303,17,FALSE)*K228*IF(L228="t",10,IF(L228="kg",0.01,IF(L228="q",1,IF(L228="l",0.01*VLOOKUP(EVID_HNOJENI!N228,HNOJIVA_ALL!$A$2:$AE$3303,31,FALSE),"CHYBA")))),2)</f>
        <v>#N/A</v>
      </c>
      <c r="U228" s="51" t="e">
        <f>ROUND(VLOOKUP(EVID_HNOJENI!N228,HNOJIVA_ALL!$A$2:$Z$3303,20,FALSE)*K228*IF(L228="t",10,IF(L228="kg",0.01,IF(L228="q",1,IF(L228="l",0.01*VLOOKUP(EVID_HNOJENI!N228,HNOJIVA_ALL!$A$2:$AE$3303,31,FALSE),"CHYBA")))),2)</f>
        <v>#N/A</v>
      </c>
    </row>
    <row r="229" spans="1:21" x14ac:dyDescent="0.2">
      <c r="A229" s="32"/>
      <c r="B229" s="45" t="e">
        <f>VLOOKUP($A229,EVID_OSEVU!$A$1:$M$4972,2,FALSE)</f>
        <v>#N/A</v>
      </c>
      <c r="C229" s="45" t="e">
        <f>VLOOKUP($A229,EVID_OSEVU!$A$1:$M$4972,3,FALSE)</f>
        <v>#N/A</v>
      </c>
      <c r="D229" s="45" t="e">
        <f>VLOOKUP($A229,EVID_OSEVU!$A$1:$M$4972,4,FALSE)</f>
        <v>#N/A</v>
      </c>
      <c r="E229" s="45" t="e">
        <f>VLOOKUP($A229,EVID_OSEVU!$A$1:$M$4972,7,FALSE)</f>
        <v>#N/A</v>
      </c>
      <c r="F229" s="45" t="e">
        <f>VLOOKUP($A229,EVID_OSEVU!$A$1:$M$4972,8,FALSE)</f>
        <v>#N/A</v>
      </c>
      <c r="G229" s="45" t="e">
        <f>VLOOKUP($A229,EVID_OSEVU!$A$1:$M$4972,11,FALSE)</f>
        <v>#N/A</v>
      </c>
      <c r="H229" s="35"/>
      <c r="I229" s="48"/>
      <c r="J229" s="33" t="e">
        <f>VLOOKUP($A229,EVID_OSEVU!$A$1:$M$4972,11,FALSE)</f>
        <v>#N/A</v>
      </c>
      <c r="K229" s="39"/>
      <c r="L229" s="49"/>
      <c r="M229" s="89" t="e">
        <f t="shared" si="3"/>
        <v>#N/A</v>
      </c>
      <c r="N229" s="50"/>
      <c r="O229" s="37" t="e">
        <f>VLOOKUP(EVID_HNOJENI!N229,HNOJIVA_ALL!$A$2:$Z$3303,4,FALSE)</f>
        <v>#N/A</v>
      </c>
      <c r="P229" s="51" t="e">
        <f>ROUND(VLOOKUP(EVID_HNOJENI!N229,HNOJIVA_ALL!$A$2:$Z$3303,14,FALSE)*K229*IF(L229="t",10,IF(L229="kg",0.01,IF(L229="q",1,IF(L229="l",0.01*VLOOKUP(EVID_HNOJENI!N229,HNOJIVA_ALL!$A$2:$AE$3303,31,FALSE),"CHYBA")))),2)</f>
        <v>#N/A</v>
      </c>
      <c r="Q229" s="51" t="e">
        <f>ROUND(VLOOKUP(EVID_HNOJENI!N229,HNOJIVA_ALL!$A$2:$Z$3303,15,FALSE)*K229*IF(L229="t",10,IF(L229="kg",0.01,IF(L229="q",1,IF(L229="l",0.01*VLOOKUP(EVID_HNOJENI!N229,HNOJIVA_ALL!$A$2:$AE$3303,31,FALSE),"CHYBA")))),2)</f>
        <v>#N/A</v>
      </c>
      <c r="R229" s="51" t="e">
        <f>ROUND(VLOOKUP(EVID_HNOJENI!N229,HNOJIVA_ALL!$A$2:$Z$3303,16,FALSE)*K229*IF(L229="t",10,IF(L229="kg",0.01,IF(L229="q",1,IF(L229="l",0.01*VLOOKUP(EVID_HNOJENI!N229,HNOJIVA_ALL!$A$2:$AE$3303,31,FALSE),"CHYBA")))),2)</f>
        <v>#N/A</v>
      </c>
      <c r="S229" s="51" t="e">
        <f>ROUND(VLOOKUP(EVID_HNOJENI!N229,HNOJIVA_ALL!$A$2:$Z$3303,18,FALSE)*K229*IF(L229="t",10,IF(L229="kg",0.01,IF(L229="q",1,IF(L229="l",0.01*VLOOKUP(EVID_HNOJENI!N229,HNOJIVA_ALL!$A$2:$AE$3303,31,FALSE),"CHYBA")))),2)</f>
        <v>#N/A</v>
      </c>
      <c r="T229" s="51" t="e">
        <f>ROUND(VLOOKUP(EVID_HNOJENI!N229,HNOJIVA_ALL!$A$2:$Z$3303,17,FALSE)*K229*IF(L229="t",10,IF(L229="kg",0.01,IF(L229="q",1,IF(L229="l",0.01*VLOOKUP(EVID_HNOJENI!N229,HNOJIVA_ALL!$A$2:$AE$3303,31,FALSE),"CHYBA")))),2)</f>
        <v>#N/A</v>
      </c>
      <c r="U229" s="51" t="e">
        <f>ROUND(VLOOKUP(EVID_HNOJENI!N229,HNOJIVA_ALL!$A$2:$Z$3303,20,FALSE)*K229*IF(L229="t",10,IF(L229="kg",0.01,IF(L229="q",1,IF(L229="l",0.01*VLOOKUP(EVID_HNOJENI!N229,HNOJIVA_ALL!$A$2:$AE$3303,31,FALSE),"CHYBA")))),2)</f>
        <v>#N/A</v>
      </c>
    </row>
    <row r="230" spans="1:21" x14ac:dyDescent="0.2">
      <c r="A230" s="32"/>
      <c r="B230" s="45" t="e">
        <f>VLOOKUP($A230,EVID_OSEVU!$A$1:$M$4972,2,FALSE)</f>
        <v>#N/A</v>
      </c>
      <c r="C230" s="45" t="e">
        <f>VLOOKUP($A230,EVID_OSEVU!$A$1:$M$4972,3,FALSE)</f>
        <v>#N/A</v>
      </c>
      <c r="D230" s="45" t="e">
        <f>VLOOKUP($A230,EVID_OSEVU!$A$1:$M$4972,4,FALSE)</f>
        <v>#N/A</v>
      </c>
      <c r="E230" s="45" t="e">
        <f>VLOOKUP($A230,EVID_OSEVU!$A$1:$M$4972,7,FALSE)</f>
        <v>#N/A</v>
      </c>
      <c r="F230" s="45" t="e">
        <f>VLOOKUP($A230,EVID_OSEVU!$A$1:$M$4972,8,FALSE)</f>
        <v>#N/A</v>
      </c>
      <c r="G230" s="45" t="e">
        <f>VLOOKUP($A230,EVID_OSEVU!$A$1:$M$4972,11,FALSE)</f>
        <v>#N/A</v>
      </c>
      <c r="H230" s="35"/>
      <c r="I230" s="48"/>
      <c r="J230" s="33" t="e">
        <f>VLOOKUP($A230,EVID_OSEVU!$A$1:$M$4972,11,FALSE)</f>
        <v>#N/A</v>
      </c>
      <c r="K230" s="39"/>
      <c r="L230" s="49"/>
      <c r="M230" s="89" t="e">
        <f t="shared" si="3"/>
        <v>#N/A</v>
      </c>
      <c r="N230" s="50"/>
      <c r="O230" s="37" t="e">
        <f>VLOOKUP(EVID_HNOJENI!N230,HNOJIVA_ALL!$A$2:$Z$3303,4,FALSE)</f>
        <v>#N/A</v>
      </c>
      <c r="P230" s="51" t="e">
        <f>ROUND(VLOOKUP(EVID_HNOJENI!N230,HNOJIVA_ALL!$A$2:$Z$3303,14,FALSE)*K230*IF(L230="t",10,IF(L230="kg",0.01,IF(L230="q",1,IF(L230="l",0.01*VLOOKUP(EVID_HNOJENI!N230,HNOJIVA_ALL!$A$2:$AE$3303,31,FALSE),"CHYBA")))),2)</f>
        <v>#N/A</v>
      </c>
      <c r="Q230" s="51" t="e">
        <f>ROUND(VLOOKUP(EVID_HNOJENI!N230,HNOJIVA_ALL!$A$2:$Z$3303,15,FALSE)*K230*IF(L230="t",10,IF(L230="kg",0.01,IF(L230="q",1,IF(L230="l",0.01*VLOOKUP(EVID_HNOJENI!N230,HNOJIVA_ALL!$A$2:$AE$3303,31,FALSE),"CHYBA")))),2)</f>
        <v>#N/A</v>
      </c>
      <c r="R230" s="51" t="e">
        <f>ROUND(VLOOKUP(EVID_HNOJENI!N230,HNOJIVA_ALL!$A$2:$Z$3303,16,FALSE)*K230*IF(L230="t",10,IF(L230="kg",0.01,IF(L230="q",1,IF(L230="l",0.01*VLOOKUP(EVID_HNOJENI!N230,HNOJIVA_ALL!$A$2:$AE$3303,31,FALSE),"CHYBA")))),2)</f>
        <v>#N/A</v>
      </c>
      <c r="S230" s="51" t="e">
        <f>ROUND(VLOOKUP(EVID_HNOJENI!N230,HNOJIVA_ALL!$A$2:$Z$3303,18,FALSE)*K230*IF(L230="t",10,IF(L230="kg",0.01,IF(L230="q",1,IF(L230="l",0.01*VLOOKUP(EVID_HNOJENI!N230,HNOJIVA_ALL!$A$2:$AE$3303,31,FALSE),"CHYBA")))),2)</f>
        <v>#N/A</v>
      </c>
      <c r="T230" s="51" t="e">
        <f>ROUND(VLOOKUP(EVID_HNOJENI!N230,HNOJIVA_ALL!$A$2:$Z$3303,17,FALSE)*K230*IF(L230="t",10,IF(L230="kg",0.01,IF(L230="q",1,IF(L230="l",0.01*VLOOKUP(EVID_HNOJENI!N230,HNOJIVA_ALL!$A$2:$AE$3303,31,FALSE),"CHYBA")))),2)</f>
        <v>#N/A</v>
      </c>
      <c r="U230" s="51" t="e">
        <f>ROUND(VLOOKUP(EVID_HNOJENI!N230,HNOJIVA_ALL!$A$2:$Z$3303,20,FALSE)*K230*IF(L230="t",10,IF(L230="kg",0.01,IF(L230="q",1,IF(L230="l",0.01*VLOOKUP(EVID_HNOJENI!N230,HNOJIVA_ALL!$A$2:$AE$3303,31,FALSE),"CHYBA")))),2)</f>
        <v>#N/A</v>
      </c>
    </row>
    <row r="231" spans="1:21" x14ac:dyDescent="0.2">
      <c r="A231" s="32"/>
      <c r="B231" s="45" t="e">
        <f>VLOOKUP($A231,EVID_OSEVU!$A$1:$M$4972,2,FALSE)</f>
        <v>#N/A</v>
      </c>
      <c r="C231" s="45" t="e">
        <f>VLOOKUP($A231,EVID_OSEVU!$A$1:$M$4972,3,FALSE)</f>
        <v>#N/A</v>
      </c>
      <c r="D231" s="45" t="e">
        <f>VLOOKUP($A231,EVID_OSEVU!$A$1:$M$4972,4,FALSE)</f>
        <v>#N/A</v>
      </c>
      <c r="E231" s="45" t="e">
        <f>VLOOKUP($A231,EVID_OSEVU!$A$1:$M$4972,7,FALSE)</f>
        <v>#N/A</v>
      </c>
      <c r="F231" s="45" t="e">
        <f>VLOOKUP($A231,EVID_OSEVU!$A$1:$M$4972,8,FALSE)</f>
        <v>#N/A</v>
      </c>
      <c r="G231" s="45" t="e">
        <f>VLOOKUP($A231,EVID_OSEVU!$A$1:$M$4972,11,FALSE)</f>
        <v>#N/A</v>
      </c>
      <c r="H231" s="35"/>
      <c r="I231" s="48"/>
      <c r="J231" s="33" t="e">
        <f>VLOOKUP($A231,EVID_OSEVU!$A$1:$M$4972,11,FALSE)</f>
        <v>#N/A</v>
      </c>
      <c r="K231" s="39"/>
      <c r="L231" s="49"/>
      <c r="M231" s="89" t="e">
        <f t="shared" si="3"/>
        <v>#N/A</v>
      </c>
      <c r="N231" s="50"/>
      <c r="O231" s="37" t="e">
        <f>VLOOKUP(EVID_HNOJENI!N231,HNOJIVA_ALL!$A$2:$Z$3303,4,FALSE)</f>
        <v>#N/A</v>
      </c>
      <c r="P231" s="51" t="e">
        <f>ROUND(VLOOKUP(EVID_HNOJENI!N231,HNOJIVA_ALL!$A$2:$Z$3303,14,FALSE)*K231*IF(L231="t",10,IF(L231="kg",0.01,IF(L231="q",1,IF(L231="l",0.01*VLOOKUP(EVID_HNOJENI!N231,HNOJIVA_ALL!$A$2:$AE$3303,31,FALSE),"CHYBA")))),2)</f>
        <v>#N/A</v>
      </c>
      <c r="Q231" s="51" t="e">
        <f>ROUND(VLOOKUP(EVID_HNOJENI!N231,HNOJIVA_ALL!$A$2:$Z$3303,15,FALSE)*K231*IF(L231="t",10,IF(L231="kg",0.01,IF(L231="q",1,IF(L231="l",0.01*VLOOKUP(EVID_HNOJENI!N231,HNOJIVA_ALL!$A$2:$AE$3303,31,FALSE),"CHYBA")))),2)</f>
        <v>#N/A</v>
      </c>
      <c r="R231" s="51" t="e">
        <f>ROUND(VLOOKUP(EVID_HNOJENI!N231,HNOJIVA_ALL!$A$2:$Z$3303,16,FALSE)*K231*IF(L231="t",10,IF(L231="kg",0.01,IF(L231="q",1,IF(L231="l",0.01*VLOOKUP(EVID_HNOJENI!N231,HNOJIVA_ALL!$A$2:$AE$3303,31,FALSE),"CHYBA")))),2)</f>
        <v>#N/A</v>
      </c>
      <c r="S231" s="51" t="e">
        <f>ROUND(VLOOKUP(EVID_HNOJENI!N231,HNOJIVA_ALL!$A$2:$Z$3303,18,FALSE)*K231*IF(L231="t",10,IF(L231="kg",0.01,IF(L231="q",1,IF(L231="l",0.01*VLOOKUP(EVID_HNOJENI!N231,HNOJIVA_ALL!$A$2:$AE$3303,31,FALSE),"CHYBA")))),2)</f>
        <v>#N/A</v>
      </c>
      <c r="T231" s="51" t="e">
        <f>ROUND(VLOOKUP(EVID_HNOJENI!N231,HNOJIVA_ALL!$A$2:$Z$3303,17,FALSE)*K231*IF(L231="t",10,IF(L231="kg",0.01,IF(L231="q",1,IF(L231="l",0.01*VLOOKUP(EVID_HNOJENI!N231,HNOJIVA_ALL!$A$2:$AE$3303,31,FALSE),"CHYBA")))),2)</f>
        <v>#N/A</v>
      </c>
      <c r="U231" s="51" t="e">
        <f>ROUND(VLOOKUP(EVID_HNOJENI!N231,HNOJIVA_ALL!$A$2:$Z$3303,20,FALSE)*K231*IF(L231="t",10,IF(L231="kg",0.01,IF(L231="q",1,IF(L231="l",0.01*VLOOKUP(EVID_HNOJENI!N231,HNOJIVA_ALL!$A$2:$AE$3303,31,FALSE),"CHYBA")))),2)</f>
        <v>#N/A</v>
      </c>
    </row>
    <row r="232" spans="1:21" x14ac:dyDescent="0.2">
      <c r="A232" s="32"/>
      <c r="B232" s="45" t="e">
        <f>VLOOKUP($A232,EVID_OSEVU!$A$1:$M$4972,2,FALSE)</f>
        <v>#N/A</v>
      </c>
      <c r="C232" s="45" t="e">
        <f>VLOOKUP($A232,EVID_OSEVU!$A$1:$M$4972,3,FALSE)</f>
        <v>#N/A</v>
      </c>
      <c r="D232" s="45" t="e">
        <f>VLOOKUP($A232,EVID_OSEVU!$A$1:$M$4972,4,FALSE)</f>
        <v>#N/A</v>
      </c>
      <c r="E232" s="45" t="e">
        <f>VLOOKUP($A232,EVID_OSEVU!$A$1:$M$4972,7,FALSE)</f>
        <v>#N/A</v>
      </c>
      <c r="F232" s="45" t="e">
        <f>VLOOKUP($A232,EVID_OSEVU!$A$1:$M$4972,8,FALSE)</f>
        <v>#N/A</v>
      </c>
      <c r="G232" s="45" t="e">
        <f>VLOOKUP($A232,EVID_OSEVU!$A$1:$M$4972,11,FALSE)</f>
        <v>#N/A</v>
      </c>
      <c r="H232" s="35"/>
      <c r="I232" s="48"/>
      <c r="J232" s="33" t="e">
        <f>VLOOKUP($A232,EVID_OSEVU!$A$1:$M$4972,11,FALSE)</f>
        <v>#N/A</v>
      </c>
      <c r="K232" s="39"/>
      <c r="L232" s="49"/>
      <c r="M232" s="89" t="e">
        <f t="shared" si="3"/>
        <v>#N/A</v>
      </c>
      <c r="N232" s="50"/>
      <c r="O232" s="37" t="e">
        <f>VLOOKUP(EVID_HNOJENI!N232,HNOJIVA_ALL!$A$2:$Z$3303,4,FALSE)</f>
        <v>#N/A</v>
      </c>
      <c r="P232" s="51" t="e">
        <f>ROUND(VLOOKUP(EVID_HNOJENI!N232,HNOJIVA_ALL!$A$2:$Z$3303,14,FALSE)*K232*IF(L232="t",10,IF(L232="kg",0.01,IF(L232="q",1,IF(L232="l",0.01*VLOOKUP(EVID_HNOJENI!N232,HNOJIVA_ALL!$A$2:$AE$3303,31,FALSE),"CHYBA")))),2)</f>
        <v>#N/A</v>
      </c>
      <c r="Q232" s="51" t="e">
        <f>ROUND(VLOOKUP(EVID_HNOJENI!N232,HNOJIVA_ALL!$A$2:$Z$3303,15,FALSE)*K232*IF(L232="t",10,IF(L232="kg",0.01,IF(L232="q",1,IF(L232="l",0.01*VLOOKUP(EVID_HNOJENI!N232,HNOJIVA_ALL!$A$2:$AE$3303,31,FALSE),"CHYBA")))),2)</f>
        <v>#N/A</v>
      </c>
      <c r="R232" s="51" t="e">
        <f>ROUND(VLOOKUP(EVID_HNOJENI!N232,HNOJIVA_ALL!$A$2:$Z$3303,16,FALSE)*K232*IF(L232="t",10,IF(L232="kg",0.01,IF(L232="q",1,IF(L232="l",0.01*VLOOKUP(EVID_HNOJENI!N232,HNOJIVA_ALL!$A$2:$AE$3303,31,FALSE),"CHYBA")))),2)</f>
        <v>#N/A</v>
      </c>
      <c r="S232" s="51" t="e">
        <f>ROUND(VLOOKUP(EVID_HNOJENI!N232,HNOJIVA_ALL!$A$2:$Z$3303,18,FALSE)*K232*IF(L232="t",10,IF(L232="kg",0.01,IF(L232="q",1,IF(L232="l",0.01*VLOOKUP(EVID_HNOJENI!N232,HNOJIVA_ALL!$A$2:$AE$3303,31,FALSE),"CHYBA")))),2)</f>
        <v>#N/A</v>
      </c>
      <c r="T232" s="51" t="e">
        <f>ROUND(VLOOKUP(EVID_HNOJENI!N232,HNOJIVA_ALL!$A$2:$Z$3303,17,FALSE)*K232*IF(L232="t",10,IF(L232="kg",0.01,IF(L232="q",1,IF(L232="l",0.01*VLOOKUP(EVID_HNOJENI!N232,HNOJIVA_ALL!$A$2:$AE$3303,31,FALSE),"CHYBA")))),2)</f>
        <v>#N/A</v>
      </c>
      <c r="U232" s="51" t="e">
        <f>ROUND(VLOOKUP(EVID_HNOJENI!N232,HNOJIVA_ALL!$A$2:$Z$3303,20,FALSE)*K232*IF(L232="t",10,IF(L232="kg",0.01,IF(L232="q",1,IF(L232="l",0.01*VLOOKUP(EVID_HNOJENI!N232,HNOJIVA_ALL!$A$2:$AE$3303,31,FALSE),"CHYBA")))),2)</f>
        <v>#N/A</v>
      </c>
    </row>
    <row r="233" spans="1:21" x14ac:dyDescent="0.2">
      <c r="A233" s="32"/>
      <c r="B233" s="45" t="e">
        <f>VLOOKUP($A233,EVID_OSEVU!$A$1:$M$4972,2,FALSE)</f>
        <v>#N/A</v>
      </c>
      <c r="C233" s="45" t="e">
        <f>VLOOKUP($A233,EVID_OSEVU!$A$1:$M$4972,3,FALSE)</f>
        <v>#N/A</v>
      </c>
      <c r="D233" s="45" t="e">
        <f>VLOOKUP($A233,EVID_OSEVU!$A$1:$M$4972,4,FALSE)</f>
        <v>#N/A</v>
      </c>
      <c r="E233" s="45" t="e">
        <f>VLOOKUP($A233,EVID_OSEVU!$A$1:$M$4972,7,FALSE)</f>
        <v>#N/A</v>
      </c>
      <c r="F233" s="45" t="e">
        <f>VLOOKUP($A233,EVID_OSEVU!$A$1:$M$4972,8,FALSE)</f>
        <v>#N/A</v>
      </c>
      <c r="G233" s="45" t="e">
        <f>VLOOKUP($A233,EVID_OSEVU!$A$1:$M$4972,11,FALSE)</f>
        <v>#N/A</v>
      </c>
      <c r="H233" s="35"/>
      <c r="I233" s="48"/>
      <c r="J233" s="33" t="e">
        <f>VLOOKUP($A233,EVID_OSEVU!$A$1:$M$4972,11,FALSE)</f>
        <v>#N/A</v>
      </c>
      <c r="K233" s="39"/>
      <c r="L233" s="49"/>
      <c r="M233" s="89" t="e">
        <f t="shared" si="3"/>
        <v>#N/A</v>
      </c>
      <c r="N233" s="50"/>
      <c r="O233" s="37" t="e">
        <f>VLOOKUP(EVID_HNOJENI!N233,HNOJIVA_ALL!$A$2:$Z$3303,4,FALSE)</f>
        <v>#N/A</v>
      </c>
      <c r="P233" s="51" t="e">
        <f>ROUND(VLOOKUP(EVID_HNOJENI!N233,HNOJIVA_ALL!$A$2:$Z$3303,14,FALSE)*K233*IF(L233="t",10,IF(L233="kg",0.01,IF(L233="q",1,IF(L233="l",0.01*VLOOKUP(EVID_HNOJENI!N233,HNOJIVA_ALL!$A$2:$AE$3303,31,FALSE),"CHYBA")))),2)</f>
        <v>#N/A</v>
      </c>
      <c r="Q233" s="51" t="e">
        <f>ROUND(VLOOKUP(EVID_HNOJENI!N233,HNOJIVA_ALL!$A$2:$Z$3303,15,FALSE)*K233*IF(L233="t",10,IF(L233="kg",0.01,IF(L233="q",1,IF(L233="l",0.01*VLOOKUP(EVID_HNOJENI!N233,HNOJIVA_ALL!$A$2:$AE$3303,31,FALSE),"CHYBA")))),2)</f>
        <v>#N/A</v>
      </c>
      <c r="R233" s="51" t="e">
        <f>ROUND(VLOOKUP(EVID_HNOJENI!N233,HNOJIVA_ALL!$A$2:$Z$3303,16,FALSE)*K233*IF(L233="t",10,IF(L233="kg",0.01,IF(L233="q",1,IF(L233="l",0.01*VLOOKUP(EVID_HNOJENI!N233,HNOJIVA_ALL!$A$2:$AE$3303,31,FALSE),"CHYBA")))),2)</f>
        <v>#N/A</v>
      </c>
      <c r="S233" s="51" t="e">
        <f>ROUND(VLOOKUP(EVID_HNOJENI!N233,HNOJIVA_ALL!$A$2:$Z$3303,18,FALSE)*K233*IF(L233="t",10,IF(L233="kg",0.01,IF(L233="q",1,IF(L233="l",0.01*VLOOKUP(EVID_HNOJENI!N233,HNOJIVA_ALL!$A$2:$AE$3303,31,FALSE),"CHYBA")))),2)</f>
        <v>#N/A</v>
      </c>
      <c r="T233" s="51" t="e">
        <f>ROUND(VLOOKUP(EVID_HNOJENI!N233,HNOJIVA_ALL!$A$2:$Z$3303,17,FALSE)*K233*IF(L233="t",10,IF(L233="kg",0.01,IF(L233="q",1,IF(L233="l",0.01*VLOOKUP(EVID_HNOJENI!N233,HNOJIVA_ALL!$A$2:$AE$3303,31,FALSE),"CHYBA")))),2)</f>
        <v>#N/A</v>
      </c>
      <c r="U233" s="51" t="e">
        <f>ROUND(VLOOKUP(EVID_HNOJENI!N233,HNOJIVA_ALL!$A$2:$Z$3303,20,FALSE)*K233*IF(L233="t",10,IF(L233="kg",0.01,IF(L233="q",1,IF(L233="l",0.01*VLOOKUP(EVID_HNOJENI!N233,HNOJIVA_ALL!$A$2:$AE$3303,31,FALSE),"CHYBA")))),2)</f>
        <v>#N/A</v>
      </c>
    </row>
    <row r="234" spans="1:21" x14ac:dyDescent="0.2">
      <c r="A234" s="32"/>
      <c r="B234" s="45" t="e">
        <f>VLOOKUP($A234,EVID_OSEVU!$A$1:$M$4972,2,FALSE)</f>
        <v>#N/A</v>
      </c>
      <c r="C234" s="45" t="e">
        <f>VLOOKUP($A234,EVID_OSEVU!$A$1:$M$4972,3,FALSE)</f>
        <v>#N/A</v>
      </c>
      <c r="D234" s="45" t="e">
        <f>VLOOKUP($A234,EVID_OSEVU!$A$1:$M$4972,4,FALSE)</f>
        <v>#N/A</v>
      </c>
      <c r="E234" s="45" t="e">
        <f>VLOOKUP($A234,EVID_OSEVU!$A$1:$M$4972,7,FALSE)</f>
        <v>#N/A</v>
      </c>
      <c r="F234" s="45" t="e">
        <f>VLOOKUP($A234,EVID_OSEVU!$A$1:$M$4972,8,FALSE)</f>
        <v>#N/A</v>
      </c>
      <c r="G234" s="45" t="e">
        <f>VLOOKUP($A234,EVID_OSEVU!$A$1:$M$4972,11,FALSE)</f>
        <v>#N/A</v>
      </c>
      <c r="H234" s="35"/>
      <c r="I234" s="48"/>
      <c r="J234" s="33" t="e">
        <f>VLOOKUP($A234,EVID_OSEVU!$A$1:$M$4972,11,FALSE)</f>
        <v>#N/A</v>
      </c>
      <c r="K234" s="39"/>
      <c r="L234" s="49"/>
      <c r="M234" s="89" t="e">
        <f t="shared" si="3"/>
        <v>#N/A</v>
      </c>
      <c r="N234" s="50"/>
      <c r="O234" s="37" t="e">
        <f>VLOOKUP(EVID_HNOJENI!N234,HNOJIVA_ALL!$A$2:$Z$3303,4,FALSE)</f>
        <v>#N/A</v>
      </c>
      <c r="P234" s="51" t="e">
        <f>ROUND(VLOOKUP(EVID_HNOJENI!N234,HNOJIVA_ALL!$A$2:$Z$3303,14,FALSE)*K234*IF(L234="t",10,IF(L234="kg",0.01,IF(L234="q",1,IF(L234="l",0.01*VLOOKUP(EVID_HNOJENI!N234,HNOJIVA_ALL!$A$2:$AE$3303,31,FALSE),"CHYBA")))),2)</f>
        <v>#N/A</v>
      </c>
      <c r="Q234" s="51" t="e">
        <f>ROUND(VLOOKUP(EVID_HNOJENI!N234,HNOJIVA_ALL!$A$2:$Z$3303,15,FALSE)*K234*IF(L234="t",10,IF(L234="kg",0.01,IF(L234="q",1,IF(L234="l",0.01*VLOOKUP(EVID_HNOJENI!N234,HNOJIVA_ALL!$A$2:$AE$3303,31,FALSE),"CHYBA")))),2)</f>
        <v>#N/A</v>
      </c>
      <c r="R234" s="51" t="e">
        <f>ROUND(VLOOKUP(EVID_HNOJENI!N234,HNOJIVA_ALL!$A$2:$Z$3303,16,FALSE)*K234*IF(L234="t",10,IF(L234="kg",0.01,IF(L234="q",1,IF(L234="l",0.01*VLOOKUP(EVID_HNOJENI!N234,HNOJIVA_ALL!$A$2:$AE$3303,31,FALSE),"CHYBA")))),2)</f>
        <v>#N/A</v>
      </c>
      <c r="S234" s="51" t="e">
        <f>ROUND(VLOOKUP(EVID_HNOJENI!N234,HNOJIVA_ALL!$A$2:$Z$3303,18,FALSE)*K234*IF(L234="t",10,IF(L234="kg",0.01,IF(L234="q",1,IF(L234="l",0.01*VLOOKUP(EVID_HNOJENI!N234,HNOJIVA_ALL!$A$2:$AE$3303,31,FALSE),"CHYBA")))),2)</f>
        <v>#N/A</v>
      </c>
      <c r="T234" s="51" t="e">
        <f>ROUND(VLOOKUP(EVID_HNOJENI!N234,HNOJIVA_ALL!$A$2:$Z$3303,17,FALSE)*K234*IF(L234="t",10,IF(L234="kg",0.01,IF(L234="q",1,IF(L234="l",0.01*VLOOKUP(EVID_HNOJENI!N234,HNOJIVA_ALL!$A$2:$AE$3303,31,FALSE),"CHYBA")))),2)</f>
        <v>#N/A</v>
      </c>
      <c r="U234" s="51" t="e">
        <f>ROUND(VLOOKUP(EVID_HNOJENI!N234,HNOJIVA_ALL!$A$2:$Z$3303,20,FALSE)*K234*IF(L234="t",10,IF(L234="kg",0.01,IF(L234="q",1,IF(L234="l",0.01*VLOOKUP(EVID_HNOJENI!N234,HNOJIVA_ALL!$A$2:$AE$3303,31,FALSE),"CHYBA")))),2)</f>
        <v>#N/A</v>
      </c>
    </row>
    <row r="235" spans="1:21" x14ac:dyDescent="0.2">
      <c r="A235" s="32"/>
      <c r="B235" s="45" t="e">
        <f>VLOOKUP($A235,EVID_OSEVU!$A$1:$M$4972,2,FALSE)</f>
        <v>#N/A</v>
      </c>
      <c r="C235" s="45" t="e">
        <f>VLOOKUP($A235,EVID_OSEVU!$A$1:$M$4972,3,FALSE)</f>
        <v>#N/A</v>
      </c>
      <c r="D235" s="45" t="e">
        <f>VLOOKUP($A235,EVID_OSEVU!$A$1:$M$4972,4,FALSE)</f>
        <v>#N/A</v>
      </c>
      <c r="E235" s="45" t="e">
        <f>VLOOKUP($A235,EVID_OSEVU!$A$1:$M$4972,7,FALSE)</f>
        <v>#N/A</v>
      </c>
      <c r="F235" s="45" t="e">
        <f>VLOOKUP($A235,EVID_OSEVU!$A$1:$M$4972,8,FALSE)</f>
        <v>#N/A</v>
      </c>
      <c r="G235" s="45" t="e">
        <f>VLOOKUP($A235,EVID_OSEVU!$A$1:$M$4972,11,FALSE)</f>
        <v>#N/A</v>
      </c>
      <c r="H235" s="35"/>
      <c r="I235" s="48"/>
      <c r="J235" s="33" t="e">
        <f>VLOOKUP($A235,EVID_OSEVU!$A$1:$M$4972,11,FALSE)</f>
        <v>#N/A</v>
      </c>
      <c r="K235" s="39"/>
      <c r="L235" s="49"/>
      <c r="M235" s="89" t="e">
        <f t="shared" si="3"/>
        <v>#N/A</v>
      </c>
      <c r="N235" s="50"/>
      <c r="O235" s="37" t="e">
        <f>VLOOKUP(EVID_HNOJENI!N235,HNOJIVA_ALL!$A$2:$Z$3303,4,FALSE)</f>
        <v>#N/A</v>
      </c>
      <c r="P235" s="51" t="e">
        <f>ROUND(VLOOKUP(EVID_HNOJENI!N235,HNOJIVA_ALL!$A$2:$Z$3303,14,FALSE)*K235*IF(L235="t",10,IF(L235="kg",0.01,IF(L235="q",1,IF(L235="l",0.01*VLOOKUP(EVID_HNOJENI!N235,HNOJIVA_ALL!$A$2:$AE$3303,31,FALSE),"CHYBA")))),2)</f>
        <v>#N/A</v>
      </c>
      <c r="Q235" s="51" t="e">
        <f>ROUND(VLOOKUP(EVID_HNOJENI!N235,HNOJIVA_ALL!$A$2:$Z$3303,15,FALSE)*K235*IF(L235="t",10,IF(L235="kg",0.01,IF(L235="q",1,IF(L235="l",0.01*VLOOKUP(EVID_HNOJENI!N235,HNOJIVA_ALL!$A$2:$AE$3303,31,FALSE),"CHYBA")))),2)</f>
        <v>#N/A</v>
      </c>
      <c r="R235" s="51" t="e">
        <f>ROUND(VLOOKUP(EVID_HNOJENI!N235,HNOJIVA_ALL!$A$2:$Z$3303,16,FALSE)*K235*IF(L235="t",10,IF(L235="kg",0.01,IF(L235="q",1,IF(L235="l",0.01*VLOOKUP(EVID_HNOJENI!N235,HNOJIVA_ALL!$A$2:$AE$3303,31,FALSE),"CHYBA")))),2)</f>
        <v>#N/A</v>
      </c>
      <c r="S235" s="51" t="e">
        <f>ROUND(VLOOKUP(EVID_HNOJENI!N235,HNOJIVA_ALL!$A$2:$Z$3303,18,FALSE)*K235*IF(L235="t",10,IF(L235="kg",0.01,IF(L235="q",1,IF(L235="l",0.01*VLOOKUP(EVID_HNOJENI!N235,HNOJIVA_ALL!$A$2:$AE$3303,31,FALSE),"CHYBA")))),2)</f>
        <v>#N/A</v>
      </c>
      <c r="T235" s="51" t="e">
        <f>ROUND(VLOOKUP(EVID_HNOJENI!N235,HNOJIVA_ALL!$A$2:$Z$3303,17,FALSE)*K235*IF(L235="t",10,IF(L235="kg",0.01,IF(L235="q",1,IF(L235="l",0.01*VLOOKUP(EVID_HNOJENI!N235,HNOJIVA_ALL!$A$2:$AE$3303,31,FALSE),"CHYBA")))),2)</f>
        <v>#N/A</v>
      </c>
      <c r="U235" s="51" t="e">
        <f>ROUND(VLOOKUP(EVID_HNOJENI!N235,HNOJIVA_ALL!$A$2:$Z$3303,20,FALSE)*K235*IF(L235="t",10,IF(L235="kg",0.01,IF(L235="q",1,IF(L235="l",0.01*VLOOKUP(EVID_HNOJENI!N235,HNOJIVA_ALL!$A$2:$AE$3303,31,FALSE),"CHYBA")))),2)</f>
        <v>#N/A</v>
      </c>
    </row>
    <row r="236" spans="1:21" x14ac:dyDescent="0.2">
      <c r="A236" s="32"/>
      <c r="B236" s="45" t="e">
        <f>VLOOKUP($A236,EVID_OSEVU!$A$1:$M$4972,2,FALSE)</f>
        <v>#N/A</v>
      </c>
      <c r="C236" s="45" t="e">
        <f>VLOOKUP($A236,EVID_OSEVU!$A$1:$M$4972,3,FALSE)</f>
        <v>#N/A</v>
      </c>
      <c r="D236" s="45" t="e">
        <f>VLOOKUP($A236,EVID_OSEVU!$A$1:$M$4972,4,FALSE)</f>
        <v>#N/A</v>
      </c>
      <c r="E236" s="45" t="e">
        <f>VLOOKUP($A236,EVID_OSEVU!$A$1:$M$4972,7,FALSE)</f>
        <v>#N/A</v>
      </c>
      <c r="F236" s="45" t="e">
        <f>VLOOKUP($A236,EVID_OSEVU!$A$1:$M$4972,8,FALSE)</f>
        <v>#N/A</v>
      </c>
      <c r="G236" s="45" t="e">
        <f>VLOOKUP($A236,EVID_OSEVU!$A$1:$M$4972,11,FALSE)</f>
        <v>#N/A</v>
      </c>
      <c r="H236" s="35"/>
      <c r="I236" s="48"/>
      <c r="J236" s="33" t="e">
        <f>VLOOKUP($A236,EVID_OSEVU!$A$1:$M$4972,11,FALSE)</f>
        <v>#N/A</v>
      </c>
      <c r="K236" s="39"/>
      <c r="L236" s="49"/>
      <c r="M236" s="89" t="e">
        <f t="shared" si="3"/>
        <v>#N/A</v>
      </c>
      <c r="N236" s="50"/>
      <c r="O236" s="37" t="e">
        <f>VLOOKUP(EVID_HNOJENI!N236,HNOJIVA_ALL!$A$2:$Z$3303,4,FALSE)</f>
        <v>#N/A</v>
      </c>
      <c r="P236" s="51" t="e">
        <f>ROUND(VLOOKUP(EVID_HNOJENI!N236,HNOJIVA_ALL!$A$2:$Z$3303,14,FALSE)*K236*IF(L236="t",10,IF(L236="kg",0.01,IF(L236="q",1,IF(L236="l",0.01*VLOOKUP(EVID_HNOJENI!N236,HNOJIVA_ALL!$A$2:$AE$3303,31,FALSE),"CHYBA")))),2)</f>
        <v>#N/A</v>
      </c>
      <c r="Q236" s="51" t="e">
        <f>ROUND(VLOOKUP(EVID_HNOJENI!N236,HNOJIVA_ALL!$A$2:$Z$3303,15,FALSE)*K236*IF(L236="t",10,IF(L236="kg",0.01,IF(L236="q",1,IF(L236="l",0.01*VLOOKUP(EVID_HNOJENI!N236,HNOJIVA_ALL!$A$2:$AE$3303,31,FALSE),"CHYBA")))),2)</f>
        <v>#N/A</v>
      </c>
      <c r="R236" s="51" t="e">
        <f>ROUND(VLOOKUP(EVID_HNOJENI!N236,HNOJIVA_ALL!$A$2:$Z$3303,16,FALSE)*K236*IF(L236="t",10,IF(L236="kg",0.01,IF(L236="q",1,IF(L236="l",0.01*VLOOKUP(EVID_HNOJENI!N236,HNOJIVA_ALL!$A$2:$AE$3303,31,FALSE),"CHYBA")))),2)</f>
        <v>#N/A</v>
      </c>
      <c r="S236" s="51" t="e">
        <f>ROUND(VLOOKUP(EVID_HNOJENI!N236,HNOJIVA_ALL!$A$2:$Z$3303,18,FALSE)*K236*IF(L236="t",10,IF(L236="kg",0.01,IF(L236="q",1,IF(L236="l",0.01*VLOOKUP(EVID_HNOJENI!N236,HNOJIVA_ALL!$A$2:$AE$3303,31,FALSE),"CHYBA")))),2)</f>
        <v>#N/A</v>
      </c>
      <c r="T236" s="51" t="e">
        <f>ROUND(VLOOKUP(EVID_HNOJENI!N236,HNOJIVA_ALL!$A$2:$Z$3303,17,FALSE)*K236*IF(L236="t",10,IF(L236="kg",0.01,IF(L236="q",1,IF(L236="l",0.01*VLOOKUP(EVID_HNOJENI!N236,HNOJIVA_ALL!$A$2:$AE$3303,31,FALSE),"CHYBA")))),2)</f>
        <v>#N/A</v>
      </c>
      <c r="U236" s="51" t="e">
        <f>ROUND(VLOOKUP(EVID_HNOJENI!N236,HNOJIVA_ALL!$A$2:$Z$3303,20,FALSE)*K236*IF(L236="t",10,IF(L236="kg",0.01,IF(L236="q",1,IF(L236="l",0.01*VLOOKUP(EVID_HNOJENI!N236,HNOJIVA_ALL!$A$2:$AE$3303,31,FALSE),"CHYBA")))),2)</f>
        <v>#N/A</v>
      </c>
    </row>
    <row r="237" spans="1:21" x14ac:dyDescent="0.2">
      <c r="A237" s="32"/>
      <c r="B237" s="45" t="e">
        <f>VLOOKUP($A237,EVID_OSEVU!$A$1:$M$4972,2,FALSE)</f>
        <v>#N/A</v>
      </c>
      <c r="C237" s="45" t="e">
        <f>VLOOKUP($A237,EVID_OSEVU!$A$1:$M$4972,3,FALSE)</f>
        <v>#N/A</v>
      </c>
      <c r="D237" s="45" t="e">
        <f>VLOOKUP($A237,EVID_OSEVU!$A$1:$M$4972,4,FALSE)</f>
        <v>#N/A</v>
      </c>
      <c r="E237" s="45" t="e">
        <f>VLOOKUP($A237,EVID_OSEVU!$A$1:$M$4972,7,FALSE)</f>
        <v>#N/A</v>
      </c>
      <c r="F237" s="45" t="e">
        <f>VLOOKUP($A237,EVID_OSEVU!$A$1:$M$4972,8,FALSE)</f>
        <v>#N/A</v>
      </c>
      <c r="G237" s="45" t="e">
        <f>VLOOKUP($A237,EVID_OSEVU!$A$1:$M$4972,11,FALSE)</f>
        <v>#N/A</v>
      </c>
      <c r="H237" s="35"/>
      <c r="I237" s="48"/>
      <c r="J237" s="33" t="e">
        <f>VLOOKUP($A237,EVID_OSEVU!$A$1:$M$4972,11,FALSE)</f>
        <v>#N/A</v>
      </c>
      <c r="K237" s="39"/>
      <c r="L237" s="49"/>
      <c r="M237" s="89" t="e">
        <f t="shared" si="3"/>
        <v>#N/A</v>
      </c>
      <c r="N237" s="50"/>
      <c r="O237" s="37" t="e">
        <f>VLOOKUP(EVID_HNOJENI!N237,HNOJIVA_ALL!$A$2:$Z$3303,4,FALSE)</f>
        <v>#N/A</v>
      </c>
      <c r="P237" s="51" t="e">
        <f>ROUND(VLOOKUP(EVID_HNOJENI!N237,HNOJIVA_ALL!$A$2:$Z$3303,14,FALSE)*K237*IF(L237="t",10,IF(L237="kg",0.01,IF(L237="q",1,IF(L237="l",0.01*VLOOKUP(EVID_HNOJENI!N237,HNOJIVA_ALL!$A$2:$AE$3303,31,FALSE),"CHYBA")))),2)</f>
        <v>#N/A</v>
      </c>
      <c r="Q237" s="51" t="e">
        <f>ROUND(VLOOKUP(EVID_HNOJENI!N237,HNOJIVA_ALL!$A$2:$Z$3303,15,FALSE)*K237*IF(L237="t",10,IF(L237="kg",0.01,IF(L237="q",1,IF(L237="l",0.01*VLOOKUP(EVID_HNOJENI!N237,HNOJIVA_ALL!$A$2:$AE$3303,31,FALSE),"CHYBA")))),2)</f>
        <v>#N/A</v>
      </c>
      <c r="R237" s="51" t="e">
        <f>ROUND(VLOOKUP(EVID_HNOJENI!N237,HNOJIVA_ALL!$A$2:$Z$3303,16,FALSE)*K237*IF(L237="t",10,IF(L237="kg",0.01,IF(L237="q",1,IF(L237="l",0.01*VLOOKUP(EVID_HNOJENI!N237,HNOJIVA_ALL!$A$2:$AE$3303,31,FALSE),"CHYBA")))),2)</f>
        <v>#N/A</v>
      </c>
      <c r="S237" s="51" t="e">
        <f>ROUND(VLOOKUP(EVID_HNOJENI!N237,HNOJIVA_ALL!$A$2:$Z$3303,18,FALSE)*K237*IF(L237="t",10,IF(L237="kg",0.01,IF(L237="q",1,IF(L237="l",0.01*VLOOKUP(EVID_HNOJENI!N237,HNOJIVA_ALL!$A$2:$AE$3303,31,FALSE),"CHYBA")))),2)</f>
        <v>#N/A</v>
      </c>
      <c r="T237" s="51" t="e">
        <f>ROUND(VLOOKUP(EVID_HNOJENI!N237,HNOJIVA_ALL!$A$2:$Z$3303,17,FALSE)*K237*IF(L237="t",10,IF(L237="kg",0.01,IF(L237="q",1,IF(L237="l",0.01*VLOOKUP(EVID_HNOJENI!N237,HNOJIVA_ALL!$A$2:$AE$3303,31,FALSE),"CHYBA")))),2)</f>
        <v>#N/A</v>
      </c>
      <c r="U237" s="51" t="e">
        <f>ROUND(VLOOKUP(EVID_HNOJENI!N237,HNOJIVA_ALL!$A$2:$Z$3303,20,FALSE)*K237*IF(L237="t",10,IF(L237="kg",0.01,IF(L237="q",1,IF(L237="l",0.01*VLOOKUP(EVID_HNOJENI!N237,HNOJIVA_ALL!$A$2:$AE$3303,31,FALSE),"CHYBA")))),2)</f>
        <v>#N/A</v>
      </c>
    </row>
    <row r="238" spans="1:21" x14ac:dyDescent="0.2">
      <c r="A238" s="32"/>
      <c r="B238" s="45" t="e">
        <f>VLOOKUP($A238,EVID_OSEVU!$A$1:$M$4972,2,FALSE)</f>
        <v>#N/A</v>
      </c>
      <c r="C238" s="45" t="e">
        <f>VLOOKUP($A238,EVID_OSEVU!$A$1:$M$4972,3,FALSE)</f>
        <v>#N/A</v>
      </c>
      <c r="D238" s="45" t="e">
        <f>VLOOKUP($A238,EVID_OSEVU!$A$1:$M$4972,4,FALSE)</f>
        <v>#N/A</v>
      </c>
      <c r="E238" s="45" t="e">
        <f>VLOOKUP($A238,EVID_OSEVU!$A$1:$M$4972,7,FALSE)</f>
        <v>#N/A</v>
      </c>
      <c r="F238" s="45" t="e">
        <f>VLOOKUP($A238,EVID_OSEVU!$A$1:$M$4972,8,FALSE)</f>
        <v>#N/A</v>
      </c>
      <c r="G238" s="45" t="e">
        <f>VLOOKUP($A238,EVID_OSEVU!$A$1:$M$4972,11,FALSE)</f>
        <v>#N/A</v>
      </c>
      <c r="H238" s="35"/>
      <c r="I238" s="48"/>
      <c r="J238" s="33" t="e">
        <f>VLOOKUP($A238,EVID_OSEVU!$A$1:$M$4972,11,FALSE)</f>
        <v>#N/A</v>
      </c>
      <c r="K238" s="39"/>
      <c r="L238" s="49"/>
      <c r="M238" s="89" t="e">
        <f t="shared" si="3"/>
        <v>#N/A</v>
      </c>
      <c r="N238" s="50"/>
      <c r="O238" s="37" t="e">
        <f>VLOOKUP(EVID_HNOJENI!N238,HNOJIVA_ALL!$A$2:$Z$3303,4,FALSE)</f>
        <v>#N/A</v>
      </c>
      <c r="P238" s="51" t="e">
        <f>ROUND(VLOOKUP(EVID_HNOJENI!N238,HNOJIVA_ALL!$A$2:$Z$3303,14,FALSE)*K238*IF(L238="t",10,IF(L238="kg",0.01,IF(L238="q",1,IF(L238="l",0.01*VLOOKUP(EVID_HNOJENI!N238,HNOJIVA_ALL!$A$2:$AE$3303,31,FALSE),"CHYBA")))),2)</f>
        <v>#N/A</v>
      </c>
      <c r="Q238" s="51" t="e">
        <f>ROUND(VLOOKUP(EVID_HNOJENI!N238,HNOJIVA_ALL!$A$2:$Z$3303,15,FALSE)*K238*IF(L238="t",10,IF(L238="kg",0.01,IF(L238="q",1,IF(L238="l",0.01*VLOOKUP(EVID_HNOJENI!N238,HNOJIVA_ALL!$A$2:$AE$3303,31,FALSE),"CHYBA")))),2)</f>
        <v>#N/A</v>
      </c>
      <c r="R238" s="51" t="e">
        <f>ROUND(VLOOKUP(EVID_HNOJENI!N238,HNOJIVA_ALL!$A$2:$Z$3303,16,FALSE)*K238*IF(L238="t",10,IF(L238="kg",0.01,IF(L238="q",1,IF(L238="l",0.01*VLOOKUP(EVID_HNOJENI!N238,HNOJIVA_ALL!$A$2:$AE$3303,31,FALSE),"CHYBA")))),2)</f>
        <v>#N/A</v>
      </c>
      <c r="S238" s="51" t="e">
        <f>ROUND(VLOOKUP(EVID_HNOJENI!N238,HNOJIVA_ALL!$A$2:$Z$3303,18,FALSE)*K238*IF(L238="t",10,IF(L238="kg",0.01,IF(L238="q",1,IF(L238="l",0.01*VLOOKUP(EVID_HNOJENI!N238,HNOJIVA_ALL!$A$2:$AE$3303,31,FALSE),"CHYBA")))),2)</f>
        <v>#N/A</v>
      </c>
      <c r="T238" s="51" t="e">
        <f>ROUND(VLOOKUP(EVID_HNOJENI!N238,HNOJIVA_ALL!$A$2:$Z$3303,17,FALSE)*K238*IF(L238="t",10,IF(L238="kg",0.01,IF(L238="q",1,IF(L238="l",0.01*VLOOKUP(EVID_HNOJENI!N238,HNOJIVA_ALL!$A$2:$AE$3303,31,FALSE),"CHYBA")))),2)</f>
        <v>#N/A</v>
      </c>
      <c r="U238" s="51" t="e">
        <f>ROUND(VLOOKUP(EVID_HNOJENI!N238,HNOJIVA_ALL!$A$2:$Z$3303,20,FALSE)*K238*IF(L238="t",10,IF(L238="kg",0.01,IF(L238="q",1,IF(L238="l",0.01*VLOOKUP(EVID_HNOJENI!N238,HNOJIVA_ALL!$A$2:$AE$3303,31,FALSE),"CHYBA")))),2)</f>
        <v>#N/A</v>
      </c>
    </row>
    <row r="239" spans="1:21" x14ac:dyDescent="0.2">
      <c r="A239" s="32"/>
      <c r="B239" s="45" t="e">
        <f>VLOOKUP($A239,EVID_OSEVU!$A$1:$M$4972,2,FALSE)</f>
        <v>#N/A</v>
      </c>
      <c r="C239" s="45" t="e">
        <f>VLOOKUP($A239,EVID_OSEVU!$A$1:$M$4972,3,FALSE)</f>
        <v>#N/A</v>
      </c>
      <c r="D239" s="45" t="e">
        <f>VLOOKUP($A239,EVID_OSEVU!$A$1:$M$4972,4,FALSE)</f>
        <v>#N/A</v>
      </c>
      <c r="E239" s="45" t="e">
        <f>VLOOKUP($A239,EVID_OSEVU!$A$1:$M$4972,7,FALSE)</f>
        <v>#N/A</v>
      </c>
      <c r="F239" s="45" t="e">
        <f>VLOOKUP($A239,EVID_OSEVU!$A$1:$M$4972,8,FALSE)</f>
        <v>#N/A</v>
      </c>
      <c r="G239" s="45" t="e">
        <f>VLOOKUP($A239,EVID_OSEVU!$A$1:$M$4972,11,FALSE)</f>
        <v>#N/A</v>
      </c>
      <c r="H239" s="35"/>
      <c r="I239" s="48"/>
      <c r="J239" s="33" t="e">
        <f>VLOOKUP($A239,EVID_OSEVU!$A$1:$M$4972,11,FALSE)</f>
        <v>#N/A</v>
      </c>
      <c r="K239" s="39"/>
      <c r="L239" s="49"/>
      <c r="M239" s="89" t="e">
        <f t="shared" si="3"/>
        <v>#N/A</v>
      </c>
      <c r="N239" s="50"/>
      <c r="O239" s="37" t="e">
        <f>VLOOKUP(EVID_HNOJENI!N239,HNOJIVA_ALL!$A$2:$Z$3303,4,FALSE)</f>
        <v>#N/A</v>
      </c>
      <c r="P239" s="51" t="e">
        <f>ROUND(VLOOKUP(EVID_HNOJENI!N239,HNOJIVA_ALL!$A$2:$Z$3303,14,FALSE)*K239*IF(L239="t",10,IF(L239="kg",0.01,IF(L239="q",1,IF(L239="l",0.01*VLOOKUP(EVID_HNOJENI!N239,HNOJIVA_ALL!$A$2:$AE$3303,31,FALSE),"CHYBA")))),2)</f>
        <v>#N/A</v>
      </c>
      <c r="Q239" s="51" t="e">
        <f>ROUND(VLOOKUP(EVID_HNOJENI!N239,HNOJIVA_ALL!$A$2:$Z$3303,15,FALSE)*K239*IF(L239="t",10,IF(L239="kg",0.01,IF(L239="q",1,IF(L239="l",0.01*VLOOKUP(EVID_HNOJENI!N239,HNOJIVA_ALL!$A$2:$AE$3303,31,FALSE),"CHYBA")))),2)</f>
        <v>#N/A</v>
      </c>
      <c r="R239" s="51" t="e">
        <f>ROUND(VLOOKUP(EVID_HNOJENI!N239,HNOJIVA_ALL!$A$2:$Z$3303,16,FALSE)*K239*IF(L239="t",10,IF(L239="kg",0.01,IF(L239="q",1,IF(L239="l",0.01*VLOOKUP(EVID_HNOJENI!N239,HNOJIVA_ALL!$A$2:$AE$3303,31,FALSE),"CHYBA")))),2)</f>
        <v>#N/A</v>
      </c>
      <c r="S239" s="51" t="e">
        <f>ROUND(VLOOKUP(EVID_HNOJENI!N239,HNOJIVA_ALL!$A$2:$Z$3303,18,FALSE)*K239*IF(L239="t",10,IF(L239="kg",0.01,IF(L239="q",1,IF(L239="l",0.01*VLOOKUP(EVID_HNOJENI!N239,HNOJIVA_ALL!$A$2:$AE$3303,31,FALSE),"CHYBA")))),2)</f>
        <v>#N/A</v>
      </c>
      <c r="T239" s="51" t="e">
        <f>ROUND(VLOOKUP(EVID_HNOJENI!N239,HNOJIVA_ALL!$A$2:$Z$3303,17,FALSE)*K239*IF(L239="t",10,IF(L239="kg",0.01,IF(L239="q",1,IF(L239="l",0.01*VLOOKUP(EVID_HNOJENI!N239,HNOJIVA_ALL!$A$2:$AE$3303,31,FALSE),"CHYBA")))),2)</f>
        <v>#N/A</v>
      </c>
      <c r="U239" s="51" t="e">
        <f>ROUND(VLOOKUP(EVID_HNOJENI!N239,HNOJIVA_ALL!$A$2:$Z$3303,20,FALSE)*K239*IF(L239="t",10,IF(L239="kg",0.01,IF(L239="q",1,IF(L239="l",0.01*VLOOKUP(EVID_HNOJENI!N239,HNOJIVA_ALL!$A$2:$AE$3303,31,FALSE),"CHYBA")))),2)</f>
        <v>#N/A</v>
      </c>
    </row>
    <row r="240" spans="1:21" x14ac:dyDescent="0.2">
      <c r="A240" s="32"/>
      <c r="B240" s="45" t="e">
        <f>VLOOKUP($A240,EVID_OSEVU!$A$1:$M$4972,2,FALSE)</f>
        <v>#N/A</v>
      </c>
      <c r="C240" s="45" t="e">
        <f>VLOOKUP($A240,EVID_OSEVU!$A$1:$M$4972,3,FALSE)</f>
        <v>#N/A</v>
      </c>
      <c r="D240" s="45" t="e">
        <f>VLOOKUP($A240,EVID_OSEVU!$A$1:$M$4972,4,FALSE)</f>
        <v>#N/A</v>
      </c>
      <c r="E240" s="45" t="e">
        <f>VLOOKUP($A240,EVID_OSEVU!$A$1:$M$4972,7,FALSE)</f>
        <v>#N/A</v>
      </c>
      <c r="F240" s="45" t="e">
        <f>VLOOKUP($A240,EVID_OSEVU!$A$1:$M$4972,8,FALSE)</f>
        <v>#N/A</v>
      </c>
      <c r="G240" s="45" t="e">
        <f>VLOOKUP($A240,EVID_OSEVU!$A$1:$M$4972,11,FALSE)</f>
        <v>#N/A</v>
      </c>
      <c r="H240" s="35"/>
      <c r="I240" s="48"/>
      <c r="J240" s="33" t="e">
        <f>VLOOKUP($A240,EVID_OSEVU!$A$1:$M$4972,11,FALSE)</f>
        <v>#N/A</v>
      </c>
      <c r="K240" s="39"/>
      <c r="L240" s="49"/>
      <c r="M240" s="89" t="e">
        <f t="shared" si="3"/>
        <v>#N/A</v>
      </c>
      <c r="N240" s="50"/>
      <c r="O240" s="37" t="e">
        <f>VLOOKUP(EVID_HNOJENI!N240,HNOJIVA_ALL!$A$2:$Z$3303,4,FALSE)</f>
        <v>#N/A</v>
      </c>
      <c r="P240" s="51" t="e">
        <f>ROUND(VLOOKUP(EVID_HNOJENI!N240,HNOJIVA_ALL!$A$2:$Z$3303,14,FALSE)*K240*IF(L240="t",10,IF(L240="kg",0.01,IF(L240="q",1,IF(L240="l",0.01*VLOOKUP(EVID_HNOJENI!N240,HNOJIVA_ALL!$A$2:$AE$3303,31,FALSE),"CHYBA")))),2)</f>
        <v>#N/A</v>
      </c>
      <c r="Q240" s="51" t="e">
        <f>ROUND(VLOOKUP(EVID_HNOJENI!N240,HNOJIVA_ALL!$A$2:$Z$3303,15,FALSE)*K240*IF(L240="t",10,IF(L240="kg",0.01,IF(L240="q",1,IF(L240="l",0.01*VLOOKUP(EVID_HNOJENI!N240,HNOJIVA_ALL!$A$2:$AE$3303,31,FALSE),"CHYBA")))),2)</f>
        <v>#N/A</v>
      </c>
      <c r="R240" s="51" t="e">
        <f>ROUND(VLOOKUP(EVID_HNOJENI!N240,HNOJIVA_ALL!$A$2:$Z$3303,16,FALSE)*K240*IF(L240="t",10,IF(L240="kg",0.01,IF(L240="q",1,IF(L240="l",0.01*VLOOKUP(EVID_HNOJENI!N240,HNOJIVA_ALL!$A$2:$AE$3303,31,FALSE),"CHYBA")))),2)</f>
        <v>#N/A</v>
      </c>
      <c r="S240" s="51" t="e">
        <f>ROUND(VLOOKUP(EVID_HNOJENI!N240,HNOJIVA_ALL!$A$2:$Z$3303,18,FALSE)*K240*IF(L240="t",10,IF(L240="kg",0.01,IF(L240="q",1,IF(L240="l",0.01*VLOOKUP(EVID_HNOJENI!N240,HNOJIVA_ALL!$A$2:$AE$3303,31,FALSE),"CHYBA")))),2)</f>
        <v>#N/A</v>
      </c>
      <c r="T240" s="51" t="e">
        <f>ROUND(VLOOKUP(EVID_HNOJENI!N240,HNOJIVA_ALL!$A$2:$Z$3303,17,FALSE)*K240*IF(L240="t",10,IF(L240="kg",0.01,IF(L240="q",1,IF(L240="l",0.01*VLOOKUP(EVID_HNOJENI!N240,HNOJIVA_ALL!$A$2:$AE$3303,31,FALSE),"CHYBA")))),2)</f>
        <v>#N/A</v>
      </c>
      <c r="U240" s="51" t="e">
        <f>ROUND(VLOOKUP(EVID_HNOJENI!N240,HNOJIVA_ALL!$A$2:$Z$3303,20,FALSE)*K240*IF(L240="t",10,IF(L240="kg",0.01,IF(L240="q",1,IF(L240="l",0.01*VLOOKUP(EVID_HNOJENI!N240,HNOJIVA_ALL!$A$2:$AE$3303,31,FALSE),"CHYBA")))),2)</f>
        <v>#N/A</v>
      </c>
    </row>
    <row r="241" spans="1:21" x14ac:dyDescent="0.2">
      <c r="A241" s="32"/>
      <c r="B241" s="45" t="e">
        <f>VLOOKUP($A241,EVID_OSEVU!$A$1:$M$4972,2,FALSE)</f>
        <v>#N/A</v>
      </c>
      <c r="C241" s="45" t="e">
        <f>VLOOKUP($A241,EVID_OSEVU!$A$1:$M$4972,3,FALSE)</f>
        <v>#N/A</v>
      </c>
      <c r="D241" s="45" t="e">
        <f>VLOOKUP($A241,EVID_OSEVU!$A$1:$M$4972,4,FALSE)</f>
        <v>#N/A</v>
      </c>
      <c r="E241" s="45" t="e">
        <f>VLOOKUP($A241,EVID_OSEVU!$A$1:$M$4972,7,FALSE)</f>
        <v>#N/A</v>
      </c>
      <c r="F241" s="45" t="e">
        <f>VLOOKUP($A241,EVID_OSEVU!$A$1:$M$4972,8,FALSE)</f>
        <v>#N/A</v>
      </c>
      <c r="G241" s="45" t="e">
        <f>VLOOKUP($A241,EVID_OSEVU!$A$1:$M$4972,11,FALSE)</f>
        <v>#N/A</v>
      </c>
      <c r="H241" s="35"/>
      <c r="I241" s="48"/>
      <c r="J241" s="33" t="e">
        <f>VLOOKUP($A241,EVID_OSEVU!$A$1:$M$4972,11,FALSE)</f>
        <v>#N/A</v>
      </c>
      <c r="K241" s="39"/>
      <c r="L241" s="49"/>
      <c r="M241" s="89" t="e">
        <f t="shared" si="3"/>
        <v>#N/A</v>
      </c>
      <c r="N241" s="50"/>
      <c r="O241" s="37" t="e">
        <f>VLOOKUP(EVID_HNOJENI!N241,HNOJIVA_ALL!$A$2:$Z$3303,4,FALSE)</f>
        <v>#N/A</v>
      </c>
      <c r="P241" s="51" t="e">
        <f>ROUND(VLOOKUP(EVID_HNOJENI!N241,HNOJIVA_ALL!$A$2:$Z$3303,14,FALSE)*K241*IF(L241="t",10,IF(L241="kg",0.01,IF(L241="q",1,IF(L241="l",0.01*VLOOKUP(EVID_HNOJENI!N241,HNOJIVA_ALL!$A$2:$AE$3303,31,FALSE),"CHYBA")))),2)</f>
        <v>#N/A</v>
      </c>
      <c r="Q241" s="51" t="e">
        <f>ROUND(VLOOKUP(EVID_HNOJENI!N241,HNOJIVA_ALL!$A$2:$Z$3303,15,FALSE)*K241*IF(L241="t",10,IF(L241="kg",0.01,IF(L241="q",1,IF(L241="l",0.01*VLOOKUP(EVID_HNOJENI!N241,HNOJIVA_ALL!$A$2:$AE$3303,31,FALSE),"CHYBA")))),2)</f>
        <v>#N/A</v>
      </c>
      <c r="R241" s="51" t="e">
        <f>ROUND(VLOOKUP(EVID_HNOJENI!N241,HNOJIVA_ALL!$A$2:$Z$3303,16,FALSE)*K241*IF(L241="t",10,IF(L241="kg",0.01,IF(L241="q",1,IF(L241="l",0.01*VLOOKUP(EVID_HNOJENI!N241,HNOJIVA_ALL!$A$2:$AE$3303,31,FALSE),"CHYBA")))),2)</f>
        <v>#N/A</v>
      </c>
      <c r="S241" s="51" t="e">
        <f>ROUND(VLOOKUP(EVID_HNOJENI!N241,HNOJIVA_ALL!$A$2:$Z$3303,18,FALSE)*K241*IF(L241="t",10,IF(L241="kg",0.01,IF(L241="q",1,IF(L241="l",0.01*VLOOKUP(EVID_HNOJENI!N241,HNOJIVA_ALL!$A$2:$AE$3303,31,FALSE),"CHYBA")))),2)</f>
        <v>#N/A</v>
      </c>
      <c r="T241" s="51" t="e">
        <f>ROUND(VLOOKUP(EVID_HNOJENI!N241,HNOJIVA_ALL!$A$2:$Z$3303,17,FALSE)*K241*IF(L241="t",10,IF(L241="kg",0.01,IF(L241="q",1,IF(L241="l",0.01*VLOOKUP(EVID_HNOJENI!N241,HNOJIVA_ALL!$A$2:$AE$3303,31,FALSE),"CHYBA")))),2)</f>
        <v>#N/A</v>
      </c>
      <c r="U241" s="51" t="e">
        <f>ROUND(VLOOKUP(EVID_HNOJENI!N241,HNOJIVA_ALL!$A$2:$Z$3303,20,FALSE)*K241*IF(L241="t",10,IF(L241="kg",0.01,IF(L241="q",1,IF(L241="l",0.01*VLOOKUP(EVID_HNOJENI!N241,HNOJIVA_ALL!$A$2:$AE$3303,31,FALSE),"CHYBA")))),2)</f>
        <v>#N/A</v>
      </c>
    </row>
    <row r="242" spans="1:21" x14ac:dyDescent="0.2">
      <c r="A242" s="32"/>
      <c r="B242" s="45" t="e">
        <f>VLOOKUP($A242,EVID_OSEVU!$A$1:$M$4972,2,FALSE)</f>
        <v>#N/A</v>
      </c>
      <c r="C242" s="45" t="e">
        <f>VLOOKUP($A242,EVID_OSEVU!$A$1:$M$4972,3,FALSE)</f>
        <v>#N/A</v>
      </c>
      <c r="D242" s="45" t="e">
        <f>VLOOKUP($A242,EVID_OSEVU!$A$1:$M$4972,4,FALSE)</f>
        <v>#N/A</v>
      </c>
      <c r="E242" s="45" t="e">
        <f>VLOOKUP($A242,EVID_OSEVU!$A$1:$M$4972,7,FALSE)</f>
        <v>#N/A</v>
      </c>
      <c r="F242" s="45" t="e">
        <f>VLOOKUP($A242,EVID_OSEVU!$A$1:$M$4972,8,FALSE)</f>
        <v>#N/A</v>
      </c>
      <c r="G242" s="45" t="e">
        <f>VLOOKUP($A242,EVID_OSEVU!$A$1:$M$4972,11,FALSE)</f>
        <v>#N/A</v>
      </c>
      <c r="H242" s="35"/>
      <c r="I242" s="48"/>
      <c r="J242" s="33" t="e">
        <f>VLOOKUP($A242,EVID_OSEVU!$A$1:$M$4972,11,FALSE)</f>
        <v>#N/A</v>
      </c>
      <c r="K242" s="39"/>
      <c r="L242" s="49"/>
      <c r="M242" s="89" t="e">
        <f t="shared" si="3"/>
        <v>#N/A</v>
      </c>
      <c r="N242" s="50"/>
      <c r="O242" s="37" t="e">
        <f>VLOOKUP(EVID_HNOJENI!N242,HNOJIVA_ALL!$A$2:$Z$3303,4,FALSE)</f>
        <v>#N/A</v>
      </c>
      <c r="P242" s="51" t="e">
        <f>ROUND(VLOOKUP(EVID_HNOJENI!N242,HNOJIVA_ALL!$A$2:$Z$3303,14,FALSE)*K242*IF(L242="t",10,IF(L242="kg",0.01,IF(L242="q",1,IF(L242="l",0.01*VLOOKUP(EVID_HNOJENI!N242,HNOJIVA_ALL!$A$2:$AE$3303,31,FALSE),"CHYBA")))),2)</f>
        <v>#N/A</v>
      </c>
      <c r="Q242" s="51" t="e">
        <f>ROUND(VLOOKUP(EVID_HNOJENI!N242,HNOJIVA_ALL!$A$2:$Z$3303,15,FALSE)*K242*IF(L242="t",10,IF(L242="kg",0.01,IF(L242="q",1,IF(L242="l",0.01*VLOOKUP(EVID_HNOJENI!N242,HNOJIVA_ALL!$A$2:$AE$3303,31,FALSE),"CHYBA")))),2)</f>
        <v>#N/A</v>
      </c>
      <c r="R242" s="51" t="e">
        <f>ROUND(VLOOKUP(EVID_HNOJENI!N242,HNOJIVA_ALL!$A$2:$Z$3303,16,FALSE)*K242*IF(L242="t",10,IF(L242="kg",0.01,IF(L242="q",1,IF(L242="l",0.01*VLOOKUP(EVID_HNOJENI!N242,HNOJIVA_ALL!$A$2:$AE$3303,31,FALSE),"CHYBA")))),2)</f>
        <v>#N/A</v>
      </c>
      <c r="S242" s="51" t="e">
        <f>ROUND(VLOOKUP(EVID_HNOJENI!N242,HNOJIVA_ALL!$A$2:$Z$3303,18,FALSE)*K242*IF(L242="t",10,IF(L242="kg",0.01,IF(L242="q",1,IF(L242="l",0.01*VLOOKUP(EVID_HNOJENI!N242,HNOJIVA_ALL!$A$2:$AE$3303,31,FALSE),"CHYBA")))),2)</f>
        <v>#N/A</v>
      </c>
      <c r="T242" s="51" t="e">
        <f>ROUND(VLOOKUP(EVID_HNOJENI!N242,HNOJIVA_ALL!$A$2:$Z$3303,17,FALSE)*K242*IF(L242="t",10,IF(L242="kg",0.01,IF(L242="q",1,IF(L242="l",0.01*VLOOKUP(EVID_HNOJENI!N242,HNOJIVA_ALL!$A$2:$AE$3303,31,FALSE),"CHYBA")))),2)</f>
        <v>#N/A</v>
      </c>
      <c r="U242" s="51" t="e">
        <f>ROUND(VLOOKUP(EVID_HNOJENI!N242,HNOJIVA_ALL!$A$2:$Z$3303,20,FALSE)*K242*IF(L242="t",10,IF(L242="kg",0.01,IF(L242="q",1,IF(L242="l",0.01*VLOOKUP(EVID_HNOJENI!N242,HNOJIVA_ALL!$A$2:$AE$3303,31,FALSE),"CHYBA")))),2)</f>
        <v>#N/A</v>
      </c>
    </row>
    <row r="243" spans="1:21" x14ac:dyDescent="0.2">
      <c r="A243" s="32"/>
      <c r="B243" s="45" t="e">
        <f>VLOOKUP($A243,EVID_OSEVU!$A$1:$M$4972,2,FALSE)</f>
        <v>#N/A</v>
      </c>
      <c r="C243" s="45" t="e">
        <f>VLOOKUP($A243,EVID_OSEVU!$A$1:$M$4972,3,FALSE)</f>
        <v>#N/A</v>
      </c>
      <c r="D243" s="45" t="e">
        <f>VLOOKUP($A243,EVID_OSEVU!$A$1:$M$4972,4,FALSE)</f>
        <v>#N/A</v>
      </c>
      <c r="E243" s="45" t="e">
        <f>VLOOKUP($A243,EVID_OSEVU!$A$1:$M$4972,7,FALSE)</f>
        <v>#N/A</v>
      </c>
      <c r="F243" s="45" t="e">
        <f>VLOOKUP($A243,EVID_OSEVU!$A$1:$M$4972,8,FALSE)</f>
        <v>#N/A</v>
      </c>
      <c r="G243" s="45" t="e">
        <f>VLOOKUP($A243,EVID_OSEVU!$A$1:$M$4972,11,FALSE)</f>
        <v>#N/A</v>
      </c>
      <c r="H243" s="35"/>
      <c r="I243" s="48"/>
      <c r="J243" s="33" t="e">
        <f>VLOOKUP($A243,EVID_OSEVU!$A$1:$M$4972,11,FALSE)</f>
        <v>#N/A</v>
      </c>
      <c r="K243" s="39"/>
      <c r="L243" s="49"/>
      <c r="M243" s="89" t="e">
        <f t="shared" si="3"/>
        <v>#N/A</v>
      </c>
      <c r="N243" s="50"/>
      <c r="O243" s="37" t="e">
        <f>VLOOKUP(EVID_HNOJENI!N243,HNOJIVA_ALL!$A$2:$Z$3303,4,FALSE)</f>
        <v>#N/A</v>
      </c>
      <c r="P243" s="51" t="e">
        <f>ROUND(VLOOKUP(EVID_HNOJENI!N243,HNOJIVA_ALL!$A$2:$Z$3303,14,FALSE)*K243*IF(L243="t",10,IF(L243="kg",0.01,IF(L243="q",1,IF(L243="l",0.01*VLOOKUP(EVID_HNOJENI!N243,HNOJIVA_ALL!$A$2:$AE$3303,31,FALSE),"CHYBA")))),2)</f>
        <v>#N/A</v>
      </c>
      <c r="Q243" s="51" t="e">
        <f>ROUND(VLOOKUP(EVID_HNOJENI!N243,HNOJIVA_ALL!$A$2:$Z$3303,15,FALSE)*K243*IF(L243="t",10,IF(L243="kg",0.01,IF(L243="q",1,IF(L243="l",0.01*VLOOKUP(EVID_HNOJENI!N243,HNOJIVA_ALL!$A$2:$AE$3303,31,FALSE),"CHYBA")))),2)</f>
        <v>#N/A</v>
      </c>
      <c r="R243" s="51" t="e">
        <f>ROUND(VLOOKUP(EVID_HNOJENI!N243,HNOJIVA_ALL!$A$2:$Z$3303,16,FALSE)*K243*IF(L243="t",10,IF(L243="kg",0.01,IF(L243="q",1,IF(L243="l",0.01*VLOOKUP(EVID_HNOJENI!N243,HNOJIVA_ALL!$A$2:$AE$3303,31,FALSE),"CHYBA")))),2)</f>
        <v>#N/A</v>
      </c>
      <c r="S243" s="51" t="e">
        <f>ROUND(VLOOKUP(EVID_HNOJENI!N243,HNOJIVA_ALL!$A$2:$Z$3303,18,FALSE)*K243*IF(L243="t",10,IF(L243="kg",0.01,IF(L243="q",1,IF(L243="l",0.01*VLOOKUP(EVID_HNOJENI!N243,HNOJIVA_ALL!$A$2:$AE$3303,31,FALSE),"CHYBA")))),2)</f>
        <v>#N/A</v>
      </c>
      <c r="T243" s="51" t="e">
        <f>ROUND(VLOOKUP(EVID_HNOJENI!N243,HNOJIVA_ALL!$A$2:$Z$3303,17,FALSE)*K243*IF(L243="t",10,IF(L243="kg",0.01,IF(L243="q",1,IF(L243="l",0.01*VLOOKUP(EVID_HNOJENI!N243,HNOJIVA_ALL!$A$2:$AE$3303,31,FALSE),"CHYBA")))),2)</f>
        <v>#N/A</v>
      </c>
      <c r="U243" s="51" t="e">
        <f>ROUND(VLOOKUP(EVID_HNOJENI!N243,HNOJIVA_ALL!$A$2:$Z$3303,20,FALSE)*K243*IF(L243="t",10,IF(L243="kg",0.01,IF(L243="q",1,IF(L243="l",0.01*VLOOKUP(EVID_HNOJENI!N243,HNOJIVA_ALL!$A$2:$AE$3303,31,FALSE),"CHYBA")))),2)</f>
        <v>#N/A</v>
      </c>
    </row>
    <row r="244" spans="1:21" x14ac:dyDescent="0.2">
      <c r="A244" s="32"/>
      <c r="B244" s="45" t="e">
        <f>VLOOKUP($A244,EVID_OSEVU!$A$1:$M$4972,2,FALSE)</f>
        <v>#N/A</v>
      </c>
      <c r="C244" s="45" t="e">
        <f>VLOOKUP($A244,EVID_OSEVU!$A$1:$M$4972,3,FALSE)</f>
        <v>#N/A</v>
      </c>
      <c r="D244" s="45" t="e">
        <f>VLOOKUP($A244,EVID_OSEVU!$A$1:$M$4972,4,FALSE)</f>
        <v>#N/A</v>
      </c>
      <c r="E244" s="45" t="e">
        <f>VLOOKUP($A244,EVID_OSEVU!$A$1:$M$4972,7,FALSE)</f>
        <v>#N/A</v>
      </c>
      <c r="F244" s="45" t="e">
        <f>VLOOKUP($A244,EVID_OSEVU!$A$1:$M$4972,8,FALSE)</f>
        <v>#N/A</v>
      </c>
      <c r="G244" s="45" t="e">
        <f>VLOOKUP($A244,EVID_OSEVU!$A$1:$M$4972,11,FALSE)</f>
        <v>#N/A</v>
      </c>
      <c r="H244" s="35"/>
      <c r="I244" s="48"/>
      <c r="J244" s="33" t="e">
        <f>VLOOKUP($A244,EVID_OSEVU!$A$1:$M$4972,11,FALSE)</f>
        <v>#N/A</v>
      </c>
      <c r="K244" s="39"/>
      <c r="L244" s="49"/>
      <c r="M244" s="89" t="e">
        <f t="shared" si="3"/>
        <v>#N/A</v>
      </c>
      <c r="N244" s="50"/>
      <c r="O244" s="37" t="e">
        <f>VLOOKUP(EVID_HNOJENI!N244,HNOJIVA_ALL!$A$2:$Z$3303,4,FALSE)</f>
        <v>#N/A</v>
      </c>
      <c r="P244" s="51" t="e">
        <f>ROUND(VLOOKUP(EVID_HNOJENI!N244,HNOJIVA_ALL!$A$2:$Z$3303,14,FALSE)*K244*IF(L244="t",10,IF(L244="kg",0.01,IF(L244="q",1,IF(L244="l",0.01*VLOOKUP(EVID_HNOJENI!N244,HNOJIVA_ALL!$A$2:$AE$3303,31,FALSE),"CHYBA")))),2)</f>
        <v>#N/A</v>
      </c>
      <c r="Q244" s="51" t="e">
        <f>ROUND(VLOOKUP(EVID_HNOJENI!N244,HNOJIVA_ALL!$A$2:$Z$3303,15,FALSE)*K244*IF(L244="t",10,IF(L244="kg",0.01,IF(L244="q",1,IF(L244="l",0.01*VLOOKUP(EVID_HNOJENI!N244,HNOJIVA_ALL!$A$2:$AE$3303,31,FALSE),"CHYBA")))),2)</f>
        <v>#N/A</v>
      </c>
      <c r="R244" s="51" t="e">
        <f>ROUND(VLOOKUP(EVID_HNOJENI!N244,HNOJIVA_ALL!$A$2:$Z$3303,16,FALSE)*K244*IF(L244="t",10,IF(L244="kg",0.01,IF(L244="q",1,IF(L244="l",0.01*VLOOKUP(EVID_HNOJENI!N244,HNOJIVA_ALL!$A$2:$AE$3303,31,FALSE),"CHYBA")))),2)</f>
        <v>#N/A</v>
      </c>
      <c r="S244" s="51" t="e">
        <f>ROUND(VLOOKUP(EVID_HNOJENI!N244,HNOJIVA_ALL!$A$2:$Z$3303,18,FALSE)*K244*IF(L244="t",10,IF(L244="kg",0.01,IF(L244="q",1,IF(L244="l",0.01*VLOOKUP(EVID_HNOJENI!N244,HNOJIVA_ALL!$A$2:$AE$3303,31,FALSE),"CHYBA")))),2)</f>
        <v>#N/A</v>
      </c>
      <c r="T244" s="51" t="e">
        <f>ROUND(VLOOKUP(EVID_HNOJENI!N244,HNOJIVA_ALL!$A$2:$Z$3303,17,FALSE)*K244*IF(L244="t",10,IF(L244="kg",0.01,IF(L244="q",1,IF(L244="l",0.01*VLOOKUP(EVID_HNOJENI!N244,HNOJIVA_ALL!$A$2:$AE$3303,31,FALSE),"CHYBA")))),2)</f>
        <v>#N/A</v>
      </c>
      <c r="U244" s="51" t="e">
        <f>ROUND(VLOOKUP(EVID_HNOJENI!N244,HNOJIVA_ALL!$A$2:$Z$3303,20,FALSE)*K244*IF(L244="t",10,IF(L244="kg",0.01,IF(L244="q",1,IF(L244="l",0.01*VLOOKUP(EVID_HNOJENI!N244,HNOJIVA_ALL!$A$2:$AE$3303,31,FALSE),"CHYBA")))),2)</f>
        <v>#N/A</v>
      </c>
    </row>
    <row r="245" spans="1:21" x14ac:dyDescent="0.2">
      <c r="A245" s="32"/>
      <c r="B245" s="45" t="e">
        <f>VLOOKUP($A245,EVID_OSEVU!$A$1:$M$4972,2,FALSE)</f>
        <v>#N/A</v>
      </c>
      <c r="C245" s="45" t="e">
        <f>VLOOKUP($A245,EVID_OSEVU!$A$1:$M$4972,3,FALSE)</f>
        <v>#N/A</v>
      </c>
      <c r="D245" s="45" t="e">
        <f>VLOOKUP($A245,EVID_OSEVU!$A$1:$M$4972,4,FALSE)</f>
        <v>#N/A</v>
      </c>
      <c r="E245" s="45" t="e">
        <f>VLOOKUP($A245,EVID_OSEVU!$A$1:$M$4972,7,FALSE)</f>
        <v>#N/A</v>
      </c>
      <c r="F245" s="45" t="e">
        <f>VLOOKUP($A245,EVID_OSEVU!$A$1:$M$4972,8,FALSE)</f>
        <v>#N/A</v>
      </c>
      <c r="G245" s="45" t="e">
        <f>VLOOKUP($A245,EVID_OSEVU!$A$1:$M$4972,11,FALSE)</f>
        <v>#N/A</v>
      </c>
      <c r="H245" s="35"/>
      <c r="I245" s="48"/>
      <c r="J245" s="33" t="e">
        <f>VLOOKUP($A245,EVID_OSEVU!$A$1:$M$4972,11,FALSE)</f>
        <v>#N/A</v>
      </c>
      <c r="K245" s="39"/>
      <c r="L245" s="49"/>
      <c r="M245" s="89" t="e">
        <f t="shared" si="3"/>
        <v>#N/A</v>
      </c>
      <c r="N245" s="50"/>
      <c r="O245" s="37" t="e">
        <f>VLOOKUP(EVID_HNOJENI!N245,HNOJIVA_ALL!$A$2:$Z$3303,4,FALSE)</f>
        <v>#N/A</v>
      </c>
      <c r="P245" s="51" t="e">
        <f>ROUND(VLOOKUP(EVID_HNOJENI!N245,HNOJIVA_ALL!$A$2:$Z$3303,14,FALSE)*K245*IF(L245="t",10,IF(L245="kg",0.01,IF(L245="q",1,IF(L245="l",0.01*VLOOKUP(EVID_HNOJENI!N245,HNOJIVA_ALL!$A$2:$AE$3303,31,FALSE),"CHYBA")))),2)</f>
        <v>#N/A</v>
      </c>
      <c r="Q245" s="51" t="e">
        <f>ROUND(VLOOKUP(EVID_HNOJENI!N245,HNOJIVA_ALL!$A$2:$Z$3303,15,FALSE)*K245*IF(L245="t",10,IF(L245="kg",0.01,IF(L245="q",1,IF(L245="l",0.01*VLOOKUP(EVID_HNOJENI!N245,HNOJIVA_ALL!$A$2:$AE$3303,31,FALSE),"CHYBA")))),2)</f>
        <v>#N/A</v>
      </c>
      <c r="R245" s="51" t="e">
        <f>ROUND(VLOOKUP(EVID_HNOJENI!N245,HNOJIVA_ALL!$A$2:$Z$3303,16,FALSE)*K245*IF(L245="t",10,IF(L245="kg",0.01,IF(L245="q",1,IF(L245="l",0.01*VLOOKUP(EVID_HNOJENI!N245,HNOJIVA_ALL!$A$2:$AE$3303,31,FALSE),"CHYBA")))),2)</f>
        <v>#N/A</v>
      </c>
      <c r="S245" s="51" t="e">
        <f>ROUND(VLOOKUP(EVID_HNOJENI!N245,HNOJIVA_ALL!$A$2:$Z$3303,18,FALSE)*K245*IF(L245="t",10,IF(L245="kg",0.01,IF(L245="q",1,IF(L245="l",0.01*VLOOKUP(EVID_HNOJENI!N245,HNOJIVA_ALL!$A$2:$AE$3303,31,FALSE),"CHYBA")))),2)</f>
        <v>#N/A</v>
      </c>
      <c r="T245" s="51" t="e">
        <f>ROUND(VLOOKUP(EVID_HNOJENI!N245,HNOJIVA_ALL!$A$2:$Z$3303,17,FALSE)*K245*IF(L245="t",10,IF(L245="kg",0.01,IF(L245="q",1,IF(L245="l",0.01*VLOOKUP(EVID_HNOJENI!N245,HNOJIVA_ALL!$A$2:$AE$3303,31,FALSE),"CHYBA")))),2)</f>
        <v>#N/A</v>
      </c>
      <c r="U245" s="51" t="e">
        <f>ROUND(VLOOKUP(EVID_HNOJENI!N245,HNOJIVA_ALL!$A$2:$Z$3303,20,FALSE)*K245*IF(L245="t",10,IF(L245="kg",0.01,IF(L245="q",1,IF(L245="l",0.01*VLOOKUP(EVID_HNOJENI!N245,HNOJIVA_ALL!$A$2:$AE$3303,31,FALSE),"CHYBA")))),2)</f>
        <v>#N/A</v>
      </c>
    </row>
    <row r="246" spans="1:21" x14ac:dyDescent="0.2">
      <c r="A246" s="32"/>
      <c r="B246" s="45" t="e">
        <f>VLOOKUP($A246,EVID_OSEVU!$A$1:$M$4972,2,FALSE)</f>
        <v>#N/A</v>
      </c>
      <c r="C246" s="45" t="e">
        <f>VLOOKUP($A246,EVID_OSEVU!$A$1:$M$4972,3,FALSE)</f>
        <v>#N/A</v>
      </c>
      <c r="D246" s="45" t="e">
        <f>VLOOKUP($A246,EVID_OSEVU!$A$1:$M$4972,4,FALSE)</f>
        <v>#N/A</v>
      </c>
      <c r="E246" s="45" t="e">
        <f>VLOOKUP($A246,EVID_OSEVU!$A$1:$M$4972,7,FALSE)</f>
        <v>#N/A</v>
      </c>
      <c r="F246" s="45" t="e">
        <f>VLOOKUP($A246,EVID_OSEVU!$A$1:$M$4972,8,FALSE)</f>
        <v>#N/A</v>
      </c>
      <c r="G246" s="45" t="e">
        <f>VLOOKUP($A246,EVID_OSEVU!$A$1:$M$4972,11,FALSE)</f>
        <v>#N/A</v>
      </c>
      <c r="H246" s="35"/>
      <c r="I246" s="48"/>
      <c r="J246" s="33" t="e">
        <f>VLOOKUP($A246,EVID_OSEVU!$A$1:$M$4972,11,FALSE)</f>
        <v>#N/A</v>
      </c>
      <c r="K246" s="39"/>
      <c r="L246" s="49"/>
      <c r="M246" s="89" t="e">
        <f t="shared" si="3"/>
        <v>#N/A</v>
      </c>
      <c r="N246" s="50"/>
      <c r="O246" s="37" t="e">
        <f>VLOOKUP(EVID_HNOJENI!N246,HNOJIVA_ALL!$A$2:$Z$3303,4,FALSE)</f>
        <v>#N/A</v>
      </c>
      <c r="P246" s="51" t="e">
        <f>ROUND(VLOOKUP(EVID_HNOJENI!N246,HNOJIVA_ALL!$A$2:$Z$3303,14,FALSE)*K246*IF(L246="t",10,IF(L246="kg",0.01,IF(L246="q",1,IF(L246="l",0.01*VLOOKUP(EVID_HNOJENI!N246,HNOJIVA_ALL!$A$2:$AE$3303,31,FALSE),"CHYBA")))),2)</f>
        <v>#N/A</v>
      </c>
      <c r="Q246" s="51" t="e">
        <f>ROUND(VLOOKUP(EVID_HNOJENI!N246,HNOJIVA_ALL!$A$2:$Z$3303,15,FALSE)*K246*IF(L246="t",10,IF(L246="kg",0.01,IF(L246="q",1,IF(L246="l",0.01*VLOOKUP(EVID_HNOJENI!N246,HNOJIVA_ALL!$A$2:$AE$3303,31,FALSE),"CHYBA")))),2)</f>
        <v>#N/A</v>
      </c>
      <c r="R246" s="51" t="e">
        <f>ROUND(VLOOKUP(EVID_HNOJENI!N246,HNOJIVA_ALL!$A$2:$Z$3303,16,FALSE)*K246*IF(L246="t",10,IF(L246="kg",0.01,IF(L246="q",1,IF(L246="l",0.01*VLOOKUP(EVID_HNOJENI!N246,HNOJIVA_ALL!$A$2:$AE$3303,31,FALSE),"CHYBA")))),2)</f>
        <v>#N/A</v>
      </c>
      <c r="S246" s="51" t="e">
        <f>ROUND(VLOOKUP(EVID_HNOJENI!N246,HNOJIVA_ALL!$A$2:$Z$3303,18,FALSE)*K246*IF(L246="t",10,IF(L246="kg",0.01,IF(L246="q",1,IF(L246="l",0.01*VLOOKUP(EVID_HNOJENI!N246,HNOJIVA_ALL!$A$2:$AE$3303,31,FALSE),"CHYBA")))),2)</f>
        <v>#N/A</v>
      </c>
      <c r="T246" s="51" t="e">
        <f>ROUND(VLOOKUP(EVID_HNOJENI!N246,HNOJIVA_ALL!$A$2:$Z$3303,17,FALSE)*K246*IF(L246="t",10,IF(L246="kg",0.01,IF(L246="q",1,IF(L246="l",0.01*VLOOKUP(EVID_HNOJENI!N246,HNOJIVA_ALL!$A$2:$AE$3303,31,FALSE),"CHYBA")))),2)</f>
        <v>#N/A</v>
      </c>
      <c r="U246" s="51" t="e">
        <f>ROUND(VLOOKUP(EVID_HNOJENI!N246,HNOJIVA_ALL!$A$2:$Z$3303,20,FALSE)*K246*IF(L246="t",10,IF(L246="kg",0.01,IF(L246="q",1,IF(L246="l",0.01*VLOOKUP(EVID_HNOJENI!N246,HNOJIVA_ALL!$A$2:$AE$3303,31,FALSE),"CHYBA")))),2)</f>
        <v>#N/A</v>
      </c>
    </row>
    <row r="247" spans="1:21" x14ac:dyDescent="0.2">
      <c r="A247" s="32"/>
      <c r="B247" s="45" t="e">
        <f>VLOOKUP($A247,EVID_OSEVU!$A$1:$M$4972,2,FALSE)</f>
        <v>#N/A</v>
      </c>
      <c r="C247" s="45" t="e">
        <f>VLOOKUP($A247,EVID_OSEVU!$A$1:$M$4972,3,FALSE)</f>
        <v>#N/A</v>
      </c>
      <c r="D247" s="45" t="e">
        <f>VLOOKUP($A247,EVID_OSEVU!$A$1:$M$4972,4,FALSE)</f>
        <v>#N/A</v>
      </c>
      <c r="E247" s="45" t="e">
        <f>VLOOKUP($A247,EVID_OSEVU!$A$1:$M$4972,7,FALSE)</f>
        <v>#N/A</v>
      </c>
      <c r="F247" s="45" t="e">
        <f>VLOOKUP($A247,EVID_OSEVU!$A$1:$M$4972,8,FALSE)</f>
        <v>#N/A</v>
      </c>
      <c r="G247" s="45" t="e">
        <f>VLOOKUP($A247,EVID_OSEVU!$A$1:$M$4972,11,FALSE)</f>
        <v>#N/A</v>
      </c>
      <c r="H247" s="35"/>
      <c r="I247" s="48"/>
      <c r="J247" s="33" t="e">
        <f>VLOOKUP($A247,EVID_OSEVU!$A$1:$M$4972,11,FALSE)</f>
        <v>#N/A</v>
      </c>
      <c r="K247" s="39"/>
      <c r="L247" s="49"/>
      <c r="M247" s="89" t="e">
        <f t="shared" si="3"/>
        <v>#N/A</v>
      </c>
      <c r="N247" s="50"/>
      <c r="O247" s="37" t="e">
        <f>VLOOKUP(EVID_HNOJENI!N247,HNOJIVA_ALL!$A$2:$Z$3303,4,FALSE)</f>
        <v>#N/A</v>
      </c>
      <c r="P247" s="51" t="e">
        <f>ROUND(VLOOKUP(EVID_HNOJENI!N247,HNOJIVA_ALL!$A$2:$Z$3303,14,FALSE)*K247*IF(L247="t",10,IF(L247="kg",0.01,IF(L247="q",1,IF(L247="l",0.01*VLOOKUP(EVID_HNOJENI!N247,HNOJIVA_ALL!$A$2:$AE$3303,31,FALSE),"CHYBA")))),2)</f>
        <v>#N/A</v>
      </c>
      <c r="Q247" s="51" t="e">
        <f>ROUND(VLOOKUP(EVID_HNOJENI!N247,HNOJIVA_ALL!$A$2:$Z$3303,15,FALSE)*K247*IF(L247="t",10,IF(L247="kg",0.01,IF(L247="q",1,IF(L247="l",0.01*VLOOKUP(EVID_HNOJENI!N247,HNOJIVA_ALL!$A$2:$AE$3303,31,FALSE),"CHYBA")))),2)</f>
        <v>#N/A</v>
      </c>
      <c r="R247" s="51" t="e">
        <f>ROUND(VLOOKUP(EVID_HNOJENI!N247,HNOJIVA_ALL!$A$2:$Z$3303,16,FALSE)*K247*IF(L247="t",10,IF(L247="kg",0.01,IF(L247="q",1,IF(L247="l",0.01*VLOOKUP(EVID_HNOJENI!N247,HNOJIVA_ALL!$A$2:$AE$3303,31,FALSE),"CHYBA")))),2)</f>
        <v>#N/A</v>
      </c>
      <c r="S247" s="51" t="e">
        <f>ROUND(VLOOKUP(EVID_HNOJENI!N247,HNOJIVA_ALL!$A$2:$Z$3303,18,FALSE)*K247*IF(L247="t",10,IF(L247="kg",0.01,IF(L247="q",1,IF(L247="l",0.01*VLOOKUP(EVID_HNOJENI!N247,HNOJIVA_ALL!$A$2:$AE$3303,31,FALSE),"CHYBA")))),2)</f>
        <v>#N/A</v>
      </c>
      <c r="T247" s="51" t="e">
        <f>ROUND(VLOOKUP(EVID_HNOJENI!N247,HNOJIVA_ALL!$A$2:$Z$3303,17,FALSE)*K247*IF(L247="t",10,IF(L247="kg",0.01,IF(L247="q",1,IF(L247="l",0.01*VLOOKUP(EVID_HNOJENI!N247,HNOJIVA_ALL!$A$2:$AE$3303,31,FALSE),"CHYBA")))),2)</f>
        <v>#N/A</v>
      </c>
      <c r="U247" s="51" t="e">
        <f>ROUND(VLOOKUP(EVID_HNOJENI!N247,HNOJIVA_ALL!$A$2:$Z$3303,20,FALSE)*K247*IF(L247="t",10,IF(L247="kg",0.01,IF(L247="q",1,IF(L247="l",0.01*VLOOKUP(EVID_HNOJENI!N247,HNOJIVA_ALL!$A$2:$AE$3303,31,FALSE),"CHYBA")))),2)</f>
        <v>#N/A</v>
      </c>
    </row>
    <row r="248" spans="1:21" x14ac:dyDescent="0.2">
      <c r="A248" s="32"/>
      <c r="B248" s="45" t="e">
        <f>VLOOKUP($A248,EVID_OSEVU!$A$1:$M$4972,2,FALSE)</f>
        <v>#N/A</v>
      </c>
      <c r="C248" s="45" t="e">
        <f>VLOOKUP($A248,EVID_OSEVU!$A$1:$M$4972,3,FALSE)</f>
        <v>#N/A</v>
      </c>
      <c r="D248" s="45" t="e">
        <f>VLOOKUP($A248,EVID_OSEVU!$A$1:$M$4972,4,FALSE)</f>
        <v>#N/A</v>
      </c>
      <c r="E248" s="45" t="e">
        <f>VLOOKUP($A248,EVID_OSEVU!$A$1:$M$4972,7,FALSE)</f>
        <v>#N/A</v>
      </c>
      <c r="F248" s="45" t="e">
        <f>VLOOKUP($A248,EVID_OSEVU!$A$1:$M$4972,8,FALSE)</f>
        <v>#N/A</v>
      </c>
      <c r="G248" s="45" t="e">
        <f>VLOOKUP($A248,EVID_OSEVU!$A$1:$M$4972,11,FALSE)</f>
        <v>#N/A</v>
      </c>
      <c r="H248" s="35"/>
      <c r="I248" s="48"/>
      <c r="J248" s="33" t="e">
        <f>VLOOKUP($A248,EVID_OSEVU!$A$1:$M$4972,11,FALSE)</f>
        <v>#N/A</v>
      </c>
      <c r="K248" s="39"/>
      <c r="L248" s="49"/>
      <c r="M248" s="89" t="e">
        <f t="shared" si="3"/>
        <v>#N/A</v>
      </c>
      <c r="N248" s="50"/>
      <c r="O248" s="37" t="e">
        <f>VLOOKUP(EVID_HNOJENI!N248,HNOJIVA_ALL!$A$2:$Z$3303,4,FALSE)</f>
        <v>#N/A</v>
      </c>
      <c r="P248" s="51" t="e">
        <f>ROUND(VLOOKUP(EVID_HNOJENI!N248,HNOJIVA_ALL!$A$2:$Z$3303,14,FALSE)*K248*IF(L248="t",10,IF(L248="kg",0.01,IF(L248="q",1,IF(L248="l",0.01*VLOOKUP(EVID_HNOJENI!N248,HNOJIVA_ALL!$A$2:$AE$3303,31,FALSE),"CHYBA")))),2)</f>
        <v>#N/A</v>
      </c>
      <c r="Q248" s="51" t="e">
        <f>ROUND(VLOOKUP(EVID_HNOJENI!N248,HNOJIVA_ALL!$A$2:$Z$3303,15,FALSE)*K248*IF(L248="t",10,IF(L248="kg",0.01,IF(L248="q",1,IF(L248="l",0.01*VLOOKUP(EVID_HNOJENI!N248,HNOJIVA_ALL!$A$2:$AE$3303,31,FALSE),"CHYBA")))),2)</f>
        <v>#N/A</v>
      </c>
      <c r="R248" s="51" t="e">
        <f>ROUND(VLOOKUP(EVID_HNOJENI!N248,HNOJIVA_ALL!$A$2:$Z$3303,16,FALSE)*K248*IF(L248="t",10,IF(L248="kg",0.01,IF(L248="q",1,IF(L248="l",0.01*VLOOKUP(EVID_HNOJENI!N248,HNOJIVA_ALL!$A$2:$AE$3303,31,FALSE),"CHYBA")))),2)</f>
        <v>#N/A</v>
      </c>
      <c r="S248" s="51" t="e">
        <f>ROUND(VLOOKUP(EVID_HNOJENI!N248,HNOJIVA_ALL!$A$2:$Z$3303,18,FALSE)*K248*IF(L248="t",10,IF(L248="kg",0.01,IF(L248="q",1,IF(L248="l",0.01*VLOOKUP(EVID_HNOJENI!N248,HNOJIVA_ALL!$A$2:$AE$3303,31,FALSE),"CHYBA")))),2)</f>
        <v>#N/A</v>
      </c>
      <c r="T248" s="51" t="e">
        <f>ROUND(VLOOKUP(EVID_HNOJENI!N248,HNOJIVA_ALL!$A$2:$Z$3303,17,FALSE)*K248*IF(L248="t",10,IF(L248="kg",0.01,IF(L248="q",1,IF(L248="l",0.01*VLOOKUP(EVID_HNOJENI!N248,HNOJIVA_ALL!$A$2:$AE$3303,31,FALSE),"CHYBA")))),2)</f>
        <v>#N/A</v>
      </c>
      <c r="U248" s="51" t="e">
        <f>ROUND(VLOOKUP(EVID_HNOJENI!N248,HNOJIVA_ALL!$A$2:$Z$3303,20,FALSE)*K248*IF(L248="t",10,IF(L248="kg",0.01,IF(L248="q",1,IF(L248="l",0.01*VLOOKUP(EVID_HNOJENI!N248,HNOJIVA_ALL!$A$2:$AE$3303,31,FALSE),"CHYBA")))),2)</f>
        <v>#N/A</v>
      </c>
    </row>
    <row r="249" spans="1:21" x14ac:dyDescent="0.2">
      <c r="A249" s="32"/>
      <c r="B249" s="45" t="e">
        <f>VLOOKUP($A249,EVID_OSEVU!$A$1:$M$4972,2,FALSE)</f>
        <v>#N/A</v>
      </c>
      <c r="C249" s="45" t="e">
        <f>VLOOKUP($A249,EVID_OSEVU!$A$1:$M$4972,3,FALSE)</f>
        <v>#N/A</v>
      </c>
      <c r="D249" s="45" t="e">
        <f>VLOOKUP($A249,EVID_OSEVU!$A$1:$M$4972,4,FALSE)</f>
        <v>#N/A</v>
      </c>
      <c r="E249" s="45" t="e">
        <f>VLOOKUP($A249,EVID_OSEVU!$A$1:$M$4972,7,FALSE)</f>
        <v>#N/A</v>
      </c>
      <c r="F249" s="45" t="e">
        <f>VLOOKUP($A249,EVID_OSEVU!$A$1:$M$4972,8,FALSE)</f>
        <v>#N/A</v>
      </c>
      <c r="G249" s="45" t="e">
        <f>VLOOKUP($A249,EVID_OSEVU!$A$1:$M$4972,11,FALSE)</f>
        <v>#N/A</v>
      </c>
      <c r="H249" s="35"/>
      <c r="I249" s="48"/>
      <c r="J249" s="33" t="e">
        <f>VLOOKUP($A249,EVID_OSEVU!$A$1:$M$4972,11,FALSE)</f>
        <v>#N/A</v>
      </c>
      <c r="K249" s="39"/>
      <c r="L249" s="49"/>
      <c r="M249" s="89" t="e">
        <f t="shared" si="3"/>
        <v>#N/A</v>
      </c>
      <c r="N249" s="50"/>
      <c r="O249" s="37" t="e">
        <f>VLOOKUP(EVID_HNOJENI!N249,HNOJIVA_ALL!$A$2:$Z$3303,4,FALSE)</f>
        <v>#N/A</v>
      </c>
      <c r="P249" s="51" t="e">
        <f>ROUND(VLOOKUP(EVID_HNOJENI!N249,HNOJIVA_ALL!$A$2:$Z$3303,14,FALSE)*K249*IF(L249="t",10,IF(L249="kg",0.01,IF(L249="q",1,IF(L249="l",0.01*VLOOKUP(EVID_HNOJENI!N249,HNOJIVA_ALL!$A$2:$AE$3303,31,FALSE),"CHYBA")))),2)</f>
        <v>#N/A</v>
      </c>
      <c r="Q249" s="51" t="e">
        <f>ROUND(VLOOKUP(EVID_HNOJENI!N249,HNOJIVA_ALL!$A$2:$Z$3303,15,FALSE)*K249*IF(L249="t",10,IF(L249="kg",0.01,IF(L249="q",1,IF(L249="l",0.01*VLOOKUP(EVID_HNOJENI!N249,HNOJIVA_ALL!$A$2:$AE$3303,31,FALSE),"CHYBA")))),2)</f>
        <v>#N/A</v>
      </c>
      <c r="R249" s="51" t="e">
        <f>ROUND(VLOOKUP(EVID_HNOJENI!N249,HNOJIVA_ALL!$A$2:$Z$3303,16,FALSE)*K249*IF(L249="t",10,IF(L249="kg",0.01,IF(L249="q",1,IF(L249="l",0.01*VLOOKUP(EVID_HNOJENI!N249,HNOJIVA_ALL!$A$2:$AE$3303,31,FALSE),"CHYBA")))),2)</f>
        <v>#N/A</v>
      </c>
      <c r="S249" s="51" t="e">
        <f>ROUND(VLOOKUP(EVID_HNOJENI!N249,HNOJIVA_ALL!$A$2:$Z$3303,18,FALSE)*K249*IF(L249="t",10,IF(L249="kg",0.01,IF(L249="q",1,IF(L249="l",0.01*VLOOKUP(EVID_HNOJENI!N249,HNOJIVA_ALL!$A$2:$AE$3303,31,FALSE),"CHYBA")))),2)</f>
        <v>#N/A</v>
      </c>
      <c r="T249" s="51" t="e">
        <f>ROUND(VLOOKUP(EVID_HNOJENI!N249,HNOJIVA_ALL!$A$2:$Z$3303,17,FALSE)*K249*IF(L249="t",10,IF(L249="kg",0.01,IF(L249="q",1,IF(L249="l",0.01*VLOOKUP(EVID_HNOJENI!N249,HNOJIVA_ALL!$A$2:$AE$3303,31,FALSE),"CHYBA")))),2)</f>
        <v>#N/A</v>
      </c>
      <c r="U249" s="51" t="e">
        <f>ROUND(VLOOKUP(EVID_HNOJENI!N249,HNOJIVA_ALL!$A$2:$Z$3303,20,FALSE)*K249*IF(L249="t",10,IF(L249="kg",0.01,IF(L249="q",1,IF(L249="l",0.01*VLOOKUP(EVID_HNOJENI!N249,HNOJIVA_ALL!$A$2:$AE$3303,31,FALSE),"CHYBA")))),2)</f>
        <v>#N/A</v>
      </c>
    </row>
    <row r="250" spans="1:21" x14ac:dyDescent="0.2">
      <c r="A250" s="32"/>
      <c r="B250" s="45" t="e">
        <f>VLOOKUP($A250,EVID_OSEVU!$A$1:$M$4972,2,FALSE)</f>
        <v>#N/A</v>
      </c>
      <c r="C250" s="45" t="e">
        <f>VLOOKUP($A250,EVID_OSEVU!$A$1:$M$4972,3,FALSE)</f>
        <v>#N/A</v>
      </c>
      <c r="D250" s="45" t="e">
        <f>VLOOKUP($A250,EVID_OSEVU!$A$1:$M$4972,4,FALSE)</f>
        <v>#N/A</v>
      </c>
      <c r="E250" s="45" t="e">
        <f>VLOOKUP($A250,EVID_OSEVU!$A$1:$M$4972,7,FALSE)</f>
        <v>#N/A</v>
      </c>
      <c r="F250" s="45" t="e">
        <f>VLOOKUP($A250,EVID_OSEVU!$A$1:$M$4972,8,FALSE)</f>
        <v>#N/A</v>
      </c>
      <c r="G250" s="45" t="e">
        <f>VLOOKUP($A250,EVID_OSEVU!$A$1:$M$4972,11,FALSE)</f>
        <v>#N/A</v>
      </c>
      <c r="H250" s="35"/>
      <c r="I250" s="48"/>
      <c r="J250" s="33" t="e">
        <f>VLOOKUP($A250,EVID_OSEVU!$A$1:$M$4972,11,FALSE)</f>
        <v>#N/A</v>
      </c>
      <c r="K250" s="39"/>
      <c r="L250" s="49"/>
      <c r="M250" s="89" t="e">
        <f t="shared" si="3"/>
        <v>#N/A</v>
      </c>
      <c r="N250" s="50"/>
      <c r="O250" s="37" t="e">
        <f>VLOOKUP(EVID_HNOJENI!N250,HNOJIVA_ALL!$A$2:$Z$3303,4,FALSE)</f>
        <v>#N/A</v>
      </c>
      <c r="P250" s="51" t="e">
        <f>ROUND(VLOOKUP(EVID_HNOJENI!N250,HNOJIVA_ALL!$A$2:$Z$3303,14,FALSE)*K250*IF(L250="t",10,IF(L250="kg",0.01,IF(L250="q",1,IF(L250="l",0.01*VLOOKUP(EVID_HNOJENI!N250,HNOJIVA_ALL!$A$2:$AE$3303,31,FALSE),"CHYBA")))),2)</f>
        <v>#N/A</v>
      </c>
      <c r="Q250" s="51" t="e">
        <f>ROUND(VLOOKUP(EVID_HNOJENI!N250,HNOJIVA_ALL!$A$2:$Z$3303,15,FALSE)*K250*IF(L250="t",10,IF(L250="kg",0.01,IF(L250="q",1,IF(L250="l",0.01*VLOOKUP(EVID_HNOJENI!N250,HNOJIVA_ALL!$A$2:$AE$3303,31,FALSE),"CHYBA")))),2)</f>
        <v>#N/A</v>
      </c>
      <c r="R250" s="51" t="e">
        <f>ROUND(VLOOKUP(EVID_HNOJENI!N250,HNOJIVA_ALL!$A$2:$Z$3303,16,FALSE)*K250*IF(L250="t",10,IF(L250="kg",0.01,IF(L250="q",1,IF(L250="l",0.01*VLOOKUP(EVID_HNOJENI!N250,HNOJIVA_ALL!$A$2:$AE$3303,31,FALSE),"CHYBA")))),2)</f>
        <v>#N/A</v>
      </c>
      <c r="S250" s="51" t="e">
        <f>ROUND(VLOOKUP(EVID_HNOJENI!N250,HNOJIVA_ALL!$A$2:$Z$3303,18,FALSE)*K250*IF(L250="t",10,IF(L250="kg",0.01,IF(L250="q",1,IF(L250="l",0.01*VLOOKUP(EVID_HNOJENI!N250,HNOJIVA_ALL!$A$2:$AE$3303,31,FALSE),"CHYBA")))),2)</f>
        <v>#N/A</v>
      </c>
      <c r="T250" s="51" t="e">
        <f>ROUND(VLOOKUP(EVID_HNOJENI!N250,HNOJIVA_ALL!$A$2:$Z$3303,17,FALSE)*K250*IF(L250="t",10,IF(L250="kg",0.01,IF(L250="q",1,IF(L250="l",0.01*VLOOKUP(EVID_HNOJENI!N250,HNOJIVA_ALL!$A$2:$AE$3303,31,FALSE),"CHYBA")))),2)</f>
        <v>#N/A</v>
      </c>
      <c r="U250" s="51" t="e">
        <f>ROUND(VLOOKUP(EVID_HNOJENI!N250,HNOJIVA_ALL!$A$2:$Z$3303,20,FALSE)*K250*IF(L250="t",10,IF(L250="kg",0.01,IF(L250="q",1,IF(L250="l",0.01*VLOOKUP(EVID_HNOJENI!N250,HNOJIVA_ALL!$A$2:$AE$3303,31,FALSE),"CHYBA")))),2)</f>
        <v>#N/A</v>
      </c>
    </row>
    <row r="251" spans="1:21" x14ac:dyDescent="0.2">
      <c r="A251" s="32"/>
      <c r="B251" s="45" t="e">
        <f>VLOOKUP($A251,EVID_OSEVU!$A$1:$M$4972,2,FALSE)</f>
        <v>#N/A</v>
      </c>
      <c r="C251" s="45" t="e">
        <f>VLOOKUP($A251,EVID_OSEVU!$A$1:$M$4972,3,FALSE)</f>
        <v>#N/A</v>
      </c>
      <c r="D251" s="45" t="e">
        <f>VLOOKUP($A251,EVID_OSEVU!$A$1:$M$4972,4,FALSE)</f>
        <v>#N/A</v>
      </c>
      <c r="E251" s="45" t="e">
        <f>VLOOKUP($A251,EVID_OSEVU!$A$1:$M$4972,7,FALSE)</f>
        <v>#N/A</v>
      </c>
      <c r="F251" s="45" t="e">
        <f>VLOOKUP($A251,EVID_OSEVU!$A$1:$M$4972,8,FALSE)</f>
        <v>#N/A</v>
      </c>
      <c r="G251" s="45" t="e">
        <f>VLOOKUP($A251,EVID_OSEVU!$A$1:$M$4972,11,FALSE)</f>
        <v>#N/A</v>
      </c>
      <c r="H251" s="35"/>
      <c r="I251" s="48"/>
      <c r="J251" s="33" t="e">
        <f>VLOOKUP($A251,EVID_OSEVU!$A$1:$M$4972,11,FALSE)</f>
        <v>#N/A</v>
      </c>
      <c r="K251" s="39"/>
      <c r="L251" s="49"/>
      <c r="M251" s="89" t="e">
        <f t="shared" si="3"/>
        <v>#N/A</v>
      </c>
      <c r="N251" s="50"/>
      <c r="O251" s="37" t="e">
        <f>VLOOKUP(EVID_HNOJENI!N251,HNOJIVA_ALL!$A$2:$Z$3303,4,FALSE)</f>
        <v>#N/A</v>
      </c>
      <c r="P251" s="51" t="e">
        <f>ROUND(VLOOKUP(EVID_HNOJENI!N251,HNOJIVA_ALL!$A$2:$Z$3303,14,FALSE)*K251*IF(L251="t",10,IF(L251="kg",0.01,IF(L251="q",1,IF(L251="l",0.01*VLOOKUP(EVID_HNOJENI!N251,HNOJIVA_ALL!$A$2:$AE$3303,31,FALSE),"CHYBA")))),2)</f>
        <v>#N/A</v>
      </c>
      <c r="Q251" s="51" t="e">
        <f>ROUND(VLOOKUP(EVID_HNOJENI!N251,HNOJIVA_ALL!$A$2:$Z$3303,15,FALSE)*K251*IF(L251="t",10,IF(L251="kg",0.01,IF(L251="q",1,IF(L251="l",0.01*VLOOKUP(EVID_HNOJENI!N251,HNOJIVA_ALL!$A$2:$AE$3303,31,FALSE),"CHYBA")))),2)</f>
        <v>#N/A</v>
      </c>
      <c r="R251" s="51" t="e">
        <f>ROUND(VLOOKUP(EVID_HNOJENI!N251,HNOJIVA_ALL!$A$2:$Z$3303,16,FALSE)*K251*IF(L251="t",10,IF(L251="kg",0.01,IF(L251="q",1,IF(L251="l",0.01*VLOOKUP(EVID_HNOJENI!N251,HNOJIVA_ALL!$A$2:$AE$3303,31,FALSE),"CHYBA")))),2)</f>
        <v>#N/A</v>
      </c>
      <c r="S251" s="51" t="e">
        <f>ROUND(VLOOKUP(EVID_HNOJENI!N251,HNOJIVA_ALL!$A$2:$Z$3303,18,FALSE)*K251*IF(L251="t",10,IF(L251="kg",0.01,IF(L251="q",1,IF(L251="l",0.01*VLOOKUP(EVID_HNOJENI!N251,HNOJIVA_ALL!$A$2:$AE$3303,31,FALSE),"CHYBA")))),2)</f>
        <v>#N/A</v>
      </c>
      <c r="T251" s="51" t="e">
        <f>ROUND(VLOOKUP(EVID_HNOJENI!N251,HNOJIVA_ALL!$A$2:$Z$3303,17,FALSE)*K251*IF(L251="t",10,IF(L251="kg",0.01,IF(L251="q",1,IF(L251="l",0.01*VLOOKUP(EVID_HNOJENI!N251,HNOJIVA_ALL!$A$2:$AE$3303,31,FALSE),"CHYBA")))),2)</f>
        <v>#N/A</v>
      </c>
      <c r="U251" s="51" t="e">
        <f>ROUND(VLOOKUP(EVID_HNOJENI!N251,HNOJIVA_ALL!$A$2:$Z$3303,20,FALSE)*K251*IF(L251="t",10,IF(L251="kg",0.01,IF(L251="q",1,IF(L251="l",0.01*VLOOKUP(EVID_HNOJENI!N251,HNOJIVA_ALL!$A$2:$AE$3303,31,FALSE),"CHYBA")))),2)</f>
        <v>#N/A</v>
      </c>
    </row>
    <row r="252" spans="1:21" x14ac:dyDescent="0.2">
      <c r="A252" s="32"/>
      <c r="B252" s="45" t="e">
        <f>VLOOKUP($A252,EVID_OSEVU!$A$1:$M$4972,2,FALSE)</f>
        <v>#N/A</v>
      </c>
      <c r="C252" s="45" t="e">
        <f>VLOOKUP($A252,EVID_OSEVU!$A$1:$M$4972,3,FALSE)</f>
        <v>#N/A</v>
      </c>
      <c r="D252" s="45" t="e">
        <f>VLOOKUP($A252,EVID_OSEVU!$A$1:$M$4972,4,FALSE)</f>
        <v>#N/A</v>
      </c>
      <c r="E252" s="45" t="e">
        <f>VLOOKUP($A252,EVID_OSEVU!$A$1:$M$4972,7,FALSE)</f>
        <v>#N/A</v>
      </c>
      <c r="F252" s="45" t="e">
        <f>VLOOKUP($A252,EVID_OSEVU!$A$1:$M$4972,8,FALSE)</f>
        <v>#N/A</v>
      </c>
      <c r="G252" s="45" t="e">
        <f>VLOOKUP($A252,EVID_OSEVU!$A$1:$M$4972,11,FALSE)</f>
        <v>#N/A</v>
      </c>
      <c r="H252" s="35"/>
      <c r="I252" s="48"/>
      <c r="J252" s="33" t="e">
        <f>VLOOKUP($A252,EVID_OSEVU!$A$1:$M$4972,11,FALSE)</f>
        <v>#N/A</v>
      </c>
      <c r="K252" s="39"/>
      <c r="L252" s="49"/>
      <c r="M252" s="89" t="e">
        <f t="shared" si="3"/>
        <v>#N/A</v>
      </c>
      <c r="N252" s="50"/>
      <c r="O252" s="37" t="e">
        <f>VLOOKUP(EVID_HNOJENI!N252,HNOJIVA_ALL!$A$2:$Z$3303,4,FALSE)</f>
        <v>#N/A</v>
      </c>
      <c r="P252" s="51" t="e">
        <f>ROUND(VLOOKUP(EVID_HNOJENI!N252,HNOJIVA_ALL!$A$2:$Z$3303,14,FALSE)*K252*IF(L252="t",10,IF(L252="kg",0.01,IF(L252="q",1,IF(L252="l",0.01*VLOOKUP(EVID_HNOJENI!N252,HNOJIVA_ALL!$A$2:$AE$3303,31,FALSE),"CHYBA")))),2)</f>
        <v>#N/A</v>
      </c>
      <c r="Q252" s="51" t="e">
        <f>ROUND(VLOOKUP(EVID_HNOJENI!N252,HNOJIVA_ALL!$A$2:$Z$3303,15,FALSE)*K252*IF(L252="t",10,IF(L252="kg",0.01,IF(L252="q",1,IF(L252="l",0.01*VLOOKUP(EVID_HNOJENI!N252,HNOJIVA_ALL!$A$2:$AE$3303,31,FALSE),"CHYBA")))),2)</f>
        <v>#N/A</v>
      </c>
      <c r="R252" s="51" t="e">
        <f>ROUND(VLOOKUP(EVID_HNOJENI!N252,HNOJIVA_ALL!$A$2:$Z$3303,16,FALSE)*K252*IF(L252="t",10,IF(L252="kg",0.01,IF(L252="q",1,IF(L252="l",0.01*VLOOKUP(EVID_HNOJENI!N252,HNOJIVA_ALL!$A$2:$AE$3303,31,FALSE),"CHYBA")))),2)</f>
        <v>#N/A</v>
      </c>
      <c r="S252" s="51" t="e">
        <f>ROUND(VLOOKUP(EVID_HNOJENI!N252,HNOJIVA_ALL!$A$2:$Z$3303,18,FALSE)*K252*IF(L252="t",10,IF(L252="kg",0.01,IF(L252="q",1,IF(L252="l",0.01*VLOOKUP(EVID_HNOJENI!N252,HNOJIVA_ALL!$A$2:$AE$3303,31,FALSE),"CHYBA")))),2)</f>
        <v>#N/A</v>
      </c>
      <c r="T252" s="51" t="e">
        <f>ROUND(VLOOKUP(EVID_HNOJENI!N252,HNOJIVA_ALL!$A$2:$Z$3303,17,FALSE)*K252*IF(L252="t",10,IF(L252="kg",0.01,IF(L252="q",1,IF(L252="l",0.01*VLOOKUP(EVID_HNOJENI!N252,HNOJIVA_ALL!$A$2:$AE$3303,31,FALSE),"CHYBA")))),2)</f>
        <v>#N/A</v>
      </c>
      <c r="U252" s="51" t="e">
        <f>ROUND(VLOOKUP(EVID_HNOJENI!N252,HNOJIVA_ALL!$A$2:$Z$3303,20,FALSE)*K252*IF(L252="t",10,IF(L252="kg",0.01,IF(L252="q",1,IF(L252="l",0.01*VLOOKUP(EVID_HNOJENI!N252,HNOJIVA_ALL!$A$2:$AE$3303,31,FALSE),"CHYBA")))),2)</f>
        <v>#N/A</v>
      </c>
    </row>
    <row r="253" spans="1:21" x14ac:dyDescent="0.2">
      <c r="A253" s="32"/>
      <c r="B253" s="45" t="e">
        <f>VLOOKUP($A253,EVID_OSEVU!$A$1:$M$4972,2,FALSE)</f>
        <v>#N/A</v>
      </c>
      <c r="C253" s="45" t="e">
        <f>VLOOKUP($A253,EVID_OSEVU!$A$1:$M$4972,3,FALSE)</f>
        <v>#N/A</v>
      </c>
      <c r="D253" s="45" t="e">
        <f>VLOOKUP($A253,EVID_OSEVU!$A$1:$M$4972,4,FALSE)</f>
        <v>#N/A</v>
      </c>
      <c r="E253" s="45" t="e">
        <f>VLOOKUP($A253,EVID_OSEVU!$A$1:$M$4972,7,FALSE)</f>
        <v>#N/A</v>
      </c>
      <c r="F253" s="45" t="e">
        <f>VLOOKUP($A253,EVID_OSEVU!$A$1:$M$4972,8,FALSE)</f>
        <v>#N/A</v>
      </c>
      <c r="G253" s="45" t="e">
        <f>VLOOKUP($A253,EVID_OSEVU!$A$1:$M$4972,11,FALSE)</f>
        <v>#N/A</v>
      </c>
      <c r="H253" s="35"/>
      <c r="I253" s="48"/>
      <c r="J253" s="33" t="e">
        <f>VLOOKUP($A253,EVID_OSEVU!$A$1:$M$4972,11,FALSE)</f>
        <v>#N/A</v>
      </c>
      <c r="K253" s="39"/>
      <c r="L253" s="49"/>
      <c r="M253" s="89" t="e">
        <f t="shared" si="3"/>
        <v>#N/A</v>
      </c>
      <c r="N253" s="50"/>
      <c r="O253" s="37" t="e">
        <f>VLOOKUP(EVID_HNOJENI!N253,HNOJIVA_ALL!$A$2:$Z$3303,4,FALSE)</f>
        <v>#N/A</v>
      </c>
      <c r="P253" s="51" t="e">
        <f>ROUND(VLOOKUP(EVID_HNOJENI!N253,HNOJIVA_ALL!$A$2:$Z$3303,14,FALSE)*K253*IF(L253="t",10,IF(L253="kg",0.01,IF(L253="q",1,IF(L253="l",0.01*VLOOKUP(EVID_HNOJENI!N253,HNOJIVA_ALL!$A$2:$AE$3303,31,FALSE),"CHYBA")))),2)</f>
        <v>#N/A</v>
      </c>
      <c r="Q253" s="51" t="e">
        <f>ROUND(VLOOKUP(EVID_HNOJENI!N253,HNOJIVA_ALL!$A$2:$Z$3303,15,FALSE)*K253*IF(L253="t",10,IF(L253="kg",0.01,IF(L253="q",1,IF(L253="l",0.01*VLOOKUP(EVID_HNOJENI!N253,HNOJIVA_ALL!$A$2:$AE$3303,31,FALSE),"CHYBA")))),2)</f>
        <v>#N/A</v>
      </c>
      <c r="R253" s="51" t="e">
        <f>ROUND(VLOOKUP(EVID_HNOJENI!N253,HNOJIVA_ALL!$A$2:$Z$3303,16,FALSE)*K253*IF(L253="t",10,IF(L253="kg",0.01,IF(L253="q",1,IF(L253="l",0.01*VLOOKUP(EVID_HNOJENI!N253,HNOJIVA_ALL!$A$2:$AE$3303,31,FALSE),"CHYBA")))),2)</f>
        <v>#N/A</v>
      </c>
      <c r="S253" s="51" t="e">
        <f>ROUND(VLOOKUP(EVID_HNOJENI!N253,HNOJIVA_ALL!$A$2:$Z$3303,18,FALSE)*K253*IF(L253="t",10,IF(L253="kg",0.01,IF(L253="q",1,IF(L253="l",0.01*VLOOKUP(EVID_HNOJENI!N253,HNOJIVA_ALL!$A$2:$AE$3303,31,FALSE),"CHYBA")))),2)</f>
        <v>#N/A</v>
      </c>
      <c r="T253" s="51" t="e">
        <f>ROUND(VLOOKUP(EVID_HNOJENI!N253,HNOJIVA_ALL!$A$2:$Z$3303,17,FALSE)*K253*IF(L253="t",10,IF(L253="kg",0.01,IF(L253="q",1,IF(L253="l",0.01*VLOOKUP(EVID_HNOJENI!N253,HNOJIVA_ALL!$A$2:$AE$3303,31,FALSE),"CHYBA")))),2)</f>
        <v>#N/A</v>
      </c>
      <c r="U253" s="51" t="e">
        <f>ROUND(VLOOKUP(EVID_HNOJENI!N253,HNOJIVA_ALL!$A$2:$Z$3303,20,FALSE)*K253*IF(L253="t",10,IF(L253="kg",0.01,IF(L253="q",1,IF(L253="l",0.01*VLOOKUP(EVID_HNOJENI!N253,HNOJIVA_ALL!$A$2:$AE$3303,31,FALSE),"CHYBA")))),2)</f>
        <v>#N/A</v>
      </c>
    </row>
    <row r="254" spans="1:21" x14ac:dyDescent="0.2">
      <c r="A254" s="32"/>
      <c r="B254" s="45" t="e">
        <f>VLOOKUP($A254,EVID_OSEVU!$A$1:$M$4972,2,FALSE)</f>
        <v>#N/A</v>
      </c>
      <c r="C254" s="45" t="e">
        <f>VLOOKUP($A254,EVID_OSEVU!$A$1:$M$4972,3,FALSE)</f>
        <v>#N/A</v>
      </c>
      <c r="D254" s="45" t="e">
        <f>VLOOKUP($A254,EVID_OSEVU!$A$1:$M$4972,4,FALSE)</f>
        <v>#N/A</v>
      </c>
      <c r="E254" s="45" t="e">
        <f>VLOOKUP($A254,EVID_OSEVU!$A$1:$M$4972,7,FALSE)</f>
        <v>#N/A</v>
      </c>
      <c r="F254" s="45" t="e">
        <f>VLOOKUP($A254,EVID_OSEVU!$A$1:$M$4972,8,FALSE)</f>
        <v>#N/A</v>
      </c>
      <c r="G254" s="45" t="e">
        <f>VLOOKUP($A254,EVID_OSEVU!$A$1:$M$4972,11,FALSE)</f>
        <v>#N/A</v>
      </c>
      <c r="H254" s="35"/>
      <c r="I254" s="48"/>
      <c r="J254" s="33" t="e">
        <f>VLOOKUP($A254,EVID_OSEVU!$A$1:$M$4972,11,FALSE)</f>
        <v>#N/A</v>
      </c>
      <c r="K254" s="39"/>
      <c r="L254" s="49"/>
      <c r="M254" s="89" t="e">
        <f t="shared" si="3"/>
        <v>#N/A</v>
      </c>
      <c r="N254" s="50"/>
      <c r="O254" s="37" t="e">
        <f>VLOOKUP(EVID_HNOJENI!N254,HNOJIVA_ALL!$A$2:$Z$3303,4,FALSE)</f>
        <v>#N/A</v>
      </c>
      <c r="P254" s="51" t="e">
        <f>ROUND(VLOOKUP(EVID_HNOJENI!N254,HNOJIVA_ALL!$A$2:$Z$3303,14,FALSE)*K254*IF(L254="t",10,IF(L254="kg",0.01,IF(L254="q",1,IF(L254="l",0.01*VLOOKUP(EVID_HNOJENI!N254,HNOJIVA_ALL!$A$2:$AE$3303,31,FALSE),"CHYBA")))),2)</f>
        <v>#N/A</v>
      </c>
      <c r="Q254" s="51" t="e">
        <f>ROUND(VLOOKUP(EVID_HNOJENI!N254,HNOJIVA_ALL!$A$2:$Z$3303,15,FALSE)*K254*IF(L254="t",10,IF(L254="kg",0.01,IF(L254="q",1,IF(L254="l",0.01*VLOOKUP(EVID_HNOJENI!N254,HNOJIVA_ALL!$A$2:$AE$3303,31,FALSE),"CHYBA")))),2)</f>
        <v>#N/A</v>
      </c>
      <c r="R254" s="51" t="e">
        <f>ROUND(VLOOKUP(EVID_HNOJENI!N254,HNOJIVA_ALL!$A$2:$Z$3303,16,FALSE)*K254*IF(L254="t",10,IF(L254="kg",0.01,IF(L254="q",1,IF(L254="l",0.01*VLOOKUP(EVID_HNOJENI!N254,HNOJIVA_ALL!$A$2:$AE$3303,31,FALSE),"CHYBA")))),2)</f>
        <v>#N/A</v>
      </c>
      <c r="S254" s="51" t="e">
        <f>ROUND(VLOOKUP(EVID_HNOJENI!N254,HNOJIVA_ALL!$A$2:$Z$3303,18,FALSE)*K254*IF(L254="t",10,IF(L254="kg",0.01,IF(L254="q",1,IF(L254="l",0.01*VLOOKUP(EVID_HNOJENI!N254,HNOJIVA_ALL!$A$2:$AE$3303,31,FALSE),"CHYBA")))),2)</f>
        <v>#N/A</v>
      </c>
      <c r="T254" s="51" t="e">
        <f>ROUND(VLOOKUP(EVID_HNOJENI!N254,HNOJIVA_ALL!$A$2:$Z$3303,17,FALSE)*K254*IF(L254="t",10,IF(L254="kg",0.01,IF(L254="q",1,IF(L254="l",0.01*VLOOKUP(EVID_HNOJENI!N254,HNOJIVA_ALL!$A$2:$AE$3303,31,FALSE),"CHYBA")))),2)</f>
        <v>#N/A</v>
      </c>
      <c r="U254" s="51" t="e">
        <f>ROUND(VLOOKUP(EVID_HNOJENI!N254,HNOJIVA_ALL!$A$2:$Z$3303,20,FALSE)*K254*IF(L254="t",10,IF(L254="kg",0.01,IF(L254="q",1,IF(L254="l",0.01*VLOOKUP(EVID_HNOJENI!N254,HNOJIVA_ALL!$A$2:$AE$3303,31,FALSE),"CHYBA")))),2)</f>
        <v>#N/A</v>
      </c>
    </row>
    <row r="255" spans="1:21" x14ac:dyDescent="0.2">
      <c r="A255" s="32"/>
      <c r="B255" s="45" t="e">
        <f>VLOOKUP($A255,EVID_OSEVU!$A$1:$M$4972,2,FALSE)</f>
        <v>#N/A</v>
      </c>
      <c r="C255" s="45" t="e">
        <f>VLOOKUP($A255,EVID_OSEVU!$A$1:$M$4972,3,FALSE)</f>
        <v>#N/A</v>
      </c>
      <c r="D255" s="45" t="e">
        <f>VLOOKUP($A255,EVID_OSEVU!$A$1:$M$4972,4,FALSE)</f>
        <v>#N/A</v>
      </c>
      <c r="E255" s="45" t="e">
        <f>VLOOKUP($A255,EVID_OSEVU!$A$1:$M$4972,7,FALSE)</f>
        <v>#N/A</v>
      </c>
      <c r="F255" s="45" t="e">
        <f>VLOOKUP($A255,EVID_OSEVU!$A$1:$M$4972,8,FALSE)</f>
        <v>#N/A</v>
      </c>
      <c r="G255" s="45" t="e">
        <f>VLOOKUP($A255,EVID_OSEVU!$A$1:$M$4972,11,FALSE)</f>
        <v>#N/A</v>
      </c>
      <c r="H255" s="35"/>
      <c r="I255" s="48"/>
      <c r="J255" s="33" t="e">
        <f>VLOOKUP($A255,EVID_OSEVU!$A$1:$M$4972,11,FALSE)</f>
        <v>#N/A</v>
      </c>
      <c r="K255" s="39"/>
      <c r="L255" s="49"/>
      <c r="M255" s="89" t="e">
        <f t="shared" si="3"/>
        <v>#N/A</v>
      </c>
      <c r="N255" s="50"/>
      <c r="O255" s="37" t="e">
        <f>VLOOKUP(EVID_HNOJENI!N255,HNOJIVA_ALL!$A$2:$Z$3303,4,FALSE)</f>
        <v>#N/A</v>
      </c>
      <c r="P255" s="51" t="e">
        <f>ROUND(VLOOKUP(EVID_HNOJENI!N255,HNOJIVA_ALL!$A$2:$Z$3303,14,FALSE)*K255*IF(L255="t",10,IF(L255="kg",0.01,IF(L255="q",1,IF(L255="l",0.01*VLOOKUP(EVID_HNOJENI!N255,HNOJIVA_ALL!$A$2:$AE$3303,31,FALSE),"CHYBA")))),2)</f>
        <v>#N/A</v>
      </c>
      <c r="Q255" s="51" t="e">
        <f>ROUND(VLOOKUP(EVID_HNOJENI!N255,HNOJIVA_ALL!$A$2:$Z$3303,15,FALSE)*K255*IF(L255="t",10,IF(L255="kg",0.01,IF(L255="q",1,IF(L255="l",0.01*VLOOKUP(EVID_HNOJENI!N255,HNOJIVA_ALL!$A$2:$AE$3303,31,FALSE),"CHYBA")))),2)</f>
        <v>#N/A</v>
      </c>
      <c r="R255" s="51" t="e">
        <f>ROUND(VLOOKUP(EVID_HNOJENI!N255,HNOJIVA_ALL!$A$2:$Z$3303,16,FALSE)*K255*IF(L255="t",10,IF(L255="kg",0.01,IF(L255="q",1,IF(L255="l",0.01*VLOOKUP(EVID_HNOJENI!N255,HNOJIVA_ALL!$A$2:$AE$3303,31,FALSE),"CHYBA")))),2)</f>
        <v>#N/A</v>
      </c>
      <c r="S255" s="51" t="e">
        <f>ROUND(VLOOKUP(EVID_HNOJENI!N255,HNOJIVA_ALL!$A$2:$Z$3303,18,FALSE)*K255*IF(L255="t",10,IF(L255="kg",0.01,IF(L255="q",1,IF(L255="l",0.01*VLOOKUP(EVID_HNOJENI!N255,HNOJIVA_ALL!$A$2:$AE$3303,31,FALSE),"CHYBA")))),2)</f>
        <v>#N/A</v>
      </c>
      <c r="T255" s="51" t="e">
        <f>ROUND(VLOOKUP(EVID_HNOJENI!N255,HNOJIVA_ALL!$A$2:$Z$3303,17,FALSE)*K255*IF(L255="t",10,IF(L255="kg",0.01,IF(L255="q",1,IF(L255="l",0.01*VLOOKUP(EVID_HNOJENI!N255,HNOJIVA_ALL!$A$2:$AE$3303,31,FALSE),"CHYBA")))),2)</f>
        <v>#N/A</v>
      </c>
      <c r="U255" s="51" t="e">
        <f>ROUND(VLOOKUP(EVID_HNOJENI!N255,HNOJIVA_ALL!$A$2:$Z$3303,20,FALSE)*K255*IF(L255="t",10,IF(L255="kg",0.01,IF(L255="q",1,IF(L255="l",0.01*VLOOKUP(EVID_HNOJENI!N255,HNOJIVA_ALL!$A$2:$AE$3303,31,FALSE),"CHYBA")))),2)</f>
        <v>#N/A</v>
      </c>
    </row>
    <row r="256" spans="1:21" x14ac:dyDescent="0.2">
      <c r="A256" s="32"/>
      <c r="B256" s="45" t="e">
        <f>VLOOKUP($A256,EVID_OSEVU!$A$1:$M$4972,2,FALSE)</f>
        <v>#N/A</v>
      </c>
      <c r="C256" s="45" t="e">
        <f>VLOOKUP($A256,EVID_OSEVU!$A$1:$M$4972,3,FALSE)</f>
        <v>#N/A</v>
      </c>
      <c r="D256" s="45" t="e">
        <f>VLOOKUP($A256,EVID_OSEVU!$A$1:$M$4972,4,FALSE)</f>
        <v>#N/A</v>
      </c>
      <c r="E256" s="45" t="e">
        <f>VLOOKUP($A256,EVID_OSEVU!$A$1:$M$4972,7,FALSE)</f>
        <v>#N/A</v>
      </c>
      <c r="F256" s="45" t="e">
        <f>VLOOKUP($A256,EVID_OSEVU!$A$1:$M$4972,8,FALSE)</f>
        <v>#N/A</v>
      </c>
      <c r="G256" s="45" t="e">
        <f>VLOOKUP($A256,EVID_OSEVU!$A$1:$M$4972,11,FALSE)</f>
        <v>#N/A</v>
      </c>
      <c r="H256" s="35"/>
      <c r="I256" s="48"/>
      <c r="J256" s="33" t="e">
        <f>VLOOKUP($A256,EVID_OSEVU!$A$1:$M$4972,11,FALSE)</f>
        <v>#N/A</v>
      </c>
      <c r="K256" s="39"/>
      <c r="L256" s="49"/>
      <c r="M256" s="89" t="e">
        <f t="shared" si="3"/>
        <v>#N/A</v>
      </c>
      <c r="N256" s="50"/>
      <c r="O256" s="37" t="e">
        <f>VLOOKUP(EVID_HNOJENI!N256,HNOJIVA_ALL!$A$2:$Z$3303,4,FALSE)</f>
        <v>#N/A</v>
      </c>
      <c r="P256" s="51" t="e">
        <f>ROUND(VLOOKUP(EVID_HNOJENI!N256,HNOJIVA_ALL!$A$2:$Z$3303,14,FALSE)*K256*IF(L256="t",10,IF(L256="kg",0.01,IF(L256="q",1,IF(L256="l",0.01*VLOOKUP(EVID_HNOJENI!N256,HNOJIVA_ALL!$A$2:$AE$3303,31,FALSE),"CHYBA")))),2)</f>
        <v>#N/A</v>
      </c>
      <c r="Q256" s="51" t="e">
        <f>ROUND(VLOOKUP(EVID_HNOJENI!N256,HNOJIVA_ALL!$A$2:$Z$3303,15,FALSE)*K256*IF(L256="t",10,IF(L256="kg",0.01,IF(L256="q",1,IF(L256="l",0.01*VLOOKUP(EVID_HNOJENI!N256,HNOJIVA_ALL!$A$2:$AE$3303,31,FALSE),"CHYBA")))),2)</f>
        <v>#N/A</v>
      </c>
      <c r="R256" s="51" t="e">
        <f>ROUND(VLOOKUP(EVID_HNOJENI!N256,HNOJIVA_ALL!$A$2:$Z$3303,16,FALSE)*K256*IF(L256="t",10,IF(L256="kg",0.01,IF(L256="q",1,IF(L256="l",0.01*VLOOKUP(EVID_HNOJENI!N256,HNOJIVA_ALL!$A$2:$AE$3303,31,FALSE),"CHYBA")))),2)</f>
        <v>#N/A</v>
      </c>
      <c r="S256" s="51" t="e">
        <f>ROUND(VLOOKUP(EVID_HNOJENI!N256,HNOJIVA_ALL!$A$2:$Z$3303,18,FALSE)*K256*IF(L256="t",10,IF(L256="kg",0.01,IF(L256="q",1,IF(L256="l",0.01*VLOOKUP(EVID_HNOJENI!N256,HNOJIVA_ALL!$A$2:$AE$3303,31,FALSE),"CHYBA")))),2)</f>
        <v>#N/A</v>
      </c>
      <c r="T256" s="51" t="e">
        <f>ROUND(VLOOKUP(EVID_HNOJENI!N256,HNOJIVA_ALL!$A$2:$Z$3303,17,FALSE)*K256*IF(L256="t",10,IF(L256="kg",0.01,IF(L256="q",1,IF(L256="l",0.01*VLOOKUP(EVID_HNOJENI!N256,HNOJIVA_ALL!$A$2:$AE$3303,31,FALSE),"CHYBA")))),2)</f>
        <v>#N/A</v>
      </c>
      <c r="U256" s="51" t="e">
        <f>ROUND(VLOOKUP(EVID_HNOJENI!N256,HNOJIVA_ALL!$A$2:$Z$3303,20,FALSE)*K256*IF(L256="t",10,IF(L256="kg",0.01,IF(L256="q",1,IF(L256="l",0.01*VLOOKUP(EVID_HNOJENI!N256,HNOJIVA_ALL!$A$2:$AE$3303,31,FALSE),"CHYBA")))),2)</f>
        <v>#N/A</v>
      </c>
    </row>
    <row r="257" spans="1:21" x14ac:dyDescent="0.2">
      <c r="A257" s="32"/>
      <c r="B257" s="45" t="e">
        <f>VLOOKUP($A257,EVID_OSEVU!$A$1:$M$4972,2,FALSE)</f>
        <v>#N/A</v>
      </c>
      <c r="C257" s="45" t="e">
        <f>VLOOKUP($A257,EVID_OSEVU!$A$1:$M$4972,3,FALSE)</f>
        <v>#N/A</v>
      </c>
      <c r="D257" s="45" t="e">
        <f>VLOOKUP($A257,EVID_OSEVU!$A$1:$M$4972,4,FALSE)</f>
        <v>#N/A</v>
      </c>
      <c r="E257" s="45" t="e">
        <f>VLOOKUP($A257,EVID_OSEVU!$A$1:$M$4972,7,FALSE)</f>
        <v>#N/A</v>
      </c>
      <c r="F257" s="45" t="e">
        <f>VLOOKUP($A257,EVID_OSEVU!$A$1:$M$4972,8,FALSE)</f>
        <v>#N/A</v>
      </c>
      <c r="G257" s="45" t="e">
        <f>VLOOKUP($A257,EVID_OSEVU!$A$1:$M$4972,11,FALSE)</f>
        <v>#N/A</v>
      </c>
      <c r="H257" s="35"/>
      <c r="I257" s="48"/>
      <c r="J257" s="33" t="e">
        <f>VLOOKUP($A257,EVID_OSEVU!$A$1:$M$4972,11,FALSE)</f>
        <v>#N/A</v>
      </c>
      <c r="K257" s="39"/>
      <c r="L257" s="49"/>
      <c r="M257" s="89" t="e">
        <f t="shared" si="3"/>
        <v>#N/A</v>
      </c>
      <c r="N257" s="50"/>
      <c r="O257" s="37" t="e">
        <f>VLOOKUP(EVID_HNOJENI!N257,HNOJIVA_ALL!$A$2:$Z$3303,4,FALSE)</f>
        <v>#N/A</v>
      </c>
      <c r="P257" s="51" t="e">
        <f>ROUND(VLOOKUP(EVID_HNOJENI!N257,HNOJIVA_ALL!$A$2:$Z$3303,14,FALSE)*K257*IF(L257="t",10,IF(L257="kg",0.01,IF(L257="q",1,IF(L257="l",0.01*VLOOKUP(EVID_HNOJENI!N257,HNOJIVA_ALL!$A$2:$AE$3303,31,FALSE),"CHYBA")))),2)</f>
        <v>#N/A</v>
      </c>
      <c r="Q257" s="51" t="e">
        <f>ROUND(VLOOKUP(EVID_HNOJENI!N257,HNOJIVA_ALL!$A$2:$Z$3303,15,FALSE)*K257*IF(L257="t",10,IF(L257="kg",0.01,IF(L257="q",1,IF(L257="l",0.01*VLOOKUP(EVID_HNOJENI!N257,HNOJIVA_ALL!$A$2:$AE$3303,31,FALSE),"CHYBA")))),2)</f>
        <v>#N/A</v>
      </c>
      <c r="R257" s="51" t="e">
        <f>ROUND(VLOOKUP(EVID_HNOJENI!N257,HNOJIVA_ALL!$A$2:$Z$3303,16,FALSE)*K257*IF(L257="t",10,IF(L257="kg",0.01,IF(L257="q",1,IF(L257="l",0.01*VLOOKUP(EVID_HNOJENI!N257,HNOJIVA_ALL!$A$2:$AE$3303,31,FALSE),"CHYBA")))),2)</f>
        <v>#N/A</v>
      </c>
      <c r="S257" s="51" t="e">
        <f>ROUND(VLOOKUP(EVID_HNOJENI!N257,HNOJIVA_ALL!$A$2:$Z$3303,18,FALSE)*K257*IF(L257="t",10,IF(L257="kg",0.01,IF(L257="q",1,IF(L257="l",0.01*VLOOKUP(EVID_HNOJENI!N257,HNOJIVA_ALL!$A$2:$AE$3303,31,FALSE),"CHYBA")))),2)</f>
        <v>#N/A</v>
      </c>
      <c r="T257" s="51" t="e">
        <f>ROUND(VLOOKUP(EVID_HNOJENI!N257,HNOJIVA_ALL!$A$2:$Z$3303,17,FALSE)*K257*IF(L257="t",10,IF(L257="kg",0.01,IF(L257="q",1,IF(L257="l",0.01*VLOOKUP(EVID_HNOJENI!N257,HNOJIVA_ALL!$A$2:$AE$3303,31,FALSE),"CHYBA")))),2)</f>
        <v>#N/A</v>
      </c>
      <c r="U257" s="51" t="e">
        <f>ROUND(VLOOKUP(EVID_HNOJENI!N257,HNOJIVA_ALL!$A$2:$Z$3303,20,FALSE)*K257*IF(L257="t",10,IF(L257="kg",0.01,IF(L257="q",1,IF(L257="l",0.01*VLOOKUP(EVID_HNOJENI!N257,HNOJIVA_ALL!$A$2:$AE$3303,31,FALSE),"CHYBA")))),2)</f>
        <v>#N/A</v>
      </c>
    </row>
    <row r="258" spans="1:21" x14ac:dyDescent="0.2">
      <c r="A258" s="32"/>
      <c r="B258" s="45" t="e">
        <f>VLOOKUP($A258,EVID_OSEVU!$A$1:$M$4972,2,FALSE)</f>
        <v>#N/A</v>
      </c>
      <c r="C258" s="45" t="e">
        <f>VLOOKUP($A258,EVID_OSEVU!$A$1:$M$4972,3,FALSE)</f>
        <v>#N/A</v>
      </c>
      <c r="D258" s="45" t="e">
        <f>VLOOKUP($A258,EVID_OSEVU!$A$1:$M$4972,4,FALSE)</f>
        <v>#N/A</v>
      </c>
      <c r="E258" s="45" t="e">
        <f>VLOOKUP($A258,EVID_OSEVU!$A$1:$M$4972,7,FALSE)</f>
        <v>#N/A</v>
      </c>
      <c r="F258" s="45" t="e">
        <f>VLOOKUP($A258,EVID_OSEVU!$A$1:$M$4972,8,FALSE)</f>
        <v>#N/A</v>
      </c>
      <c r="G258" s="45" t="e">
        <f>VLOOKUP($A258,EVID_OSEVU!$A$1:$M$4972,11,FALSE)</f>
        <v>#N/A</v>
      </c>
      <c r="H258" s="35"/>
      <c r="I258" s="48"/>
      <c r="J258" s="33" t="e">
        <f>VLOOKUP($A258,EVID_OSEVU!$A$1:$M$4972,11,FALSE)</f>
        <v>#N/A</v>
      </c>
      <c r="K258" s="39"/>
      <c r="L258" s="49"/>
      <c r="M258" s="89" t="e">
        <f t="shared" si="3"/>
        <v>#N/A</v>
      </c>
      <c r="N258" s="50"/>
      <c r="O258" s="37" t="e">
        <f>VLOOKUP(EVID_HNOJENI!N258,HNOJIVA_ALL!$A$2:$Z$3303,4,FALSE)</f>
        <v>#N/A</v>
      </c>
      <c r="P258" s="51" t="e">
        <f>ROUND(VLOOKUP(EVID_HNOJENI!N258,HNOJIVA_ALL!$A$2:$Z$3303,14,FALSE)*K258*IF(L258="t",10,IF(L258="kg",0.01,IF(L258="q",1,IF(L258="l",0.01*VLOOKUP(EVID_HNOJENI!N258,HNOJIVA_ALL!$A$2:$AE$3303,31,FALSE),"CHYBA")))),2)</f>
        <v>#N/A</v>
      </c>
      <c r="Q258" s="51" t="e">
        <f>ROUND(VLOOKUP(EVID_HNOJENI!N258,HNOJIVA_ALL!$A$2:$Z$3303,15,FALSE)*K258*IF(L258="t",10,IF(L258="kg",0.01,IF(L258="q",1,IF(L258="l",0.01*VLOOKUP(EVID_HNOJENI!N258,HNOJIVA_ALL!$A$2:$AE$3303,31,FALSE),"CHYBA")))),2)</f>
        <v>#N/A</v>
      </c>
      <c r="R258" s="51" t="e">
        <f>ROUND(VLOOKUP(EVID_HNOJENI!N258,HNOJIVA_ALL!$A$2:$Z$3303,16,FALSE)*K258*IF(L258="t",10,IF(L258="kg",0.01,IF(L258="q",1,IF(L258="l",0.01*VLOOKUP(EVID_HNOJENI!N258,HNOJIVA_ALL!$A$2:$AE$3303,31,FALSE),"CHYBA")))),2)</f>
        <v>#N/A</v>
      </c>
      <c r="S258" s="51" t="e">
        <f>ROUND(VLOOKUP(EVID_HNOJENI!N258,HNOJIVA_ALL!$A$2:$Z$3303,18,FALSE)*K258*IF(L258="t",10,IF(L258="kg",0.01,IF(L258="q",1,IF(L258="l",0.01*VLOOKUP(EVID_HNOJENI!N258,HNOJIVA_ALL!$A$2:$AE$3303,31,FALSE),"CHYBA")))),2)</f>
        <v>#N/A</v>
      </c>
      <c r="T258" s="51" t="e">
        <f>ROUND(VLOOKUP(EVID_HNOJENI!N258,HNOJIVA_ALL!$A$2:$Z$3303,17,FALSE)*K258*IF(L258="t",10,IF(L258="kg",0.01,IF(L258="q",1,IF(L258="l",0.01*VLOOKUP(EVID_HNOJENI!N258,HNOJIVA_ALL!$A$2:$AE$3303,31,FALSE),"CHYBA")))),2)</f>
        <v>#N/A</v>
      </c>
      <c r="U258" s="51" t="e">
        <f>ROUND(VLOOKUP(EVID_HNOJENI!N258,HNOJIVA_ALL!$A$2:$Z$3303,20,FALSE)*K258*IF(L258="t",10,IF(L258="kg",0.01,IF(L258="q",1,IF(L258="l",0.01*VLOOKUP(EVID_HNOJENI!N258,HNOJIVA_ALL!$A$2:$AE$3303,31,FALSE),"CHYBA")))),2)</f>
        <v>#N/A</v>
      </c>
    </row>
    <row r="259" spans="1:21" x14ac:dyDescent="0.2">
      <c r="A259" s="32"/>
      <c r="B259" s="45" t="e">
        <f>VLOOKUP($A259,EVID_OSEVU!$A$1:$M$4972,2,FALSE)</f>
        <v>#N/A</v>
      </c>
      <c r="C259" s="45" t="e">
        <f>VLOOKUP($A259,EVID_OSEVU!$A$1:$M$4972,3,FALSE)</f>
        <v>#N/A</v>
      </c>
      <c r="D259" s="45" t="e">
        <f>VLOOKUP($A259,EVID_OSEVU!$A$1:$M$4972,4,FALSE)</f>
        <v>#N/A</v>
      </c>
      <c r="E259" s="45" t="e">
        <f>VLOOKUP($A259,EVID_OSEVU!$A$1:$M$4972,7,FALSE)</f>
        <v>#N/A</v>
      </c>
      <c r="F259" s="45" t="e">
        <f>VLOOKUP($A259,EVID_OSEVU!$A$1:$M$4972,8,FALSE)</f>
        <v>#N/A</v>
      </c>
      <c r="G259" s="45" t="e">
        <f>VLOOKUP($A259,EVID_OSEVU!$A$1:$M$4972,11,FALSE)</f>
        <v>#N/A</v>
      </c>
      <c r="H259" s="35"/>
      <c r="I259" s="48"/>
      <c r="J259" s="33" t="e">
        <f>VLOOKUP($A259,EVID_OSEVU!$A$1:$M$4972,11,FALSE)</f>
        <v>#N/A</v>
      </c>
      <c r="K259" s="39"/>
      <c r="L259" s="49"/>
      <c r="M259" s="89" t="e">
        <f t="shared" si="3"/>
        <v>#N/A</v>
      </c>
      <c r="N259" s="50"/>
      <c r="O259" s="37" t="e">
        <f>VLOOKUP(EVID_HNOJENI!N259,HNOJIVA_ALL!$A$2:$Z$3303,4,FALSE)</f>
        <v>#N/A</v>
      </c>
      <c r="P259" s="51" t="e">
        <f>ROUND(VLOOKUP(EVID_HNOJENI!N259,HNOJIVA_ALL!$A$2:$Z$3303,14,FALSE)*K259*IF(L259="t",10,IF(L259="kg",0.01,IF(L259="q",1,IF(L259="l",0.01*VLOOKUP(EVID_HNOJENI!N259,HNOJIVA_ALL!$A$2:$AE$3303,31,FALSE),"CHYBA")))),2)</f>
        <v>#N/A</v>
      </c>
      <c r="Q259" s="51" t="e">
        <f>ROUND(VLOOKUP(EVID_HNOJENI!N259,HNOJIVA_ALL!$A$2:$Z$3303,15,FALSE)*K259*IF(L259="t",10,IF(L259="kg",0.01,IF(L259="q",1,IF(L259="l",0.01*VLOOKUP(EVID_HNOJENI!N259,HNOJIVA_ALL!$A$2:$AE$3303,31,FALSE),"CHYBA")))),2)</f>
        <v>#N/A</v>
      </c>
      <c r="R259" s="51" t="e">
        <f>ROUND(VLOOKUP(EVID_HNOJENI!N259,HNOJIVA_ALL!$A$2:$Z$3303,16,FALSE)*K259*IF(L259="t",10,IF(L259="kg",0.01,IF(L259="q",1,IF(L259="l",0.01*VLOOKUP(EVID_HNOJENI!N259,HNOJIVA_ALL!$A$2:$AE$3303,31,FALSE),"CHYBA")))),2)</f>
        <v>#N/A</v>
      </c>
      <c r="S259" s="51" t="e">
        <f>ROUND(VLOOKUP(EVID_HNOJENI!N259,HNOJIVA_ALL!$A$2:$Z$3303,18,FALSE)*K259*IF(L259="t",10,IF(L259="kg",0.01,IF(L259="q",1,IF(L259="l",0.01*VLOOKUP(EVID_HNOJENI!N259,HNOJIVA_ALL!$A$2:$AE$3303,31,FALSE),"CHYBA")))),2)</f>
        <v>#N/A</v>
      </c>
      <c r="T259" s="51" t="e">
        <f>ROUND(VLOOKUP(EVID_HNOJENI!N259,HNOJIVA_ALL!$A$2:$Z$3303,17,FALSE)*K259*IF(L259="t",10,IF(L259="kg",0.01,IF(L259="q",1,IF(L259="l",0.01*VLOOKUP(EVID_HNOJENI!N259,HNOJIVA_ALL!$A$2:$AE$3303,31,FALSE),"CHYBA")))),2)</f>
        <v>#N/A</v>
      </c>
      <c r="U259" s="51" t="e">
        <f>ROUND(VLOOKUP(EVID_HNOJENI!N259,HNOJIVA_ALL!$A$2:$Z$3303,20,FALSE)*K259*IF(L259="t",10,IF(L259="kg",0.01,IF(L259="q",1,IF(L259="l",0.01*VLOOKUP(EVID_HNOJENI!N259,HNOJIVA_ALL!$A$2:$AE$3303,31,FALSE),"CHYBA")))),2)</f>
        <v>#N/A</v>
      </c>
    </row>
    <row r="260" spans="1:21" x14ac:dyDescent="0.2">
      <c r="A260" s="32"/>
      <c r="B260" s="45" t="e">
        <f>VLOOKUP($A260,EVID_OSEVU!$A$1:$M$4972,2,FALSE)</f>
        <v>#N/A</v>
      </c>
      <c r="C260" s="45" t="e">
        <f>VLOOKUP($A260,EVID_OSEVU!$A$1:$M$4972,3,FALSE)</f>
        <v>#N/A</v>
      </c>
      <c r="D260" s="45" t="e">
        <f>VLOOKUP($A260,EVID_OSEVU!$A$1:$M$4972,4,FALSE)</f>
        <v>#N/A</v>
      </c>
      <c r="E260" s="45" t="e">
        <f>VLOOKUP($A260,EVID_OSEVU!$A$1:$M$4972,7,FALSE)</f>
        <v>#N/A</v>
      </c>
      <c r="F260" s="45" t="e">
        <f>VLOOKUP($A260,EVID_OSEVU!$A$1:$M$4972,8,FALSE)</f>
        <v>#N/A</v>
      </c>
      <c r="G260" s="45" t="e">
        <f>VLOOKUP($A260,EVID_OSEVU!$A$1:$M$4972,11,FALSE)</f>
        <v>#N/A</v>
      </c>
      <c r="H260" s="35"/>
      <c r="I260" s="48"/>
      <c r="J260" s="33" t="e">
        <f>VLOOKUP($A260,EVID_OSEVU!$A$1:$M$4972,11,FALSE)</f>
        <v>#N/A</v>
      </c>
      <c r="K260" s="39"/>
      <c r="L260" s="49"/>
      <c r="M260" s="89" t="e">
        <f t="shared" si="3"/>
        <v>#N/A</v>
      </c>
      <c r="N260" s="50"/>
      <c r="O260" s="37" t="e">
        <f>VLOOKUP(EVID_HNOJENI!N260,HNOJIVA_ALL!$A$2:$Z$3303,4,FALSE)</f>
        <v>#N/A</v>
      </c>
      <c r="P260" s="51" t="e">
        <f>ROUND(VLOOKUP(EVID_HNOJENI!N260,HNOJIVA_ALL!$A$2:$Z$3303,14,FALSE)*K260*IF(L260="t",10,IF(L260="kg",0.01,IF(L260="q",1,IF(L260="l",0.01*VLOOKUP(EVID_HNOJENI!N260,HNOJIVA_ALL!$A$2:$AE$3303,31,FALSE),"CHYBA")))),2)</f>
        <v>#N/A</v>
      </c>
      <c r="Q260" s="51" t="e">
        <f>ROUND(VLOOKUP(EVID_HNOJENI!N260,HNOJIVA_ALL!$A$2:$Z$3303,15,FALSE)*K260*IF(L260="t",10,IF(L260="kg",0.01,IF(L260="q",1,IF(L260="l",0.01*VLOOKUP(EVID_HNOJENI!N260,HNOJIVA_ALL!$A$2:$AE$3303,31,FALSE),"CHYBA")))),2)</f>
        <v>#N/A</v>
      </c>
      <c r="R260" s="51" t="e">
        <f>ROUND(VLOOKUP(EVID_HNOJENI!N260,HNOJIVA_ALL!$A$2:$Z$3303,16,FALSE)*K260*IF(L260="t",10,IF(L260="kg",0.01,IF(L260="q",1,IF(L260="l",0.01*VLOOKUP(EVID_HNOJENI!N260,HNOJIVA_ALL!$A$2:$AE$3303,31,FALSE),"CHYBA")))),2)</f>
        <v>#N/A</v>
      </c>
      <c r="S260" s="51" t="e">
        <f>ROUND(VLOOKUP(EVID_HNOJENI!N260,HNOJIVA_ALL!$A$2:$Z$3303,18,FALSE)*K260*IF(L260="t",10,IF(L260="kg",0.01,IF(L260="q",1,IF(L260="l",0.01*VLOOKUP(EVID_HNOJENI!N260,HNOJIVA_ALL!$A$2:$AE$3303,31,FALSE),"CHYBA")))),2)</f>
        <v>#N/A</v>
      </c>
      <c r="T260" s="51" t="e">
        <f>ROUND(VLOOKUP(EVID_HNOJENI!N260,HNOJIVA_ALL!$A$2:$Z$3303,17,FALSE)*K260*IF(L260="t",10,IF(L260="kg",0.01,IF(L260="q",1,IF(L260="l",0.01*VLOOKUP(EVID_HNOJENI!N260,HNOJIVA_ALL!$A$2:$AE$3303,31,FALSE),"CHYBA")))),2)</f>
        <v>#N/A</v>
      </c>
      <c r="U260" s="51" t="e">
        <f>ROUND(VLOOKUP(EVID_HNOJENI!N260,HNOJIVA_ALL!$A$2:$Z$3303,20,FALSE)*K260*IF(L260="t",10,IF(L260="kg",0.01,IF(L260="q",1,IF(L260="l",0.01*VLOOKUP(EVID_HNOJENI!N260,HNOJIVA_ALL!$A$2:$AE$3303,31,FALSE),"CHYBA")))),2)</f>
        <v>#N/A</v>
      </c>
    </row>
    <row r="261" spans="1:21" x14ac:dyDescent="0.2">
      <c r="A261" s="32"/>
      <c r="B261" s="45" t="e">
        <f>VLOOKUP($A261,EVID_OSEVU!$A$1:$M$4972,2,FALSE)</f>
        <v>#N/A</v>
      </c>
      <c r="C261" s="45" t="e">
        <f>VLOOKUP($A261,EVID_OSEVU!$A$1:$M$4972,3,FALSE)</f>
        <v>#N/A</v>
      </c>
      <c r="D261" s="45" t="e">
        <f>VLOOKUP($A261,EVID_OSEVU!$A$1:$M$4972,4,FALSE)</f>
        <v>#N/A</v>
      </c>
      <c r="E261" s="45" t="e">
        <f>VLOOKUP($A261,EVID_OSEVU!$A$1:$M$4972,7,FALSE)</f>
        <v>#N/A</v>
      </c>
      <c r="F261" s="45" t="e">
        <f>VLOOKUP($A261,EVID_OSEVU!$A$1:$M$4972,8,FALSE)</f>
        <v>#N/A</v>
      </c>
      <c r="G261" s="45" t="e">
        <f>VLOOKUP($A261,EVID_OSEVU!$A$1:$M$4972,11,FALSE)</f>
        <v>#N/A</v>
      </c>
      <c r="H261" s="35"/>
      <c r="I261" s="48"/>
      <c r="J261" s="33" t="e">
        <f>VLOOKUP($A261,EVID_OSEVU!$A$1:$M$4972,11,FALSE)</f>
        <v>#N/A</v>
      </c>
      <c r="K261" s="39"/>
      <c r="L261" s="49"/>
      <c r="M261" s="89" t="e">
        <f t="shared" ref="M261:M324" si="4">K261*J261</f>
        <v>#N/A</v>
      </c>
      <c r="N261" s="50"/>
      <c r="O261" s="37" t="e">
        <f>VLOOKUP(EVID_HNOJENI!N261,HNOJIVA_ALL!$A$2:$Z$3303,4,FALSE)</f>
        <v>#N/A</v>
      </c>
      <c r="P261" s="51" t="e">
        <f>ROUND(VLOOKUP(EVID_HNOJENI!N261,HNOJIVA_ALL!$A$2:$Z$3303,14,FALSE)*K261*IF(L261="t",10,IF(L261="kg",0.01,IF(L261="q",1,IF(L261="l",0.01*VLOOKUP(EVID_HNOJENI!N261,HNOJIVA_ALL!$A$2:$AE$3303,31,FALSE),"CHYBA")))),2)</f>
        <v>#N/A</v>
      </c>
      <c r="Q261" s="51" t="e">
        <f>ROUND(VLOOKUP(EVID_HNOJENI!N261,HNOJIVA_ALL!$A$2:$Z$3303,15,FALSE)*K261*IF(L261="t",10,IF(L261="kg",0.01,IF(L261="q",1,IF(L261="l",0.01*VLOOKUP(EVID_HNOJENI!N261,HNOJIVA_ALL!$A$2:$AE$3303,31,FALSE),"CHYBA")))),2)</f>
        <v>#N/A</v>
      </c>
      <c r="R261" s="51" t="e">
        <f>ROUND(VLOOKUP(EVID_HNOJENI!N261,HNOJIVA_ALL!$A$2:$Z$3303,16,FALSE)*K261*IF(L261="t",10,IF(L261="kg",0.01,IF(L261="q",1,IF(L261="l",0.01*VLOOKUP(EVID_HNOJENI!N261,HNOJIVA_ALL!$A$2:$AE$3303,31,FALSE),"CHYBA")))),2)</f>
        <v>#N/A</v>
      </c>
      <c r="S261" s="51" t="e">
        <f>ROUND(VLOOKUP(EVID_HNOJENI!N261,HNOJIVA_ALL!$A$2:$Z$3303,18,FALSE)*K261*IF(L261="t",10,IF(L261="kg",0.01,IF(L261="q",1,IF(L261="l",0.01*VLOOKUP(EVID_HNOJENI!N261,HNOJIVA_ALL!$A$2:$AE$3303,31,FALSE),"CHYBA")))),2)</f>
        <v>#N/A</v>
      </c>
      <c r="T261" s="51" t="e">
        <f>ROUND(VLOOKUP(EVID_HNOJENI!N261,HNOJIVA_ALL!$A$2:$Z$3303,17,FALSE)*K261*IF(L261="t",10,IF(L261="kg",0.01,IF(L261="q",1,IF(L261="l",0.01*VLOOKUP(EVID_HNOJENI!N261,HNOJIVA_ALL!$A$2:$AE$3303,31,FALSE),"CHYBA")))),2)</f>
        <v>#N/A</v>
      </c>
      <c r="U261" s="51" t="e">
        <f>ROUND(VLOOKUP(EVID_HNOJENI!N261,HNOJIVA_ALL!$A$2:$Z$3303,20,FALSE)*K261*IF(L261="t",10,IF(L261="kg",0.01,IF(L261="q",1,IF(L261="l",0.01*VLOOKUP(EVID_HNOJENI!N261,HNOJIVA_ALL!$A$2:$AE$3303,31,FALSE),"CHYBA")))),2)</f>
        <v>#N/A</v>
      </c>
    </row>
    <row r="262" spans="1:21" x14ac:dyDescent="0.2">
      <c r="A262" s="32"/>
      <c r="B262" s="45" t="e">
        <f>VLOOKUP($A262,EVID_OSEVU!$A$1:$M$4972,2,FALSE)</f>
        <v>#N/A</v>
      </c>
      <c r="C262" s="45" t="e">
        <f>VLOOKUP($A262,EVID_OSEVU!$A$1:$M$4972,3,FALSE)</f>
        <v>#N/A</v>
      </c>
      <c r="D262" s="45" t="e">
        <f>VLOOKUP($A262,EVID_OSEVU!$A$1:$M$4972,4,FALSE)</f>
        <v>#N/A</v>
      </c>
      <c r="E262" s="45" t="e">
        <f>VLOOKUP($A262,EVID_OSEVU!$A$1:$M$4972,7,FALSE)</f>
        <v>#N/A</v>
      </c>
      <c r="F262" s="45" t="e">
        <f>VLOOKUP($A262,EVID_OSEVU!$A$1:$M$4972,8,FALSE)</f>
        <v>#N/A</v>
      </c>
      <c r="G262" s="45" t="e">
        <f>VLOOKUP($A262,EVID_OSEVU!$A$1:$M$4972,11,FALSE)</f>
        <v>#N/A</v>
      </c>
      <c r="H262" s="35"/>
      <c r="I262" s="48"/>
      <c r="J262" s="33" t="e">
        <f>VLOOKUP($A262,EVID_OSEVU!$A$1:$M$4972,11,FALSE)</f>
        <v>#N/A</v>
      </c>
      <c r="K262" s="39"/>
      <c r="L262" s="49"/>
      <c r="M262" s="89" t="e">
        <f t="shared" si="4"/>
        <v>#N/A</v>
      </c>
      <c r="N262" s="50"/>
      <c r="O262" s="37" t="e">
        <f>VLOOKUP(EVID_HNOJENI!N262,HNOJIVA_ALL!$A$2:$Z$3303,4,FALSE)</f>
        <v>#N/A</v>
      </c>
      <c r="P262" s="51" t="e">
        <f>ROUND(VLOOKUP(EVID_HNOJENI!N262,HNOJIVA_ALL!$A$2:$Z$3303,14,FALSE)*K262*IF(L262="t",10,IF(L262="kg",0.01,IF(L262="q",1,IF(L262="l",0.01*VLOOKUP(EVID_HNOJENI!N262,HNOJIVA_ALL!$A$2:$AE$3303,31,FALSE),"CHYBA")))),2)</f>
        <v>#N/A</v>
      </c>
      <c r="Q262" s="51" t="e">
        <f>ROUND(VLOOKUP(EVID_HNOJENI!N262,HNOJIVA_ALL!$A$2:$Z$3303,15,FALSE)*K262*IF(L262="t",10,IF(L262="kg",0.01,IF(L262="q",1,IF(L262="l",0.01*VLOOKUP(EVID_HNOJENI!N262,HNOJIVA_ALL!$A$2:$AE$3303,31,FALSE),"CHYBA")))),2)</f>
        <v>#N/A</v>
      </c>
      <c r="R262" s="51" t="e">
        <f>ROUND(VLOOKUP(EVID_HNOJENI!N262,HNOJIVA_ALL!$A$2:$Z$3303,16,FALSE)*K262*IF(L262="t",10,IF(L262="kg",0.01,IF(L262="q",1,IF(L262="l",0.01*VLOOKUP(EVID_HNOJENI!N262,HNOJIVA_ALL!$A$2:$AE$3303,31,FALSE),"CHYBA")))),2)</f>
        <v>#N/A</v>
      </c>
      <c r="S262" s="51" t="e">
        <f>ROUND(VLOOKUP(EVID_HNOJENI!N262,HNOJIVA_ALL!$A$2:$Z$3303,18,FALSE)*K262*IF(L262="t",10,IF(L262="kg",0.01,IF(L262="q",1,IF(L262="l",0.01*VLOOKUP(EVID_HNOJENI!N262,HNOJIVA_ALL!$A$2:$AE$3303,31,FALSE),"CHYBA")))),2)</f>
        <v>#N/A</v>
      </c>
      <c r="T262" s="51" t="e">
        <f>ROUND(VLOOKUP(EVID_HNOJENI!N262,HNOJIVA_ALL!$A$2:$Z$3303,17,FALSE)*K262*IF(L262="t",10,IF(L262="kg",0.01,IF(L262="q",1,IF(L262="l",0.01*VLOOKUP(EVID_HNOJENI!N262,HNOJIVA_ALL!$A$2:$AE$3303,31,FALSE),"CHYBA")))),2)</f>
        <v>#N/A</v>
      </c>
      <c r="U262" s="51" t="e">
        <f>ROUND(VLOOKUP(EVID_HNOJENI!N262,HNOJIVA_ALL!$A$2:$Z$3303,20,FALSE)*K262*IF(L262="t",10,IF(L262="kg",0.01,IF(L262="q",1,IF(L262="l",0.01*VLOOKUP(EVID_HNOJENI!N262,HNOJIVA_ALL!$A$2:$AE$3303,31,FALSE),"CHYBA")))),2)</f>
        <v>#N/A</v>
      </c>
    </row>
    <row r="263" spans="1:21" x14ac:dyDescent="0.2">
      <c r="A263" s="32"/>
      <c r="B263" s="45" t="e">
        <f>VLOOKUP($A263,EVID_OSEVU!$A$1:$M$4972,2,FALSE)</f>
        <v>#N/A</v>
      </c>
      <c r="C263" s="45" t="e">
        <f>VLOOKUP($A263,EVID_OSEVU!$A$1:$M$4972,3,FALSE)</f>
        <v>#N/A</v>
      </c>
      <c r="D263" s="45" t="e">
        <f>VLOOKUP($A263,EVID_OSEVU!$A$1:$M$4972,4,FALSE)</f>
        <v>#N/A</v>
      </c>
      <c r="E263" s="45" t="e">
        <f>VLOOKUP($A263,EVID_OSEVU!$A$1:$M$4972,7,FALSE)</f>
        <v>#N/A</v>
      </c>
      <c r="F263" s="45" t="e">
        <f>VLOOKUP($A263,EVID_OSEVU!$A$1:$M$4972,8,FALSE)</f>
        <v>#N/A</v>
      </c>
      <c r="G263" s="45" t="e">
        <f>VLOOKUP($A263,EVID_OSEVU!$A$1:$M$4972,11,FALSE)</f>
        <v>#N/A</v>
      </c>
      <c r="H263" s="35"/>
      <c r="I263" s="48"/>
      <c r="J263" s="33" t="e">
        <f>VLOOKUP($A263,EVID_OSEVU!$A$1:$M$4972,11,FALSE)</f>
        <v>#N/A</v>
      </c>
      <c r="K263" s="39"/>
      <c r="L263" s="49"/>
      <c r="M263" s="89" t="e">
        <f t="shared" si="4"/>
        <v>#N/A</v>
      </c>
      <c r="N263" s="50"/>
      <c r="O263" s="37" t="e">
        <f>VLOOKUP(EVID_HNOJENI!N263,HNOJIVA_ALL!$A$2:$Z$3303,4,FALSE)</f>
        <v>#N/A</v>
      </c>
      <c r="P263" s="51" t="e">
        <f>ROUND(VLOOKUP(EVID_HNOJENI!N263,HNOJIVA_ALL!$A$2:$Z$3303,14,FALSE)*K263*IF(L263="t",10,IF(L263="kg",0.01,IF(L263="q",1,IF(L263="l",0.01*VLOOKUP(EVID_HNOJENI!N263,HNOJIVA_ALL!$A$2:$AE$3303,31,FALSE),"CHYBA")))),2)</f>
        <v>#N/A</v>
      </c>
      <c r="Q263" s="51" t="e">
        <f>ROUND(VLOOKUP(EVID_HNOJENI!N263,HNOJIVA_ALL!$A$2:$Z$3303,15,FALSE)*K263*IF(L263="t",10,IF(L263="kg",0.01,IF(L263="q",1,IF(L263="l",0.01*VLOOKUP(EVID_HNOJENI!N263,HNOJIVA_ALL!$A$2:$AE$3303,31,FALSE),"CHYBA")))),2)</f>
        <v>#N/A</v>
      </c>
      <c r="R263" s="51" t="e">
        <f>ROUND(VLOOKUP(EVID_HNOJENI!N263,HNOJIVA_ALL!$A$2:$Z$3303,16,FALSE)*K263*IF(L263="t",10,IF(L263="kg",0.01,IF(L263="q",1,IF(L263="l",0.01*VLOOKUP(EVID_HNOJENI!N263,HNOJIVA_ALL!$A$2:$AE$3303,31,FALSE),"CHYBA")))),2)</f>
        <v>#N/A</v>
      </c>
      <c r="S263" s="51" t="e">
        <f>ROUND(VLOOKUP(EVID_HNOJENI!N263,HNOJIVA_ALL!$A$2:$Z$3303,18,FALSE)*K263*IF(L263="t",10,IF(L263="kg",0.01,IF(L263="q",1,IF(L263="l",0.01*VLOOKUP(EVID_HNOJENI!N263,HNOJIVA_ALL!$A$2:$AE$3303,31,FALSE),"CHYBA")))),2)</f>
        <v>#N/A</v>
      </c>
      <c r="T263" s="51" t="e">
        <f>ROUND(VLOOKUP(EVID_HNOJENI!N263,HNOJIVA_ALL!$A$2:$Z$3303,17,FALSE)*K263*IF(L263="t",10,IF(L263="kg",0.01,IF(L263="q",1,IF(L263="l",0.01*VLOOKUP(EVID_HNOJENI!N263,HNOJIVA_ALL!$A$2:$AE$3303,31,FALSE),"CHYBA")))),2)</f>
        <v>#N/A</v>
      </c>
      <c r="U263" s="51" t="e">
        <f>ROUND(VLOOKUP(EVID_HNOJENI!N263,HNOJIVA_ALL!$A$2:$Z$3303,20,FALSE)*K263*IF(L263="t",10,IF(L263="kg",0.01,IF(L263="q",1,IF(L263="l",0.01*VLOOKUP(EVID_HNOJENI!N263,HNOJIVA_ALL!$A$2:$AE$3303,31,FALSE),"CHYBA")))),2)</f>
        <v>#N/A</v>
      </c>
    </row>
    <row r="264" spans="1:21" x14ac:dyDescent="0.2">
      <c r="A264" s="32"/>
      <c r="B264" s="45" t="e">
        <f>VLOOKUP($A264,EVID_OSEVU!$A$1:$M$4972,2,FALSE)</f>
        <v>#N/A</v>
      </c>
      <c r="C264" s="45" t="e">
        <f>VLOOKUP($A264,EVID_OSEVU!$A$1:$M$4972,3,FALSE)</f>
        <v>#N/A</v>
      </c>
      <c r="D264" s="45" t="e">
        <f>VLOOKUP($A264,EVID_OSEVU!$A$1:$M$4972,4,FALSE)</f>
        <v>#N/A</v>
      </c>
      <c r="E264" s="45" t="e">
        <f>VLOOKUP($A264,EVID_OSEVU!$A$1:$M$4972,7,FALSE)</f>
        <v>#N/A</v>
      </c>
      <c r="F264" s="45" t="e">
        <f>VLOOKUP($A264,EVID_OSEVU!$A$1:$M$4972,8,FALSE)</f>
        <v>#N/A</v>
      </c>
      <c r="G264" s="45" t="e">
        <f>VLOOKUP($A264,EVID_OSEVU!$A$1:$M$4972,11,FALSE)</f>
        <v>#N/A</v>
      </c>
      <c r="H264" s="35"/>
      <c r="I264" s="48"/>
      <c r="J264" s="33" t="e">
        <f>VLOOKUP($A264,EVID_OSEVU!$A$1:$M$4972,11,FALSE)</f>
        <v>#N/A</v>
      </c>
      <c r="K264" s="39"/>
      <c r="L264" s="49"/>
      <c r="M264" s="89" t="e">
        <f t="shared" si="4"/>
        <v>#N/A</v>
      </c>
      <c r="N264" s="50"/>
      <c r="O264" s="37" t="e">
        <f>VLOOKUP(EVID_HNOJENI!N264,HNOJIVA_ALL!$A$2:$Z$3303,4,FALSE)</f>
        <v>#N/A</v>
      </c>
      <c r="P264" s="51" t="e">
        <f>ROUND(VLOOKUP(EVID_HNOJENI!N264,HNOJIVA_ALL!$A$2:$Z$3303,14,FALSE)*K264*IF(L264="t",10,IF(L264="kg",0.01,IF(L264="q",1,IF(L264="l",0.01*VLOOKUP(EVID_HNOJENI!N264,HNOJIVA_ALL!$A$2:$AE$3303,31,FALSE),"CHYBA")))),2)</f>
        <v>#N/A</v>
      </c>
      <c r="Q264" s="51" t="e">
        <f>ROUND(VLOOKUP(EVID_HNOJENI!N264,HNOJIVA_ALL!$A$2:$Z$3303,15,FALSE)*K264*IF(L264="t",10,IF(L264="kg",0.01,IF(L264="q",1,IF(L264="l",0.01*VLOOKUP(EVID_HNOJENI!N264,HNOJIVA_ALL!$A$2:$AE$3303,31,FALSE),"CHYBA")))),2)</f>
        <v>#N/A</v>
      </c>
      <c r="R264" s="51" t="e">
        <f>ROUND(VLOOKUP(EVID_HNOJENI!N264,HNOJIVA_ALL!$A$2:$Z$3303,16,FALSE)*K264*IF(L264="t",10,IF(L264="kg",0.01,IF(L264="q",1,IF(L264="l",0.01*VLOOKUP(EVID_HNOJENI!N264,HNOJIVA_ALL!$A$2:$AE$3303,31,FALSE),"CHYBA")))),2)</f>
        <v>#N/A</v>
      </c>
      <c r="S264" s="51" t="e">
        <f>ROUND(VLOOKUP(EVID_HNOJENI!N264,HNOJIVA_ALL!$A$2:$Z$3303,18,FALSE)*K264*IF(L264="t",10,IF(L264="kg",0.01,IF(L264="q",1,IF(L264="l",0.01*VLOOKUP(EVID_HNOJENI!N264,HNOJIVA_ALL!$A$2:$AE$3303,31,FALSE),"CHYBA")))),2)</f>
        <v>#N/A</v>
      </c>
      <c r="T264" s="51" t="e">
        <f>ROUND(VLOOKUP(EVID_HNOJENI!N264,HNOJIVA_ALL!$A$2:$Z$3303,17,FALSE)*K264*IF(L264="t",10,IF(L264="kg",0.01,IF(L264="q",1,IF(L264="l",0.01*VLOOKUP(EVID_HNOJENI!N264,HNOJIVA_ALL!$A$2:$AE$3303,31,FALSE),"CHYBA")))),2)</f>
        <v>#N/A</v>
      </c>
      <c r="U264" s="51" t="e">
        <f>ROUND(VLOOKUP(EVID_HNOJENI!N264,HNOJIVA_ALL!$A$2:$Z$3303,20,FALSE)*K264*IF(L264="t",10,IF(L264="kg",0.01,IF(L264="q",1,IF(L264="l",0.01*VLOOKUP(EVID_HNOJENI!N264,HNOJIVA_ALL!$A$2:$AE$3303,31,FALSE),"CHYBA")))),2)</f>
        <v>#N/A</v>
      </c>
    </row>
    <row r="265" spans="1:21" x14ac:dyDescent="0.2">
      <c r="A265" s="32"/>
      <c r="B265" s="45" t="e">
        <f>VLOOKUP($A265,EVID_OSEVU!$A$1:$M$4972,2,FALSE)</f>
        <v>#N/A</v>
      </c>
      <c r="C265" s="45" t="e">
        <f>VLOOKUP($A265,EVID_OSEVU!$A$1:$M$4972,3,FALSE)</f>
        <v>#N/A</v>
      </c>
      <c r="D265" s="45" t="e">
        <f>VLOOKUP($A265,EVID_OSEVU!$A$1:$M$4972,4,FALSE)</f>
        <v>#N/A</v>
      </c>
      <c r="E265" s="45" t="e">
        <f>VLOOKUP($A265,EVID_OSEVU!$A$1:$M$4972,7,FALSE)</f>
        <v>#N/A</v>
      </c>
      <c r="F265" s="45" t="e">
        <f>VLOOKUP($A265,EVID_OSEVU!$A$1:$M$4972,8,FALSE)</f>
        <v>#N/A</v>
      </c>
      <c r="G265" s="45" t="e">
        <f>VLOOKUP($A265,EVID_OSEVU!$A$1:$M$4972,11,FALSE)</f>
        <v>#N/A</v>
      </c>
      <c r="H265" s="35"/>
      <c r="I265" s="48"/>
      <c r="J265" s="33" t="e">
        <f>VLOOKUP($A265,EVID_OSEVU!$A$1:$M$4972,11,FALSE)</f>
        <v>#N/A</v>
      </c>
      <c r="K265" s="39"/>
      <c r="L265" s="49"/>
      <c r="M265" s="89" t="e">
        <f t="shared" si="4"/>
        <v>#N/A</v>
      </c>
      <c r="N265" s="50"/>
      <c r="O265" s="37" t="e">
        <f>VLOOKUP(EVID_HNOJENI!N265,HNOJIVA_ALL!$A$2:$Z$3303,4,FALSE)</f>
        <v>#N/A</v>
      </c>
      <c r="P265" s="51" t="e">
        <f>ROUND(VLOOKUP(EVID_HNOJENI!N265,HNOJIVA_ALL!$A$2:$Z$3303,14,FALSE)*K265*IF(L265="t",10,IF(L265="kg",0.01,IF(L265="q",1,IF(L265="l",0.01*VLOOKUP(EVID_HNOJENI!N265,HNOJIVA_ALL!$A$2:$AE$3303,31,FALSE),"CHYBA")))),2)</f>
        <v>#N/A</v>
      </c>
      <c r="Q265" s="51" t="e">
        <f>ROUND(VLOOKUP(EVID_HNOJENI!N265,HNOJIVA_ALL!$A$2:$Z$3303,15,FALSE)*K265*IF(L265="t",10,IF(L265="kg",0.01,IF(L265="q",1,IF(L265="l",0.01*VLOOKUP(EVID_HNOJENI!N265,HNOJIVA_ALL!$A$2:$AE$3303,31,FALSE),"CHYBA")))),2)</f>
        <v>#N/A</v>
      </c>
      <c r="R265" s="51" t="e">
        <f>ROUND(VLOOKUP(EVID_HNOJENI!N265,HNOJIVA_ALL!$A$2:$Z$3303,16,FALSE)*K265*IF(L265="t",10,IF(L265="kg",0.01,IF(L265="q",1,IF(L265="l",0.01*VLOOKUP(EVID_HNOJENI!N265,HNOJIVA_ALL!$A$2:$AE$3303,31,FALSE),"CHYBA")))),2)</f>
        <v>#N/A</v>
      </c>
      <c r="S265" s="51" t="e">
        <f>ROUND(VLOOKUP(EVID_HNOJENI!N265,HNOJIVA_ALL!$A$2:$Z$3303,18,FALSE)*K265*IF(L265="t",10,IF(L265="kg",0.01,IF(L265="q",1,IF(L265="l",0.01*VLOOKUP(EVID_HNOJENI!N265,HNOJIVA_ALL!$A$2:$AE$3303,31,FALSE),"CHYBA")))),2)</f>
        <v>#N/A</v>
      </c>
      <c r="T265" s="51" t="e">
        <f>ROUND(VLOOKUP(EVID_HNOJENI!N265,HNOJIVA_ALL!$A$2:$Z$3303,17,FALSE)*K265*IF(L265="t",10,IF(L265="kg",0.01,IF(L265="q",1,IF(L265="l",0.01*VLOOKUP(EVID_HNOJENI!N265,HNOJIVA_ALL!$A$2:$AE$3303,31,FALSE),"CHYBA")))),2)</f>
        <v>#N/A</v>
      </c>
      <c r="U265" s="51" t="e">
        <f>ROUND(VLOOKUP(EVID_HNOJENI!N265,HNOJIVA_ALL!$A$2:$Z$3303,20,FALSE)*K265*IF(L265="t",10,IF(L265="kg",0.01,IF(L265="q",1,IF(L265="l",0.01*VLOOKUP(EVID_HNOJENI!N265,HNOJIVA_ALL!$A$2:$AE$3303,31,FALSE),"CHYBA")))),2)</f>
        <v>#N/A</v>
      </c>
    </row>
    <row r="266" spans="1:21" x14ac:dyDescent="0.2">
      <c r="A266" s="32"/>
      <c r="B266" s="45" t="e">
        <f>VLOOKUP($A266,EVID_OSEVU!$A$1:$M$4972,2,FALSE)</f>
        <v>#N/A</v>
      </c>
      <c r="C266" s="45" t="e">
        <f>VLOOKUP($A266,EVID_OSEVU!$A$1:$M$4972,3,FALSE)</f>
        <v>#N/A</v>
      </c>
      <c r="D266" s="45" t="e">
        <f>VLOOKUP($A266,EVID_OSEVU!$A$1:$M$4972,4,FALSE)</f>
        <v>#N/A</v>
      </c>
      <c r="E266" s="45" t="e">
        <f>VLOOKUP($A266,EVID_OSEVU!$A$1:$M$4972,7,FALSE)</f>
        <v>#N/A</v>
      </c>
      <c r="F266" s="45" t="e">
        <f>VLOOKUP($A266,EVID_OSEVU!$A$1:$M$4972,8,FALSE)</f>
        <v>#N/A</v>
      </c>
      <c r="G266" s="45" t="e">
        <f>VLOOKUP($A266,EVID_OSEVU!$A$1:$M$4972,11,FALSE)</f>
        <v>#N/A</v>
      </c>
      <c r="H266" s="35"/>
      <c r="I266" s="48"/>
      <c r="J266" s="33" t="e">
        <f>VLOOKUP($A266,EVID_OSEVU!$A$1:$M$4972,11,FALSE)</f>
        <v>#N/A</v>
      </c>
      <c r="K266" s="39"/>
      <c r="L266" s="49"/>
      <c r="M266" s="89" t="e">
        <f t="shared" si="4"/>
        <v>#N/A</v>
      </c>
      <c r="N266" s="50"/>
      <c r="O266" s="37" t="e">
        <f>VLOOKUP(EVID_HNOJENI!N266,HNOJIVA_ALL!$A$2:$Z$3303,4,FALSE)</f>
        <v>#N/A</v>
      </c>
      <c r="P266" s="51" t="e">
        <f>ROUND(VLOOKUP(EVID_HNOJENI!N266,HNOJIVA_ALL!$A$2:$Z$3303,14,FALSE)*K266*IF(L266="t",10,IF(L266="kg",0.01,IF(L266="q",1,IF(L266="l",0.01*VLOOKUP(EVID_HNOJENI!N266,HNOJIVA_ALL!$A$2:$AE$3303,31,FALSE),"CHYBA")))),2)</f>
        <v>#N/A</v>
      </c>
      <c r="Q266" s="51" t="e">
        <f>ROUND(VLOOKUP(EVID_HNOJENI!N266,HNOJIVA_ALL!$A$2:$Z$3303,15,FALSE)*K266*IF(L266="t",10,IF(L266="kg",0.01,IF(L266="q",1,IF(L266="l",0.01*VLOOKUP(EVID_HNOJENI!N266,HNOJIVA_ALL!$A$2:$AE$3303,31,FALSE),"CHYBA")))),2)</f>
        <v>#N/A</v>
      </c>
      <c r="R266" s="51" t="e">
        <f>ROUND(VLOOKUP(EVID_HNOJENI!N266,HNOJIVA_ALL!$A$2:$Z$3303,16,FALSE)*K266*IF(L266="t",10,IF(L266="kg",0.01,IF(L266="q",1,IF(L266="l",0.01*VLOOKUP(EVID_HNOJENI!N266,HNOJIVA_ALL!$A$2:$AE$3303,31,FALSE),"CHYBA")))),2)</f>
        <v>#N/A</v>
      </c>
      <c r="S266" s="51" t="e">
        <f>ROUND(VLOOKUP(EVID_HNOJENI!N266,HNOJIVA_ALL!$A$2:$Z$3303,18,FALSE)*K266*IF(L266="t",10,IF(L266="kg",0.01,IF(L266="q",1,IF(L266="l",0.01*VLOOKUP(EVID_HNOJENI!N266,HNOJIVA_ALL!$A$2:$AE$3303,31,FALSE),"CHYBA")))),2)</f>
        <v>#N/A</v>
      </c>
      <c r="T266" s="51" t="e">
        <f>ROUND(VLOOKUP(EVID_HNOJENI!N266,HNOJIVA_ALL!$A$2:$Z$3303,17,FALSE)*K266*IF(L266="t",10,IF(L266="kg",0.01,IF(L266="q",1,IF(L266="l",0.01*VLOOKUP(EVID_HNOJENI!N266,HNOJIVA_ALL!$A$2:$AE$3303,31,FALSE),"CHYBA")))),2)</f>
        <v>#N/A</v>
      </c>
      <c r="U266" s="51" t="e">
        <f>ROUND(VLOOKUP(EVID_HNOJENI!N266,HNOJIVA_ALL!$A$2:$Z$3303,20,FALSE)*K266*IF(L266="t",10,IF(L266="kg",0.01,IF(L266="q",1,IF(L266="l",0.01*VLOOKUP(EVID_HNOJENI!N266,HNOJIVA_ALL!$A$2:$AE$3303,31,FALSE),"CHYBA")))),2)</f>
        <v>#N/A</v>
      </c>
    </row>
    <row r="267" spans="1:21" x14ac:dyDescent="0.2">
      <c r="A267" s="32"/>
      <c r="B267" s="45" t="e">
        <f>VLOOKUP($A267,EVID_OSEVU!$A$1:$M$4972,2,FALSE)</f>
        <v>#N/A</v>
      </c>
      <c r="C267" s="45" t="e">
        <f>VLOOKUP($A267,EVID_OSEVU!$A$1:$M$4972,3,FALSE)</f>
        <v>#N/A</v>
      </c>
      <c r="D267" s="45" t="e">
        <f>VLOOKUP($A267,EVID_OSEVU!$A$1:$M$4972,4,FALSE)</f>
        <v>#N/A</v>
      </c>
      <c r="E267" s="45" t="e">
        <f>VLOOKUP($A267,EVID_OSEVU!$A$1:$M$4972,7,FALSE)</f>
        <v>#N/A</v>
      </c>
      <c r="F267" s="45" t="e">
        <f>VLOOKUP($A267,EVID_OSEVU!$A$1:$M$4972,8,FALSE)</f>
        <v>#N/A</v>
      </c>
      <c r="G267" s="45" t="e">
        <f>VLOOKUP($A267,EVID_OSEVU!$A$1:$M$4972,11,FALSE)</f>
        <v>#N/A</v>
      </c>
      <c r="H267" s="35"/>
      <c r="I267" s="48"/>
      <c r="J267" s="33" t="e">
        <f>VLOOKUP($A267,EVID_OSEVU!$A$1:$M$4972,11,FALSE)</f>
        <v>#N/A</v>
      </c>
      <c r="K267" s="39"/>
      <c r="L267" s="49"/>
      <c r="M267" s="89" t="e">
        <f t="shared" si="4"/>
        <v>#N/A</v>
      </c>
      <c r="N267" s="50"/>
      <c r="O267" s="37" t="e">
        <f>VLOOKUP(EVID_HNOJENI!N267,HNOJIVA_ALL!$A$2:$Z$3303,4,FALSE)</f>
        <v>#N/A</v>
      </c>
      <c r="P267" s="51" t="e">
        <f>ROUND(VLOOKUP(EVID_HNOJENI!N267,HNOJIVA_ALL!$A$2:$Z$3303,14,FALSE)*K267*IF(L267="t",10,IF(L267="kg",0.01,IF(L267="q",1,IF(L267="l",0.01*VLOOKUP(EVID_HNOJENI!N267,HNOJIVA_ALL!$A$2:$AE$3303,31,FALSE),"CHYBA")))),2)</f>
        <v>#N/A</v>
      </c>
      <c r="Q267" s="51" t="e">
        <f>ROUND(VLOOKUP(EVID_HNOJENI!N267,HNOJIVA_ALL!$A$2:$Z$3303,15,FALSE)*K267*IF(L267="t",10,IF(L267="kg",0.01,IF(L267="q",1,IF(L267="l",0.01*VLOOKUP(EVID_HNOJENI!N267,HNOJIVA_ALL!$A$2:$AE$3303,31,FALSE),"CHYBA")))),2)</f>
        <v>#N/A</v>
      </c>
      <c r="R267" s="51" t="e">
        <f>ROUND(VLOOKUP(EVID_HNOJENI!N267,HNOJIVA_ALL!$A$2:$Z$3303,16,FALSE)*K267*IF(L267="t",10,IF(L267="kg",0.01,IF(L267="q",1,IF(L267="l",0.01*VLOOKUP(EVID_HNOJENI!N267,HNOJIVA_ALL!$A$2:$AE$3303,31,FALSE),"CHYBA")))),2)</f>
        <v>#N/A</v>
      </c>
      <c r="S267" s="51" t="e">
        <f>ROUND(VLOOKUP(EVID_HNOJENI!N267,HNOJIVA_ALL!$A$2:$Z$3303,18,FALSE)*K267*IF(L267="t",10,IF(L267="kg",0.01,IF(L267="q",1,IF(L267="l",0.01*VLOOKUP(EVID_HNOJENI!N267,HNOJIVA_ALL!$A$2:$AE$3303,31,FALSE),"CHYBA")))),2)</f>
        <v>#N/A</v>
      </c>
      <c r="T267" s="51" t="e">
        <f>ROUND(VLOOKUP(EVID_HNOJENI!N267,HNOJIVA_ALL!$A$2:$Z$3303,17,FALSE)*K267*IF(L267="t",10,IF(L267="kg",0.01,IF(L267="q",1,IF(L267="l",0.01*VLOOKUP(EVID_HNOJENI!N267,HNOJIVA_ALL!$A$2:$AE$3303,31,FALSE),"CHYBA")))),2)</f>
        <v>#N/A</v>
      </c>
      <c r="U267" s="51" t="e">
        <f>ROUND(VLOOKUP(EVID_HNOJENI!N267,HNOJIVA_ALL!$A$2:$Z$3303,20,FALSE)*K267*IF(L267="t",10,IF(L267="kg",0.01,IF(L267="q",1,IF(L267="l",0.01*VLOOKUP(EVID_HNOJENI!N267,HNOJIVA_ALL!$A$2:$AE$3303,31,FALSE),"CHYBA")))),2)</f>
        <v>#N/A</v>
      </c>
    </row>
    <row r="268" spans="1:21" x14ac:dyDescent="0.2">
      <c r="A268" s="32"/>
      <c r="B268" s="45" t="e">
        <f>VLOOKUP($A268,EVID_OSEVU!$A$1:$M$4972,2,FALSE)</f>
        <v>#N/A</v>
      </c>
      <c r="C268" s="45" t="e">
        <f>VLOOKUP($A268,EVID_OSEVU!$A$1:$M$4972,3,FALSE)</f>
        <v>#N/A</v>
      </c>
      <c r="D268" s="45" t="e">
        <f>VLOOKUP($A268,EVID_OSEVU!$A$1:$M$4972,4,FALSE)</f>
        <v>#N/A</v>
      </c>
      <c r="E268" s="45" t="e">
        <f>VLOOKUP($A268,EVID_OSEVU!$A$1:$M$4972,7,FALSE)</f>
        <v>#N/A</v>
      </c>
      <c r="F268" s="45" t="e">
        <f>VLOOKUP($A268,EVID_OSEVU!$A$1:$M$4972,8,FALSE)</f>
        <v>#N/A</v>
      </c>
      <c r="G268" s="45" t="e">
        <f>VLOOKUP($A268,EVID_OSEVU!$A$1:$M$4972,11,FALSE)</f>
        <v>#N/A</v>
      </c>
      <c r="H268" s="35"/>
      <c r="I268" s="48"/>
      <c r="J268" s="33" t="e">
        <f>VLOOKUP($A268,EVID_OSEVU!$A$1:$M$4972,11,FALSE)</f>
        <v>#N/A</v>
      </c>
      <c r="K268" s="39"/>
      <c r="L268" s="49"/>
      <c r="M268" s="89" t="e">
        <f t="shared" si="4"/>
        <v>#N/A</v>
      </c>
      <c r="N268" s="50"/>
      <c r="O268" s="37" t="e">
        <f>VLOOKUP(EVID_HNOJENI!N268,HNOJIVA_ALL!$A$2:$Z$3303,4,FALSE)</f>
        <v>#N/A</v>
      </c>
      <c r="P268" s="51" t="e">
        <f>ROUND(VLOOKUP(EVID_HNOJENI!N268,HNOJIVA_ALL!$A$2:$Z$3303,14,FALSE)*K268*IF(L268="t",10,IF(L268="kg",0.01,IF(L268="q",1,IF(L268="l",0.01*VLOOKUP(EVID_HNOJENI!N268,HNOJIVA_ALL!$A$2:$AE$3303,31,FALSE),"CHYBA")))),2)</f>
        <v>#N/A</v>
      </c>
      <c r="Q268" s="51" t="e">
        <f>ROUND(VLOOKUP(EVID_HNOJENI!N268,HNOJIVA_ALL!$A$2:$Z$3303,15,FALSE)*K268*IF(L268="t",10,IF(L268="kg",0.01,IF(L268="q",1,IF(L268="l",0.01*VLOOKUP(EVID_HNOJENI!N268,HNOJIVA_ALL!$A$2:$AE$3303,31,FALSE),"CHYBA")))),2)</f>
        <v>#N/A</v>
      </c>
      <c r="R268" s="51" t="e">
        <f>ROUND(VLOOKUP(EVID_HNOJENI!N268,HNOJIVA_ALL!$A$2:$Z$3303,16,FALSE)*K268*IF(L268="t",10,IF(L268="kg",0.01,IF(L268="q",1,IF(L268="l",0.01*VLOOKUP(EVID_HNOJENI!N268,HNOJIVA_ALL!$A$2:$AE$3303,31,FALSE),"CHYBA")))),2)</f>
        <v>#N/A</v>
      </c>
      <c r="S268" s="51" t="e">
        <f>ROUND(VLOOKUP(EVID_HNOJENI!N268,HNOJIVA_ALL!$A$2:$Z$3303,18,FALSE)*K268*IF(L268="t",10,IF(L268="kg",0.01,IF(L268="q",1,IF(L268="l",0.01*VLOOKUP(EVID_HNOJENI!N268,HNOJIVA_ALL!$A$2:$AE$3303,31,FALSE),"CHYBA")))),2)</f>
        <v>#N/A</v>
      </c>
      <c r="T268" s="51" t="e">
        <f>ROUND(VLOOKUP(EVID_HNOJENI!N268,HNOJIVA_ALL!$A$2:$Z$3303,17,FALSE)*K268*IF(L268="t",10,IF(L268="kg",0.01,IF(L268="q",1,IF(L268="l",0.01*VLOOKUP(EVID_HNOJENI!N268,HNOJIVA_ALL!$A$2:$AE$3303,31,FALSE),"CHYBA")))),2)</f>
        <v>#N/A</v>
      </c>
      <c r="U268" s="51" t="e">
        <f>ROUND(VLOOKUP(EVID_HNOJENI!N268,HNOJIVA_ALL!$A$2:$Z$3303,20,FALSE)*K268*IF(L268="t",10,IF(L268="kg",0.01,IF(L268="q",1,IF(L268="l",0.01*VLOOKUP(EVID_HNOJENI!N268,HNOJIVA_ALL!$A$2:$AE$3303,31,FALSE),"CHYBA")))),2)</f>
        <v>#N/A</v>
      </c>
    </row>
    <row r="269" spans="1:21" x14ac:dyDescent="0.2">
      <c r="A269" s="32"/>
      <c r="B269" s="45" t="e">
        <f>VLOOKUP($A269,EVID_OSEVU!$A$1:$M$4972,2,FALSE)</f>
        <v>#N/A</v>
      </c>
      <c r="C269" s="45" t="e">
        <f>VLOOKUP($A269,EVID_OSEVU!$A$1:$M$4972,3,FALSE)</f>
        <v>#N/A</v>
      </c>
      <c r="D269" s="45" t="e">
        <f>VLOOKUP($A269,EVID_OSEVU!$A$1:$M$4972,4,FALSE)</f>
        <v>#N/A</v>
      </c>
      <c r="E269" s="45" t="e">
        <f>VLOOKUP($A269,EVID_OSEVU!$A$1:$M$4972,7,FALSE)</f>
        <v>#N/A</v>
      </c>
      <c r="F269" s="45" t="e">
        <f>VLOOKUP($A269,EVID_OSEVU!$A$1:$M$4972,8,FALSE)</f>
        <v>#N/A</v>
      </c>
      <c r="G269" s="45" t="e">
        <f>VLOOKUP($A269,EVID_OSEVU!$A$1:$M$4972,11,FALSE)</f>
        <v>#N/A</v>
      </c>
      <c r="H269" s="35"/>
      <c r="I269" s="48"/>
      <c r="J269" s="33" t="e">
        <f>VLOOKUP($A269,EVID_OSEVU!$A$1:$M$4972,11,FALSE)</f>
        <v>#N/A</v>
      </c>
      <c r="K269" s="39"/>
      <c r="L269" s="49"/>
      <c r="M269" s="89" t="e">
        <f t="shared" si="4"/>
        <v>#N/A</v>
      </c>
      <c r="N269" s="50"/>
      <c r="O269" s="37" t="e">
        <f>VLOOKUP(EVID_HNOJENI!N269,HNOJIVA_ALL!$A$2:$Z$3303,4,FALSE)</f>
        <v>#N/A</v>
      </c>
      <c r="P269" s="51" t="e">
        <f>ROUND(VLOOKUP(EVID_HNOJENI!N269,HNOJIVA_ALL!$A$2:$Z$3303,14,FALSE)*K269*IF(L269="t",10,IF(L269="kg",0.01,IF(L269="q",1,IF(L269="l",0.01*VLOOKUP(EVID_HNOJENI!N269,HNOJIVA_ALL!$A$2:$AE$3303,31,FALSE),"CHYBA")))),2)</f>
        <v>#N/A</v>
      </c>
      <c r="Q269" s="51" t="e">
        <f>ROUND(VLOOKUP(EVID_HNOJENI!N269,HNOJIVA_ALL!$A$2:$Z$3303,15,FALSE)*K269*IF(L269="t",10,IF(L269="kg",0.01,IF(L269="q",1,IF(L269="l",0.01*VLOOKUP(EVID_HNOJENI!N269,HNOJIVA_ALL!$A$2:$AE$3303,31,FALSE),"CHYBA")))),2)</f>
        <v>#N/A</v>
      </c>
      <c r="R269" s="51" t="e">
        <f>ROUND(VLOOKUP(EVID_HNOJENI!N269,HNOJIVA_ALL!$A$2:$Z$3303,16,FALSE)*K269*IF(L269="t",10,IF(L269="kg",0.01,IF(L269="q",1,IF(L269="l",0.01*VLOOKUP(EVID_HNOJENI!N269,HNOJIVA_ALL!$A$2:$AE$3303,31,FALSE),"CHYBA")))),2)</f>
        <v>#N/A</v>
      </c>
      <c r="S269" s="51" t="e">
        <f>ROUND(VLOOKUP(EVID_HNOJENI!N269,HNOJIVA_ALL!$A$2:$Z$3303,18,FALSE)*K269*IF(L269="t",10,IF(L269="kg",0.01,IF(L269="q",1,IF(L269="l",0.01*VLOOKUP(EVID_HNOJENI!N269,HNOJIVA_ALL!$A$2:$AE$3303,31,FALSE),"CHYBA")))),2)</f>
        <v>#N/A</v>
      </c>
      <c r="T269" s="51" t="e">
        <f>ROUND(VLOOKUP(EVID_HNOJENI!N269,HNOJIVA_ALL!$A$2:$Z$3303,17,FALSE)*K269*IF(L269="t",10,IF(L269="kg",0.01,IF(L269="q",1,IF(L269="l",0.01*VLOOKUP(EVID_HNOJENI!N269,HNOJIVA_ALL!$A$2:$AE$3303,31,FALSE),"CHYBA")))),2)</f>
        <v>#N/A</v>
      </c>
      <c r="U269" s="51" t="e">
        <f>ROUND(VLOOKUP(EVID_HNOJENI!N269,HNOJIVA_ALL!$A$2:$Z$3303,20,FALSE)*K269*IF(L269="t",10,IF(L269="kg",0.01,IF(L269="q",1,IF(L269="l",0.01*VLOOKUP(EVID_HNOJENI!N269,HNOJIVA_ALL!$A$2:$AE$3303,31,FALSE),"CHYBA")))),2)</f>
        <v>#N/A</v>
      </c>
    </row>
    <row r="270" spans="1:21" x14ac:dyDescent="0.2">
      <c r="A270" s="32"/>
      <c r="B270" s="45" t="e">
        <f>VLOOKUP($A270,EVID_OSEVU!$A$1:$M$4972,2,FALSE)</f>
        <v>#N/A</v>
      </c>
      <c r="C270" s="45" t="e">
        <f>VLOOKUP($A270,EVID_OSEVU!$A$1:$M$4972,3,FALSE)</f>
        <v>#N/A</v>
      </c>
      <c r="D270" s="45" t="e">
        <f>VLOOKUP($A270,EVID_OSEVU!$A$1:$M$4972,4,FALSE)</f>
        <v>#N/A</v>
      </c>
      <c r="E270" s="45" t="e">
        <f>VLOOKUP($A270,EVID_OSEVU!$A$1:$M$4972,7,FALSE)</f>
        <v>#N/A</v>
      </c>
      <c r="F270" s="45" t="e">
        <f>VLOOKUP($A270,EVID_OSEVU!$A$1:$M$4972,8,FALSE)</f>
        <v>#N/A</v>
      </c>
      <c r="G270" s="45" t="e">
        <f>VLOOKUP($A270,EVID_OSEVU!$A$1:$M$4972,11,FALSE)</f>
        <v>#N/A</v>
      </c>
      <c r="H270" s="35"/>
      <c r="I270" s="48"/>
      <c r="J270" s="33" t="e">
        <f>VLOOKUP($A270,EVID_OSEVU!$A$1:$M$4972,11,FALSE)</f>
        <v>#N/A</v>
      </c>
      <c r="K270" s="39"/>
      <c r="L270" s="49"/>
      <c r="M270" s="89" t="e">
        <f t="shared" si="4"/>
        <v>#N/A</v>
      </c>
      <c r="N270" s="50"/>
      <c r="O270" s="37" t="e">
        <f>VLOOKUP(EVID_HNOJENI!N270,HNOJIVA_ALL!$A$2:$Z$3303,4,FALSE)</f>
        <v>#N/A</v>
      </c>
      <c r="P270" s="51" t="e">
        <f>ROUND(VLOOKUP(EVID_HNOJENI!N270,HNOJIVA_ALL!$A$2:$Z$3303,14,FALSE)*K270*IF(L270="t",10,IF(L270="kg",0.01,IF(L270="q",1,IF(L270="l",0.01*VLOOKUP(EVID_HNOJENI!N270,HNOJIVA_ALL!$A$2:$AE$3303,31,FALSE),"CHYBA")))),2)</f>
        <v>#N/A</v>
      </c>
      <c r="Q270" s="51" t="e">
        <f>ROUND(VLOOKUP(EVID_HNOJENI!N270,HNOJIVA_ALL!$A$2:$Z$3303,15,FALSE)*K270*IF(L270="t",10,IF(L270="kg",0.01,IF(L270="q",1,IF(L270="l",0.01*VLOOKUP(EVID_HNOJENI!N270,HNOJIVA_ALL!$A$2:$AE$3303,31,FALSE),"CHYBA")))),2)</f>
        <v>#N/A</v>
      </c>
      <c r="R270" s="51" t="e">
        <f>ROUND(VLOOKUP(EVID_HNOJENI!N270,HNOJIVA_ALL!$A$2:$Z$3303,16,FALSE)*K270*IF(L270="t",10,IF(L270="kg",0.01,IF(L270="q",1,IF(L270="l",0.01*VLOOKUP(EVID_HNOJENI!N270,HNOJIVA_ALL!$A$2:$AE$3303,31,FALSE),"CHYBA")))),2)</f>
        <v>#N/A</v>
      </c>
      <c r="S270" s="51" t="e">
        <f>ROUND(VLOOKUP(EVID_HNOJENI!N270,HNOJIVA_ALL!$A$2:$Z$3303,18,FALSE)*K270*IF(L270="t",10,IF(L270="kg",0.01,IF(L270="q",1,IF(L270="l",0.01*VLOOKUP(EVID_HNOJENI!N270,HNOJIVA_ALL!$A$2:$AE$3303,31,FALSE),"CHYBA")))),2)</f>
        <v>#N/A</v>
      </c>
      <c r="T270" s="51" t="e">
        <f>ROUND(VLOOKUP(EVID_HNOJENI!N270,HNOJIVA_ALL!$A$2:$Z$3303,17,FALSE)*K270*IF(L270="t",10,IF(L270="kg",0.01,IF(L270="q",1,IF(L270="l",0.01*VLOOKUP(EVID_HNOJENI!N270,HNOJIVA_ALL!$A$2:$AE$3303,31,FALSE),"CHYBA")))),2)</f>
        <v>#N/A</v>
      </c>
      <c r="U270" s="51" t="e">
        <f>ROUND(VLOOKUP(EVID_HNOJENI!N270,HNOJIVA_ALL!$A$2:$Z$3303,20,FALSE)*K270*IF(L270="t",10,IF(L270="kg",0.01,IF(L270="q",1,IF(L270="l",0.01*VLOOKUP(EVID_HNOJENI!N270,HNOJIVA_ALL!$A$2:$AE$3303,31,FALSE),"CHYBA")))),2)</f>
        <v>#N/A</v>
      </c>
    </row>
    <row r="271" spans="1:21" x14ac:dyDescent="0.2">
      <c r="A271" s="32"/>
      <c r="B271" s="45" t="e">
        <f>VLOOKUP($A271,EVID_OSEVU!$A$1:$M$4972,2,FALSE)</f>
        <v>#N/A</v>
      </c>
      <c r="C271" s="45" t="e">
        <f>VLOOKUP($A271,EVID_OSEVU!$A$1:$M$4972,3,FALSE)</f>
        <v>#N/A</v>
      </c>
      <c r="D271" s="45" t="e">
        <f>VLOOKUP($A271,EVID_OSEVU!$A$1:$M$4972,4,FALSE)</f>
        <v>#N/A</v>
      </c>
      <c r="E271" s="45" t="e">
        <f>VLOOKUP($A271,EVID_OSEVU!$A$1:$M$4972,7,FALSE)</f>
        <v>#N/A</v>
      </c>
      <c r="F271" s="45" t="e">
        <f>VLOOKUP($A271,EVID_OSEVU!$A$1:$M$4972,8,FALSE)</f>
        <v>#N/A</v>
      </c>
      <c r="G271" s="45" t="e">
        <f>VLOOKUP($A271,EVID_OSEVU!$A$1:$M$4972,11,FALSE)</f>
        <v>#N/A</v>
      </c>
      <c r="H271" s="35"/>
      <c r="I271" s="48"/>
      <c r="J271" s="33" t="e">
        <f>VLOOKUP($A271,EVID_OSEVU!$A$1:$M$4972,11,FALSE)</f>
        <v>#N/A</v>
      </c>
      <c r="K271" s="39"/>
      <c r="L271" s="49"/>
      <c r="M271" s="89" t="e">
        <f t="shared" si="4"/>
        <v>#N/A</v>
      </c>
      <c r="N271" s="50"/>
      <c r="O271" s="37" t="e">
        <f>VLOOKUP(EVID_HNOJENI!N271,HNOJIVA_ALL!$A$2:$Z$3303,4,FALSE)</f>
        <v>#N/A</v>
      </c>
      <c r="P271" s="51" t="e">
        <f>ROUND(VLOOKUP(EVID_HNOJENI!N271,HNOJIVA_ALL!$A$2:$Z$3303,14,FALSE)*K271*IF(L271="t",10,IF(L271="kg",0.01,IF(L271="q",1,IF(L271="l",0.01*VLOOKUP(EVID_HNOJENI!N271,HNOJIVA_ALL!$A$2:$AE$3303,31,FALSE),"CHYBA")))),2)</f>
        <v>#N/A</v>
      </c>
      <c r="Q271" s="51" t="e">
        <f>ROUND(VLOOKUP(EVID_HNOJENI!N271,HNOJIVA_ALL!$A$2:$Z$3303,15,FALSE)*K271*IF(L271="t",10,IF(L271="kg",0.01,IF(L271="q",1,IF(L271="l",0.01*VLOOKUP(EVID_HNOJENI!N271,HNOJIVA_ALL!$A$2:$AE$3303,31,FALSE),"CHYBA")))),2)</f>
        <v>#N/A</v>
      </c>
      <c r="R271" s="51" t="e">
        <f>ROUND(VLOOKUP(EVID_HNOJENI!N271,HNOJIVA_ALL!$A$2:$Z$3303,16,FALSE)*K271*IF(L271="t",10,IF(L271="kg",0.01,IF(L271="q",1,IF(L271="l",0.01*VLOOKUP(EVID_HNOJENI!N271,HNOJIVA_ALL!$A$2:$AE$3303,31,FALSE),"CHYBA")))),2)</f>
        <v>#N/A</v>
      </c>
      <c r="S271" s="51" t="e">
        <f>ROUND(VLOOKUP(EVID_HNOJENI!N271,HNOJIVA_ALL!$A$2:$Z$3303,18,FALSE)*K271*IF(L271="t",10,IF(L271="kg",0.01,IF(L271="q",1,IF(L271="l",0.01*VLOOKUP(EVID_HNOJENI!N271,HNOJIVA_ALL!$A$2:$AE$3303,31,FALSE),"CHYBA")))),2)</f>
        <v>#N/A</v>
      </c>
      <c r="T271" s="51" t="e">
        <f>ROUND(VLOOKUP(EVID_HNOJENI!N271,HNOJIVA_ALL!$A$2:$Z$3303,17,FALSE)*K271*IF(L271="t",10,IF(L271="kg",0.01,IF(L271="q",1,IF(L271="l",0.01*VLOOKUP(EVID_HNOJENI!N271,HNOJIVA_ALL!$A$2:$AE$3303,31,FALSE),"CHYBA")))),2)</f>
        <v>#N/A</v>
      </c>
      <c r="U271" s="51" t="e">
        <f>ROUND(VLOOKUP(EVID_HNOJENI!N271,HNOJIVA_ALL!$A$2:$Z$3303,20,FALSE)*K271*IF(L271="t",10,IF(L271="kg",0.01,IF(L271="q",1,IF(L271="l",0.01*VLOOKUP(EVID_HNOJENI!N271,HNOJIVA_ALL!$A$2:$AE$3303,31,FALSE),"CHYBA")))),2)</f>
        <v>#N/A</v>
      </c>
    </row>
    <row r="272" spans="1:21" x14ac:dyDescent="0.2">
      <c r="A272" s="32"/>
      <c r="B272" s="45" t="e">
        <f>VLOOKUP($A272,EVID_OSEVU!$A$1:$M$4972,2,FALSE)</f>
        <v>#N/A</v>
      </c>
      <c r="C272" s="45" t="e">
        <f>VLOOKUP($A272,EVID_OSEVU!$A$1:$M$4972,3,FALSE)</f>
        <v>#N/A</v>
      </c>
      <c r="D272" s="45" t="e">
        <f>VLOOKUP($A272,EVID_OSEVU!$A$1:$M$4972,4,FALSE)</f>
        <v>#N/A</v>
      </c>
      <c r="E272" s="45" t="e">
        <f>VLOOKUP($A272,EVID_OSEVU!$A$1:$M$4972,7,FALSE)</f>
        <v>#N/A</v>
      </c>
      <c r="F272" s="45" t="e">
        <f>VLOOKUP($A272,EVID_OSEVU!$A$1:$M$4972,8,FALSE)</f>
        <v>#N/A</v>
      </c>
      <c r="G272" s="45" t="e">
        <f>VLOOKUP($A272,EVID_OSEVU!$A$1:$M$4972,11,FALSE)</f>
        <v>#N/A</v>
      </c>
      <c r="H272" s="35"/>
      <c r="I272" s="48"/>
      <c r="J272" s="33" t="e">
        <f>VLOOKUP($A272,EVID_OSEVU!$A$1:$M$4972,11,FALSE)</f>
        <v>#N/A</v>
      </c>
      <c r="K272" s="39"/>
      <c r="L272" s="49"/>
      <c r="M272" s="89" t="e">
        <f t="shared" si="4"/>
        <v>#N/A</v>
      </c>
      <c r="N272" s="50"/>
      <c r="O272" s="37" t="e">
        <f>VLOOKUP(EVID_HNOJENI!N272,HNOJIVA_ALL!$A$2:$Z$3303,4,FALSE)</f>
        <v>#N/A</v>
      </c>
      <c r="P272" s="51" t="e">
        <f>ROUND(VLOOKUP(EVID_HNOJENI!N272,HNOJIVA_ALL!$A$2:$Z$3303,14,FALSE)*K272*IF(L272="t",10,IF(L272="kg",0.01,IF(L272="q",1,IF(L272="l",0.01*VLOOKUP(EVID_HNOJENI!N272,HNOJIVA_ALL!$A$2:$AE$3303,31,FALSE),"CHYBA")))),2)</f>
        <v>#N/A</v>
      </c>
      <c r="Q272" s="51" t="e">
        <f>ROUND(VLOOKUP(EVID_HNOJENI!N272,HNOJIVA_ALL!$A$2:$Z$3303,15,FALSE)*K272*IF(L272="t",10,IF(L272="kg",0.01,IF(L272="q",1,IF(L272="l",0.01*VLOOKUP(EVID_HNOJENI!N272,HNOJIVA_ALL!$A$2:$AE$3303,31,FALSE),"CHYBA")))),2)</f>
        <v>#N/A</v>
      </c>
      <c r="R272" s="51" t="e">
        <f>ROUND(VLOOKUP(EVID_HNOJENI!N272,HNOJIVA_ALL!$A$2:$Z$3303,16,FALSE)*K272*IF(L272="t",10,IF(L272="kg",0.01,IF(L272="q",1,IF(L272="l",0.01*VLOOKUP(EVID_HNOJENI!N272,HNOJIVA_ALL!$A$2:$AE$3303,31,FALSE),"CHYBA")))),2)</f>
        <v>#N/A</v>
      </c>
      <c r="S272" s="51" t="e">
        <f>ROUND(VLOOKUP(EVID_HNOJENI!N272,HNOJIVA_ALL!$A$2:$Z$3303,18,FALSE)*K272*IF(L272="t",10,IF(L272="kg",0.01,IF(L272="q",1,IF(L272="l",0.01*VLOOKUP(EVID_HNOJENI!N272,HNOJIVA_ALL!$A$2:$AE$3303,31,FALSE),"CHYBA")))),2)</f>
        <v>#N/A</v>
      </c>
      <c r="T272" s="51" t="e">
        <f>ROUND(VLOOKUP(EVID_HNOJENI!N272,HNOJIVA_ALL!$A$2:$Z$3303,17,FALSE)*K272*IF(L272="t",10,IF(L272="kg",0.01,IF(L272="q",1,IF(L272="l",0.01*VLOOKUP(EVID_HNOJENI!N272,HNOJIVA_ALL!$A$2:$AE$3303,31,FALSE),"CHYBA")))),2)</f>
        <v>#N/A</v>
      </c>
      <c r="U272" s="51" t="e">
        <f>ROUND(VLOOKUP(EVID_HNOJENI!N272,HNOJIVA_ALL!$A$2:$Z$3303,20,FALSE)*K272*IF(L272="t",10,IF(L272="kg",0.01,IF(L272="q",1,IF(L272="l",0.01*VLOOKUP(EVID_HNOJENI!N272,HNOJIVA_ALL!$A$2:$AE$3303,31,FALSE),"CHYBA")))),2)</f>
        <v>#N/A</v>
      </c>
    </row>
    <row r="273" spans="1:21" x14ac:dyDescent="0.2">
      <c r="A273" s="32"/>
      <c r="B273" s="45" t="e">
        <f>VLOOKUP($A273,EVID_OSEVU!$A$1:$M$4972,2,FALSE)</f>
        <v>#N/A</v>
      </c>
      <c r="C273" s="45" t="e">
        <f>VLOOKUP($A273,EVID_OSEVU!$A$1:$M$4972,3,FALSE)</f>
        <v>#N/A</v>
      </c>
      <c r="D273" s="45" t="e">
        <f>VLOOKUP($A273,EVID_OSEVU!$A$1:$M$4972,4,FALSE)</f>
        <v>#N/A</v>
      </c>
      <c r="E273" s="45" t="e">
        <f>VLOOKUP($A273,EVID_OSEVU!$A$1:$M$4972,7,FALSE)</f>
        <v>#N/A</v>
      </c>
      <c r="F273" s="45" t="e">
        <f>VLOOKUP($A273,EVID_OSEVU!$A$1:$M$4972,8,FALSE)</f>
        <v>#N/A</v>
      </c>
      <c r="G273" s="45" t="e">
        <f>VLOOKUP($A273,EVID_OSEVU!$A$1:$M$4972,11,FALSE)</f>
        <v>#N/A</v>
      </c>
      <c r="H273" s="35"/>
      <c r="I273" s="48"/>
      <c r="J273" s="33" t="e">
        <f>VLOOKUP($A273,EVID_OSEVU!$A$1:$M$4972,11,FALSE)</f>
        <v>#N/A</v>
      </c>
      <c r="K273" s="39"/>
      <c r="L273" s="49"/>
      <c r="M273" s="89" t="e">
        <f t="shared" si="4"/>
        <v>#N/A</v>
      </c>
      <c r="N273" s="50"/>
      <c r="O273" s="37" t="e">
        <f>VLOOKUP(EVID_HNOJENI!N273,HNOJIVA_ALL!$A$2:$Z$3303,4,FALSE)</f>
        <v>#N/A</v>
      </c>
      <c r="P273" s="51" t="e">
        <f>ROUND(VLOOKUP(EVID_HNOJENI!N273,HNOJIVA_ALL!$A$2:$Z$3303,14,FALSE)*K273*IF(L273="t",10,IF(L273="kg",0.01,IF(L273="q",1,IF(L273="l",0.01*VLOOKUP(EVID_HNOJENI!N273,HNOJIVA_ALL!$A$2:$AE$3303,31,FALSE),"CHYBA")))),2)</f>
        <v>#N/A</v>
      </c>
      <c r="Q273" s="51" t="e">
        <f>ROUND(VLOOKUP(EVID_HNOJENI!N273,HNOJIVA_ALL!$A$2:$Z$3303,15,FALSE)*K273*IF(L273="t",10,IF(L273="kg",0.01,IF(L273="q",1,IF(L273="l",0.01*VLOOKUP(EVID_HNOJENI!N273,HNOJIVA_ALL!$A$2:$AE$3303,31,FALSE),"CHYBA")))),2)</f>
        <v>#N/A</v>
      </c>
      <c r="R273" s="51" t="e">
        <f>ROUND(VLOOKUP(EVID_HNOJENI!N273,HNOJIVA_ALL!$A$2:$Z$3303,16,FALSE)*K273*IF(L273="t",10,IF(L273="kg",0.01,IF(L273="q",1,IF(L273="l",0.01*VLOOKUP(EVID_HNOJENI!N273,HNOJIVA_ALL!$A$2:$AE$3303,31,FALSE),"CHYBA")))),2)</f>
        <v>#N/A</v>
      </c>
      <c r="S273" s="51" t="e">
        <f>ROUND(VLOOKUP(EVID_HNOJENI!N273,HNOJIVA_ALL!$A$2:$Z$3303,18,FALSE)*K273*IF(L273="t",10,IF(L273="kg",0.01,IF(L273="q",1,IF(L273="l",0.01*VLOOKUP(EVID_HNOJENI!N273,HNOJIVA_ALL!$A$2:$AE$3303,31,FALSE),"CHYBA")))),2)</f>
        <v>#N/A</v>
      </c>
      <c r="T273" s="51" t="e">
        <f>ROUND(VLOOKUP(EVID_HNOJENI!N273,HNOJIVA_ALL!$A$2:$Z$3303,17,FALSE)*K273*IF(L273="t",10,IF(L273="kg",0.01,IF(L273="q",1,IF(L273="l",0.01*VLOOKUP(EVID_HNOJENI!N273,HNOJIVA_ALL!$A$2:$AE$3303,31,FALSE),"CHYBA")))),2)</f>
        <v>#N/A</v>
      </c>
      <c r="U273" s="51" t="e">
        <f>ROUND(VLOOKUP(EVID_HNOJENI!N273,HNOJIVA_ALL!$A$2:$Z$3303,20,FALSE)*K273*IF(L273="t",10,IF(L273="kg",0.01,IF(L273="q",1,IF(L273="l",0.01*VLOOKUP(EVID_HNOJENI!N273,HNOJIVA_ALL!$A$2:$AE$3303,31,FALSE),"CHYBA")))),2)</f>
        <v>#N/A</v>
      </c>
    </row>
    <row r="274" spans="1:21" x14ac:dyDescent="0.2">
      <c r="A274" s="32"/>
      <c r="B274" s="45" t="e">
        <f>VLOOKUP($A274,EVID_OSEVU!$A$1:$M$4972,2,FALSE)</f>
        <v>#N/A</v>
      </c>
      <c r="C274" s="45" t="e">
        <f>VLOOKUP($A274,EVID_OSEVU!$A$1:$M$4972,3,FALSE)</f>
        <v>#N/A</v>
      </c>
      <c r="D274" s="45" t="e">
        <f>VLOOKUP($A274,EVID_OSEVU!$A$1:$M$4972,4,FALSE)</f>
        <v>#N/A</v>
      </c>
      <c r="E274" s="45" t="e">
        <f>VLOOKUP($A274,EVID_OSEVU!$A$1:$M$4972,7,FALSE)</f>
        <v>#N/A</v>
      </c>
      <c r="F274" s="45" t="e">
        <f>VLOOKUP($A274,EVID_OSEVU!$A$1:$M$4972,8,FALSE)</f>
        <v>#N/A</v>
      </c>
      <c r="G274" s="45" t="e">
        <f>VLOOKUP($A274,EVID_OSEVU!$A$1:$M$4972,11,FALSE)</f>
        <v>#N/A</v>
      </c>
      <c r="H274" s="35"/>
      <c r="I274" s="48"/>
      <c r="J274" s="33" t="e">
        <f>VLOOKUP($A274,EVID_OSEVU!$A$1:$M$4972,11,FALSE)</f>
        <v>#N/A</v>
      </c>
      <c r="K274" s="39"/>
      <c r="L274" s="49"/>
      <c r="M274" s="89" t="e">
        <f t="shared" si="4"/>
        <v>#N/A</v>
      </c>
      <c r="N274" s="50"/>
      <c r="O274" s="37" t="e">
        <f>VLOOKUP(EVID_HNOJENI!N274,HNOJIVA_ALL!$A$2:$Z$3303,4,FALSE)</f>
        <v>#N/A</v>
      </c>
      <c r="P274" s="51" t="e">
        <f>ROUND(VLOOKUP(EVID_HNOJENI!N274,HNOJIVA_ALL!$A$2:$Z$3303,14,FALSE)*K274*IF(L274="t",10,IF(L274="kg",0.01,IF(L274="q",1,IF(L274="l",0.01*VLOOKUP(EVID_HNOJENI!N274,HNOJIVA_ALL!$A$2:$AE$3303,31,FALSE),"CHYBA")))),2)</f>
        <v>#N/A</v>
      </c>
      <c r="Q274" s="51" t="e">
        <f>ROUND(VLOOKUP(EVID_HNOJENI!N274,HNOJIVA_ALL!$A$2:$Z$3303,15,FALSE)*K274*IF(L274="t",10,IF(L274="kg",0.01,IF(L274="q",1,IF(L274="l",0.01*VLOOKUP(EVID_HNOJENI!N274,HNOJIVA_ALL!$A$2:$AE$3303,31,FALSE),"CHYBA")))),2)</f>
        <v>#N/A</v>
      </c>
      <c r="R274" s="51" t="e">
        <f>ROUND(VLOOKUP(EVID_HNOJENI!N274,HNOJIVA_ALL!$A$2:$Z$3303,16,FALSE)*K274*IF(L274="t",10,IF(L274="kg",0.01,IF(L274="q",1,IF(L274="l",0.01*VLOOKUP(EVID_HNOJENI!N274,HNOJIVA_ALL!$A$2:$AE$3303,31,FALSE),"CHYBA")))),2)</f>
        <v>#N/A</v>
      </c>
      <c r="S274" s="51" t="e">
        <f>ROUND(VLOOKUP(EVID_HNOJENI!N274,HNOJIVA_ALL!$A$2:$Z$3303,18,FALSE)*K274*IF(L274="t",10,IF(L274="kg",0.01,IF(L274="q",1,IF(L274="l",0.01*VLOOKUP(EVID_HNOJENI!N274,HNOJIVA_ALL!$A$2:$AE$3303,31,FALSE),"CHYBA")))),2)</f>
        <v>#N/A</v>
      </c>
      <c r="T274" s="51" t="e">
        <f>ROUND(VLOOKUP(EVID_HNOJENI!N274,HNOJIVA_ALL!$A$2:$Z$3303,17,FALSE)*K274*IF(L274="t",10,IF(L274="kg",0.01,IF(L274="q",1,IF(L274="l",0.01*VLOOKUP(EVID_HNOJENI!N274,HNOJIVA_ALL!$A$2:$AE$3303,31,FALSE),"CHYBA")))),2)</f>
        <v>#N/A</v>
      </c>
      <c r="U274" s="51" t="e">
        <f>ROUND(VLOOKUP(EVID_HNOJENI!N274,HNOJIVA_ALL!$A$2:$Z$3303,20,FALSE)*K274*IF(L274="t",10,IF(L274="kg",0.01,IF(L274="q",1,IF(L274="l",0.01*VLOOKUP(EVID_HNOJENI!N274,HNOJIVA_ALL!$A$2:$AE$3303,31,FALSE),"CHYBA")))),2)</f>
        <v>#N/A</v>
      </c>
    </row>
    <row r="275" spans="1:21" x14ac:dyDescent="0.2">
      <c r="A275" s="32"/>
      <c r="B275" s="45" t="e">
        <f>VLOOKUP($A275,EVID_OSEVU!$A$1:$M$4972,2,FALSE)</f>
        <v>#N/A</v>
      </c>
      <c r="C275" s="45" t="e">
        <f>VLOOKUP($A275,EVID_OSEVU!$A$1:$M$4972,3,FALSE)</f>
        <v>#N/A</v>
      </c>
      <c r="D275" s="45" t="e">
        <f>VLOOKUP($A275,EVID_OSEVU!$A$1:$M$4972,4,FALSE)</f>
        <v>#N/A</v>
      </c>
      <c r="E275" s="45" t="e">
        <f>VLOOKUP($A275,EVID_OSEVU!$A$1:$M$4972,7,FALSE)</f>
        <v>#N/A</v>
      </c>
      <c r="F275" s="45" t="e">
        <f>VLOOKUP($A275,EVID_OSEVU!$A$1:$M$4972,8,FALSE)</f>
        <v>#N/A</v>
      </c>
      <c r="G275" s="45" t="e">
        <f>VLOOKUP($A275,EVID_OSEVU!$A$1:$M$4972,11,FALSE)</f>
        <v>#N/A</v>
      </c>
      <c r="H275" s="35"/>
      <c r="I275" s="48"/>
      <c r="J275" s="33" t="e">
        <f>VLOOKUP($A275,EVID_OSEVU!$A$1:$M$4972,11,FALSE)</f>
        <v>#N/A</v>
      </c>
      <c r="K275" s="39"/>
      <c r="L275" s="49"/>
      <c r="M275" s="89" t="e">
        <f t="shared" si="4"/>
        <v>#N/A</v>
      </c>
      <c r="N275" s="50"/>
      <c r="O275" s="37" t="e">
        <f>VLOOKUP(EVID_HNOJENI!N275,HNOJIVA_ALL!$A$2:$Z$3303,4,FALSE)</f>
        <v>#N/A</v>
      </c>
      <c r="P275" s="51" t="e">
        <f>ROUND(VLOOKUP(EVID_HNOJENI!N275,HNOJIVA_ALL!$A$2:$Z$3303,14,FALSE)*K275*IF(L275="t",10,IF(L275="kg",0.01,IF(L275="q",1,IF(L275="l",0.01*VLOOKUP(EVID_HNOJENI!N275,HNOJIVA_ALL!$A$2:$AE$3303,31,FALSE),"CHYBA")))),2)</f>
        <v>#N/A</v>
      </c>
      <c r="Q275" s="51" t="e">
        <f>ROUND(VLOOKUP(EVID_HNOJENI!N275,HNOJIVA_ALL!$A$2:$Z$3303,15,FALSE)*K275*IF(L275="t",10,IF(L275="kg",0.01,IF(L275="q",1,IF(L275="l",0.01*VLOOKUP(EVID_HNOJENI!N275,HNOJIVA_ALL!$A$2:$AE$3303,31,FALSE),"CHYBA")))),2)</f>
        <v>#N/A</v>
      </c>
      <c r="R275" s="51" t="e">
        <f>ROUND(VLOOKUP(EVID_HNOJENI!N275,HNOJIVA_ALL!$A$2:$Z$3303,16,FALSE)*K275*IF(L275="t",10,IF(L275="kg",0.01,IF(L275="q",1,IF(L275="l",0.01*VLOOKUP(EVID_HNOJENI!N275,HNOJIVA_ALL!$A$2:$AE$3303,31,FALSE),"CHYBA")))),2)</f>
        <v>#N/A</v>
      </c>
      <c r="S275" s="51" t="e">
        <f>ROUND(VLOOKUP(EVID_HNOJENI!N275,HNOJIVA_ALL!$A$2:$Z$3303,18,FALSE)*K275*IF(L275="t",10,IF(L275="kg",0.01,IF(L275="q",1,IF(L275="l",0.01*VLOOKUP(EVID_HNOJENI!N275,HNOJIVA_ALL!$A$2:$AE$3303,31,FALSE),"CHYBA")))),2)</f>
        <v>#N/A</v>
      </c>
      <c r="T275" s="51" t="e">
        <f>ROUND(VLOOKUP(EVID_HNOJENI!N275,HNOJIVA_ALL!$A$2:$Z$3303,17,FALSE)*K275*IF(L275="t",10,IF(L275="kg",0.01,IF(L275="q",1,IF(L275="l",0.01*VLOOKUP(EVID_HNOJENI!N275,HNOJIVA_ALL!$A$2:$AE$3303,31,FALSE),"CHYBA")))),2)</f>
        <v>#N/A</v>
      </c>
      <c r="U275" s="51" t="e">
        <f>ROUND(VLOOKUP(EVID_HNOJENI!N275,HNOJIVA_ALL!$A$2:$Z$3303,20,FALSE)*K275*IF(L275="t",10,IF(L275="kg",0.01,IF(L275="q",1,IF(L275="l",0.01*VLOOKUP(EVID_HNOJENI!N275,HNOJIVA_ALL!$A$2:$AE$3303,31,FALSE),"CHYBA")))),2)</f>
        <v>#N/A</v>
      </c>
    </row>
    <row r="276" spans="1:21" x14ac:dyDescent="0.2">
      <c r="A276" s="32"/>
      <c r="B276" s="45" t="e">
        <f>VLOOKUP($A276,EVID_OSEVU!$A$1:$M$4972,2,FALSE)</f>
        <v>#N/A</v>
      </c>
      <c r="C276" s="45" t="e">
        <f>VLOOKUP($A276,EVID_OSEVU!$A$1:$M$4972,3,FALSE)</f>
        <v>#N/A</v>
      </c>
      <c r="D276" s="45" t="e">
        <f>VLOOKUP($A276,EVID_OSEVU!$A$1:$M$4972,4,FALSE)</f>
        <v>#N/A</v>
      </c>
      <c r="E276" s="45" t="e">
        <f>VLOOKUP($A276,EVID_OSEVU!$A$1:$M$4972,7,FALSE)</f>
        <v>#N/A</v>
      </c>
      <c r="F276" s="45" t="e">
        <f>VLOOKUP($A276,EVID_OSEVU!$A$1:$M$4972,8,FALSE)</f>
        <v>#N/A</v>
      </c>
      <c r="G276" s="45" t="e">
        <f>VLOOKUP($A276,EVID_OSEVU!$A$1:$M$4972,11,FALSE)</f>
        <v>#N/A</v>
      </c>
      <c r="H276" s="35"/>
      <c r="I276" s="48"/>
      <c r="J276" s="33" t="e">
        <f>VLOOKUP($A276,EVID_OSEVU!$A$1:$M$4972,11,FALSE)</f>
        <v>#N/A</v>
      </c>
      <c r="K276" s="39"/>
      <c r="L276" s="49"/>
      <c r="M276" s="89" t="e">
        <f t="shared" si="4"/>
        <v>#N/A</v>
      </c>
      <c r="N276" s="50"/>
      <c r="O276" s="37" t="e">
        <f>VLOOKUP(EVID_HNOJENI!N276,HNOJIVA_ALL!$A$2:$Z$3303,4,FALSE)</f>
        <v>#N/A</v>
      </c>
      <c r="P276" s="51" t="e">
        <f>ROUND(VLOOKUP(EVID_HNOJENI!N276,HNOJIVA_ALL!$A$2:$Z$3303,14,FALSE)*K276*IF(L276="t",10,IF(L276="kg",0.01,IF(L276="q",1,IF(L276="l",0.01*VLOOKUP(EVID_HNOJENI!N276,HNOJIVA_ALL!$A$2:$AE$3303,31,FALSE),"CHYBA")))),2)</f>
        <v>#N/A</v>
      </c>
      <c r="Q276" s="51" t="e">
        <f>ROUND(VLOOKUP(EVID_HNOJENI!N276,HNOJIVA_ALL!$A$2:$Z$3303,15,FALSE)*K276*IF(L276="t",10,IF(L276="kg",0.01,IF(L276="q",1,IF(L276="l",0.01*VLOOKUP(EVID_HNOJENI!N276,HNOJIVA_ALL!$A$2:$AE$3303,31,FALSE),"CHYBA")))),2)</f>
        <v>#N/A</v>
      </c>
      <c r="R276" s="51" t="e">
        <f>ROUND(VLOOKUP(EVID_HNOJENI!N276,HNOJIVA_ALL!$A$2:$Z$3303,16,FALSE)*K276*IF(L276="t",10,IF(L276="kg",0.01,IF(L276="q",1,IF(L276="l",0.01*VLOOKUP(EVID_HNOJENI!N276,HNOJIVA_ALL!$A$2:$AE$3303,31,FALSE),"CHYBA")))),2)</f>
        <v>#N/A</v>
      </c>
      <c r="S276" s="51" t="e">
        <f>ROUND(VLOOKUP(EVID_HNOJENI!N276,HNOJIVA_ALL!$A$2:$Z$3303,18,FALSE)*K276*IF(L276="t",10,IF(L276="kg",0.01,IF(L276="q",1,IF(L276="l",0.01*VLOOKUP(EVID_HNOJENI!N276,HNOJIVA_ALL!$A$2:$AE$3303,31,FALSE),"CHYBA")))),2)</f>
        <v>#N/A</v>
      </c>
      <c r="T276" s="51" t="e">
        <f>ROUND(VLOOKUP(EVID_HNOJENI!N276,HNOJIVA_ALL!$A$2:$Z$3303,17,FALSE)*K276*IF(L276="t",10,IF(L276="kg",0.01,IF(L276="q",1,IF(L276="l",0.01*VLOOKUP(EVID_HNOJENI!N276,HNOJIVA_ALL!$A$2:$AE$3303,31,FALSE),"CHYBA")))),2)</f>
        <v>#N/A</v>
      </c>
      <c r="U276" s="51" t="e">
        <f>ROUND(VLOOKUP(EVID_HNOJENI!N276,HNOJIVA_ALL!$A$2:$Z$3303,20,FALSE)*K276*IF(L276="t",10,IF(L276="kg",0.01,IF(L276="q",1,IF(L276="l",0.01*VLOOKUP(EVID_HNOJENI!N276,HNOJIVA_ALL!$A$2:$AE$3303,31,FALSE),"CHYBA")))),2)</f>
        <v>#N/A</v>
      </c>
    </row>
    <row r="277" spans="1:21" x14ac:dyDescent="0.2">
      <c r="A277" s="32"/>
      <c r="B277" s="45" t="e">
        <f>VLOOKUP($A277,EVID_OSEVU!$A$1:$M$4972,2,FALSE)</f>
        <v>#N/A</v>
      </c>
      <c r="C277" s="45" t="e">
        <f>VLOOKUP($A277,EVID_OSEVU!$A$1:$M$4972,3,FALSE)</f>
        <v>#N/A</v>
      </c>
      <c r="D277" s="45" t="e">
        <f>VLOOKUP($A277,EVID_OSEVU!$A$1:$M$4972,4,FALSE)</f>
        <v>#N/A</v>
      </c>
      <c r="E277" s="45" t="e">
        <f>VLOOKUP($A277,EVID_OSEVU!$A$1:$M$4972,7,FALSE)</f>
        <v>#N/A</v>
      </c>
      <c r="F277" s="45" t="e">
        <f>VLOOKUP($A277,EVID_OSEVU!$A$1:$M$4972,8,FALSE)</f>
        <v>#N/A</v>
      </c>
      <c r="G277" s="45" t="e">
        <f>VLOOKUP($A277,EVID_OSEVU!$A$1:$M$4972,11,FALSE)</f>
        <v>#N/A</v>
      </c>
      <c r="H277" s="35"/>
      <c r="I277" s="48"/>
      <c r="J277" s="33" t="e">
        <f>VLOOKUP($A277,EVID_OSEVU!$A$1:$M$4972,11,FALSE)</f>
        <v>#N/A</v>
      </c>
      <c r="K277" s="39"/>
      <c r="L277" s="49"/>
      <c r="M277" s="89" t="e">
        <f t="shared" si="4"/>
        <v>#N/A</v>
      </c>
      <c r="N277" s="50"/>
      <c r="O277" s="37" t="e">
        <f>VLOOKUP(EVID_HNOJENI!N277,HNOJIVA_ALL!$A$2:$Z$3303,4,FALSE)</f>
        <v>#N/A</v>
      </c>
      <c r="P277" s="51" t="e">
        <f>ROUND(VLOOKUP(EVID_HNOJENI!N277,HNOJIVA_ALL!$A$2:$Z$3303,14,FALSE)*K277*IF(L277="t",10,IF(L277="kg",0.01,IF(L277="q",1,IF(L277="l",0.01*VLOOKUP(EVID_HNOJENI!N277,HNOJIVA_ALL!$A$2:$AE$3303,31,FALSE),"CHYBA")))),2)</f>
        <v>#N/A</v>
      </c>
      <c r="Q277" s="51" t="e">
        <f>ROUND(VLOOKUP(EVID_HNOJENI!N277,HNOJIVA_ALL!$A$2:$Z$3303,15,FALSE)*K277*IF(L277="t",10,IF(L277="kg",0.01,IF(L277="q",1,IF(L277="l",0.01*VLOOKUP(EVID_HNOJENI!N277,HNOJIVA_ALL!$A$2:$AE$3303,31,FALSE),"CHYBA")))),2)</f>
        <v>#N/A</v>
      </c>
      <c r="R277" s="51" t="e">
        <f>ROUND(VLOOKUP(EVID_HNOJENI!N277,HNOJIVA_ALL!$A$2:$Z$3303,16,FALSE)*K277*IF(L277="t",10,IF(L277="kg",0.01,IF(L277="q",1,IF(L277="l",0.01*VLOOKUP(EVID_HNOJENI!N277,HNOJIVA_ALL!$A$2:$AE$3303,31,FALSE),"CHYBA")))),2)</f>
        <v>#N/A</v>
      </c>
      <c r="S277" s="51" t="e">
        <f>ROUND(VLOOKUP(EVID_HNOJENI!N277,HNOJIVA_ALL!$A$2:$Z$3303,18,FALSE)*K277*IF(L277="t",10,IF(L277="kg",0.01,IF(L277="q",1,IF(L277="l",0.01*VLOOKUP(EVID_HNOJENI!N277,HNOJIVA_ALL!$A$2:$AE$3303,31,FALSE),"CHYBA")))),2)</f>
        <v>#N/A</v>
      </c>
      <c r="T277" s="51" t="e">
        <f>ROUND(VLOOKUP(EVID_HNOJENI!N277,HNOJIVA_ALL!$A$2:$Z$3303,17,FALSE)*K277*IF(L277="t",10,IF(L277="kg",0.01,IF(L277="q",1,IF(L277="l",0.01*VLOOKUP(EVID_HNOJENI!N277,HNOJIVA_ALL!$A$2:$AE$3303,31,FALSE),"CHYBA")))),2)</f>
        <v>#N/A</v>
      </c>
      <c r="U277" s="51" t="e">
        <f>ROUND(VLOOKUP(EVID_HNOJENI!N277,HNOJIVA_ALL!$A$2:$Z$3303,20,FALSE)*K277*IF(L277="t",10,IF(L277="kg",0.01,IF(L277="q",1,IF(L277="l",0.01*VLOOKUP(EVID_HNOJENI!N277,HNOJIVA_ALL!$A$2:$AE$3303,31,FALSE),"CHYBA")))),2)</f>
        <v>#N/A</v>
      </c>
    </row>
    <row r="278" spans="1:21" x14ac:dyDescent="0.2">
      <c r="A278" s="32"/>
      <c r="B278" s="45" t="e">
        <f>VLOOKUP($A278,EVID_OSEVU!$A$1:$M$4972,2,FALSE)</f>
        <v>#N/A</v>
      </c>
      <c r="C278" s="45" t="e">
        <f>VLOOKUP($A278,EVID_OSEVU!$A$1:$M$4972,3,FALSE)</f>
        <v>#N/A</v>
      </c>
      <c r="D278" s="45" t="e">
        <f>VLOOKUP($A278,EVID_OSEVU!$A$1:$M$4972,4,FALSE)</f>
        <v>#N/A</v>
      </c>
      <c r="E278" s="45" t="e">
        <f>VLOOKUP($A278,EVID_OSEVU!$A$1:$M$4972,7,FALSE)</f>
        <v>#N/A</v>
      </c>
      <c r="F278" s="45" t="e">
        <f>VLOOKUP($A278,EVID_OSEVU!$A$1:$M$4972,8,FALSE)</f>
        <v>#N/A</v>
      </c>
      <c r="G278" s="45" t="e">
        <f>VLOOKUP($A278,EVID_OSEVU!$A$1:$M$4972,11,FALSE)</f>
        <v>#N/A</v>
      </c>
      <c r="H278" s="35"/>
      <c r="I278" s="48"/>
      <c r="J278" s="33" t="e">
        <f>VLOOKUP($A278,EVID_OSEVU!$A$1:$M$4972,11,FALSE)</f>
        <v>#N/A</v>
      </c>
      <c r="K278" s="39"/>
      <c r="L278" s="49"/>
      <c r="M278" s="89" t="e">
        <f t="shared" si="4"/>
        <v>#N/A</v>
      </c>
      <c r="N278" s="50"/>
      <c r="O278" s="37" t="e">
        <f>VLOOKUP(EVID_HNOJENI!N278,HNOJIVA_ALL!$A$2:$Z$3303,4,FALSE)</f>
        <v>#N/A</v>
      </c>
      <c r="P278" s="51" t="e">
        <f>ROUND(VLOOKUP(EVID_HNOJENI!N278,HNOJIVA_ALL!$A$2:$Z$3303,14,FALSE)*K278*IF(L278="t",10,IF(L278="kg",0.01,IF(L278="q",1,IF(L278="l",0.01*VLOOKUP(EVID_HNOJENI!N278,HNOJIVA_ALL!$A$2:$AE$3303,31,FALSE),"CHYBA")))),2)</f>
        <v>#N/A</v>
      </c>
      <c r="Q278" s="51" t="e">
        <f>ROUND(VLOOKUP(EVID_HNOJENI!N278,HNOJIVA_ALL!$A$2:$Z$3303,15,FALSE)*K278*IF(L278="t",10,IF(L278="kg",0.01,IF(L278="q",1,IF(L278="l",0.01*VLOOKUP(EVID_HNOJENI!N278,HNOJIVA_ALL!$A$2:$AE$3303,31,FALSE),"CHYBA")))),2)</f>
        <v>#N/A</v>
      </c>
      <c r="R278" s="51" t="e">
        <f>ROUND(VLOOKUP(EVID_HNOJENI!N278,HNOJIVA_ALL!$A$2:$Z$3303,16,FALSE)*K278*IF(L278="t",10,IF(L278="kg",0.01,IF(L278="q",1,IF(L278="l",0.01*VLOOKUP(EVID_HNOJENI!N278,HNOJIVA_ALL!$A$2:$AE$3303,31,FALSE),"CHYBA")))),2)</f>
        <v>#N/A</v>
      </c>
      <c r="S278" s="51" t="e">
        <f>ROUND(VLOOKUP(EVID_HNOJENI!N278,HNOJIVA_ALL!$A$2:$Z$3303,18,FALSE)*K278*IF(L278="t",10,IF(L278="kg",0.01,IF(L278="q",1,IF(L278="l",0.01*VLOOKUP(EVID_HNOJENI!N278,HNOJIVA_ALL!$A$2:$AE$3303,31,FALSE),"CHYBA")))),2)</f>
        <v>#N/A</v>
      </c>
      <c r="T278" s="51" t="e">
        <f>ROUND(VLOOKUP(EVID_HNOJENI!N278,HNOJIVA_ALL!$A$2:$Z$3303,17,FALSE)*K278*IF(L278="t",10,IF(L278="kg",0.01,IF(L278="q",1,IF(L278="l",0.01*VLOOKUP(EVID_HNOJENI!N278,HNOJIVA_ALL!$A$2:$AE$3303,31,FALSE),"CHYBA")))),2)</f>
        <v>#N/A</v>
      </c>
      <c r="U278" s="51" t="e">
        <f>ROUND(VLOOKUP(EVID_HNOJENI!N278,HNOJIVA_ALL!$A$2:$Z$3303,20,FALSE)*K278*IF(L278="t",10,IF(L278="kg",0.01,IF(L278="q",1,IF(L278="l",0.01*VLOOKUP(EVID_HNOJENI!N278,HNOJIVA_ALL!$A$2:$AE$3303,31,FALSE),"CHYBA")))),2)</f>
        <v>#N/A</v>
      </c>
    </row>
    <row r="279" spans="1:21" x14ac:dyDescent="0.2">
      <c r="A279" s="32"/>
      <c r="B279" s="45" t="e">
        <f>VLOOKUP($A279,EVID_OSEVU!$A$1:$M$4972,2,FALSE)</f>
        <v>#N/A</v>
      </c>
      <c r="C279" s="45" t="e">
        <f>VLOOKUP($A279,EVID_OSEVU!$A$1:$M$4972,3,FALSE)</f>
        <v>#N/A</v>
      </c>
      <c r="D279" s="45" t="e">
        <f>VLOOKUP($A279,EVID_OSEVU!$A$1:$M$4972,4,FALSE)</f>
        <v>#N/A</v>
      </c>
      <c r="E279" s="45" t="e">
        <f>VLOOKUP($A279,EVID_OSEVU!$A$1:$M$4972,7,FALSE)</f>
        <v>#N/A</v>
      </c>
      <c r="F279" s="45" t="e">
        <f>VLOOKUP($A279,EVID_OSEVU!$A$1:$M$4972,8,FALSE)</f>
        <v>#N/A</v>
      </c>
      <c r="G279" s="45" t="e">
        <f>VLOOKUP($A279,EVID_OSEVU!$A$1:$M$4972,11,FALSE)</f>
        <v>#N/A</v>
      </c>
      <c r="H279" s="35"/>
      <c r="I279" s="48"/>
      <c r="J279" s="33" t="e">
        <f>VLOOKUP($A279,EVID_OSEVU!$A$1:$M$4972,11,FALSE)</f>
        <v>#N/A</v>
      </c>
      <c r="K279" s="39"/>
      <c r="L279" s="49"/>
      <c r="M279" s="89" t="e">
        <f t="shared" si="4"/>
        <v>#N/A</v>
      </c>
      <c r="N279" s="50"/>
      <c r="O279" s="37" t="e">
        <f>VLOOKUP(EVID_HNOJENI!N279,HNOJIVA_ALL!$A$2:$Z$3303,4,FALSE)</f>
        <v>#N/A</v>
      </c>
      <c r="P279" s="51" t="e">
        <f>ROUND(VLOOKUP(EVID_HNOJENI!N279,HNOJIVA_ALL!$A$2:$Z$3303,14,FALSE)*K279*IF(L279="t",10,IF(L279="kg",0.01,IF(L279="q",1,IF(L279="l",0.01*VLOOKUP(EVID_HNOJENI!N279,HNOJIVA_ALL!$A$2:$AE$3303,31,FALSE),"CHYBA")))),2)</f>
        <v>#N/A</v>
      </c>
      <c r="Q279" s="51" t="e">
        <f>ROUND(VLOOKUP(EVID_HNOJENI!N279,HNOJIVA_ALL!$A$2:$Z$3303,15,FALSE)*K279*IF(L279="t",10,IF(L279="kg",0.01,IF(L279="q",1,IF(L279="l",0.01*VLOOKUP(EVID_HNOJENI!N279,HNOJIVA_ALL!$A$2:$AE$3303,31,FALSE),"CHYBA")))),2)</f>
        <v>#N/A</v>
      </c>
      <c r="R279" s="51" t="e">
        <f>ROUND(VLOOKUP(EVID_HNOJENI!N279,HNOJIVA_ALL!$A$2:$Z$3303,16,FALSE)*K279*IF(L279="t",10,IF(L279="kg",0.01,IF(L279="q",1,IF(L279="l",0.01*VLOOKUP(EVID_HNOJENI!N279,HNOJIVA_ALL!$A$2:$AE$3303,31,FALSE),"CHYBA")))),2)</f>
        <v>#N/A</v>
      </c>
      <c r="S279" s="51" t="e">
        <f>ROUND(VLOOKUP(EVID_HNOJENI!N279,HNOJIVA_ALL!$A$2:$Z$3303,18,FALSE)*K279*IF(L279="t",10,IF(L279="kg",0.01,IF(L279="q",1,IF(L279="l",0.01*VLOOKUP(EVID_HNOJENI!N279,HNOJIVA_ALL!$A$2:$AE$3303,31,FALSE),"CHYBA")))),2)</f>
        <v>#N/A</v>
      </c>
      <c r="T279" s="51" t="e">
        <f>ROUND(VLOOKUP(EVID_HNOJENI!N279,HNOJIVA_ALL!$A$2:$Z$3303,17,FALSE)*K279*IF(L279="t",10,IF(L279="kg",0.01,IF(L279="q",1,IF(L279="l",0.01*VLOOKUP(EVID_HNOJENI!N279,HNOJIVA_ALL!$A$2:$AE$3303,31,FALSE),"CHYBA")))),2)</f>
        <v>#N/A</v>
      </c>
      <c r="U279" s="51" t="e">
        <f>ROUND(VLOOKUP(EVID_HNOJENI!N279,HNOJIVA_ALL!$A$2:$Z$3303,20,FALSE)*K279*IF(L279="t",10,IF(L279="kg",0.01,IF(L279="q",1,IF(L279="l",0.01*VLOOKUP(EVID_HNOJENI!N279,HNOJIVA_ALL!$A$2:$AE$3303,31,FALSE),"CHYBA")))),2)</f>
        <v>#N/A</v>
      </c>
    </row>
    <row r="280" spans="1:21" x14ac:dyDescent="0.2">
      <c r="A280" s="32"/>
      <c r="B280" s="45" t="e">
        <f>VLOOKUP($A280,EVID_OSEVU!$A$1:$M$4972,2,FALSE)</f>
        <v>#N/A</v>
      </c>
      <c r="C280" s="45" t="e">
        <f>VLOOKUP($A280,EVID_OSEVU!$A$1:$M$4972,3,FALSE)</f>
        <v>#N/A</v>
      </c>
      <c r="D280" s="45" t="e">
        <f>VLOOKUP($A280,EVID_OSEVU!$A$1:$M$4972,4,FALSE)</f>
        <v>#N/A</v>
      </c>
      <c r="E280" s="45" t="e">
        <f>VLOOKUP($A280,EVID_OSEVU!$A$1:$M$4972,7,FALSE)</f>
        <v>#N/A</v>
      </c>
      <c r="F280" s="45" t="e">
        <f>VLOOKUP($A280,EVID_OSEVU!$A$1:$M$4972,8,FALSE)</f>
        <v>#N/A</v>
      </c>
      <c r="G280" s="45" t="e">
        <f>VLOOKUP($A280,EVID_OSEVU!$A$1:$M$4972,11,FALSE)</f>
        <v>#N/A</v>
      </c>
      <c r="H280" s="35"/>
      <c r="I280" s="48"/>
      <c r="J280" s="33" t="e">
        <f>VLOOKUP($A280,EVID_OSEVU!$A$1:$M$4972,11,FALSE)</f>
        <v>#N/A</v>
      </c>
      <c r="K280" s="39"/>
      <c r="L280" s="49"/>
      <c r="M280" s="89" t="e">
        <f t="shared" si="4"/>
        <v>#N/A</v>
      </c>
      <c r="N280" s="50"/>
      <c r="O280" s="37" t="e">
        <f>VLOOKUP(EVID_HNOJENI!N280,HNOJIVA_ALL!$A$2:$Z$3303,4,FALSE)</f>
        <v>#N/A</v>
      </c>
      <c r="P280" s="51" t="e">
        <f>ROUND(VLOOKUP(EVID_HNOJENI!N280,HNOJIVA_ALL!$A$2:$Z$3303,14,FALSE)*K280*IF(L280="t",10,IF(L280="kg",0.01,IF(L280="q",1,IF(L280="l",0.01*VLOOKUP(EVID_HNOJENI!N280,HNOJIVA_ALL!$A$2:$AE$3303,31,FALSE),"CHYBA")))),2)</f>
        <v>#N/A</v>
      </c>
      <c r="Q280" s="51" t="e">
        <f>ROUND(VLOOKUP(EVID_HNOJENI!N280,HNOJIVA_ALL!$A$2:$Z$3303,15,FALSE)*K280*IF(L280="t",10,IF(L280="kg",0.01,IF(L280="q",1,IF(L280="l",0.01*VLOOKUP(EVID_HNOJENI!N280,HNOJIVA_ALL!$A$2:$AE$3303,31,FALSE),"CHYBA")))),2)</f>
        <v>#N/A</v>
      </c>
      <c r="R280" s="51" t="e">
        <f>ROUND(VLOOKUP(EVID_HNOJENI!N280,HNOJIVA_ALL!$A$2:$Z$3303,16,FALSE)*K280*IF(L280="t",10,IF(L280="kg",0.01,IF(L280="q",1,IF(L280="l",0.01*VLOOKUP(EVID_HNOJENI!N280,HNOJIVA_ALL!$A$2:$AE$3303,31,FALSE),"CHYBA")))),2)</f>
        <v>#N/A</v>
      </c>
      <c r="S280" s="51" t="e">
        <f>ROUND(VLOOKUP(EVID_HNOJENI!N280,HNOJIVA_ALL!$A$2:$Z$3303,18,FALSE)*K280*IF(L280="t",10,IF(L280="kg",0.01,IF(L280="q",1,IF(L280="l",0.01*VLOOKUP(EVID_HNOJENI!N280,HNOJIVA_ALL!$A$2:$AE$3303,31,FALSE),"CHYBA")))),2)</f>
        <v>#N/A</v>
      </c>
      <c r="T280" s="51" t="e">
        <f>ROUND(VLOOKUP(EVID_HNOJENI!N280,HNOJIVA_ALL!$A$2:$Z$3303,17,FALSE)*K280*IF(L280="t",10,IF(L280="kg",0.01,IF(L280="q",1,IF(L280="l",0.01*VLOOKUP(EVID_HNOJENI!N280,HNOJIVA_ALL!$A$2:$AE$3303,31,FALSE),"CHYBA")))),2)</f>
        <v>#N/A</v>
      </c>
      <c r="U280" s="51" t="e">
        <f>ROUND(VLOOKUP(EVID_HNOJENI!N280,HNOJIVA_ALL!$A$2:$Z$3303,20,FALSE)*K280*IF(L280="t",10,IF(L280="kg",0.01,IF(L280="q",1,IF(L280="l",0.01*VLOOKUP(EVID_HNOJENI!N280,HNOJIVA_ALL!$A$2:$AE$3303,31,FALSE),"CHYBA")))),2)</f>
        <v>#N/A</v>
      </c>
    </row>
    <row r="281" spans="1:21" x14ac:dyDescent="0.2">
      <c r="A281" s="32"/>
      <c r="B281" s="45" t="e">
        <f>VLOOKUP($A281,EVID_OSEVU!$A$1:$M$4972,2,FALSE)</f>
        <v>#N/A</v>
      </c>
      <c r="C281" s="45" t="e">
        <f>VLOOKUP($A281,EVID_OSEVU!$A$1:$M$4972,3,FALSE)</f>
        <v>#N/A</v>
      </c>
      <c r="D281" s="45" t="e">
        <f>VLOOKUP($A281,EVID_OSEVU!$A$1:$M$4972,4,FALSE)</f>
        <v>#N/A</v>
      </c>
      <c r="E281" s="45" t="e">
        <f>VLOOKUP($A281,EVID_OSEVU!$A$1:$M$4972,7,FALSE)</f>
        <v>#N/A</v>
      </c>
      <c r="F281" s="45" t="e">
        <f>VLOOKUP($A281,EVID_OSEVU!$A$1:$M$4972,8,FALSE)</f>
        <v>#N/A</v>
      </c>
      <c r="G281" s="45" t="e">
        <f>VLOOKUP($A281,EVID_OSEVU!$A$1:$M$4972,11,FALSE)</f>
        <v>#N/A</v>
      </c>
      <c r="H281" s="35"/>
      <c r="I281" s="48"/>
      <c r="J281" s="33" t="e">
        <f>VLOOKUP($A281,EVID_OSEVU!$A$1:$M$4972,11,FALSE)</f>
        <v>#N/A</v>
      </c>
      <c r="K281" s="39"/>
      <c r="L281" s="49"/>
      <c r="M281" s="89" t="e">
        <f t="shared" si="4"/>
        <v>#N/A</v>
      </c>
      <c r="N281" s="50"/>
      <c r="O281" s="37" t="e">
        <f>VLOOKUP(EVID_HNOJENI!N281,HNOJIVA_ALL!$A$2:$Z$3303,4,FALSE)</f>
        <v>#N/A</v>
      </c>
      <c r="P281" s="51" t="e">
        <f>ROUND(VLOOKUP(EVID_HNOJENI!N281,HNOJIVA_ALL!$A$2:$Z$3303,14,FALSE)*K281*IF(L281="t",10,IF(L281="kg",0.01,IF(L281="q",1,IF(L281="l",0.01*VLOOKUP(EVID_HNOJENI!N281,HNOJIVA_ALL!$A$2:$AE$3303,31,FALSE),"CHYBA")))),2)</f>
        <v>#N/A</v>
      </c>
      <c r="Q281" s="51" t="e">
        <f>ROUND(VLOOKUP(EVID_HNOJENI!N281,HNOJIVA_ALL!$A$2:$Z$3303,15,FALSE)*K281*IF(L281="t",10,IF(L281="kg",0.01,IF(L281="q",1,IF(L281="l",0.01*VLOOKUP(EVID_HNOJENI!N281,HNOJIVA_ALL!$A$2:$AE$3303,31,FALSE),"CHYBA")))),2)</f>
        <v>#N/A</v>
      </c>
      <c r="R281" s="51" t="e">
        <f>ROUND(VLOOKUP(EVID_HNOJENI!N281,HNOJIVA_ALL!$A$2:$Z$3303,16,FALSE)*K281*IF(L281="t",10,IF(L281="kg",0.01,IF(L281="q",1,IF(L281="l",0.01*VLOOKUP(EVID_HNOJENI!N281,HNOJIVA_ALL!$A$2:$AE$3303,31,FALSE),"CHYBA")))),2)</f>
        <v>#N/A</v>
      </c>
      <c r="S281" s="51" t="e">
        <f>ROUND(VLOOKUP(EVID_HNOJENI!N281,HNOJIVA_ALL!$A$2:$Z$3303,18,FALSE)*K281*IF(L281="t",10,IF(L281="kg",0.01,IF(L281="q",1,IF(L281="l",0.01*VLOOKUP(EVID_HNOJENI!N281,HNOJIVA_ALL!$A$2:$AE$3303,31,FALSE),"CHYBA")))),2)</f>
        <v>#N/A</v>
      </c>
      <c r="T281" s="51" t="e">
        <f>ROUND(VLOOKUP(EVID_HNOJENI!N281,HNOJIVA_ALL!$A$2:$Z$3303,17,FALSE)*K281*IF(L281="t",10,IF(L281="kg",0.01,IF(L281="q",1,IF(L281="l",0.01*VLOOKUP(EVID_HNOJENI!N281,HNOJIVA_ALL!$A$2:$AE$3303,31,FALSE),"CHYBA")))),2)</f>
        <v>#N/A</v>
      </c>
      <c r="U281" s="51" t="e">
        <f>ROUND(VLOOKUP(EVID_HNOJENI!N281,HNOJIVA_ALL!$A$2:$Z$3303,20,FALSE)*K281*IF(L281="t",10,IF(L281="kg",0.01,IF(L281="q",1,IF(L281="l",0.01*VLOOKUP(EVID_HNOJENI!N281,HNOJIVA_ALL!$A$2:$AE$3303,31,FALSE),"CHYBA")))),2)</f>
        <v>#N/A</v>
      </c>
    </row>
    <row r="282" spans="1:21" x14ac:dyDescent="0.2">
      <c r="A282" s="32"/>
      <c r="B282" s="45" t="e">
        <f>VLOOKUP($A282,EVID_OSEVU!$A$1:$M$4972,2,FALSE)</f>
        <v>#N/A</v>
      </c>
      <c r="C282" s="45" t="e">
        <f>VLOOKUP($A282,EVID_OSEVU!$A$1:$M$4972,3,FALSE)</f>
        <v>#N/A</v>
      </c>
      <c r="D282" s="45" t="e">
        <f>VLOOKUP($A282,EVID_OSEVU!$A$1:$M$4972,4,FALSE)</f>
        <v>#N/A</v>
      </c>
      <c r="E282" s="45" t="e">
        <f>VLOOKUP($A282,EVID_OSEVU!$A$1:$M$4972,7,FALSE)</f>
        <v>#N/A</v>
      </c>
      <c r="F282" s="45" t="e">
        <f>VLOOKUP($A282,EVID_OSEVU!$A$1:$M$4972,8,FALSE)</f>
        <v>#N/A</v>
      </c>
      <c r="G282" s="45" t="e">
        <f>VLOOKUP($A282,EVID_OSEVU!$A$1:$M$4972,11,FALSE)</f>
        <v>#N/A</v>
      </c>
      <c r="H282" s="35"/>
      <c r="I282" s="48"/>
      <c r="J282" s="33" t="e">
        <f>VLOOKUP($A282,EVID_OSEVU!$A$1:$M$4972,11,FALSE)</f>
        <v>#N/A</v>
      </c>
      <c r="K282" s="39"/>
      <c r="L282" s="49"/>
      <c r="M282" s="89" t="e">
        <f t="shared" si="4"/>
        <v>#N/A</v>
      </c>
      <c r="N282" s="50"/>
      <c r="O282" s="37" t="e">
        <f>VLOOKUP(EVID_HNOJENI!N282,HNOJIVA_ALL!$A$2:$Z$3303,4,FALSE)</f>
        <v>#N/A</v>
      </c>
      <c r="P282" s="51" t="e">
        <f>ROUND(VLOOKUP(EVID_HNOJENI!N282,HNOJIVA_ALL!$A$2:$Z$3303,14,FALSE)*K282*IF(L282="t",10,IF(L282="kg",0.01,IF(L282="q",1,IF(L282="l",0.01*VLOOKUP(EVID_HNOJENI!N282,HNOJIVA_ALL!$A$2:$AE$3303,31,FALSE),"CHYBA")))),2)</f>
        <v>#N/A</v>
      </c>
      <c r="Q282" s="51" t="e">
        <f>ROUND(VLOOKUP(EVID_HNOJENI!N282,HNOJIVA_ALL!$A$2:$Z$3303,15,FALSE)*K282*IF(L282="t",10,IF(L282="kg",0.01,IF(L282="q",1,IF(L282="l",0.01*VLOOKUP(EVID_HNOJENI!N282,HNOJIVA_ALL!$A$2:$AE$3303,31,FALSE),"CHYBA")))),2)</f>
        <v>#N/A</v>
      </c>
      <c r="R282" s="51" t="e">
        <f>ROUND(VLOOKUP(EVID_HNOJENI!N282,HNOJIVA_ALL!$A$2:$Z$3303,16,FALSE)*K282*IF(L282="t",10,IF(L282="kg",0.01,IF(L282="q",1,IF(L282="l",0.01*VLOOKUP(EVID_HNOJENI!N282,HNOJIVA_ALL!$A$2:$AE$3303,31,FALSE),"CHYBA")))),2)</f>
        <v>#N/A</v>
      </c>
      <c r="S282" s="51" t="e">
        <f>ROUND(VLOOKUP(EVID_HNOJENI!N282,HNOJIVA_ALL!$A$2:$Z$3303,18,FALSE)*K282*IF(L282="t",10,IF(L282="kg",0.01,IF(L282="q",1,IF(L282="l",0.01*VLOOKUP(EVID_HNOJENI!N282,HNOJIVA_ALL!$A$2:$AE$3303,31,FALSE),"CHYBA")))),2)</f>
        <v>#N/A</v>
      </c>
      <c r="T282" s="51" t="e">
        <f>ROUND(VLOOKUP(EVID_HNOJENI!N282,HNOJIVA_ALL!$A$2:$Z$3303,17,FALSE)*K282*IF(L282="t",10,IF(L282="kg",0.01,IF(L282="q",1,IF(L282="l",0.01*VLOOKUP(EVID_HNOJENI!N282,HNOJIVA_ALL!$A$2:$AE$3303,31,FALSE),"CHYBA")))),2)</f>
        <v>#N/A</v>
      </c>
      <c r="U282" s="51" t="e">
        <f>ROUND(VLOOKUP(EVID_HNOJENI!N282,HNOJIVA_ALL!$A$2:$Z$3303,20,FALSE)*K282*IF(L282="t",10,IF(L282="kg",0.01,IF(L282="q",1,IF(L282="l",0.01*VLOOKUP(EVID_HNOJENI!N282,HNOJIVA_ALL!$A$2:$AE$3303,31,FALSE),"CHYBA")))),2)</f>
        <v>#N/A</v>
      </c>
    </row>
    <row r="283" spans="1:21" x14ac:dyDescent="0.2">
      <c r="A283" s="32"/>
      <c r="B283" s="45" t="e">
        <f>VLOOKUP($A283,EVID_OSEVU!$A$1:$M$4972,2,FALSE)</f>
        <v>#N/A</v>
      </c>
      <c r="C283" s="45" t="e">
        <f>VLOOKUP($A283,EVID_OSEVU!$A$1:$M$4972,3,FALSE)</f>
        <v>#N/A</v>
      </c>
      <c r="D283" s="45" t="e">
        <f>VLOOKUP($A283,EVID_OSEVU!$A$1:$M$4972,4,FALSE)</f>
        <v>#N/A</v>
      </c>
      <c r="E283" s="45" t="e">
        <f>VLOOKUP($A283,EVID_OSEVU!$A$1:$M$4972,7,FALSE)</f>
        <v>#N/A</v>
      </c>
      <c r="F283" s="45" t="e">
        <f>VLOOKUP($A283,EVID_OSEVU!$A$1:$M$4972,8,FALSE)</f>
        <v>#N/A</v>
      </c>
      <c r="G283" s="45" t="e">
        <f>VLOOKUP($A283,EVID_OSEVU!$A$1:$M$4972,11,FALSE)</f>
        <v>#N/A</v>
      </c>
      <c r="H283" s="35"/>
      <c r="I283" s="48"/>
      <c r="J283" s="33" t="e">
        <f>VLOOKUP($A283,EVID_OSEVU!$A$1:$M$4972,11,FALSE)</f>
        <v>#N/A</v>
      </c>
      <c r="K283" s="39"/>
      <c r="L283" s="49"/>
      <c r="M283" s="89" t="e">
        <f t="shared" si="4"/>
        <v>#N/A</v>
      </c>
      <c r="N283" s="50"/>
      <c r="O283" s="37" t="e">
        <f>VLOOKUP(EVID_HNOJENI!N283,HNOJIVA_ALL!$A$2:$Z$3303,4,FALSE)</f>
        <v>#N/A</v>
      </c>
      <c r="P283" s="51" t="e">
        <f>ROUND(VLOOKUP(EVID_HNOJENI!N283,HNOJIVA_ALL!$A$2:$Z$3303,14,FALSE)*K283*IF(L283="t",10,IF(L283="kg",0.01,IF(L283="q",1,IF(L283="l",0.01*VLOOKUP(EVID_HNOJENI!N283,HNOJIVA_ALL!$A$2:$AE$3303,31,FALSE),"CHYBA")))),2)</f>
        <v>#N/A</v>
      </c>
      <c r="Q283" s="51" t="e">
        <f>ROUND(VLOOKUP(EVID_HNOJENI!N283,HNOJIVA_ALL!$A$2:$Z$3303,15,FALSE)*K283*IF(L283="t",10,IF(L283="kg",0.01,IF(L283="q",1,IF(L283="l",0.01*VLOOKUP(EVID_HNOJENI!N283,HNOJIVA_ALL!$A$2:$AE$3303,31,FALSE),"CHYBA")))),2)</f>
        <v>#N/A</v>
      </c>
      <c r="R283" s="51" t="e">
        <f>ROUND(VLOOKUP(EVID_HNOJENI!N283,HNOJIVA_ALL!$A$2:$Z$3303,16,FALSE)*K283*IF(L283="t",10,IF(L283="kg",0.01,IF(L283="q",1,IF(L283="l",0.01*VLOOKUP(EVID_HNOJENI!N283,HNOJIVA_ALL!$A$2:$AE$3303,31,FALSE),"CHYBA")))),2)</f>
        <v>#N/A</v>
      </c>
      <c r="S283" s="51" t="e">
        <f>ROUND(VLOOKUP(EVID_HNOJENI!N283,HNOJIVA_ALL!$A$2:$Z$3303,18,FALSE)*K283*IF(L283="t",10,IF(L283="kg",0.01,IF(L283="q",1,IF(L283="l",0.01*VLOOKUP(EVID_HNOJENI!N283,HNOJIVA_ALL!$A$2:$AE$3303,31,FALSE),"CHYBA")))),2)</f>
        <v>#N/A</v>
      </c>
      <c r="T283" s="51" t="e">
        <f>ROUND(VLOOKUP(EVID_HNOJENI!N283,HNOJIVA_ALL!$A$2:$Z$3303,17,FALSE)*K283*IF(L283="t",10,IF(L283="kg",0.01,IF(L283="q",1,IF(L283="l",0.01*VLOOKUP(EVID_HNOJENI!N283,HNOJIVA_ALL!$A$2:$AE$3303,31,FALSE),"CHYBA")))),2)</f>
        <v>#N/A</v>
      </c>
      <c r="U283" s="51" t="e">
        <f>ROUND(VLOOKUP(EVID_HNOJENI!N283,HNOJIVA_ALL!$A$2:$Z$3303,20,FALSE)*K283*IF(L283="t",10,IF(L283="kg",0.01,IF(L283="q",1,IF(L283="l",0.01*VLOOKUP(EVID_HNOJENI!N283,HNOJIVA_ALL!$A$2:$AE$3303,31,FALSE),"CHYBA")))),2)</f>
        <v>#N/A</v>
      </c>
    </row>
    <row r="284" spans="1:21" x14ac:dyDescent="0.2">
      <c r="A284" s="32"/>
      <c r="B284" s="45" t="e">
        <f>VLOOKUP($A284,EVID_OSEVU!$A$1:$M$4972,2,FALSE)</f>
        <v>#N/A</v>
      </c>
      <c r="C284" s="45" t="e">
        <f>VLOOKUP($A284,EVID_OSEVU!$A$1:$M$4972,3,FALSE)</f>
        <v>#N/A</v>
      </c>
      <c r="D284" s="45" t="e">
        <f>VLOOKUP($A284,EVID_OSEVU!$A$1:$M$4972,4,FALSE)</f>
        <v>#N/A</v>
      </c>
      <c r="E284" s="45" t="e">
        <f>VLOOKUP($A284,EVID_OSEVU!$A$1:$M$4972,7,FALSE)</f>
        <v>#N/A</v>
      </c>
      <c r="F284" s="45" t="e">
        <f>VLOOKUP($A284,EVID_OSEVU!$A$1:$M$4972,8,FALSE)</f>
        <v>#N/A</v>
      </c>
      <c r="G284" s="45" t="e">
        <f>VLOOKUP($A284,EVID_OSEVU!$A$1:$M$4972,11,FALSE)</f>
        <v>#N/A</v>
      </c>
      <c r="H284" s="35"/>
      <c r="I284" s="48"/>
      <c r="J284" s="33" t="e">
        <f>VLOOKUP($A284,EVID_OSEVU!$A$1:$M$4972,11,FALSE)</f>
        <v>#N/A</v>
      </c>
      <c r="K284" s="39"/>
      <c r="L284" s="49"/>
      <c r="M284" s="89" t="e">
        <f t="shared" si="4"/>
        <v>#N/A</v>
      </c>
      <c r="N284" s="50"/>
      <c r="O284" s="37" t="e">
        <f>VLOOKUP(EVID_HNOJENI!N284,HNOJIVA_ALL!$A$2:$Z$3303,4,FALSE)</f>
        <v>#N/A</v>
      </c>
      <c r="P284" s="51" t="e">
        <f>ROUND(VLOOKUP(EVID_HNOJENI!N284,HNOJIVA_ALL!$A$2:$Z$3303,14,FALSE)*K284*IF(L284="t",10,IF(L284="kg",0.01,IF(L284="q",1,IF(L284="l",0.01*VLOOKUP(EVID_HNOJENI!N284,HNOJIVA_ALL!$A$2:$AE$3303,31,FALSE),"CHYBA")))),2)</f>
        <v>#N/A</v>
      </c>
      <c r="Q284" s="51" t="e">
        <f>ROUND(VLOOKUP(EVID_HNOJENI!N284,HNOJIVA_ALL!$A$2:$Z$3303,15,FALSE)*K284*IF(L284="t",10,IF(L284="kg",0.01,IF(L284="q",1,IF(L284="l",0.01*VLOOKUP(EVID_HNOJENI!N284,HNOJIVA_ALL!$A$2:$AE$3303,31,FALSE),"CHYBA")))),2)</f>
        <v>#N/A</v>
      </c>
      <c r="R284" s="51" t="e">
        <f>ROUND(VLOOKUP(EVID_HNOJENI!N284,HNOJIVA_ALL!$A$2:$Z$3303,16,FALSE)*K284*IF(L284="t",10,IF(L284="kg",0.01,IF(L284="q",1,IF(L284="l",0.01*VLOOKUP(EVID_HNOJENI!N284,HNOJIVA_ALL!$A$2:$AE$3303,31,FALSE),"CHYBA")))),2)</f>
        <v>#N/A</v>
      </c>
      <c r="S284" s="51" t="e">
        <f>ROUND(VLOOKUP(EVID_HNOJENI!N284,HNOJIVA_ALL!$A$2:$Z$3303,18,FALSE)*K284*IF(L284="t",10,IF(L284="kg",0.01,IF(L284="q",1,IF(L284="l",0.01*VLOOKUP(EVID_HNOJENI!N284,HNOJIVA_ALL!$A$2:$AE$3303,31,FALSE),"CHYBA")))),2)</f>
        <v>#N/A</v>
      </c>
      <c r="T284" s="51" t="e">
        <f>ROUND(VLOOKUP(EVID_HNOJENI!N284,HNOJIVA_ALL!$A$2:$Z$3303,17,FALSE)*K284*IF(L284="t",10,IF(L284="kg",0.01,IF(L284="q",1,IF(L284="l",0.01*VLOOKUP(EVID_HNOJENI!N284,HNOJIVA_ALL!$A$2:$AE$3303,31,FALSE),"CHYBA")))),2)</f>
        <v>#N/A</v>
      </c>
      <c r="U284" s="51" t="e">
        <f>ROUND(VLOOKUP(EVID_HNOJENI!N284,HNOJIVA_ALL!$A$2:$Z$3303,20,FALSE)*K284*IF(L284="t",10,IF(L284="kg",0.01,IF(L284="q",1,IF(L284="l",0.01*VLOOKUP(EVID_HNOJENI!N284,HNOJIVA_ALL!$A$2:$AE$3303,31,FALSE),"CHYBA")))),2)</f>
        <v>#N/A</v>
      </c>
    </row>
    <row r="285" spans="1:21" x14ac:dyDescent="0.2">
      <c r="A285" s="32"/>
      <c r="B285" s="45" t="e">
        <f>VLOOKUP($A285,EVID_OSEVU!$A$1:$M$4972,2,FALSE)</f>
        <v>#N/A</v>
      </c>
      <c r="C285" s="45" t="e">
        <f>VLOOKUP($A285,EVID_OSEVU!$A$1:$M$4972,3,FALSE)</f>
        <v>#N/A</v>
      </c>
      <c r="D285" s="45" t="e">
        <f>VLOOKUP($A285,EVID_OSEVU!$A$1:$M$4972,4,FALSE)</f>
        <v>#N/A</v>
      </c>
      <c r="E285" s="45" t="e">
        <f>VLOOKUP($A285,EVID_OSEVU!$A$1:$M$4972,7,FALSE)</f>
        <v>#N/A</v>
      </c>
      <c r="F285" s="45" t="e">
        <f>VLOOKUP($A285,EVID_OSEVU!$A$1:$M$4972,8,FALSE)</f>
        <v>#N/A</v>
      </c>
      <c r="G285" s="45" t="e">
        <f>VLOOKUP($A285,EVID_OSEVU!$A$1:$M$4972,11,FALSE)</f>
        <v>#N/A</v>
      </c>
      <c r="H285" s="35"/>
      <c r="I285" s="48"/>
      <c r="J285" s="33" t="e">
        <f>VLOOKUP($A285,EVID_OSEVU!$A$1:$M$4972,11,FALSE)</f>
        <v>#N/A</v>
      </c>
      <c r="K285" s="39"/>
      <c r="L285" s="49"/>
      <c r="M285" s="89" t="e">
        <f t="shared" si="4"/>
        <v>#N/A</v>
      </c>
      <c r="N285" s="50"/>
      <c r="O285" s="37" t="e">
        <f>VLOOKUP(EVID_HNOJENI!N285,HNOJIVA_ALL!$A$2:$Z$3303,4,FALSE)</f>
        <v>#N/A</v>
      </c>
      <c r="P285" s="51" t="e">
        <f>ROUND(VLOOKUP(EVID_HNOJENI!N285,HNOJIVA_ALL!$A$2:$Z$3303,14,FALSE)*K285*IF(L285="t",10,IF(L285="kg",0.01,IF(L285="q",1,IF(L285="l",0.01*VLOOKUP(EVID_HNOJENI!N285,HNOJIVA_ALL!$A$2:$AE$3303,31,FALSE),"CHYBA")))),2)</f>
        <v>#N/A</v>
      </c>
      <c r="Q285" s="51" t="e">
        <f>ROUND(VLOOKUP(EVID_HNOJENI!N285,HNOJIVA_ALL!$A$2:$Z$3303,15,FALSE)*K285*IF(L285="t",10,IF(L285="kg",0.01,IF(L285="q",1,IF(L285="l",0.01*VLOOKUP(EVID_HNOJENI!N285,HNOJIVA_ALL!$A$2:$AE$3303,31,FALSE),"CHYBA")))),2)</f>
        <v>#N/A</v>
      </c>
      <c r="R285" s="51" t="e">
        <f>ROUND(VLOOKUP(EVID_HNOJENI!N285,HNOJIVA_ALL!$A$2:$Z$3303,16,FALSE)*K285*IF(L285="t",10,IF(L285="kg",0.01,IF(L285="q",1,IF(L285="l",0.01*VLOOKUP(EVID_HNOJENI!N285,HNOJIVA_ALL!$A$2:$AE$3303,31,FALSE),"CHYBA")))),2)</f>
        <v>#N/A</v>
      </c>
      <c r="S285" s="51" t="e">
        <f>ROUND(VLOOKUP(EVID_HNOJENI!N285,HNOJIVA_ALL!$A$2:$Z$3303,18,FALSE)*K285*IF(L285="t",10,IF(L285="kg",0.01,IF(L285="q",1,IF(L285="l",0.01*VLOOKUP(EVID_HNOJENI!N285,HNOJIVA_ALL!$A$2:$AE$3303,31,FALSE),"CHYBA")))),2)</f>
        <v>#N/A</v>
      </c>
      <c r="T285" s="51" t="e">
        <f>ROUND(VLOOKUP(EVID_HNOJENI!N285,HNOJIVA_ALL!$A$2:$Z$3303,17,FALSE)*K285*IF(L285="t",10,IF(L285="kg",0.01,IF(L285="q",1,IF(L285="l",0.01*VLOOKUP(EVID_HNOJENI!N285,HNOJIVA_ALL!$A$2:$AE$3303,31,FALSE),"CHYBA")))),2)</f>
        <v>#N/A</v>
      </c>
      <c r="U285" s="51" t="e">
        <f>ROUND(VLOOKUP(EVID_HNOJENI!N285,HNOJIVA_ALL!$A$2:$Z$3303,20,FALSE)*K285*IF(L285="t",10,IF(L285="kg",0.01,IF(L285="q",1,IF(L285="l",0.01*VLOOKUP(EVID_HNOJENI!N285,HNOJIVA_ALL!$A$2:$AE$3303,31,FALSE),"CHYBA")))),2)</f>
        <v>#N/A</v>
      </c>
    </row>
    <row r="286" spans="1:21" x14ac:dyDescent="0.2">
      <c r="A286" s="32"/>
      <c r="B286" s="45" t="e">
        <f>VLOOKUP($A286,EVID_OSEVU!$A$1:$M$4972,2,FALSE)</f>
        <v>#N/A</v>
      </c>
      <c r="C286" s="45" t="e">
        <f>VLOOKUP($A286,EVID_OSEVU!$A$1:$M$4972,3,FALSE)</f>
        <v>#N/A</v>
      </c>
      <c r="D286" s="45" t="e">
        <f>VLOOKUP($A286,EVID_OSEVU!$A$1:$M$4972,4,FALSE)</f>
        <v>#N/A</v>
      </c>
      <c r="E286" s="45" t="e">
        <f>VLOOKUP($A286,EVID_OSEVU!$A$1:$M$4972,7,FALSE)</f>
        <v>#N/A</v>
      </c>
      <c r="F286" s="45" t="e">
        <f>VLOOKUP($A286,EVID_OSEVU!$A$1:$M$4972,8,FALSE)</f>
        <v>#N/A</v>
      </c>
      <c r="G286" s="45" t="e">
        <f>VLOOKUP($A286,EVID_OSEVU!$A$1:$M$4972,11,FALSE)</f>
        <v>#N/A</v>
      </c>
      <c r="H286" s="35"/>
      <c r="I286" s="48"/>
      <c r="J286" s="33" t="e">
        <f>VLOOKUP($A286,EVID_OSEVU!$A$1:$M$4972,11,FALSE)</f>
        <v>#N/A</v>
      </c>
      <c r="K286" s="39"/>
      <c r="L286" s="49"/>
      <c r="M286" s="89" t="e">
        <f t="shared" si="4"/>
        <v>#N/A</v>
      </c>
      <c r="N286" s="50"/>
      <c r="O286" s="37" t="e">
        <f>VLOOKUP(EVID_HNOJENI!N286,HNOJIVA_ALL!$A$2:$Z$3303,4,FALSE)</f>
        <v>#N/A</v>
      </c>
      <c r="P286" s="51" t="e">
        <f>ROUND(VLOOKUP(EVID_HNOJENI!N286,HNOJIVA_ALL!$A$2:$Z$3303,14,FALSE)*K286*IF(L286="t",10,IF(L286="kg",0.01,IF(L286="q",1,IF(L286="l",0.01*VLOOKUP(EVID_HNOJENI!N286,HNOJIVA_ALL!$A$2:$AE$3303,31,FALSE),"CHYBA")))),2)</f>
        <v>#N/A</v>
      </c>
      <c r="Q286" s="51" t="e">
        <f>ROUND(VLOOKUP(EVID_HNOJENI!N286,HNOJIVA_ALL!$A$2:$Z$3303,15,FALSE)*K286*IF(L286="t",10,IF(L286="kg",0.01,IF(L286="q",1,IF(L286="l",0.01*VLOOKUP(EVID_HNOJENI!N286,HNOJIVA_ALL!$A$2:$AE$3303,31,FALSE),"CHYBA")))),2)</f>
        <v>#N/A</v>
      </c>
      <c r="R286" s="51" t="e">
        <f>ROUND(VLOOKUP(EVID_HNOJENI!N286,HNOJIVA_ALL!$A$2:$Z$3303,16,FALSE)*K286*IF(L286="t",10,IF(L286="kg",0.01,IF(L286="q",1,IF(L286="l",0.01*VLOOKUP(EVID_HNOJENI!N286,HNOJIVA_ALL!$A$2:$AE$3303,31,FALSE),"CHYBA")))),2)</f>
        <v>#N/A</v>
      </c>
      <c r="S286" s="51" t="e">
        <f>ROUND(VLOOKUP(EVID_HNOJENI!N286,HNOJIVA_ALL!$A$2:$Z$3303,18,FALSE)*K286*IF(L286="t",10,IF(L286="kg",0.01,IF(L286="q",1,IF(L286="l",0.01*VLOOKUP(EVID_HNOJENI!N286,HNOJIVA_ALL!$A$2:$AE$3303,31,FALSE),"CHYBA")))),2)</f>
        <v>#N/A</v>
      </c>
      <c r="T286" s="51" t="e">
        <f>ROUND(VLOOKUP(EVID_HNOJENI!N286,HNOJIVA_ALL!$A$2:$Z$3303,17,FALSE)*K286*IF(L286="t",10,IF(L286="kg",0.01,IF(L286="q",1,IF(L286="l",0.01*VLOOKUP(EVID_HNOJENI!N286,HNOJIVA_ALL!$A$2:$AE$3303,31,FALSE),"CHYBA")))),2)</f>
        <v>#N/A</v>
      </c>
      <c r="U286" s="51" t="e">
        <f>ROUND(VLOOKUP(EVID_HNOJENI!N286,HNOJIVA_ALL!$A$2:$Z$3303,20,FALSE)*K286*IF(L286="t",10,IF(L286="kg",0.01,IF(L286="q",1,IF(L286="l",0.01*VLOOKUP(EVID_HNOJENI!N286,HNOJIVA_ALL!$A$2:$AE$3303,31,FALSE),"CHYBA")))),2)</f>
        <v>#N/A</v>
      </c>
    </row>
    <row r="287" spans="1:21" x14ac:dyDescent="0.2">
      <c r="A287" s="32"/>
      <c r="B287" s="45" t="e">
        <f>VLOOKUP($A287,EVID_OSEVU!$A$1:$M$4972,2,FALSE)</f>
        <v>#N/A</v>
      </c>
      <c r="C287" s="45" t="e">
        <f>VLOOKUP($A287,EVID_OSEVU!$A$1:$M$4972,3,FALSE)</f>
        <v>#N/A</v>
      </c>
      <c r="D287" s="45" t="e">
        <f>VLOOKUP($A287,EVID_OSEVU!$A$1:$M$4972,4,FALSE)</f>
        <v>#N/A</v>
      </c>
      <c r="E287" s="45" t="e">
        <f>VLOOKUP($A287,EVID_OSEVU!$A$1:$M$4972,7,FALSE)</f>
        <v>#N/A</v>
      </c>
      <c r="F287" s="45" t="e">
        <f>VLOOKUP($A287,EVID_OSEVU!$A$1:$M$4972,8,FALSE)</f>
        <v>#N/A</v>
      </c>
      <c r="G287" s="45" t="e">
        <f>VLOOKUP($A287,EVID_OSEVU!$A$1:$M$4972,11,FALSE)</f>
        <v>#N/A</v>
      </c>
      <c r="H287" s="35"/>
      <c r="I287" s="48"/>
      <c r="J287" s="33" t="e">
        <f>VLOOKUP($A287,EVID_OSEVU!$A$1:$M$4972,11,FALSE)</f>
        <v>#N/A</v>
      </c>
      <c r="K287" s="39"/>
      <c r="L287" s="49"/>
      <c r="M287" s="89" t="e">
        <f t="shared" si="4"/>
        <v>#N/A</v>
      </c>
      <c r="N287" s="50"/>
      <c r="O287" s="37" t="e">
        <f>VLOOKUP(EVID_HNOJENI!N287,HNOJIVA_ALL!$A$2:$Z$3303,4,FALSE)</f>
        <v>#N/A</v>
      </c>
      <c r="P287" s="51" t="e">
        <f>ROUND(VLOOKUP(EVID_HNOJENI!N287,HNOJIVA_ALL!$A$2:$Z$3303,14,FALSE)*K287*IF(L287="t",10,IF(L287="kg",0.01,IF(L287="q",1,IF(L287="l",0.01*VLOOKUP(EVID_HNOJENI!N287,HNOJIVA_ALL!$A$2:$AE$3303,31,FALSE),"CHYBA")))),2)</f>
        <v>#N/A</v>
      </c>
      <c r="Q287" s="51" t="e">
        <f>ROUND(VLOOKUP(EVID_HNOJENI!N287,HNOJIVA_ALL!$A$2:$Z$3303,15,FALSE)*K287*IF(L287="t",10,IF(L287="kg",0.01,IF(L287="q",1,IF(L287="l",0.01*VLOOKUP(EVID_HNOJENI!N287,HNOJIVA_ALL!$A$2:$AE$3303,31,FALSE),"CHYBA")))),2)</f>
        <v>#N/A</v>
      </c>
      <c r="R287" s="51" t="e">
        <f>ROUND(VLOOKUP(EVID_HNOJENI!N287,HNOJIVA_ALL!$A$2:$Z$3303,16,FALSE)*K287*IF(L287="t",10,IF(L287="kg",0.01,IF(L287="q",1,IF(L287="l",0.01*VLOOKUP(EVID_HNOJENI!N287,HNOJIVA_ALL!$A$2:$AE$3303,31,FALSE),"CHYBA")))),2)</f>
        <v>#N/A</v>
      </c>
      <c r="S287" s="51" t="e">
        <f>ROUND(VLOOKUP(EVID_HNOJENI!N287,HNOJIVA_ALL!$A$2:$Z$3303,18,FALSE)*K287*IF(L287="t",10,IF(L287="kg",0.01,IF(L287="q",1,IF(L287="l",0.01*VLOOKUP(EVID_HNOJENI!N287,HNOJIVA_ALL!$A$2:$AE$3303,31,FALSE),"CHYBA")))),2)</f>
        <v>#N/A</v>
      </c>
      <c r="T287" s="51" t="e">
        <f>ROUND(VLOOKUP(EVID_HNOJENI!N287,HNOJIVA_ALL!$A$2:$Z$3303,17,FALSE)*K287*IF(L287="t",10,IF(L287="kg",0.01,IF(L287="q",1,IF(L287="l",0.01*VLOOKUP(EVID_HNOJENI!N287,HNOJIVA_ALL!$A$2:$AE$3303,31,FALSE),"CHYBA")))),2)</f>
        <v>#N/A</v>
      </c>
      <c r="U287" s="51" t="e">
        <f>ROUND(VLOOKUP(EVID_HNOJENI!N287,HNOJIVA_ALL!$A$2:$Z$3303,20,FALSE)*K287*IF(L287="t",10,IF(L287="kg",0.01,IF(L287="q",1,IF(L287="l",0.01*VLOOKUP(EVID_HNOJENI!N287,HNOJIVA_ALL!$A$2:$AE$3303,31,FALSE),"CHYBA")))),2)</f>
        <v>#N/A</v>
      </c>
    </row>
    <row r="288" spans="1:21" x14ac:dyDescent="0.2">
      <c r="A288" s="32"/>
      <c r="B288" s="45" t="e">
        <f>VLOOKUP($A288,EVID_OSEVU!$A$1:$M$4972,2,FALSE)</f>
        <v>#N/A</v>
      </c>
      <c r="C288" s="45" t="e">
        <f>VLOOKUP($A288,EVID_OSEVU!$A$1:$M$4972,3,FALSE)</f>
        <v>#N/A</v>
      </c>
      <c r="D288" s="45" t="e">
        <f>VLOOKUP($A288,EVID_OSEVU!$A$1:$M$4972,4,FALSE)</f>
        <v>#N/A</v>
      </c>
      <c r="E288" s="45" t="e">
        <f>VLOOKUP($A288,EVID_OSEVU!$A$1:$M$4972,7,FALSE)</f>
        <v>#N/A</v>
      </c>
      <c r="F288" s="45" t="e">
        <f>VLOOKUP($A288,EVID_OSEVU!$A$1:$M$4972,8,FALSE)</f>
        <v>#N/A</v>
      </c>
      <c r="G288" s="45" t="e">
        <f>VLOOKUP($A288,EVID_OSEVU!$A$1:$M$4972,11,FALSE)</f>
        <v>#N/A</v>
      </c>
      <c r="H288" s="35"/>
      <c r="I288" s="48"/>
      <c r="J288" s="33" t="e">
        <f>VLOOKUP($A288,EVID_OSEVU!$A$1:$M$4972,11,FALSE)</f>
        <v>#N/A</v>
      </c>
      <c r="K288" s="39"/>
      <c r="L288" s="49"/>
      <c r="M288" s="89" t="e">
        <f t="shared" si="4"/>
        <v>#N/A</v>
      </c>
      <c r="N288" s="50"/>
      <c r="O288" s="37" t="e">
        <f>VLOOKUP(EVID_HNOJENI!N288,HNOJIVA_ALL!$A$2:$Z$3303,4,FALSE)</f>
        <v>#N/A</v>
      </c>
      <c r="P288" s="51" t="e">
        <f>ROUND(VLOOKUP(EVID_HNOJENI!N288,HNOJIVA_ALL!$A$2:$Z$3303,14,FALSE)*K288*IF(L288="t",10,IF(L288="kg",0.01,IF(L288="q",1,IF(L288="l",0.01*VLOOKUP(EVID_HNOJENI!N288,HNOJIVA_ALL!$A$2:$AE$3303,31,FALSE),"CHYBA")))),2)</f>
        <v>#N/A</v>
      </c>
      <c r="Q288" s="51" t="e">
        <f>ROUND(VLOOKUP(EVID_HNOJENI!N288,HNOJIVA_ALL!$A$2:$Z$3303,15,FALSE)*K288*IF(L288="t",10,IF(L288="kg",0.01,IF(L288="q",1,IF(L288="l",0.01*VLOOKUP(EVID_HNOJENI!N288,HNOJIVA_ALL!$A$2:$AE$3303,31,FALSE),"CHYBA")))),2)</f>
        <v>#N/A</v>
      </c>
      <c r="R288" s="51" t="e">
        <f>ROUND(VLOOKUP(EVID_HNOJENI!N288,HNOJIVA_ALL!$A$2:$Z$3303,16,FALSE)*K288*IF(L288="t",10,IF(L288="kg",0.01,IF(L288="q",1,IF(L288="l",0.01*VLOOKUP(EVID_HNOJENI!N288,HNOJIVA_ALL!$A$2:$AE$3303,31,FALSE),"CHYBA")))),2)</f>
        <v>#N/A</v>
      </c>
      <c r="S288" s="51" t="e">
        <f>ROUND(VLOOKUP(EVID_HNOJENI!N288,HNOJIVA_ALL!$A$2:$Z$3303,18,FALSE)*K288*IF(L288="t",10,IF(L288="kg",0.01,IF(L288="q",1,IF(L288="l",0.01*VLOOKUP(EVID_HNOJENI!N288,HNOJIVA_ALL!$A$2:$AE$3303,31,FALSE),"CHYBA")))),2)</f>
        <v>#N/A</v>
      </c>
      <c r="T288" s="51" t="e">
        <f>ROUND(VLOOKUP(EVID_HNOJENI!N288,HNOJIVA_ALL!$A$2:$Z$3303,17,FALSE)*K288*IF(L288="t",10,IF(L288="kg",0.01,IF(L288="q",1,IF(L288="l",0.01*VLOOKUP(EVID_HNOJENI!N288,HNOJIVA_ALL!$A$2:$AE$3303,31,FALSE),"CHYBA")))),2)</f>
        <v>#N/A</v>
      </c>
      <c r="U288" s="51" t="e">
        <f>ROUND(VLOOKUP(EVID_HNOJENI!N288,HNOJIVA_ALL!$A$2:$Z$3303,20,FALSE)*K288*IF(L288="t",10,IF(L288="kg",0.01,IF(L288="q",1,IF(L288="l",0.01*VLOOKUP(EVID_HNOJENI!N288,HNOJIVA_ALL!$A$2:$AE$3303,31,FALSE),"CHYBA")))),2)</f>
        <v>#N/A</v>
      </c>
    </row>
    <row r="289" spans="1:21" x14ac:dyDescent="0.2">
      <c r="A289" s="32"/>
      <c r="B289" s="45" t="e">
        <f>VLOOKUP($A289,EVID_OSEVU!$A$1:$M$4972,2,FALSE)</f>
        <v>#N/A</v>
      </c>
      <c r="C289" s="45" t="e">
        <f>VLOOKUP($A289,EVID_OSEVU!$A$1:$M$4972,3,FALSE)</f>
        <v>#N/A</v>
      </c>
      <c r="D289" s="45" t="e">
        <f>VLOOKUP($A289,EVID_OSEVU!$A$1:$M$4972,4,FALSE)</f>
        <v>#N/A</v>
      </c>
      <c r="E289" s="45" t="e">
        <f>VLOOKUP($A289,EVID_OSEVU!$A$1:$M$4972,7,FALSE)</f>
        <v>#N/A</v>
      </c>
      <c r="F289" s="45" t="e">
        <f>VLOOKUP($A289,EVID_OSEVU!$A$1:$M$4972,8,FALSE)</f>
        <v>#N/A</v>
      </c>
      <c r="G289" s="45" t="e">
        <f>VLOOKUP($A289,EVID_OSEVU!$A$1:$M$4972,11,FALSE)</f>
        <v>#N/A</v>
      </c>
      <c r="H289" s="35"/>
      <c r="I289" s="48"/>
      <c r="J289" s="33" t="e">
        <f>VLOOKUP($A289,EVID_OSEVU!$A$1:$M$4972,11,FALSE)</f>
        <v>#N/A</v>
      </c>
      <c r="K289" s="39"/>
      <c r="L289" s="49"/>
      <c r="M289" s="89" t="e">
        <f t="shared" si="4"/>
        <v>#N/A</v>
      </c>
      <c r="N289" s="50"/>
      <c r="O289" s="37" t="e">
        <f>VLOOKUP(EVID_HNOJENI!N289,HNOJIVA_ALL!$A$2:$Z$3303,4,FALSE)</f>
        <v>#N/A</v>
      </c>
      <c r="P289" s="51" t="e">
        <f>ROUND(VLOOKUP(EVID_HNOJENI!N289,HNOJIVA_ALL!$A$2:$Z$3303,14,FALSE)*K289*IF(L289="t",10,IF(L289="kg",0.01,IF(L289="q",1,IF(L289="l",0.01*VLOOKUP(EVID_HNOJENI!N289,HNOJIVA_ALL!$A$2:$AE$3303,31,FALSE),"CHYBA")))),2)</f>
        <v>#N/A</v>
      </c>
      <c r="Q289" s="51" t="e">
        <f>ROUND(VLOOKUP(EVID_HNOJENI!N289,HNOJIVA_ALL!$A$2:$Z$3303,15,FALSE)*K289*IF(L289="t",10,IF(L289="kg",0.01,IF(L289="q",1,IF(L289="l",0.01*VLOOKUP(EVID_HNOJENI!N289,HNOJIVA_ALL!$A$2:$AE$3303,31,FALSE),"CHYBA")))),2)</f>
        <v>#N/A</v>
      </c>
      <c r="R289" s="51" t="e">
        <f>ROUND(VLOOKUP(EVID_HNOJENI!N289,HNOJIVA_ALL!$A$2:$Z$3303,16,FALSE)*K289*IF(L289="t",10,IF(L289="kg",0.01,IF(L289="q",1,IF(L289="l",0.01*VLOOKUP(EVID_HNOJENI!N289,HNOJIVA_ALL!$A$2:$AE$3303,31,FALSE),"CHYBA")))),2)</f>
        <v>#N/A</v>
      </c>
      <c r="S289" s="51" t="e">
        <f>ROUND(VLOOKUP(EVID_HNOJENI!N289,HNOJIVA_ALL!$A$2:$Z$3303,18,FALSE)*K289*IF(L289="t",10,IF(L289="kg",0.01,IF(L289="q",1,IF(L289="l",0.01*VLOOKUP(EVID_HNOJENI!N289,HNOJIVA_ALL!$A$2:$AE$3303,31,FALSE),"CHYBA")))),2)</f>
        <v>#N/A</v>
      </c>
      <c r="T289" s="51" t="e">
        <f>ROUND(VLOOKUP(EVID_HNOJENI!N289,HNOJIVA_ALL!$A$2:$Z$3303,17,FALSE)*K289*IF(L289="t",10,IF(L289="kg",0.01,IF(L289="q",1,IF(L289="l",0.01*VLOOKUP(EVID_HNOJENI!N289,HNOJIVA_ALL!$A$2:$AE$3303,31,FALSE),"CHYBA")))),2)</f>
        <v>#N/A</v>
      </c>
      <c r="U289" s="51" t="e">
        <f>ROUND(VLOOKUP(EVID_HNOJENI!N289,HNOJIVA_ALL!$A$2:$Z$3303,20,FALSE)*K289*IF(L289="t",10,IF(L289="kg",0.01,IF(L289="q",1,IF(L289="l",0.01*VLOOKUP(EVID_HNOJENI!N289,HNOJIVA_ALL!$A$2:$AE$3303,31,FALSE),"CHYBA")))),2)</f>
        <v>#N/A</v>
      </c>
    </row>
    <row r="290" spans="1:21" x14ac:dyDescent="0.2">
      <c r="A290" s="32"/>
      <c r="B290" s="45" t="e">
        <f>VLOOKUP($A290,EVID_OSEVU!$A$1:$M$4972,2,FALSE)</f>
        <v>#N/A</v>
      </c>
      <c r="C290" s="45" t="e">
        <f>VLOOKUP($A290,EVID_OSEVU!$A$1:$M$4972,3,FALSE)</f>
        <v>#N/A</v>
      </c>
      <c r="D290" s="45" t="e">
        <f>VLOOKUP($A290,EVID_OSEVU!$A$1:$M$4972,4,FALSE)</f>
        <v>#N/A</v>
      </c>
      <c r="E290" s="45" t="e">
        <f>VLOOKUP($A290,EVID_OSEVU!$A$1:$M$4972,7,FALSE)</f>
        <v>#N/A</v>
      </c>
      <c r="F290" s="45" t="e">
        <f>VLOOKUP($A290,EVID_OSEVU!$A$1:$M$4972,8,FALSE)</f>
        <v>#N/A</v>
      </c>
      <c r="G290" s="45" t="e">
        <f>VLOOKUP($A290,EVID_OSEVU!$A$1:$M$4972,11,FALSE)</f>
        <v>#N/A</v>
      </c>
      <c r="H290" s="35"/>
      <c r="I290" s="48"/>
      <c r="J290" s="33" t="e">
        <f>VLOOKUP($A290,EVID_OSEVU!$A$1:$M$4972,11,FALSE)</f>
        <v>#N/A</v>
      </c>
      <c r="K290" s="39"/>
      <c r="L290" s="49"/>
      <c r="M290" s="89" t="e">
        <f t="shared" si="4"/>
        <v>#N/A</v>
      </c>
      <c r="N290" s="50"/>
      <c r="O290" s="37" t="e">
        <f>VLOOKUP(EVID_HNOJENI!N290,HNOJIVA_ALL!$A$2:$Z$3303,4,FALSE)</f>
        <v>#N/A</v>
      </c>
      <c r="P290" s="51" t="e">
        <f>ROUND(VLOOKUP(EVID_HNOJENI!N290,HNOJIVA_ALL!$A$2:$Z$3303,14,FALSE)*K290*IF(L290="t",10,IF(L290="kg",0.01,IF(L290="q",1,IF(L290="l",0.01*VLOOKUP(EVID_HNOJENI!N290,HNOJIVA_ALL!$A$2:$AE$3303,31,FALSE),"CHYBA")))),2)</f>
        <v>#N/A</v>
      </c>
      <c r="Q290" s="51" t="e">
        <f>ROUND(VLOOKUP(EVID_HNOJENI!N290,HNOJIVA_ALL!$A$2:$Z$3303,15,FALSE)*K290*IF(L290="t",10,IF(L290="kg",0.01,IF(L290="q",1,IF(L290="l",0.01*VLOOKUP(EVID_HNOJENI!N290,HNOJIVA_ALL!$A$2:$AE$3303,31,FALSE),"CHYBA")))),2)</f>
        <v>#N/A</v>
      </c>
      <c r="R290" s="51" t="e">
        <f>ROUND(VLOOKUP(EVID_HNOJENI!N290,HNOJIVA_ALL!$A$2:$Z$3303,16,FALSE)*K290*IF(L290="t",10,IF(L290="kg",0.01,IF(L290="q",1,IF(L290="l",0.01*VLOOKUP(EVID_HNOJENI!N290,HNOJIVA_ALL!$A$2:$AE$3303,31,FALSE),"CHYBA")))),2)</f>
        <v>#N/A</v>
      </c>
      <c r="S290" s="51" t="e">
        <f>ROUND(VLOOKUP(EVID_HNOJENI!N290,HNOJIVA_ALL!$A$2:$Z$3303,18,FALSE)*K290*IF(L290="t",10,IF(L290="kg",0.01,IF(L290="q",1,IF(L290="l",0.01*VLOOKUP(EVID_HNOJENI!N290,HNOJIVA_ALL!$A$2:$AE$3303,31,FALSE),"CHYBA")))),2)</f>
        <v>#N/A</v>
      </c>
      <c r="T290" s="51" t="e">
        <f>ROUND(VLOOKUP(EVID_HNOJENI!N290,HNOJIVA_ALL!$A$2:$Z$3303,17,FALSE)*K290*IF(L290="t",10,IF(L290="kg",0.01,IF(L290="q",1,IF(L290="l",0.01*VLOOKUP(EVID_HNOJENI!N290,HNOJIVA_ALL!$A$2:$AE$3303,31,FALSE),"CHYBA")))),2)</f>
        <v>#N/A</v>
      </c>
      <c r="U290" s="51" t="e">
        <f>ROUND(VLOOKUP(EVID_HNOJENI!N290,HNOJIVA_ALL!$A$2:$Z$3303,20,FALSE)*K290*IF(L290="t",10,IF(L290="kg",0.01,IF(L290="q",1,IF(L290="l",0.01*VLOOKUP(EVID_HNOJENI!N290,HNOJIVA_ALL!$A$2:$AE$3303,31,FALSE),"CHYBA")))),2)</f>
        <v>#N/A</v>
      </c>
    </row>
    <row r="291" spans="1:21" x14ac:dyDescent="0.2">
      <c r="A291" s="32"/>
      <c r="B291" s="45" t="e">
        <f>VLOOKUP($A291,EVID_OSEVU!$A$1:$M$4972,2,FALSE)</f>
        <v>#N/A</v>
      </c>
      <c r="C291" s="45" t="e">
        <f>VLOOKUP($A291,EVID_OSEVU!$A$1:$M$4972,3,FALSE)</f>
        <v>#N/A</v>
      </c>
      <c r="D291" s="45" t="e">
        <f>VLOOKUP($A291,EVID_OSEVU!$A$1:$M$4972,4,FALSE)</f>
        <v>#N/A</v>
      </c>
      <c r="E291" s="45" t="e">
        <f>VLOOKUP($A291,EVID_OSEVU!$A$1:$M$4972,7,FALSE)</f>
        <v>#N/A</v>
      </c>
      <c r="F291" s="45" t="e">
        <f>VLOOKUP($A291,EVID_OSEVU!$A$1:$M$4972,8,FALSE)</f>
        <v>#N/A</v>
      </c>
      <c r="G291" s="45" t="e">
        <f>VLOOKUP($A291,EVID_OSEVU!$A$1:$M$4972,11,FALSE)</f>
        <v>#N/A</v>
      </c>
      <c r="H291" s="35"/>
      <c r="I291" s="48"/>
      <c r="J291" s="33" t="e">
        <f>VLOOKUP($A291,EVID_OSEVU!$A$1:$M$4972,11,FALSE)</f>
        <v>#N/A</v>
      </c>
      <c r="K291" s="39"/>
      <c r="L291" s="49"/>
      <c r="M291" s="89" t="e">
        <f t="shared" si="4"/>
        <v>#N/A</v>
      </c>
      <c r="N291" s="50"/>
      <c r="O291" s="37" t="e">
        <f>VLOOKUP(EVID_HNOJENI!N291,HNOJIVA_ALL!$A$2:$Z$3303,4,FALSE)</f>
        <v>#N/A</v>
      </c>
      <c r="P291" s="51" t="e">
        <f>ROUND(VLOOKUP(EVID_HNOJENI!N291,HNOJIVA_ALL!$A$2:$Z$3303,14,FALSE)*K291*IF(L291="t",10,IF(L291="kg",0.01,IF(L291="q",1,IF(L291="l",0.01*VLOOKUP(EVID_HNOJENI!N291,HNOJIVA_ALL!$A$2:$AE$3303,31,FALSE),"CHYBA")))),2)</f>
        <v>#N/A</v>
      </c>
      <c r="Q291" s="51" t="e">
        <f>ROUND(VLOOKUP(EVID_HNOJENI!N291,HNOJIVA_ALL!$A$2:$Z$3303,15,FALSE)*K291*IF(L291="t",10,IF(L291="kg",0.01,IF(L291="q",1,IF(L291="l",0.01*VLOOKUP(EVID_HNOJENI!N291,HNOJIVA_ALL!$A$2:$AE$3303,31,FALSE),"CHYBA")))),2)</f>
        <v>#N/A</v>
      </c>
      <c r="R291" s="51" t="e">
        <f>ROUND(VLOOKUP(EVID_HNOJENI!N291,HNOJIVA_ALL!$A$2:$Z$3303,16,FALSE)*K291*IF(L291="t",10,IF(L291="kg",0.01,IF(L291="q",1,IF(L291="l",0.01*VLOOKUP(EVID_HNOJENI!N291,HNOJIVA_ALL!$A$2:$AE$3303,31,FALSE),"CHYBA")))),2)</f>
        <v>#N/A</v>
      </c>
      <c r="S291" s="51" t="e">
        <f>ROUND(VLOOKUP(EVID_HNOJENI!N291,HNOJIVA_ALL!$A$2:$Z$3303,18,FALSE)*K291*IF(L291="t",10,IF(L291="kg",0.01,IF(L291="q",1,IF(L291="l",0.01*VLOOKUP(EVID_HNOJENI!N291,HNOJIVA_ALL!$A$2:$AE$3303,31,FALSE),"CHYBA")))),2)</f>
        <v>#N/A</v>
      </c>
      <c r="T291" s="51" t="e">
        <f>ROUND(VLOOKUP(EVID_HNOJENI!N291,HNOJIVA_ALL!$A$2:$Z$3303,17,FALSE)*K291*IF(L291="t",10,IF(L291="kg",0.01,IF(L291="q",1,IF(L291="l",0.01*VLOOKUP(EVID_HNOJENI!N291,HNOJIVA_ALL!$A$2:$AE$3303,31,FALSE),"CHYBA")))),2)</f>
        <v>#N/A</v>
      </c>
      <c r="U291" s="51" t="e">
        <f>ROUND(VLOOKUP(EVID_HNOJENI!N291,HNOJIVA_ALL!$A$2:$Z$3303,20,FALSE)*K291*IF(L291="t",10,IF(L291="kg",0.01,IF(L291="q",1,IF(L291="l",0.01*VLOOKUP(EVID_HNOJENI!N291,HNOJIVA_ALL!$A$2:$AE$3303,31,FALSE),"CHYBA")))),2)</f>
        <v>#N/A</v>
      </c>
    </row>
    <row r="292" spans="1:21" x14ac:dyDescent="0.2">
      <c r="A292" s="32"/>
      <c r="B292" s="45" t="e">
        <f>VLOOKUP($A292,EVID_OSEVU!$A$1:$M$4972,2,FALSE)</f>
        <v>#N/A</v>
      </c>
      <c r="C292" s="45" t="e">
        <f>VLOOKUP($A292,EVID_OSEVU!$A$1:$M$4972,3,FALSE)</f>
        <v>#N/A</v>
      </c>
      <c r="D292" s="45" t="e">
        <f>VLOOKUP($A292,EVID_OSEVU!$A$1:$M$4972,4,FALSE)</f>
        <v>#N/A</v>
      </c>
      <c r="E292" s="45" t="e">
        <f>VLOOKUP($A292,EVID_OSEVU!$A$1:$M$4972,7,FALSE)</f>
        <v>#N/A</v>
      </c>
      <c r="F292" s="45" t="e">
        <f>VLOOKUP($A292,EVID_OSEVU!$A$1:$M$4972,8,FALSE)</f>
        <v>#N/A</v>
      </c>
      <c r="G292" s="45" t="e">
        <f>VLOOKUP($A292,EVID_OSEVU!$A$1:$M$4972,11,FALSE)</f>
        <v>#N/A</v>
      </c>
      <c r="H292" s="35"/>
      <c r="I292" s="48"/>
      <c r="J292" s="33" t="e">
        <f>VLOOKUP($A292,EVID_OSEVU!$A$1:$M$4972,11,FALSE)</f>
        <v>#N/A</v>
      </c>
      <c r="K292" s="39"/>
      <c r="L292" s="49"/>
      <c r="M292" s="89" t="e">
        <f t="shared" si="4"/>
        <v>#N/A</v>
      </c>
      <c r="N292" s="50"/>
      <c r="O292" s="37" t="e">
        <f>VLOOKUP(EVID_HNOJENI!N292,HNOJIVA_ALL!$A$2:$Z$3303,4,FALSE)</f>
        <v>#N/A</v>
      </c>
      <c r="P292" s="51" t="e">
        <f>ROUND(VLOOKUP(EVID_HNOJENI!N292,HNOJIVA_ALL!$A$2:$Z$3303,14,FALSE)*K292*IF(L292="t",10,IF(L292="kg",0.01,IF(L292="q",1,IF(L292="l",0.01*VLOOKUP(EVID_HNOJENI!N292,HNOJIVA_ALL!$A$2:$AE$3303,31,FALSE),"CHYBA")))),2)</f>
        <v>#N/A</v>
      </c>
      <c r="Q292" s="51" t="e">
        <f>ROUND(VLOOKUP(EVID_HNOJENI!N292,HNOJIVA_ALL!$A$2:$Z$3303,15,FALSE)*K292*IF(L292="t",10,IF(L292="kg",0.01,IF(L292="q",1,IF(L292="l",0.01*VLOOKUP(EVID_HNOJENI!N292,HNOJIVA_ALL!$A$2:$AE$3303,31,FALSE),"CHYBA")))),2)</f>
        <v>#N/A</v>
      </c>
      <c r="R292" s="51" t="e">
        <f>ROUND(VLOOKUP(EVID_HNOJENI!N292,HNOJIVA_ALL!$A$2:$Z$3303,16,FALSE)*K292*IF(L292="t",10,IF(L292="kg",0.01,IF(L292="q",1,IF(L292="l",0.01*VLOOKUP(EVID_HNOJENI!N292,HNOJIVA_ALL!$A$2:$AE$3303,31,FALSE),"CHYBA")))),2)</f>
        <v>#N/A</v>
      </c>
      <c r="S292" s="51" t="e">
        <f>ROUND(VLOOKUP(EVID_HNOJENI!N292,HNOJIVA_ALL!$A$2:$Z$3303,18,FALSE)*K292*IF(L292="t",10,IF(L292="kg",0.01,IF(L292="q",1,IF(L292="l",0.01*VLOOKUP(EVID_HNOJENI!N292,HNOJIVA_ALL!$A$2:$AE$3303,31,FALSE),"CHYBA")))),2)</f>
        <v>#N/A</v>
      </c>
      <c r="T292" s="51" t="e">
        <f>ROUND(VLOOKUP(EVID_HNOJENI!N292,HNOJIVA_ALL!$A$2:$Z$3303,17,FALSE)*K292*IF(L292="t",10,IF(L292="kg",0.01,IF(L292="q",1,IF(L292="l",0.01*VLOOKUP(EVID_HNOJENI!N292,HNOJIVA_ALL!$A$2:$AE$3303,31,FALSE),"CHYBA")))),2)</f>
        <v>#N/A</v>
      </c>
      <c r="U292" s="51" t="e">
        <f>ROUND(VLOOKUP(EVID_HNOJENI!N292,HNOJIVA_ALL!$A$2:$Z$3303,20,FALSE)*K292*IF(L292="t",10,IF(L292="kg",0.01,IF(L292="q",1,IF(L292="l",0.01*VLOOKUP(EVID_HNOJENI!N292,HNOJIVA_ALL!$A$2:$AE$3303,31,FALSE),"CHYBA")))),2)</f>
        <v>#N/A</v>
      </c>
    </row>
    <row r="293" spans="1:21" x14ac:dyDescent="0.2">
      <c r="A293" s="32"/>
      <c r="B293" s="45" t="e">
        <f>VLOOKUP($A293,EVID_OSEVU!$A$1:$M$4972,2,FALSE)</f>
        <v>#N/A</v>
      </c>
      <c r="C293" s="45" t="e">
        <f>VLOOKUP($A293,EVID_OSEVU!$A$1:$M$4972,3,FALSE)</f>
        <v>#N/A</v>
      </c>
      <c r="D293" s="45" t="e">
        <f>VLOOKUP($A293,EVID_OSEVU!$A$1:$M$4972,4,FALSE)</f>
        <v>#N/A</v>
      </c>
      <c r="E293" s="45" t="e">
        <f>VLOOKUP($A293,EVID_OSEVU!$A$1:$M$4972,7,FALSE)</f>
        <v>#N/A</v>
      </c>
      <c r="F293" s="45" t="e">
        <f>VLOOKUP($A293,EVID_OSEVU!$A$1:$M$4972,8,FALSE)</f>
        <v>#N/A</v>
      </c>
      <c r="G293" s="45" t="e">
        <f>VLOOKUP($A293,EVID_OSEVU!$A$1:$M$4972,11,FALSE)</f>
        <v>#N/A</v>
      </c>
      <c r="H293" s="35"/>
      <c r="I293" s="48"/>
      <c r="J293" s="33" t="e">
        <f>VLOOKUP($A293,EVID_OSEVU!$A$1:$M$4972,11,FALSE)</f>
        <v>#N/A</v>
      </c>
      <c r="K293" s="39"/>
      <c r="L293" s="49"/>
      <c r="M293" s="89" t="e">
        <f t="shared" si="4"/>
        <v>#N/A</v>
      </c>
      <c r="N293" s="50"/>
      <c r="O293" s="37" t="e">
        <f>VLOOKUP(EVID_HNOJENI!N293,HNOJIVA_ALL!$A$2:$Z$3303,4,FALSE)</f>
        <v>#N/A</v>
      </c>
      <c r="P293" s="51" t="e">
        <f>ROUND(VLOOKUP(EVID_HNOJENI!N293,HNOJIVA_ALL!$A$2:$Z$3303,14,FALSE)*K293*IF(L293="t",10,IF(L293="kg",0.01,IF(L293="q",1,IF(L293="l",0.01*VLOOKUP(EVID_HNOJENI!N293,HNOJIVA_ALL!$A$2:$AE$3303,31,FALSE),"CHYBA")))),2)</f>
        <v>#N/A</v>
      </c>
      <c r="Q293" s="51" t="e">
        <f>ROUND(VLOOKUP(EVID_HNOJENI!N293,HNOJIVA_ALL!$A$2:$Z$3303,15,FALSE)*K293*IF(L293="t",10,IF(L293="kg",0.01,IF(L293="q",1,IF(L293="l",0.01*VLOOKUP(EVID_HNOJENI!N293,HNOJIVA_ALL!$A$2:$AE$3303,31,FALSE),"CHYBA")))),2)</f>
        <v>#N/A</v>
      </c>
      <c r="R293" s="51" t="e">
        <f>ROUND(VLOOKUP(EVID_HNOJENI!N293,HNOJIVA_ALL!$A$2:$Z$3303,16,FALSE)*K293*IF(L293="t",10,IF(L293="kg",0.01,IF(L293="q",1,IF(L293="l",0.01*VLOOKUP(EVID_HNOJENI!N293,HNOJIVA_ALL!$A$2:$AE$3303,31,FALSE),"CHYBA")))),2)</f>
        <v>#N/A</v>
      </c>
      <c r="S293" s="51" t="e">
        <f>ROUND(VLOOKUP(EVID_HNOJENI!N293,HNOJIVA_ALL!$A$2:$Z$3303,18,FALSE)*K293*IF(L293="t",10,IF(L293="kg",0.01,IF(L293="q",1,IF(L293="l",0.01*VLOOKUP(EVID_HNOJENI!N293,HNOJIVA_ALL!$A$2:$AE$3303,31,FALSE),"CHYBA")))),2)</f>
        <v>#N/A</v>
      </c>
      <c r="T293" s="51" t="e">
        <f>ROUND(VLOOKUP(EVID_HNOJENI!N293,HNOJIVA_ALL!$A$2:$Z$3303,17,FALSE)*K293*IF(L293="t",10,IF(L293="kg",0.01,IF(L293="q",1,IF(L293="l",0.01*VLOOKUP(EVID_HNOJENI!N293,HNOJIVA_ALL!$A$2:$AE$3303,31,FALSE),"CHYBA")))),2)</f>
        <v>#N/A</v>
      </c>
      <c r="U293" s="51" t="e">
        <f>ROUND(VLOOKUP(EVID_HNOJENI!N293,HNOJIVA_ALL!$A$2:$Z$3303,20,FALSE)*K293*IF(L293="t",10,IF(L293="kg",0.01,IF(L293="q",1,IF(L293="l",0.01*VLOOKUP(EVID_HNOJENI!N293,HNOJIVA_ALL!$A$2:$AE$3303,31,FALSE),"CHYBA")))),2)</f>
        <v>#N/A</v>
      </c>
    </row>
    <row r="294" spans="1:21" x14ac:dyDescent="0.2">
      <c r="A294" s="32"/>
      <c r="B294" s="45" t="e">
        <f>VLOOKUP($A294,EVID_OSEVU!$A$1:$M$4972,2,FALSE)</f>
        <v>#N/A</v>
      </c>
      <c r="C294" s="45" t="e">
        <f>VLOOKUP($A294,EVID_OSEVU!$A$1:$M$4972,3,FALSE)</f>
        <v>#N/A</v>
      </c>
      <c r="D294" s="45" t="e">
        <f>VLOOKUP($A294,EVID_OSEVU!$A$1:$M$4972,4,FALSE)</f>
        <v>#N/A</v>
      </c>
      <c r="E294" s="45" t="e">
        <f>VLOOKUP($A294,EVID_OSEVU!$A$1:$M$4972,7,FALSE)</f>
        <v>#N/A</v>
      </c>
      <c r="F294" s="45" t="e">
        <f>VLOOKUP($A294,EVID_OSEVU!$A$1:$M$4972,8,FALSE)</f>
        <v>#N/A</v>
      </c>
      <c r="G294" s="45" t="e">
        <f>VLOOKUP($A294,EVID_OSEVU!$A$1:$M$4972,11,FALSE)</f>
        <v>#N/A</v>
      </c>
      <c r="H294" s="35"/>
      <c r="I294" s="48"/>
      <c r="J294" s="33" t="e">
        <f>VLOOKUP($A294,EVID_OSEVU!$A$1:$M$4972,11,FALSE)</f>
        <v>#N/A</v>
      </c>
      <c r="K294" s="39"/>
      <c r="L294" s="49"/>
      <c r="M294" s="89" t="e">
        <f t="shared" si="4"/>
        <v>#N/A</v>
      </c>
      <c r="N294" s="50"/>
      <c r="O294" s="37" t="e">
        <f>VLOOKUP(EVID_HNOJENI!N294,HNOJIVA_ALL!$A$2:$Z$3303,4,FALSE)</f>
        <v>#N/A</v>
      </c>
      <c r="P294" s="51" t="e">
        <f>ROUND(VLOOKUP(EVID_HNOJENI!N294,HNOJIVA_ALL!$A$2:$Z$3303,14,FALSE)*K294*IF(L294="t",10,IF(L294="kg",0.01,IF(L294="q",1,IF(L294="l",0.01*VLOOKUP(EVID_HNOJENI!N294,HNOJIVA_ALL!$A$2:$AE$3303,31,FALSE),"CHYBA")))),2)</f>
        <v>#N/A</v>
      </c>
      <c r="Q294" s="51" t="e">
        <f>ROUND(VLOOKUP(EVID_HNOJENI!N294,HNOJIVA_ALL!$A$2:$Z$3303,15,FALSE)*K294*IF(L294="t",10,IF(L294="kg",0.01,IF(L294="q",1,IF(L294="l",0.01*VLOOKUP(EVID_HNOJENI!N294,HNOJIVA_ALL!$A$2:$AE$3303,31,FALSE),"CHYBA")))),2)</f>
        <v>#N/A</v>
      </c>
      <c r="R294" s="51" t="e">
        <f>ROUND(VLOOKUP(EVID_HNOJENI!N294,HNOJIVA_ALL!$A$2:$Z$3303,16,FALSE)*K294*IF(L294="t",10,IF(L294="kg",0.01,IF(L294="q",1,IF(L294="l",0.01*VLOOKUP(EVID_HNOJENI!N294,HNOJIVA_ALL!$A$2:$AE$3303,31,FALSE),"CHYBA")))),2)</f>
        <v>#N/A</v>
      </c>
      <c r="S294" s="51" t="e">
        <f>ROUND(VLOOKUP(EVID_HNOJENI!N294,HNOJIVA_ALL!$A$2:$Z$3303,18,FALSE)*K294*IF(L294="t",10,IF(L294="kg",0.01,IF(L294="q",1,IF(L294="l",0.01*VLOOKUP(EVID_HNOJENI!N294,HNOJIVA_ALL!$A$2:$AE$3303,31,FALSE),"CHYBA")))),2)</f>
        <v>#N/A</v>
      </c>
      <c r="T294" s="51" t="e">
        <f>ROUND(VLOOKUP(EVID_HNOJENI!N294,HNOJIVA_ALL!$A$2:$Z$3303,17,FALSE)*K294*IF(L294="t",10,IF(L294="kg",0.01,IF(L294="q",1,IF(L294="l",0.01*VLOOKUP(EVID_HNOJENI!N294,HNOJIVA_ALL!$A$2:$AE$3303,31,FALSE),"CHYBA")))),2)</f>
        <v>#N/A</v>
      </c>
      <c r="U294" s="51" t="e">
        <f>ROUND(VLOOKUP(EVID_HNOJENI!N294,HNOJIVA_ALL!$A$2:$Z$3303,20,FALSE)*K294*IF(L294="t",10,IF(L294="kg",0.01,IF(L294="q",1,IF(L294="l",0.01*VLOOKUP(EVID_HNOJENI!N294,HNOJIVA_ALL!$A$2:$AE$3303,31,FALSE),"CHYBA")))),2)</f>
        <v>#N/A</v>
      </c>
    </row>
    <row r="295" spans="1:21" x14ac:dyDescent="0.2">
      <c r="A295" s="32"/>
      <c r="B295" s="45" t="e">
        <f>VLOOKUP($A295,EVID_OSEVU!$A$1:$M$4972,2,FALSE)</f>
        <v>#N/A</v>
      </c>
      <c r="C295" s="45" t="e">
        <f>VLOOKUP($A295,EVID_OSEVU!$A$1:$M$4972,3,FALSE)</f>
        <v>#N/A</v>
      </c>
      <c r="D295" s="45" t="e">
        <f>VLOOKUP($A295,EVID_OSEVU!$A$1:$M$4972,4,FALSE)</f>
        <v>#N/A</v>
      </c>
      <c r="E295" s="45" t="e">
        <f>VLOOKUP($A295,EVID_OSEVU!$A$1:$M$4972,7,FALSE)</f>
        <v>#N/A</v>
      </c>
      <c r="F295" s="45" t="e">
        <f>VLOOKUP($A295,EVID_OSEVU!$A$1:$M$4972,8,FALSE)</f>
        <v>#N/A</v>
      </c>
      <c r="G295" s="45" t="e">
        <f>VLOOKUP($A295,EVID_OSEVU!$A$1:$M$4972,11,FALSE)</f>
        <v>#N/A</v>
      </c>
      <c r="H295" s="35"/>
      <c r="I295" s="48"/>
      <c r="J295" s="33" t="e">
        <f>VLOOKUP($A295,EVID_OSEVU!$A$1:$M$4972,11,FALSE)</f>
        <v>#N/A</v>
      </c>
      <c r="K295" s="39"/>
      <c r="L295" s="49"/>
      <c r="M295" s="89" t="e">
        <f t="shared" si="4"/>
        <v>#N/A</v>
      </c>
      <c r="N295" s="50"/>
      <c r="O295" s="37" t="e">
        <f>VLOOKUP(EVID_HNOJENI!N295,HNOJIVA_ALL!$A$2:$Z$3303,4,FALSE)</f>
        <v>#N/A</v>
      </c>
      <c r="P295" s="51" t="e">
        <f>ROUND(VLOOKUP(EVID_HNOJENI!N295,HNOJIVA_ALL!$A$2:$Z$3303,14,FALSE)*K295*IF(L295="t",10,IF(L295="kg",0.01,IF(L295="q",1,IF(L295="l",0.01*VLOOKUP(EVID_HNOJENI!N295,HNOJIVA_ALL!$A$2:$AE$3303,31,FALSE),"CHYBA")))),2)</f>
        <v>#N/A</v>
      </c>
      <c r="Q295" s="51" t="e">
        <f>ROUND(VLOOKUP(EVID_HNOJENI!N295,HNOJIVA_ALL!$A$2:$Z$3303,15,FALSE)*K295*IF(L295="t",10,IF(L295="kg",0.01,IF(L295="q",1,IF(L295="l",0.01*VLOOKUP(EVID_HNOJENI!N295,HNOJIVA_ALL!$A$2:$AE$3303,31,FALSE),"CHYBA")))),2)</f>
        <v>#N/A</v>
      </c>
      <c r="R295" s="51" t="e">
        <f>ROUND(VLOOKUP(EVID_HNOJENI!N295,HNOJIVA_ALL!$A$2:$Z$3303,16,FALSE)*K295*IF(L295="t",10,IF(L295="kg",0.01,IF(L295="q",1,IF(L295="l",0.01*VLOOKUP(EVID_HNOJENI!N295,HNOJIVA_ALL!$A$2:$AE$3303,31,FALSE),"CHYBA")))),2)</f>
        <v>#N/A</v>
      </c>
      <c r="S295" s="51" t="e">
        <f>ROUND(VLOOKUP(EVID_HNOJENI!N295,HNOJIVA_ALL!$A$2:$Z$3303,18,FALSE)*K295*IF(L295="t",10,IF(L295="kg",0.01,IF(L295="q",1,IF(L295="l",0.01*VLOOKUP(EVID_HNOJENI!N295,HNOJIVA_ALL!$A$2:$AE$3303,31,FALSE),"CHYBA")))),2)</f>
        <v>#N/A</v>
      </c>
      <c r="T295" s="51" t="e">
        <f>ROUND(VLOOKUP(EVID_HNOJENI!N295,HNOJIVA_ALL!$A$2:$Z$3303,17,FALSE)*K295*IF(L295="t",10,IF(L295="kg",0.01,IF(L295="q",1,IF(L295="l",0.01*VLOOKUP(EVID_HNOJENI!N295,HNOJIVA_ALL!$A$2:$AE$3303,31,FALSE),"CHYBA")))),2)</f>
        <v>#N/A</v>
      </c>
      <c r="U295" s="51" t="e">
        <f>ROUND(VLOOKUP(EVID_HNOJENI!N295,HNOJIVA_ALL!$A$2:$Z$3303,20,FALSE)*K295*IF(L295="t",10,IF(L295="kg",0.01,IF(L295="q",1,IF(L295="l",0.01*VLOOKUP(EVID_HNOJENI!N295,HNOJIVA_ALL!$A$2:$AE$3303,31,FALSE),"CHYBA")))),2)</f>
        <v>#N/A</v>
      </c>
    </row>
    <row r="296" spans="1:21" x14ac:dyDescent="0.2">
      <c r="A296" s="32"/>
      <c r="B296" s="45" t="e">
        <f>VLOOKUP($A296,EVID_OSEVU!$A$1:$M$4972,2,FALSE)</f>
        <v>#N/A</v>
      </c>
      <c r="C296" s="45" t="e">
        <f>VLOOKUP($A296,EVID_OSEVU!$A$1:$M$4972,3,FALSE)</f>
        <v>#N/A</v>
      </c>
      <c r="D296" s="45" t="e">
        <f>VLOOKUP($A296,EVID_OSEVU!$A$1:$M$4972,4,FALSE)</f>
        <v>#N/A</v>
      </c>
      <c r="E296" s="45" t="e">
        <f>VLOOKUP($A296,EVID_OSEVU!$A$1:$M$4972,7,FALSE)</f>
        <v>#N/A</v>
      </c>
      <c r="F296" s="45" t="e">
        <f>VLOOKUP($A296,EVID_OSEVU!$A$1:$M$4972,8,FALSE)</f>
        <v>#N/A</v>
      </c>
      <c r="G296" s="45" t="e">
        <f>VLOOKUP($A296,EVID_OSEVU!$A$1:$M$4972,11,FALSE)</f>
        <v>#N/A</v>
      </c>
      <c r="H296" s="35"/>
      <c r="I296" s="48"/>
      <c r="J296" s="33" t="e">
        <f>VLOOKUP($A296,EVID_OSEVU!$A$1:$M$4972,11,FALSE)</f>
        <v>#N/A</v>
      </c>
      <c r="K296" s="39"/>
      <c r="L296" s="49"/>
      <c r="M296" s="89" t="e">
        <f t="shared" si="4"/>
        <v>#N/A</v>
      </c>
      <c r="N296" s="50"/>
      <c r="O296" s="37" t="e">
        <f>VLOOKUP(EVID_HNOJENI!N296,HNOJIVA_ALL!$A$2:$Z$3303,4,FALSE)</f>
        <v>#N/A</v>
      </c>
      <c r="P296" s="51" t="e">
        <f>ROUND(VLOOKUP(EVID_HNOJENI!N296,HNOJIVA_ALL!$A$2:$Z$3303,14,FALSE)*K296*IF(L296="t",10,IF(L296="kg",0.01,IF(L296="q",1,IF(L296="l",0.01*VLOOKUP(EVID_HNOJENI!N296,HNOJIVA_ALL!$A$2:$AE$3303,31,FALSE),"CHYBA")))),2)</f>
        <v>#N/A</v>
      </c>
      <c r="Q296" s="51" t="e">
        <f>ROUND(VLOOKUP(EVID_HNOJENI!N296,HNOJIVA_ALL!$A$2:$Z$3303,15,FALSE)*K296*IF(L296="t",10,IF(L296="kg",0.01,IF(L296="q",1,IF(L296="l",0.01*VLOOKUP(EVID_HNOJENI!N296,HNOJIVA_ALL!$A$2:$AE$3303,31,FALSE),"CHYBA")))),2)</f>
        <v>#N/A</v>
      </c>
      <c r="R296" s="51" t="e">
        <f>ROUND(VLOOKUP(EVID_HNOJENI!N296,HNOJIVA_ALL!$A$2:$Z$3303,16,FALSE)*K296*IF(L296="t",10,IF(L296="kg",0.01,IF(L296="q",1,IF(L296="l",0.01*VLOOKUP(EVID_HNOJENI!N296,HNOJIVA_ALL!$A$2:$AE$3303,31,FALSE),"CHYBA")))),2)</f>
        <v>#N/A</v>
      </c>
      <c r="S296" s="51" t="e">
        <f>ROUND(VLOOKUP(EVID_HNOJENI!N296,HNOJIVA_ALL!$A$2:$Z$3303,18,FALSE)*K296*IF(L296="t",10,IF(L296="kg",0.01,IF(L296="q",1,IF(L296="l",0.01*VLOOKUP(EVID_HNOJENI!N296,HNOJIVA_ALL!$A$2:$AE$3303,31,FALSE),"CHYBA")))),2)</f>
        <v>#N/A</v>
      </c>
      <c r="T296" s="51" t="e">
        <f>ROUND(VLOOKUP(EVID_HNOJENI!N296,HNOJIVA_ALL!$A$2:$Z$3303,17,FALSE)*K296*IF(L296="t",10,IF(L296="kg",0.01,IF(L296="q",1,IF(L296="l",0.01*VLOOKUP(EVID_HNOJENI!N296,HNOJIVA_ALL!$A$2:$AE$3303,31,FALSE),"CHYBA")))),2)</f>
        <v>#N/A</v>
      </c>
      <c r="U296" s="51" t="e">
        <f>ROUND(VLOOKUP(EVID_HNOJENI!N296,HNOJIVA_ALL!$A$2:$Z$3303,20,FALSE)*K296*IF(L296="t",10,IF(L296="kg",0.01,IF(L296="q",1,IF(L296="l",0.01*VLOOKUP(EVID_HNOJENI!N296,HNOJIVA_ALL!$A$2:$AE$3303,31,FALSE),"CHYBA")))),2)</f>
        <v>#N/A</v>
      </c>
    </row>
    <row r="297" spans="1:21" x14ac:dyDescent="0.2">
      <c r="A297" s="32"/>
      <c r="B297" s="45" t="e">
        <f>VLOOKUP($A297,EVID_OSEVU!$A$1:$M$4972,2,FALSE)</f>
        <v>#N/A</v>
      </c>
      <c r="C297" s="45" t="e">
        <f>VLOOKUP($A297,EVID_OSEVU!$A$1:$M$4972,3,FALSE)</f>
        <v>#N/A</v>
      </c>
      <c r="D297" s="45" t="e">
        <f>VLOOKUP($A297,EVID_OSEVU!$A$1:$M$4972,4,FALSE)</f>
        <v>#N/A</v>
      </c>
      <c r="E297" s="45" t="e">
        <f>VLOOKUP($A297,EVID_OSEVU!$A$1:$M$4972,7,FALSE)</f>
        <v>#N/A</v>
      </c>
      <c r="F297" s="45" t="e">
        <f>VLOOKUP($A297,EVID_OSEVU!$A$1:$M$4972,8,FALSE)</f>
        <v>#N/A</v>
      </c>
      <c r="G297" s="45" t="e">
        <f>VLOOKUP($A297,EVID_OSEVU!$A$1:$M$4972,11,FALSE)</f>
        <v>#N/A</v>
      </c>
      <c r="H297" s="35"/>
      <c r="I297" s="48"/>
      <c r="J297" s="33" t="e">
        <f>VLOOKUP($A297,EVID_OSEVU!$A$1:$M$4972,11,FALSE)</f>
        <v>#N/A</v>
      </c>
      <c r="K297" s="39"/>
      <c r="L297" s="49"/>
      <c r="M297" s="89" t="e">
        <f t="shared" si="4"/>
        <v>#N/A</v>
      </c>
      <c r="N297" s="50"/>
      <c r="O297" s="37" t="e">
        <f>VLOOKUP(EVID_HNOJENI!N297,HNOJIVA_ALL!$A$2:$Z$3303,4,FALSE)</f>
        <v>#N/A</v>
      </c>
      <c r="P297" s="51" t="e">
        <f>ROUND(VLOOKUP(EVID_HNOJENI!N297,HNOJIVA_ALL!$A$2:$Z$3303,14,FALSE)*K297*IF(L297="t",10,IF(L297="kg",0.01,IF(L297="q",1,IF(L297="l",0.01*VLOOKUP(EVID_HNOJENI!N297,HNOJIVA_ALL!$A$2:$AE$3303,31,FALSE),"CHYBA")))),2)</f>
        <v>#N/A</v>
      </c>
      <c r="Q297" s="51" t="e">
        <f>ROUND(VLOOKUP(EVID_HNOJENI!N297,HNOJIVA_ALL!$A$2:$Z$3303,15,FALSE)*K297*IF(L297="t",10,IF(L297="kg",0.01,IF(L297="q",1,IF(L297="l",0.01*VLOOKUP(EVID_HNOJENI!N297,HNOJIVA_ALL!$A$2:$AE$3303,31,FALSE),"CHYBA")))),2)</f>
        <v>#N/A</v>
      </c>
      <c r="R297" s="51" t="e">
        <f>ROUND(VLOOKUP(EVID_HNOJENI!N297,HNOJIVA_ALL!$A$2:$Z$3303,16,FALSE)*K297*IF(L297="t",10,IF(L297="kg",0.01,IF(L297="q",1,IF(L297="l",0.01*VLOOKUP(EVID_HNOJENI!N297,HNOJIVA_ALL!$A$2:$AE$3303,31,FALSE),"CHYBA")))),2)</f>
        <v>#N/A</v>
      </c>
      <c r="S297" s="51" t="e">
        <f>ROUND(VLOOKUP(EVID_HNOJENI!N297,HNOJIVA_ALL!$A$2:$Z$3303,18,FALSE)*K297*IF(L297="t",10,IF(L297="kg",0.01,IF(L297="q",1,IF(L297="l",0.01*VLOOKUP(EVID_HNOJENI!N297,HNOJIVA_ALL!$A$2:$AE$3303,31,FALSE),"CHYBA")))),2)</f>
        <v>#N/A</v>
      </c>
      <c r="T297" s="51" t="e">
        <f>ROUND(VLOOKUP(EVID_HNOJENI!N297,HNOJIVA_ALL!$A$2:$Z$3303,17,FALSE)*K297*IF(L297="t",10,IF(L297="kg",0.01,IF(L297="q",1,IF(L297="l",0.01*VLOOKUP(EVID_HNOJENI!N297,HNOJIVA_ALL!$A$2:$AE$3303,31,FALSE),"CHYBA")))),2)</f>
        <v>#N/A</v>
      </c>
      <c r="U297" s="51" t="e">
        <f>ROUND(VLOOKUP(EVID_HNOJENI!N297,HNOJIVA_ALL!$A$2:$Z$3303,20,FALSE)*K297*IF(L297="t",10,IF(L297="kg",0.01,IF(L297="q",1,IF(L297="l",0.01*VLOOKUP(EVID_HNOJENI!N297,HNOJIVA_ALL!$A$2:$AE$3303,31,FALSE),"CHYBA")))),2)</f>
        <v>#N/A</v>
      </c>
    </row>
    <row r="298" spans="1:21" x14ac:dyDescent="0.2">
      <c r="A298" s="32"/>
      <c r="B298" s="45" t="e">
        <f>VLOOKUP($A298,EVID_OSEVU!$A$1:$M$4972,2,FALSE)</f>
        <v>#N/A</v>
      </c>
      <c r="C298" s="45" t="e">
        <f>VLOOKUP($A298,EVID_OSEVU!$A$1:$M$4972,3,FALSE)</f>
        <v>#N/A</v>
      </c>
      <c r="D298" s="45" t="e">
        <f>VLOOKUP($A298,EVID_OSEVU!$A$1:$M$4972,4,FALSE)</f>
        <v>#N/A</v>
      </c>
      <c r="E298" s="45" t="e">
        <f>VLOOKUP($A298,EVID_OSEVU!$A$1:$M$4972,7,FALSE)</f>
        <v>#N/A</v>
      </c>
      <c r="F298" s="45" t="e">
        <f>VLOOKUP($A298,EVID_OSEVU!$A$1:$M$4972,8,FALSE)</f>
        <v>#N/A</v>
      </c>
      <c r="G298" s="45" t="e">
        <f>VLOOKUP($A298,EVID_OSEVU!$A$1:$M$4972,11,FALSE)</f>
        <v>#N/A</v>
      </c>
      <c r="H298" s="35"/>
      <c r="I298" s="48"/>
      <c r="J298" s="33" t="e">
        <f>VLOOKUP($A298,EVID_OSEVU!$A$1:$M$4972,11,FALSE)</f>
        <v>#N/A</v>
      </c>
      <c r="K298" s="39"/>
      <c r="L298" s="49"/>
      <c r="M298" s="89" t="e">
        <f t="shared" si="4"/>
        <v>#N/A</v>
      </c>
      <c r="N298" s="50"/>
      <c r="O298" s="37" t="e">
        <f>VLOOKUP(EVID_HNOJENI!N298,HNOJIVA_ALL!$A$2:$Z$3303,4,FALSE)</f>
        <v>#N/A</v>
      </c>
      <c r="P298" s="51" t="e">
        <f>ROUND(VLOOKUP(EVID_HNOJENI!N298,HNOJIVA_ALL!$A$2:$Z$3303,14,FALSE)*K298*IF(L298="t",10,IF(L298="kg",0.01,IF(L298="q",1,IF(L298="l",0.01*VLOOKUP(EVID_HNOJENI!N298,HNOJIVA_ALL!$A$2:$AE$3303,31,FALSE),"CHYBA")))),2)</f>
        <v>#N/A</v>
      </c>
      <c r="Q298" s="51" t="e">
        <f>ROUND(VLOOKUP(EVID_HNOJENI!N298,HNOJIVA_ALL!$A$2:$Z$3303,15,FALSE)*K298*IF(L298="t",10,IF(L298="kg",0.01,IF(L298="q",1,IF(L298="l",0.01*VLOOKUP(EVID_HNOJENI!N298,HNOJIVA_ALL!$A$2:$AE$3303,31,FALSE),"CHYBA")))),2)</f>
        <v>#N/A</v>
      </c>
      <c r="R298" s="51" t="e">
        <f>ROUND(VLOOKUP(EVID_HNOJENI!N298,HNOJIVA_ALL!$A$2:$Z$3303,16,FALSE)*K298*IF(L298="t",10,IF(L298="kg",0.01,IF(L298="q",1,IF(L298="l",0.01*VLOOKUP(EVID_HNOJENI!N298,HNOJIVA_ALL!$A$2:$AE$3303,31,FALSE),"CHYBA")))),2)</f>
        <v>#N/A</v>
      </c>
      <c r="S298" s="51" t="e">
        <f>ROUND(VLOOKUP(EVID_HNOJENI!N298,HNOJIVA_ALL!$A$2:$Z$3303,18,FALSE)*K298*IF(L298="t",10,IF(L298="kg",0.01,IF(L298="q",1,IF(L298="l",0.01*VLOOKUP(EVID_HNOJENI!N298,HNOJIVA_ALL!$A$2:$AE$3303,31,FALSE),"CHYBA")))),2)</f>
        <v>#N/A</v>
      </c>
      <c r="T298" s="51" t="e">
        <f>ROUND(VLOOKUP(EVID_HNOJENI!N298,HNOJIVA_ALL!$A$2:$Z$3303,17,FALSE)*K298*IF(L298="t",10,IF(L298="kg",0.01,IF(L298="q",1,IF(L298="l",0.01*VLOOKUP(EVID_HNOJENI!N298,HNOJIVA_ALL!$A$2:$AE$3303,31,FALSE),"CHYBA")))),2)</f>
        <v>#N/A</v>
      </c>
      <c r="U298" s="51" t="e">
        <f>ROUND(VLOOKUP(EVID_HNOJENI!N298,HNOJIVA_ALL!$A$2:$Z$3303,20,FALSE)*K298*IF(L298="t",10,IF(L298="kg",0.01,IF(L298="q",1,IF(L298="l",0.01*VLOOKUP(EVID_HNOJENI!N298,HNOJIVA_ALL!$A$2:$AE$3303,31,FALSE),"CHYBA")))),2)</f>
        <v>#N/A</v>
      </c>
    </row>
    <row r="299" spans="1:21" x14ac:dyDescent="0.2">
      <c r="A299" s="32"/>
      <c r="B299" s="45" t="e">
        <f>VLOOKUP($A299,EVID_OSEVU!$A$1:$M$4972,2,FALSE)</f>
        <v>#N/A</v>
      </c>
      <c r="C299" s="45" t="e">
        <f>VLOOKUP($A299,EVID_OSEVU!$A$1:$M$4972,3,FALSE)</f>
        <v>#N/A</v>
      </c>
      <c r="D299" s="45" t="e">
        <f>VLOOKUP($A299,EVID_OSEVU!$A$1:$M$4972,4,FALSE)</f>
        <v>#N/A</v>
      </c>
      <c r="E299" s="45" t="e">
        <f>VLOOKUP($A299,EVID_OSEVU!$A$1:$M$4972,7,FALSE)</f>
        <v>#N/A</v>
      </c>
      <c r="F299" s="45" t="e">
        <f>VLOOKUP($A299,EVID_OSEVU!$A$1:$M$4972,8,FALSE)</f>
        <v>#N/A</v>
      </c>
      <c r="G299" s="45" t="e">
        <f>VLOOKUP($A299,EVID_OSEVU!$A$1:$M$4972,11,FALSE)</f>
        <v>#N/A</v>
      </c>
      <c r="H299" s="35"/>
      <c r="I299" s="48"/>
      <c r="J299" s="33" t="e">
        <f>VLOOKUP($A299,EVID_OSEVU!$A$1:$M$4972,11,FALSE)</f>
        <v>#N/A</v>
      </c>
      <c r="K299" s="39"/>
      <c r="L299" s="49"/>
      <c r="M299" s="89" t="e">
        <f t="shared" si="4"/>
        <v>#N/A</v>
      </c>
      <c r="N299" s="50"/>
      <c r="O299" s="37" t="e">
        <f>VLOOKUP(EVID_HNOJENI!N299,HNOJIVA_ALL!$A$2:$Z$3303,4,FALSE)</f>
        <v>#N/A</v>
      </c>
      <c r="P299" s="51" t="e">
        <f>ROUND(VLOOKUP(EVID_HNOJENI!N299,HNOJIVA_ALL!$A$2:$Z$3303,14,FALSE)*K299*IF(L299="t",10,IF(L299="kg",0.01,IF(L299="q",1,IF(L299="l",0.01*VLOOKUP(EVID_HNOJENI!N299,HNOJIVA_ALL!$A$2:$AE$3303,31,FALSE),"CHYBA")))),2)</f>
        <v>#N/A</v>
      </c>
      <c r="Q299" s="51" t="e">
        <f>ROUND(VLOOKUP(EVID_HNOJENI!N299,HNOJIVA_ALL!$A$2:$Z$3303,15,FALSE)*K299*IF(L299="t",10,IF(L299="kg",0.01,IF(L299="q",1,IF(L299="l",0.01*VLOOKUP(EVID_HNOJENI!N299,HNOJIVA_ALL!$A$2:$AE$3303,31,FALSE),"CHYBA")))),2)</f>
        <v>#N/A</v>
      </c>
      <c r="R299" s="51" t="e">
        <f>ROUND(VLOOKUP(EVID_HNOJENI!N299,HNOJIVA_ALL!$A$2:$Z$3303,16,FALSE)*K299*IF(L299="t",10,IF(L299="kg",0.01,IF(L299="q",1,IF(L299="l",0.01*VLOOKUP(EVID_HNOJENI!N299,HNOJIVA_ALL!$A$2:$AE$3303,31,FALSE),"CHYBA")))),2)</f>
        <v>#N/A</v>
      </c>
      <c r="S299" s="51" t="e">
        <f>ROUND(VLOOKUP(EVID_HNOJENI!N299,HNOJIVA_ALL!$A$2:$Z$3303,18,FALSE)*K299*IF(L299="t",10,IF(L299="kg",0.01,IF(L299="q",1,IF(L299="l",0.01*VLOOKUP(EVID_HNOJENI!N299,HNOJIVA_ALL!$A$2:$AE$3303,31,FALSE),"CHYBA")))),2)</f>
        <v>#N/A</v>
      </c>
      <c r="T299" s="51" t="e">
        <f>ROUND(VLOOKUP(EVID_HNOJENI!N299,HNOJIVA_ALL!$A$2:$Z$3303,17,FALSE)*K299*IF(L299="t",10,IF(L299="kg",0.01,IF(L299="q",1,IF(L299="l",0.01*VLOOKUP(EVID_HNOJENI!N299,HNOJIVA_ALL!$A$2:$AE$3303,31,FALSE),"CHYBA")))),2)</f>
        <v>#N/A</v>
      </c>
      <c r="U299" s="51" t="e">
        <f>ROUND(VLOOKUP(EVID_HNOJENI!N299,HNOJIVA_ALL!$A$2:$Z$3303,20,FALSE)*K299*IF(L299="t",10,IF(L299="kg",0.01,IF(L299="q",1,IF(L299="l",0.01*VLOOKUP(EVID_HNOJENI!N299,HNOJIVA_ALL!$A$2:$AE$3303,31,FALSE),"CHYBA")))),2)</f>
        <v>#N/A</v>
      </c>
    </row>
    <row r="300" spans="1:21" x14ac:dyDescent="0.2">
      <c r="A300" s="32"/>
      <c r="B300" s="45" t="e">
        <f>VLOOKUP($A300,EVID_OSEVU!$A$1:$M$4972,2,FALSE)</f>
        <v>#N/A</v>
      </c>
      <c r="C300" s="45" t="e">
        <f>VLOOKUP($A300,EVID_OSEVU!$A$1:$M$4972,3,FALSE)</f>
        <v>#N/A</v>
      </c>
      <c r="D300" s="45" t="e">
        <f>VLOOKUP($A300,EVID_OSEVU!$A$1:$M$4972,4,FALSE)</f>
        <v>#N/A</v>
      </c>
      <c r="E300" s="45" t="e">
        <f>VLOOKUP($A300,EVID_OSEVU!$A$1:$M$4972,7,FALSE)</f>
        <v>#N/A</v>
      </c>
      <c r="F300" s="45" t="e">
        <f>VLOOKUP($A300,EVID_OSEVU!$A$1:$M$4972,8,FALSE)</f>
        <v>#N/A</v>
      </c>
      <c r="G300" s="45" t="e">
        <f>VLOOKUP($A300,EVID_OSEVU!$A$1:$M$4972,11,FALSE)</f>
        <v>#N/A</v>
      </c>
      <c r="H300" s="35"/>
      <c r="I300" s="48"/>
      <c r="J300" s="33" t="e">
        <f>VLOOKUP($A300,EVID_OSEVU!$A$1:$M$4972,11,FALSE)</f>
        <v>#N/A</v>
      </c>
      <c r="K300" s="39"/>
      <c r="L300" s="49"/>
      <c r="M300" s="89" t="e">
        <f t="shared" si="4"/>
        <v>#N/A</v>
      </c>
      <c r="N300" s="50"/>
      <c r="O300" s="37" t="e">
        <f>VLOOKUP(EVID_HNOJENI!N300,HNOJIVA_ALL!$A$2:$Z$3303,4,FALSE)</f>
        <v>#N/A</v>
      </c>
      <c r="P300" s="51" t="e">
        <f>ROUND(VLOOKUP(EVID_HNOJENI!N300,HNOJIVA_ALL!$A$2:$Z$3303,14,FALSE)*K300*IF(L300="t",10,IF(L300="kg",0.01,IF(L300="q",1,IF(L300="l",0.01*VLOOKUP(EVID_HNOJENI!N300,HNOJIVA_ALL!$A$2:$AE$3303,31,FALSE),"CHYBA")))),2)</f>
        <v>#N/A</v>
      </c>
      <c r="Q300" s="51" t="e">
        <f>ROUND(VLOOKUP(EVID_HNOJENI!N300,HNOJIVA_ALL!$A$2:$Z$3303,15,FALSE)*K300*IF(L300="t",10,IF(L300="kg",0.01,IF(L300="q",1,IF(L300="l",0.01*VLOOKUP(EVID_HNOJENI!N300,HNOJIVA_ALL!$A$2:$AE$3303,31,FALSE),"CHYBA")))),2)</f>
        <v>#N/A</v>
      </c>
      <c r="R300" s="51" t="e">
        <f>ROUND(VLOOKUP(EVID_HNOJENI!N300,HNOJIVA_ALL!$A$2:$Z$3303,16,FALSE)*K300*IF(L300="t",10,IF(L300="kg",0.01,IF(L300="q",1,IF(L300="l",0.01*VLOOKUP(EVID_HNOJENI!N300,HNOJIVA_ALL!$A$2:$AE$3303,31,FALSE),"CHYBA")))),2)</f>
        <v>#N/A</v>
      </c>
      <c r="S300" s="51" t="e">
        <f>ROUND(VLOOKUP(EVID_HNOJENI!N300,HNOJIVA_ALL!$A$2:$Z$3303,18,FALSE)*K300*IF(L300="t",10,IF(L300="kg",0.01,IF(L300="q",1,IF(L300="l",0.01*VLOOKUP(EVID_HNOJENI!N300,HNOJIVA_ALL!$A$2:$AE$3303,31,FALSE),"CHYBA")))),2)</f>
        <v>#N/A</v>
      </c>
      <c r="T300" s="51" t="e">
        <f>ROUND(VLOOKUP(EVID_HNOJENI!N300,HNOJIVA_ALL!$A$2:$Z$3303,17,FALSE)*K300*IF(L300="t",10,IF(L300="kg",0.01,IF(L300="q",1,IF(L300="l",0.01*VLOOKUP(EVID_HNOJENI!N300,HNOJIVA_ALL!$A$2:$AE$3303,31,FALSE),"CHYBA")))),2)</f>
        <v>#N/A</v>
      </c>
      <c r="U300" s="51" t="e">
        <f>ROUND(VLOOKUP(EVID_HNOJENI!N300,HNOJIVA_ALL!$A$2:$Z$3303,20,FALSE)*K300*IF(L300="t",10,IF(L300="kg",0.01,IF(L300="q",1,IF(L300="l",0.01*VLOOKUP(EVID_HNOJENI!N300,HNOJIVA_ALL!$A$2:$AE$3303,31,FALSE),"CHYBA")))),2)</f>
        <v>#N/A</v>
      </c>
    </row>
    <row r="301" spans="1:21" x14ac:dyDescent="0.2">
      <c r="A301" s="32"/>
      <c r="B301" s="45" t="e">
        <f>VLOOKUP($A301,EVID_OSEVU!$A$1:$M$4972,2,FALSE)</f>
        <v>#N/A</v>
      </c>
      <c r="C301" s="45" t="e">
        <f>VLOOKUP($A301,EVID_OSEVU!$A$1:$M$4972,3,FALSE)</f>
        <v>#N/A</v>
      </c>
      <c r="D301" s="45" t="e">
        <f>VLOOKUP($A301,EVID_OSEVU!$A$1:$M$4972,4,FALSE)</f>
        <v>#N/A</v>
      </c>
      <c r="E301" s="45" t="e">
        <f>VLOOKUP($A301,EVID_OSEVU!$A$1:$M$4972,7,FALSE)</f>
        <v>#N/A</v>
      </c>
      <c r="F301" s="45" t="e">
        <f>VLOOKUP($A301,EVID_OSEVU!$A$1:$M$4972,8,FALSE)</f>
        <v>#N/A</v>
      </c>
      <c r="G301" s="45" t="e">
        <f>VLOOKUP($A301,EVID_OSEVU!$A$1:$M$4972,11,FALSE)</f>
        <v>#N/A</v>
      </c>
      <c r="H301" s="35"/>
      <c r="I301" s="48"/>
      <c r="J301" s="33" t="e">
        <f>VLOOKUP($A301,EVID_OSEVU!$A$1:$M$4972,11,FALSE)</f>
        <v>#N/A</v>
      </c>
      <c r="K301" s="39"/>
      <c r="L301" s="49"/>
      <c r="M301" s="89" t="e">
        <f t="shared" si="4"/>
        <v>#N/A</v>
      </c>
      <c r="N301" s="50"/>
      <c r="O301" s="37" t="e">
        <f>VLOOKUP(EVID_HNOJENI!N301,HNOJIVA_ALL!$A$2:$Z$3303,4,FALSE)</f>
        <v>#N/A</v>
      </c>
      <c r="P301" s="51" t="e">
        <f>ROUND(VLOOKUP(EVID_HNOJENI!N301,HNOJIVA_ALL!$A$2:$Z$3303,14,FALSE)*K301*IF(L301="t",10,IF(L301="kg",0.01,IF(L301="q",1,IF(L301="l",0.01*VLOOKUP(EVID_HNOJENI!N301,HNOJIVA_ALL!$A$2:$AE$3303,31,FALSE),"CHYBA")))),2)</f>
        <v>#N/A</v>
      </c>
      <c r="Q301" s="51" t="e">
        <f>ROUND(VLOOKUP(EVID_HNOJENI!N301,HNOJIVA_ALL!$A$2:$Z$3303,15,FALSE)*K301*IF(L301="t",10,IF(L301="kg",0.01,IF(L301="q",1,IF(L301="l",0.01*VLOOKUP(EVID_HNOJENI!N301,HNOJIVA_ALL!$A$2:$AE$3303,31,FALSE),"CHYBA")))),2)</f>
        <v>#N/A</v>
      </c>
      <c r="R301" s="51" t="e">
        <f>ROUND(VLOOKUP(EVID_HNOJENI!N301,HNOJIVA_ALL!$A$2:$Z$3303,16,FALSE)*K301*IF(L301="t",10,IF(L301="kg",0.01,IF(L301="q",1,IF(L301="l",0.01*VLOOKUP(EVID_HNOJENI!N301,HNOJIVA_ALL!$A$2:$AE$3303,31,FALSE),"CHYBA")))),2)</f>
        <v>#N/A</v>
      </c>
      <c r="S301" s="51" t="e">
        <f>ROUND(VLOOKUP(EVID_HNOJENI!N301,HNOJIVA_ALL!$A$2:$Z$3303,18,FALSE)*K301*IF(L301="t",10,IF(L301="kg",0.01,IF(L301="q",1,IF(L301="l",0.01*VLOOKUP(EVID_HNOJENI!N301,HNOJIVA_ALL!$A$2:$AE$3303,31,FALSE),"CHYBA")))),2)</f>
        <v>#N/A</v>
      </c>
      <c r="T301" s="51" t="e">
        <f>ROUND(VLOOKUP(EVID_HNOJENI!N301,HNOJIVA_ALL!$A$2:$Z$3303,17,FALSE)*K301*IF(L301="t",10,IF(L301="kg",0.01,IF(L301="q",1,IF(L301="l",0.01*VLOOKUP(EVID_HNOJENI!N301,HNOJIVA_ALL!$A$2:$AE$3303,31,FALSE),"CHYBA")))),2)</f>
        <v>#N/A</v>
      </c>
      <c r="U301" s="51" t="e">
        <f>ROUND(VLOOKUP(EVID_HNOJENI!N301,HNOJIVA_ALL!$A$2:$Z$3303,20,FALSE)*K301*IF(L301="t",10,IF(L301="kg",0.01,IF(L301="q",1,IF(L301="l",0.01*VLOOKUP(EVID_HNOJENI!N301,HNOJIVA_ALL!$A$2:$AE$3303,31,FALSE),"CHYBA")))),2)</f>
        <v>#N/A</v>
      </c>
    </row>
    <row r="302" spans="1:21" x14ac:dyDescent="0.2">
      <c r="A302" s="32"/>
      <c r="B302" s="45" t="e">
        <f>VLOOKUP($A302,EVID_OSEVU!$A$1:$M$4972,2,FALSE)</f>
        <v>#N/A</v>
      </c>
      <c r="C302" s="45" t="e">
        <f>VLOOKUP($A302,EVID_OSEVU!$A$1:$M$4972,3,FALSE)</f>
        <v>#N/A</v>
      </c>
      <c r="D302" s="45" t="e">
        <f>VLOOKUP($A302,EVID_OSEVU!$A$1:$M$4972,4,FALSE)</f>
        <v>#N/A</v>
      </c>
      <c r="E302" s="45" t="e">
        <f>VLOOKUP($A302,EVID_OSEVU!$A$1:$M$4972,7,FALSE)</f>
        <v>#N/A</v>
      </c>
      <c r="F302" s="45" t="e">
        <f>VLOOKUP($A302,EVID_OSEVU!$A$1:$M$4972,8,FALSE)</f>
        <v>#N/A</v>
      </c>
      <c r="G302" s="45" t="e">
        <f>VLOOKUP($A302,EVID_OSEVU!$A$1:$M$4972,11,FALSE)</f>
        <v>#N/A</v>
      </c>
      <c r="H302" s="35"/>
      <c r="I302" s="48"/>
      <c r="J302" s="33" t="e">
        <f>VLOOKUP($A302,EVID_OSEVU!$A$1:$M$4972,11,FALSE)</f>
        <v>#N/A</v>
      </c>
      <c r="K302" s="39"/>
      <c r="L302" s="49"/>
      <c r="M302" s="89" t="e">
        <f t="shared" si="4"/>
        <v>#N/A</v>
      </c>
      <c r="N302" s="50"/>
      <c r="O302" s="37" t="e">
        <f>VLOOKUP(EVID_HNOJENI!N302,HNOJIVA_ALL!$A$2:$Z$3303,4,FALSE)</f>
        <v>#N/A</v>
      </c>
      <c r="P302" s="51" t="e">
        <f>ROUND(VLOOKUP(EVID_HNOJENI!N302,HNOJIVA_ALL!$A$2:$Z$3303,14,FALSE)*K302*IF(L302="t",10,IF(L302="kg",0.01,IF(L302="q",1,IF(L302="l",0.01*VLOOKUP(EVID_HNOJENI!N302,HNOJIVA_ALL!$A$2:$AE$3303,31,FALSE),"CHYBA")))),2)</f>
        <v>#N/A</v>
      </c>
      <c r="Q302" s="51" t="e">
        <f>ROUND(VLOOKUP(EVID_HNOJENI!N302,HNOJIVA_ALL!$A$2:$Z$3303,15,FALSE)*K302*IF(L302="t",10,IF(L302="kg",0.01,IF(L302="q",1,IF(L302="l",0.01*VLOOKUP(EVID_HNOJENI!N302,HNOJIVA_ALL!$A$2:$AE$3303,31,FALSE),"CHYBA")))),2)</f>
        <v>#N/A</v>
      </c>
      <c r="R302" s="51" t="e">
        <f>ROUND(VLOOKUP(EVID_HNOJENI!N302,HNOJIVA_ALL!$A$2:$Z$3303,16,FALSE)*K302*IF(L302="t",10,IF(L302="kg",0.01,IF(L302="q",1,IF(L302="l",0.01*VLOOKUP(EVID_HNOJENI!N302,HNOJIVA_ALL!$A$2:$AE$3303,31,FALSE),"CHYBA")))),2)</f>
        <v>#N/A</v>
      </c>
      <c r="S302" s="51" t="e">
        <f>ROUND(VLOOKUP(EVID_HNOJENI!N302,HNOJIVA_ALL!$A$2:$Z$3303,18,FALSE)*K302*IF(L302="t",10,IF(L302="kg",0.01,IF(L302="q",1,IF(L302="l",0.01*VLOOKUP(EVID_HNOJENI!N302,HNOJIVA_ALL!$A$2:$AE$3303,31,FALSE),"CHYBA")))),2)</f>
        <v>#N/A</v>
      </c>
      <c r="T302" s="51" t="e">
        <f>ROUND(VLOOKUP(EVID_HNOJENI!N302,HNOJIVA_ALL!$A$2:$Z$3303,17,FALSE)*K302*IF(L302="t",10,IF(L302="kg",0.01,IF(L302="q",1,IF(L302="l",0.01*VLOOKUP(EVID_HNOJENI!N302,HNOJIVA_ALL!$A$2:$AE$3303,31,FALSE),"CHYBA")))),2)</f>
        <v>#N/A</v>
      </c>
      <c r="U302" s="51" t="e">
        <f>ROUND(VLOOKUP(EVID_HNOJENI!N302,HNOJIVA_ALL!$A$2:$Z$3303,20,FALSE)*K302*IF(L302="t",10,IF(L302="kg",0.01,IF(L302="q",1,IF(L302="l",0.01*VLOOKUP(EVID_HNOJENI!N302,HNOJIVA_ALL!$A$2:$AE$3303,31,FALSE),"CHYBA")))),2)</f>
        <v>#N/A</v>
      </c>
    </row>
    <row r="303" spans="1:21" x14ac:dyDescent="0.2">
      <c r="A303" s="32"/>
      <c r="B303" s="45" t="e">
        <f>VLOOKUP($A303,EVID_OSEVU!$A$1:$M$4972,2,FALSE)</f>
        <v>#N/A</v>
      </c>
      <c r="C303" s="45" t="e">
        <f>VLOOKUP($A303,EVID_OSEVU!$A$1:$M$4972,3,FALSE)</f>
        <v>#N/A</v>
      </c>
      <c r="D303" s="45" t="e">
        <f>VLOOKUP($A303,EVID_OSEVU!$A$1:$M$4972,4,FALSE)</f>
        <v>#N/A</v>
      </c>
      <c r="E303" s="45" t="e">
        <f>VLOOKUP($A303,EVID_OSEVU!$A$1:$M$4972,7,FALSE)</f>
        <v>#N/A</v>
      </c>
      <c r="F303" s="45" t="e">
        <f>VLOOKUP($A303,EVID_OSEVU!$A$1:$M$4972,8,FALSE)</f>
        <v>#N/A</v>
      </c>
      <c r="G303" s="45" t="e">
        <f>VLOOKUP($A303,EVID_OSEVU!$A$1:$M$4972,11,FALSE)</f>
        <v>#N/A</v>
      </c>
      <c r="H303" s="35"/>
      <c r="I303" s="48"/>
      <c r="J303" s="33" t="e">
        <f>VLOOKUP($A303,EVID_OSEVU!$A$1:$M$4972,11,FALSE)</f>
        <v>#N/A</v>
      </c>
      <c r="K303" s="39"/>
      <c r="L303" s="49"/>
      <c r="M303" s="89" t="e">
        <f t="shared" si="4"/>
        <v>#N/A</v>
      </c>
      <c r="N303" s="50"/>
      <c r="O303" s="37" t="e">
        <f>VLOOKUP(EVID_HNOJENI!N303,HNOJIVA_ALL!$A$2:$Z$3303,4,FALSE)</f>
        <v>#N/A</v>
      </c>
      <c r="P303" s="51" t="e">
        <f>ROUND(VLOOKUP(EVID_HNOJENI!N303,HNOJIVA_ALL!$A$2:$Z$3303,14,FALSE)*K303*IF(L303="t",10,IF(L303="kg",0.01,IF(L303="q",1,IF(L303="l",0.01*VLOOKUP(EVID_HNOJENI!N303,HNOJIVA_ALL!$A$2:$AE$3303,31,FALSE),"CHYBA")))),2)</f>
        <v>#N/A</v>
      </c>
      <c r="Q303" s="51" t="e">
        <f>ROUND(VLOOKUP(EVID_HNOJENI!N303,HNOJIVA_ALL!$A$2:$Z$3303,15,FALSE)*K303*IF(L303="t",10,IF(L303="kg",0.01,IF(L303="q",1,IF(L303="l",0.01*VLOOKUP(EVID_HNOJENI!N303,HNOJIVA_ALL!$A$2:$AE$3303,31,FALSE),"CHYBA")))),2)</f>
        <v>#N/A</v>
      </c>
      <c r="R303" s="51" t="e">
        <f>ROUND(VLOOKUP(EVID_HNOJENI!N303,HNOJIVA_ALL!$A$2:$Z$3303,16,FALSE)*K303*IF(L303="t",10,IF(L303="kg",0.01,IF(L303="q",1,IF(L303="l",0.01*VLOOKUP(EVID_HNOJENI!N303,HNOJIVA_ALL!$A$2:$AE$3303,31,FALSE),"CHYBA")))),2)</f>
        <v>#N/A</v>
      </c>
      <c r="S303" s="51" t="e">
        <f>ROUND(VLOOKUP(EVID_HNOJENI!N303,HNOJIVA_ALL!$A$2:$Z$3303,18,FALSE)*K303*IF(L303="t",10,IF(L303="kg",0.01,IF(L303="q",1,IF(L303="l",0.01*VLOOKUP(EVID_HNOJENI!N303,HNOJIVA_ALL!$A$2:$AE$3303,31,FALSE),"CHYBA")))),2)</f>
        <v>#N/A</v>
      </c>
      <c r="T303" s="51" t="e">
        <f>ROUND(VLOOKUP(EVID_HNOJENI!N303,HNOJIVA_ALL!$A$2:$Z$3303,17,FALSE)*K303*IF(L303="t",10,IF(L303="kg",0.01,IF(L303="q",1,IF(L303="l",0.01*VLOOKUP(EVID_HNOJENI!N303,HNOJIVA_ALL!$A$2:$AE$3303,31,FALSE),"CHYBA")))),2)</f>
        <v>#N/A</v>
      </c>
      <c r="U303" s="51" t="e">
        <f>ROUND(VLOOKUP(EVID_HNOJENI!N303,HNOJIVA_ALL!$A$2:$Z$3303,20,FALSE)*K303*IF(L303="t",10,IF(L303="kg",0.01,IF(L303="q",1,IF(L303="l",0.01*VLOOKUP(EVID_HNOJENI!N303,HNOJIVA_ALL!$A$2:$AE$3303,31,FALSE),"CHYBA")))),2)</f>
        <v>#N/A</v>
      </c>
    </row>
    <row r="304" spans="1:21" x14ac:dyDescent="0.2">
      <c r="A304" s="32"/>
      <c r="B304" s="45" t="e">
        <f>VLOOKUP($A304,EVID_OSEVU!$A$1:$M$4972,2,FALSE)</f>
        <v>#N/A</v>
      </c>
      <c r="C304" s="45" t="e">
        <f>VLOOKUP($A304,EVID_OSEVU!$A$1:$M$4972,3,FALSE)</f>
        <v>#N/A</v>
      </c>
      <c r="D304" s="45" t="e">
        <f>VLOOKUP($A304,EVID_OSEVU!$A$1:$M$4972,4,FALSE)</f>
        <v>#N/A</v>
      </c>
      <c r="E304" s="45" t="e">
        <f>VLOOKUP($A304,EVID_OSEVU!$A$1:$M$4972,7,FALSE)</f>
        <v>#N/A</v>
      </c>
      <c r="F304" s="45" t="e">
        <f>VLOOKUP($A304,EVID_OSEVU!$A$1:$M$4972,8,FALSE)</f>
        <v>#N/A</v>
      </c>
      <c r="G304" s="45" t="e">
        <f>VLOOKUP($A304,EVID_OSEVU!$A$1:$M$4972,11,FALSE)</f>
        <v>#N/A</v>
      </c>
      <c r="H304" s="35"/>
      <c r="I304" s="48"/>
      <c r="J304" s="33" t="e">
        <f>VLOOKUP($A304,EVID_OSEVU!$A$1:$M$4972,11,FALSE)</f>
        <v>#N/A</v>
      </c>
      <c r="K304" s="39"/>
      <c r="L304" s="49"/>
      <c r="M304" s="89" t="e">
        <f t="shared" si="4"/>
        <v>#N/A</v>
      </c>
      <c r="N304" s="50"/>
      <c r="O304" s="37" t="e">
        <f>VLOOKUP(EVID_HNOJENI!N304,HNOJIVA_ALL!$A$2:$Z$3303,4,FALSE)</f>
        <v>#N/A</v>
      </c>
      <c r="P304" s="51" t="e">
        <f>ROUND(VLOOKUP(EVID_HNOJENI!N304,HNOJIVA_ALL!$A$2:$Z$3303,14,FALSE)*K304*IF(L304="t",10,IF(L304="kg",0.01,IF(L304="q",1,IF(L304="l",0.01*VLOOKUP(EVID_HNOJENI!N304,HNOJIVA_ALL!$A$2:$AE$3303,31,FALSE),"CHYBA")))),2)</f>
        <v>#N/A</v>
      </c>
      <c r="Q304" s="51" t="e">
        <f>ROUND(VLOOKUP(EVID_HNOJENI!N304,HNOJIVA_ALL!$A$2:$Z$3303,15,FALSE)*K304*IF(L304="t",10,IF(L304="kg",0.01,IF(L304="q",1,IF(L304="l",0.01*VLOOKUP(EVID_HNOJENI!N304,HNOJIVA_ALL!$A$2:$AE$3303,31,FALSE),"CHYBA")))),2)</f>
        <v>#N/A</v>
      </c>
      <c r="R304" s="51" t="e">
        <f>ROUND(VLOOKUP(EVID_HNOJENI!N304,HNOJIVA_ALL!$A$2:$Z$3303,16,FALSE)*K304*IF(L304="t",10,IF(L304="kg",0.01,IF(L304="q",1,IF(L304="l",0.01*VLOOKUP(EVID_HNOJENI!N304,HNOJIVA_ALL!$A$2:$AE$3303,31,FALSE),"CHYBA")))),2)</f>
        <v>#N/A</v>
      </c>
      <c r="S304" s="51" t="e">
        <f>ROUND(VLOOKUP(EVID_HNOJENI!N304,HNOJIVA_ALL!$A$2:$Z$3303,18,FALSE)*K304*IF(L304="t",10,IF(L304="kg",0.01,IF(L304="q",1,IF(L304="l",0.01*VLOOKUP(EVID_HNOJENI!N304,HNOJIVA_ALL!$A$2:$AE$3303,31,FALSE),"CHYBA")))),2)</f>
        <v>#N/A</v>
      </c>
      <c r="T304" s="51" t="e">
        <f>ROUND(VLOOKUP(EVID_HNOJENI!N304,HNOJIVA_ALL!$A$2:$Z$3303,17,FALSE)*K304*IF(L304="t",10,IF(L304="kg",0.01,IF(L304="q",1,IF(L304="l",0.01*VLOOKUP(EVID_HNOJENI!N304,HNOJIVA_ALL!$A$2:$AE$3303,31,FALSE),"CHYBA")))),2)</f>
        <v>#N/A</v>
      </c>
      <c r="U304" s="51" t="e">
        <f>ROUND(VLOOKUP(EVID_HNOJENI!N304,HNOJIVA_ALL!$A$2:$Z$3303,20,FALSE)*K304*IF(L304="t",10,IF(L304="kg",0.01,IF(L304="q",1,IF(L304="l",0.01*VLOOKUP(EVID_HNOJENI!N304,HNOJIVA_ALL!$A$2:$AE$3303,31,FALSE),"CHYBA")))),2)</f>
        <v>#N/A</v>
      </c>
    </row>
    <row r="305" spans="1:21" x14ac:dyDescent="0.2">
      <c r="A305" s="32"/>
      <c r="B305" s="45" t="e">
        <f>VLOOKUP($A305,EVID_OSEVU!$A$1:$M$4972,2,FALSE)</f>
        <v>#N/A</v>
      </c>
      <c r="C305" s="45" t="e">
        <f>VLOOKUP($A305,EVID_OSEVU!$A$1:$M$4972,3,FALSE)</f>
        <v>#N/A</v>
      </c>
      <c r="D305" s="45" t="e">
        <f>VLOOKUP($A305,EVID_OSEVU!$A$1:$M$4972,4,FALSE)</f>
        <v>#N/A</v>
      </c>
      <c r="E305" s="45" t="e">
        <f>VLOOKUP($A305,EVID_OSEVU!$A$1:$M$4972,7,FALSE)</f>
        <v>#N/A</v>
      </c>
      <c r="F305" s="45" t="e">
        <f>VLOOKUP($A305,EVID_OSEVU!$A$1:$M$4972,8,FALSE)</f>
        <v>#N/A</v>
      </c>
      <c r="G305" s="45" t="e">
        <f>VLOOKUP($A305,EVID_OSEVU!$A$1:$M$4972,11,FALSE)</f>
        <v>#N/A</v>
      </c>
      <c r="H305" s="35"/>
      <c r="I305" s="48"/>
      <c r="J305" s="33" t="e">
        <f>VLOOKUP($A305,EVID_OSEVU!$A$1:$M$4972,11,FALSE)</f>
        <v>#N/A</v>
      </c>
      <c r="K305" s="39"/>
      <c r="L305" s="49"/>
      <c r="M305" s="89" t="e">
        <f t="shared" si="4"/>
        <v>#N/A</v>
      </c>
      <c r="N305" s="50"/>
      <c r="O305" s="37" t="e">
        <f>VLOOKUP(EVID_HNOJENI!N305,HNOJIVA_ALL!$A$2:$Z$3303,4,FALSE)</f>
        <v>#N/A</v>
      </c>
      <c r="P305" s="51" t="e">
        <f>ROUND(VLOOKUP(EVID_HNOJENI!N305,HNOJIVA_ALL!$A$2:$Z$3303,14,FALSE)*K305*IF(L305="t",10,IF(L305="kg",0.01,IF(L305="q",1,IF(L305="l",0.01*VLOOKUP(EVID_HNOJENI!N305,HNOJIVA_ALL!$A$2:$AE$3303,31,FALSE),"CHYBA")))),2)</f>
        <v>#N/A</v>
      </c>
      <c r="Q305" s="51" t="e">
        <f>ROUND(VLOOKUP(EVID_HNOJENI!N305,HNOJIVA_ALL!$A$2:$Z$3303,15,FALSE)*K305*IF(L305="t",10,IF(L305="kg",0.01,IF(L305="q",1,IF(L305="l",0.01*VLOOKUP(EVID_HNOJENI!N305,HNOJIVA_ALL!$A$2:$AE$3303,31,FALSE),"CHYBA")))),2)</f>
        <v>#N/A</v>
      </c>
      <c r="R305" s="51" t="e">
        <f>ROUND(VLOOKUP(EVID_HNOJENI!N305,HNOJIVA_ALL!$A$2:$Z$3303,16,FALSE)*K305*IF(L305="t",10,IF(L305="kg",0.01,IF(L305="q",1,IF(L305="l",0.01*VLOOKUP(EVID_HNOJENI!N305,HNOJIVA_ALL!$A$2:$AE$3303,31,FALSE),"CHYBA")))),2)</f>
        <v>#N/A</v>
      </c>
      <c r="S305" s="51" t="e">
        <f>ROUND(VLOOKUP(EVID_HNOJENI!N305,HNOJIVA_ALL!$A$2:$Z$3303,18,FALSE)*K305*IF(L305="t",10,IF(L305="kg",0.01,IF(L305="q",1,IF(L305="l",0.01*VLOOKUP(EVID_HNOJENI!N305,HNOJIVA_ALL!$A$2:$AE$3303,31,FALSE),"CHYBA")))),2)</f>
        <v>#N/A</v>
      </c>
      <c r="T305" s="51" t="e">
        <f>ROUND(VLOOKUP(EVID_HNOJENI!N305,HNOJIVA_ALL!$A$2:$Z$3303,17,FALSE)*K305*IF(L305="t",10,IF(L305="kg",0.01,IF(L305="q",1,IF(L305="l",0.01*VLOOKUP(EVID_HNOJENI!N305,HNOJIVA_ALL!$A$2:$AE$3303,31,FALSE),"CHYBA")))),2)</f>
        <v>#N/A</v>
      </c>
      <c r="U305" s="51" t="e">
        <f>ROUND(VLOOKUP(EVID_HNOJENI!N305,HNOJIVA_ALL!$A$2:$Z$3303,20,FALSE)*K305*IF(L305="t",10,IF(L305="kg",0.01,IF(L305="q",1,IF(L305="l",0.01*VLOOKUP(EVID_HNOJENI!N305,HNOJIVA_ALL!$A$2:$AE$3303,31,FALSE),"CHYBA")))),2)</f>
        <v>#N/A</v>
      </c>
    </row>
    <row r="306" spans="1:21" x14ac:dyDescent="0.2">
      <c r="A306" s="32"/>
      <c r="B306" s="45" t="e">
        <f>VLOOKUP($A306,EVID_OSEVU!$A$1:$M$4972,2,FALSE)</f>
        <v>#N/A</v>
      </c>
      <c r="C306" s="45" t="e">
        <f>VLOOKUP($A306,EVID_OSEVU!$A$1:$M$4972,3,FALSE)</f>
        <v>#N/A</v>
      </c>
      <c r="D306" s="45" t="e">
        <f>VLOOKUP($A306,EVID_OSEVU!$A$1:$M$4972,4,FALSE)</f>
        <v>#N/A</v>
      </c>
      <c r="E306" s="45" t="e">
        <f>VLOOKUP($A306,EVID_OSEVU!$A$1:$M$4972,7,FALSE)</f>
        <v>#N/A</v>
      </c>
      <c r="F306" s="45" t="e">
        <f>VLOOKUP($A306,EVID_OSEVU!$A$1:$M$4972,8,FALSE)</f>
        <v>#N/A</v>
      </c>
      <c r="G306" s="45" t="e">
        <f>VLOOKUP($A306,EVID_OSEVU!$A$1:$M$4972,11,FALSE)</f>
        <v>#N/A</v>
      </c>
      <c r="H306" s="35"/>
      <c r="I306" s="48"/>
      <c r="J306" s="33" t="e">
        <f>VLOOKUP($A306,EVID_OSEVU!$A$1:$M$4972,11,FALSE)</f>
        <v>#N/A</v>
      </c>
      <c r="K306" s="39"/>
      <c r="L306" s="49"/>
      <c r="M306" s="89" t="e">
        <f t="shared" si="4"/>
        <v>#N/A</v>
      </c>
      <c r="N306" s="50"/>
      <c r="O306" s="37" t="e">
        <f>VLOOKUP(EVID_HNOJENI!N306,HNOJIVA_ALL!$A$2:$Z$3303,4,FALSE)</f>
        <v>#N/A</v>
      </c>
      <c r="P306" s="51" t="e">
        <f>ROUND(VLOOKUP(EVID_HNOJENI!N306,HNOJIVA_ALL!$A$2:$Z$3303,14,FALSE)*K306*IF(L306="t",10,IF(L306="kg",0.01,IF(L306="q",1,IF(L306="l",0.01*VLOOKUP(EVID_HNOJENI!N306,HNOJIVA_ALL!$A$2:$AE$3303,31,FALSE),"CHYBA")))),2)</f>
        <v>#N/A</v>
      </c>
      <c r="Q306" s="51" t="e">
        <f>ROUND(VLOOKUP(EVID_HNOJENI!N306,HNOJIVA_ALL!$A$2:$Z$3303,15,FALSE)*K306*IF(L306="t",10,IF(L306="kg",0.01,IF(L306="q",1,IF(L306="l",0.01*VLOOKUP(EVID_HNOJENI!N306,HNOJIVA_ALL!$A$2:$AE$3303,31,FALSE),"CHYBA")))),2)</f>
        <v>#N/A</v>
      </c>
      <c r="R306" s="51" t="e">
        <f>ROUND(VLOOKUP(EVID_HNOJENI!N306,HNOJIVA_ALL!$A$2:$Z$3303,16,FALSE)*K306*IF(L306="t",10,IF(L306="kg",0.01,IF(L306="q",1,IF(L306="l",0.01*VLOOKUP(EVID_HNOJENI!N306,HNOJIVA_ALL!$A$2:$AE$3303,31,FALSE),"CHYBA")))),2)</f>
        <v>#N/A</v>
      </c>
      <c r="S306" s="51" t="e">
        <f>ROUND(VLOOKUP(EVID_HNOJENI!N306,HNOJIVA_ALL!$A$2:$Z$3303,18,FALSE)*K306*IF(L306="t",10,IF(L306="kg",0.01,IF(L306="q",1,IF(L306="l",0.01*VLOOKUP(EVID_HNOJENI!N306,HNOJIVA_ALL!$A$2:$AE$3303,31,FALSE),"CHYBA")))),2)</f>
        <v>#N/A</v>
      </c>
      <c r="T306" s="51" t="e">
        <f>ROUND(VLOOKUP(EVID_HNOJENI!N306,HNOJIVA_ALL!$A$2:$Z$3303,17,FALSE)*K306*IF(L306="t",10,IF(L306="kg",0.01,IF(L306="q",1,IF(L306="l",0.01*VLOOKUP(EVID_HNOJENI!N306,HNOJIVA_ALL!$A$2:$AE$3303,31,FALSE),"CHYBA")))),2)</f>
        <v>#N/A</v>
      </c>
      <c r="U306" s="51" t="e">
        <f>ROUND(VLOOKUP(EVID_HNOJENI!N306,HNOJIVA_ALL!$A$2:$Z$3303,20,FALSE)*K306*IF(L306="t",10,IF(L306="kg",0.01,IF(L306="q",1,IF(L306="l",0.01*VLOOKUP(EVID_HNOJENI!N306,HNOJIVA_ALL!$A$2:$AE$3303,31,FALSE),"CHYBA")))),2)</f>
        <v>#N/A</v>
      </c>
    </row>
    <row r="307" spans="1:21" x14ac:dyDescent="0.2">
      <c r="A307" s="32"/>
      <c r="B307" s="45" t="e">
        <f>VLOOKUP($A307,EVID_OSEVU!$A$1:$M$4972,2,FALSE)</f>
        <v>#N/A</v>
      </c>
      <c r="C307" s="45" t="e">
        <f>VLOOKUP($A307,EVID_OSEVU!$A$1:$M$4972,3,FALSE)</f>
        <v>#N/A</v>
      </c>
      <c r="D307" s="45" t="e">
        <f>VLOOKUP($A307,EVID_OSEVU!$A$1:$M$4972,4,FALSE)</f>
        <v>#N/A</v>
      </c>
      <c r="E307" s="45" t="e">
        <f>VLOOKUP($A307,EVID_OSEVU!$A$1:$M$4972,7,FALSE)</f>
        <v>#N/A</v>
      </c>
      <c r="F307" s="45" t="e">
        <f>VLOOKUP($A307,EVID_OSEVU!$A$1:$M$4972,8,FALSE)</f>
        <v>#N/A</v>
      </c>
      <c r="G307" s="45" t="e">
        <f>VLOOKUP($A307,EVID_OSEVU!$A$1:$M$4972,11,FALSE)</f>
        <v>#N/A</v>
      </c>
      <c r="H307" s="35"/>
      <c r="I307" s="48"/>
      <c r="J307" s="33" t="e">
        <f>VLOOKUP($A307,EVID_OSEVU!$A$1:$M$4972,11,FALSE)</f>
        <v>#N/A</v>
      </c>
      <c r="K307" s="39"/>
      <c r="L307" s="49"/>
      <c r="M307" s="89" t="e">
        <f t="shared" si="4"/>
        <v>#N/A</v>
      </c>
      <c r="N307" s="50"/>
      <c r="O307" s="37" t="e">
        <f>VLOOKUP(EVID_HNOJENI!N307,HNOJIVA_ALL!$A$2:$Z$3303,4,FALSE)</f>
        <v>#N/A</v>
      </c>
      <c r="P307" s="51" t="e">
        <f>ROUND(VLOOKUP(EVID_HNOJENI!N307,HNOJIVA_ALL!$A$2:$Z$3303,14,FALSE)*K307*IF(L307="t",10,IF(L307="kg",0.01,IF(L307="q",1,IF(L307="l",0.01*VLOOKUP(EVID_HNOJENI!N307,HNOJIVA_ALL!$A$2:$AE$3303,31,FALSE),"CHYBA")))),2)</f>
        <v>#N/A</v>
      </c>
      <c r="Q307" s="51" t="e">
        <f>ROUND(VLOOKUP(EVID_HNOJENI!N307,HNOJIVA_ALL!$A$2:$Z$3303,15,FALSE)*K307*IF(L307="t",10,IF(L307="kg",0.01,IF(L307="q",1,IF(L307="l",0.01*VLOOKUP(EVID_HNOJENI!N307,HNOJIVA_ALL!$A$2:$AE$3303,31,FALSE),"CHYBA")))),2)</f>
        <v>#N/A</v>
      </c>
      <c r="R307" s="51" t="e">
        <f>ROUND(VLOOKUP(EVID_HNOJENI!N307,HNOJIVA_ALL!$A$2:$Z$3303,16,FALSE)*K307*IF(L307="t",10,IF(L307="kg",0.01,IF(L307="q",1,IF(L307="l",0.01*VLOOKUP(EVID_HNOJENI!N307,HNOJIVA_ALL!$A$2:$AE$3303,31,FALSE),"CHYBA")))),2)</f>
        <v>#N/A</v>
      </c>
      <c r="S307" s="51" t="e">
        <f>ROUND(VLOOKUP(EVID_HNOJENI!N307,HNOJIVA_ALL!$A$2:$Z$3303,18,FALSE)*K307*IF(L307="t",10,IF(L307="kg",0.01,IF(L307="q",1,IF(L307="l",0.01*VLOOKUP(EVID_HNOJENI!N307,HNOJIVA_ALL!$A$2:$AE$3303,31,FALSE),"CHYBA")))),2)</f>
        <v>#N/A</v>
      </c>
      <c r="T307" s="51" t="e">
        <f>ROUND(VLOOKUP(EVID_HNOJENI!N307,HNOJIVA_ALL!$A$2:$Z$3303,17,FALSE)*K307*IF(L307="t",10,IF(L307="kg",0.01,IF(L307="q",1,IF(L307="l",0.01*VLOOKUP(EVID_HNOJENI!N307,HNOJIVA_ALL!$A$2:$AE$3303,31,FALSE),"CHYBA")))),2)</f>
        <v>#N/A</v>
      </c>
      <c r="U307" s="51" t="e">
        <f>ROUND(VLOOKUP(EVID_HNOJENI!N307,HNOJIVA_ALL!$A$2:$Z$3303,20,FALSE)*K307*IF(L307="t",10,IF(L307="kg",0.01,IF(L307="q",1,IF(L307="l",0.01*VLOOKUP(EVID_HNOJENI!N307,HNOJIVA_ALL!$A$2:$AE$3303,31,FALSE),"CHYBA")))),2)</f>
        <v>#N/A</v>
      </c>
    </row>
    <row r="308" spans="1:21" x14ac:dyDescent="0.2">
      <c r="A308" s="32"/>
      <c r="B308" s="45" t="e">
        <f>VLOOKUP($A308,EVID_OSEVU!$A$1:$M$4972,2,FALSE)</f>
        <v>#N/A</v>
      </c>
      <c r="C308" s="45" t="e">
        <f>VLOOKUP($A308,EVID_OSEVU!$A$1:$M$4972,3,FALSE)</f>
        <v>#N/A</v>
      </c>
      <c r="D308" s="45" t="e">
        <f>VLOOKUP($A308,EVID_OSEVU!$A$1:$M$4972,4,FALSE)</f>
        <v>#N/A</v>
      </c>
      <c r="E308" s="45" t="e">
        <f>VLOOKUP($A308,EVID_OSEVU!$A$1:$M$4972,7,FALSE)</f>
        <v>#N/A</v>
      </c>
      <c r="F308" s="45" t="e">
        <f>VLOOKUP($A308,EVID_OSEVU!$A$1:$M$4972,8,FALSE)</f>
        <v>#N/A</v>
      </c>
      <c r="G308" s="45" t="e">
        <f>VLOOKUP($A308,EVID_OSEVU!$A$1:$M$4972,11,FALSE)</f>
        <v>#N/A</v>
      </c>
      <c r="H308" s="35"/>
      <c r="I308" s="48"/>
      <c r="J308" s="33" t="e">
        <f>VLOOKUP($A308,EVID_OSEVU!$A$1:$M$4972,11,FALSE)</f>
        <v>#N/A</v>
      </c>
      <c r="K308" s="39"/>
      <c r="L308" s="49"/>
      <c r="M308" s="89" t="e">
        <f t="shared" si="4"/>
        <v>#N/A</v>
      </c>
      <c r="N308" s="50"/>
      <c r="O308" s="37" t="e">
        <f>VLOOKUP(EVID_HNOJENI!N308,HNOJIVA_ALL!$A$2:$Z$3303,4,FALSE)</f>
        <v>#N/A</v>
      </c>
      <c r="P308" s="51" t="e">
        <f>ROUND(VLOOKUP(EVID_HNOJENI!N308,HNOJIVA_ALL!$A$2:$Z$3303,14,FALSE)*K308*IF(L308="t",10,IF(L308="kg",0.01,IF(L308="q",1,IF(L308="l",0.01*VLOOKUP(EVID_HNOJENI!N308,HNOJIVA_ALL!$A$2:$AE$3303,31,FALSE),"CHYBA")))),2)</f>
        <v>#N/A</v>
      </c>
      <c r="Q308" s="51" t="e">
        <f>ROUND(VLOOKUP(EVID_HNOJENI!N308,HNOJIVA_ALL!$A$2:$Z$3303,15,FALSE)*K308*IF(L308="t",10,IF(L308="kg",0.01,IF(L308="q",1,IF(L308="l",0.01*VLOOKUP(EVID_HNOJENI!N308,HNOJIVA_ALL!$A$2:$AE$3303,31,FALSE),"CHYBA")))),2)</f>
        <v>#N/A</v>
      </c>
      <c r="R308" s="51" t="e">
        <f>ROUND(VLOOKUP(EVID_HNOJENI!N308,HNOJIVA_ALL!$A$2:$Z$3303,16,FALSE)*K308*IF(L308="t",10,IF(L308="kg",0.01,IF(L308="q",1,IF(L308="l",0.01*VLOOKUP(EVID_HNOJENI!N308,HNOJIVA_ALL!$A$2:$AE$3303,31,FALSE),"CHYBA")))),2)</f>
        <v>#N/A</v>
      </c>
      <c r="S308" s="51" t="e">
        <f>ROUND(VLOOKUP(EVID_HNOJENI!N308,HNOJIVA_ALL!$A$2:$Z$3303,18,FALSE)*K308*IF(L308="t",10,IF(L308="kg",0.01,IF(L308="q",1,IF(L308="l",0.01*VLOOKUP(EVID_HNOJENI!N308,HNOJIVA_ALL!$A$2:$AE$3303,31,FALSE),"CHYBA")))),2)</f>
        <v>#N/A</v>
      </c>
      <c r="T308" s="51" t="e">
        <f>ROUND(VLOOKUP(EVID_HNOJENI!N308,HNOJIVA_ALL!$A$2:$Z$3303,17,FALSE)*K308*IF(L308="t",10,IF(L308="kg",0.01,IF(L308="q",1,IF(L308="l",0.01*VLOOKUP(EVID_HNOJENI!N308,HNOJIVA_ALL!$A$2:$AE$3303,31,FALSE),"CHYBA")))),2)</f>
        <v>#N/A</v>
      </c>
      <c r="U308" s="51" t="e">
        <f>ROUND(VLOOKUP(EVID_HNOJENI!N308,HNOJIVA_ALL!$A$2:$Z$3303,20,FALSE)*K308*IF(L308="t",10,IF(L308="kg",0.01,IF(L308="q",1,IF(L308="l",0.01*VLOOKUP(EVID_HNOJENI!N308,HNOJIVA_ALL!$A$2:$AE$3303,31,FALSE),"CHYBA")))),2)</f>
        <v>#N/A</v>
      </c>
    </row>
    <row r="309" spans="1:21" x14ac:dyDescent="0.2">
      <c r="A309" s="32"/>
      <c r="B309" s="45" t="e">
        <f>VLOOKUP($A309,EVID_OSEVU!$A$1:$M$4972,2,FALSE)</f>
        <v>#N/A</v>
      </c>
      <c r="C309" s="45" t="e">
        <f>VLOOKUP($A309,EVID_OSEVU!$A$1:$M$4972,3,FALSE)</f>
        <v>#N/A</v>
      </c>
      <c r="D309" s="45" t="e">
        <f>VLOOKUP($A309,EVID_OSEVU!$A$1:$M$4972,4,FALSE)</f>
        <v>#N/A</v>
      </c>
      <c r="E309" s="45" t="e">
        <f>VLOOKUP($A309,EVID_OSEVU!$A$1:$M$4972,7,FALSE)</f>
        <v>#N/A</v>
      </c>
      <c r="F309" s="45" t="e">
        <f>VLOOKUP($A309,EVID_OSEVU!$A$1:$M$4972,8,FALSE)</f>
        <v>#N/A</v>
      </c>
      <c r="G309" s="45" t="e">
        <f>VLOOKUP($A309,EVID_OSEVU!$A$1:$M$4972,11,FALSE)</f>
        <v>#N/A</v>
      </c>
      <c r="H309" s="35"/>
      <c r="I309" s="48"/>
      <c r="J309" s="33" t="e">
        <f>VLOOKUP($A309,EVID_OSEVU!$A$1:$M$4972,11,FALSE)</f>
        <v>#N/A</v>
      </c>
      <c r="K309" s="39"/>
      <c r="L309" s="49"/>
      <c r="M309" s="89" t="e">
        <f t="shared" si="4"/>
        <v>#N/A</v>
      </c>
      <c r="N309" s="50"/>
      <c r="O309" s="37" t="e">
        <f>VLOOKUP(EVID_HNOJENI!N309,HNOJIVA_ALL!$A$2:$Z$3303,4,FALSE)</f>
        <v>#N/A</v>
      </c>
      <c r="P309" s="51" t="e">
        <f>ROUND(VLOOKUP(EVID_HNOJENI!N309,HNOJIVA_ALL!$A$2:$Z$3303,14,FALSE)*K309*IF(L309="t",10,IF(L309="kg",0.01,IF(L309="q",1,IF(L309="l",0.01*VLOOKUP(EVID_HNOJENI!N309,HNOJIVA_ALL!$A$2:$AE$3303,31,FALSE),"CHYBA")))),2)</f>
        <v>#N/A</v>
      </c>
      <c r="Q309" s="51" t="e">
        <f>ROUND(VLOOKUP(EVID_HNOJENI!N309,HNOJIVA_ALL!$A$2:$Z$3303,15,FALSE)*K309*IF(L309="t",10,IF(L309="kg",0.01,IF(L309="q",1,IF(L309="l",0.01*VLOOKUP(EVID_HNOJENI!N309,HNOJIVA_ALL!$A$2:$AE$3303,31,FALSE),"CHYBA")))),2)</f>
        <v>#N/A</v>
      </c>
      <c r="R309" s="51" t="e">
        <f>ROUND(VLOOKUP(EVID_HNOJENI!N309,HNOJIVA_ALL!$A$2:$Z$3303,16,FALSE)*K309*IF(L309="t",10,IF(L309="kg",0.01,IF(L309="q",1,IF(L309="l",0.01*VLOOKUP(EVID_HNOJENI!N309,HNOJIVA_ALL!$A$2:$AE$3303,31,FALSE),"CHYBA")))),2)</f>
        <v>#N/A</v>
      </c>
      <c r="S309" s="51" t="e">
        <f>ROUND(VLOOKUP(EVID_HNOJENI!N309,HNOJIVA_ALL!$A$2:$Z$3303,18,FALSE)*K309*IF(L309="t",10,IF(L309="kg",0.01,IF(L309="q",1,IF(L309="l",0.01*VLOOKUP(EVID_HNOJENI!N309,HNOJIVA_ALL!$A$2:$AE$3303,31,FALSE),"CHYBA")))),2)</f>
        <v>#N/A</v>
      </c>
      <c r="T309" s="51" t="e">
        <f>ROUND(VLOOKUP(EVID_HNOJENI!N309,HNOJIVA_ALL!$A$2:$Z$3303,17,FALSE)*K309*IF(L309="t",10,IF(L309="kg",0.01,IF(L309="q",1,IF(L309="l",0.01*VLOOKUP(EVID_HNOJENI!N309,HNOJIVA_ALL!$A$2:$AE$3303,31,FALSE),"CHYBA")))),2)</f>
        <v>#N/A</v>
      </c>
      <c r="U309" s="51" t="e">
        <f>ROUND(VLOOKUP(EVID_HNOJENI!N309,HNOJIVA_ALL!$A$2:$Z$3303,20,FALSE)*K309*IF(L309="t",10,IF(L309="kg",0.01,IF(L309="q",1,IF(L309="l",0.01*VLOOKUP(EVID_HNOJENI!N309,HNOJIVA_ALL!$A$2:$AE$3303,31,FALSE),"CHYBA")))),2)</f>
        <v>#N/A</v>
      </c>
    </row>
    <row r="310" spans="1:21" x14ac:dyDescent="0.2">
      <c r="A310" s="32"/>
      <c r="B310" s="45" t="e">
        <f>VLOOKUP($A310,EVID_OSEVU!$A$1:$M$4972,2,FALSE)</f>
        <v>#N/A</v>
      </c>
      <c r="C310" s="45" t="e">
        <f>VLOOKUP($A310,EVID_OSEVU!$A$1:$M$4972,3,FALSE)</f>
        <v>#N/A</v>
      </c>
      <c r="D310" s="45" t="e">
        <f>VLOOKUP($A310,EVID_OSEVU!$A$1:$M$4972,4,FALSE)</f>
        <v>#N/A</v>
      </c>
      <c r="E310" s="45" t="e">
        <f>VLOOKUP($A310,EVID_OSEVU!$A$1:$M$4972,7,FALSE)</f>
        <v>#N/A</v>
      </c>
      <c r="F310" s="45" t="e">
        <f>VLOOKUP($A310,EVID_OSEVU!$A$1:$M$4972,8,FALSE)</f>
        <v>#N/A</v>
      </c>
      <c r="G310" s="45" t="e">
        <f>VLOOKUP($A310,EVID_OSEVU!$A$1:$M$4972,11,FALSE)</f>
        <v>#N/A</v>
      </c>
      <c r="H310" s="35"/>
      <c r="I310" s="48"/>
      <c r="J310" s="33" t="e">
        <f>VLOOKUP($A310,EVID_OSEVU!$A$1:$M$4972,11,FALSE)</f>
        <v>#N/A</v>
      </c>
      <c r="K310" s="39"/>
      <c r="L310" s="49"/>
      <c r="M310" s="89" t="e">
        <f t="shared" si="4"/>
        <v>#N/A</v>
      </c>
      <c r="N310" s="50"/>
      <c r="O310" s="37" t="e">
        <f>VLOOKUP(EVID_HNOJENI!N310,HNOJIVA_ALL!$A$2:$Z$3303,4,FALSE)</f>
        <v>#N/A</v>
      </c>
      <c r="P310" s="51" t="e">
        <f>ROUND(VLOOKUP(EVID_HNOJENI!N310,HNOJIVA_ALL!$A$2:$Z$3303,14,FALSE)*K310*IF(L310="t",10,IF(L310="kg",0.01,IF(L310="q",1,IF(L310="l",0.01*VLOOKUP(EVID_HNOJENI!N310,HNOJIVA_ALL!$A$2:$AE$3303,31,FALSE),"CHYBA")))),2)</f>
        <v>#N/A</v>
      </c>
      <c r="Q310" s="51" t="e">
        <f>ROUND(VLOOKUP(EVID_HNOJENI!N310,HNOJIVA_ALL!$A$2:$Z$3303,15,FALSE)*K310*IF(L310="t",10,IF(L310="kg",0.01,IF(L310="q",1,IF(L310="l",0.01*VLOOKUP(EVID_HNOJENI!N310,HNOJIVA_ALL!$A$2:$AE$3303,31,FALSE),"CHYBA")))),2)</f>
        <v>#N/A</v>
      </c>
      <c r="R310" s="51" t="e">
        <f>ROUND(VLOOKUP(EVID_HNOJENI!N310,HNOJIVA_ALL!$A$2:$Z$3303,16,FALSE)*K310*IF(L310="t",10,IF(L310="kg",0.01,IF(L310="q",1,IF(L310="l",0.01*VLOOKUP(EVID_HNOJENI!N310,HNOJIVA_ALL!$A$2:$AE$3303,31,FALSE),"CHYBA")))),2)</f>
        <v>#N/A</v>
      </c>
      <c r="S310" s="51" t="e">
        <f>ROUND(VLOOKUP(EVID_HNOJENI!N310,HNOJIVA_ALL!$A$2:$Z$3303,18,FALSE)*K310*IF(L310="t",10,IF(L310="kg",0.01,IF(L310="q",1,IF(L310="l",0.01*VLOOKUP(EVID_HNOJENI!N310,HNOJIVA_ALL!$A$2:$AE$3303,31,FALSE),"CHYBA")))),2)</f>
        <v>#N/A</v>
      </c>
      <c r="T310" s="51" t="e">
        <f>ROUND(VLOOKUP(EVID_HNOJENI!N310,HNOJIVA_ALL!$A$2:$Z$3303,17,FALSE)*K310*IF(L310="t",10,IF(L310="kg",0.01,IF(L310="q",1,IF(L310="l",0.01*VLOOKUP(EVID_HNOJENI!N310,HNOJIVA_ALL!$A$2:$AE$3303,31,FALSE),"CHYBA")))),2)</f>
        <v>#N/A</v>
      </c>
      <c r="U310" s="51" t="e">
        <f>ROUND(VLOOKUP(EVID_HNOJENI!N310,HNOJIVA_ALL!$A$2:$Z$3303,20,FALSE)*K310*IF(L310="t",10,IF(L310="kg",0.01,IF(L310="q",1,IF(L310="l",0.01*VLOOKUP(EVID_HNOJENI!N310,HNOJIVA_ALL!$A$2:$AE$3303,31,FALSE),"CHYBA")))),2)</f>
        <v>#N/A</v>
      </c>
    </row>
    <row r="311" spans="1:21" x14ac:dyDescent="0.2">
      <c r="A311" s="32"/>
      <c r="B311" s="45" t="e">
        <f>VLOOKUP($A311,EVID_OSEVU!$A$1:$M$4972,2,FALSE)</f>
        <v>#N/A</v>
      </c>
      <c r="C311" s="45" t="e">
        <f>VLOOKUP($A311,EVID_OSEVU!$A$1:$M$4972,3,FALSE)</f>
        <v>#N/A</v>
      </c>
      <c r="D311" s="45" t="e">
        <f>VLOOKUP($A311,EVID_OSEVU!$A$1:$M$4972,4,FALSE)</f>
        <v>#N/A</v>
      </c>
      <c r="E311" s="45" t="e">
        <f>VLOOKUP($A311,EVID_OSEVU!$A$1:$M$4972,7,FALSE)</f>
        <v>#N/A</v>
      </c>
      <c r="F311" s="45" t="e">
        <f>VLOOKUP($A311,EVID_OSEVU!$A$1:$M$4972,8,FALSE)</f>
        <v>#N/A</v>
      </c>
      <c r="G311" s="45" t="e">
        <f>VLOOKUP($A311,EVID_OSEVU!$A$1:$M$4972,11,FALSE)</f>
        <v>#N/A</v>
      </c>
      <c r="H311" s="35"/>
      <c r="I311" s="48"/>
      <c r="J311" s="33" t="e">
        <f>VLOOKUP($A311,EVID_OSEVU!$A$1:$M$4972,11,FALSE)</f>
        <v>#N/A</v>
      </c>
      <c r="K311" s="39"/>
      <c r="L311" s="49"/>
      <c r="M311" s="89" t="e">
        <f t="shared" si="4"/>
        <v>#N/A</v>
      </c>
      <c r="N311" s="50"/>
      <c r="O311" s="37" t="e">
        <f>VLOOKUP(EVID_HNOJENI!N311,HNOJIVA_ALL!$A$2:$Z$3303,4,FALSE)</f>
        <v>#N/A</v>
      </c>
      <c r="P311" s="51" t="e">
        <f>ROUND(VLOOKUP(EVID_HNOJENI!N311,HNOJIVA_ALL!$A$2:$Z$3303,14,FALSE)*K311*IF(L311="t",10,IF(L311="kg",0.01,IF(L311="q",1,IF(L311="l",0.01*VLOOKUP(EVID_HNOJENI!N311,HNOJIVA_ALL!$A$2:$AE$3303,31,FALSE),"CHYBA")))),2)</f>
        <v>#N/A</v>
      </c>
      <c r="Q311" s="51" t="e">
        <f>ROUND(VLOOKUP(EVID_HNOJENI!N311,HNOJIVA_ALL!$A$2:$Z$3303,15,FALSE)*K311*IF(L311="t",10,IF(L311="kg",0.01,IF(L311="q",1,IF(L311="l",0.01*VLOOKUP(EVID_HNOJENI!N311,HNOJIVA_ALL!$A$2:$AE$3303,31,FALSE),"CHYBA")))),2)</f>
        <v>#N/A</v>
      </c>
      <c r="R311" s="51" t="e">
        <f>ROUND(VLOOKUP(EVID_HNOJENI!N311,HNOJIVA_ALL!$A$2:$Z$3303,16,FALSE)*K311*IF(L311="t",10,IF(L311="kg",0.01,IF(L311="q",1,IF(L311="l",0.01*VLOOKUP(EVID_HNOJENI!N311,HNOJIVA_ALL!$A$2:$AE$3303,31,FALSE),"CHYBA")))),2)</f>
        <v>#N/A</v>
      </c>
      <c r="S311" s="51" t="e">
        <f>ROUND(VLOOKUP(EVID_HNOJENI!N311,HNOJIVA_ALL!$A$2:$Z$3303,18,FALSE)*K311*IF(L311="t",10,IF(L311="kg",0.01,IF(L311="q",1,IF(L311="l",0.01*VLOOKUP(EVID_HNOJENI!N311,HNOJIVA_ALL!$A$2:$AE$3303,31,FALSE),"CHYBA")))),2)</f>
        <v>#N/A</v>
      </c>
      <c r="T311" s="51" t="e">
        <f>ROUND(VLOOKUP(EVID_HNOJENI!N311,HNOJIVA_ALL!$A$2:$Z$3303,17,FALSE)*K311*IF(L311="t",10,IF(L311="kg",0.01,IF(L311="q",1,IF(L311="l",0.01*VLOOKUP(EVID_HNOJENI!N311,HNOJIVA_ALL!$A$2:$AE$3303,31,FALSE),"CHYBA")))),2)</f>
        <v>#N/A</v>
      </c>
      <c r="U311" s="51" t="e">
        <f>ROUND(VLOOKUP(EVID_HNOJENI!N311,HNOJIVA_ALL!$A$2:$Z$3303,20,FALSE)*K311*IF(L311="t",10,IF(L311="kg",0.01,IF(L311="q",1,IF(L311="l",0.01*VLOOKUP(EVID_HNOJENI!N311,HNOJIVA_ALL!$A$2:$AE$3303,31,FALSE),"CHYBA")))),2)</f>
        <v>#N/A</v>
      </c>
    </row>
    <row r="312" spans="1:21" x14ac:dyDescent="0.2">
      <c r="A312" s="32"/>
      <c r="B312" s="45" t="e">
        <f>VLOOKUP($A312,EVID_OSEVU!$A$1:$M$4972,2,FALSE)</f>
        <v>#N/A</v>
      </c>
      <c r="C312" s="45" t="e">
        <f>VLOOKUP($A312,EVID_OSEVU!$A$1:$M$4972,3,FALSE)</f>
        <v>#N/A</v>
      </c>
      <c r="D312" s="45" t="e">
        <f>VLOOKUP($A312,EVID_OSEVU!$A$1:$M$4972,4,FALSE)</f>
        <v>#N/A</v>
      </c>
      <c r="E312" s="45" t="e">
        <f>VLOOKUP($A312,EVID_OSEVU!$A$1:$M$4972,7,FALSE)</f>
        <v>#N/A</v>
      </c>
      <c r="F312" s="45" t="e">
        <f>VLOOKUP($A312,EVID_OSEVU!$A$1:$M$4972,8,FALSE)</f>
        <v>#N/A</v>
      </c>
      <c r="G312" s="45" t="e">
        <f>VLOOKUP($A312,EVID_OSEVU!$A$1:$M$4972,11,FALSE)</f>
        <v>#N/A</v>
      </c>
      <c r="H312" s="35"/>
      <c r="I312" s="48"/>
      <c r="J312" s="33" t="e">
        <f>VLOOKUP($A312,EVID_OSEVU!$A$1:$M$4972,11,FALSE)</f>
        <v>#N/A</v>
      </c>
      <c r="K312" s="39"/>
      <c r="L312" s="49"/>
      <c r="M312" s="89" t="e">
        <f t="shared" si="4"/>
        <v>#N/A</v>
      </c>
      <c r="N312" s="50"/>
      <c r="O312" s="37" t="e">
        <f>VLOOKUP(EVID_HNOJENI!N312,HNOJIVA_ALL!$A$2:$Z$3303,4,FALSE)</f>
        <v>#N/A</v>
      </c>
      <c r="P312" s="51" t="e">
        <f>ROUND(VLOOKUP(EVID_HNOJENI!N312,HNOJIVA_ALL!$A$2:$Z$3303,14,FALSE)*K312*IF(L312="t",10,IF(L312="kg",0.01,IF(L312="q",1,IF(L312="l",0.01*VLOOKUP(EVID_HNOJENI!N312,HNOJIVA_ALL!$A$2:$AE$3303,31,FALSE),"CHYBA")))),2)</f>
        <v>#N/A</v>
      </c>
      <c r="Q312" s="51" t="e">
        <f>ROUND(VLOOKUP(EVID_HNOJENI!N312,HNOJIVA_ALL!$A$2:$Z$3303,15,FALSE)*K312*IF(L312="t",10,IF(L312="kg",0.01,IF(L312="q",1,IF(L312="l",0.01*VLOOKUP(EVID_HNOJENI!N312,HNOJIVA_ALL!$A$2:$AE$3303,31,FALSE),"CHYBA")))),2)</f>
        <v>#N/A</v>
      </c>
      <c r="R312" s="51" t="e">
        <f>ROUND(VLOOKUP(EVID_HNOJENI!N312,HNOJIVA_ALL!$A$2:$Z$3303,16,FALSE)*K312*IF(L312="t",10,IF(L312="kg",0.01,IF(L312="q",1,IF(L312="l",0.01*VLOOKUP(EVID_HNOJENI!N312,HNOJIVA_ALL!$A$2:$AE$3303,31,FALSE),"CHYBA")))),2)</f>
        <v>#N/A</v>
      </c>
      <c r="S312" s="51" t="e">
        <f>ROUND(VLOOKUP(EVID_HNOJENI!N312,HNOJIVA_ALL!$A$2:$Z$3303,18,FALSE)*K312*IF(L312="t",10,IF(L312="kg",0.01,IF(L312="q",1,IF(L312="l",0.01*VLOOKUP(EVID_HNOJENI!N312,HNOJIVA_ALL!$A$2:$AE$3303,31,FALSE),"CHYBA")))),2)</f>
        <v>#N/A</v>
      </c>
      <c r="T312" s="51" t="e">
        <f>ROUND(VLOOKUP(EVID_HNOJENI!N312,HNOJIVA_ALL!$A$2:$Z$3303,17,FALSE)*K312*IF(L312="t",10,IF(L312="kg",0.01,IF(L312="q",1,IF(L312="l",0.01*VLOOKUP(EVID_HNOJENI!N312,HNOJIVA_ALL!$A$2:$AE$3303,31,FALSE),"CHYBA")))),2)</f>
        <v>#N/A</v>
      </c>
      <c r="U312" s="51" t="e">
        <f>ROUND(VLOOKUP(EVID_HNOJENI!N312,HNOJIVA_ALL!$A$2:$Z$3303,20,FALSE)*K312*IF(L312="t",10,IF(L312="kg",0.01,IF(L312="q",1,IF(L312="l",0.01*VLOOKUP(EVID_HNOJENI!N312,HNOJIVA_ALL!$A$2:$AE$3303,31,FALSE),"CHYBA")))),2)</f>
        <v>#N/A</v>
      </c>
    </row>
    <row r="313" spans="1:21" x14ac:dyDescent="0.2">
      <c r="A313" s="32"/>
      <c r="B313" s="45" t="e">
        <f>VLOOKUP($A313,EVID_OSEVU!$A$1:$M$4972,2,FALSE)</f>
        <v>#N/A</v>
      </c>
      <c r="C313" s="45" t="e">
        <f>VLOOKUP($A313,EVID_OSEVU!$A$1:$M$4972,3,FALSE)</f>
        <v>#N/A</v>
      </c>
      <c r="D313" s="45" t="e">
        <f>VLOOKUP($A313,EVID_OSEVU!$A$1:$M$4972,4,FALSE)</f>
        <v>#N/A</v>
      </c>
      <c r="E313" s="45" t="e">
        <f>VLOOKUP($A313,EVID_OSEVU!$A$1:$M$4972,7,FALSE)</f>
        <v>#N/A</v>
      </c>
      <c r="F313" s="45" t="e">
        <f>VLOOKUP($A313,EVID_OSEVU!$A$1:$M$4972,8,FALSE)</f>
        <v>#N/A</v>
      </c>
      <c r="G313" s="45" t="e">
        <f>VLOOKUP($A313,EVID_OSEVU!$A$1:$M$4972,11,FALSE)</f>
        <v>#N/A</v>
      </c>
      <c r="H313" s="35"/>
      <c r="I313" s="48"/>
      <c r="J313" s="33" t="e">
        <f>VLOOKUP($A313,EVID_OSEVU!$A$1:$M$4972,11,FALSE)</f>
        <v>#N/A</v>
      </c>
      <c r="K313" s="39"/>
      <c r="L313" s="49"/>
      <c r="M313" s="89" t="e">
        <f t="shared" si="4"/>
        <v>#N/A</v>
      </c>
      <c r="N313" s="50"/>
      <c r="O313" s="37" t="e">
        <f>VLOOKUP(EVID_HNOJENI!N313,HNOJIVA_ALL!$A$2:$Z$3303,4,FALSE)</f>
        <v>#N/A</v>
      </c>
      <c r="P313" s="51" t="e">
        <f>ROUND(VLOOKUP(EVID_HNOJENI!N313,HNOJIVA_ALL!$A$2:$Z$3303,14,FALSE)*K313*IF(L313="t",10,IF(L313="kg",0.01,IF(L313="q",1,IF(L313="l",0.01*VLOOKUP(EVID_HNOJENI!N313,HNOJIVA_ALL!$A$2:$AE$3303,31,FALSE),"CHYBA")))),2)</f>
        <v>#N/A</v>
      </c>
      <c r="Q313" s="51" t="e">
        <f>ROUND(VLOOKUP(EVID_HNOJENI!N313,HNOJIVA_ALL!$A$2:$Z$3303,15,FALSE)*K313*IF(L313="t",10,IF(L313="kg",0.01,IF(L313="q",1,IF(L313="l",0.01*VLOOKUP(EVID_HNOJENI!N313,HNOJIVA_ALL!$A$2:$AE$3303,31,FALSE),"CHYBA")))),2)</f>
        <v>#N/A</v>
      </c>
      <c r="R313" s="51" t="e">
        <f>ROUND(VLOOKUP(EVID_HNOJENI!N313,HNOJIVA_ALL!$A$2:$Z$3303,16,FALSE)*K313*IF(L313="t",10,IF(L313="kg",0.01,IF(L313="q",1,IF(L313="l",0.01*VLOOKUP(EVID_HNOJENI!N313,HNOJIVA_ALL!$A$2:$AE$3303,31,FALSE),"CHYBA")))),2)</f>
        <v>#N/A</v>
      </c>
      <c r="S313" s="51" t="e">
        <f>ROUND(VLOOKUP(EVID_HNOJENI!N313,HNOJIVA_ALL!$A$2:$Z$3303,18,FALSE)*K313*IF(L313="t",10,IF(L313="kg",0.01,IF(L313="q",1,IF(L313="l",0.01*VLOOKUP(EVID_HNOJENI!N313,HNOJIVA_ALL!$A$2:$AE$3303,31,FALSE),"CHYBA")))),2)</f>
        <v>#N/A</v>
      </c>
      <c r="T313" s="51" t="e">
        <f>ROUND(VLOOKUP(EVID_HNOJENI!N313,HNOJIVA_ALL!$A$2:$Z$3303,17,FALSE)*K313*IF(L313="t",10,IF(L313="kg",0.01,IF(L313="q",1,IF(L313="l",0.01*VLOOKUP(EVID_HNOJENI!N313,HNOJIVA_ALL!$A$2:$AE$3303,31,FALSE),"CHYBA")))),2)</f>
        <v>#N/A</v>
      </c>
      <c r="U313" s="51" t="e">
        <f>ROUND(VLOOKUP(EVID_HNOJENI!N313,HNOJIVA_ALL!$A$2:$Z$3303,20,FALSE)*K313*IF(L313="t",10,IF(L313="kg",0.01,IF(L313="q",1,IF(L313="l",0.01*VLOOKUP(EVID_HNOJENI!N313,HNOJIVA_ALL!$A$2:$AE$3303,31,FALSE),"CHYBA")))),2)</f>
        <v>#N/A</v>
      </c>
    </row>
    <row r="314" spans="1:21" x14ac:dyDescent="0.2">
      <c r="A314" s="32"/>
      <c r="B314" s="45" t="e">
        <f>VLOOKUP($A314,EVID_OSEVU!$A$1:$M$4972,2,FALSE)</f>
        <v>#N/A</v>
      </c>
      <c r="C314" s="45" t="e">
        <f>VLOOKUP($A314,EVID_OSEVU!$A$1:$M$4972,3,FALSE)</f>
        <v>#N/A</v>
      </c>
      <c r="D314" s="45" t="e">
        <f>VLOOKUP($A314,EVID_OSEVU!$A$1:$M$4972,4,FALSE)</f>
        <v>#N/A</v>
      </c>
      <c r="E314" s="45" t="e">
        <f>VLOOKUP($A314,EVID_OSEVU!$A$1:$M$4972,7,FALSE)</f>
        <v>#N/A</v>
      </c>
      <c r="F314" s="45" t="e">
        <f>VLOOKUP($A314,EVID_OSEVU!$A$1:$M$4972,8,FALSE)</f>
        <v>#N/A</v>
      </c>
      <c r="G314" s="45" t="e">
        <f>VLOOKUP($A314,EVID_OSEVU!$A$1:$M$4972,11,FALSE)</f>
        <v>#N/A</v>
      </c>
      <c r="H314" s="35"/>
      <c r="I314" s="48"/>
      <c r="J314" s="33" t="e">
        <f>VLOOKUP($A314,EVID_OSEVU!$A$1:$M$4972,11,FALSE)</f>
        <v>#N/A</v>
      </c>
      <c r="K314" s="39"/>
      <c r="L314" s="49"/>
      <c r="M314" s="89" t="e">
        <f t="shared" si="4"/>
        <v>#N/A</v>
      </c>
      <c r="N314" s="50"/>
      <c r="O314" s="37" t="e">
        <f>VLOOKUP(EVID_HNOJENI!N314,HNOJIVA_ALL!$A$2:$Z$3303,4,FALSE)</f>
        <v>#N/A</v>
      </c>
      <c r="P314" s="51" t="e">
        <f>ROUND(VLOOKUP(EVID_HNOJENI!N314,HNOJIVA_ALL!$A$2:$Z$3303,14,FALSE)*K314*IF(L314="t",10,IF(L314="kg",0.01,IF(L314="q",1,IF(L314="l",0.01*VLOOKUP(EVID_HNOJENI!N314,HNOJIVA_ALL!$A$2:$AE$3303,31,FALSE),"CHYBA")))),2)</f>
        <v>#N/A</v>
      </c>
      <c r="Q314" s="51" t="e">
        <f>ROUND(VLOOKUP(EVID_HNOJENI!N314,HNOJIVA_ALL!$A$2:$Z$3303,15,FALSE)*K314*IF(L314="t",10,IF(L314="kg",0.01,IF(L314="q",1,IF(L314="l",0.01*VLOOKUP(EVID_HNOJENI!N314,HNOJIVA_ALL!$A$2:$AE$3303,31,FALSE),"CHYBA")))),2)</f>
        <v>#N/A</v>
      </c>
      <c r="R314" s="51" t="e">
        <f>ROUND(VLOOKUP(EVID_HNOJENI!N314,HNOJIVA_ALL!$A$2:$Z$3303,16,FALSE)*K314*IF(L314="t",10,IF(L314="kg",0.01,IF(L314="q",1,IF(L314="l",0.01*VLOOKUP(EVID_HNOJENI!N314,HNOJIVA_ALL!$A$2:$AE$3303,31,FALSE),"CHYBA")))),2)</f>
        <v>#N/A</v>
      </c>
      <c r="S314" s="51" t="e">
        <f>ROUND(VLOOKUP(EVID_HNOJENI!N314,HNOJIVA_ALL!$A$2:$Z$3303,18,FALSE)*K314*IF(L314="t",10,IF(L314="kg",0.01,IF(L314="q",1,IF(L314="l",0.01*VLOOKUP(EVID_HNOJENI!N314,HNOJIVA_ALL!$A$2:$AE$3303,31,FALSE),"CHYBA")))),2)</f>
        <v>#N/A</v>
      </c>
      <c r="T314" s="51" t="e">
        <f>ROUND(VLOOKUP(EVID_HNOJENI!N314,HNOJIVA_ALL!$A$2:$Z$3303,17,FALSE)*K314*IF(L314="t",10,IF(L314="kg",0.01,IF(L314="q",1,IF(L314="l",0.01*VLOOKUP(EVID_HNOJENI!N314,HNOJIVA_ALL!$A$2:$AE$3303,31,FALSE),"CHYBA")))),2)</f>
        <v>#N/A</v>
      </c>
      <c r="U314" s="51" t="e">
        <f>ROUND(VLOOKUP(EVID_HNOJENI!N314,HNOJIVA_ALL!$A$2:$Z$3303,20,FALSE)*K314*IF(L314="t",10,IF(L314="kg",0.01,IF(L314="q",1,IF(L314="l",0.01*VLOOKUP(EVID_HNOJENI!N314,HNOJIVA_ALL!$A$2:$AE$3303,31,FALSE),"CHYBA")))),2)</f>
        <v>#N/A</v>
      </c>
    </row>
    <row r="315" spans="1:21" x14ac:dyDescent="0.2">
      <c r="A315" s="32"/>
      <c r="B315" s="45" t="e">
        <f>VLOOKUP($A315,EVID_OSEVU!$A$1:$M$4972,2,FALSE)</f>
        <v>#N/A</v>
      </c>
      <c r="C315" s="45" t="e">
        <f>VLOOKUP($A315,EVID_OSEVU!$A$1:$M$4972,3,FALSE)</f>
        <v>#N/A</v>
      </c>
      <c r="D315" s="45" t="e">
        <f>VLOOKUP($A315,EVID_OSEVU!$A$1:$M$4972,4,FALSE)</f>
        <v>#N/A</v>
      </c>
      <c r="E315" s="45" t="e">
        <f>VLOOKUP($A315,EVID_OSEVU!$A$1:$M$4972,7,FALSE)</f>
        <v>#N/A</v>
      </c>
      <c r="F315" s="45" t="e">
        <f>VLOOKUP($A315,EVID_OSEVU!$A$1:$M$4972,8,FALSE)</f>
        <v>#N/A</v>
      </c>
      <c r="G315" s="45" t="e">
        <f>VLOOKUP($A315,EVID_OSEVU!$A$1:$M$4972,11,FALSE)</f>
        <v>#N/A</v>
      </c>
      <c r="H315" s="35"/>
      <c r="I315" s="48"/>
      <c r="J315" s="33" t="e">
        <f>VLOOKUP($A315,EVID_OSEVU!$A$1:$M$4972,11,FALSE)</f>
        <v>#N/A</v>
      </c>
      <c r="K315" s="39"/>
      <c r="L315" s="49"/>
      <c r="M315" s="89" t="e">
        <f t="shared" si="4"/>
        <v>#N/A</v>
      </c>
      <c r="N315" s="50"/>
      <c r="O315" s="37" t="e">
        <f>VLOOKUP(EVID_HNOJENI!N315,HNOJIVA_ALL!$A$2:$Z$3303,4,FALSE)</f>
        <v>#N/A</v>
      </c>
      <c r="P315" s="51" t="e">
        <f>ROUND(VLOOKUP(EVID_HNOJENI!N315,HNOJIVA_ALL!$A$2:$Z$3303,14,FALSE)*K315*IF(L315="t",10,IF(L315="kg",0.01,IF(L315="q",1,IF(L315="l",0.01*VLOOKUP(EVID_HNOJENI!N315,HNOJIVA_ALL!$A$2:$AE$3303,31,FALSE),"CHYBA")))),2)</f>
        <v>#N/A</v>
      </c>
      <c r="Q315" s="51" t="e">
        <f>ROUND(VLOOKUP(EVID_HNOJENI!N315,HNOJIVA_ALL!$A$2:$Z$3303,15,FALSE)*K315*IF(L315="t",10,IF(L315="kg",0.01,IF(L315="q",1,IF(L315="l",0.01*VLOOKUP(EVID_HNOJENI!N315,HNOJIVA_ALL!$A$2:$AE$3303,31,FALSE),"CHYBA")))),2)</f>
        <v>#N/A</v>
      </c>
      <c r="R315" s="51" t="e">
        <f>ROUND(VLOOKUP(EVID_HNOJENI!N315,HNOJIVA_ALL!$A$2:$Z$3303,16,FALSE)*K315*IF(L315="t",10,IF(L315="kg",0.01,IF(L315="q",1,IF(L315="l",0.01*VLOOKUP(EVID_HNOJENI!N315,HNOJIVA_ALL!$A$2:$AE$3303,31,FALSE),"CHYBA")))),2)</f>
        <v>#N/A</v>
      </c>
      <c r="S315" s="51" t="e">
        <f>ROUND(VLOOKUP(EVID_HNOJENI!N315,HNOJIVA_ALL!$A$2:$Z$3303,18,FALSE)*K315*IF(L315="t",10,IF(L315="kg",0.01,IF(L315="q",1,IF(L315="l",0.01*VLOOKUP(EVID_HNOJENI!N315,HNOJIVA_ALL!$A$2:$AE$3303,31,FALSE),"CHYBA")))),2)</f>
        <v>#N/A</v>
      </c>
      <c r="T315" s="51" t="e">
        <f>ROUND(VLOOKUP(EVID_HNOJENI!N315,HNOJIVA_ALL!$A$2:$Z$3303,17,FALSE)*K315*IF(L315="t",10,IF(L315="kg",0.01,IF(L315="q",1,IF(L315="l",0.01*VLOOKUP(EVID_HNOJENI!N315,HNOJIVA_ALL!$A$2:$AE$3303,31,FALSE),"CHYBA")))),2)</f>
        <v>#N/A</v>
      </c>
      <c r="U315" s="51" t="e">
        <f>ROUND(VLOOKUP(EVID_HNOJENI!N315,HNOJIVA_ALL!$A$2:$Z$3303,20,FALSE)*K315*IF(L315="t",10,IF(L315="kg",0.01,IF(L315="q",1,IF(L315="l",0.01*VLOOKUP(EVID_HNOJENI!N315,HNOJIVA_ALL!$A$2:$AE$3303,31,FALSE),"CHYBA")))),2)</f>
        <v>#N/A</v>
      </c>
    </row>
    <row r="316" spans="1:21" x14ac:dyDescent="0.2">
      <c r="A316" s="32"/>
      <c r="B316" s="45" t="e">
        <f>VLOOKUP($A316,EVID_OSEVU!$A$1:$M$4972,2,FALSE)</f>
        <v>#N/A</v>
      </c>
      <c r="C316" s="45" t="e">
        <f>VLOOKUP($A316,EVID_OSEVU!$A$1:$M$4972,3,FALSE)</f>
        <v>#N/A</v>
      </c>
      <c r="D316" s="45" t="e">
        <f>VLOOKUP($A316,EVID_OSEVU!$A$1:$M$4972,4,FALSE)</f>
        <v>#N/A</v>
      </c>
      <c r="E316" s="45" t="e">
        <f>VLOOKUP($A316,EVID_OSEVU!$A$1:$M$4972,7,FALSE)</f>
        <v>#N/A</v>
      </c>
      <c r="F316" s="45" t="e">
        <f>VLOOKUP($A316,EVID_OSEVU!$A$1:$M$4972,8,FALSE)</f>
        <v>#N/A</v>
      </c>
      <c r="G316" s="45" t="e">
        <f>VLOOKUP($A316,EVID_OSEVU!$A$1:$M$4972,11,FALSE)</f>
        <v>#N/A</v>
      </c>
      <c r="H316" s="35"/>
      <c r="I316" s="48"/>
      <c r="J316" s="33" t="e">
        <f>VLOOKUP($A316,EVID_OSEVU!$A$1:$M$4972,11,FALSE)</f>
        <v>#N/A</v>
      </c>
      <c r="K316" s="39"/>
      <c r="L316" s="49"/>
      <c r="M316" s="89" t="e">
        <f t="shared" si="4"/>
        <v>#N/A</v>
      </c>
      <c r="N316" s="50"/>
      <c r="O316" s="37" t="e">
        <f>VLOOKUP(EVID_HNOJENI!N316,HNOJIVA_ALL!$A$2:$Z$3303,4,FALSE)</f>
        <v>#N/A</v>
      </c>
      <c r="P316" s="51" t="e">
        <f>ROUND(VLOOKUP(EVID_HNOJENI!N316,HNOJIVA_ALL!$A$2:$Z$3303,14,FALSE)*K316*IF(L316="t",10,IF(L316="kg",0.01,IF(L316="q",1,IF(L316="l",0.01*VLOOKUP(EVID_HNOJENI!N316,HNOJIVA_ALL!$A$2:$AE$3303,31,FALSE),"CHYBA")))),2)</f>
        <v>#N/A</v>
      </c>
      <c r="Q316" s="51" t="e">
        <f>ROUND(VLOOKUP(EVID_HNOJENI!N316,HNOJIVA_ALL!$A$2:$Z$3303,15,FALSE)*K316*IF(L316="t",10,IF(L316="kg",0.01,IF(L316="q",1,IF(L316="l",0.01*VLOOKUP(EVID_HNOJENI!N316,HNOJIVA_ALL!$A$2:$AE$3303,31,FALSE),"CHYBA")))),2)</f>
        <v>#N/A</v>
      </c>
      <c r="R316" s="51" t="e">
        <f>ROUND(VLOOKUP(EVID_HNOJENI!N316,HNOJIVA_ALL!$A$2:$Z$3303,16,FALSE)*K316*IF(L316="t",10,IF(L316="kg",0.01,IF(L316="q",1,IF(L316="l",0.01*VLOOKUP(EVID_HNOJENI!N316,HNOJIVA_ALL!$A$2:$AE$3303,31,FALSE),"CHYBA")))),2)</f>
        <v>#N/A</v>
      </c>
      <c r="S316" s="51" t="e">
        <f>ROUND(VLOOKUP(EVID_HNOJENI!N316,HNOJIVA_ALL!$A$2:$Z$3303,18,FALSE)*K316*IF(L316="t",10,IF(L316="kg",0.01,IF(L316="q",1,IF(L316="l",0.01*VLOOKUP(EVID_HNOJENI!N316,HNOJIVA_ALL!$A$2:$AE$3303,31,FALSE),"CHYBA")))),2)</f>
        <v>#N/A</v>
      </c>
      <c r="T316" s="51" t="e">
        <f>ROUND(VLOOKUP(EVID_HNOJENI!N316,HNOJIVA_ALL!$A$2:$Z$3303,17,FALSE)*K316*IF(L316="t",10,IF(L316="kg",0.01,IF(L316="q",1,IF(L316="l",0.01*VLOOKUP(EVID_HNOJENI!N316,HNOJIVA_ALL!$A$2:$AE$3303,31,FALSE),"CHYBA")))),2)</f>
        <v>#N/A</v>
      </c>
      <c r="U316" s="51" t="e">
        <f>ROUND(VLOOKUP(EVID_HNOJENI!N316,HNOJIVA_ALL!$A$2:$Z$3303,20,FALSE)*K316*IF(L316="t",10,IF(L316="kg",0.01,IF(L316="q",1,IF(L316="l",0.01*VLOOKUP(EVID_HNOJENI!N316,HNOJIVA_ALL!$A$2:$AE$3303,31,FALSE),"CHYBA")))),2)</f>
        <v>#N/A</v>
      </c>
    </row>
    <row r="317" spans="1:21" x14ac:dyDescent="0.2">
      <c r="A317" s="32"/>
      <c r="B317" s="45" t="e">
        <f>VLOOKUP($A317,EVID_OSEVU!$A$1:$M$4972,2,FALSE)</f>
        <v>#N/A</v>
      </c>
      <c r="C317" s="45" t="e">
        <f>VLOOKUP($A317,EVID_OSEVU!$A$1:$M$4972,3,FALSE)</f>
        <v>#N/A</v>
      </c>
      <c r="D317" s="45" t="e">
        <f>VLOOKUP($A317,EVID_OSEVU!$A$1:$M$4972,4,FALSE)</f>
        <v>#N/A</v>
      </c>
      <c r="E317" s="45" t="e">
        <f>VLOOKUP($A317,EVID_OSEVU!$A$1:$M$4972,7,FALSE)</f>
        <v>#N/A</v>
      </c>
      <c r="F317" s="45" t="e">
        <f>VLOOKUP($A317,EVID_OSEVU!$A$1:$M$4972,8,FALSE)</f>
        <v>#N/A</v>
      </c>
      <c r="G317" s="45" t="e">
        <f>VLOOKUP($A317,EVID_OSEVU!$A$1:$M$4972,11,FALSE)</f>
        <v>#N/A</v>
      </c>
      <c r="H317" s="35"/>
      <c r="I317" s="48"/>
      <c r="J317" s="33" t="e">
        <f>VLOOKUP($A317,EVID_OSEVU!$A$1:$M$4972,11,FALSE)</f>
        <v>#N/A</v>
      </c>
      <c r="K317" s="39"/>
      <c r="L317" s="49"/>
      <c r="M317" s="89" t="e">
        <f t="shared" si="4"/>
        <v>#N/A</v>
      </c>
      <c r="N317" s="50"/>
      <c r="O317" s="37" t="e">
        <f>VLOOKUP(EVID_HNOJENI!N317,HNOJIVA_ALL!$A$2:$Z$3303,4,FALSE)</f>
        <v>#N/A</v>
      </c>
      <c r="P317" s="51" t="e">
        <f>ROUND(VLOOKUP(EVID_HNOJENI!N317,HNOJIVA_ALL!$A$2:$Z$3303,14,FALSE)*K317*IF(L317="t",10,IF(L317="kg",0.01,IF(L317="q",1,IF(L317="l",0.01*VLOOKUP(EVID_HNOJENI!N317,HNOJIVA_ALL!$A$2:$AE$3303,31,FALSE),"CHYBA")))),2)</f>
        <v>#N/A</v>
      </c>
      <c r="Q317" s="51" t="e">
        <f>ROUND(VLOOKUP(EVID_HNOJENI!N317,HNOJIVA_ALL!$A$2:$Z$3303,15,FALSE)*K317*IF(L317="t",10,IF(L317="kg",0.01,IF(L317="q",1,IF(L317="l",0.01*VLOOKUP(EVID_HNOJENI!N317,HNOJIVA_ALL!$A$2:$AE$3303,31,FALSE),"CHYBA")))),2)</f>
        <v>#N/A</v>
      </c>
      <c r="R317" s="51" t="e">
        <f>ROUND(VLOOKUP(EVID_HNOJENI!N317,HNOJIVA_ALL!$A$2:$Z$3303,16,FALSE)*K317*IF(L317="t",10,IF(L317="kg",0.01,IF(L317="q",1,IF(L317="l",0.01*VLOOKUP(EVID_HNOJENI!N317,HNOJIVA_ALL!$A$2:$AE$3303,31,FALSE),"CHYBA")))),2)</f>
        <v>#N/A</v>
      </c>
      <c r="S317" s="51" t="e">
        <f>ROUND(VLOOKUP(EVID_HNOJENI!N317,HNOJIVA_ALL!$A$2:$Z$3303,18,FALSE)*K317*IF(L317="t",10,IF(L317="kg",0.01,IF(L317="q",1,IF(L317="l",0.01*VLOOKUP(EVID_HNOJENI!N317,HNOJIVA_ALL!$A$2:$AE$3303,31,FALSE),"CHYBA")))),2)</f>
        <v>#N/A</v>
      </c>
      <c r="T317" s="51" t="e">
        <f>ROUND(VLOOKUP(EVID_HNOJENI!N317,HNOJIVA_ALL!$A$2:$Z$3303,17,FALSE)*K317*IF(L317="t",10,IF(L317="kg",0.01,IF(L317="q",1,IF(L317="l",0.01*VLOOKUP(EVID_HNOJENI!N317,HNOJIVA_ALL!$A$2:$AE$3303,31,FALSE),"CHYBA")))),2)</f>
        <v>#N/A</v>
      </c>
      <c r="U317" s="51" t="e">
        <f>ROUND(VLOOKUP(EVID_HNOJENI!N317,HNOJIVA_ALL!$A$2:$Z$3303,20,FALSE)*K317*IF(L317="t",10,IF(L317="kg",0.01,IF(L317="q",1,IF(L317="l",0.01*VLOOKUP(EVID_HNOJENI!N317,HNOJIVA_ALL!$A$2:$AE$3303,31,FALSE),"CHYBA")))),2)</f>
        <v>#N/A</v>
      </c>
    </row>
    <row r="318" spans="1:21" x14ac:dyDescent="0.2">
      <c r="A318" s="32"/>
      <c r="B318" s="45" t="e">
        <f>VLOOKUP($A318,EVID_OSEVU!$A$1:$M$4972,2,FALSE)</f>
        <v>#N/A</v>
      </c>
      <c r="C318" s="45" t="e">
        <f>VLOOKUP($A318,EVID_OSEVU!$A$1:$M$4972,3,FALSE)</f>
        <v>#N/A</v>
      </c>
      <c r="D318" s="45" t="e">
        <f>VLOOKUP($A318,EVID_OSEVU!$A$1:$M$4972,4,FALSE)</f>
        <v>#N/A</v>
      </c>
      <c r="E318" s="45" t="e">
        <f>VLOOKUP($A318,EVID_OSEVU!$A$1:$M$4972,7,FALSE)</f>
        <v>#N/A</v>
      </c>
      <c r="F318" s="45" t="e">
        <f>VLOOKUP($A318,EVID_OSEVU!$A$1:$M$4972,8,FALSE)</f>
        <v>#N/A</v>
      </c>
      <c r="G318" s="45" t="e">
        <f>VLOOKUP($A318,EVID_OSEVU!$A$1:$M$4972,11,FALSE)</f>
        <v>#N/A</v>
      </c>
      <c r="H318" s="35"/>
      <c r="I318" s="48"/>
      <c r="J318" s="33" t="e">
        <f>VLOOKUP($A318,EVID_OSEVU!$A$1:$M$4972,11,FALSE)</f>
        <v>#N/A</v>
      </c>
      <c r="K318" s="39"/>
      <c r="L318" s="49"/>
      <c r="M318" s="89" t="e">
        <f t="shared" si="4"/>
        <v>#N/A</v>
      </c>
      <c r="N318" s="50"/>
      <c r="O318" s="37" t="e">
        <f>VLOOKUP(EVID_HNOJENI!N318,HNOJIVA_ALL!$A$2:$Z$3303,4,FALSE)</f>
        <v>#N/A</v>
      </c>
      <c r="P318" s="51" t="e">
        <f>ROUND(VLOOKUP(EVID_HNOJENI!N318,HNOJIVA_ALL!$A$2:$Z$3303,14,FALSE)*K318*IF(L318="t",10,IF(L318="kg",0.01,IF(L318="q",1,IF(L318="l",0.01*VLOOKUP(EVID_HNOJENI!N318,HNOJIVA_ALL!$A$2:$AE$3303,31,FALSE),"CHYBA")))),2)</f>
        <v>#N/A</v>
      </c>
      <c r="Q318" s="51" t="e">
        <f>ROUND(VLOOKUP(EVID_HNOJENI!N318,HNOJIVA_ALL!$A$2:$Z$3303,15,FALSE)*K318*IF(L318="t",10,IF(L318="kg",0.01,IF(L318="q",1,IF(L318="l",0.01*VLOOKUP(EVID_HNOJENI!N318,HNOJIVA_ALL!$A$2:$AE$3303,31,FALSE),"CHYBA")))),2)</f>
        <v>#N/A</v>
      </c>
      <c r="R318" s="51" t="e">
        <f>ROUND(VLOOKUP(EVID_HNOJENI!N318,HNOJIVA_ALL!$A$2:$Z$3303,16,FALSE)*K318*IF(L318="t",10,IF(L318="kg",0.01,IF(L318="q",1,IF(L318="l",0.01*VLOOKUP(EVID_HNOJENI!N318,HNOJIVA_ALL!$A$2:$AE$3303,31,FALSE),"CHYBA")))),2)</f>
        <v>#N/A</v>
      </c>
      <c r="S318" s="51" t="e">
        <f>ROUND(VLOOKUP(EVID_HNOJENI!N318,HNOJIVA_ALL!$A$2:$Z$3303,18,FALSE)*K318*IF(L318="t",10,IF(L318="kg",0.01,IF(L318="q",1,IF(L318="l",0.01*VLOOKUP(EVID_HNOJENI!N318,HNOJIVA_ALL!$A$2:$AE$3303,31,FALSE),"CHYBA")))),2)</f>
        <v>#N/A</v>
      </c>
      <c r="T318" s="51" t="e">
        <f>ROUND(VLOOKUP(EVID_HNOJENI!N318,HNOJIVA_ALL!$A$2:$Z$3303,17,FALSE)*K318*IF(L318="t",10,IF(L318="kg",0.01,IF(L318="q",1,IF(L318="l",0.01*VLOOKUP(EVID_HNOJENI!N318,HNOJIVA_ALL!$A$2:$AE$3303,31,FALSE),"CHYBA")))),2)</f>
        <v>#N/A</v>
      </c>
      <c r="U318" s="51" t="e">
        <f>ROUND(VLOOKUP(EVID_HNOJENI!N318,HNOJIVA_ALL!$A$2:$Z$3303,20,FALSE)*K318*IF(L318="t",10,IF(L318="kg",0.01,IF(L318="q",1,IF(L318="l",0.01*VLOOKUP(EVID_HNOJENI!N318,HNOJIVA_ALL!$A$2:$AE$3303,31,FALSE),"CHYBA")))),2)</f>
        <v>#N/A</v>
      </c>
    </row>
    <row r="319" spans="1:21" x14ac:dyDescent="0.2">
      <c r="A319" s="32"/>
      <c r="B319" s="45" t="e">
        <f>VLOOKUP($A319,EVID_OSEVU!$A$1:$M$4972,2,FALSE)</f>
        <v>#N/A</v>
      </c>
      <c r="C319" s="45" t="e">
        <f>VLOOKUP($A319,EVID_OSEVU!$A$1:$M$4972,3,FALSE)</f>
        <v>#N/A</v>
      </c>
      <c r="D319" s="45" t="e">
        <f>VLOOKUP($A319,EVID_OSEVU!$A$1:$M$4972,4,FALSE)</f>
        <v>#N/A</v>
      </c>
      <c r="E319" s="45" t="e">
        <f>VLOOKUP($A319,EVID_OSEVU!$A$1:$M$4972,7,FALSE)</f>
        <v>#N/A</v>
      </c>
      <c r="F319" s="45" t="e">
        <f>VLOOKUP($A319,EVID_OSEVU!$A$1:$M$4972,8,FALSE)</f>
        <v>#N/A</v>
      </c>
      <c r="G319" s="45" t="e">
        <f>VLOOKUP($A319,EVID_OSEVU!$A$1:$M$4972,11,FALSE)</f>
        <v>#N/A</v>
      </c>
      <c r="H319" s="35"/>
      <c r="I319" s="48"/>
      <c r="J319" s="33" t="e">
        <f>VLOOKUP($A319,EVID_OSEVU!$A$1:$M$4972,11,FALSE)</f>
        <v>#N/A</v>
      </c>
      <c r="K319" s="39"/>
      <c r="L319" s="49"/>
      <c r="M319" s="89" t="e">
        <f t="shared" si="4"/>
        <v>#N/A</v>
      </c>
      <c r="N319" s="50"/>
      <c r="O319" s="37" t="e">
        <f>VLOOKUP(EVID_HNOJENI!N319,HNOJIVA_ALL!$A$2:$Z$3303,4,FALSE)</f>
        <v>#N/A</v>
      </c>
      <c r="P319" s="51" t="e">
        <f>ROUND(VLOOKUP(EVID_HNOJENI!N319,HNOJIVA_ALL!$A$2:$Z$3303,14,FALSE)*K319*IF(L319="t",10,IF(L319="kg",0.01,IF(L319="q",1,IF(L319="l",0.01*VLOOKUP(EVID_HNOJENI!N319,HNOJIVA_ALL!$A$2:$AE$3303,31,FALSE),"CHYBA")))),2)</f>
        <v>#N/A</v>
      </c>
      <c r="Q319" s="51" t="e">
        <f>ROUND(VLOOKUP(EVID_HNOJENI!N319,HNOJIVA_ALL!$A$2:$Z$3303,15,FALSE)*K319*IF(L319="t",10,IF(L319="kg",0.01,IF(L319="q",1,IF(L319="l",0.01*VLOOKUP(EVID_HNOJENI!N319,HNOJIVA_ALL!$A$2:$AE$3303,31,FALSE),"CHYBA")))),2)</f>
        <v>#N/A</v>
      </c>
      <c r="R319" s="51" t="e">
        <f>ROUND(VLOOKUP(EVID_HNOJENI!N319,HNOJIVA_ALL!$A$2:$Z$3303,16,FALSE)*K319*IF(L319="t",10,IF(L319="kg",0.01,IF(L319="q",1,IF(L319="l",0.01*VLOOKUP(EVID_HNOJENI!N319,HNOJIVA_ALL!$A$2:$AE$3303,31,FALSE),"CHYBA")))),2)</f>
        <v>#N/A</v>
      </c>
      <c r="S319" s="51" t="e">
        <f>ROUND(VLOOKUP(EVID_HNOJENI!N319,HNOJIVA_ALL!$A$2:$Z$3303,18,FALSE)*K319*IF(L319="t",10,IF(L319="kg",0.01,IF(L319="q",1,IF(L319="l",0.01*VLOOKUP(EVID_HNOJENI!N319,HNOJIVA_ALL!$A$2:$AE$3303,31,FALSE),"CHYBA")))),2)</f>
        <v>#N/A</v>
      </c>
      <c r="T319" s="51" t="e">
        <f>ROUND(VLOOKUP(EVID_HNOJENI!N319,HNOJIVA_ALL!$A$2:$Z$3303,17,FALSE)*K319*IF(L319="t",10,IF(L319="kg",0.01,IF(L319="q",1,IF(L319="l",0.01*VLOOKUP(EVID_HNOJENI!N319,HNOJIVA_ALL!$A$2:$AE$3303,31,FALSE),"CHYBA")))),2)</f>
        <v>#N/A</v>
      </c>
      <c r="U319" s="51" t="e">
        <f>ROUND(VLOOKUP(EVID_HNOJENI!N319,HNOJIVA_ALL!$A$2:$Z$3303,20,FALSE)*K319*IF(L319="t",10,IF(L319="kg",0.01,IF(L319="q",1,IF(L319="l",0.01*VLOOKUP(EVID_HNOJENI!N319,HNOJIVA_ALL!$A$2:$AE$3303,31,FALSE),"CHYBA")))),2)</f>
        <v>#N/A</v>
      </c>
    </row>
    <row r="320" spans="1:21" x14ac:dyDescent="0.2">
      <c r="A320" s="32"/>
      <c r="B320" s="45" t="e">
        <f>VLOOKUP($A320,EVID_OSEVU!$A$1:$M$4972,2,FALSE)</f>
        <v>#N/A</v>
      </c>
      <c r="C320" s="45" t="e">
        <f>VLOOKUP($A320,EVID_OSEVU!$A$1:$M$4972,3,FALSE)</f>
        <v>#N/A</v>
      </c>
      <c r="D320" s="45" t="e">
        <f>VLOOKUP($A320,EVID_OSEVU!$A$1:$M$4972,4,FALSE)</f>
        <v>#N/A</v>
      </c>
      <c r="E320" s="45" t="e">
        <f>VLOOKUP($A320,EVID_OSEVU!$A$1:$M$4972,7,FALSE)</f>
        <v>#N/A</v>
      </c>
      <c r="F320" s="45" t="e">
        <f>VLOOKUP($A320,EVID_OSEVU!$A$1:$M$4972,8,FALSE)</f>
        <v>#N/A</v>
      </c>
      <c r="G320" s="45" t="e">
        <f>VLOOKUP($A320,EVID_OSEVU!$A$1:$M$4972,11,FALSE)</f>
        <v>#N/A</v>
      </c>
      <c r="H320" s="35"/>
      <c r="I320" s="48"/>
      <c r="J320" s="33" t="e">
        <f>VLOOKUP($A320,EVID_OSEVU!$A$1:$M$4972,11,FALSE)</f>
        <v>#N/A</v>
      </c>
      <c r="K320" s="39"/>
      <c r="L320" s="49"/>
      <c r="M320" s="89" t="e">
        <f t="shared" si="4"/>
        <v>#N/A</v>
      </c>
      <c r="N320" s="50"/>
      <c r="O320" s="37" t="e">
        <f>VLOOKUP(EVID_HNOJENI!N320,HNOJIVA_ALL!$A$2:$Z$3303,4,FALSE)</f>
        <v>#N/A</v>
      </c>
      <c r="P320" s="51" t="e">
        <f>ROUND(VLOOKUP(EVID_HNOJENI!N320,HNOJIVA_ALL!$A$2:$Z$3303,14,FALSE)*K320*IF(L320="t",10,IF(L320="kg",0.01,IF(L320="q",1,IF(L320="l",0.01*VLOOKUP(EVID_HNOJENI!N320,HNOJIVA_ALL!$A$2:$AE$3303,31,FALSE),"CHYBA")))),2)</f>
        <v>#N/A</v>
      </c>
      <c r="Q320" s="51" t="e">
        <f>ROUND(VLOOKUP(EVID_HNOJENI!N320,HNOJIVA_ALL!$A$2:$Z$3303,15,FALSE)*K320*IF(L320="t",10,IF(L320="kg",0.01,IF(L320="q",1,IF(L320="l",0.01*VLOOKUP(EVID_HNOJENI!N320,HNOJIVA_ALL!$A$2:$AE$3303,31,FALSE),"CHYBA")))),2)</f>
        <v>#N/A</v>
      </c>
      <c r="R320" s="51" t="e">
        <f>ROUND(VLOOKUP(EVID_HNOJENI!N320,HNOJIVA_ALL!$A$2:$Z$3303,16,FALSE)*K320*IF(L320="t",10,IF(L320="kg",0.01,IF(L320="q",1,IF(L320="l",0.01*VLOOKUP(EVID_HNOJENI!N320,HNOJIVA_ALL!$A$2:$AE$3303,31,FALSE),"CHYBA")))),2)</f>
        <v>#N/A</v>
      </c>
      <c r="S320" s="51" t="e">
        <f>ROUND(VLOOKUP(EVID_HNOJENI!N320,HNOJIVA_ALL!$A$2:$Z$3303,18,FALSE)*K320*IF(L320="t",10,IF(L320="kg",0.01,IF(L320="q",1,IF(L320="l",0.01*VLOOKUP(EVID_HNOJENI!N320,HNOJIVA_ALL!$A$2:$AE$3303,31,FALSE),"CHYBA")))),2)</f>
        <v>#N/A</v>
      </c>
      <c r="T320" s="51" t="e">
        <f>ROUND(VLOOKUP(EVID_HNOJENI!N320,HNOJIVA_ALL!$A$2:$Z$3303,17,FALSE)*K320*IF(L320="t",10,IF(L320="kg",0.01,IF(L320="q",1,IF(L320="l",0.01*VLOOKUP(EVID_HNOJENI!N320,HNOJIVA_ALL!$A$2:$AE$3303,31,FALSE),"CHYBA")))),2)</f>
        <v>#N/A</v>
      </c>
      <c r="U320" s="51" t="e">
        <f>ROUND(VLOOKUP(EVID_HNOJENI!N320,HNOJIVA_ALL!$A$2:$Z$3303,20,FALSE)*K320*IF(L320="t",10,IF(L320="kg",0.01,IF(L320="q",1,IF(L320="l",0.01*VLOOKUP(EVID_HNOJENI!N320,HNOJIVA_ALL!$A$2:$AE$3303,31,FALSE),"CHYBA")))),2)</f>
        <v>#N/A</v>
      </c>
    </row>
    <row r="321" spans="1:21" x14ac:dyDescent="0.2">
      <c r="A321" s="32"/>
      <c r="B321" s="45" t="e">
        <f>VLOOKUP($A321,EVID_OSEVU!$A$1:$M$4972,2,FALSE)</f>
        <v>#N/A</v>
      </c>
      <c r="C321" s="45" t="e">
        <f>VLOOKUP($A321,EVID_OSEVU!$A$1:$M$4972,3,FALSE)</f>
        <v>#N/A</v>
      </c>
      <c r="D321" s="45" t="e">
        <f>VLOOKUP($A321,EVID_OSEVU!$A$1:$M$4972,4,FALSE)</f>
        <v>#N/A</v>
      </c>
      <c r="E321" s="45" t="e">
        <f>VLOOKUP($A321,EVID_OSEVU!$A$1:$M$4972,7,FALSE)</f>
        <v>#N/A</v>
      </c>
      <c r="F321" s="45" t="e">
        <f>VLOOKUP($A321,EVID_OSEVU!$A$1:$M$4972,8,FALSE)</f>
        <v>#N/A</v>
      </c>
      <c r="G321" s="45" t="e">
        <f>VLOOKUP($A321,EVID_OSEVU!$A$1:$M$4972,11,FALSE)</f>
        <v>#N/A</v>
      </c>
      <c r="H321" s="35"/>
      <c r="I321" s="48"/>
      <c r="J321" s="33" t="e">
        <f>VLOOKUP($A321,EVID_OSEVU!$A$1:$M$4972,11,FALSE)</f>
        <v>#N/A</v>
      </c>
      <c r="K321" s="39"/>
      <c r="L321" s="49"/>
      <c r="M321" s="89" t="e">
        <f t="shared" si="4"/>
        <v>#N/A</v>
      </c>
      <c r="N321" s="50"/>
      <c r="O321" s="37" t="e">
        <f>VLOOKUP(EVID_HNOJENI!N321,HNOJIVA_ALL!$A$2:$Z$3303,4,FALSE)</f>
        <v>#N/A</v>
      </c>
      <c r="P321" s="51" t="e">
        <f>ROUND(VLOOKUP(EVID_HNOJENI!N321,HNOJIVA_ALL!$A$2:$Z$3303,14,FALSE)*K321*IF(L321="t",10,IF(L321="kg",0.01,IF(L321="q",1,IF(L321="l",0.01*VLOOKUP(EVID_HNOJENI!N321,HNOJIVA_ALL!$A$2:$AE$3303,31,FALSE),"CHYBA")))),2)</f>
        <v>#N/A</v>
      </c>
      <c r="Q321" s="51" t="e">
        <f>ROUND(VLOOKUP(EVID_HNOJENI!N321,HNOJIVA_ALL!$A$2:$Z$3303,15,FALSE)*K321*IF(L321="t",10,IF(L321="kg",0.01,IF(L321="q",1,IF(L321="l",0.01*VLOOKUP(EVID_HNOJENI!N321,HNOJIVA_ALL!$A$2:$AE$3303,31,FALSE),"CHYBA")))),2)</f>
        <v>#N/A</v>
      </c>
      <c r="R321" s="51" t="e">
        <f>ROUND(VLOOKUP(EVID_HNOJENI!N321,HNOJIVA_ALL!$A$2:$Z$3303,16,FALSE)*K321*IF(L321="t",10,IF(L321="kg",0.01,IF(L321="q",1,IF(L321="l",0.01*VLOOKUP(EVID_HNOJENI!N321,HNOJIVA_ALL!$A$2:$AE$3303,31,FALSE),"CHYBA")))),2)</f>
        <v>#N/A</v>
      </c>
      <c r="S321" s="51" t="e">
        <f>ROUND(VLOOKUP(EVID_HNOJENI!N321,HNOJIVA_ALL!$A$2:$Z$3303,18,FALSE)*K321*IF(L321="t",10,IF(L321="kg",0.01,IF(L321="q",1,IF(L321="l",0.01*VLOOKUP(EVID_HNOJENI!N321,HNOJIVA_ALL!$A$2:$AE$3303,31,FALSE),"CHYBA")))),2)</f>
        <v>#N/A</v>
      </c>
      <c r="T321" s="51" t="e">
        <f>ROUND(VLOOKUP(EVID_HNOJENI!N321,HNOJIVA_ALL!$A$2:$Z$3303,17,FALSE)*K321*IF(L321="t",10,IF(L321="kg",0.01,IF(L321="q",1,IF(L321="l",0.01*VLOOKUP(EVID_HNOJENI!N321,HNOJIVA_ALL!$A$2:$AE$3303,31,FALSE),"CHYBA")))),2)</f>
        <v>#N/A</v>
      </c>
      <c r="U321" s="51" t="e">
        <f>ROUND(VLOOKUP(EVID_HNOJENI!N321,HNOJIVA_ALL!$A$2:$Z$3303,20,FALSE)*K321*IF(L321="t",10,IF(L321="kg",0.01,IF(L321="q",1,IF(L321="l",0.01*VLOOKUP(EVID_HNOJENI!N321,HNOJIVA_ALL!$A$2:$AE$3303,31,FALSE),"CHYBA")))),2)</f>
        <v>#N/A</v>
      </c>
    </row>
    <row r="322" spans="1:21" x14ac:dyDescent="0.2">
      <c r="A322" s="32"/>
      <c r="B322" s="45" t="e">
        <f>VLOOKUP($A322,EVID_OSEVU!$A$1:$M$4972,2,FALSE)</f>
        <v>#N/A</v>
      </c>
      <c r="C322" s="45" t="e">
        <f>VLOOKUP($A322,EVID_OSEVU!$A$1:$M$4972,3,FALSE)</f>
        <v>#N/A</v>
      </c>
      <c r="D322" s="45" t="e">
        <f>VLOOKUP($A322,EVID_OSEVU!$A$1:$M$4972,4,FALSE)</f>
        <v>#N/A</v>
      </c>
      <c r="E322" s="45" t="e">
        <f>VLOOKUP($A322,EVID_OSEVU!$A$1:$M$4972,7,FALSE)</f>
        <v>#N/A</v>
      </c>
      <c r="F322" s="45" t="e">
        <f>VLOOKUP($A322,EVID_OSEVU!$A$1:$M$4972,8,FALSE)</f>
        <v>#N/A</v>
      </c>
      <c r="G322" s="45" t="e">
        <f>VLOOKUP($A322,EVID_OSEVU!$A$1:$M$4972,11,FALSE)</f>
        <v>#N/A</v>
      </c>
      <c r="H322" s="35"/>
      <c r="I322" s="48"/>
      <c r="J322" s="33" t="e">
        <f>VLOOKUP($A322,EVID_OSEVU!$A$1:$M$4972,11,FALSE)</f>
        <v>#N/A</v>
      </c>
      <c r="K322" s="39"/>
      <c r="L322" s="49"/>
      <c r="M322" s="89" t="e">
        <f t="shared" si="4"/>
        <v>#N/A</v>
      </c>
      <c r="N322" s="50"/>
      <c r="O322" s="37" t="e">
        <f>VLOOKUP(EVID_HNOJENI!N322,HNOJIVA_ALL!$A$2:$Z$3303,4,FALSE)</f>
        <v>#N/A</v>
      </c>
      <c r="P322" s="51" t="e">
        <f>ROUND(VLOOKUP(EVID_HNOJENI!N322,HNOJIVA_ALL!$A$2:$Z$3303,14,FALSE)*K322*IF(L322="t",10,IF(L322="kg",0.01,IF(L322="q",1,IF(L322="l",0.01*VLOOKUP(EVID_HNOJENI!N322,HNOJIVA_ALL!$A$2:$AE$3303,31,FALSE),"CHYBA")))),2)</f>
        <v>#N/A</v>
      </c>
      <c r="Q322" s="51" t="e">
        <f>ROUND(VLOOKUP(EVID_HNOJENI!N322,HNOJIVA_ALL!$A$2:$Z$3303,15,FALSE)*K322*IF(L322="t",10,IF(L322="kg",0.01,IF(L322="q",1,IF(L322="l",0.01*VLOOKUP(EVID_HNOJENI!N322,HNOJIVA_ALL!$A$2:$AE$3303,31,FALSE),"CHYBA")))),2)</f>
        <v>#N/A</v>
      </c>
      <c r="R322" s="51" t="e">
        <f>ROUND(VLOOKUP(EVID_HNOJENI!N322,HNOJIVA_ALL!$A$2:$Z$3303,16,FALSE)*K322*IF(L322="t",10,IF(L322="kg",0.01,IF(L322="q",1,IF(L322="l",0.01*VLOOKUP(EVID_HNOJENI!N322,HNOJIVA_ALL!$A$2:$AE$3303,31,FALSE),"CHYBA")))),2)</f>
        <v>#N/A</v>
      </c>
      <c r="S322" s="51" t="e">
        <f>ROUND(VLOOKUP(EVID_HNOJENI!N322,HNOJIVA_ALL!$A$2:$Z$3303,18,FALSE)*K322*IF(L322="t",10,IF(L322="kg",0.01,IF(L322="q",1,IF(L322="l",0.01*VLOOKUP(EVID_HNOJENI!N322,HNOJIVA_ALL!$A$2:$AE$3303,31,FALSE),"CHYBA")))),2)</f>
        <v>#N/A</v>
      </c>
      <c r="T322" s="51" t="e">
        <f>ROUND(VLOOKUP(EVID_HNOJENI!N322,HNOJIVA_ALL!$A$2:$Z$3303,17,FALSE)*K322*IF(L322="t",10,IF(L322="kg",0.01,IF(L322="q",1,IF(L322="l",0.01*VLOOKUP(EVID_HNOJENI!N322,HNOJIVA_ALL!$A$2:$AE$3303,31,FALSE),"CHYBA")))),2)</f>
        <v>#N/A</v>
      </c>
      <c r="U322" s="51" t="e">
        <f>ROUND(VLOOKUP(EVID_HNOJENI!N322,HNOJIVA_ALL!$A$2:$Z$3303,20,FALSE)*K322*IF(L322="t",10,IF(L322="kg",0.01,IF(L322="q",1,IF(L322="l",0.01*VLOOKUP(EVID_HNOJENI!N322,HNOJIVA_ALL!$A$2:$AE$3303,31,FALSE),"CHYBA")))),2)</f>
        <v>#N/A</v>
      </c>
    </row>
    <row r="323" spans="1:21" x14ac:dyDescent="0.2">
      <c r="A323" s="32"/>
      <c r="B323" s="45" t="e">
        <f>VLOOKUP($A323,EVID_OSEVU!$A$1:$M$4972,2,FALSE)</f>
        <v>#N/A</v>
      </c>
      <c r="C323" s="45" t="e">
        <f>VLOOKUP($A323,EVID_OSEVU!$A$1:$M$4972,3,FALSE)</f>
        <v>#N/A</v>
      </c>
      <c r="D323" s="45" t="e">
        <f>VLOOKUP($A323,EVID_OSEVU!$A$1:$M$4972,4,FALSE)</f>
        <v>#N/A</v>
      </c>
      <c r="E323" s="45" t="e">
        <f>VLOOKUP($A323,EVID_OSEVU!$A$1:$M$4972,7,FALSE)</f>
        <v>#N/A</v>
      </c>
      <c r="F323" s="45" t="e">
        <f>VLOOKUP($A323,EVID_OSEVU!$A$1:$M$4972,8,FALSE)</f>
        <v>#N/A</v>
      </c>
      <c r="G323" s="45" t="e">
        <f>VLOOKUP($A323,EVID_OSEVU!$A$1:$M$4972,11,FALSE)</f>
        <v>#N/A</v>
      </c>
      <c r="H323" s="35"/>
      <c r="I323" s="48"/>
      <c r="J323" s="33" t="e">
        <f>VLOOKUP($A323,EVID_OSEVU!$A$1:$M$4972,11,FALSE)</f>
        <v>#N/A</v>
      </c>
      <c r="K323" s="39"/>
      <c r="L323" s="49"/>
      <c r="M323" s="89" t="e">
        <f t="shared" si="4"/>
        <v>#N/A</v>
      </c>
      <c r="N323" s="50"/>
      <c r="O323" s="37" t="e">
        <f>VLOOKUP(EVID_HNOJENI!N323,HNOJIVA_ALL!$A$2:$Z$3303,4,FALSE)</f>
        <v>#N/A</v>
      </c>
      <c r="P323" s="51" t="e">
        <f>ROUND(VLOOKUP(EVID_HNOJENI!N323,HNOJIVA_ALL!$A$2:$Z$3303,14,FALSE)*K323*IF(L323="t",10,IF(L323="kg",0.01,IF(L323="q",1,IF(L323="l",0.01*VLOOKUP(EVID_HNOJENI!N323,HNOJIVA_ALL!$A$2:$AE$3303,31,FALSE),"CHYBA")))),2)</f>
        <v>#N/A</v>
      </c>
      <c r="Q323" s="51" t="e">
        <f>ROUND(VLOOKUP(EVID_HNOJENI!N323,HNOJIVA_ALL!$A$2:$Z$3303,15,FALSE)*K323*IF(L323="t",10,IF(L323="kg",0.01,IF(L323="q",1,IF(L323="l",0.01*VLOOKUP(EVID_HNOJENI!N323,HNOJIVA_ALL!$A$2:$AE$3303,31,FALSE),"CHYBA")))),2)</f>
        <v>#N/A</v>
      </c>
      <c r="R323" s="51" t="e">
        <f>ROUND(VLOOKUP(EVID_HNOJENI!N323,HNOJIVA_ALL!$A$2:$Z$3303,16,FALSE)*K323*IF(L323="t",10,IF(L323="kg",0.01,IF(L323="q",1,IF(L323="l",0.01*VLOOKUP(EVID_HNOJENI!N323,HNOJIVA_ALL!$A$2:$AE$3303,31,FALSE),"CHYBA")))),2)</f>
        <v>#N/A</v>
      </c>
      <c r="S323" s="51" t="e">
        <f>ROUND(VLOOKUP(EVID_HNOJENI!N323,HNOJIVA_ALL!$A$2:$Z$3303,18,FALSE)*K323*IF(L323="t",10,IF(L323="kg",0.01,IF(L323="q",1,IF(L323="l",0.01*VLOOKUP(EVID_HNOJENI!N323,HNOJIVA_ALL!$A$2:$AE$3303,31,FALSE),"CHYBA")))),2)</f>
        <v>#N/A</v>
      </c>
      <c r="T323" s="51" t="e">
        <f>ROUND(VLOOKUP(EVID_HNOJENI!N323,HNOJIVA_ALL!$A$2:$Z$3303,17,FALSE)*K323*IF(L323="t",10,IF(L323="kg",0.01,IF(L323="q",1,IF(L323="l",0.01*VLOOKUP(EVID_HNOJENI!N323,HNOJIVA_ALL!$A$2:$AE$3303,31,FALSE),"CHYBA")))),2)</f>
        <v>#N/A</v>
      </c>
      <c r="U323" s="51" t="e">
        <f>ROUND(VLOOKUP(EVID_HNOJENI!N323,HNOJIVA_ALL!$A$2:$Z$3303,20,FALSE)*K323*IF(L323="t",10,IF(L323="kg",0.01,IF(L323="q",1,IF(L323="l",0.01*VLOOKUP(EVID_HNOJENI!N323,HNOJIVA_ALL!$A$2:$AE$3303,31,FALSE),"CHYBA")))),2)</f>
        <v>#N/A</v>
      </c>
    </row>
    <row r="324" spans="1:21" x14ac:dyDescent="0.2">
      <c r="A324" s="32"/>
      <c r="B324" s="45" t="e">
        <f>VLOOKUP($A324,EVID_OSEVU!$A$1:$M$4972,2,FALSE)</f>
        <v>#N/A</v>
      </c>
      <c r="C324" s="45" t="e">
        <f>VLOOKUP($A324,EVID_OSEVU!$A$1:$M$4972,3,FALSE)</f>
        <v>#N/A</v>
      </c>
      <c r="D324" s="45" t="e">
        <f>VLOOKUP($A324,EVID_OSEVU!$A$1:$M$4972,4,FALSE)</f>
        <v>#N/A</v>
      </c>
      <c r="E324" s="45" t="e">
        <f>VLOOKUP($A324,EVID_OSEVU!$A$1:$M$4972,7,FALSE)</f>
        <v>#N/A</v>
      </c>
      <c r="F324" s="45" t="e">
        <f>VLOOKUP($A324,EVID_OSEVU!$A$1:$M$4972,8,FALSE)</f>
        <v>#N/A</v>
      </c>
      <c r="G324" s="45" t="e">
        <f>VLOOKUP($A324,EVID_OSEVU!$A$1:$M$4972,11,FALSE)</f>
        <v>#N/A</v>
      </c>
      <c r="H324" s="35"/>
      <c r="I324" s="48"/>
      <c r="J324" s="33" t="e">
        <f>VLOOKUP($A324,EVID_OSEVU!$A$1:$M$4972,11,FALSE)</f>
        <v>#N/A</v>
      </c>
      <c r="K324" s="39"/>
      <c r="L324" s="49"/>
      <c r="M324" s="89" t="e">
        <f t="shared" si="4"/>
        <v>#N/A</v>
      </c>
      <c r="N324" s="50"/>
      <c r="O324" s="37" t="e">
        <f>VLOOKUP(EVID_HNOJENI!N324,HNOJIVA_ALL!$A$2:$Z$3303,4,FALSE)</f>
        <v>#N/A</v>
      </c>
      <c r="P324" s="51" t="e">
        <f>ROUND(VLOOKUP(EVID_HNOJENI!N324,HNOJIVA_ALL!$A$2:$Z$3303,14,FALSE)*K324*IF(L324="t",10,IF(L324="kg",0.01,IF(L324="q",1,IF(L324="l",0.01*VLOOKUP(EVID_HNOJENI!N324,HNOJIVA_ALL!$A$2:$AE$3303,31,FALSE),"CHYBA")))),2)</f>
        <v>#N/A</v>
      </c>
      <c r="Q324" s="51" t="e">
        <f>ROUND(VLOOKUP(EVID_HNOJENI!N324,HNOJIVA_ALL!$A$2:$Z$3303,15,FALSE)*K324*IF(L324="t",10,IF(L324="kg",0.01,IF(L324="q",1,IF(L324="l",0.01*VLOOKUP(EVID_HNOJENI!N324,HNOJIVA_ALL!$A$2:$AE$3303,31,FALSE),"CHYBA")))),2)</f>
        <v>#N/A</v>
      </c>
      <c r="R324" s="51" t="e">
        <f>ROUND(VLOOKUP(EVID_HNOJENI!N324,HNOJIVA_ALL!$A$2:$Z$3303,16,FALSE)*K324*IF(L324="t",10,IF(L324="kg",0.01,IF(L324="q",1,IF(L324="l",0.01*VLOOKUP(EVID_HNOJENI!N324,HNOJIVA_ALL!$A$2:$AE$3303,31,FALSE),"CHYBA")))),2)</f>
        <v>#N/A</v>
      </c>
      <c r="S324" s="51" t="e">
        <f>ROUND(VLOOKUP(EVID_HNOJENI!N324,HNOJIVA_ALL!$A$2:$Z$3303,18,FALSE)*K324*IF(L324="t",10,IF(L324="kg",0.01,IF(L324="q",1,IF(L324="l",0.01*VLOOKUP(EVID_HNOJENI!N324,HNOJIVA_ALL!$A$2:$AE$3303,31,FALSE),"CHYBA")))),2)</f>
        <v>#N/A</v>
      </c>
      <c r="T324" s="51" t="e">
        <f>ROUND(VLOOKUP(EVID_HNOJENI!N324,HNOJIVA_ALL!$A$2:$Z$3303,17,FALSE)*K324*IF(L324="t",10,IF(L324="kg",0.01,IF(L324="q",1,IF(L324="l",0.01*VLOOKUP(EVID_HNOJENI!N324,HNOJIVA_ALL!$A$2:$AE$3303,31,FALSE),"CHYBA")))),2)</f>
        <v>#N/A</v>
      </c>
      <c r="U324" s="51" t="e">
        <f>ROUND(VLOOKUP(EVID_HNOJENI!N324,HNOJIVA_ALL!$A$2:$Z$3303,20,FALSE)*K324*IF(L324="t",10,IF(L324="kg",0.01,IF(L324="q",1,IF(L324="l",0.01*VLOOKUP(EVID_HNOJENI!N324,HNOJIVA_ALL!$A$2:$AE$3303,31,FALSE),"CHYBA")))),2)</f>
        <v>#N/A</v>
      </c>
    </row>
    <row r="325" spans="1:21" x14ac:dyDescent="0.2">
      <c r="A325" s="32"/>
      <c r="B325" s="45" t="e">
        <f>VLOOKUP($A325,EVID_OSEVU!$A$1:$M$4972,2,FALSE)</f>
        <v>#N/A</v>
      </c>
      <c r="C325" s="45" t="e">
        <f>VLOOKUP($A325,EVID_OSEVU!$A$1:$M$4972,3,FALSE)</f>
        <v>#N/A</v>
      </c>
      <c r="D325" s="45" t="e">
        <f>VLOOKUP($A325,EVID_OSEVU!$A$1:$M$4972,4,FALSE)</f>
        <v>#N/A</v>
      </c>
      <c r="E325" s="45" t="e">
        <f>VLOOKUP($A325,EVID_OSEVU!$A$1:$M$4972,7,FALSE)</f>
        <v>#N/A</v>
      </c>
      <c r="F325" s="45" t="e">
        <f>VLOOKUP($A325,EVID_OSEVU!$A$1:$M$4972,8,FALSE)</f>
        <v>#N/A</v>
      </c>
      <c r="G325" s="45" t="e">
        <f>VLOOKUP($A325,EVID_OSEVU!$A$1:$M$4972,11,FALSE)</f>
        <v>#N/A</v>
      </c>
      <c r="H325" s="35"/>
      <c r="I325" s="48"/>
      <c r="J325" s="33" t="e">
        <f>VLOOKUP($A325,EVID_OSEVU!$A$1:$M$4972,11,FALSE)</f>
        <v>#N/A</v>
      </c>
      <c r="K325" s="39"/>
      <c r="L325" s="49"/>
      <c r="M325" s="89" t="e">
        <f t="shared" ref="M325:M388" si="5">K325*J325</f>
        <v>#N/A</v>
      </c>
      <c r="N325" s="50"/>
      <c r="O325" s="37" t="e">
        <f>VLOOKUP(EVID_HNOJENI!N325,HNOJIVA_ALL!$A$2:$Z$3303,4,FALSE)</f>
        <v>#N/A</v>
      </c>
      <c r="P325" s="51" t="e">
        <f>ROUND(VLOOKUP(EVID_HNOJENI!N325,HNOJIVA_ALL!$A$2:$Z$3303,14,FALSE)*K325*IF(L325="t",10,IF(L325="kg",0.01,IF(L325="q",1,IF(L325="l",0.01*VLOOKUP(EVID_HNOJENI!N325,HNOJIVA_ALL!$A$2:$AE$3303,31,FALSE),"CHYBA")))),2)</f>
        <v>#N/A</v>
      </c>
      <c r="Q325" s="51" t="e">
        <f>ROUND(VLOOKUP(EVID_HNOJENI!N325,HNOJIVA_ALL!$A$2:$Z$3303,15,FALSE)*K325*IF(L325="t",10,IF(L325="kg",0.01,IF(L325="q",1,IF(L325="l",0.01*VLOOKUP(EVID_HNOJENI!N325,HNOJIVA_ALL!$A$2:$AE$3303,31,FALSE),"CHYBA")))),2)</f>
        <v>#N/A</v>
      </c>
      <c r="R325" s="51" t="e">
        <f>ROUND(VLOOKUP(EVID_HNOJENI!N325,HNOJIVA_ALL!$A$2:$Z$3303,16,FALSE)*K325*IF(L325="t",10,IF(L325="kg",0.01,IF(L325="q",1,IF(L325="l",0.01*VLOOKUP(EVID_HNOJENI!N325,HNOJIVA_ALL!$A$2:$AE$3303,31,FALSE),"CHYBA")))),2)</f>
        <v>#N/A</v>
      </c>
      <c r="S325" s="51" t="e">
        <f>ROUND(VLOOKUP(EVID_HNOJENI!N325,HNOJIVA_ALL!$A$2:$Z$3303,18,FALSE)*K325*IF(L325="t",10,IF(L325="kg",0.01,IF(L325="q",1,IF(L325="l",0.01*VLOOKUP(EVID_HNOJENI!N325,HNOJIVA_ALL!$A$2:$AE$3303,31,FALSE),"CHYBA")))),2)</f>
        <v>#N/A</v>
      </c>
      <c r="T325" s="51" t="e">
        <f>ROUND(VLOOKUP(EVID_HNOJENI!N325,HNOJIVA_ALL!$A$2:$Z$3303,17,FALSE)*K325*IF(L325="t",10,IF(L325="kg",0.01,IF(L325="q",1,IF(L325="l",0.01*VLOOKUP(EVID_HNOJENI!N325,HNOJIVA_ALL!$A$2:$AE$3303,31,FALSE),"CHYBA")))),2)</f>
        <v>#N/A</v>
      </c>
      <c r="U325" s="51" t="e">
        <f>ROUND(VLOOKUP(EVID_HNOJENI!N325,HNOJIVA_ALL!$A$2:$Z$3303,20,FALSE)*K325*IF(L325="t",10,IF(L325="kg",0.01,IF(L325="q",1,IF(L325="l",0.01*VLOOKUP(EVID_HNOJENI!N325,HNOJIVA_ALL!$A$2:$AE$3303,31,FALSE),"CHYBA")))),2)</f>
        <v>#N/A</v>
      </c>
    </row>
    <row r="326" spans="1:21" x14ac:dyDescent="0.2">
      <c r="A326" s="32"/>
      <c r="B326" s="45" t="e">
        <f>VLOOKUP($A326,EVID_OSEVU!$A$1:$M$4972,2,FALSE)</f>
        <v>#N/A</v>
      </c>
      <c r="C326" s="45" t="e">
        <f>VLOOKUP($A326,EVID_OSEVU!$A$1:$M$4972,3,FALSE)</f>
        <v>#N/A</v>
      </c>
      <c r="D326" s="45" t="e">
        <f>VLOOKUP($A326,EVID_OSEVU!$A$1:$M$4972,4,FALSE)</f>
        <v>#N/A</v>
      </c>
      <c r="E326" s="45" t="e">
        <f>VLOOKUP($A326,EVID_OSEVU!$A$1:$M$4972,7,FALSE)</f>
        <v>#N/A</v>
      </c>
      <c r="F326" s="45" t="e">
        <f>VLOOKUP($A326,EVID_OSEVU!$A$1:$M$4972,8,FALSE)</f>
        <v>#N/A</v>
      </c>
      <c r="G326" s="45" t="e">
        <f>VLOOKUP($A326,EVID_OSEVU!$A$1:$M$4972,11,FALSE)</f>
        <v>#N/A</v>
      </c>
      <c r="H326" s="35"/>
      <c r="I326" s="48"/>
      <c r="J326" s="33" t="e">
        <f>VLOOKUP($A326,EVID_OSEVU!$A$1:$M$4972,11,FALSE)</f>
        <v>#N/A</v>
      </c>
      <c r="K326" s="39"/>
      <c r="L326" s="49"/>
      <c r="M326" s="89" t="e">
        <f t="shared" si="5"/>
        <v>#N/A</v>
      </c>
      <c r="N326" s="50"/>
      <c r="O326" s="37" t="e">
        <f>VLOOKUP(EVID_HNOJENI!N326,HNOJIVA_ALL!$A$2:$Z$3303,4,FALSE)</f>
        <v>#N/A</v>
      </c>
      <c r="P326" s="51" t="e">
        <f>ROUND(VLOOKUP(EVID_HNOJENI!N326,HNOJIVA_ALL!$A$2:$Z$3303,14,FALSE)*K326*IF(L326="t",10,IF(L326="kg",0.01,IF(L326="q",1,IF(L326="l",0.01*VLOOKUP(EVID_HNOJENI!N326,HNOJIVA_ALL!$A$2:$AE$3303,31,FALSE),"CHYBA")))),2)</f>
        <v>#N/A</v>
      </c>
      <c r="Q326" s="51" t="e">
        <f>ROUND(VLOOKUP(EVID_HNOJENI!N326,HNOJIVA_ALL!$A$2:$Z$3303,15,FALSE)*K326*IF(L326="t",10,IF(L326="kg",0.01,IF(L326="q",1,IF(L326="l",0.01*VLOOKUP(EVID_HNOJENI!N326,HNOJIVA_ALL!$A$2:$AE$3303,31,FALSE),"CHYBA")))),2)</f>
        <v>#N/A</v>
      </c>
      <c r="R326" s="51" t="e">
        <f>ROUND(VLOOKUP(EVID_HNOJENI!N326,HNOJIVA_ALL!$A$2:$Z$3303,16,FALSE)*K326*IF(L326="t",10,IF(L326="kg",0.01,IF(L326="q",1,IF(L326="l",0.01*VLOOKUP(EVID_HNOJENI!N326,HNOJIVA_ALL!$A$2:$AE$3303,31,FALSE),"CHYBA")))),2)</f>
        <v>#N/A</v>
      </c>
      <c r="S326" s="51" t="e">
        <f>ROUND(VLOOKUP(EVID_HNOJENI!N326,HNOJIVA_ALL!$A$2:$Z$3303,18,FALSE)*K326*IF(L326="t",10,IF(L326="kg",0.01,IF(L326="q",1,IF(L326="l",0.01*VLOOKUP(EVID_HNOJENI!N326,HNOJIVA_ALL!$A$2:$AE$3303,31,FALSE),"CHYBA")))),2)</f>
        <v>#N/A</v>
      </c>
      <c r="T326" s="51" t="e">
        <f>ROUND(VLOOKUP(EVID_HNOJENI!N326,HNOJIVA_ALL!$A$2:$Z$3303,17,FALSE)*K326*IF(L326="t",10,IF(L326="kg",0.01,IF(L326="q",1,IF(L326="l",0.01*VLOOKUP(EVID_HNOJENI!N326,HNOJIVA_ALL!$A$2:$AE$3303,31,FALSE),"CHYBA")))),2)</f>
        <v>#N/A</v>
      </c>
      <c r="U326" s="51" t="e">
        <f>ROUND(VLOOKUP(EVID_HNOJENI!N326,HNOJIVA_ALL!$A$2:$Z$3303,20,FALSE)*K326*IF(L326="t",10,IF(L326="kg",0.01,IF(L326="q",1,IF(L326="l",0.01*VLOOKUP(EVID_HNOJENI!N326,HNOJIVA_ALL!$A$2:$AE$3303,31,FALSE),"CHYBA")))),2)</f>
        <v>#N/A</v>
      </c>
    </row>
    <row r="327" spans="1:21" x14ac:dyDescent="0.2">
      <c r="A327" s="32"/>
      <c r="B327" s="45" t="e">
        <f>VLOOKUP($A327,EVID_OSEVU!$A$1:$M$4972,2,FALSE)</f>
        <v>#N/A</v>
      </c>
      <c r="C327" s="45" t="e">
        <f>VLOOKUP($A327,EVID_OSEVU!$A$1:$M$4972,3,FALSE)</f>
        <v>#N/A</v>
      </c>
      <c r="D327" s="45" t="e">
        <f>VLOOKUP($A327,EVID_OSEVU!$A$1:$M$4972,4,FALSE)</f>
        <v>#N/A</v>
      </c>
      <c r="E327" s="45" t="e">
        <f>VLOOKUP($A327,EVID_OSEVU!$A$1:$M$4972,7,FALSE)</f>
        <v>#N/A</v>
      </c>
      <c r="F327" s="45" t="e">
        <f>VLOOKUP($A327,EVID_OSEVU!$A$1:$M$4972,8,FALSE)</f>
        <v>#N/A</v>
      </c>
      <c r="G327" s="45" t="e">
        <f>VLOOKUP($A327,EVID_OSEVU!$A$1:$M$4972,11,FALSE)</f>
        <v>#N/A</v>
      </c>
      <c r="H327" s="35"/>
      <c r="I327" s="48"/>
      <c r="J327" s="33" t="e">
        <f>VLOOKUP($A327,EVID_OSEVU!$A$1:$M$4972,11,FALSE)</f>
        <v>#N/A</v>
      </c>
      <c r="K327" s="39"/>
      <c r="L327" s="49"/>
      <c r="M327" s="89" t="e">
        <f t="shared" si="5"/>
        <v>#N/A</v>
      </c>
      <c r="N327" s="50"/>
      <c r="O327" s="37" t="e">
        <f>VLOOKUP(EVID_HNOJENI!N327,HNOJIVA_ALL!$A$2:$Z$3303,4,FALSE)</f>
        <v>#N/A</v>
      </c>
      <c r="P327" s="51" t="e">
        <f>ROUND(VLOOKUP(EVID_HNOJENI!N327,HNOJIVA_ALL!$A$2:$Z$3303,14,FALSE)*K327*IF(L327="t",10,IF(L327="kg",0.01,IF(L327="q",1,IF(L327="l",0.01*VLOOKUP(EVID_HNOJENI!N327,HNOJIVA_ALL!$A$2:$AE$3303,31,FALSE),"CHYBA")))),2)</f>
        <v>#N/A</v>
      </c>
      <c r="Q327" s="51" t="e">
        <f>ROUND(VLOOKUP(EVID_HNOJENI!N327,HNOJIVA_ALL!$A$2:$Z$3303,15,FALSE)*K327*IF(L327="t",10,IF(L327="kg",0.01,IF(L327="q",1,IF(L327="l",0.01*VLOOKUP(EVID_HNOJENI!N327,HNOJIVA_ALL!$A$2:$AE$3303,31,FALSE),"CHYBA")))),2)</f>
        <v>#N/A</v>
      </c>
      <c r="R327" s="51" t="e">
        <f>ROUND(VLOOKUP(EVID_HNOJENI!N327,HNOJIVA_ALL!$A$2:$Z$3303,16,FALSE)*K327*IF(L327="t",10,IF(L327="kg",0.01,IF(L327="q",1,IF(L327="l",0.01*VLOOKUP(EVID_HNOJENI!N327,HNOJIVA_ALL!$A$2:$AE$3303,31,FALSE),"CHYBA")))),2)</f>
        <v>#N/A</v>
      </c>
      <c r="S327" s="51" t="e">
        <f>ROUND(VLOOKUP(EVID_HNOJENI!N327,HNOJIVA_ALL!$A$2:$Z$3303,18,FALSE)*K327*IF(L327="t",10,IF(L327="kg",0.01,IF(L327="q",1,IF(L327="l",0.01*VLOOKUP(EVID_HNOJENI!N327,HNOJIVA_ALL!$A$2:$AE$3303,31,FALSE),"CHYBA")))),2)</f>
        <v>#N/A</v>
      </c>
      <c r="T327" s="51" t="e">
        <f>ROUND(VLOOKUP(EVID_HNOJENI!N327,HNOJIVA_ALL!$A$2:$Z$3303,17,FALSE)*K327*IF(L327="t",10,IF(L327="kg",0.01,IF(L327="q",1,IF(L327="l",0.01*VLOOKUP(EVID_HNOJENI!N327,HNOJIVA_ALL!$A$2:$AE$3303,31,FALSE),"CHYBA")))),2)</f>
        <v>#N/A</v>
      </c>
      <c r="U327" s="51" t="e">
        <f>ROUND(VLOOKUP(EVID_HNOJENI!N327,HNOJIVA_ALL!$A$2:$Z$3303,20,FALSE)*K327*IF(L327="t",10,IF(L327="kg",0.01,IF(L327="q",1,IF(L327="l",0.01*VLOOKUP(EVID_HNOJENI!N327,HNOJIVA_ALL!$A$2:$AE$3303,31,FALSE),"CHYBA")))),2)</f>
        <v>#N/A</v>
      </c>
    </row>
    <row r="328" spans="1:21" x14ac:dyDescent="0.2">
      <c r="A328" s="32"/>
      <c r="B328" s="45" t="e">
        <f>VLOOKUP($A328,EVID_OSEVU!$A$1:$M$4972,2,FALSE)</f>
        <v>#N/A</v>
      </c>
      <c r="C328" s="45" t="e">
        <f>VLOOKUP($A328,EVID_OSEVU!$A$1:$M$4972,3,FALSE)</f>
        <v>#N/A</v>
      </c>
      <c r="D328" s="45" t="e">
        <f>VLOOKUP($A328,EVID_OSEVU!$A$1:$M$4972,4,FALSE)</f>
        <v>#N/A</v>
      </c>
      <c r="E328" s="45" t="e">
        <f>VLOOKUP($A328,EVID_OSEVU!$A$1:$M$4972,7,FALSE)</f>
        <v>#N/A</v>
      </c>
      <c r="F328" s="45" t="e">
        <f>VLOOKUP($A328,EVID_OSEVU!$A$1:$M$4972,8,FALSE)</f>
        <v>#N/A</v>
      </c>
      <c r="G328" s="45" t="e">
        <f>VLOOKUP($A328,EVID_OSEVU!$A$1:$M$4972,11,FALSE)</f>
        <v>#N/A</v>
      </c>
      <c r="H328" s="35"/>
      <c r="I328" s="48"/>
      <c r="J328" s="33" t="e">
        <f>VLOOKUP($A328,EVID_OSEVU!$A$1:$M$4972,11,FALSE)</f>
        <v>#N/A</v>
      </c>
      <c r="K328" s="39"/>
      <c r="L328" s="49"/>
      <c r="M328" s="89" t="e">
        <f t="shared" si="5"/>
        <v>#N/A</v>
      </c>
      <c r="N328" s="50"/>
      <c r="O328" s="37" t="e">
        <f>VLOOKUP(EVID_HNOJENI!N328,HNOJIVA_ALL!$A$2:$Z$3303,4,FALSE)</f>
        <v>#N/A</v>
      </c>
      <c r="P328" s="51" t="e">
        <f>ROUND(VLOOKUP(EVID_HNOJENI!N328,HNOJIVA_ALL!$A$2:$Z$3303,14,FALSE)*K328*IF(L328="t",10,IF(L328="kg",0.01,IF(L328="q",1,IF(L328="l",0.01*VLOOKUP(EVID_HNOJENI!N328,HNOJIVA_ALL!$A$2:$AE$3303,31,FALSE),"CHYBA")))),2)</f>
        <v>#N/A</v>
      </c>
      <c r="Q328" s="51" t="e">
        <f>ROUND(VLOOKUP(EVID_HNOJENI!N328,HNOJIVA_ALL!$A$2:$Z$3303,15,FALSE)*K328*IF(L328="t",10,IF(L328="kg",0.01,IF(L328="q",1,IF(L328="l",0.01*VLOOKUP(EVID_HNOJENI!N328,HNOJIVA_ALL!$A$2:$AE$3303,31,FALSE),"CHYBA")))),2)</f>
        <v>#N/A</v>
      </c>
      <c r="R328" s="51" t="e">
        <f>ROUND(VLOOKUP(EVID_HNOJENI!N328,HNOJIVA_ALL!$A$2:$Z$3303,16,FALSE)*K328*IF(L328="t",10,IF(L328="kg",0.01,IF(L328="q",1,IF(L328="l",0.01*VLOOKUP(EVID_HNOJENI!N328,HNOJIVA_ALL!$A$2:$AE$3303,31,FALSE),"CHYBA")))),2)</f>
        <v>#N/A</v>
      </c>
      <c r="S328" s="51" t="e">
        <f>ROUND(VLOOKUP(EVID_HNOJENI!N328,HNOJIVA_ALL!$A$2:$Z$3303,18,FALSE)*K328*IF(L328="t",10,IF(L328="kg",0.01,IF(L328="q",1,IF(L328="l",0.01*VLOOKUP(EVID_HNOJENI!N328,HNOJIVA_ALL!$A$2:$AE$3303,31,FALSE),"CHYBA")))),2)</f>
        <v>#N/A</v>
      </c>
      <c r="T328" s="51" t="e">
        <f>ROUND(VLOOKUP(EVID_HNOJENI!N328,HNOJIVA_ALL!$A$2:$Z$3303,17,FALSE)*K328*IF(L328="t",10,IF(L328="kg",0.01,IF(L328="q",1,IF(L328="l",0.01*VLOOKUP(EVID_HNOJENI!N328,HNOJIVA_ALL!$A$2:$AE$3303,31,FALSE),"CHYBA")))),2)</f>
        <v>#N/A</v>
      </c>
      <c r="U328" s="51" t="e">
        <f>ROUND(VLOOKUP(EVID_HNOJENI!N328,HNOJIVA_ALL!$A$2:$Z$3303,20,FALSE)*K328*IF(L328="t",10,IF(L328="kg",0.01,IF(L328="q",1,IF(L328="l",0.01*VLOOKUP(EVID_HNOJENI!N328,HNOJIVA_ALL!$A$2:$AE$3303,31,FALSE),"CHYBA")))),2)</f>
        <v>#N/A</v>
      </c>
    </row>
    <row r="329" spans="1:21" x14ac:dyDescent="0.2">
      <c r="A329" s="32"/>
      <c r="B329" s="45" t="e">
        <f>VLOOKUP($A329,EVID_OSEVU!$A$1:$M$4972,2,FALSE)</f>
        <v>#N/A</v>
      </c>
      <c r="C329" s="45" t="e">
        <f>VLOOKUP($A329,EVID_OSEVU!$A$1:$M$4972,3,FALSE)</f>
        <v>#N/A</v>
      </c>
      <c r="D329" s="45" t="e">
        <f>VLOOKUP($A329,EVID_OSEVU!$A$1:$M$4972,4,FALSE)</f>
        <v>#N/A</v>
      </c>
      <c r="E329" s="45" t="e">
        <f>VLOOKUP($A329,EVID_OSEVU!$A$1:$M$4972,7,FALSE)</f>
        <v>#N/A</v>
      </c>
      <c r="F329" s="45" t="e">
        <f>VLOOKUP($A329,EVID_OSEVU!$A$1:$M$4972,8,FALSE)</f>
        <v>#N/A</v>
      </c>
      <c r="G329" s="45" t="e">
        <f>VLOOKUP($A329,EVID_OSEVU!$A$1:$M$4972,11,FALSE)</f>
        <v>#N/A</v>
      </c>
      <c r="H329" s="35"/>
      <c r="I329" s="48"/>
      <c r="J329" s="33" t="e">
        <f>VLOOKUP($A329,EVID_OSEVU!$A$1:$M$4972,11,FALSE)</f>
        <v>#N/A</v>
      </c>
      <c r="K329" s="39"/>
      <c r="L329" s="49"/>
      <c r="M329" s="89" t="e">
        <f t="shared" si="5"/>
        <v>#N/A</v>
      </c>
      <c r="N329" s="50"/>
      <c r="O329" s="37" t="e">
        <f>VLOOKUP(EVID_HNOJENI!N329,HNOJIVA_ALL!$A$2:$Z$3303,4,FALSE)</f>
        <v>#N/A</v>
      </c>
      <c r="P329" s="51" t="e">
        <f>ROUND(VLOOKUP(EVID_HNOJENI!N329,HNOJIVA_ALL!$A$2:$Z$3303,14,FALSE)*K329*IF(L329="t",10,IF(L329="kg",0.01,IF(L329="q",1,IF(L329="l",0.01*VLOOKUP(EVID_HNOJENI!N329,HNOJIVA_ALL!$A$2:$AE$3303,31,FALSE),"CHYBA")))),2)</f>
        <v>#N/A</v>
      </c>
      <c r="Q329" s="51" t="e">
        <f>ROUND(VLOOKUP(EVID_HNOJENI!N329,HNOJIVA_ALL!$A$2:$Z$3303,15,FALSE)*K329*IF(L329="t",10,IF(L329="kg",0.01,IF(L329="q",1,IF(L329="l",0.01*VLOOKUP(EVID_HNOJENI!N329,HNOJIVA_ALL!$A$2:$AE$3303,31,FALSE),"CHYBA")))),2)</f>
        <v>#N/A</v>
      </c>
      <c r="R329" s="51" t="e">
        <f>ROUND(VLOOKUP(EVID_HNOJENI!N329,HNOJIVA_ALL!$A$2:$Z$3303,16,FALSE)*K329*IF(L329="t",10,IF(L329="kg",0.01,IF(L329="q",1,IF(L329="l",0.01*VLOOKUP(EVID_HNOJENI!N329,HNOJIVA_ALL!$A$2:$AE$3303,31,FALSE),"CHYBA")))),2)</f>
        <v>#N/A</v>
      </c>
      <c r="S329" s="51" t="e">
        <f>ROUND(VLOOKUP(EVID_HNOJENI!N329,HNOJIVA_ALL!$A$2:$Z$3303,18,FALSE)*K329*IF(L329="t",10,IF(L329="kg",0.01,IF(L329="q",1,IF(L329="l",0.01*VLOOKUP(EVID_HNOJENI!N329,HNOJIVA_ALL!$A$2:$AE$3303,31,FALSE),"CHYBA")))),2)</f>
        <v>#N/A</v>
      </c>
      <c r="T329" s="51" t="e">
        <f>ROUND(VLOOKUP(EVID_HNOJENI!N329,HNOJIVA_ALL!$A$2:$Z$3303,17,FALSE)*K329*IF(L329="t",10,IF(L329="kg",0.01,IF(L329="q",1,IF(L329="l",0.01*VLOOKUP(EVID_HNOJENI!N329,HNOJIVA_ALL!$A$2:$AE$3303,31,FALSE),"CHYBA")))),2)</f>
        <v>#N/A</v>
      </c>
      <c r="U329" s="51" t="e">
        <f>ROUND(VLOOKUP(EVID_HNOJENI!N329,HNOJIVA_ALL!$A$2:$Z$3303,20,FALSE)*K329*IF(L329="t",10,IF(L329="kg",0.01,IF(L329="q",1,IF(L329="l",0.01*VLOOKUP(EVID_HNOJENI!N329,HNOJIVA_ALL!$A$2:$AE$3303,31,FALSE),"CHYBA")))),2)</f>
        <v>#N/A</v>
      </c>
    </row>
    <row r="330" spans="1:21" x14ac:dyDescent="0.2">
      <c r="A330" s="32"/>
      <c r="B330" s="45" t="e">
        <f>VLOOKUP($A330,EVID_OSEVU!$A$1:$M$4972,2,FALSE)</f>
        <v>#N/A</v>
      </c>
      <c r="C330" s="45" t="e">
        <f>VLOOKUP($A330,EVID_OSEVU!$A$1:$M$4972,3,FALSE)</f>
        <v>#N/A</v>
      </c>
      <c r="D330" s="45" t="e">
        <f>VLOOKUP($A330,EVID_OSEVU!$A$1:$M$4972,4,FALSE)</f>
        <v>#N/A</v>
      </c>
      <c r="E330" s="45" t="e">
        <f>VLOOKUP($A330,EVID_OSEVU!$A$1:$M$4972,7,FALSE)</f>
        <v>#N/A</v>
      </c>
      <c r="F330" s="45" t="e">
        <f>VLOOKUP($A330,EVID_OSEVU!$A$1:$M$4972,8,FALSE)</f>
        <v>#N/A</v>
      </c>
      <c r="G330" s="45" t="e">
        <f>VLOOKUP($A330,EVID_OSEVU!$A$1:$M$4972,11,FALSE)</f>
        <v>#N/A</v>
      </c>
      <c r="H330" s="35"/>
      <c r="I330" s="48"/>
      <c r="J330" s="33" t="e">
        <f>VLOOKUP($A330,EVID_OSEVU!$A$1:$M$4972,11,FALSE)</f>
        <v>#N/A</v>
      </c>
      <c r="K330" s="39"/>
      <c r="L330" s="49"/>
      <c r="M330" s="89" t="e">
        <f t="shared" si="5"/>
        <v>#N/A</v>
      </c>
      <c r="N330" s="50"/>
      <c r="O330" s="37" t="e">
        <f>VLOOKUP(EVID_HNOJENI!N330,HNOJIVA_ALL!$A$2:$Z$3303,4,FALSE)</f>
        <v>#N/A</v>
      </c>
      <c r="P330" s="51" t="e">
        <f>ROUND(VLOOKUP(EVID_HNOJENI!N330,HNOJIVA_ALL!$A$2:$Z$3303,14,FALSE)*K330*IF(L330="t",10,IF(L330="kg",0.01,IF(L330="q",1,IF(L330="l",0.01*VLOOKUP(EVID_HNOJENI!N330,HNOJIVA_ALL!$A$2:$AE$3303,31,FALSE),"CHYBA")))),2)</f>
        <v>#N/A</v>
      </c>
      <c r="Q330" s="51" t="e">
        <f>ROUND(VLOOKUP(EVID_HNOJENI!N330,HNOJIVA_ALL!$A$2:$Z$3303,15,FALSE)*K330*IF(L330="t",10,IF(L330="kg",0.01,IF(L330="q",1,IF(L330="l",0.01*VLOOKUP(EVID_HNOJENI!N330,HNOJIVA_ALL!$A$2:$AE$3303,31,FALSE),"CHYBA")))),2)</f>
        <v>#N/A</v>
      </c>
      <c r="R330" s="51" t="e">
        <f>ROUND(VLOOKUP(EVID_HNOJENI!N330,HNOJIVA_ALL!$A$2:$Z$3303,16,FALSE)*K330*IF(L330="t",10,IF(L330="kg",0.01,IF(L330="q",1,IF(L330="l",0.01*VLOOKUP(EVID_HNOJENI!N330,HNOJIVA_ALL!$A$2:$AE$3303,31,FALSE),"CHYBA")))),2)</f>
        <v>#N/A</v>
      </c>
      <c r="S330" s="51" t="e">
        <f>ROUND(VLOOKUP(EVID_HNOJENI!N330,HNOJIVA_ALL!$A$2:$Z$3303,18,FALSE)*K330*IF(L330="t",10,IF(L330="kg",0.01,IF(L330="q",1,IF(L330="l",0.01*VLOOKUP(EVID_HNOJENI!N330,HNOJIVA_ALL!$A$2:$AE$3303,31,FALSE),"CHYBA")))),2)</f>
        <v>#N/A</v>
      </c>
      <c r="T330" s="51" t="e">
        <f>ROUND(VLOOKUP(EVID_HNOJENI!N330,HNOJIVA_ALL!$A$2:$Z$3303,17,FALSE)*K330*IF(L330="t",10,IF(L330="kg",0.01,IF(L330="q",1,IF(L330="l",0.01*VLOOKUP(EVID_HNOJENI!N330,HNOJIVA_ALL!$A$2:$AE$3303,31,FALSE),"CHYBA")))),2)</f>
        <v>#N/A</v>
      </c>
      <c r="U330" s="51" t="e">
        <f>ROUND(VLOOKUP(EVID_HNOJENI!N330,HNOJIVA_ALL!$A$2:$Z$3303,20,FALSE)*K330*IF(L330="t",10,IF(L330="kg",0.01,IF(L330="q",1,IF(L330="l",0.01*VLOOKUP(EVID_HNOJENI!N330,HNOJIVA_ALL!$A$2:$AE$3303,31,FALSE),"CHYBA")))),2)</f>
        <v>#N/A</v>
      </c>
    </row>
    <row r="331" spans="1:21" x14ac:dyDescent="0.2">
      <c r="A331" s="32"/>
      <c r="B331" s="45" t="e">
        <f>VLOOKUP($A331,EVID_OSEVU!$A$1:$M$4972,2,FALSE)</f>
        <v>#N/A</v>
      </c>
      <c r="C331" s="45" t="e">
        <f>VLOOKUP($A331,EVID_OSEVU!$A$1:$M$4972,3,FALSE)</f>
        <v>#N/A</v>
      </c>
      <c r="D331" s="45" t="e">
        <f>VLOOKUP($A331,EVID_OSEVU!$A$1:$M$4972,4,FALSE)</f>
        <v>#N/A</v>
      </c>
      <c r="E331" s="45" t="e">
        <f>VLOOKUP($A331,EVID_OSEVU!$A$1:$M$4972,7,FALSE)</f>
        <v>#N/A</v>
      </c>
      <c r="F331" s="45" t="e">
        <f>VLOOKUP($A331,EVID_OSEVU!$A$1:$M$4972,8,FALSE)</f>
        <v>#N/A</v>
      </c>
      <c r="G331" s="45" t="e">
        <f>VLOOKUP($A331,EVID_OSEVU!$A$1:$M$4972,11,FALSE)</f>
        <v>#N/A</v>
      </c>
      <c r="H331" s="35"/>
      <c r="I331" s="48"/>
      <c r="J331" s="33" t="e">
        <f>VLOOKUP($A331,EVID_OSEVU!$A$1:$M$4972,11,FALSE)</f>
        <v>#N/A</v>
      </c>
      <c r="K331" s="39"/>
      <c r="L331" s="49"/>
      <c r="M331" s="89" t="e">
        <f t="shared" si="5"/>
        <v>#N/A</v>
      </c>
      <c r="N331" s="50"/>
      <c r="O331" s="37" t="e">
        <f>VLOOKUP(EVID_HNOJENI!N331,HNOJIVA_ALL!$A$2:$Z$3303,4,FALSE)</f>
        <v>#N/A</v>
      </c>
      <c r="P331" s="51" t="e">
        <f>ROUND(VLOOKUP(EVID_HNOJENI!N331,HNOJIVA_ALL!$A$2:$Z$3303,14,FALSE)*K331*IF(L331="t",10,IF(L331="kg",0.01,IF(L331="q",1,IF(L331="l",0.01*VLOOKUP(EVID_HNOJENI!N331,HNOJIVA_ALL!$A$2:$AE$3303,31,FALSE),"CHYBA")))),2)</f>
        <v>#N/A</v>
      </c>
      <c r="Q331" s="51" t="e">
        <f>ROUND(VLOOKUP(EVID_HNOJENI!N331,HNOJIVA_ALL!$A$2:$Z$3303,15,FALSE)*K331*IF(L331="t",10,IF(L331="kg",0.01,IF(L331="q",1,IF(L331="l",0.01*VLOOKUP(EVID_HNOJENI!N331,HNOJIVA_ALL!$A$2:$AE$3303,31,FALSE),"CHYBA")))),2)</f>
        <v>#N/A</v>
      </c>
      <c r="R331" s="51" t="e">
        <f>ROUND(VLOOKUP(EVID_HNOJENI!N331,HNOJIVA_ALL!$A$2:$Z$3303,16,FALSE)*K331*IF(L331="t",10,IF(L331="kg",0.01,IF(L331="q",1,IF(L331="l",0.01*VLOOKUP(EVID_HNOJENI!N331,HNOJIVA_ALL!$A$2:$AE$3303,31,FALSE),"CHYBA")))),2)</f>
        <v>#N/A</v>
      </c>
      <c r="S331" s="51" t="e">
        <f>ROUND(VLOOKUP(EVID_HNOJENI!N331,HNOJIVA_ALL!$A$2:$Z$3303,18,FALSE)*K331*IF(L331="t",10,IF(L331="kg",0.01,IF(L331="q",1,IF(L331="l",0.01*VLOOKUP(EVID_HNOJENI!N331,HNOJIVA_ALL!$A$2:$AE$3303,31,FALSE),"CHYBA")))),2)</f>
        <v>#N/A</v>
      </c>
      <c r="T331" s="51" t="e">
        <f>ROUND(VLOOKUP(EVID_HNOJENI!N331,HNOJIVA_ALL!$A$2:$Z$3303,17,FALSE)*K331*IF(L331="t",10,IF(L331="kg",0.01,IF(L331="q",1,IF(L331="l",0.01*VLOOKUP(EVID_HNOJENI!N331,HNOJIVA_ALL!$A$2:$AE$3303,31,FALSE),"CHYBA")))),2)</f>
        <v>#N/A</v>
      </c>
      <c r="U331" s="51" t="e">
        <f>ROUND(VLOOKUP(EVID_HNOJENI!N331,HNOJIVA_ALL!$A$2:$Z$3303,20,FALSE)*K331*IF(L331="t",10,IF(L331="kg",0.01,IF(L331="q",1,IF(L331="l",0.01*VLOOKUP(EVID_HNOJENI!N331,HNOJIVA_ALL!$A$2:$AE$3303,31,FALSE),"CHYBA")))),2)</f>
        <v>#N/A</v>
      </c>
    </row>
    <row r="332" spans="1:21" x14ac:dyDescent="0.2">
      <c r="A332" s="32"/>
      <c r="B332" s="45" t="e">
        <f>VLOOKUP($A332,EVID_OSEVU!$A$1:$M$4972,2,FALSE)</f>
        <v>#N/A</v>
      </c>
      <c r="C332" s="45" t="e">
        <f>VLOOKUP($A332,EVID_OSEVU!$A$1:$M$4972,3,FALSE)</f>
        <v>#N/A</v>
      </c>
      <c r="D332" s="45" t="e">
        <f>VLOOKUP($A332,EVID_OSEVU!$A$1:$M$4972,4,FALSE)</f>
        <v>#N/A</v>
      </c>
      <c r="E332" s="45" t="e">
        <f>VLOOKUP($A332,EVID_OSEVU!$A$1:$M$4972,7,FALSE)</f>
        <v>#N/A</v>
      </c>
      <c r="F332" s="45" t="e">
        <f>VLOOKUP($A332,EVID_OSEVU!$A$1:$M$4972,8,FALSE)</f>
        <v>#N/A</v>
      </c>
      <c r="G332" s="45" t="e">
        <f>VLOOKUP($A332,EVID_OSEVU!$A$1:$M$4972,11,FALSE)</f>
        <v>#N/A</v>
      </c>
      <c r="H332" s="35"/>
      <c r="I332" s="48"/>
      <c r="J332" s="33" t="e">
        <f>VLOOKUP($A332,EVID_OSEVU!$A$1:$M$4972,11,FALSE)</f>
        <v>#N/A</v>
      </c>
      <c r="K332" s="39"/>
      <c r="L332" s="49"/>
      <c r="M332" s="89" t="e">
        <f t="shared" si="5"/>
        <v>#N/A</v>
      </c>
      <c r="N332" s="50"/>
      <c r="O332" s="37" t="e">
        <f>VLOOKUP(EVID_HNOJENI!N332,HNOJIVA_ALL!$A$2:$Z$3303,4,FALSE)</f>
        <v>#N/A</v>
      </c>
      <c r="P332" s="51" t="e">
        <f>ROUND(VLOOKUP(EVID_HNOJENI!N332,HNOJIVA_ALL!$A$2:$Z$3303,14,FALSE)*K332*IF(L332="t",10,IF(L332="kg",0.01,IF(L332="q",1,IF(L332="l",0.01*VLOOKUP(EVID_HNOJENI!N332,HNOJIVA_ALL!$A$2:$AE$3303,31,FALSE),"CHYBA")))),2)</f>
        <v>#N/A</v>
      </c>
      <c r="Q332" s="51" t="e">
        <f>ROUND(VLOOKUP(EVID_HNOJENI!N332,HNOJIVA_ALL!$A$2:$Z$3303,15,FALSE)*K332*IF(L332="t",10,IF(L332="kg",0.01,IF(L332="q",1,IF(L332="l",0.01*VLOOKUP(EVID_HNOJENI!N332,HNOJIVA_ALL!$A$2:$AE$3303,31,FALSE),"CHYBA")))),2)</f>
        <v>#N/A</v>
      </c>
      <c r="R332" s="51" t="e">
        <f>ROUND(VLOOKUP(EVID_HNOJENI!N332,HNOJIVA_ALL!$A$2:$Z$3303,16,FALSE)*K332*IF(L332="t",10,IF(L332="kg",0.01,IF(L332="q",1,IF(L332="l",0.01*VLOOKUP(EVID_HNOJENI!N332,HNOJIVA_ALL!$A$2:$AE$3303,31,FALSE),"CHYBA")))),2)</f>
        <v>#N/A</v>
      </c>
      <c r="S332" s="51" t="e">
        <f>ROUND(VLOOKUP(EVID_HNOJENI!N332,HNOJIVA_ALL!$A$2:$Z$3303,18,FALSE)*K332*IF(L332="t",10,IF(L332="kg",0.01,IF(L332="q",1,IF(L332="l",0.01*VLOOKUP(EVID_HNOJENI!N332,HNOJIVA_ALL!$A$2:$AE$3303,31,FALSE),"CHYBA")))),2)</f>
        <v>#N/A</v>
      </c>
      <c r="T332" s="51" t="e">
        <f>ROUND(VLOOKUP(EVID_HNOJENI!N332,HNOJIVA_ALL!$A$2:$Z$3303,17,FALSE)*K332*IF(L332="t",10,IF(L332="kg",0.01,IF(L332="q",1,IF(L332="l",0.01*VLOOKUP(EVID_HNOJENI!N332,HNOJIVA_ALL!$A$2:$AE$3303,31,FALSE),"CHYBA")))),2)</f>
        <v>#N/A</v>
      </c>
      <c r="U332" s="51" t="e">
        <f>ROUND(VLOOKUP(EVID_HNOJENI!N332,HNOJIVA_ALL!$A$2:$Z$3303,20,FALSE)*K332*IF(L332="t",10,IF(L332="kg",0.01,IF(L332="q",1,IF(L332="l",0.01*VLOOKUP(EVID_HNOJENI!N332,HNOJIVA_ALL!$A$2:$AE$3303,31,FALSE),"CHYBA")))),2)</f>
        <v>#N/A</v>
      </c>
    </row>
    <row r="333" spans="1:21" x14ac:dyDescent="0.2">
      <c r="A333" s="32"/>
      <c r="B333" s="45" t="e">
        <f>VLOOKUP($A333,EVID_OSEVU!$A$1:$M$4972,2,FALSE)</f>
        <v>#N/A</v>
      </c>
      <c r="C333" s="45" t="e">
        <f>VLOOKUP($A333,EVID_OSEVU!$A$1:$M$4972,3,FALSE)</f>
        <v>#N/A</v>
      </c>
      <c r="D333" s="45" t="e">
        <f>VLOOKUP($A333,EVID_OSEVU!$A$1:$M$4972,4,FALSE)</f>
        <v>#N/A</v>
      </c>
      <c r="E333" s="45" t="e">
        <f>VLOOKUP($A333,EVID_OSEVU!$A$1:$M$4972,7,FALSE)</f>
        <v>#N/A</v>
      </c>
      <c r="F333" s="45" t="e">
        <f>VLOOKUP($A333,EVID_OSEVU!$A$1:$M$4972,8,FALSE)</f>
        <v>#N/A</v>
      </c>
      <c r="G333" s="45" t="e">
        <f>VLOOKUP($A333,EVID_OSEVU!$A$1:$M$4972,11,FALSE)</f>
        <v>#N/A</v>
      </c>
      <c r="H333" s="35"/>
      <c r="I333" s="48"/>
      <c r="J333" s="33" t="e">
        <f>VLOOKUP($A333,EVID_OSEVU!$A$1:$M$4972,11,FALSE)</f>
        <v>#N/A</v>
      </c>
      <c r="K333" s="39"/>
      <c r="L333" s="49"/>
      <c r="M333" s="89" t="e">
        <f t="shared" si="5"/>
        <v>#N/A</v>
      </c>
      <c r="N333" s="50"/>
      <c r="O333" s="37" t="e">
        <f>VLOOKUP(EVID_HNOJENI!N333,HNOJIVA_ALL!$A$2:$Z$3303,4,FALSE)</f>
        <v>#N/A</v>
      </c>
      <c r="P333" s="51" t="e">
        <f>ROUND(VLOOKUP(EVID_HNOJENI!N333,HNOJIVA_ALL!$A$2:$Z$3303,14,FALSE)*K333*IF(L333="t",10,IF(L333="kg",0.01,IF(L333="q",1,IF(L333="l",0.01*VLOOKUP(EVID_HNOJENI!N333,HNOJIVA_ALL!$A$2:$AE$3303,31,FALSE),"CHYBA")))),2)</f>
        <v>#N/A</v>
      </c>
      <c r="Q333" s="51" t="e">
        <f>ROUND(VLOOKUP(EVID_HNOJENI!N333,HNOJIVA_ALL!$A$2:$Z$3303,15,FALSE)*K333*IF(L333="t",10,IF(L333="kg",0.01,IF(L333="q",1,IF(L333="l",0.01*VLOOKUP(EVID_HNOJENI!N333,HNOJIVA_ALL!$A$2:$AE$3303,31,FALSE),"CHYBA")))),2)</f>
        <v>#N/A</v>
      </c>
      <c r="R333" s="51" t="e">
        <f>ROUND(VLOOKUP(EVID_HNOJENI!N333,HNOJIVA_ALL!$A$2:$Z$3303,16,FALSE)*K333*IF(L333="t",10,IF(L333="kg",0.01,IF(L333="q",1,IF(L333="l",0.01*VLOOKUP(EVID_HNOJENI!N333,HNOJIVA_ALL!$A$2:$AE$3303,31,FALSE),"CHYBA")))),2)</f>
        <v>#N/A</v>
      </c>
      <c r="S333" s="51" t="e">
        <f>ROUND(VLOOKUP(EVID_HNOJENI!N333,HNOJIVA_ALL!$A$2:$Z$3303,18,FALSE)*K333*IF(L333="t",10,IF(L333="kg",0.01,IF(L333="q",1,IF(L333="l",0.01*VLOOKUP(EVID_HNOJENI!N333,HNOJIVA_ALL!$A$2:$AE$3303,31,FALSE),"CHYBA")))),2)</f>
        <v>#N/A</v>
      </c>
      <c r="T333" s="51" t="e">
        <f>ROUND(VLOOKUP(EVID_HNOJENI!N333,HNOJIVA_ALL!$A$2:$Z$3303,17,FALSE)*K333*IF(L333="t",10,IF(L333="kg",0.01,IF(L333="q",1,IF(L333="l",0.01*VLOOKUP(EVID_HNOJENI!N333,HNOJIVA_ALL!$A$2:$AE$3303,31,FALSE),"CHYBA")))),2)</f>
        <v>#N/A</v>
      </c>
      <c r="U333" s="51" t="e">
        <f>ROUND(VLOOKUP(EVID_HNOJENI!N333,HNOJIVA_ALL!$A$2:$Z$3303,20,FALSE)*K333*IF(L333="t",10,IF(L333="kg",0.01,IF(L333="q",1,IF(L333="l",0.01*VLOOKUP(EVID_HNOJENI!N333,HNOJIVA_ALL!$A$2:$AE$3303,31,FALSE),"CHYBA")))),2)</f>
        <v>#N/A</v>
      </c>
    </row>
    <row r="334" spans="1:21" x14ac:dyDescent="0.2">
      <c r="A334" s="32"/>
      <c r="B334" s="45" t="e">
        <f>VLOOKUP($A334,EVID_OSEVU!$A$1:$M$4972,2,FALSE)</f>
        <v>#N/A</v>
      </c>
      <c r="C334" s="45" t="e">
        <f>VLOOKUP($A334,EVID_OSEVU!$A$1:$M$4972,3,FALSE)</f>
        <v>#N/A</v>
      </c>
      <c r="D334" s="45" t="e">
        <f>VLOOKUP($A334,EVID_OSEVU!$A$1:$M$4972,4,FALSE)</f>
        <v>#N/A</v>
      </c>
      <c r="E334" s="45" t="e">
        <f>VLOOKUP($A334,EVID_OSEVU!$A$1:$M$4972,7,FALSE)</f>
        <v>#N/A</v>
      </c>
      <c r="F334" s="45" t="e">
        <f>VLOOKUP($A334,EVID_OSEVU!$A$1:$M$4972,8,FALSE)</f>
        <v>#N/A</v>
      </c>
      <c r="G334" s="45" t="e">
        <f>VLOOKUP($A334,EVID_OSEVU!$A$1:$M$4972,11,FALSE)</f>
        <v>#N/A</v>
      </c>
      <c r="H334" s="35"/>
      <c r="I334" s="48"/>
      <c r="J334" s="33" t="e">
        <f>VLOOKUP($A334,EVID_OSEVU!$A$1:$M$4972,11,FALSE)</f>
        <v>#N/A</v>
      </c>
      <c r="K334" s="39"/>
      <c r="L334" s="49"/>
      <c r="M334" s="89" t="e">
        <f t="shared" si="5"/>
        <v>#N/A</v>
      </c>
      <c r="N334" s="50"/>
      <c r="O334" s="37" t="e">
        <f>VLOOKUP(EVID_HNOJENI!N334,HNOJIVA_ALL!$A$2:$Z$3303,4,FALSE)</f>
        <v>#N/A</v>
      </c>
      <c r="P334" s="51" t="e">
        <f>ROUND(VLOOKUP(EVID_HNOJENI!N334,HNOJIVA_ALL!$A$2:$Z$3303,14,FALSE)*K334*IF(L334="t",10,IF(L334="kg",0.01,IF(L334="q",1,IF(L334="l",0.01*VLOOKUP(EVID_HNOJENI!N334,HNOJIVA_ALL!$A$2:$AE$3303,31,FALSE),"CHYBA")))),2)</f>
        <v>#N/A</v>
      </c>
      <c r="Q334" s="51" t="e">
        <f>ROUND(VLOOKUP(EVID_HNOJENI!N334,HNOJIVA_ALL!$A$2:$Z$3303,15,FALSE)*K334*IF(L334="t",10,IF(L334="kg",0.01,IF(L334="q",1,IF(L334="l",0.01*VLOOKUP(EVID_HNOJENI!N334,HNOJIVA_ALL!$A$2:$AE$3303,31,FALSE),"CHYBA")))),2)</f>
        <v>#N/A</v>
      </c>
      <c r="R334" s="51" t="e">
        <f>ROUND(VLOOKUP(EVID_HNOJENI!N334,HNOJIVA_ALL!$A$2:$Z$3303,16,FALSE)*K334*IF(L334="t",10,IF(L334="kg",0.01,IF(L334="q",1,IF(L334="l",0.01*VLOOKUP(EVID_HNOJENI!N334,HNOJIVA_ALL!$A$2:$AE$3303,31,FALSE),"CHYBA")))),2)</f>
        <v>#N/A</v>
      </c>
      <c r="S334" s="51" t="e">
        <f>ROUND(VLOOKUP(EVID_HNOJENI!N334,HNOJIVA_ALL!$A$2:$Z$3303,18,FALSE)*K334*IF(L334="t",10,IF(L334="kg",0.01,IF(L334="q",1,IF(L334="l",0.01*VLOOKUP(EVID_HNOJENI!N334,HNOJIVA_ALL!$A$2:$AE$3303,31,FALSE),"CHYBA")))),2)</f>
        <v>#N/A</v>
      </c>
      <c r="T334" s="51" t="e">
        <f>ROUND(VLOOKUP(EVID_HNOJENI!N334,HNOJIVA_ALL!$A$2:$Z$3303,17,FALSE)*K334*IF(L334="t",10,IF(L334="kg",0.01,IF(L334="q",1,IF(L334="l",0.01*VLOOKUP(EVID_HNOJENI!N334,HNOJIVA_ALL!$A$2:$AE$3303,31,FALSE),"CHYBA")))),2)</f>
        <v>#N/A</v>
      </c>
      <c r="U334" s="51" t="e">
        <f>ROUND(VLOOKUP(EVID_HNOJENI!N334,HNOJIVA_ALL!$A$2:$Z$3303,20,FALSE)*K334*IF(L334="t",10,IF(L334="kg",0.01,IF(L334="q",1,IF(L334="l",0.01*VLOOKUP(EVID_HNOJENI!N334,HNOJIVA_ALL!$A$2:$AE$3303,31,FALSE),"CHYBA")))),2)</f>
        <v>#N/A</v>
      </c>
    </row>
    <row r="335" spans="1:21" x14ac:dyDescent="0.2">
      <c r="A335" s="32"/>
      <c r="B335" s="45" t="e">
        <f>VLOOKUP($A335,EVID_OSEVU!$A$1:$M$4972,2,FALSE)</f>
        <v>#N/A</v>
      </c>
      <c r="C335" s="45" t="e">
        <f>VLOOKUP($A335,EVID_OSEVU!$A$1:$M$4972,3,FALSE)</f>
        <v>#N/A</v>
      </c>
      <c r="D335" s="45" t="e">
        <f>VLOOKUP($A335,EVID_OSEVU!$A$1:$M$4972,4,FALSE)</f>
        <v>#N/A</v>
      </c>
      <c r="E335" s="45" t="e">
        <f>VLOOKUP($A335,EVID_OSEVU!$A$1:$M$4972,7,FALSE)</f>
        <v>#N/A</v>
      </c>
      <c r="F335" s="45" t="e">
        <f>VLOOKUP($A335,EVID_OSEVU!$A$1:$M$4972,8,FALSE)</f>
        <v>#N/A</v>
      </c>
      <c r="G335" s="45" t="e">
        <f>VLOOKUP($A335,EVID_OSEVU!$A$1:$M$4972,11,FALSE)</f>
        <v>#N/A</v>
      </c>
      <c r="H335" s="35"/>
      <c r="I335" s="48"/>
      <c r="J335" s="33" t="e">
        <f>VLOOKUP($A335,EVID_OSEVU!$A$1:$M$4972,11,FALSE)</f>
        <v>#N/A</v>
      </c>
      <c r="K335" s="39"/>
      <c r="L335" s="49"/>
      <c r="M335" s="89" t="e">
        <f t="shared" si="5"/>
        <v>#N/A</v>
      </c>
      <c r="N335" s="50"/>
      <c r="O335" s="37" t="e">
        <f>VLOOKUP(EVID_HNOJENI!N335,HNOJIVA_ALL!$A$2:$Z$3303,4,FALSE)</f>
        <v>#N/A</v>
      </c>
      <c r="P335" s="51" t="e">
        <f>ROUND(VLOOKUP(EVID_HNOJENI!N335,HNOJIVA_ALL!$A$2:$Z$3303,14,FALSE)*K335*IF(L335="t",10,IF(L335="kg",0.01,IF(L335="q",1,IF(L335="l",0.01*VLOOKUP(EVID_HNOJENI!N335,HNOJIVA_ALL!$A$2:$AE$3303,31,FALSE),"CHYBA")))),2)</f>
        <v>#N/A</v>
      </c>
      <c r="Q335" s="51" t="e">
        <f>ROUND(VLOOKUP(EVID_HNOJENI!N335,HNOJIVA_ALL!$A$2:$Z$3303,15,FALSE)*K335*IF(L335="t",10,IF(L335="kg",0.01,IF(L335="q",1,IF(L335="l",0.01*VLOOKUP(EVID_HNOJENI!N335,HNOJIVA_ALL!$A$2:$AE$3303,31,FALSE),"CHYBA")))),2)</f>
        <v>#N/A</v>
      </c>
      <c r="R335" s="51" t="e">
        <f>ROUND(VLOOKUP(EVID_HNOJENI!N335,HNOJIVA_ALL!$A$2:$Z$3303,16,FALSE)*K335*IF(L335="t",10,IF(L335="kg",0.01,IF(L335="q",1,IF(L335="l",0.01*VLOOKUP(EVID_HNOJENI!N335,HNOJIVA_ALL!$A$2:$AE$3303,31,FALSE),"CHYBA")))),2)</f>
        <v>#N/A</v>
      </c>
      <c r="S335" s="51" t="e">
        <f>ROUND(VLOOKUP(EVID_HNOJENI!N335,HNOJIVA_ALL!$A$2:$Z$3303,18,FALSE)*K335*IF(L335="t",10,IF(L335="kg",0.01,IF(L335="q",1,IF(L335="l",0.01*VLOOKUP(EVID_HNOJENI!N335,HNOJIVA_ALL!$A$2:$AE$3303,31,FALSE),"CHYBA")))),2)</f>
        <v>#N/A</v>
      </c>
      <c r="T335" s="51" t="e">
        <f>ROUND(VLOOKUP(EVID_HNOJENI!N335,HNOJIVA_ALL!$A$2:$Z$3303,17,FALSE)*K335*IF(L335="t",10,IF(L335="kg",0.01,IF(L335="q",1,IF(L335="l",0.01*VLOOKUP(EVID_HNOJENI!N335,HNOJIVA_ALL!$A$2:$AE$3303,31,FALSE),"CHYBA")))),2)</f>
        <v>#N/A</v>
      </c>
      <c r="U335" s="51" t="e">
        <f>ROUND(VLOOKUP(EVID_HNOJENI!N335,HNOJIVA_ALL!$A$2:$Z$3303,20,FALSE)*K335*IF(L335="t",10,IF(L335="kg",0.01,IF(L335="q",1,IF(L335="l",0.01*VLOOKUP(EVID_HNOJENI!N335,HNOJIVA_ALL!$A$2:$AE$3303,31,FALSE),"CHYBA")))),2)</f>
        <v>#N/A</v>
      </c>
    </row>
    <row r="336" spans="1:21" x14ac:dyDescent="0.2">
      <c r="A336" s="32"/>
      <c r="B336" s="45" t="e">
        <f>VLOOKUP($A336,EVID_OSEVU!$A$1:$M$4972,2,FALSE)</f>
        <v>#N/A</v>
      </c>
      <c r="C336" s="45" t="e">
        <f>VLOOKUP($A336,EVID_OSEVU!$A$1:$M$4972,3,FALSE)</f>
        <v>#N/A</v>
      </c>
      <c r="D336" s="45" t="e">
        <f>VLOOKUP($A336,EVID_OSEVU!$A$1:$M$4972,4,FALSE)</f>
        <v>#N/A</v>
      </c>
      <c r="E336" s="45" t="e">
        <f>VLOOKUP($A336,EVID_OSEVU!$A$1:$M$4972,7,FALSE)</f>
        <v>#N/A</v>
      </c>
      <c r="F336" s="45" t="e">
        <f>VLOOKUP($A336,EVID_OSEVU!$A$1:$M$4972,8,FALSE)</f>
        <v>#N/A</v>
      </c>
      <c r="G336" s="45" t="e">
        <f>VLOOKUP($A336,EVID_OSEVU!$A$1:$M$4972,11,FALSE)</f>
        <v>#N/A</v>
      </c>
      <c r="H336" s="35"/>
      <c r="I336" s="48"/>
      <c r="J336" s="33" t="e">
        <f>VLOOKUP($A336,EVID_OSEVU!$A$1:$M$4972,11,FALSE)</f>
        <v>#N/A</v>
      </c>
      <c r="K336" s="39"/>
      <c r="L336" s="49"/>
      <c r="M336" s="89" t="e">
        <f t="shared" si="5"/>
        <v>#N/A</v>
      </c>
      <c r="N336" s="50"/>
      <c r="O336" s="37" t="e">
        <f>VLOOKUP(EVID_HNOJENI!N336,HNOJIVA_ALL!$A$2:$Z$3303,4,FALSE)</f>
        <v>#N/A</v>
      </c>
      <c r="P336" s="51" t="e">
        <f>ROUND(VLOOKUP(EVID_HNOJENI!N336,HNOJIVA_ALL!$A$2:$Z$3303,14,FALSE)*K336*IF(L336="t",10,IF(L336="kg",0.01,IF(L336="q",1,IF(L336="l",0.01*VLOOKUP(EVID_HNOJENI!N336,HNOJIVA_ALL!$A$2:$AE$3303,31,FALSE),"CHYBA")))),2)</f>
        <v>#N/A</v>
      </c>
      <c r="Q336" s="51" t="e">
        <f>ROUND(VLOOKUP(EVID_HNOJENI!N336,HNOJIVA_ALL!$A$2:$Z$3303,15,FALSE)*K336*IF(L336="t",10,IF(L336="kg",0.01,IF(L336="q",1,IF(L336="l",0.01*VLOOKUP(EVID_HNOJENI!N336,HNOJIVA_ALL!$A$2:$AE$3303,31,FALSE),"CHYBA")))),2)</f>
        <v>#N/A</v>
      </c>
      <c r="R336" s="51" t="e">
        <f>ROUND(VLOOKUP(EVID_HNOJENI!N336,HNOJIVA_ALL!$A$2:$Z$3303,16,FALSE)*K336*IF(L336="t",10,IF(L336="kg",0.01,IF(L336="q",1,IF(L336="l",0.01*VLOOKUP(EVID_HNOJENI!N336,HNOJIVA_ALL!$A$2:$AE$3303,31,FALSE),"CHYBA")))),2)</f>
        <v>#N/A</v>
      </c>
      <c r="S336" s="51" t="e">
        <f>ROUND(VLOOKUP(EVID_HNOJENI!N336,HNOJIVA_ALL!$A$2:$Z$3303,18,FALSE)*K336*IF(L336="t",10,IF(L336="kg",0.01,IF(L336="q",1,IF(L336="l",0.01*VLOOKUP(EVID_HNOJENI!N336,HNOJIVA_ALL!$A$2:$AE$3303,31,FALSE),"CHYBA")))),2)</f>
        <v>#N/A</v>
      </c>
      <c r="T336" s="51" t="e">
        <f>ROUND(VLOOKUP(EVID_HNOJENI!N336,HNOJIVA_ALL!$A$2:$Z$3303,17,FALSE)*K336*IF(L336="t",10,IF(L336="kg",0.01,IF(L336="q",1,IF(L336="l",0.01*VLOOKUP(EVID_HNOJENI!N336,HNOJIVA_ALL!$A$2:$AE$3303,31,FALSE),"CHYBA")))),2)</f>
        <v>#N/A</v>
      </c>
      <c r="U336" s="51" t="e">
        <f>ROUND(VLOOKUP(EVID_HNOJENI!N336,HNOJIVA_ALL!$A$2:$Z$3303,20,FALSE)*K336*IF(L336="t",10,IF(L336="kg",0.01,IF(L336="q",1,IF(L336="l",0.01*VLOOKUP(EVID_HNOJENI!N336,HNOJIVA_ALL!$A$2:$AE$3303,31,FALSE),"CHYBA")))),2)</f>
        <v>#N/A</v>
      </c>
    </row>
    <row r="337" spans="1:21" x14ac:dyDescent="0.2">
      <c r="A337" s="32"/>
      <c r="B337" s="45" t="e">
        <f>VLOOKUP($A337,EVID_OSEVU!$A$1:$M$4972,2,FALSE)</f>
        <v>#N/A</v>
      </c>
      <c r="C337" s="45" t="e">
        <f>VLOOKUP($A337,EVID_OSEVU!$A$1:$M$4972,3,FALSE)</f>
        <v>#N/A</v>
      </c>
      <c r="D337" s="45" t="e">
        <f>VLOOKUP($A337,EVID_OSEVU!$A$1:$M$4972,4,FALSE)</f>
        <v>#N/A</v>
      </c>
      <c r="E337" s="45" t="e">
        <f>VLOOKUP($A337,EVID_OSEVU!$A$1:$M$4972,7,FALSE)</f>
        <v>#N/A</v>
      </c>
      <c r="F337" s="45" t="e">
        <f>VLOOKUP($A337,EVID_OSEVU!$A$1:$M$4972,8,FALSE)</f>
        <v>#N/A</v>
      </c>
      <c r="G337" s="45" t="e">
        <f>VLOOKUP($A337,EVID_OSEVU!$A$1:$M$4972,11,FALSE)</f>
        <v>#N/A</v>
      </c>
      <c r="H337" s="35"/>
      <c r="I337" s="48"/>
      <c r="J337" s="33" t="e">
        <f>VLOOKUP($A337,EVID_OSEVU!$A$1:$M$4972,11,FALSE)</f>
        <v>#N/A</v>
      </c>
      <c r="K337" s="39"/>
      <c r="L337" s="49"/>
      <c r="M337" s="89" t="e">
        <f t="shared" si="5"/>
        <v>#N/A</v>
      </c>
      <c r="N337" s="50"/>
      <c r="O337" s="37" t="e">
        <f>VLOOKUP(EVID_HNOJENI!N337,HNOJIVA_ALL!$A$2:$Z$3303,4,FALSE)</f>
        <v>#N/A</v>
      </c>
      <c r="P337" s="51" t="e">
        <f>ROUND(VLOOKUP(EVID_HNOJENI!N337,HNOJIVA_ALL!$A$2:$Z$3303,14,FALSE)*K337*IF(L337="t",10,IF(L337="kg",0.01,IF(L337="q",1,IF(L337="l",0.01*VLOOKUP(EVID_HNOJENI!N337,HNOJIVA_ALL!$A$2:$AE$3303,31,FALSE),"CHYBA")))),2)</f>
        <v>#N/A</v>
      </c>
      <c r="Q337" s="51" t="e">
        <f>ROUND(VLOOKUP(EVID_HNOJENI!N337,HNOJIVA_ALL!$A$2:$Z$3303,15,FALSE)*K337*IF(L337="t",10,IF(L337="kg",0.01,IF(L337="q",1,IF(L337="l",0.01*VLOOKUP(EVID_HNOJENI!N337,HNOJIVA_ALL!$A$2:$AE$3303,31,FALSE),"CHYBA")))),2)</f>
        <v>#N/A</v>
      </c>
      <c r="R337" s="51" t="e">
        <f>ROUND(VLOOKUP(EVID_HNOJENI!N337,HNOJIVA_ALL!$A$2:$Z$3303,16,FALSE)*K337*IF(L337="t",10,IF(L337="kg",0.01,IF(L337="q",1,IF(L337="l",0.01*VLOOKUP(EVID_HNOJENI!N337,HNOJIVA_ALL!$A$2:$AE$3303,31,FALSE),"CHYBA")))),2)</f>
        <v>#N/A</v>
      </c>
      <c r="S337" s="51" t="e">
        <f>ROUND(VLOOKUP(EVID_HNOJENI!N337,HNOJIVA_ALL!$A$2:$Z$3303,18,FALSE)*K337*IF(L337="t",10,IF(L337="kg",0.01,IF(L337="q",1,IF(L337="l",0.01*VLOOKUP(EVID_HNOJENI!N337,HNOJIVA_ALL!$A$2:$AE$3303,31,FALSE),"CHYBA")))),2)</f>
        <v>#N/A</v>
      </c>
      <c r="T337" s="51" t="e">
        <f>ROUND(VLOOKUP(EVID_HNOJENI!N337,HNOJIVA_ALL!$A$2:$Z$3303,17,FALSE)*K337*IF(L337="t",10,IF(L337="kg",0.01,IF(L337="q",1,IF(L337="l",0.01*VLOOKUP(EVID_HNOJENI!N337,HNOJIVA_ALL!$A$2:$AE$3303,31,FALSE),"CHYBA")))),2)</f>
        <v>#N/A</v>
      </c>
      <c r="U337" s="51" t="e">
        <f>ROUND(VLOOKUP(EVID_HNOJENI!N337,HNOJIVA_ALL!$A$2:$Z$3303,20,FALSE)*K337*IF(L337="t",10,IF(L337="kg",0.01,IF(L337="q",1,IF(L337="l",0.01*VLOOKUP(EVID_HNOJENI!N337,HNOJIVA_ALL!$A$2:$AE$3303,31,FALSE),"CHYBA")))),2)</f>
        <v>#N/A</v>
      </c>
    </row>
    <row r="338" spans="1:21" x14ac:dyDescent="0.2">
      <c r="A338" s="32"/>
      <c r="B338" s="45" t="e">
        <f>VLOOKUP($A338,EVID_OSEVU!$A$1:$M$4972,2,FALSE)</f>
        <v>#N/A</v>
      </c>
      <c r="C338" s="45" t="e">
        <f>VLOOKUP($A338,EVID_OSEVU!$A$1:$M$4972,3,FALSE)</f>
        <v>#N/A</v>
      </c>
      <c r="D338" s="45" t="e">
        <f>VLOOKUP($A338,EVID_OSEVU!$A$1:$M$4972,4,FALSE)</f>
        <v>#N/A</v>
      </c>
      <c r="E338" s="45" t="e">
        <f>VLOOKUP($A338,EVID_OSEVU!$A$1:$M$4972,7,FALSE)</f>
        <v>#N/A</v>
      </c>
      <c r="F338" s="45" t="e">
        <f>VLOOKUP($A338,EVID_OSEVU!$A$1:$M$4972,8,FALSE)</f>
        <v>#N/A</v>
      </c>
      <c r="G338" s="45" t="e">
        <f>VLOOKUP($A338,EVID_OSEVU!$A$1:$M$4972,11,FALSE)</f>
        <v>#N/A</v>
      </c>
      <c r="H338" s="35"/>
      <c r="I338" s="48"/>
      <c r="J338" s="33" t="e">
        <f>VLOOKUP($A338,EVID_OSEVU!$A$1:$M$4972,11,FALSE)</f>
        <v>#N/A</v>
      </c>
      <c r="K338" s="39"/>
      <c r="L338" s="49"/>
      <c r="M338" s="89" t="e">
        <f t="shared" si="5"/>
        <v>#N/A</v>
      </c>
      <c r="N338" s="50"/>
      <c r="O338" s="37" t="e">
        <f>VLOOKUP(EVID_HNOJENI!N338,HNOJIVA_ALL!$A$2:$Z$3303,4,FALSE)</f>
        <v>#N/A</v>
      </c>
      <c r="P338" s="51" t="e">
        <f>ROUND(VLOOKUP(EVID_HNOJENI!N338,HNOJIVA_ALL!$A$2:$Z$3303,14,FALSE)*K338*IF(L338="t",10,IF(L338="kg",0.01,IF(L338="q",1,IF(L338="l",0.01*VLOOKUP(EVID_HNOJENI!N338,HNOJIVA_ALL!$A$2:$AE$3303,31,FALSE),"CHYBA")))),2)</f>
        <v>#N/A</v>
      </c>
      <c r="Q338" s="51" t="e">
        <f>ROUND(VLOOKUP(EVID_HNOJENI!N338,HNOJIVA_ALL!$A$2:$Z$3303,15,FALSE)*K338*IF(L338="t",10,IF(L338="kg",0.01,IF(L338="q",1,IF(L338="l",0.01*VLOOKUP(EVID_HNOJENI!N338,HNOJIVA_ALL!$A$2:$AE$3303,31,FALSE),"CHYBA")))),2)</f>
        <v>#N/A</v>
      </c>
      <c r="R338" s="51" t="e">
        <f>ROUND(VLOOKUP(EVID_HNOJENI!N338,HNOJIVA_ALL!$A$2:$Z$3303,16,FALSE)*K338*IF(L338="t",10,IF(L338="kg",0.01,IF(L338="q",1,IF(L338="l",0.01*VLOOKUP(EVID_HNOJENI!N338,HNOJIVA_ALL!$A$2:$AE$3303,31,FALSE),"CHYBA")))),2)</f>
        <v>#N/A</v>
      </c>
      <c r="S338" s="51" t="e">
        <f>ROUND(VLOOKUP(EVID_HNOJENI!N338,HNOJIVA_ALL!$A$2:$Z$3303,18,FALSE)*K338*IF(L338="t",10,IF(L338="kg",0.01,IF(L338="q",1,IF(L338="l",0.01*VLOOKUP(EVID_HNOJENI!N338,HNOJIVA_ALL!$A$2:$AE$3303,31,FALSE),"CHYBA")))),2)</f>
        <v>#N/A</v>
      </c>
      <c r="T338" s="51" t="e">
        <f>ROUND(VLOOKUP(EVID_HNOJENI!N338,HNOJIVA_ALL!$A$2:$Z$3303,17,FALSE)*K338*IF(L338="t",10,IF(L338="kg",0.01,IF(L338="q",1,IF(L338="l",0.01*VLOOKUP(EVID_HNOJENI!N338,HNOJIVA_ALL!$A$2:$AE$3303,31,FALSE),"CHYBA")))),2)</f>
        <v>#N/A</v>
      </c>
      <c r="U338" s="51" t="e">
        <f>ROUND(VLOOKUP(EVID_HNOJENI!N338,HNOJIVA_ALL!$A$2:$Z$3303,20,FALSE)*K338*IF(L338="t",10,IF(L338="kg",0.01,IF(L338="q",1,IF(L338="l",0.01*VLOOKUP(EVID_HNOJENI!N338,HNOJIVA_ALL!$A$2:$AE$3303,31,FALSE),"CHYBA")))),2)</f>
        <v>#N/A</v>
      </c>
    </row>
    <row r="339" spans="1:21" x14ac:dyDescent="0.2">
      <c r="A339" s="32"/>
      <c r="B339" s="45" t="e">
        <f>VLOOKUP($A339,EVID_OSEVU!$A$1:$M$4972,2,FALSE)</f>
        <v>#N/A</v>
      </c>
      <c r="C339" s="45" t="e">
        <f>VLOOKUP($A339,EVID_OSEVU!$A$1:$M$4972,3,FALSE)</f>
        <v>#N/A</v>
      </c>
      <c r="D339" s="45" t="e">
        <f>VLOOKUP($A339,EVID_OSEVU!$A$1:$M$4972,4,FALSE)</f>
        <v>#N/A</v>
      </c>
      <c r="E339" s="45" t="e">
        <f>VLOOKUP($A339,EVID_OSEVU!$A$1:$M$4972,7,FALSE)</f>
        <v>#N/A</v>
      </c>
      <c r="F339" s="45" t="e">
        <f>VLOOKUP($A339,EVID_OSEVU!$A$1:$M$4972,8,FALSE)</f>
        <v>#N/A</v>
      </c>
      <c r="G339" s="45" t="e">
        <f>VLOOKUP($A339,EVID_OSEVU!$A$1:$M$4972,11,FALSE)</f>
        <v>#N/A</v>
      </c>
      <c r="H339" s="35"/>
      <c r="I339" s="48"/>
      <c r="J339" s="33" t="e">
        <f>VLOOKUP($A339,EVID_OSEVU!$A$1:$M$4972,11,FALSE)</f>
        <v>#N/A</v>
      </c>
      <c r="K339" s="39"/>
      <c r="L339" s="49"/>
      <c r="M339" s="89" t="e">
        <f t="shared" si="5"/>
        <v>#N/A</v>
      </c>
      <c r="N339" s="50"/>
      <c r="O339" s="37" t="e">
        <f>VLOOKUP(EVID_HNOJENI!N339,HNOJIVA_ALL!$A$2:$Z$3303,4,FALSE)</f>
        <v>#N/A</v>
      </c>
      <c r="P339" s="51" t="e">
        <f>ROUND(VLOOKUP(EVID_HNOJENI!N339,HNOJIVA_ALL!$A$2:$Z$3303,14,FALSE)*K339*IF(L339="t",10,IF(L339="kg",0.01,IF(L339="q",1,IF(L339="l",0.01*VLOOKUP(EVID_HNOJENI!N339,HNOJIVA_ALL!$A$2:$AE$3303,31,FALSE),"CHYBA")))),2)</f>
        <v>#N/A</v>
      </c>
      <c r="Q339" s="51" t="e">
        <f>ROUND(VLOOKUP(EVID_HNOJENI!N339,HNOJIVA_ALL!$A$2:$Z$3303,15,FALSE)*K339*IF(L339="t",10,IF(L339="kg",0.01,IF(L339="q",1,IF(L339="l",0.01*VLOOKUP(EVID_HNOJENI!N339,HNOJIVA_ALL!$A$2:$AE$3303,31,FALSE),"CHYBA")))),2)</f>
        <v>#N/A</v>
      </c>
      <c r="R339" s="51" t="e">
        <f>ROUND(VLOOKUP(EVID_HNOJENI!N339,HNOJIVA_ALL!$A$2:$Z$3303,16,FALSE)*K339*IF(L339="t",10,IF(L339="kg",0.01,IF(L339="q",1,IF(L339="l",0.01*VLOOKUP(EVID_HNOJENI!N339,HNOJIVA_ALL!$A$2:$AE$3303,31,FALSE),"CHYBA")))),2)</f>
        <v>#N/A</v>
      </c>
      <c r="S339" s="51" t="e">
        <f>ROUND(VLOOKUP(EVID_HNOJENI!N339,HNOJIVA_ALL!$A$2:$Z$3303,18,FALSE)*K339*IF(L339="t",10,IF(L339="kg",0.01,IF(L339="q",1,IF(L339="l",0.01*VLOOKUP(EVID_HNOJENI!N339,HNOJIVA_ALL!$A$2:$AE$3303,31,FALSE),"CHYBA")))),2)</f>
        <v>#N/A</v>
      </c>
      <c r="T339" s="51" t="e">
        <f>ROUND(VLOOKUP(EVID_HNOJENI!N339,HNOJIVA_ALL!$A$2:$Z$3303,17,FALSE)*K339*IF(L339="t",10,IF(L339="kg",0.01,IF(L339="q",1,IF(L339="l",0.01*VLOOKUP(EVID_HNOJENI!N339,HNOJIVA_ALL!$A$2:$AE$3303,31,FALSE),"CHYBA")))),2)</f>
        <v>#N/A</v>
      </c>
      <c r="U339" s="51" t="e">
        <f>ROUND(VLOOKUP(EVID_HNOJENI!N339,HNOJIVA_ALL!$A$2:$Z$3303,20,FALSE)*K339*IF(L339="t",10,IF(L339="kg",0.01,IF(L339="q",1,IF(L339="l",0.01*VLOOKUP(EVID_HNOJENI!N339,HNOJIVA_ALL!$A$2:$AE$3303,31,FALSE),"CHYBA")))),2)</f>
        <v>#N/A</v>
      </c>
    </row>
    <row r="340" spans="1:21" x14ac:dyDescent="0.2">
      <c r="A340" s="32"/>
      <c r="B340" s="45" t="e">
        <f>VLOOKUP($A340,EVID_OSEVU!$A$1:$M$4972,2,FALSE)</f>
        <v>#N/A</v>
      </c>
      <c r="C340" s="45" t="e">
        <f>VLOOKUP($A340,EVID_OSEVU!$A$1:$M$4972,3,FALSE)</f>
        <v>#N/A</v>
      </c>
      <c r="D340" s="45" t="e">
        <f>VLOOKUP($A340,EVID_OSEVU!$A$1:$M$4972,4,FALSE)</f>
        <v>#N/A</v>
      </c>
      <c r="E340" s="45" t="e">
        <f>VLOOKUP($A340,EVID_OSEVU!$A$1:$M$4972,7,FALSE)</f>
        <v>#N/A</v>
      </c>
      <c r="F340" s="45" t="e">
        <f>VLOOKUP($A340,EVID_OSEVU!$A$1:$M$4972,8,FALSE)</f>
        <v>#N/A</v>
      </c>
      <c r="G340" s="45" t="e">
        <f>VLOOKUP($A340,EVID_OSEVU!$A$1:$M$4972,11,FALSE)</f>
        <v>#N/A</v>
      </c>
      <c r="H340" s="35"/>
      <c r="I340" s="48"/>
      <c r="J340" s="33" t="e">
        <f>VLOOKUP($A340,EVID_OSEVU!$A$1:$M$4972,11,FALSE)</f>
        <v>#N/A</v>
      </c>
      <c r="K340" s="39"/>
      <c r="L340" s="49"/>
      <c r="M340" s="89" t="e">
        <f t="shared" si="5"/>
        <v>#N/A</v>
      </c>
      <c r="N340" s="50"/>
      <c r="O340" s="37" t="e">
        <f>VLOOKUP(EVID_HNOJENI!N340,HNOJIVA_ALL!$A$2:$Z$3303,4,FALSE)</f>
        <v>#N/A</v>
      </c>
      <c r="P340" s="51" t="e">
        <f>ROUND(VLOOKUP(EVID_HNOJENI!N340,HNOJIVA_ALL!$A$2:$Z$3303,14,FALSE)*K340*IF(L340="t",10,IF(L340="kg",0.01,IF(L340="q",1,IF(L340="l",0.01*VLOOKUP(EVID_HNOJENI!N340,HNOJIVA_ALL!$A$2:$AE$3303,31,FALSE),"CHYBA")))),2)</f>
        <v>#N/A</v>
      </c>
      <c r="Q340" s="51" t="e">
        <f>ROUND(VLOOKUP(EVID_HNOJENI!N340,HNOJIVA_ALL!$A$2:$Z$3303,15,FALSE)*K340*IF(L340="t",10,IF(L340="kg",0.01,IF(L340="q",1,IF(L340="l",0.01*VLOOKUP(EVID_HNOJENI!N340,HNOJIVA_ALL!$A$2:$AE$3303,31,FALSE),"CHYBA")))),2)</f>
        <v>#N/A</v>
      </c>
      <c r="R340" s="51" t="e">
        <f>ROUND(VLOOKUP(EVID_HNOJENI!N340,HNOJIVA_ALL!$A$2:$Z$3303,16,FALSE)*K340*IF(L340="t",10,IF(L340="kg",0.01,IF(L340="q",1,IF(L340="l",0.01*VLOOKUP(EVID_HNOJENI!N340,HNOJIVA_ALL!$A$2:$AE$3303,31,FALSE),"CHYBA")))),2)</f>
        <v>#N/A</v>
      </c>
      <c r="S340" s="51" t="e">
        <f>ROUND(VLOOKUP(EVID_HNOJENI!N340,HNOJIVA_ALL!$A$2:$Z$3303,18,FALSE)*K340*IF(L340="t",10,IF(L340="kg",0.01,IF(L340="q",1,IF(L340="l",0.01*VLOOKUP(EVID_HNOJENI!N340,HNOJIVA_ALL!$A$2:$AE$3303,31,FALSE),"CHYBA")))),2)</f>
        <v>#N/A</v>
      </c>
      <c r="T340" s="51" t="e">
        <f>ROUND(VLOOKUP(EVID_HNOJENI!N340,HNOJIVA_ALL!$A$2:$Z$3303,17,FALSE)*K340*IF(L340="t",10,IF(L340="kg",0.01,IF(L340="q",1,IF(L340="l",0.01*VLOOKUP(EVID_HNOJENI!N340,HNOJIVA_ALL!$A$2:$AE$3303,31,FALSE),"CHYBA")))),2)</f>
        <v>#N/A</v>
      </c>
      <c r="U340" s="51" t="e">
        <f>ROUND(VLOOKUP(EVID_HNOJENI!N340,HNOJIVA_ALL!$A$2:$Z$3303,20,FALSE)*K340*IF(L340="t",10,IF(L340="kg",0.01,IF(L340="q",1,IF(L340="l",0.01*VLOOKUP(EVID_HNOJENI!N340,HNOJIVA_ALL!$A$2:$AE$3303,31,FALSE),"CHYBA")))),2)</f>
        <v>#N/A</v>
      </c>
    </row>
    <row r="341" spans="1:21" x14ac:dyDescent="0.2">
      <c r="A341" s="32"/>
      <c r="B341" s="45" t="e">
        <f>VLOOKUP($A341,EVID_OSEVU!$A$1:$M$4972,2,FALSE)</f>
        <v>#N/A</v>
      </c>
      <c r="C341" s="45" t="e">
        <f>VLOOKUP($A341,EVID_OSEVU!$A$1:$M$4972,3,FALSE)</f>
        <v>#N/A</v>
      </c>
      <c r="D341" s="45" t="e">
        <f>VLOOKUP($A341,EVID_OSEVU!$A$1:$M$4972,4,FALSE)</f>
        <v>#N/A</v>
      </c>
      <c r="E341" s="45" t="e">
        <f>VLOOKUP($A341,EVID_OSEVU!$A$1:$M$4972,7,FALSE)</f>
        <v>#N/A</v>
      </c>
      <c r="F341" s="45" t="e">
        <f>VLOOKUP($A341,EVID_OSEVU!$A$1:$M$4972,8,FALSE)</f>
        <v>#N/A</v>
      </c>
      <c r="G341" s="45" t="e">
        <f>VLOOKUP($A341,EVID_OSEVU!$A$1:$M$4972,11,FALSE)</f>
        <v>#N/A</v>
      </c>
      <c r="H341" s="35"/>
      <c r="I341" s="48"/>
      <c r="J341" s="33" t="e">
        <f>VLOOKUP($A341,EVID_OSEVU!$A$1:$M$4972,11,FALSE)</f>
        <v>#N/A</v>
      </c>
      <c r="K341" s="39"/>
      <c r="L341" s="49"/>
      <c r="M341" s="89" t="e">
        <f t="shared" si="5"/>
        <v>#N/A</v>
      </c>
      <c r="N341" s="50"/>
      <c r="O341" s="37" t="e">
        <f>VLOOKUP(EVID_HNOJENI!N341,HNOJIVA_ALL!$A$2:$Z$3303,4,FALSE)</f>
        <v>#N/A</v>
      </c>
      <c r="P341" s="51" t="e">
        <f>ROUND(VLOOKUP(EVID_HNOJENI!N341,HNOJIVA_ALL!$A$2:$Z$3303,14,FALSE)*K341*IF(L341="t",10,IF(L341="kg",0.01,IF(L341="q",1,IF(L341="l",0.01*VLOOKUP(EVID_HNOJENI!N341,HNOJIVA_ALL!$A$2:$AE$3303,31,FALSE),"CHYBA")))),2)</f>
        <v>#N/A</v>
      </c>
      <c r="Q341" s="51" t="e">
        <f>ROUND(VLOOKUP(EVID_HNOJENI!N341,HNOJIVA_ALL!$A$2:$Z$3303,15,FALSE)*K341*IF(L341="t",10,IF(L341="kg",0.01,IF(L341="q",1,IF(L341="l",0.01*VLOOKUP(EVID_HNOJENI!N341,HNOJIVA_ALL!$A$2:$AE$3303,31,FALSE),"CHYBA")))),2)</f>
        <v>#N/A</v>
      </c>
      <c r="R341" s="51" t="e">
        <f>ROUND(VLOOKUP(EVID_HNOJENI!N341,HNOJIVA_ALL!$A$2:$Z$3303,16,FALSE)*K341*IF(L341="t",10,IF(L341="kg",0.01,IF(L341="q",1,IF(L341="l",0.01*VLOOKUP(EVID_HNOJENI!N341,HNOJIVA_ALL!$A$2:$AE$3303,31,FALSE),"CHYBA")))),2)</f>
        <v>#N/A</v>
      </c>
      <c r="S341" s="51" t="e">
        <f>ROUND(VLOOKUP(EVID_HNOJENI!N341,HNOJIVA_ALL!$A$2:$Z$3303,18,FALSE)*K341*IF(L341="t",10,IF(L341="kg",0.01,IF(L341="q",1,IF(L341="l",0.01*VLOOKUP(EVID_HNOJENI!N341,HNOJIVA_ALL!$A$2:$AE$3303,31,FALSE),"CHYBA")))),2)</f>
        <v>#N/A</v>
      </c>
      <c r="T341" s="51" t="e">
        <f>ROUND(VLOOKUP(EVID_HNOJENI!N341,HNOJIVA_ALL!$A$2:$Z$3303,17,FALSE)*K341*IF(L341="t",10,IF(L341="kg",0.01,IF(L341="q",1,IF(L341="l",0.01*VLOOKUP(EVID_HNOJENI!N341,HNOJIVA_ALL!$A$2:$AE$3303,31,FALSE),"CHYBA")))),2)</f>
        <v>#N/A</v>
      </c>
      <c r="U341" s="51" t="e">
        <f>ROUND(VLOOKUP(EVID_HNOJENI!N341,HNOJIVA_ALL!$A$2:$Z$3303,20,FALSE)*K341*IF(L341="t",10,IF(L341="kg",0.01,IF(L341="q",1,IF(L341="l",0.01*VLOOKUP(EVID_HNOJENI!N341,HNOJIVA_ALL!$A$2:$AE$3303,31,FALSE),"CHYBA")))),2)</f>
        <v>#N/A</v>
      </c>
    </row>
    <row r="342" spans="1:21" x14ac:dyDescent="0.2">
      <c r="A342" s="32"/>
      <c r="B342" s="45" t="e">
        <f>VLOOKUP($A342,EVID_OSEVU!$A$1:$M$4972,2,FALSE)</f>
        <v>#N/A</v>
      </c>
      <c r="C342" s="45" t="e">
        <f>VLOOKUP($A342,EVID_OSEVU!$A$1:$M$4972,3,FALSE)</f>
        <v>#N/A</v>
      </c>
      <c r="D342" s="45" t="e">
        <f>VLOOKUP($A342,EVID_OSEVU!$A$1:$M$4972,4,FALSE)</f>
        <v>#N/A</v>
      </c>
      <c r="E342" s="45" t="e">
        <f>VLOOKUP($A342,EVID_OSEVU!$A$1:$M$4972,7,FALSE)</f>
        <v>#N/A</v>
      </c>
      <c r="F342" s="45" t="e">
        <f>VLOOKUP($A342,EVID_OSEVU!$A$1:$M$4972,8,FALSE)</f>
        <v>#N/A</v>
      </c>
      <c r="G342" s="45" t="e">
        <f>VLOOKUP($A342,EVID_OSEVU!$A$1:$M$4972,11,FALSE)</f>
        <v>#N/A</v>
      </c>
      <c r="H342" s="35"/>
      <c r="I342" s="48"/>
      <c r="J342" s="33" t="e">
        <f>VLOOKUP($A342,EVID_OSEVU!$A$1:$M$4972,11,FALSE)</f>
        <v>#N/A</v>
      </c>
      <c r="K342" s="39"/>
      <c r="L342" s="49"/>
      <c r="M342" s="89" t="e">
        <f t="shared" si="5"/>
        <v>#N/A</v>
      </c>
      <c r="N342" s="50"/>
      <c r="O342" s="37" t="e">
        <f>VLOOKUP(EVID_HNOJENI!N342,HNOJIVA_ALL!$A$2:$Z$3303,4,FALSE)</f>
        <v>#N/A</v>
      </c>
      <c r="P342" s="51" t="e">
        <f>ROUND(VLOOKUP(EVID_HNOJENI!N342,HNOJIVA_ALL!$A$2:$Z$3303,14,FALSE)*K342*IF(L342="t",10,IF(L342="kg",0.01,IF(L342="q",1,IF(L342="l",0.01*VLOOKUP(EVID_HNOJENI!N342,HNOJIVA_ALL!$A$2:$AE$3303,31,FALSE),"CHYBA")))),2)</f>
        <v>#N/A</v>
      </c>
      <c r="Q342" s="51" t="e">
        <f>ROUND(VLOOKUP(EVID_HNOJENI!N342,HNOJIVA_ALL!$A$2:$Z$3303,15,FALSE)*K342*IF(L342="t",10,IF(L342="kg",0.01,IF(L342="q",1,IF(L342="l",0.01*VLOOKUP(EVID_HNOJENI!N342,HNOJIVA_ALL!$A$2:$AE$3303,31,FALSE),"CHYBA")))),2)</f>
        <v>#N/A</v>
      </c>
      <c r="R342" s="51" t="e">
        <f>ROUND(VLOOKUP(EVID_HNOJENI!N342,HNOJIVA_ALL!$A$2:$Z$3303,16,FALSE)*K342*IF(L342="t",10,IF(L342="kg",0.01,IF(L342="q",1,IF(L342="l",0.01*VLOOKUP(EVID_HNOJENI!N342,HNOJIVA_ALL!$A$2:$AE$3303,31,FALSE),"CHYBA")))),2)</f>
        <v>#N/A</v>
      </c>
      <c r="S342" s="51" t="e">
        <f>ROUND(VLOOKUP(EVID_HNOJENI!N342,HNOJIVA_ALL!$A$2:$Z$3303,18,FALSE)*K342*IF(L342="t",10,IF(L342="kg",0.01,IF(L342="q",1,IF(L342="l",0.01*VLOOKUP(EVID_HNOJENI!N342,HNOJIVA_ALL!$A$2:$AE$3303,31,FALSE),"CHYBA")))),2)</f>
        <v>#N/A</v>
      </c>
      <c r="T342" s="51" t="e">
        <f>ROUND(VLOOKUP(EVID_HNOJENI!N342,HNOJIVA_ALL!$A$2:$Z$3303,17,FALSE)*K342*IF(L342="t",10,IF(L342="kg",0.01,IF(L342="q",1,IF(L342="l",0.01*VLOOKUP(EVID_HNOJENI!N342,HNOJIVA_ALL!$A$2:$AE$3303,31,FALSE),"CHYBA")))),2)</f>
        <v>#N/A</v>
      </c>
      <c r="U342" s="51" t="e">
        <f>ROUND(VLOOKUP(EVID_HNOJENI!N342,HNOJIVA_ALL!$A$2:$Z$3303,20,FALSE)*K342*IF(L342="t",10,IF(L342="kg",0.01,IF(L342="q",1,IF(L342="l",0.01*VLOOKUP(EVID_HNOJENI!N342,HNOJIVA_ALL!$A$2:$AE$3303,31,FALSE),"CHYBA")))),2)</f>
        <v>#N/A</v>
      </c>
    </row>
    <row r="343" spans="1:21" x14ac:dyDescent="0.2">
      <c r="A343" s="32"/>
      <c r="B343" s="45" t="e">
        <f>VLOOKUP($A343,EVID_OSEVU!$A$1:$M$4972,2,FALSE)</f>
        <v>#N/A</v>
      </c>
      <c r="C343" s="45" t="e">
        <f>VLOOKUP($A343,EVID_OSEVU!$A$1:$M$4972,3,FALSE)</f>
        <v>#N/A</v>
      </c>
      <c r="D343" s="45" t="e">
        <f>VLOOKUP($A343,EVID_OSEVU!$A$1:$M$4972,4,FALSE)</f>
        <v>#N/A</v>
      </c>
      <c r="E343" s="45" t="e">
        <f>VLOOKUP($A343,EVID_OSEVU!$A$1:$M$4972,7,FALSE)</f>
        <v>#N/A</v>
      </c>
      <c r="F343" s="45" t="e">
        <f>VLOOKUP($A343,EVID_OSEVU!$A$1:$M$4972,8,FALSE)</f>
        <v>#N/A</v>
      </c>
      <c r="G343" s="45" t="e">
        <f>VLOOKUP($A343,EVID_OSEVU!$A$1:$M$4972,11,FALSE)</f>
        <v>#N/A</v>
      </c>
      <c r="H343" s="35"/>
      <c r="I343" s="48"/>
      <c r="J343" s="33" t="e">
        <f>VLOOKUP($A343,EVID_OSEVU!$A$1:$M$4972,11,FALSE)</f>
        <v>#N/A</v>
      </c>
      <c r="K343" s="39"/>
      <c r="L343" s="49"/>
      <c r="M343" s="89" t="e">
        <f t="shared" si="5"/>
        <v>#N/A</v>
      </c>
      <c r="N343" s="50"/>
      <c r="O343" s="37" t="e">
        <f>VLOOKUP(EVID_HNOJENI!N343,HNOJIVA_ALL!$A$2:$Z$3303,4,FALSE)</f>
        <v>#N/A</v>
      </c>
      <c r="P343" s="51" t="e">
        <f>ROUND(VLOOKUP(EVID_HNOJENI!N343,HNOJIVA_ALL!$A$2:$Z$3303,14,FALSE)*K343*IF(L343="t",10,IF(L343="kg",0.01,IF(L343="q",1,IF(L343="l",0.01*VLOOKUP(EVID_HNOJENI!N343,HNOJIVA_ALL!$A$2:$AE$3303,31,FALSE),"CHYBA")))),2)</f>
        <v>#N/A</v>
      </c>
      <c r="Q343" s="51" t="e">
        <f>ROUND(VLOOKUP(EVID_HNOJENI!N343,HNOJIVA_ALL!$A$2:$Z$3303,15,FALSE)*K343*IF(L343="t",10,IF(L343="kg",0.01,IF(L343="q",1,IF(L343="l",0.01*VLOOKUP(EVID_HNOJENI!N343,HNOJIVA_ALL!$A$2:$AE$3303,31,FALSE),"CHYBA")))),2)</f>
        <v>#N/A</v>
      </c>
      <c r="R343" s="51" t="e">
        <f>ROUND(VLOOKUP(EVID_HNOJENI!N343,HNOJIVA_ALL!$A$2:$Z$3303,16,FALSE)*K343*IF(L343="t",10,IF(L343="kg",0.01,IF(L343="q",1,IF(L343="l",0.01*VLOOKUP(EVID_HNOJENI!N343,HNOJIVA_ALL!$A$2:$AE$3303,31,FALSE),"CHYBA")))),2)</f>
        <v>#N/A</v>
      </c>
      <c r="S343" s="51" t="e">
        <f>ROUND(VLOOKUP(EVID_HNOJENI!N343,HNOJIVA_ALL!$A$2:$Z$3303,18,FALSE)*K343*IF(L343="t",10,IF(L343="kg",0.01,IF(L343="q",1,IF(L343="l",0.01*VLOOKUP(EVID_HNOJENI!N343,HNOJIVA_ALL!$A$2:$AE$3303,31,FALSE),"CHYBA")))),2)</f>
        <v>#N/A</v>
      </c>
      <c r="T343" s="51" t="e">
        <f>ROUND(VLOOKUP(EVID_HNOJENI!N343,HNOJIVA_ALL!$A$2:$Z$3303,17,FALSE)*K343*IF(L343="t",10,IF(L343="kg",0.01,IF(L343="q",1,IF(L343="l",0.01*VLOOKUP(EVID_HNOJENI!N343,HNOJIVA_ALL!$A$2:$AE$3303,31,FALSE),"CHYBA")))),2)</f>
        <v>#N/A</v>
      </c>
      <c r="U343" s="51" t="e">
        <f>ROUND(VLOOKUP(EVID_HNOJENI!N343,HNOJIVA_ALL!$A$2:$Z$3303,20,FALSE)*K343*IF(L343="t",10,IF(L343="kg",0.01,IF(L343="q",1,IF(L343="l",0.01*VLOOKUP(EVID_HNOJENI!N343,HNOJIVA_ALL!$A$2:$AE$3303,31,FALSE),"CHYBA")))),2)</f>
        <v>#N/A</v>
      </c>
    </row>
    <row r="344" spans="1:21" x14ac:dyDescent="0.2">
      <c r="A344" s="32"/>
      <c r="B344" s="45" t="e">
        <f>VLOOKUP($A344,EVID_OSEVU!$A$1:$M$4972,2,FALSE)</f>
        <v>#N/A</v>
      </c>
      <c r="C344" s="45" t="e">
        <f>VLOOKUP($A344,EVID_OSEVU!$A$1:$M$4972,3,FALSE)</f>
        <v>#N/A</v>
      </c>
      <c r="D344" s="45" t="e">
        <f>VLOOKUP($A344,EVID_OSEVU!$A$1:$M$4972,4,FALSE)</f>
        <v>#N/A</v>
      </c>
      <c r="E344" s="45" t="e">
        <f>VLOOKUP($A344,EVID_OSEVU!$A$1:$M$4972,7,FALSE)</f>
        <v>#N/A</v>
      </c>
      <c r="F344" s="45" t="e">
        <f>VLOOKUP($A344,EVID_OSEVU!$A$1:$M$4972,8,FALSE)</f>
        <v>#N/A</v>
      </c>
      <c r="G344" s="45" t="e">
        <f>VLOOKUP($A344,EVID_OSEVU!$A$1:$M$4972,11,FALSE)</f>
        <v>#N/A</v>
      </c>
      <c r="H344" s="35"/>
      <c r="I344" s="48"/>
      <c r="J344" s="33" t="e">
        <f>VLOOKUP($A344,EVID_OSEVU!$A$1:$M$4972,11,FALSE)</f>
        <v>#N/A</v>
      </c>
      <c r="K344" s="39"/>
      <c r="L344" s="49"/>
      <c r="M344" s="89" t="e">
        <f t="shared" si="5"/>
        <v>#N/A</v>
      </c>
      <c r="N344" s="50"/>
      <c r="O344" s="37" t="e">
        <f>VLOOKUP(EVID_HNOJENI!N344,HNOJIVA_ALL!$A$2:$Z$3303,4,FALSE)</f>
        <v>#N/A</v>
      </c>
      <c r="P344" s="51" t="e">
        <f>ROUND(VLOOKUP(EVID_HNOJENI!N344,HNOJIVA_ALL!$A$2:$Z$3303,14,FALSE)*K344*IF(L344="t",10,IF(L344="kg",0.01,IF(L344="q",1,IF(L344="l",0.01*VLOOKUP(EVID_HNOJENI!N344,HNOJIVA_ALL!$A$2:$AE$3303,31,FALSE),"CHYBA")))),2)</f>
        <v>#N/A</v>
      </c>
      <c r="Q344" s="51" t="e">
        <f>ROUND(VLOOKUP(EVID_HNOJENI!N344,HNOJIVA_ALL!$A$2:$Z$3303,15,FALSE)*K344*IF(L344="t",10,IF(L344="kg",0.01,IF(L344="q",1,IF(L344="l",0.01*VLOOKUP(EVID_HNOJENI!N344,HNOJIVA_ALL!$A$2:$AE$3303,31,FALSE),"CHYBA")))),2)</f>
        <v>#N/A</v>
      </c>
      <c r="R344" s="51" t="e">
        <f>ROUND(VLOOKUP(EVID_HNOJENI!N344,HNOJIVA_ALL!$A$2:$Z$3303,16,FALSE)*K344*IF(L344="t",10,IF(L344="kg",0.01,IF(L344="q",1,IF(L344="l",0.01*VLOOKUP(EVID_HNOJENI!N344,HNOJIVA_ALL!$A$2:$AE$3303,31,FALSE),"CHYBA")))),2)</f>
        <v>#N/A</v>
      </c>
      <c r="S344" s="51" t="e">
        <f>ROUND(VLOOKUP(EVID_HNOJENI!N344,HNOJIVA_ALL!$A$2:$Z$3303,18,FALSE)*K344*IF(L344="t",10,IF(L344="kg",0.01,IF(L344="q",1,IF(L344="l",0.01*VLOOKUP(EVID_HNOJENI!N344,HNOJIVA_ALL!$A$2:$AE$3303,31,FALSE),"CHYBA")))),2)</f>
        <v>#N/A</v>
      </c>
      <c r="T344" s="51" t="e">
        <f>ROUND(VLOOKUP(EVID_HNOJENI!N344,HNOJIVA_ALL!$A$2:$Z$3303,17,FALSE)*K344*IF(L344="t",10,IF(L344="kg",0.01,IF(L344="q",1,IF(L344="l",0.01*VLOOKUP(EVID_HNOJENI!N344,HNOJIVA_ALL!$A$2:$AE$3303,31,FALSE),"CHYBA")))),2)</f>
        <v>#N/A</v>
      </c>
      <c r="U344" s="51" t="e">
        <f>ROUND(VLOOKUP(EVID_HNOJENI!N344,HNOJIVA_ALL!$A$2:$Z$3303,20,FALSE)*K344*IF(L344="t",10,IF(L344="kg",0.01,IF(L344="q",1,IF(L344="l",0.01*VLOOKUP(EVID_HNOJENI!N344,HNOJIVA_ALL!$A$2:$AE$3303,31,FALSE),"CHYBA")))),2)</f>
        <v>#N/A</v>
      </c>
    </row>
    <row r="345" spans="1:21" x14ac:dyDescent="0.2">
      <c r="A345" s="32"/>
      <c r="B345" s="45" t="e">
        <f>VLOOKUP($A345,EVID_OSEVU!$A$1:$M$4972,2,FALSE)</f>
        <v>#N/A</v>
      </c>
      <c r="C345" s="45" t="e">
        <f>VLOOKUP($A345,EVID_OSEVU!$A$1:$M$4972,3,FALSE)</f>
        <v>#N/A</v>
      </c>
      <c r="D345" s="45" t="e">
        <f>VLOOKUP($A345,EVID_OSEVU!$A$1:$M$4972,4,FALSE)</f>
        <v>#N/A</v>
      </c>
      <c r="E345" s="45" t="e">
        <f>VLOOKUP($A345,EVID_OSEVU!$A$1:$M$4972,7,FALSE)</f>
        <v>#N/A</v>
      </c>
      <c r="F345" s="45" t="e">
        <f>VLOOKUP($A345,EVID_OSEVU!$A$1:$M$4972,8,FALSE)</f>
        <v>#N/A</v>
      </c>
      <c r="G345" s="45" t="e">
        <f>VLOOKUP($A345,EVID_OSEVU!$A$1:$M$4972,11,FALSE)</f>
        <v>#N/A</v>
      </c>
      <c r="H345" s="35"/>
      <c r="I345" s="48"/>
      <c r="J345" s="33" t="e">
        <f>VLOOKUP($A345,EVID_OSEVU!$A$1:$M$4972,11,FALSE)</f>
        <v>#N/A</v>
      </c>
      <c r="K345" s="39"/>
      <c r="L345" s="49"/>
      <c r="M345" s="89" t="e">
        <f t="shared" si="5"/>
        <v>#N/A</v>
      </c>
      <c r="N345" s="50"/>
      <c r="O345" s="37" t="e">
        <f>VLOOKUP(EVID_HNOJENI!N345,HNOJIVA_ALL!$A$2:$Z$3303,4,FALSE)</f>
        <v>#N/A</v>
      </c>
      <c r="P345" s="51" t="e">
        <f>ROUND(VLOOKUP(EVID_HNOJENI!N345,HNOJIVA_ALL!$A$2:$Z$3303,14,FALSE)*K345*IF(L345="t",10,IF(L345="kg",0.01,IF(L345="q",1,IF(L345="l",0.01*VLOOKUP(EVID_HNOJENI!N345,HNOJIVA_ALL!$A$2:$AE$3303,31,FALSE),"CHYBA")))),2)</f>
        <v>#N/A</v>
      </c>
      <c r="Q345" s="51" t="e">
        <f>ROUND(VLOOKUP(EVID_HNOJENI!N345,HNOJIVA_ALL!$A$2:$Z$3303,15,FALSE)*K345*IF(L345="t",10,IF(L345="kg",0.01,IF(L345="q",1,IF(L345="l",0.01*VLOOKUP(EVID_HNOJENI!N345,HNOJIVA_ALL!$A$2:$AE$3303,31,FALSE),"CHYBA")))),2)</f>
        <v>#N/A</v>
      </c>
      <c r="R345" s="51" t="e">
        <f>ROUND(VLOOKUP(EVID_HNOJENI!N345,HNOJIVA_ALL!$A$2:$Z$3303,16,FALSE)*K345*IF(L345="t",10,IF(L345="kg",0.01,IF(L345="q",1,IF(L345="l",0.01*VLOOKUP(EVID_HNOJENI!N345,HNOJIVA_ALL!$A$2:$AE$3303,31,FALSE),"CHYBA")))),2)</f>
        <v>#N/A</v>
      </c>
      <c r="S345" s="51" t="e">
        <f>ROUND(VLOOKUP(EVID_HNOJENI!N345,HNOJIVA_ALL!$A$2:$Z$3303,18,FALSE)*K345*IF(L345="t",10,IF(L345="kg",0.01,IF(L345="q",1,IF(L345="l",0.01*VLOOKUP(EVID_HNOJENI!N345,HNOJIVA_ALL!$A$2:$AE$3303,31,FALSE),"CHYBA")))),2)</f>
        <v>#N/A</v>
      </c>
      <c r="T345" s="51" t="e">
        <f>ROUND(VLOOKUP(EVID_HNOJENI!N345,HNOJIVA_ALL!$A$2:$Z$3303,17,FALSE)*K345*IF(L345="t",10,IF(L345="kg",0.01,IF(L345="q",1,IF(L345="l",0.01*VLOOKUP(EVID_HNOJENI!N345,HNOJIVA_ALL!$A$2:$AE$3303,31,FALSE),"CHYBA")))),2)</f>
        <v>#N/A</v>
      </c>
      <c r="U345" s="51" t="e">
        <f>ROUND(VLOOKUP(EVID_HNOJENI!N345,HNOJIVA_ALL!$A$2:$Z$3303,20,FALSE)*K345*IF(L345="t",10,IF(L345="kg",0.01,IF(L345="q",1,IF(L345="l",0.01*VLOOKUP(EVID_HNOJENI!N345,HNOJIVA_ALL!$A$2:$AE$3303,31,FALSE),"CHYBA")))),2)</f>
        <v>#N/A</v>
      </c>
    </row>
    <row r="346" spans="1:21" x14ac:dyDescent="0.2">
      <c r="A346" s="32"/>
      <c r="B346" s="45" t="e">
        <f>VLOOKUP($A346,EVID_OSEVU!$A$1:$M$4972,2,FALSE)</f>
        <v>#N/A</v>
      </c>
      <c r="C346" s="45" t="e">
        <f>VLOOKUP($A346,EVID_OSEVU!$A$1:$M$4972,3,FALSE)</f>
        <v>#N/A</v>
      </c>
      <c r="D346" s="45" t="e">
        <f>VLOOKUP($A346,EVID_OSEVU!$A$1:$M$4972,4,FALSE)</f>
        <v>#N/A</v>
      </c>
      <c r="E346" s="45" t="e">
        <f>VLOOKUP($A346,EVID_OSEVU!$A$1:$M$4972,7,FALSE)</f>
        <v>#N/A</v>
      </c>
      <c r="F346" s="45" t="e">
        <f>VLOOKUP($A346,EVID_OSEVU!$A$1:$M$4972,8,FALSE)</f>
        <v>#N/A</v>
      </c>
      <c r="G346" s="45" t="e">
        <f>VLOOKUP($A346,EVID_OSEVU!$A$1:$M$4972,11,FALSE)</f>
        <v>#N/A</v>
      </c>
      <c r="H346" s="35"/>
      <c r="I346" s="48"/>
      <c r="J346" s="33" t="e">
        <f>VLOOKUP($A346,EVID_OSEVU!$A$1:$M$4972,11,FALSE)</f>
        <v>#N/A</v>
      </c>
      <c r="K346" s="39"/>
      <c r="L346" s="49"/>
      <c r="M346" s="89" t="e">
        <f t="shared" si="5"/>
        <v>#N/A</v>
      </c>
      <c r="N346" s="50"/>
      <c r="O346" s="37" t="e">
        <f>VLOOKUP(EVID_HNOJENI!N346,HNOJIVA_ALL!$A$2:$Z$3303,4,FALSE)</f>
        <v>#N/A</v>
      </c>
      <c r="P346" s="51" t="e">
        <f>ROUND(VLOOKUP(EVID_HNOJENI!N346,HNOJIVA_ALL!$A$2:$Z$3303,14,FALSE)*K346*IF(L346="t",10,IF(L346="kg",0.01,IF(L346="q",1,IF(L346="l",0.01*VLOOKUP(EVID_HNOJENI!N346,HNOJIVA_ALL!$A$2:$AE$3303,31,FALSE),"CHYBA")))),2)</f>
        <v>#N/A</v>
      </c>
      <c r="Q346" s="51" t="e">
        <f>ROUND(VLOOKUP(EVID_HNOJENI!N346,HNOJIVA_ALL!$A$2:$Z$3303,15,FALSE)*K346*IF(L346="t",10,IF(L346="kg",0.01,IF(L346="q",1,IF(L346="l",0.01*VLOOKUP(EVID_HNOJENI!N346,HNOJIVA_ALL!$A$2:$AE$3303,31,FALSE),"CHYBA")))),2)</f>
        <v>#N/A</v>
      </c>
      <c r="R346" s="51" t="e">
        <f>ROUND(VLOOKUP(EVID_HNOJENI!N346,HNOJIVA_ALL!$A$2:$Z$3303,16,FALSE)*K346*IF(L346="t",10,IF(L346="kg",0.01,IF(L346="q",1,IF(L346="l",0.01*VLOOKUP(EVID_HNOJENI!N346,HNOJIVA_ALL!$A$2:$AE$3303,31,FALSE),"CHYBA")))),2)</f>
        <v>#N/A</v>
      </c>
      <c r="S346" s="51" t="e">
        <f>ROUND(VLOOKUP(EVID_HNOJENI!N346,HNOJIVA_ALL!$A$2:$Z$3303,18,FALSE)*K346*IF(L346="t",10,IF(L346="kg",0.01,IF(L346="q",1,IF(L346="l",0.01*VLOOKUP(EVID_HNOJENI!N346,HNOJIVA_ALL!$A$2:$AE$3303,31,FALSE),"CHYBA")))),2)</f>
        <v>#N/A</v>
      </c>
      <c r="T346" s="51" t="e">
        <f>ROUND(VLOOKUP(EVID_HNOJENI!N346,HNOJIVA_ALL!$A$2:$Z$3303,17,FALSE)*K346*IF(L346="t",10,IF(L346="kg",0.01,IF(L346="q",1,IF(L346="l",0.01*VLOOKUP(EVID_HNOJENI!N346,HNOJIVA_ALL!$A$2:$AE$3303,31,FALSE),"CHYBA")))),2)</f>
        <v>#N/A</v>
      </c>
      <c r="U346" s="51" t="e">
        <f>ROUND(VLOOKUP(EVID_HNOJENI!N346,HNOJIVA_ALL!$A$2:$Z$3303,20,FALSE)*K346*IF(L346="t",10,IF(L346="kg",0.01,IF(L346="q",1,IF(L346="l",0.01*VLOOKUP(EVID_HNOJENI!N346,HNOJIVA_ALL!$A$2:$AE$3303,31,FALSE),"CHYBA")))),2)</f>
        <v>#N/A</v>
      </c>
    </row>
    <row r="347" spans="1:21" x14ac:dyDescent="0.2">
      <c r="A347" s="32"/>
      <c r="B347" s="45" t="e">
        <f>VLOOKUP($A347,EVID_OSEVU!$A$1:$M$4972,2,FALSE)</f>
        <v>#N/A</v>
      </c>
      <c r="C347" s="45" t="e">
        <f>VLOOKUP($A347,EVID_OSEVU!$A$1:$M$4972,3,FALSE)</f>
        <v>#N/A</v>
      </c>
      <c r="D347" s="45" t="e">
        <f>VLOOKUP($A347,EVID_OSEVU!$A$1:$M$4972,4,FALSE)</f>
        <v>#N/A</v>
      </c>
      <c r="E347" s="45" t="e">
        <f>VLOOKUP($A347,EVID_OSEVU!$A$1:$M$4972,7,FALSE)</f>
        <v>#N/A</v>
      </c>
      <c r="F347" s="45" t="e">
        <f>VLOOKUP($A347,EVID_OSEVU!$A$1:$M$4972,8,FALSE)</f>
        <v>#N/A</v>
      </c>
      <c r="G347" s="45" t="e">
        <f>VLOOKUP($A347,EVID_OSEVU!$A$1:$M$4972,11,FALSE)</f>
        <v>#N/A</v>
      </c>
      <c r="H347" s="35"/>
      <c r="I347" s="48"/>
      <c r="J347" s="33" t="e">
        <f>VLOOKUP($A347,EVID_OSEVU!$A$1:$M$4972,11,FALSE)</f>
        <v>#N/A</v>
      </c>
      <c r="K347" s="39"/>
      <c r="L347" s="49"/>
      <c r="M347" s="89" t="e">
        <f t="shared" si="5"/>
        <v>#N/A</v>
      </c>
      <c r="N347" s="50"/>
      <c r="O347" s="37" t="e">
        <f>VLOOKUP(EVID_HNOJENI!N347,HNOJIVA_ALL!$A$2:$Z$3303,4,FALSE)</f>
        <v>#N/A</v>
      </c>
      <c r="P347" s="51" t="e">
        <f>ROUND(VLOOKUP(EVID_HNOJENI!N347,HNOJIVA_ALL!$A$2:$Z$3303,14,FALSE)*K347*IF(L347="t",10,IF(L347="kg",0.01,IF(L347="q",1,IF(L347="l",0.01*VLOOKUP(EVID_HNOJENI!N347,HNOJIVA_ALL!$A$2:$AE$3303,31,FALSE),"CHYBA")))),2)</f>
        <v>#N/A</v>
      </c>
      <c r="Q347" s="51" t="e">
        <f>ROUND(VLOOKUP(EVID_HNOJENI!N347,HNOJIVA_ALL!$A$2:$Z$3303,15,FALSE)*K347*IF(L347="t",10,IF(L347="kg",0.01,IF(L347="q",1,IF(L347="l",0.01*VLOOKUP(EVID_HNOJENI!N347,HNOJIVA_ALL!$A$2:$AE$3303,31,FALSE),"CHYBA")))),2)</f>
        <v>#N/A</v>
      </c>
      <c r="R347" s="51" t="e">
        <f>ROUND(VLOOKUP(EVID_HNOJENI!N347,HNOJIVA_ALL!$A$2:$Z$3303,16,FALSE)*K347*IF(L347="t",10,IF(L347="kg",0.01,IF(L347="q",1,IF(L347="l",0.01*VLOOKUP(EVID_HNOJENI!N347,HNOJIVA_ALL!$A$2:$AE$3303,31,FALSE),"CHYBA")))),2)</f>
        <v>#N/A</v>
      </c>
      <c r="S347" s="51" t="e">
        <f>ROUND(VLOOKUP(EVID_HNOJENI!N347,HNOJIVA_ALL!$A$2:$Z$3303,18,FALSE)*K347*IF(L347="t",10,IF(L347="kg",0.01,IF(L347="q",1,IF(L347="l",0.01*VLOOKUP(EVID_HNOJENI!N347,HNOJIVA_ALL!$A$2:$AE$3303,31,FALSE),"CHYBA")))),2)</f>
        <v>#N/A</v>
      </c>
      <c r="T347" s="51" t="e">
        <f>ROUND(VLOOKUP(EVID_HNOJENI!N347,HNOJIVA_ALL!$A$2:$Z$3303,17,FALSE)*K347*IF(L347="t",10,IF(L347="kg",0.01,IF(L347="q",1,IF(L347="l",0.01*VLOOKUP(EVID_HNOJENI!N347,HNOJIVA_ALL!$A$2:$AE$3303,31,FALSE),"CHYBA")))),2)</f>
        <v>#N/A</v>
      </c>
      <c r="U347" s="51" t="e">
        <f>ROUND(VLOOKUP(EVID_HNOJENI!N347,HNOJIVA_ALL!$A$2:$Z$3303,20,FALSE)*K347*IF(L347="t",10,IF(L347="kg",0.01,IF(L347="q",1,IF(L347="l",0.01*VLOOKUP(EVID_HNOJENI!N347,HNOJIVA_ALL!$A$2:$AE$3303,31,FALSE),"CHYBA")))),2)</f>
        <v>#N/A</v>
      </c>
    </row>
    <row r="348" spans="1:21" x14ac:dyDescent="0.2">
      <c r="A348" s="32"/>
      <c r="B348" s="45" t="e">
        <f>VLOOKUP($A348,EVID_OSEVU!$A$1:$M$4972,2,FALSE)</f>
        <v>#N/A</v>
      </c>
      <c r="C348" s="45" t="e">
        <f>VLOOKUP($A348,EVID_OSEVU!$A$1:$M$4972,3,FALSE)</f>
        <v>#N/A</v>
      </c>
      <c r="D348" s="45" t="e">
        <f>VLOOKUP($A348,EVID_OSEVU!$A$1:$M$4972,4,FALSE)</f>
        <v>#N/A</v>
      </c>
      <c r="E348" s="45" t="e">
        <f>VLOOKUP($A348,EVID_OSEVU!$A$1:$M$4972,7,FALSE)</f>
        <v>#N/A</v>
      </c>
      <c r="F348" s="45" t="e">
        <f>VLOOKUP($A348,EVID_OSEVU!$A$1:$M$4972,8,FALSE)</f>
        <v>#N/A</v>
      </c>
      <c r="G348" s="45" t="e">
        <f>VLOOKUP($A348,EVID_OSEVU!$A$1:$M$4972,11,FALSE)</f>
        <v>#N/A</v>
      </c>
      <c r="H348" s="35"/>
      <c r="I348" s="48"/>
      <c r="J348" s="33" t="e">
        <f>VLOOKUP($A348,EVID_OSEVU!$A$1:$M$4972,11,FALSE)</f>
        <v>#N/A</v>
      </c>
      <c r="K348" s="39"/>
      <c r="L348" s="49"/>
      <c r="M348" s="89" t="e">
        <f t="shared" si="5"/>
        <v>#N/A</v>
      </c>
      <c r="N348" s="50"/>
      <c r="O348" s="37" t="e">
        <f>VLOOKUP(EVID_HNOJENI!N348,HNOJIVA_ALL!$A$2:$Z$3303,4,FALSE)</f>
        <v>#N/A</v>
      </c>
      <c r="P348" s="51" t="e">
        <f>ROUND(VLOOKUP(EVID_HNOJENI!N348,HNOJIVA_ALL!$A$2:$Z$3303,14,FALSE)*K348*IF(L348="t",10,IF(L348="kg",0.01,IF(L348="q",1,IF(L348="l",0.01*VLOOKUP(EVID_HNOJENI!N348,HNOJIVA_ALL!$A$2:$AE$3303,31,FALSE),"CHYBA")))),2)</f>
        <v>#N/A</v>
      </c>
      <c r="Q348" s="51" t="e">
        <f>ROUND(VLOOKUP(EVID_HNOJENI!N348,HNOJIVA_ALL!$A$2:$Z$3303,15,FALSE)*K348*IF(L348="t",10,IF(L348="kg",0.01,IF(L348="q",1,IF(L348="l",0.01*VLOOKUP(EVID_HNOJENI!N348,HNOJIVA_ALL!$A$2:$AE$3303,31,FALSE),"CHYBA")))),2)</f>
        <v>#N/A</v>
      </c>
      <c r="R348" s="51" t="e">
        <f>ROUND(VLOOKUP(EVID_HNOJENI!N348,HNOJIVA_ALL!$A$2:$Z$3303,16,FALSE)*K348*IF(L348="t",10,IF(L348="kg",0.01,IF(L348="q",1,IF(L348="l",0.01*VLOOKUP(EVID_HNOJENI!N348,HNOJIVA_ALL!$A$2:$AE$3303,31,FALSE),"CHYBA")))),2)</f>
        <v>#N/A</v>
      </c>
      <c r="S348" s="51" t="e">
        <f>ROUND(VLOOKUP(EVID_HNOJENI!N348,HNOJIVA_ALL!$A$2:$Z$3303,18,FALSE)*K348*IF(L348="t",10,IF(L348="kg",0.01,IF(L348="q",1,IF(L348="l",0.01*VLOOKUP(EVID_HNOJENI!N348,HNOJIVA_ALL!$A$2:$AE$3303,31,FALSE),"CHYBA")))),2)</f>
        <v>#N/A</v>
      </c>
      <c r="T348" s="51" t="e">
        <f>ROUND(VLOOKUP(EVID_HNOJENI!N348,HNOJIVA_ALL!$A$2:$Z$3303,17,FALSE)*K348*IF(L348="t",10,IF(L348="kg",0.01,IF(L348="q",1,IF(L348="l",0.01*VLOOKUP(EVID_HNOJENI!N348,HNOJIVA_ALL!$A$2:$AE$3303,31,FALSE),"CHYBA")))),2)</f>
        <v>#N/A</v>
      </c>
      <c r="U348" s="51" t="e">
        <f>ROUND(VLOOKUP(EVID_HNOJENI!N348,HNOJIVA_ALL!$A$2:$Z$3303,20,FALSE)*K348*IF(L348="t",10,IF(L348="kg",0.01,IF(L348="q",1,IF(L348="l",0.01*VLOOKUP(EVID_HNOJENI!N348,HNOJIVA_ALL!$A$2:$AE$3303,31,FALSE),"CHYBA")))),2)</f>
        <v>#N/A</v>
      </c>
    </row>
    <row r="349" spans="1:21" x14ac:dyDescent="0.2">
      <c r="A349" s="32"/>
      <c r="B349" s="45" t="e">
        <f>VLOOKUP($A349,EVID_OSEVU!$A$1:$M$4972,2,FALSE)</f>
        <v>#N/A</v>
      </c>
      <c r="C349" s="45" t="e">
        <f>VLOOKUP($A349,EVID_OSEVU!$A$1:$M$4972,3,FALSE)</f>
        <v>#N/A</v>
      </c>
      <c r="D349" s="45" t="e">
        <f>VLOOKUP($A349,EVID_OSEVU!$A$1:$M$4972,4,FALSE)</f>
        <v>#N/A</v>
      </c>
      <c r="E349" s="45" t="e">
        <f>VLOOKUP($A349,EVID_OSEVU!$A$1:$M$4972,7,FALSE)</f>
        <v>#N/A</v>
      </c>
      <c r="F349" s="45" t="e">
        <f>VLOOKUP($A349,EVID_OSEVU!$A$1:$M$4972,8,FALSE)</f>
        <v>#N/A</v>
      </c>
      <c r="G349" s="45" t="e">
        <f>VLOOKUP($A349,EVID_OSEVU!$A$1:$M$4972,11,FALSE)</f>
        <v>#N/A</v>
      </c>
      <c r="H349" s="35"/>
      <c r="I349" s="48"/>
      <c r="J349" s="33" t="e">
        <f>VLOOKUP($A349,EVID_OSEVU!$A$1:$M$4972,11,FALSE)</f>
        <v>#N/A</v>
      </c>
      <c r="K349" s="39"/>
      <c r="L349" s="49"/>
      <c r="M349" s="89" t="e">
        <f t="shared" si="5"/>
        <v>#N/A</v>
      </c>
      <c r="N349" s="50"/>
      <c r="O349" s="37" t="e">
        <f>VLOOKUP(EVID_HNOJENI!N349,HNOJIVA_ALL!$A$2:$Z$3303,4,FALSE)</f>
        <v>#N/A</v>
      </c>
      <c r="P349" s="51" t="e">
        <f>ROUND(VLOOKUP(EVID_HNOJENI!N349,HNOJIVA_ALL!$A$2:$Z$3303,14,FALSE)*K349*IF(L349="t",10,IF(L349="kg",0.01,IF(L349="q",1,IF(L349="l",0.01*VLOOKUP(EVID_HNOJENI!N349,HNOJIVA_ALL!$A$2:$AE$3303,31,FALSE),"CHYBA")))),2)</f>
        <v>#N/A</v>
      </c>
      <c r="Q349" s="51" t="e">
        <f>ROUND(VLOOKUP(EVID_HNOJENI!N349,HNOJIVA_ALL!$A$2:$Z$3303,15,FALSE)*K349*IF(L349="t",10,IF(L349="kg",0.01,IF(L349="q",1,IF(L349="l",0.01*VLOOKUP(EVID_HNOJENI!N349,HNOJIVA_ALL!$A$2:$AE$3303,31,FALSE),"CHYBA")))),2)</f>
        <v>#N/A</v>
      </c>
      <c r="R349" s="51" t="e">
        <f>ROUND(VLOOKUP(EVID_HNOJENI!N349,HNOJIVA_ALL!$A$2:$Z$3303,16,FALSE)*K349*IF(L349="t",10,IF(L349="kg",0.01,IF(L349="q",1,IF(L349="l",0.01*VLOOKUP(EVID_HNOJENI!N349,HNOJIVA_ALL!$A$2:$AE$3303,31,FALSE),"CHYBA")))),2)</f>
        <v>#N/A</v>
      </c>
      <c r="S349" s="51" t="e">
        <f>ROUND(VLOOKUP(EVID_HNOJENI!N349,HNOJIVA_ALL!$A$2:$Z$3303,18,FALSE)*K349*IF(L349="t",10,IF(L349="kg",0.01,IF(L349="q",1,IF(L349="l",0.01*VLOOKUP(EVID_HNOJENI!N349,HNOJIVA_ALL!$A$2:$AE$3303,31,FALSE),"CHYBA")))),2)</f>
        <v>#N/A</v>
      </c>
      <c r="T349" s="51" t="e">
        <f>ROUND(VLOOKUP(EVID_HNOJENI!N349,HNOJIVA_ALL!$A$2:$Z$3303,17,FALSE)*K349*IF(L349="t",10,IF(L349="kg",0.01,IF(L349="q",1,IF(L349="l",0.01*VLOOKUP(EVID_HNOJENI!N349,HNOJIVA_ALL!$A$2:$AE$3303,31,FALSE),"CHYBA")))),2)</f>
        <v>#N/A</v>
      </c>
      <c r="U349" s="51" t="e">
        <f>ROUND(VLOOKUP(EVID_HNOJENI!N349,HNOJIVA_ALL!$A$2:$Z$3303,20,FALSE)*K349*IF(L349="t",10,IF(L349="kg",0.01,IF(L349="q",1,IF(L349="l",0.01*VLOOKUP(EVID_HNOJENI!N349,HNOJIVA_ALL!$A$2:$AE$3303,31,FALSE),"CHYBA")))),2)</f>
        <v>#N/A</v>
      </c>
    </row>
    <row r="350" spans="1:21" x14ac:dyDescent="0.2">
      <c r="A350" s="32"/>
      <c r="B350" s="45" t="e">
        <f>VLOOKUP($A350,EVID_OSEVU!$A$1:$M$4972,2,FALSE)</f>
        <v>#N/A</v>
      </c>
      <c r="C350" s="45" t="e">
        <f>VLOOKUP($A350,EVID_OSEVU!$A$1:$M$4972,3,FALSE)</f>
        <v>#N/A</v>
      </c>
      <c r="D350" s="45" t="e">
        <f>VLOOKUP($A350,EVID_OSEVU!$A$1:$M$4972,4,FALSE)</f>
        <v>#N/A</v>
      </c>
      <c r="E350" s="45" t="e">
        <f>VLOOKUP($A350,EVID_OSEVU!$A$1:$M$4972,7,FALSE)</f>
        <v>#N/A</v>
      </c>
      <c r="F350" s="45" t="e">
        <f>VLOOKUP($A350,EVID_OSEVU!$A$1:$M$4972,8,FALSE)</f>
        <v>#N/A</v>
      </c>
      <c r="G350" s="45" t="e">
        <f>VLOOKUP($A350,EVID_OSEVU!$A$1:$M$4972,11,FALSE)</f>
        <v>#N/A</v>
      </c>
      <c r="H350" s="35"/>
      <c r="I350" s="48"/>
      <c r="J350" s="33" t="e">
        <f>VLOOKUP($A350,EVID_OSEVU!$A$1:$M$4972,11,FALSE)</f>
        <v>#N/A</v>
      </c>
      <c r="K350" s="39"/>
      <c r="L350" s="49"/>
      <c r="M350" s="89" t="e">
        <f t="shared" si="5"/>
        <v>#N/A</v>
      </c>
      <c r="N350" s="50"/>
      <c r="O350" s="37" t="e">
        <f>VLOOKUP(EVID_HNOJENI!N350,HNOJIVA_ALL!$A$2:$Z$3303,4,FALSE)</f>
        <v>#N/A</v>
      </c>
      <c r="P350" s="51" t="e">
        <f>ROUND(VLOOKUP(EVID_HNOJENI!N350,HNOJIVA_ALL!$A$2:$Z$3303,14,FALSE)*K350*IF(L350="t",10,IF(L350="kg",0.01,IF(L350="q",1,IF(L350="l",0.01*VLOOKUP(EVID_HNOJENI!N350,HNOJIVA_ALL!$A$2:$AE$3303,31,FALSE),"CHYBA")))),2)</f>
        <v>#N/A</v>
      </c>
      <c r="Q350" s="51" t="e">
        <f>ROUND(VLOOKUP(EVID_HNOJENI!N350,HNOJIVA_ALL!$A$2:$Z$3303,15,FALSE)*K350*IF(L350="t",10,IF(L350="kg",0.01,IF(L350="q",1,IF(L350="l",0.01*VLOOKUP(EVID_HNOJENI!N350,HNOJIVA_ALL!$A$2:$AE$3303,31,FALSE),"CHYBA")))),2)</f>
        <v>#N/A</v>
      </c>
      <c r="R350" s="51" t="e">
        <f>ROUND(VLOOKUP(EVID_HNOJENI!N350,HNOJIVA_ALL!$A$2:$Z$3303,16,FALSE)*K350*IF(L350="t",10,IF(L350="kg",0.01,IF(L350="q",1,IF(L350="l",0.01*VLOOKUP(EVID_HNOJENI!N350,HNOJIVA_ALL!$A$2:$AE$3303,31,FALSE),"CHYBA")))),2)</f>
        <v>#N/A</v>
      </c>
      <c r="S350" s="51" t="e">
        <f>ROUND(VLOOKUP(EVID_HNOJENI!N350,HNOJIVA_ALL!$A$2:$Z$3303,18,FALSE)*K350*IF(L350="t",10,IF(L350="kg",0.01,IF(L350="q",1,IF(L350="l",0.01*VLOOKUP(EVID_HNOJENI!N350,HNOJIVA_ALL!$A$2:$AE$3303,31,FALSE),"CHYBA")))),2)</f>
        <v>#N/A</v>
      </c>
      <c r="T350" s="51" t="e">
        <f>ROUND(VLOOKUP(EVID_HNOJENI!N350,HNOJIVA_ALL!$A$2:$Z$3303,17,FALSE)*K350*IF(L350="t",10,IF(L350="kg",0.01,IF(L350="q",1,IF(L350="l",0.01*VLOOKUP(EVID_HNOJENI!N350,HNOJIVA_ALL!$A$2:$AE$3303,31,FALSE),"CHYBA")))),2)</f>
        <v>#N/A</v>
      </c>
      <c r="U350" s="51" t="e">
        <f>ROUND(VLOOKUP(EVID_HNOJENI!N350,HNOJIVA_ALL!$A$2:$Z$3303,20,FALSE)*K350*IF(L350="t",10,IF(L350="kg",0.01,IF(L350="q",1,IF(L350="l",0.01*VLOOKUP(EVID_HNOJENI!N350,HNOJIVA_ALL!$A$2:$AE$3303,31,FALSE),"CHYBA")))),2)</f>
        <v>#N/A</v>
      </c>
    </row>
    <row r="351" spans="1:21" x14ac:dyDescent="0.2">
      <c r="A351" s="32"/>
      <c r="B351" s="45" t="e">
        <f>VLOOKUP($A351,EVID_OSEVU!$A$1:$M$4972,2,FALSE)</f>
        <v>#N/A</v>
      </c>
      <c r="C351" s="45" t="e">
        <f>VLOOKUP($A351,EVID_OSEVU!$A$1:$M$4972,3,FALSE)</f>
        <v>#N/A</v>
      </c>
      <c r="D351" s="45" t="e">
        <f>VLOOKUP($A351,EVID_OSEVU!$A$1:$M$4972,4,FALSE)</f>
        <v>#N/A</v>
      </c>
      <c r="E351" s="45" t="e">
        <f>VLOOKUP($A351,EVID_OSEVU!$A$1:$M$4972,7,FALSE)</f>
        <v>#N/A</v>
      </c>
      <c r="F351" s="45" t="e">
        <f>VLOOKUP($A351,EVID_OSEVU!$A$1:$M$4972,8,FALSE)</f>
        <v>#N/A</v>
      </c>
      <c r="G351" s="45" t="e">
        <f>VLOOKUP($A351,EVID_OSEVU!$A$1:$M$4972,11,FALSE)</f>
        <v>#N/A</v>
      </c>
      <c r="H351" s="35"/>
      <c r="I351" s="48"/>
      <c r="J351" s="33" t="e">
        <f>VLOOKUP($A351,EVID_OSEVU!$A$1:$M$4972,11,FALSE)</f>
        <v>#N/A</v>
      </c>
      <c r="K351" s="39"/>
      <c r="L351" s="49"/>
      <c r="M351" s="89" t="e">
        <f t="shared" si="5"/>
        <v>#N/A</v>
      </c>
      <c r="N351" s="50"/>
      <c r="O351" s="37" t="e">
        <f>VLOOKUP(EVID_HNOJENI!N351,HNOJIVA_ALL!$A$2:$Z$3303,4,FALSE)</f>
        <v>#N/A</v>
      </c>
      <c r="P351" s="51" t="e">
        <f>ROUND(VLOOKUP(EVID_HNOJENI!N351,HNOJIVA_ALL!$A$2:$Z$3303,14,FALSE)*K351*IF(L351="t",10,IF(L351="kg",0.01,IF(L351="q",1,IF(L351="l",0.01*VLOOKUP(EVID_HNOJENI!N351,HNOJIVA_ALL!$A$2:$AE$3303,31,FALSE),"CHYBA")))),2)</f>
        <v>#N/A</v>
      </c>
      <c r="Q351" s="51" t="e">
        <f>ROUND(VLOOKUP(EVID_HNOJENI!N351,HNOJIVA_ALL!$A$2:$Z$3303,15,FALSE)*K351*IF(L351="t",10,IF(L351="kg",0.01,IF(L351="q",1,IF(L351="l",0.01*VLOOKUP(EVID_HNOJENI!N351,HNOJIVA_ALL!$A$2:$AE$3303,31,FALSE),"CHYBA")))),2)</f>
        <v>#N/A</v>
      </c>
      <c r="R351" s="51" t="e">
        <f>ROUND(VLOOKUP(EVID_HNOJENI!N351,HNOJIVA_ALL!$A$2:$Z$3303,16,FALSE)*K351*IF(L351="t",10,IF(L351="kg",0.01,IF(L351="q",1,IF(L351="l",0.01*VLOOKUP(EVID_HNOJENI!N351,HNOJIVA_ALL!$A$2:$AE$3303,31,FALSE),"CHYBA")))),2)</f>
        <v>#N/A</v>
      </c>
      <c r="S351" s="51" t="e">
        <f>ROUND(VLOOKUP(EVID_HNOJENI!N351,HNOJIVA_ALL!$A$2:$Z$3303,18,FALSE)*K351*IF(L351="t",10,IF(L351="kg",0.01,IF(L351="q",1,IF(L351="l",0.01*VLOOKUP(EVID_HNOJENI!N351,HNOJIVA_ALL!$A$2:$AE$3303,31,FALSE),"CHYBA")))),2)</f>
        <v>#N/A</v>
      </c>
      <c r="T351" s="51" t="e">
        <f>ROUND(VLOOKUP(EVID_HNOJENI!N351,HNOJIVA_ALL!$A$2:$Z$3303,17,FALSE)*K351*IF(L351="t",10,IF(L351="kg",0.01,IF(L351="q",1,IF(L351="l",0.01*VLOOKUP(EVID_HNOJENI!N351,HNOJIVA_ALL!$A$2:$AE$3303,31,FALSE),"CHYBA")))),2)</f>
        <v>#N/A</v>
      </c>
      <c r="U351" s="51" t="e">
        <f>ROUND(VLOOKUP(EVID_HNOJENI!N351,HNOJIVA_ALL!$A$2:$Z$3303,20,FALSE)*K351*IF(L351="t",10,IF(L351="kg",0.01,IF(L351="q",1,IF(L351="l",0.01*VLOOKUP(EVID_HNOJENI!N351,HNOJIVA_ALL!$A$2:$AE$3303,31,FALSE),"CHYBA")))),2)</f>
        <v>#N/A</v>
      </c>
    </row>
    <row r="352" spans="1:21" x14ac:dyDescent="0.2">
      <c r="A352" s="32"/>
      <c r="B352" s="45" t="e">
        <f>VLOOKUP($A352,EVID_OSEVU!$A$1:$M$4972,2,FALSE)</f>
        <v>#N/A</v>
      </c>
      <c r="C352" s="45" t="e">
        <f>VLOOKUP($A352,EVID_OSEVU!$A$1:$M$4972,3,FALSE)</f>
        <v>#N/A</v>
      </c>
      <c r="D352" s="45" t="e">
        <f>VLOOKUP($A352,EVID_OSEVU!$A$1:$M$4972,4,FALSE)</f>
        <v>#N/A</v>
      </c>
      <c r="E352" s="45" t="e">
        <f>VLOOKUP($A352,EVID_OSEVU!$A$1:$M$4972,7,FALSE)</f>
        <v>#N/A</v>
      </c>
      <c r="F352" s="45" t="e">
        <f>VLOOKUP($A352,EVID_OSEVU!$A$1:$M$4972,8,FALSE)</f>
        <v>#N/A</v>
      </c>
      <c r="G352" s="45" t="e">
        <f>VLOOKUP($A352,EVID_OSEVU!$A$1:$M$4972,11,FALSE)</f>
        <v>#N/A</v>
      </c>
      <c r="H352" s="35"/>
      <c r="I352" s="48"/>
      <c r="J352" s="33" t="e">
        <f>VLOOKUP($A352,EVID_OSEVU!$A$1:$M$4972,11,FALSE)</f>
        <v>#N/A</v>
      </c>
      <c r="K352" s="39"/>
      <c r="L352" s="49"/>
      <c r="M352" s="89" t="e">
        <f t="shared" si="5"/>
        <v>#N/A</v>
      </c>
      <c r="N352" s="50"/>
      <c r="O352" s="37" t="e">
        <f>VLOOKUP(EVID_HNOJENI!N352,HNOJIVA_ALL!$A$2:$Z$3303,4,FALSE)</f>
        <v>#N/A</v>
      </c>
      <c r="P352" s="51" t="e">
        <f>ROUND(VLOOKUP(EVID_HNOJENI!N352,HNOJIVA_ALL!$A$2:$Z$3303,14,FALSE)*K352*IF(L352="t",10,IF(L352="kg",0.01,IF(L352="q",1,IF(L352="l",0.01*VLOOKUP(EVID_HNOJENI!N352,HNOJIVA_ALL!$A$2:$AE$3303,31,FALSE),"CHYBA")))),2)</f>
        <v>#N/A</v>
      </c>
      <c r="Q352" s="51" t="e">
        <f>ROUND(VLOOKUP(EVID_HNOJENI!N352,HNOJIVA_ALL!$A$2:$Z$3303,15,FALSE)*K352*IF(L352="t",10,IF(L352="kg",0.01,IF(L352="q",1,IF(L352="l",0.01*VLOOKUP(EVID_HNOJENI!N352,HNOJIVA_ALL!$A$2:$AE$3303,31,FALSE),"CHYBA")))),2)</f>
        <v>#N/A</v>
      </c>
      <c r="R352" s="51" t="e">
        <f>ROUND(VLOOKUP(EVID_HNOJENI!N352,HNOJIVA_ALL!$A$2:$Z$3303,16,FALSE)*K352*IF(L352="t",10,IF(L352="kg",0.01,IF(L352="q",1,IF(L352="l",0.01*VLOOKUP(EVID_HNOJENI!N352,HNOJIVA_ALL!$A$2:$AE$3303,31,FALSE),"CHYBA")))),2)</f>
        <v>#N/A</v>
      </c>
      <c r="S352" s="51" t="e">
        <f>ROUND(VLOOKUP(EVID_HNOJENI!N352,HNOJIVA_ALL!$A$2:$Z$3303,18,FALSE)*K352*IF(L352="t",10,IF(L352="kg",0.01,IF(L352="q",1,IF(L352="l",0.01*VLOOKUP(EVID_HNOJENI!N352,HNOJIVA_ALL!$A$2:$AE$3303,31,FALSE),"CHYBA")))),2)</f>
        <v>#N/A</v>
      </c>
      <c r="T352" s="51" t="e">
        <f>ROUND(VLOOKUP(EVID_HNOJENI!N352,HNOJIVA_ALL!$A$2:$Z$3303,17,FALSE)*K352*IF(L352="t",10,IF(L352="kg",0.01,IF(L352="q",1,IF(L352="l",0.01*VLOOKUP(EVID_HNOJENI!N352,HNOJIVA_ALL!$A$2:$AE$3303,31,FALSE),"CHYBA")))),2)</f>
        <v>#N/A</v>
      </c>
      <c r="U352" s="51" t="e">
        <f>ROUND(VLOOKUP(EVID_HNOJENI!N352,HNOJIVA_ALL!$A$2:$Z$3303,20,FALSE)*K352*IF(L352="t",10,IF(L352="kg",0.01,IF(L352="q",1,IF(L352="l",0.01*VLOOKUP(EVID_HNOJENI!N352,HNOJIVA_ALL!$A$2:$AE$3303,31,FALSE),"CHYBA")))),2)</f>
        <v>#N/A</v>
      </c>
    </row>
    <row r="353" spans="1:21" x14ac:dyDescent="0.2">
      <c r="A353" s="32"/>
      <c r="B353" s="45" t="e">
        <f>VLOOKUP($A353,EVID_OSEVU!$A$1:$M$4972,2,FALSE)</f>
        <v>#N/A</v>
      </c>
      <c r="C353" s="45" t="e">
        <f>VLOOKUP($A353,EVID_OSEVU!$A$1:$M$4972,3,FALSE)</f>
        <v>#N/A</v>
      </c>
      <c r="D353" s="45" t="e">
        <f>VLOOKUP($A353,EVID_OSEVU!$A$1:$M$4972,4,FALSE)</f>
        <v>#N/A</v>
      </c>
      <c r="E353" s="45" t="e">
        <f>VLOOKUP($A353,EVID_OSEVU!$A$1:$M$4972,7,FALSE)</f>
        <v>#N/A</v>
      </c>
      <c r="F353" s="45" t="e">
        <f>VLOOKUP($A353,EVID_OSEVU!$A$1:$M$4972,8,FALSE)</f>
        <v>#N/A</v>
      </c>
      <c r="G353" s="45" t="e">
        <f>VLOOKUP($A353,EVID_OSEVU!$A$1:$M$4972,11,FALSE)</f>
        <v>#N/A</v>
      </c>
      <c r="H353" s="35"/>
      <c r="I353" s="48"/>
      <c r="J353" s="33" t="e">
        <f>VLOOKUP($A353,EVID_OSEVU!$A$1:$M$4972,11,FALSE)</f>
        <v>#N/A</v>
      </c>
      <c r="K353" s="39"/>
      <c r="L353" s="49"/>
      <c r="M353" s="89" t="e">
        <f t="shared" si="5"/>
        <v>#N/A</v>
      </c>
      <c r="N353" s="50"/>
      <c r="O353" s="37" t="e">
        <f>VLOOKUP(EVID_HNOJENI!N353,HNOJIVA_ALL!$A$2:$Z$3303,4,FALSE)</f>
        <v>#N/A</v>
      </c>
      <c r="P353" s="51" t="e">
        <f>ROUND(VLOOKUP(EVID_HNOJENI!N353,HNOJIVA_ALL!$A$2:$Z$3303,14,FALSE)*K353*IF(L353="t",10,IF(L353="kg",0.01,IF(L353="q",1,IF(L353="l",0.01*VLOOKUP(EVID_HNOJENI!N353,HNOJIVA_ALL!$A$2:$AE$3303,31,FALSE),"CHYBA")))),2)</f>
        <v>#N/A</v>
      </c>
      <c r="Q353" s="51" t="e">
        <f>ROUND(VLOOKUP(EVID_HNOJENI!N353,HNOJIVA_ALL!$A$2:$Z$3303,15,FALSE)*K353*IF(L353="t",10,IF(L353="kg",0.01,IF(L353="q",1,IF(L353="l",0.01*VLOOKUP(EVID_HNOJENI!N353,HNOJIVA_ALL!$A$2:$AE$3303,31,FALSE),"CHYBA")))),2)</f>
        <v>#N/A</v>
      </c>
      <c r="R353" s="51" t="e">
        <f>ROUND(VLOOKUP(EVID_HNOJENI!N353,HNOJIVA_ALL!$A$2:$Z$3303,16,FALSE)*K353*IF(L353="t",10,IF(L353="kg",0.01,IF(L353="q",1,IF(L353="l",0.01*VLOOKUP(EVID_HNOJENI!N353,HNOJIVA_ALL!$A$2:$AE$3303,31,FALSE),"CHYBA")))),2)</f>
        <v>#N/A</v>
      </c>
      <c r="S353" s="51" t="e">
        <f>ROUND(VLOOKUP(EVID_HNOJENI!N353,HNOJIVA_ALL!$A$2:$Z$3303,18,FALSE)*K353*IF(L353="t",10,IF(L353="kg",0.01,IF(L353="q",1,IF(L353="l",0.01*VLOOKUP(EVID_HNOJENI!N353,HNOJIVA_ALL!$A$2:$AE$3303,31,FALSE),"CHYBA")))),2)</f>
        <v>#N/A</v>
      </c>
      <c r="T353" s="51" t="e">
        <f>ROUND(VLOOKUP(EVID_HNOJENI!N353,HNOJIVA_ALL!$A$2:$Z$3303,17,FALSE)*K353*IF(L353="t",10,IF(L353="kg",0.01,IF(L353="q",1,IF(L353="l",0.01*VLOOKUP(EVID_HNOJENI!N353,HNOJIVA_ALL!$A$2:$AE$3303,31,FALSE),"CHYBA")))),2)</f>
        <v>#N/A</v>
      </c>
      <c r="U353" s="51" t="e">
        <f>ROUND(VLOOKUP(EVID_HNOJENI!N353,HNOJIVA_ALL!$A$2:$Z$3303,20,FALSE)*K353*IF(L353="t",10,IF(L353="kg",0.01,IF(L353="q",1,IF(L353="l",0.01*VLOOKUP(EVID_HNOJENI!N353,HNOJIVA_ALL!$A$2:$AE$3303,31,FALSE),"CHYBA")))),2)</f>
        <v>#N/A</v>
      </c>
    </row>
    <row r="354" spans="1:21" x14ac:dyDescent="0.2">
      <c r="A354" s="32"/>
      <c r="B354" s="45" t="e">
        <f>VLOOKUP($A354,EVID_OSEVU!$A$1:$M$4972,2,FALSE)</f>
        <v>#N/A</v>
      </c>
      <c r="C354" s="45" t="e">
        <f>VLOOKUP($A354,EVID_OSEVU!$A$1:$M$4972,3,FALSE)</f>
        <v>#N/A</v>
      </c>
      <c r="D354" s="45" t="e">
        <f>VLOOKUP($A354,EVID_OSEVU!$A$1:$M$4972,4,FALSE)</f>
        <v>#N/A</v>
      </c>
      <c r="E354" s="45" t="e">
        <f>VLOOKUP($A354,EVID_OSEVU!$A$1:$M$4972,7,FALSE)</f>
        <v>#N/A</v>
      </c>
      <c r="F354" s="45" t="e">
        <f>VLOOKUP($A354,EVID_OSEVU!$A$1:$M$4972,8,FALSE)</f>
        <v>#N/A</v>
      </c>
      <c r="G354" s="45" t="e">
        <f>VLOOKUP($A354,EVID_OSEVU!$A$1:$M$4972,11,FALSE)</f>
        <v>#N/A</v>
      </c>
      <c r="H354" s="35"/>
      <c r="I354" s="48"/>
      <c r="J354" s="33" t="e">
        <f>VLOOKUP($A354,EVID_OSEVU!$A$1:$M$4972,11,FALSE)</f>
        <v>#N/A</v>
      </c>
      <c r="K354" s="39"/>
      <c r="L354" s="49"/>
      <c r="M354" s="89" t="e">
        <f t="shared" si="5"/>
        <v>#N/A</v>
      </c>
      <c r="N354" s="50"/>
      <c r="O354" s="37" t="e">
        <f>VLOOKUP(EVID_HNOJENI!N354,HNOJIVA_ALL!$A$2:$Z$3303,4,FALSE)</f>
        <v>#N/A</v>
      </c>
      <c r="P354" s="51" t="e">
        <f>ROUND(VLOOKUP(EVID_HNOJENI!N354,HNOJIVA_ALL!$A$2:$Z$3303,14,FALSE)*K354*IF(L354="t",10,IF(L354="kg",0.01,IF(L354="q",1,IF(L354="l",0.01*VLOOKUP(EVID_HNOJENI!N354,HNOJIVA_ALL!$A$2:$AE$3303,31,FALSE),"CHYBA")))),2)</f>
        <v>#N/A</v>
      </c>
      <c r="Q354" s="51" t="e">
        <f>ROUND(VLOOKUP(EVID_HNOJENI!N354,HNOJIVA_ALL!$A$2:$Z$3303,15,FALSE)*K354*IF(L354="t",10,IF(L354="kg",0.01,IF(L354="q",1,IF(L354="l",0.01*VLOOKUP(EVID_HNOJENI!N354,HNOJIVA_ALL!$A$2:$AE$3303,31,FALSE),"CHYBA")))),2)</f>
        <v>#N/A</v>
      </c>
      <c r="R354" s="51" t="e">
        <f>ROUND(VLOOKUP(EVID_HNOJENI!N354,HNOJIVA_ALL!$A$2:$Z$3303,16,FALSE)*K354*IF(L354="t",10,IF(L354="kg",0.01,IF(L354="q",1,IF(L354="l",0.01*VLOOKUP(EVID_HNOJENI!N354,HNOJIVA_ALL!$A$2:$AE$3303,31,FALSE),"CHYBA")))),2)</f>
        <v>#N/A</v>
      </c>
      <c r="S354" s="51" t="e">
        <f>ROUND(VLOOKUP(EVID_HNOJENI!N354,HNOJIVA_ALL!$A$2:$Z$3303,18,FALSE)*K354*IF(L354="t",10,IF(L354="kg",0.01,IF(L354="q",1,IF(L354="l",0.01*VLOOKUP(EVID_HNOJENI!N354,HNOJIVA_ALL!$A$2:$AE$3303,31,FALSE),"CHYBA")))),2)</f>
        <v>#N/A</v>
      </c>
      <c r="T354" s="51" t="e">
        <f>ROUND(VLOOKUP(EVID_HNOJENI!N354,HNOJIVA_ALL!$A$2:$Z$3303,17,FALSE)*K354*IF(L354="t",10,IF(L354="kg",0.01,IF(L354="q",1,IF(L354="l",0.01*VLOOKUP(EVID_HNOJENI!N354,HNOJIVA_ALL!$A$2:$AE$3303,31,FALSE),"CHYBA")))),2)</f>
        <v>#N/A</v>
      </c>
      <c r="U354" s="51" t="e">
        <f>ROUND(VLOOKUP(EVID_HNOJENI!N354,HNOJIVA_ALL!$A$2:$Z$3303,20,FALSE)*K354*IF(L354="t",10,IF(L354="kg",0.01,IF(L354="q",1,IF(L354="l",0.01*VLOOKUP(EVID_HNOJENI!N354,HNOJIVA_ALL!$A$2:$AE$3303,31,FALSE),"CHYBA")))),2)</f>
        <v>#N/A</v>
      </c>
    </row>
    <row r="355" spans="1:21" x14ac:dyDescent="0.2">
      <c r="A355" s="32"/>
      <c r="B355" s="45" t="e">
        <f>VLOOKUP($A355,EVID_OSEVU!$A$1:$M$4972,2,FALSE)</f>
        <v>#N/A</v>
      </c>
      <c r="C355" s="45" t="e">
        <f>VLOOKUP($A355,EVID_OSEVU!$A$1:$M$4972,3,FALSE)</f>
        <v>#N/A</v>
      </c>
      <c r="D355" s="45" t="e">
        <f>VLOOKUP($A355,EVID_OSEVU!$A$1:$M$4972,4,FALSE)</f>
        <v>#N/A</v>
      </c>
      <c r="E355" s="45" t="e">
        <f>VLOOKUP($A355,EVID_OSEVU!$A$1:$M$4972,7,FALSE)</f>
        <v>#N/A</v>
      </c>
      <c r="F355" s="45" t="e">
        <f>VLOOKUP($A355,EVID_OSEVU!$A$1:$M$4972,8,FALSE)</f>
        <v>#N/A</v>
      </c>
      <c r="G355" s="45" t="e">
        <f>VLOOKUP($A355,EVID_OSEVU!$A$1:$M$4972,11,FALSE)</f>
        <v>#N/A</v>
      </c>
      <c r="H355" s="35"/>
      <c r="I355" s="48"/>
      <c r="J355" s="33" t="e">
        <f>VLOOKUP($A355,EVID_OSEVU!$A$1:$M$4972,11,FALSE)</f>
        <v>#N/A</v>
      </c>
      <c r="K355" s="39"/>
      <c r="L355" s="49"/>
      <c r="M355" s="89" t="e">
        <f t="shared" si="5"/>
        <v>#N/A</v>
      </c>
      <c r="N355" s="50"/>
      <c r="O355" s="37" t="e">
        <f>VLOOKUP(EVID_HNOJENI!N355,HNOJIVA_ALL!$A$2:$Z$3303,4,FALSE)</f>
        <v>#N/A</v>
      </c>
      <c r="P355" s="51" t="e">
        <f>ROUND(VLOOKUP(EVID_HNOJENI!N355,HNOJIVA_ALL!$A$2:$Z$3303,14,FALSE)*K355*IF(L355="t",10,IF(L355="kg",0.01,IF(L355="q",1,IF(L355="l",0.01*VLOOKUP(EVID_HNOJENI!N355,HNOJIVA_ALL!$A$2:$AE$3303,31,FALSE),"CHYBA")))),2)</f>
        <v>#N/A</v>
      </c>
      <c r="Q355" s="51" t="e">
        <f>ROUND(VLOOKUP(EVID_HNOJENI!N355,HNOJIVA_ALL!$A$2:$Z$3303,15,FALSE)*K355*IF(L355="t",10,IF(L355="kg",0.01,IF(L355="q",1,IF(L355="l",0.01*VLOOKUP(EVID_HNOJENI!N355,HNOJIVA_ALL!$A$2:$AE$3303,31,FALSE),"CHYBA")))),2)</f>
        <v>#N/A</v>
      </c>
      <c r="R355" s="51" t="e">
        <f>ROUND(VLOOKUP(EVID_HNOJENI!N355,HNOJIVA_ALL!$A$2:$Z$3303,16,FALSE)*K355*IF(L355="t",10,IF(L355="kg",0.01,IF(L355="q",1,IF(L355="l",0.01*VLOOKUP(EVID_HNOJENI!N355,HNOJIVA_ALL!$A$2:$AE$3303,31,FALSE),"CHYBA")))),2)</f>
        <v>#N/A</v>
      </c>
      <c r="S355" s="51" t="e">
        <f>ROUND(VLOOKUP(EVID_HNOJENI!N355,HNOJIVA_ALL!$A$2:$Z$3303,18,FALSE)*K355*IF(L355="t",10,IF(L355="kg",0.01,IF(L355="q",1,IF(L355="l",0.01*VLOOKUP(EVID_HNOJENI!N355,HNOJIVA_ALL!$A$2:$AE$3303,31,FALSE),"CHYBA")))),2)</f>
        <v>#N/A</v>
      </c>
      <c r="T355" s="51" t="e">
        <f>ROUND(VLOOKUP(EVID_HNOJENI!N355,HNOJIVA_ALL!$A$2:$Z$3303,17,FALSE)*K355*IF(L355="t",10,IF(L355="kg",0.01,IF(L355="q",1,IF(L355="l",0.01*VLOOKUP(EVID_HNOJENI!N355,HNOJIVA_ALL!$A$2:$AE$3303,31,FALSE),"CHYBA")))),2)</f>
        <v>#N/A</v>
      </c>
      <c r="U355" s="51" t="e">
        <f>ROUND(VLOOKUP(EVID_HNOJENI!N355,HNOJIVA_ALL!$A$2:$Z$3303,20,FALSE)*K355*IF(L355="t",10,IF(L355="kg",0.01,IF(L355="q",1,IF(L355="l",0.01*VLOOKUP(EVID_HNOJENI!N355,HNOJIVA_ALL!$A$2:$AE$3303,31,FALSE),"CHYBA")))),2)</f>
        <v>#N/A</v>
      </c>
    </row>
    <row r="356" spans="1:21" x14ac:dyDescent="0.2">
      <c r="A356" s="32"/>
      <c r="B356" s="45" t="e">
        <f>VLOOKUP($A356,EVID_OSEVU!$A$1:$M$4972,2,FALSE)</f>
        <v>#N/A</v>
      </c>
      <c r="C356" s="45" t="e">
        <f>VLOOKUP($A356,EVID_OSEVU!$A$1:$M$4972,3,FALSE)</f>
        <v>#N/A</v>
      </c>
      <c r="D356" s="45" t="e">
        <f>VLOOKUP($A356,EVID_OSEVU!$A$1:$M$4972,4,FALSE)</f>
        <v>#N/A</v>
      </c>
      <c r="E356" s="45" t="e">
        <f>VLOOKUP($A356,EVID_OSEVU!$A$1:$M$4972,7,FALSE)</f>
        <v>#N/A</v>
      </c>
      <c r="F356" s="45" t="e">
        <f>VLOOKUP($A356,EVID_OSEVU!$A$1:$M$4972,8,FALSE)</f>
        <v>#N/A</v>
      </c>
      <c r="G356" s="45" t="e">
        <f>VLOOKUP($A356,EVID_OSEVU!$A$1:$M$4972,11,FALSE)</f>
        <v>#N/A</v>
      </c>
      <c r="H356" s="35"/>
      <c r="I356" s="48"/>
      <c r="J356" s="33" t="e">
        <f>VLOOKUP($A356,EVID_OSEVU!$A$1:$M$4972,11,FALSE)</f>
        <v>#N/A</v>
      </c>
      <c r="K356" s="39"/>
      <c r="L356" s="49"/>
      <c r="M356" s="89" t="e">
        <f t="shared" si="5"/>
        <v>#N/A</v>
      </c>
      <c r="N356" s="50"/>
      <c r="O356" s="37" t="e">
        <f>VLOOKUP(EVID_HNOJENI!N356,HNOJIVA_ALL!$A$2:$Z$3303,4,FALSE)</f>
        <v>#N/A</v>
      </c>
      <c r="P356" s="51" t="e">
        <f>ROUND(VLOOKUP(EVID_HNOJENI!N356,HNOJIVA_ALL!$A$2:$Z$3303,14,FALSE)*K356*IF(L356="t",10,IF(L356="kg",0.01,IF(L356="q",1,IF(L356="l",0.01*VLOOKUP(EVID_HNOJENI!N356,HNOJIVA_ALL!$A$2:$AE$3303,31,FALSE),"CHYBA")))),2)</f>
        <v>#N/A</v>
      </c>
      <c r="Q356" s="51" t="e">
        <f>ROUND(VLOOKUP(EVID_HNOJENI!N356,HNOJIVA_ALL!$A$2:$Z$3303,15,FALSE)*K356*IF(L356="t",10,IF(L356="kg",0.01,IF(L356="q",1,IF(L356="l",0.01*VLOOKUP(EVID_HNOJENI!N356,HNOJIVA_ALL!$A$2:$AE$3303,31,FALSE),"CHYBA")))),2)</f>
        <v>#N/A</v>
      </c>
      <c r="R356" s="51" t="e">
        <f>ROUND(VLOOKUP(EVID_HNOJENI!N356,HNOJIVA_ALL!$A$2:$Z$3303,16,FALSE)*K356*IF(L356="t",10,IF(L356="kg",0.01,IF(L356="q",1,IF(L356="l",0.01*VLOOKUP(EVID_HNOJENI!N356,HNOJIVA_ALL!$A$2:$AE$3303,31,FALSE),"CHYBA")))),2)</f>
        <v>#N/A</v>
      </c>
      <c r="S356" s="51" t="e">
        <f>ROUND(VLOOKUP(EVID_HNOJENI!N356,HNOJIVA_ALL!$A$2:$Z$3303,18,FALSE)*K356*IF(L356="t",10,IF(L356="kg",0.01,IF(L356="q",1,IF(L356="l",0.01*VLOOKUP(EVID_HNOJENI!N356,HNOJIVA_ALL!$A$2:$AE$3303,31,FALSE),"CHYBA")))),2)</f>
        <v>#N/A</v>
      </c>
      <c r="T356" s="51" t="e">
        <f>ROUND(VLOOKUP(EVID_HNOJENI!N356,HNOJIVA_ALL!$A$2:$Z$3303,17,FALSE)*K356*IF(L356="t",10,IF(L356="kg",0.01,IF(L356="q",1,IF(L356="l",0.01*VLOOKUP(EVID_HNOJENI!N356,HNOJIVA_ALL!$A$2:$AE$3303,31,FALSE),"CHYBA")))),2)</f>
        <v>#N/A</v>
      </c>
      <c r="U356" s="51" t="e">
        <f>ROUND(VLOOKUP(EVID_HNOJENI!N356,HNOJIVA_ALL!$A$2:$Z$3303,20,FALSE)*K356*IF(L356="t",10,IF(L356="kg",0.01,IF(L356="q",1,IF(L356="l",0.01*VLOOKUP(EVID_HNOJENI!N356,HNOJIVA_ALL!$A$2:$AE$3303,31,FALSE),"CHYBA")))),2)</f>
        <v>#N/A</v>
      </c>
    </row>
    <row r="357" spans="1:21" x14ac:dyDescent="0.2">
      <c r="A357" s="32"/>
      <c r="B357" s="45" t="e">
        <f>VLOOKUP($A357,EVID_OSEVU!$A$1:$M$4972,2,FALSE)</f>
        <v>#N/A</v>
      </c>
      <c r="C357" s="45" t="e">
        <f>VLOOKUP($A357,EVID_OSEVU!$A$1:$M$4972,3,FALSE)</f>
        <v>#N/A</v>
      </c>
      <c r="D357" s="45" t="e">
        <f>VLOOKUP($A357,EVID_OSEVU!$A$1:$M$4972,4,FALSE)</f>
        <v>#N/A</v>
      </c>
      <c r="E357" s="45" t="e">
        <f>VLOOKUP($A357,EVID_OSEVU!$A$1:$M$4972,7,FALSE)</f>
        <v>#N/A</v>
      </c>
      <c r="F357" s="45" t="e">
        <f>VLOOKUP($A357,EVID_OSEVU!$A$1:$M$4972,8,FALSE)</f>
        <v>#N/A</v>
      </c>
      <c r="G357" s="45" t="e">
        <f>VLOOKUP($A357,EVID_OSEVU!$A$1:$M$4972,11,FALSE)</f>
        <v>#N/A</v>
      </c>
      <c r="H357" s="35"/>
      <c r="I357" s="48"/>
      <c r="J357" s="33" t="e">
        <f>VLOOKUP($A357,EVID_OSEVU!$A$1:$M$4972,11,FALSE)</f>
        <v>#N/A</v>
      </c>
      <c r="K357" s="39"/>
      <c r="L357" s="49"/>
      <c r="M357" s="89" t="e">
        <f t="shared" si="5"/>
        <v>#N/A</v>
      </c>
      <c r="N357" s="50"/>
      <c r="O357" s="37" t="e">
        <f>VLOOKUP(EVID_HNOJENI!N357,HNOJIVA_ALL!$A$2:$Z$3303,4,FALSE)</f>
        <v>#N/A</v>
      </c>
      <c r="P357" s="51" t="e">
        <f>ROUND(VLOOKUP(EVID_HNOJENI!N357,HNOJIVA_ALL!$A$2:$Z$3303,14,FALSE)*K357*IF(L357="t",10,IF(L357="kg",0.01,IF(L357="q",1,IF(L357="l",0.01*VLOOKUP(EVID_HNOJENI!N357,HNOJIVA_ALL!$A$2:$AE$3303,31,FALSE),"CHYBA")))),2)</f>
        <v>#N/A</v>
      </c>
      <c r="Q357" s="51" t="e">
        <f>ROUND(VLOOKUP(EVID_HNOJENI!N357,HNOJIVA_ALL!$A$2:$Z$3303,15,FALSE)*K357*IF(L357="t",10,IF(L357="kg",0.01,IF(L357="q",1,IF(L357="l",0.01*VLOOKUP(EVID_HNOJENI!N357,HNOJIVA_ALL!$A$2:$AE$3303,31,FALSE),"CHYBA")))),2)</f>
        <v>#N/A</v>
      </c>
      <c r="R357" s="51" t="e">
        <f>ROUND(VLOOKUP(EVID_HNOJENI!N357,HNOJIVA_ALL!$A$2:$Z$3303,16,FALSE)*K357*IF(L357="t",10,IF(L357="kg",0.01,IF(L357="q",1,IF(L357="l",0.01*VLOOKUP(EVID_HNOJENI!N357,HNOJIVA_ALL!$A$2:$AE$3303,31,FALSE),"CHYBA")))),2)</f>
        <v>#N/A</v>
      </c>
      <c r="S357" s="51" t="e">
        <f>ROUND(VLOOKUP(EVID_HNOJENI!N357,HNOJIVA_ALL!$A$2:$Z$3303,18,FALSE)*K357*IF(L357="t",10,IF(L357="kg",0.01,IF(L357="q",1,IF(L357="l",0.01*VLOOKUP(EVID_HNOJENI!N357,HNOJIVA_ALL!$A$2:$AE$3303,31,FALSE),"CHYBA")))),2)</f>
        <v>#N/A</v>
      </c>
      <c r="T357" s="51" t="e">
        <f>ROUND(VLOOKUP(EVID_HNOJENI!N357,HNOJIVA_ALL!$A$2:$Z$3303,17,FALSE)*K357*IF(L357="t",10,IF(L357="kg",0.01,IF(L357="q",1,IF(L357="l",0.01*VLOOKUP(EVID_HNOJENI!N357,HNOJIVA_ALL!$A$2:$AE$3303,31,FALSE),"CHYBA")))),2)</f>
        <v>#N/A</v>
      </c>
      <c r="U357" s="51" t="e">
        <f>ROUND(VLOOKUP(EVID_HNOJENI!N357,HNOJIVA_ALL!$A$2:$Z$3303,20,FALSE)*K357*IF(L357="t",10,IF(L357="kg",0.01,IF(L357="q",1,IF(L357="l",0.01*VLOOKUP(EVID_HNOJENI!N357,HNOJIVA_ALL!$A$2:$AE$3303,31,FALSE),"CHYBA")))),2)</f>
        <v>#N/A</v>
      </c>
    </row>
    <row r="358" spans="1:21" x14ac:dyDescent="0.2">
      <c r="A358" s="32"/>
      <c r="B358" s="45" t="e">
        <f>VLOOKUP($A358,EVID_OSEVU!$A$1:$M$4972,2,FALSE)</f>
        <v>#N/A</v>
      </c>
      <c r="C358" s="45" t="e">
        <f>VLOOKUP($A358,EVID_OSEVU!$A$1:$M$4972,3,FALSE)</f>
        <v>#N/A</v>
      </c>
      <c r="D358" s="45" t="e">
        <f>VLOOKUP($A358,EVID_OSEVU!$A$1:$M$4972,4,FALSE)</f>
        <v>#N/A</v>
      </c>
      <c r="E358" s="45" t="e">
        <f>VLOOKUP($A358,EVID_OSEVU!$A$1:$M$4972,7,FALSE)</f>
        <v>#N/A</v>
      </c>
      <c r="F358" s="45" t="e">
        <f>VLOOKUP($A358,EVID_OSEVU!$A$1:$M$4972,8,FALSE)</f>
        <v>#N/A</v>
      </c>
      <c r="G358" s="45" t="e">
        <f>VLOOKUP($A358,EVID_OSEVU!$A$1:$M$4972,11,FALSE)</f>
        <v>#N/A</v>
      </c>
      <c r="H358" s="35"/>
      <c r="I358" s="48"/>
      <c r="J358" s="33" t="e">
        <f>VLOOKUP($A358,EVID_OSEVU!$A$1:$M$4972,11,FALSE)</f>
        <v>#N/A</v>
      </c>
      <c r="K358" s="39"/>
      <c r="L358" s="49"/>
      <c r="M358" s="89" t="e">
        <f t="shared" si="5"/>
        <v>#N/A</v>
      </c>
      <c r="N358" s="50"/>
      <c r="O358" s="37" t="e">
        <f>VLOOKUP(EVID_HNOJENI!N358,HNOJIVA_ALL!$A$2:$Z$3303,4,FALSE)</f>
        <v>#N/A</v>
      </c>
      <c r="P358" s="51" t="e">
        <f>ROUND(VLOOKUP(EVID_HNOJENI!N358,HNOJIVA_ALL!$A$2:$Z$3303,14,FALSE)*K358*IF(L358="t",10,IF(L358="kg",0.01,IF(L358="q",1,IF(L358="l",0.01*VLOOKUP(EVID_HNOJENI!N358,HNOJIVA_ALL!$A$2:$AE$3303,31,FALSE),"CHYBA")))),2)</f>
        <v>#N/A</v>
      </c>
      <c r="Q358" s="51" t="e">
        <f>ROUND(VLOOKUP(EVID_HNOJENI!N358,HNOJIVA_ALL!$A$2:$Z$3303,15,FALSE)*K358*IF(L358="t",10,IF(L358="kg",0.01,IF(L358="q",1,IF(L358="l",0.01*VLOOKUP(EVID_HNOJENI!N358,HNOJIVA_ALL!$A$2:$AE$3303,31,FALSE),"CHYBA")))),2)</f>
        <v>#N/A</v>
      </c>
      <c r="R358" s="51" t="e">
        <f>ROUND(VLOOKUP(EVID_HNOJENI!N358,HNOJIVA_ALL!$A$2:$Z$3303,16,FALSE)*K358*IF(L358="t",10,IF(L358="kg",0.01,IF(L358="q",1,IF(L358="l",0.01*VLOOKUP(EVID_HNOJENI!N358,HNOJIVA_ALL!$A$2:$AE$3303,31,FALSE),"CHYBA")))),2)</f>
        <v>#N/A</v>
      </c>
      <c r="S358" s="51" t="e">
        <f>ROUND(VLOOKUP(EVID_HNOJENI!N358,HNOJIVA_ALL!$A$2:$Z$3303,18,FALSE)*K358*IF(L358="t",10,IF(L358="kg",0.01,IF(L358="q",1,IF(L358="l",0.01*VLOOKUP(EVID_HNOJENI!N358,HNOJIVA_ALL!$A$2:$AE$3303,31,FALSE),"CHYBA")))),2)</f>
        <v>#N/A</v>
      </c>
      <c r="T358" s="51" t="e">
        <f>ROUND(VLOOKUP(EVID_HNOJENI!N358,HNOJIVA_ALL!$A$2:$Z$3303,17,FALSE)*K358*IF(L358="t",10,IF(L358="kg",0.01,IF(L358="q",1,IF(L358="l",0.01*VLOOKUP(EVID_HNOJENI!N358,HNOJIVA_ALL!$A$2:$AE$3303,31,FALSE),"CHYBA")))),2)</f>
        <v>#N/A</v>
      </c>
      <c r="U358" s="51" t="e">
        <f>ROUND(VLOOKUP(EVID_HNOJENI!N358,HNOJIVA_ALL!$A$2:$Z$3303,20,FALSE)*K358*IF(L358="t",10,IF(L358="kg",0.01,IF(L358="q",1,IF(L358="l",0.01*VLOOKUP(EVID_HNOJENI!N358,HNOJIVA_ALL!$A$2:$AE$3303,31,FALSE),"CHYBA")))),2)</f>
        <v>#N/A</v>
      </c>
    </row>
    <row r="359" spans="1:21" x14ac:dyDescent="0.2">
      <c r="A359" s="32"/>
      <c r="B359" s="45" t="e">
        <f>VLOOKUP($A359,EVID_OSEVU!$A$1:$M$4972,2,FALSE)</f>
        <v>#N/A</v>
      </c>
      <c r="C359" s="45" t="e">
        <f>VLOOKUP($A359,EVID_OSEVU!$A$1:$M$4972,3,FALSE)</f>
        <v>#N/A</v>
      </c>
      <c r="D359" s="45" t="e">
        <f>VLOOKUP($A359,EVID_OSEVU!$A$1:$M$4972,4,FALSE)</f>
        <v>#N/A</v>
      </c>
      <c r="E359" s="45" t="e">
        <f>VLOOKUP($A359,EVID_OSEVU!$A$1:$M$4972,7,FALSE)</f>
        <v>#N/A</v>
      </c>
      <c r="F359" s="45" t="e">
        <f>VLOOKUP($A359,EVID_OSEVU!$A$1:$M$4972,8,FALSE)</f>
        <v>#N/A</v>
      </c>
      <c r="G359" s="45" t="e">
        <f>VLOOKUP($A359,EVID_OSEVU!$A$1:$M$4972,11,FALSE)</f>
        <v>#N/A</v>
      </c>
      <c r="H359" s="35"/>
      <c r="I359" s="48"/>
      <c r="J359" s="33" t="e">
        <f>VLOOKUP($A359,EVID_OSEVU!$A$1:$M$4972,11,FALSE)</f>
        <v>#N/A</v>
      </c>
      <c r="K359" s="39"/>
      <c r="L359" s="49"/>
      <c r="M359" s="89" t="e">
        <f t="shared" si="5"/>
        <v>#N/A</v>
      </c>
      <c r="N359" s="50"/>
      <c r="O359" s="37" t="e">
        <f>VLOOKUP(EVID_HNOJENI!N359,HNOJIVA_ALL!$A$2:$Z$3303,4,FALSE)</f>
        <v>#N/A</v>
      </c>
      <c r="P359" s="51" t="e">
        <f>ROUND(VLOOKUP(EVID_HNOJENI!N359,HNOJIVA_ALL!$A$2:$Z$3303,14,FALSE)*K359*IF(L359="t",10,IF(L359="kg",0.01,IF(L359="q",1,IF(L359="l",0.01*VLOOKUP(EVID_HNOJENI!N359,HNOJIVA_ALL!$A$2:$AE$3303,31,FALSE),"CHYBA")))),2)</f>
        <v>#N/A</v>
      </c>
      <c r="Q359" s="51" t="e">
        <f>ROUND(VLOOKUP(EVID_HNOJENI!N359,HNOJIVA_ALL!$A$2:$Z$3303,15,FALSE)*K359*IF(L359="t",10,IF(L359="kg",0.01,IF(L359="q",1,IF(L359="l",0.01*VLOOKUP(EVID_HNOJENI!N359,HNOJIVA_ALL!$A$2:$AE$3303,31,FALSE),"CHYBA")))),2)</f>
        <v>#N/A</v>
      </c>
      <c r="R359" s="51" t="e">
        <f>ROUND(VLOOKUP(EVID_HNOJENI!N359,HNOJIVA_ALL!$A$2:$Z$3303,16,FALSE)*K359*IF(L359="t",10,IF(L359="kg",0.01,IF(L359="q",1,IF(L359="l",0.01*VLOOKUP(EVID_HNOJENI!N359,HNOJIVA_ALL!$A$2:$AE$3303,31,FALSE),"CHYBA")))),2)</f>
        <v>#N/A</v>
      </c>
      <c r="S359" s="51" t="e">
        <f>ROUND(VLOOKUP(EVID_HNOJENI!N359,HNOJIVA_ALL!$A$2:$Z$3303,18,FALSE)*K359*IF(L359="t",10,IF(L359="kg",0.01,IF(L359="q",1,IF(L359="l",0.01*VLOOKUP(EVID_HNOJENI!N359,HNOJIVA_ALL!$A$2:$AE$3303,31,FALSE),"CHYBA")))),2)</f>
        <v>#N/A</v>
      </c>
      <c r="T359" s="51" t="e">
        <f>ROUND(VLOOKUP(EVID_HNOJENI!N359,HNOJIVA_ALL!$A$2:$Z$3303,17,FALSE)*K359*IF(L359="t",10,IF(L359="kg",0.01,IF(L359="q",1,IF(L359="l",0.01*VLOOKUP(EVID_HNOJENI!N359,HNOJIVA_ALL!$A$2:$AE$3303,31,FALSE),"CHYBA")))),2)</f>
        <v>#N/A</v>
      </c>
      <c r="U359" s="51" t="e">
        <f>ROUND(VLOOKUP(EVID_HNOJENI!N359,HNOJIVA_ALL!$A$2:$Z$3303,20,FALSE)*K359*IF(L359="t",10,IF(L359="kg",0.01,IF(L359="q",1,IF(L359="l",0.01*VLOOKUP(EVID_HNOJENI!N359,HNOJIVA_ALL!$A$2:$AE$3303,31,FALSE),"CHYBA")))),2)</f>
        <v>#N/A</v>
      </c>
    </row>
    <row r="360" spans="1:21" x14ac:dyDescent="0.2">
      <c r="A360" s="32"/>
      <c r="B360" s="45" t="e">
        <f>VLOOKUP($A360,EVID_OSEVU!$A$1:$M$4972,2,FALSE)</f>
        <v>#N/A</v>
      </c>
      <c r="C360" s="45" t="e">
        <f>VLOOKUP($A360,EVID_OSEVU!$A$1:$M$4972,3,FALSE)</f>
        <v>#N/A</v>
      </c>
      <c r="D360" s="45" t="e">
        <f>VLOOKUP($A360,EVID_OSEVU!$A$1:$M$4972,4,FALSE)</f>
        <v>#N/A</v>
      </c>
      <c r="E360" s="45" t="e">
        <f>VLOOKUP($A360,EVID_OSEVU!$A$1:$M$4972,7,FALSE)</f>
        <v>#N/A</v>
      </c>
      <c r="F360" s="45" t="e">
        <f>VLOOKUP($A360,EVID_OSEVU!$A$1:$M$4972,8,FALSE)</f>
        <v>#N/A</v>
      </c>
      <c r="G360" s="45" t="e">
        <f>VLOOKUP($A360,EVID_OSEVU!$A$1:$M$4972,11,FALSE)</f>
        <v>#N/A</v>
      </c>
      <c r="H360" s="35"/>
      <c r="I360" s="48"/>
      <c r="J360" s="33" t="e">
        <f>VLOOKUP($A360,EVID_OSEVU!$A$1:$M$4972,11,FALSE)</f>
        <v>#N/A</v>
      </c>
      <c r="K360" s="39"/>
      <c r="L360" s="49"/>
      <c r="M360" s="89" t="e">
        <f t="shared" si="5"/>
        <v>#N/A</v>
      </c>
      <c r="N360" s="50"/>
      <c r="O360" s="37" t="e">
        <f>VLOOKUP(EVID_HNOJENI!N360,HNOJIVA_ALL!$A$2:$Z$3303,4,FALSE)</f>
        <v>#N/A</v>
      </c>
      <c r="P360" s="51" t="e">
        <f>ROUND(VLOOKUP(EVID_HNOJENI!N360,HNOJIVA_ALL!$A$2:$Z$3303,14,FALSE)*K360*IF(L360="t",10,IF(L360="kg",0.01,IF(L360="q",1,IF(L360="l",0.01*VLOOKUP(EVID_HNOJENI!N360,HNOJIVA_ALL!$A$2:$AE$3303,31,FALSE),"CHYBA")))),2)</f>
        <v>#N/A</v>
      </c>
      <c r="Q360" s="51" t="e">
        <f>ROUND(VLOOKUP(EVID_HNOJENI!N360,HNOJIVA_ALL!$A$2:$Z$3303,15,FALSE)*K360*IF(L360="t",10,IF(L360="kg",0.01,IF(L360="q",1,IF(L360="l",0.01*VLOOKUP(EVID_HNOJENI!N360,HNOJIVA_ALL!$A$2:$AE$3303,31,FALSE),"CHYBA")))),2)</f>
        <v>#N/A</v>
      </c>
      <c r="R360" s="51" t="e">
        <f>ROUND(VLOOKUP(EVID_HNOJENI!N360,HNOJIVA_ALL!$A$2:$Z$3303,16,FALSE)*K360*IF(L360="t",10,IF(L360="kg",0.01,IF(L360="q",1,IF(L360="l",0.01*VLOOKUP(EVID_HNOJENI!N360,HNOJIVA_ALL!$A$2:$AE$3303,31,FALSE),"CHYBA")))),2)</f>
        <v>#N/A</v>
      </c>
      <c r="S360" s="51" t="e">
        <f>ROUND(VLOOKUP(EVID_HNOJENI!N360,HNOJIVA_ALL!$A$2:$Z$3303,18,FALSE)*K360*IF(L360="t",10,IF(L360="kg",0.01,IF(L360="q",1,IF(L360="l",0.01*VLOOKUP(EVID_HNOJENI!N360,HNOJIVA_ALL!$A$2:$AE$3303,31,FALSE),"CHYBA")))),2)</f>
        <v>#N/A</v>
      </c>
      <c r="T360" s="51" t="e">
        <f>ROUND(VLOOKUP(EVID_HNOJENI!N360,HNOJIVA_ALL!$A$2:$Z$3303,17,FALSE)*K360*IF(L360="t",10,IF(L360="kg",0.01,IF(L360="q",1,IF(L360="l",0.01*VLOOKUP(EVID_HNOJENI!N360,HNOJIVA_ALL!$A$2:$AE$3303,31,FALSE),"CHYBA")))),2)</f>
        <v>#N/A</v>
      </c>
      <c r="U360" s="51" t="e">
        <f>ROUND(VLOOKUP(EVID_HNOJENI!N360,HNOJIVA_ALL!$A$2:$Z$3303,20,FALSE)*K360*IF(L360="t",10,IF(L360="kg",0.01,IF(L360="q",1,IF(L360="l",0.01*VLOOKUP(EVID_HNOJENI!N360,HNOJIVA_ALL!$A$2:$AE$3303,31,FALSE),"CHYBA")))),2)</f>
        <v>#N/A</v>
      </c>
    </row>
    <row r="361" spans="1:21" x14ac:dyDescent="0.2">
      <c r="A361" s="32"/>
      <c r="B361" s="45" t="e">
        <f>VLOOKUP($A361,EVID_OSEVU!$A$1:$M$4972,2,FALSE)</f>
        <v>#N/A</v>
      </c>
      <c r="C361" s="45" t="e">
        <f>VLOOKUP($A361,EVID_OSEVU!$A$1:$M$4972,3,FALSE)</f>
        <v>#N/A</v>
      </c>
      <c r="D361" s="45" t="e">
        <f>VLOOKUP($A361,EVID_OSEVU!$A$1:$M$4972,4,FALSE)</f>
        <v>#N/A</v>
      </c>
      <c r="E361" s="45" t="e">
        <f>VLOOKUP($A361,EVID_OSEVU!$A$1:$M$4972,7,FALSE)</f>
        <v>#N/A</v>
      </c>
      <c r="F361" s="45" t="e">
        <f>VLOOKUP($A361,EVID_OSEVU!$A$1:$M$4972,8,FALSE)</f>
        <v>#N/A</v>
      </c>
      <c r="G361" s="45" t="e">
        <f>VLOOKUP($A361,EVID_OSEVU!$A$1:$M$4972,11,FALSE)</f>
        <v>#N/A</v>
      </c>
      <c r="H361" s="35"/>
      <c r="I361" s="48"/>
      <c r="J361" s="33" t="e">
        <f>VLOOKUP($A361,EVID_OSEVU!$A$1:$M$4972,11,FALSE)</f>
        <v>#N/A</v>
      </c>
      <c r="K361" s="39"/>
      <c r="L361" s="49"/>
      <c r="M361" s="89" t="e">
        <f t="shared" si="5"/>
        <v>#N/A</v>
      </c>
      <c r="N361" s="50"/>
      <c r="O361" s="37" t="e">
        <f>VLOOKUP(EVID_HNOJENI!N361,HNOJIVA_ALL!$A$2:$Z$3303,4,FALSE)</f>
        <v>#N/A</v>
      </c>
      <c r="P361" s="51" t="e">
        <f>ROUND(VLOOKUP(EVID_HNOJENI!N361,HNOJIVA_ALL!$A$2:$Z$3303,14,FALSE)*K361*IF(L361="t",10,IF(L361="kg",0.01,IF(L361="q",1,IF(L361="l",0.01*VLOOKUP(EVID_HNOJENI!N361,HNOJIVA_ALL!$A$2:$AE$3303,31,FALSE),"CHYBA")))),2)</f>
        <v>#N/A</v>
      </c>
      <c r="Q361" s="51" t="e">
        <f>ROUND(VLOOKUP(EVID_HNOJENI!N361,HNOJIVA_ALL!$A$2:$Z$3303,15,FALSE)*K361*IF(L361="t",10,IF(L361="kg",0.01,IF(L361="q",1,IF(L361="l",0.01*VLOOKUP(EVID_HNOJENI!N361,HNOJIVA_ALL!$A$2:$AE$3303,31,FALSE),"CHYBA")))),2)</f>
        <v>#N/A</v>
      </c>
      <c r="R361" s="51" t="e">
        <f>ROUND(VLOOKUP(EVID_HNOJENI!N361,HNOJIVA_ALL!$A$2:$Z$3303,16,FALSE)*K361*IF(L361="t",10,IF(L361="kg",0.01,IF(L361="q",1,IF(L361="l",0.01*VLOOKUP(EVID_HNOJENI!N361,HNOJIVA_ALL!$A$2:$AE$3303,31,FALSE),"CHYBA")))),2)</f>
        <v>#N/A</v>
      </c>
      <c r="S361" s="51" t="e">
        <f>ROUND(VLOOKUP(EVID_HNOJENI!N361,HNOJIVA_ALL!$A$2:$Z$3303,18,FALSE)*K361*IF(L361="t",10,IF(L361="kg",0.01,IF(L361="q",1,IF(L361="l",0.01*VLOOKUP(EVID_HNOJENI!N361,HNOJIVA_ALL!$A$2:$AE$3303,31,FALSE),"CHYBA")))),2)</f>
        <v>#N/A</v>
      </c>
      <c r="T361" s="51" t="e">
        <f>ROUND(VLOOKUP(EVID_HNOJENI!N361,HNOJIVA_ALL!$A$2:$Z$3303,17,FALSE)*K361*IF(L361="t",10,IF(L361="kg",0.01,IF(L361="q",1,IF(L361="l",0.01*VLOOKUP(EVID_HNOJENI!N361,HNOJIVA_ALL!$A$2:$AE$3303,31,FALSE),"CHYBA")))),2)</f>
        <v>#N/A</v>
      </c>
      <c r="U361" s="51" t="e">
        <f>ROUND(VLOOKUP(EVID_HNOJENI!N361,HNOJIVA_ALL!$A$2:$Z$3303,20,FALSE)*K361*IF(L361="t",10,IF(L361="kg",0.01,IF(L361="q",1,IF(L361="l",0.01*VLOOKUP(EVID_HNOJENI!N361,HNOJIVA_ALL!$A$2:$AE$3303,31,FALSE),"CHYBA")))),2)</f>
        <v>#N/A</v>
      </c>
    </row>
    <row r="362" spans="1:21" x14ac:dyDescent="0.2">
      <c r="A362" s="32"/>
      <c r="B362" s="45" t="e">
        <f>VLOOKUP($A362,EVID_OSEVU!$A$1:$M$4972,2,FALSE)</f>
        <v>#N/A</v>
      </c>
      <c r="C362" s="45" t="e">
        <f>VLOOKUP($A362,EVID_OSEVU!$A$1:$M$4972,3,FALSE)</f>
        <v>#N/A</v>
      </c>
      <c r="D362" s="45" t="e">
        <f>VLOOKUP($A362,EVID_OSEVU!$A$1:$M$4972,4,FALSE)</f>
        <v>#N/A</v>
      </c>
      <c r="E362" s="45" t="e">
        <f>VLOOKUP($A362,EVID_OSEVU!$A$1:$M$4972,7,FALSE)</f>
        <v>#N/A</v>
      </c>
      <c r="F362" s="45" t="e">
        <f>VLOOKUP($A362,EVID_OSEVU!$A$1:$M$4972,8,FALSE)</f>
        <v>#N/A</v>
      </c>
      <c r="G362" s="45" t="e">
        <f>VLOOKUP($A362,EVID_OSEVU!$A$1:$M$4972,11,FALSE)</f>
        <v>#N/A</v>
      </c>
      <c r="H362" s="35"/>
      <c r="I362" s="48"/>
      <c r="J362" s="33" t="e">
        <f>VLOOKUP($A362,EVID_OSEVU!$A$1:$M$4972,11,FALSE)</f>
        <v>#N/A</v>
      </c>
      <c r="K362" s="39"/>
      <c r="L362" s="49"/>
      <c r="M362" s="89" t="e">
        <f t="shared" si="5"/>
        <v>#N/A</v>
      </c>
      <c r="N362" s="50"/>
      <c r="O362" s="37" t="e">
        <f>VLOOKUP(EVID_HNOJENI!N362,HNOJIVA_ALL!$A$2:$Z$3303,4,FALSE)</f>
        <v>#N/A</v>
      </c>
      <c r="P362" s="51" t="e">
        <f>ROUND(VLOOKUP(EVID_HNOJENI!N362,HNOJIVA_ALL!$A$2:$Z$3303,14,FALSE)*K362*IF(L362="t",10,IF(L362="kg",0.01,IF(L362="q",1,IF(L362="l",0.01*VLOOKUP(EVID_HNOJENI!N362,HNOJIVA_ALL!$A$2:$AE$3303,31,FALSE),"CHYBA")))),2)</f>
        <v>#N/A</v>
      </c>
      <c r="Q362" s="51" t="e">
        <f>ROUND(VLOOKUP(EVID_HNOJENI!N362,HNOJIVA_ALL!$A$2:$Z$3303,15,FALSE)*K362*IF(L362="t",10,IF(L362="kg",0.01,IF(L362="q",1,IF(L362="l",0.01*VLOOKUP(EVID_HNOJENI!N362,HNOJIVA_ALL!$A$2:$AE$3303,31,FALSE),"CHYBA")))),2)</f>
        <v>#N/A</v>
      </c>
      <c r="R362" s="51" t="e">
        <f>ROUND(VLOOKUP(EVID_HNOJENI!N362,HNOJIVA_ALL!$A$2:$Z$3303,16,FALSE)*K362*IF(L362="t",10,IF(L362="kg",0.01,IF(L362="q",1,IF(L362="l",0.01*VLOOKUP(EVID_HNOJENI!N362,HNOJIVA_ALL!$A$2:$AE$3303,31,FALSE),"CHYBA")))),2)</f>
        <v>#N/A</v>
      </c>
      <c r="S362" s="51" t="e">
        <f>ROUND(VLOOKUP(EVID_HNOJENI!N362,HNOJIVA_ALL!$A$2:$Z$3303,18,FALSE)*K362*IF(L362="t",10,IF(L362="kg",0.01,IF(L362="q",1,IF(L362="l",0.01*VLOOKUP(EVID_HNOJENI!N362,HNOJIVA_ALL!$A$2:$AE$3303,31,FALSE),"CHYBA")))),2)</f>
        <v>#N/A</v>
      </c>
      <c r="T362" s="51" t="e">
        <f>ROUND(VLOOKUP(EVID_HNOJENI!N362,HNOJIVA_ALL!$A$2:$Z$3303,17,FALSE)*K362*IF(L362="t",10,IF(L362="kg",0.01,IF(L362="q",1,IF(L362="l",0.01*VLOOKUP(EVID_HNOJENI!N362,HNOJIVA_ALL!$A$2:$AE$3303,31,FALSE),"CHYBA")))),2)</f>
        <v>#N/A</v>
      </c>
      <c r="U362" s="51" t="e">
        <f>ROUND(VLOOKUP(EVID_HNOJENI!N362,HNOJIVA_ALL!$A$2:$Z$3303,20,FALSE)*K362*IF(L362="t",10,IF(L362="kg",0.01,IF(L362="q",1,IF(L362="l",0.01*VLOOKUP(EVID_HNOJENI!N362,HNOJIVA_ALL!$A$2:$AE$3303,31,FALSE),"CHYBA")))),2)</f>
        <v>#N/A</v>
      </c>
    </row>
    <row r="363" spans="1:21" x14ac:dyDescent="0.2">
      <c r="A363" s="32"/>
      <c r="B363" s="45" t="e">
        <f>VLOOKUP($A363,EVID_OSEVU!$A$1:$M$4972,2,FALSE)</f>
        <v>#N/A</v>
      </c>
      <c r="C363" s="45" t="e">
        <f>VLOOKUP($A363,EVID_OSEVU!$A$1:$M$4972,3,FALSE)</f>
        <v>#N/A</v>
      </c>
      <c r="D363" s="45" t="e">
        <f>VLOOKUP($A363,EVID_OSEVU!$A$1:$M$4972,4,FALSE)</f>
        <v>#N/A</v>
      </c>
      <c r="E363" s="45" t="e">
        <f>VLOOKUP($A363,EVID_OSEVU!$A$1:$M$4972,7,FALSE)</f>
        <v>#N/A</v>
      </c>
      <c r="F363" s="45" t="e">
        <f>VLOOKUP($A363,EVID_OSEVU!$A$1:$M$4972,8,FALSE)</f>
        <v>#N/A</v>
      </c>
      <c r="G363" s="45" t="e">
        <f>VLOOKUP($A363,EVID_OSEVU!$A$1:$M$4972,11,FALSE)</f>
        <v>#N/A</v>
      </c>
      <c r="H363" s="35"/>
      <c r="I363" s="48"/>
      <c r="J363" s="33" t="e">
        <f>VLOOKUP($A363,EVID_OSEVU!$A$1:$M$4972,11,FALSE)</f>
        <v>#N/A</v>
      </c>
      <c r="K363" s="39"/>
      <c r="L363" s="49"/>
      <c r="M363" s="89" t="e">
        <f t="shared" si="5"/>
        <v>#N/A</v>
      </c>
      <c r="N363" s="50"/>
      <c r="O363" s="37" t="e">
        <f>VLOOKUP(EVID_HNOJENI!N363,HNOJIVA_ALL!$A$2:$Z$3303,4,FALSE)</f>
        <v>#N/A</v>
      </c>
      <c r="P363" s="51" t="e">
        <f>ROUND(VLOOKUP(EVID_HNOJENI!N363,HNOJIVA_ALL!$A$2:$Z$3303,14,FALSE)*K363*IF(L363="t",10,IF(L363="kg",0.01,IF(L363="q",1,IF(L363="l",0.01*VLOOKUP(EVID_HNOJENI!N363,HNOJIVA_ALL!$A$2:$AE$3303,31,FALSE),"CHYBA")))),2)</f>
        <v>#N/A</v>
      </c>
      <c r="Q363" s="51" t="e">
        <f>ROUND(VLOOKUP(EVID_HNOJENI!N363,HNOJIVA_ALL!$A$2:$Z$3303,15,FALSE)*K363*IF(L363="t",10,IF(L363="kg",0.01,IF(L363="q",1,IF(L363="l",0.01*VLOOKUP(EVID_HNOJENI!N363,HNOJIVA_ALL!$A$2:$AE$3303,31,FALSE),"CHYBA")))),2)</f>
        <v>#N/A</v>
      </c>
      <c r="R363" s="51" t="e">
        <f>ROUND(VLOOKUP(EVID_HNOJENI!N363,HNOJIVA_ALL!$A$2:$Z$3303,16,FALSE)*K363*IF(L363="t",10,IF(L363="kg",0.01,IF(L363="q",1,IF(L363="l",0.01*VLOOKUP(EVID_HNOJENI!N363,HNOJIVA_ALL!$A$2:$AE$3303,31,FALSE),"CHYBA")))),2)</f>
        <v>#N/A</v>
      </c>
      <c r="S363" s="51" t="e">
        <f>ROUND(VLOOKUP(EVID_HNOJENI!N363,HNOJIVA_ALL!$A$2:$Z$3303,18,FALSE)*K363*IF(L363="t",10,IF(L363="kg",0.01,IF(L363="q",1,IF(L363="l",0.01*VLOOKUP(EVID_HNOJENI!N363,HNOJIVA_ALL!$A$2:$AE$3303,31,FALSE),"CHYBA")))),2)</f>
        <v>#N/A</v>
      </c>
      <c r="T363" s="51" t="e">
        <f>ROUND(VLOOKUP(EVID_HNOJENI!N363,HNOJIVA_ALL!$A$2:$Z$3303,17,FALSE)*K363*IF(L363="t",10,IF(L363="kg",0.01,IF(L363="q",1,IF(L363="l",0.01*VLOOKUP(EVID_HNOJENI!N363,HNOJIVA_ALL!$A$2:$AE$3303,31,FALSE),"CHYBA")))),2)</f>
        <v>#N/A</v>
      </c>
      <c r="U363" s="51" t="e">
        <f>ROUND(VLOOKUP(EVID_HNOJENI!N363,HNOJIVA_ALL!$A$2:$Z$3303,20,FALSE)*K363*IF(L363="t",10,IF(L363="kg",0.01,IF(L363="q",1,IF(L363="l",0.01*VLOOKUP(EVID_HNOJENI!N363,HNOJIVA_ALL!$A$2:$AE$3303,31,FALSE),"CHYBA")))),2)</f>
        <v>#N/A</v>
      </c>
    </row>
    <row r="364" spans="1:21" x14ac:dyDescent="0.2">
      <c r="A364" s="32"/>
      <c r="B364" s="45" t="e">
        <f>VLOOKUP($A364,EVID_OSEVU!$A$1:$M$4972,2,FALSE)</f>
        <v>#N/A</v>
      </c>
      <c r="C364" s="45" t="e">
        <f>VLOOKUP($A364,EVID_OSEVU!$A$1:$M$4972,3,FALSE)</f>
        <v>#N/A</v>
      </c>
      <c r="D364" s="45" t="e">
        <f>VLOOKUP($A364,EVID_OSEVU!$A$1:$M$4972,4,FALSE)</f>
        <v>#N/A</v>
      </c>
      <c r="E364" s="45" t="e">
        <f>VLOOKUP($A364,EVID_OSEVU!$A$1:$M$4972,7,FALSE)</f>
        <v>#N/A</v>
      </c>
      <c r="F364" s="45" t="e">
        <f>VLOOKUP($A364,EVID_OSEVU!$A$1:$M$4972,8,FALSE)</f>
        <v>#N/A</v>
      </c>
      <c r="G364" s="45" t="e">
        <f>VLOOKUP($A364,EVID_OSEVU!$A$1:$M$4972,11,FALSE)</f>
        <v>#N/A</v>
      </c>
      <c r="H364" s="35"/>
      <c r="I364" s="48"/>
      <c r="J364" s="33" t="e">
        <f>VLOOKUP($A364,EVID_OSEVU!$A$1:$M$4972,11,FALSE)</f>
        <v>#N/A</v>
      </c>
      <c r="K364" s="39"/>
      <c r="L364" s="49"/>
      <c r="M364" s="89" t="e">
        <f t="shared" si="5"/>
        <v>#N/A</v>
      </c>
      <c r="N364" s="50"/>
      <c r="O364" s="37" t="e">
        <f>VLOOKUP(EVID_HNOJENI!N364,HNOJIVA_ALL!$A$2:$Z$3303,4,FALSE)</f>
        <v>#N/A</v>
      </c>
      <c r="P364" s="51" t="e">
        <f>ROUND(VLOOKUP(EVID_HNOJENI!N364,HNOJIVA_ALL!$A$2:$Z$3303,14,FALSE)*K364*IF(L364="t",10,IF(L364="kg",0.01,IF(L364="q",1,IF(L364="l",0.01*VLOOKUP(EVID_HNOJENI!N364,HNOJIVA_ALL!$A$2:$AE$3303,31,FALSE),"CHYBA")))),2)</f>
        <v>#N/A</v>
      </c>
      <c r="Q364" s="51" t="e">
        <f>ROUND(VLOOKUP(EVID_HNOJENI!N364,HNOJIVA_ALL!$A$2:$Z$3303,15,FALSE)*K364*IF(L364="t",10,IF(L364="kg",0.01,IF(L364="q",1,IF(L364="l",0.01*VLOOKUP(EVID_HNOJENI!N364,HNOJIVA_ALL!$A$2:$AE$3303,31,FALSE),"CHYBA")))),2)</f>
        <v>#N/A</v>
      </c>
      <c r="R364" s="51" t="e">
        <f>ROUND(VLOOKUP(EVID_HNOJENI!N364,HNOJIVA_ALL!$A$2:$Z$3303,16,FALSE)*K364*IF(L364="t",10,IF(L364="kg",0.01,IF(L364="q",1,IF(L364="l",0.01*VLOOKUP(EVID_HNOJENI!N364,HNOJIVA_ALL!$A$2:$AE$3303,31,FALSE),"CHYBA")))),2)</f>
        <v>#N/A</v>
      </c>
      <c r="S364" s="51" t="e">
        <f>ROUND(VLOOKUP(EVID_HNOJENI!N364,HNOJIVA_ALL!$A$2:$Z$3303,18,FALSE)*K364*IF(L364="t",10,IF(L364="kg",0.01,IF(L364="q",1,IF(L364="l",0.01*VLOOKUP(EVID_HNOJENI!N364,HNOJIVA_ALL!$A$2:$AE$3303,31,FALSE),"CHYBA")))),2)</f>
        <v>#N/A</v>
      </c>
      <c r="T364" s="51" t="e">
        <f>ROUND(VLOOKUP(EVID_HNOJENI!N364,HNOJIVA_ALL!$A$2:$Z$3303,17,FALSE)*K364*IF(L364="t",10,IF(L364="kg",0.01,IF(L364="q",1,IF(L364="l",0.01*VLOOKUP(EVID_HNOJENI!N364,HNOJIVA_ALL!$A$2:$AE$3303,31,FALSE),"CHYBA")))),2)</f>
        <v>#N/A</v>
      </c>
      <c r="U364" s="51" t="e">
        <f>ROUND(VLOOKUP(EVID_HNOJENI!N364,HNOJIVA_ALL!$A$2:$Z$3303,20,FALSE)*K364*IF(L364="t",10,IF(L364="kg",0.01,IF(L364="q",1,IF(L364="l",0.01*VLOOKUP(EVID_HNOJENI!N364,HNOJIVA_ALL!$A$2:$AE$3303,31,FALSE),"CHYBA")))),2)</f>
        <v>#N/A</v>
      </c>
    </row>
    <row r="365" spans="1:21" x14ac:dyDescent="0.2">
      <c r="A365" s="32"/>
      <c r="B365" s="45" t="e">
        <f>VLOOKUP($A365,EVID_OSEVU!$A$1:$M$4972,2,FALSE)</f>
        <v>#N/A</v>
      </c>
      <c r="C365" s="45" t="e">
        <f>VLOOKUP($A365,EVID_OSEVU!$A$1:$M$4972,3,FALSE)</f>
        <v>#N/A</v>
      </c>
      <c r="D365" s="45" t="e">
        <f>VLOOKUP($A365,EVID_OSEVU!$A$1:$M$4972,4,FALSE)</f>
        <v>#N/A</v>
      </c>
      <c r="E365" s="45" t="e">
        <f>VLOOKUP($A365,EVID_OSEVU!$A$1:$M$4972,7,FALSE)</f>
        <v>#N/A</v>
      </c>
      <c r="F365" s="45" t="e">
        <f>VLOOKUP($A365,EVID_OSEVU!$A$1:$M$4972,8,FALSE)</f>
        <v>#N/A</v>
      </c>
      <c r="G365" s="45" t="e">
        <f>VLOOKUP($A365,EVID_OSEVU!$A$1:$M$4972,11,FALSE)</f>
        <v>#N/A</v>
      </c>
      <c r="H365" s="35"/>
      <c r="I365" s="48"/>
      <c r="J365" s="33" t="e">
        <f>VLOOKUP($A365,EVID_OSEVU!$A$1:$M$4972,11,FALSE)</f>
        <v>#N/A</v>
      </c>
      <c r="K365" s="39"/>
      <c r="L365" s="49"/>
      <c r="M365" s="89" t="e">
        <f t="shared" si="5"/>
        <v>#N/A</v>
      </c>
      <c r="N365" s="50"/>
      <c r="O365" s="37" t="e">
        <f>VLOOKUP(EVID_HNOJENI!N365,HNOJIVA_ALL!$A$2:$Z$3303,4,FALSE)</f>
        <v>#N/A</v>
      </c>
      <c r="P365" s="51" t="e">
        <f>ROUND(VLOOKUP(EVID_HNOJENI!N365,HNOJIVA_ALL!$A$2:$Z$3303,14,FALSE)*K365*IF(L365="t",10,IF(L365="kg",0.01,IF(L365="q",1,IF(L365="l",0.01*VLOOKUP(EVID_HNOJENI!N365,HNOJIVA_ALL!$A$2:$AE$3303,31,FALSE),"CHYBA")))),2)</f>
        <v>#N/A</v>
      </c>
      <c r="Q365" s="51" t="e">
        <f>ROUND(VLOOKUP(EVID_HNOJENI!N365,HNOJIVA_ALL!$A$2:$Z$3303,15,FALSE)*K365*IF(L365="t",10,IF(L365="kg",0.01,IF(L365="q",1,IF(L365="l",0.01*VLOOKUP(EVID_HNOJENI!N365,HNOJIVA_ALL!$A$2:$AE$3303,31,FALSE),"CHYBA")))),2)</f>
        <v>#N/A</v>
      </c>
      <c r="R365" s="51" t="e">
        <f>ROUND(VLOOKUP(EVID_HNOJENI!N365,HNOJIVA_ALL!$A$2:$Z$3303,16,FALSE)*K365*IF(L365="t",10,IF(L365="kg",0.01,IF(L365="q",1,IF(L365="l",0.01*VLOOKUP(EVID_HNOJENI!N365,HNOJIVA_ALL!$A$2:$AE$3303,31,FALSE),"CHYBA")))),2)</f>
        <v>#N/A</v>
      </c>
      <c r="S365" s="51" t="e">
        <f>ROUND(VLOOKUP(EVID_HNOJENI!N365,HNOJIVA_ALL!$A$2:$Z$3303,18,FALSE)*K365*IF(L365="t",10,IF(L365="kg",0.01,IF(L365="q",1,IF(L365="l",0.01*VLOOKUP(EVID_HNOJENI!N365,HNOJIVA_ALL!$A$2:$AE$3303,31,FALSE),"CHYBA")))),2)</f>
        <v>#N/A</v>
      </c>
      <c r="T365" s="51" t="e">
        <f>ROUND(VLOOKUP(EVID_HNOJENI!N365,HNOJIVA_ALL!$A$2:$Z$3303,17,FALSE)*K365*IF(L365="t",10,IF(L365="kg",0.01,IF(L365="q",1,IF(L365="l",0.01*VLOOKUP(EVID_HNOJENI!N365,HNOJIVA_ALL!$A$2:$AE$3303,31,FALSE),"CHYBA")))),2)</f>
        <v>#N/A</v>
      </c>
      <c r="U365" s="51" t="e">
        <f>ROUND(VLOOKUP(EVID_HNOJENI!N365,HNOJIVA_ALL!$A$2:$Z$3303,20,FALSE)*K365*IF(L365="t",10,IF(L365="kg",0.01,IF(L365="q",1,IF(L365="l",0.01*VLOOKUP(EVID_HNOJENI!N365,HNOJIVA_ALL!$A$2:$AE$3303,31,FALSE),"CHYBA")))),2)</f>
        <v>#N/A</v>
      </c>
    </row>
    <row r="366" spans="1:21" x14ac:dyDescent="0.2">
      <c r="A366" s="32"/>
      <c r="B366" s="45" t="e">
        <f>VLOOKUP($A366,EVID_OSEVU!$A$1:$M$4972,2,FALSE)</f>
        <v>#N/A</v>
      </c>
      <c r="C366" s="45" t="e">
        <f>VLOOKUP($A366,EVID_OSEVU!$A$1:$M$4972,3,FALSE)</f>
        <v>#N/A</v>
      </c>
      <c r="D366" s="45" t="e">
        <f>VLOOKUP($A366,EVID_OSEVU!$A$1:$M$4972,4,FALSE)</f>
        <v>#N/A</v>
      </c>
      <c r="E366" s="45" t="e">
        <f>VLOOKUP($A366,EVID_OSEVU!$A$1:$M$4972,7,FALSE)</f>
        <v>#N/A</v>
      </c>
      <c r="F366" s="45" t="e">
        <f>VLOOKUP($A366,EVID_OSEVU!$A$1:$M$4972,8,FALSE)</f>
        <v>#N/A</v>
      </c>
      <c r="G366" s="45" t="e">
        <f>VLOOKUP($A366,EVID_OSEVU!$A$1:$M$4972,11,FALSE)</f>
        <v>#N/A</v>
      </c>
      <c r="H366" s="35"/>
      <c r="I366" s="48"/>
      <c r="J366" s="33" t="e">
        <f>VLOOKUP($A366,EVID_OSEVU!$A$1:$M$4972,11,FALSE)</f>
        <v>#N/A</v>
      </c>
      <c r="K366" s="39"/>
      <c r="L366" s="49"/>
      <c r="M366" s="89" t="e">
        <f t="shared" si="5"/>
        <v>#N/A</v>
      </c>
      <c r="N366" s="50"/>
      <c r="O366" s="37" t="e">
        <f>VLOOKUP(EVID_HNOJENI!N366,HNOJIVA_ALL!$A$2:$Z$3303,4,FALSE)</f>
        <v>#N/A</v>
      </c>
      <c r="P366" s="51" t="e">
        <f>ROUND(VLOOKUP(EVID_HNOJENI!N366,HNOJIVA_ALL!$A$2:$Z$3303,14,FALSE)*K366*IF(L366="t",10,IF(L366="kg",0.01,IF(L366="q",1,IF(L366="l",0.01*VLOOKUP(EVID_HNOJENI!N366,HNOJIVA_ALL!$A$2:$AE$3303,31,FALSE),"CHYBA")))),2)</f>
        <v>#N/A</v>
      </c>
      <c r="Q366" s="51" t="e">
        <f>ROUND(VLOOKUP(EVID_HNOJENI!N366,HNOJIVA_ALL!$A$2:$Z$3303,15,FALSE)*K366*IF(L366="t",10,IF(L366="kg",0.01,IF(L366="q",1,IF(L366="l",0.01*VLOOKUP(EVID_HNOJENI!N366,HNOJIVA_ALL!$A$2:$AE$3303,31,FALSE),"CHYBA")))),2)</f>
        <v>#N/A</v>
      </c>
      <c r="R366" s="51" t="e">
        <f>ROUND(VLOOKUP(EVID_HNOJENI!N366,HNOJIVA_ALL!$A$2:$Z$3303,16,FALSE)*K366*IF(L366="t",10,IF(L366="kg",0.01,IF(L366="q",1,IF(L366="l",0.01*VLOOKUP(EVID_HNOJENI!N366,HNOJIVA_ALL!$A$2:$AE$3303,31,FALSE),"CHYBA")))),2)</f>
        <v>#N/A</v>
      </c>
      <c r="S366" s="51" t="e">
        <f>ROUND(VLOOKUP(EVID_HNOJENI!N366,HNOJIVA_ALL!$A$2:$Z$3303,18,FALSE)*K366*IF(L366="t",10,IF(L366="kg",0.01,IF(L366="q",1,IF(L366="l",0.01*VLOOKUP(EVID_HNOJENI!N366,HNOJIVA_ALL!$A$2:$AE$3303,31,FALSE),"CHYBA")))),2)</f>
        <v>#N/A</v>
      </c>
      <c r="T366" s="51" t="e">
        <f>ROUND(VLOOKUP(EVID_HNOJENI!N366,HNOJIVA_ALL!$A$2:$Z$3303,17,FALSE)*K366*IF(L366="t",10,IF(L366="kg",0.01,IF(L366="q",1,IF(L366="l",0.01*VLOOKUP(EVID_HNOJENI!N366,HNOJIVA_ALL!$A$2:$AE$3303,31,FALSE),"CHYBA")))),2)</f>
        <v>#N/A</v>
      </c>
      <c r="U366" s="51" t="e">
        <f>ROUND(VLOOKUP(EVID_HNOJENI!N366,HNOJIVA_ALL!$A$2:$Z$3303,20,FALSE)*K366*IF(L366="t",10,IF(L366="kg",0.01,IF(L366="q",1,IF(L366="l",0.01*VLOOKUP(EVID_HNOJENI!N366,HNOJIVA_ALL!$A$2:$AE$3303,31,FALSE),"CHYBA")))),2)</f>
        <v>#N/A</v>
      </c>
    </row>
    <row r="367" spans="1:21" x14ac:dyDescent="0.2">
      <c r="A367" s="32"/>
      <c r="B367" s="45" t="e">
        <f>VLOOKUP($A367,EVID_OSEVU!$A$1:$M$4972,2,FALSE)</f>
        <v>#N/A</v>
      </c>
      <c r="C367" s="45" t="e">
        <f>VLOOKUP($A367,EVID_OSEVU!$A$1:$M$4972,3,FALSE)</f>
        <v>#N/A</v>
      </c>
      <c r="D367" s="45" t="e">
        <f>VLOOKUP($A367,EVID_OSEVU!$A$1:$M$4972,4,FALSE)</f>
        <v>#N/A</v>
      </c>
      <c r="E367" s="45" t="e">
        <f>VLOOKUP($A367,EVID_OSEVU!$A$1:$M$4972,7,FALSE)</f>
        <v>#N/A</v>
      </c>
      <c r="F367" s="45" t="e">
        <f>VLOOKUP($A367,EVID_OSEVU!$A$1:$M$4972,8,FALSE)</f>
        <v>#N/A</v>
      </c>
      <c r="G367" s="45" t="e">
        <f>VLOOKUP($A367,EVID_OSEVU!$A$1:$M$4972,11,FALSE)</f>
        <v>#N/A</v>
      </c>
      <c r="H367" s="35"/>
      <c r="I367" s="48"/>
      <c r="J367" s="33" t="e">
        <f>VLOOKUP($A367,EVID_OSEVU!$A$1:$M$4972,11,FALSE)</f>
        <v>#N/A</v>
      </c>
      <c r="K367" s="39"/>
      <c r="L367" s="49"/>
      <c r="M367" s="89" t="e">
        <f t="shared" si="5"/>
        <v>#N/A</v>
      </c>
      <c r="N367" s="50"/>
      <c r="O367" s="37" t="e">
        <f>VLOOKUP(EVID_HNOJENI!N367,HNOJIVA_ALL!$A$2:$Z$3303,4,FALSE)</f>
        <v>#N/A</v>
      </c>
      <c r="P367" s="51" t="e">
        <f>ROUND(VLOOKUP(EVID_HNOJENI!N367,HNOJIVA_ALL!$A$2:$Z$3303,14,FALSE)*K367*IF(L367="t",10,IF(L367="kg",0.01,IF(L367="q",1,IF(L367="l",0.01*VLOOKUP(EVID_HNOJENI!N367,HNOJIVA_ALL!$A$2:$AE$3303,31,FALSE),"CHYBA")))),2)</f>
        <v>#N/A</v>
      </c>
      <c r="Q367" s="51" t="e">
        <f>ROUND(VLOOKUP(EVID_HNOJENI!N367,HNOJIVA_ALL!$A$2:$Z$3303,15,FALSE)*K367*IF(L367="t",10,IF(L367="kg",0.01,IF(L367="q",1,IF(L367="l",0.01*VLOOKUP(EVID_HNOJENI!N367,HNOJIVA_ALL!$A$2:$AE$3303,31,FALSE),"CHYBA")))),2)</f>
        <v>#N/A</v>
      </c>
      <c r="R367" s="51" t="e">
        <f>ROUND(VLOOKUP(EVID_HNOJENI!N367,HNOJIVA_ALL!$A$2:$Z$3303,16,FALSE)*K367*IF(L367="t",10,IF(L367="kg",0.01,IF(L367="q",1,IF(L367="l",0.01*VLOOKUP(EVID_HNOJENI!N367,HNOJIVA_ALL!$A$2:$AE$3303,31,FALSE),"CHYBA")))),2)</f>
        <v>#N/A</v>
      </c>
      <c r="S367" s="51" t="e">
        <f>ROUND(VLOOKUP(EVID_HNOJENI!N367,HNOJIVA_ALL!$A$2:$Z$3303,18,FALSE)*K367*IF(L367="t",10,IF(L367="kg",0.01,IF(L367="q",1,IF(L367="l",0.01*VLOOKUP(EVID_HNOJENI!N367,HNOJIVA_ALL!$A$2:$AE$3303,31,FALSE),"CHYBA")))),2)</f>
        <v>#N/A</v>
      </c>
      <c r="T367" s="51" t="e">
        <f>ROUND(VLOOKUP(EVID_HNOJENI!N367,HNOJIVA_ALL!$A$2:$Z$3303,17,FALSE)*K367*IF(L367="t",10,IF(L367="kg",0.01,IF(L367="q",1,IF(L367="l",0.01*VLOOKUP(EVID_HNOJENI!N367,HNOJIVA_ALL!$A$2:$AE$3303,31,FALSE),"CHYBA")))),2)</f>
        <v>#N/A</v>
      </c>
      <c r="U367" s="51" t="e">
        <f>ROUND(VLOOKUP(EVID_HNOJENI!N367,HNOJIVA_ALL!$A$2:$Z$3303,20,FALSE)*K367*IF(L367="t",10,IF(L367="kg",0.01,IF(L367="q",1,IF(L367="l",0.01*VLOOKUP(EVID_HNOJENI!N367,HNOJIVA_ALL!$A$2:$AE$3303,31,FALSE),"CHYBA")))),2)</f>
        <v>#N/A</v>
      </c>
    </row>
    <row r="368" spans="1:21" x14ac:dyDescent="0.2">
      <c r="A368" s="32"/>
      <c r="B368" s="45" t="e">
        <f>VLOOKUP($A368,EVID_OSEVU!$A$1:$M$4972,2,FALSE)</f>
        <v>#N/A</v>
      </c>
      <c r="C368" s="45" t="e">
        <f>VLOOKUP($A368,EVID_OSEVU!$A$1:$M$4972,3,FALSE)</f>
        <v>#N/A</v>
      </c>
      <c r="D368" s="45" t="e">
        <f>VLOOKUP($A368,EVID_OSEVU!$A$1:$M$4972,4,FALSE)</f>
        <v>#N/A</v>
      </c>
      <c r="E368" s="45" t="e">
        <f>VLOOKUP($A368,EVID_OSEVU!$A$1:$M$4972,7,FALSE)</f>
        <v>#N/A</v>
      </c>
      <c r="F368" s="45" t="e">
        <f>VLOOKUP($A368,EVID_OSEVU!$A$1:$M$4972,8,FALSE)</f>
        <v>#N/A</v>
      </c>
      <c r="G368" s="45" t="e">
        <f>VLOOKUP($A368,EVID_OSEVU!$A$1:$M$4972,11,FALSE)</f>
        <v>#N/A</v>
      </c>
      <c r="H368" s="35"/>
      <c r="I368" s="48"/>
      <c r="J368" s="33" t="e">
        <f>VLOOKUP($A368,EVID_OSEVU!$A$1:$M$4972,11,FALSE)</f>
        <v>#N/A</v>
      </c>
      <c r="K368" s="39"/>
      <c r="L368" s="49"/>
      <c r="M368" s="89" t="e">
        <f t="shared" si="5"/>
        <v>#N/A</v>
      </c>
      <c r="N368" s="50"/>
      <c r="O368" s="37" t="e">
        <f>VLOOKUP(EVID_HNOJENI!N368,HNOJIVA_ALL!$A$2:$Z$3303,4,FALSE)</f>
        <v>#N/A</v>
      </c>
      <c r="P368" s="51" t="e">
        <f>ROUND(VLOOKUP(EVID_HNOJENI!N368,HNOJIVA_ALL!$A$2:$Z$3303,14,FALSE)*K368*IF(L368="t",10,IF(L368="kg",0.01,IF(L368="q",1,IF(L368="l",0.01*VLOOKUP(EVID_HNOJENI!N368,HNOJIVA_ALL!$A$2:$AE$3303,31,FALSE),"CHYBA")))),2)</f>
        <v>#N/A</v>
      </c>
      <c r="Q368" s="51" t="e">
        <f>ROUND(VLOOKUP(EVID_HNOJENI!N368,HNOJIVA_ALL!$A$2:$Z$3303,15,FALSE)*K368*IF(L368="t",10,IF(L368="kg",0.01,IF(L368="q",1,IF(L368="l",0.01*VLOOKUP(EVID_HNOJENI!N368,HNOJIVA_ALL!$A$2:$AE$3303,31,FALSE),"CHYBA")))),2)</f>
        <v>#N/A</v>
      </c>
      <c r="R368" s="51" t="e">
        <f>ROUND(VLOOKUP(EVID_HNOJENI!N368,HNOJIVA_ALL!$A$2:$Z$3303,16,FALSE)*K368*IF(L368="t",10,IF(L368="kg",0.01,IF(L368="q",1,IF(L368="l",0.01*VLOOKUP(EVID_HNOJENI!N368,HNOJIVA_ALL!$A$2:$AE$3303,31,FALSE),"CHYBA")))),2)</f>
        <v>#N/A</v>
      </c>
      <c r="S368" s="51" t="e">
        <f>ROUND(VLOOKUP(EVID_HNOJENI!N368,HNOJIVA_ALL!$A$2:$Z$3303,18,FALSE)*K368*IF(L368="t",10,IF(L368="kg",0.01,IF(L368="q",1,IF(L368="l",0.01*VLOOKUP(EVID_HNOJENI!N368,HNOJIVA_ALL!$A$2:$AE$3303,31,FALSE),"CHYBA")))),2)</f>
        <v>#N/A</v>
      </c>
      <c r="T368" s="51" t="e">
        <f>ROUND(VLOOKUP(EVID_HNOJENI!N368,HNOJIVA_ALL!$A$2:$Z$3303,17,FALSE)*K368*IF(L368="t",10,IF(L368="kg",0.01,IF(L368="q",1,IF(L368="l",0.01*VLOOKUP(EVID_HNOJENI!N368,HNOJIVA_ALL!$A$2:$AE$3303,31,FALSE),"CHYBA")))),2)</f>
        <v>#N/A</v>
      </c>
      <c r="U368" s="51" t="e">
        <f>ROUND(VLOOKUP(EVID_HNOJENI!N368,HNOJIVA_ALL!$A$2:$Z$3303,20,FALSE)*K368*IF(L368="t",10,IF(L368="kg",0.01,IF(L368="q",1,IF(L368="l",0.01*VLOOKUP(EVID_HNOJENI!N368,HNOJIVA_ALL!$A$2:$AE$3303,31,FALSE),"CHYBA")))),2)</f>
        <v>#N/A</v>
      </c>
    </row>
    <row r="369" spans="1:21" x14ac:dyDescent="0.2">
      <c r="A369" s="32"/>
      <c r="B369" s="45" t="e">
        <f>VLOOKUP($A369,EVID_OSEVU!$A$1:$M$4972,2,FALSE)</f>
        <v>#N/A</v>
      </c>
      <c r="C369" s="45" t="e">
        <f>VLOOKUP($A369,EVID_OSEVU!$A$1:$M$4972,3,FALSE)</f>
        <v>#N/A</v>
      </c>
      <c r="D369" s="45" t="e">
        <f>VLOOKUP($A369,EVID_OSEVU!$A$1:$M$4972,4,FALSE)</f>
        <v>#N/A</v>
      </c>
      <c r="E369" s="45" t="e">
        <f>VLOOKUP($A369,EVID_OSEVU!$A$1:$M$4972,7,FALSE)</f>
        <v>#N/A</v>
      </c>
      <c r="F369" s="45" t="e">
        <f>VLOOKUP($A369,EVID_OSEVU!$A$1:$M$4972,8,FALSE)</f>
        <v>#N/A</v>
      </c>
      <c r="G369" s="45" t="e">
        <f>VLOOKUP($A369,EVID_OSEVU!$A$1:$M$4972,11,FALSE)</f>
        <v>#N/A</v>
      </c>
      <c r="H369" s="35"/>
      <c r="I369" s="48"/>
      <c r="J369" s="33" t="e">
        <f>VLOOKUP($A369,EVID_OSEVU!$A$1:$M$4972,11,FALSE)</f>
        <v>#N/A</v>
      </c>
      <c r="K369" s="39"/>
      <c r="L369" s="49"/>
      <c r="M369" s="89" t="e">
        <f t="shared" si="5"/>
        <v>#N/A</v>
      </c>
      <c r="N369" s="50"/>
      <c r="O369" s="37" t="e">
        <f>VLOOKUP(EVID_HNOJENI!N369,HNOJIVA_ALL!$A$2:$Z$3303,4,FALSE)</f>
        <v>#N/A</v>
      </c>
      <c r="P369" s="51" t="e">
        <f>ROUND(VLOOKUP(EVID_HNOJENI!N369,HNOJIVA_ALL!$A$2:$Z$3303,14,FALSE)*K369*IF(L369="t",10,IF(L369="kg",0.01,IF(L369="q",1,IF(L369="l",0.01*VLOOKUP(EVID_HNOJENI!N369,HNOJIVA_ALL!$A$2:$AE$3303,31,FALSE),"CHYBA")))),2)</f>
        <v>#N/A</v>
      </c>
      <c r="Q369" s="51" t="e">
        <f>ROUND(VLOOKUP(EVID_HNOJENI!N369,HNOJIVA_ALL!$A$2:$Z$3303,15,FALSE)*K369*IF(L369="t",10,IF(L369="kg",0.01,IF(L369="q",1,IF(L369="l",0.01*VLOOKUP(EVID_HNOJENI!N369,HNOJIVA_ALL!$A$2:$AE$3303,31,FALSE),"CHYBA")))),2)</f>
        <v>#N/A</v>
      </c>
      <c r="R369" s="51" t="e">
        <f>ROUND(VLOOKUP(EVID_HNOJENI!N369,HNOJIVA_ALL!$A$2:$Z$3303,16,FALSE)*K369*IF(L369="t",10,IF(L369="kg",0.01,IF(L369="q",1,IF(L369="l",0.01*VLOOKUP(EVID_HNOJENI!N369,HNOJIVA_ALL!$A$2:$AE$3303,31,FALSE),"CHYBA")))),2)</f>
        <v>#N/A</v>
      </c>
      <c r="S369" s="51" t="e">
        <f>ROUND(VLOOKUP(EVID_HNOJENI!N369,HNOJIVA_ALL!$A$2:$Z$3303,18,FALSE)*K369*IF(L369="t",10,IF(L369="kg",0.01,IF(L369="q",1,IF(L369="l",0.01*VLOOKUP(EVID_HNOJENI!N369,HNOJIVA_ALL!$A$2:$AE$3303,31,FALSE),"CHYBA")))),2)</f>
        <v>#N/A</v>
      </c>
      <c r="T369" s="51" t="e">
        <f>ROUND(VLOOKUP(EVID_HNOJENI!N369,HNOJIVA_ALL!$A$2:$Z$3303,17,FALSE)*K369*IF(L369="t",10,IF(L369="kg",0.01,IF(L369="q",1,IF(L369="l",0.01*VLOOKUP(EVID_HNOJENI!N369,HNOJIVA_ALL!$A$2:$AE$3303,31,FALSE),"CHYBA")))),2)</f>
        <v>#N/A</v>
      </c>
      <c r="U369" s="51" t="e">
        <f>ROUND(VLOOKUP(EVID_HNOJENI!N369,HNOJIVA_ALL!$A$2:$Z$3303,20,FALSE)*K369*IF(L369="t",10,IF(L369="kg",0.01,IF(L369="q",1,IF(L369="l",0.01*VLOOKUP(EVID_HNOJENI!N369,HNOJIVA_ALL!$A$2:$AE$3303,31,FALSE),"CHYBA")))),2)</f>
        <v>#N/A</v>
      </c>
    </row>
    <row r="370" spans="1:21" x14ac:dyDescent="0.2">
      <c r="A370" s="32"/>
      <c r="B370" s="45" t="e">
        <f>VLOOKUP($A370,EVID_OSEVU!$A$1:$M$4972,2,FALSE)</f>
        <v>#N/A</v>
      </c>
      <c r="C370" s="45" t="e">
        <f>VLOOKUP($A370,EVID_OSEVU!$A$1:$M$4972,3,FALSE)</f>
        <v>#N/A</v>
      </c>
      <c r="D370" s="45" t="e">
        <f>VLOOKUP($A370,EVID_OSEVU!$A$1:$M$4972,4,FALSE)</f>
        <v>#N/A</v>
      </c>
      <c r="E370" s="45" t="e">
        <f>VLOOKUP($A370,EVID_OSEVU!$A$1:$M$4972,7,FALSE)</f>
        <v>#N/A</v>
      </c>
      <c r="F370" s="45" t="e">
        <f>VLOOKUP($A370,EVID_OSEVU!$A$1:$M$4972,8,FALSE)</f>
        <v>#N/A</v>
      </c>
      <c r="G370" s="45" t="e">
        <f>VLOOKUP($A370,EVID_OSEVU!$A$1:$M$4972,11,FALSE)</f>
        <v>#N/A</v>
      </c>
      <c r="H370" s="35"/>
      <c r="I370" s="48"/>
      <c r="J370" s="33" t="e">
        <f>VLOOKUP($A370,EVID_OSEVU!$A$1:$M$4972,11,FALSE)</f>
        <v>#N/A</v>
      </c>
      <c r="K370" s="39"/>
      <c r="L370" s="49"/>
      <c r="M370" s="89" t="e">
        <f t="shared" si="5"/>
        <v>#N/A</v>
      </c>
      <c r="N370" s="50"/>
      <c r="O370" s="37" t="e">
        <f>VLOOKUP(EVID_HNOJENI!N370,HNOJIVA_ALL!$A$2:$Z$3303,4,FALSE)</f>
        <v>#N/A</v>
      </c>
      <c r="P370" s="51" t="e">
        <f>ROUND(VLOOKUP(EVID_HNOJENI!N370,HNOJIVA_ALL!$A$2:$Z$3303,14,FALSE)*K370*IF(L370="t",10,IF(L370="kg",0.01,IF(L370="q",1,IF(L370="l",0.01*VLOOKUP(EVID_HNOJENI!N370,HNOJIVA_ALL!$A$2:$AE$3303,31,FALSE),"CHYBA")))),2)</f>
        <v>#N/A</v>
      </c>
      <c r="Q370" s="51" t="e">
        <f>ROUND(VLOOKUP(EVID_HNOJENI!N370,HNOJIVA_ALL!$A$2:$Z$3303,15,FALSE)*K370*IF(L370="t",10,IF(L370="kg",0.01,IF(L370="q",1,IF(L370="l",0.01*VLOOKUP(EVID_HNOJENI!N370,HNOJIVA_ALL!$A$2:$AE$3303,31,FALSE),"CHYBA")))),2)</f>
        <v>#N/A</v>
      </c>
      <c r="R370" s="51" t="e">
        <f>ROUND(VLOOKUP(EVID_HNOJENI!N370,HNOJIVA_ALL!$A$2:$Z$3303,16,FALSE)*K370*IF(L370="t",10,IF(L370="kg",0.01,IF(L370="q",1,IF(L370="l",0.01*VLOOKUP(EVID_HNOJENI!N370,HNOJIVA_ALL!$A$2:$AE$3303,31,FALSE),"CHYBA")))),2)</f>
        <v>#N/A</v>
      </c>
      <c r="S370" s="51" t="e">
        <f>ROUND(VLOOKUP(EVID_HNOJENI!N370,HNOJIVA_ALL!$A$2:$Z$3303,18,FALSE)*K370*IF(L370="t",10,IF(L370="kg",0.01,IF(L370="q",1,IF(L370="l",0.01*VLOOKUP(EVID_HNOJENI!N370,HNOJIVA_ALL!$A$2:$AE$3303,31,FALSE),"CHYBA")))),2)</f>
        <v>#N/A</v>
      </c>
      <c r="T370" s="51" t="e">
        <f>ROUND(VLOOKUP(EVID_HNOJENI!N370,HNOJIVA_ALL!$A$2:$Z$3303,17,FALSE)*K370*IF(L370="t",10,IF(L370="kg",0.01,IF(L370="q",1,IF(L370="l",0.01*VLOOKUP(EVID_HNOJENI!N370,HNOJIVA_ALL!$A$2:$AE$3303,31,FALSE),"CHYBA")))),2)</f>
        <v>#N/A</v>
      </c>
      <c r="U370" s="51" t="e">
        <f>ROUND(VLOOKUP(EVID_HNOJENI!N370,HNOJIVA_ALL!$A$2:$Z$3303,20,FALSE)*K370*IF(L370="t",10,IF(L370="kg",0.01,IF(L370="q",1,IF(L370="l",0.01*VLOOKUP(EVID_HNOJENI!N370,HNOJIVA_ALL!$A$2:$AE$3303,31,FALSE),"CHYBA")))),2)</f>
        <v>#N/A</v>
      </c>
    </row>
    <row r="371" spans="1:21" x14ac:dyDescent="0.2">
      <c r="A371" s="32"/>
      <c r="B371" s="45" t="e">
        <f>VLOOKUP($A371,EVID_OSEVU!$A$1:$M$4972,2,FALSE)</f>
        <v>#N/A</v>
      </c>
      <c r="C371" s="45" t="e">
        <f>VLOOKUP($A371,EVID_OSEVU!$A$1:$M$4972,3,FALSE)</f>
        <v>#N/A</v>
      </c>
      <c r="D371" s="45" t="e">
        <f>VLOOKUP($A371,EVID_OSEVU!$A$1:$M$4972,4,FALSE)</f>
        <v>#N/A</v>
      </c>
      <c r="E371" s="45" t="e">
        <f>VLOOKUP($A371,EVID_OSEVU!$A$1:$M$4972,7,FALSE)</f>
        <v>#N/A</v>
      </c>
      <c r="F371" s="45" t="e">
        <f>VLOOKUP($A371,EVID_OSEVU!$A$1:$M$4972,8,FALSE)</f>
        <v>#N/A</v>
      </c>
      <c r="G371" s="45" t="e">
        <f>VLOOKUP($A371,EVID_OSEVU!$A$1:$M$4972,11,FALSE)</f>
        <v>#N/A</v>
      </c>
      <c r="H371" s="35"/>
      <c r="I371" s="48"/>
      <c r="J371" s="33" t="e">
        <f>VLOOKUP($A371,EVID_OSEVU!$A$1:$M$4972,11,FALSE)</f>
        <v>#N/A</v>
      </c>
      <c r="K371" s="39"/>
      <c r="L371" s="49"/>
      <c r="M371" s="89" t="e">
        <f t="shared" si="5"/>
        <v>#N/A</v>
      </c>
      <c r="N371" s="50"/>
      <c r="O371" s="37" t="e">
        <f>VLOOKUP(EVID_HNOJENI!N371,HNOJIVA_ALL!$A$2:$Z$3303,4,FALSE)</f>
        <v>#N/A</v>
      </c>
      <c r="P371" s="51" t="e">
        <f>ROUND(VLOOKUP(EVID_HNOJENI!N371,HNOJIVA_ALL!$A$2:$Z$3303,14,FALSE)*K371*IF(L371="t",10,IF(L371="kg",0.01,IF(L371="q",1,IF(L371="l",0.01*VLOOKUP(EVID_HNOJENI!N371,HNOJIVA_ALL!$A$2:$AE$3303,31,FALSE),"CHYBA")))),2)</f>
        <v>#N/A</v>
      </c>
      <c r="Q371" s="51" t="e">
        <f>ROUND(VLOOKUP(EVID_HNOJENI!N371,HNOJIVA_ALL!$A$2:$Z$3303,15,FALSE)*K371*IF(L371="t",10,IF(L371="kg",0.01,IF(L371="q",1,IF(L371="l",0.01*VLOOKUP(EVID_HNOJENI!N371,HNOJIVA_ALL!$A$2:$AE$3303,31,FALSE),"CHYBA")))),2)</f>
        <v>#N/A</v>
      </c>
      <c r="R371" s="51" t="e">
        <f>ROUND(VLOOKUP(EVID_HNOJENI!N371,HNOJIVA_ALL!$A$2:$Z$3303,16,FALSE)*K371*IF(L371="t",10,IF(L371="kg",0.01,IF(L371="q",1,IF(L371="l",0.01*VLOOKUP(EVID_HNOJENI!N371,HNOJIVA_ALL!$A$2:$AE$3303,31,FALSE),"CHYBA")))),2)</f>
        <v>#N/A</v>
      </c>
      <c r="S371" s="51" t="e">
        <f>ROUND(VLOOKUP(EVID_HNOJENI!N371,HNOJIVA_ALL!$A$2:$Z$3303,18,FALSE)*K371*IF(L371="t",10,IF(L371="kg",0.01,IF(L371="q",1,IF(L371="l",0.01*VLOOKUP(EVID_HNOJENI!N371,HNOJIVA_ALL!$A$2:$AE$3303,31,FALSE),"CHYBA")))),2)</f>
        <v>#N/A</v>
      </c>
      <c r="T371" s="51" t="e">
        <f>ROUND(VLOOKUP(EVID_HNOJENI!N371,HNOJIVA_ALL!$A$2:$Z$3303,17,FALSE)*K371*IF(L371="t",10,IF(L371="kg",0.01,IF(L371="q",1,IF(L371="l",0.01*VLOOKUP(EVID_HNOJENI!N371,HNOJIVA_ALL!$A$2:$AE$3303,31,FALSE),"CHYBA")))),2)</f>
        <v>#N/A</v>
      </c>
      <c r="U371" s="51" t="e">
        <f>ROUND(VLOOKUP(EVID_HNOJENI!N371,HNOJIVA_ALL!$A$2:$Z$3303,20,FALSE)*K371*IF(L371="t",10,IF(L371="kg",0.01,IF(L371="q",1,IF(L371="l",0.01*VLOOKUP(EVID_HNOJENI!N371,HNOJIVA_ALL!$A$2:$AE$3303,31,FALSE),"CHYBA")))),2)</f>
        <v>#N/A</v>
      </c>
    </row>
    <row r="372" spans="1:21" x14ac:dyDescent="0.2">
      <c r="A372" s="32"/>
      <c r="B372" s="45" t="e">
        <f>VLOOKUP($A372,EVID_OSEVU!$A$1:$M$4972,2,FALSE)</f>
        <v>#N/A</v>
      </c>
      <c r="C372" s="45" t="e">
        <f>VLOOKUP($A372,EVID_OSEVU!$A$1:$M$4972,3,FALSE)</f>
        <v>#N/A</v>
      </c>
      <c r="D372" s="45" t="e">
        <f>VLOOKUP($A372,EVID_OSEVU!$A$1:$M$4972,4,FALSE)</f>
        <v>#N/A</v>
      </c>
      <c r="E372" s="45" t="e">
        <f>VLOOKUP($A372,EVID_OSEVU!$A$1:$M$4972,7,FALSE)</f>
        <v>#N/A</v>
      </c>
      <c r="F372" s="45" t="e">
        <f>VLOOKUP($A372,EVID_OSEVU!$A$1:$M$4972,8,FALSE)</f>
        <v>#N/A</v>
      </c>
      <c r="G372" s="45" t="e">
        <f>VLOOKUP($A372,EVID_OSEVU!$A$1:$M$4972,11,FALSE)</f>
        <v>#N/A</v>
      </c>
      <c r="H372" s="35"/>
      <c r="I372" s="48"/>
      <c r="J372" s="33" t="e">
        <f>VLOOKUP($A372,EVID_OSEVU!$A$1:$M$4972,11,FALSE)</f>
        <v>#N/A</v>
      </c>
      <c r="K372" s="39"/>
      <c r="L372" s="49"/>
      <c r="M372" s="89" t="e">
        <f t="shared" si="5"/>
        <v>#N/A</v>
      </c>
      <c r="N372" s="50"/>
      <c r="O372" s="37" t="e">
        <f>VLOOKUP(EVID_HNOJENI!N372,HNOJIVA_ALL!$A$2:$Z$3303,4,FALSE)</f>
        <v>#N/A</v>
      </c>
      <c r="P372" s="51" t="e">
        <f>ROUND(VLOOKUP(EVID_HNOJENI!N372,HNOJIVA_ALL!$A$2:$Z$3303,14,FALSE)*K372*IF(L372="t",10,IF(L372="kg",0.01,IF(L372="q",1,IF(L372="l",0.01*VLOOKUP(EVID_HNOJENI!N372,HNOJIVA_ALL!$A$2:$AE$3303,31,FALSE),"CHYBA")))),2)</f>
        <v>#N/A</v>
      </c>
      <c r="Q372" s="51" t="e">
        <f>ROUND(VLOOKUP(EVID_HNOJENI!N372,HNOJIVA_ALL!$A$2:$Z$3303,15,FALSE)*K372*IF(L372="t",10,IF(L372="kg",0.01,IF(L372="q",1,IF(L372="l",0.01*VLOOKUP(EVID_HNOJENI!N372,HNOJIVA_ALL!$A$2:$AE$3303,31,FALSE),"CHYBA")))),2)</f>
        <v>#N/A</v>
      </c>
      <c r="R372" s="51" t="e">
        <f>ROUND(VLOOKUP(EVID_HNOJENI!N372,HNOJIVA_ALL!$A$2:$Z$3303,16,FALSE)*K372*IF(L372="t",10,IF(L372="kg",0.01,IF(L372="q",1,IF(L372="l",0.01*VLOOKUP(EVID_HNOJENI!N372,HNOJIVA_ALL!$A$2:$AE$3303,31,FALSE),"CHYBA")))),2)</f>
        <v>#N/A</v>
      </c>
      <c r="S372" s="51" t="e">
        <f>ROUND(VLOOKUP(EVID_HNOJENI!N372,HNOJIVA_ALL!$A$2:$Z$3303,18,FALSE)*K372*IF(L372="t",10,IF(L372="kg",0.01,IF(L372="q",1,IF(L372="l",0.01*VLOOKUP(EVID_HNOJENI!N372,HNOJIVA_ALL!$A$2:$AE$3303,31,FALSE),"CHYBA")))),2)</f>
        <v>#N/A</v>
      </c>
      <c r="T372" s="51" t="e">
        <f>ROUND(VLOOKUP(EVID_HNOJENI!N372,HNOJIVA_ALL!$A$2:$Z$3303,17,FALSE)*K372*IF(L372="t",10,IF(L372="kg",0.01,IF(L372="q",1,IF(L372="l",0.01*VLOOKUP(EVID_HNOJENI!N372,HNOJIVA_ALL!$A$2:$AE$3303,31,FALSE),"CHYBA")))),2)</f>
        <v>#N/A</v>
      </c>
      <c r="U372" s="51" t="e">
        <f>ROUND(VLOOKUP(EVID_HNOJENI!N372,HNOJIVA_ALL!$A$2:$Z$3303,20,FALSE)*K372*IF(L372="t",10,IF(L372="kg",0.01,IF(L372="q",1,IF(L372="l",0.01*VLOOKUP(EVID_HNOJENI!N372,HNOJIVA_ALL!$A$2:$AE$3303,31,FALSE),"CHYBA")))),2)</f>
        <v>#N/A</v>
      </c>
    </row>
    <row r="373" spans="1:21" x14ac:dyDescent="0.2">
      <c r="A373" s="32"/>
      <c r="B373" s="45" t="e">
        <f>VLOOKUP($A373,EVID_OSEVU!$A$1:$M$4972,2,FALSE)</f>
        <v>#N/A</v>
      </c>
      <c r="C373" s="45" t="e">
        <f>VLOOKUP($A373,EVID_OSEVU!$A$1:$M$4972,3,FALSE)</f>
        <v>#N/A</v>
      </c>
      <c r="D373" s="45" t="e">
        <f>VLOOKUP($A373,EVID_OSEVU!$A$1:$M$4972,4,FALSE)</f>
        <v>#N/A</v>
      </c>
      <c r="E373" s="45" t="e">
        <f>VLOOKUP($A373,EVID_OSEVU!$A$1:$M$4972,7,FALSE)</f>
        <v>#N/A</v>
      </c>
      <c r="F373" s="45" t="e">
        <f>VLOOKUP($A373,EVID_OSEVU!$A$1:$M$4972,8,FALSE)</f>
        <v>#N/A</v>
      </c>
      <c r="G373" s="45" t="e">
        <f>VLOOKUP($A373,EVID_OSEVU!$A$1:$M$4972,11,FALSE)</f>
        <v>#N/A</v>
      </c>
      <c r="H373" s="35"/>
      <c r="I373" s="48"/>
      <c r="J373" s="33" t="e">
        <f>VLOOKUP($A373,EVID_OSEVU!$A$1:$M$4972,11,FALSE)</f>
        <v>#N/A</v>
      </c>
      <c r="K373" s="39"/>
      <c r="L373" s="49"/>
      <c r="M373" s="89" t="e">
        <f t="shared" si="5"/>
        <v>#N/A</v>
      </c>
      <c r="N373" s="50"/>
      <c r="O373" s="37" t="e">
        <f>VLOOKUP(EVID_HNOJENI!N373,HNOJIVA_ALL!$A$2:$Z$3303,4,FALSE)</f>
        <v>#N/A</v>
      </c>
      <c r="P373" s="51" t="e">
        <f>ROUND(VLOOKUP(EVID_HNOJENI!N373,HNOJIVA_ALL!$A$2:$Z$3303,14,FALSE)*K373*IF(L373="t",10,IF(L373="kg",0.01,IF(L373="q",1,IF(L373="l",0.01*VLOOKUP(EVID_HNOJENI!N373,HNOJIVA_ALL!$A$2:$AE$3303,31,FALSE),"CHYBA")))),2)</f>
        <v>#N/A</v>
      </c>
      <c r="Q373" s="51" t="e">
        <f>ROUND(VLOOKUP(EVID_HNOJENI!N373,HNOJIVA_ALL!$A$2:$Z$3303,15,FALSE)*K373*IF(L373="t",10,IF(L373="kg",0.01,IF(L373="q",1,IF(L373="l",0.01*VLOOKUP(EVID_HNOJENI!N373,HNOJIVA_ALL!$A$2:$AE$3303,31,FALSE),"CHYBA")))),2)</f>
        <v>#N/A</v>
      </c>
      <c r="R373" s="51" t="e">
        <f>ROUND(VLOOKUP(EVID_HNOJENI!N373,HNOJIVA_ALL!$A$2:$Z$3303,16,FALSE)*K373*IF(L373="t",10,IF(L373="kg",0.01,IF(L373="q",1,IF(L373="l",0.01*VLOOKUP(EVID_HNOJENI!N373,HNOJIVA_ALL!$A$2:$AE$3303,31,FALSE),"CHYBA")))),2)</f>
        <v>#N/A</v>
      </c>
      <c r="S373" s="51" t="e">
        <f>ROUND(VLOOKUP(EVID_HNOJENI!N373,HNOJIVA_ALL!$A$2:$Z$3303,18,FALSE)*K373*IF(L373="t",10,IF(L373="kg",0.01,IF(L373="q",1,IF(L373="l",0.01*VLOOKUP(EVID_HNOJENI!N373,HNOJIVA_ALL!$A$2:$AE$3303,31,FALSE),"CHYBA")))),2)</f>
        <v>#N/A</v>
      </c>
      <c r="T373" s="51" t="e">
        <f>ROUND(VLOOKUP(EVID_HNOJENI!N373,HNOJIVA_ALL!$A$2:$Z$3303,17,FALSE)*K373*IF(L373="t",10,IF(L373="kg",0.01,IF(L373="q",1,IF(L373="l",0.01*VLOOKUP(EVID_HNOJENI!N373,HNOJIVA_ALL!$A$2:$AE$3303,31,FALSE),"CHYBA")))),2)</f>
        <v>#N/A</v>
      </c>
      <c r="U373" s="51" t="e">
        <f>ROUND(VLOOKUP(EVID_HNOJENI!N373,HNOJIVA_ALL!$A$2:$Z$3303,20,FALSE)*K373*IF(L373="t",10,IF(L373="kg",0.01,IF(L373="q",1,IF(L373="l",0.01*VLOOKUP(EVID_HNOJENI!N373,HNOJIVA_ALL!$A$2:$AE$3303,31,FALSE),"CHYBA")))),2)</f>
        <v>#N/A</v>
      </c>
    </row>
    <row r="374" spans="1:21" x14ac:dyDescent="0.2">
      <c r="A374" s="32"/>
      <c r="B374" s="45" t="e">
        <f>VLOOKUP($A374,EVID_OSEVU!$A$1:$M$4972,2,FALSE)</f>
        <v>#N/A</v>
      </c>
      <c r="C374" s="45" t="e">
        <f>VLOOKUP($A374,EVID_OSEVU!$A$1:$M$4972,3,FALSE)</f>
        <v>#N/A</v>
      </c>
      <c r="D374" s="45" t="e">
        <f>VLOOKUP($A374,EVID_OSEVU!$A$1:$M$4972,4,FALSE)</f>
        <v>#N/A</v>
      </c>
      <c r="E374" s="45" t="e">
        <f>VLOOKUP($A374,EVID_OSEVU!$A$1:$M$4972,7,FALSE)</f>
        <v>#N/A</v>
      </c>
      <c r="F374" s="45" t="e">
        <f>VLOOKUP($A374,EVID_OSEVU!$A$1:$M$4972,8,FALSE)</f>
        <v>#N/A</v>
      </c>
      <c r="G374" s="45" t="e">
        <f>VLOOKUP($A374,EVID_OSEVU!$A$1:$M$4972,11,FALSE)</f>
        <v>#N/A</v>
      </c>
      <c r="H374" s="35"/>
      <c r="I374" s="48"/>
      <c r="J374" s="33" t="e">
        <f>VLOOKUP($A374,EVID_OSEVU!$A$1:$M$4972,11,FALSE)</f>
        <v>#N/A</v>
      </c>
      <c r="K374" s="39"/>
      <c r="L374" s="49"/>
      <c r="M374" s="89" t="e">
        <f t="shared" si="5"/>
        <v>#N/A</v>
      </c>
      <c r="N374" s="50"/>
      <c r="O374" s="37" t="e">
        <f>VLOOKUP(EVID_HNOJENI!N374,HNOJIVA_ALL!$A$2:$Z$3303,4,FALSE)</f>
        <v>#N/A</v>
      </c>
      <c r="P374" s="51" t="e">
        <f>ROUND(VLOOKUP(EVID_HNOJENI!N374,HNOJIVA_ALL!$A$2:$Z$3303,14,FALSE)*K374*IF(L374="t",10,IF(L374="kg",0.01,IF(L374="q",1,IF(L374="l",0.01*VLOOKUP(EVID_HNOJENI!N374,HNOJIVA_ALL!$A$2:$AE$3303,31,FALSE),"CHYBA")))),2)</f>
        <v>#N/A</v>
      </c>
      <c r="Q374" s="51" t="e">
        <f>ROUND(VLOOKUP(EVID_HNOJENI!N374,HNOJIVA_ALL!$A$2:$Z$3303,15,FALSE)*K374*IF(L374="t",10,IF(L374="kg",0.01,IF(L374="q",1,IF(L374="l",0.01*VLOOKUP(EVID_HNOJENI!N374,HNOJIVA_ALL!$A$2:$AE$3303,31,FALSE),"CHYBA")))),2)</f>
        <v>#N/A</v>
      </c>
      <c r="R374" s="51" t="e">
        <f>ROUND(VLOOKUP(EVID_HNOJENI!N374,HNOJIVA_ALL!$A$2:$Z$3303,16,FALSE)*K374*IF(L374="t",10,IF(L374="kg",0.01,IF(L374="q",1,IF(L374="l",0.01*VLOOKUP(EVID_HNOJENI!N374,HNOJIVA_ALL!$A$2:$AE$3303,31,FALSE),"CHYBA")))),2)</f>
        <v>#N/A</v>
      </c>
      <c r="S374" s="51" t="e">
        <f>ROUND(VLOOKUP(EVID_HNOJENI!N374,HNOJIVA_ALL!$A$2:$Z$3303,18,FALSE)*K374*IF(L374="t",10,IF(L374="kg",0.01,IF(L374="q",1,IF(L374="l",0.01*VLOOKUP(EVID_HNOJENI!N374,HNOJIVA_ALL!$A$2:$AE$3303,31,FALSE),"CHYBA")))),2)</f>
        <v>#N/A</v>
      </c>
      <c r="T374" s="51" t="e">
        <f>ROUND(VLOOKUP(EVID_HNOJENI!N374,HNOJIVA_ALL!$A$2:$Z$3303,17,FALSE)*K374*IF(L374="t",10,IF(L374="kg",0.01,IF(L374="q",1,IF(L374="l",0.01*VLOOKUP(EVID_HNOJENI!N374,HNOJIVA_ALL!$A$2:$AE$3303,31,FALSE),"CHYBA")))),2)</f>
        <v>#N/A</v>
      </c>
      <c r="U374" s="51" t="e">
        <f>ROUND(VLOOKUP(EVID_HNOJENI!N374,HNOJIVA_ALL!$A$2:$Z$3303,20,FALSE)*K374*IF(L374="t",10,IF(L374="kg",0.01,IF(L374="q",1,IF(L374="l",0.01*VLOOKUP(EVID_HNOJENI!N374,HNOJIVA_ALL!$A$2:$AE$3303,31,FALSE),"CHYBA")))),2)</f>
        <v>#N/A</v>
      </c>
    </row>
    <row r="375" spans="1:21" x14ac:dyDescent="0.2">
      <c r="A375" s="32"/>
      <c r="B375" s="45" t="e">
        <f>VLOOKUP($A375,EVID_OSEVU!$A$1:$M$4972,2,FALSE)</f>
        <v>#N/A</v>
      </c>
      <c r="C375" s="45" t="e">
        <f>VLOOKUP($A375,EVID_OSEVU!$A$1:$M$4972,3,FALSE)</f>
        <v>#N/A</v>
      </c>
      <c r="D375" s="45" t="e">
        <f>VLOOKUP($A375,EVID_OSEVU!$A$1:$M$4972,4,FALSE)</f>
        <v>#N/A</v>
      </c>
      <c r="E375" s="45" t="e">
        <f>VLOOKUP($A375,EVID_OSEVU!$A$1:$M$4972,7,FALSE)</f>
        <v>#N/A</v>
      </c>
      <c r="F375" s="45" t="e">
        <f>VLOOKUP($A375,EVID_OSEVU!$A$1:$M$4972,8,FALSE)</f>
        <v>#N/A</v>
      </c>
      <c r="G375" s="45" t="e">
        <f>VLOOKUP($A375,EVID_OSEVU!$A$1:$M$4972,11,FALSE)</f>
        <v>#N/A</v>
      </c>
      <c r="H375" s="35"/>
      <c r="I375" s="48"/>
      <c r="J375" s="33" t="e">
        <f>VLOOKUP($A375,EVID_OSEVU!$A$1:$M$4972,11,FALSE)</f>
        <v>#N/A</v>
      </c>
      <c r="K375" s="39"/>
      <c r="L375" s="49"/>
      <c r="M375" s="89" t="e">
        <f t="shared" si="5"/>
        <v>#N/A</v>
      </c>
      <c r="N375" s="50"/>
      <c r="O375" s="37" t="e">
        <f>VLOOKUP(EVID_HNOJENI!N375,HNOJIVA_ALL!$A$2:$Z$3303,4,FALSE)</f>
        <v>#N/A</v>
      </c>
      <c r="P375" s="51" t="e">
        <f>ROUND(VLOOKUP(EVID_HNOJENI!N375,HNOJIVA_ALL!$A$2:$Z$3303,14,FALSE)*K375*IF(L375="t",10,IF(L375="kg",0.01,IF(L375="q",1,IF(L375="l",0.01*VLOOKUP(EVID_HNOJENI!N375,HNOJIVA_ALL!$A$2:$AE$3303,31,FALSE),"CHYBA")))),2)</f>
        <v>#N/A</v>
      </c>
      <c r="Q375" s="51" t="e">
        <f>ROUND(VLOOKUP(EVID_HNOJENI!N375,HNOJIVA_ALL!$A$2:$Z$3303,15,FALSE)*K375*IF(L375="t",10,IF(L375="kg",0.01,IF(L375="q",1,IF(L375="l",0.01*VLOOKUP(EVID_HNOJENI!N375,HNOJIVA_ALL!$A$2:$AE$3303,31,FALSE),"CHYBA")))),2)</f>
        <v>#N/A</v>
      </c>
      <c r="R375" s="51" t="e">
        <f>ROUND(VLOOKUP(EVID_HNOJENI!N375,HNOJIVA_ALL!$A$2:$Z$3303,16,FALSE)*K375*IF(L375="t",10,IF(L375="kg",0.01,IF(L375="q",1,IF(L375="l",0.01*VLOOKUP(EVID_HNOJENI!N375,HNOJIVA_ALL!$A$2:$AE$3303,31,FALSE),"CHYBA")))),2)</f>
        <v>#N/A</v>
      </c>
      <c r="S375" s="51" t="e">
        <f>ROUND(VLOOKUP(EVID_HNOJENI!N375,HNOJIVA_ALL!$A$2:$Z$3303,18,FALSE)*K375*IF(L375="t",10,IF(L375="kg",0.01,IF(L375="q",1,IF(L375="l",0.01*VLOOKUP(EVID_HNOJENI!N375,HNOJIVA_ALL!$A$2:$AE$3303,31,FALSE),"CHYBA")))),2)</f>
        <v>#N/A</v>
      </c>
      <c r="T375" s="51" t="e">
        <f>ROUND(VLOOKUP(EVID_HNOJENI!N375,HNOJIVA_ALL!$A$2:$Z$3303,17,FALSE)*K375*IF(L375="t",10,IF(L375="kg",0.01,IF(L375="q",1,IF(L375="l",0.01*VLOOKUP(EVID_HNOJENI!N375,HNOJIVA_ALL!$A$2:$AE$3303,31,FALSE),"CHYBA")))),2)</f>
        <v>#N/A</v>
      </c>
      <c r="U375" s="51" t="e">
        <f>ROUND(VLOOKUP(EVID_HNOJENI!N375,HNOJIVA_ALL!$A$2:$Z$3303,20,FALSE)*K375*IF(L375="t",10,IF(L375="kg",0.01,IF(L375="q",1,IF(L375="l",0.01*VLOOKUP(EVID_HNOJENI!N375,HNOJIVA_ALL!$A$2:$AE$3303,31,FALSE),"CHYBA")))),2)</f>
        <v>#N/A</v>
      </c>
    </row>
    <row r="376" spans="1:21" x14ac:dyDescent="0.2">
      <c r="A376" s="32"/>
      <c r="B376" s="45" t="e">
        <f>VLOOKUP($A376,EVID_OSEVU!$A$1:$M$4972,2,FALSE)</f>
        <v>#N/A</v>
      </c>
      <c r="C376" s="45" t="e">
        <f>VLOOKUP($A376,EVID_OSEVU!$A$1:$M$4972,3,FALSE)</f>
        <v>#N/A</v>
      </c>
      <c r="D376" s="45" t="e">
        <f>VLOOKUP($A376,EVID_OSEVU!$A$1:$M$4972,4,FALSE)</f>
        <v>#N/A</v>
      </c>
      <c r="E376" s="45" t="e">
        <f>VLOOKUP($A376,EVID_OSEVU!$A$1:$M$4972,7,FALSE)</f>
        <v>#N/A</v>
      </c>
      <c r="F376" s="45" t="e">
        <f>VLOOKUP($A376,EVID_OSEVU!$A$1:$M$4972,8,FALSE)</f>
        <v>#N/A</v>
      </c>
      <c r="G376" s="45" t="e">
        <f>VLOOKUP($A376,EVID_OSEVU!$A$1:$M$4972,11,FALSE)</f>
        <v>#N/A</v>
      </c>
      <c r="H376" s="35"/>
      <c r="I376" s="48"/>
      <c r="J376" s="33" t="e">
        <f>VLOOKUP($A376,EVID_OSEVU!$A$1:$M$4972,11,FALSE)</f>
        <v>#N/A</v>
      </c>
      <c r="K376" s="39"/>
      <c r="L376" s="49"/>
      <c r="M376" s="89" t="e">
        <f t="shared" si="5"/>
        <v>#N/A</v>
      </c>
      <c r="N376" s="50"/>
      <c r="O376" s="37" t="e">
        <f>VLOOKUP(EVID_HNOJENI!N376,HNOJIVA_ALL!$A$2:$Z$3303,4,FALSE)</f>
        <v>#N/A</v>
      </c>
      <c r="P376" s="51" t="e">
        <f>ROUND(VLOOKUP(EVID_HNOJENI!N376,HNOJIVA_ALL!$A$2:$Z$3303,14,FALSE)*K376*IF(L376="t",10,IF(L376="kg",0.01,IF(L376="q",1,IF(L376="l",0.01*VLOOKUP(EVID_HNOJENI!N376,HNOJIVA_ALL!$A$2:$AE$3303,31,FALSE),"CHYBA")))),2)</f>
        <v>#N/A</v>
      </c>
      <c r="Q376" s="51" t="e">
        <f>ROUND(VLOOKUP(EVID_HNOJENI!N376,HNOJIVA_ALL!$A$2:$Z$3303,15,FALSE)*K376*IF(L376="t",10,IF(L376="kg",0.01,IF(L376="q",1,IF(L376="l",0.01*VLOOKUP(EVID_HNOJENI!N376,HNOJIVA_ALL!$A$2:$AE$3303,31,FALSE),"CHYBA")))),2)</f>
        <v>#N/A</v>
      </c>
      <c r="R376" s="51" t="e">
        <f>ROUND(VLOOKUP(EVID_HNOJENI!N376,HNOJIVA_ALL!$A$2:$Z$3303,16,FALSE)*K376*IF(L376="t",10,IF(L376="kg",0.01,IF(L376="q",1,IF(L376="l",0.01*VLOOKUP(EVID_HNOJENI!N376,HNOJIVA_ALL!$A$2:$AE$3303,31,FALSE),"CHYBA")))),2)</f>
        <v>#N/A</v>
      </c>
      <c r="S376" s="51" t="e">
        <f>ROUND(VLOOKUP(EVID_HNOJENI!N376,HNOJIVA_ALL!$A$2:$Z$3303,18,FALSE)*K376*IF(L376="t",10,IF(L376="kg",0.01,IF(L376="q",1,IF(L376="l",0.01*VLOOKUP(EVID_HNOJENI!N376,HNOJIVA_ALL!$A$2:$AE$3303,31,FALSE),"CHYBA")))),2)</f>
        <v>#N/A</v>
      </c>
      <c r="T376" s="51" t="e">
        <f>ROUND(VLOOKUP(EVID_HNOJENI!N376,HNOJIVA_ALL!$A$2:$Z$3303,17,FALSE)*K376*IF(L376="t",10,IF(L376="kg",0.01,IF(L376="q",1,IF(L376="l",0.01*VLOOKUP(EVID_HNOJENI!N376,HNOJIVA_ALL!$A$2:$AE$3303,31,FALSE),"CHYBA")))),2)</f>
        <v>#N/A</v>
      </c>
      <c r="U376" s="51" t="e">
        <f>ROUND(VLOOKUP(EVID_HNOJENI!N376,HNOJIVA_ALL!$A$2:$Z$3303,20,FALSE)*K376*IF(L376="t",10,IF(L376="kg",0.01,IF(L376="q",1,IF(L376="l",0.01*VLOOKUP(EVID_HNOJENI!N376,HNOJIVA_ALL!$A$2:$AE$3303,31,FALSE),"CHYBA")))),2)</f>
        <v>#N/A</v>
      </c>
    </row>
    <row r="377" spans="1:21" x14ac:dyDescent="0.2">
      <c r="A377" s="32"/>
      <c r="B377" s="45" t="e">
        <f>VLOOKUP($A377,EVID_OSEVU!$A$1:$M$4972,2,FALSE)</f>
        <v>#N/A</v>
      </c>
      <c r="C377" s="45" t="e">
        <f>VLOOKUP($A377,EVID_OSEVU!$A$1:$M$4972,3,FALSE)</f>
        <v>#N/A</v>
      </c>
      <c r="D377" s="45" t="e">
        <f>VLOOKUP($A377,EVID_OSEVU!$A$1:$M$4972,4,FALSE)</f>
        <v>#N/A</v>
      </c>
      <c r="E377" s="45" t="e">
        <f>VLOOKUP($A377,EVID_OSEVU!$A$1:$M$4972,7,FALSE)</f>
        <v>#N/A</v>
      </c>
      <c r="F377" s="45" t="e">
        <f>VLOOKUP($A377,EVID_OSEVU!$A$1:$M$4972,8,FALSE)</f>
        <v>#N/A</v>
      </c>
      <c r="G377" s="45" t="e">
        <f>VLOOKUP($A377,EVID_OSEVU!$A$1:$M$4972,11,FALSE)</f>
        <v>#N/A</v>
      </c>
      <c r="H377" s="35"/>
      <c r="I377" s="48"/>
      <c r="J377" s="33" t="e">
        <f>VLOOKUP($A377,EVID_OSEVU!$A$1:$M$4972,11,FALSE)</f>
        <v>#N/A</v>
      </c>
      <c r="K377" s="39"/>
      <c r="L377" s="49"/>
      <c r="M377" s="89" t="e">
        <f t="shared" si="5"/>
        <v>#N/A</v>
      </c>
      <c r="N377" s="50"/>
      <c r="O377" s="37" t="e">
        <f>VLOOKUP(EVID_HNOJENI!N377,HNOJIVA_ALL!$A$2:$Z$3303,4,FALSE)</f>
        <v>#N/A</v>
      </c>
      <c r="P377" s="51" t="e">
        <f>ROUND(VLOOKUP(EVID_HNOJENI!N377,HNOJIVA_ALL!$A$2:$Z$3303,14,FALSE)*K377*IF(L377="t",10,IF(L377="kg",0.01,IF(L377="q",1,IF(L377="l",0.01*VLOOKUP(EVID_HNOJENI!N377,HNOJIVA_ALL!$A$2:$AE$3303,31,FALSE),"CHYBA")))),2)</f>
        <v>#N/A</v>
      </c>
      <c r="Q377" s="51" t="e">
        <f>ROUND(VLOOKUP(EVID_HNOJENI!N377,HNOJIVA_ALL!$A$2:$Z$3303,15,FALSE)*K377*IF(L377="t",10,IF(L377="kg",0.01,IF(L377="q",1,IF(L377="l",0.01*VLOOKUP(EVID_HNOJENI!N377,HNOJIVA_ALL!$A$2:$AE$3303,31,FALSE),"CHYBA")))),2)</f>
        <v>#N/A</v>
      </c>
      <c r="R377" s="51" t="e">
        <f>ROUND(VLOOKUP(EVID_HNOJENI!N377,HNOJIVA_ALL!$A$2:$Z$3303,16,FALSE)*K377*IF(L377="t",10,IF(L377="kg",0.01,IF(L377="q",1,IF(L377="l",0.01*VLOOKUP(EVID_HNOJENI!N377,HNOJIVA_ALL!$A$2:$AE$3303,31,FALSE),"CHYBA")))),2)</f>
        <v>#N/A</v>
      </c>
      <c r="S377" s="51" t="e">
        <f>ROUND(VLOOKUP(EVID_HNOJENI!N377,HNOJIVA_ALL!$A$2:$Z$3303,18,FALSE)*K377*IF(L377="t",10,IF(L377="kg",0.01,IF(L377="q",1,IF(L377="l",0.01*VLOOKUP(EVID_HNOJENI!N377,HNOJIVA_ALL!$A$2:$AE$3303,31,FALSE),"CHYBA")))),2)</f>
        <v>#N/A</v>
      </c>
      <c r="T377" s="51" t="e">
        <f>ROUND(VLOOKUP(EVID_HNOJENI!N377,HNOJIVA_ALL!$A$2:$Z$3303,17,FALSE)*K377*IF(L377="t",10,IF(L377="kg",0.01,IF(L377="q",1,IF(L377="l",0.01*VLOOKUP(EVID_HNOJENI!N377,HNOJIVA_ALL!$A$2:$AE$3303,31,FALSE),"CHYBA")))),2)</f>
        <v>#N/A</v>
      </c>
      <c r="U377" s="51" t="e">
        <f>ROUND(VLOOKUP(EVID_HNOJENI!N377,HNOJIVA_ALL!$A$2:$Z$3303,20,FALSE)*K377*IF(L377="t",10,IF(L377="kg",0.01,IF(L377="q",1,IF(L377="l",0.01*VLOOKUP(EVID_HNOJENI!N377,HNOJIVA_ALL!$A$2:$AE$3303,31,FALSE),"CHYBA")))),2)</f>
        <v>#N/A</v>
      </c>
    </row>
    <row r="378" spans="1:21" x14ac:dyDescent="0.2">
      <c r="A378" s="32"/>
      <c r="B378" s="45" t="e">
        <f>VLOOKUP($A378,EVID_OSEVU!$A$1:$M$4972,2,FALSE)</f>
        <v>#N/A</v>
      </c>
      <c r="C378" s="45" t="e">
        <f>VLOOKUP($A378,EVID_OSEVU!$A$1:$M$4972,3,FALSE)</f>
        <v>#N/A</v>
      </c>
      <c r="D378" s="45" t="e">
        <f>VLOOKUP($A378,EVID_OSEVU!$A$1:$M$4972,4,FALSE)</f>
        <v>#N/A</v>
      </c>
      <c r="E378" s="45" t="e">
        <f>VLOOKUP($A378,EVID_OSEVU!$A$1:$M$4972,7,FALSE)</f>
        <v>#N/A</v>
      </c>
      <c r="F378" s="45" t="e">
        <f>VLOOKUP($A378,EVID_OSEVU!$A$1:$M$4972,8,FALSE)</f>
        <v>#N/A</v>
      </c>
      <c r="G378" s="45" t="e">
        <f>VLOOKUP($A378,EVID_OSEVU!$A$1:$M$4972,11,FALSE)</f>
        <v>#N/A</v>
      </c>
      <c r="H378" s="35"/>
      <c r="I378" s="48"/>
      <c r="J378" s="33" t="e">
        <f>VLOOKUP($A378,EVID_OSEVU!$A$1:$M$4972,11,FALSE)</f>
        <v>#N/A</v>
      </c>
      <c r="K378" s="39"/>
      <c r="L378" s="49"/>
      <c r="M378" s="89" t="e">
        <f t="shared" si="5"/>
        <v>#N/A</v>
      </c>
      <c r="N378" s="50"/>
      <c r="O378" s="37" t="e">
        <f>VLOOKUP(EVID_HNOJENI!N378,HNOJIVA_ALL!$A$2:$Z$3303,4,FALSE)</f>
        <v>#N/A</v>
      </c>
      <c r="P378" s="51" t="e">
        <f>ROUND(VLOOKUP(EVID_HNOJENI!N378,HNOJIVA_ALL!$A$2:$Z$3303,14,FALSE)*K378*IF(L378="t",10,IF(L378="kg",0.01,IF(L378="q",1,IF(L378="l",0.01*VLOOKUP(EVID_HNOJENI!N378,HNOJIVA_ALL!$A$2:$AE$3303,31,FALSE),"CHYBA")))),2)</f>
        <v>#N/A</v>
      </c>
      <c r="Q378" s="51" t="e">
        <f>ROUND(VLOOKUP(EVID_HNOJENI!N378,HNOJIVA_ALL!$A$2:$Z$3303,15,FALSE)*K378*IF(L378="t",10,IF(L378="kg",0.01,IF(L378="q",1,IF(L378="l",0.01*VLOOKUP(EVID_HNOJENI!N378,HNOJIVA_ALL!$A$2:$AE$3303,31,FALSE),"CHYBA")))),2)</f>
        <v>#N/A</v>
      </c>
      <c r="R378" s="51" t="e">
        <f>ROUND(VLOOKUP(EVID_HNOJENI!N378,HNOJIVA_ALL!$A$2:$Z$3303,16,FALSE)*K378*IF(L378="t",10,IF(L378="kg",0.01,IF(L378="q",1,IF(L378="l",0.01*VLOOKUP(EVID_HNOJENI!N378,HNOJIVA_ALL!$A$2:$AE$3303,31,FALSE),"CHYBA")))),2)</f>
        <v>#N/A</v>
      </c>
      <c r="S378" s="51" t="e">
        <f>ROUND(VLOOKUP(EVID_HNOJENI!N378,HNOJIVA_ALL!$A$2:$Z$3303,18,FALSE)*K378*IF(L378="t",10,IF(L378="kg",0.01,IF(L378="q",1,IF(L378="l",0.01*VLOOKUP(EVID_HNOJENI!N378,HNOJIVA_ALL!$A$2:$AE$3303,31,FALSE),"CHYBA")))),2)</f>
        <v>#N/A</v>
      </c>
      <c r="T378" s="51" t="e">
        <f>ROUND(VLOOKUP(EVID_HNOJENI!N378,HNOJIVA_ALL!$A$2:$Z$3303,17,FALSE)*K378*IF(L378="t",10,IF(L378="kg",0.01,IF(L378="q",1,IF(L378="l",0.01*VLOOKUP(EVID_HNOJENI!N378,HNOJIVA_ALL!$A$2:$AE$3303,31,FALSE),"CHYBA")))),2)</f>
        <v>#N/A</v>
      </c>
      <c r="U378" s="51" t="e">
        <f>ROUND(VLOOKUP(EVID_HNOJENI!N378,HNOJIVA_ALL!$A$2:$Z$3303,20,FALSE)*K378*IF(L378="t",10,IF(L378="kg",0.01,IF(L378="q",1,IF(L378="l",0.01*VLOOKUP(EVID_HNOJENI!N378,HNOJIVA_ALL!$A$2:$AE$3303,31,FALSE),"CHYBA")))),2)</f>
        <v>#N/A</v>
      </c>
    </row>
    <row r="379" spans="1:21" x14ac:dyDescent="0.2">
      <c r="A379" s="32"/>
      <c r="B379" s="45" t="e">
        <f>VLOOKUP($A379,EVID_OSEVU!$A$1:$M$4972,2,FALSE)</f>
        <v>#N/A</v>
      </c>
      <c r="C379" s="45" t="e">
        <f>VLOOKUP($A379,EVID_OSEVU!$A$1:$M$4972,3,FALSE)</f>
        <v>#N/A</v>
      </c>
      <c r="D379" s="45" t="e">
        <f>VLOOKUP($A379,EVID_OSEVU!$A$1:$M$4972,4,FALSE)</f>
        <v>#N/A</v>
      </c>
      <c r="E379" s="45" t="e">
        <f>VLOOKUP($A379,EVID_OSEVU!$A$1:$M$4972,7,FALSE)</f>
        <v>#N/A</v>
      </c>
      <c r="F379" s="45" t="e">
        <f>VLOOKUP($A379,EVID_OSEVU!$A$1:$M$4972,8,FALSE)</f>
        <v>#N/A</v>
      </c>
      <c r="G379" s="45" t="e">
        <f>VLOOKUP($A379,EVID_OSEVU!$A$1:$M$4972,11,FALSE)</f>
        <v>#N/A</v>
      </c>
      <c r="H379" s="35"/>
      <c r="I379" s="48"/>
      <c r="J379" s="33" t="e">
        <f>VLOOKUP($A379,EVID_OSEVU!$A$1:$M$4972,11,FALSE)</f>
        <v>#N/A</v>
      </c>
      <c r="K379" s="39"/>
      <c r="L379" s="49"/>
      <c r="M379" s="89" t="e">
        <f t="shared" si="5"/>
        <v>#N/A</v>
      </c>
      <c r="N379" s="50"/>
      <c r="O379" s="37" t="e">
        <f>VLOOKUP(EVID_HNOJENI!N379,HNOJIVA_ALL!$A$2:$Z$3303,4,FALSE)</f>
        <v>#N/A</v>
      </c>
      <c r="P379" s="51" t="e">
        <f>ROUND(VLOOKUP(EVID_HNOJENI!N379,HNOJIVA_ALL!$A$2:$Z$3303,14,FALSE)*K379*IF(L379="t",10,IF(L379="kg",0.01,IF(L379="q",1,IF(L379="l",0.01*VLOOKUP(EVID_HNOJENI!N379,HNOJIVA_ALL!$A$2:$AE$3303,31,FALSE),"CHYBA")))),2)</f>
        <v>#N/A</v>
      </c>
      <c r="Q379" s="51" t="e">
        <f>ROUND(VLOOKUP(EVID_HNOJENI!N379,HNOJIVA_ALL!$A$2:$Z$3303,15,FALSE)*K379*IF(L379="t",10,IF(L379="kg",0.01,IF(L379="q",1,IF(L379="l",0.01*VLOOKUP(EVID_HNOJENI!N379,HNOJIVA_ALL!$A$2:$AE$3303,31,FALSE),"CHYBA")))),2)</f>
        <v>#N/A</v>
      </c>
      <c r="R379" s="51" t="e">
        <f>ROUND(VLOOKUP(EVID_HNOJENI!N379,HNOJIVA_ALL!$A$2:$Z$3303,16,FALSE)*K379*IF(L379="t",10,IF(L379="kg",0.01,IF(L379="q",1,IF(L379="l",0.01*VLOOKUP(EVID_HNOJENI!N379,HNOJIVA_ALL!$A$2:$AE$3303,31,FALSE),"CHYBA")))),2)</f>
        <v>#N/A</v>
      </c>
      <c r="S379" s="51" t="e">
        <f>ROUND(VLOOKUP(EVID_HNOJENI!N379,HNOJIVA_ALL!$A$2:$Z$3303,18,FALSE)*K379*IF(L379="t",10,IF(L379="kg",0.01,IF(L379="q",1,IF(L379="l",0.01*VLOOKUP(EVID_HNOJENI!N379,HNOJIVA_ALL!$A$2:$AE$3303,31,FALSE),"CHYBA")))),2)</f>
        <v>#N/A</v>
      </c>
      <c r="T379" s="51" t="e">
        <f>ROUND(VLOOKUP(EVID_HNOJENI!N379,HNOJIVA_ALL!$A$2:$Z$3303,17,FALSE)*K379*IF(L379="t",10,IF(L379="kg",0.01,IF(L379="q",1,IF(L379="l",0.01*VLOOKUP(EVID_HNOJENI!N379,HNOJIVA_ALL!$A$2:$AE$3303,31,FALSE),"CHYBA")))),2)</f>
        <v>#N/A</v>
      </c>
      <c r="U379" s="51" t="e">
        <f>ROUND(VLOOKUP(EVID_HNOJENI!N379,HNOJIVA_ALL!$A$2:$Z$3303,20,FALSE)*K379*IF(L379="t",10,IF(L379="kg",0.01,IF(L379="q",1,IF(L379="l",0.01*VLOOKUP(EVID_HNOJENI!N379,HNOJIVA_ALL!$A$2:$AE$3303,31,FALSE),"CHYBA")))),2)</f>
        <v>#N/A</v>
      </c>
    </row>
    <row r="380" spans="1:21" x14ac:dyDescent="0.2">
      <c r="A380" s="32"/>
      <c r="B380" s="45" t="e">
        <f>VLOOKUP($A380,EVID_OSEVU!$A$1:$M$4972,2,FALSE)</f>
        <v>#N/A</v>
      </c>
      <c r="C380" s="45" t="e">
        <f>VLOOKUP($A380,EVID_OSEVU!$A$1:$M$4972,3,FALSE)</f>
        <v>#N/A</v>
      </c>
      <c r="D380" s="45" t="e">
        <f>VLOOKUP($A380,EVID_OSEVU!$A$1:$M$4972,4,FALSE)</f>
        <v>#N/A</v>
      </c>
      <c r="E380" s="45" t="e">
        <f>VLOOKUP($A380,EVID_OSEVU!$A$1:$M$4972,7,FALSE)</f>
        <v>#N/A</v>
      </c>
      <c r="F380" s="45" t="e">
        <f>VLOOKUP($A380,EVID_OSEVU!$A$1:$M$4972,8,FALSE)</f>
        <v>#N/A</v>
      </c>
      <c r="G380" s="45" t="e">
        <f>VLOOKUP($A380,EVID_OSEVU!$A$1:$M$4972,11,FALSE)</f>
        <v>#N/A</v>
      </c>
      <c r="H380" s="35"/>
      <c r="I380" s="48"/>
      <c r="J380" s="33" t="e">
        <f>VLOOKUP($A380,EVID_OSEVU!$A$1:$M$4972,11,FALSE)</f>
        <v>#N/A</v>
      </c>
      <c r="K380" s="39"/>
      <c r="L380" s="49"/>
      <c r="M380" s="89" t="e">
        <f t="shared" si="5"/>
        <v>#N/A</v>
      </c>
      <c r="N380" s="50"/>
      <c r="O380" s="37" t="e">
        <f>VLOOKUP(EVID_HNOJENI!N380,HNOJIVA_ALL!$A$2:$Z$3303,4,FALSE)</f>
        <v>#N/A</v>
      </c>
      <c r="P380" s="51" t="e">
        <f>ROUND(VLOOKUP(EVID_HNOJENI!N380,HNOJIVA_ALL!$A$2:$Z$3303,14,FALSE)*K380*IF(L380="t",10,IF(L380="kg",0.01,IF(L380="q",1,IF(L380="l",0.01*VLOOKUP(EVID_HNOJENI!N380,HNOJIVA_ALL!$A$2:$AE$3303,31,FALSE),"CHYBA")))),2)</f>
        <v>#N/A</v>
      </c>
      <c r="Q380" s="51" t="e">
        <f>ROUND(VLOOKUP(EVID_HNOJENI!N380,HNOJIVA_ALL!$A$2:$Z$3303,15,FALSE)*K380*IF(L380="t",10,IF(L380="kg",0.01,IF(L380="q",1,IF(L380="l",0.01*VLOOKUP(EVID_HNOJENI!N380,HNOJIVA_ALL!$A$2:$AE$3303,31,FALSE),"CHYBA")))),2)</f>
        <v>#N/A</v>
      </c>
      <c r="R380" s="51" t="e">
        <f>ROUND(VLOOKUP(EVID_HNOJENI!N380,HNOJIVA_ALL!$A$2:$Z$3303,16,FALSE)*K380*IF(L380="t",10,IF(L380="kg",0.01,IF(L380="q",1,IF(L380="l",0.01*VLOOKUP(EVID_HNOJENI!N380,HNOJIVA_ALL!$A$2:$AE$3303,31,FALSE),"CHYBA")))),2)</f>
        <v>#N/A</v>
      </c>
      <c r="S380" s="51" t="e">
        <f>ROUND(VLOOKUP(EVID_HNOJENI!N380,HNOJIVA_ALL!$A$2:$Z$3303,18,FALSE)*K380*IF(L380="t",10,IF(L380="kg",0.01,IF(L380="q",1,IF(L380="l",0.01*VLOOKUP(EVID_HNOJENI!N380,HNOJIVA_ALL!$A$2:$AE$3303,31,FALSE),"CHYBA")))),2)</f>
        <v>#N/A</v>
      </c>
      <c r="T380" s="51" t="e">
        <f>ROUND(VLOOKUP(EVID_HNOJENI!N380,HNOJIVA_ALL!$A$2:$Z$3303,17,FALSE)*K380*IF(L380="t",10,IF(L380="kg",0.01,IF(L380="q",1,IF(L380="l",0.01*VLOOKUP(EVID_HNOJENI!N380,HNOJIVA_ALL!$A$2:$AE$3303,31,FALSE),"CHYBA")))),2)</f>
        <v>#N/A</v>
      </c>
      <c r="U380" s="51" t="e">
        <f>ROUND(VLOOKUP(EVID_HNOJENI!N380,HNOJIVA_ALL!$A$2:$Z$3303,20,FALSE)*K380*IF(L380="t",10,IF(L380="kg",0.01,IF(L380="q",1,IF(L380="l",0.01*VLOOKUP(EVID_HNOJENI!N380,HNOJIVA_ALL!$A$2:$AE$3303,31,FALSE),"CHYBA")))),2)</f>
        <v>#N/A</v>
      </c>
    </row>
    <row r="381" spans="1:21" x14ac:dyDescent="0.2">
      <c r="A381" s="32"/>
      <c r="B381" s="45" t="e">
        <f>VLOOKUP($A381,EVID_OSEVU!$A$1:$M$4972,2,FALSE)</f>
        <v>#N/A</v>
      </c>
      <c r="C381" s="45" t="e">
        <f>VLOOKUP($A381,EVID_OSEVU!$A$1:$M$4972,3,FALSE)</f>
        <v>#N/A</v>
      </c>
      <c r="D381" s="45" t="e">
        <f>VLOOKUP($A381,EVID_OSEVU!$A$1:$M$4972,4,FALSE)</f>
        <v>#N/A</v>
      </c>
      <c r="E381" s="45" t="e">
        <f>VLOOKUP($A381,EVID_OSEVU!$A$1:$M$4972,7,FALSE)</f>
        <v>#N/A</v>
      </c>
      <c r="F381" s="45" t="e">
        <f>VLOOKUP($A381,EVID_OSEVU!$A$1:$M$4972,8,FALSE)</f>
        <v>#N/A</v>
      </c>
      <c r="G381" s="45" t="e">
        <f>VLOOKUP($A381,EVID_OSEVU!$A$1:$M$4972,11,FALSE)</f>
        <v>#N/A</v>
      </c>
      <c r="H381" s="35"/>
      <c r="I381" s="48"/>
      <c r="J381" s="33" t="e">
        <f>VLOOKUP($A381,EVID_OSEVU!$A$1:$M$4972,11,FALSE)</f>
        <v>#N/A</v>
      </c>
      <c r="K381" s="39"/>
      <c r="L381" s="49"/>
      <c r="M381" s="89" t="e">
        <f t="shared" si="5"/>
        <v>#N/A</v>
      </c>
      <c r="N381" s="50"/>
      <c r="O381" s="37" t="e">
        <f>VLOOKUP(EVID_HNOJENI!N381,HNOJIVA_ALL!$A$2:$Z$3303,4,FALSE)</f>
        <v>#N/A</v>
      </c>
      <c r="P381" s="51" t="e">
        <f>ROUND(VLOOKUP(EVID_HNOJENI!N381,HNOJIVA_ALL!$A$2:$Z$3303,14,FALSE)*K381*IF(L381="t",10,IF(L381="kg",0.01,IF(L381="q",1,IF(L381="l",0.01*VLOOKUP(EVID_HNOJENI!N381,HNOJIVA_ALL!$A$2:$AE$3303,31,FALSE),"CHYBA")))),2)</f>
        <v>#N/A</v>
      </c>
      <c r="Q381" s="51" t="e">
        <f>ROUND(VLOOKUP(EVID_HNOJENI!N381,HNOJIVA_ALL!$A$2:$Z$3303,15,FALSE)*K381*IF(L381="t",10,IF(L381="kg",0.01,IF(L381="q",1,IF(L381="l",0.01*VLOOKUP(EVID_HNOJENI!N381,HNOJIVA_ALL!$A$2:$AE$3303,31,FALSE),"CHYBA")))),2)</f>
        <v>#N/A</v>
      </c>
      <c r="R381" s="51" t="e">
        <f>ROUND(VLOOKUP(EVID_HNOJENI!N381,HNOJIVA_ALL!$A$2:$Z$3303,16,FALSE)*K381*IF(L381="t",10,IF(L381="kg",0.01,IF(L381="q",1,IF(L381="l",0.01*VLOOKUP(EVID_HNOJENI!N381,HNOJIVA_ALL!$A$2:$AE$3303,31,FALSE),"CHYBA")))),2)</f>
        <v>#N/A</v>
      </c>
      <c r="S381" s="51" t="e">
        <f>ROUND(VLOOKUP(EVID_HNOJENI!N381,HNOJIVA_ALL!$A$2:$Z$3303,18,FALSE)*K381*IF(L381="t",10,IF(L381="kg",0.01,IF(L381="q",1,IF(L381="l",0.01*VLOOKUP(EVID_HNOJENI!N381,HNOJIVA_ALL!$A$2:$AE$3303,31,FALSE),"CHYBA")))),2)</f>
        <v>#N/A</v>
      </c>
      <c r="T381" s="51" t="e">
        <f>ROUND(VLOOKUP(EVID_HNOJENI!N381,HNOJIVA_ALL!$A$2:$Z$3303,17,FALSE)*K381*IF(L381="t",10,IF(L381="kg",0.01,IF(L381="q",1,IF(L381="l",0.01*VLOOKUP(EVID_HNOJENI!N381,HNOJIVA_ALL!$A$2:$AE$3303,31,FALSE),"CHYBA")))),2)</f>
        <v>#N/A</v>
      </c>
      <c r="U381" s="51" t="e">
        <f>ROUND(VLOOKUP(EVID_HNOJENI!N381,HNOJIVA_ALL!$A$2:$Z$3303,20,FALSE)*K381*IF(L381="t",10,IF(L381="kg",0.01,IF(L381="q",1,IF(L381="l",0.01*VLOOKUP(EVID_HNOJENI!N381,HNOJIVA_ALL!$A$2:$AE$3303,31,FALSE),"CHYBA")))),2)</f>
        <v>#N/A</v>
      </c>
    </row>
    <row r="382" spans="1:21" x14ac:dyDescent="0.2">
      <c r="A382" s="32"/>
      <c r="B382" s="45" t="e">
        <f>VLOOKUP($A382,EVID_OSEVU!$A$1:$M$4972,2,FALSE)</f>
        <v>#N/A</v>
      </c>
      <c r="C382" s="45" t="e">
        <f>VLOOKUP($A382,EVID_OSEVU!$A$1:$M$4972,3,FALSE)</f>
        <v>#N/A</v>
      </c>
      <c r="D382" s="45" t="e">
        <f>VLOOKUP($A382,EVID_OSEVU!$A$1:$M$4972,4,FALSE)</f>
        <v>#N/A</v>
      </c>
      <c r="E382" s="45" t="e">
        <f>VLOOKUP($A382,EVID_OSEVU!$A$1:$M$4972,7,FALSE)</f>
        <v>#N/A</v>
      </c>
      <c r="F382" s="45" t="e">
        <f>VLOOKUP($A382,EVID_OSEVU!$A$1:$M$4972,8,FALSE)</f>
        <v>#N/A</v>
      </c>
      <c r="G382" s="45" t="e">
        <f>VLOOKUP($A382,EVID_OSEVU!$A$1:$M$4972,11,FALSE)</f>
        <v>#N/A</v>
      </c>
      <c r="H382" s="35"/>
      <c r="I382" s="48"/>
      <c r="J382" s="33" t="e">
        <f>VLOOKUP($A382,EVID_OSEVU!$A$1:$M$4972,11,FALSE)</f>
        <v>#N/A</v>
      </c>
      <c r="K382" s="39"/>
      <c r="L382" s="49"/>
      <c r="M382" s="89" t="e">
        <f t="shared" si="5"/>
        <v>#N/A</v>
      </c>
      <c r="N382" s="50"/>
      <c r="O382" s="37" t="e">
        <f>VLOOKUP(EVID_HNOJENI!N382,HNOJIVA_ALL!$A$2:$Z$3303,4,FALSE)</f>
        <v>#N/A</v>
      </c>
      <c r="P382" s="51" t="e">
        <f>ROUND(VLOOKUP(EVID_HNOJENI!N382,HNOJIVA_ALL!$A$2:$Z$3303,14,FALSE)*K382*IF(L382="t",10,IF(L382="kg",0.01,IF(L382="q",1,IF(L382="l",0.01*VLOOKUP(EVID_HNOJENI!N382,HNOJIVA_ALL!$A$2:$AE$3303,31,FALSE),"CHYBA")))),2)</f>
        <v>#N/A</v>
      </c>
      <c r="Q382" s="51" t="e">
        <f>ROUND(VLOOKUP(EVID_HNOJENI!N382,HNOJIVA_ALL!$A$2:$Z$3303,15,FALSE)*K382*IF(L382="t",10,IF(L382="kg",0.01,IF(L382="q",1,IF(L382="l",0.01*VLOOKUP(EVID_HNOJENI!N382,HNOJIVA_ALL!$A$2:$AE$3303,31,FALSE),"CHYBA")))),2)</f>
        <v>#N/A</v>
      </c>
      <c r="R382" s="51" t="e">
        <f>ROUND(VLOOKUP(EVID_HNOJENI!N382,HNOJIVA_ALL!$A$2:$Z$3303,16,FALSE)*K382*IF(L382="t",10,IF(L382="kg",0.01,IF(L382="q",1,IF(L382="l",0.01*VLOOKUP(EVID_HNOJENI!N382,HNOJIVA_ALL!$A$2:$AE$3303,31,FALSE),"CHYBA")))),2)</f>
        <v>#N/A</v>
      </c>
      <c r="S382" s="51" t="e">
        <f>ROUND(VLOOKUP(EVID_HNOJENI!N382,HNOJIVA_ALL!$A$2:$Z$3303,18,FALSE)*K382*IF(L382="t",10,IF(L382="kg",0.01,IF(L382="q",1,IF(L382="l",0.01*VLOOKUP(EVID_HNOJENI!N382,HNOJIVA_ALL!$A$2:$AE$3303,31,FALSE),"CHYBA")))),2)</f>
        <v>#N/A</v>
      </c>
      <c r="T382" s="51" t="e">
        <f>ROUND(VLOOKUP(EVID_HNOJENI!N382,HNOJIVA_ALL!$A$2:$Z$3303,17,FALSE)*K382*IF(L382="t",10,IF(L382="kg",0.01,IF(L382="q",1,IF(L382="l",0.01*VLOOKUP(EVID_HNOJENI!N382,HNOJIVA_ALL!$A$2:$AE$3303,31,FALSE),"CHYBA")))),2)</f>
        <v>#N/A</v>
      </c>
      <c r="U382" s="51" t="e">
        <f>ROUND(VLOOKUP(EVID_HNOJENI!N382,HNOJIVA_ALL!$A$2:$Z$3303,20,FALSE)*K382*IF(L382="t",10,IF(L382="kg",0.01,IF(L382="q",1,IF(L382="l",0.01*VLOOKUP(EVID_HNOJENI!N382,HNOJIVA_ALL!$A$2:$AE$3303,31,FALSE),"CHYBA")))),2)</f>
        <v>#N/A</v>
      </c>
    </row>
    <row r="383" spans="1:21" x14ac:dyDescent="0.2">
      <c r="A383" s="32"/>
      <c r="B383" s="45" t="e">
        <f>VLOOKUP($A383,EVID_OSEVU!$A$1:$M$4972,2,FALSE)</f>
        <v>#N/A</v>
      </c>
      <c r="C383" s="45" t="e">
        <f>VLOOKUP($A383,EVID_OSEVU!$A$1:$M$4972,3,FALSE)</f>
        <v>#N/A</v>
      </c>
      <c r="D383" s="45" t="e">
        <f>VLOOKUP($A383,EVID_OSEVU!$A$1:$M$4972,4,FALSE)</f>
        <v>#N/A</v>
      </c>
      <c r="E383" s="45" t="e">
        <f>VLOOKUP($A383,EVID_OSEVU!$A$1:$M$4972,7,FALSE)</f>
        <v>#N/A</v>
      </c>
      <c r="F383" s="45" t="e">
        <f>VLOOKUP($A383,EVID_OSEVU!$A$1:$M$4972,8,FALSE)</f>
        <v>#N/A</v>
      </c>
      <c r="G383" s="45" t="e">
        <f>VLOOKUP($A383,EVID_OSEVU!$A$1:$M$4972,11,FALSE)</f>
        <v>#N/A</v>
      </c>
      <c r="H383" s="35"/>
      <c r="I383" s="48"/>
      <c r="J383" s="33" t="e">
        <f>VLOOKUP($A383,EVID_OSEVU!$A$1:$M$4972,11,FALSE)</f>
        <v>#N/A</v>
      </c>
      <c r="K383" s="39"/>
      <c r="L383" s="49"/>
      <c r="M383" s="89" t="e">
        <f t="shared" si="5"/>
        <v>#N/A</v>
      </c>
      <c r="N383" s="50"/>
      <c r="O383" s="37" t="e">
        <f>VLOOKUP(EVID_HNOJENI!N383,HNOJIVA_ALL!$A$2:$Z$3303,4,FALSE)</f>
        <v>#N/A</v>
      </c>
      <c r="P383" s="51" t="e">
        <f>ROUND(VLOOKUP(EVID_HNOJENI!N383,HNOJIVA_ALL!$A$2:$Z$3303,14,FALSE)*K383*IF(L383="t",10,IF(L383="kg",0.01,IF(L383="q",1,IF(L383="l",0.01*VLOOKUP(EVID_HNOJENI!N383,HNOJIVA_ALL!$A$2:$AE$3303,31,FALSE),"CHYBA")))),2)</f>
        <v>#N/A</v>
      </c>
      <c r="Q383" s="51" t="e">
        <f>ROUND(VLOOKUP(EVID_HNOJENI!N383,HNOJIVA_ALL!$A$2:$Z$3303,15,FALSE)*K383*IF(L383="t",10,IF(L383="kg",0.01,IF(L383="q",1,IF(L383="l",0.01*VLOOKUP(EVID_HNOJENI!N383,HNOJIVA_ALL!$A$2:$AE$3303,31,FALSE),"CHYBA")))),2)</f>
        <v>#N/A</v>
      </c>
      <c r="R383" s="51" t="e">
        <f>ROUND(VLOOKUP(EVID_HNOJENI!N383,HNOJIVA_ALL!$A$2:$Z$3303,16,FALSE)*K383*IF(L383="t",10,IF(L383="kg",0.01,IF(L383="q",1,IF(L383="l",0.01*VLOOKUP(EVID_HNOJENI!N383,HNOJIVA_ALL!$A$2:$AE$3303,31,FALSE),"CHYBA")))),2)</f>
        <v>#N/A</v>
      </c>
      <c r="S383" s="51" t="e">
        <f>ROUND(VLOOKUP(EVID_HNOJENI!N383,HNOJIVA_ALL!$A$2:$Z$3303,18,FALSE)*K383*IF(L383="t",10,IF(L383="kg",0.01,IF(L383="q",1,IF(L383="l",0.01*VLOOKUP(EVID_HNOJENI!N383,HNOJIVA_ALL!$A$2:$AE$3303,31,FALSE),"CHYBA")))),2)</f>
        <v>#N/A</v>
      </c>
      <c r="T383" s="51" t="e">
        <f>ROUND(VLOOKUP(EVID_HNOJENI!N383,HNOJIVA_ALL!$A$2:$Z$3303,17,FALSE)*K383*IF(L383="t",10,IF(L383="kg",0.01,IF(L383="q",1,IF(L383="l",0.01*VLOOKUP(EVID_HNOJENI!N383,HNOJIVA_ALL!$A$2:$AE$3303,31,FALSE),"CHYBA")))),2)</f>
        <v>#N/A</v>
      </c>
      <c r="U383" s="51" t="e">
        <f>ROUND(VLOOKUP(EVID_HNOJENI!N383,HNOJIVA_ALL!$A$2:$Z$3303,20,FALSE)*K383*IF(L383="t",10,IF(L383="kg",0.01,IF(L383="q",1,IF(L383="l",0.01*VLOOKUP(EVID_HNOJENI!N383,HNOJIVA_ALL!$A$2:$AE$3303,31,FALSE),"CHYBA")))),2)</f>
        <v>#N/A</v>
      </c>
    </row>
    <row r="384" spans="1:21" x14ac:dyDescent="0.2">
      <c r="A384" s="32"/>
      <c r="B384" s="45" t="e">
        <f>VLOOKUP($A384,EVID_OSEVU!$A$1:$M$4972,2,FALSE)</f>
        <v>#N/A</v>
      </c>
      <c r="C384" s="45" t="e">
        <f>VLOOKUP($A384,EVID_OSEVU!$A$1:$M$4972,3,FALSE)</f>
        <v>#N/A</v>
      </c>
      <c r="D384" s="45" t="e">
        <f>VLOOKUP($A384,EVID_OSEVU!$A$1:$M$4972,4,FALSE)</f>
        <v>#N/A</v>
      </c>
      <c r="E384" s="45" t="e">
        <f>VLOOKUP($A384,EVID_OSEVU!$A$1:$M$4972,7,FALSE)</f>
        <v>#N/A</v>
      </c>
      <c r="F384" s="45" t="e">
        <f>VLOOKUP($A384,EVID_OSEVU!$A$1:$M$4972,8,FALSE)</f>
        <v>#N/A</v>
      </c>
      <c r="G384" s="45" t="e">
        <f>VLOOKUP($A384,EVID_OSEVU!$A$1:$M$4972,11,FALSE)</f>
        <v>#N/A</v>
      </c>
      <c r="H384" s="35"/>
      <c r="I384" s="48"/>
      <c r="J384" s="33" t="e">
        <f>VLOOKUP($A384,EVID_OSEVU!$A$1:$M$4972,11,FALSE)</f>
        <v>#N/A</v>
      </c>
      <c r="K384" s="39"/>
      <c r="L384" s="49"/>
      <c r="M384" s="89" t="e">
        <f t="shared" si="5"/>
        <v>#N/A</v>
      </c>
      <c r="N384" s="50"/>
      <c r="O384" s="37" t="e">
        <f>VLOOKUP(EVID_HNOJENI!N384,HNOJIVA_ALL!$A$2:$Z$3303,4,FALSE)</f>
        <v>#N/A</v>
      </c>
      <c r="P384" s="51" t="e">
        <f>ROUND(VLOOKUP(EVID_HNOJENI!N384,HNOJIVA_ALL!$A$2:$Z$3303,14,FALSE)*K384*IF(L384="t",10,IF(L384="kg",0.01,IF(L384="q",1,IF(L384="l",0.01*VLOOKUP(EVID_HNOJENI!N384,HNOJIVA_ALL!$A$2:$AE$3303,31,FALSE),"CHYBA")))),2)</f>
        <v>#N/A</v>
      </c>
      <c r="Q384" s="51" t="e">
        <f>ROUND(VLOOKUP(EVID_HNOJENI!N384,HNOJIVA_ALL!$A$2:$Z$3303,15,FALSE)*K384*IF(L384="t",10,IF(L384="kg",0.01,IF(L384="q",1,IF(L384="l",0.01*VLOOKUP(EVID_HNOJENI!N384,HNOJIVA_ALL!$A$2:$AE$3303,31,FALSE),"CHYBA")))),2)</f>
        <v>#N/A</v>
      </c>
      <c r="R384" s="51" t="e">
        <f>ROUND(VLOOKUP(EVID_HNOJENI!N384,HNOJIVA_ALL!$A$2:$Z$3303,16,FALSE)*K384*IF(L384="t",10,IF(L384="kg",0.01,IF(L384="q",1,IF(L384="l",0.01*VLOOKUP(EVID_HNOJENI!N384,HNOJIVA_ALL!$A$2:$AE$3303,31,FALSE),"CHYBA")))),2)</f>
        <v>#N/A</v>
      </c>
      <c r="S384" s="51" t="e">
        <f>ROUND(VLOOKUP(EVID_HNOJENI!N384,HNOJIVA_ALL!$A$2:$Z$3303,18,FALSE)*K384*IF(L384="t",10,IF(L384="kg",0.01,IF(L384="q",1,IF(L384="l",0.01*VLOOKUP(EVID_HNOJENI!N384,HNOJIVA_ALL!$A$2:$AE$3303,31,FALSE),"CHYBA")))),2)</f>
        <v>#N/A</v>
      </c>
      <c r="T384" s="51" t="e">
        <f>ROUND(VLOOKUP(EVID_HNOJENI!N384,HNOJIVA_ALL!$A$2:$Z$3303,17,FALSE)*K384*IF(L384="t",10,IF(L384="kg",0.01,IF(L384="q",1,IF(L384="l",0.01*VLOOKUP(EVID_HNOJENI!N384,HNOJIVA_ALL!$A$2:$AE$3303,31,FALSE),"CHYBA")))),2)</f>
        <v>#N/A</v>
      </c>
      <c r="U384" s="51" t="e">
        <f>ROUND(VLOOKUP(EVID_HNOJENI!N384,HNOJIVA_ALL!$A$2:$Z$3303,20,FALSE)*K384*IF(L384="t",10,IF(L384="kg",0.01,IF(L384="q",1,IF(L384="l",0.01*VLOOKUP(EVID_HNOJENI!N384,HNOJIVA_ALL!$A$2:$AE$3303,31,FALSE),"CHYBA")))),2)</f>
        <v>#N/A</v>
      </c>
    </row>
    <row r="385" spans="1:21" x14ac:dyDescent="0.2">
      <c r="A385" s="32"/>
      <c r="B385" s="45" t="e">
        <f>VLOOKUP($A385,EVID_OSEVU!$A$1:$M$4972,2,FALSE)</f>
        <v>#N/A</v>
      </c>
      <c r="C385" s="45" t="e">
        <f>VLOOKUP($A385,EVID_OSEVU!$A$1:$M$4972,3,FALSE)</f>
        <v>#N/A</v>
      </c>
      <c r="D385" s="45" t="e">
        <f>VLOOKUP($A385,EVID_OSEVU!$A$1:$M$4972,4,FALSE)</f>
        <v>#N/A</v>
      </c>
      <c r="E385" s="45" t="e">
        <f>VLOOKUP($A385,EVID_OSEVU!$A$1:$M$4972,7,FALSE)</f>
        <v>#N/A</v>
      </c>
      <c r="F385" s="45" t="e">
        <f>VLOOKUP($A385,EVID_OSEVU!$A$1:$M$4972,8,FALSE)</f>
        <v>#N/A</v>
      </c>
      <c r="G385" s="45" t="e">
        <f>VLOOKUP($A385,EVID_OSEVU!$A$1:$M$4972,11,FALSE)</f>
        <v>#N/A</v>
      </c>
      <c r="H385" s="35"/>
      <c r="I385" s="48"/>
      <c r="J385" s="33" t="e">
        <f>VLOOKUP($A385,EVID_OSEVU!$A$1:$M$4972,11,FALSE)</f>
        <v>#N/A</v>
      </c>
      <c r="K385" s="39"/>
      <c r="L385" s="49"/>
      <c r="M385" s="89" t="e">
        <f t="shared" si="5"/>
        <v>#N/A</v>
      </c>
      <c r="N385" s="50"/>
      <c r="O385" s="37" t="e">
        <f>VLOOKUP(EVID_HNOJENI!N385,HNOJIVA_ALL!$A$2:$Z$3303,4,FALSE)</f>
        <v>#N/A</v>
      </c>
      <c r="P385" s="51" t="e">
        <f>ROUND(VLOOKUP(EVID_HNOJENI!N385,HNOJIVA_ALL!$A$2:$Z$3303,14,FALSE)*K385*IF(L385="t",10,IF(L385="kg",0.01,IF(L385="q",1,IF(L385="l",0.01*VLOOKUP(EVID_HNOJENI!N385,HNOJIVA_ALL!$A$2:$AE$3303,31,FALSE),"CHYBA")))),2)</f>
        <v>#N/A</v>
      </c>
      <c r="Q385" s="51" t="e">
        <f>ROUND(VLOOKUP(EVID_HNOJENI!N385,HNOJIVA_ALL!$A$2:$Z$3303,15,FALSE)*K385*IF(L385="t",10,IF(L385="kg",0.01,IF(L385="q",1,IF(L385="l",0.01*VLOOKUP(EVID_HNOJENI!N385,HNOJIVA_ALL!$A$2:$AE$3303,31,FALSE),"CHYBA")))),2)</f>
        <v>#N/A</v>
      </c>
      <c r="R385" s="51" t="e">
        <f>ROUND(VLOOKUP(EVID_HNOJENI!N385,HNOJIVA_ALL!$A$2:$Z$3303,16,FALSE)*K385*IF(L385="t",10,IF(L385="kg",0.01,IF(L385="q",1,IF(L385="l",0.01*VLOOKUP(EVID_HNOJENI!N385,HNOJIVA_ALL!$A$2:$AE$3303,31,FALSE),"CHYBA")))),2)</f>
        <v>#N/A</v>
      </c>
      <c r="S385" s="51" t="e">
        <f>ROUND(VLOOKUP(EVID_HNOJENI!N385,HNOJIVA_ALL!$A$2:$Z$3303,18,FALSE)*K385*IF(L385="t",10,IF(L385="kg",0.01,IF(L385="q",1,IF(L385="l",0.01*VLOOKUP(EVID_HNOJENI!N385,HNOJIVA_ALL!$A$2:$AE$3303,31,FALSE),"CHYBA")))),2)</f>
        <v>#N/A</v>
      </c>
      <c r="T385" s="51" t="e">
        <f>ROUND(VLOOKUP(EVID_HNOJENI!N385,HNOJIVA_ALL!$A$2:$Z$3303,17,FALSE)*K385*IF(L385="t",10,IF(L385="kg",0.01,IF(L385="q",1,IF(L385="l",0.01*VLOOKUP(EVID_HNOJENI!N385,HNOJIVA_ALL!$A$2:$AE$3303,31,FALSE),"CHYBA")))),2)</f>
        <v>#N/A</v>
      </c>
      <c r="U385" s="51" t="e">
        <f>ROUND(VLOOKUP(EVID_HNOJENI!N385,HNOJIVA_ALL!$A$2:$Z$3303,20,FALSE)*K385*IF(L385="t",10,IF(L385="kg",0.01,IF(L385="q",1,IF(L385="l",0.01*VLOOKUP(EVID_HNOJENI!N385,HNOJIVA_ALL!$A$2:$AE$3303,31,FALSE),"CHYBA")))),2)</f>
        <v>#N/A</v>
      </c>
    </row>
    <row r="386" spans="1:21" x14ac:dyDescent="0.2">
      <c r="A386" s="32"/>
      <c r="B386" s="45" t="e">
        <f>VLOOKUP($A386,EVID_OSEVU!$A$1:$M$4972,2,FALSE)</f>
        <v>#N/A</v>
      </c>
      <c r="C386" s="45" t="e">
        <f>VLOOKUP($A386,EVID_OSEVU!$A$1:$M$4972,3,FALSE)</f>
        <v>#N/A</v>
      </c>
      <c r="D386" s="45" t="e">
        <f>VLOOKUP($A386,EVID_OSEVU!$A$1:$M$4972,4,FALSE)</f>
        <v>#N/A</v>
      </c>
      <c r="E386" s="45" t="e">
        <f>VLOOKUP($A386,EVID_OSEVU!$A$1:$M$4972,7,FALSE)</f>
        <v>#N/A</v>
      </c>
      <c r="F386" s="45" t="e">
        <f>VLOOKUP($A386,EVID_OSEVU!$A$1:$M$4972,8,FALSE)</f>
        <v>#N/A</v>
      </c>
      <c r="G386" s="45" t="e">
        <f>VLOOKUP($A386,EVID_OSEVU!$A$1:$M$4972,11,FALSE)</f>
        <v>#N/A</v>
      </c>
      <c r="H386" s="35"/>
      <c r="I386" s="48"/>
      <c r="J386" s="33" t="e">
        <f>VLOOKUP($A386,EVID_OSEVU!$A$1:$M$4972,11,FALSE)</f>
        <v>#N/A</v>
      </c>
      <c r="K386" s="39"/>
      <c r="L386" s="49"/>
      <c r="M386" s="89" t="e">
        <f t="shared" si="5"/>
        <v>#N/A</v>
      </c>
      <c r="N386" s="50"/>
      <c r="O386" s="37" t="e">
        <f>VLOOKUP(EVID_HNOJENI!N386,HNOJIVA_ALL!$A$2:$Z$3303,4,FALSE)</f>
        <v>#N/A</v>
      </c>
      <c r="P386" s="51" t="e">
        <f>ROUND(VLOOKUP(EVID_HNOJENI!N386,HNOJIVA_ALL!$A$2:$Z$3303,14,FALSE)*K386*IF(L386="t",10,IF(L386="kg",0.01,IF(L386="q",1,IF(L386="l",0.01*VLOOKUP(EVID_HNOJENI!N386,HNOJIVA_ALL!$A$2:$AE$3303,31,FALSE),"CHYBA")))),2)</f>
        <v>#N/A</v>
      </c>
      <c r="Q386" s="51" t="e">
        <f>ROUND(VLOOKUP(EVID_HNOJENI!N386,HNOJIVA_ALL!$A$2:$Z$3303,15,FALSE)*K386*IF(L386="t",10,IF(L386="kg",0.01,IF(L386="q",1,IF(L386="l",0.01*VLOOKUP(EVID_HNOJENI!N386,HNOJIVA_ALL!$A$2:$AE$3303,31,FALSE),"CHYBA")))),2)</f>
        <v>#N/A</v>
      </c>
      <c r="R386" s="51" t="e">
        <f>ROUND(VLOOKUP(EVID_HNOJENI!N386,HNOJIVA_ALL!$A$2:$Z$3303,16,FALSE)*K386*IF(L386="t",10,IF(L386="kg",0.01,IF(L386="q",1,IF(L386="l",0.01*VLOOKUP(EVID_HNOJENI!N386,HNOJIVA_ALL!$A$2:$AE$3303,31,FALSE),"CHYBA")))),2)</f>
        <v>#N/A</v>
      </c>
      <c r="S386" s="51" t="e">
        <f>ROUND(VLOOKUP(EVID_HNOJENI!N386,HNOJIVA_ALL!$A$2:$Z$3303,18,FALSE)*K386*IF(L386="t",10,IF(L386="kg",0.01,IF(L386="q",1,IF(L386="l",0.01*VLOOKUP(EVID_HNOJENI!N386,HNOJIVA_ALL!$A$2:$AE$3303,31,FALSE),"CHYBA")))),2)</f>
        <v>#N/A</v>
      </c>
      <c r="T386" s="51" t="e">
        <f>ROUND(VLOOKUP(EVID_HNOJENI!N386,HNOJIVA_ALL!$A$2:$Z$3303,17,FALSE)*K386*IF(L386="t",10,IF(L386="kg",0.01,IF(L386="q",1,IF(L386="l",0.01*VLOOKUP(EVID_HNOJENI!N386,HNOJIVA_ALL!$A$2:$AE$3303,31,FALSE),"CHYBA")))),2)</f>
        <v>#N/A</v>
      </c>
      <c r="U386" s="51" t="e">
        <f>ROUND(VLOOKUP(EVID_HNOJENI!N386,HNOJIVA_ALL!$A$2:$Z$3303,20,FALSE)*K386*IF(L386="t",10,IF(L386="kg",0.01,IF(L386="q",1,IF(L386="l",0.01*VLOOKUP(EVID_HNOJENI!N386,HNOJIVA_ALL!$A$2:$AE$3303,31,FALSE),"CHYBA")))),2)</f>
        <v>#N/A</v>
      </c>
    </row>
    <row r="387" spans="1:21" x14ac:dyDescent="0.2">
      <c r="A387" s="32"/>
      <c r="B387" s="45" t="e">
        <f>VLOOKUP($A387,EVID_OSEVU!$A$1:$M$4972,2,FALSE)</f>
        <v>#N/A</v>
      </c>
      <c r="C387" s="45" t="e">
        <f>VLOOKUP($A387,EVID_OSEVU!$A$1:$M$4972,3,FALSE)</f>
        <v>#N/A</v>
      </c>
      <c r="D387" s="45" t="e">
        <f>VLOOKUP($A387,EVID_OSEVU!$A$1:$M$4972,4,FALSE)</f>
        <v>#N/A</v>
      </c>
      <c r="E387" s="45" t="e">
        <f>VLOOKUP($A387,EVID_OSEVU!$A$1:$M$4972,7,FALSE)</f>
        <v>#N/A</v>
      </c>
      <c r="F387" s="45" t="e">
        <f>VLOOKUP($A387,EVID_OSEVU!$A$1:$M$4972,8,FALSE)</f>
        <v>#N/A</v>
      </c>
      <c r="G387" s="45" t="e">
        <f>VLOOKUP($A387,EVID_OSEVU!$A$1:$M$4972,11,FALSE)</f>
        <v>#N/A</v>
      </c>
      <c r="H387" s="35"/>
      <c r="I387" s="48"/>
      <c r="J387" s="33" t="e">
        <f>VLOOKUP($A387,EVID_OSEVU!$A$1:$M$4972,11,FALSE)</f>
        <v>#N/A</v>
      </c>
      <c r="K387" s="39"/>
      <c r="L387" s="49"/>
      <c r="M387" s="89" t="e">
        <f t="shared" si="5"/>
        <v>#N/A</v>
      </c>
      <c r="N387" s="50"/>
      <c r="O387" s="37" t="e">
        <f>VLOOKUP(EVID_HNOJENI!N387,HNOJIVA_ALL!$A$2:$Z$3303,4,FALSE)</f>
        <v>#N/A</v>
      </c>
      <c r="P387" s="51" t="e">
        <f>ROUND(VLOOKUP(EVID_HNOJENI!N387,HNOJIVA_ALL!$A$2:$Z$3303,14,FALSE)*K387*IF(L387="t",10,IF(L387="kg",0.01,IF(L387="q",1,IF(L387="l",0.01*VLOOKUP(EVID_HNOJENI!N387,HNOJIVA_ALL!$A$2:$AE$3303,31,FALSE),"CHYBA")))),2)</f>
        <v>#N/A</v>
      </c>
      <c r="Q387" s="51" t="e">
        <f>ROUND(VLOOKUP(EVID_HNOJENI!N387,HNOJIVA_ALL!$A$2:$Z$3303,15,FALSE)*K387*IF(L387="t",10,IF(L387="kg",0.01,IF(L387="q",1,IF(L387="l",0.01*VLOOKUP(EVID_HNOJENI!N387,HNOJIVA_ALL!$A$2:$AE$3303,31,FALSE),"CHYBA")))),2)</f>
        <v>#N/A</v>
      </c>
      <c r="R387" s="51" t="e">
        <f>ROUND(VLOOKUP(EVID_HNOJENI!N387,HNOJIVA_ALL!$A$2:$Z$3303,16,FALSE)*K387*IF(L387="t",10,IF(L387="kg",0.01,IF(L387="q",1,IF(L387="l",0.01*VLOOKUP(EVID_HNOJENI!N387,HNOJIVA_ALL!$A$2:$AE$3303,31,FALSE),"CHYBA")))),2)</f>
        <v>#N/A</v>
      </c>
      <c r="S387" s="51" t="e">
        <f>ROUND(VLOOKUP(EVID_HNOJENI!N387,HNOJIVA_ALL!$A$2:$Z$3303,18,FALSE)*K387*IF(L387="t",10,IF(L387="kg",0.01,IF(L387="q",1,IF(L387="l",0.01*VLOOKUP(EVID_HNOJENI!N387,HNOJIVA_ALL!$A$2:$AE$3303,31,FALSE),"CHYBA")))),2)</f>
        <v>#N/A</v>
      </c>
      <c r="T387" s="51" t="e">
        <f>ROUND(VLOOKUP(EVID_HNOJENI!N387,HNOJIVA_ALL!$A$2:$Z$3303,17,FALSE)*K387*IF(L387="t",10,IF(L387="kg",0.01,IF(L387="q",1,IF(L387="l",0.01*VLOOKUP(EVID_HNOJENI!N387,HNOJIVA_ALL!$A$2:$AE$3303,31,FALSE),"CHYBA")))),2)</f>
        <v>#N/A</v>
      </c>
      <c r="U387" s="51" t="e">
        <f>ROUND(VLOOKUP(EVID_HNOJENI!N387,HNOJIVA_ALL!$A$2:$Z$3303,20,FALSE)*K387*IF(L387="t",10,IF(L387="kg",0.01,IF(L387="q",1,IF(L387="l",0.01*VLOOKUP(EVID_HNOJENI!N387,HNOJIVA_ALL!$A$2:$AE$3303,31,FALSE),"CHYBA")))),2)</f>
        <v>#N/A</v>
      </c>
    </row>
    <row r="388" spans="1:21" x14ac:dyDescent="0.2">
      <c r="A388" s="32"/>
      <c r="B388" s="45" t="e">
        <f>VLOOKUP($A388,EVID_OSEVU!$A$1:$M$4972,2,FALSE)</f>
        <v>#N/A</v>
      </c>
      <c r="C388" s="45" t="e">
        <f>VLOOKUP($A388,EVID_OSEVU!$A$1:$M$4972,3,FALSE)</f>
        <v>#N/A</v>
      </c>
      <c r="D388" s="45" t="e">
        <f>VLOOKUP($A388,EVID_OSEVU!$A$1:$M$4972,4,FALSE)</f>
        <v>#N/A</v>
      </c>
      <c r="E388" s="45" t="e">
        <f>VLOOKUP($A388,EVID_OSEVU!$A$1:$M$4972,7,FALSE)</f>
        <v>#N/A</v>
      </c>
      <c r="F388" s="45" t="e">
        <f>VLOOKUP($A388,EVID_OSEVU!$A$1:$M$4972,8,FALSE)</f>
        <v>#N/A</v>
      </c>
      <c r="G388" s="45" t="e">
        <f>VLOOKUP($A388,EVID_OSEVU!$A$1:$M$4972,11,FALSE)</f>
        <v>#N/A</v>
      </c>
      <c r="H388" s="35"/>
      <c r="I388" s="48"/>
      <c r="J388" s="33" t="e">
        <f>VLOOKUP($A388,EVID_OSEVU!$A$1:$M$4972,11,FALSE)</f>
        <v>#N/A</v>
      </c>
      <c r="K388" s="39"/>
      <c r="L388" s="49"/>
      <c r="M388" s="89" t="e">
        <f t="shared" si="5"/>
        <v>#N/A</v>
      </c>
      <c r="N388" s="50"/>
      <c r="O388" s="37" t="e">
        <f>VLOOKUP(EVID_HNOJENI!N388,HNOJIVA_ALL!$A$2:$Z$3303,4,FALSE)</f>
        <v>#N/A</v>
      </c>
      <c r="P388" s="51" t="e">
        <f>ROUND(VLOOKUP(EVID_HNOJENI!N388,HNOJIVA_ALL!$A$2:$Z$3303,14,FALSE)*K388*IF(L388="t",10,IF(L388="kg",0.01,IF(L388="q",1,IF(L388="l",0.01*VLOOKUP(EVID_HNOJENI!N388,HNOJIVA_ALL!$A$2:$AE$3303,31,FALSE),"CHYBA")))),2)</f>
        <v>#N/A</v>
      </c>
      <c r="Q388" s="51" t="e">
        <f>ROUND(VLOOKUP(EVID_HNOJENI!N388,HNOJIVA_ALL!$A$2:$Z$3303,15,FALSE)*K388*IF(L388="t",10,IF(L388="kg",0.01,IF(L388="q",1,IF(L388="l",0.01*VLOOKUP(EVID_HNOJENI!N388,HNOJIVA_ALL!$A$2:$AE$3303,31,FALSE),"CHYBA")))),2)</f>
        <v>#N/A</v>
      </c>
      <c r="R388" s="51" t="e">
        <f>ROUND(VLOOKUP(EVID_HNOJENI!N388,HNOJIVA_ALL!$A$2:$Z$3303,16,FALSE)*K388*IF(L388="t",10,IF(L388="kg",0.01,IF(L388="q",1,IF(L388="l",0.01*VLOOKUP(EVID_HNOJENI!N388,HNOJIVA_ALL!$A$2:$AE$3303,31,FALSE),"CHYBA")))),2)</f>
        <v>#N/A</v>
      </c>
      <c r="S388" s="51" t="e">
        <f>ROUND(VLOOKUP(EVID_HNOJENI!N388,HNOJIVA_ALL!$A$2:$Z$3303,18,FALSE)*K388*IF(L388="t",10,IF(L388="kg",0.01,IF(L388="q",1,IF(L388="l",0.01*VLOOKUP(EVID_HNOJENI!N388,HNOJIVA_ALL!$A$2:$AE$3303,31,FALSE),"CHYBA")))),2)</f>
        <v>#N/A</v>
      </c>
      <c r="T388" s="51" t="e">
        <f>ROUND(VLOOKUP(EVID_HNOJENI!N388,HNOJIVA_ALL!$A$2:$Z$3303,17,FALSE)*K388*IF(L388="t",10,IF(L388="kg",0.01,IF(L388="q",1,IF(L388="l",0.01*VLOOKUP(EVID_HNOJENI!N388,HNOJIVA_ALL!$A$2:$AE$3303,31,FALSE),"CHYBA")))),2)</f>
        <v>#N/A</v>
      </c>
      <c r="U388" s="51" t="e">
        <f>ROUND(VLOOKUP(EVID_HNOJENI!N388,HNOJIVA_ALL!$A$2:$Z$3303,20,FALSE)*K388*IF(L388="t",10,IF(L388="kg",0.01,IF(L388="q",1,IF(L388="l",0.01*VLOOKUP(EVID_HNOJENI!N388,HNOJIVA_ALL!$A$2:$AE$3303,31,FALSE),"CHYBA")))),2)</f>
        <v>#N/A</v>
      </c>
    </row>
    <row r="389" spans="1:21" x14ac:dyDescent="0.2">
      <c r="A389" s="32"/>
      <c r="B389" s="45" t="e">
        <f>VLOOKUP($A389,EVID_OSEVU!$A$1:$M$4972,2,FALSE)</f>
        <v>#N/A</v>
      </c>
      <c r="C389" s="45" t="e">
        <f>VLOOKUP($A389,EVID_OSEVU!$A$1:$M$4972,3,FALSE)</f>
        <v>#N/A</v>
      </c>
      <c r="D389" s="45" t="e">
        <f>VLOOKUP($A389,EVID_OSEVU!$A$1:$M$4972,4,FALSE)</f>
        <v>#N/A</v>
      </c>
      <c r="E389" s="45" t="e">
        <f>VLOOKUP($A389,EVID_OSEVU!$A$1:$M$4972,7,FALSE)</f>
        <v>#N/A</v>
      </c>
      <c r="F389" s="45" t="e">
        <f>VLOOKUP($A389,EVID_OSEVU!$A$1:$M$4972,8,FALSE)</f>
        <v>#N/A</v>
      </c>
      <c r="G389" s="45" t="e">
        <f>VLOOKUP($A389,EVID_OSEVU!$A$1:$M$4972,11,FALSE)</f>
        <v>#N/A</v>
      </c>
      <c r="H389" s="35"/>
      <c r="I389" s="48"/>
      <c r="J389" s="33" t="e">
        <f>VLOOKUP($A389,EVID_OSEVU!$A$1:$M$4972,11,FALSE)</f>
        <v>#N/A</v>
      </c>
      <c r="K389" s="39"/>
      <c r="L389" s="49"/>
      <c r="M389" s="89" t="e">
        <f t="shared" ref="M389:M452" si="6">K389*J389</f>
        <v>#N/A</v>
      </c>
      <c r="N389" s="50"/>
      <c r="O389" s="37" t="e">
        <f>VLOOKUP(EVID_HNOJENI!N389,HNOJIVA_ALL!$A$2:$Z$3303,4,FALSE)</f>
        <v>#N/A</v>
      </c>
      <c r="P389" s="51" t="e">
        <f>ROUND(VLOOKUP(EVID_HNOJENI!N389,HNOJIVA_ALL!$A$2:$Z$3303,14,FALSE)*K389*IF(L389="t",10,IF(L389="kg",0.01,IF(L389="q",1,IF(L389="l",0.01*VLOOKUP(EVID_HNOJENI!N389,HNOJIVA_ALL!$A$2:$AE$3303,31,FALSE),"CHYBA")))),2)</f>
        <v>#N/A</v>
      </c>
      <c r="Q389" s="51" t="e">
        <f>ROUND(VLOOKUP(EVID_HNOJENI!N389,HNOJIVA_ALL!$A$2:$Z$3303,15,FALSE)*K389*IF(L389="t",10,IF(L389="kg",0.01,IF(L389="q",1,IF(L389="l",0.01*VLOOKUP(EVID_HNOJENI!N389,HNOJIVA_ALL!$A$2:$AE$3303,31,FALSE),"CHYBA")))),2)</f>
        <v>#N/A</v>
      </c>
      <c r="R389" s="51" t="e">
        <f>ROUND(VLOOKUP(EVID_HNOJENI!N389,HNOJIVA_ALL!$A$2:$Z$3303,16,FALSE)*K389*IF(L389="t",10,IF(L389="kg",0.01,IF(L389="q",1,IF(L389="l",0.01*VLOOKUP(EVID_HNOJENI!N389,HNOJIVA_ALL!$A$2:$AE$3303,31,FALSE),"CHYBA")))),2)</f>
        <v>#N/A</v>
      </c>
      <c r="S389" s="51" t="e">
        <f>ROUND(VLOOKUP(EVID_HNOJENI!N389,HNOJIVA_ALL!$A$2:$Z$3303,18,FALSE)*K389*IF(L389="t",10,IF(L389="kg",0.01,IF(L389="q",1,IF(L389="l",0.01*VLOOKUP(EVID_HNOJENI!N389,HNOJIVA_ALL!$A$2:$AE$3303,31,FALSE),"CHYBA")))),2)</f>
        <v>#N/A</v>
      </c>
      <c r="T389" s="51" t="e">
        <f>ROUND(VLOOKUP(EVID_HNOJENI!N389,HNOJIVA_ALL!$A$2:$Z$3303,17,FALSE)*K389*IF(L389="t",10,IF(L389="kg",0.01,IF(L389="q",1,IF(L389="l",0.01*VLOOKUP(EVID_HNOJENI!N389,HNOJIVA_ALL!$A$2:$AE$3303,31,FALSE),"CHYBA")))),2)</f>
        <v>#N/A</v>
      </c>
      <c r="U389" s="51" t="e">
        <f>ROUND(VLOOKUP(EVID_HNOJENI!N389,HNOJIVA_ALL!$A$2:$Z$3303,20,FALSE)*K389*IF(L389="t",10,IF(L389="kg",0.01,IF(L389="q",1,IF(L389="l",0.01*VLOOKUP(EVID_HNOJENI!N389,HNOJIVA_ALL!$A$2:$AE$3303,31,FALSE),"CHYBA")))),2)</f>
        <v>#N/A</v>
      </c>
    </row>
    <row r="390" spans="1:21" x14ac:dyDescent="0.2">
      <c r="A390" s="32"/>
      <c r="B390" s="45" t="e">
        <f>VLOOKUP($A390,EVID_OSEVU!$A$1:$M$4972,2,FALSE)</f>
        <v>#N/A</v>
      </c>
      <c r="C390" s="45" t="e">
        <f>VLOOKUP($A390,EVID_OSEVU!$A$1:$M$4972,3,FALSE)</f>
        <v>#N/A</v>
      </c>
      <c r="D390" s="45" t="e">
        <f>VLOOKUP($A390,EVID_OSEVU!$A$1:$M$4972,4,FALSE)</f>
        <v>#N/A</v>
      </c>
      <c r="E390" s="45" t="e">
        <f>VLOOKUP($A390,EVID_OSEVU!$A$1:$M$4972,7,FALSE)</f>
        <v>#N/A</v>
      </c>
      <c r="F390" s="45" t="e">
        <f>VLOOKUP($A390,EVID_OSEVU!$A$1:$M$4972,8,FALSE)</f>
        <v>#N/A</v>
      </c>
      <c r="G390" s="45" t="e">
        <f>VLOOKUP($A390,EVID_OSEVU!$A$1:$M$4972,11,FALSE)</f>
        <v>#N/A</v>
      </c>
      <c r="H390" s="35"/>
      <c r="I390" s="48"/>
      <c r="J390" s="33" t="e">
        <f>VLOOKUP($A390,EVID_OSEVU!$A$1:$M$4972,11,FALSE)</f>
        <v>#N/A</v>
      </c>
      <c r="K390" s="39"/>
      <c r="L390" s="49"/>
      <c r="M390" s="89" t="e">
        <f t="shared" si="6"/>
        <v>#N/A</v>
      </c>
      <c r="N390" s="50"/>
      <c r="O390" s="37" t="e">
        <f>VLOOKUP(EVID_HNOJENI!N390,HNOJIVA_ALL!$A$2:$Z$3303,4,FALSE)</f>
        <v>#N/A</v>
      </c>
      <c r="P390" s="51" t="e">
        <f>ROUND(VLOOKUP(EVID_HNOJENI!N390,HNOJIVA_ALL!$A$2:$Z$3303,14,FALSE)*K390*IF(L390="t",10,IF(L390="kg",0.01,IF(L390="q",1,IF(L390="l",0.01*VLOOKUP(EVID_HNOJENI!N390,HNOJIVA_ALL!$A$2:$AE$3303,31,FALSE),"CHYBA")))),2)</f>
        <v>#N/A</v>
      </c>
      <c r="Q390" s="51" t="e">
        <f>ROUND(VLOOKUP(EVID_HNOJENI!N390,HNOJIVA_ALL!$A$2:$Z$3303,15,FALSE)*K390*IF(L390="t",10,IF(L390="kg",0.01,IF(L390="q",1,IF(L390="l",0.01*VLOOKUP(EVID_HNOJENI!N390,HNOJIVA_ALL!$A$2:$AE$3303,31,FALSE),"CHYBA")))),2)</f>
        <v>#N/A</v>
      </c>
      <c r="R390" s="51" t="e">
        <f>ROUND(VLOOKUP(EVID_HNOJENI!N390,HNOJIVA_ALL!$A$2:$Z$3303,16,FALSE)*K390*IF(L390="t",10,IF(L390="kg",0.01,IF(L390="q",1,IF(L390="l",0.01*VLOOKUP(EVID_HNOJENI!N390,HNOJIVA_ALL!$A$2:$AE$3303,31,FALSE),"CHYBA")))),2)</f>
        <v>#N/A</v>
      </c>
      <c r="S390" s="51" t="e">
        <f>ROUND(VLOOKUP(EVID_HNOJENI!N390,HNOJIVA_ALL!$A$2:$Z$3303,18,FALSE)*K390*IF(L390="t",10,IF(L390="kg",0.01,IF(L390="q",1,IF(L390="l",0.01*VLOOKUP(EVID_HNOJENI!N390,HNOJIVA_ALL!$A$2:$AE$3303,31,FALSE),"CHYBA")))),2)</f>
        <v>#N/A</v>
      </c>
      <c r="T390" s="51" t="e">
        <f>ROUND(VLOOKUP(EVID_HNOJENI!N390,HNOJIVA_ALL!$A$2:$Z$3303,17,FALSE)*K390*IF(L390="t",10,IF(L390="kg",0.01,IF(L390="q",1,IF(L390="l",0.01*VLOOKUP(EVID_HNOJENI!N390,HNOJIVA_ALL!$A$2:$AE$3303,31,FALSE),"CHYBA")))),2)</f>
        <v>#N/A</v>
      </c>
      <c r="U390" s="51" t="e">
        <f>ROUND(VLOOKUP(EVID_HNOJENI!N390,HNOJIVA_ALL!$A$2:$Z$3303,20,FALSE)*K390*IF(L390="t",10,IF(L390="kg",0.01,IF(L390="q",1,IF(L390="l",0.01*VLOOKUP(EVID_HNOJENI!N390,HNOJIVA_ALL!$A$2:$AE$3303,31,FALSE),"CHYBA")))),2)</f>
        <v>#N/A</v>
      </c>
    </row>
    <row r="391" spans="1:21" x14ac:dyDescent="0.2">
      <c r="A391" s="32"/>
      <c r="B391" s="45" t="e">
        <f>VLOOKUP($A391,EVID_OSEVU!$A$1:$M$4972,2,FALSE)</f>
        <v>#N/A</v>
      </c>
      <c r="C391" s="45" t="e">
        <f>VLOOKUP($A391,EVID_OSEVU!$A$1:$M$4972,3,FALSE)</f>
        <v>#N/A</v>
      </c>
      <c r="D391" s="45" t="e">
        <f>VLOOKUP($A391,EVID_OSEVU!$A$1:$M$4972,4,FALSE)</f>
        <v>#N/A</v>
      </c>
      <c r="E391" s="45" t="e">
        <f>VLOOKUP($A391,EVID_OSEVU!$A$1:$M$4972,7,FALSE)</f>
        <v>#N/A</v>
      </c>
      <c r="F391" s="45" t="e">
        <f>VLOOKUP($A391,EVID_OSEVU!$A$1:$M$4972,8,FALSE)</f>
        <v>#N/A</v>
      </c>
      <c r="G391" s="45" t="e">
        <f>VLOOKUP($A391,EVID_OSEVU!$A$1:$M$4972,11,FALSE)</f>
        <v>#N/A</v>
      </c>
      <c r="H391" s="35"/>
      <c r="I391" s="48"/>
      <c r="J391" s="33" t="e">
        <f>VLOOKUP($A391,EVID_OSEVU!$A$1:$M$4972,11,FALSE)</f>
        <v>#N/A</v>
      </c>
      <c r="K391" s="39"/>
      <c r="L391" s="49"/>
      <c r="M391" s="89" t="e">
        <f t="shared" si="6"/>
        <v>#N/A</v>
      </c>
      <c r="N391" s="50"/>
      <c r="O391" s="37" t="e">
        <f>VLOOKUP(EVID_HNOJENI!N391,HNOJIVA_ALL!$A$2:$Z$3303,4,FALSE)</f>
        <v>#N/A</v>
      </c>
      <c r="P391" s="51" t="e">
        <f>ROUND(VLOOKUP(EVID_HNOJENI!N391,HNOJIVA_ALL!$A$2:$Z$3303,14,FALSE)*K391*IF(L391="t",10,IF(L391="kg",0.01,IF(L391="q",1,IF(L391="l",0.01*VLOOKUP(EVID_HNOJENI!N391,HNOJIVA_ALL!$A$2:$AE$3303,31,FALSE),"CHYBA")))),2)</f>
        <v>#N/A</v>
      </c>
      <c r="Q391" s="51" t="e">
        <f>ROUND(VLOOKUP(EVID_HNOJENI!N391,HNOJIVA_ALL!$A$2:$Z$3303,15,FALSE)*K391*IF(L391="t",10,IF(L391="kg",0.01,IF(L391="q",1,IF(L391="l",0.01*VLOOKUP(EVID_HNOJENI!N391,HNOJIVA_ALL!$A$2:$AE$3303,31,FALSE),"CHYBA")))),2)</f>
        <v>#N/A</v>
      </c>
      <c r="R391" s="51" t="e">
        <f>ROUND(VLOOKUP(EVID_HNOJENI!N391,HNOJIVA_ALL!$A$2:$Z$3303,16,FALSE)*K391*IF(L391="t",10,IF(L391="kg",0.01,IF(L391="q",1,IF(L391="l",0.01*VLOOKUP(EVID_HNOJENI!N391,HNOJIVA_ALL!$A$2:$AE$3303,31,FALSE),"CHYBA")))),2)</f>
        <v>#N/A</v>
      </c>
      <c r="S391" s="51" t="e">
        <f>ROUND(VLOOKUP(EVID_HNOJENI!N391,HNOJIVA_ALL!$A$2:$Z$3303,18,FALSE)*K391*IF(L391="t",10,IF(L391="kg",0.01,IF(L391="q",1,IF(L391="l",0.01*VLOOKUP(EVID_HNOJENI!N391,HNOJIVA_ALL!$A$2:$AE$3303,31,FALSE),"CHYBA")))),2)</f>
        <v>#N/A</v>
      </c>
      <c r="T391" s="51" t="e">
        <f>ROUND(VLOOKUP(EVID_HNOJENI!N391,HNOJIVA_ALL!$A$2:$Z$3303,17,FALSE)*K391*IF(L391="t",10,IF(L391="kg",0.01,IF(L391="q",1,IF(L391="l",0.01*VLOOKUP(EVID_HNOJENI!N391,HNOJIVA_ALL!$A$2:$AE$3303,31,FALSE),"CHYBA")))),2)</f>
        <v>#N/A</v>
      </c>
      <c r="U391" s="51" t="e">
        <f>ROUND(VLOOKUP(EVID_HNOJENI!N391,HNOJIVA_ALL!$A$2:$Z$3303,20,FALSE)*K391*IF(L391="t",10,IF(L391="kg",0.01,IF(L391="q",1,IF(L391="l",0.01*VLOOKUP(EVID_HNOJENI!N391,HNOJIVA_ALL!$A$2:$AE$3303,31,FALSE),"CHYBA")))),2)</f>
        <v>#N/A</v>
      </c>
    </row>
    <row r="392" spans="1:21" x14ac:dyDescent="0.2">
      <c r="A392" s="32"/>
      <c r="B392" s="45" t="e">
        <f>VLOOKUP($A392,EVID_OSEVU!$A$1:$M$4972,2,FALSE)</f>
        <v>#N/A</v>
      </c>
      <c r="C392" s="45" t="e">
        <f>VLOOKUP($A392,EVID_OSEVU!$A$1:$M$4972,3,FALSE)</f>
        <v>#N/A</v>
      </c>
      <c r="D392" s="45" t="e">
        <f>VLOOKUP($A392,EVID_OSEVU!$A$1:$M$4972,4,FALSE)</f>
        <v>#N/A</v>
      </c>
      <c r="E392" s="45" t="e">
        <f>VLOOKUP($A392,EVID_OSEVU!$A$1:$M$4972,7,FALSE)</f>
        <v>#N/A</v>
      </c>
      <c r="F392" s="45" t="e">
        <f>VLOOKUP($A392,EVID_OSEVU!$A$1:$M$4972,8,FALSE)</f>
        <v>#N/A</v>
      </c>
      <c r="G392" s="45" t="e">
        <f>VLOOKUP($A392,EVID_OSEVU!$A$1:$M$4972,11,FALSE)</f>
        <v>#N/A</v>
      </c>
      <c r="H392" s="35"/>
      <c r="I392" s="48"/>
      <c r="J392" s="33" t="e">
        <f>VLOOKUP($A392,EVID_OSEVU!$A$1:$M$4972,11,FALSE)</f>
        <v>#N/A</v>
      </c>
      <c r="K392" s="39"/>
      <c r="L392" s="49"/>
      <c r="M392" s="89" t="e">
        <f t="shared" si="6"/>
        <v>#N/A</v>
      </c>
      <c r="N392" s="50"/>
      <c r="O392" s="37" t="e">
        <f>VLOOKUP(EVID_HNOJENI!N392,HNOJIVA_ALL!$A$2:$Z$3303,4,FALSE)</f>
        <v>#N/A</v>
      </c>
      <c r="P392" s="51" t="e">
        <f>ROUND(VLOOKUP(EVID_HNOJENI!N392,HNOJIVA_ALL!$A$2:$Z$3303,14,FALSE)*K392*IF(L392="t",10,IF(L392="kg",0.01,IF(L392="q",1,IF(L392="l",0.01*VLOOKUP(EVID_HNOJENI!N392,HNOJIVA_ALL!$A$2:$AE$3303,31,FALSE),"CHYBA")))),2)</f>
        <v>#N/A</v>
      </c>
      <c r="Q392" s="51" t="e">
        <f>ROUND(VLOOKUP(EVID_HNOJENI!N392,HNOJIVA_ALL!$A$2:$Z$3303,15,FALSE)*K392*IF(L392="t",10,IF(L392="kg",0.01,IF(L392="q",1,IF(L392="l",0.01*VLOOKUP(EVID_HNOJENI!N392,HNOJIVA_ALL!$A$2:$AE$3303,31,FALSE),"CHYBA")))),2)</f>
        <v>#N/A</v>
      </c>
      <c r="R392" s="51" t="e">
        <f>ROUND(VLOOKUP(EVID_HNOJENI!N392,HNOJIVA_ALL!$A$2:$Z$3303,16,FALSE)*K392*IF(L392="t",10,IF(L392="kg",0.01,IF(L392="q",1,IF(L392="l",0.01*VLOOKUP(EVID_HNOJENI!N392,HNOJIVA_ALL!$A$2:$AE$3303,31,FALSE),"CHYBA")))),2)</f>
        <v>#N/A</v>
      </c>
      <c r="S392" s="51" t="e">
        <f>ROUND(VLOOKUP(EVID_HNOJENI!N392,HNOJIVA_ALL!$A$2:$Z$3303,18,FALSE)*K392*IF(L392="t",10,IF(L392="kg",0.01,IF(L392="q",1,IF(L392="l",0.01*VLOOKUP(EVID_HNOJENI!N392,HNOJIVA_ALL!$A$2:$AE$3303,31,FALSE),"CHYBA")))),2)</f>
        <v>#N/A</v>
      </c>
      <c r="T392" s="51" t="e">
        <f>ROUND(VLOOKUP(EVID_HNOJENI!N392,HNOJIVA_ALL!$A$2:$Z$3303,17,FALSE)*K392*IF(L392="t",10,IF(L392="kg",0.01,IF(L392="q",1,IF(L392="l",0.01*VLOOKUP(EVID_HNOJENI!N392,HNOJIVA_ALL!$A$2:$AE$3303,31,FALSE),"CHYBA")))),2)</f>
        <v>#N/A</v>
      </c>
      <c r="U392" s="51" t="e">
        <f>ROUND(VLOOKUP(EVID_HNOJENI!N392,HNOJIVA_ALL!$A$2:$Z$3303,20,FALSE)*K392*IF(L392="t",10,IF(L392="kg",0.01,IF(L392="q",1,IF(L392="l",0.01*VLOOKUP(EVID_HNOJENI!N392,HNOJIVA_ALL!$A$2:$AE$3303,31,FALSE),"CHYBA")))),2)</f>
        <v>#N/A</v>
      </c>
    </row>
    <row r="393" spans="1:21" x14ac:dyDescent="0.2">
      <c r="A393" s="32"/>
      <c r="B393" s="45" t="e">
        <f>VLOOKUP($A393,EVID_OSEVU!$A$1:$M$4972,2,FALSE)</f>
        <v>#N/A</v>
      </c>
      <c r="C393" s="45" t="e">
        <f>VLOOKUP($A393,EVID_OSEVU!$A$1:$M$4972,3,FALSE)</f>
        <v>#N/A</v>
      </c>
      <c r="D393" s="45" t="e">
        <f>VLOOKUP($A393,EVID_OSEVU!$A$1:$M$4972,4,FALSE)</f>
        <v>#N/A</v>
      </c>
      <c r="E393" s="45" t="e">
        <f>VLOOKUP($A393,EVID_OSEVU!$A$1:$M$4972,7,FALSE)</f>
        <v>#N/A</v>
      </c>
      <c r="F393" s="45" t="e">
        <f>VLOOKUP($A393,EVID_OSEVU!$A$1:$M$4972,8,FALSE)</f>
        <v>#N/A</v>
      </c>
      <c r="G393" s="45" t="e">
        <f>VLOOKUP($A393,EVID_OSEVU!$A$1:$M$4972,11,FALSE)</f>
        <v>#N/A</v>
      </c>
      <c r="H393" s="35"/>
      <c r="I393" s="48"/>
      <c r="J393" s="33" t="e">
        <f>VLOOKUP($A393,EVID_OSEVU!$A$1:$M$4972,11,FALSE)</f>
        <v>#N/A</v>
      </c>
      <c r="K393" s="39"/>
      <c r="L393" s="49"/>
      <c r="M393" s="89" t="e">
        <f t="shared" si="6"/>
        <v>#N/A</v>
      </c>
      <c r="N393" s="50"/>
      <c r="O393" s="37" t="e">
        <f>VLOOKUP(EVID_HNOJENI!N393,HNOJIVA_ALL!$A$2:$Z$3303,4,FALSE)</f>
        <v>#N/A</v>
      </c>
      <c r="P393" s="51" t="e">
        <f>ROUND(VLOOKUP(EVID_HNOJENI!N393,HNOJIVA_ALL!$A$2:$Z$3303,14,FALSE)*K393*IF(L393="t",10,IF(L393="kg",0.01,IF(L393="q",1,IF(L393="l",0.01*VLOOKUP(EVID_HNOJENI!N393,HNOJIVA_ALL!$A$2:$AE$3303,31,FALSE),"CHYBA")))),2)</f>
        <v>#N/A</v>
      </c>
      <c r="Q393" s="51" t="e">
        <f>ROUND(VLOOKUP(EVID_HNOJENI!N393,HNOJIVA_ALL!$A$2:$Z$3303,15,FALSE)*K393*IF(L393="t",10,IF(L393="kg",0.01,IF(L393="q",1,IF(L393="l",0.01*VLOOKUP(EVID_HNOJENI!N393,HNOJIVA_ALL!$A$2:$AE$3303,31,FALSE),"CHYBA")))),2)</f>
        <v>#N/A</v>
      </c>
      <c r="R393" s="51" t="e">
        <f>ROUND(VLOOKUP(EVID_HNOJENI!N393,HNOJIVA_ALL!$A$2:$Z$3303,16,FALSE)*K393*IF(L393="t",10,IF(L393="kg",0.01,IF(L393="q",1,IF(L393="l",0.01*VLOOKUP(EVID_HNOJENI!N393,HNOJIVA_ALL!$A$2:$AE$3303,31,FALSE),"CHYBA")))),2)</f>
        <v>#N/A</v>
      </c>
      <c r="S393" s="51" t="e">
        <f>ROUND(VLOOKUP(EVID_HNOJENI!N393,HNOJIVA_ALL!$A$2:$Z$3303,18,FALSE)*K393*IF(L393="t",10,IF(L393="kg",0.01,IF(L393="q",1,IF(L393="l",0.01*VLOOKUP(EVID_HNOJENI!N393,HNOJIVA_ALL!$A$2:$AE$3303,31,FALSE),"CHYBA")))),2)</f>
        <v>#N/A</v>
      </c>
      <c r="T393" s="51" t="e">
        <f>ROUND(VLOOKUP(EVID_HNOJENI!N393,HNOJIVA_ALL!$A$2:$Z$3303,17,FALSE)*K393*IF(L393="t",10,IF(L393="kg",0.01,IF(L393="q",1,IF(L393="l",0.01*VLOOKUP(EVID_HNOJENI!N393,HNOJIVA_ALL!$A$2:$AE$3303,31,FALSE),"CHYBA")))),2)</f>
        <v>#N/A</v>
      </c>
      <c r="U393" s="51" t="e">
        <f>ROUND(VLOOKUP(EVID_HNOJENI!N393,HNOJIVA_ALL!$A$2:$Z$3303,20,FALSE)*K393*IF(L393="t",10,IF(L393="kg",0.01,IF(L393="q",1,IF(L393="l",0.01*VLOOKUP(EVID_HNOJENI!N393,HNOJIVA_ALL!$A$2:$AE$3303,31,FALSE),"CHYBA")))),2)</f>
        <v>#N/A</v>
      </c>
    </row>
    <row r="394" spans="1:21" x14ac:dyDescent="0.2">
      <c r="A394" s="32"/>
      <c r="B394" s="45" t="e">
        <f>VLOOKUP($A394,EVID_OSEVU!$A$1:$M$4972,2,FALSE)</f>
        <v>#N/A</v>
      </c>
      <c r="C394" s="45" t="e">
        <f>VLOOKUP($A394,EVID_OSEVU!$A$1:$M$4972,3,FALSE)</f>
        <v>#N/A</v>
      </c>
      <c r="D394" s="45" t="e">
        <f>VLOOKUP($A394,EVID_OSEVU!$A$1:$M$4972,4,FALSE)</f>
        <v>#N/A</v>
      </c>
      <c r="E394" s="45" t="e">
        <f>VLOOKUP($A394,EVID_OSEVU!$A$1:$M$4972,7,FALSE)</f>
        <v>#N/A</v>
      </c>
      <c r="F394" s="45" t="e">
        <f>VLOOKUP($A394,EVID_OSEVU!$A$1:$M$4972,8,FALSE)</f>
        <v>#N/A</v>
      </c>
      <c r="G394" s="45" t="e">
        <f>VLOOKUP($A394,EVID_OSEVU!$A$1:$M$4972,11,FALSE)</f>
        <v>#N/A</v>
      </c>
      <c r="H394" s="35"/>
      <c r="I394" s="48"/>
      <c r="J394" s="33" t="e">
        <f>VLOOKUP($A394,EVID_OSEVU!$A$1:$M$4972,11,FALSE)</f>
        <v>#N/A</v>
      </c>
      <c r="K394" s="39"/>
      <c r="L394" s="49"/>
      <c r="M394" s="89" t="e">
        <f t="shared" si="6"/>
        <v>#N/A</v>
      </c>
      <c r="N394" s="50"/>
      <c r="O394" s="37" t="e">
        <f>VLOOKUP(EVID_HNOJENI!N394,HNOJIVA_ALL!$A$2:$Z$3303,4,FALSE)</f>
        <v>#N/A</v>
      </c>
      <c r="P394" s="51" t="e">
        <f>ROUND(VLOOKUP(EVID_HNOJENI!N394,HNOJIVA_ALL!$A$2:$Z$3303,14,FALSE)*K394*IF(L394="t",10,IF(L394="kg",0.01,IF(L394="q",1,IF(L394="l",0.01*VLOOKUP(EVID_HNOJENI!N394,HNOJIVA_ALL!$A$2:$AE$3303,31,FALSE),"CHYBA")))),2)</f>
        <v>#N/A</v>
      </c>
      <c r="Q394" s="51" t="e">
        <f>ROUND(VLOOKUP(EVID_HNOJENI!N394,HNOJIVA_ALL!$A$2:$Z$3303,15,FALSE)*K394*IF(L394="t",10,IF(L394="kg",0.01,IF(L394="q",1,IF(L394="l",0.01*VLOOKUP(EVID_HNOJENI!N394,HNOJIVA_ALL!$A$2:$AE$3303,31,FALSE),"CHYBA")))),2)</f>
        <v>#N/A</v>
      </c>
      <c r="R394" s="51" t="e">
        <f>ROUND(VLOOKUP(EVID_HNOJENI!N394,HNOJIVA_ALL!$A$2:$Z$3303,16,FALSE)*K394*IF(L394="t",10,IF(L394="kg",0.01,IF(L394="q",1,IF(L394="l",0.01*VLOOKUP(EVID_HNOJENI!N394,HNOJIVA_ALL!$A$2:$AE$3303,31,FALSE),"CHYBA")))),2)</f>
        <v>#N/A</v>
      </c>
      <c r="S394" s="51" t="e">
        <f>ROUND(VLOOKUP(EVID_HNOJENI!N394,HNOJIVA_ALL!$A$2:$Z$3303,18,FALSE)*K394*IF(L394="t",10,IF(L394="kg",0.01,IF(L394="q",1,IF(L394="l",0.01*VLOOKUP(EVID_HNOJENI!N394,HNOJIVA_ALL!$A$2:$AE$3303,31,FALSE),"CHYBA")))),2)</f>
        <v>#N/A</v>
      </c>
      <c r="T394" s="51" t="e">
        <f>ROUND(VLOOKUP(EVID_HNOJENI!N394,HNOJIVA_ALL!$A$2:$Z$3303,17,FALSE)*K394*IF(L394="t",10,IF(L394="kg",0.01,IF(L394="q",1,IF(L394="l",0.01*VLOOKUP(EVID_HNOJENI!N394,HNOJIVA_ALL!$A$2:$AE$3303,31,FALSE),"CHYBA")))),2)</f>
        <v>#N/A</v>
      </c>
      <c r="U394" s="51" t="e">
        <f>ROUND(VLOOKUP(EVID_HNOJENI!N394,HNOJIVA_ALL!$A$2:$Z$3303,20,FALSE)*K394*IF(L394="t",10,IF(L394="kg",0.01,IF(L394="q",1,IF(L394="l",0.01*VLOOKUP(EVID_HNOJENI!N394,HNOJIVA_ALL!$A$2:$AE$3303,31,FALSE),"CHYBA")))),2)</f>
        <v>#N/A</v>
      </c>
    </row>
    <row r="395" spans="1:21" x14ac:dyDescent="0.2">
      <c r="A395" s="32"/>
      <c r="B395" s="45" t="e">
        <f>VLOOKUP($A395,EVID_OSEVU!$A$1:$M$4972,2,FALSE)</f>
        <v>#N/A</v>
      </c>
      <c r="C395" s="45" t="e">
        <f>VLOOKUP($A395,EVID_OSEVU!$A$1:$M$4972,3,FALSE)</f>
        <v>#N/A</v>
      </c>
      <c r="D395" s="45" t="e">
        <f>VLOOKUP($A395,EVID_OSEVU!$A$1:$M$4972,4,FALSE)</f>
        <v>#N/A</v>
      </c>
      <c r="E395" s="45" t="e">
        <f>VLOOKUP($A395,EVID_OSEVU!$A$1:$M$4972,7,FALSE)</f>
        <v>#N/A</v>
      </c>
      <c r="F395" s="45" t="e">
        <f>VLOOKUP($A395,EVID_OSEVU!$A$1:$M$4972,8,FALSE)</f>
        <v>#N/A</v>
      </c>
      <c r="G395" s="45" t="e">
        <f>VLOOKUP($A395,EVID_OSEVU!$A$1:$M$4972,11,FALSE)</f>
        <v>#N/A</v>
      </c>
      <c r="H395" s="35"/>
      <c r="I395" s="48"/>
      <c r="J395" s="33" t="e">
        <f>VLOOKUP($A395,EVID_OSEVU!$A$1:$M$4972,11,FALSE)</f>
        <v>#N/A</v>
      </c>
      <c r="K395" s="39"/>
      <c r="L395" s="49"/>
      <c r="M395" s="89" t="e">
        <f t="shared" si="6"/>
        <v>#N/A</v>
      </c>
      <c r="N395" s="50"/>
      <c r="O395" s="37" t="e">
        <f>VLOOKUP(EVID_HNOJENI!N395,HNOJIVA_ALL!$A$2:$Z$3303,4,FALSE)</f>
        <v>#N/A</v>
      </c>
      <c r="P395" s="51" t="e">
        <f>ROUND(VLOOKUP(EVID_HNOJENI!N395,HNOJIVA_ALL!$A$2:$Z$3303,14,FALSE)*K395*IF(L395="t",10,IF(L395="kg",0.01,IF(L395="q",1,IF(L395="l",0.01*VLOOKUP(EVID_HNOJENI!N395,HNOJIVA_ALL!$A$2:$AE$3303,31,FALSE),"CHYBA")))),2)</f>
        <v>#N/A</v>
      </c>
      <c r="Q395" s="51" t="e">
        <f>ROUND(VLOOKUP(EVID_HNOJENI!N395,HNOJIVA_ALL!$A$2:$Z$3303,15,FALSE)*K395*IF(L395="t",10,IF(L395="kg",0.01,IF(L395="q",1,IF(L395="l",0.01*VLOOKUP(EVID_HNOJENI!N395,HNOJIVA_ALL!$A$2:$AE$3303,31,FALSE),"CHYBA")))),2)</f>
        <v>#N/A</v>
      </c>
      <c r="R395" s="51" t="e">
        <f>ROUND(VLOOKUP(EVID_HNOJENI!N395,HNOJIVA_ALL!$A$2:$Z$3303,16,FALSE)*K395*IF(L395="t",10,IF(L395="kg",0.01,IF(L395="q",1,IF(L395="l",0.01*VLOOKUP(EVID_HNOJENI!N395,HNOJIVA_ALL!$A$2:$AE$3303,31,FALSE),"CHYBA")))),2)</f>
        <v>#N/A</v>
      </c>
      <c r="S395" s="51" t="e">
        <f>ROUND(VLOOKUP(EVID_HNOJENI!N395,HNOJIVA_ALL!$A$2:$Z$3303,18,FALSE)*K395*IF(L395="t",10,IF(L395="kg",0.01,IF(L395="q",1,IF(L395="l",0.01*VLOOKUP(EVID_HNOJENI!N395,HNOJIVA_ALL!$A$2:$AE$3303,31,FALSE),"CHYBA")))),2)</f>
        <v>#N/A</v>
      </c>
      <c r="T395" s="51" t="e">
        <f>ROUND(VLOOKUP(EVID_HNOJENI!N395,HNOJIVA_ALL!$A$2:$Z$3303,17,FALSE)*K395*IF(L395="t",10,IF(L395="kg",0.01,IF(L395="q",1,IF(L395="l",0.01*VLOOKUP(EVID_HNOJENI!N395,HNOJIVA_ALL!$A$2:$AE$3303,31,FALSE),"CHYBA")))),2)</f>
        <v>#N/A</v>
      </c>
      <c r="U395" s="51" t="e">
        <f>ROUND(VLOOKUP(EVID_HNOJENI!N395,HNOJIVA_ALL!$A$2:$Z$3303,20,FALSE)*K395*IF(L395="t",10,IF(L395="kg",0.01,IF(L395="q",1,IF(L395="l",0.01*VLOOKUP(EVID_HNOJENI!N395,HNOJIVA_ALL!$A$2:$AE$3303,31,FALSE),"CHYBA")))),2)</f>
        <v>#N/A</v>
      </c>
    </row>
    <row r="396" spans="1:21" x14ac:dyDescent="0.2">
      <c r="A396" s="32"/>
      <c r="B396" s="45" t="e">
        <f>VLOOKUP($A396,EVID_OSEVU!$A$1:$M$4972,2,FALSE)</f>
        <v>#N/A</v>
      </c>
      <c r="C396" s="45" t="e">
        <f>VLOOKUP($A396,EVID_OSEVU!$A$1:$M$4972,3,FALSE)</f>
        <v>#N/A</v>
      </c>
      <c r="D396" s="45" t="e">
        <f>VLOOKUP($A396,EVID_OSEVU!$A$1:$M$4972,4,FALSE)</f>
        <v>#N/A</v>
      </c>
      <c r="E396" s="45" t="e">
        <f>VLOOKUP($A396,EVID_OSEVU!$A$1:$M$4972,7,FALSE)</f>
        <v>#N/A</v>
      </c>
      <c r="F396" s="45" t="e">
        <f>VLOOKUP($A396,EVID_OSEVU!$A$1:$M$4972,8,FALSE)</f>
        <v>#N/A</v>
      </c>
      <c r="G396" s="45" t="e">
        <f>VLOOKUP($A396,EVID_OSEVU!$A$1:$M$4972,11,FALSE)</f>
        <v>#N/A</v>
      </c>
      <c r="H396" s="35"/>
      <c r="I396" s="48"/>
      <c r="J396" s="33" t="e">
        <f>VLOOKUP($A396,EVID_OSEVU!$A$1:$M$4972,11,FALSE)</f>
        <v>#N/A</v>
      </c>
      <c r="K396" s="39"/>
      <c r="L396" s="49"/>
      <c r="M396" s="89" t="e">
        <f t="shared" si="6"/>
        <v>#N/A</v>
      </c>
      <c r="N396" s="50"/>
      <c r="O396" s="37" t="e">
        <f>VLOOKUP(EVID_HNOJENI!N396,HNOJIVA_ALL!$A$2:$Z$3303,4,FALSE)</f>
        <v>#N/A</v>
      </c>
      <c r="P396" s="51" t="e">
        <f>ROUND(VLOOKUP(EVID_HNOJENI!N396,HNOJIVA_ALL!$A$2:$Z$3303,14,FALSE)*K396*IF(L396="t",10,IF(L396="kg",0.01,IF(L396="q",1,IF(L396="l",0.01*VLOOKUP(EVID_HNOJENI!N396,HNOJIVA_ALL!$A$2:$AE$3303,31,FALSE),"CHYBA")))),2)</f>
        <v>#N/A</v>
      </c>
      <c r="Q396" s="51" t="e">
        <f>ROUND(VLOOKUP(EVID_HNOJENI!N396,HNOJIVA_ALL!$A$2:$Z$3303,15,FALSE)*K396*IF(L396="t",10,IF(L396="kg",0.01,IF(L396="q",1,IF(L396="l",0.01*VLOOKUP(EVID_HNOJENI!N396,HNOJIVA_ALL!$A$2:$AE$3303,31,FALSE),"CHYBA")))),2)</f>
        <v>#N/A</v>
      </c>
      <c r="R396" s="51" t="e">
        <f>ROUND(VLOOKUP(EVID_HNOJENI!N396,HNOJIVA_ALL!$A$2:$Z$3303,16,FALSE)*K396*IF(L396="t",10,IF(L396="kg",0.01,IF(L396="q",1,IF(L396="l",0.01*VLOOKUP(EVID_HNOJENI!N396,HNOJIVA_ALL!$A$2:$AE$3303,31,FALSE),"CHYBA")))),2)</f>
        <v>#N/A</v>
      </c>
      <c r="S396" s="51" t="e">
        <f>ROUND(VLOOKUP(EVID_HNOJENI!N396,HNOJIVA_ALL!$A$2:$Z$3303,18,FALSE)*K396*IF(L396="t",10,IF(L396="kg",0.01,IF(L396="q",1,IF(L396="l",0.01*VLOOKUP(EVID_HNOJENI!N396,HNOJIVA_ALL!$A$2:$AE$3303,31,FALSE),"CHYBA")))),2)</f>
        <v>#N/A</v>
      </c>
      <c r="T396" s="51" t="e">
        <f>ROUND(VLOOKUP(EVID_HNOJENI!N396,HNOJIVA_ALL!$A$2:$Z$3303,17,FALSE)*K396*IF(L396="t",10,IF(L396="kg",0.01,IF(L396="q",1,IF(L396="l",0.01*VLOOKUP(EVID_HNOJENI!N396,HNOJIVA_ALL!$A$2:$AE$3303,31,FALSE),"CHYBA")))),2)</f>
        <v>#N/A</v>
      </c>
      <c r="U396" s="51" t="e">
        <f>ROUND(VLOOKUP(EVID_HNOJENI!N396,HNOJIVA_ALL!$A$2:$Z$3303,20,FALSE)*K396*IF(L396="t",10,IF(L396="kg",0.01,IF(L396="q",1,IF(L396="l",0.01*VLOOKUP(EVID_HNOJENI!N396,HNOJIVA_ALL!$A$2:$AE$3303,31,FALSE),"CHYBA")))),2)</f>
        <v>#N/A</v>
      </c>
    </row>
    <row r="397" spans="1:21" x14ac:dyDescent="0.2">
      <c r="A397" s="32"/>
      <c r="B397" s="45" t="e">
        <f>VLOOKUP($A397,EVID_OSEVU!$A$1:$M$4972,2,FALSE)</f>
        <v>#N/A</v>
      </c>
      <c r="C397" s="45" t="e">
        <f>VLOOKUP($A397,EVID_OSEVU!$A$1:$M$4972,3,FALSE)</f>
        <v>#N/A</v>
      </c>
      <c r="D397" s="45" t="e">
        <f>VLOOKUP($A397,EVID_OSEVU!$A$1:$M$4972,4,FALSE)</f>
        <v>#N/A</v>
      </c>
      <c r="E397" s="45" t="e">
        <f>VLOOKUP($A397,EVID_OSEVU!$A$1:$M$4972,7,FALSE)</f>
        <v>#N/A</v>
      </c>
      <c r="F397" s="45" t="e">
        <f>VLOOKUP($A397,EVID_OSEVU!$A$1:$M$4972,8,FALSE)</f>
        <v>#N/A</v>
      </c>
      <c r="G397" s="45" t="e">
        <f>VLOOKUP($A397,EVID_OSEVU!$A$1:$M$4972,11,FALSE)</f>
        <v>#N/A</v>
      </c>
      <c r="H397" s="35"/>
      <c r="I397" s="48"/>
      <c r="J397" s="33" t="e">
        <f>VLOOKUP($A397,EVID_OSEVU!$A$1:$M$4972,11,FALSE)</f>
        <v>#N/A</v>
      </c>
      <c r="K397" s="39"/>
      <c r="L397" s="49"/>
      <c r="M397" s="89" t="e">
        <f t="shared" si="6"/>
        <v>#N/A</v>
      </c>
      <c r="N397" s="50"/>
      <c r="O397" s="37" t="e">
        <f>VLOOKUP(EVID_HNOJENI!N397,HNOJIVA_ALL!$A$2:$Z$3303,4,FALSE)</f>
        <v>#N/A</v>
      </c>
      <c r="P397" s="51" t="e">
        <f>ROUND(VLOOKUP(EVID_HNOJENI!N397,HNOJIVA_ALL!$A$2:$Z$3303,14,FALSE)*K397*IF(L397="t",10,IF(L397="kg",0.01,IF(L397="q",1,IF(L397="l",0.01*VLOOKUP(EVID_HNOJENI!N397,HNOJIVA_ALL!$A$2:$AE$3303,31,FALSE),"CHYBA")))),2)</f>
        <v>#N/A</v>
      </c>
      <c r="Q397" s="51" t="e">
        <f>ROUND(VLOOKUP(EVID_HNOJENI!N397,HNOJIVA_ALL!$A$2:$Z$3303,15,FALSE)*K397*IF(L397="t",10,IF(L397="kg",0.01,IF(L397="q",1,IF(L397="l",0.01*VLOOKUP(EVID_HNOJENI!N397,HNOJIVA_ALL!$A$2:$AE$3303,31,FALSE),"CHYBA")))),2)</f>
        <v>#N/A</v>
      </c>
      <c r="R397" s="51" t="e">
        <f>ROUND(VLOOKUP(EVID_HNOJENI!N397,HNOJIVA_ALL!$A$2:$Z$3303,16,FALSE)*K397*IF(L397="t",10,IF(L397="kg",0.01,IF(L397="q",1,IF(L397="l",0.01*VLOOKUP(EVID_HNOJENI!N397,HNOJIVA_ALL!$A$2:$AE$3303,31,FALSE),"CHYBA")))),2)</f>
        <v>#N/A</v>
      </c>
      <c r="S397" s="51" t="e">
        <f>ROUND(VLOOKUP(EVID_HNOJENI!N397,HNOJIVA_ALL!$A$2:$Z$3303,18,FALSE)*K397*IF(L397="t",10,IF(L397="kg",0.01,IF(L397="q",1,IF(L397="l",0.01*VLOOKUP(EVID_HNOJENI!N397,HNOJIVA_ALL!$A$2:$AE$3303,31,FALSE),"CHYBA")))),2)</f>
        <v>#N/A</v>
      </c>
      <c r="T397" s="51" t="e">
        <f>ROUND(VLOOKUP(EVID_HNOJENI!N397,HNOJIVA_ALL!$A$2:$Z$3303,17,FALSE)*K397*IF(L397="t",10,IF(L397="kg",0.01,IF(L397="q",1,IF(L397="l",0.01*VLOOKUP(EVID_HNOJENI!N397,HNOJIVA_ALL!$A$2:$AE$3303,31,FALSE),"CHYBA")))),2)</f>
        <v>#N/A</v>
      </c>
      <c r="U397" s="51" t="e">
        <f>ROUND(VLOOKUP(EVID_HNOJENI!N397,HNOJIVA_ALL!$A$2:$Z$3303,20,FALSE)*K397*IF(L397="t",10,IF(L397="kg",0.01,IF(L397="q",1,IF(L397="l",0.01*VLOOKUP(EVID_HNOJENI!N397,HNOJIVA_ALL!$A$2:$AE$3303,31,FALSE),"CHYBA")))),2)</f>
        <v>#N/A</v>
      </c>
    </row>
    <row r="398" spans="1:21" x14ac:dyDescent="0.2">
      <c r="A398" s="32"/>
      <c r="B398" s="45" t="e">
        <f>VLOOKUP($A398,EVID_OSEVU!$A$1:$M$4972,2,FALSE)</f>
        <v>#N/A</v>
      </c>
      <c r="C398" s="45" t="e">
        <f>VLOOKUP($A398,EVID_OSEVU!$A$1:$M$4972,3,FALSE)</f>
        <v>#N/A</v>
      </c>
      <c r="D398" s="45" t="e">
        <f>VLOOKUP($A398,EVID_OSEVU!$A$1:$M$4972,4,FALSE)</f>
        <v>#N/A</v>
      </c>
      <c r="E398" s="45" t="e">
        <f>VLOOKUP($A398,EVID_OSEVU!$A$1:$M$4972,7,FALSE)</f>
        <v>#N/A</v>
      </c>
      <c r="F398" s="45" t="e">
        <f>VLOOKUP($A398,EVID_OSEVU!$A$1:$M$4972,8,FALSE)</f>
        <v>#N/A</v>
      </c>
      <c r="G398" s="45" t="e">
        <f>VLOOKUP($A398,EVID_OSEVU!$A$1:$M$4972,11,FALSE)</f>
        <v>#N/A</v>
      </c>
      <c r="H398" s="35"/>
      <c r="I398" s="48"/>
      <c r="J398" s="33" t="e">
        <f>VLOOKUP($A398,EVID_OSEVU!$A$1:$M$4972,11,FALSE)</f>
        <v>#N/A</v>
      </c>
      <c r="K398" s="39"/>
      <c r="L398" s="49"/>
      <c r="M398" s="89" t="e">
        <f t="shared" si="6"/>
        <v>#N/A</v>
      </c>
      <c r="N398" s="50"/>
      <c r="O398" s="37" t="e">
        <f>VLOOKUP(EVID_HNOJENI!N398,HNOJIVA_ALL!$A$2:$Z$3303,4,FALSE)</f>
        <v>#N/A</v>
      </c>
      <c r="P398" s="51" t="e">
        <f>ROUND(VLOOKUP(EVID_HNOJENI!N398,HNOJIVA_ALL!$A$2:$Z$3303,14,FALSE)*K398*IF(L398="t",10,IF(L398="kg",0.01,IF(L398="q",1,IF(L398="l",0.01*VLOOKUP(EVID_HNOJENI!N398,HNOJIVA_ALL!$A$2:$AE$3303,31,FALSE),"CHYBA")))),2)</f>
        <v>#N/A</v>
      </c>
      <c r="Q398" s="51" t="e">
        <f>ROUND(VLOOKUP(EVID_HNOJENI!N398,HNOJIVA_ALL!$A$2:$Z$3303,15,FALSE)*K398*IF(L398="t",10,IF(L398="kg",0.01,IF(L398="q",1,IF(L398="l",0.01*VLOOKUP(EVID_HNOJENI!N398,HNOJIVA_ALL!$A$2:$AE$3303,31,FALSE),"CHYBA")))),2)</f>
        <v>#N/A</v>
      </c>
      <c r="R398" s="51" t="e">
        <f>ROUND(VLOOKUP(EVID_HNOJENI!N398,HNOJIVA_ALL!$A$2:$Z$3303,16,FALSE)*K398*IF(L398="t",10,IF(L398="kg",0.01,IF(L398="q",1,IF(L398="l",0.01*VLOOKUP(EVID_HNOJENI!N398,HNOJIVA_ALL!$A$2:$AE$3303,31,FALSE),"CHYBA")))),2)</f>
        <v>#N/A</v>
      </c>
      <c r="S398" s="51" t="e">
        <f>ROUND(VLOOKUP(EVID_HNOJENI!N398,HNOJIVA_ALL!$A$2:$Z$3303,18,FALSE)*K398*IF(L398="t",10,IF(L398="kg",0.01,IF(L398="q",1,IF(L398="l",0.01*VLOOKUP(EVID_HNOJENI!N398,HNOJIVA_ALL!$A$2:$AE$3303,31,FALSE),"CHYBA")))),2)</f>
        <v>#N/A</v>
      </c>
      <c r="T398" s="51" t="e">
        <f>ROUND(VLOOKUP(EVID_HNOJENI!N398,HNOJIVA_ALL!$A$2:$Z$3303,17,FALSE)*K398*IF(L398="t",10,IF(L398="kg",0.01,IF(L398="q",1,IF(L398="l",0.01*VLOOKUP(EVID_HNOJENI!N398,HNOJIVA_ALL!$A$2:$AE$3303,31,FALSE),"CHYBA")))),2)</f>
        <v>#N/A</v>
      </c>
      <c r="U398" s="51" t="e">
        <f>ROUND(VLOOKUP(EVID_HNOJENI!N398,HNOJIVA_ALL!$A$2:$Z$3303,20,FALSE)*K398*IF(L398="t",10,IF(L398="kg",0.01,IF(L398="q",1,IF(L398="l",0.01*VLOOKUP(EVID_HNOJENI!N398,HNOJIVA_ALL!$A$2:$AE$3303,31,FALSE),"CHYBA")))),2)</f>
        <v>#N/A</v>
      </c>
    </row>
    <row r="399" spans="1:21" x14ac:dyDescent="0.2">
      <c r="A399" s="32"/>
      <c r="B399" s="45" t="e">
        <f>VLOOKUP($A399,EVID_OSEVU!$A$1:$M$4972,2,FALSE)</f>
        <v>#N/A</v>
      </c>
      <c r="C399" s="45" t="e">
        <f>VLOOKUP($A399,EVID_OSEVU!$A$1:$M$4972,3,FALSE)</f>
        <v>#N/A</v>
      </c>
      <c r="D399" s="45" t="e">
        <f>VLOOKUP($A399,EVID_OSEVU!$A$1:$M$4972,4,FALSE)</f>
        <v>#N/A</v>
      </c>
      <c r="E399" s="45" t="e">
        <f>VLOOKUP($A399,EVID_OSEVU!$A$1:$M$4972,7,FALSE)</f>
        <v>#N/A</v>
      </c>
      <c r="F399" s="45" t="e">
        <f>VLOOKUP($A399,EVID_OSEVU!$A$1:$M$4972,8,FALSE)</f>
        <v>#N/A</v>
      </c>
      <c r="G399" s="45" t="e">
        <f>VLOOKUP($A399,EVID_OSEVU!$A$1:$M$4972,11,FALSE)</f>
        <v>#N/A</v>
      </c>
      <c r="H399" s="35"/>
      <c r="I399" s="48"/>
      <c r="J399" s="33" t="e">
        <f>VLOOKUP($A399,EVID_OSEVU!$A$1:$M$4972,11,FALSE)</f>
        <v>#N/A</v>
      </c>
      <c r="K399" s="39"/>
      <c r="L399" s="49"/>
      <c r="M399" s="89" t="e">
        <f t="shared" si="6"/>
        <v>#N/A</v>
      </c>
      <c r="N399" s="50"/>
      <c r="O399" s="37" t="e">
        <f>VLOOKUP(EVID_HNOJENI!N399,HNOJIVA_ALL!$A$2:$Z$3303,4,FALSE)</f>
        <v>#N/A</v>
      </c>
      <c r="P399" s="51" t="e">
        <f>ROUND(VLOOKUP(EVID_HNOJENI!N399,HNOJIVA_ALL!$A$2:$Z$3303,14,FALSE)*K399*IF(L399="t",10,IF(L399="kg",0.01,IF(L399="q",1,IF(L399="l",0.01*VLOOKUP(EVID_HNOJENI!N399,HNOJIVA_ALL!$A$2:$AE$3303,31,FALSE),"CHYBA")))),2)</f>
        <v>#N/A</v>
      </c>
      <c r="Q399" s="51" t="e">
        <f>ROUND(VLOOKUP(EVID_HNOJENI!N399,HNOJIVA_ALL!$A$2:$Z$3303,15,FALSE)*K399*IF(L399="t",10,IF(L399="kg",0.01,IF(L399="q",1,IF(L399="l",0.01*VLOOKUP(EVID_HNOJENI!N399,HNOJIVA_ALL!$A$2:$AE$3303,31,FALSE),"CHYBA")))),2)</f>
        <v>#N/A</v>
      </c>
      <c r="R399" s="51" t="e">
        <f>ROUND(VLOOKUP(EVID_HNOJENI!N399,HNOJIVA_ALL!$A$2:$Z$3303,16,FALSE)*K399*IF(L399="t",10,IF(L399="kg",0.01,IF(L399="q",1,IF(L399="l",0.01*VLOOKUP(EVID_HNOJENI!N399,HNOJIVA_ALL!$A$2:$AE$3303,31,FALSE),"CHYBA")))),2)</f>
        <v>#N/A</v>
      </c>
      <c r="S399" s="51" t="e">
        <f>ROUND(VLOOKUP(EVID_HNOJENI!N399,HNOJIVA_ALL!$A$2:$Z$3303,18,FALSE)*K399*IF(L399="t",10,IF(L399="kg",0.01,IF(L399="q",1,IF(L399="l",0.01*VLOOKUP(EVID_HNOJENI!N399,HNOJIVA_ALL!$A$2:$AE$3303,31,FALSE),"CHYBA")))),2)</f>
        <v>#N/A</v>
      </c>
      <c r="T399" s="51" t="e">
        <f>ROUND(VLOOKUP(EVID_HNOJENI!N399,HNOJIVA_ALL!$A$2:$Z$3303,17,FALSE)*K399*IF(L399="t",10,IF(L399="kg",0.01,IF(L399="q",1,IF(L399="l",0.01*VLOOKUP(EVID_HNOJENI!N399,HNOJIVA_ALL!$A$2:$AE$3303,31,FALSE),"CHYBA")))),2)</f>
        <v>#N/A</v>
      </c>
      <c r="U399" s="51" t="e">
        <f>ROUND(VLOOKUP(EVID_HNOJENI!N399,HNOJIVA_ALL!$A$2:$Z$3303,20,FALSE)*K399*IF(L399="t",10,IF(L399="kg",0.01,IF(L399="q",1,IF(L399="l",0.01*VLOOKUP(EVID_HNOJENI!N399,HNOJIVA_ALL!$A$2:$AE$3303,31,FALSE),"CHYBA")))),2)</f>
        <v>#N/A</v>
      </c>
    </row>
    <row r="400" spans="1:21" x14ac:dyDescent="0.2">
      <c r="A400" s="32"/>
      <c r="B400" s="45" t="e">
        <f>VLOOKUP($A400,EVID_OSEVU!$A$1:$M$4972,2,FALSE)</f>
        <v>#N/A</v>
      </c>
      <c r="C400" s="45" t="e">
        <f>VLOOKUP($A400,EVID_OSEVU!$A$1:$M$4972,3,FALSE)</f>
        <v>#N/A</v>
      </c>
      <c r="D400" s="45" t="e">
        <f>VLOOKUP($A400,EVID_OSEVU!$A$1:$M$4972,4,FALSE)</f>
        <v>#N/A</v>
      </c>
      <c r="E400" s="45" t="e">
        <f>VLOOKUP($A400,EVID_OSEVU!$A$1:$M$4972,7,FALSE)</f>
        <v>#N/A</v>
      </c>
      <c r="F400" s="45" t="e">
        <f>VLOOKUP($A400,EVID_OSEVU!$A$1:$M$4972,8,FALSE)</f>
        <v>#N/A</v>
      </c>
      <c r="G400" s="45" t="e">
        <f>VLOOKUP($A400,EVID_OSEVU!$A$1:$M$4972,11,FALSE)</f>
        <v>#N/A</v>
      </c>
      <c r="H400" s="35"/>
      <c r="I400" s="48"/>
      <c r="J400" s="33" t="e">
        <f>VLOOKUP($A400,EVID_OSEVU!$A$1:$M$4972,11,FALSE)</f>
        <v>#N/A</v>
      </c>
      <c r="K400" s="39"/>
      <c r="L400" s="49"/>
      <c r="M400" s="89" t="e">
        <f t="shared" si="6"/>
        <v>#N/A</v>
      </c>
      <c r="N400" s="50"/>
      <c r="O400" s="37" t="e">
        <f>VLOOKUP(EVID_HNOJENI!N400,HNOJIVA_ALL!$A$2:$Z$3303,4,FALSE)</f>
        <v>#N/A</v>
      </c>
      <c r="P400" s="51" t="e">
        <f>ROUND(VLOOKUP(EVID_HNOJENI!N400,HNOJIVA_ALL!$A$2:$Z$3303,14,FALSE)*K400*IF(L400="t",10,IF(L400="kg",0.01,IF(L400="q",1,IF(L400="l",0.01*VLOOKUP(EVID_HNOJENI!N400,HNOJIVA_ALL!$A$2:$AE$3303,31,FALSE),"CHYBA")))),2)</f>
        <v>#N/A</v>
      </c>
      <c r="Q400" s="51" t="e">
        <f>ROUND(VLOOKUP(EVID_HNOJENI!N400,HNOJIVA_ALL!$A$2:$Z$3303,15,FALSE)*K400*IF(L400="t",10,IF(L400="kg",0.01,IF(L400="q",1,IF(L400="l",0.01*VLOOKUP(EVID_HNOJENI!N400,HNOJIVA_ALL!$A$2:$AE$3303,31,FALSE),"CHYBA")))),2)</f>
        <v>#N/A</v>
      </c>
      <c r="R400" s="51" t="e">
        <f>ROUND(VLOOKUP(EVID_HNOJENI!N400,HNOJIVA_ALL!$A$2:$Z$3303,16,FALSE)*K400*IF(L400="t",10,IF(L400="kg",0.01,IF(L400="q",1,IF(L400="l",0.01*VLOOKUP(EVID_HNOJENI!N400,HNOJIVA_ALL!$A$2:$AE$3303,31,FALSE),"CHYBA")))),2)</f>
        <v>#N/A</v>
      </c>
      <c r="S400" s="51" t="e">
        <f>ROUND(VLOOKUP(EVID_HNOJENI!N400,HNOJIVA_ALL!$A$2:$Z$3303,18,FALSE)*K400*IF(L400="t",10,IF(L400="kg",0.01,IF(L400="q",1,IF(L400="l",0.01*VLOOKUP(EVID_HNOJENI!N400,HNOJIVA_ALL!$A$2:$AE$3303,31,FALSE),"CHYBA")))),2)</f>
        <v>#N/A</v>
      </c>
      <c r="T400" s="51" t="e">
        <f>ROUND(VLOOKUP(EVID_HNOJENI!N400,HNOJIVA_ALL!$A$2:$Z$3303,17,FALSE)*K400*IF(L400="t",10,IF(L400="kg",0.01,IF(L400="q",1,IF(L400="l",0.01*VLOOKUP(EVID_HNOJENI!N400,HNOJIVA_ALL!$A$2:$AE$3303,31,FALSE),"CHYBA")))),2)</f>
        <v>#N/A</v>
      </c>
      <c r="U400" s="51" t="e">
        <f>ROUND(VLOOKUP(EVID_HNOJENI!N400,HNOJIVA_ALL!$A$2:$Z$3303,20,FALSE)*K400*IF(L400="t",10,IF(L400="kg",0.01,IF(L400="q",1,IF(L400="l",0.01*VLOOKUP(EVID_HNOJENI!N400,HNOJIVA_ALL!$A$2:$AE$3303,31,FALSE),"CHYBA")))),2)</f>
        <v>#N/A</v>
      </c>
    </row>
    <row r="401" spans="1:21" x14ac:dyDescent="0.2">
      <c r="A401" s="32"/>
      <c r="B401" s="45" t="e">
        <f>VLOOKUP($A401,EVID_OSEVU!$A$1:$M$4972,2,FALSE)</f>
        <v>#N/A</v>
      </c>
      <c r="C401" s="45" t="e">
        <f>VLOOKUP($A401,EVID_OSEVU!$A$1:$M$4972,3,FALSE)</f>
        <v>#N/A</v>
      </c>
      <c r="D401" s="45" t="e">
        <f>VLOOKUP($A401,EVID_OSEVU!$A$1:$M$4972,4,FALSE)</f>
        <v>#N/A</v>
      </c>
      <c r="E401" s="45" t="e">
        <f>VLOOKUP($A401,EVID_OSEVU!$A$1:$M$4972,7,FALSE)</f>
        <v>#N/A</v>
      </c>
      <c r="F401" s="45" t="e">
        <f>VLOOKUP($A401,EVID_OSEVU!$A$1:$M$4972,8,FALSE)</f>
        <v>#N/A</v>
      </c>
      <c r="G401" s="45" t="e">
        <f>VLOOKUP($A401,EVID_OSEVU!$A$1:$M$4972,11,FALSE)</f>
        <v>#N/A</v>
      </c>
      <c r="H401" s="35"/>
      <c r="I401" s="48"/>
      <c r="J401" s="33" t="e">
        <f>VLOOKUP($A401,EVID_OSEVU!$A$1:$M$4972,11,FALSE)</f>
        <v>#N/A</v>
      </c>
      <c r="K401" s="39"/>
      <c r="L401" s="49"/>
      <c r="M401" s="89" t="e">
        <f t="shared" si="6"/>
        <v>#N/A</v>
      </c>
      <c r="N401" s="50"/>
      <c r="O401" s="37" t="e">
        <f>VLOOKUP(EVID_HNOJENI!N401,HNOJIVA_ALL!$A$2:$Z$3303,4,FALSE)</f>
        <v>#N/A</v>
      </c>
      <c r="P401" s="51" t="e">
        <f>ROUND(VLOOKUP(EVID_HNOJENI!N401,HNOJIVA_ALL!$A$2:$Z$3303,14,FALSE)*K401*IF(L401="t",10,IF(L401="kg",0.01,IF(L401="q",1,IF(L401="l",0.01*VLOOKUP(EVID_HNOJENI!N401,HNOJIVA_ALL!$A$2:$AE$3303,31,FALSE),"CHYBA")))),2)</f>
        <v>#N/A</v>
      </c>
      <c r="Q401" s="51" t="e">
        <f>ROUND(VLOOKUP(EVID_HNOJENI!N401,HNOJIVA_ALL!$A$2:$Z$3303,15,FALSE)*K401*IF(L401="t",10,IF(L401="kg",0.01,IF(L401="q",1,IF(L401="l",0.01*VLOOKUP(EVID_HNOJENI!N401,HNOJIVA_ALL!$A$2:$AE$3303,31,FALSE),"CHYBA")))),2)</f>
        <v>#N/A</v>
      </c>
      <c r="R401" s="51" t="e">
        <f>ROUND(VLOOKUP(EVID_HNOJENI!N401,HNOJIVA_ALL!$A$2:$Z$3303,16,FALSE)*K401*IF(L401="t",10,IF(L401="kg",0.01,IF(L401="q",1,IF(L401="l",0.01*VLOOKUP(EVID_HNOJENI!N401,HNOJIVA_ALL!$A$2:$AE$3303,31,FALSE),"CHYBA")))),2)</f>
        <v>#N/A</v>
      </c>
      <c r="S401" s="51" t="e">
        <f>ROUND(VLOOKUP(EVID_HNOJENI!N401,HNOJIVA_ALL!$A$2:$Z$3303,18,FALSE)*K401*IF(L401="t",10,IF(L401="kg",0.01,IF(L401="q",1,IF(L401="l",0.01*VLOOKUP(EVID_HNOJENI!N401,HNOJIVA_ALL!$A$2:$AE$3303,31,FALSE),"CHYBA")))),2)</f>
        <v>#N/A</v>
      </c>
      <c r="T401" s="51" t="e">
        <f>ROUND(VLOOKUP(EVID_HNOJENI!N401,HNOJIVA_ALL!$A$2:$Z$3303,17,FALSE)*K401*IF(L401="t",10,IF(L401="kg",0.01,IF(L401="q",1,IF(L401="l",0.01*VLOOKUP(EVID_HNOJENI!N401,HNOJIVA_ALL!$A$2:$AE$3303,31,FALSE),"CHYBA")))),2)</f>
        <v>#N/A</v>
      </c>
      <c r="U401" s="51" t="e">
        <f>ROUND(VLOOKUP(EVID_HNOJENI!N401,HNOJIVA_ALL!$A$2:$Z$3303,20,FALSE)*K401*IF(L401="t",10,IF(L401="kg",0.01,IF(L401="q",1,IF(L401="l",0.01*VLOOKUP(EVID_HNOJENI!N401,HNOJIVA_ALL!$A$2:$AE$3303,31,FALSE),"CHYBA")))),2)</f>
        <v>#N/A</v>
      </c>
    </row>
    <row r="402" spans="1:21" x14ac:dyDescent="0.2">
      <c r="A402" s="32"/>
      <c r="B402" s="45" t="e">
        <f>VLOOKUP($A402,EVID_OSEVU!$A$1:$M$4972,2,FALSE)</f>
        <v>#N/A</v>
      </c>
      <c r="C402" s="45" t="e">
        <f>VLOOKUP($A402,EVID_OSEVU!$A$1:$M$4972,3,FALSE)</f>
        <v>#N/A</v>
      </c>
      <c r="D402" s="45" t="e">
        <f>VLOOKUP($A402,EVID_OSEVU!$A$1:$M$4972,4,FALSE)</f>
        <v>#N/A</v>
      </c>
      <c r="E402" s="45" t="e">
        <f>VLOOKUP($A402,EVID_OSEVU!$A$1:$M$4972,7,FALSE)</f>
        <v>#N/A</v>
      </c>
      <c r="F402" s="45" t="e">
        <f>VLOOKUP($A402,EVID_OSEVU!$A$1:$M$4972,8,FALSE)</f>
        <v>#N/A</v>
      </c>
      <c r="G402" s="45" t="e">
        <f>VLOOKUP($A402,EVID_OSEVU!$A$1:$M$4972,11,FALSE)</f>
        <v>#N/A</v>
      </c>
      <c r="H402" s="35"/>
      <c r="I402" s="48"/>
      <c r="J402" s="33" t="e">
        <f>VLOOKUP($A402,EVID_OSEVU!$A$1:$M$4972,11,FALSE)</f>
        <v>#N/A</v>
      </c>
      <c r="K402" s="39"/>
      <c r="L402" s="49"/>
      <c r="M402" s="89" t="e">
        <f t="shared" si="6"/>
        <v>#N/A</v>
      </c>
      <c r="N402" s="50"/>
      <c r="O402" s="37" t="e">
        <f>VLOOKUP(EVID_HNOJENI!N402,HNOJIVA_ALL!$A$2:$Z$3303,4,FALSE)</f>
        <v>#N/A</v>
      </c>
      <c r="P402" s="51" t="e">
        <f>ROUND(VLOOKUP(EVID_HNOJENI!N402,HNOJIVA_ALL!$A$2:$Z$3303,14,FALSE)*K402*IF(L402="t",10,IF(L402="kg",0.01,IF(L402="q",1,IF(L402="l",0.01*VLOOKUP(EVID_HNOJENI!N402,HNOJIVA_ALL!$A$2:$AE$3303,31,FALSE),"CHYBA")))),2)</f>
        <v>#N/A</v>
      </c>
      <c r="Q402" s="51" t="e">
        <f>ROUND(VLOOKUP(EVID_HNOJENI!N402,HNOJIVA_ALL!$A$2:$Z$3303,15,FALSE)*K402*IF(L402="t",10,IF(L402="kg",0.01,IF(L402="q",1,IF(L402="l",0.01*VLOOKUP(EVID_HNOJENI!N402,HNOJIVA_ALL!$A$2:$AE$3303,31,FALSE),"CHYBA")))),2)</f>
        <v>#N/A</v>
      </c>
      <c r="R402" s="51" t="e">
        <f>ROUND(VLOOKUP(EVID_HNOJENI!N402,HNOJIVA_ALL!$A$2:$Z$3303,16,FALSE)*K402*IF(L402="t",10,IF(L402="kg",0.01,IF(L402="q",1,IF(L402="l",0.01*VLOOKUP(EVID_HNOJENI!N402,HNOJIVA_ALL!$A$2:$AE$3303,31,FALSE),"CHYBA")))),2)</f>
        <v>#N/A</v>
      </c>
      <c r="S402" s="51" t="e">
        <f>ROUND(VLOOKUP(EVID_HNOJENI!N402,HNOJIVA_ALL!$A$2:$Z$3303,18,FALSE)*K402*IF(L402="t",10,IF(L402="kg",0.01,IF(L402="q",1,IF(L402="l",0.01*VLOOKUP(EVID_HNOJENI!N402,HNOJIVA_ALL!$A$2:$AE$3303,31,FALSE),"CHYBA")))),2)</f>
        <v>#N/A</v>
      </c>
      <c r="T402" s="51" t="e">
        <f>ROUND(VLOOKUP(EVID_HNOJENI!N402,HNOJIVA_ALL!$A$2:$Z$3303,17,FALSE)*K402*IF(L402="t",10,IF(L402="kg",0.01,IF(L402="q",1,IF(L402="l",0.01*VLOOKUP(EVID_HNOJENI!N402,HNOJIVA_ALL!$A$2:$AE$3303,31,FALSE),"CHYBA")))),2)</f>
        <v>#N/A</v>
      </c>
      <c r="U402" s="51" t="e">
        <f>ROUND(VLOOKUP(EVID_HNOJENI!N402,HNOJIVA_ALL!$A$2:$Z$3303,20,FALSE)*K402*IF(L402="t",10,IF(L402="kg",0.01,IF(L402="q",1,IF(L402="l",0.01*VLOOKUP(EVID_HNOJENI!N402,HNOJIVA_ALL!$A$2:$AE$3303,31,FALSE),"CHYBA")))),2)</f>
        <v>#N/A</v>
      </c>
    </row>
    <row r="403" spans="1:21" x14ac:dyDescent="0.2">
      <c r="A403" s="32"/>
      <c r="B403" s="45" t="e">
        <f>VLOOKUP($A403,EVID_OSEVU!$A$1:$M$4972,2,FALSE)</f>
        <v>#N/A</v>
      </c>
      <c r="C403" s="45" t="e">
        <f>VLOOKUP($A403,EVID_OSEVU!$A$1:$M$4972,3,FALSE)</f>
        <v>#N/A</v>
      </c>
      <c r="D403" s="45" t="e">
        <f>VLOOKUP($A403,EVID_OSEVU!$A$1:$M$4972,4,FALSE)</f>
        <v>#N/A</v>
      </c>
      <c r="E403" s="45" t="e">
        <f>VLOOKUP($A403,EVID_OSEVU!$A$1:$M$4972,7,FALSE)</f>
        <v>#N/A</v>
      </c>
      <c r="F403" s="45" t="e">
        <f>VLOOKUP($A403,EVID_OSEVU!$A$1:$M$4972,8,FALSE)</f>
        <v>#N/A</v>
      </c>
      <c r="G403" s="45" t="e">
        <f>VLOOKUP($A403,EVID_OSEVU!$A$1:$M$4972,11,FALSE)</f>
        <v>#N/A</v>
      </c>
      <c r="H403" s="35"/>
      <c r="I403" s="48"/>
      <c r="J403" s="33" t="e">
        <f>VLOOKUP($A403,EVID_OSEVU!$A$1:$M$4972,11,FALSE)</f>
        <v>#N/A</v>
      </c>
      <c r="K403" s="39"/>
      <c r="L403" s="49"/>
      <c r="M403" s="89" t="e">
        <f t="shared" si="6"/>
        <v>#N/A</v>
      </c>
      <c r="N403" s="50"/>
      <c r="O403" s="37" t="e">
        <f>VLOOKUP(EVID_HNOJENI!N403,HNOJIVA_ALL!$A$2:$Z$3303,4,FALSE)</f>
        <v>#N/A</v>
      </c>
      <c r="P403" s="51" t="e">
        <f>ROUND(VLOOKUP(EVID_HNOJENI!N403,HNOJIVA_ALL!$A$2:$Z$3303,14,FALSE)*K403*IF(L403="t",10,IF(L403="kg",0.01,IF(L403="q",1,IF(L403="l",0.01*VLOOKUP(EVID_HNOJENI!N403,HNOJIVA_ALL!$A$2:$AE$3303,31,FALSE),"CHYBA")))),2)</f>
        <v>#N/A</v>
      </c>
      <c r="Q403" s="51" t="e">
        <f>ROUND(VLOOKUP(EVID_HNOJENI!N403,HNOJIVA_ALL!$A$2:$Z$3303,15,FALSE)*K403*IF(L403="t",10,IF(L403="kg",0.01,IF(L403="q",1,IF(L403="l",0.01*VLOOKUP(EVID_HNOJENI!N403,HNOJIVA_ALL!$A$2:$AE$3303,31,FALSE),"CHYBA")))),2)</f>
        <v>#N/A</v>
      </c>
      <c r="R403" s="51" t="e">
        <f>ROUND(VLOOKUP(EVID_HNOJENI!N403,HNOJIVA_ALL!$A$2:$Z$3303,16,FALSE)*K403*IF(L403="t",10,IF(L403="kg",0.01,IF(L403="q",1,IF(L403="l",0.01*VLOOKUP(EVID_HNOJENI!N403,HNOJIVA_ALL!$A$2:$AE$3303,31,FALSE),"CHYBA")))),2)</f>
        <v>#N/A</v>
      </c>
      <c r="S403" s="51" t="e">
        <f>ROUND(VLOOKUP(EVID_HNOJENI!N403,HNOJIVA_ALL!$A$2:$Z$3303,18,FALSE)*K403*IF(L403="t",10,IF(L403="kg",0.01,IF(L403="q",1,IF(L403="l",0.01*VLOOKUP(EVID_HNOJENI!N403,HNOJIVA_ALL!$A$2:$AE$3303,31,FALSE),"CHYBA")))),2)</f>
        <v>#N/A</v>
      </c>
      <c r="T403" s="51" t="e">
        <f>ROUND(VLOOKUP(EVID_HNOJENI!N403,HNOJIVA_ALL!$A$2:$Z$3303,17,FALSE)*K403*IF(L403="t",10,IF(L403="kg",0.01,IF(L403="q",1,IF(L403="l",0.01*VLOOKUP(EVID_HNOJENI!N403,HNOJIVA_ALL!$A$2:$AE$3303,31,FALSE),"CHYBA")))),2)</f>
        <v>#N/A</v>
      </c>
      <c r="U403" s="51" t="e">
        <f>ROUND(VLOOKUP(EVID_HNOJENI!N403,HNOJIVA_ALL!$A$2:$Z$3303,20,FALSE)*K403*IF(L403="t",10,IF(L403="kg",0.01,IF(L403="q",1,IF(L403="l",0.01*VLOOKUP(EVID_HNOJENI!N403,HNOJIVA_ALL!$A$2:$AE$3303,31,FALSE),"CHYBA")))),2)</f>
        <v>#N/A</v>
      </c>
    </row>
    <row r="404" spans="1:21" x14ac:dyDescent="0.2">
      <c r="A404" s="32"/>
      <c r="B404" s="45" t="e">
        <f>VLOOKUP($A404,EVID_OSEVU!$A$1:$M$4972,2,FALSE)</f>
        <v>#N/A</v>
      </c>
      <c r="C404" s="45" t="e">
        <f>VLOOKUP($A404,EVID_OSEVU!$A$1:$M$4972,3,FALSE)</f>
        <v>#N/A</v>
      </c>
      <c r="D404" s="45" t="e">
        <f>VLOOKUP($A404,EVID_OSEVU!$A$1:$M$4972,4,FALSE)</f>
        <v>#N/A</v>
      </c>
      <c r="E404" s="45" t="e">
        <f>VLOOKUP($A404,EVID_OSEVU!$A$1:$M$4972,7,FALSE)</f>
        <v>#N/A</v>
      </c>
      <c r="F404" s="45" t="e">
        <f>VLOOKUP($A404,EVID_OSEVU!$A$1:$M$4972,8,FALSE)</f>
        <v>#N/A</v>
      </c>
      <c r="G404" s="45" t="e">
        <f>VLOOKUP($A404,EVID_OSEVU!$A$1:$M$4972,11,FALSE)</f>
        <v>#N/A</v>
      </c>
      <c r="H404" s="35"/>
      <c r="I404" s="48"/>
      <c r="J404" s="33" t="e">
        <f>VLOOKUP($A404,EVID_OSEVU!$A$1:$M$4972,11,FALSE)</f>
        <v>#N/A</v>
      </c>
      <c r="K404" s="39"/>
      <c r="L404" s="49"/>
      <c r="M404" s="89" t="e">
        <f t="shared" si="6"/>
        <v>#N/A</v>
      </c>
      <c r="N404" s="50"/>
      <c r="O404" s="37" t="e">
        <f>VLOOKUP(EVID_HNOJENI!N404,HNOJIVA_ALL!$A$2:$Z$3303,4,FALSE)</f>
        <v>#N/A</v>
      </c>
      <c r="P404" s="51" t="e">
        <f>ROUND(VLOOKUP(EVID_HNOJENI!N404,HNOJIVA_ALL!$A$2:$Z$3303,14,FALSE)*K404*IF(L404="t",10,IF(L404="kg",0.01,IF(L404="q",1,IF(L404="l",0.01*VLOOKUP(EVID_HNOJENI!N404,HNOJIVA_ALL!$A$2:$AE$3303,31,FALSE),"CHYBA")))),2)</f>
        <v>#N/A</v>
      </c>
      <c r="Q404" s="51" t="e">
        <f>ROUND(VLOOKUP(EVID_HNOJENI!N404,HNOJIVA_ALL!$A$2:$Z$3303,15,FALSE)*K404*IF(L404="t",10,IF(L404="kg",0.01,IF(L404="q",1,IF(L404="l",0.01*VLOOKUP(EVID_HNOJENI!N404,HNOJIVA_ALL!$A$2:$AE$3303,31,FALSE),"CHYBA")))),2)</f>
        <v>#N/A</v>
      </c>
      <c r="R404" s="51" t="e">
        <f>ROUND(VLOOKUP(EVID_HNOJENI!N404,HNOJIVA_ALL!$A$2:$Z$3303,16,FALSE)*K404*IF(L404="t",10,IF(L404="kg",0.01,IF(L404="q",1,IF(L404="l",0.01*VLOOKUP(EVID_HNOJENI!N404,HNOJIVA_ALL!$A$2:$AE$3303,31,FALSE),"CHYBA")))),2)</f>
        <v>#N/A</v>
      </c>
      <c r="S404" s="51" t="e">
        <f>ROUND(VLOOKUP(EVID_HNOJENI!N404,HNOJIVA_ALL!$A$2:$Z$3303,18,FALSE)*K404*IF(L404="t",10,IF(L404="kg",0.01,IF(L404="q",1,IF(L404="l",0.01*VLOOKUP(EVID_HNOJENI!N404,HNOJIVA_ALL!$A$2:$AE$3303,31,FALSE),"CHYBA")))),2)</f>
        <v>#N/A</v>
      </c>
      <c r="T404" s="51" t="e">
        <f>ROUND(VLOOKUP(EVID_HNOJENI!N404,HNOJIVA_ALL!$A$2:$Z$3303,17,FALSE)*K404*IF(L404="t",10,IF(L404="kg",0.01,IF(L404="q",1,IF(L404="l",0.01*VLOOKUP(EVID_HNOJENI!N404,HNOJIVA_ALL!$A$2:$AE$3303,31,FALSE),"CHYBA")))),2)</f>
        <v>#N/A</v>
      </c>
      <c r="U404" s="51" t="e">
        <f>ROUND(VLOOKUP(EVID_HNOJENI!N404,HNOJIVA_ALL!$A$2:$Z$3303,20,FALSE)*K404*IF(L404="t",10,IF(L404="kg",0.01,IF(L404="q",1,IF(L404="l",0.01*VLOOKUP(EVID_HNOJENI!N404,HNOJIVA_ALL!$A$2:$AE$3303,31,FALSE),"CHYBA")))),2)</f>
        <v>#N/A</v>
      </c>
    </row>
    <row r="405" spans="1:21" x14ac:dyDescent="0.2">
      <c r="A405" s="32"/>
      <c r="B405" s="45" t="e">
        <f>VLOOKUP($A405,EVID_OSEVU!$A$1:$M$4972,2,FALSE)</f>
        <v>#N/A</v>
      </c>
      <c r="C405" s="45" t="e">
        <f>VLOOKUP($A405,EVID_OSEVU!$A$1:$M$4972,3,FALSE)</f>
        <v>#N/A</v>
      </c>
      <c r="D405" s="45" t="e">
        <f>VLOOKUP($A405,EVID_OSEVU!$A$1:$M$4972,4,FALSE)</f>
        <v>#N/A</v>
      </c>
      <c r="E405" s="45" t="e">
        <f>VLOOKUP($A405,EVID_OSEVU!$A$1:$M$4972,7,FALSE)</f>
        <v>#N/A</v>
      </c>
      <c r="F405" s="45" t="e">
        <f>VLOOKUP($A405,EVID_OSEVU!$A$1:$M$4972,8,FALSE)</f>
        <v>#N/A</v>
      </c>
      <c r="G405" s="45" t="e">
        <f>VLOOKUP($A405,EVID_OSEVU!$A$1:$M$4972,11,FALSE)</f>
        <v>#N/A</v>
      </c>
      <c r="H405" s="35"/>
      <c r="I405" s="48"/>
      <c r="J405" s="33" t="e">
        <f>VLOOKUP($A405,EVID_OSEVU!$A$1:$M$4972,11,FALSE)</f>
        <v>#N/A</v>
      </c>
      <c r="K405" s="39"/>
      <c r="L405" s="49"/>
      <c r="M405" s="89" t="e">
        <f t="shared" si="6"/>
        <v>#N/A</v>
      </c>
      <c r="N405" s="50"/>
      <c r="O405" s="37" t="e">
        <f>VLOOKUP(EVID_HNOJENI!N405,HNOJIVA_ALL!$A$2:$Z$3303,4,FALSE)</f>
        <v>#N/A</v>
      </c>
      <c r="P405" s="51" t="e">
        <f>ROUND(VLOOKUP(EVID_HNOJENI!N405,HNOJIVA_ALL!$A$2:$Z$3303,14,FALSE)*K405*IF(L405="t",10,IF(L405="kg",0.01,IF(L405="q",1,IF(L405="l",0.01*VLOOKUP(EVID_HNOJENI!N405,HNOJIVA_ALL!$A$2:$AE$3303,31,FALSE),"CHYBA")))),2)</f>
        <v>#N/A</v>
      </c>
      <c r="Q405" s="51" t="e">
        <f>ROUND(VLOOKUP(EVID_HNOJENI!N405,HNOJIVA_ALL!$A$2:$Z$3303,15,FALSE)*K405*IF(L405="t",10,IF(L405="kg",0.01,IF(L405="q",1,IF(L405="l",0.01*VLOOKUP(EVID_HNOJENI!N405,HNOJIVA_ALL!$A$2:$AE$3303,31,FALSE),"CHYBA")))),2)</f>
        <v>#N/A</v>
      </c>
      <c r="R405" s="51" t="e">
        <f>ROUND(VLOOKUP(EVID_HNOJENI!N405,HNOJIVA_ALL!$A$2:$Z$3303,16,FALSE)*K405*IF(L405="t",10,IF(L405="kg",0.01,IF(L405="q",1,IF(L405="l",0.01*VLOOKUP(EVID_HNOJENI!N405,HNOJIVA_ALL!$A$2:$AE$3303,31,FALSE),"CHYBA")))),2)</f>
        <v>#N/A</v>
      </c>
      <c r="S405" s="51" t="e">
        <f>ROUND(VLOOKUP(EVID_HNOJENI!N405,HNOJIVA_ALL!$A$2:$Z$3303,18,FALSE)*K405*IF(L405="t",10,IF(L405="kg",0.01,IF(L405="q",1,IF(L405="l",0.01*VLOOKUP(EVID_HNOJENI!N405,HNOJIVA_ALL!$A$2:$AE$3303,31,FALSE),"CHYBA")))),2)</f>
        <v>#N/A</v>
      </c>
      <c r="T405" s="51" t="e">
        <f>ROUND(VLOOKUP(EVID_HNOJENI!N405,HNOJIVA_ALL!$A$2:$Z$3303,17,FALSE)*K405*IF(L405="t",10,IF(L405="kg",0.01,IF(L405="q",1,IF(L405="l",0.01*VLOOKUP(EVID_HNOJENI!N405,HNOJIVA_ALL!$A$2:$AE$3303,31,FALSE),"CHYBA")))),2)</f>
        <v>#N/A</v>
      </c>
      <c r="U405" s="51" t="e">
        <f>ROUND(VLOOKUP(EVID_HNOJENI!N405,HNOJIVA_ALL!$A$2:$Z$3303,20,FALSE)*K405*IF(L405="t",10,IF(L405="kg",0.01,IF(L405="q",1,IF(L405="l",0.01*VLOOKUP(EVID_HNOJENI!N405,HNOJIVA_ALL!$A$2:$AE$3303,31,FALSE),"CHYBA")))),2)</f>
        <v>#N/A</v>
      </c>
    </row>
    <row r="406" spans="1:21" x14ac:dyDescent="0.2">
      <c r="A406" s="32"/>
      <c r="B406" s="45" t="e">
        <f>VLOOKUP($A406,EVID_OSEVU!$A$1:$M$4972,2,FALSE)</f>
        <v>#N/A</v>
      </c>
      <c r="C406" s="45" t="e">
        <f>VLOOKUP($A406,EVID_OSEVU!$A$1:$M$4972,3,FALSE)</f>
        <v>#N/A</v>
      </c>
      <c r="D406" s="45" t="e">
        <f>VLOOKUP($A406,EVID_OSEVU!$A$1:$M$4972,4,FALSE)</f>
        <v>#N/A</v>
      </c>
      <c r="E406" s="45" t="e">
        <f>VLOOKUP($A406,EVID_OSEVU!$A$1:$M$4972,7,FALSE)</f>
        <v>#N/A</v>
      </c>
      <c r="F406" s="45" t="e">
        <f>VLOOKUP($A406,EVID_OSEVU!$A$1:$M$4972,8,FALSE)</f>
        <v>#N/A</v>
      </c>
      <c r="G406" s="45" t="e">
        <f>VLOOKUP($A406,EVID_OSEVU!$A$1:$M$4972,11,FALSE)</f>
        <v>#N/A</v>
      </c>
      <c r="H406" s="35"/>
      <c r="I406" s="48"/>
      <c r="J406" s="33" t="e">
        <f>VLOOKUP($A406,EVID_OSEVU!$A$1:$M$4972,11,FALSE)</f>
        <v>#N/A</v>
      </c>
      <c r="K406" s="39"/>
      <c r="L406" s="49"/>
      <c r="M406" s="89" t="e">
        <f t="shared" si="6"/>
        <v>#N/A</v>
      </c>
      <c r="N406" s="50"/>
      <c r="O406" s="37" t="e">
        <f>VLOOKUP(EVID_HNOJENI!N406,HNOJIVA_ALL!$A$2:$Z$3303,4,FALSE)</f>
        <v>#N/A</v>
      </c>
      <c r="P406" s="51" t="e">
        <f>ROUND(VLOOKUP(EVID_HNOJENI!N406,HNOJIVA_ALL!$A$2:$Z$3303,14,FALSE)*K406*IF(L406="t",10,IF(L406="kg",0.01,IF(L406="q",1,IF(L406="l",0.01*VLOOKUP(EVID_HNOJENI!N406,HNOJIVA_ALL!$A$2:$AE$3303,31,FALSE),"CHYBA")))),2)</f>
        <v>#N/A</v>
      </c>
      <c r="Q406" s="51" t="e">
        <f>ROUND(VLOOKUP(EVID_HNOJENI!N406,HNOJIVA_ALL!$A$2:$Z$3303,15,FALSE)*K406*IF(L406="t",10,IF(L406="kg",0.01,IF(L406="q",1,IF(L406="l",0.01*VLOOKUP(EVID_HNOJENI!N406,HNOJIVA_ALL!$A$2:$AE$3303,31,FALSE),"CHYBA")))),2)</f>
        <v>#N/A</v>
      </c>
      <c r="R406" s="51" t="e">
        <f>ROUND(VLOOKUP(EVID_HNOJENI!N406,HNOJIVA_ALL!$A$2:$Z$3303,16,FALSE)*K406*IF(L406="t",10,IF(L406="kg",0.01,IF(L406="q",1,IF(L406="l",0.01*VLOOKUP(EVID_HNOJENI!N406,HNOJIVA_ALL!$A$2:$AE$3303,31,FALSE),"CHYBA")))),2)</f>
        <v>#N/A</v>
      </c>
      <c r="S406" s="51" t="e">
        <f>ROUND(VLOOKUP(EVID_HNOJENI!N406,HNOJIVA_ALL!$A$2:$Z$3303,18,FALSE)*K406*IF(L406="t",10,IF(L406="kg",0.01,IF(L406="q",1,IF(L406="l",0.01*VLOOKUP(EVID_HNOJENI!N406,HNOJIVA_ALL!$A$2:$AE$3303,31,FALSE),"CHYBA")))),2)</f>
        <v>#N/A</v>
      </c>
      <c r="T406" s="51" t="e">
        <f>ROUND(VLOOKUP(EVID_HNOJENI!N406,HNOJIVA_ALL!$A$2:$Z$3303,17,FALSE)*K406*IF(L406="t",10,IF(L406="kg",0.01,IF(L406="q",1,IF(L406="l",0.01*VLOOKUP(EVID_HNOJENI!N406,HNOJIVA_ALL!$A$2:$AE$3303,31,FALSE),"CHYBA")))),2)</f>
        <v>#N/A</v>
      </c>
      <c r="U406" s="51" t="e">
        <f>ROUND(VLOOKUP(EVID_HNOJENI!N406,HNOJIVA_ALL!$A$2:$Z$3303,20,FALSE)*K406*IF(L406="t",10,IF(L406="kg",0.01,IF(L406="q",1,IF(L406="l",0.01*VLOOKUP(EVID_HNOJENI!N406,HNOJIVA_ALL!$A$2:$AE$3303,31,FALSE),"CHYBA")))),2)</f>
        <v>#N/A</v>
      </c>
    </row>
    <row r="407" spans="1:21" x14ac:dyDescent="0.2">
      <c r="A407" s="32"/>
      <c r="B407" s="45" t="e">
        <f>VLOOKUP($A407,EVID_OSEVU!$A$1:$M$4972,2,FALSE)</f>
        <v>#N/A</v>
      </c>
      <c r="C407" s="45" t="e">
        <f>VLOOKUP($A407,EVID_OSEVU!$A$1:$M$4972,3,FALSE)</f>
        <v>#N/A</v>
      </c>
      <c r="D407" s="45" t="e">
        <f>VLOOKUP($A407,EVID_OSEVU!$A$1:$M$4972,4,FALSE)</f>
        <v>#N/A</v>
      </c>
      <c r="E407" s="45" t="e">
        <f>VLOOKUP($A407,EVID_OSEVU!$A$1:$M$4972,7,FALSE)</f>
        <v>#N/A</v>
      </c>
      <c r="F407" s="45" t="e">
        <f>VLOOKUP($A407,EVID_OSEVU!$A$1:$M$4972,8,FALSE)</f>
        <v>#N/A</v>
      </c>
      <c r="G407" s="45" t="e">
        <f>VLOOKUP($A407,EVID_OSEVU!$A$1:$M$4972,11,FALSE)</f>
        <v>#N/A</v>
      </c>
      <c r="H407" s="35"/>
      <c r="I407" s="48"/>
      <c r="J407" s="33" t="e">
        <f>VLOOKUP($A407,EVID_OSEVU!$A$1:$M$4972,11,FALSE)</f>
        <v>#N/A</v>
      </c>
      <c r="K407" s="39"/>
      <c r="L407" s="49"/>
      <c r="M407" s="89" t="e">
        <f t="shared" si="6"/>
        <v>#N/A</v>
      </c>
      <c r="N407" s="50"/>
      <c r="O407" s="37" t="e">
        <f>VLOOKUP(EVID_HNOJENI!N407,HNOJIVA_ALL!$A$2:$Z$3303,4,FALSE)</f>
        <v>#N/A</v>
      </c>
      <c r="P407" s="51" t="e">
        <f>ROUND(VLOOKUP(EVID_HNOJENI!N407,HNOJIVA_ALL!$A$2:$Z$3303,14,FALSE)*K407*IF(L407="t",10,IF(L407="kg",0.01,IF(L407="q",1,IF(L407="l",0.01*VLOOKUP(EVID_HNOJENI!N407,HNOJIVA_ALL!$A$2:$AE$3303,31,FALSE),"CHYBA")))),2)</f>
        <v>#N/A</v>
      </c>
      <c r="Q407" s="51" t="e">
        <f>ROUND(VLOOKUP(EVID_HNOJENI!N407,HNOJIVA_ALL!$A$2:$Z$3303,15,FALSE)*K407*IF(L407="t",10,IF(L407="kg",0.01,IF(L407="q",1,IF(L407="l",0.01*VLOOKUP(EVID_HNOJENI!N407,HNOJIVA_ALL!$A$2:$AE$3303,31,FALSE),"CHYBA")))),2)</f>
        <v>#N/A</v>
      </c>
      <c r="R407" s="51" t="e">
        <f>ROUND(VLOOKUP(EVID_HNOJENI!N407,HNOJIVA_ALL!$A$2:$Z$3303,16,FALSE)*K407*IF(L407="t",10,IF(L407="kg",0.01,IF(L407="q",1,IF(L407="l",0.01*VLOOKUP(EVID_HNOJENI!N407,HNOJIVA_ALL!$A$2:$AE$3303,31,FALSE),"CHYBA")))),2)</f>
        <v>#N/A</v>
      </c>
      <c r="S407" s="51" t="e">
        <f>ROUND(VLOOKUP(EVID_HNOJENI!N407,HNOJIVA_ALL!$A$2:$Z$3303,18,FALSE)*K407*IF(L407="t",10,IF(L407="kg",0.01,IF(L407="q",1,IF(L407="l",0.01*VLOOKUP(EVID_HNOJENI!N407,HNOJIVA_ALL!$A$2:$AE$3303,31,FALSE),"CHYBA")))),2)</f>
        <v>#N/A</v>
      </c>
      <c r="T407" s="51" t="e">
        <f>ROUND(VLOOKUP(EVID_HNOJENI!N407,HNOJIVA_ALL!$A$2:$Z$3303,17,FALSE)*K407*IF(L407="t",10,IF(L407="kg",0.01,IF(L407="q",1,IF(L407="l",0.01*VLOOKUP(EVID_HNOJENI!N407,HNOJIVA_ALL!$A$2:$AE$3303,31,FALSE),"CHYBA")))),2)</f>
        <v>#N/A</v>
      </c>
      <c r="U407" s="51" t="e">
        <f>ROUND(VLOOKUP(EVID_HNOJENI!N407,HNOJIVA_ALL!$A$2:$Z$3303,20,FALSE)*K407*IF(L407="t",10,IF(L407="kg",0.01,IF(L407="q",1,IF(L407="l",0.01*VLOOKUP(EVID_HNOJENI!N407,HNOJIVA_ALL!$A$2:$AE$3303,31,FALSE),"CHYBA")))),2)</f>
        <v>#N/A</v>
      </c>
    </row>
    <row r="408" spans="1:21" x14ac:dyDescent="0.2">
      <c r="A408" s="32"/>
      <c r="B408" s="45" t="e">
        <f>VLOOKUP($A408,EVID_OSEVU!$A$1:$M$4972,2,FALSE)</f>
        <v>#N/A</v>
      </c>
      <c r="C408" s="45" t="e">
        <f>VLOOKUP($A408,EVID_OSEVU!$A$1:$M$4972,3,FALSE)</f>
        <v>#N/A</v>
      </c>
      <c r="D408" s="45" t="e">
        <f>VLOOKUP($A408,EVID_OSEVU!$A$1:$M$4972,4,FALSE)</f>
        <v>#N/A</v>
      </c>
      <c r="E408" s="45" t="e">
        <f>VLOOKUP($A408,EVID_OSEVU!$A$1:$M$4972,7,FALSE)</f>
        <v>#N/A</v>
      </c>
      <c r="F408" s="45" t="e">
        <f>VLOOKUP($A408,EVID_OSEVU!$A$1:$M$4972,8,FALSE)</f>
        <v>#N/A</v>
      </c>
      <c r="G408" s="45" t="e">
        <f>VLOOKUP($A408,EVID_OSEVU!$A$1:$M$4972,11,FALSE)</f>
        <v>#N/A</v>
      </c>
      <c r="H408" s="35"/>
      <c r="I408" s="48"/>
      <c r="J408" s="33" t="e">
        <f>VLOOKUP($A408,EVID_OSEVU!$A$1:$M$4972,11,FALSE)</f>
        <v>#N/A</v>
      </c>
      <c r="K408" s="39"/>
      <c r="L408" s="49"/>
      <c r="M408" s="89" t="e">
        <f t="shared" si="6"/>
        <v>#N/A</v>
      </c>
      <c r="N408" s="50"/>
      <c r="O408" s="37" t="e">
        <f>VLOOKUP(EVID_HNOJENI!N408,HNOJIVA_ALL!$A$2:$Z$3303,4,FALSE)</f>
        <v>#N/A</v>
      </c>
      <c r="P408" s="51" t="e">
        <f>ROUND(VLOOKUP(EVID_HNOJENI!N408,HNOJIVA_ALL!$A$2:$Z$3303,14,FALSE)*K408*IF(L408="t",10,IF(L408="kg",0.01,IF(L408="q",1,IF(L408="l",0.01*VLOOKUP(EVID_HNOJENI!N408,HNOJIVA_ALL!$A$2:$AE$3303,31,FALSE),"CHYBA")))),2)</f>
        <v>#N/A</v>
      </c>
      <c r="Q408" s="51" t="e">
        <f>ROUND(VLOOKUP(EVID_HNOJENI!N408,HNOJIVA_ALL!$A$2:$Z$3303,15,FALSE)*K408*IF(L408="t",10,IF(L408="kg",0.01,IF(L408="q",1,IF(L408="l",0.01*VLOOKUP(EVID_HNOJENI!N408,HNOJIVA_ALL!$A$2:$AE$3303,31,FALSE),"CHYBA")))),2)</f>
        <v>#N/A</v>
      </c>
      <c r="R408" s="51" t="e">
        <f>ROUND(VLOOKUP(EVID_HNOJENI!N408,HNOJIVA_ALL!$A$2:$Z$3303,16,FALSE)*K408*IF(L408="t",10,IF(L408="kg",0.01,IF(L408="q",1,IF(L408="l",0.01*VLOOKUP(EVID_HNOJENI!N408,HNOJIVA_ALL!$A$2:$AE$3303,31,FALSE),"CHYBA")))),2)</f>
        <v>#N/A</v>
      </c>
      <c r="S408" s="51" t="e">
        <f>ROUND(VLOOKUP(EVID_HNOJENI!N408,HNOJIVA_ALL!$A$2:$Z$3303,18,FALSE)*K408*IF(L408="t",10,IF(L408="kg",0.01,IF(L408="q",1,IF(L408="l",0.01*VLOOKUP(EVID_HNOJENI!N408,HNOJIVA_ALL!$A$2:$AE$3303,31,FALSE),"CHYBA")))),2)</f>
        <v>#N/A</v>
      </c>
      <c r="T408" s="51" t="e">
        <f>ROUND(VLOOKUP(EVID_HNOJENI!N408,HNOJIVA_ALL!$A$2:$Z$3303,17,FALSE)*K408*IF(L408="t",10,IF(L408="kg",0.01,IF(L408="q",1,IF(L408="l",0.01*VLOOKUP(EVID_HNOJENI!N408,HNOJIVA_ALL!$A$2:$AE$3303,31,FALSE),"CHYBA")))),2)</f>
        <v>#N/A</v>
      </c>
      <c r="U408" s="51" t="e">
        <f>ROUND(VLOOKUP(EVID_HNOJENI!N408,HNOJIVA_ALL!$A$2:$Z$3303,20,FALSE)*K408*IF(L408="t",10,IF(L408="kg",0.01,IF(L408="q",1,IF(L408="l",0.01*VLOOKUP(EVID_HNOJENI!N408,HNOJIVA_ALL!$A$2:$AE$3303,31,FALSE),"CHYBA")))),2)</f>
        <v>#N/A</v>
      </c>
    </row>
    <row r="409" spans="1:21" x14ac:dyDescent="0.2">
      <c r="A409" s="32"/>
      <c r="B409" s="45" t="e">
        <f>VLOOKUP($A409,EVID_OSEVU!$A$1:$M$4972,2,FALSE)</f>
        <v>#N/A</v>
      </c>
      <c r="C409" s="45" t="e">
        <f>VLOOKUP($A409,EVID_OSEVU!$A$1:$M$4972,3,FALSE)</f>
        <v>#N/A</v>
      </c>
      <c r="D409" s="45" t="e">
        <f>VLOOKUP($A409,EVID_OSEVU!$A$1:$M$4972,4,FALSE)</f>
        <v>#N/A</v>
      </c>
      <c r="E409" s="45" t="e">
        <f>VLOOKUP($A409,EVID_OSEVU!$A$1:$M$4972,7,FALSE)</f>
        <v>#N/A</v>
      </c>
      <c r="F409" s="45" t="e">
        <f>VLOOKUP($A409,EVID_OSEVU!$A$1:$M$4972,8,FALSE)</f>
        <v>#N/A</v>
      </c>
      <c r="G409" s="45" t="e">
        <f>VLOOKUP($A409,EVID_OSEVU!$A$1:$M$4972,11,FALSE)</f>
        <v>#N/A</v>
      </c>
      <c r="H409" s="35"/>
      <c r="I409" s="48"/>
      <c r="J409" s="33" t="e">
        <f>VLOOKUP($A409,EVID_OSEVU!$A$1:$M$4972,11,FALSE)</f>
        <v>#N/A</v>
      </c>
      <c r="K409" s="39"/>
      <c r="L409" s="49"/>
      <c r="M409" s="89" t="e">
        <f t="shared" si="6"/>
        <v>#N/A</v>
      </c>
      <c r="N409" s="50"/>
      <c r="O409" s="37" t="e">
        <f>VLOOKUP(EVID_HNOJENI!N409,HNOJIVA_ALL!$A$2:$Z$3303,4,FALSE)</f>
        <v>#N/A</v>
      </c>
      <c r="P409" s="51" t="e">
        <f>ROUND(VLOOKUP(EVID_HNOJENI!N409,HNOJIVA_ALL!$A$2:$Z$3303,14,FALSE)*K409*IF(L409="t",10,IF(L409="kg",0.01,IF(L409="q",1,IF(L409="l",0.01*VLOOKUP(EVID_HNOJENI!N409,HNOJIVA_ALL!$A$2:$AE$3303,31,FALSE),"CHYBA")))),2)</f>
        <v>#N/A</v>
      </c>
      <c r="Q409" s="51" t="e">
        <f>ROUND(VLOOKUP(EVID_HNOJENI!N409,HNOJIVA_ALL!$A$2:$Z$3303,15,FALSE)*K409*IF(L409="t",10,IF(L409="kg",0.01,IF(L409="q",1,IF(L409="l",0.01*VLOOKUP(EVID_HNOJENI!N409,HNOJIVA_ALL!$A$2:$AE$3303,31,FALSE),"CHYBA")))),2)</f>
        <v>#N/A</v>
      </c>
      <c r="R409" s="51" t="e">
        <f>ROUND(VLOOKUP(EVID_HNOJENI!N409,HNOJIVA_ALL!$A$2:$Z$3303,16,FALSE)*K409*IF(L409="t",10,IF(L409="kg",0.01,IF(L409="q",1,IF(L409="l",0.01*VLOOKUP(EVID_HNOJENI!N409,HNOJIVA_ALL!$A$2:$AE$3303,31,FALSE),"CHYBA")))),2)</f>
        <v>#N/A</v>
      </c>
      <c r="S409" s="51" t="e">
        <f>ROUND(VLOOKUP(EVID_HNOJENI!N409,HNOJIVA_ALL!$A$2:$Z$3303,18,FALSE)*K409*IF(L409="t",10,IF(L409="kg",0.01,IF(L409="q",1,IF(L409="l",0.01*VLOOKUP(EVID_HNOJENI!N409,HNOJIVA_ALL!$A$2:$AE$3303,31,FALSE),"CHYBA")))),2)</f>
        <v>#N/A</v>
      </c>
      <c r="T409" s="51" t="e">
        <f>ROUND(VLOOKUP(EVID_HNOJENI!N409,HNOJIVA_ALL!$A$2:$Z$3303,17,FALSE)*K409*IF(L409="t",10,IF(L409="kg",0.01,IF(L409="q",1,IF(L409="l",0.01*VLOOKUP(EVID_HNOJENI!N409,HNOJIVA_ALL!$A$2:$AE$3303,31,FALSE),"CHYBA")))),2)</f>
        <v>#N/A</v>
      </c>
      <c r="U409" s="51" t="e">
        <f>ROUND(VLOOKUP(EVID_HNOJENI!N409,HNOJIVA_ALL!$A$2:$Z$3303,20,FALSE)*K409*IF(L409="t",10,IF(L409="kg",0.01,IF(L409="q",1,IF(L409="l",0.01*VLOOKUP(EVID_HNOJENI!N409,HNOJIVA_ALL!$A$2:$AE$3303,31,FALSE),"CHYBA")))),2)</f>
        <v>#N/A</v>
      </c>
    </row>
    <row r="410" spans="1:21" x14ac:dyDescent="0.2">
      <c r="A410" s="32"/>
      <c r="B410" s="45" t="e">
        <f>VLOOKUP($A410,EVID_OSEVU!$A$1:$M$4972,2,FALSE)</f>
        <v>#N/A</v>
      </c>
      <c r="C410" s="45" t="e">
        <f>VLOOKUP($A410,EVID_OSEVU!$A$1:$M$4972,3,FALSE)</f>
        <v>#N/A</v>
      </c>
      <c r="D410" s="45" t="e">
        <f>VLOOKUP($A410,EVID_OSEVU!$A$1:$M$4972,4,FALSE)</f>
        <v>#N/A</v>
      </c>
      <c r="E410" s="45" t="e">
        <f>VLOOKUP($A410,EVID_OSEVU!$A$1:$M$4972,7,FALSE)</f>
        <v>#N/A</v>
      </c>
      <c r="F410" s="45" t="e">
        <f>VLOOKUP($A410,EVID_OSEVU!$A$1:$M$4972,8,FALSE)</f>
        <v>#N/A</v>
      </c>
      <c r="G410" s="45" t="e">
        <f>VLOOKUP($A410,EVID_OSEVU!$A$1:$M$4972,11,FALSE)</f>
        <v>#N/A</v>
      </c>
      <c r="H410" s="35"/>
      <c r="I410" s="48"/>
      <c r="J410" s="33" t="e">
        <f>VLOOKUP($A410,EVID_OSEVU!$A$1:$M$4972,11,FALSE)</f>
        <v>#N/A</v>
      </c>
      <c r="K410" s="39"/>
      <c r="L410" s="49"/>
      <c r="M410" s="89" t="e">
        <f t="shared" si="6"/>
        <v>#N/A</v>
      </c>
      <c r="N410" s="50"/>
      <c r="O410" s="37" t="e">
        <f>VLOOKUP(EVID_HNOJENI!N410,HNOJIVA_ALL!$A$2:$Z$3303,4,FALSE)</f>
        <v>#N/A</v>
      </c>
      <c r="P410" s="51" t="e">
        <f>ROUND(VLOOKUP(EVID_HNOJENI!N410,HNOJIVA_ALL!$A$2:$Z$3303,14,FALSE)*K410*IF(L410="t",10,IF(L410="kg",0.01,IF(L410="q",1,IF(L410="l",0.01*VLOOKUP(EVID_HNOJENI!N410,HNOJIVA_ALL!$A$2:$AE$3303,31,FALSE),"CHYBA")))),2)</f>
        <v>#N/A</v>
      </c>
      <c r="Q410" s="51" t="e">
        <f>ROUND(VLOOKUP(EVID_HNOJENI!N410,HNOJIVA_ALL!$A$2:$Z$3303,15,FALSE)*K410*IF(L410="t",10,IF(L410="kg",0.01,IF(L410="q",1,IF(L410="l",0.01*VLOOKUP(EVID_HNOJENI!N410,HNOJIVA_ALL!$A$2:$AE$3303,31,FALSE),"CHYBA")))),2)</f>
        <v>#N/A</v>
      </c>
      <c r="R410" s="51" t="e">
        <f>ROUND(VLOOKUP(EVID_HNOJENI!N410,HNOJIVA_ALL!$A$2:$Z$3303,16,FALSE)*K410*IF(L410="t",10,IF(L410="kg",0.01,IF(L410="q",1,IF(L410="l",0.01*VLOOKUP(EVID_HNOJENI!N410,HNOJIVA_ALL!$A$2:$AE$3303,31,FALSE),"CHYBA")))),2)</f>
        <v>#N/A</v>
      </c>
      <c r="S410" s="51" t="e">
        <f>ROUND(VLOOKUP(EVID_HNOJENI!N410,HNOJIVA_ALL!$A$2:$Z$3303,18,FALSE)*K410*IF(L410="t",10,IF(L410="kg",0.01,IF(L410="q",1,IF(L410="l",0.01*VLOOKUP(EVID_HNOJENI!N410,HNOJIVA_ALL!$A$2:$AE$3303,31,FALSE),"CHYBA")))),2)</f>
        <v>#N/A</v>
      </c>
      <c r="T410" s="51" t="e">
        <f>ROUND(VLOOKUP(EVID_HNOJENI!N410,HNOJIVA_ALL!$A$2:$Z$3303,17,FALSE)*K410*IF(L410="t",10,IF(L410="kg",0.01,IF(L410="q",1,IF(L410="l",0.01*VLOOKUP(EVID_HNOJENI!N410,HNOJIVA_ALL!$A$2:$AE$3303,31,FALSE),"CHYBA")))),2)</f>
        <v>#N/A</v>
      </c>
      <c r="U410" s="51" t="e">
        <f>ROUND(VLOOKUP(EVID_HNOJENI!N410,HNOJIVA_ALL!$A$2:$Z$3303,20,FALSE)*K410*IF(L410="t",10,IF(L410="kg",0.01,IF(L410="q",1,IF(L410="l",0.01*VLOOKUP(EVID_HNOJENI!N410,HNOJIVA_ALL!$A$2:$AE$3303,31,FALSE),"CHYBA")))),2)</f>
        <v>#N/A</v>
      </c>
    </row>
    <row r="411" spans="1:21" x14ac:dyDescent="0.2">
      <c r="A411" s="32"/>
      <c r="B411" s="45" t="e">
        <f>VLOOKUP($A411,EVID_OSEVU!$A$1:$M$4972,2,FALSE)</f>
        <v>#N/A</v>
      </c>
      <c r="C411" s="45" t="e">
        <f>VLOOKUP($A411,EVID_OSEVU!$A$1:$M$4972,3,FALSE)</f>
        <v>#N/A</v>
      </c>
      <c r="D411" s="45" t="e">
        <f>VLOOKUP($A411,EVID_OSEVU!$A$1:$M$4972,4,FALSE)</f>
        <v>#N/A</v>
      </c>
      <c r="E411" s="45" t="e">
        <f>VLOOKUP($A411,EVID_OSEVU!$A$1:$M$4972,7,FALSE)</f>
        <v>#N/A</v>
      </c>
      <c r="F411" s="45" t="e">
        <f>VLOOKUP($A411,EVID_OSEVU!$A$1:$M$4972,8,FALSE)</f>
        <v>#N/A</v>
      </c>
      <c r="G411" s="45" t="e">
        <f>VLOOKUP($A411,EVID_OSEVU!$A$1:$M$4972,11,FALSE)</f>
        <v>#N/A</v>
      </c>
      <c r="H411" s="35"/>
      <c r="I411" s="48"/>
      <c r="J411" s="33" t="e">
        <f>VLOOKUP($A411,EVID_OSEVU!$A$1:$M$4972,11,FALSE)</f>
        <v>#N/A</v>
      </c>
      <c r="K411" s="39"/>
      <c r="L411" s="49"/>
      <c r="M411" s="89" t="e">
        <f t="shared" si="6"/>
        <v>#N/A</v>
      </c>
      <c r="N411" s="50"/>
      <c r="O411" s="37" t="e">
        <f>VLOOKUP(EVID_HNOJENI!N411,HNOJIVA_ALL!$A$2:$Z$3303,4,FALSE)</f>
        <v>#N/A</v>
      </c>
      <c r="P411" s="51" t="e">
        <f>ROUND(VLOOKUP(EVID_HNOJENI!N411,HNOJIVA_ALL!$A$2:$Z$3303,14,FALSE)*K411*IF(L411="t",10,IF(L411="kg",0.01,IF(L411="q",1,IF(L411="l",0.01*VLOOKUP(EVID_HNOJENI!N411,HNOJIVA_ALL!$A$2:$AE$3303,31,FALSE),"CHYBA")))),2)</f>
        <v>#N/A</v>
      </c>
      <c r="Q411" s="51" t="e">
        <f>ROUND(VLOOKUP(EVID_HNOJENI!N411,HNOJIVA_ALL!$A$2:$Z$3303,15,FALSE)*K411*IF(L411="t",10,IF(L411="kg",0.01,IF(L411="q",1,IF(L411="l",0.01*VLOOKUP(EVID_HNOJENI!N411,HNOJIVA_ALL!$A$2:$AE$3303,31,FALSE),"CHYBA")))),2)</f>
        <v>#N/A</v>
      </c>
      <c r="R411" s="51" t="e">
        <f>ROUND(VLOOKUP(EVID_HNOJENI!N411,HNOJIVA_ALL!$A$2:$Z$3303,16,FALSE)*K411*IF(L411="t",10,IF(L411="kg",0.01,IF(L411="q",1,IF(L411="l",0.01*VLOOKUP(EVID_HNOJENI!N411,HNOJIVA_ALL!$A$2:$AE$3303,31,FALSE),"CHYBA")))),2)</f>
        <v>#N/A</v>
      </c>
      <c r="S411" s="51" t="e">
        <f>ROUND(VLOOKUP(EVID_HNOJENI!N411,HNOJIVA_ALL!$A$2:$Z$3303,18,FALSE)*K411*IF(L411="t",10,IF(L411="kg",0.01,IF(L411="q",1,IF(L411="l",0.01*VLOOKUP(EVID_HNOJENI!N411,HNOJIVA_ALL!$A$2:$AE$3303,31,FALSE),"CHYBA")))),2)</f>
        <v>#N/A</v>
      </c>
      <c r="T411" s="51" t="e">
        <f>ROUND(VLOOKUP(EVID_HNOJENI!N411,HNOJIVA_ALL!$A$2:$Z$3303,17,FALSE)*K411*IF(L411="t",10,IF(L411="kg",0.01,IF(L411="q",1,IF(L411="l",0.01*VLOOKUP(EVID_HNOJENI!N411,HNOJIVA_ALL!$A$2:$AE$3303,31,FALSE),"CHYBA")))),2)</f>
        <v>#N/A</v>
      </c>
      <c r="U411" s="51" t="e">
        <f>ROUND(VLOOKUP(EVID_HNOJENI!N411,HNOJIVA_ALL!$A$2:$Z$3303,20,FALSE)*K411*IF(L411="t",10,IF(L411="kg",0.01,IF(L411="q",1,IF(L411="l",0.01*VLOOKUP(EVID_HNOJENI!N411,HNOJIVA_ALL!$A$2:$AE$3303,31,FALSE),"CHYBA")))),2)</f>
        <v>#N/A</v>
      </c>
    </row>
    <row r="412" spans="1:21" x14ac:dyDescent="0.2">
      <c r="A412" s="32"/>
      <c r="B412" s="45" t="e">
        <f>VLOOKUP($A412,EVID_OSEVU!$A$1:$M$4972,2,FALSE)</f>
        <v>#N/A</v>
      </c>
      <c r="C412" s="45" t="e">
        <f>VLOOKUP($A412,EVID_OSEVU!$A$1:$M$4972,3,FALSE)</f>
        <v>#N/A</v>
      </c>
      <c r="D412" s="45" t="e">
        <f>VLOOKUP($A412,EVID_OSEVU!$A$1:$M$4972,4,FALSE)</f>
        <v>#N/A</v>
      </c>
      <c r="E412" s="45" t="e">
        <f>VLOOKUP($A412,EVID_OSEVU!$A$1:$M$4972,7,FALSE)</f>
        <v>#N/A</v>
      </c>
      <c r="F412" s="45" t="e">
        <f>VLOOKUP($A412,EVID_OSEVU!$A$1:$M$4972,8,FALSE)</f>
        <v>#N/A</v>
      </c>
      <c r="G412" s="45" t="e">
        <f>VLOOKUP($A412,EVID_OSEVU!$A$1:$M$4972,11,FALSE)</f>
        <v>#N/A</v>
      </c>
      <c r="H412" s="35"/>
      <c r="I412" s="48"/>
      <c r="J412" s="33" t="e">
        <f>VLOOKUP($A412,EVID_OSEVU!$A$1:$M$4972,11,FALSE)</f>
        <v>#N/A</v>
      </c>
      <c r="K412" s="39"/>
      <c r="L412" s="49"/>
      <c r="M412" s="89" t="e">
        <f t="shared" si="6"/>
        <v>#N/A</v>
      </c>
      <c r="N412" s="50"/>
      <c r="O412" s="37" t="e">
        <f>VLOOKUP(EVID_HNOJENI!N412,HNOJIVA_ALL!$A$2:$Z$3303,4,FALSE)</f>
        <v>#N/A</v>
      </c>
      <c r="P412" s="51" t="e">
        <f>ROUND(VLOOKUP(EVID_HNOJENI!N412,HNOJIVA_ALL!$A$2:$Z$3303,14,FALSE)*K412*IF(L412="t",10,IF(L412="kg",0.01,IF(L412="q",1,IF(L412="l",0.01*VLOOKUP(EVID_HNOJENI!N412,HNOJIVA_ALL!$A$2:$AE$3303,31,FALSE),"CHYBA")))),2)</f>
        <v>#N/A</v>
      </c>
      <c r="Q412" s="51" t="e">
        <f>ROUND(VLOOKUP(EVID_HNOJENI!N412,HNOJIVA_ALL!$A$2:$Z$3303,15,FALSE)*K412*IF(L412="t",10,IF(L412="kg",0.01,IF(L412="q",1,IF(L412="l",0.01*VLOOKUP(EVID_HNOJENI!N412,HNOJIVA_ALL!$A$2:$AE$3303,31,FALSE),"CHYBA")))),2)</f>
        <v>#N/A</v>
      </c>
      <c r="R412" s="51" t="e">
        <f>ROUND(VLOOKUP(EVID_HNOJENI!N412,HNOJIVA_ALL!$A$2:$Z$3303,16,FALSE)*K412*IF(L412="t",10,IF(L412="kg",0.01,IF(L412="q",1,IF(L412="l",0.01*VLOOKUP(EVID_HNOJENI!N412,HNOJIVA_ALL!$A$2:$AE$3303,31,FALSE),"CHYBA")))),2)</f>
        <v>#N/A</v>
      </c>
      <c r="S412" s="51" t="e">
        <f>ROUND(VLOOKUP(EVID_HNOJENI!N412,HNOJIVA_ALL!$A$2:$Z$3303,18,FALSE)*K412*IF(L412="t",10,IF(L412="kg",0.01,IF(L412="q",1,IF(L412="l",0.01*VLOOKUP(EVID_HNOJENI!N412,HNOJIVA_ALL!$A$2:$AE$3303,31,FALSE),"CHYBA")))),2)</f>
        <v>#N/A</v>
      </c>
      <c r="T412" s="51" t="e">
        <f>ROUND(VLOOKUP(EVID_HNOJENI!N412,HNOJIVA_ALL!$A$2:$Z$3303,17,FALSE)*K412*IF(L412="t",10,IF(L412="kg",0.01,IF(L412="q",1,IF(L412="l",0.01*VLOOKUP(EVID_HNOJENI!N412,HNOJIVA_ALL!$A$2:$AE$3303,31,FALSE),"CHYBA")))),2)</f>
        <v>#N/A</v>
      </c>
      <c r="U412" s="51" t="e">
        <f>ROUND(VLOOKUP(EVID_HNOJENI!N412,HNOJIVA_ALL!$A$2:$Z$3303,20,FALSE)*K412*IF(L412="t",10,IF(L412="kg",0.01,IF(L412="q",1,IF(L412="l",0.01*VLOOKUP(EVID_HNOJENI!N412,HNOJIVA_ALL!$A$2:$AE$3303,31,FALSE),"CHYBA")))),2)</f>
        <v>#N/A</v>
      </c>
    </row>
    <row r="413" spans="1:21" x14ac:dyDescent="0.2">
      <c r="A413" s="32"/>
      <c r="B413" s="45" t="e">
        <f>VLOOKUP($A413,EVID_OSEVU!$A$1:$M$4972,2,FALSE)</f>
        <v>#N/A</v>
      </c>
      <c r="C413" s="45" t="e">
        <f>VLOOKUP($A413,EVID_OSEVU!$A$1:$M$4972,3,FALSE)</f>
        <v>#N/A</v>
      </c>
      <c r="D413" s="45" t="e">
        <f>VLOOKUP($A413,EVID_OSEVU!$A$1:$M$4972,4,FALSE)</f>
        <v>#N/A</v>
      </c>
      <c r="E413" s="45" t="e">
        <f>VLOOKUP($A413,EVID_OSEVU!$A$1:$M$4972,7,FALSE)</f>
        <v>#N/A</v>
      </c>
      <c r="F413" s="45" t="e">
        <f>VLOOKUP($A413,EVID_OSEVU!$A$1:$M$4972,8,FALSE)</f>
        <v>#N/A</v>
      </c>
      <c r="G413" s="45" t="e">
        <f>VLOOKUP($A413,EVID_OSEVU!$A$1:$M$4972,11,FALSE)</f>
        <v>#N/A</v>
      </c>
      <c r="H413" s="35"/>
      <c r="I413" s="48"/>
      <c r="J413" s="33" t="e">
        <f>VLOOKUP($A413,EVID_OSEVU!$A$1:$M$4972,11,FALSE)</f>
        <v>#N/A</v>
      </c>
      <c r="K413" s="39"/>
      <c r="L413" s="49"/>
      <c r="M413" s="89" t="e">
        <f t="shared" si="6"/>
        <v>#N/A</v>
      </c>
      <c r="N413" s="50"/>
      <c r="O413" s="37" t="e">
        <f>VLOOKUP(EVID_HNOJENI!N413,HNOJIVA_ALL!$A$2:$Z$3303,4,FALSE)</f>
        <v>#N/A</v>
      </c>
      <c r="P413" s="51" t="e">
        <f>ROUND(VLOOKUP(EVID_HNOJENI!N413,HNOJIVA_ALL!$A$2:$Z$3303,14,FALSE)*K413*IF(L413="t",10,IF(L413="kg",0.01,IF(L413="q",1,IF(L413="l",0.01*VLOOKUP(EVID_HNOJENI!N413,HNOJIVA_ALL!$A$2:$AE$3303,31,FALSE),"CHYBA")))),2)</f>
        <v>#N/A</v>
      </c>
      <c r="Q413" s="51" t="e">
        <f>ROUND(VLOOKUP(EVID_HNOJENI!N413,HNOJIVA_ALL!$A$2:$Z$3303,15,FALSE)*K413*IF(L413="t",10,IF(L413="kg",0.01,IF(L413="q",1,IF(L413="l",0.01*VLOOKUP(EVID_HNOJENI!N413,HNOJIVA_ALL!$A$2:$AE$3303,31,FALSE),"CHYBA")))),2)</f>
        <v>#N/A</v>
      </c>
      <c r="R413" s="51" t="e">
        <f>ROUND(VLOOKUP(EVID_HNOJENI!N413,HNOJIVA_ALL!$A$2:$Z$3303,16,FALSE)*K413*IF(L413="t",10,IF(L413="kg",0.01,IF(L413="q",1,IF(L413="l",0.01*VLOOKUP(EVID_HNOJENI!N413,HNOJIVA_ALL!$A$2:$AE$3303,31,FALSE),"CHYBA")))),2)</f>
        <v>#N/A</v>
      </c>
      <c r="S413" s="51" t="e">
        <f>ROUND(VLOOKUP(EVID_HNOJENI!N413,HNOJIVA_ALL!$A$2:$Z$3303,18,FALSE)*K413*IF(L413="t",10,IF(L413="kg",0.01,IF(L413="q",1,IF(L413="l",0.01*VLOOKUP(EVID_HNOJENI!N413,HNOJIVA_ALL!$A$2:$AE$3303,31,FALSE),"CHYBA")))),2)</f>
        <v>#N/A</v>
      </c>
      <c r="T413" s="51" t="e">
        <f>ROUND(VLOOKUP(EVID_HNOJENI!N413,HNOJIVA_ALL!$A$2:$Z$3303,17,FALSE)*K413*IF(L413="t",10,IF(L413="kg",0.01,IF(L413="q",1,IF(L413="l",0.01*VLOOKUP(EVID_HNOJENI!N413,HNOJIVA_ALL!$A$2:$AE$3303,31,FALSE),"CHYBA")))),2)</f>
        <v>#N/A</v>
      </c>
      <c r="U413" s="51" t="e">
        <f>ROUND(VLOOKUP(EVID_HNOJENI!N413,HNOJIVA_ALL!$A$2:$Z$3303,20,FALSE)*K413*IF(L413="t",10,IF(L413="kg",0.01,IF(L413="q",1,IF(L413="l",0.01*VLOOKUP(EVID_HNOJENI!N413,HNOJIVA_ALL!$A$2:$AE$3303,31,FALSE),"CHYBA")))),2)</f>
        <v>#N/A</v>
      </c>
    </row>
    <row r="414" spans="1:21" x14ac:dyDescent="0.2">
      <c r="A414" s="32"/>
      <c r="B414" s="45" t="e">
        <f>VLOOKUP($A414,EVID_OSEVU!$A$1:$M$4972,2,FALSE)</f>
        <v>#N/A</v>
      </c>
      <c r="C414" s="45" t="e">
        <f>VLOOKUP($A414,EVID_OSEVU!$A$1:$M$4972,3,FALSE)</f>
        <v>#N/A</v>
      </c>
      <c r="D414" s="45" t="e">
        <f>VLOOKUP($A414,EVID_OSEVU!$A$1:$M$4972,4,FALSE)</f>
        <v>#N/A</v>
      </c>
      <c r="E414" s="45" t="e">
        <f>VLOOKUP($A414,EVID_OSEVU!$A$1:$M$4972,7,FALSE)</f>
        <v>#N/A</v>
      </c>
      <c r="F414" s="45" t="e">
        <f>VLOOKUP($A414,EVID_OSEVU!$A$1:$M$4972,8,FALSE)</f>
        <v>#N/A</v>
      </c>
      <c r="G414" s="45" t="e">
        <f>VLOOKUP($A414,EVID_OSEVU!$A$1:$M$4972,11,FALSE)</f>
        <v>#N/A</v>
      </c>
      <c r="H414" s="35"/>
      <c r="I414" s="48"/>
      <c r="J414" s="33" t="e">
        <f>VLOOKUP($A414,EVID_OSEVU!$A$1:$M$4972,11,FALSE)</f>
        <v>#N/A</v>
      </c>
      <c r="K414" s="39"/>
      <c r="L414" s="49"/>
      <c r="M414" s="89" t="e">
        <f t="shared" si="6"/>
        <v>#N/A</v>
      </c>
      <c r="N414" s="50"/>
      <c r="O414" s="37" t="e">
        <f>VLOOKUP(EVID_HNOJENI!N414,HNOJIVA_ALL!$A$2:$Z$3303,4,FALSE)</f>
        <v>#N/A</v>
      </c>
      <c r="P414" s="51" t="e">
        <f>ROUND(VLOOKUP(EVID_HNOJENI!N414,HNOJIVA_ALL!$A$2:$Z$3303,14,FALSE)*K414*IF(L414="t",10,IF(L414="kg",0.01,IF(L414="q",1,IF(L414="l",0.01*VLOOKUP(EVID_HNOJENI!N414,HNOJIVA_ALL!$A$2:$AE$3303,31,FALSE),"CHYBA")))),2)</f>
        <v>#N/A</v>
      </c>
      <c r="Q414" s="51" t="e">
        <f>ROUND(VLOOKUP(EVID_HNOJENI!N414,HNOJIVA_ALL!$A$2:$Z$3303,15,FALSE)*K414*IF(L414="t",10,IF(L414="kg",0.01,IF(L414="q",1,IF(L414="l",0.01*VLOOKUP(EVID_HNOJENI!N414,HNOJIVA_ALL!$A$2:$AE$3303,31,FALSE),"CHYBA")))),2)</f>
        <v>#N/A</v>
      </c>
      <c r="R414" s="51" t="e">
        <f>ROUND(VLOOKUP(EVID_HNOJENI!N414,HNOJIVA_ALL!$A$2:$Z$3303,16,FALSE)*K414*IF(L414="t",10,IF(L414="kg",0.01,IF(L414="q",1,IF(L414="l",0.01*VLOOKUP(EVID_HNOJENI!N414,HNOJIVA_ALL!$A$2:$AE$3303,31,FALSE),"CHYBA")))),2)</f>
        <v>#N/A</v>
      </c>
      <c r="S414" s="51" t="e">
        <f>ROUND(VLOOKUP(EVID_HNOJENI!N414,HNOJIVA_ALL!$A$2:$Z$3303,18,FALSE)*K414*IF(L414="t",10,IF(L414="kg",0.01,IF(L414="q",1,IF(L414="l",0.01*VLOOKUP(EVID_HNOJENI!N414,HNOJIVA_ALL!$A$2:$AE$3303,31,FALSE),"CHYBA")))),2)</f>
        <v>#N/A</v>
      </c>
      <c r="T414" s="51" t="e">
        <f>ROUND(VLOOKUP(EVID_HNOJENI!N414,HNOJIVA_ALL!$A$2:$Z$3303,17,FALSE)*K414*IF(L414="t",10,IF(L414="kg",0.01,IF(L414="q",1,IF(L414="l",0.01*VLOOKUP(EVID_HNOJENI!N414,HNOJIVA_ALL!$A$2:$AE$3303,31,FALSE),"CHYBA")))),2)</f>
        <v>#N/A</v>
      </c>
      <c r="U414" s="51" t="e">
        <f>ROUND(VLOOKUP(EVID_HNOJENI!N414,HNOJIVA_ALL!$A$2:$Z$3303,20,FALSE)*K414*IF(L414="t",10,IF(L414="kg",0.01,IF(L414="q",1,IF(L414="l",0.01*VLOOKUP(EVID_HNOJENI!N414,HNOJIVA_ALL!$A$2:$AE$3303,31,FALSE),"CHYBA")))),2)</f>
        <v>#N/A</v>
      </c>
    </row>
    <row r="415" spans="1:21" x14ac:dyDescent="0.2">
      <c r="A415" s="32"/>
      <c r="B415" s="45" t="e">
        <f>VLOOKUP($A415,EVID_OSEVU!$A$1:$M$4972,2,FALSE)</f>
        <v>#N/A</v>
      </c>
      <c r="C415" s="45" t="e">
        <f>VLOOKUP($A415,EVID_OSEVU!$A$1:$M$4972,3,FALSE)</f>
        <v>#N/A</v>
      </c>
      <c r="D415" s="45" t="e">
        <f>VLOOKUP($A415,EVID_OSEVU!$A$1:$M$4972,4,FALSE)</f>
        <v>#N/A</v>
      </c>
      <c r="E415" s="45" t="e">
        <f>VLOOKUP($A415,EVID_OSEVU!$A$1:$M$4972,7,FALSE)</f>
        <v>#N/A</v>
      </c>
      <c r="F415" s="45" t="e">
        <f>VLOOKUP($A415,EVID_OSEVU!$A$1:$M$4972,8,FALSE)</f>
        <v>#N/A</v>
      </c>
      <c r="G415" s="45" t="e">
        <f>VLOOKUP($A415,EVID_OSEVU!$A$1:$M$4972,11,FALSE)</f>
        <v>#N/A</v>
      </c>
      <c r="H415" s="35"/>
      <c r="I415" s="48"/>
      <c r="J415" s="33" t="e">
        <f>VLOOKUP($A415,EVID_OSEVU!$A$1:$M$4972,11,FALSE)</f>
        <v>#N/A</v>
      </c>
      <c r="K415" s="39"/>
      <c r="L415" s="49"/>
      <c r="M415" s="89" t="e">
        <f t="shared" si="6"/>
        <v>#N/A</v>
      </c>
      <c r="N415" s="50"/>
      <c r="O415" s="37" t="e">
        <f>VLOOKUP(EVID_HNOJENI!N415,HNOJIVA_ALL!$A$2:$Z$3303,4,FALSE)</f>
        <v>#N/A</v>
      </c>
      <c r="P415" s="51" t="e">
        <f>ROUND(VLOOKUP(EVID_HNOJENI!N415,HNOJIVA_ALL!$A$2:$Z$3303,14,FALSE)*K415*IF(L415="t",10,IF(L415="kg",0.01,IF(L415="q",1,IF(L415="l",0.01*VLOOKUP(EVID_HNOJENI!N415,HNOJIVA_ALL!$A$2:$AE$3303,31,FALSE),"CHYBA")))),2)</f>
        <v>#N/A</v>
      </c>
      <c r="Q415" s="51" t="e">
        <f>ROUND(VLOOKUP(EVID_HNOJENI!N415,HNOJIVA_ALL!$A$2:$Z$3303,15,FALSE)*K415*IF(L415="t",10,IF(L415="kg",0.01,IF(L415="q",1,IF(L415="l",0.01*VLOOKUP(EVID_HNOJENI!N415,HNOJIVA_ALL!$A$2:$AE$3303,31,FALSE),"CHYBA")))),2)</f>
        <v>#N/A</v>
      </c>
      <c r="R415" s="51" t="e">
        <f>ROUND(VLOOKUP(EVID_HNOJENI!N415,HNOJIVA_ALL!$A$2:$Z$3303,16,FALSE)*K415*IF(L415="t",10,IF(L415="kg",0.01,IF(L415="q",1,IF(L415="l",0.01*VLOOKUP(EVID_HNOJENI!N415,HNOJIVA_ALL!$A$2:$AE$3303,31,FALSE),"CHYBA")))),2)</f>
        <v>#N/A</v>
      </c>
      <c r="S415" s="51" t="e">
        <f>ROUND(VLOOKUP(EVID_HNOJENI!N415,HNOJIVA_ALL!$A$2:$Z$3303,18,FALSE)*K415*IF(L415="t",10,IF(L415="kg",0.01,IF(L415="q",1,IF(L415="l",0.01*VLOOKUP(EVID_HNOJENI!N415,HNOJIVA_ALL!$A$2:$AE$3303,31,FALSE),"CHYBA")))),2)</f>
        <v>#N/A</v>
      </c>
      <c r="T415" s="51" t="e">
        <f>ROUND(VLOOKUP(EVID_HNOJENI!N415,HNOJIVA_ALL!$A$2:$Z$3303,17,FALSE)*K415*IF(L415="t",10,IF(L415="kg",0.01,IF(L415="q",1,IF(L415="l",0.01*VLOOKUP(EVID_HNOJENI!N415,HNOJIVA_ALL!$A$2:$AE$3303,31,FALSE),"CHYBA")))),2)</f>
        <v>#N/A</v>
      </c>
      <c r="U415" s="51" t="e">
        <f>ROUND(VLOOKUP(EVID_HNOJENI!N415,HNOJIVA_ALL!$A$2:$Z$3303,20,FALSE)*K415*IF(L415="t",10,IF(L415="kg",0.01,IF(L415="q",1,IF(L415="l",0.01*VLOOKUP(EVID_HNOJENI!N415,HNOJIVA_ALL!$A$2:$AE$3303,31,FALSE),"CHYBA")))),2)</f>
        <v>#N/A</v>
      </c>
    </row>
    <row r="416" spans="1:21" x14ac:dyDescent="0.2">
      <c r="A416" s="32"/>
      <c r="B416" s="45" t="e">
        <f>VLOOKUP($A416,EVID_OSEVU!$A$1:$M$4972,2,FALSE)</f>
        <v>#N/A</v>
      </c>
      <c r="C416" s="45" t="e">
        <f>VLOOKUP($A416,EVID_OSEVU!$A$1:$M$4972,3,FALSE)</f>
        <v>#N/A</v>
      </c>
      <c r="D416" s="45" t="e">
        <f>VLOOKUP($A416,EVID_OSEVU!$A$1:$M$4972,4,FALSE)</f>
        <v>#N/A</v>
      </c>
      <c r="E416" s="45" t="e">
        <f>VLOOKUP($A416,EVID_OSEVU!$A$1:$M$4972,7,FALSE)</f>
        <v>#N/A</v>
      </c>
      <c r="F416" s="45" t="e">
        <f>VLOOKUP($A416,EVID_OSEVU!$A$1:$M$4972,8,FALSE)</f>
        <v>#N/A</v>
      </c>
      <c r="G416" s="45" t="e">
        <f>VLOOKUP($A416,EVID_OSEVU!$A$1:$M$4972,11,FALSE)</f>
        <v>#N/A</v>
      </c>
      <c r="H416" s="35"/>
      <c r="I416" s="48"/>
      <c r="J416" s="33" t="e">
        <f>VLOOKUP($A416,EVID_OSEVU!$A$1:$M$4972,11,FALSE)</f>
        <v>#N/A</v>
      </c>
      <c r="K416" s="39"/>
      <c r="L416" s="49"/>
      <c r="M416" s="89" t="e">
        <f t="shared" si="6"/>
        <v>#N/A</v>
      </c>
      <c r="N416" s="50"/>
      <c r="O416" s="37" t="e">
        <f>VLOOKUP(EVID_HNOJENI!N416,HNOJIVA_ALL!$A$2:$Z$3303,4,FALSE)</f>
        <v>#N/A</v>
      </c>
      <c r="P416" s="51" t="e">
        <f>ROUND(VLOOKUP(EVID_HNOJENI!N416,HNOJIVA_ALL!$A$2:$Z$3303,14,FALSE)*K416*IF(L416="t",10,IF(L416="kg",0.01,IF(L416="q",1,IF(L416="l",0.01*VLOOKUP(EVID_HNOJENI!N416,HNOJIVA_ALL!$A$2:$AE$3303,31,FALSE),"CHYBA")))),2)</f>
        <v>#N/A</v>
      </c>
      <c r="Q416" s="51" t="e">
        <f>ROUND(VLOOKUP(EVID_HNOJENI!N416,HNOJIVA_ALL!$A$2:$Z$3303,15,FALSE)*K416*IF(L416="t",10,IF(L416="kg",0.01,IF(L416="q",1,IF(L416="l",0.01*VLOOKUP(EVID_HNOJENI!N416,HNOJIVA_ALL!$A$2:$AE$3303,31,FALSE),"CHYBA")))),2)</f>
        <v>#N/A</v>
      </c>
      <c r="R416" s="51" t="e">
        <f>ROUND(VLOOKUP(EVID_HNOJENI!N416,HNOJIVA_ALL!$A$2:$Z$3303,16,FALSE)*K416*IF(L416="t",10,IF(L416="kg",0.01,IF(L416="q",1,IF(L416="l",0.01*VLOOKUP(EVID_HNOJENI!N416,HNOJIVA_ALL!$A$2:$AE$3303,31,FALSE),"CHYBA")))),2)</f>
        <v>#N/A</v>
      </c>
      <c r="S416" s="51" t="e">
        <f>ROUND(VLOOKUP(EVID_HNOJENI!N416,HNOJIVA_ALL!$A$2:$Z$3303,18,FALSE)*K416*IF(L416="t",10,IF(L416="kg",0.01,IF(L416="q",1,IF(L416="l",0.01*VLOOKUP(EVID_HNOJENI!N416,HNOJIVA_ALL!$A$2:$AE$3303,31,FALSE),"CHYBA")))),2)</f>
        <v>#N/A</v>
      </c>
      <c r="T416" s="51" t="e">
        <f>ROUND(VLOOKUP(EVID_HNOJENI!N416,HNOJIVA_ALL!$A$2:$Z$3303,17,FALSE)*K416*IF(L416="t",10,IF(L416="kg",0.01,IF(L416="q",1,IF(L416="l",0.01*VLOOKUP(EVID_HNOJENI!N416,HNOJIVA_ALL!$A$2:$AE$3303,31,FALSE),"CHYBA")))),2)</f>
        <v>#N/A</v>
      </c>
      <c r="U416" s="51" t="e">
        <f>ROUND(VLOOKUP(EVID_HNOJENI!N416,HNOJIVA_ALL!$A$2:$Z$3303,20,FALSE)*K416*IF(L416="t",10,IF(L416="kg",0.01,IF(L416="q",1,IF(L416="l",0.01*VLOOKUP(EVID_HNOJENI!N416,HNOJIVA_ALL!$A$2:$AE$3303,31,FALSE),"CHYBA")))),2)</f>
        <v>#N/A</v>
      </c>
    </row>
    <row r="417" spans="1:21" x14ac:dyDescent="0.2">
      <c r="A417" s="32"/>
      <c r="B417" s="45" t="e">
        <f>VLOOKUP($A417,EVID_OSEVU!$A$1:$M$4972,2,FALSE)</f>
        <v>#N/A</v>
      </c>
      <c r="C417" s="45" t="e">
        <f>VLOOKUP($A417,EVID_OSEVU!$A$1:$M$4972,3,FALSE)</f>
        <v>#N/A</v>
      </c>
      <c r="D417" s="45" t="e">
        <f>VLOOKUP($A417,EVID_OSEVU!$A$1:$M$4972,4,FALSE)</f>
        <v>#N/A</v>
      </c>
      <c r="E417" s="45" t="e">
        <f>VLOOKUP($A417,EVID_OSEVU!$A$1:$M$4972,7,FALSE)</f>
        <v>#N/A</v>
      </c>
      <c r="F417" s="45" t="e">
        <f>VLOOKUP($A417,EVID_OSEVU!$A$1:$M$4972,8,FALSE)</f>
        <v>#N/A</v>
      </c>
      <c r="G417" s="45" t="e">
        <f>VLOOKUP($A417,EVID_OSEVU!$A$1:$M$4972,11,FALSE)</f>
        <v>#N/A</v>
      </c>
      <c r="H417" s="35"/>
      <c r="I417" s="48"/>
      <c r="J417" s="33" t="e">
        <f>VLOOKUP($A417,EVID_OSEVU!$A$1:$M$4972,11,FALSE)</f>
        <v>#N/A</v>
      </c>
      <c r="K417" s="39"/>
      <c r="L417" s="49"/>
      <c r="M417" s="89" t="e">
        <f t="shared" si="6"/>
        <v>#N/A</v>
      </c>
      <c r="N417" s="50"/>
      <c r="O417" s="37" t="e">
        <f>VLOOKUP(EVID_HNOJENI!N417,HNOJIVA_ALL!$A$2:$Z$3303,4,FALSE)</f>
        <v>#N/A</v>
      </c>
      <c r="P417" s="51" t="e">
        <f>ROUND(VLOOKUP(EVID_HNOJENI!N417,HNOJIVA_ALL!$A$2:$Z$3303,14,FALSE)*K417*IF(L417="t",10,IF(L417="kg",0.01,IF(L417="q",1,IF(L417="l",0.01*VLOOKUP(EVID_HNOJENI!N417,HNOJIVA_ALL!$A$2:$AE$3303,31,FALSE),"CHYBA")))),2)</f>
        <v>#N/A</v>
      </c>
      <c r="Q417" s="51" t="e">
        <f>ROUND(VLOOKUP(EVID_HNOJENI!N417,HNOJIVA_ALL!$A$2:$Z$3303,15,FALSE)*K417*IF(L417="t",10,IF(L417="kg",0.01,IF(L417="q",1,IF(L417="l",0.01*VLOOKUP(EVID_HNOJENI!N417,HNOJIVA_ALL!$A$2:$AE$3303,31,FALSE),"CHYBA")))),2)</f>
        <v>#N/A</v>
      </c>
      <c r="R417" s="51" t="e">
        <f>ROUND(VLOOKUP(EVID_HNOJENI!N417,HNOJIVA_ALL!$A$2:$Z$3303,16,FALSE)*K417*IF(L417="t",10,IF(L417="kg",0.01,IF(L417="q",1,IF(L417="l",0.01*VLOOKUP(EVID_HNOJENI!N417,HNOJIVA_ALL!$A$2:$AE$3303,31,FALSE),"CHYBA")))),2)</f>
        <v>#N/A</v>
      </c>
      <c r="S417" s="51" t="e">
        <f>ROUND(VLOOKUP(EVID_HNOJENI!N417,HNOJIVA_ALL!$A$2:$Z$3303,18,FALSE)*K417*IF(L417="t",10,IF(L417="kg",0.01,IF(L417="q",1,IF(L417="l",0.01*VLOOKUP(EVID_HNOJENI!N417,HNOJIVA_ALL!$A$2:$AE$3303,31,FALSE),"CHYBA")))),2)</f>
        <v>#N/A</v>
      </c>
      <c r="T417" s="51" t="e">
        <f>ROUND(VLOOKUP(EVID_HNOJENI!N417,HNOJIVA_ALL!$A$2:$Z$3303,17,FALSE)*K417*IF(L417="t",10,IF(L417="kg",0.01,IF(L417="q",1,IF(L417="l",0.01*VLOOKUP(EVID_HNOJENI!N417,HNOJIVA_ALL!$A$2:$AE$3303,31,FALSE),"CHYBA")))),2)</f>
        <v>#N/A</v>
      </c>
      <c r="U417" s="51" t="e">
        <f>ROUND(VLOOKUP(EVID_HNOJENI!N417,HNOJIVA_ALL!$A$2:$Z$3303,20,FALSE)*K417*IF(L417="t",10,IF(L417="kg",0.01,IF(L417="q",1,IF(L417="l",0.01*VLOOKUP(EVID_HNOJENI!N417,HNOJIVA_ALL!$A$2:$AE$3303,31,FALSE),"CHYBA")))),2)</f>
        <v>#N/A</v>
      </c>
    </row>
    <row r="418" spans="1:21" x14ac:dyDescent="0.2">
      <c r="A418" s="32"/>
      <c r="B418" s="45" t="e">
        <f>VLOOKUP($A418,EVID_OSEVU!$A$1:$M$4972,2,FALSE)</f>
        <v>#N/A</v>
      </c>
      <c r="C418" s="45" t="e">
        <f>VLOOKUP($A418,EVID_OSEVU!$A$1:$M$4972,3,FALSE)</f>
        <v>#N/A</v>
      </c>
      <c r="D418" s="45" t="e">
        <f>VLOOKUP($A418,EVID_OSEVU!$A$1:$M$4972,4,FALSE)</f>
        <v>#N/A</v>
      </c>
      <c r="E418" s="45" t="e">
        <f>VLOOKUP($A418,EVID_OSEVU!$A$1:$M$4972,7,FALSE)</f>
        <v>#N/A</v>
      </c>
      <c r="F418" s="45" t="e">
        <f>VLOOKUP($A418,EVID_OSEVU!$A$1:$M$4972,8,FALSE)</f>
        <v>#N/A</v>
      </c>
      <c r="G418" s="45" t="e">
        <f>VLOOKUP($A418,EVID_OSEVU!$A$1:$M$4972,11,FALSE)</f>
        <v>#N/A</v>
      </c>
      <c r="H418" s="35"/>
      <c r="I418" s="48"/>
      <c r="J418" s="33" t="e">
        <f>VLOOKUP($A418,EVID_OSEVU!$A$1:$M$4972,11,FALSE)</f>
        <v>#N/A</v>
      </c>
      <c r="K418" s="39"/>
      <c r="L418" s="49"/>
      <c r="M418" s="89" t="e">
        <f t="shared" si="6"/>
        <v>#N/A</v>
      </c>
      <c r="N418" s="50"/>
      <c r="O418" s="37" t="e">
        <f>VLOOKUP(EVID_HNOJENI!N418,HNOJIVA_ALL!$A$2:$Z$3303,4,FALSE)</f>
        <v>#N/A</v>
      </c>
      <c r="P418" s="51" t="e">
        <f>ROUND(VLOOKUP(EVID_HNOJENI!N418,HNOJIVA_ALL!$A$2:$Z$3303,14,FALSE)*K418*IF(L418="t",10,IF(L418="kg",0.01,IF(L418="q",1,IF(L418="l",0.01*VLOOKUP(EVID_HNOJENI!N418,HNOJIVA_ALL!$A$2:$AE$3303,31,FALSE),"CHYBA")))),2)</f>
        <v>#N/A</v>
      </c>
      <c r="Q418" s="51" t="e">
        <f>ROUND(VLOOKUP(EVID_HNOJENI!N418,HNOJIVA_ALL!$A$2:$Z$3303,15,FALSE)*K418*IF(L418="t",10,IF(L418="kg",0.01,IF(L418="q",1,IF(L418="l",0.01*VLOOKUP(EVID_HNOJENI!N418,HNOJIVA_ALL!$A$2:$AE$3303,31,FALSE),"CHYBA")))),2)</f>
        <v>#N/A</v>
      </c>
      <c r="R418" s="51" t="e">
        <f>ROUND(VLOOKUP(EVID_HNOJENI!N418,HNOJIVA_ALL!$A$2:$Z$3303,16,FALSE)*K418*IF(L418="t",10,IF(L418="kg",0.01,IF(L418="q",1,IF(L418="l",0.01*VLOOKUP(EVID_HNOJENI!N418,HNOJIVA_ALL!$A$2:$AE$3303,31,FALSE),"CHYBA")))),2)</f>
        <v>#N/A</v>
      </c>
      <c r="S418" s="51" t="e">
        <f>ROUND(VLOOKUP(EVID_HNOJENI!N418,HNOJIVA_ALL!$A$2:$Z$3303,18,FALSE)*K418*IF(L418="t",10,IF(L418="kg",0.01,IF(L418="q",1,IF(L418="l",0.01*VLOOKUP(EVID_HNOJENI!N418,HNOJIVA_ALL!$A$2:$AE$3303,31,FALSE),"CHYBA")))),2)</f>
        <v>#N/A</v>
      </c>
      <c r="T418" s="51" t="e">
        <f>ROUND(VLOOKUP(EVID_HNOJENI!N418,HNOJIVA_ALL!$A$2:$Z$3303,17,FALSE)*K418*IF(L418="t",10,IF(L418="kg",0.01,IF(L418="q",1,IF(L418="l",0.01*VLOOKUP(EVID_HNOJENI!N418,HNOJIVA_ALL!$A$2:$AE$3303,31,FALSE),"CHYBA")))),2)</f>
        <v>#N/A</v>
      </c>
      <c r="U418" s="51" t="e">
        <f>ROUND(VLOOKUP(EVID_HNOJENI!N418,HNOJIVA_ALL!$A$2:$Z$3303,20,FALSE)*K418*IF(L418="t",10,IF(L418="kg",0.01,IF(L418="q",1,IF(L418="l",0.01*VLOOKUP(EVID_HNOJENI!N418,HNOJIVA_ALL!$A$2:$AE$3303,31,FALSE),"CHYBA")))),2)</f>
        <v>#N/A</v>
      </c>
    </row>
    <row r="419" spans="1:21" x14ac:dyDescent="0.2">
      <c r="A419" s="32"/>
      <c r="B419" s="45" t="e">
        <f>VLOOKUP($A419,EVID_OSEVU!$A$1:$M$4972,2,FALSE)</f>
        <v>#N/A</v>
      </c>
      <c r="C419" s="45" t="e">
        <f>VLOOKUP($A419,EVID_OSEVU!$A$1:$M$4972,3,FALSE)</f>
        <v>#N/A</v>
      </c>
      <c r="D419" s="45" t="e">
        <f>VLOOKUP($A419,EVID_OSEVU!$A$1:$M$4972,4,FALSE)</f>
        <v>#N/A</v>
      </c>
      <c r="E419" s="45" t="e">
        <f>VLOOKUP($A419,EVID_OSEVU!$A$1:$M$4972,7,FALSE)</f>
        <v>#N/A</v>
      </c>
      <c r="F419" s="45" t="e">
        <f>VLOOKUP($A419,EVID_OSEVU!$A$1:$M$4972,8,FALSE)</f>
        <v>#N/A</v>
      </c>
      <c r="G419" s="45" t="e">
        <f>VLOOKUP($A419,EVID_OSEVU!$A$1:$M$4972,11,FALSE)</f>
        <v>#N/A</v>
      </c>
      <c r="H419" s="35"/>
      <c r="I419" s="48"/>
      <c r="J419" s="33" t="e">
        <f>VLOOKUP($A419,EVID_OSEVU!$A$1:$M$4972,11,FALSE)</f>
        <v>#N/A</v>
      </c>
      <c r="K419" s="39"/>
      <c r="L419" s="49"/>
      <c r="M419" s="89" t="e">
        <f t="shared" si="6"/>
        <v>#N/A</v>
      </c>
      <c r="N419" s="50"/>
      <c r="O419" s="37" t="e">
        <f>VLOOKUP(EVID_HNOJENI!N419,HNOJIVA_ALL!$A$2:$Z$3303,4,FALSE)</f>
        <v>#N/A</v>
      </c>
      <c r="P419" s="51" t="e">
        <f>ROUND(VLOOKUP(EVID_HNOJENI!N419,HNOJIVA_ALL!$A$2:$Z$3303,14,FALSE)*K419*IF(L419="t",10,IF(L419="kg",0.01,IF(L419="q",1,IF(L419="l",0.01*VLOOKUP(EVID_HNOJENI!N419,HNOJIVA_ALL!$A$2:$AE$3303,31,FALSE),"CHYBA")))),2)</f>
        <v>#N/A</v>
      </c>
      <c r="Q419" s="51" t="e">
        <f>ROUND(VLOOKUP(EVID_HNOJENI!N419,HNOJIVA_ALL!$A$2:$Z$3303,15,FALSE)*K419*IF(L419="t",10,IF(L419="kg",0.01,IF(L419="q",1,IF(L419="l",0.01*VLOOKUP(EVID_HNOJENI!N419,HNOJIVA_ALL!$A$2:$AE$3303,31,FALSE),"CHYBA")))),2)</f>
        <v>#N/A</v>
      </c>
      <c r="R419" s="51" t="e">
        <f>ROUND(VLOOKUP(EVID_HNOJENI!N419,HNOJIVA_ALL!$A$2:$Z$3303,16,FALSE)*K419*IF(L419="t",10,IF(L419="kg",0.01,IF(L419="q",1,IF(L419="l",0.01*VLOOKUP(EVID_HNOJENI!N419,HNOJIVA_ALL!$A$2:$AE$3303,31,FALSE),"CHYBA")))),2)</f>
        <v>#N/A</v>
      </c>
      <c r="S419" s="51" t="e">
        <f>ROUND(VLOOKUP(EVID_HNOJENI!N419,HNOJIVA_ALL!$A$2:$Z$3303,18,FALSE)*K419*IF(L419="t",10,IF(L419="kg",0.01,IF(L419="q",1,IF(L419="l",0.01*VLOOKUP(EVID_HNOJENI!N419,HNOJIVA_ALL!$A$2:$AE$3303,31,FALSE),"CHYBA")))),2)</f>
        <v>#N/A</v>
      </c>
      <c r="T419" s="51" t="e">
        <f>ROUND(VLOOKUP(EVID_HNOJENI!N419,HNOJIVA_ALL!$A$2:$Z$3303,17,FALSE)*K419*IF(L419="t",10,IF(L419="kg",0.01,IF(L419="q",1,IF(L419="l",0.01*VLOOKUP(EVID_HNOJENI!N419,HNOJIVA_ALL!$A$2:$AE$3303,31,FALSE),"CHYBA")))),2)</f>
        <v>#N/A</v>
      </c>
      <c r="U419" s="51" t="e">
        <f>ROUND(VLOOKUP(EVID_HNOJENI!N419,HNOJIVA_ALL!$A$2:$Z$3303,20,FALSE)*K419*IF(L419="t",10,IF(L419="kg",0.01,IF(L419="q",1,IF(L419="l",0.01*VLOOKUP(EVID_HNOJENI!N419,HNOJIVA_ALL!$A$2:$AE$3303,31,FALSE),"CHYBA")))),2)</f>
        <v>#N/A</v>
      </c>
    </row>
    <row r="420" spans="1:21" x14ac:dyDescent="0.2">
      <c r="A420" s="32"/>
      <c r="B420" s="45" t="e">
        <f>VLOOKUP($A420,EVID_OSEVU!$A$1:$M$4972,2,FALSE)</f>
        <v>#N/A</v>
      </c>
      <c r="C420" s="45" t="e">
        <f>VLOOKUP($A420,EVID_OSEVU!$A$1:$M$4972,3,FALSE)</f>
        <v>#N/A</v>
      </c>
      <c r="D420" s="45" t="e">
        <f>VLOOKUP($A420,EVID_OSEVU!$A$1:$M$4972,4,FALSE)</f>
        <v>#N/A</v>
      </c>
      <c r="E420" s="45" t="e">
        <f>VLOOKUP($A420,EVID_OSEVU!$A$1:$M$4972,7,FALSE)</f>
        <v>#N/A</v>
      </c>
      <c r="F420" s="45" t="e">
        <f>VLOOKUP($A420,EVID_OSEVU!$A$1:$M$4972,8,FALSE)</f>
        <v>#N/A</v>
      </c>
      <c r="G420" s="45" t="e">
        <f>VLOOKUP($A420,EVID_OSEVU!$A$1:$M$4972,11,FALSE)</f>
        <v>#N/A</v>
      </c>
      <c r="H420" s="35"/>
      <c r="I420" s="48"/>
      <c r="J420" s="33" t="e">
        <f>VLOOKUP($A420,EVID_OSEVU!$A$1:$M$4972,11,FALSE)</f>
        <v>#N/A</v>
      </c>
      <c r="K420" s="39"/>
      <c r="L420" s="49"/>
      <c r="M420" s="89" t="e">
        <f t="shared" si="6"/>
        <v>#N/A</v>
      </c>
      <c r="N420" s="50"/>
      <c r="O420" s="37" t="e">
        <f>VLOOKUP(EVID_HNOJENI!N420,HNOJIVA_ALL!$A$2:$Z$3303,4,FALSE)</f>
        <v>#N/A</v>
      </c>
      <c r="P420" s="51" t="e">
        <f>ROUND(VLOOKUP(EVID_HNOJENI!N420,HNOJIVA_ALL!$A$2:$Z$3303,14,FALSE)*K420*IF(L420="t",10,IF(L420="kg",0.01,IF(L420="q",1,IF(L420="l",0.01*VLOOKUP(EVID_HNOJENI!N420,HNOJIVA_ALL!$A$2:$AE$3303,31,FALSE),"CHYBA")))),2)</f>
        <v>#N/A</v>
      </c>
      <c r="Q420" s="51" t="e">
        <f>ROUND(VLOOKUP(EVID_HNOJENI!N420,HNOJIVA_ALL!$A$2:$Z$3303,15,FALSE)*K420*IF(L420="t",10,IF(L420="kg",0.01,IF(L420="q",1,IF(L420="l",0.01*VLOOKUP(EVID_HNOJENI!N420,HNOJIVA_ALL!$A$2:$AE$3303,31,FALSE),"CHYBA")))),2)</f>
        <v>#N/A</v>
      </c>
      <c r="R420" s="51" t="e">
        <f>ROUND(VLOOKUP(EVID_HNOJENI!N420,HNOJIVA_ALL!$A$2:$Z$3303,16,FALSE)*K420*IF(L420="t",10,IF(L420="kg",0.01,IF(L420="q",1,IF(L420="l",0.01*VLOOKUP(EVID_HNOJENI!N420,HNOJIVA_ALL!$A$2:$AE$3303,31,FALSE),"CHYBA")))),2)</f>
        <v>#N/A</v>
      </c>
      <c r="S420" s="51" t="e">
        <f>ROUND(VLOOKUP(EVID_HNOJENI!N420,HNOJIVA_ALL!$A$2:$Z$3303,18,FALSE)*K420*IF(L420="t",10,IF(L420="kg",0.01,IF(L420="q",1,IF(L420="l",0.01*VLOOKUP(EVID_HNOJENI!N420,HNOJIVA_ALL!$A$2:$AE$3303,31,FALSE),"CHYBA")))),2)</f>
        <v>#N/A</v>
      </c>
      <c r="T420" s="51" t="e">
        <f>ROUND(VLOOKUP(EVID_HNOJENI!N420,HNOJIVA_ALL!$A$2:$Z$3303,17,FALSE)*K420*IF(L420="t",10,IF(L420="kg",0.01,IF(L420="q",1,IF(L420="l",0.01*VLOOKUP(EVID_HNOJENI!N420,HNOJIVA_ALL!$A$2:$AE$3303,31,FALSE),"CHYBA")))),2)</f>
        <v>#N/A</v>
      </c>
      <c r="U420" s="51" t="e">
        <f>ROUND(VLOOKUP(EVID_HNOJENI!N420,HNOJIVA_ALL!$A$2:$Z$3303,20,FALSE)*K420*IF(L420="t",10,IF(L420="kg",0.01,IF(L420="q",1,IF(L420="l",0.01*VLOOKUP(EVID_HNOJENI!N420,HNOJIVA_ALL!$A$2:$AE$3303,31,FALSE),"CHYBA")))),2)</f>
        <v>#N/A</v>
      </c>
    </row>
    <row r="421" spans="1:21" x14ac:dyDescent="0.2">
      <c r="A421" s="32"/>
      <c r="B421" s="45" t="e">
        <f>VLOOKUP($A421,EVID_OSEVU!$A$1:$M$4972,2,FALSE)</f>
        <v>#N/A</v>
      </c>
      <c r="C421" s="45" t="e">
        <f>VLOOKUP($A421,EVID_OSEVU!$A$1:$M$4972,3,FALSE)</f>
        <v>#N/A</v>
      </c>
      <c r="D421" s="45" t="e">
        <f>VLOOKUP($A421,EVID_OSEVU!$A$1:$M$4972,4,FALSE)</f>
        <v>#N/A</v>
      </c>
      <c r="E421" s="45" t="e">
        <f>VLOOKUP($A421,EVID_OSEVU!$A$1:$M$4972,7,FALSE)</f>
        <v>#N/A</v>
      </c>
      <c r="F421" s="45" t="e">
        <f>VLOOKUP($A421,EVID_OSEVU!$A$1:$M$4972,8,FALSE)</f>
        <v>#N/A</v>
      </c>
      <c r="G421" s="45" t="e">
        <f>VLOOKUP($A421,EVID_OSEVU!$A$1:$M$4972,11,FALSE)</f>
        <v>#N/A</v>
      </c>
      <c r="H421" s="35"/>
      <c r="I421" s="48"/>
      <c r="J421" s="33" t="e">
        <f>VLOOKUP($A421,EVID_OSEVU!$A$1:$M$4972,11,FALSE)</f>
        <v>#N/A</v>
      </c>
      <c r="K421" s="39"/>
      <c r="L421" s="49"/>
      <c r="M421" s="89" t="e">
        <f t="shared" si="6"/>
        <v>#N/A</v>
      </c>
      <c r="N421" s="50"/>
      <c r="O421" s="37" t="e">
        <f>VLOOKUP(EVID_HNOJENI!N421,HNOJIVA_ALL!$A$2:$Z$3303,4,FALSE)</f>
        <v>#N/A</v>
      </c>
      <c r="P421" s="51" t="e">
        <f>ROUND(VLOOKUP(EVID_HNOJENI!N421,HNOJIVA_ALL!$A$2:$Z$3303,14,FALSE)*K421*IF(L421="t",10,IF(L421="kg",0.01,IF(L421="q",1,IF(L421="l",0.01*VLOOKUP(EVID_HNOJENI!N421,HNOJIVA_ALL!$A$2:$AE$3303,31,FALSE),"CHYBA")))),2)</f>
        <v>#N/A</v>
      </c>
      <c r="Q421" s="51" t="e">
        <f>ROUND(VLOOKUP(EVID_HNOJENI!N421,HNOJIVA_ALL!$A$2:$Z$3303,15,FALSE)*K421*IF(L421="t",10,IF(L421="kg",0.01,IF(L421="q",1,IF(L421="l",0.01*VLOOKUP(EVID_HNOJENI!N421,HNOJIVA_ALL!$A$2:$AE$3303,31,FALSE),"CHYBA")))),2)</f>
        <v>#N/A</v>
      </c>
      <c r="R421" s="51" t="e">
        <f>ROUND(VLOOKUP(EVID_HNOJENI!N421,HNOJIVA_ALL!$A$2:$Z$3303,16,FALSE)*K421*IF(L421="t",10,IF(L421="kg",0.01,IF(L421="q",1,IF(L421="l",0.01*VLOOKUP(EVID_HNOJENI!N421,HNOJIVA_ALL!$A$2:$AE$3303,31,FALSE),"CHYBA")))),2)</f>
        <v>#N/A</v>
      </c>
      <c r="S421" s="51" t="e">
        <f>ROUND(VLOOKUP(EVID_HNOJENI!N421,HNOJIVA_ALL!$A$2:$Z$3303,18,FALSE)*K421*IF(L421="t",10,IF(L421="kg",0.01,IF(L421="q",1,IF(L421="l",0.01*VLOOKUP(EVID_HNOJENI!N421,HNOJIVA_ALL!$A$2:$AE$3303,31,FALSE),"CHYBA")))),2)</f>
        <v>#N/A</v>
      </c>
      <c r="T421" s="51" t="e">
        <f>ROUND(VLOOKUP(EVID_HNOJENI!N421,HNOJIVA_ALL!$A$2:$Z$3303,17,FALSE)*K421*IF(L421="t",10,IF(L421="kg",0.01,IF(L421="q",1,IF(L421="l",0.01*VLOOKUP(EVID_HNOJENI!N421,HNOJIVA_ALL!$A$2:$AE$3303,31,FALSE),"CHYBA")))),2)</f>
        <v>#N/A</v>
      </c>
      <c r="U421" s="51" t="e">
        <f>ROUND(VLOOKUP(EVID_HNOJENI!N421,HNOJIVA_ALL!$A$2:$Z$3303,20,FALSE)*K421*IF(L421="t",10,IF(L421="kg",0.01,IF(L421="q",1,IF(L421="l",0.01*VLOOKUP(EVID_HNOJENI!N421,HNOJIVA_ALL!$A$2:$AE$3303,31,FALSE),"CHYBA")))),2)</f>
        <v>#N/A</v>
      </c>
    </row>
    <row r="422" spans="1:21" x14ac:dyDescent="0.2">
      <c r="A422" s="32"/>
      <c r="B422" s="45" t="e">
        <f>VLOOKUP($A422,EVID_OSEVU!$A$1:$M$4972,2,FALSE)</f>
        <v>#N/A</v>
      </c>
      <c r="C422" s="45" t="e">
        <f>VLOOKUP($A422,EVID_OSEVU!$A$1:$M$4972,3,FALSE)</f>
        <v>#N/A</v>
      </c>
      <c r="D422" s="45" t="e">
        <f>VLOOKUP($A422,EVID_OSEVU!$A$1:$M$4972,4,FALSE)</f>
        <v>#N/A</v>
      </c>
      <c r="E422" s="45" t="e">
        <f>VLOOKUP($A422,EVID_OSEVU!$A$1:$M$4972,7,FALSE)</f>
        <v>#N/A</v>
      </c>
      <c r="F422" s="45" t="e">
        <f>VLOOKUP($A422,EVID_OSEVU!$A$1:$M$4972,8,FALSE)</f>
        <v>#N/A</v>
      </c>
      <c r="G422" s="45" t="e">
        <f>VLOOKUP($A422,EVID_OSEVU!$A$1:$M$4972,11,FALSE)</f>
        <v>#N/A</v>
      </c>
      <c r="H422" s="35"/>
      <c r="I422" s="48"/>
      <c r="J422" s="33" t="e">
        <f>VLOOKUP($A422,EVID_OSEVU!$A$1:$M$4972,11,FALSE)</f>
        <v>#N/A</v>
      </c>
      <c r="K422" s="39"/>
      <c r="L422" s="49"/>
      <c r="M422" s="89" t="e">
        <f t="shared" si="6"/>
        <v>#N/A</v>
      </c>
      <c r="N422" s="50"/>
      <c r="O422" s="37" t="e">
        <f>VLOOKUP(EVID_HNOJENI!N422,HNOJIVA_ALL!$A$2:$Z$3303,4,FALSE)</f>
        <v>#N/A</v>
      </c>
      <c r="P422" s="51" t="e">
        <f>ROUND(VLOOKUP(EVID_HNOJENI!N422,HNOJIVA_ALL!$A$2:$Z$3303,14,FALSE)*K422*IF(L422="t",10,IF(L422="kg",0.01,IF(L422="q",1,IF(L422="l",0.01*VLOOKUP(EVID_HNOJENI!N422,HNOJIVA_ALL!$A$2:$AE$3303,31,FALSE),"CHYBA")))),2)</f>
        <v>#N/A</v>
      </c>
      <c r="Q422" s="51" t="e">
        <f>ROUND(VLOOKUP(EVID_HNOJENI!N422,HNOJIVA_ALL!$A$2:$Z$3303,15,FALSE)*K422*IF(L422="t",10,IF(L422="kg",0.01,IF(L422="q",1,IF(L422="l",0.01*VLOOKUP(EVID_HNOJENI!N422,HNOJIVA_ALL!$A$2:$AE$3303,31,FALSE),"CHYBA")))),2)</f>
        <v>#N/A</v>
      </c>
      <c r="R422" s="51" t="e">
        <f>ROUND(VLOOKUP(EVID_HNOJENI!N422,HNOJIVA_ALL!$A$2:$Z$3303,16,FALSE)*K422*IF(L422="t",10,IF(L422="kg",0.01,IF(L422="q",1,IF(L422="l",0.01*VLOOKUP(EVID_HNOJENI!N422,HNOJIVA_ALL!$A$2:$AE$3303,31,FALSE),"CHYBA")))),2)</f>
        <v>#N/A</v>
      </c>
      <c r="S422" s="51" t="e">
        <f>ROUND(VLOOKUP(EVID_HNOJENI!N422,HNOJIVA_ALL!$A$2:$Z$3303,18,FALSE)*K422*IF(L422="t",10,IF(L422="kg",0.01,IF(L422="q",1,IF(L422="l",0.01*VLOOKUP(EVID_HNOJENI!N422,HNOJIVA_ALL!$A$2:$AE$3303,31,FALSE),"CHYBA")))),2)</f>
        <v>#N/A</v>
      </c>
      <c r="T422" s="51" t="e">
        <f>ROUND(VLOOKUP(EVID_HNOJENI!N422,HNOJIVA_ALL!$A$2:$Z$3303,17,FALSE)*K422*IF(L422="t",10,IF(L422="kg",0.01,IF(L422="q",1,IF(L422="l",0.01*VLOOKUP(EVID_HNOJENI!N422,HNOJIVA_ALL!$A$2:$AE$3303,31,FALSE),"CHYBA")))),2)</f>
        <v>#N/A</v>
      </c>
      <c r="U422" s="51" t="e">
        <f>ROUND(VLOOKUP(EVID_HNOJENI!N422,HNOJIVA_ALL!$A$2:$Z$3303,20,FALSE)*K422*IF(L422="t",10,IF(L422="kg",0.01,IF(L422="q",1,IF(L422="l",0.01*VLOOKUP(EVID_HNOJENI!N422,HNOJIVA_ALL!$A$2:$AE$3303,31,FALSE),"CHYBA")))),2)</f>
        <v>#N/A</v>
      </c>
    </row>
    <row r="423" spans="1:21" x14ac:dyDescent="0.2">
      <c r="A423" s="32"/>
      <c r="B423" s="45" t="e">
        <f>VLOOKUP($A423,EVID_OSEVU!$A$1:$M$4972,2,FALSE)</f>
        <v>#N/A</v>
      </c>
      <c r="C423" s="45" t="e">
        <f>VLOOKUP($A423,EVID_OSEVU!$A$1:$M$4972,3,FALSE)</f>
        <v>#N/A</v>
      </c>
      <c r="D423" s="45" t="e">
        <f>VLOOKUP($A423,EVID_OSEVU!$A$1:$M$4972,4,FALSE)</f>
        <v>#N/A</v>
      </c>
      <c r="E423" s="45" t="e">
        <f>VLOOKUP($A423,EVID_OSEVU!$A$1:$M$4972,7,FALSE)</f>
        <v>#N/A</v>
      </c>
      <c r="F423" s="45" t="e">
        <f>VLOOKUP($A423,EVID_OSEVU!$A$1:$M$4972,8,FALSE)</f>
        <v>#N/A</v>
      </c>
      <c r="G423" s="45" t="e">
        <f>VLOOKUP($A423,EVID_OSEVU!$A$1:$M$4972,11,FALSE)</f>
        <v>#N/A</v>
      </c>
      <c r="H423" s="35"/>
      <c r="I423" s="48"/>
      <c r="J423" s="33" t="e">
        <f>VLOOKUP($A423,EVID_OSEVU!$A$1:$M$4972,11,FALSE)</f>
        <v>#N/A</v>
      </c>
      <c r="K423" s="39"/>
      <c r="L423" s="49"/>
      <c r="M423" s="89" t="e">
        <f t="shared" si="6"/>
        <v>#N/A</v>
      </c>
      <c r="N423" s="50"/>
      <c r="O423" s="37" t="e">
        <f>VLOOKUP(EVID_HNOJENI!N423,HNOJIVA_ALL!$A$2:$Z$3303,4,FALSE)</f>
        <v>#N/A</v>
      </c>
      <c r="P423" s="51" t="e">
        <f>ROUND(VLOOKUP(EVID_HNOJENI!N423,HNOJIVA_ALL!$A$2:$Z$3303,14,FALSE)*K423*IF(L423="t",10,IF(L423="kg",0.01,IF(L423="q",1,IF(L423="l",0.01*VLOOKUP(EVID_HNOJENI!N423,HNOJIVA_ALL!$A$2:$AE$3303,31,FALSE),"CHYBA")))),2)</f>
        <v>#N/A</v>
      </c>
      <c r="Q423" s="51" t="e">
        <f>ROUND(VLOOKUP(EVID_HNOJENI!N423,HNOJIVA_ALL!$A$2:$Z$3303,15,FALSE)*K423*IF(L423="t",10,IF(L423="kg",0.01,IF(L423="q",1,IF(L423="l",0.01*VLOOKUP(EVID_HNOJENI!N423,HNOJIVA_ALL!$A$2:$AE$3303,31,FALSE),"CHYBA")))),2)</f>
        <v>#N/A</v>
      </c>
      <c r="R423" s="51" t="e">
        <f>ROUND(VLOOKUP(EVID_HNOJENI!N423,HNOJIVA_ALL!$A$2:$Z$3303,16,FALSE)*K423*IF(L423="t",10,IF(L423="kg",0.01,IF(L423="q",1,IF(L423="l",0.01*VLOOKUP(EVID_HNOJENI!N423,HNOJIVA_ALL!$A$2:$AE$3303,31,FALSE),"CHYBA")))),2)</f>
        <v>#N/A</v>
      </c>
      <c r="S423" s="51" t="e">
        <f>ROUND(VLOOKUP(EVID_HNOJENI!N423,HNOJIVA_ALL!$A$2:$Z$3303,18,FALSE)*K423*IF(L423="t",10,IF(L423="kg",0.01,IF(L423="q",1,IF(L423="l",0.01*VLOOKUP(EVID_HNOJENI!N423,HNOJIVA_ALL!$A$2:$AE$3303,31,FALSE),"CHYBA")))),2)</f>
        <v>#N/A</v>
      </c>
      <c r="T423" s="51" t="e">
        <f>ROUND(VLOOKUP(EVID_HNOJENI!N423,HNOJIVA_ALL!$A$2:$Z$3303,17,FALSE)*K423*IF(L423="t",10,IF(L423="kg",0.01,IF(L423="q",1,IF(L423="l",0.01*VLOOKUP(EVID_HNOJENI!N423,HNOJIVA_ALL!$A$2:$AE$3303,31,FALSE),"CHYBA")))),2)</f>
        <v>#N/A</v>
      </c>
      <c r="U423" s="51" t="e">
        <f>ROUND(VLOOKUP(EVID_HNOJENI!N423,HNOJIVA_ALL!$A$2:$Z$3303,20,FALSE)*K423*IF(L423="t",10,IF(L423="kg",0.01,IF(L423="q",1,IF(L423="l",0.01*VLOOKUP(EVID_HNOJENI!N423,HNOJIVA_ALL!$A$2:$AE$3303,31,FALSE),"CHYBA")))),2)</f>
        <v>#N/A</v>
      </c>
    </row>
    <row r="424" spans="1:21" x14ac:dyDescent="0.2">
      <c r="A424" s="32"/>
      <c r="B424" s="45" t="e">
        <f>VLOOKUP($A424,EVID_OSEVU!$A$1:$M$4972,2,FALSE)</f>
        <v>#N/A</v>
      </c>
      <c r="C424" s="45" t="e">
        <f>VLOOKUP($A424,EVID_OSEVU!$A$1:$M$4972,3,FALSE)</f>
        <v>#N/A</v>
      </c>
      <c r="D424" s="45" t="e">
        <f>VLOOKUP($A424,EVID_OSEVU!$A$1:$M$4972,4,FALSE)</f>
        <v>#N/A</v>
      </c>
      <c r="E424" s="45" t="e">
        <f>VLOOKUP($A424,EVID_OSEVU!$A$1:$M$4972,7,FALSE)</f>
        <v>#N/A</v>
      </c>
      <c r="F424" s="45" t="e">
        <f>VLOOKUP($A424,EVID_OSEVU!$A$1:$M$4972,8,FALSE)</f>
        <v>#N/A</v>
      </c>
      <c r="G424" s="45" t="e">
        <f>VLOOKUP($A424,EVID_OSEVU!$A$1:$M$4972,11,FALSE)</f>
        <v>#N/A</v>
      </c>
      <c r="H424" s="35"/>
      <c r="I424" s="48"/>
      <c r="J424" s="33" t="e">
        <f>VLOOKUP($A424,EVID_OSEVU!$A$1:$M$4972,11,FALSE)</f>
        <v>#N/A</v>
      </c>
      <c r="K424" s="39"/>
      <c r="L424" s="49"/>
      <c r="M424" s="89" t="e">
        <f t="shared" si="6"/>
        <v>#N/A</v>
      </c>
      <c r="N424" s="50"/>
      <c r="O424" s="37" t="e">
        <f>VLOOKUP(EVID_HNOJENI!N424,HNOJIVA_ALL!$A$2:$Z$3303,4,FALSE)</f>
        <v>#N/A</v>
      </c>
      <c r="P424" s="51" t="e">
        <f>ROUND(VLOOKUP(EVID_HNOJENI!N424,HNOJIVA_ALL!$A$2:$Z$3303,14,FALSE)*K424*IF(L424="t",10,IF(L424="kg",0.01,IF(L424="q",1,IF(L424="l",0.01*VLOOKUP(EVID_HNOJENI!N424,HNOJIVA_ALL!$A$2:$AE$3303,31,FALSE),"CHYBA")))),2)</f>
        <v>#N/A</v>
      </c>
      <c r="Q424" s="51" t="e">
        <f>ROUND(VLOOKUP(EVID_HNOJENI!N424,HNOJIVA_ALL!$A$2:$Z$3303,15,FALSE)*K424*IF(L424="t",10,IF(L424="kg",0.01,IF(L424="q",1,IF(L424="l",0.01*VLOOKUP(EVID_HNOJENI!N424,HNOJIVA_ALL!$A$2:$AE$3303,31,FALSE),"CHYBA")))),2)</f>
        <v>#N/A</v>
      </c>
      <c r="R424" s="51" t="e">
        <f>ROUND(VLOOKUP(EVID_HNOJENI!N424,HNOJIVA_ALL!$A$2:$Z$3303,16,FALSE)*K424*IF(L424="t",10,IF(L424="kg",0.01,IF(L424="q",1,IF(L424="l",0.01*VLOOKUP(EVID_HNOJENI!N424,HNOJIVA_ALL!$A$2:$AE$3303,31,FALSE),"CHYBA")))),2)</f>
        <v>#N/A</v>
      </c>
      <c r="S424" s="51" t="e">
        <f>ROUND(VLOOKUP(EVID_HNOJENI!N424,HNOJIVA_ALL!$A$2:$Z$3303,18,FALSE)*K424*IF(L424="t",10,IF(L424="kg",0.01,IF(L424="q",1,IF(L424="l",0.01*VLOOKUP(EVID_HNOJENI!N424,HNOJIVA_ALL!$A$2:$AE$3303,31,FALSE),"CHYBA")))),2)</f>
        <v>#N/A</v>
      </c>
      <c r="T424" s="51" t="e">
        <f>ROUND(VLOOKUP(EVID_HNOJENI!N424,HNOJIVA_ALL!$A$2:$Z$3303,17,FALSE)*K424*IF(L424="t",10,IF(L424="kg",0.01,IF(L424="q",1,IF(L424="l",0.01*VLOOKUP(EVID_HNOJENI!N424,HNOJIVA_ALL!$A$2:$AE$3303,31,FALSE),"CHYBA")))),2)</f>
        <v>#N/A</v>
      </c>
      <c r="U424" s="51" t="e">
        <f>ROUND(VLOOKUP(EVID_HNOJENI!N424,HNOJIVA_ALL!$A$2:$Z$3303,20,FALSE)*K424*IF(L424="t",10,IF(L424="kg",0.01,IF(L424="q",1,IF(L424="l",0.01*VLOOKUP(EVID_HNOJENI!N424,HNOJIVA_ALL!$A$2:$AE$3303,31,FALSE),"CHYBA")))),2)</f>
        <v>#N/A</v>
      </c>
    </row>
    <row r="425" spans="1:21" x14ac:dyDescent="0.2">
      <c r="A425" s="32"/>
      <c r="B425" s="45" t="e">
        <f>VLOOKUP($A425,EVID_OSEVU!$A$1:$M$4972,2,FALSE)</f>
        <v>#N/A</v>
      </c>
      <c r="C425" s="45" t="e">
        <f>VLOOKUP($A425,EVID_OSEVU!$A$1:$M$4972,3,FALSE)</f>
        <v>#N/A</v>
      </c>
      <c r="D425" s="45" t="e">
        <f>VLOOKUP($A425,EVID_OSEVU!$A$1:$M$4972,4,FALSE)</f>
        <v>#N/A</v>
      </c>
      <c r="E425" s="45" t="e">
        <f>VLOOKUP($A425,EVID_OSEVU!$A$1:$M$4972,7,FALSE)</f>
        <v>#N/A</v>
      </c>
      <c r="F425" s="45" t="e">
        <f>VLOOKUP($A425,EVID_OSEVU!$A$1:$M$4972,8,FALSE)</f>
        <v>#N/A</v>
      </c>
      <c r="G425" s="45" t="e">
        <f>VLOOKUP($A425,EVID_OSEVU!$A$1:$M$4972,11,FALSE)</f>
        <v>#N/A</v>
      </c>
      <c r="H425" s="35"/>
      <c r="I425" s="48"/>
      <c r="J425" s="33" t="e">
        <f>VLOOKUP($A425,EVID_OSEVU!$A$1:$M$4972,11,FALSE)</f>
        <v>#N/A</v>
      </c>
      <c r="K425" s="39"/>
      <c r="L425" s="49"/>
      <c r="M425" s="89" t="e">
        <f t="shared" si="6"/>
        <v>#N/A</v>
      </c>
      <c r="N425" s="50"/>
      <c r="O425" s="37" t="e">
        <f>VLOOKUP(EVID_HNOJENI!N425,HNOJIVA_ALL!$A$2:$Z$3303,4,FALSE)</f>
        <v>#N/A</v>
      </c>
      <c r="P425" s="51" t="e">
        <f>ROUND(VLOOKUP(EVID_HNOJENI!N425,HNOJIVA_ALL!$A$2:$Z$3303,14,FALSE)*K425*IF(L425="t",10,IF(L425="kg",0.01,IF(L425="q",1,IF(L425="l",0.01*VLOOKUP(EVID_HNOJENI!N425,HNOJIVA_ALL!$A$2:$AE$3303,31,FALSE),"CHYBA")))),2)</f>
        <v>#N/A</v>
      </c>
      <c r="Q425" s="51" t="e">
        <f>ROUND(VLOOKUP(EVID_HNOJENI!N425,HNOJIVA_ALL!$A$2:$Z$3303,15,FALSE)*K425*IF(L425="t",10,IF(L425="kg",0.01,IF(L425="q",1,IF(L425="l",0.01*VLOOKUP(EVID_HNOJENI!N425,HNOJIVA_ALL!$A$2:$AE$3303,31,FALSE),"CHYBA")))),2)</f>
        <v>#N/A</v>
      </c>
      <c r="R425" s="51" t="e">
        <f>ROUND(VLOOKUP(EVID_HNOJENI!N425,HNOJIVA_ALL!$A$2:$Z$3303,16,FALSE)*K425*IF(L425="t",10,IF(L425="kg",0.01,IF(L425="q",1,IF(L425="l",0.01*VLOOKUP(EVID_HNOJENI!N425,HNOJIVA_ALL!$A$2:$AE$3303,31,FALSE),"CHYBA")))),2)</f>
        <v>#N/A</v>
      </c>
      <c r="S425" s="51" t="e">
        <f>ROUND(VLOOKUP(EVID_HNOJENI!N425,HNOJIVA_ALL!$A$2:$Z$3303,18,FALSE)*K425*IF(L425="t",10,IF(L425="kg",0.01,IF(L425="q",1,IF(L425="l",0.01*VLOOKUP(EVID_HNOJENI!N425,HNOJIVA_ALL!$A$2:$AE$3303,31,FALSE),"CHYBA")))),2)</f>
        <v>#N/A</v>
      </c>
      <c r="T425" s="51" t="e">
        <f>ROUND(VLOOKUP(EVID_HNOJENI!N425,HNOJIVA_ALL!$A$2:$Z$3303,17,FALSE)*K425*IF(L425="t",10,IF(L425="kg",0.01,IF(L425="q",1,IF(L425="l",0.01*VLOOKUP(EVID_HNOJENI!N425,HNOJIVA_ALL!$A$2:$AE$3303,31,FALSE),"CHYBA")))),2)</f>
        <v>#N/A</v>
      </c>
      <c r="U425" s="51" t="e">
        <f>ROUND(VLOOKUP(EVID_HNOJENI!N425,HNOJIVA_ALL!$A$2:$Z$3303,20,FALSE)*K425*IF(L425="t",10,IF(L425="kg",0.01,IF(L425="q",1,IF(L425="l",0.01*VLOOKUP(EVID_HNOJENI!N425,HNOJIVA_ALL!$A$2:$AE$3303,31,FALSE),"CHYBA")))),2)</f>
        <v>#N/A</v>
      </c>
    </row>
    <row r="426" spans="1:21" x14ac:dyDescent="0.2">
      <c r="A426" s="32"/>
      <c r="B426" s="45" t="e">
        <f>VLOOKUP($A426,EVID_OSEVU!$A$1:$M$4972,2,FALSE)</f>
        <v>#N/A</v>
      </c>
      <c r="C426" s="45" t="e">
        <f>VLOOKUP($A426,EVID_OSEVU!$A$1:$M$4972,3,FALSE)</f>
        <v>#N/A</v>
      </c>
      <c r="D426" s="45" t="e">
        <f>VLOOKUP($A426,EVID_OSEVU!$A$1:$M$4972,4,FALSE)</f>
        <v>#N/A</v>
      </c>
      <c r="E426" s="45" t="e">
        <f>VLOOKUP($A426,EVID_OSEVU!$A$1:$M$4972,7,FALSE)</f>
        <v>#N/A</v>
      </c>
      <c r="F426" s="45" t="e">
        <f>VLOOKUP($A426,EVID_OSEVU!$A$1:$M$4972,8,FALSE)</f>
        <v>#N/A</v>
      </c>
      <c r="G426" s="45" t="e">
        <f>VLOOKUP($A426,EVID_OSEVU!$A$1:$M$4972,11,FALSE)</f>
        <v>#N/A</v>
      </c>
      <c r="H426" s="35"/>
      <c r="I426" s="48"/>
      <c r="J426" s="33" t="e">
        <f>VLOOKUP($A426,EVID_OSEVU!$A$1:$M$4972,11,FALSE)</f>
        <v>#N/A</v>
      </c>
      <c r="K426" s="39"/>
      <c r="L426" s="49"/>
      <c r="M426" s="89" t="e">
        <f t="shared" si="6"/>
        <v>#N/A</v>
      </c>
      <c r="N426" s="50"/>
      <c r="O426" s="37" t="e">
        <f>VLOOKUP(EVID_HNOJENI!N426,HNOJIVA_ALL!$A$2:$Z$3303,4,FALSE)</f>
        <v>#N/A</v>
      </c>
      <c r="P426" s="51" t="e">
        <f>ROUND(VLOOKUP(EVID_HNOJENI!N426,HNOJIVA_ALL!$A$2:$Z$3303,14,FALSE)*K426*IF(L426="t",10,IF(L426="kg",0.01,IF(L426="q",1,IF(L426="l",0.01*VLOOKUP(EVID_HNOJENI!N426,HNOJIVA_ALL!$A$2:$AE$3303,31,FALSE),"CHYBA")))),2)</f>
        <v>#N/A</v>
      </c>
      <c r="Q426" s="51" t="e">
        <f>ROUND(VLOOKUP(EVID_HNOJENI!N426,HNOJIVA_ALL!$A$2:$Z$3303,15,FALSE)*K426*IF(L426="t",10,IF(L426="kg",0.01,IF(L426="q",1,IF(L426="l",0.01*VLOOKUP(EVID_HNOJENI!N426,HNOJIVA_ALL!$A$2:$AE$3303,31,FALSE),"CHYBA")))),2)</f>
        <v>#N/A</v>
      </c>
      <c r="R426" s="51" t="e">
        <f>ROUND(VLOOKUP(EVID_HNOJENI!N426,HNOJIVA_ALL!$A$2:$Z$3303,16,FALSE)*K426*IF(L426="t",10,IF(L426="kg",0.01,IF(L426="q",1,IF(L426="l",0.01*VLOOKUP(EVID_HNOJENI!N426,HNOJIVA_ALL!$A$2:$AE$3303,31,FALSE),"CHYBA")))),2)</f>
        <v>#N/A</v>
      </c>
      <c r="S426" s="51" t="e">
        <f>ROUND(VLOOKUP(EVID_HNOJENI!N426,HNOJIVA_ALL!$A$2:$Z$3303,18,FALSE)*K426*IF(L426="t",10,IF(L426="kg",0.01,IF(L426="q",1,IF(L426="l",0.01*VLOOKUP(EVID_HNOJENI!N426,HNOJIVA_ALL!$A$2:$AE$3303,31,FALSE),"CHYBA")))),2)</f>
        <v>#N/A</v>
      </c>
      <c r="T426" s="51" t="e">
        <f>ROUND(VLOOKUP(EVID_HNOJENI!N426,HNOJIVA_ALL!$A$2:$Z$3303,17,FALSE)*K426*IF(L426="t",10,IF(L426="kg",0.01,IF(L426="q",1,IF(L426="l",0.01*VLOOKUP(EVID_HNOJENI!N426,HNOJIVA_ALL!$A$2:$AE$3303,31,FALSE),"CHYBA")))),2)</f>
        <v>#N/A</v>
      </c>
      <c r="U426" s="51" t="e">
        <f>ROUND(VLOOKUP(EVID_HNOJENI!N426,HNOJIVA_ALL!$A$2:$Z$3303,20,FALSE)*K426*IF(L426="t",10,IF(L426="kg",0.01,IF(L426="q",1,IF(L426="l",0.01*VLOOKUP(EVID_HNOJENI!N426,HNOJIVA_ALL!$A$2:$AE$3303,31,FALSE),"CHYBA")))),2)</f>
        <v>#N/A</v>
      </c>
    </row>
    <row r="427" spans="1:21" x14ac:dyDescent="0.2">
      <c r="A427" s="32"/>
      <c r="B427" s="45" t="e">
        <f>VLOOKUP($A427,EVID_OSEVU!$A$1:$M$4972,2,FALSE)</f>
        <v>#N/A</v>
      </c>
      <c r="C427" s="45" t="e">
        <f>VLOOKUP($A427,EVID_OSEVU!$A$1:$M$4972,3,FALSE)</f>
        <v>#N/A</v>
      </c>
      <c r="D427" s="45" t="e">
        <f>VLOOKUP($A427,EVID_OSEVU!$A$1:$M$4972,4,FALSE)</f>
        <v>#N/A</v>
      </c>
      <c r="E427" s="45" t="e">
        <f>VLOOKUP($A427,EVID_OSEVU!$A$1:$M$4972,7,FALSE)</f>
        <v>#N/A</v>
      </c>
      <c r="F427" s="45" t="e">
        <f>VLOOKUP($A427,EVID_OSEVU!$A$1:$M$4972,8,FALSE)</f>
        <v>#N/A</v>
      </c>
      <c r="G427" s="45" t="e">
        <f>VLOOKUP($A427,EVID_OSEVU!$A$1:$M$4972,11,FALSE)</f>
        <v>#N/A</v>
      </c>
      <c r="H427" s="35"/>
      <c r="I427" s="48"/>
      <c r="J427" s="33" t="e">
        <f>VLOOKUP($A427,EVID_OSEVU!$A$1:$M$4972,11,FALSE)</f>
        <v>#N/A</v>
      </c>
      <c r="K427" s="39"/>
      <c r="L427" s="49"/>
      <c r="M427" s="89" t="e">
        <f t="shared" si="6"/>
        <v>#N/A</v>
      </c>
      <c r="N427" s="50"/>
      <c r="O427" s="37" t="e">
        <f>VLOOKUP(EVID_HNOJENI!N427,HNOJIVA_ALL!$A$2:$Z$3303,4,FALSE)</f>
        <v>#N/A</v>
      </c>
      <c r="P427" s="51" t="e">
        <f>ROUND(VLOOKUP(EVID_HNOJENI!N427,HNOJIVA_ALL!$A$2:$Z$3303,14,FALSE)*K427*IF(L427="t",10,IF(L427="kg",0.01,IF(L427="q",1,IF(L427="l",0.01*VLOOKUP(EVID_HNOJENI!N427,HNOJIVA_ALL!$A$2:$AE$3303,31,FALSE),"CHYBA")))),2)</f>
        <v>#N/A</v>
      </c>
      <c r="Q427" s="51" t="e">
        <f>ROUND(VLOOKUP(EVID_HNOJENI!N427,HNOJIVA_ALL!$A$2:$Z$3303,15,FALSE)*K427*IF(L427="t",10,IF(L427="kg",0.01,IF(L427="q",1,IF(L427="l",0.01*VLOOKUP(EVID_HNOJENI!N427,HNOJIVA_ALL!$A$2:$AE$3303,31,FALSE),"CHYBA")))),2)</f>
        <v>#N/A</v>
      </c>
      <c r="R427" s="51" t="e">
        <f>ROUND(VLOOKUP(EVID_HNOJENI!N427,HNOJIVA_ALL!$A$2:$Z$3303,16,FALSE)*K427*IF(L427="t",10,IF(L427="kg",0.01,IF(L427="q",1,IF(L427="l",0.01*VLOOKUP(EVID_HNOJENI!N427,HNOJIVA_ALL!$A$2:$AE$3303,31,FALSE),"CHYBA")))),2)</f>
        <v>#N/A</v>
      </c>
      <c r="S427" s="51" t="e">
        <f>ROUND(VLOOKUP(EVID_HNOJENI!N427,HNOJIVA_ALL!$A$2:$Z$3303,18,FALSE)*K427*IF(L427="t",10,IF(L427="kg",0.01,IF(L427="q",1,IF(L427="l",0.01*VLOOKUP(EVID_HNOJENI!N427,HNOJIVA_ALL!$A$2:$AE$3303,31,FALSE),"CHYBA")))),2)</f>
        <v>#N/A</v>
      </c>
      <c r="T427" s="51" t="e">
        <f>ROUND(VLOOKUP(EVID_HNOJENI!N427,HNOJIVA_ALL!$A$2:$Z$3303,17,FALSE)*K427*IF(L427="t",10,IF(L427="kg",0.01,IF(L427="q",1,IF(L427="l",0.01*VLOOKUP(EVID_HNOJENI!N427,HNOJIVA_ALL!$A$2:$AE$3303,31,FALSE),"CHYBA")))),2)</f>
        <v>#N/A</v>
      </c>
      <c r="U427" s="51" t="e">
        <f>ROUND(VLOOKUP(EVID_HNOJENI!N427,HNOJIVA_ALL!$A$2:$Z$3303,20,FALSE)*K427*IF(L427="t",10,IF(L427="kg",0.01,IF(L427="q",1,IF(L427="l",0.01*VLOOKUP(EVID_HNOJENI!N427,HNOJIVA_ALL!$A$2:$AE$3303,31,FALSE),"CHYBA")))),2)</f>
        <v>#N/A</v>
      </c>
    </row>
    <row r="428" spans="1:21" x14ac:dyDescent="0.2">
      <c r="A428" s="32"/>
      <c r="B428" s="45" t="e">
        <f>VLOOKUP($A428,EVID_OSEVU!$A$1:$M$4972,2,FALSE)</f>
        <v>#N/A</v>
      </c>
      <c r="C428" s="45" t="e">
        <f>VLOOKUP($A428,EVID_OSEVU!$A$1:$M$4972,3,FALSE)</f>
        <v>#N/A</v>
      </c>
      <c r="D428" s="45" t="e">
        <f>VLOOKUP($A428,EVID_OSEVU!$A$1:$M$4972,4,FALSE)</f>
        <v>#N/A</v>
      </c>
      <c r="E428" s="45" t="e">
        <f>VLOOKUP($A428,EVID_OSEVU!$A$1:$M$4972,7,FALSE)</f>
        <v>#N/A</v>
      </c>
      <c r="F428" s="45" t="e">
        <f>VLOOKUP($A428,EVID_OSEVU!$A$1:$M$4972,8,FALSE)</f>
        <v>#N/A</v>
      </c>
      <c r="G428" s="45" t="e">
        <f>VLOOKUP($A428,EVID_OSEVU!$A$1:$M$4972,11,FALSE)</f>
        <v>#N/A</v>
      </c>
      <c r="H428" s="35"/>
      <c r="I428" s="48"/>
      <c r="J428" s="33" t="e">
        <f>VLOOKUP($A428,EVID_OSEVU!$A$1:$M$4972,11,FALSE)</f>
        <v>#N/A</v>
      </c>
      <c r="K428" s="39"/>
      <c r="L428" s="49"/>
      <c r="M428" s="89" t="e">
        <f t="shared" si="6"/>
        <v>#N/A</v>
      </c>
      <c r="N428" s="50"/>
      <c r="O428" s="37" t="e">
        <f>VLOOKUP(EVID_HNOJENI!N428,HNOJIVA_ALL!$A$2:$Z$3303,4,FALSE)</f>
        <v>#N/A</v>
      </c>
      <c r="P428" s="51" t="e">
        <f>ROUND(VLOOKUP(EVID_HNOJENI!N428,HNOJIVA_ALL!$A$2:$Z$3303,14,FALSE)*K428*IF(L428="t",10,IF(L428="kg",0.01,IF(L428="q",1,IF(L428="l",0.01*VLOOKUP(EVID_HNOJENI!N428,HNOJIVA_ALL!$A$2:$AE$3303,31,FALSE),"CHYBA")))),2)</f>
        <v>#N/A</v>
      </c>
      <c r="Q428" s="51" t="e">
        <f>ROUND(VLOOKUP(EVID_HNOJENI!N428,HNOJIVA_ALL!$A$2:$Z$3303,15,FALSE)*K428*IF(L428="t",10,IF(L428="kg",0.01,IF(L428="q",1,IF(L428="l",0.01*VLOOKUP(EVID_HNOJENI!N428,HNOJIVA_ALL!$A$2:$AE$3303,31,FALSE),"CHYBA")))),2)</f>
        <v>#N/A</v>
      </c>
      <c r="R428" s="51" t="e">
        <f>ROUND(VLOOKUP(EVID_HNOJENI!N428,HNOJIVA_ALL!$A$2:$Z$3303,16,FALSE)*K428*IF(L428="t",10,IF(L428="kg",0.01,IF(L428="q",1,IF(L428="l",0.01*VLOOKUP(EVID_HNOJENI!N428,HNOJIVA_ALL!$A$2:$AE$3303,31,FALSE),"CHYBA")))),2)</f>
        <v>#N/A</v>
      </c>
      <c r="S428" s="51" t="e">
        <f>ROUND(VLOOKUP(EVID_HNOJENI!N428,HNOJIVA_ALL!$A$2:$Z$3303,18,FALSE)*K428*IF(L428="t",10,IF(L428="kg",0.01,IF(L428="q",1,IF(L428="l",0.01*VLOOKUP(EVID_HNOJENI!N428,HNOJIVA_ALL!$A$2:$AE$3303,31,FALSE),"CHYBA")))),2)</f>
        <v>#N/A</v>
      </c>
      <c r="T428" s="51" t="e">
        <f>ROUND(VLOOKUP(EVID_HNOJENI!N428,HNOJIVA_ALL!$A$2:$Z$3303,17,FALSE)*K428*IF(L428="t",10,IF(L428="kg",0.01,IF(L428="q",1,IF(L428="l",0.01*VLOOKUP(EVID_HNOJENI!N428,HNOJIVA_ALL!$A$2:$AE$3303,31,FALSE),"CHYBA")))),2)</f>
        <v>#N/A</v>
      </c>
      <c r="U428" s="51" t="e">
        <f>ROUND(VLOOKUP(EVID_HNOJENI!N428,HNOJIVA_ALL!$A$2:$Z$3303,20,FALSE)*K428*IF(L428="t",10,IF(L428="kg",0.01,IF(L428="q",1,IF(L428="l",0.01*VLOOKUP(EVID_HNOJENI!N428,HNOJIVA_ALL!$A$2:$AE$3303,31,FALSE),"CHYBA")))),2)</f>
        <v>#N/A</v>
      </c>
    </row>
    <row r="429" spans="1:21" x14ac:dyDescent="0.2">
      <c r="A429" s="32"/>
      <c r="B429" s="45" t="e">
        <f>VLOOKUP($A429,EVID_OSEVU!$A$1:$M$4972,2,FALSE)</f>
        <v>#N/A</v>
      </c>
      <c r="C429" s="45" t="e">
        <f>VLOOKUP($A429,EVID_OSEVU!$A$1:$M$4972,3,FALSE)</f>
        <v>#N/A</v>
      </c>
      <c r="D429" s="45" t="e">
        <f>VLOOKUP($A429,EVID_OSEVU!$A$1:$M$4972,4,FALSE)</f>
        <v>#N/A</v>
      </c>
      <c r="E429" s="45" t="e">
        <f>VLOOKUP($A429,EVID_OSEVU!$A$1:$M$4972,7,FALSE)</f>
        <v>#N/A</v>
      </c>
      <c r="F429" s="45" t="e">
        <f>VLOOKUP($A429,EVID_OSEVU!$A$1:$M$4972,8,FALSE)</f>
        <v>#N/A</v>
      </c>
      <c r="G429" s="45" t="e">
        <f>VLOOKUP($A429,EVID_OSEVU!$A$1:$M$4972,11,FALSE)</f>
        <v>#N/A</v>
      </c>
      <c r="H429" s="35"/>
      <c r="I429" s="48"/>
      <c r="J429" s="33" t="e">
        <f>VLOOKUP($A429,EVID_OSEVU!$A$1:$M$4972,11,FALSE)</f>
        <v>#N/A</v>
      </c>
      <c r="K429" s="39"/>
      <c r="L429" s="49"/>
      <c r="M429" s="89" t="e">
        <f t="shared" si="6"/>
        <v>#N/A</v>
      </c>
      <c r="N429" s="50"/>
      <c r="O429" s="37" t="e">
        <f>VLOOKUP(EVID_HNOJENI!N429,HNOJIVA_ALL!$A$2:$Z$3303,4,FALSE)</f>
        <v>#N/A</v>
      </c>
      <c r="P429" s="51" t="e">
        <f>ROUND(VLOOKUP(EVID_HNOJENI!N429,HNOJIVA_ALL!$A$2:$Z$3303,14,FALSE)*K429*IF(L429="t",10,IF(L429="kg",0.01,IF(L429="q",1,IF(L429="l",0.01*VLOOKUP(EVID_HNOJENI!N429,HNOJIVA_ALL!$A$2:$AE$3303,31,FALSE),"CHYBA")))),2)</f>
        <v>#N/A</v>
      </c>
      <c r="Q429" s="51" t="e">
        <f>ROUND(VLOOKUP(EVID_HNOJENI!N429,HNOJIVA_ALL!$A$2:$Z$3303,15,FALSE)*K429*IF(L429="t",10,IF(L429="kg",0.01,IF(L429="q",1,IF(L429="l",0.01*VLOOKUP(EVID_HNOJENI!N429,HNOJIVA_ALL!$A$2:$AE$3303,31,FALSE),"CHYBA")))),2)</f>
        <v>#N/A</v>
      </c>
      <c r="R429" s="51" t="e">
        <f>ROUND(VLOOKUP(EVID_HNOJENI!N429,HNOJIVA_ALL!$A$2:$Z$3303,16,FALSE)*K429*IF(L429="t",10,IF(L429="kg",0.01,IF(L429="q",1,IF(L429="l",0.01*VLOOKUP(EVID_HNOJENI!N429,HNOJIVA_ALL!$A$2:$AE$3303,31,FALSE),"CHYBA")))),2)</f>
        <v>#N/A</v>
      </c>
      <c r="S429" s="51" t="e">
        <f>ROUND(VLOOKUP(EVID_HNOJENI!N429,HNOJIVA_ALL!$A$2:$Z$3303,18,FALSE)*K429*IF(L429="t",10,IF(L429="kg",0.01,IF(L429="q",1,IF(L429="l",0.01*VLOOKUP(EVID_HNOJENI!N429,HNOJIVA_ALL!$A$2:$AE$3303,31,FALSE),"CHYBA")))),2)</f>
        <v>#N/A</v>
      </c>
      <c r="T429" s="51" t="e">
        <f>ROUND(VLOOKUP(EVID_HNOJENI!N429,HNOJIVA_ALL!$A$2:$Z$3303,17,FALSE)*K429*IF(L429="t",10,IF(L429="kg",0.01,IF(L429="q",1,IF(L429="l",0.01*VLOOKUP(EVID_HNOJENI!N429,HNOJIVA_ALL!$A$2:$AE$3303,31,FALSE),"CHYBA")))),2)</f>
        <v>#N/A</v>
      </c>
      <c r="U429" s="51" t="e">
        <f>ROUND(VLOOKUP(EVID_HNOJENI!N429,HNOJIVA_ALL!$A$2:$Z$3303,20,FALSE)*K429*IF(L429="t",10,IF(L429="kg",0.01,IF(L429="q",1,IF(L429="l",0.01*VLOOKUP(EVID_HNOJENI!N429,HNOJIVA_ALL!$A$2:$AE$3303,31,FALSE),"CHYBA")))),2)</f>
        <v>#N/A</v>
      </c>
    </row>
    <row r="430" spans="1:21" x14ac:dyDescent="0.2">
      <c r="A430" s="32"/>
      <c r="B430" s="45" t="e">
        <f>VLOOKUP($A430,EVID_OSEVU!$A$1:$M$4972,2,FALSE)</f>
        <v>#N/A</v>
      </c>
      <c r="C430" s="45" t="e">
        <f>VLOOKUP($A430,EVID_OSEVU!$A$1:$M$4972,3,FALSE)</f>
        <v>#N/A</v>
      </c>
      <c r="D430" s="45" t="e">
        <f>VLOOKUP($A430,EVID_OSEVU!$A$1:$M$4972,4,FALSE)</f>
        <v>#N/A</v>
      </c>
      <c r="E430" s="45" t="e">
        <f>VLOOKUP($A430,EVID_OSEVU!$A$1:$M$4972,7,FALSE)</f>
        <v>#N/A</v>
      </c>
      <c r="F430" s="45" t="e">
        <f>VLOOKUP($A430,EVID_OSEVU!$A$1:$M$4972,8,FALSE)</f>
        <v>#N/A</v>
      </c>
      <c r="G430" s="45" t="e">
        <f>VLOOKUP($A430,EVID_OSEVU!$A$1:$M$4972,11,FALSE)</f>
        <v>#N/A</v>
      </c>
      <c r="H430" s="35"/>
      <c r="I430" s="48"/>
      <c r="J430" s="33" t="e">
        <f>VLOOKUP($A430,EVID_OSEVU!$A$1:$M$4972,11,FALSE)</f>
        <v>#N/A</v>
      </c>
      <c r="K430" s="39"/>
      <c r="L430" s="49"/>
      <c r="M430" s="89" t="e">
        <f t="shared" si="6"/>
        <v>#N/A</v>
      </c>
      <c r="N430" s="50"/>
      <c r="O430" s="37" t="e">
        <f>VLOOKUP(EVID_HNOJENI!N430,HNOJIVA_ALL!$A$2:$Z$3303,4,FALSE)</f>
        <v>#N/A</v>
      </c>
      <c r="P430" s="51" t="e">
        <f>ROUND(VLOOKUP(EVID_HNOJENI!N430,HNOJIVA_ALL!$A$2:$Z$3303,14,FALSE)*K430*IF(L430="t",10,IF(L430="kg",0.01,IF(L430="q",1,IF(L430="l",0.01*VLOOKUP(EVID_HNOJENI!N430,HNOJIVA_ALL!$A$2:$AE$3303,31,FALSE),"CHYBA")))),2)</f>
        <v>#N/A</v>
      </c>
      <c r="Q430" s="51" t="e">
        <f>ROUND(VLOOKUP(EVID_HNOJENI!N430,HNOJIVA_ALL!$A$2:$Z$3303,15,FALSE)*K430*IF(L430="t",10,IF(L430="kg",0.01,IF(L430="q",1,IF(L430="l",0.01*VLOOKUP(EVID_HNOJENI!N430,HNOJIVA_ALL!$A$2:$AE$3303,31,FALSE),"CHYBA")))),2)</f>
        <v>#N/A</v>
      </c>
      <c r="R430" s="51" t="e">
        <f>ROUND(VLOOKUP(EVID_HNOJENI!N430,HNOJIVA_ALL!$A$2:$Z$3303,16,FALSE)*K430*IF(L430="t",10,IF(L430="kg",0.01,IF(L430="q",1,IF(L430="l",0.01*VLOOKUP(EVID_HNOJENI!N430,HNOJIVA_ALL!$A$2:$AE$3303,31,FALSE),"CHYBA")))),2)</f>
        <v>#N/A</v>
      </c>
      <c r="S430" s="51" t="e">
        <f>ROUND(VLOOKUP(EVID_HNOJENI!N430,HNOJIVA_ALL!$A$2:$Z$3303,18,FALSE)*K430*IF(L430="t",10,IF(L430="kg",0.01,IF(L430="q",1,IF(L430="l",0.01*VLOOKUP(EVID_HNOJENI!N430,HNOJIVA_ALL!$A$2:$AE$3303,31,FALSE),"CHYBA")))),2)</f>
        <v>#N/A</v>
      </c>
      <c r="T430" s="51" t="e">
        <f>ROUND(VLOOKUP(EVID_HNOJENI!N430,HNOJIVA_ALL!$A$2:$Z$3303,17,FALSE)*K430*IF(L430="t",10,IF(L430="kg",0.01,IF(L430="q",1,IF(L430="l",0.01*VLOOKUP(EVID_HNOJENI!N430,HNOJIVA_ALL!$A$2:$AE$3303,31,FALSE),"CHYBA")))),2)</f>
        <v>#N/A</v>
      </c>
      <c r="U430" s="51" t="e">
        <f>ROUND(VLOOKUP(EVID_HNOJENI!N430,HNOJIVA_ALL!$A$2:$Z$3303,20,FALSE)*K430*IF(L430="t",10,IF(L430="kg",0.01,IF(L430="q",1,IF(L430="l",0.01*VLOOKUP(EVID_HNOJENI!N430,HNOJIVA_ALL!$A$2:$AE$3303,31,FALSE),"CHYBA")))),2)</f>
        <v>#N/A</v>
      </c>
    </row>
    <row r="431" spans="1:21" x14ac:dyDescent="0.2">
      <c r="A431" s="32"/>
      <c r="B431" s="45" t="e">
        <f>VLOOKUP($A431,EVID_OSEVU!$A$1:$M$4972,2,FALSE)</f>
        <v>#N/A</v>
      </c>
      <c r="C431" s="45" t="e">
        <f>VLOOKUP($A431,EVID_OSEVU!$A$1:$M$4972,3,FALSE)</f>
        <v>#N/A</v>
      </c>
      <c r="D431" s="45" t="e">
        <f>VLOOKUP($A431,EVID_OSEVU!$A$1:$M$4972,4,FALSE)</f>
        <v>#N/A</v>
      </c>
      <c r="E431" s="45" t="e">
        <f>VLOOKUP($A431,EVID_OSEVU!$A$1:$M$4972,7,FALSE)</f>
        <v>#N/A</v>
      </c>
      <c r="F431" s="45" t="e">
        <f>VLOOKUP($A431,EVID_OSEVU!$A$1:$M$4972,8,FALSE)</f>
        <v>#N/A</v>
      </c>
      <c r="G431" s="45" t="e">
        <f>VLOOKUP($A431,EVID_OSEVU!$A$1:$M$4972,11,FALSE)</f>
        <v>#N/A</v>
      </c>
      <c r="H431" s="35"/>
      <c r="I431" s="48"/>
      <c r="J431" s="33" t="e">
        <f>VLOOKUP($A431,EVID_OSEVU!$A$1:$M$4972,11,FALSE)</f>
        <v>#N/A</v>
      </c>
      <c r="K431" s="39"/>
      <c r="L431" s="49"/>
      <c r="M431" s="89" t="e">
        <f t="shared" si="6"/>
        <v>#N/A</v>
      </c>
      <c r="N431" s="50"/>
      <c r="O431" s="37" t="e">
        <f>VLOOKUP(EVID_HNOJENI!N431,HNOJIVA_ALL!$A$2:$Z$3303,4,FALSE)</f>
        <v>#N/A</v>
      </c>
      <c r="P431" s="51" t="e">
        <f>ROUND(VLOOKUP(EVID_HNOJENI!N431,HNOJIVA_ALL!$A$2:$Z$3303,14,FALSE)*K431*IF(L431="t",10,IF(L431="kg",0.01,IF(L431="q",1,IF(L431="l",0.01*VLOOKUP(EVID_HNOJENI!N431,HNOJIVA_ALL!$A$2:$AE$3303,31,FALSE),"CHYBA")))),2)</f>
        <v>#N/A</v>
      </c>
      <c r="Q431" s="51" t="e">
        <f>ROUND(VLOOKUP(EVID_HNOJENI!N431,HNOJIVA_ALL!$A$2:$Z$3303,15,FALSE)*K431*IF(L431="t",10,IF(L431="kg",0.01,IF(L431="q",1,IF(L431="l",0.01*VLOOKUP(EVID_HNOJENI!N431,HNOJIVA_ALL!$A$2:$AE$3303,31,FALSE),"CHYBA")))),2)</f>
        <v>#N/A</v>
      </c>
      <c r="R431" s="51" t="e">
        <f>ROUND(VLOOKUP(EVID_HNOJENI!N431,HNOJIVA_ALL!$A$2:$Z$3303,16,FALSE)*K431*IF(L431="t",10,IF(L431="kg",0.01,IF(L431="q",1,IF(L431="l",0.01*VLOOKUP(EVID_HNOJENI!N431,HNOJIVA_ALL!$A$2:$AE$3303,31,FALSE),"CHYBA")))),2)</f>
        <v>#N/A</v>
      </c>
      <c r="S431" s="51" t="e">
        <f>ROUND(VLOOKUP(EVID_HNOJENI!N431,HNOJIVA_ALL!$A$2:$Z$3303,18,FALSE)*K431*IF(L431="t",10,IF(L431="kg",0.01,IF(L431="q",1,IF(L431="l",0.01*VLOOKUP(EVID_HNOJENI!N431,HNOJIVA_ALL!$A$2:$AE$3303,31,FALSE),"CHYBA")))),2)</f>
        <v>#N/A</v>
      </c>
      <c r="T431" s="51" t="e">
        <f>ROUND(VLOOKUP(EVID_HNOJENI!N431,HNOJIVA_ALL!$A$2:$Z$3303,17,FALSE)*K431*IF(L431="t",10,IF(L431="kg",0.01,IF(L431="q",1,IF(L431="l",0.01*VLOOKUP(EVID_HNOJENI!N431,HNOJIVA_ALL!$A$2:$AE$3303,31,FALSE),"CHYBA")))),2)</f>
        <v>#N/A</v>
      </c>
      <c r="U431" s="51" t="e">
        <f>ROUND(VLOOKUP(EVID_HNOJENI!N431,HNOJIVA_ALL!$A$2:$Z$3303,20,FALSE)*K431*IF(L431="t",10,IF(L431="kg",0.01,IF(L431="q",1,IF(L431="l",0.01*VLOOKUP(EVID_HNOJENI!N431,HNOJIVA_ALL!$A$2:$AE$3303,31,FALSE),"CHYBA")))),2)</f>
        <v>#N/A</v>
      </c>
    </row>
    <row r="432" spans="1:21" x14ac:dyDescent="0.2">
      <c r="A432" s="32"/>
      <c r="B432" s="45" t="e">
        <f>VLOOKUP($A432,EVID_OSEVU!$A$1:$M$4972,2,FALSE)</f>
        <v>#N/A</v>
      </c>
      <c r="C432" s="45" t="e">
        <f>VLOOKUP($A432,EVID_OSEVU!$A$1:$M$4972,3,FALSE)</f>
        <v>#N/A</v>
      </c>
      <c r="D432" s="45" t="e">
        <f>VLOOKUP($A432,EVID_OSEVU!$A$1:$M$4972,4,FALSE)</f>
        <v>#N/A</v>
      </c>
      <c r="E432" s="45" t="e">
        <f>VLOOKUP($A432,EVID_OSEVU!$A$1:$M$4972,7,FALSE)</f>
        <v>#N/A</v>
      </c>
      <c r="F432" s="45" t="e">
        <f>VLOOKUP($A432,EVID_OSEVU!$A$1:$M$4972,8,FALSE)</f>
        <v>#N/A</v>
      </c>
      <c r="G432" s="45" t="e">
        <f>VLOOKUP($A432,EVID_OSEVU!$A$1:$M$4972,11,FALSE)</f>
        <v>#N/A</v>
      </c>
      <c r="H432" s="35"/>
      <c r="I432" s="48"/>
      <c r="J432" s="33" t="e">
        <f>VLOOKUP($A432,EVID_OSEVU!$A$1:$M$4972,11,FALSE)</f>
        <v>#N/A</v>
      </c>
      <c r="K432" s="39"/>
      <c r="L432" s="49"/>
      <c r="M432" s="89" t="e">
        <f t="shared" si="6"/>
        <v>#N/A</v>
      </c>
      <c r="N432" s="50"/>
      <c r="O432" s="37" t="e">
        <f>VLOOKUP(EVID_HNOJENI!N432,HNOJIVA_ALL!$A$2:$Z$3303,4,FALSE)</f>
        <v>#N/A</v>
      </c>
      <c r="P432" s="51" t="e">
        <f>ROUND(VLOOKUP(EVID_HNOJENI!N432,HNOJIVA_ALL!$A$2:$Z$3303,14,FALSE)*K432*IF(L432="t",10,IF(L432="kg",0.01,IF(L432="q",1,IF(L432="l",0.01*VLOOKUP(EVID_HNOJENI!N432,HNOJIVA_ALL!$A$2:$AE$3303,31,FALSE),"CHYBA")))),2)</f>
        <v>#N/A</v>
      </c>
      <c r="Q432" s="51" t="e">
        <f>ROUND(VLOOKUP(EVID_HNOJENI!N432,HNOJIVA_ALL!$A$2:$Z$3303,15,FALSE)*K432*IF(L432="t",10,IF(L432="kg",0.01,IF(L432="q",1,IF(L432="l",0.01*VLOOKUP(EVID_HNOJENI!N432,HNOJIVA_ALL!$A$2:$AE$3303,31,FALSE),"CHYBA")))),2)</f>
        <v>#N/A</v>
      </c>
      <c r="R432" s="51" t="e">
        <f>ROUND(VLOOKUP(EVID_HNOJENI!N432,HNOJIVA_ALL!$A$2:$Z$3303,16,FALSE)*K432*IF(L432="t",10,IF(L432="kg",0.01,IF(L432="q",1,IF(L432="l",0.01*VLOOKUP(EVID_HNOJENI!N432,HNOJIVA_ALL!$A$2:$AE$3303,31,FALSE),"CHYBA")))),2)</f>
        <v>#N/A</v>
      </c>
      <c r="S432" s="51" t="e">
        <f>ROUND(VLOOKUP(EVID_HNOJENI!N432,HNOJIVA_ALL!$A$2:$Z$3303,18,FALSE)*K432*IF(L432="t",10,IF(L432="kg",0.01,IF(L432="q",1,IF(L432="l",0.01*VLOOKUP(EVID_HNOJENI!N432,HNOJIVA_ALL!$A$2:$AE$3303,31,FALSE),"CHYBA")))),2)</f>
        <v>#N/A</v>
      </c>
      <c r="T432" s="51" t="e">
        <f>ROUND(VLOOKUP(EVID_HNOJENI!N432,HNOJIVA_ALL!$A$2:$Z$3303,17,FALSE)*K432*IF(L432="t",10,IF(L432="kg",0.01,IF(L432="q",1,IF(L432="l",0.01*VLOOKUP(EVID_HNOJENI!N432,HNOJIVA_ALL!$A$2:$AE$3303,31,FALSE),"CHYBA")))),2)</f>
        <v>#N/A</v>
      </c>
      <c r="U432" s="51" t="e">
        <f>ROUND(VLOOKUP(EVID_HNOJENI!N432,HNOJIVA_ALL!$A$2:$Z$3303,20,FALSE)*K432*IF(L432="t",10,IF(L432="kg",0.01,IF(L432="q",1,IF(L432="l",0.01*VLOOKUP(EVID_HNOJENI!N432,HNOJIVA_ALL!$A$2:$AE$3303,31,FALSE),"CHYBA")))),2)</f>
        <v>#N/A</v>
      </c>
    </row>
    <row r="433" spans="1:21" x14ac:dyDescent="0.2">
      <c r="A433" s="32"/>
      <c r="B433" s="45" t="e">
        <f>VLOOKUP($A433,EVID_OSEVU!$A$1:$M$4972,2,FALSE)</f>
        <v>#N/A</v>
      </c>
      <c r="C433" s="45" t="e">
        <f>VLOOKUP($A433,EVID_OSEVU!$A$1:$M$4972,3,FALSE)</f>
        <v>#N/A</v>
      </c>
      <c r="D433" s="45" t="e">
        <f>VLOOKUP($A433,EVID_OSEVU!$A$1:$M$4972,4,FALSE)</f>
        <v>#N/A</v>
      </c>
      <c r="E433" s="45" t="e">
        <f>VLOOKUP($A433,EVID_OSEVU!$A$1:$M$4972,7,FALSE)</f>
        <v>#N/A</v>
      </c>
      <c r="F433" s="45" t="e">
        <f>VLOOKUP($A433,EVID_OSEVU!$A$1:$M$4972,8,FALSE)</f>
        <v>#N/A</v>
      </c>
      <c r="G433" s="45" t="e">
        <f>VLOOKUP($A433,EVID_OSEVU!$A$1:$M$4972,11,FALSE)</f>
        <v>#N/A</v>
      </c>
      <c r="H433" s="35"/>
      <c r="I433" s="48"/>
      <c r="J433" s="33" t="e">
        <f>VLOOKUP($A433,EVID_OSEVU!$A$1:$M$4972,11,FALSE)</f>
        <v>#N/A</v>
      </c>
      <c r="K433" s="39"/>
      <c r="L433" s="49"/>
      <c r="M433" s="89" t="e">
        <f t="shared" si="6"/>
        <v>#N/A</v>
      </c>
      <c r="N433" s="50"/>
      <c r="O433" s="37" t="e">
        <f>VLOOKUP(EVID_HNOJENI!N433,HNOJIVA_ALL!$A$2:$Z$3303,4,FALSE)</f>
        <v>#N/A</v>
      </c>
      <c r="P433" s="51" t="e">
        <f>ROUND(VLOOKUP(EVID_HNOJENI!N433,HNOJIVA_ALL!$A$2:$Z$3303,14,FALSE)*K433*IF(L433="t",10,IF(L433="kg",0.01,IF(L433="q",1,IF(L433="l",0.01*VLOOKUP(EVID_HNOJENI!N433,HNOJIVA_ALL!$A$2:$AE$3303,31,FALSE),"CHYBA")))),2)</f>
        <v>#N/A</v>
      </c>
      <c r="Q433" s="51" t="e">
        <f>ROUND(VLOOKUP(EVID_HNOJENI!N433,HNOJIVA_ALL!$A$2:$Z$3303,15,FALSE)*K433*IF(L433="t",10,IF(L433="kg",0.01,IF(L433="q",1,IF(L433="l",0.01*VLOOKUP(EVID_HNOJENI!N433,HNOJIVA_ALL!$A$2:$AE$3303,31,FALSE),"CHYBA")))),2)</f>
        <v>#N/A</v>
      </c>
      <c r="R433" s="51" t="e">
        <f>ROUND(VLOOKUP(EVID_HNOJENI!N433,HNOJIVA_ALL!$A$2:$Z$3303,16,FALSE)*K433*IF(L433="t",10,IF(L433="kg",0.01,IF(L433="q",1,IF(L433="l",0.01*VLOOKUP(EVID_HNOJENI!N433,HNOJIVA_ALL!$A$2:$AE$3303,31,FALSE),"CHYBA")))),2)</f>
        <v>#N/A</v>
      </c>
      <c r="S433" s="51" t="e">
        <f>ROUND(VLOOKUP(EVID_HNOJENI!N433,HNOJIVA_ALL!$A$2:$Z$3303,18,FALSE)*K433*IF(L433="t",10,IF(L433="kg",0.01,IF(L433="q",1,IF(L433="l",0.01*VLOOKUP(EVID_HNOJENI!N433,HNOJIVA_ALL!$A$2:$AE$3303,31,FALSE),"CHYBA")))),2)</f>
        <v>#N/A</v>
      </c>
      <c r="T433" s="51" t="e">
        <f>ROUND(VLOOKUP(EVID_HNOJENI!N433,HNOJIVA_ALL!$A$2:$Z$3303,17,FALSE)*K433*IF(L433="t",10,IF(L433="kg",0.01,IF(L433="q",1,IF(L433="l",0.01*VLOOKUP(EVID_HNOJENI!N433,HNOJIVA_ALL!$A$2:$AE$3303,31,FALSE),"CHYBA")))),2)</f>
        <v>#N/A</v>
      </c>
      <c r="U433" s="51" t="e">
        <f>ROUND(VLOOKUP(EVID_HNOJENI!N433,HNOJIVA_ALL!$A$2:$Z$3303,20,FALSE)*K433*IF(L433="t",10,IF(L433="kg",0.01,IF(L433="q",1,IF(L433="l",0.01*VLOOKUP(EVID_HNOJENI!N433,HNOJIVA_ALL!$A$2:$AE$3303,31,FALSE),"CHYBA")))),2)</f>
        <v>#N/A</v>
      </c>
    </row>
    <row r="434" spans="1:21" x14ac:dyDescent="0.2">
      <c r="A434" s="32"/>
      <c r="B434" s="45" t="e">
        <f>VLOOKUP($A434,EVID_OSEVU!$A$1:$M$4972,2,FALSE)</f>
        <v>#N/A</v>
      </c>
      <c r="C434" s="45" t="e">
        <f>VLOOKUP($A434,EVID_OSEVU!$A$1:$M$4972,3,FALSE)</f>
        <v>#N/A</v>
      </c>
      <c r="D434" s="45" t="e">
        <f>VLOOKUP($A434,EVID_OSEVU!$A$1:$M$4972,4,FALSE)</f>
        <v>#N/A</v>
      </c>
      <c r="E434" s="45" t="e">
        <f>VLOOKUP($A434,EVID_OSEVU!$A$1:$M$4972,7,FALSE)</f>
        <v>#N/A</v>
      </c>
      <c r="F434" s="45" t="e">
        <f>VLOOKUP($A434,EVID_OSEVU!$A$1:$M$4972,8,FALSE)</f>
        <v>#N/A</v>
      </c>
      <c r="G434" s="45" t="e">
        <f>VLOOKUP($A434,EVID_OSEVU!$A$1:$M$4972,11,FALSE)</f>
        <v>#N/A</v>
      </c>
      <c r="H434" s="35"/>
      <c r="I434" s="48"/>
      <c r="J434" s="33" t="e">
        <f>VLOOKUP($A434,EVID_OSEVU!$A$1:$M$4972,11,FALSE)</f>
        <v>#N/A</v>
      </c>
      <c r="K434" s="39"/>
      <c r="L434" s="49"/>
      <c r="M434" s="89" t="e">
        <f t="shared" si="6"/>
        <v>#N/A</v>
      </c>
      <c r="N434" s="50"/>
      <c r="O434" s="37" t="e">
        <f>VLOOKUP(EVID_HNOJENI!N434,HNOJIVA_ALL!$A$2:$Z$3303,4,FALSE)</f>
        <v>#N/A</v>
      </c>
      <c r="P434" s="51" t="e">
        <f>ROUND(VLOOKUP(EVID_HNOJENI!N434,HNOJIVA_ALL!$A$2:$Z$3303,14,FALSE)*K434*IF(L434="t",10,IF(L434="kg",0.01,IF(L434="q",1,IF(L434="l",0.01*VLOOKUP(EVID_HNOJENI!N434,HNOJIVA_ALL!$A$2:$AE$3303,31,FALSE),"CHYBA")))),2)</f>
        <v>#N/A</v>
      </c>
      <c r="Q434" s="51" t="e">
        <f>ROUND(VLOOKUP(EVID_HNOJENI!N434,HNOJIVA_ALL!$A$2:$Z$3303,15,FALSE)*K434*IF(L434="t",10,IF(L434="kg",0.01,IF(L434="q",1,IF(L434="l",0.01*VLOOKUP(EVID_HNOJENI!N434,HNOJIVA_ALL!$A$2:$AE$3303,31,FALSE),"CHYBA")))),2)</f>
        <v>#N/A</v>
      </c>
      <c r="R434" s="51" t="e">
        <f>ROUND(VLOOKUP(EVID_HNOJENI!N434,HNOJIVA_ALL!$A$2:$Z$3303,16,FALSE)*K434*IF(L434="t",10,IF(L434="kg",0.01,IF(L434="q",1,IF(L434="l",0.01*VLOOKUP(EVID_HNOJENI!N434,HNOJIVA_ALL!$A$2:$AE$3303,31,FALSE),"CHYBA")))),2)</f>
        <v>#N/A</v>
      </c>
      <c r="S434" s="51" t="e">
        <f>ROUND(VLOOKUP(EVID_HNOJENI!N434,HNOJIVA_ALL!$A$2:$Z$3303,18,FALSE)*K434*IF(L434="t",10,IF(L434="kg",0.01,IF(L434="q",1,IF(L434="l",0.01*VLOOKUP(EVID_HNOJENI!N434,HNOJIVA_ALL!$A$2:$AE$3303,31,FALSE),"CHYBA")))),2)</f>
        <v>#N/A</v>
      </c>
      <c r="T434" s="51" t="e">
        <f>ROUND(VLOOKUP(EVID_HNOJENI!N434,HNOJIVA_ALL!$A$2:$Z$3303,17,FALSE)*K434*IF(L434="t",10,IF(L434="kg",0.01,IF(L434="q",1,IF(L434="l",0.01*VLOOKUP(EVID_HNOJENI!N434,HNOJIVA_ALL!$A$2:$AE$3303,31,FALSE),"CHYBA")))),2)</f>
        <v>#N/A</v>
      </c>
      <c r="U434" s="51" t="e">
        <f>ROUND(VLOOKUP(EVID_HNOJENI!N434,HNOJIVA_ALL!$A$2:$Z$3303,20,FALSE)*K434*IF(L434="t",10,IF(L434="kg",0.01,IF(L434="q",1,IF(L434="l",0.01*VLOOKUP(EVID_HNOJENI!N434,HNOJIVA_ALL!$A$2:$AE$3303,31,FALSE),"CHYBA")))),2)</f>
        <v>#N/A</v>
      </c>
    </row>
    <row r="435" spans="1:21" x14ac:dyDescent="0.2">
      <c r="A435" s="32"/>
      <c r="B435" s="45" t="e">
        <f>VLOOKUP($A435,EVID_OSEVU!$A$1:$M$4972,2,FALSE)</f>
        <v>#N/A</v>
      </c>
      <c r="C435" s="45" t="e">
        <f>VLOOKUP($A435,EVID_OSEVU!$A$1:$M$4972,3,FALSE)</f>
        <v>#N/A</v>
      </c>
      <c r="D435" s="45" t="e">
        <f>VLOOKUP($A435,EVID_OSEVU!$A$1:$M$4972,4,FALSE)</f>
        <v>#N/A</v>
      </c>
      <c r="E435" s="45" t="e">
        <f>VLOOKUP($A435,EVID_OSEVU!$A$1:$M$4972,7,FALSE)</f>
        <v>#N/A</v>
      </c>
      <c r="F435" s="45" t="e">
        <f>VLOOKUP($A435,EVID_OSEVU!$A$1:$M$4972,8,FALSE)</f>
        <v>#N/A</v>
      </c>
      <c r="G435" s="45" t="e">
        <f>VLOOKUP($A435,EVID_OSEVU!$A$1:$M$4972,11,FALSE)</f>
        <v>#N/A</v>
      </c>
      <c r="H435" s="35"/>
      <c r="I435" s="48"/>
      <c r="J435" s="33" t="e">
        <f>VLOOKUP($A435,EVID_OSEVU!$A$1:$M$4972,11,FALSE)</f>
        <v>#N/A</v>
      </c>
      <c r="K435" s="39"/>
      <c r="L435" s="49"/>
      <c r="M435" s="89" t="e">
        <f t="shared" si="6"/>
        <v>#N/A</v>
      </c>
      <c r="N435" s="50"/>
      <c r="O435" s="37" t="e">
        <f>VLOOKUP(EVID_HNOJENI!N435,HNOJIVA_ALL!$A$2:$Z$3303,4,FALSE)</f>
        <v>#N/A</v>
      </c>
      <c r="P435" s="51" t="e">
        <f>ROUND(VLOOKUP(EVID_HNOJENI!N435,HNOJIVA_ALL!$A$2:$Z$3303,14,FALSE)*K435*IF(L435="t",10,IF(L435="kg",0.01,IF(L435="q",1,IF(L435="l",0.01*VLOOKUP(EVID_HNOJENI!N435,HNOJIVA_ALL!$A$2:$AE$3303,31,FALSE),"CHYBA")))),2)</f>
        <v>#N/A</v>
      </c>
      <c r="Q435" s="51" t="e">
        <f>ROUND(VLOOKUP(EVID_HNOJENI!N435,HNOJIVA_ALL!$A$2:$Z$3303,15,FALSE)*K435*IF(L435="t",10,IF(L435="kg",0.01,IF(L435="q",1,IF(L435="l",0.01*VLOOKUP(EVID_HNOJENI!N435,HNOJIVA_ALL!$A$2:$AE$3303,31,FALSE),"CHYBA")))),2)</f>
        <v>#N/A</v>
      </c>
      <c r="R435" s="51" t="e">
        <f>ROUND(VLOOKUP(EVID_HNOJENI!N435,HNOJIVA_ALL!$A$2:$Z$3303,16,FALSE)*K435*IF(L435="t",10,IF(L435="kg",0.01,IF(L435="q",1,IF(L435="l",0.01*VLOOKUP(EVID_HNOJENI!N435,HNOJIVA_ALL!$A$2:$AE$3303,31,FALSE),"CHYBA")))),2)</f>
        <v>#N/A</v>
      </c>
      <c r="S435" s="51" t="e">
        <f>ROUND(VLOOKUP(EVID_HNOJENI!N435,HNOJIVA_ALL!$A$2:$Z$3303,18,FALSE)*K435*IF(L435="t",10,IF(L435="kg",0.01,IF(L435="q",1,IF(L435="l",0.01*VLOOKUP(EVID_HNOJENI!N435,HNOJIVA_ALL!$A$2:$AE$3303,31,FALSE),"CHYBA")))),2)</f>
        <v>#N/A</v>
      </c>
      <c r="T435" s="51" t="e">
        <f>ROUND(VLOOKUP(EVID_HNOJENI!N435,HNOJIVA_ALL!$A$2:$Z$3303,17,FALSE)*K435*IF(L435="t",10,IF(L435="kg",0.01,IF(L435="q",1,IF(L435="l",0.01*VLOOKUP(EVID_HNOJENI!N435,HNOJIVA_ALL!$A$2:$AE$3303,31,FALSE),"CHYBA")))),2)</f>
        <v>#N/A</v>
      </c>
      <c r="U435" s="51" t="e">
        <f>ROUND(VLOOKUP(EVID_HNOJENI!N435,HNOJIVA_ALL!$A$2:$Z$3303,20,FALSE)*K435*IF(L435="t",10,IF(L435="kg",0.01,IF(L435="q",1,IF(L435="l",0.01*VLOOKUP(EVID_HNOJENI!N435,HNOJIVA_ALL!$A$2:$AE$3303,31,FALSE),"CHYBA")))),2)</f>
        <v>#N/A</v>
      </c>
    </row>
    <row r="436" spans="1:21" x14ac:dyDescent="0.2">
      <c r="A436" s="32"/>
      <c r="B436" s="45" t="e">
        <f>VLOOKUP($A436,EVID_OSEVU!$A$1:$M$4972,2,FALSE)</f>
        <v>#N/A</v>
      </c>
      <c r="C436" s="45" t="e">
        <f>VLOOKUP($A436,EVID_OSEVU!$A$1:$M$4972,3,FALSE)</f>
        <v>#N/A</v>
      </c>
      <c r="D436" s="45" t="e">
        <f>VLOOKUP($A436,EVID_OSEVU!$A$1:$M$4972,4,FALSE)</f>
        <v>#N/A</v>
      </c>
      <c r="E436" s="45" t="e">
        <f>VLOOKUP($A436,EVID_OSEVU!$A$1:$M$4972,7,FALSE)</f>
        <v>#N/A</v>
      </c>
      <c r="F436" s="45" t="e">
        <f>VLOOKUP($A436,EVID_OSEVU!$A$1:$M$4972,8,FALSE)</f>
        <v>#N/A</v>
      </c>
      <c r="G436" s="45" t="e">
        <f>VLOOKUP($A436,EVID_OSEVU!$A$1:$M$4972,11,FALSE)</f>
        <v>#N/A</v>
      </c>
      <c r="H436" s="35"/>
      <c r="I436" s="48"/>
      <c r="J436" s="33" t="e">
        <f>VLOOKUP($A436,EVID_OSEVU!$A$1:$M$4972,11,FALSE)</f>
        <v>#N/A</v>
      </c>
      <c r="K436" s="39"/>
      <c r="L436" s="49"/>
      <c r="M436" s="89" t="e">
        <f t="shared" si="6"/>
        <v>#N/A</v>
      </c>
      <c r="N436" s="50"/>
      <c r="O436" s="37" t="e">
        <f>VLOOKUP(EVID_HNOJENI!N436,HNOJIVA_ALL!$A$2:$Z$3303,4,FALSE)</f>
        <v>#N/A</v>
      </c>
      <c r="P436" s="51" t="e">
        <f>ROUND(VLOOKUP(EVID_HNOJENI!N436,HNOJIVA_ALL!$A$2:$Z$3303,14,FALSE)*K436*IF(L436="t",10,IF(L436="kg",0.01,IF(L436="q",1,IF(L436="l",0.01*VLOOKUP(EVID_HNOJENI!N436,HNOJIVA_ALL!$A$2:$AE$3303,31,FALSE),"CHYBA")))),2)</f>
        <v>#N/A</v>
      </c>
      <c r="Q436" s="51" t="e">
        <f>ROUND(VLOOKUP(EVID_HNOJENI!N436,HNOJIVA_ALL!$A$2:$Z$3303,15,FALSE)*K436*IF(L436="t",10,IF(L436="kg",0.01,IF(L436="q",1,IF(L436="l",0.01*VLOOKUP(EVID_HNOJENI!N436,HNOJIVA_ALL!$A$2:$AE$3303,31,FALSE),"CHYBA")))),2)</f>
        <v>#N/A</v>
      </c>
      <c r="R436" s="51" t="e">
        <f>ROUND(VLOOKUP(EVID_HNOJENI!N436,HNOJIVA_ALL!$A$2:$Z$3303,16,FALSE)*K436*IF(L436="t",10,IF(L436="kg",0.01,IF(L436="q",1,IF(L436="l",0.01*VLOOKUP(EVID_HNOJENI!N436,HNOJIVA_ALL!$A$2:$AE$3303,31,FALSE),"CHYBA")))),2)</f>
        <v>#N/A</v>
      </c>
      <c r="S436" s="51" t="e">
        <f>ROUND(VLOOKUP(EVID_HNOJENI!N436,HNOJIVA_ALL!$A$2:$Z$3303,18,FALSE)*K436*IF(L436="t",10,IF(L436="kg",0.01,IF(L436="q",1,IF(L436="l",0.01*VLOOKUP(EVID_HNOJENI!N436,HNOJIVA_ALL!$A$2:$AE$3303,31,FALSE),"CHYBA")))),2)</f>
        <v>#N/A</v>
      </c>
      <c r="T436" s="51" t="e">
        <f>ROUND(VLOOKUP(EVID_HNOJENI!N436,HNOJIVA_ALL!$A$2:$Z$3303,17,FALSE)*K436*IF(L436="t",10,IF(L436="kg",0.01,IF(L436="q",1,IF(L436="l",0.01*VLOOKUP(EVID_HNOJENI!N436,HNOJIVA_ALL!$A$2:$AE$3303,31,FALSE),"CHYBA")))),2)</f>
        <v>#N/A</v>
      </c>
      <c r="U436" s="51" t="e">
        <f>ROUND(VLOOKUP(EVID_HNOJENI!N436,HNOJIVA_ALL!$A$2:$Z$3303,20,FALSE)*K436*IF(L436="t",10,IF(L436="kg",0.01,IF(L436="q",1,IF(L436="l",0.01*VLOOKUP(EVID_HNOJENI!N436,HNOJIVA_ALL!$A$2:$AE$3303,31,FALSE),"CHYBA")))),2)</f>
        <v>#N/A</v>
      </c>
    </row>
    <row r="437" spans="1:21" x14ac:dyDescent="0.2">
      <c r="A437" s="32"/>
      <c r="B437" s="45" t="e">
        <f>VLOOKUP($A437,EVID_OSEVU!$A$1:$M$4972,2,FALSE)</f>
        <v>#N/A</v>
      </c>
      <c r="C437" s="45" t="e">
        <f>VLOOKUP($A437,EVID_OSEVU!$A$1:$M$4972,3,FALSE)</f>
        <v>#N/A</v>
      </c>
      <c r="D437" s="45" t="e">
        <f>VLOOKUP($A437,EVID_OSEVU!$A$1:$M$4972,4,FALSE)</f>
        <v>#N/A</v>
      </c>
      <c r="E437" s="45" t="e">
        <f>VLOOKUP($A437,EVID_OSEVU!$A$1:$M$4972,7,FALSE)</f>
        <v>#N/A</v>
      </c>
      <c r="F437" s="45" t="e">
        <f>VLOOKUP($A437,EVID_OSEVU!$A$1:$M$4972,8,FALSE)</f>
        <v>#N/A</v>
      </c>
      <c r="G437" s="45" t="e">
        <f>VLOOKUP($A437,EVID_OSEVU!$A$1:$M$4972,11,FALSE)</f>
        <v>#N/A</v>
      </c>
      <c r="H437" s="35"/>
      <c r="I437" s="48"/>
      <c r="J437" s="33" t="e">
        <f>VLOOKUP($A437,EVID_OSEVU!$A$1:$M$4972,11,FALSE)</f>
        <v>#N/A</v>
      </c>
      <c r="K437" s="39"/>
      <c r="L437" s="49"/>
      <c r="M437" s="89" t="e">
        <f t="shared" si="6"/>
        <v>#N/A</v>
      </c>
      <c r="N437" s="50"/>
      <c r="O437" s="37" t="e">
        <f>VLOOKUP(EVID_HNOJENI!N437,HNOJIVA_ALL!$A$2:$Z$3303,4,FALSE)</f>
        <v>#N/A</v>
      </c>
      <c r="P437" s="51" t="e">
        <f>ROUND(VLOOKUP(EVID_HNOJENI!N437,HNOJIVA_ALL!$A$2:$Z$3303,14,FALSE)*K437*IF(L437="t",10,IF(L437="kg",0.01,IF(L437="q",1,IF(L437="l",0.01*VLOOKUP(EVID_HNOJENI!N437,HNOJIVA_ALL!$A$2:$AE$3303,31,FALSE),"CHYBA")))),2)</f>
        <v>#N/A</v>
      </c>
      <c r="Q437" s="51" t="e">
        <f>ROUND(VLOOKUP(EVID_HNOJENI!N437,HNOJIVA_ALL!$A$2:$Z$3303,15,FALSE)*K437*IF(L437="t",10,IF(L437="kg",0.01,IF(L437="q",1,IF(L437="l",0.01*VLOOKUP(EVID_HNOJENI!N437,HNOJIVA_ALL!$A$2:$AE$3303,31,FALSE),"CHYBA")))),2)</f>
        <v>#N/A</v>
      </c>
      <c r="R437" s="51" t="e">
        <f>ROUND(VLOOKUP(EVID_HNOJENI!N437,HNOJIVA_ALL!$A$2:$Z$3303,16,FALSE)*K437*IF(L437="t",10,IF(L437="kg",0.01,IF(L437="q",1,IF(L437="l",0.01*VLOOKUP(EVID_HNOJENI!N437,HNOJIVA_ALL!$A$2:$AE$3303,31,FALSE),"CHYBA")))),2)</f>
        <v>#N/A</v>
      </c>
      <c r="S437" s="51" t="e">
        <f>ROUND(VLOOKUP(EVID_HNOJENI!N437,HNOJIVA_ALL!$A$2:$Z$3303,18,FALSE)*K437*IF(L437="t",10,IF(L437="kg",0.01,IF(L437="q",1,IF(L437="l",0.01*VLOOKUP(EVID_HNOJENI!N437,HNOJIVA_ALL!$A$2:$AE$3303,31,FALSE),"CHYBA")))),2)</f>
        <v>#N/A</v>
      </c>
      <c r="T437" s="51" t="e">
        <f>ROUND(VLOOKUP(EVID_HNOJENI!N437,HNOJIVA_ALL!$A$2:$Z$3303,17,FALSE)*K437*IF(L437="t",10,IF(L437="kg",0.01,IF(L437="q",1,IF(L437="l",0.01*VLOOKUP(EVID_HNOJENI!N437,HNOJIVA_ALL!$A$2:$AE$3303,31,FALSE),"CHYBA")))),2)</f>
        <v>#N/A</v>
      </c>
      <c r="U437" s="51" t="e">
        <f>ROUND(VLOOKUP(EVID_HNOJENI!N437,HNOJIVA_ALL!$A$2:$Z$3303,20,FALSE)*K437*IF(L437="t",10,IF(L437="kg",0.01,IF(L437="q",1,IF(L437="l",0.01*VLOOKUP(EVID_HNOJENI!N437,HNOJIVA_ALL!$A$2:$AE$3303,31,FALSE),"CHYBA")))),2)</f>
        <v>#N/A</v>
      </c>
    </row>
    <row r="438" spans="1:21" x14ac:dyDescent="0.2">
      <c r="A438" s="32"/>
      <c r="B438" s="45" t="e">
        <f>VLOOKUP($A438,EVID_OSEVU!$A$1:$M$4972,2,FALSE)</f>
        <v>#N/A</v>
      </c>
      <c r="C438" s="45" t="e">
        <f>VLOOKUP($A438,EVID_OSEVU!$A$1:$M$4972,3,FALSE)</f>
        <v>#N/A</v>
      </c>
      <c r="D438" s="45" t="e">
        <f>VLOOKUP($A438,EVID_OSEVU!$A$1:$M$4972,4,FALSE)</f>
        <v>#N/A</v>
      </c>
      <c r="E438" s="45" t="e">
        <f>VLOOKUP($A438,EVID_OSEVU!$A$1:$M$4972,7,FALSE)</f>
        <v>#N/A</v>
      </c>
      <c r="F438" s="45" t="e">
        <f>VLOOKUP($A438,EVID_OSEVU!$A$1:$M$4972,8,FALSE)</f>
        <v>#N/A</v>
      </c>
      <c r="G438" s="45" t="e">
        <f>VLOOKUP($A438,EVID_OSEVU!$A$1:$M$4972,11,FALSE)</f>
        <v>#N/A</v>
      </c>
      <c r="H438" s="35"/>
      <c r="I438" s="48"/>
      <c r="J438" s="33" t="e">
        <f>VLOOKUP($A438,EVID_OSEVU!$A$1:$M$4972,11,FALSE)</f>
        <v>#N/A</v>
      </c>
      <c r="K438" s="39"/>
      <c r="L438" s="49"/>
      <c r="M438" s="89" t="e">
        <f t="shared" si="6"/>
        <v>#N/A</v>
      </c>
      <c r="N438" s="50"/>
      <c r="O438" s="37" t="e">
        <f>VLOOKUP(EVID_HNOJENI!N438,HNOJIVA_ALL!$A$2:$Z$3303,4,FALSE)</f>
        <v>#N/A</v>
      </c>
      <c r="P438" s="51" t="e">
        <f>ROUND(VLOOKUP(EVID_HNOJENI!N438,HNOJIVA_ALL!$A$2:$Z$3303,14,FALSE)*K438*IF(L438="t",10,IF(L438="kg",0.01,IF(L438="q",1,IF(L438="l",0.01*VLOOKUP(EVID_HNOJENI!N438,HNOJIVA_ALL!$A$2:$AE$3303,31,FALSE),"CHYBA")))),2)</f>
        <v>#N/A</v>
      </c>
      <c r="Q438" s="51" t="e">
        <f>ROUND(VLOOKUP(EVID_HNOJENI!N438,HNOJIVA_ALL!$A$2:$Z$3303,15,FALSE)*K438*IF(L438="t",10,IF(L438="kg",0.01,IF(L438="q",1,IF(L438="l",0.01*VLOOKUP(EVID_HNOJENI!N438,HNOJIVA_ALL!$A$2:$AE$3303,31,FALSE),"CHYBA")))),2)</f>
        <v>#N/A</v>
      </c>
      <c r="R438" s="51" t="e">
        <f>ROUND(VLOOKUP(EVID_HNOJENI!N438,HNOJIVA_ALL!$A$2:$Z$3303,16,FALSE)*K438*IF(L438="t",10,IF(L438="kg",0.01,IF(L438="q",1,IF(L438="l",0.01*VLOOKUP(EVID_HNOJENI!N438,HNOJIVA_ALL!$A$2:$AE$3303,31,FALSE),"CHYBA")))),2)</f>
        <v>#N/A</v>
      </c>
      <c r="S438" s="51" t="e">
        <f>ROUND(VLOOKUP(EVID_HNOJENI!N438,HNOJIVA_ALL!$A$2:$Z$3303,18,FALSE)*K438*IF(L438="t",10,IF(L438="kg",0.01,IF(L438="q",1,IF(L438="l",0.01*VLOOKUP(EVID_HNOJENI!N438,HNOJIVA_ALL!$A$2:$AE$3303,31,FALSE),"CHYBA")))),2)</f>
        <v>#N/A</v>
      </c>
      <c r="T438" s="51" t="e">
        <f>ROUND(VLOOKUP(EVID_HNOJENI!N438,HNOJIVA_ALL!$A$2:$Z$3303,17,FALSE)*K438*IF(L438="t",10,IF(L438="kg",0.01,IF(L438="q",1,IF(L438="l",0.01*VLOOKUP(EVID_HNOJENI!N438,HNOJIVA_ALL!$A$2:$AE$3303,31,FALSE),"CHYBA")))),2)</f>
        <v>#N/A</v>
      </c>
      <c r="U438" s="51" t="e">
        <f>ROUND(VLOOKUP(EVID_HNOJENI!N438,HNOJIVA_ALL!$A$2:$Z$3303,20,FALSE)*K438*IF(L438="t",10,IF(L438="kg",0.01,IF(L438="q",1,IF(L438="l",0.01*VLOOKUP(EVID_HNOJENI!N438,HNOJIVA_ALL!$A$2:$AE$3303,31,FALSE),"CHYBA")))),2)</f>
        <v>#N/A</v>
      </c>
    </row>
    <row r="439" spans="1:21" x14ac:dyDescent="0.2">
      <c r="A439" s="32"/>
      <c r="B439" s="45" t="e">
        <f>VLOOKUP($A439,EVID_OSEVU!$A$1:$M$4972,2,FALSE)</f>
        <v>#N/A</v>
      </c>
      <c r="C439" s="45" t="e">
        <f>VLOOKUP($A439,EVID_OSEVU!$A$1:$M$4972,3,FALSE)</f>
        <v>#N/A</v>
      </c>
      <c r="D439" s="45" t="e">
        <f>VLOOKUP($A439,EVID_OSEVU!$A$1:$M$4972,4,FALSE)</f>
        <v>#N/A</v>
      </c>
      <c r="E439" s="45" t="e">
        <f>VLOOKUP($A439,EVID_OSEVU!$A$1:$M$4972,7,FALSE)</f>
        <v>#N/A</v>
      </c>
      <c r="F439" s="45" t="e">
        <f>VLOOKUP($A439,EVID_OSEVU!$A$1:$M$4972,8,FALSE)</f>
        <v>#N/A</v>
      </c>
      <c r="G439" s="45" t="e">
        <f>VLOOKUP($A439,EVID_OSEVU!$A$1:$M$4972,11,FALSE)</f>
        <v>#N/A</v>
      </c>
      <c r="H439" s="35"/>
      <c r="I439" s="48"/>
      <c r="J439" s="33" t="e">
        <f>VLOOKUP($A439,EVID_OSEVU!$A$1:$M$4972,11,FALSE)</f>
        <v>#N/A</v>
      </c>
      <c r="K439" s="39"/>
      <c r="L439" s="49"/>
      <c r="M439" s="89" t="e">
        <f t="shared" si="6"/>
        <v>#N/A</v>
      </c>
      <c r="N439" s="50"/>
      <c r="O439" s="37" t="e">
        <f>VLOOKUP(EVID_HNOJENI!N439,HNOJIVA_ALL!$A$2:$Z$3303,4,FALSE)</f>
        <v>#N/A</v>
      </c>
      <c r="P439" s="51" t="e">
        <f>ROUND(VLOOKUP(EVID_HNOJENI!N439,HNOJIVA_ALL!$A$2:$Z$3303,14,FALSE)*K439*IF(L439="t",10,IF(L439="kg",0.01,IF(L439="q",1,IF(L439="l",0.01*VLOOKUP(EVID_HNOJENI!N439,HNOJIVA_ALL!$A$2:$AE$3303,31,FALSE),"CHYBA")))),2)</f>
        <v>#N/A</v>
      </c>
      <c r="Q439" s="51" t="e">
        <f>ROUND(VLOOKUP(EVID_HNOJENI!N439,HNOJIVA_ALL!$A$2:$Z$3303,15,FALSE)*K439*IF(L439="t",10,IF(L439="kg",0.01,IF(L439="q",1,IF(L439="l",0.01*VLOOKUP(EVID_HNOJENI!N439,HNOJIVA_ALL!$A$2:$AE$3303,31,FALSE),"CHYBA")))),2)</f>
        <v>#N/A</v>
      </c>
      <c r="R439" s="51" t="e">
        <f>ROUND(VLOOKUP(EVID_HNOJENI!N439,HNOJIVA_ALL!$A$2:$Z$3303,16,FALSE)*K439*IF(L439="t",10,IF(L439="kg",0.01,IF(L439="q",1,IF(L439="l",0.01*VLOOKUP(EVID_HNOJENI!N439,HNOJIVA_ALL!$A$2:$AE$3303,31,FALSE),"CHYBA")))),2)</f>
        <v>#N/A</v>
      </c>
      <c r="S439" s="51" t="e">
        <f>ROUND(VLOOKUP(EVID_HNOJENI!N439,HNOJIVA_ALL!$A$2:$Z$3303,18,FALSE)*K439*IF(L439="t",10,IF(L439="kg",0.01,IF(L439="q",1,IF(L439="l",0.01*VLOOKUP(EVID_HNOJENI!N439,HNOJIVA_ALL!$A$2:$AE$3303,31,FALSE),"CHYBA")))),2)</f>
        <v>#N/A</v>
      </c>
      <c r="T439" s="51" t="e">
        <f>ROUND(VLOOKUP(EVID_HNOJENI!N439,HNOJIVA_ALL!$A$2:$Z$3303,17,FALSE)*K439*IF(L439="t",10,IF(L439="kg",0.01,IF(L439="q",1,IF(L439="l",0.01*VLOOKUP(EVID_HNOJENI!N439,HNOJIVA_ALL!$A$2:$AE$3303,31,FALSE),"CHYBA")))),2)</f>
        <v>#N/A</v>
      </c>
      <c r="U439" s="51" t="e">
        <f>ROUND(VLOOKUP(EVID_HNOJENI!N439,HNOJIVA_ALL!$A$2:$Z$3303,20,FALSE)*K439*IF(L439="t",10,IF(L439="kg",0.01,IF(L439="q",1,IF(L439="l",0.01*VLOOKUP(EVID_HNOJENI!N439,HNOJIVA_ALL!$A$2:$AE$3303,31,FALSE),"CHYBA")))),2)</f>
        <v>#N/A</v>
      </c>
    </row>
    <row r="440" spans="1:21" x14ac:dyDescent="0.2">
      <c r="A440" s="32"/>
      <c r="B440" s="45" t="e">
        <f>VLOOKUP($A440,EVID_OSEVU!$A$1:$M$4972,2,FALSE)</f>
        <v>#N/A</v>
      </c>
      <c r="C440" s="45" t="e">
        <f>VLOOKUP($A440,EVID_OSEVU!$A$1:$M$4972,3,FALSE)</f>
        <v>#N/A</v>
      </c>
      <c r="D440" s="45" t="e">
        <f>VLOOKUP($A440,EVID_OSEVU!$A$1:$M$4972,4,FALSE)</f>
        <v>#N/A</v>
      </c>
      <c r="E440" s="45" t="e">
        <f>VLOOKUP($A440,EVID_OSEVU!$A$1:$M$4972,7,FALSE)</f>
        <v>#N/A</v>
      </c>
      <c r="F440" s="45" t="e">
        <f>VLOOKUP($A440,EVID_OSEVU!$A$1:$M$4972,8,FALSE)</f>
        <v>#N/A</v>
      </c>
      <c r="G440" s="45" t="e">
        <f>VLOOKUP($A440,EVID_OSEVU!$A$1:$M$4972,11,FALSE)</f>
        <v>#N/A</v>
      </c>
      <c r="H440" s="35"/>
      <c r="I440" s="48"/>
      <c r="J440" s="33" t="e">
        <f>VLOOKUP($A440,EVID_OSEVU!$A$1:$M$4972,11,FALSE)</f>
        <v>#N/A</v>
      </c>
      <c r="K440" s="39"/>
      <c r="L440" s="49"/>
      <c r="M440" s="89" t="e">
        <f t="shared" si="6"/>
        <v>#N/A</v>
      </c>
      <c r="N440" s="50"/>
      <c r="O440" s="37" t="e">
        <f>VLOOKUP(EVID_HNOJENI!N440,HNOJIVA_ALL!$A$2:$Z$3303,4,FALSE)</f>
        <v>#N/A</v>
      </c>
      <c r="P440" s="51" t="e">
        <f>ROUND(VLOOKUP(EVID_HNOJENI!N440,HNOJIVA_ALL!$A$2:$Z$3303,14,FALSE)*K440*IF(L440="t",10,IF(L440="kg",0.01,IF(L440="q",1,IF(L440="l",0.01*VLOOKUP(EVID_HNOJENI!N440,HNOJIVA_ALL!$A$2:$AE$3303,31,FALSE),"CHYBA")))),2)</f>
        <v>#N/A</v>
      </c>
      <c r="Q440" s="51" t="e">
        <f>ROUND(VLOOKUP(EVID_HNOJENI!N440,HNOJIVA_ALL!$A$2:$Z$3303,15,FALSE)*K440*IF(L440="t",10,IF(L440="kg",0.01,IF(L440="q",1,IF(L440="l",0.01*VLOOKUP(EVID_HNOJENI!N440,HNOJIVA_ALL!$A$2:$AE$3303,31,FALSE),"CHYBA")))),2)</f>
        <v>#N/A</v>
      </c>
      <c r="R440" s="51" t="e">
        <f>ROUND(VLOOKUP(EVID_HNOJENI!N440,HNOJIVA_ALL!$A$2:$Z$3303,16,FALSE)*K440*IF(L440="t",10,IF(L440="kg",0.01,IF(L440="q",1,IF(L440="l",0.01*VLOOKUP(EVID_HNOJENI!N440,HNOJIVA_ALL!$A$2:$AE$3303,31,FALSE),"CHYBA")))),2)</f>
        <v>#N/A</v>
      </c>
      <c r="S440" s="51" t="e">
        <f>ROUND(VLOOKUP(EVID_HNOJENI!N440,HNOJIVA_ALL!$A$2:$Z$3303,18,FALSE)*K440*IF(L440="t",10,IF(L440="kg",0.01,IF(L440="q",1,IF(L440="l",0.01*VLOOKUP(EVID_HNOJENI!N440,HNOJIVA_ALL!$A$2:$AE$3303,31,FALSE),"CHYBA")))),2)</f>
        <v>#N/A</v>
      </c>
      <c r="T440" s="51" t="e">
        <f>ROUND(VLOOKUP(EVID_HNOJENI!N440,HNOJIVA_ALL!$A$2:$Z$3303,17,FALSE)*K440*IF(L440="t",10,IF(L440="kg",0.01,IF(L440="q",1,IF(L440="l",0.01*VLOOKUP(EVID_HNOJENI!N440,HNOJIVA_ALL!$A$2:$AE$3303,31,FALSE),"CHYBA")))),2)</f>
        <v>#N/A</v>
      </c>
      <c r="U440" s="51" t="e">
        <f>ROUND(VLOOKUP(EVID_HNOJENI!N440,HNOJIVA_ALL!$A$2:$Z$3303,20,FALSE)*K440*IF(L440="t",10,IF(L440="kg",0.01,IF(L440="q",1,IF(L440="l",0.01*VLOOKUP(EVID_HNOJENI!N440,HNOJIVA_ALL!$A$2:$AE$3303,31,FALSE),"CHYBA")))),2)</f>
        <v>#N/A</v>
      </c>
    </row>
    <row r="441" spans="1:21" x14ac:dyDescent="0.2">
      <c r="A441" s="32"/>
      <c r="B441" s="45" t="e">
        <f>VLOOKUP($A441,EVID_OSEVU!$A$1:$M$4972,2,FALSE)</f>
        <v>#N/A</v>
      </c>
      <c r="C441" s="45" t="e">
        <f>VLOOKUP($A441,EVID_OSEVU!$A$1:$M$4972,3,FALSE)</f>
        <v>#N/A</v>
      </c>
      <c r="D441" s="45" t="e">
        <f>VLOOKUP($A441,EVID_OSEVU!$A$1:$M$4972,4,FALSE)</f>
        <v>#N/A</v>
      </c>
      <c r="E441" s="45" t="e">
        <f>VLOOKUP($A441,EVID_OSEVU!$A$1:$M$4972,7,FALSE)</f>
        <v>#N/A</v>
      </c>
      <c r="F441" s="45" t="e">
        <f>VLOOKUP($A441,EVID_OSEVU!$A$1:$M$4972,8,FALSE)</f>
        <v>#N/A</v>
      </c>
      <c r="G441" s="45" t="e">
        <f>VLOOKUP($A441,EVID_OSEVU!$A$1:$M$4972,11,FALSE)</f>
        <v>#N/A</v>
      </c>
      <c r="H441" s="35"/>
      <c r="I441" s="48"/>
      <c r="J441" s="33" t="e">
        <f>VLOOKUP($A441,EVID_OSEVU!$A$1:$M$4972,11,FALSE)</f>
        <v>#N/A</v>
      </c>
      <c r="K441" s="39"/>
      <c r="L441" s="49"/>
      <c r="M441" s="89" t="e">
        <f t="shared" si="6"/>
        <v>#N/A</v>
      </c>
      <c r="N441" s="50"/>
      <c r="O441" s="37" t="e">
        <f>VLOOKUP(EVID_HNOJENI!N441,HNOJIVA_ALL!$A$2:$Z$3303,4,FALSE)</f>
        <v>#N/A</v>
      </c>
      <c r="P441" s="51" t="e">
        <f>ROUND(VLOOKUP(EVID_HNOJENI!N441,HNOJIVA_ALL!$A$2:$Z$3303,14,FALSE)*K441*IF(L441="t",10,IF(L441="kg",0.01,IF(L441="q",1,IF(L441="l",0.01*VLOOKUP(EVID_HNOJENI!N441,HNOJIVA_ALL!$A$2:$AE$3303,31,FALSE),"CHYBA")))),2)</f>
        <v>#N/A</v>
      </c>
      <c r="Q441" s="51" t="e">
        <f>ROUND(VLOOKUP(EVID_HNOJENI!N441,HNOJIVA_ALL!$A$2:$Z$3303,15,FALSE)*K441*IF(L441="t",10,IF(L441="kg",0.01,IF(L441="q",1,IF(L441="l",0.01*VLOOKUP(EVID_HNOJENI!N441,HNOJIVA_ALL!$A$2:$AE$3303,31,FALSE),"CHYBA")))),2)</f>
        <v>#N/A</v>
      </c>
      <c r="R441" s="51" t="e">
        <f>ROUND(VLOOKUP(EVID_HNOJENI!N441,HNOJIVA_ALL!$A$2:$Z$3303,16,FALSE)*K441*IF(L441="t",10,IF(L441="kg",0.01,IF(L441="q",1,IF(L441="l",0.01*VLOOKUP(EVID_HNOJENI!N441,HNOJIVA_ALL!$A$2:$AE$3303,31,FALSE),"CHYBA")))),2)</f>
        <v>#N/A</v>
      </c>
      <c r="S441" s="51" t="e">
        <f>ROUND(VLOOKUP(EVID_HNOJENI!N441,HNOJIVA_ALL!$A$2:$Z$3303,18,FALSE)*K441*IF(L441="t",10,IF(L441="kg",0.01,IF(L441="q",1,IF(L441="l",0.01*VLOOKUP(EVID_HNOJENI!N441,HNOJIVA_ALL!$A$2:$AE$3303,31,FALSE),"CHYBA")))),2)</f>
        <v>#N/A</v>
      </c>
      <c r="T441" s="51" t="e">
        <f>ROUND(VLOOKUP(EVID_HNOJENI!N441,HNOJIVA_ALL!$A$2:$Z$3303,17,FALSE)*K441*IF(L441="t",10,IF(L441="kg",0.01,IF(L441="q",1,IF(L441="l",0.01*VLOOKUP(EVID_HNOJENI!N441,HNOJIVA_ALL!$A$2:$AE$3303,31,FALSE),"CHYBA")))),2)</f>
        <v>#N/A</v>
      </c>
      <c r="U441" s="51" t="e">
        <f>ROUND(VLOOKUP(EVID_HNOJENI!N441,HNOJIVA_ALL!$A$2:$Z$3303,20,FALSE)*K441*IF(L441="t",10,IF(L441="kg",0.01,IF(L441="q",1,IF(L441="l",0.01*VLOOKUP(EVID_HNOJENI!N441,HNOJIVA_ALL!$A$2:$AE$3303,31,FALSE),"CHYBA")))),2)</f>
        <v>#N/A</v>
      </c>
    </row>
    <row r="442" spans="1:21" x14ac:dyDescent="0.2">
      <c r="A442" s="32"/>
      <c r="B442" s="45" t="e">
        <f>VLOOKUP($A442,EVID_OSEVU!$A$1:$M$4972,2,FALSE)</f>
        <v>#N/A</v>
      </c>
      <c r="C442" s="45" t="e">
        <f>VLOOKUP($A442,EVID_OSEVU!$A$1:$M$4972,3,FALSE)</f>
        <v>#N/A</v>
      </c>
      <c r="D442" s="45" t="e">
        <f>VLOOKUP($A442,EVID_OSEVU!$A$1:$M$4972,4,FALSE)</f>
        <v>#N/A</v>
      </c>
      <c r="E442" s="45" t="e">
        <f>VLOOKUP($A442,EVID_OSEVU!$A$1:$M$4972,7,FALSE)</f>
        <v>#N/A</v>
      </c>
      <c r="F442" s="45" t="e">
        <f>VLOOKUP($A442,EVID_OSEVU!$A$1:$M$4972,8,FALSE)</f>
        <v>#N/A</v>
      </c>
      <c r="G442" s="45" t="e">
        <f>VLOOKUP($A442,EVID_OSEVU!$A$1:$M$4972,11,FALSE)</f>
        <v>#N/A</v>
      </c>
      <c r="H442" s="35"/>
      <c r="I442" s="48"/>
      <c r="J442" s="33" t="e">
        <f>VLOOKUP($A442,EVID_OSEVU!$A$1:$M$4972,11,FALSE)</f>
        <v>#N/A</v>
      </c>
      <c r="K442" s="39"/>
      <c r="L442" s="49"/>
      <c r="M442" s="89" t="e">
        <f t="shared" si="6"/>
        <v>#N/A</v>
      </c>
      <c r="N442" s="50"/>
      <c r="O442" s="37" t="e">
        <f>VLOOKUP(EVID_HNOJENI!N442,HNOJIVA_ALL!$A$2:$Z$3303,4,FALSE)</f>
        <v>#N/A</v>
      </c>
      <c r="P442" s="51" t="e">
        <f>ROUND(VLOOKUP(EVID_HNOJENI!N442,HNOJIVA_ALL!$A$2:$Z$3303,14,FALSE)*K442*IF(L442="t",10,IF(L442="kg",0.01,IF(L442="q",1,IF(L442="l",0.01*VLOOKUP(EVID_HNOJENI!N442,HNOJIVA_ALL!$A$2:$AE$3303,31,FALSE),"CHYBA")))),2)</f>
        <v>#N/A</v>
      </c>
      <c r="Q442" s="51" t="e">
        <f>ROUND(VLOOKUP(EVID_HNOJENI!N442,HNOJIVA_ALL!$A$2:$Z$3303,15,FALSE)*K442*IF(L442="t",10,IF(L442="kg",0.01,IF(L442="q",1,IF(L442="l",0.01*VLOOKUP(EVID_HNOJENI!N442,HNOJIVA_ALL!$A$2:$AE$3303,31,FALSE),"CHYBA")))),2)</f>
        <v>#N/A</v>
      </c>
      <c r="R442" s="51" t="e">
        <f>ROUND(VLOOKUP(EVID_HNOJENI!N442,HNOJIVA_ALL!$A$2:$Z$3303,16,FALSE)*K442*IF(L442="t",10,IF(L442="kg",0.01,IF(L442="q",1,IF(L442="l",0.01*VLOOKUP(EVID_HNOJENI!N442,HNOJIVA_ALL!$A$2:$AE$3303,31,FALSE),"CHYBA")))),2)</f>
        <v>#N/A</v>
      </c>
      <c r="S442" s="51" t="e">
        <f>ROUND(VLOOKUP(EVID_HNOJENI!N442,HNOJIVA_ALL!$A$2:$Z$3303,18,FALSE)*K442*IF(L442="t",10,IF(L442="kg",0.01,IF(L442="q",1,IF(L442="l",0.01*VLOOKUP(EVID_HNOJENI!N442,HNOJIVA_ALL!$A$2:$AE$3303,31,FALSE),"CHYBA")))),2)</f>
        <v>#N/A</v>
      </c>
      <c r="T442" s="51" t="e">
        <f>ROUND(VLOOKUP(EVID_HNOJENI!N442,HNOJIVA_ALL!$A$2:$Z$3303,17,FALSE)*K442*IF(L442="t",10,IF(L442="kg",0.01,IF(L442="q",1,IF(L442="l",0.01*VLOOKUP(EVID_HNOJENI!N442,HNOJIVA_ALL!$A$2:$AE$3303,31,FALSE),"CHYBA")))),2)</f>
        <v>#N/A</v>
      </c>
      <c r="U442" s="51" t="e">
        <f>ROUND(VLOOKUP(EVID_HNOJENI!N442,HNOJIVA_ALL!$A$2:$Z$3303,20,FALSE)*K442*IF(L442="t",10,IF(L442="kg",0.01,IF(L442="q",1,IF(L442="l",0.01*VLOOKUP(EVID_HNOJENI!N442,HNOJIVA_ALL!$A$2:$AE$3303,31,FALSE),"CHYBA")))),2)</f>
        <v>#N/A</v>
      </c>
    </row>
    <row r="443" spans="1:21" x14ac:dyDescent="0.2">
      <c r="A443" s="32"/>
      <c r="B443" s="45" t="e">
        <f>VLOOKUP($A443,EVID_OSEVU!$A$1:$M$4972,2,FALSE)</f>
        <v>#N/A</v>
      </c>
      <c r="C443" s="45" t="e">
        <f>VLOOKUP($A443,EVID_OSEVU!$A$1:$M$4972,3,FALSE)</f>
        <v>#N/A</v>
      </c>
      <c r="D443" s="45" t="e">
        <f>VLOOKUP($A443,EVID_OSEVU!$A$1:$M$4972,4,FALSE)</f>
        <v>#N/A</v>
      </c>
      <c r="E443" s="45" t="e">
        <f>VLOOKUP($A443,EVID_OSEVU!$A$1:$M$4972,7,FALSE)</f>
        <v>#N/A</v>
      </c>
      <c r="F443" s="45" t="e">
        <f>VLOOKUP($A443,EVID_OSEVU!$A$1:$M$4972,8,FALSE)</f>
        <v>#N/A</v>
      </c>
      <c r="G443" s="45" t="e">
        <f>VLOOKUP($A443,EVID_OSEVU!$A$1:$M$4972,11,FALSE)</f>
        <v>#N/A</v>
      </c>
      <c r="H443" s="35"/>
      <c r="I443" s="48"/>
      <c r="J443" s="33" t="e">
        <f>VLOOKUP($A443,EVID_OSEVU!$A$1:$M$4972,11,FALSE)</f>
        <v>#N/A</v>
      </c>
      <c r="K443" s="39"/>
      <c r="L443" s="49"/>
      <c r="M443" s="89" t="e">
        <f t="shared" si="6"/>
        <v>#N/A</v>
      </c>
      <c r="N443" s="50"/>
      <c r="O443" s="37" t="e">
        <f>VLOOKUP(EVID_HNOJENI!N443,HNOJIVA_ALL!$A$2:$Z$3303,4,FALSE)</f>
        <v>#N/A</v>
      </c>
      <c r="P443" s="51" t="e">
        <f>ROUND(VLOOKUP(EVID_HNOJENI!N443,HNOJIVA_ALL!$A$2:$Z$3303,14,FALSE)*K443*IF(L443="t",10,IF(L443="kg",0.01,IF(L443="q",1,IF(L443="l",0.01*VLOOKUP(EVID_HNOJENI!N443,HNOJIVA_ALL!$A$2:$AE$3303,31,FALSE),"CHYBA")))),2)</f>
        <v>#N/A</v>
      </c>
      <c r="Q443" s="51" t="e">
        <f>ROUND(VLOOKUP(EVID_HNOJENI!N443,HNOJIVA_ALL!$A$2:$Z$3303,15,FALSE)*K443*IF(L443="t",10,IF(L443="kg",0.01,IF(L443="q",1,IF(L443="l",0.01*VLOOKUP(EVID_HNOJENI!N443,HNOJIVA_ALL!$A$2:$AE$3303,31,FALSE),"CHYBA")))),2)</f>
        <v>#N/A</v>
      </c>
      <c r="R443" s="51" t="e">
        <f>ROUND(VLOOKUP(EVID_HNOJENI!N443,HNOJIVA_ALL!$A$2:$Z$3303,16,FALSE)*K443*IF(L443="t",10,IF(L443="kg",0.01,IF(L443="q",1,IF(L443="l",0.01*VLOOKUP(EVID_HNOJENI!N443,HNOJIVA_ALL!$A$2:$AE$3303,31,FALSE),"CHYBA")))),2)</f>
        <v>#N/A</v>
      </c>
      <c r="S443" s="51" t="e">
        <f>ROUND(VLOOKUP(EVID_HNOJENI!N443,HNOJIVA_ALL!$A$2:$Z$3303,18,FALSE)*K443*IF(L443="t",10,IF(L443="kg",0.01,IF(L443="q",1,IF(L443="l",0.01*VLOOKUP(EVID_HNOJENI!N443,HNOJIVA_ALL!$A$2:$AE$3303,31,FALSE),"CHYBA")))),2)</f>
        <v>#N/A</v>
      </c>
      <c r="T443" s="51" t="e">
        <f>ROUND(VLOOKUP(EVID_HNOJENI!N443,HNOJIVA_ALL!$A$2:$Z$3303,17,FALSE)*K443*IF(L443="t",10,IF(L443="kg",0.01,IF(L443="q",1,IF(L443="l",0.01*VLOOKUP(EVID_HNOJENI!N443,HNOJIVA_ALL!$A$2:$AE$3303,31,FALSE),"CHYBA")))),2)</f>
        <v>#N/A</v>
      </c>
      <c r="U443" s="51" t="e">
        <f>ROUND(VLOOKUP(EVID_HNOJENI!N443,HNOJIVA_ALL!$A$2:$Z$3303,20,FALSE)*K443*IF(L443="t",10,IF(L443="kg",0.01,IF(L443="q",1,IF(L443="l",0.01*VLOOKUP(EVID_HNOJENI!N443,HNOJIVA_ALL!$A$2:$AE$3303,31,FALSE),"CHYBA")))),2)</f>
        <v>#N/A</v>
      </c>
    </row>
    <row r="444" spans="1:21" x14ac:dyDescent="0.2">
      <c r="A444" s="32"/>
      <c r="B444" s="45" t="e">
        <f>VLOOKUP($A444,EVID_OSEVU!$A$1:$M$4972,2,FALSE)</f>
        <v>#N/A</v>
      </c>
      <c r="C444" s="45" t="e">
        <f>VLOOKUP($A444,EVID_OSEVU!$A$1:$M$4972,3,FALSE)</f>
        <v>#N/A</v>
      </c>
      <c r="D444" s="45" t="e">
        <f>VLOOKUP($A444,EVID_OSEVU!$A$1:$M$4972,4,FALSE)</f>
        <v>#N/A</v>
      </c>
      <c r="E444" s="45" t="e">
        <f>VLOOKUP($A444,EVID_OSEVU!$A$1:$M$4972,7,FALSE)</f>
        <v>#N/A</v>
      </c>
      <c r="F444" s="45" t="e">
        <f>VLOOKUP($A444,EVID_OSEVU!$A$1:$M$4972,8,FALSE)</f>
        <v>#N/A</v>
      </c>
      <c r="G444" s="45" t="e">
        <f>VLOOKUP($A444,EVID_OSEVU!$A$1:$M$4972,11,FALSE)</f>
        <v>#N/A</v>
      </c>
      <c r="H444" s="35"/>
      <c r="I444" s="48"/>
      <c r="J444" s="33" t="e">
        <f>VLOOKUP($A444,EVID_OSEVU!$A$1:$M$4972,11,FALSE)</f>
        <v>#N/A</v>
      </c>
      <c r="K444" s="39"/>
      <c r="L444" s="49"/>
      <c r="M444" s="89" t="e">
        <f t="shared" si="6"/>
        <v>#N/A</v>
      </c>
      <c r="N444" s="50"/>
      <c r="O444" s="37" t="e">
        <f>VLOOKUP(EVID_HNOJENI!N444,HNOJIVA_ALL!$A$2:$Z$3303,4,FALSE)</f>
        <v>#N/A</v>
      </c>
      <c r="P444" s="51" t="e">
        <f>ROUND(VLOOKUP(EVID_HNOJENI!N444,HNOJIVA_ALL!$A$2:$Z$3303,14,FALSE)*K444*IF(L444="t",10,IF(L444="kg",0.01,IF(L444="q",1,IF(L444="l",0.01*VLOOKUP(EVID_HNOJENI!N444,HNOJIVA_ALL!$A$2:$AE$3303,31,FALSE),"CHYBA")))),2)</f>
        <v>#N/A</v>
      </c>
      <c r="Q444" s="51" t="e">
        <f>ROUND(VLOOKUP(EVID_HNOJENI!N444,HNOJIVA_ALL!$A$2:$Z$3303,15,FALSE)*K444*IF(L444="t",10,IF(L444="kg",0.01,IF(L444="q",1,IF(L444="l",0.01*VLOOKUP(EVID_HNOJENI!N444,HNOJIVA_ALL!$A$2:$AE$3303,31,FALSE),"CHYBA")))),2)</f>
        <v>#N/A</v>
      </c>
      <c r="R444" s="51" t="e">
        <f>ROUND(VLOOKUP(EVID_HNOJENI!N444,HNOJIVA_ALL!$A$2:$Z$3303,16,FALSE)*K444*IF(L444="t",10,IF(L444="kg",0.01,IF(L444="q",1,IF(L444="l",0.01*VLOOKUP(EVID_HNOJENI!N444,HNOJIVA_ALL!$A$2:$AE$3303,31,FALSE),"CHYBA")))),2)</f>
        <v>#N/A</v>
      </c>
      <c r="S444" s="51" t="e">
        <f>ROUND(VLOOKUP(EVID_HNOJENI!N444,HNOJIVA_ALL!$A$2:$Z$3303,18,FALSE)*K444*IF(L444="t",10,IF(L444="kg",0.01,IF(L444="q",1,IF(L444="l",0.01*VLOOKUP(EVID_HNOJENI!N444,HNOJIVA_ALL!$A$2:$AE$3303,31,FALSE),"CHYBA")))),2)</f>
        <v>#N/A</v>
      </c>
      <c r="T444" s="51" t="e">
        <f>ROUND(VLOOKUP(EVID_HNOJENI!N444,HNOJIVA_ALL!$A$2:$Z$3303,17,FALSE)*K444*IF(L444="t",10,IF(L444="kg",0.01,IF(L444="q",1,IF(L444="l",0.01*VLOOKUP(EVID_HNOJENI!N444,HNOJIVA_ALL!$A$2:$AE$3303,31,FALSE),"CHYBA")))),2)</f>
        <v>#N/A</v>
      </c>
      <c r="U444" s="51" t="e">
        <f>ROUND(VLOOKUP(EVID_HNOJENI!N444,HNOJIVA_ALL!$A$2:$Z$3303,20,FALSE)*K444*IF(L444="t",10,IF(L444="kg",0.01,IF(L444="q",1,IF(L444="l",0.01*VLOOKUP(EVID_HNOJENI!N444,HNOJIVA_ALL!$A$2:$AE$3303,31,FALSE),"CHYBA")))),2)</f>
        <v>#N/A</v>
      </c>
    </row>
    <row r="445" spans="1:21" x14ac:dyDescent="0.2">
      <c r="A445" s="32"/>
      <c r="B445" s="45" t="e">
        <f>VLOOKUP($A445,EVID_OSEVU!$A$1:$M$4972,2,FALSE)</f>
        <v>#N/A</v>
      </c>
      <c r="C445" s="45" t="e">
        <f>VLOOKUP($A445,EVID_OSEVU!$A$1:$M$4972,3,FALSE)</f>
        <v>#N/A</v>
      </c>
      <c r="D445" s="45" t="e">
        <f>VLOOKUP($A445,EVID_OSEVU!$A$1:$M$4972,4,FALSE)</f>
        <v>#N/A</v>
      </c>
      <c r="E445" s="45" t="e">
        <f>VLOOKUP($A445,EVID_OSEVU!$A$1:$M$4972,7,FALSE)</f>
        <v>#N/A</v>
      </c>
      <c r="F445" s="45" t="e">
        <f>VLOOKUP($A445,EVID_OSEVU!$A$1:$M$4972,8,FALSE)</f>
        <v>#N/A</v>
      </c>
      <c r="G445" s="45" t="e">
        <f>VLOOKUP($A445,EVID_OSEVU!$A$1:$M$4972,11,FALSE)</f>
        <v>#N/A</v>
      </c>
      <c r="H445" s="35"/>
      <c r="I445" s="48"/>
      <c r="J445" s="33" t="e">
        <f>VLOOKUP($A445,EVID_OSEVU!$A$1:$M$4972,11,FALSE)</f>
        <v>#N/A</v>
      </c>
      <c r="K445" s="39"/>
      <c r="L445" s="49"/>
      <c r="M445" s="89" t="e">
        <f t="shared" si="6"/>
        <v>#N/A</v>
      </c>
      <c r="N445" s="50"/>
      <c r="O445" s="37" t="e">
        <f>VLOOKUP(EVID_HNOJENI!N445,HNOJIVA_ALL!$A$2:$Z$3303,4,FALSE)</f>
        <v>#N/A</v>
      </c>
      <c r="P445" s="51" t="e">
        <f>ROUND(VLOOKUP(EVID_HNOJENI!N445,HNOJIVA_ALL!$A$2:$Z$3303,14,FALSE)*K445*IF(L445="t",10,IF(L445="kg",0.01,IF(L445="q",1,IF(L445="l",0.01*VLOOKUP(EVID_HNOJENI!N445,HNOJIVA_ALL!$A$2:$AE$3303,31,FALSE),"CHYBA")))),2)</f>
        <v>#N/A</v>
      </c>
      <c r="Q445" s="51" t="e">
        <f>ROUND(VLOOKUP(EVID_HNOJENI!N445,HNOJIVA_ALL!$A$2:$Z$3303,15,FALSE)*K445*IF(L445="t",10,IF(L445="kg",0.01,IF(L445="q",1,IF(L445="l",0.01*VLOOKUP(EVID_HNOJENI!N445,HNOJIVA_ALL!$A$2:$AE$3303,31,FALSE),"CHYBA")))),2)</f>
        <v>#N/A</v>
      </c>
      <c r="R445" s="51" t="e">
        <f>ROUND(VLOOKUP(EVID_HNOJENI!N445,HNOJIVA_ALL!$A$2:$Z$3303,16,FALSE)*K445*IF(L445="t",10,IF(L445="kg",0.01,IF(L445="q",1,IF(L445="l",0.01*VLOOKUP(EVID_HNOJENI!N445,HNOJIVA_ALL!$A$2:$AE$3303,31,FALSE),"CHYBA")))),2)</f>
        <v>#N/A</v>
      </c>
      <c r="S445" s="51" t="e">
        <f>ROUND(VLOOKUP(EVID_HNOJENI!N445,HNOJIVA_ALL!$A$2:$Z$3303,18,FALSE)*K445*IF(L445="t",10,IF(L445="kg",0.01,IF(L445="q",1,IF(L445="l",0.01*VLOOKUP(EVID_HNOJENI!N445,HNOJIVA_ALL!$A$2:$AE$3303,31,FALSE),"CHYBA")))),2)</f>
        <v>#N/A</v>
      </c>
      <c r="T445" s="51" t="e">
        <f>ROUND(VLOOKUP(EVID_HNOJENI!N445,HNOJIVA_ALL!$A$2:$Z$3303,17,FALSE)*K445*IF(L445="t",10,IF(L445="kg",0.01,IF(L445="q",1,IF(L445="l",0.01*VLOOKUP(EVID_HNOJENI!N445,HNOJIVA_ALL!$A$2:$AE$3303,31,FALSE),"CHYBA")))),2)</f>
        <v>#N/A</v>
      </c>
      <c r="U445" s="51" t="e">
        <f>ROUND(VLOOKUP(EVID_HNOJENI!N445,HNOJIVA_ALL!$A$2:$Z$3303,20,FALSE)*K445*IF(L445="t",10,IF(L445="kg",0.01,IF(L445="q",1,IF(L445="l",0.01*VLOOKUP(EVID_HNOJENI!N445,HNOJIVA_ALL!$A$2:$AE$3303,31,FALSE),"CHYBA")))),2)</f>
        <v>#N/A</v>
      </c>
    </row>
    <row r="446" spans="1:21" x14ac:dyDescent="0.2">
      <c r="A446" s="32"/>
      <c r="B446" s="45" t="e">
        <f>VLOOKUP($A446,EVID_OSEVU!$A$1:$M$4972,2,FALSE)</f>
        <v>#N/A</v>
      </c>
      <c r="C446" s="45" t="e">
        <f>VLOOKUP($A446,EVID_OSEVU!$A$1:$M$4972,3,FALSE)</f>
        <v>#N/A</v>
      </c>
      <c r="D446" s="45" t="e">
        <f>VLOOKUP($A446,EVID_OSEVU!$A$1:$M$4972,4,FALSE)</f>
        <v>#N/A</v>
      </c>
      <c r="E446" s="45" t="e">
        <f>VLOOKUP($A446,EVID_OSEVU!$A$1:$M$4972,7,FALSE)</f>
        <v>#N/A</v>
      </c>
      <c r="F446" s="45" t="e">
        <f>VLOOKUP($A446,EVID_OSEVU!$A$1:$M$4972,8,FALSE)</f>
        <v>#N/A</v>
      </c>
      <c r="G446" s="45" t="e">
        <f>VLOOKUP($A446,EVID_OSEVU!$A$1:$M$4972,11,FALSE)</f>
        <v>#N/A</v>
      </c>
      <c r="H446" s="35"/>
      <c r="I446" s="48"/>
      <c r="J446" s="33" t="e">
        <f>VLOOKUP($A446,EVID_OSEVU!$A$1:$M$4972,11,FALSE)</f>
        <v>#N/A</v>
      </c>
      <c r="K446" s="39"/>
      <c r="L446" s="49"/>
      <c r="M446" s="89" t="e">
        <f t="shared" si="6"/>
        <v>#N/A</v>
      </c>
      <c r="N446" s="50"/>
      <c r="O446" s="37" t="e">
        <f>VLOOKUP(EVID_HNOJENI!N446,HNOJIVA_ALL!$A$2:$Z$3303,4,FALSE)</f>
        <v>#N/A</v>
      </c>
      <c r="P446" s="51" t="e">
        <f>ROUND(VLOOKUP(EVID_HNOJENI!N446,HNOJIVA_ALL!$A$2:$Z$3303,14,FALSE)*K446*IF(L446="t",10,IF(L446="kg",0.01,IF(L446="q",1,IF(L446="l",0.01*VLOOKUP(EVID_HNOJENI!N446,HNOJIVA_ALL!$A$2:$AE$3303,31,FALSE),"CHYBA")))),2)</f>
        <v>#N/A</v>
      </c>
      <c r="Q446" s="51" t="e">
        <f>ROUND(VLOOKUP(EVID_HNOJENI!N446,HNOJIVA_ALL!$A$2:$Z$3303,15,FALSE)*K446*IF(L446="t",10,IF(L446="kg",0.01,IF(L446="q",1,IF(L446="l",0.01*VLOOKUP(EVID_HNOJENI!N446,HNOJIVA_ALL!$A$2:$AE$3303,31,FALSE),"CHYBA")))),2)</f>
        <v>#N/A</v>
      </c>
      <c r="R446" s="51" t="e">
        <f>ROUND(VLOOKUP(EVID_HNOJENI!N446,HNOJIVA_ALL!$A$2:$Z$3303,16,FALSE)*K446*IF(L446="t",10,IF(L446="kg",0.01,IF(L446="q",1,IF(L446="l",0.01*VLOOKUP(EVID_HNOJENI!N446,HNOJIVA_ALL!$A$2:$AE$3303,31,FALSE),"CHYBA")))),2)</f>
        <v>#N/A</v>
      </c>
      <c r="S446" s="51" t="e">
        <f>ROUND(VLOOKUP(EVID_HNOJENI!N446,HNOJIVA_ALL!$A$2:$Z$3303,18,FALSE)*K446*IF(L446="t",10,IF(L446="kg",0.01,IF(L446="q",1,IF(L446="l",0.01*VLOOKUP(EVID_HNOJENI!N446,HNOJIVA_ALL!$A$2:$AE$3303,31,FALSE),"CHYBA")))),2)</f>
        <v>#N/A</v>
      </c>
      <c r="T446" s="51" t="e">
        <f>ROUND(VLOOKUP(EVID_HNOJENI!N446,HNOJIVA_ALL!$A$2:$Z$3303,17,FALSE)*K446*IF(L446="t",10,IF(L446="kg",0.01,IF(L446="q",1,IF(L446="l",0.01*VLOOKUP(EVID_HNOJENI!N446,HNOJIVA_ALL!$A$2:$AE$3303,31,FALSE),"CHYBA")))),2)</f>
        <v>#N/A</v>
      </c>
      <c r="U446" s="51" t="e">
        <f>ROUND(VLOOKUP(EVID_HNOJENI!N446,HNOJIVA_ALL!$A$2:$Z$3303,20,FALSE)*K446*IF(L446="t",10,IF(L446="kg",0.01,IF(L446="q",1,IF(L446="l",0.01*VLOOKUP(EVID_HNOJENI!N446,HNOJIVA_ALL!$A$2:$AE$3303,31,FALSE),"CHYBA")))),2)</f>
        <v>#N/A</v>
      </c>
    </row>
    <row r="447" spans="1:21" x14ac:dyDescent="0.2">
      <c r="A447" s="32"/>
      <c r="B447" s="45" t="e">
        <f>VLOOKUP($A447,EVID_OSEVU!$A$1:$M$4972,2,FALSE)</f>
        <v>#N/A</v>
      </c>
      <c r="C447" s="45" t="e">
        <f>VLOOKUP($A447,EVID_OSEVU!$A$1:$M$4972,3,FALSE)</f>
        <v>#N/A</v>
      </c>
      <c r="D447" s="45" t="e">
        <f>VLOOKUP($A447,EVID_OSEVU!$A$1:$M$4972,4,FALSE)</f>
        <v>#N/A</v>
      </c>
      <c r="E447" s="45" t="e">
        <f>VLOOKUP($A447,EVID_OSEVU!$A$1:$M$4972,7,FALSE)</f>
        <v>#N/A</v>
      </c>
      <c r="F447" s="45" t="e">
        <f>VLOOKUP($A447,EVID_OSEVU!$A$1:$M$4972,8,FALSE)</f>
        <v>#N/A</v>
      </c>
      <c r="G447" s="45" t="e">
        <f>VLOOKUP($A447,EVID_OSEVU!$A$1:$M$4972,11,FALSE)</f>
        <v>#N/A</v>
      </c>
      <c r="H447" s="35"/>
      <c r="I447" s="48"/>
      <c r="J447" s="33" t="e">
        <f>VLOOKUP($A447,EVID_OSEVU!$A$1:$M$4972,11,FALSE)</f>
        <v>#N/A</v>
      </c>
      <c r="K447" s="39"/>
      <c r="L447" s="49"/>
      <c r="M447" s="89" t="e">
        <f t="shared" si="6"/>
        <v>#N/A</v>
      </c>
      <c r="N447" s="50"/>
      <c r="O447" s="37" t="e">
        <f>VLOOKUP(EVID_HNOJENI!N447,HNOJIVA_ALL!$A$2:$Z$3303,4,FALSE)</f>
        <v>#N/A</v>
      </c>
      <c r="P447" s="51" t="e">
        <f>ROUND(VLOOKUP(EVID_HNOJENI!N447,HNOJIVA_ALL!$A$2:$Z$3303,14,FALSE)*K447*IF(L447="t",10,IF(L447="kg",0.01,IF(L447="q",1,IF(L447="l",0.01*VLOOKUP(EVID_HNOJENI!N447,HNOJIVA_ALL!$A$2:$AE$3303,31,FALSE),"CHYBA")))),2)</f>
        <v>#N/A</v>
      </c>
      <c r="Q447" s="51" t="e">
        <f>ROUND(VLOOKUP(EVID_HNOJENI!N447,HNOJIVA_ALL!$A$2:$Z$3303,15,FALSE)*K447*IF(L447="t",10,IF(L447="kg",0.01,IF(L447="q",1,IF(L447="l",0.01*VLOOKUP(EVID_HNOJENI!N447,HNOJIVA_ALL!$A$2:$AE$3303,31,FALSE),"CHYBA")))),2)</f>
        <v>#N/A</v>
      </c>
      <c r="R447" s="51" t="e">
        <f>ROUND(VLOOKUP(EVID_HNOJENI!N447,HNOJIVA_ALL!$A$2:$Z$3303,16,FALSE)*K447*IF(L447="t",10,IF(L447="kg",0.01,IF(L447="q",1,IF(L447="l",0.01*VLOOKUP(EVID_HNOJENI!N447,HNOJIVA_ALL!$A$2:$AE$3303,31,FALSE),"CHYBA")))),2)</f>
        <v>#N/A</v>
      </c>
      <c r="S447" s="51" t="e">
        <f>ROUND(VLOOKUP(EVID_HNOJENI!N447,HNOJIVA_ALL!$A$2:$Z$3303,18,FALSE)*K447*IF(L447="t",10,IF(L447="kg",0.01,IF(L447="q",1,IF(L447="l",0.01*VLOOKUP(EVID_HNOJENI!N447,HNOJIVA_ALL!$A$2:$AE$3303,31,FALSE),"CHYBA")))),2)</f>
        <v>#N/A</v>
      </c>
      <c r="T447" s="51" t="e">
        <f>ROUND(VLOOKUP(EVID_HNOJENI!N447,HNOJIVA_ALL!$A$2:$Z$3303,17,FALSE)*K447*IF(L447="t",10,IF(L447="kg",0.01,IF(L447="q",1,IF(L447="l",0.01*VLOOKUP(EVID_HNOJENI!N447,HNOJIVA_ALL!$A$2:$AE$3303,31,FALSE),"CHYBA")))),2)</f>
        <v>#N/A</v>
      </c>
      <c r="U447" s="51" t="e">
        <f>ROUND(VLOOKUP(EVID_HNOJENI!N447,HNOJIVA_ALL!$A$2:$Z$3303,20,FALSE)*K447*IF(L447="t",10,IF(L447="kg",0.01,IF(L447="q",1,IF(L447="l",0.01*VLOOKUP(EVID_HNOJENI!N447,HNOJIVA_ALL!$A$2:$AE$3303,31,FALSE),"CHYBA")))),2)</f>
        <v>#N/A</v>
      </c>
    </row>
    <row r="448" spans="1:21" x14ac:dyDescent="0.2">
      <c r="A448" s="32"/>
      <c r="B448" s="45" t="e">
        <f>VLOOKUP($A448,EVID_OSEVU!$A$1:$M$4972,2,FALSE)</f>
        <v>#N/A</v>
      </c>
      <c r="C448" s="45" t="e">
        <f>VLOOKUP($A448,EVID_OSEVU!$A$1:$M$4972,3,FALSE)</f>
        <v>#N/A</v>
      </c>
      <c r="D448" s="45" t="e">
        <f>VLOOKUP($A448,EVID_OSEVU!$A$1:$M$4972,4,FALSE)</f>
        <v>#N/A</v>
      </c>
      <c r="E448" s="45" t="e">
        <f>VLOOKUP($A448,EVID_OSEVU!$A$1:$M$4972,7,FALSE)</f>
        <v>#N/A</v>
      </c>
      <c r="F448" s="45" t="e">
        <f>VLOOKUP($A448,EVID_OSEVU!$A$1:$M$4972,8,FALSE)</f>
        <v>#N/A</v>
      </c>
      <c r="G448" s="45" t="e">
        <f>VLOOKUP($A448,EVID_OSEVU!$A$1:$M$4972,11,FALSE)</f>
        <v>#N/A</v>
      </c>
      <c r="H448" s="35"/>
      <c r="I448" s="48"/>
      <c r="J448" s="33" t="e">
        <f>VLOOKUP($A448,EVID_OSEVU!$A$1:$M$4972,11,FALSE)</f>
        <v>#N/A</v>
      </c>
      <c r="K448" s="39"/>
      <c r="L448" s="49"/>
      <c r="M448" s="89" t="e">
        <f t="shared" si="6"/>
        <v>#N/A</v>
      </c>
      <c r="N448" s="50"/>
      <c r="O448" s="37" t="e">
        <f>VLOOKUP(EVID_HNOJENI!N448,HNOJIVA_ALL!$A$2:$Z$3303,4,FALSE)</f>
        <v>#N/A</v>
      </c>
      <c r="P448" s="51" t="e">
        <f>ROUND(VLOOKUP(EVID_HNOJENI!N448,HNOJIVA_ALL!$A$2:$Z$3303,14,FALSE)*K448*IF(L448="t",10,IF(L448="kg",0.01,IF(L448="q",1,IF(L448="l",0.01*VLOOKUP(EVID_HNOJENI!N448,HNOJIVA_ALL!$A$2:$AE$3303,31,FALSE),"CHYBA")))),2)</f>
        <v>#N/A</v>
      </c>
      <c r="Q448" s="51" t="e">
        <f>ROUND(VLOOKUP(EVID_HNOJENI!N448,HNOJIVA_ALL!$A$2:$Z$3303,15,FALSE)*K448*IF(L448="t",10,IF(L448="kg",0.01,IF(L448="q",1,IF(L448="l",0.01*VLOOKUP(EVID_HNOJENI!N448,HNOJIVA_ALL!$A$2:$AE$3303,31,FALSE),"CHYBA")))),2)</f>
        <v>#N/A</v>
      </c>
      <c r="R448" s="51" t="e">
        <f>ROUND(VLOOKUP(EVID_HNOJENI!N448,HNOJIVA_ALL!$A$2:$Z$3303,16,FALSE)*K448*IF(L448="t",10,IF(L448="kg",0.01,IF(L448="q",1,IF(L448="l",0.01*VLOOKUP(EVID_HNOJENI!N448,HNOJIVA_ALL!$A$2:$AE$3303,31,FALSE),"CHYBA")))),2)</f>
        <v>#N/A</v>
      </c>
      <c r="S448" s="51" t="e">
        <f>ROUND(VLOOKUP(EVID_HNOJENI!N448,HNOJIVA_ALL!$A$2:$Z$3303,18,FALSE)*K448*IF(L448="t",10,IF(L448="kg",0.01,IF(L448="q",1,IF(L448="l",0.01*VLOOKUP(EVID_HNOJENI!N448,HNOJIVA_ALL!$A$2:$AE$3303,31,FALSE),"CHYBA")))),2)</f>
        <v>#N/A</v>
      </c>
      <c r="T448" s="51" t="e">
        <f>ROUND(VLOOKUP(EVID_HNOJENI!N448,HNOJIVA_ALL!$A$2:$Z$3303,17,FALSE)*K448*IF(L448="t",10,IF(L448="kg",0.01,IF(L448="q",1,IF(L448="l",0.01*VLOOKUP(EVID_HNOJENI!N448,HNOJIVA_ALL!$A$2:$AE$3303,31,FALSE),"CHYBA")))),2)</f>
        <v>#N/A</v>
      </c>
      <c r="U448" s="51" t="e">
        <f>ROUND(VLOOKUP(EVID_HNOJENI!N448,HNOJIVA_ALL!$A$2:$Z$3303,20,FALSE)*K448*IF(L448="t",10,IF(L448="kg",0.01,IF(L448="q",1,IF(L448="l",0.01*VLOOKUP(EVID_HNOJENI!N448,HNOJIVA_ALL!$A$2:$AE$3303,31,FALSE),"CHYBA")))),2)</f>
        <v>#N/A</v>
      </c>
    </row>
    <row r="449" spans="1:21" x14ac:dyDescent="0.2">
      <c r="A449" s="32"/>
      <c r="B449" s="45" t="e">
        <f>VLOOKUP($A449,EVID_OSEVU!$A$1:$M$4972,2,FALSE)</f>
        <v>#N/A</v>
      </c>
      <c r="C449" s="45" t="e">
        <f>VLOOKUP($A449,EVID_OSEVU!$A$1:$M$4972,3,FALSE)</f>
        <v>#N/A</v>
      </c>
      <c r="D449" s="45" t="e">
        <f>VLOOKUP($A449,EVID_OSEVU!$A$1:$M$4972,4,FALSE)</f>
        <v>#N/A</v>
      </c>
      <c r="E449" s="45" t="e">
        <f>VLOOKUP($A449,EVID_OSEVU!$A$1:$M$4972,7,FALSE)</f>
        <v>#N/A</v>
      </c>
      <c r="F449" s="45" t="e">
        <f>VLOOKUP($A449,EVID_OSEVU!$A$1:$M$4972,8,FALSE)</f>
        <v>#N/A</v>
      </c>
      <c r="G449" s="45" t="e">
        <f>VLOOKUP($A449,EVID_OSEVU!$A$1:$M$4972,11,FALSE)</f>
        <v>#N/A</v>
      </c>
      <c r="H449" s="35"/>
      <c r="I449" s="48"/>
      <c r="J449" s="33" t="e">
        <f>VLOOKUP($A449,EVID_OSEVU!$A$1:$M$4972,11,FALSE)</f>
        <v>#N/A</v>
      </c>
      <c r="K449" s="39"/>
      <c r="L449" s="49"/>
      <c r="M449" s="89" t="e">
        <f t="shared" si="6"/>
        <v>#N/A</v>
      </c>
      <c r="N449" s="50"/>
      <c r="O449" s="37" t="e">
        <f>VLOOKUP(EVID_HNOJENI!N449,HNOJIVA_ALL!$A$2:$Z$3303,4,FALSE)</f>
        <v>#N/A</v>
      </c>
      <c r="P449" s="51" t="e">
        <f>ROUND(VLOOKUP(EVID_HNOJENI!N449,HNOJIVA_ALL!$A$2:$Z$3303,14,FALSE)*K449*IF(L449="t",10,IF(L449="kg",0.01,IF(L449="q",1,IF(L449="l",0.01*VLOOKUP(EVID_HNOJENI!N449,HNOJIVA_ALL!$A$2:$AE$3303,31,FALSE),"CHYBA")))),2)</f>
        <v>#N/A</v>
      </c>
      <c r="Q449" s="51" t="e">
        <f>ROUND(VLOOKUP(EVID_HNOJENI!N449,HNOJIVA_ALL!$A$2:$Z$3303,15,FALSE)*K449*IF(L449="t",10,IF(L449="kg",0.01,IF(L449="q",1,IF(L449="l",0.01*VLOOKUP(EVID_HNOJENI!N449,HNOJIVA_ALL!$A$2:$AE$3303,31,FALSE),"CHYBA")))),2)</f>
        <v>#N/A</v>
      </c>
      <c r="R449" s="51" t="e">
        <f>ROUND(VLOOKUP(EVID_HNOJENI!N449,HNOJIVA_ALL!$A$2:$Z$3303,16,FALSE)*K449*IF(L449="t",10,IF(L449="kg",0.01,IF(L449="q",1,IF(L449="l",0.01*VLOOKUP(EVID_HNOJENI!N449,HNOJIVA_ALL!$A$2:$AE$3303,31,FALSE),"CHYBA")))),2)</f>
        <v>#N/A</v>
      </c>
      <c r="S449" s="51" t="e">
        <f>ROUND(VLOOKUP(EVID_HNOJENI!N449,HNOJIVA_ALL!$A$2:$Z$3303,18,FALSE)*K449*IF(L449="t",10,IF(L449="kg",0.01,IF(L449="q",1,IF(L449="l",0.01*VLOOKUP(EVID_HNOJENI!N449,HNOJIVA_ALL!$A$2:$AE$3303,31,FALSE),"CHYBA")))),2)</f>
        <v>#N/A</v>
      </c>
      <c r="T449" s="51" t="e">
        <f>ROUND(VLOOKUP(EVID_HNOJENI!N449,HNOJIVA_ALL!$A$2:$Z$3303,17,FALSE)*K449*IF(L449="t",10,IF(L449="kg",0.01,IF(L449="q",1,IF(L449="l",0.01*VLOOKUP(EVID_HNOJENI!N449,HNOJIVA_ALL!$A$2:$AE$3303,31,FALSE),"CHYBA")))),2)</f>
        <v>#N/A</v>
      </c>
      <c r="U449" s="51" t="e">
        <f>ROUND(VLOOKUP(EVID_HNOJENI!N449,HNOJIVA_ALL!$A$2:$Z$3303,20,FALSE)*K449*IF(L449="t",10,IF(L449="kg",0.01,IF(L449="q",1,IF(L449="l",0.01*VLOOKUP(EVID_HNOJENI!N449,HNOJIVA_ALL!$A$2:$AE$3303,31,FALSE),"CHYBA")))),2)</f>
        <v>#N/A</v>
      </c>
    </row>
    <row r="450" spans="1:21" x14ac:dyDescent="0.2">
      <c r="A450" s="32"/>
      <c r="B450" s="45" t="e">
        <f>VLOOKUP($A450,EVID_OSEVU!$A$1:$M$4972,2,FALSE)</f>
        <v>#N/A</v>
      </c>
      <c r="C450" s="45" t="e">
        <f>VLOOKUP($A450,EVID_OSEVU!$A$1:$M$4972,3,FALSE)</f>
        <v>#N/A</v>
      </c>
      <c r="D450" s="45" t="e">
        <f>VLOOKUP($A450,EVID_OSEVU!$A$1:$M$4972,4,FALSE)</f>
        <v>#N/A</v>
      </c>
      <c r="E450" s="45" t="e">
        <f>VLOOKUP($A450,EVID_OSEVU!$A$1:$M$4972,7,FALSE)</f>
        <v>#N/A</v>
      </c>
      <c r="F450" s="45" t="e">
        <f>VLOOKUP($A450,EVID_OSEVU!$A$1:$M$4972,8,FALSE)</f>
        <v>#N/A</v>
      </c>
      <c r="G450" s="45" t="e">
        <f>VLOOKUP($A450,EVID_OSEVU!$A$1:$M$4972,11,FALSE)</f>
        <v>#N/A</v>
      </c>
      <c r="H450" s="35"/>
      <c r="I450" s="48"/>
      <c r="J450" s="33" t="e">
        <f>VLOOKUP($A450,EVID_OSEVU!$A$1:$M$4972,11,FALSE)</f>
        <v>#N/A</v>
      </c>
      <c r="K450" s="39"/>
      <c r="L450" s="49"/>
      <c r="M450" s="89" t="e">
        <f t="shared" si="6"/>
        <v>#N/A</v>
      </c>
      <c r="N450" s="50"/>
      <c r="O450" s="37" t="e">
        <f>VLOOKUP(EVID_HNOJENI!N450,HNOJIVA_ALL!$A$2:$Z$3303,4,FALSE)</f>
        <v>#N/A</v>
      </c>
      <c r="P450" s="51" t="e">
        <f>ROUND(VLOOKUP(EVID_HNOJENI!N450,HNOJIVA_ALL!$A$2:$Z$3303,14,FALSE)*K450*IF(L450="t",10,IF(L450="kg",0.01,IF(L450="q",1,IF(L450="l",0.01*VLOOKUP(EVID_HNOJENI!N450,HNOJIVA_ALL!$A$2:$AE$3303,31,FALSE),"CHYBA")))),2)</f>
        <v>#N/A</v>
      </c>
      <c r="Q450" s="51" t="e">
        <f>ROUND(VLOOKUP(EVID_HNOJENI!N450,HNOJIVA_ALL!$A$2:$Z$3303,15,FALSE)*K450*IF(L450="t",10,IF(L450="kg",0.01,IF(L450="q",1,IF(L450="l",0.01*VLOOKUP(EVID_HNOJENI!N450,HNOJIVA_ALL!$A$2:$AE$3303,31,FALSE),"CHYBA")))),2)</f>
        <v>#N/A</v>
      </c>
      <c r="R450" s="51" t="e">
        <f>ROUND(VLOOKUP(EVID_HNOJENI!N450,HNOJIVA_ALL!$A$2:$Z$3303,16,FALSE)*K450*IF(L450="t",10,IF(L450="kg",0.01,IF(L450="q",1,IF(L450="l",0.01*VLOOKUP(EVID_HNOJENI!N450,HNOJIVA_ALL!$A$2:$AE$3303,31,FALSE),"CHYBA")))),2)</f>
        <v>#N/A</v>
      </c>
      <c r="S450" s="51" t="e">
        <f>ROUND(VLOOKUP(EVID_HNOJENI!N450,HNOJIVA_ALL!$A$2:$Z$3303,18,FALSE)*K450*IF(L450="t",10,IF(L450="kg",0.01,IF(L450="q",1,IF(L450="l",0.01*VLOOKUP(EVID_HNOJENI!N450,HNOJIVA_ALL!$A$2:$AE$3303,31,FALSE),"CHYBA")))),2)</f>
        <v>#N/A</v>
      </c>
      <c r="T450" s="51" t="e">
        <f>ROUND(VLOOKUP(EVID_HNOJENI!N450,HNOJIVA_ALL!$A$2:$Z$3303,17,FALSE)*K450*IF(L450="t",10,IF(L450="kg",0.01,IF(L450="q",1,IF(L450="l",0.01*VLOOKUP(EVID_HNOJENI!N450,HNOJIVA_ALL!$A$2:$AE$3303,31,FALSE),"CHYBA")))),2)</f>
        <v>#N/A</v>
      </c>
      <c r="U450" s="51" t="e">
        <f>ROUND(VLOOKUP(EVID_HNOJENI!N450,HNOJIVA_ALL!$A$2:$Z$3303,20,FALSE)*K450*IF(L450="t",10,IF(L450="kg",0.01,IF(L450="q",1,IF(L450="l",0.01*VLOOKUP(EVID_HNOJENI!N450,HNOJIVA_ALL!$A$2:$AE$3303,31,FALSE),"CHYBA")))),2)</f>
        <v>#N/A</v>
      </c>
    </row>
    <row r="451" spans="1:21" x14ac:dyDescent="0.2">
      <c r="A451" s="32"/>
      <c r="B451" s="45" t="e">
        <f>VLOOKUP($A451,EVID_OSEVU!$A$1:$M$4972,2,FALSE)</f>
        <v>#N/A</v>
      </c>
      <c r="C451" s="45" t="e">
        <f>VLOOKUP($A451,EVID_OSEVU!$A$1:$M$4972,3,FALSE)</f>
        <v>#N/A</v>
      </c>
      <c r="D451" s="45" t="e">
        <f>VLOOKUP($A451,EVID_OSEVU!$A$1:$M$4972,4,FALSE)</f>
        <v>#N/A</v>
      </c>
      <c r="E451" s="45" t="e">
        <f>VLOOKUP($A451,EVID_OSEVU!$A$1:$M$4972,7,FALSE)</f>
        <v>#N/A</v>
      </c>
      <c r="F451" s="45" t="e">
        <f>VLOOKUP($A451,EVID_OSEVU!$A$1:$M$4972,8,FALSE)</f>
        <v>#N/A</v>
      </c>
      <c r="G451" s="45" t="e">
        <f>VLOOKUP($A451,EVID_OSEVU!$A$1:$M$4972,11,FALSE)</f>
        <v>#N/A</v>
      </c>
      <c r="H451" s="35"/>
      <c r="I451" s="48"/>
      <c r="J451" s="33" t="e">
        <f>VLOOKUP($A451,EVID_OSEVU!$A$1:$M$4972,11,FALSE)</f>
        <v>#N/A</v>
      </c>
      <c r="K451" s="39"/>
      <c r="L451" s="49"/>
      <c r="M451" s="89" t="e">
        <f t="shared" si="6"/>
        <v>#N/A</v>
      </c>
      <c r="N451" s="50"/>
      <c r="O451" s="37" t="e">
        <f>VLOOKUP(EVID_HNOJENI!N451,HNOJIVA_ALL!$A$2:$Z$3303,4,FALSE)</f>
        <v>#N/A</v>
      </c>
      <c r="P451" s="51" t="e">
        <f>ROUND(VLOOKUP(EVID_HNOJENI!N451,HNOJIVA_ALL!$A$2:$Z$3303,14,FALSE)*K451*IF(L451="t",10,IF(L451="kg",0.01,IF(L451="q",1,IF(L451="l",0.01*VLOOKUP(EVID_HNOJENI!N451,HNOJIVA_ALL!$A$2:$AE$3303,31,FALSE),"CHYBA")))),2)</f>
        <v>#N/A</v>
      </c>
      <c r="Q451" s="51" t="e">
        <f>ROUND(VLOOKUP(EVID_HNOJENI!N451,HNOJIVA_ALL!$A$2:$Z$3303,15,FALSE)*K451*IF(L451="t",10,IF(L451="kg",0.01,IF(L451="q",1,IF(L451="l",0.01*VLOOKUP(EVID_HNOJENI!N451,HNOJIVA_ALL!$A$2:$AE$3303,31,FALSE),"CHYBA")))),2)</f>
        <v>#N/A</v>
      </c>
      <c r="R451" s="51" t="e">
        <f>ROUND(VLOOKUP(EVID_HNOJENI!N451,HNOJIVA_ALL!$A$2:$Z$3303,16,FALSE)*K451*IF(L451="t",10,IF(L451="kg",0.01,IF(L451="q",1,IF(L451="l",0.01*VLOOKUP(EVID_HNOJENI!N451,HNOJIVA_ALL!$A$2:$AE$3303,31,FALSE),"CHYBA")))),2)</f>
        <v>#N/A</v>
      </c>
      <c r="S451" s="51" t="e">
        <f>ROUND(VLOOKUP(EVID_HNOJENI!N451,HNOJIVA_ALL!$A$2:$Z$3303,18,FALSE)*K451*IF(L451="t",10,IF(L451="kg",0.01,IF(L451="q",1,IF(L451="l",0.01*VLOOKUP(EVID_HNOJENI!N451,HNOJIVA_ALL!$A$2:$AE$3303,31,FALSE),"CHYBA")))),2)</f>
        <v>#N/A</v>
      </c>
      <c r="T451" s="51" t="e">
        <f>ROUND(VLOOKUP(EVID_HNOJENI!N451,HNOJIVA_ALL!$A$2:$Z$3303,17,FALSE)*K451*IF(L451="t",10,IF(L451="kg",0.01,IF(L451="q",1,IF(L451="l",0.01*VLOOKUP(EVID_HNOJENI!N451,HNOJIVA_ALL!$A$2:$AE$3303,31,FALSE),"CHYBA")))),2)</f>
        <v>#N/A</v>
      </c>
      <c r="U451" s="51" t="e">
        <f>ROUND(VLOOKUP(EVID_HNOJENI!N451,HNOJIVA_ALL!$A$2:$Z$3303,20,FALSE)*K451*IF(L451="t",10,IF(L451="kg",0.01,IF(L451="q",1,IF(L451="l",0.01*VLOOKUP(EVID_HNOJENI!N451,HNOJIVA_ALL!$A$2:$AE$3303,31,FALSE),"CHYBA")))),2)</f>
        <v>#N/A</v>
      </c>
    </row>
    <row r="452" spans="1:21" x14ac:dyDescent="0.2">
      <c r="A452" s="32"/>
      <c r="B452" s="45" t="e">
        <f>VLOOKUP($A452,EVID_OSEVU!$A$1:$M$4972,2,FALSE)</f>
        <v>#N/A</v>
      </c>
      <c r="C452" s="45" t="e">
        <f>VLOOKUP($A452,EVID_OSEVU!$A$1:$M$4972,3,FALSE)</f>
        <v>#N/A</v>
      </c>
      <c r="D452" s="45" t="e">
        <f>VLOOKUP($A452,EVID_OSEVU!$A$1:$M$4972,4,FALSE)</f>
        <v>#N/A</v>
      </c>
      <c r="E452" s="45" t="e">
        <f>VLOOKUP($A452,EVID_OSEVU!$A$1:$M$4972,7,FALSE)</f>
        <v>#N/A</v>
      </c>
      <c r="F452" s="45" t="e">
        <f>VLOOKUP($A452,EVID_OSEVU!$A$1:$M$4972,8,FALSE)</f>
        <v>#N/A</v>
      </c>
      <c r="G452" s="45" t="e">
        <f>VLOOKUP($A452,EVID_OSEVU!$A$1:$M$4972,11,FALSE)</f>
        <v>#N/A</v>
      </c>
      <c r="H452" s="35"/>
      <c r="I452" s="48"/>
      <c r="J452" s="33" t="e">
        <f>VLOOKUP($A452,EVID_OSEVU!$A$1:$M$4972,11,FALSE)</f>
        <v>#N/A</v>
      </c>
      <c r="K452" s="39"/>
      <c r="L452" s="49"/>
      <c r="M452" s="89" t="e">
        <f t="shared" si="6"/>
        <v>#N/A</v>
      </c>
      <c r="N452" s="50"/>
      <c r="O452" s="37" t="e">
        <f>VLOOKUP(EVID_HNOJENI!N452,HNOJIVA_ALL!$A$2:$Z$3303,4,FALSE)</f>
        <v>#N/A</v>
      </c>
      <c r="P452" s="51" t="e">
        <f>ROUND(VLOOKUP(EVID_HNOJENI!N452,HNOJIVA_ALL!$A$2:$Z$3303,14,FALSE)*K452*IF(L452="t",10,IF(L452="kg",0.01,IF(L452="q",1,IF(L452="l",0.01*VLOOKUP(EVID_HNOJENI!N452,HNOJIVA_ALL!$A$2:$AE$3303,31,FALSE),"CHYBA")))),2)</f>
        <v>#N/A</v>
      </c>
      <c r="Q452" s="51" t="e">
        <f>ROUND(VLOOKUP(EVID_HNOJENI!N452,HNOJIVA_ALL!$A$2:$Z$3303,15,FALSE)*K452*IF(L452="t",10,IF(L452="kg",0.01,IF(L452="q",1,IF(L452="l",0.01*VLOOKUP(EVID_HNOJENI!N452,HNOJIVA_ALL!$A$2:$AE$3303,31,FALSE),"CHYBA")))),2)</f>
        <v>#N/A</v>
      </c>
      <c r="R452" s="51" t="e">
        <f>ROUND(VLOOKUP(EVID_HNOJENI!N452,HNOJIVA_ALL!$A$2:$Z$3303,16,FALSE)*K452*IF(L452="t",10,IF(L452="kg",0.01,IF(L452="q",1,IF(L452="l",0.01*VLOOKUP(EVID_HNOJENI!N452,HNOJIVA_ALL!$A$2:$AE$3303,31,FALSE),"CHYBA")))),2)</f>
        <v>#N/A</v>
      </c>
      <c r="S452" s="51" t="e">
        <f>ROUND(VLOOKUP(EVID_HNOJENI!N452,HNOJIVA_ALL!$A$2:$Z$3303,18,FALSE)*K452*IF(L452="t",10,IF(L452="kg",0.01,IF(L452="q",1,IF(L452="l",0.01*VLOOKUP(EVID_HNOJENI!N452,HNOJIVA_ALL!$A$2:$AE$3303,31,FALSE),"CHYBA")))),2)</f>
        <v>#N/A</v>
      </c>
      <c r="T452" s="51" t="e">
        <f>ROUND(VLOOKUP(EVID_HNOJENI!N452,HNOJIVA_ALL!$A$2:$Z$3303,17,FALSE)*K452*IF(L452="t",10,IF(L452="kg",0.01,IF(L452="q",1,IF(L452="l",0.01*VLOOKUP(EVID_HNOJENI!N452,HNOJIVA_ALL!$A$2:$AE$3303,31,FALSE),"CHYBA")))),2)</f>
        <v>#N/A</v>
      </c>
      <c r="U452" s="51" t="e">
        <f>ROUND(VLOOKUP(EVID_HNOJENI!N452,HNOJIVA_ALL!$A$2:$Z$3303,20,FALSE)*K452*IF(L452="t",10,IF(L452="kg",0.01,IF(L452="q",1,IF(L452="l",0.01*VLOOKUP(EVID_HNOJENI!N452,HNOJIVA_ALL!$A$2:$AE$3303,31,FALSE),"CHYBA")))),2)</f>
        <v>#N/A</v>
      </c>
    </row>
    <row r="453" spans="1:21" x14ac:dyDescent="0.2">
      <c r="A453" s="32"/>
      <c r="B453" s="45" t="e">
        <f>VLOOKUP($A453,EVID_OSEVU!$A$1:$M$4972,2,FALSE)</f>
        <v>#N/A</v>
      </c>
      <c r="C453" s="45" t="e">
        <f>VLOOKUP($A453,EVID_OSEVU!$A$1:$M$4972,3,FALSE)</f>
        <v>#N/A</v>
      </c>
      <c r="D453" s="45" t="e">
        <f>VLOOKUP($A453,EVID_OSEVU!$A$1:$M$4972,4,FALSE)</f>
        <v>#N/A</v>
      </c>
      <c r="E453" s="45" t="e">
        <f>VLOOKUP($A453,EVID_OSEVU!$A$1:$M$4972,7,FALSE)</f>
        <v>#N/A</v>
      </c>
      <c r="F453" s="45" t="e">
        <f>VLOOKUP($A453,EVID_OSEVU!$A$1:$M$4972,8,FALSE)</f>
        <v>#N/A</v>
      </c>
      <c r="G453" s="45" t="e">
        <f>VLOOKUP($A453,EVID_OSEVU!$A$1:$M$4972,11,FALSE)</f>
        <v>#N/A</v>
      </c>
      <c r="H453" s="35"/>
      <c r="I453" s="48"/>
      <c r="J453" s="33" t="e">
        <f>VLOOKUP($A453,EVID_OSEVU!$A$1:$M$4972,11,FALSE)</f>
        <v>#N/A</v>
      </c>
      <c r="K453" s="39"/>
      <c r="L453" s="49"/>
      <c r="M453" s="89" t="e">
        <f t="shared" ref="M453:M516" si="7">K453*J453</f>
        <v>#N/A</v>
      </c>
      <c r="N453" s="50"/>
      <c r="O453" s="37" t="e">
        <f>VLOOKUP(EVID_HNOJENI!N453,HNOJIVA_ALL!$A$2:$Z$3303,4,FALSE)</f>
        <v>#N/A</v>
      </c>
      <c r="P453" s="51" t="e">
        <f>ROUND(VLOOKUP(EVID_HNOJENI!N453,HNOJIVA_ALL!$A$2:$Z$3303,14,FALSE)*K453*IF(L453="t",10,IF(L453="kg",0.01,IF(L453="q",1,IF(L453="l",0.01*VLOOKUP(EVID_HNOJENI!N453,HNOJIVA_ALL!$A$2:$AE$3303,31,FALSE),"CHYBA")))),2)</f>
        <v>#N/A</v>
      </c>
      <c r="Q453" s="51" t="e">
        <f>ROUND(VLOOKUP(EVID_HNOJENI!N453,HNOJIVA_ALL!$A$2:$Z$3303,15,FALSE)*K453*IF(L453="t",10,IF(L453="kg",0.01,IF(L453="q",1,IF(L453="l",0.01*VLOOKUP(EVID_HNOJENI!N453,HNOJIVA_ALL!$A$2:$AE$3303,31,FALSE),"CHYBA")))),2)</f>
        <v>#N/A</v>
      </c>
      <c r="R453" s="51" t="e">
        <f>ROUND(VLOOKUP(EVID_HNOJENI!N453,HNOJIVA_ALL!$A$2:$Z$3303,16,FALSE)*K453*IF(L453="t",10,IF(L453="kg",0.01,IF(L453="q",1,IF(L453="l",0.01*VLOOKUP(EVID_HNOJENI!N453,HNOJIVA_ALL!$A$2:$AE$3303,31,FALSE),"CHYBA")))),2)</f>
        <v>#N/A</v>
      </c>
      <c r="S453" s="51" t="e">
        <f>ROUND(VLOOKUP(EVID_HNOJENI!N453,HNOJIVA_ALL!$A$2:$Z$3303,18,FALSE)*K453*IF(L453="t",10,IF(L453="kg",0.01,IF(L453="q",1,IF(L453="l",0.01*VLOOKUP(EVID_HNOJENI!N453,HNOJIVA_ALL!$A$2:$AE$3303,31,FALSE),"CHYBA")))),2)</f>
        <v>#N/A</v>
      </c>
      <c r="T453" s="51" t="e">
        <f>ROUND(VLOOKUP(EVID_HNOJENI!N453,HNOJIVA_ALL!$A$2:$Z$3303,17,FALSE)*K453*IF(L453="t",10,IF(L453="kg",0.01,IF(L453="q",1,IF(L453="l",0.01*VLOOKUP(EVID_HNOJENI!N453,HNOJIVA_ALL!$A$2:$AE$3303,31,FALSE),"CHYBA")))),2)</f>
        <v>#N/A</v>
      </c>
      <c r="U453" s="51" t="e">
        <f>ROUND(VLOOKUP(EVID_HNOJENI!N453,HNOJIVA_ALL!$A$2:$Z$3303,20,FALSE)*K453*IF(L453="t",10,IF(L453="kg",0.01,IF(L453="q",1,IF(L453="l",0.01*VLOOKUP(EVID_HNOJENI!N453,HNOJIVA_ALL!$A$2:$AE$3303,31,FALSE),"CHYBA")))),2)</f>
        <v>#N/A</v>
      </c>
    </row>
    <row r="454" spans="1:21" x14ac:dyDescent="0.2">
      <c r="A454" s="32"/>
      <c r="B454" s="45" t="e">
        <f>VLOOKUP($A454,EVID_OSEVU!$A$1:$M$4972,2,FALSE)</f>
        <v>#N/A</v>
      </c>
      <c r="C454" s="45" t="e">
        <f>VLOOKUP($A454,EVID_OSEVU!$A$1:$M$4972,3,FALSE)</f>
        <v>#N/A</v>
      </c>
      <c r="D454" s="45" t="e">
        <f>VLOOKUP($A454,EVID_OSEVU!$A$1:$M$4972,4,FALSE)</f>
        <v>#N/A</v>
      </c>
      <c r="E454" s="45" t="e">
        <f>VLOOKUP($A454,EVID_OSEVU!$A$1:$M$4972,7,FALSE)</f>
        <v>#N/A</v>
      </c>
      <c r="F454" s="45" t="e">
        <f>VLOOKUP($A454,EVID_OSEVU!$A$1:$M$4972,8,FALSE)</f>
        <v>#N/A</v>
      </c>
      <c r="G454" s="45" t="e">
        <f>VLOOKUP($A454,EVID_OSEVU!$A$1:$M$4972,11,FALSE)</f>
        <v>#N/A</v>
      </c>
      <c r="H454" s="35"/>
      <c r="I454" s="48"/>
      <c r="J454" s="33" t="e">
        <f>VLOOKUP($A454,EVID_OSEVU!$A$1:$M$4972,11,FALSE)</f>
        <v>#N/A</v>
      </c>
      <c r="K454" s="39"/>
      <c r="L454" s="49"/>
      <c r="M454" s="89" t="e">
        <f t="shared" si="7"/>
        <v>#N/A</v>
      </c>
      <c r="N454" s="50"/>
      <c r="O454" s="37" t="e">
        <f>VLOOKUP(EVID_HNOJENI!N454,HNOJIVA_ALL!$A$2:$Z$3303,4,FALSE)</f>
        <v>#N/A</v>
      </c>
      <c r="P454" s="51" t="e">
        <f>ROUND(VLOOKUP(EVID_HNOJENI!N454,HNOJIVA_ALL!$A$2:$Z$3303,14,FALSE)*K454*IF(L454="t",10,IF(L454="kg",0.01,IF(L454="q",1,IF(L454="l",0.01*VLOOKUP(EVID_HNOJENI!N454,HNOJIVA_ALL!$A$2:$AE$3303,31,FALSE),"CHYBA")))),2)</f>
        <v>#N/A</v>
      </c>
      <c r="Q454" s="51" t="e">
        <f>ROUND(VLOOKUP(EVID_HNOJENI!N454,HNOJIVA_ALL!$A$2:$Z$3303,15,FALSE)*K454*IF(L454="t",10,IF(L454="kg",0.01,IF(L454="q",1,IF(L454="l",0.01*VLOOKUP(EVID_HNOJENI!N454,HNOJIVA_ALL!$A$2:$AE$3303,31,FALSE),"CHYBA")))),2)</f>
        <v>#N/A</v>
      </c>
      <c r="R454" s="51" t="e">
        <f>ROUND(VLOOKUP(EVID_HNOJENI!N454,HNOJIVA_ALL!$A$2:$Z$3303,16,FALSE)*K454*IF(L454="t",10,IF(L454="kg",0.01,IF(L454="q",1,IF(L454="l",0.01*VLOOKUP(EVID_HNOJENI!N454,HNOJIVA_ALL!$A$2:$AE$3303,31,FALSE),"CHYBA")))),2)</f>
        <v>#N/A</v>
      </c>
      <c r="S454" s="51" t="e">
        <f>ROUND(VLOOKUP(EVID_HNOJENI!N454,HNOJIVA_ALL!$A$2:$Z$3303,18,FALSE)*K454*IF(L454="t",10,IF(L454="kg",0.01,IF(L454="q",1,IF(L454="l",0.01*VLOOKUP(EVID_HNOJENI!N454,HNOJIVA_ALL!$A$2:$AE$3303,31,FALSE),"CHYBA")))),2)</f>
        <v>#N/A</v>
      </c>
      <c r="T454" s="51" t="e">
        <f>ROUND(VLOOKUP(EVID_HNOJENI!N454,HNOJIVA_ALL!$A$2:$Z$3303,17,FALSE)*K454*IF(L454="t",10,IF(L454="kg",0.01,IF(L454="q",1,IF(L454="l",0.01*VLOOKUP(EVID_HNOJENI!N454,HNOJIVA_ALL!$A$2:$AE$3303,31,FALSE),"CHYBA")))),2)</f>
        <v>#N/A</v>
      </c>
      <c r="U454" s="51" t="e">
        <f>ROUND(VLOOKUP(EVID_HNOJENI!N454,HNOJIVA_ALL!$A$2:$Z$3303,20,FALSE)*K454*IF(L454="t",10,IF(L454="kg",0.01,IF(L454="q",1,IF(L454="l",0.01*VLOOKUP(EVID_HNOJENI!N454,HNOJIVA_ALL!$A$2:$AE$3303,31,FALSE),"CHYBA")))),2)</f>
        <v>#N/A</v>
      </c>
    </row>
    <row r="455" spans="1:21" x14ac:dyDescent="0.2">
      <c r="A455" s="32"/>
      <c r="B455" s="45" t="e">
        <f>VLOOKUP($A455,EVID_OSEVU!$A$1:$M$4972,2,FALSE)</f>
        <v>#N/A</v>
      </c>
      <c r="C455" s="45" t="e">
        <f>VLOOKUP($A455,EVID_OSEVU!$A$1:$M$4972,3,FALSE)</f>
        <v>#N/A</v>
      </c>
      <c r="D455" s="45" t="e">
        <f>VLOOKUP($A455,EVID_OSEVU!$A$1:$M$4972,4,FALSE)</f>
        <v>#N/A</v>
      </c>
      <c r="E455" s="45" t="e">
        <f>VLOOKUP($A455,EVID_OSEVU!$A$1:$M$4972,7,FALSE)</f>
        <v>#N/A</v>
      </c>
      <c r="F455" s="45" t="e">
        <f>VLOOKUP($A455,EVID_OSEVU!$A$1:$M$4972,8,FALSE)</f>
        <v>#N/A</v>
      </c>
      <c r="G455" s="45" t="e">
        <f>VLOOKUP($A455,EVID_OSEVU!$A$1:$M$4972,11,FALSE)</f>
        <v>#N/A</v>
      </c>
      <c r="H455" s="35"/>
      <c r="I455" s="48"/>
      <c r="J455" s="33" t="e">
        <f>VLOOKUP($A455,EVID_OSEVU!$A$1:$M$4972,11,FALSE)</f>
        <v>#N/A</v>
      </c>
      <c r="K455" s="39"/>
      <c r="L455" s="49"/>
      <c r="M455" s="89" t="e">
        <f t="shared" si="7"/>
        <v>#N/A</v>
      </c>
      <c r="N455" s="50"/>
      <c r="O455" s="37" t="e">
        <f>VLOOKUP(EVID_HNOJENI!N455,HNOJIVA_ALL!$A$2:$Z$3303,4,FALSE)</f>
        <v>#N/A</v>
      </c>
      <c r="P455" s="51" t="e">
        <f>ROUND(VLOOKUP(EVID_HNOJENI!N455,HNOJIVA_ALL!$A$2:$Z$3303,14,FALSE)*K455*IF(L455="t",10,IF(L455="kg",0.01,IF(L455="q",1,IF(L455="l",0.01*VLOOKUP(EVID_HNOJENI!N455,HNOJIVA_ALL!$A$2:$AE$3303,31,FALSE),"CHYBA")))),2)</f>
        <v>#N/A</v>
      </c>
      <c r="Q455" s="51" t="e">
        <f>ROUND(VLOOKUP(EVID_HNOJENI!N455,HNOJIVA_ALL!$A$2:$Z$3303,15,FALSE)*K455*IF(L455="t",10,IF(L455="kg",0.01,IF(L455="q",1,IF(L455="l",0.01*VLOOKUP(EVID_HNOJENI!N455,HNOJIVA_ALL!$A$2:$AE$3303,31,FALSE),"CHYBA")))),2)</f>
        <v>#N/A</v>
      </c>
      <c r="R455" s="51" t="e">
        <f>ROUND(VLOOKUP(EVID_HNOJENI!N455,HNOJIVA_ALL!$A$2:$Z$3303,16,FALSE)*K455*IF(L455="t",10,IF(L455="kg",0.01,IF(L455="q",1,IF(L455="l",0.01*VLOOKUP(EVID_HNOJENI!N455,HNOJIVA_ALL!$A$2:$AE$3303,31,FALSE),"CHYBA")))),2)</f>
        <v>#N/A</v>
      </c>
      <c r="S455" s="51" t="e">
        <f>ROUND(VLOOKUP(EVID_HNOJENI!N455,HNOJIVA_ALL!$A$2:$Z$3303,18,FALSE)*K455*IF(L455="t",10,IF(L455="kg",0.01,IF(L455="q",1,IF(L455="l",0.01*VLOOKUP(EVID_HNOJENI!N455,HNOJIVA_ALL!$A$2:$AE$3303,31,FALSE),"CHYBA")))),2)</f>
        <v>#N/A</v>
      </c>
      <c r="T455" s="51" t="e">
        <f>ROUND(VLOOKUP(EVID_HNOJENI!N455,HNOJIVA_ALL!$A$2:$Z$3303,17,FALSE)*K455*IF(L455="t",10,IF(L455="kg",0.01,IF(L455="q",1,IF(L455="l",0.01*VLOOKUP(EVID_HNOJENI!N455,HNOJIVA_ALL!$A$2:$AE$3303,31,FALSE),"CHYBA")))),2)</f>
        <v>#N/A</v>
      </c>
      <c r="U455" s="51" t="e">
        <f>ROUND(VLOOKUP(EVID_HNOJENI!N455,HNOJIVA_ALL!$A$2:$Z$3303,20,FALSE)*K455*IF(L455="t",10,IF(L455="kg",0.01,IF(L455="q",1,IF(L455="l",0.01*VLOOKUP(EVID_HNOJENI!N455,HNOJIVA_ALL!$A$2:$AE$3303,31,FALSE),"CHYBA")))),2)</f>
        <v>#N/A</v>
      </c>
    </row>
    <row r="456" spans="1:21" x14ac:dyDescent="0.2">
      <c r="A456" s="32"/>
      <c r="B456" s="45" t="e">
        <f>VLOOKUP($A456,EVID_OSEVU!$A$1:$M$4972,2,FALSE)</f>
        <v>#N/A</v>
      </c>
      <c r="C456" s="45" t="e">
        <f>VLOOKUP($A456,EVID_OSEVU!$A$1:$M$4972,3,FALSE)</f>
        <v>#N/A</v>
      </c>
      <c r="D456" s="45" t="e">
        <f>VLOOKUP($A456,EVID_OSEVU!$A$1:$M$4972,4,FALSE)</f>
        <v>#N/A</v>
      </c>
      <c r="E456" s="45" t="e">
        <f>VLOOKUP($A456,EVID_OSEVU!$A$1:$M$4972,7,FALSE)</f>
        <v>#N/A</v>
      </c>
      <c r="F456" s="45" t="e">
        <f>VLOOKUP($A456,EVID_OSEVU!$A$1:$M$4972,8,FALSE)</f>
        <v>#N/A</v>
      </c>
      <c r="G456" s="45" t="e">
        <f>VLOOKUP($A456,EVID_OSEVU!$A$1:$M$4972,11,FALSE)</f>
        <v>#N/A</v>
      </c>
      <c r="H456" s="35"/>
      <c r="I456" s="48"/>
      <c r="J456" s="33" t="e">
        <f>VLOOKUP($A456,EVID_OSEVU!$A$1:$M$4972,11,FALSE)</f>
        <v>#N/A</v>
      </c>
      <c r="K456" s="39"/>
      <c r="L456" s="49"/>
      <c r="M456" s="89" t="e">
        <f t="shared" si="7"/>
        <v>#N/A</v>
      </c>
      <c r="N456" s="50"/>
      <c r="O456" s="37" t="e">
        <f>VLOOKUP(EVID_HNOJENI!N456,HNOJIVA_ALL!$A$2:$Z$3303,4,FALSE)</f>
        <v>#N/A</v>
      </c>
      <c r="P456" s="51" t="e">
        <f>ROUND(VLOOKUP(EVID_HNOJENI!N456,HNOJIVA_ALL!$A$2:$Z$3303,14,FALSE)*K456*IF(L456="t",10,IF(L456="kg",0.01,IF(L456="q",1,IF(L456="l",0.01*VLOOKUP(EVID_HNOJENI!N456,HNOJIVA_ALL!$A$2:$AE$3303,31,FALSE),"CHYBA")))),2)</f>
        <v>#N/A</v>
      </c>
      <c r="Q456" s="51" t="e">
        <f>ROUND(VLOOKUP(EVID_HNOJENI!N456,HNOJIVA_ALL!$A$2:$Z$3303,15,FALSE)*K456*IF(L456="t",10,IF(L456="kg",0.01,IF(L456="q",1,IF(L456="l",0.01*VLOOKUP(EVID_HNOJENI!N456,HNOJIVA_ALL!$A$2:$AE$3303,31,FALSE),"CHYBA")))),2)</f>
        <v>#N/A</v>
      </c>
      <c r="R456" s="51" t="e">
        <f>ROUND(VLOOKUP(EVID_HNOJENI!N456,HNOJIVA_ALL!$A$2:$Z$3303,16,FALSE)*K456*IF(L456="t",10,IF(L456="kg",0.01,IF(L456="q",1,IF(L456="l",0.01*VLOOKUP(EVID_HNOJENI!N456,HNOJIVA_ALL!$A$2:$AE$3303,31,FALSE),"CHYBA")))),2)</f>
        <v>#N/A</v>
      </c>
      <c r="S456" s="51" t="e">
        <f>ROUND(VLOOKUP(EVID_HNOJENI!N456,HNOJIVA_ALL!$A$2:$Z$3303,18,FALSE)*K456*IF(L456="t",10,IF(L456="kg",0.01,IF(L456="q",1,IF(L456="l",0.01*VLOOKUP(EVID_HNOJENI!N456,HNOJIVA_ALL!$A$2:$AE$3303,31,FALSE),"CHYBA")))),2)</f>
        <v>#N/A</v>
      </c>
      <c r="T456" s="51" t="e">
        <f>ROUND(VLOOKUP(EVID_HNOJENI!N456,HNOJIVA_ALL!$A$2:$Z$3303,17,FALSE)*K456*IF(L456="t",10,IF(L456="kg",0.01,IF(L456="q",1,IF(L456="l",0.01*VLOOKUP(EVID_HNOJENI!N456,HNOJIVA_ALL!$A$2:$AE$3303,31,FALSE),"CHYBA")))),2)</f>
        <v>#N/A</v>
      </c>
      <c r="U456" s="51" t="e">
        <f>ROUND(VLOOKUP(EVID_HNOJENI!N456,HNOJIVA_ALL!$A$2:$Z$3303,20,FALSE)*K456*IF(L456="t",10,IF(L456="kg",0.01,IF(L456="q",1,IF(L456="l",0.01*VLOOKUP(EVID_HNOJENI!N456,HNOJIVA_ALL!$A$2:$AE$3303,31,FALSE),"CHYBA")))),2)</f>
        <v>#N/A</v>
      </c>
    </row>
    <row r="457" spans="1:21" x14ac:dyDescent="0.2">
      <c r="A457" s="32"/>
      <c r="B457" s="45" t="e">
        <f>VLOOKUP($A457,EVID_OSEVU!$A$1:$M$4972,2,FALSE)</f>
        <v>#N/A</v>
      </c>
      <c r="C457" s="45" t="e">
        <f>VLOOKUP($A457,EVID_OSEVU!$A$1:$M$4972,3,FALSE)</f>
        <v>#N/A</v>
      </c>
      <c r="D457" s="45" t="e">
        <f>VLOOKUP($A457,EVID_OSEVU!$A$1:$M$4972,4,FALSE)</f>
        <v>#N/A</v>
      </c>
      <c r="E457" s="45" t="e">
        <f>VLOOKUP($A457,EVID_OSEVU!$A$1:$M$4972,7,FALSE)</f>
        <v>#N/A</v>
      </c>
      <c r="F457" s="45" t="e">
        <f>VLOOKUP($A457,EVID_OSEVU!$A$1:$M$4972,8,FALSE)</f>
        <v>#N/A</v>
      </c>
      <c r="G457" s="45" t="e">
        <f>VLOOKUP($A457,EVID_OSEVU!$A$1:$M$4972,11,FALSE)</f>
        <v>#N/A</v>
      </c>
      <c r="H457" s="35"/>
      <c r="I457" s="48"/>
      <c r="J457" s="33" t="e">
        <f>VLOOKUP($A457,EVID_OSEVU!$A$1:$M$4972,11,FALSE)</f>
        <v>#N/A</v>
      </c>
      <c r="K457" s="39"/>
      <c r="L457" s="49"/>
      <c r="M457" s="89" t="e">
        <f t="shared" si="7"/>
        <v>#N/A</v>
      </c>
      <c r="N457" s="50"/>
      <c r="O457" s="37" t="e">
        <f>VLOOKUP(EVID_HNOJENI!N457,HNOJIVA_ALL!$A$2:$Z$3303,4,FALSE)</f>
        <v>#N/A</v>
      </c>
      <c r="P457" s="51" t="e">
        <f>ROUND(VLOOKUP(EVID_HNOJENI!N457,HNOJIVA_ALL!$A$2:$Z$3303,14,FALSE)*K457*IF(L457="t",10,IF(L457="kg",0.01,IF(L457="q",1,IF(L457="l",0.01*VLOOKUP(EVID_HNOJENI!N457,HNOJIVA_ALL!$A$2:$AE$3303,31,FALSE),"CHYBA")))),2)</f>
        <v>#N/A</v>
      </c>
      <c r="Q457" s="51" t="e">
        <f>ROUND(VLOOKUP(EVID_HNOJENI!N457,HNOJIVA_ALL!$A$2:$Z$3303,15,FALSE)*K457*IF(L457="t",10,IF(L457="kg",0.01,IF(L457="q",1,IF(L457="l",0.01*VLOOKUP(EVID_HNOJENI!N457,HNOJIVA_ALL!$A$2:$AE$3303,31,FALSE),"CHYBA")))),2)</f>
        <v>#N/A</v>
      </c>
      <c r="R457" s="51" t="e">
        <f>ROUND(VLOOKUP(EVID_HNOJENI!N457,HNOJIVA_ALL!$A$2:$Z$3303,16,FALSE)*K457*IF(L457="t",10,IF(L457="kg",0.01,IF(L457="q",1,IF(L457="l",0.01*VLOOKUP(EVID_HNOJENI!N457,HNOJIVA_ALL!$A$2:$AE$3303,31,FALSE),"CHYBA")))),2)</f>
        <v>#N/A</v>
      </c>
      <c r="S457" s="51" t="e">
        <f>ROUND(VLOOKUP(EVID_HNOJENI!N457,HNOJIVA_ALL!$A$2:$Z$3303,18,FALSE)*K457*IF(L457="t",10,IF(L457="kg",0.01,IF(L457="q",1,IF(L457="l",0.01*VLOOKUP(EVID_HNOJENI!N457,HNOJIVA_ALL!$A$2:$AE$3303,31,FALSE),"CHYBA")))),2)</f>
        <v>#N/A</v>
      </c>
      <c r="T457" s="51" t="e">
        <f>ROUND(VLOOKUP(EVID_HNOJENI!N457,HNOJIVA_ALL!$A$2:$Z$3303,17,FALSE)*K457*IF(L457="t",10,IF(L457="kg",0.01,IF(L457="q",1,IF(L457="l",0.01*VLOOKUP(EVID_HNOJENI!N457,HNOJIVA_ALL!$A$2:$AE$3303,31,FALSE),"CHYBA")))),2)</f>
        <v>#N/A</v>
      </c>
      <c r="U457" s="51" t="e">
        <f>ROUND(VLOOKUP(EVID_HNOJENI!N457,HNOJIVA_ALL!$A$2:$Z$3303,20,FALSE)*K457*IF(L457="t",10,IF(L457="kg",0.01,IF(L457="q",1,IF(L457="l",0.01*VLOOKUP(EVID_HNOJENI!N457,HNOJIVA_ALL!$A$2:$AE$3303,31,FALSE),"CHYBA")))),2)</f>
        <v>#N/A</v>
      </c>
    </row>
    <row r="458" spans="1:21" x14ac:dyDescent="0.2">
      <c r="A458" s="32"/>
      <c r="B458" s="45" t="e">
        <f>VLOOKUP($A458,EVID_OSEVU!$A$1:$M$4972,2,FALSE)</f>
        <v>#N/A</v>
      </c>
      <c r="C458" s="45" t="e">
        <f>VLOOKUP($A458,EVID_OSEVU!$A$1:$M$4972,3,FALSE)</f>
        <v>#N/A</v>
      </c>
      <c r="D458" s="45" t="e">
        <f>VLOOKUP($A458,EVID_OSEVU!$A$1:$M$4972,4,FALSE)</f>
        <v>#N/A</v>
      </c>
      <c r="E458" s="45" t="e">
        <f>VLOOKUP($A458,EVID_OSEVU!$A$1:$M$4972,7,FALSE)</f>
        <v>#N/A</v>
      </c>
      <c r="F458" s="45" t="e">
        <f>VLOOKUP($A458,EVID_OSEVU!$A$1:$M$4972,8,FALSE)</f>
        <v>#N/A</v>
      </c>
      <c r="G458" s="45" t="e">
        <f>VLOOKUP($A458,EVID_OSEVU!$A$1:$M$4972,11,FALSE)</f>
        <v>#N/A</v>
      </c>
      <c r="H458" s="35"/>
      <c r="I458" s="48"/>
      <c r="J458" s="33" t="e">
        <f>VLOOKUP($A458,EVID_OSEVU!$A$1:$M$4972,11,FALSE)</f>
        <v>#N/A</v>
      </c>
      <c r="K458" s="39"/>
      <c r="L458" s="49"/>
      <c r="M458" s="89" t="e">
        <f t="shared" si="7"/>
        <v>#N/A</v>
      </c>
      <c r="N458" s="50"/>
      <c r="O458" s="37" t="e">
        <f>VLOOKUP(EVID_HNOJENI!N458,HNOJIVA_ALL!$A$2:$Z$3303,4,FALSE)</f>
        <v>#N/A</v>
      </c>
      <c r="P458" s="51" t="e">
        <f>ROUND(VLOOKUP(EVID_HNOJENI!N458,HNOJIVA_ALL!$A$2:$Z$3303,14,FALSE)*K458*IF(L458="t",10,IF(L458="kg",0.01,IF(L458="q",1,IF(L458="l",0.01*VLOOKUP(EVID_HNOJENI!N458,HNOJIVA_ALL!$A$2:$AE$3303,31,FALSE),"CHYBA")))),2)</f>
        <v>#N/A</v>
      </c>
      <c r="Q458" s="51" t="e">
        <f>ROUND(VLOOKUP(EVID_HNOJENI!N458,HNOJIVA_ALL!$A$2:$Z$3303,15,FALSE)*K458*IF(L458="t",10,IF(L458="kg",0.01,IF(L458="q",1,IF(L458="l",0.01*VLOOKUP(EVID_HNOJENI!N458,HNOJIVA_ALL!$A$2:$AE$3303,31,FALSE),"CHYBA")))),2)</f>
        <v>#N/A</v>
      </c>
      <c r="R458" s="51" t="e">
        <f>ROUND(VLOOKUP(EVID_HNOJENI!N458,HNOJIVA_ALL!$A$2:$Z$3303,16,FALSE)*K458*IF(L458="t",10,IF(L458="kg",0.01,IF(L458="q",1,IF(L458="l",0.01*VLOOKUP(EVID_HNOJENI!N458,HNOJIVA_ALL!$A$2:$AE$3303,31,FALSE),"CHYBA")))),2)</f>
        <v>#N/A</v>
      </c>
      <c r="S458" s="51" t="e">
        <f>ROUND(VLOOKUP(EVID_HNOJENI!N458,HNOJIVA_ALL!$A$2:$Z$3303,18,FALSE)*K458*IF(L458="t",10,IF(L458="kg",0.01,IF(L458="q",1,IF(L458="l",0.01*VLOOKUP(EVID_HNOJENI!N458,HNOJIVA_ALL!$A$2:$AE$3303,31,FALSE),"CHYBA")))),2)</f>
        <v>#N/A</v>
      </c>
      <c r="T458" s="51" t="e">
        <f>ROUND(VLOOKUP(EVID_HNOJENI!N458,HNOJIVA_ALL!$A$2:$Z$3303,17,FALSE)*K458*IF(L458="t",10,IF(L458="kg",0.01,IF(L458="q",1,IF(L458="l",0.01*VLOOKUP(EVID_HNOJENI!N458,HNOJIVA_ALL!$A$2:$AE$3303,31,FALSE),"CHYBA")))),2)</f>
        <v>#N/A</v>
      </c>
      <c r="U458" s="51" t="e">
        <f>ROUND(VLOOKUP(EVID_HNOJENI!N458,HNOJIVA_ALL!$A$2:$Z$3303,20,FALSE)*K458*IF(L458="t",10,IF(L458="kg",0.01,IF(L458="q",1,IF(L458="l",0.01*VLOOKUP(EVID_HNOJENI!N458,HNOJIVA_ALL!$A$2:$AE$3303,31,FALSE),"CHYBA")))),2)</f>
        <v>#N/A</v>
      </c>
    </row>
    <row r="459" spans="1:21" x14ac:dyDescent="0.2">
      <c r="A459" s="32"/>
      <c r="B459" s="45" t="e">
        <f>VLOOKUP($A459,EVID_OSEVU!$A$1:$M$4972,2,FALSE)</f>
        <v>#N/A</v>
      </c>
      <c r="C459" s="45" t="e">
        <f>VLOOKUP($A459,EVID_OSEVU!$A$1:$M$4972,3,FALSE)</f>
        <v>#N/A</v>
      </c>
      <c r="D459" s="45" t="e">
        <f>VLOOKUP($A459,EVID_OSEVU!$A$1:$M$4972,4,FALSE)</f>
        <v>#N/A</v>
      </c>
      <c r="E459" s="45" t="e">
        <f>VLOOKUP($A459,EVID_OSEVU!$A$1:$M$4972,7,FALSE)</f>
        <v>#N/A</v>
      </c>
      <c r="F459" s="45" t="e">
        <f>VLOOKUP($A459,EVID_OSEVU!$A$1:$M$4972,8,FALSE)</f>
        <v>#N/A</v>
      </c>
      <c r="G459" s="45" t="e">
        <f>VLOOKUP($A459,EVID_OSEVU!$A$1:$M$4972,11,FALSE)</f>
        <v>#N/A</v>
      </c>
      <c r="H459" s="35"/>
      <c r="I459" s="48"/>
      <c r="J459" s="33" t="e">
        <f>VLOOKUP($A459,EVID_OSEVU!$A$1:$M$4972,11,FALSE)</f>
        <v>#N/A</v>
      </c>
      <c r="K459" s="39"/>
      <c r="L459" s="49"/>
      <c r="M459" s="89" t="e">
        <f t="shared" si="7"/>
        <v>#N/A</v>
      </c>
      <c r="N459" s="50"/>
      <c r="O459" s="37" t="e">
        <f>VLOOKUP(EVID_HNOJENI!N459,HNOJIVA_ALL!$A$2:$Z$3303,4,FALSE)</f>
        <v>#N/A</v>
      </c>
      <c r="P459" s="51" t="e">
        <f>ROUND(VLOOKUP(EVID_HNOJENI!N459,HNOJIVA_ALL!$A$2:$Z$3303,14,FALSE)*K459*IF(L459="t",10,IF(L459="kg",0.01,IF(L459="q",1,IF(L459="l",0.01*VLOOKUP(EVID_HNOJENI!N459,HNOJIVA_ALL!$A$2:$AE$3303,31,FALSE),"CHYBA")))),2)</f>
        <v>#N/A</v>
      </c>
      <c r="Q459" s="51" t="e">
        <f>ROUND(VLOOKUP(EVID_HNOJENI!N459,HNOJIVA_ALL!$A$2:$Z$3303,15,FALSE)*K459*IF(L459="t",10,IF(L459="kg",0.01,IF(L459="q",1,IF(L459="l",0.01*VLOOKUP(EVID_HNOJENI!N459,HNOJIVA_ALL!$A$2:$AE$3303,31,FALSE),"CHYBA")))),2)</f>
        <v>#N/A</v>
      </c>
      <c r="R459" s="51" t="e">
        <f>ROUND(VLOOKUP(EVID_HNOJENI!N459,HNOJIVA_ALL!$A$2:$Z$3303,16,FALSE)*K459*IF(L459="t",10,IF(L459="kg",0.01,IF(L459="q",1,IF(L459="l",0.01*VLOOKUP(EVID_HNOJENI!N459,HNOJIVA_ALL!$A$2:$AE$3303,31,FALSE),"CHYBA")))),2)</f>
        <v>#N/A</v>
      </c>
      <c r="S459" s="51" t="e">
        <f>ROUND(VLOOKUP(EVID_HNOJENI!N459,HNOJIVA_ALL!$A$2:$Z$3303,18,FALSE)*K459*IF(L459="t",10,IF(L459="kg",0.01,IF(L459="q",1,IF(L459="l",0.01*VLOOKUP(EVID_HNOJENI!N459,HNOJIVA_ALL!$A$2:$AE$3303,31,FALSE),"CHYBA")))),2)</f>
        <v>#N/A</v>
      </c>
      <c r="T459" s="51" t="e">
        <f>ROUND(VLOOKUP(EVID_HNOJENI!N459,HNOJIVA_ALL!$A$2:$Z$3303,17,FALSE)*K459*IF(L459="t",10,IF(L459="kg",0.01,IF(L459="q",1,IF(L459="l",0.01*VLOOKUP(EVID_HNOJENI!N459,HNOJIVA_ALL!$A$2:$AE$3303,31,FALSE),"CHYBA")))),2)</f>
        <v>#N/A</v>
      </c>
      <c r="U459" s="51" t="e">
        <f>ROUND(VLOOKUP(EVID_HNOJENI!N459,HNOJIVA_ALL!$A$2:$Z$3303,20,FALSE)*K459*IF(L459="t",10,IF(L459="kg",0.01,IF(L459="q",1,IF(L459="l",0.01*VLOOKUP(EVID_HNOJENI!N459,HNOJIVA_ALL!$A$2:$AE$3303,31,FALSE),"CHYBA")))),2)</f>
        <v>#N/A</v>
      </c>
    </row>
    <row r="460" spans="1:21" x14ac:dyDescent="0.2">
      <c r="A460" s="32"/>
      <c r="B460" s="45" t="e">
        <f>VLOOKUP($A460,EVID_OSEVU!$A$1:$M$4972,2,FALSE)</f>
        <v>#N/A</v>
      </c>
      <c r="C460" s="45" t="e">
        <f>VLOOKUP($A460,EVID_OSEVU!$A$1:$M$4972,3,FALSE)</f>
        <v>#N/A</v>
      </c>
      <c r="D460" s="45" t="e">
        <f>VLOOKUP($A460,EVID_OSEVU!$A$1:$M$4972,4,FALSE)</f>
        <v>#N/A</v>
      </c>
      <c r="E460" s="45" t="e">
        <f>VLOOKUP($A460,EVID_OSEVU!$A$1:$M$4972,7,FALSE)</f>
        <v>#N/A</v>
      </c>
      <c r="F460" s="45" t="e">
        <f>VLOOKUP($A460,EVID_OSEVU!$A$1:$M$4972,8,FALSE)</f>
        <v>#N/A</v>
      </c>
      <c r="G460" s="45" t="e">
        <f>VLOOKUP($A460,EVID_OSEVU!$A$1:$M$4972,11,FALSE)</f>
        <v>#N/A</v>
      </c>
      <c r="H460" s="35"/>
      <c r="I460" s="48"/>
      <c r="J460" s="33" t="e">
        <f>VLOOKUP($A460,EVID_OSEVU!$A$1:$M$4972,11,FALSE)</f>
        <v>#N/A</v>
      </c>
      <c r="K460" s="39"/>
      <c r="L460" s="49"/>
      <c r="M460" s="89" t="e">
        <f t="shared" si="7"/>
        <v>#N/A</v>
      </c>
      <c r="N460" s="50"/>
      <c r="O460" s="37" t="e">
        <f>VLOOKUP(EVID_HNOJENI!N460,HNOJIVA_ALL!$A$2:$Z$3303,4,FALSE)</f>
        <v>#N/A</v>
      </c>
      <c r="P460" s="51" t="e">
        <f>ROUND(VLOOKUP(EVID_HNOJENI!N460,HNOJIVA_ALL!$A$2:$Z$3303,14,FALSE)*K460*IF(L460="t",10,IF(L460="kg",0.01,IF(L460="q",1,IF(L460="l",0.01*VLOOKUP(EVID_HNOJENI!N460,HNOJIVA_ALL!$A$2:$AE$3303,31,FALSE),"CHYBA")))),2)</f>
        <v>#N/A</v>
      </c>
      <c r="Q460" s="51" t="e">
        <f>ROUND(VLOOKUP(EVID_HNOJENI!N460,HNOJIVA_ALL!$A$2:$Z$3303,15,FALSE)*K460*IF(L460="t",10,IF(L460="kg",0.01,IF(L460="q",1,IF(L460="l",0.01*VLOOKUP(EVID_HNOJENI!N460,HNOJIVA_ALL!$A$2:$AE$3303,31,FALSE),"CHYBA")))),2)</f>
        <v>#N/A</v>
      </c>
      <c r="R460" s="51" t="e">
        <f>ROUND(VLOOKUP(EVID_HNOJENI!N460,HNOJIVA_ALL!$A$2:$Z$3303,16,FALSE)*K460*IF(L460="t",10,IF(L460="kg",0.01,IF(L460="q",1,IF(L460="l",0.01*VLOOKUP(EVID_HNOJENI!N460,HNOJIVA_ALL!$A$2:$AE$3303,31,FALSE),"CHYBA")))),2)</f>
        <v>#N/A</v>
      </c>
      <c r="S460" s="51" t="e">
        <f>ROUND(VLOOKUP(EVID_HNOJENI!N460,HNOJIVA_ALL!$A$2:$Z$3303,18,FALSE)*K460*IF(L460="t",10,IF(L460="kg",0.01,IF(L460="q",1,IF(L460="l",0.01*VLOOKUP(EVID_HNOJENI!N460,HNOJIVA_ALL!$A$2:$AE$3303,31,FALSE),"CHYBA")))),2)</f>
        <v>#N/A</v>
      </c>
      <c r="T460" s="51" t="e">
        <f>ROUND(VLOOKUP(EVID_HNOJENI!N460,HNOJIVA_ALL!$A$2:$Z$3303,17,FALSE)*K460*IF(L460="t",10,IF(L460="kg",0.01,IF(L460="q",1,IF(L460="l",0.01*VLOOKUP(EVID_HNOJENI!N460,HNOJIVA_ALL!$A$2:$AE$3303,31,FALSE),"CHYBA")))),2)</f>
        <v>#N/A</v>
      </c>
      <c r="U460" s="51" t="e">
        <f>ROUND(VLOOKUP(EVID_HNOJENI!N460,HNOJIVA_ALL!$A$2:$Z$3303,20,FALSE)*K460*IF(L460="t",10,IF(L460="kg",0.01,IF(L460="q",1,IF(L460="l",0.01*VLOOKUP(EVID_HNOJENI!N460,HNOJIVA_ALL!$A$2:$AE$3303,31,FALSE),"CHYBA")))),2)</f>
        <v>#N/A</v>
      </c>
    </row>
    <row r="461" spans="1:21" x14ac:dyDescent="0.2">
      <c r="A461" s="32"/>
      <c r="B461" s="45" t="e">
        <f>VLOOKUP($A461,EVID_OSEVU!$A$1:$M$4972,2,FALSE)</f>
        <v>#N/A</v>
      </c>
      <c r="C461" s="45" t="e">
        <f>VLOOKUP($A461,EVID_OSEVU!$A$1:$M$4972,3,FALSE)</f>
        <v>#N/A</v>
      </c>
      <c r="D461" s="45" t="e">
        <f>VLOOKUP($A461,EVID_OSEVU!$A$1:$M$4972,4,FALSE)</f>
        <v>#N/A</v>
      </c>
      <c r="E461" s="45" t="e">
        <f>VLOOKUP($A461,EVID_OSEVU!$A$1:$M$4972,7,FALSE)</f>
        <v>#N/A</v>
      </c>
      <c r="F461" s="45" t="e">
        <f>VLOOKUP($A461,EVID_OSEVU!$A$1:$M$4972,8,FALSE)</f>
        <v>#N/A</v>
      </c>
      <c r="G461" s="45" t="e">
        <f>VLOOKUP($A461,EVID_OSEVU!$A$1:$M$4972,11,FALSE)</f>
        <v>#N/A</v>
      </c>
      <c r="H461" s="35"/>
      <c r="I461" s="48"/>
      <c r="J461" s="33" t="e">
        <f>VLOOKUP($A461,EVID_OSEVU!$A$1:$M$4972,11,FALSE)</f>
        <v>#N/A</v>
      </c>
      <c r="K461" s="39"/>
      <c r="L461" s="49"/>
      <c r="M461" s="89" t="e">
        <f t="shared" si="7"/>
        <v>#N/A</v>
      </c>
      <c r="N461" s="50"/>
      <c r="O461" s="37" t="e">
        <f>VLOOKUP(EVID_HNOJENI!N461,HNOJIVA_ALL!$A$2:$Z$3303,4,FALSE)</f>
        <v>#N/A</v>
      </c>
      <c r="P461" s="51" t="e">
        <f>ROUND(VLOOKUP(EVID_HNOJENI!N461,HNOJIVA_ALL!$A$2:$Z$3303,14,FALSE)*K461*IF(L461="t",10,IF(L461="kg",0.01,IF(L461="q",1,IF(L461="l",0.01*VLOOKUP(EVID_HNOJENI!N461,HNOJIVA_ALL!$A$2:$AE$3303,31,FALSE),"CHYBA")))),2)</f>
        <v>#N/A</v>
      </c>
      <c r="Q461" s="51" t="e">
        <f>ROUND(VLOOKUP(EVID_HNOJENI!N461,HNOJIVA_ALL!$A$2:$Z$3303,15,FALSE)*K461*IF(L461="t",10,IF(L461="kg",0.01,IF(L461="q",1,IF(L461="l",0.01*VLOOKUP(EVID_HNOJENI!N461,HNOJIVA_ALL!$A$2:$AE$3303,31,FALSE),"CHYBA")))),2)</f>
        <v>#N/A</v>
      </c>
      <c r="R461" s="51" t="e">
        <f>ROUND(VLOOKUP(EVID_HNOJENI!N461,HNOJIVA_ALL!$A$2:$Z$3303,16,FALSE)*K461*IF(L461="t",10,IF(L461="kg",0.01,IF(L461="q",1,IF(L461="l",0.01*VLOOKUP(EVID_HNOJENI!N461,HNOJIVA_ALL!$A$2:$AE$3303,31,FALSE),"CHYBA")))),2)</f>
        <v>#N/A</v>
      </c>
      <c r="S461" s="51" t="e">
        <f>ROUND(VLOOKUP(EVID_HNOJENI!N461,HNOJIVA_ALL!$A$2:$Z$3303,18,FALSE)*K461*IF(L461="t",10,IF(L461="kg",0.01,IF(L461="q",1,IF(L461="l",0.01*VLOOKUP(EVID_HNOJENI!N461,HNOJIVA_ALL!$A$2:$AE$3303,31,FALSE),"CHYBA")))),2)</f>
        <v>#N/A</v>
      </c>
      <c r="T461" s="51" t="e">
        <f>ROUND(VLOOKUP(EVID_HNOJENI!N461,HNOJIVA_ALL!$A$2:$Z$3303,17,FALSE)*K461*IF(L461="t",10,IF(L461="kg",0.01,IF(L461="q",1,IF(L461="l",0.01*VLOOKUP(EVID_HNOJENI!N461,HNOJIVA_ALL!$A$2:$AE$3303,31,FALSE),"CHYBA")))),2)</f>
        <v>#N/A</v>
      </c>
      <c r="U461" s="51" t="e">
        <f>ROUND(VLOOKUP(EVID_HNOJENI!N461,HNOJIVA_ALL!$A$2:$Z$3303,20,FALSE)*K461*IF(L461="t",10,IF(L461="kg",0.01,IF(L461="q",1,IF(L461="l",0.01*VLOOKUP(EVID_HNOJENI!N461,HNOJIVA_ALL!$A$2:$AE$3303,31,FALSE),"CHYBA")))),2)</f>
        <v>#N/A</v>
      </c>
    </row>
    <row r="462" spans="1:21" x14ac:dyDescent="0.2">
      <c r="A462" s="32"/>
      <c r="B462" s="45" t="e">
        <f>VLOOKUP($A462,EVID_OSEVU!$A$1:$M$4972,2,FALSE)</f>
        <v>#N/A</v>
      </c>
      <c r="C462" s="45" t="e">
        <f>VLOOKUP($A462,EVID_OSEVU!$A$1:$M$4972,3,FALSE)</f>
        <v>#N/A</v>
      </c>
      <c r="D462" s="45" t="e">
        <f>VLOOKUP($A462,EVID_OSEVU!$A$1:$M$4972,4,FALSE)</f>
        <v>#N/A</v>
      </c>
      <c r="E462" s="45" t="e">
        <f>VLOOKUP($A462,EVID_OSEVU!$A$1:$M$4972,7,FALSE)</f>
        <v>#N/A</v>
      </c>
      <c r="F462" s="45" t="e">
        <f>VLOOKUP($A462,EVID_OSEVU!$A$1:$M$4972,8,FALSE)</f>
        <v>#N/A</v>
      </c>
      <c r="G462" s="45" t="e">
        <f>VLOOKUP($A462,EVID_OSEVU!$A$1:$M$4972,11,FALSE)</f>
        <v>#N/A</v>
      </c>
      <c r="H462" s="35"/>
      <c r="I462" s="48"/>
      <c r="J462" s="33" t="e">
        <f>VLOOKUP($A462,EVID_OSEVU!$A$1:$M$4972,11,FALSE)</f>
        <v>#N/A</v>
      </c>
      <c r="K462" s="39"/>
      <c r="L462" s="49"/>
      <c r="M462" s="89" t="e">
        <f t="shared" si="7"/>
        <v>#N/A</v>
      </c>
      <c r="N462" s="50"/>
      <c r="O462" s="37" t="e">
        <f>VLOOKUP(EVID_HNOJENI!N462,HNOJIVA_ALL!$A$2:$Z$3303,4,FALSE)</f>
        <v>#N/A</v>
      </c>
      <c r="P462" s="51" t="e">
        <f>ROUND(VLOOKUP(EVID_HNOJENI!N462,HNOJIVA_ALL!$A$2:$Z$3303,14,FALSE)*K462*IF(L462="t",10,IF(L462="kg",0.01,IF(L462="q",1,IF(L462="l",0.01*VLOOKUP(EVID_HNOJENI!N462,HNOJIVA_ALL!$A$2:$AE$3303,31,FALSE),"CHYBA")))),2)</f>
        <v>#N/A</v>
      </c>
      <c r="Q462" s="51" t="e">
        <f>ROUND(VLOOKUP(EVID_HNOJENI!N462,HNOJIVA_ALL!$A$2:$Z$3303,15,FALSE)*K462*IF(L462="t",10,IF(L462="kg",0.01,IF(L462="q",1,IF(L462="l",0.01*VLOOKUP(EVID_HNOJENI!N462,HNOJIVA_ALL!$A$2:$AE$3303,31,FALSE),"CHYBA")))),2)</f>
        <v>#N/A</v>
      </c>
      <c r="R462" s="51" t="e">
        <f>ROUND(VLOOKUP(EVID_HNOJENI!N462,HNOJIVA_ALL!$A$2:$Z$3303,16,FALSE)*K462*IF(L462="t",10,IF(L462="kg",0.01,IF(L462="q",1,IF(L462="l",0.01*VLOOKUP(EVID_HNOJENI!N462,HNOJIVA_ALL!$A$2:$AE$3303,31,FALSE),"CHYBA")))),2)</f>
        <v>#N/A</v>
      </c>
      <c r="S462" s="51" t="e">
        <f>ROUND(VLOOKUP(EVID_HNOJENI!N462,HNOJIVA_ALL!$A$2:$Z$3303,18,FALSE)*K462*IF(L462="t",10,IF(L462="kg",0.01,IF(L462="q",1,IF(L462="l",0.01*VLOOKUP(EVID_HNOJENI!N462,HNOJIVA_ALL!$A$2:$AE$3303,31,FALSE),"CHYBA")))),2)</f>
        <v>#N/A</v>
      </c>
      <c r="T462" s="51" t="e">
        <f>ROUND(VLOOKUP(EVID_HNOJENI!N462,HNOJIVA_ALL!$A$2:$Z$3303,17,FALSE)*K462*IF(L462="t",10,IF(L462="kg",0.01,IF(L462="q",1,IF(L462="l",0.01*VLOOKUP(EVID_HNOJENI!N462,HNOJIVA_ALL!$A$2:$AE$3303,31,FALSE),"CHYBA")))),2)</f>
        <v>#N/A</v>
      </c>
      <c r="U462" s="51" t="e">
        <f>ROUND(VLOOKUP(EVID_HNOJENI!N462,HNOJIVA_ALL!$A$2:$Z$3303,20,FALSE)*K462*IF(L462="t",10,IF(L462="kg",0.01,IF(L462="q",1,IF(L462="l",0.01*VLOOKUP(EVID_HNOJENI!N462,HNOJIVA_ALL!$A$2:$AE$3303,31,FALSE),"CHYBA")))),2)</f>
        <v>#N/A</v>
      </c>
    </row>
    <row r="463" spans="1:21" x14ac:dyDescent="0.2">
      <c r="A463" s="32"/>
      <c r="B463" s="45" t="e">
        <f>VLOOKUP($A463,EVID_OSEVU!$A$1:$M$4972,2,FALSE)</f>
        <v>#N/A</v>
      </c>
      <c r="C463" s="45" t="e">
        <f>VLOOKUP($A463,EVID_OSEVU!$A$1:$M$4972,3,FALSE)</f>
        <v>#N/A</v>
      </c>
      <c r="D463" s="45" t="e">
        <f>VLOOKUP($A463,EVID_OSEVU!$A$1:$M$4972,4,FALSE)</f>
        <v>#N/A</v>
      </c>
      <c r="E463" s="45" t="e">
        <f>VLOOKUP($A463,EVID_OSEVU!$A$1:$M$4972,7,FALSE)</f>
        <v>#N/A</v>
      </c>
      <c r="F463" s="45" t="e">
        <f>VLOOKUP($A463,EVID_OSEVU!$A$1:$M$4972,8,FALSE)</f>
        <v>#N/A</v>
      </c>
      <c r="G463" s="45" t="e">
        <f>VLOOKUP($A463,EVID_OSEVU!$A$1:$M$4972,11,FALSE)</f>
        <v>#N/A</v>
      </c>
      <c r="H463" s="35"/>
      <c r="I463" s="48"/>
      <c r="J463" s="33" t="e">
        <f>VLOOKUP($A463,EVID_OSEVU!$A$1:$M$4972,11,FALSE)</f>
        <v>#N/A</v>
      </c>
      <c r="K463" s="39"/>
      <c r="L463" s="49"/>
      <c r="M463" s="89" t="e">
        <f t="shared" si="7"/>
        <v>#N/A</v>
      </c>
      <c r="N463" s="50"/>
      <c r="O463" s="37" t="e">
        <f>VLOOKUP(EVID_HNOJENI!N463,HNOJIVA_ALL!$A$2:$Z$3303,4,FALSE)</f>
        <v>#N/A</v>
      </c>
      <c r="P463" s="51" t="e">
        <f>ROUND(VLOOKUP(EVID_HNOJENI!N463,HNOJIVA_ALL!$A$2:$Z$3303,14,FALSE)*K463*IF(L463="t",10,IF(L463="kg",0.01,IF(L463="q",1,IF(L463="l",0.01*VLOOKUP(EVID_HNOJENI!N463,HNOJIVA_ALL!$A$2:$AE$3303,31,FALSE),"CHYBA")))),2)</f>
        <v>#N/A</v>
      </c>
      <c r="Q463" s="51" t="e">
        <f>ROUND(VLOOKUP(EVID_HNOJENI!N463,HNOJIVA_ALL!$A$2:$Z$3303,15,FALSE)*K463*IF(L463="t",10,IF(L463="kg",0.01,IF(L463="q",1,IF(L463="l",0.01*VLOOKUP(EVID_HNOJENI!N463,HNOJIVA_ALL!$A$2:$AE$3303,31,FALSE),"CHYBA")))),2)</f>
        <v>#N/A</v>
      </c>
      <c r="R463" s="51" t="e">
        <f>ROUND(VLOOKUP(EVID_HNOJENI!N463,HNOJIVA_ALL!$A$2:$Z$3303,16,FALSE)*K463*IF(L463="t",10,IF(L463="kg",0.01,IF(L463="q",1,IF(L463="l",0.01*VLOOKUP(EVID_HNOJENI!N463,HNOJIVA_ALL!$A$2:$AE$3303,31,FALSE),"CHYBA")))),2)</f>
        <v>#N/A</v>
      </c>
      <c r="S463" s="51" t="e">
        <f>ROUND(VLOOKUP(EVID_HNOJENI!N463,HNOJIVA_ALL!$A$2:$Z$3303,18,FALSE)*K463*IF(L463="t",10,IF(L463="kg",0.01,IF(L463="q",1,IF(L463="l",0.01*VLOOKUP(EVID_HNOJENI!N463,HNOJIVA_ALL!$A$2:$AE$3303,31,FALSE),"CHYBA")))),2)</f>
        <v>#N/A</v>
      </c>
      <c r="T463" s="51" t="e">
        <f>ROUND(VLOOKUP(EVID_HNOJENI!N463,HNOJIVA_ALL!$A$2:$Z$3303,17,FALSE)*K463*IF(L463="t",10,IF(L463="kg",0.01,IF(L463="q",1,IF(L463="l",0.01*VLOOKUP(EVID_HNOJENI!N463,HNOJIVA_ALL!$A$2:$AE$3303,31,FALSE),"CHYBA")))),2)</f>
        <v>#N/A</v>
      </c>
      <c r="U463" s="51" t="e">
        <f>ROUND(VLOOKUP(EVID_HNOJENI!N463,HNOJIVA_ALL!$A$2:$Z$3303,20,FALSE)*K463*IF(L463="t",10,IF(L463="kg",0.01,IF(L463="q",1,IF(L463="l",0.01*VLOOKUP(EVID_HNOJENI!N463,HNOJIVA_ALL!$A$2:$AE$3303,31,FALSE),"CHYBA")))),2)</f>
        <v>#N/A</v>
      </c>
    </row>
    <row r="464" spans="1:21" x14ac:dyDescent="0.2">
      <c r="A464" s="32"/>
      <c r="B464" s="45" t="e">
        <f>VLOOKUP($A464,EVID_OSEVU!$A$1:$M$4972,2,FALSE)</f>
        <v>#N/A</v>
      </c>
      <c r="C464" s="45" t="e">
        <f>VLOOKUP($A464,EVID_OSEVU!$A$1:$M$4972,3,FALSE)</f>
        <v>#N/A</v>
      </c>
      <c r="D464" s="45" t="e">
        <f>VLOOKUP($A464,EVID_OSEVU!$A$1:$M$4972,4,FALSE)</f>
        <v>#N/A</v>
      </c>
      <c r="E464" s="45" t="e">
        <f>VLOOKUP($A464,EVID_OSEVU!$A$1:$M$4972,7,FALSE)</f>
        <v>#N/A</v>
      </c>
      <c r="F464" s="45" t="e">
        <f>VLOOKUP($A464,EVID_OSEVU!$A$1:$M$4972,8,FALSE)</f>
        <v>#N/A</v>
      </c>
      <c r="G464" s="45" t="e">
        <f>VLOOKUP($A464,EVID_OSEVU!$A$1:$M$4972,11,FALSE)</f>
        <v>#N/A</v>
      </c>
      <c r="H464" s="35"/>
      <c r="I464" s="48"/>
      <c r="J464" s="33" t="e">
        <f>VLOOKUP($A464,EVID_OSEVU!$A$1:$M$4972,11,FALSE)</f>
        <v>#N/A</v>
      </c>
      <c r="K464" s="39"/>
      <c r="L464" s="49"/>
      <c r="M464" s="89" t="e">
        <f t="shared" si="7"/>
        <v>#N/A</v>
      </c>
      <c r="N464" s="50"/>
      <c r="O464" s="37" t="e">
        <f>VLOOKUP(EVID_HNOJENI!N464,HNOJIVA_ALL!$A$2:$Z$3303,4,FALSE)</f>
        <v>#N/A</v>
      </c>
      <c r="P464" s="51" t="e">
        <f>ROUND(VLOOKUP(EVID_HNOJENI!N464,HNOJIVA_ALL!$A$2:$Z$3303,14,FALSE)*K464*IF(L464="t",10,IF(L464="kg",0.01,IF(L464="q",1,IF(L464="l",0.01*VLOOKUP(EVID_HNOJENI!N464,HNOJIVA_ALL!$A$2:$AE$3303,31,FALSE),"CHYBA")))),2)</f>
        <v>#N/A</v>
      </c>
      <c r="Q464" s="51" t="e">
        <f>ROUND(VLOOKUP(EVID_HNOJENI!N464,HNOJIVA_ALL!$A$2:$Z$3303,15,FALSE)*K464*IF(L464="t",10,IF(L464="kg",0.01,IF(L464="q",1,IF(L464="l",0.01*VLOOKUP(EVID_HNOJENI!N464,HNOJIVA_ALL!$A$2:$AE$3303,31,FALSE),"CHYBA")))),2)</f>
        <v>#N/A</v>
      </c>
      <c r="R464" s="51" t="e">
        <f>ROUND(VLOOKUP(EVID_HNOJENI!N464,HNOJIVA_ALL!$A$2:$Z$3303,16,FALSE)*K464*IF(L464="t",10,IF(L464="kg",0.01,IF(L464="q",1,IF(L464="l",0.01*VLOOKUP(EVID_HNOJENI!N464,HNOJIVA_ALL!$A$2:$AE$3303,31,FALSE),"CHYBA")))),2)</f>
        <v>#N/A</v>
      </c>
      <c r="S464" s="51" t="e">
        <f>ROUND(VLOOKUP(EVID_HNOJENI!N464,HNOJIVA_ALL!$A$2:$Z$3303,18,FALSE)*K464*IF(L464="t",10,IF(L464="kg",0.01,IF(L464="q",1,IF(L464="l",0.01*VLOOKUP(EVID_HNOJENI!N464,HNOJIVA_ALL!$A$2:$AE$3303,31,FALSE),"CHYBA")))),2)</f>
        <v>#N/A</v>
      </c>
      <c r="T464" s="51" t="e">
        <f>ROUND(VLOOKUP(EVID_HNOJENI!N464,HNOJIVA_ALL!$A$2:$Z$3303,17,FALSE)*K464*IF(L464="t",10,IF(L464="kg",0.01,IF(L464="q",1,IF(L464="l",0.01*VLOOKUP(EVID_HNOJENI!N464,HNOJIVA_ALL!$A$2:$AE$3303,31,FALSE),"CHYBA")))),2)</f>
        <v>#N/A</v>
      </c>
      <c r="U464" s="51" t="e">
        <f>ROUND(VLOOKUP(EVID_HNOJENI!N464,HNOJIVA_ALL!$A$2:$Z$3303,20,FALSE)*K464*IF(L464="t",10,IF(L464="kg",0.01,IF(L464="q",1,IF(L464="l",0.01*VLOOKUP(EVID_HNOJENI!N464,HNOJIVA_ALL!$A$2:$AE$3303,31,FALSE),"CHYBA")))),2)</f>
        <v>#N/A</v>
      </c>
    </row>
    <row r="465" spans="1:21" x14ac:dyDescent="0.2">
      <c r="A465" s="32"/>
      <c r="B465" s="45" t="e">
        <f>VLOOKUP($A465,EVID_OSEVU!$A$1:$M$4972,2,FALSE)</f>
        <v>#N/A</v>
      </c>
      <c r="C465" s="45" t="e">
        <f>VLOOKUP($A465,EVID_OSEVU!$A$1:$M$4972,3,FALSE)</f>
        <v>#N/A</v>
      </c>
      <c r="D465" s="45" t="e">
        <f>VLOOKUP($A465,EVID_OSEVU!$A$1:$M$4972,4,FALSE)</f>
        <v>#N/A</v>
      </c>
      <c r="E465" s="45" t="e">
        <f>VLOOKUP($A465,EVID_OSEVU!$A$1:$M$4972,7,FALSE)</f>
        <v>#N/A</v>
      </c>
      <c r="F465" s="45" t="e">
        <f>VLOOKUP($A465,EVID_OSEVU!$A$1:$M$4972,8,FALSE)</f>
        <v>#N/A</v>
      </c>
      <c r="G465" s="45" t="e">
        <f>VLOOKUP($A465,EVID_OSEVU!$A$1:$M$4972,11,FALSE)</f>
        <v>#N/A</v>
      </c>
      <c r="H465" s="35"/>
      <c r="I465" s="48"/>
      <c r="J465" s="33" t="e">
        <f>VLOOKUP($A465,EVID_OSEVU!$A$1:$M$4972,11,FALSE)</f>
        <v>#N/A</v>
      </c>
      <c r="K465" s="39"/>
      <c r="L465" s="49"/>
      <c r="M465" s="89" t="e">
        <f t="shared" si="7"/>
        <v>#N/A</v>
      </c>
      <c r="N465" s="50"/>
      <c r="O465" s="37" t="e">
        <f>VLOOKUP(EVID_HNOJENI!N465,HNOJIVA_ALL!$A$2:$Z$3303,4,FALSE)</f>
        <v>#N/A</v>
      </c>
      <c r="P465" s="51" t="e">
        <f>ROUND(VLOOKUP(EVID_HNOJENI!N465,HNOJIVA_ALL!$A$2:$Z$3303,14,FALSE)*K465*IF(L465="t",10,IF(L465="kg",0.01,IF(L465="q",1,IF(L465="l",0.01*VLOOKUP(EVID_HNOJENI!N465,HNOJIVA_ALL!$A$2:$AE$3303,31,FALSE),"CHYBA")))),2)</f>
        <v>#N/A</v>
      </c>
      <c r="Q465" s="51" t="e">
        <f>ROUND(VLOOKUP(EVID_HNOJENI!N465,HNOJIVA_ALL!$A$2:$Z$3303,15,FALSE)*K465*IF(L465="t",10,IF(L465="kg",0.01,IF(L465="q",1,IF(L465="l",0.01*VLOOKUP(EVID_HNOJENI!N465,HNOJIVA_ALL!$A$2:$AE$3303,31,FALSE),"CHYBA")))),2)</f>
        <v>#N/A</v>
      </c>
      <c r="R465" s="51" t="e">
        <f>ROUND(VLOOKUP(EVID_HNOJENI!N465,HNOJIVA_ALL!$A$2:$Z$3303,16,FALSE)*K465*IF(L465="t",10,IF(L465="kg",0.01,IF(L465="q",1,IF(L465="l",0.01*VLOOKUP(EVID_HNOJENI!N465,HNOJIVA_ALL!$A$2:$AE$3303,31,FALSE),"CHYBA")))),2)</f>
        <v>#N/A</v>
      </c>
      <c r="S465" s="51" t="e">
        <f>ROUND(VLOOKUP(EVID_HNOJENI!N465,HNOJIVA_ALL!$A$2:$Z$3303,18,FALSE)*K465*IF(L465="t",10,IF(L465="kg",0.01,IF(L465="q",1,IF(L465="l",0.01*VLOOKUP(EVID_HNOJENI!N465,HNOJIVA_ALL!$A$2:$AE$3303,31,FALSE),"CHYBA")))),2)</f>
        <v>#N/A</v>
      </c>
      <c r="T465" s="51" t="e">
        <f>ROUND(VLOOKUP(EVID_HNOJENI!N465,HNOJIVA_ALL!$A$2:$Z$3303,17,FALSE)*K465*IF(L465="t",10,IF(L465="kg",0.01,IF(L465="q",1,IF(L465="l",0.01*VLOOKUP(EVID_HNOJENI!N465,HNOJIVA_ALL!$A$2:$AE$3303,31,FALSE),"CHYBA")))),2)</f>
        <v>#N/A</v>
      </c>
      <c r="U465" s="51" t="e">
        <f>ROUND(VLOOKUP(EVID_HNOJENI!N465,HNOJIVA_ALL!$A$2:$Z$3303,20,FALSE)*K465*IF(L465="t",10,IF(L465="kg",0.01,IF(L465="q",1,IF(L465="l",0.01*VLOOKUP(EVID_HNOJENI!N465,HNOJIVA_ALL!$A$2:$AE$3303,31,FALSE),"CHYBA")))),2)</f>
        <v>#N/A</v>
      </c>
    </row>
    <row r="466" spans="1:21" x14ac:dyDescent="0.2">
      <c r="A466" s="32"/>
      <c r="B466" s="45" t="e">
        <f>VLOOKUP($A466,EVID_OSEVU!$A$1:$M$4972,2,FALSE)</f>
        <v>#N/A</v>
      </c>
      <c r="C466" s="45" t="e">
        <f>VLOOKUP($A466,EVID_OSEVU!$A$1:$M$4972,3,FALSE)</f>
        <v>#N/A</v>
      </c>
      <c r="D466" s="45" t="e">
        <f>VLOOKUP($A466,EVID_OSEVU!$A$1:$M$4972,4,FALSE)</f>
        <v>#N/A</v>
      </c>
      <c r="E466" s="45" t="e">
        <f>VLOOKUP($A466,EVID_OSEVU!$A$1:$M$4972,7,FALSE)</f>
        <v>#N/A</v>
      </c>
      <c r="F466" s="45" t="e">
        <f>VLOOKUP($A466,EVID_OSEVU!$A$1:$M$4972,8,FALSE)</f>
        <v>#N/A</v>
      </c>
      <c r="G466" s="45" t="e">
        <f>VLOOKUP($A466,EVID_OSEVU!$A$1:$M$4972,11,FALSE)</f>
        <v>#N/A</v>
      </c>
      <c r="H466" s="35"/>
      <c r="I466" s="48"/>
      <c r="J466" s="33" t="e">
        <f>VLOOKUP($A466,EVID_OSEVU!$A$1:$M$4972,11,FALSE)</f>
        <v>#N/A</v>
      </c>
      <c r="K466" s="39"/>
      <c r="L466" s="49"/>
      <c r="M466" s="89" t="e">
        <f t="shared" si="7"/>
        <v>#N/A</v>
      </c>
      <c r="N466" s="50"/>
      <c r="O466" s="37" t="e">
        <f>VLOOKUP(EVID_HNOJENI!N466,HNOJIVA_ALL!$A$2:$Z$3303,4,FALSE)</f>
        <v>#N/A</v>
      </c>
      <c r="P466" s="51" t="e">
        <f>ROUND(VLOOKUP(EVID_HNOJENI!N466,HNOJIVA_ALL!$A$2:$Z$3303,14,FALSE)*K466*IF(L466="t",10,IF(L466="kg",0.01,IF(L466="q",1,IF(L466="l",0.01*VLOOKUP(EVID_HNOJENI!N466,HNOJIVA_ALL!$A$2:$AE$3303,31,FALSE),"CHYBA")))),2)</f>
        <v>#N/A</v>
      </c>
      <c r="Q466" s="51" t="e">
        <f>ROUND(VLOOKUP(EVID_HNOJENI!N466,HNOJIVA_ALL!$A$2:$Z$3303,15,FALSE)*K466*IF(L466="t",10,IF(L466="kg",0.01,IF(L466="q",1,IF(L466="l",0.01*VLOOKUP(EVID_HNOJENI!N466,HNOJIVA_ALL!$A$2:$AE$3303,31,FALSE),"CHYBA")))),2)</f>
        <v>#N/A</v>
      </c>
      <c r="R466" s="51" t="e">
        <f>ROUND(VLOOKUP(EVID_HNOJENI!N466,HNOJIVA_ALL!$A$2:$Z$3303,16,FALSE)*K466*IF(L466="t",10,IF(L466="kg",0.01,IF(L466="q",1,IF(L466="l",0.01*VLOOKUP(EVID_HNOJENI!N466,HNOJIVA_ALL!$A$2:$AE$3303,31,FALSE),"CHYBA")))),2)</f>
        <v>#N/A</v>
      </c>
      <c r="S466" s="51" t="e">
        <f>ROUND(VLOOKUP(EVID_HNOJENI!N466,HNOJIVA_ALL!$A$2:$Z$3303,18,FALSE)*K466*IF(L466="t",10,IF(L466="kg",0.01,IF(L466="q",1,IF(L466="l",0.01*VLOOKUP(EVID_HNOJENI!N466,HNOJIVA_ALL!$A$2:$AE$3303,31,FALSE),"CHYBA")))),2)</f>
        <v>#N/A</v>
      </c>
      <c r="T466" s="51" t="e">
        <f>ROUND(VLOOKUP(EVID_HNOJENI!N466,HNOJIVA_ALL!$A$2:$Z$3303,17,FALSE)*K466*IF(L466="t",10,IF(L466="kg",0.01,IF(L466="q",1,IF(L466="l",0.01*VLOOKUP(EVID_HNOJENI!N466,HNOJIVA_ALL!$A$2:$AE$3303,31,FALSE),"CHYBA")))),2)</f>
        <v>#N/A</v>
      </c>
      <c r="U466" s="51" t="e">
        <f>ROUND(VLOOKUP(EVID_HNOJENI!N466,HNOJIVA_ALL!$A$2:$Z$3303,20,FALSE)*K466*IF(L466="t",10,IF(L466="kg",0.01,IF(L466="q",1,IF(L466="l",0.01*VLOOKUP(EVID_HNOJENI!N466,HNOJIVA_ALL!$A$2:$AE$3303,31,FALSE),"CHYBA")))),2)</f>
        <v>#N/A</v>
      </c>
    </row>
    <row r="467" spans="1:21" x14ac:dyDescent="0.2">
      <c r="A467" s="32"/>
      <c r="B467" s="45" t="e">
        <f>VLOOKUP($A467,EVID_OSEVU!$A$1:$M$4972,2,FALSE)</f>
        <v>#N/A</v>
      </c>
      <c r="C467" s="45" t="e">
        <f>VLOOKUP($A467,EVID_OSEVU!$A$1:$M$4972,3,FALSE)</f>
        <v>#N/A</v>
      </c>
      <c r="D467" s="45" t="e">
        <f>VLOOKUP($A467,EVID_OSEVU!$A$1:$M$4972,4,FALSE)</f>
        <v>#N/A</v>
      </c>
      <c r="E467" s="45" t="e">
        <f>VLOOKUP($A467,EVID_OSEVU!$A$1:$M$4972,7,FALSE)</f>
        <v>#N/A</v>
      </c>
      <c r="F467" s="45" t="e">
        <f>VLOOKUP($A467,EVID_OSEVU!$A$1:$M$4972,8,FALSE)</f>
        <v>#N/A</v>
      </c>
      <c r="G467" s="45" t="e">
        <f>VLOOKUP($A467,EVID_OSEVU!$A$1:$M$4972,11,FALSE)</f>
        <v>#N/A</v>
      </c>
      <c r="H467" s="35"/>
      <c r="I467" s="48"/>
      <c r="J467" s="33" t="e">
        <f>VLOOKUP($A467,EVID_OSEVU!$A$1:$M$4972,11,FALSE)</f>
        <v>#N/A</v>
      </c>
      <c r="K467" s="39"/>
      <c r="L467" s="49"/>
      <c r="M467" s="89" t="e">
        <f t="shared" si="7"/>
        <v>#N/A</v>
      </c>
      <c r="N467" s="50"/>
      <c r="O467" s="37" t="e">
        <f>VLOOKUP(EVID_HNOJENI!N467,HNOJIVA_ALL!$A$2:$Z$3303,4,FALSE)</f>
        <v>#N/A</v>
      </c>
      <c r="P467" s="51" t="e">
        <f>ROUND(VLOOKUP(EVID_HNOJENI!N467,HNOJIVA_ALL!$A$2:$Z$3303,14,FALSE)*K467*IF(L467="t",10,IF(L467="kg",0.01,IF(L467="q",1,IF(L467="l",0.01*VLOOKUP(EVID_HNOJENI!N467,HNOJIVA_ALL!$A$2:$AE$3303,31,FALSE),"CHYBA")))),2)</f>
        <v>#N/A</v>
      </c>
      <c r="Q467" s="51" t="e">
        <f>ROUND(VLOOKUP(EVID_HNOJENI!N467,HNOJIVA_ALL!$A$2:$Z$3303,15,FALSE)*K467*IF(L467="t",10,IF(L467="kg",0.01,IF(L467="q",1,IF(L467="l",0.01*VLOOKUP(EVID_HNOJENI!N467,HNOJIVA_ALL!$A$2:$AE$3303,31,FALSE),"CHYBA")))),2)</f>
        <v>#N/A</v>
      </c>
      <c r="R467" s="51" t="e">
        <f>ROUND(VLOOKUP(EVID_HNOJENI!N467,HNOJIVA_ALL!$A$2:$Z$3303,16,FALSE)*K467*IF(L467="t",10,IF(L467="kg",0.01,IF(L467="q",1,IF(L467="l",0.01*VLOOKUP(EVID_HNOJENI!N467,HNOJIVA_ALL!$A$2:$AE$3303,31,FALSE),"CHYBA")))),2)</f>
        <v>#N/A</v>
      </c>
      <c r="S467" s="51" t="e">
        <f>ROUND(VLOOKUP(EVID_HNOJENI!N467,HNOJIVA_ALL!$A$2:$Z$3303,18,FALSE)*K467*IF(L467="t",10,IF(L467="kg",0.01,IF(L467="q",1,IF(L467="l",0.01*VLOOKUP(EVID_HNOJENI!N467,HNOJIVA_ALL!$A$2:$AE$3303,31,FALSE),"CHYBA")))),2)</f>
        <v>#N/A</v>
      </c>
      <c r="T467" s="51" t="e">
        <f>ROUND(VLOOKUP(EVID_HNOJENI!N467,HNOJIVA_ALL!$A$2:$Z$3303,17,FALSE)*K467*IF(L467="t",10,IF(L467="kg",0.01,IF(L467="q",1,IF(L467="l",0.01*VLOOKUP(EVID_HNOJENI!N467,HNOJIVA_ALL!$A$2:$AE$3303,31,FALSE),"CHYBA")))),2)</f>
        <v>#N/A</v>
      </c>
      <c r="U467" s="51" t="e">
        <f>ROUND(VLOOKUP(EVID_HNOJENI!N467,HNOJIVA_ALL!$A$2:$Z$3303,20,FALSE)*K467*IF(L467="t",10,IF(L467="kg",0.01,IF(L467="q",1,IF(L467="l",0.01*VLOOKUP(EVID_HNOJENI!N467,HNOJIVA_ALL!$A$2:$AE$3303,31,FALSE),"CHYBA")))),2)</f>
        <v>#N/A</v>
      </c>
    </row>
    <row r="468" spans="1:21" x14ac:dyDescent="0.2">
      <c r="A468" s="32"/>
      <c r="B468" s="45" t="e">
        <f>VLOOKUP($A468,EVID_OSEVU!$A$1:$M$4972,2,FALSE)</f>
        <v>#N/A</v>
      </c>
      <c r="C468" s="45" t="e">
        <f>VLOOKUP($A468,EVID_OSEVU!$A$1:$M$4972,3,FALSE)</f>
        <v>#N/A</v>
      </c>
      <c r="D468" s="45" t="e">
        <f>VLOOKUP($A468,EVID_OSEVU!$A$1:$M$4972,4,FALSE)</f>
        <v>#N/A</v>
      </c>
      <c r="E468" s="45" t="e">
        <f>VLOOKUP($A468,EVID_OSEVU!$A$1:$M$4972,7,FALSE)</f>
        <v>#N/A</v>
      </c>
      <c r="F468" s="45" t="e">
        <f>VLOOKUP($A468,EVID_OSEVU!$A$1:$M$4972,8,FALSE)</f>
        <v>#N/A</v>
      </c>
      <c r="G468" s="45" t="e">
        <f>VLOOKUP($A468,EVID_OSEVU!$A$1:$M$4972,11,FALSE)</f>
        <v>#N/A</v>
      </c>
      <c r="H468" s="35"/>
      <c r="I468" s="48"/>
      <c r="J468" s="33" t="e">
        <f>VLOOKUP($A468,EVID_OSEVU!$A$1:$M$4972,11,FALSE)</f>
        <v>#N/A</v>
      </c>
      <c r="K468" s="39"/>
      <c r="L468" s="49"/>
      <c r="M468" s="89" t="e">
        <f t="shared" si="7"/>
        <v>#N/A</v>
      </c>
      <c r="N468" s="50"/>
      <c r="O468" s="37" t="e">
        <f>VLOOKUP(EVID_HNOJENI!N468,HNOJIVA_ALL!$A$2:$Z$3303,4,FALSE)</f>
        <v>#N/A</v>
      </c>
      <c r="P468" s="51" t="e">
        <f>ROUND(VLOOKUP(EVID_HNOJENI!N468,HNOJIVA_ALL!$A$2:$Z$3303,14,FALSE)*K468*IF(L468="t",10,IF(L468="kg",0.01,IF(L468="q",1,IF(L468="l",0.01*VLOOKUP(EVID_HNOJENI!N468,HNOJIVA_ALL!$A$2:$AE$3303,31,FALSE),"CHYBA")))),2)</f>
        <v>#N/A</v>
      </c>
      <c r="Q468" s="51" t="e">
        <f>ROUND(VLOOKUP(EVID_HNOJENI!N468,HNOJIVA_ALL!$A$2:$Z$3303,15,FALSE)*K468*IF(L468="t",10,IF(L468="kg",0.01,IF(L468="q",1,IF(L468="l",0.01*VLOOKUP(EVID_HNOJENI!N468,HNOJIVA_ALL!$A$2:$AE$3303,31,FALSE),"CHYBA")))),2)</f>
        <v>#N/A</v>
      </c>
      <c r="R468" s="51" t="e">
        <f>ROUND(VLOOKUP(EVID_HNOJENI!N468,HNOJIVA_ALL!$A$2:$Z$3303,16,FALSE)*K468*IF(L468="t",10,IF(L468="kg",0.01,IF(L468="q",1,IF(L468="l",0.01*VLOOKUP(EVID_HNOJENI!N468,HNOJIVA_ALL!$A$2:$AE$3303,31,FALSE),"CHYBA")))),2)</f>
        <v>#N/A</v>
      </c>
      <c r="S468" s="51" t="e">
        <f>ROUND(VLOOKUP(EVID_HNOJENI!N468,HNOJIVA_ALL!$A$2:$Z$3303,18,FALSE)*K468*IF(L468="t",10,IF(L468="kg",0.01,IF(L468="q",1,IF(L468="l",0.01*VLOOKUP(EVID_HNOJENI!N468,HNOJIVA_ALL!$A$2:$AE$3303,31,FALSE),"CHYBA")))),2)</f>
        <v>#N/A</v>
      </c>
      <c r="T468" s="51" t="e">
        <f>ROUND(VLOOKUP(EVID_HNOJENI!N468,HNOJIVA_ALL!$A$2:$Z$3303,17,FALSE)*K468*IF(L468="t",10,IF(L468="kg",0.01,IF(L468="q",1,IF(L468="l",0.01*VLOOKUP(EVID_HNOJENI!N468,HNOJIVA_ALL!$A$2:$AE$3303,31,FALSE),"CHYBA")))),2)</f>
        <v>#N/A</v>
      </c>
      <c r="U468" s="51" t="e">
        <f>ROUND(VLOOKUP(EVID_HNOJENI!N468,HNOJIVA_ALL!$A$2:$Z$3303,20,FALSE)*K468*IF(L468="t",10,IF(L468="kg",0.01,IF(L468="q",1,IF(L468="l",0.01*VLOOKUP(EVID_HNOJENI!N468,HNOJIVA_ALL!$A$2:$AE$3303,31,FALSE),"CHYBA")))),2)</f>
        <v>#N/A</v>
      </c>
    </row>
    <row r="469" spans="1:21" x14ac:dyDescent="0.2">
      <c r="A469" s="32"/>
      <c r="B469" s="45" t="e">
        <f>VLOOKUP($A469,EVID_OSEVU!$A$1:$M$4972,2,FALSE)</f>
        <v>#N/A</v>
      </c>
      <c r="C469" s="45" t="e">
        <f>VLOOKUP($A469,EVID_OSEVU!$A$1:$M$4972,3,FALSE)</f>
        <v>#N/A</v>
      </c>
      <c r="D469" s="45" t="e">
        <f>VLOOKUP($A469,EVID_OSEVU!$A$1:$M$4972,4,FALSE)</f>
        <v>#N/A</v>
      </c>
      <c r="E469" s="45" t="e">
        <f>VLOOKUP($A469,EVID_OSEVU!$A$1:$M$4972,7,FALSE)</f>
        <v>#N/A</v>
      </c>
      <c r="F469" s="45" t="e">
        <f>VLOOKUP($A469,EVID_OSEVU!$A$1:$M$4972,8,FALSE)</f>
        <v>#N/A</v>
      </c>
      <c r="G469" s="45" t="e">
        <f>VLOOKUP($A469,EVID_OSEVU!$A$1:$M$4972,11,FALSE)</f>
        <v>#N/A</v>
      </c>
      <c r="H469" s="35"/>
      <c r="I469" s="48"/>
      <c r="J469" s="33" t="e">
        <f>VLOOKUP($A469,EVID_OSEVU!$A$1:$M$4972,11,FALSE)</f>
        <v>#N/A</v>
      </c>
      <c r="K469" s="39"/>
      <c r="L469" s="49"/>
      <c r="M469" s="89" t="e">
        <f t="shared" si="7"/>
        <v>#N/A</v>
      </c>
      <c r="N469" s="50"/>
      <c r="O469" s="37" t="e">
        <f>VLOOKUP(EVID_HNOJENI!N469,HNOJIVA_ALL!$A$2:$Z$3303,4,FALSE)</f>
        <v>#N/A</v>
      </c>
      <c r="P469" s="51" t="e">
        <f>ROUND(VLOOKUP(EVID_HNOJENI!N469,HNOJIVA_ALL!$A$2:$Z$3303,14,FALSE)*K469*IF(L469="t",10,IF(L469="kg",0.01,IF(L469="q",1,IF(L469="l",0.01*VLOOKUP(EVID_HNOJENI!N469,HNOJIVA_ALL!$A$2:$AE$3303,31,FALSE),"CHYBA")))),2)</f>
        <v>#N/A</v>
      </c>
      <c r="Q469" s="51" t="e">
        <f>ROUND(VLOOKUP(EVID_HNOJENI!N469,HNOJIVA_ALL!$A$2:$Z$3303,15,FALSE)*K469*IF(L469="t",10,IF(L469="kg",0.01,IF(L469="q",1,IF(L469="l",0.01*VLOOKUP(EVID_HNOJENI!N469,HNOJIVA_ALL!$A$2:$AE$3303,31,FALSE),"CHYBA")))),2)</f>
        <v>#N/A</v>
      </c>
      <c r="R469" s="51" t="e">
        <f>ROUND(VLOOKUP(EVID_HNOJENI!N469,HNOJIVA_ALL!$A$2:$Z$3303,16,FALSE)*K469*IF(L469="t",10,IF(L469="kg",0.01,IF(L469="q",1,IF(L469="l",0.01*VLOOKUP(EVID_HNOJENI!N469,HNOJIVA_ALL!$A$2:$AE$3303,31,FALSE),"CHYBA")))),2)</f>
        <v>#N/A</v>
      </c>
      <c r="S469" s="51" t="e">
        <f>ROUND(VLOOKUP(EVID_HNOJENI!N469,HNOJIVA_ALL!$A$2:$Z$3303,18,FALSE)*K469*IF(L469="t",10,IF(L469="kg",0.01,IF(L469="q",1,IF(L469="l",0.01*VLOOKUP(EVID_HNOJENI!N469,HNOJIVA_ALL!$A$2:$AE$3303,31,FALSE),"CHYBA")))),2)</f>
        <v>#N/A</v>
      </c>
      <c r="T469" s="51" t="e">
        <f>ROUND(VLOOKUP(EVID_HNOJENI!N469,HNOJIVA_ALL!$A$2:$Z$3303,17,FALSE)*K469*IF(L469="t",10,IF(L469="kg",0.01,IF(L469="q",1,IF(L469="l",0.01*VLOOKUP(EVID_HNOJENI!N469,HNOJIVA_ALL!$A$2:$AE$3303,31,FALSE),"CHYBA")))),2)</f>
        <v>#N/A</v>
      </c>
      <c r="U469" s="51" t="e">
        <f>ROUND(VLOOKUP(EVID_HNOJENI!N469,HNOJIVA_ALL!$A$2:$Z$3303,20,FALSE)*K469*IF(L469="t",10,IF(L469="kg",0.01,IF(L469="q",1,IF(L469="l",0.01*VLOOKUP(EVID_HNOJENI!N469,HNOJIVA_ALL!$A$2:$AE$3303,31,FALSE),"CHYBA")))),2)</f>
        <v>#N/A</v>
      </c>
    </row>
    <row r="470" spans="1:21" x14ac:dyDescent="0.2">
      <c r="A470" s="32"/>
      <c r="B470" s="45" t="e">
        <f>VLOOKUP($A470,EVID_OSEVU!$A$1:$M$4972,2,FALSE)</f>
        <v>#N/A</v>
      </c>
      <c r="C470" s="45" t="e">
        <f>VLOOKUP($A470,EVID_OSEVU!$A$1:$M$4972,3,FALSE)</f>
        <v>#N/A</v>
      </c>
      <c r="D470" s="45" t="e">
        <f>VLOOKUP($A470,EVID_OSEVU!$A$1:$M$4972,4,FALSE)</f>
        <v>#N/A</v>
      </c>
      <c r="E470" s="45" t="e">
        <f>VLOOKUP($A470,EVID_OSEVU!$A$1:$M$4972,7,FALSE)</f>
        <v>#N/A</v>
      </c>
      <c r="F470" s="45" t="e">
        <f>VLOOKUP($A470,EVID_OSEVU!$A$1:$M$4972,8,FALSE)</f>
        <v>#N/A</v>
      </c>
      <c r="G470" s="45" t="e">
        <f>VLOOKUP($A470,EVID_OSEVU!$A$1:$M$4972,11,FALSE)</f>
        <v>#N/A</v>
      </c>
      <c r="H470" s="35"/>
      <c r="I470" s="48"/>
      <c r="J470" s="33" t="e">
        <f>VLOOKUP($A470,EVID_OSEVU!$A$1:$M$4972,11,FALSE)</f>
        <v>#N/A</v>
      </c>
      <c r="K470" s="39"/>
      <c r="L470" s="49"/>
      <c r="M470" s="89" t="e">
        <f t="shared" si="7"/>
        <v>#N/A</v>
      </c>
      <c r="N470" s="50"/>
      <c r="O470" s="37" t="e">
        <f>VLOOKUP(EVID_HNOJENI!N470,HNOJIVA_ALL!$A$2:$Z$3303,4,FALSE)</f>
        <v>#N/A</v>
      </c>
      <c r="P470" s="51" t="e">
        <f>ROUND(VLOOKUP(EVID_HNOJENI!N470,HNOJIVA_ALL!$A$2:$Z$3303,14,FALSE)*K470*IF(L470="t",10,IF(L470="kg",0.01,IF(L470="q",1,IF(L470="l",0.01*VLOOKUP(EVID_HNOJENI!N470,HNOJIVA_ALL!$A$2:$AE$3303,31,FALSE),"CHYBA")))),2)</f>
        <v>#N/A</v>
      </c>
      <c r="Q470" s="51" t="e">
        <f>ROUND(VLOOKUP(EVID_HNOJENI!N470,HNOJIVA_ALL!$A$2:$Z$3303,15,FALSE)*K470*IF(L470="t",10,IF(L470="kg",0.01,IF(L470="q",1,IF(L470="l",0.01*VLOOKUP(EVID_HNOJENI!N470,HNOJIVA_ALL!$A$2:$AE$3303,31,FALSE),"CHYBA")))),2)</f>
        <v>#N/A</v>
      </c>
      <c r="R470" s="51" t="e">
        <f>ROUND(VLOOKUP(EVID_HNOJENI!N470,HNOJIVA_ALL!$A$2:$Z$3303,16,FALSE)*K470*IF(L470="t",10,IF(L470="kg",0.01,IF(L470="q",1,IF(L470="l",0.01*VLOOKUP(EVID_HNOJENI!N470,HNOJIVA_ALL!$A$2:$AE$3303,31,FALSE),"CHYBA")))),2)</f>
        <v>#N/A</v>
      </c>
      <c r="S470" s="51" t="e">
        <f>ROUND(VLOOKUP(EVID_HNOJENI!N470,HNOJIVA_ALL!$A$2:$Z$3303,18,FALSE)*K470*IF(L470="t",10,IF(L470="kg",0.01,IF(L470="q",1,IF(L470="l",0.01*VLOOKUP(EVID_HNOJENI!N470,HNOJIVA_ALL!$A$2:$AE$3303,31,FALSE),"CHYBA")))),2)</f>
        <v>#N/A</v>
      </c>
      <c r="T470" s="51" t="e">
        <f>ROUND(VLOOKUP(EVID_HNOJENI!N470,HNOJIVA_ALL!$A$2:$Z$3303,17,FALSE)*K470*IF(L470="t",10,IF(L470="kg",0.01,IF(L470="q",1,IF(L470="l",0.01*VLOOKUP(EVID_HNOJENI!N470,HNOJIVA_ALL!$A$2:$AE$3303,31,FALSE),"CHYBA")))),2)</f>
        <v>#N/A</v>
      </c>
      <c r="U470" s="51" t="e">
        <f>ROUND(VLOOKUP(EVID_HNOJENI!N470,HNOJIVA_ALL!$A$2:$Z$3303,20,FALSE)*K470*IF(L470="t",10,IF(L470="kg",0.01,IF(L470="q",1,IF(L470="l",0.01*VLOOKUP(EVID_HNOJENI!N470,HNOJIVA_ALL!$A$2:$AE$3303,31,FALSE),"CHYBA")))),2)</f>
        <v>#N/A</v>
      </c>
    </row>
    <row r="471" spans="1:21" x14ac:dyDescent="0.2">
      <c r="A471" s="32"/>
      <c r="B471" s="45" t="e">
        <f>VLOOKUP($A471,EVID_OSEVU!$A$1:$M$4972,2,FALSE)</f>
        <v>#N/A</v>
      </c>
      <c r="C471" s="45" t="e">
        <f>VLOOKUP($A471,EVID_OSEVU!$A$1:$M$4972,3,FALSE)</f>
        <v>#N/A</v>
      </c>
      <c r="D471" s="45" t="e">
        <f>VLOOKUP($A471,EVID_OSEVU!$A$1:$M$4972,4,FALSE)</f>
        <v>#N/A</v>
      </c>
      <c r="E471" s="45" t="e">
        <f>VLOOKUP($A471,EVID_OSEVU!$A$1:$M$4972,7,FALSE)</f>
        <v>#N/A</v>
      </c>
      <c r="F471" s="45" t="e">
        <f>VLOOKUP($A471,EVID_OSEVU!$A$1:$M$4972,8,FALSE)</f>
        <v>#N/A</v>
      </c>
      <c r="G471" s="45" t="e">
        <f>VLOOKUP($A471,EVID_OSEVU!$A$1:$M$4972,11,FALSE)</f>
        <v>#N/A</v>
      </c>
      <c r="H471" s="35"/>
      <c r="I471" s="48"/>
      <c r="J471" s="33" t="e">
        <f>VLOOKUP($A471,EVID_OSEVU!$A$1:$M$4972,11,FALSE)</f>
        <v>#N/A</v>
      </c>
      <c r="K471" s="39"/>
      <c r="L471" s="49"/>
      <c r="M471" s="89" t="e">
        <f t="shared" si="7"/>
        <v>#N/A</v>
      </c>
      <c r="N471" s="50"/>
      <c r="O471" s="37" t="e">
        <f>VLOOKUP(EVID_HNOJENI!N471,HNOJIVA_ALL!$A$2:$Z$3303,4,FALSE)</f>
        <v>#N/A</v>
      </c>
      <c r="P471" s="51" t="e">
        <f>ROUND(VLOOKUP(EVID_HNOJENI!N471,HNOJIVA_ALL!$A$2:$Z$3303,14,FALSE)*K471*IF(L471="t",10,IF(L471="kg",0.01,IF(L471="q",1,IF(L471="l",0.01*VLOOKUP(EVID_HNOJENI!N471,HNOJIVA_ALL!$A$2:$AE$3303,31,FALSE),"CHYBA")))),2)</f>
        <v>#N/A</v>
      </c>
      <c r="Q471" s="51" t="e">
        <f>ROUND(VLOOKUP(EVID_HNOJENI!N471,HNOJIVA_ALL!$A$2:$Z$3303,15,FALSE)*K471*IF(L471="t",10,IF(L471="kg",0.01,IF(L471="q",1,IF(L471="l",0.01*VLOOKUP(EVID_HNOJENI!N471,HNOJIVA_ALL!$A$2:$AE$3303,31,FALSE),"CHYBA")))),2)</f>
        <v>#N/A</v>
      </c>
      <c r="R471" s="51" t="e">
        <f>ROUND(VLOOKUP(EVID_HNOJENI!N471,HNOJIVA_ALL!$A$2:$Z$3303,16,FALSE)*K471*IF(L471="t",10,IF(L471="kg",0.01,IF(L471="q",1,IF(L471="l",0.01*VLOOKUP(EVID_HNOJENI!N471,HNOJIVA_ALL!$A$2:$AE$3303,31,FALSE),"CHYBA")))),2)</f>
        <v>#N/A</v>
      </c>
      <c r="S471" s="51" t="e">
        <f>ROUND(VLOOKUP(EVID_HNOJENI!N471,HNOJIVA_ALL!$A$2:$Z$3303,18,FALSE)*K471*IF(L471="t",10,IF(L471="kg",0.01,IF(L471="q",1,IF(L471="l",0.01*VLOOKUP(EVID_HNOJENI!N471,HNOJIVA_ALL!$A$2:$AE$3303,31,FALSE),"CHYBA")))),2)</f>
        <v>#N/A</v>
      </c>
      <c r="T471" s="51" t="e">
        <f>ROUND(VLOOKUP(EVID_HNOJENI!N471,HNOJIVA_ALL!$A$2:$Z$3303,17,FALSE)*K471*IF(L471="t",10,IF(L471="kg",0.01,IF(L471="q",1,IF(L471="l",0.01*VLOOKUP(EVID_HNOJENI!N471,HNOJIVA_ALL!$A$2:$AE$3303,31,FALSE),"CHYBA")))),2)</f>
        <v>#N/A</v>
      </c>
      <c r="U471" s="51" t="e">
        <f>ROUND(VLOOKUP(EVID_HNOJENI!N471,HNOJIVA_ALL!$A$2:$Z$3303,20,FALSE)*K471*IF(L471="t",10,IF(L471="kg",0.01,IF(L471="q",1,IF(L471="l",0.01*VLOOKUP(EVID_HNOJENI!N471,HNOJIVA_ALL!$A$2:$AE$3303,31,FALSE),"CHYBA")))),2)</f>
        <v>#N/A</v>
      </c>
    </row>
    <row r="472" spans="1:21" x14ac:dyDescent="0.2">
      <c r="A472" s="32"/>
      <c r="B472" s="45" t="e">
        <f>VLOOKUP($A472,EVID_OSEVU!$A$1:$M$4972,2,FALSE)</f>
        <v>#N/A</v>
      </c>
      <c r="C472" s="45" t="e">
        <f>VLOOKUP($A472,EVID_OSEVU!$A$1:$M$4972,3,FALSE)</f>
        <v>#N/A</v>
      </c>
      <c r="D472" s="45" t="e">
        <f>VLOOKUP($A472,EVID_OSEVU!$A$1:$M$4972,4,FALSE)</f>
        <v>#N/A</v>
      </c>
      <c r="E472" s="45" t="e">
        <f>VLOOKUP($A472,EVID_OSEVU!$A$1:$M$4972,7,FALSE)</f>
        <v>#N/A</v>
      </c>
      <c r="F472" s="45" t="e">
        <f>VLOOKUP($A472,EVID_OSEVU!$A$1:$M$4972,8,FALSE)</f>
        <v>#N/A</v>
      </c>
      <c r="G472" s="45" t="e">
        <f>VLOOKUP($A472,EVID_OSEVU!$A$1:$M$4972,11,FALSE)</f>
        <v>#N/A</v>
      </c>
      <c r="H472" s="35"/>
      <c r="I472" s="48"/>
      <c r="J472" s="33" t="e">
        <f>VLOOKUP($A472,EVID_OSEVU!$A$1:$M$4972,11,FALSE)</f>
        <v>#N/A</v>
      </c>
      <c r="K472" s="39"/>
      <c r="L472" s="49"/>
      <c r="M472" s="89" t="e">
        <f t="shared" si="7"/>
        <v>#N/A</v>
      </c>
      <c r="N472" s="50"/>
      <c r="O472" s="37" t="e">
        <f>VLOOKUP(EVID_HNOJENI!N472,HNOJIVA_ALL!$A$2:$Z$3303,4,FALSE)</f>
        <v>#N/A</v>
      </c>
      <c r="P472" s="51" t="e">
        <f>ROUND(VLOOKUP(EVID_HNOJENI!N472,HNOJIVA_ALL!$A$2:$Z$3303,14,FALSE)*K472*IF(L472="t",10,IF(L472="kg",0.01,IF(L472="q",1,IF(L472="l",0.01*VLOOKUP(EVID_HNOJENI!N472,HNOJIVA_ALL!$A$2:$AE$3303,31,FALSE),"CHYBA")))),2)</f>
        <v>#N/A</v>
      </c>
      <c r="Q472" s="51" t="e">
        <f>ROUND(VLOOKUP(EVID_HNOJENI!N472,HNOJIVA_ALL!$A$2:$Z$3303,15,FALSE)*K472*IF(L472="t",10,IF(L472="kg",0.01,IF(L472="q",1,IF(L472="l",0.01*VLOOKUP(EVID_HNOJENI!N472,HNOJIVA_ALL!$A$2:$AE$3303,31,FALSE),"CHYBA")))),2)</f>
        <v>#N/A</v>
      </c>
      <c r="R472" s="51" t="e">
        <f>ROUND(VLOOKUP(EVID_HNOJENI!N472,HNOJIVA_ALL!$A$2:$Z$3303,16,FALSE)*K472*IF(L472="t",10,IF(L472="kg",0.01,IF(L472="q",1,IF(L472="l",0.01*VLOOKUP(EVID_HNOJENI!N472,HNOJIVA_ALL!$A$2:$AE$3303,31,FALSE),"CHYBA")))),2)</f>
        <v>#N/A</v>
      </c>
      <c r="S472" s="51" t="e">
        <f>ROUND(VLOOKUP(EVID_HNOJENI!N472,HNOJIVA_ALL!$A$2:$Z$3303,18,FALSE)*K472*IF(L472="t",10,IF(L472="kg",0.01,IF(L472="q",1,IF(L472="l",0.01*VLOOKUP(EVID_HNOJENI!N472,HNOJIVA_ALL!$A$2:$AE$3303,31,FALSE),"CHYBA")))),2)</f>
        <v>#N/A</v>
      </c>
      <c r="T472" s="51" t="e">
        <f>ROUND(VLOOKUP(EVID_HNOJENI!N472,HNOJIVA_ALL!$A$2:$Z$3303,17,FALSE)*K472*IF(L472="t",10,IF(L472="kg",0.01,IF(L472="q",1,IF(L472="l",0.01*VLOOKUP(EVID_HNOJENI!N472,HNOJIVA_ALL!$A$2:$AE$3303,31,FALSE),"CHYBA")))),2)</f>
        <v>#N/A</v>
      </c>
      <c r="U472" s="51" t="e">
        <f>ROUND(VLOOKUP(EVID_HNOJENI!N472,HNOJIVA_ALL!$A$2:$Z$3303,20,FALSE)*K472*IF(L472="t",10,IF(L472="kg",0.01,IF(L472="q",1,IF(L472="l",0.01*VLOOKUP(EVID_HNOJENI!N472,HNOJIVA_ALL!$A$2:$AE$3303,31,FALSE),"CHYBA")))),2)</f>
        <v>#N/A</v>
      </c>
    </row>
    <row r="473" spans="1:21" x14ac:dyDescent="0.2">
      <c r="A473" s="32"/>
      <c r="B473" s="45" t="e">
        <f>VLOOKUP($A473,EVID_OSEVU!$A$1:$M$4972,2,FALSE)</f>
        <v>#N/A</v>
      </c>
      <c r="C473" s="45" t="e">
        <f>VLOOKUP($A473,EVID_OSEVU!$A$1:$M$4972,3,FALSE)</f>
        <v>#N/A</v>
      </c>
      <c r="D473" s="45" t="e">
        <f>VLOOKUP($A473,EVID_OSEVU!$A$1:$M$4972,4,FALSE)</f>
        <v>#N/A</v>
      </c>
      <c r="E473" s="45" t="e">
        <f>VLOOKUP($A473,EVID_OSEVU!$A$1:$M$4972,7,FALSE)</f>
        <v>#N/A</v>
      </c>
      <c r="F473" s="45" t="e">
        <f>VLOOKUP($A473,EVID_OSEVU!$A$1:$M$4972,8,FALSE)</f>
        <v>#N/A</v>
      </c>
      <c r="G473" s="45" t="e">
        <f>VLOOKUP($A473,EVID_OSEVU!$A$1:$M$4972,11,FALSE)</f>
        <v>#N/A</v>
      </c>
      <c r="H473" s="35"/>
      <c r="I473" s="48"/>
      <c r="J473" s="33" t="e">
        <f>VLOOKUP($A473,EVID_OSEVU!$A$1:$M$4972,11,FALSE)</f>
        <v>#N/A</v>
      </c>
      <c r="K473" s="39"/>
      <c r="L473" s="49"/>
      <c r="M473" s="89" t="e">
        <f t="shared" si="7"/>
        <v>#N/A</v>
      </c>
      <c r="N473" s="50"/>
      <c r="O473" s="37" t="e">
        <f>VLOOKUP(EVID_HNOJENI!N473,HNOJIVA_ALL!$A$2:$Z$3303,4,FALSE)</f>
        <v>#N/A</v>
      </c>
      <c r="P473" s="51" t="e">
        <f>ROUND(VLOOKUP(EVID_HNOJENI!N473,HNOJIVA_ALL!$A$2:$Z$3303,14,FALSE)*K473*IF(L473="t",10,IF(L473="kg",0.01,IF(L473="q",1,IF(L473="l",0.01*VLOOKUP(EVID_HNOJENI!N473,HNOJIVA_ALL!$A$2:$AE$3303,31,FALSE),"CHYBA")))),2)</f>
        <v>#N/A</v>
      </c>
      <c r="Q473" s="51" t="e">
        <f>ROUND(VLOOKUP(EVID_HNOJENI!N473,HNOJIVA_ALL!$A$2:$Z$3303,15,FALSE)*K473*IF(L473="t",10,IF(L473="kg",0.01,IF(L473="q",1,IF(L473="l",0.01*VLOOKUP(EVID_HNOJENI!N473,HNOJIVA_ALL!$A$2:$AE$3303,31,FALSE),"CHYBA")))),2)</f>
        <v>#N/A</v>
      </c>
      <c r="R473" s="51" t="e">
        <f>ROUND(VLOOKUP(EVID_HNOJENI!N473,HNOJIVA_ALL!$A$2:$Z$3303,16,FALSE)*K473*IF(L473="t",10,IF(L473="kg",0.01,IF(L473="q",1,IF(L473="l",0.01*VLOOKUP(EVID_HNOJENI!N473,HNOJIVA_ALL!$A$2:$AE$3303,31,FALSE),"CHYBA")))),2)</f>
        <v>#N/A</v>
      </c>
      <c r="S473" s="51" t="e">
        <f>ROUND(VLOOKUP(EVID_HNOJENI!N473,HNOJIVA_ALL!$A$2:$Z$3303,18,FALSE)*K473*IF(L473="t",10,IF(L473="kg",0.01,IF(L473="q",1,IF(L473="l",0.01*VLOOKUP(EVID_HNOJENI!N473,HNOJIVA_ALL!$A$2:$AE$3303,31,FALSE),"CHYBA")))),2)</f>
        <v>#N/A</v>
      </c>
      <c r="T473" s="51" t="e">
        <f>ROUND(VLOOKUP(EVID_HNOJENI!N473,HNOJIVA_ALL!$A$2:$Z$3303,17,FALSE)*K473*IF(L473="t",10,IF(L473="kg",0.01,IF(L473="q",1,IF(L473="l",0.01*VLOOKUP(EVID_HNOJENI!N473,HNOJIVA_ALL!$A$2:$AE$3303,31,FALSE),"CHYBA")))),2)</f>
        <v>#N/A</v>
      </c>
      <c r="U473" s="51" t="e">
        <f>ROUND(VLOOKUP(EVID_HNOJENI!N473,HNOJIVA_ALL!$A$2:$Z$3303,20,FALSE)*K473*IF(L473="t",10,IF(L473="kg",0.01,IF(L473="q",1,IF(L473="l",0.01*VLOOKUP(EVID_HNOJENI!N473,HNOJIVA_ALL!$A$2:$AE$3303,31,FALSE),"CHYBA")))),2)</f>
        <v>#N/A</v>
      </c>
    </row>
    <row r="474" spans="1:21" x14ac:dyDescent="0.2">
      <c r="A474" s="32"/>
      <c r="B474" s="45" t="e">
        <f>VLOOKUP($A474,EVID_OSEVU!$A$1:$M$4972,2,FALSE)</f>
        <v>#N/A</v>
      </c>
      <c r="C474" s="45" t="e">
        <f>VLOOKUP($A474,EVID_OSEVU!$A$1:$M$4972,3,FALSE)</f>
        <v>#N/A</v>
      </c>
      <c r="D474" s="45" t="e">
        <f>VLOOKUP($A474,EVID_OSEVU!$A$1:$M$4972,4,FALSE)</f>
        <v>#N/A</v>
      </c>
      <c r="E474" s="45" t="e">
        <f>VLOOKUP($A474,EVID_OSEVU!$A$1:$M$4972,7,FALSE)</f>
        <v>#N/A</v>
      </c>
      <c r="F474" s="45" t="e">
        <f>VLOOKUP($A474,EVID_OSEVU!$A$1:$M$4972,8,FALSE)</f>
        <v>#N/A</v>
      </c>
      <c r="G474" s="45" t="e">
        <f>VLOOKUP($A474,EVID_OSEVU!$A$1:$M$4972,11,FALSE)</f>
        <v>#N/A</v>
      </c>
      <c r="H474" s="35"/>
      <c r="I474" s="48"/>
      <c r="J474" s="33" t="e">
        <f>VLOOKUP($A474,EVID_OSEVU!$A$1:$M$4972,11,FALSE)</f>
        <v>#N/A</v>
      </c>
      <c r="K474" s="39"/>
      <c r="L474" s="49"/>
      <c r="M474" s="89" t="e">
        <f t="shared" si="7"/>
        <v>#N/A</v>
      </c>
      <c r="N474" s="50"/>
      <c r="O474" s="37" t="e">
        <f>VLOOKUP(EVID_HNOJENI!N474,HNOJIVA_ALL!$A$2:$Z$3303,4,FALSE)</f>
        <v>#N/A</v>
      </c>
      <c r="P474" s="51" t="e">
        <f>ROUND(VLOOKUP(EVID_HNOJENI!N474,HNOJIVA_ALL!$A$2:$Z$3303,14,FALSE)*K474*IF(L474="t",10,IF(L474="kg",0.01,IF(L474="q",1,IF(L474="l",0.01*VLOOKUP(EVID_HNOJENI!N474,HNOJIVA_ALL!$A$2:$AE$3303,31,FALSE),"CHYBA")))),2)</f>
        <v>#N/A</v>
      </c>
      <c r="Q474" s="51" t="e">
        <f>ROUND(VLOOKUP(EVID_HNOJENI!N474,HNOJIVA_ALL!$A$2:$Z$3303,15,FALSE)*K474*IF(L474="t",10,IF(L474="kg",0.01,IF(L474="q",1,IF(L474="l",0.01*VLOOKUP(EVID_HNOJENI!N474,HNOJIVA_ALL!$A$2:$AE$3303,31,FALSE),"CHYBA")))),2)</f>
        <v>#N/A</v>
      </c>
      <c r="R474" s="51" t="e">
        <f>ROUND(VLOOKUP(EVID_HNOJENI!N474,HNOJIVA_ALL!$A$2:$Z$3303,16,FALSE)*K474*IF(L474="t",10,IF(L474="kg",0.01,IF(L474="q",1,IF(L474="l",0.01*VLOOKUP(EVID_HNOJENI!N474,HNOJIVA_ALL!$A$2:$AE$3303,31,FALSE),"CHYBA")))),2)</f>
        <v>#N/A</v>
      </c>
      <c r="S474" s="51" t="e">
        <f>ROUND(VLOOKUP(EVID_HNOJENI!N474,HNOJIVA_ALL!$A$2:$Z$3303,18,FALSE)*K474*IF(L474="t",10,IF(L474="kg",0.01,IF(L474="q",1,IF(L474="l",0.01*VLOOKUP(EVID_HNOJENI!N474,HNOJIVA_ALL!$A$2:$AE$3303,31,FALSE),"CHYBA")))),2)</f>
        <v>#N/A</v>
      </c>
      <c r="T474" s="51" t="e">
        <f>ROUND(VLOOKUP(EVID_HNOJENI!N474,HNOJIVA_ALL!$A$2:$Z$3303,17,FALSE)*K474*IF(L474="t",10,IF(L474="kg",0.01,IF(L474="q",1,IF(L474="l",0.01*VLOOKUP(EVID_HNOJENI!N474,HNOJIVA_ALL!$A$2:$AE$3303,31,FALSE),"CHYBA")))),2)</f>
        <v>#N/A</v>
      </c>
      <c r="U474" s="51" t="e">
        <f>ROUND(VLOOKUP(EVID_HNOJENI!N474,HNOJIVA_ALL!$A$2:$Z$3303,20,FALSE)*K474*IF(L474="t",10,IF(L474="kg",0.01,IF(L474="q",1,IF(L474="l",0.01*VLOOKUP(EVID_HNOJENI!N474,HNOJIVA_ALL!$A$2:$AE$3303,31,FALSE),"CHYBA")))),2)</f>
        <v>#N/A</v>
      </c>
    </row>
    <row r="475" spans="1:21" x14ac:dyDescent="0.2">
      <c r="A475" s="32"/>
      <c r="B475" s="45" t="e">
        <f>VLOOKUP($A475,EVID_OSEVU!$A$1:$M$4972,2,FALSE)</f>
        <v>#N/A</v>
      </c>
      <c r="C475" s="45" t="e">
        <f>VLOOKUP($A475,EVID_OSEVU!$A$1:$M$4972,3,FALSE)</f>
        <v>#N/A</v>
      </c>
      <c r="D475" s="45" t="e">
        <f>VLOOKUP($A475,EVID_OSEVU!$A$1:$M$4972,4,FALSE)</f>
        <v>#N/A</v>
      </c>
      <c r="E475" s="45" t="e">
        <f>VLOOKUP($A475,EVID_OSEVU!$A$1:$M$4972,7,FALSE)</f>
        <v>#N/A</v>
      </c>
      <c r="F475" s="45" t="e">
        <f>VLOOKUP($A475,EVID_OSEVU!$A$1:$M$4972,8,FALSE)</f>
        <v>#N/A</v>
      </c>
      <c r="G475" s="45" t="e">
        <f>VLOOKUP($A475,EVID_OSEVU!$A$1:$M$4972,11,FALSE)</f>
        <v>#N/A</v>
      </c>
      <c r="H475" s="35"/>
      <c r="I475" s="48"/>
      <c r="J475" s="33" t="e">
        <f>VLOOKUP($A475,EVID_OSEVU!$A$1:$M$4972,11,FALSE)</f>
        <v>#N/A</v>
      </c>
      <c r="K475" s="39"/>
      <c r="L475" s="49"/>
      <c r="M475" s="89" t="e">
        <f t="shared" si="7"/>
        <v>#N/A</v>
      </c>
      <c r="N475" s="50"/>
      <c r="O475" s="37" t="e">
        <f>VLOOKUP(EVID_HNOJENI!N475,HNOJIVA_ALL!$A$2:$Z$3303,4,FALSE)</f>
        <v>#N/A</v>
      </c>
      <c r="P475" s="51" t="e">
        <f>ROUND(VLOOKUP(EVID_HNOJENI!N475,HNOJIVA_ALL!$A$2:$Z$3303,14,FALSE)*K475*IF(L475="t",10,IF(L475="kg",0.01,IF(L475="q",1,IF(L475="l",0.01*VLOOKUP(EVID_HNOJENI!N475,HNOJIVA_ALL!$A$2:$AE$3303,31,FALSE),"CHYBA")))),2)</f>
        <v>#N/A</v>
      </c>
      <c r="Q475" s="51" t="e">
        <f>ROUND(VLOOKUP(EVID_HNOJENI!N475,HNOJIVA_ALL!$A$2:$Z$3303,15,FALSE)*K475*IF(L475="t",10,IF(L475="kg",0.01,IF(L475="q",1,IF(L475="l",0.01*VLOOKUP(EVID_HNOJENI!N475,HNOJIVA_ALL!$A$2:$AE$3303,31,FALSE),"CHYBA")))),2)</f>
        <v>#N/A</v>
      </c>
      <c r="R475" s="51" t="e">
        <f>ROUND(VLOOKUP(EVID_HNOJENI!N475,HNOJIVA_ALL!$A$2:$Z$3303,16,FALSE)*K475*IF(L475="t",10,IF(L475="kg",0.01,IF(L475="q",1,IF(L475="l",0.01*VLOOKUP(EVID_HNOJENI!N475,HNOJIVA_ALL!$A$2:$AE$3303,31,FALSE),"CHYBA")))),2)</f>
        <v>#N/A</v>
      </c>
      <c r="S475" s="51" t="e">
        <f>ROUND(VLOOKUP(EVID_HNOJENI!N475,HNOJIVA_ALL!$A$2:$Z$3303,18,FALSE)*K475*IF(L475="t",10,IF(L475="kg",0.01,IF(L475="q",1,IF(L475="l",0.01*VLOOKUP(EVID_HNOJENI!N475,HNOJIVA_ALL!$A$2:$AE$3303,31,FALSE),"CHYBA")))),2)</f>
        <v>#N/A</v>
      </c>
      <c r="T475" s="51" t="e">
        <f>ROUND(VLOOKUP(EVID_HNOJENI!N475,HNOJIVA_ALL!$A$2:$Z$3303,17,FALSE)*K475*IF(L475="t",10,IF(L475="kg",0.01,IF(L475="q",1,IF(L475="l",0.01*VLOOKUP(EVID_HNOJENI!N475,HNOJIVA_ALL!$A$2:$AE$3303,31,FALSE),"CHYBA")))),2)</f>
        <v>#N/A</v>
      </c>
      <c r="U475" s="51" t="e">
        <f>ROUND(VLOOKUP(EVID_HNOJENI!N475,HNOJIVA_ALL!$A$2:$Z$3303,20,FALSE)*K475*IF(L475="t",10,IF(L475="kg",0.01,IF(L475="q",1,IF(L475="l",0.01*VLOOKUP(EVID_HNOJENI!N475,HNOJIVA_ALL!$A$2:$AE$3303,31,FALSE),"CHYBA")))),2)</f>
        <v>#N/A</v>
      </c>
    </row>
    <row r="476" spans="1:21" x14ac:dyDescent="0.2">
      <c r="A476" s="32"/>
      <c r="B476" s="45" t="e">
        <f>VLOOKUP($A476,EVID_OSEVU!$A$1:$M$4972,2,FALSE)</f>
        <v>#N/A</v>
      </c>
      <c r="C476" s="45" t="e">
        <f>VLOOKUP($A476,EVID_OSEVU!$A$1:$M$4972,3,FALSE)</f>
        <v>#N/A</v>
      </c>
      <c r="D476" s="45" t="e">
        <f>VLOOKUP($A476,EVID_OSEVU!$A$1:$M$4972,4,FALSE)</f>
        <v>#N/A</v>
      </c>
      <c r="E476" s="45" t="e">
        <f>VLOOKUP($A476,EVID_OSEVU!$A$1:$M$4972,7,FALSE)</f>
        <v>#N/A</v>
      </c>
      <c r="F476" s="45" t="e">
        <f>VLOOKUP($A476,EVID_OSEVU!$A$1:$M$4972,8,FALSE)</f>
        <v>#N/A</v>
      </c>
      <c r="G476" s="45" t="e">
        <f>VLOOKUP($A476,EVID_OSEVU!$A$1:$M$4972,11,FALSE)</f>
        <v>#N/A</v>
      </c>
      <c r="H476" s="35"/>
      <c r="I476" s="48"/>
      <c r="J476" s="33" t="e">
        <f>VLOOKUP($A476,EVID_OSEVU!$A$1:$M$4972,11,FALSE)</f>
        <v>#N/A</v>
      </c>
      <c r="K476" s="39"/>
      <c r="L476" s="49"/>
      <c r="M476" s="89" t="e">
        <f t="shared" si="7"/>
        <v>#N/A</v>
      </c>
      <c r="N476" s="50"/>
      <c r="O476" s="37" t="e">
        <f>VLOOKUP(EVID_HNOJENI!N476,HNOJIVA_ALL!$A$2:$Z$3303,4,FALSE)</f>
        <v>#N/A</v>
      </c>
      <c r="P476" s="51" t="e">
        <f>ROUND(VLOOKUP(EVID_HNOJENI!N476,HNOJIVA_ALL!$A$2:$Z$3303,14,FALSE)*K476*IF(L476="t",10,IF(L476="kg",0.01,IF(L476="q",1,IF(L476="l",0.01*VLOOKUP(EVID_HNOJENI!N476,HNOJIVA_ALL!$A$2:$AE$3303,31,FALSE),"CHYBA")))),2)</f>
        <v>#N/A</v>
      </c>
      <c r="Q476" s="51" t="e">
        <f>ROUND(VLOOKUP(EVID_HNOJENI!N476,HNOJIVA_ALL!$A$2:$Z$3303,15,FALSE)*K476*IF(L476="t",10,IF(L476="kg",0.01,IF(L476="q",1,IF(L476="l",0.01*VLOOKUP(EVID_HNOJENI!N476,HNOJIVA_ALL!$A$2:$AE$3303,31,FALSE),"CHYBA")))),2)</f>
        <v>#N/A</v>
      </c>
      <c r="R476" s="51" t="e">
        <f>ROUND(VLOOKUP(EVID_HNOJENI!N476,HNOJIVA_ALL!$A$2:$Z$3303,16,FALSE)*K476*IF(L476="t",10,IF(L476="kg",0.01,IF(L476="q",1,IF(L476="l",0.01*VLOOKUP(EVID_HNOJENI!N476,HNOJIVA_ALL!$A$2:$AE$3303,31,FALSE),"CHYBA")))),2)</f>
        <v>#N/A</v>
      </c>
      <c r="S476" s="51" t="e">
        <f>ROUND(VLOOKUP(EVID_HNOJENI!N476,HNOJIVA_ALL!$A$2:$Z$3303,18,FALSE)*K476*IF(L476="t",10,IF(L476="kg",0.01,IF(L476="q",1,IF(L476="l",0.01*VLOOKUP(EVID_HNOJENI!N476,HNOJIVA_ALL!$A$2:$AE$3303,31,FALSE),"CHYBA")))),2)</f>
        <v>#N/A</v>
      </c>
      <c r="T476" s="51" t="e">
        <f>ROUND(VLOOKUP(EVID_HNOJENI!N476,HNOJIVA_ALL!$A$2:$Z$3303,17,FALSE)*K476*IF(L476="t",10,IF(L476="kg",0.01,IF(L476="q",1,IF(L476="l",0.01*VLOOKUP(EVID_HNOJENI!N476,HNOJIVA_ALL!$A$2:$AE$3303,31,FALSE),"CHYBA")))),2)</f>
        <v>#N/A</v>
      </c>
      <c r="U476" s="51" t="e">
        <f>ROUND(VLOOKUP(EVID_HNOJENI!N476,HNOJIVA_ALL!$A$2:$Z$3303,20,FALSE)*K476*IF(L476="t",10,IF(L476="kg",0.01,IF(L476="q",1,IF(L476="l",0.01*VLOOKUP(EVID_HNOJENI!N476,HNOJIVA_ALL!$A$2:$AE$3303,31,FALSE),"CHYBA")))),2)</f>
        <v>#N/A</v>
      </c>
    </row>
    <row r="477" spans="1:21" x14ac:dyDescent="0.2">
      <c r="A477" s="32"/>
      <c r="B477" s="45" t="e">
        <f>VLOOKUP($A477,EVID_OSEVU!$A$1:$M$4972,2,FALSE)</f>
        <v>#N/A</v>
      </c>
      <c r="C477" s="45" t="e">
        <f>VLOOKUP($A477,EVID_OSEVU!$A$1:$M$4972,3,FALSE)</f>
        <v>#N/A</v>
      </c>
      <c r="D477" s="45" t="e">
        <f>VLOOKUP($A477,EVID_OSEVU!$A$1:$M$4972,4,FALSE)</f>
        <v>#N/A</v>
      </c>
      <c r="E477" s="45" t="e">
        <f>VLOOKUP($A477,EVID_OSEVU!$A$1:$M$4972,7,FALSE)</f>
        <v>#N/A</v>
      </c>
      <c r="F477" s="45" t="e">
        <f>VLOOKUP($A477,EVID_OSEVU!$A$1:$M$4972,8,FALSE)</f>
        <v>#N/A</v>
      </c>
      <c r="G477" s="45" t="e">
        <f>VLOOKUP($A477,EVID_OSEVU!$A$1:$M$4972,11,FALSE)</f>
        <v>#N/A</v>
      </c>
      <c r="H477" s="35"/>
      <c r="I477" s="48"/>
      <c r="J477" s="33" t="e">
        <f>VLOOKUP($A477,EVID_OSEVU!$A$1:$M$4972,11,FALSE)</f>
        <v>#N/A</v>
      </c>
      <c r="K477" s="39"/>
      <c r="L477" s="49"/>
      <c r="M477" s="89" t="e">
        <f t="shared" si="7"/>
        <v>#N/A</v>
      </c>
      <c r="N477" s="50"/>
      <c r="O477" s="37" t="e">
        <f>VLOOKUP(EVID_HNOJENI!N477,HNOJIVA_ALL!$A$2:$Z$3303,4,FALSE)</f>
        <v>#N/A</v>
      </c>
      <c r="P477" s="51" t="e">
        <f>ROUND(VLOOKUP(EVID_HNOJENI!N477,HNOJIVA_ALL!$A$2:$Z$3303,14,FALSE)*K477*IF(L477="t",10,IF(L477="kg",0.01,IF(L477="q",1,IF(L477="l",0.01*VLOOKUP(EVID_HNOJENI!N477,HNOJIVA_ALL!$A$2:$AE$3303,31,FALSE),"CHYBA")))),2)</f>
        <v>#N/A</v>
      </c>
      <c r="Q477" s="51" t="e">
        <f>ROUND(VLOOKUP(EVID_HNOJENI!N477,HNOJIVA_ALL!$A$2:$Z$3303,15,FALSE)*K477*IF(L477="t",10,IF(L477="kg",0.01,IF(L477="q",1,IF(L477="l",0.01*VLOOKUP(EVID_HNOJENI!N477,HNOJIVA_ALL!$A$2:$AE$3303,31,FALSE),"CHYBA")))),2)</f>
        <v>#N/A</v>
      </c>
      <c r="R477" s="51" t="e">
        <f>ROUND(VLOOKUP(EVID_HNOJENI!N477,HNOJIVA_ALL!$A$2:$Z$3303,16,FALSE)*K477*IF(L477="t",10,IF(L477="kg",0.01,IF(L477="q",1,IF(L477="l",0.01*VLOOKUP(EVID_HNOJENI!N477,HNOJIVA_ALL!$A$2:$AE$3303,31,FALSE),"CHYBA")))),2)</f>
        <v>#N/A</v>
      </c>
      <c r="S477" s="51" t="e">
        <f>ROUND(VLOOKUP(EVID_HNOJENI!N477,HNOJIVA_ALL!$A$2:$Z$3303,18,FALSE)*K477*IF(L477="t",10,IF(L477="kg",0.01,IF(L477="q",1,IF(L477="l",0.01*VLOOKUP(EVID_HNOJENI!N477,HNOJIVA_ALL!$A$2:$AE$3303,31,FALSE),"CHYBA")))),2)</f>
        <v>#N/A</v>
      </c>
      <c r="T477" s="51" t="e">
        <f>ROUND(VLOOKUP(EVID_HNOJENI!N477,HNOJIVA_ALL!$A$2:$Z$3303,17,FALSE)*K477*IF(L477="t",10,IF(L477="kg",0.01,IF(L477="q",1,IF(L477="l",0.01*VLOOKUP(EVID_HNOJENI!N477,HNOJIVA_ALL!$A$2:$AE$3303,31,FALSE),"CHYBA")))),2)</f>
        <v>#N/A</v>
      </c>
      <c r="U477" s="51" t="e">
        <f>ROUND(VLOOKUP(EVID_HNOJENI!N477,HNOJIVA_ALL!$A$2:$Z$3303,20,FALSE)*K477*IF(L477="t",10,IF(L477="kg",0.01,IF(L477="q",1,IF(L477="l",0.01*VLOOKUP(EVID_HNOJENI!N477,HNOJIVA_ALL!$A$2:$AE$3303,31,FALSE),"CHYBA")))),2)</f>
        <v>#N/A</v>
      </c>
    </row>
    <row r="478" spans="1:21" x14ac:dyDescent="0.2">
      <c r="A478" s="32"/>
      <c r="B478" s="45" t="e">
        <f>VLOOKUP($A478,EVID_OSEVU!$A$1:$M$4972,2,FALSE)</f>
        <v>#N/A</v>
      </c>
      <c r="C478" s="45" t="e">
        <f>VLOOKUP($A478,EVID_OSEVU!$A$1:$M$4972,3,FALSE)</f>
        <v>#N/A</v>
      </c>
      <c r="D478" s="45" t="e">
        <f>VLOOKUP($A478,EVID_OSEVU!$A$1:$M$4972,4,FALSE)</f>
        <v>#N/A</v>
      </c>
      <c r="E478" s="45" t="e">
        <f>VLOOKUP($A478,EVID_OSEVU!$A$1:$M$4972,7,FALSE)</f>
        <v>#N/A</v>
      </c>
      <c r="F478" s="45" t="e">
        <f>VLOOKUP($A478,EVID_OSEVU!$A$1:$M$4972,8,FALSE)</f>
        <v>#N/A</v>
      </c>
      <c r="G478" s="45" t="e">
        <f>VLOOKUP($A478,EVID_OSEVU!$A$1:$M$4972,11,FALSE)</f>
        <v>#N/A</v>
      </c>
      <c r="H478" s="35"/>
      <c r="I478" s="48"/>
      <c r="J478" s="33" t="e">
        <f>VLOOKUP($A478,EVID_OSEVU!$A$1:$M$4972,11,FALSE)</f>
        <v>#N/A</v>
      </c>
      <c r="K478" s="39"/>
      <c r="L478" s="49"/>
      <c r="M478" s="89" t="e">
        <f t="shared" si="7"/>
        <v>#N/A</v>
      </c>
      <c r="N478" s="50"/>
      <c r="O478" s="37" t="e">
        <f>VLOOKUP(EVID_HNOJENI!N478,HNOJIVA_ALL!$A$2:$Z$3303,4,FALSE)</f>
        <v>#N/A</v>
      </c>
      <c r="P478" s="51" t="e">
        <f>ROUND(VLOOKUP(EVID_HNOJENI!N478,HNOJIVA_ALL!$A$2:$Z$3303,14,FALSE)*K478*IF(L478="t",10,IF(L478="kg",0.01,IF(L478="q",1,IF(L478="l",0.01*VLOOKUP(EVID_HNOJENI!N478,HNOJIVA_ALL!$A$2:$AE$3303,31,FALSE),"CHYBA")))),2)</f>
        <v>#N/A</v>
      </c>
      <c r="Q478" s="51" t="e">
        <f>ROUND(VLOOKUP(EVID_HNOJENI!N478,HNOJIVA_ALL!$A$2:$Z$3303,15,FALSE)*K478*IF(L478="t",10,IF(L478="kg",0.01,IF(L478="q",1,IF(L478="l",0.01*VLOOKUP(EVID_HNOJENI!N478,HNOJIVA_ALL!$A$2:$AE$3303,31,FALSE),"CHYBA")))),2)</f>
        <v>#N/A</v>
      </c>
      <c r="R478" s="51" t="e">
        <f>ROUND(VLOOKUP(EVID_HNOJENI!N478,HNOJIVA_ALL!$A$2:$Z$3303,16,FALSE)*K478*IF(L478="t",10,IF(L478="kg",0.01,IF(L478="q",1,IF(L478="l",0.01*VLOOKUP(EVID_HNOJENI!N478,HNOJIVA_ALL!$A$2:$AE$3303,31,FALSE),"CHYBA")))),2)</f>
        <v>#N/A</v>
      </c>
      <c r="S478" s="51" t="e">
        <f>ROUND(VLOOKUP(EVID_HNOJENI!N478,HNOJIVA_ALL!$A$2:$Z$3303,18,FALSE)*K478*IF(L478="t",10,IF(L478="kg",0.01,IF(L478="q",1,IF(L478="l",0.01*VLOOKUP(EVID_HNOJENI!N478,HNOJIVA_ALL!$A$2:$AE$3303,31,FALSE),"CHYBA")))),2)</f>
        <v>#N/A</v>
      </c>
      <c r="T478" s="51" t="e">
        <f>ROUND(VLOOKUP(EVID_HNOJENI!N478,HNOJIVA_ALL!$A$2:$Z$3303,17,FALSE)*K478*IF(L478="t",10,IF(L478="kg",0.01,IF(L478="q",1,IF(L478="l",0.01*VLOOKUP(EVID_HNOJENI!N478,HNOJIVA_ALL!$A$2:$AE$3303,31,FALSE),"CHYBA")))),2)</f>
        <v>#N/A</v>
      </c>
      <c r="U478" s="51" t="e">
        <f>ROUND(VLOOKUP(EVID_HNOJENI!N478,HNOJIVA_ALL!$A$2:$Z$3303,20,FALSE)*K478*IF(L478="t",10,IF(L478="kg",0.01,IF(L478="q",1,IF(L478="l",0.01*VLOOKUP(EVID_HNOJENI!N478,HNOJIVA_ALL!$A$2:$AE$3303,31,FALSE),"CHYBA")))),2)</f>
        <v>#N/A</v>
      </c>
    </row>
    <row r="479" spans="1:21" x14ac:dyDescent="0.2">
      <c r="A479" s="32"/>
      <c r="B479" s="45" t="e">
        <f>VLOOKUP($A479,EVID_OSEVU!$A$1:$M$4972,2,FALSE)</f>
        <v>#N/A</v>
      </c>
      <c r="C479" s="45" t="e">
        <f>VLOOKUP($A479,EVID_OSEVU!$A$1:$M$4972,3,FALSE)</f>
        <v>#N/A</v>
      </c>
      <c r="D479" s="45" t="e">
        <f>VLOOKUP($A479,EVID_OSEVU!$A$1:$M$4972,4,FALSE)</f>
        <v>#N/A</v>
      </c>
      <c r="E479" s="45" t="e">
        <f>VLOOKUP($A479,EVID_OSEVU!$A$1:$M$4972,7,FALSE)</f>
        <v>#N/A</v>
      </c>
      <c r="F479" s="45" t="e">
        <f>VLOOKUP($A479,EVID_OSEVU!$A$1:$M$4972,8,FALSE)</f>
        <v>#N/A</v>
      </c>
      <c r="G479" s="45" t="e">
        <f>VLOOKUP($A479,EVID_OSEVU!$A$1:$M$4972,11,FALSE)</f>
        <v>#N/A</v>
      </c>
      <c r="H479" s="35"/>
      <c r="I479" s="48"/>
      <c r="J479" s="33" t="e">
        <f>VLOOKUP($A479,EVID_OSEVU!$A$1:$M$4972,11,FALSE)</f>
        <v>#N/A</v>
      </c>
      <c r="K479" s="39"/>
      <c r="L479" s="49"/>
      <c r="M479" s="89" t="e">
        <f t="shared" si="7"/>
        <v>#N/A</v>
      </c>
      <c r="N479" s="50"/>
      <c r="O479" s="37" t="e">
        <f>VLOOKUP(EVID_HNOJENI!N479,HNOJIVA_ALL!$A$2:$Z$3303,4,FALSE)</f>
        <v>#N/A</v>
      </c>
      <c r="P479" s="51" t="e">
        <f>ROUND(VLOOKUP(EVID_HNOJENI!N479,HNOJIVA_ALL!$A$2:$Z$3303,14,FALSE)*K479*IF(L479="t",10,IF(L479="kg",0.01,IF(L479="q",1,IF(L479="l",0.01*VLOOKUP(EVID_HNOJENI!N479,HNOJIVA_ALL!$A$2:$AE$3303,31,FALSE),"CHYBA")))),2)</f>
        <v>#N/A</v>
      </c>
      <c r="Q479" s="51" t="e">
        <f>ROUND(VLOOKUP(EVID_HNOJENI!N479,HNOJIVA_ALL!$A$2:$Z$3303,15,FALSE)*K479*IF(L479="t",10,IF(L479="kg",0.01,IF(L479="q",1,IF(L479="l",0.01*VLOOKUP(EVID_HNOJENI!N479,HNOJIVA_ALL!$A$2:$AE$3303,31,FALSE),"CHYBA")))),2)</f>
        <v>#N/A</v>
      </c>
      <c r="R479" s="51" t="e">
        <f>ROUND(VLOOKUP(EVID_HNOJENI!N479,HNOJIVA_ALL!$A$2:$Z$3303,16,FALSE)*K479*IF(L479="t",10,IF(L479="kg",0.01,IF(L479="q",1,IF(L479="l",0.01*VLOOKUP(EVID_HNOJENI!N479,HNOJIVA_ALL!$A$2:$AE$3303,31,FALSE),"CHYBA")))),2)</f>
        <v>#N/A</v>
      </c>
      <c r="S479" s="51" t="e">
        <f>ROUND(VLOOKUP(EVID_HNOJENI!N479,HNOJIVA_ALL!$A$2:$Z$3303,18,FALSE)*K479*IF(L479="t",10,IF(L479="kg",0.01,IF(L479="q",1,IF(L479="l",0.01*VLOOKUP(EVID_HNOJENI!N479,HNOJIVA_ALL!$A$2:$AE$3303,31,FALSE),"CHYBA")))),2)</f>
        <v>#N/A</v>
      </c>
      <c r="T479" s="51" t="e">
        <f>ROUND(VLOOKUP(EVID_HNOJENI!N479,HNOJIVA_ALL!$A$2:$Z$3303,17,FALSE)*K479*IF(L479="t",10,IF(L479="kg",0.01,IF(L479="q",1,IF(L479="l",0.01*VLOOKUP(EVID_HNOJENI!N479,HNOJIVA_ALL!$A$2:$AE$3303,31,FALSE),"CHYBA")))),2)</f>
        <v>#N/A</v>
      </c>
      <c r="U479" s="51" t="e">
        <f>ROUND(VLOOKUP(EVID_HNOJENI!N479,HNOJIVA_ALL!$A$2:$Z$3303,20,FALSE)*K479*IF(L479="t",10,IF(L479="kg",0.01,IF(L479="q",1,IF(L479="l",0.01*VLOOKUP(EVID_HNOJENI!N479,HNOJIVA_ALL!$A$2:$AE$3303,31,FALSE),"CHYBA")))),2)</f>
        <v>#N/A</v>
      </c>
    </row>
    <row r="480" spans="1:21" x14ac:dyDescent="0.2">
      <c r="A480" s="32"/>
      <c r="B480" s="45" t="e">
        <f>VLOOKUP($A480,EVID_OSEVU!$A$1:$M$4972,2,FALSE)</f>
        <v>#N/A</v>
      </c>
      <c r="C480" s="45" t="e">
        <f>VLOOKUP($A480,EVID_OSEVU!$A$1:$M$4972,3,FALSE)</f>
        <v>#N/A</v>
      </c>
      <c r="D480" s="45" t="e">
        <f>VLOOKUP($A480,EVID_OSEVU!$A$1:$M$4972,4,FALSE)</f>
        <v>#N/A</v>
      </c>
      <c r="E480" s="45" t="e">
        <f>VLOOKUP($A480,EVID_OSEVU!$A$1:$M$4972,7,FALSE)</f>
        <v>#N/A</v>
      </c>
      <c r="F480" s="45" t="e">
        <f>VLOOKUP($A480,EVID_OSEVU!$A$1:$M$4972,8,FALSE)</f>
        <v>#N/A</v>
      </c>
      <c r="G480" s="45" t="e">
        <f>VLOOKUP($A480,EVID_OSEVU!$A$1:$M$4972,11,FALSE)</f>
        <v>#N/A</v>
      </c>
      <c r="H480" s="35"/>
      <c r="I480" s="48"/>
      <c r="J480" s="33" t="e">
        <f>VLOOKUP($A480,EVID_OSEVU!$A$1:$M$4972,11,FALSE)</f>
        <v>#N/A</v>
      </c>
      <c r="K480" s="39"/>
      <c r="L480" s="49"/>
      <c r="M480" s="89" t="e">
        <f t="shared" si="7"/>
        <v>#N/A</v>
      </c>
      <c r="N480" s="50"/>
      <c r="O480" s="37" t="e">
        <f>VLOOKUP(EVID_HNOJENI!N480,HNOJIVA_ALL!$A$2:$Z$3303,4,FALSE)</f>
        <v>#N/A</v>
      </c>
      <c r="P480" s="51" t="e">
        <f>ROUND(VLOOKUP(EVID_HNOJENI!N480,HNOJIVA_ALL!$A$2:$Z$3303,14,FALSE)*K480*IF(L480="t",10,IF(L480="kg",0.01,IF(L480="q",1,IF(L480="l",0.01*VLOOKUP(EVID_HNOJENI!N480,HNOJIVA_ALL!$A$2:$AE$3303,31,FALSE),"CHYBA")))),2)</f>
        <v>#N/A</v>
      </c>
      <c r="Q480" s="51" t="e">
        <f>ROUND(VLOOKUP(EVID_HNOJENI!N480,HNOJIVA_ALL!$A$2:$Z$3303,15,FALSE)*K480*IF(L480="t",10,IF(L480="kg",0.01,IF(L480="q",1,IF(L480="l",0.01*VLOOKUP(EVID_HNOJENI!N480,HNOJIVA_ALL!$A$2:$AE$3303,31,FALSE),"CHYBA")))),2)</f>
        <v>#N/A</v>
      </c>
      <c r="R480" s="51" t="e">
        <f>ROUND(VLOOKUP(EVID_HNOJENI!N480,HNOJIVA_ALL!$A$2:$Z$3303,16,FALSE)*K480*IF(L480="t",10,IF(L480="kg",0.01,IF(L480="q",1,IF(L480="l",0.01*VLOOKUP(EVID_HNOJENI!N480,HNOJIVA_ALL!$A$2:$AE$3303,31,FALSE),"CHYBA")))),2)</f>
        <v>#N/A</v>
      </c>
      <c r="S480" s="51" t="e">
        <f>ROUND(VLOOKUP(EVID_HNOJENI!N480,HNOJIVA_ALL!$A$2:$Z$3303,18,FALSE)*K480*IF(L480="t",10,IF(L480="kg",0.01,IF(L480="q",1,IF(L480="l",0.01*VLOOKUP(EVID_HNOJENI!N480,HNOJIVA_ALL!$A$2:$AE$3303,31,FALSE),"CHYBA")))),2)</f>
        <v>#N/A</v>
      </c>
      <c r="T480" s="51" t="e">
        <f>ROUND(VLOOKUP(EVID_HNOJENI!N480,HNOJIVA_ALL!$A$2:$Z$3303,17,FALSE)*K480*IF(L480="t",10,IF(L480="kg",0.01,IF(L480="q",1,IF(L480="l",0.01*VLOOKUP(EVID_HNOJENI!N480,HNOJIVA_ALL!$A$2:$AE$3303,31,FALSE),"CHYBA")))),2)</f>
        <v>#N/A</v>
      </c>
      <c r="U480" s="51" t="e">
        <f>ROUND(VLOOKUP(EVID_HNOJENI!N480,HNOJIVA_ALL!$A$2:$Z$3303,20,FALSE)*K480*IF(L480="t",10,IF(L480="kg",0.01,IF(L480="q",1,IF(L480="l",0.01*VLOOKUP(EVID_HNOJENI!N480,HNOJIVA_ALL!$A$2:$AE$3303,31,FALSE),"CHYBA")))),2)</f>
        <v>#N/A</v>
      </c>
    </row>
    <row r="481" spans="1:21" x14ac:dyDescent="0.2">
      <c r="A481" s="32"/>
      <c r="B481" s="45" t="e">
        <f>VLOOKUP($A481,EVID_OSEVU!$A$1:$M$4972,2,FALSE)</f>
        <v>#N/A</v>
      </c>
      <c r="C481" s="45" t="e">
        <f>VLOOKUP($A481,EVID_OSEVU!$A$1:$M$4972,3,FALSE)</f>
        <v>#N/A</v>
      </c>
      <c r="D481" s="45" t="e">
        <f>VLOOKUP($A481,EVID_OSEVU!$A$1:$M$4972,4,FALSE)</f>
        <v>#N/A</v>
      </c>
      <c r="E481" s="45" t="e">
        <f>VLOOKUP($A481,EVID_OSEVU!$A$1:$M$4972,7,FALSE)</f>
        <v>#N/A</v>
      </c>
      <c r="F481" s="45" t="e">
        <f>VLOOKUP($A481,EVID_OSEVU!$A$1:$M$4972,8,FALSE)</f>
        <v>#N/A</v>
      </c>
      <c r="G481" s="45" t="e">
        <f>VLOOKUP($A481,EVID_OSEVU!$A$1:$M$4972,11,FALSE)</f>
        <v>#N/A</v>
      </c>
      <c r="H481" s="35"/>
      <c r="I481" s="48"/>
      <c r="J481" s="33" t="e">
        <f>VLOOKUP($A481,EVID_OSEVU!$A$1:$M$4972,11,FALSE)</f>
        <v>#N/A</v>
      </c>
      <c r="K481" s="39"/>
      <c r="L481" s="49"/>
      <c r="M481" s="89" t="e">
        <f t="shared" si="7"/>
        <v>#N/A</v>
      </c>
      <c r="N481" s="50"/>
      <c r="O481" s="37" t="e">
        <f>VLOOKUP(EVID_HNOJENI!N481,HNOJIVA_ALL!$A$2:$Z$3303,4,FALSE)</f>
        <v>#N/A</v>
      </c>
      <c r="P481" s="51" t="e">
        <f>ROUND(VLOOKUP(EVID_HNOJENI!N481,HNOJIVA_ALL!$A$2:$Z$3303,14,FALSE)*K481*IF(L481="t",10,IF(L481="kg",0.01,IF(L481="q",1,IF(L481="l",0.01*VLOOKUP(EVID_HNOJENI!N481,HNOJIVA_ALL!$A$2:$AE$3303,31,FALSE),"CHYBA")))),2)</f>
        <v>#N/A</v>
      </c>
      <c r="Q481" s="51" t="e">
        <f>ROUND(VLOOKUP(EVID_HNOJENI!N481,HNOJIVA_ALL!$A$2:$Z$3303,15,FALSE)*K481*IF(L481="t",10,IF(L481="kg",0.01,IF(L481="q",1,IF(L481="l",0.01*VLOOKUP(EVID_HNOJENI!N481,HNOJIVA_ALL!$A$2:$AE$3303,31,FALSE),"CHYBA")))),2)</f>
        <v>#N/A</v>
      </c>
      <c r="R481" s="51" t="e">
        <f>ROUND(VLOOKUP(EVID_HNOJENI!N481,HNOJIVA_ALL!$A$2:$Z$3303,16,FALSE)*K481*IF(L481="t",10,IF(L481="kg",0.01,IF(L481="q",1,IF(L481="l",0.01*VLOOKUP(EVID_HNOJENI!N481,HNOJIVA_ALL!$A$2:$AE$3303,31,FALSE),"CHYBA")))),2)</f>
        <v>#N/A</v>
      </c>
      <c r="S481" s="51" t="e">
        <f>ROUND(VLOOKUP(EVID_HNOJENI!N481,HNOJIVA_ALL!$A$2:$Z$3303,18,FALSE)*K481*IF(L481="t",10,IF(L481="kg",0.01,IF(L481="q",1,IF(L481="l",0.01*VLOOKUP(EVID_HNOJENI!N481,HNOJIVA_ALL!$A$2:$AE$3303,31,FALSE),"CHYBA")))),2)</f>
        <v>#N/A</v>
      </c>
      <c r="T481" s="51" t="e">
        <f>ROUND(VLOOKUP(EVID_HNOJENI!N481,HNOJIVA_ALL!$A$2:$Z$3303,17,FALSE)*K481*IF(L481="t",10,IF(L481="kg",0.01,IF(L481="q",1,IF(L481="l",0.01*VLOOKUP(EVID_HNOJENI!N481,HNOJIVA_ALL!$A$2:$AE$3303,31,FALSE),"CHYBA")))),2)</f>
        <v>#N/A</v>
      </c>
      <c r="U481" s="51" t="e">
        <f>ROUND(VLOOKUP(EVID_HNOJENI!N481,HNOJIVA_ALL!$A$2:$Z$3303,20,FALSE)*K481*IF(L481="t",10,IF(L481="kg",0.01,IF(L481="q",1,IF(L481="l",0.01*VLOOKUP(EVID_HNOJENI!N481,HNOJIVA_ALL!$A$2:$AE$3303,31,FALSE),"CHYBA")))),2)</f>
        <v>#N/A</v>
      </c>
    </row>
    <row r="482" spans="1:21" x14ac:dyDescent="0.2">
      <c r="A482" s="32"/>
      <c r="B482" s="45" t="e">
        <f>VLOOKUP($A482,EVID_OSEVU!$A$1:$M$4972,2,FALSE)</f>
        <v>#N/A</v>
      </c>
      <c r="C482" s="45" t="e">
        <f>VLOOKUP($A482,EVID_OSEVU!$A$1:$M$4972,3,FALSE)</f>
        <v>#N/A</v>
      </c>
      <c r="D482" s="45" t="e">
        <f>VLOOKUP($A482,EVID_OSEVU!$A$1:$M$4972,4,FALSE)</f>
        <v>#N/A</v>
      </c>
      <c r="E482" s="45" t="e">
        <f>VLOOKUP($A482,EVID_OSEVU!$A$1:$M$4972,7,FALSE)</f>
        <v>#N/A</v>
      </c>
      <c r="F482" s="45" t="e">
        <f>VLOOKUP($A482,EVID_OSEVU!$A$1:$M$4972,8,FALSE)</f>
        <v>#N/A</v>
      </c>
      <c r="G482" s="45" t="e">
        <f>VLOOKUP($A482,EVID_OSEVU!$A$1:$M$4972,11,FALSE)</f>
        <v>#N/A</v>
      </c>
      <c r="H482" s="35"/>
      <c r="I482" s="48"/>
      <c r="J482" s="33" t="e">
        <f>VLOOKUP($A482,EVID_OSEVU!$A$1:$M$4972,11,FALSE)</f>
        <v>#N/A</v>
      </c>
      <c r="K482" s="39"/>
      <c r="L482" s="49"/>
      <c r="M482" s="89" t="e">
        <f t="shared" si="7"/>
        <v>#N/A</v>
      </c>
      <c r="N482" s="50"/>
      <c r="O482" s="37" t="e">
        <f>VLOOKUP(EVID_HNOJENI!N482,HNOJIVA_ALL!$A$2:$Z$3303,4,FALSE)</f>
        <v>#N/A</v>
      </c>
      <c r="P482" s="51" t="e">
        <f>ROUND(VLOOKUP(EVID_HNOJENI!N482,HNOJIVA_ALL!$A$2:$Z$3303,14,FALSE)*K482*IF(L482="t",10,IF(L482="kg",0.01,IF(L482="q",1,IF(L482="l",0.01*VLOOKUP(EVID_HNOJENI!N482,HNOJIVA_ALL!$A$2:$AE$3303,31,FALSE),"CHYBA")))),2)</f>
        <v>#N/A</v>
      </c>
      <c r="Q482" s="51" t="e">
        <f>ROUND(VLOOKUP(EVID_HNOJENI!N482,HNOJIVA_ALL!$A$2:$Z$3303,15,FALSE)*K482*IF(L482="t",10,IF(L482="kg",0.01,IF(L482="q",1,IF(L482="l",0.01*VLOOKUP(EVID_HNOJENI!N482,HNOJIVA_ALL!$A$2:$AE$3303,31,FALSE),"CHYBA")))),2)</f>
        <v>#N/A</v>
      </c>
      <c r="R482" s="51" t="e">
        <f>ROUND(VLOOKUP(EVID_HNOJENI!N482,HNOJIVA_ALL!$A$2:$Z$3303,16,FALSE)*K482*IF(L482="t",10,IF(L482="kg",0.01,IF(L482="q",1,IF(L482="l",0.01*VLOOKUP(EVID_HNOJENI!N482,HNOJIVA_ALL!$A$2:$AE$3303,31,FALSE),"CHYBA")))),2)</f>
        <v>#N/A</v>
      </c>
      <c r="S482" s="51" t="e">
        <f>ROUND(VLOOKUP(EVID_HNOJENI!N482,HNOJIVA_ALL!$A$2:$Z$3303,18,FALSE)*K482*IF(L482="t",10,IF(L482="kg",0.01,IF(L482="q",1,IF(L482="l",0.01*VLOOKUP(EVID_HNOJENI!N482,HNOJIVA_ALL!$A$2:$AE$3303,31,FALSE),"CHYBA")))),2)</f>
        <v>#N/A</v>
      </c>
      <c r="T482" s="51" t="e">
        <f>ROUND(VLOOKUP(EVID_HNOJENI!N482,HNOJIVA_ALL!$A$2:$Z$3303,17,FALSE)*K482*IF(L482="t",10,IF(L482="kg",0.01,IF(L482="q",1,IF(L482="l",0.01*VLOOKUP(EVID_HNOJENI!N482,HNOJIVA_ALL!$A$2:$AE$3303,31,FALSE),"CHYBA")))),2)</f>
        <v>#N/A</v>
      </c>
      <c r="U482" s="51" t="e">
        <f>ROUND(VLOOKUP(EVID_HNOJENI!N482,HNOJIVA_ALL!$A$2:$Z$3303,20,FALSE)*K482*IF(L482="t",10,IF(L482="kg",0.01,IF(L482="q",1,IF(L482="l",0.01*VLOOKUP(EVID_HNOJENI!N482,HNOJIVA_ALL!$A$2:$AE$3303,31,FALSE),"CHYBA")))),2)</f>
        <v>#N/A</v>
      </c>
    </row>
    <row r="483" spans="1:21" x14ac:dyDescent="0.2">
      <c r="A483" s="32"/>
      <c r="B483" s="45" t="e">
        <f>VLOOKUP($A483,EVID_OSEVU!$A$1:$M$4972,2,FALSE)</f>
        <v>#N/A</v>
      </c>
      <c r="C483" s="45" t="e">
        <f>VLOOKUP($A483,EVID_OSEVU!$A$1:$M$4972,3,FALSE)</f>
        <v>#N/A</v>
      </c>
      <c r="D483" s="45" t="e">
        <f>VLOOKUP($A483,EVID_OSEVU!$A$1:$M$4972,4,FALSE)</f>
        <v>#N/A</v>
      </c>
      <c r="E483" s="45" t="e">
        <f>VLOOKUP($A483,EVID_OSEVU!$A$1:$M$4972,7,FALSE)</f>
        <v>#N/A</v>
      </c>
      <c r="F483" s="45" t="e">
        <f>VLOOKUP($A483,EVID_OSEVU!$A$1:$M$4972,8,FALSE)</f>
        <v>#N/A</v>
      </c>
      <c r="G483" s="45" t="e">
        <f>VLOOKUP($A483,EVID_OSEVU!$A$1:$M$4972,11,FALSE)</f>
        <v>#N/A</v>
      </c>
      <c r="H483" s="35"/>
      <c r="I483" s="48"/>
      <c r="J483" s="33" t="e">
        <f>VLOOKUP($A483,EVID_OSEVU!$A$1:$M$4972,11,FALSE)</f>
        <v>#N/A</v>
      </c>
      <c r="K483" s="39"/>
      <c r="L483" s="49"/>
      <c r="M483" s="89" t="e">
        <f t="shared" si="7"/>
        <v>#N/A</v>
      </c>
      <c r="N483" s="50"/>
      <c r="O483" s="37" t="e">
        <f>VLOOKUP(EVID_HNOJENI!N483,HNOJIVA_ALL!$A$2:$Z$3303,4,FALSE)</f>
        <v>#N/A</v>
      </c>
      <c r="P483" s="51" t="e">
        <f>ROUND(VLOOKUP(EVID_HNOJENI!N483,HNOJIVA_ALL!$A$2:$Z$3303,14,FALSE)*K483*IF(L483="t",10,IF(L483="kg",0.01,IF(L483="q",1,IF(L483="l",0.01*VLOOKUP(EVID_HNOJENI!N483,HNOJIVA_ALL!$A$2:$AE$3303,31,FALSE),"CHYBA")))),2)</f>
        <v>#N/A</v>
      </c>
      <c r="Q483" s="51" t="e">
        <f>ROUND(VLOOKUP(EVID_HNOJENI!N483,HNOJIVA_ALL!$A$2:$Z$3303,15,FALSE)*K483*IF(L483="t",10,IF(L483="kg",0.01,IF(L483="q",1,IF(L483="l",0.01*VLOOKUP(EVID_HNOJENI!N483,HNOJIVA_ALL!$A$2:$AE$3303,31,FALSE),"CHYBA")))),2)</f>
        <v>#N/A</v>
      </c>
      <c r="R483" s="51" t="e">
        <f>ROUND(VLOOKUP(EVID_HNOJENI!N483,HNOJIVA_ALL!$A$2:$Z$3303,16,FALSE)*K483*IF(L483="t",10,IF(L483="kg",0.01,IF(L483="q",1,IF(L483="l",0.01*VLOOKUP(EVID_HNOJENI!N483,HNOJIVA_ALL!$A$2:$AE$3303,31,FALSE),"CHYBA")))),2)</f>
        <v>#N/A</v>
      </c>
      <c r="S483" s="51" t="e">
        <f>ROUND(VLOOKUP(EVID_HNOJENI!N483,HNOJIVA_ALL!$A$2:$Z$3303,18,FALSE)*K483*IF(L483="t",10,IF(L483="kg",0.01,IF(L483="q",1,IF(L483="l",0.01*VLOOKUP(EVID_HNOJENI!N483,HNOJIVA_ALL!$A$2:$AE$3303,31,FALSE),"CHYBA")))),2)</f>
        <v>#N/A</v>
      </c>
      <c r="T483" s="51" t="e">
        <f>ROUND(VLOOKUP(EVID_HNOJENI!N483,HNOJIVA_ALL!$A$2:$Z$3303,17,FALSE)*K483*IF(L483="t",10,IF(L483="kg",0.01,IF(L483="q",1,IF(L483="l",0.01*VLOOKUP(EVID_HNOJENI!N483,HNOJIVA_ALL!$A$2:$AE$3303,31,FALSE),"CHYBA")))),2)</f>
        <v>#N/A</v>
      </c>
      <c r="U483" s="51" t="e">
        <f>ROUND(VLOOKUP(EVID_HNOJENI!N483,HNOJIVA_ALL!$A$2:$Z$3303,20,FALSE)*K483*IF(L483="t",10,IF(L483="kg",0.01,IF(L483="q",1,IF(L483="l",0.01*VLOOKUP(EVID_HNOJENI!N483,HNOJIVA_ALL!$A$2:$AE$3303,31,FALSE),"CHYBA")))),2)</f>
        <v>#N/A</v>
      </c>
    </row>
    <row r="484" spans="1:21" x14ac:dyDescent="0.2">
      <c r="A484" s="32"/>
      <c r="B484" s="45" t="e">
        <f>VLOOKUP($A484,EVID_OSEVU!$A$1:$M$4972,2,FALSE)</f>
        <v>#N/A</v>
      </c>
      <c r="C484" s="45" t="e">
        <f>VLOOKUP($A484,EVID_OSEVU!$A$1:$M$4972,3,FALSE)</f>
        <v>#N/A</v>
      </c>
      <c r="D484" s="45" t="e">
        <f>VLOOKUP($A484,EVID_OSEVU!$A$1:$M$4972,4,FALSE)</f>
        <v>#N/A</v>
      </c>
      <c r="E484" s="45" t="e">
        <f>VLOOKUP($A484,EVID_OSEVU!$A$1:$M$4972,7,FALSE)</f>
        <v>#N/A</v>
      </c>
      <c r="F484" s="45" t="e">
        <f>VLOOKUP($A484,EVID_OSEVU!$A$1:$M$4972,8,FALSE)</f>
        <v>#N/A</v>
      </c>
      <c r="G484" s="45" t="e">
        <f>VLOOKUP($A484,EVID_OSEVU!$A$1:$M$4972,11,FALSE)</f>
        <v>#N/A</v>
      </c>
      <c r="H484" s="35"/>
      <c r="I484" s="48"/>
      <c r="J484" s="33" t="e">
        <f>VLOOKUP($A484,EVID_OSEVU!$A$1:$M$4972,11,FALSE)</f>
        <v>#N/A</v>
      </c>
      <c r="K484" s="39"/>
      <c r="L484" s="49"/>
      <c r="M484" s="89" t="e">
        <f t="shared" si="7"/>
        <v>#N/A</v>
      </c>
      <c r="N484" s="50"/>
      <c r="O484" s="37" t="e">
        <f>VLOOKUP(EVID_HNOJENI!N484,HNOJIVA_ALL!$A$2:$Z$3303,4,FALSE)</f>
        <v>#N/A</v>
      </c>
      <c r="P484" s="51" t="e">
        <f>ROUND(VLOOKUP(EVID_HNOJENI!N484,HNOJIVA_ALL!$A$2:$Z$3303,14,FALSE)*K484*IF(L484="t",10,IF(L484="kg",0.01,IF(L484="q",1,IF(L484="l",0.01*VLOOKUP(EVID_HNOJENI!N484,HNOJIVA_ALL!$A$2:$AE$3303,31,FALSE),"CHYBA")))),2)</f>
        <v>#N/A</v>
      </c>
      <c r="Q484" s="51" t="e">
        <f>ROUND(VLOOKUP(EVID_HNOJENI!N484,HNOJIVA_ALL!$A$2:$Z$3303,15,FALSE)*K484*IF(L484="t",10,IF(L484="kg",0.01,IF(L484="q",1,IF(L484="l",0.01*VLOOKUP(EVID_HNOJENI!N484,HNOJIVA_ALL!$A$2:$AE$3303,31,FALSE),"CHYBA")))),2)</f>
        <v>#N/A</v>
      </c>
      <c r="R484" s="51" t="e">
        <f>ROUND(VLOOKUP(EVID_HNOJENI!N484,HNOJIVA_ALL!$A$2:$Z$3303,16,FALSE)*K484*IF(L484="t",10,IF(L484="kg",0.01,IF(L484="q",1,IF(L484="l",0.01*VLOOKUP(EVID_HNOJENI!N484,HNOJIVA_ALL!$A$2:$AE$3303,31,FALSE),"CHYBA")))),2)</f>
        <v>#N/A</v>
      </c>
      <c r="S484" s="51" t="e">
        <f>ROUND(VLOOKUP(EVID_HNOJENI!N484,HNOJIVA_ALL!$A$2:$Z$3303,18,FALSE)*K484*IF(L484="t",10,IF(L484="kg",0.01,IF(L484="q",1,IF(L484="l",0.01*VLOOKUP(EVID_HNOJENI!N484,HNOJIVA_ALL!$A$2:$AE$3303,31,FALSE),"CHYBA")))),2)</f>
        <v>#N/A</v>
      </c>
      <c r="T484" s="51" t="e">
        <f>ROUND(VLOOKUP(EVID_HNOJENI!N484,HNOJIVA_ALL!$A$2:$Z$3303,17,FALSE)*K484*IF(L484="t",10,IF(L484="kg",0.01,IF(L484="q",1,IF(L484="l",0.01*VLOOKUP(EVID_HNOJENI!N484,HNOJIVA_ALL!$A$2:$AE$3303,31,FALSE),"CHYBA")))),2)</f>
        <v>#N/A</v>
      </c>
      <c r="U484" s="51" t="e">
        <f>ROUND(VLOOKUP(EVID_HNOJENI!N484,HNOJIVA_ALL!$A$2:$Z$3303,20,FALSE)*K484*IF(L484="t",10,IF(L484="kg",0.01,IF(L484="q",1,IF(L484="l",0.01*VLOOKUP(EVID_HNOJENI!N484,HNOJIVA_ALL!$A$2:$AE$3303,31,FALSE),"CHYBA")))),2)</f>
        <v>#N/A</v>
      </c>
    </row>
    <row r="485" spans="1:21" x14ac:dyDescent="0.2">
      <c r="A485" s="32"/>
      <c r="B485" s="45" t="e">
        <f>VLOOKUP($A485,EVID_OSEVU!$A$1:$M$4972,2,FALSE)</f>
        <v>#N/A</v>
      </c>
      <c r="C485" s="45" t="e">
        <f>VLOOKUP($A485,EVID_OSEVU!$A$1:$M$4972,3,FALSE)</f>
        <v>#N/A</v>
      </c>
      <c r="D485" s="45" t="e">
        <f>VLOOKUP($A485,EVID_OSEVU!$A$1:$M$4972,4,FALSE)</f>
        <v>#N/A</v>
      </c>
      <c r="E485" s="45" t="e">
        <f>VLOOKUP($A485,EVID_OSEVU!$A$1:$M$4972,7,FALSE)</f>
        <v>#N/A</v>
      </c>
      <c r="F485" s="45" t="e">
        <f>VLOOKUP($A485,EVID_OSEVU!$A$1:$M$4972,8,FALSE)</f>
        <v>#N/A</v>
      </c>
      <c r="G485" s="45" t="e">
        <f>VLOOKUP($A485,EVID_OSEVU!$A$1:$M$4972,11,FALSE)</f>
        <v>#N/A</v>
      </c>
      <c r="H485" s="35"/>
      <c r="I485" s="48"/>
      <c r="J485" s="33" t="e">
        <f>VLOOKUP($A485,EVID_OSEVU!$A$1:$M$4972,11,FALSE)</f>
        <v>#N/A</v>
      </c>
      <c r="K485" s="39"/>
      <c r="L485" s="49"/>
      <c r="M485" s="89" t="e">
        <f t="shared" si="7"/>
        <v>#N/A</v>
      </c>
      <c r="N485" s="50"/>
      <c r="O485" s="37" t="e">
        <f>VLOOKUP(EVID_HNOJENI!N485,HNOJIVA_ALL!$A$2:$Z$3303,4,FALSE)</f>
        <v>#N/A</v>
      </c>
      <c r="P485" s="51" t="e">
        <f>ROUND(VLOOKUP(EVID_HNOJENI!N485,HNOJIVA_ALL!$A$2:$Z$3303,14,FALSE)*K485*IF(L485="t",10,IF(L485="kg",0.01,IF(L485="q",1,IF(L485="l",0.01*VLOOKUP(EVID_HNOJENI!N485,HNOJIVA_ALL!$A$2:$AE$3303,31,FALSE),"CHYBA")))),2)</f>
        <v>#N/A</v>
      </c>
      <c r="Q485" s="51" t="e">
        <f>ROUND(VLOOKUP(EVID_HNOJENI!N485,HNOJIVA_ALL!$A$2:$Z$3303,15,FALSE)*K485*IF(L485="t",10,IF(L485="kg",0.01,IF(L485="q",1,IF(L485="l",0.01*VLOOKUP(EVID_HNOJENI!N485,HNOJIVA_ALL!$A$2:$AE$3303,31,FALSE),"CHYBA")))),2)</f>
        <v>#N/A</v>
      </c>
      <c r="R485" s="51" t="e">
        <f>ROUND(VLOOKUP(EVID_HNOJENI!N485,HNOJIVA_ALL!$A$2:$Z$3303,16,FALSE)*K485*IF(L485="t",10,IF(L485="kg",0.01,IF(L485="q",1,IF(L485="l",0.01*VLOOKUP(EVID_HNOJENI!N485,HNOJIVA_ALL!$A$2:$AE$3303,31,FALSE),"CHYBA")))),2)</f>
        <v>#N/A</v>
      </c>
      <c r="S485" s="51" t="e">
        <f>ROUND(VLOOKUP(EVID_HNOJENI!N485,HNOJIVA_ALL!$A$2:$Z$3303,18,FALSE)*K485*IF(L485="t",10,IF(L485="kg",0.01,IF(L485="q",1,IF(L485="l",0.01*VLOOKUP(EVID_HNOJENI!N485,HNOJIVA_ALL!$A$2:$AE$3303,31,FALSE),"CHYBA")))),2)</f>
        <v>#N/A</v>
      </c>
      <c r="T485" s="51" t="e">
        <f>ROUND(VLOOKUP(EVID_HNOJENI!N485,HNOJIVA_ALL!$A$2:$Z$3303,17,FALSE)*K485*IF(L485="t",10,IF(L485="kg",0.01,IF(L485="q",1,IF(L485="l",0.01*VLOOKUP(EVID_HNOJENI!N485,HNOJIVA_ALL!$A$2:$AE$3303,31,FALSE),"CHYBA")))),2)</f>
        <v>#N/A</v>
      </c>
      <c r="U485" s="51" t="e">
        <f>ROUND(VLOOKUP(EVID_HNOJENI!N485,HNOJIVA_ALL!$A$2:$Z$3303,20,FALSE)*K485*IF(L485="t",10,IF(L485="kg",0.01,IF(L485="q",1,IF(L485="l",0.01*VLOOKUP(EVID_HNOJENI!N485,HNOJIVA_ALL!$A$2:$AE$3303,31,FALSE),"CHYBA")))),2)</f>
        <v>#N/A</v>
      </c>
    </row>
    <row r="486" spans="1:21" x14ac:dyDescent="0.2">
      <c r="A486" s="32"/>
      <c r="B486" s="45" t="e">
        <f>VLOOKUP($A486,EVID_OSEVU!$A$1:$M$4972,2,FALSE)</f>
        <v>#N/A</v>
      </c>
      <c r="C486" s="45" t="e">
        <f>VLOOKUP($A486,EVID_OSEVU!$A$1:$M$4972,3,FALSE)</f>
        <v>#N/A</v>
      </c>
      <c r="D486" s="45" t="e">
        <f>VLOOKUP($A486,EVID_OSEVU!$A$1:$M$4972,4,FALSE)</f>
        <v>#N/A</v>
      </c>
      <c r="E486" s="45" t="e">
        <f>VLOOKUP($A486,EVID_OSEVU!$A$1:$M$4972,7,FALSE)</f>
        <v>#N/A</v>
      </c>
      <c r="F486" s="45" t="e">
        <f>VLOOKUP($A486,EVID_OSEVU!$A$1:$M$4972,8,FALSE)</f>
        <v>#N/A</v>
      </c>
      <c r="G486" s="45" t="e">
        <f>VLOOKUP($A486,EVID_OSEVU!$A$1:$M$4972,11,FALSE)</f>
        <v>#N/A</v>
      </c>
      <c r="H486" s="35"/>
      <c r="I486" s="48"/>
      <c r="J486" s="33" t="e">
        <f>VLOOKUP($A486,EVID_OSEVU!$A$1:$M$4972,11,FALSE)</f>
        <v>#N/A</v>
      </c>
      <c r="K486" s="39"/>
      <c r="L486" s="49"/>
      <c r="M486" s="89" t="e">
        <f t="shared" si="7"/>
        <v>#N/A</v>
      </c>
      <c r="N486" s="50"/>
      <c r="O486" s="37" t="e">
        <f>VLOOKUP(EVID_HNOJENI!N486,HNOJIVA_ALL!$A$2:$Z$3303,4,FALSE)</f>
        <v>#N/A</v>
      </c>
      <c r="P486" s="51" t="e">
        <f>ROUND(VLOOKUP(EVID_HNOJENI!N486,HNOJIVA_ALL!$A$2:$Z$3303,14,FALSE)*K486*IF(L486="t",10,IF(L486="kg",0.01,IF(L486="q",1,IF(L486="l",0.01*VLOOKUP(EVID_HNOJENI!N486,HNOJIVA_ALL!$A$2:$AE$3303,31,FALSE),"CHYBA")))),2)</f>
        <v>#N/A</v>
      </c>
      <c r="Q486" s="51" t="e">
        <f>ROUND(VLOOKUP(EVID_HNOJENI!N486,HNOJIVA_ALL!$A$2:$Z$3303,15,FALSE)*K486*IF(L486="t",10,IF(L486="kg",0.01,IF(L486="q",1,IF(L486="l",0.01*VLOOKUP(EVID_HNOJENI!N486,HNOJIVA_ALL!$A$2:$AE$3303,31,FALSE),"CHYBA")))),2)</f>
        <v>#N/A</v>
      </c>
      <c r="R486" s="51" t="e">
        <f>ROUND(VLOOKUP(EVID_HNOJENI!N486,HNOJIVA_ALL!$A$2:$Z$3303,16,FALSE)*K486*IF(L486="t",10,IF(L486="kg",0.01,IF(L486="q",1,IF(L486="l",0.01*VLOOKUP(EVID_HNOJENI!N486,HNOJIVA_ALL!$A$2:$AE$3303,31,FALSE),"CHYBA")))),2)</f>
        <v>#N/A</v>
      </c>
      <c r="S486" s="51" t="e">
        <f>ROUND(VLOOKUP(EVID_HNOJENI!N486,HNOJIVA_ALL!$A$2:$Z$3303,18,FALSE)*K486*IF(L486="t",10,IF(L486="kg",0.01,IF(L486="q",1,IF(L486="l",0.01*VLOOKUP(EVID_HNOJENI!N486,HNOJIVA_ALL!$A$2:$AE$3303,31,FALSE),"CHYBA")))),2)</f>
        <v>#N/A</v>
      </c>
      <c r="T486" s="51" t="e">
        <f>ROUND(VLOOKUP(EVID_HNOJENI!N486,HNOJIVA_ALL!$A$2:$Z$3303,17,FALSE)*K486*IF(L486="t",10,IF(L486="kg",0.01,IF(L486="q",1,IF(L486="l",0.01*VLOOKUP(EVID_HNOJENI!N486,HNOJIVA_ALL!$A$2:$AE$3303,31,FALSE),"CHYBA")))),2)</f>
        <v>#N/A</v>
      </c>
      <c r="U486" s="51" t="e">
        <f>ROUND(VLOOKUP(EVID_HNOJENI!N486,HNOJIVA_ALL!$A$2:$Z$3303,20,FALSE)*K486*IF(L486="t",10,IF(L486="kg",0.01,IF(L486="q",1,IF(L486="l",0.01*VLOOKUP(EVID_HNOJENI!N486,HNOJIVA_ALL!$A$2:$AE$3303,31,FALSE),"CHYBA")))),2)</f>
        <v>#N/A</v>
      </c>
    </row>
    <row r="487" spans="1:21" x14ac:dyDescent="0.2">
      <c r="A487" s="32"/>
      <c r="B487" s="45" t="e">
        <f>VLOOKUP($A487,EVID_OSEVU!$A$1:$M$4972,2,FALSE)</f>
        <v>#N/A</v>
      </c>
      <c r="C487" s="45" t="e">
        <f>VLOOKUP($A487,EVID_OSEVU!$A$1:$M$4972,3,FALSE)</f>
        <v>#N/A</v>
      </c>
      <c r="D487" s="45" t="e">
        <f>VLOOKUP($A487,EVID_OSEVU!$A$1:$M$4972,4,FALSE)</f>
        <v>#N/A</v>
      </c>
      <c r="E487" s="45" t="e">
        <f>VLOOKUP($A487,EVID_OSEVU!$A$1:$M$4972,7,FALSE)</f>
        <v>#N/A</v>
      </c>
      <c r="F487" s="45" t="e">
        <f>VLOOKUP($A487,EVID_OSEVU!$A$1:$M$4972,8,FALSE)</f>
        <v>#N/A</v>
      </c>
      <c r="G487" s="45" t="e">
        <f>VLOOKUP($A487,EVID_OSEVU!$A$1:$M$4972,11,FALSE)</f>
        <v>#N/A</v>
      </c>
      <c r="H487" s="35"/>
      <c r="I487" s="48"/>
      <c r="J487" s="33" t="e">
        <f>VLOOKUP($A487,EVID_OSEVU!$A$1:$M$4972,11,FALSE)</f>
        <v>#N/A</v>
      </c>
      <c r="K487" s="39"/>
      <c r="L487" s="49"/>
      <c r="M487" s="89" t="e">
        <f t="shared" si="7"/>
        <v>#N/A</v>
      </c>
      <c r="N487" s="50"/>
      <c r="O487" s="37" t="e">
        <f>VLOOKUP(EVID_HNOJENI!N487,HNOJIVA_ALL!$A$2:$Z$3303,4,FALSE)</f>
        <v>#N/A</v>
      </c>
      <c r="P487" s="51" t="e">
        <f>ROUND(VLOOKUP(EVID_HNOJENI!N487,HNOJIVA_ALL!$A$2:$Z$3303,14,FALSE)*K487*IF(L487="t",10,IF(L487="kg",0.01,IF(L487="q",1,IF(L487="l",0.01*VLOOKUP(EVID_HNOJENI!N487,HNOJIVA_ALL!$A$2:$AE$3303,31,FALSE),"CHYBA")))),2)</f>
        <v>#N/A</v>
      </c>
      <c r="Q487" s="51" t="e">
        <f>ROUND(VLOOKUP(EVID_HNOJENI!N487,HNOJIVA_ALL!$A$2:$Z$3303,15,FALSE)*K487*IF(L487="t",10,IF(L487="kg",0.01,IF(L487="q",1,IF(L487="l",0.01*VLOOKUP(EVID_HNOJENI!N487,HNOJIVA_ALL!$A$2:$AE$3303,31,FALSE),"CHYBA")))),2)</f>
        <v>#N/A</v>
      </c>
      <c r="R487" s="51" t="e">
        <f>ROUND(VLOOKUP(EVID_HNOJENI!N487,HNOJIVA_ALL!$A$2:$Z$3303,16,FALSE)*K487*IF(L487="t",10,IF(L487="kg",0.01,IF(L487="q",1,IF(L487="l",0.01*VLOOKUP(EVID_HNOJENI!N487,HNOJIVA_ALL!$A$2:$AE$3303,31,FALSE),"CHYBA")))),2)</f>
        <v>#N/A</v>
      </c>
      <c r="S487" s="51" t="e">
        <f>ROUND(VLOOKUP(EVID_HNOJENI!N487,HNOJIVA_ALL!$A$2:$Z$3303,18,FALSE)*K487*IF(L487="t",10,IF(L487="kg",0.01,IF(L487="q",1,IF(L487="l",0.01*VLOOKUP(EVID_HNOJENI!N487,HNOJIVA_ALL!$A$2:$AE$3303,31,FALSE),"CHYBA")))),2)</f>
        <v>#N/A</v>
      </c>
      <c r="T487" s="51" t="e">
        <f>ROUND(VLOOKUP(EVID_HNOJENI!N487,HNOJIVA_ALL!$A$2:$Z$3303,17,FALSE)*K487*IF(L487="t",10,IF(L487="kg",0.01,IF(L487="q",1,IF(L487="l",0.01*VLOOKUP(EVID_HNOJENI!N487,HNOJIVA_ALL!$A$2:$AE$3303,31,FALSE),"CHYBA")))),2)</f>
        <v>#N/A</v>
      </c>
      <c r="U487" s="51" t="e">
        <f>ROUND(VLOOKUP(EVID_HNOJENI!N487,HNOJIVA_ALL!$A$2:$Z$3303,20,FALSE)*K487*IF(L487="t",10,IF(L487="kg",0.01,IF(L487="q",1,IF(L487="l",0.01*VLOOKUP(EVID_HNOJENI!N487,HNOJIVA_ALL!$A$2:$AE$3303,31,FALSE),"CHYBA")))),2)</f>
        <v>#N/A</v>
      </c>
    </row>
    <row r="488" spans="1:21" x14ac:dyDescent="0.2">
      <c r="A488" s="32"/>
      <c r="B488" s="45" t="e">
        <f>VLOOKUP($A488,EVID_OSEVU!$A$1:$M$4972,2,FALSE)</f>
        <v>#N/A</v>
      </c>
      <c r="C488" s="45" t="e">
        <f>VLOOKUP($A488,EVID_OSEVU!$A$1:$M$4972,3,FALSE)</f>
        <v>#N/A</v>
      </c>
      <c r="D488" s="45" t="e">
        <f>VLOOKUP($A488,EVID_OSEVU!$A$1:$M$4972,4,FALSE)</f>
        <v>#N/A</v>
      </c>
      <c r="E488" s="45" t="e">
        <f>VLOOKUP($A488,EVID_OSEVU!$A$1:$M$4972,7,FALSE)</f>
        <v>#N/A</v>
      </c>
      <c r="F488" s="45" t="e">
        <f>VLOOKUP($A488,EVID_OSEVU!$A$1:$M$4972,8,FALSE)</f>
        <v>#N/A</v>
      </c>
      <c r="G488" s="45" t="e">
        <f>VLOOKUP($A488,EVID_OSEVU!$A$1:$M$4972,11,FALSE)</f>
        <v>#N/A</v>
      </c>
      <c r="H488" s="35"/>
      <c r="I488" s="48"/>
      <c r="J488" s="33" t="e">
        <f>VLOOKUP($A488,EVID_OSEVU!$A$1:$M$4972,11,FALSE)</f>
        <v>#N/A</v>
      </c>
      <c r="K488" s="39"/>
      <c r="L488" s="49"/>
      <c r="M488" s="89" t="e">
        <f t="shared" si="7"/>
        <v>#N/A</v>
      </c>
      <c r="N488" s="50"/>
      <c r="O488" s="37" t="e">
        <f>VLOOKUP(EVID_HNOJENI!N488,HNOJIVA_ALL!$A$2:$Z$3303,4,FALSE)</f>
        <v>#N/A</v>
      </c>
      <c r="P488" s="51" t="e">
        <f>ROUND(VLOOKUP(EVID_HNOJENI!N488,HNOJIVA_ALL!$A$2:$Z$3303,14,FALSE)*K488*IF(L488="t",10,IF(L488="kg",0.01,IF(L488="q",1,IF(L488="l",0.01*VLOOKUP(EVID_HNOJENI!N488,HNOJIVA_ALL!$A$2:$AE$3303,31,FALSE),"CHYBA")))),2)</f>
        <v>#N/A</v>
      </c>
      <c r="Q488" s="51" t="e">
        <f>ROUND(VLOOKUP(EVID_HNOJENI!N488,HNOJIVA_ALL!$A$2:$Z$3303,15,FALSE)*K488*IF(L488="t",10,IF(L488="kg",0.01,IF(L488="q",1,IF(L488="l",0.01*VLOOKUP(EVID_HNOJENI!N488,HNOJIVA_ALL!$A$2:$AE$3303,31,FALSE),"CHYBA")))),2)</f>
        <v>#N/A</v>
      </c>
      <c r="R488" s="51" t="e">
        <f>ROUND(VLOOKUP(EVID_HNOJENI!N488,HNOJIVA_ALL!$A$2:$Z$3303,16,FALSE)*K488*IF(L488="t",10,IF(L488="kg",0.01,IF(L488="q",1,IF(L488="l",0.01*VLOOKUP(EVID_HNOJENI!N488,HNOJIVA_ALL!$A$2:$AE$3303,31,FALSE),"CHYBA")))),2)</f>
        <v>#N/A</v>
      </c>
      <c r="S488" s="51" t="e">
        <f>ROUND(VLOOKUP(EVID_HNOJENI!N488,HNOJIVA_ALL!$A$2:$Z$3303,18,FALSE)*K488*IF(L488="t",10,IF(L488="kg",0.01,IF(L488="q",1,IF(L488="l",0.01*VLOOKUP(EVID_HNOJENI!N488,HNOJIVA_ALL!$A$2:$AE$3303,31,FALSE),"CHYBA")))),2)</f>
        <v>#N/A</v>
      </c>
      <c r="T488" s="51" t="e">
        <f>ROUND(VLOOKUP(EVID_HNOJENI!N488,HNOJIVA_ALL!$A$2:$Z$3303,17,FALSE)*K488*IF(L488="t",10,IF(L488="kg",0.01,IF(L488="q",1,IF(L488="l",0.01*VLOOKUP(EVID_HNOJENI!N488,HNOJIVA_ALL!$A$2:$AE$3303,31,FALSE),"CHYBA")))),2)</f>
        <v>#N/A</v>
      </c>
      <c r="U488" s="51" t="e">
        <f>ROUND(VLOOKUP(EVID_HNOJENI!N488,HNOJIVA_ALL!$A$2:$Z$3303,20,FALSE)*K488*IF(L488="t",10,IF(L488="kg",0.01,IF(L488="q",1,IF(L488="l",0.01*VLOOKUP(EVID_HNOJENI!N488,HNOJIVA_ALL!$A$2:$AE$3303,31,FALSE),"CHYBA")))),2)</f>
        <v>#N/A</v>
      </c>
    </row>
    <row r="489" spans="1:21" x14ac:dyDescent="0.2">
      <c r="A489" s="32"/>
      <c r="B489" s="45" t="e">
        <f>VLOOKUP($A489,EVID_OSEVU!$A$1:$M$4972,2,FALSE)</f>
        <v>#N/A</v>
      </c>
      <c r="C489" s="45" t="e">
        <f>VLOOKUP($A489,EVID_OSEVU!$A$1:$M$4972,3,FALSE)</f>
        <v>#N/A</v>
      </c>
      <c r="D489" s="45" t="e">
        <f>VLOOKUP($A489,EVID_OSEVU!$A$1:$M$4972,4,FALSE)</f>
        <v>#N/A</v>
      </c>
      <c r="E489" s="45" t="e">
        <f>VLOOKUP($A489,EVID_OSEVU!$A$1:$M$4972,7,FALSE)</f>
        <v>#N/A</v>
      </c>
      <c r="F489" s="45" t="e">
        <f>VLOOKUP($A489,EVID_OSEVU!$A$1:$M$4972,8,FALSE)</f>
        <v>#N/A</v>
      </c>
      <c r="G489" s="45" t="e">
        <f>VLOOKUP($A489,EVID_OSEVU!$A$1:$M$4972,11,FALSE)</f>
        <v>#N/A</v>
      </c>
      <c r="H489" s="35"/>
      <c r="I489" s="48"/>
      <c r="J489" s="33" t="e">
        <f>VLOOKUP($A489,EVID_OSEVU!$A$1:$M$4972,11,FALSE)</f>
        <v>#N/A</v>
      </c>
      <c r="K489" s="39"/>
      <c r="L489" s="49"/>
      <c r="M489" s="89" t="e">
        <f t="shared" si="7"/>
        <v>#N/A</v>
      </c>
      <c r="N489" s="50"/>
      <c r="O489" s="37" t="e">
        <f>VLOOKUP(EVID_HNOJENI!N489,HNOJIVA_ALL!$A$2:$Z$3303,4,FALSE)</f>
        <v>#N/A</v>
      </c>
      <c r="P489" s="51" t="e">
        <f>ROUND(VLOOKUP(EVID_HNOJENI!N489,HNOJIVA_ALL!$A$2:$Z$3303,14,FALSE)*K489*IF(L489="t",10,IF(L489="kg",0.01,IF(L489="q",1,IF(L489="l",0.01*VLOOKUP(EVID_HNOJENI!N489,HNOJIVA_ALL!$A$2:$AE$3303,31,FALSE),"CHYBA")))),2)</f>
        <v>#N/A</v>
      </c>
      <c r="Q489" s="51" t="e">
        <f>ROUND(VLOOKUP(EVID_HNOJENI!N489,HNOJIVA_ALL!$A$2:$Z$3303,15,FALSE)*K489*IF(L489="t",10,IF(L489="kg",0.01,IF(L489="q",1,IF(L489="l",0.01*VLOOKUP(EVID_HNOJENI!N489,HNOJIVA_ALL!$A$2:$AE$3303,31,FALSE),"CHYBA")))),2)</f>
        <v>#N/A</v>
      </c>
      <c r="R489" s="51" t="e">
        <f>ROUND(VLOOKUP(EVID_HNOJENI!N489,HNOJIVA_ALL!$A$2:$Z$3303,16,FALSE)*K489*IF(L489="t",10,IF(L489="kg",0.01,IF(L489="q",1,IF(L489="l",0.01*VLOOKUP(EVID_HNOJENI!N489,HNOJIVA_ALL!$A$2:$AE$3303,31,FALSE),"CHYBA")))),2)</f>
        <v>#N/A</v>
      </c>
      <c r="S489" s="51" t="e">
        <f>ROUND(VLOOKUP(EVID_HNOJENI!N489,HNOJIVA_ALL!$A$2:$Z$3303,18,FALSE)*K489*IF(L489="t",10,IF(L489="kg",0.01,IF(L489="q",1,IF(L489="l",0.01*VLOOKUP(EVID_HNOJENI!N489,HNOJIVA_ALL!$A$2:$AE$3303,31,FALSE),"CHYBA")))),2)</f>
        <v>#N/A</v>
      </c>
      <c r="T489" s="51" t="e">
        <f>ROUND(VLOOKUP(EVID_HNOJENI!N489,HNOJIVA_ALL!$A$2:$Z$3303,17,FALSE)*K489*IF(L489="t",10,IF(L489="kg",0.01,IF(L489="q",1,IF(L489="l",0.01*VLOOKUP(EVID_HNOJENI!N489,HNOJIVA_ALL!$A$2:$AE$3303,31,FALSE),"CHYBA")))),2)</f>
        <v>#N/A</v>
      </c>
      <c r="U489" s="51" t="e">
        <f>ROUND(VLOOKUP(EVID_HNOJENI!N489,HNOJIVA_ALL!$A$2:$Z$3303,20,FALSE)*K489*IF(L489="t",10,IF(L489="kg",0.01,IF(L489="q",1,IF(L489="l",0.01*VLOOKUP(EVID_HNOJENI!N489,HNOJIVA_ALL!$A$2:$AE$3303,31,FALSE),"CHYBA")))),2)</f>
        <v>#N/A</v>
      </c>
    </row>
    <row r="490" spans="1:21" x14ac:dyDescent="0.2">
      <c r="A490" s="32"/>
      <c r="B490" s="45" t="e">
        <f>VLOOKUP($A490,EVID_OSEVU!$A$1:$M$4972,2,FALSE)</f>
        <v>#N/A</v>
      </c>
      <c r="C490" s="45" t="e">
        <f>VLOOKUP($A490,EVID_OSEVU!$A$1:$M$4972,3,FALSE)</f>
        <v>#N/A</v>
      </c>
      <c r="D490" s="45" t="e">
        <f>VLOOKUP($A490,EVID_OSEVU!$A$1:$M$4972,4,FALSE)</f>
        <v>#N/A</v>
      </c>
      <c r="E490" s="45" t="e">
        <f>VLOOKUP($A490,EVID_OSEVU!$A$1:$M$4972,7,FALSE)</f>
        <v>#N/A</v>
      </c>
      <c r="F490" s="45" t="e">
        <f>VLOOKUP($A490,EVID_OSEVU!$A$1:$M$4972,8,FALSE)</f>
        <v>#N/A</v>
      </c>
      <c r="G490" s="45" t="e">
        <f>VLOOKUP($A490,EVID_OSEVU!$A$1:$M$4972,11,FALSE)</f>
        <v>#N/A</v>
      </c>
      <c r="H490" s="35"/>
      <c r="I490" s="48"/>
      <c r="J490" s="33" t="e">
        <f>VLOOKUP($A490,EVID_OSEVU!$A$1:$M$4972,11,FALSE)</f>
        <v>#N/A</v>
      </c>
      <c r="K490" s="39"/>
      <c r="L490" s="49"/>
      <c r="M490" s="89" t="e">
        <f t="shared" si="7"/>
        <v>#N/A</v>
      </c>
      <c r="N490" s="50"/>
      <c r="O490" s="37" t="e">
        <f>VLOOKUP(EVID_HNOJENI!N490,HNOJIVA_ALL!$A$2:$Z$3303,4,FALSE)</f>
        <v>#N/A</v>
      </c>
      <c r="P490" s="51" t="e">
        <f>ROUND(VLOOKUP(EVID_HNOJENI!N490,HNOJIVA_ALL!$A$2:$Z$3303,14,FALSE)*K490*IF(L490="t",10,IF(L490="kg",0.01,IF(L490="q",1,IF(L490="l",0.01*VLOOKUP(EVID_HNOJENI!N490,HNOJIVA_ALL!$A$2:$AE$3303,31,FALSE),"CHYBA")))),2)</f>
        <v>#N/A</v>
      </c>
      <c r="Q490" s="51" t="e">
        <f>ROUND(VLOOKUP(EVID_HNOJENI!N490,HNOJIVA_ALL!$A$2:$Z$3303,15,FALSE)*K490*IF(L490="t",10,IF(L490="kg",0.01,IF(L490="q",1,IF(L490="l",0.01*VLOOKUP(EVID_HNOJENI!N490,HNOJIVA_ALL!$A$2:$AE$3303,31,FALSE),"CHYBA")))),2)</f>
        <v>#N/A</v>
      </c>
      <c r="R490" s="51" t="e">
        <f>ROUND(VLOOKUP(EVID_HNOJENI!N490,HNOJIVA_ALL!$A$2:$Z$3303,16,FALSE)*K490*IF(L490="t",10,IF(L490="kg",0.01,IF(L490="q",1,IF(L490="l",0.01*VLOOKUP(EVID_HNOJENI!N490,HNOJIVA_ALL!$A$2:$AE$3303,31,FALSE),"CHYBA")))),2)</f>
        <v>#N/A</v>
      </c>
      <c r="S490" s="51" t="e">
        <f>ROUND(VLOOKUP(EVID_HNOJENI!N490,HNOJIVA_ALL!$A$2:$Z$3303,18,FALSE)*K490*IF(L490="t",10,IF(L490="kg",0.01,IF(L490="q",1,IF(L490="l",0.01*VLOOKUP(EVID_HNOJENI!N490,HNOJIVA_ALL!$A$2:$AE$3303,31,FALSE),"CHYBA")))),2)</f>
        <v>#N/A</v>
      </c>
      <c r="T490" s="51" t="e">
        <f>ROUND(VLOOKUP(EVID_HNOJENI!N490,HNOJIVA_ALL!$A$2:$Z$3303,17,FALSE)*K490*IF(L490="t",10,IF(L490="kg",0.01,IF(L490="q",1,IF(L490="l",0.01*VLOOKUP(EVID_HNOJENI!N490,HNOJIVA_ALL!$A$2:$AE$3303,31,FALSE),"CHYBA")))),2)</f>
        <v>#N/A</v>
      </c>
      <c r="U490" s="51" t="e">
        <f>ROUND(VLOOKUP(EVID_HNOJENI!N490,HNOJIVA_ALL!$A$2:$Z$3303,20,FALSE)*K490*IF(L490="t",10,IF(L490="kg",0.01,IF(L490="q",1,IF(L490="l",0.01*VLOOKUP(EVID_HNOJENI!N490,HNOJIVA_ALL!$A$2:$AE$3303,31,FALSE),"CHYBA")))),2)</f>
        <v>#N/A</v>
      </c>
    </row>
    <row r="491" spans="1:21" x14ac:dyDescent="0.2">
      <c r="A491" s="32"/>
      <c r="B491" s="45" t="e">
        <f>VLOOKUP($A491,EVID_OSEVU!$A$1:$M$4972,2,FALSE)</f>
        <v>#N/A</v>
      </c>
      <c r="C491" s="45" t="e">
        <f>VLOOKUP($A491,EVID_OSEVU!$A$1:$M$4972,3,FALSE)</f>
        <v>#N/A</v>
      </c>
      <c r="D491" s="45" t="e">
        <f>VLOOKUP($A491,EVID_OSEVU!$A$1:$M$4972,4,FALSE)</f>
        <v>#N/A</v>
      </c>
      <c r="E491" s="45" t="e">
        <f>VLOOKUP($A491,EVID_OSEVU!$A$1:$M$4972,7,FALSE)</f>
        <v>#N/A</v>
      </c>
      <c r="F491" s="45" t="e">
        <f>VLOOKUP($A491,EVID_OSEVU!$A$1:$M$4972,8,FALSE)</f>
        <v>#N/A</v>
      </c>
      <c r="G491" s="45" t="e">
        <f>VLOOKUP($A491,EVID_OSEVU!$A$1:$M$4972,11,FALSE)</f>
        <v>#N/A</v>
      </c>
      <c r="H491" s="35"/>
      <c r="I491" s="48"/>
      <c r="J491" s="33" t="e">
        <f>VLOOKUP($A491,EVID_OSEVU!$A$1:$M$4972,11,FALSE)</f>
        <v>#N/A</v>
      </c>
      <c r="K491" s="39"/>
      <c r="L491" s="49"/>
      <c r="M491" s="89" t="e">
        <f t="shared" si="7"/>
        <v>#N/A</v>
      </c>
      <c r="N491" s="50"/>
      <c r="O491" s="37" t="e">
        <f>VLOOKUP(EVID_HNOJENI!N491,HNOJIVA_ALL!$A$2:$Z$3303,4,FALSE)</f>
        <v>#N/A</v>
      </c>
      <c r="P491" s="51" t="e">
        <f>ROUND(VLOOKUP(EVID_HNOJENI!N491,HNOJIVA_ALL!$A$2:$Z$3303,14,FALSE)*K491*IF(L491="t",10,IF(L491="kg",0.01,IF(L491="q",1,IF(L491="l",0.01*VLOOKUP(EVID_HNOJENI!N491,HNOJIVA_ALL!$A$2:$AE$3303,31,FALSE),"CHYBA")))),2)</f>
        <v>#N/A</v>
      </c>
      <c r="Q491" s="51" t="e">
        <f>ROUND(VLOOKUP(EVID_HNOJENI!N491,HNOJIVA_ALL!$A$2:$Z$3303,15,FALSE)*K491*IF(L491="t",10,IF(L491="kg",0.01,IF(L491="q",1,IF(L491="l",0.01*VLOOKUP(EVID_HNOJENI!N491,HNOJIVA_ALL!$A$2:$AE$3303,31,FALSE),"CHYBA")))),2)</f>
        <v>#N/A</v>
      </c>
      <c r="R491" s="51" t="e">
        <f>ROUND(VLOOKUP(EVID_HNOJENI!N491,HNOJIVA_ALL!$A$2:$Z$3303,16,FALSE)*K491*IF(L491="t",10,IF(L491="kg",0.01,IF(L491="q",1,IF(L491="l",0.01*VLOOKUP(EVID_HNOJENI!N491,HNOJIVA_ALL!$A$2:$AE$3303,31,FALSE),"CHYBA")))),2)</f>
        <v>#N/A</v>
      </c>
      <c r="S491" s="51" t="e">
        <f>ROUND(VLOOKUP(EVID_HNOJENI!N491,HNOJIVA_ALL!$A$2:$Z$3303,18,FALSE)*K491*IF(L491="t",10,IF(L491="kg",0.01,IF(L491="q",1,IF(L491="l",0.01*VLOOKUP(EVID_HNOJENI!N491,HNOJIVA_ALL!$A$2:$AE$3303,31,FALSE),"CHYBA")))),2)</f>
        <v>#N/A</v>
      </c>
      <c r="T491" s="51" t="e">
        <f>ROUND(VLOOKUP(EVID_HNOJENI!N491,HNOJIVA_ALL!$A$2:$Z$3303,17,FALSE)*K491*IF(L491="t",10,IF(L491="kg",0.01,IF(L491="q",1,IF(L491="l",0.01*VLOOKUP(EVID_HNOJENI!N491,HNOJIVA_ALL!$A$2:$AE$3303,31,FALSE),"CHYBA")))),2)</f>
        <v>#N/A</v>
      </c>
      <c r="U491" s="51" t="e">
        <f>ROUND(VLOOKUP(EVID_HNOJENI!N491,HNOJIVA_ALL!$A$2:$Z$3303,20,FALSE)*K491*IF(L491="t",10,IF(L491="kg",0.01,IF(L491="q",1,IF(L491="l",0.01*VLOOKUP(EVID_HNOJENI!N491,HNOJIVA_ALL!$A$2:$AE$3303,31,FALSE),"CHYBA")))),2)</f>
        <v>#N/A</v>
      </c>
    </row>
    <row r="492" spans="1:21" x14ac:dyDescent="0.2">
      <c r="A492" s="32"/>
      <c r="B492" s="45" t="e">
        <f>VLOOKUP($A492,EVID_OSEVU!$A$1:$M$4972,2,FALSE)</f>
        <v>#N/A</v>
      </c>
      <c r="C492" s="45" t="e">
        <f>VLOOKUP($A492,EVID_OSEVU!$A$1:$M$4972,3,FALSE)</f>
        <v>#N/A</v>
      </c>
      <c r="D492" s="45" t="e">
        <f>VLOOKUP($A492,EVID_OSEVU!$A$1:$M$4972,4,FALSE)</f>
        <v>#N/A</v>
      </c>
      <c r="E492" s="45" t="e">
        <f>VLOOKUP($A492,EVID_OSEVU!$A$1:$M$4972,7,FALSE)</f>
        <v>#N/A</v>
      </c>
      <c r="F492" s="45" t="e">
        <f>VLOOKUP($A492,EVID_OSEVU!$A$1:$M$4972,8,FALSE)</f>
        <v>#N/A</v>
      </c>
      <c r="G492" s="45" t="e">
        <f>VLOOKUP($A492,EVID_OSEVU!$A$1:$M$4972,11,FALSE)</f>
        <v>#N/A</v>
      </c>
      <c r="H492" s="35"/>
      <c r="I492" s="48"/>
      <c r="J492" s="33" t="e">
        <f>VLOOKUP($A492,EVID_OSEVU!$A$1:$M$4972,11,FALSE)</f>
        <v>#N/A</v>
      </c>
      <c r="K492" s="39"/>
      <c r="L492" s="49"/>
      <c r="M492" s="89" t="e">
        <f t="shared" si="7"/>
        <v>#N/A</v>
      </c>
      <c r="N492" s="50"/>
      <c r="O492" s="37" t="e">
        <f>VLOOKUP(EVID_HNOJENI!N492,HNOJIVA_ALL!$A$2:$Z$3303,4,FALSE)</f>
        <v>#N/A</v>
      </c>
      <c r="P492" s="51" t="e">
        <f>ROUND(VLOOKUP(EVID_HNOJENI!N492,HNOJIVA_ALL!$A$2:$Z$3303,14,FALSE)*K492*IF(L492="t",10,IF(L492="kg",0.01,IF(L492="q",1,IF(L492="l",0.01*VLOOKUP(EVID_HNOJENI!N492,HNOJIVA_ALL!$A$2:$AE$3303,31,FALSE),"CHYBA")))),2)</f>
        <v>#N/A</v>
      </c>
      <c r="Q492" s="51" t="e">
        <f>ROUND(VLOOKUP(EVID_HNOJENI!N492,HNOJIVA_ALL!$A$2:$Z$3303,15,FALSE)*K492*IF(L492="t",10,IF(L492="kg",0.01,IF(L492="q",1,IF(L492="l",0.01*VLOOKUP(EVID_HNOJENI!N492,HNOJIVA_ALL!$A$2:$AE$3303,31,FALSE),"CHYBA")))),2)</f>
        <v>#N/A</v>
      </c>
      <c r="R492" s="51" t="e">
        <f>ROUND(VLOOKUP(EVID_HNOJENI!N492,HNOJIVA_ALL!$A$2:$Z$3303,16,FALSE)*K492*IF(L492="t",10,IF(L492="kg",0.01,IF(L492="q",1,IF(L492="l",0.01*VLOOKUP(EVID_HNOJENI!N492,HNOJIVA_ALL!$A$2:$AE$3303,31,FALSE),"CHYBA")))),2)</f>
        <v>#N/A</v>
      </c>
      <c r="S492" s="51" t="e">
        <f>ROUND(VLOOKUP(EVID_HNOJENI!N492,HNOJIVA_ALL!$A$2:$Z$3303,18,FALSE)*K492*IF(L492="t",10,IF(L492="kg",0.01,IF(L492="q",1,IF(L492="l",0.01*VLOOKUP(EVID_HNOJENI!N492,HNOJIVA_ALL!$A$2:$AE$3303,31,FALSE),"CHYBA")))),2)</f>
        <v>#N/A</v>
      </c>
      <c r="T492" s="51" t="e">
        <f>ROUND(VLOOKUP(EVID_HNOJENI!N492,HNOJIVA_ALL!$A$2:$Z$3303,17,FALSE)*K492*IF(L492="t",10,IF(L492="kg",0.01,IF(L492="q",1,IF(L492="l",0.01*VLOOKUP(EVID_HNOJENI!N492,HNOJIVA_ALL!$A$2:$AE$3303,31,FALSE),"CHYBA")))),2)</f>
        <v>#N/A</v>
      </c>
      <c r="U492" s="51" t="e">
        <f>ROUND(VLOOKUP(EVID_HNOJENI!N492,HNOJIVA_ALL!$A$2:$Z$3303,20,FALSE)*K492*IF(L492="t",10,IF(L492="kg",0.01,IF(L492="q",1,IF(L492="l",0.01*VLOOKUP(EVID_HNOJENI!N492,HNOJIVA_ALL!$A$2:$AE$3303,31,FALSE),"CHYBA")))),2)</f>
        <v>#N/A</v>
      </c>
    </row>
    <row r="493" spans="1:21" x14ac:dyDescent="0.2">
      <c r="A493" s="32"/>
      <c r="B493" s="45" t="e">
        <f>VLOOKUP($A493,EVID_OSEVU!$A$1:$M$4972,2,FALSE)</f>
        <v>#N/A</v>
      </c>
      <c r="C493" s="45" t="e">
        <f>VLOOKUP($A493,EVID_OSEVU!$A$1:$M$4972,3,FALSE)</f>
        <v>#N/A</v>
      </c>
      <c r="D493" s="45" t="e">
        <f>VLOOKUP($A493,EVID_OSEVU!$A$1:$M$4972,4,FALSE)</f>
        <v>#N/A</v>
      </c>
      <c r="E493" s="45" t="e">
        <f>VLOOKUP($A493,EVID_OSEVU!$A$1:$M$4972,7,FALSE)</f>
        <v>#N/A</v>
      </c>
      <c r="F493" s="45" t="e">
        <f>VLOOKUP($A493,EVID_OSEVU!$A$1:$M$4972,8,FALSE)</f>
        <v>#N/A</v>
      </c>
      <c r="G493" s="45" t="e">
        <f>VLOOKUP($A493,EVID_OSEVU!$A$1:$M$4972,11,FALSE)</f>
        <v>#N/A</v>
      </c>
      <c r="H493" s="35"/>
      <c r="I493" s="48"/>
      <c r="J493" s="33" t="e">
        <f>VLOOKUP($A493,EVID_OSEVU!$A$1:$M$4972,11,FALSE)</f>
        <v>#N/A</v>
      </c>
      <c r="K493" s="39"/>
      <c r="L493" s="49"/>
      <c r="M493" s="89" t="e">
        <f t="shared" si="7"/>
        <v>#N/A</v>
      </c>
      <c r="N493" s="50"/>
      <c r="O493" s="37" t="e">
        <f>VLOOKUP(EVID_HNOJENI!N493,HNOJIVA_ALL!$A$2:$Z$3303,4,FALSE)</f>
        <v>#N/A</v>
      </c>
      <c r="P493" s="51" t="e">
        <f>ROUND(VLOOKUP(EVID_HNOJENI!N493,HNOJIVA_ALL!$A$2:$Z$3303,14,FALSE)*K493*IF(L493="t",10,IF(L493="kg",0.01,IF(L493="q",1,IF(L493="l",0.01*VLOOKUP(EVID_HNOJENI!N493,HNOJIVA_ALL!$A$2:$AE$3303,31,FALSE),"CHYBA")))),2)</f>
        <v>#N/A</v>
      </c>
      <c r="Q493" s="51" t="e">
        <f>ROUND(VLOOKUP(EVID_HNOJENI!N493,HNOJIVA_ALL!$A$2:$Z$3303,15,FALSE)*K493*IF(L493="t",10,IF(L493="kg",0.01,IF(L493="q",1,IF(L493="l",0.01*VLOOKUP(EVID_HNOJENI!N493,HNOJIVA_ALL!$A$2:$AE$3303,31,FALSE),"CHYBA")))),2)</f>
        <v>#N/A</v>
      </c>
      <c r="R493" s="51" t="e">
        <f>ROUND(VLOOKUP(EVID_HNOJENI!N493,HNOJIVA_ALL!$A$2:$Z$3303,16,FALSE)*K493*IF(L493="t",10,IF(L493="kg",0.01,IF(L493="q",1,IF(L493="l",0.01*VLOOKUP(EVID_HNOJENI!N493,HNOJIVA_ALL!$A$2:$AE$3303,31,FALSE),"CHYBA")))),2)</f>
        <v>#N/A</v>
      </c>
      <c r="S493" s="51" t="e">
        <f>ROUND(VLOOKUP(EVID_HNOJENI!N493,HNOJIVA_ALL!$A$2:$Z$3303,18,FALSE)*K493*IF(L493="t",10,IF(L493="kg",0.01,IF(L493="q",1,IF(L493="l",0.01*VLOOKUP(EVID_HNOJENI!N493,HNOJIVA_ALL!$A$2:$AE$3303,31,FALSE),"CHYBA")))),2)</f>
        <v>#N/A</v>
      </c>
      <c r="T493" s="51" t="e">
        <f>ROUND(VLOOKUP(EVID_HNOJENI!N493,HNOJIVA_ALL!$A$2:$Z$3303,17,FALSE)*K493*IF(L493="t",10,IF(L493="kg",0.01,IF(L493="q",1,IF(L493="l",0.01*VLOOKUP(EVID_HNOJENI!N493,HNOJIVA_ALL!$A$2:$AE$3303,31,FALSE),"CHYBA")))),2)</f>
        <v>#N/A</v>
      </c>
      <c r="U493" s="51" t="e">
        <f>ROUND(VLOOKUP(EVID_HNOJENI!N493,HNOJIVA_ALL!$A$2:$Z$3303,20,FALSE)*K493*IF(L493="t",10,IF(L493="kg",0.01,IF(L493="q",1,IF(L493="l",0.01*VLOOKUP(EVID_HNOJENI!N493,HNOJIVA_ALL!$A$2:$AE$3303,31,FALSE),"CHYBA")))),2)</f>
        <v>#N/A</v>
      </c>
    </row>
    <row r="494" spans="1:21" x14ac:dyDescent="0.2">
      <c r="A494" s="32"/>
      <c r="B494" s="45" t="e">
        <f>VLOOKUP($A494,EVID_OSEVU!$A$1:$M$4972,2,FALSE)</f>
        <v>#N/A</v>
      </c>
      <c r="C494" s="45" t="e">
        <f>VLOOKUP($A494,EVID_OSEVU!$A$1:$M$4972,3,FALSE)</f>
        <v>#N/A</v>
      </c>
      <c r="D494" s="45" t="e">
        <f>VLOOKUP($A494,EVID_OSEVU!$A$1:$M$4972,4,FALSE)</f>
        <v>#N/A</v>
      </c>
      <c r="E494" s="45" t="e">
        <f>VLOOKUP($A494,EVID_OSEVU!$A$1:$M$4972,7,FALSE)</f>
        <v>#N/A</v>
      </c>
      <c r="F494" s="45" t="e">
        <f>VLOOKUP($A494,EVID_OSEVU!$A$1:$M$4972,8,FALSE)</f>
        <v>#N/A</v>
      </c>
      <c r="G494" s="45" t="e">
        <f>VLOOKUP($A494,EVID_OSEVU!$A$1:$M$4972,11,FALSE)</f>
        <v>#N/A</v>
      </c>
      <c r="H494" s="35"/>
      <c r="I494" s="48"/>
      <c r="J494" s="33" t="e">
        <f>VLOOKUP($A494,EVID_OSEVU!$A$1:$M$4972,11,FALSE)</f>
        <v>#N/A</v>
      </c>
      <c r="K494" s="39"/>
      <c r="L494" s="49"/>
      <c r="M494" s="89" t="e">
        <f t="shared" si="7"/>
        <v>#N/A</v>
      </c>
      <c r="N494" s="50"/>
      <c r="O494" s="37" t="e">
        <f>VLOOKUP(EVID_HNOJENI!N494,HNOJIVA_ALL!$A$2:$Z$3303,4,FALSE)</f>
        <v>#N/A</v>
      </c>
      <c r="P494" s="51" t="e">
        <f>ROUND(VLOOKUP(EVID_HNOJENI!N494,HNOJIVA_ALL!$A$2:$Z$3303,14,FALSE)*K494*IF(L494="t",10,IF(L494="kg",0.01,IF(L494="q",1,IF(L494="l",0.01*VLOOKUP(EVID_HNOJENI!N494,HNOJIVA_ALL!$A$2:$AE$3303,31,FALSE),"CHYBA")))),2)</f>
        <v>#N/A</v>
      </c>
      <c r="Q494" s="51" t="e">
        <f>ROUND(VLOOKUP(EVID_HNOJENI!N494,HNOJIVA_ALL!$A$2:$Z$3303,15,FALSE)*K494*IF(L494="t",10,IF(L494="kg",0.01,IF(L494="q",1,IF(L494="l",0.01*VLOOKUP(EVID_HNOJENI!N494,HNOJIVA_ALL!$A$2:$AE$3303,31,FALSE),"CHYBA")))),2)</f>
        <v>#N/A</v>
      </c>
      <c r="R494" s="51" t="e">
        <f>ROUND(VLOOKUP(EVID_HNOJENI!N494,HNOJIVA_ALL!$A$2:$Z$3303,16,FALSE)*K494*IF(L494="t",10,IF(L494="kg",0.01,IF(L494="q",1,IF(L494="l",0.01*VLOOKUP(EVID_HNOJENI!N494,HNOJIVA_ALL!$A$2:$AE$3303,31,FALSE),"CHYBA")))),2)</f>
        <v>#N/A</v>
      </c>
      <c r="S494" s="51" t="e">
        <f>ROUND(VLOOKUP(EVID_HNOJENI!N494,HNOJIVA_ALL!$A$2:$Z$3303,18,FALSE)*K494*IF(L494="t",10,IF(L494="kg",0.01,IF(L494="q",1,IF(L494="l",0.01*VLOOKUP(EVID_HNOJENI!N494,HNOJIVA_ALL!$A$2:$AE$3303,31,FALSE),"CHYBA")))),2)</f>
        <v>#N/A</v>
      </c>
      <c r="T494" s="51" t="e">
        <f>ROUND(VLOOKUP(EVID_HNOJENI!N494,HNOJIVA_ALL!$A$2:$Z$3303,17,FALSE)*K494*IF(L494="t",10,IF(L494="kg",0.01,IF(L494="q",1,IF(L494="l",0.01*VLOOKUP(EVID_HNOJENI!N494,HNOJIVA_ALL!$A$2:$AE$3303,31,FALSE),"CHYBA")))),2)</f>
        <v>#N/A</v>
      </c>
      <c r="U494" s="51" t="e">
        <f>ROUND(VLOOKUP(EVID_HNOJENI!N494,HNOJIVA_ALL!$A$2:$Z$3303,20,FALSE)*K494*IF(L494="t",10,IF(L494="kg",0.01,IF(L494="q",1,IF(L494="l",0.01*VLOOKUP(EVID_HNOJENI!N494,HNOJIVA_ALL!$A$2:$AE$3303,31,FALSE),"CHYBA")))),2)</f>
        <v>#N/A</v>
      </c>
    </row>
    <row r="495" spans="1:21" x14ac:dyDescent="0.2">
      <c r="A495" s="32"/>
      <c r="B495" s="45" t="e">
        <f>VLOOKUP($A495,EVID_OSEVU!$A$1:$M$4972,2,FALSE)</f>
        <v>#N/A</v>
      </c>
      <c r="C495" s="45" t="e">
        <f>VLOOKUP($A495,EVID_OSEVU!$A$1:$M$4972,3,FALSE)</f>
        <v>#N/A</v>
      </c>
      <c r="D495" s="45" t="e">
        <f>VLOOKUP($A495,EVID_OSEVU!$A$1:$M$4972,4,FALSE)</f>
        <v>#N/A</v>
      </c>
      <c r="E495" s="45" t="e">
        <f>VLOOKUP($A495,EVID_OSEVU!$A$1:$M$4972,7,FALSE)</f>
        <v>#N/A</v>
      </c>
      <c r="F495" s="45" t="e">
        <f>VLOOKUP($A495,EVID_OSEVU!$A$1:$M$4972,8,FALSE)</f>
        <v>#N/A</v>
      </c>
      <c r="G495" s="45" t="e">
        <f>VLOOKUP($A495,EVID_OSEVU!$A$1:$M$4972,11,FALSE)</f>
        <v>#N/A</v>
      </c>
      <c r="H495" s="35"/>
      <c r="I495" s="48"/>
      <c r="J495" s="33" t="e">
        <f>VLOOKUP($A495,EVID_OSEVU!$A$1:$M$4972,11,FALSE)</f>
        <v>#N/A</v>
      </c>
      <c r="K495" s="39"/>
      <c r="L495" s="49"/>
      <c r="M495" s="89" t="e">
        <f t="shared" si="7"/>
        <v>#N/A</v>
      </c>
      <c r="N495" s="50"/>
      <c r="O495" s="37" t="e">
        <f>VLOOKUP(EVID_HNOJENI!N495,HNOJIVA_ALL!$A$2:$Z$3303,4,FALSE)</f>
        <v>#N/A</v>
      </c>
      <c r="P495" s="51" t="e">
        <f>ROUND(VLOOKUP(EVID_HNOJENI!N495,HNOJIVA_ALL!$A$2:$Z$3303,14,FALSE)*K495*IF(L495="t",10,IF(L495="kg",0.01,IF(L495="q",1,IF(L495="l",0.01*VLOOKUP(EVID_HNOJENI!N495,HNOJIVA_ALL!$A$2:$AE$3303,31,FALSE),"CHYBA")))),2)</f>
        <v>#N/A</v>
      </c>
      <c r="Q495" s="51" t="e">
        <f>ROUND(VLOOKUP(EVID_HNOJENI!N495,HNOJIVA_ALL!$A$2:$Z$3303,15,FALSE)*K495*IF(L495="t",10,IF(L495="kg",0.01,IF(L495="q",1,IF(L495="l",0.01*VLOOKUP(EVID_HNOJENI!N495,HNOJIVA_ALL!$A$2:$AE$3303,31,FALSE),"CHYBA")))),2)</f>
        <v>#N/A</v>
      </c>
      <c r="R495" s="51" t="e">
        <f>ROUND(VLOOKUP(EVID_HNOJENI!N495,HNOJIVA_ALL!$A$2:$Z$3303,16,FALSE)*K495*IF(L495="t",10,IF(L495="kg",0.01,IF(L495="q",1,IF(L495="l",0.01*VLOOKUP(EVID_HNOJENI!N495,HNOJIVA_ALL!$A$2:$AE$3303,31,FALSE),"CHYBA")))),2)</f>
        <v>#N/A</v>
      </c>
      <c r="S495" s="51" t="e">
        <f>ROUND(VLOOKUP(EVID_HNOJENI!N495,HNOJIVA_ALL!$A$2:$Z$3303,18,FALSE)*K495*IF(L495="t",10,IF(L495="kg",0.01,IF(L495="q",1,IF(L495="l",0.01*VLOOKUP(EVID_HNOJENI!N495,HNOJIVA_ALL!$A$2:$AE$3303,31,FALSE),"CHYBA")))),2)</f>
        <v>#N/A</v>
      </c>
      <c r="T495" s="51" t="e">
        <f>ROUND(VLOOKUP(EVID_HNOJENI!N495,HNOJIVA_ALL!$A$2:$Z$3303,17,FALSE)*K495*IF(L495="t",10,IF(L495="kg",0.01,IF(L495="q",1,IF(L495="l",0.01*VLOOKUP(EVID_HNOJENI!N495,HNOJIVA_ALL!$A$2:$AE$3303,31,FALSE),"CHYBA")))),2)</f>
        <v>#N/A</v>
      </c>
      <c r="U495" s="51" t="e">
        <f>ROUND(VLOOKUP(EVID_HNOJENI!N495,HNOJIVA_ALL!$A$2:$Z$3303,20,FALSE)*K495*IF(L495="t",10,IF(L495="kg",0.01,IF(L495="q",1,IF(L495="l",0.01*VLOOKUP(EVID_HNOJENI!N495,HNOJIVA_ALL!$A$2:$AE$3303,31,FALSE),"CHYBA")))),2)</f>
        <v>#N/A</v>
      </c>
    </row>
    <row r="496" spans="1:21" x14ac:dyDescent="0.2">
      <c r="A496" s="32"/>
      <c r="B496" s="45" t="e">
        <f>VLOOKUP($A496,EVID_OSEVU!$A$1:$M$4972,2,FALSE)</f>
        <v>#N/A</v>
      </c>
      <c r="C496" s="45" t="e">
        <f>VLOOKUP($A496,EVID_OSEVU!$A$1:$M$4972,3,FALSE)</f>
        <v>#N/A</v>
      </c>
      <c r="D496" s="45" t="e">
        <f>VLOOKUP($A496,EVID_OSEVU!$A$1:$M$4972,4,FALSE)</f>
        <v>#N/A</v>
      </c>
      <c r="E496" s="45" t="e">
        <f>VLOOKUP($A496,EVID_OSEVU!$A$1:$M$4972,7,FALSE)</f>
        <v>#N/A</v>
      </c>
      <c r="F496" s="45" t="e">
        <f>VLOOKUP($A496,EVID_OSEVU!$A$1:$M$4972,8,FALSE)</f>
        <v>#N/A</v>
      </c>
      <c r="G496" s="45" t="e">
        <f>VLOOKUP($A496,EVID_OSEVU!$A$1:$M$4972,11,FALSE)</f>
        <v>#N/A</v>
      </c>
      <c r="H496" s="35"/>
      <c r="I496" s="48"/>
      <c r="J496" s="33" t="e">
        <f>VLOOKUP($A496,EVID_OSEVU!$A$1:$M$4972,11,FALSE)</f>
        <v>#N/A</v>
      </c>
      <c r="K496" s="39"/>
      <c r="L496" s="49"/>
      <c r="M496" s="89" t="e">
        <f t="shared" si="7"/>
        <v>#N/A</v>
      </c>
      <c r="N496" s="50"/>
      <c r="O496" s="37" t="e">
        <f>VLOOKUP(EVID_HNOJENI!N496,HNOJIVA_ALL!$A$2:$Z$3303,4,FALSE)</f>
        <v>#N/A</v>
      </c>
      <c r="P496" s="51" t="e">
        <f>ROUND(VLOOKUP(EVID_HNOJENI!N496,HNOJIVA_ALL!$A$2:$Z$3303,14,FALSE)*K496*IF(L496="t",10,IF(L496="kg",0.01,IF(L496="q",1,IF(L496="l",0.01*VLOOKUP(EVID_HNOJENI!N496,HNOJIVA_ALL!$A$2:$AE$3303,31,FALSE),"CHYBA")))),2)</f>
        <v>#N/A</v>
      </c>
      <c r="Q496" s="51" t="e">
        <f>ROUND(VLOOKUP(EVID_HNOJENI!N496,HNOJIVA_ALL!$A$2:$Z$3303,15,FALSE)*K496*IF(L496="t",10,IF(L496="kg",0.01,IF(L496="q",1,IF(L496="l",0.01*VLOOKUP(EVID_HNOJENI!N496,HNOJIVA_ALL!$A$2:$AE$3303,31,FALSE),"CHYBA")))),2)</f>
        <v>#N/A</v>
      </c>
      <c r="R496" s="51" t="e">
        <f>ROUND(VLOOKUP(EVID_HNOJENI!N496,HNOJIVA_ALL!$A$2:$Z$3303,16,FALSE)*K496*IF(L496="t",10,IF(L496="kg",0.01,IF(L496="q",1,IF(L496="l",0.01*VLOOKUP(EVID_HNOJENI!N496,HNOJIVA_ALL!$A$2:$AE$3303,31,FALSE),"CHYBA")))),2)</f>
        <v>#N/A</v>
      </c>
      <c r="S496" s="51" t="e">
        <f>ROUND(VLOOKUP(EVID_HNOJENI!N496,HNOJIVA_ALL!$A$2:$Z$3303,18,FALSE)*K496*IF(L496="t",10,IF(L496="kg",0.01,IF(L496="q",1,IF(L496="l",0.01*VLOOKUP(EVID_HNOJENI!N496,HNOJIVA_ALL!$A$2:$AE$3303,31,FALSE),"CHYBA")))),2)</f>
        <v>#N/A</v>
      </c>
      <c r="T496" s="51" t="e">
        <f>ROUND(VLOOKUP(EVID_HNOJENI!N496,HNOJIVA_ALL!$A$2:$Z$3303,17,FALSE)*K496*IF(L496="t",10,IF(L496="kg",0.01,IF(L496="q",1,IF(L496="l",0.01*VLOOKUP(EVID_HNOJENI!N496,HNOJIVA_ALL!$A$2:$AE$3303,31,FALSE),"CHYBA")))),2)</f>
        <v>#N/A</v>
      </c>
      <c r="U496" s="51" t="e">
        <f>ROUND(VLOOKUP(EVID_HNOJENI!N496,HNOJIVA_ALL!$A$2:$Z$3303,20,FALSE)*K496*IF(L496="t",10,IF(L496="kg",0.01,IF(L496="q",1,IF(L496="l",0.01*VLOOKUP(EVID_HNOJENI!N496,HNOJIVA_ALL!$A$2:$AE$3303,31,FALSE),"CHYBA")))),2)</f>
        <v>#N/A</v>
      </c>
    </row>
    <row r="497" spans="1:21" x14ac:dyDescent="0.2">
      <c r="A497" s="32"/>
      <c r="B497" s="45" t="e">
        <f>VLOOKUP($A497,EVID_OSEVU!$A$1:$M$4972,2,FALSE)</f>
        <v>#N/A</v>
      </c>
      <c r="C497" s="45" t="e">
        <f>VLOOKUP($A497,EVID_OSEVU!$A$1:$M$4972,3,FALSE)</f>
        <v>#N/A</v>
      </c>
      <c r="D497" s="45" t="e">
        <f>VLOOKUP($A497,EVID_OSEVU!$A$1:$M$4972,4,FALSE)</f>
        <v>#N/A</v>
      </c>
      <c r="E497" s="45" t="e">
        <f>VLOOKUP($A497,EVID_OSEVU!$A$1:$M$4972,7,FALSE)</f>
        <v>#N/A</v>
      </c>
      <c r="F497" s="45" t="e">
        <f>VLOOKUP($A497,EVID_OSEVU!$A$1:$M$4972,8,FALSE)</f>
        <v>#N/A</v>
      </c>
      <c r="G497" s="45" t="e">
        <f>VLOOKUP($A497,EVID_OSEVU!$A$1:$M$4972,11,FALSE)</f>
        <v>#N/A</v>
      </c>
      <c r="H497" s="35"/>
      <c r="I497" s="48"/>
      <c r="J497" s="33" t="e">
        <f>VLOOKUP($A497,EVID_OSEVU!$A$1:$M$4972,11,FALSE)</f>
        <v>#N/A</v>
      </c>
      <c r="K497" s="39"/>
      <c r="L497" s="49"/>
      <c r="M497" s="89" t="e">
        <f t="shared" si="7"/>
        <v>#N/A</v>
      </c>
      <c r="N497" s="50"/>
      <c r="O497" s="37" t="e">
        <f>VLOOKUP(EVID_HNOJENI!N497,HNOJIVA_ALL!$A$2:$Z$3303,4,FALSE)</f>
        <v>#N/A</v>
      </c>
      <c r="P497" s="51" t="e">
        <f>ROUND(VLOOKUP(EVID_HNOJENI!N497,HNOJIVA_ALL!$A$2:$Z$3303,14,FALSE)*K497*IF(L497="t",10,IF(L497="kg",0.01,IF(L497="q",1,IF(L497="l",0.01*VLOOKUP(EVID_HNOJENI!N497,HNOJIVA_ALL!$A$2:$AE$3303,31,FALSE),"CHYBA")))),2)</f>
        <v>#N/A</v>
      </c>
      <c r="Q497" s="51" t="e">
        <f>ROUND(VLOOKUP(EVID_HNOJENI!N497,HNOJIVA_ALL!$A$2:$Z$3303,15,FALSE)*K497*IF(L497="t",10,IF(L497="kg",0.01,IF(L497="q",1,IF(L497="l",0.01*VLOOKUP(EVID_HNOJENI!N497,HNOJIVA_ALL!$A$2:$AE$3303,31,FALSE),"CHYBA")))),2)</f>
        <v>#N/A</v>
      </c>
      <c r="R497" s="51" t="e">
        <f>ROUND(VLOOKUP(EVID_HNOJENI!N497,HNOJIVA_ALL!$A$2:$Z$3303,16,FALSE)*K497*IF(L497="t",10,IF(L497="kg",0.01,IF(L497="q",1,IF(L497="l",0.01*VLOOKUP(EVID_HNOJENI!N497,HNOJIVA_ALL!$A$2:$AE$3303,31,FALSE),"CHYBA")))),2)</f>
        <v>#N/A</v>
      </c>
      <c r="S497" s="51" t="e">
        <f>ROUND(VLOOKUP(EVID_HNOJENI!N497,HNOJIVA_ALL!$A$2:$Z$3303,18,FALSE)*K497*IF(L497="t",10,IF(L497="kg",0.01,IF(L497="q",1,IF(L497="l",0.01*VLOOKUP(EVID_HNOJENI!N497,HNOJIVA_ALL!$A$2:$AE$3303,31,FALSE),"CHYBA")))),2)</f>
        <v>#N/A</v>
      </c>
      <c r="T497" s="51" t="e">
        <f>ROUND(VLOOKUP(EVID_HNOJENI!N497,HNOJIVA_ALL!$A$2:$Z$3303,17,FALSE)*K497*IF(L497="t",10,IF(L497="kg",0.01,IF(L497="q",1,IF(L497="l",0.01*VLOOKUP(EVID_HNOJENI!N497,HNOJIVA_ALL!$A$2:$AE$3303,31,FALSE),"CHYBA")))),2)</f>
        <v>#N/A</v>
      </c>
      <c r="U497" s="51" t="e">
        <f>ROUND(VLOOKUP(EVID_HNOJENI!N497,HNOJIVA_ALL!$A$2:$Z$3303,20,FALSE)*K497*IF(L497="t",10,IF(L497="kg",0.01,IF(L497="q",1,IF(L497="l",0.01*VLOOKUP(EVID_HNOJENI!N497,HNOJIVA_ALL!$A$2:$AE$3303,31,FALSE),"CHYBA")))),2)</f>
        <v>#N/A</v>
      </c>
    </row>
    <row r="498" spans="1:21" x14ac:dyDescent="0.2">
      <c r="A498" s="32"/>
      <c r="B498" s="45" t="e">
        <f>VLOOKUP($A498,EVID_OSEVU!$A$1:$M$4972,2,FALSE)</f>
        <v>#N/A</v>
      </c>
      <c r="C498" s="45" t="e">
        <f>VLOOKUP($A498,EVID_OSEVU!$A$1:$M$4972,3,FALSE)</f>
        <v>#N/A</v>
      </c>
      <c r="D498" s="45" t="e">
        <f>VLOOKUP($A498,EVID_OSEVU!$A$1:$M$4972,4,FALSE)</f>
        <v>#N/A</v>
      </c>
      <c r="E498" s="45" t="e">
        <f>VLOOKUP($A498,EVID_OSEVU!$A$1:$M$4972,7,FALSE)</f>
        <v>#N/A</v>
      </c>
      <c r="F498" s="45" t="e">
        <f>VLOOKUP($A498,EVID_OSEVU!$A$1:$M$4972,8,FALSE)</f>
        <v>#N/A</v>
      </c>
      <c r="G498" s="45" t="e">
        <f>VLOOKUP($A498,EVID_OSEVU!$A$1:$M$4972,11,FALSE)</f>
        <v>#N/A</v>
      </c>
      <c r="H498" s="35"/>
      <c r="I498" s="48"/>
      <c r="J498" s="33" t="e">
        <f>VLOOKUP($A498,EVID_OSEVU!$A$1:$M$4972,11,FALSE)</f>
        <v>#N/A</v>
      </c>
      <c r="K498" s="39"/>
      <c r="L498" s="49"/>
      <c r="M498" s="89" t="e">
        <f t="shared" si="7"/>
        <v>#N/A</v>
      </c>
      <c r="N498" s="50"/>
      <c r="O498" s="37" t="e">
        <f>VLOOKUP(EVID_HNOJENI!N498,HNOJIVA_ALL!$A$2:$Z$3303,4,FALSE)</f>
        <v>#N/A</v>
      </c>
      <c r="P498" s="51" t="e">
        <f>ROUND(VLOOKUP(EVID_HNOJENI!N498,HNOJIVA_ALL!$A$2:$Z$3303,14,FALSE)*K498*IF(L498="t",10,IF(L498="kg",0.01,IF(L498="q",1,IF(L498="l",0.01*VLOOKUP(EVID_HNOJENI!N498,HNOJIVA_ALL!$A$2:$AE$3303,31,FALSE),"CHYBA")))),2)</f>
        <v>#N/A</v>
      </c>
      <c r="Q498" s="51" t="e">
        <f>ROUND(VLOOKUP(EVID_HNOJENI!N498,HNOJIVA_ALL!$A$2:$Z$3303,15,FALSE)*K498*IF(L498="t",10,IF(L498="kg",0.01,IF(L498="q",1,IF(L498="l",0.01*VLOOKUP(EVID_HNOJENI!N498,HNOJIVA_ALL!$A$2:$AE$3303,31,FALSE),"CHYBA")))),2)</f>
        <v>#N/A</v>
      </c>
      <c r="R498" s="51" t="e">
        <f>ROUND(VLOOKUP(EVID_HNOJENI!N498,HNOJIVA_ALL!$A$2:$Z$3303,16,FALSE)*K498*IF(L498="t",10,IF(L498="kg",0.01,IF(L498="q",1,IF(L498="l",0.01*VLOOKUP(EVID_HNOJENI!N498,HNOJIVA_ALL!$A$2:$AE$3303,31,FALSE),"CHYBA")))),2)</f>
        <v>#N/A</v>
      </c>
      <c r="S498" s="51" t="e">
        <f>ROUND(VLOOKUP(EVID_HNOJENI!N498,HNOJIVA_ALL!$A$2:$Z$3303,18,FALSE)*K498*IF(L498="t",10,IF(L498="kg",0.01,IF(L498="q",1,IF(L498="l",0.01*VLOOKUP(EVID_HNOJENI!N498,HNOJIVA_ALL!$A$2:$AE$3303,31,FALSE),"CHYBA")))),2)</f>
        <v>#N/A</v>
      </c>
      <c r="T498" s="51" t="e">
        <f>ROUND(VLOOKUP(EVID_HNOJENI!N498,HNOJIVA_ALL!$A$2:$Z$3303,17,FALSE)*K498*IF(L498="t",10,IF(L498="kg",0.01,IF(L498="q",1,IF(L498="l",0.01*VLOOKUP(EVID_HNOJENI!N498,HNOJIVA_ALL!$A$2:$AE$3303,31,FALSE),"CHYBA")))),2)</f>
        <v>#N/A</v>
      </c>
      <c r="U498" s="51" t="e">
        <f>ROUND(VLOOKUP(EVID_HNOJENI!N498,HNOJIVA_ALL!$A$2:$Z$3303,20,FALSE)*K498*IF(L498="t",10,IF(L498="kg",0.01,IF(L498="q",1,IF(L498="l",0.01*VLOOKUP(EVID_HNOJENI!N498,HNOJIVA_ALL!$A$2:$AE$3303,31,FALSE),"CHYBA")))),2)</f>
        <v>#N/A</v>
      </c>
    </row>
    <row r="499" spans="1:21" x14ac:dyDescent="0.2">
      <c r="A499" s="32"/>
      <c r="B499" s="45" t="e">
        <f>VLOOKUP($A499,EVID_OSEVU!$A$1:$M$4972,2,FALSE)</f>
        <v>#N/A</v>
      </c>
      <c r="C499" s="45" t="e">
        <f>VLOOKUP($A499,EVID_OSEVU!$A$1:$M$4972,3,FALSE)</f>
        <v>#N/A</v>
      </c>
      <c r="D499" s="45" t="e">
        <f>VLOOKUP($A499,EVID_OSEVU!$A$1:$M$4972,4,FALSE)</f>
        <v>#N/A</v>
      </c>
      <c r="E499" s="45" t="e">
        <f>VLOOKUP($A499,EVID_OSEVU!$A$1:$M$4972,7,FALSE)</f>
        <v>#N/A</v>
      </c>
      <c r="F499" s="45" t="e">
        <f>VLOOKUP($A499,EVID_OSEVU!$A$1:$M$4972,8,FALSE)</f>
        <v>#N/A</v>
      </c>
      <c r="G499" s="45" t="e">
        <f>VLOOKUP($A499,EVID_OSEVU!$A$1:$M$4972,11,FALSE)</f>
        <v>#N/A</v>
      </c>
      <c r="H499" s="35"/>
      <c r="I499" s="48"/>
      <c r="J499" s="33" t="e">
        <f>VLOOKUP($A499,EVID_OSEVU!$A$1:$M$4972,11,FALSE)</f>
        <v>#N/A</v>
      </c>
      <c r="K499" s="39"/>
      <c r="L499" s="49"/>
      <c r="M499" s="89" t="e">
        <f t="shared" si="7"/>
        <v>#N/A</v>
      </c>
      <c r="N499" s="50"/>
      <c r="O499" s="37" t="e">
        <f>VLOOKUP(EVID_HNOJENI!N499,HNOJIVA_ALL!$A$2:$Z$3303,4,FALSE)</f>
        <v>#N/A</v>
      </c>
      <c r="P499" s="51" t="e">
        <f>ROUND(VLOOKUP(EVID_HNOJENI!N499,HNOJIVA_ALL!$A$2:$Z$3303,14,FALSE)*K499*IF(L499="t",10,IF(L499="kg",0.01,IF(L499="q",1,IF(L499="l",0.01*VLOOKUP(EVID_HNOJENI!N499,HNOJIVA_ALL!$A$2:$AE$3303,31,FALSE),"CHYBA")))),2)</f>
        <v>#N/A</v>
      </c>
      <c r="Q499" s="51" t="e">
        <f>ROUND(VLOOKUP(EVID_HNOJENI!N499,HNOJIVA_ALL!$A$2:$Z$3303,15,FALSE)*K499*IF(L499="t",10,IF(L499="kg",0.01,IF(L499="q",1,IF(L499="l",0.01*VLOOKUP(EVID_HNOJENI!N499,HNOJIVA_ALL!$A$2:$AE$3303,31,FALSE),"CHYBA")))),2)</f>
        <v>#N/A</v>
      </c>
      <c r="R499" s="51" t="e">
        <f>ROUND(VLOOKUP(EVID_HNOJENI!N499,HNOJIVA_ALL!$A$2:$Z$3303,16,FALSE)*K499*IF(L499="t",10,IF(L499="kg",0.01,IF(L499="q",1,IF(L499="l",0.01*VLOOKUP(EVID_HNOJENI!N499,HNOJIVA_ALL!$A$2:$AE$3303,31,FALSE),"CHYBA")))),2)</f>
        <v>#N/A</v>
      </c>
      <c r="S499" s="51" t="e">
        <f>ROUND(VLOOKUP(EVID_HNOJENI!N499,HNOJIVA_ALL!$A$2:$Z$3303,18,FALSE)*K499*IF(L499="t",10,IF(L499="kg",0.01,IF(L499="q",1,IF(L499="l",0.01*VLOOKUP(EVID_HNOJENI!N499,HNOJIVA_ALL!$A$2:$AE$3303,31,FALSE),"CHYBA")))),2)</f>
        <v>#N/A</v>
      </c>
      <c r="T499" s="51" t="e">
        <f>ROUND(VLOOKUP(EVID_HNOJENI!N499,HNOJIVA_ALL!$A$2:$Z$3303,17,FALSE)*K499*IF(L499="t",10,IF(L499="kg",0.01,IF(L499="q",1,IF(L499="l",0.01*VLOOKUP(EVID_HNOJENI!N499,HNOJIVA_ALL!$A$2:$AE$3303,31,FALSE),"CHYBA")))),2)</f>
        <v>#N/A</v>
      </c>
      <c r="U499" s="51" t="e">
        <f>ROUND(VLOOKUP(EVID_HNOJENI!N499,HNOJIVA_ALL!$A$2:$Z$3303,20,FALSE)*K499*IF(L499="t",10,IF(L499="kg",0.01,IF(L499="q",1,IF(L499="l",0.01*VLOOKUP(EVID_HNOJENI!N499,HNOJIVA_ALL!$A$2:$AE$3303,31,FALSE),"CHYBA")))),2)</f>
        <v>#N/A</v>
      </c>
    </row>
    <row r="500" spans="1:21" x14ac:dyDescent="0.2">
      <c r="A500" s="32"/>
      <c r="B500" s="45" t="e">
        <f>VLOOKUP($A500,EVID_OSEVU!$A$1:$M$4972,2,FALSE)</f>
        <v>#N/A</v>
      </c>
      <c r="C500" s="45" t="e">
        <f>VLOOKUP($A500,EVID_OSEVU!$A$1:$M$4972,3,FALSE)</f>
        <v>#N/A</v>
      </c>
      <c r="D500" s="45" t="e">
        <f>VLOOKUP($A500,EVID_OSEVU!$A$1:$M$4972,4,FALSE)</f>
        <v>#N/A</v>
      </c>
      <c r="E500" s="45" t="e">
        <f>VLOOKUP($A500,EVID_OSEVU!$A$1:$M$4972,7,FALSE)</f>
        <v>#N/A</v>
      </c>
      <c r="F500" s="45" t="e">
        <f>VLOOKUP($A500,EVID_OSEVU!$A$1:$M$4972,8,FALSE)</f>
        <v>#N/A</v>
      </c>
      <c r="G500" s="45" t="e">
        <f>VLOOKUP($A500,EVID_OSEVU!$A$1:$M$4972,11,FALSE)</f>
        <v>#N/A</v>
      </c>
      <c r="H500" s="35"/>
      <c r="I500" s="48"/>
      <c r="J500" s="33" t="e">
        <f>VLOOKUP($A500,EVID_OSEVU!$A$1:$M$4972,11,FALSE)</f>
        <v>#N/A</v>
      </c>
      <c r="K500" s="39"/>
      <c r="L500" s="49"/>
      <c r="M500" s="89" t="e">
        <f t="shared" si="7"/>
        <v>#N/A</v>
      </c>
      <c r="N500" s="50"/>
      <c r="O500" s="37" t="e">
        <f>VLOOKUP(EVID_HNOJENI!N500,HNOJIVA_ALL!$A$2:$Z$3303,4,FALSE)</f>
        <v>#N/A</v>
      </c>
      <c r="P500" s="51" t="e">
        <f>ROUND(VLOOKUP(EVID_HNOJENI!N500,HNOJIVA_ALL!$A$2:$Z$3303,14,FALSE)*K500*IF(L500="t",10,IF(L500="kg",0.01,IF(L500="q",1,IF(L500="l",0.01*VLOOKUP(EVID_HNOJENI!N500,HNOJIVA_ALL!$A$2:$AE$3303,31,FALSE),"CHYBA")))),2)</f>
        <v>#N/A</v>
      </c>
      <c r="Q500" s="51" t="e">
        <f>ROUND(VLOOKUP(EVID_HNOJENI!N500,HNOJIVA_ALL!$A$2:$Z$3303,15,FALSE)*K500*IF(L500="t",10,IF(L500="kg",0.01,IF(L500="q",1,IF(L500="l",0.01*VLOOKUP(EVID_HNOJENI!N500,HNOJIVA_ALL!$A$2:$AE$3303,31,FALSE),"CHYBA")))),2)</f>
        <v>#N/A</v>
      </c>
      <c r="R500" s="51" t="e">
        <f>ROUND(VLOOKUP(EVID_HNOJENI!N500,HNOJIVA_ALL!$A$2:$Z$3303,16,FALSE)*K500*IF(L500="t",10,IF(L500="kg",0.01,IF(L500="q",1,IF(L500="l",0.01*VLOOKUP(EVID_HNOJENI!N500,HNOJIVA_ALL!$A$2:$AE$3303,31,FALSE),"CHYBA")))),2)</f>
        <v>#N/A</v>
      </c>
      <c r="S500" s="51" t="e">
        <f>ROUND(VLOOKUP(EVID_HNOJENI!N500,HNOJIVA_ALL!$A$2:$Z$3303,18,FALSE)*K500*IF(L500="t",10,IF(L500="kg",0.01,IF(L500="q",1,IF(L500="l",0.01*VLOOKUP(EVID_HNOJENI!N500,HNOJIVA_ALL!$A$2:$AE$3303,31,FALSE),"CHYBA")))),2)</f>
        <v>#N/A</v>
      </c>
      <c r="T500" s="51" t="e">
        <f>ROUND(VLOOKUP(EVID_HNOJENI!N500,HNOJIVA_ALL!$A$2:$Z$3303,17,FALSE)*K500*IF(L500="t",10,IF(L500="kg",0.01,IF(L500="q",1,IF(L500="l",0.01*VLOOKUP(EVID_HNOJENI!N500,HNOJIVA_ALL!$A$2:$AE$3303,31,FALSE),"CHYBA")))),2)</f>
        <v>#N/A</v>
      </c>
      <c r="U500" s="51" t="e">
        <f>ROUND(VLOOKUP(EVID_HNOJENI!N500,HNOJIVA_ALL!$A$2:$Z$3303,20,FALSE)*K500*IF(L500="t",10,IF(L500="kg",0.01,IF(L500="q",1,IF(L500="l",0.01*VLOOKUP(EVID_HNOJENI!N500,HNOJIVA_ALL!$A$2:$AE$3303,31,FALSE),"CHYBA")))),2)</f>
        <v>#N/A</v>
      </c>
    </row>
    <row r="501" spans="1:21" x14ac:dyDescent="0.2">
      <c r="A501" s="32"/>
      <c r="B501" s="45" t="e">
        <f>VLOOKUP($A501,EVID_OSEVU!$A$1:$M$4972,2,FALSE)</f>
        <v>#N/A</v>
      </c>
      <c r="C501" s="45" t="e">
        <f>VLOOKUP($A501,EVID_OSEVU!$A$1:$M$4972,3,FALSE)</f>
        <v>#N/A</v>
      </c>
      <c r="D501" s="45" t="e">
        <f>VLOOKUP($A501,EVID_OSEVU!$A$1:$M$4972,4,FALSE)</f>
        <v>#N/A</v>
      </c>
      <c r="E501" s="45" t="e">
        <f>VLOOKUP($A501,EVID_OSEVU!$A$1:$M$4972,7,FALSE)</f>
        <v>#N/A</v>
      </c>
      <c r="F501" s="45" t="e">
        <f>VLOOKUP($A501,EVID_OSEVU!$A$1:$M$4972,8,FALSE)</f>
        <v>#N/A</v>
      </c>
      <c r="G501" s="45" t="e">
        <f>VLOOKUP($A501,EVID_OSEVU!$A$1:$M$4972,11,FALSE)</f>
        <v>#N/A</v>
      </c>
      <c r="H501" s="35"/>
      <c r="I501" s="48"/>
      <c r="J501" s="33" t="e">
        <f>VLOOKUP($A501,EVID_OSEVU!$A$1:$M$4972,11,FALSE)</f>
        <v>#N/A</v>
      </c>
      <c r="K501" s="39"/>
      <c r="L501" s="49"/>
      <c r="M501" s="89" t="e">
        <f t="shared" si="7"/>
        <v>#N/A</v>
      </c>
      <c r="N501" s="50"/>
      <c r="O501" s="37" t="e">
        <f>VLOOKUP(EVID_HNOJENI!N501,HNOJIVA_ALL!$A$2:$Z$3303,4,FALSE)</f>
        <v>#N/A</v>
      </c>
      <c r="P501" s="51" t="e">
        <f>ROUND(VLOOKUP(EVID_HNOJENI!N501,HNOJIVA_ALL!$A$2:$Z$3303,14,FALSE)*K501*IF(L501="t",10,IF(L501="kg",0.01,IF(L501="q",1,IF(L501="l",0.01*VLOOKUP(EVID_HNOJENI!N501,HNOJIVA_ALL!$A$2:$AE$3303,31,FALSE),"CHYBA")))),2)</f>
        <v>#N/A</v>
      </c>
      <c r="Q501" s="51" t="e">
        <f>ROUND(VLOOKUP(EVID_HNOJENI!N501,HNOJIVA_ALL!$A$2:$Z$3303,15,FALSE)*K501*IF(L501="t",10,IF(L501="kg",0.01,IF(L501="q",1,IF(L501="l",0.01*VLOOKUP(EVID_HNOJENI!N501,HNOJIVA_ALL!$A$2:$AE$3303,31,FALSE),"CHYBA")))),2)</f>
        <v>#N/A</v>
      </c>
      <c r="R501" s="51" t="e">
        <f>ROUND(VLOOKUP(EVID_HNOJENI!N501,HNOJIVA_ALL!$A$2:$Z$3303,16,FALSE)*K501*IF(L501="t",10,IF(L501="kg",0.01,IF(L501="q",1,IF(L501="l",0.01*VLOOKUP(EVID_HNOJENI!N501,HNOJIVA_ALL!$A$2:$AE$3303,31,FALSE),"CHYBA")))),2)</f>
        <v>#N/A</v>
      </c>
      <c r="S501" s="51" t="e">
        <f>ROUND(VLOOKUP(EVID_HNOJENI!N501,HNOJIVA_ALL!$A$2:$Z$3303,18,FALSE)*K501*IF(L501="t",10,IF(L501="kg",0.01,IF(L501="q",1,IF(L501="l",0.01*VLOOKUP(EVID_HNOJENI!N501,HNOJIVA_ALL!$A$2:$AE$3303,31,FALSE),"CHYBA")))),2)</f>
        <v>#N/A</v>
      </c>
      <c r="T501" s="51" t="e">
        <f>ROUND(VLOOKUP(EVID_HNOJENI!N501,HNOJIVA_ALL!$A$2:$Z$3303,17,FALSE)*K501*IF(L501="t",10,IF(L501="kg",0.01,IF(L501="q",1,IF(L501="l",0.01*VLOOKUP(EVID_HNOJENI!N501,HNOJIVA_ALL!$A$2:$AE$3303,31,FALSE),"CHYBA")))),2)</f>
        <v>#N/A</v>
      </c>
      <c r="U501" s="51" t="e">
        <f>ROUND(VLOOKUP(EVID_HNOJENI!N501,HNOJIVA_ALL!$A$2:$Z$3303,20,FALSE)*K501*IF(L501="t",10,IF(L501="kg",0.01,IF(L501="q",1,IF(L501="l",0.01*VLOOKUP(EVID_HNOJENI!N501,HNOJIVA_ALL!$A$2:$AE$3303,31,FALSE),"CHYBA")))),2)</f>
        <v>#N/A</v>
      </c>
    </row>
    <row r="502" spans="1:21" x14ac:dyDescent="0.2">
      <c r="A502" s="32"/>
      <c r="B502" s="45" t="e">
        <f>VLOOKUP($A502,EVID_OSEVU!$A$1:$M$4972,2,FALSE)</f>
        <v>#N/A</v>
      </c>
      <c r="C502" s="45" t="e">
        <f>VLOOKUP($A502,EVID_OSEVU!$A$1:$M$4972,3,FALSE)</f>
        <v>#N/A</v>
      </c>
      <c r="D502" s="45" t="e">
        <f>VLOOKUP($A502,EVID_OSEVU!$A$1:$M$4972,4,FALSE)</f>
        <v>#N/A</v>
      </c>
      <c r="E502" s="45" t="e">
        <f>VLOOKUP($A502,EVID_OSEVU!$A$1:$M$4972,7,FALSE)</f>
        <v>#N/A</v>
      </c>
      <c r="F502" s="45" t="e">
        <f>VLOOKUP($A502,EVID_OSEVU!$A$1:$M$4972,8,FALSE)</f>
        <v>#N/A</v>
      </c>
      <c r="G502" s="45" t="e">
        <f>VLOOKUP($A502,EVID_OSEVU!$A$1:$M$4972,11,FALSE)</f>
        <v>#N/A</v>
      </c>
      <c r="H502" s="35"/>
      <c r="I502" s="48"/>
      <c r="J502" s="33" t="e">
        <f>VLOOKUP($A502,EVID_OSEVU!$A$1:$M$4972,11,FALSE)</f>
        <v>#N/A</v>
      </c>
      <c r="K502" s="39"/>
      <c r="L502" s="49"/>
      <c r="M502" s="89" t="e">
        <f t="shared" si="7"/>
        <v>#N/A</v>
      </c>
      <c r="N502" s="50"/>
      <c r="O502" s="37" t="e">
        <f>VLOOKUP(EVID_HNOJENI!N502,HNOJIVA_ALL!$A$2:$Z$3303,4,FALSE)</f>
        <v>#N/A</v>
      </c>
      <c r="P502" s="51" t="e">
        <f>ROUND(VLOOKUP(EVID_HNOJENI!N502,HNOJIVA_ALL!$A$2:$Z$3303,14,FALSE)*K502*IF(L502="t",10,IF(L502="kg",0.01,IF(L502="q",1,IF(L502="l",0.01*VLOOKUP(EVID_HNOJENI!N502,HNOJIVA_ALL!$A$2:$AE$3303,31,FALSE),"CHYBA")))),2)</f>
        <v>#N/A</v>
      </c>
      <c r="Q502" s="51" t="e">
        <f>ROUND(VLOOKUP(EVID_HNOJENI!N502,HNOJIVA_ALL!$A$2:$Z$3303,15,FALSE)*K502*IF(L502="t",10,IF(L502="kg",0.01,IF(L502="q",1,IF(L502="l",0.01*VLOOKUP(EVID_HNOJENI!N502,HNOJIVA_ALL!$A$2:$AE$3303,31,FALSE),"CHYBA")))),2)</f>
        <v>#N/A</v>
      </c>
      <c r="R502" s="51" t="e">
        <f>ROUND(VLOOKUP(EVID_HNOJENI!N502,HNOJIVA_ALL!$A$2:$Z$3303,16,FALSE)*K502*IF(L502="t",10,IF(L502="kg",0.01,IF(L502="q",1,IF(L502="l",0.01*VLOOKUP(EVID_HNOJENI!N502,HNOJIVA_ALL!$A$2:$AE$3303,31,FALSE),"CHYBA")))),2)</f>
        <v>#N/A</v>
      </c>
      <c r="S502" s="51" t="e">
        <f>ROUND(VLOOKUP(EVID_HNOJENI!N502,HNOJIVA_ALL!$A$2:$Z$3303,18,FALSE)*K502*IF(L502="t",10,IF(L502="kg",0.01,IF(L502="q",1,IF(L502="l",0.01*VLOOKUP(EVID_HNOJENI!N502,HNOJIVA_ALL!$A$2:$AE$3303,31,FALSE),"CHYBA")))),2)</f>
        <v>#N/A</v>
      </c>
      <c r="T502" s="51" t="e">
        <f>ROUND(VLOOKUP(EVID_HNOJENI!N502,HNOJIVA_ALL!$A$2:$Z$3303,17,FALSE)*K502*IF(L502="t",10,IF(L502="kg",0.01,IF(L502="q",1,IF(L502="l",0.01*VLOOKUP(EVID_HNOJENI!N502,HNOJIVA_ALL!$A$2:$AE$3303,31,FALSE),"CHYBA")))),2)</f>
        <v>#N/A</v>
      </c>
      <c r="U502" s="51" t="e">
        <f>ROUND(VLOOKUP(EVID_HNOJENI!N502,HNOJIVA_ALL!$A$2:$Z$3303,20,FALSE)*K502*IF(L502="t",10,IF(L502="kg",0.01,IF(L502="q",1,IF(L502="l",0.01*VLOOKUP(EVID_HNOJENI!N502,HNOJIVA_ALL!$A$2:$AE$3303,31,FALSE),"CHYBA")))),2)</f>
        <v>#N/A</v>
      </c>
    </row>
    <row r="503" spans="1:21" x14ac:dyDescent="0.2">
      <c r="A503" s="32"/>
      <c r="B503" s="45" t="e">
        <f>VLOOKUP($A503,EVID_OSEVU!$A$1:$M$4972,2,FALSE)</f>
        <v>#N/A</v>
      </c>
      <c r="C503" s="45" t="e">
        <f>VLOOKUP($A503,EVID_OSEVU!$A$1:$M$4972,3,FALSE)</f>
        <v>#N/A</v>
      </c>
      <c r="D503" s="45" t="e">
        <f>VLOOKUP($A503,EVID_OSEVU!$A$1:$M$4972,4,FALSE)</f>
        <v>#N/A</v>
      </c>
      <c r="E503" s="45" t="e">
        <f>VLOOKUP($A503,EVID_OSEVU!$A$1:$M$4972,7,FALSE)</f>
        <v>#N/A</v>
      </c>
      <c r="F503" s="45" t="e">
        <f>VLOOKUP($A503,EVID_OSEVU!$A$1:$M$4972,8,FALSE)</f>
        <v>#N/A</v>
      </c>
      <c r="G503" s="45" t="e">
        <f>VLOOKUP($A503,EVID_OSEVU!$A$1:$M$4972,11,FALSE)</f>
        <v>#N/A</v>
      </c>
      <c r="H503" s="35"/>
      <c r="I503" s="48"/>
      <c r="J503" s="33" t="e">
        <f>VLOOKUP($A503,EVID_OSEVU!$A$1:$M$4972,11,FALSE)</f>
        <v>#N/A</v>
      </c>
      <c r="K503" s="39"/>
      <c r="L503" s="49"/>
      <c r="M503" s="89" t="e">
        <f t="shared" si="7"/>
        <v>#N/A</v>
      </c>
      <c r="N503" s="50"/>
      <c r="O503" s="37" t="e">
        <f>VLOOKUP(EVID_HNOJENI!N503,HNOJIVA_ALL!$A$2:$Z$3303,4,FALSE)</f>
        <v>#N/A</v>
      </c>
      <c r="P503" s="51" t="e">
        <f>ROUND(VLOOKUP(EVID_HNOJENI!N503,HNOJIVA_ALL!$A$2:$Z$3303,14,FALSE)*K503*IF(L503="t",10,IF(L503="kg",0.01,IF(L503="q",1,IF(L503="l",0.01*VLOOKUP(EVID_HNOJENI!N503,HNOJIVA_ALL!$A$2:$AE$3303,31,FALSE),"CHYBA")))),2)</f>
        <v>#N/A</v>
      </c>
      <c r="Q503" s="51" t="e">
        <f>ROUND(VLOOKUP(EVID_HNOJENI!N503,HNOJIVA_ALL!$A$2:$Z$3303,15,FALSE)*K503*IF(L503="t",10,IF(L503="kg",0.01,IF(L503="q",1,IF(L503="l",0.01*VLOOKUP(EVID_HNOJENI!N503,HNOJIVA_ALL!$A$2:$AE$3303,31,FALSE),"CHYBA")))),2)</f>
        <v>#N/A</v>
      </c>
      <c r="R503" s="51" t="e">
        <f>ROUND(VLOOKUP(EVID_HNOJENI!N503,HNOJIVA_ALL!$A$2:$Z$3303,16,FALSE)*K503*IF(L503="t",10,IF(L503="kg",0.01,IF(L503="q",1,IF(L503="l",0.01*VLOOKUP(EVID_HNOJENI!N503,HNOJIVA_ALL!$A$2:$AE$3303,31,FALSE),"CHYBA")))),2)</f>
        <v>#N/A</v>
      </c>
      <c r="S503" s="51" t="e">
        <f>ROUND(VLOOKUP(EVID_HNOJENI!N503,HNOJIVA_ALL!$A$2:$Z$3303,18,FALSE)*K503*IF(L503="t",10,IF(L503="kg",0.01,IF(L503="q",1,IF(L503="l",0.01*VLOOKUP(EVID_HNOJENI!N503,HNOJIVA_ALL!$A$2:$AE$3303,31,FALSE),"CHYBA")))),2)</f>
        <v>#N/A</v>
      </c>
      <c r="T503" s="51" t="e">
        <f>ROUND(VLOOKUP(EVID_HNOJENI!N503,HNOJIVA_ALL!$A$2:$Z$3303,17,FALSE)*K503*IF(L503="t",10,IF(L503="kg",0.01,IF(L503="q",1,IF(L503="l",0.01*VLOOKUP(EVID_HNOJENI!N503,HNOJIVA_ALL!$A$2:$AE$3303,31,FALSE),"CHYBA")))),2)</f>
        <v>#N/A</v>
      </c>
      <c r="U503" s="51" t="e">
        <f>ROUND(VLOOKUP(EVID_HNOJENI!N503,HNOJIVA_ALL!$A$2:$Z$3303,20,FALSE)*K503*IF(L503="t",10,IF(L503="kg",0.01,IF(L503="q",1,IF(L503="l",0.01*VLOOKUP(EVID_HNOJENI!N503,HNOJIVA_ALL!$A$2:$AE$3303,31,FALSE),"CHYBA")))),2)</f>
        <v>#N/A</v>
      </c>
    </row>
    <row r="504" spans="1:21" x14ac:dyDescent="0.2">
      <c r="A504" s="32"/>
      <c r="B504" s="45" t="e">
        <f>VLOOKUP($A504,EVID_OSEVU!$A$1:$M$4972,2,FALSE)</f>
        <v>#N/A</v>
      </c>
      <c r="C504" s="45" t="e">
        <f>VLOOKUP($A504,EVID_OSEVU!$A$1:$M$4972,3,FALSE)</f>
        <v>#N/A</v>
      </c>
      <c r="D504" s="45" t="e">
        <f>VLOOKUP($A504,EVID_OSEVU!$A$1:$M$4972,4,FALSE)</f>
        <v>#N/A</v>
      </c>
      <c r="E504" s="45" t="e">
        <f>VLOOKUP($A504,EVID_OSEVU!$A$1:$M$4972,7,FALSE)</f>
        <v>#N/A</v>
      </c>
      <c r="F504" s="45" t="e">
        <f>VLOOKUP($A504,EVID_OSEVU!$A$1:$M$4972,8,FALSE)</f>
        <v>#N/A</v>
      </c>
      <c r="G504" s="45" t="e">
        <f>VLOOKUP($A504,EVID_OSEVU!$A$1:$M$4972,11,FALSE)</f>
        <v>#N/A</v>
      </c>
      <c r="H504" s="35"/>
      <c r="I504" s="48"/>
      <c r="J504" s="33" t="e">
        <f>VLOOKUP($A504,EVID_OSEVU!$A$1:$M$4972,11,FALSE)</f>
        <v>#N/A</v>
      </c>
      <c r="K504" s="39"/>
      <c r="L504" s="49"/>
      <c r="M504" s="89" t="e">
        <f t="shared" si="7"/>
        <v>#N/A</v>
      </c>
      <c r="N504" s="50"/>
      <c r="O504" s="37" t="e">
        <f>VLOOKUP(EVID_HNOJENI!N504,HNOJIVA_ALL!$A$2:$Z$3303,4,FALSE)</f>
        <v>#N/A</v>
      </c>
      <c r="P504" s="51" t="e">
        <f>ROUND(VLOOKUP(EVID_HNOJENI!N504,HNOJIVA_ALL!$A$2:$Z$3303,14,FALSE)*K504*IF(L504="t",10,IF(L504="kg",0.01,IF(L504="q",1,IF(L504="l",0.01*VLOOKUP(EVID_HNOJENI!N504,HNOJIVA_ALL!$A$2:$AE$3303,31,FALSE),"CHYBA")))),2)</f>
        <v>#N/A</v>
      </c>
      <c r="Q504" s="51" t="e">
        <f>ROUND(VLOOKUP(EVID_HNOJENI!N504,HNOJIVA_ALL!$A$2:$Z$3303,15,FALSE)*K504*IF(L504="t",10,IF(L504="kg",0.01,IF(L504="q",1,IF(L504="l",0.01*VLOOKUP(EVID_HNOJENI!N504,HNOJIVA_ALL!$A$2:$AE$3303,31,FALSE),"CHYBA")))),2)</f>
        <v>#N/A</v>
      </c>
      <c r="R504" s="51" t="e">
        <f>ROUND(VLOOKUP(EVID_HNOJENI!N504,HNOJIVA_ALL!$A$2:$Z$3303,16,FALSE)*K504*IF(L504="t",10,IF(L504="kg",0.01,IF(L504="q",1,IF(L504="l",0.01*VLOOKUP(EVID_HNOJENI!N504,HNOJIVA_ALL!$A$2:$AE$3303,31,FALSE),"CHYBA")))),2)</f>
        <v>#N/A</v>
      </c>
      <c r="S504" s="51" t="e">
        <f>ROUND(VLOOKUP(EVID_HNOJENI!N504,HNOJIVA_ALL!$A$2:$Z$3303,18,FALSE)*K504*IF(L504="t",10,IF(L504="kg",0.01,IF(L504="q",1,IF(L504="l",0.01*VLOOKUP(EVID_HNOJENI!N504,HNOJIVA_ALL!$A$2:$AE$3303,31,FALSE),"CHYBA")))),2)</f>
        <v>#N/A</v>
      </c>
      <c r="T504" s="51" t="e">
        <f>ROUND(VLOOKUP(EVID_HNOJENI!N504,HNOJIVA_ALL!$A$2:$Z$3303,17,FALSE)*K504*IF(L504="t",10,IF(L504="kg",0.01,IF(L504="q",1,IF(L504="l",0.01*VLOOKUP(EVID_HNOJENI!N504,HNOJIVA_ALL!$A$2:$AE$3303,31,FALSE),"CHYBA")))),2)</f>
        <v>#N/A</v>
      </c>
      <c r="U504" s="51" t="e">
        <f>ROUND(VLOOKUP(EVID_HNOJENI!N504,HNOJIVA_ALL!$A$2:$Z$3303,20,FALSE)*K504*IF(L504="t",10,IF(L504="kg",0.01,IF(L504="q",1,IF(L504="l",0.01*VLOOKUP(EVID_HNOJENI!N504,HNOJIVA_ALL!$A$2:$AE$3303,31,FALSE),"CHYBA")))),2)</f>
        <v>#N/A</v>
      </c>
    </row>
    <row r="505" spans="1:21" x14ac:dyDescent="0.2">
      <c r="A505" s="32"/>
      <c r="B505" s="45" t="e">
        <f>VLOOKUP($A505,EVID_OSEVU!$A$1:$M$4972,2,FALSE)</f>
        <v>#N/A</v>
      </c>
      <c r="C505" s="45" t="e">
        <f>VLOOKUP($A505,EVID_OSEVU!$A$1:$M$4972,3,FALSE)</f>
        <v>#N/A</v>
      </c>
      <c r="D505" s="45" t="e">
        <f>VLOOKUP($A505,EVID_OSEVU!$A$1:$M$4972,4,FALSE)</f>
        <v>#N/A</v>
      </c>
      <c r="E505" s="45" t="e">
        <f>VLOOKUP($A505,EVID_OSEVU!$A$1:$M$4972,7,FALSE)</f>
        <v>#N/A</v>
      </c>
      <c r="F505" s="45" t="e">
        <f>VLOOKUP($A505,EVID_OSEVU!$A$1:$M$4972,8,FALSE)</f>
        <v>#N/A</v>
      </c>
      <c r="G505" s="45" t="e">
        <f>VLOOKUP($A505,EVID_OSEVU!$A$1:$M$4972,11,FALSE)</f>
        <v>#N/A</v>
      </c>
      <c r="H505" s="35"/>
      <c r="I505" s="48"/>
      <c r="J505" s="33" t="e">
        <f>VLOOKUP($A505,EVID_OSEVU!$A$1:$M$4972,11,FALSE)</f>
        <v>#N/A</v>
      </c>
      <c r="K505" s="39"/>
      <c r="L505" s="49"/>
      <c r="M505" s="89" t="e">
        <f t="shared" si="7"/>
        <v>#N/A</v>
      </c>
      <c r="N505" s="50"/>
      <c r="O505" s="37" t="e">
        <f>VLOOKUP(EVID_HNOJENI!N505,HNOJIVA_ALL!$A$2:$Z$3303,4,FALSE)</f>
        <v>#N/A</v>
      </c>
      <c r="P505" s="51" t="e">
        <f>ROUND(VLOOKUP(EVID_HNOJENI!N505,HNOJIVA_ALL!$A$2:$Z$3303,14,FALSE)*K505*IF(L505="t",10,IF(L505="kg",0.01,IF(L505="q",1,IF(L505="l",0.01*VLOOKUP(EVID_HNOJENI!N505,HNOJIVA_ALL!$A$2:$AE$3303,31,FALSE),"CHYBA")))),2)</f>
        <v>#N/A</v>
      </c>
      <c r="Q505" s="51" t="e">
        <f>ROUND(VLOOKUP(EVID_HNOJENI!N505,HNOJIVA_ALL!$A$2:$Z$3303,15,FALSE)*K505*IF(L505="t",10,IF(L505="kg",0.01,IF(L505="q",1,IF(L505="l",0.01*VLOOKUP(EVID_HNOJENI!N505,HNOJIVA_ALL!$A$2:$AE$3303,31,FALSE),"CHYBA")))),2)</f>
        <v>#N/A</v>
      </c>
      <c r="R505" s="51" t="e">
        <f>ROUND(VLOOKUP(EVID_HNOJENI!N505,HNOJIVA_ALL!$A$2:$Z$3303,16,FALSE)*K505*IF(L505="t",10,IF(L505="kg",0.01,IF(L505="q",1,IF(L505="l",0.01*VLOOKUP(EVID_HNOJENI!N505,HNOJIVA_ALL!$A$2:$AE$3303,31,FALSE),"CHYBA")))),2)</f>
        <v>#N/A</v>
      </c>
      <c r="S505" s="51" t="e">
        <f>ROUND(VLOOKUP(EVID_HNOJENI!N505,HNOJIVA_ALL!$A$2:$Z$3303,18,FALSE)*K505*IF(L505="t",10,IF(L505="kg",0.01,IF(L505="q",1,IF(L505="l",0.01*VLOOKUP(EVID_HNOJENI!N505,HNOJIVA_ALL!$A$2:$AE$3303,31,FALSE),"CHYBA")))),2)</f>
        <v>#N/A</v>
      </c>
      <c r="T505" s="51" t="e">
        <f>ROUND(VLOOKUP(EVID_HNOJENI!N505,HNOJIVA_ALL!$A$2:$Z$3303,17,FALSE)*K505*IF(L505="t",10,IF(L505="kg",0.01,IF(L505="q",1,IF(L505="l",0.01*VLOOKUP(EVID_HNOJENI!N505,HNOJIVA_ALL!$A$2:$AE$3303,31,FALSE),"CHYBA")))),2)</f>
        <v>#N/A</v>
      </c>
      <c r="U505" s="51" t="e">
        <f>ROUND(VLOOKUP(EVID_HNOJENI!N505,HNOJIVA_ALL!$A$2:$Z$3303,20,FALSE)*K505*IF(L505="t",10,IF(L505="kg",0.01,IF(L505="q",1,IF(L505="l",0.01*VLOOKUP(EVID_HNOJENI!N505,HNOJIVA_ALL!$A$2:$AE$3303,31,FALSE),"CHYBA")))),2)</f>
        <v>#N/A</v>
      </c>
    </row>
    <row r="506" spans="1:21" x14ac:dyDescent="0.2">
      <c r="A506" s="32"/>
      <c r="B506" s="45" t="e">
        <f>VLOOKUP($A506,EVID_OSEVU!$A$1:$M$4972,2,FALSE)</f>
        <v>#N/A</v>
      </c>
      <c r="C506" s="45" t="e">
        <f>VLOOKUP($A506,EVID_OSEVU!$A$1:$M$4972,3,FALSE)</f>
        <v>#N/A</v>
      </c>
      <c r="D506" s="45" t="e">
        <f>VLOOKUP($A506,EVID_OSEVU!$A$1:$M$4972,4,FALSE)</f>
        <v>#N/A</v>
      </c>
      <c r="E506" s="45" t="e">
        <f>VLOOKUP($A506,EVID_OSEVU!$A$1:$M$4972,7,FALSE)</f>
        <v>#N/A</v>
      </c>
      <c r="F506" s="45" t="e">
        <f>VLOOKUP($A506,EVID_OSEVU!$A$1:$M$4972,8,FALSE)</f>
        <v>#N/A</v>
      </c>
      <c r="G506" s="45" t="e">
        <f>VLOOKUP($A506,EVID_OSEVU!$A$1:$M$4972,11,FALSE)</f>
        <v>#N/A</v>
      </c>
      <c r="H506" s="35"/>
      <c r="I506" s="48"/>
      <c r="J506" s="33" t="e">
        <f>VLOOKUP($A506,EVID_OSEVU!$A$1:$M$4972,11,FALSE)</f>
        <v>#N/A</v>
      </c>
      <c r="K506" s="39"/>
      <c r="L506" s="49"/>
      <c r="M506" s="89" t="e">
        <f t="shared" si="7"/>
        <v>#N/A</v>
      </c>
      <c r="N506" s="50"/>
      <c r="O506" s="37" t="e">
        <f>VLOOKUP(EVID_HNOJENI!N506,HNOJIVA_ALL!$A$2:$Z$3303,4,FALSE)</f>
        <v>#N/A</v>
      </c>
      <c r="P506" s="51" t="e">
        <f>ROUND(VLOOKUP(EVID_HNOJENI!N506,HNOJIVA_ALL!$A$2:$Z$3303,14,FALSE)*K506*IF(L506="t",10,IF(L506="kg",0.01,IF(L506="q",1,IF(L506="l",0.01*VLOOKUP(EVID_HNOJENI!N506,HNOJIVA_ALL!$A$2:$AE$3303,31,FALSE),"CHYBA")))),2)</f>
        <v>#N/A</v>
      </c>
      <c r="Q506" s="51" t="e">
        <f>ROUND(VLOOKUP(EVID_HNOJENI!N506,HNOJIVA_ALL!$A$2:$Z$3303,15,FALSE)*K506*IF(L506="t",10,IF(L506="kg",0.01,IF(L506="q",1,IF(L506="l",0.01*VLOOKUP(EVID_HNOJENI!N506,HNOJIVA_ALL!$A$2:$AE$3303,31,FALSE),"CHYBA")))),2)</f>
        <v>#N/A</v>
      </c>
      <c r="R506" s="51" t="e">
        <f>ROUND(VLOOKUP(EVID_HNOJENI!N506,HNOJIVA_ALL!$A$2:$Z$3303,16,FALSE)*K506*IF(L506="t",10,IF(L506="kg",0.01,IF(L506="q",1,IF(L506="l",0.01*VLOOKUP(EVID_HNOJENI!N506,HNOJIVA_ALL!$A$2:$AE$3303,31,FALSE),"CHYBA")))),2)</f>
        <v>#N/A</v>
      </c>
      <c r="S506" s="51" t="e">
        <f>ROUND(VLOOKUP(EVID_HNOJENI!N506,HNOJIVA_ALL!$A$2:$Z$3303,18,FALSE)*K506*IF(L506="t",10,IF(L506="kg",0.01,IF(L506="q",1,IF(L506="l",0.01*VLOOKUP(EVID_HNOJENI!N506,HNOJIVA_ALL!$A$2:$AE$3303,31,FALSE),"CHYBA")))),2)</f>
        <v>#N/A</v>
      </c>
      <c r="T506" s="51" t="e">
        <f>ROUND(VLOOKUP(EVID_HNOJENI!N506,HNOJIVA_ALL!$A$2:$Z$3303,17,FALSE)*K506*IF(L506="t",10,IF(L506="kg",0.01,IF(L506="q",1,IF(L506="l",0.01*VLOOKUP(EVID_HNOJENI!N506,HNOJIVA_ALL!$A$2:$AE$3303,31,FALSE),"CHYBA")))),2)</f>
        <v>#N/A</v>
      </c>
      <c r="U506" s="51" t="e">
        <f>ROUND(VLOOKUP(EVID_HNOJENI!N506,HNOJIVA_ALL!$A$2:$Z$3303,20,FALSE)*K506*IF(L506="t",10,IF(L506="kg",0.01,IF(L506="q",1,IF(L506="l",0.01*VLOOKUP(EVID_HNOJENI!N506,HNOJIVA_ALL!$A$2:$AE$3303,31,FALSE),"CHYBA")))),2)</f>
        <v>#N/A</v>
      </c>
    </row>
    <row r="507" spans="1:21" x14ac:dyDescent="0.2">
      <c r="A507" s="32"/>
      <c r="B507" s="45" t="e">
        <f>VLOOKUP($A507,EVID_OSEVU!$A$1:$M$4972,2,FALSE)</f>
        <v>#N/A</v>
      </c>
      <c r="C507" s="45" t="e">
        <f>VLOOKUP($A507,EVID_OSEVU!$A$1:$M$4972,3,FALSE)</f>
        <v>#N/A</v>
      </c>
      <c r="D507" s="45" t="e">
        <f>VLOOKUP($A507,EVID_OSEVU!$A$1:$M$4972,4,FALSE)</f>
        <v>#N/A</v>
      </c>
      <c r="E507" s="45" t="e">
        <f>VLOOKUP($A507,EVID_OSEVU!$A$1:$M$4972,7,FALSE)</f>
        <v>#N/A</v>
      </c>
      <c r="F507" s="45" t="e">
        <f>VLOOKUP($A507,EVID_OSEVU!$A$1:$M$4972,8,FALSE)</f>
        <v>#N/A</v>
      </c>
      <c r="G507" s="45" t="e">
        <f>VLOOKUP($A507,EVID_OSEVU!$A$1:$M$4972,11,FALSE)</f>
        <v>#N/A</v>
      </c>
      <c r="H507" s="35"/>
      <c r="I507" s="48"/>
      <c r="J507" s="33" t="e">
        <f>VLOOKUP($A507,EVID_OSEVU!$A$1:$M$4972,11,FALSE)</f>
        <v>#N/A</v>
      </c>
      <c r="K507" s="39"/>
      <c r="L507" s="49"/>
      <c r="M507" s="89" t="e">
        <f t="shared" si="7"/>
        <v>#N/A</v>
      </c>
      <c r="N507" s="50"/>
      <c r="O507" s="37" t="e">
        <f>VLOOKUP(EVID_HNOJENI!N507,HNOJIVA_ALL!$A$2:$Z$3303,4,FALSE)</f>
        <v>#N/A</v>
      </c>
      <c r="P507" s="51" t="e">
        <f>ROUND(VLOOKUP(EVID_HNOJENI!N507,HNOJIVA_ALL!$A$2:$Z$3303,14,FALSE)*K507*IF(L507="t",10,IF(L507="kg",0.01,IF(L507="q",1,IF(L507="l",0.01*VLOOKUP(EVID_HNOJENI!N507,HNOJIVA_ALL!$A$2:$AE$3303,31,FALSE),"CHYBA")))),2)</f>
        <v>#N/A</v>
      </c>
      <c r="Q507" s="51" t="e">
        <f>ROUND(VLOOKUP(EVID_HNOJENI!N507,HNOJIVA_ALL!$A$2:$Z$3303,15,FALSE)*K507*IF(L507="t",10,IF(L507="kg",0.01,IF(L507="q",1,IF(L507="l",0.01*VLOOKUP(EVID_HNOJENI!N507,HNOJIVA_ALL!$A$2:$AE$3303,31,FALSE),"CHYBA")))),2)</f>
        <v>#N/A</v>
      </c>
      <c r="R507" s="51" t="e">
        <f>ROUND(VLOOKUP(EVID_HNOJENI!N507,HNOJIVA_ALL!$A$2:$Z$3303,16,FALSE)*K507*IF(L507="t",10,IF(L507="kg",0.01,IF(L507="q",1,IF(L507="l",0.01*VLOOKUP(EVID_HNOJENI!N507,HNOJIVA_ALL!$A$2:$AE$3303,31,FALSE),"CHYBA")))),2)</f>
        <v>#N/A</v>
      </c>
      <c r="S507" s="51" t="e">
        <f>ROUND(VLOOKUP(EVID_HNOJENI!N507,HNOJIVA_ALL!$A$2:$Z$3303,18,FALSE)*K507*IF(L507="t",10,IF(L507="kg",0.01,IF(L507="q",1,IF(L507="l",0.01*VLOOKUP(EVID_HNOJENI!N507,HNOJIVA_ALL!$A$2:$AE$3303,31,FALSE),"CHYBA")))),2)</f>
        <v>#N/A</v>
      </c>
      <c r="T507" s="51" t="e">
        <f>ROUND(VLOOKUP(EVID_HNOJENI!N507,HNOJIVA_ALL!$A$2:$Z$3303,17,FALSE)*K507*IF(L507="t",10,IF(L507="kg",0.01,IF(L507="q",1,IF(L507="l",0.01*VLOOKUP(EVID_HNOJENI!N507,HNOJIVA_ALL!$A$2:$AE$3303,31,FALSE),"CHYBA")))),2)</f>
        <v>#N/A</v>
      </c>
      <c r="U507" s="51" t="e">
        <f>ROUND(VLOOKUP(EVID_HNOJENI!N507,HNOJIVA_ALL!$A$2:$Z$3303,20,FALSE)*K507*IF(L507="t",10,IF(L507="kg",0.01,IF(L507="q",1,IF(L507="l",0.01*VLOOKUP(EVID_HNOJENI!N507,HNOJIVA_ALL!$A$2:$AE$3303,31,FALSE),"CHYBA")))),2)</f>
        <v>#N/A</v>
      </c>
    </row>
    <row r="508" spans="1:21" x14ac:dyDescent="0.2">
      <c r="A508" s="32"/>
      <c r="B508" s="45" t="e">
        <f>VLOOKUP($A508,EVID_OSEVU!$A$1:$M$4972,2,FALSE)</f>
        <v>#N/A</v>
      </c>
      <c r="C508" s="45" t="e">
        <f>VLOOKUP($A508,EVID_OSEVU!$A$1:$M$4972,3,FALSE)</f>
        <v>#N/A</v>
      </c>
      <c r="D508" s="45" t="e">
        <f>VLOOKUP($A508,EVID_OSEVU!$A$1:$M$4972,4,FALSE)</f>
        <v>#N/A</v>
      </c>
      <c r="E508" s="45" t="e">
        <f>VLOOKUP($A508,EVID_OSEVU!$A$1:$M$4972,7,FALSE)</f>
        <v>#N/A</v>
      </c>
      <c r="F508" s="45" t="e">
        <f>VLOOKUP($A508,EVID_OSEVU!$A$1:$M$4972,8,FALSE)</f>
        <v>#N/A</v>
      </c>
      <c r="G508" s="45" t="e">
        <f>VLOOKUP($A508,EVID_OSEVU!$A$1:$M$4972,11,FALSE)</f>
        <v>#N/A</v>
      </c>
      <c r="H508" s="35"/>
      <c r="I508" s="48"/>
      <c r="J508" s="33" t="e">
        <f>VLOOKUP($A508,EVID_OSEVU!$A$1:$M$4972,11,FALSE)</f>
        <v>#N/A</v>
      </c>
      <c r="K508" s="39"/>
      <c r="L508" s="49"/>
      <c r="M508" s="89" t="e">
        <f t="shared" si="7"/>
        <v>#N/A</v>
      </c>
      <c r="N508" s="50"/>
      <c r="O508" s="37" t="e">
        <f>VLOOKUP(EVID_HNOJENI!N508,HNOJIVA_ALL!$A$2:$Z$3303,4,FALSE)</f>
        <v>#N/A</v>
      </c>
      <c r="P508" s="51" t="e">
        <f>ROUND(VLOOKUP(EVID_HNOJENI!N508,HNOJIVA_ALL!$A$2:$Z$3303,14,FALSE)*K508*IF(L508="t",10,IF(L508="kg",0.01,IF(L508="q",1,IF(L508="l",0.01*VLOOKUP(EVID_HNOJENI!N508,HNOJIVA_ALL!$A$2:$AE$3303,31,FALSE),"CHYBA")))),2)</f>
        <v>#N/A</v>
      </c>
      <c r="Q508" s="51" t="e">
        <f>ROUND(VLOOKUP(EVID_HNOJENI!N508,HNOJIVA_ALL!$A$2:$Z$3303,15,FALSE)*K508*IF(L508="t",10,IF(L508="kg",0.01,IF(L508="q",1,IF(L508="l",0.01*VLOOKUP(EVID_HNOJENI!N508,HNOJIVA_ALL!$A$2:$AE$3303,31,FALSE),"CHYBA")))),2)</f>
        <v>#N/A</v>
      </c>
      <c r="R508" s="51" t="e">
        <f>ROUND(VLOOKUP(EVID_HNOJENI!N508,HNOJIVA_ALL!$A$2:$Z$3303,16,FALSE)*K508*IF(L508="t",10,IF(L508="kg",0.01,IF(L508="q",1,IF(L508="l",0.01*VLOOKUP(EVID_HNOJENI!N508,HNOJIVA_ALL!$A$2:$AE$3303,31,FALSE),"CHYBA")))),2)</f>
        <v>#N/A</v>
      </c>
      <c r="S508" s="51" t="e">
        <f>ROUND(VLOOKUP(EVID_HNOJENI!N508,HNOJIVA_ALL!$A$2:$Z$3303,18,FALSE)*K508*IF(L508="t",10,IF(L508="kg",0.01,IF(L508="q",1,IF(L508="l",0.01*VLOOKUP(EVID_HNOJENI!N508,HNOJIVA_ALL!$A$2:$AE$3303,31,FALSE),"CHYBA")))),2)</f>
        <v>#N/A</v>
      </c>
      <c r="T508" s="51" t="e">
        <f>ROUND(VLOOKUP(EVID_HNOJENI!N508,HNOJIVA_ALL!$A$2:$Z$3303,17,FALSE)*K508*IF(L508="t",10,IF(L508="kg",0.01,IF(L508="q",1,IF(L508="l",0.01*VLOOKUP(EVID_HNOJENI!N508,HNOJIVA_ALL!$A$2:$AE$3303,31,FALSE),"CHYBA")))),2)</f>
        <v>#N/A</v>
      </c>
      <c r="U508" s="51" t="e">
        <f>ROUND(VLOOKUP(EVID_HNOJENI!N508,HNOJIVA_ALL!$A$2:$Z$3303,20,FALSE)*K508*IF(L508="t",10,IF(L508="kg",0.01,IF(L508="q",1,IF(L508="l",0.01*VLOOKUP(EVID_HNOJENI!N508,HNOJIVA_ALL!$A$2:$AE$3303,31,FALSE),"CHYBA")))),2)</f>
        <v>#N/A</v>
      </c>
    </row>
    <row r="509" spans="1:21" x14ac:dyDescent="0.2">
      <c r="A509" s="32"/>
      <c r="B509" s="45" t="e">
        <f>VLOOKUP($A509,EVID_OSEVU!$A$1:$M$4972,2,FALSE)</f>
        <v>#N/A</v>
      </c>
      <c r="C509" s="45" t="e">
        <f>VLOOKUP($A509,EVID_OSEVU!$A$1:$M$4972,3,FALSE)</f>
        <v>#N/A</v>
      </c>
      <c r="D509" s="45" t="e">
        <f>VLOOKUP($A509,EVID_OSEVU!$A$1:$M$4972,4,FALSE)</f>
        <v>#N/A</v>
      </c>
      <c r="E509" s="45" t="e">
        <f>VLOOKUP($A509,EVID_OSEVU!$A$1:$M$4972,7,FALSE)</f>
        <v>#N/A</v>
      </c>
      <c r="F509" s="45" t="e">
        <f>VLOOKUP($A509,EVID_OSEVU!$A$1:$M$4972,8,FALSE)</f>
        <v>#N/A</v>
      </c>
      <c r="G509" s="45" t="e">
        <f>VLOOKUP($A509,EVID_OSEVU!$A$1:$M$4972,11,FALSE)</f>
        <v>#N/A</v>
      </c>
      <c r="H509" s="35"/>
      <c r="I509" s="48"/>
      <c r="J509" s="33" t="e">
        <f>VLOOKUP($A509,EVID_OSEVU!$A$1:$M$4972,11,FALSE)</f>
        <v>#N/A</v>
      </c>
      <c r="K509" s="39"/>
      <c r="L509" s="49"/>
      <c r="M509" s="89" t="e">
        <f t="shared" si="7"/>
        <v>#N/A</v>
      </c>
      <c r="N509" s="50"/>
      <c r="O509" s="37" t="e">
        <f>VLOOKUP(EVID_HNOJENI!N509,HNOJIVA_ALL!$A$2:$Z$3303,4,FALSE)</f>
        <v>#N/A</v>
      </c>
      <c r="P509" s="51" t="e">
        <f>ROUND(VLOOKUP(EVID_HNOJENI!N509,HNOJIVA_ALL!$A$2:$Z$3303,14,FALSE)*K509*IF(L509="t",10,IF(L509="kg",0.01,IF(L509="q",1,IF(L509="l",0.01*VLOOKUP(EVID_HNOJENI!N509,HNOJIVA_ALL!$A$2:$AE$3303,31,FALSE),"CHYBA")))),2)</f>
        <v>#N/A</v>
      </c>
      <c r="Q509" s="51" t="e">
        <f>ROUND(VLOOKUP(EVID_HNOJENI!N509,HNOJIVA_ALL!$A$2:$Z$3303,15,FALSE)*K509*IF(L509="t",10,IF(L509="kg",0.01,IF(L509="q",1,IF(L509="l",0.01*VLOOKUP(EVID_HNOJENI!N509,HNOJIVA_ALL!$A$2:$AE$3303,31,FALSE),"CHYBA")))),2)</f>
        <v>#N/A</v>
      </c>
      <c r="R509" s="51" t="e">
        <f>ROUND(VLOOKUP(EVID_HNOJENI!N509,HNOJIVA_ALL!$A$2:$Z$3303,16,FALSE)*K509*IF(L509="t",10,IF(L509="kg",0.01,IF(L509="q",1,IF(L509="l",0.01*VLOOKUP(EVID_HNOJENI!N509,HNOJIVA_ALL!$A$2:$AE$3303,31,FALSE),"CHYBA")))),2)</f>
        <v>#N/A</v>
      </c>
      <c r="S509" s="51" t="e">
        <f>ROUND(VLOOKUP(EVID_HNOJENI!N509,HNOJIVA_ALL!$A$2:$Z$3303,18,FALSE)*K509*IF(L509="t",10,IF(L509="kg",0.01,IF(L509="q",1,IF(L509="l",0.01*VLOOKUP(EVID_HNOJENI!N509,HNOJIVA_ALL!$A$2:$AE$3303,31,FALSE),"CHYBA")))),2)</f>
        <v>#N/A</v>
      </c>
      <c r="T509" s="51" t="e">
        <f>ROUND(VLOOKUP(EVID_HNOJENI!N509,HNOJIVA_ALL!$A$2:$Z$3303,17,FALSE)*K509*IF(L509="t",10,IF(L509="kg",0.01,IF(L509="q",1,IF(L509="l",0.01*VLOOKUP(EVID_HNOJENI!N509,HNOJIVA_ALL!$A$2:$AE$3303,31,FALSE),"CHYBA")))),2)</f>
        <v>#N/A</v>
      </c>
      <c r="U509" s="51" t="e">
        <f>ROUND(VLOOKUP(EVID_HNOJENI!N509,HNOJIVA_ALL!$A$2:$Z$3303,20,FALSE)*K509*IF(L509="t",10,IF(L509="kg",0.01,IF(L509="q",1,IF(L509="l",0.01*VLOOKUP(EVID_HNOJENI!N509,HNOJIVA_ALL!$A$2:$AE$3303,31,FALSE),"CHYBA")))),2)</f>
        <v>#N/A</v>
      </c>
    </row>
    <row r="510" spans="1:21" x14ac:dyDescent="0.2">
      <c r="A510" s="32"/>
      <c r="B510" s="45" t="e">
        <f>VLOOKUP($A510,EVID_OSEVU!$A$1:$M$4972,2,FALSE)</f>
        <v>#N/A</v>
      </c>
      <c r="C510" s="45" t="e">
        <f>VLOOKUP($A510,EVID_OSEVU!$A$1:$M$4972,3,FALSE)</f>
        <v>#N/A</v>
      </c>
      <c r="D510" s="45" t="e">
        <f>VLOOKUP($A510,EVID_OSEVU!$A$1:$M$4972,4,FALSE)</f>
        <v>#N/A</v>
      </c>
      <c r="E510" s="45" t="e">
        <f>VLOOKUP($A510,EVID_OSEVU!$A$1:$M$4972,7,FALSE)</f>
        <v>#N/A</v>
      </c>
      <c r="F510" s="45" t="e">
        <f>VLOOKUP($A510,EVID_OSEVU!$A$1:$M$4972,8,FALSE)</f>
        <v>#N/A</v>
      </c>
      <c r="G510" s="45" t="e">
        <f>VLOOKUP($A510,EVID_OSEVU!$A$1:$M$4972,11,FALSE)</f>
        <v>#N/A</v>
      </c>
      <c r="H510" s="35"/>
      <c r="I510" s="48"/>
      <c r="J510" s="33" t="e">
        <f>VLOOKUP($A510,EVID_OSEVU!$A$1:$M$4972,11,FALSE)</f>
        <v>#N/A</v>
      </c>
      <c r="K510" s="39"/>
      <c r="L510" s="49"/>
      <c r="M510" s="89" t="e">
        <f t="shared" si="7"/>
        <v>#N/A</v>
      </c>
      <c r="N510" s="50"/>
      <c r="O510" s="37" t="e">
        <f>VLOOKUP(EVID_HNOJENI!N510,HNOJIVA_ALL!$A$2:$Z$3303,4,FALSE)</f>
        <v>#N/A</v>
      </c>
      <c r="P510" s="51" t="e">
        <f>ROUND(VLOOKUP(EVID_HNOJENI!N510,HNOJIVA_ALL!$A$2:$Z$3303,14,FALSE)*K510*IF(L510="t",10,IF(L510="kg",0.01,IF(L510="q",1,IF(L510="l",0.01*VLOOKUP(EVID_HNOJENI!N510,HNOJIVA_ALL!$A$2:$AE$3303,31,FALSE),"CHYBA")))),2)</f>
        <v>#N/A</v>
      </c>
      <c r="Q510" s="51" t="e">
        <f>ROUND(VLOOKUP(EVID_HNOJENI!N510,HNOJIVA_ALL!$A$2:$Z$3303,15,FALSE)*K510*IF(L510="t",10,IF(L510="kg",0.01,IF(L510="q",1,IF(L510="l",0.01*VLOOKUP(EVID_HNOJENI!N510,HNOJIVA_ALL!$A$2:$AE$3303,31,FALSE),"CHYBA")))),2)</f>
        <v>#N/A</v>
      </c>
      <c r="R510" s="51" t="e">
        <f>ROUND(VLOOKUP(EVID_HNOJENI!N510,HNOJIVA_ALL!$A$2:$Z$3303,16,FALSE)*K510*IF(L510="t",10,IF(L510="kg",0.01,IF(L510="q",1,IF(L510="l",0.01*VLOOKUP(EVID_HNOJENI!N510,HNOJIVA_ALL!$A$2:$AE$3303,31,FALSE),"CHYBA")))),2)</f>
        <v>#N/A</v>
      </c>
      <c r="S510" s="51" t="e">
        <f>ROUND(VLOOKUP(EVID_HNOJENI!N510,HNOJIVA_ALL!$A$2:$Z$3303,18,FALSE)*K510*IF(L510="t",10,IF(L510="kg",0.01,IF(L510="q",1,IF(L510="l",0.01*VLOOKUP(EVID_HNOJENI!N510,HNOJIVA_ALL!$A$2:$AE$3303,31,FALSE),"CHYBA")))),2)</f>
        <v>#N/A</v>
      </c>
      <c r="T510" s="51" t="e">
        <f>ROUND(VLOOKUP(EVID_HNOJENI!N510,HNOJIVA_ALL!$A$2:$Z$3303,17,FALSE)*K510*IF(L510="t",10,IF(L510="kg",0.01,IF(L510="q",1,IF(L510="l",0.01*VLOOKUP(EVID_HNOJENI!N510,HNOJIVA_ALL!$A$2:$AE$3303,31,FALSE),"CHYBA")))),2)</f>
        <v>#N/A</v>
      </c>
      <c r="U510" s="51" t="e">
        <f>ROUND(VLOOKUP(EVID_HNOJENI!N510,HNOJIVA_ALL!$A$2:$Z$3303,20,FALSE)*K510*IF(L510="t",10,IF(L510="kg",0.01,IF(L510="q",1,IF(L510="l",0.01*VLOOKUP(EVID_HNOJENI!N510,HNOJIVA_ALL!$A$2:$AE$3303,31,FALSE),"CHYBA")))),2)</f>
        <v>#N/A</v>
      </c>
    </row>
    <row r="511" spans="1:21" x14ac:dyDescent="0.2">
      <c r="A511" s="32"/>
      <c r="B511" s="45" t="e">
        <f>VLOOKUP($A511,EVID_OSEVU!$A$1:$M$4972,2,FALSE)</f>
        <v>#N/A</v>
      </c>
      <c r="C511" s="45" t="e">
        <f>VLOOKUP($A511,EVID_OSEVU!$A$1:$M$4972,3,FALSE)</f>
        <v>#N/A</v>
      </c>
      <c r="D511" s="45" t="e">
        <f>VLOOKUP($A511,EVID_OSEVU!$A$1:$M$4972,4,FALSE)</f>
        <v>#N/A</v>
      </c>
      <c r="E511" s="45" t="e">
        <f>VLOOKUP($A511,EVID_OSEVU!$A$1:$M$4972,7,FALSE)</f>
        <v>#N/A</v>
      </c>
      <c r="F511" s="45" t="e">
        <f>VLOOKUP($A511,EVID_OSEVU!$A$1:$M$4972,8,FALSE)</f>
        <v>#N/A</v>
      </c>
      <c r="G511" s="45" t="e">
        <f>VLOOKUP($A511,EVID_OSEVU!$A$1:$M$4972,11,FALSE)</f>
        <v>#N/A</v>
      </c>
      <c r="H511" s="35"/>
      <c r="I511" s="48"/>
      <c r="J511" s="33" t="e">
        <f>VLOOKUP($A511,EVID_OSEVU!$A$1:$M$4972,11,FALSE)</f>
        <v>#N/A</v>
      </c>
      <c r="K511" s="39"/>
      <c r="L511" s="49"/>
      <c r="M511" s="89" t="e">
        <f t="shared" si="7"/>
        <v>#N/A</v>
      </c>
      <c r="N511" s="50"/>
      <c r="O511" s="37" t="e">
        <f>VLOOKUP(EVID_HNOJENI!N511,HNOJIVA_ALL!$A$2:$Z$3303,4,FALSE)</f>
        <v>#N/A</v>
      </c>
      <c r="P511" s="51" t="e">
        <f>ROUND(VLOOKUP(EVID_HNOJENI!N511,HNOJIVA_ALL!$A$2:$Z$3303,14,FALSE)*K511*IF(L511="t",10,IF(L511="kg",0.01,IF(L511="q",1,IF(L511="l",0.01*VLOOKUP(EVID_HNOJENI!N511,HNOJIVA_ALL!$A$2:$AE$3303,31,FALSE),"CHYBA")))),2)</f>
        <v>#N/A</v>
      </c>
      <c r="Q511" s="51" t="e">
        <f>ROUND(VLOOKUP(EVID_HNOJENI!N511,HNOJIVA_ALL!$A$2:$Z$3303,15,FALSE)*K511*IF(L511="t",10,IF(L511="kg",0.01,IF(L511="q",1,IF(L511="l",0.01*VLOOKUP(EVID_HNOJENI!N511,HNOJIVA_ALL!$A$2:$AE$3303,31,FALSE),"CHYBA")))),2)</f>
        <v>#N/A</v>
      </c>
      <c r="R511" s="51" t="e">
        <f>ROUND(VLOOKUP(EVID_HNOJENI!N511,HNOJIVA_ALL!$A$2:$Z$3303,16,FALSE)*K511*IF(L511="t",10,IF(L511="kg",0.01,IF(L511="q",1,IF(L511="l",0.01*VLOOKUP(EVID_HNOJENI!N511,HNOJIVA_ALL!$A$2:$AE$3303,31,FALSE),"CHYBA")))),2)</f>
        <v>#N/A</v>
      </c>
      <c r="S511" s="51" t="e">
        <f>ROUND(VLOOKUP(EVID_HNOJENI!N511,HNOJIVA_ALL!$A$2:$Z$3303,18,FALSE)*K511*IF(L511="t",10,IF(L511="kg",0.01,IF(L511="q",1,IF(L511="l",0.01*VLOOKUP(EVID_HNOJENI!N511,HNOJIVA_ALL!$A$2:$AE$3303,31,FALSE),"CHYBA")))),2)</f>
        <v>#N/A</v>
      </c>
      <c r="T511" s="51" t="e">
        <f>ROUND(VLOOKUP(EVID_HNOJENI!N511,HNOJIVA_ALL!$A$2:$Z$3303,17,FALSE)*K511*IF(L511="t",10,IF(L511="kg",0.01,IF(L511="q",1,IF(L511="l",0.01*VLOOKUP(EVID_HNOJENI!N511,HNOJIVA_ALL!$A$2:$AE$3303,31,FALSE),"CHYBA")))),2)</f>
        <v>#N/A</v>
      </c>
      <c r="U511" s="51" t="e">
        <f>ROUND(VLOOKUP(EVID_HNOJENI!N511,HNOJIVA_ALL!$A$2:$Z$3303,20,FALSE)*K511*IF(L511="t",10,IF(L511="kg",0.01,IF(L511="q",1,IF(L511="l",0.01*VLOOKUP(EVID_HNOJENI!N511,HNOJIVA_ALL!$A$2:$AE$3303,31,FALSE),"CHYBA")))),2)</f>
        <v>#N/A</v>
      </c>
    </row>
    <row r="512" spans="1:21" x14ac:dyDescent="0.2">
      <c r="A512" s="32"/>
      <c r="B512" s="45" t="e">
        <f>VLOOKUP($A512,EVID_OSEVU!$A$1:$M$4972,2,FALSE)</f>
        <v>#N/A</v>
      </c>
      <c r="C512" s="45" t="e">
        <f>VLOOKUP($A512,EVID_OSEVU!$A$1:$M$4972,3,FALSE)</f>
        <v>#N/A</v>
      </c>
      <c r="D512" s="45" t="e">
        <f>VLOOKUP($A512,EVID_OSEVU!$A$1:$M$4972,4,FALSE)</f>
        <v>#N/A</v>
      </c>
      <c r="E512" s="45" t="e">
        <f>VLOOKUP($A512,EVID_OSEVU!$A$1:$M$4972,7,FALSE)</f>
        <v>#N/A</v>
      </c>
      <c r="F512" s="45" t="e">
        <f>VLOOKUP($A512,EVID_OSEVU!$A$1:$M$4972,8,FALSE)</f>
        <v>#N/A</v>
      </c>
      <c r="G512" s="45" t="e">
        <f>VLOOKUP($A512,EVID_OSEVU!$A$1:$M$4972,11,FALSE)</f>
        <v>#N/A</v>
      </c>
      <c r="H512" s="35"/>
      <c r="I512" s="48"/>
      <c r="J512" s="33" t="e">
        <f>VLOOKUP($A512,EVID_OSEVU!$A$1:$M$4972,11,FALSE)</f>
        <v>#N/A</v>
      </c>
      <c r="K512" s="39"/>
      <c r="L512" s="49"/>
      <c r="M512" s="89" t="e">
        <f t="shared" si="7"/>
        <v>#N/A</v>
      </c>
      <c r="N512" s="50"/>
      <c r="O512" s="37" t="e">
        <f>VLOOKUP(EVID_HNOJENI!N512,HNOJIVA_ALL!$A$2:$Z$3303,4,FALSE)</f>
        <v>#N/A</v>
      </c>
      <c r="P512" s="51" t="e">
        <f>ROUND(VLOOKUP(EVID_HNOJENI!N512,HNOJIVA_ALL!$A$2:$Z$3303,14,FALSE)*K512*IF(L512="t",10,IF(L512="kg",0.01,IF(L512="q",1,IF(L512="l",0.01*VLOOKUP(EVID_HNOJENI!N512,HNOJIVA_ALL!$A$2:$AE$3303,31,FALSE),"CHYBA")))),2)</f>
        <v>#N/A</v>
      </c>
      <c r="Q512" s="51" t="e">
        <f>ROUND(VLOOKUP(EVID_HNOJENI!N512,HNOJIVA_ALL!$A$2:$Z$3303,15,FALSE)*K512*IF(L512="t",10,IF(L512="kg",0.01,IF(L512="q",1,IF(L512="l",0.01*VLOOKUP(EVID_HNOJENI!N512,HNOJIVA_ALL!$A$2:$AE$3303,31,FALSE),"CHYBA")))),2)</f>
        <v>#N/A</v>
      </c>
      <c r="R512" s="51" t="e">
        <f>ROUND(VLOOKUP(EVID_HNOJENI!N512,HNOJIVA_ALL!$A$2:$Z$3303,16,FALSE)*K512*IF(L512="t",10,IF(L512="kg",0.01,IF(L512="q",1,IF(L512="l",0.01*VLOOKUP(EVID_HNOJENI!N512,HNOJIVA_ALL!$A$2:$AE$3303,31,FALSE),"CHYBA")))),2)</f>
        <v>#N/A</v>
      </c>
      <c r="S512" s="51" t="e">
        <f>ROUND(VLOOKUP(EVID_HNOJENI!N512,HNOJIVA_ALL!$A$2:$Z$3303,18,FALSE)*K512*IF(L512="t",10,IF(L512="kg",0.01,IF(L512="q",1,IF(L512="l",0.01*VLOOKUP(EVID_HNOJENI!N512,HNOJIVA_ALL!$A$2:$AE$3303,31,FALSE),"CHYBA")))),2)</f>
        <v>#N/A</v>
      </c>
      <c r="T512" s="51" t="e">
        <f>ROUND(VLOOKUP(EVID_HNOJENI!N512,HNOJIVA_ALL!$A$2:$Z$3303,17,FALSE)*K512*IF(L512="t",10,IF(L512="kg",0.01,IF(L512="q",1,IF(L512="l",0.01*VLOOKUP(EVID_HNOJENI!N512,HNOJIVA_ALL!$A$2:$AE$3303,31,FALSE),"CHYBA")))),2)</f>
        <v>#N/A</v>
      </c>
      <c r="U512" s="51" t="e">
        <f>ROUND(VLOOKUP(EVID_HNOJENI!N512,HNOJIVA_ALL!$A$2:$Z$3303,20,FALSE)*K512*IF(L512="t",10,IF(L512="kg",0.01,IF(L512="q",1,IF(L512="l",0.01*VLOOKUP(EVID_HNOJENI!N512,HNOJIVA_ALL!$A$2:$AE$3303,31,FALSE),"CHYBA")))),2)</f>
        <v>#N/A</v>
      </c>
    </row>
    <row r="513" spans="1:21" x14ac:dyDescent="0.2">
      <c r="A513" s="32"/>
      <c r="B513" s="45" t="e">
        <f>VLOOKUP($A513,EVID_OSEVU!$A$1:$M$4972,2,FALSE)</f>
        <v>#N/A</v>
      </c>
      <c r="C513" s="45" t="e">
        <f>VLOOKUP($A513,EVID_OSEVU!$A$1:$M$4972,3,FALSE)</f>
        <v>#N/A</v>
      </c>
      <c r="D513" s="45" t="e">
        <f>VLOOKUP($A513,EVID_OSEVU!$A$1:$M$4972,4,FALSE)</f>
        <v>#N/A</v>
      </c>
      <c r="E513" s="45" t="e">
        <f>VLOOKUP($A513,EVID_OSEVU!$A$1:$M$4972,7,FALSE)</f>
        <v>#N/A</v>
      </c>
      <c r="F513" s="45" t="e">
        <f>VLOOKUP($A513,EVID_OSEVU!$A$1:$M$4972,8,FALSE)</f>
        <v>#N/A</v>
      </c>
      <c r="G513" s="45" t="e">
        <f>VLOOKUP($A513,EVID_OSEVU!$A$1:$M$4972,11,FALSE)</f>
        <v>#N/A</v>
      </c>
      <c r="H513" s="35"/>
      <c r="I513" s="48"/>
      <c r="J513" s="33" t="e">
        <f>VLOOKUP($A513,EVID_OSEVU!$A$1:$M$4972,11,FALSE)</f>
        <v>#N/A</v>
      </c>
      <c r="K513" s="39"/>
      <c r="L513" s="49"/>
      <c r="M513" s="89" t="e">
        <f t="shared" si="7"/>
        <v>#N/A</v>
      </c>
      <c r="N513" s="50"/>
      <c r="O513" s="37" t="e">
        <f>VLOOKUP(EVID_HNOJENI!N513,HNOJIVA_ALL!$A$2:$Z$3303,4,FALSE)</f>
        <v>#N/A</v>
      </c>
      <c r="P513" s="51" t="e">
        <f>ROUND(VLOOKUP(EVID_HNOJENI!N513,HNOJIVA_ALL!$A$2:$Z$3303,14,FALSE)*K513*IF(L513="t",10,IF(L513="kg",0.01,IF(L513="q",1,IF(L513="l",0.01*VLOOKUP(EVID_HNOJENI!N513,HNOJIVA_ALL!$A$2:$AE$3303,31,FALSE),"CHYBA")))),2)</f>
        <v>#N/A</v>
      </c>
      <c r="Q513" s="51" t="e">
        <f>ROUND(VLOOKUP(EVID_HNOJENI!N513,HNOJIVA_ALL!$A$2:$Z$3303,15,FALSE)*K513*IF(L513="t",10,IF(L513="kg",0.01,IF(L513="q",1,IF(L513="l",0.01*VLOOKUP(EVID_HNOJENI!N513,HNOJIVA_ALL!$A$2:$AE$3303,31,FALSE),"CHYBA")))),2)</f>
        <v>#N/A</v>
      </c>
      <c r="R513" s="51" t="e">
        <f>ROUND(VLOOKUP(EVID_HNOJENI!N513,HNOJIVA_ALL!$A$2:$Z$3303,16,FALSE)*K513*IF(L513="t",10,IF(L513="kg",0.01,IF(L513="q",1,IF(L513="l",0.01*VLOOKUP(EVID_HNOJENI!N513,HNOJIVA_ALL!$A$2:$AE$3303,31,FALSE),"CHYBA")))),2)</f>
        <v>#N/A</v>
      </c>
      <c r="S513" s="51" t="e">
        <f>ROUND(VLOOKUP(EVID_HNOJENI!N513,HNOJIVA_ALL!$A$2:$Z$3303,18,FALSE)*K513*IF(L513="t",10,IF(L513="kg",0.01,IF(L513="q",1,IF(L513="l",0.01*VLOOKUP(EVID_HNOJENI!N513,HNOJIVA_ALL!$A$2:$AE$3303,31,FALSE),"CHYBA")))),2)</f>
        <v>#N/A</v>
      </c>
      <c r="T513" s="51" t="e">
        <f>ROUND(VLOOKUP(EVID_HNOJENI!N513,HNOJIVA_ALL!$A$2:$Z$3303,17,FALSE)*K513*IF(L513="t",10,IF(L513="kg",0.01,IF(L513="q",1,IF(L513="l",0.01*VLOOKUP(EVID_HNOJENI!N513,HNOJIVA_ALL!$A$2:$AE$3303,31,FALSE),"CHYBA")))),2)</f>
        <v>#N/A</v>
      </c>
      <c r="U513" s="51" t="e">
        <f>ROUND(VLOOKUP(EVID_HNOJENI!N513,HNOJIVA_ALL!$A$2:$Z$3303,20,FALSE)*K513*IF(L513="t",10,IF(L513="kg",0.01,IF(L513="q",1,IF(L513="l",0.01*VLOOKUP(EVID_HNOJENI!N513,HNOJIVA_ALL!$A$2:$AE$3303,31,FALSE),"CHYBA")))),2)</f>
        <v>#N/A</v>
      </c>
    </row>
    <row r="514" spans="1:21" x14ac:dyDescent="0.2">
      <c r="A514" s="32"/>
      <c r="B514" s="45" t="e">
        <f>VLOOKUP($A514,EVID_OSEVU!$A$1:$M$4972,2,FALSE)</f>
        <v>#N/A</v>
      </c>
      <c r="C514" s="45" t="e">
        <f>VLOOKUP($A514,EVID_OSEVU!$A$1:$M$4972,3,FALSE)</f>
        <v>#N/A</v>
      </c>
      <c r="D514" s="45" t="e">
        <f>VLOOKUP($A514,EVID_OSEVU!$A$1:$M$4972,4,FALSE)</f>
        <v>#N/A</v>
      </c>
      <c r="E514" s="45" t="e">
        <f>VLOOKUP($A514,EVID_OSEVU!$A$1:$M$4972,7,FALSE)</f>
        <v>#N/A</v>
      </c>
      <c r="F514" s="45" t="e">
        <f>VLOOKUP($A514,EVID_OSEVU!$A$1:$M$4972,8,FALSE)</f>
        <v>#N/A</v>
      </c>
      <c r="G514" s="45" t="e">
        <f>VLOOKUP($A514,EVID_OSEVU!$A$1:$M$4972,11,FALSE)</f>
        <v>#N/A</v>
      </c>
      <c r="H514" s="35"/>
      <c r="I514" s="48"/>
      <c r="J514" s="33" t="e">
        <f>VLOOKUP($A514,EVID_OSEVU!$A$1:$M$4972,11,FALSE)</f>
        <v>#N/A</v>
      </c>
      <c r="K514" s="39"/>
      <c r="L514" s="49"/>
      <c r="M514" s="89" t="e">
        <f t="shared" si="7"/>
        <v>#N/A</v>
      </c>
      <c r="N514" s="50"/>
      <c r="O514" s="37" t="e">
        <f>VLOOKUP(EVID_HNOJENI!N514,HNOJIVA_ALL!$A$2:$Z$3303,4,FALSE)</f>
        <v>#N/A</v>
      </c>
      <c r="P514" s="51" t="e">
        <f>ROUND(VLOOKUP(EVID_HNOJENI!N514,HNOJIVA_ALL!$A$2:$Z$3303,14,FALSE)*K514*IF(L514="t",10,IF(L514="kg",0.01,IF(L514="q",1,IF(L514="l",0.01*VLOOKUP(EVID_HNOJENI!N514,HNOJIVA_ALL!$A$2:$AE$3303,31,FALSE),"CHYBA")))),2)</f>
        <v>#N/A</v>
      </c>
      <c r="Q514" s="51" t="e">
        <f>ROUND(VLOOKUP(EVID_HNOJENI!N514,HNOJIVA_ALL!$A$2:$Z$3303,15,FALSE)*K514*IF(L514="t",10,IF(L514="kg",0.01,IF(L514="q",1,IF(L514="l",0.01*VLOOKUP(EVID_HNOJENI!N514,HNOJIVA_ALL!$A$2:$AE$3303,31,FALSE),"CHYBA")))),2)</f>
        <v>#N/A</v>
      </c>
      <c r="R514" s="51" t="e">
        <f>ROUND(VLOOKUP(EVID_HNOJENI!N514,HNOJIVA_ALL!$A$2:$Z$3303,16,FALSE)*K514*IF(L514="t",10,IF(L514="kg",0.01,IF(L514="q",1,IF(L514="l",0.01*VLOOKUP(EVID_HNOJENI!N514,HNOJIVA_ALL!$A$2:$AE$3303,31,FALSE),"CHYBA")))),2)</f>
        <v>#N/A</v>
      </c>
      <c r="S514" s="51" t="e">
        <f>ROUND(VLOOKUP(EVID_HNOJENI!N514,HNOJIVA_ALL!$A$2:$Z$3303,18,FALSE)*K514*IF(L514="t",10,IF(L514="kg",0.01,IF(L514="q",1,IF(L514="l",0.01*VLOOKUP(EVID_HNOJENI!N514,HNOJIVA_ALL!$A$2:$AE$3303,31,FALSE),"CHYBA")))),2)</f>
        <v>#N/A</v>
      </c>
      <c r="T514" s="51" t="e">
        <f>ROUND(VLOOKUP(EVID_HNOJENI!N514,HNOJIVA_ALL!$A$2:$Z$3303,17,FALSE)*K514*IF(L514="t",10,IF(L514="kg",0.01,IF(L514="q",1,IF(L514="l",0.01*VLOOKUP(EVID_HNOJENI!N514,HNOJIVA_ALL!$A$2:$AE$3303,31,FALSE),"CHYBA")))),2)</f>
        <v>#N/A</v>
      </c>
      <c r="U514" s="51" t="e">
        <f>ROUND(VLOOKUP(EVID_HNOJENI!N514,HNOJIVA_ALL!$A$2:$Z$3303,20,FALSE)*K514*IF(L514="t",10,IF(L514="kg",0.01,IF(L514="q",1,IF(L514="l",0.01*VLOOKUP(EVID_HNOJENI!N514,HNOJIVA_ALL!$A$2:$AE$3303,31,FALSE),"CHYBA")))),2)</f>
        <v>#N/A</v>
      </c>
    </row>
    <row r="515" spans="1:21" x14ac:dyDescent="0.2">
      <c r="A515" s="32"/>
      <c r="B515" s="45" t="e">
        <f>VLOOKUP($A515,EVID_OSEVU!$A$1:$M$4972,2,FALSE)</f>
        <v>#N/A</v>
      </c>
      <c r="C515" s="45" t="e">
        <f>VLOOKUP($A515,EVID_OSEVU!$A$1:$M$4972,3,FALSE)</f>
        <v>#N/A</v>
      </c>
      <c r="D515" s="45" t="e">
        <f>VLOOKUP($A515,EVID_OSEVU!$A$1:$M$4972,4,FALSE)</f>
        <v>#N/A</v>
      </c>
      <c r="E515" s="45" t="e">
        <f>VLOOKUP($A515,EVID_OSEVU!$A$1:$M$4972,7,FALSE)</f>
        <v>#N/A</v>
      </c>
      <c r="F515" s="45" t="e">
        <f>VLOOKUP($A515,EVID_OSEVU!$A$1:$M$4972,8,FALSE)</f>
        <v>#N/A</v>
      </c>
      <c r="G515" s="45" t="e">
        <f>VLOOKUP($A515,EVID_OSEVU!$A$1:$M$4972,11,FALSE)</f>
        <v>#N/A</v>
      </c>
      <c r="H515" s="35"/>
      <c r="I515" s="48"/>
      <c r="J515" s="33" t="e">
        <f>VLOOKUP($A515,EVID_OSEVU!$A$1:$M$4972,11,FALSE)</f>
        <v>#N/A</v>
      </c>
      <c r="K515" s="39"/>
      <c r="L515" s="49"/>
      <c r="M515" s="89" t="e">
        <f t="shared" si="7"/>
        <v>#N/A</v>
      </c>
      <c r="N515" s="50"/>
      <c r="O515" s="37" t="e">
        <f>VLOOKUP(EVID_HNOJENI!N515,HNOJIVA_ALL!$A$2:$Z$3303,4,FALSE)</f>
        <v>#N/A</v>
      </c>
      <c r="P515" s="51" t="e">
        <f>ROUND(VLOOKUP(EVID_HNOJENI!N515,HNOJIVA_ALL!$A$2:$Z$3303,14,FALSE)*K515*IF(L515="t",10,IF(L515="kg",0.01,IF(L515="q",1,IF(L515="l",0.01*VLOOKUP(EVID_HNOJENI!N515,HNOJIVA_ALL!$A$2:$AE$3303,31,FALSE),"CHYBA")))),2)</f>
        <v>#N/A</v>
      </c>
      <c r="Q515" s="51" t="e">
        <f>ROUND(VLOOKUP(EVID_HNOJENI!N515,HNOJIVA_ALL!$A$2:$Z$3303,15,FALSE)*K515*IF(L515="t",10,IF(L515="kg",0.01,IF(L515="q",1,IF(L515="l",0.01*VLOOKUP(EVID_HNOJENI!N515,HNOJIVA_ALL!$A$2:$AE$3303,31,FALSE),"CHYBA")))),2)</f>
        <v>#N/A</v>
      </c>
      <c r="R515" s="51" t="e">
        <f>ROUND(VLOOKUP(EVID_HNOJENI!N515,HNOJIVA_ALL!$A$2:$Z$3303,16,FALSE)*K515*IF(L515="t",10,IF(L515="kg",0.01,IF(L515="q",1,IF(L515="l",0.01*VLOOKUP(EVID_HNOJENI!N515,HNOJIVA_ALL!$A$2:$AE$3303,31,FALSE),"CHYBA")))),2)</f>
        <v>#N/A</v>
      </c>
      <c r="S515" s="51" t="e">
        <f>ROUND(VLOOKUP(EVID_HNOJENI!N515,HNOJIVA_ALL!$A$2:$Z$3303,18,FALSE)*K515*IF(L515="t",10,IF(L515="kg",0.01,IF(L515="q",1,IF(L515="l",0.01*VLOOKUP(EVID_HNOJENI!N515,HNOJIVA_ALL!$A$2:$AE$3303,31,FALSE),"CHYBA")))),2)</f>
        <v>#N/A</v>
      </c>
      <c r="T515" s="51" t="e">
        <f>ROUND(VLOOKUP(EVID_HNOJENI!N515,HNOJIVA_ALL!$A$2:$Z$3303,17,FALSE)*K515*IF(L515="t",10,IF(L515="kg",0.01,IF(L515="q",1,IF(L515="l",0.01*VLOOKUP(EVID_HNOJENI!N515,HNOJIVA_ALL!$A$2:$AE$3303,31,FALSE),"CHYBA")))),2)</f>
        <v>#N/A</v>
      </c>
      <c r="U515" s="51" t="e">
        <f>ROUND(VLOOKUP(EVID_HNOJENI!N515,HNOJIVA_ALL!$A$2:$Z$3303,20,FALSE)*K515*IF(L515="t",10,IF(L515="kg",0.01,IF(L515="q",1,IF(L515="l",0.01*VLOOKUP(EVID_HNOJENI!N515,HNOJIVA_ALL!$A$2:$AE$3303,31,FALSE),"CHYBA")))),2)</f>
        <v>#N/A</v>
      </c>
    </row>
    <row r="516" spans="1:21" x14ac:dyDescent="0.2">
      <c r="A516" s="32"/>
      <c r="B516" s="45" t="e">
        <f>VLOOKUP($A516,EVID_OSEVU!$A$1:$M$4972,2,FALSE)</f>
        <v>#N/A</v>
      </c>
      <c r="C516" s="45" t="e">
        <f>VLOOKUP($A516,EVID_OSEVU!$A$1:$M$4972,3,FALSE)</f>
        <v>#N/A</v>
      </c>
      <c r="D516" s="45" t="e">
        <f>VLOOKUP($A516,EVID_OSEVU!$A$1:$M$4972,4,FALSE)</f>
        <v>#N/A</v>
      </c>
      <c r="E516" s="45" t="e">
        <f>VLOOKUP($A516,EVID_OSEVU!$A$1:$M$4972,7,FALSE)</f>
        <v>#N/A</v>
      </c>
      <c r="F516" s="45" t="e">
        <f>VLOOKUP($A516,EVID_OSEVU!$A$1:$M$4972,8,FALSE)</f>
        <v>#N/A</v>
      </c>
      <c r="G516" s="45" t="e">
        <f>VLOOKUP($A516,EVID_OSEVU!$A$1:$M$4972,11,FALSE)</f>
        <v>#N/A</v>
      </c>
      <c r="H516" s="35"/>
      <c r="I516" s="48"/>
      <c r="J516" s="33" t="e">
        <f>VLOOKUP($A516,EVID_OSEVU!$A$1:$M$4972,11,FALSE)</f>
        <v>#N/A</v>
      </c>
      <c r="K516" s="39"/>
      <c r="L516" s="49"/>
      <c r="M516" s="89" t="e">
        <f t="shared" si="7"/>
        <v>#N/A</v>
      </c>
      <c r="N516" s="50"/>
      <c r="O516" s="37" t="e">
        <f>VLOOKUP(EVID_HNOJENI!N516,HNOJIVA_ALL!$A$2:$Z$3303,4,FALSE)</f>
        <v>#N/A</v>
      </c>
      <c r="P516" s="51" t="e">
        <f>ROUND(VLOOKUP(EVID_HNOJENI!N516,HNOJIVA_ALL!$A$2:$Z$3303,14,FALSE)*K516*IF(L516="t",10,IF(L516="kg",0.01,IF(L516="q",1,IF(L516="l",0.01*VLOOKUP(EVID_HNOJENI!N516,HNOJIVA_ALL!$A$2:$AE$3303,31,FALSE),"CHYBA")))),2)</f>
        <v>#N/A</v>
      </c>
      <c r="Q516" s="51" t="e">
        <f>ROUND(VLOOKUP(EVID_HNOJENI!N516,HNOJIVA_ALL!$A$2:$Z$3303,15,FALSE)*K516*IF(L516="t",10,IF(L516="kg",0.01,IF(L516="q",1,IF(L516="l",0.01*VLOOKUP(EVID_HNOJENI!N516,HNOJIVA_ALL!$A$2:$AE$3303,31,FALSE),"CHYBA")))),2)</f>
        <v>#N/A</v>
      </c>
      <c r="R516" s="51" t="e">
        <f>ROUND(VLOOKUP(EVID_HNOJENI!N516,HNOJIVA_ALL!$A$2:$Z$3303,16,FALSE)*K516*IF(L516="t",10,IF(L516="kg",0.01,IF(L516="q",1,IF(L516="l",0.01*VLOOKUP(EVID_HNOJENI!N516,HNOJIVA_ALL!$A$2:$AE$3303,31,FALSE),"CHYBA")))),2)</f>
        <v>#N/A</v>
      </c>
      <c r="S516" s="51" t="e">
        <f>ROUND(VLOOKUP(EVID_HNOJENI!N516,HNOJIVA_ALL!$A$2:$Z$3303,18,FALSE)*K516*IF(L516="t",10,IF(L516="kg",0.01,IF(L516="q",1,IF(L516="l",0.01*VLOOKUP(EVID_HNOJENI!N516,HNOJIVA_ALL!$A$2:$AE$3303,31,FALSE),"CHYBA")))),2)</f>
        <v>#N/A</v>
      </c>
      <c r="T516" s="51" t="e">
        <f>ROUND(VLOOKUP(EVID_HNOJENI!N516,HNOJIVA_ALL!$A$2:$Z$3303,17,FALSE)*K516*IF(L516="t",10,IF(L516="kg",0.01,IF(L516="q",1,IF(L516="l",0.01*VLOOKUP(EVID_HNOJENI!N516,HNOJIVA_ALL!$A$2:$AE$3303,31,FALSE),"CHYBA")))),2)</f>
        <v>#N/A</v>
      </c>
      <c r="U516" s="51" t="e">
        <f>ROUND(VLOOKUP(EVID_HNOJENI!N516,HNOJIVA_ALL!$A$2:$Z$3303,20,FALSE)*K516*IF(L516="t",10,IF(L516="kg",0.01,IF(L516="q",1,IF(L516="l",0.01*VLOOKUP(EVID_HNOJENI!N516,HNOJIVA_ALL!$A$2:$AE$3303,31,FALSE),"CHYBA")))),2)</f>
        <v>#N/A</v>
      </c>
    </row>
    <row r="517" spans="1:21" x14ac:dyDescent="0.2">
      <c r="A517" s="32"/>
      <c r="B517" s="45" t="e">
        <f>VLOOKUP($A517,EVID_OSEVU!$A$1:$M$4972,2,FALSE)</f>
        <v>#N/A</v>
      </c>
      <c r="C517" s="45" t="e">
        <f>VLOOKUP($A517,EVID_OSEVU!$A$1:$M$4972,3,FALSE)</f>
        <v>#N/A</v>
      </c>
      <c r="D517" s="45" t="e">
        <f>VLOOKUP($A517,EVID_OSEVU!$A$1:$M$4972,4,FALSE)</f>
        <v>#N/A</v>
      </c>
      <c r="E517" s="45" t="e">
        <f>VLOOKUP($A517,EVID_OSEVU!$A$1:$M$4972,7,FALSE)</f>
        <v>#N/A</v>
      </c>
      <c r="F517" s="45" t="e">
        <f>VLOOKUP($A517,EVID_OSEVU!$A$1:$M$4972,8,FALSE)</f>
        <v>#N/A</v>
      </c>
      <c r="G517" s="45" t="e">
        <f>VLOOKUP($A517,EVID_OSEVU!$A$1:$M$4972,11,FALSE)</f>
        <v>#N/A</v>
      </c>
      <c r="H517" s="35"/>
      <c r="I517" s="48"/>
      <c r="J517" s="33" t="e">
        <f>VLOOKUP($A517,EVID_OSEVU!$A$1:$M$4972,11,FALSE)</f>
        <v>#N/A</v>
      </c>
      <c r="K517" s="39"/>
      <c r="L517" s="49"/>
      <c r="M517" s="89" t="e">
        <f t="shared" ref="M517:M580" si="8">K517*J517</f>
        <v>#N/A</v>
      </c>
      <c r="N517" s="50"/>
      <c r="O517" s="37" t="e">
        <f>VLOOKUP(EVID_HNOJENI!N517,HNOJIVA_ALL!$A$2:$Z$3303,4,FALSE)</f>
        <v>#N/A</v>
      </c>
      <c r="P517" s="51" t="e">
        <f>ROUND(VLOOKUP(EVID_HNOJENI!N517,HNOJIVA_ALL!$A$2:$Z$3303,14,FALSE)*K517*IF(L517="t",10,IF(L517="kg",0.01,IF(L517="q",1,IF(L517="l",0.01*VLOOKUP(EVID_HNOJENI!N517,HNOJIVA_ALL!$A$2:$AE$3303,31,FALSE),"CHYBA")))),2)</f>
        <v>#N/A</v>
      </c>
      <c r="Q517" s="51" t="e">
        <f>ROUND(VLOOKUP(EVID_HNOJENI!N517,HNOJIVA_ALL!$A$2:$Z$3303,15,FALSE)*K517*IF(L517="t",10,IF(L517="kg",0.01,IF(L517="q",1,IF(L517="l",0.01*VLOOKUP(EVID_HNOJENI!N517,HNOJIVA_ALL!$A$2:$AE$3303,31,FALSE),"CHYBA")))),2)</f>
        <v>#N/A</v>
      </c>
      <c r="R517" s="51" t="e">
        <f>ROUND(VLOOKUP(EVID_HNOJENI!N517,HNOJIVA_ALL!$A$2:$Z$3303,16,FALSE)*K517*IF(L517="t",10,IF(L517="kg",0.01,IF(L517="q",1,IF(L517="l",0.01*VLOOKUP(EVID_HNOJENI!N517,HNOJIVA_ALL!$A$2:$AE$3303,31,FALSE),"CHYBA")))),2)</f>
        <v>#N/A</v>
      </c>
      <c r="S517" s="51" t="e">
        <f>ROUND(VLOOKUP(EVID_HNOJENI!N517,HNOJIVA_ALL!$A$2:$Z$3303,18,FALSE)*K517*IF(L517="t",10,IF(L517="kg",0.01,IF(L517="q",1,IF(L517="l",0.01*VLOOKUP(EVID_HNOJENI!N517,HNOJIVA_ALL!$A$2:$AE$3303,31,FALSE),"CHYBA")))),2)</f>
        <v>#N/A</v>
      </c>
      <c r="T517" s="51" t="e">
        <f>ROUND(VLOOKUP(EVID_HNOJENI!N517,HNOJIVA_ALL!$A$2:$Z$3303,17,FALSE)*K517*IF(L517="t",10,IF(L517="kg",0.01,IF(L517="q",1,IF(L517="l",0.01*VLOOKUP(EVID_HNOJENI!N517,HNOJIVA_ALL!$A$2:$AE$3303,31,FALSE),"CHYBA")))),2)</f>
        <v>#N/A</v>
      </c>
      <c r="U517" s="51" t="e">
        <f>ROUND(VLOOKUP(EVID_HNOJENI!N517,HNOJIVA_ALL!$A$2:$Z$3303,20,FALSE)*K517*IF(L517="t",10,IF(L517="kg",0.01,IF(L517="q",1,IF(L517="l",0.01*VLOOKUP(EVID_HNOJENI!N517,HNOJIVA_ALL!$A$2:$AE$3303,31,FALSE),"CHYBA")))),2)</f>
        <v>#N/A</v>
      </c>
    </row>
    <row r="518" spans="1:21" x14ac:dyDescent="0.2">
      <c r="A518" s="32"/>
      <c r="B518" s="45" t="e">
        <f>VLOOKUP($A518,EVID_OSEVU!$A$1:$M$4972,2,FALSE)</f>
        <v>#N/A</v>
      </c>
      <c r="C518" s="45" t="e">
        <f>VLOOKUP($A518,EVID_OSEVU!$A$1:$M$4972,3,FALSE)</f>
        <v>#N/A</v>
      </c>
      <c r="D518" s="45" t="e">
        <f>VLOOKUP($A518,EVID_OSEVU!$A$1:$M$4972,4,FALSE)</f>
        <v>#N/A</v>
      </c>
      <c r="E518" s="45" t="e">
        <f>VLOOKUP($A518,EVID_OSEVU!$A$1:$M$4972,7,FALSE)</f>
        <v>#N/A</v>
      </c>
      <c r="F518" s="45" t="e">
        <f>VLOOKUP($A518,EVID_OSEVU!$A$1:$M$4972,8,FALSE)</f>
        <v>#N/A</v>
      </c>
      <c r="G518" s="45" t="e">
        <f>VLOOKUP($A518,EVID_OSEVU!$A$1:$M$4972,11,FALSE)</f>
        <v>#N/A</v>
      </c>
      <c r="H518" s="35"/>
      <c r="I518" s="48"/>
      <c r="J518" s="33" t="e">
        <f>VLOOKUP($A518,EVID_OSEVU!$A$1:$M$4972,11,FALSE)</f>
        <v>#N/A</v>
      </c>
      <c r="K518" s="39"/>
      <c r="L518" s="49"/>
      <c r="M518" s="89" t="e">
        <f t="shared" si="8"/>
        <v>#N/A</v>
      </c>
      <c r="N518" s="50"/>
      <c r="O518" s="37" t="e">
        <f>VLOOKUP(EVID_HNOJENI!N518,HNOJIVA_ALL!$A$2:$Z$3303,4,FALSE)</f>
        <v>#N/A</v>
      </c>
      <c r="P518" s="51" t="e">
        <f>ROUND(VLOOKUP(EVID_HNOJENI!N518,HNOJIVA_ALL!$A$2:$Z$3303,14,FALSE)*K518*IF(L518="t",10,IF(L518="kg",0.01,IF(L518="q",1,IF(L518="l",0.01*VLOOKUP(EVID_HNOJENI!N518,HNOJIVA_ALL!$A$2:$AE$3303,31,FALSE),"CHYBA")))),2)</f>
        <v>#N/A</v>
      </c>
      <c r="Q518" s="51" t="e">
        <f>ROUND(VLOOKUP(EVID_HNOJENI!N518,HNOJIVA_ALL!$A$2:$Z$3303,15,FALSE)*K518*IF(L518="t",10,IF(L518="kg",0.01,IF(L518="q",1,IF(L518="l",0.01*VLOOKUP(EVID_HNOJENI!N518,HNOJIVA_ALL!$A$2:$AE$3303,31,FALSE),"CHYBA")))),2)</f>
        <v>#N/A</v>
      </c>
      <c r="R518" s="51" t="e">
        <f>ROUND(VLOOKUP(EVID_HNOJENI!N518,HNOJIVA_ALL!$A$2:$Z$3303,16,FALSE)*K518*IF(L518="t",10,IF(L518="kg",0.01,IF(L518="q",1,IF(L518="l",0.01*VLOOKUP(EVID_HNOJENI!N518,HNOJIVA_ALL!$A$2:$AE$3303,31,FALSE),"CHYBA")))),2)</f>
        <v>#N/A</v>
      </c>
      <c r="S518" s="51" t="e">
        <f>ROUND(VLOOKUP(EVID_HNOJENI!N518,HNOJIVA_ALL!$A$2:$Z$3303,18,FALSE)*K518*IF(L518="t",10,IF(L518="kg",0.01,IF(L518="q",1,IF(L518="l",0.01*VLOOKUP(EVID_HNOJENI!N518,HNOJIVA_ALL!$A$2:$AE$3303,31,FALSE),"CHYBA")))),2)</f>
        <v>#N/A</v>
      </c>
      <c r="T518" s="51" t="e">
        <f>ROUND(VLOOKUP(EVID_HNOJENI!N518,HNOJIVA_ALL!$A$2:$Z$3303,17,FALSE)*K518*IF(L518="t",10,IF(L518="kg",0.01,IF(L518="q",1,IF(L518="l",0.01*VLOOKUP(EVID_HNOJENI!N518,HNOJIVA_ALL!$A$2:$AE$3303,31,FALSE),"CHYBA")))),2)</f>
        <v>#N/A</v>
      </c>
      <c r="U518" s="51" t="e">
        <f>ROUND(VLOOKUP(EVID_HNOJENI!N518,HNOJIVA_ALL!$A$2:$Z$3303,20,FALSE)*K518*IF(L518="t",10,IF(L518="kg",0.01,IF(L518="q",1,IF(L518="l",0.01*VLOOKUP(EVID_HNOJENI!N518,HNOJIVA_ALL!$A$2:$AE$3303,31,FALSE),"CHYBA")))),2)</f>
        <v>#N/A</v>
      </c>
    </row>
    <row r="519" spans="1:21" x14ac:dyDescent="0.2">
      <c r="A519" s="32"/>
      <c r="B519" s="45" t="e">
        <f>VLOOKUP($A519,EVID_OSEVU!$A$1:$M$4972,2,FALSE)</f>
        <v>#N/A</v>
      </c>
      <c r="C519" s="45" t="e">
        <f>VLOOKUP($A519,EVID_OSEVU!$A$1:$M$4972,3,FALSE)</f>
        <v>#N/A</v>
      </c>
      <c r="D519" s="45" t="e">
        <f>VLOOKUP($A519,EVID_OSEVU!$A$1:$M$4972,4,FALSE)</f>
        <v>#N/A</v>
      </c>
      <c r="E519" s="45" t="e">
        <f>VLOOKUP($A519,EVID_OSEVU!$A$1:$M$4972,7,FALSE)</f>
        <v>#N/A</v>
      </c>
      <c r="F519" s="45" t="e">
        <f>VLOOKUP($A519,EVID_OSEVU!$A$1:$M$4972,8,FALSE)</f>
        <v>#N/A</v>
      </c>
      <c r="G519" s="45" t="e">
        <f>VLOOKUP($A519,EVID_OSEVU!$A$1:$M$4972,11,FALSE)</f>
        <v>#N/A</v>
      </c>
      <c r="H519" s="35"/>
      <c r="I519" s="48"/>
      <c r="J519" s="33" t="e">
        <f>VLOOKUP($A519,EVID_OSEVU!$A$1:$M$4972,11,FALSE)</f>
        <v>#N/A</v>
      </c>
      <c r="K519" s="39"/>
      <c r="L519" s="49"/>
      <c r="M519" s="89" t="e">
        <f t="shared" si="8"/>
        <v>#N/A</v>
      </c>
      <c r="N519" s="50"/>
      <c r="O519" s="37" t="e">
        <f>VLOOKUP(EVID_HNOJENI!N519,HNOJIVA_ALL!$A$2:$Z$3303,4,FALSE)</f>
        <v>#N/A</v>
      </c>
      <c r="P519" s="51" t="e">
        <f>ROUND(VLOOKUP(EVID_HNOJENI!N519,HNOJIVA_ALL!$A$2:$Z$3303,14,FALSE)*K519*IF(L519="t",10,IF(L519="kg",0.01,IF(L519="q",1,IF(L519="l",0.01*VLOOKUP(EVID_HNOJENI!N519,HNOJIVA_ALL!$A$2:$AE$3303,31,FALSE),"CHYBA")))),2)</f>
        <v>#N/A</v>
      </c>
      <c r="Q519" s="51" t="e">
        <f>ROUND(VLOOKUP(EVID_HNOJENI!N519,HNOJIVA_ALL!$A$2:$Z$3303,15,FALSE)*K519*IF(L519="t",10,IF(L519="kg",0.01,IF(L519="q",1,IF(L519="l",0.01*VLOOKUP(EVID_HNOJENI!N519,HNOJIVA_ALL!$A$2:$AE$3303,31,FALSE),"CHYBA")))),2)</f>
        <v>#N/A</v>
      </c>
      <c r="R519" s="51" t="e">
        <f>ROUND(VLOOKUP(EVID_HNOJENI!N519,HNOJIVA_ALL!$A$2:$Z$3303,16,FALSE)*K519*IF(L519="t",10,IF(L519="kg",0.01,IF(L519="q",1,IF(L519="l",0.01*VLOOKUP(EVID_HNOJENI!N519,HNOJIVA_ALL!$A$2:$AE$3303,31,FALSE),"CHYBA")))),2)</f>
        <v>#N/A</v>
      </c>
      <c r="S519" s="51" t="e">
        <f>ROUND(VLOOKUP(EVID_HNOJENI!N519,HNOJIVA_ALL!$A$2:$Z$3303,18,FALSE)*K519*IF(L519="t",10,IF(L519="kg",0.01,IF(L519="q",1,IF(L519="l",0.01*VLOOKUP(EVID_HNOJENI!N519,HNOJIVA_ALL!$A$2:$AE$3303,31,FALSE),"CHYBA")))),2)</f>
        <v>#N/A</v>
      </c>
      <c r="T519" s="51" t="e">
        <f>ROUND(VLOOKUP(EVID_HNOJENI!N519,HNOJIVA_ALL!$A$2:$Z$3303,17,FALSE)*K519*IF(L519="t",10,IF(L519="kg",0.01,IF(L519="q",1,IF(L519="l",0.01*VLOOKUP(EVID_HNOJENI!N519,HNOJIVA_ALL!$A$2:$AE$3303,31,FALSE),"CHYBA")))),2)</f>
        <v>#N/A</v>
      </c>
      <c r="U519" s="51" t="e">
        <f>ROUND(VLOOKUP(EVID_HNOJENI!N519,HNOJIVA_ALL!$A$2:$Z$3303,20,FALSE)*K519*IF(L519="t",10,IF(L519="kg",0.01,IF(L519="q",1,IF(L519="l",0.01*VLOOKUP(EVID_HNOJENI!N519,HNOJIVA_ALL!$A$2:$AE$3303,31,FALSE),"CHYBA")))),2)</f>
        <v>#N/A</v>
      </c>
    </row>
    <row r="520" spans="1:21" x14ac:dyDescent="0.2">
      <c r="A520" s="32"/>
      <c r="B520" s="45" t="e">
        <f>VLOOKUP($A520,EVID_OSEVU!$A$1:$M$4972,2,FALSE)</f>
        <v>#N/A</v>
      </c>
      <c r="C520" s="45" t="e">
        <f>VLOOKUP($A520,EVID_OSEVU!$A$1:$M$4972,3,FALSE)</f>
        <v>#N/A</v>
      </c>
      <c r="D520" s="45" t="e">
        <f>VLOOKUP($A520,EVID_OSEVU!$A$1:$M$4972,4,FALSE)</f>
        <v>#N/A</v>
      </c>
      <c r="E520" s="45" t="e">
        <f>VLOOKUP($A520,EVID_OSEVU!$A$1:$M$4972,7,FALSE)</f>
        <v>#N/A</v>
      </c>
      <c r="F520" s="45" t="e">
        <f>VLOOKUP($A520,EVID_OSEVU!$A$1:$M$4972,8,FALSE)</f>
        <v>#N/A</v>
      </c>
      <c r="G520" s="45" t="e">
        <f>VLOOKUP($A520,EVID_OSEVU!$A$1:$M$4972,11,FALSE)</f>
        <v>#N/A</v>
      </c>
      <c r="H520" s="35"/>
      <c r="I520" s="48"/>
      <c r="J520" s="33" t="e">
        <f>VLOOKUP($A520,EVID_OSEVU!$A$1:$M$4972,11,FALSE)</f>
        <v>#N/A</v>
      </c>
      <c r="K520" s="39"/>
      <c r="L520" s="49"/>
      <c r="M520" s="89" t="e">
        <f t="shared" si="8"/>
        <v>#N/A</v>
      </c>
      <c r="N520" s="50"/>
      <c r="O520" s="37" t="e">
        <f>VLOOKUP(EVID_HNOJENI!N520,HNOJIVA_ALL!$A$2:$Z$3303,4,FALSE)</f>
        <v>#N/A</v>
      </c>
      <c r="P520" s="51" t="e">
        <f>ROUND(VLOOKUP(EVID_HNOJENI!N520,HNOJIVA_ALL!$A$2:$Z$3303,14,FALSE)*K520*IF(L520="t",10,IF(L520="kg",0.01,IF(L520="q",1,IF(L520="l",0.01*VLOOKUP(EVID_HNOJENI!N520,HNOJIVA_ALL!$A$2:$AE$3303,31,FALSE),"CHYBA")))),2)</f>
        <v>#N/A</v>
      </c>
      <c r="Q520" s="51" t="e">
        <f>ROUND(VLOOKUP(EVID_HNOJENI!N520,HNOJIVA_ALL!$A$2:$Z$3303,15,FALSE)*K520*IF(L520="t",10,IF(L520="kg",0.01,IF(L520="q",1,IF(L520="l",0.01*VLOOKUP(EVID_HNOJENI!N520,HNOJIVA_ALL!$A$2:$AE$3303,31,FALSE),"CHYBA")))),2)</f>
        <v>#N/A</v>
      </c>
      <c r="R520" s="51" t="e">
        <f>ROUND(VLOOKUP(EVID_HNOJENI!N520,HNOJIVA_ALL!$A$2:$Z$3303,16,FALSE)*K520*IF(L520="t",10,IF(L520="kg",0.01,IF(L520="q",1,IF(L520="l",0.01*VLOOKUP(EVID_HNOJENI!N520,HNOJIVA_ALL!$A$2:$AE$3303,31,FALSE),"CHYBA")))),2)</f>
        <v>#N/A</v>
      </c>
      <c r="S520" s="51" t="e">
        <f>ROUND(VLOOKUP(EVID_HNOJENI!N520,HNOJIVA_ALL!$A$2:$Z$3303,18,FALSE)*K520*IF(L520="t",10,IF(L520="kg",0.01,IF(L520="q",1,IF(L520="l",0.01*VLOOKUP(EVID_HNOJENI!N520,HNOJIVA_ALL!$A$2:$AE$3303,31,FALSE),"CHYBA")))),2)</f>
        <v>#N/A</v>
      </c>
      <c r="T520" s="51" t="e">
        <f>ROUND(VLOOKUP(EVID_HNOJENI!N520,HNOJIVA_ALL!$A$2:$Z$3303,17,FALSE)*K520*IF(L520="t",10,IF(L520="kg",0.01,IF(L520="q",1,IF(L520="l",0.01*VLOOKUP(EVID_HNOJENI!N520,HNOJIVA_ALL!$A$2:$AE$3303,31,FALSE),"CHYBA")))),2)</f>
        <v>#N/A</v>
      </c>
      <c r="U520" s="51" t="e">
        <f>ROUND(VLOOKUP(EVID_HNOJENI!N520,HNOJIVA_ALL!$A$2:$Z$3303,20,FALSE)*K520*IF(L520="t",10,IF(L520="kg",0.01,IF(L520="q",1,IF(L520="l",0.01*VLOOKUP(EVID_HNOJENI!N520,HNOJIVA_ALL!$A$2:$AE$3303,31,FALSE),"CHYBA")))),2)</f>
        <v>#N/A</v>
      </c>
    </row>
    <row r="521" spans="1:21" x14ac:dyDescent="0.2">
      <c r="A521" s="32"/>
      <c r="B521" s="45" t="e">
        <f>VLOOKUP($A521,EVID_OSEVU!$A$1:$M$4972,2,FALSE)</f>
        <v>#N/A</v>
      </c>
      <c r="C521" s="45" t="e">
        <f>VLOOKUP($A521,EVID_OSEVU!$A$1:$M$4972,3,FALSE)</f>
        <v>#N/A</v>
      </c>
      <c r="D521" s="45" t="e">
        <f>VLOOKUP($A521,EVID_OSEVU!$A$1:$M$4972,4,FALSE)</f>
        <v>#N/A</v>
      </c>
      <c r="E521" s="45" t="e">
        <f>VLOOKUP($A521,EVID_OSEVU!$A$1:$M$4972,7,FALSE)</f>
        <v>#N/A</v>
      </c>
      <c r="F521" s="45" t="e">
        <f>VLOOKUP($A521,EVID_OSEVU!$A$1:$M$4972,8,FALSE)</f>
        <v>#N/A</v>
      </c>
      <c r="G521" s="45" t="e">
        <f>VLOOKUP($A521,EVID_OSEVU!$A$1:$M$4972,11,FALSE)</f>
        <v>#N/A</v>
      </c>
      <c r="H521" s="35"/>
      <c r="I521" s="48"/>
      <c r="J521" s="33" t="e">
        <f>VLOOKUP($A521,EVID_OSEVU!$A$1:$M$4972,11,FALSE)</f>
        <v>#N/A</v>
      </c>
      <c r="K521" s="39"/>
      <c r="L521" s="49"/>
      <c r="M521" s="89" t="e">
        <f t="shared" si="8"/>
        <v>#N/A</v>
      </c>
      <c r="N521" s="50"/>
      <c r="O521" s="37" t="e">
        <f>VLOOKUP(EVID_HNOJENI!N521,HNOJIVA_ALL!$A$2:$Z$3303,4,FALSE)</f>
        <v>#N/A</v>
      </c>
      <c r="P521" s="51" t="e">
        <f>ROUND(VLOOKUP(EVID_HNOJENI!N521,HNOJIVA_ALL!$A$2:$Z$3303,14,FALSE)*K521*IF(L521="t",10,IF(L521="kg",0.01,IF(L521="q",1,IF(L521="l",0.01*VLOOKUP(EVID_HNOJENI!N521,HNOJIVA_ALL!$A$2:$AE$3303,31,FALSE),"CHYBA")))),2)</f>
        <v>#N/A</v>
      </c>
      <c r="Q521" s="51" t="e">
        <f>ROUND(VLOOKUP(EVID_HNOJENI!N521,HNOJIVA_ALL!$A$2:$Z$3303,15,FALSE)*K521*IF(L521="t",10,IF(L521="kg",0.01,IF(L521="q",1,IF(L521="l",0.01*VLOOKUP(EVID_HNOJENI!N521,HNOJIVA_ALL!$A$2:$AE$3303,31,FALSE),"CHYBA")))),2)</f>
        <v>#N/A</v>
      </c>
      <c r="R521" s="51" t="e">
        <f>ROUND(VLOOKUP(EVID_HNOJENI!N521,HNOJIVA_ALL!$A$2:$Z$3303,16,FALSE)*K521*IF(L521="t",10,IF(L521="kg",0.01,IF(L521="q",1,IF(L521="l",0.01*VLOOKUP(EVID_HNOJENI!N521,HNOJIVA_ALL!$A$2:$AE$3303,31,FALSE),"CHYBA")))),2)</f>
        <v>#N/A</v>
      </c>
      <c r="S521" s="51" t="e">
        <f>ROUND(VLOOKUP(EVID_HNOJENI!N521,HNOJIVA_ALL!$A$2:$Z$3303,18,FALSE)*K521*IF(L521="t",10,IF(L521="kg",0.01,IF(L521="q",1,IF(L521="l",0.01*VLOOKUP(EVID_HNOJENI!N521,HNOJIVA_ALL!$A$2:$AE$3303,31,FALSE),"CHYBA")))),2)</f>
        <v>#N/A</v>
      </c>
      <c r="T521" s="51" t="e">
        <f>ROUND(VLOOKUP(EVID_HNOJENI!N521,HNOJIVA_ALL!$A$2:$Z$3303,17,FALSE)*K521*IF(L521="t",10,IF(L521="kg",0.01,IF(L521="q",1,IF(L521="l",0.01*VLOOKUP(EVID_HNOJENI!N521,HNOJIVA_ALL!$A$2:$AE$3303,31,FALSE),"CHYBA")))),2)</f>
        <v>#N/A</v>
      </c>
      <c r="U521" s="51" t="e">
        <f>ROUND(VLOOKUP(EVID_HNOJENI!N521,HNOJIVA_ALL!$A$2:$Z$3303,20,FALSE)*K521*IF(L521="t",10,IF(L521="kg",0.01,IF(L521="q",1,IF(L521="l",0.01*VLOOKUP(EVID_HNOJENI!N521,HNOJIVA_ALL!$A$2:$AE$3303,31,FALSE),"CHYBA")))),2)</f>
        <v>#N/A</v>
      </c>
    </row>
    <row r="522" spans="1:21" x14ac:dyDescent="0.2">
      <c r="A522" s="32"/>
      <c r="B522" s="45" t="e">
        <f>VLOOKUP($A522,EVID_OSEVU!$A$1:$M$4972,2,FALSE)</f>
        <v>#N/A</v>
      </c>
      <c r="C522" s="45" t="e">
        <f>VLOOKUP($A522,EVID_OSEVU!$A$1:$M$4972,3,FALSE)</f>
        <v>#N/A</v>
      </c>
      <c r="D522" s="45" t="e">
        <f>VLOOKUP($A522,EVID_OSEVU!$A$1:$M$4972,4,FALSE)</f>
        <v>#N/A</v>
      </c>
      <c r="E522" s="45" t="e">
        <f>VLOOKUP($A522,EVID_OSEVU!$A$1:$M$4972,7,FALSE)</f>
        <v>#N/A</v>
      </c>
      <c r="F522" s="45" t="e">
        <f>VLOOKUP($A522,EVID_OSEVU!$A$1:$M$4972,8,FALSE)</f>
        <v>#N/A</v>
      </c>
      <c r="G522" s="45" t="e">
        <f>VLOOKUP($A522,EVID_OSEVU!$A$1:$M$4972,11,FALSE)</f>
        <v>#N/A</v>
      </c>
      <c r="H522" s="35"/>
      <c r="I522" s="48"/>
      <c r="J522" s="33" t="e">
        <f>VLOOKUP($A522,EVID_OSEVU!$A$1:$M$4972,11,FALSE)</f>
        <v>#N/A</v>
      </c>
      <c r="K522" s="39"/>
      <c r="L522" s="49"/>
      <c r="M522" s="89" t="e">
        <f t="shared" si="8"/>
        <v>#N/A</v>
      </c>
      <c r="N522" s="50"/>
      <c r="O522" s="37" t="e">
        <f>VLOOKUP(EVID_HNOJENI!N522,HNOJIVA_ALL!$A$2:$Z$3303,4,FALSE)</f>
        <v>#N/A</v>
      </c>
      <c r="P522" s="51" t="e">
        <f>ROUND(VLOOKUP(EVID_HNOJENI!N522,HNOJIVA_ALL!$A$2:$Z$3303,14,FALSE)*K522*IF(L522="t",10,IF(L522="kg",0.01,IF(L522="q",1,IF(L522="l",0.01*VLOOKUP(EVID_HNOJENI!N522,HNOJIVA_ALL!$A$2:$AE$3303,31,FALSE),"CHYBA")))),2)</f>
        <v>#N/A</v>
      </c>
      <c r="Q522" s="51" t="e">
        <f>ROUND(VLOOKUP(EVID_HNOJENI!N522,HNOJIVA_ALL!$A$2:$Z$3303,15,FALSE)*K522*IF(L522="t",10,IF(L522="kg",0.01,IF(L522="q",1,IF(L522="l",0.01*VLOOKUP(EVID_HNOJENI!N522,HNOJIVA_ALL!$A$2:$AE$3303,31,FALSE),"CHYBA")))),2)</f>
        <v>#N/A</v>
      </c>
      <c r="R522" s="51" t="e">
        <f>ROUND(VLOOKUP(EVID_HNOJENI!N522,HNOJIVA_ALL!$A$2:$Z$3303,16,FALSE)*K522*IF(L522="t",10,IF(L522="kg",0.01,IF(L522="q",1,IF(L522="l",0.01*VLOOKUP(EVID_HNOJENI!N522,HNOJIVA_ALL!$A$2:$AE$3303,31,FALSE),"CHYBA")))),2)</f>
        <v>#N/A</v>
      </c>
      <c r="S522" s="51" t="e">
        <f>ROUND(VLOOKUP(EVID_HNOJENI!N522,HNOJIVA_ALL!$A$2:$Z$3303,18,FALSE)*K522*IF(L522="t",10,IF(L522="kg",0.01,IF(L522="q",1,IF(L522="l",0.01*VLOOKUP(EVID_HNOJENI!N522,HNOJIVA_ALL!$A$2:$AE$3303,31,FALSE),"CHYBA")))),2)</f>
        <v>#N/A</v>
      </c>
      <c r="T522" s="51" t="e">
        <f>ROUND(VLOOKUP(EVID_HNOJENI!N522,HNOJIVA_ALL!$A$2:$Z$3303,17,FALSE)*K522*IF(L522="t",10,IF(L522="kg",0.01,IF(L522="q",1,IF(L522="l",0.01*VLOOKUP(EVID_HNOJENI!N522,HNOJIVA_ALL!$A$2:$AE$3303,31,FALSE),"CHYBA")))),2)</f>
        <v>#N/A</v>
      </c>
      <c r="U522" s="51" t="e">
        <f>ROUND(VLOOKUP(EVID_HNOJENI!N522,HNOJIVA_ALL!$A$2:$Z$3303,20,FALSE)*K522*IF(L522="t",10,IF(L522="kg",0.01,IF(L522="q",1,IF(L522="l",0.01*VLOOKUP(EVID_HNOJENI!N522,HNOJIVA_ALL!$A$2:$AE$3303,31,FALSE),"CHYBA")))),2)</f>
        <v>#N/A</v>
      </c>
    </row>
    <row r="523" spans="1:21" x14ac:dyDescent="0.2">
      <c r="A523" s="32"/>
      <c r="B523" s="45" t="e">
        <f>VLOOKUP($A523,EVID_OSEVU!$A$1:$M$4972,2,FALSE)</f>
        <v>#N/A</v>
      </c>
      <c r="C523" s="45" t="e">
        <f>VLOOKUP($A523,EVID_OSEVU!$A$1:$M$4972,3,FALSE)</f>
        <v>#N/A</v>
      </c>
      <c r="D523" s="45" t="e">
        <f>VLOOKUP($A523,EVID_OSEVU!$A$1:$M$4972,4,FALSE)</f>
        <v>#N/A</v>
      </c>
      <c r="E523" s="45" t="e">
        <f>VLOOKUP($A523,EVID_OSEVU!$A$1:$M$4972,7,FALSE)</f>
        <v>#N/A</v>
      </c>
      <c r="F523" s="45" t="e">
        <f>VLOOKUP($A523,EVID_OSEVU!$A$1:$M$4972,8,FALSE)</f>
        <v>#N/A</v>
      </c>
      <c r="G523" s="45" t="e">
        <f>VLOOKUP($A523,EVID_OSEVU!$A$1:$M$4972,11,FALSE)</f>
        <v>#N/A</v>
      </c>
      <c r="H523" s="35"/>
      <c r="I523" s="48"/>
      <c r="J523" s="33" t="e">
        <f>VLOOKUP($A523,EVID_OSEVU!$A$1:$M$4972,11,FALSE)</f>
        <v>#N/A</v>
      </c>
      <c r="K523" s="39"/>
      <c r="L523" s="49"/>
      <c r="M523" s="89" t="e">
        <f t="shared" si="8"/>
        <v>#N/A</v>
      </c>
      <c r="N523" s="50"/>
      <c r="O523" s="37" t="e">
        <f>VLOOKUP(EVID_HNOJENI!N523,HNOJIVA_ALL!$A$2:$Z$3303,4,FALSE)</f>
        <v>#N/A</v>
      </c>
      <c r="P523" s="51" t="e">
        <f>ROUND(VLOOKUP(EVID_HNOJENI!N523,HNOJIVA_ALL!$A$2:$Z$3303,14,FALSE)*K523*IF(L523="t",10,IF(L523="kg",0.01,IF(L523="q",1,IF(L523="l",0.01*VLOOKUP(EVID_HNOJENI!N523,HNOJIVA_ALL!$A$2:$AE$3303,31,FALSE),"CHYBA")))),2)</f>
        <v>#N/A</v>
      </c>
      <c r="Q523" s="51" t="e">
        <f>ROUND(VLOOKUP(EVID_HNOJENI!N523,HNOJIVA_ALL!$A$2:$Z$3303,15,FALSE)*K523*IF(L523="t",10,IF(L523="kg",0.01,IF(L523="q",1,IF(L523="l",0.01*VLOOKUP(EVID_HNOJENI!N523,HNOJIVA_ALL!$A$2:$AE$3303,31,FALSE),"CHYBA")))),2)</f>
        <v>#N/A</v>
      </c>
      <c r="R523" s="51" t="e">
        <f>ROUND(VLOOKUP(EVID_HNOJENI!N523,HNOJIVA_ALL!$A$2:$Z$3303,16,FALSE)*K523*IF(L523="t",10,IF(L523="kg",0.01,IF(L523="q",1,IF(L523="l",0.01*VLOOKUP(EVID_HNOJENI!N523,HNOJIVA_ALL!$A$2:$AE$3303,31,FALSE),"CHYBA")))),2)</f>
        <v>#N/A</v>
      </c>
      <c r="S523" s="51" t="e">
        <f>ROUND(VLOOKUP(EVID_HNOJENI!N523,HNOJIVA_ALL!$A$2:$Z$3303,18,FALSE)*K523*IF(L523="t",10,IF(L523="kg",0.01,IF(L523="q",1,IF(L523="l",0.01*VLOOKUP(EVID_HNOJENI!N523,HNOJIVA_ALL!$A$2:$AE$3303,31,FALSE),"CHYBA")))),2)</f>
        <v>#N/A</v>
      </c>
      <c r="T523" s="51" t="e">
        <f>ROUND(VLOOKUP(EVID_HNOJENI!N523,HNOJIVA_ALL!$A$2:$Z$3303,17,FALSE)*K523*IF(L523="t",10,IF(L523="kg",0.01,IF(L523="q",1,IF(L523="l",0.01*VLOOKUP(EVID_HNOJENI!N523,HNOJIVA_ALL!$A$2:$AE$3303,31,FALSE),"CHYBA")))),2)</f>
        <v>#N/A</v>
      </c>
      <c r="U523" s="51" t="e">
        <f>ROUND(VLOOKUP(EVID_HNOJENI!N523,HNOJIVA_ALL!$A$2:$Z$3303,20,FALSE)*K523*IF(L523="t",10,IF(L523="kg",0.01,IF(L523="q",1,IF(L523="l",0.01*VLOOKUP(EVID_HNOJENI!N523,HNOJIVA_ALL!$A$2:$AE$3303,31,FALSE),"CHYBA")))),2)</f>
        <v>#N/A</v>
      </c>
    </row>
    <row r="524" spans="1:21" x14ac:dyDescent="0.2">
      <c r="A524" s="32"/>
      <c r="B524" s="45" t="e">
        <f>VLOOKUP($A524,EVID_OSEVU!$A$1:$M$4972,2,FALSE)</f>
        <v>#N/A</v>
      </c>
      <c r="C524" s="45" t="e">
        <f>VLOOKUP($A524,EVID_OSEVU!$A$1:$M$4972,3,FALSE)</f>
        <v>#N/A</v>
      </c>
      <c r="D524" s="45" t="e">
        <f>VLOOKUP($A524,EVID_OSEVU!$A$1:$M$4972,4,FALSE)</f>
        <v>#N/A</v>
      </c>
      <c r="E524" s="45" t="e">
        <f>VLOOKUP($A524,EVID_OSEVU!$A$1:$M$4972,7,FALSE)</f>
        <v>#N/A</v>
      </c>
      <c r="F524" s="45" t="e">
        <f>VLOOKUP($A524,EVID_OSEVU!$A$1:$M$4972,8,FALSE)</f>
        <v>#N/A</v>
      </c>
      <c r="G524" s="45" t="e">
        <f>VLOOKUP($A524,EVID_OSEVU!$A$1:$M$4972,11,FALSE)</f>
        <v>#N/A</v>
      </c>
      <c r="H524" s="35"/>
      <c r="I524" s="48"/>
      <c r="J524" s="33" t="e">
        <f>VLOOKUP($A524,EVID_OSEVU!$A$1:$M$4972,11,FALSE)</f>
        <v>#N/A</v>
      </c>
      <c r="K524" s="39"/>
      <c r="L524" s="49"/>
      <c r="M524" s="89" t="e">
        <f t="shared" si="8"/>
        <v>#N/A</v>
      </c>
      <c r="N524" s="50"/>
      <c r="O524" s="37" t="e">
        <f>VLOOKUP(EVID_HNOJENI!N524,HNOJIVA_ALL!$A$2:$Z$3303,4,FALSE)</f>
        <v>#N/A</v>
      </c>
      <c r="P524" s="51" t="e">
        <f>ROUND(VLOOKUP(EVID_HNOJENI!N524,HNOJIVA_ALL!$A$2:$Z$3303,14,FALSE)*K524*IF(L524="t",10,IF(L524="kg",0.01,IF(L524="q",1,IF(L524="l",0.01*VLOOKUP(EVID_HNOJENI!N524,HNOJIVA_ALL!$A$2:$AE$3303,31,FALSE),"CHYBA")))),2)</f>
        <v>#N/A</v>
      </c>
      <c r="Q524" s="51" t="e">
        <f>ROUND(VLOOKUP(EVID_HNOJENI!N524,HNOJIVA_ALL!$A$2:$Z$3303,15,FALSE)*K524*IF(L524="t",10,IF(L524="kg",0.01,IF(L524="q",1,IF(L524="l",0.01*VLOOKUP(EVID_HNOJENI!N524,HNOJIVA_ALL!$A$2:$AE$3303,31,FALSE),"CHYBA")))),2)</f>
        <v>#N/A</v>
      </c>
      <c r="R524" s="51" t="e">
        <f>ROUND(VLOOKUP(EVID_HNOJENI!N524,HNOJIVA_ALL!$A$2:$Z$3303,16,FALSE)*K524*IF(L524="t",10,IF(L524="kg",0.01,IF(L524="q",1,IF(L524="l",0.01*VLOOKUP(EVID_HNOJENI!N524,HNOJIVA_ALL!$A$2:$AE$3303,31,FALSE),"CHYBA")))),2)</f>
        <v>#N/A</v>
      </c>
      <c r="S524" s="51" t="e">
        <f>ROUND(VLOOKUP(EVID_HNOJENI!N524,HNOJIVA_ALL!$A$2:$Z$3303,18,FALSE)*K524*IF(L524="t",10,IF(L524="kg",0.01,IF(L524="q",1,IF(L524="l",0.01*VLOOKUP(EVID_HNOJENI!N524,HNOJIVA_ALL!$A$2:$AE$3303,31,FALSE),"CHYBA")))),2)</f>
        <v>#N/A</v>
      </c>
      <c r="T524" s="51" t="e">
        <f>ROUND(VLOOKUP(EVID_HNOJENI!N524,HNOJIVA_ALL!$A$2:$Z$3303,17,FALSE)*K524*IF(L524="t",10,IF(L524="kg",0.01,IF(L524="q",1,IF(L524="l",0.01*VLOOKUP(EVID_HNOJENI!N524,HNOJIVA_ALL!$A$2:$AE$3303,31,FALSE),"CHYBA")))),2)</f>
        <v>#N/A</v>
      </c>
      <c r="U524" s="51" t="e">
        <f>ROUND(VLOOKUP(EVID_HNOJENI!N524,HNOJIVA_ALL!$A$2:$Z$3303,20,FALSE)*K524*IF(L524="t",10,IF(L524="kg",0.01,IF(L524="q",1,IF(L524="l",0.01*VLOOKUP(EVID_HNOJENI!N524,HNOJIVA_ALL!$A$2:$AE$3303,31,FALSE),"CHYBA")))),2)</f>
        <v>#N/A</v>
      </c>
    </row>
    <row r="525" spans="1:21" x14ac:dyDescent="0.2">
      <c r="A525" s="32"/>
      <c r="B525" s="45" t="e">
        <f>VLOOKUP($A525,EVID_OSEVU!$A$1:$M$4972,2,FALSE)</f>
        <v>#N/A</v>
      </c>
      <c r="C525" s="45" t="e">
        <f>VLOOKUP($A525,EVID_OSEVU!$A$1:$M$4972,3,FALSE)</f>
        <v>#N/A</v>
      </c>
      <c r="D525" s="45" t="e">
        <f>VLOOKUP($A525,EVID_OSEVU!$A$1:$M$4972,4,FALSE)</f>
        <v>#N/A</v>
      </c>
      <c r="E525" s="45" t="e">
        <f>VLOOKUP($A525,EVID_OSEVU!$A$1:$M$4972,7,FALSE)</f>
        <v>#N/A</v>
      </c>
      <c r="F525" s="45" t="e">
        <f>VLOOKUP($A525,EVID_OSEVU!$A$1:$M$4972,8,FALSE)</f>
        <v>#N/A</v>
      </c>
      <c r="G525" s="45" t="e">
        <f>VLOOKUP($A525,EVID_OSEVU!$A$1:$M$4972,11,FALSE)</f>
        <v>#N/A</v>
      </c>
      <c r="H525" s="35"/>
      <c r="I525" s="48"/>
      <c r="J525" s="33" t="e">
        <f>VLOOKUP($A525,EVID_OSEVU!$A$1:$M$4972,11,FALSE)</f>
        <v>#N/A</v>
      </c>
      <c r="K525" s="39"/>
      <c r="L525" s="49"/>
      <c r="M525" s="89" t="e">
        <f t="shared" si="8"/>
        <v>#N/A</v>
      </c>
      <c r="N525" s="50"/>
      <c r="O525" s="37" t="e">
        <f>VLOOKUP(EVID_HNOJENI!N525,HNOJIVA_ALL!$A$2:$Z$3303,4,FALSE)</f>
        <v>#N/A</v>
      </c>
      <c r="P525" s="51" t="e">
        <f>ROUND(VLOOKUP(EVID_HNOJENI!N525,HNOJIVA_ALL!$A$2:$Z$3303,14,FALSE)*K525*IF(L525="t",10,IF(L525="kg",0.01,IF(L525="q",1,IF(L525="l",0.01*VLOOKUP(EVID_HNOJENI!N525,HNOJIVA_ALL!$A$2:$AE$3303,31,FALSE),"CHYBA")))),2)</f>
        <v>#N/A</v>
      </c>
      <c r="Q525" s="51" t="e">
        <f>ROUND(VLOOKUP(EVID_HNOJENI!N525,HNOJIVA_ALL!$A$2:$Z$3303,15,FALSE)*K525*IF(L525="t",10,IF(L525="kg",0.01,IF(L525="q",1,IF(L525="l",0.01*VLOOKUP(EVID_HNOJENI!N525,HNOJIVA_ALL!$A$2:$AE$3303,31,FALSE),"CHYBA")))),2)</f>
        <v>#N/A</v>
      </c>
      <c r="R525" s="51" t="e">
        <f>ROUND(VLOOKUP(EVID_HNOJENI!N525,HNOJIVA_ALL!$A$2:$Z$3303,16,FALSE)*K525*IF(L525="t",10,IF(L525="kg",0.01,IF(L525="q",1,IF(L525="l",0.01*VLOOKUP(EVID_HNOJENI!N525,HNOJIVA_ALL!$A$2:$AE$3303,31,FALSE),"CHYBA")))),2)</f>
        <v>#N/A</v>
      </c>
      <c r="S525" s="51" t="e">
        <f>ROUND(VLOOKUP(EVID_HNOJENI!N525,HNOJIVA_ALL!$A$2:$Z$3303,18,FALSE)*K525*IF(L525="t",10,IF(L525="kg",0.01,IF(L525="q",1,IF(L525="l",0.01*VLOOKUP(EVID_HNOJENI!N525,HNOJIVA_ALL!$A$2:$AE$3303,31,FALSE),"CHYBA")))),2)</f>
        <v>#N/A</v>
      </c>
      <c r="T525" s="51" t="e">
        <f>ROUND(VLOOKUP(EVID_HNOJENI!N525,HNOJIVA_ALL!$A$2:$Z$3303,17,FALSE)*K525*IF(L525="t",10,IF(L525="kg",0.01,IF(L525="q",1,IF(L525="l",0.01*VLOOKUP(EVID_HNOJENI!N525,HNOJIVA_ALL!$A$2:$AE$3303,31,FALSE),"CHYBA")))),2)</f>
        <v>#N/A</v>
      </c>
      <c r="U525" s="51" t="e">
        <f>ROUND(VLOOKUP(EVID_HNOJENI!N525,HNOJIVA_ALL!$A$2:$Z$3303,20,FALSE)*K525*IF(L525="t",10,IF(L525="kg",0.01,IF(L525="q",1,IF(L525="l",0.01*VLOOKUP(EVID_HNOJENI!N525,HNOJIVA_ALL!$A$2:$AE$3303,31,FALSE),"CHYBA")))),2)</f>
        <v>#N/A</v>
      </c>
    </row>
    <row r="526" spans="1:21" x14ac:dyDescent="0.2">
      <c r="A526" s="32"/>
      <c r="B526" s="45" t="e">
        <f>VLOOKUP($A526,EVID_OSEVU!$A$1:$M$4972,2,FALSE)</f>
        <v>#N/A</v>
      </c>
      <c r="C526" s="45" t="e">
        <f>VLOOKUP($A526,EVID_OSEVU!$A$1:$M$4972,3,FALSE)</f>
        <v>#N/A</v>
      </c>
      <c r="D526" s="45" t="e">
        <f>VLOOKUP($A526,EVID_OSEVU!$A$1:$M$4972,4,FALSE)</f>
        <v>#N/A</v>
      </c>
      <c r="E526" s="45" t="e">
        <f>VLOOKUP($A526,EVID_OSEVU!$A$1:$M$4972,7,FALSE)</f>
        <v>#N/A</v>
      </c>
      <c r="F526" s="45" t="e">
        <f>VLOOKUP($A526,EVID_OSEVU!$A$1:$M$4972,8,FALSE)</f>
        <v>#N/A</v>
      </c>
      <c r="G526" s="45" t="e">
        <f>VLOOKUP($A526,EVID_OSEVU!$A$1:$M$4972,11,FALSE)</f>
        <v>#N/A</v>
      </c>
      <c r="H526" s="35"/>
      <c r="I526" s="48"/>
      <c r="J526" s="33" t="e">
        <f>VLOOKUP($A526,EVID_OSEVU!$A$1:$M$4972,11,FALSE)</f>
        <v>#N/A</v>
      </c>
      <c r="K526" s="39"/>
      <c r="L526" s="49"/>
      <c r="M526" s="89" t="e">
        <f t="shared" si="8"/>
        <v>#N/A</v>
      </c>
      <c r="N526" s="50"/>
      <c r="O526" s="37" t="e">
        <f>VLOOKUP(EVID_HNOJENI!N526,HNOJIVA_ALL!$A$2:$Z$3303,4,FALSE)</f>
        <v>#N/A</v>
      </c>
      <c r="P526" s="51" t="e">
        <f>ROUND(VLOOKUP(EVID_HNOJENI!N526,HNOJIVA_ALL!$A$2:$Z$3303,14,FALSE)*K526*IF(L526="t",10,IF(L526="kg",0.01,IF(L526="q",1,IF(L526="l",0.01*VLOOKUP(EVID_HNOJENI!N526,HNOJIVA_ALL!$A$2:$AE$3303,31,FALSE),"CHYBA")))),2)</f>
        <v>#N/A</v>
      </c>
      <c r="Q526" s="51" t="e">
        <f>ROUND(VLOOKUP(EVID_HNOJENI!N526,HNOJIVA_ALL!$A$2:$Z$3303,15,FALSE)*K526*IF(L526="t",10,IF(L526="kg",0.01,IF(L526="q",1,IF(L526="l",0.01*VLOOKUP(EVID_HNOJENI!N526,HNOJIVA_ALL!$A$2:$AE$3303,31,FALSE),"CHYBA")))),2)</f>
        <v>#N/A</v>
      </c>
      <c r="R526" s="51" t="e">
        <f>ROUND(VLOOKUP(EVID_HNOJENI!N526,HNOJIVA_ALL!$A$2:$Z$3303,16,FALSE)*K526*IF(L526="t",10,IF(L526="kg",0.01,IF(L526="q",1,IF(L526="l",0.01*VLOOKUP(EVID_HNOJENI!N526,HNOJIVA_ALL!$A$2:$AE$3303,31,FALSE),"CHYBA")))),2)</f>
        <v>#N/A</v>
      </c>
      <c r="S526" s="51" t="e">
        <f>ROUND(VLOOKUP(EVID_HNOJENI!N526,HNOJIVA_ALL!$A$2:$Z$3303,18,FALSE)*K526*IF(L526="t",10,IF(L526="kg",0.01,IF(L526="q",1,IF(L526="l",0.01*VLOOKUP(EVID_HNOJENI!N526,HNOJIVA_ALL!$A$2:$AE$3303,31,FALSE),"CHYBA")))),2)</f>
        <v>#N/A</v>
      </c>
      <c r="T526" s="51" t="e">
        <f>ROUND(VLOOKUP(EVID_HNOJENI!N526,HNOJIVA_ALL!$A$2:$Z$3303,17,FALSE)*K526*IF(L526="t",10,IF(L526="kg",0.01,IF(L526="q",1,IF(L526="l",0.01*VLOOKUP(EVID_HNOJENI!N526,HNOJIVA_ALL!$A$2:$AE$3303,31,FALSE),"CHYBA")))),2)</f>
        <v>#N/A</v>
      </c>
      <c r="U526" s="51" t="e">
        <f>ROUND(VLOOKUP(EVID_HNOJENI!N526,HNOJIVA_ALL!$A$2:$Z$3303,20,FALSE)*K526*IF(L526="t",10,IF(L526="kg",0.01,IF(L526="q",1,IF(L526="l",0.01*VLOOKUP(EVID_HNOJENI!N526,HNOJIVA_ALL!$A$2:$AE$3303,31,FALSE),"CHYBA")))),2)</f>
        <v>#N/A</v>
      </c>
    </row>
    <row r="527" spans="1:21" x14ac:dyDescent="0.2">
      <c r="A527" s="32"/>
      <c r="B527" s="45" t="e">
        <f>VLOOKUP($A527,EVID_OSEVU!$A$1:$M$4972,2,FALSE)</f>
        <v>#N/A</v>
      </c>
      <c r="C527" s="45" t="e">
        <f>VLOOKUP($A527,EVID_OSEVU!$A$1:$M$4972,3,FALSE)</f>
        <v>#N/A</v>
      </c>
      <c r="D527" s="45" t="e">
        <f>VLOOKUP($A527,EVID_OSEVU!$A$1:$M$4972,4,FALSE)</f>
        <v>#N/A</v>
      </c>
      <c r="E527" s="45" t="e">
        <f>VLOOKUP($A527,EVID_OSEVU!$A$1:$M$4972,7,FALSE)</f>
        <v>#N/A</v>
      </c>
      <c r="F527" s="45" t="e">
        <f>VLOOKUP($A527,EVID_OSEVU!$A$1:$M$4972,8,FALSE)</f>
        <v>#N/A</v>
      </c>
      <c r="G527" s="45" t="e">
        <f>VLOOKUP($A527,EVID_OSEVU!$A$1:$M$4972,11,FALSE)</f>
        <v>#N/A</v>
      </c>
      <c r="H527" s="35"/>
      <c r="I527" s="48"/>
      <c r="J527" s="33" t="e">
        <f>VLOOKUP($A527,EVID_OSEVU!$A$1:$M$4972,11,FALSE)</f>
        <v>#N/A</v>
      </c>
      <c r="K527" s="39"/>
      <c r="L527" s="49"/>
      <c r="M527" s="89" t="e">
        <f t="shared" si="8"/>
        <v>#N/A</v>
      </c>
      <c r="N527" s="50"/>
      <c r="O527" s="37" t="e">
        <f>VLOOKUP(EVID_HNOJENI!N527,HNOJIVA_ALL!$A$2:$Z$3303,4,FALSE)</f>
        <v>#N/A</v>
      </c>
      <c r="P527" s="51" t="e">
        <f>ROUND(VLOOKUP(EVID_HNOJENI!N527,HNOJIVA_ALL!$A$2:$Z$3303,14,FALSE)*K527*IF(L527="t",10,IF(L527="kg",0.01,IF(L527="q",1,IF(L527="l",0.01*VLOOKUP(EVID_HNOJENI!N527,HNOJIVA_ALL!$A$2:$AE$3303,31,FALSE),"CHYBA")))),2)</f>
        <v>#N/A</v>
      </c>
      <c r="Q527" s="51" t="e">
        <f>ROUND(VLOOKUP(EVID_HNOJENI!N527,HNOJIVA_ALL!$A$2:$Z$3303,15,FALSE)*K527*IF(L527="t",10,IF(L527="kg",0.01,IF(L527="q",1,IF(L527="l",0.01*VLOOKUP(EVID_HNOJENI!N527,HNOJIVA_ALL!$A$2:$AE$3303,31,FALSE),"CHYBA")))),2)</f>
        <v>#N/A</v>
      </c>
      <c r="R527" s="51" t="e">
        <f>ROUND(VLOOKUP(EVID_HNOJENI!N527,HNOJIVA_ALL!$A$2:$Z$3303,16,FALSE)*K527*IF(L527="t",10,IF(L527="kg",0.01,IF(L527="q",1,IF(L527="l",0.01*VLOOKUP(EVID_HNOJENI!N527,HNOJIVA_ALL!$A$2:$AE$3303,31,FALSE),"CHYBA")))),2)</f>
        <v>#N/A</v>
      </c>
      <c r="S527" s="51" t="e">
        <f>ROUND(VLOOKUP(EVID_HNOJENI!N527,HNOJIVA_ALL!$A$2:$Z$3303,18,FALSE)*K527*IF(L527="t",10,IF(L527="kg",0.01,IF(L527="q",1,IF(L527="l",0.01*VLOOKUP(EVID_HNOJENI!N527,HNOJIVA_ALL!$A$2:$AE$3303,31,FALSE),"CHYBA")))),2)</f>
        <v>#N/A</v>
      </c>
      <c r="T527" s="51" t="e">
        <f>ROUND(VLOOKUP(EVID_HNOJENI!N527,HNOJIVA_ALL!$A$2:$Z$3303,17,FALSE)*K527*IF(L527="t",10,IF(L527="kg",0.01,IF(L527="q",1,IF(L527="l",0.01*VLOOKUP(EVID_HNOJENI!N527,HNOJIVA_ALL!$A$2:$AE$3303,31,FALSE),"CHYBA")))),2)</f>
        <v>#N/A</v>
      </c>
      <c r="U527" s="51" t="e">
        <f>ROUND(VLOOKUP(EVID_HNOJENI!N527,HNOJIVA_ALL!$A$2:$Z$3303,20,FALSE)*K527*IF(L527="t",10,IF(L527="kg",0.01,IF(L527="q",1,IF(L527="l",0.01*VLOOKUP(EVID_HNOJENI!N527,HNOJIVA_ALL!$A$2:$AE$3303,31,FALSE),"CHYBA")))),2)</f>
        <v>#N/A</v>
      </c>
    </row>
    <row r="528" spans="1:21" x14ac:dyDescent="0.2">
      <c r="A528" s="32"/>
      <c r="B528" s="45" t="e">
        <f>VLOOKUP($A528,EVID_OSEVU!$A$1:$M$4972,2,FALSE)</f>
        <v>#N/A</v>
      </c>
      <c r="C528" s="45" t="e">
        <f>VLOOKUP($A528,EVID_OSEVU!$A$1:$M$4972,3,FALSE)</f>
        <v>#N/A</v>
      </c>
      <c r="D528" s="45" t="e">
        <f>VLOOKUP($A528,EVID_OSEVU!$A$1:$M$4972,4,FALSE)</f>
        <v>#N/A</v>
      </c>
      <c r="E528" s="45" t="e">
        <f>VLOOKUP($A528,EVID_OSEVU!$A$1:$M$4972,7,FALSE)</f>
        <v>#N/A</v>
      </c>
      <c r="F528" s="45" t="e">
        <f>VLOOKUP($A528,EVID_OSEVU!$A$1:$M$4972,8,FALSE)</f>
        <v>#N/A</v>
      </c>
      <c r="G528" s="45" t="e">
        <f>VLOOKUP($A528,EVID_OSEVU!$A$1:$M$4972,11,FALSE)</f>
        <v>#N/A</v>
      </c>
      <c r="H528" s="35"/>
      <c r="I528" s="48"/>
      <c r="J528" s="33" t="e">
        <f>VLOOKUP($A528,EVID_OSEVU!$A$1:$M$4972,11,FALSE)</f>
        <v>#N/A</v>
      </c>
      <c r="K528" s="39"/>
      <c r="L528" s="49"/>
      <c r="M528" s="89" t="e">
        <f t="shared" si="8"/>
        <v>#N/A</v>
      </c>
      <c r="N528" s="50"/>
      <c r="O528" s="37" t="e">
        <f>VLOOKUP(EVID_HNOJENI!N528,HNOJIVA_ALL!$A$2:$Z$3303,4,FALSE)</f>
        <v>#N/A</v>
      </c>
      <c r="P528" s="51" t="e">
        <f>ROUND(VLOOKUP(EVID_HNOJENI!N528,HNOJIVA_ALL!$A$2:$Z$3303,14,FALSE)*K528*IF(L528="t",10,IF(L528="kg",0.01,IF(L528="q",1,IF(L528="l",0.01*VLOOKUP(EVID_HNOJENI!N528,HNOJIVA_ALL!$A$2:$AE$3303,31,FALSE),"CHYBA")))),2)</f>
        <v>#N/A</v>
      </c>
      <c r="Q528" s="51" t="e">
        <f>ROUND(VLOOKUP(EVID_HNOJENI!N528,HNOJIVA_ALL!$A$2:$Z$3303,15,FALSE)*K528*IF(L528="t",10,IF(L528="kg",0.01,IF(L528="q",1,IF(L528="l",0.01*VLOOKUP(EVID_HNOJENI!N528,HNOJIVA_ALL!$A$2:$AE$3303,31,FALSE),"CHYBA")))),2)</f>
        <v>#N/A</v>
      </c>
      <c r="R528" s="51" t="e">
        <f>ROUND(VLOOKUP(EVID_HNOJENI!N528,HNOJIVA_ALL!$A$2:$Z$3303,16,FALSE)*K528*IF(L528="t",10,IF(L528="kg",0.01,IF(L528="q",1,IF(L528="l",0.01*VLOOKUP(EVID_HNOJENI!N528,HNOJIVA_ALL!$A$2:$AE$3303,31,FALSE),"CHYBA")))),2)</f>
        <v>#N/A</v>
      </c>
      <c r="S528" s="51" t="e">
        <f>ROUND(VLOOKUP(EVID_HNOJENI!N528,HNOJIVA_ALL!$A$2:$Z$3303,18,FALSE)*K528*IF(L528="t",10,IF(L528="kg",0.01,IF(L528="q",1,IF(L528="l",0.01*VLOOKUP(EVID_HNOJENI!N528,HNOJIVA_ALL!$A$2:$AE$3303,31,FALSE),"CHYBA")))),2)</f>
        <v>#N/A</v>
      </c>
      <c r="T528" s="51" t="e">
        <f>ROUND(VLOOKUP(EVID_HNOJENI!N528,HNOJIVA_ALL!$A$2:$Z$3303,17,FALSE)*K528*IF(L528="t",10,IF(L528="kg",0.01,IF(L528="q",1,IF(L528="l",0.01*VLOOKUP(EVID_HNOJENI!N528,HNOJIVA_ALL!$A$2:$AE$3303,31,FALSE),"CHYBA")))),2)</f>
        <v>#N/A</v>
      </c>
      <c r="U528" s="51" t="e">
        <f>ROUND(VLOOKUP(EVID_HNOJENI!N528,HNOJIVA_ALL!$A$2:$Z$3303,20,FALSE)*K528*IF(L528="t",10,IF(L528="kg",0.01,IF(L528="q",1,IF(L528="l",0.01*VLOOKUP(EVID_HNOJENI!N528,HNOJIVA_ALL!$A$2:$AE$3303,31,FALSE),"CHYBA")))),2)</f>
        <v>#N/A</v>
      </c>
    </row>
    <row r="529" spans="1:21" x14ac:dyDescent="0.2">
      <c r="A529" s="32"/>
      <c r="B529" s="45" t="e">
        <f>VLOOKUP($A529,EVID_OSEVU!$A$1:$M$4972,2,FALSE)</f>
        <v>#N/A</v>
      </c>
      <c r="C529" s="45" t="e">
        <f>VLOOKUP($A529,EVID_OSEVU!$A$1:$M$4972,3,FALSE)</f>
        <v>#N/A</v>
      </c>
      <c r="D529" s="45" t="e">
        <f>VLOOKUP($A529,EVID_OSEVU!$A$1:$M$4972,4,FALSE)</f>
        <v>#N/A</v>
      </c>
      <c r="E529" s="45" t="e">
        <f>VLOOKUP($A529,EVID_OSEVU!$A$1:$M$4972,7,FALSE)</f>
        <v>#N/A</v>
      </c>
      <c r="F529" s="45" t="e">
        <f>VLOOKUP($A529,EVID_OSEVU!$A$1:$M$4972,8,FALSE)</f>
        <v>#N/A</v>
      </c>
      <c r="G529" s="45" t="e">
        <f>VLOOKUP($A529,EVID_OSEVU!$A$1:$M$4972,11,FALSE)</f>
        <v>#N/A</v>
      </c>
      <c r="H529" s="35"/>
      <c r="I529" s="48"/>
      <c r="J529" s="33" t="e">
        <f>VLOOKUP($A529,EVID_OSEVU!$A$1:$M$4972,11,FALSE)</f>
        <v>#N/A</v>
      </c>
      <c r="K529" s="39"/>
      <c r="L529" s="49"/>
      <c r="M529" s="89" t="e">
        <f t="shared" si="8"/>
        <v>#N/A</v>
      </c>
      <c r="N529" s="50"/>
      <c r="O529" s="37" t="e">
        <f>VLOOKUP(EVID_HNOJENI!N529,HNOJIVA_ALL!$A$2:$Z$3303,4,FALSE)</f>
        <v>#N/A</v>
      </c>
      <c r="P529" s="51" t="e">
        <f>ROUND(VLOOKUP(EVID_HNOJENI!N529,HNOJIVA_ALL!$A$2:$Z$3303,14,FALSE)*K529*IF(L529="t",10,IF(L529="kg",0.01,IF(L529="q",1,IF(L529="l",0.01*VLOOKUP(EVID_HNOJENI!N529,HNOJIVA_ALL!$A$2:$AE$3303,31,FALSE),"CHYBA")))),2)</f>
        <v>#N/A</v>
      </c>
      <c r="Q529" s="51" t="e">
        <f>ROUND(VLOOKUP(EVID_HNOJENI!N529,HNOJIVA_ALL!$A$2:$Z$3303,15,FALSE)*K529*IF(L529="t",10,IF(L529="kg",0.01,IF(L529="q",1,IF(L529="l",0.01*VLOOKUP(EVID_HNOJENI!N529,HNOJIVA_ALL!$A$2:$AE$3303,31,FALSE),"CHYBA")))),2)</f>
        <v>#N/A</v>
      </c>
      <c r="R529" s="51" t="e">
        <f>ROUND(VLOOKUP(EVID_HNOJENI!N529,HNOJIVA_ALL!$A$2:$Z$3303,16,FALSE)*K529*IF(L529="t",10,IF(L529="kg",0.01,IF(L529="q",1,IF(L529="l",0.01*VLOOKUP(EVID_HNOJENI!N529,HNOJIVA_ALL!$A$2:$AE$3303,31,FALSE),"CHYBA")))),2)</f>
        <v>#N/A</v>
      </c>
      <c r="S529" s="51" t="e">
        <f>ROUND(VLOOKUP(EVID_HNOJENI!N529,HNOJIVA_ALL!$A$2:$Z$3303,18,FALSE)*K529*IF(L529="t",10,IF(L529="kg",0.01,IF(L529="q",1,IF(L529="l",0.01*VLOOKUP(EVID_HNOJENI!N529,HNOJIVA_ALL!$A$2:$AE$3303,31,FALSE),"CHYBA")))),2)</f>
        <v>#N/A</v>
      </c>
      <c r="T529" s="51" t="e">
        <f>ROUND(VLOOKUP(EVID_HNOJENI!N529,HNOJIVA_ALL!$A$2:$Z$3303,17,FALSE)*K529*IF(L529="t",10,IF(L529="kg",0.01,IF(L529="q",1,IF(L529="l",0.01*VLOOKUP(EVID_HNOJENI!N529,HNOJIVA_ALL!$A$2:$AE$3303,31,FALSE),"CHYBA")))),2)</f>
        <v>#N/A</v>
      </c>
      <c r="U529" s="51" t="e">
        <f>ROUND(VLOOKUP(EVID_HNOJENI!N529,HNOJIVA_ALL!$A$2:$Z$3303,20,FALSE)*K529*IF(L529="t",10,IF(L529="kg",0.01,IF(L529="q",1,IF(L529="l",0.01*VLOOKUP(EVID_HNOJENI!N529,HNOJIVA_ALL!$A$2:$AE$3303,31,FALSE),"CHYBA")))),2)</f>
        <v>#N/A</v>
      </c>
    </row>
    <row r="530" spans="1:21" x14ac:dyDescent="0.2">
      <c r="A530" s="32"/>
      <c r="B530" s="45" t="e">
        <f>VLOOKUP($A530,EVID_OSEVU!$A$1:$M$4972,2,FALSE)</f>
        <v>#N/A</v>
      </c>
      <c r="C530" s="45" t="e">
        <f>VLOOKUP($A530,EVID_OSEVU!$A$1:$M$4972,3,FALSE)</f>
        <v>#N/A</v>
      </c>
      <c r="D530" s="45" t="e">
        <f>VLOOKUP($A530,EVID_OSEVU!$A$1:$M$4972,4,FALSE)</f>
        <v>#N/A</v>
      </c>
      <c r="E530" s="45" t="e">
        <f>VLOOKUP($A530,EVID_OSEVU!$A$1:$M$4972,7,FALSE)</f>
        <v>#N/A</v>
      </c>
      <c r="F530" s="45" t="e">
        <f>VLOOKUP($A530,EVID_OSEVU!$A$1:$M$4972,8,FALSE)</f>
        <v>#N/A</v>
      </c>
      <c r="G530" s="45" t="e">
        <f>VLOOKUP($A530,EVID_OSEVU!$A$1:$M$4972,11,FALSE)</f>
        <v>#N/A</v>
      </c>
      <c r="H530" s="35"/>
      <c r="I530" s="48"/>
      <c r="J530" s="33" t="e">
        <f>VLOOKUP($A530,EVID_OSEVU!$A$1:$M$4972,11,FALSE)</f>
        <v>#N/A</v>
      </c>
      <c r="K530" s="39"/>
      <c r="L530" s="49"/>
      <c r="M530" s="89" t="e">
        <f t="shared" si="8"/>
        <v>#N/A</v>
      </c>
      <c r="N530" s="50"/>
      <c r="O530" s="37" t="e">
        <f>VLOOKUP(EVID_HNOJENI!N530,HNOJIVA_ALL!$A$2:$Z$3303,4,FALSE)</f>
        <v>#N/A</v>
      </c>
      <c r="P530" s="51" t="e">
        <f>ROUND(VLOOKUP(EVID_HNOJENI!N530,HNOJIVA_ALL!$A$2:$Z$3303,14,FALSE)*K530*IF(L530="t",10,IF(L530="kg",0.01,IF(L530="q",1,IF(L530="l",0.01*VLOOKUP(EVID_HNOJENI!N530,HNOJIVA_ALL!$A$2:$AE$3303,31,FALSE),"CHYBA")))),2)</f>
        <v>#N/A</v>
      </c>
      <c r="Q530" s="51" t="e">
        <f>ROUND(VLOOKUP(EVID_HNOJENI!N530,HNOJIVA_ALL!$A$2:$Z$3303,15,FALSE)*K530*IF(L530="t",10,IF(L530="kg",0.01,IF(L530="q",1,IF(L530="l",0.01*VLOOKUP(EVID_HNOJENI!N530,HNOJIVA_ALL!$A$2:$AE$3303,31,FALSE),"CHYBA")))),2)</f>
        <v>#N/A</v>
      </c>
      <c r="R530" s="51" t="e">
        <f>ROUND(VLOOKUP(EVID_HNOJENI!N530,HNOJIVA_ALL!$A$2:$Z$3303,16,FALSE)*K530*IF(L530="t",10,IF(L530="kg",0.01,IF(L530="q",1,IF(L530="l",0.01*VLOOKUP(EVID_HNOJENI!N530,HNOJIVA_ALL!$A$2:$AE$3303,31,FALSE),"CHYBA")))),2)</f>
        <v>#N/A</v>
      </c>
      <c r="S530" s="51" t="e">
        <f>ROUND(VLOOKUP(EVID_HNOJENI!N530,HNOJIVA_ALL!$A$2:$Z$3303,18,FALSE)*K530*IF(L530="t",10,IF(L530="kg",0.01,IF(L530="q",1,IF(L530="l",0.01*VLOOKUP(EVID_HNOJENI!N530,HNOJIVA_ALL!$A$2:$AE$3303,31,FALSE),"CHYBA")))),2)</f>
        <v>#N/A</v>
      </c>
      <c r="T530" s="51" t="e">
        <f>ROUND(VLOOKUP(EVID_HNOJENI!N530,HNOJIVA_ALL!$A$2:$Z$3303,17,FALSE)*K530*IF(L530="t",10,IF(L530="kg",0.01,IF(L530="q",1,IF(L530="l",0.01*VLOOKUP(EVID_HNOJENI!N530,HNOJIVA_ALL!$A$2:$AE$3303,31,FALSE),"CHYBA")))),2)</f>
        <v>#N/A</v>
      </c>
      <c r="U530" s="51" t="e">
        <f>ROUND(VLOOKUP(EVID_HNOJENI!N530,HNOJIVA_ALL!$A$2:$Z$3303,20,FALSE)*K530*IF(L530="t",10,IF(L530="kg",0.01,IF(L530="q",1,IF(L530="l",0.01*VLOOKUP(EVID_HNOJENI!N530,HNOJIVA_ALL!$A$2:$AE$3303,31,FALSE),"CHYBA")))),2)</f>
        <v>#N/A</v>
      </c>
    </row>
    <row r="531" spans="1:21" x14ac:dyDescent="0.2">
      <c r="A531" s="32"/>
      <c r="B531" s="45" t="e">
        <f>VLOOKUP($A531,EVID_OSEVU!$A$1:$M$4972,2,FALSE)</f>
        <v>#N/A</v>
      </c>
      <c r="C531" s="45" t="e">
        <f>VLOOKUP($A531,EVID_OSEVU!$A$1:$M$4972,3,FALSE)</f>
        <v>#N/A</v>
      </c>
      <c r="D531" s="45" t="e">
        <f>VLOOKUP($A531,EVID_OSEVU!$A$1:$M$4972,4,FALSE)</f>
        <v>#N/A</v>
      </c>
      <c r="E531" s="45" t="e">
        <f>VLOOKUP($A531,EVID_OSEVU!$A$1:$M$4972,7,FALSE)</f>
        <v>#N/A</v>
      </c>
      <c r="F531" s="45" t="e">
        <f>VLOOKUP($A531,EVID_OSEVU!$A$1:$M$4972,8,FALSE)</f>
        <v>#N/A</v>
      </c>
      <c r="G531" s="45" t="e">
        <f>VLOOKUP($A531,EVID_OSEVU!$A$1:$M$4972,11,FALSE)</f>
        <v>#N/A</v>
      </c>
      <c r="H531" s="35"/>
      <c r="I531" s="48"/>
      <c r="J531" s="33" t="e">
        <f>VLOOKUP($A531,EVID_OSEVU!$A$1:$M$4972,11,FALSE)</f>
        <v>#N/A</v>
      </c>
      <c r="K531" s="39"/>
      <c r="L531" s="49"/>
      <c r="M531" s="89" t="e">
        <f t="shared" si="8"/>
        <v>#N/A</v>
      </c>
      <c r="N531" s="50"/>
      <c r="O531" s="37" t="e">
        <f>VLOOKUP(EVID_HNOJENI!N531,HNOJIVA_ALL!$A$2:$Z$3303,4,FALSE)</f>
        <v>#N/A</v>
      </c>
      <c r="P531" s="51" t="e">
        <f>ROUND(VLOOKUP(EVID_HNOJENI!N531,HNOJIVA_ALL!$A$2:$Z$3303,14,FALSE)*K531*IF(L531="t",10,IF(L531="kg",0.01,IF(L531="q",1,IF(L531="l",0.01*VLOOKUP(EVID_HNOJENI!N531,HNOJIVA_ALL!$A$2:$AE$3303,31,FALSE),"CHYBA")))),2)</f>
        <v>#N/A</v>
      </c>
      <c r="Q531" s="51" t="e">
        <f>ROUND(VLOOKUP(EVID_HNOJENI!N531,HNOJIVA_ALL!$A$2:$Z$3303,15,FALSE)*K531*IF(L531="t",10,IF(L531="kg",0.01,IF(L531="q",1,IF(L531="l",0.01*VLOOKUP(EVID_HNOJENI!N531,HNOJIVA_ALL!$A$2:$AE$3303,31,FALSE),"CHYBA")))),2)</f>
        <v>#N/A</v>
      </c>
      <c r="R531" s="51" t="e">
        <f>ROUND(VLOOKUP(EVID_HNOJENI!N531,HNOJIVA_ALL!$A$2:$Z$3303,16,FALSE)*K531*IF(L531="t",10,IF(L531="kg",0.01,IF(L531="q",1,IF(L531="l",0.01*VLOOKUP(EVID_HNOJENI!N531,HNOJIVA_ALL!$A$2:$AE$3303,31,FALSE),"CHYBA")))),2)</f>
        <v>#N/A</v>
      </c>
      <c r="S531" s="51" t="e">
        <f>ROUND(VLOOKUP(EVID_HNOJENI!N531,HNOJIVA_ALL!$A$2:$Z$3303,18,FALSE)*K531*IF(L531="t",10,IF(L531="kg",0.01,IF(L531="q",1,IF(L531="l",0.01*VLOOKUP(EVID_HNOJENI!N531,HNOJIVA_ALL!$A$2:$AE$3303,31,FALSE),"CHYBA")))),2)</f>
        <v>#N/A</v>
      </c>
      <c r="T531" s="51" t="e">
        <f>ROUND(VLOOKUP(EVID_HNOJENI!N531,HNOJIVA_ALL!$A$2:$Z$3303,17,FALSE)*K531*IF(L531="t",10,IF(L531="kg",0.01,IF(L531="q",1,IF(L531="l",0.01*VLOOKUP(EVID_HNOJENI!N531,HNOJIVA_ALL!$A$2:$AE$3303,31,FALSE),"CHYBA")))),2)</f>
        <v>#N/A</v>
      </c>
      <c r="U531" s="51" t="e">
        <f>ROUND(VLOOKUP(EVID_HNOJENI!N531,HNOJIVA_ALL!$A$2:$Z$3303,20,FALSE)*K531*IF(L531="t",10,IF(L531="kg",0.01,IF(L531="q",1,IF(L531="l",0.01*VLOOKUP(EVID_HNOJENI!N531,HNOJIVA_ALL!$A$2:$AE$3303,31,FALSE),"CHYBA")))),2)</f>
        <v>#N/A</v>
      </c>
    </row>
    <row r="532" spans="1:21" x14ac:dyDescent="0.2">
      <c r="A532" s="32"/>
      <c r="B532" s="45" t="e">
        <f>VLOOKUP($A532,EVID_OSEVU!$A$1:$M$4972,2,FALSE)</f>
        <v>#N/A</v>
      </c>
      <c r="C532" s="45" t="e">
        <f>VLOOKUP($A532,EVID_OSEVU!$A$1:$M$4972,3,FALSE)</f>
        <v>#N/A</v>
      </c>
      <c r="D532" s="45" t="e">
        <f>VLOOKUP($A532,EVID_OSEVU!$A$1:$M$4972,4,FALSE)</f>
        <v>#N/A</v>
      </c>
      <c r="E532" s="45" t="e">
        <f>VLOOKUP($A532,EVID_OSEVU!$A$1:$M$4972,7,FALSE)</f>
        <v>#N/A</v>
      </c>
      <c r="F532" s="45" t="e">
        <f>VLOOKUP($A532,EVID_OSEVU!$A$1:$M$4972,8,FALSE)</f>
        <v>#N/A</v>
      </c>
      <c r="G532" s="45" t="e">
        <f>VLOOKUP($A532,EVID_OSEVU!$A$1:$M$4972,11,FALSE)</f>
        <v>#N/A</v>
      </c>
      <c r="H532" s="35"/>
      <c r="I532" s="48"/>
      <c r="J532" s="33" t="e">
        <f>VLOOKUP($A532,EVID_OSEVU!$A$1:$M$4972,11,FALSE)</f>
        <v>#N/A</v>
      </c>
      <c r="K532" s="39"/>
      <c r="L532" s="49"/>
      <c r="M532" s="89" t="e">
        <f t="shared" si="8"/>
        <v>#N/A</v>
      </c>
      <c r="N532" s="50"/>
      <c r="O532" s="37" t="e">
        <f>VLOOKUP(EVID_HNOJENI!N532,HNOJIVA_ALL!$A$2:$Z$3303,4,FALSE)</f>
        <v>#N/A</v>
      </c>
      <c r="P532" s="51" t="e">
        <f>ROUND(VLOOKUP(EVID_HNOJENI!N532,HNOJIVA_ALL!$A$2:$Z$3303,14,FALSE)*K532*IF(L532="t",10,IF(L532="kg",0.01,IF(L532="q",1,IF(L532="l",0.01*VLOOKUP(EVID_HNOJENI!N532,HNOJIVA_ALL!$A$2:$AE$3303,31,FALSE),"CHYBA")))),2)</f>
        <v>#N/A</v>
      </c>
      <c r="Q532" s="51" t="e">
        <f>ROUND(VLOOKUP(EVID_HNOJENI!N532,HNOJIVA_ALL!$A$2:$Z$3303,15,FALSE)*K532*IF(L532="t",10,IF(L532="kg",0.01,IF(L532="q",1,IF(L532="l",0.01*VLOOKUP(EVID_HNOJENI!N532,HNOJIVA_ALL!$A$2:$AE$3303,31,FALSE),"CHYBA")))),2)</f>
        <v>#N/A</v>
      </c>
      <c r="R532" s="51" t="e">
        <f>ROUND(VLOOKUP(EVID_HNOJENI!N532,HNOJIVA_ALL!$A$2:$Z$3303,16,FALSE)*K532*IF(L532="t",10,IF(L532="kg",0.01,IF(L532="q",1,IF(L532="l",0.01*VLOOKUP(EVID_HNOJENI!N532,HNOJIVA_ALL!$A$2:$AE$3303,31,FALSE),"CHYBA")))),2)</f>
        <v>#N/A</v>
      </c>
      <c r="S532" s="51" t="e">
        <f>ROUND(VLOOKUP(EVID_HNOJENI!N532,HNOJIVA_ALL!$A$2:$Z$3303,18,FALSE)*K532*IF(L532="t",10,IF(L532="kg",0.01,IF(L532="q",1,IF(L532="l",0.01*VLOOKUP(EVID_HNOJENI!N532,HNOJIVA_ALL!$A$2:$AE$3303,31,FALSE),"CHYBA")))),2)</f>
        <v>#N/A</v>
      </c>
      <c r="T532" s="51" t="e">
        <f>ROUND(VLOOKUP(EVID_HNOJENI!N532,HNOJIVA_ALL!$A$2:$Z$3303,17,FALSE)*K532*IF(L532="t",10,IF(L532="kg",0.01,IF(L532="q",1,IF(L532="l",0.01*VLOOKUP(EVID_HNOJENI!N532,HNOJIVA_ALL!$A$2:$AE$3303,31,FALSE),"CHYBA")))),2)</f>
        <v>#N/A</v>
      </c>
      <c r="U532" s="51" t="e">
        <f>ROUND(VLOOKUP(EVID_HNOJENI!N532,HNOJIVA_ALL!$A$2:$Z$3303,20,FALSE)*K532*IF(L532="t",10,IF(L532="kg",0.01,IF(L532="q",1,IF(L532="l",0.01*VLOOKUP(EVID_HNOJENI!N532,HNOJIVA_ALL!$A$2:$AE$3303,31,FALSE),"CHYBA")))),2)</f>
        <v>#N/A</v>
      </c>
    </row>
    <row r="533" spans="1:21" x14ac:dyDescent="0.2">
      <c r="A533" s="32"/>
      <c r="B533" s="45" t="e">
        <f>VLOOKUP($A533,EVID_OSEVU!$A$1:$M$4972,2,FALSE)</f>
        <v>#N/A</v>
      </c>
      <c r="C533" s="45" t="e">
        <f>VLOOKUP($A533,EVID_OSEVU!$A$1:$M$4972,3,FALSE)</f>
        <v>#N/A</v>
      </c>
      <c r="D533" s="45" t="e">
        <f>VLOOKUP($A533,EVID_OSEVU!$A$1:$M$4972,4,FALSE)</f>
        <v>#N/A</v>
      </c>
      <c r="E533" s="45" t="e">
        <f>VLOOKUP($A533,EVID_OSEVU!$A$1:$M$4972,7,FALSE)</f>
        <v>#N/A</v>
      </c>
      <c r="F533" s="45" t="e">
        <f>VLOOKUP($A533,EVID_OSEVU!$A$1:$M$4972,8,FALSE)</f>
        <v>#N/A</v>
      </c>
      <c r="G533" s="45" t="e">
        <f>VLOOKUP($A533,EVID_OSEVU!$A$1:$M$4972,11,FALSE)</f>
        <v>#N/A</v>
      </c>
      <c r="H533" s="35"/>
      <c r="I533" s="48"/>
      <c r="J533" s="33" t="e">
        <f>VLOOKUP($A533,EVID_OSEVU!$A$1:$M$4972,11,FALSE)</f>
        <v>#N/A</v>
      </c>
      <c r="K533" s="39"/>
      <c r="L533" s="49"/>
      <c r="M533" s="89" t="e">
        <f t="shared" si="8"/>
        <v>#N/A</v>
      </c>
      <c r="N533" s="50"/>
      <c r="O533" s="37" t="e">
        <f>VLOOKUP(EVID_HNOJENI!N533,HNOJIVA_ALL!$A$2:$Z$3303,4,FALSE)</f>
        <v>#N/A</v>
      </c>
      <c r="P533" s="51" t="e">
        <f>ROUND(VLOOKUP(EVID_HNOJENI!N533,HNOJIVA_ALL!$A$2:$Z$3303,14,FALSE)*K533*IF(L533="t",10,IF(L533="kg",0.01,IF(L533="q",1,IF(L533="l",0.01*VLOOKUP(EVID_HNOJENI!N533,HNOJIVA_ALL!$A$2:$AE$3303,31,FALSE),"CHYBA")))),2)</f>
        <v>#N/A</v>
      </c>
      <c r="Q533" s="51" t="e">
        <f>ROUND(VLOOKUP(EVID_HNOJENI!N533,HNOJIVA_ALL!$A$2:$Z$3303,15,FALSE)*K533*IF(L533="t",10,IF(L533="kg",0.01,IF(L533="q",1,IF(L533="l",0.01*VLOOKUP(EVID_HNOJENI!N533,HNOJIVA_ALL!$A$2:$AE$3303,31,FALSE),"CHYBA")))),2)</f>
        <v>#N/A</v>
      </c>
      <c r="R533" s="51" t="e">
        <f>ROUND(VLOOKUP(EVID_HNOJENI!N533,HNOJIVA_ALL!$A$2:$Z$3303,16,FALSE)*K533*IF(L533="t",10,IF(L533="kg",0.01,IF(L533="q",1,IF(L533="l",0.01*VLOOKUP(EVID_HNOJENI!N533,HNOJIVA_ALL!$A$2:$AE$3303,31,FALSE),"CHYBA")))),2)</f>
        <v>#N/A</v>
      </c>
      <c r="S533" s="51" t="e">
        <f>ROUND(VLOOKUP(EVID_HNOJENI!N533,HNOJIVA_ALL!$A$2:$Z$3303,18,FALSE)*K533*IF(L533="t",10,IF(L533="kg",0.01,IF(L533="q",1,IF(L533="l",0.01*VLOOKUP(EVID_HNOJENI!N533,HNOJIVA_ALL!$A$2:$AE$3303,31,FALSE),"CHYBA")))),2)</f>
        <v>#N/A</v>
      </c>
      <c r="T533" s="51" t="e">
        <f>ROUND(VLOOKUP(EVID_HNOJENI!N533,HNOJIVA_ALL!$A$2:$Z$3303,17,FALSE)*K533*IF(L533="t",10,IF(L533="kg",0.01,IF(L533="q",1,IF(L533="l",0.01*VLOOKUP(EVID_HNOJENI!N533,HNOJIVA_ALL!$A$2:$AE$3303,31,FALSE),"CHYBA")))),2)</f>
        <v>#N/A</v>
      </c>
      <c r="U533" s="51" t="e">
        <f>ROUND(VLOOKUP(EVID_HNOJENI!N533,HNOJIVA_ALL!$A$2:$Z$3303,20,FALSE)*K533*IF(L533="t",10,IF(L533="kg",0.01,IF(L533="q",1,IF(L533="l",0.01*VLOOKUP(EVID_HNOJENI!N533,HNOJIVA_ALL!$A$2:$AE$3303,31,FALSE),"CHYBA")))),2)</f>
        <v>#N/A</v>
      </c>
    </row>
    <row r="534" spans="1:21" x14ac:dyDescent="0.2">
      <c r="A534" s="32"/>
      <c r="B534" s="45" t="e">
        <f>VLOOKUP($A534,EVID_OSEVU!$A$1:$M$4972,2,FALSE)</f>
        <v>#N/A</v>
      </c>
      <c r="C534" s="45" t="e">
        <f>VLOOKUP($A534,EVID_OSEVU!$A$1:$M$4972,3,FALSE)</f>
        <v>#N/A</v>
      </c>
      <c r="D534" s="45" t="e">
        <f>VLOOKUP($A534,EVID_OSEVU!$A$1:$M$4972,4,FALSE)</f>
        <v>#N/A</v>
      </c>
      <c r="E534" s="45" t="e">
        <f>VLOOKUP($A534,EVID_OSEVU!$A$1:$M$4972,7,FALSE)</f>
        <v>#N/A</v>
      </c>
      <c r="F534" s="45" t="e">
        <f>VLOOKUP($A534,EVID_OSEVU!$A$1:$M$4972,8,FALSE)</f>
        <v>#N/A</v>
      </c>
      <c r="G534" s="45" t="e">
        <f>VLOOKUP($A534,EVID_OSEVU!$A$1:$M$4972,11,FALSE)</f>
        <v>#N/A</v>
      </c>
      <c r="H534" s="35"/>
      <c r="I534" s="48"/>
      <c r="J534" s="33" t="e">
        <f>VLOOKUP($A534,EVID_OSEVU!$A$1:$M$4972,11,FALSE)</f>
        <v>#N/A</v>
      </c>
      <c r="K534" s="39"/>
      <c r="L534" s="49"/>
      <c r="M534" s="89" t="e">
        <f t="shared" si="8"/>
        <v>#N/A</v>
      </c>
      <c r="N534" s="50"/>
      <c r="O534" s="37" t="e">
        <f>VLOOKUP(EVID_HNOJENI!N534,HNOJIVA_ALL!$A$2:$Z$3303,4,FALSE)</f>
        <v>#N/A</v>
      </c>
      <c r="P534" s="51" t="e">
        <f>ROUND(VLOOKUP(EVID_HNOJENI!N534,HNOJIVA_ALL!$A$2:$Z$3303,14,FALSE)*K534*IF(L534="t",10,IF(L534="kg",0.01,IF(L534="q",1,IF(L534="l",0.01*VLOOKUP(EVID_HNOJENI!N534,HNOJIVA_ALL!$A$2:$AE$3303,31,FALSE),"CHYBA")))),2)</f>
        <v>#N/A</v>
      </c>
      <c r="Q534" s="51" t="e">
        <f>ROUND(VLOOKUP(EVID_HNOJENI!N534,HNOJIVA_ALL!$A$2:$Z$3303,15,FALSE)*K534*IF(L534="t",10,IF(L534="kg",0.01,IF(L534="q",1,IF(L534="l",0.01*VLOOKUP(EVID_HNOJENI!N534,HNOJIVA_ALL!$A$2:$AE$3303,31,FALSE),"CHYBA")))),2)</f>
        <v>#N/A</v>
      </c>
      <c r="R534" s="51" t="e">
        <f>ROUND(VLOOKUP(EVID_HNOJENI!N534,HNOJIVA_ALL!$A$2:$Z$3303,16,FALSE)*K534*IF(L534="t",10,IF(L534="kg",0.01,IF(L534="q",1,IF(L534="l",0.01*VLOOKUP(EVID_HNOJENI!N534,HNOJIVA_ALL!$A$2:$AE$3303,31,FALSE),"CHYBA")))),2)</f>
        <v>#N/A</v>
      </c>
      <c r="S534" s="51" t="e">
        <f>ROUND(VLOOKUP(EVID_HNOJENI!N534,HNOJIVA_ALL!$A$2:$Z$3303,18,FALSE)*K534*IF(L534="t",10,IF(L534="kg",0.01,IF(L534="q",1,IF(L534="l",0.01*VLOOKUP(EVID_HNOJENI!N534,HNOJIVA_ALL!$A$2:$AE$3303,31,FALSE),"CHYBA")))),2)</f>
        <v>#N/A</v>
      </c>
      <c r="T534" s="51" t="e">
        <f>ROUND(VLOOKUP(EVID_HNOJENI!N534,HNOJIVA_ALL!$A$2:$Z$3303,17,FALSE)*K534*IF(L534="t",10,IF(L534="kg",0.01,IF(L534="q",1,IF(L534="l",0.01*VLOOKUP(EVID_HNOJENI!N534,HNOJIVA_ALL!$A$2:$AE$3303,31,FALSE),"CHYBA")))),2)</f>
        <v>#N/A</v>
      </c>
      <c r="U534" s="51" t="e">
        <f>ROUND(VLOOKUP(EVID_HNOJENI!N534,HNOJIVA_ALL!$A$2:$Z$3303,20,FALSE)*K534*IF(L534="t",10,IF(L534="kg",0.01,IF(L534="q",1,IF(L534="l",0.01*VLOOKUP(EVID_HNOJENI!N534,HNOJIVA_ALL!$A$2:$AE$3303,31,FALSE),"CHYBA")))),2)</f>
        <v>#N/A</v>
      </c>
    </row>
    <row r="535" spans="1:21" x14ac:dyDescent="0.2">
      <c r="A535" s="32"/>
      <c r="B535" s="45" t="e">
        <f>VLOOKUP($A535,EVID_OSEVU!$A$1:$M$4972,2,FALSE)</f>
        <v>#N/A</v>
      </c>
      <c r="C535" s="45" t="e">
        <f>VLOOKUP($A535,EVID_OSEVU!$A$1:$M$4972,3,FALSE)</f>
        <v>#N/A</v>
      </c>
      <c r="D535" s="45" t="e">
        <f>VLOOKUP($A535,EVID_OSEVU!$A$1:$M$4972,4,FALSE)</f>
        <v>#N/A</v>
      </c>
      <c r="E535" s="45" t="e">
        <f>VLOOKUP($A535,EVID_OSEVU!$A$1:$M$4972,7,FALSE)</f>
        <v>#N/A</v>
      </c>
      <c r="F535" s="45" t="e">
        <f>VLOOKUP($A535,EVID_OSEVU!$A$1:$M$4972,8,FALSE)</f>
        <v>#N/A</v>
      </c>
      <c r="G535" s="45" t="e">
        <f>VLOOKUP($A535,EVID_OSEVU!$A$1:$M$4972,11,FALSE)</f>
        <v>#N/A</v>
      </c>
      <c r="H535" s="35"/>
      <c r="I535" s="48"/>
      <c r="J535" s="33" t="e">
        <f>VLOOKUP($A535,EVID_OSEVU!$A$1:$M$4972,11,FALSE)</f>
        <v>#N/A</v>
      </c>
      <c r="K535" s="39"/>
      <c r="L535" s="49"/>
      <c r="M535" s="89" t="e">
        <f t="shared" si="8"/>
        <v>#N/A</v>
      </c>
      <c r="N535" s="50"/>
      <c r="O535" s="37" t="e">
        <f>VLOOKUP(EVID_HNOJENI!N535,HNOJIVA_ALL!$A$2:$Z$3303,4,FALSE)</f>
        <v>#N/A</v>
      </c>
      <c r="P535" s="51" t="e">
        <f>ROUND(VLOOKUP(EVID_HNOJENI!N535,HNOJIVA_ALL!$A$2:$Z$3303,14,FALSE)*K535*IF(L535="t",10,IF(L535="kg",0.01,IF(L535="q",1,IF(L535="l",0.01*VLOOKUP(EVID_HNOJENI!N535,HNOJIVA_ALL!$A$2:$AE$3303,31,FALSE),"CHYBA")))),2)</f>
        <v>#N/A</v>
      </c>
      <c r="Q535" s="51" t="e">
        <f>ROUND(VLOOKUP(EVID_HNOJENI!N535,HNOJIVA_ALL!$A$2:$Z$3303,15,FALSE)*K535*IF(L535="t",10,IF(L535="kg",0.01,IF(L535="q",1,IF(L535="l",0.01*VLOOKUP(EVID_HNOJENI!N535,HNOJIVA_ALL!$A$2:$AE$3303,31,FALSE),"CHYBA")))),2)</f>
        <v>#N/A</v>
      </c>
      <c r="R535" s="51" t="e">
        <f>ROUND(VLOOKUP(EVID_HNOJENI!N535,HNOJIVA_ALL!$A$2:$Z$3303,16,FALSE)*K535*IF(L535="t",10,IF(L535="kg",0.01,IF(L535="q",1,IF(L535="l",0.01*VLOOKUP(EVID_HNOJENI!N535,HNOJIVA_ALL!$A$2:$AE$3303,31,FALSE),"CHYBA")))),2)</f>
        <v>#N/A</v>
      </c>
      <c r="S535" s="51" t="e">
        <f>ROUND(VLOOKUP(EVID_HNOJENI!N535,HNOJIVA_ALL!$A$2:$Z$3303,18,FALSE)*K535*IF(L535="t",10,IF(L535="kg",0.01,IF(L535="q",1,IF(L535="l",0.01*VLOOKUP(EVID_HNOJENI!N535,HNOJIVA_ALL!$A$2:$AE$3303,31,FALSE),"CHYBA")))),2)</f>
        <v>#N/A</v>
      </c>
      <c r="T535" s="51" t="e">
        <f>ROUND(VLOOKUP(EVID_HNOJENI!N535,HNOJIVA_ALL!$A$2:$Z$3303,17,FALSE)*K535*IF(L535="t",10,IF(L535="kg",0.01,IF(L535="q",1,IF(L535="l",0.01*VLOOKUP(EVID_HNOJENI!N535,HNOJIVA_ALL!$A$2:$AE$3303,31,FALSE),"CHYBA")))),2)</f>
        <v>#N/A</v>
      </c>
      <c r="U535" s="51" t="e">
        <f>ROUND(VLOOKUP(EVID_HNOJENI!N535,HNOJIVA_ALL!$A$2:$Z$3303,20,FALSE)*K535*IF(L535="t",10,IF(L535="kg",0.01,IF(L535="q",1,IF(L535="l",0.01*VLOOKUP(EVID_HNOJENI!N535,HNOJIVA_ALL!$A$2:$AE$3303,31,FALSE),"CHYBA")))),2)</f>
        <v>#N/A</v>
      </c>
    </row>
    <row r="536" spans="1:21" x14ac:dyDescent="0.2">
      <c r="A536" s="32"/>
      <c r="B536" s="45" t="e">
        <f>VLOOKUP($A536,EVID_OSEVU!$A$1:$M$4972,2,FALSE)</f>
        <v>#N/A</v>
      </c>
      <c r="C536" s="45" t="e">
        <f>VLOOKUP($A536,EVID_OSEVU!$A$1:$M$4972,3,FALSE)</f>
        <v>#N/A</v>
      </c>
      <c r="D536" s="45" t="e">
        <f>VLOOKUP($A536,EVID_OSEVU!$A$1:$M$4972,4,FALSE)</f>
        <v>#N/A</v>
      </c>
      <c r="E536" s="45" t="e">
        <f>VLOOKUP($A536,EVID_OSEVU!$A$1:$M$4972,7,FALSE)</f>
        <v>#N/A</v>
      </c>
      <c r="F536" s="45" t="e">
        <f>VLOOKUP($A536,EVID_OSEVU!$A$1:$M$4972,8,FALSE)</f>
        <v>#N/A</v>
      </c>
      <c r="G536" s="45" t="e">
        <f>VLOOKUP($A536,EVID_OSEVU!$A$1:$M$4972,11,FALSE)</f>
        <v>#N/A</v>
      </c>
      <c r="H536" s="35"/>
      <c r="I536" s="48"/>
      <c r="J536" s="33" t="e">
        <f>VLOOKUP($A536,EVID_OSEVU!$A$1:$M$4972,11,FALSE)</f>
        <v>#N/A</v>
      </c>
      <c r="K536" s="39"/>
      <c r="L536" s="49"/>
      <c r="M536" s="89" t="e">
        <f t="shared" si="8"/>
        <v>#N/A</v>
      </c>
      <c r="N536" s="50"/>
      <c r="O536" s="37" t="e">
        <f>VLOOKUP(EVID_HNOJENI!N536,HNOJIVA_ALL!$A$2:$Z$3303,4,FALSE)</f>
        <v>#N/A</v>
      </c>
      <c r="P536" s="51" t="e">
        <f>ROUND(VLOOKUP(EVID_HNOJENI!N536,HNOJIVA_ALL!$A$2:$Z$3303,14,FALSE)*K536*IF(L536="t",10,IF(L536="kg",0.01,IF(L536="q",1,IF(L536="l",0.01*VLOOKUP(EVID_HNOJENI!N536,HNOJIVA_ALL!$A$2:$AE$3303,31,FALSE),"CHYBA")))),2)</f>
        <v>#N/A</v>
      </c>
      <c r="Q536" s="51" t="e">
        <f>ROUND(VLOOKUP(EVID_HNOJENI!N536,HNOJIVA_ALL!$A$2:$Z$3303,15,FALSE)*K536*IF(L536="t",10,IF(L536="kg",0.01,IF(L536="q",1,IF(L536="l",0.01*VLOOKUP(EVID_HNOJENI!N536,HNOJIVA_ALL!$A$2:$AE$3303,31,FALSE),"CHYBA")))),2)</f>
        <v>#N/A</v>
      </c>
      <c r="R536" s="51" t="e">
        <f>ROUND(VLOOKUP(EVID_HNOJENI!N536,HNOJIVA_ALL!$A$2:$Z$3303,16,FALSE)*K536*IF(L536="t",10,IF(L536="kg",0.01,IF(L536="q",1,IF(L536="l",0.01*VLOOKUP(EVID_HNOJENI!N536,HNOJIVA_ALL!$A$2:$AE$3303,31,FALSE),"CHYBA")))),2)</f>
        <v>#N/A</v>
      </c>
      <c r="S536" s="51" t="e">
        <f>ROUND(VLOOKUP(EVID_HNOJENI!N536,HNOJIVA_ALL!$A$2:$Z$3303,18,FALSE)*K536*IF(L536="t",10,IF(L536="kg",0.01,IF(L536="q",1,IF(L536="l",0.01*VLOOKUP(EVID_HNOJENI!N536,HNOJIVA_ALL!$A$2:$AE$3303,31,FALSE),"CHYBA")))),2)</f>
        <v>#N/A</v>
      </c>
      <c r="T536" s="51" t="e">
        <f>ROUND(VLOOKUP(EVID_HNOJENI!N536,HNOJIVA_ALL!$A$2:$Z$3303,17,FALSE)*K536*IF(L536="t",10,IF(L536="kg",0.01,IF(L536="q",1,IF(L536="l",0.01*VLOOKUP(EVID_HNOJENI!N536,HNOJIVA_ALL!$A$2:$AE$3303,31,FALSE),"CHYBA")))),2)</f>
        <v>#N/A</v>
      </c>
      <c r="U536" s="51" t="e">
        <f>ROUND(VLOOKUP(EVID_HNOJENI!N536,HNOJIVA_ALL!$A$2:$Z$3303,20,FALSE)*K536*IF(L536="t",10,IF(L536="kg",0.01,IF(L536="q",1,IF(L536="l",0.01*VLOOKUP(EVID_HNOJENI!N536,HNOJIVA_ALL!$A$2:$AE$3303,31,FALSE),"CHYBA")))),2)</f>
        <v>#N/A</v>
      </c>
    </row>
    <row r="537" spans="1:21" x14ac:dyDescent="0.2">
      <c r="A537" s="32"/>
      <c r="B537" s="45" t="e">
        <f>VLOOKUP($A537,EVID_OSEVU!$A$1:$M$4972,2,FALSE)</f>
        <v>#N/A</v>
      </c>
      <c r="C537" s="45" t="e">
        <f>VLOOKUP($A537,EVID_OSEVU!$A$1:$M$4972,3,FALSE)</f>
        <v>#N/A</v>
      </c>
      <c r="D537" s="45" t="e">
        <f>VLOOKUP($A537,EVID_OSEVU!$A$1:$M$4972,4,FALSE)</f>
        <v>#N/A</v>
      </c>
      <c r="E537" s="45" t="e">
        <f>VLOOKUP($A537,EVID_OSEVU!$A$1:$M$4972,7,FALSE)</f>
        <v>#N/A</v>
      </c>
      <c r="F537" s="45" t="e">
        <f>VLOOKUP($A537,EVID_OSEVU!$A$1:$M$4972,8,FALSE)</f>
        <v>#N/A</v>
      </c>
      <c r="G537" s="45" t="e">
        <f>VLOOKUP($A537,EVID_OSEVU!$A$1:$M$4972,11,FALSE)</f>
        <v>#N/A</v>
      </c>
      <c r="H537" s="35"/>
      <c r="I537" s="48"/>
      <c r="J537" s="33" t="e">
        <f>VLOOKUP($A537,EVID_OSEVU!$A$1:$M$4972,11,FALSE)</f>
        <v>#N/A</v>
      </c>
      <c r="K537" s="39"/>
      <c r="L537" s="49"/>
      <c r="M537" s="89" t="e">
        <f t="shared" si="8"/>
        <v>#N/A</v>
      </c>
      <c r="N537" s="50"/>
      <c r="O537" s="37" t="e">
        <f>VLOOKUP(EVID_HNOJENI!N537,HNOJIVA_ALL!$A$2:$Z$3303,4,FALSE)</f>
        <v>#N/A</v>
      </c>
      <c r="P537" s="51" t="e">
        <f>ROUND(VLOOKUP(EVID_HNOJENI!N537,HNOJIVA_ALL!$A$2:$Z$3303,14,FALSE)*K537*IF(L537="t",10,IF(L537="kg",0.01,IF(L537="q",1,IF(L537="l",0.01*VLOOKUP(EVID_HNOJENI!N537,HNOJIVA_ALL!$A$2:$AE$3303,31,FALSE),"CHYBA")))),2)</f>
        <v>#N/A</v>
      </c>
      <c r="Q537" s="51" t="e">
        <f>ROUND(VLOOKUP(EVID_HNOJENI!N537,HNOJIVA_ALL!$A$2:$Z$3303,15,FALSE)*K537*IF(L537="t",10,IF(L537="kg",0.01,IF(L537="q",1,IF(L537="l",0.01*VLOOKUP(EVID_HNOJENI!N537,HNOJIVA_ALL!$A$2:$AE$3303,31,FALSE),"CHYBA")))),2)</f>
        <v>#N/A</v>
      </c>
      <c r="R537" s="51" t="e">
        <f>ROUND(VLOOKUP(EVID_HNOJENI!N537,HNOJIVA_ALL!$A$2:$Z$3303,16,FALSE)*K537*IF(L537="t",10,IF(L537="kg",0.01,IF(L537="q",1,IF(L537="l",0.01*VLOOKUP(EVID_HNOJENI!N537,HNOJIVA_ALL!$A$2:$AE$3303,31,FALSE),"CHYBA")))),2)</f>
        <v>#N/A</v>
      </c>
      <c r="S537" s="51" t="e">
        <f>ROUND(VLOOKUP(EVID_HNOJENI!N537,HNOJIVA_ALL!$A$2:$Z$3303,18,FALSE)*K537*IF(L537="t",10,IF(L537="kg",0.01,IF(L537="q",1,IF(L537="l",0.01*VLOOKUP(EVID_HNOJENI!N537,HNOJIVA_ALL!$A$2:$AE$3303,31,FALSE),"CHYBA")))),2)</f>
        <v>#N/A</v>
      </c>
      <c r="T537" s="51" t="e">
        <f>ROUND(VLOOKUP(EVID_HNOJENI!N537,HNOJIVA_ALL!$A$2:$Z$3303,17,FALSE)*K537*IF(L537="t",10,IF(L537="kg",0.01,IF(L537="q",1,IF(L537="l",0.01*VLOOKUP(EVID_HNOJENI!N537,HNOJIVA_ALL!$A$2:$AE$3303,31,FALSE),"CHYBA")))),2)</f>
        <v>#N/A</v>
      </c>
      <c r="U537" s="51" t="e">
        <f>ROUND(VLOOKUP(EVID_HNOJENI!N537,HNOJIVA_ALL!$A$2:$Z$3303,20,FALSE)*K537*IF(L537="t",10,IF(L537="kg",0.01,IF(L537="q",1,IF(L537="l",0.01*VLOOKUP(EVID_HNOJENI!N537,HNOJIVA_ALL!$A$2:$AE$3303,31,FALSE),"CHYBA")))),2)</f>
        <v>#N/A</v>
      </c>
    </row>
    <row r="538" spans="1:21" x14ac:dyDescent="0.2">
      <c r="A538" s="32"/>
      <c r="B538" s="45" t="e">
        <f>VLOOKUP($A538,EVID_OSEVU!$A$1:$M$4972,2,FALSE)</f>
        <v>#N/A</v>
      </c>
      <c r="C538" s="45" t="e">
        <f>VLOOKUP($A538,EVID_OSEVU!$A$1:$M$4972,3,FALSE)</f>
        <v>#N/A</v>
      </c>
      <c r="D538" s="45" t="e">
        <f>VLOOKUP($A538,EVID_OSEVU!$A$1:$M$4972,4,FALSE)</f>
        <v>#N/A</v>
      </c>
      <c r="E538" s="45" t="e">
        <f>VLOOKUP($A538,EVID_OSEVU!$A$1:$M$4972,7,FALSE)</f>
        <v>#N/A</v>
      </c>
      <c r="F538" s="45" t="e">
        <f>VLOOKUP($A538,EVID_OSEVU!$A$1:$M$4972,8,FALSE)</f>
        <v>#N/A</v>
      </c>
      <c r="G538" s="45" t="e">
        <f>VLOOKUP($A538,EVID_OSEVU!$A$1:$M$4972,11,FALSE)</f>
        <v>#N/A</v>
      </c>
      <c r="H538" s="35"/>
      <c r="I538" s="48"/>
      <c r="J538" s="33" t="e">
        <f>VLOOKUP($A538,EVID_OSEVU!$A$1:$M$4972,11,FALSE)</f>
        <v>#N/A</v>
      </c>
      <c r="K538" s="39"/>
      <c r="L538" s="49"/>
      <c r="M538" s="89" t="e">
        <f t="shared" si="8"/>
        <v>#N/A</v>
      </c>
      <c r="N538" s="50"/>
      <c r="O538" s="37" t="e">
        <f>VLOOKUP(EVID_HNOJENI!N538,HNOJIVA_ALL!$A$2:$Z$3303,4,FALSE)</f>
        <v>#N/A</v>
      </c>
      <c r="P538" s="51" t="e">
        <f>ROUND(VLOOKUP(EVID_HNOJENI!N538,HNOJIVA_ALL!$A$2:$Z$3303,14,FALSE)*K538*IF(L538="t",10,IF(L538="kg",0.01,IF(L538="q",1,IF(L538="l",0.01*VLOOKUP(EVID_HNOJENI!N538,HNOJIVA_ALL!$A$2:$AE$3303,31,FALSE),"CHYBA")))),2)</f>
        <v>#N/A</v>
      </c>
      <c r="Q538" s="51" t="e">
        <f>ROUND(VLOOKUP(EVID_HNOJENI!N538,HNOJIVA_ALL!$A$2:$Z$3303,15,FALSE)*K538*IF(L538="t",10,IF(L538="kg",0.01,IF(L538="q",1,IF(L538="l",0.01*VLOOKUP(EVID_HNOJENI!N538,HNOJIVA_ALL!$A$2:$AE$3303,31,FALSE),"CHYBA")))),2)</f>
        <v>#N/A</v>
      </c>
      <c r="R538" s="51" t="e">
        <f>ROUND(VLOOKUP(EVID_HNOJENI!N538,HNOJIVA_ALL!$A$2:$Z$3303,16,FALSE)*K538*IF(L538="t",10,IF(L538="kg",0.01,IF(L538="q",1,IF(L538="l",0.01*VLOOKUP(EVID_HNOJENI!N538,HNOJIVA_ALL!$A$2:$AE$3303,31,FALSE),"CHYBA")))),2)</f>
        <v>#N/A</v>
      </c>
      <c r="S538" s="51" t="e">
        <f>ROUND(VLOOKUP(EVID_HNOJENI!N538,HNOJIVA_ALL!$A$2:$Z$3303,18,FALSE)*K538*IF(L538="t",10,IF(L538="kg",0.01,IF(L538="q",1,IF(L538="l",0.01*VLOOKUP(EVID_HNOJENI!N538,HNOJIVA_ALL!$A$2:$AE$3303,31,FALSE),"CHYBA")))),2)</f>
        <v>#N/A</v>
      </c>
      <c r="T538" s="51" t="e">
        <f>ROUND(VLOOKUP(EVID_HNOJENI!N538,HNOJIVA_ALL!$A$2:$Z$3303,17,FALSE)*K538*IF(L538="t",10,IF(L538="kg",0.01,IF(L538="q",1,IF(L538="l",0.01*VLOOKUP(EVID_HNOJENI!N538,HNOJIVA_ALL!$A$2:$AE$3303,31,FALSE),"CHYBA")))),2)</f>
        <v>#N/A</v>
      </c>
      <c r="U538" s="51" t="e">
        <f>ROUND(VLOOKUP(EVID_HNOJENI!N538,HNOJIVA_ALL!$A$2:$Z$3303,20,FALSE)*K538*IF(L538="t",10,IF(L538="kg",0.01,IF(L538="q",1,IF(L538="l",0.01*VLOOKUP(EVID_HNOJENI!N538,HNOJIVA_ALL!$A$2:$AE$3303,31,FALSE),"CHYBA")))),2)</f>
        <v>#N/A</v>
      </c>
    </row>
    <row r="539" spans="1:21" x14ac:dyDescent="0.2">
      <c r="A539" s="32"/>
      <c r="B539" s="45" t="e">
        <f>VLOOKUP($A539,EVID_OSEVU!$A$1:$M$4972,2,FALSE)</f>
        <v>#N/A</v>
      </c>
      <c r="C539" s="45" t="e">
        <f>VLOOKUP($A539,EVID_OSEVU!$A$1:$M$4972,3,FALSE)</f>
        <v>#N/A</v>
      </c>
      <c r="D539" s="45" t="e">
        <f>VLOOKUP($A539,EVID_OSEVU!$A$1:$M$4972,4,FALSE)</f>
        <v>#N/A</v>
      </c>
      <c r="E539" s="45" t="e">
        <f>VLOOKUP($A539,EVID_OSEVU!$A$1:$M$4972,7,FALSE)</f>
        <v>#N/A</v>
      </c>
      <c r="F539" s="45" t="e">
        <f>VLOOKUP($A539,EVID_OSEVU!$A$1:$M$4972,8,FALSE)</f>
        <v>#N/A</v>
      </c>
      <c r="G539" s="45" t="e">
        <f>VLOOKUP($A539,EVID_OSEVU!$A$1:$M$4972,11,FALSE)</f>
        <v>#N/A</v>
      </c>
      <c r="H539" s="35"/>
      <c r="I539" s="48"/>
      <c r="J539" s="33" t="e">
        <f>VLOOKUP($A539,EVID_OSEVU!$A$1:$M$4972,11,FALSE)</f>
        <v>#N/A</v>
      </c>
      <c r="K539" s="39"/>
      <c r="L539" s="49"/>
      <c r="M539" s="89" t="e">
        <f t="shared" si="8"/>
        <v>#N/A</v>
      </c>
      <c r="N539" s="50"/>
      <c r="O539" s="37" t="e">
        <f>VLOOKUP(EVID_HNOJENI!N539,HNOJIVA_ALL!$A$2:$Z$3303,4,FALSE)</f>
        <v>#N/A</v>
      </c>
      <c r="P539" s="51" t="e">
        <f>ROUND(VLOOKUP(EVID_HNOJENI!N539,HNOJIVA_ALL!$A$2:$Z$3303,14,FALSE)*K539*IF(L539="t",10,IF(L539="kg",0.01,IF(L539="q",1,IF(L539="l",0.01*VLOOKUP(EVID_HNOJENI!N539,HNOJIVA_ALL!$A$2:$AE$3303,31,FALSE),"CHYBA")))),2)</f>
        <v>#N/A</v>
      </c>
      <c r="Q539" s="51" t="e">
        <f>ROUND(VLOOKUP(EVID_HNOJENI!N539,HNOJIVA_ALL!$A$2:$Z$3303,15,FALSE)*K539*IF(L539="t",10,IF(L539="kg",0.01,IF(L539="q",1,IF(L539="l",0.01*VLOOKUP(EVID_HNOJENI!N539,HNOJIVA_ALL!$A$2:$AE$3303,31,FALSE),"CHYBA")))),2)</f>
        <v>#N/A</v>
      </c>
      <c r="R539" s="51" t="e">
        <f>ROUND(VLOOKUP(EVID_HNOJENI!N539,HNOJIVA_ALL!$A$2:$Z$3303,16,FALSE)*K539*IF(L539="t",10,IF(L539="kg",0.01,IF(L539="q",1,IF(L539="l",0.01*VLOOKUP(EVID_HNOJENI!N539,HNOJIVA_ALL!$A$2:$AE$3303,31,FALSE),"CHYBA")))),2)</f>
        <v>#N/A</v>
      </c>
      <c r="S539" s="51" t="e">
        <f>ROUND(VLOOKUP(EVID_HNOJENI!N539,HNOJIVA_ALL!$A$2:$Z$3303,18,FALSE)*K539*IF(L539="t",10,IF(L539="kg",0.01,IF(L539="q",1,IF(L539="l",0.01*VLOOKUP(EVID_HNOJENI!N539,HNOJIVA_ALL!$A$2:$AE$3303,31,FALSE),"CHYBA")))),2)</f>
        <v>#N/A</v>
      </c>
      <c r="T539" s="51" t="e">
        <f>ROUND(VLOOKUP(EVID_HNOJENI!N539,HNOJIVA_ALL!$A$2:$Z$3303,17,FALSE)*K539*IF(L539="t",10,IF(L539="kg",0.01,IF(L539="q",1,IF(L539="l",0.01*VLOOKUP(EVID_HNOJENI!N539,HNOJIVA_ALL!$A$2:$AE$3303,31,FALSE),"CHYBA")))),2)</f>
        <v>#N/A</v>
      </c>
      <c r="U539" s="51" t="e">
        <f>ROUND(VLOOKUP(EVID_HNOJENI!N539,HNOJIVA_ALL!$A$2:$Z$3303,20,FALSE)*K539*IF(L539="t",10,IF(L539="kg",0.01,IF(L539="q",1,IF(L539="l",0.01*VLOOKUP(EVID_HNOJENI!N539,HNOJIVA_ALL!$A$2:$AE$3303,31,FALSE),"CHYBA")))),2)</f>
        <v>#N/A</v>
      </c>
    </row>
    <row r="540" spans="1:21" x14ac:dyDescent="0.2">
      <c r="A540" s="32"/>
      <c r="B540" s="45" t="e">
        <f>VLOOKUP($A540,EVID_OSEVU!$A$1:$M$4972,2,FALSE)</f>
        <v>#N/A</v>
      </c>
      <c r="C540" s="45" t="e">
        <f>VLOOKUP($A540,EVID_OSEVU!$A$1:$M$4972,3,FALSE)</f>
        <v>#N/A</v>
      </c>
      <c r="D540" s="45" t="e">
        <f>VLOOKUP($A540,EVID_OSEVU!$A$1:$M$4972,4,FALSE)</f>
        <v>#N/A</v>
      </c>
      <c r="E540" s="45" t="e">
        <f>VLOOKUP($A540,EVID_OSEVU!$A$1:$M$4972,7,FALSE)</f>
        <v>#N/A</v>
      </c>
      <c r="F540" s="45" t="e">
        <f>VLOOKUP($A540,EVID_OSEVU!$A$1:$M$4972,8,FALSE)</f>
        <v>#N/A</v>
      </c>
      <c r="G540" s="45" t="e">
        <f>VLOOKUP($A540,EVID_OSEVU!$A$1:$M$4972,11,FALSE)</f>
        <v>#N/A</v>
      </c>
      <c r="H540" s="35"/>
      <c r="I540" s="48"/>
      <c r="J540" s="33" t="e">
        <f>VLOOKUP($A540,EVID_OSEVU!$A$1:$M$4972,11,FALSE)</f>
        <v>#N/A</v>
      </c>
      <c r="K540" s="39"/>
      <c r="L540" s="49"/>
      <c r="M540" s="89" t="e">
        <f t="shared" si="8"/>
        <v>#N/A</v>
      </c>
      <c r="N540" s="50"/>
      <c r="O540" s="37" t="e">
        <f>VLOOKUP(EVID_HNOJENI!N540,HNOJIVA_ALL!$A$2:$Z$3303,4,FALSE)</f>
        <v>#N/A</v>
      </c>
      <c r="P540" s="51" t="e">
        <f>ROUND(VLOOKUP(EVID_HNOJENI!N540,HNOJIVA_ALL!$A$2:$Z$3303,14,FALSE)*K540*IF(L540="t",10,IF(L540="kg",0.01,IF(L540="q",1,IF(L540="l",0.01*VLOOKUP(EVID_HNOJENI!N540,HNOJIVA_ALL!$A$2:$AE$3303,31,FALSE),"CHYBA")))),2)</f>
        <v>#N/A</v>
      </c>
      <c r="Q540" s="51" t="e">
        <f>ROUND(VLOOKUP(EVID_HNOJENI!N540,HNOJIVA_ALL!$A$2:$Z$3303,15,FALSE)*K540*IF(L540="t",10,IF(L540="kg",0.01,IF(L540="q",1,IF(L540="l",0.01*VLOOKUP(EVID_HNOJENI!N540,HNOJIVA_ALL!$A$2:$AE$3303,31,FALSE),"CHYBA")))),2)</f>
        <v>#N/A</v>
      </c>
      <c r="R540" s="51" t="e">
        <f>ROUND(VLOOKUP(EVID_HNOJENI!N540,HNOJIVA_ALL!$A$2:$Z$3303,16,FALSE)*K540*IF(L540="t",10,IF(L540="kg",0.01,IF(L540="q",1,IF(L540="l",0.01*VLOOKUP(EVID_HNOJENI!N540,HNOJIVA_ALL!$A$2:$AE$3303,31,FALSE),"CHYBA")))),2)</f>
        <v>#N/A</v>
      </c>
      <c r="S540" s="51" t="e">
        <f>ROUND(VLOOKUP(EVID_HNOJENI!N540,HNOJIVA_ALL!$A$2:$Z$3303,18,FALSE)*K540*IF(L540="t",10,IF(L540="kg",0.01,IF(L540="q",1,IF(L540="l",0.01*VLOOKUP(EVID_HNOJENI!N540,HNOJIVA_ALL!$A$2:$AE$3303,31,FALSE),"CHYBA")))),2)</f>
        <v>#N/A</v>
      </c>
      <c r="T540" s="51" t="e">
        <f>ROUND(VLOOKUP(EVID_HNOJENI!N540,HNOJIVA_ALL!$A$2:$Z$3303,17,FALSE)*K540*IF(L540="t",10,IF(L540="kg",0.01,IF(L540="q",1,IF(L540="l",0.01*VLOOKUP(EVID_HNOJENI!N540,HNOJIVA_ALL!$A$2:$AE$3303,31,FALSE),"CHYBA")))),2)</f>
        <v>#N/A</v>
      </c>
      <c r="U540" s="51" t="e">
        <f>ROUND(VLOOKUP(EVID_HNOJENI!N540,HNOJIVA_ALL!$A$2:$Z$3303,20,FALSE)*K540*IF(L540="t",10,IF(L540="kg",0.01,IF(L540="q",1,IF(L540="l",0.01*VLOOKUP(EVID_HNOJENI!N540,HNOJIVA_ALL!$A$2:$AE$3303,31,FALSE),"CHYBA")))),2)</f>
        <v>#N/A</v>
      </c>
    </row>
    <row r="541" spans="1:21" x14ac:dyDescent="0.2">
      <c r="A541" s="32"/>
      <c r="B541" s="45" t="e">
        <f>VLOOKUP($A541,EVID_OSEVU!$A$1:$M$4972,2,FALSE)</f>
        <v>#N/A</v>
      </c>
      <c r="C541" s="45" t="e">
        <f>VLOOKUP($A541,EVID_OSEVU!$A$1:$M$4972,3,FALSE)</f>
        <v>#N/A</v>
      </c>
      <c r="D541" s="45" t="e">
        <f>VLOOKUP($A541,EVID_OSEVU!$A$1:$M$4972,4,FALSE)</f>
        <v>#N/A</v>
      </c>
      <c r="E541" s="45" t="e">
        <f>VLOOKUP($A541,EVID_OSEVU!$A$1:$M$4972,7,FALSE)</f>
        <v>#N/A</v>
      </c>
      <c r="F541" s="45" t="e">
        <f>VLOOKUP($A541,EVID_OSEVU!$A$1:$M$4972,8,FALSE)</f>
        <v>#N/A</v>
      </c>
      <c r="G541" s="45" t="e">
        <f>VLOOKUP($A541,EVID_OSEVU!$A$1:$M$4972,11,FALSE)</f>
        <v>#N/A</v>
      </c>
      <c r="H541" s="35"/>
      <c r="I541" s="48"/>
      <c r="J541" s="33" t="e">
        <f>VLOOKUP($A541,EVID_OSEVU!$A$1:$M$4972,11,FALSE)</f>
        <v>#N/A</v>
      </c>
      <c r="K541" s="39"/>
      <c r="L541" s="49"/>
      <c r="M541" s="89" t="e">
        <f t="shared" si="8"/>
        <v>#N/A</v>
      </c>
      <c r="N541" s="50"/>
      <c r="O541" s="37" t="e">
        <f>VLOOKUP(EVID_HNOJENI!N541,HNOJIVA_ALL!$A$2:$Z$3303,4,FALSE)</f>
        <v>#N/A</v>
      </c>
      <c r="P541" s="51" t="e">
        <f>ROUND(VLOOKUP(EVID_HNOJENI!N541,HNOJIVA_ALL!$A$2:$Z$3303,14,FALSE)*K541*IF(L541="t",10,IF(L541="kg",0.01,IF(L541="q",1,IF(L541="l",0.01*VLOOKUP(EVID_HNOJENI!N541,HNOJIVA_ALL!$A$2:$AE$3303,31,FALSE),"CHYBA")))),2)</f>
        <v>#N/A</v>
      </c>
      <c r="Q541" s="51" t="e">
        <f>ROUND(VLOOKUP(EVID_HNOJENI!N541,HNOJIVA_ALL!$A$2:$Z$3303,15,FALSE)*K541*IF(L541="t",10,IF(L541="kg",0.01,IF(L541="q",1,IF(L541="l",0.01*VLOOKUP(EVID_HNOJENI!N541,HNOJIVA_ALL!$A$2:$AE$3303,31,FALSE),"CHYBA")))),2)</f>
        <v>#N/A</v>
      </c>
      <c r="R541" s="51" t="e">
        <f>ROUND(VLOOKUP(EVID_HNOJENI!N541,HNOJIVA_ALL!$A$2:$Z$3303,16,FALSE)*K541*IF(L541="t",10,IF(L541="kg",0.01,IF(L541="q",1,IF(L541="l",0.01*VLOOKUP(EVID_HNOJENI!N541,HNOJIVA_ALL!$A$2:$AE$3303,31,FALSE),"CHYBA")))),2)</f>
        <v>#N/A</v>
      </c>
      <c r="S541" s="51" t="e">
        <f>ROUND(VLOOKUP(EVID_HNOJENI!N541,HNOJIVA_ALL!$A$2:$Z$3303,18,FALSE)*K541*IF(L541="t",10,IF(L541="kg",0.01,IF(L541="q",1,IF(L541="l",0.01*VLOOKUP(EVID_HNOJENI!N541,HNOJIVA_ALL!$A$2:$AE$3303,31,FALSE),"CHYBA")))),2)</f>
        <v>#N/A</v>
      </c>
      <c r="T541" s="51" t="e">
        <f>ROUND(VLOOKUP(EVID_HNOJENI!N541,HNOJIVA_ALL!$A$2:$Z$3303,17,FALSE)*K541*IF(L541="t",10,IF(L541="kg",0.01,IF(L541="q",1,IF(L541="l",0.01*VLOOKUP(EVID_HNOJENI!N541,HNOJIVA_ALL!$A$2:$AE$3303,31,FALSE),"CHYBA")))),2)</f>
        <v>#N/A</v>
      </c>
      <c r="U541" s="51" t="e">
        <f>ROUND(VLOOKUP(EVID_HNOJENI!N541,HNOJIVA_ALL!$A$2:$Z$3303,20,FALSE)*K541*IF(L541="t",10,IF(L541="kg",0.01,IF(L541="q",1,IF(L541="l",0.01*VLOOKUP(EVID_HNOJENI!N541,HNOJIVA_ALL!$A$2:$AE$3303,31,FALSE),"CHYBA")))),2)</f>
        <v>#N/A</v>
      </c>
    </row>
    <row r="542" spans="1:21" x14ac:dyDescent="0.2">
      <c r="A542" s="32"/>
      <c r="B542" s="45" t="e">
        <f>VLOOKUP($A542,EVID_OSEVU!$A$1:$M$4972,2,FALSE)</f>
        <v>#N/A</v>
      </c>
      <c r="C542" s="45" t="e">
        <f>VLOOKUP($A542,EVID_OSEVU!$A$1:$M$4972,3,FALSE)</f>
        <v>#N/A</v>
      </c>
      <c r="D542" s="45" t="e">
        <f>VLOOKUP($A542,EVID_OSEVU!$A$1:$M$4972,4,FALSE)</f>
        <v>#N/A</v>
      </c>
      <c r="E542" s="45" t="e">
        <f>VLOOKUP($A542,EVID_OSEVU!$A$1:$M$4972,7,FALSE)</f>
        <v>#N/A</v>
      </c>
      <c r="F542" s="45" t="e">
        <f>VLOOKUP($A542,EVID_OSEVU!$A$1:$M$4972,8,FALSE)</f>
        <v>#N/A</v>
      </c>
      <c r="G542" s="45" t="e">
        <f>VLOOKUP($A542,EVID_OSEVU!$A$1:$M$4972,11,FALSE)</f>
        <v>#N/A</v>
      </c>
      <c r="H542" s="35"/>
      <c r="I542" s="48"/>
      <c r="J542" s="33" t="e">
        <f>VLOOKUP($A542,EVID_OSEVU!$A$1:$M$4972,11,FALSE)</f>
        <v>#N/A</v>
      </c>
      <c r="K542" s="39"/>
      <c r="L542" s="49"/>
      <c r="M542" s="89" t="e">
        <f t="shared" si="8"/>
        <v>#N/A</v>
      </c>
      <c r="N542" s="50"/>
      <c r="O542" s="37" t="e">
        <f>VLOOKUP(EVID_HNOJENI!N542,HNOJIVA_ALL!$A$2:$Z$3303,4,FALSE)</f>
        <v>#N/A</v>
      </c>
      <c r="P542" s="51" t="e">
        <f>ROUND(VLOOKUP(EVID_HNOJENI!N542,HNOJIVA_ALL!$A$2:$Z$3303,14,FALSE)*K542*IF(L542="t",10,IF(L542="kg",0.01,IF(L542="q",1,IF(L542="l",0.01*VLOOKUP(EVID_HNOJENI!N542,HNOJIVA_ALL!$A$2:$AE$3303,31,FALSE),"CHYBA")))),2)</f>
        <v>#N/A</v>
      </c>
      <c r="Q542" s="51" t="e">
        <f>ROUND(VLOOKUP(EVID_HNOJENI!N542,HNOJIVA_ALL!$A$2:$Z$3303,15,FALSE)*K542*IF(L542="t",10,IF(L542="kg",0.01,IF(L542="q",1,IF(L542="l",0.01*VLOOKUP(EVID_HNOJENI!N542,HNOJIVA_ALL!$A$2:$AE$3303,31,FALSE),"CHYBA")))),2)</f>
        <v>#N/A</v>
      </c>
      <c r="R542" s="51" t="e">
        <f>ROUND(VLOOKUP(EVID_HNOJENI!N542,HNOJIVA_ALL!$A$2:$Z$3303,16,FALSE)*K542*IF(L542="t",10,IF(L542="kg",0.01,IF(L542="q",1,IF(L542="l",0.01*VLOOKUP(EVID_HNOJENI!N542,HNOJIVA_ALL!$A$2:$AE$3303,31,FALSE),"CHYBA")))),2)</f>
        <v>#N/A</v>
      </c>
      <c r="S542" s="51" t="e">
        <f>ROUND(VLOOKUP(EVID_HNOJENI!N542,HNOJIVA_ALL!$A$2:$Z$3303,18,FALSE)*K542*IF(L542="t",10,IF(L542="kg",0.01,IF(L542="q",1,IF(L542="l",0.01*VLOOKUP(EVID_HNOJENI!N542,HNOJIVA_ALL!$A$2:$AE$3303,31,FALSE),"CHYBA")))),2)</f>
        <v>#N/A</v>
      </c>
      <c r="T542" s="51" t="e">
        <f>ROUND(VLOOKUP(EVID_HNOJENI!N542,HNOJIVA_ALL!$A$2:$Z$3303,17,FALSE)*K542*IF(L542="t",10,IF(L542="kg",0.01,IF(L542="q",1,IF(L542="l",0.01*VLOOKUP(EVID_HNOJENI!N542,HNOJIVA_ALL!$A$2:$AE$3303,31,FALSE),"CHYBA")))),2)</f>
        <v>#N/A</v>
      </c>
      <c r="U542" s="51" t="e">
        <f>ROUND(VLOOKUP(EVID_HNOJENI!N542,HNOJIVA_ALL!$A$2:$Z$3303,20,FALSE)*K542*IF(L542="t",10,IF(L542="kg",0.01,IF(L542="q",1,IF(L542="l",0.01*VLOOKUP(EVID_HNOJENI!N542,HNOJIVA_ALL!$A$2:$AE$3303,31,FALSE),"CHYBA")))),2)</f>
        <v>#N/A</v>
      </c>
    </row>
    <row r="543" spans="1:21" x14ac:dyDescent="0.2">
      <c r="A543" s="32"/>
      <c r="B543" s="45" t="e">
        <f>VLOOKUP($A543,EVID_OSEVU!$A$1:$M$4972,2,FALSE)</f>
        <v>#N/A</v>
      </c>
      <c r="C543" s="45" t="e">
        <f>VLOOKUP($A543,EVID_OSEVU!$A$1:$M$4972,3,FALSE)</f>
        <v>#N/A</v>
      </c>
      <c r="D543" s="45" t="e">
        <f>VLOOKUP($A543,EVID_OSEVU!$A$1:$M$4972,4,FALSE)</f>
        <v>#N/A</v>
      </c>
      <c r="E543" s="45" t="e">
        <f>VLOOKUP($A543,EVID_OSEVU!$A$1:$M$4972,7,FALSE)</f>
        <v>#N/A</v>
      </c>
      <c r="F543" s="45" t="e">
        <f>VLOOKUP($A543,EVID_OSEVU!$A$1:$M$4972,8,FALSE)</f>
        <v>#N/A</v>
      </c>
      <c r="G543" s="45" t="e">
        <f>VLOOKUP($A543,EVID_OSEVU!$A$1:$M$4972,11,FALSE)</f>
        <v>#N/A</v>
      </c>
      <c r="H543" s="35"/>
      <c r="I543" s="48"/>
      <c r="J543" s="33" t="e">
        <f>VLOOKUP($A543,EVID_OSEVU!$A$1:$M$4972,11,FALSE)</f>
        <v>#N/A</v>
      </c>
      <c r="K543" s="39"/>
      <c r="L543" s="49"/>
      <c r="M543" s="89" t="e">
        <f t="shared" si="8"/>
        <v>#N/A</v>
      </c>
      <c r="N543" s="50"/>
      <c r="O543" s="37" t="e">
        <f>VLOOKUP(EVID_HNOJENI!N543,HNOJIVA_ALL!$A$2:$Z$3303,4,FALSE)</f>
        <v>#N/A</v>
      </c>
      <c r="P543" s="51" t="e">
        <f>ROUND(VLOOKUP(EVID_HNOJENI!N543,HNOJIVA_ALL!$A$2:$Z$3303,14,FALSE)*K543*IF(L543="t",10,IF(L543="kg",0.01,IF(L543="q",1,IF(L543="l",0.01*VLOOKUP(EVID_HNOJENI!N543,HNOJIVA_ALL!$A$2:$AE$3303,31,FALSE),"CHYBA")))),2)</f>
        <v>#N/A</v>
      </c>
      <c r="Q543" s="51" t="e">
        <f>ROUND(VLOOKUP(EVID_HNOJENI!N543,HNOJIVA_ALL!$A$2:$Z$3303,15,FALSE)*K543*IF(L543="t",10,IF(L543="kg",0.01,IF(L543="q",1,IF(L543="l",0.01*VLOOKUP(EVID_HNOJENI!N543,HNOJIVA_ALL!$A$2:$AE$3303,31,FALSE),"CHYBA")))),2)</f>
        <v>#N/A</v>
      </c>
      <c r="R543" s="51" t="e">
        <f>ROUND(VLOOKUP(EVID_HNOJENI!N543,HNOJIVA_ALL!$A$2:$Z$3303,16,FALSE)*K543*IF(L543="t",10,IF(L543="kg",0.01,IF(L543="q",1,IF(L543="l",0.01*VLOOKUP(EVID_HNOJENI!N543,HNOJIVA_ALL!$A$2:$AE$3303,31,FALSE),"CHYBA")))),2)</f>
        <v>#N/A</v>
      </c>
      <c r="S543" s="51" t="e">
        <f>ROUND(VLOOKUP(EVID_HNOJENI!N543,HNOJIVA_ALL!$A$2:$Z$3303,18,FALSE)*K543*IF(L543="t",10,IF(L543="kg",0.01,IF(L543="q",1,IF(L543="l",0.01*VLOOKUP(EVID_HNOJENI!N543,HNOJIVA_ALL!$A$2:$AE$3303,31,FALSE),"CHYBA")))),2)</f>
        <v>#N/A</v>
      </c>
      <c r="T543" s="51" t="e">
        <f>ROUND(VLOOKUP(EVID_HNOJENI!N543,HNOJIVA_ALL!$A$2:$Z$3303,17,FALSE)*K543*IF(L543="t",10,IF(L543="kg",0.01,IF(L543="q",1,IF(L543="l",0.01*VLOOKUP(EVID_HNOJENI!N543,HNOJIVA_ALL!$A$2:$AE$3303,31,FALSE),"CHYBA")))),2)</f>
        <v>#N/A</v>
      </c>
      <c r="U543" s="51" t="e">
        <f>ROUND(VLOOKUP(EVID_HNOJENI!N543,HNOJIVA_ALL!$A$2:$Z$3303,20,FALSE)*K543*IF(L543="t",10,IF(L543="kg",0.01,IF(L543="q",1,IF(L543="l",0.01*VLOOKUP(EVID_HNOJENI!N543,HNOJIVA_ALL!$A$2:$AE$3303,31,FALSE),"CHYBA")))),2)</f>
        <v>#N/A</v>
      </c>
    </row>
    <row r="544" spans="1:21" x14ac:dyDescent="0.2">
      <c r="A544" s="32"/>
      <c r="B544" s="45" t="e">
        <f>VLOOKUP($A544,EVID_OSEVU!$A$1:$M$4972,2,FALSE)</f>
        <v>#N/A</v>
      </c>
      <c r="C544" s="45" t="e">
        <f>VLOOKUP($A544,EVID_OSEVU!$A$1:$M$4972,3,FALSE)</f>
        <v>#N/A</v>
      </c>
      <c r="D544" s="45" t="e">
        <f>VLOOKUP($A544,EVID_OSEVU!$A$1:$M$4972,4,FALSE)</f>
        <v>#N/A</v>
      </c>
      <c r="E544" s="45" t="e">
        <f>VLOOKUP($A544,EVID_OSEVU!$A$1:$M$4972,7,FALSE)</f>
        <v>#N/A</v>
      </c>
      <c r="F544" s="45" t="e">
        <f>VLOOKUP($A544,EVID_OSEVU!$A$1:$M$4972,8,FALSE)</f>
        <v>#N/A</v>
      </c>
      <c r="G544" s="45" t="e">
        <f>VLOOKUP($A544,EVID_OSEVU!$A$1:$M$4972,11,FALSE)</f>
        <v>#N/A</v>
      </c>
      <c r="H544" s="35"/>
      <c r="I544" s="48"/>
      <c r="J544" s="33" t="e">
        <f>VLOOKUP($A544,EVID_OSEVU!$A$1:$M$4972,11,FALSE)</f>
        <v>#N/A</v>
      </c>
      <c r="K544" s="39"/>
      <c r="L544" s="49"/>
      <c r="M544" s="89" t="e">
        <f t="shared" si="8"/>
        <v>#N/A</v>
      </c>
      <c r="N544" s="50"/>
      <c r="O544" s="37" t="e">
        <f>VLOOKUP(EVID_HNOJENI!N544,HNOJIVA_ALL!$A$2:$Z$3303,4,FALSE)</f>
        <v>#N/A</v>
      </c>
      <c r="P544" s="51" t="e">
        <f>ROUND(VLOOKUP(EVID_HNOJENI!N544,HNOJIVA_ALL!$A$2:$Z$3303,14,FALSE)*K544*IF(L544="t",10,IF(L544="kg",0.01,IF(L544="q",1,IF(L544="l",0.01*VLOOKUP(EVID_HNOJENI!N544,HNOJIVA_ALL!$A$2:$AE$3303,31,FALSE),"CHYBA")))),2)</f>
        <v>#N/A</v>
      </c>
      <c r="Q544" s="51" t="e">
        <f>ROUND(VLOOKUP(EVID_HNOJENI!N544,HNOJIVA_ALL!$A$2:$Z$3303,15,FALSE)*K544*IF(L544="t",10,IF(L544="kg",0.01,IF(L544="q",1,IF(L544="l",0.01*VLOOKUP(EVID_HNOJENI!N544,HNOJIVA_ALL!$A$2:$AE$3303,31,FALSE),"CHYBA")))),2)</f>
        <v>#N/A</v>
      </c>
      <c r="R544" s="51" t="e">
        <f>ROUND(VLOOKUP(EVID_HNOJENI!N544,HNOJIVA_ALL!$A$2:$Z$3303,16,FALSE)*K544*IF(L544="t",10,IF(L544="kg",0.01,IF(L544="q",1,IF(L544="l",0.01*VLOOKUP(EVID_HNOJENI!N544,HNOJIVA_ALL!$A$2:$AE$3303,31,FALSE),"CHYBA")))),2)</f>
        <v>#N/A</v>
      </c>
      <c r="S544" s="51" t="e">
        <f>ROUND(VLOOKUP(EVID_HNOJENI!N544,HNOJIVA_ALL!$A$2:$Z$3303,18,FALSE)*K544*IF(L544="t",10,IF(L544="kg",0.01,IF(L544="q",1,IF(L544="l",0.01*VLOOKUP(EVID_HNOJENI!N544,HNOJIVA_ALL!$A$2:$AE$3303,31,FALSE),"CHYBA")))),2)</f>
        <v>#N/A</v>
      </c>
      <c r="T544" s="51" t="e">
        <f>ROUND(VLOOKUP(EVID_HNOJENI!N544,HNOJIVA_ALL!$A$2:$Z$3303,17,FALSE)*K544*IF(L544="t",10,IF(L544="kg",0.01,IF(L544="q",1,IF(L544="l",0.01*VLOOKUP(EVID_HNOJENI!N544,HNOJIVA_ALL!$A$2:$AE$3303,31,FALSE),"CHYBA")))),2)</f>
        <v>#N/A</v>
      </c>
      <c r="U544" s="51" t="e">
        <f>ROUND(VLOOKUP(EVID_HNOJENI!N544,HNOJIVA_ALL!$A$2:$Z$3303,20,FALSE)*K544*IF(L544="t",10,IF(L544="kg",0.01,IF(L544="q",1,IF(L544="l",0.01*VLOOKUP(EVID_HNOJENI!N544,HNOJIVA_ALL!$A$2:$AE$3303,31,FALSE),"CHYBA")))),2)</f>
        <v>#N/A</v>
      </c>
    </row>
    <row r="545" spans="1:21" x14ac:dyDescent="0.2">
      <c r="A545" s="32"/>
      <c r="B545" s="45" t="e">
        <f>VLOOKUP($A545,EVID_OSEVU!$A$1:$M$4972,2,FALSE)</f>
        <v>#N/A</v>
      </c>
      <c r="C545" s="45" t="e">
        <f>VLOOKUP($A545,EVID_OSEVU!$A$1:$M$4972,3,FALSE)</f>
        <v>#N/A</v>
      </c>
      <c r="D545" s="45" t="e">
        <f>VLOOKUP($A545,EVID_OSEVU!$A$1:$M$4972,4,FALSE)</f>
        <v>#N/A</v>
      </c>
      <c r="E545" s="45" t="e">
        <f>VLOOKUP($A545,EVID_OSEVU!$A$1:$M$4972,7,FALSE)</f>
        <v>#N/A</v>
      </c>
      <c r="F545" s="45" t="e">
        <f>VLOOKUP($A545,EVID_OSEVU!$A$1:$M$4972,8,FALSE)</f>
        <v>#N/A</v>
      </c>
      <c r="G545" s="45" t="e">
        <f>VLOOKUP($A545,EVID_OSEVU!$A$1:$M$4972,11,FALSE)</f>
        <v>#N/A</v>
      </c>
      <c r="H545" s="35"/>
      <c r="I545" s="48"/>
      <c r="J545" s="33" t="e">
        <f>VLOOKUP($A545,EVID_OSEVU!$A$1:$M$4972,11,FALSE)</f>
        <v>#N/A</v>
      </c>
      <c r="K545" s="39"/>
      <c r="L545" s="49"/>
      <c r="M545" s="89" t="e">
        <f t="shared" si="8"/>
        <v>#N/A</v>
      </c>
      <c r="N545" s="50"/>
      <c r="O545" s="37" t="e">
        <f>VLOOKUP(EVID_HNOJENI!N545,HNOJIVA_ALL!$A$2:$Z$3303,4,FALSE)</f>
        <v>#N/A</v>
      </c>
      <c r="P545" s="51" t="e">
        <f>ROUND(VLOOKUP(EVID_HNOJENI!N545,HNOJIVA_ALL!$A$2:$Z$3303,14,FALSE)*K545*IF(L545="t",10,IF(L545="kg",0.01,IF(L545="q",1,IF(L545="l",0.01*VLOOKUP(EVID_HNOJENI!N545,HNOJIVA_ALL!$A$2:$AE$3303,31,FALSE),"CHYBA")))),2)</f>
        <v>#N/A</v>
      </c>
      <c r="Q545" s="51" t="e">
        <f>ROUND(VLOOKUP(EVID_HNOJENI!N545,HNOJIVA_ALL!$A$2:$Z$3303,15,FALSE)*K545*IF(L545="t",10,IF(L545="kg",0.01,IF(L545="q",1,IF(L545="l",0.01*VLOOKUP(EVID_HNOJENI!N545,HNOJIVA_ALL!$A$2:$AE$3303,31,FALSE),"CHYBA")))),2)</f>
        <v>#N/A</v>
      </c>
      <c r="R545" s="51" t="e">
        <f>ROUND(VLOOKUP(EVID_HNOJENI!N545,HNOJIVA_ALL!$A$2:$Z$3303,16,FALSE)*K545*IF(L545="t",10,IF(L545="kg",0.01,IF(L545="q",1,IF(L545="l",0.01*VLOOKUP(EVID_HNOJENI!N545,HNOJIVA_ALL!$A$2:$AE$3303,31,FALSE),"CHYBA")))),2)</f>
        <v>#N/A</v>
      </c>
      <c r="S545" s="51" t="e">
        <f>ROUND(VLOOKUP(EVID_HNOJENI!N545,HNOJIVA_ALL!$A$2:$Z$3303,18,FALSE)*K545*IF(L545="t",10,IF(L545="kg",0.01,IF(L545="q",1,IF(L545="l",0.01*VLOOKUP(EVID_HNOJENI!N545,HNOJIVA_ALL!$A$2:$AE$3303,31,FALSE),"CHYBA")))),2)</f>
        <v>#N/A</v>
      </c>
      <c r="T545" s="51" t="e">
        <f>ROUND(VLOOKUP(EVID_HNOJENI!N545,HNOJIVA_ALL!$A$2:$Z$3303,17,FALSE)*K545*IF(L545="t",10,IF(L545="kg",0.01,IF(L545="q",1,IF(L545="l",0.01*VLOOKUP(EVID_HNOJENI!N545,HNOJIVA_ALL!$A$2:$AE$3303,31,FALSE),"CHYBA")))),2)</f>
        <v>#N/A</v>
      </c>
      <c r="U545" s="51" t="e">
        <f>ROUND(VLOOKUP(EVID_HNOJENI!N545,HNOJIVA_ALL!$A$2:$Z$3303,20,FALSE)*K545*IF(L545="t",10,IF(L545="kg",0.01,IF(L545="q",1,IF(L545="l",0.01*VLOOKUP(EVID_HNOJENI!N545,HNOJIVA_ALL!$A$2:$AE$3303,31,FALSE),"CHYBA")))),2)</f>
        <v>#N/A</v>
      </c>
    </row>
    <row r="546" spans="1:21" x14ac:dyDescent="0.2">
      <c r="A546" s="32"/>
      <c r="B546" s="45" t="e">
        <f>VLOOKUP($A546,EVID_OSEVU!$A$1:$M$4972,2,FALSE)</f>
        <v>#N/A</v>
      </c>
      <c r="C546" s="45" t="e">
        <f>VLOOKUP($A546,EVID_OSEVU!$A$1:$M$4972,3,FALSE)</f>
        <v>#N/A</v>
      </c>
      <c r="D546" s="45" t="e">
        <f>VLOOKUP($A546,EVID_OSEVU!$A$1:$M$4972,4,FALSE)</f>
        <v>#N/A</v>
      </c>
      <c r="E546" s="45" t="e">
        <f>VLOOKUP($A546,EVID_OSEVU!$A$1:$M$4972,7,FALSE)</f>
        <v>#N/A</v>
      </c>
      <c r="F546" s="45" t="e">
        <f>VLOOKUP($A546,EVID_OSEVU!$A$1:$M$4972,8,FALSE)</f>
        <v>#N/A</v>
      </c>
      <c r="G546" s="45" t="e">
        <f>VLOOKUP($A546,EVID_OSEVU!$A$1:$M$4972,11,FALSE)</f>
        <v>#N/A</v>
      </c>
      <c r="H546" s="35"/>
      <c r="I546" s="48"/>
      <c r="J546" s="33" t="e">
        <f>VLOOKUP($A546,EVID_OSEVU!$A$1:$M$4972,11,FALSE)</f>
        <v>#N/A</v>
      </c>
      <c r="K546" s="39"/>
      <c r="L546" s="49"/>
      <c r="M546" s="89" t="e">
        <f t="shared" si="8"/>
        <v>#N/A</v>
      </c>
      <c r="N546" s="50"/>
      <c r="O546" s="37" t="e">
        <f>VLOOKUP(EVID_HNOJENI!N546,HNOJIVA_ALL!$A$2:$Z$3303,4,FALSE)</f>
        <v>#N/A</v>
      </c>
      <c r="P546" s="51" t="e">
        <f>ROUND(VLOOKUP(EVID_HNOJENI!N546,HNOJIVA_ALL!$A$2:$Z$3303,14,FALSE)*K546*IF(L546="t",10,IF(L546="kg",0.01,IF(L546="q",1,IF(L546="l",0.01*VLOOKUP(EVID_HNOJENI!N546,HNOJIVA_ALL!$A$2:$AE$3303,31,FALSE),"CHYBA")))),2)</f>
        <v>#N/A</v>
      </c>
      <c r="Q546" s="51" t="e">
        <f>ROUND(VLOOKUP(EVID_HNOJENI!N546,HNOJIVA_ALL!$A$2:$Z$3303,15,FALSE)*K546*IF(L546="t",10,IF(L546="kg",0.01,IF(L546="q",1,IF(L546="l",0.01*VLOOKUP(EVID_HNOJENI!N546,HNOJIVA_ALL!$A$2:$AE$3303,31,FALSE),"CHYBA")))),2)</f>
        <v>#N/A</v>
      </c>
      <c r="R546" s="51" t="e">
        <f>ROUND(VLOOKUP(EVID_HNOJENI!N546,HNOJIVA_ALL!$A$2:$Z$3303,16,FALSE)*K546*IF(L546="t",10,IF(L546="kg",0.01,IF(L546="q",1,IF(L546="l",0.01*VLOOKUP(EVID_HNOJENI!N546,HNOJIVA_ALL!$A$2:$AE$3303,31,FALSE),"CHYBA")))),2)</f>
        <v>#N/A</v>
      </c>
      <c r="S546" s="51" t="e">
        <f>ROUND(VLOOKUP(EVID_HNOJENI!N546,HNOJIVA_ALL!$A$2:$Z$3303,18,FALSE)*K546*IF(L546="t",10,IF(L546="kg",0.01,IF(L546="q",1,IF(L546="l",0.01*VLOOKUP(EVID_HNOJENI!N546,HNOJIVA_ALL!$A$2:$AE$3303,31,FALSE),"CHYBA")))),2)</f>
        <v>#N/A</v>
      </c>
      <c r="T546" s="51" t="e">
        <f>ROUND(VLOOKUP(EVID_HNOJENI!N546,HNOJIVA_ALL!$A$2:$Z$3303,17,FALSE)*K546*IF(L546="t",10,IF(L546="kg",0.01,IF(L546="q",1,IF(L546="l",0.01*VLOOKUP(EVID_HNOJENI!N546,HNOJIVA_ALL!$A$2:$AE$3303,31,FALSE),"CHYBA")))),2)</f>
        <v>#N/A</v>
      </c>
      <c r="U546" s="51" t="e">
        <f>ROUND(VLOOKUP(EVID_HNOJENI!N546,HNOJIVA_ALL!$A$2:$Z$3303,20,FALSE)*K546*IF(L546="t",10,IF(L546="kg",0.01,IF(L546="q",1,IF(L546="l",0.01*VLOOKUP(EVID_HNOJENI!N546,HNOJIVA_ALL!$A$2:$AE$3303,31,FALSE),"CHYBA")))),2)</f>
        <v>#N/A</v>
      </c>
    </row>
    <row r="547" spans="1:21" x14ac:dyDescent="0.2">
      <c r="A547" s="32"/>
      <c r="B547" s="45" t="e">
        <f>VLOOKUP($A547,EVID_OSEVU!$A$1:$M$4972,2,FALSE)</f>
        <v>#N/A</v>
      </c>
      <c r="C547" s="45" t="e">
        <f>VLOOKUP($A547,EVID_OSEVU!$A$1:$M$4972,3,FALSE)</f>
        <v>#N/A</v>
      </c>
      <c r="D547" s="45" t="e">
        <f>VLOOKUP($A547,EVID_OSEVU!$A$1:$M$4972,4,FALSE)</f>
        <v>#N/A</v>
      </c>
      <c r="E547" s="45" t="e">
        <f>VLOOKUP($A547,EVID_OSEVU!$A$1:$M$4972,7,FALSE)</f>
        <v>#N/A</v>
      </c>
      <c r="F547" s="45" t="e">
        <f>VLOOKUP($A547,EVID_OSEVU!$A$1:$M$4972,8,FALSE)</f>
        <v>#N/A</v>
      </c>
      <c r="G547" s="45" t="e">
        <f>VLOOKUP($A547,EVID_OSEVU!$A$1:$M$4972,11,FALSE)</f>
        <v>#N/A</v>
      </c>
      <c r="H547" s="35"/>
      <c r="I547" s="48"/>
      <c r="J547" s="33" t="e">
        <f>VLOOKUP($A547,EVID_OSEVU!$A$1:$M$4972,11,FALSE)</f>
        <v>#N/A</v>
      </c>
      <c r="K547" s="39"/>
      <c r="L547" s="49"/>
      <c r="M547" s="89" t="e">
        <f t="shared" si="8"/>
        <v>#N/A</v>
      </c>
      <c r="N547" s="50"/>
      <c r="O547" s="37" t="e">
        <f>VLOOKUP(EVID_HNOJENI!N547,HNOJIVA_ALL!$A$2:$Z$3303,4,FALSE)</f>
        <v>#N/A</v>
      </c>
      <c r="P547" s="51" t="e">
        <f>ROUND(VLOOKUP(EVID_HNOJENI!N547,HNOJIVA_ALL!$A$2:$Z$3303,14,FALSE)*K547*IF(L547="t",10,IF(L547="kg",0.01,IF(L547="q",1,IF(L547="l",0.01*VLOOKUP(EVID_HNOJENI!N547,HNOJIVA_ALL!$A$2:$AE$3303,31,FALSE),"CHYBA")))),2)</f>
        <v>#N/A</v>
      </c>
      <c r="Q547" s="51" t="e">
        <f>ROUND(VLOOKUP(EVID_HNOJENI!N547,HNOJIVA_ALL!$A$2:$Z$3303,15,FALSE)*K547*IF(L547="t",10,IF(L547="kg",0.01,IF(L547="q",1,IF(L547="l",0.01*VLOOKUP(EVID_HNOJENI!N547,HNOJIVA_ALL!$A$2:$AE$3303,31,FALSE),"CHYBA")))),2)</f>
        <v>#N/A</v>
      </c>
      <c r="R547" s="51" t="e">
        <f>ROUND(VLOOKUP(EVID_HNOJENI!N547,HNOJIVA_ALL!$A$2:$Z$3303,16,FALSE)*K547*IF(L547="t",10,IF(L547="kg",0.01,IF(L547="q",1,IF(L547="l",0.01*VLOOKUP(EVID_HNOJENI!N547,HNOJIVA_ALL!$A$2:$AE$3303,31,FALSE),"CHYBA")))),2)</f>
        <v>#N/A</v>
      </c>
      <c r="S547" s="51" t="e">
        <f>ROUND(VLOOKUP(EVID_HNOJENI!N547,HNOJIVA_ALL!$A$2:$Z$3303,18,FALSE)*K547*IF(L547="t",10,IF(L547="kg",0.01,IF(L547="q",1,IF(L547="l",0.01*VLOOKUP(EVID_HNOJENI!N547,HNOJIVA_ALL!$A$2:$AE$3303,31,FALSE),"CHYBA")))),2)</f>
        <v>#N/A</v>
      </c>
      <c r="T547" s="51" t="e">
        <f>ROUND(VLOOKUP(EVID_HNOJENI!N547,HNOJIVA_ALL!$A$2:$Z$3303,17,FALSE)*K547*IF(L547="t",10,IF(L547="kg",0.01,IF(L547="q",1,IF(L547="l",0.01*VLOOKUP(EVID_HNOJENI!N547,HNOJIVA_ALL!$A$2:$AE$3303,31,FALSE),"CHYBA")))),2)</f>
        <v>#N/A</v>
      </c>
      <c r="U547" s="51" t="e">
        <f>ROUND(VLOOKUP(EVID_HNOJENI!N547,HNOJIVA_ALL!$A$2:$Z$3303,20,FALSE)*K547*IF(L547="t",10,IF(L547="kg",0.01,IF(L547="q",1,IF(L547="l",0.01*VLOOKUP(EVID_HNOJENI!N547,HNOJIVA_ALL!$A$2:$AE$3303,31,FALSE),"CHYBA")))),2)</f>
        <v>#N/A</v>
      </c>
    </row>
    <row r="548" spans="1:21" x14ac:dyDescent="0.2">
      <c r="A548" s="32"/>
      <c r="B548" s="45" t="e">
        <f>VLOOKUP($A548,EVID_OSEVU!$A$1:$M$4972,2,FALSE)</f>
        <v>#N/A</v>
      </c>
      <c r="C548" s="45" t="e">
        <f>VLOOKUP($A548,EVID_OSEVU!$A$1:$M$4972,3,FALSE)</f>
        <v>#N/A</v>
      </c>
      <c r="D548" s="45" t="e">
        <f>VLOOKUP($A548,EVID_OSEVU!$A$1:$M$4972,4,FALSE)</f>
        <v>#N/A</v>
      </c>
      <c r="E548" s="45" t="e">
        <f>VLOOKUP($A548,EVID_OSEVU!$A$1:$M$4972,7,FALSE)</f>
        <v>#N/A</v>
      </c>
      <c r="F548" s="45" t="e">
        <f>VLOOKUP($A548,EVID_OSEVU!$A$1:$M$4972,8,FALSE)</f>
        <v>#N/A</v>
      </c>
      <c r="G548" s="45" t="e">
        <f>VLOOKUP($A548,EVID_OSEVU!$A$1:$M$4972,11,FALSE)</f>
        <v>#N/A</v>
      </c>
      <c r="H548" s="35"/>
      <c r="I548" s="48"/>
      <c r="J548" s="33" t="e">
        <f>VLOOKUP($A548,EVID_OSEVU!$A$1:$M$4972,11,FALSE)</f>
        <v>#N/A</v>
      </c>
      <c r="K548" s="39"/>
      <c r="L548" s="49"/>
      <c r="M548" s="89" t="e">
        <f t="shared" si="8"/>
        <v>#N/A</v>
      </c>
      <c r="N548" s="50"/>
      <c r="O548" s="37" t="e">
        <f>VLOOKUP(EVID_HNOJENI!N548,HNOJIVA_ALL!$A$2:$Z$3303,4,FALSE)</f>
        <v>#N/A</v>
      </c>
      <c r="P548" s="51" t="e">
        <f>ROUND(VLOOKUP(EVID_HNOJENI!N548,HNOJIVA_ALL!$A$2:$Z$3303,14,FALSE)*K548*IF(L548="t",10,IF(L548="kg",0.01,IF(L548="q",1,IF(L548="l",0.01*VLOOKUP(EVID_HNOJENI!N548,HNOJIVA_ALL!$A$2:$AE$3303,31,FALSE),"CHYBA")))),2)</f>
        <v>#N/A</v>
      </c>
      <c r="Q548" s="51" t="e">
        <f>ROUND(VLOOKUP(EVID_HNOJENI!N548,HNOJIVA_ALL!$A$2:$Z$3303,15,FALSE)*K548*IF(L548="t",10,IF(L548="kg",0.01,IF(L548="q",1,IF(L548="l",0.01*VLOOKUP(EVID_HNOJENI!N548,HNOJIVA_ALL!$A$2:$AE$3303,31,FALSE),"CHYBA")))),2)</f>
        <v>#N/A</v>
      </c>
      <c r="R548" s="51" t="e">
        <f>ROUND(VLOOKUP(EVID_HNOJENI!N548,HNOJIVA_ALL!$A$2:$Z$3303,16,FALSE)*K548*IF(L548="t",10,IF(L548="kg",0.01,IF(L548="q",1,IF(L548="l",0.01*VLOOKUP(EVID_HNOJENI!N548,HNOJIVA_ALL!$A$2:$AE$3303,31,FALSE),"CHYBA")))),2)</f>
        <v>#N/A</v>
      </c>
      <c r="S548" s="51" t="e">
        <f>ROUND(VLOOKUP(EVID_HNOJENI!N548,HNOJIVA_ALL!$A$2:$Z$3303,18,FALSE)*K548*IF(L548="t",10,IF(L548="kg",0.01,IF(L548="q",1,IF(L548="l",0.01*VLOOKUP(EVID_HNOJENI!N548,HNOJIVA_ALL!$A$2:$AE$3303,31,FALSE),"CHYBA")))),2)</f>
        <v>#N/A</v>
      </c>
      <c r="T548" s="51" t="e">
        <f>ROUND(VLOOKUP(EVID_HNOJENI!N548,HNOJIVA_ALL!$A$2:$Z$3303,17,FALSE)*K548*IF(L548="t",10,IF(L548="kg",0.01,IF(L548="q",1,IF(L548="l",0.01*VLOOKUP(EVID_HNOJENI!N548,HNOJIVA_ALL!$A$2:$AE$3303,31,FALSE),"CHYBA")))),2)</f>
        <v>#N/A</v>
      </c>
      <c r="U548" s="51" t="e">
        <f>ROUND(VLOOKUP(EVID_HNOJENI!N548,HNOJIVA_ALL!$A$2:$Z$3303,20,FALSE)*K548*IF(L548="t",10,IF(L548="kg",0.01,IF(L548="q",1,IF(L548="l",0.01*VLOOKUP(EVID_HNOJENI!N548,HNOJIVA_ALL!$A$2:$AE$3303,31,FALSE),"CHYBA")))),2)</f>
        <v>#N/A</v>
      </c>
    </row>
    <row r="549" spans="1:21" x14ac:dyDescent="0.2">
      <c r="A549" s="32"/>
      <c r="B549" s="45" t="e">
        <f>VLOOKUP($A549,EVID_OSEVU!$A$1:$M$4972,2,FALSE)</f>
        <v>#N/A</v>
      </c>
      <c r="C549" s="45" t="e">
        <f>VLOOKUP($A549,EVID_OSEVU!$A$1:$M$4972,3,FALSE)</f>
        <v>#N/A</v>
      </c>
      <c r="D549" s="45" t="e">
        <f>VLOOKUP($A549,EVID_OSEVU!$A$1:$M$4972,4,FALSE)</f>
        <v>#N/A</v>
      </c>
      <c r="E549" s="45" t="e">
        <f>VLOOKUP($A549,EVID_OSEVU!$A$1:$M$4972,7,FALSE)</f>
        <v>#N/A</v>
      </c>
      <c r="F549" s="45" t="e">
        <f>VLOOKUP($A549,EVID_OSEVU!$A$1:$M$4972,8,FALSE)</f>
        <v>#N/A</v>
      </c>
      <c r="G549" s="45" t="e">
        <f>VLOOKUP($A549,EVID_OSEVU!$A$1:$M$4972,11,FALSE)</f>
        <v>#N/A</v>
      </c>
      <c r="H549" s="35"/>
      <c r="I549" s="48"/>
      <c r="J549" s="33" t="e">
        <f>VLOOKUP($A549,EVID_OSEVU!$A$1:$M$4972,11,FALSE)</f>
        <v>#N/A</v>
      </c>
      <c r="K549" s="39"/>
      <c r="L549" s="49"/>
      <c r="M549" s="89" t="e">
        <f t="shared" si="8"/>
        <v>#N/A</v>
      </c>
      <c r="N549" s="50"/>
      <c r="O549" s="37" t="e">
        <f>VLOOKUP(EVID_HNOJENI!N549,HNOJIVA_ALL!$A$2:$Z$3303,4,FALSE)</f>
        <v>#N/A</v>
      </c>
      <c r="P549" s="51" t="e">
        <f>ROUND(VLOOKUP(EVID_HNOJENI!N549,HNOJIVA_ALL!$A$2:$Z$3303,14,FALSE)*K549*IF(L549="t",10,IF(L549="kg",0.01,IF(L549="q",1,IF(L549="l",0.01*VLOOKUP(EVID_HNOJENI!N549,HNOJIVA_ALL!$A$2:$AE$3303,31,FALSE),"CHYBA")))),2)</f>
        <v>#N/A</v>
      </c>
      <c r="Q549" s="51" t="e">
        <f>ROUND(VLOOKUP(EVID_HNOJENI!N549,HNOJIVA_ALL!$A$2:$Z$3303,15,FALSE)*K549*IF(L549="t",10,IF(L549="kg",0.01,IF(L549="q",1,IF(L549="l",0.01*VLOOKUP(EVID_HNOJENI!N549,HNOJIVA_ALL!$A$2:$AE$3303,31,FALSE),"CHYBA")))),2)</f>
        <v>#N/A</v>
      </c>
      <c r="R549" s="51" t="e">
        <f>ROUND(VLOOKUP(EVID_HNOJENI!N549,HNOJIVA_ALL!$A$2:$Z$3303,16,FALSE)*K549*IF(L549="t",10,IF(L549="kg",0.01,IF(L549="q",1,IF(L549="l",0.01*VLOOKUP(EVID_HNOJENI!N549,HNOJIVA_ALL!$A$2:$AE$3303,31,FALSE),"CHYBA")))),2)</f>
        <v>#N/A</v>
      </c>
      <c r="S549" s="51" t="e">
        <f>ROUND(VLOOKUP(EVID_HNOJENI!N549,HNOJIVA_ALL!$A$2:$Z$3303,18,FALSE)*K549*IF(L549="t",10,IF(L549="kg",0.01,IF(L549="q",1,IF(L549="l",0.01*VLOOKUP(EVID_HNOJENI!N549,HNOJIVA_ALL!$A$2:$AE$3303,31,FALSE),"CHYBA")))),2)</f>
        <v>#N/A</v>
      </c>
      <c r="T549" s="51" t="e">
        <f>ROUND(VLOOKUP(EVID_HNOJENI!N549,HNOJIVA_ALL!$A$2:$Z$3303,17,FALSE)*K549*IF(L549="t",10,IF(L549="kg",0.01,IF(L549="q",1,IF(L549="l",0.01*VLOOKUP(EVID_HNOJENI!N549,HNOJIVA_ALL!$A$2:$AE$3303,31,FALSE),"CHYBA")))),2)</f>
        <v>#N/A</v>
      </c>
      <c r="U549" s="51" t="e">
        <f>ROUND(VLOOKUP(EVID_HNOJENI!N549,HNOJIVA_ALL!$A$2:$Z$3303,20,FALSE)*K549*IF(L549="t",10,IF(L549="kg",0.01,IF(L549="q",1,IF(L549="l",0.01*VLOOKUP(EVID_HNOJENI!N549,HNOJIVA_ALL!$A$2:$AE$3303,31,FALSE),"CHYBA")))),2)</f>
        <v>#N/A</v>
      </c>
    </row>
    <row r="550" spans="1:21" x14ac:dyDescent="0.2">
      <c r="A550" s="32"/>
      <c r="B550" s="45" t="e">
        <f>VLOOKUP($A550,EVID_OSEVU!$A$1:$M$4972,2,FALSE)</f>
        <v>#N/A</v>
      </c>
      <c r="C550" s="45" t="e">
        <f>VLOOKUP($A550,EVID_OSEVU!$A$1:$M$4972,3,FALSE)</f>
        <v>#N/A</v>
      </c>
      <c r="D550" s="45" t="e">
        <f>VLOOKUP($A550,EVID_OSEVU!$A$1:$M$4972,4,FALSE)</f>
        <v>#N/A</v>
      </c>
      <c r="E550" s="45" t="e">
        <f>VLOOKUP($A550,EVID_OSEVU!$A$1:$M$4972,7,FALSE)</f>
        <v>#N/A</v>
      </c>
      <c r="F550" s="45" t="e">
        <f>VLOOKUP($A550,EVID_OSEVU!$A$1:$M$4972,8,FALSE)</f>
        <v>#N/A</v>
      </c>
      <c r="G550" s="45" t="e">
        <f>VLOOKUP($A550,EVID_OSEVU!$A$1:$M$4972,11,FALSE)</f>
        <v>#N/A</v>
      </c>
      <c r="H550" s="35"/>
      <c r="I550" s="48"/>
      <c r="J550" s="33" t="e">
        <f>VLOOKUP($A550,EVID_OSEVU!$A$1:$M$4972,11,FALSE)</f>
        <v>#N/A</v>
      </c>
      <c r="K550" s="39"/>
      <c r="L550" s="49"/>
      <c r="M550" s="89" t="e">
        <f t="shared" si="8"/>
        <v>#N/A</v>
      </c>
      <c r="N550" s="50"/>
      <c r="O550" s="37" t="e">
        <f>VLOOKUP(EVID_HNOJENI!N550,HNOJIVA_ALL!$A$2:$Z$3303,4,FALSE)</f>
        <v>#N/A</v>
      </c>
      <c r="P550" s="51" t="e">
        <f>ROUND(VLOOKUP(EVID_HNOJENI!N550,HNOJIVA_ALL!$A$2:$Z$3303,14,FALSE)*K550*IF(L550="t",10,IF(L550="kg",0.01,IF(L550="q",1,IF(L550="l",0.01*VLOOKUP(EVID_HNOJENI!N550,HNOJIVA_ALL!$A$2:$AE$3303,31,FALSE),"CHYBA")))),2)</f>
        <v>#N/A</v>
      </c>
      <c r="Q550" s="51" t="e">
        <f>ROUND(VLOOKUP(EVID_HNOJENI!N550,HNOJIVA_ALL!$A$2:$Z$3303,15,FALSE)*K550*IF(L550="t",10,IF(L550="kg",0.01,IF(L550="q",1,IF(L550="l",0.01*VLOOKUP(EVID_HNOJENI!N550,HNOJIVA_ALL!$A$2:$AE$3303,31,FALSE),"CHYBA")))),2)</f>
        <v>#N/A</v>
      </c>
      <c r="R550" s="51" t="e">
        <f>ROUND(VLOOKUP(EVID_HNOJENI!N550,HNOJIVA_ALL!$A$2:$Z$3303,16,FALSE)*K550*IF(L550="t",10,IF(L550="kg",0.01,IF(L550="q",1,IF(L550="l",0.01*VLOOKUP(EVID_HNOJENI!N550,HNOJIVA_ALL!$A$2:$AE$3303,31,FALSE),"CHYBA")))),2)</f>
        <v>#N/A</v>
      </c>
      <c r="S550" s="51" t="e">
        <f>ROUND(VLOOKUP(EVID_HNOJENI!N550,HNOJIVA_ALL!$A$2:$Z$3303,18,FALSE)*K550*IF(L550="t",10,IF(L550="kg",0.01,IF(L550="q",1,IF(L550="l",0.01*VLOOKUP(EVID_HNOJENI!N550,HNOJIVA_ALL!$A$2:$AE$3303,31,FALSE),"CHYBA")))),2)</f>
        <v>#N/A</v>
      </c>
      <c r="T550" s="51" t="e">
        <f>ROUND(VLOOKUP(EVID_HNOJENI!N550,HNOJIVA_ALL!$A$2:$Z$3303,17,FALSE)*K550*IF(L550="t",10,IF(L550="kg",0.01,IF(L550="q",1,IF(L550="l",0.01*VLOOKUP(EVID_HNOJENI!N550,HNOJIVA_ALL!$A$2:$AE$3303,31,FALSE),"CHYBA")))),2)</f>
        <v>#N/A</v>
      </c>
      <c r="U550" s="51" t="e">
        <f>ROUND(VLOOKUP(EVID_HNOJENI!N550,HNOJIVA_ALL!$A$2:$Z$3303,20,FALSE)*K550*IF(L550="t",10,IF(L550="kg",0.01,IF(L550="q",1,IF(L550="l",0.01*VLOOKUP(EVID_HNOJENI!N550,HNOJIVA_ALL!$A$2:$AE$3303,31,FALSE),"CHYBA")))),2)</f>
        <v>#N/A</v>
      </c>
    </row>
    <row r="551" spans="1:21" x14ac:dyDescent="0.2">
      <c r="A551" s="32"/>
      <c r="B551" s="45" t="e">
        <f>VLOOKUP($A551,EVID_OSEVU!$A$1:$M$4972,2,FALSE)</f>
        <v>#N/A</v>
      </c>
      <c r="C551" s="45" t="e">
        <f>VLOOKUP($A551,EVID_OSEVU!$A$1:$M$4972,3,FALSE)</f>
        <v>#N/A</v>
      </c>
      <c r="D551" s="45" t="e">
        <f>VLOOKUP($A551,EVID_OSEVU!$A$1:$M$4972,4,FALSE)</f>
        <v>#N/A</v>
      </c>
      <c r="E551" s="45" t="e">
        <f>VLOOKUP($A551,EVID_OSEVU!$A$1:$M$4972,7,FALSE)</f>
        <v>#N/A</v>
      </c>
      <c r="F551" s="45" t="e">
        <f>VLOOKUP($A551,EVID_OSEVU!$A$1:$M$4972,8,FALSE)</f>
        <v>#N/A</v>
      </c>
      <c r="G551" s="45" t="e">
        <f>VLOOKUP($A551,EVID_OSEVU!$A$1:$M$4972,11,FALSE)</f>
        <v>#N/A</v>
      </c>
      <c r="H551" s="35"/>
      <c r="I551" s="48"/>
      <c r="J551" s="33" t="e">
        <f>VLOOKUP($A551,EVID_OSEVU!$A$1:$M$4972,11,FALSE)</f>
        <v>#N/A</v>
      </c>
      <c r="K551" s="39"/>
      <c r="L551" s="49"/>
      <c r="M551" s="89" t="e">
        <f t="shared" si="8"/>
        <v>#N/A</v>
      </c>
      <c r="N551" s="50"/>
      <c r="O551" s="37" t="e">
        <f>VLOOKUP(EVID_HNOJENI!N551,HNOJIVA_ALL!$A$2:$Z$3303,4,FALSE)</f>
        <v>#N/A</v>
      </c>
      <c r="P551" s="51" t="e">
        <f>ROUND(VLOOKUP(EVID_HNOJENI!N551,HNOJIVA_ALL!$A$2:$Z$3303,14,FALSE)*K551*IF(L551="t",10,IF(L551="kg",0.01,IF(L551="q",1,IF(L551="l",0.01*VLOOKUP(EVID_HNOJENI!N551,HNOJIVA_ALL!$A$2:$AE$3303,31,FALSE),"CHYBA")))),2)</f>
        <v>#N/A</v>
      </c>
      <c r="Q551" s="51" t="e">
        <f>ROUND(VLOOKUP(EVID_HNOJENI!N551,HNOJIVA_ALL!$A$2:$Z$3303,15,FALSE)*K551*IF(L551="t",10,IF(L551="kg",0.01,IF(L551="q",1,IF(L551="l",0.01*VLOOKUP(EVID_HNOJENI!N551,HNOJIVA_ALL!$A$2:$AE$3303,31,FALSE),"CHYBA")))),2)</f>
        <v>#N/A</v>
      </c>
      <c r="R551" s="51" t="e">
        <f>ROUND(VLOOKUP(EVID_HNOJENI!N551,HNOJIVA_ALL!$A$2:$Z$3303,16,FALSE)*K551*IF(L551="t",10,IF(L551="kg",0.01,IF(L551="q",1,IF(L551="l",0.01*VLOOKUP(EVID_HNOJENI!N551,HNOJIVA_ALL!$A$2:$AE$3303,31,FALSE),"CHYBA")))),2)</f>
        <v>#N/A</v>
      </c>
      <c r="S551" s="51" t="e">
        <f>ROUND(VLOOKUP(EVID_HNOJENI!N551,HNOJIVA_ALL!$A$2:$Z$3303,18,FALSE)*K551*IF(L551="t",10,IF(L551="kg",0.01,IF(L551="q",1,IF(L551="l",0.01*VLOOKUP(EVID_HNOJENI!N551,HNOJIVA_ALL!$A$2:$AE$3303,31,FALSE),"CHYBA")))),2)</f>
        <v>#N/A</v>
      </c>
      <c r="T551" s="51" t="e">
        <f>ROUND(VLOOKUP(EVID_HNOJENI!N551,HNOJIVA_ALL!$A$2:$Z$3303,17,FALSE)*K551*IF(L551="t",10,IF(L551="kg",0.01,IF(L551="q",1,IF(L551="l",0.01*VLOOKUP(EVID_HNOJENI!N551,HNOJIVA_ALL!$A$2:$AE$3303,31,FALSE),"CHYBA")))),2)</f>
        <v>#N/A</v>
      </c>
      <c r="U551" s="51" t="e">
        <f>ROUND(VLOOKUP(EVID_HNOJENI!N551,HNOJIVA_ALL!$A$2:$Z$3303,20,FALSE)*K551*IF(L551="t",10,IF(L551="kg",0.01,IF(L551="q",1,IF(L551="l",0.01*VLOOKUP(EVID_HNOJENI!N551,HNOJIVA_ALL!$A$2:$AE$3303,31,FALSE),"CHYBA")))),2)</f>
        <v>#N/A</v>
      </c>
    </row>
    <row r="552" spans="1:21" x14ac:dyDescent="0.2">
      <c r="A552" s="32"/>
      <c r="B552" s="45" t="e">
        <f>VLOOKUP($A552,EVID_OSEVU!$A$1:$M$4972,2,FALSE)</f>
        <v>#N/A</v>
      </c>
      <c r="C552" s="45" t="e">
        <f>VLOOKUP($A552,EVID_OSEVU!$A$1:$M$4972,3,FALSE)</f>
        <v>#N/A</v>
      </c>
      <c r="D552" s="45" t="e">
        <f>VLOOKUP($A552,EVID_OSEVU!$A$1:$M$4972,4,FALSE)</f>
        <v>#N/A</v>
      </c>
      <c r="E552" s="45" t="e">
        <f>VLOOKUP($A552,EVID_OSEVU!$A$1:$M$4972,7,FALSE)</f>
        <v>#N/A</v>
      </c>
      <c r="F552" s="45" t="e">
        <f>VLOOKUP($A552,EVID_OSEVU!$A$1:$M$4972,8,FALSE)</f>
        <v>#N/A</v>
      </c>
      <c r="G552" s="45" t="e">
        <f>VLOOKUP($A552,EVID_OSEVU!$A$1:$M$4972,11,FALSE)</f>
        <v>#N/A</v>
      </c>
      <c r="H552" s="35"/>
      <c r="I552" s="48"/>
      <c r="J552" s="33" t="e">
        <f>VLOOKUP($A552,EVID_OSEVU!$A$1:$M$4972,11,FALSE)</f>
        <v>#N/A</v>
      </c>
      <c r="K552" s="39"/>
      <c r="L552" s="49"/>
      <c r="M552" s="89" t="e">
        <f t="shared" si="8"/>
        <v>#N/A</v>
      </c>
      <c r="N552" s="50"/>
      <c r="O552" s="37" t="e">
        <f>VLOOKUP(EVID_HNOJENI!N552,HNOJIVA_ALL!$A$2:$Z$3303,4,FALSE)</f>
        <v>#N/A</v>
      </c>
      <c r="P552" s="51" t="e">
        <f>ROUND(VLOOKUP(EVID_HNOJENI!N552,HNOJIVA_ALL!$A$2:$Z$3303,14,FALSE)*K552*IF(L552="t",10,IF(L552="kg",0.01,IF(L552="q",1,IF(L552="l",0.01*VLOOKUP(EVID_HNOJENI!N552,HNOJIVA_ALL!$A$2:$AE$3303,31,FALSE),"CHYBA")))),2)</f>
        <v>#N/A</v>
      </c>
      <c r="Q552" s="51" t="e">
        <f>ROUND(VLOOKUP(EVID_HNOJENI!N552,HNOJIVA_ALL!$A$2:$Z$3303,15,FALSE)*K552*IF(L552="t",10,IF(L552="kg",0.01,IF(L552="q",1,IF(L552="l",0.01*VLOOKUP(EVID_HNOJENI!N552,HNOJIVA_ALL!$A$2:$AE$3303,31,FALSE),"CHYBA")))),2)</f>
        <v>#N/A</v>
      </c>
      <c r="R552" s="51" t="e">
        <f>ROUND(VLOOKUP(EVID_HNOJENI!N552,HNOJIVA_ALL!$A$2:$Z$3303,16,FALSE)*K552*IF(L552="t",10,IF(L552="kg",0.01,IF(L552="q",1,IF(L552="l",0.01*VLOOKUP(EVID_HNOJENI!N552,HNOJIVA_ALL!$A$2:$AE$3303,31,FALSE),"CHYBA")))),2)</f>
        <v>#N/A</v>
      </c>
      <c r="S552" s="51" t="e">
        <f>ROUND(VLOOKUP(EVID_HNOJENI!N552,HNOJIVA_ALL!$A$2:$Z$3303,18,FALSE)*K552*IF(L552="t",10,IF(L552="kg",0.01,IF(L552="q",1,IF(L552="l",0.01*VLOOKUP(EVID_HNOJENI!N552,HNOJIVA_ALL!$A$2:$AE$3303,31,FALSE),"CHYBA")))),2)</f>
        <v>#N/A</v>
      </c>
      <c r="T552" s="51" t="e">
        <f>ROUND(VLOOKUP(EVID_HNOJENI!N552,HNOJIVA_ALL!$A$2:$Z$3303,17,FALSE)*K552*IF(L552="t",10,IF(L552="kg",0.01,IF(L552="q",1,IF(L552="l",0.01*VLOOKUP(EVID_HNOJENI!N552,HNOJIVA_ALL!$A$2:$AE$3303,31,FALSE),"CHYBA")))),2)</f>
        <v>#N/A</v>
      </c>
      <c r="U552" s="51" t="e">
        <f>ROUND(VLOOKUP(EVID_HNOJENI!N552,HNOJIVA_ALL!$A$2:$Z$3303,20,FALSE)*K552*IF(L552="t",10,IF(L552="kg",0.01,IF(L552="q",1,IF(L552="l",0.01*VLOOKUP(EVID_HNOJENI!N552,HNOJIVA_ALL!$A$2:$AE$3303,31,FALSE),"CHYBA")))),2)</f>
        <v>#N/A</v>
      </c>
    </row>
    <row r="553" spans="1:21" x14ac:dyDescent="0.2">
      <c r="A553" s="32"/>
      <c r="B553" s="45" t="e">
        <f>VLOOKUP($A553,EVID_OSEVU!$A$1:$M$4972,2,FALSE)</f>
        <v>#N/A</v>
      </c>
      <c r="C553" s="45" t="e">
        <f>VLOOKUP($A553,EVID_OSEVU!$A$1:$M$4972,3,FALSE)</f>
        <v>#N/A</v>
      </c>
      <c r="D553" s="45" t="e">
        <f>VLOOKUP($A553,EVID_OSEVU!$A$1:$M$4972,4,FALSE)</f>
        <v>#N/A</v>
      </c>
      <c r="E553" s="45" t="e">
        <f>VLOOKUP($A553,EVID_OSEVU!$A$1:$M$4972,7,FALSE)</f>
        <v>#N/A</v>
      </c>
      <c r="F553" s="45" t="e">
        <f>VLOOKUP($A553,EVID_OSEVU!$A$1:$M$4972,8,FALSE)</f>
        <v>#N/A</v>
      </c>
      <c r="G553" s="45" t="e">
        <f>VLOOKUP($A553,EVID_OSEVU!$A$1:$M$4972,11,FALSE)</f>
        <v>#N/A</v>
      </c>
      <c r="H553" s="35"/>
      <c r="I553" s="48"/>
      <c r="J553" s="33" t="e">
        <f>VLOOKUP($A553,EVID_OSEVU!$A$1:$M$4972,11,FALSE)</f>
        <v>#N/A</v>
      </c>
      <c r="K553" s="39"/>
      <c r="L553" s="49"/>
      <c r="M553" s="89" t="e">
        <f t="shared" si="8"/>
        <v>#N/A</v>
      </c>
      <c r="N553" s="50"/>
      <c r="O553" s="37" t="e">
        <f>VLOOKUP(EVID_HNOJENI!N553,HNOJIVA_ALL!$A$2:$Z$3303,4,FALSE)</f>
        <v>#N/A</v>
      </c>
      <c r="P553" s="51" t="e">
        <f>ROUND(VLOOKUP(EVID_HNOJENI!N553,HNOJIVA_ALL!$A$2:$Z$3303,14,FALSE)*K553*IF(L553="t",10,IF(L553="kg",0.01,IF(L553="q",1,IF(L553="l",0.01*VLOOKUP(EVID_HNOJENI!N553,HNOJIVA_ALL!$A$2:$AE$3303,31,FALSE),"CHYBA")))),2)</f>
        <v>#N/A</v>
      </c>
      <c r="Q553" s="51" t="e">
        <f>ROUND(VLOOKUP(EVID_HNOJENI!N553,HNOJIVA_ALL!$A$2:$Z$3303,15,FALSE)*K553*IF(L553="t",10,IF(L553="kg",0.01,IF(L553="q",1,IF(L553="l",0.01*VLOOKUP(EVID_HNOJENI!N553,HNOJIVA_ALL!$A$2:$AE$3303,31,FALSE),"CHYBA")))),2)</f>
        <v>#N/A</v>
      </c>
      <c r="R553" s="51" t="e">
        <f>ROUND(VLOOKUP(EVID_HNOJENI!N553,HNOJIVA_ALL!$A$2:$Z$3303,16,FALSE)*K553*IF(L553="t",10,IF(L553="kg",0.01,IF(L553="q",1,IF(L553="l",0.01*VLOOKUP(EVID_HNOJENI!N553,HNOJIVA_ALL!$A$2:$AE$3303,31,FALSE),"CHYBA")))),2)</f>
        <v>#N/A</v>
      </c>
      <c r="S553" s="51" t="e">
        <f>ROUND(VLOOKUP(EVID_HNOJENI!N553,HNOJIVA_ALL!$A$2:$Z$3303,18,FALSE)*K553*IF(L553="t",10,IF(L553="kg",0.01,IF(L553="q",1,IF(L553="l",0.01*VLOOKUP(EVID_HNOJENI!N553,HNOJIVA_ALL!$A$2:$AE$3303,31,FALSE),"CHYBA")))),2)</f>
        <v>#N/A</v>
      </c>
      <c r="T553" s="51" t="e">
        <f>ROUND(VLOOKUP(EVID_HNOJENI!N553,HNOJIVA_ALL!$A$2:$Z$3303,17,FALSE)*K553*IF(L553="t",10,IF(L553="kg",0.01,IF(L553="q",1,IF(L553="l",0.01*VLOOKUP(EVID_HNOJENI!N553,HNOJIVA_ALL!$A$2:$AE$3303,31,FALSE),"CHYBA")))),2)</f>
        <v>#N/A</v>
      </c>
      <c r="U553" s="51" t="e">
        <f>ROUND(VLOOKUP(EVID_HNOJENI!N553,HNOJIVA_ALL!$A$2:$Z$3303,20,FALSE)*K553*IF(L553="t",10,IF(L553="kg",0.01,IF(L553="q",1,IF(L553="l",0.01*VLOOKUP(EVID_HNOJENI!N553,HNOJIVA_ALL!$A$2:$AE$3303,31,FALSE),"CHYBA")))),2)</f>
        <v>#N/A</v>
      </c>
    </row>
    <row r="554" spans="1:21" x14ac:dyDescent="0.2">
      <c r="A554" s="32"/>
      <c r="B554" s="45" t="e">
        <f>VLOOKUP($A554,EVID_OSEVU!$A$1:$M$4972,2,FALSE)</f>
        <v>#N/A</v>
      </c>
      <c r="C554" s="45" t="e">
        <f>VLOOKUP($A554,EVID_OSEVU!$A$1:$M$4972,3,FALSE)</f>
        <v>#N/A</v>
      </c>
      <c r="D554" s="45" t="e">
        <f>VLOOKUP($A554,EVID_OSEVU!$A$1:$M$4972,4,FALSE)</f>
        <v>#N/A</v>
      </c>
      <c r="E554" s="45" t="e">
        <f>VLOOKUP($A554,EVID_OSEVU!$A$1:$M$4972,7,FALSE)</f>
        <v>#N/A</v>
      </c>
      <c r="F554" s="45" t="e">
        <f>VLOOKUP($A554,EVID_OSEVU!$A$1:$M$4972,8,FALSE)</f>
        <v>#N/A</v>
      </c>
      <c r="G554" s="45" t="e">
        <f>VLOOKUP($A554,EVID_OSEVU!$A$1:$M$4972,11,FALSE)</f>
        <v>#N/A</v>
      </c>
      <c r="H554" s="35"/>
      <c r="I554" s="48"/>
      <c r="J554" s="33" t="e">
        <f>VLOOKUP($A554,EVID_OSEVU!$A$1:$M$4972,11,FALSE)</f>
        <v>#N/A</v>
      </c>
      <c r="K554" s="39"/>
      <c r="L554" s="49"/>
      <c r="M554" s="89" t="e">
        <f t="shared" si="8"/>
        <v>#N/A</v>
      </c>
      <c r="N554" s="50"/>
      <c r="O554" s="37" t="e">
        <f>VLOOKUP(EVID_HNOJENI!N554,HNOJIVA_ALL!$A$2:$Z$3303,4,FALSE)</f>
        <v>#N/A</v>
      </c>
      <c r="P554" s="51" t="e">
        <f>ROUND(VLOOKUP(EVID_HNOJENI!N554,HNOJIVA_ALL!$A$2:$Z$3303,14,FALSE)*K554*IF(L554="t",10,IF(L554="kg",0.01,IF(L554="q",1,IF(L554="l",0.01*VLOOKUP(EVID_HNOJENI!N554,HNOJIVA_ALL!$A$2:$AE$3303,31,FALSE),"CHYBA")))),2)</f>
        <v>#N/A</v>
      </c>
      <c r="Q554" s="51" t="e">
        <f>ROUND(VLOOKUP(EVID_HNOJENI!N554,HNOJIVA_ALL!$A$2:$Z$3303,15,FALSE)*K554*IF(L554="t",10,IF(L554="kg",0.01,IF(L554="q",1,IF(L554="l",0.01*VLOOKUP(EVID_HNOJENI!N554,HNOJIVA_ALL!$A$2:$AE$3303,31,FALSE),"CHYBA")))),2)</f>
        <v>#N/A</v>
      </c>
      <c r="R554" s="51" t="e">
        <f>ROUND(VLOOKUP(EVID_HNOJENI!N554,HNOJIVA_ALL!$A$2:$Z$3303,16,FALSE)*K554*IF(L554="t",10,IF(L554="kg",0.01,IF(L554="q",1,IF(L554="l",0.01*VLOOKUP(EVID_HNOJENI!N554,HNOJIVA_ALL!$A$2:$AE$3303,31,FALSE),"CHYBA")))),2)</f>
        <v>#N/A</v>
      </c>
      <c r="S554" s="51" t="e">
        <f>ROUND(VLOOKUP(EVID_HNOJENI!N554,HNOJIVA_ALL!$A$2:$Z$3303,18,FALSE)*K554*IF(L554="t",10,IF(L554="kg",0.01,IF(L554="q",1,IF(L554="l",0.01*VLOOKUP(EVID_HNOJENI!N554,HNOJIVA_ALL!$A$2:$AE$3303,31,FALSE),"CHYBA")))),2)</f>
        <v>#N/A</v>
      </c>
      <c r="T554" s="51" t="e">
        <f>ROUND(VLOOKUP(EVID_HNOJENI!N554,HNOJIVA_ALL!$A$2:$Z$3303,17,FALSE)*K554*IF(L554="t",10,IF(L554="kg",0.01,IF(L554="q",1,IF(L554="l",0.01*VLOOKUP(EVID_HNOJENI!N554,HNOJIVA_ALL!$A$2:$AE$3303,31,FALSE),"CHYBA")))),2)</f>
        <v>#N/A</v>
      </c>
      <c r="U554" s="51" t="e">
        <f>ROUND(VLOOKUP(EVID_HNOJENI!N554,HNOJIVA_ALL!$A$2:$Z$3303,20,FALSE)*K554*IF(L554="t",10,IF(L554="kg",0.01,IF(L554="q",1,IF(L554="l",0.01*VLOOKUP(EVID_HNOJENI!N554,HNOJIVA_ALL!$A$2:$AE$3303,31,FALSE),"CHYBA")))),2)</f>
        <v>#N/A</v>
      </c>
    </row>
    <row r="555" spans="1:21" x14ac:dyDescent="0.2">
      <c r="A555" s="32"/>
      <c r="B555" s="45" t="e">
        <f>VLOOKUP($A555,EVID_OSEVU!$A$1:$M$4972,2,FALSE)</f>
        <v>#N/A</v>
      </c>
      <c r="C555" s="45" t="e">
        <f>VLOOKUP($A555,EVID_OSEVU!$A$1:$M$4972,3,FALSE)</f>
        <v>#N/A</v>
      </c>
      <c r="D555" s="45" t="e">
        <f>VLOOKUP($A555,EVID_OSEVU!$A$1:$M$4972,4,FALSE)</f>
        <v>#N/A</v>
      </c>
      <c r="E555" s="45" t="e">
        <f>VLOOKUP($A555,EVID_OSEVU!$A$1:$M$4972,7,FALSE)</f>
        <v>#N/A</v>
      </c>
      <c r="F555" s="45" t="e">
        <f>VLOOKUP($A555,EVID_OSEVU!$A$1:$M$4972,8,FALSE)</f>
        <v>#N/A</v>
      </c>
      <c r="G555" s="45" t="e">
        <f>VLOOKUP($A555,EVID_OSEVU!$A$1:$M$4972,11,FALSE)</f>
        <v>#N/A</v>
      </c>
      <c r="H555" s="35"/>
      <c r="I555" s="48"/>
      <c r="J555" s="33" t="e">
        <f>VLOOKUP($A555,EVID_OSEVU!$A$1:$M$4972,11,FALSE)</f>
        <v>#N/A</v>
      </c>
      <c r="K555" s="39"/>
      <c r="L555" s="49"/>
      <c r="M555" s="89" t="e">
        <f t="shared" si="8"/>
        <v>#N/A</v>
      </c>
      <c r="N555" s="50"/>
      <c r="O555" s="37" t="e">
        <f>VLOOKUP(EVID_HNOJENI!N555,HNOJIVA_ALL!$A$2:$Z$3303,4,FALSE)</f>
        <v>#N/A</v>
      </c>
      <c r="P555" s="51" t="e">
        <f>ROUND(VLOOKUP(EVID_HNOJENI!N555,HNOJIVA_ALL!$A$2:$Z$3303,14,FALSE)*K555*IF(L555="t",10,IF(L555="kg",0.01,IF(L555="q",1,IF(L555="l",0.01*VLOOKUP(EVID_HNOJENI!N555,HNOJIVA_ALL!$A$2:$AE$3303,31,FALSE),"CHYBA")))),2)</f>
        <v>#N/A</v>
      </c>
      <c r="Q555" s="51" t="e">
        <f>ROUND(VLOOKUP(EVID_HNOJENI!N555,HNOJIVA_ALL!$A$2:$Z$3303,15,FALSE)*K555*IF(L555="t",10,IF(L555="kg",0.01,IF(L555="q",1,IF(L555="l",0.01*VLOOKUP(EVID_HNOJENI!N555,HNOJIVA_ALL!$A$2:$AE$3303,31,FALSE),"CHYBA")))),2)</f>
        <v>#N/A</v>
      </c>
      <c r="R555" s="51" t="e">
        <f>ROUND(VLOOKUP(EVID_HNOJENI!N555,HNOJIVA_ALL!$A$2:$Z$3303,16,FALSE)*K555*IF(L555="t",10,IF(L555="kg",0.01,IF(L555="q",1,IF(L555="l",0.01*VLOOKUP(EVID_HNOJENI!N555,HNOJIVA_ALL!$A$2:$AE$3303,31,FALSE),"CHYBA")))),2)</f>
        <v>#N/A</v>
      </c>
      <c r="S555" s="51" t="e">
        <f>ROUND(VLOOKUP(EVID_HNOJENI!N555,HNOJIVA_ALL!$A$2:$Z$3303,18,FALSE)*K555*IF(L555="t",10,IF(L555="kg",0.01,IF(L555="q",1,IF(L555="l",0.01*VLOOKUP(EVID_HNOJENI!N555,HNOJIVA_ALL!$A$2:$AE$3303,31,FALSE),"CHYBA")))),2)</f>
        <v>#N/A</v>
      </c>
      <c r="T555" s="51" t="e">
        <f>ROUND(VLOOKUP(EVID_HNOJENI!N555,HNOJIVA_ALL!$A$2:$Z$3303,17,FALSE)*K555*IF(L555="t",10,IF(L555="kg",0.01,IF(L555="q",1,IF(L555="l",0.01*VLOOKUP(EVID_HNOJENI!N555,HNOJIVA_ALL!$A$2:$AE$3303,31,FALSE),"CHYBA")))),2)</f>
        <v>#N/A</v>
      </c>
      <c r="U555" s="51" t="e">
        <f>ROUND(VLOOKUP(EVID_HNOJENI!N555,HNOJIVA_ALL!$A$2:$Z$3303,20,FALSE)*K555*IF(L555="t",10,IF(L555="kg",0.01,IF(L555="q",1,IF(L555="l",0.01*VLOOKUP(EVID_HNOJENI!N555,HNOJIVA_ALL!$A$2:$AE$3303,31,FALSE),"CHYBA")))),2)</f>
        <v>#N/A</v>
      </c>
    </row>
    <row r="556" spans="1:21" x14ac:dyDescent="0.2">
      <c r="A556" s="32"/>
      <c r="B556" s="45" t="e">
        <f>VLOOKUP($A556,EVID_OSEVU!$A$1:$M$4972,2,FALSE)</f>
        <v>#N/A</v>
      </c>
      <c r="C556" s="45" t="e">
        <f>VLOOKUP($A556,EVID_OSEVU!$A$1:$M$4972,3,FALSE)</f>
        <v>#N/A</v>
      </c>
      <c r="D556" s="45" t="e">
        <f>VLOOKUP($A556,EVID_OSEVU!$A$1:$M$4972,4,FALSE)</f>
        <v>#N/A</v>
      </c>
      <c r="E556" s="45" t="e">
        <f>VLOOKUP($A556,EVID_OSEVU!$A$1:$M$4972,7,FALSE)</f>
        <v>#N/A</v>
      </c>
      <c r="F556" s="45" t="e">
        <f>VLOOKUP($A556,EVID_OSEVU!$A$1:$M$4972,8,FALSE)</f>
        <v>#N/A</v>
      </c>
      <c r="G556" s="45" t="e">
        <f>VLOOKUP($A556,EVID_OSEVU!$A$1:$M$4972,11,FALSE)</f>
        <v>#N/A</v>
      </c>
      <c r="H556" s="35"/>
      <c r="I556" s="48"/>
      <c r="J556" s="33" t="e">
        <f>VLOOKUP($A556,EVID_OSEVU!$A$1:$M$4972,11,FALSE)</f>
        <v>#N/A</v>
      </c>
      <c r="K556" s="39"/>
      <c r="L556" s="49"/>
      <c r="M556" s="89" t="e">
        <f t="shared" si="8"/>
        <v>#N/A</v>
      </c>
      <c r="N556" s="50"/>
      <c r="O556" s="37" t="e">
        <f>VLOOKUP(EVID_HNOJENI!N556,HNOJIVA_ALL!$A$2:$Z$3303,4,FALSE)</f>
        <v>#N/A</v>
      </c>
      <c r="P556" s="51" t="e">
        <f>ROUND(VLOOKUP(EVID_HNOJENI!N556,HNOJIVA_ALL!$A$2:$Z$3303,14,FALSE)*K556*IF(L556="t",10,IF(L556="kg",0.01,IF(L556="q",1,IF(L556="l",0.01*VLOOKUP(EVID_HNOJENI!N556,HNOJIVA_ALL!$A$2:$AE$3303,31,FALSE),"CHYBA")))),2)</f>
        <v>#N/A</v>
      </c>
      <c r="Q556" s="51" t="e">
        <f>ROUND(VLOOKUP(EVID_HNOJENI!N556,HNOJIVA_ALL!$A$2:$Z$3303,15,FALSE)*K556*IF(L556="t",10,IF(L556="kg",0.01,IF(L556="q",1,IF(L556="l",0.01*VLOOKUP(EVID_HNOJENI!N556,HNOJIVA_ALL!$A$2:$AE$3303,31,FALSE),"CHYBA")))),2)</f>
        <v>#N/A</v>
      </c>
      <c r="R556" s="51" t="e">
        <f>ROUND(VLOOKUP(EVID_HNOJENI!N556,HNOJIVA_ALL!$A$2:$Z$3303,16,FALSE)*K556*IF(L556="t",10,IF(L556="kg",0.01,IF(L556="q",1,IF(L556="l",0.01*VLOOKUP(EVID_HNOJENI!N556,HNOJIVA_ALL!$A$2:$AE$3303,31,FALSE),"CHYBA")))),2)</f>
        <v>#N/A</v>
      </c>
      <c r="S556" s="51" t="e">
        <f>ROUND(VLOOKUP(EVID_HNOJENI!N556,HNOJIVA_ALL!$A$2:$Z$3303,18,FALSE)*K556*IF(L556="t",10,IF(L556="kg",0.01,IF(L556="q",1,IF(L556="l",0.01*VLOOKUP(EVID_HNOJENI!N556,HNOJIVA_ALL!$A$2:$AE$3303,31,FALSE),"CHYBA")))),2)</f>
        <v>#N/A</v>
      </c>
      <c r="T556" s="51" t="e">
        <f>ROUND(VLOOKUP(EVID_HNOJENI!N556,HNOJIVA_ALL!$A$2:$Z$3303,17,FALSE)*K556*IF(L556="t",10,IF(L556="kg",0.01,IF(L556="q",1,IF(L556="l",0.01*VLOOKUP(EVID_HNOJENI!N556,HNOJIVA_ALL!$A$2:$AE$3303,31,FALSE),"CHYBA")))),2)</f>
        <v>#N/A</v>
      </c>
      <c r="U556" s="51" t="e">
        <f>ROUND(VLOOKUP(EVID_HNOJENI!N556,HNOJIVA_ALL!$A$2:$Z$3303,20,FALSE)*K556*IF(L556="t",10,IF(L556="kg",0.01,IF(L556="q",1,IF(L556="l",0.01*VLOOKUP(EVID_HNOJENI!N556,HNOJIVA_ALL!$A$2:$AE$3303,31,FALSE),"CHYBA")))),2)</f>
        <v>#N/A</v>
      </c>
    </row>
    <row r="557" spans="1:21" x14ac:dyDescent="0.2">
      <c r="A557" s="32"/>
      <c r="B557" s="45" t="e">
        <f>VLOOKUP($A557,EVID_OSEVU!$A$1:$M$4972,2,FALSE)</f>
        <v>#N/A</v>
      </c>
      <c r="C557" s="45" t="e">
        <f>VLOOKUP($A557,EVID_OSEVU!$A$1:$M$4972,3,FALSE)</f>
        <v>#N/A</v>
      </c>
      <c r="D557" s="45" t="e">
        <f>VLOOKUP($A557,EVID_OSEVU!$A$1:$M$4972,4,FALSE)</f>
        <v>#N/A</v>
      </c>
      <c r="E557" s="45" t="e">
        <f>VLOOKUP($A557,EVID_OSEVU!$A$1:$M$4972,7,FALSE)</f>
        <v>#N/A</v>
      </c>
      <c r="F557" s="45" t="e">
        <f>VLOOKUP($A557,EVID_OSEVU!$A$1:$M$4972,8,FALSE)</f>
        <v>#N/A</v>
      </c>
      <c r="G557" s="45" t="e">
        <f>VLOOKUP($A557,EVID_OSEVU!$A$1:$M$4972,11,FALSE)</f>
        <v>#N/A</v>
      </c>
      <c r="H557" s="35"/>
      <c r="I557" s="48"/>
      <c r="J557" s="33" t="e">
        <f>VLOOKUP($A557,EVID_OSEVU!$A$1:$M$4972,11,FALSE)</f>
        <v>#N/A</v>
      </c>
      <c r="K557" s="39"/>
      <c r="L557" s="49"/>
      <c r="M557" s="89" t="e">
        <f t="shared" si="8"/>
        <v>#N/A</v>
      </c>
      <c r="N557" s="50"/>
      <c r="O557" s="37" t="e">
        <f>VLOOKUP(EVID_HNOJENI!N557,HNOJIVA_ALL!$A$2:$Z$3303,4,FALSE)</f>
        <v>#N/A</v>
      </c>
      <c r="P557" s="51" t="e">
        <f>ROUND(VLOOKUP(EVID_HNOJENI!N557,HNOJIVA_ALL!$A$2:$Z$3303,14,FALSE)*K557*IF(L557="t",10,IF(L557="kg",0.01,IF(L557="q",1,IF(L557="l",0.01*VLOOKUP(EVID_HNOJENI!N557,HNOJIVA_ALL!$A$2:$AE$3303,31,FALSE),"CHYBA")))),2)</f>
        <v>#N/A</v>
      </c>
      <c r="Q557" s="51" t="e">
        <f>ROUND(VLOOKUP(EVID_HNOJENI!N557,HNOJIVA_ALL!$A$2:$Z$3303,15,FALSE)*K557*IF(L557="t",10,IF(L557="kg",0.01,IF(L557="q",1,IF(L557="l",0.01*VLOOKUP(EVID_HNOJENI!N557,HNOJIVA_ALL!$A$2:$AE$3303,31,FALSE),"CHYBA")))),2)</f>
        <v>#N/A</v>
      </c>
      <c r="R557" s="51" t="e">
        <f>ROUND(VLOOKUP(EVID_HNOJENI!N557,HNOJIVA_ALL!$A$2:$Z$3303,16,FALSE)*K557*IF(L557="t",10,IF(L557="kg",0.01,IF(L557="q",1,IF(L557="l",0.01*VLOOKUP(EVID_HNOJENI!N557,HNOJIVA_ALL!$A$2:$AE$3303,31,FALSE),"CHYBA")))),2)</f>
        <v>#N/A</v>
      </c>
      <c r="S557" s="51" t="e">
        <f>ROUND(VLOOKUP(EVID_HNOJENI!N557,HNOJIVA_ALL!$A$2:$Z$3303,18,FALSE)*K557*IF(L557="t",10,IF(L557="kg",0.01,IF(L557="q",1,IF(L557="l",0.01*VLOOKUP(EVID_HNOJENI!N557,HNOJIVA_ALL!$A$2:$AE$3303,31,FALSE),"CHYBA")))),2)</f>
        <v>#N/A</v>
      </c>
      <c r="T557" s="51" t="e">
        <f>ROUND(VLOOKUP(EVID_HNOJENI!N557,HNOJIVA_ALL!$A$2:$Z$3303,17,FALSE)*K557*IF(L557="t",10,IF(L557="kg",0.01,IF(L557="q",1,IF(L557="l",0.01*VLOOKUP(EVID_HNOJENI!N557,HNOJIVA_ALL!$A$2:$AE$3303,31,FALSE),"CHYBA")))),2)</f>
        <v>#N/A</v>
      </c>
      <c r="U557" s="51" t="e">
        <f>ROUND(VLOOKUP(EVID_HNOJENI!N557,HNOJIVA_ALL!$A$2:$Z$3303,20,FALSE)*K557*IF(L557="t",10,IF(L557="kg",0.01,IF(L557="q",1,IF(L557="l",0.01*VLOOKUP(EVID_HNOJENI!N557,HNOJIVA_ALL!$A$2:$AE$3303,31,FALSE),"CHYBA")))),2)</f>
        <v>#N/A</v>
      </c>
    </row>
    <row r="558" spans="1:21" x14ac:dyDescent="0.2">
      <c r="A558" s="32"/>
      <c r="B558" s="45" t="e">
        <f>VLOOKUP($A558,EVID_OSEVU!$A$1:$M$4972,2,FALSE)</f>
        <v>#N/A</v>
      </c>
      <c r="C558" s="45" t="e">
        <f>VLOOKUP($A558,EVID_OSEVU!$A$1:$M$4972,3,FALSE)</f>
        <v>#N/A</v>
      </c>
      <c r="D558" s="45" t="e">
        <f>VLOOKUP($A558,EVID_OSEVU!$A$1:$M$4972,4,FALSE)</f>
        <v>#N/A</v>
      </c>
      <c r="E558" s="45" t="e">
        <f>VLOOKUP($A558,EVID_OSEVU!$A$1:$M$4972,7,FALSE)</f>
        <v>#N/A</v>
      </c>
      <c r="F558" s="45" t="e">
        <f>VLOOKUP($A558,EVID_OSEVU!$A$1:$M$4972,8,FALSE)</f>
        <v>#N/A</v>
      </c>
      <c r="G558" s="45" t="e">
        <f>VLOOKUP($A558,EVID_OSEVU!$A$1:$M$4972,11,FALSE)</f>
        <v>#N/A</v>
      </c>
      <c r="H558" s="35"/>
      <c r="I558" s="48"/>
      <c r="J558" s="33" t="e">
        <f>VLOOKUP($A558,EVID_OSEVU!$A$1:$M$4972,11,FALSE)</f>
        <v>#N/A</v>
      </c>
      <c r="K558" s="39"/>
      <c r="L558" s="49"/>
      <c r="M558" s="89" t="e">
        <f t="shared" si="8"/>
        <v>#N/A</v>
      </c>
      <c r="N558" s="50"/>
      <c r="O558" s="37" t="e">
        <f>VLOOKUP(EVID_HNOJENI!N558,HNOJIVA_ALL!$A$2:$Z$3303,4,FALSE)</f>
        <v>#N/A</v>
      </c>
      <c r="P558" s="51" t="e">
        <f>ROUND(VLOOKUP(EVID_HNOJENI!N558,HNOJIVA_ALL!$A$2:$Z$3303,14,FALSE)*K558*IF(L558="t",10,IF(L558="kg",0.01,IF(L558="q",1,IF(L558="l",0.01*VLOOKUP(EVID_HNOJENI!N558,HNOJIVA_ALL!$A$2:$AE$3303,31,FALSE),"CHYBA")))),2)</f>
        <v>#N/A</v>
      </c>
      <c r="Q558" s="51" t="e">
        <f>ROUND(VLOOKUP(EVID_HNOJENI!N558,HNOJIVA_ALL!$A$2:$Z$3303,15,FALSE)*K558*IF(L558="t",10,IF(L558="kg",0.01,IF(L558="q",1,IF(L558="l",0.01*VLOOKUP(EVID_HNOJENI!N558,HNOJIVA_ALL!$A$2:$AE$3303,31,FALSE),"CHYBA")))),2)</f>
        <v>#N/A</v>
      </c>
      <c r="R558" s="51" t="e">
        <f>ROUND(VLOOKUP(EVID_HNOJENI!N558,HNOJIVA_ALL!$A$2:$Z$3303,16,FALSE)*K558*IF(L558="t",10,IF(L558="kg",0.01,IF(L558="q",1,IF(L558="l",0.01*VLOOKUP(EVID_HNOJENI!N558,HNOJIVA_ALL!$A$2:$AE$3303,31,FALSE),"CHYBA")))),2)</f>
        <v>#N/A</v>
      </c>
      <c r="S558" s="51" t="e">
        <f>ROUND(VLOOKUP(EVID_HNOJENI!N558,HNOJIVA_ALL!$A$2:$Z$3303,18,FALSE)*K558*IF(L558="t",10,IF(L558="kg",0.01,IF(L558="q",1,IF(L558="l",0.01*VLOOKUP(EVID_HNOJENI!N558,HNOJIVA_ALL!$A$2:$AE$3303,31,FALSE),"CHYBA")))),2)</f>
        <v>#N/A</v>
      </c>
      <c r="T558" s="51" t="e">
        <f>ROUND(VLOOKUP(EVID_HNOJENI!N558,HNOJIVA_ALL!$A$2:$Z$3303,17,FALSE)*K558*IF(L558="t",10,IF(L558="kg",0.01,IF(L558="q",1,IF(L558="l",0.01*VLOOKUP(EVID_HNOJENI!N558,HNOJIVA_ALL!$A$2:$AE$3303,31,FALSE),"CHYBA")))),2)</f>
        <v>#N/A</v>
      </c>
      <c r="U558" s="51" t="e">
        <f>ROUND(VLOOKUP(EVID_HNOJENI!N558,HNOJIVA_ALL!$A$2:$Z$3303,20,FALSE)*K558*IF(L558="t",10,IF(L558="kg",0.01,IF(L558="q",1,IF(L558="l",0.01*VLOOKUP(EVID_HNOJENI!N558,HNOJIVA_ALL!$A$2:$AE$3303,31,FALSE),"CHYBA")))),2)</f>
        <v>#N/A</v>
      </c>
    </row>
    <row r="559" spans="1:21" x14ac:dyDescent="0.2">
      <c r="A559" s="32"/>
      <c r="B559" s="45" t="e">
        <f>VLOOKUP($A559,EVID_OSEVU!$A$1:$M$4972,2,FALSE)</f>
        <v>#N/A</v>
      </c>
      <c r="C559" s="45" t="e">
        <f>VLOOKUP($A559,EVID_OSEVU!$A$1:$M$4972,3,FALSE)</f>
        <v>#N/A</v>
      </c>
      <c r="D559" s="45" t="e">
        <f>VLOOKUP($A559,EVID_OSEVU!$A$1:$M$4972,4,FALSE)</f>
        <v>#N/A</v>
      </c>
      <c r="E559" s="45" t="e">
        <f>VLOOKUP($A559,EVID_OSEVU!$A$1:$M$4972,7,FALSE)</f>
        <v>#N/A</v>
      </c>
      <c r="F559" s="45" t="e">
        <f>VLOOKUP($A559,EVID_OSEVU!$A$1:$M$4972,8,FALSE)</f>
        <v>#N/A</v>
      </c>
      <c r="G559" s="45" t="e">
        <f>VLOOKUP($A559,EVID_OSEVU!$A$1:$M$4972,11,FALSE)</f>
        <v>#N/A</v>
      </c>
      <c r="H559" s="35"/>
      <c r="I559" s="48"/>
      <c r="J559" s="33" t="e">
        <f>VLOOKUP($A559,EVID_OSEVU!$A$1:$M$4972,11,FALSE)</f>
        <v>#N/A</v>
      </c>
      <c r="K559" s="39"/>
      <c r="L559" s="49"/>
      <c r="M559" s="89" t="e">
        <f t="shared" si="8"/>
        <v>#N/A</v>
      </c>
      <c r="N559" s="50"/>
      <c r="O559" s="37" t="e">
        <f>VLOOKUP(EVID_HNOJENI!N559,HNOJIVA_ALL!$A$2:$Z$3303,4,FALSE)</f>
        <v>#N/A</v>
      </c>
      <c r="P559" s="51" t="e">
        <f>ROUND(VLOOKUP(EVID_HNOJENI!N559,HNOJIVA_ALL!$A$2:$Z$3303,14,FALSE)*K559*IF(L559="t",10,IF(L559="kg",0.01,IF(L559="q",1,IF(L559="l",0.01*VLOOKUP(EVID_HNOJENI!N559,HNOJIVA_ALL!$A$2:$AE$3303,31,FALSE),"CHYBA")))),2)</f>
        <v>#N/A</v>
      </c>
      <c r="Q559" s="51" t="e">
        <f>ROUND(VLOOKUP(EVID_HNOJENI!N559,HNOJIVA_ALL!$A$2:$Z$3303,15,FALSE)*K559*IF(L559="t",10,IF(L559="kg",0.01,IF(L559="q",1,IF(L559="l",0.01*VLOOKUP(EVID_HNOJENI!N559,HNOJIVA_ALL!$A$2:$AE$3303,31,FALSE),"CHYBA")))),2)</f>
        <v>#N/A</v>
      </c>
      <c r="R559" s="51" t="e">
        <f>ROUND(VLOOKUP(EVID_HNOJENI!N559,HNOJIVA_ALL!$A$2:$Z$3303,16,FALSE)*K559*IF(L559="t",10,IF(L559="kg",0.01,IF(L559="q",1,IF(L559="l",0.01*VLOOKUP(EVID_HNOJENI!N559,HNOJIVA_ALL!$A$2:$AE$3303,31,FALSE),"CHYBA")))),2)</f>
        <v>#N/A</v>
      </c>
      <c r="S559" s="51" t="e">
        <f>ROUND(VLOOKUP(EVID_HNOJENI!N559,HNOJIVA_ALL!$A$2:$Z$3303,18,FALSE)*K559*IF(L559="t",10,IF(L559="kg",0.01,IF(L559="q",1,IF(L559="l",0.01*VLOOKUP(EVID_HNOJENI!N559,HNOJIVA_ALL!$A$2:$AE$3303,31,FALSE),"CHYBA")))),2)</f>
        <v>#N/A</v>
      </c>
      <c r="T559" s="51" t="e">
        <f>ROUND(VLOOKUP(EVID_HNOJENI!N559,HNOJIVA_ALL!$A$2:$Z$3303,17,FALSE)*K559*IF(L559="t",10,IF(L559="kg",0.01,IF(L559="q",1,IF(L559="l",0.01*VLOOKUP(EVID_HNOJENI!N559,HNOJIVA_ALL!$A$2:$AE$3303,31,FALSE),"CHYBA")))),2)</f>
        <v>#N/A</v>
      </c>
      <c r="U559" s="51" t="e">
        <f>ROUND(VLOOKUP(EVID_HNOJENI!N559,HNOJIVA_ALL!$A$2:$Z$3303,20,FALSE)*K559*IF(L559="t",10,IF(L559="kg",0.01,IF(L559="q",1,IF(L559="l",0.01*VLOOKUP(EVID_HNOJENI!N559,HNOJIVA_ALL!$A$2:$AE$3303,31,FALSE),"CHYBA")))),2)</f>
        <v>#N/A</v>
      </c>
    </row>
    <row r="560" spans="1:21" x14ac:dyDescent="0.2">
      <c r="A560" s="32"/>
      <c r="B560" s="45" t="e">
        <f>VLOOKUP($A560,EVID_OSEVU!$A$1:$M$4972,2,FALSE)</f>
        <v>#N/A</v>
      </c>
      <c r="C560" s="45" t="e">
        <f>VLOOKUP($A560,EVID_OSEVU!$A$1:$M$4972,3,FALSE)</f>
        <v>#N/A</v>
      </c>
      <c r="D560" s="45" t="e">
        <f>VLOOKUP($A560,EVID_OSEVU!$A$1:$M$4972,4,FALSE)</f>
        <v>#N/A</v>
      </c>
      <c r="E560" s="45" t="e">
        <f>VLOOKUP($A560,EVID_OSEVU!$A$1:$M$4972,7,FALSE)</f>
        <v>#N/A</v>
      </c>
      <c r="F560" s="45" t="e">
        <f>VLOOKUP($A560,EVID_OSEVU!$A$1:$M$4972,8,FALSE)</f>
        <v>#N/A</v>
      </c>
      <c r="G560" s="45" t="e">
        <f>VLOOKUP($A560,EVID_OSEVU!$A$1:$M$4972,11,FALSE)</f>
        <v>#N/A</v>
      </c>
      <c r="H560" s="35"/>
      <c r="I560" s="48"/>
      <c r="J560" s="33" t="e">
        <f>VLOOKUP($A560,EVID_OSEVU!$A$1:$M$4972,11,FALSE)</f>
        <v>#N/A</v>
      </c>
      <c r="K560" s="39"/>
      <c r="L560" s="49"/>
      <c r="M560" s="89" t="e">
        <f t="shared" si="8"/>
        <v>#N/A</v>
      </c>
      <c r="N560" s="50"/>
      <c r="O560" s="37" t="e">
        <f>VLOOKUP(EVID_HNOJENI!N560,HNOJIVA_ALL!$A$2:$Z$3303,4,FALSE)</f>
        <v>#N/A</v>
      </c>
      <c r="P560" s="51" t="e">
        <f>ROUND(VLOOKUP(EVID_HNOJENI!N560,HNOJIVA_ALL!$A$2:$Z$3303,14,FALSE)*K560*IF(L560="t",10,IF(L560="kg",0.01,IF(L560="q",1,IF(L560="l",0.01*VLOOKUP(EVID_HNOJENI!N560,HNOJIVA_ALL!$A$2:$AE$3303,31,FALSE),"CHYBA")))),2)</f>
        <v>#N/A</v>
      </c>
      <c r="Q560" s="51" t="e">
        <f>ROUND(VLOOKUP(EVID_HNOJENI!N560,HNOJIVA_ALL!$A$2:$Z$3303,15,FALSE)*K560*IF(L560="t",10,IF(L560="kg",0.01,IF(L560="q",1,IF(L560="l",0.01*VLOOKUP(EVID_HNOJENI!N560,HNOJIVA_ALL!$A$2:$AE$3303,31,FALSE),"CHYBA")))),2)</f>
        <v>#N/A</v>
      </c>
      <c r="R560" s="51" t="e">
        <f>ROUND(VLOOKUP(EVID_HNOJENI!N560,HNOJIVA_ALL!$A$2:$Z$3303,16,FALSE)*K560*IF(L560="t",10,IF(L560="kg",0.01,IF(L560="q",1,IF(L560="l",0.01*VLOOKUP(EVID_HNOJENI!N560,HNOJIVA_ALL!$A$2:$AE$3303,31,FALSE),"CHYBA")))),2)</f>
        <v>#N/A</v>
      </c>
      <c r="S560" s="51" t="e">
        <f>ROUND(VLOOKUP(EVID_HNOJENI!N560,HNOJIVA_ALL!$A$2:$Z$3303,18,FALSE)*K560*IF(L560="t",10,IF(L560="kg",0.01,IF(L560="q",1,IF(L560="l",0.01*VLOOKUP(EVID_HNOJENI!N560,HNOJIVA_ALL!$A$2:$AE$3303,31,FALSE),"CHYBA")))),2)</f>
        <v>#N/A</v>
      </c>
      <c r="T560" s="51" t="e">
        <f>ROUND(VLOOKUP(EVID_HNOJENI!N560,HNOJIVA_ALL!$A$2:$Z$3303,17,FALSE)*K560*IF(L560="t",10,IF(L560="kg",0.01,IF(L560="q",1,IF(L560="l",0.01*VLOOKUP(EVID_HNOJENI!N560,HNOJIVA_ALL!$A$2:$AE$3303,31,FALSE),"CHYBA")))),2)</f>
        <v>#N/A</v>
      </c>
      <c r="U560" s="51" t="e">
        <f>ROUND(VLOOKUP(EVID_HNOJENI!N560,HNOJIVA_ALL!$A$2:$Z$3303,20,FALSE)*K560*IF(L560="t",10,IF(L560="kg",0.01,IF(L560="q",1,IF(L560="l",0.01*VLOOKUP(EVID_HNOJENI!N560,HNOJIVA_ALL!$A$2:$AE$3303,31,FALSE),"CHYBA")))),2)</f>
        <v>#N/A</v>
      </c>
    </row>
    <row r="561" spans="1:21" x14ac:dyDescent="0.2">
      <c r="A561" s="32"/>
      <c r="B561" s="45" t="e">
        <f>VLOOKUP($A561,EVID_OSEVU!$A$1:$M$4972,2,FALSE)</f>
        <v>#N/A</v>
      </c>
      <c r="C561" s="45" t="e">
        <f>VLOOKUP($A561,EVID_OSEVU!$A$1:$M$4972,3,FALSE)</f>
        <v>#N/A</v>
      </c>
      <c r="D561" s="45" t="e">
        <f>VLOOKUP($A561,EVID_OSEVU!$A$1:$M$4972,4,FALSE)</f>
        <v>#N/A</v>
      </c>
      <c r="E561" s="45" t="e">
        <f>VLOOKUP($A561,EVID_OSEVU!$A$1:$M$4972,7,FALSE)</f>
        <v>#N/A</v>
      </c>
      <c r="F561" s="45" t="e">
        <f>VLOOKUP($A561,EVID_OSEVU!$A$1:$M$4972,8,FALSE)</f>
        <v>#N/A</v>
      </c>
      <c r="G561" s="45" t="e">
        <f>VLOOKUP($A561,EVID_OSEVU!$A$1:$M$4972,11,FALSE)</f>
        <v>#N/A</v>
      </c>
      <c r="H561" s="35"/>
      <c r="I561" s="48"/>
      <c r="J561" s="33" t="e">
        <f>VLOOKUP($A561,EVID_OSEVU!$A$1:$M$4972,11,FALSE)</f>
        <v>#N/A</v>
      </c>
      <c r="K561" s="39"/>
      <c r="L561" s="49"/>
      <c r="M561" s="89" t="e">
        <f t="shared" si="8"/>
        <v>#N/A</v>
      </c>
      <c r="N561" s="50"/>
      <c r="O561" s="37" t="e">
        <f>VLOOKUP(EVID_HNOJENI!N561,HNOJIVA_ALL!$A$2:$Z$3303,4,FALSE)</f>
        <v>#N/A</v>
      </c>
      <c r="P561" s="51" t="e">
        <f>ROUND(VLOOKUP(EVID_HNOJENI!N561,HNOJIVA_ALL!$A$2:$Z$3303,14,FALSE)*K561*IF(L561="t",10,IF(L561="kg",0.01,IF(L561="q",1,IF(L561="l",0.01*VLOOKUP(EVID_HNOJENI!N561,HNOJIVA_ALL!$A$2:$AE$3303,31,FALSE),"CHYBA")))),2)</f>
        <v>#N/A</v>
      </c>
      <c r="Q561" s="51" t="e">
        <f>ROUND(VLOOKUP(EVID_HNOJENI!N561,HNOJIVA_ALL!$A$2:$Z$3303,15,FALSE)*K561*IF(L561="t",10,IF(L561="kg",0.01,IF(L561="q",1,IF(L561="l",0.01*VLOOKUP(EVID_HNOJENI!N561,HNOJIVA_ALL!$A$2:$AE$3303,31,FALSE),"CHYBA")))),2)</f>
        <v>#N/A</v>
      </c>
      <c r="R561" s="51" t="e">
        <f>ROUND(VLOOKUP(EVID_HNOJENI!N561,HNOJIVA_ALL!$A$2:$Z$3303,16,FALSE)*K561*IF(L561="t",10,IF(L561="kg",0.01,IF(L561="q",1,IF(L561="l",0.01*VLOOKUP(EVID_HNOJENI!N561,HNOJIVA_ALL!$A$2:$AE$3303,31,FALSE),"CHYBA")))),2)</f>
        <v>#N/A</v>
      </c>
      <c r="S561" s="51" t="e">
        <f>ROUND(VLOOKUP(EVID_HNOJENI!N561,HNOJIVA_ALL!$A$2:$Z$3303,18,FALSE)*K561*IF(L561="t",10,IF(L561="kg",0.01,IF(L561="q",1,IF(L561="l",0.01*VLOOKUP(EVID_HNOJENI!N561,HNOJIVA_ALL!$A$2:$AE$3303,31,FALSE),"CHYBA")))),2)</f>
        <v>#N/A</v>
      </c>
      <c r="T561" s="51" t="e">
        <f>ROUND(VLOOKUP(EVID_HNOJENI!N561,HNOJIVA_ALL!$A$2:$Z$3303,17,FALSE)*K561*IF(L561="t",10,IF(L561="kg",0.01,IF(L561="q",1,IF(L561="l",0.01*VLOOKUP(EVID_HNOJENI!N561,HNOJIVA_ALL!$A$2:$AE$3303,31,FALSE),"CHYBA")))),2)</f>
        <v>#N/A</v>
      </c>
      <c r="U561" s="51" t="e">
        <f>ROUND(VLOOKUP(EVID_HNOJENI!N561,HNOJIVA_ALL!$A$2:$Z$3303,20,FALSE)*K561*IF(L561="t",10,IF(L561="kg",0.01,IF(L561="q",1,IF(L561="l",0.01*VLOOKUP(EVID_HNOJENI!N561,HNOJIVA_ALL!$A$2:$AE$3303,31,FALSE),"CHYBA")))),2)</f>
        <v>#N/A</v>
      </c>
    </row>
    <row r="562" spans="1:21" x14ac:dyDescent="0.2">
      <c r="A562" s="32"/>
      <c r="B562" s="45" t="e">
        <f>VLOOKUP($A562,EVID_OSEVU!$A$1:$M$4972,2,FALSE)</f>
        <v>#N/A</v>
      </c>
      <c r="C562" s="45" t="e">
        <f>VLOOKUP($A562,EVID_OSEVU!$A$1:$M$4972,3,FALSE)</f>
        <v>#N/A</v>
      </c>
      <c r="D562" s="45" t="e">
        <f>VLOOKUP($A562,EVID_OSEVU!$A$1:$M$4972,4,FALSE)</f>
        <v>#N/A</v>
      </c>
      <c r="E562" s="45" t="e">
        <f>VLOOKUP($A562,EVID_OSEVU!$A$1:$M$4972,7,FALSE)</f>
        <v>#N/A</v>
      </c>
      <c r="F562" s="45" t="e">
        <f>VLOOKUP($A562,EVID_OSEVU!$A$1:$M$4972,8,FALSE)</f>
        <v>#N/A</v>
      </c>
      <c r="G562" s="45" t="e">
        <f>VLOOKUP($A562,EVID_OSEVU!$A$1:$M$4972,11,FALSE)</f>
        <v>#N/A</v>
      </c>
      <c r="H562" s="35"/>
      <c r="I562" s="48"/>
      <c r="J562" s="33" t="e">
        <f>VLOOKUP($A562,EVID_OSEVU!$A$1:$M$4972,11,FALSE)</f>
        <v>#N/A</v>
      </c>
      <c r="K562" s="39"/>
      <c r="L562" s="49"/>
      <c r="M562" s="89" t="e">
        <f t="shared" si="8"/>
        <v>#N/A</v>
      </c>
      <c r="N562" s="50"/>
      <c r="O562" s="37" t="e">
        <f>VLOOKUP(EVID_HNOJENI!N562,HNOJIVA_ALL!$A$2:$Z$3303,4,FALSE)</f>
        <v>#N/A</v>
      </c>
      <c r="P562" s="51" t="e">
        <f>ROUND(VLOOKUP(EVID_HNOJENI!N562,HNOJIVA_ALL!$A$2:$Z$3303,14,FALSE)*K562*IF(L562="t",10,IF(L562="kg",0.01,IF(L562="q",1,IF(L562="l",0.01*VLOOKUP(EVID_HNOJENI!N562,HNOJIVA_ALL!$A$2:$AE$3303,31,FALSE),"CHYBA")))),2)</f>
        <v>#N/A</v>
      </c>
      <c r="Q562" s="51" t="e">
        <f>ROUND(VLOOKUP(EVID_HNOJENI!N562,HNOJIVA_ALL!$A$2:$Z$3303,15,FALSE)*K562*IF(L562="t",10,IF(L562="kg",0.01,IF(L562="q",1,IF(L562="l",0.01*VLOOKUP(EVID_HNOJENI!N562,HNOJIVA_ALL!$A$2:$AE$3303,31,FALSE),"CHYBA")))),2)</f>
        <v>#N/A</v>
      </c>
      <c r="R562" s="51" t="e">
        <f>ROUND(VLOOKUP(EVID_HNOJENI!N562,HNOJIVA_ALL!$A$2:$Z$3303,16,FALSE)*K562*IF(L562="t",10,IF(L562="kg",0.01,IF(L562="q",1,IF(L562="l",0.01*VLOOKUP(EVID_HNOJENI!N562,HNOJIVA_ALL!$A$2:$AE$3303,31,FALSE),"CHYBA")))),2)</f>
        <v>#N/A</v>
      </c>
      <c r="S562" s="51" t="e">
        <f>ROUND(VLOOKUP(EVID_HNOJENI!N562,HNOJIVA_ALL!$A$2:$Z$3303,18,FALSE)*K562*IF(L562="t",10,IF(L562="kg",0.01,IF(L562="q",1,IF(L562="l",0.01*VLOOKUP(EVID_HNOJENI!N562,HNOJIVA_ALL!$A$2:$AE$3303,31,FALSE),"CHYBA")))),2)</f>
        <v>#N/A</v>
      </c>
      <c r="T562" s="51" t="e">
        <f>ROUND(VLOOKUP(EVID_HNOJENI!N562,HNOJIVA_ALL!$A$2:$Z$3303,17,FALSE)*K562*IF(L562="t",10,IF(L562="kg",0.01,IF(L562="q",1,IF(L562="l",0.01*VLOOKUP(EVID_HNOJENI!N562,HNOJIVA_ALL!$A$2:$AE$3303,31,FALSE),"CHYBA")))),2)</f>
        <v>#N/A</v>
      </c>
      <c r="U562" s="51" t="e">
        <f>ROUND(VLOOKUP(EVID_HNOJENI!N562,HNOJIVA_ALL!$A$2:$Z$3303,20,FALSE)*K562*IF(L562="t",10,IF(L562="kg",0.01,IF(L562="q",1,IF(L562="l",0.01*VLOOKUP(EVID_HNOJENI!N562,HNOJIVA_ALL!$A$2:$AE$3303,31,FALSE),"CHYBA")))),2)</f>
        <v>#N/A</v>
      </c>
    </row>
    <row r="563" spans="1:21" x14ac:dyDescent="0.2">
      <c r="A563" s="32"/>
      <c r="B563" s="45" t="e">
        <f>VLOOKUP($A563,EVID_OSEVU!$A$1:$M$4972,2,FALSE)</f>
        <v>#N/A</v>
      </c>
      <c r="C563" s="45" t="e">
        <f>VLOOKUP($A563,EVID_OSEVU!$A$1:$M$4972,3,FALSE)</f>
        <v>#N/A</v>
      </c>
      <c r="D563" s="45" t="e">
        <f>VLOOKUP($A563,EVID_OSEVU!$A$1:$M$4972,4,FALSE)</f>
        <v>#N/A</v>
      </c>
      <c r="E563" s="45" t="e">
        <f>VLOOKUP($A563,EVID_OSEVU!$A$1:$M$4972,7,FALSE)</f>
        <v>#N/A</v>
      </c>
      <c r="F563" s="45" t="e">
        <f>VLOOKUP($A563,EVID_OSEVU!$A$1:$M$4972,8,FALSE)</f>
        <v>#N/A</v>
      </c>
      <c r="G563" s="45" t="e">
        <f>VLOOKUP($A563,EVID_OSEVU!$A$1:$M$4972,11,FALSE)</f>
        <v>#N/A</v>
      </c>
      <c r="H563" s="35"/>
      <c r="I563" s="48"/>
      <c r="J563" s="33" t="e">
        <f>VLOOKUP($A563,EVID_OSEVU!$A$1:$M$4972,11,FALSE)</f>
        <v>#N/A</v>
      </c>
      <c r="K563" s="39"/>
      <c r="L563" s="49"/>
      <c r="M563" s="89" t="e">
        <f t="shared" si="8"/>
        <v>#N/A</v>
      </c>
      <c r="N563" s="50"/>
      <c r="O563" s="37" t="e">
        <f>VLOOKUP(EVID_HNOJENI!N563,HNOJIVA_ALL!$A$2:$Z$3303,4,FALSE)</f>
        <v>#N/A</v>
      </c>
      <c r="P563" s="51" t="e">
        <f>ROUND(VLOOKUP(EVID_HNOJENI!N563,HNOJIVA_ALL!$A$2:$Z$3303,14,FALSE)*K563*IF(L563="t",10,IF(L563="kg",0.01,IF(L563="q",1,IF(L563="l",0.01*VLOOKUP(EVID_HNOJENI!N563,HNOJIVA_ALL!$A$2:$AE$3303,31,FALSE),"CHYBA")))),2)</f>
        <v>#N/A</v>
      </c>
      <c r="Q563" s="51" t="e">
        <f>ROUND(VLOOKUP(EVID_HNOJENI!N563,HNOJIVA_ALL!$A$2:$Z$3303,15,FALSE)*K563*IF(L563="t",10,IF(L563="kg",0.01,IF(L563="q",1,IF(L563="l",0.01*VLOOKUP(EVID_HNOJENI!N563,HNOJIVA_ALL!$A$2:$AE$3303,31,FALSE),"CHYBA")))),2)</f>
        <v>#N/A</v>
      </c>
      <c r="R563" s="51" t="e">
        <f>ROUND(VLOOKUP(EVID_HNOJENI!N563,HNOJIVA_ALL!$A$2:$Z$3303,16,FALSE)*K563*IF(L563="t",10,IF(L563="kg",0.01,IF(L563="q",1,IF(L563="l",0.01*VLOOKUP(EVID_HNOJENI!N563,HNOJIVA_ALL!$A$2:$AE$3303,31,FALSE),"CHYBA")))),2)</f>
        <v>#N/A</v>
      </c>
      <c r="S563" s="51" t="e">
        <f>ROUND(VLOOKUP(EVID_HNOJENI!N563,HNOJIVA_ALL!$A$2:$Z$3303,18,FALSE)*K563*IF(L563="t",10,IF(L563="kg",0.01,IF(L563="q",1,IF(L563="l",0.01*VLOOKUP(EVID_HNOJENI!N563,HNOJIVA_ALL!$A$2:$AE$3303,31,FALSE),"CHYBA")))),2)</f>
        <v>#N/A</v>
      </c>
      <c r="T563" s="51" t="e">
        <f>ROUND(VLOOKUP(EVID_HNOJENI!N563,HNOJIVA_ALL!$A$2:$Z$3303,17,FALSE)*K563*IF(L563="t",10,IF(L563="kg",0.01,IF(L563="q",1,IF(L563="l",0.01*VLOOKUP(EVID_HNOJENI!N563,HNOJIVA_ALL!$A$2:$AE$3303,31,FALSE),"CHYBA")))),2)</f>
        <v>#N/A</v>
      </c>
      <c r="U563" s="51" t="e">
        <f>ROUND(VLOOKUP(EVID_HNOJENI!N563,HNOJIVA_ALL!$A$2:$Z$3303,20,FALSE)*K563*IF(L563="t",10,IF(L563="kg",0.01,IF(L563="q",1,IF(L563="l",0.01*VLOOKUP(EVID_HNOJENI!N563,HNOJIVA_ALL!$A$2:$AE$3303,31,FALSE),"CHYBA")))),2)</f>
        <v>#N/A</v>
      </c>
    </row>
    <row r="564" spans="1:21" x14ac:dyDescent="0.2">
      <c r="A564" s="32"/>
      <c r="B564" s="45" t="e">
        <f>VLOOKUP($A564,EVID_OSEVU!$A$1:$M$4972,2,FALSE)</f>
        <v>#N/A</v>
      </c>
      <c r="C564" s="45" t="e">
        <f>VLOOKUP($A564,EVID_OSEVU!$A$1:$M$4972,3,FALSE)</f>
        <v>#N/A</v>
      </c>
      <c r="D564" s="45" t="e">
        <f>VLOOKUP($A564,EVID_OSEVU!$A$1:$M$4972,4,FALSE)</f>
        <v>#N/A</v>
      </c>
      <c r="E564" s="45" t="e">
        <f>VLOOKUP($A564,EVID_OSEVU!$A$1:$M$4972,7,FALSE)</f>
        <v>#N/A</v>
      </c>
      <c r="F564" s="45" t="e">
        <f>VLOOKUP($A564,EVID_OSEVU!$A$1:$M$4972,8,FALSE)</f>
        <v>#N/A</v>
      </c>
      <c r="G564" s="45" t="e">
        <f>VLOOKUP($A564,EVID_OSEVU!$A$1:$M$4972,11,FALSE)</f>
        <v>#N/A</v>
      </c>
      <c r="H564" s="35"/>
      <c r="I564" s="48"/>
      <c r="J564" s="33" t="e">
        <f>VLOOKUP($A564,EVID_OSEVU!$A$1:$M$4972,11,FALSE)</f>
        <v>#N/A</v>
      </c>
      <c r="K564" s="39"/>
      <c r="L564" s="49"/>
      <c r="M564" s="89" t="e">
        <f t="shared" si="8"/>
        <v>#N/A</v>
      </c>
      <c r="N564" s="50"/>
      <c r="O564" s="37" t="e">
        <f>VLOOKUP(EVID_HNOJENI!N564,HNOJIVA_ALL!$A$2:$Z$3303,4,FALSE)</f>
        <v>#N/A</v>
      </c>
      <c r="P564" s="51" t="e">
        <f>ROUND(VLOOKUP(EVID_HNOJENI!N564,HNOJIVA_ALL!$A$2:$Z$3303,14,FALSE)*K564*IF(L564="t",10,IF(L564="kg",0.01,IF(L564="q",1,IF(L564="l",0.01*VLOOKUP(EVID_HNOJENI!N564,HNOJIVA_ALL!$A$2:$AE$3303,31,FALSE),"CHYBA")))),2)</f>
        <v>#N/A</v>
      </c>
      <c r="Q564" s="51" t="e">
        <f>ROUND(VLOOKUP(EVID_HNOJENI!N564,HNOJIVA_ALL!$A$2:$Z$3303,15,FALSE)*K564*IF(L564="t",10,IF(L564="kg",0.01,IF(L564="q",1,IF(L564="l",0.01*VLOOKUP(EVID_HNOJENI!N564,HNOJIVA_ALL!$A$2:$AE$3303,31,FALSE),"CHYBA")))),2)</f>
        <v>#N/A</v>
      </c>
      <c r="R564" s="51" t="e">
        <f>ROUND(VLOOKUP(EVID_HNOJENI!N564,HNOJIVA_ALL!$A$2:$Z$3303,16,FALSE)*K564*IF(L564="t",10,IF(L564="kg",0.01,IF(L564="q",1,IF(L564="l",0.01*VLOOKUP(EVID_HNOJENI!N564,HNOJIVA_ALL!$A$2:$AE$3303,31,FALSE),"CHYBA")))),2)</f>
        <v>#N/A</v>
      </c>
      <c r="S564" s="51" t="e">
        <f>ROUND(VLOOKUP(EVID_HNOJENI!N564,HNOJIVA_ALL!$A$2:$Z$3303,18,FALSE)*K564*IF(L564="t",10,IF(L564="kg",0.01,IF(L564="q",1,IF(L564="l",0.01*VLOOKUP(EVID_HNOJENI!N564,HNOJIVA_ALL!$A$2:$AE$3303,31,FALSE),"CHYBA")))),2)</f>
        <v>#N/A</v>
      </c>
      <c r="T564" s="51" t="e">
        <f>ROUND(VLOOKUP(EVID_HNOJENI!N564,HNOJIVA_ALL!$A$2:$Z$3303,17,FALSE)*K564*IF(L564="t",10,IF(L564="kg",0.01,IF(L564="q",1,IF(L564="l",0.01*VLOOKUP(EVID_HNOJENI!N564,HNOJIVA_ALL!$A$2:$AE$3303,31,FALSE),"CHYBA")))),2)</f>
        <v>#N/A</v>
      </c>
      <c r="U564" s="51" t="e">
        <f>ROUND(VLOOKUP(EVID_HNOJENI!N564,HNOJIVA_ALL!$A$2:$Z$3303,20,FALSE)*K564*IF(L564="t",10,IF(L564="kg",0.01,IF(L564="q",1,IF(L564="l",0.01*VLOOKUP(EVID_HNOJENI!N564,HNOJIVA_ALL!$A$2:$AE$3303,31,FALSE),"CHYBA")))),2)</f>
        <v>#N/A</v>
      </c>
    </row>
    <row r="565" spans="1:21" x14ac:dyDescent="0.2">
      <c r="A565" s="32"/>
      <c r="B565" s="45" t="e">
        <f>VLOOKUP($A565,EVID_OSEVU!$A$1:$M$4972,2,FALSE)</f>
        <v>#N/A</v>
      </c>
      <c r="C565" s="45" t="e">
        <f>VLOOKUP($A565,EVID_OSEVU!$A$1:$M$4972,3,FALSE)</f>
        <v>#N/A</v>
      </c>
      <c r="D565" s="45" t="e">
        <f>VLOOKUP($A565,EVID_OSEVU!$A$1:$M$4972,4,FALSE)</f>
        <v>#N/A</v>
      </c>
      <c r="E565" s="45" t="e">
        <f>VLOOKUP($A565,EVID_OSEVU!$A$1:$M$4972,7,FALSE)</f>
        <v>#N/A</v>
      </c>
      <c r="F565" s="45" t="e">
        <f>VLOOKUP($A565,EVID_OSEVU!$A$1:$M$4972,8,FALSE)</f>
        <v>#N/A</v>
      </c>
      <c r="G565" s="45" t="e">
        <f>VLOOKUP($A565,EVID_OSEVU!$A$1:$M$4972,11,FALSE)</f>
        <v>#N/A</v>
      </c>
      <c r="H565" s="35"/>
      <c r="I565" s="48"/>
      <c r="J565" s="33" t="e">
        <f>VLOOKUP($A565,EVID_OSEVU!$A$1:$M$4972,11,FALSE)</f>
        <v>#N/A</v>
      </c>
      <c r="K565" s="39"/>
      <c r="L565" s="49"/>
      <c r="M565" s="89" t="e">
        <f t="shared" si="8"/>
        <v>#N/A</v>
      </c>
      <c r="N565" s="50"/>
      <c r="O565" s="37" t="e">
        <f>VLOOKUP(EVID_HNOJENI!N565,HNOJIVA_ALL!$A$2:$Z$3303,4,FALSE)</f>
        <v>#N/A</v>
      </c>
      <c r="P565" s="51" t="e">
        <f>ROUND(VLOOKUP(EVID_HNOJENI!N565,HNOJIVA_ALL!$A$2:$Z$3303,14,FALSE)*K565*IF(L565="t",10,IF(L565="kg",0.01,IF(L565="q",1,IF(L565="l",0.01*VLOOKUP(EVID_HNOJENI!N565,HNOJIVA_ALL!$A$2:$AE$3303,31,FALSE),"CHYBA")))),2)</f>
        <v>#N/A</v>
      </c>
      <c r="Q565" s="51" t="e">
        <f>ROUND(VLOOKUP(EVID_HNOJENI!N565,HNOJIVA_ALL!$A$2:$Z$3303,15,FALSE)*K565*IF(L565="t",10,IF(L565="kg",0.01,IF(L565="q",1,IF(L565="l",0.01*VLOOKUP(EVID_HNOJENI!N565,HNOJIVA_ALL!$A$2:$AE$3303,31,FALSE),"CHYBA")))),2)</f>
        <v>#N/A</v>
      </c>
      <c r="R565" s="51" t="e">
        <f>ROUND(VLOOKUP(EVID_HNOJENI!N565,HNOJIVA_ALL!$A$2:$Z$3303,16,FALSE)*K565*IF(L565="t",10,IF(L565="kg",0.01,IF(L565="q",1,IF(L565="l",0.01*VLOOKUP(EVID_HNOJENI!N565,HNOJIVA_ALL!$A$2:$AE$3303,31,FALSE),"CHYBA")))),2)</f>
        <v>#N/A</v>
      </c>
      <c r="S565" s="51" t="e">
        <f>ROUND(VLOOKUP(EVID_HNOJENI!N565,HNOJIVA_ALL!$A$2:$Z$3303,18,FALSE)*K565*IF(L565="t",10,IF(L565="kg",0.01,IF(L565="q",1,IF(L565="l",0.01*VLOOKUP(EVID_HNOJENI!N565,HNOJIVA_ALL!$A$2:$AE$3303,31,FALSE),"CHYBA")))),2)</f>
        <v>#N/A</v>
      </c>
      <c r="T565" s="51" t="e">
        <f>ROUND(VLOOKUP(EVID_HNOJENI!N565,HNOJIVA_ALL!$A$2:$Z$3303,17,FALSE)*K565*IF(L565="t",10,IF(L565="kg",0.01,IF(L565="q",1,IF(L565="l",0.01*VLOOKUP(EVID_HNOJENI!N565,HNOJIVA_ALL!$A$2:$AE$3303,31,FALSE),"CHYBA")))),2)</f>
        <v>#N/A</v>
      </c>
      <c r="U565" s="51" t="e">
        <f>ROUND(VLOOKUP(EVID_HNOJENI!N565,HNOJIVA_ALL!$A$2:$Z$3303,20,FALSE)*K565*IF(L565="t",10,IF(L565="kg",0.01,IF(L565="q",1,IF(L565="l",0.01*VLOOKUP(EVID_HNOJENI!N565,HNOJIVA_ALL!$A$2:$AE$3303,31,FALSE),"CHYBA")))),2)</f>
        <v>#N/A</v>
      </c>
    </row>
    <row r="566" spans="1:21" x14ac:dyDescent="0.2">
      <c r="A566" s="32"/>
      <c r="B566" s="45" t="e">
        <f>VLOOKUP($A566,EVID_OSEVU!$A$1:$M$4972,2,FALSE)</f>
        <v>#N/A</v>
      </c>
      <c r="C566" s="45" t="e">
        <f>VLOOKUP($A566,EVID_OSEVU!$A$1:$M$4972,3,FALSE)</f>
        <v>#N/A</v>
      </c>
      <c r="D566" s="45" t="e">
        <f>VLOOKUP($A566,EVID_OSEVU!$A$1:$M$4972,4,FALSE)</f>
        <v>#N/A</v>
      </c>
      <c r="E566" s="45" t="e">
        <f>VLOOKUP($A566,EVID_OSEVU!$A$1:$M$4972,7,FALSE)</f>
        <v>#N/A</v>
      </c>
      <c r="F566" s="45" t="e">
        <f>VLOOKUP($A566,EVID_OSEVU!$A$1:$M$4972,8,FALSE)</f>
        <v>#N/A</v>
      </c>
      <c r="G566" s="45" t="e">
        <f>VLOOKUP($A566,EVID_OSEVU!$A$1:$M$4972,11,FALSE)</f>
        <v>#N/A</v>
      </c>
      <c r="H566" s="35"/>
      <c r="I566" s="48"/>
      <c r="J566" s="33" t="e">
        <f>VLOOKUP($A566,EVID_OSEVU!$A$1:$M$4972,11,FALSE)</f>
        <v>#N/A</v>
      </c>
      <c r="K566" s="39"/>
      <c r="L566" s="49"/>
      <c r="M566" s="89" t="e">
        <f t="shared" si="8"/>
        <v>#N/A</v>
      </c>
      <c r="N566" s="50"/>
      <c r="O566" s="37" t="e">
        <f>VLOOKUP(EVID_HNOJENI!N566,HNOJIVA_ALL!$A$2:$Z$3303,4,FALSE)</f>
        <v>#N/A</v>
      </c>
      <c r="P566" s="51" t="e">
        <f>ROUND(VLOOKUP(EVID_HNOJENI!N566,HNOJIVA_ALL!$A$2:$Z$3303,14,FALSE)*K566*IF(L566="t",10,IF(L566="kg",0.01,IF(L566="q",1,IF(L566="l",0.01*VLOOKUP(EVID_HNOJENI!N566,HNOJIVA_ALL!$A$2:$AE$3303,31,FALSE),"CHYBA")))),2)</f>
        <v>#N/A</v>
      </c>
      <c r="Q566" s="51" t="e">
        <f>ROUND(VLOOKUP(EVID_HNOJENI!N566,HNOJIVA_ALL!$A$2:$Z$3303,15,FALSE)*K566*IF(L566="t",10,IF(L566="kg",0.01,IF(L566="q",1,IF(L566="l",0.01*VLOOKUP(EVID_HNOJENI!N566,HNOJIVA_ALL!$A$2:$AE$3303,31,FALSE),"CHYBA")))),2)</f>
        <v>#N/A</v>
      </c>
      <c r="R566" s="51" t="e">
        <f>ROUND(VLOOKUP(EVID_HNOJENI!N566,HNOJIVA_ALL!$A$2:$Z$3303,16,FALSE)*K566*IF(L566="t",10,IF(L566="kg",0.01,IF(L566="q",1,IF(L566="l",0.01*VLOOKUP(EVID_HNOJENI!N566,HNOJIVA_ALL!$A$2:$AE$3303,31,FALSE),"CHYBA")))),2)</f>
        <v>#N/A</v>
      </c>
      <c r="S566" s="51" t="e">
        <f>ROUND(VLOOKUP(EVID_HNOJENI!N566,HNOJIVA_ALL!$A$2:$Z$3303,18,FALSE)*K566*IF(L566="t",10,IF(L566="kg",0.01,IF(L566="q",1,IF(L566="l",0.01*VLOOKUP(EVID_HNOJENI!N566,HNOJIVA_ALL!$A$2:$AE$3303,31,FALSE),"CHYBA")))),2)</f>
        <v>#N/A</v>
      </c>
      <c r="T566" s="51" t="e">
        <f>ROUND(VLOOKUP(EVID_HNOJENI!N566,HNOJIVA_ALL!$A$2:$Z$3303,17,FALSE)*K566*IF(L566="t",10,IF(L566="kg",0.01,IF(L566="q",1,IF(L566="l",0.01*VLOOKUP(EVID_HNOJENI!N566,HNOJIVA_ALL!$A$2:$AE$3303,31,FALSE),"CHYBA")))),2)</f>
        <v>#N/A</v>
      </c>
      <c r="U566" s="51" t="e">
        <f>ROUND(VLOOKUP(EVID_HNOJENI!N566,HNOJIVA_ALL!$A$2:$Z$3303,20,FALSE)*K566*IF(L566="t",10,IF(L566="kg",0.01,IF(L566="q",1,IF(L566="l",0.01*VLOOKUP(EVID_HNOJENI!N566,HNOJIVA_ALL!$A$2:$AE$3303,31,FALSE),"CHYBA")))),2)</f>
        <v>#N/A</v>
      </c>
    </row>
    <row r="567" spans="1:21" x14ac:dyDescent="0.2">
      <c r="A567" s="32"/>
      <c r="B567" s="45" t="e">
        <f>VLOOKUP($A567,EVID_OSEVU!$A$1:$M$4972,2,FALSE)</f>
        <v>#N/A</v>
      </c>
      <c r="C567" s="45" t="e">
        <f>VLOOKUP($A567,EVID_OSEVU!$A$1:$M$4972,3,FALSE)</f>
        <v>#N/A</v>
      </c>
      <c r="D567" s="45" t="e">
        <f>VLOOKUP($A567,EVID_OSEVU!$A$1:$M$4972,4,FALSE)</f>
        <v>#N/A</v>
      </c>
      <c r="E567" s="45" t="e">
        <f>VLOOKUP($A567,EVID_OSEVU!$A$1:$M$4972,7,FALSE)</f>
        <v>#N/A</v>
      </c>
      <c r="F567" s="45" t="e">
        <f>VLOOKUP($A567,EVID_OSEVU!$A$1:$M$4972,8,FALSE)</f>
        <v>#N/A</v>
      </c>
      <c r="G567" s="45" t="e">
        <f>VLOOKUP($A567,EVID_OSEVU!$A$1:$M$4972,11,FALSE)</f>
        <v>#N/A</v>
      </c>
      <c r="H567" s="35"/>
      <c r="I567" s="48"/>
      <c r="J567" s="33" t="e">
        <f>VLOOKUP($A567,EVID_OSEVU!$A$1:$M$4972,11,FALSE)</f>
        <v>#N/A</v>
      </c>
      <c r="K567" s="39"/>
      <c r="L567" s="49"/>
      <c r="M567" s="89" t="e">
        <f t="shared" si="8"/>
        <v>#N/A</v>
      </c>
      <c r="N567" s="50"/>
      <c r="O567" s="37" t="e">
        <f>VLOOKUP(EVID_HNOJENI!N567,HNOJIVA_ALL!$A$2:$Z$3303,4,FALSE)</f>
        <v>#N/A</v>
      </c>
      <c r="P567" s="51" t="e">
        <f>ROUND(VLOOKUP(EVID_HNOJENI!N567,HNOJIVA_ALL!$A$2:$Z$3303,14,FALSE)*K567*IF(L567="t",10,IF(L567="kg",0.01,IF(L567="q",1,IF(L567="l",0.01*VLOOKUP(EVID_HNOJENI!N567,HNOJIVA_ALL!$A$2:$AE$3303,31,FALSE),"CHYBA")))),2)</f>
        <v>#N/A</v>
      </c>
      <c r="Q567" s="51" t="e">
        <f>ROUND(VLOOKUP(EVID_HNOJENI!N567,HNOJIVA_ALL!$A$2:$Z$3303,15,FALSE)*K567*IF(L567="t",10,IF(L567="kg",0.01,IF(L567="q",1,IF(L567="l",0.01*VLOOKUP(EVID_HNOJENI!N567,HNOJIVA_ALL!$A$2:$AE$3303,31,FALSE),"CHYBA")))),2)</f>
        <v>#N/A</v>
      </c>
      <c r="R567" s="51" t="e">
        <f>ROUND(VLOOKUP(EVID_HNOJENI!N567,HNOJIVA_ALL!$A$2:$Z$3303,16,FALSE)*K567*IF(L567="t",10,IF(L567="kg",0.01,IF(L567="q",1,IF(L567="l",0.01*VLOOKUP(EVID_HNOJENI!N567,HNOJIVA_ALL!$A$2:$AE$3303,31,FALSE),"CHYBA")))),2)</f>
        <v>#N/A</v>
      </c>
      <c r="S567" s="51" t="e">
        <f>ROUND(VLOOKUP(EVID_HNOJENI!N567,HNOJIVA_ALL!$A$2:$Z$3303,18,FALSE)*K567*IF(L567="t",10,IF(L567="kg",0.01,IF(L567="q",1,IF(L567="l",0.01*VLOOKUP(EVID_HNOJENI!N567,HNOJIVA_ALL!$A$2:$AE$3303,31,FALSE),"CHYBA")))),2)</f>
        <v>#N/A</v>
      </c>
      <c r="T567" s="51" t="e">
        <f>ROUND(VLOOKUP(EVID_HNOJENI!N567,HNOJIVA_ALL!$A$2:$Z$3303,17,FALSE)*K567*IF(L567="t",10,IF(L567="kg",0.01,IF(L567="q",1,IF(L567="l",0.01*VLOOKUP(EVID_HNOJENI!N567,HNOJIVA_ALL!$A$2:$AE$3303,31,FALSE),"CHYBA")))),2)</f>
        <v>#N/A</v>
      </c>
      <c r="U567" s="51" t="e">
        <f>ROUND(VLOOKUP(EVID_HNOJENI!N567,HNOJIVA_ALL!$A$2:$Z$3303,20,FALSE)*K567*IF(L567="t",10,IF(L567="kg",0.01,IF(L567="q",1,IF(L567="l",0.01*VLOOKUP(EVID_HNOJENI!N567,HNOJIVA_ALL!$A$2:$AE$3303,31,FALSE),"CHYBA")))),2)</f>
        <v>#N/A</v>
      </c>
    </row>
    <row r="568" spans="1:21" x14ac:dyDescent="0.2">
      <c r="A568" s="32"/>
      <c r="B568" s="45" t="e">
        <f>VLOOKUP($A568,EVID_OSEVU!$A$1:$M$4972,2,FALSE)</f>
        <v>#N/A</v>
      </c>
      <c r="C568" s="45" t="e">
        <f>VLOOKUP($A568,EVID_OSEVU!$A$1:$M$4972,3,FALSE)</f>
        <v>#N/A</v>
      </c>
      <c r="D568" s="45" t="e">
        <f>VLOOKUP($A568,EVID_OSEVU!$A$1:$M$4972,4,FALSE)</f>
        <v>#N/A</v>
      </c>
      <c r="E568" s="45" t="e">
        <f>VLOOKUP($A568,EVID_OSEVU!$A$1:$M$4972,7,FALSE)</f>
        <v>#N/A</v>
      </c>
      <c r="F568" s="45" t="e">
        <f>VLOOKUP($A568,EVID_OSEVU!$A$1:$M$4972,8,FALSE)</f>
        <v>#N/A</v>
      </c>
      <c r="G568" s="45" t="e">
        <f>VLOOKUP($A568,EVID_OSEVU!$A$1:$M$4972,11,FALSE)</f>
        <v>#N/A</v>
      </c>
      <c r="H568" s="35"/>
      <c r="I568" s="48"/>
      <c r="J568" s="33" t="e">
        <f>VLOOKUP($A568,EVID_OSEVU!$A$1:$M$4972,11,FALSE)</f>
        <v>#N/A</v>
      </c>
      <c r="K568" s="39"/>
      <c r="L568" s="49"/>
      <c r="M568" s="89" t="e">
        <f t="shared" si="8"/>
        <v>#N/A</v>
      </c>
      <c r="N568" s="50"/>
      <c r="O568" s="37" t="e">
        <f>VLOOKUP(EVID_HNOJENI!N568,HNOJIVA_ALL!$A$2:$Z$3303,4,FALSE)</f>
        <v>#N/A</v>
      </c>
      <c r="P568" s="51" t="e">
        <f>ROUND(VLOOKUP(EVID_HNOJENI!N568,HNOJIVA_ALL!$A$2:$Z$3303,14,FALSE)*K568*IF(L568="t",10,IF(L568="kg",0.01,IF(L568="q",1,IF(L568="l",0.01*VLOOKUP(EVID_HNOJENI!N568,HNOJIVA_ALL!$A$2:$AE$3303,31,FALSE),"CHYBA")))),2)</f>
        <v>#N/A</v>
      </c>
      <c r="Q568" s="51" t="e">
        <f>ROUND(VLOOKUP(EVID_HNOJENI!N568,HNOJIVA_ALL!$A$2:$Z$3303,15,FALSE)*K568*IF(L568="t",10,IF(L568="kg",0.01,IF(L568="q",1,IF(L568="l",0.01*VLOOKUP(EVID_HNOJENI!N568,HNOJIVA_ALL!$A$2:$AE$3303,31,FALSE),"CHYBA")))),2)</f>
        <v>#N/A</v>
      </c>
      <c r="R568" s="51" t="e">
        <f>ROUND(VLOOKUP(EVID_HNOJENI!N568,HNOJIVA_ALL!$A$2:$Z$3303,16,FALSE)*K568*IF(L568="t",10,IF(L568="kg",0.01,IF(L568="q",1,IF(L568="l",0.01*VLOOKUP(EVID_HNOJENI!N568,HNOJIVA_ALL!$A$2:$AE$3303,31,FALSE),"CHYBA")))),2)</f>
        <v>#N/A</v>
      </c>
      <c r="S568" s="51" t="e">
        <f>ROUND(VLOOKUP(EVID_HNOJENI!N568,HNOJIVA_ALL!$A$2:$Z$3303,18,FALSE)*K568*IF(L568="t",10,IF(L568="kg",0.01,IF(L568="q",1,IF(L568="l",0.01*VLOOKUP(EVID_HNOJENI!N568,HNOJIVA_ALL!$A$2:$AE$3303,31,FALSE),"CHYBA")))),2)</f>
        <v>#N/A</v>
      </c>
      <c r="T568" s="51" t="e">
        <f>ROUND(VLOOKUP(EVID_HNOJENI!N568,HNOJIVA_ALL!$A$2:$Z$3303,17,FALSE)*K568*IF(L568="t",10,IF(L568="kg",0.01,IF(L568="q",1,IF(L568="l",0.01*VLOOKUP(EVID_HNOJENI!N568,HNOJIVA_ALL!$A$2:$AE$3303,31,FALSE),"CHYBA")))),2)</f>
        <v>#N/A</v>
      </c>
      <c r="U568" s="51" t="e">
        <f>ROUND(VLOOKUP(EVID_HNOJENI!N568,HNOJIVA_ALL!$A$2:$Z$3303,20,FALSE)*K568*IF(L568="t",10,IF(L568="kg",0.01,IF(L568="q",1,IF(L568="l",0.01*VLOOKUP(EVID_HNOJENI!N568,HNOJIVA_ALL!$A$2:$AE$3303,31,FALSE),"CHYBA")))),2)</f>
        <v>#N/A</v>
      </c>
    </row>
    <row r="569" spans="1:21" x14ac:dyDescent="0.2">
      <c r="A569" s="32"/>
      <c r="B569" s="45" t="e">
        <f>VLOOKUP($A569,EVID_OSEVU!$A$1:$M$4972,2,FALSE)</f>
        <v>#N/A</v>
      </c>
      <c r="C569" s="45" t="e">
        <f>VLOOKUP($A569,EVID_OSEVU!$A$1:$M$4972,3,FALSE)</f>
        <v>#N/A</v>
      </c>
      <c r="D569" s="45" t="e">
        <f>VLOOKUP($A569,EVID_OSEVU!$A$1:$M$4972,4,FALSE)</f>
        <v>#N/A</v>
      </c>
      <c r="E569" s="45" t="e">
        <f>VLOOKUP($A569,EVID_OSEVU!$A$1:$M$4972,7,FALSE)</f>
        <v>#N/A</v>
      </c>
      <c r="F569" s="45" t="e">
        <f>VLOOKUP($A569,EVID_OSEVU!$A$1:$M$4972,8,FALSE)</f>
        <v>#N/A</v>
      </c>
      <c r="G569" s="45" t="e">
        <f>VLOOKUP($A569,EVID_OSEVU!$A$1:$M$4972,11,FALSE)</f>
        <v>#N/A</v>
      </c>
      <c r="H569" s="35"/>
      <c r="I569" s="48"/>
      <c r="J569" s="33" t="e">
        <f>VLOOKUP($A569,EVID_OSEVU!$A$1:$M$4972,11,FALSE)</f>
        <v>#N/A</v>
      </c>
      <c r="K569" s="39"/>
      <c r="L569" s="49"/>
      <c r="M569" s="89" t="e">
        <f t="shared" si="8"/>
        <v>#N/A</v>
      </c>
      <c r="N569" s="50"/>
      <c r="O569" s="37" t="e">
        <f>VLOOKUP(EVID_HNOJENI!N569,HNOJIVA_ALL!$A$2:$Z$3303,4,FALSE)</f>
        <v>#N/A</v>
      </c>
      <c r="P569" s="51" t="e">
        <f>ROUND(VLOOKUP(EVID_HNOJENI!N569,HNOJIVA_ALL!$A$2:$Z$3303,14,FALSE)*K569*IF(L569="t",10,IF(L569="kg",0.01,IF(L569="q",1,IF(L569="l",0.01*VLOOKUP(EVID_HNOJENI!N569,HNOJIVA_ALL!$A$2:$AE$3303,31,FALSE),"CHYBA")))),2)</f>
        <v>#N/A</v>
      </c>
      <c r="Q569" s="51" t="e">
        <f>ROUND(VLOOKUP(EVID_HNOJENI!N569,HNOJIVA_ALL!$A$2:$Z$3303,15,FALSE)*K569*IF(L569="t",10,IF(L569="kg",0.01,IF(L569="q",1,IF(L569="l",0.01*VLOOKUP(EVID_HNOJENI!N569,HNOJIVA_ALL!$A$2:$AE$3303,31,FALSE),"CHYBA")))),2)</f>
        <v>#N/A</v>
      </c>
      <c r="R569" s="51" t="e">
        <f>ROUND(VLOOKUP(EVID_HNOJENI!N569,HNOJIVA_ALL!$A$2:$Z$3303,16,FALSE)*K569*IF(L569="t",10,IF(L569="kg",0.01,IF(L569="q",1,IF(L569="l",0.01*VLOOKUP(EVID_HNOJENI!N569,HNOJIVA_ALL!$A$2:$AE$3303,31,FALSE),"CHYBA")))),2)</f>
        <v>#N/A</v>
      </c>
      <c r="S569" s="51" t="e">
        <f>ROUND(VLOOKUP(EVID_HNOJENI!N569,HNOJIVA_ALL!$A$2:$Z$3303,18,FALSE)*K569*IF(L569="t",10,IF(L569="kg",0.01,IF(L569="q",1,IF(L569="l",0.01*VLOOKUP(EVID_HNOJENI!N569,HNOJIVA_ALL!$A$2:$AE$3303,31,FALSE),"CHYBA")))),2)</f>
        <v>#N/A</v>
      </c>
      <c r="T569" s="51" t="e">
        <f>ROUND(VLOOKUP(EVID_HNOJENI!N569,HNOJIVA_ALL!$A$2:$Z$3303,17,FALSE)*K569*IF(L569="t",10,IF(L569="kg",0.01,IF(L569="q",1,IF(L569="l",0.01*VLOOKUP(EVID_HNOJENI!N569,HNOJIVA_ALL!$A$2:$AE$3303,31,FALSE),"CHYBA")))),2)</f>
        <v>#N/A</v>
      </c>
      <c r="U569" s="51" t="e">
        <f>ROUND(VLOOKUP(EVID_HNOJENI!N569,HNOJIVA_ALL!$A$2:$Z$3303,20,FALSE)*K569*IF(L569="t",10,IF(L569="kg",0.01,IF(L569="q",1,IF(L569="l",0.01*VLOOKUP(EVID_HNOJENI!N569,HNOJIVA_ALL!$A$2:$AE$3303,31,FALSE),"CHYBA")))),2)</f>
        <v>#N/A</v>
      </c>
    </row>
    <row r="570" spans="1:21" x14ac:dyDescent="0.2">
      <c r="A570" s="32"/>
      <c r="B570" s="45" t="e">
        <f>VLOOKUP($A570,EVID_OSEVU!$A$1:$M$4972,2,FALSE)</f>
        <v>#N/A</v>
      </c>
      <c r="C570" s="45" t="e">
        <f>VLOOKUP($A570,EVID_OSEVU!$A$1:$M$4972,3,FALSE)</f>
        <v>#N/A</v>
      </c>
      <c r="D570" s="45" t="e">
        <f>VLOOKUP($A570,EVID_OSEVU!$A$1:$M$4972,4,FALSE)</f>
        <v>#N/A</v>
      </c>
      <c r="E570" s="45" t="e">
        <f>VLOOKUP($A570,EVID_OSEVU!$A$1:$M$4972,7,FALSE)</f>
        <v>#N/A</v>
      </c>
      <c r="F570" s="45" t="e">
        <f>VLOOKUP($A570,EVID_OSEVU!$A$1:$M$4972,8,FALSE)</f>
        <v>#N/A</v>
      </c>
      <c r="G570" s="45" t="e">
        <f>VLOOKUP($A570,EVID_OSEVU!$A$1:$M$4972,11,FALSE)</f>
        <v>#N/A</v>
      </c>
      <c r="H570" s="35"/>
      <c r="I570" s="48"/>
      <c r="J570" s="33" t="e">
        <f>VLOOKUP($A570,EVID_OSEVU!$A$1:$M$4972,11,FALSE)</f>
        <v>#N/A</v>
      </c>
      <c r="K570" s="39"/>
      <c r="L570" s="49"/>
      <c r="M570" s="89" t="e">
        <f t="shared" si="8"/>
        <v>#N/A</v>
      </c>
      <c r="N570" s="50"/>
      <c r="O570" s="37" t="e">
        <f>VLOOKUP(EVID_HNOJENI!N570,HNOJIVA_ALL!$A$2:$Z$3303,4,FALSE)</f>
        <v>#N/A</v>
      </c>
      <c r="P570" s="51" t="e">
        <f>ROUND(VLOOKUP(EVID_HNOJENI!N570,HNOJIVA_ALL!$A$2:$Z$3303,14,FALSE)*K570*IF(L570="t",10,IF(L570="kg",0.01,IF(L570="q",1,IF(L570="l",0.01*VLOOKUP(EVID_HNOJENI!N570,HNOJIVA_ALL!$A$2:$AE$3303,31,FALSE),"CHYBA")))),2)</f>
        <v>#N/A</v>
      </c>
      <c r="Q570" s="51" t="e">
        <f>ROUND(VLOOKUP(EVID_HNOJENI!N570,HNOJIVA_ALL!$A$2:$Z$3303,15,FALSE)*K570*IF(L570="t",10,IF(L570="kg",0.01,IF(L570="q",1,IF(L570="l",0.01*VLOOKUP(EVID_HNOJENI!N570,HNOJIVA_ALL!$A$2:$AE$3303,31,FALSE),"CHYBA")))),2)</f>
        <v>#N/A</v>
      </c>
      <c r="R570" s="51" t="e">
        <f>ROUND(VLOOKUP(EVID_HNOJENI!N570,HNOJIVA_ALL!$A$2:$Z$3303,16,FALSE)*K570*IF(L570="t",10,IF(L570="kg",0.01,IF(L570="q",1,IF(L570="l",0.01*VLOOKUP(EVID_HNOJENI!N570,HNOJIVA_ALL!$A$2:$AE$3303,31,FALSE),"CHYBA")))),2)</f>
        <v>#N/A</v>
      </c>
      <c r="S570" s="51" t="e">
        <f>ROUND(VLOOKUP(EVID_HNOJENI!N570,HNOJIVA_ALL!$A$2:$Z$3303,18,FALSE)*K570*IF(L570="t",10,IF(L570="kg",0.01,IF(L570="q",1,IF(L570="l",0.01*VLOOKUP(EVID_HNOJENI!N570,HNOJIVA_ALL!$A$2:$AE$3303,31,FALSE),"CHYBA")))),2)</f>
        <v>#N/A</v>
      </c>
      <c r="T570" s="51" t="e">
        <f>ROUND(VLOOKUP(EVID_HNOJENI!N570,HNOJIVA_ALL!$A$2:$Z$3303,17,FALSE)*K570*IF(L570="t",10,IF(L570="kg",0.01,IF(L570="q",1,IF(L570="l",0.01*VLOOKUP(EVID_HNOJENI!N570,HNOJIVA_ALL!$A$2:$AE$3303,31,FALSE),"CHYBA")))),2)</f>
        <v>#N/A</v>
      </c>
      <c r="U570" s="51" t="e">
        <f>ROUND(VLOOKUP(EVID_HNOJENI!N570,HNOJIVA_ALL!$A$2:$Z$3303,20,FALSE)*K570*IF(L570="t",10,IF(L570="kg",0.01,IF(L570="q",1,IF(L570="l",0.01*VLOOKUP(EVID_HNOJENI!N570,HNOJIVA_ALL!$A$2:$AE$3303,31,FALSE),"CHYBA")))),2)</f>
        <v>#N/A</v>
      </c>
    </row>
    <row r="571" spans="1:21" x14ac:dyDescent="0.2">
      <c r="A571" s="32"/>
      <c r="B571" s="45" t="e">
        <f>VLOOKUP($A571,EVID_OSEVU!$A$1:$M$4972,2,FALSE)</f>
        <v>#N/A</v>
      </c>
      <c r="C571" s="45" t="e">
        <f>VLOOKUP($A571,EVID_OSEVU!$A$1:$M$4972,3,FALSE)</f>
        <v>#N/A</v>
      </c>
      <c r="D571" s="45" t="e">
        <f>VLOOKUP($A571,EVID_OSEVU!$A$1:$M$4972,4,FALSE)</f>
        <v>#N/A</v>
      </c>
      <c r="E571" s="45" t="e">
        <f>VLOOKUP($A571,EVID_OSEVU!$A$1:$M$4972,7,FALSE)</f>
        <v>#N/A</v>
      </c>
      <c r="F571" s="45" t="e">
        <f>VLOOKUP($A571,EVID_OSEVU!$A$1:$M$4972,8,FALSE)</f>
        <v>#N/A</v>
      </c>
      <c r="G571" s="45" t="e">
        <f>VLOOKUP($A571,EVID_OSEVU!$A$1:$M$4972,11,FALSE)</f>
        <v>#N/A</v>
      </c>
      <c r="H571" s="35"/>
      <c r="I571" s="48"/>
      <c r="J571" s="33" t="e">
        <f>VLOOKUP($A571,EVID_OSEVU!$A$1:$M$4972,11,FALSE)</f>
        <v>#N/A</v>
      </c>
      <c r="K571" s="39"/>
      <c r="L571" s="49"/>
      <c r="M571" s="89" t="e">
        <f t="shared" si="8"/>
        <v>#N/A</v>
      </c>
      <c r="N571" s="50"/>
      <c r="O571" s="37" t="e">
        <f>VLOOKUP(EVID_HNOJENI!N571,HNOJIVA_ALL!$A$2:$Z$3303,4,FALSE)</f>
        <v>#N/A</v>
      </c>
      <c r="P571" s="51" t="e">
        <f>ROUND(VLOOKUP(EVID_HNOJENI!N571,HNOJIVA_ALL!$A$2:$Z$3303,14,FALSE)*K571*IF(L571="t",10,IF(L571="kg",0.01,IF(L571="q",1,IF(L571="l",0.01*VLOOKUP(EVID_HNOJENI!N571,HNOJIVA_ALL!$A$2:$AE$3303,31,FALSE),"CHYBA")))),2)</f>
        <v>#N/A</v>
      </c>
      <c r="Q571" s="51" t="e">
        <f>ROUND(VLOOKUP(EVID_HNOJENI!N571,HNOJIVA_ALL!$A$2:$Z$3303,15,FALSE)*K571*IF(L571="t",10,IF(L571="kg",0.01,IF(L571="q",1,IF(L571="l",0.01*VLOOKUP(EVID_HNOJENI!N571,HNOJIVA_ALL!$A$2:$AE$3303,31,FALSE),"CHYBA")))),2)</f>
        <v>#N/A</v>
      </c>
      <c r="R571" s="51" t="e">
        <f>ROUND(VLOOKUP(EVID_HNOJENI!N571,HNOJIVA_ALL!$A$2:$Z$3303,16,FALSE)*K571*IF(L571="t",10,IF(L571="kg",0.01,IF(L571="q",1,IF(L571="l",0.01*VLOOKUP(EVID_HNOJENI!N571,HNOJIVA_ALL!$A$2:$AE$3303,31,FALSE),"CHYBA")))),2)</f>
        <v>#N/A</v>
      </c>
      <c r="S571" s="51" t="e">
        <f>ROUND(VLOOKUP(EVID_HNOJENI!N571,HNOJIVA_ALL!$A$2:$Z$3303,18,FALSE)*K571*IF(L571="t",10,IF(L571="kg",0.01,IF(L571="q",1,IF(L571="l",0.01*VLOOKUP(EVID_HNOJENI!N571,HNOJIVA_ALL!$A$2:$AE$3303,31,FALSE),"CHYBA")))),2)</f>
        <v>#N/A</v>
      </c>
      <c r="T571" s="51" t="e">
        <f>ROUND(VLOOKUP(EVID_HNOJENI!N571,HNOJIVA_ALL!$A$2:$Z$3303,17,FALSE)*K571*IF(L571="t",10,IF(L571="kg",0.01,IF(L571="q",1,IF(L571="l",0.01*VLOOKUP(EVID_HNOJENI!N571,HNOJIVA_ALL!$A$2:$AE$3303,31,FALSE),"CHYBA")))),2)</f>
        <v>#N/A</v>
      </c>
      <c r="U571" s="51" t="e">
        <f>ROUND(VLOOKUP(EVID_HNOJENI!N571,HNOJIVA_ALL!$A$2:$Z$3303,20,FALSE)*K571*IF(L571="t",10,IF(L571="kg",0.01,IF(L571="q",1,IF(L571="l",0.01*VLOOKUP(EVID_HNOJENI!N571,HNOJIVA_ALL!$A$2:$AE$3303,31,FALSE),"CHYBA")))),2)</f>
        <v>#N/A</v>
      </c>
    </row>
    <row r="572" spans="1:21" x14ac:dyDescent="0.2">
      <c r="A572" s="32"/>
      <c r="B572" s="45" t="e">
        <f>VLOOKUP($A572,EVID_OSEVU!$A$1:$M$4972,2,FALSE)</f>
        <v>#N/A</v>
      </c>
      <c r="C572" s="45" t="e">
        <f>VLOOKUP($A572,EVID_OSEVU!$A$1:$M$4972,3,FALSE)</f>
        <v>#N/A</v>
      </c>
      <c r="D572" s="45" t="e">
        <f>VLOOKUP($A572,EVID_OSEVU!$A$1:$M$4972,4,FALSE)</f>
        <v>#N/A</v>
      </c>
      <c r="E572" s="45" t="e">
        <f>VLOOKUP($A572,EVID_OSEVU!$A$1:$M$4972,7,FALSE)</f>
        <v>#N/A</v>
      </c>
      <c r="F572" s="45" t="e">
        <f>VLOOKUP($A572,EVID_OSEVU!$A$1:$M$4972,8,FALSE)</f>
        <v>#N/A</v>
      </c>
      <c r="G572" s="45" t="e">
        <f>VLOOKUP($A572,EVID_OSEVU!$A$1:$M$4972,11,FALSE)</f>
        <v>#N/A</v>
      </c>
      <c r="H572" s="35"/>
      <c r="I572" s="48"/>
      <c r="J572" s="33" t="e">
        <f>VLOOKUP($A572,EVID_OSEVU!$A$1:$M$4972,11,FALSE)</f>
        <v>#N/A</v>
      </c>
      <c r="K572" s="39"/>
      <c r="L572" s="49"/>
      <c r="M572" s="89" t="e">
        <f t="shared" si="8"/>
        <v>#N/A</v>
      </c>
      <c r="N572" s="50"/>
      <c r="O572" s="37" t="e">
        <f>VLOOKUP(EVID_HNOJENI!N572,HNOJIVA_ALL!$A$2:$Z$3303,4,FALSE)</f>
        <v>#N/A</v>
      </c>
      <c r="P572" s="51" t="e">
        <f>ROUND(VLOOKUP(EVID_HNOJENI!N572,HNOJIVA_ALL!$A$2:$Z$3303,14,FALSE)*K572*IF(L572="t",10,IF(L572="kg",0.01,IF(L572="q",1,IF(L572="l",0.01*VLOOKUP(EVID_HNOJENI!N572,HNOJIVA_ALL!$A$2:$AE$3303,31,FALSE),"CHYBA")))),2)</f>
        <v>#N/A</v>
      </c>
      <c r="Q572" s="51" t="e">
        <f>ROUND(VLOOKUP(EVID_HNOJENI!N572,HNOJIVA_ALL!$A$2:$Z$3303,15,FALSE)*K572*IF(L572="t",10,IF(L572="kg",0.01,IF(L572="q",1,IF(L572="l",0.01*VLOOKUP(EVID_HNOJENI!N572,HNOJIVA_ALL!$A$2:$AE$3303,31,FALSE),"CHYBA")))),2)</f>
        <v>#N/A</v>
      </c>
      <c r="R572" s="51" t="e">
        <f>ROUND(VLOOKUP(EVID_HNOJENI!N572,HNOJIVA_ALL!$A$2:$Z$3303,16,FALSE)*K572*IF(L572="t",10,IF(L572="kg",0.01,IF(L572="q",1,IF(L572="l",0.01*VLOOKUP(EVID_HNOJENI!N572,HNOJIVA_ALL!$A$2:$AE$3303,31,FALSE),"CHYBA")))),2)</f>
        <v>#N/A</v>
      </c>
      <c r="S572" s="51" t="e">
        <f>ROUND(VLOOKUP(EVID_HNOJENI!N572,HNOJIVA_ALL!$A$2:$Z$3303,18,FALSE)*K572*IF(L572="t",10,IF(L572="kg",0.01,IF(L572="q",1,IF(L572="l",0.01*VLOOKUP(EVID_HNOJENI!N572,HNOJIVA_ALL!$A$2:$AE$3303,31,FALSE),"CHYBA")))),2)</f>
        <v>#N/A</v>
      </c>
      <c r="T572" s="51" t="e">
        <f>ROUND(VLOOKUP(EVID_HNOJENI!N572,HNOJIVA_ALL!$A$2:$Z$3303,17,FALSE)*K572*IF(L572="t",10,IF(L572="kg",0.01,IF(L572="q",1,IF(L572="l",0.01*VLOOKUP(EVID_HNOJENI!N572,HNOJIVA_ALL!$A$2:$AE$3303,31,FALSE),"CHYBA")))),2)</f>
        <v>#N/A</v>
      </c>
      <c r="U572" s="51" t="e">
        <f>ROUND(VLOOKUP(EVID_HNOJENI!N572,HNOJIVA_ALL!$A$2:$Z$3303,20,FALSE)*K572*IF(L572="t",10,IF(L572="kg",0.01,IF(L572="q",1,IF(L572="l",0.01*VLOOKUP(EVID_HNOJENI!N572,HNOJIVA_ALL!$A$2:$AE$3303,31,FALSE),"CHYBA")))),2)</f>
        <v>#N/A</v>
      </c>
    </row>
    <row r="573" spans="1:21" x14ac:dyDescent="0.2">
      <c r="A573" s="32"/>
      <c r="B573" s="45" t="e">
        <f>VLOOKUP($A573,EVID_OSEVU!$A$1:$M$4972,2,FALSE)</f>
        <v>#N/A</v>
      </c>
      <c r="C573" s="45" t="e">
        <f>VLOOKUP($A573,EVID_OSEVU!$A$1:$M$4972,3,FALSE)</f>
        <v>#N/A</v>
      </c>
      <c r="D573" s="45" t="e">
        <f>VLOOKUP($A573,EVID_OSEVU!$A$1:$M$4972,4,FALSE)</f>
        <v>#N/A</v>
      </c>
      <c r="E573" s="45" t="e">
        <f>VLOOKUP($A573,EVID_OSEVU!$A$1:$M$4972,7,FALSE)</f>
        <v>#N/A</v>
      </c>
      <c r="F573" s="45" t="e">
        <f>VLOOKUP($A573,EVID_OSEVU!$A$1:$M$4972,8,FALSE)</f>
        <v>#N/A</v>
      </c>
      <c r="G573" s="45" t="e">
        <f>VLOOKUP($A573,EVID_OSEVU!$A$1:$M$4972,11,FALSE)</f>
        <v>#N/A</v>
      </c>
      <c r="H573" s="35"/>
      <c r="I573" s="48"/>
      <c r="J573" s="33" t="e">
        <f>VLOOKUP($A573,EVID_OSEVU!$A$1:$M$4972,11,FALSE)</f>
        <v>#N/A</v>
      </c>
      <c r="K573" s="39"/>
      <c r="L573" s="49"/>
      <c r="M573" s="89" t="e">
        <f t="shared" si="8"/>
        <v>#N/A</v>
      </c>
      <c r="N573" s="50"/>
      <c r="O573" s="37" t="e">
        <f>VLOOKUP(EVID_HNOJENI!N573,HNOJIVA_ALL!$A$2:$Z$3303,4,FALSE)</f>
        <v>#N/A</v>
      </c>
      <c r="P573" s="51" t="e">
        <f>ROUND(VLOOKUP(EVID_HNOJENI!N573,HNOJIVA_ALL!$A$2:$Z$3303,14,FALSE)*K573*IF(L573="t",10,IF(L573="kg",0.01,IF(L573="q",1,IF(L573="l",0.01*VLOOKUP(EVID_HNOJENI!N573,HNOJIVA_ALL!$A$2:$AE$3303,31,FALSE),"CHYBA")))),2)</f>
        <v>#N/A</v>
      </c>
      <c r="Q573" s="51" t="e">
        <f>ROUND(VLOOKUP(EVID_HNOJENI!N573,HNOJIVA_ALL!$A$2:$Z$3303,15,FALSE)*K573*IF(L573="t",10,IF(L573="kg",0.01,IF(L573="q",1,IF(L573="l",0.01*VLOOKUP(EVID_HNOJENI!N573,HNOJIVA_ALL!$A$2:$AE$3303,31,FALSE),"CHYBA")))),2)</f>
        <v>#N/A</v>
      </c>
      <c r="R573" s="51" t="e">
        <f>ROUND(VLOOKUP(EVID_HNOJENI!N573,HNOJIVA_ALL!$A$2:$Z$3303,16,FALSE)*K573*IF(L573="t",10,IF(L573="kg",0.01,IF(L573="q",1,IF(L573="l",0.01*VLOOKUP(EVID_HNOJENI!N573,HNOJIVA_ALL!$A$2:$AE$3303,31,FALSE),"CHYBA")))),2)</f>
        <v>#N/A</v>
      </c>
      <c r="S573" s="51" t="e">
        <f>ROUND(VLOOKUP(EVID_HNOJENI!N573,HNOJIVA_ALL!$A$2:$Z$3303,18,FALSE)*K573*IF(L573="t",10,IF(L573="kg",0.01,IF(L573="q",1,IF(L573="l",0.01*VLOOKUP(EVID_HNOJENI!N573,HNOJIVA_ALL!$A$2:$AE$3303,31,FALSE),"CHYBA")))),2)</f>
        <v>#N/A</v>
      </c>
      <c r="T573" s="51" t="e">
        <f>ROUND(VLOOKUP(EVID_HNOJENI!N573,HNOJIVA_ALL!$A$2:$Z$3303,17,FALSE)*K573*IF(L573="t",10,IF(L573="kg",0.01,IF(L573="q",1,IF(L573="l",0.01*VLOOKUP(EVID_HNOJENI!N573,HNOJIVA_ALL!$A$2:$AE$3303,31,FALSE),"CHYBA")))),2)</f>
        <v>#N/A</v>
      </c>
      <c r="U573" s="51" t="e">
        <f>ROUND(VLOOKUP(EVID_HNOJENI!N573,HNOJIVA_ALL!$A$2:$Z$3303,20,FALSE)*K573*IF(L573="t",10,IF(L573="kg",0.01,IF(L573="q",1,IF(L573="l",0.01*VLOOKUP(EVID_HNOJENI!N573,HNOJIVA_ALL!$A$2:$AE$3303,31,FALSE),"CHYBA")))),2)</f>
        <v>#N/A</v>
      </c>
    </row>
    <row r="574" spans="1:21" x14ac:dyDescent="0.2">
      <c r="A574" s="32"/>
      <c r="B574" s="45" t="e">
        <f>VLOOKUP($A574,EVID_OSEVU!$A$1:$M$4972,2,FALSE)</f>
        <v>#N/A</v>
      </c>
      <c r="C574" s="45" t="e">
        <f>VLOOKUP($A574,EVID_OSEVU!$A$1:$M$4972,3,FALSE)</f>
        <v>#N/A</v>
      </c>
      <c r="D574" s="45" t="e">
        <f>VLOOKUP($A574,EVID_OSEVU!$A$1:$M$4972,4,FALSE)</f>
        <v>#N/A</v>
      </c>
      <c r="E574" s="45" t="e">
        <f>VLOOKUP($A574,EVID_OSEVU!$A$1:$M$4972,7,FALSE)</f>
        <v>#N/A</v>
      </c>
      <c r="F574" s="45" t="e">
        <f>VLOOKUP($A574,EVID_OSEVU!$A$1:$M$4972,8,FALSE)</f>
        <v>#N/A</v>
      </c>
      <c r="G574" s="45" t="e">
        <f>VLOOKUP($A574,EVID_OSEVU!$A$1:$M$4972,11,FALSE)</f>
        <v>#N/A</v>
      </c>
      <c r="H574" s="35"/>
      <c r="I574" s="48"/>
      <c r="J574" s="33" t="e">
        <f>VLOOKUP($A574,EVID_OSEVU!$A$1:$M$4972,11,FALSE)</f>
        <v>#N/A</v>
      </c>
      <c r="K574" s="39"/>
      <c r="L574" s="49"/>
      <c r="M574" s="89" t="e">
        <f t="shared" si="8"/>
        <v>#N/A</v>
      </c>
      <c r="N574" s="50"/>
      <c r="O574" s="37" t="e">
        <f>VLOOKUP(EVID_HNOJENI!N574,HNOJIVA_ALL!$A$2:$Z$3303,4,FALSE)</f>
        <v>#N/A</v>
      </c>
      <c r="P574" s="51" t="e">
        <f>ROUND(VLOOKUP(EVID_HNOJENI!N574,HNOJIVA_ALL!$A$2:$Z$3303,14,FALSE)*K574*IF(L574="t",10,IF(L574="kg",0.01,IF(L574="q",1,IF(L574="l",0.01*VLOOKUP(EVID_HNOJENI!N574,HNOJIVA_ALL!$A$2:$AE$3303,31,FALSE),"CHYBA")))),2)</f>
        <v>#N/A</v>
      </c>
      <c r="Q574" s="51" t="e">
        <f>ROUND(VLOOKUP(EVID_HNOJENI!N574,HNOJIVA_ALL!$A$2:$Z$3303,15,FALSE)*K574*IF(L574="t",10,IF(L574="kg",0.01,IF(L574="q",1,IF(L574="l",0.01*VLOOKUP(EVID_HNOJENI!N574,HNOJIVA_ALL!$A$2:$AE$3303,31,FALSE),"CHYBA")))),2)</f>
        <v>#N/A</v>
      </c>
      <c r="R574" s="51" t="e">
        <f>ROUND(VLOOKUP(EVID_HNOJENI!N574,HNOJIVA_ALL!$A$2:$Z$3303,16,FALSE)*K574*IF(L574="t",10,IF(L574="kg",0.01,IF(L574="q",1,IF(L574="l",0.01*VLOOKUP(EVID_HNOJENI!N574,HNOJIVA_ALL!$A$2:$AE$3303,31,FALSE),"CHYBA")))),2)</f>
        <v>#N/A</v>
      </c>
      <c r="S574" s="51" t="e">
        <f>ROUND(VLOOKUP(EVID_HNOJENI!N574,HNOJIVA_ALL!$A$2:$Z$3303,18,FALSE)*K574*IF(L574="t",10,IF(L574="kg",0.01,IF(L574="q",1,IF(L574="l",0.01*VLOOKUP(EVID_HNOJENI!N574,HNOJIVA_ALL!$A$2:$AE$3303,31,FALSE),"CHYBA")))),2)</f>
        <v>#N/A</v>
      </c>
      <c r="T574" s="51" t="e">
        <f>ROUND(VLOOKUP(EVID_HNOJENI!N574,HNOJIVA_ALL!$A$2:$Z$3303,17,FALSE)*K574*IF(L574="t",10,IF(L574="kg",0.01,IF(L574="q",1,IF(L574="l",0.01*VLOOKUP(EVID_HNOJENI!N574,HNOJIVA_ALL!$A$2:$AE$3303,31,FALSE),"CHYBA")))),2)</f>
        <v>#N/A</v>
      </c>
      <c r="U574" s="51" t="e">
        <f>ROUND(VLOOKUP(EVID_HNOJENI!N574,HNOJIVA_ALL!$A$2:$Z$3303,20,FALSE)*K574*IF(L574="t",10,IF(L574="kg",0.01,IF(L574="q",1,IF(L574="l",0.01*VLOOKUP(EVID_HNOJENI!N574,HNOJIVA_ALL!$A$2:$AE$3303,31,FALSE),"CHYBA")))),2)</f>
        <v>#N/A</v>
      </c>
    </row>
    <row r="575" spans="1:21" x14ac:dyDescent="0.2">
      <c r="A575" s="32"/>
      <c r="B575" s="45" t="e">
        <f>VLOOKUP($A575,EVID_OSEVU!$A$1:$M$4972,2,FALSE)</f>
        <v>#N/A</v>
      </c>
      <c r="C575" s="45" t="e">
        <f>VLOOKUP($A575,EVID_OSEVU!$A$1:$M$4972,3,FALSE)</f>
        <v>#N/A</v>
      </c>
      <c r="D575" s="45" t="e">
        <f>VLOOKUP($A575,EVID_OSEVU!$A$1:$M$4972,4,FALSE)</f>
        <v>#N/A</v>
      </c>
      <c r="E575" s="45" t="e">
        <f>VLOOKUP($A575,EVID_OSEVU!$A$1:$M$4972,7,FALSE)</f>
        <v>#N/A</v>
      </c>
      <c r="F575" s="45" t="e">
        <f>VLOOKUP($A575,EVID_OSEVU!$A$1:$M$4972,8,FALSE)</f>
        <v>#N/A</v>
      </c>
      <c r="G575" s="45" t="e">
        <f>VLOOKUP($A575,EVID_OSEVU!$A$1:$M$4972,11,FALSE)</f>
        <v>#N/A</v>
      </c>
      <c r="H575" s="35"/>
      <c r="I575" s="48"/>
      <c r="J575" s="33" t="e">
        <f>VLOOKUP($A575,EVID_OSEVU!$A$1:$M$4972,11,FALSE)</f>
        <v>#N/A</v>
      </c>
      <c r="K575" s="39"/>
      <c r="L575" s="49"/>
      <c r="M575" s="89" t="e">
        <f t="shared" si="8"/>
        <v>#N/A</v>
      </c>
      <c r="N575" s="50"/>
      <c r="O575" s="37" t="e">
        <f>VLOOKUP(EVID_HNOJENI!N575,HNOJIVA_ALL!$A$2:$Z$3303,4,FALSE)</f>
        <v>#N/A</v>
      </c>
      <c r="P575" s="51" t="e">
        <f>ROUND(VLOOKUP(EVID_HNOJENI!N575,HNOJIVA_ALL!$A$2:$Z$3303,14,FALSE)*K575*IF(L575="t",10,IF(L575="kg",0.01,IF(L575="q",1,IF(L575="l",0.01*VLOOKUP(EVID_HNOJENI!N575,HNOJIVA_ALL!$A$2:$AE$3303,31,FALSE),"CHYBA")))),2)</f>
        <v>#N/A</v>
      </c>
      <c r="Q575" s="51" t="e">
        <f>ROUND(VLOOKUP(EVID_HNOJENI!N575,HNOJIVA_ALL!$A$2:$Z$3303,15,FALSE)*K575*IF(L575="t",10,IF(L575="kg",0.01,IF(L575="q",1,IF(L575="l",0.01*VLOOKUP(EVID_HNOJENI!N575,HNOJIVA_ALL!$A$2:$AE$3303,31,FALSE),"CHYBA")))),2)</f>
        <v>#N/A</v>
      </c>
      <c r="R575" s="51" t="e">
        <f>ROUND(VLOOKUP(EVID_HNOJENI!N575,HNOJIVA_ALL!$A$2:$Z$3303,16,FALSE)*K575*IF(L575="t",10,IF(L575="kg",0.01,IF(L575="q",1,IF(L575="l",0.01*VLOOKUP(EVID_HNOJENI!N575,HNOJIVA_ALL!$A$2:$AE$3303,31,FALSE),"CHYBA")))),2)</f>
        <v>#N/A</v>
      </c>
      <c r="S575" s="51" t="e">
        <f>ROUND(VLOOKUP(EVID_HNOJENI!N575,HNOJIVA_ALL!$A$2:$Z$3303,18,FALSE)*K575*IF(L575="t",10,IF(L575="kg",0.01,IF(L575="q",1,IF(L575="l",0.01*VLOOKUP(EVID_HNOJENI!N575,HNOJIVA_ALL!$A$2:$AE$3303,31,FALSE),"CHYBA")))),2)</f>
        <v>#N/A</v>
      </c>
      <c r="T575" s="51" t="e">
        <f>ROUND(VLOOKUP(EVID_HNOJENI!N575,HNOJIVA_ALL!$A$2:$Z$3303,17,FALSE)*K575*IF(L575="t",10,IF(L575="kg",0.01,IF(L575="q",1,IF(L575="l",0.01*VLOOKUP(EVID_HNOJENI!N575,HNOJIVA_ALL!$A$2:$AE$3303,31,FALSE),"CHYBA")))),2)</f>
        <v>#N/A</v>
      </c>
      <c r="U575" s="51" t="e">
        <f>ROUND(VLOOKUP(EVID_HNOJENI!N575,HNOJIVA_ALL!$A$2:$Z$3303,20,FALSE)*K575*IF(L575="t",10,IF(L575="kg",0.01,IF(L575="q",1,IF(L575="l",0.01*VLOOKUP(EVID_HNOJENI!N575,HNOJIVA_ALL!$A$2:$AE$3303,31,FALSE),"CHYBA")))),2)</f>
        <v>#N/A</v>
      </c>
    </row>
    <row r="576" spans="1:21" x14ac:dyDescent="0.2">
      <c r="A576" s="32"/>
      <c r="B576" s="45" t="e">
        <f>VLOOKUP($A576,EVID_OSEVU!$A$1:$M$4972,2,FALSE)</f>
        <v>#N/A</v>
      </c>
      <c r="C576" s="45" t="e">
        <f>VLOOKUP($A576,EVID_OSEVU!$A$1:$M$4972,3,FALSE)</f>
        <v>#N/A</v>
      </c>
      <c r="D576" s="45" t="e">
        <f>VLOOKUP($A576,EVID_OSEVU!$A$1:$M$4972,4,FALSE)</f>
        <v>#N/A</v>
      </c>
      <c r="E576" s="45" t="e">
        <f>VLOOKUP($A576,EVID_OSEVU!$A$1:$M$4972,7,FALSE)</f>
        <v>#N/A</v>
      </c>
      <c r="F576" s="45" t="e">
        <f>VLOOKUP($A576,EVID_OSEVU!$A$1:$M$4972,8,FALSE)</f>
        <v>#N/A</v>
      </c>
      <c r="G576" s="45" t="e">
        <f>VLOOKUP($A576,EVID_OSEVU!$A$1:$M$4972,11,FALSE)</f>
        <v>#N/A</v>
      </c>
      <c r="H576" s="35"/>
      <c r="I576" s="48"/>
      <c r="J576" s="33" t="e">
        <f>VLOOKUP($A576,EVID_OSEVU!$A$1:$M$4972,11,FALSE)</f>
        <v>#N/A</v>
      </c>
      <c r="K576" s="39"/>
      <c r="L576" s="49"/>
      <c r="M576" s="89" t="e">
        <f t="shared" si="8"/>
        <v>#N/A</v>
      </c>
      <c r="N576" s="50"/>
      <c r="O576" s="37" t="e">
        <f>VLOOKUP(EVID_HNOJENI!N576,HNOJIVA_ALL!$A$2:$Z$3303,4,FALSE)</f>
        <v>#N/A</v>
      </c>
      <c r="P576" s="51" t="e">
        <f>ROUND(VLOOKUP(EVID_HNOJENI!N576,HNOJIVA_ALL!$A$2:$Z$3303,14,FALSE)*K576*IF(L576="t",10,IF(L576="kg",0.01,IF(L576="q",1,IF(L576="l",0.01*VLOOKUP(EVID_HNOJENI!N576,HNOJIVA_ALL!$A$2:$AE$3303,31,FALSE),"CHYBA")))),2)</f>
        <v>#N/A</v>
      </c>
      <c r="Q576" s="51" t="e">
        <f>ROUND(VLOOKUP(EVID_HNOJENI!N576,HNOJIVA_ALL!$A$2:$Z$3303,15,FALSE)*K576*IF(L576="t",10,IF(L576="kg",0.01,IF(L576="q",1,IF(L576="l",0.01*VLOOKUP(EVID_HNOJENI!N576,HNOJIVA_ALL!$A$2:$AE$3303,31,FALSE),"CHYBA")))),2)</f>
        <v>#N/A</v>
      </c>
      <c r="R576" s="51" t="e">
        <f>ROUND(VLOOKUP(EVID_HNOJENI!N576,HNOJIVA_ALL!$A$2:$Z$3303,16,FALSE)*K576*IF(L576="t",10,IF(L576="kg",0.01,IF(L576="q",1,IF(L576="l",0.01*VLOOKUP(EVID_HNOJENI!N576,HNOJIVA_ALL!$A$2:$AE$3303,31,FALSE),"CHYBA")))),2)</f>
        <v>#N/A</v>
      </c>
      <c r="S576" s="51" t="e">
        <f>ROUND(VLOOKUP(EVID_HNOJENI!N576,HNOJIVA_ALL!$A$2:$Z$3303,18,FALSE)*K576*IF(L576="t",10,IF(L576="kg",0.01,IF(L576="q",1,IF(L576="l",0.01*VLOOKUP(EVID_HNOJENI!N576,HNOJIVA_ALL!$A$2:$AE$3303,31,FALSE),"CHYBA")))),2)</f>
        <v>#N/A</v>
      </c>
      <c r="T576" s="51" t="e">
        <f>ROUND(VLOOKUP(EVID_HNOJENI!N576,HNOJIVA_ALL!$A$2:$Z$3303,17,FALSE)*K576*IF(L576="t",10,IF(L576="kg",0.01,IF(L576="q",1,IF(L576="l",0.01*VLOOKUP(EVID_HNOJENI!N576,HNOJIVA_ALL!$A$2:$AE$3303,31,FALSE),"CHYBA")))),2)</f>
        <v>#N/A</v>
      </c>
      <c r="U576" s="51" t="e">
        <f>ROUND(VLOOKUP(EVID_HNOJENI!N576,HNOJIVA_ALL!$A$2:$Z$3303,20,FALSE)*K576*IF(L576="t",10,IF(L576="kg",0.01,IF(L576="q",1,IF(L576="l",0.01*VLOOKUP(EVID_HNOJENI!N576,HNOJIVA_ALL!$A$2:$AE$3303,31,FALSE),"CHYBA")))),2)</f>
        <v>#N/A</v>
      </c>
    </row>
    <row r="577" spans="1:21" x14ac:dyDescent="0.2">
      <c r="A577" s="32"/>
      <c r="B577" s="45" t="e">
        <f>VLOOKUP($A577,EVID_OSEVU!$A$1:$M$4972,2,FALSE)</f>
        <v>#N/A</v>
      </c>
      <c r="C577" s="45" t="e">
        <f>VLOOKUP($A577,EVID_OSEVU!$A$1:$M$4972,3,FALSE)</f>
        <v>#N/A</v>
      </c>
      <c r="D577" s="45" t="e">
        <f>VLOOKUP($A577,EVID_OSEVU!$A$1:$M$4972,4,FALSE)</f>
        <v>#N/A</v>
      </c>
      <c r="E577" s="45" t="e">
        <f>VLOOKUP($A577,EVID_OSEVU!$A$1:$M$4972,7,FALSE)</f>
        <v>#N/A</v>
      </c>
      <c r="F577" s="45" t="e">
        <f>VLOOKUP($A577,EVID_OSEVU!$A$1:$M$4972,8,FALSE)</f>
        <v>#N/A</v>
      </c>
      <c r="G577" s="45" t="e">
        <f>VLOOKUP($A577,EVID_OSEVU!$A$1:$M$4972,11,FALSE)</f>
        <v>#N/A</v>
      </c>
      <c r="H577" s="35"/>
      <c r="I577" s="48"/>
      <c r="J577" s="33" t="e">
        <f>VLOOKUP($A577,EVID_OSEVU!$A$1:$M$4972,11,FALSE)</f>
        <v>#N/A</v>
      </c>
      <c r="K577" s="39"/>
      <c r="L577" s="49"/>
      <c r="M577" s="89" t="e">
        <f t="shared" si="8"/>
        <v>#N/A</v>
      </c>
      <c r="N577" s="50"/>
      <c r="O577" s="37" t="e">
        <f>VLOOKUP(EVID_HNOJENI!N577,HNOJIVA_ALL!$A$2:$Z$3303,4,FALSE)</f>
        <v>#N/A</v>
      </c>
      <c r="P577" s="51" t="e">
        <f>ROUND(VLOOKUP(EVID_HNOJENI!N577,HNOJIVA_ALL!$A$2:$Z$3303,14,FALSE)*K577*IF(L577="t",10,IF(L577="kg",0.01,IF(L577="q",1,IF(L577="l",0.01*VLOOKUP(EVID_HNOJENI!N577,HNOJIVA_ALL!$A$2:$AE$3303,31,FALSE),"CHYBA")))),2)</f>
        <v>#N/A</v>
      </c>
      <c r="Q577" s="51" t="e">
        <f>ROUND(VLOOKUP(EVID_HNOJENI!N577,HNOJIVA_ALL!$A$2:$Z$3303,15,FALSE)*K577*IF(L577="t",10,IF(L577="kg",0.01,IF(L577="q",1,IF(L577="l",0.01*VLOOKUP(EVID_HNOJENI!N577,HNOJIVA_ALL!$A$2:$AE$3303,31,FALSE),"CHYBA")))),2)</f>
        <v>#N/A</v>
      </c>
      <c r="R577" s="51" t="e">
        <f>ROUND(VLOOKUP(EVID_HNOJENI!N577,HNOJIVA_ALL!$A$2:$Z$3303,16,FALSE)*K577*IF(L577="t",10,IF(L577="kg",0.01,IF(L577="q",1,IF(L577="l",0.01*VLOOKUP(EVID_HNOJENI!N577,HNOJIVA_ALL!$A$2:$AE$3303,31,FALSE),"CHYBA")))),2)</f>
        <v>#N/A</v>
      </c>
      <c r="S577" s="51" t="e">
        <f>ROUND(VLOOKUP(EVID_HNOJENI!N577,HNOJIVA_ALL!$A$2:$Z$3303,18,FALSE)*K577*IF(L577="t",10,IF(L577="kg",0.01,IF(L577="q",1,IF(L577="l",0.01*VLOOKUP(EVID_HNOJENI!N577,HNOJIVA_ALL!$A$2:$AE$3303,31,FALSE),"CHYBA")))),2)</f>
        <v>#N/A</v>
      </c>
      <c r="T577" s="51" t="e">
        <f>ROUND(VLOOKUP(EVID_HNOJENI!N577,HNOJIVA_ALL!$A$2:$Z$3303,17,FALSE)*K577*IF(L577="t",10,IF(L577="kg",0.01,IF(L577="q",1,IF(L577="l",0.01*VLOOKUP(EVID_HNOJENI!N577,HNOJIVA_ALL!$A$2:$AE$3303,31,FALSE),"CHYBA")))),2)</f>
        <v>#N/A</v>
      </c>
      <c r="U577" s="51" t="e">
        <f>ROUND(VLOOKUP(EVID_HNOJENI!N577,HNOJIVA_ALL!$A$2:$Z$3303,20,FALSE)*K577*IF(L577="t",10,IF(L577="kg",0.01,IF(L577="q",1,IF(L577="l",0.01*VLOOKUP(EVID_HNOJENI!N577,HNOJIVA_ALL!$A$2:$AE$3303,31,FALSE),"CHYBA")))),2)</f>
        <v>#N/A</v>
      </c>
    </row>
    <row r="578" spans="1:21" x14ac:dyDescent="0.2">
      <c r="A578" s="32"/>
      <c r="B578" s="45" t="e">
        <f>VLOOKUP($A578,EVID_OSEVU!$A$1:$M$4972,2,FALSE)</f>
        <v>#N/A</v>
      </c>
      <c r="C578" s="45" t="e">
        <f>VLOOKUP($A578,EVID_OSEVU!$A$1:$M$4972,3,FALSE)</f>
        <v>#N/A</v>
      </c>
      <c r="D578" s="45" t="e">
        <f>VLOOKUP($A578,EVID_OSEVU!$A$1:$M$4972,4,FALSE)</f>
        <v>#N/A</v>
      </c>
      <c r="E578" s="45" t="e">
        <f>VLOOKUP($A578,EVID_OSEVU!$A$1:$M$4972,7,FALSE)</f>
        <v>#N/A</v>
      </c>
      <c r="F578" s="45" t="e">
        <f>VLOOKUP($A578,EVID_OSEVU!$A$1:$M$4972,8,FALSE)</f>
        <v>#N/A</v>
      </c>
      <c r="G578" s="45" t="e">
        <f>VLOOKUP($A578,EVID_OSEVU!$A$1:$M$4972,11,FALSE)</f>
        <v>#N/A</v>
      </c>
      <c r="H578" s="35"/>
      <c r="I578" s="48"/>
      <c r="J578" s="33" t="e">
        <f>VLOOKUP($A578,EVID_OSEVU!$A$1:$M$4972,11,FALSE)</f>
        <v>#N/A</v>
      </c>
      <c r="K578" s="39"/>
      <c r="L578" s="49"/>
      <c r="M578" s="89" t="e">
        <f t="shared" si="8"/>
        <v>#N/A</v>
      </c>
      <c r="N578" s="50"/>
      <c r="O578" s="37" t="e">
        <f>VLOOKUP(EVID_HNOJENI!N578,HNOJIVA_ALL!$A$2:$Z$3303,4,FALSE)</f>
        <v>#N/A</v>
      </c>
      <c r="P578" s="51" t="e">
        <f>ROUND(VLOOKUP(EVID_HNOJENI!N578,HNOJIVA_ALL!$A$2:$Z$3303,14,FALSE)*K578*IF(L578="t",10,IF(L578="kg",0.01,IF(L578="q",1,IF(L578="l",0.01*VLOOKUP(EVID_HNOJENI!N578,HNOJIVA_ALL!$A$2:$AE$3303,31,FALSE),"CHYBA")))),2)</f>
        <v>#N/A</v>
      </c>
      <c r="Q578" s="51" t="e">
        <f>ROUND(VLOOKUP(EVID_HNOJENI!N578,HNOJIVA_ALL!$A$2:$Z$3303,15,FALSE)*K578*IF(L578="t",10,IF(L578="kg",0.01,IF(L578="q",1,IF(L578="l",0.01*VLOOKUP(EVID_HNOJENI!N578,HNOJIVA_ALL!$A$2:$AE$3303,31,FALSE),"CHYBA")))),2)</f>
        <v>#N/A</v>
      </c>
      <c r="R578" s="51" t="e">
        <f>ROUND(VLOOKUP(EVID_HNOJENI!N578,HNOJIVA_ALL!$A$2:$Z$3303,16,FALSE)*K578*IF(L578="t",10,IF(L578="kg",0.01,IF(L578="q",1,IF(L578="l",0.01*VLOOKUP(EVID_HNOJENI!N578,HNOJIVA_ALL!$A$2:$AE$3303,31,FALSE),"CHYBA")))),2)</f>
        <v>#N/A</v>
      </c>
      <c r="S578" s="51" t="e">
        <f>ROUND(VLOOKUP(EVID_HNOJENI!N578,HNOJIVA_ALL!$A$2:$Z$3303,18,FALSE)*K578*IF(L578="t",10,IF(L578="kg",0.01,IF(L578="q",1,IF(L578="l",0.01*VLOOKUP(EVID_HNOJENI!N578,HNOJIVA_ALL!$A$2:$AE$3303,31,FALSE),"CHYBA")))),2)</f>
        <v>#N/A</v>
      </c>
      <c r="T578" s="51" t="e">
        <f>ROUND(VLOOKUP(EVID_HNOJENI!N578,HNOJIVA_ALL!$A$2:$Z$3303,17,FALSE)*K578*IF(L578="t",10,IF(L578="kg",0.01,IF(L578="q",1,IF(L578="l",0.01*VLOOKUP(EVID_HNOJENI!N578,HNOJIVA_ALL!$A$2:$AE$3303,31,FALSE),"CHYBA")))),2)</f>
        <v>#N/A</v>
      </c>
      <c r="U578" s="51" t="e">
        <f>ROUND(VLOOKUP(EVID_HNOJENI!N578,HNOJIVA_ALL!$A$2:$Z$3303,20,FALSE)*K578*IF(L578="t",10,IF(L578="kg",0.01,IF(L578="q",1,IF(L578="l",0.01*VLOOKUP(EVID_HNOJENI!N578,HNOJIVA_ALL!$A$2:$AE$3303,31,FALSE),"CHYBA")))),2)</f>
        <v>#N/A</v>
      </c>
    </row>
    <row r="579" spans="1:21" x14ac:dyDescent="0.2">
      <c r="A579" s="32"/>
      <c r="B579" s="45" t="e">
        <f>VLOOKUP($A579,EVID_OSEVU!$A$1:$M$4972,2,FALSE)</f>
        <v>#N/A</v>
      </c>
      <c r="C579" s="45" t="e">
        <f>VLOOKUP($A579,EVID_OSEVU!$A$1:$M$4972,3,FALSE)</f>
        <v>#N/A</v>
      </c>
      <c r="D579" s="45" t="e">
        <f>VLOOKUP($A579,EVID_OSEVU!$A$1:$M$4972,4,FALSE)</f>
        <v>#N/A</v>
      </c>
      <c r="E579" s="45" t="e">
        <f>VLOOKUP($A579,EVID_OSEVU!$A$1:$M$4972,7,FALSE)</f>
        <v>#N/A</v>
      </c>
      <c r="F579" s="45" t="e">
        <f>VLOOKUP($A579,EVID_OSEVU!$A$1:$M$4972,8,FALSE)</f>
        <v>#N/A</v>
      </c>
      <c r="G579" s="45" t="e">
        <f>VLOOKUP($A579,EVID_OSEVU!$A$1:$M$4972,11,FALSE)</f>
        <v>#N/A</v>
      </c>
      <c r="H579" s="35"/>
      <c r="I579" s="48"/>
      <c r="J579" s="33" t="e">
        <f>VLOOKUP($A579,EVID_OSEVU!$A$1:$M$4972,11,FALSE)</f>
        <v>#N/A</v>
      </c>
      <c r="K579" s="39"/>
      <c r="L579" s="49"/>
      <c r="M579" s="89" t="e">
        <f t="shared" si="8"/>
        <v>#N/A</v>
      </c>
      <c r="N579" s="50"/>
      <c r="O579" s="37" t="e">
        <f>VLOOKUP(EVID_HNOJENI!N579,HNOJIVA_ALL!$A$2:$Z$3303,4,FALSE)</f>
        <v>#N/A</v>
      </c>
      <c r="P579" s="51" t="e">
        <f>ROUND(VLOOKUP(EVID_HNOJENI!N579,HNOJIVA_ALL!$A$2:$Z$3303,14,FALSE)*K579*IF(L579="t",10,IF(L579="kg",0.01,IF(L579="q",1,IF(L579="l",0.01*VLOOKUP(EVID_HNOJENI!N579,HNOJIVA_ALL!$A$2:$AE$3303,31,FALSE),"CHYBA")))),2)</f>
        <v>#N/A</v>
      </c>
      <c r="Q579" s="51" t="e">
        <f>ROUND(VLOOKUP(EVID_HNOJENI!N579,HNOJIVA_ALL!$A$2:$Z$3303,15,FALSE)*K579*IF(L579="t",10,IF(L579="kg",0.01,IF(L579="q",1,IF(L579="l",0.01*VLOOKUP(EVID_HNOJENI!N579,HNOJIVA_ALL!$A$2:$AE$3303,31,FALSE),"CHYBA")))),2)</f>
        <v>#N/A</v>
      </c>
      <c r="R579" s="51" t="e">
        <f>ROUND(VLOOKUP(EVID_HNOJENI!N579,HNOJIVA_ALL!$A$2:$Z$3303,16,FALSE)*K579*IF(L579="t",10,IF(L579="kg",0.01,IF(L579="q",1,IF(L579="l",0.01*VLOOKUP(EVID_HNOJENI!N579,HNOJIVA_ALL!$A$2:$AE$3303,31,FALSE),"CHYBA")))),2)</f>
        <v>#N/A</v>
      </c>
      <c r="S579" s="51" t="e">
        <f>ROUND(VLOOKUP(EVID_HNOJENI!N579,HNOJIVA_ALL!$A$2:$Z$3303,18,FALSE)*K579*IF(L579="t",10,IF(L579="kg",0.01,IF(L579="q",1,IF(L579="l",0.01*VLOOKUP(EVID_HNOJENI!N579,HNOJIVA_ALL!$A$2:$AE$3303,31,FALSE),"CHYBA")))),2)</f>
        <v>#N/A</v>
      </c>
      <c r="T579" s="51" t="e">
        <f>ROUND(VLOOKUP(EVID_HNOJENI!N579,HNOJIVA_ALL!$A$2:$Z$3303,17,FALSE)*K579*IF(L579="t",10,IF(L579="kg",0.01,IF(L579="q",1,IF(L579="l",0.01*VLOOKUP(EVID_HNOJENI!N579,HNOJIVA_ALL!$A$2:$AE$3303,31,FALSE),"CHYBA")))),2)</f>
        <v>#N/A</v>
      </c>
      <c r="U579" s="51" t="e">
        <f>ROUND(VLOOKUP(EVID_HNOJENI!N579,HNOJIVA_ALL!$A$2:$Z$3303,20,FALSE)*K579*IF(L579="t",10,IF(L579="kg",0.01,IF(L579="q",1,IF(L579="l",0.01*VLOOKUP(EVID_HNOJENI!N579,HNOJIVA_ALL!$A$2:$AE$3303,31,FALSE),"CHYBA")))),2)</f>
        <v>#N/A</v>
      </c>
    </row>
    <row r="580" spans="1:21" x14ac:dyDescent="0.2">
      <c r="A580" s="32"/>
      <c r="B580" s="45" t="e">
        <f>VLOOKUP($A580,EVID_OSEVU!$A$1:$M$4972,2,FALSE)</f>
        <v>#N/A</v>
      </c>
      <c r="C580" s="45" t="e">
        <f>VLOOKUP($A580,EVID_OSEVU!$A$1:$M$4972,3,FALSE)</f>
        <v>#N/A</v>
      </c>
      <c r="D580" s="45" t="e">
        <f>VLOOKUP($A580,EVID_OSEVU!$A$1:$M$4972,4,FALSE)</f>
        <v>#N/A</v>
      </c>
      <c r="E580" s="45" t="e">
        <f>VLOOKUP($A580,EVID_OSEVU!$A$1:$M$4972,7,FALSE)</f>
        <v>#N/A</v>
      </c>
      <c r="F580" s="45" t="e">
        <f>VLOOKUP($A580,EVID_OSEVU!$A$1:$M$4972,8,FALSE)</f>
        <v>#N/A</v>
      </c>
      <c r="G580" s="45" t="e">
        <f>VLOOKUP($A580,EVID_OSEVU!$A$1:$M$4972,11,FALSE)</f>
        <v>#N/A</v>
      </c>
      <c r="H580" s="35"/>
      <c r="I580" s="48"/>
      <c r="J580" s="33" t="e">
        <f>VLOOKUP($A580,EVID_OSEVU!$A$1:$M$4972,11,FALSE)</f>
        <v>#N/A</v>
      </c>
      <c r="K580" s="39"/>
      <c r="L580" s="49"/>
      <c r="M580" s="89" t="e">
        <f t="shared" si="8"/>
        <v>#N/A</v>
      </c>
      <c r="N580" s="50"/>
      <c r="O580" s="37" t="e">
        <f>VLOOKUP(EVID_HNOJENI!N580,HNOJIVA_ALL!$A$2:$Z$3303,4,FALSE)</f>
        <v>#N/A</v>
      </c>
      <c r="P580" s="51" t="e">
        <f>ROUND(VLOOKUP(EVID_HNOJENI!N580,HNOJIVA_ALL!$A$2:$Z$3303,14,FALSE)*K580*IF(L580="t",10,IF(L580="kg",0.01,IF(L580="q",1,IF(L580="l",0.01*VLOOKUP(EVID_HNOJENI!N580,HNOJIVA_ALL!$A$2:$AE$3303,31,FALSE),"CHYBA")))),2)</f>
        <v>#N/A</v>
      </c>
      <c r="Q580" s="51" t="e">
        <f>ROUND(VLOOKUP(EVID_HNOJENI!N580,HNOJIVA_ALL!$A$2:$Z$3303,15,FALSE)*K580*IF(L580="t",10,IF(L580="kg",0.01,IF(L580="q",1,IF(L580="l",0.01*VLOOKUP(EVID_HNOJENI!N580,HNOJIVA_ALL!$A$2:$AE$3303,31,FALSE),"CHYBA")))),2)</f>
        <v>#N/A</v>
      </c>
      <c r="R580" s="51" t="e">
        <f>ROUND(VLOOKUP(EVID_HNOJENI!N580,HNOJIVA_ALL!$A$2:$Z$3303,16,FALSE)*K580*IF(L580="t",10,IF(L580="kg",0.01,IF(L580="q",1,IF(L580="l",0.01*VLOOKUP(EVID_HNOJENI!N580,HNOJIVA_ALL!$A$2:$AE$3303,31,FALSE),"CHYBA")))),2)</f>
        <v>#N/A</v>
      </c>
      <c r="S580" s="51" t="e">
        <f>ROUND(VLOOKUP(EVID_HNOJENI!N580,HNOJIVA_ALL!$A$2:$Z$3303,18,FALSE)*K580*IF(L580="t",10,IF(L580="kg",0.01,IF(L580="q",1,IF(L580="l",0.01*VLOOKUP(EVID_HNOJENI!N580,HNOJIVA_ALL!$A$2:$AE$3303,31,FALSE),"CHYBA")))),2)</f>
        <v>#N/A</v>
      </c>
      <c r="T580" s="51" t="e">
        <f>ROUND(VLOOKUP(EVID_HNOJENI!N580,HNOJIVA_ALL!$A$2:$Z$3303,17,FALSE)*K580*IF(L580="t",10,IF(L580="kg",0.01,IF(L580="q",1,IF(L580="l",0.01*VLOOKUP(EVID_HNOJENI!N580,HNOJIVA_ALL!$A$2:$AE$3303,31,FALSE),"CHYBA")))),2)</f>
        <v>#N/A</v>
      </c>
      <c r="U580" s="51" t="e">
        <f>ROUND(VLOOKUP(EVID_HNOJENI!N580,HNOJIVA_ALL!$A$2:$Z$3303,20,FALSE)*K580*IF(L580="t",10,IF(L580="kg",0.01,IF(L580="q",1,IF(L580="l",0.01*VLOOKUP(EVID_HNOJENI!N580,HNOJIVA_ALL!$A$2:$AE$3303,31,FALSE),"CHYBA")))),2)</f>
        <v>#N/A</v>
      </c>
    </row>
    <row r="581" spans="1:21" x14ac:dyDescent="0.2">
      <c r="A581" s="32"/>
      <c r="B581" s="45" t="e">
        <f>VLOOKUP($A581,EVID_OSEVU!$A$1:$M$4972,2,FALSE)</f>
        <v>#N/A</v>
      </c>
      <c r="C581" s="45" t="e">
        <f>VLOOKUP($A581,EVID_OSEVU!$A$1:$M$4972,3,FALSE)</f>
        <v>#N/A</v>
      </c>
      <c r="D581" s="45" t="e">
        <f>VLOOKUP($A581,EVID_OSEVU!$A$1:$M$4972,4,FALSE)</f>
        <v>#N/A</v>
      </c>
      <c r="E581" s="45" t="e">
        <f>VLOOKUP($A581,EVID_OSEVU!$A$1:$M$4972,7,FALSE)</f>
        <v>#N/A</v>
      </c>
      <c r="F581" s="45" t="e">
        <f>VLOOKUP($A581,EVID_OSEVU!$A$1:$M$4972,8,FALSE)</f>
        <v>#N/A</v>
      </c>
      <c r="G581" s="45" t="e">
        <f>VLOOKUP($A581,EVID_OSEVU!$A$1:$M$4972,11,FALSE)</f>
        <v>#N/A</v>
      </c>
      <c r="H581" s="35"/>
      <c r="I581" s="48"/>
      <c r="J581" s="33" t="e">
        <f>VLOOKUP($A581,EVID_OSEVU!$A$1:$M$4972,11,FALSE)</f>
        <v>#N/A</v>
      </c>
      <c r="K581" s="39"/>
      <c r="L581" s="49"/>
      <c r="M581" s="89" t="e">
        <f t="shared" ref="M581:M644" si="9">K581*J581</f>
        <v>#N/A</v>
      </c>
      <c r="N581" s="50"/>
      <c r="O581" s="37" t="e">
        <f>VLOOKUP(EVID_HNOJENI!N581,HNOJIVA_ALL!$A$2:$Z$3303,4,FALSE)</f>
        <v>#N/A</v>
      </c>
      <c r="P581" s="51" t="e">
        <f>ROUND(VLOOKUP(EVID_HNOJENI!N581,HNOJIVA_ALL!$A$2:$Z$3303,14,FALSE)*K581*IF(L581="t",10,IF(L581="kg",0.01,IF(L581="q",1,IF(L581="l",0.01*VLOOKUP(EVID_HNOJENI!N581,HNOJIVA_ALL!$A$2:$AE$3303,31,FALSE),"CHYBA")))),2)</f>
        <v>#N/A</v>
      </c>
      <c r="Q581" s="51" t="e">
        <f>ROUND(VLOOKUP(EVID_HNOJENI!N581,HNOJIVA_ALL!$A$2:$Z$3303,15,FALSE)*K581*IF(L581="t",10,IF(L581="kg",0.01,IF(L581="q",1,IF(L581="l",0.01*VLOOKUP(EVID_HNOJENI!N581,HNOJIVA_ALL!$A$2:$AE$3303,31,FALSE),"CHYBA")))),2)</f>
        <v>#N/A</v>
      </c>
      <c r="R581" s="51" t="e">
        <f>ROUND(VLOOKUP(EVID_HNOJENI!N581,HNOJIVA_ALL!$A$2:$Z$3303,16,FALSE)*K581*IF(L581="t",10,IF(L581="kg",0.01,IF(L581="q",1,IF(L581="l",0.01*VLOOKUP(EVID_HNOJENI!N581,HNOJIVA_ALL!$A$2:$AE$3303,31,FALSE),"CHYBA")))),2)</f>
        <v>#N/A</v>
      </c>
      <c r="S581" s="51" t="e">
        <f>ROUND(VLOOKUP(EVID_HNOJENI!N581,HNOJIVA_ALL!$A$2:$Z$3303,18,FALSE)*K581*IF(L581="t",10,IF(L581="kg",0.01,IF(L581="q",1,IF(L581="l",0.01*VLOOKUP(EVID_HNOJENI!N581,HNOJIVA_ALL!$A$2:$AE$3303,31,FALSE),"CHYBA")))),2)</f>
        <v>#N/A</v>
      </c>
      <c r="T581" s="51" t="e">
        <f>ROUND(VLOOKUP(EVID_HNOJENI!N581,HNOJIVA_ALL!$A$2:$Z$3303,17,FALSE)*K581*IF(L581="t",10,IF(L581="kg",0.01,IF(L581="q",1,IF(L581="l",0.01*VLOOKUP(EVID_HNOJENI!N581,HNOJIVA_ALL!$A$2:$AE$3303,31,FALSE),"CHYBA")))),2)</f>
        <v>#N/A</v>
      </c>
      <c r="U581" s="51" t="e">
        <f>ROUND(VLOOKUP(EVID_HNOJENI!N581,HNOJIVA_ALL!$A$2:$Z$3303,20,FALSE)*K581*IF(L581="t",10,IF(L581="kg",0.01,IF(L581="q",1,IF(L581="l",0.01*VLOOKUP(EVID_HNOJENI!N581,HNOJIVA_ALL!$A$2:$AE$3303,31,FALSE),"CHYBA")))),2)</f>
        <v>#N/A</v>
      </c>
    </row>
    <row r="582" spans="1:21" x14ac:dyDescent="0.2">
      <c r="A582" s="32"/>
      <c r="B582" s="45" t="e">
        <f>VLOOKUP($A582,EVID_OSEVU!$A$1:$M$4972,2,FALSE)</f>
        <v>#N/A</v>
      </c>
      <c r="C582" s="45" t="e">
        <f>VLOOKUP($A582,EVID_OSEVU!$A$1:$M$4972,3,FALSE)</f>
        <v>#N/A</v>
      </c>
      <c r="D582" s="45" t="e">
        <f>VLOOKUP($A582,EVID_OSEVU!$A$1:$M$4972,4,FALSE)</f>
        <v>#N/A</v>
      </c>
      <c r="E582" s="45" t="e">
        <f>VLOOKUP($A582,EVID_OSEVU!$A$1:$M$4972,7,FALSE)</f>
        <v>#N/A</v>
      </c>
      <c r="F582" s="45" t="e">
        <f>VLOOKUP($A582,EVID_OSEVU!$A$1:$M$4972,8,FALSE)</f>
        <v>#N/A</v>
      </c>
      <c r="G582" s="45" t="e">
        <f>VLOOKUP($A582,EVID_OSEVU!$A$1:$M$4972,11,FALSE)</f>
        <v>#N/A</v>
      </c>
      <c r="H582" s="35"/>
      <c r="I582" s="48"/>
      <c r="J582" s="33" t="e">
        <f>VLOOKUP($A582,EVID_OSEVU!$A$1:$M$4972,11,FALSE)</f>
        <v>#N/A</v>
      </c>
      <c r="K582" s="39"/>
      <c r="L582" s="49"/>
      <c r="M582" s="89" t="e">
        <f t="shared" si="9"/>
        <v>#N/A</v>
      </c>
      <c r="N582" s="50"/>
      <c r="O582" s="37" t="e">
        <f>VLOOKUP(EVID_HNOJENI!N582,HNOJIVA_ALL!$A$2:$Z$3303,4,FALSE)</f>
        <v>#N/A</v>
      </c>
      <c r="P582" s="51" t="e">
        <f>ROUND(VLOOKUP(EVID_HNOJENI!N582,HNOJIVA_ALL!$A$2:$Z$3303,14,FALSE)*K582*IF(L582="t",10,IF(L582="kg",0.01,IF(L582="q",1,IF(L582="l",0.01*VLOOKUP(EVID_HNOJENI!N582,HNOJIVA_ALL!$A$2:$AE$3303,31,FALSE),"CHYBA")))),2)</f>
        <v>#N/A</v>
      </c>
      <c r="Q582" s="51" t="e">
        <f>ROUND(VLOOKUP(EVID_HNOJENI!N582,HNOJIVA_ALL!$A$2:$Z$3303,15,FALSE)*K582*IF(L582="t",10,IF(L582="kg",0.01,IF(L582="q",1,IF(L582="l",0.01*VLOOKUP(EVID_HNOJENI!N582,HNOJIVA_ALL!$A$2:$AE$3303,31,FALSE),"CHYBA")))),2)</f>
        <v>#N/A</v>
      </c>
      <c r="R582" s="51" t="e">
        <f>ROUND(VLOOKUP(EVID_HNOJENI!N582,HNOJIVA_ALL!$A$2:$Z$3303,16,FALSE)*K582*IF(L582="t",10,IF(L582="kg",0.01,IF(L582="q",1,IF(L582="l",0.01*VLOOKUP(EVID_HNOJENI!N582,HNOJIVA_ALL!$A$2:$AE$3303,31,FALSE),"CHYBA")))),2)</f>
        <v>#N/A</v>
      </c>
      <c r="S582" s="51" t="e">
        <f>ROUND(VLOOKUP(EVID_HNOJENI!N582,HNOJIVA_ALL!$A$2:$Z$3303,18,FALSE)*K582*IF(L582="t",10,IF(L582="kg",0.01,IF(L582="q",1,IF(L582="l",0.01*VLOOKUP(EVID_HNOJENI!N582,HNOJIVA_ALL!$A$2:$AE$3303,31,FALSE),"CHYBA")))),2)</f>
        <v>#N/A</v>
      </c>
      <c r="T582" s="51" t="e">
        <f>ROUND(VLOOKUP(EVID_HNOJENI!N582,HNOJIVA_ALL!$A$2:$Z$3303,17,FALSE)*K582*IF(L582="t",10,IF(L582="kg",0.01,IF(L582="q",1,IF(L582="l",0.01*VLOOKUP(EVID_HNOJENI!N582,HNOJIVA_ALL!$A$2:$AE$3303,31,FALSE),"CHYBA")))),2)</f>
        <v>#N/A</v>
      </c>
      <c r="U582" s="51" t="e">
        <f>ROUND(VLOOKUP(EVID_HNOJENI!N582,HNOJIVA_ALL!$A$2:$Z$3303,20,FALSE)*K582*IF(L582="t",10,IF(L582="kg",0.01,IF(L582="q",1,IF(L582="l",0.01*VLOOKUP(EVID_HNOJENI!N582,HNOJIVA_ALL!$A$2:$AE$3303,31,FALSE),"CHYBA")))),2)</f>
        <v>#N/A</v>
      </c>
    </row>
    <row r="583" spans="1:21" x14ac:dyDescent="0.2">
      <c r="A583" s="32"/>
      <c r="B583" s="45" t="e">
        <f>VLOOKUP($A583,EVID_OSEVU!$A$1:$M$4972,2,FALSE)</f>
        <v>#N/A</v>
      </c>
      <c r="C583" s="45" t="e">
        <f>VLOOKUP($A583,EVID_OSEVU!$A$1:$M$4972,3,FALSE)</f>
        <v>#N/A</v>
      </c>
      <c r="D583" s="45" t="e">
        <f>VLOOKUP($A583,EVID_OSEVU!$A$1:$M$4972,4,FALSE)</f>
        <v>#N/A</v>
      </c>
      <c r="E583" s="45" t="e">
        <f>VLOOKUP($A583,EVID_OSEVU!$A$1:$M$4972,7,FALSE)</f>
        <v>#N/A</v>
      </c>
      <c r="F583" s="45" t="e">
        <f>VLOOKUP($A583,EVID_OSEVU!$A$1:$M$4972,8,FALSE)</f>
        <v>#N/A</v>
      </c>
      <c r="G583" s="45" t="e">
        <f>VLOOKUP($A583,EVID_OSEVU!$A$1:$M$4972,11,FALSE)</f>
        <v>#N/A</v>
      </c>
      <c r="H583" s="35"/>
      <c r="I583" s="48"/>
      <c r="J583" s="33" t="e">
        <f>VLOOKUP($A583,EVID_OSEVU!$A$1:$M$4972,11,FALSE)</f>
        <v>#N/A</v>
      </c>
      <c r="K583" s="39"/>
      <c r="L583" s="49"/>
      <c r="M583" s="89" t="e">
        <f t="shared" si="9"/>
        <v>#N/A</v>
      </c>
      <c r="N583" s="50"/>
      <c r="O583" s="37" t="e">
        <f>VLOOKUP(EVID_HNOJENI!N583,HNOJIVA_ALL!$A$2:$Z$3303,4,FALSE)</f>
        <v>#N/A</v>
      </c>
      <c r="P583" s="51" t="e">
        <f>ROUND(VLOOKUP(EVID_HNOJENI!N583,HNOJIVA_ALL!$A$2:$Z$3303,14,FALSE)*K583*IF(L583="t",10,IF(L583="kg",0.01,IF(L583="q",1,IF(L583="l",0.01*VLOOKUP(EVID_HNOJENI!N583,HNOJIVA_ALL!$A$2:$AE$3303,31,FALSE),"CHYBA")))),2)</f>
        <v>#N/A</v>
      </c>
      <c r="Q583" s="51" t="e">
        <f>ROUND(VLOOKUP(EVID_HNOJENI!N583,HNOJIVA_ALL!$A$2:$Z$3303,15,FALSE)*K583*IF(L583="t",10,IF(L583="kg",0.01,IF(L583="q",1,IF(L583="l",0.01*VLOOKUP(EVID_HNOJENI!N583,HNOJIVA_ALL!$A$2:$AE$3303,31,FALSE),"CHYBA")))),2)</f>
        <v>#N/A</v>
      </c>
      <c r="R583" s="51" t="e">
        <f>ROUND(VLOOKUP(EVID_HNOJENI!N583,HNOJIVA_ALL!$A$2:$Z$3303,16,FALSE)*K583*IF(L583="t",10,IF(L583="kg",0.01,IF(L583="q",1,IF(L583="l",0.01*VLOOKUP(EVID_HNOJENI!N583,HNOJIVA_ALL!$A$2:$AE$3303,31,FALSE),"CHYBA")))),2)</f>
        <v>#N/A</v>
      </c>
      <c r="S583" s="51" t="e">
        <f>ROUND(VLOOKUP(EVID_HNOJENI!N583,HNOJIVA_ALL!$A$2:$Z$3303,18,FALSE)*K583*IF(L583="t",10,IF(L583="kg",0.01,IF(L583="q",1,IF(L583="l",0.01*VLOOKUP(EVID_HNOJENI!N583,HNOJIVA_ALL!$A$2:$AE$3303,31,FALSE),"CHYBA")))),2)</f>
        <v>#N/A</v>
      </c>
      <c r="T583" s="51" t="e">
        <f>ROUND(VLOOKUP(EVID_HNOJENI!N583,HNOJIVA_ALL!$A$2:$Z$3303,17,FALSE)*K583*IF(L583="t",10,IF(L583="kg",0.01,IF(L583="q",1,IF(L583="l",0.01*VLOOKUP(EVID_HNOJENI!N583,HNOJIVA_ALL!$A$2:$AE$3303,31,FALSE),"CHYBA")))),2)</f>
        <v>#N/A</v>
      </c>
      <c r="U583" s="51" t="e">
        <f>ROUND(VLOOKUP(EVID_HNOJENI!N583,HNOJIVA_ALL!$A$2:$Z$3303,20,FALSE)*K583*IF(L583="t",10,IF(L583="kg",0.01,IF(L583="q",1,IF(L583="l",0.01*VLOOKUP(EVID_HNOJENI!N583,HNOJIVA_ALL!$A$2:$AE$3303,31,FALSE),"CHYBA")))),2)</f>
        <v>#N/A</v>
      </c>
    </row>
    <row r="584" spans="1:21" x14ac:dyDescent="0.2">
      <c r="A584" s="32"/>
      <c r="B584" s="45" t="e">
        <f>VLOOKUP($A584,EVID_OSEVU!$A$1:$M$4972,2,FALSE)</f>
        <v>#N/A</v>
      </c>
      <c r="C584" s="45" t="e">
        <f>VLOOKUP($A584,EVID_OSEVU!$A$1:$M$4972,3,FALSE)</f>
        <v>#N/A</v>
      </c>
      <c r="D584" s="45" t="e">
        <f>VLOOKUP($A584,EVID_OSEVU!$A$1:$M$4972,4,FALSE)</f>
        <v>#N/A</v>
      </c>
      <c r="E584" s="45" t="e">
        <f>VLOOKUP($A584,EVID_OSEVU!$A$1:$M$4972,7,FALSE)</f>
        <v>#N/A</v>
      </c>
      <c r="F584" s="45" t="e">
        <f>VLOOKUP($A584,EVID_OSEVU!$A$1:$M$4972,8,FALSE)</f>
        <v>#N/A</v>
      </c>
      <c r="G584" s="45" t="e">
        <f>VLOOKUP($A584,EVID_OSEVU!$A$1:$M$4972,11,FALSE)</f>
        <v>#N/A</v>
      </c>
      <c r="H584" s="35"/>
      <c r="I584" s="48"/>
      <c r="J584" s="33" t="e">
        <f>VLOOKUP($A584,EVID_OSEVU!$A$1:$M$4972,11,FALSE)</f>
        <v>#N/A</v>
      </c>
      <c r="K584" s="39"/>
      <c r="L584" s="49"/>
      <c r="M584" s="89" t="e">
        <f t="shared" si="9"/>
        <v>#N/A</v>
      </c>
      <c r="N584" s="50"/>
      <c r="O584" s="37" t="e">
        <f>VLOOKUP(EVID_HNOJENI!N584,HNOJIVA_ALL!$A$2:$Z$3303,4,FALSE)</f>
        <v>#N/A</v>
      </c>
      <c r="P584" s="51" t="e">
        <f>ROUND(VLOOKUP(EVID_HNOJENI!N584,HNOJIVA_ALL!$A$2:$Z$3303,14,FALSE)*K584*IF(L584="t",10,IF(L584="kg",0.01,IF(L584="q",1,IF(L584="l",0.01*VLOOKUP(EVID_HNOJENI!N584,HNOJIVA_ALL!$A$2:$AE$3303,31,FALSE),"CHYBA")))),2)</f>
        <v>#N/A</v>
      </c>
      <c r="Q584" s="51" t="e">
        <f>ROUND(VLOOKUP(EVID_HNOJENI!N584,HNOJIVA_ALL!$A$2:$Z$3303,15,FALSE)*K584*IF(L584="t",10,IF(L584="kg",0.01,IF(L584="q",1,IF(L584="l",0.01*VLOOKUP(EVID_HNOJENI!N584,HNOJIVA_ALL!$A$2:$AE$3303,31,FALSE),"CHYBA")))),2)</f>
        <v>#N/A</v>
      </c>
      <c r="R584" s="51" t="e">
        <f>ROUND(VLOOKUP(EVID_HNOJENI!N584,HNOJIVA_ALL!$A$2:$Z$3303,16,FALSE)*K584*IF(L584="t",10,IF(L584="kg",0.01,IF(L584="q",1,IF(L584="l",0.01*VLOOKUP(EVID_HNOJENI!N584,HNOJIVA_ALL!$A$2:$AE$3303,31,FALSE),"CHYBA")))),2)</f>
        <v>#N/A</v>
      </c>
      <c r="S584" s="51" t="e">
        <f>ROUND(VLOOKUP(EVID_HNOJENI!N584,HNOJIVA_ALL!$A$2:$Z$3303,18,FALSE)*K584*IF(L584="t",10,IF(L584="kg",0.01,IF(L584="q",1,IF(L584="l",0.01*VLOOKUP(EVID_HNOJENI!N584,HNOJIVA_ALL!$A$2:$AE$3303,31,FALSE),"CHYBA")))),2)</f>
        <v>#N/A</v>
      </c>
      <c r="T584" s="51" t="e">
        <f>ROUND(VLOOKUP(EVID_HNOJENI!N584,HNOJIVA_ALL!$A$2:$Z$3303,17,FALSE)*K584*IF(L584="t",10,IF(L584="kg",0.01,IF(L584="q",1,IF(L584="l",0.01*VLOOKUP(EVID_HNOJENI!N584,HNOJIVA_ALL!$A$2:$AE$3303,31,FALSE),"CHYBA")))),2)</f>
        <v>#N/A</v>
      </c>
      <c r="U584" s="51" t="e">
        <f>ROUND(VLOOKUP(EVID_HNOJENI!N584,HNOJIVA_ALL!$A$2:$Z$3303,20,FALSE)*K584*IF(L584="t",10,IF(L584="kg",0.01,IF(L584="q",1,IF(L584="l",0.01*VLOOKUP(EVID_HNOJENI!N584,HNOJIVA_ALL!$A$2:$AE$3303,31,FALSE),"CHYBA")))),2)</f>
        <v>#N/A</v>
      </c>
    </row>
    <row r="585" spans="1:21" x14ac:dyDescent="0.2">
      <c r="A585" s="32"/>
      <c r="B585" s="45" t="e">
        <f>VLOOKUP($A585,EVID_OSEVU!$A$1:$M$4972,2,FALSE)</f>
        <v>#N/A</v>
      </c>
      <c r="C585" s="45" t="e">
        <f>VLOOKUP($A585,EVID_OSEVU!$A$1:$M$4972,3,FALSE)</f>
        <v>#N/A</v>
      </c>
      <c r="D585" s="45" t="e">
        <f>VLOOKUP($A585,EVID_OSEVU!$A$1:$M$4972,4,FALSE)</f>
        <v>#N/A</v>
      </c>
      <c r="E585" s="45" t="e">
        <f>VLOOKUP($A585,EVID_OSEVU!$A$1:$M$4972,7,FALSE)</f>
        <v>#N/A</v>
      </c>
      <c r="F585" s="45" t="e">
        <f>VLOOKUP($A585,EVID_OSEVU!$A$1:$M$4972,8,FALSE)</f>
        <v>#N/A</v>
      </c>
      <c r="G585" s="45" t="e">
        <f>VLOOKUP($A585,EVID_OSEVU!$A$1:$M$4972,11,FALSE)</f>
        <v>#N/A</v>
      </c>
      <c r="H585" s="35"/>
      <c r="I585" s="48"/>
      <c r="J585" s="33" t="e">
        <f>VLOOKUP($A585,EVID_OSEVU!$A$1:$M$4972,11,FALSE)</f>
        <v>#N/A</v>
      </c>
      <c r="K585" s="39"/>
      <c r="L585" s="49"/>
      <c r="M585" s="89" t="e">
        <f t="shared" si="9"/>
        <v>#N/A</v>
      </c>
      <c r="N585" s="50"/>
      <c r="O585" s="37" t="e">
        <f>VLOOKUP(EVID_HNOJENI!N585,HNOJIVA_ALL!$A$2:$Z$3303,4,FALSE)</f>
        <v>#N/A</v>
      </c>
      <c r="P585" s="51" t="e">
        <f>ROUND(VLOOKUP(EVID_HNOJENI!N585,HNOJIVA_ALL!$A$2:$Z$3303,14,FALSE)*K585*IF(L585="t",10,IF(L585="kg",0.01,IF(L585="q",1,IF(L585="l",0.01*VLOOKUP(EVID_HNOJENI!N585,HNOJIVA_ALL!$A$2:$AE$3303,31,FALSE),"CHYBA")))),2)</f>
        <v>#N/A</v>
      </c>
      <c r="Q585" s="51" t="e">
        <f>ROUND(VLOOKUP(EVID_HNOJENI!N585,HNOJIVA_ALL!$A$2:$Z$3303,15,FALSE)*K585*IF(L585="t",10,IF(L585="kg",0.01,IF(L585="q",1,IF(L585="l",0.01*VLOOKUP(EVID_HNOJENI!N585,HNOJIVA_ALL!$A$2:$AE$3303,31,FALSE),"CHYBA")))),2)</f>
        <v>#N/A</v>
      </c>
      <c r="R585" s="51" t="e">
        <f>ROUND(VLOOKUP(EVID_HNOJENI!N585,HNOJIVA_ALL!$A$2:$Z$3303,16,FALSE)*K585*IF(L585="t",10,IF(L585="kg",0.01,IF(L585="q",1,IF(L585="l",0.01*VLOOKUP(EVID_HNOJENI!N585,HNOJIVA_ALL!$A$2:$AE$3303,31,FALSE),"CHYBA")))),2)</f>
        <v>#N/A</v>
      </c>
      <c r="S585" s="51" t="e">
        <f>ROUND(VLOOKUP(EVID_HNOJENI!N585,HNOJIVA_ALL!$A$2:$Z$3303,18,FALSE)*K585*IF(L585="t",10,IF(L585="kg",0.01,IF(L585="q",1,IF(L585="l",0.01*VLOOKUP(EVID_HNOJENI!N585,HNOJIVA_ALL!$A$2:$AE$3303,31,FALSE),"CHYBA")))),2)</f>
        <v>#N/A</v>
      </c>
      <c r="T585" s="51" t="e">
        <f>ROUND(VLOOKUP(EVID_HNOJENI!N585,HNOJIVA_ALL!$A$2:$Z$3303,17,FALSE)*K585*IF(L585="t",10,IF(L585="kg",0.01,IF(L585="q",1,IF(L585="l",0.01*VLOOKUP(EVID_HNOJENI!N585,HNOJIVA_ALL!$A$2:$AE$3303,31,FALSE),"CHYBA")))),2)</f>
        <v>#N/A</v>
      </c>
      <c r="U585" s="51" t="e">
        <f>ROUND(VLOOKUP(EVID_HNOJENI!N585,HNOJIVA_ALL!$A$2:$Z$3303,20,FALSE)*K585*IF(L585="t",10,IF(L585="kg",0.01,IF(L585="q",1,IF(L585="l",0.01*VLOOKUP(EVID_HNOJENI!N585,HNOJIVA_ALL!$A$2:$AE$3303,31,FALSE),"CHYBA")))),2)</f>
        <v>#N/A</v>
      </c>
    </row>
    <row r="586" spans="1:21" x14ac:dyDescent="0.2">
      <c r="A586" s="32"/>
      <c r="B586" s="45" t="e">
        <f>VLOOKUP($A586,EVID_OSEVU!$A$1:$M$4972,2,FALSE)</f>
        <v>#N/A</v>
      </c>
      <c r="C586" s="45" t="e">
        <f>VLOOKUP($A586,EVID_OSEVU!$A$1:$M$4972,3,FALSE)</f>
        <v>#N/A</v>
      </c>
      <c r="D586" s="45" t="e">
        <f>VLOOKUP($A586,EVID_OSEVU!$A$1:$M$4972,4,FALSE)</f>
        <v>#N/A</v>
      </c>
      <c r="E586" s="45" t="e">
        <f>VLOOKUP($A586,EVID_OSEVU!$A$1:$M$4972,7,FALSE)</f>
        <v>#N/A</v>
      </c>
      <c r="F586" s="45" t="e">
        <f>VLOOKUP($A586,EVID_OSEVU!$A$1:$M$4972,8,FALSE)</f>
        <v>#N/A</v>
      </c>
      <c r="G586" s="45" t="e">
        <f>VLOOKUP($A586,EVID_OSEVU!$A$1:$M$4972,11,FALSE)</f>
        <v>#N/A</v>
      </c>
      <c r="H586" s="35"/>
      <c r="I586" s="48"/>
      <c r="J586" s="33" t="e">
        <f>VLOOKUP($A586,EVID_OSEVU!$A$1:$M$4972,11,FALSE)</f>
        <v>#N/A</v>
      </c>
      <c r="K586" s="39"/>
      <c r="L586" s="49"/>
      <c r="M586" s="89" t="e">
        <f t="shared" si="9"/>
        <v>#N/A</v>
      </c>
      <c r="N586" s="50"/>
      <c r="O586" s="37" t="e">
        <f>VLOOKUP(EVID_HNOJENI!N586,HNOJIVA_ALL!$A$2:$Z$3303,4,FALSE)</f>
        <v>#N/A</v>
      </c>
      <c r="P586" s="51" t="e">
        <f>ROUND(VLOOKUP(EVID_HNOJENI!N586,HNOJIVA_ALL!$A$2:$Z$3303,14,FALSE)*K586*IF(L586="t",10,IF(L586="kg",0.01,IF(L586="q",1,IF(L586="l",0.01*VLOOKUP(EVID_HNOJENI!N586,HNOJIVA_ALL!$A$2:$AE$3303,31,FALSE),"CHYBA")))),2)</f>
        <v>#N/A</v>
      </c>
      <c r="Q586" s="51" t="e">
        <f>ROUND(VLOOKUP(EVID_HNOJENI!N586,HNOJIVA_ALL!$A$2:$Z$3303,15,FALSE)*K586*IF(L586="t",10,IF(L586="kg",0.01,IF(L586="q",1,IF(L586="l",0.01*VLOOKUP(EVID_HNOJENI!N586,HNOJIVA_ALL!$A$2:$AE$3303,31,FALSE),"CHYBA")))),2)</f>
        <v>#N/A</v>
      </c>
      <c r="R586" s="51" t="e">
        <f>ROUND(VLOOKUP(EVID_HNOJENI!N586,HNOJIVA_ALL!$A$2:$Z$3303,16,FALSE)*K586*IF(L586="t",10,IF(L586="kg",0.01,IF(L586="q",1,IF(L586="l",0.01*VLOOKUP(EVID_HNOJENI!N586,HNOJIVA_ALL!$A$2:$AE$3303,31,FALSE),"CHYBA")))),2)</f>
        <v>#N/A</v>
      </c>
      <c r="S586" s="51" t="e">
        <f>ROUND(VLOOKUP(EVID_HNOJENI!N586,HNOJIVA_ALL!$A$2:$Z$3303,18,FALSE)*K586*IF(L586="t",10,IF(L586="kg",0.01,IF(L586="q",1,IF(L586="l",0.01*VLOOKUP(EVID_HNOJENI!N586,HNOJIVA_ALL!$A$2:$AE$3303,31,FALSE),"CHYBA")))),2)</f>
        <v>#N/A</v>
      </c>
      <c r="T586" s="51" t="e">
        <f>ROUND(VLOOKUP(EVID_HNOJENI!N586,HNOJIVA_ALL!$A$2:$Z$3303,17,FALSE)*K586*IF(L586="t",10,IF(L586="kg",0.01,IF(L586="q",1,IF(L586="l",0.01*VLOOKUP(EVID_HNOJENI!N586,HNOJIVA_ALL!$A$2:$AE$3303,31,FALSE),"CHYBA")))),2)</f>
        <v>#N/A</v>
      </c>
      <c r="U586" s="51" t="e">
        <f>ROUND(VLOOKUP(EVID_HNOJENI!N586,HNOJIVA_ALL!$A$2:$Z$3303,20,FALSE)*K586*IF(L586="t",10,IF(L586="kg",0.01,IF(L586="q",1,IF(L586="l",0.01*VLOOKUP(EVID_HNOJENI!N586,HNOJIVA_ALL!$A$2:$AE$3303,31,FALSE),"CHYBA")))),2)</f>
        <v>#N/A</v>
      </c>
    </row>
    <row r="587" spans="1:21" x14ac:dyDescent="0.2">
      <c r="A587" s="32"/>
      <c r="B587" s="45" t="e">
        <f>VLOOKUP($A587,EVID_OSEVU!$A$1:$M$4972,2,FALSE)</f>
        <v>#N/A</v>
      </c>
      <c r="C587" s="45" t="e">
        <f>VLOOKUP($A587,EVID_OSEVU!$A$1:$M$4972,3,FALSE)</f>
        <v>#N/A</v>
      </c>
      <c r="D587" s="45" t="e">
        <f>VLOOKUP($A587,EVID_OSEVU!$A$1:$M$4972,4,FALSE)</f>
        <v>#N/A</v>
      </c>
      <c r="E587" s="45" t="e">
        <f>VLOOKUP($A587,EVID_OSEVU!$A$1:$M$4972,7,FALSE)</f>
        <v>#N/A</v>
      </c>
      <c r="F587" s="45" t="e">
        <f>VLOOKUP($A587,EVID_OSEVU!$A$1:$M$4972,8,FALSE)</f>
        <v>#N/A</v>
      </c>
      <c r="G587" s="45" t="e">
        <f>VLOOKUP($A587,EVID_OSEVU!$A$1:$M$4972,11,FALSE)</f>
        <v>#N/A</v>
      </c>
      <c r="H587" s="35"/>
      <c r="I587" s="48"/>
      <c r="J587" s="33" t="e">
        <f>VLOOKUP($A587,EVID_OSEVU!$A$1:$M$4972,11,FALSE)</f>
        <v>#N/A</v>
      </c>
      <c r="K587" s="39"/>
      <c r="L587" s="49"/>
      <c r="M587" s="89" t="e">
        <f t="shared" si="9"/>
        <v>#N/A</v>
      </c>
      <c r="N587" s="50"/>
      <c r="O587" s="37" t="e">
        <f>VLOOKUP(EVID_HNOJENI!N587,HNOJIVA_ALL!$A$2:$Z$3303,4,FALSE)</f>
        <v>#N/A</v>
      </c>
      <c r="P587" s="51" t="e">
        <f>ROUND(VLOOKUP(EVID_HNOJENI!N587,HNOJIVA_ALL!$A$2:$Z$3303,14,FALSE)*K587*IF(L587="t",10,IF(L587="kg",0.01,IF(L587="q",1,IF(L587="l",0.01*VLOOKUP(EVID_HNOJENI!N587,HNOJIVA_ALL!$A$2:$AE$3303,31,FALSE),"CHYBA")))),2)</f>
        <v>#N/A</v>
      </c>
      <c r="Q587" s="51" t="e">
        <f>ROUND(VLOOKUP(EVID_HNOJENI!N587,HNOJIVA_ALL!$A$2:$Z$3303,15,FALSE)*K587*IF(L587="t",10,IF(L587="kg",0.01,IF(L587="q",1,IF(L587="l",0.01*VLOOKUP(EVID_HNOJENI!N587,HNOJIVA_ALL!$A$2:$AE$3303,31,FALSE),"CHYBA")))),2)</f>
        <v>#N/A</v>
      </c>
      <c r="R587" s="51" t="e">
        <f>ROUND(VLOOKUP(EVID_HNOJENI!N587,HNOJIVA_ALL!$A$2:$Z$3303,16,FALSE)*K587*IF(L587="t",10,IF(L587="kg",0.01,IF(L587="q",1,IF(L587="l",0.01*VLOOKUP(EVID_HNOJENI!N587,HNOJIVA_ALL!$A$2:$AE$3303,31,FALSE),"CHYBA")))),2)</f>
        <v>#N/A</v>
      </c>
      <c r="S587" s="51" t="e">
        <f>ROUND(VLOOKUP(EVID_HNOJENI!N587,HNOJIVA_ALL!$A$2:$Z$3303,18,FALSE)*K587*IF(L587="t",10,IF(L587="kg",0.01,IF(L587="q",1,IF(L587="l",0.01*VLOOKUP(EVID_HNOJENI!N587,HNOJIVA_ALL!$A$2:$AE$3303,31,FALSE),"CHYBA")))),2)</f>
        <v>#N/A</v>
      </c>
      <c r="T587" s="51" t="e">
        <f>ROUND(VLOOKUP(EVID_HNOJENI!N587,HNOJIVA_ALL!$A$2:$Z$3303,17,FALSE)*K587*IF(L587="t",10,IF(L587="kg",0.01,IF(L587="q",1,IF(L587="l",0.01*VLOOKUP(EVID_HNOJENI!N587,HNOJIVA_ALL!$A$2:$AE$3303,31,FALSE),"CHYBA")))),2)</f>
        <v>#N/A</v>
      </c>
      <c r="U587" s="51" t="e">
        <f>ROUND(VLOOKUP(EVID_HNOJENI!N587,HNOJIVA_ALL!$A$2:$Z$3303,20,FALSE)*K587*IF(L587="t",10,IF(L587="kg",0.01,IF(L587="q",1,IF(L587="l",0.01*VLOOKUP(EVID_HNOJENI!N587,HNOJIVA_ALL!$A$2:$AE$3303,31,FALSE),"CHYBA")))),2)</f>
        <v>#N/A</v>
      </c>
    </row>
    <row r="588" spans="1:21" x14ac:dyDescent="0.2">
      <c r="A588" s="32"/>
      <c r="B588" s="45" t="e">
        <f>VLOOKUP($A588,EVID_OSEVU!$A$1:$M$4972,2,FALSE)</f>
        <v>#N/A</v>
      </c>
      <c r="C588" s="45" t="e">
        <f>VLOOKUP($A588,EVID_OSEVU!$A$1:$M$4972,3,FALSE)</f>
        <v>#N/A</v>
      </c>
      <c r="D588" s="45" t="e">
        <f>VLOOKUP($A588,EVID_OSEVU!$A$1:$M$4972,4,FALSE)</f>
        <v>#N/A</v>
      </c>
      <c r="E588" s="45" t="e">
        <f>VLOOKUP($A588,EVID_OSEVU!$A$1:$M$4972,7,FALSE)</f>
        <v>#N/A</v>
      </c>
      <c r="F588" s="45" t="e">
        <f>VLOOKUP($A588,EVID_OSEVU!$A$1:$M$4972,8,FALSE)</f>
        <v>#N/A</v>
      </c>
      <c r="G588" s="45" t="e">
        <f>VLOOKUP($A588,EVID_OSEVU!$A$1:$M$4972,11,FALSE)</f>
        <v>#N/A</v>
      </c>
      <c r="H588" s="35"/>
      <c r="I588" s="48"/>
      <c r="J588" s="33" t="e">
        <f>VLOOKUP($A588,EVID_OSEVU!$A$1:$M$4972,11,FALSE)</f>
        <v>#N/A</v>
      </c>
      <c r="K588" s="39"/>
      <c r="L588" s="49"/>
      <c r="M588" s="89" t="e">
        <f t="shared" si="9"/>
        <v>#N/A</v>
      </c>
      <c r="N588" s="50"/>
      <c r="O588" s="37" t="e">
        <f>VLOOKUP(EVID_HNOJENI!N588,HNOJIVA_ALL!$A$2:$Z$3303,4,FALSE)</f>
        <v>#N/A</v>
      </c>
      <c r="P588" s="51" t="e">
        <f>ROUND(VLOOKUP(EVID_HNOJENI!N588,HNOJIVA_ALL!$A$2:$Z$3303,14,FALSE)*K588*IF(L588="t",10,IF(L588="kg",0.01,IF(L588="q",1,IF(L588="l",0.01*VLOOKUP(EVID_HNOJENI!N588,HNOJIVA_ALL!$A$2:$AE$3303,31,FALSE),"CHYBA")))),2)</f>
        <v>#N/A</v>
      </c>
      <c r="Q588" s="51" t="e">
        <f>ROUND(VLOOKUP(EVID_HNOJENI!N588,HNOJIVA_ALL!$A$2:$Z$3303,15,FALSE)*K588*IF(L588="t",10,IF(L588="kg",0.01,IF(L588="q",1,IF(L588="l",0.01*VLOOKUP(EVID_HNOJENI!N588,HNOJIVA_ALL!$A$2:$AE$3303,31,FALSE),"CHYBA")))),2)</f>
        <v>#N/A</v>
      </c>
      <c r="R588" s="51" t="e">
        <f>ROUND(VLOOKUP(EVID_HNOJENI!N588,HNOJIVA_ALL!$A$2:$Z$3303,16,FALSE)*K588*IF(L588="t",10,IF(L588="kg",0.01,IF(L588="q",1,IF(L588="l",0.01*VLOOKUP(EVID_HNOJENI!N588,HNOJIVA_ALL!$A$2:$AE$3303,31,FALSE),"CHYBA")))),2)</f>
        <v>#N/A</v>
      </c>
      <c r="S588" s="51" t="e">
        <f>ROUND(VLOOKUP(EVID_HNOJENI!N588,HNOJIVA_ALL!$A$2:$Z$3303,18,FALSE)*K588*IF(L588="t",10,IF(L588="kg",0.01,IF(L588="q",1,IF(L588="l",0.01*VLOOKUP(EVID_HNOJENI!N588,HNOJIVA_ALL!$A$2:$AE$3303,31,FALSE),"CHYBA")))),2)</f>
        <v>#N/A</v>
      </c>
      <c r="T588" s="51" t="e">
        <f>ROUND(VLOOKUP(EVID_HNOJENI!N588,HNOJIVA_ALL!$A$2:$Z$3303,17,FALSE)*K588*IF(L588="t",10,IF(L588="kg",0.01,IF(L588="q",1,IF(L588="l",0.01*VLOOKUP(EVID_HNOJENI!N588,HNOJIVA_ALL!$A$2:$AE$3303,31,FALSE),"CHYBA")))),2)</f>
        <v>#N/A</v>
      </c>
      <c r="U588" s="51" t="e">
        <f>ROUND(VLOOKUP(EVID_HNOJENI!N588,HNOJIVA_ALL!$A$2:$Z$3303,20,FALSE)*K588*IF(L588="t",10,IF(L588="kg",0.01,IF(L588="q",1,IF(L588="l",0.01*VLOOKUP(EVID_HNOJENI!N588,HNOJIVA_ALL!$A$2:$AE$3303,31,FALSE),"CHYBA")))),2)</f>
        <v>#N/A</v>
      </c>
    </row>
    <row r="589" spans="1:21" x14ac:dyDescent="0.2">
      <c r="A589" s="32"/>
      <c r="B589" s="45" t="e">
        <f>VLOOKUP($A589,EVID_OSEVU!$A$1:$M$4972,2,FALSE)</f>
        <v>#N/A</v>
      </c>
      <c r="C589" s="45" t="e">
        <f>VLOOKUP($A589,EVID_OSEVU!$A$1:$M$4972,3,FALSE)</f>
        <v>#N/A</v>
      </c>
      <c r="D589" s="45" t="e">
        <f>VLOOKUP($A589,EVID_OSEVU!$A$1:$M$4972,4,FALSE)</f>
        <v>#N/A</v>
      </c>
      <c r="E589" s="45" t="e">
        <f>VLOOKUP($A589,EVID_OSEVU!$A$1:$M$4972,7,FALSE)</f>
        <v>#N/A</v>
      </c>
      <c r="F589" s="45" t="e">
        <f>VLOOKUP($A589,EVID_OSEVU!$A$1:$M$4972,8,FALSE)</f>
        <v>#N/A</v>
      </c>
      <c r="G589" s="45" t="e">
        <f>VLOOKUP($A589,EVID_OSEVU!$A$1:$M$4972,11,FALSE)</f>
        <v>#N/A</v>
      </c>
      <c r="H589" s="35"/>
      <c r="I589" s="48"/>
      <c r="J589" s="33" t="e">
        <f>VLOOKUP($A589,EVID_OSEVU!$A$1:$M$4972,11,FALSE)</f>
        <v>#N/A</v>
      </c>
      <c r="K589" s="39"/>
      <c r="L589" s="49"/>
      <c r="M589" s="89" t="e">
        <f t="shared" si="9"/>
        <v>#N/A</v>
      </c>
      <c r="N589" s="50"/>
      <c r="O589" s="37" t="e">
        <f>VLOOKUP(EVID_HNOJENI!N589,HNOJIVA_ALL!$A$2:$Z$3303,4,FALSE)</f>
        <v>#N/A</v>
      </c>
      <c r="P589" s="51" t="e">
        <f>ROUND(VLOOKUP(EVID_HNOJENI!N589,HNOJIVA_ALL!$A$2:$Z$3303,14,FALSE)*K589*IF(L589="t",10,IF(L589="kg",0.01,IF(L589="q",1,IF(L589="l",0.01*VLOOKUP(EVID_HNOJENI!N589,HNOJIVA_ALL!$A$2:$AE$3303,31,FALSE),"CHYBA")))),2)</f>
        <v>#N/A</v>
      </c>
      <c r="Q589" s="51" t="e">
        <f>ROUND(VLOOKUP(EVID_HNOJENI!N589,HNOJIVA_ALL!$A$2:$Z$3303,15,FALSE)*K589*IF(L589="t",10,IF(L589="kg",0.01,IF(L589="q",1,IF(L589="l",0.01*VLOOKUP(EVID_HNOJENI!N589,HNOJIVA_ALL!$A$2:$AE$3303,31,FALSE),"CHYBA")))),2)</f>
        <v>#N/A</v>
      </c>
      <c r="R589" s="51" t="e">
        <f>ROUND(VLOOKUP(EVID_HNOJENI!N589,HNOJIVA_ALL!$A$2:$Z$3303,16,FALSE)*K589*IF(L589="t",10,IF(L589="kg",0.01,IF(L589="q",1,IF(L589="l",0.01*VLOOKUP(EVID_HNOJENI!N589,HNOJIVA_ALL!$A$2:$AE$3303,31,FALSE),"CHYBA")))),2)</f>
        <v>#N/A</v>
      </c>
      <c r="S589" s="51" t="e">
        <f>ROUND(VLOOKUP(EVID_HNOJENI!N589,HNOJIVA_ALL!$A$2:$Z$3303,18,FALSE)*K589*IF(L589="t",10,IF(L589="kg",0.01,IF(L589="q",1,IF(L589="l",0.01*VLOOKUP(EVID_HNOJENI!N589,HNOJIVA_ALL!$A$2:$AE$3303,31,FALSE),"CHYBA")))),2)</f>
        <v>#N/A</v>
      </c>
      <c r="T589" s="51" t="e">
        <f>ROUND(VLOOKUP(EVID_HNOJENI!N589,HNOJIVA_ALL!$A$2:$Z$3303,17,FALSE)*K589*IF(L589="t",10,IF(L589="kg",0.01,IF(L589="q",1,IF(L589="l",0.01*VLOOKUP(EVID_HNOJENI!N589,HNOJIVA_ALL!$A$2:$AE$3303,31,FALSE),"CHYBA")))),2)</f>
        <v>#N/A</v>
      </c>
      <c r="U589" s="51" t="e">
        <f>ROUND(VLOOKUP(EVID_HNOJENI!N589,HNOJIVA_ALL!$A$2:$Z$3303,20,FALSE)*K589*IF(L589="t",10,IF(L589="kg",0.01,IF(L589="q",1,IF(L589="l",0.01*VLOOKUP(EVID_HNOJENI!N589,HNOJIVA_ALL!$A$2:$AE$3303,31,FALSE),"CHYBA")))),2)</f>
        <v>#N/A</v>
      </c>
    </row>
    <row r="590" spans="1:21" x14ac:dyDescent="0.2">
      <c r="A590" s="32"/>
      <c r="B590" s="45" t="e">
        <f>VLOOKUP($A590,EVID_OSEVU!$A$1:$M$4972,2,FALSE)</f>
        <v>#N/A</v>
      </c>
      <c r="C590" s="45" t="e">
        <f>VLOOKUP($A590,EVID_OSEVU!$A$1:$M$4972,3,FALSE)</f>
        <v>#N/A</v>
      </c>
      <c r="D590" s="45" t="e">
        <f>VLOOKUP($A590,EVID_OSEVU!$A$1:$M$4972,4,FALSE)</f>
        <v>#N/A</v>
      </c>
      <c r="E590" s="45" t="e">
        <f>VLOOKUP($A590,EVID_OSEVU!$A$1:$M$4972,7,FALSE)</f>
        <v>#N/A</v>
      </c>
      <c r="F590" s="45" t="e">
        <f>VLOOKUP($A590,EVID_OSEVU!$A$1:$M$4972,8,FALSE)</f>
        <v>#N/A</v>
      </c>
      <c r="G590" s="45" t="e">
        <f>VLOOKUP($A590,EVID_OSEVU!$A$1:$M$4972,11,FALSE)</f>
        <v>#N/A</v>
      </c>
      <c r="H590" s="35"/>
      <c r="I590" s="48"/>
      <c r="J590" s="33" t="e">
        <f>VLOOKUP($A590,EVID_OSEVU!$A$1:$M$4972,11,FALSE)</f>
        <v>#N/A</v>
      </c>
      <c r="K590" s="39"/>
      <c r="L590" s="49"/>
      <c r="M590" s="89" t="e">
        <f t="shared" si="9"/>
        <v>#N/A</v>
      </c>
      <c r="N590" s="50"/>
      <c r="O590" s="37" t="e">
        <f>VLOOKUP(EVID_HNOJENI!N590,HNOJIVA_ALL!$A$2:$Z$3303,4,FALSE)</f>
        <v>#N/A</v>
      </c>
      <c r="P590" s="51" t="e">
        <f>ROUND(VLOOKUP(EVID_HNOJENI!N590,HNOJIVA_ALL!$A$2:$Z$3303,14,FALSE)*K590*IF(L590="t",10,IF(L590="kg",0.01,IF(L590="q",1,IF(L590="l",0.01*VLOOKUP(EVID_HNOJENI!N590,HNOJIVA_ALL!$A$2:$AE$3303,31,FALSE),"CHYBA")))),2)</f>
        <v>#N/A</v>
      </c>
      <c r="Q590" s="51" t="e">
        <f>ROUND(VLOOKUP(EVID_HNOJENI!N590,HNOJIVA_ALL!$A$2:$Z$3303,15,FALSE)*K590*IF(L590="t",10,IF(L590="kg",0.01,IF(L590="q",1,IF(L590="l",0.01*VLOOKUP(EVID_HNOJENI!N590,HNOJIVA_ALL!$A$2:$AE$3303,31,FALSE),"CHYBA")))),2)</f>
        <v>#N/A</v>
      </c>
      <c r="R590" s="51" t="e">
        <f>ROUND(VLOOKUP(EVID_HNOJENI!N590,HNOJIVA_ALL!$A$2:$Z$3303,16,FALSE)*K590*IF(L590="t",10,IF(L590="kg",0.01,IF(L590="q",1,IF(L590="l",0.01*VLOOKUP(EVID_HNOJENI!N590,HNOJIVA_ALL!$A$2:$AE$3303,31,FALSE),"CHYBA")))),2)</f>
        <v>#N/A</v>
      </c>
      <c r="S590" s="51" t="e">
        <f>ROUND(VLOOKUP(EVID_HNOJENI!N590,HNOJIVA_ALL!$A$2:$Z$3303,18,FALSE)*K590*IF(L590="t",10,IF(L590="kg",0.01,IF(L590="q",1,IF(L590="l",0.01*VLOOKUP(EVID_HNOJENI!N590,HNOJIVA_ALL!$A$2:$AE$3303,31,FALSE),"CHYBA")))),2)</f>
        <v>#N/A</v>
      </c>
      <c r="T590" s="51" t="e">
        <f>ROUND(VLOOKUP(EVID_HNOJENI!N590,HNOJIVA_ALL!$A$2:$Z$3303,17,FALSE)*K590*IF(L590="t",10,IF(L590="kg",0.01,IF(L590="q",1,IF(L590="l",0.01*VLOOKUP(EVID_HNOJENI!N590,HNOJIVA_ALL!$A$2:$AE$3303,31,FALSE),"CHYBA")))),2)</f>
        <v>#N/A</v>
      </c>
      <c r="U590" s="51" t="e">
        <f>ROUND(VLOOKUP(EVID_HNOJENI!N590,HNOJIVA_ALL!$A$2:$Z$3303,20,FALSE)*K590*IF(L590="t",10,IF(L590="kg",0.01,IF(L590="q",1,IF(L590="l",0.01*VLOOKUP(EVID_HNOJENI!N590,HNOJIVA_ALL!$A$2:$AE$3303,31,FALSE),"CHYBA")))),2)</f>
        <v>#N/A</v>
      </c>
    </row>
    <row r="591" spans="1:21" x14ac:dyDescent="0.2">
      <c r="A591" s="32"/>
      <c r="B591" s="45" t="e">
        <f>VLOOKUP($A591,EVID_OSEVU!$A$1:$M$4972,2,FALSE)</f>
        <v>#N/A</v>
      </c>
      <c r="C591" s="45" t="e">
        <f>VLOOKUP($A591,EVID_OSEVU!$A$1:$M$4972,3,FALSE)</f>
        <v>#N/A</v>
      </c>
      <c r="D591" s="45" t="e">
        <f>VLOOKUP($A591,EVID_OSEVU!$A$1:$M$4972,4,FALSE)</f>
        <v>#N/A</v>
      </c>
      <c r="E591" s="45" t="e">
        <f>VLOOKUP($A591,EVID_OSEVU!$A$1:$M$4972,7,FALSE)</f>
        <v>#N/A</v>
      </c>
      <c r="F591" s="45" t="e">
        <f>VLOOKUP($A591,EVID_OSEVU!$A$1:$M$4972,8,FALSE)</f>
        <v>#N/A</v>
      </c>
      <c r="G591" s="45" t="e">
        <f>VLOOKUP($A591,EVID_OSEVU!$A$1:$M$4972,11,FALSE)</f>
        <v>#N/A</v>
      </c>
      <c r="H591" s="35"/>
      <c r="I591" s="48"/>
      <c r="J591" s="33" t="e">
        <f>VLOOKUP($A591,EVID_OSEVU!$A$1:$M$4972,11,FALSE)</f>
        <v>#N/A</v>
      </c>
      <c r="K591" s="39"/>
      <c r="L591" s="49"/>
      <c r="M591" s="89" t="e">
        <f t="shared" si="9"/>
        <v>#N/A</v>
      </c>
      <c r="N591" s="50"/>
      <c r="O591" s="37" t="e">
        <f>VLOOKUP(EVID_HNOJENI!N591,HNOJIVA_ALL!$A$2:$Z$3303,4,FALSE)</f>
        <v>#N/A</v>
      </c>
      <c r="P591" s="51" t="e">
        <f>ROUND(VLOOKUP(EVID_HNOJENI!N591,HNOJIVA_ALL!$A$2:$Z$3303,14,FALSE)*K591*IF(L591="t",10,IF(L591="kg",0.01,IF(L591="q",1,IF(L591="l",0.01*VLOOKUP(EVID_HNOJENI!N591,HNOJIVA_ALL!$A$2:$AE$3303,31,FALSE),"CHYBA")))),2)</f>
        <v>#N/A</v>
      </c>
      <c r="Q591" s="51" t="e">
        <f>ROUND(VLOOKUP(EVID_HNOJENI!N591,HNOJIVA_ALL!$A$2:$Z$3303,15,FALSE)*K591*IF(L591="t",10,IF(L591="kg",0.01,IF(L591="q",1,IF(L591="l",0.01*VLOOKUP(EVID_HNOJENI!N591,HNOJIVA_ALL!$A$2:$AE$3303,31,FALSE),"CHYBA")))),2)</f>
        <v>#N/A</v>
      </c>
      <c r="R591" s="51" t="e">
        <f>ROUND(VLOOKUP(EVID_HNOJENI!N591,HNOJIVA_ALL!$A$2:$Z$3303,16,FALSE)*K591*IF(L591="t",10,IF(L591="kg",0.01,IF(L591="q",1,IF(L591="l",0.01*VLOOKUP(EVID_HNOJENI!N591,HNOJIVA_ALL!$A$2:$AE$3303,31,FALSE),"CHYBA")))),2)</f>
        <v>#N/A</v>
      </c>
      <c r="S591" s="51" t="e">
        <f>ROUND(VLOOKUP(EVID_HNOJENI!N591,HNOJIVA_ALL!$A$2:$Z$3303,18,FALSE)*K591*IF(L591="t",10,IF(L591="kg",0.01,IF(L591="q",1,IF(L591="l",0.01*VLOOKUP(EVID_HNOJENI!N591,HNOJIVA_ALL!$A$2:$AE$3303,31,FALSE),"CHYBA")))),2)</f>
        <v>#N/A</v>
      </c>
      <c r="T591" s="51" t="e">
        <f>ROUND(VLOOKUP(EVID_HNOJENI!N591,HNOJIVA_ALL!$A$2:$Z$3303,17,FALSE)*K591*IF(L591="t",10,IF(L591="kg",0.01,IF(L591="q",1,IF(L591="l",0.01*VLOOKUP(EVID_HNOJENI!N591,HNOJIVA_ALL!$A$2:$AE$3303,31,FALSE),"CHYBA")))),2)</f>
        <v>#N/A</v>
      </c>
      <c r="U591" s="51" t="e">
        <f>ROUND(VLOOKUP(EVID_HNOJENI!N591,HNOJIVA_ALL!$A$2:$Z$3303,20,FALSE)*K591*IF(L591="t",10,IF(L591="kg",0.01,IF(L591="q",1,IF(L591="l",0.01*VLOOKUP(EVID_HNOJENI!N591,HNOJIVA_ALL!$A$2:$AE$3303,31,FALSE),"CHYBA")))),2)</f>
        <v>#N/A</v>
      </c>
    </row>
    <row r="592" spans="1:21" x14ac:dyDescent="0.2">
      <c r="A592" s="32"/>
      <c r="B592" s="45" t="e">
        <f>VLOOKUP($A592,EVID_OSEVU!$A$1:$M$4972,2,FALSE)</f>
        <v>#N/A</v>
      </c>
      <c r="C592" s="45" t="e">
        <f>VLOOKUP($A592,EVID_OSEVU!$A$1:$M$4972,3,FALSE)</f>
        <v>#N/A</v>
      </c>
      <c r="D592" s="45" t="e">
        <f>VLOOKUP($A592,EVID_OSEVU!$A$1:$M$4972,4,FALSE)</f>
        <v>#N/A</v>
      </c>
      <c r="E592" s="45" t="e">
        <f>VLOOKUP($A592,EVID_OSEVU!$A$1:$M$4972,7,FALSE)</f>
        <v>#N/A</v>
      </c>
      <c r="F592" s="45" t="e">
        <f>VLOOKUP($A592,EVID_OSEVU!$A$1:$M$4972,8,FALSE)</f>
        <v>#N/A</v>
      </c>
      <c r="G592" s="45" t="e">
        <f>VLOOKUP($A592,EVID_OSEVU!$A$1:$M$4972,11,FALSE)</f>
        <v>#N/A</v>
      </c>
      <c r="H592" s="35"/>
      <c r="I592" s="48"/>
      <c r="J592" s="33" t="e">
        <f>VLOOKUP($A592,EVID_OSEVU!$A$1:$M$4972,11,FALSE)</f>
        <v>#N/A</v>
      </c>
      <c r="K592" s="39"/>
      <c r="L592" s="49"/>
      <c r="M592" s="89" t="e">
        <f t="shared" si="9"/>
        <v>#N/A</v>
      </c>
      <c r="N592" s="50"/>
      <c r="O592" s="37" t="e">
        <f>VLOOKUP(EVID_HNOJENI!N592,HNOJIVA_ALL!$A$2:$Z$3303,4,FALSE)</f>
        <v>#N/A</v>
      </c>
      <c r="P592" s="51" t="e">
        <f>ROUND(VLOOKUP(EVID_HNOJENI!N592,HNOJIVA_ALL!$A$2:$Z$3303,14,FALSE)*K592*IF(L592="t",10,IF(L592="kg",0.01,IF(L592="q",1,IF(L592="l",0.01*VLOOKUP(EVID_HNOJENI!N592,HNOJIVA_ALL!$A$2:$AE$3303,31,FALSE),"CHYBA")))),2)</f>
        <v>#N/A</v>
      </c>
      <c r="Q592" s="51" t="e">
        <f>ROUND(VLOOKUP(EVID_HNOJENI!N592,HNOJIVA_ALL!$A$2:$Z$3303,15,FALSE)*K592*IF(L592="t",10,IF(L592="kg",0.01,IF(L592="q",1,IF(L592="l",0.01*VLOOKUP(EVID_HNOJENI!N592,HNOJIVA_ALL!$A$2:$AE$3303,31,FALSE),"CHYBA")))),2)</f>
        <v>#N/A</v>
      </c>
      <c r="R592" s="51" t="e">
        <f>ROUND(VLOOKUP(EVID_HNOJENI!N592,HNOJIVA_ALL!$A$2:$Z$3303,16,FALSE)*K592*IF(L592="t",10,IF(L592="kg",0.01,IF(L592="q",1,IF(L592="l",0.01*VLOOKUP(EVID_HNOJENI!N592,HNOJIVA_ALL!$A$2:$AE$3303,31,FALSE),"CHYBA")))),2)</f>
        <v>#N/A</v>
      </c>
      <c r="S592" s="51" t="e">
        <f>ROUND(VLOOKUP(EVID_HNOJENI!N592,HNOJIVA_ALL!$A$2:$Z$3303,18,FALSE)*K592*IF(L592="t",10,IF(L592="kg",0.01,IF(L592="q",1,IF(L592="l",0.01*VLOOKUP(EVID_HNOJENI!N592,HNOJIVA_ALL!$A$2:$AE$3303,31,FALSE),"CHYBA")))),2)</f>
        <v>#N/A</v>
      </c>
      <c r="T592" s="51" t="e">
        <f>ROUND(VLOOKUP(EVID_HNOJENI!N592,HNOJIVA_ALL!$A$2:$Z$3303,17,FALSE)*K592*IF(L592="t",10,IF(L592="kg",0.01,IF(L592="q",1,IF(L592="l",0.01*VLOOKUP(EVID_HNOJENI!N592,HNOJIVA_ALL!$A$2:$AE$3303,31,FALSE),"CHYBA")))),2)</f>
        <v>#N/A</v>
      </c>
      <c r="U592" s="51" t="e">
        <f>ROUND(VLOOKUP(EVID_HNOJENI!N592,HNOJIVA_ALL!$A$2:$Z$3303,20,FALSE)*K592*IF(L592="t",10,IF(L592="kg",0.01,IF(L592="q",1,IF(L592="l",0.01*VLOOKUP(EVID_HNOJENI!N592,HNOJIVA_ALL!$A$2:$AE$3303,31,FALSE),"CHYBA")))),2)</f>
        <v>#N/A</v>
      </c>
    </row>
    <row r="593" spans="1:21" x14ac:dyDescent="0.2">
      <c r="A593" s="32"/>
      <c r="B593" s="45" t="e">
        <f>VLOOKUP($A593,EVID_OSEVU!$A$1:$M$4972,2,FALSE)</f>
        <v>#N/A</v>
      </c>
      <c r="C593" s="45" t="e">
        <f>VLOOKUP($A593,EVID_OSEVU!$A$1:$M$4972,3,FALSE)</f>
        <v>#N/A</v>
      </c>
      <c r="D593" s="45" t="e">
        <f>VLOOKUP($A593,EVID_OSEVU!$A$1:$M$4972,4,FALSE)</f>
        <v>#N/A</v>
      </c>
      <c r="E593" s="45" t="e">
        <f>VLOOKUP($A593,EVID_OSEVU!$A$1:$M$4972,7,FALSE)</f>
        <v>#N/A</v>
      </c>
      <c r="F593" s="45" t="e">
        <f>VLOOKUP($A593,EVID_OSEVU!$A$1:$M$4972,8,FALSE)</f>
        <v>#N/A</v>
      </c>
      <c r="G593" s="45" t="e">
        <f>VLOOKUP($A593,EVID_OSEVU!$A$1:$M$4972,11,FALSE)</f>
        <v>#N/A</v>
      </c>
      <c r="H593" s="35"/>
      <c r="I593" s="48"/>
      <c r="J593" s="33" t="e">
        <f>VLOOKUP($A593,EVID_OSEVU!$A$1:$M$4972,11,FALSE)</f>
        <v>#N/A</v>
      </c>
      <c r="K593" s="39"/>
      <c r="L593" s="49"/>
      <c r="M593" s="89" t="e">
        <f t="shared" si="9"/>
        <v>#N/A</v>
      </c>
      <c r="N593" s="50"/>
      <c r="O593" s="37" t="e">
        <f>VLOOKUP(EVID_HNOJENI!N593,HNOJIVA_ALL!$A$2:$Z$3303,4,FALSE)</f>
        <v>#N/A</v>
      </c>
      <c r="P593" s="51" t="e">
        <f>ROUND(VLOOKUP(EVID_HNOJENI!N593,HNOJIVA_ALL!$A$2:$Z$3303,14,FALSE)*K593*IF(L593="t",10,IF(L593="kg",0.01,IF(L593="q",1,IF(L593="l",0.01*VLOOKUP(EVID_HNOJENI!N593,HNOJIVA_ALL!$A$2:$AE$3303,31,FALSE),"CHYBA")))),2)</f>
        <v>#N/A</v>
      </c>
      <c r="Q593" s="51" t="e">
        <f>ROUND(VLOOKUP(EVID_HNOJENI!N593,HNOJIVA_ALL!$A$2:$Z$3303,15,FALSE)*K593*IF(L593="t",10,IF(L593="kg",0.01,IF(L593="q",1,IF(L593="l",0.01*VLOOKUP(EVID_HNOJENI!N593,HNOJIVA_ALL!$A$2:$AE$3303,31,FALSE),"CHYBA")))),2)</f>
        <v>#N/A</v>
      </c>
      <c r="R593" s="51" t="e">
        <f>ROUND(VLOOKUP(EVID_HNOJENI!N593,HNOJIVA_ALL!$A$2:$Z$3303,16,FALSE)*K593*IF(L593="t",10,IF(L593="kg",0.01,IF(L593="q",1,IF(L593="l",0.01*VLOOKUP(EVID_HNOJENI!N593,HNOJIVA_ALL!$A$2:$AE$3303,31,FALSE),"CHYBA")))),2)</f>
        <v>#N/A</v>
      </c>
      <c r="S593" s="51" t="e">
        <f>ROUND(VLOOKUP(EVID_HNOJENI!N593,HNOJIVA_ALL!$A$2:$Z$3303,18,FALSE)*K593*IF(L593="t",10,IF(L593="kg",0.01,IF(L593="q",1,IF(L593="l",0.01*VLOOKUP(EVID_HNOJENI!N593,HNOJIVA_ALL!$A$2:$AE$3303,31,FALSE),"CHYBA")))),2)</f>
        <v>#N/A</v>
      </c>
      <c r="T593" s="51" t="e">
        <f>ROUND(VLOOKUP(EVID_HNOJENI!N593,HNOJIVA_ALL!$A$2:$Z$3303,17,FALSE)*K593*IF(L593="t",10,IF(L593="kg",0.01,IF(L593="q",1,IF(L593="l",0.01*VLOOKUP(EVID_HNOJENI!N593,HNOJIVA_ALL!$A$2:$AE$3303,31,FALSE),"CHYBA")))),2)</f>
        <v>#N/A</v>
      </c>
      <c r="U593" s="51" t="e">
        <f>ROUND(VLOOKUP(EVID_HNOJENI!N593,HNOJIVA_ALL!$A$2:$Z$3303,20,FALSE)*K593*IF(L593="t",10,IF(L593="kg",0.01,IF(L593="q",1,IF(L593="l",0.01*VLOOKUP(EVID_HNOJENI!N593,HNOJIVA_ALL!$A$2:$AE$3303,31,FALSE),"CHYBA")))),2)</f>
        <v>#N/A</v>
      </c>
    </row>
    <row r="594" spans="1:21" x14ac:dyDescent="0.2">
      <c r="A594" s="32"/>
      <c r="B594" s="45" t="e">
        <f>VLOOKUP($A594,EVID_OSEVU!$A$1:$M$4972,2,FALSE)</f>
        <v>#N/A</v>
      </c>
      <c r="C594" s="45" t="e">
        <f>VLOOKUP($A594,EVID_OSEVU!$A$1:$M$4972,3,FALSE)</f>
        <v>#N/A</v>
      </c>
      <c r="D594" s="45" t="e">
        <f>VLOOKUP($A594,EVID_OSEVU!$A$1:$M$4972,4,FALSE)</f>
        <v>#N/A</v>
      </c>
      <c r="E594" s="45" t="e">
        <f>VLOOKUP($A594,EVID_OSEVU!$A$1:$M$4972,7,FALSE)</f>
        <v>#N/A</v>
      </c>
      <c r="F594" s="45" t="e">
        <f>VLOOKUP($A594,EVID_OSEVU!$A$1:$M$4972,8,FALSE)</f>
        <v>#N/A</v>
      </c>
      <c r="G594" s="45" t="e">
        <f>VLOOKUP($A594,EVID_OSEVU!$A$1:$M$4972,11,FALSE)</f>
        <v>#N/A</v>
      </c>
      <c r="H594" s="35"/>
      <c r="I594" s="48"/>
      <c r="J594" s="33" t="e">
        <f>VLOOKUP($A594,EVID_OSEVU!$A$1:$M$4972,11,FALSE)</f>
        <v>#N/A</v>
      </c>
      <c r="K594" s="39"/>
      <c r="L594" s="49"/>
      <c r="M594" s="89" t="e">
        <f t="shared" si="9"/>
        <v>#N/A</v>
      </c>
      <c r="N594" s="50"/>
      <c r="O594" s="37" t="e">
        <f>VLOOKUP(EVID_HNOJENI!N594,HNOJIVA_ALL!$A$2:$Z$3303,4,FALSE)</f>
        <v>#N/A</v>
      </c>
      <c r="P594" s="51" t="e">
        <f>ROUND(VLOOKUP(EVID_HNOJENI!N594,HNOJIVA_ALL!$A$2:$Z$3303,14,FALSE)*K594*IF(L594="t",10,IF(L594="kg",0.01,IF(L594="q",1,IF(L594="l",0.01*VLOOKUP(EVID_HNOJENI!N594,HNOJIVA_ALL!$A$2:$AE$3303,31,FALSE),"CHYBA")))),2)</f>
        <v>#N/A</v>
      </c>
      <c r="Q594" s="51" t="e">
        <f>ROUND(VLOOKUP(EVID_HNOJENI!N594,HNOJIVA_ALL!$A$2:$Z$3303,15,FALSE)*K594*IF(L594="t",10,IF(L594="kg",0.01,IF(L594="q",1,IF(L594="l",0.01*VLOOKUP(EVID_HNOJENI!N594,HNOJIVA_ALL!$A$2:$AE$3303,31,FALSE),"CHYBA")))),2)</f>
        <v>#N/A</v>
      </c>
      <c r="R594" s="51" t="e">
        <f>ROUND(VLOOKUP(EVID_HNOJENI!N594,HNOJIVA_ALL!$A$2:$Z$3303,16,FALSE)*K594*IF(L594="t",10,IF(L594="kg",0.01,IF(L594="q",1,IF(L594="l",0.01*VLOOKUP(EVID_HNOJENI!N594,HNOJIVA_ALL!$A$2:$AE$3303,31,FALSE),"CHYBA")))),2)</f>
        <v>#N/A</v>
      </c>
      <c r="S594" s="51" t="e">
        <f>ROUND(VLOOKUP(EVID_HNOJENI!N594,HNOJIVA_ALL!$A$2:$Z$3303,18,FALSE)*K594*IF(L594="t",10,IF(L594="kg",0.01,IF(L594="q",1,IF(L594="l",0.01*VLOOKUP(EVID_HNOJENI!N594,HNOJIVA_ALL!$A$2:$AE$3303,31,FALSE),"CHYBA")))),2)</f>
        <v>#N/A</v>
      </c>
      <c r="T594" s="51" t="e">
        <f>ROUND(VLOOKUP(EVID_HNOJENI!N594,HNOJIVA_ALL!$A$2:$Z$3303,17,FALSE)*K594*IF(L594="t",10,IF(L594="kg",0.01,IF(L594="q",1,IF(L594="l",0.01*VLOOKUP(EVID_HNOJENI!N594,HNOJIVA_ALL!$A$2:$AE$3303,31,FALSE),"CHYBA")))),2)</f>
        <v>#N/A</v>
      </c>
      <c r="U594" s="51" t="e">
        <f>ROUND(VLOOKUP(EVID_HNOJENI!N594,HNOJIVA_ALL!$A$2:$Z$3303,20,FALSE)*K594*IF(L594="t",10,IF(L594="kg",0.01,IF(L594="q",1,IF(L594="l",0.01*VLOOKUP(EVID_HNOJENI!N594,HNOJIVA_ALL!$A$2:$AE$3303,31,FALSE),"CHYBA")))),2)</f>
        <v>#N/A</v>
      </c>
    </row>
    <row r="595" spans="1:21" x14ac:dyDescent="0.2">
      <c r="A595" s="32"/>
      <c r="B595" s="45" t="e">
        <f>VLOOKUP($A595,EVID_OSEVU!$A$1:$M$4972,2,FALSE)</f>
        <v>#N/A</v>
      </c>
      <c r="C595" s="45" t="e">
        <f>VLOOKUP($A595,EVID_OSEVU!$A$1:$M$4972,3,FALSE)</f>
        <v>#N/A</v>
      </c>
      <c r="D595" s="45" t="e">
        <f>VLOOKUP($A595,EVID_OSEVU!$A$1:$M$4972,4,FALSE)</f>
        <v>#N/A</v>
      </c>
      <c r="E595" s="45" t="e">
        <f>VLOOKUP($A595,EVID_OSEVU!$A$1:$M$4972,7,FALSE)</f>
        <v>#N/A</v>
      </c>
      <c r="F595" s="45" t="e">
        <f>VLOOKUP($A595,EVID_OSEVU!$A$1:$M$4972,8,FALSE)</f>
        <v>#N/A</v>
      </c>
      <c r="G595" s="45" t="e">
        <f>VLOOKUP($A595,EVID_OSEVU!$A$1:$M$4972,11,FALSE)</f>
        <v>#N/A</v>
      </c>
      <c r="H595" s="35"/>
      <c r="I595" s="48"/>
      <c r="J595" s="33" t="e">
        <f>VLOOKUP($A595,EVID_OSEVU!$A$1:$M$4972,11,FALSE)</f>
        <v>#N/A</v>
      </c>
      <c r="K595" s="39"/>
      <c r="L595" s="49"/>
      <c r="M595" s="89" t="e">
        <f t="shared" si="9"/>
        <v>#N/A</v>
      </c>
      <c r="N595" s="50"/>
      <c r="O595" s="37" t="e">
        <f>VLOOKUP(EVID_HNOJENI!N595,HNOJIVA_ALL!$A$2:$Z$3303,4,FALSE)</f>
        <v>#N/A</v>
      </c>
      <c r="P595" s="51" t="e">
        <f>ROUND(VLOOKUP(EVID_HNOJENI!N595,HNOJIVA_ALL!$A$2:$Z$3303,14,FALSE)*K595*IF(L595="t",10,IF(L595="kg",0.01,IF(L595="q",1,IF(L595="l",0.01*VLOOKUP(EVID_HNOJENI!N595,HNOJIVA_ALL!$A$2:$AE$3303,31,FALSE),"CHYBA")))),2)</f>
        <v>#N/A</v>
      </c>
      <c r="Q595" s="51" t="e">
        <f>ROUND(VLOOKUP(EVID_HNOJENI!N595,HNOJIVA_ALL!$A$2:$Z$3303,15,FALSE)*K595*IF(L595="t",10,IF(L595="kg",0.01,IF(L595="q",1,IF(L595="l",0.01*VLOOKUP(EVID_HNOJENI!N595,HNOJIVA_ALL!$A$2:$AE$3303,31,FALSE),"CHYBA")))),2)</f>
        <v>#N/A</v>
      </c>
      <c r="R595" s="51" t="e">
        <f>ROUND(VLOOKUP(EVID_HNOJENI!N595,HNOJIVA_ALL!$A$2:$Z$3303,16,FALSE)*K595*IF(L595="t",10,IF(L595="kg",0.01,IF(L595="q",1,IF(L595="l",0.01*VLOOKUP(EVID_HNOJENI!N595,HNOJIVA_ALL!$A$2:$AE$3303,31,FALSE),"CHYBA")))),2)</f>
        <v>#N/A</v>
      </c>
      <c r="S595" s="51" t="e">
        <f>ROUND(VLOOKUP(EVID_HNOJENI!N595,HNOJIVA_ALL!$A$2:$Z$3303,18,FALSE)*K595*IF(L595="t",10,IF(L595="kg",0.01,IF(L595="q",1,IF(L595="l",0.01*VLOOKUP(EVID_HNOJENI!N595,HNOJIVA_ALL!$A$2:$AE$3303,31,FALSE),"CHYBA")))),2)</f>
        <v>#N/A</v>
      </c>
      <c r="T595" s="51" t="e">
        <f>ROUND(VLOOKUP(EVID_HNOJENI!N595,HNOJIVA_ALL!$A$2:$Z$3303,17,FALSE)*K595*IF(L595="t",10,IF(L595="kg",0.01,IF(L595="q",1,IF(L595="l",0.01*VLOOKUP(EVID_HNOJENI!N595,HNOJIVA_ALL!$A$2:$AE$3303,31,FALSE),"CHYBA")))),2)</f>
        <v>#N/A</v>
      </c>
      <c r="U595" s="51" t="e">
        <f>ROUND(VLOOKUP(EVID_HNOJENI!N595,HNOJIVA_ALL!$A$2:$Z$3303,20,FALSE)*K595*IF(L595="t",10,IF(L595="kg",0.01,IF(L595="q",1,IF(L595="l",0.01*VLOOKUP(EVID_HNOJENI!N595,HNOJIVA_ALL!$A$2:$AE$3303,31,FALSE),"CHYBA")))),2)</f>
        <v>#N/A</v>
      </c>
    </row>
    <row r="596" spans="1:21" x14ac:dyDescent="0.2">
      <c r="A596" s="32"/>
      <c r="B596" s="45" t="e">
        <f>VLOOKUP($A596,EVID_OSEVU!$A$1:$M$4972,2,FALSE)</f>
        <v>#N/A</v>
      </c>
      <c r="C596" s="45" t="e">
        <f>VLOOKUP($A596,EVID_OSEVU!$A$1:$M$4972,3,FALSE)</f>
        <v>#N/A</v>
      </c>
      <c r="D596" s="45" t="e">
        <f>VLOOKUP($A596,EVID_OSEVU!$A$1:$M$4972,4,FALSE)</f>
        <v>#N/A</v>
      </c>
      <c r="E596" s="45" t="e">
        <f>VLOOKUP($A596,EVID_OSEVU!$A$1:$M$4972,7,FALSE)</f>
        <v>#N/A</v>
      </c>
      <c r="F596" s="45" t="e">
        <f>VLOOKUP($A596,EVID_OSEVU!$A$1:$M$4972,8,FALSE)</f>
        <v>#N/A</v>
      </c>
      <c r="G596" s="45" t="e">
        <f>VLOOKUP($A596,EVID_OSEVU!$A$1:$M$4972,11,FALSE)</f>
        <v>#N/A</v>
      </c>
      <c r="H596" s="35"/>
      <c r="I596" s="48"/>
      <c r="J596" s="33" t="e">
        <f>VLOOKUP($A596,EVID_OSEVU!$A$1:$M$4972,11,FALSE)</f>
        <v>#N/A</v>
      </c>
      <c r="K596" s="39"/>
      <c r="L596" s="49"/>
      <c r="M596" s="89" t="e">
        <f t="shared" si="9"/>
        <v>#N/A</v>
      </c>
      <c r="N596" s="50"/>
      <c r="O596" s="37" t="e">
        <f>VLOOKUP(EVID_HNOJENI!N596,HNOJIVA_ALL!$A$2:$Z$3303,4,FALSE)</f>
        <v>#N/A</v>
      </c>
      <c r="P596" s="51" t="e">
        <f>ROUND(VLOOKUP(EVID_HNOJENI!N596,HNOJIVA_ALL!$A$2:$Z$3303,14,FALSE)*K596*IF(L596="t",10,IF(L596="kg",0.01,IF(L596="q",1,IF(L596="l",0.01*VLOOKUP(EVID_HNOJENI!N596,HNOJIVA_ALL!$A$2:$AE$3303,31,FALSE),"CHYBA")))),2)</f>
        <v>#N/A</v>
      </c>
      <c r="Q596" s="51" t="e">
        <f>ROUND(VLOOKUP(EVID_HNOJENI!N596,HNOJIVA_ALL!$A$2:$Z$3303,15,FALSE)*K596*IF(L596="t",10,IF(L596="kg",0.01,IF(L596="q",1,IF(L596="l",0.01*VLOOKUP(EVID_HNOJENI!N596,HNOJIVA_ALL!$A$2:$AE$3303,31,FALSE),"CHYBA")))),2)</f>
        <v>#N/A</v>
      </c>
      <c r="R596" s="51" t="e">
        <f>ROUND(VLOOKUP(EVID_HNOJENI!N596,HNOJIVA_ALL!$A$2:$Z$3303,16,FALSE)*K596*IF(L596="t",10,IF(L596="kg",0.01,IF(L596="q",1,IF(L596="l",0.01*VLOOKUP(EVID_HNOJENI!N596,HNOJIVA_ALL!$A$2:$AE$3303,31,FALSE),"CHYBA")))),2)</f>
        <v>#N/A</v>
      </c>
      <c r="S596" s="51" t="e">
        <f>ROUND(VLOOKUP(EVID_HNOJENI!N596,HNOJIVA_ALL!$A$2:$Z$3303,18,FALSE)*K596*IF(L596="t",10,IF(L596="kg",0.01,IF(L596="q",1,IF(L596="l",0.01*VLOOKUP(EVID_HNOJENI!N596,HNOJIVA_ALL!$A$2:$AE$3303,31,FALSE),"CHYBA")))),2)</f>
        <v>#N/A</v>
      </c>
      <c r="T596" s="51" t="e">
        <f>ROUND(VLOOKUP(EVID_HNOJENI!N596,HNOJIVA_ALL!$A$2:$Z$3303,17,FALSE)*K596*IF(L596="t",10,IF(L596="kg",0.01,IF(L596="q",1,IF(L596="l",0.01*VLOOKUP(EVID_HNOJENI!N596,HNOJIVA_ALL!$A$2:$AE$3303,31,FALSE),"CHYBA")))),2)</f>
        <v>#N/A</v>
      </c>
      <c r="U596" s="51" t="e">
        <f>ROUND(VLOOKUP(EVID_HNOJENI!N596,HNOJIVA_ALL!$A$2:$Z$3303,20,FALSE)*K596*IF(L596="t",10,IF(L596="kg",0.01,IF(L596="q",1,IF(L596="l",0.01*VLOOKUP(EVID_HNOJENI!N596,HNOJIVA_ALL!$A$2:$AE$3303,31,FALSE),"CHYBA")))),2)</f>
        <v>#N/A</v>
      </c>
    </row>
    <row r="597" spans="1:21" x14ac:dyDescent="0.2">
      <c r="A597" s="32"/>
      <c r="B597" s="45" t="e">
        <f>VLOOKUP($A597,EVID_OSEVU!$A$1:$M$4972,2,FALSE)</f>
        <v>#N/A</v>
      </c>
      <c r="C597" s="45" t="e">
        <f>VLOOKUP($A597,EVID_OSEVU!$A$1:$M$4972,3,FALSE)</f>
        <v>#N/A</v>
      </c>
      <c r="D597" s="45" t="e">
        <f>VLOOKUP($A597,EVID_OSEVU!$A$1:$M$4972,4,FALSE)</f>
        <v>#N/A</v>
      </c>
      <c r="E597" s="45" t="e">
        <f>VLOOKUP($A597,EVID_OSEVU!$A$1:$M$4972,7,FALSE)</f>
        <v>#N/A</v>
      </c>
      <c r="F597" s="45" t="e">
        <f>VLOOKUP($A597,EVID_OSEVU!$A$1:$M$4972,8,FALSE)</f>
        <v>#N/A</v>
      </c>
      <c r="G597" s="45" t="e">
        <f>VLOOKUP($A597,EVID_OSEVU!$A$1:$M$4972,11,FALSE)</f>
        <v>#N/A</v>
      </c>
      <c r="H597" s="35"/>
      <c r="I597" s="48"/>
      <c r="J597" s="33" t="e">
        <f>VLOOKUP($A597,EVID_OSEVU!$A$1:$M$4972,11,FALSE)</f>
        <v>#N/A</v>
      </c>
      <c r="K597" s="39"/>
      <c r="L597" s="49"/>
      <c r="M597" s="89" t="e">
        <f t="shared" si="9"/>
        <v>#N/A</v>
      </c>
      <c r="N597" s="50"/>
      <c r="O597" s="37" t="e">
        <f>VLOOKUP(EVID_HNOJENI!N597,HNOJIVA_ALL!$A$2:$Z$3303,4,FALSE)</f>
        <v>#N/A</v>
      </c>
      <c r="P597" s="51" t="e">
        <f>ROUND(VLOOKUP(EVID_HNOJENI!N597,HNOJIVA_ALL!$A$2:$Z$3303,14,FALSE)*K597*IF(L597="t",10,IF(L597="kg",0.01,IF(L597="q",1,IF(L597="l",0.01*VLOOKUP(EVID_HNOJENI!N597,HNOJIVA_ALL!$A$2:$AE$3303,31,FALSE),"CHYBA")))),2)</f>
        <v>#N/A</v>
      </c>
      <c r="Q597" s="51" t="e">
        <f>ROUND(VLOOKUP(EVID_HNOJENI!N597,HNOJIVA_ALL!$A$2:$Z$3303,15,FALSE)*K597*IF(L597="t",10,IF(L597="kg",0.01,IF(L597="q",1,IF(L597="l",0.01*VLOOKUP(EVID_HNOJENI!N597,HNOJIVA_ALL!$A$2:$AE$3303,31,FALSE),"CHYBA")))),2)</f>
        <v>#N/A</v>
      </c>
      <c r="R597" s="51" t="e">
        <f>ROUND(VLOOKUP(EVID_HNOJENI!N597,HNOJIVA_ALL!$A$2:$Z$3303,16,FALSE)*K597*IF(L597="t",10,IF(L597="kg",0.01,IF(L597="q",1,IF(L597="l",0.01*VLOOKUP(EVID_HNOJENI!N597,HNOJIVA_ALL!$A$2:$AE$3303,31,FALSE),"CHYBA")))),2)</f>
        <v>#N/A</v>
      </c>
      <c r="S597" s="51" t="e">
        <f>ROUND(VLOOKUP(EVID_HNOJENI!N597,HNOJIVA_ALL!$A$2:$Z$3303,18,FALSE)*K597*IF(L597="t",10,IF(L597="kg",0.01,IF(L597="q",1,IF(L597="l",0.01*VLOOKUP(EVID_HNOJENI!N597,HNOJIVA_ALL!$A$2:$AE$3303,31,FALSE),"CHYBA")))),2)</f>
        <v>#N/A</v>
      </c>
      <c r="T597" s="51" t="e">
        <f>ROUND(VLOOKUP(EVID_HNOJENI!N597,HNOJIVA_ALL!$A$2:$Z$3303,17,FALSE)*K597*IF(L597="t",10,IF(L597="kg",0.01,IF(L597="q",1,IF(L597="l",0.01*VLOOKUP(EVID_HNOJENI!N597,HNOJIVA_ALL!$A$2:$AE$3303,31,FALSE),"CHYBA")))),2)</f>
        <v>#N/A</v>
      </c>
      <c r="U597" s="51" t="e">
        <f>ROUND(VLOOKUP(EVID_HNOJENI!N597,HNOJIVA_ALL!$A$2:$Z$3303,20,FALSE)*K597*IF(L597="t",10,IF(L597="kg",0.01,IF(L597="q",1,IF(L597="l",0.01*VLOOKUP(EVID_HNOJENI!N597,HNOJIVA_ALL!$A$2:$AE$3303,31,FALSE),"CHYBA")))),2)</f>
        <v>#N/A</v>
      </c>
    </row>
    <row r="598" spans="1:21" x14ac:dyDescent="0.2">
      <c r="A598" s="32"/>
      <c r="B598" s="45" t="e">
        <f>VLOOKUP($A598,EVID_OSEVU!$A$1:$M$4972,2,FALSE)</f>
        <v>#N/A</v>
      </c>
      <c r="C598" s="45" t="e">
        <f>VLOOKUP($A598,EVID_OSEVU!$A$1:$M$4972,3,FALSE)</f>
        <v>#N/A</v>
      </c>
      <c r="D598" s="45" t="e">
        <f>VLOOKUP($A598,EVID_OSEVU!$A$1:$M$4972,4,FALSE)</f>
        <v>#N/A</v>
      </c>
      <c r="E598" s="45" t="e">
        <f>VLOOKUP($A598,EVID_OSEVU!$A$1:$M$4972,7,FALSE)</f>
        <v>#N/A</v>
      </c>
      <c r="F598" s="45" t="e">
        <f>VLOOKUP($A598,EVID_OSEVU!$A$1:$M$4972,8,FALSE)</f>
        <v>#N/A</v>
      </c>
      <c r="G598" s="45" t="e">
        <f>VLOOKUP($A598,EVID_OSEVU!$A$1:$M$4972,11,FALSE)</f>
        <v>#N/A</v>
      </c>
      <c r="H598" s="35"/>
      <c r="I598" s="48"/>
      <c r="J598" s="33" t="e">
        <f>VLOOKUP($A598,EVID_OSEVU!$A$1:$M$4972,11,FALSE)</f>
        <v>#N/A</v>
      </c>
      <c r="K598" s="39"/>
      <c r="L598" s="49"/>
      <c r="M598" s="89" t="e">
        <f t="shared" si="9"/>
        <v>#N/A</v>
      </c>
      <c r="N598" s="50"/>
      <c r="O598" s="37" t="e">
        <f>VLOOKUP(EVID_HNOJENI!N598,HNOJIVA_ALL!$A$2:$Z$3303,4,FALSE)</f>
        <v>#N/A</v>
      </c>
      <c r="P598" s="51" t="e">
        <f>ROUND(VLOOKUP(EVID_HNOJENI!N598,HNOJIVA_ALL!$A$2:$Z$3303,14,FALSE)*K598*IF(L598="t",10,IF(L598="kg",0.01,IF(L598="q",1,IF(L598="l",0.01*VLOOKUP(EVID_HNOJENI!N598,HNOJIVA_ALL!$A$2:$AE$3303,31,FALSE),"CHYBA")))),2)</f>
        <v>#N/A</v>
      </c>
      <c r="Q598" s="51" t="e">
        <f>ROUND(VLOOKUP(EVID_HNOJENI!N598,HNOJIVA_ALL!$A$2:$Z$3303,15,FALSE)*K598*IF(L598="t",10,IF(L598="kg",0.01,IF(L598="q",1,IF(L598="l",0.01*VLOOKUP(EVID_HNOJENI!N598,HNOJIVA_ALL!$A$2:$AE$3303,31,FALSE),"CHYBA")))),2)</f>
        <v>#N/A</v>
      </c>
      <c r="R598" s="51" t="e">
        <f>ROUND(VLOOKUP(EVID_HNOJENI!N598,HNOJIVA_ALL!$A$2:$Z$3303,16,FALSE)*K598*IF(L598="t",10,IF(L598="kg",0.01,IF(L598="q",1,IF(L598="l",0.01*VLOOKUP(EVID_HNOJENI!N598,HNOJIVA_ALL!$A$2:$AE$3303,31,FALSE),"CHYBA")))),2)</f>
        <v>#N/A</v>
      </c>
      <c r="S598" s="51" t="e">
        <f>ROUND(VLOOKUP(EVID_HNOJENI!N598,HNOJIVA_ALL!$A$2:$Z$3303,18,FALSE)*K598*IF(L598="t",10,IF(L598="kg",0.01,IF(L598="q",1,IF(L598="l",0.01*VLOOKUP(EVID_HNOJENI!N598,HNOJIVA_ALL!$A$2:$AE$3303,31,FALSE),"CHYBA")))),2)</f>
        <v>#N/A</v>
      </c>
      <c r="T598" s="51" t="e">
        <f>ROUND(VLOOKUP(EVID_HNOJENI!N598,HNOJIVA_ALL!$A$2:$Z$3303,17,FALSE)*K598*IF(L598="t",10,IF(L598="kg",0.01,IF(L598="q",1,IF(L598="l",0.01*VLOOKUP(EVID_HNOJENI!N598,HNOJIVA_ALL!$A$2:$AE$3303,31,FALSE),"CHYBA")))),2)</f>
        <v>#N/A</v>
      </c>
      <c r="U598" s="51" t="e">
        <f>ROUND(VLOOKUP(EVID_HNOJENI!N598,HNOJIVA_ALL!$A$2:$Z$3303,20,FALSE)*K598*IF(L598="t",10,IF(L598="kg",0.01,IF(L598="q",1,IF(L598="l",0.01*VLOOKUP(EVID_HNOJENI!N598,HNOJIVA_ALL!$A$2:$AE$3303,31,FALSE),"CHYBA")))),2)</f>
        <v>#N/A</v>
      </c>
    </row>
    <row r="599" spans="1:21" x14ac:dyDescent="0.2">
      <c r="A599" s="32"/>
      <c r="B599" s="45" t="e">
        <f>VLOOKUP($A599,EVID_OSEVU!$A$1:$M$4972,2,FALSE)</f>
        <v>#N/A</v>
      </c>
      <c r="C599" s="45" t="e">
        <f>VLOOKUP($A599,EVID_OSEVU!$A$1:$M$4972,3,FALSE)</f>
        <v>#N/A</v>
      </c>
      <c r="D599" s="45" t="e">
        <f>VLOOKUP($A599,EVID_OSEVU!$A$1:$M$4972,4,FALSE)</f>
        <v>#N/A</v>
      </c>
      <c r="E599" s="45" t="e">
        <f>VLOOKUP($A599,EVID_OSEVU!$A$1:$M$4972,7,FALSE)</f>
        <v>#N/A</v>
      </c>
      <c r="F599" s="45" t="e">
        <f>VLOOKUP($A599,EVID_OSEVU!$A$1:$M$4972,8,FALSE)</f>
        <v>#N/A</v>
      </c>
      <c r="G599" s="45" t="e">
        <f>VLOOKUP($A599,EVID_OSEVU!$A$1:$M$4972,11,FALSE)</f>
        <v>#N/A</v>
      </c>
      <c r="H599" s="35"/>
      <c r="I599" s="48"/>
      <c r="J599" s="33" t="e">
        <f>VLOOKUP($A599,EVID_OSEVU!$A$1:$M$4972,11,FALSE)</f>
        <v>#N/A</v>
      </c>
      <c r="K599" s="39"/>
      <c r="L599" s="49"/>
      <c r="M599" s="89" t="e">
        <f t="shared" si="9"/>
        <v>#N/A</v>
      </c>
      <c r="N599" s="50"/>
      <c r="O599" s="37" t="e">
        <f>VLOOKUP(EVID_HNOJENI!N599,HNOJIVA_ALL!$A$2:$Z$3303,4,FALSE)</f>
        <v>#N/A</v>
      </c>
      <c r="P599" s="51" t="e">
        <f>ROUND(VLOOKUP(EVID_HNOJENI!N599,HNOJIVA_ALL!$A$2:$Z$3303,14,FALSE)*K599*IF(L599="t",10,IF(L599="kg",0.01,IF(L599="q",1,IF(L599="l",0.01*VLOOKUP(EVID_HNOJENI!N599,HNOJIVA_ALL!$A$2:$AE$3303,31,FALSE),"CHYBA")))),2)</f>
        <v>#N/A</v>
      </c>
      <c r="Q599" s="51" t="e">
        <f>ROUND(VLOOKUP(EVID_HNOJENI!N599,HNOJIVA_ALL!$A$2:$Z$3303,15,FALSE)*K599*IF(L599="t",10,IF(L599="kg",0.01,IF(L599="q",1,IF(L599="l",0.01*VLOOKUP(EVID_HNOJENI!N599,HNOJIVA_ALL!$A$2:$AE$3303,31,FALSE),"CHYBA")))),2)</f>
        <v>#N/A</v>
      </c>
      <c r="R599" s="51" t="e">
        <f>ROUND(VLOOKUP(EVID_HNOJENI!N599,HNOJIVA_ALL!$A$2:$Z$3303,16,FALSE)*K599*IF(L599="t",10,IF(L599="kg",0.01,IF(L599="q",1,IF(L599="l",0.01*VLOOKUP(EVID_HNOJENI!N599,HNOJIVA_ALL!$A$2:$AE$3303,31,FALSE),"CHYBA")))),2)</f>
        <v>#N/A</v>
      </c>
      <c r="S599" s="51" t="e">
        <f>ROUND(VLOOKUP(EVID_HNOJENI!N599,HNOJIVA_ALL!$A$2:$Z$3303,18,FALSE)*K599*IF(L599="t",10,IF(L599="kg",0.01,IF(L599="q",1,IF(L599="l",0.01*VLOOKUP(EVID_HNOJENI!N599,HNOJIVA_ALL!$A$2:$AE$3303,31,FALSE),"CHYBA")))),2)</f>
        <v>#N/A</v>
      </c>
      <c r="T599" s="51" t="e">
        <f>ROUND(VLOOKUP(EVID_HNOJENI!N599,HNOJIVA_ALL!$A$2:$Z$3303,17,FALSE)*K599*IF(L599="t",10,IF(L599="kg",0.01,IF(L599="q",1,IF(L599="l",0.01*VLOOKUP(EVID_HNOJENI!N599,HNOJIVA_ALL!$A$2:$AE$3303,31,FALSE),"CHYBA")))),2)</f>
        <v>#N/A</v>
      </c>
      <c r="U599" s="51" t="e">
        <f>ROUND(VLOOKUP(EVID_HNOJENI!N599,HNOJIVA_ALL!$A$2:$Z$3303,20,FALSE)*K599*IF(L599="t",10,IF(L599="kg",0.01,IF(L599="q",1,IF(L599="l",0.01*VLOOKUP(EVID_HNOJENI!N599,HNOJIVA_ALL!$A$2:$AE$3303,31,FALSE),"CHYBA")))),2)</f>
        <v>#N/A</v>
      </c>
    </row>
    <row r="600" spans="1:21" x14ac:dyDescent="0.2">
      <c r="A600" s="32"/>
      <c r="B600" s="45" t="e">
        <f>VLOOKUP($A600,EVID_OSEVU!$A$1:$M$4972,2,FALSE)</f>
        <v>#N/A</v>
      </c>
      <c r="C600" s="45" t="e">
        <f>VLOOKUP($A600,EVID_OSEVU!$A$1:$M$4972,3,FALSE)</f>
        <v>#N/A</v>
      </c>
      <c r="D600" s="45" t="e">
        <f>VLOOKUP($A600,EVID_OSEVU!$A$1:$M$4972,4,FALSE)</f>
        <v>#N/A</v>
      </c>
      <c r="E600" s="45" t="e">
        <f>VLOOKUP($A600,EVID_OSEVU!$A$1:$M$4972,7,FALSE)</f>
        <v>#N/A</v>
      </c>
      <c r="F600" s="45" t="e">
        <f>VLOOKUP($A600,EVID_OSEVU!$A$1:$M$4972,8,FALSE)</f>
        <v>#N/A</v>
      </c>
      <c r="G600" s="45" t="e">
        <f>VLOOKUP($A600,EVID_OSEVU!$A$1:$M$4972,11,FALSE)</f>
        <v>#N/A</v>
      </c>
      <c r="H600" s="35"/>
      <c r="I600" s="48"/>
      <c r="J600" s="33" t="e">
        <f>VLOOKUP($A600,EVID_OSEVU!$A$1:$M$4972,11,FALSE)</f>
        <v>#N/A</v>
      </c>
      <c r="K600" s="39"/>
      <c r="L600" s="49"/>
      <c r="M600" s="89" t="e">
        <f t="shared" si="9"/>
        <v>#N/A</v>
      </c>
      <c r="N600" s="50"/>
      <c r="O600" s="37" t="e">
        <f>VLOOKUP(EVID_HNOJENI!N600,HNOJIVA_ALL!$A$2:$Z$3303,4,FALSE)</f>
        <v>#N/A</v>
      </c>
      <c r="P600" s="51" t="e">
        <f>ROUND(VLOOKUP(EVID_HNOJENI!N600,HNOJIVA_ALL!$A$2:$Z$3303,14,FALSE)*K600*IF(L600="t",10,IF(L600="kg",0.01,IF(L600="q",1,IF(L600="l",0.01*VLOOKUP(EVID_HNOJENI!N600,HNOJIVA_ALL!$A$2:$AE$3303,31,FALSE),"CHYBA")))),2)</f>
        <v>#N/A</v>
      </c>
      <c r="Q600" s="51" t="e">
        <f>ROUND(VLOOKUP(EVID_HNOJENI!N600,HNOJIVA_ALL!$A$2:$Z$3303,15,FALSE)*K600*IF(L600="t",10,IF(L600="kg",0.01,IF(L600="q",1,IF(L600="l",0.01*VLOOKUP(EVID_HNOJENI!N600,HNOJIVA_ALL!$A$2:$AE$3303,31,FALSE),"CHYBA")))),2)</f>
        <v>#N/A</v>
      </c>
      <c r="R600" s="51" t="e">
        <f>ROUND(VLOOKUP(EVID_HNOJENI!N600,HNOJIVA_ALL!$A$2:$Z$3303,16,FALSE)*K600*IF(L600="t",10,IF(L600="kg",0.01,IF(L600="q",1,IF(L600="l",0.01*VLOOKUP(EVID_HNOJENI!N600,HNOJIVA_ALL!$A$2:$AE$3303,31,FALSE),"CHYBA")))),2)</f>
        <v>#N/A</v>
      </c>
      <c r="S600" s="51" t="e">
        <f>ROUND(VLOOKUP(EVID_HNOJENI!N600,HNOJIVA_ALL!$A$2:$Z$3303,18,FALSE)*K600*IF(L600="t",10,IF(L600="kg",0.01,IF(L600="q",1,IF(L600="l",0.01*VLOOKUP(EVID_HNOJENI!N600,HNOJIVA_ALL!$A$2:$AE$3303,31,FALSE),"CHYBA")))),2)</f>
        <v>#N/A</v>
      </c>
      <c r="T600" s="51" t="e">
        <f>ROUND(VLOOKUP(EVID_HNOJENI!N600,HNOJIVA_ALL!$A$2:$Z$3303,17,FALSE)*K600*IF(L600="t",10,IF(L600="kg",0.01,IF(L600="q",1,IF(L600="l",0.01*VLOOKUP(EVID_HNOJENI!N600,HNOJIVA_ALL!$A$2:$AE$3303,31,FALSE),"CHYBA")))),2)</f>
        <v>#N/A</v>
      </c>
      <c r="U600" s="51" t="e">
        <f>ROUND(VLOOKUP(EVID_HNOJENI!N600,HNOJIVA_ALL!$A$2:$Z$3303,20,FALSE)*K600*IF(L600="t",10,IF(L600="kg",0.01,IF(L600="q",1,IF(L600="l",0.01*VLOOKUP(EVID_HNOJENI!N600,HNOJIVA_ALL!$A$2:$AE$3303,31,FALSE),"CHYBA")))),2)</f>
        <v>#N/A</v>
      </c>
    </row>
    <row r="601" spans="1:21" x14ac:dyDescent="0.2">
      <c r="A601" s="32"/>
      <c r="B601" s="45" t="e">
        <f>VLOOKUP($A601,EVID_OSEVU!$A$1:$M$4972,2,FALSE)</f>
        <v>#N/A</v>
      </c>
      <c r="C601" s="45" t="e">
        <f>VLOOKUP($A601,EVID_OSEVU!$A$1:$M$4972,3,FALSE)</f>
        <v>#N/A</v>
      </c>
      <c r="D601" s="45" t="e">
        <f>VLOOKUP($A601,EVID_OSEVU!$A$1:$M$4972,4,FALSE)</f>
        <v>#N/A</v>
      </c>
      <c r="E601" s="45" t="e">
        <f>VLOOKUP($A601,EVID_OSEVU!$A$1:$M$4972,7,FALSE)</f>
        <v>#N/A</v>
      </c>
      <c r="F601" s="45" t="e">
        <f>VLOOKUP($A601,EVID_OSEVU!$A$1:$M$4972,8,FALSE)</f>
        <v>#N/A</v>
      </c>
      <c r="G601" s="45" t="e">
        <f>VLOOKUP($A601,EVID_OSEVU!$A$1:$M$4972,11,FALSE)</f>
        <v>#N/A</v>
      </c>
      <c r="H601" s="35"/>
      <c r="I601" s="48"/>
      <c r="J601" s="33" t="e">
        <f>VLOOKUP($A601,EVID_OSEVU!$A$1:$M$4972,11,FALSE)</f>
        <v>#N/A</v>
      </c>
      <c r="K601" s="39"/>
      <c r="L601" s="49"/>
      <c r="M601" s="89" t="e">
        <f t="shared" si="9"/>
        <v>#N/A</v>
      </c>
      <c r="N601" s="50"/>
      <c r="O601" s="37" t="e">
        <f>VLOOKUP(EVID_HNOJENI!N601,HNOJIVA_ALL!$A$2:$Z$3303,4,FALSE)</f>
        <v>#N/A</v>
      </c>
      <c r="P601" s="51" t="e">
        <f>ROUND(VLOOKUP(EVID_HNOJENI!N601,HNOJIVA_ALL!$A$2:$Z$3303,14,FALSE)*K601*IF(L601="t",10,IF(L601="kg",0.01,IF(L601="q",1,IF(L601="l",0.01*VLOOKUP(EVID_HNOJENI!N601,HNOJIVA_ALL!$A$2:$AE$3303,31,FALSE),"CHYBA")))),2)</f>
        <v>#N/A</v>
      </c>
      <c r="Q601" s="51" t="e">
        <f>ROUND(VLOOKUP(EVID_HNOJENI!N601,HNOJIVA_ALL!$A$2:$Z$3303,15,FALSE)*K601*IF(L601="t",10,IF(L601="kg",0.01,IF(L601="q",1,IF(L601="l",0.01*VLOOKUP(EVID_HNOJENI!N601,HNOJIVA_ALL!$A$2:$AE$3303,31,FALSE),"CHYBA")))),2)</f>
        <v>#N/A</v>
      </c>
      <c r="R601" s="51" t="e">
        <f>ROUND(VLOOKUP(EVID_HNOJENI!N601,HNOJIVA_ALL!$A$2:$Z$3303,16,FALSE)*K601*IF(L601="t",10,IF(L601="kg",0.01,IF(L601="q",1,IF(L601="l",0.01*VLOOKUP(EVID_HNOJENI!N601,HNOJIVA_ALL!$A$2:$AE$3303,31,FALSE),"CHYBA")))),2)</f>
        <v>#N/A</v>
      </c>
      <c r="S601" s="51" t="e">
        <f>ROUND(VLOOKUP(EVID_HNOJENI!N601,HNOJIVA_ALL!$A$2:$Z$3303,18,FALSE)*K601*IF(L601="t",10,IF(L601="kg",0.01,IF(L601="q",1,IF(L601="l",0.01*VLOOKUP(EVID_HNOJENI!N601,HNOJIVA_ALL!$A$2:$AE$3303,31,FALSE),"CHYBA")))),2)</f>
        <v>#N/A</v>
      </c>
      <c r="T601" s="51" t="e">
        <f>ROUND(VLOOKUP(EVID_HNOJENI!N601,HNOJIVA_ALL!$A$2:$Z$3303,17,FALSE)*K601*IF(L601="t",10,IF(L601="kg",0.01,IF(L601="q",1,IF(L601="l",0.01*VLOOKUP(EVID_HNOJENI!N601,HNOJIVA_ALL!$A$2:$AE$3303,31,FALSE),"CHYBA")))),2)</f>
        <v>#N/A</v>
      </c>
      <c r="U601" s="51" t="e">
        <f>ROUND(VLOOKUP(EVID_HNOJENI!N601,HNOJIVA_ALL!$A$2:$Z$3303,20,FALSE)*K601*IF(L601="t",10,IF(L601="kg",0.01,IF(L601="q",1,IF(L601="l",0.01*VLOOKUP(EVID_HNOJENI!N601,HNOJIVA_ALL!$A$2:$AE$3303,31,FALSE),"CHYBA")))),2)</f>
        <v>#N/A</v>
      </c>
    </row>
    <row r="602" spans="1:21" x14ac:dyDescent="0.2">
      <c r="A602" s="32"/>
      <c r="B602" s="45" t="e">
        <f>VLOOKUP($A602,EVID_OSEVU!$A$1:$M$4972,2,FALSE)</f>
        <v>#N/A</v>
      </c>
      <c r="C602" s="45" t="e">
        <f>VLOOKUP($A602,EVID_OSEVU!$A$1:$M$4972,3,FALSE)</f>
        <v>#N/A</v>
      </c>
      <c r="D602" s="45" t="e">
        <f>VLOOKUP($A602,EVID_OSEVU!$A$1:$M$4972,4,FALSE)</f>
        <v>#N/A</v>
      </c>
      <c r="E602" s="45" t="e">
        <f>VLOOKUP($A602,EVID_OSEVU!$A$1:$M$4972,7,FALSE)</f>
        <v>#N/A</v>
      </c>
      <c r="F602" s="45" t="e">
        <f>VLOOKUP($A602,EVID_OSEVU!$A$1:$M$4972,8,FALSE)</f>
        <v>#N/A</v>
      </c>
      <c r="G602" s="45" t="e">
        <f>VLOOKUP($A602,EVID_OSEVU!$A$1:$M$4972,11,FALSE)</f>
        <v>#N/A</v>
      </c>
      <c r="H602" s="35"/>
      <c r="I602" s="48"/>
      <c r="J602" s="33" t="e">
        <f>VLOOKUP($A602,EVID_OSEVU!$A$1:$M$4972,11,FALSE)</f>
        <v>#N/A</v>
      </c>
      <c r="K602" s="39"/>
      <c r="L602" s="49"/>
      <c r="M602" s="89" t="e">
        <f t="shared" si="9"/>
        <v>#N/A</v>
      </c>
      <c r="N602" s="50"/>
      <c r="O602" s="37" t="e">
        <f>VLOOKUP(EVID_HNOJENI!N602,HNOJIVA_ALL!$A$2:$Z$3303,4,FALSE)</f>
        <v>#N/A</v>
      </c>
      <c r="P602" s="51" t="e">
        <f>ROUND(VLOOKUP(EVID_HNOJENI!N602,HNOJIVA_ALL!$A$2:$Z$3303,14,FALSE)*K602*IF(L602="t",10,IF(L602="kg",0.01,IF(L602="q",1,IF(L602="l",0.01*VLOOKUP(EVID_HNOJENI!N602,HNOJIVA_ALL!$A$2:$AE$3303,31,FALSE),"CHYBA")))),2)</f>
        <v>#N/A</v>
      </c>
      <c r="Q602" s="51" t="e">
        <f>ROUND(VLOOKUP(EVID_HNOJENI!N602,HNOJIVA_ALL!$A$2:$Z$3303,15,FALSE)*K602*IF(L602="t",10,IF(L602="kg",0.01,IF(L602="q",1,IF(L602="l",0.01*VLOOKUP(EVID_HNOJENI!N602,HNOJIVA_ALL!$A$2:$AE$3303,31,FALSE),"CHYBA")))),2)</f>
        <v>#N/A</v>
      </c>
      <c r="R602" s="51" t="e">
        <f>ROUND(VLOOKUP(EVID_HNOJENI!N602,HNOJIVA_ALL!$A$2:$Z$3303,16,FALSE)*K602*IF(L602="t",10,IF(L602="kg",0.01,IF(L602="q",1,IF(L602="l",0.01*VLOOKUP(EVID_HNOJENI!N602,HNOJIVA_ALL!$A$2:$AE$3303,31,FALSE),"CHYBA")))),2)</f>
        <v>#N/A</v>
      </c>
      <c r="S602" s="51" t="e">
        <f>ROUND(VLOOKUP(EVID_HNOJENI!N602,HNOJIVA_ALL!$A$2:$Z$3303,18,FALSE)*K602*IF(L602="t",10,IF(L602="kg",0.01,IF(L602="q",1,IF(L602="l",0.01*VLOOKUP(EVID_HNOJENI!N602,HNOJIVA_ALL!$A$2:$AE$3303,31,FALSE),"CHYBA")))),2)</f>
        <v>#N/A</v>
      </c>
      <c r="T602" s="51" t="e">
        <f>ROUND(VLOOKUP(EVID_HNOJENI!N602,HNOJIVA_ALL!$A$2:$Z$3303,17,FALSE)*K602*IF(L602="t",10,IF(L602="kg",0.01,IF(L602="q",1,IF(L602="l",0.01*VLOOKUP(EVID_HNOJENI!N602,HNOJIVA_ALL!$A$2:$AE$3303,31,FALSE),"CHYBA")))),2)</f>
        <v>#N/A</v>
      </c>
      <c r="U602" s="51" t="e">
        <f>ROUND(VLOOKUP(EVID_HNOJENI!N602,HNOJIVA_ALL!$A$2:$Z$3303,20,FALSE)*K602*IF(L602="t",10,IF(L602="kg",0.01,IF(L602="q",1,IF(L602="l",0.01*VLOOKUP(EVID_HNOJENI!N602,HNOJIVA_ALL!$A$2:$AE$3303,31,FALSE),"CHYBA")))),2)</f>
        <v>#N/A</v>
      </c>
    </row>
    <row r="603" spans="1:21" x14ac:dyDescent="0.2">
      <c r="A603" s="32"/>
      <c r="B603" s="45" t="e">
        <f>VLOOKUP($A603,EVID_OSEVU!$A$1:$M$4972,2,FALSE)</f>
        <v>#N/A</v>
      </c>
      <c r="C603" s="45" t="e">
        <f>VLOOKUP($A603,EVID_OSEVU!$A$1:$M$4972,3,FALSE)</f>
        <v>#N/A</v>
      </c>
      <c r="D603" s="45" t="e">
        <f>VLOOKUP($A603,EVID_OSEVU!$A$1:$M$4972,4,FALSE)</f>
        <v>#N/A</v>
      </c>
      <c r="E603" s="45" t="e">
        <f>VLOOKUP($A603,EVID_OSEVU!$A$1:$M$4972,7,FALSE)</f>
        <v>#N/A</v>
      </c>
      <c r="F603" s="45" t="e">
        <f>VLOOKUP($A603,EVID_OSEVU!$A$1:$M$4972,8,FALSE)</f>
        <v>#N/A</v>
      </c>
      <c r="G603" s="45" t="e">
        <f>VLOOKUP($A603,EVID_OSEVU!$A$1:$M$4972,11,FALSE)</f>
        <v>#N/A</v>
      </c>
      <c r="H603" s="35"/>
      <c r="I603" s="48"/>
      <c r="J603" s="33" t="e">
        <f>VLOOKUP($A603,EVID_OSEVU!$A$1:$M$4972,11,FALSE)</f>
        <v>#N/A</v>
      </c>
      <c r="K603" s="39"/>
      <c r="L603" s="49"/>
      <c r="M603" s="89" t="e">
        <f t="shared" si="9"/>
        <v>#N/A</v>
      </c>
      <c r="N603" s="50"/>
      <c r="O603" s="37" t="e">
        <f>VLOOKUP(EVID_HNOJENI!N603,HNOJIVA_ALL!$A$2:$Z$3303,4,FALSE)</f>
        <v>#N/A</v>
      </c>
      <c r="P603" s="51" t="e">
        <f>ROUND(VLOOKUP(EVID_HNOJENI!N603,HNOJIVA_ALL!$A$2:$Z$3303,14,FALSE)*K603*IF(L603="t",10,IF(L603="kg",0.01,IF(L603="q",1,IF(L603="l",0.01*VLOOKUP(EVID_HNOJENI!N603,HNOJIVA_ALL!$A$2:$AE$3303,31,FALSE),"CHYBA")))),2)</f>
        <v>#N/A</v>
      </c>
      <c r="Q603" s="51" t="e">
        <f>ROUND(VLOOKUP(EVID_HNOJENI!N603,HNOJIVA_ALL!$A$2:$Z$3303,15,FALSE)*K603*IF(L603="t",10,IF(L603="kg",0.01,IF(L603="q",1,IF(L603="l",0.01*VLOOKUP(EVID_HNOJENI!N603,HNOJIVA_ALL!$A$2:$AE$3303,31,FALSE),"CHYBA")))),2)</f>
        <v>#N/A</v>
      </c>
      <c r="R603" s="51" t="e">
        <f>ROUND(VLOOKUP(EVID_HNOJENI!N603,HNOJIVA_ALL!$A$2:$Z$3303,16,FALSE)*K603*IF(L603="t",10,IF(L603="kg",0.01,IF(L603="q",1,IF(L603="l",0.01*VLOOKUP(EVID_HNOJENI!N603,HNOJIVA_ALL!$A$2:$AE$3303,31,FALSE),"CHYBA")))),2)</f>
        <v>#N/A</v>
      </c>
      <c r="S603" s="51" t="e">
        <f>ROUND(VLOOKUP(EVID_HNOJENI!N603,HNOJIVA_ALL!$A$2:$Z$3303,18,FALSE)*K603*IF(L603="t",10,IF(L603="kg",0.01,IF(L603="q",1,IF(L603="l",0.01*VLOOKUP(EVID_HNOJENI!N603,HNOJIVA_ALL!$A$2:$AE$3303,31,FALSE),"CHYBA")))),2)</f>
        <v>#N/A</v>
      </c>
      <c r="T603" s="51" t="e">
        <f>ROUND(VLOOKUP(EVID_HNOJENI!N603,HNOJIVA_ALL!$A$2:$Z$3303,17,FALSE)*K603*IF(L603="t",10,IF(L603="kg",0.01,IF(L603="q",1,IF(L603="l",0.01*VLOOKUP(EVID_HNOJENI!N603,HNOJIVA_ALL!$A$2:$AE$3303,31,FALSE),"CHYBA")))),2)</f>
        <v>#N/A</v>
      </c>
      <c r="U603" s="51" t="e">
        <f>ROUND(VLOOKUP(EVID_HNOJENI!N603,HNOJIVA_ALL!$A$2:$Z$3303,20,FALSE)*K603*IF(L603="t",10,IF(L603="kg",0.01,IF(L603="q",1,IF(L603="l",0.01*VLOOKUP(EVID_HNOJENI!N603,HNOJIVA_ALL!$A$2:$AE$3303,31,FALSE),"CHYBA")))),2)</f>
        <v>#N/A</v>
      </c>
    </row>
    <row r="604" spans="1:21" x14ac:dyDescent="0.2">
      <c r="A604" s="32"/>
      <c r="B604" s="45" t="e">
        <f>VLOOKUP($A604,EVID_OSEVU!$A$1:$M$4972,2,FALSE)</f>
        <v>#N/A</v>
      </c>
      <c r="C604" s="45" t="e">
        <f>VLOOKUP($A604,EVID_OSEVU!$A$1:$M$4972,3,FALSE)</f>
        <v>#N/A</v>
      </c>
      <c r="D604" s="45" t="e">
        <f>VLOOKUP($A604,EVID_OSEVU!$A$1:$M$4972,4,FALSE)</f>
        <v>#N/A</v>
      </c>
      <c r="E604" s="45" t="e">
        <f>VLOOKUP($A604,EVID_OSEVU!$A$1:$M$4972,7,FALSE)</f>
        <v>#N/A</v>
      </c>
      <c r="F604" s="45" t="e">
        <f>VLOOKUP($A604,EVID_OSEVU!$A$1:$M$4972,8,FALSE)</f>
        <v>#N/A</v>
      </c>
      <c r="G604" s="45" t="e">
        <f>VLOOKUP($A604,EVID_OSEVU!$A$1:$M$4972,11,FALSE)</f>
        <v>#N/A</v>
      </c>
      <c r="H604" s="35"/>
      <c r="I604" s="48"/>
      <c r="J604" s="33" t="e">
        <f>VLOOKUP($A604,EVID_OSEVU!$A$1:$M$4972,11,FALSE)</f>
        <v>#N/A</v>
      </c>
      <c r="K604" s="39"/>
      <c r="L604" s="49"/>
      <c r="M604" s="89" t="e">
        <f t="shared" si="9"/>
        <v>#N/A</v>
      </c>
      <c r="N604" s="50"/>
      <c r="O604" s="37" t="e">
        <f>VLOOKUP(EVID_HNOJENI!N604,HNOJIVA_ALL!$A$2:$Z$3303,4,FALSE)</f>
        <v>#N/A</v>
      </c>
      <c r="P604" s="51" t="e">
        <f>ROUND(VLOOKUP(EVID_HNOJENI!N604,HNOJIVA_ALL!$A$2:$Z$3303,14,FALSE)*K604*IF(L604="t",10,IF(L604="kg",0.01,IF(L604="q",1,IF(L604="l",0.01*VLOOKUP(EVID_HNOJENI!N604,HNOJIVA_ALL!$A$2:$AE$3303,31,FALSE),"CHYBA")))),2)</f>
        <v>#N/A</v>
      </c>
      <c r="Q604" s="51" t="e">
        <f>ROUND(VLOOKUP(EVID_HNOJENI!N604,HNOJIVA_ALL!$A$2:$Z$3303,15,FALSE)*K604*IF(L604="t",10,IF(L604="kg",0.01,IF(L604="q",1,IF(L604="l",0.01*VLOOKUP(EVID_HNOJENI!N604,HNOJIVA_ALL!$A$2:$AE$3303,31,FALSE),"CHYBA")))),2)</f>
        <v>#N/A</v>
      </c>
      <c r="R604" s="51" t="e">
        <f>ROUND(VLOOKUP(EVID_HNOJENI!N604,HNOJIVA_ALL!$A$2:$Z$3303,16,FALSE)*K604*IF(L604="t",10,IF(L604="kg",0.01,IF(L604="q",1,IF(L604="l",0.01*VLOOKUP(EVID_HNOJENI!N604,HNOJIVA_ALL!$A$2:$AE$3303,31,FALSE),"CHYBA")))),2)</f>
        <v>#N/A</v>
      </c>
      <c r="S604" s="51" t="e">
        <f>ROUND(VLOOKUP(EVID_HNOJENI!N604,HNOJIVA_ALL!$A$2:$Z$3303,18,FALSE)*K604*IF(L604="t",10,IF(L604="kg",0.01,IF(L604="q",1,IF(L604="l",0.01*VLOOKUP(EVID_HNOJENI!N604,HNOJIVA_ALL!$A$2:$AE$3303,31,FALSE),"CHYBA")))),2)</f>
        <v>#N/A</v>
      </c>
      <c r="T604" s="51" t="e">
        <f>ROUND(VLOOKUP(EVID_HNOJENI!N604,HNOJIVA_ALL!$A$2:$Z$3303,17,FALSE)*K604*IF(L604="t",10,IF(L604="kg",0.01,IF(L604="q",1,IF(L604="l",0.01*VLOOKUP(EVID_HNOJENI!N604,HNOJIVA_ALL!$A$2:$AE$3303,31,FALSE),"CHYBA")))),2)</f>
        <v>#N/A</v>
      </c>
      <c r="U604" s="51" t="e">
        <f>ROUND(VLOOKUP(EVID_HNOJENI!N604,HNOJIVA_ALL!$A$2:$Z$3303,20,FALSE)*K604*IF(L604="t",10,IF(L604="kg",0.01,IF(L604="q",1,IF(L604="l",0.01*VLOOKUP(EVID_HNOJENI!N604,HNOJIVA_ALL!$A$2:$AE$3303,31,FALSE),"CHYBA")))),2)</f>
        <v>#N/A</v>
      </c>
    </row>
    <row r="605" spans="1:21" x14ac:dyDescent="0.2">
      <c r="A605" s="32"/>
      <c r="B605" s="45" t="e">
        <f>VLOOKUP($A605,EVID_OSEVU!$A$1:$M$4972,2,FALSE)</f>
        <v>#N/A</v>
      </c>
      <c r="C605" s="45" t="e">
        <f>VLOOKUP($A605,EVID_OSEVU!$A$1:$M$4972,3,FALSE)</f>
        <v>#N/A</v>
      </c>
      <c r="D605" s="45" t="e">
        <f>VLOOKUP($A605,EVID_OSEVU!$A$1:$M$4972,4,FALSE)</f>
        <v>#N/A</v>
      </c>
      <c r="E605" s="45" t="e">
        <f>VLOOKUP($A605,EVID_OSEVU!$A$1:$M$4972,7,FALSE)</f>
        <v>#N/A</v>
      </c>
      <c r="F605" s="45" t="e">
        <f>VLOOKUP($A605,EVID_OSEVU!$A$1:$M$4972,8,FALSE)</f>
        <v>#N/A</v>
      </c>
      <c r="G605" s="45" t="e">
        <f>VLOOKUP($A605,EVID_OSEVU!$A$1:$M$4972,11,FALSE)</f>
        <v>#N/A</v>
      </c>
      <c r="H605" s="35"/>
      <c r="I605" s="48"/>
      <c r="J605" s="33" t="e">
        <f>VLOOKUP($A605,EVID_OSEVU!$A$1:$M$4972,11,FALSE)</f>
        <v>#N/A</v>
      </c>
      <c r="K605" s="39"/>
      <c r="L605" s="49"/>
      <c r="M605" s="89" t="e">
        <f t="shared" si="9"/>
        <v>#N/A</v>
      </c>
      <c r="N605" s="50"/>
      <c r="O605" s="37" t="e">
        <f>VLOOKUP(EVID_HNOJENI!N605,HNOJIVA_ALL!$A$2:$Z$3303,4,FALSE)</f>
        <v>#N/A</v>
      </c>
      <c r="P605" s="51" t="e">
        <f>ROUND(VLOOKUP(EVID_HNOJENI!N605,HNOJIVA_ALL!$A$2:$Z$3303,14,FALSE)*K605*IF(L605="t",10,IF(L605="kg",0.01,IF(L605="q",1,IF(L605="l",0.01*VLOOKUP(EVID_HNOJENI!N605,HNOJIVA_ALL!$A$2:$AE$3303,31,FALSE),"CHYBA")))),2)</f>
        <v>#N/A</v>
      </c>
      <c r="Q605" s="51" t="e">
        <f>ROUND(VLOOKUP(EVID_HNOJENI!N605,HNOJIVA_ALL!$A$2:$Z$3303,15,FALSE)*K605*IF(L605="t",10,IF(L605="kg",0.01,IF(L605="q",1,IF(L605="l",0.01*VLOOKUP(EVID_HNOJENI!N605,HNOJIVA_ALL!$A$2:$AE$3303,31,FALSE),"CHYBA")))),2)</f>
        <v>#N/A</v>
      </c>
      <c r="R605" s="51" t="e">
        <f>ROUND(VLOOKUP(EVID_HNOJENI!N605,HNOJIVA_ALL!$A$2:$Z$3303,16,FALSE)*K605*IF(L605="t",10,IF(L605="kg",0.01,IF(L605="q",1,IF(L605="l",0.01*VLOOKUP(EVID_HNOJENI!N605,HNOJIVA_ALL!$A$2:$AE$3303,31,FALSE),"CHYBA")))),2)</f>
        <v>#N/A</v>
      </c>
      <c r="S605" s="51" t="e">
        <f>ROUND(VLOOKUP(EVID_HNOJENI!N605,HNOJIVA_ALL!$A$2:$Z$3303,18,FALSE)*K605*IF(L605="t",10,IF(L605="kg",0.01,IF(L605="q",1,IF(L605="l",0.01*VLOOKUP(EVID_HNOJENI!N605,HNOJIVA_ALL!$A$2:$AE$3303,31,FALSE),"CHYBA")))),2)</f>
        <v>#N/A</v>
      </c>
      <c r="T605" s="51" t="e">
        <f>ROUND(VLOOKUP(EVID_HNOJENI!N605,HNOJIVA_ALL!$A$2:$Z$3303,17,FALSE)*K605*IF(L605="t",10,IF(L605="kg",0.01,IF(L605="q",1,IF(L605="l",0.01*VLOOKUP(EVID_HNOJENI!N605,HNOJIVA_ALL!$A$2:$AE$3303,31,FALSE),"CHYBA")))),2)</f>
        <v>#N/A</v>
      </c>
      <c r="U605" s="51" t="e">
        <f>ROUND(VLOOKUP(EVID_HNOJENI!N605,HNOJIVA_ALL!$A$2:$Z$3303,20,FALSE)*K605*IF(L605="t",10,IF(L605="kg",0.01,IF(L605="q",1,IF(L605="l",0.01*VLOOKUP(EVID_HNOJENI!N605,HNOJIVA_ALL!$A$2:$AE$3303,31,FALSE),"CHYBA")))),2)</f>
        <v>#N/A</v>
      </c>
    </row>
    <row r="606" spans="1:21" x14ac:dyDescent="0.2">
      <c r="A606" s="32"/>
      <c r="B606" s="45" t="e">
        <f>VLOOKUP($A606,EVID_OSEVU!$A$1:$M$4972,2,FALSE)</f>
        <v>#N/A</v>
      </c>
      <c r="C606" s="45" t="e">
        <f>VLOOKUP($A606,EVID_OSEVU!$A$1:$M$4972,3,FALSE)</f>
        <v>#N/A</v>
      </c>
      <c r="D606" s="45" t="e">
        <f>VLOOKUP($A606,EVID_OSEVU!$A$1:$M$4972,4,FALSE)</f>
        <v>#N/A</v>
      </c>
      <c r="E606" s="45" t="e">
        <f>VLOOKUP($A606,EVID_OSEVU!$A$1:$M$4972,7,FALSE)</f>
        <v>#N/A</v>
      </c>
      <c r="F606" s="45" t="e">
        <f>VLOOKUP($A606,EVID_OSEVU!$A$1:$M$4972,8,FALSE)</f>
        <v>#N/A</v>
      </c>
      <c r="G606" s="45" t="e">
        <f>VLOOKUP($A606,EVID_OSEVU!$A$1:$M$4972,11,FALSE)</f>
        <v>#N/A</v>
      </c>
      <c r="H606" s="35"/>
      <c r="I606" s="48"/>
      <c r="J606" s="33" t="e">
        <f>VLOOKUP($A606,EVID_OSEVU!$A$1:$M$4972,11,FALSE)</f>
        <v>#N/A</v>
      </c>
      <c r="K606" s="39"/>
      <c r="L606" s="49"/>
      <c r="M606" s="89" t="e">
        <f t="shared" si="9"/>
        <v>#N/A</v>
      </c>
      <c r="N606" s="50"/>
      <c r="O606" s="37" t="e">
        <f>VLOOKUP(EVID_HNOJENI!N606,HNOJIVA_ALL!$A$2:$Z$3303,4,FALSE)</f>
        <v>#N/A</v>
      </c>
      <c r="P606" s="51" t="e">
        <f>ROUND(VLOOKUP(EVID_HNOJENI!N606,HNOJIVA_ALL!$A$2:$Z$3303,14,FALSE)*K606*IF(L606="t",10,IF(L606="kg",0.01,IF(L606="q",1,IF(L606="l",0.01*VLOOKUP(EVID_HNOJENI!N606,HNOJIVA_ALL!$A$2:$AE$3303,31,FALSE),"CHYBA")))),2)</f>
        <v>#N/A</v>
      </c>
      <c r="Q606" s="51" t="e">
        <f>ROUND(VLOOKUP(EVID_HNOJENI!N606,HNOJIVA_ALL!$A$2:$Z$3303,15,FALSE)*K606*IF(L606="t",10,IF(L606="kg",0.01,IF(L606="q",1,IF(L606="l",0.01*VLOOKUP(EVID_HNOJENI!N606,HNOJIVA_ALL!$A$2:$AE$3303,31,FALSE),"CHYBA")))),2)</f>
        <v>#N/A</v>
      </c>
      <c r="R606" s="51" t="e">
        <f>ROUND(VLOOKUP(EVID_HNOJENI!N606,HNOJIVA_ALL!$A$2:$Z$3303,16,FALSE)*K606*IF(L606="t",10,IF(L606="kg",0.01,IF(L606="q",1,IF(L606="l",0.01*VLOOKUP(EVID_HNOJENI!N606,HNOJIVA_ALL!$A$2:$AE$3303,31,FALSE),"CHYBA")))),2)</f>
        <v>#N/A</v>
      </c>
      <c r="S606" s="51" t="e">
        <f>ROUND(VLOOKUP(EVID_HNOJENI!N606,HNOJIVA_ALL!$A$2:$Z$3303,18,FALSE)*K606*IF(L606="t",10,IF(L606="kg",0.01,IF(L606="q",1,IF(L606="l",0.01*VLOOKUP(EVID_HNOJENI!N606,HNOJIVA_ALL!$A$2:$AE$3303,31,FALSE),"CHYBA")))),2)</f>
        <v>#N/A</v>
      </c>
      <c r="T606" s="51" t="e">
        <f>ROUND(VLOOKUP(EVID_HNOJENI!N606,HNOJIVA_ALL!$A$2:$Z$3303,17,FALSE)*K606*IF(L606="t",10,IF(L606="kg",0.01,IF(L606="q",1,IF(L606="l",0.01*VLOOKUP(EVID_HNOJENI!N606,HNOJIVA_ALL!$A$2:$AE$3303,31,FALSE),"CHYBA")))),2)</f>
        <v>#N/A</v>
      </c>
      <c r="U606" s="51" t="e">
        <f>ROUND(VLOOKUP(EVID_HNOJENI!N606,HNOJIVA_ALL!$A$2:$Z$3303,20,FALSE)*K606*IF(L606="t",10,IF(L606="kg",0.01,IF(L606="q",1,IF(L606="l",0.01*VLOOKUP(EVID_HNOJENI!N606,HNOJIVA_ALL!$A$2:$AE$3303,31,FALSE),"CHYBA")))),2)</f>
        <v>#N/A</v>
      </c>
    </row>
    <row r="607" spans="1:21" x14ac:dyDescent="0.2">
      <c r="A607" s="32"/>
      <c r="B607" s="45" t="e">
        <f>VLOOKUP($A607,EVID_OSEVU!$A$1:$M$4972,2,FALSE)</f>
        <v>#N/A</v>
      </c>
      <c r="C607" s="45" t="e">
        <f>VLOOKUP($A607,EVID_OSEVU!$A$1:$M$4972,3,FALSE)</f>
        <v>#N/A</v>
      </c>
      <c r="D607" s="45" t="e">
        <f>VLOOKUP($A607,EVID_OSEVU!$A$1:$M$4972,4,FALSE)</f>
        <v>#N/A</v>
      </c>
      <c r="E607" s="45" t="e">
        <f>VLOOKUP($A607,EVID_OSEVU!$A$1:$M$4972,7,FALSE)</f>
        <v>#N/A</v>
      </c>
      <c r="F607" s="45" t="e">
        <f>VLOOKUP($A607,EVID_OSEVU!$A$1:$M$4972,8,FALSE)</f>
        <v>#N/A</v>
      </c>
      <c r="G607" s="45" t="e">
        <f>VLOOKUP($A607,EVID_OSEVU!$A$1:$M$4972,11,FALSE)</f>
        <v>#N/A</v>
      </c>
      <c r="H607" s="35"/>
      <c r="I607" s="48"/>
      <c r="J607" s="33" t="e">
        <f>VLOOKUP($A607,EVID_OSEVU!$A$1:$M$4972,11,FALSE)</f>
        <v>#N/A</v>
      </c>
      <c r="K607" s="39"/>
      <c r="L607" s="49"/>
      <c r="M607" s="89" t="e">
        <f t="shared" si="9"/>
        <v>#N/A</v>
      </c>
      <c r="N607" s="50"/>
      <c r="O607" s="37" t="e">
        <f>VLOOKUP(EVID_HNOJENI!N607,HNOJIVA_ALL!$A$2:$Z$3303,4,FALSE)</f>
        <v>#N/A</v>
      </c>
      <c r="P607" s="51" t="e">
        <f>ROUND(VLOOKUP(EVID_HNOJENI!N607,HNOJIVA_ALL!$A$2:$Z$3303,14,FALSE)*K607*IF(L607="t",10,IF(L607="kg",0.01,IF(L607="q",1,IF(L607="l",0.01*VLOOKUP(EVID_HNOJENI!N607,HNOJIVA_ALL!$A$2:$AE$3303,31,FALSE),"CHYBA")))),2)</f>
        <v>#N/A</v>
      </c>
      <c r="Q607" s="51" t="e">
        <f>ROUND(VLOOKUP(EVID_HNOJENI!N607,HNOJIVA_ALL!$A$2:$Z$3303,15,FALSE)*K607*IF(L607="t",10,IF(L607="kg",0.01,IF(L607="q",1,IF(L607="l",0.01*VLOOKUP(EVID_HNOJENI!N607,HNOJIVA_ALL!$A$2:$AE$3303,31,FALSE),"CHYBA")))),2)</f>
        <v>#N/A</v>
      </c>
      <c r="R607" s="51" t="e">
        <f>ROUND(VLOOKUP(EVID_HNOJENI!N607,HNOJIVA_ALL!$A$2:$Z$3303,16,FALSE)*K607*IF(L607="t",10,IF(L607="kg",0.01,IF(L607="q",1,IF(L607="l",0.01*VLOOKUP(EVID_HNOJENI!N607,HNOJIVA_ALL!$A$2:$AE$3303,31,FALSE),"CHYBA")))),2)</f>
        <v>#N/A</v>
      </c>
      <c r="S607" s="51" t="e">
        <f>ROUND(VLOOKUP(EVID_HNOJENI!N607,HNOJIVA_ALL!$A$2:$Z$3303,18,FALSE)*K607*IF(L607="t",10,IF(L607="kg",0.01,IF(L607="q",1,IF(L607="l",0.01*VLOOKUP(EVID_HNOJENI!N607,HNOJIVA_ALL!$A$2:$AE$3303,31,FALSE),"CHYBA")))),2)</f>
        <v>#N/A</v>
      </c>
      <c r="T607" s="51" t="e">
        <f>ROUND(VLOOKUP(EVID_HNOJENI!N607,HNOJIVA_ALL!$A$2:$Z$3303,17,FALSE)*K607*IF(L607="t",10,IF(L607="kg",0.01,IF(L607="q",1,IF(L607="l",0.01*VLOOKUP(EVID_HNOJENI!N607,HNOJIVA_ALL!$A$2:$AE$3303,31,FALSE),"CHYBA")))),2)</f>
        <v>#N/A</v>
      </c>
      <c r="U607" s="51" t="e">
        <f>ROUND(VLOOKUP(EVID_HNOJENI!N607,HNOJIVA_ALL!$A$2:$Z$3303,20,FALSE)*K607*IF(L607="t",10,IF(L607="kg",0.01,IF(L607="q",1,IF(L607="l",0.01*VLOOKUP(EVID_HNOJENI!N607,HNOJIVA_ALL!$A$2:$AE$3303,31,FALSE),"CHYBA")))),2)</f>
        <v>#N/A</v>
      </c>
    </row>
    <row r="608" spans="1:21" x14ac:dyDescent="0.2">
      <c r="A608" s="32"/>
      <c r="B608" s="45" t="e">
        <f>VLOOKUP($A608,EVID_OSEVU!$A$1:$M$4972,2,FALSE)</f>
        <v>#N/A</v>
      </c>
      <c r="C608" s="45" t="e">
        <f>VLOOKUP($A608,EVID_OSEVU!$A$1:$M$4972,3,FALSE)</f>
        <v>#N/A</v>
      </c>
      <c r="D608" s="45" t="e">
        <f>VLOOKUP($A608,EVID_OSEVU!$A$1:$M$4972,4,FALSE)</f>
        <v>#N/A</v>
      </c>
      <c r="E608" s="45" t="e">
        <f>VLOOKUP($A608,EVID_OSEVU!$A$1:$M$4972,7,FALSE)</f>
        <v>#N/A</v>
      </c>
      <c r="F608" s="45" t="e">
        <f>VLOOKUP($A608,EVID_OSEVU!$A$1:$M$4972,8,FALSE)</f>
        <v>#N/A</v>
      </c>
      <c r="G608" s="45" t="e">
        <f>VLOOKUP($A608,EVID_OSEVU!$A$1:$M$4972,11,FALSE)</f>
        <v>#N/A</v>
      </c>
      <c r="H608" s="35"/>
      <c r="I608" s="48"/>
      <c r="J608" s="33" t="e">
        <f>VLOOKUP($A608,EVID_OSEVU!$A$1:$M$4972,11,FALSE)</f>
        <v>#N/A</v>
      </c>
      <c r="K608" s="39"/>
      <c r="L608" s="49"/>
      <c r="M608" s="89" t="e">
        <f t="shared" si="9"/>
        <v>#N/A</v>
      </c>
      <c r="N608" s="50"/>
      <c r="O608" s="37" t="e">
        <f>VLOOKUP(EVID_HNOJENI!N608,HNOJIVA_ALL!$A$2:$Z$3303,4,FALSE)</f>
        <v>#N/A</v>
      </c>
      <c r="P608" s="51" t="e">
        <f>ROUND(VLOOKUP(EVID_HNOJENI!N608,HNOJIVA_ALL!$A$2:$Z$3303,14,FALSE)*K608*IF(L608="t",10,IF(L608="kg",0.01,IF(L608="q",1,IF(L608="l",0.01*VLOOKUP(EVID_HNOJENI!N608,HNOJIVA_ALL!$A$2:$AE$3303,31,FALSE),"CHYBA")))),2)</f>
        <v>#N/A</v>
      </c>
      <c r="Q608" s="51" t="e">
        <f>ROUND(VLOOKUP(EVID_HNOJENI!N608,HNOJIVA_ALL!$A$2:$Z$3303,15,FALSE)*K608*IF(L608="t",10,IF(L608="kg",0.01,IF(L608="q",1,IF(L608="l",0.01*VLOOKUP(EVID_HNOJENI!N608,HNOJIVA_ALL!$A$2:$AE$3303,31,FALSE),"CHYBA")))),2)</f>
        <v>#N/A</v>
      </c>
      <c r="R608" s="51" t="e">
        <f>ROUND(VLOOKUP(EVID_HNOJENI!N608,HNOJIVA_ALL!$A$2:$Z$3303,16,FALSE)*K608*IF(L608="t",10,IF(L608="kg",0.01,IF(L608="q",1,IF(L608="l",0.01*VLOOKUP(EVID_HNOJENI!N608,HNOJIVA_ALL!$A$2:$AE$3303,31,FALSE),"CHYBA")))),2)</f>
        <v>#N/A</v>
      </c>
      <c r="S608" s="51" t="e">
        <f>ROUND(VLOOKUP(EVID_HNOJENI!N608,HNOJIVA_ALL!$A$2:$Z$3303,18,FALSE)*K608*IF(L608="t",10,IF(L608="kg",0.01,IF(L608="q",1,IF(L608="l",0.01*VLOOKUP(EVID_HNOJENI!N608,HNOJIVA_ALL!$A$2:$AE$3303,31,FALSE),"CHYBA")))),2)</f>
        <v>#N/A</v>
      </c>
      <c r="T608" s="51" t="e">
        <f>ROUND(VLOOKUP(EVID_HNOJENI!N608,HNOJIVA_ALL!$A$2:$Z$3303,17,FALSE)*K608*IF(L608="t",10,IF(L608="kg",0.01,IF(L608="q",1,IF(L608="l",0.01*VLOOKUP(EVID_HNOJENI!N608,HNOJIVA_ALL!$A$2:$AE$3303,31,FALSE),"CHYBA")))),2)</f>
        <v>#N/A</v>
      </c>
      <c r="U608" s="51" t="e">
        <f>ROUND(VLOOKUP(EVID_HNOJENI!N608,HNOJIVA_ALL!$A$2:$Z$3303,20,FALSE)*K608*IF(L608="t",10,IF(L608="kg",0.01,IF(L608="q",1,IF(L608="l",0.01*VLOOKUP(EVID_HNOJENI!N608,HNOJIVA_ALL!$A$2:$AE$3303,31,FALSE),"CHYBA")))),2)</f>
        <v>#N/A</v>
      </c>
    </row>
    <row r="609" spans="1:21" x14ac:dyDescent="0.2">
      <c r="A609" s="32"/>
      <c r="B609" s="45" t="e">
        <f>VLOOKUP($A609,EVID_OSEVU!$A$1:$M$4972,2,FALSE)</f>
        <v>#N/A</v>
      </c>
      <c r="C609" s="45" t="e">
        <f>VLOOKUP($A609,EVID_OSEVU!$A$1:$M$4972,3,FALSE)</f>
        <v>#N/A</v>
      </c>
      <c r="D609" s="45" t="e">
        <f>VLOOKUP($A609,EVID_OSEVU!$A$1:$M$4972,4,FALSE)</f>
        <v>#N/A</v>
      </c>
      <c r="E609" s="45" t="e">
        <f>VLOOKUP($A609,EVID_OSEVU!$A$1:$M$4972,7,FALSE)</f>
        <v>#N/A</v>
      </c>
      <c r="F609" s="45" t="e">
        <f>VLOOKUP($A609,EVID_OSEVU!$A$1:$M$4972,8,FALSE)</f>
        <v>#N/A</v>
      </c>
      <c r="G609" s="45" t="e">
        <f>VLOOKUP($A609,EVID_OSEVU!$A$1:$M$4972,11,FALSE)</f>
        <v>#N/A</v>
      </c>
      <c r="H609" s="35"/>
      <c r="I609" s="48"/>
      <c r="J609" s="33" t="e">
        <f>VLOOKUP($A609,EVID_OSEVU!$A$1:$M$4972,11,FALSE)</f>
        <v>#N/A</v>
      </c>
      <c r="K609" s="39"/>
      <c r="L609" s="49"/>
      <c r="M609" s="89" t="e">
        <f t="shared" si="9"/>
        <v>#N/A</v>
      </c>
      <c r="N609" s="50"/>
      <c r="O609" s="37" t="e">
        <f>VLOOKUP(EVID_HNOJENI!N609,HNOJIVA_ALL!$A$2:$Z$3303,4,FALSE)</f>
        <v>#N/A</v>
      </c>
      <c r="P609" s="51" t="e">
        <f>ROUND(VLOOKUP(EVID_HNOJENI!N609,HNOJIVA_ALL!$A$2:$Z$3303,14,FALSE)*K609*IF(L609="t",10,IF(L609="kg",0.01,IF(L609="q",1,IF(L609="l",0.01*VLOOKUP(EVID_HNOJENI!N609,HNOJIVA_ALL!$A$2:$AE$3303,31,FALSE),"CHYBA")))),2)</f>
        <v>#N/A</v>
      </c>
      <c r="Q609" s="51" t="e">
        <f>ROUND(VLOOKUP(EVID_HNOJENI!N609,HNOJIVA_ALL!$A$2:$Z$3303,15,FALSE)*K609*IF(L609="t",10,IF(L609="kg",0.01,IF(L609="q",1,IF(L609="l",0.01*VLOOKUP(EVID_HNOJENI!N609,HNOJIVA_ALL!$A$2:$AE$3303,31,FALSE),"CHYBA")))),2)</f>
        <v>#N/A</v>
      </c>
      <c r="R609" s="51" t="e">
        <f>ROUND(VLOOKUP(EVID_HNOJENI!N609,HNOJIVA_ALL!$A$2:$Z$3303,16,FALSE)*K609*IF(L609="t",10,IF(L609="kg",0.01,IF(L609="q",1,IF(L609="l",0.01*VLOOKUP(EVID_HNOJENI!N609,HNOJIVA_ALL!$A$2:$AE$3303,31,FALSE),"CHYBA")))),2)</f>
        <v>#N/A</v>
      </c>
      <c r="S609" s="51" t="e">
        <f>ROUND(VLOOKUP(EVID_HNOJENI!N609,HNOJIVA_ALL!$A$2:$Z$3303,18,FALSE)*K609*IF(L609="t",10,IF(L609="kg",0.01,IF(L609="q",1,IF(L609="l",0.01*VLOOKUP(EVID_HNOJENI!N609,HNOJIVA_ALL!$A$2:$AE$3303,31,FALSE),"CHYBA")))),2)</f>
        <v>#N/A</v>
      </c>
      <c r="T609" s="51" t="e">
        <f>ROUND(VLOOKUP(EVID_HNOJENI!N609,HNOJIVA_ALL!$A$2:$Z$3303,17,FALSE)*K609*IF(L609="t",10,IF(L609="kg",0.01,IF(L609="q",1,IF(L609="l",0.01*VLOOKUP(EVID_HNOJENI!N609,HNOJIVA_ALL!$A$2:$AE$3303,31,FALSE),"CHYBA")))),2)</f>
        <v>#N/A</v>
      </c>
      <c r="U609" s="51" t="e">
        <f>ROUND(VLOOKUP(EVID_HNOJENI!N609,HNOJIVA_ALL!$A$2:$Z$3303,20,FALSE)*K609*IF(L609="t",10,IF(L609="kg",0.01,IF(L609="q",1,IF(L609="l",0.01*VLOOKUP(EVID_HNOJENI!N609,HNOJIVA_ALL!$A$2:$AE$3303,31,FALSE),"CHYBA")))),2)</f>
        <v>#N/A</v>
      </c>
    </row>
    <row r="610" spans="1:21" x14ac:dyDescent="0.2">
      <c r="A610" s="32"/>
      <c r="B610" s="45" t="e">
        <f>VLOOKUP($A610,EVID_OSEVU!$A$1:$M$4972,2,FALSE)</f>
        <v>#N/A</v>
      </c>
      <c r="C610" s="45" t="e">
        <f>VLOOKUP($A610,EVID_OSEVU!$A$1:$M$4972,3,FALSE)</f>
        <v>#N/A</v>
      </c>
      <c r="D610" s="45" t="e">
        <f>VLOOKUP($A610,EVID_OSEVU!$A$1:$M$4972,4,FALSE)</f>
        <v>#N/A</v>
      </c>
      <c r="E610" s="45" t="e">
        <f>VLOOKUP($A610,EVID_OSEVU!$A$1:$M$4972,7,FALSE)</f>
        <v>#N/A</v>
      </c>
      <c r="F610" s="45" t="e">
        <f>VLOOKUP($A610,EVID_OSEVU!$A$1:$M$4972,8,FALSE)</f>
        <v>#N/A</v>
      </c>
      <c r="G610" s="45" t="e">
        <f>VLOOKUP($A610,EVID_OSEVU!$A$1:$M$4972,11,FALSE)</f>
        <v>#N/A</v>
      </c>
      <c r="H610" s="35"/>
      <c r="I610" s="48"/>
      <c r="J610" s="33" t="e">
        <f>VLOOKUP($A610,EVID_OSEVU!$A$1:$M$4972,11,FALSE)</f>
        <v>#N/A</v>
      </c>
      <c r="K610" s="39"/>
      <c r="L610" s="49"/>
      <c r="M610" s="89" t="e">
        <f t="shared" si="9"/>
        <v>#N/A</v>
      </c>
      <c r="N610" s="50"/>
      <c r="O610" s="37" t="e">
        <f>VLOOKUP(EVID_HNOJENI!N610,HNOJIVA_ALL!$A$2:$Z$3303,4,FALSE)</f>
        <v>#N/A</v>
      </c>
      <c r="P610" s="51" t="e">
        <f>ROUND(VLOOKUP(EVID_HNOJENI!N610,HNOJIVA_ALL!$A$2:$Z$3303,14,FALSE)*K610*IF(L610="t",10,IF(L610="kg",0.01,IF(L610="q",1,IF(L610="l",0.01*VLOOKUP(EVID_HNOJENI!N610,HNOJIVA_ALL!$A$2:$AE$3303,31,FALSE),"CHYBA")))),2)</f>
        <v>#N/A</v>
      </c>
      <c r="Q610" s="51" t="e">
        <f>ROUND(VLOOKUP(EVID_HNOJENI!N610,HNOJIVA_ALL!$A$2:$Z$3303,15,FALSE)*K610*IF(L610="t",10,IF(L610="kg",0.01,IF(L610="q",1,IF(L610="l",0.01*VLOOKUP(EVID_HNOJENI!N610,HNOJIVA_ALL!$A$2:$AE$3303,31,FALSE),"CHYBA")))),2)</f>
        <v>#N/A</v>
      </c>
      <c r="R610" s="51" t="e">
        <f>ROUND(VLOOKUP(EVID_HNOJENI!N610,HNOJIVA_ALL!$A$2:$Z$3303,16,FALSE)*K610*IF(L610="t",10,IF(L610="kg",0.01,IF(L610="q",1,IF(L610="l",0.01*VLOOKUP(EVID_HNOJENI!N610,HNOJIVA_ALL!$A$2:$AE$3303,31,FALSE),"CHYBA")))),2)</f>
        <v>#N/A</v>
      </c>
      <c r="S610" s="51" t="e">
        <f>ROUND(VLOOKUP(EVID_HNOJENI!N610,HNOJIVA_ALL!$A$2:$Z$3303,18,FALSE)*K610*IF(L610="t",10,IF(L610="kg",0.01,IF(L610="q",1,IF(L610="l",0.01*VLOOKUP(EVID_HNOJENI!N610,HNOJIVA_ALL!$A$2:$AE$3303,31,FALSE),"CHYBA")))),2)</f>
        <v>#N/A</v>
      </c>
      <c r="T610" s="51" t="e">
        <f>ROUND(VLOOKUP(EVID_HNOJENI!N610,HNOJIVA_ALL!$A$2:$Z$3303,17,FALSE)*K610*IF(L610="t",10,IF(L610="kg",0.01,IF(L610="q",1,IF(L610="l",0.01*VLOOKUP(EVID_HNOJENI!N610,HNOJIVA_ALL!$A$2:$AE$3303,31,FALSE),"CHYBA")))),2)</f>
        <v>#N/A</v>
      </c>
      <c r="U610" s="51" t="e">
        <f>ROUND(VLOOKUP(EVID_HNOJENI!N610,HNOJIVA_ALL!$A$2:$Z$3303,20,FALSE)*K610*IF(L610="t",10,IF(L610="kg",0.01,IF(L610="q",1,IF(L610="l",0.01*VLOOKUP(EVID_HNOJENI!N610,HNOJIVA_ALL!$A$2:$AE$3303,31,FALSE),"CHYBA")))),2)</f>
        <v>#N/A</v>
      </c>
    </row>
    <row r="611" spans="1:21" x14ac:dyDescent="0.2">
      <c r="A611" s="32"/>
      <c r="B611" s="45" t="e">
        <f>VLOOKUP($A611,EVID_OSEVU!$A$1:$M$4972,2,FALSE)</f>
        <v>#N/A</v>
      </c>
      <c r="C611" s="45" t="e">
        <f>VLOOKUP($A611,EVID_OSEVU!$A$1:$M$4972,3,FALSE)</f>
        <v>#N/A</v>
      </c>
      <c r="D611" s="45" t="e">
        <f>VLOOKUP($A611,EVID_OSEVU!$A$1:$M$4972,4,FALSE)</f>
        <v>#N/A</v>
      </c>
      <c r="E611" s="45" t="e">
        <f>VLOOKUP($A611,EVID_OSEVU!$A$1:$M$4972,7,FALSE)</f>
        <v>#N/A</v>
      </c>
      <c r="F611" s="45" t="e">
        <f>VLOOKUP($A611,EVID_OSEVU!$A$1:$M$4972,8,FALSE)</f>
        <v>#N/A</v>
      </c>
      <c r="G611" s="45" t="e">
        <f>VLOOKUP($A611,EVID_OSEVU!$A$1:$M$4972,11,FALSE)</f>
        <v>#N/A</v>
      </c>
      <c r="H611" s="35"/>
      <c r="I611" s="48"/>
      <c r="J611" s="33" t="e">
        <f>VLOOKUP($A611,EVID_OSEVU!$A$1:$M$4972,11,FALSE)</f>
        <v>#N/A</v>
      </c>
      <c r="K611" s="39"/>
      <c r="L611" s="49"/>
      <c r="M611" s="89" t="e">
        <f t="shared" si="9"/>
        <v>#N/A</v>
      </c>
      <c r="N611" s="50"/>
      <c r="O611" s="37" t="e">
        <f>VLOOKUP(EVID_HNOJENI!N611,HNOJIVA_ALL!$A$2:$Z$3303,4,FALSE)</f>
        <v>#N/A</v>
      </c>
      <c r="P611" s="51" t="e">
        <f>ROUND(VLOOKUP(EVID_HNOJENI!N611,HNOJIVA_ALL!$A$2:$Z$3303,14,FALSE)*K611*IF(L611="t",10,IF(L611="kg",0.01,IF(L611="q",1,IF(L611="l",0.01*VLOOKUP(EVID_HNOJENI!N611,HNOJIVA_ALL!$A$2:$AE$3303,31,FALSE),"CHYBA")))),2)</f>
        <v>#N/A</v>
      </c>
      <c r="Q611" s="51" t="e">
        <f>ROUND(VLOOKUP(EVID_HNOJENI!N611,HNOJIVA_ALL!$A$2:$Z$3303,15,FALSE)*K611*IF(L611="t",10,IF(L611="kg",0.01,IF(L611="q",1,IF(L611="l",0.01*VLOOKUP(EVID_HNOJENI!N611,HNOJIVA_ALL!$A$2:$AE$3303,31,FALSE),"CHYBA")))),2)</f>
        <v>#N/A</v>
      </c>
      <c r="R611" s="51" t="e">
        <f>ROUND(VLOOKUP(EVID_HNOJENI!N611,HNOJIVA_ALL!$A$2:$Z$3303,16,FALSE)*K611*IF(L611="t",10,IF(L611="kg",0.01,IF(L611="q",1,IF(L611="l",0.01*VLOOKUP(EVID_HNOJENI!N611,HNOJIVA_ALL!$A$2:$AE$3303,31,FALSE),"CHYBA")))),2)</f>
        <v>#N/A</v>
      </c>
      <c r="S611" s="51" t="e">
        <f>ROUND(VLOOKUP(EVID_HNOJENI!N611,HNOJIVA_ALL!$A$2:$Z$3303,18,FALSE)*K611*IF(L611="t",10,IF(L611="kg",0.01,IF(L611="q",1,IF(L611="l",0.01*VLOOKUP(EVID_HNOJENI!N611,HNOJIVA_ALL!$A$2:$AE$3303,31,FALSE),"CHYBA")))),2)</f>
        <v>#N/A</v>
      </c>
      <c r="T611" s="51" t="e">
        <f>ROUND(VLOOKUP(EVID_HNOJENI!N611,HNOJIVA_ALL!$A$2:$Z$3303,17,FALSE)*K611*IF(L611="t",10,IF(L611="kg",0.01,IF(L611="q",1,IF(L611="l",0.01*VLOOKUP(EVID_HNOJENI!N611,HNOJIVA_ALL!$A$2:$AE$3303,31,FALSE),"CHYBA")))),2)</f>
        <v>#N/A</v>
      </c>
      <c r="U611" s="51" t="e">
        <f>ROUND(VLOOKUP(EVID_HNOJENI!N611,HNOJIVA_ALL!$A$2:$Z$3303,20,FALSE)*K611*IF(L611="t",10,IF(L611="kg",0.01,IF(L611="q",1,IF(L611="l",0.01*VLOOKUP(EVID_HNOJENI!N611,HNOJIVA_ALL!$A$2:$AE$3303,31,FALSE),"CHYBA")))),2)</f>
        <v>#N/A</v>
      </c>
    </row>
    <row r="612" spans="1:21" x14ac:dyDescent="0.2">
      <c r="A612" s="32"/>
      <c r="B612" s="45" t="e">
        <f>VLOOKUP($A612,EVID_OSEVU!$A$1:$M$4972,2,FALSE)</f>
        <v>#N/A</v>
      </c>
      <c r="C612" s="45" t="e">
        <f>VLOOKUP($A612,EVID_OSEVU!$A$1:$M$4972,3,FALSE)</f>
        <v>#N/A</v>
      </c>
      <c r="D612" s="45" t="e">
        <f>VLOOKUP($A612,EVID_OSEVU!$A$1:$M$4972,4,FALSE)</f>
        <v>#N/A</v>
      </c>
      <c r="E612" s="45" t="e">
        <f>VLOOKUP($A612,EVID_OSEVU!$A$1:$M$4972,7,FALSE)</f>
        <v>#N/A</v>
      </c>
      <c r="F612" s="45" t="e">
        <f>VLOOKUP($A612,EVID_OSEVU!$A$1:$M$4972,8,FALSE)</f>
        <v>#N/A</v>
      </c>
      <c r="G612" s="45" t="e">
        <f>VLOOKUP($A612,EVID_OSEVU!$A$1:$M$4972,11,FALSE)</f>
        <v>#N/A</v>
      </c>
      <c r="H612" s="35"/>
      <c r="I612" s="48"/>
      <c r="J612" s="33" t="e">
        <f>VLOOKUP($A612,EVID_OSEVU!$A$1:$M$4972,11,FALSE)</f>
        <v>#N/A</v>
      </c>
      <c r="K612" s="39"/>
      <c r="L612" s="49"/>
      <c r="M612" s="89" t="e">
        <f t="shared" si="9"/>
        <v>#N/A</v>
      </c>
      <c r="N612" s="50"/>
      <c r="O612" s="37" t="e">
        <f>VLOOKUP(EVID_HNOJENI!N612,HNOJIVA_ALL!$A$2:$Z$3303,4,FALSE)</f>
        <v>#N/A</v>
      </c>
      <c r="P612" s="51" t="e">
        <f>ROUND(VLOOKUP(EVID_HNOJENI!N612,HNOJIVA_ALL!$A$2:$Z$3303,14,FALSE)*K612*IF(L612="t",10,IF(L612="kg",0.01,IF(L612="q",1,IF(L612="l",0.01*VLOOKUP(EVID_HNOJENI!N612,HNOJIVA_ALL!$A$2:$AE$3303,31,FALSE),"CHYBA")))),2)</f>
        <v>#N/A</v>
      </c>
      <c r="Q612" s="51" t="e">
        <f>ROUND(VLOOKUP(EVID_HNOJENI!N612,HNOJIVA_ALL!$A$2:$Z$3303,15,FALSE)*K612*IF(L612="t",10,IF(L612="kg",0.01,IF(L612="q",1,IF(L612="l",0.01*VLOOKUP(EVID_HNOJENI!N612,HNOJIVA_ALL!$A$2:$AE$3303,31,FALSE),"CHYBA")))),2)</f>
        <v>#N/A</v>
      </c>
      <c r="R612" s="51" t="e">
        <f>ROUND(VLOOKUP(EVID_HNOJENI!N612,HNOJIVA_ALL!$A$2:$Z$3303,16,FALSE)*K612*IF(L612="t",10,IF(L612="kg",0.01,IF(L612="q",1,IF(L612="l",0.01*VLOOKUP(EVID_HNOJENI!N612,HNOJIVA_ALL!$A$2:$AE$3303,31,FALSE),"CHYBA")))),2)</f>
        <v>#N/A</v>
      </c>
      <c r="S612" s="51" t="e">
        <f>ROUND(VLOOKUP(EVID_HNOJENI!N612,HNOJIVA_ALL!$A$2:$Z$3303,18,FALSE)*K612*IF(L612="t",10,IF(L612="kg",0.01,IF(L612="q",1,IF(L612="l",0.01*VLOOKUP(EVID_HNOJENI!N612,HNOJIVA_ALL!$A$2:$AE$3303,31,FALSE),"CHYBA")))),2)</f>
        <v>#N/A</v>
      </c>
      <c r="T612" s="51" t="e">
        <f>ROUND(VLOOKUP(EVID_HNOJENI!N612,HNOJIVA_ALL!$A$2:$Z$3303,17,FALSE)*K612*IF(L612="t",10,IF(L612="kg",0.01,IF(L612="q",1,IF(L612="l",0.01*VLOOKUP(EVID_HNOJENI!N612,HNOJIVA_ALL!$A$2:$AE$3303,31,FALSE),"CHYBA")))),2)</f>
        <v>#N/A</v>
      </c>
      <c r="U612" s="51" t="e">
        <f>ROUND(VLOOKUP(EVID_HNOJENI!N612,HNOJIVA_ALL!$A$2:$Z$3303,20,FALSE)*K612*IF(L612="t",10,IF(L612="kg",0.01,IF(L612="q",1,IF(L612="l",0.01*VLOOKUP(EVID_HNOJENI!N612,HNOJIVA_ALL!$A$2:$AE$3303,31,FALSE),"CHYBA")))),2)</f>
        <v>#N/A</v>
      </c>
    </row>
    <row r="613" spans="1:21" x14ac:dyDescent="0.2">
      <c r="A613" s="32"/>
      <c r="B613" s="45" t="e">
        <f>VLOOKUP($A613,EVID_OSEVU!$A$1:$M$4972,2,FALSE)</f>
        <v>#N/A</v>
      </c>
      <c r="C613" s="45" t="e">
        <f>VLOOKUP($A613,EVID_OSEVU!$A$1:$M$4972,3,FALSE)</f>
        <v>#N/A</v>
      </c>
      <c r="D613" s="45" t="e">
        <f>VLOOKUP($A613,EVID_OSEVU!$A$1:$M$4972,4,FALSE)</f>
        <v>#N/A</v>
      </c>
      <c r="E613" s="45" t="e">
        <f>VLOOKUP($A613,EVID_OSEVU!$A$1:$M$4972,7,FALSE)</f>
        <v>#N/A</v>
      </c>
      <c r="F613" s="45" t="e">
        <f>VLOOKUP($A613,EVID_OSEVU!$A$1:$M$4972,8,FALSE)</f>
        <v>#N/A</v>
      </c>
      <c r="G613" s="45" t="e">
        <f>VLOOKUP($A613,EVID_OSEVU!$A$1:$M$4972,11,FALSE)</f>
        <v>#N/A</v>
      </c>
      <c r="H613" s="35"/>
      <c r="I613" s="48"/>
      <c r="J613" s="33" t="e">
        <f>VLOOKUP($A613,EVID_OSEVU!$A$1:$M$4972,11,FALSE)</f>
        <v>#N/A</v>
      </c>
      <c r="K613" s="39"/>
      <c r="L613" s="49"/>
      <c r="M613" s="89" t="e">
        <f t="shared" si="9"/>
        <v>#N/A</v>
      </c>
      <c r="N613" s="50"/>
      <c r="O613" s="37" t="e">
        <f>VLOOKUP(EVID_HNOJENI!N613,HNOJIVA_ALL!$A$2:$Z$3303,4,FALSE)</f>
        <v>#N/A</v>
      </c>
      <c r="P613" s="51" t="e">
        <f>ROUND(VLOOKUP(EVID_HNOJENI!N613,HNOJIVA_ALL!$A$2:$Z$3303,14,FALSE)*K613*IF(L613="t",10,IF(L613="kg",0.01,IF(L613="q",1,IF(L613="l",0.01*VLOOKUP(EVID_HNOJENI!N613,HNOJIVA_ALL!$A$2:$AE$3303,31,FALSE),"CHYBA")))),2)</f>
        <v>#N/A</v>
      </c>
      <c r="Q613" s="51" t="e">
        <f>ROUND(VLOOKUP(EVID_HNOJENI!N613,HNOJIVA_ALL!$A$2:$Z$3303,15,FALSE)*K613*IF(L613="t",10,IF(L613="kg",0.01,IF(L613="q",1,IF(L613="l",0.01*VLOOKUP(EVID_HNOJENI!N613,HNOJIVA_ALL!$A$2:$AE$3303,31,FALSE),"CHYBA")))),2)</f>
        <v>#N/A</v>
      </c>
      <c r="R613" s="51" t="e">
        <f>ROUND(VLOOKUP(EVID_HNOJENI!N613,HNOJIVA_ALL!$A$2:$Z$3303,16,FALSE)*K613*IF(L613="t",10,IF(L613="kg",0.01,IF(L613="q",1,IF(L613="l",0.01*VLOOKUP(EVID_HNOJENI!N613,HNOJIVA_ALL!$A$2:$AE$3303,31,FALSE),"CHYBA")))),2)</f>
        <v>#N/A</v>
      </c>
      <c r="S613" s="51" t="e">
        <f>ROUND(VLOOKUP(EVID_HNOJENI!N613,HNOJIVA_ALL!$A$2:$Z$3303,18,FALSE)*K613*IF(L613="t",10,IF(L613="kg",0.01,IF(L613="q",1,IF(L613="l",0.01*VLOOKUP(EVID_HNOJENI!N613,HNOJIVA_ALL!$A$2:$AE$3303,31,FALSE),"CHYBA")))),2)</f>
        <v>#N/A</v>
      </c>
      <c r="T613" s="51" t="e">
        <f>ROUND(VLOOKUP(EVID_HNOJENI!N613,HNOJIVA_ALL!$A$2:$Z$3303,17,FALSE)*K613*IF(L613="t",10,IF(L613="kg",0.01,IF(L613="q",1,IF(L613="l",0.01*VLOOKUP(EVID_HNOJENI!N613,HNOJIVA_ALL!$A$2:$AE$3303,31,FALSE),"CHYBA")))),2)</f>
        <v>#N/A</v>
      </c>
      <c r="U613" s="51" t="e">
        <f>ROUND(VLOOKUP(EVID_HNOJENI!N613,HNOJIVA_ALL!$A$2:$Z$3303,20,FALSE)*K613*IF(L613="t",10,IF(L613="kg",0.01,IF(L613="q",1,IF(L613="l",0.01*VLOOKUP(EVID_HNOJENI!N613,HNOJIVA_ALL!$A$2:$AE$3303,31,FALSE),"CHYBA")))),2)</f>
        <v>#N/A</v>
      </c>
    </row>
    <row r="614" spans="1:21" x14ac:dyDescent="0.2">
      <c r="A614" s="32"/>
      <c r="B614" s="45" t="e">
        <f>VLOOKUP($A614,EVID_OSEVU!$A$1:$M$4972,2,FALSE)</f>
        <v>#N/A</v>
      </c>
      <c r="C614" s="45" t="e">
        <f>VLOOKUP($A614,EVID_OSEVU!$A$1:$M$4972,3,FALSE)</f>
        <v>#N/A</v>
      </c>
      <c r="D614" s="45" t="e">
        <f>VLOOKUP($A614,EVID_OSEVU!$A$1:$M$4972,4,FALSE)</f>
        <v>#N/A</v>
      </c>
      <c r="E614" s="45" t="e">
        <f>VLOOKUP($A614,EVID_OSEVU!$A$1:$M$4972,7,FALSE)</f>
        <v>#N/A</v>
      </c>
      <c r="F614" s="45" t="e">
        <f>VLOOKUP($A614,EVID_OSEVU!$A$1:$M$4972,8,FALSE)</f>
        <v>#N/A</v>
      </c>
      <c r="G614" s="45" t="e">
        <f>VLOOKUP($A614,EVID_OSEVU!$A$1:$M$4972,11,FALSE)</f>
        <v>#N/A</v>
      </c>
      <c r="H614" s="35"/>
      <c r="I614" s="48"/>
      <c r="J614" s="33" t="e">
        <f>VLOOKUP($A614,EVID_OSEVU!$A$1:$M$4972,11,FALSE)</f>
        <v>#N/A</v>
      </c>
      <c r="K614" s="39"/>
      <c r="L614" s="49"/>
      <c r="M614" s="89" t="e">
        <f t="shared" si="9"/>
        <v>#N/A</v>
      </c>
      <c r="N614" s="50"/>
      <c r="O614" s="37" t="e">
        <f>VLOOKUP(EVID_HNOJENI!N614,HNOJIVA_ALL!$A$2:$Z$3303,4,FALSE)</f>
        <v>#N/A</v>
      </c>
      <c r="P614" s="51" t="e">
        <f>ROUND(VLOOKUP(EVID_HNOJENI!N614,HNOJIVA_ALL!$A$2:$Z$3303,14,FALSE)*K614*IF(L614="t",10,IF(L614="kg",0.01,IF(L614="q",1,IF(L614="l",0.01*VLOOKUP(EVID_HNOJENI!N614,HNOJIVA_ALL!$A$2:$AE$3303,31,FALSE),"CHYBA")))),2)</f>
        <v>#N/A</v>
      </c>
      <c r="Q614" s="51" t="e">
        <f>ROUND(VLOOKUP(EVID_HNOJENI!N614,HNOJIVA_ALL!$A$2:$Z$3303,15,FALSE)*K614*IF(L614="t",10,IF(L614="kg",0.01,IF(L614="q",1,IF(L614="l",0.01*VLOOKUP(EVID_HNOJENI!N614,HNOJIVA_ALL!$A$2:$AE$3303,31,FALSE),"CHYBA")))),2)</f>
        <v>#N/A</v>
      </c>
      <c r="R614" s="51" t="e">
        <f>ROUND(VLOOKUP(EVID_HNOJENI!N614,HNOJIVA_ALL!$A$2:$Z$3303,16,FALSE)*K614*IF(L614="t",10,IF(L614="kg",0.01,IF(L614="q",1,IF(L614="l",0.01*VLOOKUP(EVID_HNOJENI!N614,HNOJIVA_ALL!$A$2:$AE$3303,31,FALSE),"CHYBA")))),2)</f>
        <v>#N/A</v>
      </c>
      <c r="S614" s="51" t="e">
        <f>ROUND(VLOOKUP(EVID_HNOJENI!N614,HNOJIVA_ALL!$A$2:$Z$3303,18,FALSE)*K614*IF(L614="t",10,IF(L614="kg",0.01,IF(L614="q",1,IF(L614="l",0.01*VLOOKUP(EVID_HNOJENI!N614,HNOJIVA_ALL!$A$2:$AE$3303,31,FALSE),"CHYBA")))),2)</f>
        <v>#N/A</v>
      </c>
      <c r="T614" s="51" t="e">
        <f>ROUND(VLOOKUP(EVID_HNOJENI!N614,HNOJIVA_ALL!$A$2:$Z$3303,17,FALSE)*K614*IF(L614="t",10,IF(L614="kg",0.01,IF(L614="q",1,IF(L614="l",0.01*VLOOKUP(EVID_HNOJENI!N614,HNOJIVA_ALL!$A$2:$AE$3303,31,FALSE),"CHYBA")))),2)</f>
        <v>#N/A</v>
      </c>
      <c r="U614" s="51" t="e">
        <f>ROUND(VLOOKUP(EVID_HNOJENI!N614,HNOJIVA_ALL!$A$2:$Z$3303,20,FALSE)*K614*IF(L614="t",10,IF(L614="kg",0.01,IF(L614="q",1,IF(L614="l",0.01*VLOOKUP(EVID_HNOJENI!N614,HNOJIVA_ALL!$A$2:$AE$3303,31,FALSE),"CHYBA")))),2)</f>
        <v>#N/A</v>
      </c>
    </row>
    <row r="615" spans="1:21" x14ac:dyDescent="0.2">
      <c r="A615" s="32"/>
      <c r="B615" s="45" t="e">
        <f>VLOOKUP($A615,EVID_OSEVU!$A$1:$M$4972,2,FALSE)</f>
        <v>#N/A</v>
      </c>
      <c r="C615" s="45" t="e">
        <f>VLOOKUP($A615,EVID_OSEVU!$A$1:$M$4972,3,FALSE)</f>
        <v>#N/A</v>
      </c>
      <c r="D615" s="45" t="e">
        <f>VLOOKUP($A615,EVID_OSEVU!$A$1:$M$4972,4,FALSE)</f>
        <v>#N/A</v>
      </c>
      <c r="E615" s="45" t="e">
        <f>VLOOKUP($A615,EVID_OSEVU!$A$1:$M$4972,7,FALSE)</f>
        <v>#N/A</v>
      </c>
      <c r="F615" s="45" t="e">
        <f>VLOOKUP($A615,EVID_OSEVU!$A$1:$M$4972,8,FALSE)</f>
        <v>#N/A</v>
      </c>
      <c r="G615" s="45" t="e">
        <f>VLOOKUP($A615,EVID_OSEVU!$A$1:$M$4972,11,FALSE)</f>
        <v>#N/A</v>
      </c>
      <c r="H615" s="35"/>
      <c r="I615" s="48"/>
      <c r="J615" s="33" t="e">
        <f>VLOOKUP($A615,EVID_OSEVU!$A$1:$M$4972,11,FALSE)</f>
        <v>#N/A</v>
      </c>
      <c r="K615" s="39"/>
      <c r="L615" s="49"/>
      <c r="M615" s="89" t="e">
        <f t="shared" si="9"/>
        <v>#N/A</v>
      </c>
      <c r="N615" s="50"/>
      <c r="O615" s="37" t="e">
        <f>VLOOKUP(EVID_HNOJENI!N615,HNOJIVA_ALL!$A$2:$Z$3303,4,FALSE)</f>
        <v>#N/A</v>
      </c>
      <c r="P615" s="51" t="e">
        <f>ROUND(VLOOKUP(EVID_HNOJENI!N615,HNOJIVA_ALL!$A$2:$Z$3303,14,FALSE)*K615*IF(L615="t",10,IF(L615="kg",0.01,IF(L615="q",1,IF(L615="l",0.01*VLOOKUP(EVID_HNOJENI!N615,HNOJIVA_ALL!$A$2:$AE$3303,31,FALSE),"CHYBA")))),2)</f>
        <v>#N/A</v>
      </c>
      <c r="Q615" s="51" t="e">
        <f>ROUND(VLOOKUP(EVID_HNOJENI!N615,HNOJIVA_ALL!$A$2:$Z$3303,15,FALSE)*K615*IF(L615="t",10,IF(L615="kg",0.01,IF(L615="q",1,IF(L615="l",0.01*VLOOKUP(EVID_HNOJENI!N615,HNOJIVA_ALL!$A$2:$AE$3303,31,FALSE),"CHYBA")))),2)</f>
        <v>#N/A</v>
      </c>
      <c r="R615" s="51" t="e">
        <f>ROUND(VLOOKUP(EVID_HNOJENI!N615,HNOJIVA_ALL!$A$2:$Z$3303,16,FALSE)*K615*IF(L615="t",10,IF(L615="kg",0.01,IF(L615="q",1,IF(L615="l",0.01*VLOOKUP(EVID_HNOJENI!N615,HNOJIVA_ALL!$A$2:$AE$3303,31,FALSE),"CHYBA")))),2)</f>
        <v>#N/A</v>
      </c>
      <c r="S615" s="51" t="e">
        <f>ROUND(VLOOKUP(EVID_HNOJENI!N615,HNOJIVA_ALL!$A$2:$Z$3303,18,FALSE)*K615*IF(L615="t",10,IF(L615="kg",0.01,IF(L615="q",1,IF(L615="l",0.01*VLOOKUP(EVID_HNOJENI!N615,HNOJIVA_ALL!$A$2:$AE$3303,31,FALSE),"CHYBA")))),2)</f>
        <v>#N/A</v>
      </c>
      <c r="T615" s="51" t="e">
        <f>ROUND(VLOOKUP(EVID_HNOJENI!N615,HNOJIVA_ALL!$A$2:$Z$3303,17,FALSE)*K615*IF(L615="t",10,IF(L615="kg",0.01,IF(L615="q",1,IF(L615="l",0.01*VLOOKUP(EVID_HNOJENI!N615,HNOJIVA_ALL!$A$2:$AE$3303,31,FALSE),"CHYBA")))),2)</f>
        <v>#N/A</v>
      </c>
      <c r="U615" s="51" t="e">
        <f>ROUND(VLOOKUP(EVID_HNOJENI!N615,HNOJIVA_ALL!$A$2:$Z$3303,20,FALSE)*K615*IF(L615="t",10,IF(L615="kg",0.01,IF(L615="q",1,IF(L615="l",0.01*VLOOKUP(EVID_HNOJENI!N615,HNOJIVA_ALL!$A$2:$AE$3303,31,FALSE),"CHYBA")))),2)</f>
        <v>#N/A</v>
      </c>
    </row>
    <row r="616" spans="1:21" x14ac:dyDescent="0.2">
      <c r="A616" s="32"/>
      <c r="B616" s="45" t="e">
        <f>VLOOKUP($A616,EVID_OSEVU!$A$1:$M$4972,2,FALSE)</f>
        <v>#N/A</v>
      </c>
      <c r="C616" s="45" t="e">
        <f>VLOOKUP($A616,EVID_OSEVU!$A$1:$M$4972,3,FALSE)</f>
        <v>#N/A</v>
      </c>
      <c r="D616" s="45" t="e">
        <f>VLOOKUP($A616,EVID_OSEVU!$A$1:$M$4972,4,FALSE)</f>
        <v>#N/A</v>
      </c>
      <c r="E616" s="45" t="e">
        <f>VLOOKUP($A616,EVID_OSEVU!$A$1:$M$4972,7,FALSE)</f>
        <v>#N/A</v>
      </c>
      <c r="F616" s="45" t="e">
        <f>VLOOKUP($A616,EVID_OSEVU!$A$1:$M$4972,8,FALSE)</f>
        <v>#N/A</v>
      </c>
      <c r="G616" s="45" t="e">
        <f>VLOOKUP($A616,EVID_OSEVU!$A$1:$M$4972,11,FALSE)</f>
        <v>#N/A</v>
      </c>
      <c r="H616" s="35"/>
      <c r="I616" s="48"/>
      <c r="J616" s="33" t="e">
        <f>VLOOKUP($A616,EVID_OSEVU!$A$1:$M$4972,11,FALSE)</f>
        <v>#N/A</v>
      </c>
      <c r="K616" s="39"/>
      <c r="L616" s="49"/>
      <c r="M616" s="89" t="e">
        <f t="shared" si="9"/>
        <v>#N/A</v>
      </c>
      <c r="N616" s="50"/>
      <c r="O616" s="37" t="e">
        <f>VLOOKUP(EVID_HNOJENI!N616,HNOJIVA_ALL!$A$2:$Z$3303,4,FALSE)</f>
        <v>#N/A</v>
      </c>
      <c r="P616" s="51" t="e">
        <f>ROUND(VLOOKUP(EVID_HNOJENI!N616,HNOJIVA_ALL!$A$2:$Z$3303,14,FALSE)*K616*IF(L616="t",10,IF(L616="kg",0.01,IF(L616="q",1,IF(L616="l",0.01*VLOOKUP(EVID_HNOJENI!N616,HNOJIVA_ALL!$A$2:$AE$3303,31,FALSE),"CHYBA")))),2)</f>
        <v>#N/A</v>
      </c>
      <c r="Q616" s="51" t="e">
        <f>ROUND(VLOOKUP(EVID_HNOJENI!N616,HNOJIVA_ALL!$A$2:$Z$3303,15,FALSE)*K616*IF(L616="t",10,IF(L616="kg",0.01,IF(L616="q",1,IF(L616="l",0.01*VLOOKUP(EVID_HNOJENI!N616,HNOJIVA_ALL!$A$2:$AE$3303,31,FALSE),"CHYBA")))),2)</f>
        <v>#N/A</v>
      </c>
      <c r="R616" s="51" t="e">
        <f>ROUND(VLOOKUP(EVID_HNOJENI!N616,HNOJIVA_ALL!$A$2:$Z$3303,16,FALSE)*K616*IF(L616="t",10,IF(L616="kg",0.01,IF(L616="q",1,IF(L616="l",0.01*VLOOKUP(EVID_HNOJENI!N616,HNOJIVA_ALL!$A$2:$AE$3303,31,FALSE),"CHYBA")))),2)</f>
        <v>#N/A</v>
      </c>
      <c r="S616" s="51" t="e">
        <f>ROUND(VLOOKUP(EVID_HNOJENI!N616,HNOJIVA_ALL!$A$2:$Z$3303,18,FALSE)*K616*IF(L616="t",10,IF(L616="kg",0.01,IF(L616="q",1,IF(L616="l",0.01*VLOOKUP(EVID_HNOJENI!N616,HNOJIVA_ALL!$A$2:$AE$3303,31,FALSE),"CHYBA")))),2)</f>
        <v>#N/A</v>
      </c>
      <c r="T616" s="51" t="e">
        <f>ROUND(VLOOKUP(EVID_HNOJENI!N616,HNOJIVA_ALL!$A$2:$Z$3303,17,FALSE)*K616*IF(L616="t",10,IF(L616="kg",0.01,IF(L616="q",1,IF(L616="l",0.01*VLOOKUP(EVID_HNOJENI!N616,HNOJIVA_ALL!$A$2:$AE$3303,31,FALSE),"CHYBA")))),2)</f>
        <v>#N/A</v>
      </c>
      <c r="U616" s="51" t="e">
        <f>ROUND(VLOOKUP(EVID_HNOJENI!N616,HNOJIVA_ALL!$A$2:$Z$3303,20,FALSE)*K616*IF(L616="t",10,IF(L616="kg",0.01,IF(L616="q",1,IF(L616="l",0.01*VLOOKUP(EVID_HNOJENI!N616,HNOJIVA_ALL!$A$2:$AE$3303,31,FALSE),"CHYBA")))),2)</f>
        <v>#N/A</v>
      </c>
    </row>
    <row r="617" spans="1:21" x14ac:dyDescent="0.2">
      <c r="A617" s="32"/>
      <c r="B617" s="45" t="e">
        <f>VLOOKUP($A617,EVID_OSEVU!$A$1:$M$4972,2,FALSE)</f>
        <v>#N/A</v>
      </c>
      <c r="C617" s="45" t="e">
        <f>VLOOKUP($A617,EVID_OSEVU!$A$1:$M$4972,3,FALSE)</f>
        <v>#N/A</v>
      </c>
      <c r="D617" s="45" t="e">
        <f>VLOOKUP($A617,EVID_OSEVU!$A$1:$M$4972,4,FALSE)</f>
        <v>#N/A</v>
      </c>
      <c r="E617" s="45" t="e">
        <f>VLOOKUP($A617,EVID_OSEVU!$A$1:$M$4972,7,FALSE)</f>
        <v>#N/A</v>
      </c>
      <c r="F617" s="45" t="e">
        <f>VLOOKUP($A617,EVID_OSEVU!$A$1:$M$4972,8,FALSE)</f>
        <v>#N/A</v>
      </c>
      <c r="G617" s="45" t="e">
        <f>VLOOKUP($A617,EVID_OSEVU!$A$1:$M$4972,11,FALSE)</f>
        <v>#N/A</v>
      </c>
      <c r="H617" s="35"/>
      <c r="I617" s="48"/>
      <c r="J617" s="33" t="e">
        <f>VLOOKUP($A617,EVID_OSEVU!$A$1:$M$4972,11,FALSE)</f>
        <v>#N/A</v>
      </c>
      <c r="K617" s="39"/>
      <c r="L617" s="49"/>
      <c r="M617" s="89" t="e">
        <f t="shared" si="9"/>
        <v>#N/A</v>
      </c>
      <c r="N617" s="50"/>
      <c r="O617" s="37" t="e">
        <f>VLOOKUP(EVID_HNOJENI!N617,HNOJIVA_ALL!$A$2:$Z$3303,4,FALSE)</f>
        <v>#N/A</v>
      </c>
      <c r="P617" s="51" t="e">
        <f>ROUND(VLOOKUP(EVID_HNOJENI!N617,HNOJIVA_ALL!$A$2:$Z$3303,14,FALSE)*K617*IF(L617="t",10,IF(L617="kg",0.01,IF(L617="q",1,IF(L617="l",0.01*VLOOKUP(EVID_HNOJENI!N617,HNOJIVA_ALL!$A$2:$AE$3303,31,FALSE),"CHYBA")))),2)</f>
        <v>#N/A</v>
      </c>
      <c r="Q617" s="51" t="e">
        <f>ROUND(VLOOKUP(EVID_HNOJENI!N617,HNOJIVA_ALL!$A$2:$Z$3303,15,FALSE)*K617*IF(L617="t",10,IF(L617="kg",0.01,IF(L617="q",1,IF(L617="l",0.01*VLOOKUP(EVID_HNOJENI!N617,HNOJIVA_ALL!$A$2:$AE$3303,31,FALSE),"CHYBA")))),2)</f>
        <v>#N/A</v>
      </c>
      <c r="R617" s="51" t="e">
        <f>ROUND(VLOOKUP(EVID_HNOJENI!N617,HNOJIVA_ALL!$A$2:$Z$3303,16,FALSE)*K617*IF(L617="t",10,IF(L617="kg",0.01,IF(L617="q",1,IF(L617="l",0.01*VLOOKUP(EVID_HNOJENI!N617,HNOJIVA_ALL!$A$2:$AE$3303,31,FALSE),"CHYBA")))),2)</f>
        <v>#N/A</v>
      </c>
      <c r="S617" s="51" t="e">
        <f>ROUND(VLOOKUP(EVID_HNOJENI!N617,HNOJIVA_ALL!$A$2:$Z$3303,18,FALSE)*K617*IF(L617="t",10,IF(L617="kg",0.01,IF(L617="q",1,IF(L617="l",0.01*VLOOKUP(EVID_HNOJENI!N617,HNOJIVA_ALL!$A$2:$AE$3303,31,FALSE),"CHYBA")))),2)</f>
        <v>#N/A</v>
      </c>
      <c r="T617" s="51" t="e">
        <f>ROUND(VLOOKUP(EVID_HNOJENI!N617,HNOJIVA_ALL!$A$2:$Z$3303,17,FALSE)*K617*IF(L617="t",10,IF(L617="kg",0.01,IF(L617="q",1,IF(L617="l",0.01*VLOOKUP(EVID_HNOJENI!N617,HNOJIVA_ALL!$A$2:$AE$3303,31,FALSE),"CHYBA")))),2)</f>
        <v>#N/A</v>
      </c>
      <c r="U617" s="51" t="e">
        <f>ROUND(VLOOKUP(EVID_HNOJENI!N617,HNOJIVA_ALL!$A$2:$Z$3303,20,FALSE)*K617*IF(L617="t",10,IF(L617="kg",0.01,IF(L617="q",1,IF(L617="l",0.01*VLOOKUP(EVID_HNOJENI!N617,HNOJIVA_ALL!$A$2:$AE$3303,31,FALSE),"CHYBA")))),2)</f>
        <v>#N/A</v>
      </c>
    </row>
    <row r="618" spans="1:21" x14ac:dyDescent="0.2">
      <c r="A618" s="32"/>
      <c r="B618" s="45" t="e">
        <f>VLOOKUP($A618,EVID_OSEVU!$A$1:$M$4972,2,FALSE)</f>
        <v>#N/A</v>
      </c>
      <c r="C618" s="45" t="e">
        <f>VLOOKUP($A618,EVID_OSEVU!$A$1:$M$4972,3,FALSE)</f>
        <v>#N/A</v>
      </c>
      <c r="D618" s="45" t="e">
        <f>VLOOKUP($A618,EVID_OSEVU!$A$1:$M$4972,4,FALSE)</f>
        <v>#N/A</v>
      </c>
      <c r="E618" s="45" t="e">
        <f>VLOOKUP($A618,EVID_OSEVU!$A$1:$M$4972,7,FALSE)</f>
        <v>#N/A</v>
      </c>
      <c r="F618" s="45" t="e">
        <f>VLOOKUP($A618,EVID_OSEVU!$A$1:$M$4972,8,FALSE)</f>
        <v>#N/A</v>
      </c>
      <c r="G618" s="45" t="e">
        <f>VLOOKUP($A618,EVID_OSEVU!$A$1:$M$4972,11,FALSE)</f>
        <v>#N/A</v>
      </c>
      <c r="H618" s="35"/>
      <c r="I618" s="48"/>
      <c r="J618" s="33" t="e">
        <f>VLOOKUP($A618,EVID_OSEVU!$A$1:$M$4972,11,FALSE)</f>
        <v>#N/A</v>
      </c>
      <c r="K618" s="39"/>
      <c r="L618" s="49"/>
      <c r="M618" s="89" t="e">
        <f t="shared" si="9"/>
        <v>#N/A</v>
      </c>
      <c r="N618" s="50"/>
      <c r="O618" s="37" t="e">
        <f>VLOOKUP(EVID_HNOJENI!N618,HNOJIVA_ALL!$A$2:$Z$3303,4,FALSE)</f>
        <v>#N/A</v>
      </c>
      <c r="P618" s="51" t="e">
        <f>ROUND(VLOOKUP(EVID_HNOJENI!N618,HNOJIVA_ALL!$A$2:$Z$3303,14,FALSE)*K618*IF(L618="t",10,IF(L618="kg",0.01,IF(L618="q",1,IF(L618="l",0.01*VLOOKUP(EVID_HNOJENI!N618,HNOJIVA_ALL!$A$2:$AE$3303,31,FALSE),"CHYBA")))),2)</f>
        <v>#N/A</v>
      </c>
      <c r="Q618" s="51" t="e">
        <f>ROUND(VLOOKUP(EVID_HNOJENI!N618,HNOJIVA_ALL!$A$2:$Z$3303,15,FALSE)*K618*IF(L618="t",10,IF(L618="kg",0.01,IF(L618="q",1,IF(L618="l",0.01*VLOOKUP(EVID_HNOJENI!N618,HNOJIVA_ALL!$A$2:$AE$3303,31,FALSE),"CHYBA")))),2)</f>
        <v>#N/A</v>
      </c>
      <c r="R618" s="51" t="e">
        <f>ROUND(VLOOKUP(EVID_HNOJENI!N618,HNOJIVA_ALL!$A$2:$Z$3303,16,FALSE)*K618*IF(L618="t",10,IF(L618="kg",0.01,IF(L618="q",1,IF(L618="l",0.01*VLOOKUP(EVID_HNOJENI!N618,HNOJIVA_ALL!$A$2:$AE$3303,31,FALSE),"CHYBA")))),2)</f>
        <v>#N/A</v>
      </c>
      <c r="S618" s="51" t="e">
        <f>ROUND(VLOOKUP(EVID_HNOJENI!N618,HNOJIVA_ALL!$A$2:$Z$3303,18,FALSE)*K618*IF(L618="t",10,IF(L618="kg",0.01,IF(L618="q",1,IF(L618="l",0.01*VLOOKUP(EVID_HNOJENI!N618,HNOJIVA_ALL!$A$2:$AE$3303,31,FALSE),"CHYBA")))),2)</f>
        <v>#N/A</v>
      </c>
      <c r="T618" s="51" t="e">
        <f>ROUND(VLOOKUP(EVID_HNOJENI!N618,HNOJIVA_ALL!$A$2:$Z$3303,17,FALSE)*K618*IF(L618="t",10,IF(L618="kg",0.01,IF(L618="q",1,IF(L618="l",0.01*VLOOKUP(EVID_HNOJENI!N618,HNOJIVA_ALL!$A$2:$AE$3303,31,FALSE),"CHYBA")))),2)</f>
        <v>#N/A</v>
      </c>
      <c r="U618" s="51" t="e">
        <f>ROUND(VLOOKUP(EVID_HNOJENI!N618,HNOJIVA_ALL!$A$2:$Z$3303,20,FALSE)*K618*IF(L618="t",10,IF(L618="kg",0.01,IF(L618="q",1,IF(L618="l",0.01*VLOOKUP(EVID_HNOJENI!N618,HNOJIVA_ALL!$A$2:$AE$3303,31,FALSE),"CHYBA")))),2)</f>
        <v>#N/A</v>
      </c>
    </row>
    <row r="619" spans="1:21" x14ac:dyDescent="0.2">
      <c r="A619" s="32"/>
      <c r="B619" s="45" t="e">
        <f>VLOOKUP($A619,EVID_OSEVU!$A$1:$M$4972,2,FALSE)</f>
        <v>#N/A</v>
      </c>
      <c r="C619" s="45" t="e">
        <f>VLOOKUP($A619,EVID_OSEVU!$A$1:$M$4972,3,FALSE)</f>
        <v>#N/A</v>
      </c>
      <c r="D619" s="45" t="e">
        <f>VLOOKUP($A619,EVID_OSEVU!$A$1:$M$4972,4,FALSE)</f>
        <v>#N/A</v>
      </c>
      <c r="E619" s="45" t="e">
        <f>VLOOKUP($A619,EVID_OSEVU!$A$1:$M$4972,7,FALSE)</f>
        <v>#N/A</v>
      </c>
      <c r="F619" s="45" t="e">
        <f>VLOOKUP($A619,EVID_OSEVU!$A$1:$M$4972,8,FALSE)</f>
        <v>#N/A</v>
      </c>
      <c r="G619" s="45" t="e">
        <f>VLOOKUP($A619,EVID_OSEVU!$A$1:$M$4972,11,FALSE)</f>
        <v>#N/A</v>
      </c>
      <c r="H619" s="35"/>
      <c r="I619" s="48"/>
      <c r="J619" s="33" t="e">
        <f>VLOOKUP($A619,EVID_OSEVU!$A$1:$M$4972,11,FALSE)</f>
        <v>#N/A</v>
      </c>
      <c r="K619" s="39"/>
      <c r="L619" s="49"/>
      <c r="M619" s="89" t="e">
        <f t="shared" si="9"/>
        <v>#N/A</v>
      </c>
      <c r="N619" s="50"/>
      <c r="O619" s="37" t="e">
        <f>VLOOKUP(EVID_HNOJENI!N619,HNOJIVA_ALL!$A$2:$Z$3303,4,FALSE)</f>
        <v>#N/A</v>
      </c>
      <c r="P619" s="51" t="e">
        <f>ROUND(VLOOKUP(EVID_HNOJENI!N619,HNOJIVA_ALL!$A$2:$Z$3303,14,FALSE)*K619*IF(L619="t",10,IF(L619="kg",0.01,IF(L619="q",1,IF(L619="l",0.01*VLOOKUP(EVID_HNOJENI!N619,HNOJIVA_ALL!$A$2:$AE$3303,31,FALSE),"CHYBA")))),2)</f>
        <v>#N/A</v>
      </c>
      <c r="Q619" s="51" t="e">
        <f>ROUND(VLOOKUP(EVID_HNOJENI!N619,HNOJIVA_ALL!$A$2:$Z$3303,15,FALSE)*K619*IF(L619="t",10,IF(L619="kg",0.01,IF(L619="q",1,IF(L619="l",0.01*VLOOKUP(EVID_HNOJENI!N619,HNOJIVA_ALL!$A$2:$AE$3303,31,FALSE),"CHYBA")))),2)</f>
        <v>#N/A</v>
      </c>
      <c r="R619" s="51" t="e">
        <f>ROUND(VLOOKUP(EVID_HNOJENI!N619,HNOJIVA_ALL!$A$2:$Z$3303,16,FALSE)*K619*IF(L619="t",10,IF(L619="kg",0.01,IF(L619="q",1,IF(L619="l",0.01*VLOOKUP(EVID_HNOJENI!N619,HNOJIVA_ALL!$A$2:$AE$3303,31,FALSE),"CHYBA")))),2)</f>
        <v>#N/A</v>
      </c>
      <c r="S619" s="51" t="e">
        <f>ROUND(VLOOKUP(EVID_HNOJENI!N619,HNOJIVA_ALL!$A$2:$Z$3303,18,FALSE)*K619*IF(L619="t",10,IF(L619="kg",0.01,IF(L619="q",1,IF(L619="l",0.01*VLOOKUP(EVID_HNOJENI!N619,HNOJIVA_ALL!$A$2:$AE$3303,31,FALSE),"CHYBA")))),2)</f>
        <v>#N/A</v>
      </c>
      <c r="T619" s="51" t="e">
        <f>ROUND(VLOOKUP(EVID_HNOJENI!N619,HNOJIVA_ALL!$A$2:$Z$3303,17,FALSE)*K619*IF(L619="t",10,IF(L619="kg",0.01,IF(L619="q",1,IF(L619="l",0.01*VLOOKUP(EVID_HNOJENI!N619,HNOJIVA_ALL!$A$2:$AE$3303,31,FALSE),"CHYBA")))),2)</f>
        <v>#N/A</v>
      </c>
      <c r="U619" s="51" t="e">
        <f>ROUND(VLOOKUP(EVID_HNOJENI!N619,HNOJIVA_ALL!$A$2:$Z$3303,20,FALSE)*K619*IF(L619="t",10,IF(L619="kg",0.01,IF(L619="q",1,IF(L619="l",0.01*VLOOKUP(EVID_HNOJENI!N619,HNOJIVA_ALL!$A$2:$AE$3303,31,FALSE),"CHYBA")))),2)</f>
        <v>#N/A</v>
      </c>
    </row>
    <row r="620" spans="1:21" x14ac:dyDescent="0.2">
      <c r="A620" s="32"/>
      <c r="B620" s="45" t="e">
        <f>VLOOKUP($A620,EVID_OSEVU!$A$1:$M$4972,2,FALSE)</f>
        <v>#N/A</v>
      </c>
      <c r="C620" s="45" t="e">
        <f>VLOOKUP($A620,EVID_OSEVU!$A$1:$M$4972,3,FALSE)</f>
        <v>#N/A</v>
      </c>
      <c r="D620" s="45" t="e">
        <f>VLOOKUP($A620,EVID_OSEVU!$A$1:$M$4972,4,FALSE)</f>
        <v>#N/A</v>
      </c>
      <c r="E620" s="45" t="e">
        <f>VLOOKUP($A620,EVID_OSEVU!$A$1:$M$4972,7,FALSE)</f>
        <v>#N/A</v>
      </c>
      <c r="F620" s="45" t="e">
        <f>VLOOKUP($A620,EVID_OSEVU!$A$1:$M$4972,8,FALSE)</f>
        <v>#N/A</v>
      </c>
      <c r="G620" s="45" t="e">
        <f>VLOOKUP($A620,EVID_OSEVU!$A$1:$M$4972,11,FALSE)</f>
        <v>#N/A</v>
      </c>
      <c r="H620" s="35"/>
      <c r="I620" s="48"/>
      <c r="J620" s="33" t="e">
        <f>VLOOKUP($A620,EVID_OSEVU!$A$1:$M$4972,11,FALSE)</f>
        <v>#N/A</v>
      </c>
      <c r="K620" s="39"/>
      <c r="L620" s="49"/>
      <c r="M620" s="89" t="e">
        <f t="shared" si="9"/>
        <v>#N/A</v>
      </c>
      <c r="N620" s="50"/>
      <c r="O620" s="37" t="e">
        <f>VLOOKUP(EVID_HNOJENI!N620,HNOJIVA_ALL!$A$2:$Z$3303,4,FALSE)</f>
        <v>#N/A</v>
      </c>
      <c r="P620" s="51" t="e">
        <f>ROUND(VLOOKUP(EVID_HNOJENI!N620,HNOJIVA_ALL!$A$2:$Z$3303,14,FALSE)*K620*IF(L620="t",10,IF(L620="kg",0.01,IF(L620="q",1,IF(L620="l",0.01*VLOOKUP(EVID_HNOJENI!N620,HNOJIVA_ALL!$A$2:$AE$3303,31,FALSE),"CHYBA")))),2)</f>
        <v>#N/A</v>
      </c>
      <c r="Q620" s="51" t="e">
        <f>ROUND(VLOOKUP(EVID_HNOJENI!N620,HNOJIVA_ALL!$A$2:$Z$3303,15,FALSE)*K620*IF(L620="t",10,IF(L620="kg",0.01,IF(L620="q",1,IF(L620="l",0.01*VLOOKUP(EVID_HNOJENI!N620,HNOJIVA_ALL!$A$2:$AE$3303,31,FALSE),"CHYBA")))),2)</f>
        <v>#N/A</v>
      </c>
      <c r="R620" s="51" t="e">
        <f>ROUND(VLOOKUP(EVID_HNOJENI!N620,HNOJIVA_ALL!$A$2:$Z$3303,16,FALSE)*K620*IF(L620="t",10,IF(L620="kg",0.01,IF(L620="q",1,IF(L620="l",0.01*VLOOKUP(EVID_HNOJENI!N620,HNOJIVA_ALL!$A$2:$AE$3303,31,FALSE),"CHYBA")))),2)</f>
        <v>#N/A</v>
      </c>
      <c r="S620" s="51" t="e">
        <f>ROUND(VLOOKUP(EVID_HNOJENI!N620,HNOJIVA_ALL!$A$2:$Z$3303,18,FALSE)*K620*IF(L620="t",10,IF(L620="kg",0.01,IF(L620="q",1,IF(L620="l",0.01*VLOOKUP(EVID_HNOJENI!N620,HNOJIVA_ALL!$A$2:$AE$3303,31,FALSE),"CHYBA")))),2)</f>
        <v>#N/A</v>
      </c>
      <c r="T620" s="51" t="e">
        <f>ROUND(VLOOKUP(EVID_HNOJENI!N620,HNOJIVA_ALL!$A$2:$Z$3303,17,FALSE)*K620*IF(L620="t",10,IF(L620="kg",0.01,IF(L620="q",1,IF(L620="l",0.01*VLOOKUP(EVID_HNOJENI!N620,HNOJIVA_ALL!$A$2:$AE$3303,31,FALSE),"CHYBA")))),2)</f>
        <v>#N/A</v>
      </c>
      <c r="U620" s="51" t="e">
        <f>ROUND(VLOOKUP(EVID_HNOJENI!N620,HNOJIVA_ALL!$A$2:$Z$3303,20,FALSE)*K620*IF(L620="t",10,IF(L620="kg",0.01,IF(L620="q",1,IF(L620="l",0.01*VLOOKUP(EVID_HNOJENI!N620,HNOJIVA_ALL!$A$2:$AE$3303,31,FALSE),"CHYBA")))),2)</f>
        <v>#N/A</v>
      </c>
    </row>
    <row r="621" spans="1:21" x14ac:dyDescent="0.2">
      <c r="A621" s="32"/>
      <c r="B621" s="45" t="e">
        <f>VLOOKUP($A621,EVID_OSEVU!$A$1:$M$4972,2,FALSE)</f>
        <v>#N/A</v>
      </c>
      <c r="C621" s="45" t="e">
        <f>VLOOKUP($A621,EVID_OSEVU!$A$1:$M$4972,3,FALSE)</f>
        <v>#N/A</v>
      </c>
      <c r="D621" s="45" t="e">
        <f>VLOOKUP($A621,EVID_OSEVU!$A$1:$M$4972,4,FALSE)</f>
        <v>#N/A</v>
      </c>
      <c r="E621" s="45" t="e">
        <f>VLOOKUP($A621,EVID_OSEVU!$A$1:$M$4972,7,FALSE)</f>
        <v>#N/A</v>
      </c>
      <c r="F621" s="45" t="e">
        <f>VLOOKUP($A621,EVID_OSEVU!$A$1:$M$4972,8,FALSE)</f>
        <v>#N/A</v>
      </c>
      <c r="G621" s="45" t="e">
        <f>VLOOKUP($A621,EVID_OSEVU!$A$1:$M$4972,11,FALSE)</f>
        <v>#N/A</v>
      </c>
      <c r="H621" s="35"/>
      <c r="I621" s="48"/>
      <c r="J621" s="33" t="e">
        <f>VLOOKUP($A621,EVID_OSEVU!$A$1:$M$4972,11,FALSE)</f>
        <v>#N/A</v>
      </c>
      <c r="K621" s="39"/>
      <c r="L621" s="49"/>
      <c r="M621" s="89" t="e">
        <f t="shared" si="9"/>
        <v>#N/A</v>
      </c>
      <c r="N621" s="50"/>
      <c r="O621" s="37" t="e">
        <f>VLOOKUP(EVID_HNOJENI!N621,HNOJIVA_ALL!$A$2:$Z$3303,4,FALSE)</f>
        <v>#N/A</v>
      </c>
      <c r="P621" s="51" t="e">
        <f>ROUND(VLOOKUP(EVID_HNOJENI!N621,HNOJIVA_ALL!$A$2:$Z$3303,14,FALSE)*K621*IF(L621="t",10,IF(L621="kg",0.01,IF(L621="q",1,IF(L621="l",0.01*VLOOKUP(EVID_HNOJENI!N621,HNOJIVA_ALL!$A$2:$AE$3303,31,FALSE),"CHYBA")))),2)</f>
        <v>#N/A</v>
      </c>
      <c r="Q621" s="51" t="e">
        <f>ROUND(VLOOKUP(EVID_HNOJENI!N621,HNOJIVA_ALL!$A$2:$Z$3303,15,FALSE)*K621*IF(L621="t",10,IF(L621="kg",0.01,IF(L621="q",1,IF(L621="l",0.01*VLOOKUP(EVID_HNOJENI!N621,HNOJIVA_ALL!$A$2:$AE$3303,31,FALSE),"CHYBA")))),2)</f>
        <v>#N/A</v>
      </c>
      <c r="R621" s="51" t="e">
        <f>ROUND(VLOOKUP(EVID_HNOJENI!N621,HNOJIVA_ALL!$A$2:$Z$3303,16,FALSE)*K621*IF(L621="t",10,IF(L621="kg",0.01,IF(L621="q",1,IF(L621="l",0.01*VLOOKUP(EVID_HNOJENI!N621,HNOJIVA_ALL!$A$2:$AE$3303,31,FALSE),"CHYBA")))),2)</f>
        <v>#N/A</v>
      </c>
      <c r="S621" s="51" t="e">
        <f>ROUND(VLOOKUP(EVID_HNOJENI!N621,HNOJIVA_ALL!$A$2:$Z$3303,18,FALSE)*K621*IF(L621="t",10,IF(L621="kg",0.01,IF(L621="q",1,IF(L621="l",0.01*VLOOKUP(EVID_HNOJENI!N621,HNOJIVA_ALL!$A$2:$AE$3303,31,FALSE),"CHYBA")))),2)</f>
        <v>#N/A</v>
      </c>
      <c r="T621" s="51" t="e">
        <f>ROUND(VLOOKUP(EVID_HNOJENI!N621,HNOJIVA_ALL!$A$2:$Z$3303,17,FALSE)*K621*IF(L621="t",10,IF(L621="kg",0.01,IF(L621="q",1,IF(L621="l",0.01*VLOOKUP(EVID_HNOJENI!N621,HNOJIVA_ALL!$A$2:$AE$3303,31,FALSE),"CHYBA")))),2)</f>
        <v>#N/A</v>
      </c>
      <c r="U621" s="51" t="e">
        <f>ROUND(VLOOKUP(EVID_HNOJENI!N621,HNOJIVA_ALL!$A$2:$Z$3303,20,FALSE)*K621*IF(L621="t",10,IF(L621="kg",0.01,IF(L621="q",1,IF(L621="l",0.01*VLOOKUP(EVID_HNOJENI!N621,HNOJIVA_ALL!$A$2:$AE$3303,31,FALSE),"CHYBA")))),2)</f>
        <v>#N/A</v>
      </c>
    </row>
    <row r="622" spans="1:21" x14ac:dyDescent="0.2">
      <c r="A622" s="32"/>
      <c r="B622" s="45" t="e">
        <f>VLOOKUP($A622,EVID_OSEVU!$A$1:$M$4972,2,FALSE)</f>
        <v>#N/A</v>
      </c>
      <c r="C622" s="45" t="e">
        <f>VLOOKUP($A622,EVID_OSEVU!$A$1:$M$4972,3,FALSE)</f>
        <v>#N/A</v>
      </c>
      <c r="D622" s="45" t="e">
        <f>VLOOKUP($A622,EVID_OSEVU!$A$1:$M$4972,4,FALSE)</f>
        <v>#N/A</v>
      </c>
      <c r="E622" s="45" t="e">
        <f>VLOOKUP($A622,EVID_OSEVU!$A$1:$M$4972,7,FALSE)</f>
        <v>#N/A</v>
      </c>
      <c r="F622" s="45" t="e">
        <f>VLOOKUP($A622,EVID_OSEVU!$A$1:$M$4972,8,FALSE)</f>
        <v>#N/A</v>
      </c>
      <c r="G622" s="45" t="e">
        <f>VLOOKUP($A622,EVID_OSEVU!$A$1:$M$4972,11,FALSE)</f>
        <v>#N/A</v>
      </c>
      <c r="H622" s="35"/>
      <c r="I622" s="48"/>
      <c r="J622" s="33" t="e">
        <f>VLOOKUP($A622,EVID_OSEVU!$A$1:$M$4972,11,FALSE)</f>
        <v>#N/A</v>
      </c>
      <c r="K622" s="39"/>
      <c r="L622" s="49"/>
      <c r="M622" s="89" t="e">
        <f t="shared" si="9"/>
        <v>#N/A</v>
      </c>
      <c r="N622" s="50"/>
      <c r="O622" s="37" t="e">
        <f>VLOOKUP(EVID_HNOJENI!N622,HNOJIVA_ALL!$A$2:$Z$3303,4,FALSE)</f>
        <v>#N/A</v>
      </c>
      <c r="P622" s="51" t="e">
        <f>ROUND(VLOOKUP(EVID_HNOJENI!N622,HNOJIVA_ALL!$A$2:$Z$3303,14,FALSE)*K622*IF(L622="t",10,IF(L622="kg",0.01,IF(L622="q",1,IF(L622="l",0.01*VLOOKUP(EVID_HNOJENI!N622,HNOJIVA_ALL!$A$2:$AE$3303,31,FALSE),"CHYBA")))),2)</f>
        <v>#N/A</v>
      </c>
      <c r="Q622" s="51" t="e">
        <f>ROUND(VLOOKUP(EVID_HNOJENI!N622,HNOJIVA_ALL!$A$2:$Z$3303,15,FALSE)*K622*IF(L622="t",10,IF(L622="kg",0.01,IF(L622="q",1,IF(L622="l",0.01*VLOOKUP(EVID_HNOJENI!N622,HNOJIVA_ALL!$A$2:$AE$3303,31,FALSE),"CHYBA")))),2)</f>
        <v>#N/A</v>
      </c>
      <c r="R622" s="51" t="e">
        <f>ROUND(VLOOKUP(EVID_HNOJENI!N622,HNOJIVA_ALL!$A$2:$Z$3303,16,FALSE)*K622*IF(L622="t",10,IF(L622="kg",0.01,IF(L622="q",1,IF(L622="l",0.01*VLOOKUP(EVID_HNOJENI!N622,HNOJIVA_ALL!$A$2:$AE$3303,31,FALSE),"CHYBA")))),2)</f>
        <v>#N/A</v>
      </c>
      <c r="S622" s="51" t="e">
        <f>ROUND(VLOOKUP(EVID_HNOJENI!N622,HNOJIVA_ALL!$A$2:$Z$3303,18,FALSE)*K622*IF(L622="t",10,IF(L622="kg",0.01,IF(L622="q",1,IF(L622="l",0.01*VLOOKUP(EVID_HNOJENI!N622,HNOJIVA_ALL!$A$2:$AE$3303,31,FALSE),"CHYBA")))),2)</f>
        <v>#N/A</v>
      </c>
      <c r="T622" s="51" t="e">
        <f>ROUND(VLOOKUP(EVID_HNOJENI!N622,HNOJIVA_ALL!$A$2:$Z$3303,17,FALSE)*K622*IF(L622="t",10,IF(L622="kg",0.01,IF(L622="q",1,IF(L622="l",0.01*VLOOKUP(EVID_HNOJENI!N622,HNOJIVA_ALL!$A$2:$AE$3303,31,FALSE),"CHYBA")))),2)</f>
        <v>#N/A</v>
      </c>
      <c r="U622" s="51" t="e">
        <f>ROUND(VLOOKUP(EVID_HNOJENI!N622,HNOJIVA_ALL!$A$2:$Z$3303,20,FALSE)*K622*IF(L622="t",10,IF(L622="kg",0.01,IF(L622="q",1,IF(L622="l",0.01*VLOOKUP(EVID_HNOJENI!N622,HNOJIVA_ALL!$A$2:$AE$3303,31,FALSE),"CHYBA")))),2)</f>
        <v>#N/A</v>
      </c>
    </row>
    <row r="623" spans="1:21" x14ac:dyDescent="0.2">
      <c r="A623" s="32"/>
      <c r="B623" s="45" t="e">
        <f>VLOOKUP($A623,EVID_OSEVU!$A$1:$M$4972,2,FALSE)</f>
        <v>#N/A</v>
      </c>
      <c r="C623" s="45" t="e">
        <f>VLOOKUP($A623,EVID_OSEVU!$A$1:$M$4972,3,FALSE)</f>
        <v>#N/A</v>
      </c>
      <c r="D623" s="45" t="e">
        <f>VLOOKUP($A623,EVID_OSEVU!$A$1:$M$4972,4,FALSE)</f>
        <v>#N/A</v>
      </c>
      <c r="E623" s="45" t="e">
        <f>VLOOKUP($A623,EVID_OSEVU!$A$1:$M$4972,7,FALSE)</f>
        <v>#N/A</v>
      </c>
      <c r="F623" s="45" t="e">
        <f>VLOOKUP($A623,EVID_OSEVU!$A$1:$M$4972,8,FALSE)</f>
        <v>#N/A</v>
      </c>
      <c r="G623" s="45" t="e">
        <f>VLOOKUP($A623,EVID_OSEVU!$A$1:$M$4972,11,FALSE)</f>
        <v>#N/A</v>
      </c>
      <c r="H623" s="35"/>
      <c r="I623" s="48"/>
      <c r="J623" s="33" t="e">
        <f>VLOOKUP($A623,EVID_OSEVU!$A$1:$M$4972,11,FALSE)</f>
        <v>#N/A</v>
      </c>
      <c r="K623" s="39"/>
      <c r="L623" s="49"/>
      <c r="M623" s="89" t="e">
        <f t="shared" si="9"/>
        <v>#N/A</v>
      </c>
      <c r="N623" s="50"/>
      <c r="O623" s="37" t="e">
        <f>VLOOKUP(EVID_HNOJENI!N623,HNOJIVA_ALL!$A$2:$Z$3303,4,FALSE)</f>
        <v>#N/A</v>
      </c>
      <c r="P623" s="51" t="e">
        <f>ROUND(VLOOKUP(EVID_HNOJENI!N623,HNOJIVA_ALL!$A$2:$Z$3303,14,FALSE)*K623*IF(L623="t",10,IF(L623="kg",0.01,IF(L623="q",1,IF(L623="l",0.01*VLOOKUP(EVID_HNOJENI!N623,HNOJIVA_ALL!$A$2:$AE$3303,31,FALSE),"CHYBA")))),2)</f>
        <v>#N/A</v>
      </c>
      <c r="Q623" s="51" t="e">
        <f>ROUND(VLOOKUP(EVID_HNOJENI!N623,HNOJIVA_ALL!$A$2:$Z$3303,15,FALSE)*K623*IF(L623="t",10,IF(L623="kg",0.01,IF(L623="q",1,IF(L623="l",0.01*VLOOKUP(EVID_HNOJENI!N623,HNOJIVA_ALL!$A$2:$AE$3303,31,FALSE),"CHYBA")))),2)</f>
        <v>#N/A</v>
      </c>
      <c r="R623" s="51" t="e">
        <f>ROUND(VLOOKUP(EVID_HNOJENI!N623,HNOJIVA_ALL!$A$2:$Z$3303,16,FALSE)*K623*IF(L623="t",10,IF(L623="kg",0.01,IF(L623="q",1,IF(L623="l",0.01*VLOOKUP(EVID_HNOJENI!N623,HNOJIVA_ALL!$A$2:$AE$3303,31,FALSE),"CHYBA")))),2)</f>
        <v>#N/A</v>
      </c>
      <c r="S623" s="51" t="e">
        <f>ROUND(VLOOKUP(EVID_HNOJENI!N623,HNOJIVA_ALL!$A$2:$Z$3303,18,FALSE)*K623*IF(L623="t",10,IF(L623="kg",0.01,IF(L623="q",1,IF(L623="l",0.01*VLOOKUP(EVID_HNOJENI!N623,HNOJIVA_ALL!$A$2:$AE$3303,31,FALSE),"CHYBA")))),2)</f>
        <v>#N/A</v>
      </c>
      <c r="T623" s="51" t="e">
        <f>ROUND(VLOOKUP(EVID_HNOJENI!N623,HNOJIVA_ALL!$A$2:$Z$3303,17,FALSE)*K623*IF(L623="t",10,IF(L623="kg",0.01,IF(L623="q",1,IF(L623="l",0.01*VLOOKUP(EVID_HNOJENI!N623,HNOJIVA_ALL!$A$2:$AE$3303,31,FALSE),"CHYBA")))),2)</f>
        <v>#N/A</v>
      </c>
      <c r="U623" s="51" t="e">
        <f>ROUND(VLOOKUP(EVID_HNOJENI!N623,HNOJIVA_ALL!$A$2:$Z$3303,20,FALSE)*K623*IF(L623="t",10,IF(L623="kg",0.01,IF(L623="q",1,IF(L623="l",0.01*VLOOKUP(EVID_HNOJENI!N623,HNOJIVA_ALL!$A$2:$AE$3303,31,FALSE),"CHYBA")))),2)</f>
        <v>#N/A</v>
      </c>
    </row>
    <row r="624" spans="1:21" x14ac:dyDescent="0.2">
      <c r="A624" s="32"/>
      <c r="B624" s="45" t="e">
        <f>VLOOKUP($A624,EVID_OSEVU!$A$1:$M$4972,2,FALSE)</f>
        <v>#N/A</v>
      </c>
      <c r="C624" s="45" t="e">
        <f>VLOOKUP($A624,EVID_OSEVU!$A$1:$M$4972,3,FALSE)</f>
        <v>#N/A</v>
      </c>
      <c r="D624" s="45" t="e">
        <f>VLOOKUP($A624,EVID_OSEVU!$A$1:$M$4972,4,FALSE)</f>
        <v>#N/A</v>
      </c>
      <c r="E624" s="45" t="e">
        <f>VLOOKUP($A624,EVID_OSEVU!$A$1:$M$4972,7,FALSE)</f>
        <v>#N/A</v>
      </c>
      <c r="F624" s="45" t="e">
        <f>VLOOKUP($A624,EVID_OSEVU!$A$1:$M$4972,8,FALSE)</f>
        <v>#N/A</v>
      </c>
      <c r="G624" s="45" t="e">
        <f>VLOOKUP($A624,EVID_OSEVU!$A$1:$M$4972,11,FALSE)</f>
        <v>#N/A</v>
      </c>
      <c r="H624" s="35"/>
      <c r="I624" s="48"/>
      <c r="J624" s="33" t="e">
        <f>VLOOKUP($A624,EVID_OSEVU!$A$1:$M$4972,11,FALSE)</f>
        <v>#N/A</v>
      </c>
      <c r="K624" s="39"/>
      <c r="L624" s="49"/>
      <c r="M624" s="89" t="e">
        <f t="shared" si="9"/>
        <v>#N/A</v>
      </c>
      <c r="N624" s="50"/>
      <c r="O624" s="37" t="e">
        <f>VLOOKUP(EVID_HNOJENI!N624,HNOJIVA_ALL!$A$2:$Z$3303,4,FALSE)</f>
        <v>#N/A</v>
      </c>
      <c r="P624" s="51" t="e">
        <f>ROUND(VLOOKUP(EVID_HNOJENI!N624,HNOJIVA_ALL!$A$2:$Z$3303,14,FALSE)*K624*IF(L624="t",10,IF(L624="kg",0.01,IF(L624="q",1,IF(L624="l",0.01*VLOOKUP(EVID_HNOJENI!N624,HNOJIVA_ALL!$A$2:$AE$3303,31,FALSE),"CHYBA")))),2)</f>
        <v>#N/A</v>
      </c>
      <c r="Q624" s="51" t="e">
        <f>ROUND(VLOOKUP(EVID_HNOJENI!N624,HNOJIVA_ALL!$A$2:$Z$3303,15,FALSE)*K624*IF(L624="t",10,IF(L624="kg",0.01,IF(L624="q",1,IF(L624="l",0.01*VLOOKUP(EVID_HNOJENI!N624,HNOJIVA_ALL!$A$2:$AE$3303,31,FALSE),"CHYBA")))),2)</f>
        <v>#N/A</v>
      </c>
      <c r="R624" s="51" t="e">
        <f>ROUND(VLOOKUP(EVID_HNOJENI!N624,HNOJIVA_ALL!$A$2:$Z$3303,16,FALSE)*K624*IF(L624="t",10,IF(L624="kg",0.01,IF(L624="q",1,IF(L624="l",0.01*VLOOKUP(EVID_HNOJENI!N624,HNOJIVA_ALL!$A$2:$AE$3303,31,FALSE),"CHYBA")))),2)</f>
        <v>#N/A</v>
      </c>
      <c r="S624" s="51" t="e">
        <f>ROUND(VLOOKUP(EVID_HNOJENI!N624,HNOJIVA_ALL!$A$2:$Z$3303,18,FALSE)*K624*IF(L624="t",10,IF(L624="kg",0.01,IF(L624="q",1,IF(L624="l",0.01*VLOOKUP(EVID_HNOJENI!N624,HNOJIVA_ALL!$A$2:$AE$3303,31,FALSE),"CHYBA")))),2)</f>
        <v>#N/A</v>
      </c>
      <c r="T624" s="51" t="e">
        <f>ROUND(VLOOKUP(EVID_HNOJENI!N624,HNOJIVA_ALL!$A$2:$Z$3303,17,FALSE)*K624*IF(L624="t",10,IF(L624="kg",0.01,IF(L624="q",1,IF(L624="l",0.01*VLOOKUP(EVID_HNOJENI!N624,HNOJIVA_ALL!$A$2:$AE$3303,31,FALSE),"CHYBA")))),2)</f>
        <v>#N/A</v>
      </c>
      <c r="U624" s="51" t="e">
        <f>ROUND(VLOOKUP(EVID_HNOJENI!N624,HNOJIVA_ALL!$A$2:$Z$3303,20,FALSE)*K624*IF(L624="t",10,IF(L624="kg",0.01,IF(L624="q",1,IF(L624="l",0.01*VLOOKUP(EVID_HNOJENI!N624,HNOJIVA_ALL!$A$2:$AE$3303,31,FALSE),"CHYBA")))),2)</f>
        <v>#N/A</v>
      </c>
    </row>
    <row r="625" spans="1:21" x14ac:dyDescent="0.2">
      <c r="A625" s="32"/>
      <c r="B625" s="45" t="e">
        <f>VLOOKUP($A625,EVID_OSEVU!$A$1:$M$4972,2,FALSE)</f>
        <v>#N/A</v>
      </c>
      <c r="C625" s="45" t="e">
        <f>VLOOKUP($A625,EVID_OSEVU!$A$1:$M$4972,3,FALSE)</f>
        <v>#N/A</v>
      </c>
      <c r="D625" s="45" t="e">
        <f>VLOOKUP($A625,EVID_OSEVU!$A$1:$M$4972,4,FALSE)</f>
        <v>#N/A</v>
      </c>
      <c r="E625" s="45" t="e">
        <f>VLOOKUP($A625,EVID_OSEVU!$A$1:$M$4972,7,FALSE)</f>
        <v>#N/A</v>
      </c>
      <c r="F625" s="45" t="e">
        <f>VLOOKUP($A625,EVID_OSEVU!$A$1:$M$4972,8,FALSE)</f>
        <v>#N/A</v>
      </c>
      <c r="G625" s="45" t="e">
        <f>VLOOKUP($A625,EVID_OSEVU!$A$1:$M$4972,11,FALSE)</f>
        <v>#N/A</v>
      </c>
      <c r="H625" s="35"/>
      <c r="I625" s="48"/>
      <c r="J625" s="33" t="e">
        <f>VLOOKUP($A625,EVID_OSEVU!$A$1:$M$4972,11,FALSE)</f>
        <v>#N/A</v>
      </c>
      <c r="K625" s="39"/>
      <c r="L625" s="49"/>
      <c r="M625" s="89" t="e">
        <f t="shared" si="9"/>
        <v>#N/A</v>
      </c>
      <c r="N625" s="50"/>
      <c r="O625" s="37" t="e">
        <f>VLOOKUP(EVID_HNOJENI!N625,HNOJIVA_ALL!$A$2:$Z$3303,4,FALSE)</f>
        <v>#N/A</v>
      </c>
      <c r="P625" s="51" t="e">
        <f>ROUND(VLOOKUP(EVID_HNOJENI!N625,HNOJIVA_ALL!$A$2:$Z$3303,14,FALSE)*K625*IF(L625="t",10,IF(L625="kg",0.01,IF(L625="q",1,IF(L625="l",0.01*VLOOKUP(EVID_HNOJENI!N625,HNOJIVA_ALL!$A$2:$AE$3303,31,FALSE),"CHYBA")))),2)</f>
        <v>#N/A</v>
      </c>
      <c r="Q625" s="51" t="e">
        <f>ROUND(VLOOKUP(EVID_HNOJENI!N625,HNOJIVA_ALL!$A$2:$Z$3303,15,FALSE)*K625*IF(L625="t",10,IF(L625="kg",0.01,IF(L625="q",1,IF(L625="l",0.01*VLOOKUP(EVID_HNOJENI!N625,HNOJIVA_ALL!$A$2:$AE$3303,31,FALSE),"CHYBA")))),2)</f>
        <v>#N/A</v>
      </c>
      <c r="R625" s="51" t="e">
        <f>ROUND(VLOOKUP(EVID_HNOJENI!N625,HNOJIVA_ALL!$A$2:$Z$3303,16,FALSE)*K625*IF(L625="t",10,IF(L625="kg",0.01,IF(L625="q",1,IF(L625="l",0.01*VLOOKUP(EVID_HNOJENI!N625,HNOJIVA_ALL!$A$2:$AE$3303,31,FALSE),"CHYBA")))),2)</f>
        <v>#N/A</v>
      </c>
      <c r="S625" s="51" t="e">
        <f>ROUND(VLOOKUP(EVID_HNOJENI!N625,HNOJIVA_ALL!$A$2:$Z$3303,18,FALSE)*K625*IF(L625="t",10,IF(L625="kg",0.01,IF(L625="q",1,IF(L625="l",0.01*VLOOKUP(EVID_HNOJENI!N625,HNOJIVA_ALL!$A$2:$AE$3303,31,FALSE),"CHYBA")))),2)</f>
        <v>#N/A</v>
      </c>
      <c r="T625" s="51" t="e">
        <f>ROUND(VLOOKUP(EVID_HNOJENI!N625,HNOJIVA_ALL!$A$2:$Z$3303,17,FALSE)*K625*IF(L625="t",10,IF(L625="kg",0.01,IF(L625="q",1,IF(L625="l",0.01*VLOOKUP(EVID_HNOJENI!N625,HNOJIVA_ALL!$A$2:$AE$3303,31,FALSE),"CHYBA")))),2)</f>
        <v>#N/A</v>
      </c>
      <c r="U625" s="51" t="e">
        <f>ROUND(VLOOKUP(EVID_HNOJENI!N625,HNOJIVA_ALL!$A$2:$Z$3303,20,FALSE)*K625*IF(L625="t",10,IF(L625="kg",0.01,IF(L625="q",1,IF(L625="l",0.01*VLOOKUP(EVID_HNOJENI!N625,HNOJIVA_ALL!$A$2:$AE$3303,31,FALSE),"CHYBA")))),2)</f>
        <v>#N/A</v>
      </c>
    </row>
    <row r="626" spans="1:21" x14ac:dyDescent="0.2">
      <c r="A626" s="32"/>
      <c r="B626" s="45" t="e">
        <f>VLOOKUP($A626,EVID_OSEVU!$A$1:$M$4972,2,FALSE)</f>
        <v>#N/A</v>
      </c>
      <c r="C626" s="45" t="e">
        <f>VLOOKUP($A626,EVID_OSEVU!$A$1:$M$4972,3,FALSE)</f>
        <v>#N/A</v>
      </c>
      <c r="D626" s="45" t="e">
        <f>VLOOKUP($A626,EVID_OSEVU!$A$1:$M$4972,4,FALSE)</f>
        <v>#N/A</v>
      </c>
      <c r="E626" s="45" t="e">
        <f>VLOOKUP($A626,EVID_OSEVU!$A$1:$M$4972,7,FALSE)</f>
        <v>#N/A</v>
      </c>
      <c r="F626" s="45" t="e">
        <f>VLOOKUP($A626,EVID_OSEVU!$A$1:$M$4972,8,FALSE)</f>
        <v>#N/A</v>
      </c>
      <c r="G626" s="45" t="e">
        <f>VLOOKUP($A626,EVID_OSEVU!$A$1:$M$4972,11,FALSE)</f>
        <v>#N/A</v>
      </c>
      <c r="H626" s="35"/>
      <c r="I626" s="48"/>
      <c r="J626" s="33" t="e">
        <f>VLOOKUP($A626,EVID_OSEVU!$A$1:$M$4972,11,FALSE)</f>
        <v>#N/A</v>
      </c>
      <c r="K626" s="39"/>
      <c r="L626" s="49"/>
      <c r="M626" s="89" t="e">
        <f t="shared" si="9"/>
        <v>#N/A</v>
      </c>
      <c r="N626" s="50"/>
      <c r="O626" s="37" t="e">
        <f>VLOOKUP(EVID_HNOJENI!N626,HNOJIVA_ALL!$A$2:$Z$3303,4,FALSE)</f>
        <v>#N/A</v>
      </c>
      <c r="P626" s="51" t="e">
        <f>ROUND(VLOOKUP(EVID_HNOJENI!N626,HNOJIVA_ALL!$A$2:$Z$3303,14,FALSE)*K626*IF(L626="t",10,IF(L626="kg",0.01,IF(L626="q",1,IF(L626="l",0.01*VLOOKUP(EVID_HNOJENI!N626,HNOJIVA_ALL!$A$2:$AE$3303,31,FALSE),"CHYBA")))),2)</f>
        <v>#N/A</v>
      </c>
      <c r="Q626" s="51" t="e">
        <f>ROUND(VLOOKUP(EVID_HNOJENI!N626,HNOJIVA_ALL!$A$2:$Z$3303,15,FALSE)*K626*IF(L626="t",10,IF(L626="kg",0.01,IF(L626="q",1,IF(L626="l",0.01*VLOOKUP(EVID_HNOJENI!N626,HNOJIVA_ALL!$A$2:$AE$3303,31,FALSE),"CHYBA")))),2)</f>
        <v>#N/A</v>
      </c>
      <c r="R626" s="51" t="e">
        <f>ROUND(VLOOKUP(EVID_HNOJENI!N626,HNOJIVA_ALL!$A$2:$Z$3303,16,FALSE)*K626*IF(L626="t",10,IF(L626="kg",0.01,IF(L626="q",1,IF(L626="l",0.01*VLOOKUP(EVID_HNOJENI!N626,HNOJIVA_ALL!$A$2:$AE$3303,31,FALSE),"CHYBA")))),2)</f>
        <v>#N/A</v>
      </c>
      <c r="S626" s="51" t="e">
        <f>ROUND(VLOOKUP(EVID_HNOJENI!N626,HNOJIVA_ALL!$A$2:$Z$3303,18,FALSE)*K626*IF(L626="t",10,IF(L626="kg",0.01,IF(L626="q",1,IF(L626="l",0.01*VLOOKUP(EVID_HNOJENI!N626,HNOJIVA_ALL!$A$2:$AE$3303,31,FALSE),"CHYBA")))),2)</f>
        <v>#N/A</v>
      </c>
      <c r="T626" s="51" t="e">
        <f>ROUND(VLOOKUP(EVID_HNOJENI!N626,HNOJIVA_ALL!$A$2:$Z$3303,17,FALSE)*K626*IF(L626="t",10,IF(L626="kg",0.01,IF(L626="q",1,IF(L626="l",0.01*VLOOKUP(EVID_HNOJENI!N626,HNOJIVA_ALL!$A$2:$AE$3303,31,FALSE),"CHYBA")))),2)</f>
        <v>#N/A</v>
      </c>
      <c r="U626" s="51" t="e">
        <f>ROUND(VLOOKUP(EVID_HNOJENI!N626,HNOJIVA_ALL!$A$2:$Z$3303,20,FALSE)*K626*IF(L626="t",10,IF(L626="kg",0.01,IF(L626="q",1,IF(L626="l",0.01*VLOOKUP(EVID_HNOJENI!N626,HNOJIVA_ALL!$A$2:$AE$3303,31,FALSE),"CHYBA")))),2)</f>
        <v>#N/A</v>
      </c>
    </row>
    <row r="627" spans="1:21" x14ac:dyDescent="0.2">
      <c r="A627" s="32"/>
      <c r="B627" s="45" t="e">
        <f>VLOOKUP($A627,EVID_OSEVU!$A$1:$M$4972,2,FALSE)</f>
        <v>#N/A</v>
      </c>
      <c r="C627" s="45" t="e">
        <f>VLOOKUP($A627,EVID_OSEVU!$A$1:$M$4972,3,FALSE)</f>
        <v>#N/A</v>
      </c>
      <c r="D627" s="45" t="e">
        <f>VLOOKUP($A627,EVID_OSEVU!$A$1:$M$4972,4,FALSE)</f>
        <v>#N/A</v>
      </c>
      <c r="E627" s="45" t="e">
        <f>VLOOKUP($A627,EVID_OSEVU!$A$1:$M$4972,7,FALSE)</f>
        <v>#N/A</v>
      </c>
      <c r="F627" s="45" t="e">
        <f>VLOOKUP($A627,EVID_OSEVU!$A$1:$M$4972,8,FALSE)</f>
        <v>#N/A</v>
      </c>
      <c r="G627" s="45" t="e">
        <f>VLOOKUP($A627,EVID_OSEVU!$A$1:$M$4972,11,FALSE)</f>
        <v>#N/A</v>
      </c>
      <c r="H627" s="35"/>
      <c r="I627" s="48"/>
      <c r="J627" s="33" t="e">
        <f>VLOOKUP($A627,EVID_OSEVU!$A$1:$M$4972,11,FALSE)</f>
        <v>#N/A</v>
      </c>
      <c r="K627" s="39"/>
      <c r="L627" s="49"/>
      <c r="M627" s="89" t="e">
        <f t="shared" si="9"/>
        <v>#N/A</v>
      </c>
      <c r="N627" s="50"/>
      <c r="O627" s="37" t="e">
        <f>VLOOKUP(EVID_HNOJENI!N627,HNOJIVA_ALL!$A$2:$Z$3303,4,FALSE)</f>
        <v>#N/A</v>
      </c>
      <c r="P627" s="51" t="e">
        <f>ROUND(VLOOKUP(EVID_HNOJENI!N627,HNOJIVA_ALL!$A$2:$Z$3303,14,FALSE)*K627*IF(L627="t",10,IF(L627="kg",0.01,IF(L627="q",1,IF(L627="l",0.01*VLOOKUP(EVID_HNOJENI!N627,HNOJIVA_ALL!$A$2:$AE$3303,31,FALSE),"CHYBA")))),2)</f>
        <v>#N/A</v>
      </c>
      <c r="Q627" s="51" t="e">
        <f>ROUND(VLOOKUP(EVID_HNOJENI!N627,HNOJIVA_ALL!$A$2:$Z$3303,15,FALSE)*K627*IF(L627="t",10,IF(L627="kg",0.01,IF(L627="q",1,IF(L627="l",0.01*VLOOKUP(EVID_HNOJENI!N627,HNOJIVA_ALL!$A$2:$AE$3303,31,FALSE),"CHYBA")))),2)</f>
        <v>#N/A</v>
      </c>
      <c r="R627" s="51" t="e">
        <f>ROUND(VLOOKUP(EVID_HNOJENI!N627,HNOJIVA_ALL!$A$2:$Z$3303,16,FALSE)*K627*IF(L627="t",10,IF(L627="kg",0.01,IF(L627="q",1,IF(L627="l",0.01*VLOOKUP(EVID_HNOJENI!N627,HNOJIVA_ALL!$A$2:$AE$3303,31,FALSE),"CHYBA")))),2)</f>
        <v>#N/A</v>
      </c>
      <c r="S627" s="51" t="e">
        <f>ROUND(VLOOKUP(EVID_HNOJENI!N627,HNOJIVA_ALL!$A$2:$Z$3303,18,FALSE)*K627*IF(L627="t",10,IF(L627="kg",0.01,IF(L627="q",1,IF(L627="l",0.01*VLOOKUP(EVID_HNOJENI!N627,HNOJIVA_ALL!$A$2:$AE$3303,31,FALSE),"CHYBA")))),2)</f>
        <v>#N/A</v>
      </c>
      <c r="T627" s="51" t="e">
        <f>ROUND(VLOOKUP(EVID_HNOJENI!N627,HNOJIVA_ALL!$A$2:$Z$3303,17,FALSE)*K627*IF(L627="t",10,IF(L627="kg",0.01,IF(L627="q",1,IF(L627="l",0.01*VLOOKUP(EVID_HNOJENI!N627,HNOJIVA_ALL!$A$2:$AE$3303,31,FALSE),"CHYBA")))),2)</f>
        <v>#N/A</v>
      </c>
      <c r="U627" s="51" t="e">
        <f>ROUND(VLOOKUP(EVID_HNOJENI!N627,HNOJIVA_ALL!$A$2:$Z$3303,20,FALSE)*K627*IF(L627="t",10,IF(L627="kg",0.01,IF(L627="q",1,IF(L627="l",0.01*VLOOKUP(EVID_HNOJENI!N627,HNOJIVA_ALL!$A$2:$AE$3303,31,FALSE),"CHYBA")))),2)</f>
        <v>#N/A</v>
      </c>
    </row>
    <row r="628" spans="1:21" x14ac:dyDescent="0.2">
      <c r="A628" s="32"/>
      <c r="B628" s="45" t="e">
        <f>VLOOKUP($A628,EVID_OSEVU!$A$1:$M$4972,2,FALSE)</f>
        <v>#N/A</v>
      </c>
      <c r="C628" s="45" t="e">
        <f>VLOOKUP($A628,EVID_OSEVU!$A$1:$M$4972,3,FALSE)</f>
        <v>#N/A</v>
      </c>
      <c r="D628" s="45" t="e">
        <f>VLOOKUP($A628,EVID_OSEVU!$A$1:$M$4972,4,FALSE)</f>
        <v>#N/A</v>
      </c>
      <c r="E628" s="45" t="e">
        <f>VLOOKUP($A628,EVID_OSEVU!$A$1:$M$4972,7,FALSE)</f>
        <v>#N/A</v>
      </c>
      <c r="F628" s="45" t="e">
        <f>VLOOKUP($A628,EVID_OSEVU!$A$1:$M$4972,8,FALSE)</f>
        <v>#N/A</v>
      </c>
      <c r="G628" s="45" t="e">
        <f>VLOOKUP($A628,EVID_OSEVU!$A$1:$M$4972,11,FALSE)</f>
        <v>#N/A</v>
      </c>
      <c r="H628" s="35"/>
      <c r="I628" s="48"/>
      <c r="J628" s="33" t="e">
        <f>VLOOKUP($A628,EVID_OSEVU!$A$1:$M$4972,11,FALSE)</f>
        <v>#N/A</v>
      </c>
      <c r="K628" s="39"/>
      <c r="L628" s="49"/>
      <c r="M628" s="89" t="e">
        <f t="shared" si="9"/>
        <v>#N/A</v>
      </c>
      <c r="N628" s="50"/>
      <c r="O628" s="37" t="e">
        <f>VLOOKUP(EVID_HNOJENI!N628,HNOJIVA_ALL!$A$2:$Z$3303,4,FALSE)</f>
        <v>#N/A</v>
      </c>
      <c r="P628" s="51" t="e">
        <f>ROUND(VLOOKUP(EVID_HNOJENI!N628,HNOJIVA_ALL!$A$2:$Z$3303,14,FALSE)*K628*IF(L628="t",10,IF(L628="kg",0.01,IF(L628="q",1,IF(L628="l",0.01*VLOOKUP(EVID_HNOJENI!N628,HNOJIVA_ALL!$A$2:$AE$3303,31,FALSE),"CHYBA")))),2)</f>
        <v>#N/A</v>
      </c>
      <c r="Q628" s="51" t="e">
        <f>ROUND(VLOOKUP(EVID_HNOJENI!N628,HNOJIVA_ALL!$A$2:$Z$3303,15,FALSE)*K628*IF(L628="t",10,IF(L628="kg",0.01,IF(L628="q",1,IF(L628="l",0.01*VLOOKUP(EVID_HNOJENI!N628,HNOJIVA_ALL!$A$2:$AE$3303,31,FALSE),"CHYBA")))),2)</f>
        <v>#N/A</v>
      </c>
      <c r="R628" s="51" t="e">
        <f>ROUND(VLOOKUP(EVID_HNOJENI!N628,HNOJIVA_ALL!$A$2:$Z$3303,16,FALSE)*K628*IF(L628="t",10,IF(L628="kg",0.01,IF(L628="q",1,IF(L628="l",0.01*VLOOKUP(EVID_HNOJENI!N628,HNOJIVA_ALL!$A$2:$AE$3303,31,FALSE),"CHYBA")))),2)</f>
        <v>#N/A</v>
      </c>
      <c r="S628" s="51" t="e">
        <f>ROUND(VLOOKUP(EVID_HNOJENI!N628,HNOJIVA_ALL!$A$2:$Z$3303,18,FALSE)*K628*IF(L628="t",10,IF(L628="kg",0.01,IF(L628="q",1,IF(L628="l",0.01*VLOOKUP(EVID_HNOJENI!N628,HNOJIVA_ALL!$A$2:$AE$3303,31,FALSE),"CHYBA")))),2)</f>
        <v>#N/A</v>
      </c>
      <c r="T628" s="51" t="e">
        <f>ROUND(VLOOKUP(EVID_HNOJENI!N628,HNOJIVA_ALL!$A$2:$Z$3303,17,FALSE)*K628*IF(L628="t",10,IF(L628="kg",0.01,IF(L628="q",1,IF(L628="l",0.01*VLOOKUP(EVID_HNOJENI!N628,HNOJIVA_ALL!$A$2:$AE$3303,31,FALSE),"CHYBA")))),2)</f>
        <v>#N/A</v>
      </c>
      <c r="U628" s="51" t="e">
        <f>ROUND(VLOOKUP(EVID_HNOJENI!N628,HNOJIVA_ALL!$A$2:$Z$3303,20,FALSE)*K628*IF(L628="t",10,IF(L628="kg",0.01,IF(L628="q",1,IF(L628="l",0.01*VLOOKUP(EVID_HNOJENI!N628,HNOJIVA_ALL!$A$2:$AE$3303,31,FALSE),"CHYBA")))),2)</f>
        <v>#N/A</v>
      </c>
    </row>
    <row r="629" spans="1:21" x14ac:dyDescent="0.2">
      <c r="A629" s="32"/>
      <c r="B629" s="45" t="e">
        <f>VLOOKUP($A629,EVID_OSEVU!$A$1:$M$4972,2,FALSE)</f>
        <v>#N/A</v>
      </c>
      <c r="C629" s="45" t="e">
        <f>VLOOKUP($A629,EVID_OSEVU!$A$1:$M$4972,3,FALSE)</f>
        <v>#N/A</v>
      </c>
      <c r="D629" s="45" t="e">
        <f>VLOOKUP($A629,EVID_OSEVU!$A$1:$M$4972,4,FALSE)</f>
        <v>#N/A</v>
      </c>
      <c r="E629" s="45" t="e">
        <f>VLOOKUP($A629,EVID_OSEVU!$A$1:$M$4972,7,FALSE)</f>
        <v>#N/A</v>
      </c>
      <c r="F629" s="45" t="e">
        <f>VLOOKUP($A629,EVID_OSEVU!$A$1:$M$4972,8,FALSE)</f>
        <v>#N/A</v>
      </c>
      <c r="G629" s="45" t="e">
        <f>VLOOKUP($A629,EVID_OSEVU!$A$1:$M$4972,11,FALSE)</f>
        <v>#N/A</v>
      </c>
      <c r="H629" s="35"/>
      <c r="I629" s="48"/>
      <c r="J629" s="33" t="e">
        <f>VLOOKUP($A629,EVID_OSEVU!$A$1:$M$4972,11,FALSE)</f>
        <v>#N/A</v>
      </c>
      <c r="K629" s="39"/>
      <c r="L629" s="49"/>
      <c r="M629" s="89" t="e">
        <f t="shared" si="9"/>
        <v>#N/A</v>
      </c>
      <c r="N629" s="50"/>
      <c r="O629" s="37" t="e">
        <f>VLOOKUP(EVID_HNOJENI!N629,HNOJIVA_ALL!$A$2:$Z$3303,4,FALSE)</f>
        <v>#N/A</v>
      </c>
      <c r="P629" s="51" t="e">
        <f>ROUND(VLOOKUP(EVID_HNOJENI!N629,HNOJIVA_ALL!$A$2:$Z$3303,14,FALSE)*K629*IF(L629="t",10,IF(L629="kg",0.01,IF(L629="q",1,IF(L629="l",0.01*VLOOKUP(EVID_HNOJENI!N629,HNOJIVA_ALL!$A$2:$AE$3303,31,FALSE),"CHYBA")))),2)</f>
        <v>#N/A</v>
      </c>
      <c r="Q629" s="51" t="e">
        <f>ROUND(VLOOKUP(EVID_HNOJENI!N629,HNOJIVA_ALL!$A$2:$Z$3303,15,FALSE)*K629*IF(L629="t",10,IF(L629="kg",0.01,IF(L629="q",1,IF(L629="l",0.01*VLOOKUP(EVID_HNOJENI!N629,HNOJIVA_ALL!$A$2:$AE$3303,31,FALSE),"CHYBA")))),2)</f>
        <v>#N/A</v>
      </c>
      <c r="R629" s="51" t="e">
        <f>ROUND(VLOOKUP(EVID_HNOJENI!N629,HNOJIVA_ALL!$A$2:$Z$3303,16,FALSE)*K629*IF(L629="t",10,IF(L629="kg",0.01,IF(L629="q",1,IF(L629="l",0.01*VLOOKUP(EVID_HNOJENI!N629,HNOJIVA_ALL!$A$2:$AE$3303,31,FALSE),"CHYBA")))),2)</f>
        <v>#N/A</v>
      </c>
      <c r="S629" s="51" t="e">
        <f>ROUND(VLOOKUP(EVID_HNOJENI!N629,HNOJIVA_ALL!$A$2:$Z$3303,18,FALSE)*K629*IF(L629="t",10,IF(L629="kg",0.01,IF(L629="q",1,IF(L629="l",0.01*VLOOKUP(EVID_HNOJENI!N629,HNOJIVA_ALL!$A$2:$AE$3303,31,FALSE),"CHYBA")))),2)</f>
        <v>#N/A</v>
      </c>
      <c r="T629" s="51" t="e">
        <f>ROUND(VLOOKUP(EVID_HNOJENI!N629,HNOJIVA_ALL!$A$2:$Z$3303,17,FALSE)*K629*IF(L629="t",10,IF(L629="kg",0.01,IF(L629="q",1,IF(L629="l",0.01*VLOOKUP(EVID_HNOJENI!N629,HNOJIVA_ALL!$A$2:$AE$3303,31,FALSE),"CHYBA")))),2)</f>
        <v>#N/A</v>
      </c>
      <c r="U629" s="51" t="e">
        <f>ROUND(VLOOKUP(EVID_HNOJENI!N629,HNOJIVA_ALL!$A$2:$Z$3303,20,FALSE)*K629*IF(L629="t",10,IF(L629="kg",0.01,IF(L629="q",1,IF(L629="l",0.01*VLOOKUP(EVID_HNOJENI!N629,HNOJIVA_ALL!$A$2:$AE$3303,31,FALSE),"CHYBA")))),2)</f>
        <v>#N/A</v>
      </c>
    </row>
    <row r="630" spans="1:21" x14ac:dyDescent="0.2">
      <c r="A630" s="32"/>
      <c r="B630" s="45" t="e">
        <f>VLOOKUP($A630,EVID_OSEVU!$A$1:$M$4972,2,FALSE)</f>
        <v>#N/A</v>
      </c>
      <c r="C630" s="45" t="e">
        <f>VLOOKUP($A630,EVID_OSEVU!$A$1:$M$4972,3,FALSE)</f>
        <v>#N/A</v>
      </c>
      <c r="D630" s="45" t="e">
        <f>VLOOKUP($A630,EVID_OSEVU!$A$1:$M$4972,4,FALSE)</f>
        <v>#N/A</v>
      </c>
      <c r="E630" s="45" t="e">
        <f>VLOOKUP($A630,EVID_OSEVU!$A$1:$M$4972,7,FALSE)</f>
        <v>#N/A</v>
      </c>
      <c r="F630" s="45" t="e">
        <f>VLOOKUP($A630,EVID_OSEVU!$A$1:$M$4972,8,FALSE)</f>
        <v>#N/A</v>
      </c>
      <c r="G630" s="45" t="e">
        <f>VLOOKUP($A630,EVID_OSEVU!$A$1:$M$4972,11,FALSE)</f>
        <v>#N/A</v>
      </c>
      <c r="H630" s="35"/>
      <c r="I630" s="48"/>
      <c r="J630" s="33" t="e">
        <f>VLOOKUP($A630,EVID_OSEVU!$A$1:$M$4972,11,FALSE)</f>
        <v>#N/A</v>
      </c>
      <c r="K630" s="39"/>
      <c r="L630" s="49"/>
      <c r="M630" s="89" t="e">
        <f t="shared" si="9"/>
        <v>#N/A</v>
      </c>
      <c r="N630" s="50"/>
      <c r="O630" s="37" t="e">
        <f>VLOOKUP(EVID_HNOJENI!N630,HNOJIVA_ALL!$A$2:$Z$3303,4,FALSE)</f>
        <v>#N/A</v>
      </c>
      <c r="P630" s="51" t="e">
        <f>ROUND(VLOOKUP(EVID_HNOJENI!N630,HNOJIVA_ALL!$A$2:$Z$3303,14,FALSE)*K630*IF(L630="t",10,IF(L630="kg",0.01,IF(L630="q",1,IF(L630="l",0.01*VLOOKUP(EVID_HNOJENI!N630,HNOJIVA_ALL!$A$2:$AE$3303,31,FALSE),"CHYBA")))),2)</f>
        <v>#N/A</v>
      </c>
      <c r="Q630" s="51" t="e">
        <f>ROUND(VLOOKUP(EVID_HNOJENI!N630,HNOJIVA_ALL!$A$2:$Z$3303,15,FALSE)*K630*IF(L630="t",10,IF(L630="kg",0.01,IF(L630="q",1,IF(L630="l",0.01*VLOOKUP(EVID_HNOJENI!N630,HNOJIVA_ALL!$A$2:$AE$3303,31,FALSE),"CHYBA")))),2)</f>
        <v>#N/A</v>
      </c>
      <c r="R630" s="51" t="e">
        <f>ROUND(VLOOKUP(EVID_HNOJENI!N630,HNOJIVA_ALL!$A$2:$Z$3303,16,FALSE)*K630*IF(L630="t",10,IF(L630="kg",0.01,IF(L630="q",1,IF(L630="l",0.01*VLOOKUP(EVID_HNOJENI!N630,HNOJIVA_ALL!$A$2:$AE$3303,31,FALSE),"CHYBA")))),2)</f>
        <v>#N/A</v>
      </c>
      <c r="S630" s="51" t="e">
        <f>ROUND(VLOOKUP(EVID_HNOJENI!N630,HNOJIVA_ALL!$A$2:$Z$3303,18,FALSE)*K630*IF(L630="t",10,IF(L630="kg",0.01,IF(L630="q",1,IF(L630="l",0.01*VLOOKUP(EVID_HNOJENI!N630,HNOJIVA_ALL!$A$2:$AE$3303,31,FALSE),"CHYBA")))),2)</f>
        <v>#N/A</v>
      </c>
      <c r="T630" s="51" t="e">
        <f>ROUND(VLOOKUP(EVID_HNOJENI!N630,HNOJIVA_ALL!$A$2:$Z$3303,17,FALSE)*K630*IF(L630="t",10,IF(L630="kg",0.01,IF(L630="q",1,IF(L630="l",0.01*VLOOKUP(EVID_HNOJENI!N630,HNOJIVA_ALL!$A$2:$AE$3303,31,FALSE),"CHYBA")))),2)</f>
        <v>#N/A</v>
      </c>
      <c r="U630" s="51" t="e">
        <f>ROUND(VLOOKUP(EVID_HNOJENI!N630,HNOJIVA_ALL!$A$2:$Z$3303,20,FALSE)*K630*IF(L630="t",10,IF(L630="kg",0.01,IF(L630="q",1,IF(L630="l",0.01*VLOOKUP(EVID_HNOJENI!N630,HNOJIVA_ALL!$A$2:$AE$3303,31,FALSE),"CHYBA")))),2)</f>
        <v>#N/A</v>
      </c>
    </row>
    <row r="631" spans="1:21" x14ac:dyDescent="0.2">
      <c r="A631" s="32"/>
      <c r="B631" s="45" t="e">
        <f>VLOOKUP($A631,EVID_OSEVU!$A$1:$M$4972,2,FALSE)</f>
        <v>#N/A</v>
      </c>
      <c r="C631" s="45" t="e">
        <f>VLOOKUP($A631,EVID_OSEVU!$A$1:$M$4972,3,FALSE)</f>
        <v>#N/A</v>
      </c>
      <c r="D631" s="45" t="e">
        <f>VLOOKUP($A631,EVID_OSEVU!$A$1:$M$4972,4,FALSE)</f>
        <v>#N/A</v>
      </c>
      <c r="E631" s="45" t="e">
        <f>VLOOKUP($A631,EVID_OSEVU!$A$1:$M$4972,7,FALSE)</f>
        <v>#N/A</v>
      </c>
      <c r="F631" s="45" t="e">
        <f>VLOOKUP($A631,EVID_OSEVU!$A$1:$M$4972,8,FALSE)</f>
        <v>#N/A</v>
      </c>
      <c r="G631" s="45" t="e">
        <f>VLOOKUP($A631,EVID_OSEVU!$A$1:$M$4972,11,FALSE)</f>
        <v>#N/A</v>
      </c>
      <c r="H631" s="35"/>
      <c r="I631" s="48"/>
      <c r="J631" s="33" t="e">
        <f>VLOOKUP($A631,EVID_OSEVU!$A$1:$M$4972,11,FALSE)</f>
        <v>#N/A</v>
      </c>
      <c r="K631" s="39"/>
      <c r="L631" s="49"/>
      <c r="M631" s="89" t="e">
        <f t="shared" si="9"/>
        <v>#N/A</v>
      </c>
      <c r="N631" s="50"/>
      <c r="O631" s="37" t="e">
        <f>VLOOKUP(EVID_HNOJENI!N631,HNOJIVA_ALL!$A$2:$Z$3303,4,FALSE)</f>
        <v>#N/A</v>
      </c>
      <c r="P631" s="51" t="e">
        <f>ROUND(VLOOKUP(EVID_HNOJENI!N631,HNOJIVA_ALL!$A$2:$Z$3303,14,FALSE)*K631*IF(L631="t",10,IF(L631="kg",0.01,IF(L631="q",1,IF(L631="l",0.01*VLOOKUP(EVID_HNOJENI!N631,HNOJIVA_ALL!$A$2:$AE$3303,31,FALSE),"CHYBA")))),2)</f>
        <v>#N/A</v>
      </c>
      <c r="Q631" s="51" t="e">
        <f>ROUND(VLOOKUP(EVID_HNOJENI!N631,HNOJIVA_ALL!$A$2:$Z$3303,15,FALSE)*K631*IF(L631="t",10,IF(L631="kg",0.01,IF(L631="q",1,IF(L631="l",0.01*VLOOKUP(EVID_HNOJENI!N631,HNOJIVA_ALL!$A$2:$AE$3303,31,FALSE),"CHYBA")))),2)</f>
        <v>#N/A</v>
      </c>
      <c r="R631" s="51" t="e">
        <f>ROUND(VLOOKUP(EVID_HNOJENI!N631,HNOJIVA_ALL!$A$2:$Z$3303,16,FALSE)*K631*IF(L631="t",10,IF(L631="kg",0.01,IF(L631="q",1,IF(L631="l",0.01*VLOOKUP(EVID_HNOJENI!N631,HNOJIVA_ALL!$A$2:$AE$3303,31,FALSE),"CHYBA")))),2)</f>
        <v>#N/A</v>
      </c>
      <c r="S631" s="51" t="e">
        <f>ROUND(VLOOKUP(EVID_HNOJENI!N631,HNOJIVA_ALL!$A$2:$Z$3303,18,FALSE)*K631*IF(L631="t",10,IF(L631="kg",0.01,IF(L631="q",1,IF(L631="l",0.01*VLOOKUP(EVID_HNOJENI!N631,HNOJIVA_ALL!$A$2:$AE$3303,31,FALSE),"CHYBA")))),2)</f>
        <v>#N/A</v>
      </c>
      <c r="T631" s="51" t="e">
        <f>ROUND(VLOOKUP(EVID_HNOJENI!N631,HNOJIVA_ALL!$A$2:$Z$3303,17,FALSE)*K631*IF(L631="t",10,IF(L631="kg",0.01,IF(L631="q",1,IF(L631="l",0.01*VLOOKUP(EVID_HNOJENI!N631,HNOJIVA_ALL!$A$2:$AE$3303,31,FALSE),"CHYBA")))),2)</f>
        <v>#N/A</v>
      </c>
      <c r="U631" s="51" t="e">
        <f>ROUND(VLOOKUP(EVID_HNOJENI!N631,HNOJIVA_ALL!$A$2:$Z$3303,20,FALSE)*K631*IF(L631="t",10,IF(L631="kg",0.01,IF(L631="q",1,IF(L631="l",0.01*VLOOKUP(EVID_HNOJENI!N631,HNOJIVA_ALL!$A$2:$AE$3303,31,FALSE),"CHYBA")))),2)</f>
        <v>#N/A</v>
      </c>
    </row>
    <row r="632" spans="1:21" x14ac:dyDescent="0.2">
      <c r="A632" s="32"/>
      <c r="B632" s="45" t="e">
        <f>VLOOKUP($A632,EVID_OSEVU!$A$1:$M$4972,2,FALSE)</f>
        <v>#N/A</v>
      </c>
      <c r="C632" s="45" t="e">
        <f>VLOOKUP($A632,EVID_OSEVU!$A$1:$M$4972,3,FALSE)</f>
        <v>#N/A</v>
      </c>
      <c r="D632" s="45" t="e">
        <f>VLOOKUP($A632,EVID_OSEVU!$A$1:$M$4972,4,FALSE)</f>
        <v>#N/A</v>
      </c>
      <c r="E632" s="45" t="e">
        <f>VLOOKUP($A632,EVID_OSEVU!$A$1:$M$4972,7,FALSE)</f>
        <v>#N/A</v>
      </c>
      <c r="F632" s="45" t="e">
        <f>VLOOKUP($A632,EVID_OSEVU!$A$1:$M$4972,8,FALSE)</f>
        <v>#N/A</v>
      </c>
      <c r="G632" s="45" t="e">
        <f>VLOOKUP($A632,EVID_OSEVU!$A$1:$M$4972,11,FALSE)</f>
        <v>#N/A</v>
      </c>
      <c r="H632" s="35"/>
      <c r="I632" s="48"/>
      <c r="J632" s="33" t="e">
        <f>VLOOKUP($A632,EVID_OSEVU!$A$1:$M$4972,11,FALSE)</f>
        <v>#N/A</v>
      </c>
      <c r="K632" s="39"/>
      <c r="L632" s="49"/>
      <c r="M632" s="89" t="e">
        <f t="shared" si="9"/>
        <v>#N/A</v>
      </c>
      <c r="N632" s="50"/>
      <c r="O632" s="37" t="e">
        <f>VLOOKUP(EVID_HNOJENI!N632,HNOJIVA_ALL!$A$2:$Z$3303,4,FALSE)</f>
        <v>#N/A</v>
      </c>
      <c r="P632" s="51" t="e">
        <f>ROUND(VLOOKUP(EVID_HNOJENI!N632,HNOJIVA_ALL!$A$2:$Z$3303,14,FALSE)*K632*IF(L632="t",10,IF(L632="kg",0.01,IF(L632="q",1,IF(L632="l",0.01*VLOOKUP(EVID_HNOJENI!N632,HNOJIVA_ALL!$A$2:$AE$3303,31,FALSE),"CHYBA")))),2)</f>
        <v>#N/A</v>
      </c>
      <c r="Q632" s="51" t="e">
        <f>ROUND(VLOOKUP(EVID_HNOJENI!N632,HNOJIVA_ALL!$A$2:$Z$3303,15,FALSE)*K632*IF(L632="t",10,IF(L632="kg",0.01,IF(L632="q",1,IF(L632="l",0.01*VLOOKUP(EVID_HNOJENI!N632,HNOJIVA_ALL!$A$2:$AE$3303,31,FALSE),"CHYBA")))),2)</f>
        <v>#N/A</v>
      </c>
      <c r="R632" s="51" t="e">
        <f>ROUND(VLOOKUP(EVID_HNOJENI!N632,HNOJIVA_ALL!$A$2:$Z$3303,16,FALSE)*K632*IF(L632="t",10,IF(L632="kg",0.01,IF(L632="q",1,IF(L632="l",0.01*VLOOKUP(EVID_HNOJENI!N632,HNOJIVA_ALL!$A$2:$AE$3303,31,FALSE),"CHYBA")))),2)</f>
        <v>#N/A</v>
      </c>
      <c r="S632" s="51" t="e">
        <f>ROUND(VLOOKUP(EVID_HNOJENI!N632,HNOJIVA_ALL!$A$2:$Z$3303,18,FALSE)*K632*IF(L632="t",10,IF(L632="kg",0.01,IF(L632="q",1,IF(L632="l",0.01*VLOOKUP(EVID_HNOJENI!N632,HNOJIVA_ALL!$A$2:$AE$3303,31,FALSE),"CHYBA")))),2)</f>
        <v>#N/A</v>
      </c>
      <c r="T632" s="51" t="e">
        <f>ROUND(VLOOKUP(EVID_HNOJENI!N632,HNOJIVA_ALL!$A$2:$Z$3303,17,FALSE)*K632*IF(L632="t",10,IF(L632="kg",0.01,IF(L632="q",1,IF(L632="l",0.01*VLOOKUP(EVID_HNOJENI!N632,HNOJIVA_ALL!$A$2:$AE$3303,31,FALSE),"CHYBA")))),2)</f>
        <v>#N/A</v>
      </c>
      <c r="U632" s="51" t="e">
        <f>ROUND(VLOOKUP(EVID_HNOJENI!N632,HNOJIVA_ALL!$A$2:$Z$3303,20,FALSE)*K632*IF(L632="t",10,IF(L632="kg",0.01,IF(L632="q",1,IF(L632="l",0.01*VLOOKUP(EVID_HNOJENI!N632,HNOJIVA_ALL!$A$2:$AE$3303,31,FALSE),"CHYBA")))),2)</f>
        <v>#N/A</v>
      </c>
    </row>
    <row r="633" spans="1:21" x14ac:dyDescent="0.2">
      <c r="A633" s="32"/>
      <c r="B633" s="45" t="e">
        <f>VLOOKUP($A633,EVID_OSEVU!$A$1:$M$4972,2,FALSE)</f>
        <v>#N/A</v>
      </c>
      <c r="C633" s="45" t="e">
        <f>VLOOKUP($A633,EVID_OSEVU!$A$1:$M$4972,3,FALSE)</f>
        <v>#N/A</v>
      </c>
      <c r="D633" s="45" t="e">
        <f>VLOOKUP($A633,EVID_OSEVU!$A$1:$M$4972,4,FALSE)</f>
        <v>#N/A</v>
      </c>
      <c r="E633" s="45" t="e">
        <f>VLOOKUP($A633,EVID_OSEVU!$A$1:$M$4972,7,FALSE)</f>
        <v>#N/A</v>
      </c>
      <c r="F633" s="45" t="e">
        <f>VLOOKUP($A633,EVID_OSEVU!$A$1:$M$4972,8,FALSE)</f>
        <v>#N/A</v>
      </c>
      <c r="G633" s="45" t="e">
        <f>VLOOKUP($A633,EVID_OSEVU!$A$1:$M$4972,11,FALSE)</f>
        <v>#N/A</v>
      </c>
      <c r="H633" s="35"/>
      <c r="I633" s="48"/>
      <c r="J633" s="33" t="e">
        <f>VLOOKUP($A633,EVID_OSEVU!$A$1:$M$4972,11,FALSE)</f>
        <v>#N/A</v>
      </c>
      <c r="K633" s="39"/>
      <c r="L633" s="49"/>
      <c r="M633" s="89" t="e">
        <f t="shared" si="9"/>
        <v>#N/A</v>
      </c>
      <c r="N633" s="50"/>
      <c r="O633" s="37" t="e">
        <f>VLOOKUP(EVID_HNOJENI!N633,HNOJIVA_ALL!$A$2:$Z$3303,4,FALSE)</f>
        <v>#N/A</v>
      </c>
      <c r="P633" s="51" t="e">
        <f>ROUND(VLOOKUP(EVID_HNOJENI!N633,HNOJIVA_ALL!$A$2:$Z$3303,14,FALSE)*K633*IF(L633="t",10,IF(L633="kg",0.01,IF(L633="q",1,IF(L633="l",0.01*VLOOKUP(EVID_HNOJENI!N633,HNOJIVA_ALL!$A$2:$AE$3303,31,FALSE),"CHYBA")))),2)</f>
        <v>#N/A</v>
      </c>
      <c r="Q633" s="51" t="e">
        <f>ROUND(VLOOKUP(EVID_HNOJENI!N633,HNOJIVA_ALL!$A$2:$Z$3303,15,FALSE)*K633*IF(L633="t",10,IF(L633="kg",0.01,IF(L633="q",1,IF(L633="l",0.01*VLOOKUP(EVID_HNOJENI!N633,HNOJIVA_ALL!$A$2:$AE$3303,31,FALSE),"CHYBA")))),2)</f>
        <v>#N/A</v>
      </c>
      <c r="R633" s="51" t="e">
        <f>ROUND(VLOOKUP(EVID_HNOJENI!N633,HNOJIVA_ALL!$A$2:$Z$3303,16,FALSE)*K633*IF(L633="t",10,IF(L633="kg",0.01,IF(L633="q",1,IF(L633="l",0.01*VLOOKUP(EVID_HNOJENI!N633,HNOJIVA_ALL!$A$2:$AE$3303,31,FALSE),"CHYBA")))),2)</f>
        <v>#N/A</v>
      </c>
      <c r="S633" s="51" t="e">
        <f>ROUND(VLOOKUP(EVID_HNOJENI!N633,HNOJIVA_ALL!$A$2:$Z$3303,18,FALSE)*K633*IF(L633="t",10,IF(L633="kg",0.01,IF(L633="q",1,IF(L633="l",0.01*VLOOKUP(EVID_HNOJENI!N633,HNOJIVA_ALL!$A$2:$AE$3303,31,FALSE),"CHYBA")))),2)</f>
        <v>#N/A</v>
      </c>
      <c r="T633" s="51" t="e">
        <f>ROUND(VLOOKUP(EVID_HNOJENI!N633,HNOJIVA_ALL!$A$2:$Z$3303,17,FALSE)*K633*IF(L633="t",10,IF(L633="kg",0.01,IF(L633="q",1,IF(L633="l",0.01*VLOOKUP(EVID_HNOJENI!N633,HNOJIVA_ALL!$A$2:$AE$3303,31,FALSE),"CHYBA")))),2)</f>
        <v>#N/A</v>
      </c>
      <c r="U633" s="51" t="e">
        <f>ROUND(VLOOKUP(EVID_HNOJENI!N633,HNOJIVA_ALL!$A$2:$Z$3303,20,FALSE)*K633*IF(L633="t",10,IF(L633="kg",0.01,IF(L633="q",1,IF(L633="l",0.01*VLOOKUP(EVID_HNOJENI!N633,HNOJIVA_ALL!$A$2:$AE$3303,31,FALSE),"CHYBA")))),2)</f>
        <v>#N/A</v>
      </c>
    </row>
    <row r="634" spans="1:21" x14ac:dyDescent="0.2">
      <c r="A634" s="32"/>
      <c r="B634" s="45" t="e">
        <f>VLOOKUP($A634,EVID_OSEVU!$A$1:$M$4972,2,FALSE)</f>
        <v>#N/A</v>
      </c>
      <c r="C634" s="45" t="e">
        <f>VLOOKUP($A634,EVID_OSEVU!$A$1:$M$4972,3,FALSE)</f>
        <v>#N/A</v>
      </c>
      <c r="D634" s="45" t="e">
        <f>VLOOKUP($A634,EVID_OSEVU!$A$1:$M$4972,4,FALSE)</f>
        <v>#N/A</v>
      </c>
      <c r="E634" s="45" t="e">
        <f>VLOOKUP($A634,EVID_OSEVU!$A$1:$M$4972,7,FALSE)</f>
        <v>#N/A</v>
      </c>
      <c r="F634" s="45" t="e">
        <f>VLOOKUP($A634,EVID_OSEVU!$A$1:$M$4972,8,FALSE)</f>
        <v>#N/A</v>
      </c>
      <c r="G634" s="45" t="e">
        <f>VLOOKUP($A634,EVID_OSEVU!$A$1:$M$4972,11,FALSE)</f>
        <v>#N/A</v>
      </c>
      <c r="H634" s="35"/>
      <c r="I634" s="48"/>
      <c r="J634" s="33" t="e">
        <f>VLOOKUP($A634,EVID_OSEVU!$A$1:$M$4972,11,FALSE)</f>
        <v>#N/A</v>
      </c>
      <c r="K634" s="39"/>
      <c r="L634" s="49"/>
      <c r="M634" s="89" t="e">
        <f t="shared" si="9"/>
        <v>#N/A</v>
      </c>
      <c r="N634" s="50"/>
      <c r="O634" s="37" t="e">
        <f>VLOOKUP(EVID_HNOJENI!N634,HNOJIVA_ALL!$A$2:$Z$3303,4,FALSE)</f>
        <v>#N/A</v>
      </c>
      <c r="P634" s="51" t="e">
        <f>ROUND(VLOOKUP(EVID_HNOJENI!N634,HNOJIVA_ALL!$A$2:$Z$3303,14,FALSE)*K634*IF(L634="t",10,IF(L634="kg",0.01,IF(L634="q",1,IF(L634="l",0.01*VLOOKUP(EVID_HNOJENI!N634,HNOJIVA_ALL!$A$2:$AE$3303,31,FALSE),"CHYBA")))),2)</f>
        <v>#N/A</v>
      </c>
      <c r="Q634" s="51" t="e">
        <f>ROUND(VLOOKUP(EVID_HNOJENI!N634,HNOJIVA_ALL!$A$2:$Z$3303,15,FALSE)*K634*IF(L634="t",10,IF(L634="kg",0.01,IF(L634="q",1,IF(L634="l",0.01*VLOOKUP(EVID_HNOJENI!N634,HNOJIVA_ALL!$A$2:$AE$3303,31,FALSE),"CHYBA")))),2)</f>
        <v>#N/A</v>
      </c>
      <c r="R634" s="51" t="e">
        <f>ROUND(VLOOKUP(EVID_HNOJENI!N634,HNOJIVA_ALL!$A$2:$Z$3303,16,FALSE)*K634*IF(L634="t",10,IF(L634="kg",0.01,IF(L634="q",1,IF(L634="l",0.01*VLOOKUP(EVID_HNOJENI!N634,HNOJIVA_ALL!$A$2:$AE$3303,31,FALSE),"CHYBA")))),2)</f>
        <v>#N/A</v>
      </c>
      <c r="S634" s="51" t="e">
        <f>ROUND(VLOOKUP(EVID_HNOJENI!N634,HNOJIVA_ALL!$A$2:$Z$3303,18,FALSE)*K634*IF(L634="t",10,IF(L634="kg",0.01,IF(L634="q",1,IF(L634="l",0.01*VLOOKUP(EVID_HNOJENI!N634,HNOJIVA_ALL!$A$2:$AE$3303,31,FALSE),"CHYBA")))),2)</f>
        <v>#N/A</v>
      </c>
      <c r="T634" s="51" t="e">
        <f>ROUND(VLOOKUP(EVID_HNOJENI!N634,HNOJIVA_ALL!$A$2:$Z$3303,17,FALSE)*K634*IF(L634="t",10,IF(L634="kg",0.01,IF(L634="q",1,IF(L634="l",0.01*VLOOKUP(EVID_HNOJENI!N634,HNOJIVA_ALL!$A$2:$AE$3303,31,FALSE),"CHYBA")))),2)</f>
        <v>#N/A</v>
      </c>
      <c r="U634" s="51" t="e">
        <f>ROUND(VLOOKUP(EVID_HNOJENI!N634,HNOJIVA_ALL!$A$2:$Z$3303,20,FALSE)*K634*IF(L634="t",10,IF(L634="kg",0.01,IF(L634="q",1,IF(L634="l",0.01*VLOOKUP(EVID_HNOJENI!N634,HNOJIVA_ALL!$A$2:$AE$3303,31,FALSE),"CHYBA")))),2)</f>
        <v>#N/A</v>
      </c>
    </row>
    <row r="635" spans="1:21" x14ac:dyDescent="0.2">
      <c r="A635" s="32"/>
      <c r="B635" s="45" t="e">
        <f>VLOOKUP($A635,EVID_OSEVU!$A$1:$M$4972,2,FALSE)</f>
        <v>#N/A</v>
      </c>
      <c r="C635" s="45" t="e">
        <f>VLOOKUP($A635,EVID_OSEVU!$A$1:$M$4972,3,FALSE)</f>
        <v>#N/A</v>
      </c>
      <c r="D635" s="45" t="e">
        <f>VLOOKUP($A635,EVID_OSEVU!$A$1:$M$4972,4,FALSE)</f>
        <v>#N/A</v>
      </c>
      <c r="E635" s="45" t="e">
        <f>VLOOKUP($A635,EVID_OSEVU!$A$1:$M$4972,7,FALSE)</f>
        <v>#N/A</v>
      </c>
      <c r="F635" s="45" t="e">
        <f>VLOOKUP($A635,EVID_OSEVU!$A$1:$M$4972,8,FALSE)</f>
        <v>#N/A</v>
      </c>
      <c r="G635" s="45" t="e">
        <f>VLOOKUP($A635,EVID_OSEVU!$A$1:$M$4972,11,FALSE)</f>
        <v>#N/A</v>
      </c>
      <c r="H635" s="35"/>
      <c r="I635" s="48"/>
      <c r="J635" s="33" t="e">
        <f>VLOOKUP($A635,EVID_OSEVU!$A$1:$M$4972,11,FALSE)</f>
        <v>#N/A</v>
      </c>
      <c r="K635" s="39"/>
      <c r="L635" s="49"/>
      <c r="M635" s="89" t="e">
        <f t="shared" si="9"/>
        <v>#N/A</v>
      </c>
      <c r="N635" s="50"/>
      <c r="O635" s="37" t="e">
        <f>VLOOKUP(EVID_HNOJENI!N635,HNOJIVA_ALL!$A$2:$Z$3303,4,FALSE)</f>
        <v>#N/A</v>
      </c>
      <c r="P635" s="51" t="e">
        <f>ROUND(VLOOKUP(EVID_HNOJENI!N635,HNOJIVA_ALL!$A$2:$Z$3303,14,FALSE)*K635*IF(L635="t",10,IF(L635="kg",0.01,IF(L635="q",1,IF(L635="l",0.01*VLOOKUP(EVID_HNOJENI!N635,HNOJIVA_ALL!$A$2:$AE$3303,31,FALSE),"CHYBA")))),2)</f>
        <v>#N/A</v>
      </c>
      <c r="Q635" s="51" t="e">
        <f>ROUND(VLOOKUP(EVID_HNOJENI!N635,HNOJIVA_ALL!$A$2:$Z$3303,15,FALSE)*K635*IF(L635="t",10,IF(L635="kg",0.01,IF(L635="q",1,IF(L635="l",0.01*VLOOKUP(EVID_HNOJENI!N635,HNOJIVA_ALL!$A$2:$AE$3303,31,FALSE),"CHYBA")))),2)</f>
        <v>#N/A</v>
      </c>
      <c r="R635" s="51" t="e">
        <f>ROUND(VLOOKUP(EVID_HNOJENI!N635,HNOJIVA_ALL!$A$2:$Z$3303,16,FALSE)*K635*IF(L635="t",10,IF(L635="kg",0.01,IF(L635="q",1,IF(L635="l",0.01*VLOOKUP(EVID_HNOJENI!N635,HNOJIVA_ALL!$A$2:$AE$3303,31,FALSE),"CHYBA")))),2)</f>
        <v>#N/A</v>
      </c>
      <c r="S635" s="51" t="e">
        <f>ROUND(VLOOKUP(EVID_HNOJENI!N635,HNOJIVA_ALL!$A$2:$Z$3303,18,FALSE)*K635*IF(L635="t",10,IF(L635="kg",0.01,IF(L635="q",1,IF(L635="l",0.01*VLOOKUP(EVID_HNOJENI!N635,HNOJIVA_ALL!$A$2:$AE$3303,31,FALSE),"CHYBA")))),2)</f>
        <v>#N/A</v>
      </c>
      <c r="T635" s="51" t="e">
        <f>ROUND(VLOOKUP(EVID_HNOJENI!N635,HNOJIVA_ALL!$A$2:$Z$3303,17,FALSE)*K635*IF(L635="t",10,IF(L635="kg",0.01,IF(L635="q",1,IF(L635="l",0.01*VLOOKUP(EVID_HNOJENI!N635,HNOJIVA_ALL!$A$2:$AE$3303,31,FALSE),"CHYBA")))),2)</f>
        <v>#N/A</v>
      </c>
      <c r="U635" s="51" t="e">
        <f>ROUND(VLOOKUP(EVID_HNOJENI!N635,HNOJIVA_ALL!$A$2:$Z$3303,20,FALSE)*K635*IF(L635="t",10,IF(L635="kg",0.01,IF(L635="q",1,IF(L635="l",0.01*VLOOKUP(EVID_HNOJENI!N635,HNOJIVA_ALL!$A$2:$AE$3303,31,FALSE),"CHYBA")))),2)</f>
        <v>#N/A</v>
      </c>
    </row>
    <row r="636" spans="1:21" x14ac:dyDescent="0.2">
      <c r="A636" s="32"/>
      <c r="B636" s="45" t="e">
        <f>VLOOKUP($A636,EVID_OSEVU!$A$1:$M$4972,2,FALSE)</f>
        <v>#N/A</v>
      </c>
      <c r="C636" s="45" t="e">
        <f>VLOOKUP($A636,EVID_OSEVU!$A$1:$M$4972,3,FALSE)</f>
        <v>#N/A</v>
      </c>
      <c r="D636" s="45" t="e">
        <f>VLOOKUP($A636,EVID_OSEVU!$A$1:$M$4972,4,FALSE)</f>
        <v>#N/A</v>
      </c>
      <c r="E636" s="45" t="e">
        <f>VLOOKUP($A636,EVID_OSEVU!$A$1:$M$4972,7,FALSE)</f>
        <v>#N/A</v>
      </c>
      <c r="F636" s="45" t="e">
        <f>VLOOKUP($A636,EVID_OSEVU!$A$1:$M$4972,8,FALSE)</f>
        <v>#N/A</v>
      </c>
      <c r="G636" s="45" t="e">
        <f>VLOOKUP($A636,EVID_OSEVU!$A$1:$M$4972,11,FALSE)</f>
        <v>#N/A</v>
      </c>
      <c r="H636" s="35"/>
      <c r="I636" s="48"/>
      <c r="J636" s="33" t="e">
        <f>VLOOKUP($A636,EVID_OSEVU!$A$1:$M$4972,11,FALSE)</f>
        <v>#N/A</v>
      </c>
      <c r="K636" s="39"/>
      <c r="L636" s="49"/>
      <c r="M636" s="89" t="e">
        <f t="shared" si="9"/>
        <v>#N/A</v>
      </c>
      <c r="N636" s="50"/>
      <c r="O636" s="37" t="e">
        <f>VLOOKUP(EVID_HNOJENI!N636,HNOJIVA_ALL!$A$2:$Z$3303,4,FALSE)</f>
        <v>#N/A</v>
      </c>
      <c r="P636" s="51" t="e">
        <f>ROUND(VLOOKUP(EVID_HNOJENI!N636,HNOJIVA_ALL!$A$2:$Z$3303,14,FALSE)*K636*IF(L636="t",10,IF(L636="kg",0.01,IF(L636="q",1,IF(L636="l",0.01*VLOOKUP(EVID_HNOJENI!N636,HNOJIVA_ALL!$A$2:$AE$3303,31,FALSE),"CHYBA")))),2)</f>
        <v>#N/A</v>
      </c>
      <c r="Q636" s="51" t="e">
        <f>ROUND(VLOOKUP(EVID_HNOJENI!N636,HNOJIVA_ALL!$A$2:$Z$3303,15,FALSE)*K636*IF(L636="t",10,IF(L636="kg",0.01,IF(L636="q",1,IF(L636="l",0.01*VLOOKUP(EVID_HNOJENI!N636,HNOJIVA_ALL!$A$2:$AE$3303,31,FALSE),"CHYBA")))),2)</f>
        <v>#N/A</v>
      </c>
      <c r="R636" s="51" t="e">
        <f>ROUND(VLOOKUP(EVID_HNOJENI!N636,HNOJIVA_ALL!$A$2:$Z$3303,16,FALSE)*K636*IF(L636="t",10,IF(L636="kg",0.01,IF(L636="q",1,IF(L636="l",0.01*VLOOKUP(EVID_HNOJENI!N636,HNOJIVA_ALL!$A$2:$AE$3303,31,FALSE),"CHYBA")))),2)</f>
        <v>#N/A</v>
      </c>
      <c r="S636" s="51" t="e">
        <f>ROUND(VLOOKUP(EVID_HNOJENI!N636,HNOJIVA_ALL!$A$2:$Z$3303,18,FALSE)*K636*IF(L636="t",10,IF(L636="kg",0.01,IF(L636="q",1,IF(L636="l",0.01*VLOOKUP(EVID_HNOJENI!N636,HNOJIVA_ALL!$A$2:$AE$3303,31,FALSE),"CHYBA")))),2)</f>
        <v>#N/A</v>
      </c>
      <c r="T636" s="51" t="e">
        <f>ROUND(VLOOKUP(EVID_HNOJENI!N636,HNOJIVA_ALL!$A$2:$Z$3303,17,FALSE)*K636*IF(L636="t",10,IF(L636="kg",0.01,IF(L636="q",1,IF(L636="l",0.01*VLOOKUP(EVID_HNOJENI!N636,HNOJIVA_ALL!$A$2:$AE$3303,31,FALSE),"CHYBA")))),2)</f>
        <v>#N/A</v>
      </c>
      <c r="U636" s="51" t="e">
        <f>ROUND(VLOOKUP(EVID_HNOJENI!N636,HNOJIVA_ALL!$A$2:$Z$3303,20,FALSE)*K636*IF(L636="t",10,IF(L636="kg",0.01,IF(L636="q",1,IF(L636="l",0.01*VLOOKUP(EVID_HNOJENI!N636,HNOJIVA_ALL!$A$2:$AE$3303,31,FALSE),"CHYBA")))),2)</f>
        <v>#N/A</v>
      </c>
    </row>
    <row r="637" spans="1:21" x14ac:dyDescent="0.2">
      <c r="A637" s="32"/>
      <c r="B637" s="45" t="e">
        <f>VLOOKUP($A637,EVID_OSEVU!$A$1:$M$4972,2,FALSE)</f>
        <v>#N/A</v>
      </c>
      <c r="C637" s="45" t="e">
        <f>VLOOKUP($A637,EVID_OSEVU!$A$1:$M$4972,3,FALSE)</f>
        <v>#N/A</v>
      </c>
      <c r="D637" s="45" t="e">
        <f>VLOOKUP($A637,EVID_OSEVU!$A$1:$M$4972,4,FALSE)</f>
        <v>#N/A</v>
      </c>
      <c r="E637" s="45" t="e">
        <f>VLOOKUP($A637,EVID_OSEVU!$A$1:$M$4972,7,FALSE)</f>
        <v>#N/A</v>
      </c>
      <c r="F637" s="45" t="e">
        <f>VLOOKUP($A637,EVID_OSEVU!$A$1:$M$4972,8,FALSE)</f>
        <v>#N/A</v>
      </c>
      <c r="G637" s="45" t="e">
        <f>VLOOKUP($A637,EVID_OSEVU!$A$1:$M$4972,11,FALSE)</f>
        <v>#N/A</v>
      </c>
      <c r="H637" s="35"/>
      <c r="I637" s="48"/>
      <c r="J637" s="33" t="e">
        <f>VLOOKUP($A637,EVID_OSEVU!$A$1:$M$4972,11,FALSE)</f>
        <v>#N/A</v>
      </c>
      <c r="K637" s="39"/>
      <c r="L637" s="49"/>
      <c r="M637" s="89" t="e">
        <f t="shared" si="9"/>
        <v>#N/A</v>
      </c>
      <c r="N637" s="50"/>
      <c r="O637" s="37" t="e">
        <f>VLOOKUP(EVID_HNOJENI!N637,HNOJIVA_ALL!$A$2:$Z$3303,4,FALSE)</f>
        <v>#N/A</v>
      </c>
      <c r="P637" s="51" t="e">
        <f>ROUND(VLOOKUP(EVID_HNOJENI!N637,HNOJIVA_ALL!$A$2:$Z$3303,14,FALSE)*K637*IF(L637="t",10,IF(L637="kg",0.01,IF(L637="q",1,IF(L637="l",0.01*VLOOKUP(EVID_HNOJENI!N637,HNOJIVA_ALL!$A$2:$AE$3303,31,FALSE),"CHYBA")))),2)</f>
        <v>#N/A</v>
      </c>
      <c r="Q637" s="51" t="e">
        <f>ROUND(VLOOKUP(EVID_HNOJENI!N637,HNOJIVA_ALL!$A$2:$Z$3303,15,FALSE)*K637*IF(L637="t",10,IF(L637="kg",0.01,IF(L637="q",1,IF(L637="l",0.01*VLOOKUP(EVID_HNOJENI!N637,HNOJIVA_ALL!$A$2:$AE$3303,31,FALSE),"CHYBA")))),2)</f>
        <v>#N/A</v>
      </c>
      <c r="R637" s="51" t="e">
        <f>ROUND(VLOOKUP(EVID_HNOJENI!N637,HNOJIVA_ALL!$A$2:$Z$3303,16,FALSE)*K637*IF(L637="t",10,IF(L637="kg",0.01,IF(L637="q",1,IF(L637="l",0.01*VLOOKUP(EVID_HNOJENI!N637,HNOJIVA_ALL!$A$2:$AE$3303,31,FALSE),"CHYBA")))),2)</f>
        <v>#N/A</v>
      </c>
      <c r="S637" s="51" t="e">
        <f>ROUND(VLOOKUP(EVID_HNOJENI!N637,HNOJIVA_ALL!$A$2:$Z$3303,18,FALSE)*K637*IF(L637="t",10,IF(L637="kg",0.01,IF(L637="q",1,IF(L637="l",0.01*VLOOKUP(EVID_HNOJENI!N637,HNOJIVA_ALL!$A$2:$AE$3303,31,FALSE),"CHYBA")))),2)</f>
        <v>#N/A</v>
      </c>
      <c r="T637" s="51" t="e">
        <f>ROUND(VLOOKUP(EVID_HNOJENI!N637,HNOJIVA_ALL!$A$2:$Z$3303,17,FALSE)*K637*IF(L637="t",10,IF(L637="kg",0.01,IF(L637="q",1,IF(L637="l",0.01*VLOOKUP(EVID_HNOJENI!N637,HNOJIVA_ALL!$A$2:$AE$3303,31,FALSE),"CHYBA")))),2)</f>
        <v>#N/A</v>
      </c>
      <c r="U637" s="51" t="e">
        <f>ROUND(VLOOKUP(EVID_HNOJENI!N637,HNOJIVA_ALL!$A$2:$Z$3303,20,FALSE)*K637*IF(L637="t",10,IF(L637="kg",0.01,IF(L637="q",1,IF(L637="l",0.01*VLOOKUP(EVID_HNOJENI!N637,HNOJIVA_ALL!$A$2:$AE$3303,31,FALSE),"CHYBA")))),2)</f>
        <v>#N/A</v>
      </c>
    </row>
    <row r="638" spans="1:21" x14ac:dyDescent="0.2">
      <c r="A638" s="32"/>
      <c r="B638" s="45" t="e">
        <f>VLOOKUP($A638,EVID_OSEVU!$A$1:$M$4972,2,FALSE)</f>
        <v>#N/A</v>
      </c>
      <c r="C638" s="45" t="e">
        <f>VLOOKUP($A638,EVID_OSEVU!$A$1:$M$4972,3,FALSE)</f>
        <v>#N/A</v>
      </c>
      <c r="D638" s="45" t="e">
        <f>VLOOKUP($A638,EVID_OSEVU!$A$1:$M$4972,4,FALSE)</f>
        <v>#N/A</v>
      </c>
      <c r="E638" s="45" t="e">
        <f>VLOOKUP($A638,EVID_OSEVU!$A$1:$M$4972,7,FALSE)</f>
        <v>#N/A</v>
      </c>
      <c r="F638" s="45" t="e">
        <f>VLOOKUP($A638,EVID_OSEVU!$A$1:$M$4972,8,FALSE)</f>
        <v>#N/A</v>
      </c>
      <c r="G638" s="45" t="e">
        <f>VLOOKUP($A638,EVID_OSEVU!$A$1:$M$4972,11,FALSE)</f>
        <v>#N/A</v>
      </c>
      <c r="H638" s="35"/>
      <c r="I638" s="48"/>
      <c r="J638" s="33" t="e">
        <f>VLOOKUP($A638,EVID_OSEVU!$A$1:$M$4972,11,FALSE)</f>
        <v>#N/A</v>
      </c>
      <c r="K638" s="39"/>
      <c r="L638" s="49"/>
      <c r="M638" s="89" t="e">
        <f t="shared" si="9"/>
        <v>#N/A</v>
      </c>
      <c r="N638" s="50"/>
      <c r="O638" s="37" t="e">
        <f>VLOOKUP(EVID_HNOJENI!N638,HNOJIVA_ALL!$A$2:$Z$3303,4,FALSE)</f>
        <v>#N/A</v>
      </c>
      <c r="P638" s="51" t="e">
        <f>ROUND(VLOOKUP(EVID_HNOJENI!N638,HNOJIVA_ALL!$A$2:$Z$3303,14,FALSE)*K638*IF(L638="t",10,IF(L638="kg",0.01,IF(L638="q",1,IF(L638="l",0.01*VLOOKUP(EVID_HNOJENI!N638,HNOJIVA_ALL!$A$2:$AE$3303,31,FALSE),"CHYBA")))),2)</f>
        <v>#N/A</v>
      </c>
      <c r="Q638" s="51" t="e">
        <f>ROUND(VLOOKUP(EVID_HNOJENI!N638,HNOJIVA_ALL!$A$2:$Z$3303,15,FALSE)*K638*IF(L638="t",10,IF(L638="kg",0.01,IF(L638="q",1,IF(L638="l",0.01*VLOOKUP(EVID_HNOJENI!N638,HNOJIVA_ALL!$A$2:$AE$3303,31,FALSE),"CHYBA")))),2)</f>
        <v>#N/A</v>
      </c>
      <c r="R638" s="51" t="e">
        <f>ROUND(VLOOKUP(EVID_HNOJENI!N638,HNOJIVA_ALL!$A$2:$Z$3303,16,FALSE)*K638*IF(L638="t",10,IF(L638="kg",0.01,IF(L638="q",1,IF(L638="l",0.01*VLOOKUP(EVID_HNOJENI!N638,HNOJIVA_ALL!$A$2:$AE$3303,31,FALSE),"CHYBA")))),2)</f>
        <v>#N/A</v>
      </c>
      <c r="S638" s="51" t="e">
        <f>ROUND(VLOOKUP(EVID_HNOJENI!N638,HNOJIVA_ALL!$A$2:$Z$3303,18,FALSE)*K638*IF(L638="t",10,IF(L638="kg",0.01,IF(L638="q",1,IF(L638="l",0.01*VLOOKUP(EVID_HNOJENI!N638,HNOJIVA_ALL!$A$2:$AE$3303,31,FALSE),"CHYBA")))),2)</f>
        <v>#N/A</v>
      </c>
      <c r="T638" s="51" t="e">
        <f>ROUND(VLOOKUP(EVID_HNOJENI!N638,HNOJIVA_ALL!$A$2:$Z$3303,17,FALSE)*K638*IF(L638="t",10,IF(L638="kg",0.01,IF(L638="q",1,IF(L638="l",0.01*VLOOKUP(EVID_HNOJENI!N638,HNOJIVA_ALL!$A$2:$AE$3303,31,FALSE),"CHYBA")))),2)</f>
        <v>#N/A</v>
      </c>
      <c r="U638" s="51" t="e">
        <f>ROUND(VLOOKUP(EVID_HNOJENI!N638,HNOJIVA_ALL!$A$2:$Z$3303,20,FALSE)*K638*IF(L638="t",10,IF(L638="kg",0.01,IF(L638="q",1,IF(L638="l",0.01*VLOOKUP(EVID_HNOJENI!N638,HNOJIVA_ALL!$A$2:$AE$3303,31,FALSE),"CHYBA")))),2)</f>
        <v>#N/A</v>
      </c>
    </row>
    <row r="639" spans="1:21" x14ac:dyDescent="0.2">
      <c r="A639" s="32"/>
      <c r="B639" s="45" t="e">
        <f>VLOOKUP($A639,EVID_OSEVU!$A$1:$M$4972,2,FALSE)</f>
        <v>#N/A</v>
      </c>
      <c r="C639" s="45" t="e">
        <f>VLOOKUP($A639,EVID_OSEVU!$A$1:$M$4972,3,FALSE)</f>
        <v>#N/A</v>
      </c>
      <c r="D639" s="45" t="e">
        <f>VLOOKUP($A639,EVID_OSEVU!$A$1:$M$4972,4,FALSE)</f>
        <v>#N/A</v>
      </c>
      <c r="E639" s="45" t="e">
        <f>VLOOKUP($A639,EVID_OSEVU!$A$1:$M$4972,7,FALSE)</f>
        <v>#N/A</v>
      </c>
      <c r="F639" s="45" t="e">
        <f>VLOOKUP($A639,EVID_OSEVU!$A$1:$M$4972,8,FALSE)</f>
        <v>#N/A</v>
      </c>
      <c r="G639" s="45" t="e">
        <f>VLOOKUP($A639,EVID_OSEVU!$A$1:$M$4972,11,FALSE)</f>
        <v>#N/A</v>
      </c>
      <c r="H639" s="35"/>
      <c r="I639" s="48"/>
      <c r="J639" s="33" t="e">
        <f>VLOOKUP($A639,EVID_OSEVU!$A$1:$M$4972,11,FALSE)</f>
        <v>#N/A</v>
      </c>
      <c r="K639" s="39"/>
      <c r="L639" s="49"/>
      <c r="M639" s="89" t="e">
        <f t="shared" si="9"/>
        <v>#N/A</v>
      </c>
      <c r="N639" s="50"/>
      <c r="O639" s="37" t="e">
        <f>VLOOKUP(EVID_HNOJENI!N639,HNOJIVA_ALL!$A$2:$Z$3303,4,FALSE)</f>
        <v>#N/A</v>
      </c>
      <c r="P639" s="51" t="e">
        <f>ROUND(VLOOKUP(EVID_HNOJENI!N639,HNOJIVA_ALL!$A$2:$Z$3303,14,FALSE)*K639*IF(L639="t",10,IF(L639="kg",0.01,IF(L639="q",1,IF(L639="l",0.01*VLOOKUP(EVID_HNOJENI!N639,HNOJIVA_ALL!$A$2:$AE$3303,31,FALSE),"CHYBA")))),2)</f>
        <v>#N/A</v>
      </c>
      <c r="Q639" s="51" t="e">
        <f>ROUND(VLOOKUP(EVID_HNOJENI!N639,HNOJIVA_ALL!$A$2:$Z$3303,15,FALSE)*K639*IF(L639="t",10,IF(L639="kg",0.01,IF(L639="q",1,IF(L639="l",0.01*VLOOKUP(EVID_HNOJENI!N639,HNOJIVA_ALL!$A$2:$AE$3303,31,FALSE),"CHYBA")))),2)</f>
        <v>#N/A</v>
      </c>
      <c r="R639" s="51" t="e">
        <f>ROUND(VLOOKUP(EVID_HNOJENI!N639,HNOJIVA_ALL!$A$2:$Z$3303,16,FALSE)*K639*IF(L639="t",10,IF(L639="kg",0.01,IF(L639="q",1,IF(L639="l",0.01*VLOOKUP(EVID_HNOJENI!N639,HNOJIVA_ALL!$A$2:$AE$3303,31,FALSE),"CHYBA")))),2)</f>
        <v>#N/A</v>
      </c>
      <c r="S639" s="51" t="e">
        <f>ROUND(VLOOKUP(EVID_HNOJENI!N639,HNOJIVA_ALL!$A$2:$Z$3303,18,FALSE)*K639*IF(L639="t",10,IF(L639="kg",0.01,IF(L639="q",1,IF(L639="l",0.01*VLOOKUP(EVID_HNOJENI!N639,HNOJIVA_ALL!$A$2:$AE$3303,31,FALSE),"CHYBA")))),2)</f>
        <v>#N/A</v>
      </c>
      <c r="T639" s="51" t="e">
        <f>ROUND(VLOOKUP(EVID_HNOJENI!N639,HNOJIVA_ALL!$A$2:$Z$3303,17,FALSE)*K639*IF(L639="t",10,IF(L639="kg",0.01,IF(L639="q",1,IF(L639="l",0.01*VLOOKUP(EVID_HNOJENI!N639,HNOJIVA_ALL!$A$2:$AE$3303,31,FALSE),"CHYBA")))),2)</f>
        <v>#N/A</v>
      </c>
      <c r="U639" s="51" t="e">
        <f>ROUND(VLOOKUP(EVID_HNOJENI!N639,HNOJIVA_ALL!$A$2:$Z$3303,20,FALSE)*K639*IF(L639="t",10,IF(L639="kg",0.01,IF(L639="q",1,IF(L639="l",0.01*VLOOKUP(EVID_HNOJENI!N639,HNOJIVA_ALL!$A$2:$AE$3303,31,FALSE),"CHYBA")))),2)</f>
        <v>#N/A</v>
      </c>
    </row>
    <row r="640" spans="1:21" x14ac:dyDescent="0.2">
      <c r="A640" s="32"/>
      <c r="B640" s="45" t="e">
        <f>VLOOKUP($A640,EVID_OSEVU!$A$1:$M$4972,2,FALSE)</f>
        <v>#N/A</v>
      </c>
      <c r="C640" s="45" t="e">
        <f>VLOOKUP($A640,EVID_OSEVU!$A$1:$M$4972,3,FALSE)</f>
        <v>#N/A</v>
      </c>
      <c r="D640" s="45" t="e">
        <f>VLOOKUP($A640,EVID_OSEVU!$A$1:$M$4972,4,FALSE)</f>
        <v>#N/A</v>
      </c>
      <c r="E640" s="45" t="e">
        <f>VLOOKUP($A640,EVID_OSEVU!$A$1:$M$4972,7,FALSE)</f>
        <v>#N/A</v>
      </c>
      <c r="F640" s="45" t="e">
        <f>VLOOKUP($A640,EVID_OSEVU!$A$1:$M$4972,8,FALSE)</f>
        <v>#N/A</v>
      </c>
      <c r="G640" s="45" t="e">
        <f>VLOOKUP($A640,EVID_OSEVU!$A$1:$M$4972,11,FALSE)</f>
        <v>#N/A</v>
      </c>
      <c r="H640" s="35"/>
      <c r="I640" s="48"/>
      <c r="J640" s="33" t="e">
        <f>VLOOKUP($A640,EVID_OSEVU!$A$1:$M$4972,11,FALSE)</f>
        <v>#N/A</v>
      </c>
      <c r="K640" s="39"/>
      <c r="L640" s="49"/>
      <c r="M640" s="89" t="e">
        <f t="shared" si="9"/>
        <v>#N/A</v>
      </c>
      <c r="N640" s="50"/>
      <c r="O640" s="37" t="e">
        <f>VLOOKUP(EVID_HNOJENI!N640,HNOJIVA_ALL!$A$2:$Z$3303,4,FALSE)</f>
        <v>#N/A</v>
      </c>
      <c r="P640" s="51" t="e">
        <f>ROUND(VLOOKUP(EVID_HNOJENI!N640,HNOJIVA_ALL!$A$2:$Z$3303,14,FALSE)*K640*IF(L640="t",10,IF(L640="kg",0.01,IF(L640="q",1,IF(L640="l",0.01*VLOOKUP(EVID_HNOJENI!N640,HNOJIVA_ALL!$A$2:$AE$3303,31,FALSE),"CHYBA")))),2)</f>
        <v>#N/A</v>
      </c>
      <c r="Q640" s="51" t="e">
        <f>ROUND(VLOOKUP(EVID_HNOJENI!N640,HNOJIVA_ALL!$A$2:$Z$3303,15,FALSE)*K640*IF(L640="t",10,IF(L640="kg",0.01,IF(L640="q",1,IF(L640="l",0.01*VLOOKUP(EVID_HNOJENI!N640,HNOJIVA_ALL!$A$2:$AE$3303,31,FALSE),"CHYBA")))),2)</f>
        <v>#N/A</v>
      </c>
      <c r="R640" s="51" t="e">
        <f>ROUND(VLOOKUP(EVID_HNOJENI!N640,HNOJIVA_ALL!$A$2:$Z$3303,16,FALSE)*K640*IF(L640="t",10,IF(L640="kg",0.01,IF(L640="q",1,IF(L640="l",0.01*VLOOKUP(EVID_HNOJENI!N640,HNOJIVA_ALL!$A$2:$AE$3303,31,FALSE),"CHYBA")))),2)</f>
        <v>#N/A</v>
      </c>
      <c r="S640" s="51" t="e">
        <f>ROUND(VLOOKUP(EVID_HNOJENI!N640,HNOJIVA_ALL!$A$2:$Z$3303,18,FALSE)*K640*IF(L640="t",10,IF(L640="kg",0.01,IF(L640="q",1,IF(L640="l",0.01*VLOOKUP(EVID_HNOJENI!N640,HNOJIVA_ALL!$A$2:$AE$3303,31,FALSE),"CHYBA")))),2)</f>
        <v>#N/A</v>
      </c>
      <c r="T640" s="51" t="e">
        <f>ROUND(VLOOKUP(EVID_HNOJENI!N640,HNOJIVA_ALL!$A$2:$Z$3303,17,FALSE)*K640*IF(L640="t",10,IF(L640="kg",0.01,IF(L640="q",1,IF(L640="l",0.01*VLOOKUP(EVID_HNOJENI!N640,HNOJIVA_ALL!$A$2:$AE$3303,31,FALSE),"CHYBA")))),2)</f>
        <v>#N/A</v>
      </c>
      <c r="U640" s="51" t="e">
        <f>ROUND(VLOOKUP(EVID_HNOJENI!N640,HNOJIVA_ALL!$A$2:$Z$3303,20,FALSE)*K640*IF(L640="t",10,IF(L640="kg",0.01,IF(L640="q",1,IF(L640="l",0.01*VLOOKUP(EVID_HNOJENI!N640,HNOJIVA_ALL!$A$2:$AE$3303,31,FALSE),"CHYBA")))),2)</f>
        <v>#N/A</v>
      </c>
    </row>
    <row r="641" spans="1:21" x14ac:dyDescent="0.2">
      <c r="A641" s="32"/>
      <c r="B641" s="45" t="e">
        <f>VLOOKUP($A641,EVID_OSEVU!$A$1:$M$4972,2,FALSE)</f>
        <v>#N/A</v>
      </c>
      <c r="C641" s="45" t="e">
        <f>VLOOKUP($A641,EVID_OSEVU!$A$1:$M$4972,3,FALSE)</f>
        <v>#N/A</v>
      </c>
      <c r="D641" s="45" t="e">
        <f>VLOOKUP($A641,EVID_OSEVU!$A$1:$M$4972,4,FALSE)</f>
        <v>#N/A</v>
      </c>
      <c r="E641" s="45" t="e">
        <f>VLOOKUP($A641,EVID_OSEVU!$A$1:$M$4972,7,FALSE)</f>
        <v>#N/A</v>
      </c>
      <c r="F641" s="45" t="e">
        <f>VLOOKUP($A641,EVID_OSEVU!$A$1:$M$4972,8,FALSE)</f>
        <v>#N/A</v>
      </c>
      <c r="G641" s="45" t="e">
        <f>VLOOKUP($A641,EVID_OSEVU!$A$1:$M$4972,11,FALSE)</f>
        <v>#N/A</v>
      </c>
      <c r="H641" s="35"/>
      <c r="I641" s="48"/>
      <c r="J641" s="33" t="e">
        <f>VLOOKUP($A641,EVID_OSEVU!$A$1:$M$4972,11,FALSE)</f>
        <v>#N/A</v>
      </c>
      <c r="K641" s="39"/>
      <c r="L641" s="49"/>
      <c r="M641" s="89" t="e">
        <f t="shared" si="9"/>
        <v>#N/A</v>
      </c>
      <c r="N641" s="50"/>
      <c r="O641" s="37" t="e">
        <f>VLOOKUP(EVID_HNOJENI!N641,HNOJIVA_ALL!$A$2:$Z$3303,4,FALSE)</f>
        <v>#N/A</v>
      </c>
      <c r="P641" s="51" t="e">
        <f>ROUND(VLOOKUP(EVID_HNOJENI!N641,HNOJIVA_ALL!$A$2:$Z$3303,14,FALSE)*K641*IF(L641="t",10,IF(L641="kg",0.01,IF(L641="q",1,IF(L641="l",0.01*VLOOKUP(EVID_HNOJENI!N641,HNOJIVA_ALL!$A$2:$AE$3303,31,FALSE),"CHYBA")))),2)</f>
        <v>#N/A</v>
      </c>
      <c r="Q641" s="51" t="e">
        <f>ROUND(VLOOKUP(EVID_HNOJENI!N641,HNOJIVA_ALL!$A$2:$Z$3303,15,FALSE)*K641*IF(L641="t",10,IF(L641="kg",0.01,IF(L641="q",1,IF(L641="l",0.01*VLOOKUP(EVID_HNOJENI!N641,HNOJIVA_ALL!$A$2:$AE$3303,31,FALSE),"CHYBA")))),2)</f>
        <v>#N/A</v>
      </c>
      <c r="R641" s="51" t="e">
        <f>ROUND(VLOOKUP(EVID_HNOJENI!N641,HNOJIVA_ALL!$A$2:$Z$3303,16,FALSE)*K641*IF(L641="t",10,IF(L641="kg",0.01,IF(L641="q",1,IF(L641="l",0.01*VLOOKUP(EVID_HNOJENI!N641,HNOJIVA_ALL!$A$2:$AE$3303,31,FALSE),"CHYBA")))),2)</f>
        <v>#N/A</v>
      </c>
      <c r="S641" s="51" t="e">
        <f>ROUND(VLOOKUP(EVID_HNOJENI!N641,HNOJIVA_ALL!$A$2:$Z$3303,18,FALSE)*K641*IF(L641="t",10,IF(L641="kg",0.01,IF(L641="q",1,IF(L641="l",0.01*VLOOKUP(EVID_HNOJENI!N641,HNOJIVA_ALL!$A$2:$AE$3303,31,FALSE),"CHYBA")))),2)</f>
        <v>#N/A</v>
      </c>
      <c r="T641" s="51" t="e">
        <f>ROUND(VLOOKUP(EVID_HNOJENI!N641,HNOJIVA_ALL!$A$2:$Z$3303,17,FALSE)*K641*IF(L641="t",10,IF(L641="kg",0.01,IF(L641="q",1,IF(L641="l",0.01*VLOOKUP(EVID_HNOJENI!N641,HNOJIVA_ALL!$A$2:$AE$3303,31,FALSE),"CHYBA")))),2)</f>
        <v>#N/A</v>
      </c>
      <c r="U641" s="51" t="e">
        <f>ROUND(VLOOKUP(EVID_HNOJENI!N641,HNOJIVA_ALL!$A$2:$Z$3303,20,FALSE)*K641*IF(L641="t",10,IF(L641="kg",0.01,IF(L641="q",1,IF(L641="l",0.01*VLOOKUP(EVID_HNOJENI!N641,HNOJIVA_ALL!$A$2:$AE$3303,31,FALSE),"CHYBA")))),2)</f>
        <v>#N/A</v>
      </c>
    </row>
    <row r="642" spans="1:21" x14ac:dyDescent="0.2">
      <c r="A642" s="32"/>
      <c r="B642" s="45" t="e">
        <f>VLOOKUP($A642,EVID_OSEVU!$A$1:$M$4972,2,FALSE)</f>
        <v>#N/A</v>
      </c>
      <c r="C642" s="45" t="e">
        <f>VLOOKUP($A642,EVID_OSEVU!$A$1:$M$4972,3,FALSE)</f>
        <v>#N/A</v>
      </c>
      <c r="D642" s="45" t="e">
        <f>VLOOKUP($A642,EVID_OSEVU!$A$1:$M$4972,4,FALSE)</f>
        <v>#N/A</v>
      </c>
      <c r="E642" s="45" t="e">
        <f>VLOOKUP($A642,EVID_OSEVU!$A$1:$M$4972,7,FALSE)</f>
        <v>#N/A</v>
      </c>
      <c r="F642" s="45" t="e">
        <f>VLOOKUP($A642,EVID_OSEVU!$A$1:$M$4972,8,FALSE)</f>
        <v>#N/A</v>
      </c>
      <c r="G642" s="45" t="e">
        <f>VLOOKUP($A642,EVID_OSEVU!$A$1:$M$4972,11,FALSE)</f>
        <v>#N/A</v>
      </c>
      <c r="H642" s="35"/>
      <c r="I642" s="48"/>
      <c r="J642" s="33" t="e">
        <f>VLOOKUP($A642,EVID_OSEVU!$A$1:$M$4972,11,FALSE)</f>
        <v>#N/A</v>
      </c>
      <c r="K642" s="39"/>
      <c r="L642" s="49"/>
      <c r="M642" s="89" t="e">
        <f t="shared" si="9"/>
        <v>#N/A</v>
      </c>
      <c r="N642" s="50"/>
      <c r="O642" s="37" t="e">
        <f>VLOOKUP(EVID_HNOJENI!N642,HNOJIVA_ALL!$A$2:$Z$3303,4,FALSE)</f>
        <v>#N/A</v>
      </c>
      <c r="P642" s="51" t="e">
        <f>ROUND(VLOOKUP(EVID_HNOJENI!N642,HNOJIVA_ALL!$A$2:$Z$3303,14,FALSE)*K642*IF(L642="t",10,IF(L642="kg",0.01,IF(L642="q",1,IF(L642="l",0.01*VLOOKUP(EVID_HNOJENI!N642,HNOJIVA_ALL!$A$2:$AE$3303,31,FALSE),"CHYBA")))),2)</f>
        <v>#N/A</v>
      </c>
      <c r="Q642" s="51" t="e">
        <f>ROUND(VLOOKUP(EVID_HNOJENI!N642,HNOJIVA_ALL!$A$2:$Z$3303,15,FALSE)*K642*IF(L642="t",10,IF(L642="kg",0.01,IF(L642="q",1,IF(L642="l",0.01*VLOOKUP(EVID_HNOJENI!N642,HNOJIVA_ALL!$A$2:$AE$3303,31,FALSE),"CHYBA")))),2)</f>
        <v>#N/A</v>
      </c>
      <c r="R642" s="51" t="e">
        <f>ROUND(VLOOKUP(EVID_HNOJENI!N642,HNOJIVA_ALL!$A$2:$Z$3303,16,FALSE)*K642*IF(L642="t",10,IF(L642="kg",0.01,IF(L642="q",1,IF(L642="l",0.01*VLOOKUP(EVID_HNOJENI!N642,HNOJIVA_ALL!$A$2:$AE$3303,31,FALSE),"CHYBA")))),2)</f>
        <v>#N/A</v>
      </c>
      <c r="S642" s="51" t="e">
        <f>ROUND(VLOOKUP(EVID_HNOJENI!N642,HNOJIVA_ALL!$A$2:$Z$3303,18,FALSE)*K642*IF(L642="t",10,IF(L642="kg",0.01,IF(L642="q",1,IF(L642="l",0.01*VLOOKUP(EVID_HNOJENI!N642,HNOJIVA_ALL!$A$2:$AE$3303,31,FALSE),"CHYBA")))),2)</f>
        <v>#N/A</v>
      </c>
      <c r="T642" s="51" t="e">
        <f>ROUND(VLOOKUP(EVID_HNOJENI!N642,HNOJIVA_ALL!$A$2:$Z$3303,17,FALSE)*K642*IF(L642="t",10,IF(L642="kg",0.01,IF(L642="q",1,IF(L642="l",0.01*VLOOKUP(EVID_HNOJENI!N642,HNOJIVA_ALL!$A$2:$AE$3303,31,FALSE),"CHYBA")))),2)</f>
        <v>#N/A</v>
      </c>
      <c r="U642" s="51" t="e">
        <f>ROUND(VLOOKUP(EVID_HNOJENI!N642,HNOJIVA_ALL!$A$2:$Z$3303,20,FALSE)*K642*IF(L642="t",10,IF(L642="kg",0.01,IF(L642="q",1,IF(L642="l",0.01*VLOOKUP(EVID_HNOJENI!N642,HNOJIVA_ALL!$A$2:$AE$3303,31,FALSE),"CHYBA")))),2)</f>
        <v>#N/A</v>
      </c>
    </row>
    <row r="643" spans="1:21" x14ac:dyDescent="0.2">
      <c r="A643" s="32"/>
      <c r="B643" s="45" t="e">
        <f>VLOOKUP($A643,EVID_OSEVU!$A$1:$M$4972,2,FALSE)</f>
        <v>#N/A</v>
      </c>
      <c r="C643" s="45" t="e">
        <f>VLOOKUP($A643,EVID_OSEVU!$A$1:$M$4972,3,FALSE)</f>
        <v>#N/A</v>
      </c>
      <c r="D643" s="45" t="e">
        <f>VLOOKUP($A643,EVID_OSEVU!$A$1:$M$4972,4,FALSE)</f>
        <v>#N/A</v>
      </c>
      <c r="E643" s="45" t="e">
        <f>VLOOKUP($A643,EVID_OSEVU!$A$1:$M$4972,7,FALSE)</f>
        <v>#N/A</v>
      </c>
      <c r="F643" s="45" t="e">
        <f>VLOOKUP($A643,EVID_OSEVU!$A$1:$M$4972,8,FALSE)</f>
        <v>#N/A</v>
      </c>
      <c r="G643" s="45" t="e">
        <f>VLOOKUP($A643,EVID_OSEVU!$A$1:$M$4972,11,FALSE)</f>
        <v>#N/A</v>
      </c>
      <c r="H643" s="35"/>
      <c r="I643" s="48"/>
      <c r="J643" s="33" t="e">
        <f>VLOOKUP($A643,EVID_OSEVU!$A$1:$M$4972,11,FALSE)</f>
        <v>#N/A</v>
      </c>
      <c r="K643" s="39"/>
      <c r="L643" s="49"/>
      <c r="M643" s="89" t="e">
        <f t="shared" si="9"/>
        <v>#N/A</v>
      </c>
      <c r="N643" s="50"/>
      <c r="O643" s="37" t="e">
        <f>VLOOKUP(EVID_HNOJENI!N643,HNOJIVA_ALL!$A$2:$Z$3303,4,FALSE)</f>
        <v>#N/A</v>
      </c>
      <c r="P643" s="51" t="e">
        <f>ROUND(VLOOKUP(EVID_HNOJENI!N643,HNOJIVA_ALL!$A$2:$Z$3303,14,FALSE)*K643*IF(L643="t",10,IF(L643="kg",0.01,IF(L643="q",1,IF(L643="l",0.01*VLOOKUP(EVID_HNOJENI!N643,HNOJIVA_ALL!$A$2:$AE$3303,31,FALSE),"CHYBA")))),2)</f>
        <v>#N/A</v>
      </c>
      <c r="Q643" s="51" t="e">
        <f>ROUND(VLOOKUP(EVID_HNOJENI!N643,HNOJIVA_ALL!$A$2:$Z$3303,15,FALSE)*K643*IF(L643="t",10,IF(L643="kg",0.01,IF(L643="q",1,IF(L643="l",0.01*VLOOKUP(EVID_HNOJENI!N643,HNOJIVA_ALL!$A$2:$AE$3303,31,FALSE),"CHYBA")))),2)</f>
        <v>#N/A</v>
      </c>
      <c r="R643" s="51" t="e">
        <f>ROUND(VLOOKUP(EVID_HNOJENI!N643,HNOJIVA_ALL!$A$2:$Z$3303,16,FALSE)*K643*IF(L643="t",10,IF(L643="kg",0.01,IF(L643="q",1,IF(L643="l",0.01*VLOOKUP(EVID_HNOJENI!N643,HNOJIVA_ALL!$A$2:$AE$3303,31,FALSE),"CHYBA")))),2)</f>
        <v>#N/A</v>
      </c>
      <c r="S643" s="51" t="e">
        <f>ROUND(VLOOKUP(EVID_HNOJENI!N643,HNOJIVA_ALL!$A$2:$Z$3303,18,FALSE)*K643*IF(L643="t",10,IF(L643="kg",0.01,IF(L643="q",1,IF(L643="l",0.01*VLOOKUP(EVID_HNOJENI!N643,HNOJIVA_ALL!$A$2:$AE$3303,31,FALSE),"CHYBA")))),2)</f>
        <v>#N/A</v>
      </c>
      <c r="T643" s="51" t="e">
        <f>ROUND(VLOOKUP(EVID_HNOJENI!N643,HNOJIVA_ALL!$A$2:$Z$3303,17,FALSE)*K643*IF(L643="t",10,IF(L643="kg",0.01,IF(L643="q",1,IF(L643="l",0.01*VLOOKUP(EVID_HNOJENI!N643,HNOJIVA_ALL!$A$2:$AE$3303,31,FALSE),"CHYBA")))),2)</f>
        <v>#N/A</v>
      </c>
      <c r="U643" s="51" t="e">
        <f>ROUND(VLOOKUP(EVID_HNOJENI!N643,HNOJIVA_ALL!$A$2:$Z$3303,20,FALSE)*K643*IF(L643="t",10,IF(L643="kg",0.01,IF(L643="q",1,IF(L643="l",0.01*VLOOKUP(EVID_HNOJENI!N643,HNOJIVA_ALL!$A$2:$AE$3303,31,FALSE),"CHYBA")))),2)</f>
        <v>#N/A</v>
      </c>
    </row>
    <row r="644" spans="1:21" x14ac:dyDescent="0.2">
      <c r="A644" s="32"/>
      <c r="B644" s="45" t="e">
        <f>VLOOKUP($A644,EVID_OSEVU!$A$1:$M$4972,2,FALSE)</f>
        <v>#N/A</v>
      </c>
      <c r="C644" s="45" t="e">
        <f>VLOOKUP($A644,EVID_OSEVU!$A$1:$M$4972,3,FALSE)</f>
        <v>#N/A</v>
      </c>
      <c r="D644" s="45" t="e">
        <f>VLOOKUP($A644,EVID_OSEVU!$A$1:$M$4972,4,FALSE)</f>
        <v>#N/A</v>
      </c>
      <c r="E644" s="45" t="e">
        <f>VLOOKUP($A644,EVID_OSEVU!$A$1:$M$4972,7,FALSE)</f>
        <v>#N/A</v>
      </c>
      <c r="F644" s="45" t="e">
        <f>VLOOKUP($A644,EVID_OSEVU!$A$1:$M$4972,8,FALSE)</f>
        <v>#N/A</v>
      </c>
      <c r="G644" s="45" t="e">
        <f>VLOOKUP($A644,EVID_OSEVU!$A$1:$M$4972,11,FALSE)</f>
        <v>#N/A</v>
      </c>
      <c r="H644" s="35"/>
      <c r="I644" s="48"/>
      <c r="J644" s="33" t="e">
        <f>VLOOKUP($A644,EVID_OSEVU!$A$1:$M$4972,11,FALSE)</f>
        <v>#N/A</v>
      </c>
      <c r="K644" s="39"/>
      <c r="L644" s="49"/>
      <c r="M644" s="89" t="e">
        <f t="shared" si="9"/>
        <v>#N/A</v>
      </c>
      <c r="N644" s="50"/>
      <c r="O644" s="37" t="e">
        <f>VLOOKUP(EVID_HNOJENI!N644,HNOJIVA_ALL!$A$2:$Z$3303,4,FALSE)</f>
        <v>#N/A</v>
      </c>
      <c r="P644" s="51" t="e">
        <f>ROUND(VLOOKUP(EVID_HNOJENI!N644,HNOJIVA_ALL!$A$2:$Z$3303,14,FALSE)*K644*IF(L644="t",10,IF(L644="kg",0.01,IF(L644="q",1,IF(L644="l",0.01*VLOOKUP(EVID_HNOJENI!N644,HNOJIVA_ALL!$A$2:$AE$3303,31,FALSE),"CHYBA")))),2)</f>
        <v>#N/A</v>
      </c>
      <c r="Q644" s="51" t="e">
        <f>ROUND(VLOOKUP(EVID_HNOJENI!N644,HNOJIVA_ALL!$A$2:$Z$3303,15,FALSE)*K644*IF(L644="t",10,IF(L644="kg",0.01,IF(L644="q",1,IF(L644="l",0.01*VLOOKUP(EVID_HNOJENI!N644,HNOJIVA_ALL!$A$2:$AE$3303,31,FALSE),"CHYBA")))),2)</f>
        <v>#N/A</v>
      </c>
      <c r="R644" s="51" t="e">
        <f>ROUND(VLOOKUP(EVID_HNOJENI!N644,HNOJIVA_ALL!$A$2:$Z$3303,16,FALSE)*K644*IF(L644="t",10,IF(L644="kg",0.01,IF(L644="q",1,IF(L644="l",0.01*VLOOKUP(EVID_HNOJENI!N644,HNOJIVA_ALL!$A$2:$AE$3303,31,FALSE),"CHYBA")))),2)</f>
        <v>#N/A</v>
      </c>
      <c r="S644" s="51" t="e">
        <f>ROUND(VLOOKUP(EVID_HNOJENI!N644,HNOJIVA_ALL!$A$2:$Z$3303,18,FALSE)*K644*IF(L644="t",10,IF(L644="kg",0.01,IF(L644="q",1,IF(L644="l",0.01*VLOOKUP(EVID_HNOJENI!N644,HNOJIVA_ALL!$A$2:$AE$3303,31,FALSE),"CHYBA")))),2)</f>
        <v>#N/A</v>
      </c>
      <c r="T644" s="51" t="e">
        <f>ROUND(VLOOKUP(EVID_HNOJENI!N644,HNOJIVA_ALL!$A$2:$Z$3303,17,FALSE)*K644*IF(L644="t",10,IF(L644="kg",0.01,IF(L644="q",1,IF(L644="l",0.01*VLOOKUP(EVID_HNOJENI!N644,HNOJIVA_ALL!$A$2:$AE$3303,31,FALSE),"CHYBA")))),2)</f>
        <v>#N/A</v>
      </c>
      <c r="U644" s="51" t="e">
        <f>ROUND(VLOOKUP(EVID_HNOJENI!N644,HNOJIVA_ALL!$A$2:$Z$3303,20,FALSE)*K644*IF(L644="t",10,IF(L644="kg",0.01,IF(L644="q",1,IF(L644="l",0.01*VLOOKUP(EVID_HNOJENI!N644,HNOJIVA_ALL!$A$2:$AE$3303,31,FALSE),"CHYBA")))),2)</f>
        <v>#N/A</v>
      </c>
    </row>
    <row r="645" spans="1:21" x14ac:dyDescent="0.2">
      <c r="A645" s="32"/>
      <c r="B645" s="45" t="e">
        <f>VLOOKUP($A645,EVID_OSEVU!$A$1:$M$4972,2,FALSE)</f>
        <v>#N/A</v>
      </c>
      <c r="C645" s="45" t="e">
        <f>VLOOKUP($A645,EVID_OSEVU!$A$1:$M$4972,3,FALSE)</f>
        <v>#N/A</v>
      </c>
      <c r="D645" s="45" t="e">
        <f>VLOOKUP($A645,EVID_OSEVU!$A$1:$M$4972,4,FALSE)</f>
        <v>#N/A</v>
      </c>
      <c r="E645" s="45" t="e">
        <f>VLOOKUP($A645,EVID_OSEVU!$A$1:$M$4972,7,FALSE)</f>
        <v>#N/A</v>
      </c>
      <c r="F645" s="45" t="e">
        <f>VLOOKUP($A645,EVID_OSEVU!$A$1:$M$4972,8,FALSE)</f>
        <v>#N/A</v>
      </c>
      <c r="G645" s="45" t="e">
        <f>VLOOKUP($A645,EVID_OSEVU!$A$1:$M$4972,11,FALSE)</f>
        <v>#N/A</v>
      </c>
      <c r="H645" s="35"/>
      <c r="I645" s="48"/>
      <c r="J645" s="33" t="e">
        <f>VLOOKUP($A645,EVID_OSEVU!$A$1:$M$4972,11,FALSE)</f>
        <v>#N/A</v>
      </c>
      <c r="K645" s="39"/>
      <c r="L645" s="49"/>
      <c r="M645" s="89" t="e">
        <f t="shared" ref="M645:M708" si="10">K645*J645</f>
        <v>#N/A</v>
      </c>
      <c r="N645" s="50"/>
      <c r="O645" s="37" t="e">
        <f>VLOOKUP(EVID_HNOJENI!N645,HNOJIVA_ALL!$A$2:$Z$3303,4,FALSE)</f>
        <v>#N/A</v>
      </c>
      <c r="P645" s="51" t="e">
        <f>ROUND(VLOOKUP(EVID_HNOJENI!N645,HNOJIVA_ALL!$A$2:$Z$3303,14,FALSE)*K645*IF(L645="t",10,IF(L645="kg",0.01,IF(L645="q",1,IF(L645="l",0.01*VLOOKUP(EVID_HNOJENI!N645,HNOJIVA_ALL!$A$2:$AE$3303,31,FALSE),"CHYBA")))),2)</f>
        <v>#N/A</v>
      </c>
      <c r="Q645" s="51" t="e">
        <f>ROUND(VLOOKUP(EVID_HNOJENI!N645,HNOJIVA_ALL!$A$2:$Z$3303,15,FALSE)*K645*IF(L645="t",10,IF(L645="kg",0.01,IF(L645="q",1,IF(L645="l",0.01*VLOOKUP(EVID_HNOJENI!N645,HNOJIVA_ALL!$A$2:$AE$3303,31,FALSE),"CHYBA")))),2)</f>
        <v>#N/A</v>
      </c>
      <c r="R645" s="51" t="e">
        <f>ROUND(VLOOKUP(EVID_HNOJENI!N645,HNOJIVA_ALL!$A$2:$Z$3303,16,FALSE)*K645*IF(L645="t",10,IF(L645="kg",0.01,IF(L645="q",1,IF(L645="l",0.01*VLOOKUP(EVID_HNOJENI!N645,HNOJIVA_ALL!$A$2:$AE$3303,31,FALSE),"CHYBA")))),2)</f>
        <v>#N/A</v>
      </c>
      <c r="S645" s="51" t="e">
        <f>ROUND(VLOOKUP(EVID_HNOJENI!N645,HNOJIVA_ALL!$A$2:$Z$3303,18,FALSE)*K645*IF(L645="t",10,IF(L645="kg",0.01,IF(L645="q",1,IF(L645="l",0.01*VLOOKUP(EVID_HNOJENI!N645,HNOJIVA_ALL!$A$2:$AE$3303,31,FALSE),"CHYBA")))),2)</f>
        <v>#N/A</v>
      </c>
      <c r="T645" s="51" t="e">
        <f>ROUND(VLOOKUP(EVID_HNOJENI!N645,HNOJIVA_ALL!$A$2:$Z$3303,17,FALSE)*K645*IF(L645="t",10,IF(L645="kg",0.01,IF(L645="q",1,IF(L645="l",0.01*VLOOKUP(EVID_HNOJENI!N645,HNOJIVA_ALL!$A$2:$AE$3303,31,FALSE),"CHYBA")))),2)</f>
        <v>#N/A</v>
      </c>
      <c r="U645" s="51" t="e">
        <f>ROUND(VLOOKUP(EVID_HNOJENI!N645,HNOJIVA_ALL!$A$2:$Z$3303,20,FALSE)*K645*IF(L645="t",10,IF(L645="kg",0.01,IF(L645="q",1,IF(L645="l",0.01*VLOOKUP(EVID_HNOJENI!N645,HNOJIVA_ALL!$A$2:$AE$3303,31,FALSE),"CHYBA")))),2)</f>
        <v>#N/A</v>
      </c>
    </row>
    <row r="646" spans="1:21" x14ac:dyDescent="0.2">
      <c r="A646" s="32"/>
      <c r="B646" s="45" t="e">
        <f>VLOOKUP($A646,EVID_OSEVU!$A$1:$M$4972,2,FALSE)</f>
        <v>#N/A</v>
      </c>
      <c r="C646" s="45" t="e">
        <f>VLOOKUP($A646,EVID_OSEVU!$A$1:$M$4972,3,FALSE)</f>
        <v>#N/A</v>
      </c>
      <c r="D646" s="45" t="e">
        <f>VLOOKUP($A646,EVID_OSEVU!$A$1:$M$4972,4,FALSE)</f>
        <v>#N/A</v>
      </c>
      <c r="E646" s="45" t="e">
        <f>VLOOKUP($A646,EVID_OSEVU!$A$1:$M$4972,7,FALSE)</f>
        <v>#N/A</v>
      </c>
      <c r="F646" s="45" t="e">
        <f>VLOOKUP($A646,EVID_OSEVU!$A$1:$M$4972,8,FALSE)</f>
        <v>#N/A</v>
      </c>
      <c r="G646" s="45" t="e">
        <f>VLOOKUP($A646,EVID_OSEVU!$A$1:$M$4972,11,FALSE)</f>
        <v>#N/A</v>
      </c>
      <c r="H646" s="35"/>
      <c r="I646" s="48"/>
      <c r="J646" s="33" t="e">
        <f>VLOOKUP($A646,EVID_OSEVU!$A$1:$M$4972,11,FALSE)</f>
        <v>#N/A</v>
      </c>
      <c r="K646" s="39"/>
      <c r="L646" s="49"/>
      <c r="M646" s="89" t="e">
        <f t="shared" si="10"/>
        <v>#N/A</v>
      </c>
      <c r="N646" s="50"/>
      <c r="O646" s="37" t="e">
        <f>VLOOKUP(EVID_HNOJENI!N646,HNOJIVA_ALL!$A$2:$Z$3303,4,FALSE)</f>
        <v>#N/A</v>
      </c>
      <c r="P646" s="51" t="e">
        <f>ROUND(VLOOKUP(EVID_HNOJENI!N646,HNOJIVA_ALL!$A$2:$Z$3303,14,FALSE)*K646*IF(L646="t",10,IF(L646="kg",0.01,IF(L646="q",1,IF(L646="l",0.01*VLOOKUP(EVID_HNOJENI!N646,HNOJIVA_ALL!$A$2:$AE$3303,31,FALSE),"CHYBA")))),2)</f>
        <v>#N/A</v>
      </c>
      <c r="Q646" s="51" t="e">
        <f>ROUND(VLOOKUP(EVID_HNOJENI!N646,HNOJIVA_ALL!$A$2:$Z$3303,15,FALSE)*K646*IF(L646="t",10,IF(L646="kg",0.01,IF(L646="q",1,IF(L646="l",0.01*VLOOKUP(EVID_HNOJENI!N646,HNOJIVA_ALL!$A$2:$AE$3303,31,FALSE),"CHYBA")))),2)</f>
        <v>#N/A</v>
      </c>
      <c r="R646" s="51" t="e">
        <f>ROUND(VLOOKUP(EVID_HNOJENI!N646,HNOJIVA_ALL!$A$2:$Z$3303,16,FALSE)*K646*IF(L646="t",10,IF(L646="kg",0.01,IF(L646="q",1,IF(L646="l",0.01*VLOOKUP(EVID_HNOJENI!N646,HNOJIVA_ALL!$A$2:$AE$3303,31,FALSE),"CHYBA")))),2)</f>
        <v>#N/A</v>
      </c>
      <c r="S646" s="51" t="e">
        <f>ROUND(VLOOKUP(EVID_HNOJENI!N646,HNOJIVA_ALL!$A$2:$Z$3303,18,FALSE)*K646*IF(L646="t",10,IF(L646="kg",0.01,IF(L646="q",1,IF(L646="l",0.01*VLOOKUP(EVID_HNOJENI!N646,HNOJIVA_ALL!$A$2:$AE$3303,31,FALSE),"CHYBA")))),2)</f>
        <v>#N/A</v>
      </c>
      <c r="T646" s="51" t="e">
        <f>ROUND(VLOOKUP(EVID_HNOJENI!N646,HNOJIVA_ALL!$A$2:$Z$3303,17,FALSE)*K646*IF(L646="t",10,IF(L646="kg",0.01,IF(L646="q",1,IF(L646="l",0.01*VLOOKUP(EVID_HNOJENI!N646,HNOJIVA_ALL!$A$2:$AE$3303,31,FALSE),"CHYBA")))),2)</f>
        <v>#N/A</v>
      </c>
      <c r="U646" s="51" t="e">
        <f>ROUND(VLOOKUP(EVID_HNOJENI!N646,HNOJIVA_ALL!$A$2:$Z$3303,20,FALSE)*K646*IF(L646="t",10,IF(L646="kg",0.01,IF(L646="q",1,IF(L646="l",0.01*VLOOKUP(EVID_HNOJENI!N646,HNOJIVA_ALL!$A$2:$AE$3303,31,FALSE),"CHYBA")))),2)</f>
        <v>#N/A</v>
      </c>
    </row>
    <row r="647" spans="1:21" x14ac:dyDescent="0.2">
      <c r="A647" s="32"/>
      <c r="B647" s="45" t="e">
        <f>VLOOKUP($A647,EVID_OSEVU!$A$1:$M$4972,2,FALSE)</f>
        <v>#N/A</v>
      </c>
      <c r="C647" s="45" t="e">
        <f>VLOOKUP($A647,EVID_OSEVU!$A$1:$M$4972,3,FALSE)</f>
        <v>#N/A</v>
      </c>
      <c r="D647" s="45" t="e">
        <f>VLOOKUP($A647,EVID_OSEVU!$A$1:$M$4972,4,FALSE)</f>
        <v>#N/A</v>
      </c>
      <c r="E647" s="45" t="e">
        <f>VLOOKUP($A647,EVID_OSEVU!$A$1:$M$4972,7,FALSE)</f>
        <v>#N/A</v>
      </c>
      <c r="F647" s="45" t="e">
        <f>VLOOKUP($A647,EVID_OSEVU!$A$1:$M$4972,8,FALSE)</f>
        <v>#N/A</v>
      </c>
      <c r="G647" s="45" t="e">
        <f>VLOOKUP($A647,EVID_OSEVU!$A$1:$M$4972,11,FALSE)</f>
        <v>#N/A</v>
      </c>
      <c r="H647" s="35"/>
      <c r="I647" s="48"/>
      <c r="J647" s="33" t="e">
        <f>VLOOKUP($A647,EVID_OSEVU!$A$1:$M$4972,11,FALSE)</f>
        <v>#N/A</v>
      </c>
      <c r="K647" s="39"/>
      <c r="L647" s="49"/>
      <c r="M647" s="89" t="e">
        <f t="shared" si="10"/>
        <v>#N/A</v>
      </c>
      <c r="N647" s="50"/>
      <c r="O647" s="37" t="e">
        <f>VLOOKUP(EVID_HNOJENI!N647,HNOJIVA_ALL!$A$2:$Z$3303,4,FALSE)</f>
        <v>#N/A</v>
      </c>
      <c r="P647" s="51" t="e">
        <f>ROUND(VLOOKUP(EVID_HNOJENI!N647,HNOJIVA_ALL!$A$2:$Z$3303,14,FALSE)*K647*IF(L647="t",10,IF(L647="kg",0.01,IF(L647="q",1,IF(L647="l",0.01*VLOOKUP(EVID_HNOJENI!N647,HNOJIVA_ALL!$A$2:$AE$3303,31,FALSE),"CHYBA")))),2)</f>
        <v>#N/A</v>
      </c>
      <c r="Q647" s="51" t="e">
        <f>ROUND(VLOOKUP(EVID_HNOJENI!N647,HNOJIVA_ALL!$A$2:$Z$3303,15,FALSE)*K647*IF(L647="t",10,IF(L647="kg",0.01,IF(L647="q",1,IF(L647="l",0.01*VLOOKUP(EVID_HNOJENI!N647,HNOJIVA_ALL!$A$2:$AE$3303,31,FALSE),"CHYBA")))),2)</f>
        <v>#N/A</v>
      </c>
      <c r="R647" s="51" t="e">
        <f>ROUND(VLOOKUP(EVID_HNOJENI!N647,HNOJIVA_ALL!$A$2:$Z$3303,16,FALSE)*K647*IF(L647="t",10,IF(L647="kg",0.01,IF(L647="q",1,IF(L647="l",0.01*VLOOKUP(EVID_HNOJENI!N647,HNOJIVA_ALL!$A$2:$AE$3303,31,FALSE),"CHYBA")))),2)</f>
        <v>#N/A</v>
      </c>
      <c r="S647" s="51" t="e">
        <f>ROUND(VLOOKUP(EVID_HNOJENI!N647,HNOJIVA_ALL!$A$2:$Z$3303,18,FALSE)*K647*IF(L647="t",10,IF(L647="kg",0.01,IF(L647="q",1,IF(L647="l",0.01*VLOOKUP(EVID_HNOJENI!N647,HNOJIVA_ALL!$A$2:$AE$3303,31,FALSE),"CHYBA")))),2)</f>
        <v>#N/A</v>
      </c>
      <c r="T647" s="51" t="e">
        <f>ROUND(VLOOKUP(EVID_HNOJENI!N647,HNOJIVA_ALL!$A$2:$Z$3303,17,FALSE)*K647*IF(L647="t",10,IF(L647="kg",0.01,IF(L647="q",1,IF(L647="l",0.01*VLOOKUP(EVID_HNOJENI!N647,HNOJIVA_ALL!$A$2:$AE$3303,31,FALSE),"CHYBA")))),2)</f>
        <v>#N/A</v>
      </c>
      <c r="U647" s="51" t="e">
        <f>ROUND(VLOOKUP(EVID_HNOJENI!N647,HNOJIVA_ALL!$A$2:$Z$3303,20,FALSE)*K647*IF(L647="t",10,IF(L647="kg",0.01,IF(L647="q",1,IF(L647="l",0.01*VLOOKUP(EVID_HNOJENI!N647,HNOJIVA_ALL!$A$2:$AE$3303,31,FALSE),"CHYBA")))),2)</f>
        <v>#N/A</v>
      </c>
    </row>
    <row r="648" spans="1:21" x14ac:dyDescent="0.2">
      <c r="A648" s="32"/>
      <c r="B648" s="45" t="e">
        <f>VLOOKUP($A648,EVID_OSEVU!$A$1:$M$4972,2,FALSE)</f>
        <v>#N/A</v>
      </c>
      <c r="C648" s="45" t="e">
        <f>VLOOKUP($A648,EVID_OSEVU!$A$1:$M$4972,3,FALSE)</f>
        <v>#N/A</v>
      </c>
      <c r="D648" s="45" t="e">
        <f>VLOOKUP($A648,EVID_OSEVU!$A$1:$M$4972,4,FALSE)</f>
        <v>#N/A</v>
      </c>
      <c r="E648" s="45" t="e">
        <f>VLOOKUP($A648,EVID_OSEVU!$A$1:$M$4972,7,FALSE)</f>
        <v>#N/A</v>
      </c>
      <c r="F648" s="45" t="e">
        <f>VLOOKUP($A648,EVID_OSEVU!$A$1:$M$4972,8,FALSE)</f>
        <v>#N/A</v>
      </c>
      <c r="G648" s="45" t="e">
        <f>VLOOKUP($A648,EVID_OSEVU!$A$1:$M$4972,11,FALSE)</f>
        <v>#N/A</v>
      </c>
      <c r="H648" s="35"/>
      <c r="I648" s="48"/>
      <c r="J648" s="33" t="e">
        <f>VLOOKUP($A648,EVID_OSEVU!$A$1:$M$4972,11,FALSE)</f>
        <v>#N/A</v>
      </c>
      <c r="K648" s="39"/>
      <c r="L648" s="49"/>
      <c r="M648" s="89" t="e">
        <f t="shared" si="10"/>
        <v>#N/A</v>
      </c>
      <c r="N648" s="50"/>
      <c r="O648" s="37" t="e">
        <f>VLOOKUP(EVID_HNOJENI!N648,HNOJIVA_ALL!$A$2:$Z$3303,4,FALSE)</f>
        <v>#N/A</v>
      </c>
      <c r="P648" s="51" t="e">
        <f>ROUND(VLOOKUP(EVID_HNOJENI!N648,HNOJIVA_ALL!$A$2:$Z$3303,14,FALSE)*K648*IF(L648="t",10,IF(L648="kg",0.01,IF(L648="q",1,IF(L648="l",0.01*VLOOKUP(EVID_HNOJENI!N648,HNOJIVA_ALL!$A$2:$AE$3303,31,FALSE),"CHYBA")))),2)</f>
        <v>#N/A</v>
      </c>
      <c r="Q648" s="51" t="e">
        <f>ROUND(VLOOKUP(EVID_HNOJENI!N648,HNOJIVA_ALL!$A$2:$Z$3303,15,FALSE)*K648*IF(L648="t",10,IF(L648="kg",0.01,IF(L648="q",1,IF(L648="l",0.01*VLOOKUP(EVID_HNOJENI!N648,HNOJIVA_ALL!$A$2:$AE$3303,31,FALSE),"CHYBA")))),2)</f>
        <v>#N/A</v>
      </c>
      <c r="R648" s="51" t="e">
        <f>ROUND(VLOOKUP(EVID_HNOJENI!N648,HNOJIVA_ALL!$A$2:$Z$3303,16,FALSE)*K648*IF(L648="t",10,IF(L648="kg",0.01,IF(L648="q",1,IF(L648="l",0.01*VLOOKUP(EVID_HNOJENI!N648,HNOJIVA_ALL!$A$2:$AE$3303,31,FALSE),"CHYBA")))),2)</f>
        <v>#N/A</v>
      </c>
      <c r="S648" s="51" t="e">
        <f>ROUND(VLOOKUP(EVID_HNOJENI!N648,HNOJIVA_ALL!$A$2:$Z$3303,18,FALSE)*K648*IF(L648="t",10,IF(L648="kg",0.01,IF(L648="q",1,IF(L648="l",0.01*VLOOKUP(EVID_HNOJENI!N648,HNOJIVA_ALL!$A$2:$AE$3303,31,FALSE),"CHYBA")))),2)</f>
        <v>#N/A</v>
      </c>
      <c r="T648" s="51" t="e">
        <f>ROUND(VLOOKUP(EVID_HNOJENI!N648,HNOJIVA_ALL!$A$2:$Z$3303,17,FALSE)*K648*IF(L648="t",10,IF(L648="kg",0.01,IF(L648="q",1,IF(L648="l",0.01*VLOOKUP(EVID_HNOJENI!N648,HNOJIVA_ALL!$A$2:$AE$3303,31,FALSE),"CHYBA")))),2)</f>
        <v>#N/A</v>
      </c>
      <c r="U648" s="51" t="e">
        <f>ROUND(VLOOKUP(EVID_HNOJENI!N648,HNOJIVA_ALL!$A$2:$Z$3303,20,FALSE)*K648*IF(L648="t",10,IF(L648="kg",0.01,IF(L648="q",1,IF(L648="l",0.01*VLOOKUP(EVID_HNOJENI!N648,HNOJIVA_ALL!$A$2:$AE$3303,31,FALSE),"CHYBA")))),2)</f>
        <v>#N/A</v>
      </c>
    </row>
    <row r="649" spans="1:21" x14ac:dyDescent="0.2">
      <c r="A649" s="32"/>
      <c r="B649" s="45" t="e">
        <f>VLOOKUP($A649,EVID_OSEVU!$A$1:$M$4972,2,FALSE)</f>
        <v>#N/A</v>
      </c>
      <c r="C649" s="45" t="e">
        <f>VLOOKUP($A649,EVID_OSEVU!$A$1:$M$4972,3,FALSE)</f>
        <v>#N/A</v>
      </c>
      <c r="D649" s="45" t="e">
        <f>VLOOKUP($A649,EVID_OSEVU!$A$1:$M$4972,4,FALSE)</f>
        <v>#N/A</v>
      </c>
      <c r="E649" s="45" t="e">
        <f>VLOOKUP($A649,EVID_OSEVU!$A$1:$M$4972,7,FALSE)</f>
        <v>#N/A</v>
      </c>
      <c r="F649" s="45" t="e">
        <f>VLOOKUP($A649,EVID_OSEVU!$A$1:$M$4972,8,FALSE)</f>
        <v>#N/A</v>
      </c>
      <c r="G649" s="45" t="e">
        <f>VLOOKUP($A649,EVID_OSEVU!$A$1:$M$4972,11,FALSE)</f>
        <v>#N/A</v>
      </c>
      <c r="H649" s="35"/>
      <c r="I649" s="48"/>
      <c r="J649" s="33" t="e">
        <f>VLOOKUP($A649,EVID_OSEVU!$A$1:$M$4972,11,FALSE)</f>
        <v>#N/A</v>
      </c>
      <c r="K649" s="39"/>
      <c r="L649" s="49"/>
      <c r="M649" s="89" t="e">
        <f t="shared" si="10"/>
        <v>#N/A</v>
      </c>
      <c r="N649" s="50"/>
      <c r="O649" s="37" t="e">
        <f>VLOOKUP(EVID_HNOJENI!N649,HNOJIVA_ALL!$A$2:$Z$3303,4,FALSE)</f>
        <v>#N/A</v>
      </c>
      <c r="P649" s="51" t="e">
        <f>ROUND(VLOOKUP(EVID_HNOJENI!N649,HNOJIVA_ALL!$A$2:$Z$3303,14,FALSE)*K649*IF(L649="t",10,IF(L649="kg",0.01,IF(L649="q",1,IF(L649="l",0.01*VLOOKUP(EVID_HNOJENI!N649,HNOJIVA_ALL!$A$2:$AE$3303,31,FALSE),"CHYBA")))),2)</f>
        <v>#N/A</v>
      </c>
      <c r="Q649" s="51" t="e">
        <f>ROUND(VLOOKUP(EVID_HNOJENI!N649,HNOJIVA_ALL!$A$2:$Z$3303,15,FALSE)*K649*IF(L649="t",10,IF(L649="kg",0.01,IF(L649="q",1,IF(L649="l",0.01*VLOOKUP(EVID_HNOJENI!N649,HNOJIVA_ALL!$A$2:$AE$3303,31,FALSE),"CHYBA")))),2)</f>
        <v>#N/A</v>
      </c>
      <c r="R649" s="51" t="e">
        <f>ROUND(VLOOKUP(EVID_HNOJENI!N649,HNOJIVA_ALL!$A$2:$Z$3303,16,FALSE)*K649*IF(L649="t",10,IF(L649="kg",0.01,IF(L649="q",1,IF(L649="l",0.01*VLOOKUP(EVID_HNOJENI!N649,HNOJIVA_ALL!$A$2:$AE$3303,31,FALSE),"CHYBA")))),2)</f>
        <v>#N/A</v>
      </c>
      <c r="S649" s="51" t="e">
        <f>ROUND(VLOOKUP(EVID_HNOJENI!N649,HNOJIVA_ALL!$A$2:$Z$3303,18,FALSE)*K649*IF(L649="t",10,IF(L649="kg",0.01,IF(L649="q",1,IF(L649="l",0.01*VLOOKUP(EVID_HNOJENI!N649,HNOJIVA_ALL!$A$2:$AE$3303,31,FALSE),"CHYBA")))),2)</f>
        <v>#N/A</v>
      </c>
      <c r="T649" s="51" t="e">
        <f>ROUND(VLOOKUP(EVID_HNOJENI!N649,HNOJIVA_ALL!$A$2:$Z$3303,17,FALSE)*K649*IF(L649="t",10,IF(L649="kg",0.01,IF(L649="q",1,IF(L649="l",0.01*VLOOKUP(EVID_HNOJENI!N649,HNOJIVA_ALL!$A$2:$AE$3303,31,FALSE),"CHYBA")))),2)</f>
        <v>#N/A</v>
      </c>
      <c r="U649" s="51" t="e">
        <f>ROUND(VLOOKUP(EVID_HNOJENI!N649,HNOJIVA_ALL!$A$2:$Z$3303,20,FALSE)*K649*IF(L649="t",10,IF(L649="kg",0.01,IF(L649="q",1,IF(L649="l",0.01*VLOOKUP(EVID_HNOJENI!N649,HNOJIVA_ALL!$A$2:$AE$3303,31,FALSE),"CHYBA")))),2)</f>
        <v>#N/A</v>
      </c>
    </row>
    <row r="650" spans="1:21" x14ac:dyDescent="0.2">
      <c r="A650" s="32"/>
      <c r="B650" s="45" t="e">
        <f>VLOOKUP($A650,EVID_OSEVU!$A$1:$M$4972,2,FALSE)</f>
        <v>#N/A</v>
      </c>
      <c r="C650" s="45" t="e">
        <f>VLOOKUP($A650,EVID_OSEVU!$A$1:$M$4972,3,FALSE)</f>
        <v>#N/A</v>
      </c>
      <c r="D650" s="45" t="e">
        <f>VLOOKUP($A650,EVID_OSEVU!$A$1:$M$4972,4,FALSE)</f>
        <v>#N/A</v>
      </c>
      <c r="E650" s="45" t="e">
        <f>VLOOKUP($A650,EVID_OSEVU!$A$1:$M$4972,7,FALSE)</f>
        <v>#N/A</v>
      </c>
      <c r="F650" s="45" t="e">
        <f>VLOOKUP($A650,EVID_OSEVU!$A$1:$M$4972,8,FALSE)</f>
        <v>#N/A</v>
      </c>
      <c r="G650" s="45" t="e">
        <f>VLOOKUP($A650,EVID_OSEVU!$A$1:$M$4972,11,FALSE)</f>
        <v>#N/A</v>
      </c>
      <c r="H650" s="35"/>
      <c r="I650" s="48"/>
      <c r="J650" s="33" t="e">
        <f>VLOOKUP($A650,EVID_OSEVU!$A$1:$M$4972,11,FALSE)</f>
        <v>#N/A</v>
      </c>
      <c r="K650" s="39"/>
      <c r="L650" s="49"/>
      <c r="M650" s="89" t="e">
        <f t="shared" si="10"/>
        <v>#N/A</v>
      </c>
      <c r="N650" s="50"/>
      <c r="O650" s="37" t="e">
        <f>VLOOKUP(EVID_HNOJENI!N650,HNOJIVA_ALL!$A$2:$Z$3303,4,FALSE)</f>
        <v>#N/A</v>
      </c>
      <c r="P650" s="51" t="e">
        <f>ROUND(VLOOKUP(EVID_HNOJENI!N650,HNOJIVA_ALL!$A$2:$Z$3303,14,FALSE)*K650*IF(L650="t",10,IF(L650="kg",0.01,IF(L650="q",1,IF(L650="l",0.01*VLOOKUP(EVID_HNOJENI!N650,HNOJIVA_ALL!$A$2:$AE$3303,31,FALSE),"CHYBA")))),2)</f>
        <v>#N/A</v>
      </c>
      <c r="Q650" s="51" t="e">
        <f>ROUND(VLOOKUP(EVID_HNOJENI!N650,HNOJIVA_ALL!$A$2:$Z$3303,15,FALSE)*K650*IF(L650="t",10,IF(L650="kg",0.01,IF(L650="q",1,IF(L650="l",0.01*VLOOKUP(EVID_HNOJENI!N650,HNOJIVA_ALL!$A$2:$AE$3303,31,FALSE),"CHYBA")))),2)</f>
        <v>#N/A</v>
      </c>
      <c r="R650" s="51" t="e">
        <f>ROUND(VLOOKUP(EVID_HNOJENI!N650,HNOJIVA_ALL!$A$2:$Z$3303,16,FALSE)*K650*IF(L650="t",10,IF(L650="kg",0.01,IF(L650="q",1,IF(L650="l",0.01*VLOOKUP(EVID_HNOJENI!N650,HNOJIVA_ALL!$A$2:$AE$3303,31,FALSE),"CHYBA")))),2)</f>
        <v>#N/A</v>
      </c>
      <c r="S650" s="51" t="e">
        <f>ROUND(VLOOKUP(EVID_HNOJENI!N650,HNOJIVA_ALL!$A$2:$Z$3303,18,FALSE)*K650*IF(L650="t",10,IF(L650="kg",0.01,IF(L650="q",1,IF(L650="l",0.01*VLOOKUP(EVID_HNOJENI!N650,HNOJIVA_ALL!$A$2:$AE$3303,31,FALSE),"CHYBA")))),2)</f>
        <v>#N/A</v>
      </c>
      <c r="T650" s="51" t="e">
        <f>ROUND(VLOOKUP(EVID_HNOJENI!N650,HNOJIVA_ALL!$A$2:$Z$3303,17,FALSE)*K650*IF(L650="t",10,IF(L650="kg",0.01,IF(L650="q",1,IF(L650="l",0.01*VLOOKUP(EVID_HNOJENI!N650,HNOJIVA_ALL!$A$2:$AE$3303,31,FALSE),"CHYBA")))),2)</f>
        <v>#N/A</v>
      </c>
      <c r="U650" s="51" t="e">
        <f>ROUND(VLOOKUP(EVID_HNOJENI!N650,HNOJIVA_ALL!$A$2:$Z$3303,20,FALSE)*K650*IF(L650="t",10,IF(L650="kg",0.01,IF(L650="q",1,IF(L650="l",0.01*VLOOKUP(EVID_HNOJENI!N650,HNOJIVA_ALL!$A$2:$AE$3303,31,FALSE),"CHYBA")))),2)</f>
        <v>#N/A</v>
      </c>
    </row>
    <row r="651" spans="1:21" x14ac:dyDescent="0.2">
      <c r="A651" s="32"/>
      <c r="B651" s="45" t="e">
        <f>VLOOKUP($A651,EVID_OSEVU!$A$1:$M$4972,2,FALSE)</f>
        <v>#N/A</v>
      </c>
      <c r="C651" s="45" t="e">
        <f>VLOOKUP($A651,EVID_OSEVU!$A$1:$M$4972,3,FALSE)</f>
        <v>#N/A</v>
      </c>
      <c r="D651" s="45" t="e">
        <f>VLOOKUP($A651,EVID_OSEVU!$A$1:$M$4972,4,FALSE)</f>
        <v>#N/A</v>
      </c>
      <c r="E651" s="45" t="e">
        <f>VLOOKUP($A651,EVID_OSEVU!$A$1:$M$4972,7,FALSE)</f>
        <v>#N/A</v>
      </c>
      <c r="F651" s="45" t="e">
        <f>VLOOKUP($A651,EVID_OSEVU!$A$1:$M$4972,8,FALSE)</f>
        <v>#N/A</v>
      </c>
      <c r="G651" s="45" t="e">
        <f>VLOOKUP($A651,EVID_OSEVU!$A$1:$M$4972,11,FALSE)</f>
        <v>#N/A</v>
      </c>
      <c r="H651" s="35"/>
      <c r="I651" s="48"/>
      <c r="J651" s="33" t="e">
        <f>VLOOKUP($A651,EVID_OSEVU!$A$1:$M$4972,11,FALSE)</f>
        <v>#N/A</v>
      </c>
      <c r="K651" s="39"/>
      <c r="L651" s="49"/>
      <c r="M651" s="89" t="e">
        <f t="shared" si="10"/>
        <v>#N/A</v>
      </c>
      <c r="N651" s="50"/>
      <c r="O651" s="37" t="e">
        <f>VLOOKUP(EVID_HNOJENI!N651,HNOJIVA_ALL!$A$2:$Z$3303,4,FALSE)</f>
        <v>#N/A</v>
      </c>
      <c r="P651" s="51" t="e">
        <f>ROUND(VLOOKUP(EVID_HNOJENI!N651,HNOJIVA_ALL!$A$2:$Z$3303,14,FALSE)*K651*IF(L651="t",10,IF(L651="kg",0.01,IF(L651="q",1,IF(L651="l",0.01*VLOOKUP(EVID_HNOJENI!N651,HNOJIVA_ALL!$A$2:$AE$3303,31,FALSE),"CHYBA")))),2)</f>
        <v>#N/A</v>
      </c>
      <c r="Q651" s="51" t="e">
        <f>ROUND(VLOOKUP(EVID_HNOJENI!N651,HNOJIVA_ALL!$A$2:$Z$3303,15,FALSE)*K651*IF(L651="t",10,IF(L651="kg",0.01,IF(L651="q",1,IF(L651="l",0.01*VLOOKUP(EVID_HNOJENI!N651,HNOJIVA_ALL!$A$2:$AE$3303,31,FALSE),"CHYBA")))),2)</f>
        <v>#N/A</v>
      </c>
      <c r="R651" s="51" t="e">
        <f>ROUND(VLOOKUP(EVID_HNOJENI!N651,HNOJIVA_ALL!$A$2:$Z$3303,16,FALSE)*K651*IF(L651="t",10,IF(L651="kg",0.01,IF(L651="q",1,IF(L651="l",0.01*VLOOKUP(EVID_HNOJENI!N651,HNOJIVA_ALL!$A$2:$AE$3303,31,FALSE),"CHYBA")))),2)</f>
        <v>#N/A</v>
      </c>
      <c r="S651" s="51" t="e">
        <f>ROUND(VLOOKUP(EVID_HNOJENI!N651,HNOJIVA_ALL!$A$2:$Z$3303,18,FALSE)*K651*IF(L651="t",10,IF(L651="kg",0.01,IF(L651="q",1,IF(L651="l",0.01*VLOOKUP(EVID_HNOJENI!N651,HNOJIVA_ALL!$A$2:$AE$3303,31,FALSE),"CHYBA")))),2)</f>
        <v>#N/A</v>
      </c>
      <c r="T651" s="51" t="e">
        <f>ROUND(VLOOKUP(EVID_HNOJENI!N651,HNOJIVA_ALL!$A$2:$Z$3303,17,FALSE)*K651*IF(L651="t",10,IF(L651="kg",0.01,IF(L651="q",1,IF(L651="l",0.01*VLOOKUP(EVID_HNOJENI!N651,HNOJIVA_ALL!$A$2:$AE$3303,31,FALSE),"CHYBA")))),2)</f>
        <v>#N/A</v>
      </c>
      <c r="U651" s="51" t="e">
        <f>ROUND(VLOOKUP(EVID_HNOJENI!N651,HNOJIVA_ALL!$A$2:$Z$3303,20,FALSE)*K651*IF(L651="t",10,IF(L651="kg",0.01,IF(L651="q",1,IF(L651="l",0.01*VLOOKUP(EVID_HNOJENI!N651,HNOJIVA_ALL!$A$2:$AE$3303,31,FALSE),"CHYBA")))),2)</f>
        <v>#N/A</v>
      </c>
    </row>
    <row r="652" spans="1:21" x14ac:dyDescent="0.2">
      <c r="A652" s="32"/>
      <c r="B652" s="45" t="e">
        <f>VLOOKUP($A652,EVID_OSEVU!$A$1:$M$4972,2,FALSE)</f>
        <v>#N/A</v>
      </c>
      <c r="C652" s="45" t="e">
        <f>VLOOKUP($A652,EVID_OSEVU!$A$1:$M$4972,3,FALSE)</f>
        <v>#N/A</v>
      </c>
      <c r="D652" s="45" t="e">
        <f>VLOOKUP($A652,EVID_OSEVU!$A$1:$M$4972,4,FALSE)</f>
        <v>#N/A</v>
      </c>
      <c r="E652" s="45" t="e">
        <f>VLOOKUP($A652,EVID_OSEVU!$A$1:$M$4972,7,FALSE)</f>
        <v>#N/A</v>
      </c>
      <c r="F652" s="45" t="e">
        <f>VLOOKUP($A652,EVID_OSEVU!$A$1:$M$4972,8,FALSE)</f>
        <v>#N/A</v>
      </c>
      <c r="G652" s="45" t="e">
        <f>VLOOKUP($A652,EVID_OSEVU!$A$1:$M$4972,11,FALSE)</f>
        <v>#N/A</v>
      </c>
      <c r="H652" s="35"/>
      <c r="I652" s="48"/>
      <c r="J652" s="33" t="e">
        <f>VLOOKUP($A652,EVID_OSEVU!$A$1:$M$4972,11,FALSE)</f>
        <v>#N/A</v>
      </c>
      <c r="K652" s="39"/>
      <c r="L652" s="49"/>
      <c r="M652" s="89" t="e">
        <f t="shared" si="10"/>
        <v>#N/A</v>
      </c>
      <c r="N652" s="50"/>
      <c r="O652" s="37" t="e">
        <f>VLOOKUP(EVID_HNOJENI!N652,HNOJIVA_ALL!$A$2:$Z$3303,4,FALSE)</f>
        <v>#N/A</v>
      </c>
      <c r="P652" s="51" t="e">
        <f>ROUND(VLOOKUP(EVID_HNOJENI!N652,HNOJIVA_ALL!$A$2:$Z$3303,14,FALSE)*K652*IF(L652="t",10,IF(L652="kg",0.01,IF(L652="q",1,IF(L652="l",0.01*VLOOKUP(EVID_HNOJENI!N652,HNOJIVA_ALL!$A$2:$AE$3303,31,FALSE),"CHYBA")))),2)</f>
        <v>#N/A</v>
      </c>
      <c r="Q652" s="51" t="e">
        <f>ROUND(VLOOKUP(EVID_HNOJENI!N652,HNOJIVA_ALL!$A$2:$Z$3303,15,FALSE)*K652*IF(L652="t",10,IF(L652="kg",0.01,IF(L652="q",1,IF(L652="l",0.01*VLOOKUP(EVID_HNOJENI!N652,HNOJIVA_ALL!$A$2:$AE$3303,31,FALSE),"CHYBA")))),2)</f>
        <v>#N/A</v>
      </c>
      <c r="R652" s="51" t="e">
        <f>ROUND(VLOOKUP(EVID_HNOJENI!N652,HNOJIVA_ALL!$A$2:$Z$3303,16,FALSE)*K652*IF(L652="t",10,IF(L652="kg",0.01,IF(L652="q",1,IF(L652="l",0.01*VLOOKUP(EVID_HNOJENI!N652,HNOJIVA_ALL!$A$2:$AE$3303,31,FALSE),"CHYBA")))),2)</f>
        <v>#N/A</v>
      </c>
      <c r="S652" s="51" t="e">
        <f>ROUND(VLOOKUP(EVID_HNOJENI!N652,HNOJIVA_ALL!$A$2:$Z$3303,18,FALSE)*K652*IF(L652="t",10,IF(L652="kg",0.01,IF(L652="q",1,IF(L652="l",0.01*VLOOKUP(EVID_HNOJENI!N652,HNOJIVA_ALL!$A$2:$AE$3303,31,FALSE),"CHYBA")))),2)</f>
        <v>#N/A</v>
      </c>
      <c r="T652" s="51" t="e">
        <f>ROUND(VLOOKUP(EVID_HNOJENI!N652,HNOJIVA_ALL!$A$2:$Z$3303,17,FALSE)*K652*IF(L652="t",10,IF(L652="kg",0.01,IF(L652="q",1,IF(L652="l",0.01*VLOOKUP(EVID_HNOJENI!N652,HNOJIVA_ALL!$A$2:$AE$3303,31,FALSE),"CHYBA")))),2)</f>
        <v>#N/A</v>
      </c>
      <c r="U652" s="51" t="e">
        <f>ROUND(VLOOKUP(EVID_HNOJENI!N652,HNOJIVA_ALL!$A$2:$Z$3303,20,FALSE)*K652*IF(L652="t",10,IF(L652="kg",0.01,IF(L652="q",1,IF(L652="l",0.01*VLOOKUP(EVID_HNOJENI!N652,HNOJIVA_ALL!$A$2:$AE$3303,31,FALSE),"CHYBA")))),2)</f>
        <v>#N/A</v>
      </c>
    </row>
    <row r="653" spans="1:21" x14ac:dyDescent="0.2">
      <c r="A653" s="32"/>
      <c r="B653" s="45" t="e">
        <f>VLOOKUP($A653,EVID_OSEVU!$A$1:$M$4972,2,FALSE)</f>
        <v>#N/A</v>
      </c>
      <c r="C653" s="45" t="e">
        <f>VLOOKUP($A653,EVID_OSEVU!$A$1:$M$4972,3,FALSE)</f>
        <v>#N/A</v>
      </c>
      <c r="D653" s="45" t="e">
        <f>VLOOKUP($A653,EVID_OSEVU!$A$1:$M$4972,4,FALSE)</f>
        <v>#N/A</v>
      </c>
      <c r="E653" s="45" t="e">
        <f>VLOOKUP($A653,EVID_OSEVU!$A$1:$M$4972,7,FALSE)</f>
        <v>#N/A</v>
      </c>
      <c r="F653" s="45" t="e">
        <f>VLOOKUP($A653,EVID_OSEVU!$A$1:$M$4972,8,FALSE)</f>
        <v>#N/A</v>
      </c>
      <c r="G653" s="45" t="e">
        <f>VLOOKUP($A653,EVID_OSEVU!$A$1:$M$4972,11,FALSE)</f>
        <v>#N/A</v>
      </c>
      <c r="H653" s="35"/>
      <c r="I653" s="48"/>
      <c r="J653" s="33" t="e">
        <f>VLOOKUP($A653,EVID_OSEVU!$A$1:$M$4972,11,FALSE)</f>
        <v>#N/A</v>
      </c>
      <c r="K653" s="39"/>
      <c r="L653" s="49"/>
      <c r="M653" s="89" t="e">
        <f t="shared" si="10"/>
        <v>#N/A</v>
      </c>
      <c r="N653" s="50"/>
      <c r="O653" s="37" t="e">
        <f>VLOOKUP(EVID_HNOJENI!N653,HNOJIVA_ALL!$A$2:$Z$3303,4,FALSE)</f>
        <v>#N/A</v>
      </c>
      <c r="P653" s="51" t="e">
        <f>ROUND(VLOOKUP(EVID_HNOJENI!N653,HNOJIVA_ALL!$A$2:$Z$3303,14,FALSE)*K653*IF(L653="t",10,IF(L653="kg",0.01,IF(L653="q",1,IF(L653="l",0.01*VLOOKUP(EVID_HNOJENI!N653,HNOJIVA_ALL!$A$2:$AE$3303,31,FALSE),"CHYBA")))),2)</f>
        <v>#N/A</v>
      </c>
      <c r="Q653" s="51" t="e">
        <f>ROUND(VLOOKUP(EVID_HNOJENI!N653,HNOJIVA_ALL!$A$2:$Z$3303,15,FALSE)*K653*IF(L653="t",10,IF(L653="kg",0.01,IF(L653="q",1,IF(L653="l",0.01*VLOOKUP(EVID_HNOJENI!N653,HNOJIVA_ALL!$A$2:$AE$3303,31,FALSE),"CHYBA")))),2)</f>
        <v>#N/A</v>
      </c>
      <c r="R653" s="51" t="e">
        <f>ROUND(VLOOKUP(EVID_HNOJENI!N653,HNOJIVA_ALL!$A$2:$Z$3303,16,FALSE)*K653*IF(L653="t",10,IF(L653="kg",0.01,IF(L653="q",1,IF(L653="l",0.01*VLOOKUP(EVID_HNOJENI!N653,HNOJIVA_ALL!$A$2:$AE$3303,31,FALSE),"CHYBA")))),2)</f>
        <v>#N/A</v>
      </c>
      <c r="S653" s="51" t="e">
        <f>ROUND(VLOOKUP(EVID_HNOJENI!N653,HNOJIVA_ALL!$A$2:$Z$3303,18,FALSE)*K653*IF(L653="t",10,IF(L653="kg",0.01,IF(L653="q",1,IF(L653="l",0.01*VLOOKUP(EVID_HNOJENI!N653,HNOJIVA_ALL!$A$2:$AE$3303,31,FALSE),"CHYBA")))),2)</f>
        <v>#N/A</v>
      </c>
      <c r="T653" s="51" t="e">
        <f>ROUND(VLOOKUP(EVID_HNOJENI!N653,HNOJIVA_ALL!$A$2:$Z$3303,17,FALSE)*K653*IF(L653="t",10,IF(L653="kg",0.01,IF(L653="q",1,IF(L653="l",0.01*VLOOKUP(EVID_HNOJENI!N653,HNOJIVA_ALL!$A$2:$AE$3303,31,FALSE),"CHYBA")))),2)</f>
        <v>#N/A</v>
      </c>
      <c r="U653" s="51" t="e">
        <f>ROUND(VLOOKUP(EVID_HNOJENI!N653,HNOJIVA_ALL!$A$2:$Z$3303,20,FALSE)*K653*IF(L653="t",10,IF(L653="kg",0.01,IF(L653="q",1,IF(L653="l",0.01*VLOOKUP(EVID_HNOJENI!N653,HNOJIVA_ALL!$A$2:$AE$3303,31,FALSE),"CHYBA")))),2)</f>
        <v>#N/A</v>
      </c>
    </row>
    <row r="654" spans="1:21" x14ac:dyDescent="0.2">
      <c r="A654" s="32"/>
      <c r="B654" s="45" t="e">
        <f>VLOOKUP($A654,EVID_OSEVU!$A$1:$M$4972,2,FALSE)</f>
        <v>#N/A</v>
      </c>
      <c r="C654" s="45" t="e">
        <f>VLOOKUP($A654,EVID_OSEVU!$A$1:$M$4972,3,FALSE)</f>
        <v>#N/A</v>
      </c>
      <c r="D654" s="45" t="e">
        <f>VLOOKUP($A654,EVID_OSEVU!$A$1:$M$4972,4,FALSE)</f>
        <v>#N/A</v>
      </c>
      <c r="E654" s="45" t="e">
        <f>VLOOKUP($A654,EVID_OSEVU!$A$1:$M$4972,7,FALSE)</f>
        <v>#N/A</v>
      </c>
      <c r="F654" s="45" t="e">
        <f>VLOOKUP($A654,EVID_OSEVU!$A$1:$M$4972,8,FALSE)</f>
        <v>#N/A</v>
      </c>
      <c r="G654" s="45" t="e">
        <f>VLOOKUP($A654,EVID_OSEVU!$A$1:$M$4972,11,FALSE)</f>
        <v>#N/A</v>
      </c>
      <c r="H654" s="35"/>
      <c r="I654" s="48"/>
      <c r="J654" s="33" t="e">
        <f>VLOOKUP($A654,EVID_OSEVU!$A$1:$M$4972,11,FALSE)</f>
        <v>#N/A</v>
      </c>
      <c r="K654" s="39"/>
      <c r="L654" s="49"/>
      <c r="M654" s="89" t="e">
        <f t="shared" si="10"/>
        <v>#N/A</v>
      </c>
      <c r="N654" s="50"/>
      <c r="O654" s="37" t="e">
        <f>VLOOKUP(EVID_HNOJENI!N654,HNOJIVA_ALL!$A$2:$Z$3303,4,FALSE)</f>
        <v>#N/A</v>
      </c>
      <c r="P654" s="51" t="e">
        <f>ROUND(VLOOKUP(EVID_HNOJENI!N654,HNOJIVA_ALL!$A$2:$Z$3303,14,FALSE)*K654*IF(L654="t",10,IF(L654="kg",0.01,IF(L654="q",1,IF(L654="l",0.01*VLOOKUP(EVID_HNOJENI!N654,HNOJIVA_ALL!$A$2:$AE$3303,31,FALSE),"CHYBA")))),2)</f>
        <v>#N/A</v>
      </c>
      <c r="Q654" s="51" t="e">
        <f>ROUND(VLOOKUP(EVID_HNOJENI!N654,HNOJIVA_ALL!$A$2:$Z$3303,15,FALSE)*K654*IF(L654="t",10,IF(L654="kg",0.01,IF(L654="q",1,IF(L654="l",0.01*VLOOKUP(EVID_HNOJENI!N654,HNOJIVA_ALL!$A$2:$AE$3303,31,FALSE),"CHYBA")))),2)</f>
        <v>#N/A</v>
      </c>
      <c r="R654" s="51" t="e">
        <f>ROUND(VLOOKUP(EVID_HNOJENI!N654,HNOJIVA_ALL!$A$2:$Z$3303,16,FALSE)*K654*IF(L654="t",10,IF(L654="kg",0.01,IF(L654="q",1,IF(L654="l",0.01*VLOOKUP(EVID_HNOJENI!N654,HNOJIVA_ALL!$A$2:$AE$3303,31,FALSE),"CHYBA")))),2)</f>
        <v>#N/A</v>
      </c>
      <c r="S654" s="51" t="e">
        <f>ROUND(VLOOKUP(EVID_HNOJENI!N654,HNOJIVA_ALL!$A$2:$Z$3303,18,FALSE)*K654*IF(L654="t",10,IF(L654="kg",0.01,IF(L654="q",1,IF(L654="l",0.01*VLOOKUP(EVID_HNOJENI!N654,HNOJIVA_ALL!$A$2:$AE$3303,31,FALSE),"CHYBA")))),2)</f>
        <v>#N/A</v>
      </c>
      <c r="T654" s="51" t="e">
        <f>ROUND(VLOOKUP(EVID_HNOJENI!N654,HNOJIVA_ALL!$A$2:$Z$3303,17,FALSE)*K654*IF(L654="t",10,IF(L654="kg",0.01,IF(L654="q",1,IF(L654="l",0.01*VLOOKUP(EVID_HNOJENI!N654,HNOJIVA_ALL!$A$2:$AE$3303,31,FALSE),"CHYBA")))),2)</f>
        <v>#N/A</v>
      </c>
      <c r="U654" s="51" t="e">
        <f>ROUND(VLOOKUP(EVID_HNOJENI!N654,HNOJIVA_ALL!$A$2:$Z$3303,20,FALSE)*K654*IF(L654="t",10,IF(L654="kg",0.01,IF(L654="q",1,IF(L654="l",0.01*VLOOKUP(EVID_HNOJENI!N654,HNOJIVA_ALL!$A$2:$AE$3303,31,FALSE),"CHYBA")))),2)</f>
        <v>#N/A</v>
      </c>
    </row>
    <row r="655" spans="1:21" x14ac:dyDescent="0.2">
      <c r="A655" s="32"/>
      <c r="B655" s="45" t="e">
        <f>VLOOKUP($A655,EVID_OSEVU!$A$1:$M$4972,2,FALSE)</f>
        <v>#N/A</v>
      </c>
      <c r="C655" s="45" t="e">
        <f>VLOOKUP($A655,EVID_OSEVU!$A$1:$M$4972,3,FALSE)</f>
        <v>#N/A</v>
      </c>
      <c r="D655" s="45" t="e">
        <f>VLOOKUP($A655,EVID_OSEVU!$A$1:$M$4972,4,FALSE)</f>
        <v>#N/A</v>
      </c>
      <c r="E655" s="45" t="e">
        <f>VLOOKUP($A655,EVID_OSEVU!$A$1:$M$4972,7,FALSE)</f>
        <v>#N/A</v>
      </c>
      <c r="F655" s="45" t="e">
        <f>VLOOKUP($A655,EVID_OSEVU!$A$1:$M$4972,8,FALSE)</f>
        <v>#N/A</v>
      </c>
      <c r="G655" s="45" t="e">
        <f>VLOOKUP($A655,EVID_OSEVU!$A$1:$M$4972,11,FALSE)</f>
        <v>#N/A</v>
      </c>
      <c r="H655" s="35"/>
      <c r="I655" s="48"/>
      <c r="J655" s="33" t="e">
        <f>VLOOKUP($A655,EVID_OSEVU!$A$1:$M$4972,11,FALSE)</f>
        <v>#N/A</v>
      </c>
      <c r="K655" s="39"/>
      <c r="L655" s="49"/>
      <c r="M655" s="89" t="e">
        <f t="shared" si="10"/>
        <v>#N/A</v>
      </c>
      <c r="N655" s="50"/>
      <c r="O655" s="37" t="e">
        <f>VLOOKUP(EVID_HNOJENI!N655,HNOJIVA_ALL!$A$2:$Z$3303,4,FALSE)</f>
        <v>#N/A</v>
      </c>
      <c r="P655" s="51" t="e">
        <f>ROUND(VLOOKUP(EVID_HNOJENI!N655,HNOJIVA_ALL!$A$2:$Z$3303,14,FALSE)*K655*IF(L655="t",10,IF(L655="kg",0.01,IF(L655="q",1,IF(L655="l",0.01*VLOOKUP(EVID_HNOJENI!N655,HNOJIVA_ALL!$A$2:$AE$3303,31,FALSE),"CHYBA")))),2)</f>
        <v>#N/A</v>
      </c>
      <c r="Q655" s="51" t="e">
        <f>ROUND(VLOOKUP(EVID_HNOJENI!N655,HNOJIVA_ALL!$A$2:$Z$3303,15,FALSE)*K655*IF(L655="t",10,IF(L655="kg",0.01,IF(L655="q",1,IF(L655="l",0.01*VLOOKUP(EVID_HNOJENI!N655,HNOJIVA_ALL!$A$2:$AE$3303,31,FALSE),"CHYBA")))),2)</f>
        <v>#N/A</v>
      </c>
      <c r="R655" s="51" t="e">
        <f>ROUND(VLOOKUP(EVID_HNOJENI!N655,HNOJIVA_ALL!$A$2:$Z$3303,16,FALSE)*K655*IF(L655="t",10,IF(L655="kg",0.01,IF(L655="q",1,IF(L655="l",0.01*VLOOKUP(EVID_HNOJENI!N655,HNOJIVA_ALL!$A$2:$AE$3303,31,FALSE),"CHYBA")))),2)</f>
        <v>#N/A</v>
      </c>
      <c r="S655" s="51" t="e">
        <f>ROUND(VLOOKUP(EVID_HNOJENI!N655,HNOJIVA_ALL!$A$2:$Z$3303,18,FALSE)*K655*IF(L655="t",10,IF(L655="kg",0.01,IF(L655="q",1,IF(L655="l",0.01*VLOOKUP(EVID_HNOJENI!N655,HNOJIVA_ALL!$A$2:$AE$3303,31,FALSE),"CHYBA")))),2)</f>
        <v>#N/A</v>
      </c>
      <c r="T655" s="51" t="e">
        <f>ROUND(VLOOKUP(EVID_HNOJENI!N655,HNOJIVA_ALL!$A$2:$Z$3303,17,FALSE)*K655*IF(L655="t",10,IF(L655="kg",0.01,IF(L655="q",1,IF(L655="l",0.01*VLOOKUP(EVID_HNOJENI!N655,HNOJIVA_ALL!$A$2:$AE$3303,31,FALSE),"CHYBA")))),2)</f>
        <v>#N/A</v>
      </c>
      <c r="U655" s="51" t="e">
        <f>ROUND(VLOOKUP(EVID_HNOJENI!N655,HNOJIVA_ALL!$A$2:$Z$3303,20,FALSE)*K655*IF(L655="t",10,IF(L655="kg",0.01,IF(L655="q",1,IF(L655="l",0.01*VLOOKUP(EVID_HNOJENI!N655,HNOJIVA_ALL!$A$2:$AE$3303,31,FALSE),"CHYBA")))),2)</f>
        <v>#N/A</v>
      </c>
    </row>
    <row r="656" spans="1:21" x14ac:dyDescent="0.2">
      <c r="A656" s="32"/>
      <c r="B656" s="45" t="e">
        <f>VLOOKUP($A656,EVID_OSEVU!$A$1:$M$4972,2,FALSE)</f>
        <v>#N/A</v>
      </c>
      <c r="C656" s="45" t="e">
        <f>VLOOKUP($A656,EVID_OSEVU!$A$1:$M$4972,3,FALSE)</f>
        <v>#N/A</v>
      </c>
      <c r="D656" s="45" t="e">
        <f>VLOOKUP($A656,EVID_OSEVU!$A$1:$M$4972,4,FALSE)</f>
        <v>#N/A</v>
      </c>
      <c r="E656" s="45" t="e">
        <f>VLOOKUP($A656,EVID_OSEVU!$A$1:$M$4972,7,FALSE)</f>
        <v>#N/A</v>
      </c>
      <c r="F656" s="45" t="e">
        <f>VLOOKUP($A656,EVID_OSEVU!$A$1:$M$4972,8,FALSE)</f>
        <v>#N/A</v>
      </c>
      <c r="G656" s="45" t="e">
        <f>VLOOKUP($A656,EVID_OSEVU!$A$1:$M$4972,11,FALSE)</f>
        <v>#N/A</v>
      </c>
      <c r="H656" s="35"/>
      <c r="I656" s="48"/>
      <c r="J656" s="33" t="e">
        <f>VLOOKUP($A656,EVID_OSEVU!$A$1:$M$4972,11,FALSE)</f>
        <v>#N/A</v>
      </c>
      <c r="K656" s="39"/>
      <c r="L656" s="49"/>
      <c r="M656" s="89" t="e">
        <f t="shared" si="10"/>
        <v>#N/A</v>
      </c>
      <c r="N656" s="50"/>
      <c r="O656" s="37" t="e">
        <f>VLOOKUP(EVID_HNOJENI!N656,HNOJIVA_ALL!$A$2:$Z$3303,4,FALSE)</f>
        <v>#N/A</v>
      </c>
      <c r="P656" s="51" t="e">
        <f>ROUND(VLOOKUP(EVID_HNOJENI!N656,HNOJIVA_ALL!$A$2:$Z$3303,14,FALSE)*K656*IF(L656="t",10,IF(L656="kg",0.01,IF(L656="q",1,IF(L656="l",0.01*VLOOKUP(EVID_HNOJENI!N656,HNOJIVA_ALL!$A$2:$AE$3303,31,FALSE),"CHYBA")))),2)</f>
        <v>#N/A</v>
      </c>
      <c r="Q656" s="51" t="e">
        <f>ROUND(VLOOKUP(EVID_HNOJENI!N656,HNOJIVA_ALL!$A$2:$Z$3303,15,FALSE)*K656*IF(L656="t",10,IF(L656="kg",0.01,IF(L656="q",1,IF(L656="l",0.01*VLOOKUP(EVID_HNOJENI!N656,HNOJIVA_ALL!$A$2:$AE$3303,31,FALSE),"CHYBA")))),2)</f>
        <v>#N/A</v>
      </c>
      <c r="R656" s="51" t="e">
        <f>ROUND(VLOOKUP(EVID_HNOJENI!N656,HNOJIVA_ALL!$A$2:$Z$3303,16,FALSE)*K656*IF(L656="t",10,IF(L656="kg",0.01,IF(L656="q",1,IF(L656="l",0.01*VLOOKUP(EVID_HNOJENI!N656,HNOJIVA_ALL!$A$2:$AE$3303,31,FALSE),"CHYBA")))),2)</f>
        <v>#N/A</v>
      </c>
      <c r="S656" s="51" t="e">
        <f>ROUND(VLOOKUP(EVID_HNOJENI!N656,HNOJIVA_ALL!$A$2:$Z$3303,18,FALSE)*K656*IF(L656="t",10,IF(L656="kg",0.01,IF(L656="q",1,IF(L656="l",0.01*VLOOKUP(EVID_HNOJENI!N656,HNOJIVA_ALL!$A$2:$AE$3303,31,FALSE),"CHYBA")))),2)</f>
        <v>#N/A</v>
      </c>
      <c r="T656" s="51" t="e">
        <f>ROUND(VLOOKUP(EVID_HNOJENI!N656,HNOJIVA_ALL!$A$2:$Z$3303,17,FALSE)*K656*IF(L656="t",10,IF(L656="kg",0.01,IF(L656="q",1,IF(L656="l",0.01*VLOOKUP(EVID_HNOJENI!N656,HNOJIVA_ALL!$A$2:$AE$3303,31,FALSE),"CHYBA")))),2)</f>
        <v>#N/A</v>
      </c>
      <c r="U656" s="51" t="e">
        <f>ROUND(VLOOKUP(EVID_HNOJENI!N656,HNOJIVA_ALL!$A$2:$Z$3303,20,FALSE)*K656*IF(L656="t",10,IF(L656="kg",0.01,IF(L656="q",1,IF(L656="l",0.01*VLOOKUP(EVID_HNOJENI!N656,HNOJIVA_ALL!$A$2:$AE$3303,31,FALSE),"CHYBA")))),2)</f>
        <v>#N/A</v>
      </c>
    </row>
    <row r="657" spans="1:21" x14ac:dyDescent="0.2">
      <c r="A657" s="32"/>
      <c r="B657" s="45" t="e">
        <f>VLOOKUP($A657,EVID_OSEVU!$A$1:$M$4972,2,FALSE)</f>
        <v>#N/A</v>
      </c>
      <c r="C657" s="45" t="e">
        <f>VLOOKUP($A657,EVID_OSEVU!$A$1:$M$4972,3,FALSE)</f>
        <v>#N/A</v>
      </c>
      <c r="D657" s="45" t="e">
        <f>VLOOKUP($A657,EVID_OSEVU!$A$1:$M$4972,4,FALSE)</f>
        <v>#N/A</v>
      </c>
      <c r="E657" s="45" t="e">
        <f>VLOOKUP($A657,EVID_OSEVU!$A$1:$M$4972,7,FALSE)</f>
        <v>#N/A</v>
      </c>
      <c r="F657" s="45" t="e">
        <f>VLOOKUP($A657,EVID_OSEVU!$A$1:$M$4972,8,FALSE)</f>
        <v>#N/A</v>
      </c>
      <c r="G657" s="45" t="e">
        <f>VLOOKUP($A657,EVID_OSEVU!$A$1:$M$4972,11,FALSE)</f>
        <v>#N/A</v>
      </c>
      <c r="H657" s="35"/>
      <c r="I657" s="48"/>
      <c r="J657" s="33" t="e">
        <f>VLOOKUP($A657,EVID_OSEVU!$A$1:$M$4972,11,FALSE)</f>
        <v>#N/A</v>
      </c>
      <c r="K657" s="39"/>
      <c r="L657" s="49"/>
      <c r="M657" s="89" t="e">
        <f t="shared" si="10"/>
        <v>#N/A</v>
      </c>
      <c r="N657" s="50"/>
      <c r="O657" s="37" t="e">
        <f>VLOOKUP(EVID_HNOJENI!N657,HNOJIVA_ALL!$A$2:$Z$3303,4,FALSE)</f>
        <v>#N/A</v>
      </c>
      <c r="P657" s="51" t="e">
        <f>ROUND(VLOOKUP(EVID_HNOJENI!N657,HNOJIVA_ALL!$A$2:$Z$3303,14,FALSE)*K657*IF(L657="t",10,IF(L657="kg",0.01,IF(L657="q",1,IF(L657="l",0.01*VLOOKUP(EVID_HNOJENI!N657,HNOJIVA_ALL!$A$2:$AE$3303,31,FALSE),"CHYBA")))),2)</f>
        <v>#N/A</v>
      </c>
      <c r="Q657" s="51" t="e">
        <f>ROUND(VLOOKUP(EVID_HNOJENI!N657,HNOJIVA_ALL!$A$2:$Z$3303,15,FALSE)*K657*IF(L657="t",10,IF(L657="kg",0.01,IF(L657="q",1,IF(L657="l",0.01*VLOOKUP(EVID_HNOJENI!N657,HNOJIVA_ALL!$A$2:$AE$3303,31,FALSE),"CHYBA")))),2)</f>
        <v>#N/A</v>
      </c>
      <c r="R657" s="51" t="e">
        <f>ROUND(VLOOKUP(EVID_HNOJENI!N657,HNOJIVA_ALL!$A$2:$Z$3303,16,FALSE)*K657*IF(L657="t",10,IF(L657="kg",0.01,IF(L657="q",1,IF(L657="l",0.01*VLOOKUP(EVID_HNOJENI!N657,HNOJIVA_ALL!$A$2:$AE$3303,31,FALSE),"CHYBA")))),2)</f>
        <v>#N/A</v>
      </c>
      <c r="S657" s="51" t="e">
        <f>ROUND(VLOOKUP(EVID_HNOJENI!N657,HNOJIVA_ALL!$A$2:$Z$3303,18,FALSE)*K657*IF(L657="t",10,IF(L657="kg",0.01,IF(L657="q",1,IF(L657="l",0.01*VLOOKUP(EVID_HNOJENI!N657,HNOJIVA_ALL!$A$2:$AE$3303,31,FALSE),"CHYBA")))),2)</f>
        <v>#N/A</v>
      </c>
      <c r="T657" s="51" t="e">
        <f>ROUND(VLOOKUP(EVID_HNOJENI!N657,HNOJIVA_ALL!$A$2:$Z$3303,17,FALSE)*K657*IF(L657="t",10,IF(L657="kg",0.01,IF(L657="q",1,IF(L657="l",0.01*VLOOKUP(EVID_HNOJENI!N657,HNOJIVA_ALL!$A$2:$AE$3303,31,FALSE),"CHYBA")))),2)</f>
        <v>#N/A</v>
      </c>
      <c r="U657" s="51" t="e">
        <f>ROUND(VLOOKUP(EVID_HNOJENI!N657,HNOJIVA_ALL!$A$2:$Z$3303,20,FALSE)*K657*IF(L657="t",10,IF(L657="kg",0.01,IF(L657="q",1,IF(L657="l",0.01*VLOOKUP(EVID_HNOJENI!N657,HNOJIVA_ALL!$A$2:$AE$3303,31,FALSE),"CHYBA")))),2)</f>
        <v>#N/A</v>
      </c>
    </row>
    <row r="658" spans="1:21" x14ac:dyDescent="0.2">
      <c r="A658" s="32"/>
      <c r="B658" s="45" t="e">
        <f>VLOOKUP($A658,EVID_OSEVU!$A$1:$M$4972,2,FALSE)</f>
        <v>#N/A</v>
      </c>
      <c r="C658" s="45" t="e">
        <f>VLOOKUP($A658,EVID_OSEVU!$A$1:$M$4972,3,FALSE)</f>
        <v>#N/A</v>
      </c>
      <c r="D658" s="45" t="e">
        <f>VLOOKUP($A658,EVID_OSEVU!$A$1:$M$4972,4,FALSE)</f>
        <v>#N/A</v>
      </c>
      <c r="E658" s="45" t="e">
        <f>VLOOKUP($A658,EVID_OSEVU!$A$1:$M$4972,7,FALSE)</f>
        <v>#N/A</v>
      </c>
      <c r="F658" s="45" t="e">
        <f>VLOOKUP($A658,EVID_OSEVU!$A$1:$M$4972,8,FALSE)</f>
        <v>#N/A</v>
      </c>
      <c r="G658" s="45" t="e">
        <f>VLOOKUP($A658,EVID_OSEVU!$A$1:$M$4972,11,FALSE)</f>
        <v>#N/A</v>
      </c>
      <c r="H658" s="35"/>
      <c r="I658" s="48"/>
      <c r="J658" s="33" t="e">
        <f>VLOOKUP($A658,EVID_OSEVU!$A$1:$M$4972,11,FALSE)</f>
        <v>#N/A</v>
      </c>
      <c r="K658" s="39"/>
      <c r="L658" s="49"/>
      <c r="M658" s="89" t="e">
        <f t="shared" si="10"/>
        <v>#N/A</v>
      </c>
      <c r="N658" s="50"/>
      <c r="O658" s="37" t="e">
        <f>VLOOKUP(EVID_HNOJENI!N658,HNOJIVA_ALL!$A$2:$Z$3303,4,FALSE)</f>
        <v>#N/A</v>
      </c>
      <c r="P658" s="51" t="e">
        <f>ROUND(VLOOKUP(EVID_HNOJENI!N658,HNOJIVA_ALL!$A$2:$Z$3303,14,FALSE)*K658*IF(L658="t",10,IF(L658="kg",0.01,IF(L658="q",1,IF(L658="l",0.01*VLOOKUP(EVID_HNOJENI!N658,HNOJIVA_ALL!$A$2:$AE$3303,31,FALSE),"CHYBA")))),2)</f>
        <v>#N/A</v>
      </c>
      <c r="Q658" s="51" t="e">
        <f>ROUND(VLOOKUP(EVID_HNOJENI!N658,HNOJIVA_ALL!$A$2:$Z$3303,15,FALSE)*K658*IF(L658="t",10,IF(L658="kg",0.01,IF(L658="q",1,IF(L658="l",0.01*VLOOKUP(EVID_HNOJENI!N658,HNOJIVA_ALL!$A$2:$AE$3303,31,FALSE),"CHYBA")))),2)</f>
        <v>#N/A</v>
      </c>
      <c r="R658" s="51" t="e">
        <f>ROUND(VLOOKUP(EVID_HNOJENI!N658,HNOJIVA_ALL!$A$2:$Z$3303,16,FALSE)*K658*IF(L658="t",10,IF(L658="kg",0.01,IF(L658="q",1,IF(L658="l",0.01*VLOOKUP(EVID_HNOJENI!N658,HNOJIVA_ALL!$A$2:$AE$3303,31,FALSE),"CHYBA")))),2)</f>
        <v>#N/A</v>
      </c>
      <c r="S658" s="51" t="e">
        <f>ROUND(VLOOKUP(EVID_HNOJENI!N658,HNOJIVA_ALL!$A$2:$Z$3303,18,FALSE)*K658*IF(L658="t",10,IF(L658="kg",0.01,IF(L658="q",1,IF(L658="l",0.01*VLOOKUP(EVID_HNOJENI!N658,HNOJIVA_ALL!$A$2:$AE$3303,31,FALSE),"CHYBA")))),2)</f>
        <v>#N/A</v>
      </c>
      <c r="T658" s="51" t="e">
        <f>ROUND(VLOOKUP(EVID_HNOJENI!N658,HNOJIVA_ALL!$A$2:$Z$3303,17,FALSE)*K658*IF(L658="t",10,IF(L658="kg",0.01,IF(L658="q",1,IF(L658="l",0.01*VLOOKUP(EVID_HNOJENI!N658,HNOJIVA_ALL!$A$2:$AE$3303,31,FALSE),"CHYBA")))),2)</f>
        <v>#N/A</v>
      </c>
      <c r="U658" s="51" t="e">
        <f>ROUND(VLOOKUP(EVID_HNOJENI!N658,HNOJIVA_ALL!$A$2:$Z$3303,20,FALSE)*K658*IF(L658="t",10,IF(L658="kg",0.01,IF(L658="q",1,IF(L658="l",0.01*VLOOKUP(EVID_HNOJENI!N658,HNOJIVA_ALL!$A$2:$AE$3303,31,FALSE),"CHYBA")))),2)</f>
        <v>#N/A</v>
      </c>
    </row>
    <row r="659" spans="1:21" x14ac:dyDescent="0.2">
      <c r="A659" s="32"/>
      <c r="B659" s="45" t="e">
        <f>VLOOKUP($A659,EVID_OSEVU!$A$1:$M$4972,2,FALSE)</f>
        <v>#N/A</v>
      </c>
      <c r="C659" s="45" t="e">
        <f>VLOOKUP($A659,EVID_OSEVU!$A$1:$M$4972,3,FALSE)</f>
        <v>#N/A</v>
      </c>
      <c r="D659" s="45" t="e">
        <f>VLOOKUP($A659,EVID_OSEVU!$A$1:$M$4972,4,FALSE)</f>
        <v>#N/A</v>
      </c>
      <c r="E659" s="45" t="e">
        <f>VLOOKUP($A659,EVID_OSEVU!$A$1:$M$4972,7,FALSE)</f>
        <v>#N/A</v>
      </c>
      <c r="F659" s="45" t="e">
        <f>VLOOKUP($A659,EVID_OSEVU!$A$1:$M$4972,8,FALSE)</f>
        <v>#N/A</v>
      </c>
      <c r="G659" s="45" t="e">
        <f>VLOOKUP($A659,EVID_OSEVU!$A$1:$M$4972,11,FALSE)</f>
        <v>#N/A</v>
      </c>
      <c r="H659" s="35"/>
      <c r="I659" s="48"/>
      <c r="J659" s="33" t="e">
        <f>VLOOKUP($A659,EVID_OSEVU!$A$1:$M$4972,11,FALSE)</f>
        <v>#N/A</v>
      </c>
      <c r="K659" s="39"/>
      <c r="L659" s="49"/>
      <c r="M659" s="89" t="e">
        <f t="shared" si="10"/>
        <v>#N/A</v>
      </c>
      <c r="N659" s="50"/>
      <c r="O659" s="37" t="e">
        <f>VLOOKUP(EVID_HNOJENI!N659,HNOJIVA_ALL!$A$2:$Z$3303,4,FALSE)</f>
        <v>#N/A</v>
      </c>
      <c r="P659" s="51" t="e">
        <f>ROUND(VLOOKUP(EVID_HNOJENI!N659,HNOJIVA_ALL!$A$2:$Z$3303,14,FALSE)*K659*IF(L659="t",10,IF(L659="kg",0.01,IF(L659="q",1,IF(L659="l",0.01*VLOOKUP(EVID_HNOJENI!N659,HNOJIVA_ALL!$A$2:$AE$3303,31,FALSE),"CHYBA")))),2)</f>
        <v>#N/A</v>
      </c>
      <c r="Q659" s="51" t="e">
        <f>ROUND(VLOOKUP(EVID_HNOJENI!N659,HNOJIVA_ALL!$A$2:$Z$3303,15,FALSE)*K659*IF(L659="t",10,IF(L659="kg",0.01,IF(L659="q",1,IF(L659="l",0.01*VLOOKUP(EVID_HNOJENI!N659,HNOJIVA_ALL!$A$2:$AE$3303,31,FALSE),"CHYBA")))),2)</f>
        <v>#N/A</v>
      </c>
      <c r="R659" s="51" t="e">
        <f>ROUND(VLOOKUP(EVID_HNOJENI!N659,HNOJIVA_ALL!$A$2:$Z$3303,16,FALSE)*K659*IF(L659="t",10,IF(L659="kg",0.01,IF(L659="q",1,IF(L659="l",0.01*VLOOKUP(EVID_HNOJENI!N659,HNOJIVA_ALL!$A$2:$AE$3303,31,FALSE),"CHYBA")))),2)</f>
        <v>#N/A</v>
      </c>
      <c r="S659" s="51" t="e">
        <f>ROUND(VLOOKUP(EVID_HNOJENI!N659,HNOJIVA_ALL!$A$2:$Z$3303,18,FALSE)*K659*IF(L659="t",10,IF(L659="kg",0.01,IF(L659="q",1,IF(L659="l",0.01*VLOOKUP(EVID_HNOJENI!N659,HNOJIVA_ALL!$A$2:$AE$3303,31,FALSE),"CHYBA")))),2)</f>
        <v>#N/A</v>
      </c>
      <c r="T659" s="51" t="e">
        <f>ROUND(VLOOKUP(EVID_HNOJENI!N659,HNOJIVA_ALL!$A$2:$Z$3303,17,FALSE)*K659*IF(L659="t",10,IF(L659="kg",0.01,IF(L659="q",1,IF(L659="l",0.01*VLOOKUP(EVID_HNOJENI!N659,HNOJIVA_ALL!$A$2:$AE$3303,31,FALSE),"CHYBA")))),2)</f>
        <v>#N/A</v>
      </c>
      <c r="U659" s="51" t="e">
        <f>ROUND(VLOOKUP(EVID_HNOJENI!N659,HNOJIVA_ALL!$A$2:$Z$3303,20,FALSE)*K659*IF(L659="t",10,IF(L659="kg",0.01,IF(L659="q",1,IF(L659="l",0.01*VLOOKUP(EVID_HNOJENI!N659,HNOJIVA_ALL!$A$2:$AE$3303,31,FALSE),"CHYBA")))),2)</f>
        <v>#N/A</v>
      </c>
    </row>
    <row r="660" spans="1:21" x14ac:dyDescent="0.2">
      <c r="A660" s="32"/>
      <c r="B660" s="45" t="e">
        <f>VLOOKUP($A660,EVID_OSEVU!$A$1:$M$4972,2,FALSE)</f>
        <v>#N/A</v>
      </c>
      <c r="C660" s="45" t="e">
        <f>VLOOKUP($A660,EVID_OSEVU!$A$1:$M$4972,3,FALSE)</f>
        <v>#N/A</v>
      </c>
      <c r="D660" s="45" t="e">
        <f>VLOOKUP($A660,EVID_OSEVU!$A$1:$M$4972,4,FALSE)</f>
        <v>#N/A</v>
      </c>
      <c r="E660" s="45" t="e">
        <f>VLOOKUP($A660,EVID_OSEVU!$A$1:$M$4972,7,FALSE)</f>
        <v>#N/A</v>
      </c>
      <c r="F660" s="45" t="e">
        <f>VLOOKUP($A660,EVID_OSEVU!$A$1:$M$4972,8,FALSE)</f>
        <v>#N/A</v>
      </c>
      <c r="G660" s="45" t="e">
        <f>VLOOKUP($A660,EVID_OSEVU!$A$1:$M$4972,11,FALSE)</f>
        <v>#N/A</v>
      </c>
      <c r="H660" s="35"/>
      <c r="I660" s="48"/>
      <c r="J660" s="33" t="e">
        <f>VLOOKUP($A660,EVID_OSEVU!$A$1:$M$4972,11,FALSE)</f>
        <v>#N/A</v>
      </c>
      <c r="K660" s="39"/>
      <c r="L660" s="49"/>
      <c r="M660" s="89" t="e">
        <f t="shared" si="10"/>
        <v>#N/A</v>
      </c>
      <c r="N660" s="50"/>
      <c r="O660" s="37" t="e">
        <f>VLOOKUP(EVID_HNOJENI!N660,HNOJIVA_ALL!$A$2:$Z$3303,4,FALSE)</f>
        <v>#N/A</v>
      </c>
      <c r="P660" s="51" t="e">
        <f>ROUND(VLOOKUP(EVID_HNOJENI!N660,HNOJIVA_ALL!$A$2:$Z$3303,14,FALSE)*K660*IF(L660="t",10,IF(L660="kg",0.01,IF(L660="q",1,IF(L660="l",0.01*VLOOKUP(EVID_HNOJENI!N660,HNOJIVA_ALL!$A$2:$AE$3303,31,FALSE),"CHYBA")))),2)</f>
        <v>#N/A</v>
      </c>
      <c r="Q660" s="51" t="e">
        <f>ROUND(VLOOKUP(EVID_HNOJENI!N660,HNOJIVA_ALL!$A$2:$Z$3303,15,FALSE)*K660*IF(L660="t",10,IF(L660="kg",0.01,IF(L660="q",1,IF(L660="l",0.01*VLOOKUP(EVID_HNOJENI!N660,HNOJIVA_ALL!$A$2:$AE$3303,31,FALSE),"CHYBA")))),2)</f>
        <v>#N/A</v>
      </c>
      <c r="R660" s="51" t="e">
        <f>ROUND(VLOOKUP(EVID_HNOJENI!N660,HNOJIVA_ALL!$A$2:$Z$3303,16,FALSE)*K660*IF(L660="t",10,IF(L660="kg",0.01,IF(L660="q",1,IF(L660="l",0.01*VLOOKUP(EVID_HNOJENI!N660,HNOJIVA_ALL!$A$2:$AE$3303,31,FALSE),"CHYBA")))),2)</f>
        <v>#N/A</v>
      </c>
      <c r="S660" s="51" t="e">
        <f>ROUND(VLOOKUP(EVID_HNOJENI!N660,HNOJIVA_ALL!$A$2:$Z$3303,18,FALSE)*K660*IF(L660="t",10,IF(L660="kg",0.01,IF(L660="q",1,IF(L660="l",0.01*VLOOKUP(EVID_HNOJENI!N660,HNOJIVA_ALL!$A$2:$AE$3303,31,FALSE),"CHYBA")))),2)</f>
        <v>#N/A</v>
      </c>
      <c r="T660" s="51" t="e">
        <f>ROUND(VLOOKUP(EVID_HNOJENI!N660,HNOJIVA_ALL!$A$2:$Z$3303,17,FALSE)*K660*IF(L660="t",10,IF(L660="kg",0.01,IF(L660="q",1,IF(L660="l",0.01*VLOOKUP(EVID_HNOJENI!N660,HNOJIVA_ALL!$A$2:$AE$3303,31,FALSE),"CHYBA")))),2)</f>
        <v>#N/A</v>
      </c>
      <c r="U660" s="51" t="e">
        <f>ROUND(VLOOKUP(EVID_HNOJENI!N660,HNOJIVA_ALL!$A$2:$Z$3303,20,FALSE)*K660*IF(L660="t",10,IF(L660="kg",0.01,IF(L660="q",1,IF(L660="l",0.01*VLOOKUP(EVID_HNOJENI!N660,HNOJIVA_ALL!$A$2:$AE$3303,31,FALSE),"CHYBA")))),2)</f>
        <v>#N/A</v>
      </c>
    </row>
    <row r="661" spans="1:21" x14ac:dyDescent="0.2">
      <c r="A661" s="32"/>
      <c r="B661" s="45" t="e">
        <f>VLOOKUP($A661,EVID_OSEVU!$A$1:$M$4972,2,FALSE)</f>
        <v>#N/A</v>
      </c>
      <c r="C661" s="45" t="e">
        <f>VLOOKUP($A661,EVID_OSEVU!$A$1:$M$4972,3,FALSE)</f>
        <v>#N/A</v>
      </c>
      <c r="D661" s="45" t="e">
        <f>VLOOKUP($A661,EVID_OSEVU!$A$1:$M$4972,4,FALSE)</f>
        <v>#N/A</v>
      </c>
      <c r="E661" s="45" t="e">
        <f>VLOOKUP($A661,EVID_OSEVU!$A$1:$M$4972,7,FALSE)</f>
        <v>#N/A</v>
      </c>
      <c r="F661" s="45" t="e">
        <f>VLOOKUP($A661,EVID_OSEVU!$A$1:$M$4972,8,FALSE)</f>
        <v>#N/A</v>
      </c>
      <c r="G661" s="45" t="e">
        <f>VLOOKUP($A661,EVID_OSEVU!$A$1:$M$4972,11,FALSE)</f>
        <v>#N/A</v>
      </c>
      <c r="H661" s="35"/>
      <c r="I661" s="48"/>
      <c r="J661" s="33" t="e">
        <f>VLOOKUP($A661,EVID_OSEVU!$A$1:$M$4972,11,FALSE)</f>
        <v>#N/A</v>
      </c>
      <c r="K661" s="39"/>
      <c r="L661" s="49"/>
      <c r="M661" s="89" t="e">
        <f t="shared" si="10"/>
        <v>#N/A</v>
      </c>
      <c r="N661" s="50"/>
      <c r="O661" s="37" t="e">
        <f>VLOOKUP(EVID_HNOJENI!N661,HNOJIVA_ALL!$A$2:$Z$3303,4,FALSE)</f>
        <v>#N/A</v>
      </c>
      <c r="P661" s="51" t="e">
        <f>ROUND(VLOOKUP(EVID_HNOJENI!N661,HNOJIVA_ALL!$A$2:$Z$3303,14,FALSE)*K661*IF(L661="t",10,IF(L661="kg",0.01,IF(L661="q",1,IF(L661="l",0.01*VLOOKUP(EVID_HNOJENI!N661,HNOJIVA_ALL!$A$2:$AE$3303,31,FALSE),"CHYBA")))),2)</f>
        <v>#N/A</v>
      </c>
      <c r="Q661" s="51" t="e">
        <f>ROUND(VLOOKUP(EVID_HNOJENI!N661,HNOJIVA_ALL!$A$2:$Z$3303,15,FALSE)*K661*IF(L661="t",10,IF(L661="kg",0.01,IF(L661="q",1,IF(L661="l",0.01*VLOOKUP(EVID_HNOJENI!N661,HNOJIVA_ALL!$A$2:$AE$3303,31,FALSE),"CHYBA")))),2)</f>
        <v>#N/A</v>
      </c>
      <c r="R661" s="51" t="e">
        <f>ROUND(VLOOKUP(EVID_HNOJENI!N661,HNOJIVA_ALL!$A$2:$Z$3303,16,FALSE)*K661*IF(L661="t",10,IF(L661="kg",0.01,IF(L661="q",1,IF(L661="l",0.01*VLOOKUP(EVID_HNOJENI!N661,HNOJIVA_ALL!$A$2:$AE$3303,31,FALSE),"CHYBA")))),2)</f>
        <v>#N/A</v>
      </c>
      <c r="S661" s="51" t="e">
        <f>ROUND(VLOOKUP(EVID_HNOJENI!N661,HNOJIVA_ALL!$A$2:$Z$3303,18,FALSE)*K661*IF(L661="t",10,IF(L661="kg",0.01,IF(L661="q",1,IF(L661="l",0.01*VLOOKUP(EVID_HNOJENI!N661,HNOJIVA_ALL!$A$2:$AE$3303,31,FALSE),"CHYBA")))),2)</f>
        <v>#N/A</v>
      </c>
      <c r="T661" s="51" t="e">
        <f>ROUND(VLOOKUP(EVID_HNOJENI!N661,HNOJIVA_ALL!$A$2:$Z$3303,17,FALSE)*K661*IF(L661="t",10,IF(L661="kg",0.01,IF(L661="q",1,IF(L661="l",0.01*VLOOKUP(EVID_HNOJENI!N661,HNOJIVA_ALL!$A$2:$AE$3303,31,FALSE),"CHYBA")))),2)</f>
        <v>#N/A</v>
      </c>
      <c r="U661" s="51" t="e">
        <f>ROUND(VLOOKUP(EVID_HNOJENI!N661,HNOJIVA_ALL!$A$2:$Z$3303,20,FALSE)*K661*IF(L661="t",10,IF(L661="kg",0.01,IF(L661="q",1,IF(L661="l",0.01*VLOOKUP(EVID_HNOJENI!N661,HNOJIVA_ALL!$A$2:$AE$3303,31,FALSE),"CHYBA")))),2)</f>
        <v>#N/A</v>
      </c>
    </row>
    <row r="662" spans="1:21" x14ac:dyDescent="0.2">
      <c r="A662" s="32"/>
      <c r="B662" s="45" t="e">
        <f>VLOOKUP($A662,EVID_OSEVU!$A$1:$M$4972,2,FALSE)</f>
        <v>#N/A</v>
      </c>
      <c r="C662" s="45" t="e">
        <f>VLOOKUP($A662,EVID_OSEVU!$A$1:$M$4972,3,FALSE)</f>
        <v>#N/A</v>
      </c>
      <c r="D662" s="45" t="e">
        <f>VLOOKUP($A662,EVID_OSEVU!$A$1:$M$4972,4,FALSE)</f>
        <v>#N/A</v>
      </c>
      <c r="E662" s="45" t="e">
        <f>VLOOKUP($A662,EVID_OSEVU!$A$1:$M$4972,7,FALSE)</f>
        <v>#N/A</v>
      </c>
      <c r="F662" s="45" t="e">
        <f>VLOOKUP($A662,EVID_OSEVU!$A$1:$M$4972,8,FALSE)</f>
        <v>#N/A</v>
      </c>
      <c r="G662" s="45" t="e">
        <f>VLOOKUP($A662,EVID_OSEVU!$A$1:$M$4972,11,FALSE)</f>
        <v>#N/A</v>
      </c>
      <c r="H662" s="35"/>
      <c r="I662" s="48"/>
      <c r="J662" s="33" t="e">
        <f>VLOOKUP($A662,EVID_OSEVU!$A$1:$M$4972,11,FALSE)</f>
        <v>#N/A</v>
      </c>
      <c r="K662" s="39"/>
      <c r="L662" s="49"/>
      <c r="M662" s="89" t="e">
        <f t="shared" si="10"/>
        <v>#N/A</v>
      </c>
      <c r="N662" s="50"/>
      <c r="O662" s="37" t="e">
        <f>VLOOKUP(EVID_HNOJENI!N662,HNOJIVA_ALL!$A$2:$Z$3303,4,FALSE)</f>
        <v>#N/A</v>
      </c>
      <c r="P662" s="51" t="e">
        <f>ROUND(VLOOKUP(EVID_HNOJENI!N662,HNOJIVA_ALL!$A$2:$Z$3303,14,FALSE)*K662*IF(L662="t",10,IF(L662="kg",0.01,IF(L662="q",1,IF(L662="l",0.01*VLOOKUP(EVID_HNOJENI!N662,HNOJIVA_ALL!$A$2:$AE$3303,31,FALSE),"CHYBA")))),2)</f>
        <v>#N/A</v>
      </c>
      <c r="Q662" s="51" t="e">
        <f>ROUND(VLOOKUP(EVID_HNOJENI!N662,HNOJIVA_ALL!$A$2:$Z$3303,15,FALSE)*K662*IF(L662="t",10,IF(L662="kg",0.01,IF(L662="q",1,IF(L662="l",0.01*VLOOKUP(EVID_HNOJENI!N662,HNOJIVA_ALL!$A$2:$AE$3303,31,FALSE),"CHYBA")))),2)</f>
        <v>#N/A</v>
      </c>
      <c r="R662" s="51" t="e">
        <f>ROUND(VLOOKUP(EVID_HNOJENI!N662,HNOJIVA_ALL!$A$2:$Z$3303,16,FALSE)*K662*IF(L662="t",10,IF(L662="kg",0.01,IF(L662="q",1,IF(L662="l",0.01*VLOOKUP(EVID_HNOJENI!N662,HNOJIVA_ALL!$A$2:$AE$3303,31,FALSE),"CHYBA")))),2)</f>
        <v>#N/A</v>
      </c>
      <c r="S662" s="51" t="e">
        <f>ROUND(VLOOKUP(EVID_HNOJENI!N662,HNOJIVA_ALL!$A$2:$Z$3303,18,FALSE)*K662*IF(L662="t",10,IF(L662="kg",0.01,IF(L662="q",1,IF(L662="l",0.01*VLOOKUP(EVID_HNOJENI!N662,HNOJIVA_ALL!$A$2:$AE$3303,31,FALSE),"CHYBA")))),2)</f>
        <v>#N/A</v>
      </c>
      <c r="T662" s="51" t="e">
        <f>ROUND(VLOOKUP(EVID_HNOJENI!N662,HNOJIVA_ALL!$A$2:$Z$3303,17,FALSE)*K662*IF(L662="t",10,IF(L662="kg",0.01,IF(L662="q",1,IF(L662="l",0.01*VLOOKUP(EVID_HNOJENI!N662,HNOJIVA_ALL!$A$2:$AE$3303,31,FALSE),"CHYBA")))),2)</f>
        <v>#N/A</v>
      </c>
      <c r="U662" s="51" t="e">
        <f>ROUND(VLOOKUP(EVID_HNOJENI!N662,HNOJIVA_ALL!$A$2:$Z$3303,20,FALSE)*K662*IF(L662="t",10,IF(L662="kg",0.01,IF(L662="q",1,IF(L662="l",0.01*VLOOKUP(EVID_HNOJENI!N662,HNOJIVA_ALL!$A$2:$AE$3303,31,FALSE),"CHYBA")))),2)</f>
        <v>#N/A</v>
      </c>
    </row>
    <row r="663" spans="1:21" x14ac:dyDescent="0.2">
      <c r="A663" s="32"/>
      <c r="B663" s="45" t="e">
        <f>VLOOKUP($A663,EVID_OSEVU!$A$1:$M$4972,2,FALSE)</f>
        <v>#N/A</v>
      </c>
      <c r="C663" s="45" t="e">
        <f>VLOOKUP($A663,EVID_OSEVU!$A$1:$M$4972,3,FALSE)</f>
        <v>#N/A</v>
      </c>
      <c r="D663" s="45" t="e">
        <f>VLOOKUP($A663,EVID_OSEVU!$A$1:$M$4972,4,FALSE)</f>
        <v>#N/A</v>
      </c>
      <c r="E663" s="45" t="e">
        <f>VLOOKUP($A663,EVID_OSEVU!$A$1:$M$4972,7,FALSE)</f>
        <v>#N/A</v>
      </c>
      <c r="F663" s="45" t="e">
        <f>VLOOKUP($A663,EVID_OSEVU!$A$1:$M$4972,8,FALSE)</f>
        <v>#N/A</v>
      </c>
      <c r="G663" s="45" t="e">
        <f>VLOOKUP($A663,EVID_OSEVU!$A$1:$M$4972,11,FALSE)</f>
        <v>#N/A</v>
      </c>
      <c r="H663" s="35"/>
      <c r="I663" s="48"/>
      <c r="J663" s="33" t="e">
        <f>VLOOKUP($A663,EVID_OSEVU!$A$1:$M$4972,11,FALSE)</f>
        <v>#N/A</v>
      </c>
      <c r="K663" s="39"/>
      <c r="L663" s="49"/>
      <c r="M663" s="89" t="e">
        <f t="shared" si="10"/>
        <v>#N/A</v>
      </c>
      <c r="N663" s="50"/>
      <c r="O663" s="37" t="e">
        <f>VLOOKUP(EVID_HNOJENI!N663,HNOJIVA_ALL!$A$2:$Z$3303,4,FALSE)</f>
        <v>#N/A</v>
      </c>
      <c r="P663" s="51" t="e">
        <f>ROUND(VLOOKUP(EVID_HNOJENI!N663,HNOJIVA_ALL!$A$2:$Z$3303,14,FALSE)*K663*IF(L663="t",10,IF(L663="kg",0.01,IF(L663="q",1,IF(L663="l",0.01*VLOOKUP(EVID_HNOJENI!N663,HNOJIVA_ALL!$A$2:$AE$3303,31,FALSE),"CHYBA")))),2)</f>
        <v>#N/A</v>
      </c>
      <c r="Q663" s="51" t="e">
        <f>ROUND(VLOOKUP(EVID_HNOJENI!N663,HNOJIVA_ALL!$A$2:$Z$3303,15,FALSE)*K663*IF(L663="t",10,IF(L663="kg",0.01,IF(L663="q",1,IF(L663="l",0.01*VLOOKUP(EVID_HNOJENI!N663,HNOJIVA_ALL!$A$2:$AE$3303,31,FALSE),"CHYBA")))),2)</f>
        <v>#N/A</v>
      </c>
      <c r="R663" s="51" t="e">
        <f>ROUND(VLOOKUP(EVID_HNOJENI!N663,HNOJIVA_ALL!$A$2:$Z$3303,16,FALSE)*K663*IF(L663="t",10,IF(L663="kg",0.01,IF(L663="q",1,IF(L663="l",0.01*VLOOKUP(EVID_HNOJENI!N663,HNOJIVA_ALL!$A$2:$AE$3303,31,FALSE),"CHYBA")))),2)</f>
        <v>#N/A</v>
      </c>
      <c r="S663" s="51" t="e">
        <f>ROUND(VLOOKUP(EVID_HNOJENI!N663,HNOJIVA_ALL!$A$2:$Z$3303,18,FALSE)*K663*IF(L663="t",10,IF(L663="kg",0.01,IF(L663="q",1,IF(L663="l",0.01*VLOOKUP(EVID_HNOJENI!N663,HNOJIVA_ALL!$A$2:$AE$3303,31,FALSE),"CHYBA")))),2)</f>
        <v>#N/A</v>
      </c>
      <c r="T663" s="51" t="e">
        <f>ROUND(VLOOKUP(EVID_HNOJENI!N663,HNOJIVA_ALL!$A$2:$Z$3303,17,FALSE)*K663*IF(L663="t",10,IF(L663="kg",0.01,IF(L663="q",1,IF(L663="l",0.01*VLOOKUP(EVID_HNOJENI!N663,HNOJIVA_ALL!$A$2:$AE$3303,31,FALSE),"CHYBA")))),2)</f>
        <v>#N/A</v>
      </c>
      <c r="U663" s="51" t="e">
        <f>ROUND(VLOOKUP(EVID_HNOJENI!N663,HNOJIVA_ALL!$A$2:$Z$3303,20,FALSE)*K663*IF(L663="t",10,IF(L663="kg",0.01,IF(L663="q",1,IF(L663="l",0.01*VLOOKUP(EVID_HNOJENI!N663,HNOJIVA_ALL!$A$2:$AE$3303,31,FALSE),"CHYBA")))),2)</f>
        <v>#N/A</v>
      </c>
    </row>
    <row r="664" spans="1:21" x14ac:dyDescent="0.2">
      <c r="A664" s="32"/>
      <c r="B664" s="45" t="e">
        <f>VLOOKUP($A664,EVID_OSEVU!$A$1:$M$4972,2,FALSE)</f>
        <v>#N/A</v>
      </c>
      <c r="C664" s="45" t="e">
        <f>VLOOKUP($A664,EVID_OSEVU!$A$1:$M$4972,3,FALSE)</f>
        <v>#N/A</v>
      </c>
      <c r="D664" s="45" t="e">
        <f>VLOOKUP($A664,EVID_OSEVU!$A$1:$M$4972,4,FALSE)</f>
        <v>#N/A</v>
      </c>
      <c r="E664" s="45" t="e">
        <f>VLOOKUP($A664,EVID_OSEVU!$A$1:$M$4972,7,FALSE)</f>
        <v>#N/A</v>
      </c>
      <c r="F664" s="45" t="e">
        <f>VLOOKUP($A664,EVID_OSEVU!$A$1:$M$4972,8,FALSE)</f>
        <v>#N/A</v>
      </c>
      <c r="G664" s="45" t="e">
        <f>VLOOKUP($A664,EVID_OSEVU!$A$1:$M$4972,11,FALSE)</f>
        <v>#N/A</v>
      </c>
      <c r="H664" s="35"/>
      <c r="I664" s="48"/>
      <c r="J664" s="33" t="e">
        <f>VLOOKUP($A664,EVID_OSEVU!$A$1:$M$4972,11,FALSE)</f>
        <v>#N/A</v>
      </c>
      <c r="K664" s="39"/>
      <c r="L664" s="49"/>
      <c r="M664" s="89" t="e">
        <f t="shared" si="10"/>
        <v>#N/A</v>
      </c>
      <c r="N664" s="50"/>
      <c r="O664" s="37" t="e">
        <f>VLOOKUP(EVID_HNOJENI!N664,HNOJIVA_ALL!$A$2:$Z$3303,4,FALSE)</f>
        <v>#N/A</v>
      </c>
      <c r="P664" s="51" t="e">
        <f>ROUND(VLOOKUP(EVID_HNOJENI!N664,HNOJIVA_ALL!$A$2:$Z$3303,14,FALSE)*K664*IF(L664="t",10,IF(L664="kg",0.01,IF(L664="q",1,IF(L664="l",0.01*VLOOKUP(EVID_HNOJENI!N664,HNOJIVA_ALL!$A$2:$AE$3303,31,FALSE),"CHYBA")))),2)</f>
        <v>#N/A</v>
      </c>
      <c r="Q664" s="51" t="e">
        <f>ROUND(VLOOKUP(EVID_HNOJENI!N664,HNOJIVA_ALL!$A$2:$Z$3303,15,FALSE)*K664*IF(L664="t",10,IF(L664="kg",0.01,IF(L664="q",1,IF(L664="l",0.01*VLOOKUP(EVID_HNOJENI!N664,HNOJIVA_ALL!$A$2:$AE$3303,31,FALSE),"CHYBA")))),2)</f>
        <v>#N/A</v>
      </c>
      <c r="R664" s="51" t="e">
        <f>ROUND(VLOOKUP(EVID_HNOJENI!N664,HNOJIVA_ALL!$A$2:$Z$3303,16,FALSE)*K664*IF(L664="t",10,IF(L664="kg",0.01,IF(L664="q",1,IF(L664="l",0.01*VLOOKUP(EVID_HNOJENI!N664,HNOJIVA_ALL!$A$2:$AE$3303,31,FALSE),"CHYBA")))),2)</f>
        <v>#N/A</v>
      </c>
      <c r="S664" s="51" t="e">
        <f>ROUND(VLOOKUP(EVID_HNOJENI!N664,HNOJIVA_ALL!$A$2:$Z$3303,18,FALSE)*K664*IF(L664="t",10,IF(L664="kg",0.01,IF(L664="q",1,IF(L664="l",0.01*VLOOKUP(EVID_HNOJENI!N664,HNOJIVA_ALL!$A$2:$AE$3303,31,FALSE),"CHYBA")))),2)</f>
        <v>#N/A</v>
      </c>
      <c r="T664" s="51" t="e">
        <f>ROUND(VLOOKUP(EVID_HNOJENI!N664,HNOJIVA_ALL!$A$2:$Z$3303,17,FALSE)*K664*IF(L664="t",10,IF(L664="kg",0.01,IF(L664="q",1,IF(L664="l",0.01*VLOOKUP(EVID_HNOJENI!N664,HNOJIVA_ALL!$A$2:$AE$3303,31,FALSE),"CHYBA")))),2)</f>
        <v>#N/A</v>
      </c>
      <c r="U664" s="51" t="e">
        <f>ROUND(VLOOKUP(EVID_HNOJENI!N664,HNOJIVA_ALL!$A$2:$Z$3303,20,FALSE)*K664*IF(L664="t",10,IF(L664="kg",0.01,IF(L664="q",1,IF(L664="l",0.01*VLOOKUP(EVID_HNOJENI!N664,HNOJIVA_ALL!$A$2:$AE$3303,31,FALSE),"CHYBA")))),2)</f>
        <v>#N/A</v>
      </c>
    </row>
    <row r="665" spans="1:21" x14ac:dyDescent="0.2">
      <c r="A665" s="32"/>
      <c r="B665" s="45" t="e">
        <f>VLOOKUP($A665,EVID_OSEVU!$A$1:$M$4972,2,FALSE)</f>
        <v>#N/A</v>
      </c>
      <c r="C665" s="45" t="e">
        <f>VLOOKUP($A665,EVID_OSEVU!$A$1:$M$4972,3,FALSE)</f>
        <v>#N/A</v>
      </c>
      <c r="D665" s="45" t="e">
        <f>VLOOKUP($A665,EVID_OSEVU!$A$1:$M$4972,4,FALSE)</f>
        <v>#N/A</v>
      </c>
      <c r="E665" s="45" t="e">
        <f>VLOOKUP($A665,EVID_OSEVU!$A$1:$M$4972,7,FALSE)</f>
        <v>#N/A</v>
      </c>
      <c r="F665" s="45" t="e">
        <f>VLOOKUP($A665,EVID_OSEVU!$A$1:$M$4972,8,FALSE)</f>
        <v>#N/A</v>
      </c>
      <c r="G665" s="45" t="e">
        <f>VLOOKUP($A665,EVID_OSEVU!$A$1:$M$4972,11,FALSE)</f>
        <v>#N/A</v>
      </c>
      <c r="H665" s="35"/>
      <c r="I665" s="48"/>
      <c r="J665" s="33" t="e">
        <f>VLOOKUP($A665,EVID_OSEVU!$A$1:$M$4972,11,FALSE)</f>
        <v>#N/A</v>
      </c>
      <c r="K665" s="39"/>
      <c r="L665" s="49"/>
      <c r="M665" s="89" t="e">
        <f t="shared" si="10"/>
        <v>#N/A</v>
      </c>
      <c r="N665" s="50"/>
      <c r="O665" s="37" t="e">
        <f>VLOOKUP(EVID_HNOJENI!N665,HNOJIVA_ALL!$A$2:$Z$3303,4,FALSE)</f>
        <v>#N/A</v>
      </c>
      <c r="P665" s="51" t="e">
        <f>ROUND(VLOOKUP(EVID_HNOJENI!N665,HNOJIVA_ALL!$A$2:$Z$3303,14,FALSE)*K665*IF(L665="t",10,IF(L665="kg",0.01,IF(L665="q",1,IF(L665="l",0.01*VLOOKUP(EVID_HNOJENI!N665,HNOJIVA_ALL!$A$2:$AE$3303,31,FALSE),"CHYBA")))),2)</f>
        <v>#N/A</v>
      </c>
      <c r="Q665" s="51" t="e">
        <f>ROUND(VLOOKUP(EVID_HNOJENI!N665,HNOJIVA_ALL!$A$2:$Z$3303,15,FALSE)*K665*IF(L665="t",10,IF(L665="kg",0.01,IF(L665="q",1,IF(L665="l",0.01*VLOOKUP(EVID_HNOJENI!N665,HNOJIVA_ALL!$A$2:$AE$3303,31,FALSE),"CHYBA")))),2)</f>
        <v>#N/A</v>
      </c>
      <c r="R665" s="51" t="e">
        <f>ROUND(VLOOKUP(EVID_HNOJENI!N665,HNOJIVA_ALL!$A$2:$Z$3303,16,FALSE)*K665*IF(L665="t",10,IF(L665="kg",0.01,IF(L665="q",1,IF(L665="l",0.01*VLOOKUP(EVID_HNOJENI!N665,HNOJIVA_ALL!$A$2:$AE$3303,31,FALSE),"CHYBA")))),2)</f>
        <v>#N/A</v>
      </c>
      <c r="S665" s="51" t="e">
        <f>ROUND(VLOOKUP(EVID_HNOJENI!N665,HNOJIVA_ALL!$A$2:$Z$3303,18,FALSE)*K665*IF(L665="t",10,IF(L665="kg",0.01,IF(L665="q",1,IF(L665="l",0.01*VLOOKUP(EVID_HNOJENI!N665,HNOJIVA_ALL!$A$2:$AE$3303,31,FALSE),"CHYBA")))),2)</f>
        <v>#N/A</v>
      </c>
      <c r="T665" s="51" t="e">
        <f>ROUND(VLOOKUP(EVID_HNOJENI!N665,HNOJIVA_ALL!$A$2:$Z$3303,17,FALSE)*K665*IF(L665="t",10,IF(L665="kg",0.01,IF(L665="q",1,IF(L665="l",0.01*VLOOKUP(EVID_HNOJENI!N665,HNOJIVA_ALL!$A$2:$AE$3303,31,FALSE),"CHYBA")))),2)</f>
        <v>#N/A</v>
      </c>
      <c r="U665" s="51" t="e">
        <f>ROUND(VLOOKUP(EVID_HNOJENI!N665,HNOJIVA_ALL!$A$2:$Z$3303,20,FALSE)*K665*IF(L665="t",10,IF(L665="kg",0.01,IF(L665="q",1,IF(L665="l",0.01*VLOOKUP(EVID_HNOJENI!N665,HNOJIVA_ALL!$A$2:$AE$3303,31,FALSE),"CHYBA")))),2)</f>
        <v>#N/A</v>
      </c>
    </row>
    <row r="666" spans="1:21" x14ac:dyDescent="0.2">
      <c r="A666" s="32"/>
      <c r="B666" s="45" t="e">
        <f>VLOOKUP($A666,EVID_OSEVU!$A$1:$M$4972,2,FALSE)</f>
        <v>#N/A</v>
      </c>
      <c r="C666" s="45" t="e">
        <f>VLOOKUP($A666,EVID_OSEVU!$A$1:$M$4972,3,FALSE)</f>
        <v>#N/A</v>
      </c>
      <c r="D666" s="45" t="e">
        <f>VLOOKUP($A666,EVID_OSEVU!$A$1:$M$4972,4,FALSE)</f>
        <v>#N/A</v>
      </c>
      <c r="E666" s="45" t="e">
        <f>VLOOKUP($A666,EVID_OSEVU!$A$1:$M$4972,7,FALSE)</f>
        <v>#N/A</v>
      </c>
      <c r="F666" s="45" t="e">
        <f>VLOOKUP($A666,EVID_OSEVU!$A$1:$M$4972,8,FALSE)</f>
        <v>#N/A</v>
      </c>
      <c r="G666" s="45" t="e">
        <f>VLOOKUP($A666,EVID_OSEVU!$A$1:$M$4972,11,FALSE)</f>
        <v>#N/A</v>
      </c>
      <c r="H666" s="35"/>
      <c r="I666" s="48"/>
      <c r="J666" s="33" t="e">
        <f>VLOOKUP($A666,EVID_OSEVU!$A$1:$M$4972,11,FALSE)</f>
        <v>#N/A</v>
      </c>
      <c r="K666" s="39"/>
      <c r="L666" s="49"/>
      <c r="M666" s="89" t="e">
        <f t="shared" si="10"/>
        <v>#N/A</v>
      </c>
      <c r="N666" s="50"/>
      <c r="O666" s="37" t="e">
        <f>VLOOKUP(EVID_HNOJENI!N666,HNOJIVA_ALL!$A$2:$Z$3303,4,FALSE)</f>
        <v>#N/A</v>
      </c>
      <c r="P666" s="51" t="e">
        <f>ROUND(VLOOKUP(EVID_HNOJENI!N666,HNOJIVA_ALL!$A$2:$Z$3303,14,FALSE)*K666*IF(L666="t",10,IF(L666="kg",0.01,IF(L666="q",1,IF(L666="l",0.01*VLOOKUP(EVID_HNOJENI!N666,HNOJIVA_ALL!$A$2:$AE$3303,31,FALSE),"CHYBA")))),2)</f>
        <v>#N/A</v>
      </c>
      <c r="Q666" s="51" t="e">
        <f>ROUND(VLOOKUP(EVID_HNOJENI!N666,HNOJIVA_ALL!$A$2:$Z$3303,15,FALSE)*K666*IF(L666="t",10,IF(L666="kg",0.01,IF(L666="q",1,IF(L666="l",0.01*VLOOKUP(EVID_HNOJENI!N666,HNOJIVA_ALL!$A$2:$AE$3303,31,FALSE),"CHYBA")))),2)</f>
        <v>#N/A</v>
      </c>
      <c r="R666" s="51" t="e">
        <f>ROUND(VLOOKUP(EVID_HNOJENI!N666,HNOJIVA_ALL!$A$2:$Z$3303,16,FALSE)*K666*IF(L666="t",10,IF(L666="kg",0.01,IF(L666="q",1,IF(L666="l",0.01*VLOOKUP(EVID_HNOJENI!N666,HNOJIVA_ALL!$A$2:$AE$3303,31,FALSE),"CHYBA")))),2)</f>
        <v>#N/A</v>
      </c>
      <c r="S666" s="51" t="e">
        <f>ROUND(VLOOKUP(EVID_HNOJENI!N666,HNOJIVA_ALL!$A$2:$Z$3303,18,FALSE)*K666*IF(L666="t",10,IF(L666="kg",0.01,IF(L666="q",1,IF(L666="l",0.01*VLOOKUP(EVID_HNOJENI!N666,HNOJIVA_ALL!$A$2:$AE$3303,31,FALSE),"CHYBA")))),2)</f>
        <v>#N/A</v>
      </c>
      <c r="T666" s="51" t="e">
        <f>ROUND(VLOOKUP(EVID_HNOJENI!N666,HNOJIVA_ALL!$A$2:$Z$3303,17,FALSE)*K666*IF(L666="t",10,IF(L666="kg",0.01,IF(L666="q",1,IF(L666="l",0.01*VLOOKUP(EVID_HNOJENI!N666,HNOJIVA_ALL!$A$2:$AE$3303,31,FALSE),"CHYBA")))),2)</f>
        <v>#N/A</v>
      </c>
      <c r="U666" s="51" t="e">
        <f>ROUND(VLOOKUP(EVID_HNOJENI!N666,HNOJIVA_ALL!$A$2:$Z$3303,20,FALSE)*K666*IF(L666="t",10,IF(L666="kg",0.01,IF(L666="q",1,IF(L666="l",0.01*VLOOKUP(EVID_HNOJENI!N666,HNOJIVA_ALL!$A$2:$AE$3303,31,FALSE),"CHYBA")))),2)</f>
        <v>#N/A</v>
      </c>
    </row>
    <row r="667" spans="1:21" x14ac:dyDescent="0.2">
      <c r="A667" s="32"/>
      <c r="B667" s="45" t="e">
        <f>VLOOKUP($A667,EVID_OSEVU!$A$1:$M$4972,2,FALSE)</f>
        <v>#N/A</v>
      </c>
      <c r="C667" s="45" t="e">
        <f>VLOOKUP($A667,EVID_OSEVU!$A$1:$M$4972,3,FALSE)</f>
        <v>#N/A</v>
      </c>
      <c r="D667" s="45" t="e">
        <f>VLOOKUP($A667,EVID_OSEVU!$A$1:$M$4972,4,FALSE)</f>
        <v>#N/A</v>
      </c>
      <c r="E667" s="45" t="e">
        <f>VLOOKUP($A667,EVID_OSEVU!$A$1:$M$4972,7,FALSE)</f>
        <v>#N/A</v>
      </c>
      <c r="F667" s="45" t="e">
        <f>VLOOKUP($A667,EVID_OSEVU!$A$1:$M$4972,8,FALSE)</f>
        <v>#N/A</v>
      </c>
      <c r="G667" s="45" t="e">
        <f>VLOOKUP($A667,EVID_OSEVU!$A$1:$M$4972,11,FALSE)</f>
        <v>#N/A</v>
      </c>
      <c r="H667" s="35"/>
      <c r="I667" s="48"/>
      <c r="J667" s="33" t="e">
        <f>VLOOKUP($A667,EVID_OSEVU!$A$1:$M$4972,11,FALSE)</f>
        <v>#N/A</v>
      </c>
      <c r="K667" s="39"/>
      <c r="L667" s="49"/>
      <c r="M667" s="89" t="e">
        <f t="shared" si="10"/>
        <v>#N/A</v>
      </c>
      <c r="N667" s="50"/>
      <c r="O667" s="37" t="e">
        <f>VLOOKUP(EVID_HNOJENI!N667,HNOJIVA_ALL!$A$2:$Z$3303,4,FALSE)</f>
        <v>#N/A</v>
      </c>
      <c r="P667" s="51" t="e">
        <f>ROUND(VLOOKUP(EVID_HNOJENI!N667,HNOJIVA_ALL!$A$2:$Z$3303,14,FALSE)*K667*IF(L667="t",10,IF(L667="kg",0.01,IF(L667="q",1,IF(L667="l",0.01*VLOOKUP(EVID_HNOJENI!N667,HNOJIVA_ALL!$A$2:$AE$3303,31,FALSE),"CHYBA")))),2)</f>
        <v>#N/A</v>
      </c>
      <c r="Q667" s="51" t="e">
        <f>ROUND(VLOOKUP(EVID_HNOJENI!N667,HNOJIVA_ALL!$A$2:$Z$3303,15,FALSE)*K667*IF(L667="t",10,IF(L667="kg",0.01,IF(L667="q",1,IF(L667="l",0.01*VLOOKUP(EVID_HNOJENI!N667,HNOJIVA_ALL!$A$2:$AE$3303,31,FALSE),"CHYBA")))),2)</f>
        <v>#N/A</v>
      </c>
      <c r="R667" s="51" t="e">
        <f>ROUND(VLOOKUP(EVID_HNOJENI!N667,HNOJIVA_ALL!$A$2:$Z$3303,16,FALSE)*K667*IF(L667="t",10,IF(L667="kg",0.01,IF(L667="q",1,IF(L667="l",0.01*VLOOKUP(EVID_HNOJENI!N667,HNOJIVA_ALL!$A$2:$AE$3303,31,FALSE),"CHYBA")))),2)</f>
        <v>#N/A</v>
      </c>
      <c r="S667" s="51" t="e">
        <f>ROUND(VLOOKUP(EVID_HNOJENI!N667,HNOJIVA_ALL!$A$2:$Z$3303,18,FALSE)*K667*IF(L667="t",10,IF(L667="kg",0.01,IF(L667="q",1,IF(L667="l",0.01*VLOOKUP(EVID_HNOJENI!N667,HNOJIVA_ALL!$A$2:$AE$3303,31,FALSE),"CHYBA")))),2)</f>
        <v>#N/A</v>
      </c>
      <c r="T667" s="51" t="e">
        <f>ROUND(VLOOKUP(EVID_HNOJENI!N667,HNOJIVA_ALL!$A$2:$Z$3303,17,FALSE)*K667*IF(L667="t",10,IF(L667="kg",0.01,IF(L667="q",1,IF(L667="l",0.01*VLOOKUP(EVID_HNOJENI!N667,HNOJIVA_ALL!$A$2:$AE$3303,31,FALSE),"CHYBA")))),2)</f>
        <v>#N/A</v>
      </c>
      <c r="U667" s="51" t="e">
        <f>ROUND(VLOOKUP(EVID_HNOJENI!N667,HNOJIVA_ALL!$A$2:$Z$3303,20,FALSE)*K667*IF(L667="t",10,IF(L667="kg",0.01,IF(L667="q",1,IF(L667="l",0.01*VLOOKUP(EVID_HNOJENI!N667,HNOJIVA_ALL!$A$2:$AE$3303,31,FALSE),"CHYBA")))),2)</f>
        <v>#N/A</v>
      </c>
    </row>
    <row r="668" spans="1:21" x14ac:dyDescent="0.2">
      <c r="A668" s="32"/>
      <c r="B668" s="45" t="e">
        <f>VLOOKUP($A668,EVID_OSEVU!$A$1:$M$4972,2,FALSE)</f>
        <v>#N/A</v>
      </c>
      <c r="C668" s="45" t="e">
        <f>VLOOKUP($A668,EVID_OSEVU!$A$1:$M$4972,3,FALSE)</f>
        <v>#N/A</v>
      </c>
      <c r="D668" s="45" t="e">
        <f>VLOOKUP($A668,EVID_OSEVU!$A$1:$M$4972,4,FALSE)</f>
        <v>#N/A</v>
      </c>
      <c r="E668" s="45" t="e">
        <f>VLOOKUP($A668,EVID_OSEVU!$A$1:$M$4972,7,FALSE)</f>
        <v>#N/A</v>
      </c>
      <c r="F668" s="45" t="e">
        <f>VLOOKUP($A668,EVID_OSEVU!$A$1:$M$4972,8,FALSE)</f>
        <v>#N/A</v>
      </c>
      <c r="G668" s="45" t="e">
        <f>VLOOKUP($A668,EVID_OSEVU!$A$1:$M$4972,11,FALSE)</f>
        <v>#N/A</v>
      </c>
      <c r="H668" s="35"/>
      <c r="I668" s="48"/>
      <c r="J668" s="33" t="e">
        <f>VLOOKUP($A668,EVID_OSEVU!$A$1:$M$4972,11,FALSE)</f>
        <v>#N/A</v>
      </c>
      <c r="K668" s="39"/>
      <c r="L668" s="49"/>
      <c r="M668" s="89" t="e">
        <f t="shared" si="10"/>
        <v>#N/A</v>
      </c>
      <c r="N668" s="50"/>
      <c r="O668" s="37" t="e">
        <f>VLOOKUP(EVID_HNOJENI!N668,HNOJIVA_ALL!$A$2:$Z$3303,4,FALSE)</f>
        <v>#N/A</v>
      </c>
      <c r="P668" s="51" t="e">
        <f>ROUND(VLOOKUP(EVID_HNOJENI!N668,HNOJIVA_ALL!$A$2:$Z$3303,14,FALSE)*K668*IF(L668="t",10,IF(L668="kg",0.01,IF(L668="q",1,IF(L668="l",0.01*VLOOKUP(EVID_HNOJENI!N668,HNOJIVA_ALL!$A$2:$AE$3303,31,FALSE),"CHYBA")))),2)</f>
        <v>#N/A</v>
      </c>
      <c r="Q668" s="51" t="e">
        <f>ROUND(VLOOKUP(EVID_HNOJENI!N668,HNOJIVA_ALL!$A$2:$Z$3303,15,FALSE)*K668*IF(L668="t",10,IF(L668="kg",0.01,IF(L668="q",1,IF(L668="l",0.01*VLOOKUP(EVID_HNOJENI!N668,HNOJIVA_ALL!$A$2:$AE$3303,31,FALSE),"CHYBA")))),2)</f>
        <v>#N/A</v>
      </c>
      <c r="R668" s="51" t="e">
        <f>ROUND(VLOOKUP(EVID_HNOJENI!N668,HNOJIVA_ALL!$A$2:$Z$3303,16,FALSE)*K668*IF(L668="t",10,IF(L668="kg",0.01,IF(L668="q",1,IF(L668="l",0.01*VLOOKUP(EVID_HNOJENI!N668,HNOJIVA_ALL!$A$2:$AE$3303,31,FALSE),"CHYBA")))),2)</f>
        <v>#N/A</v>
      </c>
      <c r="S668" s="51" t="e">
        <f>ROUND(VLOOKUP(EVID_HNOJENI!N668,HNOJIVA_ALL!$A$2:$Z$3303,18,FALSE)*K668*IF(L668="t",10,IF(L668="kg",0.01,IF(L668="q",1,IF(L668="l",0.01*VLOOKUP(EVID_HNOJENI!N668,HNOJIVA_ALL!$A$2:$AE$3303,31,FALSE),"CHYBA")))),2)</f>
        <v>#N/A</v>
      </c>
      <c r="T668" s="51" t="e">
        <f>ROUND(VLOOKUP(EVID_HNOJENI!N668,HNOJIVA_ALL!$A$2:$Z$3303,17,FALSE)*K668*IF(L668="t",10,IF(L668="kg",0.01,IF(L668="q",1,IF(L668="l",0.01*VLOOKUP(EVID_HNOJENI!N668,HNOJIVA_ALL!$A$2:$AE$3303,31,FALSE),"CHYBA")))),2)</f>
        <v>#N/A</v>
      </c>
      <c r="U668" s="51" t="e">
        <f>ROUND(VLOOKUP(EVID_HNOJENI!N668,HNOJIVA_ALL!$A$2:$Z$3303,20,FALSE)*K668*IF(L668="t",10,IF(L668="kg",0.01,IF(L668="q",1,IF(L668="l",0.01*VLOOKUP(EVID_HNOJENI!N668,HNOJIVA_ALL!$A$2:$AE$3303,31,FALSE),"CHYBA")))),2)</f>
        <v>#N/A</v>
      </c>
    </row>
    <row r="669" spans="1:21" x14ac:dyDescent="0.2">
      <c r="A669" s="32"/>
      <c r="B669" s="45" t="e">
        <f>VLOOKUP($A669,EVID_OSEVU!$A$1:$M$4972,2,FALSE)</f>
        <v>#N/A</v>
      </c>
      <c r="C669" s="45" t="e">
        <f>VLOOKUP($A669,EVID_OSEVU!$A$1:$M$4972,3,FALSE)</f>
        <v>#N/A</v>
      </c>
      <c r="D669" s="45" t="e">
        <f>VLOOKUP($A669,EVID_OSEVU!$A$1:$M$4972,4,FALSE)</f>
        <v>#N/A</v>
      </c>
      <c r="E669" s="45" t="e">
        <f>VLOOKUP($A669,EVID_OSEVU!$A$1:$M$4972,7,FALSE)</f>
        <v>#N/A</v>
      </c>
      <c r="F669" s="45" t="e">
        <f>VLOOKUP($A669,EVID_OSEVU!$A$1:$M$4972,8,FALSE)</f>
        <v>#N/A</v>
      </c>
      <c r="G669" s="45" t="e">
        <f>VLOOKUP($A669,EVID_OSEVU!$A$1:$M$4972,11,FALSE)</f>
        <v>#N/A</v>
      </c>
      <c r="H669" s="35"/>
      <c r="I669" s="48"/>
      <c r="J669" s="33" t="e">
        <f>VLOOKUP($A669,EVID_OSEVU!$A$1:$M$4972,11,FALSE)</f>
        <v>#N/A</v>
      </c>
      <c r="K669" s="39"/>
      <c r="L669" s="49"/>
      <c r="M669" s="89" t="e">
        <f t="shared" si="10"/>
        <v>#N/A</v>
      </c>
      <c r="N669" s="50"/>
      <c r="O669" s="37" t="e">
        <f>VLOOKUP(EVID_HNOJENI!N669,HNOJIVA_ALL!$A$2:$Z$3303,4,FALSE)</f>
        <v>#N/A</v>
      </c>
      <c r="P669" s="51" t="e">
        <f>ROUND(VLOOKUP(EVID_HNOJENI!N669,HNOJIVA_ALL!$A$2:$Z$3303,14,FALSE)*K669*IF(L669="t",10,IF(L669="kg",0.01,IF(L669="q",1,IF(L669="l",0.01*VLOOKUP(EVID_HNOJENI!N669,HNOJIVA_ALL!$A$2:$AE$3303,31,FALSE),"CHYBA")))),2)</f>
        <v>#N/A</v>
      </c>
      <c r="Q669" s="51" t="e">
        <f>ROUND(VLOOKUP(EVID_HNOJENI!N669,HNOJIVA_ALL!$A$2:$Z$3303,15,FALSE)*K669*IF(L669="t",10,IF(L669="kg",0.01,IF(L669="q",1,IF(L669="l",0.01*VLOOKUP(EVID_HNOJENI!N669,HNOJIVA_ALL!$A$2:$AE$3303,31,FALSE),"CHYBA")))),2)</f>
        <v>#N/A</v>
      </c>
      <c r="R669" s="51" t="e">
        <f>ROUND(VLOOKUP(EVID_HNOJENI!N669,HNOJIVA_ALL!$A$2:$Z$3303,16,FALSE)*K669*IF(L669="t",10,IF(L669="kg",0.01,IF(L669="q",1,IF(L669="l",0.01*VLOOKUP(EVID_HNOJENI!N669,HNOJIVA_ALL!$A$2:$AE$3303,31,FALSE),"CHYBA")))),2)</f>
        <v>#N/A</v>
      </c>
      <c r="S669" s="51" t="e">
        <f>ROUND(VLOOKUP(EVID_HNOJENI!N669,HNOJIVA_ALL!$A$2:$Z$3303,18,FALSE)*K669*IF(L669="t",10,IF(L669="kg",0.01,IF(L669="q",1,IF(L669="l",0.01*VLOOKUP(EVID_HNOJENI!N669,HNOJIVA_ALL!$A$2:$AE$3303,31,FALSE),"CHYBA")))),2)</f>
        <v>#N/A</v>
      </c>
      <c r="T669" s="51" t="e">
        <f>ROUND(VLOOKUP(EVID_HNOJENI!N669,HNOJIVA_ALL!$A$2:$Z$3303,17,FALSE)*K669*IF(L669="t",10,IF(L669="kg",0.01,IF(L669="q",1,IF(L669="l",0.01*VLOOKUP(EVID_HNOJENI!N669,HNOJIVA_ALL!$A$2:$AE$3303,31,FALSE),"CHYBA")))),2)</f>
        <v>#N/A</v>
      </c>
      <c r="U669" s="51" t="e">
        <f>ROUND(VLOOKUP(EVID_HNOJENI!N669,HNOJIVA_ALL!$A$2:$Z$3303,20,FALSE)*K669*IF(L669="t",10,IF(L669="kg",0.01,IF(L669="q",1,IF(L669="l",0.01*VLOOKUP(EVID_HNOJENI!N669,HNOJIVA_ALL!$A$2:$AE$3303,31,FALSE),"CHYBA")))),2)</f>
        <v>#N/A</v>
      </c>
    </row>
    <row r="670" spans="1:21" x14ac:dyDescent="0.2">
      <c r="A670" s="32"/>
      <c r="B670" s="45" t="e">
        <f>VLOOKUP($A670,EVID_OSEVU!$A$1:$M$4972,2,FALSE)</f>
        <v>#N/A</v>
      </c>
      <c r="C670" s="45" t="e">
        <f>VLOOKUP($A670,EVID_OSEVU!$A$1:$M$4972,3,FALSE)</f>
        <v>#N/A</v>
      </c>
      <c r="D670" s="45" t="e">
        <f>VLOOKUP($A670,EVID_OSEVU!$A$1:$M$4972,4,FALSE)</f>
        <v>#N/A</v>
      </c>
      <c r="E670" s="45" t="e">
        <f>VLOOKUP($A670,EVID_OSEVU!$A$1:$M$4972,7,FALSE)</f>
        <v>#N/A</v>
      </c>
      <c r="F670" s="45" t="e">
        <f>VLOOKUP($A670,EVID_OSEVU!$A$1:$M$4972,8,FALSE)</f>
        <v>#N/A</v>
      </c>
      <c r="G670" s="45" t="e">
        <f>VLOOKUP($A670,EVID_OSEVU!$A$1:$M$4972,11,FALSE)</f>
        <v>#N/A</v>
      </c>
      <c r="H670" s="35"/>
      <c r="I670" s="48"/>
      <c r="J670" s="33" t="e">
        <f>VLOOKUP($A670,EVID_OSEVU!$A$1:$M$4972,11,FALSE)</f>
        <v>#N/A</v>
      </c>
      <c r="K670" s="39"/>
      <c r="L670" s="49"/>
      <c r="M670" s="89" t="e">
        <f t="shared" si="10"/>
        <v>#N/A</v>
      </c>
      <c r="N670" s="50"/>
      <c r="O670" s="37" t="e">
        <f>VLOOKUP(EVID_HNOJENI!N670,HNOJIVA_ALL!$A$2:$Z$3303,4,FALSE)</f>
        <v>#N/A</v>
      </c>
      <c r="P670" s="51" t="e">
        <f>ROUND(VLOOKUP(EVID_HNOJENI!N670,HNOJIVA_ALL!$A$2:$Z$3303,14,FALSE)*K670*IF(L670="t",10,IF(L670="kg",0.01,IF(L670="q",1,IF(L670="l",0.01*VLOOKUP(EVID_HNOJENI!N670,HNOJIVA_ALL!$A$2:$AE$3303,31,FALSE),"CHYBA")))),2)</f>
        <v>#N/A</v>
      </c>
      <c r="Q670" s="51" t="e">
        <f>ROUND(VLOOKUP(EVID_HNOJENI!N670,HNOJIVA_ALL!$A$2:$Z$3303,15,FALSE)*K670*IF(L670="t",10,IF(L670="kg",0.01,IF(L670="q",1,IF(L670="l",0.01*VLOOKUP(EVID_HNOJENI!N670,HNOJIVA_ALL!$A$2:$AE$3303,31,FALSE),"CHYBA")))),2)</f>
        <v>#N/A</v>
      </c>
      <c r="R670" s="51" t="e">
        <f>ROUND(VLOOKUP(EVID_HNOJENI!N670,HNOJIVA_ALL!$A$2:$Z$3303,16,FALSE)*K670*IF(L670="t",10,IF(L670="kg",0.01,IF(L670="q",1,IF(L670="l",0.01*VLOOKUP(EVID_HNOJENI!N670,HNOJIVA_ALL!$A$2:$AE$3303,31,FALSE),"CHYBA")))),2)</f>
        <v>#N/A</v>
      </c>
      <c r="S670" s="51" t="e">
        <f>ROUND(VLOOKUP(EVID_HNOJENI!N670,HNOJIVA_ALL!$A$2:$Z$3303,18,FALSE)*K670*IF(L670="t",10,IF(L670="kg",0.01,IF(L670="q",1,IF(L670="l",0.01*VLOOKUP(EVID_HNOJENI!N670,HNOJIVA_ALL!$A$2:$AE$3303,31,FALSE),"CHYBA")))),2)</f>
        <v>#N/A</v>
      </c>
      <c r="T670" s="51" t="e">
        <f>ROUND(VLOOKUP(EVID_HNOJENI!N670,HNOJIVA_ALL!$A$2:$Z$3303,17,FALSE)*K670*IF(L670="t",10,IF(L670="kg",0.01,IF(L670="q",1,IF(L670="l",0.01*VLOOKUP(EVID_HNOJENI!N670,HNOJIVA_ALL!$A$2:$AE$3303,31,FALSE),"CHYBA")))),2)</f>
        <v>#N/A</v>
      </c>
      <c r="U670" s="51" t="e">
        <f>ROUND(VLOOKUP(EVID_HNOJENI!N670,HNOJIVA_ALL!$A$2:$Z$3303,20,FALSE)*K670*IF(L670="t",10,IF(L670="kg",0.01,IF(L670="q",1,IF(L670="l",0.01*VLOOKUP(EVID_HNOJENI!N670,HNOJIVA_ALL!$A$2:$AE$3303,31,FALSE),"CHYBA")))),2)</f>
        <v>#N/A</v>
      </c>
    </row>
    <row r="671" spans="1:21" x14ac:dyDescent="0.2">
      <c r="A671" s="32"/>
      <c r="B671" s="45" t="e">
        <f>VLOOKUP($A671,EVID_OSEVU!$A$1:$M$4972,2,FALSE)</f>
        <v>#N/A</v>
      </c>
      <c r="C671" s="45" t="e">
        <f>VLOOKUP($A671,EVID_OSEVU!$A$1:$M$4972,3,FALSE)</f>
        <v>#N/A</v>
      </c>
      <c r="D671" s="45" t="e">
        <f>VLOOKUP($A671,EVID_OSEVU!$A$1:$M$4972,4,FALSE)</f>
        <v>#N/A</v>
      </c>
      <c r="E671" s="45" t="e">
        <f>VLOOKUP($A671,EVID_OSEVU!$A$1:$M$4972,7,FALSE)</f>
        <v>#N/A</v>
      </c>
      <c r="F671" s="45" t="e">
        <f>VLOOKUP($A671,EVID_OSEVU!$A$1:$M$4972,8,FALSE)</f>
        <v>#N/A</v>
      </c>
      <c r="G671" s="45" t="e">
        <f>VLOOKUP($A671,EVID_OSEVU!$A$1:$M$4972,11,FALSE)</f>
        <v>#N/A</v>
      </c>
      <c r="H671" s="35"/>
      <c r="I671" s="48"/>
      <c r="J671" s="33" t="e">
        <f>VLOOKUP($A671,EVID_OSEVU!$A$1:$M$4972,11,FALSE)</f>
        <v>#N/A</v>
      </c>
      <c r="K671" s="39"/>
      <c r="L671" s="49"/>
      <c r="M671" s="89" t="e">
        <f t="shared" si="10"/>
        <v>#N/A</v>
      </c>
      <c r="N671" s="50"/>
      <c r="O671" s="37" t="e">
        <f>VLOOKUP(EVID_HNOJENI!N671,HNOJIVA_ALL!$A$2:$Z$3303,4,FALSE)</f>
        <v>#N/A</v>
      </c>
      <c r="P671" s="51" t="e">
        <f>ROUND(VLOOKUP(EVID_HNOJENI!N671,HNOJIVA_ALL!$A$2:$Z$3303,14,FALSE)*K671*IF(L671="t",10,IF(L671="kg",0.01,IF(L671="q",1,IF(L671="l",0.01*VLOOKUP(EVID_HNOJENI!N671,HNOJIVA_ALL!$A$2:$AE$3303,31,FALSE),"CHYBA")))),2)</f>
        <v>#N/A</v>
      </c>
      <c r="Q671" s="51" t="e">
        <f>ROUND(VLOOKUP(EVID_HNOJENI!N671,HNOJIVA_ALL!$A$2:$Z$3303,15,FALSE)*K671*IF(L671="t",10,IF(L671="kg",0.01,IF(L671="q",1,IF(L671="l",0.01*VLOOKUP(EVID_HNOJENI!N671,HNOJIVA_ALL!$A$2:$AE$3303,31,FALSE),"CHYBA")))),2)</f>
        <v>#N/A</v>
      </c>
      <c r="R671" s="51" t="e">
        <f>ROUND(VLOOKUP(EVID_HNOJENI!N671,HNOJIVA_ALL!$A$2:$Z$3303,16,FALSE)*K671*IF(L671="t",10,IF(L671="kg",0.01,IF(L671="q",1,IF(L671="l",0.01*VLOOKUP(EVID_HNOJENI!N671,HNOJIVA_ALL!$A$2:$AE$3303,31,FALSE),"CHYBA")))),2)</f>
        <v>#N/A</v>
      </c>
      <c r="S671" s="51" t="e">
        <f>ROUND(VLOOKUP(EVID_HNOJENI!N671,HNOJIVA_ALL!$A$2:$Z$3303,18,FALSE)*K671*IF(L671="t",10,IF(L671="kg",0.01,IF(L671="q",1,IF(L671="l",0.01*VLOOKUP(EVID_HNOJENI!N671,HNOJIVA_ALL!$A$2:$AE$3303,31,FALSE),"CHYBA")))),2)</f>
        <v>#N/A</v>
      </c>
      <c r="T671" s="51" t="e">
        <f>ROUND(VLOOKUP(EVID_HNOJENI!N671,HNOJIVA_ALL!$A$2:$Z$3303,17,FALSE)*K671*IF(L671="t",10,IF(L671="kg",0.01,IF(L671="q",1,IF(L671="l",0.01*VLOOKUP(EVID_HNOJENI!N671,HNOJIVA_ALL!$A$2:$AE$3303,31,FALSE),"CHYBA")))),2)</f>
        <v>#N/A</v>
      </c>
      <c r="U671" s="51" t="e">
        <f>ROUND(VLOOKUP(EVID_HNOJENI!N671,HNOJIVA_ALL!$A$2:$Z$3303,20,FALSE)*K671*IF(L671="t",10,IF(L671="kg",0.01,IF(L671="q",1,IF(L671="l",0.01*VLOOKUP(EVID_HNOJENI!N671,HNOJIVA_ALL!$A$2:$AE$3303,31,FALSE),"CHYBA")))),2)</f>
        <v>#N/A</v>
      </c>
    </row>
    <row r="672" spans="1:21" x14ac:dyDescent="0.2">
      <c r="A672" s="32"/>
      <c r="B672" s="45" t="e">
        <f>VLOOKUP($A672,EVID_OSEVU!$A$1:$M$4972,2,FALSE)</f>
        <v>#N/A</v>
      </c>
      <c r="C672" s="45" t="e">
        <f>VLOOKUP($A672,EVID_OSEVU!$A$1:$M$4972,3,FALSE)</f>
        <v>#N/A</v>
      </c>
      <c r="D672" s="45" t="e">
        <f>VLOOKUP($A672,EVID_OSEVU!$A$1:$M$4972,4,FALSE)</f>
        <v>#N/A</v>
      </c>
      <c r="E672" s="45" t="e">
        <f>VLOOKUP($A672,EVID_OSEVU!$A$1:$M$4972,7,FALSE)</f>
        <v>#N/A</v>
      </c>
      <c r="F672" s="45" t="e">
        <f>VLOOKUP($A672,EVID_OSEVU!$A$1:$M$4972,8,FALSE)</f>
        <v>#N/A</v>
      </c>
      <c r="G672" s="45" t="e">
        <f>VLOOKUP($A672,EVID_OSEVU!$A$1:$M$4972,11,FALSE)</f>
        <v>#N/A</v>
      </c>
      <c r="H672" s="35"/>
      <c r="I672" s="48"/>
      <c r="J672" s="33" t="e">
        <f>VLOOKUP($A672,EVID_OSEVU!$A$1:$M$4972,11,FALSE)</f>
        <v>#N/A</v>
      </c>
      <c r="K672" s="39"/>
      <c r="L672" s="49"/>
      <c r="M672" s="89" t="e">
        <f t="shared" si="10"/>
        <v>#N/A</v>
      </c>
      <c r="N672" s="50"/>
      <c r="O672" s="37" t="e">
        <f>VLOOKUP(EVID_HNOJENI!N672,HNOJIVA_ALL!$A$2:$Z$3303,4,FALSE)</f>
        <v>#N/A</v>
      </c>
      <c r="P672" s="51" t="e">
        <f>ROUND(VLOOKUP(EVID_HNOJENI!N672,HNOJIVA_ALL!$A$2:$Z$3303,14,FALSE)*K672*IF(L672="t",10,IF(L672="kg",0.01,IF(L672="q",1,IF(L672="l",0.01*VLOOKUP(EVID_HNOJENI!N672,HNOJIVA_ALL!$A$2:$AE$3303,31,FALSE),"CHYBA")))),2)</f>
        <v>#N/A</v>
      </c>
      <c r="Q672" s="51" t="e">
        <f>ROUND(VLOOKUP(EVID_HNOJENI!N672,HNOJIVA_ALL!$A$2:$Z$3303,15,FALSE)*K672*IF(L672="t",10,IF(L672="kg",0.01,IF(L672="q",1,IF(L672="l",0.01*VLOOKUP(EVID_HNOJENI!N672,HNOJIVA_ALL!$A$2:$AE$3303,31,FALSE),"CHYBA")))),2)</f>
        <v>#N/A</v>
      </c>
      <c r="R672" s="51" t="e">
        <f>ROUND(VLOOKUP(EVID_HNOJENI!N672,HNOJIVA_ALL!$A$2:$Z$3303,16,FALSE)*K672*IF(L672="t",10,IF(L672="kg",0.01,IF(L672="q",1,IF(L672="l",0.01*VLOOKUP(EVID_HNOJENI!N672,HNOJIVA_ALL!$A$2:$AE$3303,31,FALSE),"CHYBA")))),2)</f>
        <v>#N/A</v>
      </c>
      <c r="S672" s="51" t="e">
        <f>ROUND(VLOOKUP(EVID_HNOJENI!N672,HNOJIVA_ALL!$A$2:$Z$3303,18,FALSE)*K672*IF(L672="t",10,IF(L672="kg",0.01,IF(L672="q",1,IF(L672="l",0.01*VLOOKUP(EVID_HNOJENI!N672,HNOJIVA_ALL!$A$2:$AE$3303,31,FALSE),"CHYBA")))),2)</f>
        <v>#N/A</v>
      </c>
      <c r="T672" s="51" t="e">
        <f>ROUND(VLOOKUP(EVID_HNOJENI!N672,HNOJIVA_ALL!$A$2:$Z$3303,17,FALSE)*K672*IF(L672="t",10,IF(L672="kg",0.01,IF(L672="q",1,IF(L672="l",0.01*VLOOKUP(EVID_HNOJENI!N672,HNOJIVA_ALL!$A$2:$AE$3303,31,FALSE),"CHYBA")))),2)</f>
        <v>#N/A</v>
      </c>
      <c r="U672" s="51" t="e">
        <f>ROUND(VLOOKUP(EVID_HNOJENI!N672,HNOJIVA_ALL!$A$2:$Z$3303,20,FALSE)*K672*IF(L672="t",10,IF(L672="kg",0.01,IF(L672="q",1,IF(L672="l",0.01*VLOOKUP(EVID_HNOJENI!N672,HNOJIVA_ALL!$A$2:$AE$3303,31,FALSE),"CHYBA")))),2)</f>
        <v>#N/A</v>
      </c>
    </row>
    <row r="673" spans="1:21" x14ac:dyDescent="0.2">
      <c r="A673" s="32"/>
      <c r="B673" s="45" t="e">
        <f>VLOOKUP($A673,EVID_OSEVU!$A$1:$M$4972,2,FALSE)</f>
        <v>#N/A</v>
      </c>
      <c r="C673" s="45" t="e">
        <f>VLOOKUP($A673,EVID_OSEVU!$A$1:$M$4972,3,FALSE)</f>
        <v>#N/A</v>
      </c>
      <c r="D673" s="45" t="e">
        <f>VLOOKUP($A673,EVID_OSEVU!$A$1:$M$4972,4,FALSE)</f>
        <v>#N/A</v>
      </c>
      <c r="E673" s="45" t="e">
        <f>VLOOKUP($A673,EVID_OSEVU!$A$1:$M$4972,7,FALSE)</f>
        <v>#N/A</v>
      </c>
      <c r="F673" s="45" t="e">
        <f>VLOOKUP($A673,EVID_OSEVU!$A$1:$M$4972,8,FALSE)</f>
        <v>#N/A</v>
      </c>
      <c r="G673" s="45" t="e">
        <f>VLOOKUP($A673,EVID_OSEVU!$A$1:$M$4972,11,FALSE)</f>
        <v>#N/A</v>
      </c>
      <c r="H673" s="35"/>
      <c r="I673" s="48"/>
      <c r="J673" s="33" t="e">
        <f>VLOOKUP($A673,EVID_OSEVU!$A$1:$M$4972,11,FALSE)</f>
        <v>#N/A</v>
      </c>
      <c r="K673" s="39"/>
      <c r="L673" s="49"/>
      <c r="M673" s="89" t="e">
        <f t="shared" si="10"/>
        <v>#N/A</v>
      </c>
      <c r="N673" s="50"/>
      <c r="O673" s="37" t="e">
        <f>VLOOKUP(EVID_HNOJENI!N673,HNOJIVA_ALL!$A$2:$Z$3303,4,FALSE)</f>
        <v>#N/A</v>
      </c>
      <c r="P673" s="51" t="e">
        <f>ROUND(VLOOKUP(EVID_HNOJENI!N673,HNOJIVA_ALL!$A$2:$Z$3303,14,FALSE)*K673*IF(L673="t",10,IF(L673="kg",0.01,IF(L673="q",1,IF(L673="l",0.01*VLOOKUP(EVID_HNOJENI!N673,HNOJIVA_ALL!$A$2:$AE$3303,31,FALSE),"CHYBA")))),2)</f>
        <v>#N/A</v>
      </c>
      <c r="Q673" s="51" t="e">
        <f>ROUND(VLOOKUP(EVID_HNOJENI!N673,HNOJIVA_ALL!$A$2:$Z$3303,15,FALSE)*K673*IF(L673="t",10,IF(L673="kg",0.01,IF(L673="q",1,IF(L673="l",0.01*VLOOKUP(EVID_HNOJENI!N673,HNOJIVA_ALL!$A$2:$AE$3303,31,FALSE),"CHYBA")))),2)</f>
        <v>#N/A</v>
      </c>
      <c r="R673" s="51" t="e">
        <f>ROUND(VLOOKUP(EVID_HNOJENI!N673,HNOJIVA_ALL!$A$2:$Z$3303,16,FALSE)*K673*IF(L673="t",10,IF(L673="kg",0.01,IF(L673="q",1,IF(L673="l",0.01*VLOOKUP(EVID_HNOJENI!N673,HNOJIVA_ALL!$A$2:$AE$3303,31,FALSE),"CHYBA")))),2)</f>
        <v>#N/A</v>
      </c>
      <c r="S673" s="51" t="e">
        <f>ROUND(VLOOKUP(EVID_HNOJENI!N673,HNOJIVA_ALL!$A$2:$Z$3303,18,FALSE)*K673*IF(L673="t",10,IF(L673="kg",0.01,IF(L673="q",1,IF(L673="l",0.01*VLOOKUP(EVID_HNOJENI!N673,HNOJIVA_ALL!$A$2:$AE$3303,31,FALSE),"CHYBA")))),2)</f>
        <v>#N/A</v>
      </c>
      <c r="T673" s="51" t="e">
        <f>ROUND(VLOOKUP(EVID_HNOJENI!N673,HNOJIVA_ALL!$A$2:$Z$3303,17,FALSE)*K673*IF(L673="t",10,IF(L673="kg",0.01,IF(L673="q",1,IF(L673="l",0.01*VLOOKUP(EVID_HNOJENI!N673,HNOJIVA_ALL!$A$2:$AE$3303,31,FALSE),"CHYBA")))),2)</f>
        <v>#N/A</v>
      </c>
      <c r="U673" s="51" t="e">
        <f>ROUND(VLOOKUP(EVID_HNOJENI!N673,HNOJIVA_ALL!$A$2:$Z$3303,20,FALSE)*K673*IF(L673="t",10,IF(L673="kg",0.01,IF(L673="q",1,IF(L673="l",0.01*VLOOKUP(EVID_HNOJENI!N673,HNOJIVA_ALL!$A$2:$AE$3303,31,FALSE),"CHYBA")))),2)</f>
        <v>#N/A</v>
      </c>
    </row>
    <row r="674" spans="1:21" x14ac:dyDescent="0.2">
      <c r="A674" s="32"/>
      <c r="B674" s="45" t="e">
        <f>VLOOKUP($A674,EVID_OSEVU!$A$1:$M$4972,2,FALSE)</f>
        <v>#N/A</v>
      </c>
      <c r="C674" s="45" t="e">
        <f>VLOOKUP($A674,EVID_OSEVU!$A$1:$M$4972,3,FALSE)</f>
        <v>#N/A</v>
      </c>
      <c r="D674" s="45" t="e">
        <f>VLOOKUP($A674,EVID_OSEVU!$A$1:$M$4972,4,FALSE)</f>
        <v>#N/A</v>
      </c>
      <c r="E674" s="45" t="e">
        <f>VLOOKUP($A674,EVID_OSEVU!$A$1:$M$4972,7,FALSE)</f>
        <v>#N/A</v>
      </c>
      <c r="F674" s="45" t="e">
        <f>VLOOKUP($A674,EVID_OSEVU!$A$1:$M$4972,8,FALSE)</f>
        <v>#N/A</v>
      </c>
      <c r="G674" s="45" t="e">
        <f>VLOOKUP($A674,EVID_OSEVU!$A$1:$M$4972,11,FALSE)</f>
        <v>#N/A</v>
      </c>
      <c r="H674" s="35"/>
      <c r="I674" s="48"/>
      <c r="J674" s="33" t="e">
        <f>VLOOKUP($A674,EVID_OSEVU!$A$1:$M$4972,11,FALSE)</f>
        <v>#N/A</v>
      </c>
      <c r="K674" s="39"/>
      <c r="L674" s="49"/>
      <c r="M674" s="89" t="e">
        <f t="shared" si="10"/>
        <v>#N/A</v>
      </c>
      <c r="N674" s="50"/>
      <c r="O674" s="37" t="e">
        <f>VLOOKUP(EVID_HNOJENI!N674,HNOJIVA_ALL!$A$2:$Z$3303,4,FALSE)</f>
        <v>#N/A</v>
      </c>
      <c r="P674" s="51" t="e">
        <f>ROUND(VLOOKUP(EVID_HNOJENI!N674,HNOJIVA_ALL!$A$2:$Z$3303,14,FALSE)*K674*IF(L674="t",10,IF(L674="kg",0.01,IF(L674="q",1,IF(L674="l",0.01*VLOOKUP(EVID_HNOJENI!N674,HNOJIVA_ALL!$A$2:$AE$3303,31,FALSE),"CHYBA")))),2)</f>
        <v>#N/A</v>
      </c>
      <c r="Q674" s="51" t="e">
        <f>ROUND(VLOOKUP(EVID_HNOJENI!N674,HNOJIVA_ALL!$A$2:$Z$3303,15,FALSE)*K674*IF(L674="t",10,IF(L674="kg",0.01,IF(L674="q",1,IF(L674="l",0.01*VLOOKUP(EVID_HNOJENI!N674,HNOJIVA_ALL!$A$2:$AE$3303,31,FALSE),"CHYBA")))),2)</f>
        <v>#N/A</v>
      </c>
      <c r="R674" s="51" t="e">
        <f>ROUND(VLOOKUP(EVID_HNOJENI!N674,HNOJIVA_ALL!$A$2:$Z$3303,16,FALSE)*K674*IF(L674="t",10,IF(L674="kg",0.01,IF(L674="q",1,IF(L674="l",0.01*VLOOKUP(EVID_HNOJENI!N674,HNOJIVA_ALL!$A$2:$AE$3303,31,FALSE),"CHYBA")))),2)</f>
        <v>#N/A</v>
      </c>
      <c r="S674" s="51" t="e">
        <f>ROUND(VLOOKUP(EVID_HNOJENI!N674,HNOJIVA_ALL!$A$2:$Z$3303,18,FALSE)*K674*IF(L674="t",10,IF(L674="kg",0.01,IF(L674="q",1,IF(L674="l",0.01*VLOOKUP(EVID_HNOJENI!N674,HNOJIVA_ALL!$A$2:$AE$3303,31,FALSE),"CHYBA")))),2)</f>
        <v>#N/A</v>
      </c>
      <c r="T674" s="51" t="e">
        <f>ROUND(VLOOKUP(EVID_HNOJENI!N674,HNOJIVA_ALL!$A$2:$Z$3303,17,FALSE)*K674*IF(L674="t",10,IF(L674="kg",0.01,IF(L674="q",1,IF(L674="l",0.01*VLOOKUP(EVID_HNOJENI!N674,HNOJIVA_ALL!$A$2:$AE$3303,31,FALSE),"CHYBA")))),2)</f>
        <v>#N/A</v>
      </c>
      <c r="U674" s="51" t="e">
        <f>ROUND(VLOOKUP(EVID_HNOJENI!N674,HNOJIVA_ALL!$A$2:$Z$3303,20,FALSE)*K674*IF(L674="t",10,IF(L674="kg",0.01,IF(L674="q",1,IF(L674="l",0.01*VLOOKUP(EVID_HNOJENI!N674,HNOJIVA_ALL!$A$2:$AE$3303,31,FALSE),"CHYBA")))),2)</f>
        <v>#N/A</v>
      </c>
    </row>
    <row r="675" spans="1:21" x14ac:dyDescent="0.2">
      <c r="A675" s="32"/>
      <c r="B675" s="45" t="e">
        <f>VLOOKUP($A675,EVID_OSEVU!$A$1:$M$4972,2,FALSE)</f>
        <v>#N/A</v>
      </c>
      <c r="C675" s="45" t="e">
        <f>VLOOKUP($A675,EVID_OSEVU!$A$1:$M$4972,3,FALSE)</f>
        <v>#N/A</v>
      </c>
      <c r="D675" s="45" t="e">
        <f>VLOOKUP($A675,EVID_OSEVU!$A$1:$M$4972,4,FALSE)</f>
        <v>#N/A</v>
      </c>
      <c r="E675" s="45" t="e">
        <f>VLOOKUP($A675,EVID_OSEVU!$A$1:$M$4972,7,FALSE)</f>
        <v>#N/A</v>
      </c>
      <c r="F675" s="45" t="e">
        <f>VLOOKUP($A675,EVID_OSEVU!$A$1:$M$4972,8,FALSE)</f>
        <v>#N/A</v>
      </c>
      <c r="G675" s="45" t="e">
        <f>VLOOKUP($A675,EVID_OSEVU!$A$1:$M$4972,11,FALSE)</f>
        <v>#N/A</v>
      </c>
      <c r="H675" s="35"/>
      <c r="I675" s="48"/>
      <c r="J675" s="33" t="e">
        <f>VLOOKUP($A675,EVID_OSEVU!$A$1:$M$4972,11,FALSE)</f>
        <v>#N/A</v>
      </c>
      <c r="K675" s="39"/>
      <c r="L675" s="49"/>
      <c r="M675" s="89" t="e">
        <f t="shared" si="10"/>
        <v>#N/A</v>
      </c>
      <c r="N675" s="50"/>
      <c r="O675" s="37" t="e">
        <f>VLOOKUP(EVID_HNOJENI!N675,HNOJIVA_ALL!$A$2:$Z$3303,4,FALSE)</f>
        <v>#N/A</v>
      </c>
      <c r="P675" s="51" t="e">
        <f>ROUND(VLOOKUP(EVID_HNOJENI!N675,HNOJIVA_ALL!$A$2:$Z$3303,14,FALSE)*K675*IF(L675="t",10,IF(L675="kg",0.01,IF(L675="q",1,IF(L675="l",0.01*VLOOKUP(EVID_HNOJENI!N675,HNOJIVA_ALL!$A$2:$AE$3303,31,FALSE),"CHYBA")))),2)</f>
        <v>#N/A</v>
      </c>
      <c r="Q675" s="51" t="e">
        <f>ROUND(VLOOKUP(EVID_HNOJENI!N675,HNOJIVA_ALL!$A$2:$Z$3303,15,FALSE)*K675*IF(L675="t",10,IF(L675="kg",0.01,IF(L675="q",1,IF(L675="l",0.01*VLOOKUP(EVID_HNOJENI!N675,HNOJIVA_ALL!$A$2:$AE$3303,31,FALSE),"CHYBA")))),2)</f>
        <v>#N/A</v>
      </c>
      <c r="R675" s="51" t="e">
        <f>ROUND(VLOOKUP(EVID_HNOJENI!N675,HNOJIVA_ALL!$A$2:$Z$3303,16,FALSE)*K675*IF(L675="t",10,IF(L675="kg",0.01,IF(L675="q",1,IF(L675="l",0.01*VLOOKUP(EVID_HNOJENI!N675,HNOJIVA_ALL!$A$2:$AE$3303,31,FALSE),"CHYBA")))),2)</f>
        <v>#N/A</v>
      </c>
      <c r="S675" s="51" t="e">
        <f>ROUND(VLOOKUP(EVID_HNOJENI!N675,HNOJIVA_ALL!$A$2:$Z$3303,18,FALSE)*K675*IF(L675="t",10,IF(L675="kg",0.01,IF(L675="q",1,IF(L675="l",0.01*VLOOKUP(EVID_HNOJENI!N675,HNOJIVA_ALL!$A$2:$AE$3303,31,FALSE),"CHYBA")))),2)</f>
        <v>#N/A</v>
      </c>
      <c r="T675" s="51" t="e">
        <f>ROUND(VLOOKUP(EVID_HNOJENI!N675,HNOJIVA_ALL!$A$2:$Z$3303,17,FALSE)*K675*IF(L675="t",10,IF(L675="kg",0.01,IF(L675="q",1,IF(L675="l",0.01*VLOOKUP(EVID_HNOJENI!N675,HNOJIVA_ALL!$A$2:$AE$3303,31,FALSE),"CHYBA")))),2)</f>
        <v>#N/A</v>
      </c>
      <c r="U675" s="51" t="e">
        <f>ROUND(VLOOKUP(EVID_HNOJENI!N675,HNOJIVA_ALL!$A$2:$Z$3303,20,FALSE)*K675*IF(L675="t",10,IF(L675="kg",0.01,IF(L675="q",1,IF(L675="l",0.01*VLOOKUP(EVID_HNOJENI!N675,HNOJIVA_ALL!$A$2:$AE$3303,31,FALSE),"CHYBA")))),2)</f>
        <v>#N/A</v>
      </c>
    </row>
    <row r="676" spans="1:21" x14ac:dyDescent="0.2">
      <c r="A676" s="32"/>
      <c r="B676" s="45" t="e">
        <f>VLOOKUP($A676,EVID_OSEVU!$A$1:$M$4972,2,FALSE)</f>
        <v>#N/A</v>
      </c>
      <c r="C676" s="45" t="e">
        <f>VLOOKUP($A676,EVID_OSEVU!$A$1:$M$4972,3,FALSE)</f>
        <v>#N/A</v>
      </c>
      <c r="D676" s="45" t="e">
        <f>VLOOKUP($A676,EVID_OSEVU!$A$1:$M$4972,4,FALSE)</f>
        <v>#N/A</v>
      </c>
      <c r="E676" s="45" t="e">
        <f>VLOOKUP($A676,EVID_OSEVU!$A$1:$M$4972,7,FALSE)</f>
        <v>#N/A</v>
      </c>
      <c r="F676" s="45" t="e">
        <f>VLOOKUP($A676,EVID_OSEVU!$A$1:$M$4972,8,FALSE)</f>
        <v>#N/A</v>
      </c>
      <c r="G676" s="45" t="e">
        <f>VLOOKUP($A676,EVID_OSEVU!$A$1:$M$4972,11,FALSE)</f>
        <v>#N/A</v>
      </c>
      <c r="H676" s="35"/>
      <c r="I676" s="48"/>
      <c r="J676" s="33" t="e">
        <f>VLOOKUP($A676,EVID_OSEVU!$A$1:$M$4972,11,FALSE)</f>
        <v>#N/A</v>
      </c>
      <c r="K676" s="39"/>
      <c r="L676" s="49"/>
      <c r="M676" s="89" t="e">
        <f t="shared" si="10"/>
        <v>#N/A</v>
      </c>
      <c r="N676" s="50"/>
      <c r="O676" s="37" t="e">
        <f>VLOOKUP(EVID_HNOJENI!N676,HNOJIVA_ALL!$A$2:$Z$3303,4,FALSE)</f>
        <v>#N/A</v>
      </c>
      <c r="P676" s="51" t="e">
        <f>ROUND(VLOOKUP(EVID_HNOJENI!N676,HNOJIVA_ALL!$A$2:$Z$3303,14,FALSE)*K676*IF(L676="t",10,IF(L676="kg",0.01,IF(L676="q",1,IF(L676="l",0.01*VLOOKUP(EVID_HNOJENI!N676,HNOJIVA_ALL!$A$2:$AE$3303,31,FALSE),"CHYBA")))),2)</f>
        <v>#N/A</v>
      </c>
      <c r="Q676" s="51" t="e">
        <f>ROUND(VLOOKUP(EVID_HNOJENI!N676,HNOJIVA_ALL!$A$2:$Z$3303,15,FALSE)*K676*IF(L676="t",10,IF(L676="kg",0.01,IF(L676="q",1,IF(L676="l",0.01*VLOOKUP(EVID_HNOJENI!N676,HNOJIVA_ALL!$A$2:$AE$3303,31,FALSE),"CHYBA")))),2)</f>
        <v>#N/A</v>
      </c>
      <c r="R676" s="51" t="e">
        <f>ROUND(VLOOKUP(EVID_HNOJENI!N676,HNOJIVA_ALL!$A$2:$Z$3303,16,FALSE)*K676*IF(L676="t",10,IF(L676="kg",0.01,IF(L676="q",1,IF(L676="l",0.01*VLOOKUP(EVID_HNOJENI!N676,HNOJIVA_ALL!$A$2:$AE$3303,31,FALSE),"CHYBA")))),2)</f>
        <v>#N/A</v>
      </c>
      <c r="S676" s="51" t="e">
        <f>ROUND(VLOOKUP(EVID_HNOJENI!N676,HNOJIVA_ALL!$A$2:$Z$3303,18,FALSE)*K676*IF(L676="t",10,IF(L676="kg",0.01,IF(L676="q",1,IF(L676="l",0.01*VLOOKUP(EVID_HNOJENI!N676,HNOJIVA_ALL!$A$2:$AE$3303,31,FALSE),"CHYBA")))),2)</f>
        <v>#N/A</v>
      </c>
      <c r="T676" s="51" t="e">
        <f>ROUND(VLOOKUP(EVID_HNOJENI!N676,HNOJIVA_ALL!$A$2:$Z$3303,17,FALSE)*K676*IF(L676="t",10,IF(L676="kg",0.01,IF(L676="q",1,IF(L676="l",0.01*VLOOKUP(EVID_HNOJENI!N676,HNOJIVA_ALL!$A$2:$AE$3303,31,FALSE),"CHYBA")))),2)</f>
        <v>#N/A</v>
      </c>
      <c r="U676" s="51" t="e">
        <f>ROUND(VLOOKUP(EVID_HNOJENI!N676,HNOJIVA_ALL!$A$2:$Z$3303,20,FALSE)*K676*IF(L676="t",10,IF(L676="kg",0.01,IF(L676="q",1,IF(L676="l",0.01*VLOOKUP(EVID_HNOJENI!N676,HNOJIVA_ALL!$A$2:$AE$3303,31,FALSE),"CHYBA")))),2)</f>
        <v>#N/A</v>
      </c>
    </row>
    <row r="677" spans="1:21" x14ac:dyDescent="0.2">
      <c r="A677" s="32"/>
      <c r="B677" s="45" t="e">
        <f>VLOOKUP($A677,EVID_OSEVU!$A$1:$M$4972,2,FALSE)</f>
        <v>#N/A</v>
      </c>
      <c r="C677" s="45" t="e">
        <f>VLOOKUP($A677,EVID_OSEVU!$A$1:$M$4972,3,FALSE)</f>
        <v>#N/A</v>
      </c>
      <c r="D677" s="45" t="e">
        <f>VLOOKUP($A677,EVID_OSEVU!$A$1:$M$4972,4,FALSE)</f>
        <v>#N/A</v>
      </c>
      <c r="E677" s="45" t="e">
        <f>VLOOKUP($A677,EVID_OSEVU!$A$1:$M$4972,7,FALSE)</f>
        <v>#N/A</v>
      </c>
      <c r="F677" s="45" t="e">
        <f>VLOOKUP($A677,EVID_OSEVU!$A$1:$M$4972,8,FALSE)</f>
        <v>#N/A</v>
      </c>
      <c r="G677" s="45" t="e">
        <f>VLOOKUP($A677,EVID_OSEVU!$A$1:$M$4972,11,FALSE)</f>
        <v>#N/A</v>
      </c>
      <c r="H677" s="35"/>
      <c r="I677" s="48"/>
      <c r="J677" s="33" t="e">
        <f>VLOOKUP($A677,EVID_OSEVU!$A$1:$M$4972,11,FALSE)</f>
        <v>#N/A</v>
      </c>
      <c r="K677" s="39"/>
      <c r="L677" s="49"/>
      <c r="M677" s="89" t="e">
        <f t="shared" si="10"/>
        <v>#N/A</v>
      </c>
      <c r="N677" s="50"/>
      <c r="O677" s="37" t="e">
        <f>VLOOKUP(EVID_HNOJENI!N677,HNOJIVA_ALL!$A$2:$Z$3303,4,FALSE)</f>
        <v>#N/A</v>
      </c>
      <c r="P677" s="51" t="e">
        <f>ROUND(VLOOKUP(EVID_HNOJENI!N677,HNOJIVA_ALL!$A$2:$Z$3303,14,FALSE)*K677*IF(L677="t",10,IF(L677="kg",0.01,IF(L677="q",1,IF(L677="l",0.01*VLOOKUP(EVID_HNOJENI!N677,HNOJIVA_ALL!$A$2:$AE$3303,31,FALSE),"CHYBA")))),2)</f>
        <v>#N/A</v>
      </c>
      <c r="Q677" s="51" t="e">
        <f>ROUND(VLOOKUP(EVID_HNOJENI!N677,HNOJIVA_ALL!$A$2:$Z$3303,15,FALSE)*K677*IF(L677="t",10,IF(L677="kg",0.01,IF(L677="q",1,IF(L677="l",0.01*VLOOKUP(EVID_HNOJENI!N677,HNOJIVA_ALL!$A$2:$AE$3303,31,FALSE),"CHYBA")))),2)</f>
        <v>#N/A</v>
      </c>
      <c r="R677" s="51" t="e">
        <f>ROUND(VLOOKUP(EVID_HNOJENI!N677,HNOJIVA_ALL!$A$2:$Z$3303,16,FALSE)*K677*IF(L677="t",10,IF(L677="kg",0.01,IF(L677="q",1,IF(L677="l",0.01*VLOOKUP(EVID_HNOJENI!N677,HNOJIVA_ALL!$A$2:$AE$3303,31,FALSE),"CHYBA")))),2)</f>
        <v>#N/A</v>
      </c>
      <c r="S677" s="51" t="e">
        <f>ROUND(VLOOKUP(EVID_HNOJENI!N677,HNOJIVA_ALL!$A$2:$Z$3303,18,FALSE)*K677*IF(L677="t",10,IF(L677="kg",0.01,IF(L677="q",1,IF(L677="l",0.01*VLOOKUP(EVID_HNOJENI!N677,HNOJIVA_ALL!$A$2:$AE$3303,31,FALSE),"CHYBA")))),2)</f>
        <v>#N/A</v>
      </c>
      <c r="T677" s="51" t="e">
        <f>ROUND(VLOOKUP(EVID_HNOJENI!N677,HNOJIVA_ALL!$A$2:$Z$3303,17,FALSE)*K677*IF(L677="t",10,IF(L677="kg",0.01,IF(L677="q",1,IF(L677="l",0.01*VLOOKUP(EVID_HNOJENI!N677,HNOJIVA_ALL!$A$2:$AE$3303,31,FALSE),"CHYBA")))),2)</f>
        <v>#N/A</v>
      </c>
      <c r="U677" s="51" t="e">
        <f>ROUND(VLOOKUP(EVID_HNOJENI!N677,HNOJIVA_ALL!$A$2:$Z$3303,20,FALSE)*K677*IF(L677="t",10,IF(L677="kg",0.01,IF(L677="q",1,IF(L677="l",0.01*VLOOKUP(EVID_HNOJENI!N677,HNOJIVA_ALL!$A$2:$AE$3303,31,FALSE),"CHYBA")))),2)</f>
        <v>#N/A</v>
      </c>
    </row>
    <row r="678" spans="1:21" x14ac:dyDescent="0.2">
      <c r="A678" s="32"/>
      <c r="B678" s="45" t="e">
        <f>VLOOKUP($A678,EVID_OSEVU!$A$1:$M$4972,2,FALSE)</f>
        <v>#N/A</v>
      </c>
      <c r="C678" s="45" t="e">
        <f>VLOOKUP($A678,EVID_OSEVU!$A$1:$M$4972,3,FALSE)</f>
        <v>#N/A</v>
      </c>
      <c r="D678" s="45" t="e">
        <f>VLOOKUP($A678,EVID_OSEVU!$A$1:$M$4972,4,FALSE)</f>
        <v>#N/A</v>
      </c>
      <c r="E678" s="45" t="e">
        <f>VLOOKUP($A678,EVID_OSEVU!$A$1:$M$4972,7,FALSE)</f>
        <v>#N/A</v>
      </c>
      <c r="F678" s="45" t="e">
        <f>VLOOKUP($A678,EVID_OSEVU!$A$1:$M$4972,8,FALSE)</f>
        <v>#N/A</v>
      </c>
      <c r="G678" s="45" t="e">
        <f>VLOOKUP($A678,EVID_OSEVU!$A$1:$M$4972,11,FALSE)</f>
        <v>#N/A</v>
      </c>
      <c r="H678" s="35"/>
      <c r="I678" s="48"/>
      <c r="J678" s="33" t="e">
        <f>VLOOKUP($A678,EVID_OSEVU!$A$1:$M$4972,11,FALSE)</f>
        <v>#N/A</v>
      </c>
      <c r="K678" s="39"/>
      <c r="L678" s="49"/>
      <c r="M678" s="89" t="e">
        <f t="shared" si="10"/>
        <v>#N/A</v>
      </c>
      <c r="N678" s="50"/>
      <c r="O678" s="37" t="e">
        <f>VLOOKUP(EVID_HNOJENI!N678,HNOJIVA_ALL!$A$2:$Z$3303,4,FALSE)</f>
        <v>#N/A</v>
      </c>
      <c r="P678" s="51" t="e">
        <f>ROUND(VLOOKUP(EVID_HNOJENI!N678,HNOJIVA_ALL!$A$2:$Z$3303,14,FALSE)*K678*IF(L678="t",10,IF(L678="kg",0.01,IF(L678="q",1,IF(L678="l",0.01*VLOOKUP(EVID_HNOJENI!N678,HNOJIVA_ALL!$A$2:$AE$3303,31,FALSE),"CHYBA")))),2)</f>
        <v>#N/A</v>
      </c>
      <c r="Q678" s="51" t="e">
        <f>ROUND(VLOOKUP(EVID_HNOJENI!N678,HNOJIVA_ALL!$A$2:$Z$3303,15,FALSE)*K678*IF(L678="t",10,IF(L678="kg",0.01,IF(L678="q",1,IF(L678="l",0.01*VLOOKUP(EVID_HNOJENI!N678,HNOJIVA_ALL!$A$2:$AE$3303,31,FALSE),"CHYBA")))),2)</f>
        <v>#N/A</v>
      </c>
      <c r="R678" s="51" t="e">
        <f>ROUND(VLOOKUP(EVID_HNOJENI!N678,HNOJIVA_ALL!$A$2:$Z$3303,16,FALSE)*K678*IF(L678="t",10,IF(L678="kg",0.01,IF(L678="q",1,IF(L678="l",0.01*VLOOKUP(EVID_HNOJENI!N678,HNOJIVA_ALL!$A$2:$AE$3303,31,FALSE),"CHYBA")))),2)</f>
        <v>#N/A</v>
      </c>
      <c r="S678" s="51" t="e">
        <f>ROUND(VLOOKUP(EVID_HNOJENI!N678,HNOJIVA_ALL!$A$2:$Z$3303,18,FALSE)*K678*IF(L678="t",10,IF(L678="kg",0.01,IF(L678="q",1,IF(L678="l",0.01*VLOOKUP(EVID_HNOJENI!N678,HNOJIVA_ALL!$A$2:$AE$3303,31,FALSE),"CHYBA")))),2)</f>
        <v>#N/A</v>
      </c>
      <c r="T678" s="51" t="e">
        <f>ROUND(VLOOKUP(EVID_HNOJENI!N678,HNOJIVA_ALL!$A$2:$Z$3303,17,FALSE)*K678*IF(L678="t",10,IF(L678="kg",0.01,IF(L678="q",1,IF(L678="l",0.01*VLOOKUP(EVID_HNOJENI!N678,HNOJIVA_ALL!$A$2:$AE$3303,31,FALSE),"CHYBA")))),2)</f>
        <v>#N/A</v>
      </c>
      <c r="U678" s="51" t="e">
        <f>ROUND(VLOOKUP(EVID_HNOJENI!N678,HNOJIVA_ALL!$A$2:$Z$3303,20,FALSE)*K678*IF(L678="t",10,IF(L678="kg",0.01,IF(L678="q",1,IF(L678="l",0.01*VLOOKUP(EVID_HNOJENI!N678,HNOJIVA_ALL!$A$2:$AE$3303,31,FALSE),"CHYBA")))),2)</f>
        <v>#N/A</v>
      </c>
    </row>
    <row r="679" spans="1:21" x14ac:dyDescent="0.2">
      <c r="A679" s="32"/>
      <c r="B679" s="45" t="e">
        <f>VLOOKUP($A679,EVID_OSEVU!$A$1:$M$4972,2,FALSE)</f>
        <v>#N/A</v>
      </c>
      <c r="C679" s="45" t="e">
        <f>VLOOKUP($A679,EVID_OSEVU!$A$1:$M$4972,3,FALSE)</f>
        <v>#N/A</v>
      </c>
      <c r="D679" s="45" t="e">
        <f>VLOOKUP($A679,EVID_OSEVU!$A$1:$M$4972,4,FALSE)</f>
        <v>#N/A</v>
      </c>
      <c r="E679" s="45" t="e">
        <f>VLOOKUP($A679,EVID_OSEVU!$A$1:$M$4972,7,FALSE)</f>
        <v>#N/A</v>
      </c>
      <c r="F679" s="45" t="e">
        <f>VLOOKUP($A679,EVID_OSEVU!$A$1:$M$4972,8,FALSE)</f>
        <v>#N/A</v>
      </c>
      <c r="G679" s="45" t="e">
        <f>VLOOKUP($A679,EVID_OSEVU!$A$1:$M$4972,11,FALSE)</f>
        <v>#N/A</v>
      </c>
      <c r="H679" s="35"/>
      <c r="I679" s="48"/>
      <c r="J679" s="33" t="e">
        <f>VLOOKUP($A679,EVID_OSEVU!$A$1:$M$4972,11,FALSE)</f>
        <v>#N/A</v>
      </c>
      <c r="K679" s="39"/>
      <c r="L679" s="49"/>
      <c r="M679" s="89" t="e">
        <f t="shared" si="10"/>
        <v>#N/A</v>
      </c>
      <c r="N679" s="50"/>
      <c r="O679" s="37" t="e">
        <f>VLOOKUP(EVID_HNOJENI!N679,HNOJIVA_ALL!$A$2:$Z$3303,4,FALSE)</f>
        <v>#N/A</v>
      </c>
      <c r="P679" s="51" t="e">
        <f>ROUND(VLOOKUP(EVID_HNOJENI!N679,HNOJIVA_ALL!$A$2:$Z$3303,14,FALSE)*K679*IF(L679="t",10,IF(L679="kg",0.01,IF(L679="q",1,IF(L679="l",0.01*VLOOKUP(EVID_HNOJENI!N679,HNOJIVA_ALL!$A$2:$AE$3303,31,FALSE),"CHYBA")))),2)</f>
        <v>#N/A</v>
      </c>
      <c r="Q679" s="51" t="e">
        <f>ROUND(VLOOKUP(EVID_HNOJENI!N679,HNOJIVA_ALL!$A$2:$Z$3303,15,FALSE)*K679*IF(L679="t",10,IF(L679="kg",0.01,IF(L679="q",1,IF(L679="l",0.01*VLOOKUP(EVID_HNOJENI!N679,HNOJIVA_ALL!$A$2:$AE$3303,31,FALSE),"CHYBA")))),2)</f>
        <v>#N/A</v>
      </c>
      <c r="R679" s="51" t="e">
        <f>ROUND(VLOOKUP(EVID_HNOJENI!N679,HNOJIVA_ALL!$A$2:$Z$3303,16,FALSE)*K679*IF(L679="t",10,IF(L679="kg",0.01,IF(L679="q",1,IF(L679="l",0.01*VLOOKUP(EVID_HNOJENI!N679,HNOJIVA_ALL!$A$2:$AE$3303,31,FALSE),"CHYBA")))),2)</f>
        <v>#N/A</v>
      </c>
      <c r="S679" s="51" t="e">
        <f>ROUND(VLOOKUP(EVID_HNOJENI!N679,HNOJIVA_ALL!$A$2:$Z$3303,18,FALSE)*K679*IF(L679="t",10,IF(L679="kg",0.01,IF(L679="q",1,IF(L679="l",0.01*VLOOKUP(EVID_HNOJENI!N679,HNOJIVA_ALL!$A$2:$AE$3303,31,FALSE),"CHYBA")))),2)</f>
        <v>#N/A</v>
      </c>
      <c r="T679" s="51" t="e">
        <f>ROUND(VLOOKUP(EVID_HNOJENI!N679,HNOJIVA_ALL!$A$2:$Z$3303,17,FALSE)*K679*IF(L679="t",10,IF(L679="kg",0.01,IF(L679="q",1,IF(L679="l",0.01*VLOOKUP(EVID_HNOJENI!N679,HNOJIVA_ALL!$A$2:$AE$3303,31,FALSE),"CHYBA")))),2)</f>
        <v>#N/A</v>
      </c>
      <c r="U679" s="51" t="e">
        <f>ROUND(VLOOKUP(EVID_HNOJENI!N679,HNOJIVA_ALL!$A$2:$Z$3303,20,FALSE)*K679*IF(L679="t",10,IF(L679="kg",0.01,IF(L679="q",1,IF(L679="l",0.01*VLOOKUP(EVID_HNOJENI!N679,HNOJIVA_ALL!$A$2:$AE$3303,31,FALSE),"CHYBA")))),2)</f>
        <v>#N/A</v>
      </c>
    </row>
    <row r="680" spans="1:21" x14ac:dyDescent="0.2">
      <c r="A680" s="32"/>
      <c r="B680" s="45" t="e">
        <f>VLOOKUP($A680,EVID_OSEVU!$A$1:$M$4972,2,FALSE)</f>
        <v>#N/A</v>
      </c>
      <c r="C680" s="45" t="e">
        <f>VLOOKUP($A680,EVID_OSEVU!$A$1:$M$4972,3,FALSE)</f>
        <v>#N/A</v>
      </c>
      <c r="D680" s="45" t="e">
        <f>VLOOKUP($A680,EVID_OSEVU!$A$1:$M$4972,4,FALSE)</f>
        <v>#N/A</v>
      </c>
      <c r="E680" s="45" t="e">
        <f>VLOOKUP($A680,EVID_OSEVU!$A$1:$M$4972,7,FALSE)</f>
        <v>#N/A</v>
      </c>
      <c r="F680" s="45" t="e">
        <f>VLOOKUP($A680,EVID_OSEVU!$A$1:$M$4972,8,FALSE)</f>
        <v>#N/A</v>
      </c>
      <c r="G680" s="45" t="e">
        <f>VLOOKUP($A680,EVID_OSEVU!$A$1:$M$4972,11,FALSE)</f>
        <v>#N/A</v>
      </c>
      <c r="H680" s="35"/>
      <c r="I680" s="48"/>
      <c r="J680" s="33" t="e">
        <f>VLOOKUP($A680,EVID_OSEVU!$A$1:$M$4972,11,FALSE)</f>
        <v>#N/A</v>
      </c>
      <c r="K680" s="39"/>
      <c r="L680" s="49"/>
      <c r="M680" s="89" t="e">
        <f t="shared" si="10"/>
        <v>#N/A</v>
      </c>
      <c r="N680" s="50"/>
      <c r="O680" s="37" t="e">
        <f>VLOOKUP(EVID_HNOJENI!N680,HNOJIVA_ALL!$A$2:$Z$3303,4,FALSE)</f>
        <v>#N/A</v>
      </c>
      <c r="P680" s="51" t="e">
        <f>ROUND(VLOOKUP(EVID_HNOJENI!N680,HNOJIVA_ALL!$A$2:$Z$3303,14,FALSE)*K680*IF(L680="t",10,IF(L680="kg",0.01,IF(L680="q",1,IF(L680="l",0.01*VLOOKUP(EVID_HNOJENI!N680,HNOJIVA_ALL!$A$2:$AE$3303,31,FALSE),"CHYBA")))),2)</f>
        <v>#N/A</v>
      </c>
      <c r="Q680" s="51" t="e">
        <f>ROUND(VLOOKUP(EVID_HNOJENI!N680,HNOJIVA_ALL!$A$2:$Z$3303,15,FALSE)*K680*IF(L680="t",10,IF(L680="kg",0.01,IF(L680="q",1,IF(L680="l",0.01*VLOOKUP(EVID_HNOJENI!N680,HNOJIVA_ALL!$A$2:$AE$3303,31,FALSE),"CHYBA")))),2)</f>
        <v>#N/A</v>
      </c>
      <c r="R680" s="51" t="e">
        <f>ROUND(VLOOKUP(EVID_HNOJENI!N680,HNOJIVA_ALL!$A$2:$Z$3303,16,FALSE)*K680*IF(L680="t",10,IF(L680="kg",0.01,IF(L680="q",1,IF(L680="l",0.01*VLOOKUP(EVID_HNOJENI!N680,HNOJIVA_ALL!$A$2:$AE$3303,31,FALSE),"CHYBA")))),2)</f>
        <v>#N/A</v>
      </c>
      <c r="S680" s="51" t="e">
        <f>ROUND(VLOOKUP(EVID_HNOJENI!N680,HNOJIVA_ALL!$A$2:$Z$3303,18,FALSE)*K680*IF(L680="t",10,IF(L680="kg",0.01,IF(L680="q",1,IF(L680="l",0.01*VLOOKUP(EVID_HNOJENI!N680,HNOJIVA_ALL!$A$2:$AE$3303,31,FALSE),"CHYBA")))),2)</f>
        <v>#N/A</v>
      </c>
      <c r="T680" s="51" t="e">
        <f>ROUND(VLOOKUP(EVID_HNOJENI!N680,HNOJIVA_ALL!$A$2:$Z$3303,17,FALSE)*K680*IF(L680="t",10,IF(L680="kg",0.01,IF(L680="q",1,IF(L680="l",0.01*VLOOKUP(EVID_HNOJENI!N680,HNOJIVA_ALL!$A$2:$AE$3303,31,FALSE),"CHYBA")))),2)</f>
        <v>#N/A</v>
      </c>
      <c r="U680" s="51" t="e">
        <f>ROUND(VLOOKUP(EVID_HNOJENI!N680,HNOJIVA_ALL!$A$2:$Z$3303,20,FALSE)*K680*IF(L680="t",10,IF(L680="kg",0.01,IF(L680="q",1,IF(L680="l",0.01*VLOOKUP(EVID_HNOJENI!N680,HNOJIVA_ALL!$A$2:$AE$3303,31,FALSE),"CHYBA")))),2)</f>
        <v>#N/A</v>
      </c>
    </row>
    <row r="681" spans="1:21" x14ac:dyDescent="0.2">
      <c r="A681" s="32"/>
      <c r="B681" s="45" t="e">
        <f>VLOOKUP($A681,EVID_OSEVU!$A$1:$M$4972,2,FALSE)</f>
        <v>#N/A</v>
      </c>
      <c r="C681" s="45" t="e">
        <f>VLOOKUP($A681,EVID_OSEVU!$A$1:$M$4972,3,FALSE)</f>
        <v>#N/A</v>
      </c>
      <c r="D681" s="45" t="e">
        <f>VLOOKUP($A681,EVID_OSEVU!$A$1:$M$4972,4,FALSE)</f>
        <v>#N/A</v>
      </c>
      <c r="E681" s="45" t="e">
        <f>VLOOKUP($A681,EVID_OSEVU!$A$1:$M$4972,7,FALSE)</f>
        <v>#N/A</v>
      </c>
      <c r="F681" s="45" t="e">
        <f>VLOOKUP($A681,EVID_OSEVU!$A$1:$M$4972,8,FALSE)</f>
        <v>#N/A</v>
      </c>
      <c r="G681" s="45" t="e">
        <f>VLOOKUP($A681,EVID_OSEVU!$A$1:$M$4972,11,FALSE)</f>
        <v>#N/A</v>
      </c>
      <c r="H681" s="35"/>
      <c r="I681" s="48"/>
      <c r="J681" s="33" t="e">
        <f>VLOOKUP($A681,EVID_OSEVU!$A$1:$M$4972,11,FALSE)</f>
        <v>#N/A</v>
      </c>
      <c r="K681" s="39"/>
      <c r="L681" s="49"/>
      <c r="M681" s="89" t="e">
        <f t="shared" si="10"/>
        <v>#N/A</v>
      </c>
      <c r="N681" s="50"/>
      <c r="O681" s="37" t="e">
        <f>VLOOKUP(EVID_HNOJENI!N681,HNOJIVA_ALL!$A$2:$Z$3303,4,FALSE)</f>
        <v>#N/A</v>
      </c>
      <c r="P681" s="51" t="e">
        <f>ROUND(VLOOKUP(EVID_HNOJENI!N681,HNOJIVA_ALL!$A$2:$Z$3303,14,FALSE)*K681*IF(L681="t",10,IF(L681="kg",0.01,IF(L681="q",1,IF(L681="l",0.01*VLOOKUP(EVID_HNOJENI!N681,HNOJIVA_ALL!$A$2:$AE$3303,31,FALSE),"CHYBA")))),2)</f>
        <v>#N/A</v>
      </c>
      <c r="Q681" s="51" t="e">
        <f>ROUND(VLOOKUP(EVID_HNOJENI!N681,HNOJIVA_ALL!$A$2:$Z$3303,15,FALSE)*K681*IF(L681="t",10,IF(L681="kg",0.01,IF(L681="q",1,IF(L681="l",0.01*VLOOKUP(EVID_HNOJENI!N681,HNOJIVA_ALL!$A$2:$AE$3303,31,FALSE),"CHYBA")))),2)</f>
        <v>#N/A</v>
      </c>
      <c r="R681" s="51" t="e">
        <f>ROUND(VLOOKUP(EVID_HNOJENI!N681,HNOJIVA_ALL!$A$2:$Z$3303,16,FALSE)*K681*IF(L681="t",10,IF(L681="kg",0.01,IF(L681="q",1,IF(L681="l",0.01*VLOOKUP(EVID_HNOJENI!N681,HNOJIVA_ALL!$A$2:$AE$3303,31,FALSE),"CHYBA")))),2)</f>
        <v>#N/A</v>
      </c>
      <c r="S681" s="51" t="e">
        <f>ROUND(VLOOKUP(EVID_HNOJENI!N681,HNOJIVA_ALL!$A$2:$Z$3303,18,FALSE)*K681*IF(L681="t",10,IF(L681="kg",0.01,IF(L681="q",1,IF(L681="l",0.01*VLOOKUP(EVID_HNOJENI!N681,HNOJIVA_ALL!$A$2:$AE$3303,31,FALSE),"CHYBA")))),2)</f>
        <v>#N/A</v>
      </c>
      <c r="T681" s="51" t="e">
        <f>ROUND(VLOOKUP(EVID_HNOJENI!N681,HNOJIVA_ALL!$A$2:$Z$3303,17,FALSE)*K681*IF(L681="t",10,IF(L681="kg",0.01,IF(L681="q",1,IF(L681="l",0.01*VLOOKUP(EVID_HNOJENI!N681,HNOJIVA_ALL!$A$2:$AE$3303,31,FALSE),"CHYBA")))),2)</f>
        <v>#N/A</v>
      </c>
      <c r="U681" s="51" t="e">
        <f>ROUND(VLOOKUP(EVID_HNOJENI!N681,HNOJIVA_ALL!$A$2:$Z$3303,20,FALSE)*K681*IF(L681="t",10,IF(L681="kg",0.01,IF(L681="q",1,IF(L681="l",0.01*VLOOKUP(EVID_HNOJENI!N681,HNOJIVA_ALL!$A$2:$AE$3303,31,FALSE),"CHYBA")))),2)</f>
        <v>#N/A</v>
      </c>
    </row>
    <row r="682" spans="1:21" x14ac:dyDescent="0.2">
      <c r="A682" s="32"/>
      <c r="B682" s="45" t="e">
        <f>VLOOKUP($A682,EVID_OSEVU!$A$1:$M$4972,2,FALSE)</f>
        <v>#N/A</v>
      </c>
      <c r="C682" s="45" t="e">
        <f>VLOOKUP($A682,EVID_OSEVU!$A$1:$M$4972,3,FALSE)</f>
        <v>#N/A</v>
      </c>
      <c r="D682" s="45" t="e">
        <f>VLOOKUP($A682,EVID_OSEVU!$A$1:$M$4972,4,FALSE)</f>
        <v>#N/A</v>
      </c>
      <c r="E682" s="45" t="e">
        <f>VLOOKUP($A682,EVID_OSEVU!$A$1:$M$4972,7,FALSE)</f>
        <v>#N/A</v>
      </c>
      <c r="F682" s="45" t="e">
        <f>VLOOKUP($A682,EVID_OSEVU!$A$1:$M$4972,8,FALSE)</f>
        <v>#N/A</v>
      </c>
      <c r="G682" s="45" t="e">
        <f>VLOOKUP($A682,EVID_OSEVU!$A$1:$M$4972,11,FALSE)</f>
        <v>#N/A</v>
      </c>
      <c r="H682" s="35"/>
      <c r="I682" s="48"/>
      <c r="J682" s="33" t="e">
        <f>VLOOKUP($A682,EVID_OSEVU!$A$1:$M$4972,11,FALSE)</f>
        <v>#N/A</v>
      </c>
      <c r="K682" s="39"/>
      <c r="L682" s="49"/>
      <c r="M682" s="89" t="e">
        <f t="shared" si="10"/>
        <v>#N/A</v>
      </c>
      <c r="N682" s="50"/>
      <c r="O682" s="37" t="e">
        <f>VLOOKUP(EVID_HNOJENI!N682,HNOJIVA_ALL!$A$2:$Z$3303,4,FALSE)</f>
        <v>#N/A</v>
      </c>
      <c r="P682" s="51" t="e">
        <f>ROUND(VLOOKUP(EVID_HNOJENI!N682,HNOJIVA_ALL!$A$2:$Z$3303,14,FALSE)*K682*IF(L682="t",10,IF(L682="kg",0.01,IF(L682="q",1,IF(L682="l",0.01*VLOOKUP(EVID_HNOJENI!N682,HNOJIVA_ALL!$A$2:$AE$3303,31,FALSE),"CHYBA")))),2)</f>
        <v>#N/A</v>
      </c>
      <c r="Q682" s="51" t="e">
        <f>ROUND(VLOOKUP(EVID_HNOJENI!N682,HNOJIVA_ALL!$A$2:$Z$3303,15,FALSE)*K682*IF(L682="t",10,IF(L682="kg",0.01,IF(L682="q",1,IF(L682="l",0.01*VLOOKUP(EVID_HNOJENI!N682,HNOJIVA_ALL!$A$2:$AE$3303,31,FALSE),"CHYBA")))),2)</f>
        <v>#N/A</v>
      </c>
      <c r="R682" s="51" t="e">
        <f>ROUND(VLOOKUP(EVID_HNOJENI!N682,HNOJIVA_ALL!$A$2:$Z$3303,16,FALSE)*K682*IF(L682="t",10,IF(L682="kg",0.01,IF(L682="q",1,IF(L682="l",0.01*VLOOKUP(EVID_HNOJENI!N682,HNOJIVA_ALL!$A$2:$AE$3303,31,FALSE),"CHYBA")))),2)</f>
        <v>#N/A</v>
      </c>
      <c r="S682" s="51" t="e">
        <f>ROUND(VLOOKUP(EVID_HNOJENI!N682,HNOJIVA_ALL!$A$2:$Z$3303,18,FALSE)*K682*IF(L682="t",10,IF(L682="kg",0.01,IF(L682="q",1,IF(L682="l",0.01*VLOOKUP(EVID_HNOJENI!N682,HNOJIVA_ALL!$A$2:$AE$3303,31,FALSE),"CHYBA")))),2)</f>
        <v>#N/A</v>
      </c>
      <c r="T682" s="51" t="e">
        <f>ROUND(VLOOKUP(EVID_HNOJENI!N682,HNOJIVA_ALL!$A$2:$Z$3303,17,FALSE)*K682*IF(L682="t",10,IF(L682="kg",0.01,IF(L682="q",1,IF(L682="l",0.01*VLOOKUP(EVID_HNOJENI!N682,HNOJIVA_ALL!$A$2:$AE$3303,31,FALSE),"CHYBA")))),2)</f>
        <v>#N/A</v>
      </c>
      <c r="U682" s="51" t="e">
        <f>ROUND(VLOOKUP(EVID_HNOJENI!N682,HNOJIVA_ALL!$A$2:$Z$3303,20,FALSE)*K682*IF(L682="t",10,IF(L682="kg",0.01,IF(L682="q",1,IF(L682="l",0.01*VLOOKUP(EVID_HNOJENI!N682,HNOJIVA_ALL!$A$2:$AE$3303,31,FALSE),"CHYBA")))),2)</f>
        <v>#N/A</v>
      </c>
    </row>
    <row r="683" spans="1:21" x14ac:dyDescent="0.2">
      <c r="A683" s="32"/>
      <c r="B683" s="45" t="e">
        <f>VLOOKUP($A683,EVID_OSEVU!$A$1:$M$4972,2,FALSE)</f>
        <v>#N/A</v>
      </c>
      <c r="C683" s="45" t="e">
        <f>VLOOKUP($A683,EVID_OSEVU!$A$1:$M$4972,3,FALSE)</f>
        <v>#N/A</v>
      </c>
      <c r="D683" s="45" t="e">
        <f>VLOOKUP($A683,EVID_OSEVU!$A$1:$M$4972,4,FALSE)</f>
        <v>#N/A</v>
      </c>
      <c r="E683" s="45" t="e">
        <f>VLOOKUP($A683,EVID_OSEVU!$A$1:$M$4972,7,FALSE)</f>
        <v>#N/A</v>
      </c>
      <c r="F683" s="45" t="e">
        <f>VLOOKUP($A683,EVID_OSEVU!$A$1:$M$4972,8,FALSE)</f>
        <v>#N/A</v>
      </c>
      <c r="G683" s="45" t="e">
        <f>VLOOKUP($A683,EVID_OSEVU!$A$1:$M$4972,11,FALSE)</f>
        <v>#N/A</v>
      </c>
      <c r="H683" s="35"/>
      <c r="I683" s="48"/>
      <c r="J683" s="33" t="e">
        <f>VLOOKUP($A683,EVID_OSEVU!$A$1:$M$4972,11,FALSE)</f>
        <v>#N/A</v>
      </c>
      <c r="K683" s="39"/>
      <c r="L683" s="49"/>
      <c r="M683" s="89" t="e">
        <f t="shared" si="10"/>
        <v>#N/A</v>
      </c>
      <c r="N683" s="50"/>
      <c r="O683" s="37" t="e">
        <f>VLOOKUP(EVID_HNOJENI!N683,HNOJIVA_ALL!$A$2:$Z$3303,4,FALSE)</f>
        <v>#N/A</v>
      </c>
      <c r="P683" s="51" t="e">
        <f>ROUND(VLOOKUP(EVID_HNOJENI!N683,HNOJIVA_ALL!$A$2:$Z$3303,14,FALSE)*K683*IF(L683="t",10,IF(L683="kg",0.01,IF(L683="q",1,IF(L683="l",0.01*VLOOKUP(EVID_HNOJENI!N683,HNOJIVA_ALL!$A$2:$AE$3303,31,FALSE),"CHYBA")))),2)</f>
        <v>#N/A</v>
      </c>
      <c r="Q683" s="51" t="e">
        <f>ROUND(VLOOKUP(EVID_HNOJENI!N683,HNOJIVA_ALL!$A$2:$Z$3303,15,FALSE)*K683*IF(L683="t",10,IF(L683="kg",0.01,IF(L683="q",1,IF(L683="l",0.01*VLOOKUP(EVID_HNOJENI!N683,HNOJIVA_ALL!$A$2:$AE$3303,31,FALSE),"CHYBA")))),2)</f>
        <v>#N/A</v>
      </c>
      <c r="R683" s="51" t="e">
        <f>ROUND(VLOOKUP(EVID_HNOJENI!N683,HNOJIVA_ALL!$A$2:$Z$3303,16,FALSE)*K683*IF(L683="t",10,IF(L683="kg",0.01,IF(L683="q",1,IF(L683="l",0.01*VLOOKUP(EVID_HNOJENI!N683,HNOJIVA_ALL!$A$2:$AE$3303,31,FALSE),"CHYBA")))),2)</f>
        <v>#N/A</v>
      </c>
      <c r="S683" s="51" t="e">
        <f>ROUND(VLOOKUP(EVID_HNOJENI!N683,HNOJIVA_ALL!$A$2:$Z$3303,18,FALSE)*K683*IF(L683="t",10,IF(L683="kg",0.01,IF(L683="q",1,IF(L683="l",0.01*VLOOKUP(EVID_HNOJENI!N683,HNOJIVA_ALL!$A$2:$AE$3303,31,FALSE),"CHYBA")))),2)</f>
        <v>#N/A</v>
      </c>
      <c r="T683" s="51" t="e">
        <f>ROUND(VLOOKUP(EVID_HNOJENI!N683,HNOJIVA_ALL!$A$2:$Z$3303,17,FALSE)*K683*IF(L683="t",10,IF(L683="kg",0.01,IF(L683="q",1,IF(L683="l",0.01*VLOOKUP(EVID_HNOJENI!N683,HNOJIVA_ALL!$A$2:$AE$3303,31,FALSE),"CHYBA")))),2)</f>
        <v>#N/A</v>
      </c>
      <c r="U683" s="51" t="e">
        <f>ROUND(VLOOKUP(EVID_HNOJENI!N683,HNOJIVA_ALL!$A$2:$Z$3303,20,FALSE)*K683*IF(L683="t",10,IF(L683="kg",0.01,IF(L683="q",1,IF(L683="l",0.01*VLOOKUP(EVID_HNOJENI!N683,HNOJIVA_ALL!$A$2:$AE$3303,31,FALSE),"CHYBA")))),2)</f>
        <v>#N/A</v>
      </c>
    </row>
    <row r="684" spans="1:21" x14ac:dyDescent="0.2">
      <c r="A684" s="32"/>
      <c r="B684" s="45" t="e">
        <f>VLOOKUP($A684,EVID_OSEVU!$A$1:$M$4972,2,FALSE)</f>
        <v>#N/A</v>
      </c>
      <c r="C684" s="45" t="e">
        <f>VLOOKUP($A684,EVID_OSEVU!$A$1:$M$4972,3,FALSE)</f>
        <v>#N/A</v>
      </c>
      <c r="D684" s="45" t="e">
        <f>VLOOKUP($A684,EVID_OSEVU!$A$1:$M$4972,4,FALSE)</f>
        <v>#N/A</v>
      </c>
      <c r="E684" s="45" t="e">
        <f>VLOOKUP($A684,EVID_OSEVU!$A$1:$M$4972,7,FALSE)</f>
        <v>#N/A</v>
      </c>
      <c r="F684" s="45" t="e">
        <f>VLOOKUP($A684,EVID_OSEVU!$A$1:$M$4972,8,FALSE)</f>
        <v>#N/A</v>
      </c>
      <c r="G684" s="45" t="e">
        <f>VLOOKUP($A684,EVID_OSEVU!$A$1:$M$4972,11,FALSE)</f>
        <v>#N/A</v>
      </c>
      <c r="H684" s="35"/>
      <c r="I684" s="48"/>
      <c r="J684" s="33" t="e">
        <f>VLOOKUP($A684,EVID_OSEVU!$A$1:$M$4972,11,FALSE)</f>
        <v>#N/A</v>
      </c>
      <c r="K684" s="39"/>
      <c r="L684" s="49"/>
      <c r="M684" s="89" t="e">
        <f t="shared" si="10"/>
        <v>#N/A</v>
      </c>
      <c r="N684" s="50"/>
      <c r="O684" s="37" t="e">
        <f>VLOOKUP(EVID_HNOJENI!N684,HNOJIVA_ALL!$A$2:$Z$3303,4,FALSE)</f>
        <v>#N/A</v>
      </c>
      <c r="P684" s="51" t="e">
        <f>ROUND(VLOOKUP(EVID_HNOJENI!N684,HNOJIVA_ALL!$A$2:$Z$3303,14,FALSE)*K684*IF(L684="t",10,IF(L684="kg",0.01,IF(L684="q",1,IF(L684="l",0.01*VLOOKUP(EVID_HNOJENI!N684,HNOJIVA_ALL!$A$2:$AE$3303,31,FALSE),"CHYBA")))),2)</f>
        <v>#N/A</v>
      </c>
      <c r="Q684" s="51" t="e">
        <f>ROUND(VLOOKUP(EVID_HNOJENI!N684,HNOJIVA_ALL!$A$2:$Z$3303,15,FALSE)*K684*IF(L684="t",10,IF(L684="kg",0.01,IF(L684="q",1,IF(L684="l",0.01*VLOOKUP(EVID_HNOJENI!N684,HNOJIVA_ALL!$A$2:$AE$3303,31,FALSE),"CHYBA")))),2)</f>
        <v>#N/A</v>
      </c>
      <c r="R684" s="51" t="e">
        <f>ROUND(VLOOKUP(EVID_HNOJENI!N684,HNOJIVA_ALL!$A$2:$Z$3303,16,FALSE)*K684*IF(L684="t",10,IF(L684="kg",0.01,IF(L684="q",1,IF(L684="l",0.01*VLOOKUP(EVID_HNOJENI!N684,HNOJIVA_ALL!$A$2:$AE$3303,31,FALSE),"CHYBA")))),2)</f>
        <v>#N/A</v>
      </c>
      <c r="S684" s="51" t="e">
        <f>ROUND(VLOOKUP(EVID_HNOJENI!N684,HNOJIVA_ALL!$A$2:$Z$3303,18,FALSE)*K684*IF(L684="t",10,IF(L684="kg",0.01,IF(L684="q",1,IF(L684="l",0.01*VLOOKUP(EVID_HNOJENI!N684,HNOJIVA_ALL!$A$2:$AE$3303,31,FALSE),"CHYBA")))),2)</f>
        <v>#N/A</v>
      </c>
      <c r="T684" s="51" t="e">
        <f>ROUND(VLOOKUP(EVID_HNOJENI!N684,HNOJIVA_ALL!$A$2:$Z$3303,17,FALSE)*K684*IF(L684="t",10,IF(L684="kg",0.01,IF(L684="q",1,IF(L684="l",0.01*VLOOKUP(EVID_HNOJENI!N684,HNOJIVA_ALL!$A$2:$AE$3303,31,FALSE),"CHYBA")))),2)</f>
        <v>#N/A</v>
      </c>
      <c r="U684" s="51" t="e">
        <f>ROUND(VLOOKUP(EVID_HNOJENI!N684,HNOJIVA_ALL!$A$2:$Z$3303,20,FALSE)*K684*IF(L684="t",10,IF(L684="kg",0.01,IF(L684="q",1,IF(L684="l",0.01*VLOOKUP(EVID_HNOJENI!N684,HNOJIVA_ALL!$A$2:$AE$3303,31,FALSE),"CHYBA")))),2)</f>
        <v>#N/A</v>
      </c>
    </row>
    <row r="685" spans="1:21" x14ac:dyDescent="0.2">
      <c r="A685" s="32"/>
      <c r="B685" s="45" t="e">
        <f>VLOOKUP($A685,EVID_OSEVU!$A$1:$M$4972,2,FALSE)</f>
        <v>#N/A</v>
      </c>
      <c r="C685" s="45" t="e">
        <f>VLOOKUP($A685,EVID_OSEVU!$A$1:$M$4972,3,FALSE)</f>
        <v>#N/A</v>
      </c>
      <c r="D685" s="45" t="e">
        <f>VLOOKUP($A685,EVID_OSEVU!$A$1:$M$4972,4,FALSE)</f>
        <v>#N/A</v>
      </c>
      <c r="E685" s="45" t="e">
        <f>VLOOKUP($A685,EVID_OSEVU!$A$1:$M$4972,7,FALSE)</f>
        <v>#N/A</v>
      </c>
      <c r="F685" s="45" t="e">
        <f>VLOOKUP($A685,EVID_OSEVU!$A$1:$M$4972,8,FALSE)</f>
        <v>#N/A</v>
      </c>
      <c r="G685" s="45" t="e">
        <f>VLOOKUP($A685,EVID_OSEVU!$A$1:$M$4972,11,FALSE)</f>
        <v>#N/A</v>
      </c>
      <c r="H685" s="35"/>
      <c r="I685" s="48"/>
      <c r="J685" s="33" t="e">
        <f>VLOOKUP($A685,EVID_OSEVU!$A$1:$M$4972,11,FALSE)</f>
        <v>#N/A</v>
      </c>
      <c r="K685" s="39"/>
      <c r="L685" s="49"/>
      <c r="M685" s="89" t="e">
        <f t="shared" si="10"/>
        <v>#N/A</v>
      </c>
      <c r="N685" s="50"/>
      <c r="O685" s="37" t="e">
        <f>VLOOKUP(EVID_HNOJENI!N685,HNOJIVA_ALL!$A$2:$Z$3303,4,FALSE)</f>
        <v>#N/A</v>
      </c>
      <c r="P685" s="51" t="e">
        <f>ROUND(VLOOKUP(EVID_HNOJENI!N685,HNOJIVA_ALL!$A$2:$Z$3303,14,FALSE)*K685*IF(L685="t",10,IF(L685="kg",0.01,IF(L685="q",1,IF(L685="l",0.01*VLOOKUP(EVID_HNOJENI!N685,HNOJIVA_ALL!$A$2:$AE$3303,31,FALSE),"CHYBA")))),2)</f>
        <v>#N/A</v>
      </c>
      <c r="Q685" s="51" t="e">
        <f>ROUND(VLOOKUP(EVID_HNOJENI!N685,HNOJIVA_ALL!$A$2:$Z$3303,15,FALSE)*K685*IF(L685="t",10,IF(L685="kg",0.01,IF(L685="q",1,IF(L685="l",0.01*VLOOKUP(EVID_HNOJENI!N685,HNOJIVA_ALL!$A$2:$AE$3303,31,FALSE),"CHYBA")))),2)</f>
        <v>#N/A</v>
      </c>
      <c r="R685" s="51" t="e">
        <f>ROUND(VLOOKUP(EVID_HNOJENI!N685,HNOJIVA_ALL!$A$2:$Z$3303,16,FALSE)*K685*IF(L685="t",10,IF(L685="kg",0.01,IF(L685="q",1,IF(L685="l",0.01*VLOOKUP(EVID_HNOJENI!N685,HNOJIVA_ALL!$A$2:$AE$3303,31,FALSE),"CHYBA")))),2)</f>
        <v>#N/A</v>
      </c>
      <c r="S685" s="51" t="e">
        <f>ROUND(VLOOKUP(EVID_HNOJENI!N685,HNOJIVA_ALL!$A$2:$Z$3303,18,FALSE)*K685*IF(L685="t",10,IF(L685="kg",0.01,IF(L685="q",1,IF(L685="l",0.01*VLOOKUP(EVID_HNOJENI!N685,HNOJIVA_ALL!$A$2:$AE$3303,31,FALSE),"CHYBA")))),2)</f>
        <v>#N/A</v>
      </c>
      <c r="T685" s="51" t="e">
        <f>ROUND(VLOOKUP(EVID_HNOJENI!N685,HNOJIVA_ALL!$A$2:$Z$3303,17,FALSE)*K685*IF(L685="t",10,IF(L685="kg",0.01,IF(L685="q",1,IF(L685="l",0.01*VLOOKUP(EVID_HNOJENI!N685,HNOJIVA_ALL!$A$2:$AE$3303,31,FALSE),"CHYBA")))),2)</f>
        <v>#N/A</v>
      </c>
      <c r="U685" s="51" t="e">
        <f>ROUND(VLOOKUP(EVID_HNOJENI!N685,HNOJIVA_ALL!$A$2:$Z$3303,20,FALSE)*K685*IF(L685="t",10,IF(L685="kg",0.01,IF(L685="q",1,IF(L685="l",0.01*VLOOKUP(EVID_HNOJENI!N685,HNOJIVA_ALL!$A$2:$AE$3303,31,FALSE),"CHYBA")))),2)</f>
        <v>#N/A</v>
      </c>
    </row>
    <row r="686" spans="1:21" x14ac:dyDescent="0.2">
      <c r="A686" s="32"/>
      <c r="B686" s="45" t="e">
        <f>VLOOKUP($A686,EVID_OSEVU!$A$1:$M$4972,2,FALSE)</f>
        <v>#N/A</v>
      </c>
      <c r="C686" s="45" t="e">
        <f>VLOOKUP($A686,EVID_OSEVU!$A$1:$M$4972,3,FALSE)</f>
        <v>#N/A</v>
      </c>
      <c r="D686" s="45" t="e">
        <f>VLOOKUP($A686,EVID_OSEVU!$A$1:$M$4972,4,FALSE)</f>
        <v>#N/A</v>
      </c>
      <c r="E686" s="45" t="e">
        <f>VLOOKUP($A686,EVID_OSEVU!$A$1:$M$4972,7,FALSE)</f>
        <v>#N/A</v>
      </c>
      <c r="F686" s="45" t="e">
        <f>VLOOKUP($A686,EVID_OSEVU!$A$1:$M$4972,8,FALSE)</f>
        <v>#N/A</v>
      </c>
      <c r="G686" s="45" t="e">
        <f>VLOOKUP($A686,EVID_OSEVU!$A$1:$M$4972,11,FALSE)</f>
        <v>#N/A</v>
      </c>
      <c r="H686" s="35"/>
      <c r="I686" s="48"/>
      <c r="J686" s="33" t="e">
        <f>VLOOKUP($A686,EVID_OSEVU!$A$1:$M$4972,11,FALSE)</f>
        <v>#N/A</v>
      </c>
      <c r="K686" s="39"/>
      <c r="L686" s="49"/>
      <c r="M686" s="89" t="e">
        <f t="shared" si="10"/>
        <v>#N/A</v>
      </c>
      <c r="N686" s="50"/>
      <c r="O686" s="37" t="e">
        <f>VLOOKUP(EVID_HNOJENI!N686,HNOJIVA_ALL!$A$2:$Z$3303,4,FALSE)</f>
        <v>#N/A</v>
      </c>
      <c r="P686" s="51" t="e">
        <f>ROUND(VLOOKUP(EVID_HNOJENI!N686,HNOJIVA_ALL!$A$2:$Z$3303,14,FALSE)*K686*IF(L686="t",10,IF(L686="kg",0.01,IF(L686="q",1,IF(L686="l",0.01*VLOOKUP(EVID_HNOJENI!N686,HNOJIVA_ALL!$A$2:$AE$3303,31,FALSE),"CHYBA")))),2)</f>
        <v>#N/A</v>
      </c>
      <c r="Q686" s="51" t="e">
        <f>ROUND(VLOOKUP(EVID_HNOJENI!N686,HNOJIVA_ALL!$A$2:$Z$3303,15,FALSE)*K686*IF(L686="t",10,IF(L686="kg",0.01,IF(L686="q",1,IF(L686="l",0.01*VLOOKUP(EVID_HNOJENI!N686,HNOJIVA_ALL!$A$2:$AE$3303,31,FALSE),"CHYBA")))),2)</f>
        <v>#N/A</v>
      </c>
      <c r="R686" s="51" t="e">
        <f>ROUND(VLOOKUP(EVID_HNOJENI!N686,HNOJIVA_ALL!$A$2:$Z$3303,16,FALSE)*K686*IF(L686="t",10,IF(L686="kg",0.01,IF(L686="q",1,IF(L686="l",0.01*VLOOKUP(EVID_HNOJENI!N686,HNOJIVA_ALL!$A$2:$AE$3303,31,FALSE),"CHYBA")))),2)</f>
        <v>#N/A</v>
      </c>
      <c r="S686" s="51" t="e">
        <f>ROUND(VLOOKUP(EVID_HNOJENI!N686,HNOJIVA_ALL!$A$2:$Z$3303,18,FALSE)*K686*IF(L686="t",10,IF(L686="kg",0.01,IF(L686="q",1,IF(L686="l",0.01*VLOOKUP(EVID_HNOJENI!N686,HNOJIVA_ALL!$A$2:$AE$3303,31,FALSE),"CHYBA")))),2)</f>
        <v>#N/A</v>
      </c>
      <c r="T686" s="51" t="e">
        <f>ROUND(VLOOKUP(EVID_HNOJENI!N686,HNOJIVA_ALL!$A$2:$Z$3303,17,FALSE)*K686*IF(L686="t",10,IF(L686="kg",0.01,IF(L686="q",1,IF(L686="l",0.01*VLOOKUP(EVID_HNOJENI!N686,HNOJIVA_ALL!$A$2:$AE$3303,31,FALSE),"CHYBA")))),2)</f>
        <v>#N/A</v>
      </c>
      <c r="U686" s="51" t="e">
        <f>ROUND(VLOOKUP(EVID_HNOJENI!N686,HNOJIVA_ALL!$A$2:$Z$3303,20,FALSE)*K686*IF(L686="t",10,IF(L686="kg",0.01,IF(L686="q",1,IF(L686="l",0.01*VLOOKUP(EVID_HNOJENI!N686,HNOJIVA_ALL!$A$2:$AE$3303,31,FALSE),"CHYBA")))),2)</f>
        <v>#N/A</v>
      </c>
    </row>
    <row r="687" spans="1:21" x14ac:dyDescent="0.2">
      <c r="A687" s="32"/>
      <c r="B687" s="45" t="e">
        <f>VLOOKUP($A687,EVID_OSEVU!$A$1:$M$4972,2,FALSE)</f>
        <v>#N/A</v>
      </c>
      <c r="C687" s="45" t="e">
        <f>VLOOKUP($A687,EVID_OSEVU!$A$1:$M$4972,3,FALSE)</f>
        <v>#N/A</v>
      </c>
      <c r="D687" s="45" t="e">
        <f>VLOOKUP($A687,EVID_OSEVU!$A$1:$M$4972,4,FALSE)</f>
        <v>#N/A</v>
      </c>
      <c r="E687" s="45" t="e">
        <f>VLOOKUP($A687,EVID_OSEVU!$A$1:$M$4972,7,FALSE)</f>
        <v>#N/A</v>
      </c>
      <c r="F687" s="45" t="e">
        <f>VLOOKUP($A687,EVID_OSEVU!$A$1:$M$4972,8,FALSE)</f>
        <v>#N/A</v>
      </c>
      <c r="G687" s="45" t="e">
        <f>VLOOKUP($A687,EVID_OSEVU!$A$1:$M$4972,11,FALSE)</f>
        <v>#N/A</v>
      </c>
      <c r="H687" s="35"/>
      <c r="I687" s="48"/>
      <c r="J687" s="33" t="e">
        <f>VLOOKUP($A687,EVID_OSEVU!$A$1:$M$4972,11,FALSE)</f>
        <v>#N/A</v>
      </c>
      <c r="K687" s="39"/>
      <c r="L687" s="49"/>
      <c r="M687" s="89" t="e">
        <f t="shared" si="10"/>
        <v>#N/A</v>
      </c>
      <c r="N687" s="50"/>
      <c r="O687" s="37" t="e">
        <f>VLOOKUP(EVID_HNOJENI!N687,HNOJIVA_ALL!$A$2:$Z$3303,4,FALSE)</f>
        <v>#N/A</v>
      </c>
      <c r="P687" s="51" t="e">
        <f>ROUND(VLOOKUP(EVID_HNOJENI!N687,HNOJIVA_ALL!$A$2:$Z$3303,14,FALSE)*K687*IF(L687="t",10,IF(L687="kg",0.01,IF(L687="q",1,IF(L687="l",0.01*VLOOKUP(EVID_HNOJENI!N687,HNOJIVA_ALL!$A$2:$AE$3303,31,FALSE),"CHYBA")))),2)</f>
        <v>#N/A</v>
      </c>
      <c r="Q687" s="51" t="e">
        <f>ROUND(VLOOKUP(EVID_HNOJENI!N687,HNOJIVA_ALL!$A$2:$Z$3303,15,FALSE)*K687*IF(L687="t",10,IF(L687="kg",0.01,IF(L687="q",1,IF(L687="l",0.01*VLOOKUP(EVID_HNOJENI!N687,HNOJIVA_ALL!$A$2:$AE$3303,31,FALSE),"CHYBA")))),2)</f>
        <v>#N/A</v>
      </c>
      <c r="R687" s="51" t="e">
        <f>ROUND(VLOOKUP(EVID_HNOJENI!N687,HNOJIVA_ALL!$A$2:$Z$3303,16,FALSE)*K687*IF(L687="t",10,IF(L687="kg",0.01,IF(L687="q",1,IF(L687="l",0.01*VLOOKUP(EVID_HNOJENI!N687,HNOJIVA_ALL!$A$2:$AE$3303,31,FALSE),"CHYBA")))),2)</f>
        <v>#N/A</v>
      </c>
      <c r="S687" s="51" t="e">
        <f>ROUND(VLOOKUP(EVID_HNOJENI!N687,HNOJIVA_ALL!$A$2:$Z$3303,18,FALSE)*K687*IF(L687="t",10,IF(L687="kg",0.01,IF(L687="q",1,IF(L687="l",0.01*VLOOKUP(EVID_HNOJENI!N687,HNOJIVA_ALL!$A$2:$AE$3303,31,FALSE),"CHYBA")))),2)</f>
        <v>#N/A</v>
      </c>
      <c r="T687" s="51" t="e">
        <f>ROUND(VLOOKUP(EVID_HNOJENI!N687,HNOJIVA_ALL!$A$2:$Z$3303,17,FALSE)*K687*IF(L687="t",10,IF(L687="kg",0.01,IF(L687="q",1,IF(L687="l",0.01*VLOOKUP(EVID_HNOJENI!N687,HNOJIVA_ALL!$A$2:$AE$3303,31,FALSE),"CHYBA")))),2)</f>
        <v>#N/A</v>
      </c>
      <c r="U687" s="51" t="e">
        <f>ROUND(VLOOKUP(EVID_HNOJENI!N687,HNOJIVA_ALL!$A$2:$Z$3303,20,FALSE)*K687*IF(L687="t",10,IF(L687="kg",0.01,IF(L687="q",1,IF(L687="l",0.01*VLOOKUP(EVID_HNOJENI!N687,HNOJIVA_ALL!$A$2:$AE$3303,31,FALSE),"CHYBA")))),2)</f>
        <v>#N/A</v>
      </c>
    </row>
    <row r="688" spans="1:21" x14ac:dyDescent="0.2">
      <c r="A688" s="32"/>
      <c r="B688" s="45" t="e">
        <f>VLOOKUP($A688,EVID_OSEVU!$A$1:$M$4972,2,FALSE)</f>
        <v>#N/A</v>
      </c>
      <c r="C688" s="45" t="e">
        <f>VLOOKUP($A688,EVID_OSEVU!$A$1:$M$4972,3,FALSE)</f>
        <v>#N/A</v>
      </c>
      <c r="D688" s="45" t="e">
        <f>VLOOKUP($A688,EVID_OSEVU!$A$1:$M$4972,4,FALSE)</f>
        <v>#N/A</v>
      </c>
      <c r="E688" s="45" t="e">
        <f>VLOOKUP($A688,EVID_OSEVU!$A$1:$M$4972,7,FALSE)</f>
        <v>#N/A</v>
      </c>
      <c r="F688" s="45" t="e">
        <f>VLOOKUP($A688,EVID_OSEVU!$A$1:$M$4972,8,FALSE)</f>
        <v>#N/A</v>
      </c>
      <c r="G688" s="45" t="e">
        <f>VLOOKUP($A688,EVID_OSEVU!$A$1:$M$4972,11,FALSE)</f>
        <v>#N/A</v>
      </c>
      <c r="H688" s="35"/>
      <c r="I688" s="48"/>
      <c r="J688" s="33" t="e">
        <f>VLOOKUP($A688,EVID_OSEVU!$A$1:$M$4972,11,FALSE)</f>
        <v>#N/A</v>
      </c>
      <c r="K688" s="39"/>
      <c r="L688" s="49"/>
      <c r="M688" s="89" t="e">
        <f t="shared" si="10"/>
        <v>#N/A</v>
      </c>
      <c r="N688" s="50"/>
      <c r="O688" s="37" t="e">
        <f>VLOOKUP(EVID_HNOJENI!N688,HNOJIVA_ALL!$A$2:$Z$3303,4,FALSE)</f>
        <v>#N/A</v>
      </c>
      <c r="P688" s="51" t="e">
        <f>ROUND(VLOOKUP(EVID_HNOJENI!N688,HNOJIVA_ALL!$A$2:$Z$3303,14,FALSE)*K688*IF(L688="t",10,IF(L688="kg",0.01,IF(L688="q",1,IF(L688="l",0.01*VLOOKUP(EVID_HNOJENI!N688,HNOJIVA_ALL!$A$2:$AE$3303,31,FALSE),"CHYBA")))),2)</f>
        <v>#N/A</v>
      </c>
      <c r="Q688" s="51" t="e">
        <f>ROUND(VLOOKUP(EVID_HNOJENI!N688,HNOJIVA_ALL!$A$2:$Z$3303,15,FALSE)*K688*IF(L688="t",10,IF(L688="kg",0.01,IF(L688="q",1,IF(L688="l",0.01*VLOOKUP(EVID_HNOJENI!N688,HNOJIVA_ALL!$A$2:$AE$3303,31,FALSE),"CHYBA")))),2)</f>
        <v>#N/A</v>
      </c>
      <c r="R688" s="51" t="e">
        <f>ROUND(VLOOKUP(EVID_HNOJENI!N688,HNOJIVA_ALL!$A$2:$Z$3303,16,FALSE)*K688*IF(L688="t",10,IF(L688="kg",0.01,IF(L688="q",1,IF(L688="l",0.01*VLOOKUP(EVID_HNOJENI!N688,HNOJIVA_ALL!$A$2:$AE$3303,31,FALSE),"CHYBA")))),2)</f>
        <v>#N/A</v>
      </c>
      <c r="S688" s="51" t="e">
        <f>ROUND(VLOOKUP(EVID_HNOJENI!N688,HNOJIVA_ALL!$A$2:$Z$3303,18,FALSE)*K688*IF(L688="t",10,IF(L688="kg",0.01,IF(L688="q",1,IF(L688="l",0.01*VLOOKUP(EVID_HNOJENI!N688,HNOJIVA_ALL!$A$2:$AE$3303,31,FALSE),"CHYBA")))),2)</f>
        <v>#N/A</v>
      </c>
      <c r="T688" s="51" t="e">
        <f>ROUND(VLOOKUP(EVID_HNOJENI!N688,HNOJIVA_ALL!$A$2:$Z$3303,17,FALSE)*K688*IF(L688="t",10,IF(L688="kg",0.01,IF(L688="q",1,IF(L688="l",0.01*VLOOKUP(EVID_HNOJENI!N688,HNOJIVA_ALL!$A$2:$AE$3303,31,FALSE),"CHYBA")))),2)</f>
        <v>#N/A</v>
      </c>
      <c r="U688" s="51" t="e">
        <f>ROUND(VLOOKUP(EVID_HNOJENI!N688,HNOJIVA_ALL!$A$2:$Z$3303,20,FALSE)*K688*IF(L688="t",10,IF(L688="kg",0.01,IF(L688="q",1,IF(L688="l",0.01*VLOOKUP(EVID_HNOJENI!N688,HNOJIVA_ALL!$A$2:$AE$3303,31,FALSE),"CHYBA")))),2)</f>
        <v>#N/A</v>
      </c>
    </row>
    <row r="689" spans="1:21" x14ac:dyDescent="0.2">
      <c r="A689" s="32"/>
      <c r="B689" s="45" t="e">
        <f>VLOOKUP($A689,EVID_OSEVU!$A$1:$M$4972,2,FALSE)</f>
        <v>#N/A</v>
      </c>
      <c r="C689" s="45" t="e">
        <f>VLOOKUP($A689,EVID_OSEVU!$A$1:$M$4972,3,FALSE)</f>
        <v>#N/A</v>
      </c>
      <c r="D689" s="45" t="e">
        <f>VLOOKUP($A689,EVID_OSEVU!$A$1:$M$4972,4,FALSE)</f>
        <v>#N/A</v>
      </c>
      <c r="E689" s="45" t="e">
        <f>VLOOKUP($A689,EVID_OSEVU!$A$1:$M$4972,7,FALSE)</f>
        <v>#N/A</v>
      </c>
      <c r="F689" s="45" t="e">
        <f>VLOOKUP($A689,EVID_OSEVU!$A$1:$M$4972,8,FALSE)</f>
        <v>#N/A</v>
      </c>
      <c r="G689" s="45" t="e">
        <f>VLOOKUP($A689,EVID_OSEVU!$A$1:$M$4972,11,FALSE)</f>
        <v>#N/A</v>
      </c>
      <c r="H689" s="35"/>
      <c r="I689" s="48"/>
      <c r="J689" s="33" t="e">
        <f>VLOOKUP($A689,EVID_OSEVU!$A$1:$M$4972,11,FALSE)</f>
        <v>#N/A</v>
      </c>
      <c r="K689" s="39"/>
      <c r="L689" s="49"/>
      <c r="M689" s="89" t="e">
        <f t="shared" si="10"/>
        <v>#N/A</v>
      </c>
      <c r="N689" s="50"/>
      <c r="O689" s="37" t="e">
        <f>VLOOKUP(EVID_HNOJENI!N689,HNOJIVA_ALL!$A$2:$Z$3303,4,FALSE)</f>
        <v>#N/A</v>
      </c>
      <c r="P689" s="51" t="e">
        <f>ROUND(VLOOKUP(EVID_HNOJENI!N689,HNOJIVA_ALL!$A$2:$Z$3303,14,FALSE)*K689*IF(L689="t",10,IF(L689="kg",0.01,IF(L689="q",1,IF(L689="l",0.01*VLOOKUP(EVID_HNOJENI!N689,HNOJIVA_ALL!$A$2:$AE$3303,31,FALSE),"CHYBA")))),2)</f>
        <v>#N/A</v>
      </c>
      <c r="Q689" s="51" t="e">
        <f>ROUND(VLOOKUP(EVID_HNOJENI!N689,HNOJIVA_ALL!$A$2:$Z$3303,15,FALSE)*K689*IF(L689="t",10,IF(L689="kg",0.01,IF(L689="q",1,IF(L689="l",0.01*VLOOKUP(EVID_HNOJENI!N689,HNOJIVA_ALL!$A$2:$AE$3303,31,FALSE),"CHYBA")))),2)</f>
        <v>#N/A</v>
      </c>
      <c r="R689" s="51" t="e">
        <f>ROUND(VLOOKUP(EVID_HNOJENI!N689,HNOJIVA_ALL!$A$2:$Z$3303,16,FALSE)*K689*IF(L689="t",10,IF(L689="kg",0.01,IF(L689="q",1,IF(L689="l",0.01*VLOOKUP(EVID_HNOJENI!N689,HNOJIVA_ALL!$A$2:$AE$3303,31,FALSE),"CHYBA")))),2)</f>
        <v>#N/A</v>
      </c>
      <c r="S689" s="51" t="e">
        <f>ROUND(VLOOKUP(EVID_HNOJENI!N689,HNOJIVA_ALL!$A$2:$Z$3303,18,FALSE)*K689*IF(L689="t",10,IF(L689="kg",0.01,IF(L689="q",1,IF(L689="l",0.01*VLOOKUP(EVID_HNOJENI!N689,HNOJIVA_ALL!$A$2:$AE$3303,31,FALSE),"CHYBA")))),2)</f>
        <v>#N/A</v>
      </c>
      <c r="T689" s="51" t="e">
        <f>ROUND(VLOOKUP(EVID_HNOJENI!N689,HNOJIVA_ALL!$A$2:$Z$3303,17,FALSE)*K689*IF(L689="t",10,IF(L689="kg",0.01,IF(L689="q",1,IF(L689="l",0.01*VLOOKUP(EVID_HNOJENI!N689,HNOJIVA_ALL!$A$2:$AE$3303,31,FALSE),"CHYBA")))),2)</f>
        <v>#N/A</v>
      </c>
      <c r="U689" s="51" t="e">
        <f>ROUND(VLOOKUP(EVID_HNOJENI!N689,HNOJIVA_ALL!$A$2:$Z$3303,20,FALSE)*K689*IF(L689="t",10,IF(L689="kg",0.01,IF(L689="q",1,IF(L689="l",0.01*VLOOKUP(EVID_HNOJENI!N689,HNOJIVA_ALL!$A$2:$AE$3303,31,FALSE),"CHYBA")))),2)</f>
        <v>#N/A</v>
      </c>
    </row>
    <row r="690" spans="1:21" x14ac:dyDescent="0.2">
      <c r="A690" s="32"/>
      <c r="B690" s="45" t="e">
        <f>VLOOKUP($A690,EVID_OSEVU!$A$1:$M$4972,2,FALSE)</f>
        <v>#N/A</v>
      </c>
      <c r="C690" s="45" t="e">
        <f>VLOOKUP($A690,EVID_OSEVU!$A$1:$M$4972,3,FALSE)</f>
        <v>#N/A</v>
      </c>
      <c r="D690" s="45" t="e">
        <f>VLOOKUP($A690,EVID_OSEVU!$A$1:$M$4972,4,FALSE)</f>
        <v>#N/A</v>
      </c>
      <c r="E690" s="45" t="e">
        <f>VLOOKUP($A690,EVID_OSEVU!$A$1:$M$4972,7,FALSE)</f>
        <v>#N/A</v>
      </c>
      <c r="F690" s="45" t="e">
        <f>VLOOKUP($A690,EVID_OSEVU!$A$1:$M$4972,8,FALSE)</f>
        <v>#N/A</v>
      </c>
      <c r="G690" s="45" t="e">
        <f>VLOOKUP($A690,EVID_OSEVU!$A$1:$M$4972,11,FALSE)</f>
        <v>#N/A</v>
      </c>
      <c r="H690" s="35"/>
      <c r="I690" s="48"/>
      <c r="J690" s="33" t="e">
        <f>VLOOKUP($A690,EVID_OSEVU!$A$1:$M$4972,11,FALSE)</f>
        <v>#N/A</v>
      </c>
      <c r="K690" s="39"/>
      <c r="L690" s="49"/>
      <c r="M690" s="89" t="e">
        <f t="shared" si="10"/>
        <v>#N/A</v>
      </c>
      <c r="N690" s="50"/>
      <c r="O690" s="37" t="e">
        <f>VLOOKUP(EVID_HNOJENI!N690,HNOJIVA_ALL!$A$2:$Z$3303,4,FALSE)</f>
        <v>#N/A</v>
      </c>
      <c r="P690" s="51" t="e">
        <f>ROUND(VLOOKUP(EVID_HNOJENI!N690,HNOJIVA_ALL!$A$2:$Z$3303,14,FALSE)*K690*IF(L690="t",10,IF(L690="kg",0.01,IF(L690="q",1,IF(L690="l",0.01*VLOOKUP(EVID_HNOJENI!N690,HNOJIVA_ALL!$A$2:$AE$3303,31,FALSE),"CHYBA")))),2)</f>
        <v>#N/A</v>
      </c>
      <c r="Q690" s="51" t="e">
        <f>ROUND(VLOOKUP(EVID_HNOJENI!N690,HNOJIVA_ALL!$A$2:$Z$3303,15,FALSE)*K690*IF(L690="t",10,IF(L690="kg",0.01,IF(L690="q",1,IF(L690="l",0.01*VLOOKUP(EVID_HNOJENI!N690,HNOJIVA_ALL!$A$2:$AE$3303,31,FALSE),"CHYBA")))),2)</f>
        <v>#N/A</v>
      </c>
      <c r="R690" s="51" t="e">
        <f>ROUND(VLOOKUP(EVID_HNOJENI!N690,HNOJIVA_ALL!$A$2:$Z$3303,16,FALSE)*K690*IF(L690="t",10,IF(L690="kg",0.01,IF(L690="q",1,IF(L690="l",0.01*VLOOKUP(EVID_HNOJENI!N690,HNOJIVA_ALL!$A$2:$AE$3303,31,FALSE),"CHYBA")))),2)</f>
        <v>#N/A</v>
      </c>
      <c r="S690" s="51" t="e">
        <f>ROUND(VLOOKUP(EVID_HNOJENI!N690,HNOJIVA_ALL!$A$2:$Z$3303,18,FALSE)*K690*IF(L690="t",10,IF(L690="kg",0.01,IF(L690="q",1,IF(L690="l",0.01*VLOOKUP(EVID_HNOJENI!N690,HNOJIVA_ALL!$A$2:$AE$3303,31,FALSE),"CHYBA")))),2)</f>
        <v>#N/A</v>
      </c>
      <c r="T690" s="51" t="e">
        <f>ROUND(VLOOKUP(EVID_HNOJENI!N690,HNOJIVA_ALL!$A$2:$Z$3303,17,FALSE)*K690*IF(L690="t",10,IF(L690="kg",0.01,IF(L690="q",1,IF(L690="l",0.01*VLOOKUP(EVID_HNOJENI!N690,HNOJIVA_ALL!$A$2:$AE$3303,31,FALSE),"CHYBA")))),2)</f>
        <v>#N/A</v>
      </c>
      <c r="U690" s="51" t="e">
        <f>ROUND(VLOOKUP(EVID_HNOJENI!N690,HNOJIVA_ALL!$A$2:$Z$3303,20,FALSE)*K690*IF(L690="t",10,IF(L690="kg",0.01,IF(L690="q",1,IF(L690="l",0.01*VLOOKUP(EVID_HNOJENI!N690,HNOJIVA_ALL!$A$2:$AE$3303,31,FALSE),"CHYBA")))),2)</f>
        <v>#N/A</v>
      </c>
    </row>
    <row r="691" spans="1:21" x14ac:dyDescent="0.2">
      <c r="A691" s="32"/>
      <c r="B691" s="45" t="e">
        <f>VLOOKUP($A691,EVID_OSEVU!$A$1:$M$4972,2,FALSE)</f>
        <v>#N/A</v>
      </c>
      <c r="C691" s="45" t="e">
        <f>VLOOKUP($A691,EVID_OSEVU!$A$1:$M$4972,3,FALSE)</f>
        <v>#N/A</v>
      </c>
      <c r="D691" s="45" t="e">
        <f>VLOOKUP($A691,EVID_OSEVU!$A$1:$M$4972,4,FALSE)</f>
        <v>#N/A</v>
      </c>
      <c r="E691" s="45" t="e">
        <f>VLOOKUP($A691,EVID_OSEVU!$A$1:$M$4972,7,FALSE)</f>
        <v>#N/A</v>
      </c>
      <c r="F691" s="45" t="e">
        <f>VLOOKUP($A691,EVID_OSEVU!$A$1:$M$4972,8,FALSE)</f>
        <v>#N/A</v>
      </c>
      <c r="G691" s="45" t="e">
        <f>VLOOKUP($A691,EVID_OSEVU!$A$1:$M$4972,11,FALSE)</f>
        <v>#N/A</v>
      </c>
      <c r="H691" s="35"/>
      <c r="I691" s="48"/>
      <c r="J691" s="33" t="e">
        <f>VLOOKUP($A691,EVID_OSEVU!$A$1:$M$4972,11,FALSE)</f>
        <v>#N/A</v>
      </c>
      <c r="K691" s="39"/>
      <c r="L691" s="49"/>
      <c r="M691" s="89" t="e">
        <f t="shared" si="10"/>
        <v>#N/A</v>
      </c>
      <c r="N691" s="50"/>
      <c r="O691" s="37" t="e">
        <f>VLOOKUP(EVID_HNOJENI!N691,HNOJIVA_ALL!$A$2:$Z$3303,4,FALSE)</f>
        <v>#N/A</v>
      </c>
      <c r="P691" s="51" t="e">
        <f>ROUND(VLOOKUP(EVID_HNOJENI!N691,HNOJIVA_ALL!$A$2:$Z$3303,14,FALSE)*K691*IF(L691="t",10,IF(L691="kg",0.01,IF(L691="q",1,IF(L691="l",0.01*VLOOKUP(EVID_HNOJENI!N691,HNOJIVA_ALL!$A$2:$AE$3303,31,FALSE),"CHYBA")))),2)</f>
        <v>#N/A</v>
      </c>
      <c r="Q691" s="51" t="e">
        <f>ROUND(VLOOKUP(EVID_HNOJENI!N691,HNOJIVA_ALL!$A$2:$Z$3303,15,FALSE)*K691*IF(L691="t",10,IF(L691="kg",0.01,IF(L691="q",1,IF(L691="l",0.01*VLOOKUP(EVID_HNOJENI!N691,HNOJIVA_ALL!$A$2:$AE$3303,31,FALSE),"CHYBA")))),2)</f>
        <v>#N/A</v>
      </c>
      <c r="R691" s="51" t="e">
        <f>ROUND(VLOOKUP(EVID_HNOJENI!N691,HNOJIVA_ALL!$A$2:$Z$3303,16,FALSE)*K691*IF(L691="t",10,IF(L691="kg",0.01,IF(L691="q",1,IF(L691="l",0.01*VLOOKUP(EVID_HNOJENI!N691,HNOJIVA_ALL!$A$2:$AE$3303,31,FALSE),"CHYBA")))),2)</f>
        <v>#N/A</v>
      </c>
      <c r="S691" s="51" t="e">
        <f>ROUND(VLOOKUP(EVID_HNOJENI!N691,HNOJIVA_ALL!$A$2:$Z$3303,18,FALSE)*K691*IF(L691="t",10,IF(L691="kg",0.01,IF(L691="q",1,IF(L691="l",0.01*VLOOKUP(EVID_HNOJENI!N691,HNOJIVA_ALL!$A$2:$AE$3303,31,FALSE),"CHYBA")))),2)</f>
        <v>#N/A</v>
      </c>
      <c r="T691" s="51" t="e">
        <f>ROUND(VLOOKUP(EVID_HNOJENI!N691,HNOJIVA_ALL!$A$2:$Z$3303,17,FALSE)*K691*IF(L691="t",10,IF(L691="kg",0.01,IF(L691="q",1,IF(L691="l",0.01*VLOOKUP(EVID_HNOJENI!N691,HNOJIVA_ALL!$A$2:$AE$3303,31,FALSE),"CHYBA")))),2)</f>
        <v>#N/A</v>
      </c>
      <c r="U691" s="51" t="e">
        <f>ROUND(VLOOKUP(EVID_HNOJENI!N691,HNOJIVA_ALL!$A$2:$Z$3303,20,FALSE)*K691*IF(L691="t",10,IF(L691="kg",0.01,IF(L691="q",1,IF(L691="l",0.01*VLOOKUP(EVID_HNOJENI!N691,HNOJIVA_ALL!$A$2:$AE$3303,31,FALSE),"CHYBA")))),2)</f>
        <v>#N/A</v>
      </c>
    </row>
    <row r="692" spans="1:21" x14ac:dyDescent="0.2">
      <c r="A692" s="32"/>
      <c r="B692" s="45" t="e">
        <f>VLOOKUP($A692,EVID_OSEVU!$A$1:$M$4972,2,FALSE)</f>
        <v>#N/A</v>
      </c>
      <c r="C692" s="45" t="e">
        <f>VLOOKUP($A692,EVID_OSEVU!$A$1:$M$4972,3,FALSE)</f>
        <v>#N/A</v>
      </c>
      <c r="D692" s="45" t="e">
        <f>VLOOKUP($A692,EVID_OSEVU!$A$1:$M$4972,4,FALSE)</f>
        <v>#N/A</v>
      </c>
      <c r="E692" s="45" t="e">
        <f>VLOOKUP($A692,EVID_OSEVU!$A$1:$M$4972,7,FALSE)</f>
        <v>#N/A</v>
      </c>
      <c r="F692" s="45" t="e">
        <f>VLOOKUP($A692,EVID_OSEVU!$A$1:$M$4972,8,FALSE)</f>
        <v>#N/A</v>
      </c>
      <c r="G692" s="45" t="e">
        <f>VLOOKUP($A692,EVID_OSEVU!$A$1:$M$4972,11,FALSE)</f>
        <v>#N/A</v>
      </c>
      <c r="H692" s="35"/>
      <c r="I692" s="48"/>
      <c r="J692" s="33" t="e">
        <f>VLOOKUP($A692,EVID_OSEVU!$A$1:$M$4972,11,FALSE)</f>
        <v>#N/A</v>
      </c>
      <c r="K692" s="39"/>
      <c r="L692" s="49"/>
      <c r="M692" s="89" t="e">
        <f t="shared" si="10"/>
        <v>#N/A</v>
      </c>
      <c r="N692" s="50"/>
      <c r="O692" s="37" t="e">
        <f>VLOOKUP(EVID_HNOJENI!N692,HNOJIVA_ALL!$A$2:$Z$3303,4,FALSE)</f>
        <v>#N/A</v>
      </c>
      <c r="P692" s="51" t="e">
        <f>ROUND(VLOOKUP(EVID_HNOJENI!N692,HNOJIVA_ALL!$A$2:$Z$3303,14,FALSE)*K692*IF(L692="t",10,IF(L692="kg",0.01,IF(L692="q",1,IF(L692="l",0.01*VLOOKUP(EVID_HNOJENI!N692,HNOJIVA_ALL!$A$2:$AE$3303,31,FALSE),"CHYBA")))),2)</f>
        <v>#N/A</v>
      </c>
      <c r="Q692" s="51" t="e">
        <f>ROUND(VLOOKUP(EVID_HNOJENI!N692,HNOJIVA_ALL!$A$2:$Z$3303,15,FALSE)*K692*IF(L692="t",10,IF(L692="kg",0.01,IF(L692="q",1,IF(L692="l",0.01*VLOOKUP(EVID_HNOJENI!N692,HNOJIVA_ALL!$A$2:$AE$3303,31,FALSE),"CHYBA")))),2)</f>
        <v>#N/A</v>
      </c>
      <c r="R692" s="51" t="e">
        <f>ROUND(VLOOKUP(EVID_HNOJENI!N692,HNOJIVA_ALL!$A$2:$Z$3303,16,FALSE)*K692*IF(L692="t",10,IF(L692="kg",0.01,IF(L692="q",1,IF(L692="l",0.01*VLOOKUP(EVID_HNOJENI!N692,HNOJIVA_ALL!$A$2:$AE$3303,31,FALSE),"CHYBA")))),2)</f>
        <v>#N/A</v>
      </c>
      <c r="S692" s="51" t="e">
        <f>ROUND(VLOOKUP(EVID_HNOJENI!N692,HNOJIVA_ALL!$A$2:$Z$3303,18,FALSE)*K692*IF(L692="t",10,IF(L692="kg",0.01,IF(L692="q",1,IF(L692="l",0.01*VLOOKUP(EVID_HNOJENI!N692,HNOJIVA_ALL!$A$2:$AE$3303,31,FALSE),"CHYBA")))),2)</f>
        <v>#N/A</v>
      </c>
      <c r="T692" s="51" t="e">
        <f>ROUND(VLOOKUP(EVID_HNOJENI!N692,HNOJIVA_ALL!$A$2:$Z$3303,17,FALSE)*K692*IF(L692="t",10,IF(L692="kg",0.01,IF(L692="q",1,IF(L692="l",0.01*VLOOKUP(EVID_HNOJENI!N692,HNOJIVA_ALL!$A$2:$AE$3303,31,FALSE),"CHYBA")))),2)</f>
        <v>#N/A</v>
      </c>
      <c r="U692" s="51" t="e">
        <f>ROUND(VLOOKUP(EVID_HNOJENI!N692,HNOJIVA_ALL!$A$2:$Z$3303,20,FALSE)*K692*IF(L692="t",10,IF(L692="kg",0.01,IF(L692="q",1,IF(L692="l",0.01*VLOOKUP(EVID_HNOJENI!N692,HNOJIVA_ALL!$A$2:$AE$3303,31,FALSE),"CHYBA")))),2)</f>
        <v>#N/A</v>
      </c>
    </row>
    <row r="693" spans="1:21" x14ac:dyDescent="0.2">
      <c r="A693" s="32"/>
      <c r="B693" s="45" t="e">
        <f>VLOOKUP($A693,EVID_OSEVU!$A$1:$M$4972,2,FALSE)</f>
        <v>#N/A</v>
      </c>
      <c r="C693" s="45" t="e">
        <f>VLOOKUP($A693,EVID_OSEVU!$A$1:$M$4972,3,FALSE)</f>
        <v>#N/A</v>
      </c>
      <c r="D693" s="45" t="e">
        <f>VLOOKUP($A693,EVID_OSEVU!$A$1:$M$4972,4,FALSE)</f>
        <v>#N/A</v>
      </c>
      <c r="E693" s="45" t="e">
        <f>VLOOKUP($A693,EVID_OSEVU!$A$1:$M$4972,7,FALSE)</f>
        <v>#N/A</v>
      </c>
      <c r="F693" s="45" t="e">
        <f>VLOOKUP($A693,EVID_OSEVU!$A$1:$M$4972,8,FALSE)</f>
        <v>#N/A</v>
      </c>
      <c r="G693" s="45" t="e">
        <f>VLOOKUP($A693,EVID_OSEVU!$A$1:$M$4972,11,FALSE)</f>
        <v>#N/A</v>
      </c>
      <c r="H693" s="35"/>
      <c r="I693" s="48"/>
      <c r="J693" s="33" t="e">
        <f>VLOOKUP($A693,EVID_OSEVU!$A$1:$M$4972,11,FALSE)</f>
        <v>#N/A</v>
      </c>
      <c r="K693" s="39"/>
      <c r="L693" s="49"/>
      <c r="M693" s="89" t="e">
        <f t="shared" si="10"/>
        <v>#N/A</v>
      </c>
      <c r="N693" s="50"/>
      <c r="O693" s="37" t="e">
        <f>VLOOKUP(EVID_HNOJENI!N693,HNOJIVA_ALL!$A$2:$Z$3303,4,FALSE)</f>
        <v>#N/A</v>
      </c>
      <c r="P693" s="51" t="e">
        <f>ROUND(VLOOKUP(EVID_HNOJENI!N693,HNOJIVA_ALL!$A$2:$Z$3303,14,FALSE)*K693*IF(L693="t",10,IF(L693="kg",0.01,IF(L693="q",1,IF(L693="l",0.01*VLOOKUP(EVID_HNOJENI!N693,HNOJIVA_ALL!$A$2:$AE$3303,31,FALSE),"CHYBA")))),2)</f>
        <v>#N/A</v>
      </c>
      <c r="Q693" s="51" t="e">
        <f>ROUND(VLOOKUP(EVID_HNOJENI!N693,HNOJIVA_ALL!$A$2:$Z$3303,15,FALSE)*K693*IF(L693="t",10,IF(L693="kg",0.01,IF(L693="q",1,IF(L693="l",0.01*VLOOKUP(EVID_HNOJENI!N693,HNOJIVA_ALL!$A$2:$AE$3303,31,FALSE),"CHYBA")))),2)</f>
        <v>#N/A</v>
      </c>
      <c r="R693" s="51" t="e">
        <f>ROUND(VLOOKUP(EVID_HNOJENI!N693,HNOJIVA_ALL!$A$2:$Z$3303,16,FALSE)*K693*IF(L693="t",10,IF(L693="kg",0.01,IF(L693="q",1,IF(L693="l",0.01*VLOOKUP(EVID_HNOJENI!N693,HNOJIVA_ALL!$A$2:$AE$3303,31,FALSE),"CHYBA")))),2)</f>
        <v>#N/A</v>
      </c>
      <c r="S693" s="51" t="e">
        <f>ROUND(VLOOKUP(EVID_HNOJENI!N693,HNOJIVA_ALL!$A$2:$Z$3303,18,FALSE)*K693*IF(L693="t",10,IF(L693="kg",0.01,IF(L693="q",1,IF(L693="l",0.01*VLOOKUP(EVID_HNOJENI!N693,HNOJIVA_ALL!$A$2:$AE$3303,31,FALSE),"CHYBA")))),2)</f>
        <v>#N/A</v>
      </c>
      <c r="T693" s="51" t="e">
        <f>ROUND(VLOOKUP(EVID_HNOJENI!N693,HNOJIVA_ALL!$A$2:$Z$3303,17,FALSE)*K693*IF(L693="t",10,IF(L693="kg",0.01,IF(L693="q",1,IF(L693="l",0.01*VLOOKUP(EVID_HNOJENI!N693,HNOJIVA_ALL!$A$2:$AE$3303,31,FALSE),"CHYBA")))),2)</f>
        <v>#N/A</v>
      </c>
      <c r="U693" s="51" t="e">
        <f>ROUND(VLOOKUP(EVID_HNOJENI!N693,HNOJIVA_ALL!$A$2:$Z$3303,20,FALSE)*K693*IF(L693="t",10,IF(L693="kg",0.01,IF(L693="q",1,IF(L693="l",0.01*VLOOKUP(EVID_HNOJENI!N693,HNOJIVA_ALL!$A$2:$AE$3303,31,FALSE),"CHYBA")))),2)</f>
        <v>#N/A</v>
      </c>
    </row>
    <row r="694" spans="1:21" x14ac:dyDescent="0.2">
      <c r="A694" s="32"/>
      <c r="B694" s="45" t="e">
        <f>VLOOKUP($A694,EVID_OSEVU!$A$1:$M$4972,2,FALSE)</f>
        <v>#N/A</v>
      </c>
      <c r="C694" s="45" t="e">
        <f>VLOOKUP($A694,EVID_OSEVU!$A$1:$M$4972,3,FALSE)</f>
        <v>#N/A</v>
      </c>
      <c r="D694" s="45" t="e">
        <f>VLOOKUP($A694,EVID_OSEVU!$A$1:$M$4972,4,FALSE)</f>
        <v>#N/A</v>
      </c>
      <c r="E694" s="45" t="e">
        <f>VLOOKUP($A694,EVID_OSEVU!$A$1:$M$4972,7,FALSE)</f>
        <v>#N/A</v>
      </c>
      <c r="F694" s="45" t="e">
        <f>VLOOKUP($A694,EVID_OSEVU!$A$1:$M$4972,8,FALSE)</f>
        <v>#N/A</v>
      </c>
      <c r="G694" s="45" t="e">
        <f>VLOOKUP($A694,EVID_OSEVU!$A$1:$M$4972,11,FALSE)</f>
        <v>#N/A</v>
      </c>
      <c r="H694" s="35"/>
      <c r="I694" s="48"/>
      <c r="J694" s="33" t="e">
        <f>VLOOKUP($A694,EVID_OSEVU!$A$1:$M$4972,11,FALSE)</f>
        <v>#N/A</v>
      </c>
      <c r="K694" s="39"/>
      <c r="L694" s="49"/>
      <c r="M694" s="89" t="e">
        <f t="shared" si="10"/>
        <v>#N/A</v>
      </c>
      <c r="N694" s="50"/>
      <c r="O694" s="37" t="e">
        <f>VLOOKUP(EVID_HNOJENI!N694,HNOJIVA_ALL!$A$2:$Z$3303,4,FALSE)</f>
        <v>#N/A</v>
      </c>
      <c r="P694" s="51" t="e">
        <f>ROUND(VLOOKUP(EVID_HNOJENI!N694,HNOJIVA_ALL!$A$2:$Z$3303,14,FALSE)*K694*IF(L694="t",10,IF(L694="kg",0.01,IF(L694="q",1,IF(L694="l",0.01*VLOOKUP(EVID_HNOJENI!N694,HNOJIVA_ALL!$A$2:$AE$3303,31,FALSE),"CHYBA")))),2)</f>
        <v>#N/A</v>
      </c>
      <c r="Q694" s="51" t="e">
        <f>ROUND(VLOOKUP(EVID_HNOJENI!N694,HNOJIVA_ALL!$A$2:$Z$3303,15,FALSE)*K694*IF(L694="t",10,IF(L694="kg",0.01,IF(L694="q",1,IF(L694="l",0.01*VLOOKUP(EVID_HNOJENI!N694,HNOJIVA_ALL!$A$2:$AE$3303,31,FALSE),"CHYBA")))),2)</f>
        <v>#N/A</v>
      </c>
      <c r="R694" s="51" t="e">
        <f>ROUND(VLOOKUP(EVID_HNOJENI!N694,HNOJIVA_ALL!$A$2:$Z$3303,16,FALSE)*K694*IF(L694="t",10,IF(L694="kg",0.01,IF(L694="q",1,IF(L694="l",0.01*VLOOKUP(EVID_HNOJENI!N694,HNOJIVA_ALL!$A$2:$AE$3303,31,FALSE),"CHYBA")))),2)</f>
        <v>#N/A</v>
      </c>
      <c r="S694" s="51" t="e">
        <f>ROUND(VLOOKUP(EVID_HNOJENI!N694,HNOJIVA_ALL!$A$2:$Z$3303,18,FALSE)*K694*IF(L694="t",10,IF(L694="kg",0.01,IF(L694="q",1,IF(L694="l",0.01*VLOOKUP(EVID_HNOJENI!N694,HNOJIVA_ALL!$A$2:$AE$3303,31,FALSE),"CHYBA")))),2)</f>
        <v>#N/A</v>
      </c>
      <c r="T694" s="51" t="e">
        <f>ROUND(VLOOKUP(EVID_HNOJENI!N694,HNOJIVA_ALL!$A$2:$Z$3303,17,FALSE)*K694*IF(L694="t",10,IF(L694="kg",0.01,IF(L694="q",1,IF(L694="l",0.01*VLOOKUP(EVID_HNOJENI!N694,HNOJIVA_ALL!$A$2:$AE$3303,31,FALSE),"CHYBA")))),2)</f>
        <v>#N/A</v>
      </c>
      <c r="U694" s="51" t="e">
        <f>ROUND(VLOOKUP(EVID_HNOJENI!N694,HNOJIVA_ALL!$A$2:$Z$3303,20,FALSE)*K694*IF(L694="t",10,IF(L694="kg",0.01,IF(L694="q",1,IF(L694="l",0.01*VLOOKUP(EVID_HNOJENI!N694,HNOJIVA_ALL!$A$2:$AE$3303,31,FALSE),"CHYBA")))),2)</f>
        <v>#N/A</v>
      </c>
    </row>
    <row r="695" spans="1:21" x14ac:dyDescent="0.2">
      <c r="A695" s="32"/>
      <c r="B695" s="45" t="e">
        <f>VLOOKUP($A695,EVID_OSEVU!$A$1:$M$4972,2,FALSE)</f>
        <v>#N/A</v>
      </c>
      <c r="C695" s="45" t="e">
        <f>VLOOKUP($A695,EVID_OSEVU!$A$1:$M$4972,3,FALSE)</f>
        <v>#N/A</v>
      </c>
      <c r="D695" s="45" t="e">
        <f>VLOOKUP($A695,EVID_OSEVU!$A$1:$M$4972,4,FALSE)</f>
        <v>#N/A</v>
      </c>
      <c r="E695" s="45" t="e">
        <f>VLOOKUP($A695,EVID_OSEVU!$A$1:$M$4972,7,FALSE)</f>
        <v>#N/A</v>
      </c>
      <c r="F695" s="45" t="e">
        <f>VLOOKUP($A695,EVID_OSEVU!$A$1:$M$4972,8,FALSE)</f>
        <v>#N/A</v>
      </c>
      <c r="G695" s="45" t="e">
        <f>VLOOKUP($A695,EVID_OSEVU!$A$1:$M$4972,11,FALSE)</f>
        <v>#N/A</v>
      </c>
      <c r="H695" s="35"/>
      <c r="I695" s="48"/>
      <c r="J695" s="33" t="e">
        <f>VLOOKUP($A695,EVID_OSEVU!$A$1:$M$4972,11,FALSE)</f>
        <v>#N/A</v>
      </c>
      <c r="K695" s="39"/>
      <c r="L695" s="49"/>
      <c r="M695" s="89" t="e">
        <f t="shared" si="10"/>
        <v>#N/A</v>
      </c>
      <c r="N695" s="50"/>
      <c r="O695" s="37" t="e">
        <f>VLOOKUP(EVID_HNOJENI!N695,HNOJIVA_ALL!$A$2:$Z$3303,4,FALSE)</f>
        <v>#N/A</v>
      </c>
      <c r="P695" s="51" t="e">
        <f>ROUND(VLOOKUP(EVID_HNOJENI!N695,HNOJIVA_ALL!$A$2:$Z$3303,14,FALSE)*K695*IF(L695="t",10,IF(L695="kg",0.01,IF(L695="q",1,IF(L695="l",0.01*VLOOKUP(EVID_HNOJENI!N695,HNOJIVA_ALL!$A$2:$AE$3303,31,FALSE),"CHYBA")))),2)</f>
        <v>#N/A</v>
      </c>
      <c r="Q695" s="51" t="e">
        <f>ROUND(VLOOKUP(EVID_HNOJENI!N695,HNOJIVA_ALL!$A$2:$Z$3303,15,FALSE)*K695*IF(L695="t",10,IF(L695="kg",0.01,IF(L695="q",1,IF(L695="l",0.01*VLOOKUP(EVID_HNOJENI!N695,HNOJIVA_ALL!$A$2:$AE$3303,31,FALSE),"CHYBA")))),2)</f>
        <v>#N/A</v>
      </c>
      <c r="R695" s="51" t="e">
        <f>ROUND(VLOOKUP(EVID_HNOJENI!N695,HNOJIVA_ALL!$A$2:$Z$3303,16,FALSE)*K695*IF(L695="t",10,IF(L695="kg",0.01,IF(L695="q",1,IF(L695="l",0.01*VLOOKUP(EVID_HNOJENI!N695,HNOJIVA_ALL!$A$2:$AE$3303,31,FALSE),"CHYBA")))),2)</f>
        <v>#N/A</v>
      </c>
      <c r="S695" s="51" t="e">
        <f>ROUND(VLOOKUP(EVID_HNOJENI!N695,HNOJIVA_ALL!$A$2:$Z$3303,18,FALSE)*K695*IF(L695="t",10,IF(L695="kg",0.01,IF(L695="q",1,IF(L695="l",0.01*VLOOKUP(EVID_HNOJENI!N695,HNOJIVA_ALL!$A$2:$AE$3303,31,FALSE),"CHYBA")))),2)</f>
        <v>#N/A</v>
      </c>
      <c r="T695" s="51" t="e">
        <f>ROUND(VLOOKUP(EVID_HNOJENI!N695,HNOJIVA_ALL!$A$2:$Z$3303,17,FALSE)*K695*IF(L695="t",10,IF(L695="kg",0.01,IF(L695="q",1,IF(L695="l",0.01*VLOOKUP(EVID_HNOJENI!N695,HNOJIVA_ALL!$A$2:$AE$3303,31,FALSE),"CHYBA")))),2)</f>
        <v>#N/A</v>
      </c>
      <c r="U695" s="51" t="e">
        <f>ROUND(VLOOKUP(EVID_HNOJENI!N695,HNOJIVA_ALL!$A$2:$Z$3303,20,FALSE)*K695*IF(L695="t",10,IF(L695="kg",0.01,IF(L695="q",1,IF(L695="l",0.01*VLOOKUP(EVID_HNOJENI!N695,HNOJIVA_ALL!$A$2:$AE$3303,31,FALSE),"CHYBA")))),2)</f>
        <v>#N/A</v>
      </c>
    </row>
    <row r="696" spans="1:21" x14ac:dyDescent="0.2">
      <c r="A696" s="32"/>
      <c r="B696" s="45" t="e">
        <f>VLOOKUP($A696,EVID_OSEVU!$A$1:$M$4972,2,FALSE)</f>
        <v>#N/A</v>
      </c>
      <c r="C696" s="45" t="e">
        <f>VLOOKUP($A696,EVID_OSEVU!$A$1:$M$4972,3,FALSE)</f>
        <v>#N/A</v>
      </c>
      <c r="D696" s="45" t="e">
        <f>VLOOKUP($A696,EVID_OSEVU!$A$1:$M$4972,4,FALSE)</f>
        <v>#N/A</v>
      </c>
      <c r="E696" s="45" t="e">
        <f>VLOOKUP($A696,EVID_OSEVU!$A$1:$M$4972,7,FALSE)</f>
        <v>#N/A</v>
      </c>
      <c r="F696" s="45" t="e">
        <f>VLOOKUP($A696,EVID_OSEVU!$A$1:$M$4972,8,FALSE)</f>
        <v>#N/A</v>
      </c>
      <c r="G696" s="45" t="e">
        <f>VLOOKUP($A696,EVID_OSEVU!$A$1:$M$4972,11,FALSE)</f>
        <v>#N/A</v>
      </c>
      <c r="H696" s="35"/>
      <c r="I696" s="48"/>
      <c r="J696" s="33" t="e">
        <f>VLOOKUP($A696,EVID_OSEVU!$A$1:$M$4972,11,FALSE)</f>
        <v>#N/A</v>
      </c>
      <c r="K696" s="39"/>
      <c r="L696" s="49"/>
      <c r="M696" s="89" t="e">
        <f t="shared" si="10"/>
        <v>#N/A</v>
      </c>
      <c r="N696" s="50"/>
      <c r="O696" s="37" t="e">
        <f>VLOOKUP(EVID_HNOJENI!N696,HNOJIVA_ALL!$A$2:$Z$3303,4,FALSE)</f>
        <v>#N/A</v>
      </c>
      <c r="P696" s="51" t="e">
        <f>ROUND(VLOOKUP(EVID_HNOJENI!N696,HNOJIVA_ALL!$A$2:$Z$3303,14,FALSE)*K696*IF(L696="t",10,IF(L696="kg",0.01,IF(L696="q",1,IF(L696="l",0.01*VLOOKUP(EVID_HNOJENI!N696,HNOJIVA_ALL!$A$2:$AE$3303,31,FALSE),"CHYBA")))),2)</f>
        <v>#N/A</v>
      </c>
      <c r="Q696" s="51" t="e">
        <f>ROUND(VLOOKUP(EVID_HNOJENI!N696,HNOJIVA_ALL!$A$2:$Z$3303,15,FALSE)*K696*IF(L696="t",10,IF(L696="kg",0.01,IF(L696="q",1,IF(L696="l",0.01*VLOOKUP(EVID_HNOJENI!N696,HNOJIVA_ALL!$A$2:$AE$3303,31,FALSE),"CHYBA")))),2)</f>
        <v>#N/A</v>
      </c>
      <c r="R696" s="51" t="e">
        <f>ROUND(VLOOKUP(EVID_HNOJENI!N696,HNOJIVA_ALL!$A$2:$Z$3303,16,FALSE)*K696*IF(L696="t",10,IF(L696="kg",0.01,IF(L696="q",1,IF(L696="l",0.01*VLOOKUP(EVID_HNOJENI!N696,HNOJIVA_ALL!$A$2:$AE$3303,31,FALSE),"CHYBA")))),2)</f>
        <v>#N/A</v>
      </c>
      <c r="S696" s="51" t="e">
        <f>ROUND(VLOOKUP(EVID_HNOJENI!N696,HNOJIVA_ALL!$A$2:$Z$3303,18,FALSE)*K696*IF(L696="t",10,IF(L696="kg",0.01,IF(L696="q",1,IF(L696="l",0.01*VLOOKUP(EVID_HNOJENI!N696,HNOJIVA_ALL!$A$2:$AE$3303,31,FALSE),"CHYBA")))),2)</f>
        <v>#N/A</v>
      </c>
      <c r="T696" s="51" t="e">
        <f>ROUND(VLOOKUP(EVID_HNOJENI!N696,HNOJIVA_ALL!$A$2:$Z$3303,17,FALSE)*K696*IF(L696="t",10,IF(L696="kg",0.01,IF(L696="q",1,IF(L696="l",0.01*VLOOKUP(EVID_HNOJENI!N696,HNOJIVA_ALL!$A$2:$AE$3303,31,FALSE),"CHYBA")))),2)</f>
        <v>#N/A</v>
      </c>
      <c r="U696" s="51" t="e">
        <f>ROUND(VLOOKUP(EVID_HNOJENI!N696,HNOJIVA_ALL!$A$2:$Z$3303,20,FALSE)*K696*IF(L696="t",10,IF(L696="kg",0.01,IF(L696="q",1,IF(L696="l",0.01*VLOOKUP(EVID_HNOJENI!N696,HNOJIVA_ALL!$A$2:$AE$3303,31,FALSE),"CHYBA")))),2)</f>
        <v>#N/A</v>
      </c>
    </row>
    <row r="697" spans="1:21" x14ac:dyDescent="0.2">
      <c r="A697" s="32"/>
      <c r="B697" s="45" t="e">
        <f>VLOOKUP($A697,EVID_OSEVU!$A$1:$M$4972,2,FALSE)</f>
        <v>#N/A</v>
      </c>
      <c r="C697" s="45" t="e">
        <f>VLOOKUP($A697,EVID_OSEVU!$A$1:$M$4972,3,FALSE)</f>
        <v>#N/A</v>
      </c>
      <c r="D697" s="45" t="e">
        <f>VLOOKUP($A697,EVID_OSEVU!$A$1:$M$4972,4,FALSE)</f>
        <v>#N/A</v>
      </c>
      <c r="E697" s="45" t="e">
        <f>VLOOKUP($A697,EVID_OSEVU!$A$1:$M$4972,7,FALSE)</f>
        <v>#N/A</v>
      </c>
      <c r="F697" s="45" t="e">
        <f>VLOOKUP($A697,EVID_OSEVU!$A$1:$M$4972,8,FALSE)</f>
        <v>#N/A</v>
      </c>
      <c r="G697" s="45" t="e">
        <f>VLOOKUP($A697,EVID_OSEVU!$A$1:$M$4972,11,FALSE)</f>
        <v>#N/A</v>
      </c>
      <c r="H697" s="35"/>
      <c r="I697" s="48"/>
      <c r="J697" s="33" t="e">
        <f>VLOOKUP($A697,EVID_OSEVU!$A$1:$M$4972,11,FALSE)</f>
        <v>#N/A</v>
      </c>
      <c r="K697" s="39"/>
      <c r="L697" s="49"/>
      <c r="M697" s="89" t="e">
        <f t="shared" si="10"/>
        <v>#N/A</v>
      </c>
      <c r="N697" s="50"/>
      <c r="O697" s="37" t="e">
        <f>VLOOKUP(EVID_HNOJENI!N697,HNOJIVA_ALL!$A$2:$Z$3303,4,FALSE)</f>
        <v>#N/A</v>
      </c>
      <c r="P697" s="51" t="e">
        <f>ROUND(VLOOKUP(EVID_HNOJENI!N697,HNOJIVA_ALL!$A$2:$Z$3303,14,FALSE)*K697*IF(L697="t",10,IF(L697="kg",0.01,IF(L697="q",1,IF(L697="l",0.01*VLOOKUP(EVID_HNOJENI!N697,HNOJIVA_ALL!$A$2:$AE$3303,31,FALSE),"CHYBA")))),2)</f>
        <v>#N/A</v>
      </c>
      <c r="Q697" s="51" t="e">
        <f>ROUND(VLOOKUP(EVID_HNOJENI!N697,HNOJIVA_ALL!$A$2:$Z$3303,15,FALSE)*K697*IF(L697="t",10,IF(L697="kg",0.01,IF(L697="q",1,IF(L697="l",0.01*VLOOKUP(EVID_HNOJENI!N697,HNOJIVA_ALL!$A$2:$AE$3303,31,FALSE),"CHYBA")))),2)</f>
        <v>#N/A</v>
      </c>
      <c r="R697" s="51" t="e">
        <f>ROUND(VLOOKUP(EVID_HNOJENI!N697,HNOJIVA_ALL!$A$2:$Z$3303,16,FALSE)*K697*IF(L697="t",10,IF(L697="kg",0.01,IF(L697="q",1,IF(L697="l",0.01*VLOOKUP(EVID_HNOJENI!N697,HNOJIVA_ALL!$A$2:$AE$3303,31,FALSE),"CHYBA")))),2)</f>
        <v>#N/A</v>
      </c>
      <c r="S697" s="51" t="e">
        <f>ROUND(VLOOKUP(EVID_HNOJENI!N697,HNOJIVA_ALL!$A$2:$Z$3303,18,FALSE)*K697*IF(L697="t",10,IF(L697="kg",0.01,IF(L697="q",1,IF(L697="l",0.01*VLOOKUP(EVID_HNOJENI!N697,HNOJIVA_ALL!$A$2:$AE$3303,31,FALSE),"CHYBA")))),2)</f>
        <v>#N/A</v>
      </c>
      <c r="T697" s="51" t="e">
        <f>ROUND(VLOOKUP(EVID_HNOJENI!N697,HNOJIVA_ALL!$A$2:$Z$3303,17,FALSE)*K697*IF(L697="t",10,IF(L697="kg",0.01,IF(L697="q",1,IF(L697="l",0.01*VLOOKUP(EVID_HNOJENI!N697,HNOJIVA_ALL!$A$2:$AE$3303,31,FALSE),"CHYBA")))),2)</f>
        <v>#N/A</v>
      </c>
      <c r="U697" s="51" t="e">
        <f>ROUND(VLOOKUP(EVID_HNOJENI!N697,HNOJIVA_ALL!$A$2:$Z$3303,20,FALSE)*K697*IF(L697="t",10,IF(L697="kg",0.01,IF(L697="q",1,IF(L697="l",0.01*VLOOKUP(EVID_HNOJENI!N697,HNOJIVA_ALL!$A$2:$AE$3303,31,FALSE),"CHYBA")))),2)</f>
        <v>#N/A</v>
      </c>
    </row>
    <row r="698" spans="1:21" x14ac:dyDescent="0.2">
      <c r="A698" s="32"/>
      <c r="B698" s="45" t="e">
        <f>VLOOKUP($A698,EVID_OSEVU!$A$1:$M$4972,2,FALSE)</f>
        <v>#N/A</v>
      </c>
      <c r="C698" s="45" t="e">
        <f>VLOOKUP($A698,EVID_OSEVU!$A$1:$M$4972,3,FALSE)</f>
        <v>#N/A</v>
      </c>
      <c r="D698" s="45" t="e">
        <f>VLOOKUP($A698,EVID_OSEVU!$A$1:$M$4972,4,FALSE)</f>
        <v>#N/A</v>
      </c>
      <c r="E698" s="45" t="e">
        <f>VLOOKUP($A698,EVID_OSEVU!$A$1:$M$4972,7,FALSE)</f>
        <v>#N/A</v>
      </c>
      <c r="F698" s="45" t="e">
        <f>VLOOKUP($A698,EVID_OSEVU!$A$1:$M$4972,8,FALSE)</f>
        <v>#N/A</v>
      </c>
      <c r="G698" s="45" t="e">
        <f>VLOOKUP($A698,EVID_OSEVU!$A$1:$M$4972,11,FALSE)</f>
        <v>#N/A</v>
      </c>
      <c r="H698" s="35"/>
      <c r="I698" s="48"/>
      <c r="J698" s="33" t="e">
        <f>VLOOKUP($A698,EVID_OSEVU!$A$1:$M$4972,11,FALSE)</f>
        <v>#N/A</v>
      </c>
      <c r="K698" s="39"/>
      <c r="L698" s="49"/>
      <c r="M698" s="89" t="e">
        <f t="shared" si="10"/>
        <v>#N/A</v>
      </c>
      <c r="N698" s="50"/>
      <c r="O698" s="37" t="e">
        <f>VLOOKUP(EVID_HNOJENI!N698,HNOJIVA_ALL!$A$2:$Z$3303,4,FALSE)</f>
        <v>#N/A</v>
      </c>
      <c r="P698" s="51" t="e">
        <f>ROUND(VLOOKUP(EVID_HNOJENI!N698,HNOJIVA_ALL!$A$2:$Z$3303,14,FALSE)*K698*IF(L698="t",10,IF(L698="kg",0.01,IF(L698="q",1,IF(L698="l",0.01*VLOOKUP(EVID_HNOJENI!N698,HNOJIVA_ALL!$A$2:$AE$3303,31,FALSE),"CHYBA")))),2)</f>
        <v>#N/A</v>
      </c>
      <c r="Q698" s="51" t="e">
        <f>ROUND(VLOOKUP(EVID_HNOJENI!N698,HNOJIVA_ALL!$A$2:$Z$3303,15,FALSE)*K698*IF(L698="t",10,IF(L698="kg",0.01,IF(L698="q",1,IF(L698="l",0.01*VLOOKUP(EVID_HNOJENI!N698,HNOJIVA_ALL!$A$2:$AE$3303,31,FALSE),"CHYBA")))),2)</f>
        <v>#N/A</v>
      </c>
      <c r="R698" s="51" t="e">
        <f>ROUND(VLOOKUP(EVID_HNOJENI!N698,HNOJIVA_ALL!$A$2:$Z$3303,16,FALSE)*K698*IF(L698="t",10,IF(L698="kg",0.01,IF(L698="q",1,IF(L698="l",0.01*VLOOKUP(EVID_HNOJENI!N698,HNOJIVA_ALL!$A$2:$AE$3303,31,FALSE),"CHYBA")))),2)</f>
        <v>#N/A</v>
      </c>
      <c r="S698" s="51" t="e">
        <f>ROUND(VLOOKUP(EVID_HNOJENI!N698,HNOJIVA_ALL!$A$2:$Z$3303,18,FALSE)*K698*IF(L698="t",10,IF(L698="kg",0.01,IF(L698="q",1,IF(L698="l",0.01*VLOOKUP(EVID_HNOJENI!N698,HNOJIVA_ALL!$A$2:$AE$3303,31,FALSE),"CHYBA")))),2)</f>
        <v>#N/A</v>
      </c>
      <c r="T698" s="51" t="e">
        <f>ROUND(VLOOKUP(EVID_HNOJENI!N698,HNOJIVA_ALL!$A$2:$Z$3303,17,FALSE)*K698*IF(L698="t",10,IF(L698="kg",0.01,IF(L698="q",1,IF(L698="l",0.01*VLOOKUP(EVID_HNOJENI!N698,HNOJIVA_ALL!$A$2:$AE$3303,31,FALSE),"CHYBA")))),2)</f>
        <v>#N/A</v>
      </c>
      <c r="U698" s="51" t="e">
        <f>ROUND(VLOOKUP(EVID_HNOJENI!N698,HNOJIVA_ALL!$A$2:$Z$3303,20,FALSE)*K698*IF(L698="t",10,IF(L698="kg",0.01,IF(L698="q",1,IF(L698="l",0.01*VLOOKUP(EVID_HNOJENI!N698,HNOJIVA_ALL!$A$2:$AE$3303,31,FALSE),"CHYBA")))),2)</f>
        <v>#N/A</v>
      </c>
    </row>
    <row r="699" spans="1:21" x14ac:dyDescent="0.2">
      <c r="A699" s="32"/>
      <c r="B699" s="45" t="e">
        <f>VLOOKUP($A699,EVID_OSEVU!$A$1:$M$4972,2,FALSE)</f>
        <v>#N/A</v>
      </c>
      <c r="C699" s="45" t="e">
        <f>VLOOKUP($A699,EVID_OSEVU!$A$1:$M$4972,3,FALSE)</f>
        <v>#N/A</v>
      </c>
      <c r="D699" s="45" t="e">
        <f>VLOOKUP($A699,EVID_OSEVU!$A$1:$M$4972,4,FALSE)</f>
        <v>#N/A</v>
      </c>
      <c r="E699" s="45" t="e">
        <f>VLOOKUP($A699,EVID_OSEVU!$A$1:$M$4972,7,FALSE)</f>
        <v>#N/A</v>
      </c>
      <c r="F699" s="45" t="e">
        <f>VLOOKUP($A699,EVID_OSEVU!$A$1:$M$4972,8,FALSE)</f>
        <v>#N/A</v>
      </c>
      <c r="G699" s="45" t="e">
        <f>VLOOKUP($A699,EVID_OSEVU!$A$1:$M$4972,11,FALSE)</f>
        <v>#N/A</v>
      </c>
      <c r="H699" s="35"/>
      <c r="I699" s="48"/>
      <c r="J699" s="33" t="e">
        <f>VLOOKUP($A699,EVID_OSEVU!$A$1:$M$4972,11,FALSE)</f>
        <v>#N/A</v>
      </c>
      <c r="K699" s="39"/>
      <c r="L699" s="49"/>
      <c r="M699" s="89" t="e">
        <f t="shared" si="10"/>
        <v>#N/A</v>
      </c>
      <c r="N699" s="50"/>
      <c r="O699" s="37" t="e">
        <f>VLOOKUP(EVID_HNOJENI!N699,HNOJIVA_ALL!$A$2:$Z$3303,4,FALSE)</f>
        <v>#N/A</v>
      </c>
      <c r="P699" s="51" t="e">
        <f>ROUND(VLOOKUP(EVID_HNOJENI!N699,HNOJIVA_ALL!$A$2:$Z$3303,14,FALSE)*K699*IF(L699="t",10,IF(L699="kg",0.01,IF(L699="q",1,IF(L699="l",0.01*VLOOKUP(EVID_HNOJENI!N699,HNOJIVA_ALL!$A$2:$AE$3303,31,FALSE),"CHYBA")))),2)</f>
        <v>#N/A</v>
      </c>
      <c r="Q699" s="51" t="e">
        <f>ROUND(VLOOKUP(EVID_HNOJENI!N699,HNOJIVA_ALL!$A$2:$Z$3303,15,FALSE)*K699*IF(L699="t",10,IF(L699="kg",0.01,IF(L699="q",1,IF(L699="l",0.01*VLOOKUP(EVID_HNOJENI!N699,HNOJIVA_ALL!$A$2:$AE$3303,31,FALSE),"CHYBA")))),2)</f>
        <v>#N/A</v>
      </c>
      <c r="R699" s="51" t="e">
        <f>ROUND(VLOOKUP(EVID_HNOJENI!N699,HNOJIVA_ALL!$A$2:$Z$3303,16,FALSE)*K699*IF(L699="t",10,IF(L699="kg",0.01,IF(L699="q",1,IF(L699="l",0.01*VLOOKUP(EVID_HNOJENI!N699,HNOJIVA_ALL!$A$2:$AE$3303,31,FALSE),"CHYBA")))),2)</f>
        <v>#N/A</v>
      </c>
      <c r="S699" s="51" t="e">
        <f>ROUND(VLOOKUP(EVID_HNOJENI!N699,HNOJIVA_ALL!$A$2:$Z$3303,18,FALSE)*K699*IF(L699="t",10,IF(L699="kg",0.01,IF(L699="q",1,IF(L699="l",0.01*VLOOKUP(EVID_HNOJENI!N699,HNOJIVA_ALL!$A$2:$AE$3303,31,FALSE),"CHYBA")))),2)</f>
        <v>#N/A</v>
      </c>
      <c r="T699" s="51" t="e">
        <f>ROUND(VLOOKUP(EVID_HNOJENI!N699,HNOJIVA_ALL!$A$2:$Z$3303,17,FALSE)*K699*IF(L699="t",10,IF(L699="kg",0.01,IF(L699="q",1,IF(L699="l",0.01*VLOOKUP(EVID_HNOJENI!N699,HNOJIVA_ALL!$A$2:$AE$3303,31,FALSE),"CHYBA")))),2)</f>
        <v>#N/A</v>
      </c>
      <c r="U699" s="51" t="e">
        <f>ROUND(VLOOKUP(EVID_HNOJENI!N699,HNOJIVA_ALL!$A$2:$Z$3303,20,FALSE)*K699*IF(L699="t",10,IF(L699="kg",0.01,IF(L699="q",1,IF(L699="l",0.01*VLOOKUP(EVID_HNOJENI!N699,HNOJIVA_ALL!$A$2:$AE$3303,31,FALSE),"CHYBA")))),2)</f>
        <v>#N/A</v>
      </c>
    </row>
    <row r="700" spans="1:21" x14ac:dyDescent="0.2">
      <c r="A700" s="32"/>
      <c r="B700" s="45" t="e">
        <f>VLOOKUP($A700,EVID_OSEVU!$A$1:$M$4972,2,FALSE)</f>
        <v>#N/A</v>
      </c>
      <c r="C700" s="45" t="e">
        <f>VLOOKUP($A700,EVID_OSEVU!$A$1:$M$4972,3,FALSE)</f>
        <v>#N/A</v>
      </c>
      <c r="D700" s="45" t="e">
        <f>VLOOKUP($A700,EVID_OSEVU!$A$1:$M$4972,4,FALSE)</f>
        <v>#N/A</v>
      </c>
      <c r="E700" s="45" t="e">
        <f>VLOOKUP($A700,EVID_OSEVU!$A$1:$M$4972,7,FALSE)</f>
        <v>#N/A</v>
      </c>
      <c r="F700" s="45" t="e">
        <f>VLOOKUP($A700,EVID_OSEVU!$A$1:$M$4972,8,FALSE)</f>
        <v>#N/A</v>
      </c>
      <c r="G700" s="45" t="e">
        <f>VLOOKUP($A700,EVID_OSEVU!$A$1:$M$4972,11,FALSE)</f>
        <v>#N/A</v>
      </c>
      <c r="H700" s="35"/>
      <c r="I700" s="48"/>
      <c r="J700" s="33" t="e">
        <f>VLOOKUP($A700,EVID_OSEVU!$A$1:$M$4972,11,FALSE)</f>
        <v>#N/A</v>
      </c>
      <c r="K700" s="39"/>
      <c r="L700" s="49"/>
      <c r="M700" s="89" t="e">
        <f t="shared" si="10"/>
        <v>#N/A</v>
      </c>
      <c r="N700" s="50"/>
      <c r="O700" s="37" t="e">
        <f>VLOOKUP(EVID_HNOJENI!N700,HNOJIVA_ALL!$A$2:$Z$3303,4,FALSE)</f>
        <v>#N/A</v>
      </c>
      <c r="P700" s="51" t="e">
        <f>ROUND(VLOOKUP(EVID_HNOJENI!N700,HNOJIVA_ALL!$A$2:$Z$3303,14,FALSE)*K700*IF(L700="t",10,IF(L700="kg",0.01,IF(L700="q",1,IF(L700="l",0.01*VLOOKUP(EVID_HNOJENI!N700,HNOJIVA_ALL!$A$2:$AE$3303,31,FALSE),"CHYBA")))),2)</f>
        <v>#N/A</v>
      </c>
      <c r="Q700" s="51" t="e">
        <f>ROUND(VLOOKUP(EVID_HNOJENI!N700,HNOJIVA_ALL!$A$2:$Z$3303,15,FALSE)*K700*IF(L700="t",10,IF(L700="kg",0.01,IF(L700="q",1,IF(L700="l",0.01*VLOOKUP(EVID_HNOJENI!N700,HNOJIVA_ALL!$A$2:$AE$3303,31,FALSE),"CHYBA")))),2)</f>
        <v>#N/A</v>
      </c>
      <c r="R700" s="51" t="e">
        <f>ROUND(VLOOKUP(EVID_HNOJENI!N700,HNOJIVA_ALL!$A$2:$Z$3303,16,FALSE)*K700*IF(L700="t",10,IF(L700="kg",0.01,IF(L700="q",1,IF(L700="l",0.01*VLOOKUP(EVID_HNOJENI!N700,HNOJIVA_ALL!$A$2:$AE$3303,31,FALSE),"CHYBA")))),2)</f>
        <v>#N/A</v>
      </c>
      <c r="S700" s="51" t="e">
        <f>ROUND(VLOOKUP(EVID_HNOJENI!N700,HNOJIVA_ALL!$A$2:$Z$3303,18,FALSE)*K700*IF(L700="t",10,IF(L700="kg",0.01,IF(L700="q",1,IF(L700="l",0.01*VLOOKUP(EVID_HNOJENI!N700,HNOJIVA_ALL!$A$2:$AE$3303,31,FALSE),"CHYBA")))),2)</f>
        <v>#N/A</v>
      </c>
      <c r="T700" s="51" t="e">
        <f>ROUND(VLOOKUP(EVID_HNOJENI!N700,HNOJIVA_ALL!$A$2:$Z$3303,17,FALSE)*K700*IF(L700="t",10,IF(L700="kg",0.01,IF(L700="q",1,IF(L700="l",0.01*VLOOKUP(EVID_HNOJENI!N700,HNOJIVA_ALL!$A$2:$AE$3303,31,FALSE),"CHYBA")))),2)</f>
        <v>#N/A</v>
      </c>
      <c r="U700" s="51" t="e">
        <f>ROUND(VLOOKUP(EVID_HNOJENI!N700,HNOJIVA_ALL!$A$2:$Z$3303,20,FALSE)*K700*IF(L700="t",10,IF(L700="kg",0.01,IF(L700="q",1,IF(L700="l",0.01*VLOOKUP(EVID_HNOJENI!N700,HNOJIVA_ALL!$A$2:$AE$3303,31,FALSE),"CHYBA")))),2)</f>
        <v>#N/A</v>
      </c>
    </row>
    <row r="701" spans="1:21" x14ac:dyDescent="0.2">
      <c r="A701" s="32"/>
      <c r="B701" s="45" t="e">
        <f>VLOOKUP($A701,EVID_OSEVU!$A$1:$M$4972,2,FALSE)</f>
        <v>#N/A</v>
      </c>
      <c r="C701" s="45" t="e">
        <f>VLOOKUP($A701,EVID_OSEVU!$A$1:$M$4972,3,FALSE)</f>
        <v>#N/A</v>
      </c>
      <c r="D701" s="45" t="e">
        <f>VLOOKUP($A701,EVID_OSEVU!$A$1:$M$4972,4,FALSE)</f>
        <v>#N/A</v>
      </c>
      <c r="E701" s="45" t="e">
        <f>VLOOKUP($A701,EVID_OSEVU!$A$1:$M$4972,7,FALSE)</f>
        <v>#N/A</v>
      </c>
      <c r="F701" s="45" t="e">
        <f>VLOOKUP($A701,EVID_OSEVU!$A$1:$M$4972,8,FALSE)</f>
        <v>#N/A</v>
      </c>
      <c r="G701" s="45" t="e">
        <f>VLOOKUP($A701,EVID_OSEVU!$A$1:$M$4972,11,FALSE)</f>
        <v>#N/A</v>
      </c>
      <c r="H701" s="35"/>
      <c r="I701" s="48"/>
      <c r="J701" s="33" t="e">
        <f>VLOOKUP($A701,EVID_OSEVU!$A$1:$M$4972,11,FALSE)</f>
        <v>#N/A</v>
      </c>
      <c r="K701" s="39"/>
      <c r="L701" s="49"/>
      <c r="M701" s="89" t="e">
        <f t="shared" si="10"/>
        <v>#N/A</v>
      </c>
      <c r="N701" s="50"/>
      <c r="O701" s="37" t="e">
        <f>VLOOKUP(EVID_HNOJENI!N701,HNOJIVA_ALL!$A$2:$Z$3303,4,FALSE)</f>
        <v>#N/A</v>
      </c>
      <c r="P701" s="51" t="e">
        <f>ROUND(VLOOKUP(EVID_HNOJENI!N701,HNOJIVA_ALL!$A$2:$Z$3303,14,FALSE)*K701*IF(L701="t",10,IF(L701="kg",0.01,IF(L701="q",1,IF(L701="l",0.01*VLOOKUP(EVID_HNOJENI!N701,HNOJIVA_ALL!$A$2:$AE$3303,31,FALSE),"CHYBA")))),2)</f>
        <v>#N/A</v>
      </c>
      <c r="Q701" s="51" t="e">
        <f>ROUND(VLOOKUP(EVID_HNOJENI!N701,HNOJIVA_ALL!$A$2:$Z$3303,15,FALSE)*K701*IF(L701="t",10,IF(L701="kg",0.01,IF(L701="q",1,IF(L701="l",0.01*VLOOKUP(EVID_HNOJENI!N701,HNOJIVA_ALL!$A$2:$AE$3303,31,FALSE),"CHYBA")))),2)</f>
        <v>#N/A</v>
      </c>
      <c r="R701" s="51" t="e">
        <f>ROUND(VLOOKUP(EVID_HNOJENI!N701,HNOJIVA_ALL!$A$2:$Z$3303,16,FALSE)*K701*IF(L701="t",10,IF(L701="kg",0.01,IF(L701="q",1,IF(L701="l",0.01*VLOOKUP(EVID_HNOJENI!N701,HNOJIVA_ALL!$A$2:$AE$3303,31,FALSE),"CHYBA")))),2)</f>
        <v>#N/A</v>
      </c>
      <c r="S701" s="51" t="e">
        <f>ROUND(VLOOKUP(EVID_HNOJENI!N701,HNOJIVA_ALL!$A$2:$Z$3303,18,FALSE)*K701*IF(L701="t",10,IF(L701="kg",0.01,IF(L701="q",1,IF(L701="l",0.01*VLOOKUP(EVID_HNOJENI!N701,HNOJIVA_ALL!$A$2:$AE$3303,31,FALSE),"CHYBA")))),2)</f>
        <v>#N/A</v>
      </c>
      <c r="T701" s="51" t="e">
        <f>ROUND(VLOOKUP(EVID_HNOJENI!N701,HNOJIVA_ALL!$A$2:$Z$3303,17,FALSE)*K701*IF(L701="t",10,IF(L701="kg",0.01,IF(L701="q",1,IF(L701="l",0.01*VLOOKUP(EVID_HNOJENI!N701,HNOJIVA_ALL!$A$2:$AE$3303,31,FALSE),"CHYBA")))),2)</f>
        <v>#N/A</v>
      </c>
      <c r="U701" s="51" t="e">
        <f>ROUND(VLOOKUP(EVID_HNOJENI!N701,HNOJIVA_ALL!$A$2:$Z$3303,20,FALSE)*K701*IF(L701="t",10,IF(L701="kg",0.01,IF(L701="q",1,IF(L701="l",0.01*VLOOKUP(EVID_HNOJENI!N701,HNOJIVA_ALL!$A$2:$AE$3303,31,FALSE),"CHYBA")))),2)</f>
        <v>#N/A</v>
      </c>
    </row>
    <row r="702" spans="1:21" x14ac:dyDescent="0.2">
      <c r="A702" s="32"/>
      <c r="B702" s="45" t="e">
        <f>VLOOKUP($A702,EVID_OSEVU!$A$1:$M$4972,2,FALSE)</f>
        <v>#N/A</v>
      </c>
      <c r="C702" s="45" t="e">
        <f>VLOOKUP($A702,EVID_OSEVU!$A$1:$M$4972,3,FALSE)</f>
        <v>#N/A</v>
      </c>
      <c r="D702" s="45" t="e">
        <f>VLOOKUP($A702,EVID_OSEVU!$A$1:$M$4972,4,FALSE)</f>
        <v>#N/A</v>
      </c>
      <c r="E702" s="45" t="e">
        <f>VLOOKUP($A702,EVID_OSEVU!$A$1:$M$4972,7,FALSE)</f>
        <v>#N/A</v>
      </c>
      <c r="F702" s="45" t="e">
        <f>VLOOKUP($A702,EVID_OSEVU!$A$1:$M$4972,8,FALSE)</f>
        <v>#N/A</v>
      </c>
      <c r="G702" s="45" t="e">
        <f>VLOOKUP($A702,EVID_OSEVU!$A$1:$M$4972,11,FALSE)</f>
        <v>#N/A</v>
      </c>
      <c r="H702" s="35"/>
      <c r="I702" s="48"/>
      <c r="J702" s="33" t="e">
        <f>VLOOKUP($A702,EVID_OSEVU!$A$1:$M$4972,11,FALSE)</f>
        <v>#N/A</v>
      </c>
      <c r="K702" s="39"/>
      <c r="L702" s="49"/>
      <c r="M702" s="89" t="e">
        <f t="shared" si="10"/>
        <v>#N/A</v>
      </c>
      <c r="N702" s="50"/>
      <c r="O702" s="37" t="e">
        <f>VLOOKUP(EVID_HNOJENI!N702,HNOJIVA_ALL!$A$2:$Z$3303,4,FALSE)</f>
        <v>#N/A</v>
      </c>
      <c r="P702" s="51" t="e">
        <f>ROUND(VLOOKUP(EVID_HNOJENI!N702,HNOJIVA_ALL!$A$2:$Z$3303,14,FALSE)*K702*IF(L702="t",10,IF(L702="kg",0.01,IF(L702="q",1,IF(L702="l",0.01*VLOOKUP(EVID_HNOJENI!N702,HNOJIVA_ALL!$A$2:$AE$3303,31,FALSE),"CHYBA")))),2)</f>
        <v>#N/A</v>
      </c>
      <c r="Q702" s="51" t="e">
        <f>ROUND(VLOOKUP(EVID_HNOJENI!N702,HNOJIVA_ALL!$A$2:$Z$3303,15,FALSE)*K702*IF(L702="t",10,IF(L702="kg",0.01,IF(L702="q",1,IF(L702="l",0.01*VLOOKUP(EVID_HNOJENI!N702,HNOJIVA_ALL!$A$2:$AE$3303,31,FALSE),"CHYBA")))),2)</f>
        <v>#N/A</v>
      </c>
      <c r="R702" s="51" t="e">
        <f>ROUND(VLOOKUP(EVID_HNOJENI!N702,HNOJIVA_ALL!$A$2:$Z$3303,16,FALSE)*K702*IF(L702="t",10,IF(L702="kg",0.01,IF(L702="q",1,IF(L702="l",0.01*VLOOKUP(EVID_HNOJENI!N702,HNOJIVA_ALL!$A$2:$AE$3303,31,FALSE),"CHYBA")))),2)</f>
        <v>#N/A</v>
      </c>
      <c r="S702" s="51" t="e">
        <f>ROUND(VLOOKUP(EVID_HNOJENI!N702,HNOJIVA_ALL!$A$2:$Z$3303,18,FALSE)*K702*IF(L702="t",10,IF(L702="kg",0.01,IF(L702="q",1,IF(L702="l",0.01*VLOOKUP(EVID_HNOJENI!N702,HNOJIVA_ALL!$A$2:$AE$3303,31,FALSE),"CHYBA")))),2)</f>
        <v>#N/A</v>
      </c>
      <c r="T702" s="51" t="e">
        <f>ROUND(VLOOKUP(EVID_HNOJENI!N702,HNOJIVA_ALL!$A$2:$Z$3303,17,FALSE)*K702*IF(L702="t",10,IF(L702="kg",0.01,IF(L702="q",1,IF(L702="l",0.01*VLOOKUP(EVID_HNOJENI!N702,HNOJIVA_ALL!$A$2:$AE$3303,31,FALSE),"CHYBA")))),2)</f>
        <v>#N/A</v>
      </c>
      <c r="U702" s="51" t="e">
        <f>ROUND(VLOOKUP(EVID_HNOJENI!N702,HNOJIVA_ALL!$A$2:$Z$3303,20,FALSE)*K702*IF(L702="t",10,IF(L702="kg",0.01,IF(L702="q",1,IF(L702="l",0.01*VLOOKUP(EVID_HNOJENI!N702,HNOJIVA_ALL!$A$2:$AE$3303,31,FALSE),"CHYBA")))),2)</f>
        <v>#N/A</v>
      </c>
    </row>
    <row r="703" spans="1:21" x14ac:dyDescent="0.2">
      <c r="A703" s="32"/>
      <c r="B703" s="45" t="e">
        <f>VLOOKUP($A703,EVID_OSEVU!$A$1:$M$4972,2,FALSE)</f>
        <v>#N/A</v>
      </c>
      <c r="C703" s="45" t="e">
        <f>VLOOKUP($A703,EVID_OSEVU!$A$1:$M$4972,3,FALSE)</f>
        <v>#N/A</v>
      </c>
      <c r="D703" s="45" t="e">
        <f>VLOOKUP($A703,EVID_OSEVU!$A$1:$M$4972,4,FALSE)</f>
        <v>#N/A</v>
      </c>
      <c r="E703" s="45" t="e">
        <f>VLOOKUP($A703,EVID_OSEVU!$A$1:$M$4972,7,FALSE)</f>
        <v>#N/A</v>
      </c>
      <c r="F703" s="45" t="e">
        <f>VLOOKUP($A703,EVID_OSEVU!$A$1:$M$4972,8,FALSE)</f>
        <v>#N/A</v>
      </c>
      <c r="G703" s="45" t="e">
        <f>VLOOKUP($A703,EVID_OSEVU!$A$1:$M$4972,11,FALSE)</f>
        <v>#N/A</v>
      </c>
      <c r="H703" s="35"/>
      <c r="I703" s="48"/>
      <c r="J703" s="33" t="e">
        <f>VLOOKUP($A703,EVID_OSEVU!$A$1:$M$4972,11,FALSE)</f>
        <v>#N/A</v>
      </c>
      <c r="K703" s="39"/>
      <c r="L703" s="49"/>
      <c r="M703" s="89" t="e">
        <f t="shared" si="10"/>
        <v>#N/A</v>
      </c>
      <c r="N703" s="50"/>
      <c r="O703" s="37" t="e">
        <f>VLOOKUP(EVID_HNOJENI!N703,HNOJIVA_ALL!$A$2:$Z$3303,4,FALSE)</f>
        <v>#N/A</v>
      </c>
      <c r="P703" s="51" t="e">
        <f>ROUND(VLOOKUP(EVID_HNOJENI!N703,HNOJIVA_ALL!$A$2:$Z$3303,14,FALSE)*K703*IF(L703="t",10,IF(L703="kg",0.01,IF(L703="q",1,IF(L703="l",0.01*VLOOKUP(EVID_HNOJENI!N703,HNOJIVA_ALL!$A$2:$AE$3303,31,FALSE),"CHYBA")))),2)</f>
        <v>#N/A</v>
      </c>
      <c r="Q703" s="51" t="e">
        <f>ROUND(VLOOKUP(EVID_HNOJENI!N703,HNOJIVA_ALL!$A$2:$Z$3303,15,FALSE)*K703*IF(L703="t",10,IF(L703="kg",0.01,IF(L703="q",1,IF(L703="l",0.01*VLOOKUP(EVID_HNOJENI!N703,HNOJIVA_ALL!$A$2:$AE$3303,31,FALSE),"CHYBA")))),2)</f>
        <v>#N/A</v>
      </c>
      <c r="R703" s="51" t="e">
        <f>ROUND(VLOOKUP(EVID_HNOJENI!N703,HNOJIVA_ALL!$A$2:$Z$3303,16,FALSE)*K703*IF(L703="t",10,IF(L703="kg",0.01,IF(L703="q",1,IF(L703="l",0.01*VLOOKUP(EVID_HNOJENI!N703,HNOJIVA_ALL!$A$2:$AE$3303,31,FALSE),"CHYBA")))),2)</f>
        <v>#N/A</v>
      </c>
      <c r="S703" s="51" t="e">
        <f>ROUND(VLOOKUP(EVID_HNOJENI!N703,HNOJIVA_ALL!$A$2:$Z$3303,18,FALSE)*K703*IF(L703="t",10,IF(L703="kg",0.01,IF(L703="q",1,IF(L703="l",0.01*VLOOKUP(EVID_HNOJENI!N703,HNOJIVA_ALL!$A$2:$AE$3303,31,FALSE),"CHYBA")))),2)</f>
        <v>#N/A</v>
      </c>
      <c r="T703" s="51" t="e">
        <f>ROUND(VLOOKUP(EVID_HNOJENI!N703,HNOJIVA_ALL!$A$2:$Z$3303,17,FALSE)*K703*IF(L703="t",10,IF(L703="kg",0.01,IF(L703="q",1,IF(L703="l",0.01*VLOOKUP(EVID_HNOJENI!N703,HNOJIVA_ALL!$A$2:$AE$3303,31,FALSE),"CHYBA")))),2)</f>
        <v>#N/A</v>
      </c>
      <c r="U703" s="51" t="e">
        <f>ROUND(VLOOKUP(EVID_HNOJENI!N703,HNOJIVA_ALL!$A$2:$Z$3303,20,FALSE)*K703*IF(L703="t",10,IF(L703="kg",0.01,IF(L703="q",1,IF(L703="l",0.01*VLOOKUP(EVID_HNOJENI!N703,HNOJIVA_ALL!$A$2:$AE$3303,31,FALSE),"CHYBA")))),2)</f>
        <v>#N/A</v>
      </c>
    </row>
    <row r="704" spans="1:21" x14ac:dyDescent="0.2">
      <c r="A704" s="32"/>
      <c r="B704" s="45" t="e">
        <f>VLOOKUP($A704,EVID_OSEVU!$A$1:$M$4972,2,FALSE)</f>
        <v>#N/A</v>
      </c>
      <c r="C704" s="45" t="e">
        <f>VLOOKUP($A704,EVID_OSEVU!$A$1:$M$4972,3,FALSE)</f>
        <v>#N/A</v>
      </c>
      <c r="D704" s="45" t="e">
        <f>VLOOKUP($A704,EVID_OSEVU!$A$1:$M$4972,4,FALSE)</f>
        <v>#N/A</v>
      </c>
      <c r="E704" s="45" t="e">
        <f>VLOOKUP($A704,EVID_OSEVU!$A$1:$M$4972,7,FALSE)</f>
        <v>#N/A</v>
      </c>
      <c r="F704" s="45" t="e">
        <f>VLOOKUP($A704,EVID_OSEVU!$A$1:$M$4972,8,FALSE)</f>
        <v>#N/A</v>
      </c>
      <c r="G704" s="45" t="e">
        <f>VLOOKUP($A704,EVID_OSEVU!$A$1:$M$4972,11,FALSE)</f>
        <v>#N/A</v>
      </c>
      <c r="H704" s="35"/>
      <c r="I704" s="48"/>
      <c r="J704" s="33" t="e">
        <f>VLOOKUP($A704,EVID_OSEVU!$A$1:$M$4972,11,FALSE)</f>
        <v>#N/A</v>
      </c>
      <c r="K704" s="39"/>
      <c r="L704" s="49"/>
      <c r="M704" s="89" t="e">
        <f t="shared" si="10"/>
        <v>#N/A</v>
      </c>
      <c r="N704" s="50"/>
      <c r="O704" s="37" t="e">
        <f>VLOOKUP(EVID_HNOJENI!N704,HNOJIVA_ALL!$A$2:$Z$3303,4,FALSE)</f>
        <v>#N/A</v>
      </c>
      <c r="P704" s="51" t="e">
        <f>ROUND(VLOOKUP(EVID_HNOJENI!N704,HNOJIVA_ALL!$A$2:$Z$3303,14,FALSE)*K704*IF(L704="t",10,IF(L704="kg",0.01,IF(L704="q",1,IF(L704="l",0.01*VLOOKUP(EVID_HNOJENI!N704,HNOJIVA_ALL!$A$2:$AE$3303,31,FALSE),"CHYBA")))),2)</f>
        <v>#N/A</v>
      </c>
      <c r="Q704" s="51" t="e">
        <f>ROUND(VLOOKUP(EVID_HNOJENI!N704,HNOJIVA_ALL!$A$2:$Z$3303,15,FALSE)*K704*IF(L704="t",10,IF(L704="kg",0.01,IF(L704="q",1,IF(L704="l",0.01*VLOOKUP(EVID_HNOJENI!N704,HNOJIVA_ALL!$A$2:$AE$3303,31,FALSE),"CHYBA")))),2)</f>
        <v>#N/A</v>
      </c>
      <c r="R704" s="51" t="e">
        <f>ROUND(VLOOKUP(EVID_HNOJENI!N704,HNOJIVA_ALL!$A$2:$Z$3303,16,FALSE)*K704*IF(L704="t",10,IF(L704="kg",0.01,IF(L704="q",1,IF(L704="l",0.01*VLOOKUP(EVID_HNOJENI!N704,HNOJIVA_ALL!$A$2:$AE$3303,31,FALSE),"CHYBA")))),2)</f>
        <v>#N/A</v>
      </c>
      <c r="S704" s="51" t="e">
        <f>ROUND(VLOOKUP(EVID_HNOJENI!N704,HNOJIVA_ALL!$A$2:$Z$3303,18,FALSE)*K704*IF(L704="t",10,IF(L704="kg",0.01,IF(L704="q",1,IF(L704="l",0.01*VLOOKUP(EVID_HNOJENI!N704,HNOJIVA_ALL!$A$2:$AE$3303,31,FALSE),"CHYBA")))),2)</f>
        <v>#N/A</v>
      </c>
      <c r="T704" s="51" t="e">
        <f>ROUND(VLOOKUP(EVID_HNOJENI!N704,HNOJIVA_ALL!$A$2:$Z$3303,17,FALSE)*K704*IF(L704="t",10,IF(L704="kg",0.01,IF(L704="q",1,IF(L704="l",0.01*VLOOKUP(EVID_HNOJENI!N704,HNOJIVA_ALL!$A$2:$AE$3303,31,FALSE),"CHYBA")))),2)</f>
        <v>#N/A</v>
      </c>
      <c r="U704" s="51" t="e">
        <f>ROUND(VLOOKUP(EVID_HNOJENI!N704,HNOJIVA_ALL!$A$2:$Z$3303,20,FALSE)*K704*IF(L704="t",10,IF(L704="kg",0.01,IF(L704="q",1,IF(L704="l",0.01*VLOOKUP(EVID_HNOJENI!N704,HNOJIVA_ALL!$A$2:$AE$3303,31,FALSE),"CHYBA")))),2)</f>
        <v>#N/A</v>
      </c>
    </row>
    <row r="705" spans="1:21" x14ac:dyDescent="0.2">
      <c r="A705" s="32"/>
      <c r="B705" s="45" t="e">
        <f>VLOOKUP($A705,EVID_OSEVU!$A$1:$M$4972,2,FALSE)</f>
        <v>#N/A</v>
      </c>
      <c r="C705" s="45" t="e">
        <f>VLOOKUP($A705,EVID_OSEVU!$A$1:$M$4972,3,FALSE)</f>
        <v>#N/A</v>
      </c>
      <c r="D705" s="45" t="e">
        <f>VLOOKUP($A705,EVID_OSEVU!$A$1:$M$4972,4,FALSE)</f>
        <v>#N/A</v>
      </c>
      <c r="E705" s="45" t="e">
        <f>VLOOKUP($A705,EVID_OSEVU!$A$1:$M$4972,7,FALSE)</f>
        <v>#N/A</v>
      </c>
      <c r="F705" s="45" t="e">
        <f>VLOOKUP($A705,EVID_OSEVU!$A$1:$M$4972,8,FALSE)</f>
        <v>#N/A</v>
      </c>
      <c r="G705" s="45" t="e">
        <f>VLOOKUP($A705,EVID_OSEVU!$A$1:$M$4972,11,FALSE)</f>
        <v>#N/A</v>
      </c>
      <c r="H705" s="35"/>
      <c r="I705" s="48"/>
      <c r="J705" s="33" t="e">
        <f>VLOOKUP($A705,EVID_OSEVU!$A$1:$M$4972,11,FALSE)</f>
        <v>#N/A</v>
      </c>
      <c r="K705" s="39"/>
      <c r="L705" s="49"/>
      <c r="M705" s="89" t="e">
        <f t="shared" si="10"/>
        <v>#N/A</v>
      </c>
      <c r="N705" s="50"/>
      <c r="O705" s="37" t="e">
        <f>VLOOKUP(EVID_HNOJENI!N705,HNOJIVA_ALL!$A$2:$Z$3303,4,FALSE)</f>
        <v>#N/A</v>
      </c>
      <c r="P705" s="51" t="e">
        <f>ROUND(VLOOKUP(EVID_HNOJENI!N705,HNOJIVA_ALL!$A$2:$Z$3303,14,FALSE)*K705*IF(L705="t",10,IF(L705="kg",0.01,IF(L705="q",1,IF(L705="l",0.01*VLOOKUP(EVID_HNOJENI!N705,HNOJIVA_ALL!$A$2:$AE$3303,31,FALSE),"CHYBA")))),2)</f>
        <v>#N/A</v>
      </c>
      <c r="Q705" s="51" t="e">
        <f>ROUND(VLOOKUP(EVID_HNOJENI!N705,HNOJIVA_ALL!$A$2:$Z$3303,15,FALSE)*K705*IF(L705="t",10,IF(L705="kg",0.01,IF(L705="q",1,IF(L705="l",0.01*VLOOKUP(EVID_HNOJENI!N705,HNOJIVA_ALL!$A$2:$AE$3303,31,FALSE),"CHYBA")))),2)</f>
        <v>#N/A</v>
      </c>
      <c r="R705" s="51" t="e">
        <f>ROUND(VLOOKUP(EVID_HNOJENI!N705,HNOJIVA_ALL!$A$2:$Z$3303,16,FALSE)*K705*IF(L705="t",10,IF(L705="kg",0.01,IF(L705="q",1,IF(L705="l",0.01*VLOOKUP(EVID_HNOJENI!N705,HNOJIVA_ALL!$A$2:$AE$3303,31,FALSE),"CHYBA")))),2)</f>
        <v>#N/A</v>
      </c>
      <c r="S705" s="51" t="e">
        <f>ROUND(VLOOKUP(EVID_HNOJENI!N705,HNOJIVA_ALL!$A$2:$Z$3303,18,FALSE)*K705*IF(L705="t",10,IF(L705="kg",0.01,IF(L705="q",1,IF(L705="l",0.01*VLOOKUP(EVID_HNOJENI!N705,HNOJIVA_ALL!$A$2:$AE$3303,31,FALSE),"CHYBA")))),2)</f>
        <v>#N/A</v>
      </c>
      <c r="T705" s="51" t="e">
        <f>ROUND(VLOOKUP(EVID_HNOJENI!N705,HNOJIVA_ALL!$A$2:$Z$3303,17,FALSE)*K705*IF(L705="t",10,IF(L705="kg",0.01,IF(L705="q",1,IF(L705="l",0.01*VLOOKUP(EVID_HNOJENI!N705,HNOJIVA_ALL!$A$2:$AE$3303,31,FALSE),"CHYBA")))),2)</f>
        <v>#N/A</v>
      </c>
      <c r="U705" s="51" t="e">
        <f>ROUND(VLOOKUP(EVID_HNOJENI!N705,HNOJIVA_ALL!$A$2:$Z$3303,20,FALSE)*K705*IF(L705="t",10,IF(L705="kg",0.01,IF(L705="q",1,IF(L705="l",0.01*VLOOKUP(EVID_HNOJENI!N705,HNOJIVA_ALL!$A$2:$AE$3303,31,FALSE),"CHYBA")))),2)</f>
        <v>#N/A</v>
      </c>
    </row>
    <row r="706" spans="1:21" x14ac:dyDescent="0.2">
      <c r="A706" s="32"/>
      <c r="B706" s="45" t="e">
        <f>VLOOKUP($A706,EVID_OSEVU!$A$1:$M$4972,2,FALSE)</f>
        <v>#N/A</v>
      </c>
      <c r="C706" s="45" t="e">
        <f>VLOOKUP($A706,EVID_OSEVU!$A$1:$M$4972,3,FALSE)</f>
        <v>#N/A</v>
      </c>
      <c r="D706" s="45" t="e">
        <f>VLOOKUP($A706,EVID_OSEVU!$A$1:$M$4972,4,FALSE)</f>
        <v>#N/A</v>
      </c>
      <c r="E706" s="45" t="e">
        <f>VLOOKUP($A706,EVID_OSEVU!$A$1:$M$4972,7,FALSE)</f>
        <v>#N/A</v>
      </c>
      <c r="F706" s="45" t="e">
        <f>VLOOKUP($A706,EVID_OSEVU!$A$1:$M$4972,8,FALSE)</f>
        <v>#N/A</v>
      </c>
      <c r="G706" s="45" t="e">
        <f>VLOOKUP($A706,EVID_OSEVU!$A$1:$M$4972,11,FALSE)</f>
        <v>#N/A</v>
      </c>
      <c r="H706" s="35"/>
      <c r="I706" s="48"/>
      <c r="J706" s="33" t="e">
        <f>VLOOKUP($A706,EVID_OSEVU!$A$1:$M$4972,11,FALSE)</f>
        <v>#N/A</v>
      </c>
      <c r="K706" s="39"/>
      <c r="L706" s="49"/>
      <c r="M706" s="89" t="e">
        <f t="shared" si="10"/>
        <v>#N/A</v>
      </c>
      <c r="N706" s="50"/>
      <c r="O706" s="37" t="e">
        <f>VLOOKUP(EVID_HNOJENI!N706,HNOJIVA_ALL!$A$2:$Z$3303,4,FALSE)</f>
        <v>#N/A</v>
      </c>
      <c r="P706" s="51" t="e">
        <f>ROUND(VLOOKUP(EVID_HNOJENI!N706,HNOJIVA_ALL!$A$2:$Z$3303,14,FALSE)*K706*IF(L706="t",10,IF(L706="kg",0.01,IF(L706="q",1,IF(L706="l",0.01*VLOOKUP(EVID_HNOJENI!N706,HNOJIVA_ALL!$A$2:$AE$3303,31,FALSE),"CHYBA")))),2)</f>
        <v>#N/A</v>
      </c>
      <c r="Q706" s="51" t="e">
        <f>ROUND(VLOOKUP(EVID_HNOJENI!N706,HNOJIVA_ALL!$A$2:$Z$3303,15,FALSE)*K706*IF(L706="t",10,IF(L706="kg",0.01,IF(L706="q",1,IF(L706="l",0.01*VLOOKUP(EVID_HNOJENI!N706,HNOJIVA_ALL!$A$2:$AE$3303,31,FALSE),"CHYBA")))),2)</f>
        <v>#N/A</v>
      </c>
      <c r="R706" s="51" t="e">
        <f>ROUND(VLOOKUP(EVID_HNOJENI!N706,HNOJIVA_ALL!$A$2:$Z$3303,16,FALSE)*K706*IF(L706="t",10,IF(L706="kg",0.01,IF(L706="q",1,IF(L706="l",0.01*VLOOKUP(EVID_HNOJENI!N706,HNOJIVA_ALL!$A$2:$AE$3303,31,FALSE),"CHYBA")))),2)</f>
        <v>#N/A</v>
      </c>
      <c r="S706" s="51" t="e">
        <f>ROUND(VLOOKUP(EVID_HNOJENI!N706,HNOJIVA_ALL!$A$2:$Z$3303,18,FALSE)*K706*IF(L706="t",10,IF(L706="kg",0.01,IF(L706="q",1,IF(L706="l",0.01*VLOOKUP(EVID_HNOJENI!N706,HNOJIVA_ALL!$A$2:$AE$3303,31,FALSE),"CHYBA")))),2)</f>
        <v>#N/A</v>
      </c>
      <c r="T706" s="51" t="e">
        <f>ROUND(VLOOKUP(EVID_HNOJENI!N706,HNOJIVA_ALL!$A$2:$Z$3303,17,FALSE)*K706*IF(L706="t",10,IF(L706="kg",0.01,IF(L706="q",1,IF(L706="l",0.01*VLOOKUP(EVID_HNOJENI!N706,HNOJIVA_ALL!$A$2:$AE$3303,31,FALSE),"CHYBA")))),2)</f>
        <v>#N/A</v>
      </c>
      <c r="U706" s="51" t="e">
        <f>ROUND(VLOOKUP(EVID_HNOJENI!N706,HNOJIVA_ALL!$A$2:$Z$3303,20,FALSE)*K706*IF(L706="t",10,IF(L706="kg",0.01,IF(L706="q",1,IF(L706="l",0.01*VLOOKUP(EVID_HNOJENI!N706,HNOJIVA_ALL!$A$2:$AE$3303,31,FALSE),"CHYBA")))),2)</f>
        <v>#N/A</v>
      </c>
    </row>
    <row r="707" spans="1:21" x14ac:dyDescent="0.2">
      <c r="A707" s="32"/>
      <c r="B707" s="45" t="e">
        <f>VLOOKUP($A707,EVID_OSEVU!$A$1:$M$4972,2,FALSE)</f>
        <v>#N/A</v>
      </c>
      <c r="C707" s="45" t="e">
        <f>VLOOKUP($A707,EVID_OSEVU!$A$1:$M$4972,3,FALSE)</f>
        <v>#N/A</v>
      </c>
      <c r="D707" s="45" t="e">
        <f>VLOOKUP($A707,EVID_OSEVU!$A$1:$M$4972,4,FALSE)</f>
        <v>#N/A</v>
      </c>
      <c r="E707" s="45" t="e">
        <f>VLOOKUP($A707,EVID_OSEVU!$A$1:$M$4972,7,FALSE)</f>
        <v>#N/A</v>
      </c>
      <c r="F707" s="45" t="e">
        <f>VLOOKUP($A707,EVID_OSEVU!$A$1:$M$4972,8,FALSE)</f>
        <v>#N/A</v>
      </c>
      <c r="G707" s="45" t="e">
        <f>VLOOKUP($A707,EVID_OSEVU!$A$1:$M$4972,11,FALSE)</f>
        <v>#N/A</v>
      </c>
      <c r="H707" s="35"/>
      <c r="I707" s="48"/>
      <c r="J707" s="33" t="e">
        <f>VLOOKUP($A707,EVID_OSEVU!$A$1:$M$4972,11,FALSE)</f>
        <v>#N/A</v>
      </c>
      <c r="K707" s="39"/>
      <c r="L707" s="49"/>
      <c r="M707" s="89" t="e">
        <f t="shared" si="10"/>
        <v>#N/A</v>
      </c>
      <c r="N707" s="50"/>
      <c r="O707" s="37" t="e">
        <f>VLOOKUP(EVID_HNOJENI!N707,HNOJIVA_ALL!$A$2:$Z$3303,4,FALSE)</f>
        <v>#N/A</v>
      </c>
      <c r="P707" s="51" t="e">
        <f>ROUND(VLOOKUP(EVID_HNOJENI!N707,HNOJIVA_ALL!$A$2:$Z$3303,14,FALSE)*K707*IF(L707="t",10,IF(L707="kg",0.01,IF(L707="q",1,IF(L707="l",0.01*VLOOKUP(EVID_HNOJENI!N707,HNOJIVA_ALL!$A$2:$AE$3303,31,FALSE),"CHYBA")))),2)</f>
        <v>#N/A</v>
      </c>
      <c r="Q707" s="51" t="e">
        <f>ROUND(VLOOKUP(EVID_HNOJENI!N707,HNOJIVA_ALL!$A$2:$Z$3303,15,FALSE)*K707*IF(L707="t",10,IF(L707="kg",0.01,IF(L707="q",1,IF(L707="l",0.01*VLOOKUP(EVID_HNOJENI!N707,HNOJIVA_ALL!$A$2:$AE$3303,31,FALSE),"CHYBA")))),2)</f>
        <v>#N/A</v>
      </c>
      <c r="R707" s="51" t="e">
        <f>ROUND(VLOOKUP(EVID_HNOJENI!N707,HNOJIVA_ALL!$A$2:$Z$3303,16,FALSE)*K707*IF(L707="t",10,IF(L707="kg",0.01,IF(L707="q",1,IF(L707="l",0.01*VLOOKUP(EVID_HNOJENI!N707,HNOJIVA_ALL!$A$2:$AE$3303,31,FALSE),"CHYBA")))),2)</f>
        <v>#N/A</v>
      </c>
      <c r="S707" s="51" t="e">
        <f>ROUND(VLOOKUP(EVID_HNOJENI!N707,HNOJIVA_ALL!$A$2:$Z$3303,18,FALSE)*K707*IF(L707="t",10,IF(L707="kg",0.01,IF(L707="q",1,IF(L707="l",0.01*VLOOKUP(EVID_HNOJENI!N707,HNOJIVA_ALL!$A$2:$AE$3303,31,FALSE),"CHYBA")))),2)</f>
        <v>#N/A</v>
      </c>
      <c r="T707" s="51" t="e">
        <f>ROUND(VLOOKUP(EVID_HNOJENI!N707,HNOJIVA_ALL!$A$2:$Z$3303,17,FALSE)*K707*IF(L707="t",10,IF(L707="kg",0.01,IF(L707="q",1,IF(L707="l",0.01*VLOOKUP(EVID_HNOJENI!N707,HNOJIVA_ALL!$A$2:$AE$3303,31,FALSE),"CHYBA")))),2)</f>
        <v>#N/A</v>
      </c>
      <c r="U707" s="51" t="e">
        <f>ROUND(VLOOKUP(EVID_HNOJENI!N707,HNOJIVA_ALL!$A$2:$Z$3303,20,FALSE)*K707*IF(L707="t",10,IF(L707="kg",0.01,IF(L707="q",1,IF(L707="l",0.01*VLOOKUP(EVID_HNOJENI!N707,HNOJIVA_ALL!$A$2:$AE$3303,31,FALSE),"CHYBA")))),2)</f>
        <v>#N/A</v>
      </c>
    </row>
    <row r="708" spans="1:21" x14ac:dyDescent="0.2">
      <c r="A708" s="32"/>
      <c r="B708" s="45" t="e">
        <f>VLOOKUP($A708,EVID_OSEVU!$A$1:$M$4972,2,FALSE)</f>
        <v>#N/A</v>
      </c>
      <c r="C708" s="45" t="e">
        <f>VLOOKUP($A708,EVID_OSEVU!$A$1:$M$4972,3,FALSE)</f>
        <v>#N/A</v>
      </c>
      <c r="D708" s="45" t="e">
        <f>VLOOKUP($A708,EVID_OSEVU!$A$1:$M$4972,4,FALSE)</f>
        <v>#N/A</v>
      </c>
      <c r="E708" s="45" t="e">
        <f>VLOOKUP($A708,EVID_OSEVU!$A$1:$M$4972,7,FALSE)</f>
        <v>#N/A</v>
      </c>
      <c r="F708" s="45" t="e">
        <f>VLOOKUP($A708,EVID_OSEVU!$A$1:$M$4972,8,FALSE)</f>
        <v>#N/A</v>
      </c>
      <c r="G708" s="45" t="e">
        <f>VLOOKUP($A708,EVID_OSEVU!$A$1:$M$4972,11,FALSE)</f>
        <v>#N/A</v>
      </c>
      <c r="H708" s="35"/>
      <c r="I708" s="48"/>
      <c r="J708" s="33" t="e">
        <f>VLOOKUP($A708,EVID_OSEVU!$A$1:$M$4972,11,FALSE)</f>
        <v>#N/A</v>
      </c>
      <c r="K708" s="39"/>
      <c r="L708" s="49"/>
      <c r="M708" s="89" t="e">
        <f t="shared" si="10"/>
        <v>#N/A</v>
      </c>
      <c r="N708" s="50"/>
      <c r="O708" s="37" t="e">
        <f>VLOOKUP(EVID_HNOJENI!N708,HNOJIVA_ALL!$A$2:$Z$3303,4,FALSE)</f>
        <v>#N/A</v>
      </c>
      <c r="P708" s="51" t="e">
        <f>ROUND(VLOOKUP(EVID_HNOJENI!N708,HNOJIVA_ALL!$A$2:$Z$3303,14,FALSE)*K708*IF(L708="t",10,IF(L708="kg",0.01,IF(L708="q",1,IF(L708="l",0.01*VLOOKUP(EVID_HNOJENI!N708,HNOJIVA_ALL!$A$2:$AE$3303,31,FALSE),"CHYBA")))),2)</f>
        <v>#N/A</v>
      </c>
      <c r="Q708" s="51" t="e">
        <f>ROUND(VLOOKUP(EVID_HNOJENI!N708,HNOJIVA_ALL!$A$2:$Z$3303,15,FALSE)*K708*IF(L708="t",10,IF(L708="kg",0.01,IF(L708="q",1,IF(L708="l",0.01*VLOOKUP(EVID_HNOJENI!N708,HNOJIVA_ALL!$A$2:$AE$3303,31,FALSE),"CHYBA")))),2)</f>
        <v>#N/A</v>
      </c>
      <c r="R708" s="51" t="e">
        <f>ROUND(VLOOKUP(EVID_HNOJENI!N708,HNOJIVA_ALL!$A$2:$Z$3303,16,FALSE)*K708*IF(L708="t",10,IF(L708="kg",0.01,IF(L708="q",1,IF(L708="l",0.01*VLOOKUP(EVID_HNOJENI!N708,HNOJIVA_ALL!$A$2:$AE$3303,31,FALSE),"CHYBA")))),2)</f>
        <v>#N/A</v>
      </c>
      <c r="S708" s="51" t="e">
        <f>ROUND(VLOOKUP(EVID_HNOJENI!N708,HNOJIVA_ALL!$A$2:$Z$3303,18,FALSE)*K708*IF(L708="t",10,IF(L708="kg",0.01,IF(L708="q",1,IF(L708="l",0.01*VLOOKUP(EVID_HNOJENI!N708,HNOJIVA_ALL!$A$2:$AE$3303,31,FALSE),"CHYBA")))),2)</f>
        <v>#N/A</v>
      </c>
      <c r="T708" s="51" t="e">
        <f>ROUND(VLOOKUP(EVID_HNOJENI!N708,HNOJIVA_ALL!$A$2:$Z$3303,17,FALSE)*K708*IF(L708="t",10,IF(L708="kg",0.01,IF(L708="q",1,IF(L708="l",0.01*VLOOKUP(EVID_HNOJENI!N708,HNOJIVA_ALL!$A$2:$AE$3303,31,FALSE),"CHYBA")))),2)</f>
        <v>#N/A</v>
      </c>
      <c r="U708" s="51" t="e">
        <f>ROUND(VLOOKUP(EVID_HNOJENI!N708,HNOJIVA_ALL!$A$2:$Z$3303,20,FALSE)*K708*IF(L708="t",10,IF(L708="kg",0.01,IF(L708="q",1,IF(L708="l",0.01*VLOOKUP(EVID_HNOJENI!N708,HNOJIVA_ALL!$A$2:$AE$3303,31,FALSE),"CHYBA")))),2)</f>
        <v>#N/A</v>
      </c>
    </row>
    <row r="709" spans="1:21" x14ac:dyDescent="0.2">
      <c r="A709" s="32"/>
      <c r="B709" s="45" t="e">
        <f>VLOOKUP($A709,EVID_OSEVU!$A$1:$M$4972,2,FALSE)</f>
        <v>#N/A</v>
      </c>
      <c r="C709" s="45" t="e">
        <f>VLOOKUP($A709,EVID_OSEVU!$A$1:$M$4972,3,FALSE)</f>
        <v>#N/A</v>
      </c>
      <c r="D709" s="45" t="e">
        <f>VLOOKUP($A709,EVID_OSEVU!$A$1:$M$4972,4,FALSE)</f>
        <v>#N/A</v>
      </c>
      <c r="E709" s="45" t="e">
        <f>VLOOKUP($A709,EVID_OSEVU!$A$1:$M$4972,7,FALSE)</f>
        <v>#N/A</v>
      </c>
      <c r="F709" s="45" t="e">
        <f>VLOOKUP($A709,EVID_OSEVU!$A$1:$M$4972,8,FALSE)</f>
        <v>#N/A</v>
      </c>
      <c r="G709" s="45" t="e">
        <f>VLOOKUP($A709,EVID_OSEVU!$A$1:$M$4972,11,FALSE)</f>
        <v>#N/A</v>
      </c>
      <c r="H709" s="35"/>
      <c r="I709" s="48"/>
      <c r="J709" s="33" t="e">
        <f>VLOOKUP($A709,EVID_OSEVU!$A$1:$M$4972,11,FALSE)</f>
        <v>#N/A</v>
      </c>
      <c r="K709" s="39"/>
      <c r="L709" s="49"/>
      <c r="M709" s="89" t="e">
        <f t="shared" ref="M709:M772" si="11">K709*J709</f>
        <v>#N/A</v>
      </c>
      <c r="N709" s="50"/>
      <c r="O709" s="37" t="e">
        <f>VLOOKUP(EVID_HNOJENI!N709,HNOJIVA_ALL!$A$2:$Z$3303,4,FALSE)</f>
        <v>#N/A</v>
      </c>
      <c r="P709" s="51" t="e">
        <f>ROUND(VLOOKUP(EVID_HNOJENI!N709,HNOJIVA_ALL!$A$2:$Z$3303,14,FALSE)*K709*IF(L709="t",10,IF(L709="kg",0.01,IF(L709="q",1,IF(L709="l",0.01*VLOOKUP(EVID_HNOJENI!N709,HNOJIVA_ALL!$A$2:$AE$3303,31,FALSE),"CHYBA")))),2)</f>
        <v>#N/A</v>
      </c>
      <c r="Q709" s="51" t="e">
        <f>ROUND(VLOOKUP(EVID_HNOJENI!N709,HNOJIVA_ALL!$A$2:$Z$3303,15,FALSE)*K709*IF(L709="t",10,IF(L709="kg",0.01,IF(L709="q",1,IF(L709="l",0.01*VLOOKUP(EVID_HNOJENI!N709,HNOJIVA_ALL!$A$2:$AE$3303,31,FALSE),"CHYBA")))),2)</f>
        <v>#N/A</v>
      </c>
      <c r="R709" s="51" t="e">
        <f>ROUND(VLOOKUP(EVID_HNOJENI!N709,HNOJIVA_ALL!$A$2:$Z$3303,16,FALSE)*K709*IF(L709="t",10,IF(L709="kg",0.01,IF(L709="q",1,IF(L709="l",0.01*VLOOKUP(EVID_HNOJENI!N709,HNOJIVA_ALL!$A$2:$AE$3303,31,FALSE),"CHYBA")))),2)</f>
        <v>#N/A</v>
      </c>
      <c r="S709" s="51" t="e">
        <f>ROUND(VLOOKUP(EVID_HNOJENI!N709,HNOJIVA_ALL!$A$2:$Z$3303,18,FALSE)*K709*IF(L709="t",10,IF(L709="kg",0.01,IF(L709="q",1,IF(L709="l",0.01*VLOOKUP(EVID_HNOJENI!N709,HNOJIVA_ALL!$A$2:$AE$3303,31,FALSE),"CHYBA")))),2)</f>
        <v>#N/A</v>
      </c>
      <c r="T709" s="51" t="e">
        <f>ROUND(VLOOKUP(EVID_HNOJENI!N709,HNOJIVA_ALL!$A$2:$Z$3303,17,FALSE)*K709*IF(L709="t",10,IF(L709="kg",0.01,IF(L709="q",1,IF(L709="l",0.01*VLOOKUP(EVID_HNOJENI!N709,HNOJIVA_ALL!$A$2:$AE$3303,31,FALSE),"CHYBA")))),2)</f>
        <v>#N/A</v>
      </c>
      <c r="U709" s="51" t="e">
        <f>ROUND(VLOOKUP(EVID_HNOJENI!N709,HNOJIVA_ALL!$A$2:$Z$3303,20,FALSE)*K709*IF(L709="t",10,IF(L709="kg",0.01,IF(L709="q",1,IF(L709="l",0.01*VLOOKUP(EVID_HNOJENI!N709,HNOJIVA_ALL!$A$2:$AE$3303,31,FALSE),"CHYBA")))),2)</f>
        <v>#N/A</v>
      </c>
    </row>
    <row r="710" spans="1:21" x14ac:dyDescent="0.2">
      <c r="A710" s="32"/>
      <c r="B710" s="45" t="e">
        <f>VLOOKUP($A710,EVID_OSEVU!$A$1:$M$4972,2,FALSE)</f>
        <v>#N/A</v>
      </c>
      <c r="C710" s="45" t="e">
        <f>VLOOKUP($A710,EVID_OSEVU!$A$1:$M$4972,3,FALSE)</f>
        <v>#N/A</v>
      </c>
      <c r="D710" s="45" t="e">
        <f>VLOOKUP($A710,EVID_OSEVU!$A$1:$M$4972,4,FALSE)</f>
        <v>#N/A</v>
      </c>
      <c r="E710" s="45" t="e">
        <f>VLOOKUP($A710,EVID_OSEVU!$A$1:$M$4972,7,FALSE)</f>
        <v>#N/A</v>
      </c>
      <c r="F710" s="45" t="e">
        <f>VLOOKUP($A710,EVID_OSEVU!$A$1:$M$4972,8,FALSE)</f>
        <v>#N/A</v>
      </c>
      <c r="G710" s="45" t="e">
        <f>VLOOKUP($A710,EVID_OSEVU!$A$1:$M$4972,11,FALSE)</f>
        <v>#N/A</v>
      </c>
      <c r="H710" s="35"/>
      <c r="I710" s="48"/>
      <c r="J710" s="33" t="e">
        <f>VLOOKUP($A710,EVID_OSEVU!$A$1:$M$4972,11,FALSE)</f>
        <v>#N/A</v>
      </c>
      <c r="K710" s="39"/>
      <c r="L710" s="49"/>
      <c r="M710" s="89" t="e">
        <f t="shared" si="11"/>
        <v>#N/A</v>
      </c>
      <c r="N710" s="50"/>
      <c r="O710" s="37" t="e">
        <f>VLOOKUP(EVID_HNOJENI!N710,HNOJIVA_ALL!$A$2:$Z$3303,4,FALSE)</f>
        <v>#N/A</v>
      </c>
      <c r="P710" s="51" t="e">
        <f>ROUND(VLOOKUP(EVID_HNOJENI!N710,HNOJIVA_ALL!$A$2:$Z$3303,14,FALSE)*K710*IF(L710="t",10,IF(L710="kg",0.01,IF(L710="q",1,IF(L710="l",0.01*VLOOKUP(EVID_HNOJENI!N710,HNOJIVA_ALL!$A$2:$AE$3303,31,FALSE),"CHYBA")))),2)</f>
        <v>#N/A</v>
      </c>
      <c r="Q710" s="51" t="e">
        <f>ROUND(VLOOKUP(EVID_HNOJENI!N710,HNOJIVA_ALL!$A$2:$Z$3303,15,FALSE)*K710*IF(L710="t",10,IF(L710="kg",0.01,IF(L710="q",1,IF(L710="l",0.01*VLOOKUP(EVID_HNOJENI!N710,HNOJIVA_ALL!$A$2:$AE$3303,31,FALSE),"CHYBA")))),2)</f>
        <v>#N/A</v>
      </c>
      <c r="R710" s="51" t="e">
        <f>ROUND(VLOOKUP(EVID_HNOJENI!N710,HNOJIVA_ALL!$A$2:$Z$3303,16,FALSE)*K710*IF(L710="t",10,IF(L710="kg",0.01,IF(L710="q",1,IF(L710="l",0.01*VLOOKUP(EVID_HNOJENI!N710,HNOJIVA_ALL!$A$2:$AE$3303,31,FALSE),"CHYBA")))),2)</f>
        <v>#N/A</v>
      </c>
      <c r="S710" s="51" t="e">
        <f>ROUND(VLOOKUP(EVID_HNOJENI!N710,HNOJIVA_ALL!$A$2:$Z$3303,18,FALSE)*K710*IF(L710="t",10,IF(L710="kg",0.01,IF(L710="q",1,IF(L710="l",0.01*VLOOKUP(EVID_HNOJENI!N710,HNOJIVA_ALL!$A$2:$AE$3303,31,FALSE),"CHYBA")))),2)</f>
        <v>#N/A</v>
      </c>
      <c r="T710" s="51" t="e">
        <f>ROUND(VLOOKUP(EVID_HNOJENI!N710,HNOJIVA_ALL!$A$2:$Z$3303,17,FALSE)*K710*IF(L710="t",10,IF(L710="kg",0.01,IF(L710="q",1,IF(L710="l",0.01*VLOOKUP(EVID_HNOJENI!N710,HNOJIVA_ALL!$A$2:$AE$3303,31,FALSE),"CHYBA")))),2)</f>
        <v>#N/A</v>
      </c>
      <c r="U710" s="51" t="e">
        <f>ROUND(VLOOKUP(EVID_HNOJENI!N710,HNOJIVA_ALL!$A$2:$Z$3303,20,FALSE)*K710*IF(L710="t",10,IF(L710="kg",0.01,IF(L710="q",1,IF(L710="l",0.01*VLOOKUP(EVID_HNOJENI!N710,HNOJIVA_ALL!$A$2:$AE$3303,31,FALSE),"CHYBA")))),2)</f>
        <v>#N/A</v>
      </c>
    </row>
    <row r="711" spans="1:21" x14ac:dyDescent="0.2">
      <c r="A711" s="32"/>
      <c r="B711" s="45" t="e">
        <f>VLOOKUP($A711,EVID_OSEVU!$A$1:$M$4972,2,FALSE)</f>
        <v>#N/A</v>
      </c>
      <c r="C711" s="45" t="e">
        <f>VLOOKUP($A711,EVID_OSEVU!$A$1:$M$4972,3,FALSE)</f>
        <v>#N/A</v>
      </c>
      <c r="D711" s="45" t="e">
        <f>VLOOKUP($A711,EVID_OSEVU!$A$1:$M$4972,4,FALSE)</f>
        <v>#N/A</v>
      </c>
      <c r="E711" s="45" t="e">
        <f>VLOOKUP($A711,EVID_OSEVU!$A$1:$M$4972,7,FALSE)</f>
        <v>#N/A</v>
      </c>
      <c r="F711" s="45" t="e">
        <f>VLOOKUP($A711,EVID_OSEVU!$A$1:$M$4972,8,FALSE)</f>
        <v>#N/A</v>
      </c>
      <c r="G711" s="45" t="e">
        <f>VLOOKUP($A711,EVID_OSEVU!$A$1:$M$4972,11,FALSE)</f>
        <v>#N/A</v>
      </c>
      <c r="H711" s="35"/>
      <c r="I711" s="48"/>
      <c r="J711" s="33" t="e">
        <f>VLOOKUP($A711,EVID_OSEVU!$A$1:$M$4972,11,FALSE)</f>
        <v>#N/A</v>
      </c>
      <c r="K711" s="39"/>
      <c r="L711" s="49"/>
      <c r="M711" s="89" t="e">
        <f t="shared" si="11"/>
        <v>#N/A</v>
      </c>
      <c r="N711" s="50"/>
      <c r="O711" s="37" t="e">
        <f>VLOOKUP(EVID_HNOJENI!N711,HNOJIVA_ALL!$A$2:$Z$3303,4,FALSE)</f>
        <v>#N/A</v>
      </c>
      <c r="P711" s="51" t="e">
        <f>ROUND(VLOOKUP(EVID_HNOJENI!N711,HNOJIVA_ALL!$A$2:$Z$3303,14,FALSE)*K711*IF(L711="t",10,IF(L711="kg",0.01,IF(L711="q",1,IF(L711="l",0.01*VLOOKUP(EVID_HNOJENI!N711,HNOJIVA_ALL!$A$2:$AE$3303,31,FALSE),"CHYBA")))),2)</f>
        <v>#N/A</v>
      </c>
      <c r="Q711" s="51" t="e">
        <f>ROUND(VLOOKUP(EVID_HNOJENI!N711,HNOJIVA_ALL!$A$2:$Z$3303,15,FALSE)*K711*IF(L711="t",10,IF(L711="kg",0.01,IF(L711="q",1,IF(L711="l",0.01*VLOOKUP(EVID_HNOJENI!N711,HNOJIVA_ALL!$A$2:$AE$3303,31,FALSE),"CHYBA")))),2)</f>
        <v>#N/A</v>
      </c>
      <c r="R711" s="51" t="e">
        <f>ROUND(VLOOKUP(EVID_HNOJENI!N711,HNOJIVA_ALL!$A$2:$Z$3303,16,FALSE)*K711*IF(L711="t",10,IF(L711="kg",0.01,IF(L711="q",1,IF(L711="l",0.01*VLOOKUP(EVID_HNOJENI!N711,HNOJIVA_ALL!$A$2:$AE$3303,31,FALSE),"CHYBA")))),2)</f>
        <v>#N/A</v>
      </c>
      <c r="S711" s="51" t="e">
        <f>ROUND(VLOOKUP(EVID_HNOJENI!N711,HNOJIVA_ALL!$A$2:$Z$3303,18,FALSE)*K711*IF(L711="t",10,IF(L711="kg",0.01,IF(L711="q",1,IF(L711="l",0.01*VLOOKUP(EVID_HNOJENI!N711,HNOJIVA_ALL!$A$2:$AE$3303,31,FALSE),"CHYBA")))),2)</f>
        <v>#N/A</v>
      </c>
      <c r="T711" s="51" t="e">
        <f>ROUND(VLOOKUP(EVID_HNOJENI!N711,HNOJIVA_ALL!$A$2:$Z$3303,17,FALSE)*K711*IF(L711="t",10,IF(L711="kg",0.01,IF(L711="q",1,IF(L711="l",0.01*VLOOKUP(EVID_HNOJENI!N711,HNOJIVA_ALL!$A$2:$AE$3303,31,FALSE),"CHYBA")))),2)</f>
        <v>#N/A</v>
      </c>
      <c r="U711" s="51" t="e">
        <f>ROUND(VLOOKUP(EVID_HNOJENI!N711,HNOJIVA_ALL!$A$2:$Z$3303,20,FALSE)*K711*IF(L711="t",10,IF(L711="kg",0.01,IF(L711="q",1,IF(L711="l",0.01*VLOOKUP(EVID_HNOJENI!N711,HNOJIVA_ALL!$A$2:$AE$3303,31,FALSE),"CHYBA")))),2)</f>
        <v>#N/A</v>
      </c>
    </row>
    <row r="712" spans="1:21" x14ac:dyDescent="0.2">
      <c r="A712" s="32"/>
      <c r="B712" s="45" t="e">
        <f>VLOOKUP($A712,EVID_OSEVU!$A$1:$M$4972,2,FALSE)</f>
        <v>#N/A</v>
      </c>
      <c r="C712" s="45" t="e">
        <f>VLOOKUP($A712,EVID_OSEVU!$A$1:$M$4972,3,FALSE)</f>
        <v>#N/A</v>
      </c>
      <c r="D712" s="45" t="e">
        <f>VLOOKUP($A712,EVID_OSEVU!$A$1:$M$4972,4,FALSE)</f>
        <v>#N/A</v>
      </c>
      <c r="E712" s="45" t="e">
        <f>VLOOKUP($A712,EVID_OSEVU!$A$1:$M$4972,7,FALSE)</f>
        <v>#N/A</v>
      </c>
      <c r="F712" s="45" t="e">
        <f>VLOOKUP($A712,EVID_OSEVU!$A$1:$M$4972,8,FALSE)</f>
        <v>#N/A</v>
      </c>
      <c r="G712" s="45" t="e">
        <f>VLOOKUP($A712,EVID_OSEVU!$A$1:$M$4972,11,FALSE)</f>
        <v>#N/A</v>
      </c>
      <c r="H712" s="35"/>
      <c r="I712" s="48"/>
      <c r="J712" s="33" t="e">
        <f>VLOOKUP($A712,EVID_OSEVU!$A$1:$M$4972,11,FALSE)</f>
        <v>#N/A</v>
      </c>
      <c r="K712" s="39"/>
      <c r="L712" s="49"/>
      <c r="M712" s="89" t="e">
        <f t="shared" si="11"/>
        <v>#N/A</v>
      </c>
      <c r="N712" s="50"/>
      <c r="O712" s="37" t="e">
        <f>VLOOKUP(EVID_HNOJENI!N712,HNOJIVA_ALL!$A$2:$Z$3303,4,FALSE)</f>
        <v>#N/A</v>
      </c>
      <c r="P712" s="51" t="e">
        <f>ROUND(VLOOKUP(EVID_HNOJENI!N712,HNOJIVA_ALL!$A$2:$Z$3303,14,FALSE)*K712*IF(L712="t",10,IF(L712="kg",0.01,IF(L712="q",1,IF(L712="l",0.01*VLOOKUP(EVID_HNOJENI!N712,HNOJIVA_ALL!$A$2:$AE$3303,31,FALSE),"CHYBA")))),2)</f>
        <v>#N/A</v>
      </c>
      <c r="Q712" s="51" t="e">
        <f>ROUND(VLOOKUP(EVID_HNOJENI!N712,HNOJIVA_ALL!$A$2:$Z$3303,15,FALSE)*K712*IF(L712="t",10,IF(L712="kg",0.01,IF(L712="q",1,IF(L712="l",0.01*VLOOKUP(EVID_HNOJENI!N712,HNOJIVA_ALL!$A$2:$AE$3303,31,FALSE),"CHYBA")))),2)</f>
        <v>#N/A</v>
      </c>
      <c r="R712" s="51" t="e">
        <f>ROUND(VLOOKUP(EVID_HNOJENI!N712,HNOJIVA_ALL!$A$2:$Z$3303,16,FALSE)*K712*IF(L712="t",10,IF(L712="kg",0.01,IF(L712="q",1,IF(L712="l",0.01*VLOOKUP(EVID_HNOJENI!N712,HNOJIVA_ALL!$A$2:$AE$3303,31,FALSE),"CHYBA")))),2)</f>
        <v>#N/A</v>
      </c>
      <c r="S712" s="51" t="e">
        <f>ROUND(VLOOKUP(EVID_HNOJENI!N712,HNOJIVA_ALL!$A$2:$Z$3303,18,FALSE)*K712*IF(L712="t",10,IF(L712="kg",0.01,IF(L712="q",1,IF(L712="l",0.01*VLOOKUP(EVID_HNOJENI!N712,HNOJIVA_ALL!$A$2:$AE$3303,31,FALSE),"CHYBA")))),2)</f>
        <v>#N/A</v>
      </c>
      <c r="T712" s="51" t="e">
        <f>ROUND(VLOOKUP(EVID_HNOJENI!N712,HNOJIVA_ALL!$A$2:$Z$3303,17,FALSE)*K712*IF(L712="t",10,IF(L712="kg",0.01,IF(L712="q",1,IF(L712="l",0.01*VLOOKUP(EVID_HNOJENI!N712,HNOJIVA_ALL!$A$2:$AE$3303,31,FALSE),"CHYBA")))),2)</f>
        <v>#N/A</v>
      </c>
      <c r="U712" s="51" t="e">
        <f>ROUND(VLOOKUP(EVID_HNOJENI!N712,HNOJIVA_ALL!$A$2:$Z$3303,20,FALSE)*K712*IF(L712="t",10,IF(L712="kg",0.01,IF(L712="q",1,IF(L712="l",0.01*VLOOKUP(EVID_HNOJENI!N712,HNOJIVA_ALL!$A$2:$AE$3303,31,FALSE),"CHYBA")))),2)</f>
        <v>#N/A</v>
      </c>
    </row>
    <row r="713" spans="1:21" x14ac:dyDescent="0.2">
      <c r="A713" s="32"/>
      <c r="B713" s="45" t="e">
        <f>VLOOKUP($A713,EVID_OSEVU!$A$1:$M$4972,2,FALSE)</f>
        <v>#N/A</v>
      </c>
      <c r="C713" s="45" t="e">
        <f>VLOOKUP($A713,EVID_OSEVU!$A$1:$M$4972,3,FALSE)</f>
        <v>#N/A</v>
      </c>
      <c r="D713" s="45" t="e">
        <f>VLOOKUP($A713,EVID_OSEVU!$A$1:$M$4972,4,FALSE)</f>
        <v>#N/A</v>
      </c>
      <c r="E713" s="45" t="e">
        <f>VLOOKUP($A713,EVID_OSEVU!$A$1:$M$4972,7,FALSE)</f>
        <v>#N/A</v>
      </c>
      <c r="F713" s="45" t="e">
        <f>VLOOKUP($A713,EVID_OSEVU!$A$1:$M$4972,8,FALSE)</f>
        <v>#N/A</v>
      </c>
      <c r="G713" s="45" t="e">
        <f>VLOOKUP($A713,EVID_OSEVU!$A$1:$M$4972,11,FALSE)</f>
        <v>#N/A</v>
      </c>
      <c r="H713" s="35"/>
      <c r="I713" s="48"/>
      <c r="J713" s="33" t="e">
        <f>VLOOKUP($A713,EVID_OSEVU!$A$1:$M$4972,11,FALSE)</f>
        <v>#N/A</v>
      </c>
      <c r="K713" s="39"/>
      <c r="L713" s="49"/>
      <c r="M713" s="89" t="e">
        <f t="shared" si="11"/>
        <v>#N/A</v>
      </c>
      <c r="N713" s="50"/>
      <c r="O713" s="37" t="e">
        <f>VLOOKUP(EVID_HNOJENI!N713,HNOJIVA_ALL!$A$2:$Z$3303,4,FALSE)</f>
        <v>#N/A</v>
      </c>
      <c r="P713" s="51" t="e">
        <f>ROUND(VLOOKUP(EVID_HNOJENI!N713,HNOJIVA_ALL!$A$2:$Z$3303,14,FALSE)*K713*IF(L713="t",10,IF(L713="kg",0.01,IF(L713="q",1,IF(L713="l",0.01*VLOOKUP(EVID_HNOJENI!N713,HNOJIVA_ALL!$A$2:$AE$3303,31,FALSE),"CHYBA")))),2)</f>
        <v>#N/A</v>
      </c>
      <c r="Q713" s="51" t="e">
        <f>ROUND(VLOOKUP(EVID_HNOJENI!N713,HNOJIVA_ALL!$A$2:$Z$3303,15,FALSE)*K713*IF(L713="t",10,IF(L713="kg",0.01,IF(L713="q",1,IF(L713="l",0.01*VLOOKUP(EVID_HNOJENI!N713,HNOJIVA_ALL!$A$2:$AE$3303,31,FALSE),"CHYBA")))),2)</f>
        <v>#N/A</v>
      </c>
      <c r="R713" s="51" t="e">
        <f>ROUND(VLOOKUP(EVID_HNOJENI!N713,HNOJIVA_ALL!$A$2:$Z$3303,16,FALSE)*K713*IF(L713="t",10,IF(L713="kg",0.01,IF(L713="q",1,IF(L713="l",0.01*VLOOKUP(EVID_HNOJENI!N713,HNOJIVA_ALL!$A$2:$AE$3303,31,FALSE),"CHYBA")))),2)</f>
        <v>#N/A</v>
      </c>
      <c r="S713" s="51" t="e">
        <f>ROUND(VLOOKUP(EVID_HNOJENI!N713,HNOJIVA_ALL!$A$2:$Z$3303,18,FALSE)*K713*IF(L713="t",10,IF(L713="kg",0.01,IF(L713="q",1,IF(L713="l",0.01*VLOOKUP(EVID_HNOJENI!N713,HNOJIVA_ALL!$A$2:$AE$3303,31,FALSE),"CHYBA")))),2)</f>
        <v>#N/A</v>
      </c>
      <c r="T713" s="51" t="e">
        <f>ROUND(VLOOKUP(EVID_HNOJENI!N713,HNOJIVA_ALL!$A$2:$Z$3303,17,FALSE)*K713*IF(L713="t",10,IF(L713="kg",0.01,IF(L713="q",1,IF(L713="l",0.01*VLOOKUP(EVID_HNOJENI!N713,HNOJIVA_ALL!$A$2:$AE$3303,31,FALSE),"CHYBA")))),2)</f>
        <v>#N/A</v>
      </c>
      <c r="U713" s="51" t="e">
        <f>ROUND(VLOOKUP(EVID_HNOJENI!N713,HNOJIVA_ALL!$A$2:$Z$3303,20,FALSE)*K713*IF(L713="t",10,IF(L713="kg",0.01,IF(L713="q",1,IF(L713="l",0.01*VLOOKUP(EVID_HNOJENI!N713,HNOJIVA_ALL!$A$2:$AE$3303,31,FALSE),"CHYBA")))),2)</f>
        <v>#N/A</v>
      </c>
    </row>
    <row r="714" spans="1:21" x14ac:dyDescent="0.2">
      <c r="A714" s="32"/>
      <c r="B714" s="45" t="e">
        <f>VLOOKUP($A714,EVID_OSEVU!$A$1:$M$4972,2,FALSE)</f>
        <v>#N/A</v>
      </c>
      <c r="C714" s="45" t="e">
        <f>VLOOKUP($A714,EVID_OSEVU!$A$1:$M$4972,3,FALSE)</f>
        <v>#N/A</v>
      </c>
      <c r="D714" s="45" t="e">
        <f>VLOOKUP($A714,EVID_OSEVU!$A$1:$M$4972,4,FALSE)</f>
        <v>#N/A</v>
      </c>
      <c r="E714" s="45" t="e">
        <f>VLOOKUP($A714,EVID_OSEVU!$A$1:$M$4972,7,FALSE)</f>
        <v>#N/A</v>
      </c>
      <c r="F714" s="45" t="e">
        <f>VLOOKUP($A714,EVID_OSEVU!$A$1:$M$4972,8,FALSE)</f>
        <v>#N/A</v>
      </c>
      <c r="G714" s="45" t="e">
        <f>VLOOKUP($A714,EVID_OSEVU!$A$1:$M$4972,11,FALSE)</f>
        <v>#N/A</v>
      </c>
      <c r="H714" s="35"/>
      <c r="I714" s="48"/>
      <c r="J714" s="33" t="e">
        <f>VLOOKUP($A714,EVID_OSEVU!$A$1:$M$4972,11,FALSE)</f>
        <v>#N/A</v>
      </c>
      <c r="K714" s="39"/>
      <c r="L714" s="49"/>
      <c r="M714" s="89" t="e">
        <f t="shared" si="11"/>
        <v>#N/A</v>
      </c>
      <c r="N714" s="50"/>
      <c r="O714" s="37" t="e">
        <f>VLOOKUP(EVID_HNOJENI!N714,HNOJIVA_ALL!$A$2:$Z$3303,4,FALSE)</f>
        <v>#N/A</v>
      </c>
      <c r="P714" s="51" t="e">
        <f>ROUND(VLOOKUP(EVID_HNOJENI!N714,HNOJIVA_ALL!$A$2:$Z$3303,14,FALSE)*K714*IF(L714="t",10,IF(L714="kg",0.01,IF(L714="q",1,IF(L714="l",0.01*VLOOKUP(EVID_HNOJENI!N714,HNOJIVA_ALL!$A$2:$AE$3303,31,FALSE),"CHYBA")))),2)</f>
        <v>#N/A</v>
      </c>
      <c r="Q714" s="51" t="e">
        <f>ROUND(VLOOKUP(EVID_HNOJENI!N714,HNOJIVA_ALL!$A$2:$Z$3303,15,FALSE)*K714*IF(L714="t",10,IF(L714="kg",0.01,IF(L714="q",1,IF(L714="l",0.01*VLOOKUP(EVID_HNOJENI!N714,HNOJIVA_ALL!$A$2:$AE$3303,31,FALSE),"CHYBA")))),2)</f>
        <v>#N/A</v>
      </c>
      <c r="R714" s="51" t="e">
        <f>ROUND(VLOOKUP(EVID_HNOJENI!N714,HNOJIVA_ALL!$A$2:$Z$3303,16,FALSE)*K714*IF(L714="t",10,IF(L714="kg",0.01,IF(L714="q",1,IF(L714="l",0.01*VLOOKUP(EVID_HNOJENI!N714,HNOJIVA_ALL!$A$2:$AE$3303,31,FALSE),"CHYBA")))),2)</f>
        <v>#N/A</v>
      </c>
      <c r="S714" s="51" t="e">
        <f>ROUND(VLOOKUP(EVID_HNOJENI!N714,HNOJIVA_ALL!$A$2:$Z$3303,18,FALSE)*K714*IF(L714="t",10,IF(L714="kg",0.01,IF(L714="q",1,IF(L714="l",0.01*VLOOKUP(EVID_HNOJENI!N714,HNOJIVA_ALL!$A$2:$AE$3303,31,FALSE),"CHYBA")))),2)</f>
        <v>#N/A</v>
      </c>
      <c r="T714" s="51" t="e">
        <f>ROUND(VLOOKUP(EVID_HNOJENI!N714,HNOJIVA_ALL!$A$2:$Z$3303,17,FALSE)*K714*IF(L714="t",10,IF(L714="kg",0.01,IF(L714="q",1,IF(L714="l",0.01*VLOOKUP(EVID_HNOJENI!N714,HNOJIVA_ALL!$A$2:$AE$3303,31,FALSE),"CHYBA")))),2)</f>
        <v>#N/A</v>
      </c>
      <c r="U714" s="51" t="e">
        <f>ROUND(VLOOKUP(EVID_HNOJENI!N714,HNOJIVA_ALL!$A$2:$Z$3303,20,FALSE)*K714*IF(L714="t",10,IF(L714="kg",0.01,IF(L714="q",1,IF(L714="l",0.01*VLOOKUP(EVID_HNOJENI!N714,HNOJIVA_ALL!$A$2:$AE$3303,31,FALSE),"CHYBA")))),2)</f>
        <v>#N/A</v>
      </c>
    </row>
    <row r="715" spans="1:21" x14ac:dyDescent="0.2">
      <c r="A715" s="32"/>
      <c r="B715" s="45" t="e">
        <f>VLOOKUP($A715,EVID_OSEVU!$A$1:$M$4972,2,FALSE)</f>
        <v>#N/A</v>
      </c>
      <c r="C715" s="45" t="e">
        <f>VLOOKUP($A715,EVID_OSEVU!$A$1:$M$4972,3,FALSE)</f>
        <v>#N/A</v>
      </c>
      <c r="D715" s="45" t="e">
        <f>VLOOKUP($A715,EVID_OSEVU!$A$1:$M$4972,4,FALSE)</f>
        <v>#N/A</v>
      </c>
      <c r="E715" s="45" t="e">
        <f>VLOOKUP($A715,EVID_OSEVU!$A$1:$M$4972,7,FALSE)</f>
        <v>#N/A</v>
      </c>
      <c r="F715" s="45" t="e">
        <f>VLOOKUP($A715,EVID_OSEVU!$A$1:$M$4972,8,FALSE)</f>
        <v>#N/A</v>
      </c>
      <c r="G715" s="45" t="e">
        <f>VLOOKUP($A715,EVID_OSEVU!$A$1:$M$4972,11,FALSE)</f>
        <v>#N/A</v>
      </c>
      <c r="H715" s="35"/>
      <c r="I715" s="48"/>
      <c r="J715" s="33" t="e">
        <f>VLOOKUP($A715,EVID_OSEVU!$A$1:$M$4972,11,FALSE)</f>
        <v>#N/A</v>
      </c>
      <c r="K715" s="39"/>
      <c r="L715" s="49"/>
      <c r="M715" s="89" t="e">
        <f t="shared" si="11"/>
        <v>#N/A</v>
      </c>
      <c r="N715" s="50"/>
      <c r="O715" s="37" t="e">
        <f>VLOOKUP(EVID_HNOJENI!N715,HNOJIVA_ALL!$A$2:$Z$3303,4,FALSE)</f>
        <v>#N/A</v>
      </c>
      <c r="P715" s="51" t="e">
        <f>ROUND(VLOOKUP(EVID_HNOJENI!N715,HNOJIVA_ALL!$A$2:$Z$3303,14,FALSE)*K715*IF(L715="t",10,IF(L715="kg",0.01,IF(L715="q",1,IF(L715="l",0.01*VLOOKUP(EVID_HNOJENI!N715,HNOJIVA_ALL!$A$2:$AE$3303,31,FALSE),"CHYBA")))),2)</f>
        <v>#N/A</v>
      </c>
      <c r="Q715" s="51" t="e">
        <f>ROUND(VLOOKUP(EVID_HNOJENI!N715,HNOJIVA_ALL!$A$2:$Z$3303,15,FALSE)*K715*IF(L715="t",10,IF(L715="kg",0.01,IF(L715="q",1,IF(L715="l",0.01*VLOOKUP(EVID_HNOJENI!N715,HNOJIVA_ALL!$A$2:$AE$3303,31,FALSE),"CHYBA")))),2)</f>
        <v>#N/A</v>
      </c>
      <c r="R715" s="51" t="e">
        <f>ROUND(VLOOKUP(EVID_HNOJENI!N715,HNOJIVA_ALL!$A$2:$Z$3303,16,FALSE)*K715*IF(L715="t",10,IF(L715="kg",0.01,IF(L715="q",1,IF(L715="l",0.01*VLOOKUP(EVID_HNOJENI!N715,HNOJIVA_ALL!$A$2:$AE$3303,31,FALSE),"CHYBA")))),2)</f>
        <v>#N/A</v>
      </c>
      <c r="S715" s="51" t="e">
        <f>ROUND(VLOOKUP(EVID_HNOJENI!N715,HNOJIVA_ALL!$A$2:$Z$3303,18,FALSE)*K715*IF(L715="t",10,IF(L715="kg",0.01,IF(L715="q",1,IF(L715="l",0.01*VLOOKUP(EVID_HNOJENI!N715,HNOJIVA_ALL!$A$2:$AE$3303,31,FALSE),"CHYBA")))),2)</f>
        <v>#N/A</v>
      </c>
      <c r="T715" s="51" t="e">
        <f>ROUND(VLOOKUP(EVID_HNOJENI!N715,HNOJIVA_ALL!$A$2:$Z$3303,17,FALSE)*K715*IF(L715="t",10,IF(L715="kg",0.01,IF(L715="q",1,IF(L715="l",0.01*VLOOKUP(EVID_HNOJENI!N715,HNOJIVA_ALL!$A$2:$AE$3303,31,FALSE),"CHYBA")))),2)</f>
        <v>#N/A</v>
      </c>
      <c r="U715" s="51" t="e">
        <f>ROUND(VLOOKUP(EVID_HNOJENI!N715,HNOJIVA_ALL!$A$2:$Z$3303,20,FALSE)*K715*IF(L715="t",10,IF(L715="kg",0.01,IF(L715="q",1,IF(L715="l",0.01*VLOOKUP(EVID_HNOJENI!N715,HNOJIVA_ALL!$A$2:$AE$3303,31,FALSE),"CHYBA")))),2)</f>
        <v>#N/A</v>
      </c>
    </row>
    <row r="716" spans="1:21" x14ac:dyDescent="0.2">
      <c r="A716" s="32"/>
      <c r="B716" s="45" t="e">
        <f>VLOOKUP($A716,EVID_OSEVU!$A$1:$M$4972,2,FALSE)</f>
        <v>#N/A</v>
      </c>
      <c r="C716" s="45" t="e">
        <f>VLOOKUP($A716,EVID_OSEVU!$A$1:$M$4972,3,FALSE)</f>
        <v>#N/A</v>
      </c>
      <c r="D716" s="45" t="e">
        <f>VLOOKUP($A716,EVID_OSEVU!$A$1:$M$4972,4,FALSE)</f>
        <v>#N/A</v>
      </c>
      <c r="E716" s="45" t="e">
        <f>VLOOKUP($A716,EVID_OSEVU!$A$1:$M$4972,7,FALSE)</f>
        <v>#N/A</v>
      </c>
      <c r="F716" s="45" t="e">
        <f>VLOOKUP($A716,EVID_OSEVU!$A$1:$M$4972,8,FALSE)</f>
        <v>#N/A</v>
      </c>
      <c r="G716" s="45" t="e">
        <f>VLOOKUP($A716,EVID_OSEVU!$A$1:$M$4972,11,FALSE)</f>
        <v>#N/A</v>
      </c>
      <c r="H716" s="35"/>
      <c r="I716" s="48"/>
      <c r="J716" s="33" t="e">
        <f>VLOOKUP($A716,EVID_OSEVU!$A$1:$M$4972,11,FALSE)</f>
        <v>#N/A</v>
      </c>
      <c r="K716" s="39"/>
      <c r="L716" s="49"/>
      <c r="M716" s="89" t="e">
        <f t="shared" si="11"/>
        <v>#N/A</v>
      </c>
      <c r="N716" s="50"/>
      <c r="O716" s="37" t="e">
        <f>VLOOKUP(EVID_HNOJENI!N716,HNOJIVA_ALL!$A$2:$Z$3303,4,FALSE)</f>
        <v>#N/A</v>
      </c>
      <c r="P716" s="51" t="e">
        <f>ROUND(VLOOKUP(EVID_HNOJENI!N716,HNOJIVA_ALL!$A$2:$Z$3303,14,FALSE)*K716*IF(L716="t",10,IF(L716="kg",0.01,IF(L716="q",1,IF(L716="l",0.01*VLOOKUP(EVID_HNOJENI!N716,HNOJIVA_ALL!$A$2:$AE$3303,31,FALSE),"CHYBA")))),2)</f>
        <v>#N/A</v>
      </c>
      <c r="Q716" s="51" t="e">
        <f>ROUND(VLOOKUP(EVID_HNOJENI!N716,HNOJIVA_ALL!$A$2:$Z$3303,15,FALSE)*K716*IF(L716="t",10,IF(L716="kg",0.01,IF(L716="q",1,IF(L716="l",0.01*VLOOKUP(EVID_HNOJENI!N716,HNOJIVA_ALL!$A$2:$AE$3303,31,FALSE),"CHYBA")))),2)</f>
        <v>#N/A</v>
      </c>
      <c r="R716" s="51" t="e">
        <f>ROUND(VLOOKUP(EVID_HNOJENI!N716,HNOJIVA_ALL!$A$2:$Z$3303,16,FALSE)*K716*IF(L716="t",10,IF(L716="kg",0.01,IF(L716="q",1,IF(L716="l",0.01*VLOOKUP(EVID_HNOJENI!N716,HNOJIVA_ALL!$A$2:$AE$3303,31,FALSE),"CHYBA")))),2)</f>
        <v>#N/A</v>
      </c>
      <c r="S716" s="51" t="e">
        <f>ROUND(VLOOKUP(EVID_HNOJENI!N716,HNOJIVA_ALL!$A$2:$Z$3303,18,FALSE)*K716*IF(L716="t",10,IF(L716="kg",0.01,IF(L716="q",1,IF(L716="l",0.01*VLOOKUP(EVID_HNOJENI!N716,HNOJIVA_ALL!$A$2:$AE$3303,31,FALSE),"CHYBA")))),2)</f>
        <v>#N/A</v>
      </c>
      <c r="T716" s="51" t="e">
        <f>ROUND(VLOOKUP(EVID_HNOJENI!N716,HNOJIVA_ALL!$A$2:$Z$3303,17,FALSE)*K716*IF(L716="t",10,IF(L716="kg",0.01,IF(L716="q",1,IF(L716="l",0.01*VLOOKUP(EVID_HNOJENI!N716,HNOJIVA_ALL!$A$2:$AE$3303,31,FALSE),"CHYBA")))),2)</f>
        <v>#N/A</v>
      </c>
      <c r="U716" s="51" t="e">
        <f>ROUND(VLOOKUP(EVID_HNOJENI!N716,HNOJIVA_ALL!$A$2:$Z$3303,20,FALSE)*K716*IF(L716="t",10,IF(L716="kg",0.01,IF(L716="q",1,IF(L716="l",0.01*VLOOKUP(EVID_HNOJENI!N716,HNOJIVA_ALL!$A$2:$AE$3303,31,FALSE),"CHYBA")))),2)</f>
        <v>#N/A</v>
      </c>
    </row>
    <row r="717" spans="1:21" x14ac:dyDescent="0.2">
      <c r="A717" s="32"/>
      <c r="B717" s="45" t="e">
        <f>VLOOKUP($A717,EVID_OSEVU!$A$1:$M$4972,2,FALSE)</f>
        <v>#N/A</v>
      </c>
      <c r="C717" s="45" t="e">
        <f>VLOOKUP($A717,EVID_OSEVU!$A$1:$M$4972,3,FALSE)</f>
        <v>#N/A</v>
      </c>
      <c r="D717" s="45" t="e">
        <f>VLOOKUP($A717,EVID_OSEVU!$A$1:$M$4972,4,FALSE)</f>
        <v>#N/A</v>
      </c>
      <c r="E717" s="45" t="e">
        <f>VLOOKUP($A717,EVID_OSEVU!$A$1:$M$4972,7,FALSE)</f>
        <v>#N/A</v>
      </c>
      <c r="F717" s="45" t="e">
        <f>VLOOKUP($A717,EVID_OSEVU!$A$1:$M$4972,8,FALSE)</f>
        <v>#N/A</v>
      </c>
      <c r="G717" s="45" t="e">
        <f>VLOOKUP($A717,EVID_OSEVU!$A$1:$M$4972,11,FALSE)</f>
        <v>#N/A</v>
      </c>
      <c r="H717" s="35"/>
      <c r="I717" s="48"/>
      <c r="J717" s="33" t="e">
        <f>VLOOKUP($A717,EVID_OSEVU!$A$1:$M$4972,11,FALSE)</f>
        <v>#N/A</v>
      </c>
      <c r="K717" s="39"/>
      <c r="L717" s="49"/>
      <c r="M717" s="89" t="e">
        <f t="shared" si="11"/>
        <v>#N/A</v>
      </c>
      <c r="N717" s="50"/>
      <c r="O717" s="37" t="e">
        <f>VLOOKUP(EVID_HNOJENI!N717,HNOJIVA_ALL!$A$2:$Z$3303,4,FALSE)</f>
        <v>#N/A</v>
      </c>
      <c r="P717" s="51" t="e">
        <f>ROUND(VLOOKUP(EVID_HNOJENI!N717,HNOJIVA_ALL!$A$2:$Z$3303,14,FALSE)*K717*IF(L717="t",10,IF(L717="kg",0.01,IF(L717="q",1,IF(L717="l",0.01*VLOOKUP(EVID_HNOJENI!N717,HNOJIVA_ALL!$A$2:$AE$3303,31,FALSE),"CHYBA")))),2)</f>
        <v>#N/A</v>
      </c>
      <c r="Q717" s="51" t="e">
        <f>ROUND(VLOOKUP(EVID_HNOJENI!N717,HNOJIVA_ALL!$A$2:$Z$3303,15,FALSE)*K717*IF(L717="t",10,IF(L717="kg",0.01,IF(L717="q",1,IF(L717="l",0.01*VLOOKUP(EVID_HNOJENI!N717,HNOJIVA_ALL!$A$2:$AE$3303,31,FALSE),"CHYBA")))),2)</f>
        <v>#N/A</v>
      </c>
      <c r="R717" s="51" t="e">
        <f>ROUND(VLOOKUP(EVID_HNOJENI!N717,HNOJIVA_ALL!$A$2:$Z$3303,16,FALSE)*K717*IF(L717="t",10,IF(L717="kg",0.01,IF(L717="q",1,IF(L717="l",0.01*VLOOKUP(EVID_HNOJENI!N717,HNOJIVA_ALL!$A$2:$AE$3303,31,FALSE),"CHYBA")))),2)</f>
        <v>#N/A</v>
      </c>
      <c r="S717" s="51" t="e">
        <f>ROUND(VLOOKUP(EVID_HNOJENI!N717,HNOJIVA_ALL!$A$2:$Z$3303,18,FALSE)*K717*IF(L717="t",10,IF(L717="kg",0.01,IF(L717="q",1,IF(L717="l",0.01*VLOOKUP(EVID_HNOJENI!N717,HNOJIVA_ALL!$A$2:$AE$3303,31,FALSE),"CHYBA")))),2)</f>
        <v>#N/A</v>
      </c>
      <c r="T717" s="51" t="e">
        <f>ROUND(VLOOKUP(EVID_HNOJENI!N717,HNOJIVA_ALL!$A$2:$Z$3303,17,FALSE)*K717*IF(L717="t",10,IF(L717="kg",0.01,IF(L717="q",1,IF(L717="l",0.01*VLOOKUP(EVID_HNOJENI!N717,HNOJIVA_ALL!$A$2:$AE$3303,31,FALSE),"CHYBA")))),2)</f>
        <v>#N/A</v>
      </c>
      <c r="U717" s="51" t="e">
        <f>ROUND(VLOOKUP(EVID_HNOJENI!N717,HNOJIVA_ALL!$A$2:$Z$3303,20,FALSE)*K717*IF(L717="t",10,IF(L717="kg",0.01,IF(L717="q",1,IF(L717="l",0.01*VLOOKUP(EVID_HNOJENI!N717,HNOJIVA_ALL!$A$2:$AE$3303,31,FALSE),"CHYBA")))),2)</f>
        <v>#N/A</v>
      </c>
    </row>
    <row r="718" spans="1:21" x14ac:dyDescent="0.2">
      <c r="A718" s="32"/>
      <c r="B718" s="45" t="e">
        <f>VLOOKUP($A718,EVID_OSEVU!$A$1:$M$4972,2,FALSE)</f>
        <v>#N/A</v>
      </c>
      <c r="C718" s="45" t="e">
        <f>VLOOKUP($A718,EVID_OSEVU!$A$1:$M$4972,3,FALSE)</f>
        <v>#N/A</v>
      </c>
      <c r="D718" s="45" t="e">
        <f>VLOOKUP($A718,EVID_OSEVU!$A$1:$M$4972,4,FALSE)</f>
        <v>#N/A</v>
      </c>
      <c r="E718" s="45" t="e">
        <f>VLOOKUP($A718,EVID_OSEVU!$A$1:$M$4972,7,FALSE)</f>
        <v>#N/A</v>
      </c>
      <c r="F718" s="45" t="e">
        <f>VLOOKUP($A718,EVID_OSEVU!$A$1:$M$4972,8,FALSE)</f>
        <v>#N/A</v>
      </c>
      <c r="G718" s="45" t="e">
        <f>VLOOKUP($A718,EVID_OSEVU!$A$1:$M$4972,11,FALSE)</f>
        <v>#N/A</v>
      </c>
      <c r="H718" s="35"/>
      <c r="I718" s="48"/>
      <c r="J718" s="33" t="e">
        <f>VLOOKUP($A718,EVID_OSEVU!$A$1:$M$4972,11,FALSE)</f>
        <v>#N/A</v>
      </c>
      <c r="K718" s="39"/>
      <c r="L718" s="49"/>
      <c r="M718" s="89" t="e">
        <f t="shared" si="11"/>
        <v>#N/A</v>
      </c>
      <c r="N718" s="50"/>
      <c r="O718" s="37" t="e">
        <f>VLOOKUP(EVID_HNOJENI!N718,HNOJIVA_ALL!$A$2:$Z$3303,4,FALSE)</f>
        <v>#N/A</v>
      </c>
      <c r="P718" s="51" t="e">
        <f>ROUND(VLOOKUP(EVID_HNOJENI!N718,HNOJIVA_ALL!$A$2:$Z$3303,14,FALSE)*K718*IF(L718="t",10,IF(L718="kg",0.01,IF(L718="q",1,IF(L718="l",0.01*VLOOKUP(EVID_HNOJENI!N718,HNOJIVA_ALL!$A$2:$AE$3303,31,FALSE),"CHYBA")))),2)</f>
        <v>#N/A</v>
      </c>
      <c r="Q718" s="51" t="e">
        <f>ROUND(VLOOKUP(EVID_HNOJENI!N718,HNOJIVA_ALL!$A$2:$Z$3303,15,FALSE)*K718*IF(L718="t",10,IF(L718="kg",0.01,IF(L718="q",1,IF(L718="l",0.01*VLOOKUP(EVID_HNOJENI!N718,HNOJIVA_ALL!$A$2:$AE$3303,31,FALSE),"CHYBA")))),2)</f>
        <v>#N/A</v>
      </c>
      <c r="R718" s="51" t="e">
        <f>ROUND(VLOOKUP(EVID_HNOJENI!N718,HNOJIVA_ALL!$A$2:$Z$3303,16,FALSE)*K718*IF(L718="t",10,IF(L718="kg",0.01,IF(L718="q",1,IF(L718="l",0.01*VLOOKUP(EVID_HNOJENI!N718,HNOJIVA_ALL!$A$2:$AE$3303,31,FALSE),"CHYBA")))),2)</f>
        <v>#N/A</v>
      </c>
      <c r="S718" s="51" t="e">
        <f>ROUND(VLOOKUP(EVID_HNOJENI!N718,HNOJIVA_ALL!$A$2:$Z$3303,18,FALSE)*K718*IF(L718="t",10,IF(L718="kg",0.01,IF(L718="q",1,IF(L718="l",0.01*VLOOKUP(EVID_HNOJENI!N718,HNOJIVA_ALL!$A$2:$AE$3303,31,FALSE),"CHYBA")))),2)</f>
        <v>#N/A</v>
      </c>
      <c r="T718" s="51" t="e">
        <f>ROUND(VLOOKUP(EVID_HNOJENI!N718,HNOJIVA_ALL!$A$2:$Z$3303,17,FALSE)*K718*IF(L718="t",10,IF(L718="kg",0.01,IF(L718="q",1,IF(L718="l",0.01*VLOOKUP(EVID_HNOJENI!N718,HNOJIVA_ALL!$A$2:$AE$3303,31,FALSE),"CHYBA")))),2)</f>
        <v>#N/A</v>
      </c>
      <c r="U718" s="51" t="e">
        <f>ROUND(VLOOKUP(EVID_HNOJENI!N718,HNOJIVA_ALL!$A$2:$Z$3303,20,FALSE)*K718*IF(L718="t",10,IF(L718="kg",0.01,IF(L718="q",1,IF(L718="l",0.01*VLOOKUP(EVID_HNOJENI!N718,HNOJIVA_ALL!$A$2:$AE$3303,31,FALSE),"CHYBA")))),2)</f>
        <v>#N/A</v>
      </c>
    </row>
    <row r="719" spans="1:21" x14ac:dyDescent="0.2">
      <c r="A719" s="32"/>
      <c r="B719" s="45" t="e">
        <f>VLOOKUP($A719,EVID_OSEVU!$A$1:$M$4972,2,FALSE)</f>
        <v>#N/A</v>
      </c>
      <c r="C719" s="45" t="e">
        <f>VLOOKUP($A719,EVID_OSEVU!$A$1:$M$4972,3,FALSE)</f>
        <v>#N/A</v>
      </c>
      <c r="D719" s="45" t="e">
        <f>VLOOKUP($A719,EVID_OSEVU!$A$1:$M$4972,4,FALSE)</f>
        <v>#N/A</v>
      </c>
      <c r="E719" s="45" t="e">
        <f>VLOOKUP($A719,EVID_OSEVU!$A$1:$M$4972,7,FALSE)</f>
        <v>#N/A</v>
      </c>
      <c r="F719" s="45" t="e">
        <f>VLOOKUP($A719,EVID_OSEVU!$A$1:$M$4972,8,FALSE)</f>
        <v>#N/A</v>
      </c>
      <c r="G719" s="45" t="e">
        <f>VLOOKUP($A719,EVID_OSEVU!$A$1:$M$4972,11,FALSE)</f>
        <v>#N/A</v>
      </c>
      <c r="H719" s="35"/>
      <c r="I719" s="48"/>
      <c r="J719" s="33" t="e">
        <f>VLOOKUP($A719,EVID_OSEVU!$A$1:$M$4972,11,FALSE)</f>
        <v>#N/A</v>
      </c>
      <c r="K719" s="39"/>
      <c r="L719" s="49"/>
      <c r="M719" s="89" t="e">
        <f t="shared" si="11"/>
        <v>#N/A</v>
      </c>
      <c r="N719" s="50"/>
      <c r="O719" s="37" t="e">
        <f>VLOOKUP(EVID_HNOJENI!N719,HNOJIVA_ALL!$A$2:$Z$3303,4,FALSE)</f>
        <v>#N/A</v>
      </c>
      <c r="P719" s="51" t="e">
        <f>ROUND(VLOOKUP(EVID_HNOJENI!N719,HNOJIVA_ALL!$A$2:$Z$3303,14,FALSE)*K719*IF(L719="t",10,IF(L719="kg",0.01,IF(L719="q",1,IF(L719="l",0.01*VLOOKUP(EVID_HNOJENI!N719,HNOJIVA_ALL!$A$2:$AE$3303,31,FALSE),"CHYBA")))),2)</f>
        <v>#N/A</v>
      </c>
      <c r="Q719" s="51" t="e">
        <f>ROUND(VLOOKUP(EVID_HNOJENI!N719,HNOJIVA_ALL!$A$2:$Z$3303,15,FALSE)*K719*IF(L719="t",10,IF(L719="kg",0.01,IF(L719="q",1,IF(L719="l",0.01*VLOOKUP(EVID_HNOJENI!N719,HNOJIVA_ALL!$A$2:$AE$3303,31,FALSE),"CHYBA")))),2)</f>
        <v>#N/A</v>
      </c>
      <c r="R719" s="51" t="e">
        <f>ROUND(VLOOKUP(EVID_HNOJENI!N719,HNOJIVA_ALL!$A$2:$Z$3303,16,FALSE)*K719*IF(L719="t",10,IF(L719="kg",0.01,IF(L719="q",1,IF(L719="l",0.01*VLOOKUP(EVID_HNOJENI!N719,HNOJIVA_ALL!$A$2:$AE$3303,31,FALSE),"CHYBA")))),2)</f>
        <v>#N/A</v>
      </c>
      <c r="S719" s="51" t="e">
        <f>ROUND(VLOOKUP(EVID_HNOJENI!N719,HNOJIVA_ALL!$A$2:$Z$3303,18,FALSE)*K719*IF(L719="t",10,IF(L719="kg",0.01,IF(L719="q",1,IF(L719="l",0.01*VLOOKUP(EVID_HNOJENI!N719,HNOJIVA_ALL!$A$2:$AE$3303,31,FALSE),"CHYBA")))),2)</f>
        <v>#N/A</v>
      </c>
      <c r="T719" s="51" t="e">
        <f>ROUND(VLOOKUP(EVID_HNOJENI!N719,HNOJIVA_ALL!$A$2:$Z$3303,17,FALSE)*K719*IF(L719="t",10,IF(L719="kg",0.01,IF(L719="q",1,IF(L719="l",0.01*VLOOKUP(EVID_HNOJENI!N719,HNOJIVA_ALL!$A$2:$AE$3303,31,FALSE),"CHYBA")))),2)</f>
        <v>#N/A</v>
      </c>
      <c r="U719" s="51" t="e">
        <f>ROUND(VLOOKUP(EVID_HNOJENI!N719,HNOJIVA_ALL!$A$2:$Z$3303,20,FALSE)*K719*IF(L719="t",10,IF(L719="kg",0.01,IF(L719="q",1,IF(L719="l",0.01*VLOOKUP(EVID_HNOJENI!N719,HNOJIVA_ALL!$A$2:$AE$3303,31,FALSE),"CHYBA")))),2)</f>
        <v>#N/A</v>
      </c>
    </row>
    <row r="720" spans="1:21" x14ac:dyDescent="0.2">
      <c r="A720" s="32"/>
      <c r="B720" s="45" t="e">
        <f>VLOOKUP($A720,EVID_OSEVU!$A$1:$M$4972,2,FALSE)</f>
        <v>#N/A</v>
      </c>
      <c r="C720" s="45" t="e">
        <f>VLOOKUP($A720,EVID_OSEVU!$A$1:$M$4972,3,FALSE)</f>
        <v>#N/A</v>
      </c>
      <c r="D720" s="45" t="e">
        <f>VLOOKUP($A720,EVID_OSEVU!$A$1:$M$4972,4,FALSE)</f>
        <v>#N/A</v>
      </c>
      <c r="E720" s="45" t="e">
        <f>VLOOKUP($A720,EVID_OSEVU!$A$1:$M$4972,7,FALSE)</f>
        <v>#N/A</v>
      </c>
      <c r="F720" s="45" t="e">
        <f>VLOOKUP($A720,EVID_OSEVU!$A$1:$M$4972,8,FALSE)</f>
        <v>#N/A</v>
      </c>
      <c r="G720" s="45" t="e">
        <f>VLOOKUP($A720,EVID_OSEVU!$A$1:$M$4972,11,FALSE)</f>
        <v>#N/A</v>
      </c>
      <c r="H720" s="35"/>
      <c r="I720" s="48"/>
      <c r="J720" s="33" t="e">
        <f>VLOOKUP($A720,EVID_OSEVU!$A$1:$M$4972,11,FALSE)</f>
        <v>#N/A</v>
      </c>
      <c r="K720" s="39"/>
      <c r="L720" s="49"/>
      <c r="M720" s="89" t="e">
        <f t="shared" si="11"/>
        <v>#N/A</v>
      </c>
      <c r="N720" s="50"/>
      <c r="O720" s="37" t="e">
        <f>VLOOKUP(EVID_HNOJENI!N720,HNOJIVA_ALL!$A$2:$Z$3303,4,FALSE)</f>
        <v>#N/A</v>
      </c>
      <c r="P720" s="51" t="e">
        <f>ROUND(VLOOKUP(EVID_HNOJENI!N720,HNOJIVA_ALL!$A$2:$Z$3303,14,FALSE)*K720*IF(L720="t",10,IF(L720="kg",0.01,IF(L720="q",1,IF(L720="l",0.01*VLOOKUP(EVID_HNOJENI!N720,HNOJIVA_ALL!$A$2:$AE$3303,31,FALSE),"CHYBA")))),2)</f>
        <v>#N/A</v>
      </c>
      <c r="Q720" s="51" t="e">
        <f>ROUND(VLOOKUP(EVID_HNOJENI!N720,HNOJIVA_ALL!$A$2:$Z$3303,15,FALSE)*K720*IF(L720="t",10,IF(L720="kg",0.01,IF(L720="q",1,IF(L720="l",0.01*VLOOKUP(EVID_HNOJENI!N720,HNOJIVA_ALL!$A$2:$AE$3303,31,FALSE),"CHYBA")))),2)</f>
        <v>#N/A</v>
      </c>
      <c r="R720" s="51" t="e">
        <f>ROUND(VLOOKUP(EVID_HNOJENI!N720,HNOJIVA_ALL!$A$2:$Z$3303,16,FALSE)*K720*IF(L720="t",10,IF(L720="kg",0.01,IF(L720="q",1,IF(L720="l",0.01*VLOOKUP(EVID_HNOJENI!N720,HNOJIVA_ALL!$A$2:$AE$3303,31,FALSE),"CHYBA")))),2)</f>
        <v>#N/A</v>
      </c>
      <c r="S720" s="51" t="e">
        <f>ROUND(VLOOKUP(EVID_HNOJENI!N720,HNOJIVA_ALL!$A$2:$Z$3303,18,FALSE)*K720*IF(L720="t",10,IF(L720="kg",0.01,IF(L720="q",1,IF(L720="l",0.01*VLOOKUP(EVID_HNOJENI!N720,HNOJIVA_ALL!$A$2:$AE$3303,31,FALSE),"CHYBA")))),2)</f>
        <v>#N/A</v>
      </c>
      <c r="T720" s="51" t="e">
        <f>ROUND(VLOOKUP(EVID_HNOJENI!N720,HNOJIVA_ALL!$A$2:$Z$3303,17,FALSE)*K720*IF(L720="t",10,IF(L720="kg",0.01,IF(L720="q",1,IF(L720="l",0.01*VLOOKUP(EVID_HNOJENI!N720,HNOJIVA_ALL!$A$2:$AE$3303,31,FALSE),"CHYBA")))),2)</f>
        <v>#N/A</v>
      </c>
      <c r="U720" s="51" t="e">
        <f>ROUND(VLOOKUP(EVID_HNOJENI!N720,HNOJIVA_ALL!$A$2:$Z$3303,20,FALSE)*K720*IF(L720="t",10,IF(L720="kg",0.01,IF(L720="q",1,IF(L720="l",0.01*VLOOKUP(EVID_HNOJENI!N720,HNOJIVA_ALL!$A$2:$AE$3303,31,FALSE),"CHYBA")))),2)</f>
        <v>#N/A</v>
      </c>
    </row>
    <row r="721" spans="1:21" x14ac:dyDescent="0.2">
      <c r="A721" s="32"/>
      <c r="B721" s="45" t="e">
        <f>VLOOKUP($A721,EVID_OSEVU!$A$1:$M$4972,2,FALSE)</f>
        <v>#N/A</v>
      </c>
      <c r="C721" s="45" t="e">
        <f>VLOOKUP($A721,EVID_OSEVU!$A$1:$M$4972,3,FALSE)</f>
        <v>#N/A</v>
      </c>
      <c r="D721" s="45" t="e">
        <f>VLOOKUP($A721,EVID_OSEVU!$A$1:$M$4972,4,FALSE)</f>
        <v>#N/A</v>
      </c>
      <c r="E721" s="45" t="e">
        <f>VLOOKUP($A721,EVID_OSEVU!$A$1:$M$4972,7,FALSE)</f>
        <v>#N/A</v>
      </c>
      <c r="F721" s="45" t="e">
        <f>VLOOKUP($A721,EVID_OSEVU!$A$1:$M$4972,8,FALSE)</f>
        <v>#N/A</v>
      </c>
      <c r="G721" s="45" t="e">
        <f>VLOOKUP($A721,EVID_OSEVU!$A$1:$M$4972,11,FALSE)</f>
        <v>#N/A</v>
      </c>
      <c r="H721" s="35"/>
      <c r="I721" s="48"/>
      <c r="J721" s="33" t="e">
        <f>VLOOKUP($A721,EVID_OSEVU!$A$1:$M$4972,11,FALSE)</f>
        <v>#N/A</v>
      </c>
      <c r="K721" s="39"/>
      <c r="L721" s="49"/>
      <c r="M721" s="89" t="e">
        <f t="shared" si="11"/>
        <v>#N/A</v>
      </c>
      <c r="N721" s="50"/>
      <c r="O721" s="37" t="e">
        <f>VLOOKUP(EVID_HNOJENI!N721,HNOJIVA_ALL!$A$2:$Z$3303,4,FALSE)</f>
        <v>#N/A</v>
      </c>
      <c r="P721" s="51" t="e">
        <f>ROUND(VLOOKUP(EVID_HNOJENI!N721,HNOJIVA_ALL!$A$2:$Z$3303,14,FALSE)*K721*IF(L721="t",10,IF(L721="kg",0.01,IF(L721="q",1,IF(L721="l",0.01*VLOOKUP(EVID_HNOJENI!N721,HNOJIVA_ALL!$A$2:$AE$3303,31,FALSE),"CHYBA")))),2)</f>
        <v>#N/A</v>
      </c>
      <c r="Q721" s="51" t="e">
        <f>ROUND(VLOOKUP(EVID_HNOJENI!N721,HNOJIVA_ALL!$A$2:$Z$3303,15,FALSE)*K721*IF(L721="t",10,IF(L721="kg",0.01,IF(L721="q",1,IF(L721="l",0.01*VLOOKUP(EVID_HNOJENI!N721,HNOJIVA_ALL!$A$2:$AE$3303,31,FALSE),"CHYBA")))),2)</f>
        <v>#N/A</v>
      </c>
      <c r="R721" s="51" t="e">
        <f>ROUND(VLOOKUP(EVID_HNOJENI!N721,HNOJIVA_ALL!$A$2:$Z$3303,16,FALSE)*K721*IF(L721="t",10,IF(L721="kg",0.01,IF(L721="q",1,IF(L721="l",0.01*VLOOKUP(EVID_HNOJENI!N721,HNOJIVA_ALL!$A$2:$AE$3303,31,FALSE),"CHYBA")))),2)</f>
        <v>#N/A</v>
      </c>
      <c r="S721" s="51" t="e">
        <f>ROUND(VLOOKUP(EVID_HNOJENI!N721,HNOJIVA_ALL!$A$2:$Z$3303,18,FALSE)*K721*IF(L721="t",10,IF(L721="kg",0.01,IF(L721="q",1,IF(L721="l",0.01*VLOOKUP(EVID_HNOJENI!N721,HNOJIVA_ALL!$A$2:$AE$3303,31,FALSE),"CHYBA")))),2)</f>
        <v>#N/A</v>
      </c>
      <c r="T721" s="51" t="e">
        <f>ROUND(VLOOKUP(EVID_HNOJENI!N721,HNOJIVA_ALL!$A$2:$Z$3303,17,FALSE)*K721*IF(L721="t",10,IF(L721="kg",0.01,IF(L721="q",1,IF(L721="l",0.01*VLOOKUP(EVID_HNOJENI!N721,HNOJIVA_ALL!$A$2:$AE$3303,31,FALSE),"CHYBA")))),2)</f>
        <v>#N/A</v>
      </c>
      <c r="U721" s="51" t="e">
        <f>ROUND(VLOOKUP(EVID_HNOJENI!N721,HNOJIVA_ALL!$A$2:$Z$3303,20,FALSE)*K721*IF(L721="t",10,IF(L721="kg",0.01,IF(L721="q",1,IF(L721="l",0.01*VLOOKUP(EVID_HNOJENI!N721,HNOJIVA_ALL!$A$2:$AE$3303,31,FALSE),"CHYBA")))),2)</f>
        <v>#N/A</v>
      </c>
    </row>
    <row r="722" spans="1:21" x14ac:dyDescent="0.2">
      <c r="A722" s="32"/>
      <c r="B722" s="45" t="e">
        <f>VLOOKUP($A722,EVID_OSEVU!$A$1:$M$4972,2,FALSE)</f>
        <v>#N/A</v>
      </c>
      <c r="C722" s="45" t="e">
        <f>VLOOKUP($A722,EVID_OSEVU!$A$1:$M$4972,3,FALSE)</f>
        <v>#N/A</v>
      </c>
      <c r="D722" s="45" t="e">
        <f>VLOOKUP($A722,EVID_OSEVU!$A$1:$M$4972,4,FALSE)</f>
        <v>#N/A</v>
      </c>
      <c r="E722" s="45" t="e">
        <f>VLOOKUP($A722,EVID_OSEVU!$A$1:$M$4972,7,FALSE)</f>
        <v>#N/A</v>
      </c>
      <c r="F722" s="45" t="e">
        <f>VLOOKUP($A722,EVID_OSEVU!$A$1:$M$4972,8,FALSE)</f>
        <v>#N/A</v>
      </c>
      <c r="G722" s="45" t="e">
        <f>VLOOKUP($A722,EVID_OSEVU!$A$1:$M$4972,11,FALSE)</f>
        <v>#N/A</v>
      </c>
      <c r="H722" s="35"/>
      <c r="I722" s="48"/>
      <c r="J722" s="33" t="e">
        <f>VLOOKUP($A722,EVID_OSEVU!$A$1:$M$4972,11,FALSE)</f>
        <v>#N/A</v>
      </c>
      <c r="K722" s="39"/>
      <c r="L722" s="49"/>
      <c r="M722" s="89" t="e">
        <f t="shared" si="11"/>
        <v>#N/A</v>
      </c>
      <c r="N722" s="50"/>
      <c r="O722" s="37" t="e">
        <f>VLOOKUP(EVID_HNOJENI!N722,HNOJIVA_ALL!$A$2:$Z$3303,4,FALSE)</f>
        <v>#N/A</v>
      </c>
      <c r="P722" s="51" t="e">
        <f>ROUND(VLOOKUP(EVID_HNOJENI!N722,HNOJIVA_ALL!$A$2:$Z$3303,14,FALSE)*K722*IF(L722="t",10,IF(L722="kg",0.01,IF(L722="q",1,IF(L722="l",0.01*VLOOKUP(EVID_HNOJENI!N722,HNOJIVA_ALL!$A$2:$AE$3303,31,FALSE),"CHYBA")))),2)</f>
        <v>#N/A</v>
      </c>
      <c r="Q722" s="51" t="e">
        <f>ROUND(VLOOKUP(EVID_HNOJENI!N722,HNOJIVA_ALL!$A$2:$Z$3303,15,FALSE)*K722*IF(L722="t",10,IF(L722="kg",0.01,IF(L722="q",1,IF(L722="l",0.01*VLOOKUP(EVID_HNOJENI!N722,HNOJIVA_ALL!$A$2:$AE$3303,31,FALSE),"CHYBA")))),2)</f>
        <v>#N/A</v>
      </c>
      <c r="R722" s="51" t="e">
        <f>ROUND(VLOOKUP(EVID_HNOJENI!N722,HNOJIVA_ALL!$A$2:$Z$3303,16,FALSE)*K722*IF(L722="t",10,IF(L722="kg",0.01,IF(L722="q",1,IF(L722="l",0.01*VLOOKUP(EVID_HNOJENI!N722,HNOJIVA_ALL!$A$2:$AE$3303,31,FALSE),"CHYBA")))),2)</f>
        <v>#N/A</v>
      </c>
      <c r="S722" s="51" t="e">
        <f>ROUND(VLOOKUP(EVID_HNOJENI!N722,HNOJIVA_ALL!$A$2:$Z$3303,18,FALSE)*K722*IF(L722="t",10,IF(L722="kg",0.01,IF(L722="q",1,IF(L722="l",0.01*VLOOKUP(EVID_HNOJENI!N722,HNOJIVA_ALL!$A$2:$AE$3303,31,FALSE),"CHYBA")))),2)</f>
        <v>#N/A</v>
      </c>
      <c r="T722" s="51" t="e">
        <f>ROUND(VLOOKUP(EVID_HNOJENI!N722,HNOJIVA_ALL!$A$2:$Z$3303,17,FALSE)*K722*IF(L722="t",10,IF(L722="kg",0.01,IF(L722="q",1,IF(L722="l",0.01*VLOOKUP(EVID_HNOJENI!N722,HNOJIVA_ALL!$A$2:$AE$3303,31,FALSE),"CHYBA")))),2)</f>
        <v>#N/A</v>
      </c>
      <c r="U722" s="51" t="e">
        <f>ROUND(VLOOKUP(EVID_HNOJENI!N722,HNOJIVA_ALL!$A$2:$Z$3303,20,FALSE)*K722*IF(L722="t",10,IF(L722="kg",0.01,IF(L722="q",1,IF(L722="l",0.01*VLOOKUP(EVID_HNOJENI!N722,HNOJIVA_ALL!$A$2:$AE$3303,31,FALSE),"CHYBA")))),2)</f>
        <v>#N/A</v>
      </c>
    </row>
    <row r="723" spans="1:21" x14ac:dyDescent="0.2">
      <c r="A723" s="32"/>
      <c r="B723" s="45" t="e">
        <f>VLOOKUP($A723,EVID_OSEVU!$A$1:$M$4972,2,FALSE)</f>
        <v>#N/A</v>
      </c>
      <c r="C723" s="45" t="e">
        <f>VLOOKUP($A723,EVID_OSEVU!$A$1:$M$4972,3,FALSE)</f>
        <v>#N/A</v>
      </c>
      <c r="D723" s="45" t="e">
        <f>VLOOKUP($A723,EVID_OSEVU!$A$1:$M$4972,4,FALSE)</f>
        <v>#N/A</v>
      </c>
      <c r="E723" s="45" t="e">
        <f>VLOOKUP($A723,EVID_OSEVU!$A$1:$M$4972,7,FALSE)</f>
        <v>#N/A</v>
      </c>
      <c r="F723" s="45" t="e">
        <f>VLOOKUP($A723,EVID_OSEVU!$A$1:$M$4972,8,FALSE)</f>
        <v>#N/A</v>
      </c>
      <c r="G723" s="45" t="e">
        <f>VLOOKUP($A723,EVID_OSEVU!$A$1:$M$4972,11,FALSE)</f>
        <v>#N/A</v>
      </c>
      <c r="H723" s="35"/>
      <c r="I723" s="48"/>
      <c r="J723" s="33" t="e">
        <f>VLOOKUP($A723,EVID_OSEVU!$A$1:$M$4972,11,FALSE)</f>
        <v>#N/A</v>
      </c>
      <c r="K723" s="39"/>
      <c r="L723" s="49"/>
      <c r="M723" s="89" t="e">
        <f t="shared" si="11"/>
        <v>#N/A</v>
      </c>
      <c r="N723" s="50"/>
      <c r="O723" s="37" t="e">
        <f>VLOOKUP(EVID_HNOJENI!N723,HNOJIVA_ALL!$A$2:$Z$3303,4,FALSE)</f>
        <v>#N/A</v>
      </c>
      <c r="P723" s="51" t="e">
        <f>ROUND(VLOOKUP(EVID_HNOJENI!N723,HNOJIVA_ALL!$A$2:$Z$3303,14,FALSE)*K723*IF(L723="t",10,IF(L723="kg",0.01,IF(L723="q",1,IF(L723="l",0.01*VLOOKUP(EVID_HNOJENI!N723,HNOJIVA_ALL!$A$2:$AE$3303,31,FALSE),"CHYBA")))),2)</f>
        <v>#N/A</v>
      </c>
      <c r="Q723" s="51" t="e">
        <f>ROUND(VLOOKUP(EVID_HNOJENI!N723,HNOJIVA_ALL!$A$2:$Z$3303,15,FALSE)*K723*IF(L723="t",10,IF(L723="kg",0.01,IF(L723="q",1,IF(L723="l",0.01*VLOOKUP(EVID_HNOJENI!N723,HNOJIVA_ALL!$A$2:$AE$3303,31,FALSE),"CHYBA")))),2)</f>
        <v>#N/A</v>
      </c>
      <c r="R723" s="51" t="e">
        <f>ROUND(VLOOKUP(EVID_HNOJENI!N723,HNOJIVA_ALL!$A$2:$Z$3303,16,FALSE)*K723*IF(L723="t",10,IF(L723="kg",0.01,IF(L723="q",1,IF(L723="l",0.01*VLOOKUP(EVID_HNOJENI!N723,HNOJIVA_ALL!$A$2:$AE$3303,31,FALSE),"CHYBA")))),2)</f>
        <v>#N/A</v>
      </c>
      <c r="S723" s="51" t="e">
        <f>ROUND(VLOOKUP(EVID_HNOJENI!N723,HNOJIVA_ALL!$A$2:$Z$3303,18,FALSE)*K723*IF(L723="t",10,IF(L723="kg",0.01,IF(L723="q",1,IF(L723="l",0.01*VLOOKUP(EVID_HNOJENI!N723,HNOJIVA_ALL!$A$2:$AE$3303,31,FALSE),"CHYBA")))),2)</f>
        <v>#N/A</v>
      </c>
      <c r="T723" s="51" t="e">
        <f>ROUND(VLOOKUP(EVID_HNOJENI!N723,HNOJIVA_ALL!$A$2:$Z$3303,17,FALSE)*K723*IF(L723="t",10,IF(L723="kg",0.01,IF(L723="q",1,IF(L723="l",0.01*VLOOKUP(EVID_HNOJENI!N723,HNOJIVA_ALL!$A$2:$AE$3303,31,FALSE),"CHYBA")))),2)</f>
        <v>#N/A</v>
      </c>
      <c r="U723" s="51" t="e">
        <f>ROUND(VLOOKUP(EVID_HNOJENI!N723,HNOJIVA_ALL!$A$2:$Z$3303,20,FALSE)*K723*IF(L723="t",10,IF(L723="kg",0.01,IF(L723="q",1,IF(L723="l",0.01*VLOOKUP(EVID_HNOJENI!N723,HNOJIVA_ALL!$A$2:$AE$3303,31,FALSE),"CHYBA")))),2)</f>
        <v>#N/A</v>
      </c>
    </row>
    <row r="724" spans="1:21" x14ac:dyDescent="0.2">
      <c r="A724" s="32"/>
      <c r="B724" s="45" t="e">
        <f>VLOOKUP($A724,EVID_OSEVU!$A$1:$M$4972,2,FALSE)</f>
        <v>#N/A</v>
      </c>
      <c r="C724" s="45" t="e">
        <f>VLOOKUP($A724,EVID_OSEVU!$A$1:$M$4972,3,FALSE)</f>
        <v>#N/A</v>
      </c>
      <c r="D724" s="45" t="e">
        <f>VLOOKUP($A724,EVID_OSEVU!$A$1:$M$4972,4,FALSE)</f>
        <v>#N/A</v>
      </c>
      <c r="E724" s="45" t="e">
        <f>VLOOKUP($A724,EVID_OSEVU!$A$1:$M$4972,7,FALSE)</f>
        <v>#N/A</v>
      </c>
      <c r="F724" s="45" t="e">
        <f>VLOOKUP($A724,EVID_OSEVU!$A$1:$M$4972,8,FALSE)</f>
        <v>#N/A</v>
      </c>
      <c r="G724" s="45" t="e">
        <f>VLOOKUP($A724,EVID_OSEVU!$A$1:$M$4972,11,FALSE)</f>
        <v>#N/A</v>
      </c>
      <c r="H724" s="35"/>
      <c r="I724" s="48"/>
      <c r="J724" s="33" t="e">
        <f>VLOOKUP($A724,EVID_OSEVU!$A$1:$M$4972,11,FALSE)</f>
        <v>#N/A</v>
      </c>
      <c r="K724" s="39"/>
      <c r="L724" s="49"/>
      <c r="M724" s="89" t="e">
        <f t="shared" si="11"/>
        <v>#N/A</v>
      </c>
      <c r="N724" s="50"/>
      <c r="O724" s="37" t="e">
        <f>VLOOKUP(EVID_HNOJENI!N724,HNOJIVA_ALL!$A$2:$Z$3303,4,FALSE)</f>
        <v>#N/A</v>
      </c>
      <c r="P724" s="51" t="e">
        <f>ROUND(VLOOKUP(EVID_HNOJENI!N724,HNOJIVA_ALL!$A$2:$Z$3303,14,FALSE)*K724*IF(L724="t",10,IF(L724="kg",0.01,IF(L724="q",1,IF(L724="l",0.01*VLOOKUP(EVID_HNOJENI!N724,HNOJIVA_ALL!$A$2:$AE$3303,31,FALSE),"CHYBA")))),2)</f>
        <v>#N/A</v>
      </c>
      <c r="Q724" s="51" t="e">
        <f>ROUND(VLOOKUP(EVID_HNOJENI!N724,HNOJIVA_ALL!$A$2:$Z$3303,15,FALSE)*K724*IF(L724="t",10,IF(L724="kg",0.01,IF(L724="q",1,IF(L724="l",0.01*VLOOKUP(EVID_HNOJENI!N724,HNOJIVA_ALL!$A$2:$AE$3303,31,FALSE),"CHYBA")))),2)</f>
        <v>#N/A</v>
      </c>
      <c r="R724" s="51" t="e">
        <f>ROUND(VLOOKUP(EVID_HNOJENI!N724,HNOJIVA_ALL!$A$2:$Z$3303,16,FALSE)*K724*IF(L724="t",10,IF(L724="kg",0.01,IF(L724="q",1,IF(L724="l",0.01*VLOOKUP(EVID_HNOJENI!N724,HNOJIVA_ALL!$A$2:$AE$3303,31,FALSE),"CHYBA")))),2)</f>
        <v>#N/A</v>
      </c>
      <c r="S724" s="51" t="e">
        <f>ROUND(VLOOKUP(EVID_HNOJENI!N724,HNOJIVA_ALL!$A$2:$Z$3303,18,FALSE)*K724*IF(L724="t",10,IF(L724="kg",0.01,IF(L724="q",1,IF(L724="l",0.01*VLOOKUP(EVID_HNOJENI!N724,HNOJIVA_ALL!$A$2:$AE$3303,31,FALSE),"CHYBA")))),2)</f>
        <v>#N/A</v>
      </c>
      <c r="T724" s="51" t="e">
        <f>ROUND(VLOOKUP(EVID_HNOJENI!N724,HNOJIVA_ALL!$A$2:$Z$3303,17,FALSE)*K724*IF(L724="t",10,IF(L724="kg",0.01,IF(L724="q",1,IF(L724="l",0.01*VLOOKUP(EVID_HNOJENI!N724,HNOJIVA_ALL!$A$2:$AE$3303,31,FALSE),"CHYBA")))),2)</f>
        <v>#N/A</v>
      </c>
      <c r="U724" s="51" t="e">
        <f>ROUND(VLOOKUP(EVID_HNOJENI!N724,HNOJIVA_ALL!$A$2:$Z$3303,20,FALSE)*K724*IF(L724="t",10,IF(L724="kg",0.01,IF(L724="q",1,IF(L724="l",0.01*VLOOKUP(EVID_HNOJENI!N724,HNOJIVA_ALL!$A$2:$AE$3303,31,FALSE),"CHYBA")))),2)</f>
        <v>#N/A</v>
      </c>
    </row>
    <row r="725" spans="1:21" x14ac:dyDescent="0.2">
      <c r="A725" s="32"/>
      <c r="B725" s="45" t="e">
        <f>VLOOKUP($A725,EVID_OSEVU!$A$1:$M$4972,2,FALSE)</f>
        <v>#N/A</v>
      </c>
      <c r="C725" s="45" t="e">
        <f>VLOOKUP($A725,EVID_OSEVU!$A$1:$M$4972,3,FALSE)</f>
        <v>#N/A</v>
      </c>
      <c r="D725" s="45" t="e">
        <f>VLOOKUP($A725,EVID_OSEVU!$A$1:$M$4972,4,FALSE)</f>
        <v>#N/A</v>
      </c>
      <c r="E725" s="45" t="e">
        <f>VLOOKUP($A725,EVID_OSEVU!$A$1:$M$4972,7,FALSE)</f>
        <v>#N/A</v>
      </c>
      <c r="F725" s="45" t="e">
        <f>VLOOKUP($A725,EVID_OSEVU!$A$1:$M$4972,8,FALSE)</f>
        <v>#N/A</v>
      </c>
      <c r="G725" s="45" t="e">
        <f>VLOOKUP($A725,EVID_OSEVU!$A$1:$M$4972,11,FALSE)</f>
        <v>#N/A</v>
      </c>
      <c r="H725" s="35"/>
      <c r="I725" s="48"/>
      <c r="J725" s="33" t="e">
        <f>VLOOKUP($A725,EVID_OSEVU!$A$1:$M$4972,11,FALSE)</f>
        <v>#N/A</v>
      </c>
      <c r="K725" s="39"/>
      <c r="L725" s="49"/>
      <c r="M725" s="89" t="e">
        <f t="shared" si="11"/>
        <v>#N/A</v>
      </c>
      <c r="N725" s="50"/>
      <c r="O725" s="37" t="e">
        <f>VLOOKUP(EVID_HNOJENI!N725,HNOJIVA_ALL!$A$2:$Z$3303,4,FALSE)</f>
        <v>#N/A</v>
      </c>
      <c r="P725" s="51" t="e">
        <f>ROUND(VLOOKUP(EVID_HNOJENI!N725,HNOJIVA_ALL!$A$2:$Z$3303,14,FALSE)*K725*IF(L725="t",10,IF(L725="kg",0.01,IF(L725="q",1,IF(L725="l",0.01*VLOOKUP(EVID_HNOJENI!N725,HNOJIVA_ALL!$A$2:$AE$3303,31,FALSE),"CHYBA")))),2)</f>
        <v>#N/A</v>
      </c>
      <c r="Q725" s="51" t="e">
        <f>ROUND(VLOOKUP(EVID_HNOJENI!N725,HNOJIVA_ALL!$A$2:$Z$3303,15,FALSE)*K725*IF(L725="t",10,IF(L725="kg",0.01,IF(L725="q",1,IF(L725="l",0.01*VLOOKUP(EVID_HNOJENI!N725,HNOJIVA_ALL!$A$2:$AE$3303,31,FALSE),"CHYBA")))),2)</f>
        <v>#N/A</v>
      </c>
      <c r="R725" s="51" t="e">
        <f>ROUND(VLOOKUP(EVID_HNOJENI!N725,HNOJIVA_ALL!$A$2:$Z$3303,16,FALSE)*K725*IF(L725="t",10,IF(L725="kg",0.01,IF(L725="q",1,IF(L725="l",0.01*VLOOKUP(EVID_HNOJENI!N725,HNOJIVA_ALL!$A$2:$AE$3303,31,FALSE),"CHYBA")))),2)</f>
        <v>#N/A</v>
      </c>
      <c r="S725" s="51" t="e">
        <f>ROUND(VLOOKUP(EVID_HNOJENI!N725,HNOJIVA_ALL!$A$2:$Z$3303,18,FALSE)*K725*IF(L725="t",10,IF(L725="kg",0.01,IF(L725="q",1,IF(L725="l",0.01*VLOOKUP(EVID_HNOJENI!N725,HNOJIVA_ALL!$A$2:$AE$3303,31,FALSE),"CHYBA")))),2)</f>
        <v>#N/A</v>
      </c>
      <c r="T725" s="51" t="e">
        <f>ROUND(VLOOKUP(EVID_HNOJENI!N725,HNOJIVA_ALL!$A$2:$Z$3303,17,FALSE)*K725*IF(L725="t",10,IF(L725="kg",0.01,IF(L725="q",1,IF(L725="l",0.01*VLOOKUP(EVID_HNOJENI!N725,HNOJIVA_ALL!$A$2:$AE$3303,31,FALSE),"CHYBA")))),2)</f>
        <v>#N/A</v>
      </c>
      <c r="U725" s="51" t="e">
        <f>ROUND(VLOOKUP(EVID_HNOJENI!N725,HNOJIVA_ALL!$A$2:$Z$3303,20,FALSE)*K725*IF(L725="t",10,IF(L725="kg",0.01,IF(L725="q",1,IF(L725="l",0.01*VLOOKUP(EVID_HNOJENI!N725,HNOJIVA_ALL!$A$2:$AE$3303,31,FALSE),"CHYBA")))),2)</f>
        <v>#N/A</v>
      </c>
    </row>
    <row r="726" spans="1:21" x14ac:dyDescent="0.2">
      <c r="A726" s="32"/>
      <c r="B726" s="45" t="e">
        <f>VLOOKUP($A726,EVID_OSEVU!$A$1:$M$4972,2,FALSE)</f>
        <v>#N/A</v>
      </c>
      <c r="C726" s="45" t="e">
        <f>VLOOKUP($A726,EVID_OSEVU!$A$1:$M$4972,3,FALSE)</f>
        <v>#N/A</v>
      </c>
      <c r="D726" s="45" t="e">
        <f>VLOOKUP($A726,EVID_OSEVU!$A$1:$M$4972,4,FALSE)</f>
        <v>#N/A</v>
      </c>
      <c r="E726" s="45" t="e">
        <f>VLOOKUP($A726,EVID_OSEVU!$A$1:$M$4972,7,FALSE)</f>
        <v>#N/A</v>
      </c>
      <c r="F726" s="45" t="e">
        <f>VLOOKUP($A726,EVID_OSEVU!$A$1:$M$4972,8,FALSE)</f>
        <v>#N/A</v>
      </c>
      <c r="G726" s="45" t="e">
        <f>VLOOKUP($A726,EVID_OSEVU!$A$1:$M$4972,11,FALSE)</f>
        <v>#N/A</v>
      </c>
      <c r="H726" s="35"/>
      <c r="I726" s="48"/>
      <c r="J726" s="33" t="e">
        <f>VLOOKUP($A726,EVID_OSEVU!$A$1:$M$4972,11,FALSE)</f>
        <v>#N/A</v>
      </c>
      <c r="K726" s="39"/>
      <c r="L726" s="49"/>
      <c r="M726" s="89" t="e">
        <f t="shared" si="11"/>
        <v>#N/A</v>
      </c>
      <c r="N726" s="50"/>
      <c r="O726" s="37" t="e">
        <f>VLOOKUP(EVID_HNOJENI!N726,HNOJIVA_ALL!$A$2:$Z$3303,4,FALSE)</f>
        <v>#N/A</v>
      </c>
      <c r="P726" s="51" t="e">
        <f>ROUND(VLOOKUP(EVID_HNOJENI!N726,HNOJIVA_ALL!$A$2:$Z$3303,14,FALSE)*K726*IF(L726="t",10,IF(L726="kg",0.01,IF(L726="q",1,IF(L726="l",0.01*VLOOKUP(EVID_HNOJENI!N726,HNOJIVA_ALL!$A$2:$AE$3303,31,FALSE),"CHYBA")))),2)</f>
        <v>#N/A</v>
      </c>
      <c r="Q726" s="51" t="e">
        <f>ROUND(VLOOKUP(EVID_HNOJENI!N726,HNOJIVA_ALL!$A$2:$Z$3303,15,FALSE)*K726*IF(L726="t",10,IF(L726="kg",0.01,IF(L726="q",1,IF(L726="l",0.01*VLOOKUP(EVID_HNOJENI!N726,HNOJIVA_ALL!$A$2:$AE$3303,31,FALSE),"CHYBA")))),2)</f>
        <v>#N/A</v>
      </c>
      <c r="R726" s="51" t="e">
        <f>ROUND(VLOOKUP(EVID_HNOJENI!N726,HNOJIVA_ALL!$A$2:$Z$3303,16,FALSE)*K726*IF(L726="t",10,IF(L726="kg",0.01,IF(L726="q",1,IF(L726="l",0.01*VLOOKUP(EVID_HNOJENI!N726,HNOJIVA_ALL!$A$2:$AE$3303,31,FALSE),"CHYBA")))),2)</f>
        <v>#N/A</v>
      </c>
      <c r="S726" s="51" t="e">
        <f>ROUND(VLOOKUP(EVID_HNOJENI!N726,HNOJIVA_ALL!$A$2:$Z$3303,18,FALSE)*K726*IF(L726="t",10,IF(L726="kg",0.01,IF(L726="q",1,IF(L726="l",0.01*VLOOKUP(EVID_HNOJENI!N726,HNOJIVA_ALL!$A$2:$AE$3303,31,FALSE),"CHYBA")))),2)</f>
        <v>#N/A</v>
      </c>
      <c r="T726" s="51" t="e">
        <f>ROUND(VLOOKUP(EVID_HNOJENI!N726,HNOJIVA_ALL!$A$2:$Z$3303,17,FALSE)*K726*IF(L726="t",10,IF(L726="kg",0.01,IF(L726="q",1,IF(L726="l",0.01*VLOOKUP(EVID_HNOJENI!N726,HNOJIVA_ALL!$A$2:$AE$3303,31,FALSE),"CHYBA")))),2)</f>
        <v>#N/A</v>
      </c>
      <c r="U726" s="51" t="e">
        <f>ROUND(VLOOKUP(EVID_HNOJENI!N726,HNOJIVA_ALL!$A$2:$Z$3303,20,FALSE)*K726*IF(L726="t",10,IF(L726="kg",0.01,IF(L726="q",1,IF(L726="l",0.01*VLOOKUP(EVID_HNOJENI!N726,HNOJIVA_ALL!$A$2:$AE$3303,31,FALSE),"CHYBA")))),2)</f>
        <v>#N/A</v>
      </c>
    </row>
    <row r="727" spans="1:21" x14ac:dyDescent="0.2">
      <c r="A727" s="32"/>
      <c r="B727" s="45" t="e">
        <f>VLOOKUP($A727,EVID_OSEVU!$A$1:$M$4972,2,FALSE)</f>
        <v>#N/A</v>
      </c>
      <c r="C727" s="45" t="e">
        <f>VLOOKUP($A727,EVID_OSEVU!$A$1:$M$4972,3,FALSE)</f>
        <v>#N/A</v>
      </c>
      <c r="D727" s="45" t="e">
        <f>VLOOKUP($A727,EVID_OSEVU!$A$1:$M$4972,4,FALSE)</f>
        <v>#N/A</v>
      </c>
      <c r="E727" s="45" t="e">
        <f>VLOOKUP($A727,EVID_OSEVU!$A$1:$M$4972,7,FALSE)</f>
        <v>#N/A</v>
      </c>
      <c r="F727" s="45" t="e">
        <f>VLOOKUP($A727,EVID_OSEVU!$A$1:$M$4972,8,FALSE)</f>
        <v>#N/A</v>
      </c>
      <c r="G727" s="45" t="e">
        <f>VLOOKUP($A727,EVID_OSEVU!$A$1:$M$4972,11,FALSE)</f>
        <v>#N/A</v>
      </c>
      <c r="H727" s="35"/>
      <c r="I727" s="48"/>
      <c r="J727" s="33" t="e">
        <f>VLOOKUP($A727,EVID_OSEVU!$A$1:$M$4972,11,FALSE)</f>
        <v>#N/A</v>
      </c>
      <c r="K727" s="39"/>
      <c r="L727" s="49"/>
      <c r="M727" s="89" t="e">
        <f t="shared" si="11"/>
        <v>#N/A</v>
      </c>
      <c r="N727" s="50"/>
      <c r="O727" s="37" t="e">
        <f>VLOOKUP(EVID_HNOJENI!N727,HNOJIVA_ALL!$A$2:$Z$3303,4,FALSE)</f>
        <v>#N/A</v>
      </c>
      <c r="P727" s="51" t="e">
        <f>ROUND(VLOOKUP(EVID_HNOJENI!N727,HNOJIVA_ALL!$A$2:$Z$3303,14,FALSE)*K727*IF(L727="t",10,IF(L727="kg",0.01,IF(L727="q",1,IF(L727="l",0.01*VLOOKUP(EVID_HNOJENI!N727,HNOJIVA_ALL!$A$2:$AE$3303,31,FALSE),"CHYBA")))),2)</f>
        <v>#N/A</v>
      </c>
      <c r="Q727" s="51" t="e">
        <f>ROUND(VLOOKUP(EVID_HNOJENI!N727,HNOJIVA_ALL!$A$2:$Z$3303,15,FALSE)*K727*IF(L727="t",10,IF(L727="kg",0.01,IF(L727="q",1,IF(L727="l",0.01*VLOOKUP(EVID_HNOJENI!N727,HNOJIVA_ALL!$A$2:$AE$3303,31,FALSE),"CHYBA")))),2)</f>
        <v>#N/A</v>
      </c>
      <c r="R727" s="51" t="e">
        <f>ROUND(VLOOKUP(EVID_HNOJENI!N727,HNOJIVA_ALL!$A$2:$Z$3303,16,FALSE)*K727*IF(L727="t",10,IF(L727="kg",0.01,IF(L727="q",1,IF(L727="l",0.01*VLOOKUP(EVID_HNOJENI!N727,HNOJIVA_ALL!$A$2:$AE$3303,31,FALSE),"CHYBA")))),2)</f>
        <v>#N/A</v>
      </c>
      <c r="S727" s="51" t="e">
        <f>ROUND(VLOOKUP(EVID_HNOJENI!N727,HNOJIVA_ALL!$A$2:$Z$3303,18,FALSE)*K727*IF(L727="t",10,IF(L727="kg",0.01,IF(L727="q",1,IF(L727="l",0.01*VLOOKUP(EVID_HNOJENI!N727,HNOJIVA_ALL!$A$2:$AE$3303,31,FALSE),"CHYBA")))),2)</f>
        <v>#N/A</v>
      </c>
      <c r="T727" s="51" t="e">
        <f>ROUND(VLOOKUP(EVID_HNOJENI!N727,HNOJIVA_ALL!$A$2:$Z$3303,17,FALSE)*K727*IF(L727="t",10,IF(L727="kg",0.01,IF(L727="q",1,IF(L727="l",0.01*VLOOKUP(EVID_HNOJENI!N727,HNOJIVA_ALL!$A$2:$AE$3303,31,FALSE),"CHYBA")))),2)</f>
        <v>#N/A</v>
      </c>
      <c r="U727" s="51" t="e">
        <f>ROUND(VLOOKUP(EVID_HNOJENI!N727,HNOJIVA_ALL!$A$2:$Z$3303,20,FALSE)*K727*IF(L727="t",10,IF(L727="kg",0.01,IF(L727="q",1,IF(L727="l",0.01*VLOOKUP(EVID_HNOJENI!N727,HNOJIVA_ALL!$A$2:$AE$3303,31,FALSE),"CHYBA")))),2)</f>
        <v>#N/A</v>
      </c>
    </row>
    <row r="728" spans="1:21" x14ac:dyDescent="0.2">
      <c r="A728" s="32"/>
      <c r="B728" s="45" t="e">
        <f>VLOOKUP($A728,EVID_OSEVU!$A$1:$M$4972,2,FALSE)</f>
        <v>#N/A</v>
      </c>
      <c r="C728" s="45" t="e">
        <f>VLOOKUP($A728,EVID_OSEVU!$A$1:$M$4972,3,FALSE)</f>
        <v>#N/A</v>
      </c>
      <c r="D728" s="45" t="e">
        <f>VLOOKUP($A728,EVID_OSEVU!$A$1:$M$4972,4,FALSE)</f>
        <v>#N/A</v>
      </c>
      <c r="E728" s="45" t="e">
        <f>VLOOKUP($A728,EVID_OSEVU!$A$1:$M$4972,7,FALSE)</f>
        <v>#N/A</v>
      </c>
      <c r="F728" s="45" t="e">
        <f>VLOOKUP($A728,EVID_OSEVU!$A$1:$M$4972,8,FALSE)</f>
        <v>#N/A</v>
      </c>
      <c r="G728" s="45" t="e">
        <f>VLOOKUP($A728,EVID_OSEVU!$A$1:$M$4972,11,FALSE)</f>
        <v>#N/A</v>
      </c>
      <c r="H728" s="35"/>
      <c r="I728" s="48"/>
      <c r="J728" s="33" t="e">
        <f>VLOOKUP($A728,EVID_OSEVU!$A$1:$M$4972,11,FALSE)</f>
        <v>#N/A</v>
      </c>
      <c r="K728" s="39"/>
      <c r="L728" s="49"/>
      <c r="M728" s="89" t="e">
        <f t="shared" si="11"/>
        <v>#N/A</v>
      </c>
      <c r="N728" s="50"/>
      <c r="O728" s="37" t="e">
        <f>VLOOKUP(EVID_HNOJENI!N728,HNOJIVA_ALL!$A$2:$Z$3303,4,FALSE)</f>
        <v>#N/A</v>
      </c>
      <c r="P728" s="51" t="e">
        <f>ROUND(VLOOKUP(EVID_HNOJENI!N728,HNOJIVA_ALL!$A$2:$Z$3303,14,FALSE)*K728*IF(L728="t",10,IF(L728="kg",0.01,IF(L728="q",1,IF(L728="l",0.01*VLOOKUP(EVID_HNOJENI!N728,HNOJIVA_ALL!$A$2:$AE$3303,31,FALSE),"CHYBA")))),2)</f>
        <v>#N/A</v>
      </c>
      <c r="Q728" s="51" t="e">
        <f>ROUND(VLOOKUP(EVID_HNOJENI!N728,HNOJIVA_ALL!$A$2:$Z$3303,15,FALSE)*K728*IF(L728="t",10,IF(L728="kg",0.01,IF(L728="q",1,IF(L728="l",0.01*VLOOKUP(EVID_HNOJENI!N728,HNOJIVA_ALL!$A$2:$AE$3303,31,FALSE),"CHYBA")))),2)</f>
        <v>#N/A</v>
      </c>
      <c r="R728" s="51" t="e">
        <f>ROUND(VLOOKUP(EVID_HNOJENI!N728,HNOJIVA_ALL!$A$2:$Z$3303,16,FALSE)*K728*IF(L728="t",10,IF(L728="kg",0.01,IF(L728="q",1,IF(L728="l",0.01*VLOOKUP(EVID_HNOJENI!N728,HNOJIVA_ALL!$A$2:$AE$3303,31,FALSE),"CHYBA")))),2)</f>
        <v>#N/A</v>
      </c>
      <c r="S728" s="51" t="e">
        <f>ROUND(VLOOKUP(EVID_HNOJENI!N728,HNOJIVA_ALL!$A$2:$Z$3303,18,FALSE)*K728*IF(L728="t",10,IF(L728="kg",0.01,IF(L728="q",1,IF(L728="l",0.01*VLOOKUP(EVID_HNOJENI!N728,HNOJIVA_ALL!$A$2:$AE$3303,31,FALSE),"CHYBA")))),2)</f>
        <v>#N/A</v>
      </c>
      <c r="T728" s="51" t="e">
        <f>ROUND(VLOOKUP(EVID_HNOJENI!N728,HNOJIVA_ALL!$A$2:$Z$3303,17,FALSE)*K728*IF(L728="t",10,IF(L728="kg",0.01,IF(L728="q",1,IF(L728="l",0.01*VLOOKUP(EVID_HNOJENI!N728,HNOJIVA_ALL!$A$2:$AE$3303,31,FALSE),"CHYBA")))),2)</f>
        <v>#N/A</v>
      </c>
      <c r="U728" s="51" t="e">
        <f>ROUND(VLOOKUP(EVID_HNOJENI!N728,HNOJIVA_ALL!$A$2:$Z$3303,20,FALSE)*K728*IF(L728="t",10,IF(L728="kg",0.01,IF(L728="q",1,IF(L728="l",0.01*VLOOKUP(EVID_HNOJENI!N728,HNOJIVA_ALL!$A$2:$AE$3303,31,FALSE),"CHYBA")))),2)</f>
        <v>#N/A</v>
      </c>
    </row>
    <row r="729" spans="1:21" x14ac:dyDescent="0.2">
      <c r="A729" s="32"/>
      <c r="B729" s="45" t="e">
        <f>VLOOKUP($A729,EVID_OSEVU!$A$1:$M$4972,2,FALSE)</f>
        <v>#N/A</v>
      </c>
      <c r="C729" s="45" t="e">
        <f>VLOOKUP($A729,EVID_OSEVU!$A$1:$M$4972,3,FALSE)</f>
        <v>#N/A</v>
      </c>
      <c r="D729" s="45" t="e">
        <f>VLOOKUP($A729,EVID_OSEVU!$A$1:$M$4972,4,FALSE)</f>
        <v>#N/A</v>
      </c>
      <c r="E729" s="45" t="e">
        <f>VLOOKUP($A729,EVID_OSEVU!$A$1:$M$4972,7,FALSE)</f>
        <v>#N/A</v>
      </c>
      <c r="F729" s="45" t="e">
        <f>VLOOKUP($A729,EVID_OSEVU!$A$1:$M$4972,8,FALSE)</f>
        <v>#N/A</v>
      </c>
      <c r="G729" s="45" t="e">
        <f>VLOOKUP($A729,EVID_OSEVU!$A$1:$M$4972,11,FALSE)</f>
        <v>#N/A</v>
      </c>
      <c r="H729" s="35"/>
      <c r="I729" s="48"/>
      <c r="J729" s="33" t="e">
        <f>VLOOKUP($A729,EVID_OSEVU!$A$1:$M$4972,11,FALSE)</f>
        <v>#N/A</v>
      </c>
      <c r="K729" s="39"/>
      <c r="L729" s="49"/>
      <c r="M729" s="89" t="e">
        <f t="shared" si="11"/>
        <v>#N/A</v>
      </c>
      <c r="N729" s="50"/>
      <c r="O729" s="37" t="e">
        <f>VLOOKUP(EVID_HNOJENI!N729,HNOJIVA_ALL!$A$2:$Z$3303,4,FALSE)</f>
        <v>#N/A</v>
      </c>
      <c r="P729" s="51" t="e">
        <f>ROUND(VLOOKUP(EVID_HNOJENI!N729,HNOJIVA_ALL!$A$2:$Z$3303,14,FALSE)*K729*IF(L729="t",10,IF(L729="kg",0.01,IF(L729="q",1,IF(L729="l",0.01*VLOOKUP(EVID_HNOJENI!N729,HNOJIVA_ALL!$A$2:$AE$3303,31,FALSE),"CHYBA")))),2)</f>
        <v>#N/A</v>
      </c>
      <c r="Q729" s="51" t="e">
        <f>ROUND(VLOOKUP(EVID_HNOJENI!N729,HNOJIVA_ALL!$A$2:$Z$3303,15,FALSE)*K729*IF(L729="t",10,IF(L729="kg",0.01,IF(L729="q",1,IF(L729="l",0.01*VLOOKUP(EVID_HNOJENI!N729,HNOJIVA_ALL!$A$2:$AE$3303,31,FALSE),"CHYBA")))),2)</f>
        <v>#N/A</v>
      </c>
      <c r="R729" s="51" t="e">
        <f>ROUND(VLOOKUP(EVID_HNOJENI!N729,HNOJIVA_ALL!$A$2:$Z$3303,16,FALSE)*K729*IF(L729="t",10,IF(L729="kg",0.01,IF(L729="q",1,IF(L729="l",0.01*VLOOKUP(EVID_HNOJENI!N729,HNOJIVA_ALL!$A$2:$AE$3303,31,FALSE),"CHYBA")))),2)</f>
        <v>#N/A</v>
      </c>
      <c r="S729" s="51" t="e">
        <f>ROUND(VLOOKUP(EVID_HNOJENI!N729,HNOJIVA_ALL!$A$2:$Z$3303,18,FALSE)*K729*IF(L729="t",10,IF(L729="kg",0.01,IF(L729="q",1,IF(L729="l",0.01*VLOOKUP(EVID_HNOJENI!N729,HNOJIVA_ALL!$A$2:$AE$3303,31,FALSE),"CHYBA")))),2)</f>
        <v>#N/A</v>
      </c>
      <c r="T729" s="51" t="e">
        <f>ROUND(VLOOKUP(EVID_HNOJENI!N729,HNOJIVA_ALL!$A$2:$Z$3303,17,FALSE)*K729*IF(L729="t",10,IF(L729="kg",0.01,IF(L729="q",1,IF(L729="l",0.01*VLOOKUP(EVID_HNOJENI!N729,HNOJIVA_ALL!$A$2:$AE$3303,31,FALSE),"CHYBA")))),2)</f>
        <v>#N/A</v>
      </c>
      <c r="U729" s="51" t="e">
        <f>ROUND(VLOOKUP(EVID_HNOJENI!N729,HNOJIVA_ALL!$A$2:$Z$3303,20,FALSE)*K729*IF(L729="t",10,IF(L729="kg",0.01,IF(L729="q",1,IF(L729="l",0.01*VLOOKUP(EVID_HNOJENI!N729,HNOJIVA_ALL!$A$2:$AE$3303,31,FALSE),"CHYBA")))),2)</f>
        <v>#N/A</v>
      </c>
    </row>
    <row r="730" spans="1:21" x14ac:dyDescent="0.2">
      <c r="A730" s="32"/>
      <c r="B730" s="45" t="e">
        <f>VLOOKUP($A730,EVID_OSEVU!$A$1:$M$4972,2,FALSE)</f>
        <v>#N/A</v>
      </c>
      <c r="C730" s="45" t="e">
        <f>VLOOKUP($A730,EVID_OSEVU!$A$1:$M$4972,3,FALSE)</f>
        <v>#N/A</v>
      </c>
      <c r="D730" s="45" t="e">
        <f>VLOOKUP($A730,EVID_OSEVU!$A$1:$M$4972,4,FALSE)</f>
        <v>#N/A</v>
      </c>
      <c r="E730" s="45" t="e">
        <f>VLOOKUP($A730,EVID_OSEVU!$A$1:$M$4972,7,FALSE)</f>
        <v>#N/A</v>
      </c>
      <c r="F730" s="45" t="e">
        <f>VLOOKUP($A730,EVID_OSEVU!$A$1:$M$4972,8,FALSE)</f>
        <v>#N/A</v>
      </c>
      <c r="G730" s="45" t="e">
        <f>VLOOKUP($A730,EVID_OSEVU!$A$1:$M$4972,11,FALSE)</f>
        <v>#N/A</v>
      </c>
      <c r="H730" s="35"/>
      <c r="I730" s="48"/>
      <c r="J730" s="33" t="e">
        <f>VLOOKUP($A730,EVID_OSEVU!$A$1:$M$4972,11,FALSE)</f>
        <v>#N/A</v>
      </c>
      <c r="K730" s="39"/>
      <c r="L730" s="49"/>
      <c r="M730" s="89" t="e">
        <f t="shared" si="11"/>
        <v>#N/A</v>
      </c>
      <c r="N730" s="50"/>
      <c r="O730" s="37" t="e">
        <f>VLOOKUP(EVID_HNOJENI!N730,HNOJIVA_ALL!$A$2:$Z$3303,4,FALSE)</f>
        <v>#N/A</v>
      </c>
      <c r="P730" s="51" t="e">
        <f>ROUND(VLOOKUP(EVID_HNOJENI!N730,HNOJIVA_ALL!$A$2:$Z$3303,14,FALSE)*K730*IF(L730="t",10,IF(L730="kg",0.01,IF(L730="q",1,IF(L730="l",0.01*VLOOKUP(EVID_HNOJENI!N730,HNOJIVA_ALL!$A$2:$AE$3303,31,FALSE),"CHYBA")))),2)</f>
        <v>#N/A</v>
      </c>
      <c r="Q730" s="51" t="e">
        <f>ROUND(VLOOKUP(EVID_HNOJENI!N730,HNOJIVA_ALL!$A$2:$Z$3303,15,FALSE)*K730*IF(L730="t",10,IF(L730="kg",0.01,IF(L730="q",1,IF(L730="l",0.01*VLOOKUP(EVID_HNOJENI!N730,HNOJIVA_ALL!$A$2:$AE$3303,31,FALSE),"CHYBA")))),2)</f>
        <v>#N/A</v>
      </c>
      <c r="R730" s="51" t="e">
        <f>ROUND(VLOOKUP(EVID_HNOJENI!N730,HNOJIVA_ALL!$A$2:$Z$3303,16,FALSE)*K730*IF(L730="t",10,IF(L730="kg",0.01,IF(L730="q",1,IF(L730="l",0.01*VLOOKUP(EVID_HNOJENI!N730,HNOJIVA_ALL!$A$2:$AE$3303,31,FALSE),"CHYBA")))),2)</f>
        <v>#N/A</v>
      </c>
      <c r="S730" s="51" t="e">
        <f>ROUND(VLOOKUP(EVID_HNOJENI!N730,HNOJIVA_ALL!$A$2:$Z$3303,18,FALSE)*K730*IF(L730="t",10,IF(L730="kg",0.01,IF(L730="q",1,IF(L730="l",0.01*VLOOKUP(EVID_HNOJENI!N730,HNOJIVA_ALL!$A$2:$AE$3303,31,FALSE),"CHYBA")))),2)</f>
        <v>#N/A</v>
      </c>
      <c r="T730" s="51" t="e">
        <f>ROUND(VLOOKUP(EVID_HNOJENI!N730,HNOJIVA_ALL!$A$2:$Z$3303,17,FALSE)*K730*IF(L730="t",10,IF(L730="kg",0.01,IF(L730="q",1,IF(L730="l",0.01*VLOOKUP(EVID_HNOJENI!N730,HNOJIVA_ALL!$A$2:$AE$3303,31,FALSE),"CHYBA")))),2)</f>
        <v>#N/A</v>
      </c>
      <c r="U730" s="51" t="e">
        <f>ROUND(VLOOKUP(EVID_HNOJENI!N730,HNOJIVA_ALL!$A$2:$Z$3303,20,FALSE)*K730*IF(L730="t",10,IF(L730="kg",0.01,IF(L730="q",1,IF(L730="l",0.01*VLOOKUP(EVID_HNOJENI!N730,HNOJIVA_ALL!$A$2:$AE$3303,31,FALSE),"CHYBA")))),2)</f>
        <v>#N/A</v>
      </c>
    </row>
    <row r="731" spans="1:21" x14ac:dyDescent="0.2">
      <c r="A731" s="32"/>
      <c r="B731" s="45" t="e">
        <f>VLOOKUP($A731,EVID_OSEVU!$A$1:$M$4972,2,FALSE)</f>
        <v>#N/A</v>
      </c>
      <c r="C731" s="45" t="e">
        <f>VLOOKUP($A731,EVID_OSEVU!$A$1:$M$4972,3,FALSE)</f>
        <v>#N/A</v>
      </c>
      <c r="D731" s="45" t="e">
        <f>VLOOKUP($A731,EVID_OSEVU!$A$1:$M$4972,4,FALSE)</f>
        <v>#N/A</v>
      </c>
      <c r="E731" s="45" t="e">
        <f>VLOOKUP($A731,EVID_OSEVU!$A$1:$M$4972,7,FALSE)</f>
        <v>#N/A</v>
      </c>
      <c r="F731" s="45" t="e">
        <f>VLOOKUP($A731,EVID_OSEVU!$A$1:$M$4972,8,FALSE)</f>
        <v>#N/A</v>
      </c>
      <c r="G731" s="45" t="e">
        <f>VLOOKUP($A731,EVID_OSEVU!$A$1:$M$4972,11,FALSE)</f>
        <v>#N/A</v>
      </c>
      <c r="H731" s="35"/>
      <c r="I731" s="48"/>
      <c r="J731" s="33" t="e">
        <f>VLOOKUP($A731,EVID_OSEVU!$A$1:$M$4972,11,FALSE)</f>
        <v>#N/A</v>
      </c>
      <c r="K731" s="39"/>
      <c r="L731" s="49"/>
      <c r="M731" s="89" t="e">
        <f t="shared" si="11"/>
        <v>#N/A</v>
      </c>
      <c r="N731" s="50"/>
      <c r="O731" s="37" t="e">
        <f>VLOOKUP(EVID_HNOJENI!N731,HNOJIVA_ALL!$A$2:$Z$3303,4,FALSE)</f>
        <v>#N/A</v>
      </c>
      <c r="P731" s="51" t="e">
        <f>ROUND(VLOOKUP(EVID_HNOJENI!N731,HNOJIVA_ALL!$A$2:$Z$3303,14,FALSE)*K731*IF(L731="t",10,IF(L731="kg",0.01,IF(L731="q",1,IF(L731="l",0.01*VLOOKUP(EVID_HNOJENI!N731,HNOJIVA_ALL!$A$2:$AE$3303,31,FALSE),"CHYBA")))),2)</f>
        <v>#N/A</v>
      </c>
      <c r="Q731" s="51" t="e">
        <f>ROUND(VLOOKUP(EVID_HNOJENI!N731,HNOJIVA_ALL!$A$2:$Z$3303,15,FALSE)*K731*IF(L731="t",10,IF(L731="kg",0.01,IF(L731="q",1,IF(L731="l",0.01*VLOOKUP(EVID_HNOJENI!N731,HNOJIVA_ALL!$A$2:$AE$3303,31,FALSE),"CHYBA")))),2)</f>
        <v>#N/A</v>
      </c>
      <c r="R731" s="51" t="e">
        <f>ROUND(VLOOKUP(EVID_HNOJENI!N731,HNOJIVA_ALL!$A$2:$Z$3303,16,FALSE)*K731*IF(L731="t",10,IF(L731="kg",0.01,IF(L731="q",1,IF(L731="l",0.01*VLOOKUP(EVID_HNOJENI!N731,HNOJIVA_ALL!$A$2:$AE$3303,31,FALSE),"CHYBA")))),2)</f>
        <v>#N/A</v>
      </c>
      <c r="S731" s="51" t="e">
        <f>ROUND(VLOOKUP(EVID_HNOJENI!N731,HNOJIVA_ALL!$A$2:$Z$3303,18,FALSE)*K731*IF(L731="t",10,IF(L731="kg",0.01,IF(L731="q",1,IF(L731="l",0.01*VLOOKUP(EVID_HNOJENI!N731,HNOJIVA_ALL!$A$2:$AE$3303,31,FALSE),"CHYBA")))),2)</f>
        <v>#N/A</v>
      </c>
      <c r="T731" s="51" t="e">
        <f>ROUND(VLOOKUP(EVID_HNOJENI!N731,HNOJIVA_ALL!$A$2:$Z$3303,17,FALSE)*K731*IF(L731="t",10,IF(L731="kg",0.01,IF(L731="q",1,IF(L731="l",0.01*VLOOKUP(EVID_HNOJENI!N731,HNOJIVA_ALL!$A$2:$AE$3303,31,FALSE),"CHYBA")))),2)</f>
        <v>#N/A</v>
      </c>
      <c r="U731" s="51" t="e">
        <f>ROUND(VLOOKUP(EVID_HNOJENI!N731,HNOJIVA_ALL!$A$2:$Z$3303,20,FALSE)*K731*IF(L731="t",10,IF(L731="kg",0.01,IF(L731="q",1,IF(L731="l",0.01*VLOOKUP(EVID_HNOJENI!N731,HNOJIVA_ALL!$A$2:$AE$3303,31,FALSE),"CHYBA")))),2)</f>
        <v>#N/A</v>
      </c>
    </row>
    <row r="732" spans="1:21" x14ac:dyDescent="0.2">
      <c r="A732" s="32"/>
      <c r="B732" s="45" t="e">
        <f>VLOOKUP($A732,EVID_OSEVU!$A$1:$M$4972,2,FALSE)</f>
        <v>#N/A</v>
      </c>
      <c r="C732" s="45" t="e">
        <f>VLOOKUP($A732,EVID_OSEVU!$A$1:$M$4972,3,FALSE)</f>
        <v>#N/A</v>
      </c>
      <c r="D732" s="45" t="e">
        <f>VLOOKUP($A732,EVID_OSEVU!$A$1:$M$4972,4,FALSE)</f>
        <v>#N/A</v>
      </c>
      <c r="E732" s="45" t="e">
        <f>VLOOKUP($A732,EVID_OSEVU!$A$1:$M$4972,7,FALSE)</f>
        <v>#N/A</v>
      </c>
      <c r="F732" s="45" t="e">
        <f>VLOOKUP($A732,EVID_OSEVU!$A$1:$M$4972,8,FALSE)</f>
        <v>#N/A</v>
      </c>
      <c r="G732" s="45" t="e">
        <f>VLOOKUP($A732,EVID_OSEVU!$A$1:$M$4972,11,FALSE)</f>
        <v>#N/A</v>
      </c>
      <c r="H732" s="35"/>
      <c r="I732" s="48"/>
      <c r="J732" s="33" t="e">
        <f>VLOOKUP($A732,EVID_OSEVU!$A$1:$M$4972,11,FALSE)</f>
        <v>#N/A</v>
      </c>
      <c r="K732" s="39"/>
      <c r="L732" s="49"/>
      <c r="M732" s="89" t="e">
        <f t="shared" si="11"/>
        <v>#N/A</v>
      </c>
      <c r="N732" s="50"/>
      <c r="O732" s="37" t="e">
        <f>VLOOKUP(EVID_HNOJENI!N732,HNOJIVA_ALL!$A$2:$Z$3303,4,FALSE)</f>
        <v>#N/A</v>
      </c>
      <c r="P732" s="51" t="e">
        <f>ROUND(VLOOKUP(EVID_HNOJENI!N732,HNOJIVA_ALL!$A$2:$Z$3303,14,FALSE)*K732*IF(L732="t",10,IF(L732="kg",0.01,IF(L732="q",1,IF(L732="l",0.01*VLOOKUP(EVID_HNOJENI!N732,HNOJIVA_ALL!$A$2:$AE$3303,31,FALSE),"CHYBA")))),2)</f>
        <v>#N/A</v>
      </c>
      <c r="Q732" s="51" t="e">
        <f>ROUND(VLOOKUP(EVID_HNOJENI!N732,HNOJIVA_ALL!$A$2:$Z$3303,15,FALSE)*K732*IF(L732="t",10,IF(L732="kg",0.01,IF(L732="q",1,IF(L732="l",0.01*VLOOKUP(EVID_HNOJENI!N732,HNOJIVA_ALL!$A$2:$AE$3303,31,FALSE),"CHYBA")))),2)</f>
        <v>#N/A</v>
      </c>
      <c r="R732" s="51" t="e">
        <f>ROUND(VLOOKUP(EVID_HNOJENI!N732,HNOJIVA_ALL!$A$2:$Z$3303,16,FALSE)*K732*IF(L732="t",10,IF(L732="kg",0.01,IF(L732="q",1,IF(L732="l",0.01*VLOOKUP(EVID_HNOJENI!N732,HNOJIVA_ALL!$A$2:$AE$3303,31,FALSE),"CHYBA")))),2)</f>
        <v>#N/A</v>
      </c>
      <c r="S732" s="51" t="e">
        <f>ROUND(VLOOKUP(EVID_HNOJENI!N732,HNOJIVA_ALL!$A$2:$Z$3303,18,FALSE)*K732*IF(L732="t",10,IF(L732="kg",0.01,IF(L732="q",1,IF(L732="l",0.01*VLOOKUP(EVID_HNOJENI!N732,HNOJIVA_ALL!$A$2:$AE$3303,31,FALSE),"CHYBA")))),2)</f>
        <v>#N/A</v>
      </c>
      <c r="T732" s="51" t="e">
        <f>ROUND(VLOOKUP(EVID_HNOJENI!N732,HNOJIVA_ALL!$A$2:$Z$3303,17,FALSE)*K732*IF(L732="t",10,IF(L732="kg",0.01,IF(L732="q",1,IF(L732="l",0.01*VLOOKUP(EVID_HNOJENI!N732,HNOJIVA_ALL!$A$2:$AE$3303,31,FALSE),"CHYBA")))),2)</f>
        <v>#N/A</v>
      </c>
      <c r="U732" s="51" t="e">
        <f>ROUND(VLOOKUP(EVID_HNOJENI!N732,HNOJIVA_ALL!$A$2:$Z$3303,20,FALSE)*K732*IF(L732="t",10,IF(L732="kg",0.01,IF(L732="q",1,IF(L732="l",0.01*VLOOKUP(EVID_HNOJENI!N732,HNOJIVA_ALL!$A$2:$AE$3303,31,FALSE),"CHYBA")))),2)</f>
        <v>#N/A</v>
      </c>
    </row>
    <row r="733" spans="1:21" x14ac:dyDescent="0.2">
      <c r="A733" s="32"/>
      <c r="B733" s="45" t="e">
        <f>VLOOKUP($A733,EVID_OSEVU!$A$1:$M$4972,2,FALSE)</f>
        <v>#N/A</v>
      </c>
      <c r="C733" s="45" t="e">
        <f>VLOOKUP($A733,EVID_OSEVU!$A$1:$M$4972,3,FALSE)</f>
        <v>#N/A</v>
      </c>
      <c r="D733" s="45" t="e">
        <f>VLOOKUP($A733,EVID_OSEVU!$A$1:$M$4972,4,FALSE)</f>
        <v>#N/A</v>
      </c>
      <c r="E733" s="45" t="e">
        <f>VLOOKUP($A733,EVID_OSEVU!$A$1:$M$4972,7,FALSE)</f>
        <v>#N/A</v>
      </c>
      <c r="F733" s="45" t="e">
        <f>VLOOKUP($A733,EVID_OSEVU!$A$1:$M$4972,8,FALSE)</f>
        <v>#N/A</v>
      </c>
      <c r="G733" s="45" t="e">
        <f>VLOOKUP($A733,EVID_OSEVU!$A$1:$M$4972,11,FALSE)</f>
        <v>#N/A</v>
      </c>
      <c r="H733" s="35"/>
      <c r="I733" s="48"/>
      <c r="J733" s="33" t="e">
        <f>VLOOKUP($A733,EVID_OSEVU!$A$1:$M$4972,11,FALSE)</f>
        <v>#N/A</v>
      </c>
      <c r="K733" s="39"/>
      <c r="L733" s="49"/>
      <c r="M733" s="89" t="e">
        <f t="shared" si="11"/>
        <v>#N/A</v>
      </c>
      <c r="N733" s="50"/>
      <c r="O733" s="37" t="e">
        <f>VLOOKUP(EVID_HNOJENI!N733,HNOJIVA_ALL!$A$2:$Z$3303,4,FALSE)</f>
        <v>#N/A</v>
      </c>
      <c r="P733" s="51" t="e">
        <f>ROUND(VLOOKUP(EVID_HNOJENI!N733,HNOJIVA_ALL!$A$2:$Z$3303,14,FALSE)*K733*IF(L733="t",10,IF(L733="kg",0.01,IF(L733="q",1,IF(L733="l",0.01*VLOOKUP(EVID_HNOJENI!N733,HNOJIVA_ALL!$A$2:$AE$3303,31,FALSE),"CHYBA")))),2)</f>
        <v>#N/A</v>
      </c>
      <c r="Q733" s="51" t="e">
        <f>ROUND(VLOOKUP(EVID_HNOJENI!N733,HNOJIVA_ALL!$A$2:$Z$3303,15,FALSE)*K733*IF(L733="t",10,IF(L733="kg",0.01,IF(L733="q",1,IF(L733="l",0.01*VLOOKUP(EVID_HNOJENI!N733,HNOJIVA_ALL!$A$2:$AE$3303,31,FALSE),"CHYBA")))),2)</f>
        <v>#N/A</v>
      </c>
      <c r="R733" s="51" t="e">
        <f>ROUND(VLOOKUP(EVID_HNOJENI!N733,HNOJIVA_ALL!$A$2:$Z$3303,16,FALSE)*K733*IF(L733="t",10,IF(L733="kg",0.01,IF(L733="q",1,IF(L733="l",0.01*VLOOKUP(EVID_HNOJENI!N733,HNOJIVA_ALL!$A$2:$AE$3303,31,FALSE),"CHYBA")))),2)</f>
        <v>#N/A</v>
      </c>
      <c r="S733" s="51" t="e">
        <f>ROUND(VLOOKUP(EVID_HNOJENI!N733,HNOJIVA_ALL!$A$2:$Z$3303,18,FALSE)*K733*IF(L733="t",10,IF(L733="kg",0.01,IF(L733="q",1,IF(L733="l",0.01*VLOOKUP(EVID_HNOJENI!N733,HNOJIVA_ALL!$A$2:$AE$3303,31,FALSE),"CHYBA")))),2)</f>
        <v>#N/A</v>
      </c>
      <c r="T733" s="51" t="e">
        <f>ROUND(VLOOKUP(EVID_HNOJENI!N733,HNOJIVA_ALL!$A$2:$Z$3303,17,FALSE)*K733*IF(L733="t",10,IF(L733="kg",0.01,IF(L733="q",1,IF(L733="l",0.01*VLOOKUP(EVID_HNOJENI!N733,HNOJIVA_ALL!$A$2:$AE$3303,31,FALSE),"CHYBA")))),2)</f>
        <v>#N/A</v>
      </c>
      <c r="U733" s="51" t="e">
        <f>ROUND(VLOOKUP(EVID_HNOJENI!N733,HNOJIVA_ALL!$A$2:$Z$3303,20,FALSE)*K733*IF(L733="t",10,IF(L733="kg",0.01,IF(L733="q",1,IF(L733="l",0.01*VLOOKUP(EVID_HNOJENI!N733,HNOJIVA_ALL!$A$2:$AE$3303,31,FALSE),"CHYBA")))),2)</f>
        <v>#N/A</v>
      </c>
    </row>
    <row r="734" spans="1:21" x14ac:dyDescent="0.2">
      <c r="A734" s="32"/>
      <c r="B734" s="45" t="e">
        <f>VLOOKUP($A734,EVID_OSEVU!$A$1:$M$4972,2,FALSE)</f>
        <v>#N/A</v>
      </c>
      <c r="C734" s="45" t="e">
        <f>VLOOKUP($A734,EVID_OSEVU!$A$1:$M$4972,3,FALSE)</f>
        <v>#N/A</v>
      </c>
      <c r="D734" s="45" t="e">
        <f>VLOOKUP($A734,EVID_OSEVU!$A$1:$M$4972,4,FALSE)</f>
        <v>#N/A</v>
      </c>
      <c r="E734" s="45" t="e">
        <f>VLOOKUP($A734,EVID_OSEVU!$A$1:$M$4972,7,FALSE)</f>
        <v>#N/A</v>
      </c>
      <c r="F734" s="45" t="e">
        <f>VLOOKUP($A734,EVID_OSEVU!$A$1:$M$4972,8,FALSE)</f>
        <v>#N/A</v>
      </c>
      <c r="G734" s="45" t="e">
        <f>VLOOKUP($A734,EVID_OSEVU!$A$1:$M$4972,11,FALSE)</f>
        <v>#N/A</v>
      </c>
      <c r="H734" s="35"/>
      <c r="I734" s="48"/>
      <c r="J734" s="33" t="e">
        <f>VLOOKUP($A734,EVID_OSEVU!$A$1:$M$4972,11,FALSE)</f>
        <v>#N/A</v>
      </c>
      <c r="K734" s="39"/>
      <c r="L734" s="49"/>
      <c r="M734" s="89" t="e">
        <f t="shared" si="11"/>
        <v>#N/A</v>
      </c>
      <c r="N734" s="50"/>
      <c r="O734" s="37" t="e">
        <f>VLOOKUP(EVID_HNOJENI!N734,HNOJIVA_ALL!$A$2:$Z$3303,4,FALSE)</f>
        <v>#N/A</v>
      </c>
      <c r="P734" s="51" t="e">
        <f>ROUND(VLOOKUP(EVID_HNOJENI!N734,HNOJIVA_ALL!$A$2:$Z$3303,14,FALSE)*K734*IF(L734="t",10,IF(L734="kg",0.01,IF(L734="q",1,IF(L734="l",0.01*VLOOKUP(EVID_HNOJENI!N734,HNOJIVA_ALL!$A$2:$AE$3303,31,FALSE),"CHYBA")))),2)</f>
        <v>#N/A</v>
      </c>
      <c r="Q734" s="51" t="e">
        <f>ROUND(VLOOKUP(EVID_HNOJENI!N734,HNOJIVA_ALL!$A$2:$Z$3303,15,FALSE)*K734*IF(L734="t",10,IF(L734="kg",0.01,IF(L734="q",1,IF(L734="l",0.01*VLOOKUP(EVID_HNOJENI!N734,HNOJIVA_ALL!$A$2:$AE$3303,31,FALSE),"CHYBA")))),2)</f>
        <v>#N/A</v>
      </c>
      <c r="R734" s="51" t="e">
        <f>ROUND(VLOOKUP(EVID_HNOJENI!N734,HNOJIVA_ALL!$A$2:$Z$3303,16,FALSE)*K734*IF(L734="t",10,IF(L734="kg",0.01,IF(L734="q",1,IF(L734="l",0.01*VLOOKUP(EVID_HNOJENI!N734,HNOJIVA_ALL!$A$2:$AE$3303,31,FALSE),"CHYBA")))),2)</f>
        <v>#N/A</v>
      </c>
      <c r="S734" s="51" t="e">
        <f>ROUND(VLOOKUP(EVID_HNOJENI!N734,HNOJIVA_ALL!$A$2:$Z$3303,18,FALSE)*K734*IF(L734="t",10,IF(L734="kg",0.01,IF(L734="q",1,IF(L734="l",0.01*VLOOKUP(EVID_HNOJENI!N734,HNOJIVA_ALL!$A$2:$AE$3303,31,FALSE),"CHYBA")))),2)</f>
        <v>#N/A</v>
      </c>
      <c r="T734" s="51" t="e">
        <f>ROUND(VLOOKUP(EVID_HNOJENI!N734,HNOJIVA_ALL!$A$2:$Z$3303,17,FALSE)*K734*IF(L734="t",10,IF(L734="kg",0.01,IF(L734="q",1,IF(L734="l",0.01*VLOOKUP(EVID_HNOJENI!N734,HNOJIVA_ALL!$A$2:$AE$3303,31,FALSE),"CHYBA")))),2)</f>
        <v>#N/A</v>
      </c>
      <c r="U734" s="51" t="e">
        <f>ROUND(VLOOKUP(EVID_HNOJENI!N734,HNOJIVA_ALL!$A$2:$Z$3303,20,FALSE)*K734*IF(L734="t",10,IF(L734="kg",0.01,IF(L734="q",1,IF(L734="l",0.01*VLOOKUP(EVID_HNOJENI!N734,HNOJIVA_ALL!$A$2:$AE$3303,31,FALSE),"CHYBA")))),2)</f>
        <v>#N/A</v>
      </c>
    </row>
    <row r="735" spans="1:21" x14ac:dyDescent="0.2">
      <c r="A735" s="32"/>
      <c r="B735" s="45" t="e">
        <f>VLOOKUP($A735,EVID_OSEVU!$A$1:$M$4972,2,FALSE)</f>
        <v>#N/A</v>
      </c>
      <c r="C735" s="45" t="e">
        <f>VLOOKUP($A735,EVID_OSEVU!$A$1:$M$4972,3,FALSE)</f>
        <v>#N/A</v>
      </c>
      <c r="D735" s="45" t="e">
        <f>VLOOKUP($A735,EVID_OSEVU!$A$1:$M$4972,4,FALSE)</f>
        <v>#N/A</v>
      </c>
      <c r="E735" s="45" t="e">
        <f>VLOOKUP($A735,EVID_OSEVU!$A$1:$M$4972,7,FALSE)</f>
        <v>#N/A</v>
      </c>
      <c r="F735" s="45" t="e">
        <f>VLOOKUP($A735,EVID_OSEVU!$A$1:$M$4972,8,FALSE)</f>
        <v>#N/A</v>
      </c>
      <c r="G735" s="45" t="e">
        <f>VLOOKUP($A735,EVID_OSEVU!$A$1:$M$4972,11,FALSE)</f>
        <v>#N/A</v>
      </c>
      <c r="H735" s="35"/>
      <c r="I735" s="48"/>
      <c r="J735" s="33" t="e">
        <f>VLOOKUP($A735,EVID_OSEVU!$A$1:$M$4972,11,FALSE)</f>
        <v>#N/A</v>
      </c>
      <c r="K735" s="39"/>
      <c r="L735" s="49"/>
      <c r="M735" s="89" t="e">
        <f t="shared" si="11"/>
        <v>#N/A</v>
      </c>
      <c r="N735" s="50"/>
      <c r="O735" s="37" t="e">
        <f>VLOOKUP(EVID_HNOJENI!N735,HNOJIVA_ALL!$A$2:$Z$3303,4,FALSE)</f>
        <v>#N/A</v>
      </c>
      <c r="P735" s="51" t="e">
        <f>ROUND(VLOOKUP(EVID_HNOJENI!N735,HNOJIVA_ALL!$A$2:$Z$3303,14,FALSE)*K735*IF(L735="t",10,IF(L735="kg",0.01,IF(L735="q",1,IF(L735="l",0.01*VLOOKUP(EVID_HNOJENI!N735,HNOJIVA_ALL!$A$2:$AE$3303,31,FALSE),"CHYBA")))),2)</f>
        <v>#N/A</v>
      </c>
      <c r="Q735" s="51" t="e">
        <f>ROUND(VLOOKUP(EVID_HNOJENI!N735,HNOJIVA_ALL!$A$2:$Z$3303,15,FALSE)*K735*IF(L735="t",10,IF(L735="kg",0.01,IF(L735="q",1,IF(L735="l",0.01*VLOOKUP(EVID_HNOJENI!N735,HNOJIVA_ALL!$A$2:$AE$3303,31,FALSE),"CHYBA")))),2)</f>
        <v>#N/A</v>
      </c>
      <c r="R735" s="51" t="e">
        <f>ROUND(VLOOKUP(EVID_HNOJENI!N735,HNOJIVA_ALL!$A$2:$Z$3303,16,FALSE)*K735*IF(L735="t",10,IF(L735="kg",0.01,IF(L735="q",1,IF(L735="l",0.01*VLOOKUP(EVID_HNOJENI!N735,HNOJIVA_ALL!$A$2:$AE$3303,31,FALSE),"CHYBA")))),2)</f>
        <v>#N/A</v>
      </c>
      <c r="S735" s="51" t="e">
        <f>ROUND(VLOOKUP(EVID_HNOJENI!N735,HNOJIVA_ALL!$A$2:$Z$3303,18,FALSE)*K735*IF(L735="t",10,IF(L735="kg",0.01,IF(L735="q",1,IF(L735="l",0.01*VLOOKUP(EVID_HNOJENI!N735,HNOJIVA_ALL!$A$2:$AE$3303,31,FALSE),"CHYBA")))),2)</f>
        <v>#N/A</v>
      </c>
      <c r="T735" s="51" t="e">
        <f>ROUND(VLOOKUP(EVID_HNOJENI!N735,HNOJIVA_ALL!$A$2:$Z$3303,17,FALSE)*K735*IF(L735="t",10,IF(L735="kg",0.01,IF(L735="q",1,IF(L735="l",0.01*VLOOKUP(EVID_HNOJENI!N735,HNOJIVA_ALL!$A$2:$AE$3303,31,FALSE),"CHYBA")))),2)</f>
        <v>#N/A</v>
      </c>
      <c r="U735" s="51" t="e">
        <f>ROUND(VLOOKUP(EVID_HNOJENI!N735,HNOJIVA_ALL!$A$2:$Z$3303,20,FALSE)*K735*IF(L735="t",10,IF(L735="kg",0.01,IF(L735="q",1,IF(L735="l",0.01*VLOOKUP(EVID_HNOJENI!N735,HNOJIVA_ALL!$A$2:$AE$3303,31,FALSE),"CHYBA")))),2)</f>
        <v>#N/A</v>
      </c>
    </row>
    <row r="736" spans="1:21" x14ac:dyDescent="0.2">
      <c r="A736" s="32"/>
      <c r="B736" s="45" t="e">
        <f>VLOOKUP($A736,EVID_OSEVU!$A$1:$M$4972,2,FALSE)</f>
        <v>#N/A</v>
      </c>
      <c r="C736" s="45" t="e">
        <f>VLOOKUP($A736,EVID_OSEVU!$A$1:$M$4972,3,FALSE)</f>
        <v>#N/A</v>
      </c>
      <c r="D736" s="45" t="e">
        <f>VLOOKUP($A736,EVID_OSEVU!$A$1:$M$4972,4,FALSE)</f>
        <v>#N/A</v>
      </c>
      <c r="E736" s="45" t="e">
        <f>VLOOKUP($A736,EVID_OSEVU!$A$1:$M$4972,7,FALSE)</f>
        <v>#N/A</v>
      </c>
      <c r="F736" s="45" t="e">
        <f>VLOOKUP($A736,EVID_OSEVU!$A$1:$M$4972,8,FALSE)</f>
        <v>#N/A</v>
      </c>
      <c r="G736" s="45" t="e">
        <f>VLOOKUP($A736,EVID_OSEVU!$A$1:$M$4972,11,FALSE)</f>
        <v>#N/A</v>
      </c>
      <c r="H736" s="35"/>
      <c r="I736" s="48"/>
      <c r="J736" s="33" t="e">
        <f>VLOOKUP($A736,EVID_OSEVU!$A$1:$M$4972,11,FALSE)</f>
        <v>#N/A</v>
      </c>
      <c r="K736" s="39"/>
      <c r="L736" s="49"/>
      <c r="M736" s="89" t="e">
        <f t="shared" si="11"/>
        <v>#N/A</v>
      </c>
      <c r="N736" s="50"/>
      <c r="O736" s="37" t="e">
        <f>VLOOKUP(EVID_HNOJENI!N736,HNOJIVA_ALL!$A$2:$Z$3303,4,FALSE)</f>
        <v>#N/A</v>
      </c>
      <c r="P736" s="51" t="e">
        <f>ROUND(VLOOKUP(EVID_HNOJENI!N736,HNOJIVA_ALL!$A$2:$Z$3303,14,FALSE)*K736*IF(L736="t",10,IF(L736="kg",0.01,IF(L736="q",1,IF(L736="l",0.01*VLOOKUP(EVID_HNOJENI!N736,HNOJIVA_ALL!$A$2:$AE$3303,31,FALSE),"CHYBA")))),2)</f>
        <v>#N/A</v>
      </c>
      <c r="Q736" s="51" t="e">
        <f>ROUND(VLOOKUP(EVID_HNOJENI!N736,HNOJIVA_ALL!$A$2:$Z$3303,15,FALSE)*K736*IF(L736="t",10,IF(L736="kg",0.01,IF(L736="q",1,IF(L736="l",0.01*VLOOKUP(EVID_HNOJENI!N736,HNOJIVA_ALL!$A$2:$AE$3303,31,FALSE),"CHYBA")))),2)</f>
        <v>#N/A</v>
      </c>
      <c r="R736" s="51" t="e">
        <f>ROUND(VLOOKUP(EVID_HNOJENI!N736,HNOJIVA_ALL!$A$2:$Z$3303,16,FALSE)*K736*IF(L736="t",10,IF(L736="kg",0.01,IF(L736="q",1,IF(L736="l",0.01*VLOOKUP(EVID_HNOJENI!N736,HNOJIVA_ALL!$A$2:$AE$3303,31,FALSE),"CHYBA")))),2)</f>
        <v>#N/A</v>
      </c>
      <c r="S736" s="51" t="e">
        <f>ROUND(VLOOKUP(EVID_HNOJENI!N736,HNOJIVA_ALL!$A$2:$Z$3303,18,FALSE)*K736*IF(L736="t",10,IF(L736="kg",0.01,IF(L736="q",1,IF(L736="l",0.01*VLOOKUP(EVID_HNOJENI!N736,HNOJIVA_ALL!$A$2:$AE$3303,31,FALSE),"CHYBA")))),2)</f>
        <v>#N/A</v>
      </c>
      <c r="T736" s="51" t="e">
        <f>ROUND(VLOOKUP(EVID_HNOJENI!N736,HNOJIVA_ALL!$A$2:$Z$3303,17,FALSE)*K736*IF(L736="t",10,IF(L736="kg",0.01,IF(L736="q",1,IF(L736="l",0.01*VLOOKUP(EVID_HNOJENI!N736,HNOJIVA_ALL!$A$2:$AE$3303,31,FALSE),"CHYBA")))),2)</f>
        <v>#N/A</v>
      </c>
      <c r="U736" s="51" t="e">
        <f>ROUND(VLOOKUP(EVID_HNOJENI!N736,HNOJIVA_ALL!$A$2:$Z$3303,20,FALSE)*K736*IF(L736="t",10,IF(L736="kg",0.01,IF(L736="q",1,IF(L736="l",0.01*VLOOKUP(EVID_HNOJENI!N736,HNOJIVA_ALL!$A$2:$AE$3303,31,FALSE),"CHYBA")))),2)</f>
        <v>#N/A</v>
      </c>
    </row>
    <row r="737" spans="1:21" x14ac:dyDescent="0.2">
      <c r="A737" s="32"/>
      <c r="B737" s="45" t="e">
        <f>VLOOKUP($A737,EVID_OSEVU!$A$1:$M$4972,2,FALSE)</f>
        <v>#N/A</v>
      </c>
      <c r="C737" s="45" t="e">
        <f>VLOOKUP($A737,EVID_OSEVU!$A$1:$M$4972,3,FALSE)</f>
        <v>#N/A</v>
      </c>
      <c r="D737" s="45" t="e">
        <f>VLOOKUP($A737,EVID_OSEVU!$A$1:$M$4972,4,FALSE)</f>
        <v>#N/A</v>
      </c>
      <c r="E737" s="45" t="e">
        <f>VLOOKUP($A737,EVID_OSEVU!$A$1:$M$4972,7,FALSE)</f>
        <v>#N/A</v>
      </c>
      <c r="F737" s="45" t="e">
        <f>VLOOKUP($A737,EVID_OSEVU!$A$1:$M$4972,8,FALSE)</f>
        <v>#N/A</v>
      </c>
      <c r="G737" s="45" t="e">
        <f>VLOOKUP($A737,EVID_OSEVU!$A$1:$M$4972,11,FALSE)</f>
        <v>#N/A</v>
      </c>
      <c r="H737" s="35"/>
      <c r="I737" s="48"/>
      <c r="J737" s="33" t="e">
        <f>VLOOKUP($A737,EVID_OSEVU!$A$1:$M$4972,11,FALSE)</f>
        <v>#N/A</v>
      </c>
      <c r="K737" s="39"/>
      <c r="L737" s="49"/>
      <c r="M737" s="89" t="e">
        <f t="shared" si="11"/>
        <v>#N/A</v>
      </c>
      <c r="N737" s="50"/>
      <c r="O737" s="37" t="e">
        <f>VLOOKUP(EVID_HNOJENI!N737,HNOJIVA_ALL!$A$2:$Z$3303,4,FALSE)</f>
        <v>#N/A</v>
      </c>
      <c r="P737" s="51" t="e">
        <f>ROUND(VLOOKUP(EVID_HNOJENI!N737,HNOJIVA_ALL!$A$2:$Z$3303,14,FALSE)*K737*IF(L737="t",10,IF(L737="kg",0.01,IF(L737="q",1,IF(L737="l",0.01*VLOOKUP(EVID_HNOJENI!N737,HNOJIVA_ALL!$A$2:$AE$3303,31,FALSE),"CHYBA")))),2)</f>
        <v>#N/A</v>
      </c>
      <c r="Q737" s="51" t="e">
        <f>ROUND(VLOOKUP(EVID_HNOJENI!N737,HNOJIVA_ALL!$A$2:$Z$3303,15,FALSE)*K737*IF(L737="t",10,IF(L737="kg",0.01,IF(L737="q",1,IF(L737="l",0.01*VLOOKUP(EVID_HNOJENI!N737,HNOJIVA_ALL!$A$2:$AE$3303,31,FALSE),"CHYBA")))),2)</f>
        <v>#N/A</v>
      </c>
      <c r="R737" s="51" t="e">
        <f>ROUND(VLOOKUP(EVID_HNOJENI!N737,HNOJIVA_ALL!$A$2:$Z$3303,16,FALSE)*K737*IF(L737="t",10,IF(L737="kg",0.01,IF(L737="q",1,IF(L737="l",0.01*VLOOKUP(EVID_HNOJENI!N737,HNOJIVA_ALL!$A$2:$AE$3303,31,FALSE),"CHYBA")))),2)</f>
        <v>#N/A</v>
      </c>
      <c r="S737" s="51" t="e">
        <f>ROUND(VLOOKUP(EVID_HNOJENI!N737,HNOJIVA_ALL!$A$2:$Z$3303,18,FALSE)*K737*IF(L737="t",10,IF(L737="kg",0.01,IF(L737="q",1,IF(L737="l",0.01*VLOOKUP(EVID_HNOJENI!N737,HNOJIVA_ALL!$A$2:$AE$3303,31,FALSE),"CHYBA")))),2)</f>
        <v>#N/A</v>
      </c>
      <c r="T737" s="51" t="e">
        <f>ROUND(VLOOKUP(EVID_HNOJENI!N737,HNOJIVA_ALL!$A$2:$Z$3303,17,FALSE)*K737*IF(L737="t",10,IF(L737="kg",0.01,IF(L737="q",1,IF(L737="l",0.01*VLOOKUP(EVID_HNOJENI!N737,HNOJIVA_ALL!$A$2:$AE$3303,31,FALSE),"CHYBA")))),2)</f>
        <v>#N/A</v>
      </c>
      <c r="U737" s="51" t="e">
        <f>ROUND(VLOOKUP(EVID_HNOJENI!N737,HNOJIVA_ALL!$A$2:$Z$3303,20,FALSE)*K737*IF(L737="t",10,IF(L737="kg",0.01,IF(L737="q",1,IF(L737="l",0.01*VLOOKUP(EVID_HNOJENI!N737,HNOJIVA_ALL!$A$2:$AE$3303,31,FALSE),"CHYBA")))),2)</f>
        <v>#N/A</v>
      </c>
    </row>
    <row r="738" spans="1:21" x14ac:dyDescent="0.2">
      <c r="A738" s="32"/>
      <c r="B738" s="45" t="e">
        <f>VLOOKUP($A738,EVID_OSEVU!$A$1:$M$4972,2,FALSE)</f>
        <v>#N/A</v>
      </c>
      <c r="C738" s="45" t="e">
        <f>VLOOKUP($A738,EVID_OSEVU!$A$1:$M$4972,3,FALSE)</f>
        <v>#N/A</v>
      </c>
      <c r="D738" s="45" t="e">
        <f>VLOOKUP($A738,EVID_OSEVU!$A$1:$M$4972,4,FALSE)</f>
        <v>#N/A</v>
      </c>
      <c r="E738" s="45" t="e">
        <f>VLOOKUP($A738,EVID_OSEVU!$A$1:$M$4972,7,FALSE)</f>
        <v>#N/A</v>
      </c>
      <c r="F738" s="45" t="e">
        <f>VLOOKUP($A738,EVID_OSEVU!$A$1:$M$4972,8,FALSE)</f>
        <v>#N/A</v>
      </c>
      <c r="G738" s="45" t="e">
        <f>VLOOKUP($A738,EVID_OSEVU!$A$1:$M$4972,11,FALSE)</f>
        <v>#N/A</v>
      </c>
      <c r="H738" s="35"/>
      <c r="I738" s="48"/>
      <c r="J738" s="33" t="e">
        <f>VLOOKUP($A738,EVID_OSEVU!$A$1:$M$4972,11,FALSE)</f>
        <v>#N/A</v>
      </c>
      <c r="K738" s="39"/>
      <c r="L738" s="49"/>
      <c r="M738" s="89" t="e">
        <f t="shared" si="11"/>
        <v>#N/A</v>
      </c>
      <c r="N738" s="50"/>
      <c r="O738" s="37" t="e">
        <f>VLOOKUP(EVID_HNOJENI!N738,HNOJIVA_ALL!$A$2:$Z$3303,4,FALSE)</f>
        <v>#N/A</v>
      </c>
      <c r="P738" s="51" t="e">
        <f>ROUND(VLOOKUP(EVID_HNOJENI!N738,HNOJIVA_ALL!$A$2:$Z$3303,14,FALSE)*K738*IF(L738="t",10,IF(L738="kg",0.01,IF(L738="q",1,IF(L738="l",0.01*VLOOKUP(EVID_HNOJENI!N738,HNOJIVA_ALL!$A$2:$AE$3303,31,FALSE),"CHYBA")))),2)</f>
        <v>#N/A</v>
      </c>
      <c r="Q738" s="51" t="e">
        <f>ROUND(VLOOKUP(EVID_HNOJENI!N738,HNOJIVA_ALL!$A$2:$Z$3303,15,FALSE)*K738*IF(L738="t",10,IF(L738="kg",0.01,IF(L738="q",1,IF(L738="l",0.01*VLOOKUP(EVID_HNOJENI!N738,HNOJIVA_ALL!$A$2:$AE$3303,31,FALSE),"CHYBA")))),2)</f>
        <v>#N/A</v>
      </c>
      <c r="R738" s="51" t="e">
        <f>ROUND(VLOOKUP(EVID_HNOJENI!N738,HNOJIVA_ALL!$A$2:$Z$3303,16,FALSE)*K738*IF(L738="t",10,IF(L738="kg",0.01,IF(L738="q",1,IF(L738="l",0.01*VLOOKUP(EVID_HNOJENI!N738,HNOJIVA_ALL!$A$2:$AE$3303,31,FALSE),"CHYBA")))),2)</f>
        <v>#N/A</v>
      </c>
      <c r="S738" s="51" t="e">
        <f>ROUND(VLOOKUP(EVID_HNOJENI!N738,HNOJIVA_ALL!$A$2:$Z$3303,18,FALSE)*K738*IF(L738="t",10,IF(L738="kg",0.01,IF(L738="q",1,IF(L738="l",0.01*VLOOKUP(EVID_HNOJENI!N738,HNOJIVA_ALL!$A$2:$AE$3303,31,FALSE),"CHYBA")))),2)</f>
        <v>#N/A</v>
      </c>
      <c r="T738" s="51" t="e">
        <f>ROUND(VLOOKUP(EVID_HNOJENI!N738,HNOJIVA_ALL!$A$2:$Z$3303,17,FALSE)*K738*IF(L738="t",10,IF(L738="kg",0.01,IF(L738="q",1,IF(L738="l",0.01*VLOOKUP(EVID_HNOJENI!N738,HNOJIVA_ALL!$A$2:$AE$3303,31,FALSE),"CHYBA")))),2)</f>
        <v>#N/A</v>
      </c>
      <c r="U738" s="51" t="e">
        <f>ROUND(VLOOKUP(EVID_HNOJENI!N738,HNOJIVA_ALL!$A$2:$Z$3303,20,FALSE)*K738*IF(L738="t",10,IF(L738="kg",0.01,IF(L738="q",1,IF(L738="l",0.01*VLOOKUP(EVID_HNOJENI!N738,HNOJIVA_ALL!$A$2:$AE$3303,31,FALSE),"CHYBA")))),2)</f>
        <v>#N/A</v>
      </c>
    </row>
    <row r="739" spans="1:21" x14ac:dyDescent="0.2">
      <c r="A739" s="32"/>
      <c r="B739" s="45" t="e">
        <f>VLOOKUP($A739,EVID_OSEVU!$A$1:$M$4972,2,FALSE)</f>
        <v>#N/A</v>
      </c>
      <c r="C739" s="45" t="e">
        <f>VLOOKUP($A739,EVID_OSEVU!$A$1:$M$4972,3,FALSE)</f>
        <v>#N/A</v>
      </c>
      <c r="D739" s="45" t="e">
        <f>VLOOKUP($A739,EVID_OSEVU!$A$1:$M$4972,4,FALSE)</f>
        <v>#N/A</v>
      </c>
      <c r="E739" s="45" t="e">
        <f>VLOOKUP($A739,EVID_OSEVU!$A$1:$M$4972,7,FALSE)</f>
        <v>#N/A</v>
      </c>
      <c r="F739" s="45" t="e">
        <f>VLOOKUP($A739,EVID_OSEVU!$A$1:$M$4972,8,FALSE)</f>
        <v>#N/A</v>
      </c>
      <c r="G739" s="45" t="e">
        <f>VLOOKUP($A739,EVID_OSEVU!$A$1:$M$4972,11,FALSE)</f>
        <v>#N/A</v>
      </c>
      <c r="H739" s="35"/>
      <c r="I739" s="48"/>
      <c r="J739" s="33" t="e">
        <f>VLOOKUP($A739,EVID_OSEVU!$A$1:$M$4972,11,FALSE)</f>
        <v>#N/A</v>
      </c>
      <c r="K739" s="39"/>
      <c r="L739" s="49"/>
      <c r="M739" s="89" t="e">
        <f t="shared" si="11"/>
        <v>#N/A</v>
      </c>
      <c r="N739" s="50"/>
      <c r="O739" s="37" t="e">
        <f>VLOOKUP(EVID_HNOJENI!N739,HNOJIVA_ALL!$A$2:$Z$3303,4,FALSE)</f>
        <v>#N/A</v>
      </c>
      <c r="P739" s="51" t="e">
        <f>ROUND(VLOOKUP(EVID_HNOJENI!N739,HNOJIVA_ALL!$A$2:$Z$3303,14,FALSE)*K739*IF(L739="t",10,IF(L739="kg",0.01,IF(L739="q",1,IF(L739="l",0.01*VLOOKUP(EVID_HNOJENI!N739,HNOJIVA_ALL!$A$2:$AE$3303,31,FALSE),"CHYBA")))),2)</f>
        <v>#N/A</v>
      </c>
      <c r="Q739" s="51" t="e">
        <f>ROUND(VLOOKUP(EVID_HNOJENI!N739,HNOJIVA_ALL!$A$2:$Z$3303,15,FALSE)*K739*IF(L739="t",10,IF(L739="kg",0.01,IF(L739="q",1,IF(L739="l",0.01*VLOOKUP(EVID_HNOJENI!N739,HNOJIVA_ALL!$A$2:$AE$3303,31,FALSE),"CHYBA")))),2)</f>
        <v>#N/A</v>
      </c>
      <c r="R739" s="51" t="e">
        <f>ROUND(VLOOKUP(EVID_HNOJENI!N739,HNOJIVA_ALL!$A$2:$Z$3303,16,FALSE)*K739*IF(L739="t",10,IF(L739="kg",0.01,IF(L739="q",1,IF(L739="l",0.01*VLOOKUP(EVID_HNOJENI!N739,HNOJIVA_ALL!$A$2:$AE$3303,31,FALSE),"CHYBA")))),2)</f>
        <v>#N/A</v>
      </c>
      <c r="S739" s="51" t="e">
        <f>ROUND(VLOOKUP(EVID_HNOJENI!N739,HNOJIVA_ALL!$A$2:$Z$3303,18,FALSE)*K739*IF(L739="t",10,IF(L739="kg",0.01,IF(L739="q",1,IF(L739="l",0.01*VLOOKUP(EVID_HNOJENI!N739,HNOJIVA_ALL!$A$2:$AE$3303,31,FALSE),"CHYBA")))),2)</f>
        <v>#N/A</v>
      </c>
      <c r="T739" s="51" t="e">
        <f>ROUND(VLOOKUP(EVID_HNOJENI!N739,HNOJIVA_ALL!$A$2:$Z$3303,17,FALSE)*K739*IF(L739="t",10,IF(L739="kg",0.01,IF(L739="q",1,IF(L739="l",0.01*VLOOKUP(EVID_HNOJENI!N739,HNOJIVA_ALL!$A$2:$AE$3303,31,FALSE),"CHYBA")))),2)</f>
        <v>#N/A</v>
      </c>
      <c r="U739" s="51" t="e">
        <f>ROUND(VLOOKUP(EVID_HNOJENI!N739,HNOJIVA_ALL!$A$2:$Z$3303,20,FALSE)*K739*IF(L739="t",10,IF(L739="kg",0.01,IF(L739="q",1,IF(L739="l",0.01*VLOOKUP(EVID_HNOJENI!N739,HNOJIVA_ALL!$A$2:$AE$3303,31,FALSE),"CHYBA")))),2)</f>
        <v>#N/A</v>
      </c>
    </row>
    <row r="740" spans="1:21" x14ac:dyDescent="0.2">
      <c r="A740" s="32"/>
      <c r="B740" s="45" t="e">
        <f>VLOOKUP($A740,EVID_OSEVU!$A$1:$M$4972,2,FALSE)</f>
        <v>#N/A</v>
      </c>
      <c r="C740" s="45" t="e">
        <f>VLOOKUP($A740,EVID_OSEVU!$A$1:$M$4972,3,FALSE)</f>
        <v>#N/A</v>
      </c>
      <c r="D740" s="45" t="e">
        <f>VLOOKUP($A740,EVID_OSEVU!$A$1:$M$4972,4,FALSE)</f>
        <v>#N/A</v>
      </c>
      <c r="E740" s="45" t="e">
        <f>VLOOKUP($A740,EVID_OSEVU!$A$1:$M$4972,7,FALSE)</f>
        <v>#N/A</v>
      </c>
      <c r="F740" s="45" t="e">
        <f>VLOOKUP($A740,EVID_OSEVU!$A$1:$M$4972,8,FALSE)</f>
        <v>#N/A</v>
      </c>
      <c r="G740" s="45" t="e">
        <f>VLOOKUP($A740,EVID_OSEVU!$A$1:$M$4972,11,FALSE)</f>
        <v>#N/A</v>
      </c>
      <c r="H740" s="35"/>
      <c r="I740" s="48"/>
      <c r="J740" s="33" t="e">
        <f>VLOOKUP($A740,EVID_OSEVU!$A$1:$M$4972,11,FALSE)</f>
        <v>#N/A</v>
      </c>
      <c r="K740" s="39"/>
      <c r="L740" s="49"/>
      <c r="M740" s="89" t="e">
        <f t="shared" si="11"/>
        <v>#N/A</v>
      </c>
      <c r="N740" s="50"/>
      <c r="O740" s="37" t="e">
        <f>VLOOKUP(EVID_HNOJENI!N740,HNOJIVA_ALL!$A$2:$Z$3303,4,FALSE)</f>
        <v>#N/A</v>
      </c>
      <c r="P740" s="51" t="e">
        <f>ROUND(VLOOKUP(EVID_HNOJENI!N740,HNOJIVA_ALL!$A$2:$Z$3303,14,FALSE)*K740*IF(L740="t",10,IF(L740="kg",0.01,IF(L740="q",1,IF(L740="l",0.01*VLOOKUP(EVID_HNOJENI!N740,HNOJIVA_ALL!$A$2:$AE$3303,31,FALSE),"CHYBA")))),2)</f>
        <v>#N/A</v>
      </c>
      <c r="Q740" s="51" t="e">
        <f>ROUND(VLOOKUP(EVID_HNOJENI!N740,HNOJIVA_ALL!$A$2:$Z$3303,15,FALSE)*K740*IF(L740="t",10,IF(L740="kg",0.01,IF(L740="q",1,IF(L740="l",0.01*VLOOKUP(EVID_HNOJENI!N740,HNOJIVA_ALL!$A$2:$AE$3303,31,FALSE),"CHYBA")))),2)</f>
        <v>#N/A</v>
      </c>
      <c r="R740" s="51" t="e">
        <f>ROUND(VLOOKUP(EVID_HNOJENI!N740,HNOJIVA_ALL!$A$2:$Z$3303,16,FALSE)*K740*IF(L740="t",10,IF(L740="kg",0.01,IF(L740="q",1,IF(L740="l",0.01*VLOOKUP(EVID_HNOJENI!N740,HNOJIVA_ALL!$A$2:$AE$3303,31,FALSE),"CHYBA")))),2)</f>
        <v>#N/A</v>
      </c>
      <c r="S740" s="51" t="e">
        <f>ROUND(VLOOKUP(EVID_HNOJENI!N740,HNOJIVA_ALL!$A$2:$Z$3303,18,FALSE)*K740*IF(L740="t",10,IF(L740="kg",0.01,IF(L740="q",1,IF(L740="l",0.01*VLOOKUP(EVID_HNOJENI!N740,HNOJIVA_ALL!$A$2:$AE$3303,31,FALSE),"CHYBA")))),2)</f>
        <v>#N/A</v>
      </c>
      <c r="T740" s="51" t="e">
        <f>ROUND(VLOOKUP(EVID_HNOJENI!N740,HNOJIVA_ALL!$A$2:$Z$3303,17,FALSE)*K740*IF(L740="t",10,IF(L740="kg",0.01,IF(L740="q",1,IF(L740="l",0.01*VLOOKUP(EVID_HNOJENI!N740,HNOJIVA_ALL!$A$2:$AE$3303,31,FALSE),"CHYBA")))),2)</f>
        <v>#N/A</v>
      </c>
      <c r="U740" s="51" t="e">
        <f>ROUND(VLOOKUP(EVID_HNOJENI!N740,HNOJIVA_ALL!$A$2:$Z$3303,20,FALSE)*K740*IF(L740="t",10,IF(L740="kg",0.01,IF(L740="q",1,IF(L740="l",0.01*VLOOKUP(EVID_HNOJENI!N740,HNOJIVA_ALL!$A$2:$AE$3303,31,FALSE),"CHYBA")))),2)</f>
        <v>#N/A</v>
      </c>
    </row>
    <row r="741" spans="1:21" x14ac:dyDescent="0.2">
      <c r="A741" s="32"/>
      <c r="B741" s="45" t="e">
        <f>VLOOKUP($A741,EVID_OSEVU!$A$1:$M$4972,2,FALSE)</f>
        <v>#N/A</v>
      </c>
      <c r="C741" s="45" t="e">
        <f>VLOOKUP($A741,EVID_OSEVU!$A$1:$M$4972,3,FALSE)</f>
        <v>#N/A</v>
      </c>
      <c r="D741" s="45" t="e">
        <f>VLOOKUP($A741,EVID_OSEVU!$A$1:$M$4972,4,FALSE)</f>
        <v>#N/A</v>
      </c>
      <c r="E741" s="45" t="e">
        <f>VLOOKUP($A741,EVID_OSEVU!$A$1:$M$4972,7,FALSE)</f>
        <v>#N/A</v>
      </c>
      <c r="F741" s="45" t="e">
        <f>VLOOKUP($A741,EVID_OSEVU!$A$1:$M$4972,8,FALSE)</f>
        <v>#N/A</v>
      </c>
      <c r="G741" s="45" t="e">
        <f>VLOOKUP($A741,EVID_OSEVU!$A$1:$M$4972,11,FALSE)</f>
        <v>#N/A</v>
      </c>
      <c r="H741" s="35"/>
      <c r="I741" s="48"/>
      <c r="J741" s="33" t="e">
        <f>VLOOKUP($A741,EVID_OSEVU!$A$1:$M$4972,11,FALSE)</f>
        <v>#N/A</v>
      </c>
      <c r="K741" s="39"/>
      <c r="L741" s="49"/>
      <c r="M741" s="89" t="e">
        <f t="shared" si="11"/>
        <v>#N/A</v>
      </c>
      <c r="N741" s="50"/>
      <c r="O741" s="37" t="e">
        <f>VLOOKUP(EVID_HNOJENI!N741,HNOJIVA_ALL!$A$2:$Z$3303,4,FALSE)</f>
        <v>#N/A</v>
      </c>
      <c r="P741" s="51" t="e">
        <f>ROUND(VLOOKUP(EVID_HNOJENI!N741,HNOJIVA_ALL!$A$2:$Z$3303,14,FALSE)*K741*IF(L741="t",10,IF(L741="kg",0.01,IF(L741="q",1,IF(L741="l",0.01*VLOOKUP(EVID_HNOJENI!N741,HNOJIVA_ALL!$A$2:$AE$3303,31,FALSE),"CHYBA")))),2)</f>
        <v>#N/A</v>
      </c>
      <c r="Q741" s="51" t="e">
        <f>ROUND(VLOOKUP(EVID_HNOJENI!N741,HNOJIVA_ALL!$A$2:$Z$3303,15,FALSE)*K741*IF(L741="t",10,IF(L741="kg",0.01,IF(L741="q",1,IF(L741="l",0.01*VLOOKUP(EVID_HNOJENI!N741,HNOJIVA_ALL!$A$2:$AE$3303,31,FALSE),"CHYBA")))),2)</f>
        <v>#N/A</v>
      </c>
      <c r="R741" s="51" t="e">
        <f>ROUND(VLOOKUP(EVID_HNOJENI!N741,HNOJIVA_ALL!$A$2:$Z$3303,16,FALSE)*K741*IF(L741="t",10,IF(L741="kg",0.01,IF(L741="q",1,IF(L741="l",0.01*VLOOKUP(EVID_HNOJENI!N741,HNOJIVA_ALL!$A$2:$AE$3303,31,FALSE),"CHYBA")))),2)</f>
        <v>#N/A</v>
      </c>
      <c r="S741" s="51" t="e">
        <f>ROUND(VLOOKUP(EVID_HNOJENI!N741,HNOJIVA_ALL!$A$2:$Z$3303,18,FALSE)*K741*IF(L741="t",10,IF(L741="kg",0.01,IF(L741="q",1,IF(L741="l",0.01*VLOOKUP(EVID_HNOJENI!N741,HNOJIVA_ALL!$A$2:$AE$3303,31,FALSE),"CHYBA")))),2)</f>
        <v>#N/A</v>
      </c>
      <c r="T741" s="51" t="e">
        <f>ROUND(VLOOKUP(EVID_HNOJENI!N741,HNOJIVA_ALL!$A$2:$Z$3303,17,FALSE)*K741*IF(L741="t",10,IF(L741="kg",0.01,IF(L741="q",1,IF(L741="l",0.01*VLOOKUP(EVID_HNOJENI!N741,HNOJIVA_ALL!$A$2:$AE$3303,31,FALSE),"CHYBA")))),2)</f>
        <v>#N/A</v>
      </c>
      <c r="U741" s="51" t="e">
        <f>ROUND(VLOOKUP(EVID_HNOJENI!N741,HNOJIVA_ALL!$A$2:$Z$3303,20,FALSE)*K741*IF(L741="t",10,IF(L741="kg",0.01,IF(L741="q",1,IF(L741="l",0.01*VLOOKUP(EVID_HNOJENI!N741,HNOJIVA_ALL!$A$2:$AE$3303,31,FALSE),"CHYBA")))),2)</f>
        <v>#N/A</v>
      </c>
    </row>
    <row r="742" spans="1:21" x14ac:dyDescent="0.2">
      <c r="A742" s="32"/>
      <c r="B742" s="45" t="e">
        <f>VLOOKUP($A742,EVID_OSEVU!$A$1:$M$4972,2,FALSE)</f>
        <v>#N/A</v>
      </c>
      <c r="C742" s="45" t="e">
        <f>VLOOKUP($A742,EVID_OSEVU!$A$1:$M$4972,3,FALSE)</f>
        <v>#N/A</v>
      </c>
      <c r="D742" s="45" t="e">
        <f>VLOOKUP($A742,EVID_OSEVU!$A$1:$M$4972,4,FALSE)</f>
        <v>#N/A</v>
      </c>
      <c r="E742" s="45" t="e">
        <f>VLOOKUP($A742,EVID_OSEVU!$A$1:$M$4972,7,FALSE)</f>
        <v>#N/A</v>
      </c>
      <c r="F742" s="45" t="e">
        <f>VLOOKUP($A742,EVID_OSEVU!$A$1:$M$4972,8,FALSE)</f>
        <v>#N/A</v>
      </c>
      <c r="G742" s="45" t="e">
        <f>VLOOKUP($A742,EVID_OSEVU!$A$1:$M$4972,11,FALSE)</f>
        <v>#N/A</v>
      </c>
      <c r="H742" s="35"/>
      <c r="I742" s="48"/>
      <c r="J742" s="33" t="e">
        <f>VLOOKUP($A742,EVID_OSEVU!$A$1:$M$4972,11,FALSE)</f>
        <v>#N/A</v>
      </c>
      <c r="K742" s="39"/>
      <c r="L742" s="49"/>
      <c r="M742" s="89" t="e">
        <f t="shared" si="11"/>
        <v>#N/A</v>
      </c>
      <c r="N742" s="50"/>
      <c r="O742" s="37" t="e">
        <f>VLOOKUP(EVID_HNOJENI!N742,HNOJIVA_ALL!$A$2:$Z$3303,4,FALSE)</f>
        <v>#N/A</v>
      </c>
      <c r="P742" s="51" t="e">
        <f>ROUND(VLOOKUP(EVID_HNOJENI!N742,HNOJIVA_ALL!$A$2:$Z$3303,14,FALSE)*K742*IF(L742="t",10,IF(L742="kg",0.01,IF(L742="q",1,IF(L742="l",0.01*VLOOKUP(EVID_HNOJENI!N742,HNOJIVA_ALL!$A$2:$AE$3303,31,FALSE),"CHYBA")))),2)</f>
        <v>#N/A</v>
      </c>
      <c r="Q742" s="51" t="e">
        <f>ROUND(VLOOKUP(EVID_HNOJENI!N742,HNOJIVA_ALL!$A$2:$Z$3303,15,FALSE)*K742*IF(L742="t",10,IF(L742="kg",0.01,IF(L742="q",1,IF(L742="l",0.01*VLOOKUP(EVID_HNOJENI!N742,HNOJIVA_ALL!$A$2:$AE$3303,31,FALSE),"CHYBA")))),2)</f>
        <v>#N/A</v>
      </c>
      <c r="R742" s="51" t="e">
        <f>ROUND(VLOOKUP(EVID_HNOJENI!N742,HNOJIVA_ALL!$A$2:$Z$3303,16,FALSE)*K742*IF(L742="t",10,IF(L742="kg",0.01,IF(L742="q",1,IF(L742="l",0.01*VLOOKUP(EVID_HNOJENI!N742,HNOJIVA_ALL!$A$2:$AE$3303,31,FALSE),"CHYBA")))),2)</f>
        <v>#N/A</v>
      </c>
      <c r="S742" s="51" t="e">
        <f>ROUND(VLOOKUP(EVID_HNOJENI!N742,HNOJIVA_ALL!$A$2:$Z$3303,18,FALSE)*K742*IF(L742="t",10,IF(L742="kg",0.01,IF(L742="q",1,IF(L742="l",0.01*VLOOKUP(EVID_HNOJENI!N742,HNOJIVA_ALL!$A$2:$AE$3303,31,FALSE),"CHYBA")))),2)</f>
        <v>#N/A</v>
      </c>
      <c r="T742" s="51" t="e">
        <f>ROUND(VLOOKUP(EVID_HNOJENI!N742,HNOJIVA_ALL!$A$2:$Z$3303,17,FALSE)*K742*IF(L742="t",10,IF(L742="kg",0.01,IF(L742="q",1,IF(L742="l",0.01*VLOOKUP(EVID_HNOJENI!N742,HNOJIVA_ALL!$A$2:$AE$3303,31,FALSE),"CHYBA")))),2)</f>
        <v>#N/A</v>
      </c>
      <c r="U742" s="51" t="e">
        <f>ROUND(VLOOKUP(EVID_HNOJENI!N742,HNOJIVA_ALL!$A$2:$Z$3303,20,FALSE)*K742*IF(L742="t",10,IF(L742="kg",0.01,IF(L742="q",1,IF(L742="l",0.01*VLOOKUP(EVID_HNOJENI!N742,HNOJIVA_ALL!$A$2:$AE$3303,31,FALSE),"CHYBA")))),2)</f>
        <v>#N/A</v>
      </c>
    </row>
    <row r="743" spans="1:21" x14ac:dyDescent="0.2">
      <c r="A743" s="32"/>
      <c r="B743" s="45" t="e">
        <f>VLOOKUP($A743,EVID_OSEVU!$A$1:$M$4972,2,FALSE)</f>
        <v>#N/A</v>
      </c>
      <c r="C743" s="45" t="e">
        <f>VLOOKUP($A743,EVID_OSEVU!$A$1:$M$4972,3,FALSE)</f>
        <v>#N/A</v>
      </c>
      <c r="D743" s="45" t="e">
        <f>VLOOKUP($A743,EVID_OSEVU!$A$1:$M$4972,4,FALSE)</f>
        <v>#N/A</v>
      </c>
      <c r="E743" s="45" t="e">
        <f>VLOOKUP($A743,EVID_OSEVU!$A$1:$M$4972,7,FALSE)</f>
        <v>#N/A</v>
      </c>
      <c r="F743" s="45" t="e">
        <f>VLOOKUP($A743,EVID_OSEVU!$A$1:$M$4972,8,FALSE)</f>
        <v>#N/A</v>
      </c>
      <c r="G743" s="45" t="e">
        <f>VLOOKUP($A743,EVID_OSEVU!$A$1:$M$4972,11,FALSE)</f>
        <v>#N/A</v>
      </c>
      <c r="H743" s="35"/>
      <c r="I743" s="48"/>
      <c r="J743" s="33" t="e">
        <f>VLOOKUP($A743,EVID_OSEVU!$A$1:$M$4972,11,FALSE)</f>
        <v>#N/A</v>
      </c>
      <c r="K743" s="39"/>
      <c r="L743" s="49"/>
      <c r="M743" s="89" t="e">
        <f t="shared" si="11"/>
        <v>#N/A</v>
      </c>
      <c r="N743" s="50"/>
      <c r="O743" s="37" t="e">
        <f>VLOOKUP(EVID_HNOJENI!N743,HNOJIVA_ALL!$A$2:$Z$3303,4,FALSE)</f>
        <v>#N/A</v>
      </c>
      <c r="P743" s="51" t="e">
        <f>ROUND(VLOOKUP(EVID_HNOJENI!N743,HNOJIVA_ALL!$A$2:$Z$3303,14,FALSE)*K743*IF(L743="t",10,IF(L743="kg",0.01,IF(L743="q",1,IF(L743="l",0.01*VLOOKUP(EVID_HNOJENI!N743,HNOJIVA_ALL!$A$2:$AE$3303,31,FALSE),"CHYBA")))),2)</f>
        <v>#N/A</v>
      </c>
      <c r="Q743" s="51" t="e">
        <f>ROUND(VLOOKUP(EVID_HNOJENI!N743,HNOJIVA_ALL!$A$2:$Z$3303,15,FALSE)*K743*IF(L743="t",10,IF(L743="kg",0.01,IF(L743="q",1,IF(L743="l",0.01*VLOOKUP(EVID_HNOJENI!N743,HNOJIVA_ALL!$A$2:$AE$3303,31,FALSE),"CHYBA")))),2)</f>
        <v>#N/A</v>
      </c>
      <c r="R743" s="51" t="e">
        <f>ROUND(VLOOKUP(EVID_HNOJENI!N743,HNOJIVA_ALL!$A$2:$Z$3303,16,FALSE)*K743*IF(L743="t",10,IF(L743="kg",0.01,IF(L743="q",1,IF(L743="l",0.01*VLOOKUP(EVID_HNOJENI!N743,HNOJIVA_ALL!$A$2:$AE$3303,31,FALSE),"CHYBA")))),2)</f>
        <v>#N/A</v>
      </c>
      <c r="S743" s="51" t="e">
        <f>ROUND(VLOOKUP(EVID_HNOJENI!N743,HNOJIVA_ALL!$A$2:$Z$3303,18,FALSE)*K743*IF(L743="t",10,IF(L743="kg",0.01,IF(L743="q",1,IF(L743="l",0.01*VLOOKUP(EVID_HNOJENI!N743,HNOJIVA_ALL!$A$2:$AE$3303,31,FALSE),"CHYBA")))),2)</f>
        <v>#N/A</v>
      </c>
      <c r="T743" s="51" t="e">
        <f>ROUND(VLOOKUP(EVID_HNOJENI!N743,HNOJIVA_ALL!$A$2:$Z$3303,17,FALSE)*K743*IF(L743="t",10,IF(L743="kg",0.01,IF(L743="q",1,IF(L743="l",0.01*VLOOKUP(EVID_HNOJENI!N743,HNOJIVA_ALL!$A$2:$AE$3303,31,FALSE),"CHYBA")))),2)</f>
        <v>#N/A</v>
      </c>
      <c r="U743" s="51" t="e">
        <f>ROUND(VLOOKUP(EVID_HNOJENI!N743,HNOJIVA_ALL!$A$2:$Z$3303,20,FALSE)*K743*IF(L743="t",10,IF(L743="kg",0.01,IF(L743="q",1,IF(L743="l",0.01*VLOOKUP(EVID_HNOJENI!N743,HNOJIVA_ALL!$A$2:$AE$3303,31,FALSE),"CHYBA")))),2)</f>
        <v>#N/A</v>
      </c>
    </row>
    <row r="744" spans="1:21" x14ac:dyDescent="0.2">
      <c r="A744" s="32"/>
      <c r="B744" s="45" t="e">
        <f>VLOOKUP($A744,EVID_OSEVU!$A$1:$M$4972,2,FALSE)</f>
        <v>#N/A</v>
      </c>
      <c r="C744" s="45" t="e">
        <f>VLOOKUP($A744,EVID_OSEVU!$A$1:$M$4972,3,FALSE)</f>
        <v>#N/A</v>
      </c>
      <c r="D744" s="45" t="e">
        <f>VLOOKUP($A744,EVID_OSEVU!$A$1:$M$4972,4,FALSE)</f>
        <v>#N/A</v>
      </c>
      <c r="E744" s="45" t="e">
        <f>VLOOKUP($A744,EVID_OSEVU!$A$1:$M$4972,7,FALSE)</f>
        <v>#N/A</v>
      </c>
      <c r="F744" s="45" t="e">
        <f>VLOOKUP($A744,EVID_OSEVU!$A$1:$M$4972,8,FALSE)</f>
        <v>#N/A</v>
      </c>
      <c r="G744" s="45" t="e">
        <f>VLOOKUP($A744,EVID_OSEVU!$A$1:$M$4972,11,FALSE)</f>
        <v>#N/A</v>
      </c>
      <c r="H744" s="35"/>
      <c r="I744" s="48"/>
      <c r="J744" s="33" t="e">
        <f>VLOOKUP($A744,EVID_OSEVU!$A$1:$M$4972,11,FALSE)</f>
        <v>#N/A</v>
      </c>
      <c r="K744" s="39"/>
      <c r="L744" s="49"/>
      <c r="M744" s="89" t="e">
        <f t="shared" si="11"/>
        <v>#N/A</v>
      </c>
      <c r="N744" s="50"/>
      <c r="O744" s="37" t="e">
        <f>VLOOKUP(EVID_HNOJENI!N744,HNOJIVA_ALL!$A$2:$Z$3303,4,FALSE)</f>
        <v>#N/A</v>
      </c>
      <c r="P744" s="51" t="e">
        <f>ROUND(VLOOKUP(EVID_HNOJENI!N744,HNOJIVA_ALL!$A$2:$Z$3303,14,FALSE)*K744*IF(L744="t",10,IF(L744="kg",0.01,IF(L744="q",1,IF(L744="l",0.01*VLOOKUP(EVID_HNOJENI!N744,HNOJIVA_ALL!$A$2:$AE$3303,31,FALSE),"CHYBA")))),2)</f>
        <v>#N/A</v>
      </c>
      <c r="Q744" s="51" t="e">
        <f>ROUND(VLOOKUP(EVID_HNOJENI!N744,HNOJIVA_ALL!$A$2:$Z$3303,15,FALSE)*K744*IF(L744="t",10,IF(L744="kg",0.01,IF(L744="q",1,IF(L744="l",0.01*VLOOKUP(EVID_HNOJENI!N744,HNOJIVA_ALL!$A$2:$AE$3303,31,FALSE),"CHYBA")))),2)</f>
        <v>#N/A</v>
      </c>
      <c r="R744" s="51" t="e">
        <f>ROUND(VLOOKUP(EVID_HNOJENI!N744,HNOJIVA_ALL!$A$2:$Z$3303,16,FALSE)*K744*IF(L744="t",10,IF(L744="kg",0.01,IF(L744="q",1,IF(L744="l",0.01*VLOOKUP(EVID_HNOJENI!N744,HNOJIVA_ALL!$A$2:$AE$3303,31,FALSE),"CHYBA")))),2)</f>
        <v>#N/A</v>
      </c>
      <c r="S744" s="51" t="e">
        <f>ROUND(VLOOKUP(EVID_HNOJENI!N744,HNOJIVA_ALL!$A$2:$Z$3303,18,FALSE)*K744*IF(L744="t",10,IF(L744="kg",0.01,IF(L744="q",1,IF(L744="l",0.01*VLOOKUP(EVID_HNOJENI!N744,HNOJIVA_ALL!$A$2:$AE$3303,31,FALSE),"CHYBA")))),2)</f>
        <v>#N/A</v>
      </c>
      <c r="T744" s="51" t="e">
        <f>ROUND(VLOOKUP(EVID_HNOJENI!N744,HNOJIVA_ALL!$A$2:$Z$3303,17,FALSE)*K744*IF(L744="t",10,IF(L744="kg",0.01,IF(L744="q",1,IF(L744="l",0.01*VLOOKUP(EVID_HNOJENI!N744,HNOJIVA_ALL!$A$2:$AE$3303,31,FALSE),"CHYBA")))),2)</f>
        <v>#N/A</v>
      </c>
      <c r="U744" s="51" t="e">
        <f>ROUND(VLOOKUP(EVID_HNOJENI!N744,HNOJIVA_ALL!$A$2:$Z$3303,20,FALSE)*K744*IF(L744="t",10,IF(L744="kg",0.01,IF(L744="q",1,IF(L744="l",0.01*VLOOKUP(EVID_HNOJENI!N744,HNOJIVA_ALL!$A$2:$AE$3303,31,FALSE),"CHYBA")))),2)</f>
        <v>#N/A</v>
      </c>
    </row>
    <row r="745" spans="1:21" x14ac:dyDescent="0.2">
      <c r="A745" s="32"/>
      <c r="B745" s="45" t="e">
        <f>VLOOKUP($A745,EVID_OSEVU!$A$1:$M$4972,2,FALSE)</f>
        <v>#N/A</v>
      </c>
      <c r="C745" s="45" t="e">
        <f>VLOOKUP($A745,EVID_OSEVU!$A$1:$M$4972,3,FALSE)</f>
        <v>#N/A</v>
      </c>
      <c r="D745" s="45" t="e">
        <f>VLOOKUP($A745,EVID_OSEVU!$A$1:$M$4972,4,FALSE)</f>
        <v>#N/A</v>
      </c>
      <c r="E745" s="45" t="e">
        <f>VLOOKUP($A745,EVID_OSEVU!$A$1:$M$4972,7,FALSE)</f>
        <v>#N/A</v>
      </c>
      <c r="F745" s="45" t="e">
        <f>VLOOKUP($A745,EVID_OSEVU!$A$1:$M$4972,8,FALSE)</f>
        <v>#N/A</v>
      </c>
      <c r="G745" s="45" t="e">
        <f>VLOOKUP($A745,EVID_OSEVU!$A$1:$M$4972,11,FALSE)</f>
        <v>#N/A</v>
      </c>
      <c r="H745" s="35"/>
      <c r="I745" s="48"/>
      <c r="J745" s="33" t="e">
        <f>VLOOKUP($A745,EVID_OSEVU!$A$1:$M$4972,11,FALSE)</f>
        <v>#N/A</v>
      </c>
      <c r="K745" s="39"/>
      <c r="L745" s="49"/>
      <c r="M745" s="89" t="e">
        <f t="shared" si="11"/>
        <v>#N/A</v>
      </c>
      <c r="N745" s="50"/>
      <c r="O745" s="37" t="e">
        <f>VLOOKUP(EVID_HNOJENI!N745,HNOJIVA_ALL!$A$2:$Z$3303,4,FALSE)</f>
        <v>#N/A</v>
      </c>
      <c r="P745" s="51" t="e">
        <f>ROUND(VLOOKUP(EVID_HNOJENI!N745,HNOJIVA_ALL!$A$2:$Z$3303,14,FALSE)*K745*IF(L745="t",10,IF(L745="kg",0.01,IF(L745="q",1,IF(L745="l",0.01*VLOOKUP(EVID_HNOJENI!N745,HNOJIVA_ALL!$A$2:$AE$3303,31,FALSE),"CHYBA")))),2)</f>
        <v>#N/A</v>
      </c>
      <c r="Q745" s="51" t="e">
        <f>ROUND(VLOOKUP(EVID_HNOJENI!N745,HNOJIVA_ALL!$A$2:$Z$3303,15,FALSE)*K745*IF(L745="t",10,IF(L745="kg",0.01,IF(L745="q",1,IF(L745="l",0.01*VLOOKUP(EVID_HNOJENI!N745,HNOJIVA_ALL!$A$2:$AE$3303,31,FALSE),"CHYBA")))),2)</f>
        <v>#N/A</v>
      </c>
      <c r="R745" s="51" t="e">
        <f>ROUND(VLOOKUP(EVID_HNOJENI!N745,HNOJIVA_ALL!$A$2:$Z$3303,16,FALSE)*K745*IF(L745="t",10,IF(L745="kg",0.01,IF(L745="q",1,IF(L745="l",0.01*VLOOKUP(EVID_HNOJENI!N745,HNOJIVA_ALL!$A$2:$AE$3303,31,FALSE),"CHYBA")))),2)</f>
        <v>#N/A</v>
      </c>
      <c r="S745" s="51" t="e">
        <f>ROUND(VLOOKUP(EVID_HNOJENI!N745,HNOJIVA_ALL!$A$2:$Z$3303,18,FALSE)*K745*IF(L745="t",10,IF(L745="kg",0.01,IF(L745="q",1,IF(L745="l",0.01*VLOOKUP(EVID_HNOJENI!N745,HNOJIVA_ALL!$A$2:$AE$3303,31,FALSE),"CHYBA")))),2)</f>
        <v>#N/A</v>
      </c>
      <c r="T745" s="51" t="e">
        <f>ROUND(VLOOKUP(EVID_HNOJENI!N745,HNOJIVA_ALL!$A$2:$Z$3303,17,FALSE)*K745*IF(L745="t",10,IF(L745="kg",0.01,IF(L745="q",1,IF(L745="l",0.01*VLOOKUP(EVID_HNOJENI!N745,HNOJIVA_ALL!$A$2:$AE$3303,31,FALSE),"CHYBA")))),2)</f>
        <v>#N/A</v>
      </c>
      <c r="U745" s="51" t="e">
        <f>ROUND(VLOOKUP(EVID_HNOJENI!N745,HNOJIVA_ALL!$A$2:$Z$3303,20,FALSE)*K745*IF(L745="t",10,IF(L745="kg",0.01,IF(L745="q",1,IF(L745="l",0.01*VLOOKUP(EVID_HNOJENI!N745,HNOJIVA_ALL!$A$2:$AE$3303,31,FALSE),"CHYBA")))),2)</f>
        <v>#N/A</v>
      </c>
    </row>
    <row r="746" spans="1:21" x14ac:dyDescent="0.2">
      <c r="A746" s="32"/>
      <c r="B746" s="45" t="e">
        <f>VLOOKUP($A746,EVID_OSEVU!$A$1:$M$4972,2,FALSE)</f>
        <v>#N/A</v>
      </c>
      <c r="C746" s="45" t="e">
        <f>VLOOKUP($A746,EVID_OSEVU!$A$1:$M$4972,3,FALSE)</f>
        <v>#N/A</v>
      </c>
      <c r="D746" s="45" t="e">
        <f>VLOOKUP($A746,EVID_OSEVU!$A$1:$M$4972,4,FALSE)</f>
        <v>#N/A</v>
      </c>
      <c r="E746" s="45" t="e">
        <f>VLOOKUP($A746,EVID_OSEVU!$A$1:$M$4972,7,FALSE)</f>
        <v>#N/A</v>
      </c>
      <c r="F746" s="45" t="e">
        <f>VLOOKUP($A746,EVID_OSEVU!$A$1:$M$4972,8,FALSE)</f>
        <v>#N/A</v>
      </c>
      <c r="G746" s="45" t="e">
        <f>VLOOKUP($A746,EVID_OSEVU!$A$1:$M$4972,11,FALSE)</f>
        <v>#N/A</v>
      </c>
      <c r="H746" s="35"/>
      <c r="I746" s="48"/>
      <c r="J746" s="33" t="e">
        <f>VLOOKUP($A746,EVID_OSEVU!$A$1:$M$4972,11,FALSE)</f>
        <v>#N/A</v>
      </c>
      <c r="K746" s="39"/>
      <c r="L746" s="49"/>
      <c r="M746" s="89" t="e">
        <f t="shared" si="11"/>
        <v>#N/A</v>
      </c>
      <c r="N746" s="50"/>
      <c r="O746" s="37" t="e">
        <f>VLOOKUP(EVID_HNOJENI!N746,HNOJIVA_ALL!$A$2:$Z$3303,4,FALSE)</f>
        <v>#N/A</v>
      </c>
      <c r="P746" s="51" t="e">
        <f>ROUND(VLOOKUP(EVID_HNOJENI!N746,HNOJIVA_ALL!$A$2:$Z$3303,14,FALSE)*K746*IF(L746="t",10,IF(L746="kg",0.01,IF(L746="q",1,IF(L746="l",0.01*VLOOKUP(EVID_HNOJENI!N746,HNOJIVA_ALL!$A$2:$AE$3303,31,FALSE),"CHYBA")))),2)</f>
        <v>#N/A</v>
      </c>
      <c r="Q746" s="51" t="e">
        <f>ROUND(VLOOKUP(EVID_HNOJENI!N746,HNOJIVA_ALL!$A$2:$Z$3303,15,FALSE)*K746*IF(L746="t",10,IF(L746="kg",0.01,IF(L746="q",1,IF(L746="l",0.01*VLOOKUP(EVID_HNOJENI!N746,HNOJIVA_ALL!$A$2:$AE$3303,31,FALSE),"CHYBA")))),2)</f>
        <v>#N/A</v>
      </c>
      <c r="R746" s="51" t="e">
        <f>ROUND(VLOOKUP(EVID_HNOJENI!N746,HNOJIVA_ALL!$A$2:$Z$3303,16,FALSE)*K746*IF(L746="t",10,IF(L746="kg",0.01,IF(L746="q",1,IF(L746="l",0.01*VLOOKUP(EVID_HNOJENI!N746,HNOJIVA_ALL!$A$2:$AE$3303,31,FALSE),"CHYBA")))),2)</f>
        <v>#N/A</v>
      </c>
      <c r="S746" s="51" t="e">
        <f>ROUND(VLOOKUP(EVID_HNOJENI!N746,HNOJIVA_ALL!$A$2:$Z$3303,18,FALSE)*K746*IF(L746="t",10,IF(L746="kg",0.01,IF(L746="q",1,IF(L746="l",0.01*VLOOKUP(EVID_HNOJENI!N746,HNOJIVA_ALL!$A$2:$AE$3303,31,FALSE),"CHYBA")))),2)</f>
        <v>#N/A</v>
      </c>
      <c r="T746" s="51" t="e">
        <f>ROUND(VLOOKUP(EVID_HNOJENI!N746,HNOJIVA_ALL!$A$2:$Z$3303,17,FALSE)*K746*IF(L746="t",10,IF(L746="kg",0.01,IF(L746="q",1,IF(L746="l",0.01*VLOOKUP(EVID_HNOJENI!N746,HNOJIVA_ALL!$A$2:$AE$3303,31,FALSE),"CHYBA")))),2)</f>
        <v>#N/A</v>
      </c>
      <c r="U746" s="51" t="e">
        <f>ROUND(VLOOKUP(EVID_HNOJENI!N746,HNOJIVA_ALL!$A$2:$Z$3303,20,FALSE)*K746*IF(L746="t",10,IF(L746="kg",0.01,IF(L746="q",1,IF(L746="l",0.01*VLOOKUP(EVID_HNOJENI!N746,HNOJIVA_ALL!$A$2:$AE$3303,31,FALSE),"CHYBA")))),2)</f>
        <v>#N/A</v>
      </c>
    </row>
    <row r="747" spans="1:21" x14ac:dyDescent="0.2">
      <c r="A747" s="32"/>
      <c r="B747" s="45" t="e">
        <f>VLOOKUP($A747,EVID_OSEVU!$A$1:$M$4972,2,FALSE)</f>
        <v>#N/A</v>
      </c>
      <c r="C747" s="45" t="e">
        <f>VLOOKUP($A747,EVID_OSEVU!$A$1:$M$4972,3,FALSE)</f>
        <v>#N/A</v>
      </c>
      <c r="D747" s="45" t="e">
        <f>VLOOKUP($A747,EVID_OSEVU!$A$1:$M$4972,4,FALSE)</f>
        <v>#N/A</v>
      </c>
      <c r="E747" s="45" t="e">
        <f>VLOOKUP($A747,EVID_OSEVU!$A$1:$M$4972,7,FALSE)</f>
        <v>#N/A</v>
      </c>
      <c r="F747" s="45" t="e">
        <f>VLOOKUP($A747,EVID_OSEVU!$A$1:$M$4972,8,FALSE)</f>
        <v>#N/A</v>
      </c>
      <c r="G747" s="45" t="e">
        <f>VLOOKUP($A747,EVID_OSEVU!$A$1:$M$4972,11,FALSE)</f>
        <v>#N/A</v>
      </c>
      <c r="H747" s="35"/>
      <c r="I747" s="48"/>
      <c r="J747" s="33" t="e">
        <f>VLOOKUP($A747,EVID_OSEVU!$A$1:$M$4972,11,FALSE)</f>
        <v>#N/A</v>
      </c>
      <c r="K747" s="39"/>
      <c r="L747" s="49"/>
      <c r="M747" s="89" t="e">
        <f t="shared" si="11"/>
        <v>#N/A</v>
      </c>
      <c r="N747" s="50"/>
      <c r="O747" s="37" t="e">
        <f>VLOOKUP(EVID_HNOJENI!N747,HNOJIVA_ALL!$A$2:$Z$3303,4,FALSE)</f>
        <v>#N/A</v>
      </c>
      <c r="P747" s="51" t="e">
        <f>ROUND(VLOOKUP(EVID_HNOJENI!N747,HNOJIVA_ALL!$A$2:$Z$3303,14,FALSE)*K747*IF(L747="t",10,IF(L747="kg",0.01,IF(L747="q",1,IF(L747="l",0.01*VLOOKUP(EVID_HNOJENI!N747,HNOJIVA_ALL!$A$2:$AE$3303,31,FALSE),"CHYBA")))),2)</f>
        <v>#N/A</v>
      </c>
      <c r="Q747" s="51" t="e">
        <f>ROUND(VLOOKUP(EVID_HNOJENI!N747,HNOJIVA_ALL!$A$2:$Z$3303,15,FALSE)*K747*IF(L747="t",10,IF(L747="kg",0.01,IF(L747="q",1,IF(L747="l",0.01*VLOOKUP(EVID_HNOJENI!N747,HNOJIVA_ALL!$A$2:$AE$3303,31,FALSE),"CHYBA")))),2)</f>
        <v>#N/A</v>
      </c>
      <c r="R747" s="51" t="e">
        <f>ROUND(VLOOKUP(EVID_HNOJENI!N747,HNOJIVA_ALL!$A$2:$Z$3303,16,FALSE)*K747*IF(L747="t",10,IF(L747="kg",0.01,IF(L747="q",1,IF(L747="l",0.01*VLOOKUP(EVID_HNOJENI!N747,HNOJIVA_ALL!$A$2:$AE$3303,31,FALSE),"CHYBA")))),2)</f>
        <v>#N/A</v>
      </c>
      <c r="S747" s="51" t="e">
        <f>ROUND(VLOOKUP(EVID_HNOJENI!N747,HNOJIVA_ALL!$A$2:$Z$3303,18,FALSE)*K747*IF(L747="t",10,IF(L747="kg",0.01,IF(L747="q",1,IF(L747="l",0.01*VLOOKUP(EVID_HNOJENI!N747,HNOJIVA_ALL!$A$2:$AE$3303,31,FALSE),"CHYBA")))),2)</f>
        <v>#N/A</v>
      </c>
      <c r="T747" s="51" t="e">
        <f>ROUND(VLOOKUP(EVID_HNOJENI!N747,HNOJIVA_ALL!$A$2:$Z$3303,17,FALSE)*K747*IF(L747="t",10,IF(L747="kg",0.01,IF(L747="q",1,IF(L747="l",0.01*VLOOKUP(EVID_HNOJENI!N747,HNOJIVA_ALL!$A$2:$AE$3303,31,FALSE),"CHYBA")))),2)</f>
        <v>#N/A</v>
      </c>
      <c r="U747" s="51" t="e">
        <f>ROUND(VLOOKUP(EVID_HNOJENI!N747,HNOJIVA_ALL!$A$2:$Z$3303,20,FALSE)*K747*IF(L747="t",10,IF(L747="kg",0.01,IF(L747="q",1,IF(L747="l",0.01*VLOOKUP(EVID_HNOJENI!N747,HNOJIVA_ALL!$A$2:$AE$3303,31,FALSE),"CHYBA")))),2)</f>
        <v>#N/A</v>
      </c>
    </row>
    <row r="748" spans="1:21" x14ac:dyDescent="0.2">
      <c r="A748" s="32"/>
      <c r="B748" s="45" t="e">
        <f>VLOOKUP($A748,EVID_OSEVU!$A$1:$M$4972,2,FALSE)</f>
        <v>#N/A</v>
      </c>
      <c r="C748" s="45" t="e">
        <f>VLOOKUP($A748,EVID_OSEVU!$A$1:$M$4972,3,FALSE)</f>
        <v>#N/A</v>
      </c>
      <c r="D748" s="45" t="e">
        <f>VLOOKUP($A748,EVID_OSEVU!$A$1:$M$4972,4,FALSE)</f>
        <v>#N/A</v>
      </c>
      <c r="E748" s="45" t="e">
        <f>VLOOKUP($A748,EVID_OSEVU!$A$1:$M$4972,7,FALSE)</f>
        <v>#N/A</v>
      </c>
      <c r="F748" s="45" t="e">
        <f>VLOOKUP($A748,EVID_OSEVU!$A$1:$M$4972,8,FALSE)</f>
        <v>#N/A</v>
      </c>
      <c r="G748" s="45" t="e">
        <f>VLOOKUP($A748,EVID_OSEVU!$A$1:$M$4972,11,FALSE)</f>
        <v>#N/A</v>
      </c>
      <c r="H748" s="35"/>
      <c r="I748" s="48"/>
      <c r="J748" s="33" t="e">
        <f>VLOOKUP($A748,EVID_OSEVU!$A$1:$M$4972,11,FALSE)</f>
        <v>#N/A</v>
      </c>
      <c r="K748" s="39"/>
      <c r="L748" s="49"/>
      <c r="M748" s="89" t="e">
        <f t="shared" si="11"/>
        <v>#N/A</v>
      </c>
      <c r="N748" s="50"/>
      <c r="O748" s="37" t="e">
        <f>VLOOKUP(EVID_HNOJENI!N748,HNOJIVA_ALL!$A$2:$Z$3303,4,FALSE)</f>
        <v>#N/A</v>
      </c>
      <c r="P748" s="51" t="e">
        <f>ROUND(VLOOKUP(EVID_HNOJENI!N748,HNOJIVA_ALL!$A$2:$Z$3303,14,FALSE)*K748*IF(L748="t",10,IF(L748="kg",0.01,IF(L748="q",1,IF(L748="l",0.01*VLOOKUP(EVID_HNOJENI!N748,HNOJIVA_ALL!$A$2:$AE$3303,31,FALSE),"CHYBA")))),2)</f>
        <v>#N/A</v>
      </c>
      <c r="Q748" s="51" t="e">
        <f>ROUND(VLOOKUP(EVID_HNOJENI!N748,HNOJIVA_ALL!$A$2:$Z$3303,15,FALSE)*K748*IF(L748="t",10,IF(L748="kg",0.01,IF(L748="q",1,IF(L748="l",0.01*VLOOKUP(EVID_HNOJENI!N748,HNOJIVA_ALL!$A$2:$AE$3303,31,FALSE),"CHYBA")))),2)</f>
        <v>#N/A</v>
      </c>
      <c r="R748" s="51" t="e">
        <f>ROUND(VLOOKUP(EVID_HNOJENI!N748,HNOJIVA_ALL!$A$2:$Z$3303,16,FALSE)*K748*IF(L748="t",10,IF(L748="kg",0.01,IF(L748="q",1,IF(L748="l",0.01*VLOOKUP(EVID_HNOJENI!N748,HNOJIVA_ALL!$A$2:$AE$3303,31,FALSE),"CHYBA")))),2)</f>
        <v>#N/A</v>
      </c>
      <c r="S748" s="51" t="e">
        <f>ROUND(VLOOKUP(EVID_HNOJENI!N748,HNOJIVA_ALL!$A$2:$Z$3303,18,FALSE)*K748*IF(L748="t",10,IF(L748="kg",0.01,IF(L748="q",1,IF(L748="l",0.01*VLOOKUP(EVID_HNOJENI!N748,HNOJIVA_ALL!$A$2:$AE$3303,31,FALSE),"CHYBA")))),2)</f>
        <v>#N/A</v>
      </c>
      <c r="T748" s="51" t="e">
        <f>ROUND(VLOOKUP(EVID_HNOJENI!N748,HNOJIVA_ALL!$A$2:$Z$3303,17,FALSE)*K748*IF(L748="t",10,IF(L748="kg",0.01,IF(L748="q",1,IF(L748="l",0.01*VLOOKUP(EVID_HNOJENI!N748,HNOJIVA_ALL!$A$2:$AE$3303,31,FALSE),"CHYBA")))),2)</f>
        <v>#N/A</v>
      </c>
      <c r="U748" s="51" t="e">
        <f>ROUND(VLOOKUP(EVID_HNOJENI!N748,HNOJIVA_ALL!$A$2:$Z$3303,20,FALSE)*K748*IF(L748="t",10,IF(L748="kg",0.01,IF(L748="q",1,IF(L748="l",0.01*VLOOKUP(EVID_HNOJENI!N748,HNOJIVA_ALL!$A$2:$AE$3303,31,FALSE),"CHYBA")))),2)</f>
        <v>#N/A</v>
      </c>
    </row>
    <row r="749" spans="1:21" x14ac:dyDescent="0.2">
      <c r="A749" s="32"/>
      <c r="B749" s="45" t="e">
        <f>VLOOKUP($A749,EVID_OSEVU!$A$1:$M$4972,2,FALSE)</f>
        <v>#N/A</v>
      </c>
      <c r="C749" s="45" t="e">
        <f>VLOOKUP($A749,EVID_OSEVU!$A$1:$M$4972,3,FALSE)</f>
        <v>#N/A</v>
      </c>
      <c r="D749" s="45" t="e">
        <f>VLOOKUP($A749,EVID_OSEVU!$A$1:$M$4972,4,FALSE)</f>
        <v>#N/A</v>
      </c>
      <c r="E749" s="45" t="e">
        <f>VLOOKUP($A749,EVID_OSEVU!$A$1:$M$4972,7,FALSE)</f>
        <v>#N/A</v>
      </c>
      <c r="F749" s="45" t="e">
        <f>VLOOKUP($A749,EVID_OSEVU!$A$1:$M$4972,8,FALSE)</f>
        <v>#N/A</v>
      </c>
      <c r="G749" s="45" t="e">
        <f>VLOOKUP($A749,EVID_OSEVU!$A$1:$M$4972,11,FALSE)</f>
        <v>#N/A</v>
      </c>
      <c r="H749" s="35"/>
      <c r="I749" s="48"/>
      <c r="J749" s="33" t="e">
        <f>VLOOKUP($A749,EVID_OSEVU!$A$1:$M$4972,11,FALSE)</f>
        <v>#N/A</v>
      </c>
      <c r="K749" s="39"/>
      <c r="L749" s="49"/>
      <c r="M749" s="89" t="e">
        <f t="shared" si="11"/>
        <v>#N/A</v>
      </c>
      <c r="N749" s="50"/>
      <c r="O749" s="37" t="e">
        <f>VLOOKUP(EVID_HNOJENI!N749,HNOJIVA_ALL!$A$2:$Z$3303,4,FALSE)</f>
        <v>#N/A</v>
      </c>
      <c r="P749" s="51" t="e">
        <f>ROUND(VLOOKUP(EVID_HNOJENI!N749,HNOJIVA_ALL!$A$2:$Z$3303,14,FALSE)*K749*IF(L749="t",10,IF(L749="kg",0.01,IF(L749="q",1,IF(L749="l",0.01*VLOOKUP(EVID_HNOJENI!N749,HNOJIVA_ALL!$A$2:$AE$3303,31,FALSE),"CHYBA")))),2)</f>
        <v>#N/A</v>
      </c>
      <c r="Q749" s="51" t="e">
        <f>ROUND(VLOOKUP(EVID_HNOJENI!N749,HNOJIVA_ALL!$A$2:$Z$3303,15,FALSE)*K749*IF(L749="t",10,IF(L749="kg",0.01,IF(L749="q",1,IF(L749="l",0.01*VLOOKUP(EVID_HNOJENI!N749,HNOJIVA_ALL!$A$2:$AE$3303,31,FALSE),"CHYBA")))),2)</f>
        <v>#N/A</v>
      </c>
      <c r="R749" s="51" t="e">
        <f>ROUND(VLOOKUP(EVID_HNOJENI!N749,HNOJIVA_ALL!$A$2:$Z$3303,16,FALSE)*K749*IF(L749="t",10,IF(L749="kg",0.01,IF(L749="q",1,IF(L749="l",0.01*VLOOKUP(EVID_HNOJENI!N749,HNOJIVA_ALL!$A$2:$AE$3303,31,FALSE),"CHYBA")))),2)</f>
        <v>#N/A</v>
      </c>
      <c r="S749" s="51" t="e">
        <f>ROUND(VLOOKUP(EVID_HNOJENI!N749,HNOJIVA_ALL!$A$2:$Z$3303,18,FALSE)*K749*IF(L749="t",10,IF(L749="kg",0.01,IF(L749="q",1,IF(L749="l",0.01*VLOOKUP(EVID_HNOJENI!N749,HNOJIVA_ALL!$A$2:$AE$3303,31,FALSE),"CHYBA")))),2)</f>
        <v>#N/A</v>
      </c>
      <c r="T749" s="51" t="e">
        <f>ROUND(VLOOKUP(EVID_HNOJENI!N749,HNOJIVA_ALL!$A$2:$Z$3303,17,FALSE)*K749*IF(L749="t",10,IF(L749="kg",0.01,IF(L749="q",1,IF(L749="l",0.01*VLOOKUP(EVID_HNOJENI!N749,HNOJIVA_ALL!$A$2:$AE$3303,31,FALSE),"CHYBA")))),2)</f>
        <v>#N/A</v>
      </c>
      <c r="U749" s="51" t="e">
        <f>ROUND(VLOOKUP(EVID_HNOJENI!N749,HNOJIVA_ALL!$A$2:$Z$3303,20,FALSE)*K749*IF(L749="t",10,IF(L749="kg",0.01,IF(L749="q",1,IF(L749="l",0.01*VLOOKUP(EVID_HNOJENI!N749,HNOJIVA_ALL!$A$2:$AE$3303,31,FALSE),"CHYBA")))),2)</f>
        <v>#N/A</v>
      </c>
    </row>
    <row r="750" spans="1:21" x14ac:dyDescent="0.2">
      <c r="A750" s="32"/>
      <c r="B750" s="45" t="e">
        <f>VLOOKUP($A750,EVID_OSEVU!$A$1:$M$4972,2,FALSE)</f>
        <v>#N/A</v>
      </c>
      <c r="C750" s="45" t="e">
        <f>VLOOKUP($A750,EVID_OSEVU!$A$1:$M$4972,3,FALSE)</f>
        <v>#N/A</v>
      </c>
      <c r="D750" s="45" t="e">
        <f>VLOOKUP($A750,EVID_OSEVU!$A$1:$M$4972,4,FALSE)</f>
        <v>#N/A</v>
      </c>
      <c r="E750" s="45" t="e">
        <f>VLOOKUP($A750,EVID_OSEVU!$A$1:$M$4972,7,FALSE)</f>
        <v>#N/A</v>
      </c>
      <c r="F750" s="45" t="e">
        <f>VLOOKUP($A750,EVID_OSEVU!$A$1:$M$4972,8,FALSE)</f>
        <v>#N/A</v>
      </c>
      <c r="G750" s="45" t="e">
        <f>VLOOKUP($A750,EVID_OSEVU!$A$1:$M$4972,11,FALSE)</f>
        <v>#N/A</v>
      </c>
      <c r="H750" s="35"/>
      <c r="I750" s="48"/>
      <c r="J750" s="33" t="e">
        <f>VLOOKUP($A750,EVID_OSEVU!$A$1:$M$4972,11,FALSE)</f>
        <v>#N/A</v>
      </c>
      <c r="K750" s="39"/>
      <c r="L750" s="49"/>
      <c r="M750" s="89" t="e">
        <f t="shared" si="11"/>
        <v>#N/A</v>
      </c>
      <c r="N750" s="50"/>
      <c r="O750" s="37" t="e">
        <f>VLOOKUP(EVID_HNOJENI!N750,HNOJIVA_ALL!$A$2:$Z$3303,4,FALSE)</f>
        <v>#N/A</v>
      </c>
      <c r="P750" s="51" t="e">
        <f>ROUND(VLOOKUP(EVID_HNOJENI!N750,HNOJIVA_ALL!$A$2:$Z$3303,14,FALSE)*K750*IF(L750="t",10,IF(L750="kg",0.01,IF(L750="q",1,IF(L750="l",0.01*VLOOKUP(EVID_HNOJENI!N750,HNOJIVA_ALL!$A$2:$AE$3303,31,FALSE),"CHYBA")))),2)</f>
        <v>#N/A</v>
      </c>
      <c r="Q750" s="51" t="e">
        <f>ROUND(VLOOKUP(EVID_HNOJENI!N750,HNOJIVA_ALL!$A$2:$Z$3303,15,FALSE)*K750*IF(L750="t",10,IF(L750="kg",0.01,IF(L750="q",1,IF(L750="l",0.01*VLOOKUP(EVID_HNOJENI!N750,HNOJIVA_ALL!$A$2:$AE$3303,31,FALSE),"CHYBA")))),2)</f>
        <v>#N/A</v>
      </c>
      <c r="R750" s="51" t="e">
        <f>ROUND(VLOOKUP(EVID_HNOJENI!N750,HNOJIVA_ALL!$A$2:$Z$3303,16,FALSE)*K750*IF(L750="t",10,IF(L750="kg",0.01,IF(L750="q",1,IF(L750="l",0.01*VLOOKUP(EVID_HNOJENI!N750,HNOJIVA_ALL!$A$2:$AE$3303,31,FALSE),"CHYBA")))),2)</f>
        <v>#N/A</v>
      </c>
      <c r="S750" s="51" t="e">
        <f>ROUND(VLOOKUP(EVID_HNOJENI!N750,HNOJIVA_ALL!$A$2:$Z$3303,18,FALSE)*K750*IF(L750="t",10,IF(L750="kg",0.01,IF(L750="q",1,IF(L750="l",0.01*VLOOKUP(EVID_HNOJENI!N750,HNOJIVA_ALL!$A$2:$AE$3303,31,FALSE),"CHYBA")))),2)</f>
        <v>#N/A</v>
      </c>
      <c r="T750" s="51" t="e">
        <f>ROUND(VLOOKUP(EVID_HNOJENI!N750,HNOJIVA_ALL!$A$2:$Z$3303,17,FALSE)*K750*IF(L750="t",10,IF(L750="kg",0.01,IF(L750="q",1,IF(L750="l",0.01*VLOOKUP(EVID_HNOJENI!N750,HNOJIVA_ALL!$A$2:$AE$3303,31,FALSE),"CHYBA")))),2)</f>
        <v>#N/A</v>
      </c>
      <c r="U750" s="51" t="e">
        <f>ROUND(VLOOKUP(EVID_HNOJENI!N750,HNOJIVA_ALL!$A$2:$Z$3303,20,FALSE)*K750*IF(L750="t",10,IF(L750="kg",0.01,IF(L750="q",1,IF(L750="l",0.01*VLOOKUP(EVID_HNOJENI!N750,HNOJIVA_ALL!$A$2:$AE$3303,31,FALSE),"CHYBA")))),2)</f>
        <v>#N/A</v>
      </c>
    </row>
    <row r="751" spans="1:21" x14ac:dyDescent="0.2">
      <c r="A751" s="32"/>
      <c r="B751" s="45" t="e">
        <f>VLOOKUP($A751,EVID_OSEVU!$A$1:$M$4972,2,FALSE)</f>
        <v>#N/A</v>
      </c>
      <c r="C751" s="45" t="e">
        <f>VLOOKUP($A751,EVID_OSEVU!$A$1:$M$4972,3,FALSE)</f>
        <v>#N/A</v>
      </c>
      <c r="D751" s="45" t="e">
        <f>VLOOKUP($A751,EVID_OSEVU!$A$1:$M$4972,4,FALSE)</f>
        <v>#N/A</v>
      </c>
      <c r="E751" s="45" t="e">
        <f>VLOOKUP($A751,EVID_OSEVU!$A$1:$M$4972,7,FALSE)</f>
        <v>#N/A</v>
      </c>
      <c r="F751" s="45" t="e">
        <f>VLOOKUP($A751,EVID_OSEVU!$A$1:$M$4972,8,FALSE)</f>
        <v>#N/A</v>
      </c>
      <c r="G751" s="45" t="e">
        <f>VLOOKUP($A751,EVID_OSEVU!$A$1:$M$4972,11,FALSE)</f>
        <v>#N/A</v>
      </c>
      <c r="H751" s="35"/>
      <c r="I751" s="48"/>
      <c r="J751" s="33" t="e">
        <f>VLOOKUP($A751,EVID_OSEVU!$A$1:$M$4972,11,FALSE)</f>
        <v>#N/A</v>
      </c>
      <c r="K751" s="39"/>
      <c r="L751" s="49"/>
      <c r="M751" s="89" t="e">
        <f t="shared" si="11"/>
        <v>#N/A</v>
      </c>
      <c r="N751" s="50"/>
      <c r="O751" s="37" t="e">
        <f>VLOOKUP(EVID_HNOJENI!N751,HNOJIVA_ALL!$A$2:$Z$3303,4,FALSE)</f>
        <v>#N/A</v>
      </c>
      <c r="P751" s="51" t="e">
        <f>ROUND(VLOOKUP(EVID_HNOJENI!N751,HNOJIVA_ALL!$A$2:$Z$3303,14,FALSE)*K751*IF(L751="t",10,IF(L751="kg",0.01,IF(L751="q",1,IF(L751="l",0.01*VLOOKUP(EVID_HNOJENI!N751,HNOJIVA_ALL!$A$2:$AE$3303,31,FALSE),"CHYBA")))),2)</f>
        <v>#N/A</v>
      </c>
      <c r="Q751" s="51" t="e">
        <f>ROUND(VLOOKUP(EVID_HNOJENI!N751,HNOJIVA_ALL!$A$2:$Z$3303,15,FALSE)*K751*IF(L751="t",10,IF(L751="kg",0.01,IF(L751="q",1,IF(L751="l",0.01*VLOOKUP(EVID_HNOJENI!N751,HNOJIVA_ALL!$A$2:$AE$3303,31,FALSE),"CHYBA")))),2)</f>
        <v>#N/A</v>
      </c>
      <c r="R751" s="51" t="e">
        <f>ROUND(VLOOKUP(EVID_HNOJENI!N751,HNOJIVA_ALL!$A$2:$Z$3303,16,FALSE)*K751*IF(L751="t",10,IF(L751="kg",0.01,IF(L751="q",1,IF(L751="l",0.01*VLOOKUP(EVID_HNOJENI!N751,HNOJIVA_ALL!$A$2:$AE$3303,31,FALSE),"CHYBA")))),2)</f>
        <v>#N/A</v>
      </c>
      <c r="S751" s="51" t="e">
        <f>ROUND(VLOOKUP(EVID_HNOJENI!N751,HNOJIVA_ALL!$A$2:$Z$3303,18,FALSE)*K751*IF(L751="t",10,IF(L751="kg",0.01,IF(L751="q",1,IF(L751="l",0.01*VLOOKUP(EVID_HNOJENI!N751,HNOJIVA_ALL!$A$2:$AE$3303,31,FALSE),"CHYBA")))),2)</f>
        <v>#N/A</v>
      </c>
      <c r="T751" s="51" t="e">
        <f>ROUND(VLOOKUP(EVID_HNOJENI!N751,HNOJIVA_ALL!$A$2:$Z$3303,17,FALSE)*K751*IF(L751="t",10,IF(L751="kg",0.01,IF(L751="q",1,IF(L751="l",0.01*VLOOKUP(EVID_HNOJENI!N751,HNOJIVA_ALL!$A$2:$AE$3303,31,FALSE),"CHYBA")))),2)</f>
        <v>#N/A</v>
      </c>
      <c r="U751" s="51" t="e">
        <f>ROUND(VLOOKUP(EVID_HNOJENI!N751,HNOJIVA_ALL!$A$2:$Z$3303,20,FALSE)*K751*IF(L751="t",10,IF(L751="kg",0.01,IF(L751="q",1,IF(L751="l",0.01*VLOOKUP(EVID_HNOJENI!N751,HNOJIVA_ALL!$A$2:$AE$3303,31,FALSE),"CHYBA")))),2)</f>
        <v>#N/A</v>
      </c>
    </row>
    <row r="752" spans="1:21" x14ac:dyDescent="0.2">
      <c r="A752" s="32"/>
      <c r="B752" s="45" t="e">
        <f>VLOOKUP($A752,EVID_OSEVU!$A$1:$M$4972,2,FALSE)</f>
        <v>#N/A</v>
      </c>
      <c r="C752" s="45" t="e">
        <f>VLOOKUP($A752,EVID_OSEVU!$A$1:$M$4972,3,FALSE)</f>
        <v>#N/A</v>
      </c>
      <c r="D752" s="45" t="e">
        <f>VLOOKUP($A752,EVID_OSEVU!$A$1:$M$4972,4,FALSE)</f>
        <v>#N/A</v>
      </c>
      <c r="E752" s="45" t="e">
        <f>VLOOKUP($A752,EVID_OSEVU!$A$1:$M$4972,7,FALSE)</f>
        <v>#N/A</v>
      </c>
      <c r="F752" s="45" t="e">
        <f>VLOOKUP($A752,EVID_OSEVU!$A$1:$M$4972,8,FALSE)</f>
        <v>#N/A</v>
      </c>
      <c r="G752" s="45" t="e">
        <f>VLOOKUP($A752,EVID_OSEVU!$A$1:$M$4972,11,FALSE)</f>
        <v>#N/A</v>
      </c>
      <c r="H752" s="35"/>
      <c r="I752" s="48"/>
      <c r="J752" s="33" t="e">
        <f>VLOOKUP($A752,EVID_OSEVU!$A$1:$M$4972,11,FALSE)</f>
        <v>#N/A</v>
      </c>
      <c r="K752" s="39"/>
      <c r="L752" s="49"/>
      <c r="M752" s="89" t="e">
        <f t="shared" si="11"/>
        <v>#N/A</v>
      </c>
      <c r="N752" s="50"/>
      <c r="O752" s="37" t="e">
        <f>VLOOKUP(EVID_HNOJENI!N752,HNOJIVA_ALL!$A$2:$Z$3303,4,FALSE)</f>
        <v>#N/A</v>
      </c>
      <c r="P752" s="51" t="e">
        <f>ROUND(VLOOKUP(EVID_HNOJENI!N752,HNOJIVA_ALL!$A$2:$Z$3303,14,FALSE)*K752*IF(L752="t",10,IF(L752="kg",0.01,IF(L752="q",1,IF(L752="l",0.01*VLOOKUP(EVID_HNOJENI!N752,HNOJIVA_ALL!$A$2:$AE$3303,31,FALSE),"CHYBA")))),2)</f>
        <v>#N/A</v>
      </c>
      <c r="Q752" s="51" t="e">
        <f>ROUND(VLOOKUP(EVID_HNOJENI!N752,HNOJIVA_ALL!$A$2:$Z$3303,15,FALSE)*K752*IF(L752="t",10,IF(L752="kg",0.01,IF(L752="q",1,IF(L752="l",0.01*VLOOKUP(EVID_HNOJENI!N752,HNOJIVA_ALL!$A$2:$AE$3303,31,FALSE),"CHYBA")))),2)</f>
        <v>#N/A</v>
      </c>
      <c r="R752" s="51" t="e">
        <f>ROUND(VLOOKUP(EVID_HNOJENI!N752,HNOJIVA_ALL!$A$2:$Z$3303,16,FALSE)*K752*IF(L752="t",10,IF(L752="kg",0.01,IF(L752="q",1,IF(L752="l",0.01*VLOOKUP(EVID_HNOJENI!N752,HNOJIVA_ALL!$A$2:$AE$3303,31,FALSE),"CHYBA")))),2)</f>
        <v>#N/A</v>
      </c>
      <c r="S752" s="51" t="e">
        <f>ROUND(VLOOKUP(EVID_HNOJENI!N752,HNOJIVA_ALL!$A$2:$Z$3303,18,FALSE)*K752*IF(L752="t",10,IF(L752="kg",0.01,IF(L752="q",1,IF(L752="l",0.01*VLOOKUP(EVID_HNOJENI!N752,HNOJIVA_ALL!$A$2:$AE$3303,31,FALSE),"CHYBA")))),2)</f>
        <v>#N/A</v>
      </c>
      <c r="T752" s="51" t="e">
        <f>ROUND(VLOOKUP(EVID_HNOJENI!N752,HNOJIVA_ALL!$A$2:$Z$3303,17,FALSE)*K752*IF(L752="t",10,IF(L752="kg",0.01,IF(L752="q",1,IF(L752="l",0.01*VLOOKUP(EVID_HNOJENI!N752,HNOJIVA_ALL!$A$2:$AE$3303,31,FALSE),"CHYBA")))),2)</f>
        <v>#N/A</v>
      </c>
      <c r="U752" s="51" t="e">
        <f>ROUND(VLOOKUP(EVID_HNOJENI!N752,HNOJIVA_ALL!$A$2:$Z$3303,20,FALSE)*K752*IF(L752="t",10,IF(L752="kg",0.01,IF(L752="q",1,IF(L752="l",0.01*VLOOKUP(EVID_HNOJENI!N752,HNOJIVA_ALL!$A$2:$AE$3303,31,FALSE),"CHYBA")))),2)</f>
        <v>#N/A</v>
      </c>
    </row>
    <row r="753" spans="1:21" x14ac:dyDescent="0.2">
      <c r="A753" s="32"/>
      <c r="B753" s="45" t="e">
        <f>VLOOKUP($A753,EVID_OSEVU!$A$1:$M$4972,2,FALSE)</f>
        <v>#N/A</v>
      </c>
      <c r="C753" s="45" t="e">
        <f>VLOOKUP($A753,EVID_OSEVU!$A$1:$M$4972,3,FALSE)</f>
        <v>#N/A</v>
      </c>
      <c r="D753" s="45" t="e">
        <f>VLOOKUP($A753,EVID_OSEVU!$A$1:$M$4972,4,FALSE)</f>
        <v>#N/A</v>
      </c>
      <c r="E753" s="45" t="e">
        <f>VLOOKUP($A753,EVID_OSEVU!$A$1:$M$4972,7,FALSE)</f>
        <v>#N/A</v>
      </c>
      <c r="F753" s="45" t="e">
        <f>VLOOKUP($A753,EVID_OSEVU!$A$1:$M$4972,8,FALSE)</f>
        <v>#N/A</v>
      </c>
      <c r="G753" s="45" t="e">
        <f>VLOOKUP($A753,EVID_OSEVU!$A$1:$M$4972,11,FALSE)</f>
        <v>#N/A</v>
      </c>
      <c r="H753" s="35"/>
      <c r="I753" s="48"/>
      <c r="J753" s="33" t="e">
        <f>VLOOKUP($A753,EVID_OSEVU!$A$1:$M$4972,11,FALSE)</f>
        <v>#N/A</v>
      </c>
      <c r="K753" s="39"/>
      <c r="L753" s="49"/>
      <c r="M753" s="89" t="e">
        <f t="shared" si="11"/>
        <v>#N/A</v>
      </c>
      <c r="N753" s="50"/>
      <c r="O753" s="37" t="e">
        <f>VLOOKUP(EVID_HNOJENI!N753,HNOJIVA_ALL!$A$2:$Z$3303,4,FALSE)</f>
        <v>#N/A</v>
      </c>
      <c r="P753" s="51" t="e">
        <f>ROUND(VLOOKUP(EVID_HNOJENI!N753,HNOJIVA_ALL!$A$2:$Z$3303,14,FALSE)*K753*IF(L753="t",10,IF(L753="kg",0.01,IF(L753="q",1,IF(L753="l",0.01*VLOOKUP(EVID_HNOJENI!N753,HNOJIVA_ALL!$A$2:$AE$3303,31,FALSE),"CHYBA")))),2)</f>
        <v>#N/A</v>
      </c>
      <c r="Q753" s="51" t="e">
        <f>ROUND(VLOOKUP(EVID_HNOJENI!N753,HNOJIVA_ALL!$A$2:$Z$3303,15,FALSE)*K753*IF(L753="t",10,IF(L753="kg",0.01,IF(L753="q",1,IF(L753="l",0.01*VLOOKUP(EVID_HNOJENI!N753,HNOJIVA_ALL!$A$2:$AE$3303,31,FALSE),"CHYBA")))),2)</f>
        <v>#N/A</v>
      </c>
      <c r="R753" s="51" t="e">
        <f>ROUND(VLOOKUP(EVID_HNOJENI!N753,HNOJIVA_ALL!$A$2:$Z$3303,16,FALSE)*K753*IF(L753="t",10,IF(L753="kg",0.01,IF(L753="q",1,IF(L753="l",0.01*VLOOKUP(EVID_HNOJENI!N753,HNOJIVA_ALL!$A$2:$AE$3303,31,FALSE),"CHYBA")))),2)</f>
        <v>#N/A</v>
      </c>
      <c r="S753" s="51" t="e">
        <f>ROUND(VLOOKUP(EVID_HNOJENI!N753,HNOJIVA_ALL!$A$2:$Z$3303,18,FALSE)*K753*IF(L753="t",10,IF(L753="kg",0.01,IF(L753="q",1,IF(L753="l",0.01*VLOOKUP(EVID_HNOJENI!N753,HNOJIVA_ALL!$A$2:$AE$3303,31,FALSE),"CHYBA")))),2)</f>
        <v>#N/A</v>
      </c>
      <c r="T753" s="51" t="e">
        <f>ROUND(VLOOKUP(EVID_HNOJENI!N753,HNOJIVA_ALL!$A$2:$Z$3303,17,FALSE)*K753*IF(L753="t",10,IF(L753="kg",0.01,IF(L753="q",1,IF(L753="l",0.01*VLOOKUP(EVID_HNOJENI!N753,HNOJIVA_ALL!$A$2:$AE$3303,31,FALSE),"CHYBA")))),2)</f>
        <v>#N/A</v>
      </c>
      <c r="U753" s="51" t="e">
        <f>ROUND(VLOOKUP(EVID_HNOJENI!N753,HNOJIVA_ALL!$A$2:$Z$3303,20,FALSE)*K753*IF(L753="t",10,IF(L753="kg",0.01,IF(L753="q",1,IF(L753="l",0.01*VLOOKUP(EVID_HNOJENI!N753,HNOJIVA_ALL!$A$2:$AE$3303,31,FALSE),"CHYBA")))),2)</f>
        <v>#N/A</v>
      </c>
    </row>
    <row r="754" spans="1:21" x14ac:dyDescent="0.2">
      <c r="A754" s="32"/>
      <c r="B754" s="45" t="e">
        <f>VLOOKUP($A754,EVID_OSEVU!$A$1:$M$4972,2,FALSE)</f>
        <v>#N/A</v>
      </c>
      <c r="C754" s="45" t="e">
        <f>VLOOKUP($A754,EVID_OSEVU!$A$1:$M$4972,3,FALSE)</f>
        <v>#N/A</v>
      </c>
      <c r="D754" s="45" t="e">
        <f>VLOOKUP($A754,EVID_OSEVU!$A$1:$M$4972,4,FALSE)</f>
        <v>#N/A</v>
      </c>
      <c r="E754" s="45" t="e">
        <f>VLOOKUP($A754,EVID_OSEVU!$A$1:$M$4972,7,FALSE)</f>
        <v>#N/A</v>
      </c>
      <c r="F754" s="45" t="e">
        <f>VLOOKUP($A754,EVID_OSEVU!$A$1:$M$4972,8,FALSE)</f>
        <v>#N/A</v>
      </c>
      <c r="G754" s="45" t="e">
        <f>VLOOKUP($A754,EVID_OSEVU!$A$1:$M$4972,11,FALSE)</f>
        <v>#N/A</v>
      </c>
      <c r="H754" s="35"/>
      <c r="I754" s="48"/>
      <c r="J754" s="33" t="e">
        <f>VLOOKUP($A754,EVID_OSEVU!$A$1:$M$4972,11,FALSE)</f>
        <v>#N/A</v>
      </c>
      <c r="K754" s="39"/>
      <c r="L754" s="49"/>
      <c r="M754" s="89" t="e">
        <f t="shared" si="11"/>
        <v>#N/A</v>
      </c>
      <c r="N754" s="50"/>
      <c r="O754" s="37" t="e">
        <f>VLOOKUP(EVID_HNOJENI!N754,HNOJIVA_ALL!$A$2:$Z$3303,4,FALSE)</f>
        <v>#N/A</v>
      </c>
      <c r="P754" s="51" t="e">
        <f>ROUND(VLOOKUP(EVID_HNOJENI!N754,HNOJIVA_ALL!$A$2:$Z$3303,14,FALSE)*K754*IF(L754="t",10,IF(L754="kg",0.01,IF(L754="q",1,IF(L754="l",0.01*VLOOKUP(EVID_HNOJENI!N754,HNOJIVA_ALL!$A$2:$AE$3303,31,FALSE),"CHYBA")))),2)</f>
        <v>#N/A</v>
      </c>
      <c r="Q754" s="51" t="e">
        <f>ROUND(VLOOKUP(EVID_HNOJENI!N754,HNOJIVA_ALL!$A$2:$Z$3303,15,FALSE)*K754*IF(L754="t",10,IF(L754="kg",0.01,IF(L754="q",1,IF(L754="l",0.01*VLOOKUP(EVID_HNOJENI!N754,HNOJIVA_ALL!$A$2:$AE$3303,31,FALSE),"CHYBA")))),2)</f>
        <v>#N/A</v>
      </c>
      <c r="R754" s="51" t="e">
        <f>ROUND(VLOOKUP(EVID_HNOJENI!N754,HNOJIVA_ALL!$A$2:$Z$3303,16,FALSE)*K754*IF(L754="t",10,IF(L754="kg",0.01,IF(L754="q",1,IF(L754="l",0.01*VLOOKUP(EVID_HNOJENI!N754,HNOJIVA_ALL!$A$2:$AE$3303,31,FALSE),"CHYBA")))),2)</f>
        <v>#N/A</v>
      </c>
      <c r="S754" s="51" t="e">
        <f>ROUND(VLOOKUP(EVID_HNOJENI!N754,HNOJIVA_ALL!$A$2:$Z$3303,18,FALSE)*K754*IF(L754="t",10,IF(L754="kg",0.01,IF(L754="q",1,IF(L754="l",0.01*VLOOKUP(EVID_HNOJENI!N754,HNOJIVA_ALL!$A$2:$AE$3303,31,FALSE),"CHYBA")))),2)</f>
        <v>#N/A</v>
      </c>
      <c r="T754" s="51" t="e">
        <f>ROUND(VLOOKUP(EVID_HNOJENI!N754,HNOJIVA_ALL!$A$2:$Z$3303,17,FALSE)*K754*IF(L754="t",10,IF(L754="kg",0.01,IF(L754="q",1,IF(L754="l",0.01*VLOOKUP(EVID_HNOJENI!N754,HNOJIVA_ALL!$A$2:$AE$3303,31,FALSE),"CHYBA")))),2)</f>
        <v>#N/A</v>
      </c>
      <c r="U754" s="51" t="e">
        <f>ROUND(VLOOKUP(EVID_HNOJENI!N754,HNOJIVA_ALL!$A$2:$Z$3303,20,FALSE)*K754*IF(L754="t",10,IF(L754="kg",0.01,IF(L754="q",1,IF(L754="l",0.01*VLOOKUP(EVID_HNOJENI!N754,HNOJIVA_ALL!$A$2:$AE$3303,31,FALSE),"CHYBA")))),2)</f>
        <v>#N/A</v>
      </c>
    </row>
    <row r="755" spans="1:21" x14ac:dyDescent="0.2">
      <c r="A755" s="32"/>
      <c r="B755" s="45" t="e">
        <f>VLOOKUP($A755,EVID_OSEVU!$A$1:$M$4972,2,FALSE)</f>
        <v>#N/A</v>
      </c>
      <c r="C755" s="45" t="e">
        <f>VLOOKUP($A755,EVID_OSEVU!$A$1:$M$4972,3,FALSE)</f>
        <v>#N/A</v>
      </c>
      <c r="D755" s="45" t="e">
        <f>VLOOKUP($A755,EVID_OSEVU!$A$1:$M$4972,4,FALSE)</f>
        <v>#N/A</v>
      </c>
      <c r="E755" s="45" t="e">
        <f>VLOOKUP($A755,EVID_OSEVU!$A$1:$M$4972,7,FALSE)</f>
        <v>#N/A</v>
      </c>
      <c r="F755" s="45" t="e">
        <f>VLOOKUP($A755,EVID_OSEVU!$A$1:$M$4972,8,FALSE)</f>
        <v>#N/A</v>
      </c>
      <c r="G755" s="45" t="e">
        <f>VLOOKUP($A755,EVID_OSEVU!$A$1:$M$4972,11,FALSE)</f>
        <v>#N/A</v>
      </c>
      <c r="H755" s="35"/>
      <c r="I755" s="48"/>
      <c r="J755" s="33" t="e">
        <f>VLOOKUP($A755,EVID_OSEVU!$A$1:$M$4972,11,FALSE)</f>
        <v>#N/A</v>
      </c>
      <c r="K755" s="39"/>
      <c r="L755" s="49"/>
      <c r="M755" s="89" t="e">
        <f t="shared" si="11"/>
        <v>#N/A</v>
      </c>
      <c r="N755" s="50"/>
      <c r="O755" s="37" t="e">
        <f>VLOOKUP(EVID_HNOJENI!N755,HNOJIVA_ALL!$A$2:$Z$3303,4,FALSE)</f>
        <v>#N/A</v>
      </c>
      <c r="P755" s="51" t="e">
        <f>ROUND(VLOOKUP(EVID_HNOJENI!N755,HNOJIVA_ALL!$A$2:$Z$3303,14,FALSE)*K755*IF(L755="t",10,IF(L755="kg",0.01,IF(L755="q",1,IF(L755="l",0.01*VLOOKUP(EVID_HNOJENI!N755,HNOJIVA_ALL!$A$2:$AE$3303,31,FALSE),"CHYBA")))),2)</f>
        <v>#N/A</v>
      </c>
      <c r="Q755" s="51" t="e">
        <f>ROUND(VLOOKUP(EVID_HNOJENI!N755,HNOJIVA_ALL!$A$2:$Z$3303,15,FALSE)*K755*IF(L755="t",10,IF(L755="kg",0.01,IF(L755="q",1,IF(L755="l",0.01*VLOOKUP(EVID_HNOJENI!N755,HNOJIVA_ALL!$A$2:$AE$3303,31,FALSE),"CHYBA")))),2)</f>
        <v>#N/A</v>
      </c>
      <c r="R755" s="51" t="e">
        <f>ROUND(VLOOKUP(EVID_HNOJENI!N755,HNOJIVA_ALL!$A$2:$Z$3303,16,FALSE)*K755*IF(L755="t",10,IF(L755="kg",0.01,IF(L755="q",1,IF(L755="l",0.01*VLOOKUP(EVID_HNOJENI!N755,HNOJIVA_ALL!$A$2:$AE$3303,31,FALSE),"CHYBA")))),2)</f>
        <v>#N/A</v>
      </c>
      <c r="S755" s="51" t="e">
        <f>ROUND(VLOOKUP(EVID_HNOJENI!N755,HNOJIVA_ALL!$A$2:$Z$3303,18,FALSE)*K755*IF(L755="t",10,IF(L755="kg",0.01,IF(L755="q",1,IF(L755="l",0.01*VLOOKUP(EVID_HNOJENI!N755,HNOJIVA_ALL!$A$2:$AE$3303,31,FALSE),"CHYBA")))),2)</f>
        <v>#N/A</v>
      </c>
      <c r="T755" s="51" t="e">
        <f>ROUND(VLOOKUP(EVID_HNOJENI!N755,HNOJIVA_ALL!$A$2:$Z$3303,17,FALSE)*K755*IF(L755="t",10,IF(L755="kg",0.01,IF(L755="q",1,IF(L755="l",0.01*VLOOKUP(EVID_HNOJENI!N755,HNOJIVA_ALL!$A$2:$AE$3303,31,FALSE),"CHYBA")))),2)</f>
        <v>#N/A</v>
      </c>
      <c r="U755" s="51" t="e">
        <f>ROUND(VLOOKUP(EVID_HNOJENI!N755,HNOJIVA_ALL!$A$2:$Z$3303,20,FALSE)*K755*IF(L755="t",10,IF(L755="kg",0.01,IF(L755="q",1,IF(L755="l",0.01*VLOOKUP(EVID_HNOJENI!N755,HNOJIVA_ALL!$A$2:$AE$3303,31,FALSE),"CHYBA")))),2)</f>
        <v>#N/A</v>
      </c>
    </row>
    <row r="756" spans="1:21" x14ac:dyDescent="0.2">
      <c r="A756" s="32"/>
      <c r="B756" s="45" t="e">
        <f>VLOOKUP($A756,EVID_OSEVU!$A$1:$M$4972,2,FALSE)</f>
        <v>#N/A</v>
      </c>
      <c r="C756" s="45" t="e">
        <f>VLOOKUP($A756,EVID_OSEVU!$A$1:$M$4972,3,FALSE)</f>
        <v>#N/A</v>
      </c>
      <c r="D756" s="45" t="e">
        <f>VLOOKUP($A756,EVID_OSEVU!$A$1:$M$4972,4,FALSE)</f>
        <v>#N/A</v>
      </c>
      <c r="E756" s="45" t="e">
        <f>VLOOKUP($A756,EVID_OSEVU!$A$1:$M$4972,7,FALSE)</f>
        <v>#N/A</v>
      </c>
      <c r="F756" s="45" t="e">
        <f>VLOOKUP($A756,EVID_OSEVU!$A$1:$M$4972,8,FALSE)</f>
        <v>#N/A</v>
      </c>
      <c r="G756" s="45" t="e">
        <f>VLOOKUP($A756,EVID_OSEVU!$A$1:$M$4972,11,FALSE)</f>
        <v>#N/A</v>
      </c>
      <c r="H756" s="35"/>
      <c r="I756" s="48"/>
      <c r="J756" s="33" t="e">
        <f>VLOOKUP($A756,EVID_OSEVU!$A$1:$M$4972,11,FALSE)</f>
        <v>#N/A</v>
      </c>
      <c r="K756" s="39"/>
      <c r="L756" s="49"/>
      <c r="M756" s="89" t="e">
        <f t="shared" si="11"/>
        <v>#N/A</v>
      </c>
      <c r="N756" s="50"/>
      <c r="O756" s="37" t="e">
        <f>VLOOKUP(EVID_HNOJENI!N756,HNOJIVA_ALL!$A$2:$Z$3303,4,FALSE)</f>
        <v>#N/A</v>
      </c>
      <c r="P756" s="51" t="e">
        <f>ROUND(VLOOKUP(EVID_HNOJENI!N756,HNOJIVA_ALL!$A$2:$Z$3303,14,FALSE)*K756*IF(L756="t",10,IF(L756="kg",0.01,IF(L756="q",1,IF(L756="l",0.01*VLOOKUP(EVID_HNOJENI!N756,HNOJIVA_ALL!$A$2:$AE$3303,31,FALSE),"CHYBA")))),2)</f>
        <v>#N/A</v>
      </c>
      <c r="Q756" s="51" t="e">
        <f>ROUND(VLOOKUP(EVID_HNOJENI!N756,HNOJIVA_ALL!$A$2:$Z$3303,15,FALSE)*K756*IF(L756="t",10,IF(L756="kg",0.01,IF(L756="q",1,IF(L756="l",0.01*VLOOKUP(EVID_HNOJENI!N756,HNOJIVA_ALL!$A$2:$AE$3303,31,FALSE),"CHYBA")))),2)</f>
        <v>#N/A</v>
      </c>
      <c r="R756" s="51" t="e">
        <f>ROUND(VLOOKUP(EVID_HNOJENI!N756,HNOJIVA_ALL!$A$2:$Z$3303,16,FALSE)*K756*IF(L756="t",10,IF(L756="kg",0.01,IF(L756="q",1,IF(L756="l",0.01*VLOOKUP(EVID_HNOJENI!N756,HNOJIVA_ALL!$A$2:$AE$3303,31,FALSE),"CHYBA")))),2)</f>
        <v>#N/A</v>
      </c>
      <c r="S756" s="51" t="e">
        <f>ROUND(VLOOKUP(EVID_HNOJENI!N756,HNOJIVA_ALL!$A$2:$Z$3303,18,FALSE)*K756*IF(L756="t",10,IF(L756="kg",0.01,IF(L756="q",1,IF(L756="l",0.01*VLOOKUP(EVID_HNOJENI!N756,HNOJIVA_ALL!$A$2:$AE$3303,31,FALSE),"CHYBA")))),2)</f>
        <v>#N/A</v>
      </c>
      <c r="T756" s="51" t="e">
        <f>ROUND(VLOOKUP(EVID_HNOJENI!N756,HNOJIVA_ALL!$A$2:$Z$3303,17,FALSE)*K756*IF(L756="t",10,IF(L756="kg",0.01,IF(L756="q",1,IF(L756="l",0.01*VLOOKUP(EVID_HNOJENI!N756,HNOJIVA_ALL!$A$2:$AE$3303,31,FALSE),"CHYBA")))),2)</f>
        <v>#N/A</v>
      </c>
      <c r="U756" s="51" t="e">
        <f>ROUND(VLOOKUP(EVID_HNOJENI!N756,HNOJIVA_ALL!$A$2:$Z$3303,20,FALSE)*K756*IF(L756="t",10,IF(L756="kg",0.01,IF(L756="q",1,IF(L756="l",0.01*VLOOKUP(EVID_HNOJENI!N756,HNOJIVA_ALL!$A$2:$AE$3303,31,FALSE),"CHYBA")))),2)</f>
        <v>#N/A</v>
      </c>
    </row>
    <row r="757" spans="1:21" x14ac:dyDescent="0.2">
      <c r="A757" s="32"/>
      <c r="B757" s="45" t="e">
        <f>VLOOKUP($A757,EVID_OSEVU!$A$1:$M$4972,2,FALSE)</f>
        <v>#N/A</v>
      </c>
      <c r="C757" s="45" t="e">
        <f>VLOOKUP($A757,EVID_OSEVU!$A$1:$M$4972,3,FALSE)</f>
        <v>#N/A</v>
      </c>
      <c r="D757" s="45" t="e">
        <f>VLOOKUP($A757,EVID_OSEVU!$A$1:$M$4972,4,FALSE)</f>
        <v>#N/A</v>
      </c>
      <c r="E757" s="45" t="e">
        <f>VLOOKUP($A757,EVID_OSEVU!$A$1:$M$4972,7,FALSE)</f>
        <v>#N/A</v>
      </c>
      <c r="F757" s="45" t="e">
        <f>VLOOKUP($A757,EVID_OSEVU!$A$1:$M$4972,8,FALSE)</f>
        <v>#N/A</v>
      </c>
      <c r="G757" s="45" t="e">
        <f>VLOOKUP($A757,EVID_OSEVU!$A$1:$M$4972,11,FALSE)</f>
        <v>#N/A</v>
      </c>
      <c r="H757" s="35"/>
      <c r="I757" s="48"/>
      <c r="J757" s="33" t="e">
        <f>VLOOKUP($A757,EVID_OSEVU!$A$1:$M$4972,11,FALSE)</f>
        <v>#N/A</v>
      </c>
      <c r="K757" s="39"/>
      <c r="L757" s="49"/>
      <c r="M757" s="89" t="e">
        <f t="shared" si="11"/>
        <v>#N/A</v>
      </c>
      <c r="N757" s="50"/>
      <c r="O757" s="37" t="e">
        <f>VLOOKUP(EVID_HNOJENI!N757,HNOJIVA_ALL!$A$2:$Z$3303,4,FALSE)</f>
        <v>#N/A</v>
      </c>
      <c r="P757" s="51" t="e">
        <f>ROUND(VLOOKUP(EVID_HNOJENI!N757,HNOJIVA_ALL!$A$2:$Z$3303,14,FALSE)*K757*IF(L757="t",10,IF(L757="kg",0.01,IF(L757="q",1,IF(L757="l",0.01*VLOOKUP(EVID_HNOJENI!N757,HNOJIVA_ALL!$A$2:$AE$3303,31,FALSE),"CHYBA")))),2)</f>
        <v>#N/A</v>
      </c>
      <c r="Q757" s="51" t="e">
        <f>ROUND(VLOOKUP(EVID_HNOJENI!N757,HNOJIVA_ALL!$A$2:$Z$3303,15,FALSE)*K757*IF(L757="t",10,IF(L757="kg",0.01,IF(L757="q",1,IF(L757="l",0.01*VLOOKUP(EVID_HNOJENI!N757,HNOJIVA_ALL!$A$2:$AE$3303,31,FALSE),"CHYBA")))),2)</f>
        <v>#N/A</v>
      </c>
      <c r="R757" s="51" t="e">
        <f>ROUND(VLOOKUP(EVID_HNOJENI!N757,HNOJIVA_ALL!$A$2:$Z$3303,16,FALSE)*K757*IF(L757="t",10,IF(L757="kg",0.01,IF(L757="q",1,IF(L757="l",0.01*VLOOKUP(EVID_HNOJENI!N757,HNOJIVA_ALL!$A$2:$AE$3303,31,FALSE),"CHYBA")))),2)</f>
        <v>#N/A</v>
      </c>
      <c r="S757" s="51" t="e">
        <f>ROUND(VLOOKUP(EVID_HNOJENI!N757,HNOJIVA_ALL!$A$2:$Z$3303,18,FALSE)*K757*IF(L757="t",10,IF(L757="kg",0.01,IF(L757="q",1,IF(L757="l",0.01*VLOOKUP(EVID_HNOJENI!N757,HNOJIVA_ALL!$A$2:$AE$3303,31,FALSE),"CHYBA")))),2)</f>
        <v>#N/A</v>
      </c>
      <c r="T757" s="51" t="e">
        <f>ROUND(VLOOKUP(EVID_HNOJENI!N757,HNOJIVA_ALL!$A$2:$Z$3303,17,FALSE)*K757*IF(L757="t",10,IF(L757="kg",0.01,IF(L757="q",1,IF(L757="l",0.01*VLOOKUP(EVID_HNOJENI!N757,HNOJIVA_ALL!$A$2:$AE$3303,31,FALSE),"CHYBA")))),2)</f>
        <v>#N/A</v>
      </c>
      <c r="U757" s="51" t="e">
        <f>ROUND(VLOOKUP(EVID_HNOJENI!N757,HNOJIVA_ALL!$A$2:$Z$3303,20,FALSE)*K757*IF(L757="t",10,IF(L757="kg",0.01,IF(L757="q",1,IF(L757="l",0.01*VLOOKUP(EVID_HNOJENI!N757,HNOJIVA_ALL!$A$2:$AE$3303,31,FALSE),"CHYBA")))),2)</f>
        <v>#N/A</v>
      </c>
    </row>
    <row r="758" spans="1:21" x14ac:dyDescent="0.2">
      <c r="A758" s="32"/>
      <c r="B758" s="45" t="e">
        <f>VLOOKUP($A758,EVID_OSEVU!$A$1:$M$4972,2,FALSE)</f>
        <v>#N/A</v>
      </c>
      <c r="C758" s="45" t="e">
        <f>VLOOKUP($A758,EVID_OSEVU!$A$1:$M$4972,3,FALSE)</f>
        <v>#N/A</v>
      </c>
      <c r="D758" s="45" t="e">
        <f>VLOOKUP($A758,EVID_OSEVU!$A$1:$M$4972,4,FALSE)</f>
        <v>#N/A</v>
      </c>
      <c r="E758" s="45" t="e">
        <f>VLOOKUP($A758,EVID_OSEVU!$A$1:$M$4972,7,FALSE)</f>
        <v>#N/A</v>
      </c>
      <c r="F758" s="45" t="e">
        <f>VLOOKUP($A758,EVID_OSEVU!$A$1:$M$4972,8,FALSE)</f>
        <v>#N/A</v>
      </c>
      <c r="G758" s="45" t="e">
        <f>VLOOKUP($A758,EVID_OSEVU!$A$1:$M$4972,11,FALSE)</f>
        <v>#N/A</v>
      </c>
      <c r="H758" s="35"/>
      <c r="I758" s="48"/>
      <c r="J758" s="33" t="e">
        <f>VLOOKUP($A758,EVID_OSEVU!$A$1:$M$4972,11,FALSE)</f>
        <v>#N/A</v>
      </c>
      <c r="K758" s="39"/>
      <c r="L758" s="49"/>
      <c r="M758" s="89" t="e">
        <f t="shared" si="11"/>
        <v>#N/A</v>
      </c>
      <c r="N758" s="50"/>
      <c r="O758" s="37" t="e">
        <f>VLOOKUP(EVID_HNOJENI!N758,HNOJIVA_ALL!$A$2:$Z$3303,4,FALSE)</f>
        <v>#N/A</v>
      </c>
      <c r="P758" s="51" t="e">
        <f>ROUND(VLOOKUP(EVID_HNOJENI!N758,HNOJIVA_ALL!$A$2:$Z$3303,14,FALSE)*K758*IF(L758="t",10,IF(L758="kg",0.01,IF(L758="q",1,IF(L758="l",0.01*VLOOKUP(EVID_HNOJENI!N758,HNOJIVA_ALL!$A$2:$AE$3303,31,FALSE),"CHYBA")))),2)</f>
        <v>#N/A</v>
      </c>
      <c r="Q758" s="51" t="e">
        <f>ROUND(VLOOKUP(EVID_HNOJENI!N758,HNOJIVA_ALL!$A$2:$Z$3303,15,FALSE)*K758*IF(L758="t",10,IF(L758="kg",0.01,IF(L758="q",1,IF(L758="l",0.01*VLOOKUP(EVID_HNOJENI!N758,HNOJIVA_ALL!$A$2:$AE$3303,31,FALSE),"CHYBA")))),2)</f>
        <v>#N/A</v>
      </c>
      <c r="R758" s="51" t="e">
        <f>ROUND(VLOOKUP(EVID_HNOJENI!N758,HNOJIVA_ALL!$A$2:$Z$3303,16,FALSE)*K758*IF(L758="t",10,IF(L758="kg",0.01,IF(L758="q",1,IF(L758="l",0.01*VLOOKUP(EVID_HNOJENI!N758,HNOJIVA_ALL!$A$2:$AE$3303,31,FALSE),"CHYBA")))),2)</f>
        <v>#N/A</v>
      </c>
      <c r="S758" s="51" t="e">
        <f>ROUND(VLOOKUP(EVID_HNOJENI!N758,HNOJIVA_ALL!$A$2:$Z$3303,18,FALSE)*K758*IF(L758="t",10,IF(L758="kg",0.01,IF(L758="q",1,IF(L758="l",0.01*VLOOKUP(EVID_HNOJENI!N758,HNOJIVA_ALL!$A$2:$AE$3303,31,FALSE),"CHYBA")))),2)</f>
        <v>#N/A</v>
      </c>
      <c r="T758" s="51" t="e">
        <f>ROUND(VLOOKUP(EVID_HNOJENI!N758,HNOJIVA_ALL!$A$2:$Z$3303,17,FALSE)*K758*IF(L758="t",10,IF(L758="kg",0.01,IF(L758="q",1,IF(L758="l",0.01*VLOOKUP(EVID_HNOJENI!N758,HNOJIVA_ALL!$A$2:$AE$3303,31,FALSE),"CHYBA")))),2)</f>
        <v>#N/A</v>
      </c>
      <c r="U758" s="51" t="e">
        <f>ROUND(VLOOKUP(EVID_HNOJENI!N758,HNOJIVA_ALL!$A$2:$Z$3303,20,FALSE)*K758*IF(L758="t",10,IF(L758="kg",0.01,IF(L758="q",1,IF(L758="l",0.01*VLOOKUP(EVID_HNOJENI!N758,HNOJIVA_ALL!$A$2:$AE$3303,31,FALSE),"CHYBA")))),2)</f>
        <v>#N/A</v>
      </c>
    </row>
    <row r="759" spans="1:21" x14ac:dyDescent="0.2">
      <c r="A759" s="32"/>
      <c r="B759" s="45" t="e">
        <f>VLOOKUP($A759,EVID_OSEVU!$A$1:$M$4972,2,FALSE)</f>
        <v>#N/A</v>
      </c>
      <c r="C759" s="45" t="e">
        <f>VLOOKUP($A759,EVID_OSEVU!$A$1:$M$4972,3,FALSE)</f>
        <v>#N/A</v>
      </c>
      <c r="D759" s="45" t="e">
        <f>VLOOKUP($A759,EVID_OSEVU!$A$1:$M$4972,4,FALSE)</f>
        <v>#N/A</v>
      </c>
      <c r="E759" s="45" t="e">
        <f>VLOOKUP($A759,EVID_OSEVU!$A$1:$M$4972,7,FALSE)</f>
        <v>#N/A</v>
      </c>
      <c r="F759" s="45" t="e">
        <f>VLOOKUP($A759,EVID_OSEVU!$A$1:$M$4972,8,FALSE)</f>
        <v>#N/A</v>
      </c>
      <c r="G759" s="45" t="e">
        <f>VLOOKUP($A759,EVID_OSEVU!$A$1:$M$4972,11,FALSE)</f>
        <v>#N/A</v>
      </c>
      <c r="H759" s="35"/>
      <c r="I759" s="48"/>
      <c r="J759" s="33" t="e">
        <f>VLOOKUP($A759,EVID_OSEVU!$A$1:$M$4972,11,FALSE)</f>
        <v>#N/A</v>
      </c>
      <c r="K759" s="39"/>
      <c r="L759" s="49"/>
      <c r="M759" s="89" t="e">
        <f t="shared" si="11"/>
        <v>#N/A</v>
      </c>
      <c r="N759" s="50"/>
      <c r="O759" s="37" t="e">
        <f>VLOOKUP(EVID_HNOJENI!N759,HNOJIVA_ALL!$A$2:$Z$3303,4,FALSE)</f>
        <v>#N/A</v>
      </c>
      <c r="P759" s="51" t="e">
        <f>ROUND(VLOOKUP(EVID_HNOJENI!N759,HNOJIVA_ALL!$A$2:$Z$3303,14,FALSE)*K759*IF(L759="t",10,IF(L759="kg",0.01,IF(L759="q",1,IF(L759="l",0.01*VLOOKUP(EVID_HNOJENI!N759,HNOJIVA_ALL!$A$2:$AE$3303,31,FALSE),"CHYBA")))),2)</f>
        <v>#N/A</v>
      </c>
      <c r="Q759" s="51" t="e">
        <f>ROUND(VLOOKUP(EVID_HNOJENI!N759,HNOJIVA_ALL!$A$2:$Z$3303,15,FALSE)*K759*IF(L759="t",10,IF(L759="kg",0.01,IF(L759="q",1,IF(L759="l",0.01*VLOOKUP(EVID_HNOJENI!N759,HNOJIVA_ALL!$A$2:$AE$3303,31,FALSE),"CHYBA")))),2)</f>
        <v>#N/A</v>
      </c>
      <c r="R759" s="51" t="e">
        <f>ROUND(VLOOKUP(EVID_HNOJENI!N759,HNOJIVA_ALL!$A$2:$Z$3303,16,FALSE)*K759*IF(L759="t",10,IF(L759="kg",0.01,IF(L759="q",1,IF(L759="l",0.01*VLOOKUP(EVID_HNOJENI!N759,HNOJIVA_ALL!$A$2:$AE$3303,31,FALSE),"CHYBA")))),2)</f>
        <v>#N/A</v>
      </c>
      <c r="S759" s="51" t="e">
        <f>ROUND(VLOOKUP(EVID_HNOJENI!N759,HNOJIVA_ALL!$A$2:$Z$3303,18,FALSE)*K759*IF(L759="t",10,IF(L759="kg",0.01,IF(L759="q",1,IF(L759="l",0.01*VLOOKUP(EVID_HNOJENI!N759,HNOJIVA_ALL!$A$2:$AE$3303,31,FALSE),"CHYBA")))),2)</f>
        <v>#N/A</v>
      </c>
      <c r="T759" s="51" t="e">
        <f>ROUND(VLOOKUP(EVID_HNOJENI!N759,HNOJIVA_ALL!$A$2:$Z$3303,17,FALSE)*K759*IF(L759="t",10,IF(L759="kg",0.01,IF(L759="q",1,IF(L759="l",0.01*VLOOKUP(EVID_HNOJENI!N759,HNOJIVA_ALL!$A$2:$AE$3303,31,FALSE),"CHYBA")))),2)</f>
        <v>#N/A</v>
      </c>
      <c r="U759" s="51" t="e">
        <f>ROUND(VLOOKUP(EVID_HNOJENI!N759,HNOJIVA_ALL!$A$2:$Z$3303,20,FALSE)*K759*IF(L759="t",10,IF(L759="kg",0.01,IF(L759="q",1,IF(L759="l",0.01*VLOOKUP(EVID_HNOJENI!N759,HNOJIVA_ALL!$A$2:$AE$3303,31,FALSE),"CHYBA")))),2)</f>
        <v>#N/A</v>
      </c>
    </row>
    <row r="760" spans="1:21" x14ac:dyDescent="0.2">
      <c r="A760" s="32"/>
      <c r="B760" s="45" t="e">
        <f>VLOOKUP($A760,EVID_OSEVU!$A$1:$M$4972,2,FALSE)</f>
        <v>#N/A</v>
      </c>
      <c r="C760" s="45" t="e">
        <f>VLOOKUP($A760,EVID_OSEVU!$A$1:$M$4972,3,FALSE)</f>
        <v>#N/A</v>
      </c>
      <c r="D760" s="45" t="e">
        <f>VLOOKUP($A760,EVID_OSEVU!$A$1:$M$4972,4,FALSE)</f>
        <v>#N/A</v>
      </c>
      <c r="E760" s="45" t="e">
        <f>VLOOKUP($A760,EVID_OSEVU!$A$1:$M$4972,7,FALSE)</f>
        <v>#N/A</v>
      </c>
      <c r="F760" s="45" t="e">
        <f>VLOOKUP($A760,EVID_OSEVU!$A$1:$M$4972,8,FALSE)</f>
        <v>#N/A</v>
      </c>
      <c r="G760" s="45" t="e">
        <f>VLOOKUP($A760,EVID_OSEVU!$A$1:$M$4972,11,FALSE)</f>
        <v>#N/A</v>
      </c>
      <c r="H760" s="35"/>
      <c r="I760" s="48"/>
      <c r="J760" s="33" t="e">
        <f>VLOOKUP($A760,EVID_OSEVU!$A$1:$M$4972,11,FALSE)</f>
        <v>#N/A</v>
      </c>
      <c r="K760" s="39"/>
      <c r="L760" s="49"/>
      <c r="M760" s="89" t="e">
        <f t="shared" si="11"/>
        <v>#N/A</v>
      </c>
      <c r="N760" s="50"/>
      <c r="O760" s="37" t="e">
        <f>VLOOKUP(EVID_HNOJENI!N760,HNOJIVA_ALL!$A$2:$Z$3303,4,FALSE)</f>
        <v>#N/A</v>
      </c>
      <c r="P760" s="51" t="e">
        <f>ROUND(VLOOKUP(EVID_HNOJENI!N760,HNOJIVA_ALL!$A$2:$Z$3303,14,FALSE)*K760*IF(L760="t",10,IF(L760="kg",0.01,IF(L760="q",1,IF(L760="l",0.01*VLOOKUP(EVID_HNOJENI!N760,HNOJIVA_ALL!$A$2:$AE$3303,31,FALSE),"CHYBA")))),2)</f>
        <v>#N/A</v>
      </c>
      <c r="Q760" s="51" t="e">
        <f>ROUND(VLOOKUP(EVID_HNOJENI!N760,HNOJIVA_ALL!$A$2:$Z$3303,15,FALSE)*K760*IF(L760="t",10,IF(L760="kg",0.01,IF(L760="q",1,IF(L760="l",0.01*VLOOKUP(EVID_HNOJENI!N760,HNOJIVA_ALL!$A$2:$AE$3303,31,FALSE),"CHYBA")))),2)</f>
        <v>#N/A</v>
      </c>
      <c r="R760" s="51" t="e">
        <f>ROUND(VLOOKUP(EVID_HNOJENI!N760,HNOJIVA_ALL!$A$2:$Z$3303,16,FALSE)*K760*IF(L760="t",10,IF(L760="kg",0.01,IF(L760="q",1,IF(L760="l",0.01*VLOOKUP(EVID_HNOJENI!N760,HNOJIVA_ALL!$A$2:$AE$3303,31,FALSE),"CHYBA")))),2)</f>
        <v>#N/A</v>
      </c>
      <c r="S760" s="51" t="e">
        <f>ROUND(VLOOKUP(EVID_HNOJENI!N760,HNOJIVA_ALL!$A$2:$Z$3303,18,FALSE)*K760*IF(L760="t",10,IF(L760="kg",0.01,IF(L760="q",1,IF(L760="l",0.01*VLOOKUP(EVID_HNOJENI!N760,HNOJIVA_ALL!$A$2:$AE$3303,31,FALSE),"CHYBA")))),2)</f>
        <v>#N/A</v>
      </c>
      <c r="T760" s="51" t="e">
        <f>ROUND(VLOOKUP(EVID_HNOJENI!N760,HNOJIVA_ALL!$A$2:$Z$3303,17,FALSE)*K760*IF(L760="t",10,IF(L760="kg",0.01,IF(L760="q",1,IF(L760="l",0.01*VLOOKUP(EVID_HNOJENI!N760,HNOJIVA_ALL!$A$2:$AE$3303,31,FALSE),"CHYBA")))),2)</f>
        <v>#N/A</v>
      </c>
      <c r="U760" s="51" t="e">
        <f>ROUND(VLOOKUP(EVID_HNOJENI!N760,HNOJIVA_ALL!$A$2:$Z$3303,20,FALSE)*K760*IF(L760="t",10,IF(L760="kg",0.01,IF(L760="q",1,IF(L760="l",0.01*VLOOKUP(EVID_HNOJENI!N760,HNOJIVA_ALL!$A$2:$AE$3303,31,FALSE),"CHYBA")))),2)</f>
        <v>#N/A</v>
      </c>
    </row>
    <row r="761" spans="1:21" x14ac:dyDescent="0.2">
      <c r="A761" s="32"/>
      <c r="B761" s="45" t="e">
        <f>VLOOKUP($A761,EVID_OSEVU!$A$1:$M$4972,2,FALSE)</f>
        <v>#N/A</v>
      </c>
      <c r="C761" s="45" t="e">
        <f>VLOOKUP($A761,EVID_OSEVU!$A$1:$M$4972,3,FALSE)</f>
        <v>#N/A</v>
      </c>
      <c r="D761" s="45" t="e">
        <f>VLOOKUP($A761,EVID_OSEVU!$A$1:$M$4972,4,FALSE)</f>
        <v>#N/A</v>
      </c>
      <c r="E761" s="45" t="e">
        <f>VLOOKUP($A761,EVID_OSEVU!$A$1:$M$4972,7,FALSE)</f>
        <v>#N/A</v>
      </c>
      <c r="F761" s="45" t="e">
        <f>VLOOKUP($A761,EVID_OSEVU!$A$1:$M$4972,8,FALSE)</f>
        <v>#N/A</v>
      </c>
      <c r="G761" s="45" t="e">
        <f>VLOOKUP($A761,EVID_OSEVU!$A$1:$M$4972,11,FALSE)</f>
        <v>#N/A</v>
      </c>
      <c r="H761" s="35"/>
      <c r="I761" s="48"/>
      <c r="J761" s="33" t="e">
        <f>VLOOKUP($A761,EVID_OSEVU!$A$1:$M$4972,11,FALSE)</f>
        <v>#N/A</v>
      </c>
      <c r="K761" s="39"/>
      <c r="L761" s="49"/>
      <c r="M761" s="89" t="e">
        <f t="shared" si="11"/>
        <v>#N/A</v>
      </c>
      <c r="N761" s="50"/>
      <c r="O761" s="37" t="e">
        <f>VLOOKUP(EVID_HNOJENI!N761,HNOJIVA_ALL!$A$2:$Z$3303,4,FALSE)</f>
        <v>#N/A</v>
      </c>
      <c r="P761" s="51" t="e">
        <f>ROUND(VLOOKUP(EVID_HNOJENI!N761,HNOJIVA_ALL!$A$2:$Z$3303,14,FALSE)*K761*IF(L761="t",10,IF(L761="kg",0.01,IF(L761="q",1,IF(L761="l",0.01*VLOOKUP(EVID_HNOJENI!N761,HNOJIVA_ALL!$A$2:$AE$3303,31,FALSE),"CHYBA")))),2)</f>
        <v>#N/A</v>
      </c>
      <c r="Q761" s="51" t="e">
        <f>ROUND(VLOOKUP(EVID_HNOJENI!N761,HNOJIVA_ALL!$A$2:$Z$3303,15,FALSE)*K761*IF(L761="t",10,IF(L761="kg",0.01,IF(L761="q",1,IF(L761="l",0.01*VLOOKUP(EVID_HNOJENI!N761,HNOJIVA_ALL!$A$2:$AE$3303,31,FALSE),"CHYBA")))),2)</f>
        <v>#N/A</v>
      </c>
      <c r="R761" s="51" t="e">
        <f>ROUND(VLOOKUP(EVID_HNOJENI!N761,HNOJIVA_ALL!$A$2:$Z$3303,16,FALSE)*K761*IF(L761="t",10,IF(L761="kg",0.01,IF(L761="q",1,IF(L761="l",0.01*VLOOKUP(EVID_HNOJENI!N761,HNOJIVA_ALL!$A$2:$AE$3303,31,FALSE),"CHYBA")))),2)</f>
        <v>#N/A</v>
      </c>
      <c r="S761" s="51" t="e">
        <f>ROUND(VLOOKUP(EVID_HNOJENI!N761,HNOJIVA_ALL!$A$2:$Z$3303,18,FALSE)*K761*IF(L761="t",10,IF(L761="kg",0.01,IF(L761="q",1,IF(L761="l",0.01*VLOOKUP(EVID_HNOJENI!N761,HNOJIVA_ALL!$A$2:$AE$3303,31,FALSE),"CHYBA")))),2)</f>
        <v>#N/A</v>
      </c>
      <c r="T761" s="51" t="e">
        <f>ROUND(VLOOKUP(EVID_HNOJENI!N761,HNOJIVA_ALL!$A$2:$Z$3303,17,FALSE)*K761*IF(L761="t",10,IF(L761="kg",0.01,IF(L761="q",1,IF(L761="l",0.01*VLOOKUP(EVID_HNOJENI!N761,HNOJIVA_ALL!$A$2:$AE$3303,31,FALSE),"CHYBA")))),2)</f>
        <v>#N/A</v>
      </c>
      <c r="U761" s="51" t="e">
        <f>ROUND(VLOOKUP(EVID_HNOJENI!N761,HNOJIVA_ALL!$A$2:$Z$3303,20,FALSE)*K761*IF(L761="t",10,IF(L761="kg",0.01,IF(L761="q",1,IF(L761="l",0.01*VLOOKUP(EVID_HNOJENI!N761,HNOJIVA_ALL!$A$2:$AE$3303,31,FALSE),"CHYBA")))),2)</f>
        <v>#N/A</v>
      </c>
    </row>
    <row r="762" spans="1:21" x14ac:dyDescent="0.2">
      <c r="A762" s="32"/>
      <c r="B762" s="45" t="e">
        <f>VLOOKUP($A762,EVID_OSEVU!$A$1:$M$4972,2,FALSE)</f>
        <v>#N/A</v>
      </c>
      <c r="C762" s="45" t="e">
        <f>VLOOKUP($A762,EVID_OSEVU!$A$1:$M$4972,3,FALSE)</f>
        <v>#N/A</v>
      </c>
      <c r="D762" s="45" t="e">
        <f>VLOOKUP($A762,EVID_OSEVU!$A$1:$M$4972,4,FALSE)</f>
        <v>#N/A</v>
      </c>
      <c r="E762" s="45" t="e">
        <f>VLOOKUP($A762,EVID_OSEVU!$A$1:$M$4972,7,FALSE)</f>
        <v>#N/A</v>
      </c>
      <c r="F762" s="45" t="e">
        <f>VLOOKUP($A762,EVID_OSEVU!$A$1:$M$4972,8,FALSE)</f>
        <v>#N/A</v>
      </c>
      <c r="G762" s="45" t="e">
        <f>VLOOKUP($A762,EVID_OSEVU!$A$1:$M$4972,11,FALSE)</f>
        <v>#N/A</v>
      </c>
      <c r="H762" s="35"/>
      <c r="I762" s="48"/>
      <c r="J762" s="33" t="e">
        <f>VLOOKUP($A762,EVID_OSEVU!$A$1:$M$4972,11,FALSE)</f>
        <v>#N/A</v>
      </c>
      <c r="K762" s="39"/>
      <c r="L762" s="49"/>
      <c r="M762" s="89" t="e">
        <f t="shared" si="11"/>
        <v>#N/A</v>
      </c>
      <c r="N762" s="50"/>
      <c r="O762" s="37" t="e">
        <f>VLOOKUP(EVID_HNOJENI!N762,HNOJIVA_ALL!$A$2:$Z$3303,4,FALSE)</f>
        <v>#N/A</v>
      </c>
      <c r="P762" s="51" t="e">
        <f>ROUND(VLOOKUP(EVID_HNOJENI!N762,HNOJIVA_ALL!$A$2:$Z$3303,14,FALSE)*K762*IF(L762="t",10,IF(L762="kg",0.01,IF(L762="q",1,IF(L762="l",0.01*VLOOKUP(EVID_HNOJENI!N762,HNOJIVA_ALL!$A$2:$AE$3303,31,FALSE),"CHYBA")))),2)</f>
        <v>#N/A</v>
      </c>
      <c r="Q762" s="51" t="e">
        <f>ROUND(VLOOKUP(EVID_HNOJENI!N762,HNOJIVA_ALL!$A$2:$Z$3303,15,FALSE)*K762*IF(L762="t",10,IF(L762="kg",0.01,IF(L762="q",1,IF(L762="l",0.01*VLOOKUP(EVID_HNOJENI!N762,HNOJIVA_ALL!$A$2:$AE$3303,31,FALSE),"CHYBA")))),2)</f>
        <v>#N/A</v>
      </c>
      <c r="R762" s="51" t="e">
        <f>ROUND(VLOOKUP(EVID_HNOJENI!N762,HNOJIVA_ALL!$A$2:$Z$3303,16,FALSE)*K762*IF(L762="t",10,IF(L762="kg",0.01,IF(L762="q",1,IF(L762="l",0.01*VLOOKUP(EVID_HNOJENI!N762,HNOJIVA_ALL!$A$2:$AE$3303,31,FALSE),"CHYBA")))),2)</f>
        <v>#N/A</v>
      </c>
      <c r="S762" s="51" t="e">
        <f>ROUND(VLOOKUP(EVID_HNOJENI!N762,HNOJIVA_ALL!$A$2:$Z$3303,18,FALSE)*K762*IF(L762="t",10,IF(L762="kg",0.01,IF(L762="q",1,IF(L762="l",0.01*VLOOKUP(EVID_HNOJENI!N762,HNOJIVA_ALL!$A$2:$AE$3303,31,FALSE),"CHYBA")))),2)</f>
        <v>#N/A</v>
      </c>
      <c r="T762" s="51" t="e">
        <f>ROUND(VLOOKUP(EVID_HNOJENI!N762,HNOJIVA_ALL!$A$2:$Z$3303,17,FALSE)*K762*IF(L762="t",10,IF(L762="kg",0.01,IF(L762="q",1,IF(L762="l",0.01*VLOOKUP(EVID_HNOJENI!N762,HNOJIVA_ALL!$A$2:$AE$3303,31,FALSE),"CHYBA")))),2)</f>
        <v>#N/A</v>
      </c>
      <c r="U762" s="51" t="e">
        <f>ROUND(VLOOKUP(EVID_HNOJENI!N762,HNOJIVA_ALL!$A$2:$Z$3303,20,FALSE)*K762*IF(L762="t",10,IF(L762="kg",0.01,IF(L762="q",1,IF(L762="l",0.01*VLOOKUP(EVID_HNOJENI!N762,HNOJIVA_ALL!$A$2:$AE$3303,31,FALSE),"CHYBA")))),2)</f>
        <v>#N/A</v>
      </c>
    </row>
    <row r="763" spans="1:21" x14ac:dyDescent="0.2">
      <c r="A763" s="32"/>
      <c r="B763" s="45" t="e">
        <f>VLOOKUP($A763,EVID_OSEVU!$A$1:$M$4972,2,FALSE)</f>
        <v>#N/A</v>
      </c>
      <c r="C763" s="45" t="e">
        <f>VLOOKUP($A763,EVID_OSEVU!$A$1:$M$4972,3,FALSE)</f>
        <v>#N/A</v>
      </c>
      <c r="D763" s="45" t="e">
        <f>VLOOKUP($A763,EVID_OSEVU!$A$1:$M$4972,4,FALSE)</f>
        <v>#N/A</v>
      </c>
      <c r="E763" s="45" t="e">
        <f>VLOOKUP($A763,EVID_OSEVU!$A$1:$M$4972,7,FALSE)</f>
        <v>#N/A</v>
      </c>
      <c r="F763" s="45" t="e">
        <f>VLOOKUP($A763,EVID_OSEVU!$A$1:$M$4972,8,FALSE)</f>
        <v>#N/A</v>
      </c>
      <c r="G763" s="45" t="e">
        <f>VLOOKUP($A763,EVID_OSEVU!$A$1:$M$4972,11,FALSE)</f>
        <v>#N/A</v>
      </c>
      <c r="H763" s="35"/>
      <c r="I763" s="48"/>
      <c r="J763" s="33" t="e">
        <f>VLOOKUP($A763,EVID_OSEVU!$A$1:$M$4972,11,FALSE)</f>
        <v>#N/A</v>
      </c>
      <c r="K763" s="39"/>
      <c r="L763" s="49"/>
      <c r="M763" s="89" t="e">
        <f t="shared" si="11"/>
        <v>#N/A</v>
      </c>
      <c r="N763" s="50"/>
      <c r="O763" s="37" t="e">
        <f>VLOOKUP(EVID_HNOJENI!N763,HNOJIVA_ALL!$A$2:$Z$3303,4,FALSE)</f>
        <v>#N/A</v>
      </c>
      <c r="P763" s="51" t="e">
        <f>ROUND(VLOOKUP(EVID_HNOJENI!N763,HNOJIVA_ALL!$A$2:$Z$3303,14,FALSE)*K763*IF(L763="t",10,IF(L763="kg",0.01,IF(L763="q",1,IF(L763="l",0.01*VLOOKUP(EVID_HNOJENI!N763,HNOJIVA_ALL!$A$2:$AE$3303,31,FALSE),"CHYBA")))),2)</f>
        <v>#N/A</v>
      </c>
      <c r="Q763" s="51" t="e">
        <f>ROUND(VLOOKUP(EVID_HNOJENI!N763,HNOJIVA_ALL!$A$2:$Z$3303,15,FALSE)*K763*IF(L763="t",10,IF(L763="kg",0.01,IF(L763="q",1,IF(L763="l",0.01*VLOOKUP(EVID_HNOJENI!N763,HNOJIVA_ALL!$A$2:$AE$3303,31,FALSE),"CHYBA")))),2)</f>
        <v>#N/A</v>
      </c>
      <c r="R763" s="51" t="e">
        <f>ROUND(VLOOKUP(EVID_HNOJENI!N763,HNOJIVA_ALL!$A$2:$Z$3303,16,FALSE)*K763*IF(L763="t",10,IF(L763="kg",0.01,IF(L763="q",1,IF(L763="l",0.01*VLOOKUP(EVID_HNOJENI!N763,HNOJIVA_ALL!$A$2:$AE$3303,31,FALSE),"CHYBA")))),2)</f>
        <v>#N/A</v>
      </c>
      <c r="S763" s="51" t="e">
        <f>ROUND(VLOOKUP(EVID_HNOJENI!N763,HNOJIVA_ALL!$A$2:$Z$3303,18,FALSE)*K763*IF(L763="t",10,IF(L763="kg",0.01,IF(L763="q",1,IF(L763="l",0.01*VLOOKUP(EVID_HNOJENI!N763,HNOJIVA_ALL!$A$2:$AE$3303,31,FALSE),"CHYBA")))),2)</f>
        <v>#N/A</v>
      </c>
      <c r="T763" s="51" t="e">
        <f>ROUND(VLOOKUP(EVID_HNOJENI!N763,HNOJIVA_ALL!$A$2:$Z$3303,17,FALSE)*K763*IF(L763="t",10,IF(L763="kg",0.01,IF(L763="q",1,IF(L763="l",0.01*VLOOKUP(EVID_HNOJENI!N763,HNOJIVA_ALL!$A$2:$AE$3303,31,FALSE),"CHYBA")))),2)</f>
        <v>#N/A</v>
      </c>
      <c r="U763" s="51" t="e">
        <f>ROUND(VLOOKUP(EVID_HNOJENI!N763,HNOJIVA_ALL!$A$2:$Z$3303,20,FALSE)*K763*IF(L763="t",10,IF(L763="kg",0.01,IF(L763="q",1,IF(L763="l",0.01*VLOOKUP(EVID_HNOJENI!N763,HNOJIVA_ALL!$A$2:$AE$3303,31,FALSE),"CHYBA")))),2)</f>
        <v>#N/A</v>
      </c>
    </row>
    <row r="764" spans="1:21" x14ac:dyDescent="0.2">
      <c r="A764" s="32"/>
      <c r="B764" s="45" t="e">
        <f>VLOOKUP($A764,EVID_OSEVU!$A$1:$M$4972,2,FALSE)</f>
        <v>#N/A</v>
      </c>
      <c r="C764" s="45" t="e">
        <f>VLOOKUP($A764,EVID_OSEVU!$A$1:$M$4972,3,FALSE)</f>
        <v>#N/A</v>
      </c>
      <c r="D764" s="45" t="e">
        <f>VLOOKUP($A764,EVID_OSEVU!$A$1:$M$4972,4,FALSE)</f>
        <v>#N/A</v>
      </c>
      <c r="E764" s="45" t="e">
        <f>VLOOKUP($A764,EVID_OSEVU!$A$1:$M$4972,7,FALSE)</f>
        <v>#N/A</v>
      </c>
      <c r="F764" s="45" t="e">
        <f>VLOOKUP($A764,EVID_OSEVU!$A$1:$M$4972,8,FALSE)</f>
        <v>#N/A</v>
      </c>
      <c r="G764" s="45" t="e">
        <f>VLOOKUP($A764,EVID_OSEVU!$A$1:$M$4972,11,FALSE)</f>
        <v>#N/A</v>
      </c>
      <c r="H764" s="35"/>
      <c r="I764" s="48"/>
      <c r="J764" s="33" t="e">
        <f>VLOOKUP($A764,EVID_OSEVU!$A$1:$M$4972,11,FALSE)</f>
        <v>#N/A</v>
      </c>
      <c r="K764" s="39"/>
      <c r="L764" s="49"/>
      <c r="M764" s="89" t="e">
        <f t="shared" si="11"/>
        <v>#N/A</v>
      </c>
      <c r="N764" s="50"/>
      <c r="O764" s="37" t="e">
        <f>VLOOKUP(EVID_HNOJENI!N764,HNOJIVA_ALL!$A$2:$Z$3303,4,FALSE)</f>
        <v>#N/A</v>
      </c>
      <c r="P764" s="51" t="e">
        <f>ROUND(VLOOKUP(EVID_HNOJENI!N764,HNOJIVA_ALL!$A$2:$Z$3303,14,FALSE)*K764*IF(L764="t",10,IF(L764="kg",0.01,IF(L764="q",1,IF(L764="l",0.01*VLOOKUP(EVID_HNOJENI!N764,HNOJIVA_ALL!$A$2:$AE$3303,31,FALSE),"CHYBA")))),2)</f>
        <v>#N/A</v>
      </c>
      <c r="Q764" s="51" t="e">
        <f>ROUND(VLOOKUP(EVID_HNOJENI!N764,HNOJIVA_ALL!$A$2:$Z$3303,15,FALSE)*K764*IF(L764="t",10,IF(L764="kg",0.01,IF(L764="q",1,IF(L764="l",0.01*VLOOKUP(EVID_HNOJENI!N764,HNOJIVA_ALL!$A$2:$AE$3303,31,FALSE),"CHYBA")))),2)</f>
        <v>#N/A</v>
      </c>
      <c r="R764" s="51" t="e">
        <f>ROUND(VLOOKUP(EVID_HNOJENI!N764,HNOJIVA_ALL!$A$2:$Z$3303,16,FALSE)*K764*IF(L764="t",10,IF(L764="kg",0.01,IF(L764="q",1,IF(L764="l",0.01*VLOOKUP(EVID_HNOJENI!N764,HNOJIVA_ALL!$A$2:$AE$3303,31,FALSE),"CHYBA")))),2)</f>
        <v>#N/A</v>
      </c>
      <c r="S764" s="51" t="e">
        <f>ROUND(VLOOKUP(EVID_HNOJENI!N764,HNOJIVA_ALL!$A$2:$Z$3303,18,FALSE)*K764*IF(L764="t",10,IF(L764="kg",0.01,IF(L764="q",1,IF(L764="l",0.01*VLOOKUP(EVID_HNOJENI!N764,HNOJIVA_ALL!$A$2:$AE$3303,31,FALSE),"CHYBA")))),2)</f>
        <v>#N/A</v>
      </c>
      <c r="T764" s="51" t="e">
        <f>ROUND(VLOOKUP(EVID_HNOJENI!N764,HNOJIVA_ALL!$A$2:$Z$3303,17,FALSE)*K764*IF(L764="t",10,IF(L764="kg",0.01,IF(L764="q",1,IF(L764="l",0.01*VLOOKUP(EVID_HNOJENI!N764,HNOJIVA_ALL!$A$2:$AE$3303,31,FALSE),"CHYBA")))),2)</f>
        <v>#N/A</v>
      </c>
      <c r="U764" s="51" t="e">
        <f>ROUND(VLOOKUP(EVID_HNOJENI!N764,HNOJIVA_ALL!$A$2:$Z$3303,20,FALSE)*K764*IF(L764="t",10,IF(L764="kg",0.01,IF(L764="q",1,IF(L764="l",0.01*VLOOKUP(EVID_HNOJENI!N764,HNOJIVA_ALL!$A$2:$AE$3303,31,FALSE),"CHYBA")))),2)</f>
        <v>#N/A</v>
      </c>
    </row>
    <row r="765" spans="1:21" x14ac:dyDescent="0.2">
      <c r="A765" s="32"/>
      <c r="B765" s="45" t="e">
        <f>VLOOKUP($A765,EVID_OSEVU!$A$1:$M$4972,2,FALSE)</f>
        <v>#N/A</v>
      </c>
      <c r="C765" s="45" t="e">
        <f>VLOOKUP($A765,EVID_OSEVU!$A$1:$M$4972,3,FALSE)</f>
        <v>#N/A</v>
      </c>
      <c r="D765" s="45" t="e">
        <f>VLOOKUP($A765,EVID_OSEVU!$A$1:$M$4972,4,FALSE)</f>
        <v>#N/A</v>
      </c>
      <c r="E765" s="45" t="e">
        <f>VLOOKUP($A765,EVID_OSEVU!$A$1:$M$4972,7,FALSE)</f>
        <v>#N/A</v>
      </c>
      <c r="F765" s="45" t="e">
        <f>VLOOKUP($A765,EVID_OSEVU!$A$1:$M$4972,8,FALSE)</f>
        <v>#N/A</v>
      </c>
      <c r="G765" s="45" t="e">
        <f>VLOOKUP($A765,EVID_OSEVU!$A$1:$M$4972,11,FALSE)</f>
        <v>#N/A</v>
      </c>
      <c r="H765" s="35"/>
      <c r="I765" s="48"/>
      <c r="J765" s="33" t="e">
        <f>VLOOKUP($A765,EVID_OSEVU!$A$1:$M$4972,11,FALSE)</f>
        <v>#N/A</v>
      </c>
      <c r="K765" s="39"/>
      <c r="L765" s="49"/>
      <c r="M765" s="89" t="e">
        <f t="shared" si="11"/>
        <v>#N/A</v>
      </c>
      <c r="N765" s="50"/>
      <c r="O765" s="37" t="e">
        <f>VLOOKUP(EVID_HNOJENI!N765,HNOJIVA_ALL!$A$2:$Z$3303,4,FALSE)</f>
        <v>#N/A</v>
      </c>
      <c r="P765" s="51" t="e">
        <f>ROUND(VLOOKUP(EVID_HNOJENI!N765,HNOJIVA_ALL!$A$2:$Z$3303,14,FALSE)*K765*IF(L765="t",10,IF(L765="kg",0.01,IF(L765="q",1,IF(L765="l",0.01*VLOOKUP(EVID_HNOJENI!N765,HNOJIVA_ALL!$A$2:$AE$3303,31,FALSE),"CHYBA")))),2)</f>
        <v>#N/A</v>
      </c>
      <c r="Q765" s="51" t="e">
        <f>ROUND(VLOOKUP(EVID_HNOJENI!N765,HNOJIVA_ALL!$A$2:$Z$3303,15,FALSE)*K765*IF(L765="t",10,IF(L765="kg",0.01,IF(L765="q",1,IF(L765="l",0.01*VLOOKUP(EVID_HNOJENI!N765,HNOJIVA_ALL!$A$2:$AE$3303,31,FALSE),"CHYBA")))),2)</f>
        <v>#N/A</v>
      </c>
      <c r="R765" s="51" t="e">
        <f>ROUND(VLOOKUP(EVID_HNOJENI!N765,HNOJIVA_ALL!$A$2:$Z$3303,16,FALSE)*K765*IF(L765="t",10,IF(L765="kg",0.01,IF(L765="q",1,IF(L765="l",0.01*VLOOKUP(EVID_HNOJENI!N765,HNOJIVA_ALL!$A$2:$AE$3303,31,FALSE),"CHYBA")))),2)</f>
        <v>#N/A</v>
      </c>
      <c r="S765" s="51" t="e">
        <f>ROUND(VLOOKUP(EVID_HNOJENI!N765,HNOJIVA_ALL!$A$2:$Z$3303,18,FALSE)*K765*IF(L765="t",10,IF(L765="kg",0.01,IF(L765="q",1,IF(L765="l",0.01*VLOOKUP(EVID_HNOJENI!N765,HNOJIVA_ALL!$A$2:$AE$3303,31,FALSE),"CHYBA")))),2)</f>
        <v>#N/A</v>
      </c>
      <c r="T765" s="51" t="e">
        <f>ROUND(VLOOKUP(EVID_HNOJENI!N765,HNOJIVA_ALL!$A$2:$Z$3303,17,FALSE)*K765*IF(L765="t",10,IF(L765="kg",0.01,IF(L765="q",1,IF(L765="l",0.01*VLOOKUP(EVID_HNOJENI!N765,HNOJIVA_ALL!$A$2:$AE$3303,31,FALSE),"CHYBA")))),2)</f>
        <v>#N/A</v>
      </c>
      <c r="U765" s="51" t="e">
        <f>ROUND(VLOOKUP(EVID_HNOJENI!N765,HNOJIVA_ALL!$A$2:$Z$3303,20,FALSE)*K765*IF(L765="t",10,IF(L765="kg",0.01,IF(L765="q",1,IF(L765="l",0.01*VLOOKUP(EVID_HNOJENI!N765,HNOJIVA_ALL!$A$2:$AE$3303,31,FALSE),"CHYBA")))),2)</f>
        <v>#N/A</v>
      </c>
    </row>
    <row r="766" spans="1:21" x14ac:dyDescent="0.2">
      <c r="A766" s="32"/>
      <c r="B766" s="45" t="e">
        <f>VLOOKUP($A766,EVID_OSEVU!$A$1:$M$4972,2,FALSE)</f>
        <v>#N/A</v>
      </c>
      <c r="C766" s="45" t="e">
        <f>VLOOKUP($A766,EVID_OSEVU!$A$1:$M$4972,3,FALSE)</f>
        <v>#N/A</v>
      </c>
      <c r="D766" s="45" t="e">
        <f>VLOOKUP($A766,EVID_OSEVU!$A$1:$M$4972,4,FALSE)</f>
        <v>#N/A</v>
      </c>
      <c r="E766" s="45" t="e">
        <f>VLOOKUP($A766,EVID_OSEVU!$A$1:$M$4972,7,FALSE)</f>
        <v>#N/A</v>
      </c>
      <c r="F766" s="45" t="e">
        <f>VLOOKUP($A766,EVID_OSEVU!$A$1:$M$4972,8,FALSE)</f>
        <v>#N/A</v>
      </c>
      <c r="G766" s="45" t="e">
        <f>VLOOKUP($A766,EVID_OSEVU!$A$1:$M$4972,11,FALSE)</f>
        <v>#N/A</v>
      </c>
      <c r="H766" s="35"/>
      <c r="I766" s="48"/>
      <c r="J766" s="33" t="e">
        <f>VLOOKUP($A766,EVID_OSEVU!$A$1:$M$4972,11,FALSE)</f>
        <v>#N/A</v>
      </c>
      <c r="K766" s="39"/>
      <c r="L766" s="49"/>
      <c r="M766" s="89" t="e">
        <f t="shared" si="11"/>
        <v>#N/A</v>
      </c>
      <c r="N766" s="50"/>
      <c r="O766" s="37" t="e">
        <f>VLOOKUP(EVID_HNOJENI!N766,HNOJIVA_ALL!$A$2:$Z$3303,4,FALSE)</f>
        <v>#N/A</v>
      </c>
      <c r="P766" s="51" t="e">
        <f>ROUND(VLOOKUP(EVID_HNOJENI!N766,HNOJIVA_ALL!$A$2:$Z$3303,14,FALSE)*K766*IF(L766="t",10,IF(L766="kg",0.01,IF(L766="q",1,IF(L766="l",0.01*VLOOKUP(EVID_HNOJENI!N766,HNOJIVA_ALL!$A$2:$AE$3303,31,FALSE),"CHYBA")))),2)</f>
        <v>#N/A</v>
      </c>
      <c r="Q766" s="51" t="e">
        <f>ROUND(VLOOKUP(EVID_HNOJENI!N766,HNOJIVA_ALL!$A$2:$Z$3303,15,FALSE)*K766*IF(L766="t",10,IF(L766="kg",0.01,IF(L766="q",1,IF(L766="l",0.01*VLOOKUP(EVID_HNOJENI!N766,HNOJIVA_ALL!$A$2:$AE$3303,31,FALSE),"CHYBA")))),2)</f>
        <v>#N/A</v>
      </c>
      <c r="R766" s="51" t="e">
        <f>ROUND(VLOOKUP(EVID_HNOJENI!N766,HNOJIVA_ALL!$A$2:$Z$3303,16,FALSE)*K766*IF(L766="t",10,IF(L766="kg",0.01,IF(L766="q",1,IF(L766="l",0.01*VLOOKUP(EVID_HNOJENI!N766,HNOJIVA_ALL!$A$2:$AE$3303,31,FALSE),"CHYBA")))),2)</f>
        <v>#N/A</v>
      </c>
      <c r="S766" s="51" t="e">
        <f>ROUND(VLOOKUP(EVID_HNOJENI!N766,HNOJIVA_ALL!$A$2:$Z$3303,18,FALSE)*K766*IF(L766="t",10,IF(L766="kg",0.01,IF(L766="q",1,IF(L766="l",0.01*VLOOKUP(EVID_HNOJENI!N766,HNOJIVA_ALL!$A$2:$AE$3303,31,FALSE),"CHYBA")))),2)</f>
        <v>#N/A</v>
      </c>
      <c r="T766" s="51" t="e">
        <f>ROUND(VLOOKUP(EVID_HNOJENI!N766,HNOJIVA_ALL!$A$2:$Z$3303,17,FALSE)*K766*IF(L766="t",10,IF(L766="kg",0.01,IF(L766="q",1,IF(L766="l",0.01*VLOOKUP(EVID_HNOJENI!N766,HNOJIVA_ALL!$A$2:$AE$3303,31,FALSE),"CHYBA")))),2)</f>
        <v>#N/A</v>
      </c>
      <c r="U766" s="51" t="e">
        <f>ROUND(VLOOKUP(EVID_HNOJENI!N766,HNOJIVA_ALL!$A$2:$Z$3303,20,FALSE)*K766*IF(L766="t",10,IF(L766="kg",0.01,IF(L766="q",1,IF(L766="l",0.01*VLOOKUP(EVID_HNOJENI!N766,HNOJIVA_ALL!$A$2:$AE$3303,31,FALSE),"CHYBA")))),2)</f>
        <v>#N/A</v>
      </c>
    </row>
    <row r="767" spans="1:21" x14ac:dyDescent="0.2">
      <c r="A767" s="32"/>
      <c r="B767" s="45" t="e">
        <f>VLOOKUP($A767,EVID_OSEVU!$A$1:$M$4972,2,FALSE)</f>
        <v>#N/A</v>
      </c>
      <c r="C767" s="45" t="e">
        <f>VLOOKUP($A767,EVID_OSEVU!$A$1:$M$4972,3,FALSE)</f>
        <v>#N/A</v>
      </c>
      <c r="D767" s="45" t="e">
        <f>VLOOKUP($A767,EVID_OSEVU!$A$1:$M$4972,4,FALSE)</f>
        <v>#N/A</v>
      </c>
      <c r="E767" s="45" t="e">
        <f>VLOOKUP($A767,EVID_OSEVU!$A$1:$M$4972,7,FALSE)</f>
        <v>#N/A</v>
      </c>
      <c r="F767" s="45" t="e">
        <f>VLOOKUP($A767,EVID_OSEVU!$A$1:$M$4972,8,FALSE)</f>
        <v>#N/A</v>
      </c>
      <c r="G767" s="45" t="e">
        <f>VLOOKUP($A767,EVID_OSEVU!$A$1:$M$4972,11,FALSE)</f>
        <v>#N/A</v>
      </c>
      <c r="H767" s="35"/>
      <c r="I767" s="48"/>
      <c r="J767" s="33" t="e">
        <f>VLOOKUP($A767,EVID_OSEVU!$A$1:$M$4972,11,FALSE)</f>
        <v>#N/A</v>
      </c>
      <c r="K767" s="39"/>
      <c r="L767" s="49"/>
      <c r="M767" s="89" t="e">
        <f t="shared" si="11"/>
        <v>#N/A</v>
      </c>
      <c r="N767" s="50"/>
      <c r="O767" s="37" t="e">
        <f>VLOOKUP(EVID_HNOJENI!N767,HNOJIVA_ALL!$A$2:$Z$3303,4,FALSE)</f>
        <v>#N/A</v>
      </c>
      <c r="P767" s="51" t="e">
        <f>ROUND(VLOOKUP(EVID_HNOJENI!N767,HNOJIVA_ALL!$A$2:$Z$3303,14,FALSE)*K767*IF(L767="t",10,IF(L767="kg",0.01,IF(L767="q",1,IF(L767="l",0.01*VLOOKUP(EVID_HNOJENI!N767,HNOJIVA_ALL!$A$2:$AE$3303,31,FALSE),"CHYBA")))),2)</f>
        <v>#N/A</v>
      </c>
      <c r="Q767" s="51" t="e">
        <f>ROUND(VLOOKUP(EVID_HNOJENI!N767,HNOJIVA_ALL!$A$2:$Z$3303,15,FALSE)*K767*IF(L767="t",10,IF(L767="kg",0.01,IF(L767="q",1,IF(L767="l",0.01*VLOOKUP(EVID_HNOJENI!N767,HNOJIVA_ALL!$A$2:$AE$3303,31,FALSE),"CHYBA")))),2)</f>
        <v>#N/A</v>
      </c>
      <c r="R767" s="51" t="e">
        <f>ROUND(VLOOKUP(EVID_HNOJENI!N767,HNOJIVA_ALL!$A$2:$Z$3303,16,FALSE)*K767*IF(L767="t",10,IF(L767="kg",0.01,IF(L767="q",1,IF(L767="l",0.01*VLOOKUP(EVID_HNOJENI!N767,HNOJIVA_ALL!$A$2:$AE$3303,31,FALSE),"CHYBA")))),2)</f>
        <v>#N/A</v>
      </c>
      <c r="S767" s="51" t="e">
        <f>ROUND(VLOOKUP(EVID_HNOJENI!N767,HNOJIVA_ALL!$A$2:$Z$3303,18,FALSE)*K767*IF(L767="t",10,IF(L767="kg",0.01,IF(L767="q",1,IF(L767="l",0.01*VLOOKUP(EVID_HNOJENI!N767,HNOJIVA_ALL!$A$2:$AE$3303,31,FALSE),"CHYBA")))),2)</f>
        <v>#N/A</v>
      </c>
      <c r="T767" s="51" t="e">
        <f>ROUND(VLOOKUP(EVID_HNOJENI!N767,HNOJIVA_ALL!$A$2:$Z$3303,17,FALSE)*K767*IF(L767="t",10,IF(L767="kg",0.01,IF(L767="q",1,IF(L767="l",0.01*VLOOKUP(EVID_HNOJENI!N767,HNOJIVA_ALL!$A$2:$AE$3303,31,FALSE),"CHYBA")))),2)</f>
        <v>#N/A</v>
      </c>
      <c r="U767" s="51" t="e">
        <f>ROUND(VLOOKUP(EVID_HNOJENI!N767,HNOJIVA_ALL!$A$2:$Z$3303,20,FALSE)*K767*IF(L767="t",10,IF(L767="kg",0.01,IF(L767="q",1,IF(L767="l",0.01*VLOOKUP(EVID_HNOJENI!N767,HNOJIVA_ALL!$A$2:$AE$3303,31,FALSE),"CHYBA")))),2)</f>
        <v>#N/A</v>
      </c>
    </row>
    <row r="768" spans="1:21" x14ac:dyDescent="0.2">
      <c r="A768" s="32"/>
      <c r="B768" s="45" t="e">
        <f>VLOOKUP($A768,EVID_OSEVU!$A$1:$M$4972,2,FALSE)</f>
        <v>#N/A</v>
      </c>
      <c r="C768" s="45" t="e">
        <f>VLOOKUP($A768,EVID_OSEVU!$A$1:$M$4972,3,FALSE)</f>
        <v>#N/A</v>
      </c>
      <c r="D768" s="45" t="e">
        <f>VLOOKUP($A768,EVID_OSEVU!$A$1:$M$4972,4,FALSE)</f>
        <v>#N/A</v>
      </c>
      <c r="E768" s="45" t="e">
        <f>VLOOKUP($A768,EVID_OSEVU!$A$1:$M$4972,7,FALSE)</f>
        <v>#N/A</v>
      </c>
      <c r="F768" s="45" t="e">
        <f>VLOOKUP($A768,EVID_OSEVU!$A$1:$M$4972,8,FALSE)</f>
        <v>#N/A</v>
      </c>
      <c r="G768" s="45" t="e">
        <f>VLOOKUP($A768,EVID_OSEVU!$A$1:$M$4972,11,FALSE)</f>
        <v>#N/A</v>
      </c>
      <c r="H768" s="35"/>
      <c r="I768" s="48"/>
      <c r="J768" s="33" t="e">
        <f>VLOOKUP($A768,EVID_OSEVU!$A$1:$M$4972,11,FALSE)</f>
        <v>#N/A</v>
      </c>
      <c r="K768" s="39"/>
      <c r="L768" s="49"/>
      <c r="M768" s="89" t="e">
        <f t="shared" si="11"/>
        <v>#N/A</v>
      </c>
      <c r="N768" s="50"/>
      <c r="O768" s="37" t="e">
        <f>VLOOKUP(EVID_HNOJENI!N768,HNOJIVA_ALL!$A$2:$Z$3303,4,FALSE)</f>
        <v>#N/A</v>
      </c>
      <c r="P768" s="51" t="e">
        <f>ROUND(VLOOKUP(EVID_HNOJENI!N768,HNOJIVA_ALL!$A$2:$Z$3303,14,FALSE)*K768*IF(L768="t",10,IF(L768="kg",0.01,IF(L768="q",1,IF(L768="l",0.01*VLOOKUP(EVID_HNOJENI!N768,HNOJIVA_ALL!$A$2:$AE$3303,31,FALSE),"CHYBA")))),2)</f>
        <v>#N/A</v>
      </c>
      <c r="Q768" s="51" t="e">
        <f>ROUND(VLOOKUP(EVID_HNOJENI!N768,HNOJIVA_ALL!$A$2:$Z$3303,15,FALSE)*K768*IF(L768="t",10,IF(L768="kg",0.01,IF(L768="q",1,IF(L768="l",0.01*VLOOKUP(EVID_HNOJENI!N768,HNOJIVA_ALL!$A$2:$AE$3303,31,FALSE),"CHYBA")))),2)</f>
        <v>#N/A</v>
      </c>
      <c r="R768" s="51" t="e">
        <f>ROUND(VLOOKUP(EVID_HNOJENI!N768,HNOJIVA_ALL!$A$2:$Z$3303,16,FALSE)*K768*IF(L768="t",10,IF(L768="kg",0.01,IF(L768="q",1,IF(L768="l",0.01*VLOOKUP(EVID_HNOJENI!N768,HNOJIVA_ALL!$A$2:$AE$3303,31,FALSE),"CHYBA")))),2)</f>
        <v>#N/A</v>
      </c>
      <c r="S768" s="51" t="e">
        <f>ROUND(VLOOKUP(EVID_HNOJENI!N768,HNOJIVA_ALL!$A$2:$Z$3303,18,FALSE)*K768*IF(L768="t",10,IF(L768="kg",0.01,IF(L768="q",1,IF(L768="l",0.01*VLOOKUP(EVID_HNOJENI!N768,HNOJIVA_ALL!$A$2:$AE$3303,31,FALSE),"CHYBA")))),2)</f>
        <v>#N/A</v>
      </c>
      <c r="T768" s="51" t="e">
        <f>ROUND(VLOOKUP(EVID_HNOJENI!N768,HNOJIVA_ALL!$A$2:$Z$3303,17,FALSE)*K768*IF(L768="t",10,IF(L768="kg",0.01,IF(L768="q",1,IF(L768="l",0.01*VLOOKUP(EVID_HNOJENI!N768,HNOJIVA_ALL!$A$2:$AE$3303,31,FALSE),"CHYBA")))),2)</f>
        <v>#N/A</v>
      </c>
      <c r="U768" s="51" t="e">
        <f>ROUND(VLOOKUP(EVID_HNOJENI!N768,HNOJIVA_ALL!$A$2:$Z$3303,20,FALSE)*K768*IF(L768="t",10,IF(L768="kg",0.01,IF(L768="q",1,IF(L768="l",0.01*VLOOKUP(EVID_HNOJENI!N768,HNOJIVA_ALL!$A$2:$AE$3303,31,FALSE),"CHYBA")))),2)</f>
        <v>#N/A</v>
      </c>
    </row>
    <row r="769" spans="1:21" x14ac:dyDescent="0.2">
      <c r="A769" s="32"/>
      <c r="B769" s="45" t="e">
        <f>VLOOKUP($A769,EVID_OSEVU!$A$1:$M$4972,2,FALSE)</f>
        <v>#N/A</v>
      </c>
      <c r="C769" s="45" t="e">
        <f>VLOOKUP($A769,EVID_OSEVU!$A$1:$M$4972,3,FALSE)</f>
        <v>#N/A</v>
      </c>
      <c r="D769" s="45" t="e">
        <f>VLOOKUP($A769,EVID_OSEVU!$A$1:$M$4972,4,FALSE)</f>
        <v>#N/A</v>
      </c>
      <c r="E769" s="45" t="e">
        <f>VLOOKUP($A769,EVID_OSEVU!$A$1:$M$4972,7,FALSE)</f>
        <v>#N/A</v>
      </c>
      <c r="F769" s="45" t="e">
        <f>VLOOKUP($A769,EVID_OSEVU!$A$1:$M$4972,8,FALSE)</f>
        <v>#N/A</v>
      </c>
      <c r="G769" s="45" t="e">
        <f>VLOOKUP($A769,EVID_OSEVU!$A$1:$M$4972,11,FALSE)</f>
        <v>#N/A</v>
      </c>
      <c r="H769" s="35"/>
      <c r="I769" s="48"/>
      <c r="J769" s="33" t="e">
        <f>VLOOKUP($A769,EVID_OSEVU!$A$1:$M$4972,11,FALSE)</f>
        <v>#N/A</v>
      </c>
      <c r="K769" s="39"/>
      <c r="L769" s="49"/>
      <c r="M769" s="89" t="e">
        <f t="shared" si="11"/>
        <v>#N/A</v>
      </c>
      <c r="N769" s="50"/>
      <c r="O769" s="37" t="e">
        <f>VLOOKUP(EVID_HNOJENI!N769,HNOJIVA_ALL!$A$2:$Z$3303,4,FALSE)</f>
        <v>#N/A</v>
      </c>
      <c r="P769" s="51" t="e">
        <f>ROUND(VLOOKUP(EVID_HNOJENI!N769,HNOJIVA_ALL!$A$2:$Z$3303,14,FALSE)*K769*IF(L769="t",10,IF(L769="kg",0.01,IF(L769="q",1,IF(L769="l",0.01*VLOOKUP(EVID_HNOJENI!N769,HNOJIVA_ALL!$A$2:$AE$3303,31,FALSE),"CHYBA")))),2)</f>
        <v>#N/A</v>
      </c>
      <c r="Q769" s="51" t="e">
        <f>ROUND(VLOOKUP(EVID_HNOJENI!N769,HNOJIVA_ALL!$A$2:$Z$3303,15,FALSE)*K769*IF(L769="t",10,IF(L769="kg",0.01,IF(L769="q",1,IF(L769="l",0.01*VLOOKUP(EVID_HNOJENI!N769,HNOJIVA_ALL!$A$2:$AE$3303,31,FALSE),"CHYBA")))),2)</f>
        <v>#N/A</v>
      </c>
      <c r="R769" s="51" t="e">
        <f>ROUND(VLOOKUP(EVID_HNOJENI!N769,HNOJIVA_ALL!$A$2:$Z$3303,16,FALSE)*K769*IF(L769="t",10,IF(L769="kg",0.01,IF(L769="q",1,IF(L769="l",0.01*VLOOKUP(EVID_HNOJENI!N769,HNOJIVA_ALL!$A$2:$AE$3303,31,FALSE),"CHYBA")))),2)</f>
        <v>#N/A</v>
      </c>
      <c r="S769" s="51" t="e">
        <f>ROUND(VLOOKUP(EVID_HNOJENI!N769,HNOJIVA_ALL!$A$2:$Z$3303,18,FALSE)*K769*IF(L769="t",10,IF(L769="kg",0.01,IF(L769="q",1,IF(L769="l",0.01*VLOOKUP(EVID_HNOJENI!N769,HNOJIVA_ALL!$A$2:$AE$3303,31,FALSE),"CHYBA")))),2)</f>
        <v>#N/A</v>
      </c>
      <c r="T769" s="51" t="e">
        <f>ROUND(VLOOKUP(EVID_HNOJENI!N769,HNOJIVA_ALL!$A$2:$Z$3303,17,FALSE)*K769*IF(L769="t",10,IF(L769="kg",0.01,IF(L769="q",1,IF(L769="l",0.01*VLOOKUP(EVID_HNOJENI!N769,HNOJIVA_ALL!$A$2:$AE$3303,31,FALSE),"CHYBA")))),2)</f>
        <v>#N/A</v>
      </c>
      <c r="U769" s="51" t="e">
        <f>ROUND(VLOOKUP(EVID_HNOJENI!N769,HNOJIVA_ALL!$A$2:$Z$3303,20,FALSE)*K769*IF(L769="t",10,IF(L769="kg",0.01,IF(L769="q",1,IF(L769="l",0.01*VLOOKUP(EVID_HNOJENI!N769,HNOJIVA_ALL!$A$2:$AE$3303,31,FALSE),"CHYBA")))),2)</f>
        <v>#N/A</v>
      </c>
    </row>
    <row r="770" spans="1:21" x14ac:dyDescent="0.2">
      <c r="A770" s="32"/>
      <c r="B770" s="45" t="e">
        <f>VLOOKUP($A770,EVID_OSEVU!$A$1:$M$4972,2,FALSE)</f>
        <v>#N/A</v>
      </c>
      <c r="C770" s="45" t="e">
        <f>VLOOKUP($A770,EVID_OSEVU!$A$1:$M$4972,3,FALSE)</f>
        <v>#N/A</v>
      </c>
      <c r="D770" s="45" t="e">
        <f>VLOOKUP($A770,EVID_OSEVU!$A$1:$M$4972,4,FALSE)</f>
        <v>#N/A</v>
      </c>
      <c r="E770" s="45" t="e">
        <f>VLOOKUP($A770,EVID_OSEVU!$A$1:$M$4972,7,FALSE)</f>
        <v>#N/A</v>
      </c>
      <c r="F770" s="45" t="e">
        <f>VLOOKUP($A770,EVID_OSEVU!$A$1:$M$4972,8,FALSE)</f>
        <v>#N/A</v>
      </c>
      <c r="G770" s="45" t="e">
        <f>VLOOKUP($A770,EVID_OSEVU!$A$1:$M$4972,11,FALSE)</f>
        <v>#N/A</v>
      </c>
      <c r="H770" s="35"/>
      <c r="I770" s="48"/>
      <c r="J770" s="33" t="e">
        <f>VLOOKUP($A770,EVID_OSEVU!$A$1:$M$4972,11,FALSE)</f>
        <v>#N/A</v>
      </c>
      <c r="K770" s="39"/>
      <c r="L770" s="49"/>
      <c r="M770" s="89" t="e">
        <f t="shared" si="11"/>
        <v>#N/A</v>
      </c>
      <c r="N770" s="50"/>
      <c r="O770" s="37" t="e">
        <f>VLOOKUP(EVID_HNOJENI!N770,HNOJIVA_ALL!$A$2:$Z$3303,4,FALSE)</f>
        <v>#N/A</v>
      </c>
      <c r="P770" s="51" t="e">
        <f>ROUND(VLOOKUP(EVID_HNOJENI!N770,HNOJIVA_ALL!$A$2:$Z$3303,14,FALSE)*K770*IF(L770="t",10,IF(L770="kg",0.01,IF(L770="q",1,IF(L770="l",0.01*VLOOKUP(EVID_HNOJENI!N770,HNOJIVA_ALL!$A$2:$AE$3303,31,FALSE),"CHYBA")))),2)</f>
        <v>#N/A</v>
      </c>
      <c r="Q770" s="51" t="e">
        <f>ROUND(VLOOKUP(EVID_HNOJENI!N770,HNOJIVA_ALL!$A$2:$Z$3303,15,FALSE)*K770*IF(L770="t",10,IF(L770="kg",0.01,IF(L770="q",1,IF(L770="l",0.01*VLOOKUP(EVID_HNOJENI!N770,HNOJIVA_ALL!$A$2:$AE$3303,31,FALSE),"CHYBA")))),2)</f>
        <v>#N/A</v>
      </c>
      <c r="R770" s="51" t="e">
        <f>ROUND(VLOOKUP(EVID_HNOJENI!N770,HNOJIVA_ALL!$A$2:$Z$3303,16,FALSE)*K770*IF(L770="t",10,IF(L770="kg",0.01,IF(L770="q",1,IF(L770="l",0.01*VLOOKUP(EVID_HNOJENI!N770,HNOJIVA_ALL!$A$2:$AE$3303,31,FALSE),"CHYBA")))),2)</f>
        <v>#N/A</v>
      </c>
      <c r="S770" s="51" t="e">
        <f>ROUND(VLOOKUP(EVID_HNOJENI!N770,HNOJIVA_ALL!$A$2:$Z$3303,18,FALSE)*K770*IF(L770="t",10,IF(L770="kg",0.01,IF(L770="q",1,IF(L770="l",0.01*VLOOKUP(EVID_HNOJENI!N770,HNOJIVA_ALL!$A$2:$AE$3303,31,FALSE),"CHYBA")))),2)</f>
        <v>#N/A</v>
      </c>
      <c r="T770" s="51" t="e">
        <f>ROUND(VLOOKUP(EVID_HNOJENI!N770,HNOJIVA_ALL!$A$2:$Z$3303,17,FALSE)*K770*IF(L770="t",10,IF(L770="kg",0.01,IF(L770="q",1,IF(L770="l",0.01*VLOOKUP(EVID_HNOJENI!N770,HNOJIVA_ALL!$A$2:$AE$3303,31,FALSE),"CHYBA")))),2)</f>
        <v>#N/A</v>
      </c>
      <c r="U770" s="51" t="e">
        <f>ROUND(VLOOKUP(EVID_HNOJENI!N770,HNOJIVA_ALL!$A$2:$Z$3303,20,FALSE)*K770*IF(L770="t",10,IF(L770="kg",0.01,IF(L770="q",1,IF(L770="l",0.01*VLOOKUP(EVID_HNOJENI!N770,HNOJIVA_ALL!$A$2:$AE$3303,31,FALSE),"CHYBA")))),2)</f>
        <v>#N/A</v>
      </c>
    </row>
    <row r="771" spans="1:21" x14ac:dyDescent="0.2">
      <c r="A771" s="32"/>
      <c r="B771" s="45" t="e">
        <f>VLOOKUP($A771,EVID_OSEVU!$A$1:$M$4972,2,FALSE)</f>
        <v>#N/A</v>
      </c>
      <c r="C771" s="45" t="e">
        <f>VLOOKUP($A771,EVID_OSEVU!$A$1:$M$4972,3,FALSE)</f>
        <v>#N/A</v>
      </c>
      <c r="D771" s="45" t="e">
        <f>VLOOKUP($A771,EVID_OSEVU!$A$1:$M$4972,4,FALSE)</f>
        <v>#N/A</v>
      </c>
      <c r="E771" s="45" t="e">
        <f>VLOOKUP($A771,EVID_OSEVU!$A$1:$M$4972,7,FALSE)</f>
        <v>#N/A</v>
      </c>
      <c r="F771" s="45" t="e">
        <f>VLOOKUP($A771,EVID_OSEVU!$A$1:$M$4972,8,FALSE)</f>
        <v>#N/A</v>
      </c>
      <c r="G771" s="45" t="e">
        <f>VLOOKUP($A771,EVID_OSEVU!$A$1:$M$4972,11,FALSE)</f>
        <v>#N/A</v>
      </c>
      <c r="H771" s="35"/>
      <c r="I771" s="48"/>
      <c r="J771" s="33" t="e">
        <f>VLOOKUP($A771,EVID_OSEVU!$A$1:$M$4972,11,FALSE)</f>
        <v>#N/A</v>
      </c>
      <c r="K771" s="39"/>
      <c r="L771" s="49"/>
      <c r="M771" s="89" t="e">
        <f t="shared" si="11"/>
        <v>#N/A</v>
      </c>
      <c r="N771" s="50"/>
      <c r="O771" s="37" t="e">
        <f>VLOOKUP(EVID_HNOJENI!N771,HNOJIVA_ALL!$A$2:$Z$3303,4,FALSE)</f>
        <v>#N/A</v>
      </c>
      <c r="P771" s="51" t="e">
        <f>ROUND(VLOOKUP(EVID_HNOJENI!N771,HNOJIVA_ALL!$A$2:$Z$3303,14,FALSE)*K771*IF(L771="t",10,IF(L771="kg",0.01,IF(L771="q",1,IF(L771="l",0.01*VLOOKUP(EVID_HNOJENI!N771,HNOJIVA_ALL!$A$2:$AE$3303,31,FALSE),"CHYBA")))),2)</f>
        <v>#N/A</v>
      </c>
      <c r="Q771" s="51" t="e">
        <f>ROUND(VLOOKUP(EVID_HNOJENI!N771,HNOJIVA_ALL!$A$2:$Z$3303,15,FALSE)*K771*IF(L771="t",10,IF(L771="kg",0.01,IF(L771="q",1,IF(L771="l",0.01*VLOOKUP(EVID_HNOJENI!N771,HNOJIVA_ALL!$A$2:$AE$3303,31,FALSE),"CHYBA")))),2)</f>
        <v>#N/A</v>
      </c>
      <c r="R771" s="51" t="e">
        <f>ROUND(VLOOKUP(EVID_HNOJENI!N771,HNOJIVA_ALL!$A$2:$Z$3303,16,FALSE)*K771*IF(L771="t",10,IF(L771="kg",0.01,IF(L771="q",1,IF(L771="l",0.01*VLOOKUP(EVID_HNOJENI!N771,HNOJIVA_ALL!$A$2:$AE$3303,31,FALSE),"CHYBA")))),2)</f>
        <v>#N/A</v>
      </c>
      <c r="S771" s="51" t="e">
        <f>ROUND(VLOOKUP(EVID_HNOJENI!N771,HNOJIVA_ALL!$A$2:$Z$3303,18,FALSE)*K771*IF(L771="t",10,IF(L771="kg",0.01,IF(L771="q",1,IF(L771="l",0.01*VLOOKUP(EVID_HNOJENI!N771,HNOJIVA_ALL!$A$2:$AE$3303,31,FALSE),"CHYBA")))),2)</f>
        <v>#N/A</v>
      </c>
      <c r="T771" s="51" t="e">
        <f>ROUND(VLOOKUP(EVID_HNOJENI!N771,HNOJIVA_ALL!$A$2:$Z$3303,17,FALSE)*K771*IF(L771="t",10,IF(L771="kg",0.01,IF(L771="q",1,IF(L771="l",0.01*VLOOKUP(EVID_HNOJENI!N771,HNOJIVA_ALL!$A$2:$AE$3303,31,FALSE),"CHYBA")))),2)</f>
        <v>#N/A</v>
      </c>
      <c r="U771" s="51" t="e">
        <f>ROUND(VLOOKUP(EVID_HNOJENI!N771,HNOJIVA_ALL!$A$2:$Z$3303,20,FALSE)*K771*IF(L771="t",10,IF(L771="kg",0.01,IF(L771="q",1,IF(L771="l",0.01*VLOOKUP(EVID_HNOJENI!N771,HNOJIVA_ALL!$A$2:$AE$3303,31,FALSE),"CHYBA")))),2)</f>
        <v>#N/A</v>
      </c>
    </row>
    <row r="772" spans="1:21" x14ac:dyDescent="0.2">
      <c r="A772" s="32"/>
      <c r="B772" s="45" t="e">
        <f>VLOOKUP($A772,EVID_OSEVU!$A$1:$M$4972,2,FALSE)</f>
        <v>#N/A</v>
      </c>
      <c r="C772" s="45" t="e">
        <f>VLOOKUP($A772,EVID_OSEVU!$A$1:$M$4972,3,FALSE)</f>
        <v>#N/A</v>
      </c>
      <c r="D772" s="45" t="e">
        <f>VLOOKUP($A772,EVID_OSEVU!$A$1:$M$4972,4,FALSE)</f>
        <v>#N/A</v>
      </c>
      <c r="E772" s="45" t="e">
        <f>VLOOKUP($A772,EVID_OSEVU!$A$1:$M$4972,7,FALSE)</f>
        <v>#N/A</v>
      </c>
      <c r="F772" s="45" t="e">
        <f>VLOOKUP($A772,EVID_OSEVU!$A$1:$M$4972,8,FALSE)</f>
        <v>#N/A</v>
      </c>
      <c r="G772" s="45" t="e">
        <f>VLOOKUP($A772,EVID_OSEVU!$A$1:$M$4972,11,FALSE)</f>
        <v>#N/A</v>
      </c>
      <c r="H772" s="35"/>
      <c r="I772" s="48"/>
      <c r="J772" s="33" t="e">
        <f>VLOOKUP($A772,EVID_OSEVU!$A$1:$M$4972,11,FALSE)</f>
        <v>#N/A</v>
      </c>
      <c r="K772" s="39"/>
      <c r="L772" s="49"/>
      <c r="M772" s="89" t="e">
        <f t="shared" si="11"/>
        <v>#N/A</v>
      </c>
      <c r="N772" s="50"/>
      <c r="O772" s="37" t="e">
        <f>VLOOKUP(EVID_HNOJENI!N772,HNOJIVA_ALL!$A$2:$Z$3303,4,FALSE)</f>
        <v>#N/A</v>
      </c>
      <c r="P772" s="51" t="e">
        <f>ROUND(VLOOKUP(EVID_HNOJENI!N772,HNOJIVA_ALL!$A$2:$Z$3303,14,FALSE)*K772*IF(L772="t",10,IF(L772="kg",0.01,IF(L772="q",1,IF(L772="l",0.01*VLOOKUP(EVID_HNOJENI!N772,HNOJIVA_ALL!$A$2:$AE$3303,31,FALSE),"CHYBA")))),2)</f>
        <v>#N/A</v>
      </c>
      <c r="Q772" s="51" t="e">
        <f>ROUND(VLOOKUP(EVID_HNOJENI!N772,HNOJIVA_ALL!$A$2:$Z$3303,15,FALSE)*K772*IF(L772="t",10,IF(L772="kg",0.01,IF(L772="q",1,IF(L772="l",0.01*VLOOKUP(EVID_HNOJENI!N772,HNOJIVA_ALL!$A$2:$AE$3303,31,FALSE),"CHYBA")))),2)</f>
        <v>#N/A</v>
      </c>
      <c r="R772" s="51" t="e">
        <f>ROUND(VLOOKUP(EVID_HNOJENI!N772,HNOJIVA_ALL!$A$2:$Z$3303,16,FALSE)*K772*IF(L772="t",10,IF(L772="kg",0.01,IF(L772="q",1,IF(L772="l",0.01*VLOOKUP(EVID_HNOJENI!N772,HNOJIVA_ALL!$A$2:$AE$3303,31,FALSE),"CHYBA")))),2)</f>
        <v>#N/A</v>
      </c>
      <c r="S772" s="51" t="e">
        <f>ROUND(VLOOKUP(EVID_HNOJENI!N772,HNOJIVA_ALL!$A$2:$Z$3303,18,FALSE)*K772*IF(L772="t",10,IF(L772="kg",0.01,IF(L772="q",1,IF(L772="l",0.01*VLOOKUP(EVID_HNOJENI!N772,HNOJIVA_ALL!$A$2:$AE$3303,31,FALSE),"CHYBA")))),2)</f>
        <v>#N/A</v>
      </c>
      <c r="T772" s="51" t="e">
        <f>ROUND(VLOOKUP(EVID_HNOJENI!N772,HNOJIVA_ALL!$A$2:$Z$3303,17,FALSE)*K772*IF(L772="t",10,IF(L772="kg",0.01,IF(L772="q",1,IF(L772="l",0.01*VLOOKUP(EVID_HNOJENI!N772,HNOJIVA_ALL!$A$2:$AE$3303,31,FALSE),"CHYBA")))),2)</f>
        <v>#N/A</v>
      </c>
      <c r="U772" s="51" t="e">
        <f>ROUND(VLOOKUP(EVID_HNOJENI!N772,HNOJIVA_ALL!$A$2:$Z$3303,20,FALSE)*K772*IF(L772="t",10,IF(L772="kg",0.01,IF(L772="q",1,IF(L772="l",0.01*VLOOKUP(EVID_HNOJENI!N772,HNOJIVA_ALL!$A$2:$AE$3303,31,FALSE),"CHYBA")))),2)</f>
        <v>#N/A</v>
      </c>
    </row>
    <row r="773" spans="1:21" x14ac:dyDescent="0.2">
      <c r="A773" s="32"/>
      <c r="B773" s="45" t="e">
        <f>VLOOKUP($A773,EVID_OSEVU!$A$1:$M$4972,2,FALSE)</f>
        <v>#N/A</v>
      </c>
      <c r="C773" s="45" t="e">
        <f>VLOOKUP($A773,EVID_OSEVU!$A$1:$M$4972,3,FALSE)</f>
        <v>#N/A</v>
      </c>
      <c r="D773" s="45" t="e">
        <f>VLOOKUP($A773,EVID_OSEVU!$A$1:$M$4972,4,FALSE)</f>
        <v>#N/A</v>
      </c>
      <c r="E773" s="45" t="e">
        <f>VLOOKUP($A773,EVID_OSEVU!$A$1:$M$4972,7,FALSE)</f>
        <v>#N/A</v>
      </c>
      <c r="F773" s="45" t="e">
        <f>VLOOKUP($A773,EVID_OSEVU!$A$1:$M$4972,8,FALSE)</f>
        <v>#N/A</v>
      </c>
      <c r="G773" s="45" t="e">
        <f>VLOOKUP($A773,EVID_OSEVU!$A$1:$M$4972,11,FALSE)</f>
        <v>#N/A</v>
      </c>
      <c r="H773" s="35"/>
      <c r="I773" s="48"/>
      <c r="J773" s="33" t="e">
        <f>VLOOKUP($A773,EVID_OSEVU!$A$1:$M$4972,11,FALSE)</f>
        <v>#N/A</v>
      </c>
      <c r="K773" s="39"/>
      <c r="L773" s="49"/>
      <c r="M773" s="89" t="e">
        <f t="shared" ref="M773:M836" si="12">K773*J773</f>
        <v>#N/A</v>
      </c>
      <c r="N773" s="50"/>
      <c r="O773" s="37" t="e">
        <f>VLOOKUP(EVID_HNOJENI!N773,HNOJIVA_ALL!$A$2:$Z$3303,4,FALSE)</f>
        <v>#N/A</v>
      </c>
      <c r="P773" s="51" t="e">
        <f>ROUND(VLOOKUP(EVID_HNOJENI!N773,HNOJIVA_ALL!$A$2:$Z$3303,14,FALSE)*K773*IF(L773="t",10,IF(L773="kg",0.01,IF(L773="q",1,IF(L773="l",0.01*VLOOKUP(EVID_HNOJENI!N773,HNOJIVA_ALL!$A$2:$AE$3303,31,FALSE),"CHYBA")))),2)</f>
        <v>#N/A</v>
      </c>
      <c r="Q773" s="51" t="e">
        <f>ROUND(VLOOKUP(EVID_HNOJENI!N773,HNOJIVA_ALL!$A$2:$Z$3303,15,FALSE)*K773*IF(L773="t",10,IF(L773="kg",0.01,IF(L773="q",1,IF(L773="l",0.01*VLOOKUP(EVID_HNOJENI!N773,HNOJIVA_ALL!$A$2:$AE$3303,31,FALSE),"CHYBA")))),2)</f>
        <v>#N/A</v>
      </c>
      <c r="R773" s="51" t="e">
        <f>ROUND(VLOOKUP(EVID_HNOJENI!N773,HNOJIVA_ALL!$A$2:$Z$3303,16,FALSE)*K773*IF(L773="t",10,IF(L773="kg",0.01,IF(L773="q",1,IF(L773="l",0.01*VLOOKUP(EVID_HNOJENI!N773,HNOJIVA_ALL!$A$2:$AE$3303,31,FALSE),"CHYBA")))),2)</f>
        <v>#N/A</v>
      </c>
      <c r="S773" s="51" t="e">
        <f>ROUND(VLOOKUP(EVID_HNOJENI!N773,HNOJIVA_ALL!$A$2:$Z$3303,18,FALSE)*K773*IF(L773="t",10,IF(L773="kg",0.01,IF(L773="q",1,IF(L773="l",0.01*VLOOKUP(EVID_HNOJENI!N773,HNOJIVA_ALL!$A$2:$AE$3303,31,FALSE),"CHYBA")))),2)</f>
        <v>#N/A</v>
      </c>
      <c r="T773" s="51" t="e">
        <f>ROUND(VLOOKUP(EVID_HNOJENI!N773,HNOJIVA_ALL!$A$2:$Z$3303,17,FALSE)*K773*IF(L773="t",10,IF(L773="kg",0.01,IF(L773="q",1,IF(L773="l",0.01*VLOOKUP(EVID_HNOJENI!N773,HNOJIVA_ALL!$A$2:$AE$3303,31,FALSE),"CHYBA")))),2)</f>
        <v>#N/A</v>
      </c>
      <c r="U773" s="51" t="e">
        <f>ROUND(VLOOKUP(EVID_HNOJENI!N773,HNOJIVA_ALL!$A$2:$Z$3303,20,FALSE)*K773*IF(L773="t",10,IF(L773="kg",0.01,IF(L773="q",1,IF(L773="l",0.01*VLOOKUP(EVID_HNOJENI!N773,HNOJIVA_ALL!$A$2:$AE$3303,31,FALSE),"CHYBA")))),2)</f>
        <v>#N/A</v>
      </c>
    </row>
    <row r="774" spans="1:21" x14ac:dyDescent="0.2">
      <c r="A774" s="32"/>
      <c r="B774" s="45" t="e">
        <f>VLOOKUP($A774,EVID_OSEVU!$A$1:$M$4972,2,FALSE)</f>
        <v>#N/A</v>
      </c>
      <c r="C774" s="45" t="e">
        <f>VLOOKUP($A774,EVID_OSEVU!$A$1:$M$4972,3,FALSE)</f>
        <v>#N/A</v>
      </c>
      <c r="D774" s="45" t="e">
        <f>VLOOKUP($A774,EVID_OSEVU!$A$1:$M$4972,4,FALSE)</f>
        <v>#N/A</v>
      </c>
      <c r="E774" s="45" t="e">
        <f>VLOOKUP($A774,EVID_OSEVU!$A$1:$M$4972,7,FALSE)</f>
        <v>#N/A</v>
      </c>
      <c r="F774" s="45" t="e">
        <f>VLOOKUP($A774,EVID_OSEVU!$A$1:$M$4972,8,FALSE)</f>
        <v>#N/A</v>
      </c>
      <c r="G774" s="45" t="e">
        <f>VLOOKUP($A774,EVID_OSEVU!$A$1:$M$4972,11,FALSE)</f>
        <v>#N/A</v>
      </c>
      <c r="H774" s="35"/>
      <c r="I774" s="48"/>
      <c r="J774" s="33" t="e">
        <f>VLOOKUP($A774,EVID_OSEVU!$A$1:$M$4972,11,FALSE)</f>
        <v>#N/A</v>
      </c>
      <c r="K774" s="39"/>
      <c r="L774" s="49"/>
      <c r="M774" s="89" t="e">
        <f t="shared" si="12"/>
        <v>#N/A</v>
      </c>
      <c r="N774" s="50"/>
      <c r="O774" s="37" t="e">
        <f>VLOOKUP(EVID_HNOJENI!N774,HNOJIVA_ALL!$A$2:$Z$3303,4,FALSE)</f>
        <v>#N/A</v>
      </c>
      <c r="P774" s="51" t="e">
        <f>ROUND(VLOOKUP(EVID_HNOJENI!N774,HNOJIVA_ALL!$A$2:$Z$3303,14,FALSE)*K774*IF(L774="t",10,IF(L774="kg",0.01,IF(L774="q",1,IF(L774="l",0.01*VLOOKUP(EVID_HNOJENI!N774,HNOJIVA_ALL!$A$2:$AE$3303,31,FALSE),"CHYBA")))),2)</f>
        <v>#N/A</v>
      </c>
      <c r="Q774" s="51" t="e">
        <f>ROUND(VLOOKUP(EVID_HNOJENI!N774,HNOJIVA_ALL!$A$2:$Z$3303,15,FALSE)*K774*IF(L774="t",10,IF(L774="kg",0.01,IF(L774="q",1,IF(L774="l",0.01*VLOOKUP(EVID_HNOJENI!N774,HNOJIVA_ALL!$A$2:$AE$3303,31,FALSE),"CHYBA")))),2)</f>
        <v>#N/A</v>
      </c>
      <c r="R774" s="51" t="e">
        <f>ROUND(VLOOKUP(EVID_HNOJENI!N774,HNOJIVA_ALL!$A$2:$Z$3303,16,FALSE)*K774*IF(L774="t",10,IF(L774="kg",0.01,IF(L774="q",1,IF(L774="l",0.01*VLOOKUP(EVID_HNOJENI!N774,HNOJIVA_ALL!$A$2:$AE$3303,31,FALSE),"CHYBA")))),2)</f>
        <v>#N/A</v>
      </c>
      <c r="S774" s="51" t="e">
        <f>ROUND(VLOOKUP(EVID_HNOJENI!N774,HNOJIVA_ALL!$A$2:$Z$3303,18,FALSE)*K774*IF(L774="t",10,IF(L774="kg",0.01,IF(L774="q",1,IF(L774="l",0.01*VLOOKUP(EVID_HNOJENI!N774,HNOJIVA_ALL!$A$2:$AE$3303,31,FALSE),"CHYBA")))),2)</f>
        <v>#N/A</v>
      </c>
      <c r="T774" s="51" t="e">
        <f>ROUND(VLOOKUP(EVID_HNOJENI!N774,HNOJIVA_ALL!$A$2:$Z$3303,17,FALSE)*K774*IF(L774="t",10,IF(L774="kg",0.01,IF(L774="q",1,IF(L774="l",0.01*VLOOKUP(EVID_HNOJENI!N774,HNOJIVA_ALL!$A$2:$AE$3303,31,FALSE),"CHYBA")))),2)</f>
        <v>#N/A</v>
      </c>
      <c r="U774" s="51" t="e">
        <f>ROUND(VLOOKUP(EVID_HNOJENI!N774,HNOJIVA_ALL!$A$2:$Z$3303,20,FALSE)*K774*IF(L774="t",10,IF(L774="kg",0.01,IF(L774="q",1,IF(L774="l",0.01*VLOOKUP(EVID_HNOJENI!N774,HNOJIVA_ALL!$A$2:$AE$3303,31,FALSE),"CHYBA")))),2)</f>
        <v>#N/A</v>
      </c>
    </row>
    <row r="775" spans="1:21" x14ac:dyDescent="0.2">
      <c r="A775" s="32"/>
      <c r="B775" s="45" t="e">
        <f>VLOOKUP($A775,EVID_OSEVU!$A$1:$M$4972,2,FALSE)</f>
        <v>#N/A</v>
      </c>
      <c r="C775" s="45" t="e">
        <f>VLOOKUP($A775,EVID_OSEVU!$A$1:$M$4972,3,FALSE)</f>
        <v>#N/A</v>
      </c>
      <c r="D775" s="45" t="e">
        <f>VLOOKUP($A775,EVID_OSEVU!$A$1:$M$4972,4,FALSE)</f>
        <v>#N/A</v>
      </c>
      <c r="E775" s="45" t="e">
        <f>VLOOKUP($A775,EVID_OSEVU!$A$1:$M$4972,7,FALSE)</f>
        <v>#N/A</v>
      </c>
      <c r="F775" s="45" t="e">
        <f>VLOOKUP($A775,EVID_OSEVU!$A$1:$M$4972,8,FALSE)</f>
        <v>#N/A</v>
      </c>
      <c r="G775" s="45" t="e">
        <f>VLOOKUP($A775,EVID_OSEVU!$A$1:$M$4972,11,FALSE)</f>
        <v>#N/A</v>
      </c>
      <c r="H775" s="35"/>
      <c r="I775" s="48"/>
      <c r="J775" s="33" t="e">
        <f>VLOOKUP($A775,EVID_OSEVU!$A$1:$M$4972,11,FALSE)</f>
        <v>#N/A</v>
      </c>
      <c r="K775" s="39"/>
      <c r="L775" s="49"/>
      <c r="M775" s="89" t="e">
        <f t="shared" si="12"/>
        <v>#N/A</v>
      </c>
      <c r="N775" s="50"/>
      <c r="O775" s="37" t="e">
        <f>VLOOKUP(EVID_HNOJENI!N775,HNOJIVA_ALL!$A$2:$Z$3303,4,FALSE)</f>
        <v>#N/A</v>
      </c>
      <c r="P775" s="51" t="e">
        <f>ROUND(VLOOKUP(EVID_HNOJENI!N775,HNOJIVA_ALL!$A$2:$Z$3303,14,FALSE)*K775*IF(L775="t",10,IF(L775="kg",0.01,IF(L775="q",1,IF(L775="l",0.01*VLOOKUP(EVID_HNOJENI!N775,HNOJIVA_ALL!$A$2:$AE$3303,31,FALSE),"CHYBA")))),2)</f>
        <v>#N/A</v>
      </c>
      <c r="Q775" s="51" t="e">
        <f>ROUND(VLOOKUP(EVID_HNOJENI!N775,HNOJIVA_ALL!$A$2:$Z$3303,15,FALSE)*K775*IF(L775="t",10,IF(L775="kg",0.01,IF(L775="q",1,IF(L775="l",0.01*VLOOKUP(EVID_HNOJENI!N775,HNOJIVA_ALL!$A$2:$AE$3303,31,FALSE),"CHYBA")))),2)</f>
        <v>#N/A</v>
      </c>
      <c r="R775" s="51" t="e">
        <f>ROUND(VLOOKUP(EVID_HNOJENI!N775,HNOJIVA_ALL!$A$2:$Z$3303,16,FALSE)*K775*IF(L775="t",10,IF(L775="kg",0.01,IF(L775="q",1,IF(L775="l",0.01*VLOOKUP(EVID_HNOJENI!N775,HNOJIVA_ALL!$A$2:$AE$3303,31,FALSE),"CHYBA")))),2)</f>
        <v>#N/A</v>
      </c>
      <c r="S775" s="51" t="e">
        <f>ROUND(VLOOKUP(EVID_HNOJENI!N775,HNOJIVA_ALL!$A$2:$Z$3303,18,FALSE)*K775*IF(L775="t",10,IF(L775="kg",0.01,IF(L775="q",1,IF(L775="l",0.01*VLOOKUP(EVID_HNOJENI!N775,HNOJIVA_ALL!$A$2:$AE$3303,31,FALSE),"CHYBA")))),2)</f>
        <v>#N/A</v>
      </c>
      <c r="T775" s="51" t="e">
        <f>ROUND(VLOOKUP(EVID_HNOJENI!N775,HNOJIVA_ALL!$A$2:$Z$3303,17,FALSE)*K775*IF(L775="t",10,IF(L775="kg",0.01,IF(L775="q",1,IF(L775="l",0.01*VLOOKUP(EVID_HNOJENI!N775,HNOJIVA_ALL!$A$2:$AE$3303,31,FALSE),"CHYBA")))),2)</f>
        <v>#N/A</v>
      </c>
      <c r="U775" s="51" t="e">
        <f>ROUND(VLOOKUP(EVID_HNOJENI!N775,HNOJIVA_ALL!$A$2:$Z$3303,20,FALSE)*K775*IF(L775="t",10,IF(L775="kg",0.01,IF(L775="q",1,IF(L775="l",0.01*VLOOKUP(EVID_HNOJENI!N775,HNOJIVA_ALL!$A$2:$AE$3303,31,FALSE),"CHYBA")))),2)</f>
        <v>#N/A</v>
      </c>
    </row>
    <row r="776" spans="1:21" x14ac:dyDescent="0.2">
      <c r="A776" s="32"/>
      <c r="B776" s="45" t="e">
        <f>VLOOKUP($A776,EVID_OSEVU!$A$1:$M$4972,2,FALSE)</f>
        <v>#N/A</v>
      </c>
      <c r="C776" s="45" t="e">
        <f>VLOOKUP($A776,EVID_OSEVU!$A$1:$M$4972,3,FALSE)</f>
        <v>#N/A</v>
      </c>
      <c r="D776" s="45" t="e">
        <f>VLOOKUP($A776,EVID_OSEVU!$A$1:$M$4972,4,FALSE)</f>
        <v>#N/A</v>
      </c>
      <c r="E776" s="45" t="e">
        <f>VLOOKUP($A776,EVID_OSEVU!$A$1:$M$4972,7,FALSE)</f>
        <v>#N/A</v>
      </c>
      <c r="F776" s="45" t="e">
        <f>VLOOKUP($A776,EVID_OSEVU!$A$1:$M$4972,8,FALSE)</f>
        <v>#N/A</v>
      </c>
      <c r="G776" s="45" t="e">
        <f>VLOOKUP($A776,EVID_OSEVU!$A$1:$M$4972,11,FALSE)</f>
        <v>#N/A</v>
      </c>
      <c r="H776" s="35"/>
      <c r="I776" s="48"/>
      <c r="J776" s="33" t="e">
        <f>VLOOKUP($A776,EVID_OSEVU!$A$1:$M$4972,11,FALSE)</f>
        <v>#N/A</v>
      </c>
      <c r="K776" s="39"/>
      <c r="L776" s="49"/>
      <c r="M776" s="89" t="e">
        <f t="shared" si="12"/>
        <v>#N/A</v>
      </c>
      <c r="N776" s="50"/>
      <c r="O776" s="37" t="e">
        <f>VLOOKUP(EVID_HNOJENI!N776,HNOJIVA_ALL!$A$2:$Z$3303,4,FALSE)</f>
        <v>#N/A</v>
      </c>
      <c r="P776" s="51" t="e">
        <f>ROUND(VLOOKUP(EVID_HNOJENI!N776,HNOJIVA_ALL!$A$2:$Z$3303,14,FALSE)*K776*IF(L776="t",10,IF(L776="kg",0.01,IF(L776="q",1,IF(L776="l",0.01*VLOOKUP(EVID_HNOJENI!N776,HNOJIVA_ALL!$A$2:$AE$3303,31,FALSE),"CHYBA")))),2)</f>
        <v>#N/A</v>
      </c>
      <c r="Q776" s="51" t="e">
        <f>ROUND(VLOOKUP(EVID_HNOJENI!N776,HNOJIVA_ALL!$A$2:$Z$3303,15,FALSE)*K776*IF(L776="t",10,IF(L776="kg",0.01,IF(L776="q",1,IF(L776="l",0.01*VLOOKUP(EVID_HNOJENI!N776,HNOJIVA_ALL!$A$2:$AE$3303,31,FALSE),"CHYBA")))),2)</f>
        <v>#N/A</v>
      </c>
      <c r="R776" s="51" t="e">
        <f>ROUND(VLOOKUP(EVID_HNOJENI!N776,HNOJIVA_ALL!$A$2:$Z$3303,16,FALSE)*K776*IF(L776="t",10,IF(L776="kg",0.01,IF(L776="q",1,IF(L776="l",0.01*VLOOKUP(EVID_HNOJENI!N776,HNOJIVA_ALL!$A$2:$AE$3303,31,FALSE),"CHYBA")))),2)</f>
        <v>#N/A</v>
      </c>
      <c r="S776" s="51" t="e">
        <f>ROUND(VLOOKUP(EVID_HNOJENI!N776,HNOJIVA_ALL!$A$2:$Z$3303,18,FALSE)*K776*IF(L776="t",10,IF(L776="kg",0.01,IF(L776="q",1,IF(L776="l",0.01*VLOOKUP(EVID_HNOJENI!N776,HNOJIVA_ALL!$A$2:$AE$3303,31,FALSE),"CHYBA")))),2)</f>
        <v>#N/A</v>
      </c>
      <c r="T776" s="51" t="e">
        <f>ROUND(VLOOKUP(EVID_HNOJENI!N776,HNOJIVA_ALL!$A$2:$Z$3303,17,FALSE)*K776*IF(L776="t",10,IF(L776="kg",0.01,IF(L776="q",1,IF(L776="l",0.01*VLOOKUP(EVID_HNOJENI!N776,HNOJIVA_ALL!$A$2:$AE$3303,31,FALSE),"CHYBA")))),2)</f>
        <v>#N/A</v>
      </c>
      <c r="U776" s="51" t="e">
        <f>ROUND(VLOOKUP(EVID_HNOJENI!N776,HNOJIVA_ALL!$A$2:$Z$3303,20,FALSE)*K776*IF(L776="t",10,IF(L776="kg",0.01,IF(L776="q",1,IF(L776="l",0.01*VLOOKUP(EVID_HNOJENI!N776,HNOJIVA_ALL!$A$2:$AE$3303,31,FALSE),"CHYBA")))),2)</f>
        <v>#N/A</v>
      </c>
    </row>
    <row r="777" spans="1:21" x14ac:dyDescent="0.2">
      <c r="A777" s="32"/>
      <c r="B777" s="45" t="e">
        <f>VLOOKUP($A777,EVID_OSEVU!$A$1:$M$4972,2,FALSE)</f>
        <v>#N/A</v>
      </c>
      <c r="C777" s="45" t="e">
        <f>VLOOKUP($A777,EVID_OSEVU!$A$1:$M$4972,3,FALSE)</f>
        <v>#N/A</v>
      </c>
      <c r="D777" s="45" t="e">
        <f>VLOOKUP($A777,EVID_OSEVU!$A$1:$M$4972,4,FALSE)</f>
        <v>#N/A</v>
      </c>
      <c r="E777" s="45" t="e">
        <f>VLOOKUP($A777,EVID_OSEVU!$A$1:$M$4972,7,FALSE)</f>
        <v>#N/A</v>
      </c>
      <c r="F777" s="45" t="e">
        <f>VLOOKUP($A777,EVID_OSEVU!$A$1:$M$4972,8,FALSE)</f>
        <v>#N/A</v>
      </c>
      <c r="G777" s="45" t="e">
        <f>VLOOKUP($A777,EVID_OSEVU!$A$1:$M$4972,11,FALSE)</f>
        <v>#N/A</v>
      </c>
      <c r="H777" s="35"/>
      <c r="I777" s="48"/>
      <c r="J777" s="33" t="e">
        <f>VLOOKUP($A777,EVID_OSEVU!$A$1:$M$4972,11,FALSE)</f>
        <v>#N/A</v>
      </c>
      <c r="K777" s="39"/>
      <c r="L777" s="49"/>
      <c r="M777" s="89" t="e">
        <f t="shared" si="12"/>
        <v>#N/A</v>
      </c>
      <c r="N777" s="50"/>
      <c r="O777" s="37" t="e">
        <f>VLOOKUP(EVID_HNOJENI!N777,HNOJIVA_ALL!$A$2:$Z$3303,4,FALSE)</f>
        <v>#N/A</v>
      </c>
      <c r="P777" s="51" t="e">
        <f>ROUND(VLOOKUP(EVID_HNOJENI!N777,HNOJIVA_ALL!$A$2:$Z$3303,14,FALSE)*K777*IF(L777="t",10,IF(L777="kg",0.01,IF(L777="q",1,IF(L777="l",0.01*VLOOKUP(EVID_HNOJENI!N777,HNOJIVA_ALL!$A$2:$AE$3303,31,FALSE),"CHYBA")))),2)</f>
        <v>#N/A</v>
      </c>
      <c r="Q777" s="51" t="e">
        <f>ROUND(VLOOKUP(EVID_HNOJENI!N777,HNOJIVA_ALL!$A$2:$Z$3303,15,FALSE)*K777*IF(L777="t",10,IF(L777="kg",0.01,IF(L777="q",1,IF(L777="l",0.01*VLOOKUP(EVID_HNOJENI!N777,HNOJIVA_ALL!$A$2:$AE$3303,31,FALSE),"CHYBA")))),2)</f>
        <v>#N/A</v>
      </c>
      <c r="R777" s="51" t="e">
        <f>ROUND(VLOOKUP(EVID_HNOJENI!N777,HNOJIVA_ALL!$A$2:$Z$3303,16,FALSE)*K777*IF(L777="t",10,IF(L777="kg",0.01,IF(L777="q",1,IF(L777="l",0.01*VLOOKUP(EVID_HNOJENI!N777,HNOJIVA_ALL!$A$2:$AE$3303,31,FALSE),"CHYBA")))),2)</f>
        <v>#N/A</v>
      </c>
      <c r="S777" s="51" t="e">
        <f>ROUND(VLOOKUP(EVID_HNOJENI!N777,HNOJIVA_ALL!$A$2:$Z$3303,18,FALSE)*K777*IF(L777="t",10,IF(L777="kg",0.01,IF(L777="q",1,IF(L777="l",0.01*VLOOKUP(EVID_HNOJENI!N777,HNOJIVA_ALL!$A$2:$AE$3303,31,FALSE),"CHYBA")))),2)</f>
        <v>#N/A</v>
      </c>
      <c r="T777" s="51" t="e">
        <f>ROUND(VLOOKUP(EVID_HNOJENI!N777,HNOJIVA_ALL!$A$2:$Z$3303,17,FALSE)*K777*IF(L777="t",10,IF(L777="kg",0.01,IF(L777="q",1,IF(L777="l",0.01*VLOOKUP(EVID_HNOJENI!N777,HNOJIVA_ALL!$A$2:$AE$3303,31,FALSE),"CHYBA")))),2)</f>
        <v>#N/A</v>
      </c>
      <c r="U777" s="51" t="e">
        <f>ROUND(VLOOKUP(EVID_HNOJENI!N777,HNOJIVA_ALL!$A$2:$Z$3303,20,FALSE)*K777*IF(L777="t",10,IF(L777="kg",0.01,IF(L777="q",1,IF(L777="l",0.01*VLOOKUP(EVID_HNOJENI!N777,HNOJIVA_ALL!$A$2:$AE$3303,31,FALSE),"CHYBA")))),2)</f>
        <v>#N/A</v>
      </c>
    </row>
    <row r="778" spans="1:21" x14ac:dyDescent="0.2">
      <c r="A778" s="32"/>
      <c r="B778" s="45" t="e">
        <f>VLOOKUP($A778,EVID_OSEVU!$A$1:$M$4972,2,FALSE)</f>
        <v>#N/A</v>
      </c>
      <c r="C778" s="45" t="e">
        <f>VLOOKUP($A778,EVID_OSEVU!$A$1:$M$4972,3,FALSE)</f>
        <v>#N/A</v>
      </c>
      <c r="D778" s="45" t="e">
        <f>VLOOKUP($A778,EVID_OSEVU!$A$1:$M$4972,4,FALSE)</f>
        <v>#N/A</v>
      </c>
      <c r="E778" s="45" t="e">
        <f>VLOOKUP($A778,EVID_OSEVU!$A$1:$M$4972,7,FALSE)</f>
        <v>#N/A</v>
      </c>
      <c r="F778" s="45" t="e">
        <f>VLOOKUP($A778,EVID_OSEVU!$A$1:$M$4972,8,FALSE)</f>
        <v>#N/A</v>
      </c>
      <c r="G778" s="45" t="e">
        <f>VLOOKUP($A778,EVID_OSEVU!$A$1:$M$4972,11,FALSE)</f>
        <v>#N/A</v>
      </c>
      <c r="H778" s="35"/>
      <c r="I778" s="48"/>
      <c r="J778" s="33" t="e">
        <f>VLOOKUP($A778,EVID_OSEVU!$A$1:$M$4972,11,FALSE)</f>
        <v>#N/A</v>
      </c>
      <c r="K778" s="39"/>
      <c r="L778" s="49"/>
      <c r="M778" s="89" t="e">
        <f t="shared" si="12"/>
        <v>#N/A</v>
      </c>
      <c r="N778" s="50"/>
      <c r="O778" s="37" t="e">
        <f>VLOOKUP(EVID_HNOJENI!N778,HNOJIVA_ALL!$A$2:$Z$3303,4,FALSE)</f>
        <v>#N/A</v>
      </c>
      <c r="P778" s="51" t="e">
        <f>ROUND(VLOOKUP(EVID_HNOJENI!N778,HNOJIVA_ALL!$A$2:$Z$3303,14,FALSE)*K778*IF(L778="t",10,IF(L778="kg",0.01,IF(L778="q",1,IF(L778="l",0.01*VLOOKUP(EVID_HNOJENI!N778,HNOJIVA_ALL!$A$2:$AE$3303,31,FALSE),"CHYBA")))),2)</f>
        <v>#N/A</v>
      </c>
      <c r="Q778" s="51" t="e">
        <f>ROUND(VLOOKUP(EVID_HNOJENI!N778,HNOJIVA_ALL!$A$2:$Z$3303,15,FALSE)*K778*IF(L778="t",10,IF(L778="kg",0.01,IF(L778="q",1,IF(L778="l",0.01*VLOOKUP(EVID_HNOJENI!N778,HNOJIVA_ALL!$A$2:$AE$3303,31,FALSE),"CHYBA")))),2)</f>
        <v>#N/A</v>
      </c>
      <c r="R778" s="51" t="e">
        <f>ROUND(VLOOKUP(EVID_HNOJENI!N778,HNOJIVA_ALL!$A$2:$Z$3303,16,FALSE)*K778*IF(L778="t",10,IF(L778="kg",0.01,IF(L778="q",1,IF(L778="l",0.01*VLOOKUP(EVID_HNOJENI!N778,HNOJIVA_ALL!$A$2:$AE$3303,31,FALSE),"CHYBA")))),2)</f>
        <v>#N/A</v>
      </c>
      <c r="S778" s="51" t="e">
        <f>ROUND(VLOOKUP(EVID_HNOJENI!N778,HNOJIVA_ALL!$A$2:$Z$3303,18,FALSE)*K778*IF(L778="t",10,IF(L778="kg",0.01,IF(L778="q",1,IF(L778="l",0.01*VLOOKUP(EVID_HNOJENI!N778,HNOJIVA_ALL!$A$2:$AE$3303,31,FALSE),"CHYBA")))),2)</f>
        <v>#N/A</v>
      </c>
      <c r="T778" s="51" t="e">
        <f>ROUND(VLOOKUP(EVID_HNOJENI!N778,HNOJIVA_ALL!$A$2:$Z$3303,17,FALSE)*K778*IF(L778="t",10,IF(L778="kg",0.01,IF(L778="q",1,IF(L778="l",0.01*VLOOKUP(EVID_HNOJENI!N778,HNOJIVA_ALL!$A$2:$AE$3303,31,FALSE),"CHYBA")))),2)</f>
        <v>#N/A</v>
      </c>
      <c r="U778" s="51" t="e">
        <f>ROUND(VLOOKUP(EVID_HNOJENI!N778,HNOJIVA_ALL!$A$2:$Z$3303,20,FALSE)*K778*IF(L778="t",10,IF(L778="kg",0.01,IF(L778="q",1,IF(L778="l",0.01*VLOOKUP(EVID_HNOJENI!N778,HNOJIVA_ALL!$A$2:$AE$3303,31,FALSE),"CHYBA")))),2)</f>
        <v>#N/A</v>
      </c>
    </row>
    <row r="779" spans="1:21" x14ac:dyDescent="0.2">
      <c r="A779" s="32"/>
      <c r="B779" s="45" t="e">
        <f>VLOOKUP($A779,EVID_OSEVU!$A$1:$M$4972,2,FALSE)</f>
        <v>#N/A</v>
      </c>
      <c r="C779" s="45" t="e">
        <f>VLOOKUP($A779,EVID_OSEVU!$A$1:$M$4972,3,FALSE)</f>
        <v>#N/A</v>
      </c>
      <c r="D779" s="45" t="e">
        <f>VLOOKUP($A779,EVID_OSEVU!$A$1:$M$4972,4,FALSE)</f>
        <v>#N/A</v>
      </c>
      <c r="E779" s="45" t="e">
        <f>VLOOKUP($A779,EVID_OSEVU!$A$1:$M$4972,7,FALSE)</f>
        <v>#N/A</v>
      </c>
      <c r="F779" s="45" t="e">
        <f>VLOOKUP($A779,EVID_OSEVU!$A$1:$M$4972,8,FALSE)</f>
        <v>#N/A</v>
      </c>
      <c r="G779" s="45" t="e">
        <f>VLOOKUP($A779,EVID_OSEVU!$A$1:$M$4972,11,FALSE)</f>
        <v>#N/A</v>
      </c>
      <c r="H779" s="35"/>
      <c r="I779" s="48"/>
      <c r="J779" s="33" t="e">
        <f>VLOOKUP($A779,EVID_OSEVU!$A$1:$M$4972,11,FALSE)</f>
        <v>#N/A</v>
      </c>
      <c r="K779" s="39"/>
      <c r="L779" s="49"/>
      <c r="M779" s="89" t="e">
        <f t="shared" si="12"/>
        <v>#N/A</v>
      </c>
      <c r="N779" s="50"/>
      <c r="O779" s="37" t="e">
        <f>VLOOKUP(EVID_HNOJENI!N779,HNOJIVA_ALL!$A$2:$Z$3303,4,FALSE)</f>
        <v>#N/A</v>
      </c>
      <c r="P779" s="51" t="e">
        <f>ROUND(VLOOKUP(EVID_HNOJENI!N779,HNOJIVA_ALL!$A$2:$Z$3303,14,FALSE)*K779*IF(L779="t",10,IF(L779="kg",0.01,IF(L779="q",1,IF(L779="l",0.01*VLOOKUP(EVID_HNOJENI!N779,HNOJIVA_ALL!$A$2:$AE$3303,31,FALSE),"CHYBA")))),2)</f>
        <v>#N/A</v>
      </c>
      <c r="Q779" s="51" t="e">
        <f>ROUND(VLOOKUP(EVID_HNOJENI!N779,HNOJIVA_ALL!$A$2:$Z$3303,15,FALSE)*K779*IF(L779="t",10,IF(L779="kg",0.01,IF(L779="q",1,IF(L779="l",0.01*VLOOKUP(EVID_HNOJENI!N779,HNOJIVA_ALL!$A$2:$AE$3303,31,FALSE),"CHYBA")))),2)</f>
        <v>#N/A</v>
      </c>
      <c r="R779" s="51" t="e">
        <f>ROUND(VLOOKUP(EVID_HNOJENI!N779,HNOJIVA_ALL!$A$2:$Z$3303,16,FALSE)*K779*IF(L779="t",10,IF(L779="kg",0.01,IF(L779="q",1,IF(L779="l",0.01*VLOOKUP(EVID_HNOJENI!N779,HNOJIVA_ALL!$A$2:$AE$3303,31,FALSE),"CHYBA")))),2)</f>
        <v>#N/A</v>
      </c>
      <c r="S779" s="51" t="e">
        <f>ROUND(VLOOKUP(EVID_HNOJENI!N779,HNOJIVA_ALL!$A$2:$Z$3303,18,FALSE)*K779*IF(L779="t",10,IF(L779="kg",0.01,IF(L779="q",1,IF(L779="l",0.01*VLOOKUP(EVID_HNOJENI!N779,HNOJIVA_ALL!$A$2:$AE$3303,31,FALSE),"CHYBA")))),2)</f>
        <v>#N/A</v>
      </c>
      <c r="T779" s="51" t="e">
        <f>ROUND(VLOOKUP(EVID_HNOJENI!N779,HNOJIVA_ALL!$A$2:$Z$3303,17,FALSE)*K779*IF(L779="t",10,IF(L779="kg",0.01,IF(L779="q",1,IF(L779="l",0.01*VLOOKUP(EVID_HNOJENI!N779,HNOJIVA_ALL!$A$2:$AE$3303,31,FALSE),"CHYBA")))),2)</f>
        <v>#N/A</v>
      </c>
      <c r="U779" s="51" t="e">
        <f>ROUND(VLOOKUP(EVID_HNOJENI!N779,HNOJIVA_ALL!$A$2:$Z$3303,20,FALSE)*K779*IF(L779="t",10,IF(L779="kg",0.01,IF(L779="q",1,IF(L779="l",0.01*VLOOKUP(EVID_HNOJENI!N779,HNOJIVA_ALL!$A$2:$AE$3303,31,FALSE),"CHYBA")))),2)</f>
        <v>#N/A</v>
      </c>
    </row>
    <row r="780" spans="1:21" x14ac:dyDescent="0.2">
      <c r="A780" s="32"/>
      <c r="B780" s="45" t="e">
        <f>VLOOKUP($A780,EVID_OSEVU!$A$1:$M$4972,2,FALSE)</f>
        <v>#N/A</v>
      </c>
      <c r="C780" s="45" t="e">
        <f>VLOOKUP($A780,EVID_OSEVU!$A$1:$M$4972,3,FALSE)</f>
        <v>#N/A</v>
      </c>
      <c r="D780" s="45" t="e">
        <f>VLOOKUP($A780,EVID_OSEVU!$A$1:$M$4972,4,FALSE)</f>
        <v>#N/A</v>
      </c>
      <c r="E780" s="45" t="e">
        <f>VLOOKUP($A780,EVID_OSEVU!$A$1:$M$4972,7,FALSE)</f>
        <v>#N/A</v>
      </c>
      <c r="F780" s="45" t="e">
        <f>VLOOKUP($A780,EVID_OSEVU!$A$1:$M$4972,8,FALSE)</f>
        <v>#N/A</v>
      </c>
      <c r="G780" s="45" t="e">
        <f>VLOOKUP($A780,EVID_OSEVU!$A$1:$M$4972,11,FALSE)</f>
        <v>#N/A</v>
      </c>
      <c r="H780" s="35"/>
      <c r="I780" s="48"/>
      <c r="J780" s="33" t="e">
        <f>VLOOKUP($A780,EVID_OSEVU!$A$1:$M$4972,11,FALSE)</f>
        <v>#N/A</v>
      </c>
      <c r="K780" s="39"/>
      <c r="L780" s="49"/>
      <c r="M780" s="89" t="e">
        <f t="shared" si="12"/>
        <v>#N/A</v>
      </c>
      <c r="N780" s="50"/>
      <c r="O780" s="37" t="e">
        <f>VLOOKUP(EVID_HNOJENI!N780,HNOJIVA_ALL!$A$2:$Z$3303,4,FALSE)</f>
        <v>#N/A</v>
      </c>
      <c r="P780" s="51" t="e">
        <f>ROUND(VLOOKUP(EVID_HNOJENI!N780,HNOJIVA_ALL!$A$2:$Z$3303,14,FALSE)*K780*IF(L780="t",10,IF(L780="kg",0.01,IF(L780="q",1,IF(L780="l",0.01*VLOOKUP(EVID_HNOJENI!N780,HNOJIVA_ALL!$A$2:$AE$3303,31,FALSE),"CHYBA")))),2)</f>
        <v>#N/A</v>
      </c>
      <c r="Q780" s="51" t="e">
        <f>ROUND(VLOOKUP(EVID_HNOJENI!N780,HNOJIVA_ALL!$A$2:$Z$3303,15,FALSE)*K780*IF(L780="t",10,IF(L780="kg",0.01,IF(L780="q",1,IF(L780="l",0.01*VLOOKUP(EVID_HNOJENI!N780,HNOJIVA_ALL!$A$2:$AE$3303,31,FALSE),"CHYBA")))),2)</f>
        <v>#N/A</v>
      </c>
      <c r="R780" s="51" t="e">
        <f>ROUND(VLOOKUP(EVID_HNOJENI!N780,HNOJIVA_ALL!$A$2:$Z$3303,16,FALSE)*K780*IF(L780="t",10,IF(L780="kg",0.01,IF(L780="q",1,IF(L780="l",0.01*VLOOKUP(EVID_HNOJENI!N780,HNOJIVA_ALL!$A$2:$AE$3303,31,FALSE),"CHYBA")))),2)</f>
        <v>#N/A</v>
      </c>
      <c r="S780" s="51" t="e">
        <f>ROUND(VLOOKUP(EVID_HNOJENI!N780,HNOJIVA_ALL!$A$2:$Z$3303,18,FALSE)*K780*IF(L780="t",10,IF(L780="kg",0.01,IF(L780="q",1,IF(L780="l",0.01*VLOOKUP(EVID_HNOJENI!N780,HNOJIVA_ALL!$A$2:$AE$3303,31,FALSE),"CHYBA")))),2)</f>
        <v>#N/A</v>
      </c>
      <c r="T780" s="51" t="e">
        <f>ROUND(VLOOKUP(EVID_HNOJENI!N780,HNOJIVA_ALL!$A$2:$Z$3303,17,FALSE)*K780*IF(L780="t",10,IF(L780="kg",0.01,IF(L780="q",1,IF(L780="l",0.01*VLOOKUP(EVID_HNOJENI!N780,HNOJIVA_ALL!$A$2:$AE$3303,31,FALSE),"CHYBA")))),2)</f>
        <v>#N/A</v>
      </c>
      <c r="U780" s="51" t="e">
        <f>ROUND(VLOOKUP(EVID_HNOJENI!N780,HNOJIVA_ALL!$A$2:$Z$3303,20,FALSE)*K780*IF(L780="t",10,IF(L780="kg",0.01,IF(L780="q",1,IF(L780="l",0.01*VLOOKUP(EVID_HNOJENI!N780,HNOJIVA_ALL!$A$2:$AE$3303,31,FALSE),"CHYBA")))),2)</f>
        <v>#N/A</v>
      </c>
    </row>
    <row r="781" spans="1:21" x14ac:dyDescent="0.2">
      <c r="A781" s="32"/>
      <c r="B781" s="45" t="e">
        <f>VLOOKUP($A781,EVID_OSEVU!$A$1:$M$4972,2,FALSE)</f>
        <v>#N/A</v>
      </c>
      <c r="C781" s="45" t="e">
        <f>VLOOKUP($A781,EVID_OSEVU!$A$1:$M$4972,3,FALSE)</f>
        <v>#N/A</v>
      </c>
      <c r="D781" s="45" t="e">
        <f>VLOOKUP($A781,EVID_OSEVU!$A$1:$M$4972,4,FALSE)</f>
        <v>#N/A</v>
      </c>
      <c r="E781" s="45" t="e">
        <f>VLOOKUP($A781,EVID_OSEVU!$A$1:$M$4972,7,FALSE)</f>
        <v>#N/A</v>
      </c>
      <c r="F781" s="45" t="e">
        <f>VLOOKUP($A781,EVID_OSEVU!$A$1:$M$4972,8,FALSE)</f>
        <v>#N/A</v>
      </c>
      <c r="G781" s="45" t="e">
        <f>VLOOKUP($A781,EVID_OSEVU!$A$1:$M$4972,11,FALSE)</f>
        <v>#N/A</v>
      </c>
      <c r="H781" s="35"/>
      <c r="I781" s="48"/>
      <c r="J781" s="33" t="e">
        <f>VLOOKUP($A781,EVID_OSEVU!$A$1:$M$4972,11,FALSE)</f>
        <v>#N/A</v>
      </c>
      <c r="K781" s="39"/>
      <c r="L781" s="49"/>
      <c r="M781" s="89" t="e">
        <f t="shared" si="12"/>
        <v>#N/A</v>
      </c>
      <c r="N781" s="50"/>
      <c r="O781" s="37" t="e">
        <f>VLOOKUP(EVID_HNOJENI!N781,HNOJIVA_ALL!$A$2:$Z$3303,4,FALSE)</f>
        <v>#N/A</v>
      </c>
      <c r="P781" s="51" t="e">
        <f>ROUND(VLOOKUP(EVID_HNOJENI!N781,HNOJIVA_ALL!$A$2:$Z$3303,14,FALSE)*K781*IF(L781="t",10,IF(L781="kg",0.01,IF(L781="q",1,IF(L781="l",0.01*VLOOKUP(EVID_HNOJENI!N781,HNOJIVA_ALL!$A$2:$AE$3303,31,FALSE),"CHYBA")))),2)</f>
        <v>#N/A</v>
      </c>
      <c r="Q781" s="51" t="e">
        <f>ROUND(VLOOKUP(EVID_HNOJENI!N781,HNOJIVA_ALL!$A$2:$Z$3303,15,FALSE)*K781*IF(L781="t",10,IF(L781="kg",0.01,IF(L781="q",1,IF(L781="l",0.01*VLOOKUP(EVID_HNOJENI!N781,HNOJIVA_ALL!$A$2:$AE$3303,31,FALSE),"CHYBA")))),2)</f>
        <v>#N/A</v>
      </c>
      <c r="R781" s="51" t="e">
        <f>ROUND(VLOOKUP(EVID_HNOJENI!N781,HNOJIVA_ALL!$A$2:$Z$3303,16,FALSE)*K781*IF(L781="t",10,IF(L781="kg",0.01,IF(L781="q",1,IF(L781="l",0.01*VLOOKUP(EVID_HNOJENI!N781,HNOJIVA_ALL!$A$2:$AE$3303,31,FALSE),"CHYBA")))),2)</f>
        <v>#N/A</v>
      </c>
      <c r="S781" s="51" t="e">
        <f>ROUND(VLOOKUP(EVID_HNOJENI!N781,HNOJIVA_ALL!$A$2:$Z$3303,18,FALSE)*K781*IF(L781="t",10,IF(L781="kg",0.01,IF(L781="q",1,IF(L781="l",0.01*VLOOKUP(EVID_HNOJENI!N781,HNOJIVA_ALL!$A$2:$AE$3303,31,FALSE),"CHYBA")))),2)</f>
        <v>#N/A</v>
      </c>
      <c r="T781" s="51" t="e">
        <f>ROUND(VLOOKUP(EVID_HNOJENI!N781,HNOJIVA_ALL!$A$2:$Z$3303,17,FALSE)*K781*IF(L781="t",10,IF(L781="kg",0.01,IF(L781="q",1,IF(L781="l",0.01*VLOOKUP(EVID_HNOJENI!N781,HNOJIVA_ALL!$A$2:$AE$3303,31,FALSE),"CHYBA")))),2)</f>
        <v>#N/A</v>
      </c>
      <c r="U781" s="51" t="e">
        <f>ROUND(VLOOKUP(EVID_HNOJENI!N781,HNOJIVA_ALL!$A$2:$Z$3303,20,FALSE)*K781*IF(L781="t",10,IF(L781="kg",0.01,IF(L781="q",1,IF(L781="l",0.01*VLOOKUP(EVID_HNOJENI!N781,HNOJIVA_ALL!$A$2:$AE$3303,31,FALSE),"CHYBA")))),2)</f>
        <v>#N/A</v>
      </c>
    </row>
    <row r="782" spans="1:21" x14ac:dyDescent="0.2">
      <c r="A782" s="32"/>
      <c r="B782" s="45" t="e">
        <f>VLOOKUP($A782,EVID_OSEVU!$A$1:$M$4972,2,FALSE)</f>
        <v>#N/A</v>
      </c>
      <c r="C782" s="45" t="e">
        <f>VLOOKUP($A782,EVID_OSEVU!$A$1:$M$4972,3,FALSE)</f>
        <v>#N/A</v>
      </c>
      <c r="D782" s="45" t="e">
        <f>VLOOKUP($A782,EVID_OSEVU!$A$1:$M$4972,4,FALSE)</f>
        <v>#N/A</v>
      </c>
      <c r="E782" s="45" t="e">
        <f>VLOOKUP($A782,EVID_OSEVU!$A$1:$M$4972,7,FALSE)</f>
        <v>#N/A</v>
      </c>
      <c r="F782" s="45" t="e">
        <f>VLOOKUP($A782,EVID_OSEVU!$A$1:$M$4972,8,FALSE)</f>
        <v>#N/A</v>
      </c>
      <c r="G782" s="45" t="e">
        <f>VLOOKUP($A782,EVID_OSEVU!$A$1:$M$4972,11,FALSE)</f>
        <v>#N/A</v>
      </c>
      <c r="H782" s="35"/>
      <c r="I782" s="48"/>
      <c r="J782" s="33" t="e">
        <f>VLOOKUP($A782,EVID_OSEVU!$A$1:$M$4972,11,FALSE)</f>
        <v>#N/A</v>
      </c>
      <c r="K782" s="39"/>
      <c r="L782" s="49"/>
      <c r="M782" s="89" t="e">
        <f t="shared" si="12"/>
        <v>#N/A</v>
      </c>
      <c r="N782" s="50"/>
      <c r="O782" s="37" t="e">
        <f>VLOOKUP(EVID_HNOJENI!N782,HNOJIVA_ALL!$A$2:$Z$3303,4,FALSE)</f>
        <v>#N/A</v>
      </c>
      <c r="P782" s="51" t="e">
        <f>ROUND(VLOOKUP(EVID_HNOJENI!N782,HNOJIVA_ALL!$A$2:$Z$3303,14,FALSE)*K782*IF(L782="t",10,IF(L782="kg",0.01,IF(L782="q",1,IF(L782="l",0.01*VLOOKUP(EVID_HNOJENI!N782,HNOJIVA_ALL!$A$2:$AE$3303,31,FALSE),"CHYBA")))),2)</f>
        <v>#N/A</v>
      </c>
      <c r="Q782" s="51" t="e">
        <f>ROUND(VLOOKUP(EVID_HNOJENI!N782,HNOJIVA_ALL!$A$2:$Z$3303,15,FALSE)*K782*IF(L782="t",10,IF(L782="kg",0.01,IF(L782="q",1,IF(L782="l",0.01*VLOOKUP(EVID_HNOJENI!N782,HNOJIVA_ALL!$A$2:$AE$3303,31,FALSE),"CHYBA")))),2)</f>
        <v>#N/A</v>
      </c>
      <c r="R782" s="51" t="e">
        <f>ROUND(VLOOKUP(EVID_HNOJENI!N782,HNOJIVA_ALL!$A$2:$Z$3303,16,FALSE)*K782*IF(L782="t",10,IF(L782="kg",0.01,IF(L782="q",1,IF(L782="l",0.01*VLOOKUP(EVID_HNOJENI!N782,HNOJIVA_ALL!$A$2:$AE$3303,31,FALSE),"CHYBA")))),2)</f>
        <v>#N/A</v>
      </c>
      <c r="S782" s="51" t="e">
        <f>ROUND(VLOOKUP(EVID_HNOJENI!N782,HNOJIVA_ALL!$A$2:$Z$3303,18,FALSE)*K782*IF(L782="t",10,IF(L782="kg",0.01,IF(L782="q",1,IF(L782="l",0.01*VLOOKUP(EVID_HNOJENI!N782,HNOJIVA_ALL!$A$2:$AE$3303,31,FALSE),"CHYBA")))),2)</f>
        <v>#N/A</v>
      </c>
      <c r="T782" s="51" t="e">
        <f>ROUND(VLOOKUP(EVID_HNOJENI!N782,HNOJIVA_ALL!$A$2:$Z$3303,17,FALSE)*K782*IF(L782="t",10,IF(L782="kg",0.01,IF(L782="q",1,IF(L782="l",0.01*VLOOKUP(EVID_HNOJENI!N782,HNOJIVA_ALL!$A$2:$AE$3303,31,FALSE),"CHYBA")))),2)</f>
        <v>#N/A</v>
      </c>
      <c r="U782" s="51" t="e">
        <f>ROUND(VLOOKUP(EVID_HNOJENI!N782,HNOJIVA_ALL!$A$2:$Z$3303,20,FALSE)*K782*IF(L782="t",10,IF(L782="kg",0.01,IF(L782="q",1,IF(L782="l",0.01*VLOOKUP(EVID_HNOJENI!N782,HNOJIVA_ALL!$A$2:$AE$3303,31,FALSE),"CHYBA")))),2)</f>
        <v>#N/A</v>
      </c>
    </row>
    <row r="783" spans="1:21" x14ac:dyDescent="0.2">
      <c r="A783" s="32"/>
      <c r="B783" s="45" t="e">
        <f>VLOOKUP($A783,EVID_OSEVU!$A$1:$M$4972,2,FALSE)</f>
        <v>#N/A</v>
      </c>
      <c r="C783" s="45" t="e">
        <f>VLOOKUP($A783,EVID_OSEVU!$A$1:$M$4972,3,FALSE)</f>
        <v>#N/A</v>
      </c>
      <c r="D783" s="45" t="e">
        <f>VLOOKUP($A783,EVID_OSEVU!$A$1:$M$4972,4,FALSE)</f>
        <v>#N/A</v>
      </c>
      <c r="E783" s="45" t="e">
        <f>VLOOKUP($A783,EVID_OSEVU!$A$1:$M$4972,7,FALSE)</f>
        <v>#N/A</v>
      </c>
      <c r="F783" s="45" t="e">
        <f>VLOOKUP($A783,EVID_OSEVU!$A$1:$M$4972,8,FALSE)</f>
        <v>#N/A</v>
      </c>
      <c r="G783" s="45" t="e">
        <f>VLOOKUP($A783,EVID_OSEVU!$A$1:$M$4972,11,FALSE)</f>
        <v>#N/A</v>
      </c>
      <c r="H783" s="35"/>
      <c r="I783" s="48"/>
      <c r="J783" s="33" t="e">
        <f>VLOOKUP($A783,EVID_OSEVU!$A$1:$M$4972,11,FALSE)</f>
        <v>#N/A</v>
      </c>
      <c r="K783" s="39"/>
      <c r="L783" s="49"/>
      <c r="M783" s="89" t="e">
        <f t="shared" si="12"/>
        <v>#N/A</v>
      </c>
      <c r="N783" s="50"/>
      <c r="O783" s="37" t="e">
        <f>VLOOKUP(EVID_HNOJENI!N783,HNOJIVA_ALL!$A$2:$Z$3303,4,FALSE)</f>
        <v>#N/A</v>
      </c>
      <c r="P783" s="51" t="e">
        <f>ROUND(VLOOKUP(EVID_HNOJENI!N783,HNOJIVA_ALL!$A$2:$Z$3303,14,FALSE)*K783*IF(L783="t",10,IF(L783="kg",0.01,IF(L783="q",1,IF(L783="l",0.01*VLOOKUP(EVID_HNOJENI!N783,HNOJIVA_ALL!$A$2:$AE$3303,31,FALSE),"CHYBA")))),2)</f>
        <v>#N/A</v>
      </c>
      <c r="Q783" s="51" t="e">
        <f>ROUND(VLOOKUP(EVID_HNOJENI!N783,HNOJIVA_ALL!$A$2:$Z$3303,15,FALSE)*K783*IF(L783="t",10,IF(L783="kg",0.01,IF(L783="q",1,IF(L783="l",0.01*VLOOKUP(EVID_HNOJENI!N783,HNOJIVA_ALL!$A$2:$AE$3303,31,FALSE),"CHYBA")))),2)</f>
        <v>#N/A</v>
      </c>
      <c r="R783" s="51" t="e">
        <f>ROUND(VLOOKUP(EVID_HNOJENI!N783,HNOJIVA_ALL!$A$2:$Z$3303,16,FALSE)*K783*IF(L783="t",10,IF(L783="kg",0.01,IF(L783="q",1,IF(L783="l",0.01*VLOOKUP(EVID_HNOJENI!N783,HNOJIVA_ALL!$A$2:$AE$3303,31,FALSE),"CHYBA")))),2)</f>
        <v>#N/A</v>
      </c>
      <c r="S783" s="51" t="e">
        <f>ROUND(VLOOKUP(EVID_HNOJENI!N783,HNOJIVA_ALL!$A$2:$Z$3303,18,FALSE)*K783*IF(L783="t",10,IF(L783="kg",0.01,IF(L783="q",1,IF(L783="l",0.01*VLOOKUP(EVID_HNOJENI!N783,HNOJIVA_ALL!$A$2:$AE$3303,31,FALSE),"CHYBA")))),2)</f>
        <v>#N/A</v>
      </c>
      <c r="T783" s="51" t="e">
        <f>ROUND(VLOOKUP(EVID_HNOJENI!N783,HNOJIVA_ALL!$A$2:$Z$3303,17,FALSE)*K783*IF(L783="t",10,IF(L783="kg",0.01,IF(L783="q",1,IF(L783="l",0.01*VLOOKUP(EVID_HNOJENI!N783,HNOJIVA_ALL!$A$2:$AE$3303,31,FALSE),"CHYBA")))),2)</f>
        <v>#N/A</v>
      </c>
      <c r="U783" s="51" t="e">
        <f>ROUND(VLOOKUP(EVID_HNOJENI!N783,HNOJIVA_ALL!$A$2:$Z$3303,20,FALSE)*K783*IF(L783="t",10,IF(L783="kg",0.01,IF(L783="q",1,IF(L783="l",0.01*VLOOKUP(EVID_HNOJENI!N783,HNOJIVA_ALL!$A$2:$AE$3303,31,FALSE),"CHYBA")))),2)</f>
        <v>#N/A</v>
      </c>
    </row>
    <row r="784" spans="1:21" x14ac:dyDescent="0.2">
      <c r="A784" s="32"/>
      <c r="B784" s="45" t="e">
        <f>VLOOKUP($A784,EVID_OSEVU!$A$1:$M$4972,2,FALSE)</f>
        <v>#N/A</v>
      </c>
      <c r="C784" s="45" t="e">
        <f>VLOOKUP($A784,EVID_OSEVU!$A$1:$M$4972,3,FALSE)</f>
        <v>#N/A</v>
      </c>
      <c r="D784" s="45" t="e">
        <f>VLOOKUP($A784,EVID_OSEVU!$A$1:$M$4972,4,FALSE)</f>
        <v>#N/A</v>
      </c>
      <c r="E784" s="45" t="e">
        <f>VLOOKUP($A784,EVID_OSEVU!$A$1:$M$4972,7,FALSE)</f>
        <v>#N/A</v>
      </c>
      <c r="F784" s="45" t="e">
        <f>VLOOKUP($A784,EVID_OSEVU!$A$1:$M$4972,8,FALSE)</f>
        <v>#N/A</v>
      </c>
      <c r="G784" s="45" t="e">
        <f>VLOOKUP($A784,EVID_OSEVU!$A$1:$M$4972,11,FALSE)</f>
        <v>#N/A</v>
      </c>
      <c r="H784" s="35"/>
      <c r="I784" s="48"/>
      <c r="J784" s="33" t="e">
        <f>VLOOKUP($A784,EVID_OSEVU!$A$1:$M$4972,11,FALSE)</f>
        <v>#N/A</v>
      </c>
      <c r="K784" s="39"/>
      <c r="L784" s="49"/>
      <c r="M784" s="89" t="e">
        <f t="shared" si="12"/>
        <v>#N/A</v>
      </c>
      <c r="N784" s="50"/>
      <c r="O784" s="37" t="e">
        <f>VLOOKUP(EVID_HNOJENI!N784,HNOJIVA_ALL!$A$2:$Z$3303,4,FALSE)</f>
        <v>#N/A</v>
      </c>
      <c r="P784" s="51" t="e">
        <f>ROUND(VLOOKUP(EVID_HNOJENI!N784,HNOJIVA_ALL!$A$2:$Z$3303,14,FALSE)*K784*IF(L784="t",10,IF(L784="kg",0.01,IF(L784="q",1,IF(L784="l",0.01*VLOOKUP(EVID_HNOJENI!N784,HNOJIVA_ALL!$A$2:$AE$3303,31,FALSE),"CHYBA")))),2)</f>
        <v>#N/A</v>
      </c>
      <c r="Q784" s="51" t="e">
        <f>ROUND(VLOOKUP(EVID_HNOJENI!N784,HNOJIVA_ALL!$A$2:$Z$3303,15,FALSE)*K784*IF(L784="t",10,IF(L784="kg",0.01,IF(L784="q",1,IF(L784="l",0.01*VLOOKUP(EVID_HNOJENI!N784,HNOJIVA_ALL!$A$2:$AE$3303,31,FALSE),"CHYBA")))),2)</f>
        <v>#N/A</v>
      </c>
      <c r="R784" s="51" t="e">
        <f>ROUND(VLOOKUP(EVID_HNOJENI!N784,HNOJIVA_ALL!$A$2:$Z$3303,16,FALSE)*K784*IF(L784="t",10,IF(L784="kg",0.01,IF(L784="q",1,IF(L784="l",0.01*VLOOKUP(EVID_HNOJENI!N784,HNOJIVA_ALL!$A$2:$AE$3303,31,FALSE),"CHYBA")))),2)</f>
        <v>#N/A</v>
      </c>
      <c r="S784" s="51" t="e">
        <f>ROUND(VLOOKUP(EVID_HNOJENI!N784,HNOJIVA_ALL!$A$2:$Z$3303,18,FALSE)*K784*IF(L784="t",10,IF(L784="kg",0.01,IF(L784="q",1,IF(L784="l",0.01*VLOOKUP(EVID_HNOJENI!N784,HNOJIVA_ALL!$A$2:$AE$3303,31,FALSE),"CHYBA")))),2)</f>
        <v>#N/A</v>
      </c>
      <c r="T784" s="51" t="e">
        <f>ROUND(VLOOKUP(EVID_HNOJENI!N784,HNOJIVA_ALL!$A$2:$Z$3303,17,FALSE)*K784*IF(L784="t",10,IF(L784="kg",0.01,IF(L784="q",1,IF(L784="l",0.01*VLOOKUP(EVID_HNOJENI!N784,HNOJIVA_ALL!$A$2:$AE$3303,31,FALSE),"CHYBA")))),2)</f>
        <v>#N/A</v>
      </c>
      <c r="U784" s="51" t="e">
        <f>ROUND(VLOOKUP(EVID_HNOJENI!N784,HNOJIVA_ALL!$A$2:$Z$3303,20,FALSE)*K784*IF(L784="t",10,IF(L784="kg",0.01,IF(L784="q",1,IF(L784="l",0.01*VLOOKUP(EVID_HNOJENI!N784,HNOJIVA_ALL!$A$2:$AE$3303,31,FALSE),"CHYBA")))),2)</f>
        <v>#N/A</v>
      </c>
    </row>
    <row r="785" spans="1:21" x14ac:dyDescent="0.2">
      <c r="A785" s="32"/>
      <c r="B785" s="45" t="e">
        <f>VLOOKUP($A785,EVID_OSEVU!$A$1:$M$4972,2,FALSE)</f>
        <v>#N/A</v>
      </c>
      <c r="C785" s="45" t="e">
        <f>VLOOKUP($A785,EVID_OSEVU!$A$1:$M$4972,3,FALSE)</f>
        <v>#N/A</v>
      </c>
      <c r="D785" s="45" t="e">
        <f>VLOOKUP($A785,EVID_OSEVU!$A$1:$M$4972,4,FALSE)</f>
        <v>#N/A</v>
      </c>
      <c r="E785" s="45" t="e">
        <f>VLOOKUP($A785,EVID_OSEVU!$A$1:$M$4972,7,FALSE)</f>
        <v>#N/A</v>
      </c>
      <c r="F785" s="45" t="e">
        <f>VLOOKUP($A785,EVID_OSEVU!$A$1:$M$4972,8,FALSE)</f>
        <v>#N/A</v>
      </c>
      <c r="G785" s="45" t="e">
        <f>VLOOKUP($A785,EVID_OSEVU!$A$1:$M$4972,11,FALSE)</f>
        <v>#N/A</v>
      </c>
      <c r="H785" s="35"/>
      <c r="I785" s="48"/>
      <c r="J785" s="33" t="e">
        <f>VLOOKUP($A785,EVID_OSEVU!$A$1:$M$4972,11,FALSE)</f>
        <v>#N/A</v>
      </c>
      <c r="K785" s="39"/>
      <c r="L785" s="49"/>
      <c r="M785" s="89" t="e">
        <f t="shared" si="12"/>
        <v>#N/A</v>
      </c>
      <c r="N785" s="50"/>
      <c r="O785" s="37" t="e">
        <f>VLOOKUP(EVID_HNOJENI!N785,HNOJIVA_ALL!$A$2:$Z$3303,4,FALSE)</f>
        <v>#N/A</v>
      </c>
      <c r="P785" s="51" t="e">
        <f>ROUND(VLOOKUP(EVID_HNOJENI!N785,HNOJIVA_ALL!$A$2:$Z$3303,14,FALSE)*K785*IF(L785="t",10,IF(L785="kg",0.01,IF(L785="q",1,IF(L785="l",0.01*VLOOKUP(EVID_HNOJENI!N785,HNOJIVA_ALL!$A$2:$AE$3303,31,FALSE),"CHYBA")))),2)</f>
        <v>#N/A</v>
      </c>
      <c r="Q785" s="51" t="e">
        <f>ROUND(VLOOKUP(EVID_HNOJENI!N785,HNOJIVA_ALL!$A$2:$Z$3303,15,FALSE)*K785*IF(L785="t",10,IF(L785="kg",0.01,IF(L785="q",1,IF(L785="l",0.01*VLOOKUP(EVID_HNOJENI!N785,HNOJIVA_ALL!$A$2:$AE$3303,31,FALSE),"CHYBA")))),2)</f>
        <v>#N/A</v>
      </c>
      <c r="R785" s="51" t="e">
        <f>ROUND(VLOOKUP(EVID_HNOJENI!N785,HNOJIVA_ALL!$A$2:$Z$3303,16,FALSE)*K785*IF(L785="t",10,IF(L785="kg",0.01,IF(L785="q",1,IF(L785="l",0.01*VLOOKUP(EVID_HNOJENI!N785,HNOJIVA_ALL!$A$2:$AE$3303,31,FALSE),"CHYBA")))),2)</f>
        <v>#N/A</v>
      </c>
      <c r="S785" s="51" t="e">
        <f>ROUND(VLOOKUP(EVID_HNOJENI!N785,HNOJIVA_ALL!$A$2:$Z$3303,18,FALSE)*K785*IF(L785="t",10,IF(L785="kg",0.01,IF(L785="q",1,IF(L785="l",0.01*VLOOKUP(EVID_HNOJENI!N785,HNOJIVA_ALL!$A$2:$AE$3303,31,FALSE),"CHYBA")))),2)</f>
        <v>#N/A</v>
      </c>
      <c r="T785" s="51" t="e">
        <f>ROUND(VLOOKUP(EVID_HNOJENI!N785,HNOJIVA_ALL!$A$2:$Z$3303,17,FALSE)*K785*IF(L785="t",10,IF(L785="kg",0.01,IF(L785="q",1,IF(L785="l",0.01*VLOOKUP(EVID_HNOJENI!N785,HNOJIVA_ALL!$A$2:$AE$3303,31,FALSE),"CHYBA")))),2)</f>
        <v>#N/A</v>
      </c>
      <c r="U785" s="51" t="e">
        <f>ROUND(VLOOKUP(EVID_HNOJENI!N785,HNOJIVA_ALL!$A$2:$Z$3303,20,FALSE)*K785*IF(L785="t",10,IF(L785="kg",0.01,IF(L785="q",1,IF(L785="l",0.01*VLOOKUP(EVID_HNOJENI!N785,HNOJIVA_ALL!$A$2:$AE$3303,31,FALSE),"CHYBA")))),2)</f>
        <v>#N/A</v>
      </c>
    </row>
    <row r="786" spans="1:21" x14ac:dyDescent="0.2">
      <c r="A786" s="32"/>
      <c r="B786" s="45" t="e">
        <f>VLOOKUP($A786,EVID_OSEVU!$A$1:$M$4972,2,FALSE)</f>
        <v>#N/A</v>
      </c>
      <c r="C786" s="45" t="e">
        <f>VLOOKUP($A786,EVID_OSEVU!$A$1:$M$4972,3,FALSE)</f>
        <v>#N/A</v>
      </c>
      <c r="D786" s="45" t="e">
        <f>VLOOKUP($A786,EVID_OSEVU!$A$1:$M$4972,4,FALSE)</f>
        <v>#N/A</v>
      </c>
      <c r="E786" s="45" t="e">
        <f>VLOOKUP($A786,EVID_OSEVU!$A$1:$M$4972,7,FALSE)</f>
        <v>#N/A</v>
      </c>
      <c r="F786" s="45" t="e">
        <f>VLOOKUP($A786,EVID_OSEVU!$A$1:$M$4972,8,FALSE)</f>
        <v>#N/A</v>
      </c>
      <c r="G786" s="45" t="e">
        <f>VLOOKUP($A786,EVID_OSEVU!$A$1:$M$4972,11,FALSE)</f>
        <v>#N/A</v>
      </c>
      <c r="H786" s="35"/>
      <c r="I786" s="48"/>
      <c r="J786" s="33" t="e">
        <f>VLOOKUP($A786,EVID_OSEVU!$A$1:$M$4972,11,FALSE)</f>
        <v>#N/A</v>
      </c>
      <c r="K786" s="39"/>
      <c r="L786" s="49"/>
      <c r="M786" s="89" t="e">
        <f t="shared" si="12"/>
        <v>#N/A</v>
      </c>
      <c r="N786" s="50"/>
      <c r="O786" s="37" t="e">
        <f>VLOOKUP(EVID_HNOJENI!N786,HNOJIVA_ALL!$A$2:$Z$3303,4,FALSE)</f>
        <v>#N/A</v>
      </c>
      <c r="P786" s="51" t="e">
        <f>ROUND(VLOOKUP(EVID_HNOJENI!N786,HNOJIVA_ALL!$A$2:$Z$3303,14,FALSE)*K786*IF(L786="t",10,IF(L786="kg",0.01,IF(L786="q",1,IF(L786="l",0.01*VLOOKUP(EVID_HNOJENI!N786,HNOJIVA_ALL!$A$2:$AE$3303,31,FALSE),"CHYBA")))),2)</f>
        <v>#N/A</v>
      </c>
      <c r="Q786" s="51" t="e">
        <f>ROUND(VLOOKUP(EVID_HNOJENI!N786,HNOJIVA_ALL!$A$2:$Z$3303,15,FALSE)*K786*IF(L786="t",10,IF(L786="kg",0.01,IF(L786="q",1,IF(L786="l",0.01*VLOOKUP(EVID_HNOJENI!N786,HNOJIVA_ALL!$A$2:$AE$3303,31,FALSE),"CHYBA")))),2)</f>
        <v>#N/A</v>
      </c>
      <c r="R786" s="51" t="e">
        <f>ROUND(VLOOKUP(EVID_HNOJENI!N786,HNOJIVA_ALL!$A$2:$Z$3303,16,FALSE)*K786*IF(L786="t",10,IF(L786="kg",0.01,IF(L786="q",1,IF(L786="l",0.01*VLOOKUP(EVID_HNOJENI!N786,HNOJIVA_ALL!$A$2:$AE$3303,31,FALSE),"CHYBA")))),2)</f>
        <v>#N/A</v>
      </c>
      <c r="S786" s="51" t="e">
        <f>ROUND(VLOOKUP(EVID_HNOJENI!N786,HNOJIVA_ALL!$A$2:$Z$3303,18,FALSE)*K786*IF(L786="t",10,IF(L786="kg",0.01,IF(L786="q",1,IF(L786="l",0.01*VLOOKUP(EVID_HNOJENI!N786,HNOJIVA_ALL!$A$2:$AE$3303,31,FALSE),"CHYBA")))),2)</f>
        <v>#N/A</v>
      </c>
      <c r="T786" s="51" t="e">
        <f>ROUND(VLOOKUP(EVID_HNOJENI!N786,HNOJIVA_ALL!$A$2:$Z$3303,17,FALSE)*K786*IF(L786="t",10,IF(L786="kg",0.01,IF(L786="q",1,IF(L786="l",0.01*VLOOKUP(EVID_HNOJENI!N786,HNOJIVA_ALL!$A$2:$AE$3303,31,FALSE),"CHYBA")))),2)</f>
        <v>#N/A</v>
      </c>
      <c r="U786" s="51" t="e">
        <f>ROUND(VLOOKUP(EVID_HNOJENI!N786,HNOJIVA_ALL!$A$2:$Z$3303,20,FALSE)*K786*IF(L786="t",10,IF(L786="kg",0.01,IF(L786="q",1,IF(L786="l",0.01*VLOOKUP(EVID_HNOJENI!N786,HNOJIVA_ALL!$A$2:$AE$3303,31,FALSE),"CHYBA")))),2)</f>
        <v>#N/A</v>
      </c>
    </row>
    <row r="787" spans="1:21" x14ac:dyDescent="0.2">
      <c r="A787" s="32"/>
      <c r="B787" s="45" t="e">
        <f>VLOOKUP($A787,EVID_OSEVU!$A$1:$M$4972,2,FALSE)</f>
        <v>#N/A</v>
      </c>
      <c r="C787" s="45" t="e">
        <f>VLOOKUP($A787,EVID_OSEVU!$A$1:$M$4972,3,FALSE)</f>
        <v>#N/A</v>
      </c>
      <c r="D787" s="45" t="e">
        <f>VLOOKUP($A787,EVID_OSEVU!$A$1:$M$4972,4,FALSE)</f>
        <v>#N/A</v>
      </c>
      <c r="E787" s="45" t="e">
        <f>VLOOKUP($A787,EVID_OSEVU!$A$1:$M$4972,7,FALSE)</f>
        <v>#N/A</v>
      </c>
      <c r="F787" s="45" t="e">
        <f>VLOOKUP($A787,EVID_OSEVU!$A$1:$M$4972,8,FALSE)</f>
        <v>#N/A</v>
      </c>
      <c r="G787" s="45" t="e">
        <f>VLOOKUP($A787,EVID_OSEVU!$A$1:$M$4972,11,FALSE)</f>
        <v>#N/A</v>
      </c>
      <c r="H787" s="35"/>
      <c r="I787" s="48"/>
      <c r="J787" s="33" t="e">
        <f>VLOOKUP($A787,EVID_OSEVU!$A$1:$M$4972,11,FALSE)</f>
        <v>#N/A</v>
      </c>
      <c r="K787" s="39"/>
      <c r="L787" s="49"/>
      <c r="M787" s="89" t="e">
        <f t="shared" si="12"/>
        <v>#N/A</v>
      </c>
      <c r="N787" s="50"/>
      <c r="O787" s="37" t="e">
        <f>VLOOKUP(EVID_HNOJENI!N787,HNOJIVA_ALL!$A$2:$Z$3303,4,FALSE)</f>
        <v>#N/A</v>
      </c>
      <c r="P787" s="51" t="e">
        <f>ROUND(VLOOKUP(EVID_HNOJENI!N787,HNOJIVA_ALL!$A$2:$Z$3303,14,FALSE)*K787*IF(L787="t",10,IF(L787="kg",0.01,IF(L787="q",1,IF(L787="l",0.01*VLOOKUP(EVID_HNOJENI!N787,HNOJIVA_ALL!$A$2:$AE$3303,31,FALSE),"CHYBA")))),2)</f>
        <v>#N/A</v>
      </c>
      <c r="Q787" s="51" t="e">
        <f>ROUND(VLOOKUP(EVID_HNOJENI!N787,HNOJIVA_ALL!$A$2:$Z$3303,15,FALSE)*K787*IF(L787="t",10,IF(L787="kg",0.01,IF(L787="q",1,IF(L787="l",0.01*VLOOKUP(EVID_HNOJENI!N787,HNOJIVA_ALL!$A$2:$AE$3303,31,FALSE),"CHYBA")))),2)</f>
        <v>#N/A</v>
      </c>
      <c r="R787" s="51" t="e">
        <f>ROUND(VLOOKUP(EVID_HNOJENI!N787,HNOJIVA_ALL!$A$2:$Z$3303,16,FALSE)*K787*IF(L787="t",10,IF(L787="kg",0.01,IF(L787="q",1,IF(L787="l",0.01*VLOOKUP(EVID_HNOJENI!N787,HNOJIVA_ALL!$A$2:$AE$3303,31,FALSE),"CHYBA")))),2)</f>
        <v>#N/A</v>
      </c>
      <c r="S787" s="51" t="e">
        <f>ROUND(VLOOKUP(EVID_HNOJENI!N787,HNOJIVA_ALL!$A$2:$Z$3303,18,FALSE)*K787*IF(L787="t",10,IF(L787="kg",0.01,IF(L787="q",1,IF(L787="l",0.01*VLOOKUP(EVID_HNOJENI!N787,HNOJIVA_ALL!$A$2:$AE$3303,31,FALSE),"CHYBA")))),2)</f>
        <v>#N/A</v>
      </c>
      <c r="T787" s="51" t="e">
        <f>ROUND(VLOOKUP(EVID_HNOJENI!N787,HNOJIVA_ALL!$A$2:$Z$3303,17,FALSE)*K787*IF(L787="t",10,IF(L787="kg",0.01,IF(L787="q",1,IF(L787="l",0.01*VLOOKUP(EVID_HNOJENI!N787,HNOJIVA_ALL!$A$2:$AE$3303,31,FALSE),"CHYBA")))),2)</f>
        <v>#N/A</v>
      </c>
      <c r="U787" s="51" t="e">
        <f>ROUND(VLOOKUP(EVID_HNOJENI!N787,HNOJIVA_ALL!$A$2:$Z$3303,20,FALSE)*K787*IF(L787="t",10,IF(L787="kg",0.01,IF(L787="q",1,IF(L787="l",0.01*VLOOKUP(EVID_HNOJENI!N787,HNOJIVA_ALL!$A$2:$AE$3303,31,FALSE),"CHYBA")))),2)</f>
        <v>#N/A</v>
      </c>
    </row>
    <row r="788" spans="1:21" x14ac:dyDescent="0.2">
      <c r="A788" s="32"/>
      <c r="B788" s="45" t="e">
        <f>VLOOKUP($A788,EVID_OSEVU!$A$1:$M$4972,2,FALSE)</f>
        <v>#N/A</v>
      </c>
      <c r="C788" s="45" t="e">
        <f>VLOOKUP($A788,EVID_OSEVU!$A$1:$M$4972,3,FALSE)</f>
        <v>#N/A</v>
      </c>
      <c r="D788" s="45" t="e">
        <f>VLOOKUP($A788,EVID_OSEVU!$A$1:$M$4972,4,FALSE)</f>
        <v>#N/A</v>
      </c>
      <c r="E788" s="45" t="e">
        <f>VLOOKUP($A788,EVID_OSEVU!$A$1:$M$4972,7,FALSE)</f>
        <v>#N/A</v>
      </c>
      <c r="F788" s="45" t="e">
        <f>VLOOKUP($A788,EVID_OSEVU!$A$1:$M$4972,8,FALSE)</f>
        <v>#N/A</v>
      </c>
      <c r="G788" s="45" t="e">
        <f>VLOOKUP($A788,EVID_OSEVU!$A$1:$M$4972,11,FALSE)</f>
        <v>#N/A</v>
      </c>
      <c r="H788" s="35"/>
      <c r="I788" s="48"/>
      <c r="J788" s="33" t="e">
        <f>VLOOKUP($A788,EVID_OSEVU!$A$1:$M$4972,11,FALSE)</f>
        <v>#N/A</v>
      </c>
      <c r="K788" s="39"/>
      <c r="L788" s="49"/>
      <c r="M788" s="89" t="e">
        <f t="shared" si="12"/>
        <v>#N/A</v>
      </c>
      <c r="N788" s="50"/>
      <c r="O788" s="37" t="e">
        <f>VLOOKUP(EVID_HNOJENI!N788,HNOJIVA_ALL!$A$2:$Z$3303,4,FALSE)</f>
        <v>#N/A</v>
      </c>
      <c r="P788" s="51" t="e">
        <f>ROUND(VLOOKUP(EVID_HNOJENI!N788,HNOJIVA_ALL!$A$2:$Z$3303,14,FALSE)*K788*IF(L788="t",10,IF(L788="kg",0.01,IF(L788="q",1,IF(L788="l",0.01*VLOOKUP(EVID_HNOJENI!N788,HNOJIVA_ALL!$A$2:$AE$3303,31,FALSE),"CHYBA")))),2)</f>
        <v>#N/A</v>
      </c>
      <c r="Q788" s="51" t="e">
        <f>ROUND(VLOOKUP(EVID_HNOJENI!N788,HNOJIVA_ALL!$A$2:$Z$3303,15,FALSE)*K788*IF(L788="t",10,IF(L788="kg",0.01,IF(L788="q",1,IF(L788="l",0.01*VLOOKUP(EVID_HNOJENI!N788,HNOJIVA_ALL!$A$2:$AE$3303,31,FALSE),"CHYBA")))),2)</f>
        <v>#N/A</v>
      </c>
      <c r="R788" s="51" t="e">
        <f>ROUND(VLOOKUP(EVID_HNOJENI!N788,HNOJIVA_ALL!$A$2:$Z$3303,16,FALSE)*K788*IF(L788="t",10,IF(L788="kg",0.01,IF(L788="q",1,IF(L788="l",0.01*VLOOKUP(EVID_HNOJENI!N788,HNOJIVA_ALL!$A$2:$AE$3303,31,FALSE),"CHYBA")))),2)</f>
        <v>#N/A</v>
      </c>
      <c r="S788" s="51" t="e">
        <f>ROUND(VLOOKUP(EVID_HNOJENI!N788,HNOJIVA_ALL!$A$2:$Z$3303,18,FALSE)*K788*IF(L788="t",10,IF(L788="kg",0.01,IF(L788="q",1,IF(L788="l",0.01*VLOOKUP(EVID_HNOJENI!N788,HNOJIVA_ALL!$A$2:$AE$3303,31,FALSE),"CHYBA")))),2)</f>
        <v>#N/A</v>
      </c>
      <c r="T788" s="51" t="e">
        <f>ROUND(VLOOKUP(EVID_HNOJENI!N788,HNOJIVA_ALL!$A$2:$Z$3303,17,FALSE)*K788*IF(L788="t",10,IF(L788="kg",0.01,IF(L788="q",1,IF(L788="l",0.01*VLOOKUP(EVID_HNOJENI!N788,HNOJIVA_ALL!$A$2:$AE$3303,31,FALSE),"CHYBA")))),2)</f>
        <v>#N/A</v>
      </c>
      <c r="U788" s="51" t="e">
        <f>ROUND(VLOOKUP(EVID_HNOJENI!N788,HNOJIVA_ALL!$A$2:$Z$3303,20,FALSE)*K788*IF(L788="t",10,IF(L788="kg",0.01,IF(L788="q",1,IF(L788="l",0.01*VLOOKUP(EVID_HNOJENI!N788,HNOJIVA_ALL!$A$2:$AE$3303,31,FALSE),"CHYBA")))),2)</f>
        <v>#N/A</v>
      </c>
    </row>
    <row r="789" spans="1:21" x14ac:dyDescent="0.2">
      <c r="A789" s="32"/>
      <c r="B789" s="45" t="e">
        <f>VLOOKUP($A789,EVID_OSEVU!$A$1:$M$4972,2,FALSE)</f>
        <v>#N/A</v>
      </c>
      <c r="C789" s="45" t="e">
        <f>VLOOKUP($A789,EVID_OSEVU!$A$1:$M$4972,3,FALSE)</f>
        <v>#N/A</v>
      </c>
      <c r="D789" s="45" t="e">
        <f>VLOOKUP($A789,EVID_OSEVU!$A$1:$M$4972,4,FALSE)</f>
        <v>#N/A</v>
      </c>
      <c r="E789" s="45" t="e">
        <f>VLOOKUP($A789,EVID_OSEVU!$A$1:$M$4972,7,FALSE)</f>
        <v>#N/A</v>
      </c>
      <c r="F789" s="45" t="e">
        <f>VLOOKUP($A789,EVID_OSEVU!$A$1:$M$4972,8,FALSE)</f>
        <v>#N/A</v>
      </c>
      <c r="G789" s="45" t="e">
        <f>VLOOKUP($A789,EVID_OSEVU!$A$1:$M$4972,11,FALSE)</f>
        <v>#N/A</v>
      </c>
      <c r="H789" s="35"/>
      <c r="I789" s="48"/>
      <c r="J789" s="33" t="e">
        <f>VLOOKUP($A789,EVID_OSEVU!$A$1:$M$4972,11,FALSE)</f>
        <v>#N/A</v>
      </c>
      <c r="K789" s="39"/>
      <c r="L789" s="49"/>
      <c r="M789" s="89" t="e">
        <f t="shared" si="12"/>
        <v>#N/A</v>
      </c>
      <c r="N789" s="50"/>
      <c r="O789" s="37" t="e">
        <f>VLOOKUP(EVID_HNOJENI!N789,HNOJIVA_ALL!$A$2:$Z$3303,4,FALSE)</f>
        <v>#N/A</v>
      </c>
      <c r="P789" s="51" t="e">
        <f>ROUND(VLOOKUP(EVID_HNOJENI!N789,HNOJIVA_ALL!$A$2:$Z$3303,14,FALSE)*K789*IF(L789="t",10,IF(L789="kg",0.01,IF(L789="q",1,IF(L789="l",0.01*VLOOKUP(EVID_HNOJENI!N789,HNOJIVA_ALL!$A$2:$AE$3303,31,FALSE),"CHYBA")))),2)</f>
        <v>#N/A</v>
      </c>
      <c r="Q789" s="51" t="e">
        <f>ROUND(VLOOKUP(EVID_HNOJENI!N789,HNOJIVA_ALL!$A$2:$Z$3303,15,FALSE)*K789*IF(L789="t",10,IF(L789="kg",0.01,IF(L789="q",1,IF(L789="l",0.01*VLOOKUP(EVID_HNOJENI!N789,HNOJIVA_ALL!$A$2:$AE$3303,31,FALSE),"CHYBA")))),2)</f>
        <v>#N/A</v>
      </c>
      <c r="R789" s="51" t="e">
        <f>ROUND(VLOOKUP(EVID_HNOJENI!N789,HNOJIVA_ALL!$A$2:$Z$3303,16,FALSE)*K789*IF(L789="t",10,IF(L789="kg",0.01,IF(L789="q",1,IF(L789="l",0.01*VLOOKUP(EVID_HNOJENI!N789,HNOJIVA_ALL!$A$2:$AE$3303,31,FALSE),"CHYBA")))),2)</f>
        <v>#N/A</v>
      </c>
      <c r="S789" s="51" t="e">
        <f>ROUND(VLOOKUP(EVID_HNOJENI!N789,HNOJIVA_ALL!$A$2:$Z$3303,18,FALSE)*K789*IF(L789="t",10,IF(L789="kg",0.01,IF(L789="q",1,IF(L789="l",0.01*VLOOKUP(EVID_HNOJENI!N789,HNOJIVA_ALL!$A$2:$AE$3303,31,FALSE),"CHYBA")))),2)</f>
        <v>#N/A</v>
      </c>
      <c r="T789" s="51" t="e">
        <f>ROUND(VLOOKUP(EVID_HNOJENI!N789,HNOJIVA_ALL!$A$2:$Z$3303,17,FALSE)*K789*IF(L789="t",10,IF(L789="kg",0.01,IF(L789="q",1,IF(L789="l",0.01*VLOOKUP(EVID_HNOJENI!N789,HNOJIVA_ALL!$A$2:$AE$3303,31,FALSE),"CHYBA")))),2)</f>
        <v>#N/A</v>
      </c>
      <c r="U789" s="51" t="e">
        <f>ROUND(VLOOKUP(EVID_HNOJENI!N789,HNOJIVA_ALL!$A$2:$Z$3303,20,FALSE)*K789*IF(L789="t",10,IF(L789="kg",0.01,IF(L789="q",1,IF(L789="l",0.01*VLOOKUP(EVID_HNOJENI!N789,HNOJIVA_ALL!$A$2:$AE$3303,31,FALSE),"CHYBA")))),2)</f>
        <v>#N/A</v>
      </c>
    </row>
    <row r="790" spans="1:21" x14ac:dyDescent="0.2">
      <c r="A790" s="32"/>
      <c r="B790" s="45" t="e">
        <f>VLOOKUP($A790,EVID_OSEVU!$A$1:$M$4972,2,FALSE)</f>
        <v>#N/A</v>
      </c>
      <c r="C790" s="45" t="e">
        <f>VLOOKUP($A790,EVID_OSEVU!$A$1:$M$4972,3,FALSE)</f>
        <v>#N/A</v>
      </c>
      <c r="D790" s="45" t="e">
        <f>VLOOKUP($A790,EVID_OSEVU!$A$1:$M$4972,4,FALSE)</f>
        <v>#N/A</v>
      </c>
      <c r="E790" s="45" t="e">
        <f>VLOOKUP($A790,EVID_OSEVU!$A$1:$M$4972,7,FALSE)</f>
        <v>#N/A</v>
      </c>
      <c r="F790" s="45" t="e">
        <f>VLOOKUP($A790,EVID_OSEVU!$A$1:$M$4972,8,FALSE)</f>
        <v>#N/A</v>
      </c>
      <c r="G790" s="45" t="e">
        <f>VLOOKUP($A790,EVID_OSEVU!$A$1:$M$4972,11,FALSE)</f>
        <v>#N/A</v>
      </c>
      <c r="H790" s="35"/>
      <c r="I790" s="48"/>
      <c r="J790" s="33" t="e">
        <f>VLOOKUP($A790,EVID_OSEVU!$A$1:$M$4972,11,FALSE)</f>
        <v>#N/A</v>
      </c>
      <c r="K790" s="39"/>
      <c r="L790" s="49"/>
      <c r="M790" s="89" t="e">
        <f t="shared" si="12"/>
        <v>#N/A</v>
      </c>
      <c r="N790" s="50"/>
      <c r="O790" s="37" t="e">
        <f>VLOOKUP(EVID_HNOJENI!N790,HNOJIVA_ALL!$A$2:$Z$3303,4,FALSE)</f>
        <v>#N/A</v>
      </c>
      <c r="P790" s="51" t="e">
        <f>ROUND(VLOOKUP(EVID_HNOJENI!N790,HNOJIVA_ALL!$A$2:$Z$3303,14,FALSE)*K790*IF(L790="t",10,IF(L790="kg",0.01,IF(L790="q",1,IF(L790="l",0.01*VLOOKUP(EVID_HNOJENI!N790,HNOJIVA_ALL!$A$2:$AE$3303,31,FALSE),"CHYBA")))),2)</f>
        <v>#N/A</v>
      </c>
      <c r="Q790" s="51" t="e">
        <f>ROUND(VLOOKUP(EVID_HNOJENI!N790,HNOJIVA_ALL!$A$2:$Z$3303,15,FALSE)*K790*IF(L790="t",10,IF(L790="kg",0.01,IF(L790="q",1,IF(L790="l",0.01*VLOOKUP(EVID_HNOJENI!N790,HNOJIVA_ALL!$A$2:$AE$3303,31,FALSE),"CHYBA")))),2)</f>
        <v>#N/A</v>
      </c>
      <c r="R790" s="51" t="e">
        <f>ROUND(VLOOKUP(EVID_HNOJENI!N790,HNOJIVA_ALL!$A$2:$Z$3303,16,FALSE)*K790*IF(L790="t",10,IF(L790="kg",0.01,IF(L790="q",1,IF(L790="l",0.01*VLOOKUP(EVID_HNOJENI!N790,HNOJIVA_ALL!$A$2:$AE$3303,31,FALSE),"CHYBA")))),2)</f>
        <v>#N/A</v>
      </c>
      <c r="S790" s="51" t="e">
        <f>ROUND(VLOOKUP(EVID_HNOJENI!N790,HNOJIVA_ALL!$A$2:$Z$3303,18,FALSE)*K790*IF(L790="t",10,IF(L790="kg",0.01,IF(L790="q",1,IF(L790="l",0.01*VLOOKUP(EVID_HNOJENI!N790,HNOJIVA_ALL!$A$2:$AE$3303,31,FALSE),"CHYBA")))),2)</f>
        <v>#N/A</v>
      </c>
      <c r="T790" s="51" t="e">
        <f>ROUND(VLOOKUP(EVID_HNOJENI!N790,HNOJIVA_ALL!$A$2:$Z$3303,17,FALSE)*K790*IF(L790="t",10,IF(L790="kg",0.01,IF(L790="q",1,IF(L790="l",0.01*VLOOKUP(EVID_HNOJENI!N790,HNOJIVA_ALL!$A$2:$AE$3303,31,FALSE),"CHYBA")))),2)</f>
        <v>#N/A</v>
      </c>
      <c r="U790" s="51" t="e">
        <f>ROUND(VLOOKUP(EVID_HNOJENI!N790,HNOJIVA_ALL!$A$2:$Z$3303,20,FALSE)*K790*IF(L790="t",10,IF(L790="kg",0.01,IF(L790="q",1,IF(L790="l",0.01*VLOOKUP(EVID_HNOJENI!N790,HNOJIVA_ALL!$A$2:$AE$3303,31,FALSE),"CHYBA")))),2)</f>
        <v>#N/A</v>
      </c>
    </row>
    <row r="791" spans="1:21" x14ac:dyDescent="0.2">
      <c r="A791" s="32"/>
      <c r="B791" s="45" t="e">
        <f>VLOOKUP($A791,EVID_OSEVU!$A$1:$M$4972,2,FALSE)</f>
        <v>#N/A</v>
      </c>
      <c r="C791" s="45" t="e">
        <f>VLOOKUP($A791,EVID_OSEVU!$A$1:$M$4972,3,FALSE)</f>
        <v>#N/A</v>
      </c>
      <c r="D791" s="45" t="e">
        <f>VLOOKUP($A791,EVID_OSEVU!$A$1:$M$4972,4,FALSE)</f>
        <v>#N/A</v>
      </c>
      <c r="E791" s="45" t="e">
        <f>VLOOKUP($A791,EVID_OSEVU!$A$1:$M$4972,7,FALSE)</f>
        <v>#N/A</v>
      </c>
      <c r="F791" s="45" t="e">
        <f>VLOOKUP($A791,EVID_OSEVU!$A$1:$M$4972,8,FALSE)</f>
        <v>#N/A</v>
      </c>
      <c r="G791" s="45" t="e">
        <f>VLOOKUP($A791,EVID_OSEVU!$A$1:$M$4972,11,FALSE)</f>
        <v>#N/A</v>
      </c>
      <c r="H791" s="35"/>
      <c r="I791" s="48"/>
      <c r="J791" s="33" t="e">
        <f>VLOOKUP($A791,EVID_OSEVU!$A$1:$M$4972,11,FALSE)</f>
        <v>#N/A</v>
      </c>
      <c r="K791" s="39"/>
      <c r="L791" s="49"/>
      <c r="M791" s="89" t="e">
        <f t="shared" si="12"/>
        <v>#N/A</v>
      </c>
      <c r="N791" s="50"/>
      <c r="O791" s="37" t="e">
        <f>VLOOKUP(EVID_HNOJENI!N791,HNOJIVA_ALL!$A$2:$Z$3303,4,FALSE)</f>
        <v>#N/A</v>
      </c>
      <c r="P791" s="51" t="e">
        <f>ROUND(VLOOKUP(EVID_HNOJENI!N791,HNOJIVA_ALL!$A$2:$Z$3303,14,FALSE)*K791*IF(L791="t",10,IF(L791="kg",0.01,IF(L791="q",1,IF(L791="l",0.01*VLOOKUP(EVID_HNOJENI!N791,HNOJIVA_ALL!$A$2:$AE$3303,31,FALSE),"CHYBA")))),2)</f>
        <v>#N/A</v>
      </c>
      <c r="Q791" s="51" t="e">
        <f>ROUND(VLOOKUP(EVID_HNOJENI!N791,HNOJIVA_ALL!$A$2:$Z$3303,15,FALSE)*K791*IF(L791="t",10,IF(L791="kg",0.01,IF(L791="q",1,IF(L791="l",0.01*VLOOKUP(EVID_HNOJENI!N791,HNOJIVA_ALL!$A$2:$AE$3303,31,FALSE),"CHYBA")))),2)</f>
        <v>#N/A</v>
      </c>
      <c r="R791" s="51" t="e">
        <f>ROUND(VLOOKUP(EVID_HNOJENI!N791,HNOJIVA_ALL!$A$2:$Z$3303,16,FALSE)*K791*IF(L791="t",10,IF(L791="kg",0.01,IF(L791="q",1,IF(L791="l",0.01*VLOOKUP(EVID_HNOJENI!N791,HNOJIVA_ALL!$A$2:$AE$3303,31,FALSE),"CHYBA")))),2)</f>
        <v>#N/A</v>
      </c>
      <c r="S791" s="51" t="e">
        <f>ROUND(VLOOKUP(EVID_HNOJENI!N791,HNOJIVA_ALL!$A$2:$Z$3303,18,FALSE)*K791*IF(L791="t",10,IF(L791="kg",0.01,IF(L791="q",1,IF(L791="l",0.01*VLOOKUP(EVID_HNOJENI!N791,HNOJIVA_ALL!$A$2:$AE$3303,31,FALSE),"CHYBA")))),2)</f>
        <v>#N/A</v>
      </c>
      <c r="T791" s="51" t="e">
        <f>ROUND(VLOOKUP(EVID_HNOJENI!N791,HNOJIVA_ALL!$A$2:$Z$3303,17,FALSE)*K791*IF(L791="t",10,IF(L791="kg",0.01,IF(L791="q",1,IF(L791="l",0.01*VLOOKUP(EVID_HNOJENI!N791,HNOJIVA_ALL!$A$2:$AE$3303,31,FALSE),"CHYBA")))),2)</f>
        <v>#N/A</v>
      </c>
      <c r="U791" s="51" t="e">
        <f>ROUND(VLOOKUP(EVID_HNOJENI!N791,HNOJIVA_ALL!$A$2:$Z$3303,20,FALSE)*K791*IF(L791="t",10,IF(L791="kg",0.01,IF(L791="q",1,IF(L791="l",0.01*VLOOKUP(EVID_HNOJENI!N791,HNOJIVA_ALL!$A$2:$AE$3303,31,FALSE),"CHYBA")))),2)</f>
        <v>#N/A</v>
      </c>
    </row>
    <row r="792" spans="1:21" x14ac:dyDescent="0.2">
      <c r="A792" s="32"/>
      <c r="B792" s="45" t="e">
        <f>VLOOKUP($A792,EVID_OSEVU!$A$1:$M$4972,2,FALSE)</f>
        <v>#N/A</v>
      </c>
      <c r="C792" s="45" t="e">
        <f>VLOOKUP($A792,EVID_OSEVU!$A$1:$M$4972,3,FALSE)</f>
        <v>#N/A</v>
      </c>
      <c r="D792" s="45" t="e">
        <f>VLOOKUP($A792,EVID_OSEVU!$A$1:$M$4972,4,FALSE)</f>
        <v>#N/A</v>
      </c>
      <c r="E792" s="45" t="e">
        <f>VLOOKUP($A792,EVID_OSEVU!$A$1:$M$4972,7,FALSE)</f>
        <v>#N/A</v>
      </c>
      <c r="F792" s="45" t="e">
        <f>VLOOKUP($A792,EVID_OSEVU!$A$1:$M$4972,8,FALSE)</f>
        <v>#N/A</v>
      </c>
      <c r="G792" s="45" t="e">
        <f>VLOOKUP($A792,EVID_OSEVU!$A$1:$M$4972,11,FALSE)</f>
        <v>#N/A</v>
      </c>
      <c r="H792" s="35"/>
      <c r="I792" s="48"/>
      <c r="J792" s="33" t="e">
        <f>VLOOKUP($A792,EVID_OSEVU!$A$1:$M$4972,11,FALSE)</f>
        <v>#N/A</v>
      </c>
      <c r="K792" s="39"/>
      <c r="L792" s="49"/>
      <c r="M792" s="89" t="e">
        <f t="shared" si="12"/>
        <v>#N/A</v>
      </c>
      <c r="N792" s="50"/>
      <c r="O792" s="37" t="e">
        <f>VLOOKUP(EVID_HNOJENI!N792,HNOJIVA_ALL!$A$2:$Z$3303,4,FALSE)</f>
        <v>#N/A</v>
      </c>
      <c r="P792" s="51" t="e">
        <f>ROUND(VLOOKUP(EVID_HNOJENI!N792,HNOJIVA_ALL!$A$2:$Z$3303,14,FALSE)*K792*IF(L792="t",10,IF(L792="kg",0.01,IF(L792="q",1,IF(L792="l",0.01*VLOOKUP(EVID_HNOJENI!N792,HNOJIVA_ALL!$A$2:$AE$3303,31,FALSE),"CHYBA")))),2)</f>
        <v>#N/A</v>
      </c>
      <c r="Q792" s="51" t="e">
        <f>ROUND(VLOOKUP(EVID_HNOJENI!N792,HNOJIVA_ALL!$A$2:$Z$3303,15,FALSE)*K792*IF(L792="t",10,IF(L792="kg",0.01,IF(L792="q",1,IF(L792="l",0.01*VLOOKUP(EVID_HNOJENI!N792,HNOJIVA_ALL!$A$2:$AE$3303,31,FALSE),"CHYBA")))),2)</f>
        <v>#N/A</v>
      </c>
      <c r="R792" s="51" t="e">
        <f>ROUND(VLOOKUP(EVID_HNOJENI!N792,HNOJIVA_ALL!$A$2:$Z$3303,16,FALSE)*K792*IF(L792="t",10,IF(L792="kg",0.01,IF(L792="q",1,IF(L792="l",0.01*VLOOKUP(EVID_HNOJENI!N792,HNOJIVA_ALL!$A$2:$AE$3303,31,FALSE),"CHYBA")))),2)</f>
        <v>#N/A</v>
      </c>
      <c r="S792" s="51" t="e">
        <f>ROUND(VLOOKUP(EVID_HNOJENI!N792,HNOJIVA_ALL!$A$2:$Z$3303,18,FALSE)*K792*IF(L792="t",10,IF(L792="kg",0.01,IF(L792="q",1,IF(L792="l",0.01*VLOOKUP(EVID_HNOJENI!N792,HNOJIVA_ALL!$A$2:$AE$3303,31,FALSE),"CHYBA")))),2)</f>
        <v>#N/A</v>
      </c>
      <c r="T792" s="51" t="e">
        <f>ROUND(VLOOKUP(EVID_HNOJENI!N792,HNOJIVA_ALL!$A$2:$Z$3303,17,FALSE)*K792*IF(L792="t",10,IF(L792="kg",0.01,IF(L792="q",1,IF(L792="l",0.01*VLOOKUP(EVID_HNOJENI!N792,HNOJIVA_ALL!$A$2:$AE$3303,31,FALSE),"CHYBA")))),2)</f>
        <v>#N/A</v>
      </c>
      <c r="U792" s="51" t="e">
        <f>ROUND(VLOOKUP(EVID_HNOJENI!N792,HNOJIVA_ALL!$A$2:$Z$3303,20,FALSE)*K792*IF(L792="t",10,IF(L792="kg",0.01,IF(L792="q",1,IF(L792="l",0.01*VLOOKUP(EVID_HNOJENI!N792,HNOJIVA_ALL!$A$2:$AE$3303,31,FALSE),"CHYBA")))),2)</f>
        <v>#N/A</v>
      </c>
    </row>
    <row r="793" spans="1:21" x14ac:dyDescent="0.2">
      <c r="A793" s="32"/>
      <c r="B793" s="45" t="e">
        <f>VLOOKUP($A793,EVID_OSEVU!$A$1:$M$4972,2,FALSE)</f>
        <v>#N/A</v>
      </c>
      <c r="C793" s="45" t="e">
        <f>VLOOKUP($A793,EVID_OSEVU!$A$1:$M$4972,3,FALSE)</f>
        <v>#N/A</v>
      </c>
      <c r="D793" s="45" t="e">
        <f>VLOOKUP($A793,EVID_OSEVU!$A$1:$M$4972,4,FALSE)</f>
        <v>#N/A</v>
      </c>
      <c r="E793" s="45" t="e">
        <f>VLOOKUP($A793,EVID_OSEVU!$A$1:$M$4972,7,FALSE)</f>
        <v>#N/A</v>
      </c>
      <c r="F793" s="45" t="e">
        <f>VLOOKUP($A793,EVID_OSEVU!$A$1:$M$4972,8,FALSE)</f>
        <v>#N/A</v>
      </c>
      <c r="G793" s="45" t="e">
        <f>VLOOKUP($A793,EVID_OSEVU!$A$1:$M$4972,11,FALSE)</f>
        <v>#N/A</v>
      </c>
      <c r="H793" s="35"/>
      <c r="I793" s="48"/>
      <c r="J793" s="33" t="e">
        <f>VLOOKUP($A793,EVID_OSEVU!$A$1:$M$4972,11,FALSE)</f>
        <v>#N/A</v>
      </c>
      <c r="K793" s="39"/>
      <c r="L793" s="49"/>
      <c r="M793" s="89" t="e">
        <f t="shared" si="12"/>
        <v>#N/A</v>
      </c>
      <c r="N793" s="50"/>
      <c r="O793" s="37" t="e">
        <f>VLOOKUP(EVID_HNOJENI!N793,HNOJIVA_ALL!$A$2:$Z$3303,4,FALSE)</f>
        <v>#N/A</v>
      </c>
      <c r="P793" s="51" t="e">
        <f>ROUND(VLOOKUP(EVID_HNOJENI!N793,HNOJIVA_ALL!$A$2:$Z$3303,14,FALSE)*K793*IF(L793="t",10,IF(L793="kg",0.01,IF(L793="q",1,IF(L793="l",0.01*VLOOKUP(EVID_HNOJENI!N793,HNOJIVA_ALL!$A$2:$AE$3303,31,FALSE),"CHYBA")))),2)</f>
        <v>#N/A</v>
      </c>
      <c r="Q793" s="51" t="e">
        <f>ROUND(VLOOKUP(EVID_HNOJENI!N793,HNOJIVA_ALL!$A$2:$Z$3303,15,FALSE)*K793*IF(L793="t",10,IF(L793="kg",0.01,IF(L793="q",1,IF(L793="l",0.01*VLOOKUP(EVID_HNOJENI!N793,HNOJIVA_ALL!$A$2:$AE$3303,31,FALSE),"CHYBA")))),2)</f>
        <v>#N/A</v>
      </c>
      <c r="R793" s="51" t="e">
        <f>ROUND(VLOOKUP(EVID_HNOJENI!N793,HNOJIVA_ALL!$A$2:$Z$3303,16,FALSE)*K793*IF(L793="t",10,IF(L793="kg",0.01,IF(L793="q",1,IF(L793="l",0.01*VLOOKUP(EVID_HNOJENI!N793,HNOJIVA_ALL!$A$2:$AE$3303,31,FALSE),"CHYBA")))),2)</f>
        <v>#N/A</v>
      </c>
      <c r="S793" s="51" t="e">
        <f>ROUND(VLOOKUP(EVID_HNOJENI!N793,HNOJIVA_ALL!$A$2:$Z$3303,18,FALSE)*K793*IF(L793="t",10,IF(L793="kg",0.01,IF(L793="q",1,IF(L793="l",0.01*VLOOKUP(EVID_HNOJENI!N793,HNOJIVA_ALL!$A$2:$AE$3303,31,FALSE),"CHYBA")))),2)</f>
        <v>#N/A</v>
      </c>
      <c r="T793" s="51" t="e">
        <f>ROUND(VLOOKUP(EVID_HNOJENI!N793,HNOJIVA_ALL!$A$2:$Z$3303,17,FALSE)*K793*IF(L793="t",10,IF(L793="kg",0.01,IF(L793="q",1,IF(L793="l",0.01*VLOOKUP(EVID_HNOJENI!N793,HNOJIVA_ALL!$A$2:$AE$3303,31,FALSE),"CHYBA")))),2)</f>
        <v>#N/A</v>
      </c>
      <c r="U793" s="51" t="e">
        <f>ROUND(VLOOKUP(EVID_HNOJENI!N793,HNOJIVA_ALL!$A$2:$Z$3303,20,FALSE)*K793*IF(L793="t",10,IF(L793="kg",0.01,IF(L793="q",1,IF(L793="l",0.01*VLOOKUP(EVID_HNOJENI!N793,HNOJIVA_ALL!$A$2:$AE$3303,31,FALSE),"CHYBA")))),2)</f>
        <v>#N/A</v>
      </c>
    </row>
    <row r="794" spans="1:21" x14ac:dyDescent="0.2">
      <c r="A794" s="32"/>
      <c r="B794" s="45" t="e">
        <f>VLOOKUP($A794,EVID_OSEVU!$A$1:$M$4972,2,FALSE)</f>
        <v>#N/A</v>
      </c>
      <c r="C794" s="45" t="e">
        <f>VLOOKUP($A794,EVID_OSEVU!$A$1:$M$4972,3,FALSE)</f>
        <v>#N/A</v>
      </c>
      <c r="D794" s="45" t="e">
        <f>VLOOKUP($A794,EVID_OSEVU!$A$1:$M$4972,4,FALSE)</f>
        <v>#N/A</v>
      </c>
      <c r="E794" s="45" t="e">
        <f>VLOOKUP($A794,EVID_OSEVU!$A$1:$M$4972,7,FALSE)</f>
        <v>#N/A</v>
      </c>
      <c r="F794" s="45" t="e">
        <f>VLOOKUP($A794,EVID_OSEVU!$A$1:$M$4972,8,FALSE)</f>
        <v>#N/A</v>
      </c>
      <c r="G794" s="45" t="e">
        <f>VLOOKUP($A794,EVID_OSEVU!$A$1:$M$4972,11,FALSE)</f>
        <v>#N/A</v>
      </c>
      <c r="H794" s="35"/>
      <c r="I794" s="48"/>
      <c r="J794" s="33" t="e">
        <f>VLOOKUP($A794,EVID_OSEVU!$A$1:$M$4972,11,FALSE)</f>
        <v>#N/A</v>
      </c>
      <c r="K794" s="39"/>
      <c r="L794" s="49"/>
      <c r="M794" s="89" t="e">
        <f t="shared" si="12"/>
        <v>#N/A</v>
      </c>
      <c r="N794" s="50"/>
      <c r="O794" s="37" t="e">
        <f>VLOOKUP(EVID_HNOJENI!N794,HNOJIVA_ALL!$A$2:$Z$3303,4,FALSE)</f>
        <v>#N/A</v>
      </c>
      <c r="P794" s="51" t="e">
        <f>ROUND(VLOOKUP(EVID_HNOJENI!N794,HNOJIVA_ALL!$A$2:$Z$3303,14,FALSE)*K794*IF(L794="t",10,IF(L794="kg",0.01,IF(L794="q",1,IF(L794="l",0.01*VLOOKUP(EVID_HNOJENI!N794,HNOJIVA_ALL!$A$2:$AE$3303,31,FALSE),"CHYBA")))),2)</f>
        <v>#N/A</v>
      </c>
      <c r="Q794" s="51" t="e">
        <f>ROUND(VLOOKUP(EVID_HNOJENI!N794,HNOJIVA_ALL!$A$2:$Z$3303,15,FALSE)*K794*IF(L794="t",10,IF(L794="kg",0.01,IF(L794="q",1,IF(L794="l",0.01*VLOOKUP(EVID_HNOJENI!N794,HNOJIVA_ALL!$A$2:$AE$3303,31,FALSE),"CHYBA")))),2)</f>
        <v>#N/A</v>
      </c>
      <c r="R794" s="51" t="e">
        <f>ROUND(VLOOKUP(EVID_HNOJENI!N794,HNOJIVA_ALL!$A$2:$Z$3303,16,FALSE)*K794*IF(L794="t",10,IF(L794="kg",0.01,IF(L794="q",1,IF(L794="l",0.01*VLOOKUP(EVID_HNOJENI!N794,HNOJIVA_ALL!$A$2:$AE$3303,31,FALSE),"CHYBA")))),2)</f>
        <v>#N/A</v>
      </c>
      <c r="S794" s="51" t="e">
        <f>ROUND(VLOOKUP(EVID_HNOJENI!N794,HNOJIVA_ALL!$A$2:$Z$3303,18,FALSE)*K794*IF(L794="t",10,IF(L794="kg",0.01,IF(L794="q",1,IF(L794="l",0.01*VLOOKUP(EVID_HNOJENI!N794,HNOJIVA_ALL!$A$2:$AE$3303,31,FALSE),"CHYBA")))),2)</f>
        <v>#N/A</v>
      </c>
      <c r="T794" s="51" t="e">
        <f>ROUND(VLOOKUP(EVID_HNOJENI!N794,HNOJIVA_ALL!$A$2:$Z$3303,17,FALSE)*K794*IF(L794="t",10,IF(L794="kg",0.01,IF(L794="q",1,IF(L794="l",0.01*VLOOKUP(EVID_HNOJENI!N794,HNOJIVA_ALL!$A$2:$AE$3303,31,FALSE),"CHYBA")))),2)</f>
        <v>#N/A</v>
      </c>
      <c r="U794" s="51" t="e">
        <f>ROUND(VLOOKUP(EVID_HNOJENI!N794,HNOJIVA_ALL!$A$2:$Z$3303,20,FALSE)*K794*IF(L794="t",10,IF(L794="kg",0.01,IF(L794="q",1,IF(L794="l",0.01*VLOOKUP(EVID_HNOJENI!N794,HNOJIVA_ALL!$A$2:$AE$3303,31,FALSE),"CHYBA")))),2)</f>
        <v>#N/A</v>
      </c>
    </row>
    <row r="795" spans="1:21" x14ac:dyDescent="0.2">
      <c r="A795" s="32"/>
      <c r="B795" s="45" t="e">
        <f>VLOOKUP($A795,EVID_OSEVU!$A$1:$M$4972,2,FALSE)</f>
        <v>#N/A</v>
      </c>
      <c r="C795" s="45" t="e">
        <f>VLOOKUP($A795,EVID_OSEVU!$A$1:$M$4972,3,FALSE)</f>
        <v>#N/A</v>
      </c>
      <c r="D795" s="45" t="e">
        <f>VLOOKUP($A795,EVID_OSEVU!$A$1:$M$4972,4,FALSE)</f>
        <v>#N/A</v>
      </c>
      <c r="E795" s="45" t="e">
        <f>VLOOKUP($A795,EVID_OSEVU!$A$1:$M$4972,7,FALSE)</f>
        <v>#N/A</v>
      </c>
      <c r="F795" s="45" t="e">
        <f>VLOOKUP($A795,EVID_OSEVU!$A$1:$M$4972,8,FALSE)</f>
        <v>#N/A</v>
      </c>
      <c r="G795" s="45" t="e">
        <f>VLOOKUP($A795,EVID_OSEVU!$A$1:$M$4972,11,FALSE)</f>
        <v>#N/A</v>
      </c>
      <c r="H795" s="35"/>
      <c r="I795" s="48"/>
      <c r="J795" s="33" t="e">
        <f>VLOOKUP($A795,EVID_OSEVU!$A$1:$M$4972,11,FALSE)</f>
        <v>#N/A</v>
      </c>
      <c r="K795" s="39"/>
      <c r="L795" s="49"/>
      <c r="M795" s="89" t="e">
        <f t="shared" si="12"/>
        <v>#N/A</v>
      </c>
      <c r="N795" s="50"/>
      <c r="O795" s="37" t="e">
        <f>VLOOKUP(EVID_HNOJENI!N795,HNOJIVA_ALL!$A$2:$Z$3303,4,FALSE)</f>
        <v>#N/A</v>
      </c>
      <c r="P795" s="51" t="e">
        <f>ROUND(VLOOKUP(EVID_HNOJENI!N795,HNOJIVA_ALL!$A$2:$Z$3303,14,FALSE)*K795*IF(L795="t",10,IF(L795="kg",0.01,IF(L795="q",1,IF(L795="l",0.01*VLOOKUP(EVID_HNOJENI!N795,HNOJIVA_ALL!$A$2:$AE$3303,31,FALSE),"CHYBA")))),2)</f>
        <v>#N/A</v>
      </c>
      <c r="Q795" s="51" t="e">
        <f>ROUND(VLOOKUP(EVID_HNOJENI!N795,HNOJIVA_ALL!$A$2:$Z$3303,15,FALSE)*K795*IF(L795="t",10,IF(L795="kg",0.01,IF(L795="q",1,IF(L795="l",0.01*VLOOKUP(EVID_HNOJENI!N795,HNOJIVA_ALL!$A$2:$AE$3303,31,FALSE),"CHYBA")))),2)</f>
        <v>#N/A</v>
      </c>
      <c r="R795" s="51" t="e">
        <f>ROUND(VLOOKUP(EVID_HNOJENI!N795,HNOJIVA_ALL!$A$2:$Z$3303,16,FALSE)*K795*IF(L795="t",10,IF(L795="kg",0.01,IF(L795="q",1,IF(L795="l",0.01*VLOOKUP(EVID_HNOJENI!N795,HNOJIVA_ALL!$A$2:$AE$3303,31,FALSE),"CHYBA")))),2)</f>
        <v>#N/A</v>
      </c>
      <c r="S795" s="51" t="e">
        <f>ROUND(VLOOKUP(EVID_HNOJENI!N795,HNOJIVA_ALL!$A$2:$Z$3303,18,FALSE)*K795*IF(L795="t",10,IF(L795="kg",0.01,IF(L795="q",1,IF(L795="l",0.01*VLOOKUP(EVID_HNOJENI!N795,HNOJIVA_ALL!$A$2:$AE$3303,31,FALSE),"CHYBA")))),2)</f>
        <v>#N/A</v>
      </c>
      <c r="T795" s="51" t="e">
        <f>ROUND(VLOOKUP(EVID_HNOJENI!N795,HNOJIVA_ALL!$A$2:$Z$3303,17,FALSE)*K795*IF(L795="t",10,IF(L795="kg",0.01,IF(L795="q",1,IF(L795="l",0.01*VLOOKUP(EVID_HNOJENI!N795,HNOJIVA_ALL!$A$2:$AE$3303,31,FALSE),"CHYBA")))),2)</f>
        <v>#N/A</v>
      </c>
      <c r="U795" s="51" t="e">
        <f>ROUND(VLOOKUP(EVID_HNOJENI!N795,HNOJIVA_ALL!$A$2:$Z$3303,20,FALSE)*K795*IF(L795="t",10,IF(L795="kg",0.01,IF(L795="q",1,IF(L795="l",0.01*VLOOKUP(EVID_HNOJENI!N795,HNOJIVA_ALL!$A$2:$AE$3303,31,FALSE),"CHYBA")))),2)</f>
        <v>#N/A</v>
      </c>
    </row>
    <row r="796" spans="1:21" x14ac:dyDescent="0.2">
      <c r="A796" s="32"/>
      <c r="B796" s="45" t="e">
        <f>VLOOKUP($A796,EVID_OSEVU!$A$1:$M$4972,2,FALSE)</f>
        <v>#N/A</v>
      </c>
      <c r="C796" s="45" t="e">
        <f>VLOOKUP($A796,EVID_OSEVU!$A$1:$M$4972,3,FALSE)</f>
        <v>#N/A</v>
      </c>
      <c r="D796" s="45" t="e">
        <f>VLOOKUP($A796,EVID_OSEVU!$A$1:$M$4972,4,FALSE)</f>
        <v>#N/A</v>
      </c>
      <c r="E796" s="45" t="e">
        <f>VLOOKUP($A796,EVID_OSEVU!$A$1:$M$4972,7,FALSE)</f>
        <v>#N/A</v>
      </c>
      <c r="F796" s="45" t="e">
        <f>VLOOKUP($A796,EVID_OSEVU!$A$1:$M$4972,8,FALSE)</f>
        <v>#N/A</v>
      </c>
      <c r="G796" s="45" t="e">
        <f>VLOOKUP($A796,EVID_OSEVU!$A$1:$M$4972,11,FALSE)</f>
        <v>#N/A</v>
      </c>
      <c r="H796" s="35"/>
      <c r="I796" s="48"/>
      <c r="J796" s="33" t="e">
        <f>VLOOKUP($A796,EVID_OSEVU!$A$1:$M$4972,11,FALSE)</f>
        <v>#N/A</v>
      </c>
      <c r="K796" s="39"/>
      <c r="L796" s="49"/>
      <c r="M796" s="89" t="e">
        <f t="shared" si="12"/>
        <v>#N/A</v>
      </c>
      <c r="N796" s="50"/>
      <c r="O796" s="37" t="e">
        <f>VLOOKUP(EVID_HNOJENI!N796,HNOJIVA_ALL!$A$2:$Z$3303,4,FALSE)</f>
        <v>#N/A</v>
      </c>
      <c r="P796" s="51" t="e">
        <f>ROUND(VLOOKUP(EVID_HNOJENI!N796,HNOJIVA_ALL!$A$2:$Z$3303,14,FALSE)*K796*IF(L796="t",10,IF(L796="kg",0.01,IF(L796="q",1,IF(L796="l",0.01*VLOOKUP(EVID_HNOJENI!N796,HNOJIVA_ALL!$A$2:$AE$3303,31,FALSE),"CHYBA")))),2)</f>
        <v>#N/A</v>
      </c>
      <c r="Q796" s="51" t="e">
        <f>ROUND(VLOOKUP(EVID_HNOJENI!N796,HNOJIVA_ALL!$A$2:$Z$3303,15,FALSE)*K796*IF(L796="t",10,IF(L796="kg",0.01,IF(L796="q",1,IF(L796="l",0.01*VLOOKUP(EVID_HNOJENI!N796,HNOJIVA_ALL!$A$2:$AE$3303,31,FALSE),"CHYBA")))),2)</f>
        <v>#N/A</v>
      </c>
      <c r="R796" s="51" t="e">
        <f>ROUND(VLOOKUP(EVID_HNOJENI!N796,HNOJIVA_ALL!$A$2:$Z$3303,16,FALSE)*K796*IF(L796="t",10,IF(L796="kg",0.01,IF(L796="q",1,IF(L796="l",0.01*VLOOKUP(EVID_HNOJENI!N796,HNOJIVA_ALL!$A$2:$AE$3303,31,FALSE),"CHYBA")))),2)</f>
        <v>#N/A</v>
      </c>
      <c r="S796" s="51" t="e">
        <f>ROUND(VLOOKUP(EVID_HNOJENI!N796,HNOJIVA_ALL!$A$2:$Z$3303,18,FALSE)*K796*IF(L796="t",10,IF(L796="kg",0.01,IF(L796="q",1,IF(L796="l",0.01*VLOOKUP(EVID_HNOJENI!N796,HNOJIVA_ALL!$A$2:$AE$3303,31,FALSE),"CHYBA")))),2)</f>
        <v>#N/A</v>
      </c>
      <c r="T796" s="51" t="e">
        <f>ROUND(VLOOKUP(EVID_HNOJENI!N796,HNOJIVA_ALL!$A$2:$Z$3303,17,FALSE)*K796*IF(L796="t",10,IF(L796="kg",0.01,IF(L796="q",1,IF(L796="l",0.01*VLOOKUP(EVID_HNOJENI!N796,HNOJIVA_ALL!$A$2:$AE$3303,31,FALSE),"CHYBA")))),2)</f>
        <v>#N/A</v>
      </c>
      <c r="U796" s="51" t="e">
        <f>ROUND(VLOOKUP(EVID_HNOJENI!N796,HNOJIVA_ALL!$A$2:$Z$3303,20,FALSE)*K796*IF(L796="t",10,IF(L796="kg",0.01,IF(L796="q",1,IF(L796="l",0.01*VLOOKUP(EVID_HNOJENI!N796,HNOJIVA_ALL!$A$2:$AE$3303,31,FALSE),"CHYBA")))),2)</f>
        <v>#N/A</v>
      </c>
    </row>
    <row r="797" spans="1:21" x14ac:dyDescent="0.2">
      <c r="A797" s="32"/>
      <c r="B797" s="45" t="e">
        <f>VLOOKUP($A797,EVID_OSEVU!$A$1:$M$4972,2,FALSE)</f>
        <v>#N/A</v>
      </c>
      <c r="C797" s="45" t="e">
        <f>VLOOKUP($A797,EVID_OSEVU!$A$1:$M$4972,3,FALSE)</f>
        <v>#N/A</v>
      </c>
      <c r="D797" s="45" t="e">
        <f>VLOOKUP($A797,EVID_OSEVU!$A$1:$M$4972,4,FALSE)</f>
        <v>#N/A</v>
      </c>
      <c r="E797" s="45" t="e">
        <f>VLOOKUP($A797,EVID_OSEVU!$A$1:$M$4972,7,FALSE)</f>
        <v>#N/A</v>
      </c>
      <c r="F797" s="45" t="e">
        <f>VLOOKUP($A797,EVID_OSEVU!$A$1:$M$4972,8,FALSE)</f>
        <v>#N/A</v>
      </c>
      <c r="G797" s="45" t="e">
        <f>VLOOKUP($A797,EVID_OSEVU!$A$1:$M$4972,11,FALSE)</f>
        <v>#N/A</v>
      </c>
      <c r="H797" s="35"/>
      <c r="I797" s="48"/>
      <c r="J797" s="33" t="e">
        <f>VLOOKUP($A797,EVID_OSEVU!$A$1:$M$4972,11,FALSE)</f>
        <v>#N/A</v>
      </c>
      <c r="K797" s="39"/>
      <c r="L797" s="49"/>
      <c r="M797" s="89" t="e">
        <f t="shared" si="12"/>
        <v>#N/A</v>
      </c>
      <c r="N797" s="50"/>
      <c r="O797" s="37" t="e">
        <f>VLOOKUP(EVID_HNOJENI!N797,HNOJIVA_ALL!$A$2:$Z$3303,4,FALSE)</f>
        <v>#N/A</v>
      </c>
      <c r="P797" s="51" t="e">
        <f>ROUND(VLOOKUP(EVID_HNOJENI!N797,HNOJIVA_ALL!$A$2:$Z$3303,14,FALSE)*K797*IF(L797="t",10,IF(L797="kg",0.01,IF(L797="q",1,IF(L797="l",0.01*VLOOKUP(EVID_HNOJENI!N797,HNOJIVA_ALL!$A$2:$AE$3303,31,FALSE),"CHYBA")))),2)</f>
        <v>#N/A</v>
      </c>
      <c r="Q797" s="51" t="e">
        <f>ROUND(VLOOKUP(EVID_HNOJENI!N797,HNOJIVA_ALL!$A$2:$Z$3303,15,FALSE)*K797*IF(L797="t",10,IF(L797="kg",0.01,IF(L797="q",1,IF(L797="l",0.01*VLOOKUP(EVID_HNOJENI!N797,HNOJIVA_ALL!$A$2:$AE$3303,31,FALSE),"CHYBA")))),2)</f>
        <v>#N/A</v>
      </c>
      <c r="R797" s="51" t="e">
        <f>ROUND(VLOOKUP(EVID_HNOJENI!N797,HNOJIVA_ALL!$A$2:$Z$3303,16,FALSE)*K797*IF(L797="t",10,IF(L797="kg",0.01,IF(L797="q",1,IF(L797="l",0.01*VLOOKUP(EVID_HNOJENI!N797,HNOJIVA_ALL!$A$2:$AE$3303,31,FALSE),"CHYBA")))),2)</f>
        <v>#N/A</v>
      </c>
      <c r="S797" s="51" t="e">
        <f>ROUND(VLOOKUP(EVID_HNOJENI!N797,HNOJIVA_ALL!$A$2:$Z$3303,18,FALSE)*K797*IF(L797="t",10,IF(L797="kg",0.01,IF(L797="q",1,IF(L797="l",0.01*VLOOKUP(EVID_HNOJENI!N797,HNOJIVA_ALL!$A$2:$AE$3303,31,FALSE),"CHYBA")))),2)</f>
        <v>#N/A</v>
      </c>
      <c r="T797" s="51" t="e">
        <f>ROUND(VLOOKUP(EVID_HNOJENI!N797,HNOJIVA_ALL!$A$2:$Z$3303,17,FALSE)*K797*IF(L797="t",10,IF(L797="kg",0.01,IF(L797="q",1,IF(L797="l",0.01*VLOOKUP(EVID_HNOJENI!N797,HNOJIVA_ALL!$A$2:$AE$3303,31,FALSE),"CHYBA")))),2)</f>
        <v>#N/A</v>
      </c>
      <c r="U797" s="51" t="e">
        <f>ROUND(VLOOKUP(EVID_HNOJENI!N797,HNOJIVA_ALL!$A$2:$Z$3303,20,FALSE)*K797*IF(L797="t",10,IF(L797="kg",0.01,IF(L797="q",1,IF(L797="l",0.01*VLOOKUP(EVID_HNOJENI!N797,HNOJIVA_ALL!$A$2:$AE$3303,31,FALSE),"CHYBA")))),2)</f>
        <v>#N/A</v>
      </c>
    </row>
    <row r="798" spans="1:21" x14ac:dyDescent="0.2">
      <c r="A798" s="32"/>
      <c r="B798" s="45" t="e">
        <f>VLOOKUP($A798,EVID_OSEVU!$A$1:$M$4972,2,FALSE)</f>
        <v>#N/A</v>
      </c>
      <c r="C798" s="45" t="e">
        <f>VLOOKUP($A798,EVID_OSEVU!$A$1:$M$4972,3,FALSE)</f>
        <v>#N/A</v>
      </c>
      <c r="D798" s="45" t="e">
        <f>VLOOKUP($A798,EVID_OSEVU!$A$1:$M$4972,4,FALSE)</f>
        <v>#N/A</v>
      </c>
      <c r="E798" s="45" t="e">
        <f>VLOOKUP($A798,EVID_OSEVU!$A$1:$M$4972,7,FALSE)</f>
        <v>#N/A</v>
      </c>
      <c r="F798" s="45" t="e">
        <f>VLOOKUP($A798,EVID_OSEVU!$A$1:$M$4972,8,FALSE)</f>
        <v>#N/A</v>
      </c>
      <c r="G798" s="45" t="e">
        <f>VLOOKUP($A798,EVID_OSEVU!$A$1:$M$4972,11,FALSE)</f>
        <v>#N/A</v>
      </c>
      <c r="H798" s="35"/>
      <c r="I798" s="48"/>
      <c r="J798" s="33" t="e">
        <f>VLOOKUP($A798,EVID_OSEVU!$A$1:$M$4972,11,FALSE)</f>
        <v>#N/A</v>
      </c>
      <c r="K798" s="39"/>
      <c r="L798" s="49"/>
      <c r="M798" s="89" t="e">
        <f t="shared" si="12"/>
        <v>#N/A</v>
      </c>
      <c r="N798" s="50"/>
      <c r="O798" s="37" t="e">
        <f>VLOOKUP(EVID_HNOJENI!N798,HNOJIVA_ALL!$A$2:$Z$3303,4,FALSE)</f>
        <v>#N/A</v>
      </c>
      <c r="P798" s="51" t="e">
        <f>ROUND(VLOOKUP(EVID_HNOJENI!N798,HNOJIVA_ALL!$A$2:$Z$3303,14,FALSE)*K798*IF(L798="t",10,IF(L798="kg",0.01,IF(L798="q",1,IF(L798="l",0.01*VLOOKUP(EVID_HNOJENI!N798,HNOJIVA_ALL!$A$2:$AE$3303,31,FALSE),"CHYBA")))),2)</f>
        <v>#N/A</v>
      </c>
      <c r="Q798" s="51" t="e">
        <f>ROUND(VLOOKUP(EVID_HNOJENI!N798,HNOJIVA_ALL!$A$2:$Z$3303,15,FALSE)*K798*IF(L798="t",10,IF(L798="kg",0.01,IF(L798="q",1,IF(L798="l",0.01*VLOOKUP(EVID_HNOJENI!N798,HNOJIVA_ALL!$A$2:$AE$3303,31,FALSE),"CHYBA")))),2)</f>
        <v>#N/A</v>
      </c>
      <c r="R798" s="51" t="e">
        <f>ROUND(VLOOKUP(EVID_HNOJENI!N798,HNOJIVA_ALL!$A$2:$Z$3303,16,FALSE)*K798*IF(L798="t",10,IF(L798="kg",0.01,IF(L798="q",1,IF(L798="l",0.01*VLOOKUP(EVID_HNOJENI!N798,HNOJIVA_ALL!$A$2:$AE$3303,31,FALSE),"CHYBA")))),2)</f>
        <v>#N/A</v>
      </c>
      <c r="S798" s="51" t="e">
        <f>ROUND(VLOOKUP(EVID_HNOJENI!N798,HNOJIVA_ALL!$A$2:$Z$3303,18,FALSE)*K798*IF(L798="t",10,IF(L798="kg",0.01,IF(L798="q",1,IF(L798="l",0.01*VLOOKUP(EVID_HNOJENI!N798,HNOJIVA_ALL!$A$2:$AE$3303,31,FALSE),"CHYBA")))),2)</f>
        <v>#N/A</v>
      </c>
      <c r="T798" s="51" t="e">
        <f>ROUND(VLOOKUP(EVID_HNOJENI!N798,HNOJIVA_ALL!$A$2:$Z$3303,17,FALSE)*K798*IF(L798="t",10,IF(L798="kg",0.01,IF(L798="q",1,IF(L798="l",0.01*VLOOKUP(EVID_HNOJENI!N798,HNOJIVA_ALL!$A$2:$AE$3303,31,FALSE),"CHYBA")))),2)</f>
        <v>#N/A</v>
      </c>
      <c r="U798" s="51" t="e">
        <f>ROUND(VLOOKUP(EVID_HNOJENI!N798,HNOJIVA_ALL!$A$2:$Z$3303,20,FALSE)*K798*IF(L798="t",10,IF(L798="kg",0.01,IF(L798="q",1,IF(L798="l",0.01*VLOOKUP(EVID_HNOJENI!N798,HNOJIVA_ALL!$A$2:$AE$3303,31,FALSE),"CHYBA")))),2)</f>
        <v>#N/A</v>
      </c>
    </row>
    <row r="799" spans="1:21" x14ac:dyDescent="0.2">
      <c r="A799" s="32"/>
      <c r="B799" s="45" t="e">
        <f>VLOOKUP($A799,EVID_OSEVU!$A$1:$M$4972,2,FALSE)</f>
        <v>#N/A</v>
      </c>
      <c r="C799" s="45" t="e">
        <f>VLOOKUP($A799,EVID_OSEVU!$A$1:$M$4972,3,FALSE)</f>
        <v>#N/A</v>
      </c>
      <c r="D799" s="45" t="e">
        <f>VLOOKUP($A799,EVID_OSEVU!$A$1:$M$4972,4,FALSE)</f>
        <v>#N/A</v>
      </c>
      <c r="E799" s="45" t="e">
        <f>VLOOKUP($A799,EVID_OSEVU!$A$1:$M$4972,7,FALSE)</f>
        <v>#N/A</v>
      </c>
      <c r="F799" s="45" t="e">
        <f>VLOOKUP($A799,EVID_OSEVU!$A$1:$M$4972,8,FALSE)</f>
        <v>#N/A</v>
      </c>
      <c r="G799" s="45" t="e">
        <f>VLOOKUP($A799,EVID_OSEVU!$A$1:$M$4972,11,FALSE)</f>
        <v>#N/A</v>
      </c>
      <c r="H799" s="35"/>
      <c r="I799" s="48"/>
      <c r="J799" s="33" t="e">
        <f>VLOOKUP($A799,EVID_OSEVU!$A$1:$M$4972,11,FALSE)</f>
        <v>#N/A</v>
      </c>
      <c r="K799" s="39"/>
      <c r="L799" s="49"/>
      <c r="M799" s="89" t="e">
        <f t="shared" si="12"/>
        <v>#N/A</v>
      </c>
      <c r="N799" s="50"/>
      <c r="O799" s="37" t="e">
        <f>VLOOKUP(EVID_HNOJENI!N799,HNOJIVA_ALL!$A$2:$Z$3303,4,FALSE)</f>
        <v>#N/A</v>
      </c>
      <c r="P799" s="51" t="e">
        <f>ROUND(VLOOKUP(EVID_HNOJENI!N799,HNOJIVA_ALL!$A$2:$Z$3303,14,FALSE)*K799*IF(L799="t",10,IF(L799="kg",0.01,IF(L799="q",1,IF(L799="l",0.01*VLOOKUP(EVID_HNOJENI!N799,HNOJIVA_ALL!$A$2:$AE$3303,31,FALSE),"CHYBA")))),2)</f>
        <v>#N/A</v>
      </c>
      <c r="Q799" s="51" t="e">
        <f>ROUND(VLOOKUP(EVID_HNOJENI!N799,HNOJIVA_ALL!$A$2:$Z$3303,15,FALSE)*K799*IF(L799="t",10,IF(L799="kg",0.01,IF(L799="q",1,IF(L799="l",0.01*VLOOKUP(EVID_HNOJENI!N799,HNOJIVA_ALL!$A$2:$AE$3303,31,FALSE),"CHYBA")))),2)</f>
        <v>#N/A</v>
      </c>
      <c r="R799" s="51" t="e">
        <f>ROUND(VLOOKUP(EVID_HNOJENI!N799,HNOJIVA_ALL!$A$2:$Z$3303,16,FALSE)*K799*IF(L799="t",10,IF(L799="kg",0.01,IF(L799="q",1,IF(L799="l",0.01*VLOOKUP(EVID_HNOJENI!N799,HNOJIVA_ALL!$A$2:$AE$3303,31,FALSE),"CHYBA")))),2)</f>
        <v>#N/A</v>
      </c>
      <c r="S799" s="51" t="e">
        <f>ROUND(VLOOKUP(EVID_HNOJENI!N799,HNOJIVA_ALL!$A$2:$Z$3303,18,FALSE)*K799*IF(L799="t",10,IF(L799="kg",0.01,IF(L799="q",1,IF(L799="l",0.01*VLOOKUP(EVID_HNOJENI!N799,HNOJIVA_ALL!$A$2:$AE$3303,31,FALSE),"CHYBA")))),2)</f>
        <v>#N/A</v>
      </c>
      <c r="T799" s="51" t="e">
        <f>ROUND(VLOOKUP(EVID_HNOJENI!N799,HNOJIVA_ALL!$A$2:$Z$3303,17,FALSE)*K799*IF(L799="t",10,IF(L799="kg",0.01,IF(L799="q",1,IF(L799="l",0.01*VLOOKUP(EVID_HNOJENI!N799,HNOJIVA_ALL!$A$2:$AE$3303,31,FALSE),"CHYBA")))),2)</f>
        <v>#N/A</v>
      </c>
      <c r="U799" s="51" t="e">
        <f>ROUND(VLOOKUP(EVID_HNOJENI!N799,HNOJIVA_ALL!$A$2:$Z$3303,20,FALSE)*K799*IF(L799="t",10,IF(L799="kg",0.01,IF(L799="q",1,IF(L799="l",0.01*VLOOKUP(EVID_HNOJENI!N799,HNOJIVA_ALL!$A$2:$AE$3303,31,FALSE),"CHYBA")))),2)</f>
        <v>#N/A</v>
      </c>
    </row>
    <row r="800" spans="1:21" x14ac:dyDescent="0.2">
      <c r="A800" s="32"/>
      <c r="B800" s="45" t="e">
        <f>VLOOKUP($A800,EVID_OSEVU!$A$1:$M$4972,2,FALSE)</f>
        <v>#N/A</v>
      </c>
      <c r="C800" s="45" t="e">
        <f>VLOOKUP($A800,EVID_OSEVU!$A$1:$M$4972,3,FALSE)</f>
        <v>#N/A</v>
      </c>
      <c r="D800" s="45" t="e">
        <f>VLOOKUP($A800,EVID_OSEVU!$A$1:$M$4972,4,FALSE)</f>
        <v>#N/A</v>
      </c>
      <c r="E800" s="45" t="e">
        <f>VLOOKUP($A800,EVID_OSEVU!$A$1:$M$4972,7,FALSE)</f>
        <v>#N/A</v>
      </c>
      <c r="F800" s="45" t="e">
        <f>VLOOKUP($A800,EVID_OSEVU!$A$1:$M$4972,8,FALSE)</f>
        <v>#N/A</v>
      </c>
      <c r="G800" s="45" t="e">
        <f>VLOOKUP($A800,EVID_OSEVU!$A$1:$M$4972,11,FALSE)</f>
        <v>#N/A</v>
      </c>
      <c r="H800" s="35"/>
      <c r="I800" s="48"/>
      <c r="J800" s="33" t="e">
        <f>VLOOKUP($A800,EVID_OSEVU!$A$1:$M$4972,11,FALSE)</f>
        <v>#N/A</v>
      </c>
      <c r="K800" s="39"/>
      <c r="L800" s="49"/>
      <c r="M800" s="89" t="e">
        <f t="shared" si="12"/>
        <v>#N/A</v>
      </c>
      <c r="N800" s="50"/>
      <c r="O800" s="37" t="e">
        <f>VLOOKUP(EVID_HNOJENI!N800,HNOJIVA_ALL!$A$2:$Z$3303,4,FALSE)</f>
        <v>#N/A</v>
      </c>
      <c r="P800" s="51" t="e">
        <f>ROUND(VLOOKUP(EVID_HNOJENI!N800,HNOJIVA_ALL!$A$2:$Z$3303,14,FALSE)*K800*IF(L800="t",10,IF(L800="kg",0.01,IF(L800="q",1,IF(L800="l",0.01*VLOOKUP(EVID_HNOJENI!N800,HNOJIVA_ALL!$A$2:$AE$3303,31,FALSE),"CHYBA")))),2)</f>
        <v>#N/A</v>
      </c>
      <c r="Q800" s="51" t="e">
        <f>ROUND(VLOOKUP(EVID_HNOJENI!N800,HNOJIVA_ALL!$A$2:$Z$3303,15,FALSE)*K800*IF(L800="t",10,IF(L800="kg",0.01,IF(L800="q",1,IF(L800="l",0.01*VLOOKUP(EVID_HNOJENI!N800,HNOJIVA_ALL!$A$2:$AE$3303,31,FALSE),"CHYBA")))),2)</f>
        <v>#N/A</v>
      </c>
      <c r="R800" s="51" t="e">
        <f>ROUND(VLOOKUP(EVID_HNOJENI!N800,HNOJIVA_ALL!$A$2:$Z$3303,16,FALSE)*K800*IF(L800="t",10,IF(L800="kg",0.01,IF(L800="q",1,IF(L800="l",0.01*VLOOKUP(EVID_HNOJENI!N800,HNOJIVA_ALL!$A$2:$AE$3303,31,FALSE),"CHYBA")))),2)</f>
        <v>#N/A</v>
      </c>
      <c r="S800" s="51" t="e">
        <f>ROUND(VLOOKUP(EVID_HNOJENI!N800,HNOJIVA_ALL!$A$2:$Z$3303,18,FALSE)*K800*IF(L800="t",10,IF(L800="kg",0.01,IF(L800="q",1,IF(L800="l",0.01*VLOOKUP(EVID_HNOJENI!N800,HNOJIVA_ALL!$A$2:$AE$3303,31,FALSE),"CHYBA")))),2)</f>
        <v>#N/A</v>
      </c>
      <c r="T800" s="51" t="e">
        <f>ROUND(VLOOKUP(EVID_HNOJENI!N800,HNOJIVA_ALL!$A$2:$Z$3303,17,FALSE)*K800*IF(L800="t",10,IF(L800="kg",0.01,IF(L800="q",1,IF(L800="l",0.01*VLOOKUP(EVID_HNOJENI!N800,HNOJIVA_ALL!$A$2:$AE$3303,31,FALSE),"CHYBA")))),2)</f>
        <v>#N/A</v>
      </c>
      <c r="U800" s="51" t="e">
        <f>ROUND(VLOOKUP(EVID_HNOJENI!N800,HNOJIVA_ALL!$A$2:$Z$3303,20,FALSE)*K800*IF(L800="t",10,IF(L800="kg",0.01,IF(L800="q",1,IF(L800="l",0.01*VLOOKUP(EVID_HNOJENI!N800,HNOJIVA_ALL!$A$2:$AE$3303,31,FALSE),"CHYBA")))),2)</f>
        <v>#N/A</v>
      </c>
    </row>
    <row r="801" spans="1:21" x14ac:dyDescent="0.2">
      <c r="A801" s="32"/>
      <c r="B801" s="45" t="e">
        <f>VLOOKUP($A801,EVID_OSEVU!$A$1:$M$4972,2,FALSE)</f>
        <v>#N/A</v>
      </c>
      <c r="C801" s="45" t="e">
        <f>VLOOKUP($A801,EVID_OSEVU!$A$1:$M$4972,3,FALSE)</f>
        <v>#N/A</v>
      </c>
      <c r="D801" s="45" t="e">
        <f>VLOOKUP($A801,EVID_OSEVU!$A$1:$M$4972,4,FALSE)</f>
        <v>#N/A</v>
      </c>
      <c r="E801" s="45" t="e">
        <f>VLOOKUP($A801,EVID_OSEVU!$A$1:$M$4972,7,FALSE)</f>
        <v>#N/A</v>
      </c>
      <c r="F801" s="45" t="e">
        <f>VLOOKUP($A801,EVID_OSEVU!$A$1:$M$4972,8,FALSE)</f>
        <v>#N/A</v>
      </c>
      <c r="G801" s="45" t="e">
        <f>VLOOKUP($A801,EVID_OSEVU!$A$1:$M$4972,11,FALSE)</f>
        <v>#N/A</v>
      </c>
      <c r="H801" s="35"/>
      <c r="I801" s="48"/>
      <c r="J801" s="33" t="e">
        <f>VLOOKUP($A801,EVID_OSEVU!$A$1:$M$4972,11,FALSE)</f>
        <v>#N/A</v>
      </c>
      <c r="K801" s="39"/>
      <c r="L801" s="49"/>
      <c r="M801" s="89" t="e">
        <f t="shared" si="12"/>
        <v>#N/A</v>
      </c>
      <c r="N801" s="50"/>
      <c r="O801" s="37" t="e">
        <f>VLOOKUP(EVID_HNOJENI!N801,HNOJIVA_ALL!$A$2:$Z$3303,4,FALSE)</f>
        <v>#N/A</v>
      </c>
      <c r="P801" s="51" t="e">
        <f>ROUND(VLOOKUP(EVID_HNOJENI!N801,HNOJIVA_ALL!$A$2:$Z$3303,14,FALSE)*K801*IF(L801="t",10,IF(L801="kg",0.01,IF(L801="q",1,IF(L801="l",0.01*VLOOKUP(EVID_HNOJENI!N801,HNOJIVA_ALL!$A$2:$AE$3303,31,FALSE),"CHYBA")))),2)</f>
        <v>#N/A</v>
      </c>
      <c r="Q801" s="51" t="e">
        <f>ROUND(VLOOKUP(EVID_HNOJENI!N801,HNOJIVA_ALL!$A$2:$Z$3303,15,FALSE)*K801*IF(L801="t",10,IF(L801="kg",0.01,IF(L801="q",1,IF(L801="l",0.01*VLOOKUP(EVID_HNOJENI!N801,HNOJIVA_ALL!$A$2:$AE$3303,31,FALSE),"CHYBA")))),2)</f>
        <v>#N/A</v>
      </c>
      <c r="R801" s="51" t="e">
        <f>ROUND(VLOOKUP(EVID_HNOJENI!N801,HNOJIVA_ALL!$A$2:$Z$3303,16,FALSE)*K801*IF(L801="t",10,IF(L801="kg",0.01,IF(L801="q",1,IF(L801="l",0.01*VLOOKUP(EVID_HNOJENI!N801,HNOJIVA_ALL!$A$2:$AE$3303,31,FALSE),"CHYBA")))),2)</f>
        <v>#N/A</v>
      </c>
      <c r="S801" s="51" t="e">
        <f>ROUND(VLOOKUP(EVID_HNOJENI!N801,HNOJIVA_ALL!$A$2:$Z$3303,18,FALSE)*K801*IF(L801="t",10,IF(L801="kg",0.01,IF(L801="q",1,IF(L801="l",0.01*VLOOKUP(EVID_HNOJENI!N801,HNOJIVA_ALL!$A$2:$AE$3303,31,FALSE),"CHYBA")))),2)</f>
        <v>#N/A</v>
      </c>
      <c r="T801" s="51" t="e">
        <f>ROUND(VLOOKUP(EVID_HNOJENI!N801,HNOJIVA_ALL!$A$2:$Z$3303,17,FALSE)*K801*IF(L801="t",10,IF(L801="kg",0.01,IF(L801="q",1,IF(L801="l",0.01*VLOOKUP(EVID_HNOJENI!N801,HNOJIVA_ALL!$A$2:$AE$3303,31,FALSE),"CHYBA")))),2)</f>
        <v>#N/A</v>
      </c>
      <c r="U801" s="51" t="e">
        <f>ROUND(VLOOKUP(EVID_HNOJENI!N801,HNOJIVA_ALL!$A$2:$Z$3303,20,FALSE)*K801*IF(L801="t",10,IF(L801="kg",0.01,IF(L801="q",1,IF(L801="l",0.01*VLOOKUP(EVID_HNOJENI!N801,HNOJIVA_ALL!$A$2:$AE$3303,31,FALSE),"CHYBA")))),2)</f>
        <v>#N/A</v>
      </c>
    </row>
    <row r="802" spans="1:21" x14ac:dyDescent="0.2">
      <c r="A802" s="32"/>
      <c r="B802" s="45" t="e">
        <f>VLOOKUP($A802,EVID_OSEVU!$A$1:$M$4972,2,FALSE)</f>
        <v>#N/A</v>
      </c>
      <c r="C802" s="45" t="e">
        <f>VLOOKUP($A802,EVID_OSEVU!$A$1:$M$4972,3,FALSE)</f>
        <v>#N/A</v>
      </c>
      <c r="D802" s="45" t="e">
        <f>VLOOKUP($A802,EVID_OSEVU!$A$1:$M$4972,4,FALSE)</f>
        <v>#N/A</v>
      </c>
      <c r="E802" s="45" t="e">
        <f>VLOOKUP($A802,EVID_OSEVU!$A$1:$M$4972,7,FALSE)</f>
        <v>#N/A</v>
      </c>
      <c r="F802" s="45" t="e">
        <f>VLOOKUP($A802,EVID_OSEVU!$A$1:$M$4972,8,FALSE)</f>
        <v>#N/A</v>
      </c>
      <c r="G802" s="45" t="e">
        <f>VLOOKUP($A802,EVID_OSEVU!$A$1:$M$4972,11,FALSE)</f>
        <v>#N/A</v>
      </c>
      <c r="H802" s="35"/>
      <c r="I802" s="48"/>
      <c r="J802" s="33" t="e">
        <f>VLOOKUP($A802,EVID_OSEVU!$A$1:$M$4972,11,FALSE)</f>
        <v>#N/A</v>
      </c>
      <c r="K802" s="39"/>
      <c r="L802" s="49"/>
      <c r="M802" s="89" t="e">
        <f t="shared" si="12"/>
        <v>#N/A</v>
      </c>
      <c r="N802" s="50"/>
      <c r="O802" s="37" t="e">
        <f>VLOOKUP(EVID_HNOJENI!N802,HNOJIVA_ALL!$A$2:$Z$3303,4,FALSE)</f>
        <v>#N/A</v>
      </c>
      <c r="P802" s="51" t="e">
        <f>ROUND(VLOOKUP(EVID_HNOJENI!N802,HNOJIVA_ALL!$A$2:$Z$3303,14,FALSE)*K802*IF(L802="t",10,IF(L802="kg",0.01,IF(L802="q",1,IF(L802="l",0.01*VLOOKUP(EVID_HNOJENI!N802,HNOJIVA_ALL!$A$2:$AE$3303,31,FALSE),"CHYBA")))),2)</f>
        <v>#N/A</v>
      </c>
      <c r="Q802" s="51" t="e">
        <f>ROUND(VLOOKUP(EVID_HNOJENI!N802,HNOJIVA_ALL!$A$2:$Z$3303,15,FALSE)*K802*IF(L802="t",10,IF(L802="kg",0.01,IF(L802="q",1,IF(L802="l",0.01*VLOOKUP(EVID_HNOJENI!N802,HNOJIVA_ALL!$A$2:$AE$3303,31,FALSE),"CHYBA")))),2)</f>
        <v>#N/A</v>
      </c>
      <c r="R802" s="51" t="e">
        <f>ROUND(VLOOKUP(EVID_HNOJENI!N802,HNOJIVA_ALL!$A$2:$Z$3303,16,FALSE)*K802*IF(L802="t",10,IF(L802="kg",0.01,IF(L802="q",1,IF(L802="l",0.01*VLOOKUP(EVID_HNOJENI!N802,HNOJIVA_ALL!$A$2:$AE$3303,31,FALSE),"CHYBA")))),2)</f>
        <v>#N/A</v>
      </c>
      <c r="S802" s="51" t="e">
        <f>ROUND(VLOOKUP(EVID_HNOJENI!N802,HNOJIVA_ALL!$A$2:$Z$3303,18,FALSE)*K802*IF(L802="t",10,IF(L802="kg",0.01,IF(L802="q",1,IF(L802="l",0.01*VLOOKUP(EVID_HNOJENI!N802,HNOJIVA_ALL!$A$2:$AE$3303,31,FALSE),"CHYBA")))),2)</f>
        <v>#N/A</v>
      </c>
      <c r="T802" s="51" t="e">
        <f>ROUND(VLOOKUP(EVID_HNOJENI!N802,HNOJIVA_ALL!$A$2:$Z$3303,17,FALSE)*K802*IF(L802="t",10,IF(L802="kg",0.01,IF(L802="q",1,IF(L802="l",0.01*VLOOKUP(EVID_HNOJENI!N802,HNOJIVA_ALL!$A$2:$AE$3303,31,FALSE),"CHYBA")))),2)</f>
        <v>#N/A</v>
      </c>
      <c r="U802" s="51" t="e">
        <f>ROUND(VLOOKUP(EVID_HNOJENI!N802,HNOJIVA_ALL!$A$2:$Z$3303,20,FALSE)*K802*IF(L802="t",10,IF(L802="kg",0.01,IF(L802="q",1,IF(L802="l",0.01*VLOOKUP(EVID_HNOJENI!N802,HNOJIVA_ALL!$A$2:$AE$3303,31,FALSE),"CHYBA")))),2)</f>
        <v>#N/A</v>
      </c>
    </row>
    <row r="803" spans="1:21" x14ac:dyDescent="0.2">
      <c r="A803" s="32"/>
      <c r="B803" s="45" t="e">
        <f>VLOOKUP($A803,EVID_OSEVU!$A$1:$M$4972,2,FALSE)</f>
        <v>#N/A</v>
      </c>
      <c r="C803" s="45" t="e">
        <f>VLOOKUP($A803,EVID_OSEVU!$A$1:$M$4972,3,FALSE)</f>
        <v>#N/A</v>
      </c>
      <c r="D803" s="45" t="e">
        <f>VLOOKUP($A803,EVID_OSEVU!$A$1:$M$4972,4,FALSE)</f>
        <v>#N/A</v>
      </c>
      <c r="E803" s="45" t="e">
        <f>VLOOKUP($A803,EVID_OSEVU!$A$1:$M$4972,7,FALSE)</f>
        <v>#N/A</v>
      </c>
      <c r="F803" s="45" t="e">
        <f>VLOOKUP($A803,EVID_OSEVU!$A$1:$M$4972,8,FALSE)</f>
        <v>#N/A</v>
      </c>
      <c r="G803" s="45" t="e">
        <f>VLOOKUP($A803,EVID_OSEVU!$A$1:$M$4972,11,FALSE)</f>
        <v>#N/A</v>
      </c>
      <c r="H803" s="35"/>
      <c r="I803" s="48"/>
      <c r="J803" s="33" t="e">
        <f>VLOOKUP($A803,EVID_OSEVU!$A$1:$M$4972,11,FALSE)</f>
        <v>#N/A</v>
      </c>
      <c r="K803" s="39"/>
      <c r="L803" s="49"/>
      <c r="M803" s="89" t="e">
        <f t="shared" si="12"/>
        <v>#N/A</v>
      </c>
      <c r="N803" s="50"/>
      <c r="O803" s="37" t="e">
        <f>VLOOKUP(EVID_HNOJENI!N803,HNOJIVA_ALL!$A$2:$Z$3303,4,FALSE)</f>
        <v>#N/A</v>
      </c>
      <c r="P803" s="51" t="e">
        <f>ROUND(VLOOKUP(EVID_HNOJENI!N803,HNOJIVA_ALL!$A$2:$Z$3303,14,FALSE)*K803*IF(L803="t",10,IF(L803="kg",0.01,IF(L803="q",1,IF(L803="l",0.01*VLOOKUP(EVID_HNOJENI!N803,HNOJIVA_ALL!$A$2:$AE$3303,31,FALSE),"CHYBA")))),2)</f>
        <v>#N/A</v>
      </c>
      <c r="Q803" s="51" t="e">
        <f>ROUND(VLOOKUP(EVID_HNOJENI!N803,HNOJIVA_ALL!$A$2:$Z$3303,15,FALSE)*K803*IF(L803="t",10,IF(L803="kg",0.01,IF(L803="q",1,IF(L803="l",0.01*VLOOKUP(EVID_HNOJENI!N803,HNOJIVA_ALL!$A$2:$AE$3303,31,FALSE),"CHYBA")))),2)</f>
        <v>#N/A</v>
      </c>
      <c r="R803" s="51" t="e">
        <f>ROUND(VLOOKUP(EVID_HNOJENI!N803,HNOJIVA_ALL!$A$2:$Z$3303,16,FALSE)*K803*IF(L803="t",10,IF(L803="kg",0.01,IF(L803="q",1,IF(L803="l",0.01*VLOOKUP(EVID_HNOJENI!N803,HNOJIVA_ALL!$A$2:$AE$3303,31,FALSE),"CHYBA")))),2)</f>
        <v>#N/A</v>
      </c>
      <c r="S803" s="51" t="e">
        <f>ROUND(VLOOKUP(EVID_HNOJENI!N803,HNOJIVA_ALL!$A$2:$Z$3303,18,FALSE)*K803*IF(L803="t",10,IF(L803="kg",0.01,IF(L803="q",1,IF(L803="l",0.01*VLOOKUP(EVID_HNOJENI!N803,HNOJIVA_ALL!$A$2:$AE$3303,31,FALSE),"CHYBA")))),2)</f>
        <v>#N/A</v>
      </c>
      <c r="T803" s="51" t="e">
        <f>ROUND(VLOOKUP(EVID_HNOJENI!N803,HNOJIVA_ALL!$A$2:$Z$3303,17,FALSE)*K803*IF(L803="t",10,IF(L803="kg",0.01,IF(L803="q",1,IF(L803="l",0.01*VLOOKUP(EVID_HNOJENI!N803,HNOJIVA_ALL!$A$2:$AE$3303,31,FALSE),"CHYBA")))),2)</f>
        <v>#N/A</v>
      </c>
      <c r="U803" s="51" t="e">
        <f>ROUND(VLOOKUP(EVID_HNOJENI!N803,HNOJIVA_ALL!$A$2:$Z$3303,20,FALSE)*K803*IF(L803="t",10,IF(L803="kg",0.01,IF(L803="q",1,IF(L803="l",0.01*VLOOKUP(EVID_HNOJENI!N803,HNOJIVA_ALL!$A$2:$AE$3303,31,FALSE),"CHYBA")))),2)</f>
        <v>#N/A</v>
      </c>
    </row>
    <row r="804" spans="1:21" x14ac:dyDescent="0.2">
      <c r="A804" s="32"/>
      <c r="B804" s="45" t="e">
        <f>VLOOKUP($A804,EVID_OSEVU!$A$1:$M$4972,2,FALSE)</f>
        <v>#N/A</v>
      </c>
      <c r="C804" s="45" t="e">
        <f>VLOOKUP($A804,EVID_OSEVU!$A$1:$M$4972,3,FALSE)</f>
        <v>#N/A</v>
      </c>
      <c r="D804" s="45" t="e">
        <f>VLOOKUP($A804,EVID_OSEVU!$A$1:$M$4972,4,FALSE)</f>
        <v>#N/A</v>
      </c>
      <c r="E804" s="45" t="e">
        <f>VLOOKUP($A804,EVID_OSEVU!$A$1:$M$4972,7,FALSE)</f>
        <v>#N/A</v>
      </c>
      <c r="F804" s="45" t="e">
        <f>VLOOKUP($A804,EVID_OSEVU!$A$1:$M$4972,8,FALSE)</f>
        <v>#N/A</v>
      </c>
      <c r="G804" s="45" t="e">
        <f>VLOOKUP($A804,EVID_OSEVU!$A$1:$M$4972,11,FALSE)</f>
        <v>#N/A</v>
      </c>
      <c r="H804" s="35"/>
      <c r="I804" s="48"/>
      <c r="J804" s="33" t="e">
        <f>VLOOKUP($A804,EVID_OSEVU!$A$1:$M$4972,11,FALSE)</f>
        <v>#N/A</v>
      </c>
      <c r="K804" s="39"/>
      <c r="L804" s="49"/>
      <c r="M804" s="89" t="e">
        <f t="shared" si="12"/>
        <v>#N/A</v>
      </c>
      <c r="N804" s="50"/>
      <c r="O804" s="37" t="e">
        <f>VLOOKUP(EVID_HNOJENI!N804,HNOJIVA_ALL!$A$2:$Z$3303,4,FALSE)</f>
        <v>#N/A</v>
      </c>
      <c r="P804" s="51" t="e">
        <f>ROUND(VLOOKUP(EVID_HNOJENI!N804,HNOJIVA_ALL!$A$2:$Z$3303,14,FALSE)*K804*IF(L804="t",10,IF(L804="kg",0.01,IF(L804="q",1,IF(L804="l",0.01*VLOOKUP(EVID_HNOJENI!N804,HNOJIVA_ALL!$A$2:$AE$3303,31,FALSE),"CHYBA")))),2)</f>
        <v>#N/A</v>
      </c>
      <c r="Q804" s="51" t="e">
        <f>ROUND(VLOOKUP(EVID_HNOJENI!N804,HNOJIVA_ALL!$A$2:$Z$3303,15,FALSE)*K804*IF(L804="t",10,IF(L804="kg",0.01,IF(L804="q",1,IF(L804="l",0.01*VLOOKUP(EVID_HNOJENI!N804,HNOJIVA_ALL!$A$2:$AE$3303,31,FALSE),"CHYBA")))),2)</f>
        <v>#N/A</v>
      </c>
      <c r="R804" s="51" t="e">
        <f>ROUND(VLOOKUP(EVID_HNOJENI!N804,HNOJIVA_ALL!$A$2:$Z$3303,16,FALSE)*K804*IF(L804="t",10,IF(L804="kg",0.01,IF(L804="q",1,IF(L804="l",0.01*VLOOKUP(EVID_HNOJENI!N804,HNOJIVA_ALL!$A$2:$AE$3303,31,FALSE),"CHYBA")))),2)</f>
        <v>#N/A</v>
      </c>
      <c r="S804" s="51" t="e">
        <f>ROUND(VLOOKUP(EVID_HNOJENI!N804,HNOJIVA_ALL!$A$2:$Z$3303,18,FALSE)*K804*IF(L804="t",10,IF(L804="kg",0.01,IF(L804="q",1,IF(L804="l",0.01*VLOOKUP(EVID_HNOJENI!N804,HNOJIVA_ALL!$A$2:$AE$3303,31,FALSE),"CHYBA")))),2)</f>
        <v>#N/A</v>
      </c>
      <c r="T804" s="51" t="e">
        <f>ROUND(VLOOKUP(EVID_HNOJENI!N804,HNOJIVA_ALL!$A$2:$Z$3303,17,FALSE)*K804*IF(L804="t",10,IF(L804="kg",0.01,IF(L804="q",1,IF(L804="l",0.01*VLOOKUP(EVID_HNOJENI!N804,HNOJIVA_ALL!$A$2:$AE$3303,31,FALSE),"CHYBA")))),2)</f>
        <v>#N/A</v>
      </c>
      <c r="U804" s="51" t="e">
        <f>ROUND(VLOOKUP(EVID_HNOJENI!N804,HNOJIVA_ALL!$A$2:$Z$3303,20,FALSE)*K804*IF(L804="t",10,IF(L804="kg",0.01,IF(L804="q",1,IF(L804="l",0.01*VLOOKUP(EVID_HNOJENI!N804,HNOJIVA_ALL!$A$2:$AE$3303,31,FALSE),"CHYBA")))),2)</f>
        <v>#N/A</v>
      </c>
    </row>
    <row r="805" spans="1:21" x14ac:dyDescent="0.2">
      <c r="A805" s="32"/>
      <c r="B805" s="45" t="e">
        <f>VLOOKUP($A805,EVID_OSEVU!$A$1:$M$4972,2,FALSE)</f>
        <v>#N/A</v>
      </c>
      <c r="C805" s="45" t="e">
        <f>VLOOKUP($A805,EVID_OSEVU!$A$1:$M$4972,3,FALSE)</f>
        <v>#N/A</v>
      </c>
      <c r="D805" s="45" t="e">
        <f>VLOOKUP($A805,EVID_OSEVU!$A$1:$M$4972,4,FALSE)</f>
        <v>#N/A</v>
      </c>
      <c r="E805" s="45" t="e">
        <f>VLOOKUP($A805,EVID_OSEVU!$A$1:$M$4972,7,FALSE)</f>
        <v>#N/A</v>
      </c>
      <c r="F805" s="45" t="e">
        <f>VLOOKUP($A805,EVID_OSEVU!$A$1:$M$4972,8,FALSE)</f>
        <v>#N/A</v>
      </c>
      <c r="G805" s="45" t="e">
        <f>VLOOKUP($A805,EVID_OSEVU!$A$1:$M$4972,11,FALSE)</f>
        <v>#N/A</v>
      </c>
      <c r="H805" s="35"/>
      <c r="I805" s="48"/>
      <c r="J805" s="33" t="e">
        <f>VLOOKUP($A805,EVID_OSEVU!$A$1:$M$4972,11,FALSE)</f>
        <v>#N/A</v>
      </c>
      <c r="K805" s="39"/>
      <c r="L805" s="49"/>
      <c r="M805" s="89" t="e">
        <f t="shared" si="12"/>
        <v>#N/A</v>
      </c>
      <c r="N805" s="50"/>
      <c r="O805" s="37" t="e">
        <f>VLOOKUP(EVID_HNOJENI!N805,HNOJIVA_ALL!$A$2:$Z$3303,4,FALSE)</f>
        <v>#N/A</v>
      </c>
      <c r="P805" s="51" t="e">
        <f>ROUND(VLOOKUP(EVID_HNOJENI!N805,HNOJIVA_ALL!$A$2:$Z$3303,14,FALSE)*K805*IF(L805="t",10,IF(L805="kg",0.01,IF(L805="q",1,IF(L805="l",0.01*VLOOKUP(EVID_HNOJENI!N805,HNOJIVA_ALL!$A$2:$AE$3303,31,FALSE),"CHYBA")))),2)</f>
        <v>#N/A</v>
      </c>
      <c r="Q805" s="51" t="e">
        <f>ROUND(VLOOKUP(EVID_HNOJENI!N805,HNOJIVA_ALL!$A$2:$Z$3303,15,FALSE)*K805*IF(L805="t",10,IF(L805="kg",0.01,IF(L805="q",1,IF(L805="l",0.01*VLOOKUP(EVID_HNOJENI!N805,HNOJIVA_ALL!$A$2:$AE$3303,31,FALSE),"CHYBA")))),2)</f>
        <v>#N/A</v>
      </c>
      <c r="R805" s="51" t="e">
        <f>ROUND(VLOOKUP(EVID_HNOJENI!N805,HNOJIVA_ALL!$A$2:$Z$3303,16,FALSE)*K805*IF(L805="t",10,IF(L805="kg",0.01,IF(L805="q",1,IF(L805="l",0.01*VLOOKUP(EVID_HNOJENI!N805,HNOJIVA_ALL!$A$2:$AE$3303,31,FALSE),"CHYBA")))),2)</f>
        <v>#N/A</v>
      </c>
      <c r="S805" s="51" t="e">
        <f>ROUND(VLOOKUP(EVID_HNOJENI!N805,HNOJIVA_ALL!$A$2:$Z$3303,18,FALSE)*K805*IF(L805="t",10,IF(L805="kg",0.01,IF(L805="q",1,IF(L805="l",0.01*VLOOKUP(EVID_HNOJENI!N805,HNOJIVA_ALL!$A$2:$AE$3303,31,FALSE),"CHYBA")))),2)</f>
        <v>#N/A</v>
      </c>
      <c r="T805" s="51" t="e">
        <f>ROUND(VLOOKUP(EVID_HNOJENI!N805,HNOJIVA_ALL!$A$2:$Z$3303,17,FALSE)*K805*IF(L805="t",10,IF(L805="kg",0.01,IF(L805="q",1,IF(L805="l",0.01*VLOOKUP(EVID_HNOJENI!N805,HNOJIVA_ALL!$A$2:$AE$3303,31,FALSE),"CHYBA")))),2)</f>
        <v>#N/A</v>
      </c>
      <c r="U805" s="51" t="e">
        <f>ROUND(VLOOKUP(EVID_HNOJENI!N805,HNOJIVA_ALL!$A$2:$Z$3303,20,FALSE)*K805*IF(L805="t",10,IF(L805="kg",0.01,IF(L805="q",1,IF(L805="l",0.01*VLOOKUP(EVID_HNOJENI!N805,HNOJIVA_ALL!$A$2:$AE$3303,31,FALSE),"CHYBA")))),2)</f>
        <v>#N/A</v>
      </c>
    </row>
    <row r="806" spans="1:21" x14ac:dyDescent="0.2">
      <c r="A806" s="32"/>
      <c r="B806" s="45" t="e">
        <f>VLOOKUP($A806,EVID_OSEVU!$A$1:$M$4972,2,FALSE)</f>
        <v>#N/A</v>
      </c>
      <c r="C806" s="45" t="e">
        <f>VLOOKUP($A806,EVID_OSEVU!$A$1:$M$4972,3,FALSE)</f>
        <v>#N/A</v>
      </c>
      <c r="D806" s="45" t="e">
        <f>VLOOKUP($A806,EVID_OSEVU!$A$1:$M$4972,4,FALSE)</f>
        <v>#N/A</v>
      </c>
      <c r="E806" s="45" t="e">
        <f>VLOOKUP($A806,EVID_OSEVU!$A$1:$M$4972,7,FALSE)</f>
        <v>#N/A</v>
      </c>
      <c r="F806" s="45" t="e">
        <f>VLOOKUP($A806,EVID_OSEVU!$A$1:$M$4972,8,FALSE)</f>
        <v>#N/A</v>
      </c>
      <c r="G806" s="45" t="e">
        <f>VLOOKUP($A806,EVID_OSEVU!$A$1:$M$4972,11,FALSE)</f>
        <v>#N/A</v>
      </c>
      <c r="H806" s="35"/>
      <c r="I806" s="48"/>
      <c r="J806" s="33" t="e">
        <f>VLOOKUP($A806,EVID_OSEVU!$A$1:$M$4972,11,FALSE)</f>
        <v>#N/A</v>
      </c>
      <c r="K806" s="39"/>
      <c r="L806" s="49"/>
      <c r="M806" s="89" t="e">
        <f t="shared" si="12"/>
        <v>#N/A</v>
      </c>
      <c r="N806" s="50"/>
      <c r="O806" s="37" t="e">
        <f>VLOOKUP(EVID_HNOJENI!N806,HNOJIVA_ALL!$A$2:$Z$3303,4,FALSE)</f>
        <v>#N/A</v>
      </c>
      <c r="P806" s="51" t="e">
        <f>ROUND(VLOOKUP(EVID_HNOJENI!N806,HNOJIVA_ALL!$A$2:$Z$3303,14,FALSE)*K806*IF(L806="t",10,IF(L806="kg",0.01,IF(L806="q",1,IF(L806="l",0.01*VLOOKUP(EVID_HNOJENI!N806,HNOJIVA_ALL!$A$2:$AE$3303,31,FALSE),"CHYBA")))),2)</f>
        <v>#N/A</v>
      </c>
      <c r="Q806" s="51" t="e">
        <f>ROUND(VLOOKUP(EVID_HNOJENI!N806,HNOJIVA_ALL!$A$2:$Z$3303,15,FALSE)*K806*IF(L806="t",10,IF(L806="kg",0.01,IF(L806="q",1,IF(L806="l",0.01*VLOOKUP(EVID_HNOJENI!N806,HNOJIVA_ALL!$A$2:$AE$3303,31,FALSE),"CHYBA")))),2)</f>
        <v>#N/A</v>
      </c>
      <c r="R806" s="51" t="e">
        <f>ROUND(VLOOKUP(EVID_HNOJENI!N806,HNOJIVA_ALL!$A$2:$Z$3303,16,FALSE)*K806*IF(L806="t",10,IF(L806="kg",0.01,IF(L806="q",1,IF(L806="l",0.01*VLOOKUP(EVID_HNOJENI!N806,HNOJIVA_ALL!$A$2:$AE$3303,31,FALSE),"CHYBA")))),2)</f>
        <v>#N/A</v>
      </c>
      <c r="S806" s="51" t="e">
        <f>ROUND(VLOOKUP(EVID_HNOJENI!N806,HNOJIVA_ALL!$A$2:$Z$3303,18,FALSE)*K806*IF(L806="t",10,IF(L806="kg",0.01,IF(L806="q",1,IF(L806="l",0.01*VLOOKUP(EVID_HNOJENI!N806,HNOJIVA_ALL!$A$2:$AE$3303,31,FALSE),"CHYBA")))),2)</f>
        <v>#N/A</v>
      </c>
      <c r="T806" s="51" t="e">
        <f>ROUND(VLOOKUP(EVID_HNOJENI!N806,HNOJIVA_ALL!$A$2:$Z$3303,17,FALSE)*K806*IF(L806="t",10,IF(L806="kg",0.01,IF(L806="q",1,IF(L806="l",0.01*VLOOKUP(EVID_HNOJENI!N806,HNOJIVA_ALL!$A$2:$AE$3303,31,FALSE),"CHYBA")))),2)</f>
        <v>#N/A</v>
      </c>
      <c r="U806" s="51" t="e">
        <f>ROUND(VLOOKUP(EVID_HNOJENI!N806,HNOJIVA_ALL!$A$2:$Z$3303,20,FALSE)*K806*IF(L806="t",10,IF(L806="kg",0.01,IF(L806="q",1,IF(L806="l",0.01*VLOOKUP(EVID_HNOJENI!N806,HNOJIVA_ALL!$A$2:$AE$3303,31,FALSE),"CHYBA")))),2)</f>
        <v>#N/A</v>
      </c>
    </row>
    <row r="807" spans="1:21" x14ac:dyDescent="0.2">
      <c r="A807" s="32"/>
      <c r="B807" s="45" t="e">
        <f>VLOOKUP($A807,EVID_OSEVU!$A$1:$M$4972,2,FALSE)</f>
        <v>#N/A</v>
      </c>
      <c r="C807" s="45" t="e">
        <f>VLOOKUP($A807,EVID_OSEVU!$A$1:$M$4972,3,FALSE)</f>
        <v>#N/A</v>
      </c>
      <c r="D807" s="45" t="e">
        <f>VLOOKUP($A807,EVID_OSEVU!$A$1:$M$4972,4,FALSE)</f>
        <v>#N/A</v>
      </c>
      <c r="E807" s="45" t="e">
        <f>VLOOKUP($A807,EVID_OSEVU!$A$1:$M$4972,7,FALSE)</f>
        <v>#N/A</v>
      </c>
      <c r="F807" s="45" t="e">
        <f>VLOOKUP($A807,EVID_OSEVU!$A$1:$M$4972,8,FALSE)</f>
        <v>#N/A</v>
      </c>
      <c r="G807" s="45" t="e">
        <f>VLOOKUP($A807,EVID_OSEVU!$A$1:$M$4972,11,FALSE)</f>
        <v>#N/A</v>
      </c>
      <c r="H807" s="35"/>
      <c r="I807" s="48"/>
      <c r="J807" s="33" t="e">
        <f>VLOOKUP($A807,EVID_OSEVU!$A$1:$M$4972,11,FALSE)</f>
        <v>#N/A</v>
      </c>
      <c r="K807" s="39"/>
      <c r="L807" s="49"/>
      <c r="M807" s="89" t="e">
        <f t="shared" si="12"/>
        <v>#N/A</v>
      </c>
      <c r="N807" s="50"/>
      <c r="O807" s="37" t="e">
        <f>VLOOKUP(EVID_HNOJENI!N807,HNOJIVA_ALL!$A$2:$Z$3303,4,FALSE)</f>
        <v>#N/A</v>
      </c>
      <c r="P807" s="51" t="e">
        <f>ROUND(VLOOKUP(EVID_HNOJENI!N807,HNOJIVA_ALL!$A$2:$Z$3303,14,FALSE)*K807*IF(L807="t",10,IF(L807="kg",0.01,IF(L807="q",1,IF(L807="l",0.01*VLOOKUP(EVID_HNOJENI!N807,HNOJIVA_ALL!$A$2:$AE$3303,31,FALSE),"CHYBA")))),2)</f>
        <v>#N/A</v>
      </c>
      <c r="Q807" s="51" t="e">
        <f>ROUND(VLOOKUP(EVID_HNOJENI!N807,HNOJIVA_ALL!$A$2:$Z$3303,15,FALSE)*K807*IF(L807="t",10,IF(L807="kg",0.01,IF(L807="q",1,IF(L807="l",0.01*VLOOKUP(EVID_HNOJENI!N807,HNOJIVA_ALL!$A$2:$AE$3303,31,FALSE),"CHYBA")))),2)</f>
        <v>#N/A</v>
      </c>
      <c r="R807" s="51" t="e">
        <f>ROUND(VLOOKUP(EVID_HNOJENI!N807,HNOJIVA_ALL!$A$2:$Z$3303,16,FALSE)*K807*IF(L807="t",10,IF(L807="kg",0.01,IF(L807="q",1,IF(L807="l",0.01*VLOOKUP(EVID_HNOJENI!N807,HNOJIVA_ALL!$A$2:$AE$3303,31,FALSE),"CHYBA")))),2)</f>
        <v>#N/A</v>
      </c>
      <c r="S807" s="51" t="e">
        <f>ROUND(VLOOKUP(EVID_HNOJENI!N807,HNOJIVA_ALL!$A$2:$Z$3303,18,FALSE)*K807*IF(L807="t",10,IF(L807="kg",0.01,IF(L807="q",1,IF(L807="l",0.01*VLOOKUP(EVID_HNOJENI!N807,HNOJIVA_ALL!$A$2:$AE$3303,31,FALSE),"CHYBA")))),2)</f>
        <v>#N/A</v>
      </c>
      <c r="T807" s="51" t="e">
        <f>ROUND(VLOOKUP(EVID_HNOJENI!N807,HNOJIVA_ALL!$A$2:$Z$3303,17,FALSE)*K807*IF(L807="t",10,IF(L807="kg",0.01,IF(L807="q",1,IF(L807="l",0.01*VLOOKUP(EVID_HNOJENI!N807,HNOJIVA_ALL!$A$2:$AE$3303,31,FALSE),"CHYBA")))),2)</f>
        <v>#N/A</v>
      </c>
      <c r="U807" s="51" t="e">
        <f>ROUND(VLOOKUP(EVID_HNOJENI!N807,HNOJIVA_ALL!$A$2:$Z$3303,20,FALSE)*K807*IF(L807="t",10,IF(L807="kg",0.01,IF(L807="q",1,IF(L807="l",0.01*VLOOKUP(EVID_HNOJENI!N807,HNOJIVA_ALL!$A$2:$AE$3303,31,FALSE),"CHYBA")))),2)</f>
        <v>#N/A</v>
      </c>
    </row>
    <row r="808" spans="1:21" x14ac:dyDescent="0.2">
      <c r="A808" s="32"/>
      <c r="B808" s="45" t="e">
        <f>VLOOKUP($A808,EVID_OSEVU!$A$1:$M$4972,2,FALSE)</f>
        <v>#N/A</v>
      </c>
      <c r="C808" s="45" t="e">
        <f>VLOOKUP($A808,EVID_OSEVU!$A$1:$M$4972,3,FALSE)</f>
        <v>#N/A</v>
      </c>
      <c r="D808" s="45" t="e">
        <f>VLOOKUP($A808,EVID_OSEVU!$A$1:$M$4972,4,FALSE)</f>
        <v>#N/A</v>
      </c>
      <c r="E808" s="45" t="e">
        <f>VLOOKUP($A808,EVID_OSEVU!$A$1:$M$4972,7,FALSE)</f>
        <v>#N/A</v>
      </c>
      <c r="F808" s="45" t="e">
        <f>VLOOKUP($A808,EVID_OSEVU!$A$1:$M$4972,8,FALSE)</f>
        <v>#N/A</v>
      </c>
      <c r="G808" s="45" t="e">
        <f>VLOOKUP($A808,EVID_OSEVU!$A$1:$M$4972,11,FALSE)</f>
        <v>#N/A</v>
      </c>
      <c r="H808" s="35"/>
      <c r="I808" s="48"/>
      <c r="J808" s="33" t="e">
        <f>VLOOKUP($A808,EVID_OSEVU!$A$1:$M$4972,11,FALSE)</f>
        <v>#N/A</v>
      </c>
      <c r="K808" s="39"/>
      <c r="L808" s="49"/>
      <c r="M808" s="89" t="e">
        <f t="shared" si="12"/>
        <v>#N/A</v>
      </c>
      <c r="N808" s="50"/>
      <c r="O808" s="37" t="e">
        <f>VLOOKUP(EVID_HNOJENI!N808,HNOJIVA_ALL!$A$2:$Z$3303,4,FALSE)</f>
        <v>#N/A</v>
      </c>
      <c r="P808" s="51" t="e">
        <f>ROUND(VLOOKUP(EVID_HNOJENI!N808,HNOJIVA_ALL!$A$2:$Z$3303,14,FALSE)*K808*IF(L808="t",10,IF(L808="kg",0.01,IF(L808="q",1,IF(L808="l",0.01*VLOOKUP(EVID_HNOJENI!N808,HNOJIVA_ALL!$A$2:$AE$3303,31,FALSE),"CHYBA")))),2)</f>
        <v>#N/A</v>
      </c>
      <c r="Q808" s="51" t="e">
        <f>ROUND(VLOOKUP(EVID_HNOJENI!N808,HNOJIVA_ALL!$A$2:$Z$3303,15,FALSE)*K808*IF(L808="t",10,IF(L808="kg",0.01,IF(L808="q",1,IF(L808="l",0.01*VLOOKUP(EVID_HNOJENI!N808,HNOJIVA_ALL!$A$2:$AE$3303,31,FALSE),"CHYBA")))),2)</f>
        <v>#N/A</v>
      </c>
      <c r="R808" s="51" t="e">
        <f>ROUND(VLOOKUP(EVID_HNOJENI!N808,HNOJIVA_ALL!$A$2:$Z$3303,16,FALSE)*K808*IF(L808="t",10,IF(L808="kg",0.01,IF(L808="q",1,IF(L808="l",0.01*VLOOKUP(EVID_HNOJENI!N808,HNOJIVA_ALL!$A$2:$AE$3303,31,FALSE),"CHYBA")))),2)</f>
        <v>#N/A</v>
      </c>
      <c r="S808" s="51" t="e">
        <f>ROUND(VLOOKUP(EVID_HNOJENI!N808,HNOJIVA_ALL!$A$2:$Z$3303,18,FALSE)*K808*IF(L808="t",10,IF(L808="kg",0.01,IF(L808="q",1,IF(L808="l",0.01*VLOOKUP(EVID_HNOJENI!N808,HNOJIVA_ALL!$A$2:$AE$3303,31,FALSE),"CHYBA")))),2)</f>
        <v>#N/A</v>
      </c>
      <c r="T808" s="51" t="e">
        <f>ROUND(VLOOKUP(EVID_HNOJENI!N808,HNOJIVA_ALL!$A$2:$Z$3303,17,FALSE)*K808*IF(L808="t",10,IF(L808="kg",0.01,IF(L808="q",1,IF(L808="l",0.01*VLOOKUP(EVID_HNOJENI!N808,HNOJIVA_ALL!$A$2:$AE$3303,31,FALSE),"CHYBA")))),2)</f>
        <v>#N/A</v>
      </c>
      <c r="U808" s="51" t="e">
        <f>ROUND(VLOOKUP(EVID_HNOJENI!N808,HNOJIVA_ALL!$A$2:$Z$3303,20,FALSE)*K808*IF(L808="t",10,IF(L808="kg",0.01,IF(L808="q",1,IF(L808="l",0.01*VLOOKUP(EVID_HNOJENI!N808,HNOJIVA_ALL!$A$2:$AE$3303,31,FALSE),"CHYBA")))),2)</f>
        <v>#N/A</v>
      </c>
    </row>
    <row r="809" spans="1:21" x14ac:dyDescent="0.2">
      <c r="A809" s="32"/>
      <c r="B809" s="45" t="e">
        <f>VLOOKUP($A809,EVID_OSEVU!$A$1:$M$4972,2,FALSE)</f>
        <v>#N/A</v>
      </c>
      <c r="C809" s="45" t="e">
        <f>VLOOKUP($A809,EVID_OSEVU!$A$1:$M$4972,3,FALSE)</f>
        <v>#N/A</v>
      </c>
      <c r="D809" s="45" t="e">
        <f>VLOOKUP($A809,EVID_OSEVU!$A$1:$M$4972,4,FALSE)</f>
        <v>#N/A</v>
      </c>
      <c r="E809" s="45" t="e">
        <f>VLOOKUP($A809,EVID_OSEVU!$A$1:$M$4972,7,FALSE)</f>
        <v>#N/A</v>
      </c>
      <c r="F809" s="45" t="e">
        <f>VLOOKUP($A809,EVID_OSEVU!$A$1:$M$4972,8,FALSE)</f>
        <v>#N/A</v>
      </c>
      <c r="G809" s="45" t="e">
        <f>VLOOKUP($A809,EVID_OSEVU!$A$1:$M$4972,11,FALSE)</f>
        <v>#N/A</v>
      </c>
      <c r="H809" s="35"/>
      <c r="I809" s="48"/>
      <c r="J809" s="33" t="e">
        <f>VLOOKUP($A809,EVID_OSEVU!$A$1:$M$4972,11,FALSE)</f>
        <v>#N/A</v>
      </c>
      <c r="K809" s="39"/>
      <c r="L809" s="49"/>
      <c r="M809" s="89" t="e">
        <f t="shared" si="12"/>
        <v>#N/A</v>
      </c>
      <c r="N809" s="50"/>
      <c r="O809" s="37" t="e">
        <f>VLOOKUP(EVID_HNOJENI!N809,HNOJIVA_ALL!$A$2:$Z$3303,4,FALSE)</f>
        <v>#N/A</v>
      </c>
      <c r="P809" s="51" t="e">
        <f>ROUND(VLOOKUP(EVID_HNOJENI!N809,HNOJIVA_ALL!$A$2:$Z$3303,14,FALSE)*K809*IF(L809="t",10,IF(L809="kg",0.01,IF(L809="q",1,IF(L809="l",0.01*VLOOKUP(EVID_HNOJENI!N809,HNOJIVA_ALL!$A$2:$AE$3303,31,FALSE),"CHYBA")))),2)</f>
        <v>#N/A</v>
      </c>
      <c r="Q809" s="51" t="e">
        <f>ROUND(VLOOKUP(EVID_HNOJENI!N809,HNOJIVA_ALL!$A$2:$Z$3303,15,FALSE)*K809*IF(L809="t",10,IF(L809="kg",0.01,IF(L809="q",1,IF(L809="l",0.01*VLOOKUP(EVID_HNOJENI!N809,HNOJIVA_ALL!$A$2:$AE$3303,31,FALSE),"CHYBA")))),2)</f>
        <v>#N/A</v>
      </c>
      <c r="R809" s="51" t="e">
        <f>ROUND(VLOOKUP(EVID_HNOJENI!N809,HNOJIVA_ALL!$A$2:$Z$3303,16,FALSE)*K809*IF(L809="t",10,IF(L809="kg",0.01,IF(L809="q",1,IF(L809="l",0.01*VLOOKUP(EVID_HNOJENI!N809,HNOJIVA_ALL!$A$2:$AE$3303,31,FALSE),"CHYBA")))),2)</f>
        <v>#N/A</v>
      </c>
      <c r="S809" s="51" t="e">
        <f>ROUND(VLOOKUP(EVID_HNOJENI!N809,HNOJIVA_ALL!$A$2:$Z$3303,18,FALSE)*K809*IF(L809="t",10,IF(L809="kg",0.01,IF(L809="q",1,IF(L809="l",0.01*VLOOKUP(EVID_HNOJENI!N809,HNOJIVA_ALL!$A$2:$AE$3303,31,FALSE),"CHYBA")))),2)</f>
        <v>#N/A</v>
      </c>
      <c r="T809" s="51" t="e">
        <f>ROUND(VLOOKUP(EVID_HNOJENI!N809,HNOJIVA_ALL!$A$2:$Z$3303,17,FALSE)*K809*IF(L809="t",10,IF(L809="kg",0.01,IF(L809="q",1,IF(L809="l",0.01*VLOOKUP(EVID_HNOJENI!N809,HNOJIVA_ALL!$A$2:$AE$3303,31,FALSE),"CHYBA")))),2)</f>
        <v>#N/A</v>
      </c>
      <c r="U809" s="51" t="e">
        <f>ROUND(VLOOKUP(EVID_HNOJENI!N809,HNOJIVA_ALL!$A$2:$Z$3303,20,FALSE)*K809*IF(L809="t",10,IF(L809="kg",0.01,IF(L809="q",1,IF(L809="l",0.01*VLOOKUP(EVID_HNOJENI!N809,HNOJIVA_ALL!$A$2:$AE$3303,31,FALSE),"CHYBA")))),2)</f>
        <v>#N/A</v>
      </c>
    </row>
    <row r="810" spans="1:21" x14ac:dyDescent="0.2">
      <c r="A810" s="32"/>
      <c r="B810" s="45" t="e">
        <f>VLOOKUP($A810,EVID_OSEVU!$A$1:$M$4972,2,FALSE)</f>
        <v>#N/A</v>
      </c>
      <c r="C810" s="45" t="e">
        <f>VLOOKUP($A810,EVID_OSEVU!$A$1:$M$4972,3,FALSE)</f>
        <v>#N/A</v>
      </c>
      <c r="D810" s="45" t="e">
        <f>VLOOKUP($A810,EVID_OSEVU!$A$1:$M$4972,4,FALSE)</f>
        <v>#N/A</v>
      </c>
      <c r="E810" s="45" t="e">
        <f>VLOOKUP($A810,EVID_OSEVU!$A$1:$M$4972,7,FALSE)</f>
        <v>#N/A</v>
      </c>
      <c r="F810" s="45" t="e">
        <f>VLOOKUP($A810,EVID_OSEVU!$A$1:$M$4972,8,FALSE)</f>
        <v>#N/A</v>
      </c>
      <c r="G810" s="45" t="e">
        <f>VLOOKUP($A810,EVID_OSEVU!$A$1:$M$4972,11,FALSE)</f>
        <v>#N/A</v>
      </c>
      <c r="H810" s="35"/>
      <c r="I810" s="48"/>
      <c r="J810" s="33" t="e">
        <f>VLOOKUP($A810,EVID_OSEVU!$A$1:$M$4972,11,FALSE)</f>
        <v>#N/A</v>
      </c>
      <c r="K810" s="39"/>
      <c r="L810" s="49"/>
      <c r="M810" s="89" t="e">
        <f t="shared" si="12"/>
        <v>#N/A</v>
      </c>
      <c r="N810" s="50"/>
      <c r="O810" s="37" t="e">
        <f>VLOOKUP(EVID_HNOJENI!N810,HNOJIVA_ALL!$A$2:$Z$3303,4,FALSE)</f>
        <v>#N/A</v>
      </c>
      <c r="P810" s="51" t="e">
        <f>ROUND(VLOOKUP(EVID_HNOJENI!N810,HNOJIVA_ALL!$A$2:$Z$3303,14,FALSE)*K810*IF(L810="t",10,IF(L810="kg",0.01,IF(L810="q",1,IF(L810="l",0.01*VLOOKUP(EVID_HNOJENI!N810,HNOJIVA_ALL!$A$2:$AE$3303,31,FALSE),"CHYBA")))),2)</f>
        <v>#N/A</v>
      </c>
      <c r="Q810" s="51" t="e">
        <f>ROUND(VLOOKUP(EVID_HNOJENI!N810,HNOJIVA_ALL!$A$2:$Z$3303,15,FALSE)*K810*IF(L810="t",10,IF(L810="kg",0.01,IF(L810="q",1,IF(L810="l",0.01*VLOOKUP(EVID_HNOJENI!N810,HNOJIVA_ALL!$A$2:$AE$3303,31,FALSE),"CHYBA")))),2)</f>
        <v>#N/A</v>
      </c>
      <c r="R810" s="51" t="e">
        <f>ROUND(VLOOKUP(EVID_HNOJENI!N810,HNOJIVA_ALL!$A$2:$Z$3303,16,FALSE)*K810*IF(L810="t",10,IF(L810="kg",0.01,IF(L810="q",1,IF(L810="l",0.01*VLOOKUP(EVID_HNOJENI!N810,HNOJIVA_ALL!$A$2:$AE$3303,31,FALSE),"CHYBA")))),2)</f>
        <v>#N/A</v>
      </c>
      <c r="S810" s="51" t="e">
        <f>ROUND(VLOOKUP(EVID_HNOJENI!N810,HNOJIVA_ALL!$A$2:$Z$3303,18,FALSE)*K810*IF(L810="t",10,IF(L810="kg",0.01,IF(L810="q",1,IF(L810="l",0.01*VLOOKUP(EVID_HNOJENI!N810,HNOJIVA_ALL!$A$2:$AE$3303,31,FALSE),"CHYBA")))),2)</f>
        <v>#N/A</v>
      </c>
      <c r="T810" s="51" t="e">
        <f>ROUND(VLOOKUP(EVID_HNOJENI!N810,HNOJIVA_ALL!$A$2:$Z$3303,17,FALSE)*K810*IF(L810="t",10,IF(L810="kg",0.01,IF(L810="q",1,IF(L810="l",0.01*VLOOKUP(EVID_HNOJENI!N810,HNOJIVA_ALL!$A$2:$AE$3303,31,FALSE),"CHYBA")))),2)</f>
        <v>#N/A</v>
      </c>
      <c r="U810" s="51" t="e">
        <f>ROUND(VLOOKUP(EVID_HNOJENI!N810,HNOJIVA_ALL!$A$2:$Z$3303,20,FALSE)*K810*IF(L810="t",10,IF(L810="kg",0.01,IF(L810="q",1,IF(L810="l",0.01*VLOOKUP(EVID_HNOJENI!N810,HNOJIVA_ALL!$A$2:$AE$3303,31,FALSE),"CHYBA")))),2)</f>
        <v>#N/A</v>
      </c>
    </row>
    <row r="811" spans="1:21" x14ac:dyDescent="0.2">
      <c r="A811" s="32"/>
      <c r="B811" s="45" t="e">
        <f>VLOOKUP($A811,EVID_OSEVU!$A$1:$M$4972,2,FALSE)</f>
        <v>#N/A</v>
      </c>
      <c r="C811" s="45" t="e">
        <f>VLOOKUP($A811,EVID_OSEVU!$A$1:$M$4972,3,FALSE)</f>
        <v>#N/A</v>
      </c>
      <c r="D811" s="45" t="e">
        <f>VLOOKUP($A811,EVID_OSEVU!$A$1:$M$4972,4,FALSE)</f>
        <v>#N/A</v>
      </c>
      <c r="E811" s="45" t="e">
        <f>VLOOKUP($A811,EVID_OSEVU!$A$1:$M$4972,7,FALSE)</f>
        <v>#N/A</v>
      </c>
      <c r="F811" s="45" t="e">
        <f>VLOOKUP($A811,EVID_OSEVU!$A$1:$M$4972,8,FALSE)</f>
        <v>#N/A</v>
      </c>
      <c r="G811" s="45" t="e">
        <f>VLOOKUP($A811,EVID_OSEVU!$A$1:$M$4972,11,FALSE)</f>
        <v>#N/A</v>
      </c>
      <c r="H811" s="35"/>
      <c r="I811" s="48"/>
      <c r="J811" s="33" t="e">
        <f>VLOOKUP($A811,EVID_OSEVU!$A$1:$M$4972,11,FALSE)</f>
        <v>#N/A</v>
      </c>
      <c r="K811" s="39"/>
      <c r="L811" s="49"/>
      <c r="M811" s="89" t="e">
        <f t="shared" si="12"/>
        <v>#N/A</v>
      </c>
      <c r="N811" s="50"/>
      <c r="O811" s="37" t="e">
        <f>VLOOKUP(EVID_HNOJENI!N811,HNOJIVA_ALL!$A$2:$Z$3303,4,FALSE)</f>
        <v>#N/A</v>
      </c>
      <c r="P811" s="51" t="e">
        <f>ROUND(VLOOKUP(EVID_HNOJENI!N811,HNOJIVA_ALL!$A$2:$Z$3303,14,FALSE)*K811*IF(L811="t",10,IF(L811="kg",0.01,IF(L811="q",1,IF(L811="l",0.01*VLOOKUP(EVID_HNOJENI!N811,HNOJIVA_ALL!$A$2:$AE$3303,31,FALSE),"CHYBA")))),2)</f>
        <v>#N/A</v>
      </c>
      <c r="Q811" s="51" t="e">
        <f>ROUND(VLOOKUP(EVID_HNOJENI!N811,HNOJIVA_ALL!$A$2:$Z$3303,15,FALSE)*K811*IF(L811="t",10,IF(L811="kg",0.01,IF(L811="q",1,IF(L811="l",0.01*VLOOKUP(EVID_HNOJENI!N811,HNOJIVA_ALL!$A$2:$AE$3303,31,FALSE),"CHYBA")))),2)</f>
        <v>#N/A</v>
      </c>
      <c r="R811" s="51" t="e">
        <f>ROUND(VLOOKUP(EVID_HNOJENI!N811,HNOJIVA_ALL!$A$2:$Z$3303,16,FALSE)*K811*IF(L811="t",10,IF(L811="kg",0.01,IF(L811="q",1,IF(L811="l",0.01*VLOOKUP(EVID_HNOJENI!N811,HNOJIVA_ALL!$A$2:$AE$3303,31,FALSE),"CHYBA")))),2)</f>
        <v>#N/A</v>
      </c>
      <c r="S811" s="51" t="e">
        <f>ROUND(VLOOKUP(EVID_HNOJENI!N811,HNOJIVA_ALL!$A$2:$Z$3303,18,FALSE)*K811*IF(L811="t",10,IF(L811="kg",0.01,IF(L811="q",1,IF(L811="l",0.01*VLOOKUP(EVID_HNOJENI!N811,HNOJIVA_ALL!$A$2:$AE$3303,31,FALSE),"CHYBA")))),2)</f>
        <v>#N/A</v>
      </c>
      <c r="T811" s="51" t="e">
        <f>ROUND(VLOOKUP(EVID_HNOJENI!N811,HNOJIVA_ALL!$A$2:$Z$3303,17,FALSE)*K811*IF(L811="t",10,IF(L811="kg",0.01,IF(L811="q",1,IF(L811="l",0.01*VLOOKUP(EVID_HNOJENI!N811,HNOJIVA_ALL!$A$2:$AE$3303,31,FALSE),"CHYBA")))),2)</f>
        <v>#N/A</v>
      </c>
      <c r="U811" s="51" t="e">
        <f>ROUND(VLOOKUP(EVID_HNOJENI!N811,HNOJIVA_ALL!$A$2:$Z$3303,20,FALSE)*K811*IF(L811="t",10,IF(L811="kg",0.01,IF(L811="q",1,IF(L811="l",0.01*VLOOKUP(EVID_HNOJENI!N811,HNOJIVA_ALL!$A$2:$AE$3303,31,FALSE),"CHYBA")))),2)</f>
        <v>#N/A</v>
      </c>
    </row>
    <row r="812" spans="1:21" x14ac:dyDescent="0.2">
      <c r="A812" s="32"/>
      <c r="B812" s="45" t="e">
        <f>VLOOKUP($A812,EVID_OSEVU!$A$1:$M$4972,2,FALSE)</f>
        <v>#N/A</v>
      </c>
      <c r="C812" s="45" t="e">
        <f>VLOOKUP($A812,EVID_OSEVU!$A$1:$M$4972,3,FALSE)</f>
        <v>#N/A</v>
      </c>
      <c r="D812" s="45" t="e">
        <f>VLOOKUP($A812,EVID_OSEVU!$A$1:$M$4972,4,FALSE)</f>
        <v>#N/A</v>
      </c>
      <c r="E812" s="45" t="e">
        <f>VLOOKUP($A812,EVID_OSEVU!$A$1:$M$4972,7,FALSE)</f>
        <v>#N/A</v>
      </c>
      <c r="F812" s="45" t="e">
        <f>VLOOKUP($A812,EVID_OSEVU!$A$1:$M$4972,8,FALSE)</f>
        <v>#N/A</v>
      </c>
      <c r="G812" s="45" t="e">
        <f>VLOOKUP($A812,EVID_OSEVU!$A$1:$M$4972,11,FALSE)</f>
        <v>#N/A</v>
      </c>
      <c r="H812" s="35"/>
      <c r="I812" s="48"/>
      <c r="J812" s="33" t="e">
        <f>VLOOKUP($A812,EVID_OSEVU!$A$1:$M$4972,11,FALSE)</f>
        <v>#N/A</v>
      </c>
      <c r="K812" s="39"/>
      <c r="L812" s="49"/>
      <c r="M812" s="89" t="e">
        <f t="shared" si="12"/>
        <v>#N/A</v>
      </c>
      <c r="N812" s="50"/>
      <c r="O812" s="37" t="e">
        <f>VLOOKUP(EVID_HNOJENI!N812,HNOJIVA_ALL!$A$2:$Z$3303,4,FALSE)</f>
        <v>#N/A</v>
      </c>
      <c r="P812" s="51" t="e">
        <f>ROUND(VLOOKUP(EVID_HNOJENI!N812,HNOJIVA_ALL!$A$2:$Z$3303,14,FALSE)*K812*IF(L812="t",10,IF(L812="kg",0.01,IF(L812="q",1,IF(L812="l",0.01*VLOOKUP(EVID_HNOJENI!N812,HNOJIVA_ALL!$A$2:$AE$3303,31,FALSE),"CHYBA")))),2)</f>
        <v>#N/A</v>
      </c>
      <c r="Q812" s="51" t="e">
        <f>ROUND(VLOOKUP(EVID_HNOJENI!N812,HNOJIVA_ALL!$A$2:$Z$3303,15,FALSE)*K812*IF(L812="t",10,IF(L812="kg",0.01,IF(L812="q",1,IF(L812="l",0.01*VLOOKUP(EVID_HNOJENI!N812,HNOJIVA_ALL!$A$2:$AE$3303,31,FALSE),"CHYBA")))),2)</f>
        <v>#N/A</v>
      </c>
      <c r="R812" s="51" t="e">
        <f>ROUND(VLOOKUP(EVID_HNOJENI!N812,HNOJIVA_ALL!$A$2:$Z$3303,16,FALSE)*K812*IF(L812="t",10,IF(L812="kg",0.01,IF(L812="q",1,IF(L812="l",0.01*VLOOKUP(EVID_HNOJENI!N812,HNOJIVA_ALL!$A$2:$AE$3303,31,FALSE),"CHYBA")))),2)</f>
        <v>#N/A</v>
      </c>
      <c r="S812" s="51" t="e">
        <f>ROUND(VLOOKUP(EVID_HNOJENI!N812,HNOJIVA_ALL!$A$2:$Z$3303,18,FALSE)*K812*IF(L812="t",10,IF(L812="kg",0.01,IF(L812="q",1,IF(L812="l",0.01*VLOOKUP(EVID_HNOJENI!N812,HNOJIVA_ALL!$A$2:$AE$3303,31,FALSE),"CHYBA")))),2)</f>
        <v>#N/A</v>
      </c>
      <c r="T812" s="51" t="e">
        <f>ROUND(VLOOKUP(EVID_HNOJENI!N812,HNOJIVA_ALL!$A$2:$Z$3303,17,FALSE)*K812*IF(L812="t",10,IF(L812="kg",0.01,IF(L812="q",1,IF(L812="l",0.01*VLOOKUP(EVID_HNOJENI!N812,HNOJIVA_ALL!$A$2:$AE$3303,31,FALSE),"CHYBA")))),2)</f>
        <v>#N/A</v>
      </c>
      <c r="U812" s="51" t="e">
        <f>ROUND(VLOOKUP(EVID_HNOJENI!N812,HNOJIVA_ALL!$A$2:$Z$3303,20,FALSE)*K812*IF(L812="t",10,IF(L812="kg",0.01,IF(L812="q",1,IF(L812="l",0.01*VLOOKUP(EVID_HNOJENI!N812,HNOJIVA_ALL!$A$2:$AE$3303,31,FALSE),"CHYBA")))),2)</f>
        <v>#N/A</v>
      </c>
    </row>
    <row r="813" spans="1:21" x14ac:dyDescent="0.2">
      <c r="A813" s="32"/>
      <c r="B813" s="45" t="e">
        <f>VLOOKUP($A813,EVID_OSEVU!$A$1:$M$4972,2,FALSE)</f>
        <v>#N/A</v>
      </c>
      <c r="C813" s="45" t="e">
        <f>VLOOKUP($A813,EVID_OSEVU!$A$1:$M$4972,3,FALSE)</f>
        <v>#N/A</v>
      </c>
      <c r="D813" s="45" t="e">
        <f>VLOOKUP($A813,EVID_OSEVU!$A$1:$M$4972,4,FALSE)</f>
        <v>#N/A</v>
      </c>
      <c r="E813" s="45" t="e">
        <f>VLOOKUP($A813,EVID_OSEVU!$A$1:$M$4972,7,FALSE)</f>
        <v>#N/A</v>
      </c>
      <c r="F813" s="45" t="e">
        <f>VLOOKUP($A813,EVID_OSEVU!$A$1:$M$4972,8,FALSE)</f>
        <v>#N/A</v>
      </c>
      <c r="G813" s="45" t="e">
        <f>VLOOKUP($A813,EVID_OSEVU!$A$1:$M$4972,11,FALSE)</f>
        <v>#N/A</v>
      </c>
      <c r="H813" s="35"/>
      <c r="I813" s="48"/>
      <c r="J813" s="33" t="e">
        <f>VLOOKUP($A813,EVID_OSEVU!$A$1:$M$4972,11,FALSE)</f>
        <v>#N/A</v>
      </c>
      <c r="K813" s="39"/>
      <c r="L813" s="49"/>
      <c r="M813" s="89" t="e">
        <f t="shared" si="12"/>
        <v>#N/A</v>
      </c>
      <c r="N813" s="50"/>
      <c r="O813" s="37" t="e">
        <f>VLOOKUP(EVID_HNOJENI!N813,HNOJIVA_ALL!$A$2:$Z$3303,4,FALSE)</f>
        <v>#N/A</v>
      </c>
      <c r="P813" s="51" t="e">
        <f>ROUND(VLOOKUP(EVID_HNOJENI!N813,HNOJIVA_ALL!$A$2:$Z$3303,14,FALSE)*K813*IF(L813="t",10,IF(L813="kg",0.01,IF(L813="q",1,IF(L813="l",0.01*VLOOKUP(EVID_HNOJENI!N813,HNOJIVA_ALL!$A$2:$AE$3303,31,FALSE),"CHYBA")))),2)</f>
        <v>#N/A</v>
      </c>
      <c r="Q813" s="51" t="e">
        <f>ROUND(VLOOKUP(EVID_HNOJENI!N813,HNOJIVA_ALL!$A$2:$Z$3303,15,FALSE)*K813*IF(L813="t",10,IF(L813="kg",0.01,IF(L813="q",1,IF(L813="l",0.01*VLOOKUP(EVID_HNOJENI!N813,HNOJIVA_ALL!$A$2:$AE$3303,31,FALSE),"CHYBA")))),2)</f>
        <v>#N/A</v>
      </c>
      <c r="R813" s="51" t="e">
        <f>ROUND(VLOOKUP(EVID_HNOJENI!N813,HNOJIVA_ALL!$A$2:$Z$3303,16,FALSE)*K813*IF(L813="t",10,IF(L813="kg",0.01,IF(L813="q",1,IF(L813="l",0.01*VLOOKUP(EVID_HNOJENI!N813,HNOJIVA_ALL!$A$2:$AE$3303,31,FALSE),"CHYBA")))),2)</f>
        <v>#N/A</v>
      </c>
      <c r="S813" s="51" t="e">
        <f>ROUND(VLOOKUP(EVID_HNOJENI!N813,HNOJIVA_ALL!$A$2:$Z$3303,18,FALSE)*K813*IF(L813="t",10,IF(L813="kg",0.01,IF(L813="q",1,IF(L813="l",0.01*VLOOKUP(EVID_HNOJENI!N813,HNOJIVA_ALL!$A$2:$AE$3303,31,FALSE),"CHYBA")))),2)</f>
        <v>#N/A</v>
      </c>
      <c r="T813" s="51" t="e">
        <f>ROUND(VLOOKUP(EVID_HNOJENI!N813,HNOJIVA_ALL!$A$2:$Z$3303,17,FALSE)*K813*IF(L813="t",10,IF(L813="kg",0.01,IF(L813="q",1,IF(L813="l",0.01*VLOOKUP(EVID_HNOJENI!N813,HNOJIVA_ALL!$A$2:$AE$3303,31,FALSE),"CHYBA")))),2)</f>
        <v>#N/A</v>
      </c>
      <c r="U813" s="51" t="e">
        <f>ROUND(VLOOKUP(EVID_HNOJENI!N813,HNOJIVA_ALL!$A$2:$Z$3303,20,FALSE)*K813*IF(L813="t",10,IF(L813="kg",0.01,IF(L813="q",1,IF(L813="l",0.01*VLOOKUP(EVID_HNOJENI!N813,HNOJIVA_ALL!$A$2:$AE$3303,31,FALSE),"CHYBA")))),2)</f>
        <v>#N/A</v>
      </c>
    </row>
    <row r="814" spans="1:21" x14ac:dyDescent="0.2">
      <c r="A814" s="32"/>
      <c r="B814" s="45" t="e">
        <f>VLOOKUP($A814,EVID_OSEVU!$A$1:$M$4972,2,FALSE)</f>
        <v>#N/A</v>
      </c>
      <c r="C814" s="45" t="e">
        <f>VLOOKUP($A814,EVID_OSEVU!$A$1:$M$4972,3,FALSE)</f>
        <v>#N/A</v>
      </c>
      <c r="D814" s="45" t="e">
        <f>VLOOKUP($A814,EVID_OSEVU!$A$1:$M$4972,4,FALSE)</f>
        <v>#N/A</v>
      </c>
      <c r="E814" s="45" t="e">
        <f>VLOOKUP($A814,EVID_OSEVU!$A$1:$M$4972,7,FALSE)</f>
        <v>#N/A</v>
      </c>
      <c r="F814" s="45" t="e">
        <f>VLOOKUP($A814,EVID_OSEVU!$A$1:$M$4972,8,FALSE)</f>
        <v>#N/A</v>
      </c>
      <c r="G814" s="45" t="e">
        <f>VLOOKUP($A814,EVID_OSEVU!$A$1:$M$4972,11,FALSE)</f>
        <v>#N/A</v>
      </c>
      <c r="H814" s="35"/>
      <c r="I814" s="48"/>
      <c r="J814" s="33" t="e">
        <f>VLOOKUP($A814,EVID_OSEVU!$A$1:$M$4972,11,FALSE)</f>
        <v>#N/A</v>
      </c>
      <c r="K814" s="39"/>
      <c r="L814" s="49"/>
      <c r="M814" s="89" t="e">
        <f t="shared" si="12"/>
        <v>#N/A</v>
      </c>
      <c r="N814" s="50"/>
      <c r="O814" s="37" t="e">
        <f>VLOOKUP(EVID_HNOJENI!N814,HNOJIVA_ALL!$A$2:$Z$3303,4,FALSE)</f>
        <v>#N/A</v>
      </c>
      <c r="P814" s="51" t="e">
        <f>ROUND(VLOOKUP(EVID_HNOJENI!N814,HNOJIVA_ALL!$A$2:$Z$3303,14,FALSE)*K814*IF(L814="t",10,IF(L814="kg",0.01,IF(L814="q",1,IF(L814="l",0.01*VLOOKUP(EVID_HNOJENI!N814,HNOJIVA_ALL!$A$2:$AE$3303,31,FALSE),"CHYBA")))),2)</f>
        <v>#N/A</v>
      </c>
      <c r="Q814" s="51" t="e">
        <f>ROUND(VLOOKUP(EVID_HNOJENI!N814,HNOJIVA_ALL!$A$2:$Z$3303,15,FALSE)*K814*IF(L814="t",10,IF(L814="kg",0.01,IF(L814="q",1,IF(L814="l",0.01*VLOOKUP(EVID_HNOJENI!N814,HNOJIVA_ALL!$A$2:$AE$3303,31,FALSE),"CHYBA")))),2)</f>
        <v>#N/A</v>
      </c>
      <c r="R814" s="51" t="e">
        <f>ROUND(VLOOKUP(EVID_HNOJENI!N814,HNOJIVA_ALL!$A$2:$Z$3303,16,FALSE)*K814*IF(L814="t",10,IF(L814="kg",0.01,IF(L814="q",1,IF(L814="l",0.01*VLOOKUP(EVID_HNOJENI!N814,HNOJIVA_ALL!$A$2:$AE$3303,31,FALSE),"CHYBA")))),2)</f>
        <v>#N/A</v>
      </c>
      <c r="S814" s="51" t="e">
        <f>ROUND(VLOOKUP(EVID_HNOJENI!N814,HNOJIVA_ALL!$A$2:$Z$3303,18,FALSE)*K814*IF(L814="t",10,IF(L814="kg",0.01,IF(L814="q",1,IF(L814="l",0.01*VLOOKUP(EVID_HNOJENI!N814,HNOJIVA_ALL!$A$2:$AE$3303,31,FALSE),"CHYBA")))),2)</f>
        <v>#N/A</v>
      </c>
      <c r="T814" s="51" t="e">
        <f>ROUND(VLOOKUP(EVID_HNOJENI!N814,HNOJIVA_ALL!$A$2:$Z$3303,17,FALSE)*K814*IF(L814="t",10,IF(L814="kg",0.01,IF(L814="q",1,IF(L814="l",0.01*VLOOKUP(EVID_HNOJENI!N814,HNOJIVA_ALL!$A$2:$AE$3303,31,FALSE),"CHYBA")))),2)</f>
        <v>#N/A</v>
      </c>
      <c r="U814" s="51" t="e">
        <f>ROUND(VLOOKUP(EVID_HNOJENI!N814,HNOJIVA_ALL!$A$2:$Z$3303,20,FALSE)*K814*IF(L814="t",10,IF(L814="kg",0.01,IF(L814="q",1,IF(L814="l",0.01*VLOOKUP(EVID_HNOJENI!N814,HNOJIVA_ALL!$A$2:$AE$3303,31,FALSE),"CHYBA")))),2)</f>
        <v>#N/A</v>
      </c>
    </row>
    <row r="815" spans="1:21" x14ac:dyDescent="0.2">
      <c r="A815" s="32"/>
      <c r="B815" s="45" t="e">
        <f>VLOOKUP($A815,EVID_OSEVU!$A$1:$M$4972,2,FALSE)</f>
        <v>#N/A</v>
      </c>
      <c r="C815" s="45" t="e">
        <f>VLOOKUP($A815,EVID_OSEVU!$A$1:$M$4972,3,FALSE)</f>
        <v>#N/A</v>
      </c>
      <c r="D815" s="45" t="e">
        <f>VLOOKUP($A815,EVID_OSEVU!$A$1:$M$4972,4,FALSE)</f>
        <v>#N/A</v>
      </c>
      <c r="E815" s="45" t="e">
        <f>VLOOKUP($A815,EVID_OSEVU!$A$1:$M$4972,7,FALSE)</f>
        <v>#N/A</v>
      </c>
      <c r="F815" s="45" t="e">
        <f>VLOOKUP($A815,EVID_OSEVU!$A$1:$M$4972,8,FALSE)</f>
        <v>#N/A</v>
      </c>
      <c r="G815" s="45" t="e">
        <f>VLOOKUP($A815,EVID_OSEVU!$A$1:$M$4972,11,FALSE)</f>
        <v>#N/A</v>
      </c>
      <c r="H815" s="35"/>
      <c r="I815" s="48"/>
      <c r="J815" s="33" t="e">
        <f>VLOOKUP($A815,EVID_OSEVU!$A$1:$M$4972,11,FALSE)</f>
        <v>#N/A</v>
      </c>
      <c r="K815" s="39"/>
      <c r="L815" s="49"/>
      <c r="M815" s="89" t="e">
        <f t="shared" si="12"/>
        <v>#N/A</v>
      </c>
      <c r="N815" s="50"/>
      <c r="O815" s="37" t="e">
        <f>VLOOKUP(EVID_HNOJENI!N815,HNOJIVA_ALL!$A$2:$Z$3303,4,FALSE)</f>
        <v>#N/A</v>
      </c>
      <c r="P815" s="51" t="e">
        <f>ROUND(VLOOKUP(EVID_HNOJENI!N815,HNOJIVA_ALL!$A$2:$Z$3303,14,FALSE)*K815*IF(L815="t",10,IF(L815="kg",0.01,IF(L815="q",1,IF(L815="l",0.01*VLOOKUP(EVID_HNOJENI!N815,HNOJIVA_ALL!$A$2:$AE$3303,31,FALSE),"CHYBA")))),2)</f>
        <v>#N/A</v>
      </c>
      <c r="Q815" s="51" t="e">
        <f>ROUND(VLOOKUP(EVID_HNOJENI!N815,HNOJIVA_ALL!$A$2:$Z$3303,15,FALSE)*K815*IF(L815="t",10,IF(L815="kg",0.01,IF(L815="q",1,IF(L815="l",0.01*VLOOKUP(EVID_HNOJENI!N815,HNOJIVA_ALL!$A$2:$AE$3303,31,FALSE),"CHYBA")))),2)</f>
        <v>#N/A</v>
      </c>
      <c r="R815" s="51" t="e">
        <f>ROUND(VLOOKUP(EVID_HNOJENI!N815,HNOJIVA_ALL!$A$2:$Z$3303,16,FALSE)*K815*IF(L815="t",10,IF(L815="kg",0.01,IF(L815="q",1,IF(L815="l",0.01*VLOOKUP(EVID_HNOJENI!N815,HNOJIVA_ALL!$A$2:$AE$3303,31,FALSE),"CHYBA")))),2)</f>
        <v>#N/A</v>
      </c>
      <c r="S815" s="51" t="e">
        <f>ROUND(VLOOKUP(EVID_HNOJENI!N815,HNOJIVA_ALL!$A$2:$Z$3303,18,FALSE)*K815*IF(L815="t",10,IF(L815="kg",0.01,IF(L815="q",1,IF(L815="l",0.01*VLOOKUP(EVID_HNOJENI!N815,HNOJIVA_ALL!$A$2:$AE$3303,31,FALSE),"CHYBA")))),2)</f>
        <v>#N/A</v>
      </c>
      <c r="T815" s="51" t="e">
        <f>ROUND(VLOOKUP(EVID_HNOJENI!N815,HNOJIVA_ALL!$A$2:$Z$3303,17,FALSE)*K815*IF(L815="t",10,IF(L815="kg",0.01,IF(L815="q",1,IF(L815="l",0.01*VLOOKUP(EVID_HNOJENI!N815,HNOJIVA_ALL!$A$2:$AE$3303,31,FALSE),"CHYBA")))),2)</f>
        <v>#N/A</v>
      </c>
      <c r="U815" s="51" t="e">
        <f>ROUND(VLOOKUP(EVID_HNOJENI!N815,HNOJIVA_ALL!$A$2:$Z$3303,20,FALSE)*K815*IF(L815="t",10,IF(L815="kg",0.01,IF(L815="q",1,IF(L815="l",0.01*VLOOKUP(EVID_HNOJENI!N815,HNOJIVA_ALL!$A$2:$AE$3303,31,FALSE),"CHYBA")))),2)</f>
        <v>#N/A</v>
      </c>
    </row>
    <row r="816" spans="1:21" x14ac:dyDescent="0.2">
      <c r="A816" s="32"/>
      <c r="B816" s="45" t="e">
        <f>VLOOKUP($A816,EVID_OSEVU!$A$1:$M$4972,2,FALSE)</f>
        <v>#N/A</v>
      </c>
      <c r="C816" s="45" t="e">
        <f>VLOOKUP($A816,EVID_OSEVU!$A$1:$M$4972,3,FALSE)</f>
        <v>#N/A</v>
      </c>
      <c r="D816" s="45" t="e">
        <f>VLOOKUP($A816,EVID_OSEVU!$A$1:$M$4972,4,FALSE)</f>
        <v>#N/A</v>
      </c>
      <c r="E816" s="45" t="e">
        <f>VLOOKUP($A816,EVID_OSEVU!$A$1:$M$4972,7,FALSE)</f>
        <v>#N/A</v>
      </c>
      <c r="F816" s="45" t="e">
        <f>VLOOKUP($A816,EVID_OSEVU!$A$1:$M$4972,8,FALSE)</f>
        <v>#N/A</v>
      </c>
      <c r="G816" s="45" t="e">
        <f>VLOOKUP($A816,EVID_OSEVU!$A$1:$M$4972,11,FALSE)</f>
        <v>#N/A</v>
      </c>
      <c r="H816" s="35"/>
      <c r="I816" s="48"/>
      <c r="J816" s="33" t="e">
        <f>VLOOKUP($A816,EVID_OSEVU!$A$1:$M$4972,11,FALSE)</f>
        <v>#N/A</v>
      </c>
      <c r="K816" s="39"/>
      <c r="L816" s="49"/>
      <c r="M816" s="89" t="e">
        <f t="shared" si="12"/>
        <v>#N/A</v>
      </c>
      <c r="N816" s="50"/>
      <c r="O816" s="37" t="e">
        <f>VLOOKUP(EVID_HNOJENI!N816,HNOJIVA_ALL!$A$2:$Z$3303,4,FALSE)</f>
        <v>#N/A</v>
      </c>
      <c r="P816" s="51" t="e">
        <f>ROUND(VLOOKUP(EVID_HNOJENI!N816,HNOJIVA_ALL!$A$2:$Z$3303,14,FALSE)*K816*IF(L816="t",10,IF(L816="kg",0.01,IF(L816="q",1,IF(L816="l",0.01*VLOOKUP(EVID_HNOJENI!N816,HNOJIVA_ALL!$A$2:$AE$3303,31,FALSE),"CHYBA")))),2)</f>
        <v>#N/A</v>
      </c>
      <c r="Q816" s="51" t="e">
        <f>ROUND(VLOOKUP(EVID_HNOJENI!N816,HNOJIVA_ALL!$A$2:$Z$3303,15,FALSE)*K816*IF(L816="t",10,IF(L816="kg",0.01,IF(L816="q",1,IF(L816="l",0.01*VLOOKUP(EVID_HNOJENI!N816,HNOJIVA_ALL!$A$2:$AE$3303,31,FALSE),"CHYBA")))),2)</f>
        <v>#N/A</v>
      </c>
      <c r="R816" s="51" t="e">
        <f>ROUND(VLOOKUP(EVID_HNOJENI!N816,HNOJIVA_ALL!$A$2:$Z$3303,16,FALSE)*K816*IF(L816="t",10,IF(L816="kg",0.01,IF(L816="q",1,IF(L816="l",0.01*VLOOKUP(EVID_HNOJENI!N816,HNOJIVA_ALL!$A$2:$AE$3303,31,FALSE),"CHYBA")))),2)</f>
        <v>#N/A</v>
      </c>
      <c r="S816" s="51" t="e">
        <f>ROUND(VLOOKUP(EVID_HNOJENI!N816,HNOJIVA_ALL!$A$2:$Z$3303,18,FALSE)*K816*IF(L816="t",10,IF(L816="kg",0.01,IF(L816="q",1,IF(L816="l",0.01*VLOOKUP(EVID_HNOJENI!N816,HNOJIVA_ALL!$A$2:$AE$3303,31,FALSE),"CHYBA")))),2)</f>
        <v>#N/A</v>
      </c>
      <c r="T816" s="51" t="e">
        <f>ROUND(VLOOKUP(EVID_HNOJENI!N816,HNOJIVA_ALL!$A$2:$Z$3303,17,FALSE)*K816*IF(L816="t",10,IF(L816="kg",0.01,IF(L816="q",1,IF(L816="l",0.01*VLOOKUP(EVID_HNOJENI!N816,HNOJIVA_ALL!$A$2:$AE$3303,31,FALSE),"CHYBA")))),2)</f>
        <v>#N/A</v>
      </c>
      <c r="U816" s="51" t="e">
        <f>ROUND(VLOOKUP(EVID_HNOJENI!N816,HNOJIVA_ALL!$A$2:$Z$3303,20,FALSE)*K816*IF(L816="t",10,IF(L816="kg",0.01,IF(L816="q",1,IF(L816="l",0.01*VLOOKUP(EVID_HNOJENI!N816,HNOJIVA_ALL!$A$2:$AE$3303,31,FALSE),"CHYBA")))),2)</f>
        <v>#N/A</v>
      </c>
    </row>
    <row r="817" spans="1:21" x14ac:dyDescent="0.2">
      <c r="A817" s="32"/>
      <c r="B817" s="45" t="e">
        <f>VLOOKUP($A817,EVID_OSEVU!$A$1:$M$4972,2,FALSE)</f>
        <v>#N/A</v>
      </c>
      <c r="C817" s="45" t="e">
        <f>VLOOKUP($A817,EVID_OSEVU!$A$1:$M$4972,3,FALSE)</f>
        <v>#N/A</v>
      </c>
      <c r="D817" s="45" t="e">
        <f>VLOOKUP($A817,EVID_OSEVU!$A$1:$M$4972,4,FALSE)</f>
        <v>#N/A</v>
      </c>
      <c r="E817" s="45" t="e">
        <f>VLOOKUP($A817,EVID_OSEVU!$A$1:$M$4972,7,FALSE)</f>
        <v>#N/A</v>
      </c>
      <c r="F817" s="45" t="e">
        <f>VLOOKUP($A817,EVID_OSEVU!$A$1:$M$4972,8,FALSE)</f>
        <v>#N/A</v>
      </c>
      <c r="G817" s="45" t="e">
        <f>VLOOKUP($A817,EVID_OSEVU!$A$1:$M$4972,11,FALSE)</f>
        <v>#N/A</v>
      </c>
      <c r="H817" s="35"/>
      <c r="I817" s="48"/>
      <c r="J817" s="33" t="e">
        <f>VLOOKUP($A817,EVID_OSEVU!$A$1:$M$4972,11,FALSE)</f>
        <v>#N/A</v>
      </c>
      <c r="K817" s="39"/>
      <c r="L817" s="49"/>
      <c r="M817" s="89" t="e">
        <f t="shared" si="12"/>
        <v>#N/A</v>
      </c>
      <c r="N817" s="50"/>
      <c r="O817" s="37" t="e">
        <f>VLOOKUP(EVID_HNOJENI!N817,HNOJIVA_ALL!$A$2:$Z$3303,4,FALSE)</f>
        <v>#N/A</v>
      </c>
      <c r="P817" s="51" t="e">
        <f>ROUND(VLOOKUP(EVID_HNOJENI!N817,HNOJIVA_ALL!$A$2:$Z$3303,14,FALSE)*K817*IF(L817="t",10,IF(L817="kg",0.01,IF(L817="q",1,IF(L817="l",0.01*VLOOKUP(EVID_HNOJENI!N817,HNOJIVA_ALL!$A$2:$AE$3303,31,FALSE),"CHYBA")))),2)</f>
        <v>#N/A</v>
      </c>
      <c r="Q817" s="51" t="e">
        <f>ROUND(VLOOKUP(EVID_HNOJENI!N817,HNOJIVA_ALL!$A$2:$Z$3303,15,FALSE)*K817*IF(L817="t",10,IF(L817="kg",0.01,IF(L817="q",1,IF(L817="l",0.01*VLOOKUP(EVID_HNOJENI!N817,HNOJIVA_ALL!$A$2:$AE$3303,31,FALSE),"CHYBA")))),2)</f>
        <v>#N/A</v>
      </c>
      <c r="R817" s="51" t="e">
        <f>ROUND(VLOOKUP(EVID_HNOJENI!N817,HNOJIVA_ALL!$A$2:$Z$3303,16,FALSE)*K817*IF(L817="t",10,IF(L817="kg",0.01,IF(L817="q",1,IF(L817="l",0.01*VLOOKUP(EVID_HNOJENI!N817,HNOJIVA_ALL!$A$2:$AE$3303,31,FALSE),"CHYBA")))),2)</f>
        <v>#N/A</v>
      </c>
      <c r="S817" s="51" t="e">
        <f>ROUND(VLOOKUP(EVID_HNOJENI!N817,HNOJIVA_ALL!$A$2:$Z$3303,18,FALSE)*K817*IF(L817="t",10,IF(L817="kg",0.01,IF(L817="q",1,IF(L817="l",0.01*VLOOKUP(EVID_HNOJENI!N817,HNOJIVA_ALL!$A$2:$AE$3303,31,FALSE),"CHYBA")))),2)</f>
        <v>#N/A</v>
      </c>
      <c r="T817" s="51" t="e">
        <f>ROUND(VLOOKUP(EVID_HNOJENI!N817,HNOJIVA_ALL!$A$2:$Z$3303,17,FALSE)*K817*IF(L817="t",10,IF(L817="kg",0.01,IF(L817="q",1,IF(L817="l",0.01*VLOOKUP(EVID_HNOJENI!N817,HNOJIVA_ALL!$A$2:$AE$3303,31,FALSE),"CHYBA")))),2)</f>
        <v>#N/A</v>
      </c>
      <c r="U817" s="51" t="e">
        <f>ROUND(VLOOKUP(EVID_HNOJENI!N817,HNOJIVA_ALL!$A$2:$Z$3303,20,FALSE)*K817*IF(L817="t",10,IF(L817="kg",0.01,IF(L817="q",1,IF(L817="l",0.01*VLOOKUP(EVID_HNOJENI!N817,HNOJIVA_ALL!$A$2:$AE$3303,31,FALSE),"CHYBA")))),2)</f>
        <v>#N/A</v>
      </c>
    </row>
    <row r="818" spans="1:21" x14ac:dyDescent="0.2">
      <c r="A818" s="32"/>
      <c r="B818" s="45" t="e">
        <f>VLOOKUP($A818,EVID_OSEVU!$A$1:$M$4972,2,FALSE)</f>
        <v>#N/A</v>
      </c>
      <c r="C818" s="45" t="e">
        <f>VLOOKUP($A818,EVID_OSEVU!$A$1:$M$4972,3,FALSE)</f>
        <v>#N/A</v>
      </c>
      <c r="D818" s="45" t="e">
        <f>VLOOKUP($A818,EVID_OSEVU!$A$1:$M$4972,4,FALSE)</f>
        <v>#N/A</v>
      </c>
      <c r="E818" s="45" t="e">
        <f>VLOOKUP($A818,EVID_OSEVU!$A$1:$M$4972,7,FALSE)</f>
        <v>#N/A</v>
      </c>
      <c r="F818" s="45" t="e">
        <f>VLOOKUP($A818,EVID_OSEVU!$A$1:$M$4972,8,FALSE)</f>
        <v>#N/A</v>
      </c>
      <c r="G818" s="45" t="e">
        <f>VLOOKUP($A818,EVID_OSEVU!$A$1:$M$4972,11,FALSE)</f>
        <v>#N/A</v>
      </c>
      <c r="H818" s="35"/>
      <c r="I818" s="48"/>
      <c r="J818" s="33" t="e">
        <f>VLOOKUP($A818,EVID_OSEVU!$A$1:$M$4972,11,FALSE)</f>
        <v>#N/A</v>
      </c>
      <c r="K818" s="39"/>
      <c r="L818" s="49"/>
      <c r="M818" s="89" t="e">
        <f t="shared" si="12"/>
        <v>#N/A</v>
      </c>
      <c r="N818" s="50"/>
      <c r="O818" s="37" t="e">
        <f>VLOOKUP(EVID_HNOJENI!N818,HNOJIVA_ALL!$A$2:$Z$3303,4,FALSE)</f>
        <v>#N/A</v>
      </c>
      <c r="P818" s="51" t="e">
        <f>ROUND(VLOOKUP(EVID_HNOJENI!N818,HNOJIVA_ALL!$A$2:$Z$3303,14,FALSE)*K818*IF(L818="t",10,IF(L818="kg",0.01,IF(L818="q",1,IF(L818="l",0.01*VLOOKUP(EVID_HNOJENI!N818,HNOJIVA_ALL!$A$2:$AE$3303,31,FALSE),"CHYBA")))),2)</f>
        <v>#N/A</v>
      </c>
      <c r="Q818" s="51" t="e">
        <f>ROUND(VLOOKUP(EVID_HNOJENI!N818,HNOJIVA_ALL!$A$2:$Z$3303,15,FALSE)*K818*IF(L818="t",10,IF(L818="kg",0.01,IF(L818="q",1,IF(L818="l",0.01*VLOOKUP(EVID_HNOJENI!N818,HNOJIVA_ALL!$A$2:$AE$3303,31,FALSE),"CHYBA")))),2)</f>
        <v>#N/A</v>
      </c>
      <c r="R818" s="51" t="e">
        <f>ROUND(VLOOKUP(EVID_HNOJENI!N818,HNOJIVA_ALL!$A$2:$Z$3303,16,FALSE)*K818*IF(L818="t",10,IF(L818="kg",0.01,IF(L818="q",1,IF(L818="l",0.01*VLOOKUP(EVID_HNOJENI!N818,HNOJIVA_ALL!$A$2:$AE$3303,31,FALSE),"CHYBA")))),2)</f>
        <v>#N/A</v>
      </c>
      <c r="S818" s="51" t="e">
        <f>ROUND(VLOOKUP(EVID_HNOJENI!N818,HNOJIVA_ALL!$A$2:$Z$3303,18,FALSE)*K818*IF(L818="t",10,IF(L818="kg",0.01,IF(L818="q",1,IF(L818="l",0.01*VLOOKUP(EVID_HNOJENI!N818,HNOJIVA_ALL!$A$2:$AE$3303,31,FALSE),"CHYBA")))),2)</f>
        <v>#N/A</v>
      </c>
      <c r="T818" s="51" t="e">
        <f>ROUND(VLOOKUP(EVID_HNOJENI!N818,HNOJIVA_ALL!$A$2:$Z$3303,17,FALSE)*K818*IF(L818="t",10,IF(L818="kg",0.01,IF(L818="q",1,IF(L818="l",0.01*VLOOKUP(EVID_HNOJENI!N818,HNOJIVA_ALL!$A$2:$AE$3303,31,FALSE),"CHYBA")))),2)</f>
        <v>#N/A</v>
      </c>
      <c r="U818" s="51" t="e">
        <f>ROUND(VLOOKUP(EVID_HNOJENI!N818,HNOJIVA_ALL!$A$2:$Z$3303,20,FALSE)*K818*IF(L818="t",10,IF(L818="kg",0.01,IF(L818="q",1,IF(L818="l",0.01*VLOOKUP(EVID_HNOJENI!N818,HNOJIVA_ALL!$A$2:$AE$3303,31,FALSE),"CHYBA")))),2)</f>
        <v>#N/A</v>
      </c>
    </row>
    <row r="819" spans="1:21" x14ac:dyDescent="0.2">
      <c r="A819" s="32"/>
      <c r="B819" s="45" t="e">
        <f>VLOOKUP($A819,EVID_OSEVU!$A$1:$M$4972,2,FALSE)</f>
        <v>#N/A</v>
      </c>
      <c r="C819" s="45" t="e">
        <f>VLOOKUP($A819,EVID_OSEVU!$A$1:$M$4972,3,FALSE)</f>
        <v>#N/A</v>
      </c>
      <c r="D819" s="45" t="e">
        <f>VLOOKUP($A819,EVID_OSEVU!$A$1:$M$4972,4,FALSE)</f>
        <v>#N/A</v>
      </c>
      <c r="E819" s="45" t="e">
        <f>VLOOKUP($A819,EVID_OSEVU!$A$1:$M$4972,7,FALSE)</f>
        <v>#N/A</v>
      </c>
      <c r="F819" s="45" t="e">
        <f>VLOOKUP($A819,EVID_OSEVU!$A$1:$M$4972,8,FALSE)</f>
        <v>#N/A</v>
      </c>
      <c r="G819" s="45" t="e">
        <f>VLOOKUP($A819,EVID_OSEVU!$A$1:$M$4972,11,FALSE)</f>
        <v>#N/A</v>
      </c>
      <c r="H819" s="35"/>
      <c r="I819" s="48"/>
      <c r="J819" s="33" t="e">
        <f>VLOOKUP($A819,EVID_OSEVU!$A$1:$M$4972,11,FALSE)</f>
        <v>#N/A</v>
      </c>
      <c r="K819" s="39"/>
      <c r="L819" s="49"/>
      <c r="M819" s="89" t="e">
        <f t="shared" si="12"/>
        <v>#N/A</v>
      </c>
      <c r="N819" s="50"/>
      <c r="O819" s="37" t="e">
        <f>VLOOKUP(EVID_HNOJENI!N819,HNOJIVA_ALL!$A$2:$Z$3303,4,FALSE)</f>
        <v>#N/A</v>
      </c>
      <c r="P819" s="51" t="e">
        <f>ROUND(VLOOKUP(EVID_HNOJENI!N819,HNOJIVA_ALL!$A$2:$Z$3303,14,FALSE)*K819*IF(L819="t",10,IF(L819="kg",0.01,IF(L819="q",1,IF(L819="l",0.01*VLOOKUP(EVID_HNOJENI!N819,HNOJIVA_ALL!$A$2:$AE$3303,31,FALSE),"CHYBA")))),2)</f>
        <v>#N/A</v>
      </c>
      <c r="Q819" s="51" t="e">
        <f>ROUND(VLOOKUP(EVID_HNOJENI!N819,HNOJIVA_ALL!$A$2:$Z$3303,15,FALSE)*K819*IF(L819="t",10,IF(L819="kg",0.01,IF(L819="q",1,IF(L819="l",0.01*VLOOKUP(EVID_HNOJENI!N819,HNOJIVA_ALL!$A$2:$AE$3303,31,FALSE),"CHYBA")))),2)</f>
        <v>#N/A</v>
      </c>
      <c r="R819" s="51" t="e">
        <f>ROUND(VLOOKUP(EVID_HNOJENI!N819,HNOJIVA_ALL!$A$2:$Z$3303,16,FALSE)*K819*IF(L819="t",10,IF(L819="kg",0.01,IF(L819="q",1,IF(L819="l",0.01*VLOOKUP(EVID_HNOJENI!N819,HNOJIVA_ALL!$A$2:$AE$3303,31,FALSE),"CHYBA")))),2)</f>
        <v>#N/A</v>
      </c>
      <c r="S819" s="51" t="e">
        <f>ROUND(VLOOKUP(EVID_HNOJENI!N819,HNOJIVA_ALL!$A$2:$Z$3303,18,FALSE)*K819*IF(L819="t",10,IF(L819="kg",0.01,IF(L819="q",1,IF(L819="l",0.01*VLOOKUP(EVID_HNOJENI!N819,HNOJIVA_ALL!$A$2:$AE$3303,31,FALSE),"CHYBA")))),2)</f>
        <v>#N/A</v>
      </c>
      <c r="T819" s="51" t="e">
        <f>ROUND(VLOOKUP(EVID_HNOJENI!N819,HNOJIVA_ALL!$A$2:$Z$3303,17,FALSE)*K819*IF(L819="t",10,IF(L819="kg",0.01,IF(L819="q",1,IF(L819="l",0.01*VLOOKUP(EVID_HNOJENI!N819,HNOJIVA_ALL!$A$2:$AE$3303,31,FALSE),"CHYBA")))),2)</f>
        <v>#N/A</v>
      </c>
      <c r="U819" s="51" t="e">
        <f>ROUND(VLOOKUP(EVID_HNOJENI!N819,HNOJIVA_ALL!$A$2:$Z$3303,20,FALSE)*K819*IF(L819="t",10,IF(L819="kg",0.01,IF(L819="q",1,IF(L819="l",0.01*VLOOKUP(EVID_HNOJENI!N819,HNOJIVA_ALL!$A$2:$AE$3303,31,FALSE),"CHYBA")))),2)</f>
        <v>#N/A</v>
      </c>
    </row>
    <row r="820" spans="1:21" x14ac:dyDescent="0.2">
      <c r="A820" s="32"/>
      <c r="B820" s="45" t="e">
        <f>VLOOKUP($A820,EVID_OSEVU!$A$1:$M$4972,2,FALSE)</f>
        <v>#N/A</v>
      </c>
      <c r="C820" s="45" t="e">
        <f>VLOOKUP($A820,EVID_OSEVU!$A$1:$M$4972,3,FALSE)</f>
        <v>#N/A</v>
      </c>
      <c r="D820" s="45" t="e">
        <f>VLOOKUP($A820,EVID_OSEVU!$A$1:$M$4972,4,FALSE)</f>
        <v>#N/A</v>
      </c>
      <c r="E820" s="45" t="e">
        <f>VLOOKUP($A820,EVID_OSEVU!$A$1:$M$4972,7,FALSE)</f>
        <v>#N/A</v>
      </c>
      <c r="F820" s="45" t="e">
        <f>VLOOKUP($A820,EVID_OSEVU!$A$1:$M$4972,8,FALSE)</f>
        <v>#N/A</v>
      </c>
      <c r="G820" s="45" t="e">
        <f>VLOOKUP($A820,EVID_OSEVU!$A$1:$M$4972,11,FALSE)</f>
        <v>#N/A</v>
      </c>
      <c r="H820" s="35"/>
      <c r="I820" s="48"/>
      <c r="J820" s="33" t="e">
        <f>VLOOKUP($A820,EVID_OSEVU!$A$1:$M$4972,11,FALSE)</f>
        <v>#N/A</v>
      </c>
      <c r="K820" s="39"/>
      <c r="L820" s="49"/>
      <c r="M820" s="89" t="e">
        <f t="shared" si="12"/>
        <v>#N/A</v>
      </c>
      <c r="N820" s="50"/>
      <c r="O820" s="37" t="e">
        <f>VLOOKUP(EVID_HNOJENI!N820,HNOJIVA_ALL!$A$2:$Z$3303,4,FALSE)</f>
        <v>#N/A</v>
      </c>
      <c r="P820" s="51" t="e">
        <f>ROUND(VLOOKUP(EVID_HNOJENI!N820,HNOJIVA_ALL!$A$2:$Z$3303,14,FALSE)*K820*IF(L820="t",10,IF(L820="kg",0.01,IF(L820="q",1,IF(L820="l",0.01*VLOOKUP(EVID_HNOJENI!N820,HNOJIVA_ALL!$A$2:$AE$3303,31,FALSE),"CHYBA")))),2)</f>
        <v>#N/A</v>
      </c>
      <c r="Q820" s="51" t="e">
        <f>ROUND(VLOOKUP(EVID_HNOJENI!N820,HNOJIVA_ALL!$A$2:$Z$3303,15,FALSE)*K820*IF(L820="t",10,IF(L820="kg",0.01,IF(L820="q",1,IF(L820="l",0.01*VLOOKUP(EVID_HNOJENI!N820,HNOJIVA_ALL!$A$2:$AE$3303,31,FALSE),"CHYBA")))),2)</f>
        <v>#N/A</v>
      </c>
      <c r="R820" s="51" t="e">
        <f>ROUND(VLOOKUP(EVID_HNOJENI!N820,HNOJIVA_ALL!$A$2:$Z$3303,16,FALSE)*K820*IF(L820="t",10,IF(L820="kg",0.01,IF(L820="q",1,IF(L820="l",0.01*VLOOKUP(EVID_HNOJENI!N820,HNOJIVA_ALL!$A$2:$AE$3303,31,FALSE),"CHYBA")))),2)</f>
        <v>#N/A</v>
      </c>
      <c r="S820" s="51" t="e">
        <f>ROUND(VLOOKUP(EVID_HNOJENI!N820,HNOJIVA_ALL!$A$2:$Z$3303,18,FALSE)*K820*IF(L820="t",10,IF(L820="kg",0.01,IF(L820="q",1,IF(L820="l",0.01*VLOOKUP(EVID_HNOJENI!N820,HNOJIVA_ALL!$A$2:$AE$3303,31,FALSE),"CHYBA")))),2)</f>
        <v>#N/A</v>
      </c>
      <c r="T820" s="51" t="e">
        <f>ROUND(VLOOKUP(EVID_HNOJENI!N820,HNOJIVA_ALL!$A$2:$Z$3303,17,FALSE)*K820*IF(L820="t",10,IF(L820="kg",0.01,IF(L820="q",1,IF(L820="l",0.01*VLOOKUP(EVID_HNOJENI!N820,HNOJIVA_ALL!$A$2:$AE$3303,31,FALSE),"CHYBA")))),2)</f>
        <v>#N/A</v>
      </c>
      <c r="U820" s="51" t="e">
        <f>ROUND(VLOOKUP(EVID_HNOJENI!N820,HNOJIVA_ALL!$A$2:$Z$3303,20,FALSE)*K820*IF(L820="t",10,IF(L820="kg",0.01,IF(L820="q",1,IF(L820="l",0.01*VLOOKUP(EVID_HNOJENI!N820,HNOJIVA_ALL!$A$2:$AE$3303,31,FALSE),"CHYBA")))),2)</f>
        <v>#N/A</v>
      </c>
    </row>
    <row r="821" spans="1:21" x14ac:dyDescent="0.2">
      <c r="A821" s="32"/>
      <c r="B821" s="45" t="e">
        <f>VLOOKUP($A821,EVID_OSEVU!$A$1:$M$4972,2,FALSE)</f>
        <v>#N/A</v>
      </c>
      <c r="C821" s="45" t="e">
        <f>VLOOKUP($A821,EVID_OSEVU!$A$1:$M$4972,3,FALSE)</f>
        <v>#N/A</v>
      </c>
      <c r="D821" s="45" t="e">
        <f>VLOOKUP($A821,EVID_OSEVU!$A$1:$M$4972,4,FALSE)</f>
        <v>#N/A</v>
      </c>
      <c r="E821" s="45" t="e">
        <f>VLOOKUP($A821,EVID_OSEVU!$A$1:$M$4972,7,FALSE)</f>
        <v>#N/A</v>
      </c>
      <c r="F821" s="45" t="e">
        <f>VLOOKUP($A821,EVID_OSEVU!$A$1:$M$4972,8,FALSE)</f>
        <v>#N/A</v>
      </c>
      <c r="G821" s="45" t="e">
        <f>VLOOKUP($A821,EVID_OSEVU!$A$1:$M$4972,11,FALSE)</f>
        <v>#N/A</v>
      </c>
      <c r="H821" s="35"/>
      <c r="I821" s="48"/>
      <c r="J821" s="33" t="e">
        <f>VLOOKUP($A821,EVID_OSEVU!$A$1:$M$4972,11,FALSE)</f>
        <v>#N/A</v>
      </c>
      <c r="K821" s="39"/>
      <c r="L821" s="49"/>
      <c r="M821" s="89" t="e">
        <f t="shared" si="12"/>
        <v>#N/A</v>
      </c>
      <c r="N821" s="50"/>
      <c r="O821" s="37" t="e">
        <f>VLOOKUP(EVID_HNOJENI!N821,HNOJIVA_ALL!$A$2:$Z$3303,4,FALSE)</f>
        <v>#N/A</v>
      </c>
      <c r="P821" s="51" t="e">
        <f>ROUND(VLOOKUP(EVID_HNOJENI!N821,HNOJIVA_ALL!$A$2:$Z$3303,14,FALSE)*K821*IF(L821="t",10,IF(L821="kg",0.01,IF(L821="q",1,IF(L821="l",0.01*VLOOKUP(EVID_HNOJENI!N821,HNOJIVA_ALL!$A$2:$AE$3303,31,FALSE),"CHYBA")))),2)</f>
        <v>#N/A</v>
      </c>
      <c r="Q821" s="51" t="e">
        <f>ROUND(VLOOKUP(EVID_HNOJENI!N821,HNOJIVA_ALL!$A$2:$Z$3303,15,FALSE)*K821*IF(L821="t",10,IF(L821="kg",0.01,IF(L821="q",1,IF(L821="l",0.01*VLOOKUP(EVID_HNOJENI!N821,HNOJIVA_ALL!$A$2:$AE$3303,31,FALSE),"CHYBA")))),2)</f>
        <v>#N/A</v>
      </c>
      <c r="R821" s="51" t="e">
        <f>ROUND(VLOOKUP(EVID_HNOJENI!N821,HNOJIVA_ALL!$A$2:$Z$3303,16,FALSE)*K821*IF(L821="t",10,IF(L821="kg",0.01,IF(L821="q",1,IF(L821="l",0.01*VLOOKUP(EVID_HNOJENI!N821,HNOJIVA_ALL!$A$2:$AE$3303,31,FALSE),"CHYBA")))),2)</f>
        <v>#N/A</v>
      </c>
      <c r="S821" s="51" t="e">
        <f>ROUND(VLOOKUP(EVID_HNOJENI!N821,HNOJIVA_ALL!$A$2:$Z$3303,18,FALSE)*K821*IF(L821="t",10,IF(L821="kg",0.01,IF(L821="q",1,IF(L821="l",0.01*VLOOKUP(EVID_HNOJENI!N821,HNOJIVA_ALL!$A$2:$AE$3303,31,FALSE),"CHYBA")))),2)</f>
        <v>#N/A</v>
      </c>
      <c r="T821" s="51" t="e">
        <f>ROUND(VLOOKUP(EVID_HNOJENI!N821,HNOJIVA_ALL!$A$2:$Z$3303,17,FALSE)*K821*IF(L821="t",10,IF(L821="kg",0.01,IF(L821="q",1,IF(L821="l",0.01*VLOOKUP(EVID_HNOJENI!N821,HNOJIVA_ALL!$A$2:$AE$3303,31,FALSE),"CHYBA")))),2)</f>
        <v>#N/A</v>
      </c>
      <c r="U821" s="51" t="e">
        <f>ROUND(VLOOKUP(EVID_HNOJENI!N821,HNOJIVA_ALL!$A$2:$Z$3303,20,FALSE)*K821*IF(L821="t",10,IF(L821="kg",0.01,IF(L821="q",1,IF(L821="l",0.01*VLOOKUP(EVID_HNOJENI!N821,HNOJIVA_ALL!$A$2:$AE$3303,31,FALSE),"CHYBA")))),2)</f>
        <v>#N/A</v>
      </c>
    </row>
    <row r="822" spans="1:21" x14ac:dyDescent="0.2">
      <c r="A822" s="32"/>
      <c r="B822" s="45" t="e">
        <f>VLOOKUP($A822,EVID_OSEVU!$A$1:$M$4972,2,FALSE)</f>
        <v>#N/A</v>
      </c>
      <c r="C822" s="45" t="e">
        <f>VLOOKUP($A822,EVID_OSEVU!$A$1:$M$4972,3,FALSE)</f>
        <v>#N/A</v>
      </c>
      <c r="D822" s="45" t="e">
        <f>VLOOKUP($A822,EVID_OSEVU!$A$1:$M$4972,4,FALSE)</f>
        <v>#N/A</v>
      </c>
      <c r="E822" s="45" t="e">
        <f>VLOOKUP($A822,EVID_OSEVU!$A$1:$M$4972,7,FALSE)</f>
        <v>#N/A</v>
      </c>
      <c r="F822" s="45" t="e">
        <f>VLOOKUP($A822,EVID_OSEVU!$A$1:$M$4972,8,FALSE)</f>
        <v>#N/A</v>
      </c>
      <c r="G822" s="45" t="e">
        <f>VLOOKUP($A822,EVID_OSEVU!$A$1:$M$4972,11,FALSE)</f>
        <v>#N/A</v>
      </c>
      <c r="H822" s="35"/>
      <c r="I822" s="48"/>
      <c r="J822" s="33" t="e">
        <f>VLOOKUP($A822,EVID_OSEVU!$A$1:$M$4972,11,FALSE)</f>
        <v>#N/A</v>
      </c>
      <c r="K822" s="39"/>
      <c r="L822" s="49"/>
      <c r="M822" s="89" t="e">
        <f t="shared" si="12"/>
        <v>#N/A</v>
      </c>
      <c r="N822" s="50"/>
      <c r="O822" s="37" t="e">
        <f>VLOOKUP(EVID_HNOJENI!N822,HNOJIVA_ALL!$A$2:$Z$3303,4,FALSE)</f>
        <v>#N/A</v>
      </c>
      <c r="P822" s="51" t="e">
        <f>ROUND(VLOOKUP(EVID_HNOJENI!N822,HNOJIVA_ALL!$A$2:$Z$3303,14,FALSE)*K822*IF(L822="t",10,IF(L822="kg",0.01,IF(L822="q",1,IF(L822="l",0.01*VLOOKUP(EVID_HNOJENI!N822,HNOJIVA_ALL!$A$2:$AE$3303,31,FALSE),"CHYBA")))),2)</f>
        <v>#N/A</v>
      </c>
      <c r="Q822" s="51" t="e">
        <f>ROUND(VLOOKUP(EVID_HNOJENI!N822,HNOJIVA_ALL!$A$2:$Z$3303,15,FALSE)*K822*IF(L822="t",10,IF(L822="kg",0.01,IF(L822="q",1,IF(L822="l",0.01*VLOOKUP(EVID_HNOJENI!N822,HNOJIVA_ALL!$A$2:$AE$3303,31,FALSE),"CHYBA")))),2)</f>
        <v>#N/A</v>
      </c>
      <c r="R822" s="51" t="e">
        <f>ROUND(VLOOKUP(EVID_HNOJENI!N822,HNOJIVA_ALL!$A$2:$Z$3303,16,FALSE)*K822*IF(L822="t",10,IF(L822="kg",0.01,IF(L822="q",1,IF(L822="l",0.01*VLOOKUP(EVID_HNOJENI!N822,HNOJIVA_ALL!$A$2:$AE$3303,31,FALSE),"CHYBA")))),2)</f>
        <v>#N/A</v>
      </c>
      <c r="S822" s="51" t="e">
        <f>ROUND(VLOOKUP(EVID_HNOJENI!N822,HNOJIVA_ALL!$A$2:$Z$3303,18,FALSE)*K822*IF(L822="t",10,IF(L822="kg",0.01,IF(L822="q",1,IF(L822="l",0.01*VLOOKUP(EVID_HNOJENI!N822,HNOJIVA_ALL!$A$2:$AE$3303,31,FALSE),"CHYBA")))),2)</f>
        <v>#N/A</v>
      </c>
      <c r="T822" s="51" t="e">
        <f>ROUND(VLOOKUP(EVID_HNOJENI!N822,HNOJIVA_ALL!$A$2:$Z$3303,17,FALSE)*K822*IF(L822="t",10,IF(L822="kg",0.01,IF(L822="q",1,IF(L822="l",0.01*VLOOKUP(EVID_HNOJENI!N822,HNOJIVA_ALL!$A$2:$AE$3303,31,FALSE),"CHYBA")))),2)</f>
        <v>#N/A</v>
      </c>
      <c r="U822" s="51" t="e">
        <f>ROUND(VLOOKUP(EVID_HNOJENI!N822,HNOJIVA_ALL!$A$2:$Z$3303,20,FALSE)*K822*IF(L822="t",10,IF(L822="kg",0.01,IF(L822="q",1,IF(L822="l",0.01*VLOOKUP(EVID_HNOJENI!N822,HNOJIVA_ALL!$A$2:$AE$3303,31,FALSE),"CHYBA")))),2)</f>
        <v>#N/A</v>
      </c>
    </row>
    <row r="823" spans="1:21" x14ac:dyDescent="0.2">
      <c r="A823" s="32"/>
      <c r="B823" s="45" t="e">
        <f>VLOOKUP($A823,EVID_OSEVU!$A$1:$M$4972,2,FALSE)</f>
        <v>#N/A</v>
      </c>
      <c r="C823" s="45" t="e">
        <f>VLOOKUP($A823,EVID_OSEVU!$A$1:$M$4972,3,FALSE)</f>
        <v>#N/A</v>
      </c>
      <c r="D823" s="45" t="e">
        <f>VLOOKUP($A823,EVID_OSEVU!$A$1:$M$4972,4,FALSE)</f>
        <v>#N/A</v>
      </c>
      <c r="E823" s="45" t="e">
        <f>VLOOKUP($A823,EVID_OSEVU!$A$1:$M$4972,7,FALSE)</f>
        <v>#N/A</v>
      </c>
      <c r="F823" s="45" t="e">
        <f>VLOOKUP($A823,EVID_OSEVU!$A$1:$M$4972,8,FALSE)</f>
        <v>#N/A</v>
      </c>
      <c r="G823" s="45" t="e">
        <f>VLOOKUP($A823,EVID_OSEVU!$A$1:$M$4972,11,FALSE)</f>
        <v>#N/A</v>
      </c>
      <c r="H823" s="35"/>
      <c r="I823" s="48"/>
      <c r="J823" s="33" t="e">
        <f>VLOOKUP($A823,EVID_OSEVU!$A$1:$M$4972,11,FALSE)</f>
        <v>#N/A</v>
      </c>
      <c r="K823" s="39"/>
      <c r="L823" s="49"/>
      <c r="M823" s="89" t="e">
        <f t="shared" si="12"/>
        <v>#N/A</v>
      </c>
      <c r="N823" s="50"/>
      <c r="O823" s="37" t="e">
        <f>VLOOKUP(EVID_HNOJENI!N823,HNOJIVA_ALL!$A$2:$Z$3303,4,FALSE)</f>
        <v>#N/A</v>
      </c>
      <c r="P823" s="51" t="e">
        <f>ROUND(VLOOKUP(EVID_HNOJENI!N823,HNOJIVA_ALL!$A$2:$Z$3303,14,FALSE)*K823*IF(L823="t",10,IF(L823="kg",0.01,IF(L823="q",1,IF(L823="l",0.01*VLOOKUP(EVID_HNOJENI!N823,HNOJIVA_ALL!$A$2:$AE$3303,31,FALSE),"CHYBA")))),2)</f>
        <v>#N/A</v>
      </c>
      <c r="Q823" s="51" t="e">
        <f>ROUND(VLOOKUP(EVID_HNOJENI!N823,HNOJIVA_ALL!$A$2:$Z$3303,15,FALSE)*K823*IF(L823="t",10,IF(L823="kg",0.01,IF(L823="q",1,IF(L823="l",0.01*VLOOKUP(EVID_HNOJENI!N823,HNOJIVA_ALL!$A$2:$AE$3303,31,FALSE),"CHYBA")))),2)</f>
        <v>#N/A</v>
      </c>
      <c r="R823" s="51" t="e">
        <f>ROUND(VLOOKUP(EVID_HNOJENI!N823,HNOJIVA_ALL!$A$2:$Z$3303,16,FALSE)*K823*IF(L823="t",10,IF(L823="kg",0.01,IF(L823="q",1,IF(L823="l",0.01*VLOOKUP(EVID_HNOJENI!N823,HNOJIVA_ALL!$A$2:$AE$3303,31,FALSE),"CHYBA")))),2)</f>
        <v>#N/A</v>
      </c>
      <c r="S823" s="51" t="e">
        <f>ROUND(VLOOKUP(EVID_HNOJENI!N823,HNOJIVA_ALL!$A$2:$Z$3303,18,FALSE)*K823*IF(L823="t",10,IF(L823="kg",0.01,IF(L823="q",1,IF(L823="l",0.01*VLOOKUP(EVID_HNOJENI!N823,HNOJIVA_ALL!$A$2:$AE$3303,31,FALSE),"CHYBA")))),2)</f>
        <v>#N/A</v>
      </c>
      <c r="T823" s="51" t="e">
        <f>ROUND(VLOOKUP(EVID_HNOJENI!N823,HNOJIVA_ALL!$A$2:$Z$3303,17,FALSE)*K823*IF(L823="t",10,IF(L823="kg",0.01,IF(L823="q",1,IF(L823="l",0.01*VLOOKUP(EVID_HNOJENI!N823,HNOJIVA_ALL!$A$2:$AE$3303,31,FALSE),"CHYBA")))),2)</f>
        <v>#N/A</v>
      </c>
      <c r="U823" s="51" t="e">
        <f>ROUND(VLOOKUP(EVID_HNOJENI!N823,HNOJIVA_ALL!$A$2:$Z$3303,20,FALSE)*K823*IF(L823="t",10,IF(L823="kg",0.01,IF(L823="q",1,IF(L823="l",0.01*VLOOKUP(EVID_HNOJENI!N823,HNOJIVA_ALL!$A$2:$AE$3303,31,FALSE),"CHYBA")))),2)</f>
        <v>#N/A</v>
      </c>
    </row>
    <row r="824" spans="1:21" x14ac:dyDescent="0.2">
      <c r="A824" s="32"/>
      <c r="B824" s="45" t="e">
        <f>VLOOKUP($A824,EVID_OSEVU!$A$1:$M$4972,2,FALSE)</f>
        <v>#N/A</v>
      </c>
      <c r="C824" s="45" t="e">
        <f>VLOOKUP($A824,EVID_OSEVU!$A$1:$M$4972,3,FALSE)</f>
        <v>#N/A</v>
      </c>
      <c r="D824" s="45" t="e">
        <f>VLOOKUP($A824,EVID_OSEVU!$A$1:$M$4972,4,FALSE)</f>
        <v>#N/A</v>
      </c>
      <c r="E824" s="45" t="e">
        <f>VLOOKUP($A824,EVID_OSEVU!$A$1:$M$4972,7,FALSE)</f>
        <v>#N/A</v>
      </c>
      <c r="F824" s="45" t="e">
        <f>VLOOKUP($A824,EVID_OSEVU!$A$1:$M$4972,8,FALSE)</f>
        <v>#N/A</v>
      </c>
      <c r="G824" s="45" t="e">
        <f>VLOOKUP($A824,EVID_OSEVU!$A$1:$M$4972,11,FALSE)</f>
        <v>#N/A</v>
      </c>
      <c r="H824" s="35"/>
      <c r="I824" s="48"/>
      <c r="J824" s="33" t="e">
        <f>VLOOKUP($A824,EVID_OSEVU!$A$1:$M$4972,11,FALSE)</f>
        <v>#N/A</v>
      </c>
      <c r="K824" s="39"/>
      <c r="L824" s="49"/>
      <c r="M824" s="89" t="e">
        <f t="shared" si="12"/>
        <v>#N/A</v>
      </c>
      <c r="N824" s="50"/>
      <c r="O824" s="37" t="e">
        <f>VLOOKUP(EVID_HNOJENI!N824,HNOJIVA_ALL!$A$2:$Z$3303,4,FALSE)</f>
        <v>#N/A</v>
      </c>
      <c r="P824" s="51" t="e">
        <f>ROUND(VLOOKUP(EVID_HNOJENI!N824,HNOJIVA_ALL!$A$2:$Z$3303,14,FALSE)*K824*IF(L824="t",10,IF(L824="kg",0.01,IF(L824="q",1,IF(L824="l",0.01*VLOOKUP(EVID_HNOJENI!N824,HNOJIVA_ALL!$A$2:$AE$3303,31,FALSE),"CHYBA")))),2)</f>
        <v>#N/A</v>
      </c>
      <c r="Q824" s="51" t="e">
        <f>ROUND(VLOOKUP(EVID_HNOJENI!N824,HNOJIVA_ALL!$A$2:$Z$3303,15,FALSE)*K824*IF(L824="t",10,IF(L824="kg",0.01,IF(L824="q",1,IF(L824="l",0.01*VLOOKUP(EVID_HNOJENI!N824,HNOJIVA_ALL!$A$2:$AE$3303,31,FALSE),"CHYBA")))),2)</f>
        <v>#N/A</v>
      </c>
      <c r="R824" s="51" t="e">
        <f>ROUND(VLOOKUP(EVID_HNOJENI!N824,HNOJIVA_ALL!$A$2:$Z$3303,16,FALSE)*K824*IF(L824="t",10,IF(L824="kg",0.01,IF(L824="q",1,IF(L824="l",0.01*VLOOKUP(EVID_HNOJENI!N824,HNOJIVA_ALL!$A$2:$AE$3303,31,FALSE),"CHYBA")))),2)</f>
        <v>#N/A</v>
      </c>
      <c r="S824" s="51" t="e">
        <f>ROUND(VLOOKUP(EVID_HNOJENI!N824,HNOJIVA_ALL!$A$2:$Z$3303,18,FALSE)*K824*IF(L824="t",10,IF(L824="kg",0.01,IF(L824="q",1,IF(L824="l",0.01*VLOOKUP(EVID_HNOJENI!N824,HNOJIVA_ALL!$A$2:$AE$3303,31,FALSE),"CHYBA")))),2)</f>
        <v>#N/A</v>
      </c>
      <c r="T824" s="51" t="e">
        <f>ROUND(VLOOKUP(EVID_HNOJENI!N824,HNOJIVA_ALL!$A$2:$Z$3303,17,FALSE)*K824*IF(L824="t",10,IF(L824="kg",0.01,IF(L824="q",1,IF(L824="l",0.01*VLOOKUP(EVID_HNOJENI!N824,HNOJIVA_ALL!$A$2:$AE$3303,31,FALSE),"CHYBA")))),2)</f>
        <v>#N/A</v>
      </c>
      <c r="U824" s="51" t="e">
        <f>ROUND(VLOOKUP(EVID_HNOJENI!N824,HNOJIVA_ALL!$A$2:$Z$3303,20,FALSE)*K824*IF(L824="t",10,IF(L824="kg",0.01,IF(L824="q",1,IF(L824="l",0.01*VLOOKUP(EVID_HNOJENI!N824,HNOJIVA_ALL!$A$2:$AE$3303,31,FALSE),"CHYBA")))),2)</f>
        <v>#N/A</v>
      </c>
    </row>
    <row r="825" spans="1:21" x14ac:dyDescent="0.2">
      <c r="A825" s="32"/>
      <c r="B825" s="45" t="e">
        <f>VLOOKUP($A825,EVID_OSEVU!$A$1:$M$4972,2,FALSE)</f>
        <v>#N/A</v>
      </c>
      <c r="C825" s="45" t="e">
        <f>VLOOKUP($A825,EVID_OSEVU!$A$1:$M$4972,3,FALSE)</f>
        <v>#N/A</v>
      </c>
      <c r="D825" s="45" t="e">
        <f>VLOOKUP($A825,EVID_OSEVU!$A$1:$M$4972,4,FALSE)</f>
        <v>#N/A</v>
      </c>
      <c r="E825" s="45" t="e">
        <f>VLOOKUP($A825,EVID_OSEVU!$A$1:$M$4972,7,FALSE)</f>
        <v>#N/A</v>
      </c>
      <c r="F825" s="45" t="e">
        <f>VLOOKUP($A825,EVID_OSEVU!$A$1:$M$4972,8,FALSE)</f>
        <v>#N/A</v>
      </c>
      <c r="G825" s="45" t="e">
        <f>VLOOKUP($A825,EVID_OSEVU!$A$1:$M$4972,11,FALSE)</f>
        <v>#N/A</v>
      </c>
      <c r="H825" s="35"/>
      <c r="I825" s="48"/>
      <c r="J825" s="33" t="e">
        <f>VLOOKUP($A825,EVID_OSEVU!$A$1:$M$4972,11,FALSE)</f>
        <v>#N/A</v>
      </c>
      <c r="K825" s="39"/>
      <c r="L825" s="49"/>
      <c r="M825" s="89" t="e">
        <f t="shared" si="12"/>
        <v>#N/A</v>
      </c>
      <c r="N825" s="50"/>
      <c r="O825" s="37" t="e">
        <f>VLOOKUP(EVID_HNOJENI!N825,HNOJIVA_ALL!$A$2:$Z$3303,4,FALSE)</f>
        <v>#N/A</v>
      </c>
      <c r="P825" s="51" t="e">
        <f>ROUND(VLOOKUP(EVID_HNOJENI!N825,HNOJIVA_ALL!$A$2:$Z$3303,14,FALSE)*K825*IF(L825="t",10,IF(L825="kg",0.01,IF(L825="q",1,IF(L825="l",0.01*VLOOKUP(EVID_HNOJENI!N825,HNOJIVA_ALL!$A$2:$AE$3303,31,FALSE),"CHYBA")))),2)</f>
        <v>#N/A</v>
      </c>
      <c r="Q825" s="51" t="e">
        <f>ROUND(VLOOKUP(EVID_HNOJENI!N825,HNOJIVA_ALL!$A$2:$Z$3303,15,FALSE)*K825*IF(L825="t",10,IF(L825="kg",0.01,IF(L825="q",1,IF(L825="l",0.01*VLOOKUP(EVID_HNOJENI!N825,HNOJIVA_ALL!$A$2:$AE$3303,31,FALSE),"CHYBA")))),2)</f>
        <v>#N/A</v>
      </c>
      <c r="R825" s="51" t="e">
        <f>ROUND(VLOOKUP(EVID_HNOJENI!N825,HNOJIVA_ALL!$A$2:$Z$3303,16,FALSE)*K825*IF(L825="t",10,IF(L825="kg",0.01,IF(L825="q",1,IF(L825="l",0.01*VLOOKUP(EVID_HNOJENI!N825,HNOJIVA_ALL!$A$2:$AE$3303,31,FALSE),"CHYBA")))),2)</f>
        <v>#N/A</v>
      </c>
      <c r="S825" s="51" t="e">
        <f>ROUND(VLOOKUP(EVID_HNOJENI!N825,HNOJIVA_ALL!$A$2:$Z$3303,18,FALSE)*K825*IF(L825="t",10,IF(L825="kg",0.01,IF(L825="q",1,IF(L825="l",0.01*VLOOKUP(EVID_HNOJENI!N825,HNOJIVA_ALL!$A$2:$AE$3303,31,FALSE),"CHYBA")))),2)</f>
        <v>#N/A</v>
      </c>
      <c r="T825" s="51" t="e">
        <f>ROUND(VLOOKUP(EVID_HNOJENI!N825,HNOJIVA_ALL!$A$2:$Z$3303,17,FALSE)*K825*IF(L825="t",10,IF(L825="kg",0.01,IF(L825="q",1,IF(L825="l",0.01*VLOOKUP(EVID_HNOJENI!N825,HNOJIVA_ALL!$A$2:$AE$3303,31,FALSE),"CHYBA")))),2)</f>
        <v>#N/A</v>
      </c>
      <c r="U825" s="51" t="e">
        <f>ROUND(VLOOKUP(EVID_HNOJENI!N825,HNOJIVA_ALL!$A$2:$Z$3303,20,FALSE)*K825*IF(L825="t",10,IF(L825="kg",0.01,IF(L825="q",1,IF(L825="l",0.01*VLOOKUP(EVID_HNOJENI!N825,HNOJIVA_ALL!$A$2:$AE$3303,31,FALSE),"CHYBA")))),2)</f>
        <v>#N/A</v>
      </c>
    </row>
    <row r="826" spans="1:21" x14ac:dyDescent="0.2">
      <c r="A826" s="32"/>
      <c r="B826" s="45" t="e">
        <f>VLOOKUP($A826,EVID_OSEVU!$A$1:$M$4972,2,FALSE)</f>
        <v>#N/A</v>
      </c>
      <c r="C826" s="45" t="e">
        <f>VLOOKUP($A826,EVID_OSEVU!$A$1:$M$4972,3,FALSE)</f>
        <v>#N/A</v>
      </c>
      <c r="D826" s="45" t="e">
        <f>VLOOKUP($A826,EVID_OSEVU!$A$1:$M$4972,4,FALSE)</f>
        <v>#N/A</v>
      </c>
      <c r="E826" s="45" t="e">
        <f>VLOOKUP($A826,EVID_OSEVU!$A$1:$M$4972,7,FALSE)</f>
        <v>#N/A</v>
      </c>
      <c r="F826" s="45" t="e">
        <f>VLOOKUP($A826,EVID_OSEVU!$A$1:$M$4972,8,FALSE)</f>
        <v>#N/A</v>
      </c>
      <c r="G826" s="45" t="e">
        <f>VLOOKUP($A826,EVID_OSEVU!$A$1:$M$4972,11,FALSE)</f>
        <v>#N/A</v>
      </c>
      <c r="H826" s="35"/>
      <c r="I826" s="48"/>
      <c r="J826" s="33" t="e">
        <f>VLOOKUP($A826,EVID_OSEVU!$A$1:$M$4972,11,FALSE)</f>
        <v>#N/A</v>
      </c>
      <c r="K826" s="39"/>
      <c r="L826" s="49"/>
      <c r="M826" s="89" t="e">
        <f t="shared" si="12"/>
        <v>#N/A</v>
      </c>
      <c r="N826" s="50"/>
      <c r="O826" s="37" t="e">
        <f>VLOOKUP(EVID_HNOJENI!N826,HNOJIVA_ALL!$A$2:$Z$3303,4,FALSE)</f>
        <v>#N/A</v>
      </c>
      <c r="P826" s="51" t="e">
        <f>ROUND(VLOOKUP(EVID_HNOJENI!N826,HNOJIVA_ALL!$A$2:$Z$3303,14,FALSE)*K826*IF(L826="t",10,IF(L826="kg",0.01,IF(L826="q",1,IF(L826="l",0.01*VLOOKUP(EVID_HNOJENI!N826,HNOJIVA_ALL!$A$2:$AE$3303,31,FALSE),"CHYBA")))),2)</f>
        <v>#N/A</v>
      </c>
      <c r="Q826" s="51" t="e">
        <f>ROUND(VLOOKUP(EVID_HNOJENI!N826,HNOJIVA_ALL!$A$2:$Z$3303,15,FALSE)*K826*IF(L826="t",10,IF(L826="kg",0.01,IF(L826="q",1,IF(L826="l",0.01*VLOOKUP(EVID_HNOJENI!N826,HNOJIVA_ALL!$A$2:$AE$3303,31,FALSE),"CHYBA")))),2)</f>
        <v>#N/A</v>
      </c>
      <c r="R826" s="51" t="e">
        <f>ROUND(VLOOKUP(EVID_HNOJENI!N826,HNOJIVA_ALL!$A$2:$Z$3303,16,FALSE)*K826*IF(L826="t",10,IF(L826="kg",0.01,IF(L826="q",1,IF(L826="l",0.01*VLOOKUP(EVID_HNOJENI!N826,HNOJIVA_ALL!$A$2:$AE$3303,31,FALSE),"CHYBA")))),2)</f>
        <v>#N/A</v>
      </c>
      <c r="S826" s="51" t="e">
        <f>ROUND(VLOOKUP(EVID_HNOJENI!N826,HNOJIVA_ALL!$A$2:$Z$3303,18,FALSE)*K826*IF(L826="t",10,IF(L826="kg",0.01,IF(L826="q",1,IF(L826="l",0.01*VLOOKUP(EVID_HNOJENI!N826,HNOJIVA_ALL!$A$2:$AE$3303,31,FALSE),"CHYBA")))),2)</f>
        <v>#N/A</v>
      </c>
      <c r="T826" s="51" t="e">
        <f>ROUND(VLOOKUP(EVID_HNOJENI!N826,HNOJIVA_ALL!$A$2:$Z$3303,17,FALSE)*K826*IF(L826="t",10,IF(L826="kg",0.01,IF(L826="q",1,IF(L826="l",0.01*VLOOKUP(EVID_HNOJENI!N826,HNOJIVA_ALL!$A$2:$AE$3303,31,FALSE),"CHYBA")))),2)</f>
        <v>#N/A</v>
      </c>
      <c r="U826" s="51" t="e">
        <f>ROUND(VLOOKUP(EVID_HNOJENI!N826,HNOJIVA_ALL!$A$2:$Z$3303,20,FALSE)*K826*IF(L826="t",10,IF(L826="kg",0.01,IF(L826="q",1,IF(L826="l",0.01*VLOOKUP(EVID_HNOJENI!N826,HNOJIVA_ALL!$A$2:$AE$3303,31,FALSE),"CHYBA")))),2)</f>
        <v>#N/A</v>
      </c>
    </row>
    <row r="827" spans="1:21" x14ac:dyDescent="0.2">
      <c r="A827" s="32"/>
      <c r="B827" s="45" t="e">
        <f>VLOOKUP($A827,EVID_OSEVU!$A$1:$M$4972,2,FALSE)</f>
        <v>#N/A</v>
      </c>
      <c r="C827" s="45" t="e">
        <f>VLOOKUP($A827,EVID_OSEVU!$A$1:$M$4972,3,FALSE)</f>
        <v>#N/A</v>
      </c>
      <c r="D827" s="45" t="e">
        <f>VLOOKUP($A827,EVID_OSEVU!$A$1:$M$4972,4,FALSE)</f>
        <v>#N/A</v>
      </c>
      <c r="E827" s="45" t="e">
        <f>VLOOKUP($A827,EVID_OSEVU!$A$1:$M$4972,7,FALSE)</f>
        <v>#N/A</v>
      </c>
      <c r="F827" s="45" t="e">
        <f>VLOOKUP($A827,EVID_OSEVU!$A$1:$M$4972,8,FALSE)</f>
        <v>#N/A</v>
      </c>
      <c r="G827" s="45" t="e">
        <f>VLOOKUP($A827,EVID_OSEVU!$A$1:$M$4972,11,FALSE)</f>
        <v>#N/A</v>
      </c>
      <c r="H827" s="35"/>
      <c r="I827" s="48"/>
      <c r="J827" s="33" t="e">
        <f>VLOOKUP($A827,EVID_OSEVU!$A$1:$M$4972,11,FALSE)</f>
        <v>#N/A</v>
      </c>
      <c r="K827" s="39"/>
      <c r="L827" s="49"/>
      <c r="M827" s="89" t="e">
        <f t="shared" si="12"/>
        <v>#N/A</v>
      </c>
      <c r="N827" s="50"/>
      <c r="O827" s="37" t="e">
        <f>VLOOKUP(EVID_HNOJENI!N827,HNOJIVA_ALL!$A$2:$Z$3303,4,FALSE)</f>
        <v>#N/A</v>
      </c>
      <c r="P827" s="51" t="e">
        <f>ROUND(VLOOKUP(EVID_HNOJENI!N827,HNOJIVA_ALL!$A$2:$Z$3303,14,FALSE)*K827*IF(L827="t",10,IF(L827="kg",0.01,IF(L827="q",1,IF(L827="l",0.01*VLOOKUP(EVID_HNOJENI!N827,HNOJIVA_ALL!$A$2:$AE$3303,31,FALSE),"CHYBA")))),2)</f>
        <v>#N/A</v>
      </c>
      <c r="Q827" s="51" t="e">
        <f>ROUND(VLOOKUP(EVID_HNOJENI!N827,HNOJIVA_ALL!$A$2:$Z$3303,15,FALSE)*K827*IF(L827="t",10,IF(L827="kg",0.01,IF(L827="q",1,IF(L827="l",0.01*VLOOKUP(EVID_HNOJENI!N827,HNOJIVA_ALL!$A$2:$AE$3303,31,FALSE),"CHYBA")))),2)</f>
        <v>#N/A</v>
      </c>
      <c r="R827" s="51" t="e">
        <f>ROUND(VLOOKUP(EVID_HNOJENI!N827,HNOJIVA_ALL!$A$2:$Z$3303,16,FALSE)*K827*IF(L827="t",10,IF(L827="kg",0.01,IF(L827="q",1,IF(L827="l",0.01*VLOOKUP(EVID_HNOJENI!N827,HNOJIVA_ALL!$A$2:$AE$3303,31,FALSE),"CHYBA")))),2)</f>
        <v>#N/A</v>
      </c>
      <c r="S827" s="51" t="e">
        <f>ROUND(VLOOKUP(EVID_HNOJENI!N827,HNOJIVA_ALL!$A$2:$Z$3303,18,FALSE)*K827*IF(L827="t",10,IF(L827="kg",0.01,IF(L827="q",1,IF(L827="l",0.01*VLOOKUP(EVID_HNOJENI!N827,HNOJIVA_ALL!$A$2:$AE$3303,31,FALSE),"CHYBA")))),2)</f>
        <v>#N/A</v>
      </c>
      <c r="T827" s="51" t="e">
        <f>ROUND(VLOOKUP(EVID_HNOJENI!N827,HNOJIVA_ALL!$A$2:$Z$3303,17,FALSE)*K827*IF(L827="t",10,IF(L827="kg",0.01,IF(L827="q",1,IF(L827="l",0.01*VLOOKUP(EVID_HNOJENI!N827,HNOJIVA_ALL!$A$2:$AE$3303,31,FALSE),"CHYBA")))),2)</f>
        <v>#N/A</v>
      </c>
      <c r="U827" s="51" t="e">
        <f>ROUND(VLOOKUP(EVID_HNOJENI!N827,HNOJIVA_ALL!$A$2:$Z$3303,20,FALSE)*K827*IF(L827="t",10,IF(L827="kg",0.01,IF(L827="q",1,IF(L827="l",0.01*VLOOKUP(EVID_HNOJENI!N827,HNOJIVA_ALL!$A$2:$AE$3303,31,FALSE),"CHYBA")))),2)</f>
        <v>#N/A</v>
      </c>
    </row>
    <row r="828" spans="1:21" x14ac:dyDescent="0.2">
      <c r="A828" s="32"/>
      <c r="B828" s="45" t="e">
        <f>VLOOKUP($A828,EVID_OSEVU!$A$1:$M$4972,2,FALSE)</f>
        <v>#N/A</v>
      </c>
      <c r="C828" s="45" t="e">
        <f>VLOOKUP($A828,EVID_OSEVU!$A$1:$M$4972,3,FALSE)</f>
        <v>#N/A</v>
      </c>
      <c r="D828" s="45" t="e">
        <f>VLOOKUP($A828,EVID_OSEVU!$A$1:$M$4972,4,FALSE)</f>
        <v>#N/A</v>
      </c>
      <c r="E828" s="45" t="e">
        <f>VLOOKUP($A828,EVID_OSEVU!$A$1:$M$4972,7,FALSE)</f>
        <v>#N/A</v>
      </c>
      <c r="F828" s="45" t="e">
        <f>VLOOKUP($A828,EVID_OSEVU!$A$1:$M$4972,8,FALSE)</f>
        <v>#N/A</v>
      </c>
      <c r="G828" s="45" t="e">
        <f>VLOOKUP($A828,EVID_OSEVU!$A$1:$M$4972,11,FALSE)</f>
        <v>#N/A</v>
      </c>
      <c r="H828" s="35"/>
      <c r="I828" s="48"/>
      <c r="J828" s="33" t="e">
        <f>VLOOKUP($A828,EVID_OSEVU!$A$1:$M$4972,11,FALSE)</f>
        <v>#N/A</v>
      </c>
      <c r="K828" s="39"/>
      <c r="L828" s="49"/>
      <c r="M828" s="89" t="e">
        <f t="shared" si="12"/>
        <v>#N/A</v>
      </c>
      <c r="N828" s="50"/>
      <c r="O828" s="37" t="e">
        <f>VLOOKUP(EVID_HNOJENI!N828,HNOJIVA_ALL!$A$2:$Z$3303,4,FALSE)</f>
        <v>#N/A</v>
      </c>
      <c r="P828" s="51" t="e">
        <f>ROUND(VLOOKUP(EVID_HNOJENI!N828,HNOJIVA_ALL!$A$2:$Z$3303,14,FALSE)*K828*IF(L828="t",10,IF(L828="kg",0.01,IF(L828="q",1,IF(L828="l",0.01*VLOOKUP(EVID_HNOJENI!N828,HNOJIVA_ALL!$A$2:$AE$3303,31,FALSE),"CHYBA")))),2)</f>
        <v>#N/A</v>
      </c>
      <c r="Q828" s="51" t="e">
        <f>ROUND(VLOOKUP(EVID_HNOJENI!N828,HNOJIVA_ALL!$A$2:$Z$3303,15,FALSE)*K828*IF(L828="t",10,IF(L828="kg",0.01,IF(L828="q",1,IF(L828="l",0.01*VLOOKUP(EVID_HNOJENI!N828,HNOJIVA_ALL!$A$2:$AE$3303,31,FALSE),"CHYBA")))),2)</f>
        <v>#N/A</v>
      </c>
      <c r="R828" s="51" t="e">
        <f>ROUND(VLOOKUP(EVID_HNOJENI!N828,HNOJIVA_ALL!$A$2:$Z$3303,16,FALSE)*K828*IF(L828="t",10,IF(L828="kg",0.01,IF(L828="q",1,IF(L828="l",0.01*VLOOKUP(EVID_HNOJENI!N828,HNOJIVA_ALL!$A$2:$AE$3303,31,FALSE),"CHYBA")))),2)</f>
        <v>#N/A</v>
      </c>
      <c r="S828" s="51" t="e">
        <f>ROUND(VLOOKUP(EVID_HNOJENI!N828,HNOJIVA_ALL!$A$2:$Z$3303,18,FALSE)*K828*IF(L828="t",10,IF(L828="kg",0.01,IF(L828="q",1,IF(L828="l",0.01*VLOOKUP(EVID_HNOJENI!N828,HNOJIVA_ALL!$A$2:$AE$3303,31,FALSE),"CHYBA")))),2)</f>
        <v>#N/A</v>
      </c>
      <c r="T828" s="51" t="e">
        <f>ROUND(VLOOKUP(EVID_HNOJENI!N828,HNOJIVA_ALL!$A$2:$Z$3303,17,FALSE)*K828*IF(L828="t",10,IF(L828="kg",0.01,IF(L828="q",1,IF(L828="l",0.01*VLOOKUP(EVID_HNOJENI!N828,HNOJIVA_ALL!$A$2:$AE$3303,31,FALSE),"CHYBA")))),2)</f>
        <v>#N/A</v>
      </c>
      <c r="U828" s="51" t="e">
        <f>ROUND(VLOOKUP(EVID_HNOJENI!N828,HNOJIVA_ALL!$A$2:$Z$3303,20,FALSE)*K828*IF(L828="t",10,IF(L828="kg",0.01,IF(L828="q",1,IF(L828="l",0.01*VLOOKUP(EVID_HNOJENI!N828,HNOJIVA_ALL!$A$2:$AE$3303,31,FALSE),"CHYBA")))),2)</f>
        <v>#N/A</v>
      </c>
    </row>
    <row r="829" spans="1:21" x14ac:dyDescent="0.2">
      <c r="A829" s="32"/>
      <c r="B829" s="45" t="e">
        <f>VLOOKUP($A829,EVID_OSEVU!$A$1:$M$4972,2,FALSE)</f>
        <v>#N/A</v>
      </c>
      <c r="C829" s="45" t="e">
        <f>VLOOKUP($A829,EVID_OSEVU!$A$1:$M$4972,3,FALSE)</f>
        <v>#N/A</v>
      </c>
      <c r="D829" s="45" t="e">
        <f>VLOOKUP($A829,EVID_OSEVU!$A$1:$M$4972,4,FALSE)</f>
        <v>#N/A</v>
      </c>
      <c r="E829" s="45" t="e">
        <f>VLOOKUP($A829,EVID_OSEVU!$A$1:$M$4972,7,FALSE)</f>
        <v>#N/A</v>
      </c>
      <c r="F829" s="45" t="e">
        <f>VLOOKUP($A829,EVID_OSEVU!$A$1:$M$4972,8,FALSE)</f>
        <v>#N/A</v>
      </c>
      <c r="G829" s="45" t="e">
        <f>VLOOKUP($A829,EVID_OSEVU!$A$1:$M$4972,11,FALSE)</f>
        <v>#N/A</v>
      </c>
      <c r="H829" s="35"/>
      <c r="I829" s="48"/>
      <c r="J829" s="33" t="e">
        <f>VLOOKUP($A829,EVID_OSEVU!$A$1:$M$4972,11,FALSE)</f>
        <v>#N/A</v>
      </c>
      <c r="K829" s="39"/>
      <c r="L829" s="49"/>
      <c r="M829" s="89" t="e">
        <f t="shared" si="12"/>
        <v>#N/A</v>
      </c>
      <c r="N829" s="50"/>
      <c r="O829" s="37" t="e">
        <f>VLOOKUP(EVID_HNOJENI!N829,HNOJIVA_ALL!$A$2:$Z$3303,4,FALSE)</f>
        <v>#N/A</v>
      </c>
      <c r="P829" s="51" t="e">
        <f>ROUND(VLOOKUP(EVID_HNOJENI!N829,HNOJIVA_ALL!$A$2:$Z$3303,14,FALSE)*K829*IF(L829="t",10,IF(L829="kg",0.01,IF(L829="q",1,IF(L829="l",0.01*VLOOKUP(EVID_HNOJENI!N829,HNOJIVA_ALL!$A$2:$AE$3303,31,FALSE),"CHYBA")))),2)</f>
        <v>#N/A</v>
      </c>
      <c r="Q829" s="51" t="e">
        <f>ROUND(VLOOKUP(EVID_HNOJENI!N829,HNOJIVA_ALL!$A$2:$Z$3303,15,FALSE)*K829*IF(L829="t",10,IF(L829="kg",0.01,IF(L829="q",1,IF(L829="l",0.01*VLOOKUP(EVID_HNOJENI!N829,HNOJIVA_ALL!$A$2:$AE$3303,31,FALSE),"CHYBA")))),2)</f>
        <v>#N/A</v>
      </c>
      <c r="R829" s="51" t="e">
        <f>ROUND(VLOOKUP(EVID_HNOJENI!N829,HNOJIVA_ALL!$A$2:$Z$3303,16,FALSE)*K829*IF(L829="t",10,IF(L829="kg",0.01,IF(L829="q",1,IF(L829="l",0.01*VLOOKUP(EVID_HNOJENI!N829,HNOJIVA_ALL!$A$2:$AE$3303,31,FALSE),"CHYBA")))),2)</f>
        <v>#N/A</v>
      </c>
      <c r="S829" s="51" t="e">
        <f>ROUND(VLOOKUP(EVID_HNOJENI!N829,HNOJIVA_ALL!$A$2:$Z$3303,18,FALSE)*K829*IF(L829="t",10,IF(L829="kg",0.01,IF(L829="q",1,IF(L829="l",0.01*VLOOKUP(EVID_HNOJENI!N829,HNOJIVA_ALL!$A$2:$AE$3303,31,FALSE),"CHYBA")))),2)</f>
        <v>#N/A</v>
      </c>
      <c r="T829" s="51" t="e">
        <f>ROUND(VLOOKUP(EVID_HNOJENI!N829,HNOJIVA_ALL!$A$2:$Z$3303,17,FALSE)*K829*IF(L829="t",10,IF(L829="kg",0.01,IF(L829="q",1,IF(L829="l",0.01*VLOOKUP(EVID_HNOJENI!N829,HNOJIVA_ALL!$A$2:$AE$3303,31,FALSE),"CHYBA")))),2)</f>
        <v>#N/A</v>
      </c>
      <c r="U829" s="51" t="e">
        <f>ROUND(VLOOKUP(EVID_HNOJENI!N829,HNOJIVA_ALL!$A$2:$Z$3303,20,FALSE)*K829*IF(L829="t",10,IF(L829="kg",0.01,IF(L829="q",1,IF(L829="l",0.01*VLOOKUP(EVID_HNOJENI!N829,HNOJIVA_ALL!$A$2:$AE$3303,31,FALSE),"CHYBA")))),2)</f>
        <v>#N/A</v>
      </c>
    </row>
    <row r="830" spans="1:21" x14ac:dyDescent="0.2">
      <c r="A830" s="32"/>
      <c r="B830" s="45" t="e">
        <f>VLOOKUP($A830,EVID_OSEVU!$A$1:$M$4972,2,FALSE)</f>
        <v>#N/A</v>
      </c>
      <c r="C830" s="45" t="e">
        <f>VLOOKUP($A830,EVID_OSEVU!$A$1:$M$4972,3,FALSE)</f>
        <v>#N/A</v>
      </c>
      <c r="D830" s="45" t="e">
        <f>VLOOKUP($A830,EVID_OSEVU!$A$1:$M$4972,4,FALSE)</f>
        <v>#N/A</v>
      </c>
      <c r="E830" s="45" t="e">
        <f>VLOOKUP($A830,EVID_OSEVU!$A$1:$M$4972,7,FALSE)</f>
        <v>#N/A</v>
      </c>
      <c r="F830" s="45" t="e">
        <f>VLOOKUP($A830,EVID_OSEVU!$A$1:$M$4972,8,FALSE)</f>
        <v>#N/A</v>
      </c>
      <c r="G830" s="45" t="e">
        <f>VLOOKUP($A830,EVID_OSEVU!$A$1:$M$4972,11,FALSE)</f>
        <v>#N/A</v>
      </c>
      <c r="H830" s="35"/>
      <c r="I830" s="48"/>
      <c r="J830" s="33" t="e">
        <f>VLOOKUP($A830,EVID_OSEVU!$A$1:$M$4972,11,FALSE)</f>
        <v>#N/A</v>
      </c>
      <c r="K830" s="39"/>
      <c r="L830" s="49"/>
      <c r="M830" s="89" t="e">
        <f t="shared" si="12"/>
        <v>#N/A</v>
      </c>
      <c r="N830" s="50"/>
      <c r="O830" s="37" t="e">
        <f>VLOOKUP(EVID_HNOJENI!N830,HNOJIVA_ALL!$A$2:$Z$3303,4,FALSE)</f>
        <v>#N/A</v>
      </c>
      <c r="P830" s="51" t="e">
        <f>ROUND(VLOOKUP(EVID_HNOJENI!N830,HNOJIVA_ALL!$A$2:$Z$3303,14,FALSE)*K830*IF(L830="t",10,IF(L830="kg",0.01,IF(L830="q",1,IF(L830="l",0.01*VLOOKUP(EVID_HNOJENI!N830,HNOJIVA_ALL!$A$2:$AE$3303,31,FALSE),"CHYBA")))),2)</f>
        <v>#N/A</v>
      </c>
      <c r="Q830" s="51" t="e">
        <f>ROUND(VLOOKUP(EVID_HNOJENI!N830,HNOJIVA_ALL!$A$2:$Z$3303,15,FALSE)*K830*IF(L830="t",10,IF(L830="kg",0.01,IF(L830="q",1,IF(L830="l",0.01*VLOOKUP(EVID_HNOJENI!N830,HNOJIVA_ALL!$A$2:$AE$3303,31,FALSE),"CHYBA")))),2)</f>
        <v>#N/A</v>
      </c>
      <c r="R830" s="51" t="e">
        <f>ROUND(VLOOKUP(EVID_HNOJENI!N830,HNOJIVA_ALL!$A$2:$Z$3303,16,FALSE)*K830*IF(L830="t",10,IF(L830="kg",0.01,IF(L830="q",1,IF(L830="l",0.01*VLOOKUP(EVID_HNOJENI!N830,HNOJIVA_ALL!$A$2:$AE$3303,31,FALSE),"CHYBA")))),2)</f>
        <v>#N/A</v>
      </c>
      <c r="S830" s="51" t="e">
        <f>ROUND(VLOOKUP(EVID_HNOJENI!N830,HNOJIVA_ALL!$A$2:$Z$3303,18,FALSE)*K830*IF(L830="t",10,IF(L830="kg",0.01,IF(L830="q",1,IF(L830="l",0.01*VLOOKUP(EVID_HNOJENI!N830,HNOJIVA_ALL!$A$2:$AE$3303,31,FALSE),"CHYBA")))),2)</f>
        <v>#N/A</v>
      </c>
      <c r="T830" s="51" t="e">
        <f>ROUND(VLOOKUP(EVID_HNOJENI!N830,HNOJIVA_ALL!$A$2:$Z$3303,17,FALSE)*K830*IF(L830="t",10,IF(L830="kg",0.01,IF(L830="q",1,IF(L830="l",0.01*VLOOKUP(EVID_HNOJENI!N830,HNOJIVA_ALL!$A$2:$AE$3303,31,FALSE),"CHYBA")))),2)</f>
        <v>#N/A</v>
      </c>
      <c r="U830" s="51" t="e">
        <f>ROUND(VLOOKUP(EVID_HNOJENI!N830,HNOJIVA_ALL!$A$2:$Z$3303,20,FALSE)*K830*IF(L830="t",10,IF(L830="kg",0.01,IF(L830="q",1,IF(L830="l",0.01*VLOOKUP(EVID_HNOJENI!N830,HNOJIVA_ALL!$A$2:$AE$3303,31,FALSE),"CHYBA")))),2)</f>
        <v>#N/A</v>
      </c>
    </row>
    <row r="831" spans="1:21" x14ac:dyDescent="0.2">
      <c r="A831" s="32"/>
      <c r="B831" s="45" t="e">
        <f>VLOOKUP($A831,EVID_OSEVU!$A$1:$M$4972,2,FALSE)</f>
        <v>#N/A</v>
      </c>
      <c r="C831" s="45" t="e">
        <f>VLOOKUP($A831,EVID_OSEVU!$A$1:$M$4972,3,FALSE)</f>
        <v>#N/A</v>
      </c>
      <c r="D831" s="45" t="e">
        <f>VLOOKUP($A831,EVID_OSEVU!$A$1:$M$4972,4,FALSE)</f>
        <v>#N/A</v>
      </c>
      <c r="E831" s="45" t="e">
        <f>VLOOKUP($A831,EVID_OSEVU!$A$1:$M$4972,7,FALSE)</f>
        <v>#N/A</v>
      </c>
      <c r="F831" s="45" t="e">
        <f>VLOOKUP($A831,EVID_OSEVU!$A$1:$M$4972,8,FALSE)</f>
        <v>#N/A</v>
      </c>
      <c r="G831" s="45" t="e">
        <f>VLOOKUP($A831,EVID_OSEVU!$A$1:$M$4972,11,FALSE)</f>
        <v>#N/A</v>
      </c>
      <c r="H831" s="35"/>
      <c r="I831" s="48"/>
      <c r="J831" s="33" t="e">
        <f>VLOOKUP($A831,EVID_OSEVU!$A$1:$M$4972,11,FALSE)</f>
        <v>#N/A</v>
      </c>
      <c r="K831" s="39"/>
      <c r="L831" s="49"/>
      <c r="M831" s="89" t="e">
        <f t="shared" si="12"/>
        <v>#N/A</v>
      </c>
      <c r="N831" s="50"/>
      <c r="O831" s="37" t="e">
        <f>VLOOKUP(EVID_HNOJENI!N831,HNOJIVA_ALL!$A$2:$Z$3303,4,FALSE)</f>
        <v>#N/A</v>
      </c>
      <c r="P831" s="51" t="e">
        <f>ROUND(VLOOKUP(EVID_HNOJENI!N831,HNOJIVA_ALL!$A$2:$Z$3303,14,FALSE)*K831*IF(L831="t",10,IF(L831="kg",0.01,IF(L831="q",1,IF(L831="l",0.01*VLOOKUP(EVID_HNOJENI!N831,HNOJIVA_ALL!$A$2:$AE$3303,31,FALSE),"CHYBA")))),2)</f>
        <v>#N/A</v>
      </c>
      <c r="Q831" s="51" t="e">
        <f>ROUND(VLOOKUP(EVID_HNOJENI!N831,HNOJIVA_ALL!$A$2:$Z$3303,15,FALSE)*K831*IF(L831="t",10,IF(L831="kg",0.01,IF(L831="q",1,IF(L831="l",0.01*VLOOKUP(EVID_HNOJENI!N831,HNOJIVA_ALL!$A$2:$AE$3303,31,FALSE),"CHYBA")))),2)</f>
        <v>#N/A</v>
      </c>
      <c r="R831" s="51" t="e">
        <f>ROUND(VLOOKUP(EVID_HNOJENI!N831,HNOJIVA_ALL!$A$2:$Z$3303,16,FALSE)*K831*IF(L831="t",10,IF(L831="kg",0.01,IF(L831="q",1,IF(L831="l",0.01*VLOOKUP(EVID_HNOJENI!N831,HNOJIVA_ALL!$A$2:$AE$3303,31,FALSE),"CHYBA")))),2)</f>
        <v>#N/A</v>
      </c>
      <c r="S831" s="51" t="e">
        <f>ROUND(VLOOKUP(EVID_HNOJENI!N831,HNOJIVA_ALL!$A$2:$Z$3303,18,FALSE)*K831*IF(L831="t",10,IF(L831="kg",0.01,IF(L831="q",1,IF(L831="l",0.01*VLOOKUP(EVID_HNOJENI!N831,HNOJIVA_ALL!$A$2:$AE$3303,31,FALSE),"CHYBA")))),2)</f>
        <v>#N/A</v>
      </c>
      <c r="T831" s="51" t="e">
        <f>ROUND(VLOOKUP(EVID_HNOJENI!N831,HNOJIVA_ALL!$A$2:$Z$3303,17,FALSE)*K831*IF(L831="t",10,IF(L831="kg",0.01,IF(L831="q",1,IF(L831="l",0.01*VLOOKUP(EVID_HNOJENI!N831,HNOJIVA_ALL!$A$2:$AE$3303,31,FALSE),"CHYBA")))),2)</f>
        <v>#N/A</v>
      </c>
      <c r="U831" s="51" t="e">
        <f>ROUND(VLOOKUP(EVID_HNOJENI!N831,HNOJIVA_ALL!$A$2:$Z$3303,20,FALSE)*K831*IF(L831="t",10,IF(L831="kg",0.01,IF(L831="q",1,IF(L831="l",0.01*VLOOKUP(EVID_HNOJENI!N831,HNOJIVA_ALL!$A$2:$AE$3303,31,FALSE),"CHYBA")))),2)</f>
        <v>#N/A</v>
      </c>
    </row>
    <row r="832" spans="1:21" x14ac:dyDescent="0.2">
      <c r="A832" s="32"/>
      <c r="B832" s="45" t="e">
        <f>VLOOKUP($A832,EVID_OSEVU!$A$1:$M$4972,2,FALSE)</f>
        <v>#N/A</v>
      </c>
      <c r="C832" s="45" t="e">
        <f>VLOOKUP($A832,EVID_OSEVU!$A$1:$M$4972,3,FALSE)</f>
        <v>#N/A</v>
      </c>
      <c r="D832" s="45" t="e">
        <f>VLOOKUP($A832,EVID_OSEVU!$A$1:$M$4972,4,FALSE)</f>
        <v>#N/A</v>
      </c>
      <c r="E832" s="45" t="e">
        <f>VLOOKUP($A832,EVID_OSEVU!$A$1:$M$4972,7,FALSE)</f>
        <v>#N/A</v>
      </c>
      <c r="F832" s="45" t="e">
        <f>VLOOKUP($A832,EVID_OSEVU!$A$1:$M$4972,8,FALSE)</f>
        <v>#N/A</v>
      </c>
      <c r="G832" s="45" t="e">
        <f>VLOOKUP($A832,EVID_OSEVU!$A$1:$M$4972,11,FALSE)</f>
        <v>#N/A</v>
      </c>
      <c r="H832" s="35"/>
      <c r="I832" s="48"/>
      <c r="J832" s="33" t="e">
        <f>VLOOKUP($A832,EVID_OSEVU!$A$1:$M$4972,11,FALSE)</f>
        <v>#N/A</v>
      </c>
      <c r="K832" s="39"/>
      <c r="L832" s="49"/>
      <c r="M832" s="89" t="e">
        <f t="shared" si="12"/>
        <v>#N/A</v>
      </c>
      <c r="N832" s="50"/>
      <c r="O832" s="37" t="e">
        <f>VLOOKUP(EVID_HNOJENI!N832,HNOJIVA_ALL!$A$2:$Z$3303,4,FALSE)</f>
        <v>#N/A</v>
      </c>
      <c r="P832" s="51" t="e">
        <f>ROUND(VLOOKUP(EVID_HNOJENI!N832,HNOJIVA_ALL!$A$2:$Z$3303,14,FALSE)*K832*IF(L832="t",10,IF(L832="kg",0.01,IF(L832="q",1,IF(L832="l",0.01*VLOOKUP(EVID_HNOJENI!N832,HNOJIVA_ALL!$A$2:$AE$3303,31,FALSE),"CHYBA")))),2)</f>
        <v>#N/A</v>
      </c>
      <c r="Q832" s="51" t="e">
        <f>ROUND(VLOOKUP(EVID_HNOJENI!N832,HNOJIVA_ALL!$A$2:$Z$3303,15,FALSE)*K832*IF(L832="t",10,IF(L832="kg",0.01,IF(L832="q",1,IF(L832="l",0.01*VLOOKUP(EVID_HNOJENI!N832,HNOJIVA_ALL!$A$2:$AE$3303,31,FALSE),"CHYBA")))),2)</f>
        <v>#N/A</v>
      </c>
      <c r="R832" s="51" t="e">
        <f>ROUND(VLOOKUP(EVID_HNOJENI!N832,HNOJIVA_ALL!$A$2:$Z$3303,16,FALSE)*K832*IF(L832="t",10,IF(L832="kg",0.01,IF(L832="q",1,IF(L832="l",0.01*VLOOKUP(EVID_HNOJENI!N832,HNOJIVA_ALL!$A$2:$AE$3303,31,FALSE),"CHYBA")))),2)</f>
        <v>#N/A</v>
      </c>
      <c r="S832" s="51" t="e">
        <f>ROUND(VLOOKUP(EVID_HNOJENI!N832,HNOJIVA_ALL!$A$2:$Z$3303,18,FALSE)*K832*IF(L832="t",10,IF(L832="kg",0.01,IF(L832="q",1,IF(L832="l",0.01*VLOOKUP(EVID_HNOJENI!N832,HNOJIVA_ALL!$A$2:$AE$3303,31,FALSE),"CHYBA")))),2)</f>
        <v>#N/A</v>
      </c>
      <c r="T832" s="51" t="e">
        <f>ROUND(VLOOKUP(EVID_HNOJENI!N832,HNOJIVA_ALL!$A$2:$Z$3303,17,FALSE)*K832*IF(L832="t",10,IF(L832="kg",0.01,IF(L832="q",1,IF(L832="l",0.01*VLOOKUP(EVID_HNOJENI!N832,HNOJIVA_ALL!$A$2:$AE$3303,31,FALSE),"CHYBA")))),2)</f>
        <v>#N/A</v>
      </c>
      <c r="U832" s="51" t="e">
        <f>ROUND(VLOOKUP(EVID_HNOJENI!N832,HNOJIVA_ALL!$A$2:$Z$3303,20,FALSE)*K832*IF(L832="t",10,IF(L832="kg",0.01,IF(L832="q",1,IF(L832="l",0.01*VLOOKUP(EVID_HNOJENI!N832,HNOJIVA_ALL!$A$2:$AE$3303,31,FALSE),"CHYBA")))),2)</f>
        <v>#N/A</v>
      </c>
    </row>
    <row r="833" spans="1:21" x14ac:dyDescent="0.2">
      <c r="A833" s="32"/>
      <c r="B833" s="45" t="e">
        <f>VLOOKUP($A833,EVID_OSEVU!$A$1:$M$4972,2,FALSE)</f>
        <v>#N/A</v>
      </c>
      <c r="C833" s="45" t="e">
        <f>VLOOKUP($A833,EVID_OSEVU!$A$1:$M$4972,3,FALSE)</f>
        <v>#N/A</v>
      </c>
      <c r="D833" s="45" t="e">
        <f>VLOOKUP($A833,EVID_OSEVU!$A$1:$M$4972,4,FALSE)</f>
        <v>#N/A</v>
      </c>
      <c r="E833" s="45" t="e">
        <f>VLOOKUP($A833,EVID_OSEVU!$A$1:$M$4972,7,FALSE)</f>
        <v>#N/A</v>
      </c>
      <c r="F833" s="45" t="e">
        <f>VLOOKUP($A833,EVID_OSEVU!$A$1:$M$4972,8,FALSE)</f>
        <v>#N/A</v>
      </c>
      <c r="G833" s="45" t="e">
        <f>VLOOKUP($A833,EVID_OSEVU!$A$1:$M$4972,11,FALSE)</f>
        <v>#N/A</v>
      </c>
      <c r="H833" s="35"/>
      <c r="I833" s="48"/>
      <c r="J833" s="33" t="e">
        <f>VLOOKUP($A833,EVID_OSEVU!$A$1:$M$4972,11,FALSE)</f>
        <v>#N/A</v>
      </c>
      <c r="K833" s="39"/>
      <c r="L833" s="49"/>
      <c r="M833" s="89" t="e">
        <f t="shared" si="12"/>
        <v>#N/A</v>
      </c>
      <c r="N833" s="50"/>
      <c r="O833" s="37" t="e">
        <f>VLOOKUP(EVID_HNOJENI!N833,HNOJIVA_ALL!$A$2:$Z$3303,4,FALSE)</f>
        <v>#N/A</v>
      </c>
      <c r="P833" s="51" t="e">
        <f>ROUND(VLOOKUP(EVID_HNOJENI!N833,HNOJIVA_ALL!$A$2:$Z$3303,14,FALSE)*K833*IF(L833="t",10,IF(L833="kg",0.01,IF(L833="q",1,IF(L833="l",0.01*VLOOKUP(EVID_HNOJENI!N833,HNOJIVA_ALL!$A$2:$AE$3303,31,FALSE),"CHYBA")))),2)</f>
        <v>#N/A</v>
      </c>
      <c r="Q833" s="51" t="e">
        <f>ROUND(VLOOKUP(EVID_HNOJENI!N833,HNOJIVA_ALL!$A$2:$Z$3303,15,FALSE)*K833*IF(L833="t",10,IF(L833="kg",0.01,IF(L833="q",1,IF(L833="l",0.01*VLOOKUP(EVID_HNOJENI!N833,HNOJIVA_ALL!$A$2:$AE$3303,31,FALSE),"CHYBA")))),2)</f>
        <v>#N/A</v>
      </c>
      <c r="R833" s="51" t="e">
        <f>ROUND(VLOOKUP(EVID_HNOJENI!N833,HNOJIVA_ALL!$A$2:$Z$3303,16,FALSE)*K833*IF(L833="t",10,IF(L833="kg",0.01,IF(L833="q",1,IF(L833="l",0.01*VLOOKUP(EVID_HNOJENI!N833,HNOJIVA_ALL!$A$2:$AE$3303,31,FALSE),"CHYBA")))),2)</f>
        <v>#N/A</v>
      </c>
      <c r="S833" s="51" t="e">
        <f>ROUND(VLOOKUP(EVID_HNOJENI!N833,HNOJIVA_ALL!$A$2:$Z$3303,18,FALSE)*K833*IF(L833="t",10,IF(L833="kg",0.01,IF(L833="q",1,IF(L833="l",0.01*VLOOKUP(EVID_HNOJENI!N833,HNOJIVA_ALL!$A$2:$AE$3303,31,FALSE),"CHYBA")))),2)</f>
        <v>#N/A</v>
      </c>
      <c r="T833" s="51" t="e">
        <f>ROUND(VLOOKUP(EVID_HNOJENI!N833,HNOJIVA_ALL!$A$2:$Z$3303,17,FALSE)*K833*IF(L833="t",10,IF(L833="kg",0.01,IF(L833="q",1,IF(L833="l",0.01*VLOOKUP(EVID_HNOJENI!N833,HNOJIVA_ALL!$A$2:$AE$3303,31,FALSE),"CHYBA")))),2)</f>
        <v>#N/A</v>
      </c>
      <c r="U833" s="51" t="e">
        <f>ROUND(VLOOKUP(EVID_HNOJENI!N833,HNOJIVA_ALL!$A$2:$Z$3303,20,FALSE)*K833*IF(L833="t",10,IF(L833="kg",0.01,IF(L833="q",1,IF(L833="l",0.01*VLOOKUP(EVID_HNOJENI!N833,HNOJIVA_ALL!$A$2:$AE$3303,31,FALSE),"CHYBA")))),2)</f>
        <v>#N/A</v>
      </c>
    </row>
    <row r="834" spans="1:21" x14ac:dyDescent="0.2">
      <c r="A834" s="32"/>
      <c r="B834" s="45" t="e">
        <f>VLOOKUP($A834,EVID_OSEVU!$A$1:$M$4972,2,FALSE)</f>
        <v>#N/A</v>
      </c>
      <c r="C834" s="45" t="e">
        <f>VLOOKUP($A834,EVID_OSEVU!$A$1:$M$4972,3,FALSE)</f>
        <v>#N/A</v>
      </c>
      <c r="D834" s="45" t="e">
        <f>VLOOKUP($A834,EVID_OSEVU!$A$1:$M$4972,4,FALSE)</f>
        <v>#N/A</v>
      </c>
      <c r="E834" s="45" t="e">
        <f>VLOOKUP($A834,EVID_OSEVU!$A$1:$M$4972,7,FALSE)</f>
        <v>#N/A</v>
      </c>
      <c r="F834" s="45" t="e">
        <f>VLOOKUP($A834,EVID_OSEVU!$A$1:$M$4972,8,FALSE)</f>
        <v>#N/A</v>
      </c>
      <c r="G834" s="45" t="e">
        <f>VLOOKUP($A834,EVID_OSEVU!$A$1:$M$4972,11,FALSE)</f>
        <v>#N/A</v>
      </c>
      <c r="H834" s="35"/>
      <c r="I834" s="48"/>
      <c r="J834" s="33" t="e">
        <f>VLOOKUP($A834,EVID_OSEVU!$A$1:$M$4972,11,FALSE)</f>
        <v>#N/A</v>
      </c>
      <c r="K834" s="39"/>
      <c r="L834" s="49"/>
      <c r="M834" s="89" t="e">
        <f t="shared" si="12"/>
        <v>#N/A</v>
      </c>
      <c r="N834" s="50"/>
      <c r="O834" s="37" t="e">
        <f>VLOOKUP(EVID_HNOJENI!N834,HNOJIVA_ALL!$A$2:$Z$3303,4,FALSE)</f>
        <v>#N/A</v>
      </c>
      <c r="P834" s="51" t="e">
        <f>ROUND(VLOOKUP(EVID_HNOJENI!N834,HNOJIVA_ALL!$A$2:$Z$3303,14,FALSE)*K834*IF(L834="t",10,IF(L834="kg",0.01,IF(L834="q",1,IF(L834="l",0.01*VLOOKUP(EVID_HNOJENI!N834,HNOJIVA_ALL!$A$2:$AE$3303,31,FALSE),"CHYBA")))),2)</f>
        <v>#N/A</v>
      </c>
      <c r="Q834" s="51" t="e">
        <f>ROUND(VLOOKUP(EVID_HNOJENI!N834,HNOJIVA_ALL!$A$2:$Z$3303,15,FALSE)*K834*IF(L834="t",10,IF(L834="kg",0.01,IF(L834="q",1,IF(L834="l",0.01*VLOOKUP(EVID_HNOJENI!N834,HNOJIVA_ALL!$A$2:$AE$3303,31,FALSE),"CHYBA")))),2)</f>
        <v>#N/A</v>
      </c>
      <c r="R834" s="51" t="e">
        <f>ROUND(VLOOKUP(EVID_HNOJENI!N834,HNOJIVA_ALL!$A$2:$Z$3303,16,FALSE)*K834*IF(L834="t",10,IF(L834="kg",0.01,IF(L834="q",1,IF(L834="l",0.01*VLOOKUP(EVID_HNOJENI!N834,HNOJIVA_ALL!$A$2:$AE$3303,31,FALSE),"CHYBA")))),2)</f>
        <v>#N/A</v>
      </c>
      <c r="S834" s="51" t="e">
        <f>ROUND(VLOOKUP(EVID_HNOJENI!N834,HNOJIVA_ALL!$A$2:$Z$3303,18,FALSE)*K834*IF(L834="t",10,IF(L834="kg",0.01,IF(L834="q",1,IF(L834="l",0.01*VLOOKUP(EVID_HNOJENI!N834,HNOJIVA_ALL!$A$2:$AE$3303,31,FALSE),"CHYBA")))),2)</f>
        <v>#N/A</v>
      </c>
      <c r="T834" s="51" t="e">
        <f>ROUND(VLOOKUP(EVID_HNOJENI!N834,HNOJIVA_ALL!$A$2:$Z$3303,17,FALSE)*K834*IF(L834="t",10,IF(L834="kg",0.01,IF(L834="q",1,IF(L834="l",0.01*VLOOKUP(EVID_HNOJENI!N834,HNOJIVA_ALL!$A$2:$AE$3303,31,FALSE),"CHYBA")))),2)</f>
        <v>#N/A</v>
      </c>
      <c r="U834" s="51" t="e">
        <f>ROUND(VLOOKUP(EVID_HNOJENI!N834,HNOJIVA_ALL!$A$2:$Z$3303,20,FALSE)*K834*IF(L834="t",10,IF(L834="kg",0.01,IF(L834="q",1,IF(L834="l",0.01*VLOOKUP(EVID_HNOJENI!N834,HNOJIVA_ALL!$A$2:$AE$3303,31,FALSE),"CHYBA")))),2)</f>
        <v>#N/A</v>
      </c>
    </row>
    <row r="835" spans="1:21" x14ac:dyDescent="0.2">
      <c r="A835" s="32"/>
      <c r="B835" s="45" t="e">
        <f>VLOOKUP($A835,EVID_OSEVU!$A$1:$M$4972,2,FALSE)</f>
        <v>#N/A</v>
      </c>
      <c r="C835" s="45" t="e">
        <f>VLOOKUP($A835,EVID_OSEVU!$A$1:$M$4972,3,FALSE)</f>
        <v>#N/A</v>
      </c>
      <c r="D835" s="45" t="e">
        <f>VLOOKUP($A835,EVID_OSEVU!$A$1:$M$4972,4,FALSE)</f>
        <v>#N/A</v>
      </c>
      <c r="E835" s="45" t="e">
        <f>VLOOKUP($A835,EVID_OSEVU!$A$1:$M$4972,7,FALSE)</f>
        <v>#N/A</v>
      </c>
      <c r="F835" s="45" t="e">
        <f>VLOOKUP($A835,EVID_OSEVU!$A$1:$M$4972,8,FALSE)</f>
        <v>#N/A</v>
      </c>
      <c r="G835" s="45" t="e">
        <f>VLOOKUP($A835,EVID_OSEVU!$A$1:$M$4972,11,FALSE)</f>
        <v>#N/A</v>
      </c>
      <c r="H835" s="35"/>
      <c r="I835" s="48"/>
      <c r="J835" s="33" t="e">
        <f>VLOOKUP($A835,EVID_OSEVU!$A$1:$M$4972,11,FALSE)</f>
        <v>#N/A</v>
      </c>
      <c r="K835" s="39"/>
      <c r="L835" s="49"/>
      <c r="M835" s="89" t="e">
        <f t="shared" si="12"/>
        <v>#N/A</v>
      </c>
      <c r="N835" s="50"/>
      <c r="O835" s="37" t="e">
        <f>VLOOKUP(EVID_HNOJENI!N835,HNOJIVA_ALL!$A$2:$Z$3303,4,FALSE)</f>
        <v>#N/A</v>
      </c>
      <c r="P835" s="51" t="e">
        <f>ROUND(VLOOKUP(EVID_HNOJENI!N835,HNOJIVA_ALL!$A$2:$Z$3303,14,FALSE)*K835*IF(L835="t",10,IF(L835="kg",0.01,IF(L835="q",1,IF(L835="l",0.01*VLOOKUP(EVID_HNOJENI!N835,HNOJIVA_ALL!$A$2:$AE$3303,31,FALSE),"CHYBA")))),2)</f>
        <v>#N/A</v>
      </c>
      <c r="Q835" s="51" t="e">
        <f>ROUND(VLOOKUP(EVID_HNOJENI!N835,HNOJIVA_ALL!$A$2:$Z$3303,15,FALSE)*K835*IF(L835="t",10,IF(L835="kg",0.01,IF(L835="q",1,IF(L835="l",0.01*VLOOKUP(EVID_HNOJENI!N835,HNOJIVA_ALL!$A$2:$AE$3303,31,FALSE),"CHYBA")))),2)</f>
        <v>#N/A</v>
      </c>
      <c r="R835" s="51" t="e">
        <f>ROUND(VLOOKUP(EVID_HNOJENI!N835,HNOJIVA_ALL!$A$2:$Z$3303,16,FALSE)*K835*IF(L835="t",10,IF(L835="kg",0.01,IF(L835="q",1,IF(L835="l",0.01*VLOOKUP(EVID_HNOJENI!N835,HNOJIVA_ALL!$A$2:$AE$3303,31,FALSE),"CHYBA")))),2)</f>
        <v>#N/A</v>
      </c>
      <c r="S835" s="51" t="e">
        <f>ROUND(VLOOKUP(EVID_HNOJENI!N835,HNOJIVA_ALL!$A$2:$Z$3303,18,FALSE)*K835*IF(L835="t",10,IF(L835="kg",0.01,IF(L835="q",1,IF(L835="l",0.01*VLOOKUP(EVID_HNOJENI!N835,HNOJIVA_ALL!$A$2:$AE$3303,31,FALSE),"CHYBA")))),2)</f>
        <v>#N/A</v>
      </c>
      <c r="T835" s="51" t="e">
        <f>ROUND(VLOOKUP(EVID_HNOJENI!N835,HNOJIVA_ALL!$A$2:$Z$3303,17,FALSE)*K835*IF(L835="t",10,IF(L835="kg",0.01,IF(L835="q",1,IF(L835="l",0.01*VLOOKUP(EVID_HNOJENI!N835,HNOJIVA_ALL!$A$2:$AE$3303,31,FALSE),"CHYBA")))),2)</f>
        <v>#N/A</v>
      </c>
      <c r="U835" s="51" t="e">
        <f>ROUND(VLOOKUP(EVID_HNOJENI!N835,HNOJIVA_ALL!$A$2:$Z$3303,20,FALSE)*K835*IF(L835="t",10,IF(L835="kg",0.01,IF(L835="q",1,IF(L835="l",0.01*VLOOKUP(EVID_HNOJENI!N835,HNOJIVA_ALL!$A$2:$AE$3303,31,FALSE),"CHYBA")))),2)</f>
        <v>#N/A</v>
      </c>
    </row>
    <row r="836" spans="1:21" x14ac:dyDescent="0.2">
      <c r="A836" s="32"/>
      <c r="B836" s="45" t="e">
        <f>VLOOKUP($A836,EVID_OSEVU!$A$1:$M$4972,2,FALSE)</f>
        <v>#N/A</v>
      </c>
      <c r="C836" s="45" t="e">
        <f>VLOOKUP($A836,EVID_OSEVU!$A$1:$M$4972,3,FALSE)</f>
        <v>#N/A</v>
      </c>
      <c r="D836" s="45" t="e">
        <f>VLOOKUP($A836,EVID_OSEVU!$A$1:$M$4972,4,FALSE)</f>
        <v>#N/A</v>
      </c>
      <c r="E836" s="45" t="e">
        <f>VLOOKUP($A836,EVID_OSEVU!$A$1:$M$4972,7,FALSE)</f>
        <v>#N/A</v>
      </c>
      <c r="F836" s="45" t="e">
        <f>VLOOKUP($A836,EVID_OSEVU!$A$1:$M$4972,8,FALSE)</f>
        <v>#N/A</v>
      </c>
      <c r="G836" s="45" t="e">
        <f>VLOOKUP($A836,EVID_OSEVU!$A$1:$M$4972,11,FALSE)</f>
        <v>#N/A</v>
      </c>
      <c r="H836" s="35"/>
      <c r="I836" s="48"/>
      <c r="J836" s="33" t="e">
        <f>VLOOKUP($A836,EVID_OSEVU!$A$1:$M$4972,11,FALSE)</f>
        <v>#N/A</v>
      </c>
      <c r="K836" s="39"/>
      <c r="L836" s="49"/>
      <c r="M836" s="89" t="e">
        <f t="shared" si="12"/>
        <v>#N/A</v>
      </c>
      <c r="N836" s="50"/>
      <c r="O836" s="37" t="e">
        <f>VLOOKUP(EVID_HNOJENI!N836,HNOJIVA_ALL!$A$2:$Z$3303,4,FALSE)</f>
        <v>#N/A</v>
      </c>
      <c r="P836" s="51" t="e">
        <f>ROUND(VLOOKUP(EVID_HNOJENI!N836,HNOJIVA_ALL!$A$2:$Z$3303,14,FALSE)*K836*IF(L836="t",10,IF(L836="kg",0.01,IF(L836="q",1,IF(L836="l",0.01*VLOOKUP(EVID_HNOJENI!N836,HNOJIVA_ALL!$A$2:$AE$3303,31,FALSE),"CHYBA")))),2)</f>
        <v>#N/A</v>
      </c>
      <c r="Q836" s="51" t="e">
        <f>ROUND(VLOOKUP(EVID_HNOJENI!N836,HNOJIVA_ALL!$A$2:$Z$3303,15,FALSE)*K836*IF(L836="t",10,IF(L836="kg",0.01,IF(L836="q",1,IF(L836="l",0.01*VLOOKUP(EVID_HNOJENI!N836,HNOJIVA_ALL!$A$2:$AE$3303,31,FALSE),"CHYBA")))),2)</f>
        <v>#N/A</v>
      </c>
      <c r="R836" s="51" t="e">
        <f>ROUND(VLOOKUP(EVID_HNOJENI!N836,HNOJIVA_ALL!$A$2:$Z$3303,16,FALSE)*K836*IF(L836="t",10,IF(L836="kg",0.01,IF(L836="q",1,IF(L836="l",0.01*VLOOKUP(EVID_HNOJENI!N836,HNOJIVA_ALL!$A$2:$AE$3303,31,FALSE),"CHYBA")))),2)</f>
        <v>#N/A</v>
      </c>
      <c r="S836" s="51" t="e">
        <f>ROUND(VLOOKUP(EVID_HNOJENI!N836,HNOJIVA_ALL!$A$2:$Z$3303,18,FALSE)*K836*IF(L836="t",10,IF(L836="kg",0.01,IF(L836="q",1,IF(L836="l",0.01*VLOOKUP(EVID_HNOJENI!N836,HNOJIVA_ALL!$A$2:$AE$3303,31,FALSE),"CHYBA")))),2)</f>
        <v>#N/A</v>
      </c>
      <c r="T836" s="51" t="e">
        <f>ROUND(VLOOKUP(EVID_HNOJENI!N836,HNOJIVA_ALL!$A$2:$Z$3303,17,FALSE)*K836*IF(L836="t",10,IF(L836="kg",0.01,IF(L836="q",1,IF(L836="l",0.01*VLOOKUP(EVID_HNOJENI!N836,HNOJIVA_ALL!$A$2:$AE$3303,31,FALSE),"CHYBA")))),2)</f>
        <v>#N/A</v>
      </c>
      <c r="U836" s="51" t="e">
        <f>ROUND(VLOOKUP(EVID_HNOJENI!N836,HNOJIVA_ALL!$A$2:$Z$3303,20,FALSE)*K836*IF(L836="t",10,IF(L836="kg",0.01,IF(L836="q",1,IF(L836="l",0.01*VLOOKUP(EVID_HNOJENI!N836,HNOJIVA_ALL!$A$2:$AE$3303,31,FALSE),"CHYBA")))),2)</f>
        <v>#N/A</v>
      </c>
    </row>
    <row r="837" spans="1:21" x14ac:dyDescent="0.2">
      <c r="A837" s="32"/>
      <c r="B837" s="45" t="e">
        <f>VLOOKUP($A837,EVID_OSEVU!$A$1:$M$4972,2,FALSE)</f>
        <v>#N/A</v>
      </c>
      <c r="C837" s="45" t="e">
        <f>VLOOKUP($A837,EVID_OSEVU!$A$1:$M$4972,3,FALSE)</f>
        <v>#N/A</v>
      </c>
      <c r="D837" s="45" t="e">
        <f>VLOOKUP($A837,EVID_OSEVU!$A$1:$M$4972,4,FALSE)</f>
        <v>#N/A</v>
      </c>
      <c r="E837" s="45" t="e">
        <f>VLOOKUP($A837,EVID_OSEVU!$A$1:$M$4972,7,FALSE)</f>
        <v>#N/A</v>
      </c>
      <c r="F837" s="45" t="e">
        <f>VLOOKUP($A837,EVID_OSEVU!$A$1:$M$4972,8,FALSE)</f>
        <v>#N/A</v>
      </c>
      <c r="G837" s="45" t="e">
        <f>VLOOKUP($A837,EVID_OSEVU!$A$1:$M$4972,11,FALSE)</f>
        <v>#N/A</v>
      </c>
      <c r="H837" s="35"/>
      <c r="I837" s="48"/>
      <c r="J837" s="33" t="e">
        <f>VLOOKUP($A837,EVID_OSEVU!$A$1:$M$4972,11,FALSE)</f>
        <v>#N/A</v>
      </c>
      <c r="K837" s="39"/>
      <c r="L837" s="49"/>
      <c r="M837" s="89" t="e">
        <f t="shared" ref="M837:M900" si="13">K837*J837</f>
        <v>#N/A</v>
      </c>
      <c r="N837" s="50"/>
      <c r="O837" s="37" t="e">
        <f>VLOOKUP(EVID_HNOJENI!N837,HNOJIVA_ALL!$A$2:$Z$3303,4,FALSE)</f>
        <v>#N/A</v>
      </c>
      <c r="P837" s="51" t="e">
        <f>ROUND(VLOOKUP(EVID_HNOJENI!N837,HNOJIVA_ALL!$A$2:$Z$3303,14,FALSE)*K837*IF(L837="t",10,IF(L837="kg",0.01,IF(L837="q",1,IF(L837="l",0.01*VLOOKUP(EVID_HNOJENI!N837,HNOJIVA_ALL!$A$2:$AE$3303,31,FALSE),"CHYBA")))),2)</f>
        <v>#N/A</v>
      </c>
      <c r="Q837" s="51" t="e">
        <f>ROUND(VLOOKUP(EVID_HNOJENI!N837,HNOJIVA_ALL!$A$2:$Z$3303,15,FALSE)*K837*IF(L837="t",10,IF(L837="kg",0.01,IF(L837="q",1,IF(L837="l",0.01*VLOOKUP(EVID_HNOJENI!N837,HNOJIVA_ALL!$A$2:$AE$3303,31,FALSE),"CHYBA")))),2)</f>
        <v>#N/A</v>
      </c>
      <c r="R837" s="51" t="e">
        <f>ROUND(VLOOKUP(EVID_HNOJENI!N837,HNOJIVA_ALL!$A$2:$Z$3303,16,FALSE)*K837*IF(L837="t",10,IF(L837="kg",0.01,IF(L837="q",1,IF(L837="l",0.01*VLOOKUP(EVID_HNOJENI!N837,HNOJIVA_ALL!$A$2:$AE$3303,31,FALSE),"CHYBA")))),2)</f>
        <v>#N/A</v>
      </c>
      <c r="S837" s="51" t="e">
        <f>ROUND(VLOOKUP(EVID_HNOJENI!N837,HNOJIVA_ALL!$A$2:$Z$3303,18,FALSE)*K837*IF(L837="t",10,IF(L837="kg",0.01,IF(L837="q",1,IF(L837="l",0.01*VLOOKUP(EVID_HNOJENI!N837,HNOJIVA_ALL!$A$2:$AE$3303,31,FALSE),"CHYBA")))),2)</f>
        <v>#N/A</v>
      </c>
      <c r="T837" s="51" t="e">
        <f>ROUND(VLOOKUP(EVID_HNOJENI!N837,HNOJIVA_ALL!$A$2:$Z$3303,17,FALSE)*K837*IF(L837="t",10,IF(L837="kg",0.01,IF(L837="q",1,IF(L837="l",0.01*VLOOKUP(EVID_HNOJENI!N837,HNOJIVA_ALL!$A$2:$AE$3303,31,FALSE),"CHYBA")))),2)</f>
        <v>#N/A</v>
      </c>
      <c r="U837" s="51" t="e">
        <f>ROUND(VLOOKUP(EVID_HNOJENI!N837,HNOJIVA_ALL!$A$2:$Z$3303,20,FALSE)*K837*IF(L837="t",10,IF(L837="kg",0.01,IF(L837="q",1,IF(L837="l",0.01*VLOOKUP(EVID_HNOJENI!N837,HNOJIVA_ALL!$A$2:$AE$3303,31,FALSE),"CHYBA")))),2)</f>
        <v>#N/A</v>
      </c>
    </row>
    <row r="838" spans="1:21" x14ac:dyDescent="0.2">
      <c r="A838" s="32"/>
      <c r="B838" s="45" t="e">
        <f>VLOOKUP($A838,EVID_OSEVU!$A$1:$M$4972,2,FALSE)</f>
        <v>#N/A</v>
      </c>
      <c r="C838" s="45" t="e">
        <f>VLOOKUP($A838,EVID_OSEVU!$A$1:$M$4972,3,FALSE)</f>
        <v>#N/A</v>
      </c>
      <c r="D838" s="45" t="e">
        <f>VLOOKUP($A838,EVID_OSEVU!$A$1:$M$4972,4,FALSE)</f>
        <v>#N/A</v>
      </c>
      <c r="E838" s="45" t="e">
        <f>VLOOKUP($A838,EVID_OSEVU!$A$1:$M$4972,7,FALSE)</f>
        <v>#N/A</v>
      </c>
      <c r="F838" s="45" t="e">
        <f>VLOOKUP($A838,EVID_OSEVU!$A$1:$M$4972,8,FALSE)</f>
        <v>#N/A</v>
      </c>
      <c r="G838" s="45" t="e">
        <f>VLOOKUP($A838,EVID_OSEVU!$A$1:$M$4972,11,FALSE)</f>
        <v>#N/A</v>
      </c>
      <c r="H838" s="35"/>
      <c r="I838" s="48"/>
      <c r="J838" s="33" t="e">
        <f>VLOOKUP($A838,EVID_OSEVU!$A$1:$M$4972,11,FALSE)</f>
        <v>#N/A</v>
      </c>
      <c r="K838" s="39"/>
      <c r="L838" s="49"/>
      <c r="M838" s="89" t="e">
        <f t="shared" si="13"/>
        <v>#N/A</v>
      </c>
      <c r="N838" s="50"/>
      <c r="O838" s="37" t="e">
        <f>VLOOKUP(EVID_HNOJENI!N838,HNOJIVA_ALL!$A$2:$Z$3303,4,FALSE)</f>
        <v>#N/A</v>
      </c>
      <c r="P838" s="51" t="e">
        <f>ROUND(VLOOKUP(EVID_HNOJENI!N838,HNOJIVA_ALL!$A$2:$Z$3303,14,FALSE)*K838*IF(L838="t",10,IF(L838="kg",0.01,IF(L838="q",1,IF(L838="l",0.01*VLOOKUP(EVID_HNOJENI!N838,HNOJIVA_ALL!$A$2:$AE$3303,31,FALSE),"CHYBA")))),2)</f>
        <v>#N/A</v>
      </c>
      <c r="Q838" s="51" t="e">
        <f>ROUND(VLOOKUP(EVID_HNOJENI!N838,HNOJIVA_ALL!$A$2:$Z$3303,15,FALSE)*K838*IF(L838="t",10,IF(L838="kg",0.01,IF(L838="q",1,IF(L838="l",0.01*VLOOKUP(EVID_HNOJENI!N838,HNOJIVA_ALL!$A$2:$AE$3303,31,FALSE),"CHYBA")))),2)</f>
        <v>#N/A</v>
      </c>
      <c r="R838" s="51" t="e">
        <f>ROUND(VLOOKUP(EVID_HNOJENI!N838,HNOJIVA_ALL!$A$2:$Z$3303,16,FALSE)*K838*IF(L838="t",10,IF(L838="kg",0.01,IF(L838="q",1,IF(L838="l",0.01*VLOOKUP(EVID_HNOJENI!N838,HNOJIVA_ALL!$A$2:$AE$3303,31,FALSE),"CHYBA")))),2)</f>
        <v>#N/A</v>
      </c>
      <c r="S838" s="51" t="e">
        <f>ROUND(VLOOKUP(EVID_HNOJENI!N838,HNOJIVA_ALL!$A$2:$Z$3303,18,FALSE)*K838*IF(L838="t",10,IF(L838="kg",0.01,IF(L838="q",1,IF(L838="l",0.01*VLOOKUP(EVID_HNOJENI!N838,HNOJIVA_ALL!$A$2:$AE$3303,31,FALSE),"CHYBA")))),2)</f>
        <v>#N/A</v>
      </c>
      <c r="T838" s="51" t="e">
        <f>ROUND(VLOOKUP(EVID_HNOJENI!N838,HNOJIVA_ALL!$A$2:$Z$3303,17,FALSE)*K838*IF(L838="t",10,IF(L838="kg",0.01,IF(L838="q",1,IF(L838="l",0.01*VLOOKUP(EVID_HNOJENI!N838,HNOJIVA_ALL!$A$2:$AE$3303,31,FALSE),"CHYBA")))),2)</f>
        <v>#N/A</v>
      </c>
      <c r="U838" s="51" t="e">
        <f>ROUND(VLOOKUP(EVID_HNOJENI!N838,HNOJIVA_ALL!$A$2:$Z$3303,20,FALSE)*K838*IF(L838="t",10,IF(L838="kg",0.01,IF(L838="q",1,IF(L838="l",0.01*VLOOKUP(EVID_HNOJENI!N838,HNOJIVA_ALL!$A$2:$AE$3303,31,FALSE),"CHYBA")))),2)</f>
        <v>#N/A</v>
      </c>
    </row>
    <row r="839" spans="1:21" x14ac:dyDescent="0.2">
      <c r="A839" s="32"/>
      <c r="B839" s="45" t="e">
        <f>VLOOKUP($A839,EVID_OSEVU!$A$1:$M$4972,2,FALSE)</f>
        <v>#N/A</v>
      </c>
      <c r="C839" s="45" t="e">
        <f>VLOOKUP($A839,EVID_OSEVU!$A$1:$M$4972,3,FALSE)</f>
        <v>#N/A</v>
      </c>
      <c r="D839" s="45" t="e">
        <f>VLOOKUP($A839,EVID_OSEVU!$A$1:$M$4972,4,FALSE)</f>
        <v>#N/A</v>
      </c>
      <c r="E839" s="45" t="e">
        <f>VLOOKUP($A839,EVID_OSEVU!$A$1:$M$4972,7,FALSE)</f>
        <v>#N/A</v>
      </c>
      <c r="F839" s="45" t="e">
        <f>VLOOKUP($A839,EVID_OSEVU!$A$1:$M$4972,8,FALSE)</f>
        <v>#N/A</v>
      </c>
      <c r="G839" s="45" t="e">
        <f>VLOOKUP($A839,EVID_OSEVU!$A$1:$M$4972,11,FALSE)</f>
        <v>#N/A</v>
      </c>
      <c r="H839" s="35"/>
      <c r="I839" s="48"/>
      <c r="J839" s="33" t="e">
        <f>VLOOKUP($A839,EVID_OSEVU!$A$1:$M$4972,11,FALSE)</f>
        <v>#N/A</v>
      </c>
      <c r="K839" s="39"/>
      <c r="L839" s="49"/>
      <c r="M839" s="89" t="e">
        <f t="shared" si="13"/>
        <v>#N/A</v>
      </c>
      <c r="N839" s="50"/>
      <c r="O839" s="37" t="e">
        <f>VLOOKUP(EVID_HNOJENI!N839,HNOJIVA_ALL!$A$2:$Z$3303,4,FALSE)</f>
        <v>#N/A</v>
      </c>
      <c r="P839" s="51" t="e">
        <f>ROUND(VLOOKUP(EVID_HNOJENI!N839,HNOJIVA_ALL!$A$2:$Z$3303,14,FALSE)*K839*IF(L839="t",10,IF(L839="kg",0.01,IF(L839="q",1,IF(L839="l",0.01*VLOOKUP(EVID_HNOJENI!N839,HNOJIVA_ALL!$A$2:$AE$3303,31,FALSE),"CHYBA")))),2)</f>
        <v>#N/A</v>
      </c>
      <c r="Q839" s="51" t="e">
        <f>ROUND(VLOOKUP(EVID_HNOJENI!N839,HNOJIVA_ALL!$A$2:$Z$3303,15,FALSE)*K839*IF(L839="t",10,IF(L839="kg",0.01,IF(L839="q",1,IF(L839="l",0.01*VLOOKUP(EVID_HNOJENI!N839,HNOJIVA_ALL!$A$2:$AE$3303,31,FALSE),"CHYBA")))),2)</f>
        <v>#N/A</v>
      </c>
      <c r="R839" s="51" t="e">
        <f>ROUND(VLOOKUP(EVID_HNOJENI!N839,HNOJIVA_ALL!$A$2:$Z$3303,16,FALSE)*K839*IF(L839="t",10,IF(L839="kg",0.01,IF(L839="q",1,IF(L839="l",0.01*VLOOKUP(EVID_HNOJENI!N839,HNOJIVA_ALL!$A$2:$AE$3303,31,FALSE),"CHYBA")))),2)</f>
        <v>#N/A</v>
      </c>
      <c r="S839" s="51" t="e">
        <f>ROUND(VLOOKUP(EVID_HNOJENI!N839,HNOJIVA_ALL!$A$2:$Z$3303,18,FALSE)*K839*IF(L839="t",10,IF(L839="kg",0.01,IF(L839="q",1,IF(L839="l",0.01*VLOOKUP(EVID_HNOJENI!N839,HNOJIVA_ALL!$A$2:$AE$3303,31,FALSE),"CHYBA")))),2)</f>
        <v>#N/A</v>
      </c>
      <c r="T839" s="51" t="e">
        <f>ROUND(VLOOKUP(EVID_HNOJENI!N839,HNOJIVA_ALL!$A$2:$Z$3303,17,FALSE)*K839*IF(L839="t",10,IF(L839="kg",0.01,IF(L839="q",1,IF(L839="l",0.01*VLOOKUP(EVID_HNOJENI!N839,HNOJIVA_ALL!$A$2:$AE$3303,31,FALSE),"CHYBA")))),2)</f>
        <v>#N/A</v>
      </c>
      <c r="U839" s="51" t="e">
        <f>ROUND(VLOOKUP(EVID_HNOJENI!N839,HNOJIVA_ALL!$A$2:$Z$3303,20,FALSE)*K839*IF(L839="t",10,IF(L839="kg",0.01,IF(L839="q",1,IF(L839="l",0.01*VLOOKUP(EVID_HNOJENI!N839,HNOJIVA_ALL!$A$2:$AE$3303,31,FALSE),"CHYBA")))),2)</f>
        <v>#N/A</v>
      </c>
    </row>
    <row r="840" spans="1:21" x14ac:dyDescent="0.2">
      <c r="A840" s="32"/>
      <c r="B840" s="45" t="e">
        <f>VLOOKUP($A840,EVID_OSEVU!$A$1:$M$4972,2,FALSE)</f>
        <v>#N/A</v>
      </c>
      <c r="C840" s="45" t="e">
        <f>VLOOKUP($A840,EVID_OSEVU!$A$1:$M$4972,3,FALSE)</f>
        <v>#N/A</v>
      </c>
      <c r="D840" s="45" t="e">
        <f>VLOOKUP($A840,EVID_OSEVU!$A$1:$M$4972,4,FALSE)</f>
        <v>#N/A</v>
      </c>
      <c r="E840" s="45" t="e">
        <f>VLOOKUP($A840,EVID_OSEVU!$A$1:$M$4972,7,FALSE)</f>
        <v>#N/A</v>
      </c>
      <c r="F840" s="45" t="e">
        <f>VLOOKUP($A840,EVID_OSEVU!$A$1:$M$4972,8,FALSE)</f>
        <v>#N/A</v>
      </c>
      <c r="G840" s="45" t="e">
        <f>VLOOKUP($A840,EVID_OSEVU!$A$1:$M$4972,11,FALSE)</f>
        <v>#N/A</v>
      </c>
      <c r="H840" s="35"/>
      <c r="I840" s="48"/>
      <c r="J840" s="33" t="e">
        <f>VLOOKUP($A840,EVID_OSEVU!$A$1:$M$4972,11,FALSE)</f>
        <v>#N/A</v>
      </c>
      <c r="K840" s="39"/>
      <c r="L840" s="49"/>
      <c r="M840" s="89" t="e">
        <f t="shared" si="13"/>
        <v>#N/A</v>
      </c>
      <c r="N840" s="50"/>
      <c r="O840" s="37" t="e">
        <f>VLOOKUP(EVID_HNOJENI!N840,HNOJIVA_ALL!$A$2:$Z$3303,4,FALSE)</f>
        <v>#N/A</v>
      </c>
      <c r="P840" s="51" t="e">
        <f>ROUND(VLOOKUP(EVID_HNOJENI!N840,HNOJIVA_ALL!$A$2:$Z$3303,14,FALSE)*K840*IF(L840="t",10,IF(L840="kg",0.01,IF(L840="q",1,IF(L840="l",0.01*VLOOKUP(EVID_HNOJENI!N840,HNOJIVA_ALL!$A$2:$AE$3303,31,FALSE),"CHYBA")))),2)</f>
        <v>#N/A</v>
      </c>
      <c r="Q840" s="51" t="e">
        <f>ROUND(VLOOKUP(EVID_HNOJENI!N840,HNOJIVA_ALL!$A$2:$Z$3303,15,FALSE)*K840*IF(L840="t",10,IF(L840="kg",0.01,IF(L840="q",1,IF(L840="l",0.01*VLOOKUP(EVID_HNOJENI!N840,HNOJIVA_ALL!$A$2:$AE$3303,31,FALSE),"CHYBA")))),2)</f>
        <v>#N/A</v>
      </c>
      <c r="R840" s="51" t="e">
        <f>ROUND(VLOOKUP(EVID_HNOJENI!N840,HNOJIVA_ALL!$A$2:$Z$3303,16,FALSE)*K840*IF(L840="t",10,IF(L840="kg",0.01,IF(L840="q",1,IF(L840="l",0.01*VLOOKUP(EVID_HNOJENI!N840,HNOJIVA_ALL!$A$2:$AE$3303,31,FALSE),"CHYBA")))),2)</f>
        <v>#N/A</v>
      </c>
      <c r="S840" s="51" t="e">
        <f>ROUND(VLOOKUP(EVID_HNOJENI!N840,HNOJIVA_ALL!$A$2:$Z$3303,18,FALSE)*K840*IF(L840="t",10,IF(L840="kg",0.01,IF(L840="q",1,IF(L840="l",0.01*VLOOKUP(EVID_HNOJENI!N840,HNOJIVA_ALL!$A$2:$AE$3303,31,FALSE),"CHYBA")))),2)</f>
        <v>#N/A</v>
      </c>
      <c r="T840" s="51" t="e">
        <f>ROUND(VLOOKUP(EVID_HNOJENI!N840,HNOJIVA_ALL!$A$2:$Z$3303,17,FALSE)*K840*IF(L840="t",10,IF(L840="kg",0.01,IF(L840="q",1,IF(L840="l",0.01*VLOOKUP(EVID_HNOJENI!N840,HNOJIVA_ALL!$A$2:$AE$3303,31,FALSE),"CHYBA")))),2)</f>
        <v>#N/A</v>
      </c>
      <c r="U840" s="51" t="e">
        <f>ROUND(VLOOKUP(EVID_HNOJENI!N840,HNOJIVA_ALL!$A$2:$Z$3303,20,FALSE)*K840*IF(L840="t",10,IF(L840="kg",0.01,IF(L840="q",1,IF(L840="l",0.01*VLOOKUP(EVID_HNOJENI!N840,HNOJIVA_ALL!$A$2:$AE$3303,31,FALSE),"CHYBA")))),2)</f>
        <v>#N/A</v>
      </c>
    </row>
    <row r="841" spans="1:21" x14ac:dyDescent="0.2">
      <c r="A841" s="32"/>
      <c r="B841" s="45" t="e">
        <f>VLOOKUP($A841,EVID_OSEVU!$A$1:$M$4972,2,FALSE)</f>
        <v>#N/A</v>
      </c>
      <c r="C841" s="45" t="e">
        <f>VLOOKUP($A841,EVID_OSEVU!$A$1:$M$4972,3,FALSE)</f>
        <v>#N/A</v>
      </c>
      <c r="D841" s="45" t="e">
        <f>VLOOKUP($A841,EVID_OSEVU!$A$1:$M$4972,4,FALSE)</f>
        <v>#N/A</v>
      </c>
      <c r="E841" s="45" t="e">
        <f>VLOOKUP($A841,EVID_OSEVU!$A$1:$M$4972,7,FALSE)</f>
        <v>#N/A</v>
      </c>
      <c r="F841" s="45" t="e">
        <f>VLOOKUP($A841,EVID_OSEVU!$A$1:$M$4972,8,FALSE)</f>
        <v>#N/A</v>
      </c>
      <c r="G841" s="45" t="e">
        <f>VLOOKUP($A841,EVID_OSEVU!$A$1:$M$4972,11,FALSE)</f>
        <v>#N/A</v>
      </c>
      <c r="H841" s="35"/>
      <c r="I841" s="48"/>
      <c r="J841" s="33" t="e">
        <f>VLOOKUP($A841,EVID_OSEVU!$A$1:$M$4972,11,FALSE)</f>
        <v>#N/A</v>
      </c>
      <c r="K841" s="39"/>
      <c r="L841" s="49"/>
      <c r="M841" s="89" t="e">
        <f t="shared" si="13"/>
        <v>#N/A</v>
      </c>
      <c r="N841" s="50"/>
      <c r="O841" s="37" t="e">
        <f>VLOOKUP(EVID_HNOJENI!N841,HNOJIVA_ALL!$A$2:$Z$3303,4,FALSE)</f>
        <v>#N/A</v>
      </c>
      <c r="P841" s="51" t="e">
        <f>ROUND(VLOOKUP(EVID_HNOJENI!N841,HNOJIVA_ALL!$A$2:$Z$3303,14,FALSE)*K841*IF(L841="t",10,IF(L841="kg",0.01,IF(L841="q",1,IF(L841="l",0.01*VLOOKUP(EVID_HNOJENI!N841,HNOJIVA_ALL!$A$2:$AE$3303,31,FALSE),"CHYBA")))),2)</f>
        <v>#N/A</v>
      </c>
      <c r="Q841" s="51" t="e">
        <f>ROUND(VLOOKUP(EVID_HNOJENI!N841,HNOJIVA_ALL!$A$2:$Z$3303,15,FALSE)*K841*IF(L841="t",10,IF(L841="kg",0.01,IF(L841="q",1,IF(L841="l",0.01*VLOOKUP(EVID_HNOJENI!N841,HNOJIVA_ALL!$A$2:$AE$3303,31,FALSE),"CHYBA")))),2)</f>
        <v>#N/A</v>
      </c>
      <c r="R841" s="51" t="e">
        <f>ROUND(VLOOKUP(EVID_HNOJENI!N841,HNOJIVA_ALL!$A$2:$Z$3303,16,FALSE)*K841*IF(L841="t",10,IF(L841="kg",0.01,IF(L841="q",1,IF(L841="l",0.01*VLOOKUP(EVID_HNOJENI!N841,HNOJIVA_ALL!$A$2:$AE$3303,31,FALSE),"CHYBA")))),2)</f>
        <v>#N/A</v>
      </c>
      <c r="S841" s="51" t="e">
        <f>ROUND(VLOOKUP(EVID_HNOJENI!N841,HNOJIVA_ALL!$A$2:$Z$3303,18,FALSE)*K841*IF(L841="t",10,IF(L841="kg",0.01,IF(L841="q",1,IF(L841="l",0.01*VLOOKUP(EVID_HNOJENI!N841,HNOJIVA_ALL!$A$2:$AE$3303,31,FALSE),"CHYBA")))),2)</f>
        <v>#N/A</v>
      </c>
      <c r="T841" s="51" t="e">
        <f>ROUND(VLOOKUP(EVID_HNOJENI!N841,HNOJIVA_ALL!$A$2:$Z$3303,17,FALSE)*K841*IF(L841="t",10,IF(L841="kg",0.01,IF(L841="q",1,IF(L841="l",0.01*VLOOKUP(EVID_HNOJENI!N841,HNOJIVA_ALL!$A$2:$AE$3303,31,FALSE),"CHYBA")))),2)</f>
        <v>#N/A</v>
      </c>
      <c r="U841" s="51" t="e">
        <f>ROUND(VLOOKUP(EVID_HNOJENI!N841,HNOJIVA_ALL!$A$2:$Z$3303,20,FALSE)*K841*IF(L841="t",10,IF(L841="kg",0.01,IF(L841="q",1,IF(L841="l",0.01*VLOOKUP(EVID_HNOJENI!N841,HNOJIVA_ALL!$A$2:$AE$3303,31,FALSE),"CHYBA")))),2)</f>
        <v>#N/A</v>
      </c>
    </row>
    <row r="842" spans="1:21" x14ac:dyDescent="0.2">
      <c r="A842" s="32"/>
      <c r="B842" s="45" t="e">
        <f>VLOOKUP($A842,EVID_OSEVU!$A$1:$M$4972,2,FALSE)</f>
        <v>#N/A</v>
      </c>
      <c r="C842" s="45" t="e">
        <f>VLOOKUP($A842,EVID_OSEVU!$A$1:$M$4972,3,FALSE)</f>
        <v>#N/A</v>
      </c>
      <c r="D842" s="45" t="e">
        <f>VLOOKUP($A842,EVID_OSEVU!$A$1:$M$4972,4,FALSE)</f>
        <v>#N/A</v>
      </c>
      <c r="E842" s="45" t="e">
        <f>VLOOKUP($A842,EVID_OSEVU!$A$1:$M$4972,7,FALSE)</f>
        <v>#N/A</v>
      </c>
      <c r="F842" s="45" t="e">
        <f>VLOOKUP($A842,EVID_OSEVU!$A$1:$M$4972,8,FALSE)</f>
        <v>#N/A</v>
      </c>
      <c r="G842" s="45" t="e">
        <f>VLOOKUP($A842,EVID_OSEVU!$A$1:$M$4972,11,FALSE)</f>
        <v>#N/A</v>
      </c>
      <c r="H842" s="35"/>
      <c r="I842" s="48"/>
      <c r="J842" s="33" t="e">
        <f>VLOOKUP($A842,EVID_OSEVU!$A$1:$M$4972,11,FALSE)</f>
        <v>#N/A</v>
      </c>
      <c r="K842" s="39"/>
      <c r="L842" s="49"/>
      <c r="M842" s="89" t="e">
        <f t="shared" si="13"/>
        <v>#N/A</v>
      </c>
      <c r="N842" s="50"/>
      <c r="O842" s="37" t="e">
        <f>VLOOKUP(EVID_HNOJENI!N842,HNOJIVA_ALL!$A$2:$Z$3303,4,FALSE)</f>
        <v>#N/A</v>
      </c>
      <c r="P842" s="51" t="e">
        <f>ROUND(VLOOKUP(EVID_HNOJENI!N842,HNOJIVA_ALL!$A$2:$Z$3303,14,FALSE)*K842*IF(L842="t",10,IF(L842="kg",0.01,IF(L842="q",1,IF(L842="l",0.01*VLOOKUP(EVID_HNOJENI!N842,HNOJIVA_ALL!$A$2:$AE$3303,31,FALSE),"CHYBA")))),2)</f>
        <v>#N/A</v>
      </c>
      <c r="Q842" s="51" t="e">
        <f>ROUND(VLOOKUP(EVID_HNOJENI!N842,HNOJIVA_ALL!$A$2:$Z$3303,15,FALSE)*K842*IF(L842="t",10,IF(L842="kg",0.01,IF(L842="q",1,IF(L842="l",0.01*VLOOKUP(EVID_HNOJENI!N842,HNOJIVA_ALL!$A$2:$AE$3303,31,FALSE),"CHYBA")))),2)</f>
        <v>#N/A</v>
      </c>
      <c r="R842" s="51" t="e">
        <f>ROUND(VLOOKUP(EVID_HNOJENI!N842,HNOJIVA_ALL!$A$2:$Z$3303,16,FALSE)*K842*IF(L842="t",10,IF(L842="kg",0.01,IF(L842="q",1,IF(L842="l",0.01*VLOOKUP(EVID_HNOJENI!N842,HNOJIVA_ALL!$A$2:$AE$3303,31,FALSE),"CHYBA")))),2)</f>
        <v>#N/A</v>
      </c>
      <c r="S842" s="51" t="e">
        <f>ROUND(VLOOKUP(EVID_HNOJENI!N842,HNOJIVA_ALL!$A$2:$Z$3303,18,FALSE)*K842*IF(L842="t",10,IF(L842="kg",0.01,IF(L842="q",1,IF(L842="l",0.01*VLOOKUP(EVID_HNOJENI!N842,HNOJIVA_ALL!$A$2:$AE$3303,31,FALSE),"CHYBA")))),2)</f>
        <v>#N/A</v>
      </c>
      <c r="T842" s="51" t="e">
        <f>ROUND(VLOOKUP(EVID_HNOJENI!N842,HNOJIVA_ALL!$A$2:$Z$3303,17,FALSE)*K842*IF(L842="t",10,IF(L842="kg",0.01,IF(L842="q",1,IF(L842="l",0.01*VLOOKUP(EVID_HNOJENI!N842,HNOJIVA_ALL!$A$2:$AE$3303,31,FALSE),"CHYBA")))),2)</f>
        <v>#N/A</v>
      </c>
      <c r="U842" s="51" t="e">
        <f>ROUND(VLOOKUP(EVID_HNOJENI!N842,HNOJIVA_ALL!$A$2:$Z$3303,20,FALSE)*K842*IF(L842="t",10,IF(L842="kg",0.01,IF(L842="q",1,IF(L842="l",0.01*VLOOKUP(EVID_HNOJENI!N842,HNOJIVA_ALL!$A$2:$AE$3303,31,FALSE),"CHYBA")))),2)</f>
        <v>#N/A</v>
      </c>
    </row>
    <row r="843" spans="1:21" x14ac:dyDescent="0.2">
      <c r="A843" s="32"/>
      <c r="B843" s="45" t="e">
        <f>VLOOKUP($A843,EVID_OSEVU!$A$1:$M$4972,2,FALSE)</f>
        <v>#N/A</v>
      </c>
      <c r="C843" s="45" t="e">
        <f>VLOOKUP($A843,EVID_OSEVU!$A$1:$M$4972,3,FALSE)</f>
        <v>#N/A</v>
      </c>
      <c r="D843" s="45" t="e">
        <f>VLOOKUP($A843,EVID_OSEVU!$A$1:$M$4972,4,FALSE)</f>
        <v>#N/A</v>
      </c>
      <c r="E843" s="45" t="e">
        <f>VLOOKUP($A843,EVID_OSEVU!$A$1:$M$4972,7,FALSE)</f>
        <v>#N/A</v>
      </c>
      <c r="F843" s="45" t="e">
        <f>VLOOKUP($A843,EVID_OSEVU!$A$1:$M$4972,8,FALSE)</f>
        <v>#N/A</v>
      </c>
      <c r="G843" s="45" t="e">
        <f>VLOOKUP($A843,EVID_OSEVU!$A$1:$M$4972,11,FALSE)</f>
        <v>#N/A</v>
      </c>
      <c r="H843" s="35"/>
      <c r="I843" s="48"/>
      <c r="J843" s="33" t="e">
        <f>VLOOKUP($A843,EVID_OSEVU!$A$1:$M$4972,11,FALSE)</f>
        <v>#N/A</v>
      </c>
      <c r="K843" s="39"/>
      <c r="L843" s="49"/>
      <c r="M843" s="89" t="e">
        <f t="shared" si="13"/>
        <v>#N/A</v>
      </c>
      <c r="N843" s="50"/>
      <c r="O843" s="37" t="e">
        <f>VLOOKUP(EVID_HNOJENI!N843,HNOJIVA_ALL!$A$2:$Z$3303,4,FALSE)</f>
        <v>#N/A</v>
      </c>
      <c r="P843" s="51" t="e">
        <f>ROUND(VLOOKUP(EVID_HNOJENI!N843,HNOJIVA_ALL!$A$2:$Z$3303,14,FALSE)*K843*IF(L843="t",10,IF(L843="kg",0.01,IF(L843="q",1,IF(L843="l",0.01*VLOOKUP(EVID_HNOJENI!N843,HNOJIVA_ALL!$A$2:$AE$3303,31,FALSE),"CHYBA")))),2)</f>
        <v>#N/A</v>
      </c>
      <c r="Q843" s="51" t="e">
        <f>ROUND(VLOOKUP(EVID_HNOJENI!N843,HNOJIVA_ALL!$A$2:$Z$3303,15,FALSE)*K843*IF(L843="t",10,IF(L843="kg",0.01,IF(L843="q",1,IF(L843="l",0.01*VLOOKUP(EVID_HNOJENI!N843,HNOJIVA_ALL!$A$2:$AE$3303,31,FALSE),"CHYBA")))),2)</f>
        <v>#N/A</v>
      </c>
      <c r="R843" s="51" t="e">
        <f>ROUND(VLOOKUP(EVID_HNOJENI!N843,HNOJIVA_ALL!$A$2:$Z$3303,16,FALSE)*K843*IF(L843="t",10,IF(L843="kg",0.01,IF(L843="q",1,IF(L843="l",0.01*VLOOKUP(EVID_HNOJENI!N843,HNOJIVA_ALL!$A$2:$AE$3303,31,FALSE),"CHYBA")))),2)</f>
        <v>#N/A</v>
      </c>
      <c r="S843" s="51" t="e">
        <f>ROUND(VLOOKUP(EVID_HNOJENI!N843,HNOJIVA_ALL!$A$2:$Z$3303,18,FALSE)*K843*IF(L843="t",10,IF(L843="kg",0.01,IF(L843="q",1,IF(L843="l",0.01*VLOOKUP(EVID_HNOJENI!N843,HNOJIVA_ALL!$A$2:$AE$3303,31,FALSE),"CHYBA")))),2)</f>
        <v>#N/A</v>
      </c>
      <c r="T843" s="51" t="e">
        <f>ROUND(VLOOKUP(EVID_HNOJENI!N843,HNOJIVA_ALL!$A$2:$Z$3303,17,FALSE)*K843*IF(L843="t",10,IF(L843="kg",0.01,IF(L843="q",1,IF(L843="l",0.01*VLOOKUP(EVID_HNOJENI!N843,HNOJIVA_ALL!$A$2:$AE$3303,31,FALSE),"CHYBA")))),2)</f>
        <v>#N/A</v>
      </c>
      <c r="U843" s="51" t="e">
        <f>ROUND(VLOOKUP(EVID_HNOJENI!N843,HNOJIVA_ALL!$A$2:$Z$3303,20,FALSE)*K843*IF(L843="t",10,IF(L843="kg",0.01,IF(L843="q",1,IF(L843="l",0.01*VLOOKUP(EVID_HNOJENI!N843,HNOJIVA_ALL!$A$2:$AE$3303,31,FALSE),"CHYBA")))),2)</f>
        <v>#N/A</v>
      </c>
    </row>
    <row r="844" spans="1:21" x14ac:dyDescent="0.2">
      <c r="A844" s="32"/>
      <c r="B844" s="45" t="e">
        <f>VLOOKUP($A844,EVID_OSEVU!$A$1:$M$4972,2,FALSE)</f>
        <v>#N/A</v>
      </c>
      <c r="C844" s="45" t="e">
        <f>VLOOKUP($A844,EVID_OSEVU!$A$1:$M$4972,3,FALSE)</f>
        <v>#N/A</v>
      </c>
      <c r="D844" s="45" t="e">
        <f>VLOOKUP($A844,EVID_OSEVU!$A$1:$M$4972,4,FALSE)</f>
        <v>#N/A</v>
      </c>
      <c r="E844" s="45" t="e">
        <f>VLOOKUP($A844,EVID_OSEVU!$A$1:$M$4972,7,FALSE)</f>
        <v>#N/A</v>
      </c>
      <c r="F844" s="45" t="e">
        <f>VLOOKUP($A844,EVID_OSEVU!$A$1:$M$4972,8,FALSE)</f>
        <v>#N/A</v>
      </c>
      <c r="G844" s="45" t="e">
        <f>VLOOKUP($A844,EVID_OSEVU!$A$1:$M$4972,11,FALSE)</f>
        <v>#N/A</v>
      </c>
      <c r="H844" s="35"/>
      <c r="I844" s="48"/>
      <c r="J844" s="33" t="e">
        <f>VLOOKUP($A844,EVID_OSEVU!$A$1:$M$4972,11,FALSE)</f>
        <v>#N/A</v>
      </c>
      <c r="K844" s="39"/>
      <c r="L844" s="49"/>
      <c r="M844" s="89" t="e">
        <f t="shared" si="13"/>
        <v>#N/A</v>
      </c>
      <c r="N844" s="50"/>
      <c r="O844" s="37" t="e">
        <f>VLOOKUP(EVID_HNOJENI!N844,HNOJIVA_ALL!$A$2:$Z$3303,4,FALSE)</f>
        <v>#N/A</v>
      </c>
      <c r="P844" s="51" t="e">
        <f>ROUND(VLOOKUP(EVID_HNOJENI!N844,HNOJIVA_ALL!$A$2:$Z$3303,14,FALSE)*K844*IF(L844="t",10,IF(L844="kg",0.01,IF(L844="q",1,IF(L844="l",0.01*VLOOKUP(EVID_HNOJENI!N844,HNOJIVA_ALL!$A$2:$AE$3303,31,FALSE),"CHYBA")))),2)</f>
        <v>#N/A</v>
      </c>
      <c r="Q844" s="51" t="e">
        <f>ROUND(VLOOKUP(EVID_HNOJENI!N844,HNOJIVA_ALL!$A$2:$Z$3303,15,FALSE)*K844*IF(L844="t",10,IF(L844="kg",0.01,IF(L844="q",1,IF(L844="l",0.01*VLOOKUP(EVID_HNOJENI!N844,HNOJIVA_ALL!$A$2:$AE$3303,31,FALSE),"CHYBA")))),2)</f>
        <v>#N/A</v>
      </c>
      <c r="R844" s="51" t="e">
        <f>ROUND(VLOOKUP(EVID_HNOJENI!N844,HNOJIVA_ALL!$A$2:$Z$3303,16,FALSE)*K844*IF(L844="t",10,IF(L844="kg",0.01,IF(L844="q",1,IF(L844="l",0.01*VLOOKUP(EVID_HNOJENI!N844,HNOJIVA_ALL!$A$2:$AE$3303,31,FALSE),"CHYBA")))),2)</f>
        <v>#N/A</v>
      </c>
      <c r="S844" s="51" t="e">
        <f>ROUND(VLOOKUP(EVID_HNOJENI!N844,HNOJIVA_ALL!$A$2:$Z$3303,18,FALSE)*K844*IF(L844="t",10,IF(L844="kg",0.01,IF(L844="q",1,IF(L844="l",0.01*VLOOKUP(EVID_HNOJENI!N844,HNOJIVA_ALL!$A$2:$AE$3303,31,FALSE),"CHYBA")))),2)</f>
        <v>#N/A</v>
      </c>
      <c r="T844" s="51" t="e">
        <f>ROUND(VLOOKUP(EVID_HNOJENI!N844,HNOJIVA_ALL!$A$2:$Z$3303,17,FALSE)*K844*IF(L844="t",10,IF(L844="kg",0.01,IF(L844="q",1,IF(L844="l",0.01*VLOOKUP(EVID_HNOJENI!N844,HNOJIVA_ALL!$A$2:$AE$3303,31,FALSE),"CHYBA")))),2)</f>
        <v>#N/A</v>
      </c>
      <c r="U844" s="51" t="e">
        <f>ROUND(VLOOKUP(EVID_HNOJENI!N844,HNOJIVA_ALL!$A$2:$Z$3303,20,FALSE)*K844*IF(L844="t",10,IF(L844="kg",0.01,IF(L844="q",1,IF(L844="l",0.01*VLOOKUP(EVID_HNOJENI!N844,HNOJIVA_ALL!$A$2:$AE$3303,31,FALSE),"CHYBA")))),2)</f>
        <v>#N/A</v>
      </c>
    </row>
    <row r="845" spans="1:21" x14ac:dyDescent="0.2">
      <c r="A845" s="32"/>
      <c r="B845" s="45" t="e">
        <f>VLOOKUP($A845,EVID_OSEVU!$A$1:$M$4972,2,FALSE)</f>
        <v>#N/A</v>
      </c>
      <c r="C845" s="45" t="e">
        <f>VLOOKUP($A845,EVID_OSEVU!$A$1:$M$4972,3,FALSE)</f>
        <v>#N/A</v>
      </c>
      <c r="D845" s="45" t="e">
        <f>VLOOKUP($A845,EVID_OSEVU!$A$1:$M$4972,4,FALSE)</f>
        <v>#N/A</v>
      </c>
      <c r="E845" s="45" t="e">
        <f>VLOOKUP($A845,EVID_OSEVU!$A$1:$M$4972,7,FALSE)</f>
        <v>#N/A</v>
      </c>
      <c r="F845" s="45" t="e">
        <f>VLOOKUP($A845,EVID_OSEVU!$A$1:$M$4972,8,FALSE)</f>
        <v>#N/A</v>
      </c>
      <c r="G845" s="45" t="e">
        <f>VLOOKUP($A845,EVID_OSEVU!$A$1:$M$4972,11,FALSE)</f>
        <v>#N/A</v>
      </c>
      <c r="H845" s="35"/>
      <c r="I845" s="48"/>
      <c r="J845" s="33" t="e">
        <f>VLOOKUP($A845,EVID_OSEVU!$A$1:$M$4972,11,FALSE)</f>
        <v>#N/A</v>
      </c>
      <c r="K845" s="39"/>
      <c r="L845" s="49"/>
      <c r="M845" s="89" t="e">
        <f t="shared" si="13"/>
        <v>#N/A</v>
      </c>
      <c r="N845" s="50"/>
      <c r="O845" s="37" t="e">
        <f>VLOOKUP(EVID_HNOJENI!N845,HNOJIVA_ALL!$A$2:$Z$3303,4,FALSE)</f>
        <v>#N/A</v>
      </c>
      <c r="P845" s="51" t="e">
        <f>ROUND(VLOOKUP(EVID_HNOJENI!N845,HNOJIVA_ALL!$A$2:$Z$3303,14,FALSE)*K845*IF(L845="t",10,IF(L845="kg",0.01,IF(L845="q",1,IF(L845="l",0.01*VLOOKUP(EVID_HNOJENI!N845,HNOJIVA_ALL!$A$2:$AE$3303,31,FALSE),"CHYBA")))),2)</f>
        <v>#N/A</v>
      </c>
      <c r="Q845" s="51" t="e">
        <f>ROUND(VLOOKUP(EVID_HNOJENI!N845,HNOJIVA_ALL!$A$2:$Z$3303,15,FALSE)*K845*IF(L845="t",10,IF(L845="kg",0.01,IF(L845="q",1,IF(L845="l",0.01*VLOOKUP(EVID_HNOJENI!N845,HNOJIVA_ALL!$A$2:$AE$3303,31,FALSE),"CHYBA")))),2)</f>
        <v>#N/A</v>
      </c>
      <c r="R845" s="51" t="e">
        <f>ROUND(VLOOKUP(EVID_HNOJENI!N845,HNOJIVA_ALL!$A$2:$Z$3303,16,FALSE)*K845*IF(L845="t",10,IF(L845="kg",0.01,IF(L845="q",1,IF(L845="l",0.01*VLOOKUP(EVID_HNOJENI!N845,HNOJIVA_ALL!$A$2:$AE$3303,31,FALSE),"CHYBA")))),2)</f>
        <v>#N/A</v>
      </c>
      <c r="S845" s="51" t="e">
        <f>ROUND(VLOOKUP(EVID_HNOJENI!N845,HNOJIVA_ALL!$A$2:$Z$3303,18,FALSE)*K845*IF(L845="t",10,IF(L845="kg",0.01,IF(L845="q",1,IF(L845="l",0.01*VLOOKUP(EVID_HNOJENI!N845,HNOJIVA_ALL!$A$2:$AE$3303,31,FALSE),"CHYBA")))),2)</f>
        <v>#N/A</v>
      </c>
      <c r="T845" s="51" t="e">
        <f>ROUND(VLOOKUP(EVID_HNOJENI!N845,HNOJIVA_ALL!$A$2:$Z$3303,17,FALSE)*K845*IF(L845="t",10,IF(L845="kg",0.01,IF(L845="q",1,IF(L845="l",0.01*VLOOKUP(EVID_HNOJENI!N845,HNOJIVA_ALL!$A$2:$AE$3303,31,FALSE),"CHYBA")))),2)</f>
        <v>#N/A</v>
      </c>
      <c r="U845" s="51" t="e">
        <f>ROUND(VLOOKUP(EVID_HNOJENI!N845,HNOJIVA_ALL!$A$2:$Z$3303,20,FALSE)*K845*IF(L845="t",10,IF(L845="kg",0.01,IF(L845="q",1,IF(L845="l",0.01*VLOOKUP(EVID_HNOJENI!N845,HNOJIVA_ALL!$A$2:$AE$3303,31,FALSE),"CHYBA")))),2)</f>
        <v>#N/A</v>
      </c>
    </row>
    <row r="846" spans="1:21" x14ac:dyDescent="0.2">
      <c r="A846" s="32"/>
      <c r="B846" s="45" t="e">
        <f>VLOOKUP($A846,EVID_OSEVU!$A$1:$M$4972,2,FALSE)</f>
        <v>#N/A</v>
      </c>
      <c r="C846" s="45" t="e">
        <f>VLOOKUP($A846,EVID_OSEVU!$A$1:$M$4972,3,FALSE)</f>
        <v>#N/A</v>
      </c>
      <c r="D846" s="45" t="e">
        <f>VLOOKUP($A846,EVID_OSEVU!$A$1:$M$4972,4,FALSE)</f>
        <v>#N/A</v>
      </c>
      <c r="E846" s="45" t="e">
        <f>VLOOKUP($A846,EVID_OSEVU!$A$1:$M$4972,7,FALSE)</f>
        <v>#N/A</v>
      </c>
      <c r="F846" s="45" t="e">
        <f>VLOOKUP($A846,EVID_OSEVU!$A$1:$M$4972,8,FALSE)</f>
        <v>#N/A</v>
      </c>
      <c r="G846" s="45" t="e">
        <f>VLOOKUP($A846,EVID_OSEVU!$A$1:$M$4972,11,FALSE)</f>
        <v>#N/A</v>
      </c>
      <c r="H846" s="35"/>
      <c r="I846" s="48"/>
      <c r="J846" s="33" t="e">
        <f>VLOOKUP($A846,EVID_OSEVU!$A$1:$M$4972,11,FALSE)</f>
        <v>#N/A</v>
      </c>
      <c r="K846" s="39"/>
      <c r="L846" s="49"/>
      <c r="M846" s="89" t="e">
        <f t="shared" si="13"/>
        <v>#N/A</v>
      </c>
      <c r="N846" s="50"/>
      <c r="O846" s="37" t="e">
        <f>VLOOKUP(EVID_HNOJENI!N846,HNOJIVA_ALL!$A$2:$Z$3303,4,FALSE)</f>
        <v>#N/A</v>
      </c>
      <c r="P846" s="51" t="e">
        <f>ROUND(VLOOKUP(EVID_HNOJENI!N846,HNOJIVA_ALL!$A$2:$Z$3303,14,FALSE)*K846*IF(L846="t",10,IF(L846="kg",0.01,IF(L846="q",1,IF(L846="l",0.01*VLOOKUP(EVID_HNOJENI!N846,HNOJIVA_ALL!$A$2:$AE$3303,31,FALSE),"CHYBA")))),2)</f>
        <v>#N/A</v>
      </c>
      <c r="Q846" s="51" t="e">
        <f>ROUND(VLOOKUP(EVID_HNOJENI!N846,HNOJIVA_ALL!$A$2:$Z$3303,15,FALSE)*K846*IF(L846="t",10,IF(L846="kg",0.01,IF(L846="q",1,IF(L846="l",0.01*VLOOKUP(EVID_HNOJENI!N846,HNOJIVA_ALL!$A$2:$AE$3303,31,FALSE),"CHYBA")))),2)</f>
        <v>#N/A</v>
      </c>
      <c r="R846" s="51" t="e">
        <f>ROUND(VLOOKUP(EVID_HNOJENI!N846,HNOJIVA_ALL!$A$2:$Z$3303,16,FALSE)*K846*IF(L846="t",10,IF(L846="kg",0.01,IF(L846="q",1,IF(L846="l",0.01*VLOOKUP(EVID_HNOJENI!N846,HNOJIVA_ALL!$A$2:$AE$3303,31,FALSE),"CHYBA")))),2)</f>
        <v>#N/A</v>
      </c>
      <c r="S846" s="51" t="e">
        <f>ROUND(VLOOKUP(EVID_HNOJENI!N846,HNOJIVA_ALL!$A$2:$Z$3303,18,FALSE)*K846*IF(L846="t",10,IF(L846="kg",0.01,IF(L846="q",1,IF(L846="l",0.01*VLOOKUP(EVID_HNOJENI!N846,HNOJIVA_ALL!$A$2:$AE$3303,31,FALSE),"CHYBA")))),2)</f>
        <v>#N/A</v>
      </c>
      <c r="T846" s="51" t="e">
        <f>ROUND(VLOOKUP(EVID_HNOJENI!N846,HNOJIVA_ALL!$A$2:$Z$3303,17,FALSE)*K846*IF(L846="t",10,IF(L846="kg",0.01,IF(L846="q",1,IF(L846="l",0.01*VLOOKUP(EVID_HNOJENI!N846,HNOJIVA_ALL!$A$2:$AE$3303,31,FALSE),"CHYBA")))),2)</f>
        <v>#N/A</v>
      </c>
      <c r="U846" s="51" t="e">
        <f>ROUND(VLOOKUP(EVID_HNOJENI!N846,HNOJIVA_ALL!$A$2:$Z$3303,20,FALSE)*K846*IF(L846="t",10,IF(L846="kg",0.01,IF(L846="q",1,IF(L846="l",0.01*VLOOKUP(EVID_HNOJENI!N846,HNOJIVA_ALL!$A$2:$AE$3303,31,FALSE),"CHYBA")))),2)</f>
        <v>#N/A</v>
      </c>
    </row>
    <row r="847" spans="1:21" x14ac:dyDescent="0.2">
      <c r="A847" s="32"/>
      <c r="B847" s="45" t="e">
        <f>VLOOKUP($A847,EVID_OSEVU!$A$1:$M$4972,2,FALSE)</f>
        <v>#N/A</v>
      </c>
      <c r="C847" s="45" t="e">
        <f>VLOOKUP($A847,EVID_OSEVU!$A$1:$M$4972,3,FALSE)</f>
        <v>#N/A</v>
      </c>
      <c r="D847" s="45" t="e">
        <f>VLOOKUP($A847,EVID_OSEVU!$A$1:$M$4972,4,FALSE)</f>
        <v>#N/A</v>
      </c>
      <c r="E847" s="45" t="e">
        <f>VLOOKUP($A847,EVID_OSEVU!$A$1:$M$4972,7,FALSE)</f>
        <v>#N/A</v>
      </c>
      <c r="F847" s="45" t="e">
        <f>VLOOKUP($A847,EVID_OSEVU!$A$1:$M$4972,8,FALSE)</f>
        <v>#N/A</v>
      </c>
      <c r="G847" s="45" t="e">
        <f>VLOOKUP($A847,EVID_OSEVU!$A$1:$M$4972,11,FALSE)</f>
        <v>#N/A</v>
      </c>
      <c r="H847" s="35"/>
      <c r="I847" s="48"/>
      <c r="J847" s="33" t="e">
        <f>VLOOKUP($A847,EVID_OSEVU!$A$1:$M$4972,11,FALSE)</f>
        <v>#N/A</v>
      </c>
      <c r="K847" s="39"/>
      <c r="L847" s="49"/>
      <c r="M847" s="89" t="e">
        <f t="shared" si="13"/>
        <v>#N/A</v>
      </c>
      <c r="N847" s="50"/>
      <c r="O847" s="37" t="e">
        <f>VLOOKUP(EVID_HNOJENI!N847,HNOJIVA_ALL!$A$2:$Z$3303,4,FALSE)</f>
        <v>#N/A</v>
      </c>
      <c r="P847" s="51" t="e">
        <f>ROUND(VLOOKUP(EVID_HNOJENI!N847,HNOJIVA_ALL!$A$2:$Z$3303,14,FALSE)*K847*IF(L847="t",10,IF(L847="kg",0.01,IF(L847="q",1,IF(L847="l",0.01*VLOOKUP(EVID_HNOJENI!N847,HNOJIVA_ALL!$A$2:$AE$3303,31,FALSE),"CHYBA")))),2)</f>
        <v>#N/A</v>
      </c>
      <c r="Q847" s="51" t="e">
        <f>ROUND(VLOOKUP(EVID_HNOJENI!N847,HNOJIVA_ALL!$A$2:$Z$3303,15,FALSE)*K847*IF(L847="t",10,IF(L847="kg",0.01,IF(L847="q",1,IF(L847="l",0.01*VLOOKUP(EVID_HNOJENI!N847,HNOJIVA_ALL!$A$2:$AE$3303,31,FALSE),"CHYBA")))),2)</f>
        <v>#N/A</v>
      </c>
      <c r="R847" s="51" t="e">
        <f>ROUND(VLOOKUP(EVID_HNOJENI!N847,HNOJIVA_ALL!$A$2:$Z$3303,16,FALSE)*K847*IF(L847="t",10,IF(L847="kg",0.01,IF(L847="q",1,IF(L847="l",0.01*VLOOKUP(EVID_HNOJENI!N847,HNOJIVA_ALL!$A$2:$AE$3303,31,FALSE),"CHYBA")))),2)</f>
        <v>#N/A</v>
      </c>
      <c r="S847" s="51" t="e">
        <f>ROUND(VLOOKUP(EVID_HNOJENI!N847,HNOJIVA_ALL!$A$2:$Z$3303,18,FALSE)*K847*IF(L847="t",10,IF(L847="kg",0.01,IF(L847="q",1,IF(L847="l",0.01*VLOOKUP(EVID_HNOJENI!N847,HNOJIVA_ALL!$A$2:$AE$3303,31,FALSE),"CHYBA")))),2)</f>
        <v>#N/A</v>
      </c>
      <c r="T847" s="51" t="e">
        <f>ROUND(VLOOKUP(EVID_HNOJENI!N847,HNOJIVA_ALL!$A$2:$Z$3303,17,FALSE)*K847*IF(L847="t",10,IF(L847="kg",0.01,IF(L847="q",1,IF(L847="l",0.01*VLOOKUP(EVID_HNOJENI!N847,HNOJIVA_ALL!$A$2:$AE$3303,31,FALSE),"CHYBA")))),2)</f>
        <v>#N/A</v>
      </c>
      <c r="U847" s="51" t="e">
        <f>ROUND(VLOOKUP(EVID_HNOJENI!N847,HNOJIVA_ALL!$A$2:$Z$3303,20,FALSE)*K847*IF(L847="t",10,IF(L847="kg",0.01,IF(L847="q",1,IF(L847="l",0.01*VLOOKUP(EVID_HNOJENI!N847,HNOJIVA_ALL!$A$2:$AE$3303,31,FALSE),"CHYBA")))),2)</f>
        <v>#N/A</v>
      </c>
    </row>
    <row r="848" spans="1:21" x14ac:dyDescent="0.2">
      <c r="A848" s="32"/>
      <c r="B848" s="45" t="e">
        <f>VLOOKUP($A848,EVID_OSEVU!$A$1:$M$4972,2,FALSE)</f>
        <v>#N/A</v>
      </c>
      <c r="C848" s="45" t="e">
        <f>VLOOKUP($A848,EVID_OSEVU!$A$1:$M$4972,3,FALSE)</f>
        <v>#N/A</v>
      </c>
      <c r="D848" s="45" t="e">
        <f>VLOOKUP($A848,EVID_OSEVU!$A$1:$M$4972,4,FALSE)</f>
        <v>#N/A</v>
      </c>
      <c r="E848" s="45" t="e">
        <f>VLOOKUP($A848,EVID_OSEVU!$A$1:$M$4972,7,FALSE)</f>
        <v>#N/A</v>
      </c>
      <c r="F848" s="45" t="e">
        <f>VLOOKUP($A848,EVID_OSEVU!$A$1:$M$4972,8,FALSE)</f>
        <v>#N/A</v>
      </c>
      <c r="G848" s="45" t="e">
        <f>VLOOKUP($A848,EVID_OSEVU!$A$1:$M$4972,11,FALSE)</f>
        <v>#N/A</v>
      </c>
      <c r="H848" s="35"/>
      <c r="I848" s="48"/>
      <c r="J848" s="33" t="e">
        <f>VLOOKUP($A848,EVID_OSEVU!$A$1:$M$4972,11,FALSE)</f>
        <v>#N/A</v>
      </c>
      <c r="K848" s="39"/>
      <c r="L848" s="49"/>
      <c r="M848" s="89" t="e">
        <f t="shared" si="13"/>
        <v>#N/A</v>
      </c>
      <c r="N848" s="50"/>
      <c r="O848" s="37" t="e">
        <f>VLOOKUP(EVID_HNOJENI!N848,HNOJIVA_ALL!$A$2:$Z$3303,4,FALSE)</f>
        <v>#N/A</v>
      </c>
      <c r="P848" s="51" t="e">
        <f>ROUND(VLOOKUP(EVID_HNOJENI!N848,HNOJIVA_ALL!$A$2:$Z$3303,14,FALSE)*K848*IF(L848="t",10,IF(L848="kg",0.01,IF(L848="q",1,IF(L848="l",0.01*VLOOKUP(EVID_HNOJENI!N848,HNOJIVA_ALL!$A$2:$AE$3303,31,FALSE),"CHYBA")))),2)</f>
        <v>#N/A</v>
      </c>
      <c r="Q848" s="51" t="e">
        <f>ROUND(VLOOKUP(EVID_HNOJENI!N848,HNOJIVA_ALL!$A$2:$Z$3303,15,FALSE)*K848*IF(L848="t",10,IF(L848="kg",0.01,IF(L848="q",1,IF(L848="l",0.01*VLOOKUP(EVID_HNOJENI!N848,HNOJIVA_ALL!$A$2:$AE$3303,31,FALSE),"CHYBA")))),2)</f>
        <v>#N/A</v>
      </c>
      <c r="R848" s="51" t="e">
        <f>ROUND(VLOOKUP(EVID_HNOJENI!N848,HNOJIVA_ALL!$A$2:$Z$3303,16,FALSE)*K848*IF(L848="t",10,IF(L848="kg",0.01,IF(L848="q",1,IF(L848="l",0.01*VLOOKUP(EVID_HNOJENI!N848,HNOJIVA_ALL!$A$2:$AE$3303,31,FALSE),"CHYBA")))),2)</f>
        <v>#N/A</v>
      </c>
      <c r="S848" s="51" t="e">
        <f>ROUND(VLOOKUP(EVID_HNOJENI!N848,HNOJIVA_ALL!$A$2:$Z$3303,18,FALSE)*K848*IF(L848="t",10,IF(L848="kg",0.01,IF(L848="q",1,IF(L848="l",0.01*VLOOKUP(EVID_HNOJENI!N848,HNOJIVA_ALL!$A$2:$AE$3303,31,FALSE),"CHYBA")))),2)</f>
        <v>#N/A</v>
      </c>
      <c r="T848" s="51" t="e">
        <f>ROUND(VLOOKUP(EVID_HNOJENI!N848,HNOJIVA_ALL!$A$2:$Z$3303,17,FALSE)*K848*IF(L848="t",10,IF(L848="kg",0.01,IF(L848="q",1,IF(L848="l",0.01*VLOOKUP(EVID_HNOJENI!N848,HNOJIVA_ALL!$A$2:$AE$3303,31,FALSE),"CHYBA")))),2)</f>
        <v>#N/A</v>
      </c>
      <c r="U848" s="51" t="e">
        <f>ROUND(VLOOKUP(EVID_HNOJENI!N848,HNOJIVA_ALL!$A$2:$Z$3303,20,FALSE)*K848*IF(L848="t",10,IF(L848="kg",0.01,IF(L848="q",1,IF(L848="l",0.01*VLOOKUP(EVID_HNOJENI!N848,HNOJIVA_ALL!$A$2:$AE$3303,31,FALSE),"CHYBA")))),2)</f>
        <v>#N/A</v>
      </c>
    </row>
    <row r="849" spans="1:21" x14ac:dyDescent="0.2">
      <c r="A849" s="32"/>
      <c r="B849" s="45" t="e">
        <f>VLOOKUP($A849,EVID_OSEVU!$A$1:$M$4972,2,FALSE)</f>
        <v>#N/A</v>
      </c>
      <c r="C849" s="45" t="e">
        <f>VLOOKUP($A849,EVID_OSEVU!$A$1:$M$4972,3,FALSE)</f>
        <v>#N/A</v>
      </c>
      <c r="D849" s="45" t="e">
        <f>VLOOKUP($A849,EVID_OSEVU!$A$1:$M$4972,4,FALSE)</f>
        <v>#N/A</v>
      </c>
      <c r="E849" s="45" t="e">
        <f>VLOOKUP($A849,EVID_OSEVU!$A$1:$M$4972,7,FALSE)</f>
        <v>#N/A</v>
      </c>
      <c r="F849" s="45" t="e">
        <f>VLOOKUP($A849,EVID_OSEVU!$A$1:$M$4972,8,FALSE)</f>
        <v>#N/A</v>
      </c>
      <c r="G849" s="45" t="e">
        <f>VLOOKUP($A849,EVID_OSEVU!$A$1:$M$4972,11,FALSE)</f>
        <v>#N/A</v>
      </c>
      <c r="H849" s="35"/>
      <c r="I849" s="48"/>
      <c r="J849" s="33" t="e">
        <f>VLOOKUP($A849,EVID_OSEVU!$A$1:$M$4972,11,FALSE)</f>
        <v>#N/A</v>
      </c>
      <c r="K849" s="39"/>
      <c r="L849" s="49"/>
      <c r="M849" s="89" t="e">
        <f t="shared" si="13"/>
        <v>#N/A</v>
      </c>
      <c r="N849" s="50"/>
      <c r="O849" s="37" t="e">
        <f>VLOOKUP(EVID_HNOJENI!N849,HNOJIVA_ALL!$A$2:$Z$3303,4,FALSE)</f>
        <v>#N/A</v>
      </c>
      <c r="P849" s="51" t="e">
        <f>ROUND(VLOOKUP(EVID_HNOJENI!N849,HNOJIVA_ALL!$A$2:$Z$3303,14,FALSE)*K849*IF(L849="t",10,IF(L849="kg",0.01,IF(L849="q",1,IF(L849="l",0.01*VLOOKUP(EVID_HNOJENI!N849,HNOJIVA_ALL!$A$2:$AE$3303,31,FALSE),"CHYBA")))),2)</f>
        <v>#N/A</v>
      </c>
      <c r="Q849" s="51" t="e">
        <f>ROUND(VLOOKUP(EVID_HNOJENI!N849,HNOJIVA_ALL!$A$2:$Z$3303,15,FALSE)*K849*IF(L849="t",10,IF(L849="kg",0.01,IF(L849="q",1,IF(L849="l",0.01*VLOOKUP(EVID_HNOJENI!N849,HNOJIVA_ALL!$A$2:$AE$3303,31,FALSE),"CHYBA")))),2)</f>
        <v>#N/A</v>
      </c>
      <c r="R849" s="51" t="e">
        <f>ROUND(VLOOKUP(EVID_HNOJENI!N849,HNOJIVA_ALL!$A$2:$Z$3303,16,FALSE)*K849*IF(L849="t",10,IF(L849="kg",0.01,IF(L849="q",1,IF(L849="l",0.01*VLOOKUP(EVID_HNOJENI!N849,HNOJIVA_ALL!$A$2:$AE$3303,31,FALSE),"CHYBA")))),2)</f>
        <v>#N/A</v>
      </c>
      <c r="S849" s="51" t="e">
        <f>ROUND(VLOOKUP(EVID_HNOJENI!N849,HNOJIVA_ALL!$A$2:$Z$3303,18,FALSE)*K849*IF(L849="t",10,IF(L849="kg",0.01,IF(L849="q",1,IF(L849="l",0.01*VLOOKUP(EVID_HNOJENI!N849,HNOJIVA_ALL!$A$2:$AE$3303,31,FALSE),"CHYBA")))),2)</f>
        <v>#N/A</v>
      </c>
      <c r="T849" s="51" t="e">
        <f>ROUND(VLOOKUP(EVID_HNOJENI!N849,HNOJIVA_ALL!$A$2:$Z$3303,17,FALSE)*K849*IF(L849="t",10,IF(L849="kg",0.01,IF(L849="q",1,IF(L849="l",0.01*VLOOKUP(EVID_HNOJENI!N849,HNOJIVA_ALL!$A$2:$AE$3303,31,FALSE),"CHYBA")))),2)</f>
        <v>#N/A</v>
      </c>
      <c r="U849" s="51" t="e">
        <f>ROUND(VLOOKUP(EVID_HNOJENI!N849,HNOJIVA_ALL!$A$2:$Z$3303,20,FALSE)*K849*IF(L849="t",10,IF(L849="kg",0.01,IF(L849="q",1,IF(L849="l",0.01*VLOOKUP(EVID_HNOJENI!N849,HNOJIVA_ALL!$A$2:$AE$3303,31,FALSE),"CHYBA")))),2)</f>
        <v>#N/A</v>
      </c>
    </row>
    <row r="850" spans="1:21" x14ac:dyDescent="0.2">
      <c r="A850" s="32"/>
      <c r="B850" s="45" t="e">
        <f>VLOOKUP($A850,EVID_OSEVU!$A$1:$M$4972,2,FALSE)</f>
        <v>#N/A</v>
      </c>
      <c r="C850" s="45" t="e">
        <f>VLOOKUP($A850,EVID_OSEVU!$A$1:$M$4972,3,FALSE)</f>
        <v>#N/A</v>
      </c>
      <c r="D850" s="45" t="e">
        <f>VLOOKUP($A850,EVID_OSEVU!$A$1:$M$4972,4,FALSE)</f>
        <v>#N/A</v>
      </c>
      <c r="E850" s="45" t="e">
        <f>VLOOKUP($A850,EVID_OSEVU!$A$1:$M$4972,7,FALSE)</f>
        <v>#N/A</v>
      </c>
      <c r="F850" s="45" t="e">
        <f>VLOOKUP($A850,EVID_OSEVU!$A$1:$M$4972,8,FALSE)</f>
        <v>#N/A</v>
      </c>
      <c r="G850" s="45" t="e">
        <f>VLOOKUP($A850,EVID_OSEVU!$A$1:$M$4972,11,FALSE)</f>
        <v>#N/A</v>
      </c>
      <c r="H850" s="35"/>
      <c r="I850" s="48"/>
      <c r="J850" s="33" t="e">
        <f>VLOOKUP($A850,EVID_OSEVU!$A$1:$M$4972,11,FALSE)</f>
        <v>#N/A</v>
      </c>
      <c r="K850" s="39"/>
      <c r="L850" s="49"/>
      <c r="M850" s="89" t="e">
        <f t="shared" si="13"/>
        <v>#N/A</v>
      </c>
      <c r="N850" s="50"/>
      <c r="O850" s="37" t="e">
        <f>VLOOKUP(EVID_HNOJENI!N850,HNOJIVA_ALL!$A$2:$Z$3303,4,FALSE)</f>
        <v>#N/A</v>
      </c>
      <c r="P850" s="51" t="e">
        <f>ROUND(VLOOKUP(EVID_HNOJENI!N850,HNOJIVA_ALL!$A$2:$Z$3303,14,FALSE)*K850*IF(L850="t",10,IF(L850="kg",0.01,IF(L850="q",1,IF(L850="l",0.01*VLOOKUP(EVID_HNOJENI!N850,HNOJIVA_ALL!$A$2:$AE$3303,31,FALSE),"CHYBA")))),2)</f>
        <v>#N/A</v>
      </c>
      <c r="Q850" s="51" t="e">
        <f>ROUND(VLOOKUP(EVID_HNOJENI!N850,HNOJIVA_ALL!$A$2:$Z$3303,15,FALSE)*K850*IF(L850="t",10,IF(L850="kg",0.01,IF(L850="q",1,IF(L850="l",0.01*VLOOKUP(EVID_HNOJENI!N850,HNOJIVA_ALL!$A$2:$AE$3303,31,FALSE),"CHYBA")))),2)</f>
        <v>#N/A</v>
      </c>
      <c r="R850" s="51" t="e">
        <f>ROUND(VLOOKUP(EVID_HNOJENI!N850,HNOJIVA_ALL!$A$2:$Z$3303,16,FALSE)*K850*IF(L850="t",10,IF(L850="kg",0.01,IF(L850="q",1,IF(L850="l",0.01*VLOOKUP(EVID_HNOJENI!N850,HNOJIVA_ALL!$A$2:$AE$3303,31,FALSE),"CHYBA")))),2)</f>
        <v>#N/A</v>
      </c>
      <c r="S850" s="51" t="e">
        <f>ROUND(VLOOKUP(EVID_HNOJENI!N850,HNOJIVA_ALL!$A$2:$Z$3303,18,FALSE)*K850*IF(L850="t",10,IF(L850="kg",0.01,IF(L850="q",1,IF(L850="l",0.01*VLOOKUP(EVID_HNOJENI!N850,HNOJIVA_ALL!$A$2:$AE$3303,31,FALSE),"CHYBA")))),2)</f>
        <v>#N/A</v>
      </c>
      <c r="T850" s="51" t="e">
        <f>ROUND(VLOOKUP(EVID_HNOJENI!N850,HNOJIVA_ALL!$A$2:$Z$3303,17,FALSE)*K850*IF(L850="t",10,IF(L850="kg",0.01,IF(L850="q",1,IF(L850="l",0.01*VLOOKUP(EVID_HNOJENI!N850,HNOJIVA_ALL!$A$2:$AE$3303,31,FALSE),"CHYBA")))),2)</f>
        <v>#N/A</v>
      </c>
      <c r="U850" s="51" t="e">
        <f>ROUND(VLOOKUP(EVID_HNOJENI!N850,HNOJIVA_ALL!$A$2:$Z$3303,20,FALSE)*K850*IF(L850="t",10,IF(L850="kg",0.01,IF(L850="q",1,IF(L850="l",0.01*VLOOKUP(EVID_HNOJENI!N850,HNOJIVA_ALL!$A$2:$AE$3303,31,FALSE),"CHYBA")))),2)</f>
        <v>#N/A</v>
      </c>
    </row>
    <row r="851" spans="1:21" x14ac:dyDescent="0.2">
      <c r="A851" s="32"/>
      <c r="B851" s="45" t="e">
        <f>VLOOKUP($A851,EVID_OSEVU!$A$1:$M$4972,2,FALSE)</f>
        <v>#N/A</v>
      </c>
      <c r="C851" s="45" t="e">
        <f>VLOOKUP($A851,EVID_OSEVU!$A$1:$M$4972,3,FALSE)</f>
        <v>#N/A</v>
      </c>
      <c r="D851" s="45" t="e">
        <f>VLOOKUP($A851,EVID_OSEVU!$A$1:$M$4972,4,FALSE)</f>
        <v>#N/A</v>
      </c>
      <c r="E851" s="45" t="e">
        <f>VLOOKUP($A851,EVID_OSEVU!$A$1:$M$4972,7,FALSE)</f>
        <v>#N/A</v>
      </c>
      <c r="F851" s="45" t="e">
        <f>VLOOKUP($A851,EVID_OSEVU!$A$1:$M$4972,8,FALSE)</f>
        <v>#N/A</v>
      </c>
      <c r="G851" s="45" t="e">
        <f>VLOOKUP($A851,EVID_OSEVU!$A$1:$M$4972,11,FALSE)</f>
        <v>#N/A</v>
      </c>
      <c r="H851" s="35"/>
      <c r="I851" s="48"/>
      <c r="J851" s="33" t="e">
        <f>VLOOKUP($A851,EVID_OSEVU!$A$1:$M$4972,11,FALSE)</f>
        <v>#N/A</v>
      </c>
      <c r="K851" s="39"/>
      <c r="L851" s="49"/>
      <c r="M851" s="89" t="e">
        <f t="shared" si="13"/>
        <v>#N/A</v>
      </c>
      <c r="N851" s="50"/>
      <c r="O851" s="37" t="e">
        <f>VLOOKUP(EVID_HNOJENI!N851,HNOJIVA_ALL!$A$2:$Z$3303,4,FALSE)</f>
        <v>#N/A</v>
      </c>
      <c r="P851" s="51" t="e">
        <f>ROUND(VLOOKUP(EVID_HNOJENI!N851,HNOJIVA_ALL!$A$2:$Z$3303,14,FALSE)*K851*IF(L851="t",10,IF(L851="kg",0.01,IF(L851="q",1,IF(L851="l",0.01*VLOOKUP(EVID_HNOJENI!N851,HNOJIVA_ALL!$A$2:$AE$3303,31,FALSE),"CHYBA")))),2)</f>
        <v>#N/A</v>
      </c>
      <c r="Q851" s="51" t="e">
        <f>ROUND(VLOOKUP(EVID_HNOJENI!N851,HNOJIVA_ALL!$A$2:$Z$3303,15,FALSE)*K851*IF(L851="t",10,IF(L851="kg",0.01,IF(L851="q",1,IF(L851="l",0.01*VLOOKUP(EVID_HNOJENI!N851,HNOJIVA_ALL!$A$2:$AE$3303,31,FALSE),"CHYBA")))),2)</f>
        <v>#N/A</v>
      </c>
      <c r="R851" s="51" t="e">
        <f>ROUND(VLOOKUP(EVID_HNOJENI!N851,HNOJIVA_ALL!$A$2:$Z$3303,16,FALSE)*K851*IF(L851="t",10,IF(L851="kg",0.01,IF(L851="q",1,IF(L851="l",0.01*VLOOKUP(EVID_HNOJENI!N851,HNOJIVA_ALL!$A$2:$AE$3303,31,FALSE),"CHYBA")))),2)</f>
        <v>#N/A</v>
      </c>
      <c r="S851" s="51" t="e">
        <f>ROUND(VLOOKUP(EVID_HNOJENI!N851,HNOJIVA_ALL!$A$2:$Z$3303,18,FALSE)*K851*IF(L851="t",10,IF(L851="kg",0.01,IF(L851="q",1,IF(L851="l",0.01*VLOOKUP(EVID_HNOJENI!N851,HNOJIVA_ALL!$A$2:$AE$3303,31,FALSE),"CHYBA")))),2)</f>
        <v>#N/A</v>
      </c>
      <c r="T851" s="51" t="e">
        <f>ROUND(VLOOKUP(EVID_HNOJENI!N851,HNOJIVA_ALL!$A$2:$Z$3303,17,FALSE)*K851*IF(L851="t",10,IF(L851="kg",0.01,IF(L851="q",1,IF(L851="l",0.01*VLOOKUP(EVID_HNOJENI!N851,HNOJIVA_ALL!$A$2:$AE$3303,31,FALSE),"CHYBA")))),2)</f>
        <v>#N/A</v>
      </c>
      <c r="U851" s="51" t="e">
        <f>ROUND(VLOOKUP(EVID_HNOJENI!N851,HNOJIVA_ALL!$A$2:$Z$3303,20,FALSE)*K851*IF(L851="t",10,IF(L851="kg",0.01,IF(L851="q",1,IF(L851="l",0.01*VLOOKUP(EVID_HNOJENI!N851,HNOJIVA_ALL!$A$2:$AE$3303,31,FALSE),"CHYBA")))),2)</f>
        <v>#N/A</v>
      </c>
    </row>
    <row r="852" spans="1:21" x14ac:dyDescent="0.2">
      <c r="A852" s="32"/>
      <c r="B852" s="45" t="e">
        <f>VLOOKUP($A852,EVID_OSEVU!$A$1:$M$4972,2,FALSE)</f>
        <v>#N/A</v>
      </c>
      <c r="C852" s="45" t="e">
        <f>VLOOKUP($A852,EVID_OSEVU!$A$1:$M$4972,3,FALSE)</f>
        <v>#N/A</v>
      </c>
      <c r="D852" s="45" t="e">
        <f>VLOOKUP($A852,EVID_OSEVU!$A$1:$M$4972,4,FALSE)</f>
        <v>#N/A</v>
      </c>
      <c r="E852" s="45" t="e">
        <f>VLOOKUP($A852,EVID_OSEVU!$A$1:$M$4972,7,FALSE)</f>
        <v>#N/A</v>
      </c>
      <c r="F852" s="45" t="e">
        <f>VLOOKUP($A852,EVID_OSEVU!$A$1:$M$4972,8,FALSE)</f>
        <v>#N/A</v>
      </c>
      <c r="G852" s="45" t="e">
        <f>VLOOKUP($A852,EVID_OSEVU!$A$1:$M$4972,11,FALSE)</f>
        <v>#N/A</v>
      </c>
      <c r="H852" s="35"/>
      <c r="I852" s="48"/>
      <c r="J852" s="33" t="e">
        <f>VLOOKUP($A852,EVID_OSEVU!$A$1:$M$4972,11,FALSE)</f>
        <v>#N/A</v>
      </c>
      <c r="K852" s="39"/>
      <c r="L852" s="49"/>
      <c r="M852" s="89" t="e">
        <f t="shared" si="13"/>
        <v>#N/A</v>
      </c>
      <c r="N852" s="50"/>
      <c r="O852" s="37" t="e">
        <f>VLOOKUP(EVID_HNOJENI!N852,HNOJIVA_ALL!$A$2:$Z$3303,4,FALSE)</f>
        <v>#N/A</v>
      </c>
      <c r="P852" s="51" t="e">
        <f>ROUND(VLOOKUP(EVID_HNOJENI!N852,HNOJIVA_ALL!$A$2:$Z$3303,14,FALSE)*K852*IF(L852="t",10,IF(L852="kg",0.01,IF(L852="q",1,IF(L852="l",0.01*VLOOKUP(EVID_HNOJENI!N852,HNOJIVA_ALL!$A$2:$AE$3303,31,FALSE),"CHYBA")))),2)</f>
        <v>#N/A</v>
      </c>
      <c r="Q852" s="51" t="e">
        <f>ROUND(VLOOKUP(EVID_HNOJENI!N852,HNOJIVA_ALL!$A$2:$Z$3303,15,FALSE)*K852*IF(L852="t",10,IF(L852="kg",0.01,IF(L852="q",1,IF(L852="l",0.01*VLOOKUP(EVID_HNOJENI!N852,HNOJIVA_ALL!$A$2:$AE$3303,31,FALSE),"CHYBA")))),2)</f>
        <v>#N/A</v>
      </c>
      <c r="R852" s="51" t="e">
        <f>ROUND(VLOOKUP(EVID_HNOJENI!N852,HNOJIVA_ALL!$A$2:$Z$3303,16,FALSE)*K852*IF(L852="t",10,IF(L852="kg",0.01,IF(L852="q",1,IF(L852="l",0.01*VLOOKUP(EVID_HNOJENI!N852,HNOJIVA_ALL!$A$2:$AE$3303,31,FALSE),"CHYBA")))),2)</f>
        <v>#N/A</v>
      </c>
      <c r="S852" s="51" t="e">
        <f>ROUND(VLOOKUP(EVID_HNOJENI!N852,HNOJIVA_ALL!$A$2:$Z$3303,18,FALSE)*K852*IF(L852="t",10,IF(L852="kg",0.01,IF(L852="q",1,IF(L852="l",0.01*VLOOKUP(EVID_HNOJENI!N852,HNOJIVA_ALL!$A$2:$AE$3303,31,FALSE),"CHYBA")))),2)</f>
        <v>#N/A</v>
      </c>
      <c r="T852" s="51" t="e">
        <f>ROUND(VLOOKUP(EVID_HNOJENI!N852,HNOJIVA_ALL!$A$2:$Z$3303,17,FALSE)*K852*IF(L852="t",10,IF(L852="kg",0.01,IF(L852="q",1,IF(L852="l",0.01*VLOOKUP(EVID_HNOJENI!N852,HNOJIVA_ALL!$A$2:$AE$3303,31,FALSE),"CHYBA")))),2)</f>
        <v>#N/A</v>
      </c>
      <c r="U852" s="51" t="e">
        <f>ROUND(VLOOKUP(EVID_HNOJENI!N852,HNOJIVA_ALL!$A$2:$Z$3303,20,FALSE)*K852*IF(L852="t",10,IF(L852="kg",0.01,IF(L852="q",1,IF(L852="l",0.01*VLOOKUP(EVID_HNOJENI!N852,HNOJIVA_ALL!$A$2:$AE$3303,31,FALSE),"CHYBA")))),2)</f>
        <v>#N/A</v>
      </c>
    </row>
    <row r="853" spans="1:21" x14ac:dyDescent="0.2">
      <c r="A853" s="32"/>
      <c r="B853" s="45" t="e">
        <f>VLOOKUP($A853,EVID_OSEVU!$A$1:$M$4972,2,FALSE)</f>
        <v>#N/A</v>
      </c>
      <c r="C853" s="45" t="e">
        <f>VLOOKUP($A853,EVID_OSEVU!$A$1:$M$4972,3,FALSE)</f>
        <v>#N/A</v>
      </c>
      <c r="D853" s="45" t="e">
        <f>VLOOKUP($A853,EVID_OSEVU!$A$1:$M$4972,4,FALSE)</f>
        <v>#N/A</v>
      </c>
      <c r="E853" s="45" t="e">
        <f>VLOOKUP($A853,EVID_OSEVU!$A$1:$M$4972,7,FALSE)</f>
        <v>#N/A</v>
      </c>
      <c r="F853" s="45" t="e">
        <f>VLOOKUP($A853,EVID_OSEVU!$A$1:$M$4972,8,FALSE)</f>
        <v>#N/A</v>
      </c>
      <c r="G853" s="45" t="e">
        <f>VLOOKUP($A853,EVID_OSEVU!$A$1:$M$4972,11,FALSE)</f>
        <v>#N/A</v>
      </c>
      <c r="H853" s="35"/>
      <c r="I853" s="48"/>
      <c r="J853" s="33" t="e">
        <f>VLOOKUP($A853,EVID_OSEVU!$A$1:$M$4972,11,FALSE)</f>
        <v>#N/A</v>
      </c>
      <c r="K853" s="39"/>
      <c r="L853" s="49"/>
      <c r="M853" s="89" t="e">
        <f t="shared" si="13"/>
        <v>#N/A</v>
      </c>
      <c r="N853" s="50"/>
      <c r="O853" s="37" t="e">
        <f>VLOOKUP(EVID_HNOJENI!N853,HNOJIVA_ALL!$A$2:$Z$3303,4,FALSE)</f>
        <v>#N/A</v>
      </c>
      <c r="P853" s="51" t="e">
        <f>ROUND(VLOOKUP(EVID_HNOJENI!N853,HNOJIVA_ALL!$A$2:$Z$3303,14,FALSE)*K853*IF(L853="t",10,IF(L853="kg",0.01,IF(L853="q",1,IF(L853="l",0.01*VLOOKUP(EVID_HNOJENI!N853,HNOJIVA_ALL!$A$2:$AE$3303,31,FALSE),"CHYBA")))),2)</f>
        <v>#N/A</v>
      </c>
      <c r="Q853" s="51" t="e">
        <f>ROUND(VLOOKUP(EVID_HNOJENI!N853,HNOJIVA_ALL!$A$2:$Z$3303,15,FALSE)*K853*IF(L853="t",10,IF(L853="kg",0.01,IF(L853="q",1,IF(L853="l",0.01*VLOOKUP(EVID_HNOJENI!N853,HNOJIVA_ALL!$A$2:$AE$3303,31,FALSE),"CHYBA")))),2)</f>
        <v>#N/A</v>
      </c>
      <c r="R853" s="51" t="e">
        <f>ROUND(VLOOKUP(EVID_HNOJENI!N853,HNOJIVA_ALL!$A$2:$Z$3303,16,FALSE)*K853*IF(L853="t",10,IF(L853="kg",0.01,IF(L853="q",1,IF(L853="l",0.01*VLOOKUP(EVID_HNOJENI!N853,HNOJIVA_ALL!$A$2:$AE$3303,31,FALSE),"CHYBA")))),2)</f>
        <v>#N/A</v>
      </c>
      <c r="S853" s="51" t="e">
        <f>ROUND(VLOOKUP(EVID_HNOJENI!N853,HNOJIVA_ALL!$A$2:$Z$3303,18,FALSE)*K853*IF(L853="t",10,IF(L853="kg",0.01,IF(L853="q",1,IF(L853="l",0.01*VLOOKUP(EVID_HNOJENI!N853,HNOJIVA_ALL!$A$2:$AE$3303,31,FALSE),"CHYBA")))),2)</f>
        <v>#N/A</v>
      </c>
      <c r="T853" s="51" t="e">
        <f>ROUND(VLOOKUP(EVID_HNOJENI!N853,HNOJIVA_ALL!$A$2:$Z$3303,17,FALSE)*K853*IF(L853="t",10,IF(L853="kg",0.01,IF(L853="q",1,IF(L853="l",0.01*VLOOKUP(EVID_HNOJENI!N853,HNOJIVA_ALL!$A$2:$AE$3303,31,FALSE),"CHYBA")))),2)</f>
        <v>#N/A</v>
      </c>
      <c r="U853" s="51" t="e">
        <f>ROUND(VLOOKUP(EVID_HNOJENI!N853,HNOJIVA_ALL!$A$2:$Z$3303,20,FALSE)*K853*IF(L853="t",10,IF(L853="kg",0.01,IF(L853="q",1,IF(L853="l",0.01*VLOOKUP(EVID_HNOJENI!N853,HNOJIVA_ALL!$A$2:$AE$3303,31,FALSE),"CHYBA")))),2)</f>
        <v>#N/A</v>
      </c>
    </row>
    <row r="854" spans="1:21" x14ac:dyDescent="0.2">
      <c r="A854" s="32"/>
      <c r="B854" s="45" t="e">
        <f>VLOOKUP($A854,EVID_OSEVU!$A$1:$M$4972,2,FALSE)</f>
        <v>#N/A</v>
      </c>
      <c r="C854" s="45" t="e">
        <f>VLOOKUP($A854,EVID_OSEVU!$A$1:$M$4972,3,FALSE)</f>
        <v>#N/A</v>
      </c>
      <c r="D854" s="45" t="e">
        <f>VLOOKUP($A854,EVID_OSEVU!$A$1:$M$4972,4,FALSE)</f>
        <v>#N/A</v>
      </c>
      <c r="E854" s="45" t="e">
        <f>VLOOKUP($A854,EVID_OSEVU!$A$1:$M$4972,7,FALSE)</f>
        <v>#N/A</v>
      </c>
      <c r="F854" s="45" t="e">
        <f>VLOOKUP($A854,EVID_OSEVU!$A$1:$M$4972,8,FALSE)</f>
        <v>#N/A</v>
      </c>
      <c r="G854" s="45" t="e">
        <f>VLOOKUP($A854,EVID_OSEVU!$A$1:$M$4972,11,FALSE)</f>
        <v>#N/A</v>
      </c>
      <c r="H854" s="35"/>
      <c r="I854" s="48"/>
      <c r="J854" s="33" t="e">
        <f>VLOOKUP($A854,EVID_OSEVU!$A$1:$M$4972,11,FALSE)</f>
        <v>#N/A</v>
      </c>
      <c r="K854" s="39"/>
      <c r="L854" s="49"/>
      <c r="M854" s="89" t="e">
        <f t="shared" si="13"/>
        <v>#N/A</v>
      </c>
      <c r="N854" s="50"/>
      <c r="O854" s="37" t="e">
        <f>VLOOKUP(EVID_HNOJENI!N854,HNOJIVA_ALL!$A$2:$Z$3303,4,FALSE)</f>
        <v>#N/A</v>
      </c>
      <c r="P854" s="51" t="e">
        <f>ROUND(VLOOKUP(EVID_HNOJENI!N854,HNOJIVA_ALL!$A$2:$Z$3303,14,FALSE)*K854*IF(L854="t",10,IF(L854="kg",0.01,IF(L854="q",1,IF(L854="l",0.01*VLOOKUP(EVID_HNOJENI!N854,HNOJIVA_ALL!$A$2:$AE$3303,31,FALSE),"CHYBA")))),2)</f>
        <v>#N/A</v>
      </c>
      <c r="Q854" s="51" t="e">
        <f>ROUND(VLOOKUP(EVID_HNOJENI!N854,HNOJIVA_ALL!$A$2:$Z$3303,15,FALSE)*K854*IF(L854="t",10,IF(L854="kg",0.01,IF(L854="q",1,IF(L854="l",0.01*VLOOKUP(EVID_HNOJENI!N854,HNOJIVA_ALL!$A$2:$AE$3303,31,FALSE),"CHYBA")))),2)</f>
        <v>#N/A</v>
      </c>
      <c r="R854" s="51" t="e">
        <f>ROUND(VLOOKUP(EVID_HNOJENI!N854,HNOJIVA_ALL!$A$2:$Z$3303,16,FALSE)*K854*IF(L854="t",10,IF(L854="kg",0.01,IF(L854="q",1,IF(L854="l",0.01*VLOOKUP(EVID_HNOJENI!N854,HNOJIVA_ALL!$A$2:$AE$3303,31,FALSE),"CHYBA")))),2)</f>
        <v>#N/A</v>
      </c>
      <c r="S854" s="51" t="e">
        <f>ROUND(VLOOKUP(EVID_HNOJENI!N854,HNOJIVA_ALL!$A$2:$Z$3303,18,FALSE)*K854*IF(L854="t",10,IF(L854="kg",0.01,IF(L854="q",1,IF(L854="l",0.01*VLOOKUP(EVID_HNOJENI!N854,HNOJIVA_ALL!$A$2:$AE$3303,31,FALSE),"CHYBA")))),2)</f>
        <v>#N/A</v>
      </c>
      <c r="T854" s="51" t="e">
        <f>ROUND(VLOOKUP(EVID_HNOJENI!N854,HNOJIVA_ALL!$A$2:$Z$3303,17,FALSE)*K854*IF(L854="t",10,IF(L854="kg",0.01,IF(L854="q",1,IF(L854="l",0.01*VLOOKUP(EVID_HNOJENI!N854,HNOJIVA_ALL!$A$2:$AE$3303,31,FALSE),"CHYBA")))),2)</f>
        <v>#N/A</v>
      </c>
      <c r="U854" s="51" t="e">
        <f>ROUND(VLOOKUP(EVID_HNOJENI!N854,HNOJIVA_ALL!$A$2:$Z$3303,20,FALSE)*K854*IF(L854="t",10,IF(L854="kg",0.01,IF(L854="q",1,IF(L854="l",0.01*VLOOKUP(EVID_HNOJENI!N854,HNOJIVA_ALL!$A$2:$AE$3303,31,FALSE),"CHYBA")))),2)</f>
        <v>#N/A</v>
      </c>
    </row>
    <row r="855" spans="1:21" x14ac:dyDescent="0.2">
      <c r="A855" s="32"/>
      <c r="B855" s="45" t="e">
        <f>VLOOKUP($A855,EVID_OSEVU!$A$1:$M$4972,2,FALSE)</f>
        <v>#N/A</v>
      </c>
      <c r="C855" s="45" t="e">
        <f>VLOOKUP($A855,EVID_OSEVU!$A$1:$M$4972,3,FALSE)</f>
        <v>#N/A</v>
      </c>
      <c r="D855" s="45" t="e">
        <f>VLOOKUP($A855,EVID_OSEVU!$A$1:$M$4972,4,FALSE)</f>
        <v>#N/A</v>
      </c>
      <c r="E855" s="45" t="e">
        <f>VLOOKUP($A855,EVID_OSEVU!$A$1:$M$4972,7,FALSE)</f>
        <v>#N/A</v>
      </c>
      <c r="F855" s="45" t="e">
        <f>VLOOKUP($A855,EVID_OSEVU!$A$1:$M$4972,8,FALSE)</f>
        <v>#N/A</v>
      </c>
      <c r="G855" s="45" t="e">
        <f>VLOOKUP($A855,EVID_OSEVU!$A$1:$M$4972,11,FALSE)</f>
        <v>#N/A</v>
      </c>
      <c r="H855" s="35"/>
      <c r="I855" s="48"/>
      <c r="J855" s="33" t="e">
        <f>VLOOKUP($A855,EVID_OSEVU!$A$1:$M$4972,11,FALSE)</f>
        <v>#N/A</v>
      </c>
      <c r="K855" s="39"/>
      <c r="L855" s="49"/>
      <c r="M855" s="89" t="e">
        <f t="shared" si="13"/>
        <v>#N/A</v>
      </c>
      <c r="N855" s="50"/>
      <c r="O855" s="37" t="e">
        <f>VLOOKUP(EVID_HNOJENI!N855,HNOJIVA_ALL!$A$2:$Z$3303,4,FALSE)</f>
        <v>#N/A</v>
      </c>
      <c r="P855" s="51" t="e">
        <f>ROUND(VLOOKUP(EVID_HNOJENI!N855,HNOJIVA_ALL!$A$2:$Z$3303,14,FALSE)*K855*IF(L855="t",10,IF(L855="kg",0.01,IF(L855="q",1,IF(L855="l",0.01*VLOOKUP(EVID_HNOJENI!N855,HNOJIVA_ALL!$A$2:$AE$3303,31,FALSE),"CHYBA")))),2)</f>
        <v>#N/A</v>
      </c>
      <c r="Q855" s="51" t="e">
        <f>ROUND(VLOOKUP(EVID_HNOJENI!N855,HNOJIVA_ALL!$A$2:$Z$3303,15,FALSE)*K855*IF(L855="t",10,IF(L855="kg",0.01,IF(L855="q",1,IF(L855="l",0.01*VLOOKUP(EVID_HNOJENI!N855,HNOJIVA_ALL!$A$2:$AE$3303,31,FALSE),"CHYBA")))),2)</f>
        <v>#N/A</v>
      </c>
      <c r="R855" s="51" t="e">
        <f>ROUND(VLOOKUP(EVID_HNOJENI!N855,HNOJIVA_ALL!$A$2:$Z$3303,16,FALSE)*K855*IF(L855="t",10,IF(L855="kg",0.01,IF(L855="q",1,IF(L855="l",0.01*VLOOKUP(EVID_HNOJENI!N855,HNOJIVA_ALL!$A$2:$AE$3303,31,FALSE),"CHYBA")))),2)</f>
        <v>#N/A</v>
      </c>
      <c r="S855" s="51" t="e">
        <f>ROUND(VLOOKUP(EVID_HNOJENI!N855,HNOJIVA_ALL!$A$2:$Z$3303,18,FALSE)*K855*IF(L855="t",10,IF(L855="kg",0.01,IF(L855="q",1,IF(L855="l",0.01*VLOOKUP(EVID_HNOJENI!N855,HNOJIVA_ALL!$A$2:$AE$3303,31,FALSE),"CHYBA")))),2)</f>
        <v>#N/A</v>
      </c>
      <c r="T855" s="51" t="e">
        <f>ROUND(VLOOKUP(EVID_HNOJENI!N855,HNOJIVA_ALL!$A$2:$Z$3303,17,FALSE)*K855*IF(L855="t",10,IF(L855="kg",0.01,IF(L855="q",1,IF(L855="l",0.01*VLOOKUP(EVID_HNOJENI!N855,HNOJIVA_ALL!$A$2:$AE$3303,31,FALSE),"CHYBA")))),2)</f>
        <v>#N/A</v>
      </c>
      <c r="U855" s="51" t="e">
        <f>ROUND(VLOOKUP(EVID_HNOJENI!N855,HNOJIVA_ALL!$A$2:$Z$3303,20,FALSE)*K855*IF(L855="t",10,IF(L855="kg",0.01,IF(L855="q",1,IF(L855="l",0.01*VLOOKUP(EVID_HNOJENI!N855,HNOJIVA_ALL!$A$2:$AE$3303,31,FALSE),"CHYBA")))),2)</f>
        <v>#N/A</v>
      </c>
    </row>
    <row r="856" spans="1:21" x14ac:dyDescent="0.2">
      <c r="A856" s="32"/>
      <c r="B856" s="45" t="e">
        <f>VLOOKUP($A856,EVID_OSEVU!$A$1:$M$4972,2,FALSE)</f>
        <v>#N/A</v>
      </c>
      <c r="C856" s="45" t="e">
        <f>VLOOKUP($A856,EVID_OSEVU!$A$1:$M$4972,3,FALSE)</f>
        <v>#N/A</v>
      </c>
      <c r="D856" s="45" t="e">
        <f>VLOOKUP($A856,EVID_OSEVU!$A$1:$M$4972,4,FALSE)</f>
        <v>#N/A</v>
      </c>
      <c r="E856" s="45" t="e">
        <f>VLOOKUP($A856,EVID_OSEVU!$A$1:$M$4972,7,FALSE)</f>
        <v>#N/A</v>
      </c>
      <c r="F856" s="45" t="e">
        <f>VLOOKUP($A856,EVID_OSEVU!$A$1:$M$4972,8,FALSE)</f>
        <v>#N/A</v>
      </c>
      <c r="G856" s="45" t="e">
        <f>VLOOKUP($A856,EVID_OSEVU!$A$1:$M$4972,11,FALSE)</f>
        <v>#N/A</v>
      </c>
      <c r="H856" s="35"/>
      <c r="I856" s="48"/>
      <c r="J856" s="33" t="e">
        <f>VLOOKUP($A856,EVID_OSEVU!$A$1:$M$4972,11,FALSE)</f>
        <v>#N/A</v>
      </c>
      <c r="K856" s="39"/>
      <c r="L856" s="49"/>
      <c r="M856" s="89" t="e">
        <f t="shared" si="13"/>
        <v>#N/A</v>
      </c>
      <c r="N856" s="50"/>
      <c r="O856" s="37" t="e">
        <f>VLOOKUP(EVID_HNOJENI!N856,HNOJIVA_ALL!$A$2:$Z$3303,4,FALSE)</f>
        <v>#N/A</v>
      </c>
      <c r="P856" s="51" t="e">
        <f>ROUND(VLOOKUP(EVID_HNOJENI!N856,HNOJIVA_ALL!$A$2:$Z$3303,14,FALSE)*K856*IF(L856="t",10,IF(L856="kg",0.01,IF(L856="q",1,IF(L856="l",0.01*VLOOKUP(EVID_HNOJENI!N856,HNOJIVA_ALL!$A$2:$AE$3303,31,FALSE),"CHYBA")))),2)</f>
        <v>#N/A</v>
      </c>
      <c r="Q856" s="51" t="e">
        <f>ROUND(VLOOKUP(EVID_HNOJENI!N856,HNOJIVA_ALL!$A$2:$Z$3303,15,FALSE)*K856*IF(L856="t",10,IF(L856="kg",0.01,IF(L856="q",1,IF(L856="l",0.01*VLOOKUP(EVID_HNOJENI!N856,HNOJIVA_ALL!$A$2:$AE$3303,31,FALSE),"CHYBA")))),2)</f>
        <v>#N/A</v>
      </c>
      <c r="R856" s="51" t="e">
        <f>ROUND(VLOOKUP(EVID_HNOJENI!N856,HNOJIVA_ALL!$A$2:$Z$3303,16,FALSE)*K856*IF(L856="t",10,IF(L856="kg",0.01,IF(L856="q",1,IF(L856="l",0.01*VLOOKUP(EVID_HNOJENI!N856,HNOJIVA_ALL!$A$2:$AE$3303,31,FALSE),"CHYBA")))),2)</f>
        <v>#N/A</v>
      </c>
      <c r="S856" s="51" t="e">
        <f>ROUND(VLOOKUP(EVID_HNOJENI!N856,HNOJIVA_ALL!$A$2:$Z$3303,18,FALSE)*K856*IF(L856="t",10,IF(L856="kg",0.01,IF(L856="q",1,IF(L856="l",0.01*VLOOKUP(EVID_HNOJENI!N856,HNOJIVA_ALL!$A$2:$AE$3303,31,FALSE),"CHYBA")))),2)</f>
        <v>#N/A</v>
      </c>
      <c r="T856" s="51" t="e">
        <f>ROUND(VLOOKUP(EVID_HNOJENI!N856,HNOJIVA_ALL!$A$2:$Z$3303,17,FALSE)*K856*IF(L856="t",10,IF(L856="kg",0.01,IF(L856="q",1,IF(L856="l",0.01*VLOOKUP(EVID_HNOJENI!N856,HNOJIVA_ALL!$A$2:$AE$3303,31,FALSE),"CHYBA")))),2)</f>
        <v>#N/A</v>
      </c>
      <c r="U856" s="51" t="e">
        <f>ROUND(VLOOKUP(EVID_HNOJENI!N856,HNOJIVA_ALL!$A$2:$Z$3303,20,FALSE)*K856*IF(L856="t",10,IF(L856="kg",0.01,IF(L856="q",1,IF(L856="l",0.01*VLOOKUP(EVID_HNOJENI!N856,HNOJIVA_ALL!$A$2:$AE$3303,31,FALSE),"CHYBA")))),2)</f>
        <v>#N/A</v>
      </c>
    </row>
    <row r="857" spans="1:21" x14ac:dyDescent="0.2">
      <c r="A857" s="32"/>
      <c r="B857" s="45" t="e">
        <f>VLOOKUP($A857,EVID_OSEVU!$A$1:$M$4972,2,FALSE)</f>
        <v>#N/A</v>
      </c>
      <c r="C857" s="45" t="e">
        <f>VLOOKUP($A857,EVID_OSEVU!$A$1:$M$4972,3,FALSE)</f>
        <v>#N/A</v>
      </c>
      <c r="D857" s="45" t="e">
        <f>VLOOKUP($A857,EVID_OSEVU!$A$1:$M$4972,4,FALSE)</f>
        <v>#N/A</v>
      </c>
      <c r="E857" s="45" t="e">
        <f>VLOOKUP($A857,EVID_OSEVU!$A$1:$M$4972,7,FALSE)</f>
        <v>#N/A</v>
      </c>
      <c r="F857" s="45" t="e">
        <f>VLOOKUP($A857,EVID_OSEVU!$A$1:$M$4972,8,FALSE)</f>
        <v>#N/A</v>
      </c>
      <c r="G857" s="45" t="e">
        <f>VLOOKUP($A857,EVID_OSEVU!$A$1:$M$4972,11,FALSE)</f>
        <v>#N/A</v>
      </c>
      <c r="H857" s="35"/>
      <c r="I857" s="48"/>
      <c r="J857" s="33" t="e">
        <f>VLOOKUP($A857,EVID_OSEVU!$A$1:$M$4972,11,FALSE)</f>
        <v>#N/A</v>
      </c>
      <c r="K857" s="39"/>
      <c r="L857" s="49"/>
      <c r="M857" s="89" t="e">
        <f t="shared" si="13"/>
        <v>#N/A</v>
      </c>
      <c r="N857" s="50"/>
      <c r="O857" s="37" t="e">
        <f>VLOOKUP(EVID_HNOJENI!N857,HNOJIVA_ALL!$A$2:$Z$3303,4,FALSE)</f>
        <v>#N/A</v>
      </c>
      <c r="P857" s="51" t="e">
        <f>ROUND(VLOOKUP(EVID_HNOJENI!N857,HNOJIVA_ALL!$A$2:$Z$3303,14,FALSE)*K857*IF(L857="t",10,IF(L857="kg",0.01,IF(L857="q",1,IF(L857="l",0.01*VLOOKUP(EVID_HNOJENI!N857,HNOJIVA_ALL!$A$2:$AE$3303,31,FALSE),"CHYBA")))),2)</f>
        <v>#N/A</v>
      </c>
      <c r="Q857" s="51" t="e">
        <f>ROUND(VLOOKUP(EVID_HNOJENI!N857,HNOJIVA_ALL!$A$2:$Z$3303,15,FALSE)*K857*IF(L857="t",10,IF(L857="kg",0.01,IF(L857="q",1,IF(L857="l",0.01*VLOOKUP(EVID_HNOJENI!N857,HNOJIVA_ALL!$A$2:$AE$3303,31,FALSE),"CHYBA")))),2)</f>
        <v>#N/A</v>
      </c>
      <c r="R857" s="51" t="e">
        <f>ROUND(VLOOKUP(EVID_HNOJENI!N857,HNOJIVA_ALL!$A$2:$Z$3303,16,FALSE)*K857*IF(L857="t",10,IF(L857="kg",0.01,IF(L857="q",1,IF(L857="l",0.01*VLOOKUP(EVID_HNOJENI!N857,HNOJIVA_ALL!$A$2:$AE$3303,31,FALSE),"CHYBA")))),2)</f>
        <v>#N/A</v>
      </c>
      <c r="S857" s="51" t="e">
        <f>ROUND(VLOOKUP(EVID_HNOJENI!N857,HNOJIVA_ALL!$A$2:$Z$3303,18,FALSE)*K857*IF(L857="t",10,IF(L857="kg",0.01,IF(L857="q",1,IF(L857="l",0.01*VLOOKUP(EVID_HNOJENI!N857,HNOJIVA_ALL!$A$2:$AE$3303,31,FALSE),"CHYBA")))),2)</f>
        <v>#N/A</v>
      </c>
      <c r="T857" s="51" t="e">
        <f>ROUND(VLOOKUP(EVID_HNOJENI!N857,HNOJIVA_ALL!$A$2:$Z$3303,17,FALSE)*K857*IF(L857="t",10,IF(L857="kg",0.01,IF(L857="q",1,IF(L857="l",0.01*VLOOKUP(EVID_HNOJENI!N857,HNOJIVA_ALL!$A$2:$AE$3303,31,FALSE),"CHYBA")))),2)</f>
        <v>#N/A</v>
      </c>
      <c r="U857" s="51" t="e">
        <f>ROUND(VLOOKUP(EVID_HNOJENI!N857,HNOJIVA_ALL!$A$2:$Z$3303,20,FALSE)*K857*IF(L857="t",10,IF(L857="kg",0.01,IF(L857="q",1,IF(L857="l",0.01*VLOOKUP(EVID_HNOJENI!N857,HNOJIVA_ALL!$A$2:$AE$3303,31,FALSE),"CHYBA")))),2)</f>
        <v>#N/A</v>
      </c>
    </row>
    <row r="858" spans="1:21" x14ac:dyDescent="0.2">
      <c r="A858" s="32"/>
      <c r="B858" s="45" t="e">
        <f>VLOOKUP($A858,EVID_OSEVU!$A$1:$M$4972,2,FALSE)</f>
        <v>#N/A</v>
      </c>
      <c r="C858" s="45" t="e">
        <f>VLOOKUP($A858,EVID_OSEVU!$A$1:$M$4972,3,FALSE)</f>
        <v>#N/A</v>
      </c>
      <c r="D858" s="45" t="e">
        <f>VLOOKUP($A858,EVID_OSEVU!$A$1:$M$4972,4,FALSE)</f>
        <v>#N/A</v>
      </c>
      <c r="E858" s="45" t="e">
        <f>VLOOKUP($A858,EVID_OSEVU!$A$1:$M$4972,7,FALSE)</f>
        <v>#N/A</v>
      </c>
      <c r="F858" s="45" t="e">
        <f>VLOOKUP($A858,EVID_OSEVU!$A$1:$M$4972,8,FALSE)</f>
        <v>#N/A</v>
      </c>
      <c r="G858" s="45" t="e">
        <f>VLOOKUP($A858,EVID_OSEVU!$A$1:$M$4972,11,FALSE)</f>
        <v>#N/A</v>
      </c>
      <c r="H858" s="35"/>
      <c r="I858" s="48"/>
      <c r="J858" s="33" t="e">
        <f>VLOOKUP($A858,EVID_OSEVU!$A$1:$M$4972,11,FALSE)</f>
        <v>#N/A</v>
      </c>
      <c r="K858" s="39"/>
      <c r="L858" s="49"/>
      <c r="M858" s="89" t="e">
        <f t="shared" si="13"/>
        <v>#N/A</v>
      </c>
      <c r="N858" s="50"/>
      <c r="O858" s="37" t="e">
        <f>VLOOKUP(EVID_HNOJENI!N858,HNOJIVA_ALL!$A$2:$Z$3303,4,FALSE)</f>
        <v>#N/A</v>
      </c>
      <c r="P858" s="51" t="e">
        <f>ROUND(VLOOKUP(EVID_HNOJENI!N858,HNOJIVA_ALL!$A$2:$Z$3303,14,FALSE)*K858*IF(L858="t",10,IF(L858="kg",0.01,IF(L858="q",1,IF(L858="l",0.01*VLOOKUP(EVID_HNOJENI!N858,HNOJIVA_ALL!$A$2:$AE$3303,31,FALSE),"CHYBA")))),2)</f>
        <v>#N/A</v>
      </c>
      <c r="Q858" s="51" t="e">
        <f>ROUND(VLOOKUP(EVID_HNOJENI!N858,HNOJIVA_ALL!$A$2:$Z$3303,15,FALSE)*K858*IF(L858="t",10,IF(L858="kg",0.01,IF(L858="q",1,IF(L858="l",0.01*VLOOKUP(EVID_HNOJENI!N858,HNOJIVA_ALL!$A$2:$AE$3303,31,FALSE),"CHYBA")))),2)</f>
        <v>#N/A</v>
      </c>
      <c r="R858" s="51" t="e">
        <f>ROUND(VLOOKUP(EVID_HNOJENI!N858,HNOJIVA_ALL!$A$2:$Z$3303,16,FALSE)*K858*IF(L858="t",10,IF(L858="kg",0.01,IF(L858="q",1,IF(L858="l",0.01*VLOOKUP(EVID_HNOJENI!N858,HNOJIVA_ALL!$A$2:$AE$3303,31,FALSE),"CHYBA")))),2)</f>
        <v>#N/A</v>
      </c>
      <c r="S858" s="51" t="e">
        <f>ROUND(VLOOKUP(EVID_HNOJENI!N858,HNOJIVA_ALL!$A$2:$Z$3303,18,FALSE)*K858*IF(L858="t",10,IF(L858="kg",0.01,IF(L858="q",1,IF(L858="l",0.01*VLOOKUP(EVID_HNOJENI!N858,HNOJIVA_ALL!$A$2:$AE$3303,31,FALSE),"CHYBA")))),2)</f>
        <v>#N/A</v>
      </c>
      <c r="T858" s="51" t="e">
        <f>ROUND(VLOOKUP(EVID_HNOJENI!N858,HNOJIVA_ALL!$A$2:$Z$3303,17,FALSE)*K858*IF(L858="t",10,IF(L858="kg",0.01,IF(L858="q",1,IF(L858="l",0.01*VLOOKUP(EVID_HNOJENI!N858,HNOJIVA_ALL!$A$2:$AE$3303,31,FALSE),"CHYBA")))),2)</f>
        <v>#N/A</v>
      </c>
      <c r="U858" s="51" t="e">
        <f>ROUND(VLOOKUP(EVID_HNOJENI!N858,HNOJIVA_ALL!$A$2:$Z$3303,20,FALSE)*K858*IF(L858="t",10,IF(L858="kg",0.01,IF(L858="q",1,IF(L858="l",0.01*VLOOKUP(EVID_HNOJENI!N858,HNOJIVA_ALL!$A$2:$AE$3303,31,FALSE),"CHYBA")))),2)</f>
        <v>#N/A</v>
      </c>
    </row>
    <row r="859" spans="1:21" x14ac:dyDescent="0.2">
      <c r="A859" s="32"/>
      <c r="B859" s="45" t="e">
        <f>VLOOKUP($A859,EVID_OSEVU!$A$1:$M$4972,2,FALSE)</f>
        <v>#N/A</v>
      </c>
      <c r="C859" s="45" t="e">
        <f>VLOOKUP($A859,EVID_OSEVU!$A$1:$M$4972,3,FALSE)</f>
        <v>#N/A</v>
      </c>
      <c r="D859" s="45" t="e">
        <f>VLOOKUP($A859,EVID_OSEVU!$A$1:$M$4972,4,FALSE)</f>
        <v>#N/A</v>
      </c>
      <c r="E859" s="45" t="e">
        <f>VLOOKUP($A859,EVID_OSEVU!$A$1:$M$4972,7,FALSE)</f>
        <v>#N/A</v>
      </c>
      <c r="F859" s="45" t="e">
        <f>VLOOKUP($A859,EVID_OSEVU!$A$1:$M$4972,8,FALSE)</f>
        <v>#N/A</v>
      </c>
      <c r="G859" s="45" t="e">
        <f>VLOOKUP($A859,EVID_OSEVU!$A$1:$M$4972,11,FALSE)</f>
        <v>#N/A</v>
      </c>
      <c r="H859" s="35"/>
      <c r="I859" s="48"/>
      <c r="J859" s="33" t="e">
        <f>VLOOKUP($A859,EVID_OSEVU!$A$1:$M$4972,11,FALSE)</f>
        <v>#N/A</v>
      </c>
      <c r="K859" s="39"/>
      <c r="L859" s="49"/>
      <c r="M859" s="89" t="e">
        <f t="shared" si="13"/>
        <v>#N/A</v>
      </c>
      <c r="N859" s="50"/>
      <c r="O859" s="37" t="e">
        <f>VLOOKUP(EVID_HNOJENI!N859,HNOJIVA_ALL!$A$2:$Z$3303,4,FALSE)</f>
        <v>#N/A</v>
      </c>
      <c r="P859" s="51" t="e">
        <f>ROUND(VLOOKUP(EVID_HNOJENI!N859,HNOJIVA_ALL!$A$2:$Z$3303,14,FALSE)*K859*IF(L859="t",10,IF(L859="kg",0.01,IF(L859="q",1,IF(L859="l",0.01*VLOOKUP(EVID_HNOJENI!N859,HNOJIVA_ALL!$A$2:$AE$3303,31,FALSE),"CHYBA")))),2)</f>
        <v>#N/A</v>
      </c>
      <c r="Q859" s="51" t="e">
        <f>ROUND(VLOOKUP(EVID_HNOJENI!N859,HNOJIVA_ALL!$A$2:$Z$3303,15,FALSE)*K859*IF(L859="t",10,IF(L859="kg",0.01,IF(L859="q",1,IF(L859="l",0.01*VLOOKUP(EVID_HNOJENI!N859,HNOJIVA_ALL!$A$2:$AE$3303,31,FALSE),"CHYBA")))),2)</f>
        <v>#N/A</v>
      </c>
      <c r="R859" s="51" t="e">
        <f>ROUND(VLOOKUP(EVID_HNOJENI!N859,HNOJIVA_ALL!$A$2:$Z$3303,16,FALSE)*K859*IF(L859="t",10,IF(L859="kg",0.01,IF(L859="q",1,IF(L859="l",0.01*VLOOKUP(EVID_HNOJENI!N859,HNOJIVA_ALL!$A$2:$AE$3303,31,FALSE),"CHYBA")))),2)</f>
        <v>#N/A</v>
      </c>
      <c r="S859" s="51" t="e">
        <f>ROUND(VLOOKUP(EVID_HNOJENI!N859,HNOJIVA_ALL!$A$2:$Z$3303,18,FALSE)*K859*IF(L859="t",10,IF(L859="kg",0.01,IF(L859="q",1,IF(L859="l",0.01*VLOOKUP(EVID_HNOJENI!N859,HNOJIVA_ALL!$A$2:$AE$3303,31,FALSE),"CHYBA")))),2)</f>
        <v>#N/A</v>
      </c>
      <c r="T859" s="51" t="e">
        <f>ROUND(VLOOKUP(EVID_HNOJENI!N859,HNOJIVA_ALL!$A$2:$Z$3303,17,FALSE)*K859*IF(L859="t",10,IF(L859="kg",0.01,IF(L859="q",1,IF(L859="l",0.01*VLOOKUP(EVID_HNOJENI!N859,HNOJIVA_ALL!$A$2:$AE$3303,31,FALSE),"CHYBA")))),2)</f>
        <v>#N/A</v>
      </c>
      <c r="U859" s="51" t="e">
        <f>ROUND(VLOOKUP(EVID_HNOJENI!N859,HNOJIVA_ALL!$A$2:$Z$3303,20,FALSE)*K859*IF(L859="t",10,IF(L859="kg",0.01,IF(L859="q",1,IF(L859="l",0.01*VLOOKUP(EVID_HNOJENI!N859,HNOJIVA_ALL!$A$2:$AE$3303,31,FALSE),"CHYBA")))),2)</f>
        <v>#N/A</v>
      </c>
    </row>
    <row r="860" spans="1:21" x14ac:dyDescent="0.2">
      <c r="A860" s="32"/>
      <c r="B860" s="45" t="e">
        <f>VLOOKUP($A860,EVID_OSEVU!$A$1:$M$4972,2,FALSE)</f>
        <v>#N/A</v>
      </c>
      <c r="C860" s="45" t="e">
        <f>VLOOKUP($A860,EVID_OSEVU!$A$1:$M$4972,3,FALSE)</f>
        <v>#N/A</v>
      </c>
      <c r="D860" s="45" t="e">
        <f>VLOOKUP($A860,EVID_OSEVU!$A$1:$M$4972,4,FALSE)</f>
        <v>#N/A</v>
      </c>
      <c r="E860" s="45" t="e">
        <f>VLOOKUP($A860,EVID_OSEVU!$A$1:$M$4972,7,FALSE)</f>
        <v>#N/A</v>
      </c>
      <c r="F860" s="45" t="e">
        <f>VLOOKUP($A860,EVID_OSEVU!$A$1:$M$4972,8,FALSE)</f>
        <v>#N/A</v>
      </c>
      <c r="G860" s="45" t="e">
        <f>VLOOKUP($A860,EVID_OSEVU!$A$1:$M$4972,11,FALSE)</f>
        <v>#N/A</v>
      </c>
      <c r="H860" s="35"/>
      <c r="I860" s="48"/>
      <c r="J860" s="33" t="e">
        <f>VLOOKUP($A860,EVID_OSEVU!$A$1:$M$4972,11,FALSE)</f>
        <v>#N/A</v>
      </c>
      <c r="K860" s="39"/>
      <c r="L860" s="49"/>
      <c r="M860" s="89" t="e">
        <f t="shared" si="13"/>
        <v>#N/A</v>
      </c>
      <c r="N860" s="50"/>
      <c r="O860" s="37" t="e">
        <f>VLOOKUP(EVID_HNOJENI!N860,HNOJIVA_ALL!$A$2:$Z$3303,4,FALSE)</f>
        <v>#N/A</v>
      </c>
      <c r="P860" s="51" t="e">
        <f>ROUND(VLOOKUP(EVID_HNOJENI!N860,HNOJIVA_ALL!$A$2:$Z$3303,14,FALSE)*K860*IF(L860="t",10,IF(L860="kg",0.01,IF(L860="q",1,IF(L860="l",0.01*VLOOKUP(EVID_HNOJENI!N860,HNOJIVA_ALL!$A$2:$AE$3303,31,FALSE),"CHYBA")))),2)</f>
        <v>#N/A</v>
      </c>
      <c r="Q860" s="51" t="e">
        <f>ROUND(VLOOKUP(EVID_HNOJENI!N860,HNOJIVA_ALL!$A$2:$Z$3303,15,FALSE)*K860*IF(L860="t",10,IF(L860="kg",0.01,IF(L860="q",1,IF(L860="l",0.01*VLOOKUP(EVID_HNOJENI!N860,HNOJIVA_ALL!$A$2:$AE$3303,31,FALSE),"CHYBA")))),2)</f>
        <v>#N/A</v>
      </c>
      <c r="R860" s="51" t="e">
        <f>ROUND(VLOOKUP(EVID_HNOJENI!N860,HNOJIVA_ALL!$A$2:$Z$3303,16,FALSE)*K860*IF(L860="t",10,IF(L860="kg",0.01,IF(L860="q",1,IF(L860="l",0.01*VLOOKUP(EVID_HNOJENI!N860,HNOJIVA_ALL!$A$2:$AE$3303,31,FALSE),"CHYBA")))),2)</f>
        <v>#N/A</v>
      </c>
      <c r="S860" s="51" t="e">
        <f>ROUND(VLOOKUP(EVID_HNOJENI!N860,HNOJIVA_ALL!$A$2:$Z$3303,18,FALSE)*K860*IF(L860="t",10,IF(L860="kg",0.01,IF(L860="q",1,IF(L860="l",0.01*VLOOKUP(EVID_HNOJENI!N860,HNOJIVA_ALL!$A$2:$AE$3303,31,FALSE),"CHYBA")))),2)</f>
        <v>#N/A</v>
      </c>
      <c r="T860" s="51" t="e">
        <f>ROUND(VLOOKUP(EVID_HNOJENI!N860,HNOJIVA_ALL!$A$2:$Z$3303,17,FALSE)*K860*IF(L860="t",10,IF(L860="kg",0.01,IF(L860="q",1,IF(L860="l",0.01*VLOOKUP(EVID_HNOJENI!N860,HNOJIVA_ALL!$A$2:$AE$3303,31,FALSE),"CHYBA")))),2)</f>
        <v>#N/A</v>
      </c>
      <c r="U860" s="51" t="e">
        <f>ROUND(VLOOKUP(EVID_HNOJENI!N860,HNOJIVA_ALL!$A$2:$Z$3303,20,FALSE)*K860*IF(L860="t",10,IF(L860="kg",0.01,IF(L860="q",1,IF(L860="l",0.01*VLOOKUP(EVID_HNOJENI!N860,HNOJIVA_ALL!$A$2:$AE$3303,31,FALSE),"CHYBA")))),2)</f>
        <v>#N/A</v>
      </c>
    </row>
    <row r="861" spans="1:21" x14ac:dyDescent="0.2">
      <c r="A861" s="32"/>
      <c r="B861" s="45" t="e">
        <f>VLOOKUP($A861,EVID_OSEVU!$A$1:$M$4972,2,FALSE)</f>
        <v>#N/A</v>
      </c>
      <c r="C861" s="45" t="e">
        <f>VLOOKUP($A861,EVID_OSEVU!$A$1:$M$4972,3,FALSE)</f>
        <v>#N/A</v>
      </c>
      <c r="D861" s="45" t="e">
        <f>VLOOKUP($A861,EVID_OSEVU!$A$1:$M$4972,4,FALSE)</f>
        <v>#N/A</v>
      </c>
      <c r="E861" s="45" t="e">
        <f>VLOOKUP($A861,EVID_OSEVU!$A$1:$M$4972,7,FALSE)</f>
        <v>#N/A</v>
      </c>
      <c r="F861" s="45" t="e">
        <f>VLOOKUP($A861,EVID_OSEVU!$A$1:$M$4972,8,FALSE)</f>
        <v>#N/A</v>
      </c>
      <c r="G861" s="45" t="e">
        <f>VLOOKUP($A861,EVID_OSEVU!$A$1:$M$4972,11,FALSE)</f>
        <v>#N/A</v>
      </c>
      <c r="H861" s="35"/>
      <c r="I861" s="48"/>
      <c r="J861" s="33" t="e">
        <f>VLOOKUP($A861,EVID_OSEVU!$A$1:$M$4972,11,FALSE)</f>
        <v>#N/A</v>
      </c>
      <c r="K861" s="39"/>
      <c r="L861" s="49"/>
      <c r="M861" s="89" t="e">
        <f t="shared" si="13"/>
        <v>#N/A</v>
      </c>
      <c r="N861" s="50"/>
      <c r="O861" s="37" t="e">
        <f>VLOOKUP(EVID_HNOJENI!N861,HNOJIVA_ALL!$A$2:$Z$3303,4,FALSE)</f>
        <v>#N/A</v>
      </c>
      <c r="P861" s="51" t="e">
        <f>ROUND(VLOOKUP(EVID_HNOJENI!N861,HNOJIVA_ALL!$A$2:$Z$3303,14,FALSE)*K861*IF(L861="t",10,IF(L861="kg",0.01,IF(L861="q",1,IF(L861="l",0.01*VLOOKUP(EVID_HNOJENI!N861,HNOJIVA_ALL!$A$2:$AE$3303,31,FALSE),"CHYBA")))),2)</f>
        <v>#N/A</v>
      </c>
      <c r="Q861" s="51" t="e">
        <f>ROUND(VLOOKUP(EVID_HNOJENI!N861,HNOJIVA_ALL!$A$2:$Z$3303,15,FALSE)*K861*IF(L861="t",10,IF(L861="kg",0.01,IF(L861="q",1,IF(L861="l",0.01*VLOOKUP(EVID_HNOJENI!N861,HNOJIVA_ALL!$A$2:$AE$3303,31,FALSE),"CHYBA")))),2)</f>
        <v>#N/A</v>
      </c>
      <c r="R861" s="51" t="e">
        <f>ROUND(VLOOKUP(EVID_HNOJENI!N861,HNOJIVA_ALL!$A$2:$Z$3303,16,FALSE)*K861*IF(L861="t",10,IF(L861="kg",0.01,IF(L861="q",1,IF(L861="l",0.01*VLOOKUP(EVID_HNOJENI!N861,HNOJIVA_ALL!$A$2:$AE$3303,31,FALSE),"CHYBA")))),2)</f>
        <v>#N/A</v>
      </c>
      <c r="S861" s="51" t="e">
        <f>ROUND(VLOOKUP(EVID_HNOJENI!N861,HNOJIVA_ALL!$A$2:$Z$3303,18,FALSE)*K861*IF(L861="t",10,IF(L861="kg",0.01,IF(L861="q",1,IF(L861="l",0.01*VLOOKUP(EVID_HNOJENI!N861,HNOJIVA_ALL!$A$2:$AE$3303,31,FALSE),"CHYBA")))),2)</f>
        <v>#N/A</v>
      </c>
      <c r="T861" s="51" t="e">
        <f>ROUND(VLOOKUP(EVID_HNOJENI!N861,HNOJIVA_ALL!$A$2:$Z$3303,17,FALSE)*K861*IF(L861="t",10,IF(L861="kg",0.01,IF(L861="q",1,IF(L861="l",0.01*VLOOKUP(EVID_HNOJENI!N861,HNOJIVA_ALL!$A$2:$AE$3303,31,FALSE),"CHYBA")))),2)</f>
        <v>#N/A</v>
      </c>
      <c r="U861" s="51" t="e">
        <f>ROUND(VLOOKUP(EVID_HNOJENI!N861,HNOJIVA_ALL!$A$2:$Z$3303,20,FALSE)*K861*IF(L861="t",10,IF(L861="kg",0.01,IF(L861="q",1,IF(L861="l",0.01*VLOOKUP(EVID_HNOJENI!N861,HNOJIVA_ALL!$A$2:$AE$3303,31,FALSE),"CHYBA")))),2)</f>
        <v>#N/A</v>
      </c>
    </row>
    <row r="862" spans="1:21" x14ac:dyDescent="0.2">
      <c r="A862" s="32"/>
      <c r="B862" s="45" t="e">
        <f>VLOOKUP($A862,EVID_OSEVU!$A$1:$M$4972,2,FALSE)</f>
        <v>#N/A</v>
      </c>
      <c r="C862" s="45" t="e">
        <f>VLOOKUP($A862,EVID_OSEVU!$A$1:$M$4972,3,FALSE)</f>
        <v>#N/A</v>
      </c>
      <c r="D862" s="45" t="e">
        <f>VLOOKUP($A862,EVID_OSEVU!$A$1:$M$4972,4,FALSE)</f>
        <v>#N/A</v>
      </c>
      <c r="E862" s="45" t="e">
        <f>VLOOKUP($A862,EVID_OSEVU!$A$1:$M$4972,7,FALSE)</f>
        <v>#N/A</v>
      </c>
      <c r="F862" s="45" t="e">
        <f>VLOOKUP($A862,EVID_OSEVU!$A$1:$M$4972,8,FALSE)</f>
        <v>#N/A</v>
      </c>
      <c r="G862" s="45" t="e">
        <f>VLOOKUP($A862,EVID_OSEVU!$A$1:$M$4972,11,FALSE)</f>
        <v>#N/A</v>
      </c>
      <c r="H862" s="35"/>
      <c r="I862" s="48"/>
      <c r="J862" s="33" t="e">
        <f>VLOOKUP($A862,EVID_OSEVU!$A$1:$M$4972,11,FALSE)</f>
        <v>#N/A</v>
      </c>
      <c r="K862" s="39"/>
      <c r="L862" s="49"/>
      <c r="M862" s="89" t="e">
        <f t="shared" si="13"/>
        <v>#N/A</v>
      </c>
      <c r="N862" s="50"/>
      <c r="O862" s="37" t="e">
        <f>VLOOKUP(EVID_HNOJENI!N862,HNOJIVA_ALL!$A$2:$Z$3303,4,FALSE)</f>
        <v>#N/A</v>
      </c>
      <c r="P862" s="51" t="e">
        <f>ROUND(VLOOKUP(EVID_HNOJENI!N862,HNOJIVA_ALL!$A$2:$Z$3303,14,FALSE)*K862*IF(L862="t",10,IF(L862="kg",0.01,IF(L862="q",1,IF(L862="l",0.01*VLOOKUP(EVID_HNOJENI!N862,HNOJIVA_ALL!$A$2:$AE$3303,31,FALSE),"CHYBA")))),2)</f>
        <v>#N/A</v>
      </c>
      <c r="Q862" s="51" t="e">
        <f>ROUND(VLOOKUP(EVID_HNOJENI!N862,HNOJIVA_ALL!$A$2:$Z$3303,15,FALSE)*K862*IF(L862="t",10,IF(L862="kg",0.01,IF(L862="q",1,IF(L862="l",0.01*VLOOKUP(EVID_HNOJENI!N862,HNOJIVA_ALL!$A$2:$AE$3303,31,FALSE),"CHYBA")))),2)</f>
        <v>#N/A</v>
      </c>
      <c r="R862" s="51" t="e">
        <f>ROUND(VLOOKUP(EVID_HNOJENI!N862,HNOJIVA_ALL!$A$2:$Z$3303,16,FALSE)*K862*IF(L862="t",10,IF(L862="kg",0.01,IF(L862="q",1,IF(L862="l",0.01*VLOOKUP(EVID_HNOJENI!N862,HNOJIVA_ALL!$A$2:$AE$3303,31,FALSE),"CHYBA")))),2)</f>
        <v>#N/A</v>
      </c>
      <c r="S862" s="51" t="e">
        <f>ROUND(VLOOKUP(EVID_HNOJENI!N862,HNOJIVA_ALL!$A$2:$Z$3303,18,FALSE)*K862*IF(L862="t",10,IF(L862="kg",0.01,IF(L862="q",1,IF(L862="l",0.01*VLOOKUP(EVID_HNOJENI!N862,HNOJIVA_ALL!$A$2:$AE$3303,31,FALSE),"CHYBA")))),2)</f>
        <v>#N/A</v>
      </c>
      <c r="T862" s="51" t="e">
        <f>ROUND(VLOOKUP(EVID_HNOJENI!N862,HNOJIVA_ALL!$A$2:$Z$3303,17,FALSE)*K862*IF(L862="t",10,IF(L862="kg",0.01,IF(L862="q",1,IF(L862="l",0.01*VLOOKUP(EVID_HNOJENI!N862,HNOJIVA_ALL!$A$2:$AE$3303,31,FALSE),"CHYBA")))),2)</f>
        <v>#N/A</v>
      </c>
      <c r="U862" s="51" t="e">
        <f>ROUND(VLOOKUP(EVID_HNOJENI!N862,HNOJIVA_ALL!$A$2:$Z$3303,20,FALSE)*K862*IF(L862="t",10,IF(L862="kg",0.01,IF(L862="q",1,IF(L862="l",0.01*VLOOKUP(EVID_HNOJENI!N862,HNOJIVA_ALL!$A$2:$AE$3303,31,FALSE),"CHYBA")))),2)</f>
        <v>#N/A</v>
      </c>
    </row>
    <row r="863" spans="1:21" x14ac:dyDescent="0.2">
      <c r="A863" s="32"/>
      <c r="B863" s="45" t="e">
        <f>VLOOKUP($A863,EVID_OSEVU!$A$1:$M$4972,2,FALSE)</f>
        <v>#N/A</v>
      </c>
      <c r="C863" s="45" t="e">
        <f>VLOOKUP($A863,EVID_OSEVU!$A$1:$M$4972,3,FALSE)</f>
        <v>#N/A</v>
      </c>
      <c r="D863" s="45" t="e">
        <f>VLOOKUP($A863,EVID_OSEVU!$A$1:$M$4972,4,FALSE)</f>
        <v>#N/A</v>
      </c>
      <c r="E863" s="45" t="e">
        <f>VLOOKUP($A863,EVID_OSEVU!$A$1:$M$4972,7,FALSE)</f>
        <v>#N/A</v>
      </c>
      <c r="F863" s="45" t="e">
        <f>VLOOKUP($A863,EVID_OSEVU!$A$1:$M$4972,8,FALSE)</f>
        <v>#N/A</v>
      </c>
      <c r="G863" s="45" t="e">
        <f>VLOOKUP($A863,EVID_OSEVU!$A$1:$M$4972,11,FALSE)</f>
        <v>#N/A</v>
      </c>
      <c r="H863" s="35"/>
      <c r="I863" s="48"/>
      <c r="J863" s="33" t="e">
        <f>VLOOKUP($A863,EVID_OSEVU!$A$1:$M$4972,11,FALSE)</f>
        <v>#N/A</v>
      </c>
      <c r="K863" s="39"/>
      <c r="L863" s="49"/>
      <c r="M863" s="89" t="e">
        <f t="shared" si="13"/>
        <v>#N/A</v>
      </c>
      <c r="N863" s="50"/>
      <c r="O863" s="37" t="e">
        <f>VLOOKUP(EVID_HNOJENI!N863,HNOJIVA_ALL!$A$2:$Z$3303,4,FALSE)</f>
        <v>#N/A</v>
      </c>
      <c r="P863" s="51" t="e">
        <f>ROUND(VLOOKUP(EVID_HNOJENI!N863,HNOJIVA_ALL!$A$2:$Z$3303,14,FALSE)*K863*IF(L863="t",10,IF(L863="kg",0.01,IF(L863="q",1,IF(L863="l",0.01*VLOOKUP(EVID_HNOJENI!N863,HNOJIVA_ALL!$A$2:$AE$3303,31,FALSE),"CHYBA")))),2)</f>
        <v>#N/A</v>
      </c>
      <c r="Q863" s="51" t="e">
        <f>ROUND(VLOOKUP(EVID_HNOJENI!N863,HNOJIVA_ALL!$A$2:$Z$3303,15,FALSE)*K863*IF(L863="t",10,IF(L863="kg",0.01,IF(L863="q",1,IF(L863="l",0.01*VLOOKUP(EVID_HNOJENI!N863,HNOJIVA_ALL!$A$2:$AE$3303,31,FALSE),"CHYBA")))),2)</f>
        <v>#N/A</v>
      </c>
      <c r="R863" s="51" t="e">
        <f>ROUND(VLOOKUP(EVID_HNOJENI!N863,HNOJIVA_ALL!$A$2:$Z$3303,16,FALSE)*K863*IF(L863="t",10,IF(L863="kg",0.01,IF(L863="q",1,IF(L863="l",0.01*VLOOKUP(EVID_HNOJENI!N863,HNOJIVA_ALL!$A$2:$AE$3303,31,FALSE),"CHYBA")))),2)</f>
        <v>#N/A</v>
      </c>
      <c r="S863" s="51" t="e">
        <f>ROUND(VLOOKUP(EVID_HNOJENI!N863,HNOJIVA_ALL!$A$2:$Z$3303,18,FALSE)*K863*IF(L863="t",10,IF(L863="kg",0.01,IF(L863="q",1,IF(L863="l",0.01*VLOOKUP(EVID_HNOJENI!N863,HNOJIVA_ALL!$A$2:$AE$3303,31,FALSE),"CHYBA")))),2)</f>
        <v>#N/A</v>
      </c>
      <c r="T863" s="51" t="e">
        <f>ROUND(VLOOKUP(EVID_HNOJENI!N863,HNOJIVA_ALL!$A$2:$Z$3303,17,FALSE)*K863*IF(L863="t",10,IF(L863="kg",0.01,IF(L863="q",1,IF(L863="l",0.01*VLOOKUP(EVID_HNOJENI!N863,HNOJIVA_ALL!$A$2:$AE$3303,31,FALSE),"CHYBA")))),2)</f>
        <v>#N/A</v>
      </c>
      <c r="U863" s="51" t="e">
        <f>ROUND(VLOOKUP(EVID_HNOJENI!N863,HNOJIVA_ALL!$A$2:$Z$3303,20,FALSE)*K863*IF(L863="t",10,IF(L863="kg",0.01,IF(L863="q",1,IF(L863="l",0.01*VLOOKUP(EVID_HNOJENI!N863,HNOJIVA_ALL!$A$2:$AE$3303,31,FALSE),"CHYBA")))),2)</f>
        <v>#N/A</v>
      </c>
    </row>
    <row r="864" spans="1:21" x14ac:dyDescent="0.2">
      <c r="A864" s="32"/>
      <c r="B864" s="45" t="e">
        <f>VLOOKUP($A864,EVID_OSEVU!$A$1:$M$4972,2,FALSE)</f>
        <v>#N/A</v>
      </c>
      <c r="C864" s="45" t="e">
        <f>VLOOKUP($A864,EVID_OSEVU!$A$1:$M$4972,3,FALSE)</f>
        <v>#N/A</v>
      </c>
      <c r="D864" s="45" t="e">
        <f>VLOOKUP($A864,EVID_OSEVU!$A$1:$M$4972,4,FALSE)</f>
        <v>#N/A</v>
      </c>
      <c r="E864" s="45" t="e">
        <f>VLOOKUP($A864,EVID_OSEVU!$A$1:$M$4972,7,FALSE)</f>
        <v>#N/A</v>
      </c>
      <c r="F864" s="45" t="e">
        <f>VLOOKUP($A864,EVID_OSEVU!$A$1:$M$4972,8,FALSE)</f>
        <v>#N/A</v>
      </c>
      <c r="G864" s="45" t="e">
        <f>VLOOKUP($A864,EVID_OSEVU!$A$1:$M$4972,11,FALSE)</f>
        <v>#N/A</v>
      </c>
      <c r="H864" s="35"/>
      <c r="I864" s="48"/>
      <c r="J864" s="33" t="e">
        <f>VLOOKUP($A864,EVID_OSEVU!$A$1:$M$4972,11,FALSE)</f>
        <v>#N/A</v>
      </c>
      <c r="K864" s="39"/>
      <c r="L864" s="49"/>
      <c r="M864" s="89" t="e">
        <f t="shared" si="13"/>
        <v>#N/A</v>
      </c>
      <c r="N864" s="50"/>
      <c r="O864" s="37" t="e">
        <f>VLOOKUP(EVID_HNOJENI!N864,HNOJIVA_ALL!$A$2:$Z$3303,4,FALSE)</f>
        <v>#N/A</v>
      </c>
      <c r="P864" s="51" t="e">
        <f>ROUND(VLOOKUP(EVID_HNOJENI!N864,HNOJIVA_ALL!$A$2:$Z$3303,14,FALSE)*K864*IF(L864="t",10,IF(L864="kg",0.01,IF(L864="q",1,IF(L864="l",0.01*VLOOKUP(EVID_HNOJENI!N864,HNOJIVA_ALL!$A$2:$AE$3303,31,FALSE),"CHYBA")))),2)</f>
        <v>#N/A</v>
      </c>
      <c r="Q864" s="51" t="e">
        <f>ROUND(VLOOKUP(EVID_HNOJENI!N864,HNOJIVA_ALL!$A$2:$Z$3303,15,FALSE)*K864*IF(L864="t",10,IF(L864="kg",0.01,IF(L864="q",1,IF(L864="l",0.01*VLOOKUP(EVID_HNOJENI!N864,HNOJIVA_ALL!$A$2:$AE$3303,31,FALSE),"CHYBA")))),2)</f>
        <v>#N/A</v>
      </c>
      <c r="R864" s="51" t="e">
        <f>ROUND(VLOOKUP(EVID_HNOJENI!N864,HNOJIVA_ALL!$A$2:$Z$3303,16,FALSE)*K864*IF(L864="t",10,IF(L864="kg",0.01,IF(L864="q",1,IF(L864="l",0.01*VLOOKUP(EVID_HNOJENI!N864,HNOJIVA_ALL!$A$2:$AE$3303,31,FALSE),"CHYBA")))),2)</f>
        <v>#N/A</v>
      </c>
      <c r="S864" s="51" t="e">
        <f>ROUND(VLOOKUP(EVID_HNOJENI!N864,HNOJIVA_ALL!$A$2:$Z$3303,18,FALSE)*K864*IF(L864="t",10,IF(L864="kg",0.01,IF(L864="q",1,IF(L864="l",0.01*VLOOKUP(EVID_HNOJENI!N864,HNOJIVA_ALL!$A$2:$AE$3303,31,FALSE),"CHYBA")))),2)</f>
        <v>#N/A</v>
      </c>
      <c r="T864" s="51" t="e">
        <f>ROUND(VLOOKUP(EVID_HNOJENI!N864,HNOJIVA_ALL!$A$2:$Z$3303,17,FALSE)*K864*IF(L864="t",10,IF(L864="kg",0.01,IF(L864="q",1,IF(L864="l",0.01*VLOOKUP(EVID_HNOJENI!N864,HNOJIVA_ALL!$A$2:$AE$3303,31,FALSE),"CHYBA")))),2)</f>
        <v>#N/A</v>
      </c>
      <c r="U864" s="51" t="e">
        <f>ROUND(VLOOKUP(EVID_HNOJENI!N864,HNOJIVA_ALL!$A$2:$Z$3303,20,FALSE)*K864*IF(L864="t",10,IF(L864="kg",0.01,IF(L864="q",1,IF(L864="l",0.01*VLOOKUP(EVID_HNOJENI!N864,HNOJIVA_ALL!$A$2:$AE$3303,31,FALSE),"CHYBA")))),2)</f>
        <v>#N/A</v>
      </c>
    </row>
    <row r="865" spans="1:21" x14ac:dyDescent="0.2">
      <c r="A865" s="32"/>
      <c r="B865" s="45" t="e">
        <f>VLOOKUP($A865,EVID_OSEVU!$A$1:$M$4972,2,FALSE)</f>
        <v>#N/A</v>
      </c>
      <c r="C865" s="45" t="e">
        <f>VLOOKUP($A865,EVID_OSEVU!$A$1:$M$4972,3,FALSE)</f>
        <v>#N/A</v>
      </c>
      <c r="D865" s="45" t="e">
        <f>VLOOKUP($A865,EVID_OSEVU!$A$1:$M$4972,4,FALSE)</f>
        <v>#N/A</v>
      </c>
      <c r="E865" s="45" t="e">
        <f>VLOOKUP($A865,EVID_OSEVU!$A$1:$M$4972,7,FALSE)</f>
        <v>#N/A</v>
      </c>
      <c r="F865" s="45" t="e">
        <f>VLOOKUP($A865,EVID_OSEVU!$A$1:$M$4972,8,FALSE)</f>
        <v>#N/A</v>
      </c>
      <c r="G865" s="45" t="e">
        <f>VLOOKUP($A865,EVID_OSEVU!$A$1:$M$4972,11,FALSE)</f>
        <v>#N/A</v>
      </c>
      <c r="H865" s="35"/>
      <c r="I865" s="48"/>
      <c r="J865" s="33" t="e">
        <f>VLOOKUP($A865,EVID_OSEVU!$A$1:$M$4972,11,FALSE)</f>
        <v>#N/A</v>
      </c>
      <c r="K865" s="39"/>
      <c r="L865" s="49"/>
      <c r="M865" s="89" t="e">
        <f t="shared" si="13"/>
        <v>#N/A</v>
      </c>
      <c r="N865" s="50"/>
      <c r="O865" s="37" t="e">
        <f>VLOOKUP(EVID_HNOJENI!N865,HNOJIVA_ALL!$A$2:$Z$3303,4,FALSE)</f>
        <v>#N/A</v>
      </c>
      <c r="P865" s="51" t="e">
        <f>ROUND(VLOOKUP(EVID_HNOJENI!N865,HNOJIVA_ALL!$A$2:$Z$3303,14,FALSE)*K865*IF(L865="t",10,IF(L865="kg",0.01,IF(L865="q",1,IF(L865="l",0.01*VLOOKUP(EVID_HNOJENI!N865,HNOJIVA_ALL!$A$2:$AE$3303,31,FALSE),"CHYBA")))),2)</f>
        <v>#N/A</v>
      </c>
      <c r="Q865" s="51" t="e">
        <f>ROUND(VLOOKUP(EVID_HNOJENI!N865,HNOJIVA_ALL!$A$2:$Z$3303,15,FALSE)*K865*IF(L865="t",10,IF(L865="kg",0.01,IF(L865="q",1,IF(L865="l",0.01*VLOOKUP(EVID_HNOJENI!N865,HNOJIVA_ALL!$A$2:$AE$3303,31,FALSE),"CHYBA")))),2)</f>
        <v>#N/A</v>
      </c>
      <c r="R865" s="51" t="e">
        <f>ROUND(VLOOKUP(EVID_HNOJENI!N865,HNOJIVA_ALL!$A$2:$Z$3303,16,FALSE)*K865*IF(L865="t",10,IF(L865="kg",0.01,IF(L865="q",1,IF(L865="l",0.01*VLOOKUP(EVID_HNOJENI!N865,HNOJIVA_ALL!$A$2:$AE$3303,31,FALSE),"CHYBA")))),2)</f>
        <v>#N/A</v>
      </c>
      <c r="S865" s="51" t="e">
        <f>ROUND(VLOOKUP(EVID_HNOJENI!N865,HNOJIVA_ALL!$A$2:$Z$3303,18,FALSE)*K865*IF(L865="t",10,IF(L865="kg",0.01,IF(L865="q",1,IF(L865="l",0.01*VLOOKUP(EVID_HNOJENI!N865,HNOJIVA_ALL!$A$2:$AE$3303,31,FALSE),"CHYBA")))),2)</f>
        <v>#N/A</v>
      </c>
      <c r="T865" s="51" t="e">
        <f>ROUND(VLOOKUP(EVID_HNOJENI!N865,HNOJIVA_ALL!$A$2:$Z$3303,17,FALSE)*K865*IF(L865="t",10,IF(L865="kg",0.01,IF(L865="q",1,IF(L865="l",0.01*VLOOKUP(EVID_HNOJENI!N865,HNOJIVA_ALL!$A$2:$AE$3303,31,FALSE),"CHYBA")))),2)</f>
        <v>#N/A</v>
      </c>
      <c r="U865" s="51" t="e">
        <f>ROUND(VLOOKUP(EVID_HNOJENI!N865,HNOJIVA_ALL!$A$2:$Z$3303,20,FALSE)*K865*IF(L865="t",10,IF(L865="kg",0.01,IF(L865="q",1,IF(L865="l",0.01*VLOOKUP(EVID_HNOJENI!N865,HNOJIVA_ALL!$A$2:$AE$3303,31,FALSE),"CHYBA")))),2)</f>
        <v>#N/A</v>
      </c>
    </row>
    <row r="866" spans="1:21" x14ac:dyDescent="0.2">
      <c r="A866" s="32"/>
      <c r="B866" s="45" t="e">
        <f>VLOOKUP($A866,EVID_OSEVU!$A$1:$M$4972,2,FALSE)</f>
        <v>#N/A</v>
      </c>
      <c r="C866" s="45" t="e">
        <f>VLOOKUP($A866,EVID_OSEVU!$A$1:$M$4972,3,FALSE)</f>
        <v>#N/A</v>
      </c>
      <c r="D866" s="45" t="e">
        <f>VLOOKUP($A866,EVID_OSEVU!$A$1:$M$4972,4,FALSE)</f>
        <v>#N/A</v>
      </c>
      <c r="E866" s="45" t="e">
        <f>VLOOKUP($A866,EVID_OSEVU!$A$1:$M$4972,7,FALSE)</f>
        <v>#N/A</v>
      </c>
      <c r="F866" s="45" t="e">
        <f>VLOOKUP($A866,EVID_OSEVU!$A$1:$M$4972,8,FALSE)</f>
        <v>#N/A</v>
      </c>
      <c r="G866" s="45" t="e">
        <f>VLOOKUP($A866,EVID_OSEVU!$A$1:$M$4972,11,FALSE)</f>
        <v>#N/A</v>
      </c>
      <c r="H866" s="35"/>
      <c r="I866" s="48"/>
      <c r="J866" s="33" t="e">
        <f>VLOOKUP($A866,EVID_OSEVU!$A$1:$M$4972,11,FALSE)</f>
        <v>#N/A</v>
      </c>
      <c r="K866" s="39"/>
      <c r="L866" s="49"/>
      <c r="M866" s="89" t="e">
        <f t="shared" si="13"/>
        <v>#N/A</v>
      </c>
      <c r="N866" s="50"/>
      <c r="O866" s="37" t="e">
        <f>VLOOKUP(EVID_HNOJENI!N866,HNOJIVA_ALL!$A$2:$Z$3303,4,FALSE)</f>
        <v>#N/A</v>
      </c>
      <c r="P866" s="51" t="e">
        <f>ROUND(VLOOKUP(EVID_HNOJENI!N866,HNOJIVA_ALL!$A$2:$Z$3303,14,FALSE)*K866*IF(L866="t",10,IF(L866="kg",0.01,IF(L866="q",1,IF(L866="l",0.01*VLOOKUP(EVID_HNOJENI!N866,HNOJIVA_ALL!$A$2:$AE$3303,31,FALSE),"CHYBA")))),2)</f>
        <v>#N/A</v>
      </c>
      <c r="Q866" s="51" t="e">
        <f>ROUND(VLOOKUP(EVID_HNOJENI!N866,HNOJIVA_ALL!$A$2:$Z$3303,15,FALSE)*K866*IF(L866="t",10,IF(L866="kg",0.01,IF(L866="q",1,IF(L866="l",0.01*VLOOKUP(EVID_HNOJENI!N866,HNOJIVA_ALL!$A$2:$AE$3303,31,FALSE),"CHYBA")))),2)</f>
        <v>#N/A</v>
      </c>
      <c r="R866" s="51" t="e">
        <f>ROUND(VLOOKUP(EVID_HNOJENI!N866,HNOJIVA_ALL!$A$2:$Z$3303,16,FALSE)*K866*IF(L866="t",10,IF(L866="kg",0.01,IF(L866="q",1,IF(L866="l",0.01*VLOOKUP(EVID_HNOJENI!N866,HNOJIVA_ALL!$A$2:$AE$3303,31,FALSE),"CHYBA")))),2)</f>
        <v>#N/A</v>
      </c>
      <c r="S866" s="51" t="e">
        <f>ROUND(VLOOKUP(EVID_HNOJENI!N866,HNOJIVA_ALL!$A$2:$Z$3303,18,FALSE)*K866*IF(L866="t",10,IF(L866="kg",0.01,IF(L866="q",1,IF(L866="l",0.01*VLOOKUP(EVID_HNOJENI!N866,HNOJIVA_ALL!$A$2:$AE$3303,31,FALSE),"CHYBA")))),2)</f>
        <v>#N/A</v>
      </c>
      <c r="T866" s="51" t="e">
        <f>ROUND(VLOOKUP(EVID_HNOJENI!N866,HNOJIVA_ALL!$A$2:$Z$3303,17,FALSE)*K866*IF(L866="t",10,IF(L866="kg",0.01,IF(L866="q",1,IF(L866="l",0.01*VLOOKUP(EVID_HNOJENI!N866,HNOJIVA_ALL!$A$2:$AE$3303,31,FALSE),"CHYBA")))),2)</f>
        <v>#N/A</v>
      </c>
      <c r="U866" s="51" t="e">
        <f>ROUND(VLOOKUP(EVID_HNOJENI!N866,HNOJIVA_ALL!$A$2:$Z$3303,20,FALSE)*K866*IF(L866="t",10,IF(L866="kg",0.01,IF(L866="q",1,IF(L866="l",0.01*VLOOKUP(EVID_HNOJENI!N866,HNOJIVA_ALL!$A$2:$AE$3303,31,FALSE),"CHYBA")))),2)</f>
        <v>#N/A</v>
      </c>
    </row>
    <row r="867" spans="1:21" x14ac:dyDescent="0.2">
      <c r="A867" s="32"/>
      <c r="B867" s="45" t="e">
        <f>VLOOKUP($A867,EVID_OSEVU!$A$1:$M$4972,2,FALSE)</f>
        <v>#N/A</v>
      </c>
      <c r="C867" s="45" t="e">
        <f>VLOOKUP($A867,EVID_OSEVU!$A$1:$M$4972,3,FALSE)</f>
        <v>#N/A</v>
      </c>
      <c r="D867" s="45" t="e">
        <f>VLOOKUP($A867,EVID_OSEVU!$A$1:$M$4972,4,FALSE)</f>
        <v>#N/A</v>
      </c>
      <c r="E867" s="45" t="e">
        <f>VLOOKUP($A867,EVID_OSEVU!$A$1:$M$4972,7,FALSE)</f>
        <v>#N/A</v>
      </c>
      <c r="F867" s="45" t="e">
        <f>VLOOKUP($A867,EVID_OSEVU!$A$1:$M$4972,8,FALSE)</f>
        <v>#N/A</v>
      </c>
      <c r="G867" s="45" t="e">
        <f>VLOOKUP($A867,EVID_OSEVU!$A$1:$M$4972,11,FALSE)</f>
        <v>#N/A</v>
      </c>
      <c r="H867" s="35"/>
      <c r="I867" s="48"/>
      <c r="J867" s="33" t="e">
        <f>VLOOKUP($A867,EVID_OSEVU!$A$1:$M$4972,11,FALSE)</f>
        <v>#N/A</v>
      </c>
      <c r="K867" s="39"/>
      <c r="L867" s="49"/>
      <c r="M867" s="89" t="e">
        <f t="shared" si="13"/>
        <v>#N/A</v>
      </c>
      <c r="N867" s="50"/>
      <c r="O867" s="37" t="e">
        <f>VLOOKUP(EVID_HNOJENI!N867,HNOJIVA_ALL!$A$2:$Z$3303,4,FALSE)</f>
        <v>#N/A</v>
      </c>
      <c r="P867" s="51" t="e">
        <f>ROUND(VLOOKUP(EVID_HNOJENI!N867,HNOJIVA_ALL!$A$2:$Z$3303,14,FALSE)*K867*IF(L867="t",10,IF(L867="kg",0.01,IF(L867="q",1,IF(L867="l",0.01*VLOOKUP(EVID_HNOJENI!N867,HNOJIVA_ALL!$A$2:$AE$3303,31,FALSE),"CHYBA")))),2)</f>
        <v>#N/A</v>
      </c>
      <c r="Q867" s="51" t="e">
        <f>ROUND(VLOOKUP(EVID_HNOJENI!N867,HNOJIVA_ALL!$A$2:$Z$3303,15,FALSE)*K867*IF(L867="t",10,IF(L867="kg",0.01,IF(L867="q",1,IF(L867="l",0.01*VLOOKUP(EVID_HNOJENI!N867,HNOJIVA_ALL!$A$2:$AE$3303,31,FALSE),"CHYBA")))),2)</f>
        <v>#N/A</v>
      </c>
      <c r="R867" s="51" t="e">
        <f>ROUND(VLOOKUP(EVID_HNOJENI!N867,HNOJIVA_ALL!$A$2:$Z$3303,16,FALSE)*K867*IF(L867="t",10,IF(L867="kg",0.01,IF(L867="q",1,IF(L867="l",0.01*VLOOKUP(EVID_HNOJENI!N867,HNOJIVA_ALL!$A$2:$AE$3303,31,FALSE),"CHYBA")))),2)</f>
        <v>#N/A</v>
      </c>
      <c r="S867" s="51" t="e">
        <f>ROUND(VLOOKUP(EVID_HNOJENI!N867,HNOJIVA_ALL!$A$2:$Z$3303,18,FALSE)*K867*IF(L867="t",10,IF(L867="kg",0.01,IF(L867="q",1,IF(L867="l",0.01*VLOOKUP(EVID_HNOJENI!N867,HNOJIVA_ALL!$A$2:$AE$3303,31,FALSE),"CHYBA")))),2)</f>
        <v>#N/A</v>
      </c>
      <c r="T867" s="51" t="e">
        <f>ROUND(VLOOKUP(EVID_HNOJENI!N867,HNOJIVA_ALL!$A$2:$Z$3303,17,FALSE)*K867*IF(L867="t",10,IF(L867="kg",0.01,IF(L867="q",1,IF(L867="l",0.01*VLOOKUP(EVID_HNOJENI!N867,HNOJIVA_ALL!$A$2:$AE$3303,31,FALSE),"CHYBA")))),2)</f>
        <v>#N/A</v>
      </c>
      <c r="U867" s="51" t="e">
        <f>ROUND(VLOOKUP(EVID_HNOJENI!N867,HNOJIVA_ALL!$A$2:$Z$3303,20,FALSE)*K867*IF(L867="t",10,IF(L867="kg",0.01,IF(L867="q",1,IF(L867="l",0.01*VLOOKUP(EVID_HNOJENI!N867,HNOJIVA_ALL!$A$2:$AE$3303,31,FALSE),"CHYBA")))),2)</f>
        <v>#N/A</v>
      </c>
    </row>
    <row r="868" spans="1:21" x14ac:dyDescent="0.2">
      <c r="A868" s="32"/>
      <c r="B868" s="45" t="e">
        <f>VLOOKUP($A868,EVID_OSEVU!$A$1:$M$4972,2,FALSE)</f>
        <v>#N/A</v>
      </c>
      <c r="C868" s="45" t="e">
        <f>VLOOKUP($A868,EVID_OSEVU!$A$1:$M$4972,3,FALSE)</f>
        <v>#N/A</v>
      </c>
      <c r="D868" s="45" t="e">
        <f>VLOOKUP($A868,EVID_OSEVU!$A$1:$M$4972,4,FALSE)</f>
        <v>#N/A</v>
      </c>
      <c r="E868" s="45" t="e">
        <f>VLOOKUP($A868,EVID_OSEVU!$A$1:$M$4972,7,FALSE)</f>
        <v>#N/A</v>
      </c>
      <c r="F868" s="45" t="e">
        <f>VLOOKUP($A868,EVID_OSEVU!$A$1:$M$4972,8,FALSE)</f>
        <v>#N/A</v>
      </c>
      <c r="G868" s="45" t="e">
        <f>VLOOKUP($A868,EVID_OSEVU!$A$1:$M$4972,11,FALSE)</f>
        <v>#N/A</v>
      </c>
      <c r="H868" s="35"/>
      <c r="I868" s="48"/>
      <c r="J868" s="33" t="e">
        <f>VLOOKUP($A868,EVID_OSEVU!$A$1:$M$4972,11,FALSE)</f>
        <v>#N/A</v>
      </c>
      <c r="K868" s="39"/>
      <c r="L868" s="49"/>
      <c r="M868" s="89" t="e">
        <f t="shared" si="13"/>
        <v>#N/A</v>
      </c>
      <c r="N868" s="50"/>
      <c r="O868" s="37" t="e">
        <f>VLOOKUP(EVID_HNOJENI!N868,HNOJIVA_ALL!$A$2:$Z$3303,4,FALSE)</f>
        <v>#N/A</v>
      </c>
      <c r="P868" s="51" t="e">
        <f>ROUND(VLOOKUP(EVID_HNOJENI!N868,HNOJIVA_ALL!$A$2:$Z$3303,14,FALSE)*K868*IF(L868="t",10,IF(L868="kg",0.01,IF(L868="q",1,IF(L868="l",0.01*VLOOKUP(EVID_HNOJENI!N868,HNOJIVA_ALL!$A$2:$AE$3303,31,FALSE),"CHYBA")))),2)</f>
        <v>#N/A</v>
      </c>
      <c r="Q868" s="51" t="e">
        <f>ROUND(VLOOKUP(EVID_HNOJENI!N868,HNOJIVA_ALL!$A$2:$Z$3303,15,FALSE)*K868*IF(L868="t",10,IF(L868="kg",0.01,IF(L868="q",1,IF(L868="l",0.01*VLOOKUP(EVID_HNOJENI!N868,HNOJIVA_ALL!$A$2:$AE$3303,31,FALSE),"CHYBA")))),2)</f>
        <v>#N/A</v>
      </c>
      <c r="R868" s="51" t="e">
        <f>ROUND(VLOOKUP(EVID_HNOJENI!N868,HNOJIVA_ALL!$A$2:$Z$3303,16,FALSE)*K868*IF(L868="t",10,IF(L868="kg",0.01,IF(L868="q",1,IF(L868="l",0.01*VLOOKUP(EVID_HNOJENI!N868,HNOJIVA_ALL!$A$2:$AE$3303,31,FALSE),"CHYBA")))),2)</f>
        <v>#N/A</v>
      </c>
      <c r="S868" s="51" t="e">
        <f>ROUND(VLOOKUP(EVID_HNOJENI!N868,HNOJIVA_ALL!$A$2:$Z$3303,18,FALSE)*K868*IF(L868="t",10,IF(L868="kg",0.01,IF(L868="q",1,IF(L868="l",0.01*VLOOKUP(EVID_HNOJENI!N868,HNOJIVA_ALL!$A$2:$AE$3303,31,FALSE),"CHYBA")))),2)</f>
        <v>#N/A</v>
      </c>
      <c r="T868" s="51" t="e">
        <f>ROUND(VLOOKUP(EVID_HNOJENI!N868,HNOJIVA_ALL!$A$2:$Z$3303,17,FALSE)*K868*IF(L868="t",10,IF(L868="kg",0.01,IF(L868="q",1,IF(L868="l",0.01*VLOOKUP(EVID_HNOJENI!N868,HNOJIVA_ALL!$A$2:$AE$3303,31,FALSE),"CHYBA")))),2)</f>
        <v>#N/A</v>
      </c>
      <c r="U868" s="51" t="e">
        <f>ROUND(VLOOKUP(EVID_HNOJENI!N868,HNOJIVA_ALL!$A$2:$Z$3303,20,FALSE)*K868*IF(L868="t",10,IF(L868="kg",0.01,IF(L868="q",1,IF(L868="l",0.01*VLOOKUP(EVID_HNOJENI!N868,HNOJIVA_ALL!$A$2:$AE$3303,31,FALSE),"CHYBA")))),2)</f>
        <v>#N/A</v>
      </c>
    </row>
    <row r="869" spans="1:21" x14ac:dyDescent="0.2">
      <c r="A869" s="32"/>
      <c r="B869" s="45" t="e">
        <f>VLOOKUP($A869,EVID_OSEVU!$A$1:$M$4972,2,FALSE)</f>
        <v>#N/A</v>
      </c>
      <c r="C869" s="45" t="e">
        <f>VLOOKUP($A869,EVID_OSEVU!$A$1:$M$4972,3,FALSE)</f>
        <v>#N/A</v>
      </c>
      <c r="D869" s="45" t="e">
        <f>VLOOKUP($A869,EVID_OSEVU!$A$1:$M$4972,4,FALSE)</f>
        <v>#N/A</v>
      </c>
      <c r="E869" s="45" t="e">
        <f>VLOOKUP($A869,EVID_OSEVU!$A$1:$M$4972,7,FALSE)</f>
        <v>#N/A</v>
      </c>
      <c r="F869" s="45" t="e">
        <f>VLOOKUP($A869,EVID_OSEVU!$A$1:$M$4972,8,FALSE)</f>
        <v>#N/A</v>
      </c>
      <c r="G869" s="45" t="e">
        <f>VLOOKUP($A869,EVID_OSEVU!$A$1:$M$4972,11,FALSE)</f>
        <v>#N/A</v>
      </c>
      <c r="H869" s="35"/>
      <c r="I869" s="48"/>
      <c r="J869" s="33" t="e">
        <f>VLOOKUP($A869,EVID_OSEVU!$A$1:$M$4972,11,FALSE)</f>
        <v>#N/A</v>
      </c>
      <c r="K869" s="39"/>
      <c r="L869" s="49"/>
      <c r="M869" s="89" t="e">
        <f t="shared" si="13"/>
        <v>#N/A</v>
      </c>
      <c r="N869" s="50"/>
      <c r="O869" s="37" t="e">
        <f>VLOOKUP(EVID_HNOJENI!N869,HNOJIVA_ALL!$A$2:$Z$3303,4,FALSE)</f>
        <v>#N/A</v>
      </c>
      <c r="P869" s="51" t="e">
        <f>ROUND(VLOOKUP(EVID_HNOJENI!N869,HNOJIVA_ALL!$A$2:$Z$3303,14,FALSE)*K869*IF(L869="t",10,IF(L869="kg",0.01,IF(L869="q",1,IF(L869="l",0.01*VLOOKUP(EVID_HNOJENI!N869,HNOJIVA_ALL!$A$2:$AE$3303,31,FALSE),"CHYBA")))),2)</f>
        <v>#N/A</v>
      </c>
      <c r="Q869" s="51" t="e">
        <f>ROUND(VLOOKUP(EVID_HNOJENI!N869,HNOJIVA_ALL!$A$2:$Z$3303,15,FALSE)*K869*IF(L869="t",10,IF(L869="kg",0.01,IF(L869="q",1,IF(L869="l",0.01*VLOOKUP(EVID_HNOJENI!N869,HNOJIVA_ALL!$A$2:$AE$3303,31,FALSE),"CHYBA")))),2)</f>
        <v>#N/A</v>
      </c>
      <c r="R869" s="51" t="e">
        <f>ROUND(VLOOKUP(EVID_HNOJENI!N869,HNOJIVA_ALL!$A$2:$Z$3303,16,FALSE)*K869*IF(L869="t",10,IF(L869="kg",0.01,IF(L869="q",1,IF(L869="l",0.01*VLOOKUP(EVID_HNOJENI!N869,HNOJIVA_ALL!$A$2:$AE$3303,31,FALSE),"CHYBA")))),2)</f>
        <v>#N/A</v>
      </c>
      <c r="S869" s="51" t="e">
        <f>ROUND(VLOOKUP(EVID_HNOJENI!N869,HNOJIVA_ALL!$A$2:$Z$3303,18,FALSE)*K869*IF(L869="t",10,IF(L869="kg",0.01,IF(L869="q",1,IF(L869="l",0.01*VLOOKUP(EVID_HNOJENI!N869,HNOJIVA_ALL!$A$2:$AE$3303,31,FALSE),"CHYBA")))),2)</f>
        <v>#N/A</v>
      </c>
      <c r="T869" s="51" t="e">
        <f>ROUND(VLOOKUP(EVID_HNOJENI!N869,HNOJIVA_ALL!$A$2:$Z$3303,17,FALSE)*K869*IF(L869="t",10,IF(L869="kg",0.01,IF(L869="q",1,IF(L869="l",0.01*VLOOKUP(EVID_HNOJENI!N869,HNOJIVA_ALL!$A$2:$AE$3303,31,FALSE),"CHYBA")))),2)</f>
        <v>#N/A</v>
      </c>
      <c r="U869" s="51" t="e">
        <f>ROUND(VLOOKUP(EVID_HNOJENI!N869,HNOJIVA_ALL!$A$2:$Z$3303,20,FALSE)*K869*IF(L869="t",10,IF(L869="kg",0.01,IF(L869="q",1,IF(L869="l",0.01*VLOOKUP(EVID_HNOJENI!N869,HNOJIVA_ALL!$A$2:$AE$3303,31,FALSE),"CHYBA")))),2)</f>
        <v>#N/A</v>
      </c>
    </row>
    <row r="870" spans="1:21" x14ac:dyDescent="0.2">
      <c r="A870" s="32"/>
      <c r="B870" s="45" t="e">
        <f>VLOOKUP($A870,EVID_OSEVU!$A$1:$M$4972,2,FALSE)</f>
        <v>#N/A</v>
      </c>
      <c r="C870" s="45" t="e">
        <f>VLOOKUP($A870,EVID_OSEVU!$A$1:$M$4972,3,FALSE)</f>
        <v>#N/A</v>
      </c>
      <c r="D870" s="45" t="e">
        <f>VLOOKUP($A870,EVID_OSEVU!$A$1:$M$4972,4,FALSE)</f>
        <v>#N/A</v>
      </c>
      <c r="E870" s="45" t="e">
        <f>VLOOKUP($A870,EVID_OSEVU!$A$1:$M$4972,7,FALSE)</f>
        <v>#N/A</v>
      </c>
      <c r="F870" s="45" t="e">
        <f>VLOOKUP($A870,EVID_OSEVU!$A$1:$M$4972,8,FALSE)</f>
        <v>#N/A</v>
      </c>
      <c r="G870" s="45" t="e">
        <f>VLOOKUP($A870,EVID_OSEVU!$A$1:$M$4972,11,FALSE)</f>
        <v>#N/A</v>
      </c>
      <c r="H870" s="35"/>
      <c r="I870" s="48"/>
      <c r="J870" s="33" t="e">
        <f>VLOOKUP($A870,EVID_OSEVU!$A$1:$M$4972,11,FALSE)</f>
        <v>#N/A</v>
      </c>
      <c r="K870" s="39"/>
      <c r="L870" s="49"/>
      <c r="M870" s="89" t="e">
        <f t="shared" si="13"/>
        <v>#N/A</v>
      </c>
      <c r="N870" s="50"/>
      <c r="O870" s="37" t="e">
        <f>VLOOKUP(EVID_HNOJENI!N870,HNOJIVA_ALL!$A$2:$Z$3303,4,FALSE)</f>
        <v>#N/A</v>
      </c>
      <c r="P870" s="51" t="e">
        <f>ROUND(VLOOKUP(EVID_HNOJENI!N870,HNOJIVA_ALL!$A$2:$Z$3303,14,FALSE)*K870*IF(L870="t",10,IF(L870="kg",0.01,IF(L870="q",1,IF(L870="l",0.01*VLOOKUP(EVID_HNOJENI!N870,HNOJIVA_ALL!$A$2:$AE$3303,31,FALSE),"CHYBA")))),2)</f>
        <v>#N/A</v>
      </c>
      <c r="Q870" s="51" t="e">
        <f>ROUND(VLOOKUP(EVID_HNOJENI!N870,HNOJIVA_ALL!$A$2:$Z$3303,15,FALSE)*K870*IF(L870="t",10,IF(L870="kg",0.01,IF(L870="q",1,IF(L870="l",0.01*VLOOKUP(EVID_HNOJENI!N870,HNOJIVA_ALL!$A$2:$AE$3303,31,FALSE),"CHYBA")))),2)</f>
        <v>#N/A</v>
      </c>
      <c r="R870" s="51" t="e">
        <f>ROUND(VLOOKUP(EVID_HNOJENI!N870,HNOJIVA_ALL!$A$2:$Z$3303,16,FALSE)*K870*IF(L870="t",10,IF(L870="kg",0.01,IF(L870="q",1,IF(L870="l",0.01*VLOOKUP(EVID_HNOJENI!N870,HNOJIVA_ALL!$A$2:$AE$3303,31,FALSE),"CHYBA")))),2)</f>
        <v>#N/A</v>
      </c>
      <c r="S870" s="51" t="e">
        <f>ROUND(VLOOKUP(EVID_HNOJENI!N870,HNOJIVA_ALL!$A$2:$Z$3303,18,FALSE)*K870*IF(L870="t",10,IF(L870="kg",0.01,IF(L870="q",1,IF(L870="l",0.01*VLOOKUP(EVID_HNOJENI!N870,HNOJIVA_ALL!$A$2:$AE$3303,31,FALSE),"CHYBA")))),2)</f>
        <v>#N/A</v>
      </c>
      <c r="T870" s="51" t="e">
        <f>ROUND(VLOOKUP(EVID_HNOJENI!N870,HNOJIVA_ALL!$A$2:$Z$3303,17,FALSE)*K870*IF(L870="t",10,IF(L870="kg",0.01,IF(L870="q",1,IF(L870="l",0.01*VLOOKUP(EVID_HNOJENI!N870,HNOJIVA_ALL!$A$2:$AE$3303,31,FALSE),"CHYBA")))),2)</f>
        <v>#N/A</v>
      </c>
      <c r="U870" s="51" t="e">
        <f>ROUND(VLOOKUP(EVID_HNOJENI!N870,HNOJIVA_ALL!$A$2:$Z$3303,20,FALSE)*K870*IF(L870="t",10,IF(L870="kg",0.01,IF(L870="q",1,IF(L870="l",0.01*VLOOKUP(EVID_HNOJENI!N870,HNOJIVA_ALL!$A$2:$AE$3303,31,FALSE),"CHYBA")))),2)</f>
        <v>#N/A</v>
      </c>
    </row>
    <row r="871" spans="1:21" x14ac:dyDescent="0.2">
      <c r="A871" s="32"/>
      <c r="B871" s="45" t="e">
        <f>VLOOKUP($A871,EVID_OSEVU!$A$1:$M$4972,2,FALSE)</f>
        <v>#N/A</v>
      </c>
      <c r="C871" s="45" t="e">
        <f>VLOOKUP($A871,EVID_OSEVU!$A$1:$M$4972,3,FALSE)</f>
        <v>#N/A</v>
      </c>
      <c r="D871" s="45" t="e">
        <f>VLOOKUP($A871,EVID_OSEVU!$A$1:$M$4972,4,FALSE)</f>
        <v>#N/A</v>
      </c>
      <c r="E871" s="45" t="e">
        <f>VLOOKUP($A871,EVID_OSEVU!$A$1:$M$4972,7,FALSE)</f>
        <v>#N/A</v>
      </c>
      <c r="F871" s="45" t="e">
        <f>VLOOKUP($A871,EVID_OSEVU!$A$1:$M$4972,8,FALSE)</f>
        <v>#N/A</v>
      </c>
      <c r="G871" s="45" t="e">
        <f>VLOOKUP($A871,EVID_OSEVU!$A$1:$M$4972,11,FALSE)</f>
        <v>#N/A</v>
      </c>
      <c r="H871" s="35"/>
      <c r="I871" s="48"/>
      <c r="J871" s="33" t="e">
        <f>VLOOKUP($A871,EVID_OSEVU!$A$1:$M$4972,11,FALSE)</f>
        <v>#N/A</v>
      </c>
      <c r="K871" s="39"/>
      <c r="L871" s="49"/>
      <c r="M871" s="89" t="e">
        <f t="shared" si="13"/>
        <v>#N/A</v>
      </c>
      <c r="N871" s="50"/>
      <c r="O871" s="37" t="e">
        <f>VLOOKUP(EVID_HNOJENI!N871,HNOJIVA_ALL!$A$2:$Z$3303,4,FALSE)</f>
        <v>#N/A</v>
      </c>
      <c r="P871" s="51" t="e">
        <f>ROUND(VLOOKUP(EVID_HNOJENI!N871,HNOJIVA_ALL!$A$2:$Z$3303,14,FALSE)*K871*IF(L871="t",10,IF(L871="kg",0.01,IF(L871="q",1,IF(L871="l",0.01*VLOOKUP(EVID_HNOJENI!N871,HNOJIVA_ALL!$A$2:$AE$3303,31,FALSE),"CHYBA")))),2)</f>
        <v>#N/A</v>
      </c>
      <c r="Q871" s="51" t="e">
        <f>ROUND(VLOOKUP(EVID_HNOJENI!N871,HNOJIVA_ALL!$A$2:$Z$3303,15,FALSE)*K871*IF(L871="t",10,IF(L871="kg",0.01,IF(L871="q",1,IF(L871="l",0.01*VLOOKUP(EVID_HNOJENI!N871,HNOJIVA_ALL!$A$2:$AE$3303,31,FALSE),"CHYBA")))),2)</f>
        <v>#N/A</v>
      </c>
      <c r="R871" s="51" t="e">
        <f>ROUND(VLOOKUP(EVID_HNOJENI!N871,HNOJIVA_ALL!$A$2:$Z$3303,16,FALSE)*K871*IF(L871="t",10,IF(L871="kg",0.01,IF(L871="q",1,IF(L871="l",0.01*VLOOKUP(EVID_HNOJENI!N871,HNOJIVA_ALL!$A$2:$AE$3303,31,FALSE),"CHYBA")))),2)</f>
        <v>#N/A</v>
      </c>
      <c r="S871" s="51" t="e">
        <f>ROUND(VLOOKUP(EVID_HNOJENI!N871,HNOJIVA_ALL!$A$2:$Z$3303,18,FALSE)*K871*IF(L871="t",10,IF(L871="kg",0.01,IF(L871="q",1,IF(L871="l",0.01*VLOOKUP(EVID_HNOJENI!N871,HNOJIVA_ALL!$A$2:$AE$3303,31,FALSE),"CHYBA")))),2)</f>
        <v>#N/A</v>
      </c>
      <c r="T871" s="51" t="e">
        <f>ROUND(VLOOKUP(EVID_HNOJENI!N871,HNOJIVA_ALL!$A$2:$Z$3303,17,FALSE)*K871*IF(L871="t",10,IF(L871="kg",0.01,IF(L871="q",1,IF(L871="l",0.01*VLOOKUP(EVID_HNOJENI!N871,HNOJIVA_ALL!$A$2:$AE$3303,31,FALSE),"CHYBA")))),2)</f>
        <v>#N/A</v>
      </c>
      <c r="U871" s="51" t="e">
        <f>ROUND(VLOOKUP(EVID_HNOJENI!N871,HNOJIVA_ALL!$A$2:$Z$3303,20,FALSE)*K871*IF(L871="t",10,IF(L871="kg",0.01,IF(L871="q",1,IF(L871="l",0.01*VLOOKUP(EVID_HNOJENI!N871,HNOJIVA_ALL!$A$2:$AE$3303,31,FALSE),"CHYBA")))),2)</f>
        <v>#N/A</v>
      </c>
    </row>
    <row r="872" spans="1:21" x14ac:dyDescent="0.2">
      <c r="A872" s="32"/>
      <c r="B872" s="45" t="e">
        <f>VLOOKUP($A872,EVID_OSEVU!$A$1:$M$4972,2,FALSE)</f>
        <v>#N/A</v>
      </c>
      <c r="C872" s="45" t="e">
        <f>VLOOKUP($A872,EVID_OSEVU!$A$1:$M$4972,3,FALSE)</f>
        <v>#N/A</v>
      </c>
      <c r="D872" s="45" t="e">
        <f>VLOOKUP($A872,EVID_OSEVU!$A$1:$M$4972,4,FALSE)</f>
        <v>#N/A</v>
      </c>
      <c r="E872" s="45" t="e">
        <f>VLOOKUP($A872,EVID_OSEVU!$A$1:$M$4972,7,FALSE)</f>
        <v>#N/A</v>
      </c>
      <c r="F872" s="45" t="e">
        <f>VLOOKUP($A872,EVID_OSEVU!$A$1:$M$4972,8,FALSE)</f>
        <v>#N/A</v>
      </c>
      <c r="G872" s="45" t="e">
        <f>VLOOKUP($A872,EVID_OSEVU!$A$1:$M$4972,11,FALSE)</f>
        <v>#N/A</v>
      </c>
      <c r="H872" s="35"/>
      <c r="I872" s="48"/>
      <c r="J872" s="33" t="e">
        <f>VLOOKUP($A872,EVID_OSEVU!$A$1:$M$4972,11,FALSE)</f>
        <v>#N/A</v>
      </c>
      <c r="K872" s="39"/>
      <c r="L872" s="49"/>
      <c r="M872" s="89" t="e">
        <f t="shared" si="13"/>
        <v>#N/A</v>
      </c>
      <c r="N872" s="50"/>
      <c r="O872" s="37" t="e">
        <f>VLOOKUP(EVID_HNOJENI!N872,HNOJIVA_ALL!$A$2:$Z$3303,4,FALSE)</f>
        <v>#N/A</v>
      </c>
      <c r="P872" s="51" t="e">
        <f>ROUND(VLOOKUP(EVID_HNOJENI!N872,HNOJIVA_ALL!$A$2:$Z$3303,14,FALSE)*K872*IF(L872="t",10,IF(L872="kg",0.01,IF(L872="q",1,IF(L872="l",0.01*VLOOKUP(EVID_HNOJENI!N872,HNOJIVA_ALL!$A$2:$AE$3303,31,FALSE),"CHYBA")))),2)</f>
        <v>#N/A</v>
      </c>
      <c r="Q872" s="51" t="e">
        <f>ROUND(VLOOKUP(EVID_HNOJENI!N872,HNOJIVA_ALL!$A$2:$Z$3303,15,FALSE)*K872*IF(L872="t",10,IF(L872="kg",0.01,IF(L872="q",1,IF(L872="l",0.01*VLOOKUP(EVID_HNOJENI!N872,HNOJIVA_ALL!$A$2:$AE$3303,31,FALSE),"CHYBA")))),2)</f>
        <v>#N/A</v>
      </c>
      <c r="R872" s="51" t="e">
        <f>ROUND(VLOOKUP(EVID_HNOJENI!N872,HNOJIVA_ALL!$A$2:$Z$3303,16,FALSE)*K872*IF(L872="t",10,IF(L872="kg",0.01,IF(L872="q",1,IF(L872="l",0.01*VLOOKUP(EVID_HNOJENI!N872,HNOJIVA_ALL!$A$2:$AE$3303,31,FALSE),"CHYBA")))),2)</f>
        <v>#N/A</v>
      </c>
      <c r="S872" s="51" t="e">
        <f>ROUND(VLOOKUP(EVID_HNOJENI!N872,HNOJIVA_ALL!$A$2:$Z$3303,18,FALSE)*K872*IF(L872="t",10,IF(L872="kg",0.01,IF(L872="q",1,IF(L872="l",0.01*VLOOKUP(EVID_HNOJENI!N872,HNOJIVA_ALL!$A$2:$AE$3303,31,FALSE),"CHYBA")))),2)</f>
        <v>#N/A</v>
      </c>
      <c r="T872" s="51" t="e">
        <f>ROUND(VLOOKUP(EVID_HNOJENI!N872,HNOJIVA_ALL!$A$2:$Z$3303,17,FALSE)*K872*IF(L872="t",10,IF(L872="kg",0.01,IF(L872="q",1,IF(L872="l",0.01*VLOOKUP(EVID_HNOJENI!N872,HNOJIVA_ALL!$A$2:$AE$3303,31,FALSE),"CHYBA")))),2)</f>
        <v>#N/A</v>
      </c>
      <c r="U872" s="51" t="e">
        <f>ROUND(VLOOKUP(EVID_HNOJENI!N872,HNOJIVA_ALL!$A$2:$Z$3303,20,FALSE)*K872*IF(L872="t",10,IF(L872="kg",0.01,IF(L872="q",1,IF(L872="l",0.01*VLOOKUP(EVID_HNOJENI!N872,HNOJIVA_ALL!$A$2:$AE$3303,31,FALSE),"CHYBA")))),2)</f>
        <v>#N/A</v>
      </c>
    </row>
    <row r="873" spans="1:21" x14ac:dyDescent="0.2">
      <c r="A873" s="32"/>
      <c r="B873" s="45" t="e">
        <f>VLOOKUP($A873,EVID_OSEVU!$A$1:$M$4972,2,FALSE)</f>
        <v>#N/A</v>
      </c>
      <c r="C873" s="45" t="e">
        <f>VLOOKUP($A873,EVID_OSEVU!$A$1:$M$4972,3,FALSE)</f>
        <v>#N/A</v>
      </c>
      <c r="D873" s="45" t="e">
        <f>VLOOKUP($A873,EVID_OSEVU!$A$1:$M$4972,4,FALSE)</f>
        <v>#N/A</v>
      </c>
      <c r="E873" s="45" t="e">
        <f>VLOOKUP($A873,EVID_OSEVU!$A$1:$M$4972,7,FALSE)</f>
        <v>#N/A</v>
      </c>
      <c r="F873" s="45" t="e">
        <f>VLOOKUP($A873,EVID_OSEVU!$A$1:$M$4972,8,FALSE)</f>
        <v>#N/A</v>
      </c>
      <c r="G873" s="45" t="e">
        <f>VLOOKUP($A873,EVID_OSEVU!$A$1:$M$4972,11,FALSE)</f>
        <v>#N/A</v>
      </c>
      <c r="H873" s="35"/>
      <c r="I873" s="48"/>
      <c r="J873" s="33" t="e">
        <f>VLOOKUP($A873,EVID_OSEVU!$A$1:$M$4972,11,FALSE)</f>
        <v>#N/A</v>
      </c>
      <c r="K873" s="39"/>
      <c r="L873" s="49"/>
      <c r="M873" s="89" t="e">
        <f t="shared" si="13"/>
        <v>#N/A</v>
      </c>
      <c r="N873" s="50"/>
      <c r="O873" s="37" t="e">
        <f>VLOOKUP(EVID_HNOJENI!N873,HNOJIVA_ALL!$A$2:$Z$3303,4,FALSE)</f>
        <v>#N/A</v>
      </c>
      <c r="P873" s="51" t="e">
        <f>ROUND(VLOOKUP(EVID_HNOJENI!N873,HNOJIVA_ALL!$A$2:$Z$3303,14,FALSE)*K873*IF(L873="t",10,IF(L873="kg",0.01,IF(L873="q",1,IF(L873="l",0.01*VLOOKUP(EVID_HNOJENI!N873,HNOJIVA_ALL!$A$2:$AE$3303,31,FALSE),"CHYBA")))),2)</f>
        <v>#N/A</v>
      </c>
      <c r="Q873" s="51" t="e">
        <f>ROUND(VLOOKUP(EVID_HNOJENI!N873,HNOJIVA_ALL!$A$2:$Z$3303,15,FALSE)*K873*IF(L873="t",10,IF(L873="kg",0.01,IF(L873="q",1,IF(L873="l",0.01*VLOOKUP(EVID_HNOJENI!N873,HNOJIVA_ALL!$A$2:$AE$3303,31,FALSE),"CHYBA")))),2)</f>
        <v>#N/A</v>
      </c>
      <c r="R873" s="51" t="e">
        <f>ROUND(VLOOKUP(EVID_HNOJENI!N873,HNOJIVA_ALL!$A$2:$Z$3303,16,FALSE)*K873*IF(L873="t",10,IF(L873="kg",0.01,IF(L873="q",1,IF(L873="l",0.01*VLOOKUP(EVID_HNOJENI!N873,HNOJIVA_ALL!$A$2:$AE$3303,31,FALSE),"CHYBA")))),2)</f>
        <v>#N/A</v>
      </c>
      <c r="S873" s="51" t="e">
        <f>ROUND(VLOOKUP(EVID_HNOJENI!N873,HNOJIVA_ALL!$A$2:$Z$3303,18,FALSE)*K873*IF(L873="t",10,IF(L873="kg",0.01,IF(L873="q",1,IF(L873="l",0.01*VLOOKUP(EVID_HNOJENI!N873,HNOJIVA_ALL!$A$2:$AE$3303,31,FALSE),"CHYBA")))),2)</f>
        <v>#N/A</v>
      </c>
      <c r="T873" s="51" t="e">
        <f>ROUND(VLOOKUP(EVID_HNOJENI!N873,HNOJIVA_ALL!$A$2:$Z$3303,17,FALSE)*K873*IF(L873="t",10,IF(L873="kg",0.01,IF(L873="q",1,IF(L873="l",0.01*VLOOKUP(EVID_HNOJENI!N873,HNOJIVA_ALL!$A$2:$AE$3303,31,FALSE),"CHYBA")))),2)</f>
        <v>#N/A</v>
      </c>
      <c r="U873" s="51" t="e">
        <f>ROUND(VLOOKUP(EVID_HNOJENI!N873,HNOJIVA_ALL!$A$2:$Z$3303,20,FALSE)*K873*IF(L873="t",10,IF(L873="kg",0.01,IF(L873="q",1,IF(L873="l",0.01*VLOOKUP(EVID_HNOJENI!N873,HNOJIVA_ALL!$A$2:$AE$3303,31,FALSE),"CHYBA")))),2)</f>
        <v>#N/A</v>
      </c>
    </row>
    <row r="874" spans="1:21" x14ac:dyDescent="0.2">
      <c r="A874" s="32"/>
      <c r="B874" s="45" t="e">
        <f>VLOOKUP($A874,EVID_OSEVU!$A$1:$M$4972,2,FALSE)</f>
        <v>#N/A</v>
      </c>
      <c r="C874" s="45" t="e">
        <f>VLOOKUP($A874,EVID_OSEVU!$A$1:$M$4972,3,FALSE)</f>
        <v>#N/A</v>
      </c>
      <c r="D874" s="45" t="e">
        <f>VLOOKUP($A874,EVID_OSEVU!$A$1:$M$4972,4,FALSE)</f>
        <v>#N/A</v>
      </c>
      <c r="E874" s="45" t="e">
        <f>VLOOKUP($A874,EVID_OSEVU!$A$1:$M$4972,7,FALSE)</f>
        <v>#N/A</v>
      </c>
      <c r="F874" s="45" t="e">
        <f>VLOOKUP($A874,EVID_OSEVU!$A$1:$M$4972,8,FALSE)</f>
        <v>#N/A</v>
      </c>
      <c r="G874" s="45" t="e">
        <f>VLOOKUP($A874,EVID_OSEVU!$A$1:$M$4972,11,FALSE)</f>
        <v>#N/A</v>
      </c>
      <c r="H874" s="35"/>
      <c r="I874" s="48"/>
      <c r="J874" s="33" t="e">
        <f>VLOOKUP($A874,EVID_OSEVU!$A$1:$M$4972,11,FALSE)</f>
        <v>#N/A</v>
      </c>
      <c r="K874" s="39"/>
      <c r="L874" s="49"/>
      <c r="M874" s="89" t="e">
        <f t="shared" si="13"/>
        <v>#N/A</v>
      </c>
      <c r="N874" s="50"/>
      <c r="O874" s="37" t="e">
        <f>VLOOKUP(EVID_HNOJENI!N874,HNOJIVA_ALL!$A$2:$Z$3303,4,FALSE)</f>
        <v>#N/A</v>
      </c>
      <c r="P874" s="51" t="e">
        <f>ROUND(VLOOKUP(EVID_HNOJENI!N874,HNOJIVA_ALL!$A$2:$Z$3303,14,FALSE)*K874*IF(L874="t",10,IF(L874="kg",0.01,IF(L874="q",1,IF(L874="l",0.01*VLOOKUP(EVID_HNOJENI!N874,HNOJIVA_ALL!$A$2:$AE$3303,31,FALSE),"CHYBA")))),2)</f>
        <v>#N/A</v>
      </c>
      <c r="Q874" s="51" t="e">
        <f>ROUND(VLOOKUP(EVID_HNOJENI!N874,HNOJIVA_ALL!$A$2:$Z$3303,15,FALSE)*K874*IF(L874="t",10,IF(L874="kg",0.01,IF(L874="q",1,IF(L874="l",0.01*VLOOKUP(EVID_HNOJENI!N874,HNOJIVA_ALL!$A$2:$AE$3303,31,FALSE),"CHYBA")))),2)</f>
        <v>#N/A</v>
      </c>
      <c r="R874" s="51" t="e">
        <f>ROUND(VLOOKUP(EVID_HNOJENI!N874,HNOJIVA_ALL!$A$2:$Z$3303,16,FALSE)*K874*IF(L874="t",10,IF(L874="kg",0.01,IF(L874="q",1,IF(L874="l",0.01*VLOOKUP(EVID_HNOJENI!N874,HNOJIVA_ALL!$A$2:$AE$3303,31,FALSE),"CHYBA")))),2)</f>
        <v>#N/A</v>
      </c>
      <c r="S874" s="51" t="e">
        <f>ROUND(VLOOKUP(EVID_HNOJENI!N874,HNOJIVA_ALL!$A$2:$Z$3303,18,FALSE)*K874*IF(L874="t",10,IF(L874="kg",0.01,IF(L874="q",1,IF(L874="l",0.01*VLOOKUP(EVID_HNOJENI!N874,HNOJIVA_ALL!$A$2:$AE$3303,31,FALSE),"CHYBA")))),2)</f>
        <v>#N/A</v>
      </c>
      <c r="T874" s="51" t="e">
        <f>ROUND(VLOOKUP(EVID_HNOJENI!N874,HNOJIVA_ALL!$A$2:$Z$3303,17,FALSE)*K874*IF(L874="t",10,IF(L874="kg",0.01,IF(L874="q",1,IF(L874="l",0.01*VLOOKUP(EVID_HNOJENI!N874,HNOJIVA_ALL!$A$2:$AE$3303,31,FALSE),"CHYBA")))),2)</f>
        <v>#N/A</v>
      </c>
      <c r="U874" s="51" t="e">
        <f>ROUND(VLOOKUP(EVID_HNOJENI!N874,HNOJIVA_ALL!$A$2:$Z$3303,20,FALSE)*K874*IF(L874="t",10,IF(L874="kg",0.01,IF(L874="q",1,IF(L874="l",0.01*VLOOKUP(EVID_HNOJENI!N874,HNOJIVA_ALL!$A$2:$AE$3303,31,FALSE),"CHYBA")))),2)</f>
        <v>#N/A</v>
      </c>
    </row>
    <row r="875" spans="1:21" x14ac:dyDescent="0.2">
      <c r="A875" s="32"/>
      <c r="B875" s="45" t="e">
        <f>VLOOKUP($A875,EVID_OSEVU!$A$1:$M$4972,2,FALSE)</f>
        <v>#N/A</v>
      </c>
      <c r="C875" s="45" t="e">
        <f>VLOOKUP($A875,EVID_OSEVU!$A$1:$M$4972,3,FALSE)</f>
        <v>#N/A</v>
      </c>
      <c r="D875" s="45" t="e">
        <f>VLOOKUP($A875,EVID_OSEVU!$A$1:$M$4972,4,FALSE)</f>
        <v>#N/A</v>
      </c>
      <c r="E875" s="45" t="e">
        <f>VLOOKUP($A875,EVID_OSEVU!$A$1:$M$4972,7,FALSE)</f>
        <v>#N/A</v>
      </c>
      <c r="F875" s="45" t="e">
        <f>VLOOKUP($A875,EVID_OSEVU!$A$1:$M$4972,8,FALSE)</f>
        <v>#N/A</v>
      </c>
      <c r="G875" s="45" t="e">
        <f>VLOOKUP($A875,EVID_OSEVU!$A$1:$M$4972,11,FALSE)</f>
        <v>#N/A</v>
      </c>
      <c r="H875" s="35"/>
      <c r="I875" s="48"/>
      <c r="J875" s="33" t="e">
        <f>VLOOKUP($A875,EVID_OSEVU!$A$1:$M$4972,11,FALSE)</f>
        <v>#N/A</v>
      </c>
      <c r="K875" s="39"/>
      <c r="L875" s="49"/>
      <c r="M875" s="89" t="e">
        <f t="shared" si="13"/>
        <v>#N/A</v>
      </c>
      <c r="N875" s="50"/>
      <c r="O875" s="37" t="e">
        <f>VLOOKUP(EVID_HNOJENI!N875,HNOJIVA_ALL!$A$2:$Z$3303,4,FALSE)</f>
        <v>#N/A</v>
      </c>
      <c r="P875" s="51" t="e">
        <f>ROUND(VLOOKUP(EVID_HNOJENI!N875,HNOJIVA_ALL!$A$2:$Z$3303,14,FALSE)*K875*IF(L875="t",10,IF(L875="kg",0.01,IF(L875="q",1,IF(L875="l",0.01*VLOOKUP(EVID_HNOJENI!N875,HNOJIVA_ALL!$A$2:$AE$3303,31,FALSE),"CHYBA")))),2)</f>
        <v>#N/A</v>
      </c>
      <c r="Q875" s="51" t="e">
        <f>ROUND(VLOOKUP(EVID_HNOJENI!N875,HNOJIVA_ALL!$A$2:$Z$3303,15,FALSE)*K875*IF(L875="t",10,IF(L875="kg",0.01,IF(L875="q",1,IF(L875="l",0.01*VLOOKUP(EVID_HNOJENI!N875,HNOJIVA_ALL!$A$2:$AE$3303,31,FALSE),"CHYBA")))),2)</f>
        <v>#N/A</v>
      </c>
      <c r="R875" s="51" t="e">
        <f>ROUND(VLOOKUP(EVID_HNOJENI!N875,HNOJIVA_ALL!$A$2:$Z$3303,16,FALSE)*K875*IF(L875="t",10,IF(L875="kg",0.01,IF(L875="q",1,IF(L875="l",0.01*VLOOKUP(EVID_HNOJENI!N875,HNOJIVA_ALL!$A$2:$AE$3303,31,FALSE),"CHYBA")))),2)</f>
        <v>#N/A</v>
      </c>
      <c r="S875" s="51" t="e">
        <f>ROUND(VLOOKUP(EVID_HNOJENI!N875,HNOJIVA_ALL!$A$2:$Z$3303,18,FALSE)*K875*IF(L875="t",10,IF(L875="kg",0.01,IF(L875="q",1,IF(L875="l",0.01*VLOOKUP(EVID_HNOJENI!N875,HNOJIVA_ALL!$A$2:$AE$3303,31,FALSE),"CHYBA")))),2)</f>
        <v>#N/A</v>
      </c>
      <c r="T875" s="51" t="e">
        <f>ROUND(VLOOKUP(EVID_HNOJENI!N875,HNOJIVA_ALL!$A$2:$Z$3303,17,FALSE)*K875*IF(L875="t",10,IF(L875="kg",0.01,IF(L875="q",1,IF(L875="l",0.01*VLOOKUP(EVID_HNOJENI!N875,HNOJIVA_ALL!$A$2:$AE$3303,31,FALSE),"CHYBA")))),2)</f>
        <v>#N/A</v>
      </c>
      <c r="U875" s="51" t="e">
        <f>ROUND(VLOOKUP(EVID_HNOJENI!N875,HNOJIVA_ALL!$A$2:$Z$3303,20,FALSE)*K875*IF(L875="t",10,IF(L875="kg",0.01,IF(L875="q",1,IF(L875="l",0.01*VLOOKUP(EVID_HNOJENI!N875,HNOJIVA_ALL!$A$2:$AE$3303,31,FALSE),"CHYBA")))),2)</f>
        <v>#N/A</v>
      </c>
    </row>
    <row r="876" spans="1:21" x14ac:dyDescent="0.2">
      <c r="A876" s="32"/>
      <c r="B876" s="45" t="e">
        <f>VLOOKUP($A876,EVID_OSEVU!$A$1:$M$4972,2,FALSE)</f>
        <v>#N/A</v>
      </c>
      <c r="C876" s="45" t="e">
        <f>VLOOKUP($A876,EVID_OSEVU!$A$1:$M$4972,3,FALSE)</f>
        <v>#N/A</v>
      </c>
      <c r="D876" s="45" t="e">
        <f>VLOOKUP($A876,EVID_OSEVU!$A$1:$M$4972,4,FALSE)</f>
        <v>#N/A</v>
      </c>
      <c r="E876" s="45" t="e">
        <f>VLOOKUP($A876,EVID_OSEVU!$A$1:$M$4972,7,FALSE)</f>
        <v>#N/A</v>
      </c>
      <c r="F876" s="45" t="e">
        <f>VLOOKUP($A876,EVID_OSEVU!$A$1:$M$4972,8,FALSE)</f>
        <v>#N/A</v>
      </c>
      <c r="G876" s="45" t="e">
        <f>VLOOKUP($A876,EVID_OSEVU!$A$1:$M$4972,11,FALSE)</f>
        <v>#N/A</v>
      </c>
      <c r="H876" s="35"/>
      <c r="I876" s="48"/>
      <c r="J876" s="33" t="e">
        <f>VLOOKUP($A876,EVID_OSEVU!$A$1:$M$4972,11,FALSE)</f>
        <v>#N/A</v>
      </c>
      <c r="K876" s="39"/>
      <c r="L876" s="49"/>
      <c r="M876" s="89" t="e">
        <f t="shared" si="13"/>
        <v>#N/A</v>
      </c>
      <c r="N876" s="50"/>
      <c r="O876" s="37" t="e">
        <f>VLOOKUP(EVID_HNOJENI!N876,HNOJIVA_ALL!$A$2:$Z$3303,4,FALSE)</f>
        <v>#N/A</v>
      </c>
      <c r="P876" s="51" t="e">
        <f>ROUND(VLOOKUP(EVID_HNOJENI!N876,HNOJIVA_ALL!$A$2:$Z$3303,14,FALSE)*K876*IF(L876="t",10,IF(L876="kg",0.01,IF(L876="q",1,IF(L876="l",0.01*VLOOKUP(EVID_HNOJENI!N876,HNOJIVA_ALL!$A$2:$AE$3303,31,FALSE),"CHYBA")))),2)</f>
        <v>#N/A</v>
      </c>
      <c r="Q876" s="51" t="e">
        <f>ROUND(VLOOKUP(EVID_HNOJENI!N876,HNOJIVA_ALL!$A$2:$Z$3303,15,FALSE)*K876*IF(L876="t",10,IF(L876="kg",0.01,IF(L876="q",1,IF(L876="l",0.01*VLOOKUP(EVID_HNOJENI!N876,HNOJIVA_ALL!$A$2:$AE$3303,31,FALSE),"CHYBA")))),2)</f>
        <v>#N/A</v>
      </c>
      <c r="R876" s="51" t="e">
        <f>ROUND(VLOOKUP(EVID_HNOJENI!N876,HNOJIVA_ALL!$A$2:$Z$3303,16,FALSE)*K876*IF(L876="t",10,IF(L876="kg",0.01,IF(L876="q",1,IF(L876="l",0.01*VLOOKUP(EVID_HNOJENI!N876,HNOJIVA_ALL!$A$2:$AE$3303,31,FALSE),"CHYBA")))),2)</f>
        <v>#N/A</v>
      </c>
      <c r="S876" s="51" t="e">
        <f>ROUND(VLOOKUP(EVID_HNOJENI!N876,HNOJIVA_ALL!$A$2:$Z$3303,18,FALSE)*K876*IF(L876="t",10,IF(L876="kg",0.01,IF(L876="q",1,IF(L876="l",0.01*VLOOKUP(EVID_HNOJENI!N876,HNOJIVA_ALL!$A$2:$AE$3303,31,FALSE),"CHYBA")))),2)</f>
        <v>#N/A</v>
      </c>
      <c r="T876" s="51" t="e">
        <f>ROUND(VLOOKUP(EVID_HNOJENI!N876,HNOJIVA_ALL!$A$2:$Z$3303,17,FALSE)*K876*IF(L876="t",10,IF(L876="kg",0.01,IF(L876="q",1,IF(L876="l",0.01*VLOOKUP(EVID_HNOJENI!N876,HNOJIVA_ALL!$A$2:$AE$3303,31,FALSE),"CHYBA")))),2)</f>
        <v>#N/A</v>
      </c>
      <c r="U876" s="51" t="e">
        <f>ROUND(VLOOKUP(EVID_HNOJENI!N876,HNOJIVA_ALL!$A$2:$Z$3303,20,FALSE)*K876*IF(L876="t",10,IF(L876="kg",0.01,IF(L876="q",1,IF(L876="l",0.01*VLOOKUP(EVID_HNOJENI!N876,HNOJIVA_ALL!$A$2:$AE$3303,31,FALSE),"CHYBA")))),2)</f>
        <v>#N/A</v>
      </c>
    </row>
    <row r="877" spans="1:21" x14ac:dyDescent="0.2">
      <c r="A877" s="32"/>
      <c r="B877" s="45" t="e">
        <f>VLOOKUP($A877,EVID_OSEVU!$A$1:$M$4972,2,FALSE)</f>
        <v>#N/A</v>
      </c>
      <c r="C877" s="45" t="e">
        <f>VLOOKUP($A877,EVID_OSEVU!$A$1:$M$4972,3,FALSE)</f>
        <v>#N/A</v>
      </c>
      <c r="D877" s="45" t="e">
        <f>VLOOKUP($A877,EVID_OSEVU!$A$1:$M$4972,4,FALSE)</f>
        <v>#N/A</v>
      </c>
      <c r="E877" s="45" t="e">
        <f>VLOOKUP($A877,EVID_OSEVU!$A$1:$M$4972,7,FALSE)</f>
        <v>#N/A</v>
      </c>
      <c r="F877" s="45" t="e">
        <f>VLOOKUP($A877,EVID_OSEVU!$A$1:$M$4972,8,FALSE)</f>
        <v>#N/A</v>
      </c>
      <c r="G877" s="45" t="e">
        <f>VLOOKUP($A877,EVID_OSEVU!$A$1:$M$4972,11,FALSE)</f>
        <v>#N/A</v>
      </c>
      <c r="H877" s="35"/>
      <c r="I877" s="48"/>
      <c r="J877" s="33" t="e">
        <f>VLOOKUP($A877,EVID_OSEVU!$A$1:$M$4972,11,FALSE)</f>
        <v>#N/A</v>
      </c>
      <c r="K877" s="39"/>
      <c r="L877" s="49"/>
      <c r="M877" s="89" t="e">
        <f t="shared" si="13"/>
        <v>#N/A</v>
      </c>
      <c r="N877" s="50"/>
      <c r="O877" s="37" t="e">
        <f>VLOOKUP(EVID_HNOJENI!N877,HNOJIVA_ALL!$A$2:$Z$3303,4,FALSE)</f>
        <v>#N/A</v>
      </c>
      <c r="P877" s="51" t="e">
        <f>ROUND(VLOOKUP(EVID_HNOJENI!N877,HNOJIVA_ALL!$A$2:$Z$3303,14,FALSE)*K877*IF(L877="t",10,IF(L877="kg",0.01,IF(L877="q",1,IF(L877="l",0.01*VLOOKUP(EVID_HNOJENI!N877,HNOJIVA_ALL!$A$2:$AE$3303,31,FALSE),"CHYBA")))),2)</f>
        <v>#N/A</v>
      </c>
      <c r="Q877" s="51" t="e">
        <f>ROUND(VLOOKUP(EVID_HNOJENI!N877,HNOJIVA_ALL!$A$2:$Z$3303,15,FALSE)*K877*IF(L877="t",10,IF(L877="kg",0.01,IF(L877="q",1,IF(L877="l",0.01*VLOOKUP(EVID_HNOJENI!N877,HNOJIVA_ALL!$A$2:$AE$3303,31,FALSE),"CHYBA")))),2)</f>
        <v>#N/A</v>
      </c>
      <c r="R877" s="51" t="e">
        <f>ROUND(VLOOKUP(EVID_HNOJENI!N877,HNOJIVA_ALL!$A$2:$Z$3303,16,FALSE)*K877*IF(L877="t",10,IF(L877="kg",0.01,IF(L877="q",1,IF(L877="l",0.01*VLOOKUP(EVID_HNOJENI!N877,HNOJIVA_ALL!$A$2:$AE$3303,31,FALSE),"CHYBA")))),2)</f>
        <v>#N/A</v>
      </c>
      <c r="S877" s="51" t="e">
        <f>ROUND(VLOOKUP(EVID_HNOJENI!N877,HNOJIVA_ALL!$A$2:$Z$3303,18,FALSE)*K877*IF(L877="t",10,IF(L877="kg",0.01,IF(L877="q",1,IF(L877="l",0.01*VLOOKUP(EVID_HNOJENI!N877,HNOJIVA_ALL!$A$2:$AE$3303,31,FALSE),"CHYBA")))),2)</f>
        <v>#N/A</v>
      </c>
      <c r="T877" s="51" t="e">
        <f>ROUND(VLOOKUP(EVID_HNOJENI!N877,HNOJIVA_ALL!$A$2:$Z$3303,17,FALSE)*K877*IF(L877="t",10,IF(L877="kg",0.01,IF(L877="q",1,IF(L877="l",0.01*VLOOKUP(EVID_HNOJENI!N877,HNOJIVA_ALL!$A$2:$AE$3303,31,FALSE),"CHYBA")))),2)</f>
        <v>#N/A</v>
      </c>
      <c r="U877" s="51" t="e">
        <f>ROUND(VLOOKUP(EVID_HNOJENI!N877,HNOJIVA_ALL!$A$2:$Z$3303,20,FALSE)*K877*IF(L877="t",10,IF(L877="kg",0.01,IF(L877="q",1,IF(L877="l",0.01*VLOOKUP(EVID_HNOJENI!N877,HNOJIVA_ALL!$A$2:$AE$3303,31,FALSE),"CHYBA")))),2)</f>
        <v>#N/A</v>
      </c>
    </row>
    <row r="878" spans="1:21" x14ac:dyDescent="0.2">
      <c r="A878" s="32"/>
      <c r="B878" s="45" t="e">
        <f>VLOOKUP($A878,EVID_OSEVU!$A$1:$M$4972,2,FALSE)</f>
        <v>#N/A</v>
      </c>
      <c r="C878" s="45" t="e">
        <f>VLOOKUP($A878,EVID_OSEVU!$A$1:$M$4972,3,FALSE)</f>
        <v>#N/A</v>
      </c>
      <c r="D878" s="45" t="e">
        <f>VLOOKUP($A878,EVID_OSEVU!$A$1:$M$4972,4,FALSE)</f>
        <v>#N/A</v>
      </c>
      <c r="E878" s="45" t="e">
        <f>VLOOKUP($A878,EVID_OSEVU!$A$1:$M$4972,7,FALSE)</f>
        <v>#N/A</v>
      </c>
      <c r="F878" s="45" t="e">
        <f>VLOOKUP($A878,EVID_OSEVU!$A$1:$M$4972,8,FALSE)</f>
        <v>#N/A</v>
      </c>
      <c r="G878" s="45" t="e">
        <f>VLOOKUP($A878,EVID_OSEVU!$A$1:$M$4972,11,FALSE)</f>
        <v>#N/A</v>
      </c>
      <c r="H878" s="35"/>
      <c r="I878" s="48"/>
      <c r="J878" s="33" t="e">
        <f>VLOOKUP($A878,EVID_OSEVU!$A$1:$M$4972,11,FALSE)</f>
        <v>#N/A</v>
      </c>
      <c r="K878" s="39"/>
      <c r="L878" s="49"/>
      <c r="M878" s="89" t="e">
        <f t="shared" si="13"/>
        <v>#N/A</v>
      </c>
      <c r="N878" s="50"/>
      <c r="O878" s="37" t="e">
        <f>VLOOKUP(EVID_HNOJENI!N878,HNOJIVA_ALL!$A$2:$Z$3303,4,FALSE)</f>
        <v>#N/A</v>
      </c>
      <c r="P878" s="51" t="e">
        <f>ROUND(VLOOKUP(EVID_HNOJENI!N878,HNOJIVA_ALL!$A$2:$Z$3303,14,FALSE)*K878*IF(L878="t",10,IF(L878="kg",0.01,IF(L878="q",1,IF(L878="l",0.01*VLOOKUP(EVID_HNOJENI!N878,HNOJIVA_ALL!$A$2:$AE$3303,31,FALSE),"CHYBA")))),2)</f>
        <v>#N/A</v>
      </c>
      <c r="Q878" s="51" t="e">
        <f>ROUND(VLOOKUP(EVID_HNOJENI!N878,HNOJIVA_ALL!$A$2:$Z$3303,15,FALSE)*K878*IF(L878="t",10,IF(L878="kg",0.01,IF(L878="q",1,IF(L878="l",0.01*VLOOKUP(EVID_HNOJENI!N878,HNOJIVA_ALL!$A$2:$AE$3303,31,FALSE),"CHYBA")))),2)</f>
        <v>#N/A</v>
      </c>
      <c r="R878" s="51" t="e">
        <f>ROUND(VLOOKUP(EVID_HNOJENI!N878,HNOJIVA_ALL!$A$2:$Z$3303,16,FALSE)*K878*IF(L878="t",10,IF(L878="kg",0.01,IF(L878="q",1,IF(L878="l",0.01*VLOOKUP(EVID_HNOJENI!N878,HNOJIVA_ALL!$A$2:$AE$3303,31,FALSE),"CHYBA")))),2)</f>
        <v>#N/A</v>
      </c>
      <c r="S878" s="51" t="e">
        <f>ROUND(VLOOKUP(EVID_HNOJENI!N878,HNOJIVA_ALL!$A$2:$Z$3303,18,FALSE)*K878*IF(L878="t",10,IF(L878="kg",0.01,IF(L878="q",1,IF(L878="l",0.01*VLOOKUP(EVID_HNOJENI!N878,HNOJIVA_ALL!$A$2:$AE$3303,31,FALSE),"CHYBA")))),2)</f>
        <v>#N/A</v>
      </c>
      <c r="T878" s="51" t="e">
        <f>ROUND(VLOOKUP(EVID_HNOJENI!N878,HNOJIVA_ALL!$A$2:$Z$3303,17,FALSE)*K878*IF(L878="t",10,IF(L878="kg",0.01,IF(L878="q",1,IF(L878="l",0.01*VLOOKUP(EVID_HNOJENI!N878,HNOJIVA_ALL!$A$2:$AE$3303,31,FALSE),"CHYBA")))),2)</f>
        <v>#N/A</v>
      </c>
      <c r="U878" s="51" t="e">
        <f>ROUND(VLOOKUP(EVID_HNOJENI!N878,HNOJIVA_ALL!$A$2:$Z$3303,20,FALSE)*K878*IF(L878="t",10,IF(L878="kg",0.01,IF(L878="q",1,IF(L878="l",0.01*VLOOKUP(EVID_HNOJENI!N878,HNOJIVA_ALL!$A$2:$AE$3303,31,FALSE),"CHYBA")))),2)</f>
        <v>#N/A</v>
      </c>
    </row>
    <row r="879" spans="1:21" x14ac:dyDescent="0.2">
      <c r="A879" s="32"/>
      <c r="B879" s="45" t="e">
        <f>VLOOKUP($A879,EVID_OSEVU!$A$1:$M$4972,2,FALSE)</f>
        <v>#N/A</v>
      </c>
      <c r="C879" s="45" t="e">
        <f>VLOOKUP($A879,EVID_OSEVU!$A$1:$M$4972,3,FALSE)</f>
        <v>#N/A</v>
      </c>
      <c r="D879" s="45" t="e">
        <f>VLOOKUP($A879,EVID_OSEVU!$A$1:$M$4972,4,FALSE)</f>
        <v>#N/A</v>
      </c>
      <c r="E879" s="45" t="e">
        <f>VLOOKUP($A879,EVID_OSEVU!$A$1:$M$4972,7,FALSE)</f>
        <v>#N/A</v>
      </c>
      <c r="F879" s="45" t="e">
        <f>VLOOKUP($A879,EVID_OSEVU!$A$1:$M$4972,8,FALSE)</f>
        <v>#N/A</v>
      </c>
      <c r="G879" s="45" t="e">
        <f>VLOOKUP($A879,EVID_OSEVU!$A$1:$M$4972,11,FALSE)</f>
        <v>#N/A</v>
      </c>
      <c r="H879" s="35"/>
      <c r="I879" s="48"/>
      <c r="J879" s="33" t="e">
        <f>VLOOKUP($A879,EVID_OSEVU!$A$1:$M$4972,11,FALSE)</f>
        <v>#N/A</v>
      </c>
      <c r="K879" s="39"/>
      <c r="L879" s="49"/>
      <c r="M879" s="89" t="e">
        <f t="shared" si="13"/>
        <v>#N/A</v>
      </c>
      <c r="N879" s="50"/>
      <c r="O879" s="37" t="e">
        <f>VLOOKUP(EVID_HNOJENI!N879,HNOJIVA_ALL!$A$2:$Z$3303,4,FALSE)</f>
        <v>#N/A</v>
      </c>
      <c r="P879" s="51" t="e">
        <f>ROUND(VLOOKUP(EVID_HNOJENI!N879,HNOJIVA_ALL!$A$2:$Z$3303,14,FALSE)*K879*IF(L879="t",10,IF(L879="kg",0.01,IF(L879="q",1,IF(L879="l",0.01*VLOOKUP(EVID_HNOJENI!N879,HNOJIVA_ALL!$A$2:$AE$3303,31,FALSE),"CHYBA")))),2)</f>
        <v>#N/A</v>
      </c>
      <c r="Q879" s="51" t="e">
        <f>ROUND(VLOOKUP(EVID_HNOJENI!N879,HNOJIVA_ALL!$A$2:$Z$3303,15,FALSE)*K879*IF(L879="t",10,IF(L879="kg",0.01,IF(L879="q",1,IF(L879="l",0.01*VLOOKUP(EVID_HNOJENI!N879,HNOJIVA_ALL!$A$2:$AE$3303,31,FALSE),"CHYBA")))),2)</f>
        <v>#N/A</v>
      </c>
      <c r="R879" s="51" t="e">
        <f>ROUND(VLOOKUP(EVID_HNOJENI!N879,HNOJIVA_ALL!$A$2:$Z$3303,16,FALSE)*K879*IF(L879="t",10,IF(L879="kg",0.01,IF(L879="q",1,IF(L879="l",0.01*VLOOKUP(EVID_HNOJENI!N879,HNOJIVA_ALL!$A$2:$AE$3303,31,FALSE),"CHYBA")))),2)</f>
        <v>#N/A</v>
      </c>
      <c r="S879" s="51" t="e">
        <f>ROUND(VLOOKUP(EVID_HNOJENI!N879,HNOJIVA_ALL!$A$2:$Z$3303,18,FALSE)*K879*IF(L879="t",10,IF(L879="kg",0.01,IF(L879="q",1,IF(L879="l",0.01*VLOOKUP(EVID_HNOJENI!N879,HNOJIVA_ALL!$A$2:$AE$3303,31,FALSE),"CHYBA")))),2)</f>
        <v>#N/A</v>
      </c>
      <c r="T879" s="51" t="e">
        <f>ROUND(VLOOKUP(EVID_HNOJENI!N879,HNOJIVA_ALL!$A$2:$Z$3303,17,FALSE)*K879*IF(L879="t",10,IF(L879="kg",0.01,IF(L879="q",1,IF(L879="l",0.01*VLOOKUP(EVID_HNOJENI!N879,HNOJIVA_ALL!$A$2:$AE$3303,31,FALSE),"CHYBA")))),2)</f>
        <v>#N/A</v>
      </c>
      <c r="U879" s="51" t="e">
        <f>ROUND(VLOOKUP(EVID_HNOJENI!N879,HNOJIVA_ALL!$A$2:$Z$3303,20,FALSE)*K879*IF(L879="t",10,IF(L879="kg",0.01,IF(L879="q",1,IF(L879="l",0.01*VLOOKUP(EVID_HNOJENI!N879,HNOJIVA_ALL!$A$2:$AE$3303,31,FALSE),"CHYBA")))),2)</f>
        <v>#N/A</v>
      </c>
    </row>
    <row r="880" spans="1:21" x14ac:dyDescent="0.2">
      <c r="A880" s="32"/>
      <c r="B880" s="45" t="e">
        <f>VLOOKUP($A880,EVID_OSEVU!$A$1:$M$4972,2,FALSE)</f>
        <v>#N/A</v>
      </c>
      <c r="C880" s="45" t="e">
        <f>VLOOKUP($A880,EVID_OSEVU!$A$1:$M$4972,3,FALSE)</f>
        <v>#N/A</v>
      </c>
      <c r="D880" s="45" t="e">
        <f>VLOOKUP($A880,EVID_OSEVU!$A$1:$M$4972,4,FALSE)</f>
        <v>#N/A</v>
      </c>
      <c r="E880" s="45" t="e">
        <f>VLOOKUP($A880,EVID_OSEVU!$A$1:$M$4972,7,FALSE)</f>
        <v>#N/A</v>
      </c>
      <c r="F880" s="45" t="e">
        <f>VLOOKUP($A880,EVID_OSEVU!$A$1:$M$4972,8,FALSE)</f>
        <v>#N/A</v>
      </c>
      <c r="G880" s="45" t="e">
        <f>VLOOKUP($A880,EVID_OSEVU!$A$1:$M$4972,11,FALSE)</f>
        <v>#N/A</v>
      </c>
      <c r="H880" s="35"/>
      <c r="I880" s="48"/>
      <c r="J880" s="33" t="e">
        <f>VLOOKUP($A880,EVID_OSEVU!$A$1:$M$4972,11,FALSE)</f>
        <v>#N/A</v>
      </c>
      <c r="K880" s="39"/>
      <c r="L880" s="49"/>
      <c r="M880" s="89" t="e">
        <f t="shared" si="13"/>
        <v>#N/A</v>
      </c>
      <c r="N880" s="50"/>
      <c r="O880" s="37" t="e">
        <f>VLOOKUP(EVID_HNOJENI!N880,HNOJIVA_ALL!$A$2:$Z$3303,4,FALSE)</f>
        <v>#N/A</v>
      </c>
      <c r="P880" s="51" t="e">
        <f>ROUND(VLOOKUP(EVID_HNOJENI!N880,HNOJIVA_ALL!$A$2:$Z$3303,14,FALSE)*K880*IF(L880="t",10,IF(L880="kg",0.01,IF(L880="q",1,IF(L880="l",0.01*VLOOKUP(EVID_HNOJENI!N880,HNOJIVA_ALL!$A$2:$AE$3303,31,FALSE),"CHYBA")))),2)</f>
        <v>#N/A</v>
      </c>
      <c r="Q880" s="51" t="e">
        <f>ROUND(VLOOKUP(EVID_HNOJENI!N880,HNOJIVA_ALL!$A$2:$Z$3303,15,FALSE)*K880*IF(L880="t",10,IF(L880="kg",0.01,IF(L880="q",1,IF(L880="l",0.01*VLOOKUP(EVID_HNOJENI!N880,HNOJIVA_ALL!$A$2:$AE$3303,31,FALSE),"CHYBA")))),2)</f>
        <v>#N/A</v>
      </c>
      <c r="R880" s="51" t="e">
        <f>ROUND(VLOOKUP(EVID_HNOJENI!N880,HNOJIVA_ALL!$A$2:$Z$3303,16,FALSE)*K880*IF(L880="t",10,IF(L880="kg",0.01,IF(L880="q",1,IF(L880="l",0.01*VLOOKUP(EVID_HNOJENI!N880,HNOJIVA_ALL!$A$2:$AE$3303,31,FALSE),"CHYBA")))),2)</f>
        <v>#N/A</v>
      </c>
      <c r="S880" s="51" t="e">
        <f>ROUND(VLOOKUP(EVID_HNOJENI!N880,HNOJIVA_ALL!$A$2:$Z$3303,18,FALSE)*K880*IF(L880="t",10,IF(L880="kg",0.01,IF(L880="q",1,IF(L880="l",0.01*VLOOKUP(EVID_HNOJENI!N880,HNOJIVA_ALL!$A$2:$AE$3303,31,FALSE),"CHYBA")))),2)</f>
        <v>#N/A</v>
      </c>
      <c r="T880" s="51" t="e">
        <f>ROUND(VLOOKUP(EVID_HNOJENI!N880,HNOJIVA_ALL!$A$2:$Z$3303,17,FALSE)*K880*IF(L880="t",10,IF(L880="kg",0.01,IF(L880="q",1,IF(L880="l",0.01*VLOOKUP(EVID_HNOJENI!N880,HNOJIVA_ALL!$A$2:$AE$3303,31,FALSE),"CHYBA")))),2)</f>
        <v>#N/A</v>
      </c>
      <c r="U880" s="51" t="e">
        <f>ROUND(VLOOKUP(EVID_HNOJENI!N880,HNOJIVA_ALL!$A$2:$Z$3303,20,FALSE)*K880*IF(L880="t",10,IF(L880="kg",0.01,IF(L880="q",1,IF(L880="l",0.01*VLOOKUP(EVID_HNOJENI!N880,HNOJIVA_ALL!$A$2:$AE$3303,31,FALSE),"CHYBA")))),2)</f>
        <v>#N/A</v>
      </c>
    </row>
    <row r="881" spans="1:21" x14ac:dyDescent="0.2">
      <c r="A881" s="32"/>
      <c r="B881" s="45" t="e">
        <f>VLOOKUP($A881,EVID_OSEVU!$A$1:$M$4972,2,FALSE)</f>
        <v>#N/A</v>
      </c>
      <c r="C881" s="45" t="e">
        <f>VLOOKUP($A881,EVID_OSEVU!$A$1:$M$4972,3,FALSE)</f>
        <v>#N/A</v>
      </c>
      <c r="D881" s="45" t="e">
        <f>VLOOKUP($A881,EVID_OSEVU!$A$1:$M$4972,4,FALSE)</f>
        <v>#N/A</v>
      </c>
      <c r="E881" s="45" t="e">
        <f>VLOOKUP($A881,EVID_OSEVU!$A$1:$M$4972,7,FALSE)</f>
        <v>#N/A</v>
      </c>
      <c r="F881" s="45" t="e">
        <f>VLOOKUP($A881,EVID_OSEVU!$A$1:$M$4972,8,FALSE)</f>
        <v>#N/A</v>
      </c>
      <c r="G881" s="45" t="e">
        <f>VLOOKUP($A881,EVID_OSEVU!$A$1:$M$4972,11,FALSE)</f>
        <v>#N/A</v>
      </c>
      <c r="H881" s="35"/>
      <c r="I881" s="48"/>
      <c r="J881" s="33" t="e">
        <f>VLOOKUP($A881,EVID_OSEVU!$A$1:$M$4972,11,FALSE)</f>
        <v>#N/A</v>
      </c>
      <c r="K881" s="39"/>
      <c r="L881" s="49"/>
      <c r="M881" s="89" t="e">
        <f t="shared" si="13"/>
        <v>#N/A</v>
      </c>
      <c r="N881" s="50"/>
      <c r="O881" s="37" t="e">
        <f>VLOOKUP(EVID_HNOJENI!N881,HNOJIVA_ALL!$A$2:$Z$3303,4,FALSE)</f>
        <v>#N/A</v>
      </c>
      <c r="P881" s="51" t="e">
        <f>ROUND(VLOOKUP(EVID_HNOJENI!N881,HNOJIVA_ALL!$A$2:$Z$3303,14,FALSE)*K881*IF(L881="t",10,IF(L881="kg",0.01,IF(L881="q",1,IF(L881="l",0.01*VLOOKUP(EVID_HNOJENI!N881,HNOJIVA_ALL!$A$2:$AE$3303,31,FALSE),"CHYBA")))),2)</f>
        <v>#N/A</v>
      </c>
      <c r="Q881" s="51" t="e">
        <f>ROUND(VLOOKUP(EVID_HNOJENI!N881,HNOJIVA_ALL!$A$2:$Z$3303,15,FALSE)*K881*IF(L881="t",10,IF(L881="kg",0.01,IF(L881="q",1,IF(L881="l",0.01*VLOOKUP(EVID_HNOJENI!N881,HNOJIVA_ALL!$A$2:$AE$3303,31,FALSE),"CHYBA")))),2)</f>
        <v>#N/A</v>
      </c>
      <c r="R881" s="51" t="e">
        <f>ROUND(VLOOKUP(EVID_HNOJENI!N881,HNOJIVA_ALL!$A$2:$Z$3303,16,FALSE)*K881*IF(L881="t",10,IF(L881="kg",0.01,IF(L881="q",1,IF(L881="l",0.01*VLOOKUP(EVID_HNOJENI!N881,HNOJIVA_ALL!$A$2:$AE$3303,31,FALSE),"CHYBA")))),2)</f>
        <v>#N/A</v>
      </c>
      <c r="S881" s="51" t="e">
        <f>ROUND(VLOOKUP(EVID_HNOJENI!N881,HNOJIVA_ALL!$A$2:$Z$3303,18,FALSE)*K881*IF(L881="t",10,IF(L881="kg",0.01,IF(L881="q",1,IF(L881="l",0.01*VLOOKUP(EVID_HNOJENI!N881,HNOJIVA_ALL!$A$2:$AE$3303,31,FALSE),"CHYBA")))),2)</f>
        <v>#N/A</v>
      </c>
      <c r="T881" s="51" t="e">
        <f>ROUND(VLOOKUP(EVID_HNOJENI!N881,HNOJIVA_ALL!$A$2:$Z$3303,17,FALSE)*K881*IF(L881="t",10,IF(L881="kg",0.01,IF(L881="q",1,IF(L881="l",0.01*VLOOKUP(EVID_HNOJENI!N881,HNOJIVA_ALL!$A$2:$AE$3303,31,FALSE),"CHYBA")))),2)</f>
        <v>#N/A</v>
      </c>
      <c r="U881" s="51" t="e">
        <f>ROUND(VLOOKUP(EVID_HNOJENI!N881,HNOJIVA_ALL!$A$2:$Z$3303,20,FALSE)*K881*IF(L881="t",10,IF(L881="kg",0.01,IF(L881="q",1,IF(L881="l",0.01*VLOOKUP(EVID_HNOJENI!N881,HNOJIVA_ALL!$A$2:$AE$3303,31,FALSE),"CHYBA")))),2)</f>
        <v>#N/A</v>
      </c>
    </row>
    <row r="882" spans="1:21" x14ac:dyDescent="0.2">
      <c r="A882" s="32"/>
      <c r="B882" s="45" t="e">
        <f>VLOOKUP($A882,EVID_OSEVU!$A$1:$M$4972,2,FALSE)</f>
        <v>#N/A</v>
      </c>
      <c r="C882" s="45" t="e">
        <f>VLOOKUP($A882,EVID_OSEVU!$A$1:$M$4972,3,FALSE)</f>
        <v>#N/A</v>
      </c>
      <c r="D882" s="45" t="e">
        <f>VLOOKUP($A882,EVID_OSEVU!$A$1:$M$4972,4,FALSE)</f>
        <v>#N/A</v>
      </c>
      <c r="E882" s="45" t="e">
        <f>VLOOKUP($A882,EVID_OSEVU!$A$1:$M$4972,7,FALSE)</f>
        <v>#N/A</v>
      </c>
      <c r="F882" s="45" t="e">
        <f>VLOOKUP($A882,EVID_OSEVU!$A$1:$M$4972,8,FALSE)</f>
        <v>#N/A</v>
      </c>
      <c r="G882" s="45" t="e">
        <f>VLOOKUP($A882,EVID_OSEVU!$A$1:$M$4972,11,FALSE)</f>
        <v>#N/A</v>
      </c>
      <c r="H882" s="35"/>
      <c r="I882" s="48"/>
      <c r="J882" s="33" t="e">
        <f>VLOOKUP($A882,EVID_OSEVU!$A$1:$M$4972,11,FALSE)</f>
        <v>#N/A</v>
      </c>
      <c r="K882" s="39"/>
      <c r="L882" s="49"/>
      <c r="M882" s="89" t="e">
        <f t="shared" si="13"/>
        <v>#N/A</v>
      </c>
      <c r="N882" s="50"/>
      <c r="O882" s="37" t="e">
        <f>VLOOKUP(EVID_HNOJENI!N882,HNOJIVA_ALL!$A$2:$Z$3303,4,FALSE)</f>
        <v>#N/A</v>
      </c>
      <c r="P882" s="51" t="e">
        <f>ROUND(VLOOKUP(EVID_HNOJENI!N882,HNOJIVA_ALL!$A$2:$Z$3303,14,FALSE)*K882*IF(L882="t",10,IF(L882="kg",0.01,IF(L882="q",1,IF(L882="l",0.01*VLOOKUP(EVID_HNOJENI!N882,HNOJIVA_ALL!$A$2:$AE$3303,31,FALSE),"CHYBA")))),2)</f>
        <v>#N/A</v>
      </c>
      <c r="Q882" s="51" t="e">
        <f>ROUND(VLOOKUP(EVID_HNOJENI!N882,HNOJIVA_ALL!$A$2:$Z$3303,15,FALSE)*K882*IF(L882="t",10,IF(L882="kg",0.01,IF(L882="q",1,IF(L882="l",0.01*VLOOKUP(EVID_HNOJENI!N882,HNOJIVA_ALL!$A$2:$AE$3303,31,FALSE),"CHYBA")))),2)</f>
        <v>#N/A</v>
      </c>
      <c r="R882" s="51" t="e">
        <f>ROUND(VLOOKUP(EVID_HNOJENI!N882,HNOJIVA_ALL!$A$2:$Z$3303,16,FALSE)*K882*IF(L882="t",10,IF(L882="kg",0.01,IF(L882="q",1,IF(L882="l",0.01*VLOOKUP(EVID_HNOJENI!N882,HNOJIVA_ALL!$A$2:$AE$3303,31,FALSE),"CHYBA")))),2)</f>
        <v>#N/A</v>
      </c>
      <c r="S882" s="51" t="e">
        <f>ROUND(VLOOKUP(EVID_HNOJENI!N882,HNOJIVA_ALL!$A$2:$Z$3303,18,FALSE)*K882*IF(L882="t",10,IF(L882="kg",0.01,IF(L882="q",1,IF(L882="l",0.01*VLOOKUP(EVID_HNOJENI!N882,HNOJIVA_ALL!$A$2:$AE$3303,31,FALSE),"CHYBA")))),2)</f>
        <v>#N/A</v>
      </c>
      <c r="T882" s="51" t="e">
        <f>ROUND(VLOOKUP(EVID_HNOJENI!N882,HNOJIVA_ALL!$A$2:$Z$3303,17,FALSE)*K882*IF(L882="t",10,IF(L882="kg",0.01,IF(L882="q",1,IF(L882="l",0.01*VLOOKUP(EVID_HNOJENI!N882,HNOJIVA_ALL!$A$2:$AE$3303,31,FALSE),"CHYBA")))),2)</f>
        <v>#N/A</v>
      </c>
      <c r="U882" s="51" t="e">
        <f>ROUND(VLOOKUP(EVID_HNOJENI!N882,HNOJIVA_ALL!$A$2:$Z$3303,20,FALSE)*K882*IF(L882="t",10,IF(L882="kg",0.01,IF(L882="q",1,IF(L882="l",0.01*VLOOKUP(EVID_HNOJENI!N882,HNOJIVA_ALL!$A$2:$AE$3303,31,FALSE),"CHYBA")))),2)</f>
        <v>#N/A</v>
      </c>
    </row>
    <row r="883" spans="1:21" x14ac:dyDescent="0.2">
      <c r="A883" s="32"/>
      <c r="B883" s="45" t="e">
        <f>VLOOKUP($A883,EVID_OSEVU!$A$1:$M$4972,2,FALSE)</f>
        <v>#N/A</v>
      </c>
      <c r="C883" s="45" t="e">
        <f>VLOOKUP($A883,EVID_OSEVU!$A$1:$M$4972,3,FALSE)</f>
        <v>#N/A</v>
      </c>
      <c r="D883" s="45" t="e">
        <f>VLOOKUP($A883,EVID_OSEVU!$A$1:$M$4972,4,FALSE)</f>
        <v>#N/A</v>
      </c>
      <c r="E883" s="45" t="e">
        <f>VLOOKUP($A883,EVID_OSEVU!$A$1:$M$4972,7,FALSE)</f>
        <v>#N/A</v>
      </c>
      <c r="F883" s="45" t="e">
        <f>VLOOKUP($A883,EVID_OSEVU!$A$1:$M$4972,8,FALSE)</f>
        <v>#N/A</v>
      </c>
      <c r="G883" s="45" t="e">
        <f>VLOOKUP($A883,EVID_OSEVU!$A$1:$M$4972,11,FALSE)</f>
        <v>#N/A</v>
      </c>
      <c r="H883" s="35"/>
      <c r="I883" s="48"/>
      <c r="J883" s="33" t="e">
        <f>VLOOKUP($A883,EVID_OSEVU!$A$1:$M$4972,11,FALSE)</f>
        <v>#N/A</v>
      </c>
      <c r="K883" s="39"/>
      <c r="L883" s="49"/>
      <c r="M883" s="89" t="e">
        <f t="shared" si="13"/>
        <v>#N/A</v>
      </c>
      <c r="N883" s="50"/>
      <c r="O883" s="37" t="e">
        <f>VLOOKUP(EVID_HNOJENI!N883,HNOJIVA_ALL!$A$2:$Z$3303,4,FALSE)</f>
        <v>#N/A</v>
      </c>
      <c r="P883" s="51" t="e">
        <f>ROUND(VLOOKUP(EVID_HNOJENI!N883,HNOJIVA_ALL!$A$2:$Z$3303,14,FALSE)*K883*IF(L883="t",10,IF(L883="kg",0.01,IF(L883="q",1,IF(L883="l",0.01*VLOOKUP(EVID_HNOJENI!N883,HNOJIVA_ALL!$A$2:$AE$3303,31,FALSE),"CHYBA")))),2)</f>
        <v>#N/A</v>
      </c>
      <c r="Q883" s="51" t="e">
        <f>ROUND(VLOOKUP(EVID_HNOJENI!N883,HNOJIVA_ALL!$A$2:$Z$3303,15,FALSE)*K883*IF(L883="t",10,IF(L883="kg",0.01,IF(L883="q",1,IF(L883="l",0.01*VLOOKUP(EVID_HNOJENI!N883,HNOJIVA_ALL!$A$2:$AE$3303,31,FALSE),"CHYBA")))),2)</f>
        <v>#N/A</v>
      </c>
      <c r="R883" s="51" t="e">
        <f>ROUND(VLOOKUP(EVID_HNOJENI!N883,HNOJIVA_ALL!$A$2:$Z$3303,16,FALSE)*K883*IF(L883="t",10,IF(L883="kg",0.01,IF(L883="q",1,IF(L883="l",0.01*VLOOKUP(EVID_HNOJENI!N883,HNOJIVA_ALL!$A$2:$AE$3303,31,FALSE),"CHYBA")))),2)</f>
        <v>#N/A</v>
      </c>
      <c r="S883" s="51" t="e">
        <f>ROUND(VLOOKUP(EVID_HNOJENI!N883,HNOJIVA_ALL!$A$2:$Z$3303,18,FALSE)*K883*IF(L883="t",10,IF(L883="kg",0.01,IF(L883="q",1,IF(L883="l",0.01*VLOOKUP(EVID_HNOJENI!N883,HNOJIVA_ALL!$A$2:$AE$3303,31,FALSE),"CHYBA")))),2)</f>
        <v>#N/A</v>
      </c>
      <c r="T883" s="51" t="e">
        <f>ROUND(VLOOKUP(EVID_HNOJENI!N883,HNOJIVA_ALL!$A$2:$Z$3303,17,FALSE)*K883*IF(L883="t",10,IF(L883="kg",0.01,IF(L883="q",1,IF(L883="l",0.01*VLOOKUP(EVID_HNOJENI!N883,HNOJIVA_ALL!$A$2:$AE$3303,31,FALSE),"CHYBA")))),2)</f>
        <v>#N/A</v>
      </c>
      <c r="U883" s="51" t="e">
        <f>ROUND(VLOOKUP(EVID_HNOJENI!N883,HNOJIVA_ALL!$A$2:$Z$3303,20,FALSE)*K883*IF(L883="t",10,IF(L883="kg",0.01,IF(L883="q",1,IF(L883="l",0.01*VLOOKUP(EVID_HNOJENI!N883,HNOJIVA_ALL!$A$2:$AE$3303,31,FALSE),"CHYBA")))),2)</f>
        <v>#N/A</v>
      </c>
    </row>
    <row r="884" spans="1:21" x14ac:dyDescent="0.2">
      <c r="A884" s="32"/>
      <c r="B884" s="45" t="e">
        <f>VLOOKUP($A884,EVID_OSEVU!$A$1:$M$4972,2,FALSE)</f>
        <v>#N/A</v>
      </c>
      <c r="C884" s="45" t="e">
        <f>VLOOKUP($A884,EVID_OSEVU!$A$1:$M$4972,3,FALSE)</f>
        <v>#N/A</v>
      </c>
      <c r="D884" s="45" t="e">
        <f>VLOOKUP($A884,EVID_OSEVU!$A$1:$M$4972,4,FALSE)</f>
        <v>#N/A</v>
      </c>
      <c r="E884" s="45" t="e">
        <f>VLOOKUP($A884,EVID_OSEVU!$A$1:$M$4972,7,FALSE)</f>
        <v>#N/A</v>
      </c>
      <c r="F884" s="45" t="e">
        <f>VLOOKUP($A884,EVID_OSEVU!$A$1:$M$4972,8,FALSE)</f>
        <v>#N/A</v>
      </c>
      <c r="G884" s="45" t="e">
        <f>VLOOKUP($A884,EVID_OSEVU!$A$1:$M$4972,11,FALSE)</f>
        <v>#N/A</v>
      </c>
      <c r="H884" s="35"/>
      <c r="I884" s="48"/>
      <c r="J884" s="33" t="e">
        <f>VLOOKUP($A884,EVID_OSEVU!$A$1:$M$4972,11,FALSE)</f>
        <v>#N/A</v>
      </c>
      <c r="K884" s="39"/>
      <c r="L884" s="49"/>
      <c r="M884" s="89" t="e">
        <f t="shared" si="13"/>
        <v>#N/A</v>
      </c>
      <c r="N884" s="50"/>
      <c r="O884" s="37" t="e">
        <f>VLOOKUP(EVID_HNOJENI!N884,HNOJIVA_ALL!$A$2:$Z$3303,4,FALSE)</f>
        <v>#N/A</v>
      </c>
      <c r="P884" s="51" t="e">
        <f>ROUND(VLOOKUP(EVID_HNOJENI!N884,HNOJIVA_ALL!$A$2:$Z$3303,14,FALSE)*K884*IF(L884="t",10,IF(L884="kg",0.01,IF(L884="q",1,IF(L884="l",0.01*VLOOKUP(EVID_HNOJENI!N884,HNOJIVA_ALL!$A$2:$AE$3303,31,FALSE),"CHYBA")))),2)</f>
        <v>#N/A</v>
      </c>
      <c r="Q884" s="51" t="e">
        <f>ROUND(VLOOKUP(EVID_HNOJENI!N884,HNOJIVA_ALL!$A$2:$Z$3303,15,FALSE)*K884*IF(L884="t",10,IF(L884="kg",0.01,IF(L884="q",1,IF(L884="l",0.01*VLOOKUP(EVID_HNOJENI!N884,HNOJIVA_ALL!$A$2:$AE$3303,31,FALSE),"CHYBA")))),2)</f>
        <v>#N/A</v>
      </c>
      <c r="R884" s="51" t="e">
        <f>ROUND(VLOOKUP(EVID_HNOJENI!N884,HNOJIVA_ALL!$A$2:$Z$3303,16,FALSE)*K884*IF(L884="t",10,IF(L884="kg",0.01,IF(L884="q",1,IF(L884="l",0.01*VLOOKUP(EVID_HNOJENI!N884,HNOJIVA_ALL!$A$2:$AE$3303,31,FALSE),"CHYBA")))),2)</f>
        <v>#N/A</v>
      </c>
      <c r="S884" s="51" t="e">
        <f>ROUND(VLOOKUP(EVID_HNOJENI!N884,HNOJIVA_ALL!$A$2:$Z$3303,18,FALSE)*K884*IF(L884="t",10,IF(L884="kg",0.01,IF(L884="q",1,IF(L884="l",0.01*VLOOKUP(EVID_HNOJENI!N884,HNOJIVA_ALL!$A$2:$AE$3303,31,FALSE),"CHYBA")))),2)</f>
        <v>#N/A</v>
      </c>
      <c r="T884" s="51" t="e">
        <f>ROUND(VLOOKUP(EVID_HNOJENI!N884,HNOJIVA_ALL!$A$2:$Z$3303,17,FALSE)*K884*IF(L884="t",10,IF(L884="kg",0.01,IF(L884="q",1,IF(L884="l",0.01*VLOOKUP(EVID_HNOJENI!N884,HNOJIVA_ALL!$A$2:$AE$3303,31,FALSE),"CHYBA")))),2)</f>
        <v>#N/A</v>
      </c>
      <c r="U884" s="51" t="e">
        <f>ROUND(VLOOKUP(EVID_HNOJENI!N884,HNOJIVA_ALL!$A$2:$Z$3303,20,FALSE)*K884*IF(L884="t",10,IF(L884="kg",0.01,IF(L884="q",1,IF(L884="l",0.01*VLOOKUP(EVID_HNOJENI!N884,HNOJIVA_ALL!$A$2:$AE$3303,31,FALSE),"CHYBA")))),2)</f>
        <v>#N/A</v>
      </c>
    </row>
    <row r="885" spans="1:21" x14ac:dyDescent="0.2">
      <c r="A885" s="32"/>
      <c r="B885" s="45" t="e">
        <f>VLOOKUP($A885,EVID_OSEVU!$A$1:$M$4972,2,FALSE)</f>
        <v>#N/A</v>
      </c>
      <c r="C885" s="45" t="e">
        <f>VLOOKUP($A885,EVID_OSEVU!$A$1:$M$4972,3,FALSE)</f>
        <v>#N/A</v>
      </c>
      <c r="D885" s="45" t="e">
        <f>VLOOKUP($A885,EVID_OSEVU!$A$1:$M$4972,4,FALSE)</f>
        <v>#N/A</v>
      </c>
      <c r="E885" s="45" t="e">
        <f>VLOOKUP($A885,EVID_OSEVU!$A$1:$M$4972,7,FALSE)</f>
        <v>#N/A</v>
      </c>
      <c r="F885" s="45" t="e">
        <f>VLOOKUP($A885,EVID_OSEVU!$A$1:$M$4972,8,FALSE)</f>
        <v>#N/A</v>
      </c>
      <c r="G885" s="45" t="e">
        <f>VLOOKUP($A885,EVID_OSEVU!$A$1:$M$4972,11,FALSE)</f>
        <v>#N/A</v>
      </c>
      <c r="H885" s="35"/>
      <c r="I885" s="48"/>
      <c r="J885" s="33" t="e">
        <f>VLOOKUP($A885,EVID_OSEVU!$A$1:$M$4972,11,FALSE)</f>
        <v>#N/A</v>
      </c>
      <c r="K885" s="39"/>
      <c r="L885" s="49"/>
      <c r="M885" s="89" t="e">
        <f t="shared" si="13"/>
        <v>#N/A</v>
      </c>
      <c r="N885" s="50"/>
      <c r="O885" s="37" t="e">
        <f>VLOOKUP(EVID_HNOJENI!N885,HNOJIVA_ALL!$A$2:$Z$3303,4,FALSE)</f>
        <v>#N/A</v>
      </c>
      <c r="P885" s="51" t="e">
        <f>ROUND(VLOOKUP(EVID_HNOJENI!N885,HNOJIVA_ALL!$A$2:$Z$3303,14,FALSE)*K885*IF(L885="t",10,IF(L885="kg",0.01,IF(L885="q",1,IF(L885="l",0.01*VLOOKUP(EVID_HNOJENI!N885,HNOJIVA_ALL!$A$2:$AE$3303,31,FALSE),"CHYBA")))),2)</f>
        <v>#N/A</v>
      </c>
      <c r="Q885" s="51" t="e">
        <f>ROUND(VLOOKUP(EVID_HNOJENI!N885,HNOJIVA_ALL!$A$2:$Z$3303,15,FALSE)*K885*IF(L885="t",10,IF(L885="kg",0.01,IF(L885="q",1,IF(L885="l",0.01*VLOOKUP(EVID_HNOJENI!N885,HNOJIVA_ALL!$A$2:$AE$3303,31,FALSE),"CHYBA")))),2)</f>
        <v>#N/A</v>
      </c>
      <c r="R885" s="51" t="e">
        <f>ROUND(VLOOKUP(EVID_HNOJENI!N885,HNOJIVA_ALL!$A$2:$Z$3303,16,FALSE)*K885*IF(L885="t",10,IF(L885="kg",0.01,IF(L885="q",1,IF(L885="l",0.01*VLOOKUP(EVID_HNOJENI!N885,HNOJIVA_ALL!$A$2:$AE$3303,31,FALSE),"CHYBA")))),2)</f>
        <v>#N/A</v>
      </c>
      <c r="S885" s="51" t="e">
        <f>ROUND(VLOOKUP(EVID_HNOJENI!N885,HNOJIVA_ALL!$A$2:$Z$3303,18,FALSE)*K885*IF(L885="t",10,IF(L885="kg",0.01,IF(L885="q",1,IF(L885="l",0.01*VLOOKUP(EVID_HNOJENI!N885,HNOJIVA_ALL!$A$2:$AE$3303,31,FALSE),"CHYBA")))),2)</f>
        <v>#N/A</v>
      </c>
      <c r="T885" s="51" t="e">
        <f>ROUND(VLOOKUP(EVID_HNOJENI!N885,HNOJIVA_ALL!$A$2:$Z$3303,17,FALSE)*K885*IF(L885="t",10,IF(L885="kg",0.01,IF(L885="q",1,IF(L885="l",0.01*VLOOKUP(EVID_HNOJENI!N885,HNOJIVA_ALL!$A$2:$AE$3303,31,FALSE),"CHYBA")))),2)</f>
        <v>#N/A</v>
      </c>
      <c r="U885" s="51" t="e">
        <f>ROUND(VLOOKUP(EVID_HNOJENI!N885,HNOJIVA_ALL!$A$2:$Z$3303,20,FALSE)*K885*IF(L885="t",10,IF(L885="kg",0.01,IF(L885="q",1,IF(L885="l",0.01*VLOOKUP(EVID_HNOJENI!N885,HNOJIVA_ALL!$A$2:$AE$3303,31,FALSE),"CHYBA")))),2)</f>
        <v>#N/A</v>
      </c>
    </row>
    <row r="886" spans="1:21" x14ac:dyDescent="0.2">
      <c r="A886" s="32"/>
      <c r="B886" s="45" t="e">
        <f>VLOOKUP($A886,EVID_OSEVU!$A$1:$M$4972,2,FALSE)</f>
        <v>#N/A</v>
      </c>
      <c r="C886" s="45" t="e">
        <f>VLOOKUP($A886,EVID_OSEVU!$A$1:$M$4972,3,FALSE)</f>
        <v>#N/A</v>
      </c>
      <c r="D886" s="45" t="e">
        <f>VLOOKUP($A886,EVID_OSEVU!$A$1:$M$4972,4,FALSE)</f>
        <v>#N/A</v>
      </c>
      <c r="E886" s="45" t="e">
        <f>VLOOKUP($A886,EVID_OSEVU!$A$1:$M$4972,7,FALSE)</f>
        <v>#N/A</v>
      </c>
      <c r="F886" s="45" t="e">
        <f>VLOOKUP($A886,EVID_OSEVU!$A$1:$M$4972,8,FALSE)</f>
        <v>#N/A</v>
      </c>
      <c r="G886" s="45" t="e">
        <f>VLOOKUP($A886,EVID_OSEVU!$A$1:$M$4972,11,FALSE)</f>
        <v>#N/A</v>
      </c>
      <c r="H886" s="35"/>
      <c r="I886" s="48"/>
      <c r="J886" s="33" t="e">
        <f>VLOOKUP($A886,EVID_OSEVU!$A$1:$M$4972,11,FALSE)</f>
        <v>#N/A</v>
      </c>
      <c r="K886" s="39"/>
      <c r="L886" s="49"/>
      <c r="M886" s="89" t="e">
        <f t="shared" si="13"/>
        <v>#N/A</v>
      </c>
      <c r="N886" s="50"/>
      <c r="O886" s="37" t="e">
        <f>VLOOKUP(EVID_HNOJENI!N886,HNOJIVA_ALL!$A$2:$Z$3303,4,FALSE)</f>
        <v>#N/A</v>
      </c>
      <c r="P886" s="51" t="e">
        <f>ROUND(VLOOKUP(EVID_HNOJENI!N886,HNOJIVA_ALL!$A$2:$Z$3303,14,FALSE)*K886*IF(L886="t",10,IF(L886="kg",0.01,IF(L886="q",1,IF(L886="l",0.01*VLOOKUP(EVID_HNOJENI!N886,HNOJIVA_ALL!$A$2:$AE$3303,31,FALSE),"CHYBA")))),2)</f>
        <v>#N/A</v>
      </c>
      <c r="Q886" s="51" t="e">
        <f>ROUND(VLOOKUP(EVID_HNOJENI!N886,HNOJIVA_ALL!$A$2:$Z$3303,15,FALSE)*K886*IF(L886="t",10,IF(L886="kg",0.01,IF(L886="q",1,IF(L886="l",0.01*VLOOKUP(EVID_HNOJENI!N886,HNOJIVA_ALL!$A$2:$AE$3303,31,FALSE),"CHYBA")))),2)</f>
        <v>#N/A</v>
      </c>
      <c r="R886" s="51" t="e">
        <f>ROUND(VLOOKUP(EVID_HNOJENI!N886,HNOJIVA_ALL!$A$2:$Z$3303,16,FALSE)*K886*IF(L886="t",10,IF(L886="kg",0.01,IF(L886="q",1,IF(L886="l",0.01*VLOOKUP(EVID_HNOJENI!N886,HNOJIVA_ALL!$A$2:$AE$3303,31,FALSE),"CHYBA")))),2)</f>
        <v>#N/A</v>
      </c>
      <c r="S886" s="51" t="e">
        <f>ROUND(VLOOKUP(EVID_HNOJENI!N886,HNOJIVA_ALL!$A$2:$Z$3303,18,FALSE)*K886*IF(L886="t",10,IF(L886="kg",0.01,IF(L886="q",1,IF(L886="l",0.01*VLOOKUP(EVID_HNOJENI!N886,HNOJIVA_ALL!$A$2:$AE$3303,31,FALSE),"CHYBA")))),2)</f>
        <v>#N/A</v>
      </c>
      <c r="T886" s="51" t="e">
        <f>ROUND(VLOOKUP(EVID_HNOJENI!N886,HNOJIVA_ALL!$A$2:$Z$3303,17,FALSE)*K886*IF(L886="t",10,IF(L886="kg",0.01,IF(L886="q",1,IF(L886="l",0.01*VLOOKUP(EVID_HNOJENI!N886,HNOJIVA_ALL!$A$2:$AE$3303,31,FALSE),"CHYBA")))),2)</f>
        <v>#N/A</v>
      </c>
      <c r="U886" s="51" t="e">
        <f>ROUND(VLOOKUP(EVID_HNOJENI!N886,HNOJIVA_ALL!$A$2:$Z$3303,20,FALSE)*K886*IF(L886="t",10,IF(L886="kg",0.01,IF(L886="q",1,IF(L886="l",0.01*VLOOKUP(EVID_HNOJENI!N886,HNOJIVA_ALL!$A$2:$AE$3303,31,FALSE),"CHYBA")))),2)</f>
        <v>#N/A</v>
      </c>
    </row>
    <row r="887" spans="1:21" x14ac:dyDescent="0.2">
      <c r="A887" s="32"/>
      <c r="B887" s="45" t="e">
        <f>VLOOKUP($A887,EVID_OSEVU!$A$1:$M$4972,2,FALSE)</f>
        <v>#N/A</v>
      </c>
      <c r="C887" s="45" t="e">
        <f>VLOOKUP($A887,EVID_OSEVU!$A$1:$M$4972,3,FALSE)</f>
        <v>#N/A</v>
      </c>
      <c r="D887" s="45" t="e">
        <f>VLOOKUP($A887,EVID_OSEVU!$A$1:$M$4972,4,FALSE)</f>
        <v>#N/A</v>
      </c>
      <c r="E887" s="45" t="e">
        <f>VLOOKUP($A887,EVID_OSEVU!$A$1:$M$4972,7,FALSE)</f>
        <v>#N/A</v>
      </c>
      <c r="F887" s="45" t="e">
        <f>VLOOKUP($A887,EVID_OSEVU!$A$1:$M$4972,8,FALSE)</f>
        <v>#N/A</v>
      </c>
      <c r="G887" s="45" t="e">
        <f>VLOOKUP($A887,EVID_OSEVU!$A$1:$M$4972,11,FALSE)</f>
        <v>#N/A</v>
      </c>
      <c r="H887" s="35"/>
      <c r="I887" s="48"/>
      <c r="J887" s="33" t="e">
        <f>VLOOKUP($A887,EVID_OSEVU!$A$1:$M$4972,11,FALSE)</f>
        <v>#N/A</v>
      </c>
      <c r="K887" s="39"/>
      <c r="L887" s="49"/>
      <c r="M887" s="89" t="e">
        <f t="shared" si="13"/>
        <v>#N/A</v>
      </c>
      <c r="N887" s="50"/>
      <c r="O887" s="37" t="e">
        <f>VLOOKUP(EVID_HNOJENI!N887,HNOJIVA_ALL!$A$2:$Z$3303,4,FALSE)</f>
        <v>#N/A</v>
      </c>
      <c r="P887" s="51" t="e">
        <f>ROUND(VLOOKUP(EVID_HNOJENI!N887,HNOJIVA_ALL!$A$2:$Z$3303,14,FALSE)*K887*IF(L887="t",10,IF(L887="kg",0.01,IF(L887="q",1,IF(L887="l",0.01*VLOOKUP(EVID_HNOJENI!N887,HNOJIVA_ALL!$A$2:$AE$3303,31,FALSE),"CHYBA")))),2)</f>
        <v>#N/A</v>
      </c>
      <c r="Q887" s="51" t="e">
        <f>ROUND(VLOOKUP(EVID_HNOJENI!N887,HNOJIVA_ALL!$A$2:$Z$3303,15,FALSE)*K887*IF(L887="t",10,IF(L887="kg",0.01,IF(L887="q",1,IF(L887="l",0.01*VLOOKUP(EVID_HNOJENI!N887,HNOJIVA_ALL!$A$2:$AE$3303,31,FALSE),"CHYBA")))),2)</f>
        <v>#N/A</v>
      </c>
      <c r="R887" s="51" t="e">
        <f>ROUND(VLOOKUP(EVID_HNOJENI!N887,HNOJIVA_ALL!$A$2:$Z$3303,16,FALSE)*K887*IF(L887="t",10,IF(L887="kg",0.01,IF(L887="q",1,IF(L887="l",0.01*VLOOKUP(EVID_HNOJENI!N887,HNOJIVA_ALL!$A$2:$AE$3303,31,FALSE),"CHYBA")))),2)</f>
        <v>#N/A</v>
      </c>
      <c r="S887" s="51" t="e">
        <f>ROUND(VLOOKUP(EVID_HNOJENI!N887,HNOJIVA_ALL!$A$2:$Z$3303,18,FALSE)*K887*IF(L887="t",10,IF(L887="kg",0.01,IF(L887="q",1,IF(L887="l",0.01*VLOOKUP(EVID_HNOJENI!N887,HNOJIVA_ALL!$A$2:$AE$3303,31,FALSE),"CHYBA")))),2)</f>
        <v>#N/A</v>
      </c>
      <c r="T887" s="51" t="e">
        <f>ROUND(VLOOKUP(EVID_HNOJENI!N887,HNOJIVA_ALL!$A$2:$Z$3303,17,FALSE)*K887*IF(L887="t",10,IF(L887="kg",0.01,IF(L887="q",1,IF(L887="l",0.01*VLOOKUP(EVID_HNOJENI!N887,HNOJIVA_ALL!$A$2:$AE$3303,31,FALSE),"CHYBA")))),2)</f>
        <v>#N/A</v>
      </c>
      <c r="U887" s="51" t="e">
        <f>ROUND(VLOOKUP(EVID_HNOJENI!N887,HNOJIVA_ALL!$A$2:$Z$3303,20,FALSE)*K887*IF(L887="t",10,IF(L887="kg",0.01,IF(L887="q",1,IF(L887="l",0.01*VLOOKUP(EVID_HNOJENI!N887,HNOJIVA_ALL!$A$2:$AE$3303,31,FALSE),"CHYBA")))),2)</f>
        <v>#N/A</v>
      </c>
    </row>
    <row r="888" spans="1:21" x14ac:dyDescent="0.2">
      <c r="A888" s="32"/>
      <c r="B888" s="45" t="e">
        <f>VLOOKUP($A888,EVID_OSEVU!$A$1:$M$4972,2,FALSE)</f>
        <v>#N/A</v>
      </c>
      <c r="C888" s="45" t="e">
        <f>VLOOKUP($A888,EVID_OSEVU!$A$1:$M$4972,3,FALSE)</f>
        <v>#N/A</v>
      </c>
      <c r="D888" s="45" t="e">
        <f>VLOOKUP($A888,EVID_OSEVU!$A$1:$M$4972,4,FALSE)</f>
        <v>#N/A</v>
      </c>
      <c r="E888" s="45" t="e">
        <f>VLOOKUP($A888,EVID_OSEVU!$A$1:$M$4972,7,FALSE)</f>
        <v>#N/A</v>
      </c>
      <c r="F888" s="45" t="e">
        <f>VLOOKUP($A888,EVID_OSEVU!$A$1:$M$4972,8,FALSE)</f>
        <v>#N/A</v>
      </c>
      <c r="G888" s="45" t="e">
        <f>VLOOKUP($A888,EVID_OSEVU!$A$1:$M$4972,11,FALSE)</f>
        <v>#N/A</v>
      </c>
      <c r="H888" s="35"/>
      <c r="I888" s="48"/>
      <c r="J888" s="33" t="e">
        <f>VLOOKUP($A888,EVID_OSEVU!$A$1:$M$4972,11,FALSE)</f>
        <v>#N/A</v>
      </c>
      <c r="K888" s="39"/>
      <c r="L888" s="49"/>
      <c r="M888" s="89" t="e">
        <f t="shared" si="13"/>
        <v>#N/A</v>
      </c>
      <c r="N888" s="50"/>
      <c r="O888" s="37" t="e">
        <f>VLOOKUP(EVID_HNOJENI!N888,HNOJIVA_ALL!$A$2:$Z$3303,4,FALSE)</f>
        <v>#N/A</v>
      </c>
      <c r="P888" s="51" t="e">
        <f>ROUND(VLOOKUP(EVID_HNOJENI!N888,HNOJIVA_ALL!$A$2:$Z$3303,14,FALSE)*K888*IF(L888="t",10,IF(L888="kg",0.01,IF(L888="q",1,IF(L888="l",0.01*VLOOKUP(EVID_HNOJENI!N888,HNOJIVA_ALL!$A$2:$AE$3303,31,FALSE),"CHYBA")))),2)</f>
        <v>#N/A</v>
      </c>
      <c r="Q888" s="51" t="e">
        <f>ROUND(VLOOKUP(EVID_HNOJENI!N888,HNOJIVA_ALL!$A$2:$Z$3303,15,FALSE)*K888*IF(L888="t",10,IF(L888="kg",0.01,IF(L888="q",1,IF(L888="l",0.01*VLOOKUP(EVID_HNOJENI!N888,HNOJIVA_ALL!$A$2:$AE$3303,31,FALSE),"CHYBA")))),2)</f>
        <v>#N/A</v>
      </c>
      <c r="R888" s="51" t="e">
        <f>ROUND(VLOOKUP(EVID_HNOJENI!N888,HNOJIVA_ALL!$A$2:$Z$3303,16,FALSE)*K888*IF(L888="t",10,IF(L888="kg",0.01,IF(L888="q",1,IF(L888="l",0.01*VLOOKUP(EVID_HNOJENI!N888,HNOJIVA_ALL!$A$2:$AE$3303,31,FALSE),"CHYBA")))),2)</f>
        <v>#N/A</v>
      </c>
      <c r="S888" s="51" t="e">
        <f>ROUND(VLOOKUP(EVID_HNOJENI!N888,HNOJIVA_ALL!$A$2:$Z$3303,18,FALSE)*K888*IF(L888="t",10,IF(L888="kg",0.01,IF(L888="q",1,IF(L888="l",0.01*VLOOKUP(EVID_HNOJENI!N888,HNOJIVA_ALL!$A$2:$AE$3303,31,FALSE),"CHYBA")))),2)</f>
        <v>#N/A</v>
      </c>
      <c r="T888" s="51" t="e">
        <f>ROUND(VLOOKUP(EVID_HNOJENI!N888,HNOJIVA_ALL!$A$2:$Z$3303,17,FALSE)*K888*IF(L888="t",10,IF(L888="kg",0.01,IF(L888="q",1,IF(L888="l",0.01*VLOOKUP(EVID_HNOJENI!N888,HNOJIVA_ALL!$A$2:$AE$3303,31,FALSE),"CHYBA")))),2)</f>
        <v>#N/A</v>
      </c>
      <c r="U888" s="51" t="e">
        <f>ROUND(VLOOKUP(EVID_HNOJENI!N888,HNOJIVA_ALL!$A$2:$Z$3303,20,FALSE)*K888*IF(L888="t",10,IF(L888="kg",0.01,IF(L888="q",1,IF(L888="l",0.01*VLOOKUP(EVID_HNOJENI!N888,HNOJIVA_ALL!$A$2:$AE$3303,31,FALSE),"CHYBA")))),2)</f>
        <v>#N/A</v>
      </c>
    </row>
    <row r="889" spans="1:21" x14ac:dyDescent="0.2">
      <c r="A889" s="32"/>
      <c r="B889" s="45" t="e">
        <f>VLOOKUP($A889,EVID_OSEVU!$A$1:$M$4972,2,FALSE)</f>
        <v>#N/A</v>
      </c>
      <c r="C889" s="45" t="e">
        <f>VLOOKUP($A889,EVID_OSEVU!$A$1:$M$4972,3,FALSE)</f>
        <v>#N/A</v>
      </c>
      <c r="D889" s="45" t="e">
        <f>VLOOKUP($A889,EVID_OSEVU!$A$1:$M$4972,4,FALSE)</f>
        <v>#N/A</v>
      </c>
      <c r="E889" s="45" t="e">
        <f>VLOOKUP($A889,EVID_OSEVU!$A$1:$M$4972,7,FALSE)</f>
        <v>#N/A</v>
      </c>
      <c r="F889" s="45" t="e">
        <f>VLOOKUP($A889,EVID_OSEVU!$A$1:$M$4972,8,FALSE)</f>
        <v>#N/A</v>
      </c>
      <c r="G889" s="45" t="e">
        <f>VLOOKUP($A889,EVID_OSEVU!$A$1:$M$4972,11,FALSE)</f>
        <v>#N/A</v>
      </c>
      <c r="H889" s="35"/>
      <c r="I889" s="48"/>
      <c r="J889" s="33" t="e">
        <f>VLOOKUP($A889,EVID_OSEVU!$A$1:$M$4972,11,FALSE)</f>
        <v>#N/A</v>
      </c>
      <c r="K889" s="39"/>
      <c r="L889" s="49"/>
      <c r="M889" s="89" t="e">
        <f t="shared" si="13"/>
        <v>#N/A</v>
      </c>
      <c r="N889" s="50"/>
      <c r="O889" s="37" t="e">
        <f>VLOOKUP(EVID_HNOJENI!N889,HNOJIVA_ALL!$A$2:$Z$3303,4,FALSE)</f>
        <v>#N/A</v>
      </c>
      <c r="P889" s="51" t="e">
        <f>ROUND(VLOOKUP(EVID_HNOJENI!N889,HNOJIVA_ALL!$A$2:$Z$3303,14,FALSE)*K889*IF(L889="t",10,IF(L889="kg",0.01,IF(L889="q",1,IF(L889="l",0.01*VLOOKUP(EVID_HNOJENI!N889,HNOJIVA_ALL!$A$2:$AE$3303,31,FALSE),"CHYBA")))),2)</f>
        <v>#N/A</v>
      </c>
      <c r="Q889" s="51" t="e">
        <f>ROUND(VLOOKUP(EVID_HNOJENI!N889,HNOJIVA_ALL!$A$2:$Z$3303,15,FALSE)*K889*IF(L889="t",10,IF(L889="kg",0.01,IF(L889="q",1,IF(L889="l",0.01*VLOOKUP(EVID_HNOJENI!N889,HNOJIVA_ALL!$A$2:$AE$3303,31,FALSE),"CHYBA")))),2)</f>
        <v>#N/A</v>
      </c>
      <c r="R889" s="51" t="e">
        <f>ROUND(VLOOKUP(EVID_HNOJENI!N889,HNOJIVA_ALL!$A$2:$Z$3303,16,FALSE)*K889*IF(L889="t",10,IF(L889="kg",0.01,IF(L889="q",1,IF(L889="l",0.01*VLOOKUP(EVID_HNOJENI!N889,HNOJIVA_ALL!$A$2:$AE$3303,31,FALSE),"CHYBA")))),2)</f>
        <v>#N/A</v>
      </c>
      <c r="S889" s="51" t="e">
        <f>ROUND(VLOOKUP(EVID_HNOJENI!N889,HNOJIVA_ALL!$A$2:$Z$3303,18,FALSE)*K889*IF(L889="t",10,IF(L889="kg",0.01,IF(L889="q",1,IF(L889="l",0.01*VLOOKUP(EVID_HNOJENI!N889,HNOJIVA_ALL!$A$2:$AE$3303,31,FALSE),"CHYBA")))),2)</f>
        <v>#N/A</v>
      </c>
      <c r="T889" s="51" t="e">
        <f>ROUND(VLOOKUP(EVID_HNOJENI!N889,HNOJIVA_ALL!$A$2:$Z$3303,17,FALSE)*K889*IF(L889="t",10,IF(L889="kg",0.01,IF(L889="q",1,IF(L889="l",0.01*VLOOKUP(EVID_HNOJENI!N889,HNOJIVA_ALL!$A$2:$AE$3303,31,FALSE),"CHYBA")))),2)</f>
        <v>#N/A</v>
      </c>
      <c r="U889" s="51" t="e">
        <f>ROUND(VLOOKUP(EVID_HNOJENI!N889,HNOJIVA_ALL!$A$2:$Z$3303,20,FALSE)*K889*IF(L889="t",10,IF(L889="kg",0.01,IF(L889="q",1,IF(L889="l",0.01*VLOOKUP(EVID_HNOJENI!N889,HNOJIVA_ALL!$A$2:$AE$3303,31,FALSE),"CHYBA")))),2)</f>
        <v>#N/A</v>
      </c>
    </row>
    <row r="890" spans="1:21" x14ac:dyDescent="0.2">
      <c r="A890" s="32"/>
      <c r="B890" s="45" t="e">
        <f>VLOOKUP($A890,EVID_OSEVU!$A$1:$M$4972,2,FALSE)</f>
        <v>#N/A</v>
      </c>
      <c r="C890" s="45" t="e">
        <f>VLOOKUP($A890,EVID_OSEVU!$A$1:$M$4972,3,FALSE)</f>
        <v>#N/A</v>
      </c>
      <c r="D890" s="45" t="e">
        <f>VLOOKUP($A890,EVID_OSEVU!$A$1:$M$4972,4,FALSE)</f>
        <v>#N/A</v>
      </c>
      <c r="E890" s="45" t="e">
        <f>VLOOKUP($A890,EVID_OSEVU!$A$1:$M$4972,7,FALSE)</f>
        <v>#N/A</v>
      </c>
      <c r="F890" s="45" t="e">
        <f>VLOOKUP($A890,EVID_OSEVU!$A$1:$M$4972,8,FALSE)</f>
        <v>#N/A</v>
      </c>
      <c r="G890" s="45" t="e">
        <f>VLOOKUP($A890,EVID_OSEVU!$A$1:$M$4972,11,FALSE)</f>
        <v>#N/A</v>
      </c>
      <c r="H890" s="35"/>
      <c r="I890" s="48"/>
      <c r="J890" s="33" t="e">
        <f>VLOOKUP($A890,EVID_OSEVU!$A$1:$M$4972,11,FALSE)</f>
        <v>#N/A</v>
      </c>
      <c r="K890" s="39"/>
      <c r="L890" s="49"/>
      <c r="M890" s="89" t="e">
        <f t="shared" si="13"/>
        <v>#N/A</v>
      </c>
      <c r="N890" s="50"/>
      <c r="O890" s="37" t="e">
        <f>VLOOKUP(EVID_HNOJENI!N890,HNOJIVA_ALL!$A$2:$Z$3303,4,FALSE)</f>
        <v>#N/A</v>
      </c>
      <c r="P890" s="51" t="e">
        <f>ROUND(VLOOKUP(EVID_HNOJENI!N890,HNOJIVA_ALL!$A$2:$Z$3303,14,FALSE)*K890*IF(L890="t",10,IF(L890="kg",0.01,IF(L890="q",1,IF(L890="l",0.01*VLOOKUP(EVID_HNOJENI!N890,HNOJIVA_ALL!$A$2:$AE$3303,31,FALSE),"CHYBA")))),2)</f>
        <v>#N/A</v>
      </c>
      <c r="Q890" s="51" t="e">
        <f>ROUND(VLOOKUP(EVID_HNOJENI!N890,HNOJIVA_ALL!$A$2:$Z$3303,15,FALSE)*K890*IF(L890="t",10,IF(L890="kg",0.01,IF(L890="q",1,IF(L890="l",0.01*VLOOKUP(EVID_HNOJENI!N890,HNOJIVA_ALL!$A$2:$AE$3303,31,FALSE),"CHYBA")))),2)</f>
        <v>#N/A</v>
      </c>
      <c r="R890" s="51" t="e">
        <f>ROUND(VLOOKUP(EVID_HNOJENI!N890,HNOJIVA_ALL!$A$2:$Z$3303,16,FALSE)*K890*IF(L890="t",10,IF(L890="kg",0.01,IF(L890="q",1,IF(L890="l",0.01*VLOOKUP(EVID_HNOJENI!N890,HNOJIVA_ALL!$A$2:$AE$3303,31,FALSE),"CHYBA")))),2)</f>
        <v>#N/A</v>
      </c>
      <c r="S890" s="51" t="e">
        <f>ROUND(VLOOKUP(EVID_HNOJENI!N890,HNOJIVA_ALL!$A$2:$Z$3303,18,FALSE)*K890*IF(L890="t",10,IF(L890="kg",0.01,IF(L890="q",1,IF(L890="l",0.01*VLOOKUP(EVID_HNOJENI!N890,HNOJIVA_ALL!$A$2:$AE$3303,31,FALSE),"CHYBA")))),2)</f>
        <v>#N/A</v>
      </c>
      <c r="T890" s="51" t="e">
        <f>ROUND(VLOOKUP(EVID_HNOJENI!N890,HNOJIVA_ALL!$A$2:$Z$3303,17,FALSE)*K890*IF(L890="t",10,IF(L890="kg",0.01,IF(L890="q",1,IF(L890="l",0.01*VLOOKUP(EVID_HNOJENI!N890,HNOJIVA_ALL!$A$2:$AE$3303,31,FALSE),"CHYBA")))),2)</f>
        <v>#N/A</v>
      </c>
      <c r="U890" s="51" t="e">
        <f>ROUND(VLOOKUP(EVID_HNOJENI!N890,HNOJIVA_ALL!$A$2:$Z$3303,20,FALSE)*K890*IF(L890="t",10,IF(L890="kg",0.01,IF(L890="q",1,IF(L890="l",0.01*VLOOKUP(EVID_HNOJENI!N890,HNOJIVA_ALL!$A$2:$AE$3303,31,FALSE),"CHYBA")))),2)</f>
        <v>#N/A</v>
      </c>
    </row>
    <row r="891" spans="1:21" x14ac:dyDescent="0.2">
      <c r="A891" s="32"/>
      <c r="B891" s="45" t="e">
        <f>VLOOKUP($A891,EVID_OSEVU!$A$1:$M$4972,2,FALSE)</f>
        <v>#N/A</v>
      </c>
      <c r="C891" s="45" t="e">
        <f>VLOOKUP($A891,EVID_OSEVU!$A$1:$M$4972,3,FALSE)</f>
        <v>#N/A</v>
      </c>
      <c r="D891" s="45" t="e">
        <f>VLOOKUP($A891,EVID_OSEVU!$A$1:$M$4972,4,FALSE)</f>
        <v>#N/A</v>
      </c>
      <c r="E891" s="45" t="e">
        <f>VLOOKUP($A891,EVID_OSEVU!$A$1:$M$4972,7,FALSE)</f>
        <v>#N/A</v>
      </c>
      <c r="F891" s="45" t="e">
        <f>VLOOKUP($A891,EVID_OSEVU!$A$1:$M$4972,8,FALSE)</f>
        <v>#N/A</v>
      </c>
      <c r="G891" s="45" t="e">
        <f>VLOOKUP($A891,EVID_OSEVU!$A$1:$M$4972,11,FALSE)</f>
        <v>#N/A</v>
      </c>
      <c r="H891" s="35"/>
      <c r="I891" s="48"/>
      <c r="J891" s="33" t="e">
        <f>VLOOKUP($A891,EVID_OSEVU!$A$1:$M$4972,11,FALSE)</f>
        <v>#N/A</v>
      </c>
      <c r="K891" s="39"/>
      <c r="L891" s="49"/>
      <c r="M891" s="89" t="e">
        <f t="shared" si="13"/>
        <v>#N/A</v>
      </c>
      <c r="N891" s="50"/>
      <c r="O891" s="37" t="e">
        <f>VLOOKUP(EVID_HNOJENI!N891,HNOJIVA_ALL!$A$2:$Z$3303,4,FALSE)</f>
        <v>#N/A</v>
      </c>
      <c r="P891" s="51" t="e">
        <f>ROUND(VLOOKUP(EVID_HNOJENI!N891,HNOJIVA_ALL!$A$2:$Z$3303,14,FALSE)*K891*IF(L891="t",10,IF(L891="kg",0.01,IF(L891="q",1,IF(L891="l",0.01*VLOOKUP(EVID_HNOJENI!N891,HNOJIVA_ALL!$A$2:$AE$3303,31,FALSE),"CHYBA")))),2)</f>
        <v>#N/A</v>
      </c>
      <c r="Q891" s="51" t="e">
        <f>ROUND(VLOOKUP(EVID_HNOJENI!N891,HNOJIVA_ALL!$A$2:$Z$3303,15,FALSE)*K891*IF(L891="t",10,IF(L891="kg",0.01,IF(L891="q",1,IF(L891="l",0.01*VLOOKUP(EVID_HNOJENI!N891,HNOJIVA_ALL!$A$2:$AE$3303,31,FALSE),"CHYBA")))),2)</f>
        <v>#N/A</v>
      </c>
      <c r="R891" s="51" t="e">
        <f>ROUND(VLOOKUP(EVID_HNOJENI!N891,HNOJIVA_ALL!$A$2:$Z$3303,16,FALSE)*K891*IF(L891="t",10,IF(L891="kg",0.01,IF(L891="q",1,IF(L891="l",0.01*VLOOKUP(EVID_HNOJENI!N891,HNOJIVA_ALL!$A$2:$AE$3303,31,FALSE),"CHYBA")))),2)</f>
        <v>#N/A</v>
      </c>
      <c r="S891" s="51" t="e">
        <f>ROUND(VLOOKUP(EVID_HNOJENI!N891,HNOJIVA_ALL!$A$2:$Z$3303,18,FALSE)*K891*IF(L891="t",10,IF(L891="kg",0.01,IF(L891="q",1,IF(L891="l",0.01*VLOOKUP(EVID_HNOJENI!N891,HNOJIVA_ALL!$A$2:$AE$3303,31,FALSE),"CHYBA")))),2)</f>
        <v>#N/A</v>
      </c>
      <c r="T891" s="51" t="e">
        <f>ROUND(VLOOKUP(EVID_HNOJENI!N891,HNOJIVA_ALL!$A$2:$Z$3303,17,FALSE)*K891*IF(L891="t",10,IF(L891="kg",0.01,IF(L891="q",1,IF(L891="l",0.01*VLOOKUP(EVID_HNOJENI!N891,HNOJIVA_ALL!$A$2:$AE$3303,31,FALSE),"CHYBA")))),2)</f>
        <v>#N/A</v>
      </c>
      <c r="U891" s="51" t="e">
        <f>ROUND(VLOOKUP(EVID_HNOJENI!N891,HNOJIVA_ALL!$A$2:$Z$3303,20,FALSE)*K891*IF(L891="t",10,IF(L891="kg",0.01,IF(L891="q",1,IF(L891="l",0.01*VLOOKUP(EVID_HNOJENI!N891,HNOJIVA_ALL!$A$2:$AE$3303,31,FALSE),"CHYBA")))),2)</f>
        <v>#N/A</v>
      </c>
    </row>
    <row r="892" spans="1:21" x14ac:dyDescent="0.2">
      <c r="A892" s="32"/>
      <c r="B892" s="45" t="e">
        <f>VLOOKUP($A892,EVID_OSEVU!$A$1:$M$4972,2,FALSE)</f>
        <v>#N/A</v>
      </c>
      <c r="C892" s="45" t="e">
        <f>VLOOKUP($A892,EVID_OSEVU!$A$1:$M$4972,3,FALSE)</f>
        <v>#N/A</v>
      </c>
      <c r="D892" s="45" t="e">
        <f>VLOOKUP($A892,EVID_OSEVU!$A$1:$M$4972,4,FALSE)</f>
        <v>#N/A</v>
      </c>
      <c r="E892" s="45" t="e">
        <f>VLOOKUP($A892,EVID_OSEVU!$A$1:$M$4972,7,FALSE)</f>
        <v>#N/A</v>
      </c>
      <c r="F892" s="45" t="e">
        <f>VLOOKUP($A892,EVID_OSEVU!$A$1:$M$4972,8,FALSE)</f>
        <v>#N/A</v>
      </c>
      <c r="G892" s="45" t="e">
        <f>VLOOKUP($A892,EVID_OSEVU!$A$1:$M$4972,11,FALSE)</f>
        <v>#N/A</v>
      </c>
      <c r="H892" s="35"/>
      <c r="I892" s="48"/>
      <c r="J892" s="33" t="e">
        <f>VLOOKUP($A892,EVID_OSEVU!$A$1:$M$4972,11,FALSE)</f>
        <v>#N/A</v>
      </c>
      <c r="K892" s="39"/>
      <c r="L892" s="49"/>
      <c r="M892" s="89" t="e">
        <f t="shared" si="13"/>
        <v>#N/A</v>
      </c>
      <c r="N892" s="50"/>
      <c r="O892" s="37" t="e">
        <f>VLOOKUP(EVID_HNOJENI!N892,HNOJIVA_ALL!$A$2:$Z$3303,4,FALSE)</f>
        <v>#N/A</v>
      </c>
      <c r="P892" s="51" t="e">
        <f>ROUND(VLOOKUP(EVID_HNOJENI!N892,HNOJIVA_ALL!$A$2:$Z$3303,14,FALSE)*K892*IF(L892="t",10,IF(L892="kg",0.01,IF(L892="q",1,IF(L892="l",0.01*VLOOKUP(EVID_HNOJENI!N892,HNOJIVA_ALL!$A$2:$AE$3303,31,FALSE),"CHYBA")))),2)</f>
        <v>#N/A</v>
      </c>
      <c r="Q892" s="51" t="e">
        <f>ROUND(VLOOKUP(EVID_HNOJENI!N892,HNOJIVA_ALL!$A$2:$Z$3303,15,FALSE)*K892*IF(L892="t",10,IF(L892="kg",0.01,IF(L892="q",1,IF(L892="l",0.01*VLOOKUP(EVID_HNOJENI!N892,HNOJIVA_ALL!$A$2:$AE$3303,31,FALSE),"CHYBA")))),2)</f>
        <v>#N/A</v>
      </c>
      <c r="R892" s="51" t="e">
        <f>ROUND(VLOOKUP(EVID_HNOJENI!N892,HNOJIVA_ALL!$A$2:$Z$3303,16,FALSE)*K892*IF(L892="t",10,IF(L892="kg",0.01,IF(L892="q",1,IF(L892="l",0.01*VLOOKUP(EVID_HNOJENI!N892,HNOJIVA_ALL!$A$2:$AE$3303,31,FALSE),"CHYBA")))),2)</f>
        <v>#N/A</v>
      </c>
      <c r="S892" s="51" t="e">
        <f>ROUND(VLOOKUP(EVID_HNOJENI!N892,HNOJIVA_ALL!$A$2:$Z$3303,18,FALSE)*K892*IF(L892="t",10,IF(L892="kg",0.01,IF(L892="q",1,IF(L892="l",0.01*VLOOKUP(EVID_HNOJENI!N892,HNOJIVA_ALL!$A$2:$AE$3303,31,FALSE),"CHYBA")))),2)</f>
        <v>#N/A</v>
      </c>
      <c r="T892" s="51" t="e">
        <f>ROUND(VLOOKUP(EVID_HNOJENI!N892,HNOJIVA_ALL!$A$2:$Z$3303,17,FALSE)*K892*IF(L892="t",10,IF(L892="kg",0.01,IF(L892="q",1,IF(L892="l",0.01*VLOOKUP(EVID_HNOJENI!N892,HNOJIVA_ALL!$A$2:$AE$3303,31,FALSE),"CHYBA")))),2)</f>
        <v>#N/A</v>
      </c>
      <c r="U892" s="51" t="e">
        <f>ROUND(VLOOKUP(EVID_HNOJENI!N892,HNOJIVA_ALL!$A$2:$Z$3303,20,FALSE)*K892*IF(L892="t",10,IF(L892="kg",0.01,IF(L892="q",1,IF(L892="l",0.01*VLOOKUP(EVID_HNOJENI!N892,HNOJIVA_ALL!$A$2:$AE$3303,31,FALSE),"CHYBA")))),2)</f>
        <v>#N/A</v>
      </c>
    </row>
    <row r="893" spans="1:21" x14ac:dyDescent="0.2">
      <c r="A893" s="32"/>
      <c r="B893" s="45" t="e">
        <f>VLOOKUP($A893,EVID_OSEVU!$A$1:$M$4972,2,FALSE)</f>
        <v>#N/A</v>
      </c>
      <c r="C893" s="45" t="e">
        <f>VLOOKUP($A893,EVID_OSEVU!$A$1:$M$4972,3,FALSE)</f>
        <v>#N/A</v>
      </c>
      <c r="D893" s="45" t="e">
        <f>VLOOKUP($A893,EVID_OSEVU!$A$1:$M$4972,4,FALSE)</f>
        <v>#N/A</v>
      </c>
      <c r="E893" s="45" t="e">
        <f>VLOOKUP($A893,EVID_OSEVU!$A$1:$M$4972,7,FALSE)</f>
        <v>#N/A</v>
      </c>
      <c r="F893" s="45" t="e">
        <f>VLOOKUP($A893,EVID_OSEVU!$A$1:$M$4972,8,FALSE)</f>
        <v>#N/A</v>
      </c>
      <c r="G893" s="45" t="e">
        <f>VLOOKUP($A893,EVID_OSEVU!$A$1:$M$4972,11,FALSE)</f>
        <v>#N/A</v>
      </c>
      <c r="H893" s="35"/>
      <c r="I893" s="48"/>
      <c r="J893" s="33" t="e">
        <f>VLOOKUP($A893,EVID_OSEVU!$A$1:$M$4972,11,FALSE)</f>
        <v>#N/A</v>
      </c>
      <c r="K893" s="39"/>
      <c r="L893" s="49"/>
      <c r="M893" s="89" t="e">
        <f t="shared" si="13"/>
        <v>#N/A</v>
      </c>
      <c r="N893" s="50"/>
      <c r="O893" s="37" t="e">
        <f>VLOOKUP(EVID_HNOJENI!N893,HNOJIVA_ALL!$A$2:$Z$3303,4,FALSE)</f>
        <v>#N/A</v>
      </c>
      <c r="P893" s="51" t="e">
        <f>ROUND(VLOOKUP(EVID_HNOJENI!N893,HNOJIVA_ALL!$A$2:$Z$3303,14,FALSE)*K893*IF(L893="t",10,IF(L893="kg",0.01,IF(L893="q",1,IF(L893="l",0.01*VLOOKUP(EVID_HNOJENI!N893,HNOJIVA_ALL!$A$2:$AE$3303,31,FALSE),"CHYBA")))),2)</f>
        <v>#N/A</v>
      </c>
      <c r="Q893" s="51" t="e">
        <f>ROUND(VLOOKUP(EVID_HNOJENI!N893,HNOJIVA_ALL!$A$2:$Z$3303,15,FALSE)*K893*IF(L893="t",10,IF(L893="kg",0.01,IF(L893="q",1,IF(L893="l",0.01*VLOOKUP(EVID_HNOJENI!N893,HNOJIVA_ALL!$A$2:$AE$3303,31,FALSE),"CHYBA")))),2)</f>
        <v>#N/A</v>
      </c>
      <c r="R893" s="51" t="e">
        <f>ROUND(VLOOKUP(EVID_HNOJENI!N893,HNOJIVA_ALL!$A$2:$Z$3303,16,FALSE)*K893*IF(L893="t",10,IF(L893="kg",0.01,IF(L893="q",1,IF(L893="l",0.01*VLOOKUP(EVID_HNOJENI!N893,HNOJIVA_ALL!$A$2:$AE$3303,31,FALSE),"CHYBA")))),2)</f>
        <v>#N/A</v>
      </c>
      <c r="S893" s="51" t="e">
        <f>ROUND(VLOOKUP(EVID_HNOJENI!N893,HNOJIVA_ALL!$A$2:$Z$3303,18,FALSE)*K893*IF(L893="t",10,IF(L893="kg",0.01,IF(L893="q",1,IF(L893="l",0.01*VLOOKUP(EVID_HNOJENI!N893,HNOJIVA_ALL!$A$2:$AE$3303,31,FALSE),"CHYBA")))),2)</f>
        <v>#N/A</v>
      </c>
      <c r="T893" s="51" t="e">
        <f>ROUND(VLOOKUP(EVID_HNOJENI!N893,HNOJIVA_ALL!$A$2:$Z$3303,17,FALSE)*K893*IF(L893="t",10,IF(L893="kg",0.01,IF(L893="q",1,IF(L893="l",0.01*VLOOKUP(EVID_HNOJENI!N893,HNOJIVA_ALL!$A$2:$AE$3303,31,FALSE),"CHYBA")))),2)</f>
        <v>#N/A</v>
      </c>
      <c r="U893" s="51" t="e">
        <f>ROUND(VLOOKUP(EVID_HNOJENI!N893,HNOJIVA_ALL!$A$2:$Z$3303,20,FALSE)*K893*IF(L893="t",10,IF(L893="kg",0.01,IF(L893="q",1,IF(L893="l",0.01*VLOOKUP(EVID_HNOJENI!N893,HNOJIVA_ALL!$A$2:$AE$3303,31,FALSE),"CHYBA")))),2)</f>
        <v>#N/A</v>
      </c>
    </row>
    <row r="894" spans="1:21" x14ac:dyDescent="0.2">
      <c r="A894" s="32"/>
      <c r="B894" s="45" t="e">
        <f>VLOOKUP($A894,EVID_OSEVU!$A$1:$M$4972,2,FALSE)</f>
        <v>#N/A</v>
      </c>
      <c r="C894" s="45" t="e">
        <f>VLOOKUP($A894,EVID_OSEVU!$A$1:$M$4972,3,FALSE)</f>
        <v>#N/A</v>
      </c>
      <c r="D894" s="45" t="e">
        <f>VLOOKUP($A894,EVID_OSEVU!$A$1:$M$4972,4,FALSE)</f>
        <v>#N/A</v>
      </c>
      <c r="E894" s="45" t="e">
        <f>VLOOKUP($A894,EVID_OSEVU!$A$1:$M$4972,7,FALSE)</f>
        <v>#N/A</v>
      </c>
      <c r="F894" s="45" t="e">
        <f>VLOOKUP($A894,EVID_OSEVU!$A$1:$M$4972,8,FALSE)</f>
        <v>#N/A</v>
      </c>
      <c r="G894" s="45" t="e">
        <f>VLOOKUP($A894,EVID_OSEVU!$A$1:$M$4972,11,FALSE)</f>
        <v>#N/A</v>
      </c>
      <c r="H894" s="35"/>
      <c r="I894" s="48"/>
      <c r="J894" s="33" t="e">
        <f>VLOOKUP($A894,EVID_OSEVU!$A$1:$M$4972,11,FALSE)</f>
        <v>#N/A</v>
      </c>
      <c r="K894" s="39"/>
      <c r="L894" s="49"/>
      <c r="M894" s="89" t="e">
        <f t="shared" si="13"/>
        <v>#N/A</v>
      </c>
      <c r="N894" s="50"/>
      <c r="O894" s="37" t="e">
        <f>VLOOKUP(EVID_HNOJENI!N894,HNOJIVA_ALL!$A$2:$Z$3303,4,FALSE)</f>
        <v>#N/A</v>
      </c>
      <c r="P894" s="51" t="e">
        <f>ROUND(VLOOKUP(EVID_HNOJENI!N894,HNOJIVA_ALL!$A$2:$Z$3303,14,FALSE)*K894*IF(L894="t",10,IF(L894="kg",0.01,IF(L894="q",1,IF(L894="l",0.01*VLOOKUP(EVID_HNOJENI!N894,HNOJIVA_ALL!$A$2:$AE$3303,31,FALSE),"CHYBA")))),2)</f>
        <v>#N/A</v>
      </c>
      <c r="Q894" s="51" t="e">
        <f>ROUND(VLOOKUP(EVID_HNOJENI!N894,HNOJIVA_ALL!$A$2:$Z$3303,15,FALSE)*K894*IF(L894="t",10,IF(L894="kg",0.01,IF(L894="q",1,IF(L894="l",0.01*VLOOKUP(EVID_HNOJENI!N894,HNOJIVA_ALL!$A$2:$AE$3303,31,FALSE),"CHYBA")))),2)</f>
        <v>#N/A</v>
      </c>
      <c r="R894" s="51" t="e">
        <f>ROUND(VLOOKUP(EVID_HNOJENI!N894,HNOJIVA_ALL!$A$2:$Z$3303,16,FALSE)*K894*IF(L894="t",10,IF(L894="kg",0.01,IF(L894="q",1,IF(L894="l",0.01*VLOOKUP(EVID_HNOJENI!N894,HNOJIVA_ALL!$A$2:$AE$3303,31,FALSE),"CHYBA")))),2)</f>
        <v>#N/A</v>
      </c>
      <c r="S894" s="51" t="e">
        <f>ROUND(VLOOKUP(EVID_HNOJENI!N894,HNOJIVA_ALL!$A$2:$Z$3303,18,FALSE)*K894*IF(L894="t",10,IF(L894="kg",0.01,IF(L894="q",1,IF(L894="l",0.01*VLOOKUP(EVID_HNOJENI!N894,HNOJIVA_ALL!$A$2:$AE$3303,31,FALSE),"CHYBA")))),2)</f>
        <v>#N/A</v>
      </c>
      <c r="T894" s="51" t="e">
        <f>ROUND(VLOOKUP(EVID_HNOJENI!N894,HNOJIVA_ALL!$A$2:$Z$3303,17,FALSE)*K894*IF(L894="t",10,IF(L894="kg",0.01,IF(L894="q",1,IF(L894="l",0.01*VLOOKUP(EVID_HNOJENI!N894,HNOJIVA_ALL!$A$2:$AE$3303,31,FALSE),"CHYBA")))),2)</f>
        <v>#N/A</v>
      </c>
      <c r="U894" s="51" t="e">
        <f>ROUND(VLOOKUP(EVID_HNOJENI!N894,HNOJIVA_ALL!$A$2:$Z$3303,20,FALSE)*K894*IF(L894="t",10,IF(L894="kg",0.01,IF(L894="q",1,IF(L894="l",0.01*VLOOKUP(EVID_HNOJENI!N894,HNOJIVA_ALL!$A$2:$AE$3303,31,FALSE),"CHYBA")))),2)</f>
        <v>#N/A</v>
      </c>
    </row>
    <row r="895" spans="1:21" x14ac:dyDescent="0.2">
      <c r="A895" s="32"/>
      <c r="B895" s="45" t="e">
        <f>VLOOKUP($A895,EVID_OSEVU!$A$1:$M$4972,2,FALSE)</f>
        <v>#N/A</v>
      </c>
      <c r="C895" s="45" t="e">
        <f>VLOOKUP($A895,EVID_OSEVU!$A$1:$M$4972,3,FALSE)</f>
        <v>#N/A</v>
      </c>
      <c r="D895" s="45" t="e">
        <f>VLOOKUP($A895,EVID_OSEVU!$A$1:$M$4972,4,FALSE)</f>
        <v>#N/A</v>
      </c>
      <c r="E895" s="45" t="e">
        <f>VLOOKUP($A895,EVID_OSEVU!$A$1:$M$4972,7,FALSE)</f>
        <v>#N/A</v>
      </c>
      <c r="F895" s="45" t="e">
        <f>VLOOKUP($A895,EVID_OSEVU!$A$1:$M$4972,8,FALSE)</f>
        <v>#N/A</v>
      </c>
      <c r="G895" s="45" t="e">
        <f>VLOOKUP($A895,EVID_OSEVU!$A$1:$M$4972,11,FALSE)</f>
        <v>#N/A</v>
      </c>
      <c r="H895" s="35"/>
      <c r="I895" s="48"/>
      <c r="J895" s="33" t="e">
        <f>VLOOKUP($A895,EVID_OSEVU!$A$1:$M$4972,11,FALSE)</f>
        <v>#N/A</v>
      </c>
      <c r="K895" s="39"/>
      <c r="L895" s="49"/>
      <c r="M895" s="89" t="e">
        <f t="shared" si="13"/>
        <v>#N/A</v>
      </c>
      <c r="N895" s="50"/>
      <c r="O895" s="37" t="e">
        <f>VLOOKUP(EVID_HNOJENI!N895,HNOJIVA_ALL!$A$2:$Z$3303,4,FALSE)</f>
        <v>#N/A</v>
      </c>
      <c r="P895" s="51" t="e">
        <f>ROUND(VLOOKUP(EVID_HNOJENI!N895,HNOJIVA_ALL!$A$2:$Z$3303,14,FALSE)*K895*IF(L895="t",10,IF(L895="kg",0.01,IF(L895="q",1,IF(L895="l",0.01*VLOOKUP(EVID_HNOJENI!N895,HNOJIVA_ALL!$A$2:$AE$3303,31,FALSE),"CHYBA")))),2)</f>
        <v>#N/A</v>
      </c>
      <c r="Q895" s="51" t="e">
        <f>ROUND(VLOOKUP(EVID_HNOJENI!N895,HNOJIVA_ALL!$A$2:$Z$3303,15,FALSE)*K895*IF(L895="t",10,IF(L895="kg",0.01,IF(L895="q",1,IF(L895="l",0.01*VLOOKUP(EVID_HNOJENI!N895,HNOJIVA_ALL!$A$2:$AE$3303,31,FALSE),"CHYBA")))),2)</f>
        <v>#N/A</v>
      </c>
      <c r="R895" s="51" t="e">
        <f>ROUND(VLOOKUP(EVID_HNOJENI!N895,HNOJIVA_ALL!$A$2:$Z$3303,16,FALSE)*K895*IF(L895="t",10,IF(L895="kg",0.01,IF(L895="q",1,IF(L895="l",0.01*VLOOKUP(EVID_HNOJENI!N895,HNOJIVA_ALL!$A$2:$AE$3303,31,FALSE),"CHYBA")))),2)</f>
        <v>#N/A</v>
      </c>
      <c r="S895" s="51" t="e">
        <f>ROUND(VLOOKUP(EVID_HNOJENI!N895,HNOJIVA_ALL!$A$2:$Z$3303,18,FALSE)*K895*IF(L895="t",10,IF(L895="kg",0.01,IF(L895="q",1,IF(L895="l",0.01*VLOOKUP(EVID_HNOJENI!N895,HNOJIVA_ALL!$A$2:$AE$3303,31,FALSE),"CHYBA")))),2)</f>
        <v>#N/A</v>
      </c>
      <c r="T895" s="51" t="e">
        <f>ROUND(VLOOKUP(EVID_HNOJENI!N895,HNOJIVA_ALL!$A$2:$Z$3303,17,FALSE)*K895*IF(L895="t",10,IF(L895="kg",0.01,IF(L895="q",1,IF(L895="l",0.01*VLOOKUP(EVID_HNOJENI!N895,HNOJIVA_ALL!$A$2:$AE$3303,31,FALSE),"CHYBA")))),2)</f>
        <v>#N/A</v>
      </c>
      <c r="U895" s="51" t="e">
        <f>ROUND(VLOOKUP(EVID_HNOJENI!N895,HNOJIVA_ALL!$A$2:$Z$3303,20,FALSE)*K895*IF(L895="t",10,IF(L895="kg",0.01,IF(L895="q",1,IF(L895="l",0.01*VLOOKUP(EVID_HNOJENI!N895,HNOJIVA_ALL!$A$2:$AE$3303,31,FALSE),"CHYBA")))),2)</f>
        <v>#N/A</v>
      </c>
    </row>
    <row r="896" spans="1:21" x14ac:dyDescent="0.2">
      <c r="A896" s="32"/>
      <c r="B896" s="45" t="e">
        <f>VLOOKUP($A896,EVID_OSEVU!$A$1:$M$4972,2,FALSE)</f>
        <v>#N/A</v>
      </c>
      <c r="C896" s="45" t="e">
        <f>VLOOKUP($A896,EVID_OSEVU!$A$1:$M$4972,3,FALSE)</f>
        <v>#N/A</v>
      </c>
      <c r="D896" s="45" t="e">
        <f>VLOOKUP($A896,EVID_OSEVU!$A$1:$M$4972,4,FALSE)</f>
        <v>#N/A</v>
      </c>
      <c r="E896" s="45" t="e">
        <f>VLOOKUP($A896,EVID_OSEVU!$A$1:$M$4972,7,FALSE)</f>
        <v>#N/A</v>
      </c>
      <c r="F896" s="45" t="e">
        <f>VLOOKUP($A896,EVID_OSEVU!$A$1:$M$4972,8,FALSE)</f>
        <v>#N/A</v>
      </c>
      <c r="G896" s="45" t="e">
        <f>VLOOKUP($A896,EVID_OSEVU!$A$1:$M$4972,11,FALSE)</f>
        <v>#N/A</v>
      </c>
      <c r="H896" s="35"/>
      <c r="I896" s="48"/>
      <c r="J896" s="33" t="e">
        <f>VLOOKUP($A896,EVID_OSEVU!$A$1:$M$4972,11,FALSE)</f>
        <v>#N/A</v>
      </c>
      <c r="K896" s="39"/>
      <c r="L896" s="49"/>
      <c r="M896" s="89" t="e">
        <f t="shared" si="13"/>
        <v>#N/A</v>
      </c>
      <c r="N896" s="50"/>
      <c r="O896" s="37" t="e">
        <f>VLOOKUP(EVID_HNOJENI!N896,HNOJIVA_ALL!$A$2:$Z$3303,4,FALSE)</f>
        <v>#N/A</v>
      </c>
      <c r="P896" s="51" t="e">
        <f>ROUND(VLOOKUP(EVID_HNOJENI!N896,HNOJIVA_ALL!$A$2:$Z$3303,14,FALSE)*K896*IF(L896="t",10,IF(L896="kg",0.01,IF(L896="q",1,IF(L896="l",0.01*VLOOKUP(EVID_HNOJENI!N896,HNOJIVA_ALL!$A$2:$AE$3303,31,FALSE),"CHYBA")))),2)</f>
        <v>#N/A</v>
      </c>
      <c r="Q896" s="51" t="e">
        <f>ROUND(VLOOKUP(EVID_HNOJENI!N896,HNOJIVA_ALL!$A$2:$Z$3303,15,FALSE)*K896*IF(L896="t",10,IF(L896="kg",0.01,IF(L896="q",1,IF(L896="l",0.01*VLOOKUP(EVID_HNOJENI!N896,HNOJIVA_ALL!$A$2:$AE$3303,31,FALSE),"CHYBA")))),2)</f>
        <v>#N/A</v>
      </c>
      <c r="R896" s="51" t="e">
        <f>ROUND(VLOOKUP(EVID_HNOJENI!N896,HNOJIVA_ALL!$A$2:$Z$3303,16,FALSE)*K896*IF(L896="t",10,IF(L896="kg",0.01,IF(L896="q",1,IF(L896="l",0.01*VLOOKUP(EVID_HNOJENI!N896,HNOJIVA_ALL!$A$2:$AE$3303,31,FALSE),"CHYBA")))),2)</f>
        <v>#N/A</v>
      </c>
      <c r="S896" s="51" t="e">
        <f>ROUND(VLOOKUP(EVID_HNOJENI!N896,HNOJIVA_ALL!$A$2:$Z$3303,18,FALSE)*K896*IF(L896="t",10,IF(L896="kg",0.01,IF(L896="q",1,IF(L896="l",0.01*VLOOKUP(EVID_HNOJENI!N896,HNOJIVA_ALL!$A$2:$AE$3303,31,FALSE),"CHYBA")))),2)</f>
        <v>#N/A</v>
      </c>
      <c r="T896" s="51" t="e">
        <f>ROUND(VLOOKUP(EVID_HNOJENI!N896,HNOJIVA_ALL!$A$2:$Z$3303,17,FALSE)*K896*IF(L896="t",10,IF(L896="kg",0.01,IF(L896="q",1,IF(L896="l",0.01*VLOOKUP(EVID_HNOJENI!N896,HNOJIVA_ALL!$A$2:$AE$3303,31,FALSE),"CHYBA")))),2)</f>
        <v>#N/A</v>
      </c>
      <c r="U896" s="51" t="e">
        <f>ROUND(VLOOKUP(EVID_HNOJENI!N896,HNOJIVA_ALL!$A$2:$Z$3303,20,FALSE)*K896*IF(L896="t",10,IF(L896="kg",0.01,IF(L896="q",1,IF(L896="l",0.01*VLOOKUP(EVID_HNOJENI!N896,HNOJIVA_ALL!$A$2:$AE$3303,31,FALSE),"CHYBA")))),2)</f>
        <v>#N/A</v>
      </c>
    </row>
    <row r="897" spans="1:21" x14ac:dyDescent="0.2">
      <c r="A897" s="32"/>
      <c r="B897" s="45" t="e">
        <f>VLOOKUP($A897,EVID_OSEVU!$A$1:$M$4972,2,FALSE)</f>
        <v>#N/A</v>
      </c>
      <c r="C897" s="45" t="e">
        <f>VLOOKUP($A897,EVID_OSEVU!$A$1:$M$4972,3,FALSE)</f>
        <v>#N/A</v>
      </c>
      <c r="D897" s="45" t="e">
        <f>VLOOKUP($A897,EVID_OSEVU!$A$1:$M$4972,4,FALSE)</f>
        <v>#N/A</v>
      </c>
      <c r="E897" s="45" t="e">
        <f>VLOOKUP($A897,EVID_OSEVU!$A$1:$M$4972,7,FALSE)</f>
        <v>#N/A</v>
      </c>
      <c r="F897" s="45" t="e">
        <f>VLOOKUP($A897,EVID_OSEVU!$A$1:$M$4972,8,FALSE)</f>
        <v>#N/A</v>
      </c>
      <c r="G897" s="45" t="e">
        <f>VLOOKUP($A897,EVID_OSEVU!$A$1:$M$4972,11,FALSE)</f>
        <v>#N/A</v>
      </c>
      <c r="H897" s="35"/>
      <c r="I897" s="48"/>
      <c r="J897" s="33" t="e">
        <f>VLOOKUP($A897,EVID_OSEVU!$A$1:$M$4972,11,FALSE)</f>
        <v>#N/A</v>
      </c>
      <c r="K897" s="39"/>
      <c r="L897" s="49"/>
      <c r="M897" s="89" t="e">
        <f t="shared" si="13"/>
        <v>#N/A</v>
      </c>
      <c r="N897" s="50"/>
      <c r="O897" s="37" t="e">
        <f>VLOOKUP(EVID_HNOJENI!N897,HNOJIVA_ALL!$A$2:$Z$3303,4,FALSE)</f>
        <v>#N/A</v>
      </c>
      <c r="P897" s="51" t="e">
        <f>ROUND(VLOOKUP(EVID_HNOJENI!N897,HNOJIVA_ALL!$A$2:$Z$3303,14,FALSE)*K897*IF(L897="t",10,IF(L897="kg",0.01,IF(L897="q",1,IF(L897="l",0.01*VLOOKUP(EVID_HNOJENI!N897,HNOJIVA_ALL!$A$2:$AE$3303,31,FALSE),"CHYBA")))),2)</f>
        <v>#N/A</v>
      </c>
      <c r="Q897" s="51" t="e">
        <f>ROUND(VLOOKUP(EVID_HNOJENI!N897,HNOJIVA_ALL!$A$2:$Z$3303,15,FALSE)*K897*IF(L897="t",10,IF(L897="kg",0.01,IF(L897="q",1,IF(L897="l",0.01*VLOOKUP(EVID_HNOJENI!N897,HNOJIVA_ALL!$A$2:$AE$3303,31,FALSE),"CHYBA")))),2)</f>
        <v>#N/A</v>
      </c>
      <c r="R897" s="51" t="e">
        <f>ROUND(VLOOKUP(EVID_HNOJENI!N897,HNOJIVA_ALL!$A$2:$Z$3303,16,FALSE)*K897*IF(L897="t",10,IF(L897="kg",0.01,IF(L897="q",1,IF(L897="l",0.01*VLOOKUP(EVID_HNOJENI!N897,HNOJIVA_ALL!$A$2:$AE$3303,31,FALSE),"CHYBA")))),2)</f>
        <v>#N/A</v>
      </c>
      <c r="S897" s="51" t="e">
        <f>ROUND(VLOOKUP(EVID_HNOJENI!N897,HNOJIVA_ALL!$A$2:$Z$3303,18,FALSE)*K897*IF(L897="t",10,IF(L897="kg",0.01,IF(L897="q",1,IF(L897="l",0.01*VLOOKUP(EVID_HNOJENI!N897,HNOJIVA_ALL!$A$2:$AE$3303,31,FALSE),"CHYBA")))),2)</f>
        <v>#N/A</v>
      </c>
      <c r="T897" s="51" t="e">
        <f>ROUND(VLOOKUP(EVID_HNOJENI!N897,HNOJIVA_ALL!$A$2:$Z$3303,17,FALSE)*K897*IF(L897="t",10,IF(L897="kg",0.01,IF(L897="q",1,IF(L897="l",0.01*VLOOKUP(EVID_HNOJENI!N897,HNOJIVA_ALL!$A$2:$AE$3303,31,FALSE),"CHYBA")))),2)</f>
        <v>#N/A</v>
      </c>
      <c r="U897" s="51" t="e">
        <f>ROUND(VLOOKUP(EVID_HNOJENI!N897,HNOJIVA_ALL!$A$2:$Z$3303,20,FALSE)*K897*IF(L897="t",10,IF(L897="kg",0.01,IF(L897="q",1,IF(L897="l",0.01*VLOOKUP(EVID_HNOJENI!N897,HNOJIVA_ALL!$A$2:$AE$3303,31,FALSE),"CHYBA")))),2)</f>
        <v>#N/A</v>
      </c>
    </row>
    <row r="898" spans="1:21" x14ac:dyDescent="0.2">
      <c r="A898" s="32"/>
      <c r="B898" s="45" t="e">
        <f>VLOOKUP($A898,EVID_OSEVU!$A$1:$M$4972,2,FALSE)</f>
        <v>#N/A</v>
      </c>
      <c r="C898" s="45" t="e">
        <f>VLOOKUP($A898,EVID_OSEVU!$A$1:$M$4972,3,FALSE)</f>
        <v>#N/A</v>
      </c>
      <c r="D898" s="45" t="e">
        <f>VLOOKUP($A898,EVID_OSEVU!$A$1:$M$4972,4,FALSE)</f>
        <v>#N/A</v>
      </c>
      <c r="E898" s="45" t="e">
        <f>VLOOKUP($A898,EVID_OSEVU!$A$1:$M$4972,7,FALSE)</f>
        <v>#N/A</v>
      </c>
      <c r="F898" s="45" t="e">
        <f>VLOOKUP($A898,EVID_OSEVU!$A$1:$M$4972,8,FALSE)</f>
        <v>#N/A</v>
      </c>
      <c r="G898" s="45" t="e">
        <f>VLOOKUP($A898,EVID_OSEVU!$A$1:$M$4972,11,FALSE)</f>
        <v>#N/A</v>
      </c>
      <c r="H898" s="35"/>
      <c r="I898" s="48"/>
      <c r="J898" s="33" t="e">
        <f>VLOOKUP($A898,EVID_OSEVU!$A$1:$M$4972,11,FALSE)</f>
        <v>#N/A</v>
      </c>
      <c r="K898" s="39"/>
      <c r="L898" s="49"/>
      <c r="M898" s="89" t="e">
        <f t="shared" si="13"/>
        <v>#N/A</v>
      </c>
      <c r="N898" s="50"/>
      <c r="O898" s="37" t="e">
        <f>VLOOKUP(EVID_HNOJENI!N898,HNOJIVA_ALL!$A$2:$Z$3303,4,FALSE)</f>
        <v>#N/A</v>
      </c>
      <c r="P898" s="51" t="e">
        <f>ROUND(VLOOKUP(EVID_HNOJENI!N898,HNOJIVA_ALL!$A$2:$Z$3303,14,FALSE)*K898*IF(L898="t",10,IF(L898="kg",0.01,IF(L898="q",1,IF(L898="l",0.01*VLOOKUP(EVID_HNOJENI!N898,HNOJIVA_ALL!$A$2:$AE$3303,31,FALSE),"CHYBA")))),2)</f>
        <v>#N/A</v>
      </c>
      <c r="Q898" s="51" t="e">
        <f>ROUND(VLOOKUP(EVID_HNOJENI!N898,HNOJIVA_ALL!$A$2:$Z$3303,15,FALSE)*K898*IF(L898="t",10,IF(L898="kg",0.01,IF(L898="q",1,IF(L898="l",0.01*VLOOKUP(EVID_HNOJENI!N898,HNOJIVA_ALL!$A$2:$AE$3303,31,FALSE),"CHYBA")))),2)</f>
        <v>#N/A</v>
      </c>
      <c r="R898" s="51" t="e">
        <f>ROUND(VLOOKUP(EVID_HNOJENI!N898,HNOJIVA_ALL!$A$2:$Z$3303,16,FALSE)*K898*IF(L898="t",10,IF(L898="kg",0.01,IF(L898="q",1,IF(L898="l",0.01*VLOOKUP(EVID_HNOJENI!N898,HNOJIVA_ALL!$A$2:$AE$3303,31,FALSE),"CHYBA")))),2)</f>
        <v>#N/A</v>
      </c>
      <c r="S898" s="51" t="e">
        <f>ROUND(VLOOKUP(EVID_HNOJENI!N898,HNOJIVA_ALL!$A$2:$Z$3303,18,FALSE)*K898*IF(L898="t",10,IF(L898="kg",0.01,IF(L898="q",1,IF(L898="l",0.01*VLOOKUP(EVID_HNOJENI!N898,HNOJIVA_ALL!$A$2:$AE$3303,31,FALSE),"CHYBA")))),2)</f>
        <v>#N/A</v>
      </c>
      <c r="T898" s="51" t="e">
        <f>ROUND(VLOOKUP(EVID_HNOJENI!N898,HNOJIVA_ALL!$A$2:$Z$3303,17,FALSE)*K898*IF(L898="t",10,IF(L898="kg",0.01,IF(L898="q",1,IF(L898="l",0.01*VLOOKUP(EVID_HNOJENI!N898,HNOJIVA_ALL!$A$2:$AE$3303,31,FALSE),"CHYBA")))),2)</f>
        <v>#N/A</v>
      </c>
      <c r="U898" s="51" t="e">
        <f>ROUND(VLOOKUP(EVID_HNOJENI!N898,HNOJIVA_ALL!$A$2:$Z$3303,20,FALSE)*K898*IF(L898="t",10,IF(L898="kg",0.01,IF(L898="q",1,IF(L898="l",0.01*VLOOKUP(EVID_HNOJENI!N898,HNOJIVA_ALL!$A$2:$AE$3303,31,FALSE),"CHYBA")))),2)</f>
        <v>#N/A</v>
      </c>
    </row>
    <row r="899" spans="1:21" x14ac:dyDescent="0.2">
      <c r="A899" s="32"/>
      <c r="B899" s="45" t="e">
        <f>VLOOKUP($A899,EVID_OSEVU!$A$1:$M$4972,2,FALSE)</f>
        <v>#N/A</v>
      </c>
      <c r="C899" s="45" t="e">
        <f>VLOOKUP($A899,EVID_OSEVU!$A$1:$M$4972,3,FALSE)</f>
        <v>#N/A</v>
      </c>
      <c r="D899" s="45" t="e">
        <f>VLOOKUP($A899,EVID_OSEVU!$A$1:$M$4972,4,FALSE)</f>
        <v>#N/A</v>
      </c>
      <c r="E899" s="45" t="e">
        <f>VLOOKUP($A899,EVID_OSEVU!$A$1:$M$4972,7,FALSE)</f>
        <v>#N/A</v>
      </c>
      <c r="F899" s="45" t="e">
        <f>VLOOKUP($A899,EVID_OSEVU!$A$1:$M$4972,8,FALSE)</f>
        <v>#N/A</v>
      </c>
      <c r="G899" s="45" t="e">
        <f>VLOOKUP($A899,EVID_OSEVU!$A$1:$M$4972,11,FALSE)</f>
        <v>#N/A</v>
      </c>
      <c r="H899" s="35"/>
      <c r="I899" s="48"/>
      <c r="J899" s="33" t="e">
        <f>VLOOKUP($A899,EVID_OSEVU!$A$1:$M$4972,11,FALSE)</f>
        <v>#N/A</v>
      </c>
      <c r="K899" s="39"/>
      <c r="L899" s="49"/>
      <c r="M899" s="89" t="e">
        <f t="shared" si="13"/>
        <v>#N/A</v>
      </c>
      <c r="N899" s="50"/>
      <c r="O899" s="37" t="e">
        <f>VLOOKUP(EVID_HNOJENI!N899,HNOJIVA_ALL!$A$2:$Z$3303,4,FALSE)</f>
        <v>#N/A</v>
      </c>
      <c r="P899" s="51" t="e">
        <f>ROUND(VLOOKUP(EVID_HNOJENI!N899,HNOJIVA_ALL!$A$2:$Z$3303,14,FALSE)*K899*IF(L899="t",10,IF(L899="kg",0.01,IF(L899="q",1,IF(L899="l",0.01*VLOOKUP(EVID_HNOJENI!N899,HNOJIVA_ALL!$A$2:$AE$3303,31,FALSE),"CHYBA")))),2)</f>
        <v>#N/A</v>
      </c>
      <c r="Q899" s="51" t="e">
        <f>ROUND(VLOOKUP(EVID_HNOJENI!N899,HNOJIVA_ALL!$A$2:$Z$3303,15,FALSE)*K899*IF(L899="t",10,IF(L899="kg",0.01,IF(L899="q",1,IF(L899="l",0.01*VLOOKUP(EVID_HNOJENI!N899,HNOJIVA_ALL!$A$2:$AE$3303,31,FALSE),"CHYBA")))),2)</f>
        <v>#N/A</v>
      </c>
      <c r="R899" s="51" t="e">
        <f>ROUND(VLOOKUP(EVID_HNOJENI!N899,HNOJIVA_ALL!$A$2:$Z$3303,16,FALSE)*K899*IF(L899="t",10,IF(L899="kg",0.01,IF(L899="q",1,IF(L899="l",0.01*VLOOKUP(EVID_HNOJENI!N899,HNOJIVA_ALL!$A$2:$AE$3303,31,FALSE),"CHYBA")))),2)</f>
        <v>#N/A</v>
      </c>
      <c r="S899" s="51" t="e">
        <f>ROUND(VLOOKUP(EVID_HNOJENI!N899,HNOJIVA_ALL!$A$2:$Z$3303,18,FALSE)*K899*IF(L899="t",10,IF(L899="kg",0.01,IF(L899="q",1,IF(L899="l",0.01*VLOOKUP(EVID_HNOJENI!N899,HNOJIVA_ALL!$A$2:$AE$3303,31,FALSE),"CHYBA")))),2)</f>
        <v>#N/A</v>
      </c>
      <c r="T899" s="51" t="e">
        <f>ROUND(VLOOKUP(EVID_HNOJENI!N899,HNOJIVA_ALL!$A$2:$Z$3303,17,FALSE)*K899*IF(L899="t",10,IF(L899="kg",0.01,IF(L899="q",1,IF(L899="l",0.01*VLOOKUP(EVID_HNOJENI!N899,HNOJIVA_ALL!$A$2:$AE$3303,31,FALSE),"CHYBA")))),2)</f>
        <v>#N/A</v>
      </c>
      <c r="U899" s="51" t="e">
        <f>ROUND(VLOOKUP(EVID_HNOJENI!N899,HNOJIVA_ALL!$A$2:$Z$3303,20,FALSE)*K899*IF(L899="t",10,IF(L899="kg",0.01,IF(L899="q",1,IF(L899="l",0.01*VLOOKUP(EVID_HNOJENI!N899,HNOJIVA_ALL!$A$2:$AE$3303,31,FALSE),"CHYBA")))),2)</f>
        <v>#N/A</v>
      </c>
    </row>
    <row r="900" spans="1:21" x14ac:dyDescent="0.2">
      <c r="A900" s="32"/>
      <c r="B900" s="45" t="e">
        <f>VLOOKUP($A900,EVID_OSEVU!$A$1:$M$4972,2,FALSE)</f>
        <v>#N/A</v>
      </c>
      <c r="C900" s="45" t="e">
        <f>VLOOKUP($A900,EVID_OSEVU!$A$1:$M$4972,3,FALSE)</f>
        <v>#N/A</v>
      </c>
      <c r="D900" s="45" t="e">
        <f>VLOOKUP($A900,EVID_OSEVU!$A$1:$M$4972,4,FALSE)</f>
        <v>#N/A</v>
      </c>
      <c r="E900" s="45" t="e">
        <f>VLOOKUP($A900,EVID_OSEVU!$A$1:$M$4972,7,FALSE)</f>
        <v>#N/A</v>
      </c>
      <c r="F900" s="45" t="e">
        <f>VLOOKUP($A900,EVID_OSEVU!$A$1:$M$4972,8,FALSE)</f>
        <v>#N/A</v>
      </c>
      <c r="G900" s="45" t="e">
        <f>VLOOKUP($A900,EVID_OSEVU!$A$1:$M$4972,11,FALSE)</f>
        <v>#N/A</v>
      </c>
      <c r="H900" s="35"/>
      <c r="I900" s="48"/>
      <c r="J900" s="33" t="e">
        <f>VLOOKUP($A900,EVID_OSEVU!$A$1:$M$4972,11,FALSE)</f>
        <v>#N/A</v>
      </c>
      <c r="K900" s="39"/>
      <c r="L900" s="49"/>
      <c r="M900" s="89" t="e">
        <f t="shared" si="13"/>
        <v>#N/A</v>
      </c>
      <c r="N900" s="50"/>
      <c r="O900" s="37" t="e">
        <f>VLOOKUP(EVID_HNOJENI!N900,HNOJIVA_ALL!$A$2:$Z$3303,4,FALSE)</f>
        <v>#N/A</v>
      </c>
      <c r="P900" s="51" t="e">
        <f>ROUND(VLOOKUP(EVID_HNOJENI!N900,HNOJIVA_ALL!$A$2:$Z$3303,14,FALSE)*K900*IF(L900="t",10,IF(L900="kg",0.01,IF(L900="q",1,IF(L900="l",0.01*VLOOKUP(EVID_HNOJENI!N900,HNOJIVA_ALL!$A$2:$AE$3303,31,FALSE),"CHYBA")))),2)</f>
        <v>#N/A</v>
      </c>
      <c r="Q900" s="51" t="e">
        <f>ROUND(VLOOKUP(EVID_HNOJENI!N900,HNOJIVA_ALL!$A$2:$Z$3303,15,FALSE)*K900*IF(L900="t",10,IF(L900="kg",0.01,IF(L900="q",1,IF(L900="l",0.01*VLOOKUP(EVID_HNOJENI!N900,HNOJIVA_ALL!$A$2:$AE$3303,31,FALSE),"CHYBA")))),2)</f>
        <v>#N/A</v>
      </c>
      <c r="R900" s="51" t="e">
        <f>ROUND(VLOOKUP(EVID_HNOJENI!N900,HNOJIVA_ALL!$A$2:$Z$3303,16,FALSE)*K900*IF(L900="t",10,IF(L900="kg",0.01,IF(L900="q",1,IF(L900="l",0.01*VLOOKUP(EVID_HNOJENI!N900,HNOJIVA_ALL!$A$2:$AE$3303,31,FALSE),"CHYBA")))),2)</f>
        <v>#N/A</v>
      </c>
      <c r="S900" s="51" t="e">
        <f>ROUND(VLOOKUP(EVID_HNOJENI!N900,HNOJIVA_ALL!$A$2:$Z$3303,18,FALSE)*K900*IF(L900="t",10,IF(L900="kg",0.01,IF(L900="q",1,IF(L900="l",0.01*VLOOKUP(EVID_HNOJENI!N900,HNOJIVA_ALL!$A$2:$AE$3303,31,FALSE),"CHYBA")))),2)</f>
        <v>#N/A</v>
      </c>
      <c r="T900" s="51" t="e">
        <f>ROUND(VLOOKUP(EVID_HNOJENI!N900,HNOJIVA_ALL!$A$2:$Z$3303,17,FALSE)*K900*IF(L900="t",10,IF(L900="kg",0.01,IF(L900="q",1,IF(L900="l",0.01*VLOOKUP(EVID_HNOJENI!N900,HNOJIVA_ALL!$A$2:$AE$3303,31,FALSE),"CHYBA")))),2)</f>
        <v>#N/A</v>
      </c>
      <c r="U900" s="51" t="e">
        <f>ROUND(VLOOKUP(EVID_HNOJENI!N900,HNOJIVA_ALL!$A$2:$Z$3303,20,FALSE)*K900*IF(L900="t",10,IF(L900="kg",0.01,IF(L900="q",1,IF(L900="l",0.01*VLOOKUP(EVID_HNOJENI!N900,HNOJIVA_ALL!$A$2:$AE$3303,31,FALSE),"CHYBA")))),2)</f>
        <v>#N/A</v>
      </c>
    </row>
    <row r="901" spans="1:21" x14ac:dyDescent="0.2">
      <c r="A901" s="32"/>
      <c r="B901" s="45" t="e">
        <f>VLOOKUP($A901,EVID_OSEVU!$A$1:$M$4972,2,FALSE)</f>
        <v>#N/A</v>
      </c>
      <c r="C901" s="45" t="e">
        <f>VLOOKUP($A901,EVID_OSEVU!$A$1:$M$4972,3,FALSE)</f>
        <v>#N/A</v>
      </c>
      <c r="D901" s="45" t="e">
        <f>VLOOKUP($A901,EVID_OSEVU!$A$1:$M$4972,4,FALSE)</f>
        <v>#N/A</v>
      </c>
      <c r="E901" s="45" t="e">
        <f>VLOOKUP($A901,EVID_OSEVU!$A$1:$M$4972,7,FALSE)</f>
        <v>#N/A</v>
      </c>
      <c r="F901" s="45" t="e">
        <f>VLOOKUP($A901,EVID_OSEVU!$A$1:$M$4972,8,FALSE)</f>
        <v>#N/A</v>
      </c>
      <c r="G901" s="45" t="e">
        <f>VLOOKUP($A901,EVID_OSEVU!$A$1:$M$4972,11,FALSE)</f>
        <v>#N/A</v>
      </c>
      <c r="H901" s="35"/>
      <c r="I901" s="48"/>
      <c r="J901" s="33" t="e">
        <f>VLOOKUP($A901,EVID_OSEVU!$A$1:$M$4972,11,FALSE)</f>
        <v>#N/A</v>
      </c>
      <c r="K901" s="39"/>
      <c r="L901" s="49"/>
      <c r="M901" s="89" t="e">
        <f t="shared" ref="M901:M964" si="14">K901*J901</f>
        <v>#N/A</v>
      </c>
      <c r="N901" s="50"/>
      <c r="O901" s="37" t="e">
        <f>VLOOKUP(EVID_HNOJENI!N901,HNOJIVA_ALL!$A$2:$Z$3303,4,FALSE)</f>
        <v>#N/A</v>
      </c>
      <c r="P901" s="51" t="e">
        <f>ROUND(VLOOKUP(EVID_HNOJENI!N901,HNOJIVA_ALL!$A$2:$Z$3303,14,FALSE)*K901*IF(L901="t",10,IF(L901="kg",0.01,IF(L901="q",1,IF(L901="l",0.01*VLOOKUP(EVID_HNOJENI!N901,HNOJIVA_ALL!$A$2:$AE$3303,31,FALSE),"CHYBA")))),2)</f>
        <v>#N/A</v>
      </c>
      <c r="Q901" s="51" t="e">
        <f>ROUND(VLOOKUP(EVID_HNOJENI!N901,HNOJIVA_ALL!$A$2:$Z$3303,15,FALSE)*K901*IF(L901="t",10,IF(L901="kg",0.01,IF(L901="q",1,IF(L901="l",0.01*VLOOKUP(EVID_HNOJENI!N901,HNOJIVA_ALL!$A$2:$AE$3303,31,FALSE),"CHYBA")))),2)</f>
        <v>#N/A</v>
      </c>
      <c r="R901" s="51" t="e">
        <f>ROUND(VLOOKUP(EVID_HNOJENI!N901,HNOJIVA_ALL!$A$2:$Z$3303,16,FALSE)*K901*IF(L901="t",10,IF(L901="kg",0.01,IF(L901="q",1,IF(L901="l",0.01*VLOOKUP(EVID_HNOJENI!N901,HNOJIVA_ALL!$A$2:$AE$3303,31,FALSE),"CHYBA")))),2)</f>
        <v>#N/A</v>
      </c>
      <c r="S901" s="51" t="e">
        <f>ROUND(VLOOKUP(EVID_HNOJENI!N901,HNOJIVA_ALL!$A$2:$Z$3303,18,FALSE)*K901*IF(L901="t",10,IF(L901="kg",0.01,IF(L901="q",1,IF(L901="l",0.01*VLOOKUP(EVID_HNOJENI!N901,HNOJIVA_ALL!$A$2:$AE$3303,31,FALSE),"CHYBA")))),2)</f>
        <v>#N/A</v>
      </c>
      <c r="T901" s="51" t="e">
        <f>ROUND(VLOOKUP(EVID_HNOJENI!N901,HNOJIVA_ALL!$A$2:$Z$3303,17,FALSE)*K901*IF(L901="t",10,IF(L901="kg",0.01,IF(L901="q",1,IF(L901="l",0.01*VLOOKUP(EVID_HNOJENI!N901,HNOJIVA_ALL!$A$2:$AE$3303,31,FALSE),"CHYBA")))),2)</f>
        <v>#N/A</v>
      </c>
      <c r="U901" s="51" t="e">
        <f>ROUND(VLOOKUP(EVID_HNOJENI!N901,HNOJIVA_ALL!$A$2:$Z$3303,20,FALSE)*K901*IF(L901="t",10,IF(L901="kg",0.01,IF(L901="q",1,IF(L901="l",0.01*VLOOKUP(EVID_HNOJENI!N901,HNOJIVA_ALL!$A$2:$AE$3303,31,FALSE),"CHYBA")))),2)</f>
        <v>#N/A</v>
      </c>
    </row>
    <row r="902" spans="1:21" x14ac:dyDescent="0.2">
      <c r="A902" s="32"/>
      <c r="B902" s="45" t="e">
        <f>VLOOKUP($A902,EVID_OSEVU!$A$1:$M$4972,2,FALSE)</f>
        <v>#N/A</v>
      </c>
      <c r="C902" s="45" t="e">
        <f>VLOOKUP($A902,EVID_OSEVU!$A$1:$M$4972,3,FALSE)</f>
        <v>#N/A</v>
      </c>
      <c r="D902" s="45" t="e">
        <f>VLOOKUP($A902,EVID_OSEVU!$A$1:$M$4972,4,FALSE)</f>
        <v>#N/A</v>
      </c>
      <c r="E902" s="45" t="e">
        <f>VLOOKUP($A902,EVID_OSEVU!$A$1:$M$4972,7,FALSE)</f>
        <v>#N/A</v>
      </c>
      <c r="F902" s="45" t="e">
        <f>VLOOKUP($A902,EVID_OSEVU!$A$1:$M$4972,8,FALSE)</f>
        <v>#N/A</v>
      </c>
      <c r="G902" s="45" t="e">
        <f>VLOOKUP($A902,EVID_OSEVU!$A$1:$M$4972,11,FALSE)</f>
        <v>#N/A</v>
      </c>
      <c r="H902" s="35"/>
      <c r="I902" s="48"/>
      <c r="J902" s="33" t="e">
        <f>VLOOKUP($A902,EVID_OSEVU!$A$1:$M$4972,11,FALSE)</f>
        <v>#N/A</v>
      </c>
      <c r="K902" s="39"/>
      <c r="L902" s="49"/>
      <c r="M902" s="89" t="e">
        <f t="shared" si="14"/>
        <v>#N/A</v>
      </c>
      <c r="N902" s="50"/>
      <c r="O902" s="37" t="e">
        <f>VLOOKUP(EVID_HNOJENI!N902,HNOJIVA_ALL!$A$2:$Z$3303,4,FALSE)</f>
        <v>#N/A</v>
      </c>
      <c r="P902" s="51" t="e">
        <f>ROUND(VLOOKUP(EVID_HNOJENI!N902,HNOJIVA_ALL!$A$2:$Z$3303,14,FALSE)*K902*IF(L902="t",10,IF(L902="kg",0.01,IF(L902="q",1,IF(L902="l",0.01*VLOOKUP(EVID_HNOJENI!N902,HNOJIVA_ALL!$A$2:$AE$3303,31,FALSE),"CHYBA")))),2)</f>
        <v>#N/A</v>
      </c>
      <c r="Q902" s="51" t="e">
        <f>ROUND(VLOOKUP(EVID_HNOJENI!N902,HNOJIVA_ALL!$A$2:$Z$3303,15,FALSE)*K902*IF(L902="t",10,IF(L902="kg",0.01,IF(L902="q",1,IF(L902="l",0.01*VLOOKUP(EVID_HNOJENI!N902,HNOJIVA_ALL!$A$2:$AE$3303,31,FALSE),"CHYBA")))),2)</f>
        <v>#N/A</v>
      </c>
      <c r="R902" s="51" t="e">
        <f>ROUND(VLOOKUP(EVID_HNOJENI!N902,HNOJIVA_ALL!$A$2:$Z$3303,16,FALSE)*K902*IF(L902="t",10,IF(L902="kg",0.01,IF(L902="q",1,IF(L902="l",0.01*VLOOKUP(EVID_HNOJENI!N902,HNOJIVA_ALL!$A$2:$AE$3303,31,FALSE),"CHYBA")))),2)</f>
        <v>#N/A</v>
      </c>
      <c r="S902" s="51" t="e">
        <f>ROUND(VLOOKUP(EVID_HNOJENI!N902,HNOJIVA_ALL!$A$2:$Z$3303,18,FALSE)*K902*IF(L902="t",10,IF(L902="kg",0.01,IF(L902="q",1,IF(L902="l",0.01*VLOOKUP(EVID_HNOJENI!N902,HNOJIVA_ALL!$A$2:$AE$3303,31,FALSE),"CHYBA")))),2)</f>
        <v>#N/A</v>
      </c>
      <c r="T902" s="51" t="e">
        <f>ROUND(VLOOKUP(EVID_HNOJENI!N902,HNOJIVA_ALL!$A$2:$Z$3303,17,FALSE)*K902*IF(L902="t",10,IF(L902="kg",0.01,IF(L902="q",1,IF(L902="l",0.01*VLOOKUP(EVID_HNOJENI!N902,HNOJIVA_ALL!$A$2:$AE$3303,31,FALSE),"CHYBA")))),2)</f>
        <v>#N/A</v>
      </c>
      <c r="U902" s="51" t="e">
        <f>ROUND(VLOOKUP(EVID_HNOJENI!N902,HNOJIVA_ALL!$A$2:$Z$3303,20,FALSE)*K902*IF(L902="t",10,IF(L902="kg",0.01,IF(L902="q",1,IF(L902="l",0.01*VLOOKUP(EVID_HNOJENI!N902,HNOJIVA_ALL!$A$2:$AE$3303,31,FALSE),"CHYBA")))),2)</f>
        <v>#N/A</v>
      </c>
    </row>
    <row r="903" spans="1:21" x14ac:dyDescent="0.2">
      <c r="A903" s="32"/>
      <c r="B903" s="45" t="e">
        <f>VLOOKUP($A903,EVID_OSEVU!$A$1:$M$4972,2,FALSE)</f>
        <v>#N/A</v>
      </c>
      <c r="C903" s="45" t="e">
        <f>VLOOKUP($A903,EVID_OSEVU!$A$1:$M$4972,3,FALSE)</f>
        <v>#N/A</v>
      </c>
      <c r="D903" s="45" t="e">
        <f>VLOOKUP($A903,EVID_OSEVU!$A$1:$M$4972,4,FALSE)</f>
        <v>#N/A</v>
      </c>
      <c r="E903" s="45" t="e">
        <f>VLOOKUP($A903,EVID_OSEVU!$A$1:$M$4972,7,FALSE)</f>
        <v>#N/A</v>
      </c>
      <c r="F903" s="45" t="e">
        <f>VLOOKUP($A903,EVID_OSEVU!$A$1:$M$4972,8,FALSE)</f>
        <v>#N/A</v>
      </c>
      <c r="G903" s="45" t="e">
        <f>VLOOKUP($A903,EVID_OSEVU!$A$1:$M$4972,11,FALSE)</f>
        <v>#N/A</v>
      </c>
      <c r="H903" s="35"/>
      <c r="I903" s="48"/>
      <c r="J903" s="33" t="e">
        <f>VLOOKUP($A903,EVID_OSEVU!$A$1:$M$4972,11,FALSE)</f>
        <v>#N/A</v>
      </c>
      <c r="K903" s="39"/>
      <c r="L903" s="49"/>
      <c r="M903" s="89" t="e">
        <f t="shared" si="14"/>
        <v>#N/A</v>
      </c>
      <c r="N903" s="50"/>
      <c r="O903" s="37" t="e">
        <f>VLOOKUP(EVID_HNOJENI!N903,HNOJIVA_ALL!$A$2:$Z$3303,4,FALSE)</f>
        <v>#N/A</v>
      </c>
      <c r="P903" s="51" t="e">
        <f>ROUND(VLOOKUP(EVID_HNOJENI!N903,HNOJIVA_ALL!$A$2:$Z$3303,14,FALSE)*K903*IF(L903="t",10,IF(L903="kg",0.01,IF(L903="q",1,IF(L903="l",0.01*VLOOKUP(EVID_HNOJENI!N903,HNOJIVA_ALL!$A$2:$AE$3303,31,FALSE),"CHYBA")))),2)</f>
        <v>#N/A</v>
      </c>
      <c r="Q903" s="51" t="e">
        <f>ROUND(VLOOKUP(EVID_HNOJENI!N903,HNOJIVA_ALL!$A$2:$Z$3303,15,FALSE)*K903*IF(L903="t",10,IF(L903="kg",0.01,IF(L903="q",1,IF(L903="l",0.01*VLOOKUP(EVID_HNOJENI!N903,HNOJIVA_ALL!$A$2:$AE$3303,31,FALSE),"CHYBA")))),2)</f>
        <v>#N/A</v>
      </c>
      <c r="R903" s="51" t="e">
        <f>ROUND(VLOOKUP(EVID_HNOJENI!N903,HNOJIVA_ALL!$A$2:$Z$3303,16,FALSE)*K903*IF(L903="t",10,IF(L903="kg",0.01,IF(L903="q",1,IF(L903="l",0.01*VLOOKUP(EVID_HNOJENI!N903,HNOJIVA_ALL!$A$2:$AE$3303,31,FALSE),"CHYBA")))),2)</f>
        <v>#N/A</v>
      </c>
      <c r="S903" s="51" t="e">
        <f>ROUND(VLOOKUP(EVID_HNOJENI!N903,HNOJIVA_ALL!$A$2:$Z$3303,18,FALSE)*K903*IF(L903="t",10,IF(L903="kg",0.01,IF(L903="q",1,IF(L903="l",0.01*VLOOKUP(EVID_HNOJENI!N903,HNOJIVA_ALL!$A$2:$AE$3303,31,FALSE),"CHYBA")))),2)</f>
        <v>#N/A</v>
      </c>
      <c r="T903" s="51" t="e">
        <f>ROUND(VLOOKUP(EVID_HNOJENI!N903,HNOJIVA_ALL!$A$2:$Z$3303,17,FALSE)*K903*IF(L903="t",10,IF(L903="kg",0.01,IF(L903="q",1,IF(L903="l",0.01*VLOOKUP(EVID_HNOJENI!N903,HNOJIVA_ALL!$A$2:$AE$3303,31,FALSE),"CHYBA")))),2)</f>
        <v>#N/A</v>
      </c>
      <c r="U903" s="51" t="e">
        <f>ROUND(VLOOKUP(EVID_HNOJENI!N903,HNOJIVA_ALL!$A$2:$Z$3303,20,FALSE)*K903*IF(L903="t",10,IF(L903="kg",0.01,IF(L903="q",1,IF(L903="l",0.01*VLOOKUP(EVID_HNOJENI!N903,HNOJIVA_ALL!$A$2:$AE$3303,31,FALSE),"CHYBA")))),2)</f>
        <v>#N/A</v>
      </c>
    </row>
    <row r="904" spans="1:21" x14ac:dyDescent="0.2">
      <c r="A904" s="32"/>
      <c r="B904" s="45" t="e">
        <f>VLOOKUP($A904,EVID_OSEVU!$A$1:$M$4972,2,FALSE)</f>
        <v>#N/A</v>
      </c>
      <c r="C904" s="45" t="e">
        <f>VLOOKUP($A904,EVID_OSEVU!$A$1:$M$4972,3,FALSE)</f>
        <v>#N/A</v>
      </c>
      <c r="D904" s="45" t="e">
        <f>VLOOKUP($A904,EVID_OSEVU!$A$1:$M$4972,4,FALSE)</f>
        <v>#N/A</v>
      </c>
      <c r="E904" s="45" t="e">
        <f>VLOOKUP($A904,EVID_OSEVU!$A$1:$M$4972,7,FALSE)</f>
        <v>#N/A</v>
      </c>
      <c r="F904" s="45" t="e">
        <f>VLOOKUP($A904,EVID_OSEVU!$A$1:$M$4972,8,FALSE)</f>
        <v>#N/A</v>
      </c>
      <c r="G904" s="45" t="e">
        <f>VLOOKUP($A904,EVID_OSEVU!$A$1:$M$4972,11,FALSE)</f>
        <v>#N/A</v>
      </c>
      <c r="H904" s="35"/>
      <c r="I904" s="48"/>
      <c r="J904" s="33" t="e">
        <f>VLOOKUP($A904,EVID_OSEVU!$A$1:$M$4972,11,FALSE)</f>
        <v>#N/A</v>
      </c>
      <c r="K904" s="39"/>
      <c r="L904" s="49"/>
      <c r="M904" s="89" t="e">
        <f t="shared" si="14"/>
        <v>#N/A</v>
      </c>
      <c r="N904" s="50"/>
      <c r="O904" s="37" t="e">
        <f>VLOOKUP(EVID_HNOJENI!N904,HNOJIVA_ALL!$A$2:$Z$3303,4,FALSE)</f>
        <v>#N/A</v>
      </c>
      <c r="P904" s="51" t="e">
        <f>ROUND(VLOOKUP(EVID_HNOJENI!N904,HNOJIVA_ALL!$A$2:$Z$3303,14,FALSE)*K904*IF(L904="t",10,IF(L904="kg",0.01,IF(L904="q",1,IF(L904="l",0.01*VLOOKUP(EVID_HNOJENI!N904,HNOJIVA_ALL!$A$2:$AE$3303,31,FALSE),"CHYBA")))),2)</f>
        <v>#N/A</v>
      </c>
      <c r="Q904" s="51" t="e">
        <f>ROUND(VLOOKUP(EVID_HNOJENI!N904,HNOJIVA_ALL!$A$2:$Z$3303,15,FALSE)*K904*IF(L904="t",10,IF(L904="kg",0.01,IF(L904="q",1,IF(L904="l",0.01*VLOOKUP(EVID_HNOJENI!N904,HNOJIVA_ALL!$A$2:$AE$3303,31,FALSE),"CHYBA")))),2)</f>
        <v>#N/A</v>
      </c>
      <c r="R904" s="51" t="e">
        <f>ROUND(VLOOKUP(EVID_HNOJENI!N904,HNOJIVA_ALL!$A$2:$Z$3303,16,FALSE)*K904*IF(L904="t",10,IF(L904="kg",0.01,IF(L904="q",1,IF(L904="l",0.01*VLOOKUP(EVID_HNOJENI!N904,HNOJIVA_ALL!$A$2:$AE$3303,31,FALSE),"CHYBA")))),2)</f>
        <v>#N/A</v>
      </c>
      <c r="S904" s="51" t="e">
        <f>ROUND(VLOOKUP(EVID_HNOJENI!N904,HNOJIVA_ALL!$A$2:$Z$3303,18,FALSE)*K904*IF(L904="t",10,IF(L904="kg",0.01,IF(L904="q",1,IF(L904="l",0.01*VLOOKUP(EVID_HNOJENI!N904,HNOJIVA_ALL!$A$2:$AE$3303,31,FALSE),"CHYBA")))),2)</f>
        <v>#N/A</v>
      </c>
      <c r="T904" s="51" t="e">
        <f>ROUND(VLOOKUP(EVID_HNOJENI!N904,HNOJIVA_ALL!$A$2:$Z$3303,17,FALSE)*K904*IF(L904="t",10,IF(L904="kg",0.01,IF(L904="q",1,IF(L904="l",0.01*VLOOKUP(EVID_HNOJENI!N904,HNOJIVA_ALL!$A$2:$AE$3303,31,FALSE),"CHYBA")))),2)</f>
        <v>#N/A</v>
      </c>
      <c r="U904" s="51" t="e">
        <f>ROUND(VLOOKUP(EVID_HNOJENI!N904,HNOJIVA_ALL!$A$2:$Z$3303,20,FALSE)*K904*IF(L904="t",10,IF(L904="kg",0.01,IF(L904="q",1,IF(L904="l",0.01*VLOOKUP(EVID_HNOJENI!N904,HNOJIVA_ALL!$A$2:$AE$3303,31,FALSE),"CHYBA")))),2)</f>
        <v>#N/A</v>
      </c>
    </row>
    <row r="905" spans="1:21" x14ac:dyDescent="0.2">
      <c r="A905" s="32"/>
      <c r="B905" s="45" t="e">
        <f>VLOOKUP($A905,EVID_OSEVU!$A$1:$M$4972,2,FALSE)</f>
        <v>#N/A</v>
      </c>
      <c r="C905" s="45" t="e">
        <f>VLOOKUP($A905,EVID_OSEVU!$A$1:$M$4972,3,FALSE)</f>
        <v>#N/A</v>
      </c>
      <c r="D905" s="45" t="e">
        <f>VLOOKUP($A905,EVID_OSEVU!$A$1:$M$4972,4,FALSE)</f>
        <v>#N/A</v>
      </c>
      <c r="E905" s="45" t="e">
        <f>VLOOKUP($A905,EVID_OSEVU!$A$1:$M$4972,7,FALSE)</f>
        <v>#N/A</v>
      </c>
      <c r="F905" s="45" t="e">
        <f>VLOOKUP($A905,EVID_OSEVU!$A$1:$M$4972,8,FALSE)</f>
        <v>#N/A</v>
      </c>
      <c r="G905" s="45" t="e">
        <f>VLOOKUP($A905,EVID_OSEVU!$A$1:$M$4972,11,FALSE)</f>
        <v>#N/A</v>
      </c>
      <c r="H905" s="35"/>
      <c r="I905" s="48"/>
      <c r="J905" s="33" t="e">
        <f>VLOOKUP($A905,EVID_OSEVU!$A$1:$M$4972,11,FALSE)</f>
        <v>#N/A</v>
      </c>
      <c r="K905" s="39"/>
      <c r="L905" s="49"/>
      <c r="M905" s="89" t="e">
        <f t="shared" si="14"/>
        <v>#N/A</v>
      </c>
      <c r="N905" s="50"/>
      <c r="O905" s="37" t="e">
        <f>VLOOKUP(EVID_HNOJENI!N905,HNOJIVA_ALL!$A$2:$Z$3303,4,FALSE)</f>
        <v>#N/A</v>
      </c>
      <c r="P905" s="51" t="e">
        <f>ROUND(VLOOKUP(EVID_HNOJENI!N905,HNOJIVA_ALL!$A$2:$Z$3303,14,FALSE)*K905*IF(L905="t",10,IF(L905="kg",0.01,IF(L905="q",1,IF(L905="l",0.01*VLOOKUP(EVID_HNOJENI!N905,HNOJIVA_ALL!$A$2:$AE$3303,31,FALSE),"CHYBA")))),2)</f>
        <v>#N/A</v>
      </c>
      <c r="Q905" s="51" t="e">
        <f>ROUND(VLOOKUP(EVID_HNOJENI!N905,HNOJIVA_ALL!$A$2:$Z$3303,15,FALSE)*K905*IF(L905="t",10,IF(L905="kg",0.01,IF(L905="q",1,IF(L905="l",0.01*VLOOKUP(EVID_HNOJENI!N905,HNOJIVA_ALL!$A$2:$AE$3303,31,FALSE),"CHYBA")))),2)</f>
        <v>#N/A</v>
      </c>
      <c r="R905" s="51" t="e">
        <f>ROUND(VLOOKUP(EVID_HNOJENI!N905,HNOJIVA_ALL!$A$2:$Z$3303,16,FALSE)*K905*IF(L905="t",10,IF(L905="kg",0.01,IF(L905="q",1,IF(L905="l",0.01*VLOOKUP(EVID_HNOJENI!N905,HNOJIVA_ALL!$A$2:$AE$3303,31,FALSE),"CHYBA")))),2)</f>
        <v>#N/A</v>
      </c>
      <c r="S905" s="51" t="e">
        <f>ROUND(VLOOKUP(EVID_HNOJENI!N905,HNOJIVA_ALL!$A$2:$Z$3303,18,FALSE)*K905*IF(L905="t",10,IF(L905="kg",0.01,IF(L905="q",1,IF(L905="l",0.01*VLOOKUP(EVID_HNOJENI!N905,HNOJIVA_ALL!$A$2:$AE$3303,31,FALSE),"CHYBA")))),2)</f>
        <v>#N/A</v>
      </c>
      <c r="T905" s="51" t="e">
        <f>ROUND(VLOOKUP(EVID_HNOJENI!N905,HNOJIVA_ALL!$A$2:$Z$3303,17,FALSE)*K905*IF(L905="t",10,IF(L905="kg",0.01,IF(L905="q",1,IF(L905="l",0.01*VLOOKUP(EVID_HNOJENI!N905,HNOJIVA_ALL!$A$2:$AE$3303,31,FALSE),"CHYBA")))),2)</f>
        <v>#N/A</v>
      </c>
      <c r="U905" s="51" t="e">
        <f>ROUND(VLOOKUP(EVID_HNOJENI!N905,HNOJIVA_ALL!$A$2:$Z$3303,20,FALSE)*K905*IF(L905="t",10,IF(L905="kg",0.01,IF(L905="q",1,IF(L905="l",0.01*VLOOKUP(EVID_HNOJENI!N905,HNOJIVA_ALL!$A$2:$AE$3303,31,FALSE),"CHYBA")))),2)</f>
        <v>#N/A</v>
      </c>
    </row>
    <row r="906" spans="1:21" x14ac:dyDescent="0.2">
      <c r="A906" s="32"/>
      <c r="B906" s="45" t="e">
        <f>VLOOKUP($A906,EVID_OSEVU!$A$1:$M$4972,2,FALSE)</f>
        <v>#N/A</v>
      </c>
      <c r="C906" s="45" t="e">
        <f>VLOOKUP($A906,EVID_OSEVU!$A$1:$M$4972,3,FALSE)</f>
        <v>#N/A</v>
      </c>
      <c r="D906" s="45" t="e">
        <f>VLOOKUP($A906,EVID_OSEVU!$A$1:$M$4972,4,FALSE)</f>
        <v>#N/A</v>
      </c>
      <c r="E906" s="45" t="e">
        <f>VLOOKUP($A906,EVID_OSEVU!$A$1:$M$4972,7,FALSE)</f>
        <v>#N/A</v>
      </c>
      <c r="F906" s="45" t="e">
        <f>VLOOKUP($A906,EVID_OSEVU!$A$1:$M$4972,8,FALSE)</f>
        <v>#N/A</v>
      </c>
      <c r="G906" s="45" t="e">
        <f>VLOOKUP($A906,EVID_OSEVU!$A$1:$M$4972,11,FALSE)</f>
        <v>#N/A</v>
      </c>
      <c r="H906" s="35"/>
      <c r="I906" s="48"/>
      <c r="J906" s="33" t="e">
        <f>VLOOKUP($A906,EVID_OSEVU!$A$1:$M$4972,11,FALSE)</f>
        <v>#N/A</v>
      </c>
      <c r="K906" s="39"/>
      <c r="L906" s="49"/>
      <c r="M906" s="89" t="e">
        <f t="shared" si="14"/>
        <v>#N/A</v>
      </c>
      <c r="N906" s="50"/>
      <c r="O906" s="37" t="e">
        <f>VLOOKUP(EVID_HNOJENI!N906,HNOJIVA_ALL!$A$2:$Z$3303,4,FALSE)</f>
        <v>#N/A</v>
      </c>
      <c r="P906" s="51" t="e">
        <f>ROUND(VLOOKUP(EVID_HNOJENI!N906,HNOJIVA_ALL!$A$2:$Z$3303,14,FALSE)*K906*IF(L906="t",10,IF(L906="kg",0.01,IF(L906="q",1,IF(L906="l",0.01*VLOOKUP(EVID_HNOJENI!N906,HNOJIVA_ALL!$A$2:$AE$3303,31,FALSE),"CHYBA")))),2)</f>
        <v>#N/A</v>
      </c>
      <c r="Q906" s="51" t="e">
        <f>ROUND(VLOOKUP(EVID_HNOJENI!N906,HNOJIVA_ALL!$A$2:$Z$3303,15,FALSE)*K906*IF(L906="t",10,IF(L906="kg",0.01,IF(L906="q",1,IF(L906="l",0.01*VLOOKUP(EVID_HNOJENI!N906,HNOJIVA_ALL!$A$2:$AE$3303,31,FALSE),"CHYBA")))),2)</f>
        <v>#N/A</v>
      </c>
      <c r="R906" s="51" t="e">
        <f>ROUND(VLOOKUP(EVID_HNOJENI!N906,HNOJIVA_ALL!$A$2:$Z$3303,16,FALSE)*K906*IF(L906="t",10,IF(L906="kg",0.01,IF(L906="q",1,IF(L906="l",0.01*VLOOKUP(EVID_HNOJENI!N906,HNOJIVA_ALL!$A$2:$AE$3303,31,FALSE),"CHYBA")))),2)</f>
        <v>#N/A</v>
      </c>
      <c r="S906" s="51" t="e">
        <f>ROUND(VLOOKUP(EVID_HNOJENI!N906,HNOJIVA_ALL!$A$2:$Z$3303,18,FALSE)*K906*IF(L906="t",10,IF(L906="kg",0.01,IF(L906="q",1,IF(L906="l",0.01*VLOOKUP(EVID_HNOJENI!N906,HNOJIVA_ALL!$A$2:$AE$3303,31,FALSE),"CHYBA")))),2)</f>
        <v>#N/A</v>
      </c>
      <c r="T906" s="51" t="e">
        <f>ROUND(VLOOKUP(EVID_HNOJENI!N906,HNOJIVA_ALL!$A$2:$Z$3303,17,FALSE)*K906*IF(L906="t",10,IF(L906="kg",0.01,IF(L906="q",1,IF(L906="l",0.01*VLOOKUP(EVID_HNOJENI!N906,HNOJIVA_ALL!$A$2:$AE$3303,31,FALSE),"CHYBA")))),2)</f>
        <v>#N/A</v>
      </c>
      <c r="U906" s="51" t="e">
        <f>ROUND(VLOOKUP(EVID_HNOJENI!N906,HNOJIVA_ALL!$A$2:$Z$3303,20,FALSE)*K906*IF(L906="t",10,IF(L906="kg",0.01,IF(L906="q",1,IF(L906="l",0.01*VLOOKUP(EVID_HNOJENI!N906,HNOJIVA_ALL!$A$2:$AE$3303,31,FALSE),"CHYBA")))),2)</f>
        <v>#N/A</v>
      </c>
    </row>
    <row r="907" spans="1:21" x14ac:dyDescent="0.2">
      <c r="A907" s="32"/>
      <c r="B907" s="45" t="e">
        <f>VLOOKUP($A907,EVID_OSEVU!$A$1:$M$4972,2,FALSE)</f>
        <v>#N/A</v>
      </c>
      <c r="C907" s="45" t="e">
        <f>VLOOKUP($A907,EVID_OSEVU!$A$1:$M$4972,3,FALSE)</f>
        <v>#N/A</v>
      </c>
      <c r="D907" s="45" t="e">
        <f>VLOOKUP($A907,EVID_OSEVU!$A$1:$M$4972,4,FALSE)</f>
        <v>#N/A</v>
      </c>
      <c r="E907" s="45" t="e">
        <f>VLOOKUP($A907,EVID_OSEVU!$A$1:$M$4972,7,FALSE)</f>
        <v>#N/A</v>
      </c>
      <c r="F907" s="45" t="e">
        <f>VLOOKUP($A907,EVID_OSEVU!$A$1:$M$4972,8,FALSE)</f>
        <v>#N/A</v>
      </c>
      <c r="G907" s="45" t="e">
        <f>VLOOKUP($A907,EVID_OSEVU!$A$1:$M$4972,11,FALSE)</f>
        <v>#N/A</v>
      </c>
      <c r="H907" s="35"/>
      <c r="I907" s="48"/>
      <c r="J907" s="33" t="e">
        <f>VLOOKUP($A907,EVID_OSEVU!$A$1:$M$4972,11,FALSE)</f>
        <v>#N/A</v>
      </c>
      <c r="K907" s="39"/>
      <c r="L907" s="49"/>
      <c r="M907" s="89" t="e">
        <f t="shared" si="14"/>
        <v>#N/A</v>
      </c>
      <c r="N907" s="50"/>
      <c r="O907" s="37" t="e">
        <f>VLOOKUP(EVID_HNOJENI!N907,HNOJIVA_ALL!$A$2:$Z$3303,4,FALSE)</f>
        <v>#N/A</v>
      </c>
      <c r="P907" s="51" t="e">
        <f>ROUND(VLOOKUP(EVID_HNOJENI!N907,HNOJIVA_ALL!$A$2:$Z$3303,14,FALSE)*K907*IF(L907="t",10,IF(L907="kg",0.01,IF(L907="q",1,IF(L907="l",0.01*VLOOKUP(EVID_HNOJENI!N907,HNOJIVA_ALL!$A$2:$AE$3303,31,FALSE),"CHYBA")))),2)</f>
        <v>#N/A</v>
      </c>
      <c r="Q907" s="51" t="e">
        <f>ROUND(VLOOKUP(EVID_HNOJENI!N907,HNOJIVA_ALL!$A$2:$Z$3303,15,FALSE)*K907*IF(L907="t",10,IF(L907="kg",0.01,IF(L907="q",1,IF(L907="l",0.01*VLOOKUP(EVID_HNOJENI!N907,HNOJIVA_ALL!$A$2:$AE$3303,31,FALSE),"CHYBA")))),2)</f>
        <v>#N/A</v>
      </c>
      <c r="R907" s="51" t="e">
        <f>ROUND(VLOOKUP(EVID_HNOJENI!N907,HNOJIVA_ALL!$A$2:$Z$3303,16,FALSE)*K907*IF(L907="t",10,IF(L907="kg",0.01,IF(L907="q",1,IF(L907="l",0.01*VLOOKUP(EVID_HNOJENI!N907,HNOJIVA_ALL!$A$2:$AE$3303,31,FALSE),"CHYBA")))),2)</f>
        <v>#N/A</v>
      </c>
      <c r="S907" s="51" t="e">
        <f>ROUND(VLOOKUP(EVID_HNOJENI!N907,HNOJIVA_ALL!$A$2:$Z$3303,18,FALSE)*K907*IF(L907="t",10,IF(L907="kg",0.01,IF(L907="q",1,IF(L907="l",0.01*VLOOKUP(EVID_HNOJENI!N907,HNOJIVA_ALL!$A$2:$AE$3303,31,FALSE),"CHYBA")))),2)</f>
        <v>#N/A</v>
      </c>
      <c r="T907" s="51" t="e">
        <f>ROUND(VLOOKUP(EVID_HNOJENI!N907,HNOJIVA_ALL!$A$2:$Z$3303,17,FALSE)*K907*IF(L907="t",10,IF(L907="kg",0.01,IF(L907="q",1,IF(L907="l",0.01*VLOOKUP(EVID_HNOJENI!N907,HNOJIVA_ALL!$A$2:$AE$3303,31,FALSE),"CHYBA")))),2)</f>
        <v>#N/A</v>
      </c>
      <c r="U907" s="51" t="e">
        <f>ROUND(VLOOKUP(EVID_HNOJENI!N907,HNOJIVA_ALL!$A$2:$Z$3303,20,FALSE)*K907*IF(L907="t",10,IF(L907="kg",0.01,IF(L907="q",1,IF(L907="l",0.01*VLOOKUP(EVID_HNOJENI!N907,HNOJIVA_ALL!$A$2:$AE$3303,31,FALSE),"CHYBA")))),2)</f>
        <v>#N/A</v>
      </c>
    </row>
    <row r="908" spans="1:21" x14ac:dyDescent="0.2">
      <c r="A908" s="32"/>
      <c r="B908" s="45" t="e">
        <f>VLOOKUP($A908,EVID_OSEVU!$A$1:$M$4972,2,FALSE)</f>
        <v>#N/A</v>
      </c>
      <c r="C908" s="45" t="e">
        <f>VLOOKUP($A908,EVID_OSEVU!$A$1:$M$4972,3,FALSE)</f>
        <v>#N/A</v>
      </c>
      <c r="D908" s="45" t="e">
        <f>VLOOKUP($A908,EVID_OSEVU!$A$1:$M$4972,4,FALSE)</f>
        <v>#N/A</v>
      </c>
      <c r="E908" s="45" t="e">
        <f>VLOOKUP($A908,EVID_OSEVU!$A$1:$M$4972,7,FALSE)</f>
        <v>#N/A</v>
      </c>
      <c r="F908" s="45" t="e">
        <f>VLOOKUP($A908,EVID_OSEVU!$A$1:$M$4972,8,FALSE)</f>
        <v>#N/A</v>
      </c>
      <c r="G908" s="45" t="e">
        <f>VLOOKUP($A908,EVID_OSEVU!$A$1:$M$4972,11,FALSE)</f>
        <v>#N/A</v>
      </c>
      <c r="H908" s="35"/>
      <c r="I908" s="48"/>
      <c r="J908" s="33" t="e">
        <f>VLOOKUP($A908,EVID_OSEVU!$A$1:$M$4972,11,FALSE)</f>
        <v>#N/A</v>
      </c>
      <c r="K908" s="39"/>
      <c r="L908" s="49"/>
      <c r="M908" s="89" t="e">
        <f t="shared" si="14"/>
        <v>#N/A</v>
      </c>
      <c r="N908" s="50"/>
      <c r="O908" s="37" t="e">
        <f>VLOOKUP(EVID_HNOJENI!N908,HNOJIVA_ALL!$A$2:$Z$3303,4,FALSE)</f>
        <v>#N/A</v>
      </c>
      <c r="P908" s="51" t="e">
        <f>ROUND(VLOOKUP(EVID_HNOJENI!N908,HNOJIVA_ALL!$A$2:$Z$3303,14,FALSE)*K908*IF(L908="t",10,IF(L908="kg",0.01,IF(L908="q",1,IF(L908="l",0.01*VLOOKUP(EVID_HNOJENI!N908,HNOJIVA_ALL!$A$2:$AE$3303,31,FALSE),"CHYBA")))),2)</f>
        <v>#N/A</v>
      </c>
      <c r="Q908" s="51" t="e">
        <f>ROUND(VLOOKUP(EVID_HNOJENI!N908,HNOJIVA_ALL!$A$2:$Z$3303,15,FALSE)*K908*IF(L908="t",10,IF(L908="kg",0.01,IF(L908="q",1,IF(L908="l",0.01*VLOOKUP(EVID_HNOJENI!N908,HNOJIVA_ALL!$A$2:$AE$3303,31,FALSE),"CHYBA")))),2)</f>
        <v>#N/A</v>
      </c>
      <c r="R908" s="51" t="e">
        <f>ROUND(VLOOKUP(EVID_HNOJENI!N908,HNOJIVA_ALL!$A$2:$Z$3303,16,FALSE)*K908*IF(L908="t",10,IF(L908="kg",0.01,IF(L908="q",1,IF(L908="l",0.01*VLOOKUP(EVID_HNOJENI!N908,HNOJIVA_ALL!$A$2:$AE$3303,31,FALSE),"CHYBA")))),2)</f>
        <v>#N/A</v>
      </c>
      <c r="S908" s="51" t="e">
        <f>ROUND(VLOOKUP(EVID_HNOJENI!N908,HNOJIVA_ALL!$A$2:$Z$3303,18,FALSE)*K908*IF(L908="t",10,IF(L908="kg",0.01,IF(L908="q",1,IF(L908="l",0.01*VLOOKUP(EVID_HNOJENI!N908,HNOJIVA_ALL!$A$2:$AE$3303,31,FALSE),"CHYBA")))),2)</f>
        <v>#N/A</v>
      </c>
      <c r="T908" s="51" t="e">
        <f>ROUND(VLOOKUP(EVID_HNOJENI!N908,HNOJIVA_ALL!$A$2:$Z$3303,17,FALSE)*K908*IF(L908="t",10,IF(L908="kg",0.01,IF(L908="q",1,IF(L908="l",0.01*VLOOKUP(EVID_HNOJENI!N908,HNOJIVA_ALL!$A$2:$AE$3303,31,FALSE),"CHYBA")))),2)</f>
        <v>#N/A</v>
      </c>
      <c r="U908" s="51" t="e">
        <f>ROUND(VLOOKUP(EVID_HNOJENI!N908,HNOJIVA_ALL!$A$2:$Z$3303,20,FALSE)*K908*IF(L908="t",10,IF(L908="kg",0.01,IF(L908="q",1,IF(L908="l",0.01*VLOOKUP(EVID_HNOJENI!N908,HNOJIVA_ALL!$A$2:$AE$3303,31,FALSE),"CHYBA")))),2)</f>
        <v>#N/A</v>
      </c>
    </row>
    <row r="909" spans="1:21" x14ac:dyDescent="0.2">
      <c r="A909" s="32"/>
      <c r="B909" s="45" t="e">
        <f>VLOOKUP($A909,EVID_OSEVU!$A$1:$M$4972,2,FALSE)</f>
        <v>#N/A</v>
      </c>
      <c r="C909" s="45" t="e">
        <f>VLOOKUP($A909,EVID_OSEVU!$A$1:$M$4972,3,FALSE)</f>
        <v>#N/A</v>
      </c>
      <c r="D909" s="45" t="e">
        <f>VLOOKUP($A909,EVID_OSEVU!$A$1:$M$4972,4,FALSE)</f>
        <v>#N/A</v>
      </c>
      <c r="E909" s="45" t="e">
        <f>VLOOKUP($A909,EVID_OSEVU!$A$1:$M$4972,7,FALSE)</f>
        <v>#N/A</v>
      </c>
      <c r="F909" s="45" t="e">
        <f>VLOOKUP($A909,EVID_OSEVU!$A$1:$M$4972,8,FALSE)</f>
        <v>#N/A</v>
      </c>
      <c r="G909" s="45" t="e">
        <f>VLOOKUP($A909,EVID_OSEVU!$A$1:$M$4972,11,FALSE)</f>
        <v>#N/A</v>
      </c>
      <c r="H909" s="35"/>
      <c r="I909" s="48"/>
      <c r="J909" s="33" t="e">
        <f>VLOOKUP($A909,EVID_OSEVU!$A$1:$M$4972,11,FALSE)</f>
        <v>#N/A</v>
      </c>
      <c r="K909" s="39"/>
      <c r="L909" s="49"/>
      <c r="M909" s="89" t="e">
        <f t="shared" si="14"/>
        <v>#N/A</v>
      </c>
      <c r="N909" s="50"/>
      <c r="O909" s="37" t="e">
        <f>VLOOKUP(EVID_HNOJENI!N909,HNOJIVA_ALL!$A$2:$Z$3303,4,FALSE)</f>
        <v>#N/A</v>
      </c>
      <c r="P909" s="51" t="e">
        <f>ROUND(VLOOKUP(EVID_HNOJENI!N909,HNOJIVA_ALL!$A$2:$Z$3303,14,FALSE)*K909*IF(L909="t",10,IF(L909="kg",0.01,IF(L909="q",1,IF(L909="l",0.01*VLOOKUP(EVID_HNOJENI!N909,HNOJIVA_ALL!$A$2:$AE$3303,31,FALSE),"CHYBA")))),2)</f>
        <v>#N/A</v>
      </c>
      <c r="Q909" s="51" t="e">
        <f>ROUND(VLOOKUP(EVID_HNOJENI!N909,HNOJIVA_ALL!$A$2:$Z$3303,15,FALSE)*K909*IF(L909="t",10,IF(L909="kg",0.01,IF(L909="q",1,IF(L909="l",0.01*VLOOKUP(EVID_HNOJENI!N909,HNOJIVA_ALL!$A$2:$AE$3303,31,FALSE),"CHYBA")))),2)</f>
        <v>#N/A</v>
      </c>
      <c r="R909" s="51" t="e">
        <f>ROUND(VLOOKUP(EVID_HNOJENI!N909,HNOJIVA_ALL!$A$2:$Z$3303,16,FALSE)*K909*IF(L909="t",10,IF(L909="kg",0.01,IF(L909="q",1,IF(L909="l",0.01*VLOOKUP(EVID_HNOJENI!N909,HNOJIVA_ALL!$A$2:$AE$3303,31,FALSE),"CHYBA")))),2)</f>
        <v>#N/A</v>
      </c>
      <c r="S909" s="51" t="e">
        <f>ROUND(VLOOKUP(EVID_HNOJENI!N909,HNOJIVA_ALL!$A$2:$Z$3303,18,FALSE)*K909*IF(L909="t",10,IF(L909="kg",0.01,IF(L909="q",1,IF(L909="l",0.01*VLOOKUP(EVID_HNOJENI!N909,HNOJIVA_ALL!$A$2:$AE$3303,31,FALSE),"CHYBA")))),2)</f>
        <v>#N/A</v>
      </c>
      <c r="T909" s="51" t="e">
        <f>ROUND(VLOOKUP(EVID_HNOJENI!N909,HNOJIVA_ALL!$A$2:$Z$3303,17,FALSE)*K909*IF(L909="t",10,IF(L909="kg",0.01,IF(L909="q",1,IF(L909="l",0.01*VLOOKUP(EVID_HNOJENI!N909,HNOJIVA_ALL!$A$2:$AE$3303,31,FALSE),"CHYBA")))),2)</f>
        <v>#N/A</v>
      </c>
      <c r="U909" s="51" t="e">
        <f>ROUND(VLOOKUP(EVID_HNOJENI!N909,HNOJIVA_ALL!$A$2:$Z$3303,20,FALSE)*K909*IF(L909="t",10,IF(L909="kg",0.01,IF(L909="q",1,IF(L909="l",0.01*VLOOKUP(EVID_HNOJENI!N909,HNOJIVA_ALL!$A$2:$AE$3303,31,FALSE),"CHYBA")))),2)</f>
        <v>#N/A</v>
      </c>
    </row>
    <row r="910" spans="1:21" x14ac:dyDescent="0.2">
      <c r="A910" s="32"/>
      <c r="B910" s="45" t="e">
        <f>VLOOKUP($A910,EVID_OSEVU!$A$1:$M$4972,2,FALSE)</f>
        <v>#N/A</v>
      </c>
      <c r="C910" s="45" t="e">
        <f>VLOOKUP($A910,EVID_OSEVU!$A$1:$M$4972,3,FALSE)</f>
        <v>#N/A</v>
      </c>
      <c r="D910" s="45" t="e">
        <f>VLOOKUP($A910,EVID_OSEVU!$A$1:$M$4972,4,FALSE)</f>
        <v>#N/A</v>
      </c>
      <c r="E910" s="45" t="e">
        <f>VLOOKUP($A910,EVID_OSEVU!$A$1:$M$4972,7,FALSE)</f>
        <v>#N/A</v>
      </c>
      <c r="F910" s="45" t="e">
        <f>VLOOKUP($A910,EVID_OSEVU!$A$1:$M$4972,8,FALSE)</f>
        <v>#N/A</v>
      </c>
      <c r="G910" s="45" t="e">
        <f>VLOOKUP($A910,EVID_OSEVU!$A$1:$M$4972,11,FALSE)</f>
        <v>#N/A</v>
      </c>
      <c r="H910" s="35"/>
      <c r="I910" s="48"/>
      <c r="J910" s="33" t="e">
        <f>VLOOKUP($A910,EVID_OSEVU!$A$1:$M$4972,11,FALSE)</f>
        <v>#N/A</v>
      </c>
      <c r="K910" s="39"/>
      <c r="L910" s="49"/>
      <c r="M910" s="89" t="e">
        <f t="shared" si="14"/>
        <v>#N/A</v>
      </c>
      <c r="N910" s="50"/>
      <c r="O910" s="37" t="e">
        <f>VLOOKUP(EVID_HNOJENI!N910,HNOJIVA_ALL!$A$2:$Z$3303,4,FALSE)</f>
        <v>#N/A</v>
      </c>
      <c r="P910" s="51" t="e">
        <f>ROUND(VLOOKUP(EVID_HNOJENI!N910,HNOJIVA_ALL!$A$2:$Z$3303,14,FALSE)*K910*IF(L910="t",10,IF(L910="kg",0.01,IF(L910="q",1,IF(L910="l",0.01*VLOOKUP(EVID_HNOJENI!N910,HNOJIVA_ALL!$A$2:$AE$3303,31,FALSE),"CHYBA")))),2)</f>
        <v>#N/A</v>
      </c>
      <c r="Q910" s="51" t="e">
        <f>ROUND(VLOOKUP(EVID_HNOJENI!N910,HNOJIVA_ALL!$A$2:$Z$3303,15,FALSE)*K910*IF(L910="t",10,IF(L910="kg",0.01,IF(L910="q",1,IF(L910="l",0.01*VLOOKUP(EVID_HNOJENI!N910,HNOJIVA_ALL!$A$2:$AE$3303,31,FALSE),"CHYBA")))),2)</f>
        <v>#N/A</v>
      </c>
      <c r="R910" s="51" t="e">
        <f>ROUND(VLOOKUP(EVID_HNOJENI!N910,HNOJIVA_ALL!$A$2:$Z$3303,16,FALSE)*K910*IF(L910="t",10,IF(L910="kg",0.01,IF(L910="q",1,IF(L910="l",0.01*VLOOKUP(EVID_HNOJENI!N910,HNOJIVA_ALL!$A$2:$AE$3303,31,FALSE),"CHYBA")))),2)</f>
        <v>#N/A</v>
      </c>
      <c r="S910" s="51" t="e">
        <f>ROUND(VLOOKUP(EVID_HNOJENI!N910,HNOJIVA_ALL!$A$2:$Z$3303,18,FALSE)*K910*IF(L910="t",10,IF(L910="kg",0.01,IF(L910="q",1,IF(L910="l",0.01*VLOOKUP(EVID_HNOJENI!N910,HNOJIVA_ALL!$A$2:$AE$3303,31,FALSE),"CHYBA")))),2)</f>
        <v>#N/A</v>
      </c>
      <c r="T910" s="51" t="e">
        <f>ROUND(VLOOKUP(EVID_HNOJENI!N910,HNOJIVA_ALL!$A$2:$Z$3303,17,FALSE)*K910*IF(L910="t",10,IF(L910="kg",0.01,IF(L910="q",1,IF(L910="l",0.01*VLOOKUP(EVID_HNOJENI!N910,HNOJIVA_ALL!$A$2:$AE$3303,31,FALSE),"CHYBA")))),2)</f>
        <v>#N/A</v>
      </c>
      <c r="U910" s="51" t="e">
        <f>ROUND(VLOOKUP(EVID_HNOJENI!N910,HNOJIVA_ALL!$A$2:$Z$3303,20,FALSE)*K910*IF(L910="t",10,IF(L910="kg",0.01,IF(L910="q",1,IF(L910="l",0.01*VLOOKUP(EVID_HNOJENI!N910,HNOJIVA_ALL!$A$2:$AE$3303,31,FALSE),"CHYBA")))),2)</f>
        <v>#N/A</v>
      </c>
    </row>
    <row r="911" spans="1:21" x14ac:dyDescent="0.2">
      <c r="A911" s="32"/>
      <c r="B911" s="45" t="e">
        <f>VLOOKUP($A911,EVID_OSEVU!$A$1:$M$4972,2,FALSE)</f>
        <v>#N/A</v>
      </c>
      <c r="C911" s="45" t="e">
        <f>VLOOKUP($A911,EVID_OSEVU!$A$1:$M$4972,3,FALSE)</f>
        <v>#N/A</v>
      </c>
      <c r="D911" s="45" t="e">
        <f>VLOOKUP($A911,EVID_OSEVU!$A$1:$M$4972,4,FALSE)</f>
        <v>#N/A</v>
      </c>
      <c r="E911" s="45" t="e">
        <f>VLOOKUP($A911,EVID_OSEVU!$A$1:$M$4972,7,FALSE)</f>
        <v>#N/A</v>
      </c>
      <c r="F911" s="45" t="e">
        <f>VLOOKUP($A911,EVID_OSEVU!$A$1:$M$4972,8,FALSE)</f>
        <v>#N/A</v>
      </c>
      <c r="G911" s="45" t="e">
        <f>VLOOKUP($A911,EVID_OSEVU!$A$1:$M$4972,11,FALSE)</f>
        <v>#N/A</v>
      </c>
      <c r="H911" s="35"/>
      <c r="I911" s="48"/>
      <c r="J911" s="33" t="e">
        <f>VLOOKUP($A911,EVID_OSEVU!$A$1:$M$4972,11,FALSE)</f>
        <v>#N/A</v>
      </c>
      <c r="K911" s="39"/>
      <c r="L911" s="49"/>
      <c r="M911" s="89" t="e">
        <f t="shared" si="14"/>
        <v>#N/A</v>
      </c>
      <c r="N911" s="50"/>
      <c r="O911" s="37" t="e">
        <f>VLOOKUP(EVID_HNOJENI!N911,HNOJIVA_ALL!$A$2:$Z$3303,4,FALSE)</f>
        <v>#N/A</v>
      </c>
      <c r="P911" s="51" t="e">
        <f>ROUND(VLOOKUP(EVID_HNOJENI!N911,HNOJIVA_ALL!$A$2:$Z$3303,14,FALSE)*K911*IF(L911="t",10,IF(L911="kg",0.01,IF(L911="q",1,IF(L911="l",0.01*VLOOKUP(EVID_HNOJENI!N911,HNOJIVA_ALL!$A$2:$AE$3303,31,FALSE),"CHYBA")))),2)</f>
        <v>#N/A</v>
      </c>
      <c r="Q911" s="51" t="e">
        <f>ROUND(VLOOKUP(EVID_HNOJENI!N911,HNOJIVA_ALL!$A$2:$Z$3303,15,FALSE)*K911*IF(L911="t",10,IF(L911="kg",0.01,IF(L911="q",1,IF(L911="l",0.01*VLOOKUP(EVID_HNOJENI!N911,HNOJIVA_ALL!$A$2:$AE$3303,31,FALSE),"CHYBA")))),2)</f>
        <v>#N/A</v>
      </c>
      <c r="R911" s="51" t="e">
        <f>ROUND(VLOOKUP(EVID_HNOJENI!N911,HNOJIVA_ALL!$A$2:$Z$3303,16,FALSE)*K911*IF(L911="t",10,IF(L911="kg",0.01,IF(L911="q",1,IF(L911="l",0.01*VLOOKUP(EVID_HNOJENI!N911,HNOJIVA_ALL!$A$2:$AE$3303,31,FALSE),"CHYBA")))),2)</f>
        <v>#N/A</v>
      </c>
      <c r="S911" s="51" t="e">
        <f>ROUND(VLOOKUP(EVID_HNOJENI!N911,HNOJIVA_ALL!$A$2:$Z$3303,18,FALSE)*K911*IF(L911="t",10,IF(L911="kg",0.01,IF(L911="q",1,IF(L911="l",0.01*VLOOKUP(EVID_HNOJENI!N911,HNOJIVA_ALL!$A$2:$AE$3303,31,FALSE),"CHYBA")))),2)</f>
        <v>#N/A</v>
      </c>
      <c r="T911" s="51" t="e">
        <f>ROUND(VLOOKUP(EVID_HNOJENI!N911,HNOJIVA_ALL!$A$2:$Z$3303,17,FALSE)*K911*IF(L911="t",10,IF(L911="kg",0.01,IF(L911="q",1,IF(L911="l",0.01*VLOOKUP(EVID_HNOJENI!N911,HNOJIVA_ALL!$A$2:$AE$3303,31,FALSE),"CHYBA")))),2)</f>
        <v>#N/A</v>
      </c>
      <c r="U911" s="51" t="e">
        <f>ROUND(VLOOKUP(EVID_HNOJENI!N911,HNOJIVA_ALL!$A$2:$Z$3303,20,FALSE)*K911*IF(L911="t",10,IF(L911="kg",0.01,IF(L911="q",1,IF(L911="l",0.01*VLOOKUP(EVID_HNOJENI!N911,HNOJIVA_ALL!$A$2:$AE$3303,31,FALSE),"CHYBA")))),2)</f>
        <v>#N/A</v>
      </c>
    </row>
    <row r="912" spans="1:21" x14ac:dyDescent="0.2">
      <c r="A912" s="32"/>
      <c r="B912" s="45" t="e">
        <f>VLOOKUP($A912,EVID_OSEVU!$A$1:$M$4972,2,FALSE)</f>
        <v>#N/A</v>
      </c>
      <c r="C912" s="45" t="e">
        <f>VLOOKUP($A912,EVID_OSEVU!$A$1:$M$4972,3,FALSE)</f>
        <v>#N/A</v>
      </c>
      <c r="D912" s="45" t="e">
        <f>VLOOKUP($A912,EVID_OSEVU!$A$1:$M$4972,4,FALSE)</f>
        <v>#N/A</v>
      </c>
      <c r="E912" s="45" t="e">
        <f>VLOOKUP($A912,EVID_OSEVU!$A$1:$M$4972,7,FALSE)</f>
        <v>#N/A</v>
      </c>
      <c r="F912" s="45" t="e">
        <f>VLOOKUP($A912,EVID_OSEVU!$A$1:$M$4972,8,FALSE)</f>
        <v>#N/A</v>
      </c>
      <c r="G912" s="45" t="e">
        <f>VLOOKUP($A912,EVID_OSEVU!$A$1:$M$4972,11,FALSE)</f>
        <v>#N/A</v>
      </c>
      <c r="H912" s="35"/>
      <c r="I912" s="48"/>
      <c r="J912" s="33" t="e">
        <f>VLOOKUP($A912,EVID_OSEVU!$A$1:$M$4972,11,FALSE)</f>
        <v>#N/A</v>
      </c>
      <c r="K912" s="39"/>
      <c r="L912" s="49"/>
      <c r="M912" s="89" t="e">
        <f t="shared" si="14"/>
        <v>#N/A</v>
      </c>
      <c r="N912" s="50"/>
      <c r="O912" s="37" t="e">
        <f>VLOOKUP(EVID_HNOJENI!N912,HNOJIVA_ALL!$A$2:$Z$3303,4,FALSE)</f>
        <v>#N/A</v>
      </c>
      <c r="P912" s="51" t="e">
        <f>ROUND(VLOOKUP(EVID_HNOJENI!N912,HNOJIVA_ALL!$A$2:$Z$3303,14,FALSE)*K912*IF(L912="t",10,IF(L912="kg",0.01,IF(L912="q",1,IF(L912="l",0.01*VLOOKUP(EVID_HNOJENI!N912,HNOJIVA_ALL!$A$2:$AE$3303,31,FALSE),"CHYBA")))),2)</f>
        <v>#N/A</v>
      </c>
      <c r="Q912" s="51" t="e">
        <f>ROUND(VLOOKUP(EVID_HNOJENI!N912,HNOJIVA_ALL!$A$2:$Z$3303,15,FALSE)*K912*IF(L912="t",10,IF(L912="kg",0.01,IF(L912="q",1,IF(L912="l",0.01*VLOOKUP(EVID_HNOJENI!N912,HNOJIVA_ALL!$A$2:$AE$3303,31,FALSE),"CHYBA")))),2)</f>
        <v>#N/A</v>
      </c>
      <c r="R912" s="51" t="e">
        <f>ROUND(VLOOKUP(EVID_HNOJENI!N912,HNOJIVA_ALL!$A$2:$Z$3303,16,FALSE)*K912*IF(L912="t",10,IF(L912="kg",0.01,IF(L912="q",1,IF(L912="l",0.01*VLOOKUP(EVID_HNOJENI!N912,HNOJIVA_ALL!$A$2:$AE$3303,31,FALSE),"CHYBA")))),2)</f>
        <v>#N/A</v>
      </c>
      <c r="S912" s="51" t="e">
        <f>ROUND(VLOOKUP(EVID_HNOJENI!N912,HNOJIVA_ALL!$A$2:$Z$3303,18,FALSE)*K912*IF(L912="t",10,IF(L912="kg",0.01,IF(L912="q",1,IF(L912="l",0.01*VLOOKUP(EVID_HNOJENI!N912,HNOJIVA_ALL!$A$2:$AE$3303,31,FALSE),"CHYBA")))),2)</f>
        <v>#N/A</v>
      </c>
      <c r="T912" s="51" t="e">
        <f>ROUND(VLOOKUP(EVID_HNOJENI!N912,HNOJIVA_ALL!$A$2:$Z$3303,17,FALSE)*K912*IF(L912="t",10,IF(L912="kg",0.01,IF(L912="q",1,IF(L912="l",0.01*VLOOKUP(EVID_HNOJENI!N912,HNOJIVA_ALL!$A$2:$AE$3303,31,FALSE),"CHYBA")))),2)</f>
        <v>#N/A</v>
      </c>
      <c r="U912" s="51" t="e">
        <f>ROUND(VLOOKUP(EVID_HNOJENI!N912,HNOJIVA_ALL!$A$2:$Z$3303,20,FALSE)*K912*IF(L912="t",10,IF(L912="kg",0.01,IF(L912="q",1,IF(L912="l",0.01*VLOOKUP(EVID_HNOJENI!N912,HNOJIVA_ALL!$A$2:$AE$3303,31,FALSE),"CHYBA")))),2)</f>
        <v>#N/A</v>
      </c>
    </row>
    <row r="913" spans="1:21" x14ac:dyDescent="0.2">
      <c r="A913" s="32"/>
      <c r="B913" s="45" t="e">
        <f>VLOOKUP($A913,EVID_OSEVU!$A$1:$M$4972,2,FALSE)</f>
        <v>#N/A</v>
      </c>
      <c r="C913" s="45" t="e">
        <f>VLOOKUP($A913,EVID_OSEVU!$A$1:$M$4972,3,FALSE)</f>
        <v>#N/A</v>
      </c>
      <c r="D913" s="45" t="e">
        <f>VLOOKUP($A913,EVID_OSEVU!$A$1:$M$4972,4,FALSE)</f>
        <v>#N/A</v>
      </c>
      <c r="E913" s="45" t="e">
        <f>VLOOKUP($A913,EVID_OSEVU!$A$1:$M$4972,7,FALSE)</f>
        <v>#N/A</v>
      </c>
      <c r="F913" s="45" t="e">
        <f>VLOOKUP($A913,EVID_OSEVU!$A$1:$M$4972,8,FALSE)</f>
        <v>#N/A</v>
      </c>
      <c r="G913" s="45" t="e">
        <f>VLOOKUP($A913,EVID_OSEVU!$A$1:$M$4972,11,FALSE)</f>
        <v>#N/A</v>
      </c>
      <c r="H913" s="35"/>
      <c r="I913" s="48"/>
      <c r="J913" s="33" t="e">
        <f>VLOOKUP($A913,EVID_OSEVU!$A$1:$M$4972,11,FALSE)</f>
        <v>#N/A</v>
      </c>
      <c r="K913" s="39"/>
      <c r="L913" s="49"/>
      <c r="M913" s="89" t="e">
        <f t="shared" si="14"/>
        <v>#N/A</v>
      </c>
      <c r="N913" s="50"/>
      <c r="O913" s="37" t="e">
        <f>VLOOKUP(EVID_HNOJENI!N913,HNOJIVA_ALL!$A$2:$Z$3303,4,FALSE)</f>
        <v>#N/A</v>
      </c>
      <c r="P913" s="51" t="e">
        <f>ROUND(VLOOKUP(EVID_HNOJENI!N913,HNOJIVA_ALL!$A$2:$Z$3303,14,FALSE)*K913*IF(L913="t",10,IF(L913="kg",0.01,IF(L913="q",1,IF(L913="l",0.01*VLOOKUP(EVID_HNOJENI!N913,HNOJIVA_ALL!$A$2:$AE$3303,31,FALSE),"CHYBA")))),2)</f>
        <v>#N/A</v>
      </c>
      <c r="Q913" s="51" t="e">
        <f>ROUND(VLOOKUP(EVID_HNOJENI!N913,HNOJIVA_ALL!$A$2:$Z$3303,15,FALSE)*K913*IF(L913="t",10,IF(L913="kg",0.01,IF(L913="q",1,IF(L913="l",0.01*VLOOKUP(EVID_HNOJENI!N913,HNOJIVA_ALL!$A$2:$AE$3303,31,FALSE),"CHYBA")))),2)</f>
        <v>#N/A</v>
      </c>
      <c r="R913" s="51" t="e">
        <f>ROUND(VLOOKUP(EVID_HNOJENI!N913,HNOJIVA_ALL!$A$2:$Z$3303,16,FALSE)*K913*IF(L913="t",10,IF(L913="kg",0.01,IF(L913="q",1,IF(L913="l",0.01*VLOOKUP(EVID_HNOJENI!N913,HNOJIVA_ALL!$A$2:$AE$3303,31,FALSE),"CHYBA")))),2)</f>
        <v>#N/A</v>
      </c>
      <c r="S913" s="51" t="e">
        <f>ROUND(VLOOKUP(EVID_HNOJENI!N913,HNOJIVA_ALL!$A$2:$Z$3303,18,FALSE)*K913*IF(L913="t",10,IF(L913="kg",0.01,IF(L913="q",1,IF(L913="l",0.01*VLOOKUP(EVID_HNOJENI!N913,HNOJIVA_ALL!$A$2:$AE$3303,31,FALSE),"CHYBA")))),2)</f>
        <v>#N/A</v>
      </c>
      <c r="T913" s="51" t="e">
        <f>ROUND(VLOOKUP(EVID_HNOJENI!N913,HNOJIVA_ALL!$A$2:$Z$3303,17,FALSE)*K913*IF(L913="t",10,IF(L913="kg",0.01,IF(L913="q",1,IF(L913="l",0.01*VLOOKUP(EVID_HNOJENI!N913,HNOJIVA_ALL!$A$2:$AE$3303,31,FALSE),"CHYBA")))),2)</f>
        <v>#N/A</v>
      </c>
      <c r="U913" s="51" t="e">
        <f>ROUND(VLOOKUP(EVID_HNOJENI!N913,HNOJIVA_ALL!$A$2:$Z$3303,20,FALSE)*K913*IF(L913="t",10,IF(L913="kg",0.01,IF(L913="q",1,IF(L913="l",0.01*VLOOKUP(EVID_HNOJENI!N913,HNOJIVA_ALL!$A$2:$AE$3303,31,FALSE),"CHYBA")))),2)</f>
        <v>#N/A</v>
      </c>
    </row>
    <row r="914" spans="1:21" x14ac:dyDescent="0.2">
      <c r="A914" s="32"/>
      <c r="B914" s="45" t="e">
        <f>VLOOKUP($A914,EVID_OSEVU!$A$1:$M$4972,2,FALSE)</f>
        <v>#N/A</v>
      </c>
      <c r="C914" s="45" t="e">
        <f>VLOOKUP($A914,EVID_OSEVU!$A$1:$M$4972,3,FALSE)</f>
        <v>#N/A</v>
      </c>
      <c r="D914" s="45" t="e">
        <f>VLOOKUP($A914,EVID_OSEVU!$A$1:$M$4972,4,FALSE)</f>
        <v>#N/A</v>
      </c>
      <c r="E914" s="45" t="e">
        <f>VLOOKUP($A914,EVID_OSEVU!$A$1:$M$4972,7,FALSE)</f>
        <v>#N/A</v>
      </c>
      <c r="F914" s="45" t="e">
        <f>VLOOKUP($A914,EVID_OSEVU!$A$1:$M$4972,8,FALSE)</f>
        <v>#N/A</v>
      </c>
      <c r="G914" s="45" t="e">
        <f>VLOOKUP($A914,EVID_OSEVU!$A$1:$M$4972,11,FALSE)</f>
        <v>#N/A</v>
      </c>
      <c r="H914" s="35"/>
      <c r="I914" s="48"/>
      <c r="J914" s="33" t="e">
        <f>VLOOKUP($A914,EVID_OSEVU!$A$1:$M$4972,11,FALSE)</f>
        <v>#N/A</v>
      </c>
      <c r="K914" s="39"/>
      <c r="L914" s="49"/>
      <c r="M914" s="89" t="e">
        <f t="shared" si="14"/>
        <v>#N/A</v>
      </c>
      <c r="N914" s="50"/>
      <c r="O914" s="37" t="e">
        <f>VLOOKUP(EVID_HNOJENI!N914,HNOJIVA_ALL!$A$2:$Z$3303,4,FALSE)</f>
        <v>#N/A</v>
      </c>
      <c r="P914" s="51" t="e">
        <f>ROUND(VLOOKUP(EVID_HNOJENI!N914,HNOJIVA_ALL!$A$2:$Z$3303,14,FALSE)*K914*IF(L914="t",10,IF(L914="kg",0.01,IF(L914="q",1,IF(L914="l",0.01*VLOOKUP(EVID_HNOJENI!N914,HNOJIVA_ALL!$A$2:$AE$3303,31,FALSE),"CHYBA")))),2)</f>
        <v>#N/A</v>
      </c>
      <c r="Q914" s="51" t="e">
        <f>ROUND(VLOOKUP(EVID_HNOJENI!N914,HNOJIVA_ALL!$A$2:$Z$3303,15,FALSE)*K914*IF(L914="t",10,IF(L914="kg",0.01,IF(L914="q",1,IF(L914="l",0.01*VLOOKUP(EVID_HNOJENI!N914,HNOJIVA_ALL!$A$2:$AE$3303,31,FALSE),"CHYBA")))),2)</f>
        <v>#N/A</v>
      </c>
      <c r="R914" s="51" t="e">
        <f>ROUND(VLOOKUP(EVID_HNOJENI!N914,HNOJIVA_ALL!$A$2:$Z$3303,16,FALSE)*K914*IF(L914="t",10,IF(L914="kg",0.01,IF(L914="q",1,IF(L914="l",0.01*VLOOKUP(EVID_HNOJENI!N914,HNOJIVA_ALL!$A$2:$AE$3303,31,FALSE),"CHYBA")))),2)</f>
        <v>#N/A</v>
      </c>
      <c r="S914" s="51" t="e">
        <f>ROUND(VLOOKUP(EVID_HNOJENI!N914,HNOJIVA_ALL!$A$2:$Z$3303,18,FALSE)*K914*IF(L914="t",10,IF(L914="kg",0.01,IF(L914="q",1,IF(L914="l",0.01*VLOOKUP(EVID_HNOJENI!N914,HNOJIVA_ALL!$A$2:$AE$3303,31,FALSE),"CHYBA")))),2)</f>
        <v>#N/A</v>
      </c>
      <c r="T914" s="51" t="e">
        <f>ROUND(VLOOKUP(EVID_HNOJENI!N914,HNOJIVA_ALL!$A$2:$Z$3303,17,FALSE)*K914*IF(L914="t",10,IF(L914="kg",0.01,IF(L914="q",1,IF(L914="l",0.01*VLOOKUP(EVID_HNOJENI!N914,HNOJIVA_ALL!$A$2:$AE$3303,31,FALSE),"CHYBA")))),2)</f>
        <v>#N/A</v>
      </c>
      <c r="U914" s="51" t="e">
        <f>ROUND(VLOOKUP(EVID_HNOJENI!N914,HNOJIVA_ALL!$A$2:$Z$3303,20,FALSE)*K914*IF(L914="t",10,IF(L914="kg",0.01,IF(L914="q",1,IF(L914="l",0.01*VLOOKUP(EVID_HNOJENI!N914,HNOJIVA_ALL!$A$2:$AE$3303,31,FALSE),"CHYBA")))),2)</f>
        <v>#N/A</v>
      </c>
    </row>
    <row r="915" spans="1:21" x14ac:dyDescent="0.2">
      <c r="A915" s="32"/>
      <c r="B915" s="45" t="e">
        <f>VLOOKUP($A915,EVID_OSEVU!$A$1:$M$4972,2,FALSE)</f>
        <v>#N/A</v>
      </c>
      <c r="C915" s="45" t="e">
        <f>VLOOKUP($A915,EVID_OSEVU!$A$1:$M$4972,3,FALSE)</f>
        <v>#N/A</v>
      </c>
      <c r="D915" s="45" t="e">
        <f>VLOOKUP($A915,EVID_OSEVU!$A$1:$M$4972,4,FALSE)</f>
        <v>#N/A</v>
      </c>
      <c r="E915" s="45" t="e">
        <f>VLOOKUP($A915,EVID_OSEVU!$A$1:$M$4972,7,FALSE)</f>
        <v>#N/A</v>
      </c>
      <c r="F915" s="45" t="e">
        <f>VLOOKUP($A915,EVID_OSEVU!$A$1:$M$4972,8,FALSE)</f>
        <v>#N/A</v>
      </c>
      <c r="G915" s="45" t="e">
        <f>VLOOKUP($A915,EVID_OSEVU!$A$1:$M$4972,11,FALSE)</f>
        <v>#N/A</v>
      </c>
      <c r="H915" s="35"/>
      <c r="I915" s="48"/>
      <c r="J915" s="33" t="e">
        <f>VLOOKUP($A915,EVID_OSEVU!$A$1:$M$4972,11,FALSE)</f>
        <v>#N/A</v>
      </c>
      <c r="K915" s="39"/>
      <c r="L915" s="49"/>
      <c r="M915" s="89" t="e">
        <f t="shared" si="14"/>
        <v>#N/A</v>
      </c>
      <c r="N915" s="50"/>
      <c r="O915" s="37" t="e">
        <f>VLOOKUP(EVID_HNOJENI!N915,HNOJIVA_ALL!$A$2:$Z$3303,4,FALSE)</f>
        <v>#N/A</v>
      </c>
      <c r="P915" s="51" t="e">
        <f>ROUND(VLOOKUP(EVID_HNOJENI!N915,HNOJIVA_ALL!$A$2:$Z$3303,14,FALSE)*K915*IF(L915="t",10,IF(L915="kg",0.01,IF(L915="q",1,IF(L915="l",0.01*VLOOKUP(EVID_HNOJENI!N915,HNOJIVA_ALL!$A$2:$AE$3303,31,FALSE),"CHYBA")))),2)</f>
        <v>#N/A</v>
      </c>
      <c r="Q915" s="51" t="e">
        <f>ROUND(VLOOKUP(EVID_HNOJENI!N915,HNOJIVA_ALL!$A$2:$Z$3303,15,FALSE)*K915*IF(L915="t",10,IF(L915="kg",0.01,IF(L915="q",1,IF(L915="l",0.01*VLOOKUP(EVID_HNOJENI!N915,HNOJIVA_ALL!$A$2:$AE$3303,31,FALSE),"CHYBA")))),2)</f>
        <v>#N/A</v>
      </c>
      <c r="R915" s="51" t="e">
        <f>ROUND(VLOOKUP(EVID_HNOJENI!N915,HNOJIVA_ALL!$A$2:$Z$3303,16,FALSE)*K915*IF(L915="t",10,IF(L915="kg",0.01,IF(L915="q",1,IF(L915="l",0.01*VLOOKUP(EVID_HNOJENI!N915,HNOJIVA_ALL!$A$2:$AE$3303,31,FALSE),"CHYBA")))),2)</f>
        <v>#N/A</v>
      </c>
      <c r="S915" s="51" t="e">
        <f>ROUND(VLOOKUP(EVID_HNOJENI!N915,HNOJIVA_ALL!$A$2:$Z$3303,18,FALSE)*K915*IF(L915="t",10,IF(L915="kg",0.01,IF(L915="q",1,IF(L915="l",0.01*VLOOKUP(EVID_HNOJENI!N915,HNOJIVA_ALL!$A$2:$AE$3303,31,FALSE),"CHYBA")))),2)</f>
        <v>#N/A</v>
      </c>
      <c r="T915" s="51" t="e">
        <f>ROUND(VLOOKUP(EVID_HNOJENI!N915,HNOJIVA_ALL!$A$2:$Z$3303,17,FALSE)*K915*IF(L915="t",10,IF(L915="kg",0.01,IF(L915="q",1,IF(L915="l",0.01*VLOOKUP(EVID_HNOJENI!N915,HNOJIVA_ALL!$A$2:$AE$3303,31,FALSE),"CHYBA")))),2)</f>
        <v>#N/A</v>
      </c>
      <c r="U915" s="51" t="e">
        <f>ROUND(VLOOKUP(EVID_HNOJENI!N915,HNOJIVA_ALL!$A$2:$Z$3303,20,FALSE)*K915*IF(L915="t",10,IF(L915="kg",0.01,IF(L915="q",1,IF(L915="l",0.01*VLOOKUP(EVID_HNOJENI!N915,HNOJIVA_ALL!$A$2:$AE$3303,31,FALSE),"CHYBA")))),2)</f>
        <v>#N/A</v>
      </c>
    </row>
    <row r="916" spans="1:21" x14ac:dyDescent="0.2">
      <c r="A916" s="32"/>
      <c r="B916" s="45" t="e">
        <f>VLOOKUP($A916,EVID_OSEVU!$A$1:$M$4972,2,FALSE)</f>
        <v>#N/A</v>
      </c>
      <c r="C916" s="45" t="e">
        <f>VLOOKUP($A916,EVID_OSEVU!$A$1:$M$4972,3,FALSE)</f>
        <v>#N/A</v>
      </c>
      <c r="D916" s="45" t="e">
        <f>VLOOKUP($A916,EVID_OSEVU!$A$1:$M$4972,4,FALSE)</f>
        <v>#N/A</v>
      </c>
      <c r="E916" s="45" t="e">
        <f>VLOOKUP($A916,EVID_OSEVU!$A$1:$M$4972,7,FALSE)</f>
        <v>#N/A</v>
      </c>
      <c r="F916" s="45" t="e">
        <f>VLOOKUP($A916,EVID_OSEVU!$A$1:$M$4972,8,FALSE)</f>
        <v>#N/A</v>
      </c>
      <c r="G916" s="45" t="e">
        <f>VLOOKUP($A916,EVID_OSEVU!$A$1:$M$4972,11,FALSE)</f>
        <v>#N/A</v>
      </c>
      <c r="H916" s="35"/>
      <c r="I916" s="48"/>
      <c r="J916" s="33" t="e">
        <f>VLOOKUP($A916,EVID_OSEVU!$A$1:$M$4972,11,FALSE)</f>
        <v>#N/A</v>
      </c>
      <c r="K916" s="39"/>
      <c r="L916" s="49"/>
      <c r="M916" s="89" t="e">
        <f t="shared" si="14"/>
        <v>#N/A</v>
      </c>
      <c r="N916" s="50"/>
      <c r="O916" s="37" t="e">
        <f>VLOOKUP(EVID_HNOJENI!N916,HNOJIVA_ALL!$A$2:$Z$3303,4,FALSE)</f>
        <v>#N/A</v>
      </c>
      <c r="P916" s="51" t="e">
        <f>ROUND(VLOOKUP(EVID_HNOJENI!N916,HNOJIVA_ALL!$A$2:$Z$3303,14,FALSE)*K916*IF(L916="t",10,IF(L916="kg",0.01,IF(L916="q",1,IF(L916="l",0.01*VLOOKUP(EVID_HNOJENI!N916,HNOJIVA_ALL!$A$2:$AE$3303,31,FALSE),"CHYBA")))),2)</f>
        <v>#N/A</v>
      </c>
      <c r="Q916" s="51" t="e">
        <f>ROUND(VLOOKUP(EVID_HNOJENI!N916,HNOJIVA_ALL!$A$2:$Z$3303,15,FALSE)*K916*IF(L916="t",10,IF(L916="kg",0.01,IF(L916="q",1,IF(L916="l",0.01*VLOOKUP(EVID_HNOJENI!N916,HNOJIVA_ALL!$A$2:$AE$3303,31,FALSE),"CHYBA")))),2)</f>
        <v>#N/A</v>
      </c>
      <c r="R916" s="51" t="e">
        <f>ROUND(VLOOKUP(EVID_HNOJENI!N916,HNOJIVA_ALL!$A$2:$Z$3303,16,FALSE)*K916*IF(L916="t",10,IF(L916="kg",0.01,IF(L916="q",1,IF(L916="l",0.01*VLOOKUP(EVID_HNOJENI!N916,HNOJIVA_ALL!$A$2:$AE$3303,31,FALSE),"CHYBA")))),2)</f>
        <v>#N/A</v>
      </c>
      <c r="S916" s="51" t="e">
        <f>ROUND(VLOOKUP(EVID_HNOJENI!N916,HNOJIVA_ALL!$A$2:$Z$3303,18,FALSE)*K916*IF(L916="t",10,IF(L916="kg",0.01,IF(L916="q",1,IF(L916="l",0.01*VLOOKUP(EVID_HNOJENI!N916,HNOJIVA_ALL!$A$2:$AE$3303,31,FALSE),"CHYBA")))),2)</f>
        <v>#N/A</v>
      </c>
      <c r="T916" s="51" t="e">
        <f>ROUND(VLOOKUP(EVID_HNOJENI!N916,HNOJIVA_ALL!$A$2:$Z$3303,17,FALSE)*K916*IF(L916="t",10,IF(L916="kg",0.01,IF(L916="q",1,IF(L916="l",0.01*VLOOKUP(EVID_HNOJENI!N916,HNOJIVA_ALL!$A$2:$AE$3303,31,FALSE),"CHYBA")))),2)</f>
        <v>#N/A</v>
      </c>
      <c r="U916" s="51" t="e">
        <f>ROUND(VLOOKUP(EVID_HNOJENI!N916,HNOJIVA_ALL!$A$2:$Z$3303,20,FALSE)*K916*IF(L916="t",10,IF(L916="kg",0.01,IF(L916="q",1,IF(L916="l",0.01*VLOOKUP(EVID_HNOJENI!N916,HNOJIVA_ALL!$A$2:$AE$3303,31,FALSE),"CHYBA")))),2)</f>
        <v>#N/A</v>
      </c>
    </row>
    <row r="917" spans="1:21" x14ac:dyDescent="0.2">
      <c r="A917" s="32"/>
      <c r="B917" s="45" t="e">
        <f>VLOOKUP($A917,EVID_OSEVU!$A$1:$M$4972,2,FALSE)</f>
        <v>#N/A</v>
      </c>
      <c r="C917" s="45" t="e">
        <f>VLOOKUP($A917,EVID_OSEVU!$A$1:$M$4972,3,FALSE)</f>
        <v>#N/A</v>
      </c>
      <c r="D917" s="45" t="e">
        <f>VLOOKUP($A917,EVID_OSEVU!$A$1:$M$4972,4,FALSE)</f>
        <v>#N/A</v>
      </c>
      <c r="E917" s="45" t="e">
        <f>VLOOKUP($A917,EVID_OSEVU!$A$1:$M$4972,7,FALSE)</f>
        <v>#N/A</v>
      </c>
      <c r="F917" s="45" t="e">
        <f>VLOOKUP($A917,EVID_OSEVU!$A$1:$M$4972,8,FALSE)</f>
        <v>#N/A</v>
      </c>
      <c r="G917" s="45" t="e">
        <f>VLOOKUP($A917,EVID_OSEVU!$A$1:$M$4972,11,FALSE)</f>
        <v>#N/A</v>
      </c>
      <c r="H917" s="35"/>
      <c r="I917" s="48"/>
      <c r="J917" s="33" t="e">
        <f>VLOOKUP($A917,EVID_OSEVU!$A$1:$M$4972,11,FALSE)</f>
        <v>#N/A</v>
      </c>
      <c r="K917" s="39"/>
      <c r="L917" s="49"/>
      <c r="M917" s="89" t="e">
        <f t="shared" si="14"/>
        <v>#N/A</v>
      </c>
      <c r="N917" s="50"/>
      <c r="O917" s="37" t="e">
        <f>VLOOKUP(EVID_HNOJENI!N917,HNOJIVA_ALL!$A$2:$Z$3303,4,FALSE)</f>
        <v>#N/A</v>
      </c>
      <c r="P917" s="51" t="e">
        <f>ROUND(VLOOKUP(EVID_HNOJENI!N917,HNOJIVA_ALL!$A$2:$Z$3303,14,FALSE)*K917*IF(L917="t",10,IF(L917="kg",0.01,IF(L917="q",1,IF(L917="l",0.01*VLOOKUP(EVID_HNOJENI!N917,HNOJIVA_ALL!$A$2:$AE$3303,31,FALSE),"CHYBA")))),2)</f>
        <v>#N/A</v>
      </c>
      <c r="Q917" s="51" t="e">
        <f>ROUND(VLOOKUP(EVID_HNOJENI!N917,HNOJIVA_ALL!$A$2:$Z$3303,15,FALSE)*K917*IF(L917="t",10,IF(L917="kg",0.01,IF(L917="q",1,IF(L917="l",0.01*VLOOKUP(EVID_HNOJENI!N917,HNOJIVA_ALL!$A$2:$AE$3303,31,FALSE),"CHYBA")))),2)</f>
        <v>#N/A</v>
      </c>
      <c r="R917" s="51" t="e">
        <f>ROUND(VLOOKUP(EVID_HNOJENI!N917,HNOJIVA_ALL!$A$2:$Z$3303,16,FALSE)*K917*IF(L917="t",10,IF(L917="kg",0.01,IF(L917="q",1,IF(L917="l",0.01*VLOOKUP(EVID_HNOJENI!N917,HNOJIVA_ALL!$A$2:$AE$3303,31,FALSE),"CHYBA")))),2)</f>
        <v>#N/A</v>
      </c>
      <c r="S917" s="51" t="e">
        <f>ROUND(VLOOKUP(EVID_HNOJENI!N917,HNOJIVA_ALL!$A$2:$Z$3303,18,FALSE)*K917*IF(L917="t",10,IF(L917="kg",0.01,IF(L917="q",1,IF(L917="l",0.01*VLOOKUP(EVID_HNOJENI!N917,HNOJIVA_ALL!$A$2:$AE$3303,31,FALSE),"CHYBA")))),2)</f>
        <v>#N/A</v>
      </c>
      <c r="T917" s="51" t="e">
        <f>ROUND(VLOOKUP(EVID_HNOJENI!N917,HNOJIVA_ALL!$A$2:$Z$3303,17,FALSE)*K917*IF(L917="t",10,IF(L917="kg",0.01,IF(L917="q",1,IF(L917="l",0.01*VLOOKUP(EVID_HNOJENI!N917,HNOJIVA_ALL!$A$2:$AE$3303,31,FALSE),"CHYBA")))),2)</f>
        <v>#N/A</v>
      </c>
      <c r="U917" s="51" t="e">
        <f>ROUND(VLOOKUP(EVID_HNOJENI!N917,HNOJIVA_ALL!$A$2:$Z$3303,20,FALSE)*K917*IF(L917="t",10,IF(L917="kg",0.01,IF(L917="q",1,IF(L917="l",0.01*VLOOKUP(EVID_HNOJENI!N917,HNOJIVA_ALL!$A$2:$AE$3303,31,FALSE),"CHYBA")))),2)</f>
        <v>#N/A</v>
      </c>
    </row>
    <row r="918" spans="1:21" x14ac:dyDescent="0.2">
      <c r="A918" s="32"/>
      <c r="B918" s="45" t="e">
        <f>VLOOKUP($A918,EVID_OSEVU!$A$1:$M$4972,2,FALSE)</f>
        <v>#N/A</v>
      </c>
      <c r="C918" s="45" t="e">
        <f>VLOOKUP($A918,EVID_OSEVU!$A$1:$M$4972,3,FALSE)</f>
        <v>#N/A</v>
      </c>
      <c r="D918" s="45" t="e">
        <f>VLOOKUP($A918,EVID_OSEVU!$A$1:$M$4972,4,FALSE)</f>
        <v>#N/A</v>
      </c>
      <c r="E918" s="45" t="e">
        <f>VLOOKUP($A918,EVID_OSEVU!$A$1:$M$4972,7,FALSE)</f>
        <v>#N/A</v>
      </c>
      <c r="F918" s="45" t="e">
        <f>VLOOKUP($A918,EVID_OSEVU!$A$1:$M$4972,8,FALSE)</f>
        <v>#N/A</v>
      </c>
      <c r="G918" s="45" t="e">
        <f>VLOOKUP($A918,EVID_OSEVU!$A$1:$M$4972,11,FALSE)</f>
        <v>#N/A</v>
      </c>
      <c r="H918" s="35"/>
      <c r="I918" s="48"/>
      <c r="J918" s="33" t="e">
        <f>VLOOKUP($A918,EVID_OSEVU!$A$1:$M$4972,11,FALSE)</f>
        <v>#N/A</v>
      </c>
      <c r="K918" s="39"/>
      <c r="L918" s="49"/>
      <c r="M918" s="89" t="e">
        <f t="shared" si="14"/>
        <v>#N/A</v>
      </c>
      <c r="N918" s="50"/>
      <c r="O918" s="37" t="e">
        <f>VLOOKUP(EVID_HNOJENI!N918,HNOJIVA_ALL!$A$2:$Z$3303,4,FALSE)</f>
        <v>#N/A</v>
      </c>
      <c r="P918" s="51" t="e">
        <f>ROUND(VLOOKUP(EVID_HNOJENI!N918,HNOJIVA_ALL!$A$2:$Z$3303,14,FALSE)*K918*IF(L918="t",10,IF(L918="kg",0.01,IF(L918="q",1,IF(L918="l",0.01*VLOOKUP(EVID_HNOJENI!N918,HNOJIVA_ALL!$A$2:$AE$3303,31,FALSE),"CHYBA")))),2)</f>
        <v>#N/A</v>
      </c>
      <c r="Q918" s="51" t="e">
        <f>ROUND(VLOOKUP(EVID_HNOJENI!N918,HNOJIVA_ALL!$A$2:$Z$3303,15,FALSE)*K918*IF(L918="t",10,IF(L918="kg",0.01,IF(L918="q",1,IF(L918="l",0.01*VLOOKUP(EVID_HNOJENI!N918,HNOJIVA_ALL!$A$2:$AE$3303,31,FALSE),"CHYBA")))),2)</f>
        <v>#N/A</v>
      </c>
      <c r="R918" s="51" t="e">
        <f>ROUND(VLOOKUP(EVID_HNOJENI!N918,HNOJIVA_ALL!$A$2:$Z$3303,16,FALSE)*K918*IF(L918="t",10,IF(L918="kg",0.01,IF(L918="q",1,IF(L918="l",0.01*VLOOKUP(EVID_HNOJENI!N918,HNOJIVA_ALL!$A$2:$AE$3303,31,FALSE),"CHYBA")))),2)</f>
        <v>#N/A</v>
      </c>
      <c r="S918" s="51" t="e">
        <f>ROUND(VLOOKUP(EVID_HNOJENI!N918,HNOJIVA_ALL!$A$2:$Z$3303,18,FALSE)*K918*IF(L918="t",10,IF(L918="kg",0.01,IF(L918="q",1,IF(L918="l",0.01*VLOOKUP(EVID_HNOJENI!N918,HNOJIVA_ALL!$A$2:$AE$3303,31,FALSE),"CHYBA")))),2)</f>
        <v>#N/A</v>
      </c>
      <c r="T918" s="51" t="e">
        <f>ROUND(VLOOKUP(EVID_HNOJENI!N918,HNOJIVA_ALL!$A$2:$Z$3303,17,FALSE)*K918*IF(L918="t",10,IF(L918="kg",0.01,IF(L918="q",1,IF(L918="l",0.01*VLOOKUP(EVID_HNOJENI!N918,HNOJIVA_ALL!$A$2:$AE$3303,31,FALSE),"CHYBA")))),2)</f>
        <v>#N/A</v>
      </c>
      <c r="U918" s="51" t="e">
        <f>ROUND(VLOOKUP(EVID_HNOJENI!N918,HNOJIVA_ALL!$A$2:$Z$3303,20,FALSE)*K918*IF(L918="t",10,IF(L918="kg",0.01,IF(L918="q",1,IF(L918="l",0.01*VLOOKUP(EVID_HNOJENI!N918,HNOJIVA_ALL!$A$2:$AE$3303,31,FALSE),"CHYBA")))),2)</f>
        <v>#N/A</v>
      </c>
    </row>
    <row r="919" spans="1:21" x14ac:dyDescent="0.2">
      <c r="A919" s="32"/>
      <c r="B919" s="45" t="e">
        <f>VLOOKUP($A919,EVID_OSEVU!$A$1:$M$4972,2,FALSE)</f>
        <v>#N/A</v>
      </c>
      <c r="C919" s="45" t="e">
        <f>VLOOKUP($A919,EVID_OSEVU!$A$1:$M$4972,3,FALSE)</f>
        <v>#N/A</v>
      </c>
      <c r="D919" s="45" t="e">
        <f>VLOOKUP($A919,EVID_OSEVU!$A$1:$M$4972,4,FALSE)</f>
        <v>#N/A</v>
      </c>
      <c r="E919" s="45" t="e">
        <f>VLOOKUP($A919,EVID_OSEVU!$A$1:$M$4972,7,FALSE)</f>
        <v>#N/A</v>
      </c>
      <c r="F919" s="45" t="e">
        <f>VLOOKUP($A919,EVID_OSEVU!$A$1:$M$4972,8,FALSE)</f>
        <v>#N/A</v>
      </c>
      <c r="G919" s="45" t="e">
        <f>VLOOKUP($A919,EVID_OSEVU!$A$1:$M$4972,11,FALSE)</f>
        <v>#N/A</v>
      </c>
      <c r="H919" s="35"/>
      <c r="I919" s="48"/>
      <c r="J919" s="33" t="e">
        <f>VLOOKUP($A919,EVID_OSEVU!$A$1:$M$4972,11,FALSE)</f>
        <v>#N/A</v>
      </c>
      <c r="K919" s="39"/>
      <c r="L919" s="49"/>
      <c r="M919" s="89" t="e">
        <f t="shared" si="14"/>
        <v>#N/A</v>
      </c>
      <c r="N919" s="50"/>
      <c r="O919" s="37" t="e">
        <f>VLOOKUP(EVID_HNOJENI!N919,HNOJIVA_ALL!$A$2:$Z$3303,4,FALSE)</f>
        <v>#N/A</v>
      </c>
      <c r="P919" s="51" t="e">
        <f>ROUND(VLOOKUP(EVID_HNOJENI!N919,HNOJIVA_ALL!$A$2:$Z$3303,14,FALSE)*K919*IF(L919="t",10,IF(L919="kg",0.01,IF(L919="q",1,IF(L919="l",0.01*VLOOKUP(EVID_HNOJENI!N919,HNOJIVA_ALL!$A$2:$AE$3303,31,FALSE),"CHYBA")))),2)</f>
        <v>#N/A</v>
      </c>
      <c r="Q919" s="51" t="e">
        <f>ROUND(VLOOKUP(EVID_HNOJENI!N919,HNOJIVA_ALL!$A$2:$Z$3303,15,FALSE)*K919*IF(L919="t",10,IF(L919="kg",0.01,IF(L919="q",1,IF(L919="l",0.01*VLOOKUP(EVID_HNOJENI!N919,HNOJIVA_ALL!$A$2:$AE$3303,31,FALSE),"CHYBA")))),2)</f>
        <v>#N/A</v>
      </c>
      <c r="R919" s="51" t="e">
        <f>ROUND(VLOOKUP(EVID_HNOJENI!N919,HNOJIVA_ALL!$A$2:$Z$3303,16,FALSE)*K919*IF(L919="t",10,IF(L919="kg",0.01,IF(L919="q",1,IF(L919="l",0.01*VLOOKUP(EVID_HNOJENI!N919,HNOJIVA_ALL!$A$2:$AE$3303,31,FALSE),"CHYBA")))),2)</f>
        <v>#N/A</v>
      </c>
      <c r="S919" s="51" t="e">
        <f>ROUND(VLOOKUP(EVID_HNOJENI!N919,HNOJIVA_ALL!$A$2:$Z$3303,18,FALSE)*K919*IF(L919="t",10,IF(L919="kg",0.01,IF(L919="q",1,IF(L919="l",0.01*VLOOKUP(EVID_HNOJENI!N919,HNOJIVA_ALL!$A$2:$AE$3303,31,FALSE),"CHYBA")))),2)</f>
        <v>#N/A</v>
      </c>
      <c r="T919" s="51" t="e">
        <f>ROUND(VLOOKUP(EVID_HNOJENI!N919,HNOJIVA_ALL!$A$2:$Z$3303,17,FALSE)*K919*IF(L919="t",10,IF(L919="kg",0.01,IF(L919="q",1,IF(L919="l",0.01*VLOOKUP(EVID_HNOJENI!N919,HNOJIVA_ALL!$A$2:$AE$3303,31,FALSE),"CHYBA")))),2)</f>
        <v>#N/A</v>
      </c>
      <c r="U919" s="51" t="e">
        <f>ROUND(VLOOKUP(EVID_HNOJENI!N919,HNOJIVA_ALL!$A$2:$Z$3303,20,FALSE)*K919*IF(L919="t",10,IF(L919="kg",0.01,IF(L919="q",1,IF(L919="l",0.01*VLOOKUP(EVID_HNOJENI!N919,HNOJIVA_ALL!$A$2:$AE$3303,31,FALSE),"CHYBA")))),2)</f>
        <v>#N/A</v>
      </c>
    </row>
    <row r="920" spans="1:21" x14ac:dyDescent="0.2">
      <c r="A920" s="32"/>
      <c r="B920" s="45" t="e">
        <f>VLOOKUP($A920,EVID_OSEVU!$A$1:$M$4972,2,FALSE)</f>
        <v>#N/A</v>
      </c>
      <c r="C920" s="45" t="e">
        <f>VLOOKUP($A920,EVID_OSEVU!$A$1:$M$4972,3,FALSE)</f>
        <v>#N/A</v>
      </c>
      <c r="D920" s="45" t="e">
        <f>VLOOKUP($A920,EVID_OSEVU!$A$1:$M$4972,4,FALSE)</f>
        <v>#N/A</v>
      </c>
      <c r="E920" s="45" t="e">
        <f>VLOOKUP($A920,EVID_OSEVU!$A$1:$M$4972,7,FALSE)</f>
        <v>#N/A</v>
      </c>
      <c r="F920" s="45" t="e">
        <f>VLOOKUP($A920,EVID_OSEVU!$A$1:$M$4972,8,FALSE)</f>
        <v>#N/A</v>
      </c>
      <c r="G920" s="45" t="e">
        <f>VLOOKUP($A920,EVID_OSEVU!$A$1:$M$4972,11,FALSE)</f>
        <v>#N/A</v>
      </c>
      <c r="H920" s="35"/>
      <c r="I920" s="48"/>
      <c r="J920" s="33" t="e">
        <f>VLOOKUP($A920,EVID_OSEVU!$A$1:$M$4972,11,FALSE)</f>
        <v>#N/A</v>
      </c>
      <c r="K920" s="39"/>
      <c r="L920" s="49"/>
      <c r="M920" s="89" t="e">
        <f t="shared" si="14"/>
        <v>#N/A</v>
      </c>
      <c r="N920" s="50"/>
      <c r="O920" s="37" t="e">
        <f>VLOOKUP(EVID_HNOJENI!N920,HNOJIVA_ALL!$A$2:$Z$3303,4,FALSE)</f>
        <v>#N/A</v>
      </c>
      <c r="P920" s="51" t="e">
        <f>ROUND(VLOOKUP(EVID_HNOJENI!N920,HNOJIVA_ALL!$A$2:$Z$3303,14,FALSE)*K920*IF(L920="t",10,IF(L920="kg",0.01,IF(L920="q",1,IF(L920="l",0.01*VLOOKUP(EVID_HNOJENI!N920,HNOJIVA_ALL!$A$2:$AE$3303,31,FALSE),"CHYBA")))),2)</f>
        <v>#N/A</v>
      </c>
      <c r="Q920" s="51" t="e">
        <f>ROUND(VLOOKUP(EVID_HNOJENI!N920,HNOJIVA_ALL!$A$2:$Z$3303,15,FALSE)*K920*IF(L920="t",10,IF(L920="kg",0.01,IF(L920="q",1,IF(L920="l",0.01*VLOOKUP(EVID_HNOJENI!N920,HNOJIVA_ALL!$A$2:$AE$3303,31,FALSE),"CHYBA")))),2)</f>
        <v>#N/A</v>
      </c>
      <c r="R920" s="51" t="e">
        <f>ROUND(VLOOKUP(EVID_HNOJENI!N920,HNOJIVA_ALL!$A$2:$Z$3303,16,FALSE)*K920*IF(L920="t",10,IF(L920="kg",0.01,IF(L920="q",1,IF(L920="l",0.01*VLOOKUP(EVID_HNOJENI!N920,HNOJIVA_ALL!$A$2:$AE$3303,31,FALSE),"CHYBA")))),2)</f>
        <v>#N/A</v>
      </c>
      <c r="S920" s="51" t="e">
        <f>ROUND(VLOOKUP(EVID_HNOJENI!N920,HNOJIVA_ALL!$A$2:$Z$3303,18,FALSE)*K920*IF(L920="t",10,IF(L920="kg",0.01,IF(L920="q",1,IF(L920="l",0.01*VLOOKUP(EVID_HNOJENI!N920,HNOJIVA_ALL!$A$2:$AE$3303,31,FALSE),"CHYBA")))),2)</f>
        <v>#N/A</v>
      </c>
      <c r="T920" s="51" t="e">
        <f>ROUND(VLOOKUP(EVID_HNOJENI!N920,HNOJIVA_ALL!$A$2:$Z$3303,17,FALSE)*K920*IF(L920="t",10,IF(L920="kg",0.01,IF(L920="q",1,IF(L920="l",0.01*VLOOKUP(EVID_HNOJENI!N920,HNOJIVA_ALL!$A$2:$AE$3303,31,FALSE),"CHYBA")))),2)</f>
        <v>#N/A</v>
      </c>
      <c r="U920" s="51" t="e">
        <f>ROUND(VLOOKUP(EVID_HNOJENI!N920,HNOJIVA_ALL!$A$2:$Z$3303,20,FALSE)*K920*IF(L920="t",10,IF(L920="kg",0.01,IF(L920="q",1,IF(L920="l",0.01*VLOOKUP(EVID_HNOJENI!N920,HNOJIVA_ALL!$A$2:$AE$3303,31,FALSE),"CHYBA")))),2)</f>
        <v>#N/A</v>
      </c>
    </row>
    <row r="921" spans="1:21" x14ac:dyDescent="0.2">
      <c r="A921" s="32"/>
      <c r="B921" s="45" t="e">
        <f>VLOOKUP($A921,EVID_OSEVU!$A$1:$M$4972,2,FALSE)</f>
        <v>#N/A</v>
      </c>
      <c r="C921" s="45" t="e">
        <f>VLOOKUP($A921,EVID_OSEVU!$A$1:$M$4972,3,FALSE)</f>
        <v>#N/A</v>
      </c>
      <c r="D921" s="45" t="e">
        <f>VLOOKUP($A921,EVID_OSEVU!$A$1:$M$4972,4,FALSE)</f>
        <v>#N/A</v>
      </c>
      <c r="E921" s="45" t="e">
        <f>VLOOKUP($A921,EVID_OSEVU!$A$1:$M$4972,7,FALSE)</f>
        <v>#N/A</v>
      </c>
      <c r="F921" s="45" t="e">
        <f>VLOOKUP($A921,EVID_OSEVU!$A$1:$M$4972,8,FALSE)</f>
        <v>#N/A</v>
      </c>
      <c r="G921" s="45" t="e">
        <f>VLOOKUP($A921,EVID_OSEVU!$A$1:$M$4972,11,FALSE)</f>
        <v>#N/A</v>
      </c>
      <c r="H921" s="35"/>
      <c r="I921" s="48"/>
      <c r="J921" s="33" t="e">
        <f>VLOOKUP($A921,EVID_OSEVU!$A$1:$M$4972,11,FALSE)</f>
        <v>#N/A</v>
      </c>
      <c r="K921" s="39"/>
      <c r="L921" s="49"/>
      <c r="M921" s="89" t="e">
        <f t="shared" si="14"/>
        <v>#N/A</v>
      </c>
      <c r="N921" s="50"/>
      <c r="O921" s="37" t="e">
        <f>VLOOKUP(EVID_HNOJENI!N921,HNOJIVA_ALL!$A$2:$Z$3303,4,FALSE)</f>
        <v>#N/A</v>
      </c>
      <c r="P921" s="51" t="e">
        <f>ROUND(VLOOKUP(EVID_HNOJENI!N921,HNOJIVA_ALL!$A$2:$Z$3303,14,FALSE)*K921*IF(L921="t",10,IF(L921="kg",0.01,IF(L921="q",1,IF(L921="l",0.01*VLOOKUP(EVID_HNOJENI!N921,HNOJIVA_ALL!$A$2:$AE$3303,31,FALSE),"CHYBA")))),2)</f>
        <v>#N/A</v>
      </c>
      <c r="Q921" s="51" t="e">
        <f>ROUND(VLOOKUP(EVID_HNOJENI!N921,HNOJIVA_ALL!$A$2:$Z$3303,15,FALSE)*K921*IF(L921="t",10,IF(L921="kg",0.01,IF(L921="q",1,IF(L921="l",0.01*VLOOKUP(EVID_HNOJENI!N921,HNOJIVA_ALL!$A$2:$AE$3303,31,FALSE),"CHYBA")))),2)</f>
        <v>#N/A</v>
      </c>
      <c r="R921" s="51" t="e">
        <f>ROUND(VLOOKUP(EVID_HNOJENI!N921,HNOJIVA_ALL!$A$2:$Z$3303,16,FALSE)*K921*IF(L921="t",10,IF(L921="kg",0.01,IF(L921="q",1,IF(L921="l",0.01*VLOOKUP(EVID_HNOJENI!N921,HNOJIVA_ALL!$A$2:$AE$3303,31,FALSE),"CHYBA")))),2)</f>
        <v>#N/A</v>
      </c>
      <c r="S921" s="51" t="e">
        <f>ROUND(VLOOKUP(EVID_HNOJENI!N921,HNOJIVA_ALL!$A$2:$Z$3303,18,FALSE)*K921*IF(L921="t",10,IF(L921="kg",0.01,IF(L921="q",1,IF(L921="l",0.01*VLOOKUP(EVID_HNOJENI!N921,HNOJIVA_ALL!$A$2:$AE$3303,31,FALSE),"CHYBA")))),2)</f>
        <v>#N/A</v>
      </c>
      <c r="T921" s="51" t="e">
        <f>ROUND(VLOOKUP(EVID_HNOJENI!N921,HNOJIVA_ALL!$A$2:$Z$3303,17,FALSE)*K921*IF(L921="t",10,IF(L921="kg",0.01,IF(L921="q",1,IF(L921="l",0.01*VLOOKUP(EVID_HNOJENI!N921,HNOJIVA_ALL!$A$2:$AE$3303,31,FALSE),"CHYBA")))),2)</f>
        <v>#N/A</v>
      </c>
      <c r="U921" s="51" t="e">
        <f>ROUND(VLOOKUP(EVID_HNOJENI!N921,HNOJIVA_ALL!$A$2:$Z$3303,20,FALSE)*K921*IF(L921="t",10,IF(L921="kg",0.01,IF(L921="q",1,IF(L921="l",0.01*VLOOKUP(EVID_HNOJENI!N921,HNOJIVA_ALL!$A$2:$AE$3303,31,FALSE),"CHYBA")))),2)</f>
        <v>#N/A</v>
      </c>
    </row>
    <row r="922" spans="1:21" x14ac:dyDescent="0.2">
      <c r="A922" s="32"/>
      <c r="B922" s="45" t="e">
        <f>VLOOKUP($A922,EVID_OSEVU!$A$1:$M$4972,2,FALSE)</f>
        <v>#N/A</v>
      </c>
      <c r="C922" s="45" t="e">
        <f>VLOOKUP($A922,EVID_OSEVU!$A$1:$M$4972,3,FALSE)</f>
        <v>#N/A</v>
      </c>
      <c r="D922" s="45" t="e">
        <f>VLOOKUP($A922,EVID_OSEVU!$A$1:$M$4972,4,FALSE)</f>
        <v>#N/A</v>
      </c>
      <c r="E922" s="45" t="e">
        <f>VLOOKUP($A922,EVID_OSEVU!$A$1:$M$4972,7,FALSE)</f>
        <v>#N/A</v>
      </c>
      <c r="F922" s="45" t="e">
        <f>VLOOKUP($A922,EVID_OSEVU!$A$1:$M$4972,8,FALSE)</f>
        <v>#N/A</v>
      </c>
      <c r="G922" s="45" t="e">
        <f>VLOOKUP($A922,EVID_OSEVU!$A$1:$M$4972,11,FALSE)</f>
        <v>#N/A</v>
      </c>
      <c r="H922" s="35"/>
      <c r="I922" s="48"/>
      <c r="J922" s="33" t="e">
        <f>VLOOKUP($A922,EVID_OSEVU!$A$1:$M$4972,11,FALSE)</f>
        <v>#N/A</v>
      </c>
      <c r="K922" s="39"/>
      <c r="L922" s="49"/>
      <c r="M922" s="89" t="e">
        <f t="shared" si="14"/>
        <v>#N/A</v>
      </c>
      <c r="N922" s="50"/>
      <c r="O922" s="37" t="e">
        <f>VLOOKUP(EVID_HNOJENI!N922,HNOJIVA_ALL!$A$2:$Z$3303,4,FALSE)</f>
        <v>#N/A</v>
      </c>
      <c r="P922" s="51" t="e">
        <f>ROUND(VLOOKUP(EVID_HNOJENI!N922,HNOJIVA_ALL!$A$2:$Z$3303,14,FALSE)*K922*IF(L922="t",10,IF(L922="kg",0.01,IF(L922="q",1,IF(L922="l",0.01*VLOOKUP(EVID_HNOJENI!N922,HNOJIVA_ALL!$A$2:$AE$3303,31,FALSE),"CHYBA")))),2)</f>
        <v>#N/A</v>
      </c>
      <c r="Q922" s="51" t="e">
        <f>ROUND(VLOOKUP(EVID_HNOJENI!N922,HNOJIVA_ALL!$A$2:$Z$3303,15,FALSE)*K922*IF(L922="t",10,IF(L922="kg",0.01,IF(L922="q",1,IF(L922="l",0.01*VLOOKUP(EVID_HNOJENI!N922,HNOJIVA_ALL!$A$2:$AE$3303,31,FALSE),"CHYBA")))),2)</f>
        <v>#N/A</v>
      </c>
      <c r="R922" s="51" t="e">
        <f>ROUND(VLOOKUP(EVID_HNOJENI!N922,HNOJIVA_ALL!$A$2:$Z$3303,16,FALSE)*K922*IF(L922="t",10,IF(L922="kg",0.01,IF(L922="q",1,IF(L922="l",0.01*VLOOKUP(EVID_HNOJENI!N922,HNOJIVA_ALL!$A$2:$AE$3303,31,FALSE),"CHYBA")))),2)</f>
        <v>#N/A</v>
      </c>
      <c r="S922" s="51" t="e">
        <f>ROUND(VLOOKUP(EVID_HNOJENI!N922,HNOJIVA_ALL!$A$2:$Z$3303,18,FALSE)*K922*IF(L922="t",10,IF(L922="kg",0.01,IF(L922="q",1,IF(L922="l",0.01*VLOOKUP(EVID_HNOJENI!N922,HNOJIVA_ALL!$A$2:$AE$3303,31,FALSE),"CHYBA")))),2)</f>
        <v>#N/A</v>
      </c>
      <c r="T922" s="51" t="e">
        <f>ROUND(VLOOKUP(EVID_HNOJENI!N922,HNOJIVA_ALL!$A$2:$Z$3303,17,FALSE)*K922*IF(L922="t",10,IF(L922="kg",0.01,IF(L922="q",1,IF(L922="l",0.01*VLOOKUP(EVID_HNOJENI!N922,HNOJIVA_ALL!$A$2:$AE$3303,31,FALSE),"CHYBA")))),2)</f>
        <v>#N/A</v>
      </c>
      <c r="U922" s="51" t="e">
        <f>ROUND(VLOOKUP(EVID_HNOJENI!N922,HNOJIVA_ALL!$A$2:$Z$3303,20,FALSE)*K922*IF(L922="t",10,IF(L922="kg",0.01,IF(L922="q",1,IF(L922="l",0.01*VLOOKUP(EVID_HNOJENI!N922,HNOJIVA_ALL!$A$2:$AE$3303,31,FALSE),"CHYBA")))),2)</f>
        <v>#N/A</v>
      </c>
    </row>
    <row r="923" spans="1:21" x14ac:dyDescent="0.2">
      <c r="A923" s="32"/>
      <c r="B923" s="45" t="e">
        <f>VLOOKUP($A923,EVID_OSEVU!$A$1:$M$4972,2,FALSE)</f>
        <v>#N/A</v>
      </c>
      <c r="C923" s="45" t="e">
        <f>VLOOKUP($A923,EVID_OSEVU!$A$1:$M$4972,3,FALSE)</f>
        <v>#N/A</v>
      </c>
      <c r="D923" s="45" t="e">
        <f>VLOOKUP($A923,EVID_OSEVU!$A$1:$M$4972,4,FALSE)</f>
        <v>#N/A</v>
      </c>
      <c r="E923" s="45" t="e">
        <f>VLOOKUP($A923,EVID_OSEVU!$A$1:$M$4972,7,FALSE)</f>
        <v>#N/A</v>
      </c>
      <c r="F923" s="45" t="e">
        <f>VLOOKUP($A923,EVID_OSEVU!$A$1:$M$4972,8,FALSE)</f>
        <v>#N/A</v>
      </c>
      <c r="G923" s="45" t="e">
        <f>VLOOKUP($A923,EVID_OSEVU!$A$1:$M$4972,11,FALSE)</f>
        <v>#N/A</v>
      </c>
      <c r="H923" s="35"/>
      <c r="I923" s="48"/>
      <c r="J923" s="33" t="e">
        <f>VLOOKUP($A923,EVID_OSEVU!$A$1:$M$4972,11,FALSE)</f>
        <v>#N/A</v>
      </c>
      <c r="K923" s="39"/>
      <c r="L923" s="49"/>
      <c r="M923" s="89" t="e">
        <f t="shared" si="14"/>
        <v>#N/A</v>
      </c>
      <c r="N923" s="50"/>
      <c r="O923" s="37" t="e">
        <f>VLOOKUP(EVID_HNOJENI!N923,HNOJIVA_ALL!$A$2:$Z$3303,4,FALSE)</f>
        <v>#N/A</v>
      </c>
      <c r="P923" s="51" t="e">
        <f>ROUND(VLOOKUP(EVID_HNOJENI!N923,HNOJIVA_ALL!$A$2:$Z$3303,14,FALSE)*K923*IF(L923="t",10,IF(L923="kg",0.01,IF(L923="q",1,IF(L923="l",0.01*VLOOKUP(EVID_HNOJENI!N923,HNOJIVA_ALL!$A$2:$AE$3303,31,FALSE),"CHYBA")))),2)</f>
        <v>#N/A</v>
      </c>
      <c r="Q923" s="51" t="e">
        <f>ROUND(VLOOKUP(EVID_HNOJENI!N923,HNOJIVA_ALL!$A$2:$Z$3303,15,FALSE)*K923*IF(L923="t",10,IF(L923="kg",0.01,IF(L923="q",1,IF(L923="l",0.01*VLOOKUP(EVID_HNOJENI!N923,HNOJIVA_ALL!$A$2:$AE$3303,31,FALSE),"CHYBA")))),2)</f>
        <v>#N/A</v>
      </c>
      <c r="R923" s="51" t="e">
        <f>ROUND(VLOOKUP(EVID_HNOJENI!N923,HNOJIVA_ALL!$A$2:$Z$3303,16,FALSE)*K923*IF(L923="t",10,IF(L923="kg",0.01,IF(L923="q",1,IF(L923="l",0.01*VLOOKUP(EVID_HNOJENI!N923,HNOJIVA_ALL!$A$2:$AE$3303,31,FALSE),"CHYBA")))),2)</f>
        <v>#N/A</v>
      </c>
      <c r="S923" s="51" t="e">
        <f>ROUND(VLOOKUP(EVID_HNOJENI!N923,HNOJIVA_ALL!$A$2:$Z$3303,18,FALSE)*K923*IF(L923="t",10,IF(L923="kg",0.01,IF(L923="q",1,IF(L923="l",0.01*VLOOKUP(EVID_HNOJENI!N923,HNOJIVA_ALL!$A$2:$AE$3303,31,FALSE),"CHYBA")))),2)</f>
        <v>#N/A</v>
      </c>
      <c r="T923" s="51" t="e">
        <f>ROUND(VLOOKUP(EVID_HNOJENI!N923,HNOJIVA_ALL!$A$2:$Z$3303,17,FALSE)*K923*IF(L923="t",10,IF(L923="kg",0.01,IF(L923="q",1,IF(L923="l",0.01*VLOOKUP(EVID_HNOJENI!N923,HNOJIVA_ALL!$A$2:$AE$3303,31,FALSE),"CHYBA")))),2)</f>
        <v>#N/A</v>
      </c>
      <c r="U923" s="51" t="e">
        <f>ROUND(VLOOKUP(EVID_HNOJENI!N923,HNOJIVA_ALL!$A$2:$Z$3303,20,FALSE)*K923*IF(L923="t",10,IF(L923="kg",0.01,IF(L923="q",1,IF(L923="l",0.01*VLOOKUP(EVID_HNOJENI!N923,HNOJIVA_ALL!$A$2:$AE$3303,31,FALSE),"CHYBA")))),2)</f>
        <v>#N/A</v>
      </c>
    </row>
    <row r="924" spans="1:21" x14ac:dyDescent="0.2">
      <c r="A924" s="32"/>
      <c r="B924" s="45" t="e">
        <f>VLOOKUP($A924,EVID_OSEVU!$A$1:$M$4972,2,FALSE)</f>
        <v>#N/A</v>
      </c>
      <c r="C924" s="45" t="e">
        <f>VLOOKUP($A924,EVID_OSEVU!$A$1:$M$4972,3,FALSE)</f>
        <v>#N/A</v>
      </c>
      <c r="D924" s="45" t="e">
        <f>VLOOKUP($A924,EVID_OSEVU!$A$1:$M$4972,4,FALSE)</f>
        <v>#N/A</v>
      </c>
      <c r="E924" s="45" t="e">
        <f>VLOOKUP($A924,EVID_OSEVU!$A$1:$M$4972,7,FALSE)</f>
        <v>#N/A</v>
      </c>
      <c r="F924" s="45" t="e">
        <f>VLOOKUP($A924,EVID_OSEVU!$A$1:$M$4972,8,FALSE)</f>
        <v>#N/A</v>
      </c>
      <c r="G924" s="45" t="e">
        <f>VLOOKUP($A924,EVID_OSEVU!$A$1:$M$4972,11,FALSE)</f>
        <v>#N/A</v>
      </c>
      <c r="H924" s="35"/>
      <c r="I924" s="48"/>
      <c r="J924" s="33" t="e">
        <f>VLOOKUP($A924,EVID_OSEVU!$A$1:$M$4972,11,FALSE)</f>
        <v>#N/A</v>
      </c>
      <c r="K924" s="39"/>
      <c r="L924" s="49"/>
      <c r="M924" s="89" t="e">
        <f t="shared" si="14"/>
        <v>#N/A</v>
      </c>
      <c r="N924" s="50"/>
      <c r="O924" s="37" t="e">
        <f>VLOOKUP(EVID_HNOJENI!N924,HNOJIVA_ALL!$A$2:$Z$3303,4,FALSE)</f>
        <v>#N/A</v>
      </c>
      <c r="P924" s="51" t="e">
        <f>ROUND(VLOOKUP(EVID_HNOJENI!N924,HNOJIVA_ALL!$A$2:$Z$3303,14,FALSE)*K924*IF(L924="t",10,IF(L924="kg",0.01,IF(L924="q",1,IF(L924="l",0.01*VLOOKUP(EVID_HNOJENI!N924,HNOJIVA_ALL!$A$2:$AE$3303,31,FALSE),"CHYBA")))),2)</f>
        <v>#N/A</v>
      </c>
      <c r="Q924" s="51" t="e">
        <f>ROUND(VLOOKUP(EVID_HNOJENI!N924,HNOJIVA_ALL!$A$2:$Z$3303,15,FALSE)*K924*IF(L924="t",10,IF(L924="kg",0.01,IF(L924="q",1,IF(L924="l",0.01*VLOOKUP(EVID_HNOJENI!N924,HNOJIVA_ALL!$A$2:$AE$3303,31,FALSE),"CHYBA")))),2)</f>
        <v>#N/A</v>
      </c>
      <c r="R924" s="51" t="e">
        <f>ROUND(VLOOKUP(EVID_HNOJENI!N924,HNOJIVA_ALL!$A$2:$Z$3303,16,FALSE)*K924*IF(L924="t",10,IF(L924="kg",0.01,IF(L924="q",1,IF(L924="l",0.01*VLOOKUP(EVID_HNOJENI!N924,HNOJIVA_ALL!$A$2:$AE$3303,31,FALSE),"CHYBA")))),2)</f>
        <v>#N/A</v>
      </c>
      <c r="S924" s="51" t="e">
        <f>ROUND(VLOOKUP(EVID_HNOJENI!N924,HNOJIVA_ALL!$A$2:$Z$3303,18,FALSE)*K924*IF(L924="t",10,IF(L924="kg",0.01,IF(L924="q",1,IF(L924="l",0.01*VLOOKUP(EVID_HNOJENI!N924,HNOJIVA_ALL!$A$2:$AE$3303,31,FALSE),"CHYBA")))),2)</f>
        <v>#N/A</v>
      </c>
      <c r="T924" s="51" t="e">
        <f>ROUND(VLOOKUP(EVID_HNOJENI!N924,HNOJIVA_ALL!$A$2:$Z$3303,17,FALSE)*K924*IF(L924="t",10,IF(L924="kg",0.01,IF(L924="q",1,IF(L924="l",0.01*VLOOKUP(EVID_HNOJENI!N924,HNOJIVA_ALL!$A$2:$AE$3303,31,FALSE),"CHYBA")))),2)</f>
        <v>#N/A</v>
      </c>
      <c r="U924" s="51" t="e">
        <f>ROUND(VLOOKUP(EVID_HNOJENI!N924,HNOJIVA_ALL!$A$2:$Z$3303,20,FALSE)*K924*IF(L924="t",10,IF(L924="kg",0.01,IF(L924="q",1,IF(L924="l",0.01*VLOOKUP(EVID_HNOJENI!N924,HNOJIVA_ALL!$A$2:$AE$3303,31,FALSE),"CHYBA")))),2)</f>
        <v>#N/A</v>
      </c>
    </row>
    <row r="925" spans="1:21" x14ac:dyDescent="0.2">
      <c r="A925" s="32"/>
      <c r="B925" s="45" t="e">
        <f>VLOOKUP($A925,EVID_OSEVU!$A$1:$M$4972,2,FALSE)</f>
        <v>#N/A</v>
      </c>
      <c r="C925" s="45" t="e">
        <f>VLOOKUP($A925,EVID_OSEVU!$A$1:$M$4972,3,FALSE)</f>
        <v>#N/A</v>
      </c>
      <c r="D925" s="45" t="e">
        <f>VLOOKUP($A925,EVID_OSEVU!$A$1:$M$4972,4,FALSE)</f>
        <v>#N/A</v>
      </c>
      <c r="E925" s="45" t="e">
        <f>VLOOKUP($A925,EVID_OSEVU!$A$1:$M$4972,7,FALSE)</f>
        <v>#N/A</v>
      </c>
      <c r="F925" s="45" t="e">
        <f>VLOOKUP($A925,EVID_OSEVU!$A$1:$M$4972,8,FALSE)</f>
        <v>#N/A</v>
      </c>
      <c r="G925" s="45" t="e">
        <f>VLOOKUP($A925,EVID_OSEVU!$A$1:$M$4972,11,FALSE)</f>
        <v>#N/A</v>
      </c>
      <c r="H925" s="35"/>
      <c r="I925" s="48"/>
      <c r="J925" s="33" t="e">
        <f>VLOOKUP($A925,EVID_OSEVU!$A$1:$M$4972,11,FALSE)</f>
        <v>#N/A</v>
      </c>
      <c r="K925" s="39"/>
      <c r="L925" s="49"/>
      <c r="M925" s="89" t="e">
        <f t="shared" si="14"/>
        <v>#N/A</v>
      </c>
      <c r="N925" s="50"/>
      <c r="O925" s="37" t="e">
        <f>VLOOKUP(EVID_HNOJENI!N925,HNOJIVA_ALL!$A$2:$Z$3303,4,FALSE)</f>
        <v>#N/A</v>
      </c>
      <c r="P925" s="51" t="e">
        <f>ROUND(VLOOKUP(EVID_HNOJENI!N925,HNOJIVA_ALL!$A$2:$Z$3303,14,FALSE)*K925*IF(L925="t",10,IF(L925="kg",0.01,IF(L925="q",1,IF(L925="l",0.01*VLOOKUP(EVID_HNOJENI!N925,HNOJIVA_ALL!$A$2:$AE$3303,31,FALSE),"CHYBA")))),2)</f>
        <v>#N/A</v>
      </c>
      <c r="Q925" s="51" t="e">
        <f>ROUND(VLOOKUP(EVID_HNOJENI!N925,HNOJIVA_ALL!$A$2:$Z$3303,15,FALSE)*K925*IF(L925="t",10,IF(L925="kg",0.01,IF(L925="q",1,IF(L925="l",0.01*VLOOKUP(EVID_HNOJENI!N925,HNOJIVA_ALL!$A$2:$AE$3303,31,FALSE),"CHYBA")))),2)</f>
        <v>#N/A</v>
      </c>
      <c r="R925" s="51" t="e">
        <f>ROUND(VLOOKUP(EVID_HNOJENI!N925,HNOJIVA_ALL!$A$2:$Z$3303,16,FALSE)*K925*IF(L925="t",10,IF(L925="kg",0.01,IF(L925="q",1,IF(L925="l",0.01*VLOOKUP(EVID_HNOJENI!N925,HNOJIVA_ALL!$A$2:$AE$3303,31,FALSE),"CHYBA")))),2)</f>
        <v>#N/A</v>
      </c>
      <c r="S925" s="51" t="e">
        <f>ROUND(VLOOKUP(EVID_HNOJENI!N925,HNOJIVA_ALL!$A$2:$Z$3303,18,FALSE)*K925*IF(L925="t",10,IF(L925="kg",0.01,IF(L925="q",1,IF(L925="l",0.01*VLOOKUP(EVID_HNOJENI!N925,HNOJIVA_ALL!$A$2:$AE$3303,31,FALSE),"CHYBA")))),2)</f>
        <v>#N/A</v>
      </c>
      <c r="T925" s="51" t="e">
        <f>ROUND(VLOOKUP(EVID_HNOJENI!N925,HNOJIVA_ALL!$A$2:$Z$3303,17,FALSE)*K925*IF(L925="t",10,IF(L925="kg",0.01,IF(L925="q",1,IF(L925="l",0.01*VLOOKUP(EVID_HNOJENI!N925,HNOJIVA_ALL!$A$2:$AE$3303,31,FALSE),"CHYBA")))),2)</f>
        <v>#N/A</v>
      </c>
      <c r="U925" s="51" t="e">
        <f>ROUND(VLOOKUP(EVID_HNOJENI!N925,HNOJIVA_ALL!$A$2:$Z$3303,20,FALSE)*K925*IF(L925="t",10,IF(L925="kg",0.01,IF(L925="q",1,IF(L925="l",0.01*VLOOKUP(EVID_HNOJENI!N925,HNOJIVA_ALL!$A$2:$AE$3303,31,FALSE),"CHYBA")))),2)</f>
        <v>#N/A</v>
      </c>
    </row>
    <row r="926" spans="1:21" x14ac:dyDescent="0.2">
      <c r="A926" s="32"/>
      <c r="B926" s="45" t="e">
        <f>VLOOKUP($A926,EVID_OSEVU!$A$1:$M$4972,2,FALSE)</f>
        <v>#N/A</v>
      </c>
      <c r="C926" s="45" t="e">
        <f>VLOOKUP($A926,EVID_OSEVU!$A$1:$M$4972,3,FALSE)</f>
        <v>#N/A</v>
      </c>
      <c r="D926" s="45" t="e">
        <f>VLOOKUP($A926,EVID_OSEVU!$A$1:$M$4972,4,FALSE)</f>
        <v>#N/A</v>
      </c>
      <c r="E926" s="45" t="e">
        <f>VLOOKUP($A926,EVID_OSEVU!$A$1:$M$4972,7,FALSE)</f>
        <v>#N/A</v>
      </c>
      <c r="F926" s="45" t="e">
        <f>VLOOKUP($A926,EVID_OSEVU!$A$1:$M$4972,8,FALSE)</f>
        <v>#N/A</v>
      </c>
      <c r="G926" s="45" t="e">
        <f>VLOOKUP($A926,EVID_OSEVU!$A$1:$M$4972,11,FALSE)</f>
        <v>#N/A</v>
      </c>
      <c r="H926" s="35"/>
      <c r="I926" s="48"/>
      <c r="J926" s="33" t="e">
        <f>VLOOKUP($A926,EVID_OSEVU!$A$1:$M$4972,11,FALSE)</f>
        <v>#N/A</v>
      </c>
      <c r="K926" s="39"/>
      <c r="L926" s="49"/>
      <c r="M926" s="89" t="e">
        <f t="shared" si="14"/>
        <v>#N/A</v>
      </c>
      <c r="N926" s="50"/>
      <c r="O926" s="37" t="e">
        <f>VLOOKUP(EVID_HNOJENI!N926,HNOJIVA_ALL!$A$2:$Z$3303,4,FALSE)</f>
        <v>#N/A</v>
      </c>
      <c r="P926" s="51" t="e">
        <f>ROUND(VLOOKUP(EVID_HNOJENI!N926,HNOJIVA_ALL!$A$2:$Z$3303,14,FALSE)*K926*IF(L926="t",10,IF(L926="kg",0.01,IF(L926="q",1,IF(L926="l",0.01*VLOOKUP(EVID_HNOJENI!N926,HNOJIVA_ALL!$A$2:$AE$3303,31,FALSE),"CHYBA")))),2)</f>
        <v>#N/A</v>
      </c>
      <c r="Q926" s="51" t="e">
        <f>ROUND(VLOOKUP(EVID_HNOJENI!N926,HNOJIVA_ALL!$A$2:$Z$3303,15,FALSE)*K926*IF(L926="t",10,IF(L926="kg",0.01,IF(L926="q",1,IF(L926="l",0.01*VLOOKUP(EVID_HNOJENI!N926,HNOJIVA_ALL!$A$2:$AE$3303,31,FALSE),"CHYBA")))),2)</f>
        <v>#N/A</v>
      </c>
      <c r="R926" s="51" t="e">
        <f>ROUND(VLOOKUP(EVID_HNOJENI!N926,HNOJIVA_ALL!$A$2:$Z$3303,16,FALSE)*K926*IF(L926="t",10,IF(L926="kg",0.01,IF(L926="q",1,IF(L926="l",0.01*VLOOKUP(EVID_HNOJENI!N926,HNOJIVA_ALL!$A$2:$AE$3303,31,FALSE),"CHYBA")))),2)</f>
        <v>#N/A</v>
      </c>
      <c r="S926" s="51" t="e">
        <f>ROUND(VLOOKUP(EVID_HNOJENI!N926,HNOJIVA_ALL!$A$2:$Z$3303,18,FALSE)*K926*IF(L926="t",10,IF(L926="kg",0.01,IF(L926="q",1,IF(L926="l",0.01*VLOOKUP(EVID_HNOJENI!N926,HNOJIVA_ALL!$A$2:$AE$3303,31,FALSE),"CHYBA")))),2)</f>
        <v>#N/A</v>
      </c>
      <c r="T926" s="51" t="e">
        <f>ROUND(VLOOKUP(EVID_HNOJENI!N926,HNOJIVA_ALL!$A$2:$Z$3303,17,FALSE)*K926*IF(L926="t",10,IF(L926="kg",0.01,IF(L926="q",1,IF(L926="l",0.01*VLOOKUP(EVID_HNOJENI!N926,HNOJIVA_ALL!$A$2:$AE$3303,31,FALSE),"CHYBA")))),2)</f>
        <v>#N/A</v>
      </c>
      <c r="U926" s="51" t="e">
        <f>ROUND(VLOOKUP(EVID_HNOJENI!N926,HNOJIVA_ALL!$A$2:$Z$3303,20,FALSE)*K926*IF(L926="t",10,IF(L926="kg",0.01,IF(L926="q",1,IF(L926="l",0.01*VLOOKUP(EVID_HNOJENI!N926,HNOJIVA_ALL!$A$2:$AE$3303,31,FALSE),"CHYBA")))),2)</f>
        <v>#N/A</v>
      </c>
    </row>
    <row r="927" spans="1:21" x14ac:dyDescent="0.2">
      <c r="A927" s="32"/>
      <c r="B927" s="45" t="e">
        <f>VLOOKUP($A927,EVID_OSEVU!$A$1:$M$4972,2,FALSE)</f>
        <v>#N/A</v>
      </c>
      <c r="C927" s="45" t="e">
        <f>VLOOKUP($A927,EVID_OSEVU!$A$1:$M$4972,3,FALSE)</f>
        <v>#N/A</v>
      </c>
      <c r="D927" s="45" t="e">
        <f>VLOOKUP($A927,EVID_OSEVU!$A$1:$M$4972,4,FALSE)</f>
        <v>#N/A</v>
      </c>
      <c r="E927" s="45" t="e">
        <f>VLOOKUP($A927,EVID_OSEVU!$A$1:$M$4972,7,FALSE)</f>
        <v>#N/A</v>
      </c>
      <c r="F927" s="45" t="e">
        <f>VLOOKUP($A927,EVID_OSEVU!$A$1:$M$4972,8,FALSE)</f>
        <v>#N/A</v>
      </c>
      <c r="G927" s="45" t="e">
        <f>VLOOKUP($A927,EVID_OSEVU!$A$1:$M$4972,11,FALSE)</f>
        <v>#N/A</v>
      </c>
      <c r="H927" s="35"/>
      <c r="I927" s="48"/>
      <c r="J927" s="33" t="e">
        <f>VLOOKUP($A927,EVID_OSEVU!$A$1:$M$4972,11,FALSE)</f>
        <v>#N/A</v>
      </c>
      <c r="K927" s="39"/>
      <c r="L927" s="49"/>
      <c r="M927" s="89" t="e">
        <f t="shared" si="14"/>
        <v>#N/A</v>
      </c>
      <c r="N927" s="50"/>
      <c r="O927" s="37" t="e">
        <f>VLOOKUP(EVID_HNOJENI!N927,HNOJIVA_ALL!$A$2:$Z$3303,4,FALSE)</f>
        <v>#N/A</v>
      </c>
      <c r="P927" s="51" t="e">
        <f>ROUND(VLOOKUP(EVID_HNOJENI!N927,HNOJIVA_ALL!$A$2:$Z$3303,14,FALSE)*K927*IF(L927="t",10,IF(L927="kg",0.01,IF(L927="q",1,IF(L927="l",0.01*VLOOKUP(EVID_HNOJENI!N927,HNOJIVA_ALL!$A$2:$AE$3303,31,FALSE),"CHYBA")))),2)</f>
        <v>#N/A</v>
      </c>
      <c r="Q927" s="51" t="e">
        <f>ROUND(VLOOKUP(EVID_HNOJENI!N927,HNOJIVA_ALL!$A$2:$Z$3303,15,FALSE)*K927*IF(L927="t",10,IF(L927="kg",0.01,IF(L927="q",1,IF(L927="l",0.01*VLOOKUP(EVID_HNOJENI!N927,HNOJIVA_ALL!$A$2:$AE$3303,31,FALSE),"CHYBA")))),2)</f>
        <v>#N/A</v>
      </c>
      <c r="R927" s="51" t="e">
        <f>ROUND(VLOOKUP(EVID_HNOJENI!N927,HNOJIVA_ALL!$A$2:$Z$3303,16,FALSE)*K927*IF(L927="t",10,IF(L927="kg",0.01,IF(L927="q",1,IF(L927="l",0.01*VLOOKUP(EVID_HNOJENI!N927,HNOJIVA_ALL!$A$2:$AE$3303,31,FALSE),"CHYBA")))),2)</f>
        <v>#N/A</v>
      </c>
      <c r="S927" s="51" t="e">
        <f>ROUND(VLOOKUP(EVID_HNOJENI!N927,HNOJIVA_ALL!$A$2:$Z$3303,18,FALSE)*K927*IF(L927="t",10,IF(L927="kg",0.01,IF(L927="q",1,IF(L927="l",0.01*VLOOKUP(EVID_HNOJENI!N927,HNOJIVA_ALL!$A$2:$AE$3303,31,FALSE),"CHYBA")))),2)</f>
        <v>#N/A</v>
      </c>
      <c r="T927" s="51" t="e">
        <f>ROUND(VLOOKUP(EVID_HNOJENI!N927,HNOJIVA_ALL!$A$2:$Z$3303,17,FALSE)*K927*IF(L927="t",10,IF(L927="kg",0.01,IF(L927="q",1,IF(L927="l",0.01*VLOOKUP(EVID_HNOJENI!N927,HNOJIVA_ALL!$A$2:$AE$3303,31,FALSE),"CHYBA")))),2)</f>
        <v>#N/A</v>
      </c>
      <c r="U927" s="51" t="e">
        <f>ROUND(VLOOKUP(EVID_HNOJENI!N927,HNOJIVA_ALL!$A$2:$Z$3303,20,FALSE)*K927*IF(L927="t",10,IF(L927="kg",0.01,IF(L927="q",1,IF(L927="l",0.01*VLOOKUP(EVID_HNOJENI!N927,HNOJIVA_ALL!$A$2:$AE$3303,31,FALSE),"CHYBA")))),2)</f>
        <v>#N/A</v>
      </c>
    </row>
    <row r="928" spans="1:21" x14ac:dyDescent="0.2">
      <c r="A928" s="32"/>
      <c r="B928" s="45" t="e">
        <f>VLOOKUP($A928,EVID_OSEVU!$A$1:$M$4972,2,FALSE)</f>
        <v>#N/A</v>
      </c>
      <c r="C928" s="45" t="e">
        <f>VLOOKUP($A928,EVID_OSEVU!$A$1:$M$4972,3,FALSE)</f>
        <v>#N/A</v>
      </c>
      <c r="D928" s="45" t="e">
        <f>VLOOKUP($A928,EVID_OSEVU!$A$1:$M$4972,4,FALSE)</f>
        <v>#N/A</v>
      </c>
      <c r="E928" s="45" t="e">
        <f>VLOOKUP($A928,EVID_OSEVU!$A$1:$M$4972,7,FALSE)</f>
        <v>#N/A</v>
      </c>
      <c r="F928" s="45" t="e">
        <f>VLOOKUP($A928,EVID_OSEVU!$A$1:$M$4972,8,FALSE)</f>
        <v>#N/A</v>
      </c>
      <c r="G928" s="45" t="e">
        <f>VLOOKUP($A928,EVID_OSEVU!$A$1:$M$4972,11,FALSE)</f>
        <v>#N/A</v>
      </c>
      <c r="H928" s="35"/>
      <c r="I928" s="48"/>
      <c r="J928" s="33" t="e">
        <f>VLOOKUP($A928,EVID_OSEVU!$A$1:$M$4972,11,FALSE)</f>
        <v>#N/A</v>
      </c>
      <c r="K928" s="39"/>
      <c r="L928" s="49"/>
      <c r="M928" s="89" t="e">
        <f t="shared" si="14"/>
        <v>#N/A</v>
      </c>
      <c r="N928" s="50"/>
      <c r="O928" s="37" t="e">
        <f>VLOOKUP(EVID_HNOJENI!N928,HNOJIVA_ALL!$A$2:$Z$3303,4,FALSE)</f>
        <v>#N/A</v>
      </c>
      <c r="P928" s="51" t="e">
        <f>ROUND(VLOOKUP(EVID_HNOJENI!N928,HNOJIVA_ALL!$A$2:$Z$3303,14,FALSE)*K928*IF(L928="t",10,IF(L928="kg",0.01,IF(L928="q",1,IF(L928="l",0.01*VLOOKUP(EVID_HNOJENI!N928,HNOJIVA_ALL!$A$2:$AE$3303,31,FALSE),"CHYBA")))),2)</f>
        <v>#N/A</v>
      </c>
      <c r="Q928" s="51" t="e">
        <f>ROUND(VLOOKUP(EVID_HNOJENI!N928,HNOJIVA_ALL!$A$2:$Z$3303,15,FALSE)*K928*IF(L928="t",10,IF(L928="kg",0.01,IF(L928="q",1,IF(L928="l",0.01*VLOOKUP(EVID_HNOJENI!N928,HNOJIVA_ALL!$A$2:$AE$3303,31,FALSE),"CHYBA")))),2)</f>
        <v>#N/A</v>
      </c>
      <c r="R928" s="51" t="e">
        <f>ROUND(VLOOKUP(EVID_HNOJENI!N928,HNOJIVA_ALL!$A$2:$Z$3303,16,FALSE)*K928*IF(L928="t",10,IF(L928="kg",0.01,IF(L928="q",1,IF(L928="l",0.01*VLOOKUP(EVID_HNOJENI!N928,HNOJIVA_ALL!$A$2:$AE$3303,31,FALSE),"CHYBA")))),2)</f>
        <v>#N/A</v>
      </c>
      <c r="S928" s="51" t="e">
        <f>ROUND(VLOOKUP(EVID_HNOJENI!N928,HNOJIVA_ALL!$A$2:$Z$3303,18,FALSE)*K928*IF(L928="t",10,IF(L928="kg",0.01,IF(L928="q",1,IF(L928="l",0.01*VLOOKUP(EVID_HNOJENI!N928,HNOJIVA_ALL!$A$2:$AE$3303,31,FALSE),"CHYBA")))),2)</f>
        <v>#N/A</v>
      </c>
      <c r="T928" s="51" t="e">
        <f>ROUND(VLOOKUP(EVID_HNOJENI!N928,HNOJIVA_ALL!$A$2:$Z$3303,17,FALSE)*K928*IF(L928="t",10,IF(L928="kg",0.01,IF(L928="q",1,IF(L928="l",0.01*VLOOKUP(EVID_HNOJENI!N928,HNOJIVA_ALL!$A$2:$AE$3303,31,FALSE),"CHYBA")))),2)</f>
        <v>#N/A</v>
      </c>
      <c r="U928" s="51" t="e">
        <f>ROUND(VLOOKUP(EVID_HNOJENI!N928,HNOJIVA_ALL!$A$2:$Z$3303,20,FALSE)*K928*IF(L928="t",10,IF(L928="kg",0.01,IF(L928="q",1,IF(L928="l",0.01*VLOOKUP(EVID_HNOJENI!N928,HNOJIVA_ALL!$A$2:$AE$3303,31,FALSE),"CHYBA")))),2)</f>
        <v>#N/A</v>
      </c>
    </row>
    <row r="929" spans="1:21" x14ac:dyDescent="0.2">
      <c r="A929" s="32"/>
      <c r="B929" s="45" t="e">
        <f>VLOOKUP($A929,EVID_OSEVU!$A$1:$M$4972,2,FALSE)</f>
        <v>#N/A</v>
      </c>
      <c r="C929" s="45" t="e">
        <f>VLOOKUP($A929,EVID_OSEVU!$A$1:$M$4972,3,FALSE)</f>
        <v>#N/A</v>
      </c>
      <c r="D929" s="45" t="e">
        <f>VLOOKUP($A929,EVID_OSEVU!$A$1:$M$4972,4,FALSE)</f>
        <v>#N/A</v>
      </c>
      <c r="E929" s="45" t="e">
        <f>VLOOKUP($A929,EVID_OSEVU!$A$1:$M$4972,7,FALSE)</f>
        <v>#N/A</v>
      </c>
      <c r="F929" s="45" t="e">
        <f>VLOOKUP($A929,EVID_OSEVU!$A$1:$M$4972,8,FALSE)</f>
        <v>#N/A</v>
      </c>
      <c r="G929" s="45" t="e">
        <f>VLOOKUP($A929,EVID_OSEVU!$A$1:$M$4972,11,FALSE)</f>
        <v>#N/A</v>
      </c>
      <c r="H929" s="35"/>
      <c r="I929" s="48"/>
      <c r="J929" s="33" t="e">
        <f>VLOOKUP($A929,EVID_OSEVU!$A$1:$M$4972,11,FALSE)</f>
        <v>#N/A</v>
      </c>
      <c r="K929" s="39"/>
      <c r="L929" s="49"/>
      <c r="M929" s="89" t="e">
        <f t="shared" si="14"/>
        <v>#N/A</v>
      </c>
      <c r="N929" s="50"/>
      <c r="O929" s="37" t="e">
        <f>VLOOKUP(EVID_HNOJENI!N929,HNOJIVA_ALL!$A$2:$Z$3303,4,FALSE)</f>
        <v>#N/A</v>
      </c>
      <c r="P929" s="51" t="e">
        <f>ROUND(VLOOKUP(EVID_HNOJENI!N929,HNOJIVA_ALL!$A$2:$Z$3303,14,FALSE)*K929*IF(L929="t",10,IF(L929="kg",0.01,IF(L929="q",1,IF(L929="l",0.01*VLOOKUP(EVID_HNOJENI!N929,HNOJIVA_ALL!$A$2:$AE$3303,31,FALSE),"CHYBA")))),2)</f>
        <v>#N/A</v>
      </c>
      <c r="Q929" s="51" t="e">
        <f>ROUND(VLOOKUP(EVID_HNOJENI!N929,HNOJIVA_ALL!$A$2:$Z$3303,15,FALSE)*K929*IF(L929="t",10,IF(L929="kg",0.01,IF(L929="q",1,IF(L929="l",0.01*VLOOKUP(EVID_HNOJENI!N929,HNOJIVA_ALL!$A$2:$AE$3303,31,FALSE),"CHYBA")))),2)</f>
        <v>#N/A</v>
      </c>
      <c r="R929" s="51" t="e">
        <f>ROUND(VLOOKUP(EVID_HNOJENI!N929,HNOJIVA_ALL!$A$2:$Z$3303,16,FALSE)*K929*IF(L929="t",10,IF(L929="kg",0.01,IF(L929="q",1,IF(L929="l",0.01*VLOOKUP(EVID_HNOJENI!N929,HNOJIVA_ALL!$A$2:$AE$3303,31,FALSE),"CHYBA")))),2)</f>
        <v>#N/A</v>
      </c>
      <c r="S929" s="51" t="e">
        <f>ROUND(VLOOKUP(EVID_HNOJENI!N929,HNOJIVA_ALL!$A$2:$Z$3303,18,FALSE)*K929*IF(L929="t",10,IF(L929="kg",0.01,IF(L929="q",1,IF(L929="l",0.01*VLOOKUP(EVID_HNOJENI!N929,HNOJIVA_ALL!$A$2:$AE$3303,31,FALSE),"CHYBA")))),2)</f>
        <v>#N/A</v>
      </c>
      <c r="T929" s="51" t="e">
        <f>ROUND(VLOOKUP(EVID_HNOJENI!N929,HNOJIVA_ALL!$A$2:$Z$3303,17,FALSE)*K929*IF(L929="t",10,IF(L929="kg",0.01,IF(L929="q",1,IF(L929="l",0.01*VLOOKUP(EVID_HNOJENI!N929,HNOJIVA_ALL!$A$2:$AE$3303,31,FALSE),"CHYBA")))),2)</f>
        <v>#N/A</v>
      </c>
      <c r="U929" s="51" t="e">
        <f>ROUND(VLOOKUP(EVID_HNOJENI!N929,HNOJIVA_ALL!$A$2:$Z$3303,20,FALSE)*K929*IF(L929="t",10,IF(L929="kg",0.01,IF(L929="q",1,IF(L929="l",0.01*VLOOKUP(EVID_HNOJENI!N929,HNOJIVA_ALL!$A$2:$AE$3303,31,FALSE),"CHYBA")))),2)</f>
        <v>#N/A</v>
      </c>
    </row>
    <row r="930" spans="1:21" x14ac:dyDescent="0.2">
      <c r="A930" s="32"/>
      <c r="B930" s="45" t="e">
        <f>VLOOKUP($A930,EVID_OSEVU!$A$1:$M$4972,2,FALSE)</f>
        <v>#N/A</v>
      </c>
      <c r="C930" s="45" t="e">
        <f>VLOOKUP($A930,EVID_OSEVU!$A$1:$M$4972,3,FALSE)</f>
        <v>#N/A</v>
      </c>
      <c r="D930" s="45" t="e">
        <f>VLOOKUP($A930,EVID_OSEVU!$A$1:$M$4972,4,FALSE)</f>
        <v>#N/A</v>
      </c>
      <c r="E930" s="45" t="e">
        <f>VLOOKUP($A930,EVID_OSEVU!$A$1:$M$4972,7,FALSE)</f>
        <v>#N/A</v>
      </c>
      <c r="F930" s="45" t="e">
        <f>VLOOKUP($A930,EVID_OSEVU!$A$1:$M$4972,8,FALSE)</f>
        <v>#N/A</v>
      </c>
      <c r="G930" s="45" t="e">
        <f>VLOOKUP($A930,EVID_OSEVU!$A$1:$M$4972,11,FALSE)</f>
        <v>#N/A</v>
      </c>
      <c r="H930" s="35"/>
      <c r="I930" s="48"/>
      <c r="J930" s="33" t="e">
        <f>VLOOKUP($A930,EVID_OSEVU!$A$1:$M$4972,11,FALSE)</f>
        <v>#N/A</v>
      </c>
      <c r="K930" s="39"/>
      <c r="L930" s="49"/>
      <c r="M930" s="89" t="e">
        <f t="shared" si="14"/>
        <v>#N/A</v>
      </c>
      <c r="N930" s="50"/>
      <c r="O930" s="37" t="e">
        <f>VLOOKUP(EVID_HNOJENI!N930,HNOJIVA_ALL!$A$2:$Z$3303,4,FALSE)</f>
        <v>#N/A</v>
      </c>
      <c r="P930" s="51" t="e">
        <f>ROUND(VLOOKUP(EVID_HNOJENI!N930,HNOJIVA_ALL!$A$2:$Z$3303,14,FALSE)*K930*IF(L930="t",10,IF(L930="kg",0.01,IF(L930="q",1,IF(L930="l",0.01*VLOOKUP(EVID_HNOJENI!N930,HNOJIVA_ALL!$A$2:$AE$3303,31,FALSE),"CHYBA")))),2)</f>
        <v>#N/A</v>
      </c>
      <c r="Q930" s="51" t="e">
        <f>ROUND(VLOOKUP(EVID_HNOJENI!N930,HNOJIVA_ALL!$A$2:$Z$3303,15,FALSE)*K930*IF(L930="t",10,IF(L930="kg",0.01,IF(L930="q",1,IF(L930="l",0.01*VLOOKUP(EVID_HNOJENI!N930,HNOJIVA_ALL!$A$2:$AE$3303,31,FALSE),"CHYBA")))),2)</f>
        <v>#N/A</v>
      </c>
      <c r="R930" s="51" t="e">
        <f>ROUND(VLOOKUP(EVID_HNOJENI!N930,HNOJIVA_ALL!$A$2:$Z$3303,16,FALSE)*K930*IF(L930="t",10,IF(L930="kg",0.01,IF(L930="q",1,IF(L930="l",0.01*VLOOKUP(EVID_HNOJENI!N930,HNOJIVA_ALL!$A$2:$AE$3303,31,FALSE),"CHYBA")))),2)</f>
        <v>#N/A</v>
      </c>
      <c r="S930" s="51" t="e">
        <f>ROUND(VLOOKUP(EVID_HNOJENI!N930,HNOJIVA_ALL!$A$2:$Z$3303,18,FALSE)*K930*IF(L930="t",10,IF(L930="kg",0.01,IF(L930="q",1,IF(L930="l",0.01*VLOOKUP(EVID_HNOJENI!N930,HNOJIVA_ALL!$A$2:$AE$3303,31,FALSE),"CHYBA")))),2)</f>
        <v>#N/A</v>
      </c>
      <c r="T930" s="51" t="e">
        <f>ROUND(VLOOKUP(EVID_HNOJENI!N930,HNOJIVA_ALL!$A$2:$Z$3303,17,FALSE)*K930*IF(L930="t",10,IF(L930="kg",0.01,IF(L930="q",1,IF(L930="l",0.01*VLOOKUP(EVID_HNOJENI!N930,HNOJIVA_ALL!$A$2:$AE$3303,31,FALSE),"CHYBA")))),2)</f>
        <v>#N/A</v>
      </c>
      <c r="U930" s="51" t="e">
        <f>ROUND(VLOOKUP(EVID_HNOJENI!N930,HNOJIVA_ALL!$A$2:$Z$3303,20,FALSE)*K930*IF(L930="t",10,IF(L930="kg",0.01,IF(L930="q",1,IF(L930="l",0.01*VLOOKUP(EVID_HNOJENI!N930,HNOJIVA_ALL!$A$2:$AE$3303,31,FALSE),"CHYBA")))),2)</f>
        <v>#N/A</v>
      </c>
    </row>
    <row r="931" spans="1:21" x14ac:dyDescent="0.2">
      <c r="A931" s="32"/>
      <c r="B931" s="45" t="e">
        <f>VLOOKUP($A931,EVID_OSEVU!$A$1:$M$4972,2,FALSE)</f>
        <v>#N/A</v>
      </c>
      <c r="C931" s="45" t="e">
        <f>VLOOKUP($A931,EVID_OSEVU!$A$1:$M$4972,3,FALSE)</f>
        <v>#N/A</v>
      </c>
      <c r="D931" s="45" t="e">
        <f>VLOOKUP($A931,EVID_OSEVU!$A$1:$M$4972,4,FALSE)</f>
        <v>#N/A</v>
      </c>
      <c r="E931" s="45" t="e">
        <f>VLOOKUP($A931,EVID_OSEVU!$A$1:$M$4972,7,FALSE)</f>
        <v>#N/A</v>
      </c>
      <c r="F931" s="45" t="e">
        <f>VLOOKUP($A931,EVID_OSEVU!$A$1:$M$4972,8,FALSE)</f>
        <v>#N/A</v>
      </c>
      <c r="G931" s="45" t="e">
        <f>VLOOKUP($A931,EVID_OSEVU!$A$1:$M$4972,11,FALSE)</f>
        <v>#N/A</v>
      </c>
      <c r="H931" s="35"/>
      <c r="I931" s="48"/>
      <c r="J931" s="33" t="e">
        <f>VLOOKUP($A931,EVID_OSEVU!$A$1:$M$4972,11,FALSE)</f>
        <v>#N/A</v>
      </c>
      <c r="K931" s="39"/>
      <c r="L931" s="49"/>
      <c r="M931" s="89" t="e">
        <f t="shared" si="14"/>
        <v>#N/A</v>
      </c>
      <c r="N931" s="50"/>
      <c r="O931" s="37" t="e">
        <f>VLOOKUP(EVID_HNOJENI!N931,HNOJIVA_ALL!$A$2:$Z$3303,4,FALSE)</f>
        <v>#N/A</v>
      </c>
      <c r="P931" s="51" t="e">
        <f>ROUND(VLOOKUP(EVID_HNOJENI!N931,HNOJIVA_ALL!$A$2:$Z$3303,14,FALSE)*K931*IF(L931="t",10,IF(L931="kg",0.01,IF(L931="q",1,IF(L931="l",0.01*VLOOKUP(EVID_HNOJENI!N931,HNOJIVA_ALL!$A$2:$AE$3303,31,FALSE),"CHYBA")))),2)</f>
        <v>#N/A</v>
      </c>
      <c r="Q931" s="51" t="e">
        <f>ROUND(VLOOKUP(EVID_HNOJENI!N931,HNOJIVA_ALL!$A$2:$Z$3303,15,FALSE)*K931*IF(L931="t",10,IF(L931="kg",0.01,IF(L931="q",1,IF(L931="l",0.01*VLOOKUP(EVID_HNOJENI!N931,HNOJIVA_ALL!$A$2:$AE$3303,31,FALSE),"CHYBA")))),2)</f>
        <v>#N/A</v>
      </c>
      <c r="R931" s="51" t="e">
        <f>ROUND(VLOOKUP(EVID_HNOJENI!N931,HNOJIVA_ALL!$A$2:$Z$3303,16,FALSE)*K931*IF(L931="t",10,IF(L931="kg",0.01,IF(L931="q",1,IF(L931="l",0.01*VLOOKUP(EVID_HNOJENI!N931,HNOJIVA_ALL!$A$2:$AE$3303,31,FALSE),"CHYBA")))),2)</f>
        <v>#N/A</v>
      </c>
      <c r="S931" s="51" t="e">
        <f>ROUND(VLOOKUP(EVID_HNOJENI!N931,HNOJIVA_ALL!$A$2:$Z$3303,18,FALSE)*K931*IF(L931="t",10,IF(L931="kg",0.01,IF(L931="q",1,IF(L931="l",0.01*VLOOKUP(EVID_HNOJENI!N931,HNOJIVA_ALL!$A$2:$AE$3303,31,FALSE),"CHYBA")))),2)</f>
        <v>#N/A</v>
      </c>
      <c r="T931" s="51" t="e">
        <f>ROUND(VLOOKUP(EVID_HNOJENI!N931,HNOJIVA_ALL!$A$2:$Z$3303,17,FALSE)*K931*IF(L931="t",10,IF(L931="kg",0.01,IF(L931="q",1,IF(L931="l",0.01*VLOOKUP(EVID_HNOJENI!N931,HNOJIVA_ALL!$A$2:$AE$3303,31,FALSE),"CHYBA")))),2)</f>
        <v>#N/A</v>
      </c>
      <c r="U931" s="51" t="e">
        <f>ROUND(VLOOKUP(EVID_HNOJENI!N931,HNOJIVA_ALL!$A$2:$Z$3303,20,FALSE)*K931*IF(L931="t",10,IF(L931="kg",0.01,IF(L931="q",1,IF(L931="l",0.01*VLOOKUP(EVID_HNOJENI!N931,HNOJIVA_ALL!$A$2:$AE$3303,31,FALSE),"CHYBA")))),2)</f>
        <v>#N/A</v>
      </c>
    </row>
    <row r="932" spans="1:21" x14ac:dyDescent="0.2">
      <c r="A932" s="32"/>
      <c r="B932" s="45" t="e">
        <f>VLOOKUP($A932,EVID_OSEVU!$A$1:$M$4972,2,FALSE)</f>
        <v>#N/A</v>
      </c>
      <c r="C932" s="45" t="e">
        <f>VLOOKUP($A932,EVID_OSEVU!$A$1:$M$4972,3,FALSE)</f>
        <v>#N/A</v>
      </c>
      <c r="D932" s="45" t="e">
        <f>VLOOKUP($A932,EVID_OSEVU!$A$1:$M$4972,4,FALSE)</f>
        <v>#N/A</v>
      </c>
      <c r="E932" s="45" t="e">
        <f>VLOOKUP($A932,EVID_OSEVU!$A$1:$M$4972,7,FALSE)</f>
        <v>#N/A</v>
      </c>
      <c r="F932" s="45" t="e">
        <f>VLOOKUP($A932,EVID_OSEVU!$A$1:$M$4972,8,FALSE)</f>
        <v>#N/A</v>
      </c>
      <c r="G932" s="45" t="e">
        <f>VLOOKUP($A932,EVID_OSEVU!$A$1:$M$4972,11,FALSE)</f>
        <v>#N/A</v>
      </c>
      <c r="H932" s="35"/>
      <c r="I932" s="48"/>
      <c r="J932" s="33" t="e">
        <f>VLOOKUP($A932,EVID_OSEVU!$A$1:$M$4972,11,FALSE)</f>
        <v>#N/A</v>
      </c>
      <c r="K932" s="39"/>
      <c r="L932" s="49"/>
      <c r="M932" s="89" t="e">
        <f t="shared" si="14"/>
        <v>#N/A</v>
      </c>
      <c r="N932" s="50"/>
      <c r="O932" s="37" t="e">
        <f>VLOOKUP(EVID_HNOJENI!N932,HNOJIVA_ALL!$A$2:$Z$3303,4,FALSE)</f>
        <v>#N/A</v>
      </c>
      <c r="P932" s="51" t="e">
        <f>ROUND(VLOOKUP(EVID_HNOJENI!N932,HNOJIVA_ALL!$A$2:$Z$3303,14,FALSE)*K932*IF(L932="t",10,IF(L932="kg",0.01,IF(L932="q",1,IF(L932="l",0.01*VLOOKUP(EVID_HNOJENI!N932,HNOJIVA_ALL!$A$2:$AE$3303,31,FALSE),"CHYBA")))),2)</f>
        <v>#N/A</v>
      </c>
      <c r="Q932" s="51" t="e">
        <f>ROUND(VLOOKUP(EVID_HNOJENI!N932,HNOJIVA_ALL!$A$2:$Z$3303,15,FALSE)*K932*IF(L932="t",10,IF(L932="kg",0.01,IF(L932="q",1,IF(L932="l",0.01*VLOOKUP(EVID_HNOJENI!N932,HNOJIVA_ALL!$A$2:$AE$3303,31,FALSE),"CHYBA")))),2)</f>
        <v>#N/A</v>
      </c>
      <c r="R932" s="51" t="e">
        <f>ROUND(VLOOKUP(EVID_HNOJENI!N932,HNOJIVA_ALL!$A$2:$Z$3303,16,FALSE)*K932*IF(L932="t",10,IF(L932="kg",0.01,IF(L932="q",1,IF(L932="l",0.01*VLOOKUP(EVID_HNOJENI!N932,HNOJIVA_ALL!$A$2:$AE$3303,31,FALSE),"CHYBA")))),2)</f>
        <v>#N/A</v>
      </c>
      <c r="S932" s="51" t="e">
        <f>ROUND(VLOOKUP(EVID_HNOJENI!N932,HNOJIVA_ALL!$A$2:$Z$3303,18,FALSE)*K932*IF(L932="t",10,IF(L932="kg",0.01,IF(L932="q",1,IF(L932="l",0.01*VLOOKUP(EVID_HNOJENI!N932,HNOJIVA_ALL!$A$2:$AE$3303,31,FALSE),"CHYBA")))),2)</f>
        <v>#N/A</v>
      </c>
      <c r="T932" s="51" t="e">
        <f>ROUND(VLOOKUP(EVID_HNOJENI!N932,HNOJIVA_ALL!$A$2:$Z$3303,17,FALSE)*K932*IF(L932="t",10,IF(L932="kg",0.01,IF(L932="q",1,IF(L932="l",0.01*VLOOKUP(EVID_HNOJENI!N932,HNOJIVA_ALL!$A$2:$AE$3303,31,FALSE),"CHYBA")))),2)</f>
        <v>#N/A</v>
      </c>
      <c r="U932" s="51" t="e">
        <f>ROUND(VLOOKUP(EVID_HNOJENI!N932,HNOJIVA_ALL!$A$2:$Z$3303,20,FALSE)*K932*IF(L932="t",10,IF(L932="kg",0.01,IF(L932="q",1,IF(L932="l",0.01*VLOOKUP(EVID_HNOJENI!N932,HNOJIVA_ALL!$A$2:$AE$3303,31,FALSE),"CHYBA")))),2)</f>
        <v>#N/A</v>
      </c>
    </row>
    <row r="933" spans="1:21" x14ac:dyDescent="0.2">
      <c r="A933" s="32"/>
      <c r="B933" s="45" t="e">
        <f>VLOOKUP($A933,EVID_OSEVU!$A$1:$M$4972,2,FALSE)</f>
        <v>#N/A</v>
      </c>
      <c r="C933" s="45" t="e">
        <f>VLOOKUP($A933,EVID_OSEVU!$A$1:$M$4972,3,FALSE)</f>
        <v>#N/A</v>
      </c>
      <c r="D933" s="45" t="e">
        <f>VLOOKUP($A933,EVID_OSEVU!$A$1:$M$4972,4,FALSE)</f>
        <v>#N/A</v>
      </c>
      <c r="E933" s="45" t="e">
        <f>VLOOKUP($A933,EVID_OSEVU!$A$1:$M$4972,7,FALSE)</f>
        <v>#N/A</v>
      </c>
      <c r="F933" s="45" t="e">
        <f>VLOOKUP($A933,EVID_OSEVU!$A$1:$M$4972,8,FALSE)</f>
        <v>#N/A</v>
      </c>
      <c r="G933" s="45" t="e">
        <f>VLOOKUP($A933,EVID_OSEVU!$A$1:$M$4972,11,FALSE)</f>
        <v>#N/A</v>
      </c>
      <c r="H933" s="35"/>
      <c r="I933" s="48"/>
      <c r="J933" s="33" t="e">
        <f>VLOOKUP($A933,EVID_OSEVU!$A$1:$M$4972,11,FALSE)</f>
        <v>#N/A</v>
      </c>
      <c r="K933" s="39"/>
      <c r="L933" s="49"/>
      <c r="M933" s="89" t="e">
        <f t="shared" si="14"/>
        <v>#N/A</v>
      </c>
      <c r="N933" s="50"/>
      <c r="O933" s="37" t="e">
        <f>VLOOKUP(EVID_HNOJENI!N933,HNOJIVA_ALL!$A$2:$Z$3303,4,FALSE)</f>
        <v>#N/A</v>
      </c>
      <c r="P933" s="51" t="e">
        <f>ROUND(VLOOKUP(EVID_HNOJENI!N933,HNOJIVA_ALL!$A$2:$Z$3303,14,FALSE)*K933*IF(L933="t",10,IF(L933="kg",0.01,IF(L933="q",1,IF(L933="l",0.01*VLOOKUP(EVID_HNOJENI!N933,HNOJIVA_ALL!$A$2:$AE$3303,31,FALSE),"CHYBA")))),2)</f>
        <v>#N/A</v>
      </c>
      <c r="Q933" s="51" t="e">
        <f>ROUND(VLOOKUP(EVID_HNOJENI!N933,HNOJIVA_ALL!$A$2:$Z$3303,15,FALSE)*K933*IF(L933="t",10,IF(L933="kg",0.01,IF(L933="q",1,IF(L933="l",0.01*VLOOKUP(EVID_HNOJENI!N933,HNOJIVA_ALL!$A$2:$AE$3303,31,FALSE),"CHYBA")))),2)</f>
        <v>#N/A</v>
      </c>
      <c r="R933" s="51" t="e">
        <f>ROUND(VLOOKUP(EVID_HNOJENI!N933,HNOJIVA_ALL!$A$2:$Z$3303,16,FALSE)*K933*IF(L933="t",10,IF(L933="kg",0.01,IF(L933="q",1,IF(L933="l",0.01*VLOOKUP(EVID_HNOJENI!N933,HNOJIVA_ALL!$A$2:$AE$3303,31,FALSE),"CHYBA")))),2)</f>
        <v>#N/A</v>
      </c>
      <c r="S933" s="51" t="e">
        <f>ROUND(VLOOKUP(EVID_HNOJENI!N933,HNOJIVA_ALL!$A$2:$Z$3303,18,FALSE)*K933*IF(L933="t",10,IF(L933="kg",0.01,IF(L933="q",1,IF(L933="l",0.01*VLOOKUP(EVID_HNOJENI!N933,HNOJIVA_ALL!$A$2:$AE$3303,31,FALSE),"CHYBA")))),2)</f>
        <v>#N/A</v>
      </c>
      <c r="T933" s="51" t="e">
        <f>ROUND(VLOOKUP(EVID_HNOJENI!N933,HNOJIVA_ALL!$A$2:$Z$3303,17,FALSE)*K933*IF(L933="t",10,IF(L933="kg",0.01,IF(L933="q",1,IF(L933="l",0.01*VLOOKUP(EVID_HNOJENI!N933,HNOJIVA_ALL!$A$2:$AE$3303,31,FALSE),"CHYBA")))),2)</f>
        <v>#N/A</v>
      </c>
      <c r="U933" s="51" t="e">
        <f>ROUND(VLOOKUP(EVID_HNOJENI!N933,HNOJIVA_ALL!$A$2:$Z$3303,20,FALSE)*K933*IF(L933="t",10,IF(L933="kg",0.01,IF(L933="q",1,IF(L933="l",0.01*VLOOKUP(EVID_HNOJENI!N933,HNOJIVA_ALL!$A$2:$AE$3303,31,FALSE),"CHYBA")))),2)</f>
        <v>#N/A</v>
      </c>
    </row>
    <row r="934" spans="1:21" x14ac:dyDescent="0.2">
      <c r="A934" s="32"/>
      <c r="B934" s="45" t="e">
        <f>VLOOKUP($A934,EVID_OSEVU!$A$1:$M$4972,2,FALSE)</f>
        <v>#N/A</v>
      </c>
      <c r="C934" s="45" t="e">
        <f>VLOOKUP($A934,EVID_OSEVU!$A$1:$M$4972,3,FALSE)</f>
        <v>#N/A</v>
      </c>
      <c r="D934" s="45" t="e">
        <f>VLOOKUP($A934,EVID_OSEVU!$A$1:$M$4972,4,FALSE)</f>
        <v>#N/A</v>
      </c>
      <c r="E934" s="45" t="e">
        <f>VLOOKUP($A934,EVID_OSEVU!$A$1:$M$4972,7,FALSE)</f>
        <v>#N/A</v>
      </c>
      <c r="F934" s="45" t="e">
        <f>VLOOKUP($A934,EVID_OSEVU!$A$1:$M$4972,8,FALSE)</f>
        <v>#N/A</v>
      </c>
      <c r="G934" s="45" t="e">
        <f>VLOOKUP($A934,EVID_OSEVU!$A$1:$M$4972,11,FALSE)</f>
        <v>#N/A</v>
      </c>
      <c r="H934" s="35"/>
      <c r="I934" s="48"/>
      <c r="J934" s="33" t="e">
        <f>VLOOKUP($A934,EVID_OSEVU!$A$1:$M$4972,11,FALSE)</f>
        <v>#N/A</v>
      </c>
      <c r="K934" s="39"/>
      <c r="L934" s="49"/>
      <c r="M934" s="89" t="e">
        <f t="shared" si="14"/>
        <v>#N/A</v>
      </c>
      <c r="N934" s="50"/>
      <c r="O934" s="37" t="e">
        <f>VLOOKUP(EVID_HNOJENI!N934,HNOJIVA_ALL!$A$2:$Z$3303,4,FALSE)</f>
        <v>#N/A</v>
      </c>
      <c r="P934" s="51" t="e">
        <f>ROUND(VLOOKUP(EVID_HNOJENI!N934,HNOJIVA_ALL!$A$2:$Z$3303,14,FALSE)*K934*IF(L934="t",10,IF(L934="kg",0.01,IF(L934="q",1,IF(L934="l",0.01*VLOOKUP(EVID_HNOJENI!N934,HNOJIVA_ALL!$A$2:$AE$3303,31,FALSE),"CHYBA")))),2)</f>
        <v>#N/A</v>
      </c>
      <c r="Q934" s="51" t="e">
        <f>ROUND(VLOOKUP(EVID_HNOJENI!N934,HNOJIVA_ALL!$A$2:$Z$3303,15,FALSE)*K934*IF(L934="t",10,IF(L934="kg",0.01,IF(L934="q",1,IF(L934="l",0.01*VLOOKUP(EVID_HNOJENI!N934,HNOJIVA_ALL!$A$2:$AE$3303,31,FALSE),"CHYBA")))),2)</f>
        <v>#N/A</v>
      </c>
      <c r="R934" s="51" t="e">
        <f>ROUND(VLOOKUP(EVID_HNOJENI!N934,HNOJIVA_ALL!$A$2:$Z$3303,16,FALSE)*K934*IF(L934="t",10,IF(L934="kg",0.01,IF(L934="q",1,IF(L934="l",0.01*VLOOKUP(EVID_HNOJENI!N934,HNOJIVA_ALL!$A$2:$AE$3303,31,FALSE),"CHYBA")))),2)</f>
        <v>#N/A</v>
      </c>
      <c r="S934" s="51" t="e">
        <f>ROUND(VLOOKUP(EVID_HNOJENI!N934,HNOJIVA_ALL!$A$2:$Z$3303,18,FALSE)*K934*IF(L934="t",10,IF(L934="kg",0.01,IF(L934="q",1,IF(L934="l",0.01*VLOOKUP(EVID_HNOJENI!N934,HNOJIVA_ALL!$A$2:$AE$3303,31,FALSE),"CHYBA")))),2)</f>
        <v>#N/A</v>
      </c>
      <c r="T934" s="51" t="e">
        <f>ROUND(VLOOKUP(EVID_HNOJENI!N934,HNOJIVA_ALL!$A$2:$Z$3303,17,FALSE)*K934*IF(L934="t",10,IF(L934="kg",0.01,IF(L934="q",1,IF(L934="l",0.01*VLOOKUP(EVID_HNOJENI!N934,HNOJIVA_ALL!$A$2:$AE$3303,31,FALSE),"CHYBA")))),2)</f>
        <v>#N/A</v>
      </c>
      <c r="U934" s="51" t="e">
        <f>ROUND(VLOOKUP(EVID_HNOJENI!N934,HNOJIVA_ALL!$A$2:$Z$3303,20,FALSE)*K934*IF(L934="t",10,IF(L934="kg",0.01,IF(L934="q",1,IF(L934="l",0.01*VLOOKUP(EVID_HNOJENI!N934,HNOJIVA_ALL!$A$2:$AE$3303,31,FALSE),"CHYBA")))),2)</f>
        <v>#N/A</v>
      </c>
    </row>
    <row r="935" spans="1:21" x14ac:dyDescent="0.2">
      <c r="A935" s="32"/>
      <c r="B935" s="45" t="e">
        <f>VLOOKUP($A935,EVID_OSEVU!$A$1:$M$4972,2,FALSE)</f>
        <v>#N/A</v>
      </c>
      <c r="C935" s="45" t="e">
        <f>VLOOKUP($A935,EVID_OSEVU!$A$1:$M$4972,3,FALSE)</f>
        <v>#N/A</v>
      </c>
      <c r="D935" s="45" t="e">
        <f>VLOOKUP($A935,EVID_OSEVU!$A$1:$M$4972,4,FALSE)</f>
        <v>#N/A</v>
      </c>
      <c r="E935" s="45" t="e">
        <f>VLOOKUP($A935,EVID_OSEVU!$A$1:$M$4972,7,FALSE)</f>
        <v>#N/A</v>
      </c>
      <c r="F935" s="45" t="e">
        <f>VLOOKUP($A935,EVID_OSEVU!$A$1:$M$4972,8,FALSE)</f>
        <v>#N/A</v>
      </c>
      <c r="G935" s="45" t="e">
        <f>VLOOKUP($A935,EVID_OSEVU!$A$1:$M$4972,11,FALSE)</f>
        <v>#N/A</v>
      </c>
      <c r="H935" s="35"/>
      <c r="I935" s="48"/>
      <c r="J935" s="33" t="e">
        <f>VLOOKUP($A935,EVID_OSEVU!$A$1:$M$4972,11,FALSE)</f>
        <v>#N/A</v>
      </c>
      <c r="K935" s="39"/>
      <c r="L935" s="49"/>
      <c r="M935" s="89" t="e">
        <f t="shared" si="14"/>
        <v>#N/A</v>
      </c>
      <c r="N935" s="50"/>
      <c r="O935" s="37" t="e">
        <f>VLOOKUP(EVID_HNOJENI!N935,HNOJIVA_ALL!$A$2:$Z$3303,4,FALSE)</f>
        <v>#N/A</v>
      </c>
      <c r="P935" s="51" t="e">
        <f>ROUND(VLOOKUP(EVID_HNOJENI!N935,HNOJIVA_ALL!$A$2:$Z$3303,14,FALSE)*K935*IF(L935="t",10,IF(L935="kg",0.01,IF(L935="q",1,IF(L935="l",0.01*VLOOKUP(EVID_HNOJENI!N935,HNOJIVA_ALL!$A$2:$AE$3303,31,FALSE),"CHYBA")))),2)</f>
        <v>#N/A</v>
      </c>
      <c r="Q935" s="51" t="e">
        <f>ROUND(VLOOKUP(EVID_HNOJENI!N935,HNOJIVA_ALL!$A$2:$Z$3303,15,FALSE)*K935*IF(L935="t",10,IF(L935="kg",0.01,IF(L935="q",1,IF(L935="l",0.01*VLOOKUP(EVID_HNOJENI!N935,HNOJIVA_ALL!$A$2:$AE$3303,31,FALSE),"CHYBA")))),2)</f>
        <v>#N/A</v>
      </c>
      <c r="R935" s="51" t="e">
        <f>ROUND(VLOOKUP(EVID_HNOJENI!N935,HNOJIVA_ALL!$A$2:$Z$3303,16,FALSE)*K935*IF(L935="t",10,IF(L935="kg",0.01,IF(L935="q",1,IF(L935="l",0.01*VLOOKUP(EVID_HNOJENI!N935,HNOJIVA_ALL!$A$2:$AE$3303,31,FALSE),"CHYBA")))),2)</f>
        <v>#N/A</v>
      </c>
      <c r="S935" s="51" t="e">
        <f>ROUND(VLOOKUP(EVID_HNOJENI!N935,HNOJIVA_ALL!$A$2:$Z$3303,18,FALSE)*K935*IF(L935="t",10,IF(L935="kg",0.01,IF(L935="q",1,IF(L935="l",0.01*VLOOKUP(EVID_HNOJENI!N935,HNOJIVA_ALL!$A$2:$AE$3303,31,FALSE),"CHYBA")))),2)</f>
        <v>#N/A</v>
      </c>
      <c r="T935" s="51" t="e">
        <f>ROUND(VLOOKUP(EVID_HNOJENI!N935,HNOJIVA_ALL!$A$2:$Z$3303,17,FALSE)*K935*IF(L935="t",10,IF(L935="kg",0.01,IF(L935="q",1,IF(L935="l",0.01*VLOOKUP(EVID_HNOJENI!N935,HNOJIVA_ALL!$A$2:$AE$3303,31,FALSE),"CHYBA")))),2)</f>
        <v>#N/A</v>
      </c>
      <c r="U935" s="51" t="e">
        <f>ROUND(VLOOKUP(EVID_HNOJENI!N935,HNOJIVA_ALL!$A$2:$Z$3303,20,FALSE)*K935*IF(L935="t",10,IF(L935="kg",0.01,IF(L935="q",1,IF(L935="l",0.01*VLOOKUP(EVID_HNOJENI!N935,HNOJIVA_ALL!$A$2:$AE$3303,31,FALSE),"CHYBA")))),2)</f>
        <v>#N/A</v>
      </c>
    </row>
    <row r="936" spans="1:21" x14ac:dyDescent="0.2">
      <c r="A936" s="32"/>
      <c r="B936" s="45" t="e">
        <f>VLOOKUP($A936,EVID_OSEVU!$A$1:$M$4972,2,FALSE)</f>
        <v>#N/A</v>
      </c>
      <c r="C936" s="45" t="e">
        <f>VLOOKUP($A936,EVID_OSEVU!$A$1:$M$4972,3,FALSE)</f>
        <v>#N/A</v>
      </c>
      <c r="D936" s="45" t="e">
        <f>VLOOKUP($A936,EVID_OSEVU!$A$1:$M$4972,4,FALSE)</f>
        <v>#N/A</v>
      </c>
      <c r="E936" s="45" t="e">
        <f>VLOOKUP($A936,EVID_OSEVU!$A$1:$M$4972,7,FALSE)</f>
        <v>#N/A</v>
      </c>
      <c r="F936" s="45" t="e">
        <f>VLOOKUP($A936,EVID_OSEVU!$A$1:$M$4972,8,FALSE)</f>
        <v>#N/A</v>
      </c>
      <c r="G936" s="45" t="e">
        <f>VLOOKUP($A936,EVID_OSEVU!$A$1:$M$4972,11,FALSE)</f>
        <v>#N/A</v>
      </c>
      <c r="H936" s="35"/>
      <c r="I936" s="48"/>
      <c r="J936" s="33" t="e">
        <f>VLOOKUP($A936,EVID_OSEVU!$A$1:$M$4972,11,FALSE)</f>
        <v>#N/A</v>
      </c>
      <c r="K936" s="39"/>
      <c r="L936" s="49"/>
      <c r="M936" s="89" t="e">
        <f t="shared" si="14"/>
        <v>#N/A</v>
      </c>
      <c r="N936" s="50"/>
      <c r="O936" s="37" t="e">
        <f>VLOOKUP(EVID_HNOJENI!N936,HNOJIVA_ALL!$A$2:$Z$3303,4,FALSE)</f>
        <v>#N/A</v>
      </c>
      <c r="P936" s="51" t="e">
        <f>ROUND(VLOOKUP(EVID_HNOJENI!N936,HNOJIVA_ALL!$A$2:$Z$3303,14,FALSE)*K936*IF(L936="t",10,IF(L936="kg",0.01,IF(L936="q",1,IF(L936="l",0.01*VLOOKUP(EVID_HNOJENI!N936,HNOJIVA_ALL!$A$2:$AE$3303,31,FALSE),"CHYBA")))),2)</f>
        <v>#N/A</v>
      </c>
      <c r="Q936" s="51" t="e">
        <f>ROUND(VLOOKUP(EVID_HNOJENI!N936,HNOJIVA_ALL!$A$2:$Z$3303,15,FALSE)*K936*IF(L936="t",10,IF(L936="kg",0.01,IF(L936="q",1,IF(L936="l",0.01*VLOOKUP(EVID_HNOJENI!N936,HNOJIVA_ALL!$A$2:$AE$3303,31,FALSE),"CHYBA")))),2)</f>
        <v>#N/A</v>
      </c>
      <c r="R936" s="51" t="e">
        <f>ROUND(VLOOKUP(EVID_HNOJENI!N936,HNOJIVA_ALL!$A$2:$Z$3303,16,FALSE)*K936*IF(L936="t",10,IF(L936="kg",0.01,IF(L936="q",1,IF(L936="l",0.01*VLOOKUP(EVID_HNOJENI!N936,HNOJIVA_ALL!$A$2:$AE$3303,31,FALSE),"CHYBA")))),2)</f>
        <v>#N/A</v>
      </c>
      <c r="S936" s="51" t="e">
        <f>ROUND(VLOOKUP(EVID_HNOJENI!N936,HNOJIVA_ALL!$A$2:$Z$3303,18,FALSE)*K936*IF(L936="t",10,IF(L936="kg",0.01,IF(L936="q",1,IF(L936="l",0.01*VLOOKUP(EVID_HNOJENI!N936,HNOJIVA_ALL!$A$2:$AE$3303,31,FALSE),"CHYBA")))),2)</f>
        <v>#N/A</v>
      </c>
      <c r="T936" s="51" t="e">
        <f>ROUND(VLOOKUP(EVID_HNOJENI!N936,HNOJIVA_ALL!$A$2:$Z$3303,17,FALSE)*K936*IF(L936="t",10,IF(L936="kg",0.01,IF(L936="q",1,IF(L936="l",0.01*VLOOKUP(EVID_HNOJENI!N936,HNOJIVA_ALL!$A$2:$AE$3303,31,FALSE),"CHYBA")))),2)</f>
        <v>#N/A</v>
      </c>
      <c r="U936" s="51" t="e">
        <f>ROUND(VLOOKUP(EVID_HNOJENI!N936,HNOJIVA_ALL!$A$2:$Z$3303,20,FALSE)*K936*IF(L936="t",10,IF(L936="kg",0.01,IF(L936="q",1,IF(L936="l",0.01*VLOOKUP(EVID_HNOJENI!N936,HNOJIVA_ALL!$A$2:$AE$3303,31,FALSE),"CHYBA")))),2)</f>
        <v>#N/A</v>
      </c>
    </row>
    <row r="937" spans="1:21" x14ac:dyDescent="0.2">
      <c r="A937" s="32"/>
      <c r="B937" s="45" t="e">
        <f>VLOOKUP($A937,EVID_OSEVU!$A$1:$M$4972,2,FALSE)</f>
        <v>#N/A</v>
      </c>
      <c r="C937" s="45" t="e">
        <f>VLOOKUP($A937,EVID_OSEVU!$A$1:$M$4972,3,FALSE)</f>
        <v>#N/A</v>
      </c>
      <c r="D937" s="45" t="e">
        <f>VLOOKUP($A937,EVID_OSEVU!$A$1:$M$4972,4,FALSE)</f>
        <v>#N/A</v>
      </c>
      <c r="E937" s="45" t="e">
        <f>VLOOKUP($A937,EVID_OSEVU!$A$1:$M$4972,7,FALSE)</f>
        <v>#N/A</v>
      </c>
      <c r="F937" s="45" t="e">
        <f>VLOOKUP($A937,EVID_OSEVU!$A$1:$M$4972,8,FALSE)</f>
        <v>#N/A</v>
      </c>
      <c r="G937" s="45" t="e">
        <f>VLOOKUP($A937,EVID_OSEVU!$A$1:$M$4972,11,FALSE)</f>
        <v>#N/A</v>
      </c>
      <c r="H937" s="35"/>
      <c r="I937" s="48"/>
      <c r="J937" s="33" t="e">
        <f>VLOOKUP($A937,EVID_OSEVU!$A$1:$M$4972,11,FALSE)</f>
        <v>#N/A</v>
      </c>
      <c r="K937" s="39"/>
      <c r="L937" s="49"/>
      <c r="M937" s="89" t="e">
        <f t="shared" si="14"/>
        <v>#N/A</v>
      </c>
      <c r="N937" s="50"/>
      <c r="O937" s="37" t="e">
        <f>VLOOKUP(EVID_HNOJENI!N937,HNOJIVA_ALL!$A$2:$Z$3303,4,FALSE)</f>
        <v>#N/A</v>
      </c>
      <c r="P937" s="51" t="e">
        <f>ROUND(VLOOKUP(EVID_HNOJENI!N937,HNOJIVA_ALL!$A$2:$Z$3303,14,FALSE)*K937*IF(L937="t",10,IF(L937="kg",0.01,IF(L937="q",1,IF(L937="l",0.01*VLOOKUP(EVID_HNOJENI!N937,HNOJIVA_ALL!$A$2:$AE$3303,31,FALSE),"CHYBA")))),2)</f>
        <v>#N/A</v>
      </c>
      <c r="Q937" s="51" t="e">
        <f>ROUND(VLOOKUP(EVID_HNOJENI!N937,HNOJIVA_ALL!$A$2:$Z$3303,15,FALSE)*K937*IF(L937="t",10,IF(L937="kg",0.01,IF(L937="q",1,IF(L937="l",0.01*VLOOKUP(EVID_HNOJENI!N937,HNOJIVA_ALL!$A$2:$AE$3303,31,FALSE),"CHYBA")))),2)</f>
        <v>#N/A</v>
      </c>
      <c r="R937" s="51" t="e">
        <f>ROUND(VLOOKUP(EVID_HNOJENI!N937,HNOJIVA_ALL!$A$2:$Z$3303,16,FALSE)*K937*IF(L937="t",10,IF(L937="kg",0.01,IF(L937="q",1,IF(L937="l",0.01*VLOOKUP(EVID_HNOJENI!N937,HNOJIVA_ALL!$A$2:$AE$3303,31,FALSE),"CHYBA")))),2)</f>
        <v>#N/A</v>
      </c>
      <c r="S937" s="51" t="e">
        <f>ROUND(VLOOKUP(EVID_HNOJENI!N937,HNOJIVA_ALL!$A$2:$Z$3303,18,FALSE)*K937*IF(L937="t",10,IF(L937="kg",0.01,IF(L937="q",1,IF(L937="l",0.01*VLOOKUP(EVID_HNOJENI!N937,HNOJIVA_ALL!$A$2:$AE$3303,31,FALSE),"CHYBA")))),2)</f>
        <v>#N/A</v>
      </c>
      <c r="T937" s="51" t="e">
        <f>ROUND(VLOOKUP(EVID_HNOJENI!N937,HNOJIVA_ALL!$A$2:$Z$3303,17,FALSE)*K937*IF(L937="t",10,IF(L937="kg",0.01,IF(L937="q",1,IF(L937="l",0.01*VLOOKUP(EVID_HNOJENI!N937,HNOJIVA_ALL!$A$2:$AE$3303,31,FALSE),"CHYBA")))),2)</f>
        <v>#N/A</v>
      </c>
      <c r="U937" s="51" t="e">
        <f>ROUND(VLOOKUP(EVID_HNOJENI!N937,HNOJIVA_ALL!$A$2:$Z$3303,20,FALSE)*K937*IF(L937="t",10,IF(L937="kg",0.01,IF(L937="q",1,IF(L937="l",0.01*VLOOKUP(EVID_HNOJENI!N937,HNOJIVA_ALL!$A$2:$AE$3303,31,FALSE),"CHYBA")))),2)</f>
        <v>#N/A</v>
      </c>
    </row>
    <row r="938" spans="1:21" x14ac:dyDescent="0.2">
      <c r="A938" s="32"/>
      <c r="B938" s="45" t="e">
        <f>VLOOKUP($A938,EVID_OSEVU!$A$1:$M$4972,2,FALSE)</f>
        <v>#N/A</v>
      </c>
      <c r="C938" s="45" t="e">
        <f>VLOOKUP($A938,EVID_OSEVU!$A$1:$M$4972,3,FALSE)</f>
        <v>#N/A</v>
      </c>
      <c r="D938" s="45" t="e">
        <f>VLOOKUP($A938,EVID_OSEVU!$A$1:$M$4972,4,FALSE)</f>
        <v>#N/A</v>
      </c>
      <c r="E938" s="45" t="e">
        <f>VLOOKUP($A938,EVID_OSEVU!$A$1:$M$4972,7,FALSE)</f>
        <v>#N/A</v>
      </c>
      <c r="F938" s="45" t="e">
        <f>VLOOKUP($A938,EVID_OSEVU!$A$1:$M$4972,8,FALSE)</f>
        <v>#N/A</v>
      </c>
      <c r="G938" s="45" t="e">
        <f>VLOOKUP($A938,EVID_OSEVU!$A$1:$M$4972,11,FALSE)</f>
        <v>#N/A</v>
      </c>
      <c r="H938" s="35"/>
      <c r="I938" s="48"/>
      <c r="J938" s="33" t="e">
        <f>VLOOKUP($A938,EVID_OSEVU!$A$1:$M$4972,11,FALSE)</f>
        <v>#N/A</v>
      </c>
      <c r="K938" s="39"/>
      <c r="L938" s="49"/>
      <c r="M938" s="89" t="e">
        <f t="shared" si="14"/>
        <v>#N/A</v>
      </c>
      <c r="N938" s="50"/>
      <c r="O938" s="37" t="e">
        <f>VLOOKUP(EVID_HNOJENI!N938,HNOJIVA_ALL!$A$2:$Z$3303,4,FALSE)</f>
        <v>#N/A</v>
      </c>
      <c r="P938" s="51" t="e">
        <f>ROUND(VLOOKUP(EVID_HNOJENI!N938,HNOJIVA_ALL!$A$2:$Z$3303,14,FALSE)*K938*IF(L938="t",10,IF(L938="kg",0.01,IF(L938="q",1,IF(L938="l",0.01*VLOOKUP(EVID_HNOJENI!N938,HNOJIVA_ALL!$A$2:$AE$3303,31,FALSE),"CHYBA")))),2)</f>
        <v>#N/A</v>
      </c>
      <c r="Q938" s="51" t="e">
        <f>ROUND(VLOOKUP(EVID_HNOJENI!N938,HNOJIVA_ALL!$A$2:$Z$3303,15,FALSE)*K938*IF(L938="t",10,IF(L938="kg",0.01,IF(L938="q",1,IF(L938="l",0.01*VLOOKUP(EVID_HNOJENI!N938,HNOJIVA_ALL!$A$2:$AE$3303,31,FALSE),"CHYBA")))),2)</f>
        <v>#N/A</v>
      </c>
      <c r="R938" s="51" t="e">
        <f>ROUND(VLOOKUP(EVID_HNOJENI!N938,HNOJIVA_ALL!$A$2:$Z$3303,16,FALSE)*K938*IF(L938="t",10,IF(L938="kg",0.01,IF(L938="q",1,IF(L938="l",0.01*VLOOKUP(EVID_HNOJENI!N938,HNOJIVA_ALL!$A$2:$AE$3303,31,FALSE),"CHYBA")))),2)</f>
        <v>#N/A</v>
      </c>
      <c r="S938" s="51" t="e">
        <f>ROUND(VLOOKUP(EVID_HNOJENI!N938,HNOJIVA_ALL!$A$2:$Z$3303,18,FALSE)*K938*IF(L938="t",10,IF(L938="kg",0.01,IF(L938="q",1,IF(L938="l",0.01*VLOOKUP(EVID_HNOJENI!N938,HNOJIVA_ALL!$A$2:$AE$3303,31,FALSE),"CHYBA")))),2)</f>
        <v>#N/A</v>
      </c>
      <c r="T938" s="51" t="e">
        <f>ROUND(VLOOKUP(EVID_HNOJENI!N938,HNOJIVA_ALL!$A$2:$Z$3303,17,FALSE)*K938*IF(L938="t",10,IF(L938="kg",0.01,IF(L938="q",1,IF(L938="l",0.01*VLOOKUP(EVID_HNOJENI!N938,HNOJIVA_ALL!$A$2:$AE$3303,31,FALSE),"CHYBA")))),2)</f>
        <v>#N/A</v>
      </c>
      <c r="U938" s="51" t="e">
        <f>ROUND(VLOOKUP(EVID_HNOJENI!N938,HNOJIVA_ALL!$A$2:$Z$3303,20,FALSE)*K938*IF(L938="t",10,IF(L938="kg",0.01,IF(L938="q",1,IF(L938="l",0.01*VLOOKUP(EVID_HNOJENI!N938,HNOJIVA_ALL!$A$2:$AE$3303,31,FALSE),"CHYBA")))),2)</f>
        <v>#N/A</v>
      </c>
    </row>
    <row r="939" spans="1:21" x14ac:dyDescent="0.2">
      <c r="A939" s="32"/>
      <c r="B939" s="45" t="e">
        <f>VLOOKUP($A939,EVID_OSEVU!$A$1:$M$4972,2,FALSE)</f>
        <v>#N/A</v>
      </c>
      <c r="C939" s="45" t="e">
        <f>VLOOKUP($A939,EVID_OSEVU!$A$1:$M$4972,3,FALSE)</f>
        <v>#N/A</v>
      </c>
      <c r="D939" s="45" t="e">
        <f>VLOOKUP($A939,EVID_OSEVU!$A$1:$M$4972,4,FALSE)</f>
        <v>#N/A</v>
      </c>
      <c r="E939" s="45" t="e">
        <f>VLOOKUP($A939,EVID_OSEVU!$A$1:$M$4972,7,FALSE)</f>
        <v>#N/A</v>
      </c>
      <c r="F939" s="45" t="e">
        <f>VLOOKUP($A939,EVID_OSEVU!$A$1:$M$4972,8,FALSE)</f>
        <v>#N/A</v>
      </c>
      <c r="G939" s="45" t="e">
        <f>VLOOKUP($A939,EVID_OSEVU!$A$1:$M$4972,11,FALSE)</f>
        <v>#N/A</v>
      </c>
      <c r="H939" s="35"/>
      <c r="I939" s="48"/>
      <c r="J939" s="33" t="e">
        <f>VLOOKUP($A939,EVID_OSEVU!$A$1:$M$4972,11,FALSE)</f>
        <v>#N/A</v>
      </c>
      <c r="K939" s="39"/>
      <c r="L939" s="49"/>
      <c r="M939" s="89" t="e">
        <f t="shared" si="14"/>
        <v>#N/A</v>
      </c>
      <c r="N939" s="50"/>
      <c r="O939" s="37" t="e">
        <f>VLOOKUP(EVID_HNOJENI!N939,HNOJIVA_ALL!$A$2:$Z$3303,4,FALSE)</f>
        <v>#N/A</v>
      </c>
      <c r="P939" s="51" t="e">
        <f>ROUND(VLOOKUP(EVID_HNOJENI!N939,HNOJIVA_ALL!$A$2:$Z$3303,14,FALSE)*K939*IF(L939="t",10,IF(L939="kg",0.01,IF(L939="q",1,IF(L939="l",0.01*VLOOKUP(EVID_HNOJENI!N939,HNOJIVA_ALL!$A$2:$AE$3303,31,FALSE),"CHYBA")))),2)</f>
        <v>#N/A</v>
      </c>
      <c r="Q939" s="51" t="e">
        <f>ROUND(VLOOKUP(EVID_HNOJENI!N939,HNOJIVA_ALL!$A$2:$Z$3303,15,FALSE)*K939*IF(L939="t",10,IF(L939="kg",0.01,IF(L939="q",1,IF(L939="l",0.01*VLOOKUP(EVID_HNOJENI!N939,HNOJIVA_ALL!$A$2:$AE$3303,31,FALSE),"CHYBA")))),2)</f>
        <v>#N/A</v>
      </c>
      <c r="R939" s="51" t="e">
        <f>ROUND(VLOOKUP(EVID_HNOJENI!N939,HNOJIVA_ALL!$A$2:$Z$3303,16,FALSE)*K939*IF(L939="t",10,IF(L939="kg",0.01,IF(L939="q",1,IF(L939="l",0.01*VLOOKUP(EVID_HNOJENI!N939,HNOJIVA_ALL!$A$2:$AE$3303,31,FALSE),"CHYBA")))),2)</f>
        <v>#N/A</v>
      </c>
      <c r="S939" s="51" t="e">
        <f>ROUND(VLOOKUP(EVID_HNOJENI!N939,HNOJIVA_ALL!$A$2:$Z$3303,18,FALSE)*K939*IF(L939="t",10,IF(L939="kg",0.01,IF(L939="q",1,IF(L939="l",0.01*VLOOKUP(EVID_HNOJENI!N939,HNOJIVA_ALL!$A$2:$AE$3303,31,FALSE),"CHYBA")))),2)</f>
        <v>#N/A</v>
      </c>
      <c r="T939" s="51" t="e">
        <f>ROUND(VLOOKUP(EVID_HNOJENI!N939,HNOJIVA_ALL!$A$2:$Z$3303,17,FALSE)*K939*IF(L939="t",10,IF(L939="kg",0.01,IF(L939="q",1,IF(L939="l",0.01*VLOOKUP(EVID_HNOJENI!N939,HNOJIVA_ALL!$A$2:$AE$3303,31,FALSE),"CHYBA")))),2)</f>
        <v>#N/A</v>
      </c>
      <c r="U939" s="51" t="e">
        <f>ROUND(VLOOKUP(EVID_HNOJENI!N939,HNOJIVA_ALL!$A$2:$Z$3303,20,FALSE)*K939*IF(L939="t",10,IF(L939="kg",0.01,IF(L939="q",1,IF(L939="l",0.01*VLOOKUP(EVID_HNOJENI!N939,HNOJIVA_ALL!$A$2:$AE$3303,31,FALSE),"CHYBA")))),2)</f>
        <v>#N/A</v>
      </c>
    </row>
    <row r="940" spans="1:21" x14ac:dyDescent="0.2">
      <c r="A940" s="32"/>
      <c r="B940" s="45" t="e">
        <f>VLOOKUP($A940,EVID_OSEVU!$A$1:$M$4972,2,FALSE)</f>
        <v>#N/A</v>
      </c>
      <c r="C940" s="45" t="e">
        <f>VLOOKUP($A940,EVID_OSEVU!$A$1:$M$4972,3,FALSE)</f>
        <v>#N/A</v>
      </c>
      <c r="D940" s="45" t="e">
        <f>VLOOKUP($A940,EVID_OSEVU!$A$1:$M$4972,4,FALSE)</f>
        <v>#N/A</v>
      </c>
      <c r="E940" s="45" t="e">
        <f>VLOOKUP($A940,EVID_OSEVU!$A$1:$M$4972,7,FALSE)</f>
        <v>#N/A</v>
      </c>
      <c r="F940" s="45" t="e">
        <f>VLOOKUP($A940,EVID_OSEVU!$A$1:$M$4972,8,FALSE)</f>
        <v>#N/A</v>
      </c>
      <c r="G940" s="45" t="e">
        <f>VLOOKUP($A940,EVID_OSEVU!$A$1:$M$4972,11,FALSE)</f>
        <v>#N/A</v>
      </c>
      <c r="H940" s="35"/>
      <c r="I940" s="48"/>
      <c r="J940" s="33" t="e">
        <f>VLOOKUP($A940,EVID_OSEVU!$A$1:$M$4972,11,FALSE)</f>
        <v>#N/A</v>
      </c>
      <c r="K940" s="39"/>
      <c r="L940" s="49"/>
      <c r="M940" s="89" t="e">
        <f t="shared" si="14"/>
        <v>#N/A</v>
      </c>
      <c r="N940" s="50"/>
      <c r="O940" s="37" t="e">
        <f>VLOOKUP(EVID_HNOJENI!N940,HNOJIVA_ALL!$A$2:$Z$3303,4,FALSE)</f>
        <v>#N/A</v>
      </c>
      <c r="P940" s="51" t="e">
        <f>ROUND(VLOOKUP(EVID_HNOJENI!N940,HNOJIVA_ALL!$A$2:$Z$3303,14,FALSE)*K940*IF(L940="t",10,IF(L940="kg",0.01,IF(L940="q",1,IF(L940="l",0.01*VLOOKUP(EVID_HNOJENI!N940,HNOJIVA_ALL!$A$2:$AE$3303,31,FALSE),"CHYBA")))),2)</f>
        <v>#N/A</v>
      </c>
      <c r="Q940" s="51" t="e">
        <f>ROUND(VLOOKUP(EVID_HNOJENI!N940,HNOJIVA_ALL!$A$2:$Z$3303,15,FALSE)*K940*IF(L940="t",10,IF(L940="kg",0.01,IF(L940="q",1,IF(L940="l",0.01*VLOOKUP(EVID_HNOJENI!N940,HNOJIVA_ALL!$A$2:$AE$3303,31,FALSE),"CHYBA")))),2)</f>
        <v>#N/A</v>
      </c>
      <c r="R940" s="51" t="e">
        <f>ROUND(VLOOKUP(EVID_HNOJENI!N940,HNOJIVA_ALL!$A$2:$Z$3303,16,FALSE)*K940*IF(L940="t",10,IF(L940="kg",0.01,IF(L940="q",1,IF(L940="l",0.01*VLOOKUP(EVID_HNOJENI!N940,HNOJIVA_ALL!$A$2:$AE$3303,31,FALSE),"CHYBA")))),2)</f>
        <v>#N/A</v>
      </c>
      <c r="S940" s="51" t="e">
        <f>ROUND(VLOOKUP(EVID_HNOJENI!N940,HNOJIVA_ALL!$A$2:$Z$3303,18,FALSE)*K940*IF(L940="t",10,IF(L940="kg",0.01,IF(L940="q",1,IF(L940="l",0.01*VLOOKUP(EVID_HNOJENI!N940,HNOJIVA_ALL!$A$2:$AE$3303,31,FALSE),"CHYBA")))),2)</f>
        <v>#N/A</v>
      </c>
      <c r="T940" s="51" t="e">
        <f>ROUND(VLOOKUP(EVID_HNOJENI!N940,HNOJIVA_ALL!$A$2:$Z$3303,17,FALSE)*K940*IF(L940="t",10,IF(L940="kg",0.01,IF(L940="q",1,IF(L940="l",0.01*VLOOKUP(EVID_HNOJENI!N940,HNOJIVA_ALL!$A$2:$AE$3303,31,FALSE),"CHYBA")))),2)</f>
        <v>#N/A</v>
      </c>
      <c r="U940" s="51" t="e">
        <f>ROUND(VLOOKUP(EVID_HNOJENI!N940,HNOJIVA_ALL!$A$2:$Z$3303,20,FALSE)*K940*IF(L940="t",10,IF(L940="kg",0.01,IF(L940="q",1,IF(L940="l",0.01*VLOOKUP(EVID_HNOJENI!N940,HNOJIVA_ALL!$A$2:$AE$3303,31,FALSE),"CHYBA")))),2)</f>
        <v>#N/A</v>
      </c>
    </row>
    <row r="941" spans="1:21" x14ac:dyDescent="0.2">
      <c r="A941" s="32"/>
      <c r="B941" s="45" t="e">
        <f>VLOOKUP($A941,EVID_OSEVU!$A$1:$M$4972,2,FALSE)</f>
        <v>#N/A</v>
      </c>
      <c r="C941" s="45" t="e">
        <f>VLOOKUP($A941,EVID_OSEVU!$A$1:$M$4972,3,FALSE)</f>
        <v>#N/A</v>
      </c>
      <c r="D941" s="45" t="e">
        <f>VLOOKUP($A941,EVID_OSEVU!$A$1:$M$4972,4,FALSE)</f>
        <v>#N/A</v>
      </c>
      <c r="E941" s="45" t="e">
        <f>VLOOKUP($A941,EVID_OSEVU!$A$1:$M$4972,7,FALSE)</f>
        <v>#N/A</v>
      </c>
      <c r="F941" s="45" t="e">
        <f>VLOOKUP($A941,EVID_OSEVU!$A$1:$M$4972,8,FALSE)</f>
        <v>#N/A</v>
      </c>
      <c r="G941" s="45" t="e">
        <f>VLOOKUP($A941,EVID_OSEVU!$A$1:$M$4972,11,FALSE)</f>
        <v>#N/A</v>
      </c>
      <c r="H941" s="35"/>
      <c r="I941" s="48"/>
      <c r="J941" s="33" t="e">
        <f>VLOOKUP($A941,EVID_OSEVU!$A$1:$M$4972,11,FALSE)</f>
        <v>#N/A</v>
      </c>
      <c r="K941" s="39"/>
      <c r="L941" s="49"/>
      <c r="M941" s="89" t="e">
        <f t="shared" si="14"/>
        <v>#N/A</v>
      </c>
      <c r="N941" s="50"/>
      <c r="O941" s="37" t="e">
        <f>VLOOKUP(EVID_HNOJENI!N941,HNOJIVA_ALL!$A$2:$Z$3303,4,FALSE)</f>
        <v>#N/A</v>
      </c>
      <c r="P941" s="51" t="e">
        <f>ROUND(VLOOKUP(EVID_HNOJENI!N941,HNOJIVA_ALL!$A$2:$Z$3303,14,FALSE)*K941*IF(L941="t",10,IF(L941="kg",0.01,IF(L941="q",1,IF(L941="l",0.01*VLOOKUP(EVID_HNOJENI!N941,HNOJIVA_ALL!$A$2:$AE$3303,31,FALSE),"CHYBA")))),2)</f>
        <v>#N/A</v>
      </c>
      <c r="Q941" s="51" t="e">
        <f>ROUND(VLOOKUP(EVID_HNOJENI!N941,HNOJIVA_ALL!$A$2:$Z$3303,15,FALSE)*K941*IF(L941="t",10,IF(L941="kg",0.01,IF(L941="q",1,IF(L941="l",0.01*VLOOKUP(EVID_HNOJENI!N941,HNOJIVA_ALL!$A$2:$AE$3303,31,FALSE),"CHYBA")))),2)</f>
        <v>#N/A</v>
      </c>
      <c r="R941" s="51" t="e">
        <f>ROUND(VLOOKUP(EVID_HNOJENI!N941,HNOJIVA_ALL!$A$2:$Z$3303,16,FALSE)*K941*IF(L941="t",10,IF(L941="kg",0.01,IF(L941="q",1,IF(L941="l",0.01*VLOOKUP(EVID_HNOJENI!N941,HNOJIVA_ALL!$A$2:$AE$3303,31,FALSE),"CHYBA")))),2)</f>
        <v>#N/A</v>
      </c>
      <c r="S941" s="51" t="e">
        <f>ROUND(VLOOKUP(EVID_HNOJENI!N941,HNOJIVA_ALL!$A$2:$Z$3303,18,FALSE)*K941*IF(L941="t",10,IF(L941="kg",0.01,IF(L941="q",1,IF(L941="l",0.01*VLOOKUP(EVID_HNOJENI!N941,HNOJIVA_ALL!$A$2:$AE$3303,31,FALSE),"CHYBA")))),2)</f>
        <v>#N/A</v>
      </c>
      <c r="T941" s="51" t="e">
        <f>ROUND(VLOOKUP(EVID_HNOJENI!N941,HNOJIVA_ALL!$A$2:$Z$3303,17,FALSE)*K941*IF(L941="t",10,IF(L941="kg",0.01,IF(L941="q",1,IF(L941="l",0.01*VLOOKUP(EVID_HNOJENI!N941,HNOJIVA_ALL!$A$2:$AE$3303,31,FALSE),"CHYBA")))),2)</f>
        <v>#N/A</v>
      </c>
      <c r="U941" s="51" t="e">
        <f>ROUND(VLOOKUP(EVID_HNOJENI!N941,HNOJIVA_ALL!$A$2:$Z$3303,20,FALSE)*K941*IF(L941="t",10,IF(L941="kg",0.01,IF(L941="q",1,IF(L941="l",0.01*VLOOKUP(EVID_HNOJENI!N941,HNOJIVA_ALL!$A$2:$AE$3303,31,FALSE),"CHYBA")))),2)</f>
        <v>#N/A</v>
      </c>
    </row>
    <row r="942" spans="1:21" x14ac:dyDescent="0.2">
      <c r="A942" s="32"/>
      <c r="B942" s="45" t="e">
        <f>VLOOKUP($A942,EVID_OSEVU!$A$1:$M$4972,2,FALSE)</f>
        <v>#N/A</v>
      </c>
      <c r="C942" s="45" t="e">
        <f>VLOOKUP($A942,EVID_OSEVU!$A$1:$M$4972,3,FALSE)</f>
        <v>#N/A</v>
      </c>
      <c r="D942" s="45" t="e">
        <f>VLOOKUP($A942,EVID_OSEVU!$A$1:$M$4972,4,FALSE)</f>
        <v>#N/A</v>
      </c>
      <c r="E942" s="45" t="e">
        <f>VLOOKUP($A942,EVID_OSEVU!$A$1:$M$4972,7,FALSE)</f>
        <v>#N/A</v>
      </c>
      <c r="F942" s="45" t="e">
        <f>VLOOKUP($A942,EVID_OSEVU!$A$1:$M$4972,8,FALSE)</f>
        <v>#N/A</v>
      </c>
      <c r="G942" s="45" t="e">
        <f>VLOOKUP($A942,EVID_OSEVU!$A$1:$M$4972,11,FALSE)</f>
        <v>#N/A</v>
      </c>
      <c r="H942" s="35"/>
      <c r="I942" s="48"/>
      <c r="J942" s="33" t="e">
        <f>VLOOKUP($A942,EVID_OSEVU!$A$1:$M$4972,11,FALSE)</f>
        <v>#N/A</v>
      </c>
      <c r="K942" s="39"/>
      <c r="L942" s="49"/>
      <c r="M942" s="89" t="e">
        <f t="shared" si="14"/>
        <v>#N/A</v>
      </c>
      <c r="N942" s="50"/>
      <c r="O942" s="37" t="e">
        <f>VLOOKUP(EVID_HNOJENI!N942,HNOJIVA_ALL!$A$2:$Z$3303,4,FALSE)</f>
        <v>#N/A</v>
      </c>
      <c r="P942" s="51" t="e">
        <f>ROUND(VLOOKUP(EVID_HNOJENI!N942,HNOJIVA_ALL!$A$2:$Z$3303,14,FALSE)*K942*IF(L942="t",10,IF(L942="kg",0.01,IF(L942="q",1,IF(L942="l",0.01*VLOOKUP(EVID_HNOJENI!N942,HNOJIVA_ALL!$A$2:$AE$3303,31,FALSE),"CHYBA")))),2)</f>
        <v>#N/A</v>
      </c>
      <c r="Q942" s="51" t="e">
        <f>ROUND(VLOOKUP(EVID_HNOJENI!N942,HNOJIVA_ALL!$A$2:$Z$3303,15,FALSE)*K942*IF(L942="t",10,IF(L942="kg",0.01,IF(L942="q",1,IF(L942="l",0.01*VLOOKUP(EVID_HNOJENI!N942,HNOJIVA_ALL!$A$2:$AE$3303,31,FALSE),"CHYBA")))),2)</f>
        <v>#N/A</v>
      </c>
      <c r="R942" s="51" t="e">
        <f>ROUND(VLOOKUP(EVID_HNOJENI!N942,HNOJIVA_ALL!$A$2:$Z$3303,16,FALSE)*K942*IF(L942="t",10,IF(L942="kg",0.01,IF(L942="q",1,IF(L942="l",0.01*VLOOKUP(EVID_HNOJENI!N942,HNOJIVA_ALL!$A$2:$AE$3303,31,FALSE),"CHYBA")))),2)</f>
        <v>#N/A</v>
      </c>
      <c r="S942" s="51" t="e">
        <f>ROUND(VLOOKUP(EVID_HNOJENI!N942,HNOJIVA_ALL!$A$2:$Z$3303,18,FALSE)*K942*IF(L942="t",10,IF(L942="kg",0.01,IF(L942="q",1,IF(L942="l",0.01*VLOOKUP(EVID_HNOJENI!N942,HNOJIVA_ALL!$A$2:$AE$3303,31,FALSE),"CHYBA")))),2)</f>
        <v>#N/A</v>
      </c>
      <c r="T942" s="51" t="e">
        <f>ROUND(VLOOKUP(EVID_HNOJENI!N942,HNOJIVA_ALL!$A$2:$Z$3303,17,FALSE)*K942*IF(L942="t",10,IF(L942="kg",0.01,IF(L942="q",1,IF(L942="l",0.01*VLOOKUP(EVID_HNOJENI!N942,HNOJIVA_ALL!$A$2:$AE$3303,31,FALSE),"CHYBA")))),2)</f>
        <v>#N/A</v>
      </c>
      <c r="U942" s="51" t="e">
        <f>ROUND(VLOOKUP(EVID_HNOJENI!N942,HNOJIVA_ALL!$A$2:$Z$3303,20,FALSE)*K942*IF(L942="t",10,IF(L942="kg",0.01,IF(L942="q",1,IF(L942="l",0.01*VLOOKUP(EVID_HNOJENI!N942,HNOJIVA_ALL!$A$2:$AE$3303,31,FALSE),"CHYBA")))),2)</f>
        <v>#N/A</v>
      </c>
    </row>
    <row r="943" spans="1:21" x14ac:dyDescent="0.2">
      <c r="A943" s="32"/>
      <c r="B943" s="45" t="e">
        <f>VLOOKUP($A943,EVID_OSEVU!$A$1:$M$4972,2,FALSE)</f>
        <v>#N/A</v>
      </c>
      <c r="C943" s="45" t="e">
        <f>VLOOKUP($A943,EVID_OSEVU!$A$1:$M$4972,3,FALSE)</f>
        <v>#N/A</v>
      </c>
      <c r="D943" s="45" t="e">
        <f>VLOOKUP($A943,EVID_OSEVU!$A$1:$M$4972,4,FALSE)</f>
        <v>#N/A</v>
      </c>
      <c r="E943" s="45" t="e">
        <f>VLOOKUP($A943,EVID_OSEVU!$A$1:$M$4972,7,FALSE)</f>
        <v>#N/A</v>
      </c>
      <c r="F943" s="45" t="e">
        <f>VLOOKUP($A943,EVID_OSEVU!$A$1:$M$4972,8,FALSE)</f>
        <v>#N/A</v>
      </c>
      <c r="G943" s="45" t="e">
        <f>VLOOKUP($A943,EVID_OSEVU!$A$1:$M$4972,11,FALSE)</f>
        <v>#N/A</v>
      </c>
      <c r="H943" s="35"/>
      <c r="I943" s="48"/>
      <c r="J943" s="33" t="e">
        <f>VLOOKUP($A943,EVID_OSEVU!$A$1:$M$4972,11,FALSE)</f>
        <v>#N/A</v>
      </c>
      <c r="K943" s="39"/>
      <c r="L943" s="49"/>
      <c r="M943" s="89" t="e">
        <f t="shared" si="14"/>
        <v>#N/A</v>
      </c>
      <c r="N943" s="50"/>
      <c r="O943" s="37" t="e">
        <f>VLOOKUP(EVID_HNOJENI!N943,HNOJIVA_ALL!$A$2:$Z$3303,4,FALSE)</f>
        <v>#N/A</v>
      </c>
      <c r="P943" s="51" t="e">
        <f>ROUND(VLOOKUP(EVID_HNOJENI!N943,HNOJIVA_ALL!$A$2:$Z$3303,14,FALSE)*K943*IF(L943="t",10,IF(L943="kg",0.01,IF(L943="q",1,IF(L943="l",0.01*VLOOKUP(EVID_HNOJENI!N943,HNOJIVA_ALL!$A$2:$AE$3303,31,FALSE),"CHYBA")))),2)</f>
        <v>#N/A</v>
      </c>
      <c r="Q943" s="51" t="e">
        <f>ROUND(VLOOKUP(EVID_HNOJENI!N943,HNOJIVA_ALL!$A$2:$Z$3303,15,FALSE)*K943*IF(L943="t",10,IF(L943="kg",0.01,IF(L943="q",1,IF(L943="l",0.01*VLOOKUP(EVID_HNOJENI!N943,HNOJIVA_ALL!$A$2:$AE$3303,31,FALSE),"CHYBA")))),2)</f>
        <v>#N/A</v>
      </c>
      <c r="R943" s="51" t="e">
        <f>ROUND(VLOOKUP(EVID_HNOJENI!N943,HNOJIVA_ALL!$A$2:$Z$3303,16,FALSE)*K943*IF(L943="t",10,IF(L943="kg",0.01,IF(L943="q",1,IF(L943="l",0.01*VLOOKUP(EVID_HNOJENI!N943,HNOJIVA_ALL!$A$2:$AE$3303,31,FALSE),"CHYBA")))),2)</f>
        <v>#N/A</v>
      </c>
      <c r="S943" s="51" t="e">
        <f>ROUND(VLOOKUP(EVID_HNOJENI!N943,HNOJIVA_ALL!$A$2:$Z$3303,18,FALSE)*K943*IF(L943="t",10,IF(L943="kg",0.01,IF(L943="q",1,IF(L943="l",0.01*VLOOKUP(EVID_HNOJENI!N943,HNOJIVA_ALL!$A$2:$AE$3303,31,FALSE),"CHYBA")))),2)</f>
        <v>#N/A</v>
      </c>
      <c r="T943" s="51" t="e">
        <f>ROUND(VLOOKUP(EVID_HNOJENI!N943,HNOJIVA_ALL!$A$2:$Z$3303,17,FALSE)*K943*IF(L943="t",10,IF(L943="kg",0.01,IF(L943="q",1,IF(L943="l",0.01*VLOOKUP(EVID_HNOJENI!N943,HNOJIVA_ALL!$A$2:$AE$3303,31,FALSE),"CHYBA")))),2)</f>
        <v>#N/A</v>
      </c>
      <c r="U943" s="51" t="e">
        <f>ROUND(VLOOKUP(EVID_HNOJENI!N943,HNOJIVA_ALL!$A$2:$Z$3303,20,FALSE)*K943*IF(L943="t",10,IF(L943="kg",0.01,IF(L943="q",1,IF(L943="l",0.01*VLOOKUP(EVID_HNOJENI!N943,HNOJIVA_ALL!$A$2:$AE$3303,31,FALSE),"CHYBA")))),2)</f>
        <v>#N/A</v>
      </c>
    </row>
    <row r="944" spans="1:21" x14ac:dyDescent="0.2">
      <c r="A944" s="32"/>
      <c r="B944" s="45" t="e">
        <f>VLOOKUP($A944,EVID_OSEVU!$A$1:$M$4972,2,FALSE)</f>
        <v>#N/A</v>
      </c>
      <c r="C944" s="45" t="e">
        <f>VLOOKUP($A944,EVID_OSEVU!$A$1:$M$4972,3,FALSE)</f>
        <v>#N/A</v>
      </c>
      <c r="D944" s="45" t="e">
        <f>VLOOKUP($A944,EVID_OSEVU!$A$1:$M$4972,4,FALSE)</f>
        <v>#N/A</v>
      </c>
      <c r="E944" s="45" t="e">
        <f>VLOOKUP($A944,EVID_OSEVU!$A$1:$M$4972,7,FALSE)</f>
        <v>#N/A</v>
      </c>
      <c r="F944" s="45" t="e">
        <f>VLOOKUP($A944,EVID_OSEVU!$A$1:$M$4972,8,FALSE)</f>
        <v>#N/A</v>
      </c>
      <c r="G944" s="45" t="e">
        <f>VLOOKUP($A944,EVID_OSEVU!$A$1:$M$4972,11,FALSE)</f>
        <v>#N/A</v>
      </c>
      <c r="H944" s="35"/>
      <c r="I944" s="48"/>
      <c r="J944" s="33" t="e">
        <f>VLOOKUP($A944,EVID_OSEVU!$A$1:$M$4972,11,FALSE)</f>
        <v>#N/A</v>
      </c>
      <c r="K944" s="39"/>
      <c r="L944" s="49"/>
      <c r="M944" s="89" t="e">
        <f t="shared" si="14"/>
        <v>#N/A</v>
      </c>
      <c r="N944" s="50"/>
      <c r="O944" s="37" t="e">
        <f>VLOOKUP(EVID_HNOJENI!N944,HNOJIVA_ALL!$A$2:$Z$3303,4,FALSE)</f>
        <v>#N/A</v>
      </c>
      <c r="P944" s="51" t="e">
        <f>ROUND(VLOOKUP(EVID_HNOJENI!N944,HNOJIVA_ALL!$A$2:$Z$3303,14,FALSE)*K944*IF(L944="t",10,IF(L944="kg",0.01,IF(L944="q",1,IF(L944="l",0.01*VLOOKUP(EVID_HNOJENI!N944,HNOJIVA_ALL!$A$2:$AE$3303,31,FALSE),"CHYBA")))),2)</f>
        <v>#N/A</v>
      </c>
      <c r="Q944" s="51" t="e">
        <f>ROUND(VLOOKUP(EVID_HNOJENI!N944,HNOJIVA_ALL!$A$2:$Z$3303,15,FALSE)*K944*IF(L944="t",10,IF(L944="kg",0.01,IF(L944="q",1,IF(L944="l",0.01*VLOOKUP(EVID_HNOJENI!N944,HNOJIVA_ALL!$A$2:$AE$3303,31,FALSE),"CHYBA")))),2)</f>
        <v>#N/A</v>
      </c>
      <c r="R944" s="51" t="e">
        <f>ROUND(VLOOKUP(EVID_HNOJENI!N944,HNOJIVA_ALL!$A$2:$Z$3303,16,FALSE)*K944*IF(L944="t",10,IF(L944="kg",0.01,IF(L944="q",1,IF(L944="l",0.01*VLOOKUP(EVID_HNOJENI!N944,HNOJIVA_ALL!$A$2:$AE$3303,31,FALSE),"CHYBA")))),2)</f>
        <v>#N/A</v>
      </c>
      <c r="S944" s="51" t="e">
        <f>ROUND(VLOOKUP(EVID_HNOJENI!N944,HNOJIVA_ALL!$A$2:$Z$3303,18,FALSE)*K944*IF(L944="t",10,IF(L944="kg",0.01,IF(L944="q",1,IF(L944="l",0.01*VLOOKUP(EVID_HNOJENI!N944,HNOJIVA_ALL!$A$2:$AE$3303,31,FALSE),"CHYBA")))),2)</f>
        <v>#N/A</v>
      </c>
      <c r="T944" s="51" t="e">
        <f>ROUND(VLOOKUP(EVID_HNOJENI!N944,HNOJIVA_ALL!$A$2:$Z$3303,17,FALSE)*K944*IF(L944="t",10,IF(L944="kg",0.01,IF(L944="q",1,IF(L944="l",0.01*VLOOKUP(EVID_HNOJENI!N944,HNOJIVA_ALL!$A$2:$AE$3303,31,FALSE),"CHYBA")))),2)</f>
        <v>#N/A</v>
      </c>
      <c r="U944" s="51" t="e">
        <f>ROUND(VLOOKUP(EVID_HNOJENI!N944,HNOJIVA_ALL!$A$2:$Z$3303,20,FALSE)*K944*IF(L944="t",10,IF(L944="kg",0.01,IF(L944="q",1,IF(L944="l",0.01*VLOOKUP(EVID_HNOJENI!N944,HNOJIVA_ALL!$A$2:$AE$3303,31,FALSE),"CHYBA")))),2)</f>
        <v>#N/A</v>
      </c>
    </row>
    <row r="945" spans="1:21" x14ac:dyDescent="0.2">
      <c r="A945" s="32"/>
      <c r="B945" s="45" t="e">
        <f>VLOOKUP($A945,EVID_OSEVU!$A$1:$M$4972,2,FALSE)</f>
        <v>#N/A</v>
      </c>
      <c r="C945" s="45" t="e">
        <f>VLOOKUP($A945,EVID_OSEVU!$A$1:$M$4972,3,FALSE)</f>
        <v>#N/A</v>
      </c>
      <c r="D945" s="45" t="e">
        <f>VLOOKUP($A945,EVID_OSEVU!$A$1:$M$4972,4,FALSE)</f>
        <v>#N/A</v>
      </c>
      <c r="E945" s="45" t="e">
        <f>VLOOKUP($A945,EVID_OSEVU!$A$1:$M$4972,7,FALSE)</f>
        <v>#N/A</v>
      </c>
      <c r="F945" s="45" t="e">
        <f>VLOOKUP($A945,EVID_OSEVU!$A$1:$M$4972,8,FALSE)</f>
        <v>#N/A</v>
      </c>
      <c r="G945" s="45" t="e">
        <f>VLOOKUP($A945,EVID_OSEVU!$A$1:$M$4972,11,FALSE)</f>
        <v>#N/A</v>
      </c>
      <c r="H945" s="35"/>
      <c r="I945" s="48"/>
      <c r="J945" s="33" t="e">
        <f>VLOOKUP($A945,EVID_OSEVU!$A$1:$M$4972,11,FALSE)</f>
        <v>#N/A</v>
      </c>
      <c r="K945" s="39"/>
      <c r="L945" s="49"/>
      <c r="M945" s="89" t="e">
        <f t="shared" si="14"/>
        <v>#N/A</v>
      </c>
      <c r="N945" s="50"/>
      <c r="O945" s="37" t="e">
        <f>VLOOKUP(EVID_HNOJENI!N945,HNOJIVA_ALL!$A$2:$Z$3303,4,FALSE)</f>
        <v>#N/A</v>
      </c>
      <c r="P945" s="51" t="e">
        <f>ROUND(VLOOKUP(EVID_HNOJENI!N945,HNOJIVA_ALL!$A$2:$Z$3303,14,FALSE)*K945*IF(L945="t",10,IF(L945="kg",0.01,IF(L945="q",1,IF(L945="l",0.01*VLOOKUP(EVID_HNOJENI!N945,HNOJIVA_ALL!$A$2:$AE$3303,31,FALSE),"CHYBA")))),2)</f>
        <v>#N/A</v>
      </c>
      <c r="Q945" s="51" t="e">
        <f>ROUND(VLOOKUP(EVID_HNOJENI!N945,HNOJIVA_ALL!$A$2:$Z$3303,15,FALSE)*K945*IF(L945="t",10,IF(L945="kg",0.01,IF(L945="q",1,IF(L945="l",0.01*VLOOKUP(EVID_HNOJENI!N945,HNOJIVA_ALL!$A$2:$AE$3303,31,FALSE),"CHYBA")))),2)</f>
        <v>#N/A</v>
      </c>
      <c r="R945" s="51" t="e">
        <f>ROUND(VLOOKUP(EVID_HNOJENI!N945,HNOJIVA_ALL!$A$2:$Z$3303,16,FALSE)*K945*IF(L945="t",10,IF(L945="kg",0.01,IF(L945="q",1,IF(L945="l",0.01*VLOOKUP(EVID_HNOJENI!N945,HNOJIVA_ALL!$A$2:$AE$3303,31,FALSE),"CHYBA")))),2)</f>
        <v>#N/A</v>
      </c>
      <c r="S945" s="51" t="e">
        <f>ROUND(VLOOKUP(EVID_HNOJENI!N945,HNOJIVA_ALL!$A$2:$Z$3303,18,FALSE)*K945*IF(L945="t",10,IF(L945="kg",0.01,IF(L945="q",1,IF(L945="l",0.01*VLOOKUP(EVID_HNOJENI!N945,HNOJIVA_ALL!$A$2:$AE$3303,31,FALSE),"CHYBA")))),2)</f>
        <v>#N/A</v>
      </c>
      <c r="T945" s="51" t="e">
        <f>ROUND(VLOOKUP(EVID_HNOJENI!N945,HNOJIVA_ALL!$A$2:$Z$3303,17,FALSE)*K945*IF(L945="t",10,IF(L945="kg",0.01,IF(L945="q",1,IF(L945="l",0.01*VLOOKUP(EVID_HNOJENI!N945,HNOJIVA_ALL!$A$2:$AE$3303,31,FALSE),"CHYBA")))),2)</f>
        <v>#N/A</v>
      </c>
      <c r="U945" s="51" t="e">
        <f>ROUND(VLOOKUP(EVID_HNOJENI!N945,HNOJIVA_ALL!$A$2:$Z$3303,20,FALSE)*K945*IF(L945="t",10,IF(L945="kg",0.01,IF(L945="q",1,IF(L945="l",0.01*VLOOKUP(EVID_HNOJENI!N945,HNOJIVA_ALL!$A$2:$AE$3303,31,FALSE),"CHYBA")))),2)</f>
        <v>#N/A</v>
      </c>
    </row>
    <row r="946" spans="1:21" x14ac:dyDescent="0.2">
      <c r="A946" s="32"/>
      <c r="B946" s="45" t="e">
        <f>VLOOKUP($A946,EVID_OSEVU!$A$1:$M$4972,2,FALSE)</f>
        <v>#N/A</v>
      </c>
      <c r="C946" s="45" t="e">
        <f>VLOOKUP($A946,EVID_OSEVU!$A$1:$M$4972,3,FALSE)</f>
        <v>#N/A</v>
      </c>
      <c r="D946" s="45" t="e">
        <f>VLOOKUP($A946,EVID_OSEVU!$A$1:$M$4972,4,FALSE)</f>
        <v>#N/A</v>
      </c>
      <c r="E946" s="45" t="e">
        <f>VLOOKUP($A946,EVID_OSEVU!$A$1:$M$4972,7,FALSE)</f>
        <v>#N/A</v>
      </c>
      <c r="F946" s="45" t="e">
        <f>VLOOKUP($A946,EVID_OSEVU!$A$1:$M$4972,8,FALSE)</f>
        <v>#N/A</v>
      </c>
      <c r="G946" s="45" t="e">
        <f>VLOOKUP($A946,EVID_OSEVU!$A$1:$M$4972,11,FALSE)</f>
        <v>#N/A</v>
      </c>
      <c r="H946" s="35"/>
      <c r="I946" s="48"/>
      <c r="J946" s="33" t="e">
        <f>VLOOKUP($A946,EVID_OSEVU!$A$1:$M$4972,11,FALSE)</f>
        <v>#N/A</v>
      </c>
      <c r="K946" s="39"/>
      <c r="L946" s="49"/>
      <c r="M946" s="89" t="e">
        <f t="shared" si="14"/>
        <v>#N/A</v>
      </c>
      <c r="N946" s="50"/>
      <c r="O946" s="37" t="e">
        <f>VLOOKUP(EVID_HNOJENI!N946,HNOJIVA_ALL!$A$2:$Z$3303,4,FALSE)</f>
        <v>#N/A</v>
      </c>
      <c r="P946" s="51" t="e">
        <f>ROUND(VLOOKUP(EVID_HNOJENI!N946,HNOJIVA_ALL!$A$2:$Z$3303,14,FALSE)*K946*IF(L946="t",10,IF(L946="kg",0.01,IF(L946="q",1,IF(L946="l",0.01*VLOOKUP(EVID_HNOJENI!N946,HNOJIVA_ALL!$A$2:$AE$3303,31,FALSE),"CHYBA")))),2)</f>
        <v>#N/A</v>
      </c>
      <c r="Q946" s="51" t="e">
        <f>ROUND(VLOOKUP(EVID_HNOJENI!N946,HNOJIVA_ALL!$A$2:$Z$3303,15,FALSE)*K946*IF(L946="t",10,IF(L946="kg",0.01,IF(L946="q",1,IF(L946="l",0.01*VLOOKUP(EVID_HNOJENI!N946,HNOJIVA_ALL!$A$2:$AE$3303,31,FALSE),"CHYBA")))),2)</f>
        <v>#N/A</v>
      </c>
      <c r="R946" s="51" t="e">
        <f>ROUND(VLOOKUP(EVID_HNOJENI!N946,HNOJIVA_ALL!$A$2:$Z$3303,16,FALSE)*K946*IF(L946="t",10,IF(L946="kg",0.01,IF(L946="q",1,IF(L946="l",0.01*VLOOKUP(EVID_HNOJENI!N946,HNOJIVA_ALL!$A$2:$AE$3303,31,FALSE),"CHYBA")))),2)</f>
        <v>#N/A</v>
      </c>
      <c r="S946" s="51" t="e">
        <f>ROUND(VLOOKUP(EVID_HNOJENI!N946,HNOJIVA_ALL!$A$2:$Z$3303,18,FALSE)*K946*IF(L946="t",10,IF(L946="kg",0.01,IF(L946="q",1,IF(L946="l",0.01*VLOOKUP(EVID_HNOJENI!N946,HNOJIVA_ALL!$A$2:$AE$3303,31,FALSE),"CHYBA")))),2)</f>
        <v>#N/A</v>
      </c>
      <c r="T946" s="51" t="e">
        <f>ROUND(VLOOKUP(EVID_HNOJENI!N946,HNOJIVA_ALL!$A$2:$Z$3303,17,FALSE)*K946*IF(L946="t",10,IF(L946="kg",0.01,IF(L946="q",1,IF(L946="l",0.01*VLOOKUP(EVID_HNOJENI!N946,HNOJIVA_ALL!$A$2:$AE$3303,31,FALSE),"CHYBA")))),2)</f>
        <v>#N/A</v>
      </c>
      <c r="U946" s="51" t="e">
        <f>ROUND(VLOOKUP(EVID_HNOJENI!N946,HNOJIVA_ALL!$A$2:$Z$3303,20,FALSE)*K946*IF(L946="t",10,IF(L946="kg",0.01,IF(L946="q",1,IF(L946="l",0.01*VLOOKUP(EVID_HNOJENI!N946,HNOJIVA_ALL!$A$2:$AE$3303,31,FALSE),"CHYBA")))),2)</f>
        <v>#N/A</v>
      </c>
    </row>
    <row r="947" spans="1:21" x14ac:dyDescent="0.2">
      <c r="A947" s="32"/>
      <c r="B947" s="45" t="e">
        <f>VLOOKUP($A947,EVID_OSEVU!$A$1:$M$4972,2,FALSE)</f>
        <v>#N/A</v>
      </c>
      <c r="C947" s="45" t="e">
        <f>VLOOKUP($A947,EVID_OSEVU!$A$1:$M$4972,3,FALSE)</f>
        <v>#N/A</v>
      </c>
      <c r="D947" s="45" t="e">
        <f>VLOOKUP($A947,EVID_OSEVU!$A$1:$M$4972,4,FALSE)</f>
        <v>#N/A</v>
      </c>
      <c r="E947" s="45" t="e">
        <f>VLOOKUP($A947,EVID_OSEVU!$A$1:$M$4972,7,FALSE)</f>
        <v>#N/A</v>
      </c>
      <c r="F947" s="45" t="e">
        <f>VLOOKUP($A947,EVID_OSEVU!$A$1:$M$4972,8,FALSE)</f>
        <v>#N/A</v>
      </c>
      <c r="G947" s="45" t="e">
        <f>VLOOKUP($A947,EVID_OSEVU!$A$1:$M$4972,11,FALSE)</f>
        <v>#N/A</v>
      </c>
      <c r="H947" s="35"/>
      <c r="I947" s="48"/>
      <c r="J947" s="33" t="e">
        <f>VLOOKUP($A947,EVID_OSEVU!$A$1:$M$4972,11,FALSE)</f>
        <v>#N/A</v>
      </c>
      <c r="K947" s="39"/>
      <c r="L947" s="49"/>
      <c r="M947" s="89" t="e">
        <f t="shared" si="14"/>
        <v>#N/A</v>
      </c>
      <c r="N947" s="50"/>
      <c r="O947" s="37" t="e">
        <f>VLOOKUP(EVID_HNOJENI!N947,HNOJIVA_ALL!$A$2:$Z$3303,4,FALSE)</f>
        <v>#N/A</v>
      </c>
      <c r="P947" s="51" t="e">
        <f>ROUND(VLOOKUP(EVID_HNOJENI!N947,HNOJIVA_ALL!$A$2:$Z$3303,14,FALSE)*K947*IF(L947="t",10,IF(L947="kg",0.01,IF(L947="q",1,IF(L947="l",0.01*VLOOKUP(EVID_HNOJENI!N947,HNOJIVA_ALL!$A$2:$AE$3303,31,FALSE),"CHYBA")))),2)</f>
        <v>#N/A</v>
      </c>
      <c r="Q947" s="51" t="e">
        <f>ROUND(VLOOKUP(EVID_HNOJENI!N947,HNOJIVA_ALL!$A$2:$Z$3303,15,FALSE)*K947*IF(L947="t",10,IF(L947="kg",0.01,IF(L947="q",1,IF(L947="l",0.01*VLOOKUP(EVID_HNOJENI!N947,HNOJIVA_ALL!$A$2:$AE$3303,31,FALSE),"CHYBA")))),2)</f>
        <v>#N/A</v>
      </c>
      <c r="R947" s="51" t="e">
        <f>ROUND(VLOOKUP(EVID_HNOJENI!N947,HNOJIVA_ALL!$A$2:$Z$3303,16,FALSE)*K947*IF(L947="t",10,IF(L947="kg",0.01,IF(L947="q",1,IF(L947="l",0.01*VLOOKUP(EVID_HNOJENI!N947,HNOJIVA_ALL!$A$2:$AE$3303,31,FALSE),"CHYBA")))),2)</f>
        <v>#N/A</v>
      </c>
      <c r="S947" s="51" t="e">
        <f>ROUND(VLOOKUP(EVID_HNOJENI!N947,HNOJIVA_ALL!$A$2:$Z$3303,18,FALSE)*K947*IF(L947="t",10,IF(L947="kg",0.01,IF(L947="q",1,IF(L947="l",0.01*VLOOKUP(EVID_HNOJENI!N947,HNOJIVA_ALL!$A$2:$AE$3303,31,FALSE),"CHYBA")))),2)</f>
        <v>#N/A</v>
      </c>
      <c r="T947" s="51" t="e">
        <f>ROUND(VLOOKUP(EVID_HNOJENI!N947,HNOJIVA_ALL!$A$2:$Z$3303,17,FALSE)*K947*IF(L947="t",10,IF(L947="kg",0.01,IF(L947="q",1,IF(L947="l",0.01*VLOOKUP(EVID_HNOJENI!N947,HNOJIVA_ALL!$A$2:$AE$3303,31,FALSE),"CHYBA")))),2)</f>
        <v>#N/A</v>
      </c>
      <c r="U947" s="51" t="e">
        <f>ROUND(VLOOKUP(EVID_HNOJENI!N947,HNOJIVA_ALL!$A$2:$Z$3303,20,FALSE)*K947*IF(L947="t",10,IF(L947="kg",0.01,IF(L947="q",1,IF(L947="l",0.01*VLOOKUP(EVID_HNOJENI!N947,HNOJIVA_ALL!$A$2:$AE$3303,31,FALSE),"CHYBA")))),2)</f>
        <v>#N/A</v>
      </c>
    </row>
    <row r="948" spans="1:21" x14ac:dyDescent="0.2">
      <c r="A948" s="32"/>
      <c r="B948" s="45" t="e">
        <f>VLOOKUP($A948,EVID_OSEVU!$A$1:$M$4972,2,FALSE)</f>
        <v>#N/A</v>
      </c>
      <c r="C948" s="45" t="e">
        <f>VLOOKUP($A948,EVID_OSEVU!$A$1:$M$4972,3,FALSE)</f>
        <v>#N/A</v>
      </c>
      <c r="D948" s="45" t="e">
        <f>VLOOKUP($A948,EVID_OSEVU!$A$1:$M$4972,4,FALSE)</f>
        <v>#N/A</v>
      </c>
      <c r="E948" s="45" t="e">
        <f>VLOOKUP($A948,EVID_OSEVU!$A$1:$M$4972,7,FALSE)</f>
        <v>#N/A</v>
      </c>
      <c r="F948" s="45" t="e">
        <f>VLOOKUP($A948,EVID_OSEVU!$A$1:$M$4972,8,FALSE)</f>
        <v>#N/A</v>
      </c>
      <c r="G948" s="45" t="e">
        <f>VLOOKUP($A948,EVID_OSEVU!$A$1:$M$4972,11,FALSE)</f>
        <v>#N/A</v>
      </c>
      <c r="H948" s="35"/>
      <c r="I948" s="48"/>
      <c r="J948" s="33" t="e">
        <f>VLOOKUP($A948,EVID_OSEVU!$A$1:$M$4972,11,FALSE)</f>
        <v>#N/A</v>
      </c>
      <c r="K948" s="39"/>
      <c r="L948" s="49"/>
      <c r="M948" s="89" t="e">
        <f t="shared" si="14"/>
        <v>#N/A</v>
      </c>
      <c r="N948" s="50"/>
      <c r="O948" s="37" t="e">
        <f>VLOOKUP(EVID_HNOJENI!N948,HNOJIVA_ALL!$A$2:$Z$3303,4,FALSE)</f>
        <v>#N/A</v>
      </c>
      <c r="P948" s="51" t="e">
        <f>ROUND(VLOOKUP(EVID_HNOJENI!N948,HNOJIVA_ALL!$A$2:$Z$3303,14,FALSE)*K948*IF(L948="t",10,IF(L948="kg",0.01,IF(L948="q",1,IF(L948="l",0.01*VLOOKUP(EVID_HNOJENI!N948,HNOJIVA_ALL!$A$2:$AE$3303,31,FALSE),"CHYBA")))),2)</f>
        <v>#N/A</v>
      </c>
      <c r="Q948" s="51" t="e">
        <f>ROUND(VLOOKUP(EVID_HNOJENI!N948,HNOJIVA_ALL!$A$2:$Z$3303,15,FALSE)*K948*IF(L948="t",10,IF(L948="kg",0.01,IF(L948="q",1,IF(L948="l",0.01*VLOOKUP(EVID_HNOJENI!N948,HNOJIVA_ALL!$A$2:$AE$3303,31,FALSE),"CHYBA")))),2)</f>
        <v>#N/A</v>
      </c>
      <c r="R948" s="51" t="e">
        <f>ROUND(VLOOKUP(EVID_HNOJENI!N948,HNOJIVA_ALL!$A$2:$Z$3303,16,FALSE)*K948*IF(L948="t",10,IF(L948="kg",0.01,IF(L948="q",1,IF(L948="l",0.01*VLOOKUP(EVID_HNOJENI!N948,HNOJIVA_ALL!$A$2:$AE$3303,31,FALSE),"CHYBA")))),2)</f>
        <v>#N/A</v>
      </c>
      <c r="S948" s="51" t="e">
        <f>ROUND(VLOOKUP(EVID_HNOJENI!N948,HNOJIVA_ALL!$A$2:$Z$3303,18,FALSE)*K948*IF(L948="t",10,IF(L948="kg",0.01,IF(L948="q",1,IF(L948="l",0.01*VLOOKUP(EVID_HNOJENI!N948,HNOJIVA_ALL!$A$2:$AE$3303,31,FALSE),"CHYBA")))),2)</f>
        <v>#N/A</v>
      </c>
      <c r="T948" s="51" t="e">
        <f>ROUND(VLOOKUP(EVID_HNOJENI!N948,HNOJIVA_ALL!$A$2:$Z$3303,17,FALSE)*K948*IF(L948="t",10,IF(L948="kg",0.01,IF(L948="q",1,IF(L948="l",0.01*VLOOKUP(EVID_HNOJENI!N948,HNOJIVA_ALL!$A$2:$AE$3303,31,FALSE),"CHYBA")))),2)</f>
        <v>#N/A</v>
      </c>
      <c r="U948" s="51" t="e">
        <f>ROUND(VLOOKUP(EVID_HNOJENI!N948,HNOJIVA_ALL!$A$2:$Z$3303,20,FALSE)*K948*IF(L948="t",10,IF(L948="kg",0.01,IF(L948="q",1,IF(L948="l",0.01*VLOOKUP(EVID_HNOJENI!N948,HNOJIVA_ALL!$A$2:$AE$3303,31,FALSE),"CHYBA")))),2)</f>
        <v>#N/A</v>
      </c>
    </row>
    <row r="949" spans="1:21" x14ac:dyDescent="0.2">
      <c r="A949" s="32"/>
      <c r="B949" s="45" t="e">
        <f>VLOOKUP($A949,EVID_OSEVU!$A$1:$M$4972,2,FALSE)</f>
        <v>#N/A</v>
      </c>
      <c r="C949" s="45" t="e">
        <f>VLOOKUP($A949,EVID_OSEVU!$A$1:$M$4972,3,FALSE)</f>
        <v>#N/A</v>
      </c>
      <c r="D949" s="45" t="e">
        <f>VLOOKUP($A949,EVID_OSEVU!$A$1:$M$4972,4,FALSE)</f>
        <v>#N/A</v>
      </c>
      <c r="E949" s="45" t="e">
        <f>VLOOKUP($A949,EVID_OSEVU!$A$1:$M$4972,7,FALSE)</f>
        <v>#N/A</v>
      </c>
      <c r="F949" s="45" t="e">
        <f>VLOOKUP($A949,EVID_OSEVU!$A$1:$M$4972,8,FALSE)</f>
        <v>#N/A</v>
      </c>
      <c r="G949" s="45" t="e">
        <f>VLOOKUP($A949,EVID_OSEVU!$A$1:$M$4972,11,FALSE)</f>
        <v>#N/A</v>
      </c>
      <c r="H949" s="35"/>
      <c r="I949" s="48"/>
      <c r="J949" s="33" t="e">
        <f>VLOOKUP($A949,EVID_OSEVU!$A$1:$M$4972,11,FALSE)</f>
        <v>#N/A</v>
      </c>
      <c r="K949" s="39"/>
      <c r="L949" s="49"/>
      <c r="M949" s="89" t="e">
        <f t="shared" si="14"/>
        <v>#N/A</v>
      </c>
      <c r="N949" s="50"/>
      <c r="O949" s="37" t="e">
        <f>VLOOKUP(EVID_HNOJENI!N949,HNOJIVA_ALL!$A$2:$Z$3303,4,FALSE)</f>
        <v>#N/A</v>
      </c>
      <c r="P949" s="51" t="e">
        <f>ROUND(VLOOKUP(EVID_HNOJENI!N949,HNOJIVA_ALL!$A$2:$Z$3303,14,FALSE)*K949*IF(L949="t",10,IF(L949="kg",0.01,IF(L949="q",1,IF(L949="l",0.01*VLOOKUP(EVID_HNOJENI!N949,HNOJIVA_ALL!$A$2:$AE$3303,31,FALSE),"CHYBA")))),2)</f>
        <v>#N/A</v>
      </c>
      <c r="Q949" s="51" t="e">
        <f>ROUND(VLOOKUP(EVID_HNOJENI!N949,HNOJIVA_ALL!$A$2:$Z$3303,15,FALSE)*K949*IF(L949="t",10,IF(L949="kg",0.01,IF(L949="q",1,IF(L949="l",0.01*VLOOKUP(EVID_HNOJENI!N949,HNOJIVA_ALL!$A$2:$AE$3303,31,FALSE),"CHYBA")))),2)</f>
        <v>#N/A</v>
      </c>
      <c r="R949" s="51" t="e">
        <f>ROUND(VLOOKUP(EVID_HNOJENI!N949,HNOJIVA_ALL!$A$2:$Z$3303,16,FALSE)*K949*IF(L949="t",10,IF(L949="kg",0.01,IF(L949="q",1,IF(L949="l",0.01*VLOOKUP(EVID_HNOJENI!N949,HNOJIVA_ALL!$A$2:$AE$3303,31,FALSE),"CHYBA")))),2)</f>
        <v>#N/A</v>
      </c>
      <c r="S949" s="51" t="e">
        <f>ROUND(VLOOKUP(EVID_HNOJENI!N949,HNOJIVA_ALL!$A$2:$Z$3303,18,FALSE)*K949*IF(L949="t",10,IF(L949="kg",0.01,IF(L949="q",1,IF(L949="l",0.01*VLOOKUP(EVID_HNOJENI!N949,HNOJIVA_ALL!$A$2:$AE$3303,31,FALSE),"CHYBA")))),2)</f>
        <v>#N/A</v>
      </c>
      <c r="T949" s="51" t="e">
        <f>ROUND(VLOOKUP(EVID_HNOJENI!N949,HNOJIVA_ALL!$A$2:$Z$3303,17,FALSE)*K949*IF(L949="t",10,IF(L949="kg",0.01,IF(L949="q",1,IF(L949="l",0.01*VLOOKUP(EVID_HNOJENI!N949,HNOJIVA_ALL!$A$2:$AE$3303,31,FALSE),"CHYBA")))),2)</f>
        <v>#N/A</v>
      </c>
      <c r="U949" s="51" t="e">
        <f>ROUND(VLOOKUP(EVID_HNOJENI!N949,HNOJIVA_ALL!$A$2:$Z$3303,20,FALSE)*K949*IF(L949="t",10,IF(L949="kg",0.01,IF(L949="q",1,IF(L949="l",0.01*VLOOKUP(EVID_HNOJENI!N949,HNOJIVA_ALL!$A$2:$AE$3303,31,FALSE),"CHYBA")))),2)</f>
        <v>#N/A</v>
      </c>
    </row>
    <row r="950" spans="1:21" x14ac:dyDescent="0.2">
      <c r="A950" s="32"/>
      <c r="B950" s="45" t="e">
        <f>VLOOKUP($A950,EVID_OSEVU!$A$1:$M$4972,2,FALSE)</f>
        <v>#N/A</v>
      </c>
      <c r="C950" s="45" t="e">
        <f>VLOOKUP($A950,EVID_OSEVU!$A$1:$M$4972,3,FALSE)</f>
        <v>#N/A</v>
      </c>
      <c r="D950" s="45" t="e">
        <f>VLOOKUP($A950,EVID_OSEVU!$A$1:$M$4972,4,FALSE)</f>
        <v>#N/A</v>
      </c>
      <c r="E950" s="45" t="e">
        <f>VLOOKUP($A950,EVID_OSEVU!$A$1:$M$4972,7,FALSE)</f>
        <v>#N/A</v>
      </c>
      <c r="F950" s="45" t="e">
        <f>VLOOKUP($A950,EVID_OSEVU!$A$1:$M$4972,8,FALSE)</f>
        <v>#N/A</v>
      </c>
      <c r="G950" s="45" t="e">
        <f>VLOOKUP($A950,EVID_OSEVU!$A$1:$M$4972,11,FALSE)</f>
        <v>#N/A</v>
      </c>
      <c r="H950" s="35"/>
      <c r="I950" s="48"/>
      <c r="J950" s="33" t="e">
        <f>VLOOKUP($A950,EVID_OSEVU!$A$1:$M$4972,11,FALSE)</f>
        <v>#N/A</v>
      </c>
      <c r="K950" s="39"/>
      <c r="L950" s="49"/>
      <c r="M950" s="89" t="e">
        <f t="shared" si="14"/>
        <v>#N/A</v>
      </c>
      <c r="N950" s="50"/>
      <c r="O950" s="37" t="e">
        <f>VLOOKUP(EVID_HNOJENI!N950,HNOJIVA_ALL!$A$2:$Z$3303,4,FALSE)</f>
        <v>#N/A</v>
      </c>
      <c r="P950" s="51" t="e">
        <f>ROUND(VLOOKUP(EVID_HNOJENI!N950,HNOJIVA_ALL!$A$2:$Z$3303,14,FALSE)*K950*IF(L950="t",10,IF(L950="kg",0.01,IF(L950="q",1,IF(L950="l",0.01*VLOOKUP(EVID_HNOJENI!N950,HNOJIVA_ALL!$A$2:$AE$3303,31,FALSE),"CHYBA")))),2)</f>
        <v>#N/A</v>
      </c>
      <c r="Q950" s="51" t="e">
        <f>ROUND(VLOOKUP(EVID_HNOJENI!N950,HNOJIVA_ALL!$A$2:$Z$3303,15,FALSE)*K950*IF(L950="t",10,IF(L950="kg",0.01,IF(L950="q",1,IF(L950="l",0.01*VLOOKUP(EVID_HNOJENI!N950,HNOJIVA_ALL!$A$2:$AE$3303,31,FALSE),"CHYBA")))),2)</f>
        <v>#N/A</v>
      </c>
      <c r="R950" s="51" t="e">
        <f>ROUND(VLOOKUP(EVID_HNOJENI!N950,HNOJIVA_ALL!$A$2:$Z$3303,16,FALSE)*K950*IF(L950="t",10,IF(L950="kg",0.01,IF(L950="q",1,IF(L950="l",0.01*VLOOKUP(EVID_HNOJENI!N950,HNOJIVA_ALL!$A$2:$AE$3303,31,FALSE),"CHYBA")))),2)</f>
        <v>#N/A</v>
      </c>
      <c r="S950" s="51" t="e">
        <f>ROUND(VLOOKUP(EVID_HNOJENI!N950,HNOJIVA_ALL!$A$2:$Z$3303,18,FALSE)*K950*IF(L950="t",10,IF(L950="kg",0.01,IF(L950="q",1,IF(L950="l",0.01*VLOOKUP(EVID_HNOJENI!N950,HNOJIVA_ALL!$A$2:$AE$3303,31,FALSE),"CHYBA")))),2)</f>
        <v>#N/A</v>
      </c>
      <c r="T950" s="51" t="e">
        <f>ROUND(VLOOKUP(EVID_HNOJENI!N950,HNOJIVA_ALL!$A$2:$Z$3303,17,FALSE)*K950*IF(L950="t",10,IF(L950="kg",0.01,IF(L950="q",1,IF(L950="l",0.01*VLOOKUP(EVID_HNOJENI!N950,HNOJIVA_ALL!$A$2:$AE$3303,31,FALSE),"CHYBA")))),2)</f>
        <v>#N/A</v>
      </c>
      <c r="U950" s="51" t="e">
        <f>ROUND(VLOOKUP(EVID_HNOJENI!N950,HNOJIVA_ALL!$A$2:$Z$3303,20,FALSE)*K950*IF(L950="t",10,IF(L950="kg",0.01,IF(L950="q",1,IF(L950="l",0.01*VLOOKUP(EVID_HNOJENI!N950,HNOJIVA_ALL!$A$2:$AE$3303,31,FALSE),"CHYBA")))),2)</f>
        <v>#N/A</v>
      </c>
    </row>
    <row r="951" spans="1:21" x14ac:dyDescent="0.2">
      <c r="A951" s="32"/>
      <c r="B951" s="45" t="e">
        <f>VLOOKUP($A951,EVID_OSEVU!$A$1:$M$4972,2,FALSE)</f>
        <v>#N/A</v>
      </c>
      <c r="C951" s="45" t="e">
        <f>VLOOKUP($A951,EVID_OSEVU!$A$1:$M$4972,3,FALSE)</f>
        <v>#N/A</v>
      </c>
      <c r="D951" s="45" t="e">
        <f>VLOOKUP($A951,EVID_OSEVU!$A$1:$M$4972,4,FALSE)</f>
        <v>#N/A</v>
      </c>
      <c r="E951" s="45" t="e">
        <f>VLOOKUP($A951,EVID_OSEVU!$A$1:$M$4972,7,FALSE)</f>
        <v>#N/A</v>
      </c>
      <c r="F951" s="45" t="e">
        <f>VLOOKUP($A951,EVID_OSEVU!$A$1:$M$4972,8,FALSE)</f>
        <v>#N/A</v>
      </c>
      <c r="G951" s="45" t="e">
        <f>VLOOKUP($A951,EVID_OSEVU!$A$1:$M$4972,11,FALSE)</f>
        <v>#N/A</v>
      </c>
      <c r="H951" s="35"/>
      <c r="I951" s="48"/>
      <c r="J951" s="33" t="e">
        <f>VLOOKUP($A951,EVID_OSEVU!$A$1:$M$4972,11,FALSE)</f>
        <v>#N/A</v>
      </c>
      <c r="K951" s="39"/>
      <c r="L951" s="49"/>
      <c r="M951" s="89" t="e">
        <f t="shared" si="14"/>
        <v>#N/A</v>
      </c>
      <c r="N951" s="50"/>
      <c r="O951" s="37" t="e">
        <f>VLOOKUP(EVID_HNOJENI!N951,HNOJIVA_ALL!$A$2:$Z$3303,4,FALSE)</f>
        <v>#N/A</v>
      </c>
      <c r="P951" s="51" t="e">
        <f>ROUND(VLOOKUP(EVID_HNOJENI!N951,HNOJIVA_ALL!$A$2:$Z$3303,14,FALSE)*K951*IF(L951="t",10,IF(L951="kg",0.01,IF(L951="q",1,IF(L951="l",0.01*VLOOKUP(EVID_HNOJENI!N951,HNOJIVA_ALL!$A$2:$AE$3303,31,FALSE),"CHYBA")))),2)</f>
        <v>#N/A</v>
      </c>
      <c r="Q951" s="51" t="e">
        <f>ROUND(VLOOKUP(EVID_HNOJENI!N951,HNOJIVA_ALL!$A$2:$Z$3303,15,FALSE)*K951*IF(L951="t",10,IF(L951="kg",0.01,IF(L951="q",1,IF(L951="l",0.01*VLOOKUP(EVID_HNOJENI!N951,HNOJIVA_ALL!$A$2:$AE$3303,31,FALSE),"CHYBA")))),2)</f>
        <v>#N/A</v>
      </c>
      <c r="R951" s="51" t="e">
        <f>ROUND(VLOOKUP(EVID_HNOJENI!N951,HNOJIVA_ALL!$A$2:$Z$3303,16,FALSE)*K951*IF(L951="t",10,IF(L951="kg",0.01,IF(L951="q",1,IF(L951="l",0.01*VLOOKUP(EVID_HNOJENI!N951,HNOJIVA_ALL!$A$2:$AE$3303,31,FALSE),"CHYBA")))),2)</f>
        <v>#N/A</v>
      </c>
      <c r="S951" s="51" t="e">
        <f>ROUND(VLOOKUP(EVID_HNOJENI!N951,HNOJIVA_ALL!$A$2:$Z$3303,18,FALSE)*K951*IF(L951="t",10,IF(L951="kg",0.01,IF(L951="q",1,IF(L951="l",0.01*VLOOKUP(EVID_HNOJENI!N951,HNOJIVA_ALL!$A$2:$AE$3303,31,FALSE),"CHYBA")))),2)</f>
        <v>#N/A</v>
      </c>
      <c r="T951" s="51" t="e">
        <f>ROUND(VLOOKUP(EVID_HNOJENI!N951,HNOJIVA_ALL!$A$2:$Z$3303,17,FALSE)*K951*IF(L951="t",10,IF(L951="kg",0.01,IF(L951="q",1,IF(L951="l",0.01*VLOOKUP(EVID_HNOJENI!N951,HNOJIVA_ALL!$A$2:$AE$3303,31,FALSE),"CHYBA")))),2)</f>
        <v>#N/A</v>
      </c>
      <c r="U951" s="51" t="e">
        <f>ROUND(VLOOKUP(EVID_HNOJENI!N951,HNOJIVA_ALL!$A$2:$Z$3303,20,FALSE)*K951*IF(L951="t",10,IF(L951="kg",0.01,IF(L951="q",1,IF(L951="l",0.01*VLOOKUP(EVID_HNOJENI!N951,HNOJIVA_ALL!$A$2:$AE$3303,31,FALSE),"CHYBA")))),2)</f>
        <v>#N/A</v>
      </c>
    </row>
    <row r="952" spans="1:21" x14ac:dyDescent="0.2">
      <c r="A952" s="32"/>
      <c r="B952" s="45" t="e">
        <f>VLOOKUP($A952,EVID_OSEVU!$A$1:$M$4972,2,FALSE)</f>
        <v>#N/A</v>
      </c>
      <c r="C952" s="45" t="e">
        <f>VLOOKUP($A952,EVID_OSEVU!$A$1:$M$4972,3,FALSE)</f>
        <v>#N/A</v>
      </c>
      <c r="D952" s="45" t="e">
        <f>VLOOKUP($A952,EVID_OSEVU!$A$1:$M$4972,4,FALSE)</f>
        <v>#N/A</v>
      </c>
      <c r="E952" s="45" t="e">
        <f>VLOOKUP($A952,EVID_OSEVU!$A$1:$M$4972,7,FALSE)</f>
        <v>#N/A</v>
      </c>
      <c r="F952" s="45" t="e">
        <f>VLOOKUP($A952,EVID_OSEVU!$A$1:$M$4972,8,FALSE)</f>
        <v>#N/A</v>
      </c>
      <c r="G952" s="45" t="e">
        <f>VLOOKUP($A952,EVID_OSEVU!$A$1:$M$4972,11,FALSE)</f>
        <v>#N/A</v>
      </c>
      <c r="H952" s="35"/>
      <c r="I952" s="48"/>
      <c r="J952" s="33" t="e">
        <f>VLOOKUP($A952,EVID_OSEVU!$A$1:$M$4972,11,FALSE)</f>
        <v>#N/A</v>
      </c>
      <c r="K952" s="39"/>
      <c r="L952" s="49"/>
      <c r="M952" s="89" t="e">
        <f t="shared" si="14"/>
        <v>#N/A</v>
      </c>
      <c r="N952" s="50"/>
      <c r="O952" s="37" t="e">
        <f>VLOOKUP(EVID_HNOJENI!N952,HNOJIVA_ALL!$A$2:$Z$3303,4,FALSE)</f>
        <v>#N/A</v>
      </c>
      <c r="P952" s="51" t="e">
        <f>ROUND(VLOOKUP(EVID_HNOJENI!N952,HNOJIVA_ALL!$A$2:$Z$3303,14,FALSE)*K952*IF(L952="t",10,IF(L952="kg",0.01,IF(L952="q",1,IF(L952="l",0.01*VLOOKUP(EVID_HNOJENI!N952,HNOJIVA_ALL!$A$2:$AE$3303,31,FALSE),"CHYBA")))),2)</f>
        <v>#N/A</v>
      </c>
      <c r="Q952" s="51" t="e">
        <f>ROUND(VLOOKUP(EVID_HNOJENI!N952,HNOJIVA_ALL!$A$2:$Z$3303,15,FALSE)*K952*IF(L952="t",10,IF(L952="kg",0.01,IF(L952="q",1,IF(L952="l",0.01*VLOOKUP(EVID_HNOJENI!N952,HNOJIVA_ALL!$A$2:$AE$3303,31,FALSE),"CHYBA")))),2)</f>
        <v>#N/A</v>
      </c>
      <c r="R952" s="51" t="e">
        <f>ROUND(VLOOKUP(EVID_HNOJENI!N952,HNOJIVA_ALL!$A$2:$Z$3303,16,FALSE)*K952*IF(L952="t",10,IF(L952="kg",0.01,IF(L952="q",1,IF(L952="l",0.01*VLOOKUP(EVID_HNOJENI!N952,HNOJIVA_ALL!$A$2:$AE$3303,31,FALSE),"CHYBA")))),2)</f>
        <v>#N/A</v>
      </c>
      <c r="S952" s="51" t="e">
        <f>ROUND(VLOOKUP(EVID_HNOJENI!N952,HNOJIVA_ALL!$A$2:$Z$3303,18,FALSE)*K952*IF(L952="t",10,IF(L952="kg",0.01,IF(L952="q",1,IF(L952="l",0.01*VLOOKUP(EVID_HNOJENI!N952,HNOJIVA_ALL!$A$2:$AE$3303,31,FALSE),"CHYBA")))),2)</f>
        <v>#N/A</v>
      </c>
      <c r="T952" s="51" t="e">
        <f>ROUND(VLOOKUP(EVID_HNOJENI!N952,HNOJIVA_ALL!$A$2:$Z$3303,17,FALSE)*K952*IF(L952="t",10,IF(L952="kg",0.01,IF(L952="q",1,IF(L952="l",0.01*VLOOKUP(EVID_HNOJENI!N952,HNOJIVA_ALL!$A$2:$AE$3303,31,FALSE),"CHYBA")))),2)</f>
        <v>#N/A</v>
      </c>
      <c r="U952" s="51" t="e">
        <f>ROUND(VLOOKUP(EVID_HNOJENI!N952,HNOJIVA_ALL!$A$2:$Z$3303,20,FALSE)*K952*IF(L952="t",10,IF(L952="kg",0.01,IF(L952="q",1,IF(L952="l",0.01*VLOOKUP(EVID_HNOJENI!N952,HNOJIVA_ALL!$A$2:$AE$3303,31,FALSE),"CHYBA")))),2)</f>
        <v>#N/A</v>
      </c>
    </row>
    <row r="953" spans="1:21" x14ac:dyDescent="0.2">
      <c r="A953" s="32"/>
      <c r="B953" s="45" t="e">
        <f>VLOOKUP($A953,EVID_OSEVU!$A$1:$M$4972,2,FALSE)</f>
        <v>#N/A</v>
      </c>
      <c r="C953" s="45" t="e">
        <f>VLOOKUP($A953,EVID_OSEVU!$A$1:$M$4972,3,FALSE)</f>
        <v>#N/A</v>
      </c>
      <c r="D953" s="45" t="e">
        <f>VLOOKUP($A953,EVID_OSEVU!$A$1:$M$4972,4,FALSE)</f>
        <v>#N/A</v>
      </c>
      <c r="E953" s="45" t="e">
        <f>VLOOKUP($A953,EVID_OSEVU!$A$1:$M$4972,7,FALSE)</f>
        <v>#N/A</v>
      </c>
      <c r="F953" s="45" t="e">
        <f>VLOOKUP($A953,EVID_OSEVU!$A$1:$M$4972,8,FALSE)</f>
        <v>#N/A</v>
      </c>
      <c r="G953" s="45" t="e">
        <f>VLOOKUP($A953,EVID_OSEVU!$A$1:$M$4972,11,FALSE)</f>
        <v>#N/A</v>
      </c>
      <c r="H953" s="35"/>
      <c r="I953" s="48"/>
      <c r="J953" s="33" t="e">
        <f>VLOOKUP($A953,EVID_OSEVU!$A$1:$M$4972,11,FALSE)</f>
        <v>#N/A</v>
      </c>
      <c r="K953" s="39"/>
      <c r="L953" s="49"/>
      <c r="M953" s="89" t="e">
        <f t="shared" si="14"/>
        <v>#N/A</v>
      </c>
      <c r="N953" s="50"/>
      <c r="O953" s="37" t="e">
        <f>VLOOKUP(EVID_HNOJENI!N953,HNOJIVA_ALL!$A$2:$Z$3303,4,FALSE)</f>
        <v>#N/A</v>
      </c>
      <c r="P953" s="51" t="e">
        <f>ROUND(VLOOKUP(EVID_HNOJENI!N953,HNOJIVA_ALL!$A$2:$Z$3303,14,FALSE)*K953*IF(L953="t",10,IF(L953="kg",0.01,IF(L953="q",1,IF(L953="l",0.01*VLOOKUP(EVID_HNOJENI!N953,HNOJIVA_ALL!$A$2:$AE$3303,31,FALSE),"CHYBA")))),2)</f>
        <v>#N/A</v>
      </c>
      <c r="Q953" s="51" t="e">
        <f>ROUND(VLOOKUP(EVID_HNOJENI!N953,HNOJIVA_ALL!$A$2:$Z$3303,15,FALSE)*K953*IF(L953="t",10,IF(L953="kg",0.01,IF(L953="q",1,IF(L953="l",0.01*VLOOKUP(EVID_HNOJENI!N953,HNOJIVA_ALL!$A$2:$AE$3303,31,FALSE),"CHYBA")))),2)</f>
        <v>#N/A</v>
      </c>
      <c r="R953" s="51" t="e">
        <f>ROUND(VLOOKUP(EVID_HNOJENI!N953,HNOJIVA_ALL!$A$2:$Z$3303,16,FALSE)*K953*IF(L953="t",10,IF(L953="kg",0.01,IF(L953="q",1,IF(L953="l",0.01*VLOOKUP(EVID_HNOJENI!N953,HNOJIVA_ALL!$A$2:$AE$3303,31,FALSE),"CHYBA")))),2)</f>
        <v>#N/A</v>
      </c>
      <c r="S953" s="51" t="e">
        <f>ROUND(VLOOKUP(EVID_HNOJENI!N953,HNOJIVA_ALL!$A$2:$Z$3303,18,FALSE)*K953*IF(L953="t",10,IF(L953="kg",0.01,IF(L953="q",1,IF(L953="l",0.01*VLOOKUP(EVID_HNOJENI!N953,HNOJIVA_ALL!$A$2:$AE$3303,31,FALSE),"CHYBA")))),2)</f>
        <v>#N/A</v>
      </c>
      <c r="T953" s="51" t="e">
        <f>ROUND(VLOOKUP(EVID_HNOJENI!N953,HNOJIVA_ALL!$A$2:$Z$3303,17,FALSE)*K953*IF(L953="t",10,IF(L953="kg",0.01,IF(L953="q",1,IF(L953="l",0.01*VLOOKUP(EVID_HNOJENI!N953,HNOJIVA_ALL!$A$2:$AE$3303,31,FALSE),"CHYBA")))),2)</f>
        <v>#N/A</v>
      </c>
      <c r="U953" s="51" t="e">
        <f>ROUND(VLOOKUP(EVID_HNOJENI!N953,HNOJIVA_ALL!$A$2:$Z$3303,20,FALSE)*K953*IF(L953="t",10,IF(L953="kg",0.01,IF(L953="q",1,IF(L953="l",0.01*VLOOKUP(EVID_HNOJENI!N953,HNOJIVA_ALL!$A$2:$AE$3303,31,FALSE),"CHYBA")))),2)</f>
        <v>#N/A</v>
      </c>
    </row>
    <row r="954" spans="1:21" x14ac:dyDescent="0.2">
      <c r="A954" s="32"/>
      <c r="B954" s="45" t="e">
        <f>VLOOKUP($A954,EVID_OSEVU!$A$1:$M$4972,2,FALSE)</f>
        <v>#N/A</v>
      </c>
      <c r="C954" s="45" t="e">
        <f>VLOOKUP($A954,EVID_OSEVU!$A$1:$M$4972,3,FALSE)</f>
        <v>#N/A</v>
      </c>
      <c r="D954" s="45" t="e">
        <f>VLOOKUP($A954,EVID_OSEVU!$A$1:$M$4972,4,FALSE)</f>
        <v>#N/A</v>
      </c>
      <c r="E954" s="45" t="e">
        <f>VLOOKUP($A954,EVID_OSEVU!$A$1:$M$4972,7,FALSE)</f>
        <v>#N/A</v>
      </c>
      <c r="F954" s="45" t="e">
        <f>VLOOKUP($A954,EVID_OSEVU!$A$1:$M$4972,8,FALSE)</f>
        <v>#N/A</v>
      </c>
      <c r="G954" s="45" t="e">
        <f>VLOOKUP($A954,EVID_OSEVU!$A$1:$M$4972,11,FALSE)</f>
        <v>#N/A</v>
      </c>
      <c r="H954" s="35"/>
      <c r="I954" s="48"/>
      <c r="J954" s="33" t="e">
        <f>VLOOKUP($A954,EVID_OSEVU!$A$1:$M$4972,11,FALSE)</f>
        <v>#N/A</v>
      </c>
      <c r="K954" s="39"/>
      <c r="L954" s="49"/>
      <c r="M954" s="89" t="e">
        <f t="shared" si="14"/>
        <v>#N/A</v>
      </c>
      <c r="N954" s="50"/>
      <c r="O954" s="37" t="e">
        <f>VLOOKUP(EVID_HNOJENI!N954,HNOJIVA_ALL!$A$2:$Z$3303,4,FALSE)</f>
        <v>#N/A</v>
      </c>
      <c r="P954" s="51" t="e">
        <f>ROUND(VLOOKUP(EVID_HNOJENI!N954,HNOJIVA_ALL!$A$2:$Z$3303,14,FALSE)*K954*IF(L954="t",10,IF(L954="kg",0.01,IF(L954="q",1,IF(L954="l",0.01*VLOOKUP(EVID_HNOJENI!N954,HNOJIVA_ALL!$A$2:$AE$3303,31,FALSE),"CHYBA")))),2)</f>
        <v>#N/A</v>
      </c>
      <c r="Q954" s="51" t="e">
        <f>ROUND(VLOOKUP(EVID_HNOJENI!N954,HNOJIVA_ALL!$A$2:$Z$3303,15,FALSE)*K954*IF(L954="t",10,IF(L954="kg",0.01,IF(L954="q",1,IF(L954="l",0.01*VLOOKUP(EVID_HNOJENI!N954,HNOJIVA_ALL!$A$2:$AE$3303,31,FALSE),"CHYBA")))),2)</f>
        <v>#N/A</v>
      </c>
      <c r="R954" s="51" t="e">
        <f>ROUND(VLOOKUP(EVID_HNOJENI!N954,HNOJIVA_ALL!$A$2:$Z$3303,16,FALSE)*K954*IF(L954="t",10,IF(L954="kg",0.01,IF(L954="q",1,IF(L954="l",0.01*VLOOKUP(EVID_HNOJENI!N954,HNOJIVA_ALL!$A$2:$AE$3303,31,FALSE),"CHYBA")))),2)</f>
        <v>#N/A</v>
      </c>
      <c r="S954" s="51" t="e">
        <f>ROUND(VLOOKUP(EVID_HNOJENI!N954,HNOJIVA_ALL!$A$2:$Z$3303,18,FALSE)*K954*IF(L954="t",10,IF(L954="kg",0.01,IF(L954="q",1,IF(L954="l",0.01*VLOOKUP(EVID_HNOJENI!N954,HNOJIVA_ALL!$A$2:$AE$3303,31,FALSE),"CHYBA")))),2)</f>
        <v>#N/A</v>
      </c>
      <c r="T954" s="51" t="e">
        <f>ROUND(VLOOKUP(EVID_HNOJENI!N954,HNOJIVA_ALL!$A$2:$Z$3303,17,FALSE)*K954*IF(L954="t",10,IF(L954="kg",0.01,IF(L954="q",1,IF(L954="l",0.01*VLOOKUP(EVID_HNOJENI!N954,HNOJIVA_ALL!$A$2:$AE$3303,31,FALSE),"CHYBA")))),2)</f>
        <v>#N/A</v>
      </c>
      <c r="U954" s="51" t="e">
        <f>ROUND(VLOOKUP(EVID_HNOJENI!N954,HNOJIVA_ALL!$A$2:$Z$3303,20,FALSE)*K954*IF(L954="t",10,IF(L954="kg",0.01,IF(L954="q",1,IF(L954="l",0.01*VLOOKUP(EVID_HNOJENI!N954,HNOJIVA_ALL!$A$2:$AE$3303,31,FALSE),"CHYBA")))),2)</f>
        <v>#N/A</v>
      </c>
    </row>
    <row r="955" spans="1:21" x14ac:dyDescent="0.2">
      <c r="A955" s="32"/>
      <c r="B955" s="45" t="e">
        <f>VLOOKUP($A955,EVID_OSEVU!$A$1:$M$4972,2,FALSE)</f>
        <v>#N/A</v>
      </c>
      <c r="C955" s="45" t="e">
        <f>VLOOKUP($A955,EVID_OSEVU!$A$1:$M$4972,3,FALSE)</f>
        <v>#N/A</v>
      </c>
      <c r="D955" s="45" t="e">
        <f>VLOOKUP($A955,EVID_OSEVU!$A$1:$M$4972,4,FALSE)</f>
        <v>#N/A</v>
      </c>
      <c r="E955" s="45" t="e">
        <f>VLOOKUP($A955,EVID_OSEVU!$A$1:$M$4972,7,FALSE)</f>
        <v>#N/A</v>
      </c>
      <c r="F955" s="45" t="e">
        <f>VLOOKUP($A955,EVID_OSEVU!$A$1:$M$4972,8,FALSE)</f>
        <v>#N/A</v>
      </c>
      <c r="G955" s="45" t="e">
        <f>VLOOKUP($A955,EVID_OSEVU!$A$1:$M$4972,11,FALSE)</f>
        <v>#N/A</v>
      </c>
      <c r="H955" s="35"/>
      <c r="I955" s="48"/>
      <c r="J955" s="33" t="e">
        <f>VLOOKUP($A955,EVID_OSEVU!$A$1:$M$4972,11,FALSE)</f>
        <v>#N/A</v>
      </c>
      <c r="K955" s="39"/>
      <c r="L955" s="49"/>
      <c r="M955" s="89" t="e">
        <f t="shared" si="14"/>
        <v>#N/A</v>
      </c>
      <c r="N955" s="50"/>
      <c r="O955" s="37" t="e">
        <f>VLOOKUP(EVID_HNOJENI!N955,HNOJIVA_ALL!$A$2:$Z$3303,4,FALSE)</f>
        <v>#N/A</v>
      </c>
      <c r="P955" s="51" t="e">
        <f>ROUND(VLOOKUP(EVID_HNOJENI!N955,HNOJIVA_ALL!$A$2:$Z$3303,14,FALSE)*K955*IF(L955="t",10,IF(L955="kg",0.01,IF(L955="q",1,IF(L955="l",0.01*VLOOKUP(EVID_HNOJENI!N955,HNOJIVA_ALL!$A$2:$AE$3303,31,FALSE),"CHYBA")))),2)</f>
        <v>#N/A</v>
      </c>
      <c r="Q955" s="51" t="e">
        <f>ROUND(VLOOKUP(EVID_HNOJENI!N955,HNOJIVA_ALL!$A$2:$Z$3303,15,FALSE)*K955*IF(L955="t",10,IF(L955="kg",0.01,IF(L955="q",1,IF(L955="l",0.01*VLOOKUP(EVID_HNOJENI!N955,HNOJIVA_ALL!$A$2:$AE$3303,31,FALSE),"CHYBA")))),2)</f>
        <v>#N/A</v>
      </c>
      <c r="R955" s="51" t="e">
        <f>ROUND(VLOOKUP(EVID_HNOJENI!N955,HNOJIVA_ALL!$A$2:$Z$3303,16,FALSE)*K955*IF(L955="t",10,IF(L955="kg",0.01,IF(L955="q",1,IF(L955="l",0.01*VLOOKUP(EVID_HNOJENI!N955,HNOJIVA_ALL!$A$2:$AE$3303,31,FALSE),"CHYBA")))),2)</f>
        <v>#N/A</v>
      </c>
      <c r="S955" s="51" t="e">
        <f>ROUND(VLOOKUP(EVID_HNOJENI!N955,HNOJIVA_ALL!$A$2:$Z$3303,18,FALSE)*K955*IF(L955="t",10,IF(L955="kg",0.01,IF(L955="q",1,IF(L955="l",0.01*VLOOKUP(EVID_HNOJENI!N955,HNOJIVA_ALL!$A$2:$AE$3303,31,FALSE),"CHYBA")))),2)</f>
        <v>#N/A</v>
      </c>
      <c r="T955" s="51" t="e">
        <f>ROUND(VLOOKUP(EVID_HNOJENI!N955,HNOJIVA_ALL!$A$2:$Z$3303,17,FALSE)*K955*IF(L955="t",10,IF(L955="kg",0.01,IF(L955="q",1,IF(L955="l",0.01*VLOOKUP(EVID_HNOJENI!N955,HNOJIVA_ALL!$A$2:$AE$3303,31,FALSE),"CHYBA")))),2)</f>
        <v>#N/A</v>
      </c>
      <c r="U955" s="51" t="e">
        <f>ROUND(VLOOKUP(EVID_HNOJENI!N955,HNOJIVA_ALL!$A$2:$Z$3303,20,FALSE)*K955*IF(L955="t",10,IF(L955="kg",0.01,IF(L955="q",1,IF(L955="l",0.01*VLOOKUP(EVID_HNOJENI!N955,HNOJIVA_ALL!$A$2:$AE$3303,31,FALSE),"CHYBA")))),2)</f>
        <v>#N/A</v>
      </c>
    </row>
    <row r="956" spans="1:21" x14ac:dyDescent="0.2">
      <c r="A956" s="32"/>
      <c r="B956" s="45" t="e">
        <f>VLOOKUP($A956,EVID_OSEVU!$A$1:$M$4972,2,FALSE)</f>
        <v>#N/A</v>
      </c>
      <c r="C956" s="45" t="e">
        <f>VLOOKUP($A956,EVID_OSEVU!$A$1:$M$4972,3,FALSE)</f>
        <v>#N/A</v>
      </c>
      <c r="D956" s="45" t="e">
        <f>VLOOKUP($A956,EVID_OSEVU!$A$1:$M$4972,4,FALSE)</f>
        <v>#N/A</v>
      </c>
      <c r="E956" s="45" t="e">
        <f>VLOOKUP($A956,EVID_OSEVU!$A$1:$M$4972,7,FALSE)</f>
        <v>#N/A</v>
      </c>
      <c r="F956" s="45" t="e">
        <f>VLOOKUP($A956,EVID_OSEVU!$A$1:$M$4972,8,FALSE)</f>
        <v>#N/A</v>
      </c>
      <c r="G956" s="45" t="e">
        <f>VLOOKUP($A956,EVID_OSEVU!$A$1:$M$4972,11,FALSE)</f>
        <v>#N/A</v>
      </c>
      <c r="H956" s="35"/>
      <c r="I956" s="48"/>
      <c r="J956" s="33" t="e">
        <f>VLOOKUP($A956,EVID_OSEVU!$A$1:$M$4972,11,FALSE)</f>
        <v>#N/A</v>
      </c>
      <c r="K956" s="39"/>
      <c r="L956" s="49"/>
      <c r="M956" s="89" t="e">
        <f t="shared" si="14"/>
        <v>#N/A</v>
      </c>
      <c r="N956" s="50"/>
      <c r="O956" s="37" t="e">
        <f>VLOOKUP(EVID_HNOJENI!N956,HNOJIVA_ALL!$A$2:$Z$3303,4,FALSE)</f>
        <v>#N/A</v>
      </c>
      <c r="P956" s="51" t="e">
        <f>ROUND(VLOOKUP(EVID_HNOJENI!N956,HNOJIVA_ALL!$A$2:$Z$3303,14,FALSE)*K956*IF(L956="t",10,IF(L956="kg",0.01,IF(L956="q",1,IF(L956="l",0.01*VLOOKUP(EVID_HNOJENI!N956,HNOJIVA_ALL!$A$2:$AE$3303,31,FALSE),"CHYBA")))),2)</f>
        <v>#N/A</v>
      </c>
      <c r="Q956" s="51" t="e">
        <f>ROUND(VLOOKUP(EVID_HNOJENI!N956,HNOJIVA_ALL!$A$2:$Z$3303,15,FALSE)*K956*IF(L956="t",10,IF(L956="kg",0.01,IF(L956="q",1,IF(L956="l",0.01*VLOOKUP(EVID_HNOJENI!N956,HNOJIVA_ALL!$A$2:$AE$3303,31,FALSE),"CHYBA")))),2)</f>
        <v>#N/A</v>
      </c>
      <c r="R956" s="51" t="e">
        <f>ROUND(VLOOKUP(EVID_HNOJENI!N956,HNOJIVA_ALL!$A$2:$Z$3303,16,FALSE)*K956*IF(L956="t",10,IF(L956="kg",0.01,IF(L956="q",1,IF(L956="l",0.01*VLOOKUP(EVID_HNOJENI!N956,HNOJIVA_ALL!$A$2:$AE$3303,31,FALSE),"CHYBA")))),2)</f>
        <v>#N/A</v>
      </c>
      <c r="S956" s="51" t="e">
        <f>ROUND(VLOOKUP(EVID_HNOJENI!N956,HNOJIVA_ALL!$A$2:$Z$3303,18,FALSE)*K956*IF(L956="t",10,IF(L956="kg",0.01,IF(L956="q",1,IF(L956="l",0.01*VLOOKUP(EVID_HNOJENI!N956,HNOJIVA_ALL!$A$2:$AE$3303,31,FALSE),"CHYBA")))),2)</f>
        <v>#N/A</v>
      </c>
      <c r="T956" s="51" t="e">
        <f>ROUND(VLOOKUP(EVID_HNOJENI!N956,HNOJIVA_ALL!$A$2:$Z$3303,17,FALSE)*K956*IF(L956="t",10,IF(L956="kg",0.01,IF(L956="q",1,IF(L956="l",0.01*VLOOKUP(EVID_HNOJENI!N956,HNOJIVA_ALL!$A$2:$AE$3303,31,FALSE),"CHYBA")))),2)</f>
        <v>#N/A</v>
      </c>
      <c r="U956" s="51" t="e">
        <f>ROUND(VLOOKUP(EVID_HNOJENI!N956,HNOJIVA_ALL!$A$2:$Z$3303,20,FALSE)*K956*IF(L956="t",10,IF(L956="kg",0.01,IF(L956="q",1,IF(L956="l",0.01*VLOOKUP(EVID_HNOJENI!N956,HNOJIVA_ALL!$A$2:$AE$3303,31,FALSE),"CHYBA")))),2)</f>
        <v>#N/A</v>
      </c>
    </row>
    <row r="957" spans="1:21" x14ac:dyDescent="0.2">
      <c r="A957" s="32"/>
      <c r="B957" s="45" t="e">
        <f>VLOOKUP($A957,EVID_OSEVU!$A$1:$M$4972,2,FALSE)</f>
        <v>#N/A</v>
      </c>
      <c r="C957" s="45" t="e">
        <f>VLOOKUP($A957,EVID_OSEVU!$A$1:$M$4972,3,FALSE)</f>
        <v>#N/A</v>
      </c>
      <c r="D957" s="45" t="e">
        <f>VLOOKUP($A957,EVID_OSEVU!$A$1:$M$4972,4,FALSE)</f>
        <v>#N/A</v>
      </c>
      <c r="E957" s="45" t="e">
        <f>VLOOKUP($A957,EVID_OSEVU!$A$1:$M$4972,7,FALSE)</f>
        <v>#N/A</v>
      </c>
      <c r="F957" s="45" t="e">
        <f>VLOOKUP($A957,EVID_OSEVU!$A$1:$M$4972,8,FALSE)</f>
        <v>#N/A</v>
      </c>
      <c r="G957" s="45" t="e">
        <f>VLOOKUP($A957,EVID_OSEVU!$A$1:$M$4972,11,FALSE)</f>
        <v>#N/A</v>
      </c>
      <c r="H957" s="35"/>
      <c r="I957" s="48"/>
      <c r="J957" s="33" t="e">
        <f>VLOOKUP($A957,EVID_OSEVU!$A$1:$M$4972,11,FALSE)</f>
        <v>#N/A</v>
      </c>
      <c r="K957" s="39"/>
      <c r="L957" s="49"/>
      <c r="M957" s="89" t="e">
        <f t="shared" si="14"/>
        <v>#N/A</v>
      </c>
      <c r="N957" s="50"/>
      <c r="O957" s="37" t="e">
        <f>VLOOKUP(EVID_HNOJENI!N957,HNOJIVA_ALL!$A$2:$Z$3303,4,FALSE)</f>
        <v>#N/A</v>
      </c>
      <c r="P957" s="51" t="e">
        <f>ROUND(VLOOKUP(EVID_HNOJENI!N957,HNOJIVA_ALL!$A$2:$Z$3303,14,FALSE)*K957*IF(L957="t",10,IF(L957="kg",0.01,IF(L957="q",1,IF(L957="l",0.01*VLOOKUP(EVID_HNOJENI!N957,HNOJIVA_ALL!$A$2:$AE$3303,31,FALSE),"CHYBA")))),2)</f>
        <v>#N/A</v>
      </c>
      <c r="Q957" s="51" t="e">
        <f>ROUND(VLOOKUP(EVID_HNOJENI!N957,HNOJIVA_ALL!$A$2:$Z$3303,15,FALSE)*K957*IF(L957="t",10,IF(L957="kg",0.01,IF(L957="q",1,IF(L957="l",0.01*VLOOKUP(EVID_HNOJENI!N957,HNOJIVA_ALL!$A$2:$AE$3303,31,FALSE),"CHYBA")))),2)</f>
        <v>#N/A</v>
      </c>
      <c r="R957" s="51" t="e">
        <f>ROUND(VLOOKUP(EVID_HNOJENI!N957,HNOJIVA_ALL!$A$2:$Z$3303,16,FALSE)*K957*IF(L957="t",10,IF(L957="kg",0.01,IF(L957="q",1,IF(L957="l",0.01*VLOOKUP(EVID_HNOJENI!N957,HNOJIVA_ALL!$A$2:$AE$3303,31,FALSE),"CHYBA")))),2)</f>
        <v>#N/A</v>
      </c>
      <c r="S957" s="51" t="e">
        <f>ROUND(VLOOKUP(EVID_HNOJENI!N957,HNOJIVA_ALL!$A$2:$Z$3303,18,FALSE)*K957*IF(L957="t",10,IF(L957="kg",0.01,IF(L957="q",1,IF(L957="l",0.01*VLOOKUP(EVID_HNOJENI!N957,HNOJIVA_ALL!$A$2:$AE$3303,31,FALSE),"CHYBA")))),2)</f>
        <v>#N/A</v>
      </c>
      <c r="T957" s="51" t="e">
        <f>ROUND(VLOOKUP(EVID_HNOJENI!N957,HNOJIVA_ALL!$A$2:$Z$3303,17,FALSE)*K957*IF(L957="t",10,IF(L957="kg",0.01,IF(L957="q",1,IF(L957="l",0.01*VLOOKUP(EVID_HNOJENI!N957,HNOJIVA_ALL!$A$2:$AE$3303,31,FALSE),"CHYBA")))),2)</f>
        <v>#N/A</v>
      </c>
      <c r="U957" s="51" t="e">
        <f>ROUND(VLOOKUP(EVID_HNOJENI!N957,HNOJIVA_ALL!$A$2:$Z$3303,20,FALSE)*K957*IF(L957="t",10,IF(L957="kg",0.01,IF(L957="q",1,IF(L957="l",0.01*VLOOKUP(EVID_HNOJENI!N957,HNOJIVA_ALL!$A$2:$AE$3303,31,FALSE),"CHYBA")))),2)</f>
        <v>#N/A</v>
      </c>
    </row>
    <row r="958" spans="1:21" x14ac:dyDescent="0.2">
      <c r="A958" s="32"/>
      <c r="B958" s="45" t="e">
        <f>VLOOKUP($A958,EVID_OSEVU!$A$1:$M$4972,2,FALSE)</f>
        <v>#N/A</v>
      </c>
      <c r="C958" s="45" t="e">
        <f>VLOOKUP($A958,EVID_OSEVU!$A$1:$M$4972,3,FALSE)</f>
        <v>#N/A</v>
      </c>
      <c r="D958" s="45" t="e">
        <f>VLOOKUP($A958,EVID_OSEVU!$A$1:$M$4972,4,FALSE)</f>
        <v>#N/A</v>
      </c>
      <c r="E958" s="45" t="e">
        <f>VLOOKUP($A958,EVID_OSEVU!$A$1:$M$4972,7,FALSE)</f>
        <v>#N/A</v>
      </c>
      <c r="F958" s="45" t="e">
        <f>VLOOKUP($A958,EVID_OSEVU!$A$1:$M$4972,8,FALSE)</f>
        <v>#N/A</v>
      </c>
      <c r="G958" s="45" t="e">
        <f>VLOOKUP($A958,EVID_OSEVU!$A$1:$M$4972,11,FALSE)</f>
        <v>#N/A</v>
      </c>
      <c r="H958" s="35"/>
      <c r="I958" s="48"/>
      <c r="J958" s="33" t="e">
        <f>VLOOKUP($A958,EVID_OSEVU!$A$1:$M$4972,11,FALSE)</f>
        <v>#N/A</v>
      </c>
      <c r="K958" s="39"/>
      <c r="L958" s="49"/>
      <c r="M958" s="89" t="e">
        <f t="shared" si="14"/>
        <v>#N/A</v>
      </c>
      <c r="N958" s="50"/>
      <c r="O958" s="37" t="e">
        <f>VLOOKUP(EVID_HNOJENI!N958,HNOJIVA_ALL!$A$2:$Z$3303,4,FALSE)</f>
        <v>#N/A</v>
      </c>
      <c r="P958" s="51" t="e">
        <f>ROUND(VLOOKUP(EVID_HNOJENI!N958,HNOJIVA_ALL!$A$2:$Z$3303,14,FALSE)*K958*IF(L958="t",10,IF(L958="kg",0.01,IF(L958="q",1,IF(L958="l",0.01*VLOOKUP(EVID_HNOJENI!N958,HNOJIVA_ALL!$A$2:$AE$3303,31,FALSE),"CHYBA")))),2)</f>
        <v>#N/A</v>
      </c>
      <c r="Q958" s="51" t="e">
        <f>ROUND(VLOOKUP(EVID_HNOJENI!N958,HNOJIVA_ALL!$A$2:$Z$3303,15,FALSE)*K958*IF(L958="t",10,IF(L958="kg",0.01,IF(L958="q",1,IF(L958="l",0.01*VLOOKUP(EVID_HNOJENI!N958,HNOJIVA_ALL!$A$2:$AE$3303,31,FALSE),"CHYBA")))),2)</f>
        <v>#N/A</v>
      </c>
      <c r="R958" s="51" t="e">
        <f>ROUND(VLOOKUP(EVID_HNOJENI!N958,HNOJIVA_ALL!$A$2:$Z$3303,16,FALSE)*K958*IF(L958="t",10,IF(L958="kg",0.01,IF(L958="q",1,IF(L958="l",0.01*VLOOKUP(EVID_HNOJENI!N958,HNOJIVA_ALL!$A$2:$AE$3303,31,FALSE),"CHYBA")))),2)</f>
        <v>#N/A</v>
      </c>
      <c r="S958" s="51" t="e">
        <f>ROUND(VLOOKUP(EVID_HNOJENI!N958,HNOJIVA_ALL!$A$2:$Z$3303,18,FALSE)*K958*IF(L958="t",10,IF(L958="kg",0.01,IF(L958="q",1,IF(L958="l",0.01*VLOOKUP(EVID_HNOJENI!N958,HNOJIVA_ALL!$A$2:$AE$3303,31,FALSE),"CHYBA")))),2)</f>
        <v>#N/A</v>
      </c>
      <c r="T958" s="51" t="e">
        <f>ROUND(VLOOKUP(EVID_HNOJENI!N958,HNOJIVA_ALL!$A$2:$Z$3303,17,FALSE)*K958*IF(L958="t",10,IF(L958="kg",0.01,IF(L958="q",1,IF(L958="l",0.01*VLOOKUP(EVID_HNOJENI!N958,HNOJIVA_ALL!$A$2:$AE$3303,31,FALSE),"CHYBA")))),2)</f>
        <v>#N/A</v>
      </c>
      <c r="U958" s="51" t="e">
        <f>ROUND(VLOOKUP(EVID_HNOJENI!N958,HNOJIVA_ALL!$A$2:$Z$3303,20,FALSE)*K958*IF(L958="t",10,IF(L958="kg",0.01,IF(L958="q",1,IF(L958="l",0.01*VLOOKUP(EVID_HNOJENI!N958,HNOJIVA_ALL!$A$2:$AE$3303,31,FALSE),"CHYBA")))),2)</f>
        <v>#N/A</v>
      </c>
    </row>
    <row r="959" spans="1:21" x14ac:dyDescent="0.2">
      <c r="A959" s="32"/>
      <c r="B959" s="45" t="e">
        <f>VLOOKUP($A959,EVID_OSEVU!$A$1:$M$4972,2,FALSE)</f>
        <v>#N/A</v>
      </c>
      <c r="C959" s="45" t="e">
        <f>VLOOKUP($A959,EVID_OSEVU!$A$1:$M$4972,3,FALSE)</f>
        <v>#N/A</v>
      </c>
      <c r="D959" s="45" t="e">
        <f>VLOOKUP($A959,EVID_OSEVU!$A$1:$M$4972,4,FALSE)</f>
        <v>#N/A</v>
      </c>
      <c r="E959" s="45" t="e">
        <f>VLOOKUP($A959,EVID_OSEVU!$A$1:$M$4972,7,FALSE)</f>
        <v>#N/A</v>
      </c>
      <c r="F959" s="45" t="e">
        <f>VLOOKUP($A959,EVID_OSEVU!$A$1:$M$4972,8,FALSE)</f>
        <v>#N/A</v>
      </c>
      <c r="G959" s="45" t="e">
        <f>VLOOKUP($A959,EVID_OSEVU!$A$1:$M$4972,11,FALSE)</f>
        <v>#N/A</v>
      </c>
      <c r="H959" s="35"/>
      <c r="I959" s="48"/>
      <c r="J959" s="33" t="e">
        <f>VLOOKUP($A959,EVID_OSEVU!$A$1:$M$4972,11,FALSE)</f>
        <v>#N/A</v>
      </c>
      <c r="K959" s="39"/>
      <c r="L959" s="49"/>
      <c r="M959" s="89" t="e">
        <f t="shared" si="14"/>
        <v>#N/A</v>
      </c>
      <c r="N959" s="50"/>
      <c r="O959" s="37" t="e">
        <f>VLOOKUP(EVID_HNOJENI!N959,HNOJIVA_ALL!$A$2:$Z$3303,4,FALSE)</f>
        <v>#N/A</v>
      </c>
      <c r="P959" s="51" t="e">
        <f>ROUND(VLOOKUP(EVID_HNOJENI!N959,HNOJIVA_ALL!$A$2:$Z$3303,14,FALSE)*K959*IF(L959="t",10,IF(L959="kg",0.01,IF(L959="q",1,IF(L959="l",0.01*VLOOKUP(EVID_HNOJENI!N959,HNOJIVA_ALL!$A$2:$AE$3303,31,FALSE),"CHYBA")))),2)</f>
        <v>#N/A</v>
      </c>
      <c r="Q959" s="51" t="e">
        <f>ROUND(VLOOKUP(EVID_HNOJENI!N959,HNOJIVA_ALL!$A$2:$Z$3303,15,FALSE)*K959*IF(L959="t",10,IF(L959="kg",0.01,IF(L959="q",1,IF(L959="l",0.01*VLOOKUP(EVID_HNOJENI!N959,HNOJIVA_ALL!$A$2:$AE$3303,31,FALSE),"CHYBA")))),2)</f>
        <v>#N/A</v>
      </c>
      <c r="R959" s="51" t="e">
        <f>ROUND(VLOOKUP(EVID_HNOJENI!N959,HNOJIVA_ALL!$A$2:$Z$3303,16,FALSE)*K959*IF(L959="t",10,IF(L959="kg",0.01,IF(L959="q",1,IF(L959="l",0.01*VLOOKUP(EVID_HNOJENI!N959,HNOJIVA_ALL!$A$2:$AE$3303,31,FALSE),"CHYBA")))),2)</f>
        <v>#N/A</v>
      </c>
      <c r="S959" s="51" t="e">
        <f>ROUND(VLOOKUP(EVID_HNOJENI!N959,HNOJIVA_ALL!$A$2:$Z$3303,18,FALSE)*K959*IF(L959="t",10,IF(L959="kg",0.01,IF(L959="q",1,IF(L959="l",0.01*VLOOKUP(EVID_HNOJENI!N959,HNOJIVA_ALL!$A$2:$AE$3303,31,FALSE),"CHYBA")))),2)</f>
        <v>#N/A</v>
      </c>
      <c r="T959" s="51" t="e">
        <f>ROUND(VLOOKUP(EVID_HNOJENI!N959,HNOJIVA_ALL!$A$2:$Z$3303,17,FALSE)*K959*IF(L959="t",10,IF(L959="kg",0.01,IF(L959="q",1,IF(L959="l",0.01*VLOOKUP(EVID_HNOJENI!N959,HNOJIVA_ALL!$A$2:$AE$3303,31,FALSE),"CHYBA")))),2)</f>
        <v>#N/A</v>
      </c>
      <c r="U959" s="51" t="e">
        <f>ROUND(VLOOKUP(EVID_HNOJENI!N959,HNOJIVA_ALL!$A$2:$Z$3303,20,FALSE)*K959*IF(L959="t",10,IF(L959="kg",0.01,IF(L959="q",1,IF(L959="l",0.01*VLOOKUP(EVID_HNOJENI!N959,HNOJIVA_ALL!$A$2:$AE$3303,31,FALSE),"CHYBA")))),2)</f>
        <v>#N/A</v>
      </c>
    </row>
    <row r="960" spans="1:21" x14ac:dyDescent="0.2">
      <c r="A960" s="32"/>
      <c r="B960" s="45" t="e">
        <f>VLOOKUP($A960,EVID_OSEVU!$A$1:$M$4972,2,FALSE)</f>
        <v>#N/A</v>
      </c>
      <c r="C960" s="45" t="e">
        <f>VLOOKUP($A960,EVID_OSEVU!$A$1:$M$4972,3,FALSE)</f>
        <v>#N/A</v>
      </c>
      <c r="D960" s="45" t="e">
        <f>VLOOKUP($A960,EVID_OSEVU!$A$1:$M$4972,4,FALSE)</f>
        <v>#N/A</v>
      </c>
      <c r="E960" s="45" t="e">
        <f>VLOOKUP($A960,EVID_OSEVU!$A$1:$M$4972,7,FALSE)</f>
        <v>#N/A</v>
      </c>
      <c r="F960" s="45" t="e">
        <f>VLOOKUP($A960,EVID_OSEVU!$A$1:$M$4972,8,FALSE)</f>
        <v>#N/A</v>
      </c>
      <c r="G960" s="45" t="e">
        <f>VLOOKUP($A960,EVID_OSEVU!$A$1:$M$4972,11,FALSE)</f>
        <v>#N/A</v>
      </c>
      <c r="H960" s="35"/>
      <c r="I960" s="48"/>
      <c r="J960" s="33" t="e">
        <f>VLOOKUP($A960,EVID_OSEVU!$A$1:$M$4972,11,FALSE)</f>
        <v>#N/A</v>
      </c>
      <c r="K960" s="39"/>
      <c r="L960" s="49"/>
      <c r="M960" s="89" t="e">
        <f t="shared" si="14"/>
        <v>#N/A</v>
      </c>
      <c r="N960" s="50"/>
      <c r="O960" s="37" t="e">
        <f>VLOOKUP(EVID_HNOJENI!N960,HNOJIVA_ALL!$A$2:$Z$3303,4,FALSE)</f>
        <v>#N/A</v>
      </c>
      <c r="P960" s="51" t="e">
        <f>ROUND(VLOOKUP(EVID_HNOJENI!N960,HNOJIVA_ALL!$A$2:$Z$3303,14,FALSE)*K960*IF(L960="t",10,IF(L960="kg",0.01,IF(L960="q",1,IF(L960="l",0.01*VLOOKUP(EVID_HNOJENI!N960,HNOJIVA_ALL!$A$2:$AE$3303,31,FALSE),"CHYBA")))),2)</f>
        <v>#N/A</v>
      </c>
      <c r="Q960" s="51" t="e">
        <f>ROUND(VLOOKUP(EVID_HNOJENI!N960,HNOJIVA_ALL!$A$2:$Z$3303,15,FALSE)*K960*IF(L960="t",10,IF(L960="kg",0.01,IF(L960="q",1,IF(L960="l",0.01*VLOOKUP(EVID_HNOJENI!N960,HNOJIVA_ALL!$A$2:$AE$3303,31,FALSE),"CHYBA")))),2)</f>
        <v>#N/A</v>
      </c>
      <c r="R960" s="51" t="e">
        <f>ROUND(VLOOKUP(EVID_HNOJENI!N960,HNOJIVA_ALL!$A$2:$Z$3303,16,FALSE)*K960*IF(L960="t",10,IF(L960="kg",0.01,IF(L960="q",1,IF(L960="l",0.01*VLOOKUP(EVID_HNOJENI!N960,HNOJIVA_ALL!$A$2:$AE$3303,31,FALSE),"CHYBA")))),2)</f>
        <v>#N/A</v>
      </c>
      <c r="S960" s="51" t="e">
        <f>ROUND(VLOOKUP(EVID_HNOJENI!N960,HNOJIVA_ALL!$A$2:$Z$3303,18,FALSE)*K960*IF(L960="t",10,IF(L960="kg",0.01,IF(L960="q",1,IF(L960="l",0.01*VLOOKUP(EVID_HNOJENI!N960,HNOJIVA_ALL!$A$2:$AE$3303,31,FALSE),"CHYBA")))),2)</f>
        <v>#N/A</v>
      </c>
      <c r="T960" s="51" t="e">
        <f>ROUND(VLOOKUP(EVID_HNOJENI!N960,HNOJIVA_ALL!$A$2:$Z$3303,17,FALSE)*K960*IF(L960="t",10,IF(L960="kg",0.01,IF(L960="q",1,IF(L960="l",0.01*VLOOKUP(EVID_HNOJENI!N960,HNOJIVA_ALL!$A$2:$AE$3303,31,FALSE),"CHYBA")))),2)</f>
        <v>#N/A</v>
      </c>
      <c r="U960" s="51" t="e">
        <f>ROUND(VLOOKUP(EVID_HNOJENI!N960,HNOJIVA_ALL!$A$2:$Z$3303,20,FALSE)*K960*IF(L960="t",10,IF(L960="kg",0.01,IF(L960="q",1,IF(L960="l",0.01*VLOOKUP(EVID_HNOJENI!N960,HNOJIVA_ALL!$A$2:$AE$3303,31,FALSE),"CHYBA")))),2)</f>
        <v>#N/A</v>
      </c>
    </row>
    <row r="961" spans="1:21" x14ac:dyDescent="0.2">
      <c r="A961" s="32"/>
      <c r="B961" s="45" t="e">
        <f>VLOOKUP($A961,EVID_OSEVU!$A$1:$M$4972,2,FALSE)</f>
        <v>#N/A</v>
      </c>
      <c r="C961" s="45" t="e">
        <f>VLOOKUP($A961,EVID_OSEVU!$A$1:$M$4972,3,FALSE)</f>
        <v>#N/A</v>
      </c>
      <c r="D961" s="45" t="e">
        <f>VLOOKUP($A961,EVID_OSEVU!$A$1:$M$4972,4,FALSE)</f>
        <v>#N/A</v>
      </c>
      <c r="E961" s="45" t="e">
        <f>VLOOKUP($A961,EVID_OSEVU!$A$1:$M$4972,7,FALSE)</f>
        <v>#N/A</v>
      </c>
      <c r="F961" s="45" t="e">
        <f>VLOOKUP($A961,EVID_OSEVU!$A$1:$M$4972,8,FALSE)</f>
        <v>#N/A</v>
      </c>
      <c r="G961" s="45" t="e">
        <f>VLOOKUP($A961,EVID_OSEVU!$A$1:$M$4972,11,FALSE)</f>
        <v>#N/A</v>
      </c>
      <c r="H961" s="35"/>
      <c r="I961" s="48"/>
      <c r="J961" s="33" t="e">
        <f>VLOOKUP($A961,EVID_OSEVU!$A$1:$M$4972,11,FALSE)</f>
        <v>#N/A</v>
      </c>
      <c r="K961" s="39"/>
      <c r="L961" s="49"/>
      <c r="M961" s="89" t="e">
        <f t="shared" si="14"/>
        <v>#N/A</v>
      </c>
      <c r="N961" s="50"/>
      <c r="O961" s="37" t="e">
        <f>VLOOKUP(EVID_HNOJENI!N961,HNOJIVA_ALL!$A$2:$Z$3303,4,FALSE)</f>
        <v>#N/A</v>
      </c>
      <c r="P961" s="51" t="e">
        <f>ROUND(VLOOKUP(EVID_HNOJENI!N961,HNOJIVA_ALL!$A$2:$Z$3303,14,FALSE)*K961*IF(L961="t",10,IF(L961="kg",0.01,IF(L961="q",1,IF(L961="l",0.01*VLOOKUP(EVID_HNOJENI!N961,HNOJIVA_ALL!$A$2:$AE$3303,31,FALSE),"CHYBA")))),2)</f>
        <v>#N/A</v>
      </c>
      <c r="Q961" s="51" t="e">
        <f>ROUND(VLOOKUP(EVID_HNOJENI!N961,HNOJIVA_ALL!$A$2:$Z$3303,15,FALSE)*K961*IF(L961="t",10,IF(L961="kg",0.01,IF(L961="q",1,IF(L961="l",0.01*VLOOKUP(EVID_HNOJENI!N961,HNOJIVA_ALL!$A$2:$AE$3303,31,FALSE),"CHYBA")))),2)</f>
        <v>#N/A</v>
      </c>
      <c r="R961" s="51" t="e">
        <f>ROUND(VLOOKUP(EVID_HNOJENI!N961,HNOJIVA_ALL!$A$2:$Z$3303,16,FALSE)*K961*IF(L961="t",10,IF(L961="kg",0.01,IF(L961="q",1,IF(L961="l",0.01*VLOOKUP(EVID_HNOJENI!N961,HNOJIVA_ALL!$A$2:$AE$3303,31,FALSE),"CHYBA")))),2)</f>
        <v>#N/A</v>
      </c>
      <c r="S961" s="51" t="e">
        <f>ROUND(VLOOKUP(EVID_HNOJENI!N961,HNOJIVA_ALL!$A$2:$Z$3303,18,FALSE)*K961*IF(L961="t",10,IF(L961="kg",0.01,IF(L961="q",1,IF(L961="l",0.01*VLOOKUP(EVID_HNOJENI!N961,HNOJIVA_ALL!$A$2:$AE$3303,31,FALSE),"CHYBA")))),2)</f>
        <v>#N/A</v>
      </c>
      <c r="T961" s="51" t="e">
        <f>ROUND(VLOOKUP(EVID_HNOJENI!N961,HNOJIVA_ALL!$A$2:$Z$3303,17,FALSE)*K961*IF(L961="t",10,IF(L961="kg",0.01,IF(L961="q",1,IF(L961="l",0.01*VLOOKUP(EVID_HNOJENI!N961,HNOJIVA_ALL!$A$2:$AE$3303,31,FALSE),"CHYBA")))),2)</f>
        <v>#N/A</v>
      </c>
      <c r="U961" s="51" t="e">
        <f>ROUND(VLOOKUP(EVID_HNOJENI!N961,HNOJIVA_ALL!$A$2:$Z$3303,20,FALSE)*K961*IF(L961="t",10,IF(L961="kg",0.01,IF(L961="q",1,IF(L961="l",0.01*VLOOKUP(EVID_HNOJENI!N961,HNOJIVA_ALL!$A$2:$AE$3303,31,FALSE),"CHYBA")))),2)</f>
        <v>#N/A</v>
      </c>
    </row>
    <row r="962" spans="1:21" x14ac:dyDescent="0.2">
      <c r="A962" s="32"/>
      <c r="B962" s="45" t="e">
        <f>VLOOKUP($A962,EVID_OSEVU!$A$1:$M$4972,2,FALSE)</f>
        <v>#N/A</v>
      </c>
      <c r="C962" s="45" t="e">
        <f>VLOOKUP($A962,EVID_OSEVU!$A$1:$M$4972,3,FALSE)</f>
        <v>#N/A</v>
      </c>
      <c r="D962" s="45" t="e">
        <f>VLOOKUP($A962,EVID_OSEVU!$A$1:$M$4972,4,FALSE)</f>
        <v>#N/A</v>
      </c>
      <c r="E962" s="45" t="e">
        <f>VLOOKUP($A962,EVID_OSEVU!$A$1:$M$4972,7,FALSE)</f>
        <v>#N/A</v>
      </c>
      <c r="F962" s="45" t="e">
        <f>VLOOKUP($A962,EVID_OSEVU!$A$1:$M$4972,8,FALSE)</f>
        <v>#N/A</v>
      </c>
      <c r="G962" s="45" t="e">
        <f>VLOOKUP($A962,EVID_OSEVU!$A$1:$M$4972,11,FALSE)</f>
        <v>#N/A</v>
      </c>
      <c r="H962" s="35"/>
      <c r="I962" s="48"/>
      <c r="J962" s="33" t="e">
        <f>VLOOKUP($A962,EVID_OSEVU!$A$1:$M$4972,11,FALSE)</f>
        <v>#N/A</v>
      </c>
      <c r="K962" s="39"/>
      <c r="L962" s="49"/>
      <c r="M962" s="89" t="e">
        <f t="shared" si="14"/>
        <v>#N/A</v>
      </c>
      <c r="N962" s="50"/>
      <c r="O962" s="37" t="e">
        <f>VLOOKUP(EVID_HNOJENI!N962,HNOJIVA_ALL!$A$2:$Z$3303,4,FALSE)</f>
        <v>#N/A</v>
      </c>
      <c r="P962" s="51" t="e">
        <f>ROUND(VLOOKUP(EVID_HNOJENI!N962,HNOJIVA_ALL!$A$2:$Z$3303,14,FALSE)*K962*IF(L962="t",10,IF(L962="kg",0.01,IF(L962="q",1,IF(L962="l",0.01*VLOOKUP(EVID_HNOJENI!N962,HNOJIVA_ALL!$A$2:$AE$3303,31,FALSE),"CHYBA")))),2)</f>
        <v>#N/A</v>
      </c>
      <c r="Q962" s="51" t="e">
        <f>ROUND(VLOOKUP(EVID_HNOJENI!N962,HNOJIVA_ALL!$A$2:$Z$3303,15,FALSE)*K962*IF(L962="t",10,IF(L962="kg",0.01,IF(L962="q",1,IF(L962="l",0.01*VLOOKUP(EVID_HNOJENI!N962,HNOJIVA_ALL!$A$2:$AE$3303,31,FALSE),"CHYBA")))),2)</f>
        <v>#N/A</v>
      </c>
      <c r="R962" s="51" t="e">
        <f>ROUND(VLOOKUP(EVID_HNOJENI!N962,HNOJIVA_ALL!$A$2:$Z$3303,16,FALSE)*K962*IF(L962="t",10,IF(L962="kg",0.01,IF(L962="q",1,IF(L962="l",0.01*VLOOKUP(EVID_HNOJENI!N962,HNOJIVA_ALL!$A$2:$AE$3303,31,FALSE),"CHYBA")))),2)</f>
        <v>#N/A</v>
      </c>
      <c r="S962" s="51" t="e">
        <f>ROUND(VLOOKUP(EVID_HNOJENI!N962,HNOJIVA_ALL!$A$2:$Z$3303,18,FALSE)*K962*IF(L962="t",10,IF(L962="kg",0.01,IF(L962="q",1,IF(L962="l",0.01*VLOOKUP(EVID_HNOJENI!N962,HNOJIVA_ALL!$A$2:$AE$3303,31,FALSE),"CHYBA")))),2)</f>
        <v>#N/A</v>
      </c>
      <c r="T962" s="51" t="e">
        <f>ROUND(VLOOKUP(EVID_HNOJENI!N962,HNOJIVA_ALL!$A$2:$Z$3303,17,FALSE)*K962*IF(L962="t",10,IF(L962="kg",0.01,IF(L962="q",1,IF(L962="l",0.01*VLOOKUP(EVID_HNOJENI!N962,HNOJIVA_ALL!$A$2:$AE$3303,31,FALSE),"CHYBA")))),2)</f>
        <v>#N/A</v>
      </c>
      <c r="U962" s="51" t="e">
        <f>ROUND(VLOOKUP(EVID_HNOJENI!N962,HNOJIVA_ALL!$A$2:$Z$3303,20,FALSE)*K962*IF(L962="t",10,IF(L962="kg",0.01,IF(L962="q",1,IF(L962="l",0.01*VLOOKUP(EVID_HNOJENI!N962,HNOJIVA_ALL!$A$2:$AE$3303,31,FALSE),"CHYBA")))),2)</f>
        <v>#N/A</v>
      </c>
    </row>
    <row r="963" spans="1:21" x14ac:dyDescent="0.2">
      <c r="A963" s="32"/>
      <c r="B963" s="45" t="e">
        <f>VLOOKUP($A963,EVID_OSEVU!$A$1:$M$4972,2,FALSE)</f>
        <v>#N/A</v>
      </c>
      <c r="C963" s="45" t="e">
        <f>VLOOKUP($A963,EVID_OSEVU!$A$1:$M$4972,3,FALSE)</f>
        <v>#N/A</v>
      </c>
      <c r="D963" s="45" t="e">
        <f>VLOOKUP($A963,EVID_OSEVU!$A$1:$M$4972,4,FALSE)</f>
        <v>#N/A</v>
      </c>
      <c r="E963" s="45" t="e">
        <f>VLOOKUP($A963,EVID_OSEVU!$A$1:$M$4972,7,FALSE)</f>
        <v>#N/A</v>
      </c>
      <c r="F963" s="45" t="e">
        <f>VLOOKUP($A963,EVID_OSEVU!$A$1:$M$4972,8,FALSE)</f>
        <v>#N/A</v>
      </c>
      <c r="G963" s="45" t="e">
        <f>VLOOKUP($A963,EVID_OSEVU!$A$1:$M$4972,11,FALSE)</f>
        <v>#N/A</v>
      </c>
      <c r="H963" s="35"/>
      <c r="I963" s="48"/>
      <c r="J963" s="33" t="e">
        <f>VLOOKUP($A963,EVID_OSEVU!$A$1:$M$4972,11,FALSE)</f>
        <v>#N/A</v>
      </c>
      <c r="K963" s="39"/>
      <c r="L963" s="49"/>
      <c r="M963" s="89" t="e">
        <f t="shared" si="14"/>
        <v>#N/A</v>
      </c>
      <c r="N963" s="50"/>
      <c r="O963" s="37" t="e">
        <f>VLOOKUP(EVID_HNOJENI!N963,HNOJIVA_ALL!$A$2:$Z$3303,4,FALSE)</f>
        <v>#N/A</v>
      </c>
      <c r="P963" s="51" t="e">
        <f>ROUND(VLOOKUP(EVID_HNOJENI!N963,HNOJIVA_ALL!$A$2:$Z$3303,14,FALSE)*K963*IF(L963="t",10,IF(L963="kg",0.01,IF(L963="q",1,IF(L963="l",0.01*VLOOKUP(EVID_HNOJENI!N963,HNOJIVA_ALL!$A$2:$AE$3303,31,FALSE),"CHYBA")))),2)</f>
        <v>#N/A</v>
      </c>
      <c r="Q963" s="51" t="e">
        <f>ROUND(VLOOKUP(EVID_HNOJENI!N963,HNOJIVA_ALL!$A$2:$Z$3303,15,FALSE)*K963*IF(L963="t",10,IF(L963="kg",0.01,IF(L963="q",1,IF(L963="l",0.01*VLOOKUP(EVID_HNOJENI!N963,HNOJIVA_ALL!$A$2:$AE$3303,31,FALSE),"CHYBA")))),2)</f>
        <v>#N/A</v>
      </c>
      <c r="R963" s="51" t="e">
        <f>ROUND(VLOOKUP(EVID_HNOJENI!N963,HNOJIVA_ALL!$A$2:$Z$3303,16,FALSE)*K963*IF(L963="t",10,IF(L963="kg",0.01,IF(L963="q",1,IF(L963="l",0.01*VLOOKUP(EVID_HNOJENI!N963,HNOJIVA_ALL!$A$2:$AE$3303,31,FALSE),"CHYBA")))),2)</f>
        <v>#N/A</v>
      </c>
      <c r="S963" s="51" t="e">
        <f>ROUND(VLOOKUP(EVID_HNOJENI!N963,HNOJIVA_ALL!$A$2:$Z$3303,18,FALSE)*K963*IF(L963="t",10,IF(L963="kg",0.01,IF(L963="q",1,IF(L963="l",0.01*VLOOKUP(EVID_HNOJENI!N963,HNOJIVA_ALL!$A$2:$AE$3303,31,FALSE),"CHYBA")))),2)</f>
        <v>#N/A</v>
      </c>
      <c r="T963" s="51" t="e">
        <f>ROUND(VLOOKUP(EVID_HNOJENI!N963,HNOJIVA_ALL!$A$2:$Z$3303,17,FALSE)*K963*IF(L963="t",10,IF(L963="kg",0.01,IF(L963="q",1,IF(L963="l",0.01*VLOOKUP(EVID_HNOJENI!N963,HNOJIVA_ALL!$A$2:$AE$3303,31,FALSE),"CHYBA")))),2)</f>
        <v>#N/A</v>
      </c>
      <c r="U963" s="51" t="e">
        <f>ROUND(VLOOKUP(EVID_HNOJENI!N963,HNOJIVA_ALL!$A$2:$Z$3303,20,FALSE)*K963*IF(L963="t",10,IF(L963="kg",0.01,IF(L963="q",1,IF(L963="l",0.01*VLOOKUP(EVID_HNOJENI!N963,HNOJIVA_ALL!$A$2:$AE$3303,31,FALSE),"CHYBA")))),2)</f>
        <v>#N/A</v>
      </c>
    </row>
    <row r="964" spans="1:21" x14ac:dyDescent="0.2">
      <c r="A964" s="32"/>
      <c r="B964" s="45" t="e">
        <f>VLOOKUP($A964,EVID_OSEVU!$A$1:$M$4972,2,FALSE)</f>
        <v>#N/A</v>
      </c>
      <c r="C964" s="45" t="e">
        <f>VLOOKUP($A964,EVID_OSEVU!$A$1:$M$4972,3,FALSE)</f>
        <v>#N/A</v>
      </c>
      <c r="D964" s="45" t="e">
        <f>VLOOKUP($A964,EVID_OSEVU!$A$1:$M$4972,4,FALSE)</f>
        <v>#N/A</v>
      </c>
      <c r="E964" s="45" t="e">
        <f>VLOOKUP($A964,EVID_OSEVU!$A$1:$M$4972,7,FALSE)</f>
        <v>#N/A</v>
      </c>
      <c r="F964" s="45" t="e">
        <f>VLOOKUP($A964,EVID_OSEVU!$A$1:$M$4972,8,FALSE)</f>
        <v>#N/A</v>
      </c>
      <c r="G964" s="45" t="e">
        <f>VLOOKUP($A964,EVID_OSEVU!$A$1:$M$4972,11,FALSE)</f>
        <v>#N/A</v>
      </c>
      <c r="H964" s="35"/>
      <c r="I964" s="48"/>
      <c r="J964" s="33" t="e">
        <f>VLOOKUP($A964,EVID_OSEVU!$A$1:$M$4972,11,FALSE)</f>
        <v>#N/A</v>
      </c>
      <c r="K964" s="39"/>
      <c r="L964" s="49"/>
      <c r="M964" s="89" t="e">
        <f t="shared" si="14"/>
        <v>#N/A</v>
      </c>
      <c r="N964" s="50"/>
      <c r="O964" s="37" t="e">
        <f>VLOOKUP(EVID_HNOJENI!N964,HNOJIVA_ALL!$A$2:$Z$3303,4,FALSE)</f>
        <v>#N/A</v>
      </c>
      <c r="P964" s="51" t="e">
        <f>ROUND(VLOOKUP(EVID_HNOJENI!N964,HNOJIVA_ALL!$A$2:$Z$3303,14,FALSE)*K964*IF(L964="t",10,IF(L964="kg",0.01,IF(L964="q",1,IF(L964="l",0.01*VLOOKUP(EVID_HNOJENI!N964,HNOJIVA_ALL!$A$2:$AE$3303,31,FALSE),"CHYBA")))),2)</f>
        <v>#N/A</v>
      </c>
      <c r="Q964" s="51" t="e">
        <f>ROUND(VLOOKUP(EVID_HNOJENI!N964,HNOJIVA_ALL!$A$2:$Z$3303,15,FALSE)*K964*IF(L964="t",10,IF(L964="kg",0.01,IF(L964="q",1,IF(L964="l",0.01*VLOOKUP(EVID_HNOJENI!N964,HNOJIVA_ALL!$A$2:$AE$3303,31,FALSE),"CHYBA")))),2)</f>
        <v>#N/A</v>
      </c>
      <c r="R964" s="51" t="e">
        <f>ROUND(VLOOKUP(EVID_HNOJENI!N964,HNOJIVA_ALL!$A$2:$Z$3303,16,FALSE)*K964*IF(L964="t",10,IF(L964="kg",0.01,IF(L964="q",1,IF(L964="l",0.01*VLOOKUP(EVID_HNOJENI!N964,HNOJIVA_ALL!$A$2:$AE$3303,31,FALSE),"CHYBA")))),2)</f>
        <v>#N/A</v>
      </c>
      <c r="S964" s="51" t="e">
        <f>ROUND(VLOOKUP(EVID_HNOJENI!N964,HNOJIVA_ALL!$A$2:$Z$3303,18,FALSE)*K964*IF(L964="t",10,IF(L964="kg",0.01,IF(L964="q",1,IF(L964="l",0.01*VLOOKUP(EVID_HNOJENI!N964,HNOJIVA_ALL!$A$2:$AE$3303,31,FALSE),"CHYBA")))),2)</f>
        <v>#N/A</v>
      </c>
      <c r="T964" s="51" t="e">
        <f>ROUND(VLOOKUP(EVID_HNOJENI!N964,HNOJIVA_ALL!$A$2:$Z$3303,17,FALSE)*K964*IF(L964="t",10,IF(L964="kg",0.01,IF(L964="q",1,IF(L964="l",0.01*VLOOKUP(EVID_HNOJENI!N964,HNOJIVA_ALL!$A$2:$AE$3303,31,FALSE),"CHYBA")))),2)</f>
        <v>#N/A</v>
      </c>
      <c r="U964" s="51" t="e">
        <f>ROUND(VLOOKUP(EVID_HNOJENI!N964,HNOJIVA_ALL!$A$2:$Z$3303,20,FALSE)*K964*IF(L964="t",10,IF(L964="kg",0.01,IF(L964="q",1,IF(L964="l",0.01*VLOOKUP(EVID_HNOJENI!N964,HNOJIVA_ALL!$A$2:$AE$3303,31,FALSE),"CHYBA")))),2)</f>
        <v>#N/A</v>
      </c>
    </row>
    <row r="965" spans="1:21" x14ac:dyDescent="0.2">
      <c r="A965" s="32"/>
      <c r="B965" s="45" t="e">
        <f>VLOOKUP($A965,EVID_OSEVU!$A$1:$M$4972,2,FALSE)</f>
        <v>#N/A</v>
      </c>
      <c r="C965" s="45" t="e">
        <f>VLOOKUP($A965,EVID_OSEVU!$A$1:$M$4972,3,FALSE)</f>
        <v>#N/A</v>
      </c>
      <c r="D965" s="45" t="e">
        <f>VLOOKUP($A965,EVID_OSEVU!$A$1:$M$4972,4,FALSE)</f>
        <v>#N/A</v>
      </c>
      <c r="E965" s="45" t="e">
        <f>VLOOKUP($A965,EVID_OSEVU!$A$1:$M$4972,7,FALSE)</f>
        <v>#N/A</v>
      </c>
      <c r="F965" s="45" t="e">
        <f>VLOOKUP($A965,EVID_OSEVU!$A$1:$M$4972,8,FALSE)</f>
        <v>#N/A</v>
      </c>
      <c r="G965" s="45" t="e">
        <f>VLOOKUP($A965,EVID_OSEVU!$A$1:$M$4972,11,FALSE)</f>
        <v>#N/A</v>
      </c>
      <c r="H965" s="35"/>
      <c r="I965" s="48"/>
      <c r="J965" s="33" t="e">
        <f>VLOOKUP($A965,EVID_OSEVU!$A$1:$M$4972,11,FALSE)</f>
        <v>#N/A</v>
      </c>
      <c r="K965" s="39"/>
      <c r="L965" s="49"/>
      <c r="M965" s="89" t="e">
        <f t="shared" ref="M965:M1028" si="15">K965*J965</f>
        <v>#N/A</v>
      </c>
      <c r="N965" s="50"/>
      <c r="O965" s="37" t="e">
        <f>VLOOKUP(EVID_HNOJENI!N965,HNOJIVA_ALL!$A$2:$Z$3303,4,FALSE)</f>
        <v>#N/A</v>
      </c>
      <c r="P965" s="51" t="e">
        <f>ROUND(VLOOKUP(EVID_HNOJENI!N965,HNOJIVA_ALL!$A$2:$Z$3303,14,FALSE)*K965*IF(L965="t",10,IF(L965="kg",0.01,IF(L965="q",1,IF(L965="l",0.01*VLOOKUP(EVID_HNOJENI!N965,HNOJIVA_ALL!$A$2:$AE$3303,31,FALSE),"CHYBA")))),2)</f>
        <v>#N/A</v>
      </c>
      <c r="Q965" s="51" t="e">
        <f>ROUND(VLOOKUP(EVID_HNOJENI!N965,HNOJIVA_ALL!$A$2:$Z$3303,15,FALSE)*K965*IF(L965="t",10,IF(L965="kg",0.01,IF(L965="q",1,IF(L965="l",0.01*VLOOKUP(EVID_HNOJENI!N965,HNOJIVA_ALL!$A$2:$AE$3303,31,FALSE),"CHYBA")))),2)</f>
        <v>#N/A</v>
      </c>
      <c r="R965" s="51" t="e">
        <f>ROUND(VLOOKUP(EVID_HNOJENI!N965,HNOJIVA_ALL!$A$2:$Z$3303,16,FALSE)*K965*IF(L965="t",10,IF(L965="kg",0.01,IF(L965="q",1,IF(L965="l",0.01*VLOOKUP(EVID_HNOJENI!N965,HNOJIVA_ALL!$A$2:$AE$3303,31,FALSE),"CHYBA")))),2)</f>
        <v>#N/A</v>
      </c>
      <c r="S965" s="51" t="e">
        <f>ROUND(VLOOKUP(EVID_HNOJENI!N965,HNOJIVA_ALL!$A$2:$Z$3303,18,FALSE)*K965*IF(L965="t",10,IF(L965="kg",0.01,IF(L965="q",1,IF(L965="l",0.01*VLOOKUP(EVID_HNOJENI!N965,HNOJIVA_ALL!$A$2:$AE$3303,31,FALSE),"CHYBA")))),2)</f>
        <v>#N/A</v>
      </c>
      <c r="T965" s="51" t="e">
        <f>ROUND(VLOOKUP(EVID_HNOJENI!N965,HNOJIVA_ALL!$A$2:$Z$3303,17,FALSE)*K965*IF(L965="t",10,IF(L965="kg",0.01,IF(L965="q",1,IF(L965="l",0.01*VLOOKUP(EVID_HNOJENI!N965,HNOJIVA_ALL!$A$2:$AE$3303,31,FALSE),"CHYBA")))),2)</f>
        <v>#N/A</v>
      </c>
      <c r="U965" s="51" t="e">
        <f>ROUND(VLOOKUP(EVID_HNOJENI!N965,HNOJIVA_ALL!$A$2:$Z$3303,20,FALSE)*K965*IF(L965="t",10,IF(L965="kg",0.01,IF(L965="q",1,IF(L965="l",0.01*VLOOKUP(EVID_HNOJENI!N965,HNOJIVA_ALL!$A$2:$AE$3303,31,FALSE),"CHYBA")))),2)</f>
        <v>#N/A</v>
      </c>
    </row>
    <row r="966" spans="1:21" x14ac:dyDescent="0.2">
      <c r="A966" s="32"/>
      <c r="B966" s="45" t="e">
        <f>VLOOKUP($A966,EVID_OSEVU!$A$1:$M$4972,2,FALSE)</f>
        <v>#N/A</v>
      </c>
      <c r="C966" s="45" t="e">
        <f>VLOOKUP($A966,EVID_OSEVU!$A$1:$M$4972,3,FALSE)</f>
        <v>#N/A</v>
      </c>
      <c r="D966" s="45" t="e">
        <f>VLOOKUP($A966,EVID_OSEVU!$A$1:$M$4972,4,FALSE)</f>
        <v>#N/A</v>
      </c>
      <c r="E966" s="45" t="e">
        <f>VLOOKUP($A966,EVID_OSEVU!$A$1:$M$4972,7,FALSE)</f>
        <v>#N/A</v>
      </c>
      <c r="F966" s="45" t="e">
        <f>VLOOKUP($A966,EVID_OSEVU!$A$1:$M$4972,8,FALSE)</f>
        <v>#N/A</v>
      </c>
      <c r="G966" s="45" t="e">
        <f>VLOOKUP($A966,EVID_OSEVU!$A$1:$M$4972,11,FALSE)</f>
        <v>#N/A</v>
      </c>
      <c r="H966" s="35"/>
      <c r="I966" s="48"/>
      <c r="J966" s="33" t="e">
        <f>VLOOKUP($A966,EVID_OSEVU!$A$1:$M$4972,11,FALSE)</f>
        <v>#N/A</v>
      </c>
      <c r="K966" s="39"/>
      <c r="L966" s="49"/>
      <c r="M966" s="89" t="e">
        <f t="shared" si="15"/>
        <v>#N/A</v>
      </c>
      <c r="N966" s="50"/>
      <c r="O966" s="37" t="e">
        <f>VLOOKUP(EVID_HNOJENI!N966,HNOJIVA_ALL!$A$2:$Z$3303,4,FALSE)</f>
        <v>#N/A</v>
      </c>
      <c r="P966" s="51" t="e">
        <f>ROUND(VLOOKUP(EVID_HNOJENI!N966,HNOJIVA_ALL!$A$2:$Z$3303,14,FALSE)*K966*IF(L966="t",10,IF(L966="kg",0.01,IF(L966="q",1,IF(L966="l",0.01*VLOOKUP(EVID_HNOJENI!N966,HNOJIVA_ALL!$A$2:$AE$3303,31,FALSE),"CHYBA")))),2)</f>
        <v>#N/A</v>
      </c>
      <c r="Q966" s="51" t="e">
        <f>ROUND(VLOOKUP(EVID_HNOJENI!N966,HNOJIVA_ALL!$A$2:$Z$3303,15,FALSE)*K966*IF(L966="t",10,IF(L966="kg",0.01,IF(L966="q",1,IF(L966="l",0.01*VLOOKUP(EVID_HNOJENI!N966,HNOJIVA_ALL!$A$2:$AE$3303,31,FALSE),"CHYBA")))),2)</f>
        <v>#N/A</v>
      </c>
      <c r="R966" s="51" t="e">
        <f>ROUND(VLOOKUP(EVID_HNOJENI!N966,HNOJIVA_ALL!$A$2:$Z$3303,16,FALSE)*K966*IF(L966="t",10,IF(L966="kg",0.01,IF(L966="q",1,IF(L966="l",0.01*VLOOKUP(EVID_HNOJENI!N966,HNOJIVA_ALL!$A$2:$AE$3303,31,FALSE),"CHYBA")))),2)</f>
        <v>#N/A</v>
      </c>
      <c r="S966" s="51" t="e">
        <f>ROUND(VLOOKUP(EVID_HNOJENI!N966,HNOJIVA_ALL!$A$2:$Z$3303,18,FALSE)*K966*IF(L966="t",10,IF(L966="kg",0.01,IF(L966="q",1,IF(L966="l",0.01*VLOOKUP(EVID_HNOJENI!N966,HNOJIVA_ALL!$A$2:$AE$3303,31,FALSE),"CHYBA")))),2)</f>
        <v>#N/A</v>
      </c>
      <c r="T966" s="51" t="e">
        <f>ROUND(VLOOKUP(EVID_HNOJENI!N966,HNOJIVA_ALL!$A$2:$Z$3303,17,FALSE)*K966*IF(L966="t",10,IF(L966="kg",0.01,IF(L966="q",1,IF(L966="l",0.01*VLOOKUP(EVID_HNOJENI!N966,HNOJIVA_ALL!$A$2:$AE$3303,31,FALSE),"CHYBA")))),2)</f>
        <v>#N/A</v>
      </c>
      <c r="U966" s="51" t="e">
        <f>ROUND(VLOOKUP(EVID_HNOJENI!N966,HNOJIVA_ALL!$A$2:$Z$3303,20,FALSE)*K966*IF(L966="t",10,IF(L966="kg",0.01,IF(L966="q",1,IF(L966="l",0.01*VLOOKUP(EVID_HNOJENI!N966,HNOJIVA_ALL!$A$2:$AE$3303,31,FALSE),"CHYBA")))),2)</f>
        <v>#N/A</v>
      </c>
    </row>
    <row r="967" spans="1:21" x14ac:dyDescent="0.2">
      <c r="A967" s="32"/>
      <c r="B967" s="45" t="e">
        <f>VLOOKUP($A967,EVID_OSEVU!$A$1:$M$4972,2,FALSE)</f>
        <v>#N/A</v>
      </c>
      <c r="C967" s="45" t="e">
        <f>VLOOKUP($A967,EVID_OSEVU!$A$1:$M$4972,3,FALSE)</f>
        <v>#N/A</v>
      </c>
      <c r="D967" s="45" t="e">
        <f>VLOOKUP($A967,EVID_OSEVU!$A$1:$M$4972,4,FALSE)</f>
        <v>#N/A</v>
      </c>
      <c r="E967" s="45" t="e">
        <f>VLOOKUP($A967,EVID_OSEVU!$A$1:$M$4972,7,FALSE)</f>
        <v>#N/A</v>
      </c>
      <c r="F967" s="45" t="e">
        <f>VLOOKUP($A967,EVID_OSEVU!$A$1:$M$4972,8,FALSE)</f>
        <v>#N/A</v>
      </c>
      <c r="G967" s="45" t="e">
        <f>VLOOKUP($A967,EVID_OSEVU!$A$1:$M$4972,11,FALSE)</f>
        <v>#N/A</v>
      </c>
      <c r="H967" s="35"/>
      <c r="I967" s="48"/>
      <c r="J967" s="33" t="e">
        <f>VLOOKUP($A967,EVID_OSEVU!$A$1:$M$4972,11,FALSE)</f>
        <v>#N/A</v>
      </c>
      <c r="K967" s="39"/>
      <c r="L967" s="49"/>
      <c r="M967" s="89" t="e">
        <f t="shared" si="15"/>
        <v>#N/A</v>
      </c>
      <c r="N967" s="50"/>
      <c r="O967" s="37" t="e">
        <f>VLOOKUP(EVID_HNOJENI!N967,HNOJIVA_ALL!$A$2:$Z$3303,4,FALSE)</f>
        <v>#N/A</v>
      </c>
      <c r="P967" s="51" t="e">
        <f>ROUND(VLOOKUP(EVID_HNOJENI!N967,HNOJIVA_ALL!$A$2:$Z$3303,14,FALSE)*K967*IF(L967="t",10,IF(L967="kg",0.01,IF(L967="q",1,IF(L967="l",0.01*VLOOKUP(EVID_HNOJENI!N967,HNOJIVA_ALL!$A$2:$AE$3303,31,FALSE),"CHYBA")))),2)</f>
        <v>#N/A</v>
      </c>
      <c r="Q967" s="51" t="e">
        <f>ROUND(VLOOKUP(EVID_HNOJENI!N967,HNOJIVA_ALL!$A$2:$Z$3303,15,FALSE)*K967*IF(L967="t",10,IF(L967="kg",0.01,IF(L967="q",1,IF(L967="l",0.01*VLOOKUP(EVID_HNOJENI!N967,HNOJIVA_ALL!$A$2:$AE$3303,31,FALSE),"CHYBA")))),2)</f>
        <v>#N/A</v>
      </c>
      <c r="R967" s="51" t="e">
        <f>ROUND(VLOOKUP(EVID_HNOJENI!N967,HNOJIVA_ALL!$A$2:$Z$3303,16,FALSE)*K967*IF(L967="t",10,IF(L967="kg",0.01,IF(L967="q",1,IF(L967="l",0.01*VLOOKUP(EVID_HNOJENI!N967,HNOJIVA_ALL!$A$2:$AE$3303,31,FALSE),"CHYBA")))),2)</f>
        <v>#N/A</v>
      </c>
      <c r="S967" s="51" t="e">
        <f>ROUND(VLOOKUP(EVID_HNOJENI!N967,HNOJIVA_ALL!$A$2:$Z$3303,18,FALSE)*K967*IF(L967="t",10,IF(L967="kg",0.01,IF(L967="q",1,IF(L967="l",0.01*VLOOKUP(EVID_HNOJENI!N967,HNOJIVA_ALL!$A$2:$AE$3303,31,FALSE),"CHYBA")))),2)</f>
        <v>#N/A</v>
      </c>
      <c r="T967" s="51" t="e">
        <f>ROUND(VLOOKUP(EVID_HNOJENI!N967,HNOJIVA_ALL!$A$2:$Z$3303,17,FALSE)*K967*IF(L967="t",10,IF(L967="kg",0.01,IF(L967="q",1,IF(L967="l",0.01*VLOOKUP(EVID_HNOJENI!N967,HNOJIVA_ALL!$A$2:$AE$3303,31,FALSE),"CHYBA")))),2)</f>
        <v>#N/A</v>
      </c>
      <c r="U967" s="51" t="e">
        <f>ROUND(VLOOKUP(EVID_HNOJENI!N967,HNOJIVA_ALL!$A$2:$Z$3303,20,FALSE)*K967*IF(L967="t",10,IF(L967="kg",0.01,IF(L967="q",1,IF(L967="l",0.01*VLOOKUP(EVID_HNOJENI!N967,HNOJIVA_ALL!$A$2:$AE$3303,31,FALSE),"CHYBA")))),2)</f>
        <v>#N/A</v>
      </c>
    </row>
    <row r="968" spans="1:21" x14ac:dyDescent="0.2">
      <c r="A968" s="32"/>
      <c r="B968" s="45" t="e">
        <f>VLOOKUP($A968,EVID_OSEVU!$A$1:$M$4972,2,FALSE)</f>
        <v>#N/A</v>
      </c>
      <c r="C968" s="45" t="e">
        <f>VLOOKUP($A968,EVID_OSEVU!$A$1:$M$4972,3,FALSE)</f>
        <v>#N/A</v>
      </c>
      <c r="D968" s="45" t="e">
        <f>VLOOKUP($A968,EVID_OSEVU!$A$1:$M$4972,4,FALSE)</f>
        <v>#N/A</v>
      </c>
      <c r="E968" s="45" t="e">
        <f>VLOOKUP($A968,EVID_OSEVU!$A$1:$M$4972,7,FALSE)</f>
        <v>#N/A</v>
      </c>
      <c r="F968" s="45" t="e">
        <f>VLOOKUP($A968,EVID_OSEVU!$A$1:$M$4972,8,FALSE)</f>
        <v>#N/A</v>
      </c>
      <c r="G968" s="45" t="e">
        <f>VLOOKUP($A968,EVID_OSEVU!$A$1:$M$4972,11,FALSE)</f>
        <v>#N/A</v>
      </c>
      <c r="H968" s="35"/>
      <c r="I968" s="48"/>
      <c r="J968" s="33" t="e">
        <f>VLOOKUP($A968,EVID_OSEVU!$A$1:$M$4972,11,FALSE)</f>
        <v>#N/A</v>
      </c>
      <c r="K968" s="39"/>
      <c r="L968" s="49"/>
      <c r="M968" s="89" t="e">
        <f t="shared" si="15"/>
        <v>#N/A</v>
      </c>
      <c r="N968" s="50"/>
      <c r="O968" s="37" t="e">
        <f>VLOOKUP(EVID_HNOJENI!N968,HNOJIVA_ALL!$A$2:$Z$3303,4,FALSE)</f>
        <v>#N/A</v>
      </c>
      <c r="P968" s="51" t="e">
        <f>ROUND(VLOOKUP(EVID_HNOJENI!N968,HNOJIVA_ALL!$A$2:$Z$3303,14,FALSE)*K968*IF(L968="t",10,IF(L968="kg",0.01,IF(L968="q",1,IF(L968="l",0.01*VLOOKUP(EVID_HNOJENI!N968,HNOJIVA_ALL!$A$2:$AE$3303,31,FALSE),"CHYBA")))),2)</f>
        <v>#N/A</v>
      </c>
      <c r="Q968" s="51" t="e">
        <f>ROUND(VLOOKUP(EVID_HNOJENI!N968,HNOJIVA_ALL!$A$2:$Z$3303,15,FALSE)*K968*IF(L968="t",10,IF(L968="kg",0.01,IF(L968="q",1,IF(L968="l",0.01*VLOOKUP(EVID_HNOJENI!N968,HNOJIVA_ALL!$A$2:$AE$3303,31,FALSE),"CHYBA")))),2)</f>
        <v>#N/A</v>
      </c>
      <c r="R968" s="51" t="e">
        <f>ROUND(VLOOKUP(EVID_HNOJENI!N968,HNOJIVA_ALL!$A$2:$Z$3303,16,FALSE)*K968*IF(L968="t",10,IF(L968="kg",0.01,IF(L968="q",1,IF(L968="l",0.01*VLOOKUP(EVID_HNOJENI!N968,HNOJIVA_ALL!$A$2:$AE$3303,31,FALSE),"CHYBA")))),2)</f>
        <v>#N/A</v>
      </c>
      <c r="S968" s="51" t="e">
        <f>ROUND(VLOOKUP(EVID_HNOJENI!N968,HNOJIVA_ALL!$A$2:$Z$3303,18,FALSE)*K968*IF(L968="t",10,IF(L968="kg",0.01,IF(L968="q",1,IF(L968="l",0.01*VLOOKUP(EVID_HNOJENI!N968,HNOJIVA_ALL!$A$2:$AE$3303,31,FALSE),"CHYBA")))),2)</f>
        <v>#N/A</v>
      </c>
      <c r="T968" s="51" t="e">
        <f>ROUND(VLOOKUP(EVID_HNOJENI!N968,HNOJIVA_ALL!$A$2:$Z$3303,17,FALSE)*K968*IF(L968="t",10,IF(L968="kg",0.01,IF(L968="q",1,IF(L968="l",0.01*VLOOKUP(EVID_HNOJENI!N968,HNOJIVA_ALL!$A$2:$AE$3303,31,FALSE),"CHYBA")))),2)</f>
        <v>#N/A</v>
      </c>
      <c r="U968" s="51" t="e">
        <f>ROUND(VLOOKUP(EVID_HNOJENI!N968,HNOJIVA_ALL!$A$2:$Z$3303,20,FALSE)*K968*IF(L968="t",10,IF(L968="kg",0.01,IF(L968="q",1,IF(L968="l",0.01*VLOOKUP(EVID_HNOJENI!N968,HNOJIVA_ALL!$A$2:$AE$3303,31,FALSE),"CHYBA")))),2)</f>
        <v>#N/A</v>
      </c>
    </row>
    <row r="969" spans="1:21" x14ac:dyDescent="0.2">
      <c r="A969" s="32"/>
      <c r="B969" s="45" t="e">
        <f>VLOOKUP($A969,EVID_OSEVU!$A$1:$M$4972,2,FALSE)</f>
        <v>#N/A</v>
      </c>
      <c r="C969" s="45" t="e">
        <f>VLOOKUP($A969,EVID_OSEVU!$A$1:$M$4972,3,FALSE)</f>
        <v>#N/A</v>
      </c>
      <c r="D969" s="45" t="e">
        <f>VLOOKUP($A969,EVID_OSEVU!$A$1:$M$4972,4,FALSE)</f>
        <v>#N/A</v>
      </c>
      <c r="E969" s="45" t="e">
        <f>VLOOKUP($A969,EVID_OSEVU!$A$1:$M$4972,7,FALSE)</f>
        <v>#N/A</v>
      </c>
      <c r="F969" s="45" t="e">
        <f>VLOOKUP($A969,EVID_OSEVU!$A$1:$M$4972,8,FALSE)</f>
        <v>#N/A</v>
      </c>
      <c r="G969" s="45" t="e">
        <f>VLOOKUP($A969,EVID_OSEVU!$A$1:$M$4972,11,FALSE)</f>
        <v>#N/A</v>
      </c>
      <c r="H969" s="35"/>
      <c r="I969" s="48"/>
      <c r="J969" s="33" t="e">
        <f>VLOOKUP($A969,EVID_OSEVU!$A$1:$M$4972,11,FALSE)</f>
        <v>#N/A</v>
      </c>
      <c r="K969" s="39"/>
      <c r="L969" s="49"/>
      <c r="M969" s="89" t="e">
        <f t="shared" si="15"/>
        <v>#N/A</v>
      </c>
      <c r="N969" s="50"/>
      <c r="O969" s="37" t="e">
        <f>VLOOKUP(EVID_HNOJENI!N969,HNOJIVA_ALL!$A$2:$Z$3303,4,FALSE)</f>
        <v>#N/A</v>
      </c>
      <c r="P969" s="51" t="e">
        <f>ROUND(VLOOKUP(EVID_HNOJENI!N969,HNOJIVA_ALL!$A$2:$Z$3303,14,FALSE)*K969*IF(L969="t",10,IF(L969="kg",0.01,IF(L969="q",1,IF(L969="l",0.01*VLOOKUP(EVID_HNOJENI!N969,HNOJIVA_ALL!$A$2:$AE$3303,31,FALSE),"CHYBA")))),2)</f>
        <v>#N/A</v>
      </c>
      <c r="Q969" s="51" t="e">
        <f>ROUND(VLOOKUP(EVID_HNOJENI!N969,HNOJIVA_ALL!$A$2:$Z$3303,15,FALSE)*K969*IF(L969="t",10,IF(L969="kg",0.01,IF(L969="q",1,IF(L969="l",0.01*VLOOKUP(EVID_HNOJENI!N969,HNOJIVA_ALL!$A$2:$AE$3303,31,FALSE),"CHYBA")))),2)</f>
        <v>#N/A</v>
      </c>
      <c r="R969" s="51" t="e">
        <f>ROUND(VLOOKUP(EVID_HNOJENI!N969,HNOJIVA_ALL!$A$2:$Z$3303,16,FALSE)*K969*IF(L969="t",10,IF(L969="kg",0.01,IF(L969="q",1,IF(L969="l",0.01*VLOOKUP(EVID_HNOJENI!N969,HNOJIVA_ALL!$A$2:$AE$3303,31,FALSE),"CHYBA")))),2)</f>
        <v>#N/A</v>
      </c>
      <c r="S969" s="51" t="e">
        <f>ROUND(VLOOKUP(EVID_HNOJENI!N969,HNOJIVA_ALL!$A$2:$Z$3303,18,FALSE)*K969*IF(L969="t",10,IF(L969="kg",0.01,IF(L969="q",1,IF(L969="l",0.01*VLOOKUP(EVID_HNOJENI!N969,HNOJIVA_ALL!$A$2:$AE$3303,31,FALSE),"CHYBA")))),2)</f>
        <v>#N/A</v>
      </c>
      <c r="T969" s="51" t="e">
        <f>ROUND(VLOOKUP(EVID_HNOJENI!N969,HNOJIVA_ALL!$A$2:$Z$3303,17,FALSE)*K969*IF(L969="t",10,IF(L969="kg",0.01,IF(L969="q",1,IF(L969="l",0.01*VLOOKUP(EVID_HNOJENI!N969,HNOJIVA_ALL!$A$2:$AE$3303,31,FALSE),"CHYBA")))),2)</f>
        <v>#N/A</v>
      </c>
      <c r="U969" s="51" t="e">
        <f>ROUND(VLOOKUP(EVID_HNOJENI!N969,HNOJIVA_ALL!$A$2:$Z$3303,20,FALSE)*K969*IF(L969="t",10,IF(L969="kg",0.01,IF(L969="q",1,IF(L969="l",0.01*VLOOKUP(EVID_HNOJENI!N969,HNOJIVA_ALL!$A$2:$AE$3303,31,FALSE),"CHYBA")))),2)</f>
        <v>#N/A</v>
      </c>
    </row>
    <row r="970" spans="1:21" x14ac:dyDescent="0.2">
      <c r="A970" s="32"/>
      <c r="B970" s="45" t="e">
        <f>VLOOKUP($A970,EVID_OSEVU!$A$1:$M$4972,2,FALSE)</f>
        <v>#N/A</v>
      </c>
      <c r="C970" s="45" t="e">
        <f>VLOOKUP($A970,EVID_OSEVU!$A$1:$M$4972,3,FALSE)</f>
        <v>#N/A</v>
      </c>
      <c r="D970" s="45" t="e">
        <f>VLOOKUP($A970,EVID_OSEVU!$A$1:$M$4972,4,FALSE)</f>
        <v>#N/A</v>
      </c>
      <c r="E970" s="45" t="e">
        <f>VLOOKUP($A970,EVID_OSEVU!$A$1:$M$4972,7,FALSE)</f>
        <v>#N/A</v>
      </c>
      <c r="F970" s="45" t="e">
        <f>VLOOKUP($A970,EVID_OSEVU!$A$1:$M$4972,8,FALSE)</f>
        <v>#N/A</v>
      </c>
      <c r="G970" s="45" t="e">
        <f>VLOOKUP($A970,EVID_OSEVU!$A$1:$M$4972,11,FALSE)</f>
        <v>#N/A</v>
      </c>
      <c r="H970" s="35"/>
      <c r="I970" s="48"/>
      <c r="J970" s="33" t="e">
        <f>VLOOKUP($A970,EVID_OSEVU!$A$1:$M$4972,11,FALSE)</f>
        <v>#N/A</v>
      </c>
      <c r="K970" s="39"/>
      <c r="L970" s="49"/>
      <c r="M970" s="89" t="e">
        <f t="shared" si="15"/>
        <v>#N/A</v>
      </c>
      <c r="N970" s="50"/>
      <c r="O970" s="37" t="e">
        <f>VLOOKUP(EVID_HNOJENI!N970,HNOJIVA_ALL!$A$2:$Z$3303,4,FALSE)</f>
        <v>#N/A</v>
      </c>
      <c r="P970" s="51" t="e">
        <f>ROUND(VLOOKUP(EVID_HNOJENI!N970,HNOJIVA_ALL!$A$2:$Z$3303,14,FALSE)*K970*IF(L970="t",10,IF(L970="kg",0.01,IF(L970="q",1,IF(L970="l",0.01*VLOOKUP(EVID_HNOJENI!N970,HNOJIVA_ALL!$A$2:$AE$3303,31,FALSE),"CHYBA")))),2)</f>
        <v>#N/A</v>
      </c>
      <c r="Q970" s="51" t="e">
        <f>ROUND(VLOOKUP(EVID_HNOJENI!N970,HNOJIVA_ALL!$A$2:$Z$3303,15,FALSE)*K970*IF(L970="t",10,IF(L970="kg",0.01,IF(L970="q",1,IF(L970="l",0.01*VLOOKUP(EVID_HNOJENI!N970,HNOJIVA_ALL!$A$2:$AE$3303,31,FALSE),"CHYBA")))),2)</f>
        <v>#N/A</v>
      </c>
      <c r="R970" s="51" t="e">
        <f>ROUND(VLOOKUP(EVID_HNOJENI!N970,HNOJIVA_ALL!$A$2:$Z$3303,16,FALSE)*K970*IF(L970="t",10,IF(L970="kg",0.01,IF(L970="q",1,IF(L970="l",0.01*VLOOKUP(EVID_HNOJENI!N970,HNOJIVA_ALL!$A$2:$AE$3303,31,FALSE),"CHYBA")))),2)</f>
        <v>#N/A</v>
      </c>
      <c r="S970" s="51" t="e">
        <f>ROUND(VLOOKUP(EVID_HNOJENI!N970,HNOJIVA_ALL!$A$2:$Z$3303,18,FALSE)*K970*IF(L970="t",10,IF(L970="kg",0.01,IF(L970="q",1,IF(L970="l",0.01*VLOOKUP(EVID_HNOJENI!N970,HNOJIVA_ALL!$A$2:$AE$3303,31,FALSE),"CHYBA")))),2)</f>
        <v>#N/A</v>
      </c>
      <c r="T970" s="51" t="e">
        <f>ROUND(VLOOKUP(EVID_HNOJENI!N970,HNOJIVA_ALL!$A$2:$Z$3303,17,FALSE)*K970*IF(L970="t",10,IF(L970="kg",0.01,IF(L970="q",1,IF(L970="l",0.01*VLOOKUP(EVID_HNOJENI!N970,HNOJIVA_ALL!$A$2:$AE$3303,31,FALSE),"CHYBA")))),2)</f>
        <v>#N/A</v>
      </c>
      <c r="U970" s="51" t="e">
        <f>ROUND(VLOOKUP(EVID_HNOJENI!N970,HNOJIVA_ALL!$A$2:$Z$3303,20,FALSE)*K970*IF(L970="t",10,IF(L970="kg",0.01,IF(L970="q",1,IF(L970="l",0.01*VLOOKUP(EVID_HNOJENI!N970,HNOJIVA_ALL!$A$2:$AE$3303,31,FALSE),"CHYBA")))),2)</f>
        <v>#N/A</v>
      </c>
    </row>
    <row r="971" spans="1:21" x14ac:dyDescent="0.2">
      <c r="A971" s="32"/>
      <c r="B971" s="45" t="e">
        <f>VLOOKUP($A971,EVID_OSEVU!$A$1:$M$4972,2,FALSE)</f>
        <v>#N/A</v>
      </c>
      <c r="C971" s="45" t="e">
        <f>VLOOKUP($A971,EVID_OSEVU!$A$1:$M$4972,3,FALSE)</f>
        <v>#N/A</v>
      </c>
      <c r="D971" s="45" t="e">
        <f>VLOOKUP($A971,EVID_OSEVU!$A$1:$M$4972,4,FALSE)</f>
        <v>#N/A</v>
      </c>
      <c r="E971" s="45" t="e">
        <f>VLOOKUP($A971,EVID_OSEVU!$A$1:$M$4972,7,FALSE)</f>
        <v>#N/A</v>
      </c>
      <c r="F971" s="45" t="e">
        <f>VLOOKUP($A971,EVID_OSEVU!$A$1:$M$4972,8,FALSE)</f>
        <v>#N/A</v>
      </c>
      <c r="G971" s="45" t="e">
        <f>VLOOKUP($A971,EVID_OSEVU!$A$1:$M$4972,11,FALSE)</f>
        <v>#N/A</v>
      </c>
      <c r="H971" s="35"/>
      <c r="I971" s="48"/>
      <c r="J971" s="33" t="e">
        <f>VLOOKUP($A971,EVID_OSEVU!$A$1:$M$4972,11,FALSE)</f>
        <v>#N/A</v>
      </c>
      <c r="K971" s="39"/>
      <c r="L971" s="49"/>
      <c r="M971" s="89" t="e">
        <f t="shared" si="15"/>
        <v>#N/A</v>
      </c>
      <c r="N971" s="50"/>
      <c r="O971" s="37" t="e">
        <f>VLOOKUP(EVID_HNOJENI!N971,HNOJIVA_ALL!$A$2:$Z$3303,4,FALSE)</f>
        <v>#N/A</v>
      </c>
      <c r="P971" s="51" t="e">
        <f>ROUND(VLOOKUP(EVID_HNOJENI!N971,HNOJIVA_ALL!$A$2:$Z$3303,14,FALSE)*K971*IF(L971="t",10,IF(L971="kg",0.01,IF(L971="q",1,IF(L971="l",0.01*VLOOKUP(EVID_HNOJENI!N971,HNOJIVA_ALL!$A$2:$AE$3303,31,FALSE),"CHYBA")))),2)</f>
        <v>#N/A</v>
      </c>
      <c r="Q971" s="51" t="e">
        <f>ROUND(VLOOKUP(EVID_HNOJENI!N971,HNOJIVA_ALL!$A$2:$Z$3303,15,FALSE)*K971*IF(L971="t",10,IF(L971="kg",0.01,IF(L971="q",1,IF(L971="l",0.01*VLOOKUP(EVID_HNOJENI!N971,HNOJIVA_ALL!$A$2:$AE$3303,31,FALSE),"CHYBA")))),2)</f>
        <v>#N/A</v>
      </c>
      <c r="R971" s="51" t="e">
        <f>ROUND(VLOOKUP(EVID_HNOJENI!N971,HNOJIVA_ALL!$A$2:$Z$3303,16,FALSE)*K971*IF(L971="t",10,IF(L971="kg",0.01,IF(L971="q",1,IF(L971="l",0.01*VLOOKUP(EVID_HNOJENI!N971,HNOJIVA_ALL!$A$2:$AE$3303,31,FALSE),"CHYBA")))),2)</f>
        <v>#N/A</v>
      </c>
      <c r="S971" s="51" t="e">
        <f>ROUND(VLOOKUP(EVID_HNOJENI!N971,HNOJIVA_ALL!$A$2:$Z$3303,18,FALSE)*K971*IF(L971="t",10,IF(L971="kg",0.01,IF(L971="q",1,IF(L971="l",0.01*VLOOKUP(EVID_HNOJENI!N971,HNOJIVA_ALL!$A$2:$AE$3303,31,FALSE),"CHYBA")))),2)</f>
        <v>#N/A</v>
      </c>
      <c r="T971" s="51" t="e">
        <f>ROUND(VLOOKUP(EVID_HNOJENI!N971,HNOJIVA_ALL!$A$2:$Z$3303,17,FALSE)*K971*IF(L971="t",10,IF(L971="kg",0.01,IF(L971="q",1,IF(L971="l",0.01*VLOOKUP(EVID_HNOJENI!N971,HNOJIVA_ALL!$A$2:$AE$3303,31,FALSE),"CHYBA")))),2)</f>
        <v>#N/A</v>
      </c>
      <c r="U971" s="51" t="e">
        <f>ROUND(VLOOKUP(EVID_HNOJENI!N971,HNOJIVA_ALL!$A$2:$Z$3303,20,FALSE)*K971*IF(L971="t",10,IF(L971="kg",0.01,IF(L971="q",1,IF(L971="l",0.01*VLOOKUP(EVID_HNOJENI!N971,HNOJIVA_ALL!$A$2:$AE$3303,31,FALSE),"CHYBA")))),2)</f>
        <v>#N/A</v>
      </c>
    </row>
    <row r="972" spans="1:21" x14ac:dyDescent="0.2">
      <c r="A972" s="32"/>
      <c r="B972" s="45" t="e">
        <f>VLOOKUP($A972,EVID_OSEVU!$A$1:$M$4972,2,FALSE)</f>
        <v>#N/A</v>
      </c>
      <c r="C972" s="45" t="e">
        <f>VLOOKUP($A972,EVID_OSEVU!$A$1:$M$4972,3,FALSE)</f>
        <v>#N/A</v>
      </c>
      <c r="D972" s="45" t="e">
        <f>VLOOKUP($A972,EVID_OSEVU!$A$1:$M$4972,4,FALSE)</f>
        <v>#N/A</v>
      </c>
      <c r="E972" s="45" t="e">
        <f>VLOOKUP($A972,EVID_OSEVU!$A$1:$M$4972,7,FALSE)</f>
        <v>#N/A</v>
      </c>
      <c r="F972" s="45" t="e">
        <f>VLOOKUP($A972,EVID_OSEVU!$A$1:$M$4972,8,FALSE)</f>
        <v>#N/A</v>
      </c>
      <c r="G972" s="45" t="e">
        <f>VLOOKUP($A972,EVID_OSEVU!$A$1:$M$4972,11,FALSE)</f>
        <v>#N/A</v>
      </c>
      <c r="H972" s="35"/>
      <c r="I972" s="48"/>
      <c r="J972" s="33" t="e">
        <f>VLOOKUP($A972,EVID_OSEVU!$A$1:$M$4972,11,FALSE)</f>
        <v>#N/A</v>
      </c>
      <c r="K972" s="39"/>
      <c r="L972" s="49"/>
      <c r="M972" s="89" t="e">
        <f t="shared" si="15"/>
        <v>#N/A</v>
      </c>
      <c r="N972" s="50"/>
      <c r="O972" s="37" t="e">
        <f>VLOOKUP(EVID_HNOJENI!N972,HNOJIVA_ALL!$A$2:$Z$3303,4,FALSE)</f>
        <v>#N/A</v>
      </c>
      <c r="P972" s="51" t="e">
        <f>ROUND(VLOOKUP(EVID_HNOJENI!N972,HNOJIVA_ALL!$A$2:$Z$3303,14,FALSE)*K972*IF(L972="t",10,IF(L972="kg",0.01,IF(L972="q",1,IF(L972="l",0.01*VLOOKUP(EVID_HNOJENI!N972,HNOJIVA_ALL!$A$2:$AE$3303,31,FALSE),"CHYBA")))),2)</f>
        <v>#N/A</v>
      </c>
      <c r="Q972" s="51" t="e">
        <f>ROUND(VLOOKUP(EVID_HNOJENI!N972,HNOJIVA_ALL!$A$2:$Z$3303,15,FALSE)*K972*IF(L972="t",10,IF(L972="kg",0.01,IF(L972="q",1,IF(L972="l",0.01*VLOOKUP(EVID_HNOJENI!N972,HNOJIVA_ALL!$A$2:$AE$3303,31,FALSE),"CHYBA")))),2)</f>
        <v>#N/A</v>
      </c>
      <c r="R972" s="51" t="e">
        <f>ROUND(VLOOKUP(EVID_HNOJENI!N972,HNOJIVA_ALL!$A$2:$Z$3303,16,FALSE)*K972*IF(L972="t",10,IF(L972="kg",0.01,IF(L972="q",1,IF(L972="l",0.01*VLOOKUP(EVID_HNOJENI!N972,HNOJIVA_ALL!$A$2:$AE$3303,31,FALSE),"CHYBA")))),2)</f>
        <v>#N/A</v>
      </c>
      <c r="S972" s="51" t="e">
        <f>ROUND(VLOOKUP(EVID_HNOJENI!N972,HNOJIVA_ALL!$A$2:$Z$3303,18,FALSE)*K972*IF(L972="t",10,IF(L972="kg",0.01,IF(L972="q",1,IF(L972="l",0.01*VLOOKUP(EVID_HNOJENI!N972,HNOJIVA_ALL!$A$2:$AE$3303,31,FALSE),"CHYBA")))),2)</f>
        <v>#N/A</v>
      </c>
      <c r="T972" s="51" t="e">
        <f>ROUND(VLOOKUP(EVID_HNOJENI!N972,HNOJIVA_ALL!$A$2:$Z$3303,17,FALSE)*K972*IF(L972="t",10,IF(L972="kg",0.01,IF(L972="q",1,IF(L972="l",0.01*VLOOKUP(EVID_HNOJENI!N972,HNOJIVA_ALL!$A$2:$AE$3303,31,FALSE),"CHYBA")))),2)</f>
        <v>#N/A</v>
      </c>
      <c r="U972" s="51" t="e">
        <f>ROUND(VLOOKUP(EVID_HNOJENI!N972,HNOJIVA_ALL!$A$2:$Z$3303,20,FALSE)*K972*IF(L972="t",10,IF(L972="kg",0.01,IF(L972="q",1,IF(L972="l",0.01*VLOOKUP(EVID_HNOJENI!N972,HNOJIVA_ALL!$A$2:$AE$3303,31,FALSE),"CHYBA")))),2)</f>
        <v>#N/A</v>
      </c>
    </row>
    <row r="973" spans="1:21" x14ac:dyDescent="0.2">
      <c r="A973" s="32"/>
      <c r="B973" s="45" t="e">
        <f>VLOOKUP($A973,EVID_OSEVU!$A$1:$M$4972,2,FALSE)</f>
        <v>#N/A</v>
      </c>
      <c r="C973" s="45" t="e">
        <f>VLOOKUP($A973,EVID_OSEVU!$A$1:$M$4972,3,FALSE)</f>
        <v>#N/A</v>
      </c>
      <c r="D973" s="45" t="e">
        <f>VLOOKUP($A973,EVID_OSEVU!$A$1:$M$4972,4,FALSE)</f>
        <v>#N/A</v>
      </c>
      <c r="E973" s="45" t="e">
        <f>VLOOKUP($A973,EVID_OSEVU!$A$1:$M$4972,7,FALSE)</f>
        <v>#N/A</v>
      </c>
      <c r="F973" s="45" t="e">
        <f>VLOOKUP($A973,EVID_OSEVU!$A$1:$M$4972,8,FALSE)</f>
        <v>#N/A</v>
      </c>
      <c r="G973" s="45" t="e">
        <f>VLOOKUP($A973,EVID_OSEVU!$A$1:$M$4972,11,FALSE)</f>
        <v>#N/A</v>
      </c>
      <c r="H973" s="35"/>
      <c r="I973" s="48"/>
      <c r="J973" s="33" t="e">
        <f>VLOOKUP($A973,EVID_OSEVU!$A$1:$M$4972,11,FALSE)</f>
        <v>#N/A</v>
      </c>
      <c r="K973" s="39"/>
      <c r="L973" s="49"/>
      <c r="M973" s="89" t="e">
        <f t="shared" si="15"/>
        <v>#N/A</v>
      </c>
      <c r="N973" s="50"/>
      <c r="O973" s="37" t="e">
        <f>VLOOKUP(EVID_HNOJENI!N973,HNOJIVA_ALL!$A$2:$Z$3303,4,FALSE)</f>
        <v>#N/A</v>
      </c>
      <c r="P973" s="51" t="e">
        <f>ROUND(VLOOKUP(EVID_HNOJENI!N973,HNOJIVA_ALL!$A$2:$Z$3303,14,FALSE)*K973*IF(L973="t",10,IF(L973="kg",0.01,IF(L973="q",1,IF(L973="l",0.01*VLOOKUP(EVID_HNOJENI!N973,HNOJIVA_ALL!$A$2:$AE$3303,31,FALSE),"CHYBA")))),2)</f>
        <v>#N/A</v>
      </c>
      <c r="Q973" s="51" t="e">
        <f>ROUND(VLOOKUP(EVID_HNOJENI!N973,HNOJIVA_ALL!$A$2:$Z$3303,15,FALSE)*K973*IF(L973="t",10,IF(L973="kg",0.01,IF(L973="q",1,IF(L973="l",0.01*VLOOKUP(EVID_HNOJENI!N973,HNOJIVA_ALL!$A$2:$AE$3303,31,FALSE),"CHYBA")))),2)</f>
        <v>#N/A</v>
      </c>
      <c r="R973" s="51" t="e">
        <f>ROUND(VLOOKUP(EVID_HNOJENI!N973,HNOJIVA_ALL!$A$2:$Z$3303,16,FALSE)*K973*IF(L973="t",10,IF(L973="kg",0.01,IF(L973="q",1,IF(L973="l",0.01*VLOOKUP(EVID_HNOJENI!N973,HNOJIVA_ALL!$A$2:$AE$3303,31,FALSE),"CHYBA")))),2)</f>
        <v>#N/A</v>
      </c>
      <c r="S973" s="51" t="e">
        <f>ROUND(VLOOKUP(EVID_HNOJENI!N973,HNOJIVA_ALL!$A$2:$Z$3303,18,FALSE)*K973*IF(L973="t",10,IF(L973="kg",0.01,IF(L973="q",1,IF(L973="l",0.01*VLOOKUP(EVID_HNOJENI!N973,HNOJIVA_ALL!$A$2:$AE$3303,31,FALSE),"CHYBA")))),2)</f>
        <v>#N/A</v>
      </c>
      <c r="T973" s="51" t="e">
        <f>ROUND(VLOOKUP(EVID_HNOJENI!N973,HNOJIVA_ALL!$A$2:$Z$3303,17,FALSE)*K973*IF(L973="t",10,IF(L973="kg",0.01,IF(L973="q",1,IF(L973="l",0.01*VLOOKUP(EVID_HNOJENI!N973,HNOJIVA_ALL!$A$2:$AE$3303,31,FALSE),"CHYBA")))),2)</f>
        <v>#N/A</v>
      </c>
      <c r="U973" s="51" t="e">
        <f>ROUND(VLOOKUP(EVID_HNOJENI!N973,HNOJIVA_ALL!$A$2:$Z$3303,20,FALSE)*K973*IF(L973="t",10,IF(L973="kg",0.01,IF(L973="q",1,IF(L973="l",0.01*VLOOKUP(EVID_HNOJENI!N973,HNOJIVA_ALL!$A$2:$AE$3303,31,FALSE),"CHYBA")))),2)</f>
        <v>#N/A</v>
      </c>
    </row>
    <row r="974" spans="1:21" x14ac:dyDescent="0.2">
      <c r="A974" s="32"/>
      <c r="B974" s="45" t="e">
        <f>VLOOKUP($A974,EVID_OSEVU!$A$1:$M$4972,2,FALSE)</f>
        <v>#N/A</v>
      </c>
      <c r="C974" s="45" t="e">
        <f>VLOOKUP($A974,EVID_OSEVU!$A$1:$M$4972,3,FALSE)</f>
        <v>#N/A</v>
      </c>
      <c r="D974" s="45" t="e">
        <f>VLOOKUP($A974,EVID_OSEVU!$A$1:$M$4972,4,FALSE)</f>
        <v>#N/A</v>
      </c>
      <c r="E974" s="45" t="e">
        <f>VLOOKUP($A974,EVID_OSEVU!$A$1:$M$4972,7,FALSE)</f>
        <v>#N/A</v>
      </c>
      <c r="F974" s="45" t="e">
        <f>VLOOKUP($A974,EVID_OSEVU!$A$1:$M$4972,8,FALSE)</f>
        <v>#N/A</v>
      </c>
      <c r="G974" s="45" t="e">
        <f>VLOOKUP($A974,EVID_OSEVU!$A$1:$M$4972,11,FALSE)</f>
        <v>#N/A</v>
      </c>
      <c r="H974" s="35"/>
      <c r="I974" s="48"/>
      <c r="J974" s="33" t="e">
        <f>VLOOKUP($A974,EVID_OSEVU!$A$1:$M$4972,11,FALSE)</f>
        <v>#N/A</v>
      </c>
      <c r="K974" s="39"/>
      <c r="L974" s="49"/>
      <c r="M974" s="89" t="e">
        <f t="shared" si="15"/>
        <v>#N/A</v>
      </c>
      <c r="N974" s="50"/>
      <c r="O974" s="37" t="e">
        <f>VLOOKUP(EVID_HNOJENI!N974,HNOJIVA_ALL!$A$2:$Z$3303,4,FALSE)</f>
        <v>#N/A</v>
      </c>
      <c r="P974" s="51" t="e">
        <f>ROUND(VLOOKUP(EVID_HNOJENI!N974,HNOJIVA_ALL!$A$2:$Z$3303,14,FALSE)*K974*IF(L974="t",10,IF(L974="kg",0.01,IF(L974="q",1,IF(L974="l",0.01*VLOOKUP(EVID_HNOJENI!N974,HNOJIVA_ALL!$A$2:$AE$3303,31,FALSE),"CHYBA")))),2)</f>
        <v>#N/A</v>
      </c>
      <c r="Q974" s="51" t="e">
        <f>ROUND(VLOOKUP(EVID_HNOJENI!N974,HNOJIVA_ALL!$A$2:$Z$3303,15,FALSE)*K974*IF(L974="t",10,IF(L974="kg",0.01,IF(L974="q",1,IF(L974="l",0.01*VLOOKUP(EVID_HNOJENI!N974,HNOJIVA_ALL!$A$2:$AE$3303,31,FALSE),"CHYBA")))),2)</f>
        <v>#N/A</v>
      </c>
      <c r="R974" s="51" t="e">
        <f>ROUND(VLOOKUP(EVID_HNOJENI!N974,HNOJIVA_ALL!$A$2:$Z$3303,16,FALSE)*K974*IF(L974="t",10,IF(L974="kg",0.01,IF(L974="q",1,IF(L974="l",0.01*VLOOKUP(EVID_HNOJENI!N974,HNOJIVA_ALL!$A$2:$AE$3303,31,FALSE),"CHYBA")))),2)</f>
        <v>#N/A</v>
      </c>
      <c r="S974" s="51" t="e">
        <f>ROUND(VLOOKUP(EVID_HNOJENI!N974,HNOJIVA_ALL!$A$2:$Z$3303,18,FALSE)*K974*IF(L974="t",10,IF(L974="kg",0.01,IF(L974="q",1,IF(L974="l",0.01*VLOOKUP(EVID_HNOJENI!N974,HNOJIVA_ALL!$A$2:$AE$3303,31,FALSE),"CHYBA")))),2)</f>
        <v>#N/A</v>
      </c>
      <c r="T974" s="51" t="e">
        <f>ROUND(VLOOKUP(EVID_HNOJENI!N974,HNOJIVA_ALL!$A$2:$Z$3303,17,FALSE)*K974*IF(L974="t",10,IF(L974="kg",0.01,IF(L974="q",1,IF(L974="l",0.01*VLOOKUP(EVID_HNOJENI!N974,HNOJIVA_ALL!$A$2:$AE$3303,31,FALSE),"CHYBA")))),2)</f>
        <v>#N/A</v>
      </c>
      <c r="U974" s="51" t="e">
        <f>ROUND(VLOOKUP(EVID_HNOJENI!N974,HNOJIVA_ALL!$A$2:$Z$3303,20,FALSE)*K974*IF(L974="t",10,IF(L974="kg",0.01,IF(L974="q",1,IF(L974="l",0.01*VLOOKUP(EVID_HNOJENI!N974,HNOJIVA_ALL!$A$2:$AE$3303,31,FALSE),"CHYBA")))),2)</f>
        <v>#N/A</v>
      </c>
    </row>
    <row r="975" spans="1:21" x14ac:dyDescent="0.2">
      <c r="A975" s="32"/>
      <c r="B975" s="45" t="e">
        <f>VLOOKUP($A975,EVID_OSEVU!$A$1:$M$4972,2,FALSE)</f>
        <v>#N/A</v>
      </c>
      <c r="C975" s="45" t="e">
        <f>VLOOKUP($A975,EVID_OSEVU!$A$1:$M$4972,3,FALSE)</f>
        <v>#N/A</v>
      </c>
      <c r="D975" s="45" t="e">
        <f>VLOOKUP($A975,EVID_OSEVU!$A$1:$M$4972,4,FALSE)</f>
        <v>#N/A</v>
      </c>
      <c r="E975" s="45" t="e">
        <f>VLOOKUP($A975,EVID_OSEVU!$A$1:$M$4972,7,FALSE)</f>
        <v>#N/A</v>
      </c>
      <c r="F975" s="45" t="e">
        <f>VLOOKUP($A975,EVID_OSEVU!$A$1:$M$4972,8,FALSE)</f>
        <v>#N/A</v>
      </c>
      <c r="G975" s="45" t="e">
        <f>VLOOKUP($A975,EVID_OSEVU!$A$1:$M$4972,11,FALSE)</f>
        <v>#N/A</v>
      </c>
      <c r="H975" s="35"/>
      <c r="I975" s="48"/>
      <c r="J975" s="33" t="e">
        <f>VLOOKUP($A975,EVID_OSEVU!$A$1:$M$4972,11,FALSE)</f>
        <v>#N/A</v>
      </c>
      <c r="K975" s="39"/>
      <c r="L975" s="49"/>
      <c r="M975" s="89" t="e">
        <f t="shared" si="15"/>
        <v>#N/A</v>
      </c>
      <c r="N975" s="50"/>
      <c r="O975" s="37" t="e">
        <f>VLOOKUP(EVID_HNOJENI!N975,HNOJIVA_ALL!$A$2:$Z$3303,4,FALSE)</f>
        <v>#N/A</v>
      </c>
      <c r="P975" s="51" t="e">
        <f>ROUND(VLOOKUP(EVID_HNOJENI!N975,HNOJIVA_ALL!$A$2:$Z$3303,14,FALSE)*K975*IF(L975="t",10,IF(L975="kg",0.01,IF(L975="q",1,IF(L975="l",0.01*VLOOKUP(EVID_HNOJENI!N975,HNOJIVA_ALL!$A$2:$AE$3303,31,FALSE),"CHYBA")))),2)</f>
        <v>#N/A</v>
      </c>
      <c r="Q975" s="51" t="e">
        <f>ROUND(VLOOKUP(EVID_HNOJENI!N975,HNOJIVA_ALL!$A$2:$Z$3303,15,FALSE)*K975*IF(L975="t",10,IF(L975="kg",0.01,IF(L975="q",1,IF(L975="l",0.01*VLOOKUP(EVID_HNOJENI!N975,HNOJIVA_ALL!$A$2:$AE$3303,31,FALSE),"CHYBA")))),2)</f>
        <v>#N/A</v>
      </c>
      <c r="R975" s="51" t="e">
        <f>ROUND(VLOOKUP(EVID_HNOJENI!N975,HNOJIVA_ALL!$A$2:$Z$3303,16,FALSE)*K975*IF(L975="t",10,IF(L975="kg",0.01,IF(L975="q",1,IF(L975="l",0.01*VLOOKUP(EVID_HNOJENI!N975,HNOJIVA_ALL!$A$2:$AE$3303,31,FALSE),"CHYBA")))),2)</f>
        <v>#N/A</v>
      </c>
      <c r="S975" s="51" t="e">
        <f>ROUND(VLOOKUP(EVID_HNOJENI!N975,HNOJIVA_ALL!$A$2:$Z$3303,18,FALSE)*K975*IF(L975="t",10,IF(L975="kg",0.01,IF(L975="q",1,IF(L975="l",0.01*VLOOKUP(EVID_HNOJENI!N975,HNOJIVA_ALL!$A$2:$AE$3303,31,FALSE),"CHYBA")))),2)</f>
        <v>#N/A</v>
      </c>
      <c r="T975" s="51" t="e">
        <f>ROUND(VLOOKUP(EVID_HNOJENI!N975,HNOJIVA_ALL!$A$2:$Z$3303,17,FALSE)*K975*IF(L975="t",10,IF(L975="kg",0.01,IF(L975="q",1,IF(L975="l",0.01*VLOOKUP(EVID_HNOJENI!N975,HNOJIVA_ALL!$A$2:$AE$3303,31,FALSE),"CHYBA")))),2)</f>
        <v>#N/A</v>
      </c>
      <c r="U975" s="51" t="e">
        <f>ROUND(VLOOKUP(EVID_HNOJENI!N975,HNOJIVA_ALL!$A$2:$Z$3303,20,FALSE)*K975*IF(L975="t",10,IF(L975="kg",0.01,IF(L975="q",1,IF(L975="l",0.01*VLOOKUP(EVID_HNOJENI!N975,HNOJIVA_ALL!$A$2:$AE$3303,31,FALSE),"CHYBA")))),2)</f>
        <v>#N/A</v>
      </c>
    </row>
    <row r="976" spans="1:21" x14ac:dyDescent="0.2">
      <c r="A976" s="32"/>
      <c r="B976" s="45" t="e">
        <f>VLOOKUP($A976,EVID_OSEVU!$A$1:$M$4972,2,FALSE)</f>
        <v>#N/A</v>
      </c>
      <c r="C976" s="45" t="e">
        <f>VLOOKUP($A976,EVID_OSEVU!$A$1:$M$4972,3,FALSE)</f>
        <v>#N/A</v>
      </c>
      <c r="D976" s="45" t="e">
        <f>VLOOKUP($A976,EVID_OSEVU!$A$1:$M$4972,4,FALSE)</f>
        <v>#N/A</v>
      </c>
      <c r="E976" s="45" t="e">
        <f>VLOOKUP($A976,EVID_OSEVU!$A$1:$M$4972,7,FALSE)</f>
        <v>#N/A</v>
      </c>
      <c r="F976" s="45" t="e">
        <f>VLOOKUP($A976,EVID_OSEVU!$A$1:$M$4972,8,FALSE)</f>
        <v>#N/A</v>
      </c>
      <c r="G976" s="45" t="e">
        <f>VLOOKUP($A976,EVID_OSEVU!$A$1:$M$4972,11,FALSE)</f>
        <v>#N/A</v>
      </c>
      <c r="H976" s="35"/>
      <c r="I976" s="48"/>
      <c r="J976" s="33" t="e">
        <f>VLOOKUP($A976,EVID_OSEVU!$A$1:$M$4972,11,FALSE)</f>
        <v>#N/A</v>
      </c>
      <c r="K976" s="39"/>
      <c r="L976" s="49"/>
      <c r="M976" s="89" t="e">
        <f t="shared" si="15"/>
        <v>#N/A</v>
      </c>
      <c r="N976" s="50"/>
      <c r="O976" s="37" t="e">
        <f>VLOOKUP(EVID_HNOJENI!N976,HNOJIVA_ALL!$A$2:$Z$3303,4,FALSE)</f>
        <v>#N/A</v>
      </c>
      <c r="P976" s="51" t="e">
        <f>ROUND(VLOOKUP(EVID_HNOJENI!N976,HNOJIVA_ALL!$A$2:$Z$3303,14,FALSE)*K976*IF(L976="t",10,IF(L976="kg",0.01,IF(L976="q",1,IF(L976="l",0.01*VLOOKUP(EVID_HNOJENI!N976,HNOJIVA_ALL!$A$2:$AE$3303,31,FALSE),"CHYBA")))),2)</f>
        <v>#N/A</v>
      </c>
      <c r="Q976" s="51" t="e">
        <f>ROUND(VLOOKUP(EVID_HNOJENI!N976,HNOJIVA_ALL!$A$2:$Z$3303,15,FALSE)*K976*IF(L976="t",10,IF(L976="kg",0.01,IF(L976="q",1,IF(L976="l",0.01*VLOOKUP(EVID_HNOJENI!N976,HNOJIVA_ALL!$A$2:$AE$3303,31,FALSE),"CHYBA")))),2)</f>
        <v>#N/A</v>
      </c>
      <c r="R976" s="51" t="e">
        <f>ROUND(VLOOKUP(EVID_HNOJENI!N976,HNOJIVA_ALL!$A$2:$Z$3303,16,FALSE)*K976*IF(L976="t",10,IF(L976="kg",0.01,IF(L976="q",1,IF(L976="l",0.01*VLOOKUP(EVID_HNOJENI!N976,HNOJIVA_ALL!$A$2:$AE$3303,31,FALSE),"CHYBA")))),2)</f>
        <v>#N/A</v>
      </c>
      <c r="S976" s="51" t="e">
        <f>ROUND(VLOOKUP(EVID_HNOJENI!N976,HNOJIVA_ALL!$A$2:$Z$3303,18,FALSE)*K976*IF(L976="t",10,IF(L976="kg",0.01,IF(L976="q",1,IF(L976="l",0.01*VLOOKUP(EVID_HNOJENI!N976,HNOJIVA_ALL!$A$2:$AE$3303,31,FALSE),"CHYBA")))),2)</f>
        <v>#N/A</v>
      </c>
      <c r="T976" s="51" t="e">
        <f>ROUND(VLOOKUP(EVID_HNOJENI!N976,HNOJIVA_ALL!$A$2:$Z$3303,17,FALSE)*K976*IF(L976="t",10,IF(L976="kg",0.01,IF(L976="q",1,IF(L976="l",0.01*VLOOKUP(EVID_HNOJENI!N976,HNOJIVA_ALL!$A$2:$AE$3303,31,FALSE),"CHYBA")))),2)</f>
        <v>#N/A</v>
      </c>
      <c r="U976" s="51" t="e">
        <f>ROUND(VLOOKUP(EVID_HNOJENI!N976,HNOJIVA_ALL!$A$2:$Z$3303,20,FALSE)*K976*IF(L976="t",10,IF(L976="kg",0.01,IF(L976="q",1,IF(L976="l",0.01*VLOOKUP(EVID_HNOJENI!N976,HNOJIVA_ALL!$A$2:$AE$3303,31,FALSE),"CHYBA")))),2)</f>
        <v>#N/A</v>
      </c>
    </row>
    <row r="977" spans="1:21" x14ac:dyDescent="0.2">
      <c r="A977" s="32"/>
      <c r="B977" s="45" t="e">
        <f>VLOOKUP($A977,EVID_OSEVU!$A$1:$M$4972,2,FALSE)</f>
        <v>#N/A</v>
      </c>
      <c r="C977" s="45" t="e">
        <f>VLOOKUP($A977,EVID_OSEVU!$A$1:$M$4972,3,FALSE)</f>
        <v>#N/A</v>
      </c>
      <c r="D977" s="45" t="e">
        <f>VLOOKUP($A977,EVID_OSEVU!$A$1:$M$4972,4,FALSE)</f>
        <v>#N/A</v>
      </c>
      <c r="E977" s="45" t="e">
        <f>VLOOKUP($A977,EVID_OSEVU!$A$1:$M$4972,7,FALSE)</f>
        <v>#N/A</v>
      </c>
      <c r="F977" s="45" t="e">
        <f>VLOOKUP($A977,EVID_OSEVU!$A$1:$M$4972,8,FALSE)</f>
        <v>#N/A</v>
      </c>
      <c r="G977" s="45" t="e">
        <f>VLOOKUP($A977,EVID_OSEVU!$A$1:$M$4972,11,FALSE)</f>
        <v>#N/A</v>
      </c>
      <c r="H977" s="35"/>
      <c r="I977" s="48"/>
      <c r="J977" s="33" t="e">
        <f>VLOOKUP($A977,EVID_OSEVU!$A$1:$M$4972,11,FALSE)</f>
        <v>#N/A</v>
      </c>
      <c r="K977" s="39"/>
      <c r="L977" s="49"/>
      <c r="M977" s="89" t="e">
        <f t="shared" si="15"/>
        <v>#N/A</v>
      </c>
      <c r="N977" s="50"/>
      <c r="O977" s="37" t="e">
        <f>VLOOKUP(EVID_HNOJENI!N977,HNOJIVA_ALL!$A$2:$Z$3303,4,FALSE)</f>
        <v>#N/A</v>
      </c>
      <c r="P977" s="51" t="e">
        <f>ROUND(VLOOKUP(EVID_HNOJENI!N977,HNOJIVA_ALL!$A$2:$Z$3303,14,FALSE)*K977*IF(L977="t",10,IF(L977="kg",0.01,IF(L977="q",1,IF(L977="l",0.01*VLOOKUP(EVID_HNOJENI!N977,HNOJIVA_ALL!$A$2:$AE$3303,31,FALSE),"CHYBA")))),2)</f>
        <v>#N/A</v>
      </c>
      <c r="Q977" s="51" t="e">
        <f>ROUND(VLOOKUP(EVID_HNOJENI!N977,HNOJIVA_ALL!$A$2:$Z$3303,15,FALSE)*K977*IF(L977="t",10,IF(L977="kg",0.01,IF(L977="q",1,IF(L977="l",0.01*VLOOKUP(EVID_HNOJENI!N977,HNOJIVA_ALL!$A$2:$AE$3303,31,FALSE),"CHYBA")))),2)</f>
        <v>#N/A</v>
      </c>
      <c r="R977" s="51" t="e">
        <f>ROUND(VLOOKUP(EVID_HNOJENI!N977,HNOJIVA_ALL!$A$2:$Z$3303,16,FALSE)*K977*IF(L977="t",10,IF(L977="kg",0.01,IF(L977="q",1,IF(L977="l",0.01*VLOOKUP(EVID_HNOJENI!N977,HNOJIVA_ALL!$A$2:$AE$3303,31,FALSE),"CHYBA")))),2)</f>
        <v>#N/A</v>
      </c>
      <c r="S977" s="51" t="e">
        <f>ROUND(VLOOKUP(EVID_HNOJENI!N977,HNOJIVA_ALL!$A$2:$Z$3303,18,FALSE)*K977*IF(L977="t",10,IF(L977="kg",0.01,IF(L977="q",1,IF(L977="l",0.01*VLOOKUP(EVID_HNOJENI!N977,HNOJIVA_ALL!$A$2:$AE$3303,31,FALSE),"CHYBA")))),2)</f>
        <v>#N/A</v>
      </c>
      <c r="T977" s="51" t="e">
        <f>ROUND(VLOOKUP(EVID_HNOJENI!N977,HNOJIVA_ALL!$A$2:$Z$3303,17,FALSE)*K977*IF(L977="t",10,IF(L977="kg",0.01,IF(L977="q",1,IF(L977="l",0.01*VLOOKUP(EVID_HNOJENI!N977,HNOJIVA_ALL!$A$2:$AE$3303,31,FALSE),"CHYBA")))),2)</f>
        <v>#N/A</v>
      </c>
      <c r="U977" s="51" t="e">
        <f>ROUND(VLOOKUP(EVID_HNOJENI!N977,HNOJIVA_ALL!$A$2:$Z$3303,20,FALSE)*K977*IF(L977="t",10,IF(L977="kg",0.01,IF(L977="q",1,IF(L977="l",0.01*VLOOKUP(EVID_HNOJENI!N977,HNOJIVA_ALL!$A$2:$AE$3303,31,FALSE),"CHYBA")))),2)</f>
        <v>#N/A</v>
      </c>
    </row>
    <row r="978" spans="1:21" x14ac:dyDescent="0.2">
      <c r="A978" s="32"/>
      <c r="B978" s="45" t="e">
        <f>VLOOKUP($A978,EVID_OSEVU!$A$1:$M$4972,2,FALSE)</f>
        <v>#N/A</v>
      </c>
      <c r="C978" s="45" t="e">
        <f>VLOOKUP($A978,EVID_OSEVU!$A$1:$M$4972,3,FALSE)</f>
        <v>#N/A</v>
      </c>
      <c r="D978" s="45" t="e">
        <f>VLOOKUP($A978,EVID_OSEVU!$A$1:$M$4972,4,FALSE)</f>
        <v>#N/A</v>
      </c>
      <c r="E978" s="45" t="e">
        <f>VLOOKUP($A978,EVID_OSEVU!$A$1:$M$4972,7,FALSE)</f>
        <v>#N/A</v>
      </c>
      <c r="F978" s="45" t="e">
        <f>VLOOKUP($A978,EVID_OSEVU!$A$1:$M$4972,8,FALSE)</f>
        <v>#N/A</v>
      </c>
      <c r="G978" s="45" t="e">
        <f>VLOOKUP($A978,EVID_OSEVU!$A$1:$M$4972,11,FALSE)</f>
        <v>#N/A</v>
      </c>
      <c r="H978" s="35"/>
      <c r="I978" s="48"/>
      <c r="J978" s="33" t="e">
        <f>VLOOKUP($A978,EVID_OSEVU!$A$1:$M$4972,11,FALSE)</f>
        <v>#N/A</v>
      </c>
      <c r="K978" s="39"/>
      <c r="L978" s="49"/>
      <c r="M978" s="89" t="e">
        <f t="shared" si="15"/>
        <v>#N/A</v>
      </c>
      <c r="N978" s="50"/>
      <c r="O978" s="37" t="e">
        <f>VLOOKUP(EVID_HNOJENI!N978,HNOJIVA_ALL!$A$2:$Z$3303,4,FALSE)</f>
        <v>#N/A</v>
      </c>
      <c r="P978" s="51" t="e">
        <f>ROUND(VLOOKUP(EVID_HNOJENI!N978,HNOJIVA_ALL!$A$2:$Z$3303,14,FALSE)*K978*IF(L978="t",10,IF(L978="kg",0.01,IF(L978="q",1,IF(L978="l",0.01*VLOOKUP(EVID_HNOJENI!N978,HNOJIVA_ALL!$A$2:$AE$3303,31,FALSE),"CHYBA")))),2)</f>
        <v>#N/A</v>
      </c>
      <c r="Q978" s="51" t="e">
        <f>ROUND(VLOOKUP(EVID_HNOJENI!N978,HNOJIVA_ALL!$A$2:$Z$3303,15,FALSE)*K978*IF(L978="t",10,IF(L978="kg",0.01,IF(L978="q",1,IF(L978="l",0.01*VLOOKUP(EVID_HNOJENI!N978,HNOJIVA_ALL!$A$2:$AE$3303,31,FALSE),"CHYBA")))),2)</f>
        <v>#N/A</v>
      </c>
      <c r="R978" s="51" t="e">
        <f>ROUND(VLOOKUP(EVID_HNOJENI!N978,HNOJIVA_ALL!$A$2:$Z$3303,16,FALSE)*K978*IF(L978="t",10,IF(L978="kg",0.01,IF(L978="q",1,IF(L978="l",0.01*VLOOKUP(EVID_HNOJENI!N978,HNOJIVA_ALL!$A$2:$AE$3303,31,FALSE),"CHYBA")))),2)</f>
        <v>#N/A</v>
      </c>
      <c r="S978" s="51" t="e">
        <f>ROUND(VLOOKUP(EVID_HNOJENI!N978,HNOJIVA_ALL!$A$2:$Z$3303,18,FALSE)*K978*IF(L978="t",10,IF(L978="kg",0.01,IF(L978="q",1,IF(L978="l",0.01*VLOOKUP(EVID_HNOJENI!N978,HNOJIVA_ALL!$A$2:$AE$3303,31,FALSE),"CHYBA")))),2)</f>
        <v>#N/A</v>
      </c>
      <c r="T978" s="51" t="e">
        <f>ROUND(VLOOKUP(EVID_HNOJENI!N978,HNOJIVA_ALL!$A$2:$Z$3303,17,FALSE)*K978*IF(L978="t",10,IF(L978="kg",0.01,IF(L978="q",1,IF(L978="l",0.01*VLOOKUP(EVID_HNOJENI!N978,HNOJIVA_ALL!$A$2:$AE$3303,31,FALSE),"CHYBA")))),2)</f>
        <v>#N/A</v>
      </c>
      <c r="U978" s="51" t="e">
        <f>ROUND(VLOOKUP(EVID_HNOJENI!N978,HNOJIVA_ALL!$A$2:$Z$3303,20,FALSE)*K978*IF(L978="t",10,IF(L978="kg",0.01,IF(L978="q",1,IF(L978="l",0.01*VLOOKUP(EVID_HNOJENI!N978,HNOJIVA_ALL!$A$2:$AE$3303,31,FALSE),"CHYBA")))),2)</f>
        <v>#N/A</v>
      </c>
    </row>
    <row r="979" spans="1:21" x14ac:dyDescent="0.2">
      <c r="A979" s="32"/>
      <c r="B979" s="45" t="e">
        <f>VLOOKUP($A979,EVID_OSEVU!$A$1:$M$4972,2,FALSE)</f>
        <v>#N/A</v>
      </c>
      <c r="C979" s="45" t="e">
        <f>VLOOKUP($A979,EVID_OSEVU!$A$1:$M$4972,3,FALSE)</f>
        <v>#N/A</v>
      </c>
      <c r="D979" s="45" t="e">
        <f>VLOOKUP($A979,EVID_OSEVU!$A$1:$M$4972,4,FALSE)</f>
        <v>#N/A</v>
      </c>
      <c r="E979" s="45" t="e">
        <f>VLOOKUP($A979,EVID_OSEVU!$A$1:$M$4972,7,FALSE)</f>
        <v>#N/A</v>
      </c>
      <c r="F979" s="45" t="e">
        <f>VLOOKUP($A979,EVID_OSEVU!$A$1:$M$4972,8,FALSE)</f>
        <v>#N/A</v>
      </c>
      <c r="G979" s="45" t="e">
        <f>VLOOKUP($A979,EVID_OSEVU!$A$1:$M$4972,11,FALSE)</f>
        <v>#N/A</v>
      </c>
      <c r="H979" s="35"/>
      <c r="I979" s="48"/>
      <c r="J979" s="33" t="e">
        <f>VLOOKUP($A979,EVID_OSEVU!$A$1:$M$4972,11,FALSE)</f>
        <v>#N/A</v>
      </c>
      <c r="K979" s="39"/>
      <c r="L979" s="49"/>
      <c r="M979" s="89" t="e">
        <f t="shared" si="15"/>
        <v>#N/A</v>
      </c>
      <c r="N979" s="50"/>
      <c r="O979" s="37" t="e">
        <f>VLOOKUP(EVID_HNOJENI!N979,HNOJIVA_ALL!$A$2:$Z$3303,4,FALSE)</f>
        <v>#N/A</v>
      </c>
      <c r="P979" s="51" t="e">
        <f>ROUND(VLOOKUP(EVID_HNOJENI!N979,HNOJIVA_ALL!$A$2:$Z$3303,14,FALSE)*K979*IF(L979="t",10,IF(L979="kg",0.01,IF(L979="q",1,IF(L979="l",0.01*VLOOKUP(EVID_HNOJENI!N979,HNOJIVA_ALL!$A$2:$AE$3303,31,FALSE),"CHYBA")))),2)</f>
        <v>#N/A</v>
      </c>
      <c r="Q979" s="51" t="e">
        <f>ROUND(VLOOKUP(EVID_HNOJENI!N979,HNOJIVA_ALL!$A$2:$Z$3303,15,FALSE)*K979*IF(L979="t",10,IF(L979="kg",0.01,IF(L979="q",1,IF(L979="l",0.01*VLOOKUP(EVID_HNOJENI!N979,HNOJIVA_ALL!$A$2:$AE$3303,31,FALSE),"CHYBA")))),2)</f>
        <v>#N/A</v>
      </c>
      <c r="R979" s="51" t="e">
        <f>ROUND(VLOOKUP(EVID_HNOJENI!N979,HNOJIVA_ALL!$A$2:$Z$3303,16,FALSE)*K979*IF(L979="t",10,IF(L979="kg",0.01,IF(L979="q",1,IF(L979="l",0.01*VLOOKUP(EVID_HNOJENI!N979,HNOJIVA_ALL!$A$2:$AE$3303,31,FALSE),"CHYBA")))),2)</f>
        <v>#N/A</v>
      </c>
      <c r="S979" s="51" t="e">
        <f>ROUND(VLOOKUP(EVID_HNOJENI!N979,HNOJIVA_ALL!$A$2:$Z$3303,18,FALSE)*K979*IF(L979="t",10,IF(L979="kg",0.01,IF(L979="q",1,IF(L979="l",0.01*VLOOKUP(EVID_HNOJENI!N979,HNOJIVA_ALL!$A$2:$AE$3303,31,FALSE),"CHYBA")))),2)</f>
        <v>#N/A</v>
      </c>
      <c r="T979" s="51" t="e">
        <f>ROUND(VLOOKUP(EVID_HNOJENI!N979,HNOJIVA_ALL!$A$2:$Z$3303,17,FALSE)*K979*IF(L979="t",10,IF(L979="kg",0.01,IF(L979="q",1,IF(L979="l",0.01*VLOOKUP(EVID_HNOJENI!N979,HNOJIVA_ALL!$A$2:$AE$3303,31,FALSE),"CHYBA")))),2)</f>
        <v>#N/A</v>
      </c>
      <c r="U979" s="51" t="e">
        <f>ROUND(VLOOKUP(EVID_HNOJENI!N979,HNOJIVA_ALL!$A$2:$Z$3303,20,FALSE)*K979*IF(L979="t",10,IF(L979="kg",0.01,IF(L979="q",1,IF(L979="l",0.01*VLOOKUP(EVID_HNOJENI!N979,HNOJIVA_ALL!$A$2:$AE$3303,31,FALSE),"CHYBA")))),2)</f>
        <v>#N/A</v>
      </c>
    </row>
    <row r="980" spans="1:21" x14ac:dyDescent="0.2">
      <c r="A980" s="32"/>
      <c r="B980" s="45" t="e">
        <f>VLOOKUP($A980,EVID_OSEVU!$A$1:$M$4972,2,FALSE)</f>
        <v>#N/A</v>
      </c>
      <c r="C980" s="45" t="e">
        <f>VLOOKUP($A980,EVID_OSEVU!$A$1:$M$4972,3,FALSE)</f>
        <v>#N/A</v>
      </c>
      <c r="D980" s="45" t="e">
        <f>VLOOKUP($A980,EVID_OSEVU!$A$1:$M$4972,4,FALSE)</f>
        <v>#N/A</v>
      </c>
      <c r="E980" s="45" t="e">
        <f>VLOOKUP($A980,EVID_OSEVU!$A$1:$M$4972,7,FALSE)</f>
        <v>#N/A</v>
      </c>
      <c r="F980" s="45" t="e">
        <f>VLOOKUP($A980,EVID_OSEVU!$A$1:$M$4972,8,FALSE)</f>
        <v>#N/A</v>
      </c>
      <c r="G980" s="45" t="e">
        <f>VLOOKUP($A980,EVID_OSEVU!$A$1:$M$4972,11,FALSE)</f>
        <v>#N/A</v>
      </c>
      <c r="H980" s="35"/>
      <c r="I980" s="48"/>
      <c r="J980" s="33" t="e">
        <f>VLOOKUP($A980,EVID_OSEVU!$A$1:$M$4972,11,FALSE)</f>
        <v>#N/A</v>
      </c>
      <c r="K980" s="39"/>
      <c r="L980" s="49"/>
      <c r="M980" s="89" t="e">
        <f t="shared" si="15"/>
        <v>#N/A</v>
      </c>
      <c r="N980" s="50"/>
      <c r="O980" s="37" t="e">
        <f>VLOOKUP(EVID_HNOJENI!N980,HNOJIVA_ALL!$A$2:$Z$3303,4,FALSE)</f>
        <v>#N/A</v>
      </c>
      <c r="P980" s="51" t="e">
        <f>ROUND(VLOOKUP(EVID_HNOJENI!N980,HNOJIVA_ALL!$A$2:$Z$3303,14,FALSE)*K980*IF(L980="t",10,IF(L980="kg",0.01,IF(L980="q",1,IF(L980="l",0.01*VLOOKUP(EVID_HNOJENI!N980,HNOJIVA_ALL!$A$2:$AE$3303,31,FALSE),"CHYBA")))),2)</f>
        <v>#N/A</v>
      </c>
      <c r="Q980" s="51" t="e">
        <f>ROUND(VLOOKUP(EVID_HNOJENI!N980,HNOJIVA_ALL!$A$2:$Z$3303,15,FALSE)*K980*IF(L980="t",10,IF(L980="kg",0.01,IF(L980="q",1,IF(L980="l",0.01*VLOOKUP(EVID_HNOJENI!N980,HNOJIVA_ALL!$A$2:$AE$3303,31,FALSE),"CHYBA")))),2)</f>
        <v>#N/A</v>
      </c>
      <c r="R980" s="51" t="e">
        <f>ROUND(VLOOKUP(EVID_HNOJENI!N980,HNOJIVA_ALL!$A$2:$Z$3303,16,FALSE)*K980*IF(L980="t",10,IF(L980="kg",0.01,IF(L980="q",1,IF(L980="l",0.01*VLOOKUP(EVID_HNOJENI!N980,HNOJIVA_ALL!$A$2:$AE$3303,31,FALSE),"CHYBA")))),2)</f>
        <v>#N/A</v>
      </c>
      <c r="S980" s="51" t="e">
        <f>ROUND(VLOOKUP(EVID_HNOJENI!N980,HNOJIVA_ALL!$A$2:$Z$3303,18,FALSE)*K980*IF(L980="t",10,IF(L980="kg",0.01,IF(L980="q",1,IF(L980="l",0.01*VLOOKUP(EVID_HNOJENI!N980,HNOJIVA_ALL!$A$2:$AE$3303,31,FALSE),"CHYBA")))),2)</f>
        <v>#N/A</v>
      </c>
      <c r="T980" s="51" t="e">
        <f>ROUND(VLOOKUP(EVID_HNOJENI!N980,HNOJIVA_ALL!$A$2:$Z$3303,17,FALSE)*K980*IF(L980="t",10,IF(L980="kg",0.01,IF(L980="q",1,IF(L980="l",0.01*VLOOKUP(EVID_HNOJENI!N980,HNOJIVA_ALL!$A$2:$AE$3303,31,FALSE),"CHYBA")))),2)</f>
        <v>#N/A</v>
      </c>
      <c r="U980" s="51" t="e">
        <f>ROUND(VLOOKUP(EVID_HNOJENI!N980,HNOJIVA_ALL!$A$2:$Z$3303,20,FALSE)*K980*IF(L980="t",10,IF(L980="kg",0.01,IF(L980="q",1,IF(L980="l",0.01*VLOOKUP(EVID_HNOJENI!N980,HNOJIVA_ALL!$A$2:$AE$3303,31,FALSE),"CHYBA")))),2)</f>
        <v>#N/A</v>
      </c>
    </row>
    <row r="981" spans="1:21" x14ac:dyDescent="0.2">
      <c r="A981" s="32"/>
      <c r="B981" s="45" t="e">
        <f>VLOOKUP($A981,EVID_OSEVU!$A$1:$M$4972,2,FALSE)</f>
        <v>#N/A</v>
      </c>
      <c r="C981" s="45" t="e">
        <f>VLOOKUP($A981,EVID_OSEVU!$A$1:$M$4972,3,FALSE)</f>
        <v>#N/A</v>
      </c>
      <c r="D981" s="45" t="e">
        <f>VLOOKUP($A981,EVID_OSEVU!$A$1:$M$4972,4,FALSE)</f>
        <v>#N/A</v>
      </c>
      <c r="E981" s="45" t="e">
        <f>VLOOKUP($A981,EVID_OSEVU!$A$1:$M$4972,7,FALSE)</f>
        <v>#N/A</v>
      </c>
      <c r="F981" s="45" t="e">
        <f>VLOOKUP($A981,EVID_OSEVU!$A$1:$M$4972,8,FALSE)</f>
        <v>#N/A</v>
      </c>
      <c r="G981" s="45" t="e">
        <f>VLOOKUP($A981,EVID_OSEVU!$A$1:$M$4972,11,FALSE)</f>
        <v>#N/A</v>
      </c>
      <c r="H981" s="35"/>
      <c r="I981" s="48"/>
      <c r="J981" s="33" t="e">
        <f>VLOOKUP($A981,EVID_OSEVU!$A$1:$M$4972,11,FALSE)</f>
        <v>#N/A</v>
      </c>
      <c r="K981" s="39"/>
      <c r="L981" s="49"/>
      <c r="M981" s="89" t="e">
        <f t="shared" si="15"/>
        <v>#N/A</v>
      </c>
      <c r="N981" s="50"/>
      <c r="O981" s="37" t="e">
        <f>VLOOKUP(EVID_HNOJENI!N981,HNOJIVA_ALL!$A$2:$Z$3303,4,FALSE)</f>
        <v>#N/A</v>
      </c>
      <c r="P981" s="51" t="e">
        <f>ROUND(VLOOKUP(EVID_HNOJENI!N981,HNOJIVA_ALL!$A$2:$Z$3303,14,FALSE)*K981*IF(L981="t",10,IF(L981="kg",0.01,IF(L981="q",1,IF(L981="l",0.01*VLOOKUP(EVID_HNOJENI!N981,HNOJIVA_ALL!$A$2:$AE$3303,31,FALSE),"CHYBA")))),2)</f>
        <v>#N/A</v>
      </c>
      <c r="Q981" s="51" t="e">
        <f>ROUND(VLOOKUP(EVID_HNOJENI!N981,HNOJIVA_ALL!$A$2:$Z$3303,15,FALSE)*K981*IF(L981="t",10,IF(L981="kg",0.01,IF(L981="q",1,IF(L981="l",0.01*VLOOKUP(EVID_HNOJENI!N981,HNOJIVA_ALL!$A$2:$AE$3303,31,FALSE),"CHYBA")))),2)</f>
        <v>#N/A</v>
      </c>
      <c r="R981" s="51" t="e">
        <f>ROUND(VLOOKUP(EVID_HNOJENI!N981,HNOJIVA_ALL!$A$2:$Z$3303,16,FALSE)*K981*IF(L981="t",10,IF(L981="kg",0.01,IF(L981="q",1,IF(L981="l",0.01*VLOOKUP(EVID_HNOJENI!N981,HNOJIVA_ALL!$A$2:$AE$3303,31,FALSE),"CHYBA")))),2)</f>
        <v>#N/A</v>
      </c>
      <c r="S981" s="51" t="e">
        <f>ROUND(VLOOKUP(EVID_HNOJENI!N981,HNOJIVA_ALL!$A$2:$Z$3303,18,FALSE)*K981*IF(L981="t",10,IF(L981="kg",0.01,IF(L981="q",1,IF(L981="l",0.01*VLOOKUP(EVID_HNOJENI!N981,HNOJIVA_ALL!$A$2:$AE$3303,31,FALSE),"CHYBA")))),2)</f>
        <v>#N/A</v>
      </c>
      <c r="T981" s="51" t="e">
        <f>ROUND(VLOOKUP(EVID_HNOJENI!N981,HNOJIVA_ALL!$A$2:$Z$3303,17,FALSE)*K981*IF(L981="t",10,IF(L981="kg",0.01,IF(L981="q",1,IF(L981="l",0.01*VLOOKUP(EVID_HNOJENI!N981,HNOJIVA_ALL!$A$2:$AE$3303,31,FALSE),"CHYBA")))),2)</f>
        <v>#N/A</v>
      </c>
      <c r="U981" s="51" t="e">
        <f>ROUND(VLOOKUP(EVID_HNOJENI!N981,HNOJIVA_ALL!$A$2:$Z$3303,20,FALSE)*K981*IF(L981="t",10,IF(L981="kg",0.01,IF(L981="q",1,IF(L981="l",0.01*VLOOKUP(EVID_HNOJENI!N981,HNOJIVA_ALL!$A$2:$AE$3303,31,FALSE),"CHYBA")))),2)</f>
        <v>#N/A</v>
      </c>
    </row>
    <row r="982" spans="1:21" x14ac:dyDescent="0.2">
      <c r="A982" s="32"/>
      <c r="B982" s="45" t="e">
        <f>VLOOKUP($A982,EVID_OSEVU!$A$1:$M$4972,2,FALSE)</f>
        <v>#N/A</v>
      </c>
      <c r="C982" s="45" t="e">
        <f>VLOOKUP($A982,EVID_OSEVU!$A$1:$M$4972,3,FALSE)</f>
        <v>#N/A</v>
      </c>
      <c r="D982" s="45" t="e">
        <f>VLOOKUP($A982,EVID_OSEVU!$A$1:$M$4972,4,FALSE)</f>
        <v>#N/A</v>
      </c>
      <c r="E982" s="45" t="e">
        <f>VLOOKUP($A982,EVID_OSEVU!$A$1:$M$4972,7,FALSE)</f>
        <v>#N/A</v>
      </c>
      <c r="F982" s="45" t="e">
        <f>VLOOKUP($A982,EVID_OSEVU!$A$1:$M$4972,8,FALSE)</f>
        <v>#N/A</v>
      </c>
      <c r="G982" s="45" t="e">
        <f>VLOOKUP($A982,EVID_OSEVU!$A$1:$M$4972,11,FALSE)</f>
        <v>#N/A</v>
      </c>
      <c r="H982" s="35"/>
      <c r="I982" s="48"/>
      <c r="J982" s="33" t="e">
        <f>VLOOKUP($A982,EVID_OSEVU!$A$1:$M$4972,11,FALSE)</f>
        <v>#N/A</v>
      </c>
      <c r="K982" s="39"/>
      <c r="L982" s="49"/>
      <c r="M982" s="89" t="e">
        <f t="shared" si="15"/>
        <v>#N/A</v>
      </c>
      <c r="N982" s="50"/>
      <c r="O982" s="37" t="e">
        <f>VLOOKUP(EVID_HNOJENI!N982,HNOJIVA_ALL!$A$2:$Z$3303,4,FALSE)</f>
        <v>#N/A</v>
      </c>
      <c r="P982" s="51" t="e">
        <f>ROUND(VLOOKUP(EVID_HNOJENI!N982,HNOJIVA_ALL!$A$2:$Z$3303,14,FALSE)*K982*IF(L982="t",10,IF(L982="kg",0.01,IF(L982="q",1,IF(L982="l",0.01*VLOOKUP(EVID_HNOJENI!N982,HNOJIVA_ALL!$A$2:$AE$3303,31,FALSE),"CHYBA")))),2)</f>
        <v>#N/A</v>
      </c>
      <c r="Q982" s="51" t="e">
        <f>ROUND(VLOOKUP(EVID_HNOJENI!N982,HNOJIVA_ALL!$A$2:$Z$3303,15,FALSE)*K982*IF(L982="t",10,IF(L982="kg",0.01,IF(L982="q",1,IF(L982="l",0.01*VLOOKUP(EVID_HNOJENI!N982,HNOJIVA_ALL!$A$2:$AE$3303,31,FALSE),"CHYBA")))),2)</f>
        <v>#N/A</v>
      </c>
      <c r="R982" s="51" t="e">
        <f>ROUND(VLOOKUP(EVID_HNOJENI!N982,HNOJIVA_ALL!$A$2:$Z$3303,16,FALSE)*K982*IF(L982="t",10,IF(L982="kg",0.01,IF(L982="q",1,IF(L982="l",0.01*VLOOKUP(EVID_HNOJENI!N982,HNOJIVA_ALL!$A$2:$AE$3303,31,FALSE),"CHYBA")))),2)</f>
        <v>#N/A</v>
      </c>
      <c r="S982" s="51" t="e">
        <f>ROUND(VLOOKUP(EVID_HNOJENI!N982,HNOJIVA_ALL!$A$2:$Z$3303,18,FALSE)*K982*IF(L982="t",10,IF(L982="kg",0.01,IF(L982="q",1,IF(L982="l",0.01*VLOOKUP(EVID_HNOJENI!N982,HNOJIVA_ALL!$A$2:$AE$3303,31,FALSE),"CHYBA")))),2)</f>
        <v>#N/A</v>
      </c>
      <c r="T982" s="51" t="e">
        <f>ROUND(VLOOKUP(EVID_HNOJENI!N982,HNOJIVA_ALL!$A$2:$Z$3303,17,FALSE)*K982*IF(L982="t",10,IF(L982="kg",0.01,IF(L982="q",1,IF(L982="l",0.01*VLOOKUP(EVID_HNOJENI!N982,HNOJIVA_ALL!$A$2:$AE$3303,31,FALSE),"CHYBA")))),2)</f>
        <v>#N/A</v>
      </c>
      <c r="U982" s="51" t="e">
        <f>ROUND(VLOOKUP(EVID_HNOJENI!N982,HNOJIVA_ALL!$A$2:$Z$3303,20,FALSE)*K982*IF(L982="t",10,IF(L982="kg",0.01,IF(L982="q",1,IF(L982="l",0.01*VLOOKUP(EVID_HNOJENI!N982,HNOJIVA_ALL!$A$2:$AE$3303,31,FALSE),"CHYBA")))),2)</f>
        <v>#N/A</v>
      </c>
    </row>
    <row r="983" spans="1:21" x14ac:dyDescent="0.2">
      <c r="A983" s="32"/>
      <c r="B983" s="45" t="e">
        <f>VLOOKUP($A983,EVID_OSEVU!$A$1:$M$4972,2,FALSE)</f>
        <v>#N/A</v>
      </c>
      <c r="C983" s="45" t="e">
        <f>VLOOKUP($A983,EVID_OSEVU!$A$1:$M$4972,3,FALSE)</f>
        <v>#N/A</v>
      </c>
      <c r="D983" s="45" t="e">
        <f>VLOOKUP($A983,EVID_OSEVU!$A$1:$M$4972,4,FALSE)</f>
        <v>#N/A</v>
      </c>
      <c r="E983" s="45" t="e">
        <f>VLOOKUP($A983,EVID_OSEVU!$A$1:$M$4972,7,FALSE)</f>
        <v>#N/A</v>
      </c>
      <c r="F983" s="45" t="e">
        <f>VLOOKUP($A983,EVID_OSEVU!$A$1:$M$4972,8,FALSE)</f>
        <v>#N/A</v>
      </c>
      <c r="G983" s="45" t="e">
        <f>VLOOKUP($A983,EVID_OSEVU!$A$1:$M$4972,11,FALSE)</f>
        <v>#N/A</v>
      </c>
      <c r="H983" s="35"/>
      <c r="I983" s="48"/>
      <c r="J983" s="33" t="e">
        <f>VLOOKUP($A983,EVID_OSEVU!$A$1:$M$4972,11,FALSE)</f>
        <v>#N/A</v>
      </c>
      <c r="K983" s="39"/>
      <c r="L983" s="49"/>
      <c r="M983" s="89" t="e">
        <f t="shared" si="15"/>
        <v>#N/A</v>
      </c>
      <c r="N983" s="50"/>
      <c r="O983" s="37" t="e">
        <f>VLOOKUP(EVID_HNOJENI!N983,HNOJIVA_ALL!$A$2:$Z$3303,4,FALSE)</f>
        <v>#N/A</v>
      </c>
      <c r="P983" s="51" t="e">
        <f>ROUND(VLOOKUP(EVID_HNOJENI!N983,HNOJIVA_ALL!$A$2:$Z$3303,14,FALSE)*K983*IF(L983="t",10,IF(L983="kg",0.01,IF(L983="q",1,IF(L983="l",0.01*VLOOKUP(EVID_HNOJENI!N983,HNOJIVA_ALL!$A$2:$AE$3303,31,FALSE),"CHYBA")))),2)</f>
        <v>#N/A</v>
      </c>
      <c r="Q983" s="51" t="e">
        <f>ROUND(VLOOKUP(EVID_HNOJENI!N983,HNOJIVA_ALL!$A$2:$Z$3303,15,FALSE)*K983*IF(L983="t",10,IF(L983="kg",0.01,IF(L983="q",1,IF(L983="l",0.01*VLOOKUP(EVID_HNOJENI!N983,HNOJIVA_ALL!$A$2:$AE$3303,31,FALSE),"CHYBA")))),2)</f>
        <v>#N/A</v>
      </c>
      <c r="R983" s="51" t="e">
        <f>ROUND(VLOOKUP(EVID_HNOJENI!N983,HNOJIVA_ALL!$A$2:$Z$3303,16,FALSE)*K983*IF(L983="t",10,IF(L983="kg",0.01,IF(L983="q",1,IF(L983="l",0.01*VLOOKUP(EVID_HNOJENI!N983,HNOJIVA_ALL!$A$2:$AE$3303,31,FALSE),"CHYBA")))),2)</f>
        <v>#N/A</v>
      </c>
      <c r="S983" s="51" t="e">
        <f>ROUND(VLOOKUP(EVID_HNOJENI!N983,HNOJIVA_ALL!$A$2:$Z$3303,18,FALSE)*K983*IF(L983="t",10,IF(L983="kg",0.01,IF(L983="q",1,IF(L983="l",0.01*VLOOKUP(EVID_HNOJENI!N983,HNOJIVA_ALL!$A$2:$AE$3303,31,FALSE),"CHYBA")))),2)</f>
        <v>#N/A</v>
      </c>
      <c r="T983" s="51" t="e">
        <f>ROUND(VLOOKUP(EVID_HNOJENI!N983,HNOJIVA_ALL!$A$2:$Z$3303,17,FALSE)*K983*IF(L983="t",10,IF(L983="kg",0.01,IF(L983="q",1,IF(L983="l",0.01*VLOOKUP(EVID_HNOJENI!N983,HNOJIVA_ALL!$A$2:$AE$3303,31,FALSE),"CHYBA")))),2)</f>
        <v>#N/A</v>
      </c>
      <c r="U983" s="51" t="e">
        <f>ROUND(VLOOKUP(EVID_HNOJENI!N983,HNOJIVA_ALL!$A$2:$Z$3303,20,FALSE)*K983*IF(L983="t",10,IF(L983="kg",0.01,IF(L983="q",1,IF(L983="l",0.01*VLOOKUP(EVID_HNOJENI!N983,HNOJIVA_ALL!$A$2:$AE$3303,31,FALSE),"CHYBA")))),2)</f>
        <v>#N/A</v>
      </c>
    </row>
    <row r="984" spans="1:21" x14ac:dyDescent="0.2">
      <c r="A984" s="32"/>
      <c r="B984" s="45" t="e">
        <f>VLOOKUP($A984,EVID_OSEVU!$A$1:$M$4972,2,FALSE)</f>
        <v>#N/A</v>
      </c>
      <c r="C984" s="45" t="e">
        <f>VLOOKUP($A984,EVID_OSEVU!$A$1:$M$4972,3,FALSE)</f>
        <v>#N/A</v>
      </c>
      <c r="D984" s="45" t="e">
        <f>VLOOKUP($A984,EVID_OSEVU!$A$1:$M$4972,4,FALSE)</f>
        <v>#N/A</v>
      </c>
      <c r="E984" s="45" t="e">
        <f>VLOOKUP($A984,EVID_OSEVU!$A$1:$M$4972,7,FALSE)</f>
        <v>#N/A</v>
      </c>
      <c r="F984" s="45" t="e">
        <f>VLOOKUP($A984,EVID_OSEVU!$A$1:$M$4972,8,FALSE)</f>
        <v>#N/A</v>
      </c>
      <c r="G984" s="45" t="e">
        <f>VLOOKUP($A984,EVID_OSEVU!$A$1:$M$4972,11,FALSE)</f>
        <v>#N/A</v>
      </c>
      <c r="H984" s="35"/>
      <c r="I984" s="48"/>
      <c r="J984" s="33" t="e">
        <f>VLOOKUP($A984,EVID_OSEVU!$A$1:$M$4972,11,FALSE)</f>
        <v>#N/A</v>
      </c>
      <c r="K984" s="39"/>
      <c r="L984" s="49"/>
      <c r="M984" s="89" t="e">
        <f t="shared" si="15"/>
        <v>#N/A</v>
      </c>
      <c r="N984" s="50"/>
      <c r="O984" s="37" t="e">
        <f>VLOOKUP(EVID_HNOJENI!N984,HNOJIVA_ALL!$A$2:$Z$3303,4,FALSE)</f>
        <v>#N/A</v>
      </c>
      <c r="P984" s="51" t="e">
        <f>ROUND(VLOOKUP(EVID_HNOJENI!N984,HNOJIVA_ALL!$A$2:$Z$3303,14,FALSE)*K984*IF(L984="t",10,IF(L984="kg",0.01,IF(L984="q",1,IF(L984="l",0.01*VLOOKUP(EVID_HNOJENI!N984,HNOJIVA_ALL!$A$2:$AE$3303,31,FALSE),"CHYBA")))),2)</f>
        <v>#N/A</v>
      </c>
      <c r="Q984" s="51" t="e">
        <f>ROUND(VLOOKUP(EVID_HNOJENI!N984,HNOJIVA_ALL!$A$2:$Z$3303,15,FALSE)*K984*IF(L984="t",10,IF(L984="kg",0.01,IF(L984="q",1,IF(L984="l",0.01*VLOOKUP(EVID_HNOJENI!N984,HNOJIVA_ALL!$A$2:$AE$3303,31,FALSE),"CHYBA")))),2)</f>
        <v>#N/A</v>
      </c>
      <c r="R984" s="51" t="e">
        <f>ROUND(VLOOKUP(EVID_HNOJENI!N984,HNOJIVA_ALL!$A$2:$Z$3303,16,FALSE)*K984*IF(L984="t",10,IF(L984="kg",0.01,IF(L984="q",1,IF(L984="l",0.01*VLOOKUP(EVID_HNOJENI!N984,HNOJIVA_ALL!$A$2:$AE$3303,31,FALSE),"CHYBA")))),2)</f>
        <v>#N/A</v>
      </c>
      <c r="S984" s="51" t="e">
        <f>ROUND(VLOOKUP(EVID_HNOJENI!N984,HNOJIVA_ALL!$A$2:$Z$3303,18,FALSE)*K984*IF(L984="t",10,IF(L984="kg",0.01,IF(L984="q",1,IF(L984="l",0.01*VLOOKUP(EVID_HNOJENI!N984,HNOJIVA_ALL!$A$2:$AE$3303,31,FALSE),"CHYBA")))),2)</f>
        <v>#N/A</v>
      </c>
      <c r="T984" s="51" t="e">
        <f>ROUND(VLOOKUP(EVID_HNOJENI!N984,HNOJIVA_ALL!$A$2:$Z$3303,17,FALSE)*K984*IF(L984="t",10,IF(L984="kg",0.01,IF(L984="q",1,IF(L984="l",0.01*VLOOKUP(EVID_HNOJENI!N984,HNOJIVA_ALL!$A$2:$AE$3303,31,FALSE),"CHYBA")))),2)</f>
        <v>#N/A</v>
      </c>
      <c r="U984" s="51" t="e">
        <f>ROUND(VLOOKUP(EVID_HNOJENI!N984,HNOJIVA_ALL!$A$2:$Z$3303,20,FALSE)*K984*IF(L984="t",10,IF(L984="kg",0.01,IF(L984="q",1,IF(L984="l",0.01*VLOOKUP(EVID_HNOJENI!N984,HNOJIVA_ALL!$A$2:$AE$3303,31,FALSE),"CHYBA")))),2)</f>
        <v>#N/A</v>
      </c>
    </row>
    <row r="985" spans="1:21" x14ac:dyDescent="0.2">
      <c r="A985" s="32"/>
      <c r="B985" s="45" t="e">
        <f>VLOOKUP($A985,EVID_OSEVU!$A$1:$M$4972,2,FALSE)</f>
        <v>#N/A</v>
      </c>
      <c r="C985" s="45" t="e">
        <f>VLOOKUP($A985,EVID_OSEVU!$A$1:$M$4972,3,FALSE)</f>
        <v>#N/A</v>
      </c>
      <c r="D985" s="45" t="e">
        <f>VLOOKUP($A985,EVID_OSEVU!$A$1:$M$4972,4,FALSE)</f>
        <v>#N/A</v>
      </c>
      <c r="E985" s="45" t="e">
        <f>VLOOKUP($A985,EVID_OSEVU!$A$1:$M$4972,7,FALSE)</f>
        <v>#N/A</v>
      </c>
      <c r="F985" s="45" t="e">
        <f>VLOOKUP($A985,EVID_OSEVU!$A$1:$M$4972,8,FALSE)</f>
        <v>#N/A</v>
      </c>
      <c r="G985" s="45" t="e">
        <f>VLOOKUP($A985,EVID_OSEVU!$A$1:$M$4972,11,FALSE)</f>
        <v>#N/A</v>
      </c>
      <c r="H985" s="35"/>
      <c r="I985" s="48"/>
      <c r="J985" s="33" t="e">
        <f>VLOOKUP($A985,EVID_OSEVU!$A$1:$M$4972,11,FALSE)</f>
        <v>#N/A</v>
      </c>
      <c r="K985" s="39"/>
      <c r="L985" s="49"/>
      <c r="M985" s="89" t="e">
        <f t="shared" si="15"/>
        <v>#N/A</v>
      </c>
      <c r="N985" s="50"/>
      <c r="O985" s="37" t="e">
        <f>VLOOKUP(EVID_HNOJENI!N985,HNOJIVA_ALL!$A$2:$Z$3303,4,FALSE)</f>
        <v>#N/A</v>
      </c>
      <c r="P985" s="51" t="e">
        <f>ROUND(VLOOKUP(EVID_HNOJENI!N985,HNOJIVA_ALL!$A$2:$Z$3303,14,FALSE)*K985*IF(L985="t",10,IF(L985="kg",0.01,IF(L985="q",1,IF(L985="l",0.01*VLOOKUP(EVID_HNOJENI!N985,HNOJIVA_ALL!$A$2:$AE$3303,31,FALSE),"CHYBA")))),2)</f>
        <v>#N/A</v>
      </c>
      <c r="Q985" s="51" t="e">
        <f>ROUND(VLOOKUP(EVID_HNOJENI!N985,HNOJIVA_ALL!$A$2:$Z$3303,15,FALSE)*K985*IF(L985="t",10,IF(L985="kg",0.01,IF(L985="q",1,IF(L985="l",0.01*VLOOKUP(EVID_HNOJENI!N985,HNOJIVA_ALL!$A$2:$AE$3303,31,FALSE),"CHYBA")))),2)</f>
        <v>#N/A</v>
      </c>
      <c r="R985" s="51" t="e">
        <f>ROUND(VLOOKUP(EVID_HNOJENI!N985,HNOJIVA_ALL!$A$2:$Z$3303,16,FALSE)*K985*IF(L985="t",10,IF(L985="kg",0.01,IF(L985="q",1,IF(L985="l",0.01*VLOOKUP(EVID_HNOJENI!N985,HNOJIVA_ALL!$A$2:$AE$3303,31,FALSE),"CHYBA")))),2)</f>
        <v>#N/A</v>
      </c>
      <c r="S985" s="51" t="e">
        <f>ROUND(VLOOKUP(EVID_HNOJENI!N985,HNOJIVA_ALL!$A$2:$Z$3303,18,FALSE)*K985*IF(L985="t",10,IF(L985="kg",0.01,IF(L985="q",1,IF(L985="l",0.01*VLOOKUP(EVID_HNOJENI!N985,HNOJIVA_ALL!$A$2:$AE$3303,31,FALSE),"CHYBA")))),2)</f>
        <v>#N/A</v>
      </c>
      <c r="T985" s="51" t="e">
        <f>ROUND(VLOOKUP(EVID_HNOJENI!N985,HNOJIVA_ALL!$A$2:$Z$3303,17,FALSE)*K985*IF(L985="t",10,IF(L985="kg",0.01,IF(L985="q",1,IF(L985="l",0.01*VLOOKUP(EVID_HNOJENI!N985,HNOJIVA_ALL!$A$2:$AE$3303,31,FALSE),"CHYBA")))),2)</f>
        <v>#N/A</v>
      </c>
      <c r="U985" s="51" t="e">
        <f>ROUND(VLOOKUP(EVID_HNOJENI!N985,HNOJIVA_ALL!$A$2:$Z$3303,20,FALSE)*K985*IF(L985="t",10,IF(L985="kg",0.01,IF(L985="q",1,IF(L985="l",0.01*VLOOKUP(EVID_HNOJENI!N985,HNOJIVA_ALL!$A$2:$AE$3303,31,FALSE),"CHYBA")))),2)</f>
        <v>#N/A</v>
      </c>
    </row>
    <row r="986" spans="1:21" x14ac:dyDescent="0.2">
      <c r="A986" s="32"/>
      <c r="B986" s="45" t="e">
        <f>VLOOKUP($A986,EVID_OSEVU!$A$1:$M$4972,2,FALSE)</f>
        <v>#N/A</v>
      </c>
      <c r="C986" s="45" t="e">
        <f>VLOOKUP($A986,EVID_OSEVU!$A$1:$M$4972,3,FALSE)</f>
        <v>#N/A</v>
      </c>
      <c r="D986" s="45" t="e">
        <f>VLOOKUP($A986,EVID_OSEVU!$A$1:$M$4972,4,FALSE)</f>
        <v>#N/A</v>
      </c>
      <c r="E986" s="45" t="e">
        <f>VLOOKUP($A986,EVID_OSEVU!$A$1:$M$4972,7,FALSE)</f>
        <v>#N/A</v>
      </c>
      <c r="F986" s="45" t="e">
        <f>VLOOKUP($A986,EVID_OSEVU!$A$1:$M$4972,8,FALSE)</f>
        <v>#N/A</v>
      </c>
      <c r="G986" s="45" t="e">
        <f>VLOOKUP($A986,EVID_OSEVU!$A$1:$M$4972,11,FALSE)</f>
        <v>#N/A</v>
      </c>
      <c r="H986" s="35"/>
      <c r="I986" s="48"/>
      <c r="J986" s="33" t="e">
        <f>VLOOKUP($A986,EVID_OSEVU!$A$1:$M$4972,11,FALSE)</f>
        <v>#N/A</v>
      </c>
      <c r="K986" s="39"/>
      <c r="L986" s="49"/>
      <c r="M986" s="89" t="e">
        <f t="shared" si="15"/>
        <v>#N/A</v>
      </c>
      <c r="N986" s="50"/>
      <c r="O986" s="37" t="e">
        <f>VLOOKUP(EVID_HNOJENI!N986,HNOJIVA_ALL!$A$2:$Z$3303,4,FALSE)</f>
        <v>#N/A</v>
      </c>
      <c r="P986" s="51" t="e">
        <f>ROUND(VLOOKUP(EVID_HNOJENI!N986,HNOJIVA_ALL!$A$2:$Z$3303,14,FALSE)*K986*IF(L986="t",10,IF(L986="kg",0.01,IF(L986="q",1,IF(L986="l",0.01*VLOOKUP(EVID_HNOJENI!N986,HNOJIVA_ALL!$A$2:$AE$3303,31,FALSE),"CHYBA")))),2)</f>
        <v>#N/A</v>
      </c>
      <c r="Q986" s="51" t="e">
        <f>ROUND(VLOOKUP(EVID_HNOJENI!N986,HNOJIVA_ALL!$A$2:$Z$3303,15,FALSE)*K986*IF(L986="t",10,IF(L986="kg",0.01,IF(L986="q",1,IF(L986="l",0.01*VLOOKUP(EVID_HNOJENI!N986,HNOJIVA_ALL!$A$2:$AE$3303,31,FALSE),"CHYBA")))),2)</f>
        <v>#N/A</v>
      </c>
      <c r="R986" s="51" t="e">
        <f>ROUND(VLOOKUP(EVID_HNOJENI!N986,HNOJIVA_ALL!$A$2:$Z$3303,16,FALSE)*K986*IF(L986="t",10,IF(L986="kg",0.01,IF(L986="q",1,IF(L986="l",0.01*VLOOKUP(EVID_HNOJENI!N986,HNOJIVA_ALL!$A$2:$AE$3303,31,FALSE),"CHYBA")))),2)</f>
        <v>#N/A</v>
      </c>
      <c r="S986" s="51" t="e">
        <f>ROUND(VLOOKUP(EVID_HNOJENI!N986,HNOJIVA_ALL!$A$2:$Z$3303,18,FALSE)*K986*IF(L986="t",10,IF(L986="kg",0.01,IF(L986="q",1,IF(L986="l",0.01*VLOOKUP(EVID_HNOJENI!N986,HNOJIVA_ALL!$A$2:$AE$3303,31,FALSE),"CHYBA")))),2)</f>
        <v>#N/A</v>
      </c>
      <c r="T986" s="51" t="e">
        <f>ROUND(VLOOKUP(EVID_HNOJENI!N986,HNOJIVA_ALL!$A$2:$Z$3303,17,FALSE)*K986*IF(L986="t",10,IF(L986="kg",0.01,IF(L986="q",1,IF(L986="l",0.01*VLOOKUP(EVID_HNOJENI!N986,HNOJIVA_ALL!$A$2:$AE$3303,31,FALSE),"CHYBA")))),2)</f>
        <v>#N/A</v>
      </c>
      <c r="U986" s="51" t="e">
        <f>ROUND(VLOOKUP(EVID_HNOJENI!N986,HNOJIVA_ALL!$A$2:$Z$3303,20,FALSE)*K986*IF(L986="t",10,IF(L986="kg",0.01,IF(L986="q",1,IF(L986="l",0.01*VLOOKUP(EVID_HNOJENI!N986,HNOJIVA_ALL!$A$2:$AE$3303,31,FALSE),"CHYBA")))),2)</f>
        <v>#N/A</v>
      </c>
    </row>
    <row r="987" spans="1:21" x14ac:dyDescent="0.2">
      <c r="A987" s="32"/>
      <c r="B987" s="45" t="e">
        <f>VLOOKUP($A987,EVID_OSEVU!$A$1:$M$4972,2,FALSE)</f>
        <v>#N/A</v>
      </c>
      <c r="C987" s="45" t="e">
        <f>VLOOKUP($A987,EVID_OSEVU!$A$1:$M$4972,3,FALSE)</f>
        <v>#N/A</v>
      </c>
      <c r="D987" s="45" t="e">
        <f>VLOOKUP($A987,EVID_OSEVU!$A$1:$M$4972,4,FALSE)</f>
        <v>#N/A</v>
      </c>
      <c r="E987" s="45" t="e">
        <f>VLOOKUP($A987,EVID_OSEVU!$A$1:$M$4972,7,FALSE)</f>
        <v>#N/A</v>
      </c>
      <c r="F987" s="45" t="e">
        <f>VLOOKUP($A987,EVID_OSEVU!$A$1:$M$4972,8,FALSE)</f>
        <v>#N/A</v>
      </c>
      <c r="G987" s="45" t="e">
        <f>VLOOKUP($A987,EVID_OSEVU!$A$1:$M$4972,11,FALSE)</f>
        <v>#N/A</v>
      </c>
      <c r="H987" s="35"/>
      <c r="I987" s="48"/>
      <c r="J987" s="33" t="e">
        <f>VLOOKUP($A987,EVID_OSEVU!$A$1:$M$4972,11,FALSE)</f>
        <v>#N/A</v>
      </c>
      <c r="K987" s="39"/>
      <c r="L987" s="49"/>
      <c r="M987" s="89" t="e">
        <f t="shared" si="15"/>
        <v>#N/A</v>
      </c>
      <c r="N987" s="50"/>
      <c r="O987" s="37" t="e">
        <f>VLOOKUP(EVID_HNOJENI!N987,HNOJIVA_ALL!$A$2:$Z$3303,4,FALSE)</f>
        <v>#N/A</v>
      </c>
      <c r="P987" s="51" t="e">
        <f>ROUND(VLOOKUP(EVID_HNOJENI!N987,HNOJIVA_ALL!$A$2:$Z$3303,14,FALSE)*K987*IF(L987="t",10,IF(L987="kg",0.01,IF(L987="q",1,IF(L987="l",0.01*VLOOKUP(EVID_HNOJENI!N987,HNOJIVA_ALL!$A$2:$AE$3303,31,FALSE),"CHYBA")))),2)</f>
        <v>#N/A</v>
      </c>
      <c r="Q987" s="51" t="e">
        <f>ROUND(VLOOKUP(EVID_HNOJENI!N987,HNOJIVA_ALL!$A$2:$Z$3303,15,FALSE)*K987*IF(L987="t",10,IF(L987="kg",0.01,IF(L987="q",1,IF(L987="l",0.01*VLOOKUP(EVID_HNOJENI!N987,HNOJIVA_ALL!$A$2:$AE$3303,31,FALSE),"CHYBA")))),2)</f>
        <v>#N/A</v>
      </c>
      <c r="R987" s="51" t="e">
        <f>ROUND(VLOOKUP(EVID_HNOJENI!N987,HNOJIVA_ALL!$A$2:$Z$3303,16,FALSE)*K987*IF(L987="t",10,IF(L987="kg",0.01,IF(L987="q",1,IF(L987="l",0.01*VLOOKUP(EVID_HNOJENI!N987,HNOJIVA_ALL!$A$2:$AE$3303,31,FALSE),"CHYBA")))),2)</f>
        <v>#N/A</v>
      </c>
      <c r="S987" s="51" t="e">
        <f>ROUND(VLOOKUP(EVID_HNOJENI!N987,HNOJIVA_ALL!$A$2:$Z$3303,18,FALSE)*K987*IF(L987="t",10,IF(L987="kg",0.01,IF(L987="q",1,IF(L987="l",0.01*VLOOKUP(EVID_HNOJENI!N987,HNOJIVA_ALL!$A$2:$AE$3303,31,FALSE),"CHYBA")))),2)</f>
        <v>#N/A</v>
      </c>
      <c r="T987" s="51" t="e">
        <f>ROUND(VLOOKUP(EVID_HNOJENI!N987,HNOJIVA_ALL!$A$2:$Z$3303,17,FALSE)*K987*IF(L987="t",10,IF(L987="kg",0.01,IF(L987="q",1,IF(L987="l",0.01*VLOOKUP(EVID_HNOJENI!N987,HNOJIVA_ALL!$A$2:$AE$3303,31,FALSE),"CHYBA")))),2)</f>
        <v>#N/A</v>
      </c>
      <c r="U987" s="51" t="e">
        <f>ROUND(VLOOKUP(EVID_HNOJENI!N987,HNOJIVA_ALL!$A$2:$Z$3303,20,FALSE)*K987*IF(L987="t",10,IF(L987="kg",0.01,IF(L987="q",1,IF(L987="l",0.01*VLOOKUP(EVID_HNOJENI!N987,HNOJIVA_ALL!$A$2:$AE$3303,31,FALSE),"CHYBA")))),2)</f>
        <v>#N/A</v>
      </c>
    </row>
    <row r="988" spans="1:21" x14ac:dyDescent="0.2">
      <c r="A988" s="32"/>
      <c r="B988" s="45" t="e">
        <f>VLOOKUP($A988,EVID_OSEVU!$A$1:$M$4972,2,FALSE)</f>
        <v>#N/A</v>
      </c>
      <c r="C988" s="45" t="e">
        <f>VLOOKUP($A988,EVID_OSEVU!$A$1:$M$4972,3,FALSE)</f>
        <v>#N/A</v>
      </c>
      <c r="D988" s="45" t="e">
        <f>VLOOKUP($A988,EVID_OSEVU!$A$1:$M$4972,4,FALSE)</f>
        <v>#N/A</v>
      </c>
      <c r="E988" s="45" t="e">
        <f>VLOOKUP($A988,EVID_OSEVU!$A$1:$M$4972,7,FALSE)</f>
        <v>#N/A</v>
      </c>
      <c r="F988" s="45" t="e">
        <f>VLOOKUP($A988,EVID_OSEVU!$A$1:$M$4972,8,FALSE)</f>
        <v>#N/A</v>
      </c>
      <c r="G988" s="45" t="e">
        <f>VLOOKUP($A988,EVID_OSEVU!$A$1:$M$4972,11,FALSE)</f>
        <v>#N/A</v>
      </c>
      <c r="H988" s="35"/>
      <c r="I988" s="48"/>
      <c r="J988" s="33" t="e">
        <f>VLOOKUP($A988,EVID_OSEVU!$A$1:$M$4972,11,FALSE)</f>
        <v>#N/A</v>
      </c>
      <c r="K988" s="39"/>
      <c r="L988" s="49"/>
      <c r="M988" s="89" t="e">
        <f t="shared" si="15"/>
        <v>#N/A</v>
      </c>
      <c r="N988" s="50"/>
      <c r="O988" s="37" t="e">
        <f>VLOOKUP(EVID_HNOJENI!N988,HNOJIVA_ALL!$A$2:$Z$3303,4,FALSE)</f>
        <v>#N/A</v>
      </c>
      <c r="P988" s="51" t="e">
        <f>ROUND(VLOOKUP(EVID_HNOJENI!N988,HNOJIVA_ALL!$A$2:$Z$3303,14,FALSE)*K988*IF(L988="t",10,IF(L988="kg",0.01,IF(L988="q",1,IF(L988="l",0.01*VLOOKUP(EVID_HNOJENI!N988,HNOJIVA_ALL!$A$2:$AE$3303,31,FALSE),"CHYBA")))),2)</f>
        <v>#N/A</v>
      </c>
      <c r="Q988" s="51" t="e">
        <f>ROUND(VLOOKUP(EVID_HNOJENI!N988,HNOJIVA_ALL!$A$2:$Z$3303,15,FALSE)*K988*IF(L988="t",10,IF(L988="kg",0.01,IF(L988="q",1,IF(L988="l",0.01*VLOOKUP(EVID_HNOJENI!N988,HNOJIVA_ALL!$A$2:$AE$3303,31,FALSE),"CHYBA")))),2)</f>
        <v>#N/A</v>
      </c>
      <c r="R988" s="51" t="e">
        <f>ROUND(VLOOKUP(EVID_HNOJENI!N988,HNOJIVA_ALL!$A$2:$Z$3303,16,FALSE)*K988*IF(L988="t",10,IF(L988="kg",0.01,IF(L988="q",1,IF(L988="l",0.01*VLOOKUP(EVID_HNOJENI!N988,HNOJIVA_ALL!$A$2:$AE$3303,31,FALSE),"CHYBA")))),2)</f>
        <v>#N/A</v>
      </c>
      <c r="S988" s="51" t="e">
        <f>ROUND(VLOOKUP(EVID_HNOJENI!N988,HNOJIVA_ALL!$A$2:$Z$3303,18,FALSE)*K988*IF(L988="t",10,IF(L988="kg",0.01,IF(L988="q",1,IF(L988="l",0.01*VLOOKUP(EVID_HNOJENI!N988,HNOJIVA_ALL!$A$2:$AE$3303,31,FALSE),"CHYBA")))),2)</f>
        <v>#N/A</v>
      </c>
      <c r="T988" s="51" t="e">
        <f>ROUND(VLOOKUP(EVID_HNOJENI!N988,HNOJIVA_ALL!$A$2:$Z$3303,17,FALSE)*K988*IF(L988="t",10,IF(L988="kg",0.01,IF(L988="q",1,IF(L988="l",0.01*VLOOKUP(EVID_HNOJENI!N988,HNOJIVA_ALL!$A$2:$AE$3303,31,FALSE),"CHYBA")))),2)</f>
        <v>#N/A</v>
      </c>
      <c r="U988" s="51" t="e">
        <f>ROUND(VLOOKUP(EVID_HNOJENI!N988,HNOJIVA_ALL!$A$2:$Z$3303,20,FALSE)*K988*IF(L988="t",10,IF(L988="kg",0.01,IF(L988="q",1,IF(L988="l",0.01*VLOOKUP(EVID_HNOJENI!N988,HNOJIVA_ALL!$A$2:$AE$3303,31,FALSE),"CHYBA")))),2)</f>
        <v>#N/A</v>
      </c>
    </row>
    <row r="989" spans="1:21" x14ac:dyDescent="0.2">
      <c r="A989" s="32"/>
      <c r="B989" s="45" t="e">
        <f>VLOOKUP($A989,EVID_OSEVU!$A$1:$M$4972,2,FALSE)</f>
        <v>#N/A</v>
      </c>
      <c r="C989" s="45" t="e">
        <f>VLOOKUP($A989,EVID_OSEVU!$A$1:$M$4972,3,FALSE)</f>
        <v>#N/A</v>
      </c>
      <c r="D989" s="45" t="e">
        <f>VLOOKUP($A989,EVID_OSEVU!$A$1:$M$4972,4,FALSE)</f>
        <v>#N/A</v>
      </c>
      <c r="E989" s="45" t="e">
        <f>VLOOKUP($A989,EVID_OSEVU!$A$1:$M$4972,7,FALSE)</f>
        <v>#N/A</v>
      </c>
      <c r="F989" s="45" t="e">
        <f>VLOOKUP($A989,EVID_OSEVU!$A$1:$M$4972,8,FALSE)</f>
        <v>#N/A</v>
      </c>
      <c r="G989" s="45" t="e">
        <f>VLOOKUP($A989,EVID_OSEVU!$A$1:$M$4972,11,FALSE)</f>
        <v>#N/A</v>
      </c>
      <c r="H989" s="35"/>
      <c r="I989" s="48"/>
      <c r="J989" s="33" t="e">
        <f>VLOOKUP($A989,EVID_OSEVU!$A$1:$M$4972,11,FALSE)</f>
        <v>#N/A</v>
      </c>
      <c r="K989" s="39"/>
      <c r="L989" s="49"/>
      <c r="M989" s="89" t="e">
        <f t="shared" si="15"/>
        <v>#N/A</v>
      </c>
      <c r="N989" s="50"/>
      <c r="O989" s="37" t="e">
        <f>VLOOKUP(EVID_HNOJENI!N989,HNOJIVA_ALL!$A$2:$Z$3303,4,FALSE)</f>
        <v>#N/A</v>
      </c>
      <c r="P989" s="51" t="e">
        <f>ROUND(VLOOKUP(EVID_HNOJENI!N989,HNOJIVA_ALL!$A$2:$Z$3303,14,FALSE)*K989*IF(L989="t",10,IF(L989="kg",0.01,IF(L989="q",1,IF(L989="l",0.01*VLOOKUP(EVID_HNOJENI!N989,HNOJIVA_ALL!$A$2:$AE$3303,31,FALSE),"CHYBA")))),2)</f>
        <v>#N/A</v>
      </c>
      <c r="Q989" s="51" t="e">
        <f>ROUND(VLOOKUP(EVID_HNOJENI!N989,HNOJIVA_ALL!$A$2:$Z$3303,15,FALSE)*K989*IF(L989="t",10,IF(L989="kg",0.01,IF(L989="q",1,IF(L989="l",0.01*VLOOKUP(EVID_HNOJENI!N989,HNOJIVA_ALL!$A$2:$AE$3303,31,FALSE),"CHYBA")))),2)</f>
        <v>#N/A</v>
      </c>
      <c r="R989" s="51" t="e">
        <f>ROUND(VLOOKUP(EVID_HNOJENI!N989,HNOJIVA_ALL!$A$2:$Z$3303,16,FALSE)*K989*IF(L989="t",10,IF(L989="kg",0.01,IF(L989="q",1,IF(L989="l",0.01*VLOOKUP(EVID_HNOJENI!N989,HNOJIVA_ALL!$A$2:$AE$3303,31,FALSE),"CHYBA")))),2)</f>
        <v>#N/A</v>
      </c>
      <c r="S989" s="51" t="e">
        <f>ROUND(VLOOKUP(EVID_HNOJENI!N989,HNOJIVA_ALL!$A$2:$Z$3303,18,FALSE)*K989*IF(L989="t",10,IF(L989="kg",0.01,IF(L989="q",1,IF(L989="l",0.01*VLOOKUP(EVID_HNOJENI!N989,HNOJIVA_ALL!$A$2:$AE$3303,31,FALSE),"CHYBA")))),2)</f>
        <v>#N/A</v>
      </c>
      <c r="T989" s="51" t="e">
        <f>ROUND(VLOOKUP(EVID_HNOJENI!N989,HNOJIVA_ALL!$A$2:$Z$3303,17,FALSE)*K989*IF(L989="t",10,IF(L989="kg",0.01,IF(L989="q",1,IF(L989="l",0.01*VLOOKUP(EVID_HNOJENI!N989,HNOJIVA_ALL!$A$2:$AE$3303,31,FALSE),"CHYBA")))),2)</f>
        <v>#N/A</v>
      </c>
      <c r="U989" s="51" t="e">
        <f>ROUND(VLOOKUP(EVID_HNOJENI!N989,HNOJIVA_ALL!$A$2:$Z$3303,20,FALSE)*K989*IF(L989="t",10,IF(L989="kg",0.01,IF(L989="q",1,IF(L989="l",0.01*VLOOKUP(EVID_HNOJENI!N989,HNOJIVA_ALL!$A$2:$AE$3303,31,FALSE),"CHYBA")))),2)</f>
        <v>#N/A</v>
      </c>
    </row>
    <row r="990" spans="1:21" x14ac:dyDescent="0.2">
      <c r="A990" s="32"/>
      <c r="B990" s="45" t="e">
        <f>VLOOKUP($A990,EVID_OSEVU!$A$1:$M$4972,2,FALSE)</f>
        <v>#N/A</v>
      </c>
      <c r="C990" s="45" t="e">
        <f>VLOOKUP($A990,EVID_OSEVU!$A$1:$M$4972,3,FALSE)</f>
        <v>#N/A</v>
      </c>
      <c r="D990" s="45" t="e">
        <f>VLOOKUP($A990,EVID_OSEVU!$A$1:$M$4972,4,FALSE)</f>
        <v>#N/A</v>
      </c>
      <c r="E990" s="45" t="e">
        <f>VLOOKUP($A990,EVID_OSEVU!$A$1:$M$4972,7,FALSE)</f>
        <v>#N/A</v>
      </c>
      <c r="F990" s="45" t="e">
        <f>VLOOKUP($A990,EVID_OSEVU!$A$1:$M$4972,8,FALSE)</f>
        <v>#N/A</v>
      </c>
      <c r="G990" s="45" t="e">
        <f>VLOOKUP($A990,EVID_OSEVU!$A$1:$M$4972,11,FALSE)</f>
        <v>#N/A</v>
      </c>
      <c r="H990" s="35"/>
      <c r="I990" s="48"/>
      <c r="J990" s="33" t="e">
        <f>VLOOKUP($A990,EVID_OSEVU!$A$1:$M$4972,11,FALSE)</f>
        <v>#N/A</v>
      </c>
      <c r="K990" s="39"/>
      <c r="L990" s="49"/>
      <c r="M990" s="89" t="e">
        <f t="shared" si="15"/>
        <v>#N/A</v>
      </c>
      <c r="N990" s="50"/>
      <c r="O990" s="37" t="e">
        <f>VLOOKUP(EVID_HNOJENI!N990,HNOJIVA_ALL!$A$2:$Z$3303,4,FALSE)</f>
        <v>#N/A</v>
      </c>
      <c r="P990" s="51" t="e">
        <f>ROUND(VLOOKUP(EVID_HNOJENI!N990,HNOJIVA_ALL!$A$2:$Z$3303,14,FALSE)*K990*IF(L990="t",10,IF(L990="kg",0.01,IF(L990="q",1,IF(L990="l",0.01*VLOOKUP(EVID_HNOJENI!N990,HNOJIVA_ALL!$A$2:$AE$3303,31,FALSE),"CHYBA")))),2)</f>
        <v>#N/A</v>
      </c>
      <c r="Q990" s="51" t="e">
        <f>ROUND(VLOOKUP(EVID_HNOJENI!N990,HNOJIVA_ALL!$A$2:$Z$3303,15,FALSE)*K990*IF(L990="t",10,IF(L990="kg",0.01,IF(L990="q",1,IF(L990="l",0.01*VLOOKUP(EVID_HNOJENI!N990,HNOJIVA_ALL!$A$2:$AE$3303,31,FALSE),"CHYBA")))),2)</f>
        <v>#N/A</v>
      </c>
      <c r="R990" s="51" t="e">
        <f>ROUND(VLOOKUP(EVID_HNOJENI!N990,HNOJIVA_ALL!$A$2:$Z$3303,16,FALSE)*K990*IF(L990="t",10,IF(L990="kg",0.01,IF(L990="q",1,IF(L990="l",0.01*VLOOKUP(EVID_HNOJENI!N990,HNOJIVA_ALL!$A$2:$AE$3303,31,FALSE),"CHYBA")))),2)</f>
        <v>#N/A</v>
      </c>
      <c r="S990" s="51" t="e">
        <f>ROUND(VLOOKUP(EVID_HNOJENI!N990,HNOJIVA_ALL!$A$2:$Z$3303,18,FALSE)*K990*IF(L990="t",10,IF(L990="kg",0.01,IF(L990="q",1,IF(L990="l",0.01*VLOOKUP(EVID_HNOJENI!N990,HNOJIVA_ALL!$A$2:$AE$3303,31,FALSE),"CHYBA")))),2)</f>
        <v>#N/A</v>
      </c>
      <c r="T990" s="51" t="e">
        <f>ROUND(VLOOKUP(EVID_HNOJENI!N990,HNOJIVA_ALL!$A$2:$Z$3303,17,FALSE)*K990*IF(L990="t",10,IF(L990="kg",0.01,IF(L990="q",1,IF(L990="l",0.01*VLOOKUP(EVID_HNOJENI!N990,HNOJIVA_ALL!$A$2:$AE$3303,31,FALSE),"CHYBA")))),2)</f>
        <v>#N/A</v>
      </c>
      <c r="U990" s="51" t="e">
        <f>ROUND(VLOOKUP(EVID_HNOJENI!N990,HNOJIVA_ALL!$A$2:$Z$3303,20,FALSE)*K990*IF(L990="t",10,IF(L990="kg",0.01,IF(L990="q",1,IF(L990="l",0.01*VLOOKUP(EVID_HNOJENI!N990,HNOJIVA_ALL!$A$2:$AE$3303,31,FALSE),"CHYBA")))),2)</f>
        <v>#N/A</v>
      </c>
    </row>
    <row r="991" spans="1:21" x14ac:dyDescent="0.2">
      <c r="A991" s="32"/>
      <c r="B991" s="45" t="e">
        <f>VLOOKUP($A991,EVID_OSEVU!$A$1:$M$4972,2,FALSE)</f>
        <v>#N/A</v>
      </c>
      <c r="C991" s="45" t="e">
        <f>VLOOKUP($A991,EVID_OSEVU!$A$1:$M$4972,3,FALSE)</f>
        <v>#N/A</v>
      </c>
      <c r="D991" s="45" t="e">
        <f>VLOOKUP($A991,EVID_OSEVU!$A$1:$M$4972,4,FALSE)</f>
        <v>#N/A</v>
      </c>
      <c r="E991" s="45" t="e">
        <f>VLOOKUP($A991,EVID_OSEVU!$A$1:$M$4972,7,FALSE)</f>
        <v>#N/A</v>
      </c>
      <c r="F991" s="45" t="e">
        <f>VLOOKUP($A991,EVID_OSEVU!$A$1:$M$4972,8,FALSE)</f>
        <v>#N/A</v>
      </c>
      <c r="G991" s="45" t="e">
        <f>VLOOKUP($A991,EVID_OSEVU!$A$1:$M$4972,11,FALSE)</f>
        <v>#N/A</v>
      </c>
      <c r="H991" s="35"/>
      <c r="I991" s="48"/>
      <c r="J991" s="33" t="e">
        <f>VLOOKUP($A991,EVID_OSEVU!$A$1:$M$4972,11,FALSE)</f>
        <v>#N/A</v>
      </c>
      <c r="K991" s="39"/>
      <c r="L991" s="49"/>
      <c r="M991" s="89" t="e">
        <f t="shared" si="15"/>
        <v>#N/A</v>
      </c>
      <c r="N991" s="50"/>
      <c r="O991" s="37" t="e">
        <f>VLOOKUP(EVID_HNOJENI!N991,HNOJIVA_ALL!$A$2:$Z$3303,4,FALSE)</f>
        <v>#N/A</v>
      </c>
      <c r="P991" s="51" t="e">
        <f>ROUND(VLOOKUP(EVID_HNOJENI!N991,HNOJIVA_ALL!$A$2:$Z$3303,14,FALSE)*K991*IF(L991="t",10,IF(L991="kg",0.01,IF(L991="q",1,IF(L991="l",0.01*VLOOKUP(EVID_HNOJENI!N991,HNOJIVA_ALL!$A$2:$AE$3303,31,FALSE),"CHYBA")))),2)</f>
        <v>#N/A</v>
      </c>
      <c r="Q991" s="51" t="e">
        <f>ROUND(VLOOKUP(EVID_HNOJENI!N991,HNOJIVA_ALL!$A$2:$Z$3303,15,FALSE)*K991*IF(L991="t",10,IF(L991="kg",0.01,IF(L991="q",1,IF(L991="l",0.01*VLOOKUP(EVID_HNOJENI!N991,HNOJIVA_ALL!$A$2:$AE$3303,31,FALSE),"CHYBA")))),2)</f>
        <v>#N/A</v>
      </c>
      <c r="R991" s="51" t="e">
        <f>ROUND(VLOOKUP(EVID_HNOJENI!N991,HNOJIVA_ALL!$A$2:$Z$3303,16,FALSE)*K991*IF(L991="t",10,IF(L991="kg",0.01,IF(L991="q",1,IF(L991="l",0.01*VLOOKUP(EVID_HNOJENI!N991,HNOJIVA_ALL!$A$2:$AE$3303,31,FALSE),"CHYBA")))),2)</f>
        <v>#N/A</v>
      </c>
      <c r="S991" s="51" t="e">
        <f>ROUND(VLOOKUP(EVID_HNOJENI!N991,HNOJIVA_ALL!$A$2:$Z$3303,18,FALSE)*K991*IF(L991="t",10,IF(L991="kg",0.01,IF(L991="q",1,IF(L991="l",0.01*VLOOKUP(EVID_HNOJENI!N991,HNOJIVA_ALL!$A$2:$AE$3303,31,FALSE),"CHYBA")))),2)</f>
        <v>#N/A</v>
      </c>
      <c r="T991" s="51" t="e">
        <f>ROUND(VLOOKUP(EVID_HNOJENI!N991,HNOJIVA_ALL!$A$2:$Z$3303,17,FALSE)*K991*IF(L991="t",10,IF(L991="kg",0.01,IF(L991="q",1,IF(L991="l",0.01*VLOOKUP(EVID_HNOJENI!N991,HNOJIVA_ALL!$A$2:$AE$3303,31,FALSE),"CHYBA")))),2)</f>
        <v>#N/A</v>
      </c>
      <c r="U991" s="51" t="e">
        <f>ROUND(VLOOKUP(EVID_HNOJENI!N991,HNOJIVA_ALL!$A$2:$Z$3303,20,FALSE)*K991*IF(L991="t",10,IF(L991="kg",0.01,IF(L991="q",1,IF(L991="l",0.01*VLOOKUP(EVID_HNOJENI!N991,HNOJIVA_ALL!$A$2:$AE$3303,31,FALSE),"CHYBA")))),2)</f>
        <v>#N/A</v>
      </c>
    </row>
    <row r="992" spans="1:21" x14ac:dyDescent="0.2">
      <c r="A992" s="32"/>
      <c r="B992" s="45" t="e">
        <f>VLOOKUP($A992,EVID_OSEVU!$A$1:$M$4972,2,FALSE)</f>
        <v>#N/A</v>
      </c>
      <c r="C992" s="45" t="e">
        <f>VLOOKUP($A992,EVID_OSEVU!$A$1:$M$4972,3,FALSE)</f>
        <v>#N/A</v>
      </c>
      <c r="D992" s="45" t="e">
        <f>VLOOKUP($A992,EVID_OSEVU!$A$1:$M$4972,4,FALSE)</f>
        <v>#N/A</v>
      </c>
      <c r="E992" s="45" t="e">
        <f>VLOOKUP($A992,EVID_OSEVU!$A$1:$M$4972,7,FALSE)</f>
        <v>#N/A</v>
      </c>
      <c r="F992" s="45" t="e">
        <f>VLOOKUP($A992,EVID_OSEVU!$A$1:$M$4972,8,FALSE)</f>
        <v>#N/A</v>
      </c>
      <c r="G992" s="45" t="e">
        <f>VLOOKUP($A992,EVID_OSEVU!$A$1:$M$4972,11,FALSE)</f>
        <v>#N/A</v>
      </c>
      <c r="H992" s="35"/>
      <c r="I992" s="48"/>
      <c r="J992" s="33" t="e">
        <f>VLOOKUP($A992,EVID_OSEVU!$A$1:$M$4972,11,FALSE)</f>
        <v>#N/A</v>
      </c>
      <c r="K992" s="39"/>
      <c r="L992" s="49"/>
      <c r="M992" s="89" t="e">
        <f t="shared" si="15"/>
        <v>#N/A</v>
      </c>
      <c r="N992" s="50"/>
      <c r="O992" s="37" t="e">
        <f>VLOOKUP(EVID_HNOJENI!N992,HNOJIVA_ALL!$A$2:$Z$3303,4,FALSE)</f>
        <v>#N/A</v>
      </c>
      <c r="P992" s="51" t="e">
        <f>ROUND(VLOOKUP(EVID_HNOJENI!N992,HNOJIVA_ALL!$A$2:$Z$3303,14,FALSE)*K992*IF(L992="t",10,IF(L992="kg",0.01,IF(L992="q",1,IF(L992="l",0.01*VLOOKUP(EVID_HNOJENI!N992,HNOJIVA_ALL!$A$2:$AE$3303,31,FALSE),"CHYBA")))),2)</f>
        <v>#N/A</v>
      </c>
      <c r="Q992" s="51" t="e">
        <f>ROUND(VLOOKUP(EVID_HNOJENI!N992,HNOJIVA_ALL!$A$2:$Z$3303,15,FALSE)*K992*IF(L992="t",10,IF(L992="kg",0.01,IF(L992="q",1,IF(L992="l",0.01*VLOOKUP(EVID_HNOJENI!N992,HNOJIVA_ALL!$A$2:$AE$3303,31,FALSE),"CHYBA")))),2)</f>
        <v>#N/A</v>
      </c>
      <c r="R992" s="51" t="e">
        <f>ROUND(VLOOKUP(EVID_HNOJENI!N992,HNOJIVA_ALL!$A$2:$Z$3303,16,FALSE)*K992*IF(L992="t",10,IF(L992="kg",0.01,IF(L992="q",1,IF(L992="l",0.01*VLOOKUP(EVID_HNOJENI!N992,HNOJIVA_ALL!$A$2:$AE$3303,31,FALSE),"CHYBA")))),2)</f>
        <v>#N/A</v>
      </c>
      <c r="S992" s="51" t="e">
        <f>ROUND(VLOOKUP(EVID_HNOJENI!N992,HNOJIVA_ALL!$A$2:$Z$3303,18,FALSE)*K992*IF(L992="t",10,IF(L992="kg",0.01,IF(L992="q",1,IF(L992="l",0.01*VLOOKUP(EVID_HNOJENI!N992,HNOJIVA_ALL!$A$2:$AE$3303,31,FALSE),"CHYBA")))),2)</f>
        <v>#N/A</v>
      </c>
      <c r="T992" s="51" t="e">
        <f>ROUND(VLOOKUP(EVID_HNOJENI!N992,HNOJIVA_ALL!$A$2:$Z$3303,17,FALSE)*K992*IF(L992="t",10,IF(L992="kg",0.01,IF(L992="q",1,IF(L992="l",0.01*VLOOKUP(EVID_HNOJENI!N992,HNOJIVA_ALL!$A$2:$AE$3303,31,FALSE),"CHYBA")))),2)</f>
        <v>#N/A</v>
      </c>
      <c r="U992" s="51" t="e">
        <f>ROUND(VLOOKUP(EVID_HNOJENI!N992,HNOJIVA_ALL!$A$2:$Z$3303,20,FALSE)*K992*IF(L992="t",10,IF(L992="kg",0.01,IF(L992="q",1,IF(L992="l",0.01*VLOOKUP(EVID_HNOJENI!N992,HNOJIVA_ALL!$A$2:$AE$3303,31,FALSE),"CHYBA")))),2)</f>
        <v>#N/A</v>
      </c>
    </row>
    <row r="993" spans="1:21" x14ac:dyDescent="0.2">
      <c r="A993" s="32"/>
      <c r="B993" s="45" t="e">
        <f>VLOOKUP($A993,EVID_OSEVU!$A$1:$M$4972,2,FALSE)</f>
        <v>#N/A</v>
      </c>
      <c r="C993" s="45" t="e">
        <f>VLOOKUP($A993,EVID_OSEVU!$A$1:$M$4972,3,FALSE)</f>
        <v>#N/A</v>
      </c>
      <c r="D993" s="45" t="e">
        <f>VLOOKUP($A993,EVID_OSEVU!$A$1:$M$4972,4,FALSE)</f>
        <v>#N/A</v>
      </c>
      <c r="E993" s="45" t="e">
        <f>VLOOKUP($A993,EVID_OSEVU!$A$1:$M$4972,7,FALSE)</f>
        <v>#N/A</v>
      </c>
      <c r="F993" s="45" t="e">
        <f>VLOOKUP($A993,EVID_OSEVU!$A$1:$M$4972,8,FALSE)</f>
        <v>#N/A</v>
      </c>
      <c r="G993" s="45" t="e">
        <f>VLOOKUP($A993,EVID_OSEVU!$A$1:$M$4972,11,FALSE)</f>
        <v>#N/A</v>
      </c>
      <c r="H993" s="35"/>
      <c r="I993" s="48"/>
      <c r="J993" s="33" t="e">
        <f>VLOOKUP($A993,EVID_OSEVU!$A$1:$M$4972,11,FALSE)</f>
        <v>#N/A</v>
      </c>
      <c r="K993" s="39"/>
      <c r="L993" s="49"/>
      <c r="M993" s="89" t="e">
        <f t="shared" si="15"/>
        <v>#N/A</v>
      </c>
      <c r="N993" s="50"/>
      <c r="O993" s="37" t="e">
        <f>VLOOKUP(EVID_HNOJENI!N993,HNOJIVA_ALL!$A$2:$Z$3303,4,FALSE)</f>
        <v>#N/A</v>
      </c>
      <c r="P993" s="51" t="e">
        <f>ROUND(VLOOKUP(EVID_HNOJENI!N993,HNOJIVA_ALL!$A$2:$Z$3303,14,FALSE)*K993*IF(L993="t",10,IF(L993="kg",0.01,IF(L993="q",1,IF(L993="l",0.01*VLOOKUP(EVID_HNOJENI!N993,HNOJIVA_ALL!$A$2:$AE$3303,31,FALSE),"CHYBA")))),2)</f>
        <v>#N/A</v>
      </c>
      <c r="Q993" s="51" t="e">
        <f>ROUND(VLOOKUP(EVID_HNOJENI!N993,HNOJIVA_ALL!$A$2:$Z$3303,15,FALSE)*K993*IF(L993="t",10,IF(L993="kg",0.01,IF(L993="q",1,IF(L993="l",0.01*VLOOKUP(EVID_HNOJENI!N993,HNOJIVA_ALL!$A$2:$AE$3303,31,FALSE),"CHYBA")))),2)</f>
        <v>#N/A</v>
      </c>
      <c r="R993" s="51" t="e">
        <f>ROUND(VLOOKUP(EVID_HNOJENI!N993,HNOJIVA_ALL!$A$2:$Z$3303,16,FALSE)*K993*IF(L993="t",10,IF(L993="kg",0.01,IF(L993="q",1,IF(L993="l",0.01*VLOOKUP(EVID_HNOJENI!N993,HNOJIVA_ALL!$A$2:$AE$3303,31,FALSE),"CHYBA")))),2)</f>
        <v>#N/A</v>
      </c>
      <c r="S993" s="51" t="e">
        <f>ROUND(VLOOKUP(EVID_HNOJENI!N993,HNOJIVA_ALL!$A$2:$Z$3303,18,FALSE)*K993*IF(L993="t",10,IF(L993="kg",0.01,IF(L993="q",1,IF(L993="l",0.01*VLOOKUP(EVID_HNOJENI!N993,HNOJIVA_ALL!$A$2:$AE$3303,31,FALSE),"CHYBA")))),2)</f>
        <v>#N/A</v>
      </c>
      <c r="T993" s="51" t="e">
        <f>ROUND(VLOOKUP(EVID_HNOJENI!N993,HNOJIVA_ALL!$A$2:$Z$3303,17,FALSE)*K993*IF(L993="t",10,IF(L993="kg",0.01,IF(L993="q",1,IF(L993="l",0.01*VLOOKUP(EVID_HNOJENI!N993,HNOJIVA_ALL!$A$2:$AE$3303,31,FALSE),"CHYBA")))),2)</f>
        <v>#N/A</v>
      </c>
      <c r="U993" s="51" t="e">
        <f>ROUND(VLOOKUP(EVID_HNOJENI!N993,HNOJIVA_ALL!$A$2:$Z$3303,20,FALSE)*K993*IF(L993="t",10,IF(L993="kg",0.01,IF(L993="q",1,IF(L993="l",0.01*VLOOKUP(EVID_HNOJENI!N993,HNOJIVA_ALL!$A$2:$AE$3303,31,FALSE),"CHYBA")))),2)</f>
        <v>#N/A</v>
      </c>
    </row>
    <row r="994" spans="1:21" x14ac:dyDescent="0.2">
      <c r="A994" s="32"/>
      <c r="B994" s="45" t="e">
        <f>VLOOKUP($A994,EVID_OSEVU!$A$1:$M$4972,2,FALSE)</f>
        <v>#N/A</v>
      </c>
      <c r="C994" s="45" t="e">
        <f>VLOOKUP($A994,EVID_OSEVU!$A$1:$M$4972,3,FALSE)</f>
        <v>#N/A</v>
      </c>
      <c r="D994" s="45" t="e">
        <f>VLOOKUP($A994,EVID_OSEVU!$A$1:$M$4972,4,FALSE)</f>
        <v>#N/A</v>
      </c>
      <c r="E994" s="45" t="e">
        <f>VLOOKUP($A994,EVID_OSEVU!$A$1:$M$4972,7,FALSE)</f>
        <v>#N/A</v>
      </c>
      <c r="F994" s="45" t="e">
        <f>VLOOKUP($A994,EVID_OSEVU!$A$1:$M$4972,8,FALSE)</f>
        <v>#N/A</v>
      </c>
      <c r="G994" s="45" t="e">
        <f>VLOOKUP($A994,EVID_OSEVU!$A$1:$M$4972,11,FALSE)</f>
        <v>#N/A</v>
      </c>
      <c r="H994" s="35"/>
      <c r="I994" s="48"/>
      <c r="J994" s="33" t="e">
        <f>VLOOKUP($A994,EVID_OSEVU!$A$1:$M$4972,11,FALSE)</f>
        <v>#N/A</v>
      </c>
      <c r="K994" s="39"/>
      <c r="L994" s="49"/>
      <c r="M994" s="89" t="e">
        <f t="shared" si="15"/>
        <v>#N/A</v>
      </c>
      <c r="N994" s="50"/>
      <c r="O994" s="37" t="e">
        <f>VLOOKUP(EVID_HNOJENI!N994,HNOJIVA_ALL!$A$2:$Z$3303,4,FALSE)</f>
        <v>#N/A</v>
      </c>
      <c r="P994" s="51" t="e">
        <f>ROUND(VLOOKUP(EVID_HNOJENI!N994,HNOJIVA_ALL!$A$2:$Z$3303,14,FALSE)*K994*IF(L994="t",10,IF(L994="kg",0.01,IF(L994="q",1,IF(L994="l",0.01*VLOOKUP(EVID_HNOJENI!N994,HNOJIVA_ALL!$A$2:$AE$3303,31,FALSE),"CHYBA")))),2)</f>
        <v>#N/A</v>
      </c>
      <c r="Q994" s="51" t="e">
        <f>ROUND(VLOOKUP(EVID_HNOJENI!N994,HNOJIVA_ALL!$A$2:$Z$3303,15,FALSE)*K994*IF(L994="t",10,IF(L994="kg",0.01,IF(L994="q",1,IF(L994="l",0.01*VLOOKUP(EVID_HNOJENI!N994,HNOJIVA_ALL!$A$2:$AE$3303,31,FALSE),"CHYBA")))),2)</f>
        <v>#N/A</v>
      </c>
      <c r="R994" s="51" t="e">
        <f>ROUND(VLOOKUP(EVID_HNOJENI!N994,HNOJIVA_ALL!$A$2:$Z$3303,16,FALSE)*K994*IF(L994="t",10,IF(L994="kg",0.01,IF(L994="q",1,IF(L994="l",0.01*VLOOKUP(EVID_HNOJENI!N994,HNOJIVA_ALL!$A$2:$AE$3303,31,FALSE),"CHYBA")))),2)</f>
        <v>#N/A</v>
      </c>
      <c r="S994" s="51" t="e">
        <f>ROUND(VLOOKUP(EVID_HNOJENI!N994,HNOJIVA_ALL!$A$2:$Z$3303,18,FALSE)*K994*IF(L994="t",10,IF(L994="kg",0.01,IF(L994="q",1,IF(L994="l",0.01*VLOOKUP(EVID_HNOJENI!N994,HNOJIVA_ALL!$A$2:$AE$3303,31,FALSE),"CHYBA")))),2)</f>
        <v>#N/A</v>
      </c>
      <c r="T994" s="51" t="e">
        <f>ROUND(VLOOKUP(EVID_HNOJENI!N994,HNOJIVA_ALL!$A$2:$Z$3303,17,FALSE)*K994*IF(L994="t",10,IF(L994="kg",0.01,IF(L994="q",1,IF(L994="l",0.01*VLOOKUP(EVID_HNOJENI!N994,HNOJIVA_ALL!$A$2:$AE$3303,31,FALSE),"CHYBA")))),2)</f>
        <v>#N/A</v>
      </c>
      <c r="U994" s="51" t="e">
        <f>ROUND(VLOOKUP(EVID_HNOJENI!N994,HNOJIVA_ALL!$A$2:$Z$3303,20,FALSE)*K994*IF(L994="t",10,IF(L994="kg",0.01,IF(L994="q",1,IF(L994="l",0.01*VLOOKUP(EVID_HNOJENI!N994,HNOJIVA_ALL!$A$2:$AE$3303,31,FALSE),"CHYBA")))),2)</f>
        <v>#N/A</v>
      </c>
    </row>
    <row r="995" spans="1:21" x14ac:dyDescent="0.2">
      <c r="A995" s="32"/>
      <c r="B995" s="45" t="e">
        <f>VLOOKUP($A995,EVID_OSEVU!$A$1:$M$4972,2,FALSE)</f>
        <v>#N/A</v>
      </c>
      <c r="C995" s="45" t="e">
        <f>VLOOKUP($A995,EVID_OSEVU!$A$1:$M$4972,3,FALSE)</f>
        <v>#N/A</v>
      </c>
      <c r="D995" s="45" t="e">
        <f>VLOOKUP($A995,EVID_OSEVU!$A$1:$M$4972,4,FALSE)</f>
        <v>#N/A</v>
      </c>
      <c r="E995" s="45" t="e">
        <f>VLOOKUP($A995,EVID_OSEVU!$A$1:$M$4972,7,FALSE)</f>
        <v>#N/A</v>
      </c>
      <c r="F995" s="45" t="e">
        <f>VLOOKUP($A995,EVID_OSEVU!$A$1:$M$4972,8,FALSE)</f>
        <v>#N/A</v>
      </c>
      <c r="G995" s="45" t="e">
        <f>VLOOKUP($A995,EVID_OSEVU!$A$1:$M$4972,11,FALSE)</f>
        <v>#N/A</v>
      </c>
      <c r="H995" s="35"/>
      <c r="I995" s="48"/>
      <c r="J995" s="33" t="e">
        <f>VLOOKUP($A995,EVID_OSEVU!$A$1:$M$4972,11,FALSE)</f>
        <v>#N/A</v>
      </c>
      <c r="K995" s="39"/>
      <c r="L995" s="49"/>
      <c r="M995" s="89" t="e">
        <f t="shared" si="15"/>
        <v>#N/A</v>
      </c>
      <c r="N995" s="50"/>
      <c r="O995" s="37" t="e">
        <f>VLOOKUP(EVID_HNOJENI!N995,HNOJIVA_ALL!$A$2:$Z$3303,4,FALSE)</f>
        <v>#N/A</v>
      </c>
      <c r="P995" s="51" t="e">
        <f>ROUND(VLOOKUP(EVID_HNOJENI!N995,HNOJIVA_ALL!$A$2:$Z$3303,14,FALSE)*K995*IF(L995="t",10,IF(L995="kg",0.01,IF(L995="q",1,IF(L995="l",0.01*VLOOKUP(EVID_HNOJENI!N995,HNOJIVA_ALL!$A$2:$AE$3303,31,FALSE),"CHYBA")))),2)</f>
        <v>#N/A</v>
      </c>
      <c r="Q995" s="51" t="e">
        <f>ROUND(VLOOKUP(EVID_HNOJENI!N995,HNOJIVA_ALL!$A$2:$Z$3303,15,FALSE)*K995*IF(L995="t",10,IF(L995="kg",0.01,IF(L995="q",1,IF(L995="l",0.01*VLOOKUP(EVID_HNOJENI!N995,HNOJIVA_ALL!$A$2:$AE$3303,31,FALSE),"CHYBA")))),2)</f>
        <v>#N/A</v>
      </c>
      <c r="R995" s="51" t="e">
        <f>ROUND(VLOOKUP(EVID_HNOJENI!N995,HNOJIVA_ALL!$A$2:$Z$3303,16,FALSE)*K995*IF(L995="t",10,IF(L995="kg",0.01,IF(L995="q",1,IF(L995="l",0.01*VLOOKUP(EVID_HNOJENI!N995,HNOJIVA_ALL!$A$2:$AE$3303,31,FALSE),"CHYBA")))),2)</f>
        <v>#N/A</v>
      </c>
      <c r="S995" s="51" t="e">
        <f>ROUND(VLOOKUP(EVID_HNOJENI!N995,HNOJIVA_ALL!$A$2:$Z$3303,18,FALSE)*K995*IF(L995="t",10,IF(L995="kg",0.01,IF(L995="q",1,IF(L995="l",0.01*VLOOKUP(EVID_HNOJENI!N995,HNOJIVA_ALL!$A$2:$AE$3303,31,FALSE),"CHYBA")))),2)</f>
        <v>#N/A</v>
      </c>
      <c r="T995" s="51" t="e">
        <f>ROUND(VLOOKUP(EVID_HNOJENI!N995,HNOJIVA_ALL!$A$2:$Z$3303,17,FALSE)*K995*IF(L995="t",10,IF(L995="kg",0.01,IF(L995="q",1,IF(L995="l",0.01*VLOOKUP(EVID_HNOJENI!N995,HNOJIVA_ALL!$A$2:$AE$3303,31,FALSE),"CHYBA")))),2)</f>
        <v>#N/A</v>
      </c>
      <c r="U995" s="51" t="e">
        <f>ROUND(VLOOKUP(EVID_HNOJENI!N995,HNOJIVA_ALL!$A$2:$Z$3303,20,FALSE)*K995*IF(L995="t",10,IF(L995="kg",0.01,IF(L995="q",1,IF(L995="l",0.01*VLOOKUP(EVID_HNOJENI!N995,HNOJIVA_ALL!$A$2:$AE$3303,31,FALSE),"CHYBA")))),2)</f>
        <v>#N/A</v>
      </c>
    </row>
    <row r="996" spans="1:21" x14ac:dyDescent="0.2">
      <c r="A996" s="32"/>
      <c r="B996" s="45" t="e">
        <f>VLOOKUP($A996,EVID_OSEVU!$A$1:$M$4972,2,FALSE)</f>
        <v>#N/A</v>
      </c>
      <c r="C996" s="45" t="e">
        <f>VLOOKUP($A996,EVID_OSEVU!$A$1:$M$4972,3,FALSE)</f>
        <v>#N/A</v>
      </c>
      <c r="D996" s="45" t="e">
        <f>VLOOKUP($A996,EVID_OSEVU!$A$1:$M$4972,4,FALSE)</f>
        <v>#N/A</v>
      </c>
      <c r="E996" s="45" t="e">
        <f>VLOOKUP($A996,EVID_OSEVU!$A$1:$M$4972,7,FALSE)</f>
        <v>#N/A</v>
      </c>
      <c r="F996" s="45" t="e">
        <f>VLOOKUP($A996,EVID_OSEVU!$A$1:$M$4972,8,FALSE)</f>
        <v>#N/A</v>
      </c>
      <c r="G996" s="45" t="e">
        <f>VLOOKUP($A996,EVID_OSEVU!$A$1:$M$4972,11,FALSE)</f>
        <v>#N/A</v>
      </c>
      <c r="H996" s="35"/>
      <c r="I996" s="48"/>
      <c r="J996" s="33" t="e">
        <f>VLOOKUP($A996,EVID_OSEVU!$A$1:$M$4972,11,FALSE)</f>
        <v>#N/A</v>
      </c>
      <c r="K996" s="39"/>
      <c r="L996" s="49"/>
      <c r="M996" s="89" t="e">
        <f t="shared" si="15"/>
        <v>#N/A</v>
      </c>
      <c r="N996" s="50"/>
      <c r="O996" s="37" t="e">
        <f>VLOOKUP(EVID_HNOJENI!N996,HNOJIVA_ALL!$A$2:$Z$3303,4,FALSE)</f>
        <v>#N/A</v>
      </c>
      <c r="P996" s="51" t="e">
        <f>ROUND(VLOOKUP(EVID_HNOJENI!N996,HNOJIVA_ALL!$A$2:$Z$3303,14,FALSE)*K996*IF(L996="t",10,IF(L996="kg",0.01,IF(L996="q",1,IF(L996="l",0.01*VLOOKUP(EVID_HNOJENI!N996,HNOJIVA_ALL!$A$2:$AE$3303,31,FALSE),"CHYBA")))),2)</f>
        <v>#N/A</v>
      </c>
      <c r="Q996" s="51" t="e">
        <f>ROUND(VLOOKUP(EVID_HNOJENI!N996,HNOJIVA_ALL!$A$2:$Z$3303,15,FALSE)*K996*IF(L996="t",10,IF(L996="kg",0.01,IF(L996="q",1,IF(L996="l",0.01*VLOOKUP(EVID_HNOJENI!N996,HNOJIVA_ALL!$A$2:$AE$3303,31,FALSE),"CHYBA")))),2)</f>
        <v>#N/A</v>
      </c>
      <c r="R996" s="51" t="e">
        <f>ROUND(VLOOKUP(EVID_HNOJENI!N996,HNOJIVA_ALL!$A$2:$Z$3303,16,FALSE)*K996*IF(L996="t",10,IF(L996="kg",0.01,IF(L996="q",1,IF(L996="l",0.01*VLOOKUP(EVID_HNOJENI!N996,HNOJIVA_ALL!$A$2:$AE$3303,31,FALSE),"CHYBA")))),2)</f>
        <v>#N/A</v>
      </c>
      <c r="S996" s="51" t="e">
        <f>ROUND(VLOOKUP(EVID_HNOJENI!N996,HNOJIVA_ALL!$A$2:$Z$3303,18,FALSE)*K996*IF(L996="t",10,IF(L996="kg",0.01,IF(L996="q",1,IF(L996="l",0.01*VLOOKUP(EVID_HNOJENI!N996,HNOJIVA_ALL!$A$2:$AE$3303,31,FALSE),"CHYBA")))),2)</f>
        <v>#N/A</v>
      </c>
      <c r="T996" s="51" t="e">
        <f>ROUND(VLOOKUP(EVID_HNOJENI!N996,HNOJIVA_ALL!$A$2:$Z$3303,17,FALSE)*K996*IF(L996="t",10,IF(L996="kg",0.01,IF(L996="q",1,IF(L996="l",0.01*VLOOKUP(EVID_HNOJENI!N996,HNOJIVA_ALL!$A$2:$AE$3303,31,FALSE),"CHYBA")))),2)</f>
        <v>#N/A</v>
      </c>
      <c r="U996" s="51" t="e">
        <f>ROUND(VLOOKUP(EVID_HNOJENI!N996,HNOJIVA_ALL!$A$2:$Z$3303,20,FALSE)*K996*IF(L996="t",10,IF(L996="kg",0.01,IF(L996="q",1,IF(L996="l",0.01*VLOOKUP(EVID_HNOJENI!N996,HNOJIVA_ALL!$A$2:$AE$3303,31,FALSE),"CHYBA")))),2)</f>
        <v>#N/A</v>
      </c>
    </row>
    <row r="997" spans="1:21" x14ac:dyDescent="0.2">
      <c r="A997" s="32"/>
      <c r="B997" s="45" t="e">
        <f>VLOOKUP($A997,EVID_OSEVU!$A$1:$M$4972,2,FALSE)</f>
        <v>#N/A</v>
      </c>
      <c r="C997" s="45" t="e">
        <f>VLOOKUP($A997,EVID_OSEVU!$A$1:$M$4972,3,FALSE)</f>
        <v>#N/A</v>
      </c>
      <c r="D997" s="45" t="e">
        <f>VLOOKUP($A997,EVID_OSEVU!$A$1:$M$4972,4,FALSE)</f>
        <v>#N/A</v>
      </c>
      <c r="E997" s="45" t="e">
        <f>VLOOKUP($A997,EVID_OSEVU!$A$1:$M$4972,7,FALSE)</f>
        <v>#N/A</v>
      </c>
      <c r="F997" s="45" t="e">
        <f>VLOOKUP($A997,EVID_OSEVU!$A$1:$M$4972,8,FALSE)</f>
        <v>#N/A</v>
      </c>
      <c r="G997" s="45" t="e">
        <f>VLOOKUP($A997,EVID_OSEVU!$A$1:$M$4972,11,FALSE)</f>
        <v>#N/A</v>
      </c>
      <c r="H997" s="35"/>
      <c r="I997" s="48"/>
      <c r="J997" s="33" t="e">
        <f>VLOOKUP($A997,EVID_OSEVU!$A$1:$M$4972,11,FALSE)</f>
        <v>#N/A</v>
      </c>
      <c r="K997" s="39"/>
      <c r="L997" s="49"/>
      <c r="M997" s="89" t="e">
        <f t="shared" si="15"/>
        <v>#N/A</v>
      </c>
      <c r="N997" s="50"/>
      <c r="O997" s="37" t="e">
        <f>VLOOKUP(EVID_HNOJENI!N997,HNOJIVA_ALL!$A$2:$Z$3303,4,FALSE)</f>
        <v>#N/A</v>
      </c>
      <c r="P997" s="51" t="e">
        <f>ROUND(VLOOKUP(EVID_HNOJENI!N997,HNOJIVA_ALL!$A$2:$Z$3303,14,FALSE)*K997*IF(L997="t",10,IF(L997="kg",0.01,IF(L997="q",1,IF(L997="l",0.01*VLOOKUP(EVID_HNOJENI!N997,HNOJIVA_ALL!$A$2:$AE$3303,31,FALSE),"CHYBA")))),2)</f>
        <v>#N/A</v>
      </c>
      <c r="Q997" s="51" t="e">
        <f>ROUND(VLOOKUP(EVID_HNOJENI!N997,HNOJIVA_ALL!$A$2:$Z$3303,15,FALSE)*K997*IF(L997="t",10,IF(L997="kg",0.01,IF(L997="q",1,IF(L997="l",0.01*VLOOKUP(EVID_HNOJENI!N997,HNOJIVA_ALL!$A$2:$AE$3303,31,FALSE),"CHYBA")))),2)</f>
        <v>#N/A</v>
      </c>
      <c r="R997" s="51" t="e">
        <f>ROUND(VLOOKUP(EVID_HNOJENI!N997,HNOJIVA_ALL!$A$2:$Z$3303,16,FALSE)*K997*IF(L997="t",10,IF(L997="kg",0.01,IF(L997="q",1,IF(L997="l",0.01*VLOOKUP(EVID_HNOJENI!N997,HNOJIVA_ALL!$A$2:$AE$3303,31,FALSE),"CHYBA")))),2)</f>
        <v>#N/A</v>
      </c>
      <c r="S997" s="51" t="e">
        <f>ROUND(VLOOKUP(EVID_HNOJENI!N997,HNOJIVA_ALL!$A$2:$Z$3303,18,FALSE)*K997*IF(L997="t",10,IF(L997="kg",0.01,IF(L997="q",1,IF(L997="l",0.01*VLOOKUP(EVID_HNOJENI!N997,HNOJIVA_ALL!$A$2:$AE$3303,31,FALSE),"CHYBA")))),2)</f>
        <v>#N/A</v>
      </c>
      <c r="T997" s="51" t="e">
        <f>ROUND(VLOOKUP(EVID_HNOJENI!N997,HNOJIVA_ALL!$A$2:$Z$3303,17,FALSE)*K997*IF(L997="t",10,IF(L997="kg",0.01,IF(L997="q",1,IF(L997="l",0.01*VLOOKUP(EVID_HNOJENI!N997,HNOJIVA_ALL!$A$2:$AE$3303,31,FALSE),"CHYBA")))),2)</f>
        <v>#N/A</v>
      </c>
      <c r="U997" s="51" t="e">
        <f>ROUND(VLOOKUP(EVID_HNOJENI!N997,HNOJIVA_ALL!$A$2:$Z$3303,20,FALSE)*K997*IF(L997="t",10,IF(L997="kg",0.01,IF(L997="q",1,IF(L997="l",0.01*VLOOKUP(EVID_HNOJENI!N997,HNOJIVA_ALL!$A$2:$AE$3303,31,FALSE),"CHYBA")))),2)</f>
        <v>#N/A</v>
      </c>
    </row>
    <row r="998" spans="1:21" x14ac:dyDescent="0.2">
      <c r="A998" s="32"/>
      <c r="B998" s="45" t="e">
        <f>VLOOKUP($A998,EVID_OSEVU!$A$1:$M$4972,2,FALSE)</f>
        <v>#N/A</v>
      </c>
      <c r="C998" s="45" t="e">
        <f>VLOOKUP($A998,EVID_OSEVU!$A$1:$M$4972,3,FALSE)</f>
        <v>#N/A</v>
      </c>
      <c r="D998" s="45" t="e">
        <f>VLOOKUP($A998,EVID_OSEVU!$A$1:$M$4972,4,FALSE)</f>
        <v>#N/A</v>
      </c>
      <c r="E998" s="45" t="e">
        <f>VLOOKUP($A998,EVID_OSEVU!$A$1:$M$4972,7,FALSE)</f>
        <v>#N/A</v>
      </c>
      <c r="F998" s="45" t="e">
        <f>VLOOKUP($A998,EVID_OSEVU!$A$1:$M$4972,8,FALSE)</f>
        <v>#N/A</v>
      </c>
      <c r="G998" s="45" t="e">
        <f>VLOOKUP($A998,EVID_OSEVU!$A$1:$M$4972,11,FALSE)</f>
        <v>#N/A</v>
      </c>
      <c r="H998" s="35"/>
      <c r="I998" s="48"/>
      <c r="J998" s="33" t="e">
        <f>VLOOKUP($A998,EVID_OSEVU!$A$1:$M$4972,11,FALSE)</f>
        <v>#N/A</v>
      </c>
      <c r="K998" s="39"/>
      <c r="L998" s="49"/>
      <c r="M998" s="89" t="e">
        <f t="shared" si="15"/>
        <v>#N/A</v>
      </c>
      <c r="N998" s="50"/>
      <c r="O998" s="37" t="e">
        <f>VLOOKUP(EVID_HNOJENI!N998,HNOJIVA_ALL!$A$2:$Z$3303,4,FALSE)</f>
        <v>#N/A</v>
      </c>
      <c r="P998" s="51" t="e">
        <f>ROUND(VLOOKUP(EVID_HNOJENI!N998,HNOJIVA_ALL!$A$2:$Z$3303,14,FALSE)*K998*IF(L998="t",10,IF(L998="kg",0.01,IF(L998="q",1,IF(L998="l",0.01*VLOOKUP(EVID_HNOJENI!N998,HNOJIVA_ALL!$A$2:$AE$3303,31,FALSE),"CHYBA")))),2)</f>
        <v>#N/A</v>
      </c>
      <c r="Q998" s="51" t="e">
        <f>ROUND(VLOOKUP(EVID_HNOJENI!N998,HNOJIVA_ALL!$A$2:$Z$3303,15,FALSE)*K998*IF(L998="t",10,IF(L998="kg",0.01,IF(L998="q",1,IF(L998="l",0.01*VLOOKUP(EVID_HNOJENI!N998,HNOJIVA_ALL!$A$2:$AE$3303,31,FALSE),"CHYBA")))),2)</f>
        <v>#N/A</v>
      </c>
      <c r="R998" s="51" t="e">
        <f>ROUND(VLOOKUP(EVID_HNOJENI!N998,HNOJIVA_ALL!$A$2:$Z$3303,16,FALSE)*K998*IF(L998="t",10,IF(L998="kg",0.01,IF(L998="q",1,IF(L998="l",0.01*VLOOKUP(EVID_HNOJENI!N998,HNOJIVA_ALL!$A$2:$AE$3303,31,FALSE),"CHYBA")))),2)</f>
        <v>#N/A</v>
      </c>
      <c r="S998" s="51" t="e">
        <f>ROUND(VLOOKUP(EVID_HNOJENI!N998,HNOJIVA_ALL!$A$2:$Z$3303,18,FALSE)*K998*IF(L998="t",10,IF(L998="kg",0.01,IF(L998="q",1,IF(L998="l",0.01*VLOOKUP(EVID_HNOJENI!N998,HNOJIVA_ALL!$A$2:$AE$3303,31,FALSE),"CHYBA")))),2)</f>
        <v>#N/A</v>
      </c>
      <c r="T998" s="51" t="e">
        <f>ROUND(VLOOKUP(EVID_HNOJENI!N998,HNOJIVA_ALL!$A$2:$Z$3303,17,FALSE)*K998*IF(L998="t",10,IF(L998="kg",0.01,IF(L998="q",1,IF(L998="l",0.01*VLOOKUP(EVID_HNOJENI!N998,HNOJIVA_ALL!$A$2:$AE$3303,31,FALSE),"CHYBA")))),2)</f>
        <v>#N/A</v>
      </c>
      <c r="U998" s="51" t="e">
        <f>ROUND(VLOOKUP(EVID_HNOJENI!N998,HNOJIVA_ALL!$A$2:$Z$3303,20,FALSE)*K998*IF(L998="t",10,IF(L998="kg",0.01,IF(L998="q",1,IF(L998="l",0.01*VLOOKUP(EVID_HNOJENI!N998,HNOJIVA_ALL!$A$2:$AE$3303,31,FALSE),"CHYBA")))),2)</f>
        <v>#N/A</v>
      </c>
    </row>
    <row r="999" spans="1:21" x14ac:dyDescent="0.2">
      <c r="A999" s="32"/>
      <c r="B999" s="45" t="e">
        <f>VLOOKUP($A999,EVID_OSEVU!$A$1:$M$4972,2,FALSE)</f>
        <v>#N/A</v>
      </c>
      <c r="C999" s="45" t="e">
        <f>VLOOKUP($A999,EVID_OSEVU!$A$1:$M$4972,3,FALSE)</f>
        <v>#N/A</v>
      </c>
      <c r="D999" s="45" t="e">
        <f>VLOOKUP($A999,EVID_OSEVU!$A$1:$M$4972,4,FALSE)</f>
        <v>#N/A</v>
      </c>
      <c r="E999" s="45" t="e">
        <f>VLOOKUP($A999,EVID_OSEVU!$A$1:$M$4972,7,FALSE)</f>
        <v>#N/A</v>
      </c>
      <c r="F999" s="45" t="e">
        <f>VLOOKUP($A999,EVID_OSEVU!$A$1:$M$4972,8,FALSE)</f>
        <v>#N/A</v>
      </c>
      <c r="G999" s="45" t="e">
        <f>VLOOKUP($A999,EVID_OSEVU!$A$1:$M$4972,11,FALSE)</f>
        <v>#N/A</v>
      </c>
      <c r="H999" s="35"/>
      <c r="I999" s="48"/>
      <c r="J999" s="33" t="e">
        <f>VLOOKUP($A999,EVID_OSEVU!$A$1:$M$4972,11,FALSE)</f>
        <v>#N/A</v>
      </c>
      <c r="K999" s="39"/>
      <c r="L999" s="49"/>
      <c r="M999" s="89" t="e">
        <f t="shared" si="15"/>
        <v>#N/A</v>
      </c>
      <c r="N999" s="50"/>
      <c r="O999" s="37" t="e">
        <f>VLOOKUP(EVID_HNOJENI!N999,HNOJIVA_ALL!$A$2:$Z$3303,4,FALSE)</f>
        <v>#N/A</v>
      </c>
      <c r="P999" s="51" t="e">
        <f>ROUND(VLOOKUP(EVID_HNOJENI!N999,HNOJIVA_ALL!$A$2:$Z$3303,14,FALSE)*K999*IF(L999="t",10,IF(L999="kg",0.01,IF(L999="q",1,IF(L999="l",0.01*VLOOKUP(EVID_HNOJENI!N999,HNOJIVA_ALL!$A$2:$AE$3303,31,FALSE),"CHYBA")))),2)</f>
        <v>#N/A</v>
      </c>
      <c r="Q999" s="51" t="e">
        <f>ROUND(VLOOKUP(EVID_HNOJENI!N999,HNOJIVA_ALL!$A$2:$Z$3303,15,FALSE)*K999*IF(L999="t",10,IF(L999="kg",0.01,IF(L999="q",1,IF(L999="l",0.01*VLOOKUP(EVID_HNOJENI!N999,HNOJIVA_ALL!$A$2:$AE$3303,31,FALSE),"CHYBA")))),2)</f>
        <v>#N/A</v>
      </c>
      <c r="R999" s="51" t="e">
        <f>ROUND(VLOOKUP(EVID_HNOJENI!N999,HNOJIVA_ALL!$A$2:$Z$3303,16,FALSE)*K999*IF(L999="t",10,IF(L999="kg",0.01,IF(L999="q",1,IF(L999="l",0.01*VLOOKUP(EVID_HNOJENI!N999,HNOJIVA_ALL!$A$2:$AE$3303,31,FALSE),"CHYBA")))),2)</f>
        <v>#N/A</v>
      </c>
      <c r="S999" s="51" t="e">
        <f>ROUND(VLOOKUP(EVID_HNOJENI!N999,HNOJIVA_ALL!$A$2:$Z$3303,18,FALSE)*K999*IF(L999="t",10,IF(L999="kg",0.01,IF(L999="q",1,IF(L999="l",0.01*VLOOKUP(EVID_HNOJENI!N999,HNOJIVA_ALL!$A$2:$AE$3303,31,FALSE),"CHYBA")))),2)</f>
        <v>#N/A</v>
      </c>
      <c r="T999" s="51" t="e">
        <f>ROUND(VLOOKUP(EVID_HNOJENI!N999,HNOJIVA_ALL!$A$2:$Z$3303,17,FALSE)*K999*IF(L999="t",10,IF(L999="kg",0.01,IF(L999="q",1,IF(L999="l",0.01*VLOOKUP(EVID_HNOJENI!N999,HNOJIVA_ALL!$A$2:$AE$3303,31,FALSE),"CHYBA")))),2)</f>
        <v>#N/A</v>
      </c>
      <c r="U999" s="51" t="e">
        <f>ROUND(VLOOKUP(EVID_HNOJENI!N999,HNOJIVA_ALL!$A$2:$Z$3303,20,FALSE)*K999*IF(L999="t",10,IF(L999="kg",0.01,IF(L999="q",1,IF(L999="l",0.01*VLOOKUP(EVID_HNOJENI!N999,HNOJIVA_ALL!$A$2:$AE$3303,31,FALSE),"CHYBA")))),2)</f>
        <v>#N/A</v>
      </c>
    </row>
    <row r="1000" spans="1:21" x14ac:dyDescent="0.2">
      <c r="A1000" s="32"/>
      <c r="B1000" s="45" t="e">
        <f>VLOOKUP($A1000,EVID_OSEVU!$A$1:$M$4972,2,FALSE)</f>
        <v>#N/A</v>
      </c>
      <c r="C1000" s="45" t="e">
        <f>VLOOKUP($A1000,EVID_OSEVU!$A$1:$M$4972,3,FALSE)</f>
        <v>#N/A</v>
      </c>
      <c r="D1000" s="45" t="e">
        <f>VLOOKUP($A1000,EVID_OSEVU!$A$1:$M$4972,4,FALSE)</f>
        <v>#N/A</v>
      </c>
      <c r="E1000" s="45" t="e">
        <f>VLOOKUP($A1000,EVID_OSEVU!$A$1:$M$4972,7,FALSE)</f>
        <v>#N/A</v>
      </c>
      <c r="F1000" s="45" t="e">
        <f>VLOOKUP($A1000,EVID_OSEVU!$A$1:$M$4972,8,FALSE)</f>
        <v>#N/A</v>
      </c>
      <c r="G1000" s="45" t="e">
        <f>VLOOKUP($A1000,EVID_OSEVU!$A$1:$M$4972,11,FALSE)</f>
        <v>#N/A</v>
      </c>
      <c r="H1000" s="35"/>
      <c r="I1000" s="48"/>
      <c r="J1000" s="33" t="e">
        <f>VLOOKUP($A1000,EVID_OSEVU!$A$1:$M$4972,11,FALSE)</f>
        <v>#N/A</v>
      </c>
      <c r="K1000" s="39"/>
      <c r="L1000" s="49"/>
      <c r="M1000" s="89" t="e">
        <f t="shared" si="15"/>
        <v>#N/A</v>
      </c>
      <c r="N1000" s="50"/>
      <c r="O1000" s="37" t="e">
        <f>VLOOKUP(EVID_HNOJENI!N1000,HNOJIVA_ALL!$A$2:$Z$3303,4,FALSE)</f>
        <v>#N/A</v>
      </c>
      <c r="P1000" s="51" t="e">
        <f>ROUND(VLOOKUP(EVID_HNOJENI!N1000,HNOJIVA_ALL!$A$2:$Z$3303,14,FALSE)*K1000*IF(L1000="t",10,IF(L1000="kg",0.01,IF(L1000="q",1,IF(L1000="l",0.01*VLOOKUP(EVID_HNOJENI!N1000,HNOJIVA_ALL!$A$2:$AE$3303,31,FALSE),"CHYBA")))),2)</f>
        <v>#N/A</v>
      </c>
      <c r="Q1000" s="51" t="e">
        <f>ROUND(VLOOKUP(EVID_HNOJENI!N1000,HNOJIVA_ALL!$A$2:$Z$3303,15,FALSE)*K1000*IF(L1000="t",10,IF(L1000="kg",0.01,IF(L1000="q",1,IF(L1000="l",0.01*VLOOKUP(EVID_HNOJENI!N1000,HNOJIVA_ALL!$A$2:$AE$3303,31,FALSE),"CHYBA")))),2)</f>
        <v>#N/A</v>
      </c>
      <c r="R1000" s="51" t="e">
        <f>ROUND(VLOOKUP(EVID_HNOJENI!N1000,HNOJIVA_ALL!$A$2:$Z$3303,16,FALSE)*K1000*IF(L1000="t",10,IF(L1000="kg",0.01,IF(L1000="q",1,IF(L1000="l",0.01*VLOOKUP(EVID_HNOJENI!N1000,HNOJIVA_ALL!$A$2:$AE$3303,31,FALSE),"CHYBA")))),2)</f>
        <v>#N/A</v>
      </c>
      <c r="S1000" s="51" t="e">
        <f>ROUND(VLOOKUP(EVID_HNOJENI!N1000,HNOJIVA_ALL!$A$2:$Z$3303,18,FALSE)*K1000*IF(L1000="t",10,IF(L1000="kg",0.01,IF(L1000="q",1,IF(L1000="l",0.01*VLOOKUP(EVID_HNOJENI!N1000,HNOJIVA_ALL!$A$2:$AE$3303,31,FALSE),"CHYBA")))),2)</f>
        <v>#N/A</v>
      </c>
      <c r="T1000" s="51" t="e">
        <f>ROUND(VLOOKUP(EVID_HNOJENI!N1000,HNOJIVA_ALL!$A$2:$Z$3303,17,FALSE)*K1000*IF(L1000="t",10,IF(L1000="kg",0.01,IF(L1000="q",1,IF(L1000="l",0.01*VLOOKUP(EVID_HNOJENI!N1000,HNOJIVA_ALL!$A$2:$AE$3303,31,FALSE),"CHYBA")))),2)</f>
        <v>#N/A</v>
      </c>
      <c r="U1000" s="51" t="e">
        <f>ROUND(VLOOKUP(EVID_HNOJENI!N1000,HNOJIVA_ALL!$A$2:$Z$3303,20,FALSE)*K1000*IF(L1000="t",10,IF(L1000="kg",0.01,IF(L1000="q",1,IF(L1000="l",0.01*VLOOKUP(EVID_HNOJENI!N1000,HNOJIVA_ALL!$A$2:$AE$3303,31,FALSE),"CHYBA")))),2)</f>
        <v>#N/A</v>
      </c>
    </row>
    <row r="1001" spans="1:21" x14ac:dyDescent="0.2">
      <c r="A1001" s="32"/>
      <c r="B1001" s="45" t="e">
        <f>VLOOKUP($A1001,EVID_OSEVU!$A$1:$M$4972,2,FALSE)</f>
        <v>#N/A</v>
      </c>
      <c r="C1001" s="45" t="e">
        <f>VLOOKUP($A1001,EVID_OSEVU!$A$1:$M$4972,3,FALSE)</f>
        <v>#N/A</v>
      </c>
      <c r="D1001" s="45" t="e">
        <f>VLOOKUP($A1001,EVID_OSEVU!$A$1:$M$4972,4,FALSE)</f>
        <v>#N/A</v>
      </c>
      <c r="E1001" s="45" t="e">
        <f>VLOOKUP($A1001,EVID_OSEVU!$A$1:$M$4972,7,FALSE)</f>
        <v>#N/A</v>
      </c>
      <c r="F1001" s="45" t="e">
        <f>VLOOKUP($A1001,EVID_OSEVU!$A$1:$M$4972,8,FALSE)</f>
        <v>#N/A</v>
      </c>
      <c r="G1001" s="45" t="e">
        <f>VLOOKUP($A1001,EVID_OSEVU!$A$1:$M$4972,11,FALSE)</f>
        <v>#N/A</v>
      </c>
      <c r="H1001" s="35"/>
      <c r="I1001" s="48"/>
      <c r="J1001" s="33" t="e">
        <f>VLOOKUP($A1001,EVID_OSEVU!$A$1:$M$4972,11,FALSE)</f>
        <v>#N/A</v>
      </c>
      <c r="K1001" s="39"/>
      <c r="L1001" s="49"/>
      <c r="M1001" s="89" t="e">
        <f t="shared" si="15"/>
        <v>#N/A</v>
      </c>
      <c r="N1001" s="50"/>
      <c r="O1001" s="37" t="e">
        <f>VLOOKUP(EVID_HNOJENI!N1001,HNOJIVA_ALL!$A$2:$Z$3303,4,FALSE)</f>
        <v>#N/A</v>
      </c>
      <c r="P1001" s="51" t="e">
        <f>ROUND(VLOOKUP(EVID_HNOJENI!N1001,HNOJIVA_ALL!$A$2:$Z$3303,14,FALSE)*K1001*IF(L1001="t",10,IF(L1001="kg",0.01,IF(L1001="q",1,IF(L1001="l",0.01*VLOOKUP(EVID_HNOJENI!N1001,HNOJIVA_ALL!$A$2:$AE$3303,31,FALSE),"CHYBA")))),2)</f>
        <v>#N/A</v>
      </c>
      <c r="Q1001" s="51" t="e">
        <f>ROUND(VLOOKUP(EVID_HNOJENI!N1001,HNOJIVA_ALL!$A$2:$Z$3303,15,FALSE)*K1001*IF(L1001="t",10,IF(L1001="kg",0.01,IF(L1001="q",1,IF(L1001="l",0.01*VLOOKUP(EVID_HNOJENI!N1001,HNOJIVA_ALL!$A$2:$AE$3303,31,FALSE),"CHYBA")))),2)</f>
        <v>#N/A</v>
      </c>
      <c r="R1001" s="51" t="e">
        <f>ROUND(VLOOKUP(EVID_HNOJENI!N1001,HNOJIVA_ALL!$A$2:$Z$3303,16,FALSE)*K1001*IF(L1001="t",10,IF(L1001="kg",0.01,IF(L1001="q",1,IF(L1001="l",0.01*VLOOKUP(EVID_HNOJENI!N1001,HNOJIVA_ALL!$A$2:$AE$3303,31,FALSE),"CHYBA")))),2)</f>
        <v>#N/A</v>
      </c>
      <c r="S1001" s="51" t="e">
        <f>ROUND(VLOOKUP(EVID_HNOJENI!N1001,HNOJIVA_ALL!$A$2:$Z$3303,18,FALSE)*K1001*IF(L1001="t",10,IF(L1001="kg",0.01,IF(L1001="q",1,IF(L1001="l",0.01*VLOOKUP(EVID_HNOJENI!N1001,HNOJIVA_ALL!$A$2:$AE$3303,31,FALSE),"CHYBA")))),2)</f>
        <v>#N/A</v>
      </c>
      <c r="T1001" s="51" t="e">
        <f>ROUND(VLOOKUP(EVID_HNOJENI!N1001,HNOJIVA_ALL!$A$2:$Z$3303,17,FALSE)*K1001*IF(L1001="t",10,IF(L1001="kg",0.01,IF(L1001="q",1,IF(L1001="l",0.01*VLOOKUP(EVID_HNOJENI!N1001,HNOJIVA_ALL!$A$2:$AE$3303,31,FALSE),"CHYBA")))),2)</f>
        <v>#N/A</v>
      </c>
      <c r="U1001" s="51" t="e">
        <f>ROUND(VLOOKUP(EVID_HNOJENI!N1001,HNOJIVA_ALL!$A$2:$Z$3303,20,FALSE)*K1001*IF(L1001="t",10,IF(L1001="kg",0.01,IF(L1001="q",1,IF(L1001="l",0.01*VLOOKUP(EVID_HNOJENI!N1001,HNOJIVA_ALL!$A$2:$AE$3303,31,FALSE),"CHYBA")))),2)</f>
        <v>#N/A</v>
      </c>
    </row>
    <row r="1002" spans="1:21" x14ac:dyDescent="0.2">
      <c r="A1002" s="32"/>
      <c r="B1002" s="45" t="e">
        <f>VLOOKUP($A1002,EVID_OSEVU!$A$1:$M$4972,2,FALSE)</f>
        <v>#N/A</v>
      </c>
      <c r="C1002" s="45" t="e">
        <f>VLOOKUP($A1002,EVID_OSEVU!$A$1:$M$4972,3,FALSE)</f>
        <v>#N/A</v>
      </c>
      <c r="D1002" s="45" t="e">
        <f>VLOOKUP($A1002,EVID_OSEVU!$A$1:$M$4972,4,FALSE)</f>
        <v>#N/A</v>
      </c>
      <c r="E1002" s="45" t="e">
        <f>VLOOKUP($A1002,EVID_OSEVU!$A$1:$M$4972,7,FALSE)</f>
        <v>#N/A</v>
      </c>
      <c r="F1002" s="45" t="e">
        <f>VLOOKUP($A1002,EVID_OSEVU!$A$1:$M$4972,8,FALSE)</f>
        <v>#N/A</v>
      </c>
      <c r="G1002" s="45" t="e">
        <f>VLOOKUP($A1002,EVID_OSEVU!$A$1:$M$4972,11,FALSE)</f>
        <v>#N/A</v>
      </c>
      <c r="H1002" s="35"/>
      <c r="I1002" s="48"/>
      <c r="J1002" s="33" t="e">
        <f>VLOOKUP($A1002,EVID_OSEVU!$A$1:$M$4972,11,FALSE)</f>
        <v>#N/A</v>
      </c>
      <c r="K1002" s="39"/>
      <c r="L1002" s="49"/>
      <c r="M1002" s="89" t="e">
        <f t="shared" si="15"/>
        <v>#N/A</v>
      </c>
      <c r="N1002" s="50"/>
      <c r="O1002" s="37" t="e">
        <f>VLOOKUP(EVID_HNOJENI!N1002,HNOJIVA_ALL!$A$2:$Z$3303,4,FALSE)</f>
        <v>#N/A</v>
      </c>
      <c r="P1002" s="51" t="e">
        <f>ROUND(VLOOKUP(EVID_HNOJENI!N1002,HNOJIVA_ALL!$A$2:$Z$3303,14,FALSE)*K1002*IF(L1002="t",10,IF(L1002="kg",0.01,IF(L1002="q",1,IF(L1002="l",0.01*VLOOKUP(EVID_HNOJENI!N1002,HNOJIVA_ALL!$A$2:$AE$3303,31,FALSE),"CHYBA")))),2)</f>
        <v>#N/A</v>
      </c>
      <c r="Q1002" s="51" t="e">
        <f>ROUND(VLOOKUP(EVID_HNOJENI!N1002,HNOJIVA_ALL!$A$2:$Z$3303,15,FALSE)*K1002*IF(L1002="t",10,IF(L1002="kg",0.01,IF(L1002="q",1,IF(L1002="l",0.01*VLOOKUP(EVID_HNOJENI!N1002,HNOJIVA_ALL!$A$2:$AE$3303,31,FALSE),"CHYBA")))),2)</f>
        <v>#N/A</v>
      </c>
      <c r="R1002" s="51" t="e">
        <f>ROUND(VLOOKUP(EVID_HNOJENI!N1002,HNOJIVA_ALL!$A$2:$Z$3303,16,FALSE)*K1002*IF(L1002="t",10,IF(L1002="kg",0.01,IF(L1002="q",1,IF(L1002="l",0.01*VLOOKUP(EVID_HNOJENI!N1002,HNOJIVA_ALL!$A$2:$AE$3303,31,FALSE),"CHYBA")))),2)</f>
        <v>#N/A</v>
      </c>
      <c r="S1002" s="51" t="e">
        <f>ROUND(VLOOKUP(EVID_HNOJENI!N1002,HNOJIVA_ALL!$A$2:$Z$3303,18,FALSE)*K1002*IF(L1002="t",10,IF(L1002="kg",0.01,IF(L1002="q",1,IF(L1002="l",0.01*VLOOKUP(EVID_HNOJENI!N1002,HNOJIVA_ALL!$A$2:$AE$3303,31,FALSE),"CHYBA")))),2)</f>
        <v>#N/A</v>
      </c>
      <c r="T1002" s="51" t="e">
        <f>ROUND(VLOOKUP(EVID_HNOJENI!N1002,HNOJIVA_ALL!$A$2:$Z$3303,17,FALSE)*K1002*IF(L1002="t",10,IF(L1002="kg",0.01,IF(L1002="q",1,IF(L1002="l",0.01*VLOOKUP(EVID_HNOJENI!N1002,HNOJIVA_ALL!$A$2:$AE$3303,31,FALSE),"CHYBA")))),2)</f>
        <v>#N/A</v>
      </c>
      <c r="U1002" s="51" t="e">
        <f>ROUND(VLOOKUP(EVID_HNOJENI!N1002,HNOJIVA_ALL!$A$2:$Z$3303,20,FALSE)*K1002*IF(L1002="t",10,IF(L1002="kg",0.01,IF(L1002="q",1,IF(L1002="l",0.01*VLOOKUP(EVID_HNOJENI!N1002,HNOJIVA_ALL!$A$2:$AE$3303,31,FALSE),"CHYBA")))),2)</f>
        <v>#N/A</v>
      </c>
    </row>
    <row r="1003" spans="1:21" x14ac:dyDescent="0.2">
      <c r="A1003" s="32"/>
      <c r="B1003" s="45" t="e">
        <f>VLOOKUP($A1003,EVID_OSEVU!$A$1:$M$4972,2,FALSE)</f>
        <v>#N/A</v>
      </c>
      <c r="C1003" s="45" t="e">
        <f>VLOOKUP($A1003,EVID_OSEVU!$A$1:$M$4972,3,FALSE)</f>
        <v>#N/A</v>
      </c>
      <c r="D1003" s="45" t="e">
        <f>VLOOKUP($A1003,EVID_OSEVU!$A$1:$M$4972,4,FALSE)</f>
        <v>#N/A</v>
      </c>
      <c r="E1003" s="45" t="e">
        <f>VLOOKUP($A1003,EVID_OSEVU!$A$1:$M$4972,7,FALSE)</f>
        <v>#N/A</v>
      </c>
      <c r="F1003" s="45" t="e">
        <f>VLOOKUP($A1003,EVID_OSEVU!$A$1:$M$4972,8,FALSE)</f>
        <v>#N/A</v>
      </c>
      <c r="G1003" s="45" t="e">
        <f>VLOOKUP($A1003,EVID_OSEVU!$A$1:$M$4972,11,FALSE)</f>
        <v>#N/A</v>
      </c>
      <c r="H1003" s="35"/>
      <c r="I1003" s="48"/>
      <c r="J1003" s="33" t="e">
        <f>VLOOKUP($A1003,EVID_OSEVU!$A$1:$M$4972,11,FALSE)</f>
        <v>#N/A</v>
      </c>
      <c r="K1003" s="39"/>
      <c r="L1003" s="49"/>
      <c r="M1003" s="89" t="e">
        <f t="shared" si="15"/>
        <v>#N/A</v>
      </c>
      <c r="N1003" s="50"/>
      <c r="O1003" s="37" t="e">
        <f>VLOOKUP(EVID_HNOJENI!N1003,HNOJIVA_ALL!$A$2:$Z$3303,4,FALSE)</f>
        <v>#N/A</v>
      </c>
      <c r="P1003" s="51" t="e">
        <f>ROUND(VLOOKUP(EVID_HNOJENI!N1003,HNOJIVA_ALL!$A$2:$Z$3303,14,FALSE)*K1003*IF(L1003="t",10,IF(L1003="kg",0.01,IF(L1003="q",1,IF(L1003="l",0.01*VLOOKUP(EVID_HNOJENI!N1003,HNOJIVA_ALL!$A$2:$AE$3303,31,FALSE),"CHYBA")))),2)</f>
        <v>#N/A</v>
      </c>
      <c r="Q1003" s="51" t="e">
        <f>ROUND(VLOOKUP(EVID_HNOJENI!N1003,HNOJIVA_ALL!$A$2:$Z$3303,15,FALSE)*K1003*IF(L1003="t",10,IF(L1003="kg",0.01,IF(L1003="q",1,IF(L1003="l",0.01*VLOOKUP(EVID_HNOJENI!N1003,HNOJIVA_ALL!$A$2:$AE$3303,31,FALSE),"CHYBA")))),2)</f>
        <v>#N/A</v>
      </c>
      <c r="R1003" s="51" t="e">
        <f>ROUND(VLOOKUP(EVID_HNOJENI!N1003,HNOJIVA_ALL!$A$2:$Z$3303,16,FALSE)*K1003*IF(L1003="t",10,IF(L1003="kg",0.01,IF(L1003="q",1,IF(L1003="l",0.01*VLOOKUP(EVID_HNOJENI!N1003,HNOJIVA_ALL!$A$2:$AE$3303,31,FALSE),"CHYBA")))),2)</f>
        <v>#N/A</v>
      </c>
      <c r="S1003" s="51" t="e">
        <f>ROUND(VLOOKUP(EVID_HNOJENI!N1003,HNOJIVA_ALL!$A$2:$Z$3303,18,FALSE)*K1003*IF(L1003="t",10,IF(L1003="kg",0.01,IF(L1003="q",1,IF(L1003="l",0.01*VLOOKUP(EVID_HNOJENI!N1003,HNOJIVA_ALL!$A$2:$AE$3303,31,FALSE),"CHYBA")))),2)</f>
        <v>#N/A</v>
      </c>
      <c r="T1003" s="51" t="e">
        <f>ROUND(VLOOKUP(EVID_HNOJENI!N1003,HNOJIVA_ALL!$A$2:$Z$3303,17,FALSE)*K1003*IF(L1003="t",10,IF(L1003="kg",0.01,IF(L1003="q",1,IF(L1003="l",0.01*VLOOKUP(EVID_HNOJENI!N1003,HNOJIVA_ALL!$A$2:$AE$3303,31,FALSE),"CHYBA")))),2)</f>
        <v>#N/A</v>
      </c>
      <c r="U1003" s="51" t="e">
        <f>ROUND(VLOOKUP(EVID_HNOJENI!N1003,HNOJIVA_ALL!$A$2:$Z$3303,20,FALSE)*K1003*IF(L1003="t",10,IF(L1003="kg",0.01,IF(L1003="q",1,IF(L1003="l",0.01*VLOOKUP(EVID_HNOJENI!N1003,HNOJIVA_ALL!$A$2:$AE$3303,31,FALSE),"CHYBA")))),2)</f>
        <v>#N/A</v>
      </c>
    </row>
    <row r="1004" spans="1:21" x14ac:dyDescent="0.2">
      <c r="A1004" s="32"/>
      <c r="B1004" s="45" t="e">
        <f>VLOOKUP($A1004,EVID_OSEVU!$A$1:$M$4972,2,FALSE)</f>
        <v>#N/A</v>
      </c>
      <c r="C1004" s="45" t="e">
        <f>VLOOKUP($A1004,EVID_OSEVU!$A$1:$M$4972,3,FALSE)</f>
        <v>#N/A</v>
      </c>
      <c r="D1004" s="45" t="e">
        <f>VLOOKUP($A1004,EVID_OSEVU!$A$1:$M$4972,4,FALSE)</f>
        <v>#N/A</v>
      </c>
      <c r="E1004" s="45" t="e">
        <f>VLOOKUP($A1004,EVID_OSEVU!$A$1:$M$4972,7,FALSE)</f>
        <v>#N/A</v>
      </c>
      <c r="F1004" s="45" t="e">
        <f>VLOOKUP($A1004,EVID_OSEVU!$A$1:$M$4972,8,FALSE)</f>
        <v>#N/A</v>
      </c>
      <c r="G1004" s="45" t="e">
        <f>VLOOKUP($A1004,EVID_OSEVU!$A$1:$M$4972,11,FALSE)</f>
        <v>#N/A</v>
      </c>
      <c r="H1004" s="35"/>
      <c r="I1004" s="48"/>
      <c r="J1004" s="33" t="e">
        <f>VLOOKUP($A1004,EVID_OSEVU!$A$1:$M$4972,11,FALSE)</f>
        <v>#N/A</v>
      </c>
      <c r="K1004" s="39"/>
      <c r="L1004" s="49"/>
      <c r="M1004" s="89" t="e">
        <f t="shared" si="15"/>
        <v>#N/A</v>
      </c>
      <c r="N1004" s="50"/>
      <c r="O1004" s="37" t="e">
        <f>VLOOKUP(EVID_HNOJENI!N1004,HNOJIVA_ALL!$A$2:$Z$3303,4,FALSE)</f>
        <v>#N/A</v>
      </c>
      <c r="P1004" s="51" t="e">
        <f>ROUND(VLOOKUP(EVID_HNOJENI!N1004,HNOJIVA_ALL!$A$2:$Z$3303,14,FALSE)*K1004*IF(L1004="t",10,IF(L1004="kg",0.01,IF(L1004="q",1,IF(L1004="l",0.01*VLOOKUP(EVID_HNOJENI!N1004,HNOJIVA_ALL!$A$2:$AE$3303,31,FALSE),"CHYBA")))),2)</f>
        <v>#N/A</v>
      </c>
      <c r="Q1004" s="51" t="e">
        <f>ROUND(VLOOKUP(EVID_HNOJENI!N1004,HNOJIVA_ALL!$A$2:$Z$3303,15,FALSE)*K1004*IF(L1004="t",10,IF(L1004="kg",0.01,IF(L1004="q",1,IF(L1004="l",0.01*VLOOKUP(EVID_HNOJENI!N1004,HNOJIVA_ALL!$A$2:$AE$3303,31,FALSE),"CHYBA")))),2)</f>
        <v>#N/A</v>
      </c>
      <c r="R1004" s="51" t="e">
        <f>ROUND(VLOOKUP(EVID_HNOJENI!N1004,HNOJIVA_ALL!$A$2:$Z$3303,16,FALSE)*K1004*IF(L1004="t",10,IF(L1004="kg",0.01,IF(L1004="q",1,IF(L1004="l",0.01*VLOOKUP(EVID_HNOJENI!N1004,HNOJIVA_ALL!$A$2:$AE$3303,31,FALSE),"CHYBA")))),2)</f>
        <v>#N/A</v>
      </c>
      <c r="S1004" s="51" t="e">
        <f>ROUND(VLOOKUP(EVID_HNOJENI!N1004,HNOJIVA_ALL!$A$2:$Z$3303,18,FALSE)*K1004*IF(L1004="t",10,IF(L1004="kg",0.01,IF(L1004="q",1,IF(L1004="l",0.01*VLOOKUP(EVID_HNOJENI!N1004,HNOJIVA_ALL!$A$2:$AE$3303,31,FALSE),"CHYBA")))),2)</f>
        <v>#N/A</v>
      </c>
      <c r="T1004" s="51" t="e">
        <f>ROUND(VLOOKUP(EVID_HNOJENI!N1004,HNOJIVA_ALL!$A$2:$Z$3303,17,FALSE)*K1004*IF(L1004="t",10,IF(L1004="kg",0.01,IF(L1004="q",1,IF(L1004="l",0.01*VLOOKUP(EVID_HNOJENI!N1004,HNOJIVA_ALL!$A$2:$AE$3303,31,FALSE),"CHYBA")))),2)</f>
        <v>#N/A</v>
      </c>
      <c r="U1004" s="51" t="e">
        <f>ROUND(VLOOKUP(EVID_HNOJENI!N1004,HNOJIVA_ALL!$A$2:$Z$3303,20,FALSE)*K1004*IF(L1004="t",10,IF(L1004="kg",0.01,IF(L1004="q",1,IF(L1004="l",0.01*VLOOKUP(EVID_HNOJENI!N1004,HNOJIVA_ALL!$A$2:$AE$3303,31,FALSE),"CHYBA")))),2)</f>
        <v>#N/A</v>
      </c>
    </row>
    <row r="1005" spans="1:21" x14ac:dyDescent="0.2">
      <c r="A1005" s="32"/>
      <c r="B1005" s="45" t="e">
        <f>VLOOKUP($A1005,EVID_OSEVU!$A$1:$M$4972,2,FALSE)</f>
        <v>#N/A</v>
      </c>
      <c r="C1005" s="45" t="e">
        <f>VLOOKUP($A1005,EVID_OSEVU!$A$1:$M$4972,3,FALSE)</f>
        <v>#N/A</v>
      </c>
      <c r="D1005" s="45" t="e">
        <f>VLOOKUP($A1005,EVID_OSEVU!$A$1:$M$4972,4,FALSE)</f>
        <v>#N/A</v>
      </c>
      <c r="E1005" s="45" t="e">
        <f>VLOOKUP($A1005,EVID_OSEVU!$A$1:$M$4972,7,FALSE)</f>
        <v>#N/A</v>
      </c>
      <c r="F1005" s="45" t="e">
        <f>VLOOKUP($A1005,EVID_OSEVU!$A$1:$M$4972,8,FALSE)</f>
        <v>#N/A</v>
      </c>
      <c r="G1005" s="45" t="e">
        <f>VLOOKUP($A1005,EVID_OSEVU!$A$1:$M$4972,11,FALSE)</f>
        <v>#N/A</v>
      </c>
      <c r="H1005" s="35"/>
      <c r="I1005" s="48"/>
      <c r="J1005" s="33" t="e">
        <f>VLOOKUP($A1005,EVID_OSEVU!$A$1:$M$4972,11,FALSE)</f>
        <v>#N/A</v>
      </c>
      <c r="K1005" s="39"/>
      <c r="L1005" s="49"/>
      <c r="M1005" s="89" t="e">
        <f t="shared" si="15"/>
        <v>#N/A</v>
      </c>
      <c r="N1005" s="50"/>
      <c r="O1005" s="37" t="e">
        <f>VLOOKUP(EVID_HNOJENI!N1005,HNOJIVA_ALL!$A$2:$Z$3303,4,FALSE)</f>
        <v>#N/A</v>
      </c>
      <c r="P1005" s="51" t="e">
        <f>ROUND(VLOOKUP(EVID_HNOJENI!N1005,HNOJIVA_ALL!$A$2:$Z$3303,14,FALSE)*K1005*IF(L1005="t",10,IF(L1005="kg",0.01,IF(L1005="q",1,IF(L1005="l",0.01*VLOOKUP(EVID_HNOJENI!N1005,HNOJIVA_ALL!$A$2:$AE$3303,31,FALSE),"CHYBA")))),2)</f>
        <v>#N/A</v>
      </c>
      <c r="Q1005" s="51" t="e">
        <f>ROUND(VLOOKUP(EVID_HNOJENI!N1005,HNOJIVA_ALL!$A$2:$Z$3303,15,FALSE)*K1005*IF(L1005="t",10,IF(L1005="kg",0.01,IF(L1005="q",1,IF(L1005="l",0.01*VLOOKUP(EVID_HNOJENI!N1005,HNOJIVA_ALL!$A$2:$AE$3303,31,FALSE),"CHYBA")))),2)</f>
        <v>#N/A</v>
      </c>
      <c r="R1005" s="51" t="e">
        <f>ROUND(VLOOKUP(EVID_HNOJENI!N1005,HNOJIVA_ALL!$A$2:$Z$3303,16,FALSE)*K1005*IF(L1005="t",10,IF(L1005="kg",0.01,IF(L1005="q",1,IF(L1005="l",0.01*VLOOKUP(EVID_HNOJENI!N1005,HNOJIVA_ALL!$A$2:$AE$3303,31,FALSE),"CHYBA")))),2)</f>
        <v>#N/A</v>
      </c>
      <c r="S1005" s="51" t="e">
        <f>ROUND(VLOOKUP(EVID_HNOJENI!N1005,HNOJIVA_ALL!$A$2:$Z$3303,18,FALSE)*K1005*IF(L1005="t",10,IF(L1005="kg",0.01,IF(L1005="q",1,IF(L1005="l",0.01*VLOOKUP(EVID_HNOJENI!N1005,HNOJIVA_ALL!$A$2:$AE$3303,31,FALSE),"CHYBA")))),2)</f>
        <v>#N/A</v>
      </c>
      <c r="T1005" s="51" t="e">
        <f>ROUND(VLOOKUP(EVID_HNOJENI!N1005,HNOJIVA_ALL!$A$2:$Z$3303,17,FALSE)*K1005*IF(L1005="t",10,IF(L1005="kg",0.01,IF(L1005="q",1,IF(L1005="l",0.01*VLOOKUP(EVID_HNOJENI!N1005,HNOJIVA_ALL!$A$2:$AE$3303,31,FALSE),"CHYBA")))),2)</f>
        <v>#N/A</v>
      </c>
      <c r="U1005" s="51" t="e">
        <f>ROUND(VLOOKUP(EVID_HNOJENI!N1005,HNOJIVA_ALL!$A$2:$Z$3303,20,FALSE)*K1005*IF(L1005="t",10,IF(L1005="kg",0.01,IF(L1005="q",1,IF(L1005="l",0.01*VLOOKUP(EVID_HNOJENI!N1005,HNOJIVA_ALL!$A$2:$AE$3303,31,FALSE),"CHYBA")))),2)</f>
        <v>#N/A</v>
      </c>
    </row>
    <row r="1006" spans="1:21" x14ac:dyDescent="0.2">
      <c r="A1006" s="32"/>
      <c r="B1006" s="45" t="e">
        <f>VLOOKUP($A1006,EVID_OSEVU!$A$1:$M$4972,2,FALSE)</f>
        <v>#N/A</v>
      </c>
      <c r="C1006" s="45" t="e">
        <f>VLOOKUP($A1006,EVID_OSEVU!$A$1:$M$4972,3,FALSE)</f>
        <v>#N/A</v>
      </c>
      <c r="D1006" s="45" t="e">
        <f>VLOOKUP($A1006,EVID_OSEVU!$A$1:$M$4972,4,FALSE)</f>
        <v>#N/A</v>
      </c>
      <c r="E1006" s="45" t="e">
        <f>VLOOKUP($A1006,EVID_OSEVU!$A$1:$M$4972,7,FALSE)</f>
        <v>#N/A</v>
      </c>
      <c r="F1006" s="45" t="e">
        <f>VLOOKUP($A1006,EVID_OSEVU!$A$1:$M$4972,8,FALSE)</f>
        <v>#N/A</v>
      </c>
      <c r="G1006" s="45" t="e">
        <f>VLOOKUP($A1006,EVID_OSEVU!$A$1:$M$4972,11,FALSE)</f>
        <v>#N/A</v>
      </c>
      <c r="H1006" s="35"/>
      <c r="I1006" s="48"/>
      <c r="J1006" s="33" t="e">
        <f>VLOOKUP($A1006,EVID_OSEVU!$A$1:$M$4972,11,FALSE)</f>
        <v>#N/A</v>
      </c>
      <c r="K1006" s="39"/>
      <c r="L1006" s="49"/>
      <c r="M1006" s="89" t="e">
        <f t="shared" si="15"/>
        <v>#N/A</v>
      </c>
      <c r="N1006" s="50"/>
      <c r="O1006" s="37" t="e">
        <f>VLOOKUP(EVID_HNOJENI!N1006,HNOJIVA_ALL!$A$2:$Z$3303,4,FALSE)</f>
        <v>#N/A</v>
      </c>
      <c r="P1006" s="51" t="e">
        <f>ROUND(VLOOKUP(EVID_HNOJENI!N1006,HNOJIVA_ALL!$A$2:$Z$3303,14,FALSE)*K1006*IF(L1006="t",10,IF(L1006="kg",0.01,IF(L1006="q",1,IF(L1006="l",0.01*VLOOKUP(EVID_HNOJENI!N1006,HNOJIVA_ALL!$A$2:$AE$3303,31,FALSE),"CHYBA")))),2)</f>
        <v>#N/A</v>
      </c>
      <c r="Q1006" s="51" t="e">
        <f>ROUND(VLOOKUP(EVID_HNOJENI!N1006,HNOJIVA_ALL!$A$2:$Z$3303,15,FALSE)*K1006*IF(L1006="t",10,IF(L1006="kg",0.01,IF(L1006="q",1,IF(L1006="l",0.01*VLOOKUP(EVID_HNOJENI!N1006,HNOJIVA_ALL!$A$2:$AE$3303,31,FALSE),"CHYBA")))),2)</f>
        <v>#N/A</v>
      </c>
      <c r="R1006" s="51" t="e">
        <f>ROUND(VLOOKUP(EVID_HNOJENI!N1006,HNOJIVA_ALL!$A$2:$Z$3303,16,FALSE)*K1006*IF(L1006="t",10,IF(L1006="kg",0.01,IF(L1006="q",1,IF(L1006="l",0.01*VLOOKUP(EVID_HNOJENI!N1006,HNOJIVA_ALL!$A$2:$AE$3303,31,FALSE),"CHYBA")))),2)</f>
        <v>#N/A</v>
      </c>
      <c r="S1006" s="51" t="e">
        <f>ROUND(VLOOKUP(EVID_HNOJENI!N1006,HNOJIVA_ALL!$A$2:$Z$3303,18,FALSE)*K1006*IF(L1006="t",10,IF(L1006="kg",0.01,IF(L1006="q",1,IF(L1006="l",0.01*VLOOKUP(EVID_HNOJENI!N1006,HNOJIVA_ALL!$A$2:$AE$3303,31,FALSE),"CHYBA")))),2)</f>
        <v>#N/A</v>
      </c>
      <c r="T1006" s="51" t="e">
        <f>ROUND(VLOOKUP(EVID_HNOJENI!N1006,HNOJIVA_ALL!$A$2:$Z$3303,17,FALSE)*K1006*IF(L1006="t",10,IF(L1006="kg",0.01,IF(L1006="q",1,IF(L1006="l",0.01*VLOOKUP(EVID_HNOJENI!N1006,HNOJIVA_ALL!$A$2:$AE$3303,31,FALSE),"CHYBA")))),2)</f>
        <v>#N/A</v>
      </c>
      <c r="U1006" s="51" t="e">
        <f>ROUND(VLOOKUP(EVID_HNOJENI!N1006,HNOJIVA_ALL!$A$2:$Z$3303,20,FALSE)*K1006*IF(L1006="t",10,IF(L1006="kg",0.01,IF(L1006="q",1,IF(L1006="l",0.01*VLOOKUP(EVID_HNOJENI!N1006,HNOJIVA_ALL!$A$2:$AE$3303,31,FALSE),"CHYBA")))),2)</f>
        <v>#N/A</v>
      </c>
    </row>
    <row r="1007" spans="1:21" x14ac:dyDescent="0.2">
      <c r="A1007" s="32"/>
      <c r="B1007" s="45" t="e">
        <f>VLOOKUP($A1007,EVID_OSEVU!$A$1:$M$4972,2,FALSE)</f>
        <v>#N/A</v>
      </c>
      <c r="C1007" s="45" t="e">
        <f>VLOOKUP($A1007,EVID_OSEVU!$A$1:$M$4972,3,FALSE)</f>
        <v>#N/A</v>
      </c>
      <c r="D1007" s="45" t="e">
        <f>VLOOKUP($A1007,EVID_OSEVU!$A$1:$M$4972,4,FALSE)</f>
        <v>#N/A</v>
      </c>
      <c r="E1007" s="45" t="e">
        <f>VLOOKUP($A1007,EVID_OSEVU!$A$1:$M$4972,7,FALSE)</f>
        <v>#N/A</v>
      </c>
      <c r="F1007" s="45" t="e">
        <f>VLOOKUP($A1007,EVID_OSEVU!$A$1:$M$4972,8,FALSE)</f>
        <v>#N/A</v>
      </c>
      <c r="G1007" s="45" t="e">
        <f>VLOOKUP($A1007,EVID_OSEVU!$A$1:$M$4972,11,FALSE)</f>
        <v>#N/A</v>
      </c>
      <c r="H1007" s="35"/>
      <c r="I1007" s="48"/>
      <c r="J1007" s="33" t="e">
        <f>VLOOKUP($A1007,EVID_OSEVU!$A$1:$M$4972,11,FALSE)</f>
        <v>#N/A</v>
      </c>
      <c r="K1007" s="39"/>
      <c r="L1007" s="49"/>
      <c r="M1007" s="89" t="e">
        <f t="shared" si="15"/>
        <v>#N/A</v>
      </c>
      <c r="N1007" s="50"/>
      <c r="O1007" s="37" t="e">
        <f>VLOOKUP(EVID_HNOJENI!N1007,HNOJIVA_ALL!$A$2:$Z$3303,4,FALSE)</f>
        <v>#N/A</v>
      </c>
      <c r="P1007" s="51" t="e">
        <f>ROUND(VLOOKUP(EVID_HNOJENI!N1007,HNOJIVA_ALL!$A$2:$Z$3303,14,FALSE)*K1007*IF(L1007="t",10,IF(L1007="kg",0.01,IF(L1007="q",1,IF(L1007="l",0.01*VLOOKUP(EVID_HNOJENI!N1007,HNOJIVA_ALL!$A$2:$AE$3303,31,FALSE),"CHYBA")))),2)</f>
        <v>#N/A</v>
      </c>
      <c r="Q1007" s="51" t="e">
        <f>ROUND(VLOOKUP(EVID_HNOJENI!N1007,HNOJIVA_ALL!$A$2:$Z$3303,15,FALSE)*K1007*IF(L1007="t",10,IF(L1007="kg",0.01,IF(L1007="q",1,IF(L1007="l",0.01*VLOOKUP(EVID_HNOJENI!N1007,HNOJIVA_ALL!$A$2:$AE$3303,31,FALSE),"CHYBA")))),2)</f>
        <v>#N/A</v>
      </c>
      <c r="R1007" s="51" t="e">
        <f>ROUND(VLOOKUP(EVID_HNOJENI!N1007,HNOJIVA_ALL!$A$2:$Z$3303,16,FALSE)*K1007*IF(L1007="t",10,IF(L1007="kg",0.01,IF(L1007="q",1,IF(L1007="l",0.01*VLOOKUP(EVID_HNOJENI!N1007,HNOJIVA_ALL!$A$2:$AE$3303,31,FALSE),"CHYBA")))),2)</f>
        <v>#N/A</v>
      </c>
      <c r="S1007" s="51" t="e">
        <f>ROUND(VLOOKUP(EVID_HNOJENI!N1007,HNOJIVA_ALL!$A$2:$Z$3303,18,FALSE)*K1007*IF(L1007="t",10,IF(L1007="kg",0.01,IF(L1007="q",1,IF(L1007="l",0.01*VLOOKUP(EVID_HNOJENI!N1007,HNOJIVA_ALL!$A$2:$AE$3303,31,FALSE),"CHYBA")))),2)</f>
        <v>#N/A</v>
      </c>
      <c r="T1007" s="51" t="e">
        <f>ROUND(VLOOKUP(EVID_HNOJENI!N1007,HNOJIVA_ALL!$A$2:$Z$3303,17,FALSE)*K1007*IF(L1007="t",10,IF(L1007="kg",0.01,IF(L1007="q",1,IF(L1007="l",0.01*VLOOKUP(EVID_HNOJENI!N1007,HNOJIVA_ALL!$A$2:$AE$3303,31,FALSE),"CHYBA")))),2)</f>
        <v>#N/A</v>
      </c>
      <c r="U1007" s="51" t="e">
        <f>ROUND(VLOOKUP(EVID_HNOJENI!N1007,HNOJIVA_ALL!$A$2:$Z$3303,20,FALSE)*K1007*IF(L1007="t",10,IF(L1007="kg",0.01,IF(L1007="q",1,IF(L1007="l",0.01*VLOOKUP(EVID_HNOJENI!N1007,HNOJIVA_ALL!$A$2:$AE$3303,31,FALSE),"CHYBA")))),2)</f>
        <v>#N/A</v>
      </c>
    </row>
    <row r="1008" spans="1:21" x14ac:dyDescent="0.2">
      <c r="A1008" s="32"/>
      <c r="B1008" s="45" t="e">
        <f>VLOOKUP($A1008,EVID_OSEVU!$A$1:$M$4972,2,FALSE)</f>
        <v>#N/A</v>
      </c>
      <c r="C1008" s="45" t="e">
        <f>VLOOKUP($A1008,EVID_OSEVU!$A$1:$M$4972,3,FALSE)</f>
        <v>#N/A</v>
      </c>
      <c r="D1008" s="45" t="e">
        <f>VLOOKUP($A1008,EVID_OSEVU!$A$1:$M$4972,4,FALSE)</f>
        <v>#N/A</v>
      </c>
      <c r="E1008" s="45" t="e">
        <f>VLOOKUP($A1008,EVID_OSEVU!$A$1:$M$4972,7,FALSE)</f>
        <v>#N/A</v>
      </c>
      <c r="F1008" s="45" t="e">
        <f>VLOOKUP($A1008,EVID_OSEVU!$A$1:$M$4972,8,FALSE)</f>
        <v>#N/A</v>
      </c>
      <c r="G1008" s="45" t="e">
        <f>VLOOKUP($A1008,EVID_OSEVU!$A$1:$M$4972,11,FALSE)</f>
        <v>#N/A</v>
      </c>
      <c r="H1008" s="35"/>
      <c r="I1008" s="48"/>
      <c r="J1008" s="33" t="e">
        <f>VLOOKUP($A1008,EVID_OSEVU!$A$1:$M$4972,11,FALSE)</f>
        <v>#N/A</v>
      </c>
      <c r="K1008" s="39"/>
      <c r="L1008" s="49"/>
      <c r="M1008" s="89" t="e">
        <f t="shared" si="15"/>
        <v>#N/A</v>
      </c>
      <c r="N1008" s="50"/>
      <c r="O1008" s="37" t="e">
        <f>VLOOKUP(EVID_HNOJENI!N1008,HNOJIVA_ALL!$A$2:$Z$3303,4,FALSE)</f>
        <v>#N/A</v>
      </c>
      <c r="P1008" s="51" t="e">
        <f>ROUND(VLOOKUP(EVID_HNOJENI!N1008,HNOJIVA_ALL!$A$2:$Z$3303,14,FALSE)*K1008*IF(L1008="t",10,IF(L1008="kg",0.01,IF(L1008="q",1,IF(L1008="l",0.01*VLOOKUP(EVID_HNOJENI!N1008,HNOJIVA_ALL!$A$2:$AE$3303,31,FALSE),"CHYBA")))),2)</f>
        <v>#N/A</v>
      </c>
      <c r="Q1008" s="51" t="e">
        <f>ROUND(VLOOKUP(EVID_HNOJENI!N1008,HNOJIVA_ALL!$A$2:$Z$3303,15,FALSE)*K1008*IF(L1008="t",10,IF(L1008="kg",0.01,IF(L1008="q",1,IF(L1008="l",0.01*VLOOKUP(EVID_HNOJENI!N1008,HNOJIVA_ALL!$A$2:$AE$3303,31,FALSE),"CHYBA")))),2)</f>
        <v>#N/A</v>
      </c>
      <c r="R1008" s="51" t="e">
        <f>ROUND(VLOOKUP(EVID_HNOJENI!N1008,HNOJIVA_ALL!$A$2:$Z$3303,16,FALSE)*K1008*IF(L1008="t",10,IF(L1008="kg",0.01,IF(L1008="q",1,IF(L1008="l",0.01*VLOOKUP(EVID_HNOJENI!N1008,HNOJIVA_ALL!$A$2:$AE$3303,31,FALSE),"CHYBA")))),2)</f>
        <v>#N/A</v>
      </c>
      <c r="S1008" s="51" t="e">
        <f>ROUND(VLOOKUP(EVID_HNOJENI!N1008,HNOJIVA_ALL!$A$2:$Z$3303,18,FALSE)*K1008*IF(L1008="t",10,IF(L1008="kg",0.01,IF(L1008="q",1,IF(L1008="l",0.01*VLOOKUP(EVID_HNOJENI!N1008,HNOJIVA_ALL!$A$2:$AE$3303,31,FALSE),"CHYBA")))),2)</f>
        <v>#N/A</v>
      </c>
      <c r="T1008" s="51" t="e">
        <f>ROUND(VLOOKUP(EVID_HNOJENI!N1008,HNOJIVA_ALL!$A$2:$Z$3303,17,FALSE)*K1008*IF(L1008="t",10,IF(L1008="kg",0.01,IF(L1008="q",1,IF(L1008="l",0.01*VLOOKUP(EVID_HNOJENI!N1008,HNOJIVA_ALL!$A$2:$AE$3303,31,FALSE),"CHYBA")))),2)</f>
        <v>#N/A</v>
      </c>
      <c r="U1008" s="51" t="e">
        <f>ROUND(VLOOKUP(EVID_HNOJENI!N1008,HNOJIVA_ALL!$A$2:$Z$3303,20,FALSE)*K1008*IF(L1008="t",10,IF(L1008="kg",0.01,IF(L1008="q",1,IF(L1008="l",0.01*VLOOKUP(EVID_HNOJENI!N1008,HNOJIVA_ALL!$A$2:$AE$3303,31,FALSE),"CHYBA")))),2)</f>
        <v>#N/A</v>
      </c>
    </row>
    <row r="1009" spans="1:21" x14ac:dyDescent="0.2">
      <c r="A1009" s="32"/>
      <c r="B1009" s="45" t="e">
        <f>VLOOKUP($A1009,EVID_OSEVU!$A$1:$M$4972,2,FALSE)</f>
        <v>#N/A</v>
      </c>
      <c r="C1009" s="45" t="e">
        <f>VLOOKUP($A1009,EVID_OSEVU!$A$1:$M$4972,3,FALSE)</f>
        <v>#N/A</v>
      </c>
      <c r="D1009" s="45" t="e">
        <f>VLOOKUP($A1009,EVID_OSEVU!$A$1:$M$4972,4,FALSE)</f>
        <v>#N/A</v>
      </c>
      <c r="E1009" s="45" t="e">
        <f>VLOOKUP($A1009,EVID_OSEVU!$A$1:$M$4972,7,FALSE)</f>
        <v>#N/A</v>
      </c>
      <c r="F1009" s="45" t="e">
        <f>VLOOKUP($A1009,EVID_OSEVU!$A$1:$M$4972,8,FALSE)</f>
        <v>#N/A</v>
      </c>
      <c r="G1009" s="45" t="e">
        <f>VLOOKUP($A1009,EVID_OSEVU!$A$1:$M$4972,11,FALSE)</f>
        <v>#N/A</v>
      </c>
      <c r="H1009" s="35"/>
      <c r="I1009" s="48"/>
      <c r="J1009" s="33" t="e">
        <f>VLOOKUP($A1009,EVID_OSEVU!$A$1:$M$4972,11,FALSE)</f>
        <v>#N/A</v>
      </c>
      <c r="K1009" s="39"/>
      <c r="L1009" s="49"/>
      <c r="M1009" s="89" t="e">
        <f t="shared" si="15"/>
        <v>#N/A</v>
      </c>
      <c r="N1009" s="50"/>
      <c r="O1009" s="37" t="e">
        <f>VLOOKUP(EVID_HNOJENI!N1009,HNOJIVA_ALL!$A$2:$Z$3303,4,FALSE)</f>
        <v>#N/A</v>
      </c>
      <c r="P1009" s="51" t="e">
        <f>ROUND(VLOOKUP(EVID_HNOJENI!N1009,HNOJIVA_ALL!$A$2:$Z$3303,14,FALSE)*K1009*IF(L1009="t",10,IF(L1009="kg",0.01,IF(L1009="q",1,IF(L1009="l",0.01*VLOOKUP(EVID_HNOJENI!N1009,HNOJIVA_ALL!$A$2:$AE$3303,31,FALSE),"CHYBA")))),2)</f>
        <v>#N/A</v>
      </c>
      <c r="Q1009" s="51" t="e">
        <f>ROUND(VLOOKUP(EVID_HNOJENI!N1009,HNOJIVA_ALL!$A$2:$Z$3303,15,FALSE)*K1009*IF(L1009="t",10,IF(L1009="kg",0.01,IF(L1009="q",1,IF(L1009="l",0.01*VLOOKUP(EVID_HNOJENI!N1009,HNOJIVA_ALL!$A$2:$AE$3303,31,FALSE),"CHYBA")))),2)</f>
        <v>#N/A</v>
      </c>
      <c r="R1009" s="51" t="e">
        <f>ROUND(VLOOKUP(EVID_HNOJENI!N1009,HNOJIVA_ALL!$A$2:$Z$3303,16,FALSE)*K1009*IF(L1009="t",10,IF(L1009="kg",0.01,IF(L1009="q",1,IF(L1009="l",0.01*VLOOKUP(EVID_HNOJENI!N1009,HNOJIVA_ALL!$A$2:$AE$3303,31,FALSE),"CHYBA")))),2)</f>
        <v>#N/A</v>
      </c>
      <c r="S1009" s="51" t="e">
        <f>ROUND(VLOOKUP(EVID_HNOJENI!N1009,HNOJIVA_ALL!$A$2:$Z$3303,18,FALSE)*K1009*IF(L1009="t",10,IF(L1009="kg",0.01,IF(L1009="q",1,IF(L1009="l",0.01*VLOOKUP(EVID_HNOJENI!N1009,HNOJIVA_ALL!$A$2:$AE$3303,31,FALSE),"CHYBA")))),2)</f>
        <v>#N/A</v>
      </c>
      <c r="T1009" s="51" t="e">
        <f>ROUND(VLOOKUP(EVID_HNOJENI!N1009,HNOJIVA_ALL!$A$2:$Z$3303,17,FALSE)*K1009*IF(L1009="t",10,IF(L1009="kg",0.01,IF(L1009="q",1,IF(L1009="l",0.01*VLOOKUP(EVID_HNOJENI!N1009,HNOJIVA_ALL!$A$2:$AE$3303,31,FALSE),"CHYBA")))),2)</f>
        <v>#N/A</v>
      </c>
      <c r="U1009" s="51" t="e">
        <f>ROUND(VLOOKUP(EVID_HNOJENI!N1009,HNOJIVA_ALL!$A$2:$Z$3303,20,FALSE)*K1009*IF(L1009="t",10,IF(L1009="kg",0.01,IF(L1009="q",1,IF(L1009="l",0.01*VLOOKUP(EVID_HNOJENI!N1009,HNOJIVA_ALL!$A$2:$AE$3303,31,FALSE),"CHYBA")))),2)</f>
        <v>#N/A</v>
      </c>
    </row>
    <row r="1010" spans="1:21" x14ac:dyDescent="0.2">
      <c r="A1010" s="32"/>
      <c r="B1010" s="45" t="e">
        <f>VLOOKUP($A1010,EVID_OSEVU!$A$1:$M$4972,2,FALSE)</f>
        <v>#N/A</v>
      </c>
      <c r="C1010" s="45" t="e">
        <f>VLOOKUP($A1010,EVID_OSEVU!$A$1:$M$4972,3,FALSE)</f>
        <v>#N/A</v>
      </c>
      <c r="D1010" s="45" t="e">
        <f>VLOOKUP($A1010,EVID_OSEVU!$A$1:$M$4972,4,FALSE)</f>
        <v>#N/A</v>
      </c>
      <c r="E1010" s="45" t="e">
        <f>VLOOKUP($A1010,EVID_OSEVU!$A$1:$M$4972,7,FALSE)</f>
        <v>#N/A</v>
      </c>
      <c r="F1010" s="45" t="e">
        <f>VLOOKUP($A1010,EVID_OSEVU!$A$1:$M$4972,8,FALSE)</f>
        <v>#N/A</v>
      </c>
      <c r="G1010" s="45" t="e">
        <f>VLOOKUP($A1010,EVID_OSEVU!$A$1:$M$4972,11,FALSE)</f>
        <v>#N/A</v>
      </c>
      <c r="H1010" s="35"/>
      <c r="I1010" s="48"/>
      <c r="J1010" s="33" t="e">
        <f>VLOOKUP($A1010,EVID_OSEVU!$A$1:$M$4972,11,FALSE)</f>
        <v>#N/A</v>
      </c>
      <c r="K1010" s="39"/>
      <c r="L1010" s="49"/>
      <c r="M1010" s="89" t="e">
        <f t="shared" si="15"/>
        <v>#N/A</v>
      </c>
      <c r="N1010" s="50"/>
      <c r="O1010" s="37" t="e">
        <f>VLOOKUP(EVID_HNOJENI!N1010,HNOJIVA_ALL!$A$2:$Z$3303,4,FALSE)</f>
        <v>#N/A</v>
      </c>
      <c r="P1010" s="51" t="e">
        <f>ROUND(VLOOKUP(EVID_HNOJENI!N1010,HNOJIVA_ALL!$A$2:$Z$3303,14,FALSE)*K1010*IF(L1010="t",10,IF(L1010="kg",0.01,IF(L1010="q",1,IF(L1010="l",0.01*VLOOKUP(EVID_HNOJENI!N1010,HNOJIVA_ALL!$A$2:$AE$3303,31,FALSE),"CHYBA")))),2)</f>
        <v>#N/A</v>
      </c>
      <c r="Q1010" s="51" t="e">
        <f>ROUND(VLOOKUP(EVID_HNOJENI!N1010,HNOJIVA_ALL!$A$2:$Z$3303,15,FALSE)*K1010*IF(L1010="t",10,IF(L1010="kg",0.01,IF(L1010="q",1,IF(L1010="l",0.01*VLOOKUP(EVID_HNOJENI!N1010,HNOJIVA_ALL!$A$2:$AE$3303,31,FALSE),"CHYBA")))),2)</f>
        <v>#N/A</v>
      </c>
      <c r="R1010" s="51" t="e">
        <f>ROUND(VLOOKUP(EVID_HNOJENI!N1010,HNOJIVA_ALL!$A$2:$Z$3303,16,FALSE)*K1010*IF(L1010="t",10,IF(L1010="kg",0.01,IF(L1010="q",1,IF(L1010="l",0.01*VLOOKUP(EVID_HNOJENI!N1010,HNOJIVA_ALL!$A$2:$AE$3303,31,FALSE),"CHYBA")))),2)</f>
        <v>#N/A</v>
      </c>
      <c r="S1010" s="51" t="e">
        <f>ROUND(VLOOKUP(EVID_HNOJENI!N1010,HNOJIVA_ALL!$A$2:$Z$3303,18,FALSE)*K1010*IF(L1010="t",10,IF(L1010="kg",0.01,IF(L1010="q",1,IF(L1010="l",0.01*VLOOKUP(EVID_HNOJENI!N1010,HNOJIVA_ALL!$A$2:$AE$3303,31,FALSE),"CHYBA")))),2)</f>
        <v>#N/A</v>
      </c>
      <c r="T1010" s="51" t="e">
        <f>ROUND(VLOOKUP(EVID_HNOJENI!N1010,HNOJIVA_ALL!$A$2:$Z$3303,17,FALSE)*K1010*IF(L1010="t",10,IF(L1010="kg",0.01,IF(L1010="q",1,IF(L1010="l",0.01*VLOOKUP(EVID_HNOJENI!N1010,HNOJIVA_ALL!$A$2:$AE$3303,31,FALSE),"CHYBA")))),2)</f>
        <v>#N/A</v>
      </c>
      <c r="U1010" s="51" t="e">
        <f>ROUND(VLOOKUP(EVID_HNOJENI!N1010,HNOJIVA_ALL!$A$2:$Z$3303,20,FALSE)*K1010*IF(L1010="t",10,IF(L1010="kg",0.01,IF(L1010="q",1,IF(L1010="l",0.01*VLOOKUP(EVID_HNOJENI!N1010,HNOJIVA_ALL!$A$2:$AE$3303,31,FALSE),"CHYBA")))),2)</f>
        <v>#N/A</v>
      </c>
    </row>
    <row r="1011" spans="1:21" x14ac:dyDescent="0.2">
      <c r="A1011" s="32"/>
      <c r="B1011" s="45" t="e">
        <f>VLOOKUP($A1011,EVID_OSEVU!$A$1:$M$4972,2,FALSE)</f>
        <v>#N/A</v>
      </c>
      <c r="C1011" s="45" t="e">
        <f>VLOOKUP($A1011,EVID_OSEVU!$A$1:$M$4972,3,FALSE)</f>
        <v>#N/A</v>
      </c>
      <c r="D1011" s="45" t="e">
        <f>VLOOKUP($A1011,EVID_OSEVU!$A$1:$M$4972,4,FALSE)</f>
        <v>#N/A</v>
      </c>
      <c r="E1011" s="45" t="e">
        <f>VLOOKUP($A1011,EVID_OSEVU!$A$1:$M$4972,7,FALSE)</f>
        <v>#N/A</v>
      </c>
      <c r="F1011" s="45" t="e">
        <f>VLOOKUP($A1011,EVID_OSEVU!$A$1:$M$4972,8,FALSE)</f>
        <v>#N/A</v>
      </c>
      <c r="G1011" s="45" t="e">
        <f>VLOOKUP($A1011,EVID_OSEVU!$A$1:$M$4972,11,FALSE)</f>
        <v>#N/A</v>
      </c>
      <c r="H1011" s="35"/>
      <c r="I1011" s="48"/>
      <c r="J1011" s="33" t="e">
        <f>VLOOKUP($A1011,EVID_OSEVU!$A$1:$M$4972,11,FALSE)</f>
        <v>#N/A</v>
      </c>
      <c r="K1011" s="39"/>
      <c r="L1011" s="49"/>
      <c r="M1011" s="89" t="e">
        <f t="shared" si="15"/>
        <v>#N/A</v>
      </c>
      <c r="N1011" s="50"/>
      <c r="O1011" s="37" t="e">
        <f>VLOOKUP(EVID_HNOJENI!N1011,HNOJIVA_ALL!$A$2:$Z$3303,4,FALSE)</f>
        <v>#N/A</v>
      </c>
      <c r="P1011" s="51" t="e">
        <f>ROUND(VLOOKUP(EVID_HNOJENI!N1011,HNOJIVA_ALL!$A$2:$Z$3303,14,FALSE)*K1011*IF(L1011="t",10,IF(L1011="kg",0.01,IF(L1011="q",1,IF(L1011="l",0.01*VLOOKUP(EVID_HNOJENI!N1011,HNOJIVA_ALL!$A$2:$AE$3303,31,FALSE),"CHYBA")))),2)</f>
        <v>#N/A</v>
      </c>
      <c r="Q1011" s="51" t="e">
        <f>ROUND(VLOOKUP(EVID_HNOJENI!N1011,HNOJIVA_ALL!$A$2:$Z$3303,15,FALSE)*K1011*IF(L1011="t",10,IF(L1011="kg",0.01,IF(L1011="q",1,IF(L1011="l",0.01*VLOOKUP(EVID_HNOJENI!N1011,HNOJIVA_ALL!$A$2:$AE$3303,31,FALSE),"CHYBA")))),2)</f>
        <v>#N/A</v>
      </c>
      <c r="R1011" s="51" t="e">
        <f>ROUND(VLOOKUP(EVID_HNOJENI!N1011,HNOJIVA_ALL!$A$2:$Z$3303,16,FALSE)*K1011*IF(L1011="t",10,IF(L1011="kg",0.01,IF(L1011="q",1,IF(L1011="l",0.01*VLOOKUP(EVID_HNOJENI!N1011,HNOJIVA_ALL!$A$2:$AE$3303,31,FALSE),"CHYBA")))),2)</f>
        <v>#N/A</v>
      </c>
      <c r="S1011" s="51" t="e">
        <f>ROUND(VLOOKUP(EVID_HNOJENI!N1011,HNOJIVA_ALL!$A$2:$Z$3303,18,FALSE)*K1011*IF(L1011="t",10,IF(L1011="kg",0.01,IF(L1011="q",1,IF(L1011="l",0.01*VLOOKUP(EVID_HNOJENI!N1011,HNOJIVA_ALL!$A$2:$AE$3303,31,FALSE),"CHYBA")))),2)</f>
        <v>#N/A</v>
      </c>
      <c r="T1011" s="51" t="e">
        <f>ROUND(VLOOKUP(EVID_HNOJENI!N1011,HNOJIVA_ALL!$A$2:$Z$3303,17,FALSE)*K1011*IF(L1011="t",10,IF(L1011="kg",0.01,IF(L1011="q",1,IF(L1011="l",0.01*VLOOKUP(EVID_HNOJENI!N1011,HNOJIVA_ALL!$A$2:$AE$3303,31,FALSE),"CHYBA")))),2)</f>
        <v>#N/A</v>
      </c>
      <c r="U1011" s="51" t="e">
        <f>ROUND(VLOOKUP(EVID_HNOJENI!N1011,HNOJIVA_ALL!$A$2:$Z$3303,20,FALSE)*K1011*IF(L1011="t",10,IF(L1011="kg",0.01,IF(L1011="q",1,IF(L1011="l",0.01*VLOOKUP(EVID_HNOJENI!N1011,HNOJIVA_ALL!$A$2:$AE$3303,31,FALSE),"CHYBA")))),2)</f>
        <v>#N/A</v>
      </c>
    </row>
    <row r="1012" spans="1:21" x14ac:dyDescent="0.2">
      <c r="A1012" s="32"/>
      <c r="B1012" s="45" t="e">
        <f>VLOOKUP($A1012,EVID_OSEVU!$A$1:$M$4972,2,FALSE)</f>
        <v>#N/A</v>
      </c>
      <c r="C1012" s="45" t="e">
        <f>VLOOKUP($A1012,EVID_OSEVU!$A$1:$M$4972,3,FALSE)</f>
        <v>#N/A</v>
      </c>
      <c r="D1012" s="45" t="e">
        <f>VLOOKUP($A1012,EVID_OSEVU!$A$1:$M$4972,4,FALSE)</f>
        <v>#N/A</v>
      </c>
      <c r="E1012" s="45" t="e">
        <f>VLOOKUP($A1012,EVID_OSEVU!$A$1:$M$4972,7,FALSE)</f>
        <v>#N/A</v>
      </c>
      <c r="F1012" s="45" t="e">
        <f>VLOOKUP($A1012,EVID_OSEVU!$A$1:$M$4972,8,FALSE)</f>
        <v>#N/A</v>
      </c>
      <c r="G1012" s="45" t="e">
        <f>VLOOKUP($A1012,EVID_OSEVU!$A$1:$M$4972,11,FALSE)</f>
        <v>#N/A</v>
      </c>
      <c r="H1012" s="35"/>
      <c r="I1012" s="48"/>
      <c r="J1012" s="33" t="e">
        <f>VLOOKUP($A1012,EVID_OSEVU!$A$1:$M$4972,11,FALSE)</f>
        <v>#N/A</v>
      </c>
      <c r="K1012" s="39"/>
      <c r="L1012" s="49"/>
      <c r="M1012" s="89" t="e">
        <f t="shared" si="15"/>
        <v>#N/A</v>
      </c>
      <c r="N1012" s="50"/>
      <c r="O1012" s="37" t="e">
        <f>VLOOKUP(EVID_HNOJENI!N1012,HNOJIVA_ALL!$A$2:$Z$3303,4,FALSE)</f>
        <v>#N/A</v>
      </c>
      <c r="P1012" s="51" t="e">
        <f>ROUND(VLOOKUP(EVID_HNOJENI!N1012,HNOJIVA_ALL!$A$2:$Z$3303,14,FALSE)*K1012*IF(L1012="t",10,IF(L1012="kg",0.01,IF(L1012="q",1,IF(L1012="l",0.01*VLOOKUP(EVID_HNOJENI!N1012,HNOJIVA_ALL!$A$2:$AE$3303,31,FALSE),"CHYBA")))),2)</f>
        <v>#N/A</v>
      </c>
      <c r="Q1012" s="51" t="e">
        <f>ROUND(VLOOKUP(EVID_HNOJENI!N1012,HNOJIVA_ALL!$A$2:$Z$3303,15,FALSE)*K1012*IF(L1012="t",10,IF(L1012="kg",0.01,IF(L1012="q",1,IF(L1012="l",0.01*VLOOKUP(EVID_HNOJENI!N1012,HNOJIVA_ALL!$A$2:$AE$3303,31,FALSE),"CHYBA")))),2)</f>
        <v>#N/A</v>
      </c>
      <c r="R1012" s="51" t="e">
        <f>ROUND(VLOOKUP(EVID_HNOJENI!N1012,HNOJIVA_ALL!$A$2:$Z$3303,16,FALSE)*K1012*IF(L1012="t",10,IF(L1012="kg",0.01,IF(L1012="q",1,IF(L1012="l",0.01*VLOOKUP(EVID_HNOJENI!N1012,HNOJIVA_ALL!$A$2:$AE$3303,31,FALSE),"CHYBA")))),2)</f>
        <v>#N/A</v>
      </c>
      <c r="S1012" s="51" t="e">
        <f>ROUND(VLOOKUP(EVID_HNOJENI!N1012,HNOJIVA_ALL!$A$2:$Z$3303,18,FALSE)*K1012*IF(L1012="t",10,IF(L1012="kg",0.01,IF(L1012="q",1,IF(L1012="l",0.01*VLOOKUP(EVID_HNOJENI!N1012,HNOJIVA_ALL!$A$2:$AE$3303,31,FALSE),"CHYBA")))),2)</f>
        <v>#N/A</v>
      </c>
      <c r="T1012" s="51" t="e">
        <f>ROUND(VLOOKUP(EVID_HNOJENI!N1012,HNOJIVA_ALL!$A$2:$Z$3303,17,FALSE)*K1012*IF(L1012="t",10,IF(L1012="kg",0.01,IF(L1012="q",1,IF(L1012="l",0.01*VLOOKUP(EVID_HNOJENI!N1012,HNOJIVA_ALL!$A$2:$AE$3303,31,FALSE),"CHYBA")))),2)</f>
        <v>#N/A</v>
      </c>
      <c r="U1012" s="51" t="e">
        <f>ROUND(VLOOKUP(EVID_HNOJENI!N1012,HNOJIVA_ALL!$A$2:$Z$3303,20,FALSE)*K1012*IF(L1012="t",10,IF(L1012="kg",0.01,IF(L1012="q",1,IF(L1012="l",0.01*VLOOKUP(EVID_HNOJENI!N1012,HNOJIVA_ALL!$A$2:$AE$3303,31,FALSE),"CHYBA")))),2)</f>
        <v>#N/A</v>
      </c>
    </row>
    <row r="1013" spans="1:21" x14ac:dyDescent="0.2">
      <c r="A1013" s="32"/>
      <c r="B1013" s="45" t="e">
        <f>VLOOKUP($A1013,EVID_OSEVU!$A$1:$M$4972,2,FALSE)</f>
        <v>#N/A</v>
      </c>
      <c r="C1013" s="45" t="e">
        <f>VLOOKUP($A1013,EVID_OSEVU!$A$1:$M$4972,3,FALSE)</f>
        <v>#N/A</v>
      </c>
      <c r="D1013" s="45" t="e">
        <f>VLOOKUP($A1013,EVID_OSEVU!$A$1:$M$4972,4,FALSE)</f>
        <v>#N/A</v>
      </c>
      <c r="E1013" s="45" t="e">
        <f>VLOOKUP($A1013,EVID_OSEVU!$A$1:$M$4972,7,FALSE)</f>
        <v>#N/A</v>
      </c>
      <c r="F1013" s="45" t="e">
        <f>VLOOKUP($A1013,EVID_OSEVU!$A$1:$M$4972,8,FALSE)</f>
        <v>#N/A</v>
      </c>
      <c r="G1013" s="45" t="e">
        <f>VLOOKUP($A1013,EVID_OSEVU!$A$1:$M$4972,11,FALSE)</f>
        <v>#N/A</v>
      </c>
      <c r="H1013" s="35"/>
      <c r="I1013" s="48"/>
      <c r="J1013" s="33" t="e">
        <f>VLOOKUP($A1013,EVID_OSEVU!$A$1:$M$4972,11,FALSE)</f>
        <v>#N/A</v>
      </c>
      <c r="K1013" s="39"/>
      <c r="L1013" s="49"/>
      <c r="M1013" s="89" t="e">
        <f t="shared" si="15"/>
        <v>#N/A</v>
      </c>
      <c r="N1013" s="50"/>
      <c r="O1013" s="37" t="e">
        <f>VLOOKUP(EVID_HNOJENI!N1013,HNOJIVA_ALL!$A$2:$Z$3303,4,FALSE)</f>
        <v>#N/A</v>
      </c>
      <c r="P1013" s="51" t="e">
        <f>ROUND(VLOOKUP(EVID_HNOJENI!N1013,HNOJIVA_ALL!$A$2:$Z$3303,14,FALSE)*K1013*IF(L1013="t",10,IF(L1013="kg",0.01,IF(L1013="q",1,IF(L1013="l",0.01*VLOOKUP(EVID_HNOJENI!N1013,HNOJIVA_ALL!$A$2:$AE$3303,31,FALSE),"CHYBA")))),2)</f>
        <v>#N/A</v>
      </c>
      <c r="Q1013" s="51" t="e">
        <f>ROUND(VLOOKUP(EVID_HNOJENI!N1013,HNOJIVA_ALL!$A$2:$Z$3303,15,FALSE)*K1013*IF(L1013="t",10,IF(L1013="kg",0.01,IF(L1013="q",1,IF(L1013="l",0.01*VLOOKUP(EVID_HNOJENI!N1013,HNOJIVA_ALL!$A$2:$AE$3303,31,FALSE),"CHYBA")))),2)</f>
        <v>#N/A</v>
      </c>
      <c r="R1013" s="51" t="e">
        <f>ROUND(VLOOKUP(EVID_HNOJENI!N1013,HNOJIVA_ALL!$A$2:$Z$3303,16,FALSE)*K1013*IF(L1013="t",10,IF(L1013="kg",0.01,IF(L1013="q",1,IF(L1013="l",0.01*VLOOKUP(EVID_HNOJENI!N1013,HNOJIVA_ALL!$A$2:$AE$3303,31,FALSE),"CHYBA")))),2)</f>
        <v>#N/A</v>
      </c>
      <c r="S1013" s="51" t="e">
        <f>ROUND(VLOOKUP(EVID_HNOJENI!N1013,HNOJIVA_ALL!$A$2:$Z$3303,18,FALSE)*K1013*IF(L1013="t",10,IF(L1013="kg",0.01,IF(L1013="q",1,IF(L1013="l",0.01*VLOOKUP(EVID_HNOJENI!N1013,HNOJIVA_ALL!$A$2:$AE$3303,31,FALSE),"CHYBA")))),2)</f>
        <v>#N/A</v>
      </c>
      <c r="T1013" s="51" t="e">
        <f>ROUND(VLOOKUP(EVID_HNOJENI!N1013,HNOJIVA_ALL!$A$2:$Z$3303,17,FALSE)*K1013*IF(L1013="t",10,IF(L1013="kg",0.01,IF(L1013="q",1,IF(L1013="l",0.01*VLOOKUP(EVID_HNOJENI!N1013,HNOJIVA_ALL!$A$2:$AE$3303,31,FALSE),"CHYBA")))),2)</f>
        <v>#N/A</v>
      </c>
      <c r="U1013" s="51" t="e">
        <f>ROUND(VLOOKUP(EVID_HNOJENI!N1013,HNOJIVA_ALL!$A$2:$Z$3303,20,FALSE)*K1013*IF(L1013="t",10,IF(L1013="kg",0.01,IF(L1013="q",1,IF(L1013="l",0.01*VLOOKUP(EVID_HNOJENI!N1013,HNOJIVA_ALL!$A$2:$AE$3303,31,FALSE),"CHYBA")))),2)</f>
        <v>#N/A</v>
      </c>
    </row>
    <row r="1014" spans="1:21" x14ac:dyDescent="0.2">
      <c r="A1014" s="32"/>
      <c r="B1014" s="45" t="e">
        <f>VLOOKUP($A1014,EVID_OSEVU!$A$1:$M$4972,2,FALSE)</f>
        <v>#N/A</v>
      </c>
      <c r="C1014" s="45" t="e">
        <f>VLOOKUP($A1014,EVID_OSEVU!$A$1:$M$4972,3,FALSE)</f>
        <v>#N/A</v>
      </c>
      <c r="D1014" s="45" t="e">
        <f>VLOOKUP($A1014,EVID_OSEVU!$A$1:$M$4972,4,FALSE)</f>
        <v>#N/A</v>
      </c>
      <c r="E1014" s="45" t="e">
        <f>VLOOKUP($A1014,EVID_OSEVU!$A$1:$M$4972,7,FALSE)</f>
        <v>#N/A</v>
      </c>
      <c r="F1014" s="45" t="e">
        <f>VLOOKUP($A1014,EVID_OSEVU!$A$1:$M$4972,8,FALSE)</f>
        <v>#N/A</v>
      </c>
      <c r="G1014" s="45" t="e">
        <f>VLOOKUP($A1014,EVID_OSEVU!$A$1:$M$4972,11,FALSE)</f>
        <v>#N/A</v>
      </c>
      <c r="H1014" s="35"/>
      <c r="I1014" s="48"/>
      <c r="J1014" s="33" t="e">
        <f>VLOOKUP($A1014,EVID_OSEVU!$A$1:$M$4972,11,FALSE)</f>
        <v>#N/A</v>
      </c>
      <c r="K1014" s="39"/>
      <c r="L1014" s="49"/>
      <c r="M1014" s="89" t="e">
        <f t="shared" si="15"/>
        <v>#N/A</v>
      </c>
      <c r="N1014" s="50"/>
      <c r="O1014" s="37" t="e">
        <f>VLOOKUP(EVID_HNOJENI!N1014,HNOJIVA_ALL!$A$2:$Z$3303,4,FALSE)</f>
        <v>#N/A</v>
      </c>
      <c r="P1014" s="51" t="e">
        <f>ROUND(VLOOKUP(EVID_HNOJENI!N1014,HNOJIVA_ALL!$A$2:$Z$3303,14,FALSE)*K1014*IF(L1014="t",10,IF(L1014="kg",0.01,IF(L1014="q",1,IF(L1014="l",0.01*VLOOKUP(EVID_HNOJENI!N1014,HNOJIVA_ALL!$A$2:$AE$3303,31,FALSE),"CHYBA")))),2)</f>
        <v>#N/A</v>
      </c>
      <c r="Q1014" s="51" t="e">
        <f>ROUND(VLOOKUP(EVID_HNOJENI!N1014,HNOJIVA_ALL!$A$2:$Z$3303,15,FALSE)*K1014*IF(L1014="t",10,IF(L1014="kg",0.01,IF(L1014="q",1,IF(L1014="l",0.01*VLOOKUP(EVID_HNOJENI!N1014,HNOJIVA_ALL!$A$2:$AE$3303,31,FALSE),"CHYBA")))),2)</f>
        <v>#N/A</v>
      </c>
      <c r="R1014" s="51" t="e">
        <f>ROUND(VLOOKUP(EVID_HNOJENI!N1014,HNOJIVA_ALL!$A$2:$Z$3303,16,FALSE)*K1014*IF(L1014="t",10,IF(L1014="kg",0.01,IF(L1014="q",1,IF(L1014="l",0.01*VLOOKUP(EVID_HNOJENI!N1014,HNOJIVA_ALL!$A$2:$AE$3303,31,FALSE),"CHYBA")))),2)</f>
        <v>#N/A</v>
      </c>
      <c r="S1014" s="51" t="e">
        <f>ROUND(VLOOKUP(EVID_HNOJENI!N1014,HNOJIVA_ALL!$A$2:$Z$3303,18,FALSE)*K1014*IF(L1014="t",10,IF(L1014="kg",0.01,IF(L1014="q",1,IF(L1014="l",0.01*VLOOKUP(EVID_HNOJENI!N1014,HNOJIVA_ALL!$A$2:$AE$3303,31,FALSE),"CHYBA")))),2)</f>
        <v>#N/A</v>
      </c>
      <c r="T1014" s="51" t="e">
        <f>ROUND(VLOOKUP(EVID_HNOJENI!N1014,HNOJIVA_ALL!$A$2:$Z$3303,17,FALSE)*K1014*IF(L1014="t",10,IF(L1014="kg",0.01,IF(L1014="q",1,IF(L1014="l",0.01*VLOOKUP(EVID_HNOJENI!N1014,HNOJIVA_ALL!$A$2:$AE$3303,31,FALSE),"CHYBA")))),2)</f>
        <v>#N/A</v>
      </c>
      <c r="U1014" s="51" t="e">
        <f>ROUND(VLOOKUP(EVID_HNOJENI!N1014,HNOJIVA_ALL!$A$2:$Z$3303,20,FALSE)*K1014*IF(L1014="t",10,IF(L1014="kg",0.01,IF(L1014="q",1,IF(L1014="l",0.01*VLOOKUP(EVID_HNOJENI!N1014,HNOJIVA_ALL!$A$2:$AE$3303,31,FALSE),"CHYBA")))),2)</f>
        <v>#N/A</v>
      </c>
    </row>
    <row r="1015" spans="1:21" x14ac:dyDescent="0.2">
      <c r="A1015" s="32"/>
      <c r="B1015" s="45" t="e">
        <f>VLOOKUP($A1015,EVID_OSEVU!$A$1:$M$4972,2,FALSE)</f>
        <v>#N/A</v>
      </c>
      <c r="C1015" s="45" t="e">
        <f>VLOOKUP($A1015,EVID_OSEVU!$A$1:$M$4972,3,FALSE)</f>
        <v>#N/A</v>
      </c>
      <c r="D1015" s="45" t="e">
        <f>VLOOKUP($A1015,EVID_OSEVU!$A$1:$M$4972,4,FALSE)</f>
        <v>#N/A</v>
      </c>
      <c r="E1015" s="45" t="e">
        <f>VLOOKUP($A1015,EVID_OSEVU!$A$1:$M$4972,7,FALSE)</f>
        <v>#N/A</v>
      </c>
      <c r="F1015" s="45" t="e">
        <f>VLOOKUP($A1015,EVID_OSEVU!$A$1:$M$4972,8,FALSE)</f>
        <v>#N/A</v>
      </c>
      <c r="G1015" s="45" t="e">
        <f>VLOOKUP($A1015,EVID_OSEVU!$A$1:$M$4972,11,FALSE)</f>
        <v>#N/A</v>
      </c>
      <c r="H1015" s="35"/>
      <c r="I1015" s="48"/>
      <c r="J1015" s="33" t="e">
        <f>VLOOKUP($A1015,EVID_OSEVU!$A$1:$M$4972,11,FALSE)</f>
        <v>#N/A</v>
      </c>
      <c r="K1015" s="39"/>
      <c r="L1015" s="49"/>
      <c r="M1015" s="89" t="e">
        <f t="shared" si="15"/>
        <v>#N/A</v>
      </c>
      <c r="N1015" s="50"/>
      <c r="O1015" s="37" t="e">
        <f>VLOOKUP(EVID_HNOJENI!N1015,HNOJIVA_ALL!$A$2:$Z$3303,4,FALSE)</f>
        <v>#N/A</v>
      </c>
      <c r="P1015" s="51" t="e">
        <f>ROUND(VLOOKUP(EVID_HNOJENI!N1015,HNOJIVA_ALL!$A$2:$Z$3303,14,FALSE)*K1015*IF(L1015="t",10,IF(L1015="kg",0.01,IF(L1015="q",1,IF(L1015="l",0.01*VLOOKUP(EVID_HNOJENI!N1015,HNOJIVA_ALL!$A$2:$AE$3303,31,FALSE),"CHYBA")))),2)</f>
        <v>#N/A</v>
      </c>
      <c r="Q1015" s="51" t="e">
        <f>ROUND(VLOOKUP(EVID_HNOJENI!N1015,HNOJIVA_ALL!$A$2:$Z$3303,15,FALSE)*K1015*IF(L1015="t",10,IF(L1015="kg",0.01,IF(L1015="q",1,IF(L1015="l",0.01*VLOOKUP(EVID_HNOJENI!N1015,HNOJIVA_ALL!$A$2:$AE$3303,31,FALSE),"CHYBA")))),2)</f>
        <v>#N/A</v>
      </c>
      <c r="R1015" s="51" t="e">
        <f>ROUND(VLOOKUP(EVID_HNOJENI!N1015,HNOJIVA_ALL!$A$2:$Z$3303,16,FALSE)*K1015*IF(L1015="t",10,IF(L1015="kg",0.01,IF(L1015="q",1,IF(L1015="l",0.01*VLOOKUP(EVID_HNOJENI!N1015,HNOJIVA_ALL!$A$2:$AE$3303,31,FALSE),"CHYBA")))),2)</f>
        <v>#N/A</v>
      </c>
      <c r="S1015" s="51" t="e">
        <f>ROUND(VLOOKUP(EVID_HNOJENI!N1015,HNOJIVA_ALL!$A$2:$Z$3303,18,FALSE)*K1015*IF(L1015="t",10,IF(L1015="kg",0.01,IF(L1015="q",1,IF(L1015="l",0.01*VLOOKUP(EVID_HNOJENI!N1015,HNOJIVA_ALL!$A$2:$AE$3303,31,FALSE),"CHYBA")))),2)</f>
        <v>#N/A</v>
      </c>
      <c r="T1015" s="51" t="e">
        <f>ROUND(VLOOKUP(EVID_HNOJENI!N1015,HNOJIVA_ALL!$A$2:$Z$3303,17,FALSE)*K1015*IF(L1015="t",10,IF(L1015="kg",0.01,IF(L1015="q",1,IF(L1015="l",0.01*VLOOKUP(EVID_HNOJENI!N1015,HNOJIVA_ALL!$A$2:$AE$3303,31,FALSE),"CHYBA")))),2)</f>
        <v>#N/A</v>
      </c>
      <c r="U1015" s="51" t="e">
        <f>ROUND(VLOOKUP(EVID_HNOJENI!N1015,HNOJIVA_ALL!$A$2:$Z$3303,20,FALSE)*K1015*IF(L1015="t",10,IF(L1015="kg",0.01,IF(L1015="q",1,IF(L1015="l",0.01*VLOOKUP(EVID_HNOJENI!N1015,HNOJIVA_ALL!$A$2:$AE$3303,31,FALSE),"CHYBA")))),2)</f>
        <v>#N/A</v>
      </c>
    </row>
    <row r="1016" spans="1:21" x14ac:dyDescent="0.2">
      <c r="A1016" s="32"/>
      <c r="B1016" s="45" t="e">
        <f>VLOOKUP($A1016,EVID_OSEVU!$A$1:$M$4972,2,FALSE)</f>
        <v>#N/A</v>
      </c>
      <c r="C1016" s="45" t="e">
        <f>VLOOKUP($A1016,EVID_OSEVU!$A$1:$M$4972,3,FALSE)</f>
        <v>#N/A</v>
      </c>
      <c r="D1016" s="45" t="e">
        <f>VLOOKUP($A1016,EVID_OSEVU!$A$1:$M$4972,4,FALSE)</f>
        <v>#N/A</v>
      </c>
      <c r="E1016" s="45" t="e">
        <f>VLOOKUP($A1016,EVID_OSEVU!$A$1:$M$4972,7,FALSE)</f>
        <v>#N/A</v>
      </c>
      <c r="F1016" s="45" t="e">
        <f>VLOOKUP($A1016,EVID_OSEVU!$A$1:$M$4972,8,FALSE)</f>
        <v>#N/A</v>
      </c>
      <c r="G1016" s="45" t="e">
        <f>VLOOKUP($A1016,EVID_OSEVU!$A$1:$M$4972,11,FALSE)</f>
        <v>#N/A</v>
      </c>
      <c r="H1016" s="35"/>
      <c r="I1016" s="48"/>
      <c r="J1016" s="33" t="e">
        <f>VLOOKUP($A1016,EVID_OSEVU!$A$1:$M$4972,11,FALSE)</f>
        <v>#N/A</v>
      </c>
      <c r="K1016" s="39"/>
      <c r="L1016" s="49"/>
      <c r="M1016" s="89" t="e">
        <f t="shared" si="15"/>
        <v>#N/A</v>
      </c>
      <c r="N1016" s="50"/>
      <c r="O1016" s="37" t="e">
        <f>VLOOKUP(EVID_HNOJENI!N1016,HNOJIVA_ALL!$A$2:$Z$3303,4,FALSE)</f>
        <v>#N/A</v>
      </c>
      <c r="P1016" s="51" t="e">
        <f>ROUND(VLOOKUP(EVID_HNOJENI!N1016,HNOJIVA_ALL!$A$2:$Z$3303,14,FALSE)*K1016*IF(L1016="t",10,IF(L1016="kg",0.01,IF(L1016="q",1,IF(L1016="l",0.01*VLOOKUP(EVID_HNOJENI!N1016,HNOJIVA_ALL!$A$2:$AE$3303,31,FALSE),"CHYBA")))),2)</f>
        <v>#N/A</v>
      </c>
      <c r="Q1016" s="51" t="e">
        <f>ROUND(VLOOKUP(EVID_HNOJENI!N1016,HNOJIVA_ALL!$A$2:$Z$3303,15,FALSE)*K1016*IF(L1016="t",10,IF(L1016="kg",0.01,IF(L1016="q",1,IF(L1016="l",0.01*VLOOKUP(EVID_HNOJENI!N1016,HNOJIVA_ALL!$A$2:$AE$3303,31,FALSE),"CHYBA")))),2)</f>
        <v>#N/A</v>
      </c>
      <c r="R1016" s="51" t="e">
        <f>ROUND(VLOOKUP(EVID_HNOJENI!N1016,HNOJIVA_ALL!$A$2:$Z$3303,16,FALSE)*K1016*IF(L1016="t",10,IF(L1016="kg",0.01,IF(L1016="q",1,IF(L1016="l",0.01*VLOOKUP(EVID_HNOJENI!N1016,HNOJIVA_ALL!$A$2:$AE$3303,31,FALSE),"CHYBA")))),2)</f>
        <v>#N/A</v>
      </c>
      <c r="S1016" s="51" t="e">
        <f>ROUND(VLOOKUP(EVID_HNOJENI!N1016,HNOJIVA_ALL!$A$2:$Z$3303,18,FALSE)*K1016*IF(L1016="t",10,IF(L1016="kg",0.01,IF(L1016="q",1,IF(L1016="l",0.01*VLOOKUP(EVID_HNOJENI!N1016,HNOJIVA_ALL!$A$2:$AE$3303,31,FALSE),"CHYBA")))),2)</f>
        <v>#N/A</v>
      </c>
      <c r="T1016" s="51" t="e">
        <f>ROUND(VLOOKUP(EVID_HNOJENI!N1016,HNOJIVA_ALL!$A$2:$Z$3303,17,FALSE)*K1016*IF(L1016="t",10,IF(L1016="kg",0.01,IF(L1016="q",1,IF(L1016="l",0.01*VLOOKUP(EVID_HNOJENI!N1016,HNOJIVA_ALL!$A$2:$AE$3303,31,FALSE),"CHYBA")))),2)</f>
        <v>#N/A</v>
      </c>
      <c r="U1016" s="51" t="e">
        <f>ROUND(VLOOKUP(EVID_HNOJENI!N1016,HNOJIVA_ALL!$A$2:$Z$3303,20,FALSE)*K1016*IF(L1016="t",10,IF(L1016="kg",0.01,IF(L1016="q",1,IF(L1016="l",0.01*VLOOKUP(EVID_HNOJENI!N1016,HNOJIVA_ALL!$A$2:$AE$3303,31,FALSE),"CHYBA")))),2)</f>
        <v>#N/A</v>
      </c>
    </row>
    <row r="1017" spans="1:21" x14ac:dyDescent="0.2">
      <c r="A1017" s="32"/>
      <c r="B1017" s="45" t="e">
        <f>VLOOKUP($A1017,EVID_OSEVU!$A$1:$M$4972,2,FALSE)</f>
        <v>#N/A</v>
      </c>
      <c r="C1017" s="45" t="e">
        <f>VLOOKUP($A1017,EVID_OSEVU!$A$1:$M$4972,3,FALSE)</f>
        <v>#N/A</v>
      </c>
      <c r="D1017" s="45" t="e">
        <f>VLOOKUP($A1017,EVID_OSEVU!$A$1:$M$4972,4,FALSE)</f>
        <v>#N/A</v>
      </c>
      <c r="E1017" s="45" t="e">
        <f>VLOOKUP($A1017,EVID_OSEVU!$A$1:$M$4972,7,FALSE)</f>
        <v>#N/A</v>
      </c>
      <c r="F1017" s="45" t="e">
        <f>VLOOKUP($A1017,EVID_OSEVU!$A$1:$M$4972,8,FALSE)</f>
        <v>#N/A</v>
      </c>
      <c r="G1017" s="45" t="e">
        <f>VLOOKUP($A1017,EVID_OSEVU!$A$1:$M$4972,11,FALSE)</f>
        <v>#N/A</v>
      </c>
      <c r="H1017" s="35"/>
      <c r="I1017" s="48"/>
      <c r="J1017" s="33" t="e">
        <f>VLOOKUP($A1017,EVID_OSEVU!$A$1:$M$4972,11,FALSE)</f>
        <v>#N/A</v>
      </c>
      <c r="K1017" s="39"/>
      <c r="L1017" s="49"/>
      <c r="M1017" s="89" t="e">
        <f t="shared" si="15"/>
        <v>#N/A</v>
      </c>
      <c r="N1017" s="50"/>
      <c r="O1017" s="37" t="e">
        <f>VLOOKUP(EVID_HNOJENI!N1017,HNOJIVA_ALL!$A$2:$Z$3303,4,FALSE)</f>
        <v>#N/A</v>
      </c>
      <c r="P1017" s="51" t="e">
        <f>ROUND(VLOOKUP(EVID_HNOJENI!N1017,HNOJIVA_ALL!$A$2:$Z$3303,14,FALSE)*K1017*IF(L1017="t",10,IF(L1017="kg",0.01,IF(L1017="q",1,IF(L1017="l",0.01*VLOOKUP(EVID_HNOJENI!N1017,HNOJIVA_ALL!$A$2:$AE$3303,31,FALSE),"CHYBA")))),2)</f>
        <v>#N/A</v>
      </c>
      <c r="Q1017" s="51" t="e">
        <f>ROUND(VLOOKUP(EVID_HNOJENI!N1017,HNOJIVA_ALL!$A$2:$Z$3303,15,FALSE)*K1017*IF(L1017="t",10,IF(L1017="kg",0.01,IF(L1017="q",1,IF(L1017="l",0.01*VLOOKUP(EVID_HNOJENI!N1017,HNOJIVA_ALL!$A$2:$AE$3303,31,FALSE),"CHYBA")))),2)</f>
        <v>#N/A</v>
      </c>
      <c r="R1017" s="51" t="e">
        <f>ROUND(VLOOKUP(EVID_HNOJENI!N1017,HNOJIVA_ALL!$A$2:$Z$3303,16,FALSE)*K1017*IF(L1017="t",10,IF(L1017="kg",0.01,IF(L1017="q",1,IF(L1017="l",0.01*VLOOKUP(EVID_HNOJENI!N1017,HNOJIVA_ALL!$A$2:$AE$3303,31,FALSE),"CHYBA")))),2)</f>
        <v>#N/A</v>
      </c>
      <c r="S1017" s="51" t="e">
        <f>ROUND(VLOOKUP(EVID_HNOJENI!N1017,HNOJIVA_ALL!$A$2:$Z$3303,18,FALSE)*K1017*IF(L1017="t",10,IF(L1017="kg",0.01,IF(L1017="q",1,IF(L1017="l",0.01*VLOOKUP(EVID_HNOJENI!N1017,HNOJIVA_ALL!$A$2:$AE$3303,31,FALSE),"CHYBA")))),2)</f>
        <v>#N/A</v>
      </c>
      <c r="T1017" s="51" t="e">
        <f>ROUND(VLOOKUP(EVID_HNOJENI!N1017,HNOJIVA_ALL!$A$2:$Z$3303,17,FALSE)*K1017*IF(L1017="t",10,IF(L1017="kg",0.01,IF(L1017="q",1,IF(L1017="l",0.01*VLOOKUP(EVID_HNOJENI!N1017,HNOJIVA_ALL!$A$2:$AE$3303,31,FALSE),"CHYBA")))),2)</f>
        <v>#N/A</v>
      </c>
      <c r="U1017" s="51" t="e">
        <f>ROUND(VLOOKUP(EVID_HNOJENI!N1017,HNOJIVA_ALL!$A$2:$Z$3303,20,FALSE)*K1017*IF(L1017="t",10,IF(L1017="kg",0.01,IF(L1017="q",1,IF(L1017="l",0.01*VLOOKUP(EVID_HNOJENI!N1017,HNOJIVA_ALL!$A$2:$AE$3303,31,FALSE),"CHYBA")))),2)</f>
        <v>#N/A</v>
      </c>
    </row>
    <row r="1018" spans="1:21" x14ac:dyDescent="0.2">
      <c r="A1018" s="32"/>
      <c r="B1018" s="45" t="e">
        <f>VLOOKUP($A1018,EVID_OSEVU!$A$1:$M$4972,2,FALSE)</f>
        <v>#N/A</v>
      </c>
      <c r="C1018" s="45" t="e">
        <f>VLOOKUP($A1018,EVID_OSEVU!$A$1:$M$4972,3,FALSE)</f>
        <v>#N/A</v>
      </c>
      <c r="D1018" s="45" t="e">
        <f>VLOOKUP($A1018,EVID_OSEVU!$A$1:$M$4972,4,FALSE)</f>
        <v>#N/A</v>
      </c>
      <c r="E1018" s="45" t="e">
        <f>VLOOKUP($A1018,EVID_OSEVU!$A$1:$M$4972,7,FALSE)</f>
        <v>#N/A</v>
      </c>
      <c r="F1018" s="45" t="e">
        <f>VLOOKUP($A1018,EVID_OSEVU!$A$1:$M$4972,8,FALSE)</f>
        <v>#N/A</v>
      </c>
      <c r="G1018" s="45" t="e">
        <f>VLOOKUP($A1018,EVID_OSEVU!$A$1:$M$4972,11,FALSE)</f>
        <v>#N/A</v>
      </c>
      <c r="H1018" s="35"/>
      <c r="I1018" s="48"/>
      <c r="J1018" s="33" t="e">
        <f>VLOOKUP($A1018,EVID_OSEVU!$A$1:$M$4972,11,FALSE)</f>
        <v>#N/A</v>
      </c>
      <c r="K1018" s="39"/>
      <c r="L1018" s="49"/>
      <c r="M1018" s="89" t="e">
        <f t="shared" si="15"/>
        <v>#N/A</v>
      </c>
      <c r="N1018" s="50"/>
      <c r="O1018" s="37" t="e">
        <f>VLOOKUP(EVID_HNOJENI!N1018,HNOJIVA_ALL!$A$2:$Z$3303,4,FALSE)</f>
        <v>#N/A</v>
      </c>
      <c r="P1018" s="51" t="e">
        <f>ROUND(VLOOKUP(EVID_HNOJENI!N1018,HNOJIVA_ALL!$A$2:$Z$3303,14,FALSE)*K1018*IF(L1018="t",10,IF(L1018="kg",0.01,IF(L1018="q",1,IF(L1018="l",0.01*VLOOKUP(EVID_HNOJENI!N1018,HNOJIVA_ALL!$A$2:$AE$3303,31,FALSE),"CHYBA")))),2)</f>
        <v>#N/A</v>
      </c>
      <c r="Q1018" s="51" t="e">
        <f>ROUND(VLOOKUP(EVID_HNOJENI!N1018,HNOJIVA_ALL!$A$2:$Z$3303,15,FALSE)*K1018*IF(L1018="t",10,IF(L1018="kg",0.01,IF(L1018="q",1,IF(L1018="l",0.01*VLOOKUP(EVID_HNOJENI!N1018,HNOJIVA_ALL!$A$2:$AE$3303,31,FALSE),"CHYBA")))),2)</f>
        <v>#N/A</v>
      </c>
      <c r="R1018" s="51" t="e">
        <f>ROUND(VLOOKUP(EVID_HNOJENI!N1018,HNOJIVA_ALL!$A$2:$Z$3303,16,FALSE)*K1018*IF(L1018="t",10,IF(L1018="kg",0.01,IF(L1018="q",1,IF(L1018="l",0.01*VLOOKUP(EVID_HNOJENI!N1018,HNOJIVA_ALL!$A$2:$AE$3303,31,FALSE),"CHYBA")))),2)</f>
        <v>#N/A</v>
      </c>
      <c r="S1018" s="51" t="e">
        <f>ROUND(VLOOKUP(EVID_HNOJENI!N1018,HNOJIVA_ALL!$A$2:$Z$3303,18,FALSE)*K1018*IF(L1018="t",10,IF(L1018="kg",0.01,IF(L1018="q",1,IF(L1018="l",0.01*VLOOKUP(EVID_HNOJENI!N1018,HNOJIVA_ALL!$A$2:$AE$3303,31,FALSE),"CHYBA")))),2)</f>
        <v>#N/A</v>
      </c>
      <c r="T1018" s="51" t="e">
        <f>ROUND(VLOOKUP(EVID_HNOJENI!N1018,HNOJIVA_ALL!$A$2:$Z$3303,17,FALSE)*K1018*IF(L1018="t",10,IF(L1018="kg",0.01,IF(L1018="q",1,IF(L1018="l",0.01*VLOOKUP(EVID_HNOJENI!N1018,HNOJIVA_ALL!$A$2:$AE$3303,31,FALSE),"CHYBA")))),2)</f>
        <v>#N/A</v>
      </c>
      <c r="U1018" s="51" t="e">
        <f>ROUND(VLOOKUP(EVID_HNOJENI!N1018,HNOJIVA_ALL!$A$2:$Z$3303,20,FALSE)*K1018*IF(L1018="t",10,IF(L1018="kg",0.01,IF(L1018="q",1,IF(L1018="l",0.01*VLOOKUP(EVID_HNOJENI!N1018,HNOJIVA_ALL!$A$2:$AE$3303,31,FALSE),"CHYBA")))),2)</f>
        <v>#N/A</v>
      </c>
    </row>
    <row r="1019" spans="1:21" x14ac:dyDescent="0.2">
      <c r="A1019" s="32"/>
      <c r="B1019" s="45" t="e">
        <f>VLOOKUP($A1019,EVID_OSEVU!$A$1:$M$4972,2,FALSE)</f>
        <v>#N/A</v>
      </c>
      <c r="C1019" s="45" t="e">
        <f>VLOOKUP($A1019,EVID_OSEVU!$A$1:$M$4972,3,FALSE)</f>
        <v>#N/A</v>
      </c>
      <c r="D1019" s="45" t="e">
        <f>VLOOKUP($A1019,EVID_OSEVU!$A$1:$M$4972,4,FALSE)</f>
        <v>#N/A</v>
      </c>
      <c r="E1019" s="45" t="e">
        <f>VLOOKUP($A1019,EVID_OSEVU!$A$1:$M$4972,7,FALSE)</f>
        <v>#N/A</v>
      </c>
      <c r="F1019" s="45" t="e">
        <f>VLOOKUP($A1019,EVID_OSEVU!$A$1:$M$4972,8,FALSE)</f>
        <v>#N/A</v>
      </c>
      <c r="G1019" s="45" t="e">
        <f>VLOOKUP($A1019,EVID_OSEVU!$A$1:$M$4972,11,FALSE)</f>
        <v>#N/A</v>
      </c>
      <c r="H1019" s="35"/>
      <c r="I1019" s="48"/>
      <c r="J1019" s="33" t="e">
        <f>VLOOKUP($A1019,EVID_OSEVU!$A$1:$M$4972,11,FALSE)</f>
        <v>#N/A</v>
      </c>
      <c r="K1019" s="39"/>
      <c r="L1019" s="49"/>
      <c r="M1019" s="89" t="e">
        <f t="shared" si="15"/>
        <v>#N/A</v>
      </c>
      <c r="N1019" s="50"/>
      <c r="O1019" s="37" t="e">
        <f>VLOOKUP(EVID_HNOJENI!N1019,HNOJIVA_ALL!$A$2:$Z$3303,4,FALSE)</f>
        <v>#N/A</v>
      </c>
      <c r="P1019" s="51" t="e">
        <f>ROUND(VLOOKUP(EVID_HNOJENI!N1019,HNOJIVA_ALL!$A$2:$Z$3303,14,FALSE)*K1019*IF(L1019="t",10,IF(L1019="kg",0.01,IF(L1019="q",1,IF(L1019="l",0.01*VLOOKUP(EVID_HNOJENI!N1019,HNOJIVA_ALL!$A$2:$AE$3303,31,FALSE),"CHYBA")))),2)</f>
        <v>#N/A</v>
      </c>
      <c r="Q1019" s="51" t="e">
        <f>ROUND(VLOOKUP(EVID_HNOJENI!N1019,HNOJIVA_ALL!$A$2:$Z$3303,15,FALSE)*K1019*IF(L1019="t",10,IF(L1019="kg",0.01,IF(L1019="q",1,IF(L1019="l",0.01*VLOOKUP(EVID_HNOJENI!N1019,HNOJIVA_ALL!$A$2:$AE$3303,31,FALSE),"CHYBA")))),2)</f>
        <v>#N/A</v>
      </c>
      <c r="R1019" s="51" t="e">
        <f>ROUND(VLOOKUP(EVID_HNOJENI!N1019,HNOJIVA_ALL!$A$2:$Z$3303,16,FALSE)*K1019*IF(L1019="t",10,IF(L1019="kg",0.01,IF(L1019="q",1,IF(L1019="l",0.01*VLOOKUP(EVID_HNOJENI!N1019,HNOJIVA_ALL!$A$2:$AE$3303,31,FALSE),"CHYBA")))),2)</f>
        <v>#N/A</v>
      </c>
      <c r="S1019" s="51" t="e">
        <f>ROUND(VLOOKUP(EVID_HNOJENI!N1019,HNOJIVA_ALL!$A$2:$Z$3303,18,FALSE)*K1019*IF(L1019="t",10,IF(L1019="kg",0.01,IF(L1019="q",1,IF(L1019="l",0.01*VLOOKUP(EVID_HNOJENI!N1019,HNOJIVA_ALL!$A$2:$AE$3303,31,FALSE),"CHYBA")))),2)</f>
        <v>#N/A</v>
      </c>
      <c r="T1019" s="51" t="e">
        <f>ROUND(VLOOKUP(EVID_HNOJENI!N1019,HNOJIVA_ALL!$A$2:$Z$3303,17,FALSE)*K1019*IF(L1019="t",10,IF(L1019="kg",0.01,IF(L1019="q",1,IF(L1019="l",0.01*VLOOKUP(EVID_HNOJENI!N1019,HNOJIVA_ALL!$A$2:$AE$3303,31,FALSE),"CHYBA")))),2)</f>
        <v>#N/A</v>
      </c>
      <c r="U1019" s="51" t="e">
        <f>ROUND(VLOOKUP(EVID_HNOJENI!N1019,HNOJIVA_ALL!$A$2:$Z$3303,20,FALSE)*K1019*IF(L1019="t",10,IF(L1019="kg",0.01,IF(L1019="q",1,IF(L1019="l",0.01*VLOOKUP(EVID_HNOJENI!N1019,HNOJIVA_ALL!$A$2:$AE$3303,31,FALSE),"CHYBA")))),2)</f>
        <v>#N/A</v>
      </c>
    </row>
    <row r="1020" spans="1:21" x14ac:dyDescent="0.2">
      <c r="A1020" s="32"/>
      <c r="B1020" s="45" t="e">
        <f>VLOOKUP($A1020,EVID_OSEVU!$A$1:$M$4972,2,FALSE)</f>
        <v>#N/A</v>
      </c>
      <c r="C1020" s="45" t="e">
        <f>VLOOKUP($A1020,EVID_OSEVU!$A$1:$M$4972,3,FALSE)</f>
        <v>#N/A</v>
      </c>
      <c r="D1020" s="45" t="e">
        <f>VLOOKUP($A1020,EVID_OSEVU!$A$1:$M$4972,4,FALSE)</f>
        <v>#N/A</v>
      </c>
      <c r="E1020" s="45" t="e">
        <f>VLOOKUP($A1020,EVID_OSEVU!$A$1:$M$4972,7,FALSE)</f>
        <v>#N/A</v>
      </c>
      <c r="F1020" s="45" t="e">
        <f>VLOOKUP($A1020,EVID_OSEVU!$A$1:$M$4972,8,FALSE)</f>
        <v>#N/A</v>
      </c>
      <c r="G1020" s="45" t="e">
        <f>VLOOKUP($A1020,EVID_OSEVU!$A$1:$M$4972,11,FALSE)</f>
        <v>#N/A</v>
      </c>
      <c r="H1020" s="35"/>
      <c r="I1020" s="48"/>
      <c r="J1020" s="33" t="e">
        <f>VLOOKUP($A1020,EVID_OSEVU!$A$1:$M$4972,11,FALSE)</f>
        <v>#N/A</v>
      </c>
      <c r="K1020" s="39"/>
      <c r="L1020" s="49"/>
      <c r="M1020" s="89" t="e">
        <f t="shared" si="15"/>
        <v>#N/A</v>
      </c>
      <c r="N1020" s="50"/>
      <c r="O1020" s="37" t="e">
        <f>VLOOKUP(EVID_HNOJENI!N1020,HNOJIVA_ALL!$A$2:$Z$3303,4,FALSE)</f>
        <v>#N/A</v>
      </c>
      <c r="P1020" s="51" t="e">
        <f>ROUND(VLOOKUP(EVID_HNOJENI!N1020,HNOJIVA_ALL!$A$2:$Z$3303,14,FALSE)*K1020*IF(L1020="t",10,IF(L1020="kg",0.01,IF(L1020="q",1,IF(L1020="l",0.01*VLOOKUP(EVID_HNOJENI!N1020,HNOJIVA_ALL!$A$2:$AE$3303,31,FALSE),"CHYBA")))),2)</f>
        <v>#N/A</v>
      </c>
      <c r="Q1020" s="51" t="e">
        <f>ROUND(VLOOKUP(EVID_HNOJENI!N1020,HNOJIVA_ALL!$A$2:$Z$3303,15,FALSE)*K1020*IF(L1020="t",10,IF(L1020="kg",0.01,IF(L1020="q",1,IF(L1020="l",0.01*VLOOKUP(EVID_HNOJENI!N1020,HNOJIVA_ALL!$A$2:$AE$3303,31,FALSE),"CHYBA")))),2)</f>
        <v>#N/A</v>
      </c>
      <c r="R1020" s="51" t="e">
        <f>ROUND(VLOOKUP(EVID_HNOJENI!N1020,HNOJIVA_ALL!$A$2:$Z$3303,16,FALSE)*K1020*IF(L1020="t",10,IF(L1020="kg",0.01,IF(L1020="q",1,IF(L1020="l",0.01*VLOOKUP(EVID_HNOJENI!N1020,HNOJIVA_ALL!$A$2:$AE$3303,31,FALSE),"CHYBA")))),2)</f>
        <v>#N/A</v>
      </c>
      <c r="S1020" s="51" t="e">
        <f>ROUND(VLOOKUP(EVID_HNOJENI!N1020,HNOJIVA_ALL!$A$2:$Z$3303,18,FALSE)*K1020*IF(L1020="t",10,IF(L1020="kg",0.01,IF(L1020="q",1,IF(L1020="l",0.01*VLOOKUP(EVID_HNOJENI!N1020,HNOJIVA_ALL!$A$2:$AE$3303,31,FALSE),"CHYBA")))),2)</f>
        <v>#N/A</v>
      </c>
      <c r="T1020" s="51" t="e">
        <f>ROUND(VLOOKUP(EVID_HNOJENI!N1020,HNOJIVA_ALL!$A$2:$Z$3303,17,FALSE)*K1020*IF(L1020="t",10,IF(L1020="kg",0.01,IF(L1020="q",1,IF(L1020="l",0.01*VLOOKUP(EVID_HNOJENI!N1020,HNOJIVA_ALL!$A$2:$AE$3303,31,FALSE),"CHYBA")))),2)</f>
        <v>#N/A</v>
      </c>
      <c r="U1020" s="51" t="e">
        <f>ROUND(VLOOKUP(EVID_HNOJENI!N1020,HNOJIVA_ALL!$A$2:$Z$3303,20,FALSE)*K1020*IF(L1020="t",10,IF(L1020="kg",0.01,IF(L1020="q",1,IF(L1020="l",0.01*VLOOKUP(EVID_HNOJENI!N1020,HNOJIVA_ALL!$A$2:$AE$3303,31,FALSE),"CHYBA")))),2)</f>
        <v>#N/A</v>
      </c>
    </row>
    <row r="1021" spans="1:21" x14ac:dyDescent="0.2">
      <c r="A1021" s="32"/>
      <c r="B1021" s="45" t="e">
        <f>VLOOKUP($A1021,EVID_OSEVU!$A$1:$M$4972,2,FALSE)</f>
        <v>#N/A</v>
      </c>
      <c r="C1021" s="45" t="e">
        <f>VLOOKUP($A1021,EVID_OSEVU!$A$1:$M$4972,3,FALSE)</f>
        <v>#N/A</v>
      </c>
      <c r="D1021" s="45" t="e">
        <f>VLOOKUP($A1021,EVID_OSEVU!$A$1:$M$4972,4,FALSE)</f>
        <v>#N/A</v>
      </c>
      <c r="E1021" s="45" t="e">
        <f>VLOOKUP($A1021,EVID_OSEVU!$A$1:$M$4972,7,FALSE)</f>
        <v>#N/A</v>
      </c>
      <c r="F1021" s="45" t="e">
        <f>VLOOKUP($A1021,EVID_OSEVU!$A$1:$M$4972,8,FALSE)</f>
        <v>#N/A</v>
      </c>
      <c r="G1021" s="45" t="e">
        <f>VLOOKUP($A1021,EVID_OSEVU!$A$1:$M$4972,11,FALSE)</f>
        <v>#N/A</v>
      </c>
      <c r="H1021" s="35"/>
      <c r="I1021" s="48"/>
      <c r="J1021" s="33" t="e">
        <f>VLOOKUP($A1021,EVID_OSEVU!$A$1:$M$4972,11,FALSE)</f>
        <v>#N/A</v>
      </c>
      <c r="K1021" s="39"/>
      <c r="L1021" s="49"/>
      <c r="M1021" s="89" t="e">
        <f t="shared" si="15"/>
        <v>#N/A</v>
      </c>
      <c r="N1021" s="50"/>
      <c r="O1021" s="37" t="e">
        <f>VLOOKUP(EVID_HNOJENI!N1021,HNOJIVA_ALL!$A$2:$Z$3303,4,FALSE)</f>
        <v>#N/A</v>
      </c>
      <c r="P1021" s="51" t="e">
        <f>ROUND(VLOOKUP(EVID_HNOJENI!N1021,HNOJIVA_ALL!$A$2:$Z$3303,14,FALSE)*K1021*IF(L1021="t",10,IF(L1021="kg",0.01,IF(L1021="q",1,IF(L1021="l",0.01*VLOOKUP(EVID_HNOJENI!N1021,HNOJIVA_ALL!$A$2:$AE$3303,31,FALSE),"CHYBA")))),2)</f>
        <v>#N/A</v>
      </c>
      <c r="Q1021" s="51" t="e">
        <f>ROUND(VLOOKUP(EVID_HNOJENI!N1021,HNOJIVA_ALL!$A$2:$Z$3303,15,FALSE)*K1021*IF(L1021="t",10,IF(L1021="kg",0.01,IF(L1021="q",1,IF(L1021="l",0.01*VLOOKUP(EVID_HNOJENI!N1021,HNOJIVA_ALL!$A$2:$AE$3303,31,FALSE),"CHYBA")))),2)</f>
        <v>#N/A</v>
      </c>
      <c r="R1021" s="51" t="e">
        <f>ROUND(VLOOKUP(EVID_HNOJENI!N1021,HNOJIVA_ALL!$A$2:$Z$3303,16,FALSE)*K1021*IF(L1021="t",10,IF(L1021="kg",0.01,IF(L1021="q",1,IF(L1021="l",0.01*VLOOKUP(EVID_HNOJENI!N1021,HNOJIVA_ALL!$A$2:$AE$3303,31,FALSE),"CHYBA")))),2)</f>
        <v>#N/A</v>
      </c>
      <c r="S1021" s="51" t="e">
        <f>ROUND(VLOOKUP(EVID_HNOJENI!N1021,HNOJIVA_ALL!$A$2:$Z$3303,18,FALSE)*K1021*IF(L1021="t",10,IF(L1021="kg",0.01,IF(L1021="q",1,IF(L1021="l",0.01*VLOOKUP(EVID_HNOJENI!N1021,HNOJIVA_ALL!$A$2:$AE$3303,31,FALSE),"CHYBA")))),2)</f>
        <v>#N/A</v>
      </c>
      <c r="T1021" s="51" t="e">
        <f>ROUND(VLOOKUP(EVID_HNOJENI!N1021,HNOJIVA_ALL!$A$2:$Z$3303,17,FALSE)*K1021*IF(L1021="t",10,IF(L1021="kg",0.01,IF(L1021="q",1,IF(L1021="l",0.01*VLOOKUP(EVID_HNOJENI!N1021,HNOJIVA_ALL!$A$2:$AE$3303,31,FALSE),"CHYBA")))),2)</f>
        <v>#N/A</v>
      </c>
      <c r="U1021" s="51" t="e">
        <f>ROUND(VLOOKUP(EVID_HNOJENI!N1021,HNOJIVA_ALL!$A$2:$Z$3303,20,FALSE)*K1021*IF(L1021="t",10,IF(L1021="kg",0.01,IF(L1021="q",1,IF(L1021="l",0.01*VLOOKUP(EVID_HNOJENI!N1021,HNOJIVA_ALL!$A$2:$AE$3303,31,FALSE),"CHYBA")))),2)</f>
        <v>#N/A</v>
      </c>
    </row>
    <row r="1022" spans="1:21" x14ac:dyDescent="0.2">
      <c r="A1022" s="32"/>
      <c r="B1022" s="45" t="e">
        <f>VLOOKUP($A1022,EVID_OSEVU!$A$1:$M$4972,2,FALSE)</f>
        <v>#N/A</v>
      </c>
      <c r="C1022" s="45" t="e">
        <f>VLOOKUP($A1022,EVID_OSEVU!$A$1:$M$4972,3,FALSE)</f>
        <v>#N/A</v>
      </c>
      <c r="D1022" s="45" t="e">
        <f>VLOOKUP($A1022,EVID_OSEVU!$A$1:$M$4972,4,FALSE)</f>
        <v>#N/A</v>
      </c>
      <c r="E1022" s="45" t="e">
        <f>VLOOKUP($A1022,EVID_OSEVU!$A$1:$M$4972,7,FALSE)</f>
        <v>#N/A</v>
      </c>
      <c r="F1022" s="45" t="e">
        <f>VLOOKUP($A1022,EVID_OSEVU!$A$1:$M$4972,8,FALSE)</f>
        <v>#N/A</v>
      </c>
      <c r="G1022" s="45" t="e">
        <f>VLOOKUP($A1022,EVID_OSEVU!$A$1:$M$4972,11,FALSE)</f>
        <v>#N/A</v>
      </c>
      <c r="H1022" s="35"/>
      <c r="I1022" s="48"/>
      <c r="J1022" s="33" t="e">
        <f>VLOOKUP($A1022,EVID_OSEVU!$A$1:$M$4972,11,FALSE)</f>
        <v>#N/A</v>
      </c>
      <c r="K1022" s="39"/>
      <c r="L1022" s="49"/>
      <c r="M1022" s="89" t="e">
        <f t="shared" si="15"/>
        <v>#N/A</v>
      </c>
      <c r="N1022" s="50"/>
      <c r="O1022" s="37" t="e">
        <f>VLOOKUP(EVID_HNOJENI!N1022,HNOJIVA_ALL!$A$2:$Z$3303,4,FALSE)</f>
        <v>#N/A</v>
      </c>
      <c r="P1022" s="51" t="e">
        <f>ROUND(VLOOKUP(EVID_HNOJENI!N1022,HNOJIVA_ALL!$A$2:$Z$3303,14,FALSE)*K1022*IF(L1022="t",10,IF(L1022="kg",0.01,IF(L1022="q",1,IF(L1022="l",0.01*VLOOKUP(EVID_HNOJENI!N1022,HNOJIVA_ALL!$A$2:$AE$3303,31,FALSE),"CHYBA")))),2)</f>
        <v>#N/A</v>
      </c>
      <c r="Q1022" s="51" t="e">
        <f>ROUND(VLOOKUP(EVID_HNOJENI!N1022,HNOJIVA_ALL!$A$2:$Z$3303,15,FALSE)*K1022*IF(L1022="t",10,IF(L1022="kg",0.01,IF(L1022="q",1,IF(L1022="l",0.01*VLOOKUP(EVID_HNOJENI!N1022,HNOJIVA_ALL!$A$2:$AE$3303,31,FALSE),"CHYBA")))),2)</f>
        <v>#N/A</v>
      </c>
      <c r="R1022" s="51" t="e">
        <f>ROUND(VLOOKUP(EVID_HNOJENI!N1022,HNOJIVA_ALL!$A$2:$Z$3303,16,FALSE)*K1022*IF(L1022="t",10,IF(L1022="kg",0.01,IF(L1022="q",1,IF(L1022="l",0.01*VLOOKUP(EVID_HNOJENI!N1022,HNOJIVA_ALL!$A$2:$AE$3303,31,FALSE),"CHYBA")))),2)</f>
        <v>#N/A</v>
      </c>
      <c r="S1022" s="51" t="e">
        <f>ROUND(VLOOKUP(EVID_HNOJENI!N1022,HNOJIVA_ALL!$A$2:$Z$3303,18,FALSE)*K1022*IF(L1022="t",10,IF(L1022="kg",0.01,IF(L1022="q",1,IF(L1022="l",0.01*VLOOKUP(EVID_HNOJENI!N1022,HNOJIVA_ALL!$A$2:$AE$3303,31,FALSE),"CHYBA")))),2)</f>
        <v>#N/A</v>
      </c>
      <c r="T1022" s="51" t="e">
        <f>ROUND(VLOOKUP(EVID_HNOJENI!N1022,HNOJIVA_ALL!$A$2:$Z$3303,17,FALSE)*K1022*IF(L1022="t",10,IF(L1022="kg",0.01,IF(L1022="q",1,IF(L1022="l",0.01*VLOOKUP(EVID_HNOJENI!N1022,HNOJIVA_ALL!$A$2:$AE$3303,31,FALSE),"CHYBA")))),2)</f>
        <v>#N/A</v>
      </c>
      <c r="U1022" s="51" t="e">
        <f>ROUND(VLOOKUP(EVID_HNOJENI!N1022,HNOJIVA_ALL!$A$2:$Z$3303,20,FALSE)*K1022*IF(L1022="t",10,IF(L1022="kg",0.01,IF(L1022="q",1,IF(L1022="l",0.01*VLOOKUP(EVID_HNOJENI!N1022,HNOJIVA_ALL!$A$2:$AE$3303,31,FALSE),"CHYBA")))),2)</f>
        <v>#N/A</v>
      </c>
    </row>
    <row r="1023" spans="1:21" x14ac:dyDescent="0.2">
      <c r="A1023" s="32"/>
      <c r="B1023" s="45" t="e">
        <f>VLOOKUP($A1023,EVID_OSEVU!$A$1:$M$4972,2,FALSE)</f>
        <v>#N/A</v>
      </c>
      <c r="C1023" s="45" t="e">
        <f>VLOOKUP($A1023,EVID_OSEVU!$A$1:$M$4972,3,FALSE)</f>
        <v>#N/A</v>
      </c>
      <c r="D1023" s="45" t="e">
        <f>VLOOKUP($A1023,EVID_OSEVU!$A$1:$M$4972,4,FALSE)</f>
        <v>#N/A</v>
      </c>
      <c r="E1023" s="45" t="e">
        <f>VLOOKUP($A1023,EVID_OSEVU!$A$1:$M$4972,7,FALSE)</f>
        <v>#N/A</v>
      </c>
      <c r="F1023" s="45" t="e">
        <f>VLOOKUP($A1023,EVID_OSEVU!$A$1:$M$4972,8,FALSE)</f>
        <v>#N/A</v>
      </c>
      <c r="G1023" s="45" t="e">
        <f>VLOOKUP($A1023,EVID_OSEVU!$A$1:$M$4972,11,FALSE)</f>
        <v>#N/A</v>
      </c>
      <c r="H1023" s="35"/>
      <c r="I1023" s="48"/>
      <c r="J1023" s="33" t="e">
        <f>VLOOKUP($A1023,EVID_OSEVU!$A$1:$M$4972,11,FALSE)</f>
        <v>#N/A</v>
      </c>
      <c r="K1023" s="39"/>
      <c r="L1023" s="49"/>
      <c r="M1023" s="89" t="e">
        <f t="shared" si="15"/>
        <v>#N/A</v>
      </c>
      <c r="N1023" s="50"/>
      <c r="O1023" s="37" t="e">
        <f>VLOOKUP(EVID_HNOJENI!N1023,HNOJIVA_ALL!$A$2:$Z$3303,4,FALSE)</f>
        <v>#N/A</v>
      </c>
      <c r="P1023" s="51" t="e">
        <f>ROUND(VLOOKUP(EVID_HNOJENI!N1023,HNOJIVA_ALL!$A$2:$Z$3303,14,FALSE)*K1023*IF(L1023="t",10,IF(L1023="kg",0.01,IF(L1023="q",1,IF(L1023="l",0.01*VLOOKUP(EVID_HNOJENI!N1023,HNOJIVA_ALL!$A$2:$AE$3303,31,FALSE),"CHYBA")))),2)</f>
        <v>#N/A</v>
      </c>
      <c r="Q1023" s="51" t="e">
        <f>ROUND(VLOOKUP(EVID_HNOJENI!N1023,HNOJIVA_ALL!$A$2:$Z$3303,15,FALSE)*K1023*IF(L1023="t",10,IF(L1023="kg",0.01,IF(L1023="q",1,IF(L1023="l",0.01*VLOOKUP(EVID_HNOJENI!N1023,HNOJIVA_ALL!$A$2:$AE$3303,31,FALSE),"CHYBA")))),2)</f>
        <v>#N/A</v>
      </c>
      <c r="R1023" s="51" t="e">
        <f>ROUND(VLOOKUP(EVID_HNOJENI!N1023,HNOJIVA_ALL!$A$2:$Z$3303,16,FALSE)*K1023*IF(L1023="t",10,IF(L1023="kg",0.01,IF(L1023="q",1,IF(L1023="l",0.01*VLOOKUP(EVID_HNOJENI!N1023,HNOJIVA_ALL!$A$2:$AE$3303,31,FALSE),"CHYBA")))),2)</f>
        <v>#N/A</v>
      </c>
      <c r="S1023" s="51" t="e">
        <f>ROUND(VLOOKUP(EVID_HNOJENI!N1023,HNOJIVA_ALL!$A$2:$Z$3303,18,FALSE)*K1023*IF(L1023="t",10,IF(L1023="kg",0.01,IF(L1023="q",1,IF(L1023="l",0.01*VLOOKUP(EVID_HNOJENI!N1023,HNOJIVA_ALL!$A$2:$AE$3303,31,FALSE),"CHYBA")))),2)</f>
        <v>#N/A</v>
      </c>
      <c r="T1023" s="51" t="e">
        <f>ROUND(VLOOKUP(EVID_HNOJENI!N1023,HNOJIVA_ALL!$A$2:$Z$3303,17,FALSE)*K1023*IF(L1023="t",10,IF(L1023="kg",0.01,IF(L1023="q",1,IF(L1023="l",0.01*VLOOKUP(EVID_HNOJENI!N1023,HNOJIVA_ALL!$A$2:$AE$3303,31,FALSE),"CHYBA")))),2)</f>
        <v>#N/A</v>
      </c>
      <c r="U1023" s="51" t="e">
        <f>ROUND(VLOOKUP(EVID_HNOJENI!N1023,HNOJIVA_ALL!$A$2:$Z$3303,20,FALSE)*K1023*IF(L1023="t",10,IF(L1023="kg",0.01,IF(L1023="q",1,IF(L1023="l",0.01*VLOOKUP(EVID_HNOJENI!N1023,HNOJIVA_ALL!$A$2:$AE$3303,31,FALSE),"CHYBA")))),2)</f>
        <v>#N/A</v>
      </c>
    </row>
    <row r="1024" spans="1:21" x14ac:dyDescent="0.2">
      <c r="A1024" s="32"/>
      <c r="B1024" s="45" t="e">
        <f>VLOOKUP($A1024,EVID_OSEVU!$A$1:$M$4972,2,FALSE)</f>
        <v>#N/A</v>
      </c>
      <c r="C1024" s="45" t="e">
        <f>VLOOKUP($A1024,EVID_OSEVU!$A$1:$M$4972,3,FALSE)</f>
        <v>#N/A</v>
      </c>
      <c r="D1024" s="45" t="e">
        <f>VLOOKUP($A1024,EVID_OSEVU!$A$1:$M$4972,4,FALSE)</f>
        <v>#N/A</v>
      </c>
      <c r="E1024" s="45" t="e">
        <f>VLOOKUP($A1024,EVID_OSEVU!$A$1:$M$4972,7,FALSE)</f>
        <v>#N/A</v>
      </c>
      <c r="F1024" s="45" t="e">
        <f>VLOOKUP($A1024,EVID_OSEVU!$A$1:$M$4972,8,FALSE)</f>
        <v>#N/A</v>
      </c>
      <c r="G1024" s="45" t="e">
        <f>VLOOKUP($A1024,EVID_OSEVU!$A$1:$M$4972,11,FALSE)</f>
        <v>#N/A</v>
      </c>
      <c r="H1024" s="35"/>
      <c r="I1024" s="48"/>
      <c r="J1024" s="33" t="e">
        <f>VLOOKUP($A1024,EVID_OSEVU!$A$1:$M$4972,11,FALSE)</f>
        <v>#N/A</v>
      </c>
      <c r="K1024" s="39"/>
      <c r="L1024" s="49"/>
      <c r="M1024" s="89" t="e">
        <f t="shared" si="15"/>
        <v>#N/A</v>
      </c>
      <c r="N1024" s="50"/>
      <c r="O1024" s="37" t="e">
        <f>VLOOKUP(EVID_HNOJENI!N1024,HNOJIVA_ALL!$A$2:$Z$3303,4,FALSE)</f>
        <v>#N/A</v>
      </c>
      <c r="P1024" s="51" t="e">
        <f>ROUND(VLOOKUP(EVID_HNOJENI!N1024,HNOJIVA_ALL!$A$2:$Z$3303,14,FALSE)*K1024*IF(L1024="t",10,IF(L1024="kg",0.01,IF(L1024="q",1,IF(L1024="l",0.01*VLOOKUP(EVID_HNOJENI!N1024,HNOJIVA_ALL!$A$2:$AE$3303,31,FALSE),"CHYBA")))),2)</f>
        <v>#N/A</v>
      </c>
      <c r="Q1024" s="51" t="e">
        <f>ROUND(VLOOKUP(EVID_HNOJENI!N1024,HNOJIVA_ALL!$A$2:$Z$3303,15,FALSE)*K1024*IF(L1024="t",10,IF(L1024="kg",0.01,IF(L1024="q",1,IF(L1024="l",0.01*VLOOKUP(EVID_HNOJENI!N1024,HNOJIVA_ALL!$A$2:$AE$3303,31,FALSE),"CHYBA")))),2)</f>
        <v>#N/A</v>
      </c>
      <c r="R1024" s="51" t="e">
        <f>ROUND(VLOOKUP(EVID_HNOJENI!N1024,HNOJIVA_ALL!$A$2:$Z$3303,16,FALSE)*K1024*IF(L1024="t",10,IF(L1024="kg",0.01,IF(L1024="q",1,IF(L1024="l",0.01*VLOOKUP(EVID_HNOJENI!N1024,HNOJIVA_ALL!$A$2:$AE$3303,31,FALSE),"CHYBA")))),2)</f>
        <v>#N/A</v>
      </c>
      <c r="S1024" s="51" t="e">
        <f>ROUND(VLOOKUP(EVID_HNOJENI!N1024,HNOJIVA_ALL!$A$2:$Z$3303,18,FALSE)*K1024*IF(L1024="t",10,IF(L1024="kg",0.01,IF(L1024="q",1,IF(L1024="l",0.01*VLOOKUP(EVID_HNOJENI!N1024,HNOJIVA_ALL!$A$2:$AE$3303,31,FALSE),"CHYBA")))),2)</f>
        <v>#N/A</v>
      </c>
      <c r="T1024" s="51" t="e">
        <f>ROUND(VLOOKUP(EVID_HNOJENI!N1024,HNOJIVA_ALL!$A$2:$Z$3303,17,FALSE)*K1024*IF(L1024="t",10,IF(L1024="kg",0.01,IF(L1024="q",1,IF(L1024="l",0.01*VLOOKUP(EVID_HNOJENI!N1024,HNOJIVA_ALL!$A$2:$AE$3303,31,FALSE),"CHYBA")))),2)</f>
        <v>#N/A</v>
      </c>
      <c r="U1024" s="51" t="e">
        <f>ROUND(VLOOKUP(EVID_HNOJENI!N1024,HNOJIVA_ALL!$A$2:$Z$3303,20,FALSE)*K1024*IF(L1024="t",10,IF(L1024="kg",0.01,IF(L1024="q",1,IF(L1024="l",0.01*VLOOKUP(EVID_HNOJENI!N1024,HNOJIVA_ALL!$A$2:$AE$3303,31,FALSE),"CHYBA")))),2)</f>
        <v>#N/A</v>
      </c>
    </row>
    <row r="1025" spans="1:21" x14ac:dyDescent="0.2">
      <c r="A1025" s="32"/>
      <c r="B1025" s="45" t="e">
        <f>VLOOKUP($A1025,EVID_OSEVU!$A$1:$M$4972,2,FALSE)</f>
        <v>#N/A</v>
      </c>
      <c r="C1025" s="45" t="e">
        <f>VLOOKUP($A1025,EVID_OSEVU!$A$1:$M$4972,3,FALSE)</f>
        <v>#N/A</v>
      </c>
      <c r="D1025" s="45" t="e">
        <f>VLOOKUP($A1025,EVID_OSEVU!$A$1:$M$4972,4,FALSE)</f>
        <v>#N/A</v>
      </c>
      <c r="E1025" s="45" t="e">
        <f>VLOOKUP($A1025,EVID_OSEVU!$A$1:$M$4972,7,FALSE)</f>
        <v>#N/A</v>
      </c>
      <c r="F1025" s="45" t="e">
        <f>VLOOKUP($A1025,EVID_OSEVU!$A$1:$M$4972,8,FALSE)</f>
        <v>#N/A</v>
      </c>
      <c r="G1025" s="45" t="e">
        <f>VLOOKUP($A1025,EVID_OSEVU!$A$1:$M$4972,11,FALSE)</f>
        <v>#N/A</v>
      </c>
      <c r="H1025" s="35"/>
      <c r="I1025" s="48"/>
      <c r="J1025" s="33" t="e">
        <f>VLOOKUP($A1025,EVID_OSEVU!$A$1:$M$4972,11,FALSE)</f>
        <v>#N/A</v>
      </c>
      <c r="K1025" s="39"/>
      <c r="L1025" s="49"/>
      <c r="M1025" s="89" t="e">
        <f t="shared" si="15"/>
        <v>#N/A</v>
      </c>
      <c r="N1025" s="50"/>
      <c r="O1025" s="37" t="e">
        <f>VLOOKUP(EVID_HNOJENI!N1025,HNOJIVA_ALL!$A$2:$Z$3303,4,FALSE)</f>
        <v>#N/A</v>
      </c>
      <c r="P1025" s="51" t="e">
        <f>ROUND(VLOOKUP(EVID_HNOJENI!N1025,HNOJIVA_ALL!$A$2:$Z$3303,14,FALSE)*K1025*IF(L1025="t",10,IF(L1025="kg",0.01,IF(L1025="q",1,IF(L1025="l",0.01*VLOOKUP(EVID_HNOJENI!N1025,HNOJIVA_ALL!$A$2:$AE$3303,31,FALSE),"CHYBA")))),2)</f>
        <v>#N/A</v>
      </c>
      <c r="Q1025" s="51" t="e">
        <f>ROUND(VLOOKUP(EVID_HNOJENI!N1025,HNOJIVA_ALL!$A$2:$Z$3303,15,FALSE)*K1025*IF(L1025="t",10,IF(L1025="kg",0.01,IF(L1025="q",1,IF(L1025="l",0.01*VLOOKUP(EVID_HNOJENI!N1025,HNOJIVA_ALL!$A$2:$AE$3303,31,FALSE),"CHYBA")))),2)</f>
        <v>#N/A</v>
      </c>
      <c r="R1025" s="51" t="e">
        <f>ROUND(VLOOKUP(EVID_HNOJENI!N1025,HNOJIVA_ALL!$A$2:$Z$3303,16,FALSE)*K1025*IF(L1025="t",10,IF(L1025="kg",0.01,IF(L1025="q",1,IF(L1025="l",0.01*VLOOKUP(EVID_HNOJENI!N1025,HNOJIVA_ALL!$A$2:$AE$3303,31,FALSE),"CHYBA")))),2)</f>
        <v>#N/A</v>
      </c>
      <c r="S1025" s="51" t="e">
        <f>ROUND(VLOOKUP(EVID_HNOJENI!N1025,HNOJIVA_ALL!$A$2:$Z$3303,18,FALSE)*K1025*IF(L1025="t",10,IF(L1025="kg",0.01,IF(L1025="q",1,IF(L1025="l",0.01*VLOOKUP(EVID_HNOJENI!N1025,HNOJIVA_ALL!$A$2:$AE$3303,31,FALSE),"CHYBA")))),2)</f>
        <v>#N/A</v>
      </c>
      <c r="T1025" s="51" t="e">
        <f>ROUND(VLOOKUP(EVID_HNOJENI!N1025,HNOJIVA_ALL!$A$2:$Z$3303,17,FALSE)*K1025*IF(L1025="t",10,IF(L1025="kg",0.01,IF(L1025="q",1,IF(L1025="l",0.01*VLOOKUP(EVID_HNOJENI!N1025,HNOJIVA_ALL!$A$2:$AE$3303,31,FALSE),"CHYBA")))),2)</f>
        <v>#N/A</v>
      </c>
      <c r="U1025" s="51" t="e">
        <f>ROUND(VLOOKUP(EVID_HNOJENI!N1025,HNOJIVA_ALL!$A$2:$Z$3303,20,FALSE)*K1025*IF(L1025="t",10,IF(L1025="kg",0.01,IF(L1025="q",1,IF(L1025="l",0.01*VLOOKUP(EVID_HNOJENI!N1025,HNOJIVA_ALL!$A$2:$AE$3303,31,FALSE),"CHYBA")))),2)</f>
        <v>#N/A</v>
      </c>
    </row>
    <row r="1026" spans="1:21" x14ac:dyDescent="0.2">
      <c r="A1026" s="32"/>
      <c r="B1026" s="45" t="e">
        <f>VLOOKUP($A1026,EVID_OSEVU!$A$1:$M$4972,2,FALSE)</f>
        <v>#N/A</v>
      </c>
      <c r="C1026" s="45" t="e">
        <f>VLOOKUP($A1026,EVID_OSEVU!$A$1:$M$4972,3,FALSE)</f>
        <v>#N/A</v>
      </c>
      <c r="D1026" s="45" t="e">
        <f>VLOOKUP($A1026,EVID_OSEVU!$A$1:$M$4972,4,FALSE)</f>
        <v>#N/A</v>
      </c>
      <c r="E1026" s="45" t="e">
        <f>VLOOKUP($A1026,EVID_OSEVU!$A$1:$M$4972,7,FALSE)</f>
        <v>#N/A</v>
      </c>
      <c r="F1026" s="45" t="e">
        <f>VLOOKUP($A1026,EVID_OSEVU!$A$1:$M$4972,8,FALSE)</f>
        <v>#N/A</v>
      </c>
      <c r="G1026" s="45" t="e">
        <f>VLOOKUP($A1026,EVID_OSEVU!$A$1:$M$4972,11,FALSE)</f>
        <v>#N/A</v>
      </c>
      <c r="H1026" s="35"/>
      <c r="I1026" s="48"/>
      <c r="J1026" s="33" t="e">
        <f>VLOOKUP($A1026,EVID_OSEVU!$A$1:$M$4972,11,FALSE)</f>
        <v>#N/A</v>
      </c>
      <c r="K1026" s="39"/>
      <c r="L1026" s="49"/>
      <c r="M1026" s="89" t="e">
        <f t="shared" si="15"/>
        <v>#N/A</v>
      </c>
      <c r="N1026" s="50"/>
      <c r="O1026" s="37" t="e">
        <f>VLOOKUP(EVID_HNOJENI!N1026,HNOJIVA_ALL!$A$2:$Z$3303,4,FALSE)</f>
        <v>#N/A</v>
      </c>
      <c r="P1026" s="51" t="e">
        <f>ROUND(VLOOKUP(EVID_HNOJENI!N1026,HNOJIVA_ALL!$A$2:$Z$3303,14,FALSE)*K1026*IF(L1026="t",10,IF(L1026="kg",0.01,IF(L1026="q",1,IF(L1026="l",0.01*VLOOKUP(EVID_HNOJENI!N1026,HNOJIVA_ALL!$A$2:$AE$3303,31,FALSE),"CHYBA")))),2)</f>
        <v>#N/A</v>
      </c>
      <c r="Q1026" s="51" t="e">
        <f>ROUND(VLOOKUP(EVID_HNOJENI!N1026,HNOJIVA_ALL!$A$2:$Z$3303,15,FALSE)*K1026*IF(L1026="t",10,IF(L1026="kg",0.01,IF(L1026="q",1,IF(L1026="l",0.01*VLOOKUP(EVID_HNOJENI!N1026,HNOJIVA_ALL!$A$2:$AE$3303,31,FALSE),"CHYBA")))),2)</f>
        <v>#N/A</v>
      </c>
      <c r="R1026" s="51" t="e">
        <f>ROUND(VLOOKUP(EVID_HNOJENI!N1026,HNOJIVA_ALL!$A$2:$Z$3303,16,FALSE)*K1026*IF(L1026="t",10,IF(L1026="kg",0.01,IF(L1026="q",1,IF(L1026="l",0.01*VLOOKUP(EVID_HNOJENI!N1026,HNOJIVA_ALL!$A$2:$AE$3303,31,FALSE),"CHYBA")))),2)</f>
        <v>#N/A</v>
      </c>
      <c r="S1026" s="51" t="e">
        <f>ROUND(VLOOKUP(EVID_HNOJENI!N1026,HNOJIVA_ALL!$A$2:$Z$3303,18,FALSE)*K1026*IF(L1026="t",10,IF(L1026="kg",0.01,IF(L1026="q",1,IF(L1026="l",0.01*VLOOKUP(EVID_HNOJENI!N1026,HNOJIVA_ALL!$A$2:$AE$3303,31,FALSE),"CHYBA")))),2)</f>
        <v>#N/A</v>
      </c>
      <c r="T1026" s="51" t="e">
        <f>ROUND(VLOOKUP(EVID_HNOJENI!N1026,HNOJIVA_ALL!$A$2:$Z$3303,17,FALSE)*K1026*IF(L1026="t",10,IF(L1026="kg",0.01,IF(L1026="q",1,IF(L1026="l",0.01*VLOOKUP(EVID_HNOJENI!N1026,HNOJIVA_ALL!$A$2:$AE$3303,31,FALSE),"CHYBA")))),2)</f>
        <v>#N/A</v>
      </c>
      <c r="U1026" s="51" t="e">
        <f>ROUND(VLOOKUP(EVID_HNOJENI!N1026,HNOJIVA_ALL!$A$2:$Z$3303,20,FALSE)*K1026*IF(L1026="t",10,IF(L1026="kg",0.01,IF(L1026="q",1,IF(L1026="l",0.01*VLOOKUP(EVID_HNOJENI!N1026,HNOJIVA_ALL!$A$2:$AE$3303,31,FALSE),"CHYBA")))),2)</f>
        <v>#N/A</v>
      </c>
    </row>
    <row r="1027" spans="1:21" x14ac:dyDescent="0.2">
      <c r="A1027" s="32"/>
      <c r="B1027" s="45" t="e">
        <f>VLOOKUP($A1027,EVID_OSEVU!$A$1:$M$4972,2,FALSE)</f>
        <v>#N/A</v>
      </c>
      <c r="C1027" s="45" t="e">
        <f>VLOOKUP($A1027,EVID_OSEVU!$A$1:$M$4972,3,FALSE)</f>
        <v>#N/A</v>
      </c>
      <c r="D1027" s="45" t="e">
        <f>VLOOKUP($A1027,EVID_OSEVU!$A$1:$M$4972,4,FALSE)</f>
        <v>#N/A</v>
      </c>
      <c r="E1027" s="45" t="e">
        <f>VLOOKUP($A1027,EVID_OSEVU!$A$1:$M$4972,7,FALSE)</f>
        <v>#N/A</v>
      </c>
      <c r="F1027" s="45" t="e">
        <f>VLOOKUP($A1027,EVID_OSEVU!$A$1:$M$4972,8,FALSE)</f>
        <v>#N/A</v>
      </c>
      <c r="G1027" s="45" t="e">
        <f>VLOOKUP($A1027,EVID_OSEVU!$A$1:$M$4972,11,FALSE)</f>
        <v>#N/A</v>
      </c>
      <c r="H1027" s="35"/>
      <c r="I1027" s="48"/>
      <c r="J1027" s="33" t="e">
        <f>VLOOKUP($A1027,EVID_OSEVU!$A$1:$M$4972,11,FALSE)</f>
        <v>#N/A</v>
      </c>
      <c r="K1027" s="39"/>
      <c r="L1027" s="49"/>
      <c r="M1027" s="89" t="e">
        <f t="shared" si="15"/>
        <v>#N/A</v>
      </c>
      <c r="N1027" s="50"/>
      <c r="O1027" s="37" t="e">
        <f>VLOOKUP(EVID_HNOJENI!N1027,HNOJIVA_ALL!$A$2:$Z$3303,4,FALSE)</f>
        <v>#N/A</v>
      </c>
      <c r="P1027" s="51" t="e">
        <f>ROUND(VLOOKUP(EVID_HNOJENI!N1027,HNOJIVA_ALL!$A$2:$Z$3303,14,FALSE)*K1027*IF(L1027="t",10,IF(L1027="kg",0.01,IF(L1027="q",1,IF(L1027="l",0.01*VLOOKUP(EVID_HNOJENI!N1027,HNOJIVA_ALL!$A$2:$AE$3303,31,FALSE),"CHYBA")))),2)</f>
        <v>#N/A</v>
      </c>
      <c r="Q1027" s="51" t="e">
        <f>ROUND(VLOOKUP(EVID_HNOJENI!N1027,HNOJIVA_ALL!$A$2:$Z$3303,15,FALSE)*K1027*IF(L1027="t",10,IF(L1027="kg",0.01,IF(L1027="q",1,IF(L1027="l",0.01*VLOOKUP(EVID_HNOJENI!N1027,HNOJIVA_ALL!$A$2:$AE$3303,31,FALSE),"CHYBA")))),2)</f>
        <v>#N/A</v>
      </c>
      <c r="R1027" s="51" t="e">
        <f>ROUND(VLOOKUP(EVID_HNOJENI!N1027,HNOJIVA_ALL!$A$2:$Z$3303,16,FALSE)*K1027*IF(L1027="t",10,IF(L1027="kg",0.01,IF(L1027="q",1,IF(L1027="l",0.01*VLOOKUP(EVID_HNOJENI!N1027,HNOJIVA_ALL!$A$2:$AE$3303,31,FALSE),"CHYBA")))),2)</f>
        <v>#N/A</v>
      </c>
      <c r="S1027" s="51" t="e">
        <f>ROUND(VLOOKUP(EVID_HNOJENI!N1027,HNOJIVA_ALL!$A$2:$Z$3303,18,FALSE)*K1027*IF(L1027="t",10,IF(L1027="kg",0.01,IF(L1027="q",1,IF(L1027="l",0.01*VLOOKUP(EVID_HNOJENI!N1027,HNOJIVA_ALL!$A$2:$AE$3303,31,FALSE),"CHYBA")))),2)</f>
        <v>#N/A</v>
      </c>
      <c r="T1027" s="51" t="e">
        <f>ROUND(VLOOKUP(EVID_HNOJENI!N1027,HNOJIVA_ALL!$A$2:$Z$3303,17,FALSE)*K1027*IF(L1027="t",10,IF(L1027="kg",0.01,IF(L1027="q",1,IF(L1027="l",0.01*VLOOKUP(EVID_HNOJENI!N1027,HNOJIVA_ALL!$A$2:$AE$3303,31,FALSE),"CHYBA")))),2)</f>
        <v>#N/A</v>
      </c>
      <c r="U1027" s="51" t="e">
        <f>ROUND(VLOOKUP(EVID_HNOJENI!N1027,HNOJIVA_ALL!$A$2:$Z$3303,20,FALSE)*K1027*IF(L1027="t",10,IF(L1027="kg",0.01,IF(L1027="q",1,IF(L1027="l",0.01*VLOOKUP(EVID_HNOJENI!N1027,HNOJIVA_ALL!$A$2:$AE$3303,31,FALSE),"CHYBA")))),2)</f>
        <v>#N/A</v>
      </c>
    </row>
    <row r="1028" spans="1:21" x14ac:dyDescent="0.2">
      <c r="A1028" s="32"/>
      <c r="B1028" s="45" t="e">
        <f>VLOOKUP($A1028,EVID_OSEVU!$A$1:$M$4972,2,FALSE)</f>
        <v>#N/A</v>
      </c>
      <c r="C1028" s="45" t="e">
        <f>VLOOKUP($A1028,EVID_OSEVU!$A$1:$M$4972,3,FALSE)</f>
        <v>#N/A</v>
      </c>
      <c r="D1028" s="45" t="e">
        <f>VLOOKUP($A1028,EVID_OSEVU!$A$1:$M$4972,4,FALSE)</f>
        <v>#N/A</v>
      </c>
      <c r="E1028" s="45" t="e">
        <f>VLOOKUP($A1028,EVID_OSEVU!$A$1:$M$4972,7,FALSE)</f>
        <v>#N/A</v>
      </c>
      <c r="F1028" s="45" t="e">
        <f>VLOOKUP($A1028,EVID_OSEVU!$A$1:$M$4972,8,FALSE)</f>
        <v>#N/A</v>
      </c>
      <c r="G1028" s="45" t="e">
        <f>VLOOKUP($A1028,EVID_OSEVU!$A$1:$M$4972,11,FALSE)</f>
        <v>#N/A</v>
      </c>
      <c r="H1028" s="35"/>
      <c r="I1028" s="48"/>
      <c r="J1028" s="33" t="e">
        <f>VLOOKUP($A1028,EVID_OSEVU!$A$1:$M$4972,11,FALSE)</f>
        <v>#N/A</v>
      </c>
      <c r="K1028" s="39"/>
      <c r="L1028" s="49"/>
      <c r="M1028" s="89" t="e">
        <f t="shared" si="15"/>
        <v>#N/A</v>
      </c>
      <c r="N1028" s="50"/>
      <c r="O1028" s="37" t="e">
        <f>VLOOKUP(EVID_HNOJENI!N1028,HNOJIVA_ALL!$A$2:$Z$3303,4,FALSE)</f>
        <v>#N/A</v>
      </c>
      <c r="P1028" s="51" t="e">
        <f>ROUND(VLOOKUP(EVID_HNOJENI!N1028,HNOJIVA_ALL!$A$2:$Z$3303,14,FALSE)*K1028*IF(L1028="t",10,IF(L1028="kg",0.01,IF(L1028="q",1,IF(L1028="l",0.01*VLOOKUP(EVID_HNOJENI!N1028,HNOJIVA_ALL!$A$2:$AE$3303,31,FALSE),"CHYBA")))),2)</f>
        <v>#N/A</v>
      </c>
      <c r="Q1028" s="51" t="e">
        <f>ROUND(VLOOKUP(EVID_HNOJENI!N1028,HNOJIVA_ALL!$A$2:$Z$3303,15,FALSE)*K1028*IF(L1028="t",10,IF(L1028="kg",0.01,IF(L1028="q",1,IF(L1028="l",0.01*VLOOKUP(EVID_HNOJENI!N1028,HNOJIVA_ALL!$A$2:$AE$3303,31,FALSE),"CHYBA")))),2)</f>
        <v>#N/A</v>
      </c>
      <c r="R1028" s="51" t="e">
        <f>ROUND(VLOOKUP(EVID_HNOJENI!N1028,HNOJIVA_ALL!$A$2:$Z$3303,16,FALSE)*K1028*IF(L1028="t",10,IF(L1028="kg",0.01,IF(L1028="q",1,IF(L1028="l",0.01*VLOOKUP(EVID_HNOJENI!N1028,HNOJIVA_ALL!$A$2:$AE$3303,31,FALSE),"CHYBA")))),2)</f>
        <v>#N/A</v>
      </c>
      <c r="S1028" s="51" t="e">
        <f>ROUND(VLOOKUP(EVID_HNOJENI!N1028,HNOJIVA_ALL!$A$2:$Z$3303,18,FALSE)*K1028*IF(L1028="t",10,IF(L1028="kg",0.01,IF(L1028="q",1,IF(L1028="l",0.01*VLOOKUP(EVID_HNOJENI!N1028,HNOJIVA_ALL!$A$2:$AE$3303,31,FALSE),"CHYBA")))),2)</f>
        <v>#N/A</v>
      </c>
      <c r="T1028" s="51" t="e">
        <f>ROUND(VLOOKUP(EVID_HNOJENI!N1028,HNOJIVA_ALL!$A$2:$Z$3303,17,FALSE)*K1028*IF(L1028="t",10,IF(L1028="kg",0.01,IF(L1028="q",1,IF(L1028="l",0.01*VLOOKUP(EVID_HNOJENI!N1028,HNOJIVA_ALL!$A$2:$AE$3303,31,FALSE),"CHYBA")))),2)</f>
        <v>#N/A</v>
      </c>
      <c r="U1028" s="51" t="e">
        <f>ROUND(VLOOKUP(EVID_HNOJENI!N1028,HNOJIVA_ALL!$A$2:$Z$3303,20,FALSE)*K1028*IF(L1028="t",10,IF(L1028="kg",0.01,IF(L1028="q",1,IF(L1028="l",0.01*VLOOKUP(EVID_HNOJENI!N1028,HNOJIVA_ALL!$A$2:$AE$3303,31,FALSE),"CHYBA")))),2)</f>
        <v>#N/A</v>
      </c>
    </row>
    <row r="1029" spans="1:21" x14ac:dyDescent="0.2">
      <c r="A1029" s="32"/>
      <c r="B1029" s="45" t="e">
        <f>VLOOKUP($A1029,EVID_OSEVU!$A$1:$M$4972,2,FALSE)</f>
        <v>#N/A</v>
      </c>
      <c r="C1029" s="45" t="e">
        <f>VLOOKUP($A1029,EVID_OSEVU!$A$1:$M$4972,3,FALSE)</f>
        <v>#N/A</v>
      </c>
      <c r="D1029" s="45" t="e">
        <f>VLOOKUP($A1029,EVID_OSEVU!$A$1:$M$4972,4,FALSE)</f>
        <v>#N/A</v>
      </c>
      <c r="E1029" s="45" t="e">
        <f>VLOOKUP($A1029,EVID_OSEVU!$A$1:$M$4972,7,FALSE)</f>
        <v>#N/A</v>
      </c>
      <c r="F1029" s="45" t="e">
        <f>VLOOKUP($A1029,EVID_OSEVU!$A$1:$M$4972,8,FALSE)</f>
        <v>#N/A</v>
      </c>
      <c r="G1029" s="45" t="e">
        <f>VLOOKUP($A1029,EVID_OSEVU!$A$1:$M$4972,11,FALSE)</f>
        <v>#N/A</v>
      </c>
      <c r="H1029" s="35"/>
      <c r="I1029" s="48"/>
      <c r="J1029" s="33" t="e">
        <f>VLOOKUP($A1029,EVID_OSEVU!$A$1:$M$4972,11,FALSE)</f>
        <v>#N/A</v>
      </c>
      <c r="K1029" s="39"/>
      <c r="L1029" s="49"/>
      <c r="M1029" s="89" t="e">
        <f t="shared" ref="M1029:M1092" si="16">K1029*J1029</f>
        <v>#N/A</v>
      </c>
      <c r="N1029" s="50"/>
      <c r="O1029" s="37" t="e">
        <f>VLOOKUP(EVID_HNOJENI!N1029,HNOJIVA_ALL!$A$2:$Z$3303,4,FALSE)</f>
        <v>#N/A</v>
      </c>
      <c r="P1029" s="51" t="e">
        <f>ROUND(VLOOKUP(EVID_HNOJENI!N1029,HNOJIVA_ALL!$A$2:$Z$3303,14,FALSE)*K1029*IF(L1029="t",10,IF(L1029="kg",0.01,IF(L1029="q",1,IF(L1029="l",0.01*VLOOKUP(EVID_HNOJENI!N1029,HNOJIVA_ALL!$A$2:$AE$3303,31,FALSE),"CHYBA")))),2)</f>
        <v>#N/A</v>
      </c>
      <c r="Q1029" s="51" t="e">
        <f>ROUND(VLOOKUP(EVID_HNOJENI!N1029,HNOJIVA_ALL!$A$2:$Z$3303,15,FALSE)*K1029*IF(L1029="t",10,IF(L1029="kg",0.01,IF(L1029="q",1,IF(L1029="l",0.01*VLOOKUP(EVID_HNOJENI!N1029,HNOJIVA_ALL!$A$2:$AE$3303,31,FALSE),"CHYBA")))),2)</f>
        <v>#N/A</v>
      </c>
      <c r="R1029" s="51" t="e">
        <f>ROUND(VLOOKUP(EVID_HNOJENI!N1029,HNOJIVA_ALL!$A$2:$Z$3303,16,FALSE)*K1029*IF(L1029="t",10,IF(L1029="kg",0.01,IF(L1029="q",1,IF(L1029="l",0.01*VLOOKUP(EVID_HNOJENI!N1029,HNOJIVA_ALL!$A$2:$AE$3303,31,FALSE),"CHYBA")))),2)</f>
        <v>#N/A</v>
      </c>
      <c r="S1029" s="51" t="e">
        <f>ROUND(VLOOKUP(EVID_HNOJENI!N1029,HNOJIVA_ALL!$A$2:$Z$3303,18,FALSE)*K1029*IF(L1029="t",10,IF(L1029="kg",0.01,IF(L1029="q",1,IF(L1029="l",0.01*VLOOKUP(EVID_HNOJENI!N1029,HNOJIVA_ALL!$A$2:$AE$3303,31,FALSE),"CHYBA")))),2)</f>
        <v>#N/A</v>
      </c>
      <c r="T1029" s="51" t="e">
        <f>ROUND(VLOOKUP(EVID_HNOJENI!N1029,HNOJIVA_ALL!$A$2:$Z$3303,17,FALSE)*K1029*IF(L1029="t",10,IF(L1029="kg",0.01,IF(L1029="q",1,IF(L1029="l",0.01*VLOOKUP(EVID_HNOJENI!N1029,HNOJIVA_ALL!$A$2:$AE$3303,31,FALSE),"CHYBA")))),2)</f>
        <v>#N/A</v>
      </c>
      <c r="U1029" s="51" t="e">
        <f>ROUND(VLOOKUP(EVID_HNOJENI!N1029,HNOJIVA_ALL!$A$2:$Z$3303,20,FALSE)*K1029*IF(L1029="t",10,IF(L1029="kg",0.01,IF(L1029="q",1,IF(L1029="l",0.01*VLOOKUP(EVID_HNOJENI!N1029,HNOJIVA_ALL!$A$2:$AE$3303,31,FALSE),"CHYBA")))),2)</f>
        <v>#N/A</v>
      </c>
    </row>
    <row r="1030" spans="1:21" x14ac:dyDescent="0.2">
      <c r="A1030" s="32"/>
      <c r="B1030" s="45" t="e">
        <f>VLOOKUP($A1030,EVID_OSEVU!$A$1:$M$4972,2,FALSE)</f>
        <v>#N/A</v>
      </c>
      <c r="C1030" s="45" t="e">
        <f>VLOOKUP($A1030,EVID_OSEVU!$A$1:$M$4972,3,FALSE)</f>
        <v>#N/A</v>
      </c>
      <c r="D1030" s="45" t="e">
        <f>VLOOKUP($A1030,EVID_OSEVU!$A$1:$M$4972,4,FALSE)</f>
        <v>#N/A</v>
      </c>
      <c r="E1030" s="45" t="e">
        <f>VLOOKUP($A1030,EVID_OSEVU!$A$1:$M$4972,7,FALSE)</f>
        <v>#N/A</v>
      </c>
      <c r="F1030" s="45" t="e">
        <f>VLOOKUP($A1030,EVID_OSEVU!$A$1:$M$4972,8,FALSE)</f>
        <v>#N/A</v>
      </c>
      <c r="G1030" s="45" t="e">
        <f>VLOOKUP($A1030,EVID_OSEVU!$A$1:$M$4972,11,FALSE)</f>
        <v>#N/A</v>
      </c>
      <c r="H1030" s="35"/>
      <c r="I1030" s="48"/>
      <c r="J1030" s="33" t="e">
        <f>VLOOKUP($A1030,EVID_OSEVU!$A$1:$M$4972,11,FALSE)</f>
        <v>#N/A</v>
      </c>
      <c r="K1030" s="39"/>
      <c r="L1030" s="49"/>
      <c r="M1030" s="89" t="e">
        <f t="shared" si="16"/>
        <v>#N/A</v>
      </c>
      <c r="N1030" s="50"/>
      <c r="O1030" s="37" t="e">
        <f>VLOOKUP(EVID_HNOJENI!N1030,HNOJIVA_ALL!$A$2:$Z$3303,4,FALSE)</f>
        <v>#N/A</v>
      </c>
      <c r="P1030" s="51" t="e">
        <f>ROUND(VLOOKUP(EVID_HNOJENI!N1030,HNOJIVA_ALL!$A$2:$Z$3303,14,FALSE)*K1030*IF(L1030="t",10,IF(L1030="kg",0.01,IF(L1030="q",1,IF(L1030="l",0.01*VLOOKUP(EVID_HNOJENI!N1030,HNOJIVA_ALL!$A$2:$AE$3303,31,FALSE),"CHYBA")))),2)</f>
        <v>#N/A</v>
      </c>
      <c r="Q1030" s="51" t="e">
        <f>ROUND(VLOOKUP(EVID_HNOJENI!N1030,HNOJIVA_ALL!$A$2:$Z$3303,15,FALSE)*K1030*IF(L1030="t",10,IF(L1030="kg",0.01,IF(L1030="q",1,IF(L1030="l",0.01*VLOOKUP(EVID_HNOJENI!N1030,HNOJIVA_ALL!$A$2:$AE$3303,31,FALSE),"CHYBA")))),2)</f>
        <v>#N/A</v>
      </c>
      <c r="R1030" s="51" t="e">
        <f>ROUND(VLOOKUP(EVID_HNOJENI!N1030,HNOJIVA_ALL!$A$2:$Z$3303,16,FALSE)*K1030*IF(L1030="t",10,IF(L1030="kg",0.01,IF(L1030="q",1,IF(L1030="l",0.01*VLOOKUP(EVID_HNOJENI!N1030,HNOJIVA_ALL!$A$2:$AE$3303,31,FALSE),"CHYBA")))),2)</f>
        <v>#N/A</v>
      </c>
      <c r="S1030" s="51" t="e">
        <f>ROUND(VLOOKUP(EVID_HNOJENI!N1030,HNOJIVA_ALL!$A$2:$Z$3303,18,FALSE)*K1030*IF(L1030="t",10,IF(L1030="kg",0.01,IF(L1030="q",1,IF(L1030="l",0.01*VLOOKUP(EVID_HNOJENI!N1030,HNOJIVA_ALL!$A$2:$AE$3303,31,FALSE),"CHYBA")))),2)</f>
        <v>#N/A</v>
      </c>
      <c r="T1030" s="51" t="e">
        <f>ROUND(VLOOKUP(EVID_HNOJENI!N1030,HNOJIVA_ALL!$A$2:$Z$3303,17,FALSE)*K1030*IF(L1030="t",10,IF(L1030="kg",0.01,IF(L1030="q",1,IF(L1030="l",0.01*VLOOKUP(EVID_HNOJENI!N1030,HNOJIVA_ALL!$A$2:$AE$3303,31,FALSE),"CHYBA")))),2)</f>
        <v>#N/A</v>
      </c>
      <c r="U1030" s="51" t="e">
        <f>ROUND(VLOOKUP(EVID_HNOJENI!N1030,HNOJIVA_ALL!$A$2:$Z$3303,20,FALSE)*K1030*IF(L1030="t",10,IF(L1030="kg",0.01,IF(L1030="q",1,IF(L1030="l",0.01*VLOOKUP(EVID_HNOJENI!N1030,HNOJIVA_ALL!$A$2:$AE$3303,31,FALSE),"CHYBA")))),2)</f>
        <v>#N/A</v>
      </c>
    </row>
    <row r="1031" spans="1:21" x14ac:dyDescent="0.2">
      <c r="A1031" s="32"/>
      <c r="B1031" s="45" t="e">
        <f>VLOOKUP($A1031,EVID_OSEVU!$A$1:$M$4972,2,FALSE)</f>
        <v>#N/A</v>
      </c>
      <c r="C1031" s="45" t="e">
        <f>VLOOKUP($A1031,EVID_OSEVU!$A$1:$M$4972,3,FALSE)</f>
        <v>#N/A</v>
      </c>
      <c r="D1031" s="45" t="e">
        <f>VLOOKUP($A1031,EVID_OSEVU!$A$1:$M$4972,4,FALSE)</f>
        <v>#N/A</v>
      </c>
      <c r="E1031" s="45" t="e">
        <f>VLOOKUP($A1031,EVID_OSEVU!$A$1:$M$4972,7,FALSE)</f>
        <v>#N/A</v>
      </c>
      <c r="F1031" s="45" t="e">
        <f>VLOOKUP($A1031,EVID_OSEVU!$A$1:$M$4972,8,FALSE)</f>
        <v>#N/A</v>
      </c>
      <c r="G1031" s="45" t="e">
        <f>VLOOKUP($A1031,EVID_OSEVU!$A$1:$M$4972,11,FALSE)</f>
        <v>#N/A</v>
      </c>
      <c r="H1031" s="35"/>
      <c r="I1031" s="48"/>
      <c r="J1031" s="33" t="e">
        <f>VLOOKUP($A1031,EVID_OSEVU!$A$1:$M$4972,11,FALSE)</f>
        <v>#N/A</v>
      </c>
      <c r="K1031" s="39"/>
      <c r="L1031" s="49"/>
      <c r="M1031" s="89" t="e">
        <f t="shared" si="16"/>
        <v>#N/A</v>
      </c>
      <c r="N1031" s="50"/>
      <c r="O1031" s="37" t="e">
        <f>VLOOKUP(EVID_HNOJENI!N1031,HNOJIVA_ALL!$A$2:$Z$3303,4,FALSE)</f>
        <v>#N/A</v>
      </c>
      <c r="P1031" s="51" t="e">
        <f>ROUND(VLOOKUP(EVID_HNOJENI!N1031,HNOJIVA_ALL!$A$2:$Z$3303,14,FALSE)*K1031*IF(L1031="t",10,IF(L1031="kg",0.01,IF(L1031="q",1,IF(L1031="l",0.01*VLOOKUP(EVID_HNOJENI!N1031,HNOJIVA_ALL!$A$2:$AE$3303,31,FALSE),"CHYBA")))),2)</f>
        <v>#N/A</v>
      </c>
      <c r="Q1031" s="51" t="e">
        <f>ROUND(VLOOKUP(EVID_HNOJENI!N1031,HNOJIVA_ALL!$A$2:$Z$3303,15,FALSE)*K1031*IF(L1031="t",10,IF(L1031="kg",0.01,IF(L1031="q",1,IF(L1031="l",0.01*VLOOKUP(EVID_HNOJENI!N1031,HNOJIVA_ALL!$A$2:$AE$3303,31,FALSE),"CHYBA")))),2)</f>
        <v>#N/A</v>
      </c>
      <c r="R1031" s="51" t="e">
        <f>ROUND(VLOOKUP(EVID_HNOJENI!N1031,HNOJIVA_ALL!$A$2:$Z$3303,16,FALSE)*K1031*IF(L1031="t",10,IF(L1031="kg",0.01,IF(L1031="q",1,IF(L1031="l",0.01*VLOOKUP(EVID_HNOJENI!N1031,HNOJIVA_ALL!$A$2:$AE$3303,31,FALSE),"CHYBA")))),2)</f>
        <v>#N/A</v>
      </c>
      <c r="S1031" s="51" t="e">
        <f>ROUND(VLOOKUP(EVID_HNOJENI!N1031,HNOJIVA_ALL!$A$2:$Z$3303,18,FALSE)*K1031*IF(L1031="t",10,IF(L1031="kg",0.01,IF(L1031="q",1,IF(L1031="l",0.01*VLOOKUP(EVID_HNOJENI!N1031,HNOJIVA_ALL!$A$2:$AE$3303,31,FALSE),"CHYBA")))),2)</f>
        <v>#N/A</v>
      </c>
      <c r="T1031" s="51" t="e">
        <f>ROUND(VLOOKUP(EVID_HNOJENI!N1031,HNOJIVA_ALL!$A$2:$Z$3303,17,FALSE)*K1031*IF(L1031="t",10,IF(L1031="kg",0.01,IF(L1031="q",1,IF(L1031="l",0.01*VLOOKUP(EVID_HNOJENI!N1031,HNOJIVA_ALL!$A$2:$AE$3303,31,FALSE),"CHYBA")))),2)</f>
        <v>#N/A</v>
      </c>
      <c r="U1031" s="51" t="e">
        <f>ROUND(VLOOKUP(EVID_HNOJENI!N1031,HNOJIVA_ALL!$A$2:$Z$3303,20,FALSE)*K1031*IF(L1031="t",10,IF(L1031="kg",0.01,IF(L1031="q",1,IF(L1031="l",0.01*VLOOKUP(EVID_HNOJENI!N1031,HNOJIVA_ALL!$A$2:$AE$3303,31,FALSE),"CHYBA")))),2)</f>
        <v>#N/A</v>
      </c>
    </row>
    <row r="1032" spans="1:21" x14ac:dyDescent="0.2">
      <c r="A1032" s="32"/>
      <c r="B1032" s="45" t="e">
        <f>VLOOKUP($A1032,EVID_OSEVU!$A$1:$M$4972,2,FALSE)</f>
        <v>#N/A</v>
      </c>
      <c r="C1032" s="45" t="e">
        <f>VLOOKUP($A1032,EVID_OSEVU!$A$1:$M$4972,3,FALSE)</f>
        <v>#N/A</v>
      </c>
      <c r="D1032" s="45" t="e">
        <f>VLOOKUP($A1032,EVID_OSEVU!$A$1:$M$4972,4,FALSE)</f>
        <v>#N/A</v>
      </c>
      <c r="E1032" s="45" t="e">
        <f>VLOOKUP($A1032,EVID_OSEVU!$A$1:$M$4972,7,FALSE)</f>
        <v>#N/A</v>
      </c>
      <c r="F1032" s="45" t="e">
        <f>VLOOKUP($A1032,EVID_OSEVU!$A$1:$M$4972,8,FALSE)</f>
        <v>#N/A</v>
      </c>
      <c r="G1032" s="45" t="e">
        <f>VLOOKUP($A1032,EVID_OSEVU!$A$1:$M$4972,11,FALSE)</f>
        <v>#N/A</v>
      </c>
      <c r="H1032" s="35"/>
      <c r="I1032" s="48"/>
      <c r="J1032" s="33" t="e">
        <f>VLOOKUP($A1032,EVID_OSEVU!$A$1:$M$4972,11,FALSE)</f>
        <v>#N/A</v>
      </c>
      <c r="K1032" s="39"/>
      <c r="L1032" s="49"/>
      <c r="M1032" s="89" t="e">
        <f t="shared" si="16"/>
        <v>#N/A</v>
      </c>
      <c r="N1032" s="50"/>
      <c r="O1032" s="37" t="e">
        <f>VLOOKUP(EVID_HNOJENI!N1032,HNOJIVA_ALL!$A$2:$Z$3303,4,FALSE)</f>
        <v>#N/A</v>
      </c>
      <c r="P1032" s="51" t="e">
        <f>ROUND(VLOOKUP(EVID_HNOJENI!N1032,HNOJIVA_ALL!$A$2:$Z$3303,14,FALSE)*K1032*IF(L1032="t",10,IF(L1032="kg",0.01,IF(L1032="q",1,IF(L1032="l",0.01*VLOOKUP(EVID_HNOJENI!N1032,HNOJIVA_ALL!$A$2:$AE$3303,31,FALSE),"CHYBA")))),2)</f>
        <v>#N/A</v>
      </c>
      <c r="Q1032" s="51" t="e">
        <f>ROUND(VLOOKUP(EVID_HNOJENI!N1032,HNOJIVA_ALL!$A$2:$Z$3303,15,FALSE)*K1032*IF(L1032="t",10,IF(L1032="kg",0.01,IF(L1032="q",1,IF(L1032="l",0.01*VLOOKUP(EVID_HNOJENI!N1032,HNOJIVA_ALL!$A$2:$AE$3303,31,FALSE),"CHYBA")))),2)</f>
        <v>#N/A</v>
      </c>
      <c r="R1032" s="51" t="e">
        <f>ROUND(VLOOKUP(EVID_HNOJENI!N1032,HNOJIVA_ALL!$A$2:$Z$3303,16,FALSE)*K1032*IF(L1032="t",10,IF(L1032="kg",0.01,IF(L1032="q",1,IF(L1032="l",0.01*VLOOKUP(EVID_HNOJENI!N1032,HNOJIVA_ALL!$A$2:$AE$3303,31,FALSE),"CHYBA")))),2)</f>
        <v>#N/A</v>
      </c>
      <c r="S1032" s="51" t="e">
        <f>ROUND(VLOOKUP(EVID_HNOJENI!N1032,HNOJIVA_ALL!$A$2:$Z$3303,18,FALSE)*K1032*IF(L1032="t",10,IF(L1032="kg",0.01,IF(L1032="q",1,IF(L1032="l",0.01*VLOOKUP(EVID_HNOJENI!N1032,HNOJIVA_ALL!$A$2:$AE$3303,31,FALSE),"CHYBA")))),2)</f>
        <v>#N/A</v>
      </c>
      <c r="T1032" s="51" t="e">
        <f>ROUND(VLOOKUP(EVID_HNOJENI!N1032,HNOJIVA_ALL!$A$2:$Z$3303,17,FALSE)*K1032*IF(L1032="t",10,IF(L1032="kg",0.01,IF(L1032="q",1,IF(L1032="l",0.01*VLOOKUP(EVID_HNOJENI!N1032,HNOJIVA_ALL!$A$2:$AE$3303,31,FALSE),"CHYBA")))),2)</f>
        <v>#N/A</v>
      </c>
      <c r="U1032" s="51" t="e">
        <f>ROUND(VLOOKUP(EVID_HNOJENI!N1032,HNOJIVA_ALL!$A$2:$Z$3303,20,FALSE)*K1032*IF(L1032="t",10,IF(L1032="kg",0.01,IF(L1032="q",1,IF(L1032="l",0.01*VLOOKUP(EVID_HNOJENI!N1032,HNOJIVA_ALL!$A$2:$AE$3303,31,FALSE),"CHYBA")))),2)</f>
        <v>#N/A</v>
      </c>
    </row>
    <row r="1033" spans="1:21" x14ac:dyDescent="0.2">
      <c r="A1033" s="32"/>
      <c r="B1033" s="45" t="e">
        <f>VLOOKUP($A1033,EVID_OSEVU!$A$1:$M$4972,2,FALSE)</f>
        <v>#N/A</v>
      </c>
      <c r="C1033" s="45" t="e">
        <f>VLOOKUP($A1033,EVID_OSEVU!$A$1:$M$4972,3,FALSE)</f>
        <v>#N/A</v>
      </c>
      <c r="D1033" s="45" t="e">
        <f>VLOOKUP($A1033,EVID_OSEVU!$A$1:$M$4972,4,FALSE)</f>
        <v>#N/A</v>
      </c>
      <c r="E1033" s="45" t="e">
        <f>VLOOKUP($A1033,EVID_OSEVU!$A$1:$M$4972,7,FALSE)</f>
        <v>#N/A</v>
      </c>
      <c r="F1033" s="45" t="e">
        <f>VLOOKUP($A1033,EVID_OSEVU!$A$1:$M$4972,8,FALSE)</f>
        <v>#N/A</v>
      </c>
      <c r="G1033" s="45" t="e">
        <f>VLOOKUP($A1033,EVID_OSEVU!$A$1:$M$4972,11,FALSE)</f>
        <v>#N/A</v>
      </c>
      <c r="H1033" s="35"/>
      <c r="I1033" s="48"/>
      <c r="J1033" s="33" t="e">
        <f>VLOOKUP($A1033,EVID_OSEVU!$A$1:$M$4972,11,FALSE)</f>
        <v>#N/A</v>
      </c>
      <c r="K1033" s="39"/>
      <c r="L1033" s="49"/>
      <c r="M1033" s="89" t="e">
        <f t="shared" si="16"/>
        <v>#N/A</v>
      </c>
      <c r="N1033" s="50"/>
      <c r="O1033" s="37" t="e">
        <f>VLOOKUP(EVID_HNOJENI!N1033,HNOJIVA_ALL!$A$2:$Z$3303,4,FALSE)</f>
        <v>#N/A</v>
      </c>
      <c r="P1033" s="51" t="e">
        <f>ROUND(VLOOKUP(EVID_HNOJENI!N1033,HNOJIVA_ALL!$A$2:$Z$3303,14,FALSE)*K1033*IF(L1033="t",10,IF(L1033="kg",0.01,IF(L1033="q",1,IF(L1033="l",0.01*VLOOKUP(EVID_HNOJENI!N1033,HNOJIVA_ALL!$A$2:$AE$3303,31,FALSE),"CHYBA")))),2)</f>
        <v>#N/A</v>
      </c>
      <c r="Q1033" s="51" t="e">
        <f>ROUND(VLOOKUP(EVID_HNOJENI!N1033,HNOJIVA_ALL!$A$2:$Z$3303,15,FALSE)*K1033*IF(L1033="t",10,IF(L1033="kg",0.01,IF(L1033="q",1,IF(L1033="l",0.01*VLOOKUP(EVID_HNOJENI!N1033,HNOJIVA_ALL!$A$2:$AE$3303,31,FALSE),"CHYBA")))),2)</f>
        <v>#N/A</v>
      </c>
      <c r="R1033" s="51" t="e">
        <f>ROUND(VLOOKUP(EVID_HNOJENI!N1033,HNOJIVA_ALL!$A$2:$Z$3303,16,FALSE)*K1033*IF(L1033="t",10,IF(L1033="kg",0.01,IF(L1033="q",1,IF(L1033="l",0.01*VLOOKUP(EVID_HNOJENI!N1033,HNOJIVA_ALL!$A$2:$AE$3303,31,FALSE),"CHYBA")))),2)</f>
        <v>#N/A</v>
      </c>
      <c r="S1033" s="51" t="e">
        <f>ROUND(VLOOKUP(EVID_HNOJENI!N1033,HNOJIVA_ALL!$A$2:$Z$3303,18,FALSE)*K1033*IF(L1033="t",10,IF(L1033="kg",0.01,IF(L1033="q",1,IF(L1033="l",0.01*VLOOKUP(EVID_HNOJENI!N1033,HNOJIVA_ALL!$A$2:$AE$3303,31,FALSE),"CHYBA")))),2)</f>
        <v>#N/A</v>
      </c>
      <c r="T1033" s="51" t="e">
        <f>ROUND(VLOOKUP(EVID_HNOJENI!N1033,HNOJIVA_ALL!$A$2:$Z$3303,17,FALSE)*K1033*IF(L1033="t",10,IF(L1033="kg",0.01,IF(L1033="q",1,IF(L1033="l",0.01*VLOOKUP(EVID_HNOJENI!N1033,HNOJIVA_ALL!$A$2:$AE$3303,31,FALSE),"CHYBA")))),2)</f>
        <v>#N/A</v>
      </c>
      <c r="U1033" s="51" t="e">
        <f>ROUND(VLOOKUP(EVID_HNOJENI!N1033,HNOJIVA_ALL!$A$2:$Z$3303,20,FALSE)*K1033*IF(L1033="t",10,IF(L1033="kg",0.01,IF(L1033="q",1,IF(L1033="l",0.01*VLOOKUP(EVID_HNOJENI!N1033,HNOJIVA_ALL!$A$2:$AE$3303,31,FALSE),"CHYBA")))),2)</f>
        <v>#N/A</v>
      </c>
    </row>
    <row r="1034" spans="1:21" x14ac:dyDescent="0.2">
      <c r="A1034" s="32"/>
      <c r="B1034" s="45" t="e">
        <f>VLOOKUP($A1034,EVID_OSEVU!$A$1:$M$4972,2,FALSE)</f>
        <v>#N/A</v>
      </c>
      <c r="C1034" s="45" t="e">
        <f>VLOOKUP($A1034,EVID_OSEVU!$A$1:$M$4972,3,FALSE)</f>
        <v>#N/A</v>
      </c>
      <c r="D1034" s="45" t="e">
        <f>VLOOKUP($A1034,EVID_OSEVU!$A$1:$M$4972,4,FALSE)</f>
        <v>#N/A</v>
      </c>
      <c r="E1034" s="45" t="e">
        <f>VLOOKUP($A1034,EVID_OSEVU!$A$1:$M$4972,7,FALSE)</f>
        <v>#N/A</v>
      </c>
      <c r="F1034" s="45" t="e">
        <f>VLOOKUP($A1034,EVID_OSEVU!$A$1:$M$4972,8,FALSE)</f>
        <v>#N/A</v>
      </c>
      <c r="G1034" s="45" t="e">
        <f>VLOOKUP($A1034,EVID_OSEVU!$A$1:$M$4972,11,FALSE)</f>
        <v>#N/A</v>
      </c>
      <c r="H1034" s="35"/>
      <c r="I1034" s="48"/>
      <c r="J1034" s="33" t="e">
        <f>VLOOKUP($A1034,EVID_OSEVU!$A$1:$M$4972,11,FALSE)</f>
        <v>#N/A</v>
      </c>
      <c r="K1034" s="39"/>
      <c r="L1034" s="49"/>
      <c r="M1034" s="89" t="e">
        <f t="shared" si="16"/>
        <v>#N/A</v>
      </c>
      <c r="N1034" s="50"/>
      <c r="O1034" s="37" t="e">
        <f>VLOOKUP(EVID_HNOJENI!N1034,HNOJIVA_ALL!$A$2:$Z$3303,4,FALSE)</f>
        <v>#N/A</v>
      </c>
      <c r="P1034" s="51" t="e">
        <f>ROUND(VLOOKUP(EVID_HNOJENI!N1034,HNOJIVA_ALL!$A$2:$Z$3303,14,FALSE)*K1034*IF(L1034="t",10,IF(L1034="kg",0.01,IF(L1034="q",1,IF(L1034="l",0.01*VLOOKUP(EVID_HNOJENI!N1034,HNOJIVA_ALL!$A$2:$AE$3303,31,FALSE),"CHYBA")))),2)</f>
        <v>#N/A</v>
      </c>
      <c r="Q1034" s="51" t="e">
        <f>ROUND(VLOOKUP(EVID_HNOJENI!N1034,HNOJIVA_ALL!$A$2:$Z$3303,15,FALSE)*K1034*IF(L1034="t",10,IF(L1034="kg",0.01,IF(L1034="q",1,IF(L1034="l",0.01*VLOOKUP(EVID_HNOJENI!N1034,HNOJIVA_ALL!$A$2:$AE$3303,31,FALSE),"CHYBA")))),2)</f>
        <v>#N/A</v>
      </c>
      <c r="R1034" s="51" t="e">
        <f>ROUND(VLOOKUP(EVID_HNOJENI!N1034,HNOJIVA_ALL!$A$2:$Z$3303,16,FALSE)*K1034*IF(L1034="t",10,IF(L1034="kg",0.01,IF(L1034="q",1,IF(L1034="l",0.01*VLOOKUP(EVID_HNOJENI!N1034,HNOJIVA_ALL!$A$2:$AE$3303,31,FALSE),"CHYBA")))),2)</f>
        <v>#N/A</v>
      </c>
      <c r="S1034" s="51" t="e">
        <f>ROUND(VLOOKUP(EVID_HNOJENI!N1034,HNOJIVA_ALL!$A$2:$Z$3303,18,FALSE)*K1034*IF(L1034="t",10,IF(L1034="kg",0.01,IF(L1034="q",1,IF(L1034="l",0.01*VLOOKUP(EVID_HNOJENI!N1034,HNOJIVA_ALL!$A$2:$AE$3303,31,FALSE),"CHYBA")))),2)</f>
        <v>#N/A</v>
      </c>
      <c r="T1034" s="51" t="e">
        <f>ROUND(VLOOKUP(EVID_HNOJENI!N1034,HNOJIVA_ALL!$A$2:$Z$3303,17,FALSE)*K1034*IF(L1034="t",10,IF(L1034="kg",0.01,IF(L1034="q",1,IF(L1034="l",0.01*VLOOKUP(EVID_HNOJENI!N1034,HNOJIVA_ALL!$A$2:$AE$3303,31,FALSE),"CHYBA")))),2)</f>
        <v>#N/A</v>
      </c>
      <c r="U1034" s="51" t="e">
        <f>ROUND(VLOOKUP(EVID_HNOJENI!N1034,HNOJIVA_ALL!$A$2:$Z$3303,20,FALSE)*K1034*IF(L1034="t",10,IF(L1034="kg",0.01,IF(L1034="q",1,IF(L1034="l",0.01*VLOOKUP(EVID_HNOJENI!N1034,HNOJIVA_ALL!$A$2:$AE$3303,31,FALSE),"CHYBA")))),2)</f>
        <v>#N/A</v>
      </c>
    </row>
    <row r="1035" spans="1:21" x14ac:dyDescent="0.2">
      <c r="A1035" s="32"/>
      <c r="B1035" s="45" t="e">
        <f>VLOOKUP($A1035,EVID_OSEVU!$A$1:$M$4972,2,FALSE)</f>
        <v>#N/A</v>
      </c>
      <c r="C1035" s="45" t="e">
        <f>VLOOKUP($A1035,EVID_OSEVU!$A$1:$M$4972,3,FALSE)</f>
        <v>#N/A</v>
      </c>
      <c r="D1035" s="45" t="e">
        <f>VLOOKUP($A1035,EVID_OSEVU!$A$1:$M$4972,4,FALSE)</f>
        <v>#N/A</v>
      </c>
      <c r="E1035" s="45" t="e">
        <f>VLOOKUP($A1035,EVID_OSEVU!$A$1:$M$4972,7,FALSE)</f>
        <v>#N/A</v>
      </c>
      <c r="F1035" s="45" t="e">
        <f>VLOOKUP($A1035,EVID_OSEVU!$A$1:$M$4972,8,FALSE)</f>
        <v>#N/A</v>
      </c>
      <c r="G1035" s="45" t="e">
        <f>VLOOKUP($A1035,EVID_OSEVU!$A$1:$M$4972,11,FALSE)</f>
        <v>#N/A</v>
      </c>
      <c r="H1035" s="35"/>
      <c r="I1035" s="48"/>
      <c r="J1035" s="33" t="e">
        <f>VLOOKUP($A1035,EVID_OSEVU!$A$1:$M$4972,11,FALSE)</f>
        <v>#N/A</v>
      </c>
      <c r="K1035" s="39"/>
      <c r="L1035" s="49"/>
      <c r="M1035" s="89" t="e">
        <f t="shared" si="16"/>
        <v>#N/A</v>
      </c>
      <c r="N1035" s="50"/>
      <c r="O1035" s="37" t="e">
        <f>VLOOKUP(EVID_HNOJENI!N1035,HNOJIVA_ALL!$A$2:$Z$3303,4,FALSE)</f>
        <v>#N/A</v>
      </c>
      <c r="P1035" s="51" t="e">
        <f>ROUND(VLOOKUP(EVID_HNOJENI!N1035,HNOJIVA_ALL!$A$2:$Z$3303,14,FALSE)*K1035*IF(L1035="t",10,IF(L1035="kg",0.01,IF(L1035="q",1,IF(L1035="l",0.01*VLOOKUP(EVID_HNOJENI!N1035,HNOJIVA_ALL!$A$2:$AE$3303,31,FALSE),"CHYBA")))),2)</f>
        <v>#N/A</v>
      </c>
      <c r="Q1035" s="51" t="e">
        <f>ROUND(VLOOKUP(EVID_HNOJENI!N1035,HNOJIVA_ALL!$A$2:$Z$3303,15,FALSE)*K1035*IF(L1035="t",10,IF(L1035="kg",0.01,IF(L1035="q",1,IF(L1035="l",0.01*VLOOKUP(EVID_HNOJENI!N1035,HNOJIVA_ALL!$A$2:$AE$3303,31,FALSE),"CHYBA")))),2)</f>
        <v>#N/A</v>
      </c>
      <c r="R1035" s="51" t="e">
        <f>ROUND(VLOOKUP(EVID_HNOJENI!N1035,HNOJIVA_ALL!$A$2:$Z$3303,16,FALSE)*K1035*IF(L1035="t",10,IF(L1035="kg",0.01,IF(L1035="q",1,IF(L1035="l",0.01*VLOOKUP(EVID_HNOJENI!N1035,HNOJIVA_ALL!$A$2:$AE$3303,31,FALSE),"CHYBA")))),2)</f>
        <v>#N/A</v>
      </c>
      <c r="S1035" s="51" t="e">
        <f>ROUND(VLOOKUP(EVID_HNOJENI!N1035,HNOJIVA_ALL!$A$2:$Z$3303,18,FALSE)*K1035*IF(L1035="t",10,IF(L1035="kg",0.01,IF(L1035="q",1,IF(L1035="l",0.01*VLOOKUP(EVID_HNOJENI!N1035,HNOJIVA_ALL!$A$2:$AE$3303,31,FALSE),"CHYBA")))),2)</f>
        <v>#N/A</v>
      </c>
      <c r="T1035" s="51" t="e">
        <f>ROUND(VLOOKUP(EVID_HNOJENI!N1035,HNOJIVA_ALL!$A$2:$Z$3303,17,FALSE)*K1035*IF(L1035="t",10,IF(L1035="kg",0.01,IF(L1035="q",1,IF(L1035="l",0.01*VLOOKUP(EVID_HNOJENI!N1035,HNOJIVA_ALL!$A$2:$AE$3303,31,FALSE),"CHYBA")))),2)</f>
        <v>#N/A</v>
      </c>
      <c r="U1035" s="51" t="e">
        <f>ROUND(VLOOKUP(EVID_HNOJENI!N1035,HNOJIVA_ALL!$A$2:$Z$3303,20,FALSE)*K1035*IF(L1035="t",10,IF(L1035="kg",0.01,IF(L1035="q",1,IF(L1035="l",0.01*VLOOKUP(EVID_HNOJENI!N1035,HNOJIVA_ALL!$A$2:$AE$3303,31,FALSE),"CHYBA")))),2)</f>
        <v>#N/A</v>
      </c>
    </row>
    <row r="1036" spans="1:21" x14ac:dyDescent="0.2">
      <c r="A1036" s="32"/>
      <c r="B1036" s="45" t="e">
        <f>VLOOKUP($A1036,EVID_OSEVU!$A$1:$M$4972,2,FALSE)</f>
        <v>#N/A</v>
      </c>
      <c r="C1036" s="45" t="e">
        <f>VLOOKUP($A1036,EVID_OSEVU!$A$1:$M$4972,3,FALSE)</f>
        <v>#N/A</v>
      </c>
      <c r="D1036" s="45" t="e">
        <f>VLOOKUP($A1036,EVID_OSEVU!$A$1:$M$4972,4,FALSE)</f>
        <v>#N/A</v>
      </c>
      <c r="E1036" s="45" t="e">
        <f>VLOOKUP($A1036,EVID_OSEVU!$A$1:$M$4972,7,FALSE)</f>
        <v>#N/A</v>
      </c>
      <c r="F1036" s="45" t="e">
        <f>VLOOKUP($A1036,EVID_OSEVU!$A$1:$M$4972,8,FALSE)</f>
        <v>#N/A</v>
      </c>
      <c r="G1036" s="45" t="e">
        <f>VLOOKUP($A1036,EVID_OSEVU!$A$1:$M$4972,11,FALSE)</f>
        <v>#N/A</v>
      </c>
      <c r="H1036" s="35"/>
      <c r="I1036" s="48"/>
      <c r="J1036" s="33" t="e">
        <f>VLOOKUP($A1036,EVID_OSEVU!$A$1:$M$4972,11,FALSE)</f>
        <v>#N/A</v>
      </c>
      <c r="K1036" s="39"/>
      <c r="L1036" s="49"/>
      <c r="M1036" s="89" t="e">
        <f t="shared" si="16"/>
        <v>#N/A</v>
      </c>
      <c r="N1036" s="50"/>
      <c r="O1036" s="37" t="e">
        <f>VLOOKUP(EVID_HNOJENI!N1036,HNOJIVA_ALL!$A$2:$Z$3303,4,FALSE)</f>
        <v>#N/A</v>
      </c>
      <c r="P1036" s="51" t="e">
        <f>ROUND(VLOOKUP(EVID_HNOJENI!N1036,HNOJIVA_ALL!$A$2:$Z$3303,14,FALSE)*K1036*IF(L1036="t",10,IF(L1036="kg",0.01,IF(L1036="q",1,IF(L1036="l",0.01*VLOOKUP(EVID_HNOJENI!N1036,HNOJIVA_ALL!$A$2:$AE$3303,31,FALSE),"CHYBA")))),2)</f>
        <v>#N/A</v>
      </c>
      <c r="Q1036" s="51" t="e">
        <f>ROUND(VLOOKUP(EVID_HNOJENI!N1036,HNOJIVA_ALL!$A$2:$Z$3303,15,FALSE)*K1036*IF(L1036="t",10,IF(L1036="kg",0.01,IF(L1036="q",1,IF(L1036="l",0.01*VLOOKUP(EVID_HNOJENI!N1036,HNOJIVA_ALL!$A$2:$AE$3303,31,FALSE),"CHYBA")))),2)</f>
        <v>#N/A</v>
      </c>
      <c r="R1036" s="51" t="e">
        <f>ROUND(VLOOKUP(EVID_HNOJENI!N1036,HNOJIVA_ALL!$A$2:$Z$3303,16,FALSE)*K1036*IF(L1036="t",10,IF(L1036="kg",0.01,IF(L1036="q",1,IF(L1036="l",0.01*VLOOKUP(EVID_HNOJENI!N1036,HNOJIVA_ALL!$A$2:$AE$3303,31,FALSE),"CHYBA")))),2)</f>
        <v>#N/A</v>
      </c>
      <c r="S1036" s="51" t="e">
        <f>ROUND(VLOOKUP(EVID_HNOJENI!N1036,HNOJIVA_ALL!$A$2:$Z$3303,18,FALSE)*K1036*IF(L1036="t",10,IF(L1036="kg",0.01,IF(L1036="q",1,IF(L1036="l",0.01*VLOOKUP(EVID_HNOJENI!N1036,HNOJIVA_ALL!$A$2:$AE$3303,31,FALSE),"CHYBA")))),2)</f>
        <v>#N/A</v>
      </c>
      <c r="T1036" s="51" t="e">
        <f>ROUND(VLOOKUP(EVID_HNOJENI!N1036,HNOJIVA_ALL!$A$2:$Z$3303,17,FALSE)*K1036*IF(L1036="t",10,IF(L1036="kg",0.01,IF(L1036="q",1,IF(L1036="l",0.01*VLOOKUP(EVID_HNOJENI!N1036,HNOJIVA_ALL!$A$2:$AE$3303,31,FALSE),"CHYBA")))),2)</f>
        <v>#N/A</v>
      </c>
      <c r="U1036" s="51" t="e">
        <f>ROUND(VLOOKUP(EVID_HNOJENI!N1036,HNOJIVA_ALL!$A$2:$Z$3303,20,FALSE)*K1036*IF(L1036="t",10,IF(L1036="kg",0.01,IF(L1036="q",1,IF(L1036="l",0.01*VLOOKUP(EVID_HNOJENI!N1036,HNOJIVA_ALL!$A$2:$AE$3303,31,FALSE),"CHYBA")))),2)</f>
        <v>#N/A</v>
      </c>
    </row>
    <row r="1037" spans="1:21" x14ac:dyDescent="0.2">
      <c r="A1037" s="32"/>
      <c r="B1037" s="45" t="e">
        <f>VLOOKUP($A1037,EVID_OSEVU!$A$1:$M$4972,2,FALSE)</f>
        <v>#N/A</v>
      </c>
      <c r="C1037" s="45" t="e">
        <f>VLOOKUP($A1037,EVID_OSEVU!$A$1:$M$4972,3,FALSE)</f>
        <v>#N/A</v>
      </c>
      <c r="D1037" s="45" t="e">
        <f>VLOOKUP($A1037,EVID_OSEVU!$A$1:$M$4972,4,FALSE)</f>
        <v>#N/A</v>
      </c>
      <c r="E1037" s="45" t="e">
        <f>VLOOKUP($A1037,EVID_OSEVU!$A$1:$M$4972,7,FALSE)</f>
        <v>#N/A</v>
      </c>
      <c r="F1037" s="45" t="e">
        <f>VLOOKUP($A1037,EVID_OSEVU!$A$1:$M$4972,8,FALSE)</f>
        <v>#N/A</v>
      </c>
      <c r="G1037" s="45" t="e">
        <f>VLOOKUP($A1037,EVID_OSEVU!$A$1:$M$4972,11,FALSE)</f>
        <v>#N/A</v>
      </c>
      <c r="H1037" s="35"/>
      <c r="I1037" s="48"/>
      <c r="J1037" s="33" t="e">
        <f>VLOOKUP($A1037,EVID_OSEVU!$A$1:$M$4972,11,FALSE)</f>
        <v>#N/A</v>
      </c>
      <c r="K1037" s="39"/>
      <c r="L1037" s="49"/>
      <c r="M1037" s="89" t="e">
        <f t="shared" si="16"/>
        <v>#N/A</v>
      </c>
      <c r="N1037" s="50"/>
      <c r="O1037" s="37" t="e">
        <f>VLOOKUP(EVID_HNOJENI!N1037,HNOJIVA_ALL!$A$2:$Z$3303,4,FALSE)</f>
        <v>#N/A</v>
      </c>
      <c r="P1037" s="51" t="e">
        <f>ROUND(VLOOKUP(EVID_HNOJENI!N1037,HNOJIVA_ALL!$A$2:$Z$3303,14,FALSE)*K1037*IF(L1037="t",10,IF(L1037="kg",0.01,IF(L1037="q",1,IF(L1037="l",0.01*VLOOKUP(EVID_HNOJENI!N1037,HNOJIVA_ALL!$A$2:$AE$3303,31,FALSE),"CHYBA")))),2)</f>
        <v>#N/A</v>
      </c>
      <c r="Q1037" s="51" t="e">
        <f>ROUND(VLOOKUP(EVID_HNOJENI!N1037,HNOJIVA_ALL!$A$2:$Z$3303,15,FALSE)*K1037*IF(L1037="t",10,IF(L1037="kg",0.01,IF(L1037="q",1,IF(L1037="l",0.01*VLOOKUP(EVID_HNOJENI!N1037,HNOJIVA_ALL!$A$2:$AE$3303,31,FALSE),"CHYBA")))),2)</f>
        <v>#N/A</v>
      </c>
      <c r="R1037" s="51" t="e">
        <f>ROUND(VLOOKUP(EVID_HNOJENI!N1037,HNOJIVA_ALL!$A$2:$Z$3303,16,FALSE)*K1037*IF(L1037="t",10,IF(L1037="kg",0.01,IF(L1037="q",1,IF(L1037="l",0.01*VLOOKUP(EVID_HNOJENI!N1037,HNOJIVA_ALL!$A$2:$AE$3303,31,FALSE),"CHYBA")))),2)</f>
        <v>#N/A</v>
      </c>
      <c r="S1037" s="51" t="e">
        <f>ROUND(VLOOKUP(EVID_HNOJENI!N1037,HNOJIVA_ALL!$A$2:$Z$3303,18,FALSE)*K1037*IF(L1037="t",10,IF(L1037="kg",0.01,IF(L1037="q",1,IF(L1037="l",0.01*VLOOKUP(EVID_HNOJENI!N1037,HNOJIVA_ALL!$A$2:$AE$3303,31,FALSE),"CHYBA")))),2)</f>
        <v>#N/A</v>
      </c>
      <c r="T1037" s="51" t="e">
        <f>ROUND(VLOOKUP(EVID_HNOJENI!N1037,HNOJIVA_ALL!$A$2:$Z$3303,17,FALSE)*K1037*IF(L1037="t",10,IF(L1037="kg",0.01,IF(L1037="q",1,IF(L1037="l",0.01*VLOOKUP(EVID_HNOJENI!N1037,HNOJIVA_ALL!$A$2:$AE$3303,31,FALSE),"CHYBA")))),2)</f>
        <v>#N/A</v>
      </c>
      <c r="U1037" s="51" t="e">
        <f>ROUND(VLOOKUP(EVID_HNOJENI!N1037,HNOJIVA_ALL!$A$2:$Z$3303,20,FALSE)*K1037*IF(L1037="t",10,IF(L1037="kg",0.01,IF(L1037="q",1,IF(L1037="l",0.01*VLOOKUP(EVID_HNOJENI!N1037,HNOJIVA_ALL!$A$2:$AE$3303,31,FALSE),"CHYBA")))),2)</f>
        <v>#N/A</v>
      </c>
    </row>
    <row r="1038" spans="1:21" x14ac:dyDescent="0.2">
      <c r="A1038" s="32"/>
      <c r="B1038" s="45" t="e">
        <f>VLOOKUP($A1038,EVID_OSEVU!$A$1:$M$4972,2,FALSE)</f>
        <v>#N/A</v>
      </c>
      <c r="C1038" s="45" t="e">
        <f>VLOOKUP($A1038,EVID_OSEVU!$A$1:$M$4972,3,FALSE)</f>
        <v>#N/A</v>
      </c>
      <c r="D1038" s="45" t="e">
        <f>VLOOKUP($A1038,EVID_OSEVU!$A$1:$M$4972,4,FALSE)</f>
        <v>#N/A</v>
      </c>
      <c r="E1038" s="45" t="e">
        <f>VLOOKUP($A1038,EVID_OSEVU!$A$1:$M$4972,7,FALSE)</f>
        <v>#N/A</v>
      </c>
      <c r="F1038" s="45" t="e">
        <f>VLOOKUP($A1038,EVID_OSEVU!$A$1:$M$4972,8,FALSE)</f>
        <v>#N/A</v>
      </c>
      <c r="G1038" s="45" t="e">
        <f>VLOOKUP($A1038,EVID_OSEVU!$A$1:$M$4972,11,FALSE)</f>
        <v>#N/A</v>
      </c>
      <c r="H1038" s="35"/>
      <c r="I1038" s="48"/>
      <c r="J1038" s="33" t="e">
        <f>VLOOKUP($A1038,EVID_OSEVU!$A$1:$M$4972,11,FALSE)</f>
        <v>#N/A</v>
      </c>
      <c r="K1038" s="39"/>
      <c r="L1038" s="49"/>
      <c r="M1038" s="89" t="e">
        <f t="shared" si="16"/>
        <v>#N/A</v>
      </c>
      <c r="N1038" s="50"/>
      <c r="O1038" s="37" t="e">
        <f>VLOOKUP(EVID_HNOJENI!N1038,HNOJIVA_ALL!$A$2:$Z$3303,4,FALSE)</f>
        <v>#N/A</v>
      </c>
      <c r="P1038" s="51" t="e">
        <f>ROUND(VLOOKUP(EVID_HNOJENI!N1038,HNOJIVA_ALL!$A$2:$Z$3303,14,FALSE)*K1038*IF(L1038="t",10,IF(L1038="kg",0.01,IF(L1038="q",1,IF(L1038="l",0.01*VLOOKUP(EVID_HNOJENI!N1038,HNOJIVA_ALL!$A$2:$AE$3303,31,FALSE),"CHYBA")))),2)</f>
        <v>#N/A</v>
      </c>
      <c r="Q1038" s="51" t="e">
        <f>ROUND(VLOOKUP(EVID_HNOJENI!N1038,HNOJIVA_ALL!$A$2:$Z$3303,15,FALSE)*K1038*IF(L1038="t",10,IF(L1038="kg",0.01,IF(L1038="q",1,IF(L1038="l",0.01*VLOOKUP(EVID_HNOJENI!N1038,HNOJIVA_ALL!$A$2:$AE$3303,31,FALSE),"CHYBA")))),2)</f>
        <v>#N/A</v>
      </c>
      <c r="R1038" s="51" t="e">
        <f>ROUND(VLOOKUP(EVID_HNOJENI!N1038,HNOJIVA_ALL!$A$2:$Z$3303,16,FALSE)*K1038*IF(L1038="t",10,IF(L1038="kg",0.01,IF(L1038="q",1,IF(L1038="l",0.01*VLOOKUP(EVID_HNOJENI!N1038,HNOJIVA_ALL!$A$2:$AE$3303,31,FALSE),"CHYBA")))),2)</f>
        <v>#N/A</v>
      </c>
      <c r="S1038" s="51" t="e">
        <f>ROUND(VLOOKUP(EVID_HNOJENI!N1038,HNOJIVA_ALL!$A$2:$Z$3303,18,FALSE)*K1038*IF(L1038="t",10,IF(L1038="kg",0.01,IF(L1038="q",1,IF(L1038="l",0.01*VLOOKUP(EVID_HNOJENI!N1038,HNOJIVA_ALL!$A$2:$AE$3303,31,FALSE),"CHYBA")))),2)</f>
        <v>#N/A</v>
      </c>
      <c r="T1038" s="51" t="e">
        <f>ROUND(VLOOKUP(EVID_HNOJENI!N1038,HNOJIVA_ALL!$A$2:$Z$3303,17,FALSE)*K1038*IF(L1038="t",10,IF(L1038="kg",0.01,IF(L1038="q",1,IF(L1038="l",0.01*VLOOKUP(EVID_HNOJENI!N1038,HNOJIVA_ALL!$A$2:$AE$3303,31,FALSE),"CHYBA")))),2)</f>
        <v>#N/A</v>
      </c>
      <c r="U1038" s="51" t="e">
        <f>ROUND(VLOOKUP(EVID_HNOJENI!N1038,HNOJIVA_ALL!$A$2:$Z$3303,20,FALSE)*K1038*IF(L1038="t",10,IF(L1038="kg",0.01,IF(L1038="q",1,IF(L1038="l",0.01*VLOOKUP(EVID_HNOJENI!N1038,HNOJIVA_ALL!$A$2:$AE$3303,31,FALSE),"CHYBA")))),2)</f>
        <v>#N/A</v>
      </c>
    </row>
    <row r="1039" spans="1:21" x14ac:dyDescent="0.2">
      <c r="A1039" s="32"/>
      <c r="B1039" s="45" t="e">
        <f>VLOOKUP($A1039,EVID_OSEVU!$A$1:$M$4972,2,FALSE)</f>
        <v>#N/A</v>
      </c>
      <c r="C1039" s="45" t="e">
        <f>VLOOKUP($A1039,EVID_OSEVU!$A$1:$M$4972,3,FALSE)</f>
        <v>#N/A</v>
      </c>
      <c r="D1039" s="45" t="e">
        <f>VLOOKUP($A1039,EVID_OSEVU!$A$1:$M$4972,4,FALSE)</f>
        <v>#N/A</v>
      </c>
      <c r="E1039" s="45" t="e">
        <f>VLOOKUP($A1039,EVID_OSEVU!$A$1:$M$4972,7,FALSE)</f>
        <v>#N/A</v>
      </c>
      <c r="F1039" s="45" t="e">
        <f>VLOOKUP($A1039,EVID_OSEVU!$A$1:$M$4972,8,FALSE)</f>
        <v>#N/A</v>
      </c>
      <c r="G1039" s="45" t="e">
        <f>VLOOKUP($A1039,EVID_OSEVU!$A$1:$M$4972,11,FALSE)</f>
        <v>#N/A</v>
      </c>
      <c r="H1039" s="35"/>
      <c r="I1039" s="48"/>
      <c r="J1039" s="33" t="e">
        <f>VLOOKUP($A1039,EVID_OSEVU!$A$1:$M$4972,11,FALSE)</f>
        <v>#N/A</v>
      </c>
      <c r="K1039" s="39"/>
      <c r="L1039" s="49"/>
      <c r="M1039" s="89" t="e">
        <f t="shared" si="16"/>
        <v>#N/A</v>
      </c>
      <c r="N1039" s="50"/>
      <c r="O1039" s="37" t="e">
        <f>VLOOKUP(EVID_HNOJENI!N1039,HNOJIVA_ALL!$A$2:$Z$3303,4,FALSE)</f>
        <v>#N/A</v>
      </c>
      <c r="P1039" s="51" t="e">
        <f>ROUND(VLOOKUP(EVID_HNOJENI!N1039,HNOJIVA_ALL!$A$2:$Z$3303,14,FALSE)*K1039*IF(L1039="t",10,IF(L1039="kg",0.01,IF(L1039="q",1,IF(L1039="l",0.01*VLOOKUP(EVID_HNOJENI!N1039,HNOJIVA_ALL!$A$2:$AE$3303,31,FALSE),"CHYBA")))),2)</f>
        <v>#N/A</v>
      </c>
      <c r="Q1039" s="51" t="e">
        <f>ROUND(VLOOKUP(EVID_HNOJENI!N1039,HNOJIVA_ALL!$A$2:$Z$3303,15,FALSE)*K1039*IF(L1039="t",10,IF(L1039="kg",0.01,IF(L1039="q",1,IF(L1039="l",0.01*VLOOKUP(EVID_HNOJENI!N1039,HNOJIVA_ALL!$A$2:$AE$3303,31,FALSE),"CHYBA")))),2)</f>
        <v>#N/A</v>
      </c>
      <c r="R1039" s="51" t="e">
        <f>ROUND(VLOOKUP(EVID_HNOJENI!N1039,HNOJIVA_ALL!$A$2:$Z$3303,16,FALSE)*K1039*IF(L1039="t",10,IF(L1039="kg",0.01,IF(L1039="q",1,IF(L1039="l",0.01*VLOOKUP(EVID_HNOJENI!N1039,HNOJIVA_ALL!$A$2:$AE$3303,31,FALSE),"CHYBA")))),2)</f>
        <v>#N/A</v>
      </c>
      <c r="S1039" s="51" t="e">
        <f>ROUND(VLOOKUP(EVID_HNOJENI!N1039,HNOJIVA_ALL!$A$2:$Z$3303,18,FALSE)*K1039*IF(L1039="t",10,IF(L1039="kg",0.01,IF(L1039="q",1,IF(L1039="l",0.01*VLOOKUP(EVID_HNOJENI!N1039,HNOJIVA_ALL!$A$2:$AE$3303,31,FALSE),"CHYBA")))),2)</f>
        <v>#N/A</v>
      </c>
      <c r="T1039" s="51" t="e">
        <f>ROUND(VLOOKUP(EVID_HNOJENI!N1039,HNOJIVA_ALL!$A$2:$Z$3303,17,FALSE)*K1039*IF(L1039="t",10,IF(L1039="kg",0.01,IF(L1039="q",1,IF(L1039="l",0.01*VLOOKUP(EVID_HNOJENI!N1039,HNOJIVA_ALL!$A$2:$AE$3303,31,FALSE),"CHYBA")))),2)</f>
        <v>#N/A</v>
      </c>
      <c r="U1039" s="51" t="e">
        <f>ROUND(VLOOKUP(EVID_HNOJENI!N1039,HNOJIVA_ALL!$A$2:$Z$3303,20,FALSE)*K1039*IF(L1039="t",10,IF(L1039="kg",0.01,IF(L1039="q",1,IF(L1039="l",0.01*VLOOKUP(EVID_HNOJENI!N1039,HNOJIVA_ALL!$A$2:$AE$3303,31,FALSE),"CHYBA")))),2)</f>
        <v>#N/A</v>
      </c>
    </row>
    <row r="1040" spans="1:21" x14ac:dyDescent="0.2">
      <c r="A1040" s="32"/>
      <c r="B1040" s="45" t="e">
        <f>VLOOKUP($A1040,EVID_OSEVU!$A$1:$M$4972,2,FALSE)</f>
        <v>#N/A</v>
      </c>
      <c r="C1040" s="45" t="e">
        <f>VLOOKUP($A1040,EVID_OSEVU!$A$1:$M$4972,3,FALSE)</f>
        <v>#N/A</v>
      </c>
      <c r="D1040" s="45" t="e">
        <f>VLOOKUP($A1040,EVID_OSEVU!$A$1:$M$4972,4,FALSE)</f>
        <v>#N/A</v>
      </c>
      <c r="E1040" s="45" t="e">
        <f>VLOOKUP($A1040,EVID_OSEVU!$A$1:$M$4972,7,FALSE)</f>
        <v>#N/A</v>
      </c>
      <c r="F1040" s="45" t="e">
        <f>VLOOKUP($A1040,EVID_OSEVU!$A$1:$M$4972,8,FALSE)</f>
        <v>#N/A</v>
      </c>
      <c r="G1040" s="45" t="e">
        <f>VLOOKUP($A1040,EVID_OSEVU!$A$1:$M$4972,11,FALSE)</f>
        <v>#N/A</v>
      </c>
      <c r="H1040" s="35"/>
      <c r="I1040" s="48"/>
      <c r="J1040" s="33" t="e">
        <f>VLOOKUP($A1040,EVID_OSEVU!$A$1:$M$4972,11,FALSE)</f>
        <v>#N/A</v>
      </c>
      <c r="K1040" s="39"/>
      <c r="L1040" s="49"/>
      <c r="M1040" s="89" t="e">
        <f t="shared" si="16"/>
        <v>#N/A</v>
      </c>
      <c r="N1040" s="50"/>
      <c r="O1040" s="37" t="e">
        <f>VLOOKUP(EVID_HNOJENI!N1040,HNOJIVA_ALL!$A$2:$Z$3303,4,FALSE)</f>
        <v>#N/A</v>
      </c>
      <c r="P1040" s="51" t="e">
        <f>ROUND(VLOOKUP(EVID_HNOJENI!N1040,HNOJIVA_ALL!$A$2:$Z$3303,14,FALSE)*K1040*IF(L1040="t",10,IF(L1040="kg",0.01,IF(L1040="q",1,IF(L1040="l",0.01*VLOOKUP(EVID_HNOJENI!N1040,HNOJIVA_ALL!$A$2:$AE$3303,31,FALSE),"CHYBA")))),2)</f>
        <v>#N/A</v>
      </c>
      <c r="Q1040" s="51" t="e">
        <f>ROUND(VLOOKUP(EVID_HNOJENI!N1040,HNOJIVA_ALL!$A$2:$Z$3303,15,FALSE)*K1040*IF(L1040="t",10,IF(L1040="kg",0.01,IF(L1040="q",1,IF(L1040="l",0.01*VLOOKUP(EVID_HNOJENI!N1040,HNOJIVA_ALL!$A$2:$AE$3303,31,FALSE),"CHYBA")))),2)</f>
        <v>#N/A</v>
      </c>
      <c r="R1040" s="51" t="e">
        <f>ROUND(VLOOKUP(EVID_HNOJENI!N1040,HNOJIVA_ALL!$A$2:$Z$3303,16,FALSE)*K1040*IF(L1040="t",10,IF(L1040="kg",0.01,IF(L1040="q",1,IF(L1040="l",0.01*VLOOKUP(EVID_HNOJENI!N1040,HNOJIVA_ALL!$A$2:$AE$3303,31,FALSE),"CHYBA")))),2)</f>
        <v>#N/A</v>
      </c>
      <c r="S1040" s="51" t="e">
        <f>ROUND(VLOOKUP(EVID_HNOJENI!N1040,HNOJIVA_ALL!$A$2:$Z$3303,18,FALSE)*K1040*IF(L1040="t",10,IF(L1040="kg",0.01,IF(L1040="q",1,IF(L1040="l",0.01*VLOOKUP(EVID_HNOJENI!N1040,HNOJIVA_ALL!$A$2:$AE$3303,31,FALSE),"CHYBA")))),2)</f>
        <v>#N/A</v>
      </c>
      <c r="T1040" s="51" t="e">
        <f>ROUND(VLOOKUP(EVID_HNOJENI!N1040,HNOJIVA_ALL!$A$2:$Z$3303,17,FALSE)*K1040*IF(L1040="t",10,IF(L1040="kg",0.01,IF(L1040="q",1,IF(L1040="l",0.01*VLOOKUP(EVID_HNOJENI!N1040,HNOJIVA_ALL!$A$2:$AE$3303,31,FALSE),"CHYBA")))),2)</f>
        <v>#N/A</v>
      </c>
      <c r="U1040" s="51" t="e">
        <f>ROUND(VLOOKUP(EVID_HNOJENI!N1040,HNOJIVA_ALL!$A$2:$Z$3303,20,FALSE)*K1040*IF(L1040="t",10,IF(L1040="kg",0.01,IF(L1040="q",1,IF(L1040="l",0.01*VLOOKUP(EVID_HNOJENI!N1040,HNOJIVA_ALL!$A$2:$AE$3303,31,FALSE),"CHYBA")))),2)</f>
        <v>#N/A</v>
      </c>
    </row>
    <row r="1041" spans="1:21" x14ac:dyDescent="0.2">
      <c r="A1041" s="32"/>
      <c r="B1041" s="45" t="e">
        <f>VLOOKUP($A1041,EVID_OSEVU!$A$1:$M$4972,2,FALSE)</f>
        <v>#N/A</v>
      </c>
      <c r="C1041" s="45" t="e">
        <f>VLOOKUP($A1041,EVID_OSEVU!$A$1:$M$4972,3,FALSE)</f>
        <v>#N/A</v>
      </c>
      <c r="D1041" s="45" t="e">
        <f>VLOOKUP($A1041,EVID_OSEVU!$A$1:$M$4972,4,FALSE)</f>
        <v>#N/A</v>
      </c>
      <c r="E1041" s="45" t="e">
        <f>VLOOKUP($A1041,EVID_OSEVU!$A$1:$M$4972,7,FALSE)</f>
        <v>#N/A</v>
      </c>
      <c r="F1041" s="45" t="e">
        <f>VLOOKUP($A1041,EVID_OSEVU!$A$1:$M$4972,8,FALSE)</f>
        <v>#N/A</v>
      </c>
      <c r="G1041" s="45" t="e">
        <f>VLOOKUP($A1041,EVID_OSEVU!$A$1:$M$4972,11,FALSE)</f>
        <v>#N/A</v>
      </c>
      <c r="H1041" s="35"/>
      <c r="I1041" s="48"/>
      <c r="J1041" s="33" t="e">
        <f>VLOOKUP($A1041,EVID_OSEVU!$A$1:$M$4972,11,FALSE)</f>
        <v>#N/A</v>
      </c>
      <c r="K1041" s="39"/>
      <c r="L1041" s="49"/>
      <c r="M1041" s="89" t="e">
        <f t="shared" si="16"/>
        <v>#N/A</v>
      </c>
      <c r="N1041" s="50"/>
      <c r="O1041" s="37" t="e">
        <f>VLOOKUP(EVID_HNOJENI!N1041,HNOJIVA_ALL!$A$2:$Z$3303,4,FALSE)</f>
        <v>#N/A</v>
      </c>
      <c r="P1041" s="51" t="e">
        <f>ROUND(VLOOKUP(EVID_HNOJENI!N1041,HNOJIVA_ALL!$A$2:$Z$3303,14,FALSE)*K1041*IF(L1041="t",10,IF(L1041="kg",0.01,IF(L1041="q",1,IF(L1041="l",0.01*VLOOKUP(EVID_HNOJENI!N1041,HNOJIVA_ALL!$A$2:$AE$3303,31,FALSE),"CHYBA")))),2)</f>
        <v>#N/A</v>
      </c>
      <c r="Q1041" s="51" t="e">
        <f>ROUND(VLOOKUP(EVID_HNOJENI!N1041,HNOJIVA_ALL!$A$2:$Z$3303,15,FALSE)*K1041*IF(L1041="t",10,IF(L1041="kg",0.01,IF(L1041="q",1,IF(L1041="l",0.01*VLOOKUP(EVID_HNOJENI!N1041,HNOJIVA_ALL!$A$2:$AE$3303,31,FALSE),"CHYBA")))),2)</f>
        <v>#N/A</v>
      </c>
      <c r="R1041" s="51" t="e">
        <f>ROUND(VLOOKUP(EVID_HNOJENI!N1041,HNOJIVA_ALL!$A$2:$Z$3303,16,FALSE)*K1041*IF(L1041="t",10,IF(L1041="kg",0.01,IF(L1041="q",1,IF(L1041="l",0.01*VLOOKUP(EVID_HNOJENI!N1041,HNOJIVA_ALL!$A$2:$AE$3303,31,FALSE),"CHYBA")))),2)</f>
        <v>#N/A</v>
      </c>
      <c r="S1041" s="51" t="e">
        <f>ROUND(VLOOKUP(EVID_HNOJENI!N1041,HNOJIVA_ALL!$A$2:$Z$3303,18,FALSE)*K1041*IF(L1041="t",10,IF(L1041="kg",0.01,IF(L1041="q",1,IF(L1041="l",0.01*VLOOKUP(EVID_HNOJENI!N1041,HNOJIVA_ALL!$A$2:$AE$3303,31,FALSE),"CHYBA")))),2)</f>
        <v>#N/A</v>
      </c>
      <c r="T1041" s="51" t="e">
        <f>ROUND(VLOOKUP(EVID_HNOJENI!N1041,HNOJIVA_ALL!$A$2:$Z$3303,17,FALSE)*K1041*IF(L1041="t",10,IF(L1041="kg",0.01,IF(L1041="q",1,IF(L1041="l",0.01*VLOOKUP(EVID_HNOJENI!N1041,HNOJIVA_ALL!$A$2:$AE$3303,31,FALSE),"CHYBA")))),2)</f>
        <v>#N/A</v>
      </c>
      <c r="U1041" s="51" t="e">
        <f>ROUND(VLOOKUP(EVID_HNOJENI!N1041,HNOJIVA_ALL!$A$2:$Z$3303,20,FALSE)*K1041*IF(L1041="t",10,IF(L1041="kg",0.01,IF(L1041="q",1,IF(L1041="l",0.01*VLOOKUP(EVID_HNOJENI!N1041,HNOJIVA_ALL!$A$2:$AE$3303,31,FALSE),"CHYBA")))),2)</f>
        <v>#N/A</v>
      </c>
    </row>
    <row r="1042" spans="1:21" x14ac:dyDescent="0.2">
      <c r="A1042" s="32"/>
      <c r="B1042" s="45" t="e">
        <f>VLOOKUP($A1042,EVID_OSEVU!$A$1:$M$4972,2,FALSE)</f>
        <v>#N/A</v>
      </c>
      <c r="C1042" s="45" t="e">
        <f>VLOOKUP($A1042,EVID_OSEVU!$A$1:$M$4972,3,FALSE)</f>
        <v>#N/A</v>
      </c>
      <c r="D1042" s="45" t="e">
        <f>VLOOKUP($A1042,EVID_OSEVU!$A$1:$M$4972,4,FALSE)</f>
        <v>#N/A</v>
      </c>
      <c r="E1042" s="45" t="e">
        <f>VLOOKUP($A1042,EVID_OSEVU!$A$1:$M$4972,7,FALSE)</f>
        <v>#N/A</v>
      </c>
      <c r="F1042" s="45" t="e">
        <f>VLOOKUP($A1042,EVID_OSEVU!$A$1:$M$4972,8,FALSE)</f>
        <v>#N/A</v>
      </c>
      <c r="G1042" s="45" t="e">
        <f>VLOOKUP($A1042,EVID_OSEVU!$A$1:$M$4972,11,FALSE)</f>
        <v>#N/A</v>
      </c>
      <c r="H1042" s="35"/>
      <c r="I1042" s="48"/>
      <c r="J1042" s="33" t="e">
        <f>VLOOKUP($A1042,EVID_OSEVU!$A$1:$M$4972,11,FALSE)</f>
        <v>#N/A</v>
      </c>
      <c r="K1042" s="39"/>
      <c r="L1042" s="49"/>
      <c r="M1042" s="89" t="e">
        <f t="shared" si="16"/>
        <v>#N/A</v>
      </c>
      <c r="N1042" s="50"/>
      <c r="O1042" s="37" t="e">
        <f>VLOOKUP(EVID_HNOJENI!N1042,HNOJIVA_ALL!$A$2:$Z$3303,4,FALSE)</f>
        <v>#N/A</v>
      </c>
      <c r="P1042" s="51" t="e">
        <f>ROUND(VLOOKUP(EVID_HNOJENI!N1042,HNOJIVA_ALL!$A$2:$Z$3303,14,FALSE)*K1042*IF(L1042="t",10,IF(L1042="kg",0.01,IF(L1042="q",1,IF(L1042="l",0.01*VLOOKUP(EVID_HNOJENI!N1042,HNOJIVA_ALL!$A$2:$AE$3303,31,FALSE),"CHYBA")))),2)</f>
        <v>#N/A</v>
      </c>
      <c r="Q1042" s="51" t="e">
        <f>ROUND(VLOOKUP(EVID_HNOJENI!N1042,HNOJIVA_ALL!$A$2:$Z$3303,15,FALSE)*K1042*IF(L1042="t",10,IF(L1042="kg",0.01,IF(L1042="q",1,IF(L1042="l",0.01*VLOOKUP(EVID_HNOJENI!N1042,HNOJIVA_ALL!$A$2:$AE$3303,31,FALSE),"CHYBA")))),2)</f>
        <v>#N/A</v>
      </c>
      <c r="R1042" s="51" t="e">
        <f>ROUND(VLOOKUP(EVID_HNOJENI!N1042,HNOJIVA_ALL!$A$2:$Z$3303,16,FALSE)*K1042*IF(L1042="t",10,IF(L1042="kg",0.01,IF(L1042="q",1,IF(L1042="l",0.01*VLOOKUP(EVID_HNOJENI!N1042,HNOJIVA_ALL!$A$2:$AE$3303,31,FALSE),"CHYBA")))),2)</f>
        <v>#N/A</v>
      </c>
      <c r="S1042" s="51" t="e">
        <f>ROUND(VLOOKUP(EVID_HNOJENI!N1042,HNOJIVA_ALL!$A$2:$Z$3303,18,FALSE)*K1042*IF(L1042="t",10,IF(L1042="kg",0.01,IF(L1042="q",1,IF(L1042="l",0.01*VLOOKUP(EVID_HNOJENI!N1042,HNOJIVA_ALL!$A$2:$AE$3303,31,FALSE),"CHYBA")))),2)</f>
        <v>#N/A</v>
      </c>
      <c r="T1042" s="51" t="e">
        <f>ROUND(VLOOKUP(EVID_HNOJENI!N1042,HNOJIVA_ALL!$A$2:$Z$3303,17,FALSE)*K1042*IF(L1042="t",10,IF(L1042="kg",0.01,IF(L1042="q",1,IF(L1042="l",0.01*VLOOKUP(EVID_HNOJENI!N1042,HNOJIVA_ALL!$A$2:$AE$3303,31,FALSE),"CHYBA")))),2)</f>
        <v>#N/A</v>
      </c>
      <c r="U1042" s="51" t="e">
        <f>ROUND(VLOOKUP(EVID_HNOJENI!N1042,HNOJIVA_ALL!$A$2:$Z$3303,20,FALSE)*K1042*IF(L1042="t",10,IF(L1042="kg",0.01,IF(L1042="q",1,IF(L1042="l",0.01*VLOOKUP(EVID_HNOJENI!N1042,HNOJIVA_ALL!$A$2:$AE$3303,31,FALSE),"CHYBA")))),2)</f>
        <v>#N/A</v>
      </c>
    </row>
    <row r="1043" spans="1:21" x14ac:dyDescent="0.2">
      <c r="A1043" s="32"/>
      <c r="B1043" s="45" t="e">
        <f>VLOOKUP($A1043,EVID_OSEVU!$A$1:$M$4972,2,FALSE)</f>
        <v>#N/A</v>
      </c>
      <c r="C1043" s="45" t="e">
        <f>VLOOKUP($A1043,EVID_OSEVU!$A$1:$M$4972,3,FALSE)</f>
        <v>#N/A</v>
      </c>
      <c r="D1043" s="45" t="e">
        <f>VLOOKUP($A1043,EVID_OSEVU!$A$1:$M$4972,4,FALSE)</f>
        <v>#N/A</v>
      </c>
      <c r="E1043" s="45" t="e">
        <f>VLOOKUP($A1043,EVID_OSEVU!$A$1:$M$4972,7,FALSE)</f>
        <v>#N/A</v>
      </c>
      <c r="F1043" s="45" t="e">
        <f>VLOOKUP($A1043,EVID_OSEVU!$A$1:$M$4972,8,FALSE)</f>
        <v>#N/A</v>
      </c>
      <c r="G1043" s="45" t="e">
        <f>VLOOKUP($A1043,EVID_OSEVU!$A$1:$M$4972,11,FALSE)</f>
        <v>#N/A</v>
      </c>
      <c r="H1043" s="35"/>
      <c r="I1043" s="48"/>
      <c r="J1043" s="33" t="e">
        <f>VLOOKUP($A1043,EVID_OSEVU!$A$1:$M$4972,11,FALSE)</f>
        <v>#N/A</v>
      </c>
      <c r="K1043" s="39"/>
      <c r="L1043" s="49"/>
      <c r="M1043" s="89" t="e">
        <f t="shared" si="16"/>
        <v>#N/A</v>
      </c>
      <c r="N1043" s="50"/>
      <c r="O1043" s="37" t="e">
        <f>VLOOKUP(EVID_HNOJENI!N1043,HNOJIVA_ALL!$A$2:$Z$3303,4,FALSE)</f>
        <v>#N/A</v>
      </c>
      <c r="P1043" s="51" t="e">
        <f>ROUND(VLOOKUP(EVID_HNOJENI!N1043,HNOJIVA_ALL!$A$2:$Z$3303,14,FALSE)*K1043*IF(L1043="t",10,IF(L1043="kg",0.01,IF(L1043="q",1,IF(L1043="l",0.01*VLOOKUP(EVID_HNOJENI!N1043,HNOJIVA_ALL!$A$2:$AE$3303,31,FALSE),"CHYBA")))),2)</f>
        <v>#N/A</v>
      </c>
      <c r="Q1043" s="51" t="e">
        <f>ROUND(VLOOKUP(EVID_HNOJENI!N1043,HNOJIVA_ALL!$A$2:$Z$3303,15,FALSE)*K1043*IF(L1043="t",10,IF(L1043="kg",0.01,IF(L1043="q",1,IF(L1043="l",0.01*VLOOKUP(EVID_HNOJENI!N1043,HNOJIVA_ALL!$A$2:$AE$3303,31,FALSE),"CHYBA")))),2)</f>
        <v>#N/A</v>
      </c>
      <c r="R1043" s="51" t="e">
        <f>ROUND(VLOOKUP(EVID_HNOJENI!N1043,HNOJIVA_ALL!$A$2:$Z$3303,16,FALSE)*K1043*IF(L1043="t",10,IF(L1043="kg",0.01,IF(L1043="q",1,IF(L1043="l",0.01*VLOOKUP(EVID_HNOJENI!N1043,HNOJIVA_ALL!$A$2:$AE$3303,31,FALSE),"CHYBA")))),2)</f>
        <v>#N/A</v>
      </c>
      <c r="S1043" s="51" t="e">
        <f>ROUND(VLOOKUP(EVID_HNOJENI!N1043,HNOJIVA_ALL!$A$2:$Z$3303,18,FALSE)*K1043*IF(L1043="t",10,IF(L1043="kg",0.01,IF(L1043="q",1,IF(L1043="l",0.01*VLOOKUP(EVID_HNOJENI!N1043,HNOJIVA_ALL!$A$2:$AE$3303,31,FALSE),"CHYBA")))),2)</f>
        <v>#N/A</v>
      </c>
      <c r="T1043" s="51" t="e">
        <f>ROUND(VLOOKUP(EVID_HNOJENI!N1043,HNOJIVA_ALL!$A$2:$Z$3303,17,FALSE)*K1043*IF(L1043="t",10,IF(L1043="kg",0.01,IF(L1043="q",1,IF(L1043="l",0.01*VLOOKUP(EVID_HNOJENI!N1043,HNOJIVA_ALL!$A$2:$AE$3303,31,FALSE),"CHYBA")))),2)</f>
        <v>#N/A</v>
      </c>
      <c r="U1043" s="51" t="e">
        <f>ROUND(VLOOKUP(EVID_HNOJENI!N1043,HNOJIVA_ALL!$A$2:$Z$3303,20,FALSE)*K1043*IF(L1043="t",10,IF(L1043="kg",0.01,IF(L1043="q",1,IF(L1043="l",0.01*VLOOKUP(EVID_HNOJENI!N1043,HNOJIVA_ALL!$A$2:$AE$3303,31,FALSE),"CHYBA")))),2)</f>
        <v>#N/A</v>
      </c>
    </row>
    <row r="1044" spans="1:21" x14ac:dyDescent="0.2">
      <c r="A1044" s="32"/>
      <c r="B1044" s="45" t="e">
        <f>VLOOKUP($A1044,EVID_OSEVU!$A$1:$M$4972,2,FALSE)</f>
        <v>#N/A</v>
      </c>
      <c r="C1044" s="45" t="e">
        <f>VLOOKUP($A1044,EVID_OSEVU!$A$1:$M$4972,3,FALSE)</f>
        <v>#N/A</v>
      </c>
      <c r="D1044" s="45" t="e">
        <f>VLOOKUP($A1044,EVID_OSEVU!$A$1:$M$4972,4,FALSE)</f>
        <v>#N/A</v>
      </c>
      <c r="E1044" s="45" t="e">
        <f>VLOOKUP($A1044,EVID_OSEVU!$A$1:$M$4972,7,FALSE)</f>
        <v>#N/A</v>
      </c>
      <c r="F1044" s="45" t="e">
        <f>VLOOKUP($A1044,EVID_OSEVU!$A$1:$M$4972,8,FALSE)</f>
        <v>#N/A</v>
      </c>
      <c r="G1044" s="45" t="e">
        <f>VLOOKUP($A1044,EVID_OSEVU!$A$1:$M$4972,11,FALSE)</f>
        <v>#N/A</v>
      </c>
      <c r="H1044" s="35"/>
      <c r="I1044" s="48"/>
      <c r="J1044" s="33" t="e">
        <f>VLOOKUP($A1044,EVID_OSEVU!$A$1:$M$4972,11,FALSE)</f>
        <v>#N/A</v>
      </c>
      <c r="K1044" s="39"/>
      <c r="L1044" s="49"/>
      <c r="M1044" s="89" t="e">
        <f t="shared" si="16"/>
        <v>#N/A</v>
      </c>
      <c r="N1044" s="50"/>
      <c r="O1044" s="37" t="e">
        <f>VLOOKUP(EVID_HNOJENI!N1044,HNOJIVA_ALL!$A$2:$Z$3303,4,FALSE)</f>
        <v>#N/A</v>
      </c>
      <c r="P1044" s="51" t="e">
        <f>ROUND(VLOOKUP(EVID_HNOJENI!N1044,HNOJIVA_ALL!$A$2:$Z$3303,14,FALSE)*K1044*IF(L1044="t",10,IF(L1044="kg",0.01,IF(L1044="q",1,IF(L1044="l",0.01*VLOOKUP(EVID_HNOJENI!N1044,HNOJIVA_ALL!$A$2:$AE$3303,31,FALSE),"CHYBA")))),2)</f>
        <v>#N/A</v>
      </c>
      <c r="Q1044" s="51" t="e">
        <f>ROUND(VLOOKUP(EVID_HNOJENI!N1044,HNOJIVA_ALL!$A$2:$Z$3303,15,FALSE)*K1044*IF(L1044="t",10,IF(L1044="kg",0.01,IF(L1044="q",1,IF(L1044="l",0.01*VLOOKUP(EVID_HNOJENI!N1044,HNOJIVA_ALL!$A$2:$AE$3303,31,FALSE),"CHYBA")))),2)</f>
        <v>#N/A</v>
      </c>
      <c r="R1044" s="51" t="e">
        <f>ROUND(VLOOKUP(EVID_HNOJENI!N1044,HNOJIVA_ALL!$A$2:$Z$3303,16,FALSE)*K1044*IF(L1044="t",10,IF(L1044="kg",0.01,IF(L1044="q",1,IF(L1044="l",0.01*VLOOKUP(EVID_HNOJENI!N1044,HNOJIVA_ALL!$A$2:$AE$3303,31,FALSE),"CHYBA")))),2)</f>
        <v>#N/A</v>
      </c>
      <c r="S1044" s="51" t="e">
        <f>ROUND(VLOOKUP(EVID_HNOJENI!N1044,HNOJIVA_ALL!$A$2:$Z$3303,18,FALSE)*K1044*IF(L1044="t",10,IF(L1044="kg",0.01,IF(L1044="q",1,IF(L1044="l",0.01*VLOOKUP(EVID_HNOJENI!N1044,HNOJIVA_ALL!$A$2:$AE$3303,31,FALSE),"CHYBA")))),2)</f>
        <v>#N/A</v>
      </c>
      <c r="T1044" s="51" t="e">
        <f>ROUND(VLOOKUP(EVID_HNOJENI!N1044,HNOJIVA_ALL!$A$2:$Z$3303,17,FALSE)*K1044*IF(L1044="t",10,IF(L1044="kg",0.01,IF(L1044="q",1,IF(L1044="l",0.01*VLOOKUP(EVID_HNOJENI!N1044,HNOJIVA_ALL!$A$2:$AE$3303,31,FALSE),"CHYBA")))),2)</f>
        <v>#N/A</v>
      </c>
      <c r="U1044" s="51" t="e">
        <f>ROUND(VLOOKUP(EVID_HNOJENI!N1044,HNOJIVA_ALL!$A$2:$Z$3303,20,FALSE)*K1044*IF(L1044="t",10,IF(L1044="kg",0.01,IF(L1044="q",1,IF(L1044="l",0.01*VLOOKUP(EVID_HNOJENI!N1044,HNOJIVA_ALL!$A$2:$AE$3303,31,FALSE),"CHYBA")))),2)</f>
        <v>#N/A</v>
      </c>
    </row>
    <row r="1045" spans="1:21" x14ac:dyDescent="0.2">
      <c r="A1045" s="32"/>
      <c r="B1045" s="45" t="e">
        <f>VLOOKUP($A1045,EVID_OSEVU!$A$1:$M$4972,2,FALSE)</f>
        <v>#N/A</v>
      </c>
      <c r="C1045" s="45" t="e">
        <f>VLOOKUP($A1045,EVID_OSEVU!$A$1:$M$4972,3,FALSE)</f>
        <v>#N/A</v>
      </c>
      <c r="D1045" s="45" t="e">
        <f>VLOOKUP($A1045,EVID_OSEVU!$A$1:$M$4972,4,FALSE)</f>
        <v>#N/A</v>
      </c>
      <c r="E1045" s="45" t="e">
        <f>VLOOKUP($A1045,EVID_OSEVU!$A$1:$M$4972,7,FALSE)</f>
        <v>#N/A</v>
      </c>
      <c r="F1045" s="45" t="e">
        <f>VLOOKUP($A1045,EVID_OSEVU!$A$1:$M$4972,8,FALSE)</f>
        <v>#N/A</v>
      </c>
      <c r="G1045" s="45" t="e">
        <f>VLOOKUP($A1045,EVID_OSEVU!$A$1:$M$4972,11,FALSE)</f>
        <v>#N/A</v>
      </c>
      <c r="H1045" s="35"/>
      <c r="I1045" s="48"/>
      <c r="J1045" s="33" t="e">
        <f>VLOOKUP($A1045,EVID_OSEVU!$A$1:$M$4972,11,FALSE)</f>
        <v>#N/A</v>
      </c>
      <c r="K1045" s="39"/>
      <c r="L1045" s="49"/>
      <c r="M1045" s="89" t="e">
        <f t="shared" si="16"/>
        <v>#N/A</v>
      </c>
      <c r="N1045" s="50"/>
      <c r="O1045" s="37" t="e">
        <f>VLOOKUP(EVID_HNOJENI!N1045,HNOJIVA_ALL!$A$2:$Z$3303,4,FALSE)</f>
        <v>#N/A</v>
      </c>
      <c r="P1045" s="51" t="e">
        <f>ROUND(VLOOKUP(EVID_HNOJENI!N1045,HNOJIVA_ALL!$A$2:$Z$3303,14,FALSE)*K1045*IF(L1045="t",10,IF(L1045="kg",0.01,IF(L1045="q",1,IF(L1045="l",0.01*VLOOKUP(EVID_HNOJENI!N1045,HNOJIVA_ALL!$A$2:$AE$3303,31,FALSE),"CHYBA")))),2)</f>
        <v>#N/A</v>
      </c>
      <c r="Q1045" s="51" t="e">
        <f>ROUND(VLOOKUP(EVID_HNOJENI!N1045,HNOJIVA_ALL!$A$2:$Z$3303,15,FALSE)*K1045*IF(L1045="t",10,IF(L1045="kg",0.01,IF(L1045="q",1,IF(L1045="l",0.01*VLOOKUP(EVID_HNOJENI!N1045,HNOJIVA_ALL!$A$2:$AE$3303,31,FALSE),"CHYBA")))),2)</f>
        <v>#N/A</v>
      </c>
      <c r="R1045" s="51" t="e">
        <f>ROUND(VLOOKUP(EVID_HNOJENI!N1045,HNOJIVA_ALL!$A$2:$Z$3303,16,FALSE)*K1045*IF(L1045="t",10,IF(L1045="kg",0.01,IF(L1045="q",1,IF(L1045="l",0.01*VLOOKUP(EVID_HNOJENI!N1045,HNOJIVA_ALL!$A$2:$AE$3303,31,FALSE),"CHYBA")))),2)</f>
        <v>#N/A</v>
      </c>
      <c r="S1045" s="51" t="e">
        <f>ROUND(VLOOKUP(EVID_HNOJENI!N1045,HNOJIVA_ALL!$A$2:$Z$3303,18,FALSE)*K1045*IF(L1045="t",10,IF(L1045="kg",0.01,IF(L1045="q",1,IF(L1045="l",0.01*VLOOKUP(EVID_HNOJENI!N1045,HNOJIVA_ALL!$A$2:$AE$3303,31,FALSE),"CHYBA")))),2)</f>
        <v>#N/A</v>
      </c>
      <c r="T1045" s="51" t="e">
        <f>ROUND(VLOOKUP(EVID_HNOJENI!N1045,HNOJIVA_ALL!$A$2:$Z$3303,17,FALSE)*K1045*IF(L1045="t",10,IF(L1045="kg",0.01,IF(L1045="q",1,IF(L1045="l",0.01*VLOOKUP(EVID_HNOJENI!N1045,HNOJIVA_ALL!$A$2:$AE$3303,31,FALSE),"CHYBA")))),2)</f>
        <v>#N/A</v>
      </c>
      <c r="U1045" s="51" t="e">
        <f>ROUND(VLOOKUP(EVID_HNOJENI!N1045,HNOJIVA_ALL!$A$2:$Z$3303,20,FALSE)*K1045*IF(L1045="t",10,IF(L1045="kg",0.01,IF(L1045="q",1,IF(L1045="l",0.01*VLOOKUP(EVID_HNOJENI!N1045,HNOJIVA_ALL!$A$2:$AE$3303,31,FALSE),"CHYBA")))),2)</f>
        <v>#N/A</v>
      </c>
    </row>
    <row r="1046" spans="1:21" x14ac:dyDescent="0.2">
      <c r="A1046" s="32"/>
      <c r="B1046" s="45" t="e">
        <f>VLOOKUP($A1046,EVID_OSEVU!$A$1:$M$4972,2,FALSE)</f>
        <v>#N/A</v>
      </c>
      <c r="C1046" s="45" t="e">
        <f>VLOOKUP($A1046,EVID_OSEVU!$A$1:$M$4972,3,FALSE)</f>
        <v>#N/A</v>
      </c>
      <c r="D1046" s="45" t="e">
        <f>VLOOKUP($A1046,EVID_OSEVU!$A$1:$M$4972,4,FALSE)</f>
        <v>#N/A</v>
      </c>
      <c r="E1046" s="45" t="e">
        <f>VLOOKUP($A1046,EVID_OSEVU!$A$1:$M$4972,7,FALSE)</f>
        <v>#N/A</v>
      </c>
      <c r="F1046" s="45" t="e">
        <f>VLOOKUP($A1046,EVID_OSEVU!$A$1:$M$4972,8,FALSE)</f>
        <v>#N/A</v>
      </c>
      <c r="G1046" s="45" t="e">
        <f>VLOOKUP($A1046,EVID_OSEVU!$A$1:$M$4972,11,FALSE)</f>
        <v>#N/A</v>
      </c>
      <c r="H1046" s="35"/>
      <c r="I1046" s="48"/>
      <c r="J1046" s="33" t="e">
        <f>VLOOKUP($A1046,EVID_OSEVU!$A$1:$M$4972,11,FALSE)</f>
        <v>#N/A</v>
      </c>
      <c r="K1046" s="39"/>
      <c r="L1046" s="49"/>
      <c r="M1046" s="89" t="e">
        <f t="shared" si="16"/>
        <v>#N/A</v>
      </c>
      <c r="N1046" s="50"/>
      <c r="O1046" s="37" t="e">
        <f>VLOOKUP(EVID_HNOJENI!N1046,HNOJIVA_ALL!$A$2:$Z$3303,4,FALSE)</f>
        <v>#N/A</v>
      </c>
      <c r="P1046" s="51" t="e">
        <f>ROUND(VLOOKUP(EVID_HNOJENI!N1046,HNOJIVA_ALL!$A$2:$Z$3303,14,FALSE)*K1046*IF(L1046="t",10,IF(L1046="kg",0.01,IF(L1046="q",1,IF(L1046="l",0.01*VLOOKUP(EVID_HNOJENI!N1046,HNOJIVA_ALL!$A$2:$AE$3303,31,FALSE),"CHYBA")))),2)</f>
        <v>#N/A</v>
      </c>
      <c r="Q1046" s="51" t="e">
        <f>ROUND(VLOOKUP(EVID_HNOJENI!N1046,HNOJIVA_ALL!$A$2:$Z$3303,15,FALSE)*K1046*IF(L1046="t",10,IF(L1046="kg",0.01,IF(L1046="q",1,IF(L1046="l",0.01*VLOOKUP(EVID_HNOJENI!N1046,HNOJIVA_ALL!$A$2:$AE$3303,31,FALSE),"CHYBA")))),2)</f>
        <v>#N/A</v>
      </c>
      <c r="R1046" s="51" t="e">
        <f>ROUND(VLOOKUP(EVID_HNOJENI!N1046,HNOJIVA_ALL!$A$2:$Z$3303,16,FALSE)*K1046*IF(L1046="t",10,IF(L1046="kg",0.01,IF(L1046="q",1,IF(L1046="l",0.01*VLOOKUP(EVID_HNOJENI!N1046,HNOJIVA_ALL!$A$2:$AE$3303,31,FALSE),"CHYBA")))),2)</f>
        <v>#N/A</v>
      </c>
      <c r="S1046" s="51" t="e">
        <f>ROUND(VLOOKUP(EVID_HNOJENI!N1046,HNOJIVA_ALL!$A$2:$Z$3303,18,FALSE)*K1046*IF(L1046="t",10,IF(L1046="kg",0.01,IF(L1046="q",1,IF(L1046="l",0.01*VLOOKUP(EVID_HNOJENI!N1046,HNOJIVA_ALL!$A$2:$AE$3303,31,FALSE),"CHYBA")))),2)</f>
        <v>#N/A</v>
      </c>
      <c r="T1046" s="51" t="e">
        <f>ROUND(VLOOKUP(EVID_HNOJENI!N1046,HNOJIVA_ALL!$A$2:$Z$3303,17,FALSE)*K1046*IF(L1046="t",10,IF(L1046="kg",0.01,IF(L1046="q",1,IF(L1046="l",0.01*VLOOKUP(EVID_HNOJENI!N1046,HNOJIVA_ALL!$A$2:$AE$3303,31,FALSE),"CHYBA")))),2)</f>
        <v>#N/A</v>
      </c>
      <c r="U1046" s="51" t="e">
        <f>ROUND(VLOOKUP(EVID_HNOJENI!N1046,HNOJIVA_ALL!$A$2:$Z$3303,20,FALSE)*K1046*IF(L1046="t",10,IF(L1046="kg",0.01,IF(L1046="q",1,IF(L1046="l",0.01*VLOOKUP(EVID_HNOJENI!N1046,HNOJIVA_ALL!$A$2:$AE$3303,31,FALSE),"CHYBA")))),2)</f>
        <v>#N/A</v>
      </c>
    </row>
    <row r="1047" spans="1:21" x14ac:dyDescent="0.2">
      <c r="A1047" s="32"/>
      <c r="B1047" s="45" t="e">
        <f>VLOOKUP($A1047,EVID_OSEVU!$A$1:$M$4972,2,FALSE)</f>
        <v>#N/A</v>
      </c>
      <c r="C1047" s="45" t="e">
        <f>VLOOKUP($A1047,EVID_OSEVU!$A$1:$M$4972,3,FALSE)</f>
        <v>#N/A</v>
      </c>
      <c r="D1047" s="45" t="e">
        <f>VLOOKUP($A1047,EVID_OSEVU!$A$1:$M$4972,4,FALSE)</f>
        <v>#N/A</v>
      </c>
      <c r="E1047" s="45" t="e">
        <f>VLOOKUP($A1047,EVID_OSEVU!$A$1:$M$4972,7,FALSE)</f>
        <v>#N/A</v>
      </c>
      <c r="F1047" s="45" t="e">
        <f>VLOOKUP($A1047,EVID_OSEVU!$A$1:$M$4972,8,FALSE)</f>
        <v>#N/A</v>
      </c>
      <c r="G1047" s="45" t="e">
        <f>VLOOKUP($A1047,EVID_OSEVU!$A$1:$M$4972,11,FALSE)</f>
        <v>#N/A</v>
      </c>
      <c r="H1047" s="35"/>
      <c r="I1047" s="48"/>
      <c r="J1047" s="33" t="e">
        <f>VLOOKUP($A1047,EVID_OSEVU!$A$1:$M$4972,11,FALSE)</f>
        <v>#N/A</v>
      </c>
      <c r="K1047" s="39"/>
      <c r="L1047" s="49"/>
      <c r="M1047" s="89" t="e">
        <f t="shared" si="16"/>
        <v>#N/A</v>
      </c>
      <c r="N1047" s="50"/>
      <c r="O1047" s="37" t="e">
        <f>VLOOKUP(EVID_HNOJENI!N1047,HNOJIVA_ALL!$A$2:$Z$3303,4,FALSE)</f>
        <v>#N/A</v>
      </c>
      <c r="P1047" s="51" t="e">
        <f>ROUND(VLOOKUP(EVID_HNOJENI!N1047,HNOJIVA_ALL!$A$2:$Z$3303,14,FALSE)*K1047*IF(L1047="t",10,IF(L1047="kg",0.01,IF(L1047="q",1,IF(L1047="l",0.01*VLOOKUP(EVID_HNOJENI!N1047,HNOJIVA_ALL!$A$2:$AE$3303,31,FALSE),"CHYBA")))),2)</f>
        <v>#N/A</v>
      </c>
      <c r="Q1047" s="51" t="e">
        <f>ROUND(VLOOKUP(EVID_HNOJENI!N1047,HNOJIVA_ALL!$A$2:$Z$3303,15,FALSE)*K1047*IF(L1047="t",10,IF(L1047="kg",0.01,IF(L1047="q",1,IF(L1047="l",0.01*VLOOKUP(EVID_HNOJENI!N1047,HNOJIVA_ALL!$A$2:$AE$3303,31,FALSE),"CHYBA")))),2)</f>
        <v>#N/A</v>
      </c>
      <c r="R1047" s="51" t="e">
        <f>ROUND(VLOOKUP(EVID_HNOJENI!N1047,HNOJIVA_ALL!$A$2:$Z$3303,16,FALSE)*K1047*IF(L1047="t",10,IF(L1047="kg",0.01,IF(L1047="q",1,IF(L1047="l",0.01*VLOOKUP(EVID_HNOJENI!N1047,HNOJIVA_ALL!$A$2:$AE$3303,31,FALSE),"CHYBA")))),2)</f>
        <v>#N/A</v>
      </c>
      <c r="S1047" s="51" t="e">
        <f>ROUND(VLOOKUP(EVID_HNOJENI!N1047,HNOJIVA_ALL!$A$2:$Z$3303,18,FALSE)*K1047*IF(L1047="t",10,IF(L1047="kg",0.01,IF(L1047="q",1,IF(L1047="l",0.01*VLOOKUP(EVID_HNOJENI!N1047,HNOJIVA_ALL!$A$2:$AE$3303,31,FALSE),"CHYBA")))),2)</f>
        <v>#N/A</v>
      </c>
      <c r="T1047" s="51" t="e">
        <f>ROUND(VLOOKUP(EVID_HNOJENI!N1047,HNOJIVA_ALL!$A$2:$Z$3303,17,FALSE)*K1047*IF(L1047="t",10,IF(L1047="kg",0.01,IF(L1047="q",1,IF(L1047="l",0.01*VLOOKUP(EVID_HNOJENI!N1047,HNOJIVA_ALL!$A$2:$AE$3303,31,FALSE),"CHYBA")))),2)</f>
        <v>#N/A</v>
      </c>
      <c r="U1047" s="51" t="e">
        <f>ROUND(VLOOKUP(EVID_HNOJENI!N1047,HNOJIVA_ALL!$A$2:$Z$3303,20,FALSE)*K1047*IF(L1047="t",10,IF(L1047="kg",0.01,IF(L1047="q",1,IF(L1047="l",0.01*VLOOKUP(EVID_HNOJENI!N1047,HNOJIVA_ALL!$A$2:$AE$3303,31,FALSE),"CHYBA")))),2)</f>
        <v>#N/A</v>
      </c>
    </row>
    <row r="1048" spans="1:21" x14ac:dyDescent="0.2">
      <c r="A1048" s="32"/>
      <c r="B1048" s="45" t="e">
        <f>VLOOKUP($A1048,EVID_OSEVU!$A$1:$M$4972,2,FALSE)</f>
        <v>#N/A</v>
      </c>
      <c r="C1048" s="45" t="e">
        <f>VLOOKUP($A1048,EVID_OSEVU!$A$1:$M$4972,3,FALSE)</f>
        <v>#N/A</v>
      </c>
      <c r="D1048" s="45" t="e">
        <f>VLOOKUP($A1048,EVID_OSEVU!$A$1:$M$4972,4,FALSE)</f>
        <v>#N/A</v>
      </c>
      <c r="E1048" s="45" t="e">
        <f>VLOOKUP($A1048,EVID_OSEVU!$A$1:$M$4972,7,FALSE)</f>
        <v>#N/A</v>
      </c>
      <c r="F1048" s="45" t="e">
        <f>VLOOKUP($A1048,EVID_OSEVU!$A$1:$M$4972,8,FALSE)</f>
        <v>#N/A</v>
      </c>
      <c r="G1048" s="45" t="e">
        <f>VLOOKUP($A1048,EVID_OSEVU!$A$1:$M$4972,11,FALSE)</f>
        <v>#N/A</v>
      </c>
      <c r="H1048" s="35"/>
      <c r="I1048" s="48"/>
      <c r="J1048" s="33" t="e">
        <f>VLOOKUP($A1048,EVID_OSEVU!$A$1:$M$4972,11,FALSE)</f>
        <v>#N/A</v>
      </c>
      <c r="K1048" s="39"/>
      <c r="L1048" s="49"/>
      <c r="M1048" s="89" t="e">
        <f t="shared" si="16"/>
        <v>#N/A</v>
      </c>
      <c r="N1048" s="50"/>
      <c r="O1048" s="37" t="e">
        <f>VLOOKUP(EVID_HNOJENI!N1048,HNOJIVA_ALL!$A$2:$Z$3303,4,FALSE)</f>
        <v>#N/A</v>
      </c>
      <c r="P1048" s="51" t="e">
        <f>ROUND(VLOOKUP(EVID_HNOJENI!N1048,HNOJIVA_ALL!$A$2:$Z$3303,14,FALSE)*K1048*IF(L1048="t",10,IF(L1048="kg",0.01,IF(L1048="q",1,IF(L1048="l",0.01*VLOOKUP(EVID_HNOJENI!N1048,HNOJIVA_ALL!$A$2:$AE$3303,31,FALSE),"CHYBA")))),2)</f>
        <v>#N/A</v>
      </c>
      <c r="Q1048" s="51" t="e">
        <f>ROUND(VLOOKUP(EVID_HNOJENI!N1048,HNOJIVA_ALL!$A$2:$Z$3303,15,FALSE)*K1048*IF(L1048="t",10,IF(L1048="kg",0.01,IF(L1048="q",1,IF(L1048="l",0.01*VLOOKUP(EVID_HNOJENI!N1048,HNOJIVA_ALL!$A$2:$AE$3303,31,FALSE),"CHYBA")))),2)</f>
        <v>#N/A</v>
      </c>
      <c r="R1048" s="51" t="e">
        <f>ROUND(VLOOKUP(EVID_HNOJENI!N1048,HNOJIVA_ALL!$A$2:$Z$3303,16,FALSE)*K1048*IF(L1048="t",10,IF(L1048="kg",0.01,IF(L1048="q",1,IF(L1048="l",0.01*VLOOKUP(EVID_HNOJENI!N1048,HNOJIVA_ALL!$A$2:$AE$3303,31,FALSE),"CHYBA")))),2)</f>
        <v>#N/A</v>
      </c>
      <c r="S1048" s="51" t="e">
        <f>ROUND(VLOOKUP(EVID_HNOJENI!N1048,HNOJIVA_ALL!$A$2:$Z$3303,18,FALSE)*K1048*IF(L1048="t",10,IF(L1048="kg",0.01,IF(L1048="q",1,IF(L1048="l",0.01*VLOOKUP(EVID_HNOJENI!N1048,HNOJIVA_ALL!$A$2:$AE$3303,31,FALSE),"CHYBA")))),2)</f>
        <v>#N/A</v>
      </c>
      <c r="T1048" s="51" t="e">
        <f>ROUND(VLOOKUP(EVID_HNOJENI!N1048,HNOJIVA_ALL!$A$2:$Z$3303,17,FALSE)*K1048*IF(L1048="t",10,IF(L1048="kg",0.01,IF(L1048="q",1,IF(L1048="l",0.01*VLOOKUP(EVID_HNOJENI!N1048,HNOJIVA_ALL!$A$2:$AE$3303,31,FALSE),"CHYBA")))),2)</f>
        <v>#N/A</v>
      </c>
      <c r="U1048" s="51" t="e">
        <f>ROUND(VLOOKUP(EVID_HNOJENI!N1048,HNOJIVA_ALL!$A$2:$Z$3303,20,FALSE)*K1048*IF(L1048="t",10,IF(L1048="kg",0.01,IF(L1048="q",1,IF(L1048="l",0.01*VLOOKUP(EVID_HNOJENI!N1048,HNOJIVA_ALL!$A$2:$AE$3303,31,FALSE),"CHYBA")))),2)</f>
        <v>#N/A</v>
      </c>
    </row>
    <row r="1049" spans="1:21" x14ac:dyDescent="0.2">
      <c r="A1049" s="32"/>
      <c r="B1049" s="45" t="e">
        <f>VLOOKUP($A1049,EVID_OSEVU!$A$1:$M$4972,2,FALSE)</f>
        <v>#N/A</v>
      </c>
      <c r="C1049" s="45" t="e">
        <f>VLOOKUP($A1049,EVID_OSEVU!$A$1:$M$4972,3,FALSE)</f>
        <v>#N/A</v>
      </c>
      <c r="D1049" s="45" t="e">
        <f>VLOOKUP($A1049,EVID_OSEVU!$A$1:$M$4972,4,FALSE)</f>
        <v>#N/A</v>
      </c>
      <c r="E1049" s="45" t="e">
        <f>VLOOKUP($A1049,EVID_OSEVU!$A$1:$M$4972,7,FALSE)</f>
        <v>#N/A</v>
      </c>
      <c r="F1049" s="45" t="e">
        <f>VLOOKUP($A1049,EVID_OSEVU!$A$1:$M$4972,8,FALSE)</f>
        <v>#N/A</v>
      </c>
      <c r="G1049" s="45" t="e">
        <f>VLOOKUP($A1049,EVID_OSEVU!$A$1:$M$4972,11,FALSE)</f>
        <v>#N/A</v>
      </c>
      <c r="H1049" s="35"/>
      <c r="I1049" s="48"/>
      <c r="J1049" s="33" t="e">
        <f>VLOOKUP($A1049,EVID_OSEVU!$A$1:$M$4972,11,FALSE)</f>
        <v>#N/A</v>
      </c>
      <c r="K1049" s="39"/>
      <c r="L1049" s="49"/>
      <c r="M1049" s="89" t="e">
        <f t="shared" si="16"/>
        <v>#N/A</v>
      </c>
      <c r="N1049" s="50"/>
      <c r="O1049" s="37" t="e">
        <f>VLOOKUP(EVID_HNOJENI!N1049,HNOJIVA_ALL!$A$2:$Z$3303,4,FALSE)</f>
        <v>#N/A</v>
      </c>
      <c r="P1049" s="51" t="e">
        <f>ROUND(VLOOKUP(EVID_HNOJENI!N1049,HNOJIVA_ALL!$A$2:$Z$3303,14,FALSE)*K1049*IF(L1049="t",10,IF(L1049="kg",0.01,IF(L1049="q",1,IF(L1049="l",0.01*VLOOKUP(EVID_HNOJENI!N1049,HNOJIVA_ALL!$A$2:$AE$3303,31,FALSE),"CHYBA")))),2)</f>
        <v>#N/A</v>
      </c>
      <c r="Q1049" s="51" t="e">
        <f>ROUND(VLOOKUP(EVID_HNOJENI!N1049,HNOJIVA_ALL!$A$2:$Z$3303,15,FALSE)*K1049*IF(L1049="t",10,IF(L1049="kg",0.01,IF(L1049="q",1,IF(L1049="l",0.01*VLOOKUP(EVID_HNOJENI!N1049,HNOJIVA_ALL!$A$2:$AE$3303,31,FALSE),"CHYBA")))),2)</f>
        <v>#N/A</v>
      </c>
      <c r="R1049" s="51" t="e">
        <f>ROUND(VLOOKUP(EVID_HNOJENI!N1049,HNOJIVA_ALL!$A$2:$Z$3303,16,FALSE)*K1049*IF(L1049="t",10,IF(L1049="kg",0.01,IF(L1049="q",1,IF(L1049="l",0.01*VLOOKUP(EVID_HNOJENI!N1049,HNOJIVA_ALL!$A$2:$AE$3303,31,FALSE),"CHYBA")))),2)</f>
        <v>#N/A</v>
      </c>
      <c r="S1049" s="51" t="e">
        <f>ROUND(VLOOKUP(EVID_HNOJENI!N1049,HNOJIVA_ALL!$A$2:$Z$3303,18,FALSE)*K1049*IF(L1049="t",10,IF(L1049="kg",0.01,IF(L1049="q",1,IF(L1049="l",0.01*VLOOKUP(EVID_HNOJENI!N1049,HNOJIVA_ALL!$A$2:$AE$3303,31,FALSE),"CHYBA")))),2)</f>
        <v>#N/A</v>
      </c>
      <c r="T1049" s="51" t="e">
        <f>ROUND(VLOOKUP(EVID_HNOJENI!N1049,HNOJIVA_ALL!$A$2:$Z$3303,17,FALSE)*K1049*IF(L1049="t",10,IF(L1049="kg",0.01,IF(L1049="q",1,IF(L1049="l",0.01*VLOOKUP(EVID_HNOJENI!N1049,HNOJIVA_ALL!$A$2:$AE$3303,31,FALSE),"CHYBA")))),2)</f>
        <v>#N/A</v>
      </c>
      <c r="U1049" s="51" t="e">
        <f>ROUND(VLOOKUP(EVID_HNOJENI!N1049,HNOJIVA_ALL!$A$2:$Z$3303,20,FALSE)*K1049*IF(L1049="t",10,IF(L1049="kg",0.01,IF(L1049="q",1,IF(L1049="l",0.01*VLOOKUP(EVID_HNOJENI!N1049,HNOJIVA_ALL!$A$2:$AE$3303,31,FALSE),"CHYBA")))),2)</f>
        <v>#N/A</v>
      </c>
    </row>
    <row r="1050" spans="1:21" x14ac:dyDescent="0.2">
      <c r="A1050" s="32"/>
      <c r="B1050" s="45" t="e">
        <f>VLOOKUP($A1050,EVID_OSEVU!$A$1:$M$4972,2,FALSE)</f>
        <v>#N/A</v>
      </c>
      <c r="C1050" s="45" t="e">
        <f>VLOOKUP($A1050,EVID_OSEVU!$A$1:$M$4972,3,FALSE)</f>
        <v>#N/A</v>
      </c>
      <c r="D1050" s="45" t="e">
        <f>VLOOKUP($A1050,EVID_OSEVU!$A$1:$M$4972,4,FALSE)</f>
        <v>#N/A</v>
      </c>
      <c r="E1050" s="45" t="e">
        <f>VLOOKUP($A1050,EVID_OSEVU!$A$1:$M$4972,7,FALSE)</f>
        <v>#N/A</v>
      </c>
      <c r="F1050" s="45" t="e">
        <f>VLOOKUP($A1050,EVID_OSEVU!$A$1:$M$4972,8,FALSE)</f>
        <v>#N/A</v>
      </c>
      <c r="G1050" s="45" t="e">
        <f>VLOOKUP($A1050,EVID_OSEVU!$A$1:$M$4972,11,FALSE)</f>
        <v>#N/A</v>
      </c>
      <c r="H1050" s="35"/>
      <c r="I1050" s="48"/>
      <c r="J1050" s="33" t="e">
        <f>VLOOKUP($A1050,EVID_OSEVU!$A$1:$M$4972,11,FALSE)</f>
        <v>#N/A</v>
      </c>
      <c r="K1050" s="39"/>
      <c r="L1050" s="49"/>
      <c r="M1050" s="89" t="e">
        <f t="shared" si="16"/>
        <v>#N/A</v>
      </c>
      <c r="N1050" s="50"/>
      <c r="O1050" s="37" t="e">
        <f>VLOOKUP(EVID_HNOJENI!N1050,HNOJIVA_ALL!$A$2:$Z$3303,4,FALSE)</f>
        <v>#N/A</v>
      </c>
      <c r="P1050" s="51" t="e">
        <f>ROUND(VLOOKUP(EVID_HNOJENI!N1050,HNOJIVA_ALL!$A$2:$Z$3303,14,FALSE)*K1050*IF(L1050="t",10,IF(L1050="kg",0.01,IF(L1050="q",1,IF(L1050="l",0.01*VLOOKUP(EVID_HNOJENI!N1050,HNOJIVA_ALL!$A$2:$AE$3303,31,FALSE),"CHYBA")))),2)</f>
        <v>#N/A</v>
      </c>
      <c r="Q1050" s="51" t="e">
        <f>ROUND(VLOOKUP(EVID_HNOJENI!N1050,HNOJIVA_ALL!$A$2:$Z$3303,15,FALSE)*K1050*IF(L1050="t",10,IF(L1050="kg",0.01,IF(L1050="q",1,IF(L1050="l",0.01*VLOOKUP(EVID_HNOJENI!N1050,HNOJIVA_ALL!$A$2:$AE$3303,31,FALSE),"CHYBA")))),2)</f>
        <v>#N/A</v>
      </c>
      <c r="R1050" s="51" t="e">
        <f>ROUND(VLOOKUP(EVID_HNOJENI!N1050,HNOJIVA_ALL!$A$2:$Z$3303,16,FALSE)*K1050*IF(L1050="t",10,IF(L1050="kg",0.01,IF(L1050="q",1,IF(L1050="l",0.01*VLOOKUP(EVID_HNOJENI!N1050,HNOJIVA_ALL!$A$2:$AE$3303,31,FALSE),"CHYBA")))),2)</f>
        <v>#N/A</v>
      </c>
      <c r="S1050" s="51" t="e">
        <f>ROUND(VLOOKUP(EVID_HNOJENI!N1050,HNOJIVA_ALL!$A$2:$Z$3303,18,FALSE)*K1050*IF(L1050="t",10,IF(L1050="kg",0.01,IF(L1050="q",1,IF(L1050="l",0.01*VLOOKUP(EVID_HNOJENI!N1050,HNOJIVA_ALL!$A$2:$AE$3303,31,FALSE),"CHYBA")))),2)</f>
        <v>#N/A</v>
      </c>
      <c r="T1050" s="51" t="e">
        <f>ROUND(VLOOKUP(EVID_HNOJENI!N1050,HNOJIVA_ALL!$A$2:$Z$3303,17,FALSE)*K1050*IF(L1050="t",10,IF(L1050="kg",0.01,IF(L1050="q",1,IF(L1050="l",0.01*VLOOKUP(EVID_HNOJENI!N1050,HNOJIVA_ALL!$A$2:$AE$3303,31,FALSE),"CHYBA")))),2)</f>
        <v>#N/A</v>
      </c>
      <c r="U1050" s="51" t="e">
        <f>ROUND(VLOOKUP(EVID_HNOJENI!N1050,HNOJIVA_ALL!$A$2:$Z$3303,20,FALSE)*K1050*IF(L1050="t",10,IF(L1050="kg",0.01,IF(L1050="q",1,IF(L1050="l",0.01*VLOOKUP(EVID_HNOJENI!N1050,HNOJIVA_ALL!$A$2:$AE$3303,31,FALSE),"CHYBA")))),2)</f>
        <v>#N/A</v>
      </c>
    </row>
    <row r="1051" spans="1:21" x14ac:dyDescent="0.2">
      <c r="A1051" s="32"/>
      <c r="B1051" s="45" t="e">
        <f>VLOOKUP($A1051,EVID_OSEVU!$A$1:$M$4972,2,FALSE)</f>
        <v>#N/A</v>
      </c>
      <c r="C1051" s="45" t="e">
        <f>VLOOKUP($A1051,EVID_OSEVU!$A$1:$M$4972,3,FALSE)</f>
        <v>#N/A</v>
      </c>
      <c r="D1051" s="45" t="e">
        <f>VLOOKUP($A1051,EVID_OSEVU!$A$1:$M$4972,4,FALSE)</f>
        <v>#N/A</v>
      </c>
      <c r="E1051" s="45" t="e">
        <f>VLOOKUP($A1051,EVID_OSEVU!$A$1:$M$4972,7,FALSE)</f>
        <v>#N/A</v>
      </c>
      <c r="F1051" s="45" t="e">
        <f>VLOOKUP($A1051,EVID_OSEVU!$A$1:$M$4972,8,FALSE)</f>
        <v>#N/A</v>
      </c>
      <c r="G1051" s="45" t="e">
        <f>VLOOKUP($A1051,EVID_OSEVU!$A$1:$M$4972,11,FALSE)</f>
        <v>#N/A</v>
      </c>
      <c r="H1051" s="35"/>
      <c r="I1051" s="48"/>
      <c r="J1051" s="33" t="e">
        <f>VLOOKUP($A1051,EVID_OSEVU!$A$1:$M$4972,11,FALSE)</f>
        <v>#N/A</v>
      </c>
      <c r="K1051" s="39"/>
      <c r="L1051" s="49"/>
      <c r="M1051" s="89" t="e">
        <f t="shared" si="16"/>
        <v>#N/A</v>
      </c>
      <c r="N1051" s="50"/>
      <c r="O1051" s="37" t="e">
        <f>VLOOKUP(EVID_HNOJENI!N1051,HNOJIVA_ALL!$A$2:$Z$3303,4,FALSE)</f>
        <v>#N/A</v>
      </c>
      <c r="P1051" s="51" t="e">
        <f>ROUND(VLOOKUP(EVID_HNOJENI!N1051,HNOJIVA_ALL!$A$2:$Z$3303,14,FALSE)*K1051*IF(L1051="t",10,IF(L1051="kg",0.01,IF(L1051="q",1,IF(L1051="l",0.01*VLOOKUP(EVID_HNOJENI!N1051,HNOJIVA_ALL!$A$2:$AE$3303,31,FALSE),"CHYBA")))),2)</f>
        <v>#N/A</v>
      </c>
      <c r="Q1051" s="51" t="e">
        <f>ROUND(VLOOKUP(EVID_HNOJENI!N1051,HNOJIVA_ALL!$A$2:$Z$3303,15,FALSE)*K1051*IF(L1051="t",10,IF(L1051="kg",0.01,IF(L1051="q",1,IF(L1051="l",0.01*VLOOKUP(EVID_HNOJENI!N1051,HNOJIVA_ALL!$A$2:$AE$3303,31,FALSE),"CHYBA")))),2)</f>
        <v>#N/A</v>
      </c>
      <c r="R1051" s="51" t="e">
        <f>ROUND(VLOOKUP(EVID_HNOJENI!N1051,HNOJIVA_ALL!$A$2:$Z$3303,16,FALSE)*K1051*IF(L1051="t",10,IF(L1051="kg",0.01,IF(L1051="q",1,IF(L1051="l",0.01*VLOOKUP(EVID_HNOJENI!N1051,HNOJIVA_ALL!$A$2:$AE$3303,31,FALSE),"CHYBA")))),2)</f>
        <v>#N/A</v>
      </c>
      <c r="S1051" s="51" t="e">
        <f>ROUND(VLOOKUP(EVID_HNOJENI!N1051,HNOJIVA_ALL!$A$2:$Z$3303,18,FALSE)*K1051*IF(L1051="t",10,IF(L1051="kg",0.01,IF(L1051="q",1,IF(L1051="l",0.01*VLOOKUP(EVID_HNOJENI!N1051,HNOJIVA_ALL!$A$2:$AE$3303,31,FALSE),"CHYBA")))),2)</f>
        <v>#N/A</v>
      </c>
      <c r="T1051" s="51" t="e">
        <f>ROUND(VLOOKUP(EVID_HNOJENI!N1051,HNOJIVA_ALL!$A$2:$Z$3303,17,FALSE)*K1051*IF(L1051="t",10,IF(L1051="kg",0.01,IF(L1051="q",1,IF(L1051="l",0.01*VLOOKUP(EVID_HNOJENI!N1051,HNOJIVA_ALL!$A$2:$AE$3303,31,FALSE),"CHYBA")))),2)</f>
        <v>#N/A</v>
      </c>
      <c r="U1051" s="51" t="e">
        <f>ROUND(VLOOKUP(EVID_HNOJENI!N1051,HNOJIVA_ALL!$A$2:$Z$3303,20,FALSE)*K1051*IF(L1051="t",10,IF(L1051="kg",0.01,IF(L1051="q",1,IF(L1051="l",0.01*VLOOKUP(EVID_HNOJENI!N1051,HNOJIVA_ALL!$A$2:$AE$3303,31,FALSE),"CHYBA")))),2)</f>
        <v>#N/A</v>
      </c>
    </row>
    <row r="1052" spans="1:21" x14ac:dyDescent="0.2">
      <c r="A1052" s="32"/>
      <c r="B1052" s="45" t="e">
        <f>VLOOKUP($A1052,EVID_OSEVU!$A$1:$M$4972,2,FALSE)</f>
        <v>#N/A</v>
      </c>
      <c r="C1052" s="45" t="e">
        <f>VLOOKUP($A1052,EVID_OSEVU!$A$1:$M$4972,3,FALSE)</f>
        <v>#N/A</v>
      </c>
      <c r="D1052" s="45" t="e">
        <f>VLOOKUP($A1052,EVID_OSEVU!$A$1:$M$4972,4,FALSE)</f>
        <v>#N/A</v>
      </c>
      <c r="E1052" s="45" t="e">
        <f>VLOOKUP($A1052,EVID_OSEVU!$A$1:$M$4972,7,FALSE)</f>
        <v>#N/A</v>
      </c>
      <c r="F1052" s="45" t="e">
        <f>VLOOKUP($A1052,EVID_OSEVU!$A$1:$M$4972,8,FALSE)</f>
        <v>#N/A</v>
      </c>
      <c r="G1052" s="45" t="e">
        <f>VLOOKUP($A1052,EVID_OSEVU!$A$1:$M$4972,11,FALSE)</f>
        <v>#N/A</v>
      </c>
      <c r="H1052" s="35"/>
      <c r="I1052" s="48"/>
      <c r="J1052" s="33" t="e">
        <f>VLOOKUP($A1052,EVID_OSEVU!$A$1:$M$4972,11,FALSE)</f>
        <v>#N/A</v>
      </c>
      <c r="K1052" s="39"/>
      <c r="L1052" s="49"/>
      <c r="M1052" s="89" t="e">
        <f t="shared" si="16"/>
        <v>#N/A</v>
      </c>
      <c r="N1052" s="50"/>
      <c r="O1052" s="37" t="e">
        <f>VLOOKUP(EVID_HNOJENI!N1052,HNOJIVA_ALL!$A$2:$Z$3303,4,FALSE)</f>
        <v>#N/A</v>
      </c>
      <c r="P1052" s="51" t="e">
        <f>ROUND(VLOOKUP(EVID_HNOJENI!N1052,HNOJIVA_ALL!$A$2:$Z$3303,14,FALSE)*K1052*IF(L1052="t",10,IF(L1052="kg",0.01,IF(L1052="q",1,IF(L1052="l",0.01*VLOOKUP(EVID_HNOJENI!N1052,HNOJIVA_ALL!$A$2:$AE$3303,31,FALSE),"CHYBA")))),2)</f>
        <v>#N/A</v>
      </c>
      <c r="Q1052" s="51" t="e">
        <f>ROUND(VLOOKUP(EVID_HNOJENI!N1052,HNOJIVA_ALL!$A$2:$Z$3303,15,FALSE)*K1052*IF(L1052="t",10,IF(L1052="kg",0.01,IF(L1052="q",1,IF(L1052="l",0.01*VLOOKUP(EVID_HNOJENI!N1052,HNOJIVA_ALL!$A$2:$AE$3303,31,FALSE),"CHYBA")))),2)</f>
        <v>#N/A</v>
      </c>
      <c r="R1052" s="51" t="e">
        <f>ROUND(VLOOKUP(EVID_HNOJENI!N1052,HNOJIVA_ALL!$A$2:$Z$3303,16,FALSE)*K1052*IF(L1052="t",10,IF(L1052="kg",0.01,IF(L1052="q",1,IF(L1052="l",0.01*VLOOKUP(EVID_HNOJENI!N1052,HNOJIVA_ALL!$A$2:$AE$3303,31,FALSE),"CHYBA")))),2)</f>
        <v>#N/A</v>
      </c>
      <c r="S1052" s="51" t="e">
        <f>ROUND(VLOOKUP(EVID_HNOJENI!N1052,HNOJIVA_ALL!$A$2:$Z$3303,18,FALSE)*K1052*IF(L1052="t",10,IF(L1052="kg",0.01,IF(L1052="q",1,IF(L1052="l",0.01*VLOOKUP(EVID_HNOJENI!N1052,HNOJIVA_ALL!$A$2:$AE$3303,31,FALSE),"CHYBA")))),2)</f>
        <v>#N/A</v>
      </c>
      <c r="T1052" s="51" t="e">
        <f>ROUND(VLOOKUP(EVID_HNOJENI!N1052,HNOJIVA_ALL!$A$2:$Z$3303,17,FALSE)*K1052*IF(L1052="t",10,IF(L1052="kg",0.01,IF(L1052="q",1,IF(L1052="l",0.01*VLOOKUP(EVID_HNOJENI!N1052,HNOJIVA_ALL!$A$2:$AE$3303,31,FALSE),"CHYBA")))),2)</f>
        <v>#N/A</v>
      </c>
      <c r="U1052" s="51" t="e">
        <f>ROUND(VLOOKUP(EVID_HNOJENI!N1052,HNOJIVA_ALL!$A$2:$Z$3303,20,FALSE)*K1052*IF(L1052="t",10,IF(L1052="kg",0.01,IF(L1052="q",1,IF(L1052="l",0.01*VLOOKUP(EVID_HNOJENI!N1052,HNOJIVA_ALL!$A$2:$AE$3303,31,FALSE),"CHYBA")))),2)</f>
        <v>#N/A</v>
      </c>
    </row>
    <row r="1053" spans="1:21" x14ac:dyDescent="0.2">
      <c r="A1053" s="32"/>
      <c r="B1053" s="45" t="e">
        <f>VLOOKUP($A1053,EVID_OSEVU!$A$1:$M$4972,2,FALSE)</f>
        <v>#N/A</v>
      </c>
      <c r="C1053" s="45" t="e">
        <f>VLOOKUP($A1053,EVID_OSEVU!$A$1:$M$4972,3,FALSE)</f>
        <v>#N/A</v>
      </c>
      <c r="D1053" s="45" t="e">
        <f>VLOOKUP($A1053,EVID_OSEVU!$A$1:$M$4972,4,FALSE)</f>
        <v>#N/A</v>
      </c>
      <c r="E1053" s="45" t="e">
        <f>VLOOKUP($A1053,EVID_OSEVU!$A$1:$M$4972,7,FALSE)</f>
        <v>#N/A</v>
      </c>
      <c r="F1053" s="45" t="e">
        <f>VLOOKUP($A1053,EVID_OSEVU!$A$1:$M$4972,8,FALSE)</f>
        <v>#N/A</v>
      </c>
      <c r="G1053" s="45" t="e">
        <f>VLOOKUP($A1053,EVID_OSEVU!$A$1:$M$4972,11,FALSE)</f>
        <v>#N/A</v>
      </c>
      <c r="H1053" s="35"/>
      <c r="I1053" s="48"/>
      <c r="J1053" s="33" t="e">
        <f>VLOOKUP($A1053,EVID_OSEVU!$A$1:$M$4972,11,FALSE)</f>
        <v>#N/A</v>
      </c>
      <c r="K1053" s="39"/>
      <c r="L1053" s="49"/>
      <c r="M1053" s="89" t="e">
        <f t="shared" si="16"/>
        <v>#N/A</v>
      </c>
      <c r="N1053" s="50"/>
      <c r="O1053" s="37" t="e">
        <f>VLOOKUP(EVID_HNOJENI!N1053,HNOJIVA_ALL!$A$2:$Z$3303,4,FALSE)</f>
        <v>#N/A</v>
      </c>
      <c r="P1053" s="51" t="e">
        <f>ROUND(VLOOKUP(EVID_HNOJENI!N1053,HNOJIVA_ALL!$A$2:$Z$3303,14,FALSE)*K1053*IF(L1053="t",10,IF(L1053="kg",0.01,IF(L1053="q",1,IF(L1053="l",0.01*VLOOKUP(EVID_HNOJENI!N1053,HNOJIVA_ALL!$A$2:$AE$3303,31,FALSE),"CHYBA")))),2)</f>
        <v>#N/A</v>
      </c>
      <c r="Q1053" s="51" t="e">
        <f>ROUND(VLOOKUP(EVID_HNOJENI!N1053,HNOJIVA_ALL!$A$2:$Z$3303,15,FALSE)*K1053*IF(L1053="t",10,IF(L1053="kg",0.01,IF(L1053="q",1,IF(L1053="l",0.01*VLOOKUP(EVID_HNOJENI!N1053,HNOJIVA_ALL!$A$2:$AE$3303,31,FALSE),"CHYBA")))),2)</f>
        <v>#N/A</v>
      </c>
      <c r="R1053" s="51" t="e">
        <f>ROUND(VLOOKUP(EVID_HNOJENI!N1053,HNOJIVA_ALL!$A$2:$Z$3303,16,FALSE)*K1053*IF(L1053="t",10,IF(L1053="kg",0.01,IF(L1053="q",1,IF(L1053="l",0.01*VLOOKUP(EVID_HNOJENI!N1053,HNOJIVA_ALL!$A$2:$AE$3303,31,FALSE),"CHYBA")))),2)</f>
        <v>#N/A</v>
      </c>
      <c r="S1053" s="51" t="e">
        <f>ROUND(VLOOKUP(EVID_HNOJENI!N1053,HNOJIVA_ALL!$A$2:$Z$3303,18,FALSE)*K1053*IF(L1053="t",10,IF(L1053="kg",0.01,IF(L1053="q",1,IF(L1053="l",0.01*VLOOKUP(EVID_HNOJENI!N1053,HNOJIVA_ALL!$A$2:$AE$3303,31,FALSE),"CHYBA")))),2)</f>
        <v>#N/A</v>
      </c>
      <c r="T1053" s="51" t="e">
        <f>ROUND(VLOOKUP(EVID_HNOJENI!N1053,HNOJIVA_ALL!$A$2:$Z$3303,17,FALSE)*K1053*IF(L1053="t",10,IF(L1053="kg",0.01,IF(L1053="q",1,IF(L1053="l",0.01*VLOOKUP(EVID_HNOJENI!N1053,HNOJIVA_ALL!$A$2:$AE$3303,31,FALSE),"CHYBA")))),2)</f>
        <v>#N/A</v>
      </c>
      <c r="U1053" s="51" t="e">
        <f>ROUND(VLOOKUP(EVID_HNOJENI!N1053,HNOJIVA_ALL!$A$2:$Z$3303,20,FALSE)*K1053*IF(L1053="t",10,IF(L1053="kg",0.01,IF(L1053="q",1,IF(L1053="l",0.01*VLOOKUP(EVID_HNOJENI!N1053,HNOJIVA_ALL!$A$2:$AE$3303,31,FALSE),"CHYBA")))),2)</f>
        <v>#N/A</v>
      </c>
    </row>
    <row r="1054" spans="1:21" x14ac:dyDescent="0.2">
      <c r="A1054" s="32"/>
      <c r="B1054" s="45" t="e">
        <f>VLOOKUP($A1054,EVID_OSEVU!$A$1:$M$4972,2,FALSE)</f>
        <v>#N/A</v>
      </c>
      <c r="C1054" s="45" t="e">
        <f>VLOOKUP($A1054,EVID_OSEVU!$A$1:$M$4972,3,FALSE)</f>
        <v>#N/A</v>
      </c>
      <c r="D1054" s="45" t="e">
        <f>VLOOKUP($A1054,EVID_OSEVU!$A$1:$M$4972,4,FALSE)</f>
        <v>#N/A</v>
      </c>
      <c r="E1054" s="45" t="e">
        <f>VLOOKUP($A1054,EVID_OSEVU!$A$1:$M$4972,7,FALSE)</f>
        <v>#N/A</v>
      </c>
      <c r="F1054" s="45" t="e">
        <f>VLOOKUP($A1054,EVID_OSEVU!$A$1:$M$4972,8,FALSE)</f>
        <v>#N/A</v>
      </c>
      <c r="G1054" s="45" t="e">
        <f>VLOOKUP($A1054,EVID_OSEVU!$A$1:$M$4972,11,FALSE)</f>
        <v>#N/A</v>
      </c>
      <c r="H1054" s="35"/>
      <c r="I1054" s="48"/>
      <c r="J1054" s="33" t="e">
        <f>VLOOKUP($A1054,EVID_OSEVU!$A$1:$M$4972,11,FALSE)</f>
        <v>#N/A</v>
      </c>
      <c r="K1054" s="39"/>
      <c r="L1054" s="49"/>
      <c r="M1054" s="89" t="e">
        <f t="shared" si="16"/>
        <v>#N/A</v>
      </c>
      <c r="N1054" s="50"/>
      <c r="O1054" s="37" t="e">
        <f>VLOOKUP(EVID_HNOJENI!N1054,HNOJIVA_ALL!$A$2:$Z$3303,4,FALSE)</f>
        <v>#N/A</v>
      </c>
      <c r="P1054" s="51" t="e">
        <f>ROUND(VLOOKUP(EVID_HNOJENI!N1054,HNOJIVA_ALL!$A$2:$Z$3303,14,FALSE)*K1054*IF(L1054="t",10,IF(L1054="kg",0.01,IF(L1054="q",1,IF(L1054="l",0.01*VLOOKUP(EVID_HNOJENI!N1054,HNOJIVA_ALL!$A$2:$AE$3303,31,FALSE),"CHYBA")))),2)</f>
        <v>#N/A</v>
      </c>
      <c r="Q1054" s="51" t="e">
        <f>ROUND(VLOOKUP(EVID_HNOJENI!N1054,HNOJIVA_ALL!$A$2:$Z$3303,15,FALSE)*K1054*IF(L1054="t",10,IF(L1054="kg",0.01,IF(L1054="q",1,IF(L1054="l",0.01*VLOOKUP(EVID_HNOJENI!N1054,HNOJIVA_ALL!$A$2:$AE$3303,31,FALSE),"CHYBA")))),2)</f>
        <v>#N/A</v>
      </c>
      <c r="R1054" s="51" t="e">
        <f>ROUND(VLOOKUP(EVID_HNOJENI!N1054,HNOJIVA_ALL!$A$2:$Z$3303,16,FALSE)*K1054*IF(L1054="t",10,IF(L1054="kg",0.01,IF(L1054="q",1,IF(L1054="l",0.01*VLOOKUP(EVID_HNOJENI!N1054,HNOJIVA_ALL!$A$2:$AE$3303,31,FALSE),"CHYBA")))),2)</f>
        <v>#N/A</v>
      </c>
      <c r="S1054" s="51" t="e">
        <f>ROUND(VLOOKUP(EVID_HNOJENI!N1054,HNOJIVA_ALL!$A$2:$Z$3303,18,FALSE)*K1054*IF(L1054="t",10,IF(L1054="kg",0.01,IF(L1054="q",1,IF(L1054="l",0.01*VLOOKUP(EVID_HNOJENI!N1054,HNOJIVA_ALL!$A$2:$AE$3303,31,FALSE),"CHYBA")))),2)</f>
        <v>#N/A</v>
      </c>
      <c r="T1054" s="51" t="e">
        <f>ROUND(VLOOKUP(EVID_HNOJENI!N1054,HNOJIVA_ALL!$A$2:$Z$3303,17,FALSE)*K1054*IF(L1054="t",10,IF(L1054="kg",0.01,IF(L1054="q",1,IF(L1054="l",0.01*VLOOKUP(EVID_HNOJENI!N1054,HNOJIVA_ALL!$A$2:$AE$3303,31,FALSE),"CHYBA")))),2)</f>
        <v>#N/A</v>
      </c>
      <c r="U1054" s="51" t="e">
        <f>ROUND(VLOOKUP(EVID_HNOJENI!N1054,HNOJIVA_ALL!$A$2:$Z$3303,20,FALSE)*K1054*IF(L1054="t",10,IF(L1054="kg",0.01,IF(L1054="q",1,IF(L1054="l",0.01*VLOOKUP(EVID_HNOJENI!N1054,HNOJIVA_ALL!$A$2:$AE$3303,31,FALSE),"CHYBA")))),2)</f>
        <v>#N/A</v>
      </c>
    </row>
    <row r="1055" spans="1:21" x14ac:dyDescent="0.2">
      <c r="A1055" s="32"/>
      <c r="B1055" s="45" t="e">
        <f>VLOOKUP($A1055,EVID_OSEVU!$A$1:$M$4972,2,FALSE)</f>
        <v>#N/A</v>
      </c>
      <c r="C1055" s="45" t="e">
        <f>VLOOKUP($A1055,EVID_OSEVU!$A$1:$M$4972,3,FALSE)</f>
        <v>#N/A</v>
      </c>
      <c r="D1055" s="45" t="e">
        <f>VLOOKUP($A1055,EVID_OSEVU!$A$1:$M$4972,4,FALSE)</f>
        <v>#N/A</v>
      </c>
      <c r="E1055" s="45" t="e">
        <f>VLOOKUP($A1055,EVID_OSEVU!$A$1:$M$4972,7,FALSE)</f>
        <v>#N/A</v>
      </c>
      <c r="F1055" s="45" t="e">
        <f>VLOOKUP($A1055,EVID_OSEVU!$A$1:$M$4972,8,FALSE)</f>
        <v>#N/A</v>
      </c>
      <c r="G1055" s="45" t="e">
        <f>VLOOKUP($A1055,EVID_OSEVU!$A$1:$M$4972,11,FALSE)</f>
        <v>#N/A</v>
      </c>
      <c r="H1055" s="35"/>
      <c r="I1055" s="48"/>
      <c r="J1055" s="33" t="e">
        <f>VLOOKUP($A1055,EVID_OSEVU!$A$1:$M$4972,11,FALSE)</f>
        <v>#N/A</v>
      </c>
      <c r="K1055" s="39"/>
      <c r="L1055" s="49"/>
      <c r="M1055" s="89" t="e">
        <f t="shared" si="16"/>
        <v>#N/A</v>
      </c>
      <c r="N1055" s="50"/>
      <c r="O1055" s="37" t="e">
        <f>VLOOKUP(EVID_HNOJENI!N1055,HNOJIVA_ALL!$A$2:$Z$3303,4,FALSE)</f>
        <v>#N/A</v>
      </c>
      <c r="P1055" s="51" t="e">
        <f>ROUND(VLOOKUP(EVID_HNOJENI!N1055,HNOJIVA_ALL!$A$2:$Z$3303,14,FALSE)*K1055*IF(L1055="t",10,IF(L1055="kg",0.01,IF(L1055="q",1,IF(L1055="l",0.01*VLOOKUP(EVID_HNOJENI!N1055,HNOJIVA_ALL!$A$2:$AE$3303,31,FALSE),"CHYBA")))),2)</f>
        <v>#N/A</v>
      </c>
      <c r="Q1055" s="51" t="e">
        <f>ROUND(VLOOKUP(EVID_HNOJENI!N1055,HNOJIVA_ALL!$A$2:$Z$3303,15,FALSE)*K1055*IF(L1055="t",10,IF(L1055="kg",0.01,IF(L1055="q",1,IF(L1055="l",0.01*VLOOKUP(EVID_HNOJENI!N1055,HNOJIVA_ALL!$A$2:$AE$3303,31,FALSE),"CHYBA")))),2)</f>
        <v>#N/A</v>
      </c>
      <c r="R1055" s="51" t="e">
        <f>ROUND(VLOOKUP(EVID_HNOJENI!N1055,HNOJIVA_ALL!$A$2:$Z$3303,16,FALSE)*K1055*IF(L1055="t",10,IF(L1055="kg",0.01,IF(L1055="q",1,IF(L1055="l",0.01*VLOOKUP(EVID_HNOJENI!N1055,HNOJIVA_ALL!$A$2:$AE$3303,31,FALSE),"CHYBA")))),2)</f>
        <v>#N/A</v>
      </c>
      <c r="S1055" s="51" t="e">
        <f>ROUND(VLOOKUP(EVID_HNOJENI!N1055,HNOJIVA_ALL!$A$2:$Z$3303,18,FALSE)*K1055*IF(L1055="t",10,IF(L1055="kg",0.01,IF(L1055="q",1,IF(L1055="l",0.01*VLOOKUP(EVID_HNOJENI!N1055,HNOJIVA_ALL!$A$2:$AE$3303,31,FALSE),"CHYBA")))),2)</f>
        <v>#N/A</v>
      </c>
      <c r="T1055" s="51" t="e">
        <f>ROUND(VLOOKUP(EVID_HNOJENI!N1055,HNOJIVA_ALL!$A$2:$Z$3303,17,FALSE)*K1055*IF(L1055="t",10,IF(L1055="kg",0.01,IF(L1055="q",1,IF(L1055="l",0.01*VLOOKUP(EVID_HNOJENI!N1055,HNOJIVA_ALL!$A$2:$AE$3303,31,FALSE),"CHYBA")))),2)</f>
        <v>#N/A</v>
      </c>
      <c r="U1055" s="51" t="e">
        <f>ROUND(VLOOKUP(EVID_HNOJENI!N1055,HNOJIVA_ALL!$A$2:$Z$3303,20,FALSE)*K1055*IF(L1055="t",10,IF(L1055="kg",0.01,IF(L1055="q",1,IF(L1055="l",0.01*VLOOKUP(EVID_HNOJENI!N1055,HNOJIVA_ALL!$A$2:$AE$3303,31,FALSE),"CHYBA")))),2)</f>
        <v>#N/A</v>
      </c>
    </row>
    <row r="1056" spans="1:21" x14ac:dyDescent="0.2">
      <c r="A1056" s="32"/>
      <c r="B1056" s="45" t="e">
        <f>VLOOKUP($A1056,EVID_OSEVU!$A$1:$M$4972,2,FALSE)</f>
        <v>#N/A</v>
      </c>
      <c r="C1056" s="45" t="e">
        <f>VLOOKUP($A1056,EVID_OSEVU!$A$1:$M$4972,3,FALSE)</f>
        <v>#N/A</v>
      </c>
      <c r="D1056" s="45" t="e">
        <f>VLOOKUP($A1056,EVID_OSEVU!$A$1:$M$4972,4,FALSE)</f>
        <v>#N/A</v>
      </c>
      <c r="E1056" s="45" t="e">
        <f>VLOOKUP($A1056,EVID_OSEVU!$A$1:$M$4972,7,FALSE)</f>
        <v>#N/A</v>
      </c>
      <c r="F1056" s="45" t="e">
        <f>VLOOKUP($A1056,EVID_OSEVU!$A$1:$M$4972,8,FALSE)</f>
        <v>#N/A</v>
      </c>
      <c r="G1056" s="45" t="e">
        <f>VLOOKUP($A1056,EVID_OSEVU!$A$1:$M$4972,11,FALSE)</f>
        <v>#N/A</v>
      </c>
      <c r="H1056" s="35"/>
      <c r="I1056" s="48"/>
      <c r="J1056" s="33" t="e">
        <f>VLOOKUP($A1056,EVID_OSEVU!$A$1:$M$4972,11,FALSE)</f>
        <v>#N/A</v>
      </c>
      <c r="K1056" s="39"/>
      <c r="L1056" s="49"/>
      <c r="M1056" s="89" t="e">
        <f t="shared" si="16"/>
        <v>#N/A</v>
      </c>
      <c r="N1056" s="50"/>
      <c r="O1056" s="37" t="e">
        <f>VLOOKUP(EVID_HNOJENI!N1056,HNOJIVA_ALL!$A$2:$Z$3303,4,FALSE)</f>
        <v>#N/A</v>
      </c>
      <c r="P1056" s="51" t="e">
        <f>ROUND(VLOOKUP(EVID_HNOJENI!N1056,HNOJIVA_ALL!$A$2:$Z$3303,14,FALSE)*K1056*IF(L1056="t",10,IF(L1056="kg",0.01,IF(L1056="q",1,IF(L1056="l",0.01*VLOOKUP(EVID_HNOJENI!N1056,HNOJIVA_ALL!$A$2:$AE$3303,31,FALSE),"CHYBA")))),2)</f>
        <v>#N/A</v>
      </c>
      <c r="Q1056" s="51" t="e">
        <f>ROUND(VLOOKUP(EVID_HNOJENI!N1056,HNOJIVA_ALL!$A$2:$Z$3303,15,FALSE)*K1056*IF(L1056="t",10,IF(L1056="kg",0.01,IF(L1056="q",1,IF(L1056="l",0.01*VLOOKUP(EVID_HNOJENI!N1056,HNOJIVA_ALL!$A$2:$AE$3303,31,FALSE),"CHYBA")))),2)</f>
        <v>#N/A</v>
      </c>
      <c r="R1056" s="51" t="e">
        <f>ROUND(VLOOKUP(EVID_HNOJENI!N1056,HNOJIVA_ALL!$A$2:$Z$3303,16,FALSE)*K1056*IF(L1056="t",10,IF(L1056="kg",0.01,IF(L1056="q",1,IF(L1056="l",0.01*VLOOKUP(EVID_HNOJENI!N1056,HNOJIVA_ALL!$A$2:$AE$3303,31,FALSE),"CHYBA")))),2)</f>
        <v>#N/A</v>
      </c>
      <c r="S1056" s="51" t="e">
        <f>ROUND(VLOOKUP(EVID_HNOJENI!N1056,HNOJIVA_ALL!$A$2:$Z$3303,18,FALSE)*K1056*IF(L1056="t",10,IF(L1056="kg",0.01,IF(L1056="q",1,IF(L1056="l",0.01*VLOOKUP(EVID_HNOJENI!N1056,HNOJIVA_ALL!$A$2:$AE$3303,31,FALSE),"CHYBA")))),2)</f>
        <v>#N/A</v>
      </c>
      <c r="T1056" s="51" t="e">
        <f>ROUND(VLOOKUP(EVID_HNOJENI!N1056,HNOJIVA_ALL!$A$2:$Z$3303,17,FALSE)*K1056*IF(L1056="t",10,IF(L1056="kg",0.01,IF(L1056="q",1,IF(L1056="l",0.01*VLOOKUP(EVID_HNOJENI!N1056,HNOJIVA_ALL!$A$2:$AE$3303,31,FALSE),"CHYBA")))),2)</f>
        <v>#N/A</v>
      </c>
      <c r="U1056" s="51" t="e">
        <f>ROUND(VLOOKUP(EVID_HNOJENI!N1056,HNOJIVA_ALL!$A$2:$Z$3303,20,FALSE)*K1056*IF(L1056="t",10,IF(L1056="kg",0.01,IF(L1056="q",1,IF(L1056="l",0.01*VLOOKUP(EVID_HNOJENI!N1056,HNOJIVA_ALL!$A$2:$AE$3303,31,FALSE),"CHYBA")))),2)</f>
        <v>#N/A</v>
      </c>
    </row>
    <row r="1057" spans="1:21" x14ac:dyDescent="0.2">
      <c r="A1057" s="32"/>
      <c r="B1057" s="45" t="e">
        <f>VLOOKUP($A1057,EVID_OSEVU!$A$1:$M$4972,2,FALSE)</f>
        <v>#N/A</v>
      </c>
      <c r="C1057" s="45" t="e">
        <f>VLOOKUP($A1057,EVID_OSEVU!$A$1:$M$4972,3,FALSE)</f>
        <v>#N/A</v>
      </c>
      <c r="D1057" s="45" t="e">
        <f>VLOOKUP($A1057,EVID_OSEVU!$A$1:$M$4972,4,FALSE)</f>
        <v>#N/A</v>
      </c>
      <c r="E1057" s="45" t="e">
        <f>VLOOKUP($A1057,EVID_OSEVU!$A$1:$M$4972,7,FALSE)</f>
        <v>#N/A</v>
      </c>
      <c r="F1057" s="45" t="e">
        <f>VLOOKUP($A1057,EVID_OSEVU!$A$1:$M$4972,8,FALSE)</f>
        <v>#N/A</v>
      </c>
      <c r="G1057" s="45" t="e">
        <f>VLOOKUP($A1057,EVID_OSEVU!$A$1:$M$4972,11,FALSE)</f>
        <v>#N/A</v>
      </c>
      <c r="H1057" s="35"/>
      <c r="I1057" s="48"/>
      <c r="J1057" s="33" t="e">
        <f>VLOOKUP($A1057,EVID_OSEVU!$A$1:$M$4972,11,FALSE)</f>
        <v>#N/A</v>
      </c>
      <c r="K1057" s="39"/>
      <c r="L1057" s="49"/>
      <c r="M1057" s="89" t="e">
        <f t="shared" si="16"/>
        <v>#N/A</v>
      </c>
      <c r="N1057" s="50"/>
      <c r="O1057" s="37" t="e">
        <f>VLOOKUP(EVID_HNOJENI!N1057,HNOJIVA_ALL!$A$2:$Z$3303,4,FALSE)</f>
        <v>#N/A</v>
      </c>
      <c r="P1057" s="51" t="e">
        <f>ROUND(VLOOKUP(EVID_HNOJENI!N1057,HNOJIVA_ALL!$A$2:$Z$3303,14,FALSE)*K1057*IF(L1057="t",10,IF(L1057="kg",0.01,IF(L1057="q",1,IF(L1057="l",0.01*VLOOKUP(EVID_HNOJENI!N1057,HNOJIVA_ALL!$A$2:$AE$3303,31,FALSE),"CHYBA")))),2)</f>
        <v>#N/A</v>
      </c>
      <c r="Q1057" s="51" t="e">
        <f>ROUND(VLOOKUP(EVID_HNOJENI!N1057,HNOJIVA_ALL!$A$2:$Z$3303,15,FALSE)*K1057*IF(L1057="t",10,IF(L1057="kg",0.01,IF(L1057="q",1,IF(L1057="l",0.01*VLOOKUP(EVID_HNOJENI!N1057,HNOJIVA_ALL!$A$2:$AE$3303,31,FALSE),"CHYBA")))),2)</f>
        <v>#N/A</v>
      </c>
      <c r="R1057" s="51" t="e">
        <f>ROUND(VLOOKUP(EVID_HNOJENI!N1057,HNOJIVA_ALL!$A$2:$Z$3303,16,FALSE)*K1057*IF(L1057="t",10,IF(L1057="kg",0.01,IF(L1057="q",1,IF(L1057="l",0.01*VLOOKUP(EVID_HNOJENI!N1057,HNOJIVA_ALL!$A$2:$AE$3303,31,FALSE),"CHYBA")))),2)</f>
        <v>#N/A</v>
      </c>
      <c r="S1057" s="51" t="e">
        <f>ROUND(VLOOKUP(EVID_HNOJENI!N1057,HNOJIVA_ALL!$A$2:$Z$3303,18,FALSE)*K1057*IF(L1057="t",10,IF(L1057="kg",0.01,IF(L1057="q",1,IF(L1057="l",0.01*VLOOKUP(EVID_HNOJENI!N1057,HNOJIVA_ALL!$A$2:$AE$3303,31,FALSE),"CHYBA")))),2)</f>
        <v>#N/A</v>
      </c>
      <c r="T1057" s="51" t="e">
        <f>ROUND(VLOOKUP(EVID_HNOJENI!N1057,HNOJIVA_ALL!$A$2:$Z$3303,17,FALSE)*K1057*IF(L1057="t",10,IF(L1057="kg",0.01,IF(L1057="q",1,IF(L1057="l",0.01*VLOOKUP(EVID_HNOJENI!N1057,HNOJIVA_ALL!$A$2:$AE$3303,31,FALSE),"CHYBA")))),2)</f>
        <v>#N/A</v>
      </c>
      <c r="U1057" s="51" t="e">
        <f>ROUND(VLOOKUP(EVID_HNOJENI!N1057,HNOJIVA_ALL!$A$2:$Z$3303,20,FALSE)*K1057*IF(L1057="t",10,IF(L1057="kg",0.01,IF(L1057="q",1,IF(L1057="l",0.01*VLOOKUP(EVID_HNOJENI!N1057,HNOJIVA_ALL!$A$2:$AE$3303,31,FALSE),"CHYBA")))),2)</f>
        <v>#N/A</v>
      </c>
    </row>
    <row r="1058" spans="1:21" x14ac:dyDescent="0.2">
      <c r="A1058" s="32"/>
      <c r="B1058" s="45" t="e">
        <f>VLOOKUP($A1058,EVID_OSEVU!$A$1:$M$4972,2,FALSE)</f>
        <v>#N/A</v>
      </c>
      <c r="C1058" s="45" t="e">
        <f>VLOOKUP($A1058,EVID_OSEVU!$A$1:$M$4972,3,FALSE)</f>
        <v>#N/A</v>
      </c>
      <c r="D1058" s="45" t="e">
        <f>VLOOKUP($A1058,EVID_OSEVU!$A$1:$M$4972,4,FALSE)</f>
        <v>#N/A</v>
      </c>
      <c r="E1058" s="45" t="e">
        <f>VLOOKUP($A1058,EVID_OSEVU!$A$1:$M$4972,7,FALSE)</f>
        <v>#N/A</v>
      </c>
      <c r="F1058" s="45" t="e">
        <f>VLOOKUP($A1058,EVID_OSEVU!$A$1:$M$4972,8,FALSE)</f>
        <v>#N/A</v>
      </c>
      <c r="G1058" s="45" t="e">
        <f>VLOOKUP($A1058,EVID_OSEVU!$A$1:$M$4972,11,FALSE)</f>
        <v>#N/A</v>
      </c>
      <c r="H1058" s="35"/>
      <c r="I1058" s="48"/>
      <c r="J1058" s="33" t="e">
        <f>VLOOKUP($A1058,EVID_OSEVU!$A$1:$M$4972,11,FALSE)</f>
        <v>#N/A</v>
      </c>
      <c r="K1058" s="39"/>
      <c r="L1058" s="49"/>
      <c r="M1058" s="89" t="e">
        <f t="shared" si="16"/>
        <v>#N/A</v>
      </c>
      <c r="N1058" s="50"/>
      <c r="O1058" s="37" t="e">
        <f>VLOOKUP(EVID_HNOJENI!N1058,HNOJIVA_ALL!$A$2:$Z$3303,4,FALSE)</f>
        <v>#N/A</v>
      </c>
      <c r="P1058" s="51" t="e">
        <f>ROUND(VLOOKUP(EVID_HNOJENI!N1058,HNOJIVA_ALL!$A$2:$Z$3303,14,FALSE)*K1058*IF(L1058="t",10,IF(L1058="kg",0.01,IF(L1058="q",1,IF(L1058="l",0.01*VLOOKUP(EVID_HNOJENI!N1058,HNOJIVA_ALL!$A$2:$AE$3303,31,FALSE),"CHYBA")))),2)</f>
        <v>#N/A</v>
      </c>
      <c r="Q1058" s="51" t="e">
        <f>ROUND(VLOOKUP(EVID_HNOJENI!N1058,HNOJIVA_ALL!$A$2:$Z$3303,15,FALSE)*K1058*IF(L1058="t",10,IF(L1058="kg",0.01,IF(L1058="q",1,IF(L1058="l",0.01*VLOOKUP(EVID_HNOJENI!N1058,HNOJIVA_ALL!$A$2:$AE$3303,31,FALSE),"CHYBA")))),2)</f>
        <v>#N/A</v>
      </c>
      <c r="R1058" s="51" t="e">
        <f>ROUND(VLOOKUP(EVID_HNOJENI!N1058,HNOJIVA_ALL!$A$2:$Z$3303,16,FALSE)*K1058*IF(L1058="t",10,IF(L1058="kg",0.01,IF(L1058="q",1,IF(L1058="l",0.01*VLOOKUP(EVID_HNOJENI!N1058,HNOJIVA_ALL!$A$2:$AE$3303,31,FALSE),"CHYBA")))),2)</f>
        <v>#N/A</v>
      </c>
      <c r="S1058" s="51" t="e">
        <f>ROUND(VLOOKUP(EVID_HNOJENI!N1058,HNOJIVA_ALL!$A$2:$Z$3303,18,FALSE)*K1058*IF(L1058="t",10,IF(L1058="kg",0.01,IF(L1058="q",1,IF(L1058="l",0.01*VLOOKUP(EVID_HNOJENI!N1058,HNOJIVA_ALL!$A$2:$AE$3303,31,FALSE),"CHYBA")))),2)</f>
        <v>#N/A</v>
      </c>
      <c r="T1058" s="51" t="e">
        <f>ROUND(VLOOKUP(EVID_HNOJENI!N1058,HNOJIVA_ALL!$A$2:$Z$3303,17,FALSE)*K1058*IF(L1058="t",10,IF(L1058="kg",0.01,IF(L1058="q",1,IF(L1058="l",0.01*VLOOKUP(EVID_HNOJENI!N1058,HNOJIVA_ALL!$A$2:$AE$3303,31,FALSE),"CHYBA")))),2)</f>
        <v>#N/A</v>
      </c>
      <c r="U1058" s="51" t="e">
        <f>ROUND(VLOOKUP(EVID_HNOJENI!N1058,HNOJIVA_ALL!$A$2:$Z$3303,20,FALSE)*K1058*IF(L1058="t",10,IF(L1058="kg",0.01,IF(L1058="q",1,IF(L1058="l",0.01*VLOOKUP(EVID_HNOJENI!N1058,HNOJIVA_ALL!$A$2:$AE$3303,31,FALSE),"CHYBA")))),2)</f>
        <v>#N/A</v>
      </c>
    </row>
    <row r="1059" spans="1:21" x14ac:dyDescent="0.2">
      <c r="A1059" s="32"/>
      <c r="B1059" s="45" t="e">
        <f>VLOOKUP($A1059,EVID_OSEVU!$A$1:$M$4972,2,FALSE)</f>
        <v>#N/A</v>
      </c>
      <c r="C1059" s="45" t="e">
        <f>VLOOKUP($A1059,EVID_OSEVU!$A$1:$M$4972,3,FALSE)</f>
        <v>#N/A</v>
      </c>
      <c r="D1059" s="45" t="e">
        <f>VLOOKUP($A1059,EVID_OSEVU!$A$1:$M$4972,4,FALSE)</f>
        <v>#N/A</v>
      </c>
      <c r="E1059" s="45" t="e">
        <f>VLOOKUP($A1059,EVID_OSEVU!$A$1:$M$4972,7,FALSE)</f>
        <v>#N/A</v>
      </c>
      <c r="F1059" s="45" t="e">
        <f>VLOOKUP($A1059,EVID_OSEVU!$A$1:$M$4972,8,FALSE)</f>
        <v>#N/A</v>
      </c>
      <c r="G1059" s="45" t="e">
        <f>VLOOKUP($A1059,EVID_OSEVU!$A$1:$M$4972,11,FALSE)</f>
        <v>#N/A</v>
      </c>
      <c r="H1059" s="35"/>
      <c r="I1059" s="48"/>
      <c r="J1059" s="33" t="e">
        <f>VLOOKUP($A1059,EVID_OSEVU!$A$1:$M$4972,11,FALSE)</f>
        <v>#N/A</v>
      </c>
      <c r="K1059" s="39"/>
      <c r="L1059" s="49"/>
      <c r="M1059" s="89" t="e">
        <f t="shared" si="16"/>
        <v>#N/A</v>
      </c>
      <c r="N1059" s="50"/>
      <c r="O1059" s="37" t="e">
        <f>VLOOKUP(EVID_HNOJENI!N1059,HNOJIVA_ALL!$A$2:$Z$3303,4,FALSE)</f>
        <v>#N/A</v>
      </c>
      <c r="P1059" s="51" t="e">
        <f>ROUND(VLOOKUP(EVID_HNOJENI!N1059,HNOJIVA_ALL!$A$2:$Z$3303,14,FALSE)*K1059*IF(L1059="t",10,IF(L1059="kg",0.01,IF(L1059="q",1,IF(L1059="l",0.01*VLOOKUP(EVID_HNOJENI!N1059,HNOJIVA_ALL!$A$2:$AE$3303,31,FALSE),"CHYBA")))),2)</f>
        <v>#N/A</v>
      </c>
      <c r="Q1059" s="51" t="e">
        <f>ROUND(VLOOKUP(EVID_HNOJENI!N1059,HNOJIVA_ALL!$A$2:$Z$3303,15,FALSE)*K1059*IF(L1059="t",10,IF(L1059="kg",0.01,IF(L1059="q",1,IF(L1059="l",0.01*VLOOKUP(EVID_HNOJENI!N1059,HNOJIVA_ALL!$A$2:$AE$3303,31,FALSE),"CHYBA")))),2)</f>
        <v>#N/A</v>
      </c>
      <c r="R1059" s="51" t="e">
        <f>ROUND(VLOOKUP(EVID_HNOJENI!N1059,HNOJIVA_ALL!$A$2:$Z$3303,16,FALSE)*K1059*IF(L1059="t",10,IF(L1059="kg",0.01,IF(L1059="q",1,IF(L1059="l",0.01*VLOOKUP(EVID_HNOJENI!N1059,HNOJIVA_ALL!$A$2:$AE$3303,31,FALSE),"CHYBA")))),2)</f>
        <v>#N/A</v>
      </c>
      <c r="S1059" s="51" t="e">
        <f>ROUND(VLOOKUP(EVID_HNOJENI!N1059,HNOJIVA_ALL!$A$2:$Z$3303,18,FALSE)*K1059*IF(L1059="t",10,IF(L1059="kg",0.01,IF(L1059="q",1,IF(L1059="l",0.01*VLOOKUP(EVID_HNOJENI!N1059,HNOJIVA_ALL!$A$2:$AE$3303,31,FALSE),"CHYBA")))),2)</f>
        <v>#N/A</v>
      </c>
      <c r="T1059" s="51" t="e">
        <f>ROUND(VLOOKUP(EVID_HNOJENI!N1059,HNOJIVA_ALL!$A$2:$Z$3303,17,FALSE)*K1059*IF(L1059="t",10,IF(L1059="kg",0.01,IF(L1059="q",1,IF(L1059="l",0.01*VLOOKUP(EVID_HNOJENI!N1059,HNOJIVA_ALL!$A$2:$AE$3303,31,FALSE),"CHYBA")))),2)</f>
        <v>#N/A</v>
      </c>
      <c r="U1059" s="51" t="e">
        <f>ROUND(VLOOKUP(EVID_HNOJENI!N1059,HNOJIVA_ALL!$A$2:$Z$3303,20,FALSE)*K1059*IF(L1059="t",10,IF(L1059="kg",0.01,IF(L1059="q",1,IF(L1059="l",0.01*VLOOKUP(EVID_HNOJENI!N1059,HNOJIVA_ALL!$A$2:$AE$3303,31,FALSE),"CHYBA")))),2)</f>
        <v>#N/A</v>
      </c>
    </row>
    <row r="1060" spans="1:21" x14ac:dyDescent="0.2">
      <c r="A1060" s="32"/>
      <c r="B1060" s="45" t="e">
        <f>VLOOKUP($A1060,EVID_OSEVU!$A$1:$M$4972,2,FALSE)</f>
        <v>#N/A</v>
      </c>
      <c r="C1060" s="45" t="e">
        <f>VLOOKUP($A1060,EVID_OSEVU!$A$1:$M$4972,3,FALSE)</f>
        <v>#N/A</v>
      </c>
      <c r="D1060" s="45" t="e">
        <f>VLOOKUP($A1060,EVID_OSEVU!$A$1:$M$4972,4,FALSE)</f>
        <v>#N/A</v>
      </c>
      <c r="E1060" s="45" t="e">
        <f>VLOOKUP($A1060,EVID_OSEVU!$A$1:$M$4972,7,FALSE)</f>
        <v>#N/A</v>
      </c>
      <c r="F1060" s="45" t="e">
        <f>VLOOKUP($A1060,EVID_OSEVU!$A$1:$M$4972,8,FALSE)</f>
        <v>#N/A</v>
      </c>
      <c r="G1060" s="45" t="e">
        <f>VLOOKUP($A1060,EVID_OSEVU!$A$1:$M$4972,11,FALSE)</f>
        <v>#N/A</v>
      </c>
      <c r="H1060" s="35"/>
      <c r="I1060" s="48"/>
      <c r="J1060" s="33" t="e">
        <f>VLOOKUP($A1060,EVID_OSEVU!$A$1:$M$4972,11,FALSE)</f>
        <v>#N/A</v>
      </c>
      <c r="K1060" s="39"/>
      <c r="L1060" s="49"/>
      <c r="M1060" s="89" t="e">
        <f t="shared" si="16"/>
        <v>#N/A</v>
      </c>
      <c r="N1060" s="50"/>
      <c r="O1060" s="37" t="e">
        <f>VLOOKUP(EVID_HNOJENI!N1060,HNOJIVA_ALL!$A$2:$Z$3303,4,FALSE)</f>
        <v>#N/A</v>
      </c>
      <c r="P1060" s="51" t="e">
        <f>ROUND(VLOOKUP(EVID_HNOJENI!N1060,HNOJIVA_ALL!$A$2:$Z$3303,14,FALSE)*K1060*IF(L1060="t",10,IF(L1060="kg",0.01,IF(L1060="q",1,IF(L1060="l",0.01*VLOOKUP(EVID_HNOJENI!N1060,HNOJIVA_ALL!$A$2:$AE$3303,31,FALSE),"CHYBA")))),2)</f>
        <v>#N/A</v>
      </c>
      <c r="Q1060" s="51" t="e">
        <f>ROUND(VLOOKUP(EVID_HNOJENI!N1060,HNOJIVA_ALL!$A$2:$Z$3303,15,FALSE)*K1060*IF(L1060="t",10,IF(L1060="kg",0.01,IF(L1060="q",1,IF(L1060="l",0.01*VLOOKUP(EVID_HNOJENI!N1060,HNOJIVA_ALL!$A$2:$AE$3303,31,FALSE),"CHYBA")))),2)</f>
        <v>#N/A</v>
      </c>
      <c r="R1060" s="51" t="e">
        <f>ROUND(VLOOKUP(EVID_HNOJENI!N1060,HNOJIVA_ALL!$A$2:$Z$3303,16,FALSE)*K1060*IF(L1060="t",10,IF(L1060="kg",0.01,IF(L1060="q",1,IF(L1060="l",0.01*VLOOKUP(EVID_HNOJENI!N1060,HNOJIVA_ALL!$A$2:$AE$3303,31,FALSE),"CHYBA")))),2)</f>
        <v>#N/A</v>
      </c>
      <c r="S1060" s="51" t="e">
        <f>ROUND(VLOOKUP(EVID_HNOJENI!N1060,HNOJIVA_ALL!$A$2:$Z$3303,18,FALSE)*K1060*IF(L1060="t",10,IF(L1060="kg",0.01,IF(L1060="q",1,IF(L1060="l",0.01*VLOOKUP(EVID_HNOJENI!N1060,HNOJIVA_ALL!$A$2:$AE$3303,31,FALSE),"CHYBA")))),2)</f>
        <v>#N/A</v>
      </c>
      <c r="T1060" s="51" t="e">
        <f>ROUND(VLOOKUP(EVID_HNOJENI!N1060,HNOJIVA_ALL!$A$2:$Z$3303,17,FALSE)*K1060*IF(L1060="t",10,IF(L1060="kg",0.01,IF(L1060="q",1,IF(L1060="l",0.01*VLOOKUP(EVID_HNOJENI!N1060,HNOJIVA_ALL!$A$2:$AE$3303,31,FALSE),"CHYBA")))),2)</f>
        <v>#N/A</v>
      </c>
      <c r="U1060" s="51" t="e">
        <f>ROUND(VLOOKUP(EVID_HNOJENI!N1060,HNOJIVA_ALL!$A$2:$Z$3303,20,FALSE)*K1060*IF(L1060="t",10,IF(L1060="kg",0.01,IF(L1060="q",1,IF(L1060="l",0.01*VLOOKUP(EVID_HNOJENI!N1060,HNOJIVA_ALL!$A$2:$AE$3303,31,FALSE),"CHYBA")))),2)</f>
        <v>#N/A</v>
      </c>
    </row>
    <row r="1061" spans="1:21" x14ac:dyDescent="0.2">
      <c r="A1061" s="32"/>
      <c r="B1061" s="45" t="e">
        <f>VLOOKUP($A1061,EVID_OSEVU!$A$1:$M$4972,2,FALSE)</f>
        <v>#N/A</v>
      </c>
      <c r="C1061" s="45" t="e">
        <f>VLOOKUP($A1061,EVID_OSEVU!$A$1:$M$4972,3,FALSE)</f>
        <v>#N/A</v>
      </c>
      <c r="D1061" s="45" t="e">
        <f>VLOOKUP($A1061,EVID_OSEVU!$A$1:$M$4972,4,FALSE)</f>
        <v>#N/A</v>
      </c>
      <c r="E1061" s="45" t="e">
        <f>VLOOKUP($A1061,EVID_OSEVU!$A$1:$M$4972,7,FALSE)</f>
        <v>#N/A</v>
      </c>
      <c r="F1061" s="45" t="e">
        <f>VLOOKUP($A1061,EVID_OSEVU!$A$1:$M$4972,8,FALSE)</f>
        <v>#N/A</v>
      </c>
      <c r="G1061" s="45" t="e">
        <f>VLOOKUP($A1061,EVID_OSEVU!$A$1:$M$4972,11,FALSE)</f>
        <v>#N/A</v>
      </c>
      <c r="H1061" s="35"/>
      <c r="I1061" s="48"/>
      <c r="J1061" s="33" t="e">
        <f>VLOOKUP($A1061,EVID_OSEVU!$A$1:$M$4972,11,FALSE)</f>
        <v>#N/A</v>
      </c>
      <c r="K1061" s="39"/>
      <c r="L1061" s="49"/>
      <c r="M1061" s="89" t="e">
        <f t="shared" si="16"/>
        <v>#N/A</v>
      </c>
      <c r="N1061" s="50"/>
      <c r="O1061" s="37" t="e">
        <f>VLOOKUP(EVID_HNOJENI!N1061,HNOJIVA_ALL!$A$2:$Z$3303,4,FALSE)</f>
        <v>#N/A</v>
      </c>
      <c r="P1061" s="51" t="e">
        <f>ROUND(VLOOKUP(EVID_HNOJENI!N1061,HNOJIVA_ALL!$A$2:$Z$3303,14,FALSE)*K1061*IF(L1061="t",10,IF(L1061="kg",0.01,IF(L1061="q",1,IF(L1061="l",0.01*VLOOKUP(EVID_HNOJENI!N1061,HNOJIVA_ALL!$A$2:$AE$3303,31,FALSE),"CHYBA")))),2)</f>
        <v>#N/A</v>
      </c>
      <c r="Q1061" s="51" t="e">
        <f>ROUND(VLOOKUP(EVID_HNOJENI!N1061,HNOJIVA_ALL!$A$2:$Z$3303,15,FALSE)*K1061*IF(L1061="t",10,IF(L1061="kg",0.01,IF(L1061="q",1,IF(L1061="l",0.01*VLOOKUP(EVID_HNOJENI!N1061,HNOJIVA_ALL!$A$2:$AE$3303,31,FALSE),"CHYBA")))),2)</f>
        <v>#N/A</v>
      </c>
      <c r="R1061" s="51" t="e">
        <f>ROUND(VLOOKUP(EVID_HNOJENI!N1061,HNOJIVA_ALL!$A$2:$Z$3303,16,FALSE)*K1061*IF(L1061="t",10,IF(L1061="kg",0.01,IF(L1061="q",1,IF(L1061="l",0.01*VLOOKUP(EVID_HNOJENI!N1061,HNOJIVA_ALL!$A$2:$AE$3303,31,FALSE),"CHYBA")))),2)</f>
        <v>#N/A</v>
      </c>
      <c r="S1061" s="51" t="e">
        <f>ROUND(VLOOKUP(EVID_HNOJENI!N1061,HNOJIVA_ALL!$A$2:$Z$3303,18,FALSE)*K1061*IF(L1061="t",10,IF(L1061="kg",0.01,IF(L1061="q",1,IF(L1061="l",0.01*VLOOKUP(EVID_HNOJENI!N1061,HNOJIVA_ALL!$A$2:$AE$3303,31,FALSE),"CHYBA")))),2)</f>
        <v>#N/A</v>
      </c>
      <c r="T1061" s="51" t="e">
        <f>ROUND(VLOOKUP(EVID_HNOJENI!N1061,HNOJIVA_ALL!$A$2:$Z$3303,17,FALSE)*K1061*IF(L1061="t",10,IF(L1061="kg",0.01,IF(L1061="q",1,IF(L1061="l",0.01*VLOOKUP(EVID_HNOJENI!N1061,HNOJIVA_ALL!$A$2:$AE$3303,31,FALSE),"CHYBA")))),2)</f>
        <v>#N/A</v>
      </c>
      <c r="U1061" s="51" t="e">
        <f>ROUND(VLOOKUP(EVID_HNOJENI!N1061,HNOJIVA_ALL!$A$2:$Z$3303,20,FALSE)*K1061*IF(L1061="t",10,IF(L1061="kg",0.01,IF(L1061="q",1,IF(L1061="l",0.01*VLOOKUP(EVID_HNOJENI!N1061,HNOJIVA_ALL!$A$2:$AE$3303,31,FALSE),"CHYBA")))),2)</f>
        <v>#N/A</v>
      </c>
    </row>
    <row r="1062" spans="1:21" x14ac:dyDescent="0.2">
      <c r="A1062" s="32"/>
      <c r="B1062" s="45" t="e">
        <f>VLOOKUP($A1062,EVID_OSEVU!$A$1:$M$4972,2,FALSE)</f>
        <v>#N/A</v>
      </c>
      <c r="C1062" s="45" t="e">
        <f>VLOOKUP($A1062,EVID_OSEVU!$A$1:$M$4972,3,FALSE)</f>
        <v>#N/A</v>
      </c>
      <c r="D1062" s="45" t="e">
        <f>VLOOKUP($A1062,EVID_OSEVU!$A$1:$M$4972,4,FALSE)</f>
        <v>#N/A</v>
      </c>
      <c r="E1062" s="45" t="e">
        <f>VLOOKUP($A1062,EVID_OSEVU!$A$1:$M$4972,7,FALSE)</f>
        <v>#N/A</v>
      </c>
      <c r="F1062" s="45" t="e">
        <f>VLOOKUP($A1062,EVID_OSEVU!$A$1:$M$4972,8,FALSE)</f>
        <v>#N/A</v>
      </c>
      <c r="G1062" s="45" t="e">
        <f>VLOOKUP($A1062,EVID_OSEVU!$A$1:$M$4972,11,FALSE)</f>
        <v>#N/A</v>
      </c>
      <c r="H1062" s="35"/>
      <c r="I1062" s="48"/>
      <c r="J1062" s="33" t="e">
        <f>VLOOKUP($A1062,EVID_OSEVU!$A$1:$M$4972,11,FALSE)</f>
        <v>#N/A</v>
      </c>
      <c r="K1062" s="39"/>
      <c r="L1062" s="49"/>
      <c r="M1062" s="89" t="e">
        <f t="shared" si="16"/>
        <v>#N/A</v>
      </c>
      <c r="N1062" s="50"/>
      <c r="O1062" s="37" t="e">
        <f>VLOOKUP(EVID_HNOJENI!N1062,HNOJIVA_ALL!$A$2:$Z$3303,4,FALSE)</f>
        <v>#N/A</v>
      </c>
      <c r="P1062" s="51" t="e">
        <f>ROUND(VLOOKUP(EVID_HNOJENI!N1062,HNOJIVA_ALL!$A$2:$Z$3303,14,FALSE)*K1062*IF(L1062="t",10,IF(L1062="kg",0.01,IF(L1062="q",1,IF(L1062="l",0.01*VLOOKUP(EVID_HNOJENI!N1062,HNOJIVA_ALL!$A$2:$AE$3303,31,FALSE),"CHYBA")))),2)</f>
        <v>#N/A</v>
      </c>
      <c r="Q1062" s="51" t="e">
        <f>ROUND(VLOOKUP(EVID_HNOJENI!N1062,HNOJIVA_ALL!$A$2:$Z$3303,15,FALSE)*K1062*IF(L1062="t",10,IF(L1062="kg",0.01,IF(L1062="q",1,IF(L1062="l",0.01*VLOOKUP(EVID_HNOJENI!N1062,HNOJIVA_ALL!$A$2:$AE$3303,31,FALSE),"CHYBA")))),2)</f>
        <v>#N/A</v>
      </c>
      <c r="R1062" s="51" t="e">
        <f>ROUND(VLOOKUP(EVID_HNOJENI!N1062,HNOJIVA_ALL!$A$2:$Z$3303,16,FALSE)*K1062*IF(L1062="t",10,IF(L1062="kg",0.01,IF(L1062="q",1,IF(L1062="l",0.01*VLOOKUP(EVID_HNOJENI!N1062,HNOJIVA_ALL!$A$2:$AE$3303,31,FALSE),"CHYBA")))),2)</f>
        <v>#N/A</v>
      </c>
      <c r="S1062" s="51" t="e">
        <f>ROUND(VLOOKUP(EVID_HNOJENI!N1062,HNOJIVA_ALL!$A$2:$Z$3303,18,FALSE)*K1062*IF(L1062="t",10,IF(L1062="kg",0.01,IF(L1062="q",1,IF(L1062="l",0.01*VLOOKUP(EVID_HNOJENI!N1062,HNOJIVA_ALL!$A$2:$AE$3303,31,FALSE),"CHYBA")))),2)</f>
        <v>#N/A</v>
      </c>
      <c r="T1062" s="51" t="e">
        <f>ROUND(VLOOKUP(EVID_HNOJENI!N1062,HNOJIVA_ALL!$A$2:$Z$3303,17,FALSE)*K1062*IF(L1062="t",10,IF(L1062="kg",0.01,IF(L1062="q",1,IF(L1062="l",0.01*VLOOKUP(EVID_HNOJENI!N1062,HNOJIVA_ALL!$A$2:$AE$3303,31,FALSE),"CHYBA")))),2)</f>
        <v>#N/A</v>
      </c>
      <c r="U1062" s="51" t="e">
        <f>ROUND(VLOOKUP(EVID_HNOJENI!N1062,HNOJIVA_ALL!$A$2:$Z$3303,20,FALSE)*K1062*IF(L1062="t",10,IF(L1062="kg",0.01,IF(L1062="q",1,IF(L1062="l",0.01*VLOOKUP(EVID_HNOJENI!N1062,HNOJIVA_ALL!$A$2:$AE$3303,31,FALSE),"CHYBA")))),2)</f>
        <v>#N/A</v>
      </c>
    </row>
    <row r="1063" spans="1:21" x14ac:dyDescent="0.2">
      <c r="A1063" s="32"/>
      <c r="B1063" s="45" t="e">
        <f>VLOOKUP($A1063,EVID_OSEVU!$A$1:$M$4972,2,FALSE)</f>
        <v>#N/A</v>
      </c>
      <c r="C1063" s="45" t="e">
        <f>VLOOKUP($A1063,EVID_OSEVU!$A$1:$M$4972,3,FALSE)</f>
        <v>#N/A</v>
      </c>
      <c r="D1063" s="45" t="e">
        <f>VLOOKUP($A1063,EVID_OSEVU!$A$1:$M$4972,4,FALSE)</f>
        <v>#N/A</v>
      </c>
      <c r="E1063" s="45" t="e">
        <f>VLOOKUP($A1063,EVID_OSEVU!$A$1:$M$4972,7,FALSE)</f>
        <v>#N/A</v>
      </c>
      <c r="F1063" s="45" t="e">
        <f>VLOOKUP($A1063,EVID_OSEVU!$A$1:$M$4972,8,FALSE)</f>
        <v>#N/A</v>
      </c>
      <c r="G1063" s="45" t="e">
        <f>VLOOKUP($A1063,EVID_OSEVU!$A$1:$M$4972,11,FALSE)</f>
        <v>#N/A</v>
      </c>
      <c r="H1063" s="35"/>
      <c r="I1063" s="48"/>
      <c r="J1063" s="33" t="e">
        <f>VLOOKUP($A1063,EVID_OSEVU!$A$1:$M$4972,11,FALSE)</f>
        <v>#N/A</v>
      </c>
      <c r="K1063" s="39"/>
      <c r="L1063" s="49"/>
      <c r="M1063" s="89" t="e">
        <f t="shared" si="16"/>
        <v>#N/A</v>
      </c>
      <c r="N1063" s="50"/>
      <c r="O1063" s="37" t="e">
        <f>VLOOKUP(EVID_HNOJENI!N1063,HNOJIVA_ALL!$A$2:$Z$3303,4,FALSE)</f>
        <v>#N/A</v>
      </c>
      <c r="P1063" s="51" t="e">
        <f>ROUND(VLOOKUP(EVID_HNOJENI!N1063,HNOJIVA_ALL!$A$2:$Z$3303,14,FALSE)*K1063*IF(L1063="t",10,IF(L1063="kg",0.01,IF(L1063="q",1,IF(L1063="l",0.01*VLOOKUP(EVID_HNOJENI!N1063,HNOJIVA_ALL!$A$2:$AE$3303,31,FALSE),"CHYBA")))),2)</f>
        <v>#N/A</v>
      </c>
      <c r="Q1063" s="51" t="e">
        <f>ROUND(VLOOKUP(EVID_HNOJENI!N1063,HNOJIVA_ALL!$A$2:$Z$3303,15,FALSE)*K1063*IF(L1063="t",10,IF(L1063="kg",0.01,IF(L1063="q",1,IF(L1063="l",0.01*VLOOKUP(EVID_HNOJENI!N1063,HNOJIVA_ALL!$A$2:$AE$3303,31,FALSE),"CHYBA")))),2)</f>
        <v>#N/A</v>
      </c>
      <c r="R1063" s="51" t="e">
        <f>ROUND(VLOOKUP(EVID_HNOJENI!N1063,HNOJIVA_ALL!$A$2:$Z$3303,16,FALSE)*K1063*IF(L1063="t",10,IF(L1063="kg",0.01,IF(L1063="q",1,IF(L1063="l",0.01*VLOOKUP(EVID_HNOJENI!N1063,HNOJIVA_ALL!$A$2:$AE$3303,31,FALSE),"CHYBA")))),2)</f>
        <v>#N/A</v>
      </c>
      <c r="S1063" s="51" t="e">
        <f>ROUND(VLOOKUP(EVID_HNOJENI!N1063,HNOJIVA_ALL!$A$2:$Z$3303,18,FALSE)*K1063*IF(L1063="t",10,IF(L1063="kg",0.01,IF(L1063="q",1,IF(L1063="l",0.01*VLOOKUP(EVID_HNOJENI!N1063,HNOJIVA_ALL!$A$2:$AE$3303,31,FALSE),"CHYBA")))),2)</f>
        <v>#N/A</v>
      </c>
      <c r="T1063" s="51" t="e">
        <f>ROUND(VLOOKUP(EVID_HNOJENI!N1063,HNOJIVA_ALL!$A$2:$Z$3303,17,FALSE)*K1063*IF(L1063="t",10,IF(L1063="kg",0.01,IF(L1063="q",1,IF(L1063="l",0.01*VLOOKUP(EVID_HNOJENI!N1063,HNOJIVA_ALL!$A$2:$AE$3303,31,FALSE),"CHYBA")))),2)</f>
        <v>#N/A</v>
      </c>
      <c r="U1063" s="51" t="e">
        <f>ROUND(VLOOKUP(EVID_HNOJENI!N1063,HNOJIVA_ALL!$A$2:$Z$3303,20,FALSE)*K1063*IF(L1063="t",10,IF(L1063="kg",0.01,IF(L1063="q",1,IF(L1063="l",0.01*VLOOKUP(EVID_HNOJENI!N1063,HNOJIVA_ALL!$A$2:$AE$3303,31,FALSE),"CHYBA")))),2)</f>
        <v>#N/A</v>
      </c>
    </row>
    <row r="1064" spans="1:21" x14ac:dyDescent="0.2">
      <c r="A1064" s="32"/>
      <c r="B1064" s="45" t="e">
        <f>VLOOKUP($A1064,EVID_OSEVU!$A$1:$M$4972,2,FALSE)</f>
        <v>#N/A</v>
      </c>
      <c r="C1064" s="45" t="e">
        <f>VLOOKUP($A1064,EVID_OSEVU!$A$1:$M$4972,3,FALSE)</f>
        <v>#N/A</v>
      </c>
      <c r="D1064" s="45" t="e">
        <f>VLOOKUP($A1064,EVID_OSEVU!$A$1:$M$4972,4,FALSE)</f>
        <v>#N/A</v>
      </c>
      <c r="E1064" s="45" t="e">
        <f>VLOOKUP($A1064,EVID_OSEVU!$A$1:$M$4972,7,FALSE)</f>
        <v>#N/A</v>
      </c>
      <c r="F1064" s="45" t="e">
        <f>VLOOKUP($A1064,EVID_OSEVU!$A$1:$M$4972,8,FALSE)</f>
        <v>#N/A</v>
      </c>
      <c r="G1064" s="45" t="e">
        <f>VLOOKUP($A1064,EVID_OSEVU!$A$1:$M$4972,11,FALSE)</f>
        <v>#N/A</v>
      </c>
      <c r="H1064" s="35"/>
      <c r="I1064" s="48"/>
      <c r="J1064" s="33" t="e">
        <f>VLOOKUP($A1064,EVID_OSEVU!$A$1:$M$4972,11,FALSE)</f>
        <v>#N/A</v>
      </c>
      <c r="K1064" s="39"/>
      <c r="L1064" s="49"/>
      <c r="M1064" s="89" t="e">
        <f t="shared" si="16"/>
        <v>#N/A</v>
      </c>
      <c r="N1064" s="50"/>
      <c r="O1064" s="37" t="e">
        <f>VLOOKUP(EVID_HNOJENI!N1064,HNOJIVA_ALL!$A$2:$Z$3303,4,FALSE)</f>
        <v>#N/A</v>
      </c>
      <c r="P1064" s="51" t="e">
        <f>ROUND(VLOOKUP(EVID_HNOJENI!N1064,HNOJIVA_ALL!$A$2:$Z$3303,14,FALSE)*K1064*IF(L1064="t",10,IF(L1064="kg",0.01,IF(L1064="q",1,IF(L1064="l",0.01*VLOOKUP(EVID_HNOJENI!N1064,HNOJIVA_ALL!$A$2:$AE$3303,31,FALSE),"CHYBA")))),2)</f>
        <v>#N/A</v>
      </c>
      <c r="Q1064" s="51" t="e">
        <f>ROUND(VLOOKUP(EVID_HNOJENI!N1064,HNOJIVA_ALL!$A$2:$Z$3303,15,FALSE)*K1064*IF(L1064="t",10,IF(L1064="kg",0.01,IF(L1064="q",1,IF(L1064="l",0.01*VLOOKUP(EVID_HNOJENI!N1064,HNOJIVA_ALL!$A$2:$AE$3303,31,FALSE),"CHYBA")))),2)</f>
        <v>#N/A</v>
      </c>
      <c r="R1064" s="51" t="e">
        <f>ROUND(VLOOKUP(EVID_HNOJENI!N1064,HNOJIVA_ALL!$A$2:$Z$3303,16,FALSE)*K1064*IF(L1064="t",10,IF(L1064="kg",0.01,IF(L1064="q",1,IF(L1064="l",0.01*VLOOKUP(EVID_HNOJENI!N1064,HNOJIVA_ALL!$A$2:$AE$3303,31,FALSE),"CHYBA")))),2)</f>
        <v>#N/A</v>
      </c>
      <c r="S1064" s="51" t="e">
        <f>ROUND(VLOOKUP(EVID_HNOJENI!N1064,HNOJIVA_ALL!$A$2:$Z$3303,18,FALSE)*K1064*IF(L1064="t",10,IF(L1064="kg",0.01,IF(L1064="q",1,IF(L1064="l",0.01*VLOOKUP(EVID_HNOJENI!N1064,HNOJIVA_ALL!$A$2:$AE$3303,31,FALSE),"CHYBA")))),2)</f>
        <v>#N/A</v>
      </c>
      <c r="T1064" s="51" t="e">
        <f>ROUND(VLOOKUP(EVID_HNOJENI!N1064,HNOJIVA_ALL!$A$2:$Z$3303,17,FALSE)*K1064*IF(L1064="t",10,IF(L1064="kg",0.01,IF(L1064="q",1,IF(L1064="l",0.01*VLOOKUP(EVID_HNOJENI!N1064,HNOJIVA_ALL!$A$2:$AE$3303,31,FALSE),"CHYBA")))),2)</f>
        <v>#N/A</v>
      </c>
      <c r="U1064" s="51" t="e">
        <f>ROUND(VLOOKUP(EVID_HNOJENI!N1064,HNOJIVA_ALL!$A$2:$Z$3303,20,FALSE)*K1064*IF(L1064="t",10,IF(L1064="kg",0.01,IF(L1064="q",1,IF(L1064="l",0.01*VLOOKUP(EVID_HNOJENI!N1064,HNOJIVA_ALL!$A$2:$AE$3303,31,FALSE),"CHYBA")))),2)</f>
        <v>#N/A</v>
      </c>
    </row>
    <row r="1065" spans="1:21" x14ac:dyDescent="0.2">
      <c r="A1065" s="32"/>
      <c r="B1065" s="45" t="e">
        <f>VLOOKUP($A1065,EVID_OSEVU!$A$1:$M$4972,2,FALSE)</f>
        <v>#N/A</v>
      </c>
      <c r="C1065" s="45" t="e">
        <f>VLOOKUP($A1065,EVID_OSEVU!$A$1:$M$4972,3,FALSE)</f>
        <v>#N/A</v>
      </c>
      <c r="D1065" s="45" t="e">
        <f>VLOOKUP($A1065,EVID_OSEVU!$A$1:$M$4972,4,FALSE)</f>
        <v>#N/A</v>
      </c>
      <c r="E1065" s="45" t="e">
        <f>VLOOKUP($A1065,EVID_OSEVU!$A$1:$M$4972,7,FALSE)</f>
        <v>#N/A</v>
      </c>
      <c r="F1065" s="45" t="e">
        <f>VLOOKUP($A1065,EVID_OSEVU!$A$1:$M$4972,8,FALSE)</f>
        <v>#N/A</v>
      </c>
      <c r="G1065" s="45" t="e">
        <f>VLOOKUP($A1065,EVID_OSEVU!$A$1:$M$4972,11,FALSE)</f>
        <v>#N/A</v>
      </c>
      <c r="H1065" s="35"/>
      <c r="I1065" s="48"/>
      <c r="J1065" s="33" t="e">
        <f>VLOOKUP($A1065,EVID_OSEVU!$A$1:$M$4972,11,FALSE)</f>
        <v>#N/A</v>
      </c>
      <c r="K1065" s="39"/>
      <c r="L1065" s="49"/>
      <c r="M1065" s="89" t="e">
        <f t="shared" si="16"/>
        <v>#N/A</v>
      </c>
      <c r="N1065" s="50"/>
      <c r="O1065" s="37" t="e">
        <f>VLOOKUP(EVID_HNOJENI!N1065,HNOJIVA_ALL!$A$2:$Z$3303,4,FALSE)</f>
        <v>#N/A</v>
      </c>
      <c r="P1065" s="51" t="e">
        <f>ROUND(VLOOKUP(EVID_HNOJENI!N1065,HNOJIVA_ALL!$A$2:$Z$3303,14,FALSE)*K1065*IF(L1065="t",10,IF(L1065="kg",0.01,IF(L1065="q",1,IF(L1065="l",0.01*VLOOKUP(EVID_HNOJENI!N1065,HNOJIVA_ALL!$A$2:$AE$3303,31,FALSE),"CHYBA")))),2)</f>
        <v>#N/A</v>
      </c>
      <c r="Q1065" s="51" t="e">
        <f>ROUND(VLOOKUP(EVID_HNOJENI!N1065,HNOJIVA_ALL!$A$2:$Z$3303,15,FALSE)*K1065*IF(L1065="t",10,IF(L1065="kg",0.01,IF(L1065="q",1,IF(L1065="l",0.01*VLOOKUP(EVID_HNOJENI!N1065,HNOJIVA_ALL!$A$2:$AE$3303,31,FALSE),"CHYBA")))),2)</f>
        <v>#N/A</v>
      </c>
      <c r="R1065" s="51" t="e">
        <f>ROUND(VLOOKUP(EVID_HNOJENI!N1065,HNOJIVA_ALL!$A$2:$Z$3303,16,FALSE)*K1065*IF(L1065="t",10,IF(L1065="kg",0.01,IF(L1065="q",1,IF(L1065="l",0.01*VLOOKUP(EVID_HNOJENI!N1065,HNOJIVA_ALL!$A$2:$AE$3303,31,FALSE),"CHYBA")))),2)</f>
        <v>#N/A</v>
      </c>
      <c r="S1065" s="51" t="e">
        <f>ROUND(VLOOKUP(EVID_HNOJENI!N1065,HNOJIVA_ALL!$A$2:$Z$3303,18,FALSE)*K1065*IF(L1065="t",10,IF(L1065="kg",0.01,IF(L1065="q",1,IF(L1065="l",0.01*VLOOKUP(EVID_HNOJENI!N1065,HNOJIVA_ALL!$A$2:$AE$3303,31,FALSE),"CHYBA")))),2)</f>
        <v>#N/A</v>
      </c>
      <c r="T1065" s="51" t="e">
        <f>ROUND(VLOOKUP(EVID_HNOJENI!N1065,HNOJIVA_ALL!$A$2:$Z$3303,17,FALSE)*K1065*IF(L1065="t",10,IF(L1065="kg",0.01,IF(L1065="q",1,IF(L1065="l",0.01*VLOOKUP(EVID_HNOJENI!N1065,HNOJIVA_ALL!$A$2:$AE$3303,31,FALSE),"CHYBA")))),2)</f>
        <v>#N/A</v>
      </c>
      <c r="U1065" s="51" t="e">
        <f>ROUND(VLOOKUP(EVID_HNOJENI!N1065,HNOJIVA_ALL!$A$2:$Z$3303,20,FALSE)*K1065*IF(L1065="t",10,IF(L1065="kg",0.01,IF(L1065="q",1,IF(L1065="l",0.01*VLOOKUP(EVID_HNOJENI!N1065,HNOJIVA_ALL!$A$2:$AE$3303,31,FALSE),"CHYBA")))),2)</f>
        <v>#N/A</v>
      </c>
    </row>
    <row r="1066" spans="1:21" x14ac:dyDescent="0.2">
      <c r="A1066" s="32"/>
      <c r="B1066" s="45" t="e">
        <f>VLOOKUP($A1066,EVID_OSEVU!$A$1:$M$4972,2,FALSE)</f>
        <v>#N/A</v>
      </c>
      <c r="C1066" s="45" t="e">
        <f>VLOOKUP($A1066,EVID_OSEVU!$A$1:$M$4972,3,FALSE)</f>
        <v>#N/A</v>
      </c>
      <c r="D1066" s="45" t="e">
        <f>VLOOKUP($A1066,EVID_OSEVU!$A$1:$M$4972,4,FALSE)</f>
        <v>#N/A</v>
      </c>
      <c r="E1066" s="45" t="e">
        <f>VLOOKUP($A1066,EVID_OSEVU!$A$1:$M$4972,7,FALSE)</f>
        <v>#N/A</v>
      </c>
      <c r="F1066" s="45" t="e">
        <f>VLOOKUP($A1066,EVID_OSEVU!$A$1:$M$4972,8,FALSE)</f>
        <v>#N/A</v>
      </c>
      <c r="G1066" s="45" t="e">
        <f>VLOOKUP($A1066,EVID_OSEVU!$A$1:$M$4972,11,FALSE)</f>
        <v>#N/A</v>
      </c>
      <c r="H1066" s="35"/>
      <c r="I1066" s="48"/>
      <c r="J1066" s="33" t="e">
        <f>VLOOKUP($A1066,EVID_OSEVU!$A$1:$M$4972,11,FALSE)</f>
        <v>#N/A</v>
      </c>
      <c r="K1066" s="39"/>
      <c r="L1066" s="49"/>
      <c r="M1066" s="89" t="e">
        <f t="shared" si="16"/>
        <v>#N/A</v>
      </c>
      <c r="N1066" s="50"/>
      <c r="O1066" s="37" t="e">
        <f>VLOOKUP(EVID_HNOJENI!N1066,HNOJIVA_ALL!$A$2:$Z$3303,4,FALSE)</f>
        <v>#N/A</v>
      </c>
      <c r="P1066" s="51" t="e">
        <f>ROUND(VLOOKUP(EVID_HNOJENI!N1066,HNOJIVA_ALL!$A$2:$Z$3303,14,FALSE)*K1066*IF(L1066="t",10,IF(L1066="kg",0.01,IF(L1066="q",1,IF(L1066="l",0.01*VLOOKUP(EVID_HNOJENI!N1066,HNOJIVA_ALL!$A$2:$AE$3303,31,FALSE),"CHYBA")))),2)</f>
        <v>#N/A</v>
      </c>
      <c r="Q1066" s="51" t="e">
        <f>ROUND(VLOOKUP(EVID_HNOJENI!N1066,HNOJIVA_ALL!$A$2:$Z$3303,15,FALSE)*K1066*IF(L1066="t",10,IF(L1066="kg",0.01,IF(L1066="q",1,IF(L1066="l",0.01*VLOOKUP(EVID_HNOJENI!N1066,HNOJIVA_ALL!$A$2:$AE$3303,31,FALSE),"CHYBA")))),2)</f>
        <v>#N/A</v>
      </c>
      <c r="R1066" s="51" t="e">
        <f>ROUND(VLOOKUP(EVID_HNOJENI!N1066,HNOJIVA_ALL!$A$2:$Z$3303,16,FALSE)*K1066*IF(L1066="t",10,IF(L1066="kg",0.01,IF(L1066="q",1,IF(L1066="l",0.01*VLOOKUP(EVID_HNOJENI!N1066,HNOJIVA_ALL!$A$2:$AE$3303,31,FALSE),"CHYBA")))),2)</f>
        <v>#N/A</v>
      </c>
      <c r="S1066" s="51" t="e">
        <f>ROUND(VLOOKUP(EVID_HNOJENI!N1066,HNOJIVA_ALL!$A$2:$Z$3303,18,FALSE)*K1066*IF(L1066="t",10,IF(L1066="kg",0.01,IF(L1066="q",1,IF(L1066="l",0.01*VLOOKUP(EVID_HNOJENI!N1066,HNOJIVA_ALL!$A$2:$AE$3303,31,FALSE),"CHYBA")))),2)</f>
        <v>#N/A</v>
      </c>
      <c r="T1066" s="51" t="e">
        <f>ROUND(VLOOKUP(EVID_HNOJENI!N1066,HNOJIVA_ALL!$A$2:$Z$3303,17,FALSE)*K1066*IF(L1066="t",10,IF(L1066="kg",0.01,IF(L1066="q",1,IF(L1066="l",0.01*VLOOKUP(EVID_HNOJENI!N1066,HNOJIVA_ALL!$A$2:$AE$3303,31,FALSE),"CHYBA")))),2)</f>
        <v>#N/A</v>
      </c>
      <c r="U1066" s="51" t="e">
        <f>ROUND(VLOOKUP(EVID_HNOJENI!N1066,HNOJIVA_ALL!$A$2:$Z$3303,20,FALSE)*K1066*IF(L1066="t",10,IF(L1066="kg",0.01,IF(L1066="q",1,IF(L1066="l",0.01*VLOOKUP(EVID_HNOJENI!N1066,HNOJIVA_ALL!$A$2:$AE$3303,31,FALSE),"CHYBA")))),2)</f>
        <v>#N/A</v>
      </c>
    </row>
    <row r="1067" spans="1:21" x14ac:dyDescent="0.2">
      <c r="A1067" s="32"/>
      <c r="B1067" s="45" t="e">
        <f>VLOOKUP($A1067,EVID_OSEVU!$A$1:$M$4972,2,FALSE)</f>
        <v>#N/A</v>
      </c>
      <c r="C1067" s="45" t="e">
        <f>VLOOKUP($A1067,EVID_OSEVU!$A$1:$M$4972,3,FALSE)</f>
        <v>#N/A</v>
      </c>
      <c r="D1067" s="45" t="e">
        <f>VLOOKUP($A1067,EVID_OSEVU!$A$1:$M$4972,4,FALSE)</f>
        <v>#N/A</v>
      </c>
      <c r="E1067" s="45" t="e">
        <f>VLOOKUP($A1067,EVID_OSEVU!$A$1:$M$4972,7,FALSE)</f>
        <v>#N/A</v>
      </c>
      <c r="F1067" s="45" t="e">
        <f>VLOOKUP($A1067,EVID_OSEVU!$A$1:$M$4972,8,FALSE)</f>
        <v>#N/A</v>
      </c>
      <c r="G1067" s="45" t="e">
        <f>VLOOKUP($A1067,EVID_OSEVU!$A$1:$M$4972,11,FALSE)</f>
        <v>#N/A</v>
      </c>
      <c r="H1067" s="35"/>
      <c r="I1067" s="48"/>
      <c r="J1067" s="33" t="e">
        <f>VLOOKUP($A1067,EVID_OSEVU!$A$1:$M$4972,11,FALSE)</f>
        <v>#N/A</v>
      </c>
      <c r="K1067" s="39"/>
      <c r="L1067" s="49"/>
      <c r="M1067" s="89" t="e">
        <f t="shared" si="16"/>
        <v>#N/A</v>
      </c>
      <c r="N1067" s="50"/>
      <c r="O1067" s="37" t="e">
        <f>VLOOKUP(EVID_HNOJENI!N1067,HNOJIVA_ALL!$A$2:$Z$3303,4,FALSE)</f>
        <v>#N/A</v>
      </c>
      <c r="P1067" s="51" t="e">
        <f>ROUND(VLOOKUP(EVID_HNOJENI!N1067,HNOJIVA_ALL!$A$2:$Z$3303,14,FALSE)*K1067*IF(L1067="t",10,IF(L1067="kg",0.01,IF(L1067="q",1,IF(L1067="l",0.01*VLOOKUP(EVID_HNOJENI!N1067,HNOJIVA_ALL!$A$2:$AE$3303,31,FALSE),"CHYBA")))),2)</f>
        <v>#N/A</v>
      </c>
      <c r="Q1067" s="51" t="e">
        <f>ROUND(VLOOKUP(EVID_HNOJENI!N1067,HNOJIVA_ALL!$A$2:$Z$3303,15,FALSE)*K1067*IF(L1067="t",10,IF(L1067="kg",0.01,IF(L1067="q",1,IF(L1067="l",0.01*VLOOKUP(EVID_HNOJENI!N1067,HNOJIVA_ALL!$A$2:$AE$3303,31,FALSE),"CHYBA")))),2)</f>
        <v>#N/A</v>
      </c>
      <c r="R1067" s="51" t="e">
        <f>ROUND(VLOOKUP(EVID_HNOJENI!N1067,HNOJIVA_ALL!$A$2:$Z$3303,16,FALSE)*K1067*IF(L1067="t",10,IF(L1067="kg",0.01,IF(L1067="q",1,IF(L1067="l",0.01*VLOOKUP(EVID_HNOJENI!N1067,HNOJIVA_ALL!$A$2:$AE$3303,31,FALSE),"CHYBA")))),2)</f>
        <v>#N/A</v>
      </c>
      <c r="S1067" s="51" t="e">
        <f>ROUND(VLOOKUP(EVID_HNOJENI!N1067,HNOJIVA_ALL!$A$2:$Z$3303,18,FALSE)*K1067*IF(L1067="t",10,IF(L1067="kg",0.01,IF(L1067="q",1,IF(L1067="l",0.01*VLOOKUP(EVID_HNOJENI!N1067,HNOJIVA_ALL!$A$2:$AE$3303,31,FALSE),"CHYBA")))),2)</f>
        <v>#N/A</v>
      </c>
      <c r="T1067" s="51" t="e">
        <f>ROUND(VLOOKUP(EVID_HNOJENI!N1067,HNOJIVA_ALL!$A$2:$Z$3303,17,FALSE)*K1067*IF(L1067="t",10,IF(L1067="kg",0.01,IF(L1067="q",1,IF(L1067="l",0.01*VLOOKUP(EVID_HNOJENI!N1067,HNOJIVA_ALL!$A$2:$AE$3303,31,FALSE),"CHYBA")))),2)</f>
        <v>#N/A</v>
      </c>
      <c r="U1067" s="51" t="e">
        <f>ROUND(VLOOKUP(EVID_HNOJENI!N1067,HNOJIVA_ALL!$A$2:$Z$3303,20,FALSE)*K1067*IF(L1067="t",10,IF(L1067="kg",0.01,IF(L1067="q",1,IF(L1067="l",0.01*VLOOKUP(EVID_HNOJENI!N1067,HNOJIVA_ALL!$A$2:$AE$3303,31,FALSE),"CHYBA")))),2)</f>
        <v>#N/A</v>
      </c>
    </row>
    <row r="1068" spans="1:21" x14ac:dyDescent="0.2">
      <c r="A1068" s="32"/>
      <c r="B1068" s="45" t="e">
        <f>VLOOKUP($A1068,EVID_OSEVU!$A$1:$M$4972,2,FALSE)</f>
        <v>#N/A</v>
      </c>
      <c r="C1068" s="45" t="e">
        <f>VLOOKUP($A1068,EVID_OSEVU!$A$1:$M$4972,3,FALSE)</f>
        <v>#N/A</v>
      </c>
      <c r="D1068" s="45" t="e">
        <f>VLOOKUP($A1068,EVID_OSEVU!$A$1:$M$4972,4,FALSE)</f>
        <v>#N/A</v>
      </c>
      <c r="E1068" s="45" t="e">
        <f>VLOOKUP($A1068,EVID_OSEVU!$A$1:$M$4972,7,FALSE)</f>
        <v>#N/A</v>
      </c>
      <c r="F1068" s="45" t="e">
        <f>VLOOKUP($A1068,EVID_OSEVU!$A$1:$M$4972,8,FALSE)</f>
        <v>#N/A</v>
      </c>
      <c r="G1068" s="45" t="e">
        <f>VLOOKUP($A1068,EVID_OSEVU!$A$1:$M$4972,11,FALSE)</f>
        <v>#N/A</v>
      </c>
      <c r="H1068" s="35"/>
      <c r="I1068" s="48"/>
      <c r="J1068" s="33" t="e">
        <f>VLOOKUP($A1068,EVID_OSEVU!$A$1:$M$4972,11,FALSE)</f>
        <v>#N/A</v>
      </c>
      <c r="K1068" s="39"/>
      <c r="L1068" s="49"/>
      <c r="M1068" s="89" t="e">
        <f t="shared" si="16"/>
        <v>#N/A</v>
      </c>
      <c r="N1068" s="50"/>
      <c r="O1068" s="37" t="e">
        <f>VLOOKUP(EVID_HNOJENI!N1068,HNOJIVA_ALL!$A$2:$Z$3303,4,FALSE)</f>
        <v>#N/A</v>
      </c>
      <c r="P1068" s="51" t="e">
        <f>ROUND(VLOOKUP(EVID_HNOJENI!N1068,HNOJIVA_ALL!$A$2:$Z$3303,14,FALSE)*K1068*IF(L1068="t",10,IF(L1068="kg",0.01,IF(L1068="q",1,IF(L1068="l",0.01*VLOOKUP(EVID_HNOJENI!N1068,HNOJIVA_ALL!$A$2:$AE$3303,31,FALSE),"CHYBA")))),2)</f>
        <v>#N/A</v>
      </c>
      <c r="Q1068" s="51" t="e">
        <f>ROUND(VLOOKUP(EVID_HNOJENI!N1068,HNOJIVA_ALL!$A$2:$Z$3303,15,FALSE)*K1068*IF(L1068="t",10,IF(L1068="kg",0.01,IF(L1068="q",1,IF(L1068="l",0.01*VLOOKUP(EVID_HNOJENI!N1068,HNOJIVA_ALL!$A$2:$AE$3303,31,FALSE),"CHYBA")))),2)</f>
        <v>#N/A</v>
      </c>
      <c r="R1068" s="51" t="e">
        <f>ROUND(VLOOKUP(EVID_HNOJENI!N1068,HNOJIVA_ALL!$A$2:$Z$3303,16,FALSE)*K1068*IF(L1068="t",10,IF(L1068="kg",0.01,IF(L1068="q",1,IF(L1068="l",0.01*VLOOKUP(EVID_HNOJENI!N1068,HNOJIVA_ALL!$A$2:$AE$3303,31,FALSE),"CHYBA")))),2)</f>
        <v>#N/A</v>
      </c>
      <c r="S1068" s="51" t="e">
        <f>ROUND(VLOOKUP(EVID_HNOJENI!N1068,HNOJIVA_ALL!$A$2:$Z$3303,18,FALSE)*K1068*IF(L1068="t",10,IF(L1068="kg",0.01,IF(L1068="q",1,IF(L1068="l",0.01*VLOOKUP(EVID_HNOJENI!N1068,HNOJIVA_ALL!$A$2:$AE$3303,31,FALSE),"CHYBA")))),2)</f>
        <v>#N/A</v>
      </c>
      <c r="T1068" s="51" t="e">
        <f>ROUND(VLOOKUP(EVID_HNOJENI!N1068,HNOJIVA_ALL!$A$2:$Z$3303,17,FALSE)*K1068*IF(L1068="t",10,IF(L1068="kg",0.01,IF(L1068="q",1,IF(L1068="l",0.01*VLOOKUP(EVID_HNOJENI!N1068,HNOJIVA_ALL!$A$2:$AE$3303,31,FALSE),"CHYBA")))),2)</f>
        <v>#N/A</v>
      </c>
      <c r="U1068" s="51" t="e">
        <f>ROUND(VLOOKUP(EVID_HNOJENI!N1068,HNOJIVA_ALL!$A$2:$Z$3303,20,FALSE)*K1068*IF(L1068="t",10,IF(L1068="kg",0.01,IF(L1068="q",1,IF(L1068="l",0.01*VLOOKUP(EVID_HNOJENI!N1068,HNOJIVA_ALL!$A$2:$AE$3303,31,FALSE),"CHYBA")))),2)</f>
        <v>#N/A</v>
      </c>
    </row>
    <row r="1069" spans="1:21" x14ac:dyDescent="0.2">
      <c r="A1069" s="32"/>
      <c r="B1069" s="45" t="e">
        <f>VLOOKUP($A1069,EVID_OSEVU!$A$1:$M$4972,2,FALSE)</f>
        <v>#N/A</v>
      </c>
      <c r="C1069" s="45" t="e">
        <f>VLOOKUP($A1069,EVID_OSEVU!$A$1:$M$4972,3,FALSE)</f>
        <v>#N/A</v>
      </c>
      <c r="D1069" s="45" t="e">
        <f>VLOOKUP($A1069,EVID_OSEVU!$A$1:$M$4972,4,FALSE)</f>
        <v>#N/A</v>
      </c>
      <c r="E1069" s="45" t="e">
        <f>VLOOKUP($A1069,EVID_OSEVU!$A$1:$M$4972,7,FALSE)</f>
        <v>#N/A</v>
      </c>
      <c r="F1069" s="45" t="e">
        <f>VLOOKUP($A1069,EVID_OSEVU!$A$1:$M$4972,8,FALSE)</f>
        <v>#N/A</v>
      </c>
      <c r="G1069" s="45" t="e">
        <f>VLOOKUP($A1069,EVID_OSEVU!$A$1:$M$4972,11,FALSE)</f>
        <v>#N/A</v>
      </c>
      <c r="H1069" s="35"/>
      <c r="I1069" s="48"/>
      <c r="J1069" s="33" t="e">
        <f>VLOOKUP($A1069,EVID_OSEVU!$A$1:$M$4972,11,FALSE)</f>
        <v>#N/A</v>
      </c>
      <c r="K1069" s="39"/>
      <c r="L1069" s="49"/>
      <c r="M1069" s="89" t="e">
        <f t="shared" si="16"/>
        <v>#N/A</v>
      </c>
      <c r="N1069" s="50"/>
      <c r="O1069" s="37" t="e">
        <f>VLOOKUP(EVID_HNOJENI!N1069,HNOJIVA_ALL!$A$2:$Z$3303,4,FALSE)</f>
        <v>#N/A</v>
      </c>
      <c r="P1069" s="51" t="e">
        <f>ROUND(VLOOKUP(EVID_HNOJENI!N1069,HNOJIVA_ALL!$A$2:$Z$3303,14,FALSE)*K1069*IF(L1069="t",10,IF(L1069="kg",0.01,IF(L1069="q",1,IF(L1069="l",0.01*VLOOKUP(EVID_HNOJENI!N1069,HNOJIVA_ALL!$A$2:$AE$3303,31,FALSE),"CHYBA")))),2)</f>
        <v>#N/A</v>
      </c>
      <c r="Q1069" s="51" t="e">
        <f>ROUND(VLOOKUP(EVID_HNOJENI!N1069,HNOJIVA_ALL!$A$2:$Z$3303,15,FALSE)*K1069*IF(L1069="t",10,IF(L1069="kg",0.01,IF(L1069="q",1,IF(L1069="l",0.01*VLOOKUP(EVID_HNOJENI!N1069,HNOJIVA_ALL!$A$2:$AE$3303,31,FALSE),"CHYBA")))),2)</f>
        <v>#N/A</v>
      </c>
      <c r="R1069" s="51" t="e">
        <f>ROUND(VLOOKUP(EVID_HNOJENI!N1069,HNOJIVA_ALL!$A$2:$Z$3303,16,FALSE)*K1069*IF(L1069="t",10,IF(L1069="kg",0.01,IF(L1069="q",1,IF(L1069="l",0.01*VLOOKUP(EVID_HNOJENI!N1069,HNOJIVA_ALL!$A$2:$AE$3303,31,FALSE),"CHYBA")))),2)</f>
        <v>#N/A</v>
      </c>
      <c r="S1069" s="51" t="e">
        <f>ROUND(VLOOKUP(EVID_HNOJENI!N1069,HNOJIVA_ALL!$A$2:$Z$3303,18,FALSE)*K1069*IF(L1069="t",10,IF(L1069="kg",0.01,IF(L1069="q",1,IF(L1069="l",0.01*VLOOKUP(EVID_HNOJENI!N1069,HNOJIVA_ALL!$A$2:$AE$3303,31,FALSE),"CHYBA")))),2)</f>
        <v>#N/A</v>
      </c>
      <c r="T1069" s="51" t="e">
        <f>ROUND(VLOOKUP(EVID_HNOJENI!N1069,HNOJIVA_ALL!$A$2:$Z$3303,17,FALSE)*K1069*IF(L1069="t",10,IF(L1069="kg",0.01,IF(L1069="q",1,IF(L1069="l",0.01*VLOOKUP(EVID_HNOJENI!N1069,HNOJIVA_ALL!$A$2:$AE$3303,31,FALSE),"CHYBA")))),2)</f>
        <v>#N/A</v>
      </c>
      <c r="U1069" s="51" t="e">
        <f>ROUND(VLOOKUP(EVID_HNOJENI!N1069,HNOJIVA_ALL!$A$2:$Z$3303,20,FALSE)*K1069*IF(L1069="t",10,IF(L1069="kg",0.01,IF(L1069="q",1,IF(L1069="l",0.01*VLOOKUP(EVID_HNOJENI!N1069,HNOJIVA_ALL!$A$2:$AE$3303,31,FALSE),"CHYBA")))),2)</f>
        <v>#N/A</v>
      </c>
    </row>
    <row r="1070" spans="1:21" x14ac:dyDescent="0.2">
      <c r="A1070" s="32"/>
      <c r="B1070" s="45" t="e">
        <f>VLOOKUP($A1070,EVID_OSEVU!$A$1:$M$4972,2,FALSE)</f>
        <v>#N/A</v>
      </c>
      <c r="C1070" s="45" t="e">
        <f>VLOOKUP($A1070,EVID_OSEVU!$A$1:$M$4972,3,FALSE)</f>
        <v>#N/A</v>
      </c>
      <c r="D1070" s="45" t="e">
        <f>VLOOKUP($A1070,EVID_OSEVU!$A$1:$M$4972,4,FALSE)</f>
        <v>#N/A</v>
      </c>
      <c r="E1070" s="45" t="e">
        <f>VLOOKUP($A1070,EVID_OSEVU!$A$1:$M$4972,7,FALSE)</f>
        <v>#N/A</v>
      </c>
      <c r="F1070" s="45" t="e">
        <f>VLOOKUP($A1070,EVID_OSEVU!$A$1:$M$4972,8,FALSE)</f>
        <v>#N/A</v>
      </c>
      <c r="G1070" s="45" t="e">
        <f>VLOOKUP($A1070,EVID_OSEVU!$A$1:$M$4972,11,FALSE)</f>
        <v>#N/A</v>
      </c>
      <c r="H1070" s="35"/>
      <c r="I1070" s="48"/>
      <c r="J1070" s="33" t="e">
        <f>VLOOKUP($A1070,EVID_OSEVU!$A$1:$M$4972,11,FALSE)</f>
        <v>#N/A</v>
      </c>
      <c r="K1070" s="39"/>
      <c r="L1070" s="49"/>
      <c r="M1070" s="89" t="e">
        <f t="shared" si="16"/>
        <v>#N/A</v>
      </c>
      <c r="N1070" s="50"/>
      <c r="O1070" s="37" t="e">
        <f>VLOOKUP(EVID_HNOJENI!N1070,HNOJIVA_ALL!$A$2:$Z$3303,4,FALSE)</f>
        <v>#N/A</v>
      </c>
      <c r="P1070" s="51" t="e">
        <f>ROUND(VLOOKUP(EVID_HNOJENI!N1070,HNOJIVA_ALL!$A$2:$Z$3303,14,FALSE)*K1070*IF(L1070="t",10,IF(L1070="kg",0.01,IF(L1070="q",1,IF(L1070="l",0.01*VLOOKUP(EVID_HNOJENI!N1070,HNOJIVA_ALL!$A$2:$AE$3303,31,FALSE),"CHYBA")))),2)</f>
        <v>#N/A</v>
      </c>
      <c r="Q1070" s="51" t="e">
        <f>ROUND(VLOOKUP(EVID_HNOJENI!N1070,HNOJIVA_ALL!$A$2:$Z$3303,15,FALSE)*K1070*IF(L1070="t",10,IF(L1070="kg",0.01,IF(L1070="q",1,IF(L1070="l",0.01*VLOOKUP(EVID_HNOJENI!N1070,HNOJIVA_ALL!$A$2:$AE$3303,31,FALSE),"CHYBA")))),2)</f>
        <v>#N/A</v>
      </c>
      <c r="R1070" s="51" t="e">
        <f>ROUND(VLOOKUP(EVID_HNOJENI!N1070,HNOJIVA_ALL!$A$2:$Z$3303,16,FALSE)*K1070*IF(L1070="t",10,IF(L1070="kg",0.01,IF(L1070="q",1,IF(L1070="l",0.01*VLOOKUP(EVID_HNOJENI!N1070,HNOJIVA_ALL!$A$2:$AE$3303,31,FALSE),"CHYBA")))),2)</f>
        <v>#N/A</v>
      </c>
      <c r="S1070" s="51" t="e">
        <f>ROUND(VLOOKUP(EVID_HNOJENI!N1070,HNOJIVA_ALL!$A$2:$Z$3303,18,FALSE)*K1070*IF(L1070="t",10,IF(L1070="kg",0.01,IF(L1070="q",1,IF(L1070="l",0.01*VLOOKUP(EVID_HNOJENI!N1070,HNOJIVA_ALL!$A$2:$AE$3303,31,FALSE),"CHYBA")))),2)</f>
        <v>#N/A</v>
      </c>
      <c r="T1070" s="51" t="e">
        <f>ROUND(VLOOKUP(EVID_HNOJENI!N1070,HNOJIVA_ALL!$A$2:$Z$3303,17,FALSE)*K1070*IF(L1070="t",10,IF(L1070="kg",0.01,IF(L1070="q",1,IF(L1070="l",0.01*VLOOKUP(EVID_HNOJENI!N1070,HNOJIVA_ALL!$A$2:$AE$3303,31,FALSE),"CHYBA")))),2)</f>
        <v>#N/A</v>
      </c>
      <c r="U1070" s="51" t="e">
        <f>ROUND(VLOOKUP(EVID_HNOJENI!N1070,HNOJIVA_ALL!$A$2:$Z$3303,20,FALSE)*K1070*IF(L1070="t",10,IF(L1070="kg",0.01,IF(L1070="q",1,IF(L1070="l",0.01*VLOOKUP(EVID_HNOJENI!N1070,HNOJIVA_ALL!$A$2:$AE$3303,31,FALSE),"CHYBA")))),2)</f>
        <v>#N/A</v>
      </c>
    </row>
    <row r="1071" spans="1:21" x14ac:dyDescent="0.2">
      <c r="A1071" s="32"/>
      <c r="B1071" s="45" t="e">
        <f>VLOOKUP($A1071,EVID_OSEVU!$A$1:$M$4972,2,FALSE)</f>
        <v>#N/A</v>
      </c>
      <c r="C1071" s="45" t="e">
        <f>VLOOKUP($A1071,EVID_OSEVU!$A$1:$M$4972,3,FALSE)</f>
        <v>#N/A</v>
      </c>
      <c r="D1071" s="45" t="e">
        <f>VLOOKUP($A1071,EVID_OSEVU!$A$1:$M$4972,4,FALSE)</f>
        <v>#N/A</v>
      </c>
      <c r="E1071" s="45" t="e">
        <f>VLOOKUP($A1071,EVID_OSEVU!$A$1:$M$4972,7,FALSE)</f>
        <v>#N/A</v>
      </c>
      <c r="F1071" s="45" t="e">
        <f>VLOOKUP($A1071,EVID_OSEVU!$A$1:$M$4972,8,FALSE)</f>
        <v>#N/A</v>
      </c>
      <c r="G1071" s="45" t="e">
        <f>VLOOKUP($A1071,EVID_OSEVU!$A$1:$M$4972,11,FALSE)</f>
        <v>#N/A</v>
      </c>
      <c r="H1071" s="35"/>
      <c r="I1071" s="48"/>
      <c r="J1071" s="33" t="e">
        <f>VLOOKUP($A1071,EVID_OSEVU!$A$1:$M$4972,11,FALSE)</f>
        <v>#N/A</v>
      </c>
      <c r="K1071" s="39"/>
      <c r="L1071" s="49"/>
      <c r="M1071" s="89" t="e">
        <f t="shared" si="16"/>
        <v>#N/A</v>
      </c>
      <c r="N1071" s="50"/>
      <c r="O1071" s="37" t="e">
        <f>VLOOKUP(EVID_HNOJENI!N1071,HNOJIVA_ALL!$A$2:$Z$3303,4,FALSE)</f>
        <v>#N/A</v>
      </c>
      <c r="P1071" s="51" t="e">
        <f>ROUND(VLOOKUP(EVID_HNOJENI!N1071,HNOJIVA_ALL!$A$2:$Z$3303,14,FALSE)*K1071*IF(L1071="t",10,IF(L1071="kg",0.01,IF(L1071="q",1,IF(L1071="l",0.01*VLOOKUP(EVID_HNOJENI!N1071,HNOJIVA_ALL!$A$2:$AE$3303,31,FALSE),"CHYBA")))),2)</f>
        <v>#N/A</v>
      </c>
      <c r="Q1071" s="51" t="e">
        <f>ROUND(VLOOKUP(EVID_HNOJENI!N1071,HNOJIVA_ALL!$A$2:$Z$3303,15,FALSE)*K1071*IF(L1071="t",10,IF(L1071="kg",0.01,IF(L1071="q",1,IF(L1071="l",0.01*VLOOKUP(EVID_HNOJENI!N1071,HNOJIVA_ALL!$A$2:$AE$3303,31,FALSE),"CHYBA")))),2)</f>
        <v>#N/A</v>
      </c>
      <c r="R1071" s="51" t="e">
        <f>ROUND(VLOOKUP(EVID_HNOJENI!N1071,HNOJIVA_ALL!$A$2:$Z$3303,16,FALSE)*K1071*IF(L1071="t",10,IF(L1071="kg",0.01,IF(L1071="q",1,IF(L1071="l",0.01*VLOOKUP(EVID_HNOJENI!N1071,HNOJIVA_ALL!$A$2:$AE$3303,31,FALSE),"CHYBA")))),2)</f>
        <v>#N/A</v>
      </c>
      <c r="S1071" s="51" t="e">
        <f>ROUND(VLOOKUP(EVID_HNOJENI!N1071,HNOJIVA_ALL!$A$2:$Z$3303,18,FALSE)*K1071*IF(L1071="t",10,IF(L1071="kg",0.01,IF(L1071="q",1,IF(L1071="l",0.01*VLOOKUP(EVID_HNOJENI!N1071,HNOJIVA_ALL!$A$2:$AE$3303,31,FALSE),"CHYBA")))),2)</f>
        <v>#N/A</v>
      </c>
      <c r="T1071" s="51" t="e">
        <f>ROUND(VLOOKUP(EVID_HNOJENI!N1071,HNOJIVA_ALL!$A$2:$Z$3303,17,FALSE)*K1071*IF(L1071="t",10,IF(L1071="kg",0.01,IF(L1071="q",1,IF(L1071="l",0.01*VLOOKUP(EVID_HNOJENI!N1071,HNOJIVA_ALL!$A$2:$AE$3303,31,FALSE),"CHYBA")))),2)</f>
        <v>#N/A</v>
      </c>
      <c r="U1071" s="51" t="e">
        <f>ROUND(VLOOKUP(EVID_HNOJENI!N1071,HNOJIVA_ALL!$A$2:$Z$3303,20,FALSE)*K1071*IF(L1071="t",10,IF(L1071="kg",0.01,IF(L1071="q",1,IF(L1071="l",0.01*VLOOKUP(EVID_HNOJENI!N1071,HNOJIVA_ALL!$A$2:$AE$3303,31,FALSE),"CHYBA")))),2)</f>
        <v>#N/A</v>
      </c>
    </row>
    <row r="1072" spans="1:21" x14ac:dyDescent="0.2">
      <c r="A1072" s="32"/>
      <c r="B1072" s="45" t="e">
        <f>VLOOKUP($A1072,EVID_OSEVU!$A$1:$M$4972,2,FALSE)</f>
        <v>#N/A</v>
      </c>
      <c r="C1072" s="45" t="e">
        <f>VLOOKUP($A1072,EVID_OSEVU!$A$1:$M$4972,3,FALSE)</f>
        <v>#N/A</v>
      </c>
      <c r="D1072" s="45" t="e">
        <f>VLOOKUP($A1072,EVID_OSEVU!$A$1:$M$4972,4,FALSE)</f>
        <v>#N/A</v>
      </c>
      <c r="E1072" s="45" t="e">
        <f>VLOOKUP($A1072,EVID_OSEVU!$A$1:$M$4972,7,FALSE)</f>
        <v>#N/A</v>
      </c>
      <c r="F1072" s="45" t="e">
        <f>VLOOKUP($A1072,EVID_OSEVU!$A$1:$M$4972,8,FALSE)</f>
        <v>#N/A</v>
      </c>
      <c r="G1072" s="45" t="e">
        <f>VLOOKUP($A1072,EVID_OSEVU!$A$1:$M$4972,11,FALSE)</f>
        <v>#N/A</v>
      </c>
      <c r="H1072" s="35"/>
      <c r="I1072" s="48"/>
      <c r="J1072" s="33" t="e">
        <f>VLOOKUP($A1072,EVID_OSEVU!$A$1:$M$4972,11,FALSE)</f>
        <v>#N/A</v>
      </c>
      <c r="K1072" s="39"/>
      <c r="L1072" s="49"/>
      <c r="M1072" s="89" t="e">
        <f t="shared" si="16"/>
        <v>#N/A</v>
      </c>
      <c r="N1072" s="50"/>
      <c r="O1072" s="37" t="e">
        <f>VLOOKUP(EVID_HNOJENI!N1072,HNOJIVA_ALL!$A$2:$Z$3303,4,FALSE)</f>
        <v>#N/A</v>
      </c>
      <c r="P1072" s="51" t="e">
        <f>ROUND(VLOOKUP(EVID_HNOJENI!N1072,HNOJIVA_ALL!$A$2:$Z$3303,14,FALSE)*K1072*IF(L1072="t",10,IF(L1072="kg",0.01,IF(L1072="q",1,IF(L1072="l",0.01*VLOOKUP(EVID_HNOJENI!N1072,HNOJIVA_ALL!$A$2:$AE$3303,31,FALSE),"CHYBA")))),2)</f>
        <v>#N/A</v>
      </c>
      <c r="Q1072" s="51" t="e">
        <f>ROUND(VLOOKUP(EVID_HNOJENI!N1072,HNOJIVA_ALL!$A$2:$Z$3303,15,FALSE)*K1072*IF(L1072="t",10,IF(L1072="kg",0.01,IF(L1072="q",1,IF(L1072="l",0.01*VLOOKUP(EVID_HNOJENI!N1072,HNOJIVA_ALL!$A$2:$AE$3303,31,FALSE),"CHYBA")))),2)</f>
        <v>#N/A</v>
      </c>
      <c r="R1072" s="51" t="e">
        <f>ROUND(VLOOKUP(EVID_HNOJENI!N1072,HNOJIVA_ALL!$A$2:$Z$3303,16,FALSE)*K1072*IF(L1072="t",10,IF(L1072="kg",0.01,IF(L1072="q",1,IF(L1072="l",0.01*VLOOKUP(EVID_HNOJENI!N1072,HNOJIVA_ALL!$A$2:$AE$3303,31,FALSE),"CHYBA")))),2)</f>
        <v>#N/A</v>
      </c>
      <c r="S1072" s="51" t="e">
        <f>ROUND(VLOOKUP(EVID_HNOJENI!N1072,HNOJIVA_ALL!$A$2:$Z$3303,18,FALSE)*K1072*IF(L1072="t",10,IF(L1072="kg",0.01,IF(L1072="q",1,IF(L1072="l",0.01*VLOOKUP(EVID_HNOJENI!N1072,HNOJIVA_ALL!$A$2:$AE$3303,31,FALSE),"CHYBA")))),2)</f>
        <v>#N/A</v>
      </c>
      <c r="T1072" s="51" t="e">
        <f>ROUND(VLOOKUP(EVID_HNOJENI!N1072,HNOJIVA_ALL!$A$2:$Z$3303,17,FALSE)*K1072*IF(L1072="t",10,IF(L1072="kg",0.01,IF(L1072="q",1,IF(L1072="l",0.01*VLOOKUP(EVID_HNOJENI!N1072,HNOJIVA_ALL!$A$2:$AE$3303,31,FALSE),"CHYBA")))),2)</f>
        <v>#N/A</v>
      </c>
      <c r="U1072" s="51" t="e">
        <f>ROUND(VLOOKUP(EVID_HNOJENI!N1072,HNOJIVA_ALL!$A$2:$Z$3303,20,FALSE)*K1072*IF(L1072="t",10,IF(L1072="kg",0.01,IF(L1072="q",1,IF(L1072="l",0.01*VLOOKUP(EVID_HNOJENI!N1072,HNOJIVA_ALL!$A$2:$AE$3303,31,FALSE),"CHYBA")))),2)</f>
        <v>#N/A</v>
      </c>
    </row>
    <row r="1073" spans="1:21" x14ac:dyDescent="0.2">
      <c r="A1073" s="32"/>
      <c r="B1073" s="45" t="e">
        <f>VLOOKUP($A1073,EVID_OSEVU!$A$1:$M$4972,2,FALSE)</f>
        <v>#N/A</v>
      </c>
      <c r="C1073" s="45" t="e">
        <f>VLOOKUP($A1073,EVID_OSEVU!$A$1:$M$4972,3,FALSE)</f>
        <v>#N/A</v>
      </c>
      <c r="D1073" s="45" t="e">
        <f>VLOOKUP($A1073,EVID_OSEVU!$A$1:$M$4972,4,FALSE)</f>
        <v>#N/A</v>
      </c>
      <c r="E1073" s="45" t="e">
        <f>VLOOKUP($A1073,EVID_OSEVU!$A$1:$M$4972,7,FALSE)</f>
        <v>#N/A</v>
      </c>
      <c r="F1073" s="45" t="e">
        <f>VLOOKUP($A1073,EVID_OSEVU!$A$1:$M$4972,8,FALSE)</f>
        <v>#N/A</v>
      </c>
      <c r="G1073" s="45" t="e">
        <f>VLOOKUP($A1073,EVID_OSEVU!$A$1:$M$4972,11,FALSE)</f>
        <v>#N/A</v>
      </c>
      <c r="H1073" s="35"/>
      <c r="I1073" s="48"/>
      <c r="J1073" s="33" t="e">
        <f>VLOOKUP($A1073,EVID_OSEVU!$A$1:$M$4972,11,FALSE)</f>
        <v>#N/A</v>
      </c>
      <c r="K1073" s="39"/>
      <c r="L1073" s="49"/>
      <c r="M1073" s="89" t="e">
        <f t="shared" si="16"/>
        <v>#N/A</v>
      </c>
      <c r="N1073" s="50"/>
      <c r="O1073" s="37" t="e">
        <f>VLOOKUP(EVID_HNOJENI!N1073,HNOJIVA_ALL!$A$2:$Z$3303,4,FALSE)</f>
        <v>#N/A</v>
      </c>
      <c r="P1073" s="51" t="e">
        <f>ROUND(VLOOKUP(EVID_HNOJENI!N1073,HNOJIVA_ALL!$A$2:$Z$3303,14,FALSE)*K1073*IF(L1073="t",10,IF(L1073="kg",0.01,IF(L1073="q",1,IF(L1073="l",0.01*VLOOKUP(EVID_HNOJENI!N1073,HNOJIVA_ALL!$A$2:$AE$3303,31,FALSE),"CHYBA")))),2)</f>
        <v>#N/A</v>
      </c>
      <c r="Q1073" s="51" t="e">
        <f>ROUND(VLOOKUP(EVID_HNOJENI!N1073,HNOJIVA_ALL!$A$2:$Z$3303,15,FALSE)*K1073*IF(L1073="t",10,IF(L1073="kg",0.01,IF(L1073="q",1,IF(L1073="l",0.01*VLOOKUP(EVID_HNOJENI!N1073,HNOJIVA_ALL!$A$2:$AE$3303,31,FALSE),"CHYBA")))),2)</f>
        <v>#N/A</v>
      </c>
      <c r="R1073" s="51" t="e">
        <f>ROUND(VLOOKUP(EVID_HNOJENI!N1073,HNOJIVA_ALL!$A$2:$Z$3303,16,FALSE)*K1073*IF(L1073="t",10,IF(L1073="kg",0.01,IF(L1073="q",1,IF(L1073="l",0.01*VLOOKUP(EVID_HNOJENI!N1073,HNOJIVA_ALL!$A$2:$AE$3303,31,FALSE),"CHYBA")))),2)</f>
        <v>#N/A</v>
      </c>
      <c r="S1073" s="51" t="e">
        <f>ROUND(VLOOKUP(EVID_HNOJENI!N1073,HNOJIVA_ALL!$A$2:$Z$3303,18,FALSE)*K1073*IF(L1073="t",10,IF(L1073="kg",0.01,IF(L1073="q",1,IF(L1073="l",0.01*VLOOKUP(EVID_HNOJENI!N1073,HNOJIVA_ALL!$A$2:$AE$3303,31,FALSE),"CHYBA")))),2)</f>
        <v>#N/A</v>
      </c>
      <c r="T1073" s="51" t="e">
        <f>ROUND(VLOOKUP(EVID_HNOJENI!N1073,HNOJIVA_ALL!$A$2:$Z$3303,17,FALSE)*K1073*IF(L1073="t",10,IF(L1073="kg",0.01,IF(L1073="q",1,IF(L1073="l",0.01*VLOOKUP(EVID_HNOJENI!N1073,HNOJIVA_ALL!$A$2:$AE$3303,31,FALSE),"CHYBA")))),2)</f>
        <v>#N/A</v>
      </c>
      <c r="U1073" s="51" t="e">
        <f>ROUND(VLOOKUP(EVID_HNOJENI!N1073,HNOJIVA_ALL!$A$2:$Z$3303,20,FALSE)*K1073*IF(L1073="t",10,IF(L1073="kg",0.01,IF(L1073="q",1,IF(L1073="l",0.01*VLOOKUP(EVID_HNOJENI!N1073,HNOJIVA_ALL!$A$2:$AE$3303,31,FALSE),"CHYBA")))),2)</f>
        <v>#N/A</v>
      </c>
    </row>
    <row r="1074" spans="1:21" x14ac:dyDescent="0.2">
      <c r="A1074" s="32"/>
      <c r="B1074" s="45" t="e">
        <f>VLOOKUP($A1074,EVID_OSEVU!$A$1:$M$4972,2,FALSE)</f>
        <v>#N/A</v>
      </c>
      <c r="C1074" s="45" t="e">
        <f>VLOOKUP($A1074,EVID_OSEVU!$A$1:$M$4972,3,FALSE)</f>
        <v>#N/A</v>
      </c>
      <c r="D1074" s="45" t="e">
        <f>VLOOKUP($A1074,EVID_OSEVU!$A$1:$M$4972,4,FALSE)</f>
        <v>#N/A</v>
      </c>
      <c r="E1074" s="45" t="e">
        <f>VLOOKUP($A1074,EVID_OSEVU!$A$1:$M$4972,7,FALSE)</f>
        <v>#N/A</v>
      </c>
      <c r="F1074" s="45" t="e">
        <f>VLOOKUP($A1074,EVID_OSEVU!$A$1:$M$4972,8,FALSE)</f>
        <v>#N/A</v>
      </c>
      <c r="G1074" s="45" t="e">
        <f>VLOOKUP($A1074,EVID_OSEVU!$A$1:$M$4972,11,FALSE)</f>
        <v>#N/A</v>
      </c>
      <c r="H1074" s="35"/>
      <c r="I1074" s="48"/>
      <c r="J1074" s="33" t="e">
        <f>VLOOKUP($A1074,EVID_OSEVU!$A$1:$M$4972,11,FALSE)</f>
        <v>#N/A</v>
      </c>
      <c r="K1074" s="39"/>
      <c r="L1074" s="49"/>
      <c r="M1074" s="89" t="e">
        <f t="shared" si="16"/>
        <v>#N/A</v>
      </c>
      <c r="N1074" s="50"/>
      <c r="O1074" s="37" t="e">
        <f>VLOOKUP(EVID_HNOJENI!N1074,HNOJIVA_ALL!$A$2:$Z$3303,4,FALSE)</f>
        <v>#N/A</v>
      </c>
      <c r="P1074" s="51" t="e">
        <f>ROUND(VLOOKUP(EVID_HNOJENI!N1074,HNOJIVA_ALL!$A$2:$Z$3303,14,FALSE)*K1074*IF(L1074="t",10,IF(L1074="kg",0.01,IF(L1074="q",1,IF(L1074="l",0.01*VLOOKUP(EVID_HNOJENI!N1074,HNOJIVA_ALL!$A$2:$AE$3303,31,FALSE),"CHYBA")))),2)</f>
        <v>#N/A</v>
      </c>
      <c r="Q1074" s="51" t="e">
        <f>ROUND(VLOOKUP(EVID_HNOJENI!N1074,HNOJIVA_ALL!$A$2:$Z$3303,15,FALSE)*K1074*IF(L1074="t",10,IF(L1074="kg",0.01,IF(L1074="q",1,IF(L1074="l",0.01*VLOOKUP(EVID_HNOJENI!N1074,HNOJIVA_ALL!$A$2:$AE$3303,31,FALSE),"CHYBA")))),2)</f>
        <v>#N/A</v>
      </c>
      <c r="R1074" s="51" t="e">
        <f>ROUND(VLOOKUP(EVID_HNOJENI!N1074,HNOJIVA_ALL!$A$2:$Z$3303,16,FALSE)*K1074*IF(L1074="t",10,IF(L1074="kg",0.01,IF(L1074="q",1,IF(L1074="l",0.01*VLOOKUP(EVID_HNOJENI!N1074,HNOJIVA_ALL!$A$2:$AE$3303,31,FALSE),"CHYBA")))),2)</f>
        <v>#N/A</v>
      </c>
      <c r="S1074" s="51" t="e">
        <f>ROUND(VLOOKUP(EVID_HNOJENI!N1074,HNOJIVA_ALL!$A$2:$Z$3303,18,FALSE)*K1074*IF(L1074="t",10,IF(L1074="kg",0.01,IF(L1074="q",1,IF(L1074="l",0.01*VLOOKUP(EVID_HNOJENI!N1074,HNOJIVA_ALL!$A$2:$AE$3303,31,FALSE),"CHYBA")))),2)</f>
        <v>#N/A</v>
      </c>
      <c r="T1074" s="51" t="e">
        <f>ROUND(VLOOKUP(EVID_HNOJENI!N1074,HNOJIVA_ALL!$A$2:$Z$3303,17,FALSE)*K1074*IF(L1074="t",10,IF(L1074="kg",0.01,IF(L1074="q",1,IF(L1074="l",0.01*VLOOKUP(EVID_HNOJENI!N1074,HNOJIVA_ALL!$A$2:$AE$3303,31,FALSE),"CHYBA")))),2)</f>
        <v>#N/A</v>
      </c>
      <c r="U1074" s="51" t="e">
        <f>ROUND(VLOOKUP(EVID_HNOJENI!N1074,HNOJIVA_ALL!$A$2:$Z$3303,20,FALSE)*K1074*IF(L1074="t",10,IF(L1074="kg",0.01,IF(L1074="q",1,IF(L1074="l",0.01*VLOOKUP(EVID_HNOJENI!N1074,HNOJIVA_ALL!$A$2:$AE$3303,31,FALSE),"CHYBA")))),2)</f>
        <v>#N/A</v>
      </c>
    </row>
    <row r="1075" spans="1:21" x14ac:dyDescent="0.2">
      <c r="A1075" s="32"/>
      <c r="B1075" s="45" t="e">
        <f>VLOOKUP($A1075,EVID_OSEVU!$A$1:$M$4972,2,FALSE)</f>
        <v>#N/A</v>
      </c>
      <c r="C1075" s="45" t="e">
        <f>VLOOKUP($A1075,EVID_OSEVU!$A$1:$M$4972,3,FALSE)</f>
        <v>#N/A</v>
      </c>
      <c r="D1075" s="45" t="e">
        <f>VLOOKUP($A1075,EVID_OSEVU!$A$1:$M$4972,4,FALSE)</f>
        <v>#N/A</v>
      </c>
      <c r="E1075" s="45" t="e">
        <f>VLOOKUP($A1075,EVID_OSEVU!$A$1:$M$4972,7,FALSE)</f>
        <v>#N/A</v>
      </c>
      <c r="F1075" s="45" t="e">
        <f>VLOOKUP($A1075,EVID_OSEVU!$A$1:$M$4972,8,FALSE)</f>
        <v>#N/A</v>
      </c>
      <c r="G1075" s="45" t="e">
        <f>VLOOKUP($A1075,EVID_OSEVU!$A$1:$M$4972,11,FALSE)</f>
        <v>#N/A</v>
      </c>
      <c r="H1075" s="35"/>
      <c r="I1075" s="48"/>
      <c r="J1075" s="33" t="e">
        <f>VLOOKUP($A1075,EVID_OSEVU!$A$1:$M$4972,11,FALSE)</f>
        <v>#N/A</v>
      </c>
      <c r="K1075" s="39"/>
      <c r="L1075" s="49"/>
      <c r="M1075" s="89" t="e">
        <f t="shared" si="16"/>
        <v>#N/A</v>
      </c>
      <c r="N1075" s="50"/>
      <c r="O1075" s="37" t="e">
        <f>VLOOKUP(EVID_HNOJENI!N1075,HNOJIVA_ALL!$A$2:$Z$3303,4,FALSE)</f>
        <v>#N/A</v>
      </c>
      <c r="P1075" s="51" t="e">
        <f>ROUND(VLOOKUP(EVID_HNOJENI!N1075,HNOJIVA_ALL!$A$2:$Z$3303,14,FALSE)*K1075*IF(L1075="t",10,IF(L1075="kg",0.01,IF(L1075="q",1,IF(L1075="l",0.01*VLOOKUP(EVID_HNOJENI!N1075,HNOJIVA_ALL!$A$2:$AE$3303,31,FALSE),"CHYBA")))),2)</f>
        <v>#N/A</v>
      </c>
      <c r="Q1075" s="51" t="e">
        <f>ROUND(VLOOKUP(EVID_HNOJENI!N1075,HNOJIVA_ALL!$A$2:$Z$3303,15,FALSE)*K1075*IF(L1075="t",10,IF(L1075="kg",0.01,IF(L1075="q",1,IF(L1075="l",0.01*VLOOKUP(EVID_HNOJENI!N1075,HNOJIVA_ALL!$A$2:$AE$3303,31,FALSE),"CHYBA")))),2)</f>
        <v>#N/A</v>
      </c>
      <c r="R1075" s="51" t="e">
        <f>ROUND(VLOOKUP(EVID_HNOJENI!N1075,HNOJIVA_ALL!$A$2:$Z$3303,16,FALSE)*K1075*IF(L1075="t",10,IF(L1075="kg",0.01,IF(L1075="q",1,IF(L1075="l",0.01*VLOOKUP(EVID_HNOJENI!N1075,HNOJIVA_ALL!$A$2:$AE$3303,31,FALSE),"CHYBA")))),2)</f>
        <v>#N/A</v>
      </c>
      <c r="S1075" s="51" t="e">
        <f>ROUND(VLOOKUP(EVID_HNOJENI!N1075,HNOJIVA_ALL!$A$2:$Z$3303,18,FALSE)*K1075*IF(L1075="t",10,IF(L1075="kg",0.01,IF(L1075="q",1,IF(L1075="l",0.01*VLOOKUP(EVID_HNOJENI!N1075,HNOJIVA_ALL!$A$2:$AE$3303,31,FALSE),"CHYBA")))),2)</f>
        <v>#N/A</v>
      </c>
      <c r="T1075" s="51" t="e">
        <f>ROUND(VLOOKUP(EVID_HNOJENI!N1075,HNOJIVA_ALL!$A$2:$Z$3303,17,FALSE)*K1075*IF(L1075="t",10,IF(L1075="kg",0.01,IF(L1075="q",1,IF(L1075="l",0.01*VLOOKUP(EVID_HNOJENI!N1075,HNOJIVA_ALL!$A$2:$AE$3303,31,FALSE),"CHYBA")))),2)</f>
        <v>#N/A</v>
      </c>
      <c r="U1075" s="51" t="e">
        <f>ROUND(VLOOKUP(EVID_HNOJENI!N1075,HNOJIVA_ALL!$A$2:$Z$3303,20,FALSE)*K1075*IF(L1075="t",10,IF(L1075="kg",0.01,IF(L1075="q",1,IF(L1075="l",0.01*VLOOKUP(EVID_HNOJENI!N1075,HNOJIVA_ALL!$A$2:$AE$3303,31,FALSE),"CHYBA")))),2)</f>
        <v>#N/A</v>
      </c>
    </row>
    <row r="1076" spans="1:21" x14ac:dyDescent="0.2">
      <c r="A1076" s="32"/>
      <c r="B1076" s="45" t="e">
        <f>VLOOKUP($A1076,EVID_OSEVU!$A$1:$M$4972,2,FALSE)</f>
        <v>#N/A</v>
      </c>
      <c r="C1076" s="45" t="e">
        <f>VLOOKUP($A1076,EVID_OSEVU!$A$1:$M$4972,3,FALSE)</f>
        <v>#N/A</v>
      </c>
      <c r="D1076" s="45" t="e">
        <f>VLOOKUP($A1076,EVID_OSEVU!$A$1:$M$4972,4,FALSE)</f>
        <v>#N/A</v>
      </c>
      <c r="E1076" s="45" t="e">
        <f>VLOOKUP($A1076,EVID_OSEVU!$A$1:$M$4972,7,FALSE)</f>
        <v>#N/A</v>
      </c>
      <c r="F1076" s="45" t="e">
        <f>VLOOKUP($A1076,EVID_OSEVU!$A$1:$M$4972,8,FALSE)</f>
        <v>#N/A</v>
      </c>
      <c r="G1076" s="45" t="e">
        <f>VLOOKUP($A1076,EVID_OSEVU!$A$1:$M$4972,11,FALSE)</f>
        <v>#N/A</v>
      </c>
      <c r="H1076" s="35"/>
      <c r="I1076" s="48"/>
      <c r="J1076" s="33" t="e">
        <f>VLOOKUP($A1076,EVID_OSEVU!$A$1:$M$4972,11,FALSE)</f>
        <v>#N/A</v>
      </c>
      <c r="K1076" s="39"/>
      <c r="L1076" s="49"/>
      <c r="M1076" s="89" t="e">
        <f t="shared" si="16"/>
        <v>#N/A</v>
      </c>
      <c r="N1076" s="50"/>
      <c r="O1076" s="37" t="e">
        <f>VLOOKUP(EVID_HNOJENI!N1076,HNOJIVA_ALL!$A$2:$Z$3303,4,FALSE)</f>
        <v>#N/A</v>
      </c>
      <c r="P1076" s="51" t="e">
        <f>ROUND(VLOOKUP(EVID_HNOJENI!N1076,HNOJIVA_ALL!$A$2:$Z$3303,14,FALSE)*K1076*IF(L1076="t",10,IF(L1076="kg",0.01,IF(L1076="q",1,IF(L1076="l",0.01*VLOOKUP(EVID_HNOJENI!N1076,HNOJIVA_ALL!$A$2:$AE$3303,31,FALSE),"CHYBA")))),2)</f>
        <v>#N/A</v>
      </c>
      <c r="Q1076" s="51" t="e">
        <f>ROUND(VLOOKUP(EVID_HNOJENI!N1076,HNOJIVA_ALL!$A$2:$Z$3303,15,FALSE)*K1076*IF(L1076="t",10,IF(L1076="kg",0.01,IF(L1076="q",1,IF(L1076="l",0.01*VLOOKUP(EVID_HNOJENI!N1076,HNOJIVA_ALL!$A$2:$AE$3303,31,FALSE),"CHYBA")))),2)</f>
        <v>#N/A</v>
      </c>
      <c r="R1076" s="51" t="e">
        <f>ROUND(VLOOKUP(EVID_HNOJENI!N1076,HNOJIVA_ALL!$A$2:$Z$3303,16,FALSE)*K1076*IF(L1076="t",10,IF(L1076="kg",0.01,IF(L1076="q",1,IF(L1076="l",0.01*VLOOKUP(EVID_HNOJENI!N1076,HNOJIVA_ALL!$A$2:$AE$3303,31,FALSE),"CHYBA")))),2)</f>
        <v>#N/A</v>
      </c>
      <c r="S1076" s="51" t="e">
        <f>ROUND(VLOOKUP(EVID_HNOJENI!N1076,HNOJIVA_ALL!$A$2:$Z$3303,18,FALSE)*K1076*IF(L1076="t",10,IF(L1076="kg",0.01,IF(L1076="q",1,IF(L1076="l",0.01*VLOOKUP(EVID_HNOJENI!N1076,HNOJIVA_ALL!$A$2:$AE$3303,31,FALSE),"CHYBA")))),2)</f>
        <v>#N/A</v>
      </c>
      <c r="T1076" s="51" t="e">
        <f>ROUND(VLOOKUP(EVID_HNOJENI!N1076,HNOJIVA_ALL!$A$2:$Z$3303,17,FALSE)*K1076*IF(L1076="t",10,IF(L1076="kg",0.01,IF(L1076="q",1,IF(L1076="l",0.01*VLOOKUP(EVID_HNOJENI!N1076,HNOJIVA_ALL!$A$2:$AE$3303,31,FALSE),"CHYBA")))),2)</f>
        <v>#N/A</v>
      </c>
      <c r="U1076" s="51" t="e">
        <f>ROUND(VLOOKUP(EVID_HNOJENI!N1076,HNOJIVA_ALL!$A$2:$Z$3303,20,FALSE)*K1076*IF(L1076="t",10,IF(L1076="kg",0.01,IF(L1076="q",1,IF(L1076="l",0.01*VLOOKUP(EVID_HNOJENI!N1076,HNOJIVA_ALL!$A$2:$AE$3303,31,FALSE),"CHYBA")))),2)</f>
        <v>#N/A</v>
      </c>
    </row>
    <row r="1077" spans="1:21" x14ac:dyDescent="0.2">
      <c r="A1077" s="32"/>
      <c r="B1077" s="45" t="e">
        <f>VLOOKUP($A1077,EVID_OSEVU!$A$1:$M$4972,2,FALSE)</f>
        <v>#N/A</v>
      </c>
      <c r="C1077" s="45" t="e">
        <f>VLOOKUP($A1077,EVID_OSEVU!$A$1:$M$4972,3,FALSE)</f>
        <v>#N/A</v>
      </c>
      <c r="D1077" s="45" t="e">
        <f>VLOOKUP($A1077,EVID_OSEVU!$A$1:$M$4972,4,FALSE)</f>
        <v>#N/A</v>
      </c>
      <c r="E1077" s="45" t="e">
        <f>VLOOKUP($A1077,EVID_OSEVU!$A$1:$M$4972,7,FALSE)</f>
        <v>#N/A</v>
      </c>
      <c r="F1077" s="45" t="e">
        <f>VLOOKUP($A1077,EVID_OSEVU!$A$1:$M$4972,8,FALSE)</f>
        <v>#N/A</v>
      </c>
      <c r="G1077" s="45" t="e">
        <f>VLOOKUP($A1077,EVID_OSEVU!$A$1:$M$4972,11,FALSE)</f>
        <v>#N/A</v>
      </c>
      <c r="H1077" s="35"/>
      <c r="I1077" s="48"/>
      <c r="J1077" s="33" t="e">
        <f>VLOOKUP($A1077,EVID_OSEVU!$A$1:$M$4972,11,FALSE)</f>
        <v>#N/A</v>
      </c>
      <c r="K1077" s="39"/>
      <c r="L1077" s="49"/>
      <c r="M1077" s="89" t="e">
        <f t="shared" si="16"/>
        <v>#N/A</v>
      </c>
      <c r="N1077" s="50"/>
      <c r="O1077" s="37" t="e">
        <f>VLOOKUP(EVID_HNOJENI!N1077,HNOJIVA_ALL!$A$2:$Z$3303,4,FALSE)</f>
        <v>#N/A</v>
      </c>
      <c r="P1077" s="51" t="e">
        <f>ROUND(VLOOKUP(EVID_HNOJENI!N1077,HNOJIVA_ALL!$A$2:$Z$3303,14,FALSE)*K1077*IF(L1077="t",10,IF(L1077="kg",0.01,IF(L1077="q",1,IF(L1077="l",0.01*VLOOKUP(EVID_HNOJENI!N1077,HNOJIVA_ALL!$A$2:$AE$3303,31,FALSE),"CHYBA")))),2)</f>
        <v>#N/A</v>
      </c>
      <c r="Q1077" s="51" t="e">
        <f>ROUND(VLOOKUP(EVID_HNOJENI!N1077,HNOJIVA_ALL!$A$2:$Z$3303,15,FALSE)*K1077*IF(L1077="t",10,IF(L1077="kg",0.01,IF(L1077="q",1,IF(L1077="l",0.01*VLOOKUP(EVID_HNOJENI!N1077,HNOJIVA_ALL!$A$2:$AE$3303,31,FALSE),"CHYBA")))),2)</f>
        <v>#N/A</v>
      </c>
      <c r="R1077" s="51" t="e">
        <f>ROUND(VLOOKUP(EVID_HNOJENI!N1077,HNOJIVA_ALL!$A$2:$Z$3303,16,FALSE)*K1077*IF(L1077="t",10,IF(L1077="kg",0.01,IF(L1077="q",1,IF(L1077="l",0.01*VLOOKUP(EVID_HNOJENI!N1077,HNOJIVA_ALL!$A$2:$AE$3303,31,FALSE),"CHYBA")))),2)</f>
        <v>#N/A</v>
      </c>
      <c r="S1077" s="51" t="e">
        <f>ROUND(VLOOKUP(EVID_HNOJENI!N1077,HNOJIVA_ALL!$A$2:$Z$3303,18,FALSE)*K1077*IF(L1077="t",10,IF(L1077="kg",0.01,IF(L1077="q",1,IF(L1077="l",0.01*VLOOKUP(EVID_HNOJENI!N1077,HNOJIVA_ALL!$A$2:$AE$3303,31,FALSE),"CHYBA")))),2)</f>
        <v>#N/A</v>
      </c>
      <c r="T1077" s="51" t="e">
        <f>ROUND(VLOOKUP(EVID_HNOJENI!N1077,HNOJIVA_ALL!$A$2:$Z$3303,17,FALSE)*K1077*IF(L1077="t",10,IF(L1077="kg",0.01,IF(L1077="q",1,IF(L1077="l",0.01*VLOOKUP(EVID_HNOJENI!N1077,HNOJIVA_ALL!$A$2:$AE$3303,31,FALSE),"CHYBA")))),2)</f>
        <v>#N/A</v>
      </c>
      <c r="U1077" s="51" t="e">
        <f>ROUND(VLOOKUP(EVID_HNOJENI!N1077,HNOJIVA_ALL!$A$2:$Z$3303,20,FALSE)*K1077*IF(L1077="t",10,IF(L1077="kg",0.01,IF(L1077="q",1,IF(L1077="l",0.01*VLOOKUP(EVID_HNOJENI!N1077,HNOJIVA_ALL!$A$2:$AE$3303,31,FALSE),"CHYBA")))),2)</f>
        <v>#N/A</v>
      </c>
    </row>
    <row r="1078" spans="1:21" x14ac:dyDescent="0.2">
      <c r="A1078" s="32"/>
      <c r="B1078" s="45" t="e">
        <f>VLOOKUP($A1078,EVID_OSEVU!$A$1:$M$4972,2,FALSE)</f>
        <v>#N/A</v>
      </c>
      <c r="C1078" s="45" t="e">
        <f>VLOOKUP($A1078,EVID_OSEVU!$A$1:$M$4972,3,FALSE)</f>
        <v>#N/A</v>
      </c>
      <c r="D1078" s="45" t="e">
        <f>VLOOKUP($A1078,EVID_OSEVU!$A$1:$M$4972,4,FALSE)</f>
        <v>#N/A</v>
      </c>
      <c r="E1078" s="45" t="e">
        <f>VLOOKUP($A1078,EVID_OSEVU!$A$1:$M$4972,7,FALSE)</f>
        <v>#N/A</v>
      </c>
      <c r="F1078" s="45" t="e">
        <f>VLOOKUP($A1078,EVID_OSEVU!$A$1:$M$4972,8,FALSE)</f>
        <v>#N/A</v>
      </c>
      <c r="G1078" s="45" t="e">
        <f>VLOOKUP($A1078,EVID_OSEVU!$A$1:$M$4972,11,FALSE)</f>
        <v>#N/A</v>
      </c>
      <c r="H1078" s="35"/>
      <c r="I1078" s="48"/>
      <c r="J1078" s="33" t="e">
        <f>VLOOKUP($A1078,EVID_OSEVU!$A$1:$M$4972,11,FALSE)</f>
        <v>#N/A</v>
      </c>
      <c r="K1078" s="39"/>
      <c r="L1078" s="49"/>
      <c r="M1078" s="89" t="e">
        <f t="shared" si="16"/>
        <v>#N/A</v>
      </c>
      <c r="N1078" s="50"/>
      <c r="O1078" s="37" t="e">
        <f>VLOOKUP(EVID_HNOJENI!N1078,HNOJIVA_ALL!$A$2:$Z$3303,4,FALSE)</f>
        <v>#N/A</v>
      </c>
      <c r="P1078" s="51" t="e">
        <f>ROUND(VLOOKUP(EVID_HNOJENI!N1078,HNOJIVA_ALL!$A$2:$Z$3303,14,FALSE)*K1078*IF(L1078="t",10,IF(L1078="kg",0.01,IF(L1078="q",1,IF(L1078="l",0.01*VLOOKUP(EVID_HNOJENI!N1078,HNOJIVA_ALL!$A$2:$AE$3303,31,FALSE),"CHYBA")))),2)</f>
        <v>#N/A</v>
      </c>
      <c r="Q1078" s="51" t="e">
        <f>ROUND(VLOOKUP(EVID_HNOJENI!N1078,HNOJIVA_ALL!$A$2:$Z$3303,15,FALSE)*K1078*IF(L1078="t",10,IF(L1078="kg",0.01,IF(L1078="q",1,IF(L1078="l",0.01*VLOOKUP(EVID_HNOJENI!N1078,HNOJIVA_ALL!$A$2:$AE$3303,31,FALSE),"CHYBA")))),2)</f>
        <v>#N/A</v>
      </c>
      <c r="R1078" s="51" t="e">
        <f>ROUND(VLOOKUP(EVID_HNOJENI!N1078,HNOJIVA_ALL!$A$2:$Z$3303,16,FALSE)*K1078*IF(L1078="t",10,IF(L1078="kg",0.01,IF(L1078="q",1,IF(L1078="l",0.01*VLOOKUP(EVID_HNOJENI!N1078,HNOJIVA_ALL!$A$2:$AE$3303,31,FALSE),"CHYBA")))),2)</f>
        <v>#N/A</v>
      </c>
      <c r="S1078" s="51" t="e">
        <f>ROUND(VLOOKUP(EVID_HNOJENI!N1078,HNOJIVA_ALL!$A$2:$Z$3303,18,FALSE)*K1078*IF(L1078="t",10,IF(L1078="kg",0.01,IF(L1078="q",1,IF(L1078="l",0.01*VLOOKUP(EVID_HNOJENI!N1078,HNOJIVA_ALL!$A$2:$AE$3303,31,FALSE),"CHYBA")))),2)</f>
        <v>#N/A</v>
      </c>
      <c r="T1078" s="51" t="e">
        <f>ROUND(VLOOKUP(EVID_HNOJENI!N1078,HNOJIVA_ALL!$A$2:$Z$3303,17,FALSE)*K1078*IF(L1078="t",10,IF(L1078="kg",0.01,IF(L1078="q",1,IF(L1078="l",0.01*VLOOKUP(EVID_HNOJENI!N1078,HNOJIVA_ALL!$A$2:$AE$3303,31,FALSE),"CHYBA")))),2)</f>
        <v>#N/A</v>
      </c>
      <c r="U1078" s="51" t="e">
        <f>ROUND(VLOOKUP(EVID_HNOJENI!N1078,HNOJIVA_ALL!$A$2:$Z$3303,20,FALSE)*K1078*IF(L1078="t",10,IF(L1078="kg",0.01,IF(L1078="q",1,IF(L1078="l",0.01*VLOOKUP(EVID_HNOJENI!N1078,HNOJIVA_ALL!$A$2:$AE$3303,31,FALSE),"CHYBA")))),2)</f>
        <v>#N/A</v>
      </c>
    </row>
    <row r="1079" spans="1:21" x14ac:dyDescent="0.2">
      <c r="A1079" s="32"/>
      <c r="B1079" s="45" t="e">
        <f>VLOOKUP($A1079,EVID_OSEVU!$A$1:$M$4972,2,FALSE)</f>
        <v>#N/A</v>
      </c>
      <c r="C1079" s="45" t="e">
        <f>VLOOKUP($A1079,EVID_OSEVU!$A$1:$M$4972,3,FALSE)</f>
        <v>#N/A</v>
      </c>
      <c r="D1079" s="45" t="e">
        <f>VLOOKUP($A1079,EVID_OSEVU!$A$1:$M$4972,4,FALSE)</f>
        <v>#N/A</v>
      </c>
      <c r="E1079" s="45" t="e">
        <f>VLOOKUP($A1079,EVID_OSEVU!$A$1:$M$4972,7,FALSE)</f>
        <v>#N/A</v>
      </c>
      <c r="F1079" s="45" t="e">
        <f>VLOOKUP($A1079,EVID_OSEVU!$A$1:$M$4972,8,FALSE)</f>
        <v>#N/A</v>
      </c>
      <c r="G1079" s="45" t="e">
        <f>VLOOKUP($A1079,EVID_OSEVU!$A$1:$M$4972,11,FALSE)</f>
        <v>#N/A</v>
      </c>
      <c r="H1079" s="35"/>
      <c r="I1079" s="48"/>
      <c r="J1079" s="33" t="e">
        <f>VLOOKUP($A1079,EVID_OSEVU!$A$1:$M$4972,11,FALSE)</f>
        <v>#N/A</v>
      </c>
      <c r="K1079" s="39"/>
      <c r="L1079" s="49"/>
      <c r="M1079" s="89" t="e">
        <f t="shared" si="16"/>
        <v>#N/A</v>
      </c>
      <c r="N1079" s="50"/>
      <c r="O1079" s="37" t="e">
        <f>VLOOKUP(EVID_HNOJENI!N1079,HNOJIVA_ALL!$A$2:$Z$3303,4,FALSE)</f>
        <v>#N/A</v>
      </c>
      <c r="P1079" s="51" t="e">
        <f>ROUND(VLOOKUP(EVID_HNOJENI!N1079,HNOJIVA_ALL!$A$2:$Z$3303,14,FALSE)*K1079*IF(L1079="t",10,IF(L1079="kg",0.01,IF(L1079="q",1,IF(L1079="l",0.01*VLOOKUP(EVID_HNOJENI!N1079,HNOJIVA_ALL!$A$2:$AE$3303,31,FALSE),"CHYBA")))),2)</f>
        <v>#N/A</v>
      </c>
      <c r="Q1079" s="51" t="e">
        <f>ROUND(VLOOKUP(EVID_HNOJENI!N1079,HNOJIVA_ALL!$A$2:$Z$3303,15,FALSE)*K1079*IF(L1079="t",10,IF(L1079="kg",0.01,IF(L1079="q",1,IF(L1079="l",0.01*VLOOKUP(EVID_HNOJENI!N1079,HNOJIVA_ALL!$A$2:$AE$3303,31,FALSE),"CHYBA")))),2)</f>
        <v>#N/A</v>
      </c>
      <c r="R1079" s="51" t="e">
        <f>ROUND(VLOOKUP(EVID_HNOJENI!N1079,HNOJIVA_ALL!$A$2:$Z$3303,16,FALSE)*K1079*IF(L1079="t",10,IF(L1079="kg",0.01,IF(L1079="q",1,IF(L1079="l",0.01*VLOOKUP(EVID_HNOJENI!N1079,HNOJIVA_ALL!$A$2:$AE$3303,31,FALSE),"CHYBA")))),2)</f>
        <v>#N/A</v>
      </c>
      <c r="S1079" s="51" t="e">
        <f>ROUND(VLOOKUP(EVID_HNOJENI!N1079,HNOJIVA_ALL!$A$2:$Z$3303,18,FALSE)*K1079*IF(L1079="t",10,IF(L1079="kg",0.01,IF(L1079="q",1,IF(L1079="l",0.01*VLOOKUP(EVID_HNOJENI!N1079,HNOJIVA_ALL!$A$2:$AE$3303,31,FALSE),"CHYBA")))),2)</f>
        <v>#N/A</v>
      </c>
      <c r="T1079" s="51" t="e">
        <f>ROUND(VLOOKUP(EVID_HNOJENI!N1079,HNOJIVA_ALL!$A$2:$Z$3303,17,FALSE)*K1079*IF(L1079="t",10,IF(L1079="kg",0.01,IF(L1079="q",1,IF(L1079="l",0.01*VLOOKUP(EVID_HNOJENI!N1079,HNOJIVA_ALL!$A$2:$AE$3303,31,FALSE),"CHYBA")))),2)</f>
        <v>#N/A</v>
      </c>
      <c r="U1079" s="51" t="e">
        <f>ROUND(VLOOKUP(EVID_HNOJENI!N1079,HNOJIVA_ALL!$A$2:$Z$3303,20,FALSE)*K1079*IF(L1079="t",10,IF(L1079="kg",0.01,IF(L1079="q",1,IF(L1079="l",0.01*VLOOKUP(EVID_HNOJENI!N1079,HNOJIVA_ALL!$A$2:$AE$3303,31,FALSE),"CHYBA")))),2)</f>
        <v>#N/A</v>
      </c>
    </row>
    <row r="1080" spans="1:21" x14ac:dyDescent="0.2">
      <c r="A1080" s="32"/>
      <c r="B1080" s="45" t="e">
        <f>VLOOKUP($A1080,EVID_OSEVU!$A$1:$M$4972,2,FALSE)</f>
        <v>#N/A</v>
      </c>
      <c r="C1080" s="45" t="e">
        <f>VLOOKUP($A1080,EVID_OSEVU!$A$1:$M$4972,3,FALSE)</f>
        <v>#N/A</v>
      </c>
      <c r="D1080" s="45" t="e">
        <f>VLOOKUP($A1080,EVID_OSEVU!$A$1:$M$4972,4,FALSE)</f>
        <v>#N/A</v>
      </c>
      <c r="E1080" s="45" t="e">
        <f>VLOOKUP($A1080,EVID_OSEVU!$A$1:$M$4972,7,FALSE)</f>
        <v>#N/A</v>
      </c>
      <c r="F1080" s="45" t="e">
        <f>VLOOKUP($A1080,EVID_OSEVU!$A$1:$M$4972,8,FALSE)</f>
        <v>#N/A</v>
      </c>
      <c r="G1080" s="45" t="e">
        <f>VLOOKUP($A1080,EVID_OSEVU!$A$1:$M$4972,11,FALSE)</f>
        <v>#N/A</v>
      </c>
      <c r="H1080" s="35"/>
      <c r="I1080" s="48"/>
      <c r="J1080" s="33" t="e">
        <f>VLOOKUP($A1080,EVID_OSEVU!$A$1:$M$4972,11,FALSE)</f>
        <v>#N/A</v>
      </c>
      <c r="K1080" s="39"/>
      <c r="L1080" s="49"/>
      <c r="M1080" s="89" t="e">
        <f t="shared" si="16"/>
        <v>#N/A</v>
      </c>
      <c r="N1080" s="50"/>
      <c r="O1080" s="37" t="e">
        <f>VLOOKUP(EVID_HNOJENI!N1080,HNOJIVA_ALL!$A$2:$Z$3303,4,FALSE)</f>
        <v>#N/A</v>
      </c>
      <c r="P1080" s="51" t="e">
        <f>ROUND(VLOOKUP(EVID_HNOJENI!N1080,HNOJIVA_ALL!$A$2:$Z$3303,14,FALSE)*K1080*IF(L1080="t",10,IF(L1080="kg",0.01,IF(L1080="q",1,IF(L1080="l",0.01*VLOOKUP(EVID_HNOJENI!N1080,HNOJIVA_ALL!$A$2:$AE$3303,31,FALSE),"CHYBA")))),2)</f>
        <v>#N/A</v>
      </c>
      <c r="Q1080" s="51" t="e">
        <f>ROUND(VLOOKUP(EVID_HNOJENI!N1080,HNOJIVA_ALL!$A$2:$Z$3303,15,FALSE)*K1080*IF(L1080="t",10,IF(L1080="kg",0.01,IF(L1080="q",1,IF(L1080="l",0.01*VLOOKUP(EVID_HNOJENI!N1080,HNOJIVA_ALL!$A$2:$AE$3303,31,FALSE),"CHYBA")))),2)</f>
        <v>#N/A</v>
      </c>
      <c r="R1080" s="51" t="e">
        <f>ROUND(VLOOKUP(EVID_HNOJENI!N1080,HNOJIVA_ALL!$A$2:$Z$3303,16,FALSE)*K1080*IF(L1080="t",10,IF(L1080="kg",0.01,IF(L1080="q",1,IF(L1080="l",0.01*VLOOKUP(EVID_HNOJENI!N1080,HNOJIVA_ALL!$A$2:$AE$3303,31,FALSE),"CHYBA")))),2)</f>
        <v>#N/A</v>
      </c>
      <c r="S1080" s="51" t="e">
        <f>ROUND(VLOOKUP(EVID_HNOJENI!N1080,HNOJIVA_ALL!$A$2:$Z$3303,18,FALSE)*K1080*IF(L1080="t",10,IF(L1080="kg",0.01,IF(L1080="q",1,IF(L1080="l",0.01*VLOOKUP(EVID_HNOJENI!N1080,HNOJIVA_ALL!$A$2:$AE$3303,31,FALSE),"CHYBA")))),2)</f>
        <v>#N/A</v>
      </c>
      <c r="T1080" s="51" t="e">
        <f>ROUND(VLOOKUP(EVID_HNOJENI!N1080,HNOJIVA_ALL!$A$2:$Z$3303,17,FALSE)*K1080*IF(L1080="t",10,IF(L1080="kg",0.01,IF(L1080="q",1,IF(L1080="l",0.01*VLOOKUP(EVID_HNOJENI!N1080,HNOJIVA_ALL!$A$2:$AE$3303,31,FALSE),"CHYBA")))),2)</f>
        <v>#N/A</v>
      </c>
      <c r="U1080" s="51" t="e">
        <f>ROUND(VLOOKUP(EVID_HNOJENI!N1080,HNOJIVA_ALL!$A$2:$Z$3303,20,FALSE)*K1080*IF(L1080="t",10,IF(L1080="kg",0.01,IF(L1080="q",1,IF(L1080="l",0.01*VLOOKUP(EVID_HNOJENI!N1080,HNOJIVA_ALL!$A$2:$AE$3303,31,FALSE),"CHYBA")))),2)</f>
        <v>#N/A</v>
      </c>
    </row>
    <row r="1081" spans="1:21" x14ac:dyDescent="0.2">
      <c r="A1081" s="32"/>
      <c r="B1081" s="45" t="e">
        <f>VLOOKUP($A1081,EVID_OSEVU!$A$1:$M$4972,2,FALSE)</f>
        <v>#N/A</v>
      </c>
      <c r="C1081" s="45" t="e">
        <f>VLOOKUP($A1081,EVID_OSEVU!$A$1:$M$4972,3,FALSE)</f>
        <v>#N/A</v>
      </c>
      <c r="D1081" s="45" t="e">
        <f>VLOOKUP($A1081,EVID_OSEVU!$A$1:$M$4972,4,FALSE)</f>
        <v>#N/A</v>
      </c>
      <c r="E1081" s="45" t="e">
        <f>VLOOKUP($A1081,EVID_OSEVU!$A$1:$M$4972,7,FALSE)</f>
        <v>#N/A</v>
      </c>
      <c r="F1081" s="45" t="e">
        <f>VLOOKUP($A1081,EVID_OSEVU!$A$1:$M$4972,8,FALSE)</f>
        <v>#N/A</v>
      </c>
      <c r="G1081" s="45" t="e">
        <f>VLOOKUP($A1081,EVID_OSEVU!$A$1:$M$4972,11,FALSE)</f>
        <v>#N/A</v>
      </c>
      <c r="H1081" s="35"/>
      <c r="I1081" s="48"/>
      <c r="J1081" s="33" t="e">
        <f>VLOOKUP($A1081,EVID_OSEVU!$A$1:$M$4972,11,FALSE)</f>
        <v>#N/A</v>
      </c>
      <c r="K1081" s="39"/>
      <c r="L1081" s="49"/>
      <c r="M1081" s="89" t="e">
        <f t="shared" si="16"/>
        <v>#N/A</v>
      </c>
      <c r="N1081" s="50"/>
      <c r="O1081" s="37" t="e">
        <f>VLOOKUP(EVID_HNOJENI!N1081,HNOJIVA_ALL!$A$2:$Z$3303,4,FALSE)</f>
        <v>#N/A</v>
      </c>
      <c r="P1081" s="51" t="e">
        <f>ROUND(VLOOKUP(EVID_HNOJENI!N1081,HNOJIVA_ALL!$A$2:$Z$3303,14,FALSE)*K1081*IF(L1081="t",10,IF(L1081="kg",0.01,IF(L1081="q",1,IF(L1081="l",0.01*VLOOKUP(EVID_HNOJENI!N1081,HNOJIVA_ALL!$A$2:$AE$3303,31,FALSE),"CHYBA")))),2)</f>
        <v>#N/A</v>
      </c>
      <c r="Q1081" s="51" t="e">
        <f>ROUND(VLOOKUP(EVID_HNOJENI!N1081,HNOJIVA_ALL!$A$2:$Z$3303,15,FALSE)*K1081*IF(L1081="t",10,IF(L1081="kg",0.01,IF(L1081="q",1,IF(L1081="l",0.01*VLOOKUP(EVID_HNOJENI!N1081,HNOJIVA_ALL!$A$2:$AE$3303,31,FALSE),"CHYBA")))),2)</f>
        <v>#N/A</v>
      </c>
      <c r="R1081" s="51" t="e">
        <f>ROUND(VLOOKUP(EVID_HNOJENI!N1081,HNOJIVA_ALL!$A$2:$Z$3303,16,FALSE)*K1081*IF(L1081="t",10,IF(L1081="kg",0.01,IF(L1081="q",1,IF(L1081="l",0.01*VLOOKUP(EVID_HNOJENI!N1081,HNOJIVA_ALL!$A$2:$AE$3303,31,FALSE),"CHYBA")))),2)</f>
        <v>#N/A</v>
      </c>
      <c r="S1081" s="51" t="e">
        <f>ROUND(VLOOKUP(EVID_HNOJENI!N1081,HNOJIVA_ALL!$A$2:$Z$3303,18,FALSE)*K1081*IF(L1081="t",10,IF(L1081="kg",0.01,IF(L1081="q",1,IF(L1081="l",0.01*VLOOKUP(EVID_HNOJENI!N1081,HNOJIVA_ALL!$A$2:$AE$3303,31,FALSE),"CHYBA")))),2)</f>
        <v>#N/A</v>
      </c>
      <c r="T1081" s="51" t="e">
        <f>ROUND(VLOOKUP(EVID_HNOJENI!N1081,HNOJIVA_ALL!$A$2:$Z$3303,17,FALSE)*K1081*IF(L1081="t",10,IF(L1081="kg",0.01,IF(L1081="q",1,IF(L1081="l",0.01*VLOOKUP(EVID_HNOJENI!N1081,HNOJIVA_ALL!$A$2:$AE$3303,31,FALSE),"CHYBA")))),2)</f>
        <v>#N/A</v>
      </c>
      <c r="U1081" s="51" t="e">
        <f>ROUND(VLOOKUP(EVID_HNOJENI!N1081,HNOJIVA_ALL!$A$2:$Z$3303,20,FALSE)*K1081*IF(L1081="t",10,IF(L1081="kg",0.01,IF(L1081="q",1,IF(L1081="l",0.01*VLOOKUP(EVID_HNOJENI!N1081,HNOJIVA_ALL!$A$2:$AE$3303,31,FALSE),"CHYBA")))),2)</f>
        <v>#N/A</v>
      </c>
    </row>
    <row r="1082" spans="1:21" x14ac:dyDescent="0.2">
      <c r="A1082" s="32"/>
      <c r="B1082" s="45" t="e">
        <f>VLOOKUP($A1082,EVID_OSEVU!$A$1:$M$4972,2,FALSE)</f>
        <v>#N/A</v>
      </c>
      <c r="C1082" s="45" t="e">
        <f>VLOOKUP($A1082,EVID_OSEVU!$A$1:$M$4972,3,FALSE)</f>
        <v>#N/A</v>
      </c>
      <c r="D1082" s="45" t="e">
        <f>VLOOKUP($A1082,EVID_OSEVU!$A$1:$M$4972,4,FALSE)</f>
        <v>#N/A</v>
      </c>
      <c r="E1082" s="45" t="e">
        <f>VLOOKUP($A1082,EVID_OSEVU!$A$1:$M$4972,7,FALSE)</f>
        <v>#N/A</v>
      </c>
      <c r="F1082" s="45" t="e">
        <f>VLOOKUP($A1082,EVID_OSEVU!$A$1:$M$4972,8,FALSE)</f>
        <v>#N/A</v>
      </c>
      <c r="G1082" s="45" t="e">
        <f>VLOOKUP($A1082,EVID_OSEVU!$A$1:$M$4972,11,FALSE)</f>
        <v>#N/A</v>
      </c>
      <c r="H1082" s="35"/>
      <c r="I1082" s="48"/>
      <c r="J1082" s="33" t="e">
        <f>VLOOKUP($A1082,EVID_OSEVU!$A$1:$M$4972,11,FALSE)</f>
        <v>#N/A</v>
      </c>
      <c r="K1082" s="39"/>
      <c r="L1082" s="49"/>
      <c r="M1082" s="89" t="e">
        <f t="shared" si="16"/>
        <v>#N/A</v>
      </c>
      <c r="N1082" s="50"/>
      <c r="O1082" s="37" t="e">
        <f>VLOOKUP(EVID_HNOJENI!N1082,HNOJIVA_ALL!$A$2:$Z$3303,4,FALSE)</f>
        <v>#N/A</v>
      </c>
      <c r="P1082" s="51" t="e">
        <f>ROUND(VLOOKUP(EVID_HNOJENI!N1082,HNOJIVA_ALL!$A$2:$Z$3303,14,FALSE)*K1082*IF(L1082="t",10,IF(L1082="kg",0.01,IF(L1082="q",1,IF(L1082="l",0.01*VLOOKUP(EVID_HNOJENI!N1082,HNOJIVA_ALL!$A$2:$AE$3303,31,FALSE),"CHYBA")))),2)</f>
        <v>#N/A</v>
      </c>
      <c r="Q1082" s="51" t="e">
        <f>ROUND(VLOOKUP(EVID_HNOJENI!N1082,HNOJIVA_ALL!$A$2:$Z$3303,15,FALSE)*K1082*IF(L1082="t",10,IF(L1082="kg",0.01,IF(L1082="q",1,IF(L1082="l",0.01*VLOOKUP(EVID_HNOJENI!N1082,HNOJIVA_ALL!$A$2:$AE$3303,31,FALSE),"CHYBA")))),2)</f>
        <v>#N/A</v>
      </c>
      <c r="R1082" s="51" t="e">
        <f>ROUND(VLOOKUP(EVID_HNOJENI!N1082,HNOJIVA_ALL!$A$2:$Z$3303,16,FALSE)*K1082*IF(L1082="t",10,IF(L1082="kg",0.01,IF(L1082="q",1,IF(L1082="l",0.01*VLOOKUP(EVID_HNOJENI!N1082,HNOJIVA_ALL!$A$2:$AE$3303,31,FALSE),"CHYBA")))),2)</f>
        <v>#N/A</v>
      </c>
      <c r="S1082" s="51" t="e">
        <f>ROUND(VLOOKUP(EVID_HNOJENI!N1082,HNOJIVA_ALL!$A$2:$Z$3303,18,FALSE)*K1082*IF(L1082="t",10,IF(L1082="kg",0.01,IF(L1082="q",1,IF(L1082="l",0.01*VLOOKUP(EVID_HNOJENI!N1082,HNOJIVA_ALL!$A$2:$AE$3303,31,FALSE),"CHYBA")))),2)</f>
        <v>#N/A</v>
      </c>
      <c r="T1082" s="51" t="e">
        <f>ROUND(VLOOKUP(EVID_HNOJENI!N1082,HNOJIVA_ALL!$A$2:$Z$3303,17,FALSE)*K1082*IF(L1082="t",10,IF(L1082="kg",0.01,IF(L1082="q",1,IF(L1082="l",0.01*VLOOKUP(EVID_HNOJENI!N1082,HNOJIVA_ALL!$A$2:$AE$3303,31,FALSE),"CHYBA")))),2)</f>
        <v>#N/A</v>
      </c>
      <c r="U1082" s="51" t="e">
        <f>ROUND(VLOOKUP(EVID_HNOJENI!N1082,HNOJIVA_ALL!$A$2:$Z$3303,20,FALSE)*K1082*IF(L1082="t",10,IF(L1082="kg",0.01,IF(L1082="q",1,IF(L1082="l",0.01*VLOOKUP(EVID_HNOJENI!N1082,HNOJIVA_ALL!$A$2:$AE$3303,31,FALSE),"CHYBA")))),2)</f>
        <v>#N/A</v>
      </c>
    </row>
    <row r="1083" spans="1:21" x14ac:dyDescent="0.2">
      <c r="A1083" s="32"/>
      <c r="B1083" s="45" t="e">
        <f>VLOOKUP($A1083,EVID_OSEVU!$A$1:$M$4972,2,FALSE)</f>
        <v>#N/A</v>
      </c>
      <c r="C1083" s="45" t="e">
        <f>VLOOKUP($A1083,EVID_OSEVU!$A$1:$M$4972,3,FALSE)</f>
        <v>#N/A</v>
      </c>
      <c r="D1083" s="45" t="e">
        <f>VLOOKUP($A1083,EVID_OSEVU!$A$1:$M$4972,4,FALSE)</f>
        <v>#N/A</v>
      </c>
      <c r="E1083" s="45" t="e">
        <f>VLOOKUP($A1083,EVID_OSEVU!$A$1:$M$4972,7,FALSE)</f>
        <v>#N/A</v>
      </c>
      <c r="F1083" s="45" t="e">
        <f>VLOOKUP($A1083,EVID_OSEVU!$A$1:$M$4972,8,FALSE)</f>
        <v>#N/A</v>
      </c>
      <c r="G1083" s="45" t="e">
        <f>VLOOKUP($A1083,EVID_OSEVU!$A$1:$M$4972,11,FALSE)</f>
        <v>#N/A</v>
      </c>
      <c r="H1083" s="35"/>
      <c r="I1083" s="48"/>
      <c r="J1083" s="33" t="e">
        <f>VLOOKUP($A1083,EVID_OSEVU!$A$1:$M$4972,11,FALSE)</f>
        <v>#N/A</v>
      </c>
      <c r="K1083" s="39"/>
      <c r="L1083" s="49"/>
      <c r="M1083" s="89" t="e">
        <f t="shared" si="16"/>
        <v>#N/A</v>
      </c>
      <c r="N1083" s="50"/>
      <c r="O1083" s="37" t="e">
        <f>VLOOKUP(EVID_HNOJENI!N1083,HNOJIVA_ALL!$A$2:$Z$3303,4,FALSE)</f>
        <v>#N/A</v>
      </c>
      <c r="P1083" s="51" t="e">
        <f>ROUND(VLOOKUP(EVID_HNOJENI!N1083,HNOJIVA_ALL!$A$2:$Z$3303,14,FALSE)*K1083*IF(L1083="t",10,IF(L1083="kg",0.01,IF(L1083="q",1,IF(L1083="l",0.01*VLOOKUP(EVID_HNOJENI!N1083,HNOJIVA_ALL!$A$2:$AE$3303,31,FALSE),"CHYBA")))),2)</f>
        <v>#N/A</v>
      </c>
      <c r="Q1083" s="51" t="e">
        <f>ROUND(VLOOKUP(EVID_HNOJENI!N1083,HNOJIVA_ALL!$A$2:$Z$3303,15,FALSE)*K1083*IF(L1083="t",10,IF(L1083="kg",0.01,IF(L1083="q",1,IF(L1083="l",0.01*VLOOKUP(EVID_HNOJENI!N1083,HNOJIVA_ALL!$A$2:$AE$3303,31,FALSE),"CHYBA")))),2)</f>
        <v>#N/A</v>
      </c>
      <c r="R1083" s="51" t="e">
        <f>ROUND(VLOOKUP(EVID_HNOJENI!N1083,HNOJIVA_ALL!$A$2:$Z$3303,16,FALSE)*K1083*IF(L1083="t",10,IF(L1083="kg",0.01,IF(L1083="q",1,IF(L1083="l",0.01*VLOOKUP(EVID_HNOJENI!N1083,HNOJIVA_ALL!$A$2:$AE$3303,31,FALSE),"CHYBA")))),2)</f>
        <v>#N/A</v>
      </c>
      <c r="S1083" s="51" t="e">
        <f>ROUND(VLOOKUP(EVID_HNOJENI!N1083,HNOJIVA_ALL!$A$2:$Z$3303,18,FALSE)*K1083*IF(L1083="t",10,IF(L1083="kg",0.01,IF(L1083="q",1,IF(L1083="l",0.01*VLOOKUP(EVID_HNOJENI!N1083,HNOJIVA_ALL!$A$2:$AE$3303,31,FALSE),"CHYBA")))),2)</f>
        <v>#N/A</v>
      </c>
      <c r="T1083" s="51" t="e">
        <f>ROUND(VLOOKUP(EVID_HNOJENI!N1083,HNOJIVA_ALL!$A$2:$Z$3303,17,FALSE)*K1083*IF(L1083="t",10,IF(L1083="kg",0.01,IF(L1083="q",1,IF(L1083="l",0.01*VLOOKUP(EVID_HNOJENI!N1083,HNOJIVA_ALL!$A$2:$AE$3303,31,FALSE),"CHYBA")))),2)</f>
        <v>#N/A</v>
      </c>
      <c r="U1083" s="51" t="e">
        <f>ROUND(VLOOKUP(EVID_HNOJENI!N1083,HNOJIVA_ALL!$A$2:$Z$3303,20,FALSE)*K1083*IF(L1083="t",10,IF(L1083="kg",0.01,IF(L1083="q",1,IF(L1083="l",0.01*VLOOKUP(EVID_HNOJENI!N1083,HNOJIVA_ALL!$A$2:$AE$3303,31,FALSE),"CHYBA")))),2)</f>
        <v>#N/A</v>
      </c>
    </row>
    <row r="1084" spans="1:21" x14ac:dyDescent="0.2">
      <c r="A1084" s="32"/>
      <c r="B1084" s="45" t="e">
        <f>VLOOKUP($A1084,EVID_OSEVU!$A$1:$M$4972,2,FALSE)</f>
        <v>#N/A</v>
      </c>
      <c r="C1084" s="45" t="e">
        <f>VLOOKUP($A1084,EVID_OSEVU!$A$1:$M$4972,3,FALSE)</f>
        <v>#N/A</v>
      </c>
      <c r="D1084" s="45" t="e">
        <f>VLOOKUP($A1084,EVID_OSEVU!$A$1:$M$4972,4,FALSE)</f>
        <v>#N/A</v>
      </c>
      <c r="E1084" s="45" t="e">
        <f>VLOOKUP($A1084,EVID_OSEVU!$A$1:$M$4972,7,FALSE)</f>
        <v>#N/A</v>
      </c>
      <c r="F1084" s="45" t="e">
        <f>VLOOKUP($A1084,EVID_OSEVU!$A$1:$M$4972,8,FALSE)</f>
        <v>#N/A</v>
      </c>
      <c r="G1084" s="45" t="e">
        <f>VLOOKUP($A1084,EVID_OSEVU!$A$1:$M$4972,11,FALSE)</f>
        <v>#N/A</v>
      </c>
      <c r="H1084" s="35"/>
      <c r="I1084" s="48"/>
      <c r="J1084" s="33" t="e">
        <f>VLOOKUP($A1084,EVID_OSEVU!$A$1:$M$4972,11,FALSE)</f>
        <v>#N/A</v>
      </c>
      <c r="K1084" s="39"/>
      <c r="L1084" s="49"/>
      <c r="M1084" s="89" t="e">
        <f t="shared" si="16"/>
        <v>#N/A</v>
      </c>
      <c r="N1084" s="50"/>
      <c r="O1084" s="37" t="e">
        <f>VLOOKUP(EVID_HNOJENI!N1084,HNOJIVA_ALL!$A$2:$Z$3303,4,FALSE)</f>
        <v>#N/A</v>
      </c>
      <c r="P1084" s="51" t="e">
        <f>ROUND(VLOOKUP(EVID_HNOJENI!N1084,HNOJIVA_ALL!$A$2:$Z$3303,14,FALSE)*K1084*IF(L1084="t",10,IF(L1084="kg",0.01,IF(L1084="q",1,IF(L1084="l",0.01*VLOOKUP(EVID_HNOJENI!N1084,HNOJIVA_ALL!$A$2:$AE$3303,31,FALSE),"CHYBA")))),2)</f>
        <v>#N/A</v>
      </c>
      <c r="Q1084" s="51" t="e">
        <f>ROUND(VLOOKUP(EVID_HNOJENI!N1084,HNOJIVA_ALL!$A$2:$Z$3303,15,FALSE)*K1084*IF(L1084="t",10,IF(L1084="kg",0.01,IF(L1084="q",1,IF(L1084="l",0.01*VLOOKUP(EVID_HNOJENI!N1084,HNOJIVA_ALL!$A$2:$AE$3303,31,FALSE),"CHYBA")))),2)</f>
        <v>#N/A</v>
      </c>
      <c r="R1084" s="51" t="e">
        <f>ROUND(VLOOKUP(EVID_HNOJENI!N1084,HNOJIVA_ALL!$A$2:$Z$3303,16,FALSE)*K1084*IF(L1084="t",10,IF(L1084="kg",0.01,IF(L1084="q",1,IF(L1084="l",0.01*VLOOKUP(EVID_HNOJENI!N1084,HNOJIVA_ALL!$A$2:$AE$3303,31,FALSE),"CHYBA")))),2)</f>
        <v>#N/A</v>
      </c>
      <c r="S1084" s="51" t="e">
        <f>ROUND(VLOOKUP(EVID_HNOJENI!N1084,HNOJIVA_ALL!$A$2:$Z$3303,18,FALSE)*K1084*IF(L1084="t",10,IF(L1084="kg",0.01,IF(L1084="q",1,IF(L1084="l",0.01*VLOOKUP(EVID_HNOJENI!N1084,HNOJIVA_ALL!$A$2:$AE$3303,31,FALSE),"CHYBA")))),2)</f>
        <v>#N/A</v>
      </c>
      <c r="T1084" s="51" t="e">
        <f>ROUND(VLOOKUP(EVID_HNOJENI!N1084,HNOJIVA_ALL!$A$2:$Z$3303,17,FALSE)*K1084*IF(L1084="t",10,IF(L1084="kg",0.01,IF(L1084="q",1,IF(L1084="l",0.01*VLOOKUP(EVID_HNOJENI!N1084,HNOJIVA_ALL!$A$2:$AE$3303,31,FALSE),"CHYBA")))),2)</f>
        <v>#N/A</v>
      </c>
      <c r="U1084" s="51" t="e">
        <f>ROUND(VLOOKUP(EVID_HNOJENI!N1084,HNOJIVA_ALL!$A$2:$Z$3303,20,FALSE)*K1084*IF(L1084="t",10,IF(L1084="kg",0.01,IF(L1084="q",1,IF(L1084="l",0.01*VLOOKUP(EVID_HNOJENI!N1084,HNOJIVA_ALL!$A$2:$AE$3303,31,FALSE),"CHYBA")))),2)</f>
        <v>#N/A</v>
      </c>
    </row>
    <row r="1085" spans="1:21" x14ac:dyDescent="0.2">
      <c r="A1085" s="32"/>
      <c r="B1085" s="45" t="e">
        <f>VLOOKUP($A1085,EVID_OSEVU!$A$1:$M$4972,2,FALSE)</f>
        <v>#N/A</v>
      </c>
      <c r="C1085" s="45" t="e">
        <f>VLOOKUP($A1085,EVID_OSEVU!$A$1:$M$4972,3,FALSE)</f>
        <v>#N/A</v>
      </c>
      <c r="D1085" s="45" t="e">
        <f>VLOOKUP($A1085,EVID_OSEVU!$A$1:$M$4972,4,FALSE)</f>
        <v>#N/A</v>
      </c>
      <c r="E1085" s="45" t="e">
        <f>VLOOKUP($A1085,EVID_OSEVU!$A$1:$M$4972,7,FALSE)</f>
        <v>#N/A</v>
      </c>
      <c r="F1085" s="45" t="e">
        <f>VLOOKUP($A1085,EVID_OSEVU!$A$1:$M$4972,8,FALSE)</f>
        <v>#N/A</v>
      </c>
      <c r="G1085" s="45" t="e">
        <f>VLOOKUP($A1085,EVID_OSEVU!$A$1:$M$4972,11,FALSE)</f>
        <v>#N/A</v>
      </c>
      <c r="H1085" s="35"/>
      <c r="I1085" s="48"/>
      <c r="J1085" s="33" t="e">
        <f>VLOOKUP($A1085,EVID_OSEVU!$A$1:$M$4972,11,FALSE)</f>
        <v>#N/A</v>
      </c>
      <c r="K1085" s="39"/>
      <c r="L1085" s="49"/>
      <c r="M1085" s="89" t="e">
        <f t="shared" si="16"/>
        <v>#N/A</v>
      </c>
      <c r="N1085" s="50"/>
      <c r="O1085" s="37" t="e">
        <f>VLOOKUP(EVID_HNOJENI!N1085,HNOJIVA_ALL!$A$2:$Z$3303,4,FALSE)</f>
        <v>#N/A</v>
      </c>
      <c r="P1085" s="51" t="e">
        <f>ROUND(VLOOKUP(EVID_HNOJENI!N1085,HNOJIVA_ALL!$A$2:$Z$3303,14,FALSE)*K1085*IF(L1085="t",10,IF(L1085="kg",0.01,IF(L1085="q",1,IF(L1085="l",0.01*VLOOKUP(EVID_HNOJENI!N1085,HNOJIVA_ALL!$A$2:$AE$3303,31,FALSE),"CHYBA")))),2)</f>
        <v>#N/A</v>
      </c>
      <c r="Q1085" s="51" t="e">
        <f>ROUND(VLOOKUP(EVID_HNOJENI!N1085,HNOJIVA_ALL!$A$2:$Z$3303,15,FALSE)*K1085*IF(L1085="t",10,IF(L1085="kg",0.01,IF(L1085="q",1,IF(L1085="l",0.01*VLOOKUP(EVID_HNOJENI!N1085,HNOJIVA_ALL!$A$2:$AE$3303,31,FALSE),"CHYBA")))),2)</f>
        <v>#N/A</v>
      </c>
      <c r="R1085" s="51" t="e">
        <f>ROUND(VLOOKUP(EVID_HNOJENI!N1085,HNOJIVA_ALL!$A$2:$Z$3303,16,FALSE)*K1085*IF(L1085="t",10,IF(L1085="kg",0.01,IF(L1085="q",1,IF(L1085="l",0.01*VLOOKUP(EVID_HNOJENI!N1085,HNOJIVA_ALL!$A$2:$AE$3303,31,FALSE),"CHYBA")))),2)</f>
        <v>#N/A</v>
      </c>
      <c r="S1085" s="51" t="e">
        <f>ROUND(VLOOKUP(EVID_HNOJENI!N1085,HNOJIVA_ALL!$A$2:$Z$3303,18,FALSE)*K1085*IF(L1085="t",10,IF(L1085="kg",0.01,IF(L1085="q",1,IF(L1085="l",0.01*VLOOKUP(EVID_HNOJENI!N1085,HNOJIVA_ALL!$A$2:$AE$3303,31,FALSE),"CHYBA")))),2)</f>
        <v>#N/A</v>
      </c>
      <c r="T1085" s="51" t="e">
        <f>ROUND(VLOOKUP(EVID_HNOJENI!N1085,HNOJIVA_ALL!$A$2:$Z$3303,17,FALSE)*K1085*IF(L1085="t",10,IF(L1085="kg",0.01,IF(L1085="q",1,IF(L1085="l",0.01*VLOOKUP(EVID_HNOJENI!N1085,HNOJIVA_ALL!$A$2:$AE$3303,31,FALSE),"CHYBA")))),2)</f>
        <v>#N/A</v>
      </c>
      <c r="U1085" s="51" t="e">
        <f>ROUND(VLOOKUP(EVID_HNOJENI!N1085,HNOJIVA_ALL!$A$2:$Z$3303,20,FALSE)*K1085*IF(L1085="t",10,IF(L1085="kg",0.01,IF(L1085="q",1,IF(L1085="l",0.01*VLOOKUP(EVID_HNOJENI!N1085,HNOJIVA_ALL!$A$2:$AE$3303,31,FALSE),"CHYBA")))),2)</f>
        <v>#N/A</v>
      </c>
    </row>
    <row r="1086" spans="1:21" x14ac:dyDescent="0.2">
      <c r="A1086" s="32"/>
      <c r="B1086" s="45" t="e">
        <f>VLOOKUP($A1086,EVID_OSEVU!$A$1:$M$4972,2,FALSE)</f>
        <v>#N/A</v>
      </c>
      <c r="C1086" s="45" t="e">
        <f>VLOOKUP($A1086,EVID_OSEVU!$A$1:$M$4972,3,FALSE)</f>
        <v>#N/A</v>
      </c>
      <c r="D1086" s="45" t="e">
        <f>VLOOKUP($A1086,EVID_OSEVU!$A$1:$M$4972,4,FALSE)</f>
        <v>#N/A</v>
      </c>
      <c r="E1086" s="45" t="e">
        <f>VLOOKUP($A1086,EVID_OSEVU!$A$1:$M$4972,7,FALSE)</f>
        <v>#N/A</v>
      </c>
      <c r="F1086" s="45" t="e">
        <f>VLOOKUP($A1086,EVID_OSEVU!$A$1:$M$4972,8,FALSE)</f>
        <v>#N/A</v>
      </c>
      <c r="G1086" s="45" t="e">
        <f>VLOOKUP($A1086,EVID_OSEVU!$A$1:$M$4972,11,FALSE)</f>
        <v>#N/A</v>
      </c>
      <c r="H1086" s="35"/>
      <c r="I1086" s="48"/>
      <c r="J1086" s="33" t="e">
        <f>VLOOKUP($A1086,EVID_OSEVU!$A$1:$M$4972,11,FALSE)</f>
        <v>#N/A</v>
      </c>
      <c r="K1086" s="39"/>
      <c r="L1086" s="49"/>
      <c r="M1086" s="89" t="e">
        <f t="shared" si="16"/>
        <v>#N/A</v>
      </c>
      <c r="N1086" s="50"/>
      <c r="O1086" s="37" t="e">
        <f>VLOOKUP(EVID_HNOJENI!N1086,HNOJIVA_ALL!$A$2:$Z$3303,4,FALSE)</f>
        <v>#N/A</v>
      </c>
      <c r="P1086" s="51" t="e">
        <f>ROUND(VLOOKUP(EVID_HNOJENI!N1086,HNOJIVA_ALL!$A$2:$Z$3303,14,FALSE)*K1086*IF(L1086="t",10,IF(L1086="kg",0.01,IF(L1086="q",1,IF(L1086="l",0.01*VLOOKUP(EVID_HNOJENI!N1086,HNOJIVA_ALL!$A$2:$AE$3303,31,FALSE),"CHYBA")))),2)</f>
        <v>#N/A</v>
      </c>
      <c r="Q1086" s="51" t="e">
        <f>ROUND(VLOOKUP(EVID_HNOJENI!N1086,HNOJIVA_ALL!$A$2:$Z$3303,15,FALSE)*K1086*IF(L1086="t",10,IF(L1086="kg",0.01,IF(L1086="q",1,IF(L1086="l",0.01*VLOOKUP(EVID_HNOJENI!N1086,HNOJIVA_ALL!$A$2:$AE$3303,31,FALSE),"CHYBA")))),2)</f>
        <v>#N/A</v>
      </c>
      <c r="R1086" s="51" t="e">
        <f>ROUND(VLOOKUP(EVID_HNOJENI!N1086,HNOJIVA_ALL!$A$2:$Z$3303,16,FALSE)*K1086*IF(L1086="t",10,IF(L1086="kg",0.01,IF(L1086="q",1,IF(L1086="l",0.01*VLOOKUP(EVID_HNOJENI!N1086,HNOJIVA_ALL!$A$2:$AE$3303,31,FALSE),"CHYBA")))),2)</f>
        <v>#N/A</v>
      </c>
      <c r="S1086" s="51" t="e">
        <f>ROUND(VLOOKUP(EVID_HNOJENI!N1086,HNOJIVA_ALL!$A$2:$Z$3303,18,FALSE)*K1086*IF(L1086="t",10,IF(L1086="kg",0.01,IF(L1086="q",1,IF(L1086="l",0.01*VLOOKUP(EVID_HNOJENI!N1086,HNOJIVA_ALL!$A$2:$AE$3303,31,FALSE),"CHYBA")))),2)</f>
        <v>#N/A</v>
      </c>
      <c r="T1086" s="51" t="e">
        <f>ROUND(VLOOKUP(EVID_HNOJENI!N1086,HNOJIVA_ALL!$A$2:$Z$3303,17,FALSE)*K1086*IF(L1086="t",10,IF(L1086="kg",0.01,IF(L1086="q",1,IF(L1086="l",0.01*VLOOKUP(EVID_HNOJENI!N1086,HNOJIVA_ALL!$A$2:$AE$3303,31,FALSE),"CHYBA")))),2)</f>
        <v>#N/A</v>
      </c>
      <c r="U1086" s="51" t="e">
        <f>ROUND(VLOOKUP(EVID_HNOJENI!N1086,HNOJIVA_ALL!$A$2:$Z$3303,20,FALSE)*K1086*IF(L1086="t",10,IF(L1086="kg",0.01,IF(L1086="q",1,IF(L1086="l",0.01*VLOOKUP(EVID_HNOJENI!N1086,HNOJIVA_ALL!$A$2:$AE$3303,31,FALSE),"CHYBA")))),2)</f>
        <v>#N/A</v>
      </c>
    </row>
    <row r="1087" spans="1:21" x14ac:dyDescent="0.2">
      <c r="A1087" s="32"/>
      <c r="B1087" s="45" t="e">
        <f>VLOOKUP($A1087,EVID_OSEVU!$A$1:$M$4972,2,FALSE)</f>
        <v>#N/A</v>
      </c>
      <c r="C1087" s="45" t="e">
        <f>VLOOKUP($A1087,EVID_OSEVU!$A$1:$M$4972,3,FALSE)</f>
        <v>#N/A</v>
      </c>
      <c r="D1087" s="45" t="e">
        <f>VLOOKUP($A1087,EVID_OSEVU!$A$1:$M$4972,4,FALSE)</f>
        <v>#N/A</v>
      </c>
      <c r="E1087" s="45" t="e">
        <f>VLOOKUP($A1087,EVID_OSEVU!$A$1:$M$4972,7,FALSE)</f>
        <v>#N/A</v>
      </c>
      <c r="F1087" s="45" t="e">
        <f>VLOOKUP($A1087,EVID_OSEVU!$A$1:$M$4972,8,FALSE)</f>
        <v>#N/A</v>
      </c>
      <c r="G1087" s="45" t="e">
        <f>VLOOKUP($A1087,EVID_OSEVU!$A$1:$M$4972,11,FALSE)</f>
        <v>#N/A</v>
      </c>
      <c r="H1087" s="35"/>
      <c r="I1087" s="48"/>
      <c r="J1087" s="33" t="e">
        <f>VLOOKUP($A1087,EVID_OSEVU!$A$1:$M$4972,11,FALSE)</f>
        <v>#N/A</v>
      </c>
      <c r="K1087" s="39"/>
      <c r="L1087" s="49"/>
      <c r="M1087" s="89" t="e">
        <f t="shared" si="16"/>
        <v>#N/A</v>
      </c>
      <c r="N1087" s="50"/>
      <c r="O1087" s="37" t="e">
        <f>VLOOKUP(EVID_HNOJENI!N1087,HNOJIVA_ALL!$A$2:$Z$3303,4,FALSE)</f>
        <v>#N/A</v>
      </c>
      <c r="P1087" s="51" t="e">
        <f>ROUND(VLOOKUP(EVID_HNOJENI!N1087,HNOJIVA_ALL!$A$2:$Z$3303,14,FALSE)*K1087*IF(L1087="t",10,IF(L1087="kg",0.01,IF(L1087="q",1,IF(L1087="l",0.01*VLOOKUP(EVID_HNOJENI!N1087,HNOJIVA_ALL!$A$2:$AE$3303,31,FALSE),"CHYBA")))),2)</f>
        <v>#N/A</v>
      </c>
      <c r="Q1087" s="51" t="e">
        <f>ROUND(VLOOKUP(EVID_HNOJENI!N1087,HNOJIVA_ALL!$A$2:$Z$3303,15,FALSE)*K1087*IF(L1087="t",10,IF(L1087="kg",0.01,IF(L1087="q",1,IF(L1087="l",0.01*VLOOKUP(EVID_HNOJENI!N1087,HNOJIVA_ALL!$A$2:$AE$3303,31,FALSE),"CHYBA")))),2)</f>
        <v>#N/A</v>
      </c>
      <c r="R1087" s="51" t="e">
        <f>ROUND(VLOOKUP(EVID_HNOJENI!N1087,HNOJIVA_ALL!$A$2:$Z$3303,16,FALSE)*K1087*IF(L1087="t",10,IF(L1087="kg",0.01,IF(L1087="q",1,IF(L1087="l",0.01*VLOOKUP(EVID_HNOJENI!N1087,HNOJIVA_ALL!$A$2:$AE$3303,31,FALSE),"CHYBA")))),2)</f>
        <v>#N/A</v>
      </c>
      <c r="S1087" s="51" t="e">
        <f>ROUND(VLOOKUP(EVID_HNOJENI!N1087,HNOJIVA_ALL!$A$2:$Z$3303,18,FALSE)*K1087*IF(L1087="t",10,IF(L1087="kg",0.01,IF(L1087="q",1,IF(L1087="l",0.01*VLOOKUP(EVID_HNOJENI!N1087,HNOJIVA_ALL!$A$2:$AE$3303,31,FALSE),"CHYBA")))),2)</f>
        <v>#N/A</v>
      </c>
      <c r="T1087" s="51" t="e">
        <f>ROUND(VLOOKUP(EVID_HNOJENI!N1087,HNOJIVA_ALL!$A$2:$Z$3303,17,FALSE)*K1087*IF(L1087="t",10,IF(L1087="kg",0.01,IF(L1087="q",1,IF(L1087="l",0.01*VLOOKUP(EVID_HNOJENI!N1087,HNOJIVA_ALL!$A$2:$AE$3303,31,FALSE),"CHYBA")))),2)</f>
        <v>#N/A</v>
      </c>
      <c r="U1087" s="51" t="e">
        <f>ROUND(VLOOKUP(EVID_HNOJENI!N1087,HNOJIVA_ALL!$A$2:$Z$3303,20,FALSE)*K1087*IF(L1087="t",10,IF(L1087="kg",0.01,IF(L1087="q",1,IF(L1087="l",0.01*VLOOKUP(EVID_HNOJENI!N1087,HNOJIVA_ALL!$A$2:$AE$3303,31,FALSE),"CHYBA")))),2)</f>
        <v>#N/A</v>
      </c>
    </row>
    <row r="1088" spans="1:21" x14ac:dyDescent="0.2">
      <c r="A1088" s="32"/>
      <c r="B1088" s="45" t="e">
        <f>VLOOKUP($A1088,EVID_OSEVU!$A$1:$M$4972,2,FALSE)</f>
        <v>#N/A</v>
      </c>
      <c r="C1088" s="45" t="e">
        <f>VLOOKUP($A1088,EVID_OSEVU!$A$1:$M$4972,3,FALSE)</f>
        <v>#N/A</v>
      </c>
      <c r="D1088" s="45" t="e">
        <f>VLOOKUP($A1088,EVID_OSEVU!$A$1:$M$4972,4,FALSE)</f>
        <v>#N/A</v>
      </c>
      <c r="E1088" s="45" t="e">
        <f>VLOOKUP($A1088,EVID_OSEVU!$A$1:$M$4972,7,FALSE)</f>
        <v>#N/A</v>
      </c>
      <c r="F1088" s="45" t="e">
        <f>VLOOKUP($A1088,EVID_OSEVU!$A$1:$M$4972,8,FALSE)</f>
        <v>#N/A</v>
      </c>
      <c r="G1088" s="45" t="e">
        <f>VLOOKUP($A1088,EVID_OSEVU!$A$1:$M$4972,11,FALSE)</f>
        <v>#N/A</v>
      </c>
      <c r="H1088" s="35"/>
      <c r="I1088" s="48"/>
      <c r="J1088" s="33" t="e">
        <f>VLOOKUP($A1088,EVID_OSEVU!$A$1:$M$4972,11,FALSE)</f>
        <v>#N/A</v>
      </c>
      <c r="K1088" s="39"/>
      <c r="L1088" s="49"/>
      <c r="M1088" s="89" t="e">
        <f t="shared" si="16"/>
        <v>#N/A</v>
      </c>
      <c r="N1088" s="50"/>
      <c r="O1088" s="37" t="e">
        <f>VLOOKUP(EVID_HNOJENI!N1088,HNOJIVA_ALL!$A$2:$Z$3303,4,FALSE)</f>
        <v>#N/A</v>
      </c>
      <c r="P1088" s="51" t="e">
        <f>ROUND(VLOOKUP(EVID_HNOJENI!N1088,HNOJIVA_ALL!$A$2:$Z$3303,14,FALSE)*K1088*IF(L1088="t",10,IF(L1088="kg",0.01,IF(L1088="q",1,IF(L1088="l",0.01*VLOOKUP(EVID_HNOJENI!N1088,HNOJIVA_ALL!$A$2:$AE$3303,31,FALSE),"CHYBA")))),2)</f>
        <v>#N/A</v>
      </c>
      <c r="Q1088" s="51" t="e">
        <f>ROUND(VLOOKUP(EVID_HNOJENI!N1088,HNOJIVA_ALL!$A$2:$Z$3303,15,FALSE)*K1088*IF(L1088="t",10,IF(L1088="kg",0.01,IF(L1088="q",1,IF(L1088="l",0.01*VLOOKUP(EVID_HNOJENI!N1088,HNOJIVA_ALL!$A$2:$AE$3303,31,FALSE),"CHYBA")))),2)</f>
        <v>#N/A</v>
      </c>
      <c r="R1088" s="51" t="e">
        <f>ROUND(VLOOKUP(EVID_HNOJENI!N1088,HNOJIVA_ALL!$A$2:$Z$3303,16,FALSE)*K1088*IF(L1088="t",10,IF(L1088="kg",0.01,IF(L1088="q",1,IF(L1088="l",0.01*VLOOKUP(EVID_HNOJENI!N1088,HNOJIVA_ALL!$A$2:$AE$3303,31,FALSE),"CHYBA")))),2)</f>
        <v>#N/A</v>
      </c>
      <c r="S1088" s="51" t="e">
        <f>ROUND(VLOOKUP(EVID_HNOJENI!N1088,HNOJIVA_ALL!$A$2:$Z$3303,18,FALSE)*K1088*IF(L1088="t",10,IF(L1088="kg",0.01,IF(L1088="q",1,IF(L1088="l",0.01*VLOOKUP(EVID_HNOJENI!N1088,HNOJIVA_ALL!$A$2:$AE$3303,31,FALSE),"CHYBA")))),2)</f>
        <v>#N/A</v>
      </c>
      <c r="T1088" s="51" t="e">
        <f>ROUND(VLOOKUP(EVID_HNOJENI!N1088,HNOJIVA_ALL!$A$2:$Z$3303,17,FALSE)*K1088*IF(L1088="t",10,IF(L1088="kg",0.01,IF(L1088="q",1,IF(L1088="l",0.01*VLOOKUP(EVID_HNOJENI!N1088,HNOJIVA_ALL!$A$2:$AE$3303,31,FALSE),"CHYBA")))),2)</f>
        <v>#N/A</v>
      </c>
      <c r="U1088" s="51" t="e">
        <f>ROUND(VLOOKUP(EVID_HNOJENI!N1088,HNOJIVA_ALL!$A$2:$Z$3303,20,FALSE)*K1088*IF(L1088="t",10,IF(L1088="kg",0.01,IF(L1088="q",1,IF(L1088="l",0.01*VLOOKUP(EVID_HNOJENI!N1088,HNOJIVA_ALL!$A$2:$AE$3303,31,FALSE),"CHYBA")))),2)</f>
        <v>#N/A</v>
      </c>
    </row>
    <row r="1089" spans="1:21" x14ac:dyDescent="0.2">
      <c r="A1089" s="32"/>
      <c r="B1089" s="45" t="e">
        <f>VLOOKUP($A1089,EVID_OSEVU!$A$1:$M$4972,2,FALSE)</f>
        <v>#N/A</v>
      </c>
      <c r="C1089" s="45" t="e">
        <f>VLOOKUP($A1089,EVID_OSEVU!$A$1:$M$4972,3,FALSE)</f>
        <v>#N/A</v>
      </c>
      <c r="D1089" s="45" t="e">
        <f>VLOOKUP($A1089,EVID_OSEVU!$A$1:$M$4972,4,FALSE)</f>
        <v>#N/A</v>
      </c>
      <c r="E1089" s="45" t="e">
        <f>VLOOKUP($A1089,EVID_OSEVU!$A$1:$M$4972,7,FALSE)</f>
        <v>#N/A</v>
      </c>
      <c r="F1089" s="45" t="e">
        <f>VLOOKUP($A1089,EVID_OSEVU!$A$1:$M$4972,8,FALSE)</f>
        <v>#N/A</v>
      </c>
      <c r="G1089" s="45" t="e">
        <f>VLOOKUP($A1089,EVID_OSEVU!$A$1:$M$4972,11,FALSE)</f>
        <v>#N/A</v>
      </c>
      <c r="H1089" s="35"/>
      <c r="I1089" s="48"/>
      <c r="J1089" s="33" t="e">
        <f>VLOOKUP($A1089,EVID_OSEVU!$A$1:$M$4972,11,FALSE)</f>
        <v>#N/A</v>
      </c>
      <c r="K1089" s="39"/>
      <c r="L1089" s="49"/>
      <c r="M1089" s="89" t="e">
        <f t="shared" si="16"/>
        <v>#N/A</v>
      </c>
      <c r="N1089" s="50"/>
      <c r="O1089" s="37" t="e">
        <f>VLOOKUP(EVID_HNOJENI!N1089,HNOJIVA_ALL!$A$2:$Z$3303,4,FALSE)</f>
        <v>#N/A</v>
      </c>
      <c r="P1089" s="51" t="e">
        <f>ROUND(VLOOKUP(EVID_HNOJENI!N1089,HNOJIVA_ALL!$A$2:$Z$3303,14,FALSE)*K1089*IF(L1089="t",10,IF(L1089="kg",0.01,IF(L1089="q",1,IF(L1089="l",0.01*VLOOKUP(EVID_HNOJENI!N1089,HNOJIVA_ALL!$A$2:$AE$3303,31,FALSE),"CHYBA")))),2)</f>
        <v>#N/A</v>
      </c>
      <c r="Q1089" s="51" t="e">
        <f>ROUND(VLOOKUP(EVID_HNOJENI!N1089,HNOJIVA_ALL!$A$2:$Z$3303,15,FALSE)*K1089*IF(L1089="t",10,IF(L1089="kg",0.01,IF(L1089="q",1,IF(L1089="l",0.01*VLOOKUP(EVID_HNOJENI!N1089,HNOJIVA_ALL!$A$2:$AE$3303,31,FALSE),"CHYBA")))),2)</f>
        <v>#N/A</v>
      </c>
      <c r="R1089" s="51" t="e">
        <f>ROUND(VLOOKUP(EVID_HNOJENI!N1089,HNOJIVA_ALL!$A$2:$Z$3303,16,FALSE)*K1089*IF(L1089="t",10,IF(L1089="kg",0.01,IF(L1089="q",1,IF(L1089="l",0.01*VLOOKUP(EVID_HNOJENI!N1089,HNOJIVA_ALL!$A$2:$AE$3303,31,FALSE),"CHYBA")))),2)</f>
        <v>#N/A</v>
      </c>
      <c r="S1089" s="51" t="e">
        <f>ROUND(VLOOKUP(EVID_HNOJENI!N1089,HNOJIVA_ALL!$A$2:$Z$3303,18,FALSE)*K1089*IF(L1089="t",10,IF(L1089="kg",0.01,IF(L1089="q",1,IF(L1089="l",0.01*VLOOKUP(EVID_HNOJENI!N1089,HNOJIVA_ALL!$A$2:$AE$3303,31,FALSE),"CHYBA")))),2)</f>
        <v>#N/A</v>
      </c>
      <c r="T1089" s="51" t="e">
        <f>ROUND(VLOOKUP(EVID_HNOJENI!N1089,HNOJIVA_ALL!$A$2:$Z$3303,17,FALSE)*K1089*IF(L1089="t",10,IF(L1089="kg",0.01,IF(L1089="q",1,IF(L1089="l",0.01*VLOOKUP(EVID_HNOJENI!N1089,HNOJIVA_ALL!$A$2:$AE$3303,31,FALSE),"CHYBA")))),2)</f>
        <v>#N/A</v>
      </c>
      <c r="U1089" s="51" t="e">
        <f>ROUND(VLOOKUP(EVID_HNOJENI!N1089,HNOJIVA_ALL!$A$2:$Z$3303,20,FALSE)*K1089*IF(L1089="t",10,IF(L1089="kg",0.01,IF(L1089="q",1,IF(L1089="l",0.01*VLOOKUP(EVID_HNOJENI!N1089,HNOJIVA_ALL!$A$2:$AE$3303,31,FALSE),"CHYBA")))),2)</f>
        <v>#N/A</v>
      </c>
    </row>
    <row r="1090" spans="1:21" x14ac:dyDescent="0.2">
      <c r="A1090" s="32"/>
      <c r="B1090" s="45" t="e">
        <f>VLOOKUP($A1090,EVID_OSEVU!$A$1:$M$4972,2,FALSE)</f>
        <v>#N/A</v>
      </c>
      <c r="C1090" s="45" t="e">
        <f>VLOOKUP($A1090,EVID_OSEVU!$A$1:$M$4972,3,FALSE)</f>
        <v>#N/A</v>
      </c>
      <c r="D1090" s="45" t="e">
        <f>VLOOKUP($A1090,EVID_OSEVU!$A$1:$M$4972,4,FALSE)</f>
        <v>#N/A</v>
      </c>
      <c r="E1090" s="45" t="e">
        <f>VLOOKUP($A1090,EVID_OSEVU!$A$1:$M$4972,7,FALSE)</f>
        <v>#N/A</v>
      </c>
      <c r="F1090" s="45" t="e">
        <f>VLOOKUP($A1090,EVID_OSEVU!$A$1:$M$4972,8,FALSE)</f>
        <v>#N/A</v>
      </c>
      <c r="G1090" s="45" t="e">
        <f>VLOOKUP($A1090,EVID_OSEVU!$A$1:$M$4972,11,FALSE)</f>
        <v>#N/A</v>
      </c>
      <c r="H1090" s="35"/>
      <c r="I1090" s="48"/>
      <c r="J1090" s="33" t="e">
        <f>VLOOKUP($A1090,EVID_OSEVU!$A$1:$M$4972,11,FALSE)</f>
        <v>#N/A</v>
      </c>
      <c r="K1090" s="39"/>
      <c r="L1090" s="49"/>
      <c r="M1090" s="89" t="e">
        <f t="shared" si="16"/>
        <v>#N/A</v>
      </c>
      <c r="N1090" s="50"/>
      <c r="O1090" s="37" t="e">
        <f>VLOOKUP(EVID_HNOJENI!N1090,HNOJIVA_ALL!$A$2:$Z$3303,4,FALSE)</f>
        <v>#N/A</v>
      </c>
      <c r="P1090" s="51" t="e">
        <f>ROUND(VLOOKUP(EVID_HNOJENI!N1090,HNOJIVA_ALL!$A$2:$Z$3303,14,FALSE)*K1090*IF(L1090="t",10,IF(L1090="kg",0.01,IF(L1090="q",1,IF(L1090="l",0.01*VLOOKUP(EVID_HNOJENI!N1090,HNOJIVA_ALL!$A$2:$AE$3303,31,FALSE),"CHYBA")))),2)</f>
        <v>#N/A</v>
      </c>
      <c r="Q1090" s="51" t="e">
        <f>ROUND(VLOOKUP(EVID_HNOJENI!N1090,HNOJIVA_ALL!$A$2:$Z$3303,15,FALSE)*K1090*IF(L1090="t",10,IF(L1090="kg",0.01,IF(L1090="q",1,IF(L1090="l",0.01*VLOOKUP(EVID_HNOJENI!N1090,HNOJIVA_ALL!$A$2:$AE$3303,31,FALSE),"CHYBA")))),2)</f>
        <v>#N/A</v>
      </c>
      <c r="R1090" s="51" t="e">
        <f>ROUND(VLOOKUP(EVID_HNOJENI!N1090,HNOJIVA_ALL!$A$2:$Z$3303,16,FALSE)*K1090*IF(L1090="t",10,IF(L1090="kg",0.01,IF(L1090="q",1,IF(L1090="l",0.01*VLOOKUP(EVID_HNOJENI!N1090,HNOJIVA_ALL!$A$2:$AE$3303,31,FALSE),"CHYBA")))),2)</f>
        <v>#N/A</v>
      </c>
      <c r="S1090" s="51" t="e">
        <f>ROUND(VLOOKUP(EVID_HNOJENI!N1090,HNOJIVA_ALL!$A$2:$Z$3303,18,FALSE)*K1090*IF(L1090="t",10,IF(L1090="kg",0.01,IF(L1090="q",1,IF(L1090="l",0.01*VLOOKUP(EVID_HNOJENI!N1090,HNOJIVA_ALL!$A$2:$AE$3303,31,FALSE),"CHYBA")))),2)</f>
        <v>#N/A</v>
      </c>
      <c r="T1090" s="51" t="e">
        <f>ROUND(VLOOKUP(EVID_HNOJENI!N1090,HNOJIVA_ALL!$A$2:$Z$3303,17,FALSE)*K1090*IF(L1090="t",10,IF(L1090="kg",0.01,IF(L1090="q",1,IF(L1090="l",0.01*VLOOKUP(EVID_HNOJENI!N1090,HNOJIVA_ALL!$A$2:$AE$3303,31,FALSE),"CHYBA")))),2)</f>
        <v>#N/A</v>
      </c>
      <c r="U1090" s="51" t="e">
        <f>ROUND(VLOOKUP(EVID_HNOJENI!N1090,HNOJIVA_ALL!$A$2:$Z$3303,20,FALSE)*K1090*IF(L1090="t",10,IF(L1090="kg",0.01,IF(L1090="q",1,IF(L1090="l",0.01*VLOOKUP(EVID_HNOJENI!N1090,HNOJIVA_ALL!$A$2:$AE$3303,31,FALSE),"CHYBA")))),2)</f>
        <v>#N/A</v>
      </c>
    </row>
    <row r="1091" spans="1:21" x14ac:dyDescent="0.2">
      <c r="A1091" s="32"/>
      <c r="B1091" s="45" t="e">
        <f>VLOOKUP($A1091,EVID_OSEVU!$A$1:$M$4972,2,FALSE)</f>
        <v>#N/A</v>
      </c>
      <c r="C1091" s="45" t="e">
        <f>VLOOKUP($A1091,EVID_OSEVU!$A$1:$M$4972,3,FALSE)</f>
        <v>#N/A</v>
      </c>
      <c r="D1091" s="45" t="e">
        <f>VLOOKUP($A1091,EVID_OSEVU!$A$1:$M$4972,4,FALSE)</f>
        <v>#N/A</v>
      </c>
      <c r="E1091" s="45" t="e">
        <f>VLOOKUP($A1091,EVID_OSEVU!$A$1:$M$4972,7,FALSE)</f>
        <v>#N/A</v>
      </c>
      <c r="F1091" s="45" t="e">
        <f>VLOOKUP($A1091,EVID_OSEVU!$A$1:$M$4972,8,FALSE)</f>
        <v>#N/A</v>
      </c>
      <c r="G1091" s="45" t="e">
        <f>VLOOKUP($A1091,EVID_OSEVU!$A$1:$M$4972,11,FALSE)</f>
        <v>#N/A</v>
      </c>
      <c r="H1091" s="35"/>
      <c r="I1091" s="48"/>
      <c r="J1091" s="33" t="e">
        <f>VLOOKUP($A1091,EVID_OSEVU!$A$1:$M$4972,11,FALSE)</f>
        <v>#N/A</v>
      </c>
      <c r="K1091" s="39"/>
      <c r="L1091" s="49"/>
      <c r="M1091" s="89" t="e">
        <f t="shared" si="16"/>
        <v>#N/A</v>
      </c>
      <c r="N1091" s="50"/>
      <c r="O1091" s="37" t="e">
        <f>VLOOKUP(EVID_HNOJENI!N1091,HNOJIVA_ALL!$A$2:$Z$3303,4,FALSE)</f>
        <v>#N/A</v>
      </c>
      <c r="P1091" s="51" t="e">
        <f>ROUND(VLOOKUP(EVID_HNOJENI!N1091,HNOJIVA_ALL!$A$2:$Z$3303,14,FALSE)*K1091*IF(L1091="t",10,IF(L1091="kg",0.01,IF(L1091="q",1,IF(L1091="l",0.01*VLOOKUP(EVID_HNOJENI!N1091,HNOJIVA_ALL!$A$2:$AE$3303,31,FALSE),"CHYBA")))),2)</f>
        <v>#N/A</v>
      </c>
      <c r="Q1091" s="51" t="e">
        <f>ROUND(VLOOKUP(EVID_HNOJENI!N1091,HNOJIVA_ALL!$A$2:$Z$3303,15,FALSE)*K1091*IF(L1091="t",10,IF(L1091="kg",0.01,IF(L1091="q",1,IF(L1091="l",0.01*VLOOKUP(EVID_HNOJENI!N1091,HNOJIVA_ALL!$A$2:$AE$3303,31,FALSE),"CHYBA")))),2)</f>
        <v>#N/A</v>
      </c>
      <c r="R1091" s="51" t="e">
        <f>ROUND(VLOOKUP(EVID_HNOJENI!N1091,HNOJIVA_ALL!$A$2:$Z$3303,16,FALSE)*K1091*IF(L1091="t",10,IF(L1091="kg",0.01,IF(L1091="q",1,IF(L1091="l",0.01*VLOOKUP(EVID_HNOJENI!N1091,HNOJIVA_ALL!$A$2:$AE$3303,31,FALSE),"CHYBA")))),2)</f>
        <v>#N/A</v>
      </c>
      <c r="S1091" s="51" t="e">
        <f>ROUND(VLOOKUP(EVID_HNOJENI!N1091,HNOJIVA_ALL!$A$2:$Z$3303,18,FALSE)*K1091*IF(L1091="t",10,IF(L1091="kg",0.01,IF(L1091="q",1,IF(L1091="l",0.01*VLOOKUP(EVID_HNOJENI!N1091,HNOJIVA_ALL!$A$2:$AE$3303,31,FALSE),"CHYBA")))),2)</f>
        <v>#N/A</v>
      </c>
      <c r="T1091" s="51" t="e">
        <f>ROUND(VLOOKUP(EVID_HNOJENI!N1091,HNOJIVA_ALL!$A$2:$Z$3303,17,FALSE)*K1091*IF(L1091="t",10,IF(L1091="kg",0.01,IF(L1091="q",1,IF(L1091="l",0.01*VLOOKUP(EVID_HNOJENI!N1091,HNOJIVA_ALL!$A$2:$AE$3303,31,FALSE),"CHYBA")))),2)</f>
        <v>#N/A</v>
      </c>
      <c r="U1091" s="51" t="e">
        <f>ROUND(VLOOKUP(EVID_HNOJENI!N1091,HNOJIVA_ALL!$A$2:$Z$3303,20,FALSE)*K1091*IF(L1091="t",10,IF(L1091="kg",0.01,IF(L1091="q",1,IF(L1091="l",0.01*VLOOKUP(EVID_HNOJENI!N1091,HNOJIVA_ALL!$A$2:$AE$3303,31,FALSE),"CHYBA")))),2)</f>
        <v>#N/A</v>
      </c>
    </row>
    <row r="1092" spans="1:21" x14ac:dyDescent="0.2">
      <c r="A1092" s="32"/>
      <c r="B1092" s="45" t="e">
        <f>VLOOKUP($A1092,EVID_OSEVU!$A$1:$M$4972,2,FALSE)</f>
        <v>#N/A</v>
      </c>
      <c r="C1092" s="45" t="e">
        <f>VLOOKUP($A1092,EVID_OSEVU!$A$1:$M$4972,3,FALSE)</f>
        <v>#N/A</v>
      </c>
      <c r="D1092" s="45" t="e">
        <f>VLOOKUP($A1092,EVID_OSEVU!$A$1:$M$4972,4,FALSE)</f>
        <v>#N/A</v>
      </c>
      <c r="E1092" s="45" t="e">
        <f>VLOOKUP($A1092,EVID_OSEVU!$A$1:$M$4972,7,FALSE)</f>
        <v>#N/A</v>
      </c>
      <c r="F1092" s="45" t="e">
        <f>VLOOKUP($A1092,EVID_OSEVU!$A$1:$M$4972,8,FALSE)</f>
        <v>#N/A</v>
      </c>
      <c r="G1092" s="45" t="e">
        <f>VLOOKUP($A1092,EVID_OSEVU!$A$1:$M$4972,11,FALSE)</f>
        <v>#N/A</v>
      </c>
      <c r="H1092" s="35"/>
      <c r="I1092" s="48"/>
      <c r="J1092" s="33" t="e">
        <f>VLOOKUP($A1092,EVID_OSEVU!$A$1:$M$4972,11,FALSE)</f>
        <v>#N/A</v>
      </c>
      <c r="K1092" s="39"/>
      <c r="L1092" s="49"/>
      <c r="M1092" s="89" t="e">
        <f t="shared" si="16"/>
        <v>#N/A</v>
      </c>
      <c r="N1092" s="50"/>
      <c r="O1092" s="37" t="e">
        <f>VLOOKUP(EVID_HNOJENI!N1092,HNOJIVA_ALL!$A$2:$Z$3303,4,FALSE)</f>
        <v>#N/A</v>
      </c>
      <c r="P1092" s="51" t="e">
        <f>ROUND(VLOOKUP(EVID_HNOJENI!N1092,HNOJIVA_ALL!$A$2:$Z$3303,14,FALSE)*K1092*IF(L1092="t",10,IF(L1092="kg",0.01,IF(L1092="q",1,IF(L1092="l",0.01*VLOOKUP(EVID_HNOJENI!N1092,HNOJIVA_ALL!$A$2:$AE$3303,31,FALSE),"CHYBA")))),2)</f>
        <v>#N/A</v>
      </c>
      <c r="Q1092" s="51" t="e">
        <f>ROUND(VLOOKUP(EVID_HNOJENI!N1092,HNOJIVA_ALL!$A$2:$Z$3303,15,FALSE)*K1092*IF(L1092="t",10,IF(L1092="kg",0.01,IF(L1092="q",1,IF(L1092="l",0.01*VLOOKUP(EVID_HNOJENI!N1092,HNOJIVA_ALL!$A$2:$AE$3303,31,FALSE),"CHYBA")))),2)</f>
        <v>#N/A</v>
      </c>
      <c r="R1092" s="51" t="e">
        <f>ROUND(VLOOKUP(EVID_HNOJENI!N1092,HNOJIVA_ALL!$A$2:$Z$3303,16,FALSE)*K1092*IF(L1092="t",10,IF(L1092="kg",0.01,IF(L1092="q",1,IF(L1092="l",0.01*VLOOKUP(EVID_HNOJENI!N1092,HNOJIVA_ALL!$A$2:$AE$3303,31,FALSE),"CHYBA")))),2)</f>
        <v>#N/A</v>
      </c>
      <c r="S1092" s="51" t="e">
        <f>ROUND(VLOOKUP(EVID_HNOJENI!N1092,HNOJIVA_ALL!$A$2:$Z$3303,18,FALSE)*K1092*IF(L1092="t",10,IF(L1092="kg",0.01,IF(L1092="q",1,IF(L1092="l",0.01*VLOOKUP(EVID_HNOJENI!N1092,HNOJIVA_ALL!$A$2:$AE$3303,31,FALSE),"CHYBA")))),2)</f>
        <v>#N/A</v>
      </c>
      <c r="T1092" s="51" t="e">
        <f>ROUND(VLOOKUP(EVID_HNOJENI!N1092,HNOJIVA_ALL!$A$2:$Z$3303,17,FALSE)*K1092*IF(L1092="t",10,IF(L1092="kg",0.01,IF(L1092="q",1,IF(L1092="l",0.01*VLOOKUP(EVID_HNOJENI!N1092,HNOJIVA_ALL!$A$2:$AE$3303,31,FALSE),"CHYBA")))),2)</f>
        <v>#N/A</v>
      </c>
      <c r="U1092" s="51" t="e">
        <f>ROUND(VLOOKUP(EVID_HNOJENI!N1092,HNOJIVA_ALL!$A$2:$Z$3303,20,FALSE)*K1092*IF(L1092="t",10,IF(L1092="kg",0.01,IF(L1092="q",1,IF(L1092="l",0.01*VLOOKUP(EVID_HNOJENI!N1092,HNOJIVA_ALL!$A$2:$AE$3303,31,FALSE),"CHYBA")))),2)</f>
        <v>#N/A</v>
      </c>
    </row>
    <row r="1093" spans="1:21" x14ac:dyDescent="0.2">
      <c r="A1093" s="32"/>
      <c r="B1093" s="45" t="e">
        <f>VLOOKUP($A1093,EVID_OSEVU!$A$1:$M$4972,2,FALSE)</f>
        <v>#N/A</v>
      </c>
      <c r="C1093" s="45" t="e">
        <f>VLOOKUP($A1093,EVID_OSEVU!$A$1:$M$4972,3,FALSE)</f>
        <v>#N/A</v>
      </c>
      <c r="D1093" s="45" t="e">
        <f>VLOOKUP($A1093,EVID_OSEVU!$A$1:$M$4972,4,FALSE)</f>
        <v>#N/A</v>
      </c>
      <c r="E1093" s="45" t="e">
        <f>VLOOKUP($A1093,EVID_OSEVU!$A$1:$M$4972,7,FALSE)</f>
        <v>#N/A</v>
      </c>
      <c r="F1093" s="45" t="e">
        <f>VLOOKUP($A1093,EVID_OSEVU!$A$1:$M$4972,8,FALSE)</f>
        <v>#N/A</v>
      </c>
      <c r="G1093" s="45" t="e">
        <f>VLOOKUP($A1093,EVID_OSEVU!$A$1:$M$4972,11,FALSE)</f>
        <v>#N/A</v>
      </c>
      <c r="H1093" s="35"/>
      <c r="I1093" s="48"/>
      <c r="J1093" s="33" t="e">
        <f>VLOOKUP($A1093,EVID_OSEVU!$A$1:$M$4972,11,FALSE)</f>
        <v>#N/A</v>
      </c>
      <c r="K1093" s="39"/>
      <c r="L1093" s="49"/>
      <c r="M1093" s="89" t="e">
        <f t="shared" ref="M1093:M1156" si="17">K1093*J1093</f>
        <v>#N/A</v>
      </c>
      <c r="N1093" s="50"/>
      <c r="O1093" s="37" t="e">
        <f>VLOOKUP(EVID_HNOJENI!N1093,HNOJIVA_ALL!$A$2:$Z$3303,4,FALSE)</f>
        <v>#N/A</v>
      </c>
      <c r="P1093" s="51" t="e">
        <f>ROUND(VLOOKUP(EVID_HNOJENI!N1093,HNOJIVA_ALL!$A$2:$Z$3303,14,FALSE)*K1093*IF(L1093="t",10,IF(L1093="kg",0.01,IF(L1093="q",1,IF(L1093="l",0.01*VLOOKUP(EVID_HNOJENI!N1093,HNOJIVA_ALL!$A$2:$AE$3303,31,FALSE),"CHYBA")))),2)</f>
        <v>#N/A</v>
      </c>
      <c r="Q1093" s="51" t="e">
        <f>ROUND(VLOOKUP(EVID_HNOJENI!N1093,HNOJIVA_ALL!$A$2:$Z$3303,15,FALSE)*K1093*IF(L1093="t",10,IF(L1093="kg",0.01,IF(L1093="q",1,IF(L1093="l",0.01*VLOOKUP(EVID_HNOJENI!N1093,HNOJIVA_ALL!$A$2:$AE$3303,31,FALSE),"CHYBA")))),2)</f>
        <v>#N/A</v>
      </c>
      <c r="R1093" s="51" t="e">
        <f>ROUND(VLOOKUP(EVID_HNOJENI!N1093,HNOJIVA_ALL!$A$2:$Z$3303,16,FALSE)*K1093*IF(L1093="t",10,IF(L1093="kg",0.01,IF(L1093="q",1,IF(L1093="l",0.01*VLOOKUP(EVID_HNOJENI!N1093,HNOJIVA_ALL!$A$2:$AE$3303,31,FALSE),"CHYBA")))),2)</f>
        <v>#N/A</v>
      </c>
      <c r="S1093" s="51" t="e">
        <f>ROUND(VLOOKUP(EVID_HNOJENI!N1093,HNOJIVA_ALL!$A$2:$Z$3303,18,FALSE)*K1093*IF(L1093="t",10,IF(L1093="kg",0.01,IF(L1093="q",1,IF(L1093="l",0.01*VLOOKUP(EVID_HNOJENI!N1093,HNOJIVA_ALL!$A$2:$AE$3303,31,FALSE),"CHYBA")))),2)</f>
        <v>#N/A</v>
      </c>
      <c r="T1093" s="51" t="e">
        <f>ROUND(VLOOKUP(EVID_HNOJENI!N1093,HNOJIVA_ALL!$A$2:$Z$3303,17,FALSE)*K1093*IF(L1093="t",10,IF(L1093="kg",0.01,IF(L1093="q",1,IF(L1093="l",0.01*VLOOKUP(EVID_HNOJENI!N1093,HNOJIVA_ALL!$A$2:$AE$3303,31,FALSE),"CHYBA")))),2)</f>
        <v>#N/A</v>
      </c>
      <c r="U1093" s="51" t="e">
        <f>ROUND(VLOOKUP(EVID_HNOJENI!N1093,HNOJIVA_ALL!$A$2:$Z$3303,20,FALSE)*K1093*IF(L1093="t",10,IF(L1093="kg",0.01,IF(L1093="q",1,IF(L1093="l",0.01*VLOOKUP(EVID_HNOJENI!N1093,HNOJIVA_ALL!$A$2:$AE$3303,31,FALSE),"CHYBA")))),2)</f>
        <v>#N/A</v>
      </c>
    </row>
    <row r="1094" spans="1:21" x14ac:dyDescent="0.2">
      <c r="A1094" s="32"/>
      <c r="B1094" s="45" t="e">
        <f>VLOOKUP($A1094,EVID_OSEVU!$A$1:$M$4972,2,FALSE)</f>
        <v>#N/A</v>
      </c>
      <c r="C1094" s="45" t="e">
        <f>VLOOKUP($A1094,EVID_OSEVU!$A$1:$M$4972,3,FALSE)</f>
        <v>#N/A</v>
      </c>
      <c r="D1094" s="45" t="e">
        <f>VLOOKUP($A1094,EVID_OSEVU!$A$1:$M$4972,4,FALSE)</f>
        <v>#N/A</v>
      </c>
      <c r="E1094" s="45" t="e">
        <f>VLOOKUP($A1094,EVID_OSEVU!$A$1:$M$4972,7,FALSE)</f>
        <v>#N/A</v>
      </c>
      <c r="F1094" s="45" t="e">
        <f>VLOOKUP($A1094,EVID_OSEVU!$A$1:$M$4972,8,FALSE)</f>
        <v>#N/A</v>
      </c>
      <c r="G1094" s="45" t="e">
        <f>VLOOKUP($A1094,EVID_OSEVU!$A$1:$M$4972,11,FALSE)</f>
        <v>#N/A</v>
      </c>
      <c r="H1094" s="35"/>
      <c r="I1094" s="48"/>
      <c r="J1094" s="33" t="e">
        <f>VLOOKUP($A1094,EVID_OSEVU!$A$1:$M$4972,11,FALSE)</f>
        <v>#N/A</v>
      </c>
      <c r="K1094" s="39"/>
      <c r="L1094" s="49"/>
      <c r="M1094" s="89" t="e">
        <f t="shared" si="17"/>
        <v>#N/A</v>
      </c>
      <c r="N1094" s="50"/>
      <c r="O1094" s="37" t="e">
        <f>VLOOKUP(EVID_HNOJENI!N1094,HNOJIVA_ALL!$A$2:$Z$3303,4,FALSE)</f>
        <v>#N/A</v>
      </c>
      <c r="P1094" s="51" t="e">
        <f>ROUND(VLOOKUP(EVID_HNOJENI!N1094,HNOJIVA_ALL!$A$2:$Z$3303,14,FALSE)*K1094*IF(L1094="t",10,IF(L1094="kg",0.01,IF(L1094="q",1,IF(L1094="l",0.01*VLOOKUP(EVID_HNOJENI!N1094,HNOJIVA_ALL!$A$2:$AE$3303,31,FALSE),"CHYBA")))),2)</f>
        <v>#N/A</v>
      </c>
      <c r="Q1094" s="51" t="e">
        <f>ROUND(VLOOKUP(EVID_HNOJENI!N1094,HNOJIVA_ALL!$A$2:$Z$3303,15,FALSE)*K1094*IF(L1094="t",10,IF(L1094="kg",0.01,IF(L1094="q",1,IF(L1094="l",0.01*VLOOKUP(EVID_HNOJENI!N1094,HNOJIVA_ALL!$A$2:$AE$3303,31,FALSE),"CHYBA")))),2)</f>
        <v>#N/A</v>
      </c>
      <c r="R1094" s="51" t="e">
        <f>ROUND(VLOOKUP(EVID_HNOJENI!N1094,HNOJIVA_ALL!$A$2:$Z$3303,16,FALSE)*K1094*IF(L1094="t",10,IF(L1094="kg",0.01,IF(L1094="q",1,IF(L1094="l",0.01*VLOOKUP(EVID_HNOJENI!N1094,HNOJIVA_ALL!$A$2:$AE$3303,31,FALSE),"CHYBA")))),2)</f>
        <v>#N/A</v>
      </c>
      <c r="S1094" s="51" t="e">
        <f>ROUND(VLOOKUP(EVID_HNOJENI!N1094,HNOJIVA_ALL!$A$2:$Z$3303,18,FALSE)*K1094*IF(L1094="t",10,IF(L1094="kg",0.01,IF(L1094="q",1,IF(L1094="l",0.01*VLOOKUP(EVID_HNOJENI!N1094,HNOJIVA_ALL!$A$2:$AE$3303,31,FALSE),"CHYBA")))),2)</f>
        <v>#N/A</v>
      </c>
      <c r="T1094" s="51" t="e">
        <f>ROUND(VLOOKUP(EVID_HNOJENI!N1094,HNOJIVA_ALL!$A$2:$Z$3303,17,FALSE)*K1094*IF(L1094="t",10,IF(L1094="kg",0.01,IF(L1094="q",1,IF(L1094="l",0.01*VLOOKUP(EVID_HNOJENI!N1094,HNOJIVA_ALL!$A$2:$AE$3303,31,FALSE),"CHYBA")))),2)</f>
        <v>#N/A</v>
      </c>
      <c r="U1094" s="51" t="e">
        <f>ROUND(VLOOKUP(EVID_HNOJENI!N1094,HNOJIVA_ALL!$A$2:$Z$3303,20,FALSE)*K1094*IF(L1094="t",10,IF(L1094="kg",0.01,IF(L1094="q",1,IF(L1094="l",0.01*VLOOKUP(EVID_HNOJENI!N1094,HNOJIVA_ALL!$A$2:$AE$3303,31,FALSE),"CHYBA")))),2)</f>
        <v>#N/A</v>
      </c>
    </row>
    <row r="1095" spans="1:21" x14ac:dyDescent="0.2">
      <c r="A1095" s="32"/>
      <c r="B1095" s="45" t="e">
        <f>VLOOKUP($A1095,EVID_OSEVU!$A$1:$M$4972,2,FALSE)</f>
        <v>#N/A</v>
      </c>
      <c r="C1095" s="45" t="e">
        <f>VLOOKUP($A1095,EVID_OSEVU!$A$1:$M$4972,3,FALSE)</f>
        <v>#N/A</v>
      </c>
      <c r="D1095" s="45" t="e">
        <f>VLOOKUP($A1095,EVID_OSEVU!$A$1:$M$4972,4,FALSE)</f>
        <v>#N/A</v>
      </c>
      <c r="E1095" s="45" t="e">
        <f>VLOOKUP($A1095,EVID_OSEVU!$A$1:$M$4972,7,FALSE)</f>
        <v>#N/A</v>
      </c>
      <c r="F1095" s="45" t="e">
        <f>VLOOKUP($A1095,EVID_OSEVU!$A$1:$M$4972,8,FALSE)</f>
        <v>#N/A</v>
      </c>
      <c r="G1095" s="45" t="e">
        <f>VLOOKUP($A1095,EVID_OSEVU!$A$1:$M$4972,11,FALSE)</f>
        <v>#N/A</v>
      </c>
      <c r="H1095" s="35"/>
      <c r="I1095" s="48"/>
      <c r="J1095" s="33" t="e">
        <f>VLOOKUP($A1095,EVID_OSEVU!$A$1:$M$4972,11,FALSE)</f>
        <v>#N/A</v>
      </c>
      <c r="K1095" s="39"/>
      <c r="L1095" s="49"/>
      <c r="M1095" s="89" t="e">
        <f t="shared" si="17"/>
        <v>#N/A</v>
      </c>
      <c r="N1095" s="50"/>
      <c r="O1095" s="37" t="e">
        <f>VLOOKUP(EVID_HNOJENI!N1095,HNOJIVA_ALL!$A$2:$Z$3303,4,FALSE)</f>
        <v>#N/A</v>
      </c>
      <c r="P1095" s="51" t="e">
        <f>ROUND(VLOOKUP(EVID_HNOJENI!N1095,HNOJIVA_ALL!$A$2:$Z$3303,14,FALSE)*K1095*IF(L1095="t",10,IF(L1095="kg",0.01,IF(L1095="q",1,IF(L1095="l",0.01*VLOOKUP(EVID_HNOJENI!N1095,HNOJIVA_ALL!$A$2:$AE$3303,31,FALSE),"CHYBA")))),2)</f>
        <v>#N/A</v>
      </c>
      <c r="Q1095" s="51" t="e">
        <f>ROUND(VLOOKUP(EVID_HNOJENI!N1095,HNOJIVA_ALL!$A$2:$Z$3303,15,FALSE)*K1095*IF(L1095="t",10,IF(L1095="kg",0.01,IF(L1095="q",1,IF(L1095="l",0.01*VLOOKUP(EVID_HNOJENI!N1095,HNOJIVA_ALL!$A$2:$AE$3303,31,FALSE),"CHYBA")))),2)</f>
        <v>#N/A</v>
      </c>
      <c r="R1095" s="51" t="e">
        <f>ROUND(VLOOKUP(EVID_HNOJENI!N1095,HNOJIVA_ALL!$A$2:$Z$3303,16,FALSE)*K1095*IF(L1095="t",10,IF(L1095="kg",0.01,IF(L1095="q",1,IF(L1095="l",0.01*VLOOKUP(EVID_HNOJENI!N1095,HNOJIVA_ALL!$A$2:$AE$3303,31,FALSE),"CHYBA")))),2)</f>
        <v>#N/A</v>
      </c>
      <c r="S1095" s="51" t="e">
        <f>ROUND(VLOOKUP(EVID_HNOJENI!N1095,HNOJIVA_ALL!$A$2:$Z$3303,18,FALSE)*K1095*IF(L1095="t",10,IF(L1095="kg",0.01,IF(L1095="q",1,IF(L1095="l",0.01*VLOOKUP(EVID_HNOJENI!N1095,HNOJIVA_ALL!$A$2:$AE$3303,31,FALSE),"CHYBA")))),2)</f>
        <v>#N/A</v>
      </c>
      <c r="T1095" s="51" t="e">
        <f>ROUND(VLOOKUP(EVID_HNOJENI!N1095,HNOJIVA_ALL!$A$2:$Z$3303,17,FALSE)*K1095*IF(L1095="t",10,IF(L1095="kg",0.01,IF(L1095="q",1,IF(L1095="l",0.01*VLOOKUP(EVID_HNOJENI!N1095,HNOJIVA_ALL!$A$2:$AE$3303,31,FALSE),"CHYBA")))),2)</f>
        <v>#N/A</v>
      </c>
      <c r="U1095" s="51" t="e">
        <f>ROUND(VLOOKUP(EVID_HNOJENI!N1095,HNOJIVA_ALL!$A$2:$Z$3303,20,FALSE)*K1095*IF(L1095="t",10,IF(L1095="kg",0.01,IF(L1095="q",1,IF(L1095="l",0.01*VLOOKUP(EVID_HNOJENI!N1095,HNOJIVA_ALL!$A$2:$AE$3303,31,FALSE),"CHYBA")))),2)</f>
        <v>#N/A</v>
      </c>
    </row>
    <row r="1096" spans="1:21" x14ac:dyDescent="0.2">
      <c r="A1096" s="32"/>
      <c r="B1096" s="45" t="e">
        <f>VLOOKUP($A1096,EVID_OSEVU!$A$1:$M$4972,2,FALSE)</f>
        <v>#N/A</v>
      </c>
      <c r="C1096" s="45" t="e">
        <f>VLOOKUP($A1096,EVID_OSEVU!$A$1:$M$4972,3,FALSE)</f>
        <v>#N/A</v>
      </c>
      <c r="D1096" s="45" t="e">
        <f>VLOOKUP($A1096,EVID_OSEVU!$A$1:$M$4972,4,FALSE)</f>
        <v>#N/A</v>
      </c>
      <c r="E1096" s="45" t="e">
        <f>VLOOKUP($A1096,EVID_OSEVU!$A$1:$M$4972,7,FALSE)</f>
        <v>#N/A</v>
      </c>
      <c r="F1096" s="45" t="e">
        <f>VLOOKUP($A1096,EVID_OSEVU!$A$1:$M$4972,8,FALSE)</f>
        <v>#N/A</v>
      </c>
      <c r="G1096" s="45" t="e">
        <f>VLOOKUP($A1096,EVID_OSEVU!$A$1:$M$4972,11,FALSE)</f>
        <v>#N/A</v>
      </c>
      <c r="H1096" s="35"/>
      <c r="I1096" s="48"/>
      <c r="J1096" s="33" t="e">
        <f>VLOOKUP($A1096,EVID_OSEVU!$A$1:$M$4972,11,FALSE)</f>
        <v>#N/A</v>
      </c>
      <c r="K1096" s="39"/>
      <c r="L1096" s="49"/>
      <c r="M1096" s="89" t="e">
        <f t="shared" si="17"/>
        <v>#N/A</v>
      </c>
      <c r="N1096" s="50"/>
      <c r="O1096" s="37" t="e">
        <f>VLOOKUP(EVID_HNOJENI!N1096,HNOJIVA_ALL!$A$2:$Z$3303,4,FALSE)</f>
        <v>#N/A</v>
      </c>
      <c r="P1096" s="51" t="e">
        <f>ROUND(VLOOKUP(EVID_HNOJENI!N1096,HNOJIVA_ALL!$A$2:$Z$3303,14,FALSE)*K1096*IF(L1096="t",10,IF(L1096="kg",0.01,IF(L1096="q",1,IF(L1096="l",0.01*VLOOKUP(EVID_HNOJENI!N1096,HNOJIVA_ALL!$A$2:$AE$3303,31,FALSE),"CHYBA")))),2)</f>
        <v>#N/A</v>
      </c>
      <c r="Q1096" s="51" t="e">
        <f>ROUND(VLOOKUP(EVID_HNOJENI!N1096,HNOJIVA_ALL!$A$2:$Z$3303,15,FALSE)*K1096*IF(L1096="t",10,IF(L1096="kg",0.01,IF(L1096="q",1,IF(L1096="l",0.01*VLOOKUP(EVID_HNOJENI!N1096,HNOJIVA_ALL!$A$2:$AE$3303,31,FALSE),"CHYBA")))),2)</f>
        <v>#N/A</v>
      </c>
      <c r="R1096" s="51" t="e">
        <f>ROUND(VLOOKUP(EVID_HNOJENI!N1096,HNOJIVA_ALL!$A$2:$Z$3303,16,FALSE)*K1096*IF(L1096="t",10,IF(L1096="kg",0.01,IF(L1096="q",1,IF(L1096="l",0.01*VLOOKUP(EVID_HNOJENI!N1096,HNOJIVA_ALL!$A$2:$AE$3303,31,FALSE),"CHYBA")))),2)</f>
        <v>#N/A</v>
      </c>
      <c r="S1096" s="51" t="e">
        <f>ROUND(VLOOKUP(EVID_HNOJENI!N1096,HNOJIVA_ALL!$A$2:$Z$3303,18,FALSE)*K1096*IF(L1096="t",10,IF(L1096="kg",0.01,IF(L1096="q",1,IF(L1096="l",0.01*VLOOKUP(EVID_HNOJENI!N1096,HNOJIVA_ALL!$A$2:$AE$3303,31,FALSE),"CHYBA")))),2)</f>
        <v>#N/A</v>
      </c>
      <c r="T1096" s="51" t="e">
        <f>ROUND(VLOOKUP(EVID_HNOJENI!N1096,HNOJIVA_ALL!$A$2:$Z$3303,17,FALSE)*K1096*IF(L1096="t",10,IF(L1096="kg",0.01,IF(L1096="q",1,IF(L1096="l",0.01*VLOOKUP(EVID_HNOJENI!N1096,HNOJIVA_ALL!$A$2:$AE$3303,31,FALSE),"CHYBA")))),2)</f>
        <v>#N/A</v>
      </c>
      <c r="U1096" s="51" t="e">
        <f>ROUND(VLOOKUP(EVID_HNOJENI!N1096,HNOJIVA_ALL!$A$2:$Z$3303,20,FALSE)*K1096*IF(L1096="t",10,IF(L1096="kg",0.01,IF(L1096="q",1,IF(L1096="l",0.01*VLOOKUP(EVID_HNOJENI!N1096,HNOJIVA_ALL!$A$2:$AE$3303,31,FALSE),"CHYBA")))),2)</f>
        <v>#N/A</v>
      </c>
    </row>
    <row r="1097" spans="1:21" x14ac:dyDescent="0.2">
      <c r="A1097" s="32"/>
      <c r="B1097" s="45" t="e">
        <f>VLOOKUP($A1097,EVID_OSEVU!$A$1:$M$4972,2,FALSE)</f>
        <v>#N/A</v>
      </c>
      <c r="C1097" s="45" t="e">
        <f>VLOOKUP($A1097,EVID_OSEVU!$A$1:$M$4972,3,FALSE)</f>
        <v>#N/A</v>
      </c>
      <c r="D1097" s="45" t="e">
        <f>VLOOKUP($A1097,EVID_OSEVU!$A$1:$M$4972,4,FALSE)</f>
        <v>#N/A</v>
      </c>
      <c r="E1097" s="45" t="e">
        <f>VLOOKUP($A1097,EVID_OSEVU!$A$1:$M$4972,7,FALSE)</f>
        <v>#N/A</v>
      </c>
      <c r="F1097" s="45" t="e">
        <f>VLOOKUP($A1097,EVID_OSEVU!$A$1:$M$4972,8,FALSE)</f>
        <v>#N/A</v>
      </c>
      <c r="G1097" s="45" t="e">
        <f>VLOOKUP($A1097,EVID_OSEVU!$A$1:$M$4972,11,FALSE)</f>
        <v>#N/A</v>
      </c>
      <c r="H1097" s="35"/>
      <c r="I1097" s="48"/>
      <c r="J1097" s="33" t="e">
        <f>VLOOKUP($A1097,EVID_OSEVU!$A$1:$M$4972,11,FALSE)</f>
        <v>#N/A</v>
      </c>
      <c r="K1097" s="39"/>
      <c r="L1097" s="49"/>
      <c r="M1097" s="89" t="e">
        <f t="shared" si="17"/>
        <v>#N/A</v>
      </c>
      <c r="N1097" s="50"/>
      <c r="O1097" s="37" t="e">
        <f>VLOOKUP(EVID_HNOJENI!N1097,HNOJIVA_ALL!$A$2:$Z$3303,4,FALSE)</f>
        <v>#N/A</v>
      </c>
      <c r="P1097" s="51" t="e">
        <f>ROUND(VLOOKUP(EVID_HNOJENI!N1097,HNOJIVA_ALL!$A$2:$Z$3303,14,FALSE)*K1097*IF(L1097="t",10,IF(L1097="kg",0.01,IF(L1097="q",1,IF(L1097="l",0.01*VLOOKUP(EVID_HNOJENI!N1097,HNOJIVA_ALL!$A$2:$AE$3303,31,FALSE),"CHYBA")))),2)</f>
        <v>#N/A</v>
      </c>
      <c r="Q1097" s="51" t="e">
        <f>ROUND(VLOOKUP(EVID_HNOJENI!N1097,HNOJIVA_ALL!$A$2:$Z$3303,15,FALSE)*K1097*IF(L1097="t",10,IF(L1097="kg",0.01,IF(L1097="q",1,IF(L1097="l",0.01*VLOOKUP(EVID_HNOJENI!N1097,HNOJIVA_ALL!$A$2:$AE$3303,31,FALSE),"CHYBA")))),2)</f>
        <v>#N/A</v>
      </c>
      <c r="R1097" s="51" t="e">
        <f>ROUND(VLOOKUP(EVID_HNOJENI!N1097,HNOJIVA_ALL!$A$2:$Z$3303,16,FALSE)*K1097*IF(L1097="t",10,IF(L1097="kg",0.01,IF(L1097="q",1,IF(L1097="l",0.01*VLOOKUP(EVID_HNOJENI!N1097,HNOJIVA_ALL!$A$2:$AE$3303,31,FALSE),"CHYBA")))),2)</f>
        <v>#N/A</v>
      </c>
      <c r="S1097" s="51" t="e">
        <f>ROUND(VLOOKUP(EVID_HNOJENI!N1097,HNOJIVA_ALL!$A$2:$Z$3303,18,FALSE)*K1097*IF(L1097="t",10,IF(L1097="kg",0.01,IF(L1097="q",1,IF(L1097="l",0.01*VLOOKUP(EVID_HNOJENI!N1097,HNOJIVA_ALL!$A$2:$AE$3303,31,FALSE),"CHYBA")))),2)</f>
        <v>#N/A</v>
      </c>
      <c r="T1097" s="51" t="e">
        <f>ROUND(VLOOKUP(EVID_HNOJENI!N1097,HNOJIVA_ALL!$A$2:$Z$3303,17,FALSE)*K1097*IF(L1097="t",10,IF(L1097="kg",0.01,IF(L1097="q",1,IF(L1097="l",0.01*VLOOKUP(EVID_HNOJENI!N1097,HNOJIVA_ALL!$A$2:$AE$3303,31,FALSE),"CHYBA")))),2)</f>
        <v>#N/A</v>
      </c>
      <c r="U1097" s="51" t="e">
        <f>ROUND(VLOOKUP(EVID_HNOJENI!N1097,HNOJIVA_ALL!$A$2:$Z$3303,20,FALSE)*K1097*IF(L1097="t",10,IF(L1097="kg",0.01,IF(L1097="q",1,IF(L1097="l",0.01*VLOOKUP(EVID_HNOJENI!N1097,HNOJIVA_ALL!$A$2:$AE$3303,31,FALSE),"CHYBA")))),2)</f>
        <v>#N/A</v>
      </c>
    </row>
    <row r="1098" spans="1:21" x14ac:dyDescent="0.2">
      <c r="A1098" s="32"/>
      <c r="B1098" s="45" t="e">
        <f>VLOOKUP($A1098,EVID_OSEVU!$A$1:$M$4972,2,FALSE)</f>
        <v>#N/A</v>
      </c>
      <c r="C1098" s="45" t="e">
        <f>VLOOKUP($A1098,EVID_OSEVU!$A$1:$M$4972,3,FALSE)</f>
        <v>#N/A</v>
      </c>
      <c r="D1098" s="45" t="e">
        <f>VLOOKUP($A1098,EVID_OSEVU!$A$1:$M$4972,4,FALSE)</f>
        <v>#N/A</v>
      </c>
      <c r="E1098" s="45" t="e">
        <f>VLOOKUP($A1098,EVID_OSEVU!$A$1:$M$4972,7,FALSE)</f>
        <v>#N/A</v>
      </c>
      <c r="F1098" s="45" t="e">
        <f>VLOOKUP($A1098,EVID_OSEVU!$A$1:$M$4972,8,FALSE)</f>
        <v>#N/A</v>
      </c>
      <c r="G1098" s="45" t="e">
        <f>VLOOKUP($A1098,EVID_OSEVU!$A$1:$M$4972,11,FALSE)</f>
        <v>#N/A</v>
      </c>
      <c r="H1098" s="35"/>
      <c r="I1098" s="48"/>
      <c r="J1098" s="33" t="e">
        <f>VLOOKUP($A1098,EVID_OSEVU!$A$1:$M$4972,11,FALSE)</f>
        <v>#N/A</v>
      </c>
      <c r="K1098" s="39"/>
      <c r="L1098" s="49"/>
      <c r="M1098" s="89" t="e">
        <f t="shared" si="17"/>
        <v>#N/A</v>
      </c>
      <c r="N1098" s="50"/>
      <c r="O1098" s="37" t="e">
        <f>VLOOKUP(EVID_HNOJENI!N1098,HNOJIVA_ALL!$A$2:$Z$3303,4,FALSE)</f>
        <v>#N/A</v>
      </c>
      <c r="P1098" s="51" t="e">
        <f>ROUND(VLOOKUP(EVID_HNOJENI!N1098,HNOJIVA_ALL!$A$2:$Z$3303,14,FALSE)*K1098*IF(L1098="t",10,IF(L1098="kg",0.01,IF(L1098="q",1,IF(L1098="l",0.01*VLOOKUP(EVID_HNOJENI!N1098,HNOJIVA_ALL!$A$2:$AE$3303,31,FALSE),"CHYBA")))),2)</f>
        <v>#N/A</v>
      </c>
      <c r="Q1098" s="51" t="e">
        <f>ROUND(VLOOKUP(EVID_HNOJENI!N1098,HNOJIVA_ALL!$A$2:$Z$3303,15,FALSE)*K1098*IF(L1098="t",10,IF(L1098="kg",0.01,IF(L1098="q",1,IF(L1098="l",0.01*VLOOKUP(EVID_HNOJENI!N1098,HNOJIVA_ALL!$A$2:$AE$3303,31,FALSE),"CHYBA")))),2)</f>
        <v>#N/A</v>
      </c>
      <c r="R1098" s="51" t="e">
        <f>ROUND(VLOOKUP(EVID_HNOJENI!N1098,HNOJIVA_ALL!$A$2:$Z$3303,16,FALSE)*K1098*IF(L1098="t",10,IF(L1098="kg",0.01,IF(L1098="q",1,IF(L1098="l",0.01*VLOOKUP(EVID_HNOJENI!N1098,HNOJIVA_ALL!$A$2:$AE$3303,31,FALSE),"CHYBA")))),2)</f>
        <v>#N/A</v>
      </c>
      <c r="S1098" s="51" t="e">
        <f>ROUND(VLOOKUP(EVID_HNOJENI!N1098,HNOJIVA_ALL!$A$2:$Z$3303,18,FALSE)*K1098*IF(L1098="t",10,IF(L1098="kg",0.01,IF(L1098="q",1,IF(L1098="l",0.01*VLOOKUP(EVID_HNOJENI!N1098,HNOJIVA_ALL!$A$2:$AE$3303,31,FALSE),"CHYBA")))),2)</f>
        <v>#N/A</v>
      </c>
      <c r="T1098" s="51" t="e">
        <f>ROUND(VLOOKUP(EVID_HNOJENI!N1098,HNOJIVA_ALL!$A$2:$Z$3303,17,FALSE)*K1098*IF(L1098="t",10,IF(L1098="kg",0.01,IF(L1098="q",1,IF(L1098="l",0.01*VLOOKUP(EVID_HNOJENI!N1098,HNOJIVA_ALL!$A$2:$AE$3303,31,FALSE),"CHYBA")))),2)</f>
        <v>#N/A</v>
      </c>
      <c r="U1098" s="51" t="e">
        <f>ROUND(VLOOKUP(EVID_HNOJENI!N1098,HNOJIVA_ALL!$A$2:$Z$3303,20,FALSE)*K1098*IF(L1098="t",10,IF(L1098="kg",0.01,IF(L1098="q",1,IF(L1098="l",0.01*VLOOKUP(EVID_HNOJENI!N1098,HNOJIVA_ALL!$A$2:$AE$3303,31,FALSE),"CHYBA")))),2)</f>
        <v>#N/A</v>
      </c>
    </row>
    <row r="1099" spans="1:21" x14ac:dyDescent="0.2">
      <c r="A1099" s="32"/>
      <c r="B1099" s="45" t="e">
        <f>VLOOKUP($A1099,EVID_OSEVU!$A$1:$M$4972,2,FALSE)</f>
        <v>#N/A</v>
      </c>
      <c r="C1099" s="45" t="e">
        <f>VLOOKUP($A1099,EVID_OSEVU!$A$1:$M$4972,3,FALSE)</f>
        <v>#N/A</v>
      </c>
      <c r="D1099" s="45" t="e">
        <f>VLOOKUP($A1099,EVID_OSEVU!$A$1:$M$4972,4,FALSE)</f>
        <v>#N/A</v>
      </c>
      <c r="E1099" s="45" t="e">
        <f>VLOOKUP($A1099,EVID_OSEVU!$A$1:$M$4972,7,FALSE)</f>
        <v>#N/A</v>
      </c>
      <c r="F1099" s="45" t="e">
        <f>VLOOKUP($A1099,EVID_OSEVU!$A$1:$M$4972,8,FALSE)</f>
        <v>#N/A</v>
      </c>
      <c r="G1099" s="45" t="e">
        <f>VLOOKUP($A1099,EVID_OSEVU!$A$1:$M$4972,11,FALSE)</f>
        <v>#N/A</v>
      </c>
      <c r="H1099" s="35"/>
      <c r="I1099" s="48"/>
      <c r="J1099" s="33" t="e">
        <f>VLOOKUP($A1099,EVID_OSEVU!$A$1:$M$4972,11,FALSE)</f>
        <v>#N/A</v>
      </c>
      <c r="K1099" s="39"/>
      <c r="L1099" s="49"/>
      <c r="M1099" s="89" t="e">
        <f t="shared" si="17"/>
        <v>#N/A</v>
      </c>
      <c r="N1099" s="50"/>
      <c r="O1099" s="37" t="e">
        <f>VLOOKUP(EVID_HNOJENI!N1099,HNOJIVA_ALL!$A$2:$Z$3303,4,FALSE)</f>
        <v>#N/A</v>
      </c>
      <c r="P1099" s="51" t="e">
        <f>ROUND(VLOOKUP(EVID_HNOJENI!N1099,HNOJIVA_ALL!$A$2:$Z$3303,14,FALSE)*K1099*IF(L1099="t",10,IF(L1099="kg",0.01,IF(L1099="q",1,IF(L1099="l",0.01*VLOOKUP(EVID_HNOJENI!N1099,HNOJIVA_ALL!$A$2:$AE$3303,31,FALSE),"CHYBA")))),2)</f>
        <v>#N/A</v>
      </c>
      <c r="Q1099" s="51" t="e">
        <f>ROUND(VLOOKUP(EVID_HNOJENI!N1099,HNOJIVA_ALL!$A$2:$Z$3303,15,FALSE)*K1099*IF(L1099="t",10,IF(L1099="kg",0.01,IF(L1099="q",1,IF(L1099="l",0.01*VLOOKUP(EVID_HNOJENI!N1099,HNOJIVA_ALL!$A$2:$AE$3303,31,FALSE),"CHYBA")))),2)</f>
        <v>#N/A</v>
      </c>
      <c r="R1099" s="51" t="e">
        <f>ROUND(VLOOKUP(EVID_HNOJENI!N1099,HNOJIVA_ALL!$A$2:$Z$3303,16,FALSE)*K1099*IF(L1099="t",10,IF(L1099="kg",0.01,IF(L1099="q",1,IF(L1099="l",0.01*VLOOKUP(EVID_HNOJENI!N1099,HNOJIVA_ALL!$A$2:$AE$3303,31,FALSE),"CHYBA")))),2)</f>
        <v>#N/A</v>
      </c>
      <c r="S1099" s="51" t="e">
        <f>ROUND(VLOOKUP(EVID_HNOJENI!N1099,HNOJIVA_ALL!$A$2:$Z$3303,18,FALSE)*K1099*IF(L1099="t",10,IF(L1099="kg",0.01,IF(L1099="q",1,IF(L1099="l",0.01*VLOOKUP(EVID_HNOJENI!N1099,HNOJIVA_ALL!$A$2:$AE$3303,31,FALSE),"CHYBA")))),2)</f>
        <v>#N/A</v>
      </c>
      <c r="T1099" s="51" t="e">
        <f>ROUND(VLOOKUP(EVID_HNOJENI!N1099,HNOJIVA_ALL!$A$2:$Z$3303,17,FALSE)*K1099*IF(L1099="t",10,IF(L1099="kg",0.01,IF(L1099="q",1,IF(L1099="l",0.01*VLOOKUP(EVID_HNOJENI!N1099,HNOJIVA_ALL!$A$2:$AE$3303,31,FALSE),"CHYBA")))),2)</f>
        <v>#N/A</v>
      </c>
      <c r="U1099" s="51" t="e">
        <f>ROUND(VLOOKUP(EVID_HNOJENI!N1099,HNOJIVA_ALL!$A$2:$Z$3303,20,FALSE)*K1099*IF(L1099="t",10,IF(L1099="kg",0.01,IF(L1099="q",1,IF(L1099="l",0.01*VLOOKUP(EVID_HNOJENI!N1099,HNOJIVA_ALL!$A$2:$AE$3303,31,FALSE),"CHYBA")))),2)</f>
        <v>#N/A</v>
      </c>
    </row>
    <row r="1100" spans="1:21" x14ac:dyDescent="0.2">
      <c r="A1100" s="32"/>
      <c r="B1100" s="45" t="e">
        <f>VLOOKUP($A1100,EVID_OSEVU!$A$1:$M$4972,2,FALSE)</f>
        <v>#N/A</v>
      </c>
      <c r="C1100" s="45" t="e">
        <f>VLOOKUP($A1100,EVID_OSEVU!$A$1:$M$4972,3,FALSE)</f>
        <v>#N/A</v>
      </c>
      <c r="D1100" s="45" t="e">
        <f>VLOOKUP($A1100,EVID_OSEVU!$A$1:$M$4972,4,FALSE)</f>
        <v>#N/A</v>
      </c>
      <c r="E1100" s="45" t="e">
        <f>VLOOKUP($A1100,EVID_OSEVU!$A$1:$M$4972,7,FALSE)</f>
        <v>#N/A</v>
      </c>
      <c r="F1100" s="45" t="e">
        <f>VLOOKUP($A1100,EVID_OSEVU!$A$1:$M$4972,8,FALSE)</f>
        <v>#N/A</v>
      </c>
      <c r="G1100" s="45" t="e">
        <f>VLOOKUP($A1100,EVID_OSEVU!$A$1:$M$4972,11,FALSE)</f>
        <v>#N/A</v>
      </c>
      <c r="H1100" s="35"/>
      <c r="I1100" s="48"/>
      <c r="J1100" s="33" t="e">
        <f>VLOOKUP($A1100,EVID_OSEVU!$A$1:$M$4972,11,FALSE)</f>
        <v>#N/A</v>
      </c>
      <c r="K1100" s="39"/>
      <c r="L1100" s="49"/>
      <c r="M1100" s="89" t="e">
        <f t="shared" si="17"/>
        <v>#N/A</v>
      </c>
      <c r="N1100" s="50"/>
      <c r="O1100" s="37" t="e">
        <f>VLOOKUP(EVID_HNOJENI!N1100,HNOJIVA_ALL!$A$2:$Z$3303,4,FALSE)</f>
        <v>#N/A</v>
      </c>
      <c r="P1100" s="51" t="e">
        <f>ROUND(VLOOKUP(EVID_HNOJENI!N1100,HNOJIVA_ALL!$A$2:$Z$3303,14,FALSE)*K1100*IF(L1100="t",10,IF(L1100="kg",0.01,IF(L1100="q",1,IF(L1100="l",0.01*VLOOKUP(EVID_HNOJENI!N1100,HNOJIVA_ALL!$A$2:$AE$3303,31,FALSE),"CHYBA")))),2)</f>
        <v>#N/A</v>
      </c>
      <c r="Q1100" s="51" t="e">
        <f>ROUND(VLOOKUP(EVID_HNOJENI!N1100,HNOJIVA_ALL!$A$2:$Z$3303,15,FALSE)*K1100*IF(L1100="t",10,IF(L1100="kg",0.01,IF(L1100="q",1,IF(L1100="l",0.01*VLOOKUP(EVID_HNOJENI!N1100,HNOJIVA_ALL!$A$2:$AE$3303,31,FALSE),"CHYBA")))),2)</f>
        <v>#N/A</v>
      </c>
      <c r="R1100" s="51" t="e">
        <f>ROUND(VLOOKUP(EVID_HNOJENI!N1100,HNOJIVA_ALL!$A$2:$Z$3303,16,FALSE)*K1100*IF(L1100="t",10,IF(L1100="kg",0.01,IF(L1100="q",1,IF(L1100="l",0.01*VLOOKUP(EVID_HNOJENI!N1100,HNOJIVA_ALL!$A$2:$AE$3303,31,FALSE),"CHYBA")))),2)</f>
        <v>#N/A</v>
      </c>
      <c r="S1100" s="51" t="e">
        <f>ROUND(VLOOKUP(EVID_HNOJENI!N1100,HNOJIVA_ALL!$A$2:$Z$3303,18,FALSE)*K1100*IF(L1100="t",10,IF(L1100="kg",0.01,IF(L1100="q",1,IF(L1100="l",0.01*VLOOKUP(EVID_HNOJENI!N1100,HNOJIVA_ALL!$A$2:$AE$3303,31,FALSE),"CHYBA")))),2)</f>
        <v>#N/A</v>
      </c>
      <c r="T1100" s="51" t="e">
        <f>ROUND(VLOOKUP(EVID_HNOJENI!N1100,HNOJIVA_ALL!$A$2:$Z$3303,17,FALSE)*K1100*IF(L1100="t",10,IF(L1100="kg",0.01,IF(L1100="q",1,IF(L1100="l",0.01*VLOOKUP(EVID_HNOJENI!N1100,HNOJIVA_ALL!$A$2:$AE$3303,31,FALSE),"CHYBA")))),2)</f>
        <v>#N/A</v>
      </c>
      <c r="U1100" s="51" t="e">
        <f>ROUND(VLOOKUP(EVID_HNOJENI!N1100,HNOJIVA_ALL!$A$2:$Z$3303,20,FALSE)*K1100*IF(L1100="t",10,IF(L1100="kg",0.01,IF(L1100="q",1,IF(L1100="l",0.01*VLOOKUP(EVID_HNOJENI!N1100,HNOJIVA_ALL!$A$2:$AE$3303,31,FALSE),"CHYBA")))),2)</f>
        <v>#N/A</v>
      </c>
    </row>
    <row r="1101" spans="1:21" x14ac:dyDescent="0.2">
      <c r="A1101" s="32"/>
      <c r="B1101" s="45" t="e">
        <f>VLOOKUP($A1101,EVID_OSEVU!$A$1:$M$4972,2,FALSE)</f>
        <v>#N/A</v>
      </c>
      <c r="C1101" s="45" t="e">
        <f>VLOOKUP($A1101,EVID_OSEVU!$A$1:$M$4972,3,FALSE)</f>
        <v>#N/A</v>
      </c>
      <c r="D1101" s="45" t="e">
        <f>VLOOKUP($A1101,EVID_OSEVU!$A$1:$M$4972,4,FALSE)</f>
        <v>#N/A</v>
      </c>
      <c r="E1101" s="45" t="e">
        <f>VLOOKUP($A1101,EVID_OSEVU!$A$1:$M$4972,7,FALSE)</f>
        <v>#N/A</v>
      </c>
      <c r="F1101" s="45" t="e">
        <f>VLOOKUP($A1101,EVID_OSEVU!$A$1:$M$4972,8,FALSE)</f>
        <v>#N/A</v>
      </c>
      <c r="G1101" s="45" t="e">
        <f>VLOOKUP($A1101,EVID_OSEVU!$A$1:$M$4972,11,FALSE)</f>
        <v>#N/A</v>
      </c>
      <c r="H1101" s="35"/>
      <c r="I1101" s="48"/>
      <c r="J1101" s="33" t="e">
        <f>VLOOKUP($A1101,EVID_OSEVU!$A$1:$M$4972,11,FALSE)</f>
        <v>#N/A</v>
      </c>
      <c r="K1101" s="39"/>
      <c r="L1101" s="49"/>
      <c r="M1101" s="89" t="e">
        <f t="shared" si="17"/>
        <v>#N/A</v>
      </c>
      <c r="N1101" s="50"/>
      <c r="O1101" s="37" t="e">
        <f>VLOOKUP(EVID_HNOJENI!N1101,HNOJIVA_ALL!$A$2:$Z$3303,4,FALSE)</f>
        <v>#N/A</v>
      </c>
      <c r="P1101" s="51" t="e">
        <f>ROUND(VLOOKUP(EVID_HNOJENI!N1101,HNOJIVA_ALL!$A$2:$Z$3303,14,FALSE)*K1101*IF(L1101="t",10,IF(L1101="kg",0.01,IF(L1101="q",1,IF(L1101="l",0.01*VLOOKUP(EVID_HNOJENI!N1101,HNOJIVA_ALL!$A$2:$AE$3303,31,FALSE),"CHYBA")))),2)</f>
        <v>#N/A</v>
      </c>
      <c r="Q1101" s="51" t="e">
        <f>ROUND(VLOOKUP(EVID_HNOJENI!N1101,HNOJIVA_ALL!$A$2:$Z$3303,15,FALSE)*K1101*IF(L1101="t",10,IF(L1101="kg",0.01,IF(L1101="q",1,IF(L1101="l",0.01*VLOOKUP(EVID_HNOJENI!N1101,HNOJIVA_ALL!$A$2:$AE$3303,31,FALSE),"CHYBA")))),2)</f>
        <v>#N/A</v>
      </c>
      <c r="R1101" s="51" t="e">
        <f>ROUND(VLOOKUP(EVID_HNOJENI!N1101,HNOJIVA_ALL!$A$2:$Z$3303,16,FALSE)*K1101*IF(L1101="t",10,IF(L1101="kg",0.01,IF(L1101="q",1,IF(L1101="l",0.01*VLOOKUP(EVID_HNOJENI!N1101,HNOJIVA_ALL!$A$2:$AE$3303,31,FALSE),"CHYBA")))),2)</f>
        <v>#N/A</v>
      </c>
      <c r="S1101" s="51" t="e">
        <f>ROUND(VLOOKUP(EVID_HNOJENI!N1101,HNOJIVA_ALL!$A$2:$Z$3303,18,FALSE)*K1101*IF(L1101="t",10,IF(L1101="kg",0.01,IF(L1101="q",1,IF(L1101="l",0.01*VLOOKUP(EVID_HNOJENI!N1101,HNOJIVA_ALL!$A$2:$AE$3303,31,FALSE),"CHYBA")))),2)</f>
        <v>#N/A</v>
      </c>
      <c r="T1101" s="51" t="e">
        <f>ROUND(VLOOKUP(EVID_HNOJENI!N1101,HNOJIVA_ALL!$A$2:$Z$3303,17,FALSE)*K1101*IF(L1101="t",10,IF(L1101="kg",0.01,IF(L1101="q",1,IF(L1101="l",0.01*VLOOKUP(EVID_HNOJENI!N1101,HNOJIVA_ALL!$A$2:$AE$3303,31,FALSE),"CHYBA")))),2)</f>
        <v>#N/A</v>
      </c>
      <c r="U1101" s="51" t="e">
        <f>ROUND(VLOOKUP(EVID_HNOJENI!N1101,HNOJIVA_ALL!$A$2:$Z$3303,20,FALSE)*K1101*IF(L1101="t",10,IF(L1101="kg",0.01,IF(L1101="q",1,IF(L1101="l",0.01*VLOOKUP(EVID_HNOJENI!N1101,HNOJIVA_ALL!$A$2:$AE$3303,31,FALSE),"CHYBA")))),2)</f>
        <v>#N/A</v>
      </c>
    </row>
    <row r="1102" spans="1:21" x14ac:dyDescent="0.2">
      <c r="A1102" s="32"/>
      <c r="B1102" s="45" t="e">
        <f>VLOOKUP($A1102,EVID_OSEVU!$A$1:$M$4972,2,FALSE)</f>
        <v>#N/A</v>
      </c>
      <c r="C1102" s="45" t="e">
        <f>VLOOKUP($A1102,EVID_OSEVU!$A$1:$M$4972,3,FALSE)</f>
        <v>#N/A</v>
      </c>
      <c r="D1102" s="45" t="e">
        <f>VLOOKUP($A1102,EVID_OSEVU!$A$1:$M$4972,4,FALSE)</f>
        <v>#N/A</v>
      </c>
      <c r="E1102" s="45" t="e">
        <f>VLOOKUP($A1102,EVID_OSEVU!$A$1:$M$4972,7,FALSE)</f>
        <v>#N/A</v>
      </c>
      <c r="F1102" s="45" t="e">
        <f>VLOOKUP($A1102,EVID_OSEVU!$A$1:$M$4972,8,FALSE)</f>
        <v>#N/A</v>
      </c>
      <c r="G1102" s="45" t="e">
        <f>VLOOKUP($A1102,EVID_OSEVU!$A$1:$M$4972,11,FALSE)</f>
        <v>#N/A</v>
      </c>
      <c r="H1102" s="35"/>
      <c r="I1102" s="48"/>
      <c r="J1102" s="33" t="e">
        <f>VLOOKUP($A1102,EVID_OSEVU!$A$1:$M$4972,11,FALSE)</f>
        <v>#N/A</v>
      </c>
      <c r="K1102" s="39"/>
      <c r="L1102" s="49"/>
      <c r="M1102" s="89" t="e">
        <f t="shared" si="17"/>
        <v>#N/A</v>
      </c>
      <c r="N1102" s="50"/>
      <c r="O1102" s="37" t="e">
        <f>VLOOKUP(EVID_HNOJENI!N1102,HNOJIVA_ALL!$A$2:$Z$3303,4,FALSE)</f>
        <v>#N/A</v>
      </c>
      <c r="P1102" s="51" t="e">
        <f>ROUND(VLOOKUP(EVID_HNOJENI!N1102,HNOJIVA_ALL!$A$2:$Z$3303,14,FALSE)*K1102*IF(L1102="t",10,IF(L1102="kg",0.01,IF(L1102="q",1,IF(L1102="l",0.01*VLOOKUP(EVID_HNOJENI!N1102,HNOJIVA_ALL!$A$2:$AE$3303,31,FALSE),"CHYBA")))),2)</f>
        <v>#N/A</v>
      </c>
      <c r="Q1102" s="51" t="e">
        <f>ROUND(VLOOKUP(EVID_HNOJENI!N1102,HNOJIVA_ALL!$A$2:$Z$3303,15,FALSE)*K1102*IF(L1102="t",10,IF(L1102="kg",0.01,IF(L1102="q",1,IF(L1102="l",0.01*VLOOKUP(EVID_HNOJENI!N1102,HNOJIVA_ALL!$A$2:$AE$3303,31,FALSE),"CHYBA")))),2)</f>
        <v>#N/A</v>
      </c>
      <c r="R1102" s="51" t="e">
        <f>ROUND(VLOOKUP(EVID_HNOJENI!N1102,HNOJIVA_ALL!$A$2:$Z$3303,16,FALSE)*K1102*IF(L1102="t",10,IF(L1102="kg",0.01,IF(L1102="q",1,IF(L1102="l",0.01*VLOOKUP(EVID_HNOJENI!N1102,HNOJIVA_ALL!$A$2:$AE$3303,31,FALSE),"CHYBA")))),2)</f>
        <v>#N/A</v>
      </c>
      <c r="S1102" s="51" t="e">
        <f>ROUND(VLOOKUP(EVID_HNOJENI!N1102,HNOJIVA_ALL!$A$2:$Z$3303,18,FALSE)*K1102*IF(L1102="t",10,IF(L1102="kg",0.01,IF(L1102="q",1,IF(L1102="l",0.01*VLOOKUP(EVID_HNOJENI!N1102,HNOJIVA_ALL!$A$2:$AE$3303,31,FALSE),"CHYBA")))),2)</f>
        <v>#N/A</v>
      </c>
      <c r="T1102" s="51" t="e">
        <f>ROUND(VLOOKUP(EVID_HNOJENI!N1102,HNOJIVA_ALL!$A$2:$Z$3303,17,FALSE)*K1102*IF(L1102="t",10,IF(L1102="kg",0.01,IF(L1102="q",1,IF(L1102="l",0.01*VLOOKUP(EVID_HNOJENI!N1102,HNOJIVA_ALL!$A$2:$AE$3303,31,FALSE),"CHYBA")))),2)</f>
        <v>#N/A</v>
      </c>
      <c r="U1102" s="51" t="e">
        <f>ROUND(VLOOKUP(EVID_HNOJENI!N1102,HNOJIVA_ALL!$A$2:$Z$3303,20,FALSE)*K1102*IF(L1102="t",10,IF(L1102="kg",0.01,IF(L1102="q",1,IF(L1102="l",0.01*VLOOKUP(EVID_HNOJENI!N1102,HNOJIVA_ALL!$A$2:$AE$3303,31,FALSE),"CHYBA")))),2)</f>
        <v>#N/A</v>
      </c>
    </row>
    <row r="1103" spans="1:21" x14ac:dyDescent="0.2">
      <c r="A1103" s="32"/>
      <c r="B1103" s="45" t="e">
        <f>VLOOKUP($A1103,EVID_OSEVU!$A$1:$M$4972,2,FALSE)</f>
        <v>#N/A</v>
      </c>
      <c r="C1103" s="45" t="e">
        <f>VLOOKUP($A1103,EVID_OSEVU!$A$1:$M$4972,3,FALSE)</f>
        <v>#N/A</v>
      </c>
      <c r="D1103" s="45" t="e">
        <f>VLOOKUP($A1103,EVID_OSEVU!$A$1:$M$4972,4,FALSE)</f>
        <v>#N/A</v>
      </c>
      <c r="E1103" s="45" t="e">
        <f>VLOOKUP($A1103,EVID_OSEVU!$A$1:$M$4972,7,FALSE)</f>
        <v>#N/A</v>
      </c>
      <c r="F1103" s="45" t="e">
        <f>VLOOKUP($A1103,EVID_OSEVU!$A$1:$M$4972,8,FALSE)</f>
        <v>#N/A</v>
      </c>
      <c r="G1103" s="45" t="e">
        <f>VLOOKUP($A1103,EVID_OSEVU!$A$1:$M$4972,11,FALSE)</f>
        <v>#N/A</v>
      </c>
      <c r="H1103" s="35"/>
      <c r="I1103" s="48"/>
      <c r="J1103" s="33" t="e">
        <f>VLOOKUP($A1103,EVID_OSEVU!$A$1:$M$4972,11,FALSE)</f>
        <v>#N/A</v>
      </c>
      <c r="K1103" s="39"/>
      <c r="L1103" s="49"/>
      <c r="M1103" s="89" t="e">
        <f t="shared" si="17"/>
        <v>#N/A</v>
      </c>
      <c r="N1103" s="50"/>
      <c r="O1103" s="37" t="e">
        <f>VLOOKUP(EVID_HNOJENI!N1103,HNOJIVA_ALL!$A$2:$Z$3303,4,FALSE)</f>
        <v>#N/A</v>
      </c>
      <c r="P1103" s="51" t="e">
        <f>ROUND(VLOOKUP(EVID_HNOJENI!N1103,HNOJIVA_ALL!$A$2:$Z$3303,14,FALSE)*K1103*IF(L1103="t",10,IF(L1103="kg",0.01,IF(L1103="q",1,IF(L1103="l",0.01*VLOOKUP(EVID_HNOJENI!N1103,HNOJIVA_ALL!$A$2:$AE$3303,31,FALSE),"CHYBA")))),2)</f>
        <v>#N/A</v>
      </c>
      <c r="Q1103" s="51" t="e">
        <f>ROUND(VLOOKUP(EVID_HNOJENI!N1103,HNOJIVA_ALL!$A$2:$Z$3303,15,FALSE)*K1103*IF(L1103="t",10,IF(L1103="kg",0.01,IF(L1103="q",1,IF(L1103="l",0.01*VLOOKUP(EVID_HNOJENI!N1103,HNOJIVA_ALL!$A$2:$AE$3303,31,FALSE),"CHYBA")))),2)</f>
        <v>#N/A</v>
      </c>
      <c r="R1103" s="51" t="e">
        <f>ROUND(VLOOKUP(EVID_HNOJENI!N1103,HNOJIVA_ALL!$A$2:$Z$3303,16,FALSE)*K1103*IF(L1103="t",10,IF(L1103="kg",0.01,IF(L1103="q",1,IF(L1103="l",0.01*VLOOKUP(EVID_HNOJENI!N1103,HNOJIVA_ALL!$A$2:$AE$3303,31,FALSE),"CHYBA")))),2)</f>
        <v>#N/A</v>
      </c>
      <c r="S1103" s="51" t="e">
        <f>ROUND(VLOOKUP(EVID_HNOJENI!N1103,HNOJIVA_ALL!$A$2:$Z$3303,18,FALSE)*K1103*IF(L1103="t",10,IF(L1103="kg",0.01,IF(L1103="q",1,IF(L1103="l",0.01*VLOOKUP(EVID_HNOJENI!N1103,HNOJIVA_ALL!$A$2:$AE$3303,31,FALSE),"CHYBA")))),2)</f>
        <v>#N/A</v>
      </c>
      <c r="T1103" s="51" t="e">
        <f>ROUND(VLOOKUP(EVID_HNOJENI!N1103,HNOJIVA_ALL!$A$2:$Z$3303,17,FALSE)*K1103*IF(L1103="t",10,IF(L1103="kg",0.01,IF(L1103="q",1,IF(L1103="l",0.01*VLOOKUP(EVID_HNOJENI!N1103,HNOJIVA_ALL!$A$2:$AE$3303,31,FALSE),"CHYBA")))),2)</f>
        <v>#N/A</v>
      </c>
      <c r="U1103" s="51" t="e">
        <f>ROUND(VLOOKUP(EVID_HNOJENI!N1103,HNOJIVA_ALL!$A$2:$Z$3303,20,FALSE)*K1103*IF(L1103="t",10,IF(L1103="kg",0.01,IF(L1103="q",1,IF(L1103="l",0.01*VLOOKUP(EVID_HNOJENI!N1103,HNOJIVA_ALL!$A$2:$AE$3303,31,FALSE),"CHYBA")))),2)</f>
        <v>#N/A</v>
      </c>
    </row>
    <row r="1104" spans="1:21" x14ac:dyDescent="0.2">
      <c r="A1104" s="32"/>
      <c r="B1104" s="45" t="e">
        <f>VLOOKUP($A1104,EVID_OSEVU!$A$1:$M$4972,2,FALSE)</f>
        <v>#N/A</v>
      </c>
      <c r="C1104" s="45" t="e">
        <f>VLOOKUP($A1104,EVID_OSEVU!$A$1:$M$4972,3,FALSE)</f>
        <v>#N/A</v>
      </c>
      <c r="D1104" s="45" t="e">
        <f>VLOOKUP($A1104,EVID_OSEVU!$A$1:$M$4972,4,FALSE)</f>
        <v>#N/A</v>
      </c>
      <c r="E1104" s="45" t="e">
        <f>VLOOKUP($A1104,EVID_OSEVU!$A$1:$M$4972,7,FALSE)</f>
        <v>#N/A</v>
      </c>
      <c r="F1104" s="45" t="e">
        <f>VLOOKUP($A1104,EVID_OSEVU!$A$1:$M$4972,8,FALSE)</f>
        <v>#N/A</v>
      </c>
      <c r="G1104" s="45" t="e">
        <f>VLOOKUP($A1104,EVID_OSEVU!$A$1:$M$4972,11,FALSE)</f>
        <v>#N/A</v>
      </c>
      <c r="H1104" s="35"/>
      <c r="I1104" s="48"/>
      <c r="J1104" s="33" t="e">
        <f>VLOOKUP($A1104,EVID_OSEVU!$A$1:$M$4972,11,FALSE)</f>
        <v>#N/A</v>
      </c>
      <c r="K1104" s="39"/>
      <c r="L1104" s="49"/>
      <c r="M1104" s="89" t="e">
        <f t="shared" si="17"/>
        <v>#N/A</v>
      </c>
      <c r="N1104" s="50"/>
      <c r="O1104" s="37" t="e">
        <f>VLOOKUP(EVID_HNOJENI!N1104,HNOJIVA_ALL!$A$2:$Z$3303,4,FALSE)</f>
        <v>#N/A</v>
      </c>
      <c r="P1104" s="51" t="e">
        <f>ROUND(VLOOKUP(EVID_HNOJENI!N1104,HNOJIVA_ALL!$A$2:$Z$3303,14,FALSE)*K1104*IF(L1104="t",10,IF(L1104="kg",0.01,IF(L1104="q",1,IF(L1104="l",0.01*VLOOKUP(EVID_HNOJENI!N1104,HNOJIVA_ALL!$A$2:$AE$3303,31,FALSE),"CHYBA")))),2)</f>
        <v>#N/A</v>
      </c>
      <c r="Q1104" s="51" t="e">
        <f>ROUND(VLOOKUP(EVID_HNOJENI!N1104,HNOJIVA_ALL!$A$2:$Z$3303,15,FALSE)*K1104*IF(L1104="t",10,IF(L1104="kg",0.01,IF(L1104="q",1,IF(L1104="l",0.01*VLOOKUP(EVID_HNOJENI!N1104,HNOJIVA_ALL!$A$2:$AE$3303,31,FALSE),"CHYBA")))),2)</f>
        <v>#N/A</v>
      </c>
      <c r="R1104" s="51" t="e">
        <f>ROUND(VLOOKUP(EVID_HNOJENI!N1104,HNOJIVA_ALL!$A$2:$Z$3303,16,FALSE)*K1104*IF(L1104="t",10,IF(L1104="kg",0.01,IF(L1104="q",1,IF(L1104="l",0.01*VLOOKUP(EVID_HNOJENI!N1104,HNOJIVA_ALL!$A$2:$AE$3303,31,FALSE),"CHYBA")))),2)</f>
        <v>#N/A</v>
      </c>
      <c r="S1104" s="51" t="e">
        <f>ROUND(VLOOKUP(EVID_HNOJENI!N1104,HNOJIVA_ALL!$A$2:$Z$3303,18,FALSE)*K1104*IF(L1104="t",10,IF(L1104="kg",0.01,IF(L1104="q",1,IF(L1104="l",0.01*VLOOKUP(EVID_HNOJENI!N1104,HNOJIVA_ALL!$A$2:$AE$3303,31,FALSE),"CHYBA")))),2)</f>
        <v>#N/A</v>
      </c>
      <c r="T1104" s="51" t="e">
        <f>ROUND(VLOOKUP(EVID_HNOJENI!N1104,HNOJIVA_ALL!$A$2:$Z$3303,17,FALSE)*K1104*IF(L1104="t",10,IF(L1104="kg",0.01,IF(L1104="q",1,IF(L1104="l",0.01*VLOOKUP(EVID_HNOJENI!N1104,HNOJIVA_ALL!$A$2:$AE$3303,31,FALSE),"CHYBA")))),2)</f>
        <v>#N/A</v>
      </c>
      <c r="U1104" s="51" t="e">
        <f>ROUND(VLOOKUP(EVID_HNOJENI!N1104,HNOJIVA_ALL!$A$2:$Z$3303,20,FALSE)*K1104*IF(L1104="t",10,IF(L1104="kg",0.01,IF(L1104="q",1,IF(L1104="l",0.01*VLOOKUP(EVID_HNOJENI!N1104,HNOJIVA_ALL!$A$2:$AE$3303,31,FALSE),"CHYBA")))),2)</f>
        <v>#N/A</v>
      </c>
    </row>
    <row r="1105" spans="1:21" x14ac:dyDescent="0.2">
      <c r="A1105" s="32"/>
      <c r="B1105" s="45" t="e">
        <f>VLOOKUP($A1105,EVID_OSEVU!$A$1:$M$4972,2,FALSE)</f>
        <v>#N/A</v>
      </c>
      <c r="C1105" s="45" t="e">
        <f>VLOOKUP($A1105,EVID_OSEVU!$A$1:$M$4972,3,FALSE)</f>
        <v>#N/A</v>
      </c>
      <c r="D1105" s="45" t="e">
        <f>VLOOKUP($A1105,EVID_OSEVU!$A$1:$M$4972,4,FALSE)</f>
        <v>#N/A</v>
      </c>
      <c r="E1105" s="45" t="e">
        <f>VLOOKUP($A1105,EVID_OSEVU!$A$1:$M$4972,7,FALSE)</f>
        <v>#N/A</v>
      </c>
      <c r="F1105" s="45" t="e">
        <f>VLOOKUP($A1105,EVID_OSEVU!$A$1:$M$4972,8,FALSE)</f>
        <v>#N/A</v>
      </c>
      <c r="G1105" s="45" t="e">
        <f>VLOOKUP($A1105,EVID_OSEVU!$A$1:$M$4972,11,FALSE)</f>
        <v>#N/A</v>
      </c>
      <c r="H1105" s="35"/>
      <c r="I1105" s="48"/>
      <c r="J1105" s="33" t="e">
        <f>VLOOKUP($A1105,EVID_OSEVU!$A$1:$M$4972,11,FALSE)</f>
        <v>#N/A</v>
      </c>
      <c r="K1105" s="39"/>
      <c r="L1105" s="49"/>
      <c r="M1105" s="89" t="e">
        <f t="shared" si="17"/>
        <v>#N/A</v>
      </c>
      <c r="N1105" s="50"/>
      <c r="O1105" s="37" t="e">
        <f>VLOOKUP(EVID_HNOJENI!N1105,HNOJIVA_ALL!$A$2:$Z$3303,4,FALSE)</f>
        <v>#N/A</v>
      </c>
      <c r="P1105" s="51" t="e">
        <f>ROUND(VLOOKUP(EVID_HNOJENI!N1105,HNOJIVA_ALL!$A$2:$Z$3303,14,FALSE)*K1105*IF(L1105="t",10,IF(L1105="kg",0.01,IF(L1105="q",1,IF(L1105="l",0.01*VLOOKUP(EVID_HNOJENI!N1105,HNOJIVA_ALL!$A$2:$AE$3303,31,FALSE),"CHYBA")))),2)</f>
        <v>#N/A</v>
      </c>
      <c r="Q1105" s="51" t="e">
        <f>ROUND(VLOOKUP(EVID_HNOJENI!N1105,HNOJIVA_ALL!$A$2:$Z$3303,15,FALSE)*K1105*IF(L1105="t",10,IF(L1105="kg",0.01,IF(L1105="q",1,IF(L1105="l",0.01*VLOOKUP(EVID_HNOJENI!N1105,HNOJIVA_ALL!$A$2:$AE$3303,31,FALSE),"CHYBA")))),2)</f>
        <v>#N/A</v>
      </c>
      <c r="R1105" s="51" t="e">
        <f>ROUND(VLOOKUP(EVID_HNOJENI!N1105,HNOJIVA_ALL!$A$2:$Z$3303,16,FALSE)*K1105*IF(L1105="t",10,IF(L1105="kg",0.01,IF(L1105="q",1,IF(L1105="l",0.01*VLOOKUP(EVID_HNOJENI!N1105,HNOJIVA_ALL!$A$2:$AE$3303,31,FALSE),"CHYBA")))),2)</f>
        <v>#N/A</v>
      </c>
      <c r="S1105" s="51" t="e">
        <f>ROUND(VLOOKUP(EVID_HNOJENI!N1105,HNOJIVA_ALL!$A$2:$Z$3303,18,FALSE)*K1105*IF(L1105="t",10,IF(L1105="kg",0.01,IF(L1105="q",1,IF(L1105="l",0.01*VLOOKUP(EVID_HNOJENI!N1105,HNOJIVA_ALL!$A$2:$AE$3303,31,FALSE),"CHYBA")))),2)</f>
        <v>#N/A</v>
      </c>
      <c r="T1105" s="51" t="e">
        <f>ROUND(VLOOKUP(EVID_HNOJENI!N1105,HNOJIVA_ALL!$A$2:$Z$3303,17,FALSE)*K1105*IF(L1105="t",10,IF(L1105="kg",0.01,IF(L1105="q",1,IF(L1105="l",0.01*VLOOKUP(EVID_HNOJENI!N1105,HNOJIVA_ALL!$A$2:$AE$3303,31,FALSE),"CHYBA")))),2)</f>
        <v>#N/A</v>
      </c>
      <c r="U1105" s="51" t="e">
        <f>ROUND(VLOOKUP(EVID_HNOJENI!N1105,HNOJIVA_ALL!$A$2:$Z$3303,20,FALSE)*K1105*IF(L1105="t",10,IF(L1105="kg",0.01,IF(L1105="q",1,IF(L1105="l",0.01*VLOOKUP(EVID_HNOJENI!N1105,HNOJIVA_ALL!$A$2:$AE$3303,31,FALSE),"CHYBA")))),2)</f>
        <v>#N/A</v>
      </c>
    </row>
    <row r="1106" spans="1:21" x14ac:dyDescent="0.2">
      <c r="A1106" s="32"/>
      <c r="B1106" s="45" t="e">
        <f>VLOOKUP($A1106,EVID_OSEVU!$A$1:$M$4972,2,FALSE)</f>
        <v>#N/A</v>
      </c>
      <c r="C1106" s="45" t="e">
        <f>VLOOKUP($A1106,EVID_OSEVU!$A$1:$M$4972,3,FALSE)</f>
        <v>#N/A</v>
      </c>
      <c r="D1106" s="45" t="e">
        <f>VLOOKUP($A1106,EVID_OSEVU!$A$1:$M$4972,4,FALSE)</f>
        <v>#N/A</v>
      </c>
      <c r="E1106" s="45" t="e">
        <f>VLOOKUP($A1106,EVID_OSEVU!$A$1:$M$4972,7,FALSE)</f>
        <v>#N/A</v>
      </c>
      <c r="F1106" s="45" t="e">
        <f>VLOOKUP($A1106,EVID_OSEVU!$A$1:$M$4972,8,FALSE)</f>
        <v>#N/A</v>
      </c>
      <c r="G1106" s="45" t="e">
        <f>VLOOKUP($A1106,EVID_OSEVU!$A$1:$M$4972,11,FALSE)</f>
        <v>#N/A</v>
      </c>
      <c r="H1106" s="35"/>
      <c r="I1106" s="48"/>
      <c r="J1106" s="33" t="e">
        <f>VLOOKUP($A1106,EVID_OSEVU!$A$1:$M$4972,11,FALSE)</f>
        <v>#N/A</v>
      </c>
      <c r="K1106" s="39"/>
      <c r="L1106" s="49"/>
      <c r="M1106" s="89" t="e">
        <f t="shared" si="17"/>
        <v>#N/A</v>
      </c>
      <c r="N1106" s="50"/>
      <c r="O1106" s="37" t="e">
        <f>VLOOKUP(EVID_HNOJENI!N1106,HNOJIVA_ALL!$A$2:$Z$3303,4,FALSE)</f>
        <v>#N/A</v>
      </c>
      <c r="P1106" s="51" t="e">
        <f>ROUND(VLOOKUP(EVID_HNOJENI!N1106,HNOJIVA_ALL!$A$2:$Z$3303,14,FALSE)*K1106*IF(L1106="t",10,IF(L1106="kg",0.01,IF(L1106="q",1,IF(L1106="l",0.01*VLOOKUP(EVID_HNOJENI!N1106,HNOJIVA_ALL!$A$2:$AE$3303,31,FALSE),"CHYBA")))),2)</f>
        <v>#N/A</v>
      </c>
      <c r="Q1106" s="51" t="e">
        <f>ROUND(VLOOKUP(EVID_HNOJENI!N1106,HNOJIVA_ALL!$A$2:$Z$3303,15,FALSE)*K1106*IF(L1106="t",10,IF(L1106="kg",0.01,IF(L1106="q",1,IF(L1106="l",0.01*VLOOKUP(EVID_HNOJENI!N1106,HNOJIVA_ALL!$A$2:$AE$3303,31,FALSE),"CHYBA")))),2)</f>
        <v>#N/A</v>
      </c>
      <c r="R1106" s="51" t="e">
        <f>ROUND(VLOOKUP(EVID_HNOJENI!N1106,HNOJIVA_ALL!$A$2:$Z$3303,16,FALSE)*K1106*IF(L1106="t",10,IF(L1106="kg",0.01,IF(L1106="q",1,IF(L1106="l",0.01*VLOOKUP(EVID_HNOJENI!N1106,HNOJIVA_ALL!$A$2:$AE$3303,31,FALSE),"CHYBA")))),2)</f>
        <v>#N/A</v>
      </c>
      <c r="S1106" s="51" t="e">
        <f>ROUND(VLOOKUP(EVID_HNOJENI!N1106,HNOJIVA_ALL!$A$2:$Z$3303,18,FALSE)*K1106*IF(L1106="t",10,IF(L1106="kg",0.01,IF(L1106="q",1,IF(L1106="l",0.01*VLOOKUP(EVID_HNOJENI!N1106,HNOJIVA_ALL!$A$2:$AE$3303,31,FALSE),"CHYBA")))),2)</f>
        <v>#N/A</v>
      </c>
      <c r="T1106" s="51" t="e">
        <f>ROUND(VLOOKUP(EVID_HNOJENI!N1106,HNOJIVA_ALL!$A$2:$Z$3303,17,FALSE)*K1106*IF(L1106="t",10,IF(L1106="kg",0.01,IF(L1106="q",1,IF(L1106="l",0.01*VLOOKUP(EVID_HNOJENI!N1106,HNOJIVA_ALL!$A$2:$AE$3303,31,FALSE),"CHYBA")))),2)</f>
        <v>#N/A</v>
      </c>
      <c r="U1106" s="51" t="e">
        <f>ROUND(VLOOKUP(EVID_HNOJENI!N1106,HNOJIVA_ALL!$A$2:$Z$3303,20,FALSE)*K1106*IF(L1106="t",10,IF(L1106="kg",0.01,IF(L1106="q",1,IF(L1106="l",0.01*VLOOKUP(EVID_HNOJENI!N1106,HNOJIVA_ALL!$A$2:$AE$3303,31,FALSE),"CHYBA")))),2)</f>
        <v>#N/A</v>
      </c>
    </row>
    <row r="1107" spans="1:21" x14ac:dyDescent="0.2">
      <c r="A1107" s="32"/>
      <c r="B1107" s="45" t="e">
        <f>VLOOKUP($A1107,EVID_OSEVU!$A$1:$M$4972,2,FALSE)</f>
        <v>#N/A</v>
      </c>
      <c r="C1107" s="45" t="e">
        <f>VLOOKUP($A1107,EVID_OSEVU!$A$1:$M$4972,3,FALSE)</f>
        <v>#N/A</v>
      </c>
      <c r="D1107" s="45" t="e">
        <f>VLOOKUP($A1107,EVID_OSEVU!$A$1:$M$4972,4,FALSE)</f>
        <v>#N/A</v>
      </c>
      <c r="E1107" s="45" t="e">
        <f>VLOOKUP($A1107,EVID_OSEVU!$A$1:$M$4972,7,FALSE)</f>
        <v>#N/A</v>
      </c>
      <c r="F1107" s="45" t="e">
        <f>VLOOKUP($A1107,EVID_OSEVU!$A$1:$M$4972,8,FALSE)</f>
        <v>#N/A</v>
      </c>
      <c r="G1107" s="45" t="e">
        <f>VLOOKUP($A1107,EVID_OSEVU!$A$1:$M$4972,11,FALSE)</f>
        <v>#N/A</v>
      </c>
      <c r="H1107" s="35"/>
      <c r="I1107" s="48"/>
      <c r="J1107" s="33" t="e">
        <f>VLOOKUP($A1107,EVID_OSEVU!$A$1:$M$4972,11,FALSE)</f>
        <v>#N/A</v>
      </c>
      <c r="K1107" s="39"/>
      <c r="L1107" s="49"/>
      <c r="M1107" s="89" t="e">
        <f t="shared" si="17"/>
        <v>#N/A</v>
      </c>
      <c r="N1107" s="50"/>
      <c r="O1107" s="37" t="e">
        <f>VLOOKUP(EVID_HNOJENI!N1107,HNOJIVA_ALL!$A$2:$Z$3303,4,FALSE)</f>
        <v>#N/A</v>
      </c>
      <c r="P1107" s="51" t="e">
        <f>ROUND(VLOOKUP(EVID_HNOJENI!N1107,HNOJIVA_ALL!$A$2:$Z$3303,14,FALSE)*K1107*IF(L1107="t",10,IF(L1107="kg",0.01,IF(L1107="q",1,IF(L1107="l",0.01*VLOOKUP(EVID_HNOJENI!N1107,HNOJIVA_ALL!$A$2:$AE$3303,31,FALSE),"CHYBA")))),2)</f>
        <v>#N/A</v>
      </c>
      <c r="Q1107" s="51" t="e">
        <f>ROUND(VLOOKUP(EVID_HNOJENI!N1107,HNOJIVA_ALL!$A$2:$Z$3303,15,FALSE)*K1107*IF(L1107="t",10,IF(L1107="kg",0.01,IF(L1107="q",1,IF(L1107="l",0.01*VLOOKUP(EVID_HNOJENI!N1107,HNOJIVA_ALL!$A$2:$AE$3303,31,FALSE),"CHYBA")))),2)</f>
        <v>#N/A</v>
      </c>
      <c r="R1107" s="51" t="e">
        <f>ROUND(VLOOKUP(EVID_HNOJENI!N1107,HNOJIVA_ALL!$A$2:$Z$3303,16,FALSE)*K1107*IF(L1107="t",10,IF(L1107="kg",0.01,IF(L1107="q",1,IF(L1107="l",0.01*VLOOKUP(EVID_HNOJENI!N1107,HNOJIVA_ALL!$A$2:$AE$3303,31,FALSE),"CHYBA")))),2)</f>
        <v>#N/A</v>
      </c>
      <c r="S1107" s="51" t="e">
        <f>ROUND(VLOOKUP(EVID_HNOJENI!N1107,HNOJIVA_ALL!$A$2:$Z$3303,18,FALSE)*K1107*IF(L1107="t",10,IF(L1107="kg",0.01,IF(L1107="q",1,IF(L1107="l",0.01*VLOOKUP(EVID_HNOJENI!N1107,HNOJIVA_ALL!$A$2:$AE$3303,31,FALSE),"CHYBA")))),2)</f>
        <v>#N/A</v>
      </c>
      <c r="T1107" s="51" t="e">
        <f>ROUND(VLOOKUP(EVID_HNOJENI!N1107,HNOJIVA_ALL!$A$2:$Z$3303,17,FALSE)*K1107*IF(L1107="t",10,IF(L1107="kg",0.01,IF(L1107="q",1,IF(L1107="l",0.01*VLOOKUP(EVID_HNOJENI!N1107,HNOJIVA_ALL!$A$2:$AE$3303,31,FALSE),"CHYBA")))),2)</f>
        <v>#N/A</v>
      </c>
      <c r="U1107" s="51" t="e">
        <f>ROUND(VLOOKUP(EVID_HNOJENI!N1107,HNOJIVA_ALL!$A$2:$Z$3303,20,FALSE)*K1107*IF(L1107="t",10,IF(L1107="kg",0.01,IF(L1107="q",1,IF(L1107="l",0.01*VLOOKUP(EVID_HNOJENI!N1107,HNOJIVA_ALL!$A$2:$AE$3303,31,FALSE),"CHYBA")))),2)</f>
        <v>#N/A</v>
      </c>
    </row>
    <row r="1108" spans="1:21" x14ac:dyDescent="0.2">
      <c r="A1108" s="32"/>
      <c r="B1108" s="45" t="e">
        <f>VLOOKUP($A1108,EVID_OSEVU!$A$1:$M$4972,2,FALSE)</f>
        <v>#N/A</v>
      </c>
      <c r="C1108" s="45" t="e">
        <f>VLOOKUP($A1108,EVID_OSEVU!$A$1:$M$4972,3,FALSE)</f>
        <v>#N/A</v>
      </c>
      <c r="D1108" s="45" t="e">
        <f>VLOOKUP($A1108,EVID_OSEVU!$A$1:$M$4972,4,FALSE)</f>
        <v>#N/A</v>
      </c>
      <c r="E1108" s="45" t="e">
        <f>VLOOKUP($A1108,EVID_OSEVU!$A$1:$M$4972,7,FALSE)</f>
        <v>#N/A</v>
      </c>
      <c r="F1108" s="45" t="e">
        <f>VLOOKUP($A1108,EVID_OSEVU!$A$1:$M$4972,8,FALSE)</f>
        <v>#N/A</v>
      </c>
      <c r="G1108" s="45" t="e">
        <f>VLOOKUP($A1108,EVID_OSEVU!$A$1:$M$4972,11,FALSE)</f>
        <v>#N/A</v>
      </c>
      <c r="H1108" s="35"/>
      <c r="I1108" s="48"/>
      <c r="J1108" s="33" t="e">
        <f>VLOOKUP($A1108,EVID_OSEVU!$A$1:$M$4972,11,FALSE)</f>
        <v>#N/A</v>
      </c>
      <c r="K1108" s="39"/>
      <c r="L1108" s="49"/>
      <c r="M1108" s="89" t="e">
        <f t="shared" si="17"/>
        <v>#N/A</v>
      </c>
      <c r="N1108" s="50"/>
      <c r="O1108" s="37" t="e">
        <f>VLOOKUP(EVID_HNOJENI!N1108,HNOJIVA_ALL!$A$2:$Z$3303,4,FALSE)</f>
        <v>#N/A</v>
      </c>
      <c r="P1108" s="51" t="e">
        <f>ROUND(VLOOKUP(EVID_HNOJENI!N1108,HNOJIVA_ALL!$A$2:$Z$3303,14,FALSE)*K1108*IF(L1108="t",10,IF(L1108="kg",0.01,IF(L1108="q",1,IF(L1108="l",0.01*VLOOKUP(EVID_HNOJENI!N1108,HNOJIVA_ALL!$A$2:$AE$3303,31,FALSE),"CHYBA")))),2)</f>
        <v>#N/A</v>
      </c>
      <c r="Q1108" s="51" t="e">
        <f>ROUND(VLOOKUP(EVID_HNOJENI!N1108,HNOJIVA_ALL!$A$2:$Z$3303,15,FALSE)*K1108*IF(L1108="t",10,IF(L1108="kg",0.01,IF(L1108="q",1,IF(L1108="l",0.01*VLOOKUP(EVID_HNOJENI!N1108,HNOJIVA_ALL!$A$2:$AE$3303,31,FALSE),"CHYBA")))),2)</f>
        <v>#N/A</v>
      </c>
      <c r="R1108" s="51" t="e">
        <f>ROUND(VLOOKUP(EVID_HNOJENI!N1108,HNOJIVA_ALL!$A$2:$Z$3303,16,FALSE)*K1108*IF(L1108="t",10,IF(L1108="kg",0.01,IF(L1108="q",1,IF(L1108="l",0.01*VLOOKUP(EVID_HNOJENI!N1108,HNOJIVA_ALL!$A$2:$AE$3303,31,FALSE),"CHYBA")))),2)</f>
        <v>#N/A</v>
      </c>
      <c r="S1108" s="51" t="e">
        <f>ROUND(VLOOKUP(EVID_HNOJENI!N1108,HNOJIVA_ALL!$A$2:$Z$3303,18,FALSE)*K1108*IF(L1108="t",10,IF(L1108="kg",0.01,IF(L1108="q",1,IF(L1108="l",0.01*VLOOKUP(EVID_HNOJENI!N1108,HNOJIVA_ALL!$A$2:$AE$3303,31,FALSE),"CHYBA")))),2)</f>
        <v>#N/A</v>
      </c>
      <c r="T1108" s="51" t="e">
        <f>ROUND(VLOOKUP(EVID_HNOJENI!N1108,HNOJIVA_ALL!$A$2:$Z$3303,17,FALSE)*K1108*IF(L1108="t",10,IF(L1108="kg",0.01,IF(L1108="q",1,IF(L1108="l",0.01*VLOOKUP(EVID_HNOJENI!N1108,HNOJIVA_ALL!$A$2:$AE$3303,31,FALSE),"CHYBA")))),2)</f>
        <v>#N/A</v>
      </c>
      <c r="U1108" s="51" t="e">
        <f>ROUND(VLOOKUP(EVID_HNOJENI!N1108,HNOJIVA_ALL!$A$2:$Z$3303,20,FALSE)*K1108*IF(L1108="t",10,IF(L1108="kg",0.01,IF(L1108="q",1,IF(L1108="l",0.01*VLOOKUP(EVID_HNOJENI!N1108,HNOJIVA_ALL!$A$2:$AE$3303,31,FALSE),"CHYBA")))),2)</f>
        <v>#N/A</v>
      </c>
    </row>
    <row r="1109" spans="1:21" x14ac:dyDescent="0.2">
      <c r="A1109" s="32"/>
      <c r="B1109" s="45" t="e">
        <f>VLOOKUP($A1109,EVID_OSEVU!$A$1:$M$4972,2,FALSE)</f>
        <v>#N/A</v>
      </c>
      <c r="C1109" s="45" t="e">
        <f>VLOOKUP($A1109,EVID_OSEVU!$A$1:$M$4972,3,FALSE)</f>
        <v>#N/A</v>
      </c>
      <c r="D1109" s="45" t="e">
        <f>VLOOKUP($A1109,EVID_OSEVU!$A$1:$M$4972,4,FALSE)</f>
        <v>#N/A</v>
      </c>
      <c r="E1109" s="45" t="e">
        <f>VLOOKUP($A1109,EVID_OSEVU!$A$1:$M$4972,7,FALSE)</f>
        <v>#N/A</v>
      </c>
      <c r="F1109" s="45" t="e">
        <f>VLOOKUP($A1109,EVID_OSEVU!$A$1:$M$4972,8,FALSE)</f>
        <v>#N/A</v>
      </c>
      <c r="G1109" s="45" t="e">
        <f>VLOOKUP($A1109,EVID_OSEVU!$A$1:$M$4972,11,FALSE)</f>
        <v>#N/A</v>
      </c>
      <c r="H1109" s="35"/>
      <c r="I1109" s="48"/>
      <c r="J1109" s="33" t="e">
        <f>VLOOKUP($A1109,EVID_OSEVU!$A$1:$M$4972,11,FALSE)</f>
        <v>#N/A</v>
      </c>
      <c r="K1109" s="39"/>
      <c r="L1109" s="49"/>
      <c r="M1109" s="89" t="e">
        <f t="shared" si="17"/>
        <v>#N/A</v>
      </c>
      <c r="N1109" s="50"/>
      <c r="O1109" s="37" t="e">
        <f>VLOOKUP(EVID_HNOJENI!N1109,HNOJIVA_ALL!$A$2:$Z$3303,4,FALSE)</f>
        <v>#N/A</v>
      </c>
      <c r="P1109" s="51" t="e">
        <f>ROUND(VLOOKUP(EVID_HNOJENI!N1109,HNOJIVA_ALL!$A$2:$Z$3303,14,FALSE)*K1109*IF(L1109="t",10,IF(L1109="kg",0.01,IF(L1109="q",1,IF(L1109="l",0.01*VLOOKUP(EVID_HNOJENI!N1109,HNOJIVA_ALL!$A$2:$AE$3303,31,FALSE),"CHYBA")))),2)</f>
        <v>#N/A</v>
      </c>
      <c r="Q1109" s="51" t="e">
        <f>ROUND(VLOOKUP(EVID_HNOJENI!N1109,HNOJIVA_ALL!$A$2:$Z$3303,15,FALSE)*K1109*IF(L1109="t",10,IF(L1109="kg",0.01,IF(L1109="q",1,IF(L1109="l",0.01*VLOOKUP(EVID_HNOJENI!N1109,HNOJIVA_ALL!$A$2:$AE$3303,31,FALSE),"CHYBA")))),2)</f>
        <v>#N/A</v>
      </c>
      <c r="R1109" s="51" t="e">
        <f>ROUND(VLOOKUP(EVID_HNOJENI!N1109,HNOJIVA_ALL!$A$2:$Z$3303,16,FALSE)*K1109*IF(L1109="t",10,IF(L1109="kg",0.01,IF(L1109="q",1,IF(L1109="l",0.01*VLOOKUP(EVID_HNOJENI!N1109,HNOJIVA_ALL!$A$2:$AE$3303,31,FALSE),"CHYBA")))),2)</f>
        <v>#N/A</v>
      </c>
      <c r="S1109" s="51" t="e">
        <f>ROUND(VLOOKUP(EVID_HNOJENI!N1109,HNOJIVA_ALL!$A$2:$Z$3303,18,FALSE)*K1109*IF(L1109="t",10,IF(L1109="kg",0.01,IF(L1109="q",1,IF(L1109="l",0.01*VLOOKUP(EVID_HNOJENI!N1109,HNOJIVA_ALL!$A$2:$AE$3303,31,FALSE),"CHYBA")))),2)</f>
        <v>#N/A</v>
      </c>
      <c r="T1109" s="51" t="e">
        <f>ROUND(VLOOKUP(EVID_HNOJENI!N1109,HNOJIVA_ALL!$A$2:$Z$3303,17,FALSE)*K1109*IF(L1109="t",10,IF(L1109="kg",0.01,IF(L1109="q",1,IF(L1109="l",0.01*VLOOKUP(EVID_HNOJENI!N1109,HNOJIVA_ALL!$A$2:$AE$3303,31,FALSE),"CHYBA")))),2)</f>
        <v>#N/A</v>
      </c>
      <c r="U1109" s="51" t="e">
        <f>ROUND(VLOOKUP(EVID_HNOJENI!N1109,HNOJIVA_ALL!$A$2:$Z$3303,20,FALSE)*K1109*IF(L1109="t",10,IF(L1109="kg",0.01,IF(L1109="q",1,IF(L1109="l",0.01*VLOOKUP(EVID_HNOJENI!N1109,HNOJIVA_ALL!$A$2:$AE$3303,31,FALSE),"CHYBA")))),2)</f>
        <v>#N/A</v>
      </c>
    </row>
    <row r="1110" spans="1:21" x14ac:dyDescent="0.2">
      <c r="A1110" s="32"/>
      <c r="B1110" s="45" t="e">
        <f>VLOOKUP($A1110,EVID_OSEVU!$A$1:$M$4972,2,FALSE)</f>
        <v>#N/A</v>
      </c>
      <c r="C1110" s="45" t="e">
        <f>VLOOKUP($A1110,EVID_OSEVU!$A$1:$M$4972,3,FALSE)</f>
        <v>#N/A</v>
      </c>
      <c r="D1110" s="45" t="e">
        <f>VLOOKUP($A1110,EVID_OSEVU!$A$1:$M$4972,4,FALSE)</f>
        <v>#N/A</v>
      </c>
      <c r="E1110" s="45" t="e">
        <f>VLOOKUP($A1110,EVID_OSEVU!$A$1:$M$4972,7,FALSE)</f>
        <v>#N/A</v>
      </c>
      <c r="F1110" s="45" t="e">
        <f>VLOOKUP($A1110,EVID_OSEVU!$A$1:$M$4972,8,FALSE)</f>
        <v>#N/A</v>
      </c>
      <c r="G1110" s="45" t="e">
        <f>VLOOKUP($A1110,EVID_OSEVU!$A$1:$M$4972,11,FALSE)</f>
        <v>#N/A</v>
      </c>
      <c r="H1110" s="35"/>
      <c r="I1110" s="48"/>
      <c r="J1110" s="33" t="e">
        <f>VLOOKUP($A1110,EVID_OSEVU!$A$1:$M$4972,11,FALSE)</f>
        <v>#N/A</v>
      </c>
      <c r="K1110" s="39"/>
      <c r="L1110" s="49"/>
      <c r="M1110" s="89" t="e">
        <f t="shared" si="17"/>
        <v>#N/A</v>
      </c>
      <c r="N1110" s="50"/>
      <c r="O1110" s="37" t="e">
        <f>VLOOKUP(EVID_HNOJENI!N1110,HNOJIVA_ALL!$A$2:$Z$3303,4,FALSE)</f>
        <v>#N/A</v>
      </c>
      <c r="P1110" s="51" t="e">
        <f>ROUND(VLOOKUP(EVID_HNOJENI!N1110,HNOJIVA_ALL!$A$2:$Z$3303,14,FALSE)*K1110*IF(L1110="t",10,IF(L1110="kg",0.01,IF(L1110="q",1,IF(L1110="l",0.01*VLOOKUP(EVID_HNOJENI!N1110,HNOJIVA_ALL!$A$2:$AE$3303,31,FALSE),"CHYBA")))),2)</f>
        <v>#N/A</v>
      </c>
      <c r="Q1110" s="51" t="e">
        <f>ROUND(VLOOKUP(EVID_HNOJENI!N1110,HNOJIVA_ALL!$A$2:$Z$3303,15,FALSE)*K1110*IF(L1110="t",10,IF(L1110="kg",0.01,IF(L1110="q",1,IF(L1110="l",0.01*VLOOKUP(EVID_HNOJENI!N1110,HNOJIVA_ALL!$A$2:$AE$3303,31,FALSE),"CHYBA")))),2)</f>
        <v>#N/A</v>
      </c>
      <c r="R1110" s="51" t="e">
        <f>ROUND(VLOOKUP(EVID_HNOJENI!N1110,HNOJIVA_ALL!$A$2:$Z$3303,16,FALSE)*K1110*IF(L1110="t",10,IF(L1110="kg",0.01,IF(L1110="q",1,IF(L1110="l",0.01*VLOOKUP(EVID_HNOJENI!N1110,HNOJIVA_ALL!$A$2:$AE$3303,31,FALSE),"CHYBA")))),2)</f>
        <v>#N/A</v>
      </c>
      <c r="S1110" s="51" t="e">
        <f>ROUND(VLOOKUP(EVID_HNOJENI!N1110,HNOJIVA_ALL!$A$2:$Z$3303,18,FALSE)*K1110*IF(L1110="t",10,IF(L1110="kg",0.01,IF(L1110="q",1,IF(L1110="l",0.01*VLOOKUP(EVID_HNOJENI!N1110,HNOJIVA_ALL!$A$2:$AE$3303,31,FALSE),"CHYBA")))),2)</f>
        <v>#N/A</v>
      </c>
      <c r="T1110" s="51" t="e">
        <f>ROUND(VLOOKUP(EVID_HNOJENI!N1110,HNOJIVA_ALL!$A$2:$Z$3303,17,FALSE)*K1110*IF(L1110="t",10,IF(L1110="kg",0.01,IF(L1110="q",1,IF(L1110="l",0.01*VLOOKUP(EVID_HNOJENI!N1110,HNOJIVA_ALL!$A$2:$AE$3303,31,FALSE),"CHYBA")))),2)</f>
        <v>#N/A</v>
      </c>
      <c r="U1110" s="51" t="e">
        <f>ROUND(VLOOKUP(EVID_HNOJENI!N1110,HNOJIVA_ALL!$A$2:$Z$3303,20,FALSE)*K1110*IF(L1110="t",10,IF(L1110="kg",0.01,IF(L1110="q",1,IF(L1110="l",0.01*VLOOKUP(EVID_HNOJENI!N1110,HNOJIVA_ALL!$A$2:$AE$3303,31,FALSE),"CHYBA")))),2)</f>
        <v>#N/A</v>
      </c>
    </row>
    <row r="1111" spans="1:21" x14ac:dyDescent="0.2">
      <c r="A1111" s="32"/>
      <c r="B1111" s="45" t="e">
        <f>VLOOKUP($A1111,EVID_OSEVU!$A$1:$M$4972,2,FALSE)</f>
        <v>#N/A</v>
      </c>
      <c r="C1111" s="45" t="e">
        <f>VLOOKUP($A1111,EVID_OSEVU!$A$1:$M$4972,3,FALSE)</f>
        <v>#N/A</v>
      </c>
      <c r="D1111" s="45" t="e">
        <f>VLOOKUP($A1111,EVID_OSEVU!$A$1:$M$4972,4,FALSE)</f>
        <v>#N/A</v>
      </c>
      <c r="E1111" s="45" t="e">
        <f>VLOOKUP($A1111,EVID_OSEVU!$A$1:$M$4972,7,FALSE)</f>
        <v>#N/A</v>
      </c>
      <c r="F1111" s="45" t="e">
        <f>VLOOKUP($A1111,EVID_OSEVU!$A$1:$M$4972,8,FALSE)</f>
        <v>#N/A</v>
      </c>
      <c r="G1111" s="45" t="e">
        <f>VLOOKUP($A1111,EVID_OSEVU!$A$1:$M$4972,11,FALSE)</f>
        <v>#N/A</v>
      </c>
      <c r="H1111" s="35"/>
      <c r="I1111" s="48"/>
      <c r="J1111" s="33" t="e">
        <f>VLOOKUP($A1111,EVID_OSEVU!$A$1:$M$4972,11,FALSE)</f>
        <v>#N/A</v>
      </c>
      <c r="K1111" s="39"/>
      <c r="L1111" s="49"/>
      <c r="M1111" s="89" t="e">
        <f t="shared" si="17"/>
        <v>#N/A</v>
      </c>
      <c r="N1111" s="50"/>
      <c r="O1111" s="37" t="e">
        <f>VLOOKUP(EVID_HNOJENI!N1111,HNOJIVA_ALL!$A$2:$Z$3303,4,FALSE)</f>
        <v>#N/A</v>
      </c>
      <c r="P1111" s="51" t="e">
        <f>ROUND(VLOOKUP(EVID_HNOJENI!N1111,HNOJIVA_ALL!$A$2:$Z$3303,14,FALSE)*K1111*IF(L1111="t",10,IF(L1111="kg",0.01,IF(L1111="q",1,IF(L1111="l",0.01*VLOOKUP(EVID_HNOJENI!N1111,HNOJIVA_ALL!$A$2:$AE$3303,31,FALSE),"CHYBA")))),2)</f>
        <v>#N/A</v>
      </c>
      <c r="Q1111" s="51" t="e">
        <f>ROUND(VLOOKUP(EVID_HNOJENI!N1111,HNOJIVA_ALL!$A$2:$Z$3303,15,FALSE)*K1111*IF(L1111="t",10,IF(L1111="kg",0.01,IF(L1111="q",1,IF(L1111="l",0.01*VLOOKUP(EVID_HNOJENI!N1111,HNOJIVA_ALL!$A$2:$AE$3303,31,FALSE),"CHYBA")))),2)</f>
        <v>#N/A</v>
      </c>
      <c r="R1111" s="51" t="e">
        <f>ROUND(VLOOKUP(EVID_HNOJENI!N1111,HNOJIVA_ALL!$A$2:$Z$3303,16,FALSE)*K1111*IF(L1111="t",10,IF(L1111="kg",0.01,IF(L1111="q",1,IF(L1111="l",0.01*VLOOKUP(EVID_HNOJENI!N1111,HNOJIVA_ALL!$A$2:$AE$3303,31,FALSE),"CHYBA")))),2)</f>
        <v>#N/A</v>
      </c>
      <c r="S1111" s="51" t="e">
        <f>ROUND(VLOOKUP(EVID_HNOJENI!N1111,HNOJIVA_ALL!$A$2:$Z$3303,18,FALSE)*K1111*IF(L1111="t",10,IF(L1111="kg",0.01,IF(L1111="q",1,IF(L1111="l",0.01*VLOOKUP(EVID_HNOJENI!N1111,HNOJIVA_ALL!$A$2:$AE$3303,31,FALSE),"CHYBA")))),2)</f>
        <v>#N/A</v>
      </c>
      <c r="T1111" s="51" t="e">
        <f>ROUND(VLOOKUP(EVID_HNOJENI!N1111,HNOJIVA_ALL!$A$2:$Z$3303,17,FALSE)*K1111*IF(L1111="t",10,IF(L1111="kg",0.01,IF(L1111="q",1,IF(L1111="l",0.01*VLOOKUP(EVID_HNOJENI!N1111,HNOJIVA_ALL!$A$2:$AE$3303,31,FALSE),"CHYBA")))),2)</f>
        <v>#N/A</v>
      </c>
      <c r="U1111" s="51" t="e">
        <f>ROUND(VLOOKUP(EVID_HNOJENI!N1111,HNOJIVA_ALL!$A$2:$Z$3303,20,FALSE)*K1111*IF(L1111="t",10,IF(L1111="kg",0.01,IF(L1111="q",1,IF(L1111="l",0.01*VLOOKUP(EVID_HNOJENI!N1111,HNOJIVA_ALL!$A$2:$AE$3303,31,FALSE),"CHYBA")))),2)</f>
        <v>#N/A</v>
      </c>
    </row>
    <row r="1112" spans="1:21" x14ac:dyDescent="0.2">
      <c r="A1112" s="32"/>
      <c r="B1112" s="45" t="e">
        <f>VLOOKUP($A1112,EVID_OSEVU!$A$1:$M$4972,2,FALSE)</f>
        <v>#N/A</v>
      </c>
      <c r="C1112" s="45" t="e">
        <f>VLOOKUP($A1112,EVID_OSEVU!$A$1:$M$4972,3,FALSE)</f>
        <v>#N/A</v>
      </c>
      <c r="D1112" s="45" t="e">
        <f>VLOOKUP($A1112,EVID_OSEVU!$A$1:$M$4972,4,FALSE)</f>
        <v>#N/A</v>
      </c>
      <c r="E1112" s="45" t="e">
        <f>VLOOKUP($A1112,EVID_OSEVU!$A$1:$M$4972,7,FALSE)</f>
        <v>#N/A</v>
      </c>
      <c r="F1112" s="45" t="e">
        <f>VLOOKUP($A1112,EVID_OSEVU!$A$1:$M$4972,8,FALSE)</f>
        <v>#N/A</v>
      </c>
      <c r="G1112" s="45" t="e">
        <f>VLOOKUP($A1112,EVID_OSEVU!$A$1:$M$4972,11,FALSE)</f>
        <v>#N/A</v>
      </c>
      <c r="H1112" s="35"/>
      <c r="I1112" s="48"/>
      <c r="J1112" s="33" t="e">
        <f>VLOOKUP($A1112,EVID_OSEVU!$A$1:$M$4972,11,FALSE)</f>
        <v>#N/A</v>
      </c>
      <c r="K1112" s="39"/>
      <c r="L1112" s="49"/>
      <c r="M1112" s="89" t="e">
        <f t="shared" si="17"/>
        <v>#N/A</v>
      </c>
      <c r="N1112" s="50"/>
      <c r="O1112" s="37" t="e">
        <f>VLOOKUP(EVID_HNOJENI!N1112,HNOJIVA_ALL!$A$2:$Z$3303,4,FALSE)</f>
        <v>#N/A</v>
      </c>
      <c r="P1112" s="51" t="e">
        <f>ROUND(VLOOKUP(EVID_HNOJENI!N1112,HNOJIVA_ALL!$A$2:$Z$3303,14,FALSE)*K1112*IF(L1112="t",10,IF(L1112="kg",0.01,IF(L1112="q",1,IF(L1112="l",0.01*VLOOKUP(EVID_HNOJENI!N1112,HNOJIVA_ALL!$A$2:$AE$3303,31,FALSE),"CHYBA")))),2)</f>
        <v>#N/A</v>
      </c>
      <c r="Q1112" s="51" t="e">
        <f>ROUND(VLOOKUP(EVID_HNOJENI!N1112,HNOJIVA_ALL!$A$2:$Z$3303,15,FALSE)*K1112*IF(L1112="t",10,IF(L1112="kg",0.01,IF(L1112="q",1,IF(L1112="l",0.01*VLOOKUP(EVID_HNOJENI!N1112,HNOJIVA_ALL!$A$2:$AE$3303,31,FALSE),"CHYBA")))),2)</f>
        <v>#N/A</v>
      </c>
      <c r="R1112" s="51" t="e">
        <f>ROUND(VLOOKUP(EVID_HNOJENI!N1112,HNOJIVA_ALL!$A$2:$Z$3303,16,FALSE)*K1112*IF(L1112="t",10,IF(L1112="kg",0.01,IF(L1112="q",1,IF(L1112="l",0.01*VLOOKUP(EVID_HNOJENI!N1112,HNOJIVA_ALL!$A$2:$AE$3303,31,FALSE),"CHYBA")))),2)</f>
        <v>#N/A</v>
      </c>
      <c r="S1112" s="51" t="e">
        <f>ROUND(VLOOKUP(EVID_HNOJENI!N1112,HNOJIVA_ALL!$A$2:$Z$3303,18,FALSE)*K1112*IF(L1112="t",10,IF(L1112="kg",0.01,IF(L1112="q",1,IF(L1112="l",0.01*VLOOKUP(EVID_HNOJENI!N1112,HNOJIVA_ALL!$A$2:$AE$3303,31,FALSE),"CHYBA")))),2)</f>
        <v>#N/A</v>
      </c>
      <c r="T1112" s="51" t="e">
        <f>ROUND(VLOOKUP(EVID_HNOJENI!N1112,HNOJIVA_ALL!$A$2:$Z$3303,17,FALSE)*K1112*IF(L1112="t",10,IF(L1112="kg",0.01,IF(L1112="q",1,IF(L1112="l",0.01*VLOOKUP(EVID_HNOJENI!N1112,HNOJIVA_ALL!$A$2:$AE$3303,31,FALSE),"CHYBA")))),2)</f>
        <v>#N/A</v>
      </c>
      <c r="U1112" s="51" t="e">
        <f>ROUND(VLOOKUP(EVID_HNOJENI!N1112,HNOJIVA_ALL!$A$2:$Z$3303,20,FALSE)*K1112*IF(L1112="t",10,IF(L1112="kg",0.01,IF(L1112="q",1,IF(L1112="l",0.01*VLOOKUP(EVID_HNOJENI!N1112,HNOJIVA_ALL!$A$2:$AE$3303,31,FALSE),"CHYBA")))),2)</f>
        <v>#N/A</v>
      </c>
    </row>
    <row r="1113" spans="1:21" x14ac:dyDescent="0.2">
      <c r="A1113" s="32"/>
      <c r="B1113" s="45" t="e">
        <f>VLOOKUP($A1113,EVID_OSEVU!$A$1:$M$4972,2,FALSE)</f>
        <v>#N/A</v>
      </c>
      <c r="C1113" s="45" t="e">
        <f>VLOOKUP($A1113,EVID_OSEVU!$A$1:$M$4972,3,FALSE)</f>
        <v>#N/A</v>
      </c>
      <c r="D1113" s="45" t="e">
        <f>VLOOKUP($A1113,EVID_OSEVU!$A$1:$M$4972,4,FALSE)</f>
        <v>#N/A</v>
      </c>
      <c r="E1113" s="45" t="e">
        <f>VLOOKUP($A1113,EVID_OSEVU!$A$1:$M$4972,7,FALSE)</f>
        <v>#N/A</v>
      </c>
      <c r="F1113" s="45" t="e">
        <f>VLOOKUP($A1113,EVID_OSEVU!$A$1:$M$4972,8,FALSE)</f>
        <v>#N/A</v>
      </c>
      <c r="G1113" s="45" t="e">
        <f>VLOOKUP($A1113,EVID_OSEVU!$A$1:$M$4972,11,FALSE)</f>
        <v>#N/A</v>
      </c>
      <c r="H1113" s="35"/>
      <c r="I1113" s="48"/>
      <c r="J1113" s="33" t="e">
        <f>VLOOKUP($A1113,EVID_OSEVU!$A$1:$M$4972,11,FALSE)</f>
        <v>#N/A</v>
      </c>
      <c r="K1113" s="39"/>
      <c r="L1113" s="49"/>
      <c r="M1113" s="89" t="e">
        <f t="shared" si="17"/>
        <v>#N/A</v>
      </c>
      <c r="N1113" s="50"/>
      <c r="O1113" s="37" t="e">
        <f>VLOOKUP(EVID_HNOJENI!N1113,HNOJIVA_ALL!$A$2:$Z$3303,4,FALSE)</f>
        <v>#N/A</v>
      </c>
      <c r="P1113" s="51" t="e">
        <f>ROUND(VLOOKUP(EVID_HNOJENI!N1113,HNOJIVA_ALL!$A$2:$Z$3303,14,FALSE)*K1113*IF(L1113="t",10,IF(L1113="kg",0.01,IF(L1113="q",1,IF(L1113="l",0.01*VLOOKUP(EVID_HNOJENI!N1113,HNOJIVA_ALL!$A$2:$AE$3303,31,FALSE),"CHYBA")))),2)</f>
        <v>#N/A</v>
      </c>
      <c r="Q1113" s="51" t="e">
        <f>ROUND(VLOOKUP(EVID_HNOJENI!N1113,HNOJIVA_ALL!$A$2:$Z$3303,15,FALSE)*K1113*IF(L1113="t",10,IF(L1113="kg",0.01,IF(L1113="q",1,IF(L1113="l",0.01*VLOOKUP(EVID_HNOJENI!N1113,HNOJIVA_ALL!$A$2:$AE$3303,31,FALSE),"CHYBA")))),2)</f>
        <v>#N/A</v>
      </c>
      <c r="R1113" s="51" t="e">
        <f>ROUND(VLOOKUP(EVID_HNOJENI!N1113,HNOJIVA_ALL!$A$2:$Z$3303,16,FALSE)*K1113*IF(L1113="t",10,IF(L1113="kg",0.01,IF(L1113="q",1,IF(L1113="l",0.01*VLOOKUP(EVID_HNOJENI!N1113,HNOJIVA_ALL!$A$2:$AE$3303,31,FALSE),"CHYBA")))),2)</f>
        <v>#N/A</v>
      </c>
      <c r="S1113" s="51" t="e">
        <f>ROUND(VLOOKUP(EVID_HNOJENI!N1113,HNOJIVA_ALL!$A$2:$Z$3303,18,FALSE)*K1113*IF(L1113="t",10,IF(L1113="kg",0.01,IF(L1113="q",1,IF(L1113="l",0.01*VLOOKUP(EVID_HNOJENI!N1113,HNOJIVA_ALL!$A$2:$AE$3303,31,FALSE),"CHYBA")))),2)</f>
        <v>#N/A</v>
      </c>
      <c r="T1113" s="51" t="e">
        <f>ROUND(VLOOKUP(EVID_HNOJENI!N1113,HNOJIVA_ALL!$A$2:$Z$3303,17,FALSE)*K1113*IF(L1113="t",10,IF(L1113="kg",0.01,IF(L1113="q",1,IF(L1113="l",0.01*VLOOKUP(EVID_HNOJENI!N1113,HNOJIVA_ALL!$A$2:$AE$3303,31,FALSE),"CHYBA")))),2)</f>
        <v>#N/A</v>
      </c>
      <c r="U1113" s="51" t="e">
        <f>ROUND(VLOOKUP(EVID_HNOJENI!N1113,HNOJIVA_ALL!$A$2:$Z$3303,20,FALSE)*K1113*IF(L1113="t",10,IF(L1113="kg",0.01,IF(L1113="q",1,IF(L1113="l",0.01*VLOOKUP(EVID_HNOJENI!N1113,HNOJIVA_ALL!$A$2:$AE$3303,31,FALSE),"CHYBA")))),2)</f>
        <v>#N/A</v>
      </c>
    </row>
    <row r="1114" spans="1:21" x14ac:dyDescent="0.2">
      <c r="A1114" s="32"/>
      <c r="B1114" s="45" t="e">
        <f>VLOOKUP($A1114,EVID_OSEVU!$A$1:$M$4972,2,FALSE)</f>
        <v>#N/A</v>
      </c>
      <c r="C1114" s="45" t="e">
        <f>VLOOKUP($A1114,EVID_OSEVU!$A$1:$M$4972,3,FALSE)</f>
        <v>#N/A</v>
      </c>
      <c r="D1114" s="45" t="e">
        <f>VLOOKUP($A1114,EVID_OSEVU!$A$1:$M$4972,4,FALSE)</f>
        <v>#N/A</v>
      </c>
      <c r="E1114" s="45" t="e">
        <f>VLOOKUP($A1114,EVID_OSEVU!$A$1:$M$4972,7,FALSE)</f>
        <v>#N/A</v>
      </c>
      <c r="F1114" s="45" t="e">
        <f>VLOOKUP($A1114,EVID_OSEVU!$A$1:$M$4972,8,FALSE)</f>
        <v>#N/A</v>
      </c>
      <c r="G1114" s="45" t="e">
        <f>VLOOKUP($A1114,EVID_OSEVU!$A$1:$M$4972,11,FALSE)</f>
        <v>#N/A</v>
      </c>
      <c r="H1114" s="35"/>
      <c r="I1114" s="48"/>
      <c r="J1114" s="33" t="e">
        <f>VLOOKUP($A1114,EVID_OSEVU!$A$1:$M$4972,11,FALSE)</f>
        <v>#N/A</v>
      </c>
      <c r="K1114" s="39"/>
      <c r="L1114" s="49"/>
      <c r="M1114" s="89" t="e">
        <f t="shared" si="17"/>
        <v>#N/A</v>
      </c>
      <c r="N1114" s="50"/>
      <c r="O1114" s="37" t="e">
        <f>VLOOKUP(EVID_HNOJENI!N1114,HNOJIVA_ALL!$A$2:$Z$3303,4,FALSE)</f>
        <v>#N/A</v>
      </c>
      <c r="P1114" s="51" t="e">
        <f>ROUND(VLOOKUP(EVID_HNOJENI!N1114,HNOJIVA_ALL!$A$2:$Z$3303,14,FALSE)*K1114*IF(L1114="t",10,IF(L1114="kg",0.01,IF(L1114="q",1,IF(L1114="l",0.01*VLOOKUP(EVID_HNOJENI!N1114,HNOJIVA_ALL!$A$2:$AE$3303,31,FALSE),"CHYBA")))),2)</f>
        <v>#N/A</v>
      </c>
      <c r="Q1114" s="51" t="e">
        <f>ROUND(VLOOKUP(EVID_HNOJENI!N1114,HNOJIVA_ALL!$A$2:$Z$3303,15,FALSE)*K1114*IF(L1114="t",10,IF(L1114="kg",0.01,IF(L1114="q",1,IF(L1114="l",0.01*VLOOKUP(EVID_HNOJENI!N1114,HNOJIVA_ALL!$A$2:$AE$3303,31,FALSE),"CHYBA")))),2)</f>
        <v>#N/A</v>
      </c>
      <c r="R1114" s="51" t="e">
        <f>ROUND(VLOOKUP(EVID_HNOJENI!N1114,HNOJIVA_ALL!$A$2:$Z$3303,16,FALSE)*K1114*IF(L1114="t",10,IF(L1114="kg",0.01,IF(L1114="q",1,IF(L1114="l",0.01*VLOOKUP(EVID_HNOJENI!N1114,HNOJIVA_ALL!$A$2:$AE$3303,31,FALSE),"CHYBA")))),2)</f>
        <v>#N/A</v>
      </c>
      <c r="S1114" s="51" t="e">
        <f>ROUND(VLOOKUP(EVID_HNOJENI!N1114,HNOJIVA_ALL!$A$2:$Z$3303,18,FALSE)*K1114*IF(L1114="t",10,IF(L1114="kg",0.01,IF(L1114="q",1,IF(L1114="l",0.01*VLOOKUP(EVID_HNOJENI!N1114,HNOJIVA_ALL!$A$2:$AE$3303,31,FALSE),"CHYBA")))),2)</f>
        <v>#N/A</v>
      </c>
      <c r="T1114" s="51" t="e">
        <f>ROUND(VLOOKUP(EVID_HNOJENI!N1114,HNOJIVA_ALL!$A$2:$Z$3303,17,FALSE)*K1114*IF(L1114="t",10,IF(L1114="kg",0.01,IF(L1114="q",1,IF(L1114="l",0.01*VLOOKUP(EVID_HNOJENI!N1114,HNOJIVA_ALL!$A$2:$AE$3303,31,FALSE),"CHYBA")))),2)</f>
        <v>#N/A</v>
      </c>
      <c r="U1114" s="51" t="e">
        <f>ROUND(VLOOKUP(EVID_HNOJENI!N1114,HNOJIVA_ALL!$A$2:$Z$3303,20,FALSE)*K1114*IF(L1114="t",10,IF(L1114="kg",0.01,IF(L1114="q",1,IF(L1114="l",0.01*VLOOKUP(EVID_HNOJENI!N1114,HNOJIVA_ALL!$A$2:$AE$3303,31,FALSE),"CHYBA")))),2)</f>
        <v>#N/A</v>
      </c>
    </row>
    <row r="1115" spans="1:21" x14ac:dyDescent="0.2">
      <c r="A1115" s="32"/>
      <c r="B1115" s="45" t="e">
        <f>VLOOKUP($A1115,EVID_OSEVU!$A$1:$M$4972,2,FALSE)</f>
        <v>#N/A</v>
      </c>
      <c r="C1115" s="45" t="e">
        <f>VLOOKUP($A1115,EVID_OSEVU!$A$1:$M$4972,3,FALSE)</f>
        <v>#N/A</v>
      </c>
      <c r="D1115" s="45" t="e">
        <f>VLOOKUP($A1115,EVID_OSEVU!$A$1:$M$4972,4,FALSE)</f>
        <v>#N/A</v>
      </c>
      <c r="E1115" s="45" t="e">
        <f>VLOOKUP($A1115,EVID_OSEVU!$A$1:$M$4972,7,FALSE)</f>
        <v>#N/A</v>
      </c>
      <c r="F1115" s="45" t="e">
        <f>VLOOKUP($A1115,EVID_OSEVU!$A$1:$M$4972,8,FALSE)</f>
        <v>#N/A</v>
      </c>
      <c r="G1115" s="45" t="e">
        <f>VLOOKUP($A1115,EVID_OSEVU!$A$1:$M$4972,11,FALSE)</f>
        <v>#N/A</v>
      </c>
      <c r="H1115" s="35"/>
      <c r="I1115" s="48"/>
      <c r="J1115" s="33" t="e">
        <f>VLOOKUP($A1115,EVID_OSEVU!$A$1:$M$4972,11,FALSE)</f>
        <v>#N/A</v>
      </c>
      <c r="K1115" s="39"/>
      <c r="L1115" s="49"/>
      <c r="M1115" s="89" t="e">
        <f t="shared" si="17"/>
        <v>#N/A</v>
      </c>
      <c r="N1115" s="50"/>
      <c r="O1115" s="37" t="e">
        <f>VLOOKUP(EVID_HNOJENI!N1115,HNOJIVA_ALL!$A$2:$Z$3303,4,FALSE)</f>
        <v>#N/A</v>
      </c>
      <c r="P1115" s="51" t="e">
        <f>ROUND(VLOOKUP(EVID_HNOJENI!N1115,HNOJIVA_ALL!$A$2:$Z$3303,14,FALSE)*K1115*IF(L1115="t",10,IF(L1115="kg",0.01,IF(L1115="q",1,IF(L1115="l",0.01*VLOOKUP(EVID_HNOJENI!N1115,HNOJIVA_ALL!$A$2:$AE$3303,31,FALSE),"CHYBA")))),2)</f>
        <v>#N/A</v>
      </c>
      <c r="Q1115" s="51" t="e">
        <f>ROUND(VLOOKUP(EVID_HNOJENI!N1115,HNOJIVA_ALL!$A$2:$Z$3303,15,FALSE)*K1115*IF(L1115="t",10,IF(L1115="kg",0.01,IF(L1115="q",1,IF(L1115="l",0.01*VLOOKUP(EVID_HNOJENI!N1115,HNOJIVA_ALL!$A$2:$AE$3303,31,FALSE),"CHYBA")))),2)</f>
        <v>#N/A</v>
      </c>
      <c r="R1115" s="51" t="e">
        <f>ROUND(VLOOKUP(EVID_HNOJENI!N1115,HNOJIVA_ALL!$A$2:$Z$3303,16,FALSE)*K1115*IF(L1115="t",10,IF(L1115="kg",0.01,IF(L1115="q",1,IF(L1115="l",0.01*VLOOKUP(EVID_HNOJENI!N1115,HNOJIVA_ALL!$A$2:$AE$3303,31,FALSE),"CHYBA")))),2)</f>
        <v>#N/A</v>
      </c>
      <c r="S1115" s="51" t="e">
        <f>ROUND(VLOOKUP(EVID_HNOJENI!N1115,HNOJIVA_ALL!$A$2:$Z$3303,18,FALSE)*K1115*IF(L1115="t",10,IF(L1115="kg",0.01,IF(L1115="q",1,IF(L1115="l",0.01*VLOOKUP(EVID_HNOJENI!N1115,HNOJIVA_ALL!$A$2:$AE$3303,31,FALSE),"CHYBA")))),2)</f>
        <v>#N/A</v>
      </c>
      <c r="T1115" s="51" t="e">
        <f>ROUND(VLOOKUP(EVID_HNOJENI!N1115,HNOJIVA_ALL!$A$2:$Z$3303,17,FALSE)*K1115*IF(L1115="t",10,IF(L1115="kg",0.01,IF(L1115="q",1,IF(L1115="l",0.01*VLOOKUP(EVID_HNOJENI!N1115,HNOJIVA_ALL!$A$2:$AE$3303,31,FALSE),"CHYBA")))),2)</f>
        <v>#N/A</v>
      </c>
      <c r="U1115" s="51" t="e">
        <f>ROUND(VLOOKUP(EVID_HNOJENI!N1115,HNOJIVA_ALL!$A$2:$Z$3303,20,FALSE)*K1115*IF(L1115="t",10,IF(L1115="kg",0.01,IF(L1115="q",1,IF(L1115="l",0.01*VLOOKUP(EVID_HNOJENI!N1115,HNOJIVA_ALL!$A$2:$AE$3303,31,FALSE),"CHYBA")))),2)</f>
        <v>#N/A</v>
      </c>
    </row>
    <row r="1116" spans="1:21" x14ac:dyDescent="0.2">
      <c r="A1116" s="32"/>
      <c r="B1116" s="45" t="e">
        <f>VLOOKUP($A1116,EVID_OSEVU!$A$1:$M$4972,2,FALSE)</f>
        <v>#N/A</v>
      </c>
      <c r="C1116" s="45" t="e">
        <f>VLOOKUP($A1116,EVID_OSEVU!$A$1:$M$4972,3,FALSE)</f>
        <v>#N/A</v>
      </c>
      <c r="D1116" s="45" t="e">
        <f>VLOOKUP($A1116,EVID_OSEVU!$A$1:$M$4972,4,FALSE)</f>
        <v>#N/A</v>
      </c>
      <c r="E1116" s="45" t="e">
        <f>VLOOKUP($A1116,EVID_OSEVU!$A$1:$M$4972,7,FALSE)</f>
        <v>#N/A</v>
      </c>
      <c r="F1116" s="45" t="e">
        <f>VLOOKUP($A1116,EVID_OSEVU!$A$1:$M$4972,8,FALSE)</f>
        <v>#N/A</v>
      </c>
      <c r="G1116" s="45" t="e">
        <f>VLOOKUP($A1116,EVID_OSEVU!$A$1:$M$4972,11,FALSE)</f>
        <v>#N/A</v>
      </c>
      <c r="H1116" s="35"/>
      <c r="I1116" s="48"/>
      <c r="J1116" s="33" t="e">
        <f>VLOOKUP($A1116,EVID_OSEVU!$A$1:$M$4972,11,FALSE)</f>
        <v>#N/A</v>
      </c>
      <c r="K1116" s="39"/>
      <c r="L1116" s="49"/>
      <c r="M1116" s="89" t="e">
        <f t="shared" si="17"/>
        <v>#N/A</v>
      </c>
      <c r="N1116" s="50"/>
      <c r="O1116" s="37" t="e">
        <f>VLOOKUP(EVID_HNOJENI!N1116,HNOJIVA_ALL!$A$2:$Z$3303,4,FALSE)</f>
        <v>#N/A</v>
      </c>
      <c r="P1116" s="51" t="e">
        <f>ROUND(VLOOKUP(EVID_HNOJENI!N1116,HNOJIVA_ALL!$A$2:$Z$3303,14,FALSE)*K1116*IF(L1116="t",10,IF(L1116="kg",0.01,IF(L1116="q",1,IF(L1116="l",0.01*VLOOKUP(EVID_HNOJENI!N1116,HNOJIVA_ALL!$A$2:$AE$3303,31,FALSE),"CHYBA")))),2)</f>
        <v>#N/A</v>
      </c>
      <c r="Q1116" s="51" t="e">
        <f>ROUND(VLOOKUP(EVID_HNOJENI!N1116,HNOJIVA_ALL!$A$2:$Z$3303,15,FALSE)*K1116*IF(L1116="t",10,IF(L1116="kg",0.01,IF(L1116="q",1,IF(L1116="l",0.01*VLOOKUP(EVID_HNOJENI!N1116,HNOJIVA_ALL!$A$2:$AE$3303,31,FALSE),"CHYBA")))),2)</f>
        <v>#N/A</v>
      </c>
      <c r="R1116" s="51" t="e">
        <f>ROUND(VLOOKUP(EVID_HNOJENI!N1116,HNOJIVA_ALL!$A$2:$Z$3303,16,FALSE)*K1116*IF(L1116="t",10,IF(L1116="kg",0.01,IF(L1116="q",1,IF(L1116="l",0.01*VLOOKUP(EVID_HNOJENI!N1116,HNOJIVA_ALL!$A$2:$AE$3303,31,FALSE),"CHYBA")))),2)</f>
        <v>#N/A</v>
      </c>
      <c r="S1116" s="51" t="e">
        <f>ROUND(VLOOKUP(EVID_HNOJENI!N1116,HNOJIVA_ALL!$A$2:$Z$3303,18,FALSE)*K1116*IF(L1116="t",10,IF(L1116="kg",0.01,IF(L1116="q",1,IF(L1116="l",0.01*VLOOKUP(EVID_HNOJENI!N1116,HNOJIVA_ALL!$A$2:$AE$3303,31,FALSE),"CHYBA")))),2)</f>
        <v>#N/A</v>
      </c>
      <c r="T1116" s="51" t="e">
        <f>ROUND(VLOOKUP(EVID_HNOJENI!N1116,HNOJIVA_ALL!$A$2:$Z$3303,17,FALSE)*K1116*IF(L1116="t",10,IF(L1116="kg",0.01,IF(L1116="q",1,IF(L1116="l",0.01*VLOOKUP(EVID_HNOJENI!N1116,HNOJIVA_ALL!$A$2:$AE$3303,31,FALSE),"CHYBA")))),2)</f>
        <v>#N/A</v>
      </c>
      <c r="U1116" s="51" t="e">
        <f>ROUND(VLOOKUP(EVID_HNOJENI!N1116,HNOJIVA_ALL!$A$2:$Z$3303,20,FALSE)*K1116*IF(L1116="t",10,IF(L1116="kg",0.01,IF(L1116="q",1,IF(L1116="l",0.01*VLOOKUP(EVID_HNOJENI!N1116,HNOJIVA_ALL!$A$2:$AE$3303,31,FALSE),"CHYBA")))),2)</f>
        <v>#N/A</v>
      </c>
    </row>
    <row r="1117" spans="1:21" x14ac:dyDescent="0.2">
      <c r="A1117" s="32"/>
      <c r="B1117" s="45" t="e">
        <f>VLOOKUP($A1117,EVID_OSEVU!$A$1:$M$4972,2,FALSE)</f>
        <v>#N/A</v>
      </c>
      <c r="C1117" s="45" t="e">
        <f>VLOOKUP($A1117,EVID_OSEVU!$A$1:$M$4972,3,FALSE)</f>
        <v>#N/A</v>
      </c>
      <c r="D1117" s="45" t="e">
        <f>VLOOKUP($A1117,EVID_OSEVU!$A$1:$M$4972,4,FALSE)</f>
        <v>#N/A</v>
      </c>
      <c r="E1117" s="45" t="e">
        <f>VLOOKUP($A1117,EVID_OSEVU!$A$1:$M$4972,7,FALSE)</f>
        <v>#N/A</v>
      </c>
      <c r="F1117" s="45" t="e">
        <f>VLOOKUP($A1117,EVID_OSEVU!$A$1:$M$4972,8,FALSE)</f>
        <v>#N/A</v>
      </c>
      <c r="G1117" s="45" t="e">
        <f>VLOOKUP($A1117,EVID_OSEVU!$A$1:$M$4972,11,FALSE)</f>
        <v>#N/A</v>
      </c>
      <c r="H1117" s="35"/>
      <c r="I1117" s="48"/>
      <c r="J1117" s="33" t="e">
        <f>VLOOKUP($A1117,EVID_OSEVU!$A$1:$M$4972,11,FALSE)</f>
        <v>#N/A</v>
      </c>
      <c r="K1117" s="39"/>
      <c r="L1117" s="49"/>
      <c r="M1117" s="89" t="e">
        <f t="shared" si="17"/>
        <v>#N/A</v>
      </c>
      <c r="N1117" s="50"/>
      <c r="O1117" s="37" t="e">
        <f>VLOOKUP(EVID_HNOJENI!N1117,HNOJIVA_ALL!$A$2:$Z$3303,4,FALSE)</f>
        <v>#N/A</v>
      </c>
      <c r="P1117" s="51" t="e">
        <f>ROUND(VLOOKUP(EVID_HNOJENI!N1117,HNOJIVA_ALL!$A$2:$Z$3303,14,FALSE)*K1117*IF(L1117="t",10,IF(L1117="kg",0.01,IF(L1117="q",1,IF(L1117="l",0.01*VLOOKUP(EVID_HNOJENI!N1117,HNOJIVA_ALL!$A$2:$AE$3303,31,FALSE),"CHYBA")))),2)</f>
        <v>#N/A</v>
      </c>
      <c r="Q1117" s="51" t="e">
        <f>ROUND(VLOOKUP(EVID_HNOJENI!N1117,HNOJIVA_ALL!$A$2:$Z$3303,15,FALSE)*K1117*IF(L1117="t",10,IF(L1117="kg",0.01,IF(L1117="q",1,IF(L1117="l",0.01*VLOOKUP(EVID_HNOJENI!N1117,HNOJIVA_ALL!$A$2:$AE$3303,31,FALSE),"CHYBA")))),2)</f>
        <v>#N/A</v>
      </c>
      <c r="R1117" s="51" t="e">
        <f>ROUND(VLOOKUP(EVID_HNOJENI!N1117,HNOJIVA_ALL!$A$2:$Z$3303,16,FALSE)*K1117*IF(L1117="t",10,IF(L1117="kg",0.01,IF(L1117="q",1,IF(L1117="l",0.01*VLOOKUP(EVID_HNOJENI!N1117,HNOJIVA_ALL!$A$2:$AE$3303,31,FALSE),"CHYBA")))),2)</f>
        <v>#N/A</v>
      </c>
      <c r="S1117" s="51" t="e">
        <f>ROUND(VLOOKUP(EVID_HNOJENI!N1117,HNOJIVA_ALL!$A$2:$Z$3303,18,FALSE)*K1117*IF(L1117="t",10,IF(L1117="kg",0.01,IF(L1117="q",1,IF(L1117="l",0.01*VLOOKUP(EVID_HNOJENI!N1117,HNOJIVA_ALL!$A$2:$AE$3303,31,FALSE),"CHYBA")))),2)</f>
        <v>#N/A</v>
      </c>
      <c r="T1117" s="51" t="e">
        <f>ROUND(VLOOKUP(EVID_HNOJENI!N1117,HNOJIVA_ALL!$A$2:$Z$3303,17,FALSE)*K1117*IF(L1117="t",10,IF(L1117="kg",0.01,IF(L1117="q",1,IF(L1117="l",0.01*VLOOKUP(EVID_HNOJENI!N1117,HNOJIVA_ALL!$A$2:$AE$3303,31,FALSE),"CHYBA")))),2)</f>
        <v>#N/A</v>
      </c>
      <c r="U1117" s="51" t="e">
        <f>ROUND(VLOOKUP(EVID_HNOJENI!N1117,HNOJIVA_ALL!$A$2:$Z$3303,20,FALSE)*K1117*IF(L1117="t",10,IF(L1117="kg",0.01,IF(L1117="q",1,IF(L1117="l",0.01*VLOOKUP(EVID_HNOJENI!N1117,HNOJIVA_ALL!$A$2:$AE$3303,31,FALSE),"CHYBA")))),2)</f>
        <v>#N/A</v>
      </c>
    </row>
    <row r="1118" spans="1:21" x14ac:dyDescent="0.2">
      <c r="A1118" s="32"/>
      <c r="B1118" s="45" t="e">
        <f>VLOOKUP($A1118,EVID_OSEVU!$A$1:$M$4972,2,FALSE)</f>
        <v>#N/A</v>
      </c>
      <c r="C1118" s="45" t="e">
        <f>VLOOKUP($A1118,EVID_OSEVU!$A$1:$M$4972,3,FALSE)</f>
        <v>#N/A</v>
      </c>
      <c r="D1118" s="45" t="e">
        <f>VLOOKUP($A1118,EVID_OSEVU!$A$1:$M$4972,4,FALSE)</f>
        <v>#N/A</v>
      </c>
      <c r="E1118" s="45" t="e">
        <f>VLOOKUP($A1118,EVID_OSEVU!$A$1:$M$4972,7,FALSE)</f>
        <v>#N/A</v>
      </c>
      <c r="F1118" s="45" t="e">
        <f>VLOOKUP($A1118,EVID_OSEVU!$A$1:$M$4972,8,FALSE)</f>
        <v>#N/A</v>
      </c>
      <c r="G1118" s="45" t="e">
        <f>VLOOKUP($A1118,EVID_OSEVU!$A$1:$M$4972,11,FALSE)</f>
        <v>#N/A</v>
      </c>
      <c r="H1118" s="35"/>
      <c r="I1118" s="48"/>
      <c r="J1118" s="33" t="e">
        <f>VLOOKUP($A1118,EVID_OSEVU!$A$1:$M$4972,11,FALSE)</f>
        <v>#N/A</v>
      </c>
      <c r="K1118" s="39"/>
      <c r="L1118" s="49"/>
      <c r="M1118" s="89" t="e">
        <f t="shared" si="17"/>
        <v>#N/A</v>
      </c>
      <c r="N1118" s="50"/>
      <c r="O1118" s="37" t="e">
        <f>VLOOKUP(EVID_HNOJENI!N1118,HNOJIVA_ALL!$A$2:$Z$3303,4,FALSE)</f>
        <v>#N/A</v>
      </c>
      <c r="P1118" s="51" t="e">
        <f>ROUND(VLOOKUP(EVID_HNOJENI!N1118,HNOJIVA_ALL!$A$2:$Z$3303,14,FALSE)*K1118*IF(L1118="t",10,IF(L1118="kg",0.01,IF(L1118="q",1,IF(L1118="l",0.01*VLOOKUP(EVID_HNOJENI!N1118,HNOJIVA_ALL!$A$2:$AE$3303,31,FALSE),"CHYBA")))),2)</f>
        <v>#N/A</v>
      </c>
      <c r="Q1118" s="51" t="e">
        <f>ROUND(VLOOKUP(EVID_HNOJENI!N1118,HNOJIVA_ALL!$A$2:$Z$3303,15,FALSE)*K1118*IF(L1118="t",10,IF(L1118="kg",0.01,IF(L1118="q",1,IF(L1118="l",0.01*VLOOKUP(EVID_HNOJENI!N1118,HNOJIVA_ALL!$A$2:$AE$3303,31,FALSE),"CHYBA")))),2)</f>
        <v>#N/A</v>
      </c>
      <c r="R1118" s="51" t="e">
        <f>ROUND(VLOOKUP(EVID_HNOJENI!N1118,HNOJIVA_ALL!$A$2:$Z$3303,16,FALSE)*K1118*IF(L1118="t",10,IF(L1118="kg",0.01,IF(L1118="q",1,IF(L1118="l",0.01*VLOOKUP(EVID_HNOJENI!N1118,HNOJIVA_ALL!$A$2:$AE$3303,31,FALSE),"CHYBA")))),2)</f>
        <v>#N/A</v>
      </c>
      <c r="S1118" s="51" t="e">
        <f>ROUND(VLOOKUP(EVID_HNOJENI!N1118,HNOJIVA_ALL!$A$2:$Z$3303,18,FALSE)*K1118*IF(L1118="t",10,IF(L1118="kg",0.01,IF(L1118="q",1,IF(L1118="l",0.01*VLOOKUP(EVID_HNOJENI!N1118,HNOJIVA_ALL!$A$2:$AE$3303,31,FALSE),"CHYBA")))),2)</f>
        <v>#N/A</v>
      </c>
      <c r="T1118" s="51" t="e">
        <f>ROUND(VLOOKUP(EVID_HNOJENI!N1118,HNOJIVA_ALL!$A$2:$Z$3303,17,FALSE)*K1118*IF(L1118="t",10,IF(L1118="kg",0.01,IF(L1118="q",1,IF(L1118="l",0.01*VLOOKUP(EVID_HNOJENI!N1118,HNOJIVA_ALL!$A$2:$AE$3303,31,FALSE),"CHYBA")))),2)</f>
        <v>#N/A</v>
      </c>
      <c r="U1118" s="51" t="e">
        <f>ROUND(VLOOKUP(EVID_HNOJENI!N1118,HNOJIVA_ALL!$A$2:$Z$3303,20,FALSE)*K1118*IF(L1118="t",10,IF(L1118="kg",0.01,IF(L1118="q",1,IF(L1118="l",0.01*VLOOKUP(EVID_HNOJENI!N1118,HNOJIVA_ALL!$A$2:$AE$3303,31,FALSE),"CHYBA")))),2)</f>
        <v>#N/A</v>
      </c>
    </row>
    <row r="1119" spans="1:21" x14ac:dyDescent="0.2">
      <c r="A1119" s="32"/>
      <c r="B1119" s="45" t="e">
        <f>VLOOKUP($A1119,EVID_OSEVU!$A$1:$M$4972,2,FALSE)</f>
        <v>#N/A</v>
      </c>
      <c r="C1119" s="45" t="e">
        <f>VLOOKUP($A1119,EVID_OSEVU!$A$1:$M$4972,3,FALSE)</f>
        <v>#N/A</v>
      </c>
      <c r="D1119" s="45" t="e">
        <f>VLOOKUP($A1119,EVID_OSEVU!$A$1:$M$4972,4,FALSE)</f>
        <v>#N/A</v>
      </c>
      <c r="E1119" s="45" t="e">
        <f>VLOOKUP($A1119,EVID_OSEVU!$A$1:$M$4972,7,FALSE)</f>
        <v>#N/A</v>
      </c>
      <c r="F1119" s="45" t="e">
        <f>VLOOKUP($A1119,EVID_OSEVU!$A$1:$M$4972,8,FALSE)</f>
        <v>#N/A</v>
      </c>
      <c r="G1119" s="45" t="e">
        <f>VLOOKUP($A1119,EVID_OSEVU!$A$1:$M$4972,11,FALSE)</f>
        <v>#N/A</v>
      </c>
      <c r="H1119" s="35"/>
      <c r="I1119" s="48"/>
      <c r="J1119" s="33" t="e">
        <f>VLOOKUP($A1119,EVID_OSEVU!$A$1:$M$4972,11,FALSE)</f>
        <v>#N/A</v>
      </c>
      <c r="K1119" s="39"/>
      <c r="L1119" s="49"/>
      <c r="M1119" s="89" t="e">
        <f t="shared" si="17"/>
        <v>#N/A</v>
      </c>
      <c r="N1119" s="50"/>
      <c r="O1119" s="37" t="e">
        <f>VLOOKUP(EVID_HNOJENI!N1119,HNOJIVA_ALL!$A$2:$Z$3303,4,FALSE)</f>
        <v>#N/A</v>
      </c>
      <c r="P1119" s="51" t="e">
        <f>ROUND(VLOOKUP(EVID_HNOJENI!N1119,HNOJIVA_ALL!$A$2:$Z$3303,14,FALSE)*K1119*IF(L1119="t",10,IF(L1119="kg",0.01,IF(L1119="q",1,IF(L1119="l",0.01*VLOOKUP(EVID_HNOJENI!N1119,HNOJIVA_ALL!$A$2:$AE$3303,31,FALSE),"CHYBA")))),2)</f>
        <v>#N/A</v>
      </c>
      <c r="Q1119" s="51" t="e">
        <f>ROUND(VLOOKUP(EVID_HNOJENI!N1119,HNOJIVA_ALL!$A$2:$Z$3303,15,FALSE)*K1119*IF(L1119="t",10,IF(L1119="kg",0.01,IF(L1119="q",1,IF(L1119="l",0.01*VLOOKUP(EVID_HNOJENI!N1119,HNOJIVA_ALL!$A$2:$AE$3303,31,FALSE),"CHYBA")))),2)</f>
        <v>#N/A</v>
      </c>
      <c r="R1119" s="51" t="e">
        <f>ROUND(VLOOKUP(EVID_HNOJENI!N1119,HNOJIVA_ALL!$A$2:$Z$3303,16,FALSE)*K1119*IF(L1119="t",10,IF(L1119="kg",0.01,IF(L1119="q",1,IF(L1119="l",0.01*VLOOKUP(EVID_HNOJENI!N1119,HNOJIVA_ALL!$A$2:$AE$3303,31,FALSE),"CHYBA")))),2)</f>
        <v>#N/A</v>
      </c>
      <c r="S1119" s="51" t="e">
        <f>ROUND(VLOOKUP(EVID_HNOJENI!N1119,HNOJIVA_ALL!$A$2:$Z$3303,18,FALSE)*K1119*IF(L1119="t",10,IF(L1119="kg",0.01,IF(L1119="q",1,IF(L1119="l",0.01*VLOOKUP(EVID_HNOJENI!N1119,HNOJIVA_ALL!$A$2:$AE$3303,31,FALSE),"CHYBA")))),2)</f>
        <v>#N/A</v>
      </c>
      <c r="T1119" s="51" t="e">
        <f>ROUND(VLOOKUP(EVID_HNOJENI!N1119,HNOJIVA_ALL!$A$2:$Z$3303,17,FALSE)*K1119*IF(L1119="t",10,IF(L1119="kg",0.01,IF(L1119="q",1,IF(L1119="l",0.01*VLOOKUP(EVID_HNOJENI!N1119,HNOJIVA_ALL!$A$2:$AE$3303,31,FALSE),"CHYBA")))),2)</f>
        <v>#N/A</v>
      </c>
      <c r="U1119" s="51" t="e">
        <f>ROUND(VLOOKUP(EVID_HNOJENI!N1119,HNOJIVA_ALL!$A$2:$Z$3303,20,FALSE)*K1119*IF(L1119="t",10,IF(L1119="kg",0.01,IF(L1119="q",1,IF(L1119="l",0.01*VLOOKUP(EVID_HNOJENI!N1119,HNOJIVA_ALL!$A$2:$AE$3303,31,FALSE),"CHYBA")))),2)</f>
        <v>#N/A</v>
      </c>
    </row>
    <row r="1120" spans="1:21" x14ac:dyDescent="0.2">
      <c r="A1120" s="32"/>
      <c r="B1120" s="45" t="e">
        <f>VLOOKUP($A1120,EVID_OSEVU!$A$1:$M$4972,2,FALSE)</f>
        <v>#N/A</v>
      </c>
      <c r="C1120" s="45" t="e">
        <f>VLOOKUP($A1120,EVID_OSEVU!$A$1:$M$4972,3,FALSE)</f>
        <v>#N/A</v>
      </c>
      <c r="D1120" s="45" t="e">
        <f>VLOOKUP($A1120,EVID_OSEVU!$A$1:$M$4972,4,FALSE)</f>
        <v>#N/A</v>
      </c>
      <c r="E1120" s="45" t="e">
        <f>VLOOKUP($A1120,EVID_OSEVU!$A$1:$M$4972,7,FALSE)</f>
        <v>#N/A</v>
      </c>
      <c r="F1120" s="45" t="e">
        <f>VLOOKUP($A1120,EVID_OSEVU!$A$1:$M$4972,8,FALSE)</f>
        <v>#N/A</v>
      </c>
      <c r="G1120" s="45" t="e">
        <f>VLOOKUP($A1120,EVID_OSEVU!$A$1:$M$4972,11,FALSE)</f>
        <v>#N/A</v>
      </c>
      <c r="H1120" s="35"/>
      <c r="I1120" s="48"/>
      <c r="J1120" s="33" t="e">
        <f>VLOOKUP($A1120,EVID_OSEVU!$A$1:$M$4972,11,FALSE)</f>
        <v>#N/A</v>
      </c>
      <c r="K1120" s="39"/>
      <c r="L1120" s="49"/>
      <c r="M1120" s="89" t="e">
        <f t="shared" si="17"/>
        <v>#N/A</v>
      </c>
      <c r="N1120" s="50"/>
      <c r="O1120" s="37" t="e">
        <f>VLOOKUP(EVID_HNOJENI!N1120,HNOJIVA_ALL!$A$2:$Z$3303,4,FALSE)</f>
        <v>#N/A</v>
      </c>
      <c r="P1120" s="51" t="e">
        <f>ROUND(VLOOKUP(EVID_HNOJENI!N1120,HNOJIVA_ALL!$A$2:$Z$3303,14,FALSE)*K1120*IF(L1120="t",10,IF(L1120="kg",0.01,IF(L1120="q",1,IF(L1120="l",0.01*VLOOKUP(EVID_HNOJENI!N1120,HNOJIVA_ALL!$A$2:$AE$3303,31,FALSE),"CHYBA")))),2)</f>
        <v>#N/A</v>
      </c>
      <c r="Q1120" s="51" t="e">
        <f>ROUND(VLOOKUP(EVID_HNOJENI!N1120,HNOJIVA_ALL!$A$2:$Z$3303,15,FALSE)*K1120*IF(L1120="t",10,IF(L1120="kg",0.01,IF(L1120="q",1,IF(L1120="l",0.01*VLOOKUP(EVID_HNOJENI!N1120,HNOJIVA_ALL!$A$2:$AE$3303,31,FALSE),"CHYBA")))),2)</f>
        <v>#N/A</v>
      </c>
      <c r="R1120" s="51" t="e">
        <f>ROUND(VLOOKUP(EVID_HNOJENI!N1120,HNOJIVA_ALL!$A$2:$Z$3303,16,FALSE)*K1120*IF(L1120="t",10,IF(L1120="kg",0.01,IF(L1120="q",1,IF(L1120="l",0.01*VLOOKUP(EVID_HNOJENI!N1120,HNOJIVA_ALL!$A$2:$AE$3303,31,FALSE),"CHYBA")))),2)</f>
        <v>#N/A</v>
      </c>
      <c r="S1120" s="51" t="e">
        <f>ROUND(VLOOKUP(EVID_HNOJENI!N1120,HNOJIVA_ALL!$A$2:$Z$3303,18,FALSE)*K1120*IF(L1120="t",10,IF(L1120="kg",0.01,IF(L1120="q",1,IF(L1120="l",0.01*VLOOKUP(EVID_HNOJENI!N1120,HNOJIVA_ALL!$A$2:$AE$3303,31,FALSE),"CHYBA")))),2)</f>
        <v>#N/A</v>
      </c>
      <c r="T1120" s="51" t="e">
        <f>ROUND(VLOOKUP(EVID_HNOJENI!N1120,HNOJIVA_ALL!$A$2:$Z$3303,17,FALSE)*K1120*IF(L1120="t",10,IF(L1120="kg",0.01,IF(L1120="q",1,IF(L1120="l",0.01*VLOOKUP(EVID_HNOJENI!N1120,HNOJIVA_ALL!$A$2:$AE$3303,31,FALSE),"CHYBA")))),2)</f>
        <v>#N/A</v>
      </c>
      <c r="U1120" s="51" t="e">
        <f>ROUND(VLOOKUP(EVID_HNOJENI!N1120,HNOJIVA_ALL!$A$2:$Z$3303,20,FALSE)*K1120*IF(L1120="t",10,IF(L1120="kg",0.01,IF(L1120="q",1,IF(L1120="l",0.01*VLOOKUP(EVID_HNOJENI!N1120,HNOJIVA_ALL!$A$2:$AE$3303,31,FALSE),"CHYBA")))),2)</f>
        <v>#N/A</v>
      </c>
    </row>
    <row r="1121" spans="1:21" x14ac:dyDescent="0.2">
      <c r="A1121" s="32"/>
      <c r="B1121" s="45" t="e">
        <f>VLOOKUP($A1121,EVID_OSEVU!$A$1:$M$4972,2,FALSE)</f>
        <v>#N/A</v>
      </c>
      <c r="C1121" s="45" t="e">
        <f>VLOOKUP($A1121,EVID_OSEVU!$A$1:$M$4972,3,FALSE)</f>
        <v>#N/A</v>
      </c>
      <c r="D1121" s="45" t="e">
        <f>VLOOKUP($A1121,EVID_OSEVU!$A$1:$M$4972,4,FALSE)</f>
        <v>#N/A</v>
      </c>
      <c r="E1121" s="45" t="e">
        <f>VLOOKUP($A1121,EVID_OSEVU!$A$1:$M$4972,7,FALSE)</f>
        <v>#N/A</v>
      </c>
      <c r="F1121" s="45" t="e">
        <f>VLOOKUP($A1121,EVID_OSEVU!$A$1:$M$4972,8,FALSE)</f>
        <v>#N/A</v>
      </c>
      <c r="G1121" s="45" t="e">
        <f>VLOOKUP($A1121,EVID_OSEVU!$A$1:$M$4972,11,FALSE)</f>
        <v>#N/A</v>
      </c>
      <c r="H1121" s="35"/>
      <c r="I1121" s="48"/>
      <c r="J1121" s="33" t="e">
        <f>VLOOKUP($A1121,EVID_OSEVU!$A$1:$M$4972,11,FALSE)</f>
        <v>#N/A</v>
      </c>
      <c r="K1121" s="39"/>
      <c r="L1121" s="49"/>
      <c r="M1121" s="89" t="e">
        <f t="shared" si="17"/>
        <v>#N/A</v>
      </c>
      <c r="N1121" s="50"/>
      <c r="O1121" s="37" t="e">
        <f>VLOOKUP(EVID_HNOJENI!N1121,HNOJIVA_ALL!$A$2:$Z$3303,4,FALSE)</f>
        <v>#N/A</v>
      </c>
      <c r="P1121" s="51" t="e">
        <f>ROUND(VLOOKUP(EVID_HNOJENI!N1121,HNOJIVA_ALL!$A$2:$Z$3303,14,FALSE)*K1121*IF(L1121="t",10,IF(L1121="kg",0.01,IF(L1121="q",1,IF(L1121="l",0.01*VLOOKUP(EVID_HNOJENI!N1121,HNOJIVA_ALL!$A$2:$AE$3303,31,FALSE),"CHYBA")))),2)</f>
        <v>#N/A</v>
      </c>
      <c r="Q1121" s="51" t="e">
        <f>ROUND(VLOOKUP(EVID_HNOJENI!N1121,HNOJIVA_ALL!$A$2:$Z$3303,15,FALSE)*K1121*IF(L1121="t",10,IF(L1121="kg",0.01,IF(L1121="q",1,IF(L1121="l",0.01*VLOOKUP(EVID_HNOJENI!N1121,HNOJIVA_ALL!$A$2:$AE$3303,31,FALSE),"CHYBA")))),2)</f>
        <v>#N/A</v>
      </c>
      <c r="R1121" s="51" t="e">
        <f>ROUND(VLOOKUP(EVID_HNOJENI!N1121,HNOJIVA_ALL!$A$2:$Z$3303,16,FALSE)*K1121*IF(L1121="t",10,IF(L1121="kg",0.01,IF(L1121="q",1,IF(L1121="l",0.01*VLOOKUP(EVID_HNOJENI!N1121,HNOJIVA_ALL!$A$2:$AE$3303,31,FALSE),"CHYBA")))),2)</f>
        <v>#N/A</v>
      </c>
      <c r="S1121" s="51" t="e">
        <f>ROUND(VLOOKUP(EVID_HNOJENI!N1121,HNOJIVA_ALL!$A$2:$Z$3303,18,FALSE)*K1121*IF(L1121="t",10,IF(L1121="kg",0.01,IF(L1121="q",1,IF(L1121="l",0.01*VLOOKUP(EVID_HNOJENI!N1121,HNOJIVA_ALL!$A$2:$AE$3303,31,FALSE),"CHYBA")))),2)</f>
        <v>#N/A</v>
      </c>
      <c r="T1121" s="51" t="e">
        <f>ROUND(VLOOKUP(EVID_HNOJENI!N1121,HNOJIVA_ALL!$A$2:$Z$3303,17,FALSE)*K1121*IF(L1121="t",10,IF(L1121="kg",0.01,IF(L1121="q",1,IF(L1121="l",0.01*VLOOKUP(EVID_HNOJENI!N1121,HNOJIVA_ALL!$A$2:$AE$3303,31,FALSE),"CHYBA")))),2)</f>
        <v>#N/A</v>
      </c>
      <c r="U1121" s="51" t="e">
        <f>ROUND(VLOOKUP(EVID_HNOJENI!N1121,HNOJIVA_ALL!$A$2:$Z$3303,20,FALSE)*K1121*IF(L1121="t",10,IF(L1121="kg",0.01,IF(L1121="q",1,IF(L1121="l",0.01*VLOOKUP(EVID_HNOJENI!N1121,HNOJIVA_ALL!$A$2:$AE$3303,31,FALSE),"CHYBA")))),2)</f>
        <v>#N/A</v>
      </c>
    </row>
    <row r="1122" spans="1:21" x14ac:dyDescent="0.2">
      <c r="A1122" s="32"/>
      <c r="B1122" s="45" t="e">
        <f>VLOOKUP($A1122,EVID_OSEVU!$A$1:$M$4972,2,FALSE)</f>
        <v>#N/A</v>
      </c>
      <c r="C1122" s="45" t="e">
        <f>VLOOKUP($A1122,EVID_OSEVU!$A$1:$M$4972,3,FALSE)</f>
        <v>#N/A</v>
      </c>
      <c r="D1122" s="45" t="e">
        <f>VLOOKUP($A1122,EVID_OSEVU!$A$1:$M$4972,4,FALSE)</f>
        <v>#N/A</v>
      </c>
      <c r="E1122" s="45" t="e">
        <f>VLOOKUP($A1122,EVID_OSEVU!$A$1:$M$4972,7,FALSE)</f>
        <v>#N/A</v>
      </c>
      <c r="F1122" s="45" t="e">
        <f>VLOOKUP($A1122,EVID_OSEVU!$A$1:$M$4972,8,FALSE)</f>
        <v>#N/A</v>
      </c>
      <c r="G1122" s="45" t="e">
        <f>VLOOKUP($A1122,EVID_OSEVU!$A$1:$M$4972,11,FALSE)</f>
        <v>#N/A</v>
      </c>
      <c r="H1122" s="35"/>
      <c r="I1122" s="48"/>
      <c r="J1122" s="33" t="e">
        <f>VLOOKUP($A1122,EVID_OSEVU!$A$1:$M$4972,11,FALSE)</f>
        <v>#N/A</v>
      </c>
      <c r="K1122" s="39"/>
      <c r="L1122" s="49"/>
      <c r="M1122" s="89" t="e">
        <f t="shared" si="17"/>
        <v>#N/A</v>
      </c>
      <c r="N1122" s="50"/>
      <c r="O1122" s="37" t="e">
        <f>VLOOKUP(EVID_HNOJENI!N1122,HNOJIVA_ALL!$A$2:$Z$3303,4,FALSE)</f>
        <v>#N/A</v>
      </c>
      <c r="P1122" s="51" t="e">
        <f>ROUND(VLOOKUP(EVID_HNOJENI!N1122,HNOJIVA_ALL!$A$2:$Z$3303,14,FALSE)*K1122*IF(L1122="t",10,IF(L1122="kg",0.01,IF(L1122="q",1,IF(L1122="l",0.01*VLOOKUP(EVID_HNOJENI!N1122,HNOJIVA_ALL!$A$2:$AE$3303,31,FALSE),"CHYBA")))),2)</f>
        <v>#N/A</v>
      </c>
      <c r="Q1122" s="51" t="e">
        <f>ROUND(VLOOKUP(EVID_HNOJENI!N1122,HNOJIVA_ALL!$A$2:$Z$3303,15,FALSE)*K1122*IF(L1122="t",10,IF(L1122="kg",0.01,IF(L1122="q",1,IF(L1122="l",0.01*VLOOKUP(EVID_HNOJENI!N1122,HNOJIVA_ALL!$A$2:$AE$3303,31,FALSE),"CHYBA")))),2)</f>
        <v>#N/A</v>
      </c>
      <c r="R1122" s="51" t="e">
        <f>ROUND(VLOOKUP(EVID_HNOJENI!N1122,HNOJIVA_ALL!$A$2:$Z$3303,16,FALSE)*K1122*IF(L1122="t",10,IF(L1122="kg",0.01,IF(L1122="q",1,IF(L1122="l",0.01*VLOOKUP(EVID_HNOJENI!N1122,HNOJIVA_ALL!$A$2:$AE$3303,31,FALSE),"CHYBA")))),2)</f>
        <v>#N/A</v>
      </c>
      <c r="S1122" s="51" t="e">
        <f>ROUND(VLOOKUP(EVID_HNOJENI!N1122,HNOJIVA_ALL!$A$2:$Z$3303,18,FALSE)*K1122*IF(L1122="t",10,IF(L1122="kg",0.01,IF(L1122="q",1,IF(L1122="l",0.01*VLOOKUP(EVID_HNOJENI!N1122,HNOJIVA_ALL!$A$2:$AE$3303,31,FALSE),"CHYBA")))),2)</f>
        <v>#N/A</v>
      </c>
      <c r="T1122" s="51" t="e">
        <f>ROUND(VLOOKUP(EVID_HNOJENI!N1122,HNOJIVA_ALL!$A$2:$Z$3303,17,FALSE)*K1122*IF(L1122="t",10,IF(L1122="kg",0.01,IF(L1122="q",1,IF(L1122="l",0.01*VLOOKUP(EVID_HNOJENI!N1122,HNOJIVA_ALL!$A$2:$AE$3303,31,FALSE),"CHYBA")))),2)</f>
        <v>#N/A</v>
      </c>
      <c r="U1122" s="51" t="e">
        <f>ROUND(VLOOKUP(EVID_HNOJENI!N1122,HNOJIVA_ALL!$A$2:$Z$3303,20,FALSE)*K1122*IF(L1122="t",10,IF(L1122="kg",0.01,IF(L1122="q",1,IF(L1122="l",0.01*VLOOKUP(EVID_HNOJENI!N1122,HNOJIVA_ALL!$A$2:$AE$3303,31,FALSE),"CHYBA")))),2)</f>
        <v>#N/A</v>
      </c>
    </row>
    <row r="1123" spans="1:21" x14ac:dyDescent="0.2">
      <c r="A1123" s="32"/>
      <c r="B1123" s="45" t="e">
        <f>VLOOKUP($A1123,EVID_OSEVU!$A$1:$M$4972,2,FALSE)</f>
        <v>#N/A</v>
      </c>
      <c r="C1123" s="45" t="e">
        <f>VLOOKUP($A1123,EVID_OSEVU!$A$1:$M$4972,3,FALSE)</f>
        <v>#N/A</v>
      </c>
      <c r="D1123" s="45" t="e">
        <f>VLOOKUP($A1123,EVID_OSEVU!$A$1:$M$4972,4,FALSE)</f>
        <v>#N/A</v>
      </c>
      <c r="E1123" s="45" t="e">
        <f>VLOOKUP($A1123,EVID_OSEVU!$A$1:$M$4972,7,FALSE)</f>
        <v>#N/A</v>
      </c>
      <c r="F1123" s="45" t="e">
        <f>VLOOKUP($A1123,EVID_OSEVU!$A$1:$M$4972,8,FALSE)</f>
        <v>#N/A</v>
      </c>
      <c r="G1123" s="45" t="e">
        <f>VLOOKUP($A1123,EVID_OSEVU!$A$1:$M$4972,11,FALSE)</f>
        <v>#N/A</v>
      </c>
      <c r="H1123" s="35"/>
      <c r="I1123" s="48"/>
      <c r="J1123" s="33" t="e">
        <f>VLOOKUP($A1123,EVID_OSEVU!$A$1:$M$4972,11,FALSE)</f>
        <v>#N/A</v>
      </c>
      <c r="K1123" s="39"/>
      <c r="L1123" s="49"/>
      <c r="M1123" s="89" t="e">
        <f t="shared" si="17"/>
        <v>#N/A</v>
      </c>
      <c r="N1123" s="50"/>
      <c r="O1123" s="37" t="e">
        <f>VLOOKUP(EVID_HNOJENI!N1123,HNOJIVA_ALL!$A$2:$Z$3303,4,FALSE)</f>
        <v>#N/A</v>
      </c>
      <c r="P1123" s="51" t="e">
        <f>ROUND(VLOOKUP(EVID_HNOJENI!N1123,HNOJIVA_ALL!$A$2:$Z$3303,14,FALSE)*K1123*IF(L1123="t",10,IF(L1123="kg",0.01,IF(L1123="q",1,IF(L1123="l",0.01*VLOOKUP(EVID_HNOJENI!N1123,HNOJIVA_ALL!$A$2:$AE$3303,31,FALSE),"CHYBA")))),2)</f>
        <v>#N/A</v>
      </c>
      <c r="Q1123" s="51" t="e">
        <f>ROUND(VLOOKUP(EVID_HNOJENI!N1123,HNOJIVA_ALL!$A$2:$Z$3303,15,FALSE)*K1123*IF(L1123="t",10,IF(L1123="kg",0.01,IF(L1123="q",1,IF(L1123="l",0.01*VLOOKUP(EVID_HNOJENI!N1123,HNOJIVA_ALL!$A$2:$AE$3303,31,FALSE),"CHYBA")))),2)</f>
        <v>#N/A</v>
      </c>
      <c r="R1123" s="51" t="e">
        <f>ROUND(VLOOKUP(EVID_HNOJENI!N1123,HNOJIVA_ALL!$A$2:$Z$3303,16,FALSE)*K1123*IF(L1123="t",10,IF(L1123="kg",0.01,IF(L1123="q",1,IF(L1123="l",0.01*VLOOKUP(EVID_HNOJENI!N1123,HNOJIVA_ALL!$A$2:$AE$3303,31,FALSE),"CHYBA")))),2)</f>
        <v>#N/A</v>
      </c>
      <c r="S1123" s="51" t="e">
        <f>ROUND(VLOOKUP(EVID_HNOJENI!N1123,HNOJIVA_ALL!$A$2:$Z$3303,18,FALSE)*K1123*IF(L1123="t",10,IF(L1123="kg",0.01,IF(L1123="q",1,IF(L1123="l",0.01*VLOOKUP(EVID_HNOJENI!N1123,HNOJIVA_ALL!$A$2:$AE$3303,31,FALSE),"CHYBA")))),2)</f>
        <v>#N/A</v>
      </c>
      <c r="T1123" s="51" t="e">
        <f>ROUND(VLOOKUP(EVID_HNOJENI!N1123,HNOJIVA_ALL!$A$2:$Z$3303,17,FALSE)*K1123*IF(L1123="t",10,IF(L1123="kg",0.01,IF(L1123="q",1,IF(L1123="l",0.01*VLOOKUP(EVID_HNOJENI!N1123,HNOJIVA_ALL!$A$2:$AE$3303,31,FALSE),"CHYBA")))),2)</f>
        <v>#N/A</v>
      </c>
      <c r="U1123" s="51" t="e">
        <f>ROUND(VLOOKUP(EVID_HNOJENI!N1123,HNOJIVA_ALL!$A$2:$Z$3303,20,FALSE)*K1123*IF(L1123="t",10,IF(L1123="kg",0.01,IF(L1123="q",1,IF(L1123="l",0.01*VLOOKUP(EVID_HNOJENI!N1123,HNOJIVA_ALL!$A$2:$AE$3303,31,FALSE),"CHYBA")))),2)</f>
        <v>#N/A</v>
      </c>
    </row>
    <row r="1124" spans="1:21" x14ac:dyDescent="0.2">
      <c r="A1124" s="32"/>
      <c r="B1124" s="45" t="e">
        <f>VLOOKUP($A1124,EVID_OSEVU!$A$1:$M$4972,2,FALSE)</f>
        <v>#N/A</v>
      </c>
      <c r="C1124" s="45" t="e">
        <f>VLOOKUP($A1124,EVID_OSEVU!$A$1:$M$4972,3,FALSE)</f>
        <v>#N/A</v>
      </c>
      <c r="D1124" s="45" t="e">
        <f>VLOOKUP($A1124,EVID_OSEVU!$A$1:$M$4972,4,FALSE)</f>
        <v>#N/A</v>
      </c>
      <c r="E1124" s="45" t="e">
        <f>VLOOKUP($A1124,EVID_OSEVU!$A$1:$M$4972,7,FALSE)</f>
        <v>#N/A</v>
      </c>
      <c r="F1124" s="45" t="e">
        <f>VLOOKUP($A1124,EVID_OSEVU!$A$1:$M$4972,8,FALSE)</f>
        <v>#N/A</v>
      </c>
      <c r="G1124" s="45" t="e">
        <f>VLOOKUP($A1124,EVID_OSEVU!$A$1:$M$4972,11,FALSE)</f>
        <v>#N/A</v>
      </c>
      <c r="H1124" s="35"/>
      <c r="I1124" s="48"/>
      <c r="J1124" s="33" t="e">
        <f>VLOOKUP($A1124,EVID_OSEVU!$A$1:$M$4972,11,FALSE)</f>
        <v>#N/A</v>
      </c>
      <c r="K1124" s="39"/>
      <c r="L1124" s="49"/>
      <c r="M1124" s="89" t="e">
        <f t="shared" si="17"/>
        <v>#N/A</v>
      </c>
      <c r="N1124" s="50"/>
      <c r="O1124" s="37" t="e">
        <f>VLOOKUP(EVID_HNOJENI!N1124,HNOJIVA_ALL!$A$2:$Z$3303,4,FALSE)</f>
        <v>#N/A</v>
      </c>
      <c r="P1124" s="51" t="e">
        <f>ROUND(VLOOKUP(EVID_HNOJENI!N1124,HNOJIVA_ALL!$A$2:$Z$3303,14,FALSE)*K1124*IF(L1124="t",10,IF(L1124="kg",0.01,IF(L1124="q",1,IF(L1124="l",0.01*VLOOKUP(EVID_HNOJENI!N1124,HNOJIVA_ALL!$A$2:$AE$3303,31,FALSE),"CHYBA")))),2)</f>
        <v>#N/A</v>
      </c>
      <c r="Q1124" s="51" t="e">
        <f>ROUND(VLOOKUP(EVID_HNOJENI!N1124,HNOJIVA_ALL!$A$2:$Z$3303,15,FALSE)*K1124*IF(L1124="t",10,IF(L1124="kg",0.01,IF(L1124="q",1,IF(L1124="l",0.01*VLOOKUP(EVID_HNOJENI!N1124,HNOJIVA_ALL!$A$2:$AE$3303,31,FALSE),"CHYBA")))),2)</f>
        <v>#N/A</v>
      </c>
      <c r="R1124" s="51" t="e">
        <f>ROUND(VLOOKUP(EVID_HNOJENI!N1124,HNOJIVA_ALL!$A$2:$Z$3303,16,FALSE)*K1124*IF(L1124="t",10,IF(L1124="kg",0.01,IF(L1124="q",1,IF(L1124="l",0.01*VLOOKUP(EVID_HNOJENI!N1124,HNOJIVA_ALL!$A$2:$AE$3303,31,FALSE),"CHYBA")))),2)</f>
        <v>#N/A</v>
      </c>
      <c r="S1124" s="51" t="e">
        <f>ROUND(VLOOKUP(EVID_HNOJENI!N1124,HNOJIVA_ALL!$A$2:$Z$3303,18,FALSE)*K1124*IF(L1124="t",10,IF(L1124="kg",0.01,IF(L1124="q",1,IF(L1124="l",0.01*VLOOKUP(EVID_HNOJENI!N1124,HNOJIVA_ALL!$A$2:$AE$3303,31,FALSE),"CHYBA")))),2)</f>
        <v>#N/A</v>
      </c>
      <c r="T1124" s="51" t="e">
        <f>ROUND(VLOOKUP(EVID_HNOJENI!N1124,HNOJIVA_ALL!$A$2:$Z$3303,17,FALSE)*K1124*IF(L1124="t",10,IF(L1124="kg",0.01,IF(L1124="q",1,IF(L1124="l",0.01*VLOOKUP(EVID_HNOJENI!N1124,HNOJIVA_ALL!$A$2:$AE$3303,31,FALSE),"CHYBA")))),2)</f>
        <v>#N/A</v>
      </c>
      <c r="U1124" s="51" t="e">
        <f>ROUND(VLOOKUP(EVID_HNOJENI!N1124,HNOJIVA_ALL!$A$2:$Z$3303,20,FALSE)*K1124*IF(L1124="t",10,IF(L1124="kg",0.01,IF(L1124="q",1,IF(L1124="l",0.01*VLOOKUP(EVID_HNOJENI!N1124,HNOJIVA_ALL!$A$2:$AE$3303,31,FALSE),"CHYBA")))),2)</f>
        <v>#N/A</v>
      </c>
    </row>
    <row r="1125" spans="1:21" x14ac:dyDescent="0.2">
      <c r="A1125" s="32"/>
      <c r="B1125" s="45" t="e">
        <f>VLOOKUP($A1125,EVID_OSEVU!$A$1:$M$4972,2,FALSE)</f>
        <v>#N/A</v>
      </c>
      <c r="C1125" s="45" t="e">
        <f>VLOOKUP($A1125,EVID_OSEVU!$A$1:$M$4972,3,FALSE)</f>
        <v>#N/A</v>
      </c>
      <c r="D1125" s="45" t="e">
        <f>VLOOKUP($A1125,EVID_OSEVU!$A$1:$M$4972,4,FALSE)</f>
        <v>#N/A</v>
      </c>
      <c r="E1125" s="45" t="e">
        <f>VLOOKUP($A1125,EVID_OSEVU!$A$1:$M$4972,7,FALSE)</f>
        <v>#N/A</v>
      </c>
      <c r="F1125" s="45" t="e">
        <f>VLOOKUP($A1125,EVID_OSEVU!$A$1:$M$4972,8,FALSE)</f>
        <v>#N/A</v>
      </c>
      <c r="G1125" s="45" t="e">
        <f>VLOOKUP($A1125,EVID_OSEVU!$A$1:$M$4972,11,FALSE)</f>
        <v>#N/A</v>
      </c>
      <c r="H1125" s="35"/>
      <c r="I1125" s="48"/>
      <c r="J1125" s="33" t="e">
        <f>VLOOKUP($A1125,EVID_OSEVU!$A$1:$M$4972,11,FALSE)</f>
        <v>#N/A</v>
      </c>
      <c r="K1125" s="39"/>
      <c r="L1125" s="49"/>
      <c r="M1125" s="89" t="e">
        <f t="shared" si="17"/>
        <v>#N/A</v>
      </c>
      <c r="N1125" s="50"/>
      <c r="O1125" s="37" t="e">
        <f>VLOOKUP(EVID_HNOJENI!N1125,HNOJIVA_ALL!$A$2:$Z$3303,4,FALSE)</f>
        <v>#N/A</v>
      </c>
      <c r="P1125" s="51" t="e">
        <f>ROUND(VLOOKUP(EVID_HNOJENI!N1125,HNOJIVA_ALL!$A$2:$Z$3303,14,FALSE)*K1125*IF(L1125="t",10,IF(L1125="kg",0.01,IF(L1125="q",1,IF(L1125="l",0.01*VLOOKUP(EVID_HNOJENI!N1125,HNOJIVA_ALL!$A$2:$AE$3303,31,FALSE),"CHYBA")))),2)</f>
        <v>#N/A</v>
      </c>
      <c r="Q1125" s="51" t="e">
        <f>ROUND(VLOOKUP(EVID_HNOJENI!N1125,HNOJIVA_ALL!$A$2:$Z$3303,15,FALSE)*K1125*IF(L1125="t",10,IF(L1125="kg",0.01,IF(L1125="q",1,IF(L1125="l",0.01*VLOOKUP(EVID_HNOJENI!N1125,HNOJIVA_ALL!$A$2:$AE$3303,31,FALSE),"CHYBA")))),2)</f>
        <v>#N/A</v>
      </c>
      <c r="R1125" s="51" t="e">
        <f>ROUND(VLOOKUP(EVID_HNOJENI!N1125,HNOJIVA_ALL!$A$2:$Z$3303,16,FALSE)*K1125*IF(L1125="t",10,IF(L1125="kg",0.01,IF(L1125="q",1,IF(L1125="l",0.01*VLOOKUP(EVID_HNOJENI!N1125,HNOJIVA_ALL!$A$2:$AE$3303,31,FALSE),"CHYBA")))),2)</f>
        <v>#N/A</v>
      </c>
      <c r="S1125" s="51" t="e">
        <f>ROUND(VLOOKUP(EVID_HNOJENI!N1125,HNOJIVA_ALL!$A$2:$Z$3303,18,FALSE)*K1125*IF(L1125="t",10,IF(L1125="kg",0.01,IF(L1125="q",1,IF(L1125="l",0.01*VLOOKUP(EVID_HNOJENI!N1125,HNOJIVA_ALL!$A$2:$AE$3303,31,FALSE),"CHYBA")))),2)</f>
        <v>#N/A</v>
      </c>
      <c r="T1125" s="51" t="e">
        <f>ROUND(VLOOKUP(EVID_HNOJENI!N1125,HNOJIVA_ALL!$A$2:$Z$3303,17,FALSE)*K1125*IF(L1125="t",10,IF(L1125="kg",0.01,IF(L1125="q",1,IF(L1125="l",0.01*VLOOKUP(EVID_HNOJENI!N1125,HNOJIVA_ALL!$A$2:$AE$3303,31,FALSE),"CHYBA")))),2)</f>
        <v>#N/A</v>
      </c>
      <c r="U1125" s="51" t="e">
        <f>ROUND(VLOOKUP(EVID_HNOJENI!N1125,HNOJIVA_ALL!$A$2:$Z$3303,20,FALSE)*K1125*IF(L1125="t",10,IF(L1125="kg",0.01,IF(L1125="q",1,IF(L1125="l",0.01*VLOOKUP(EVID_HNOJENI!N1125,HNOJIVA_ALL!$A$2:$AE$3303,31,FALSE),"CHYBA")))),2)</f>
        <v>#N/A</v>
      </c>
    </row>
    <row r="1126" spans="1:21" x14ac:dyDescent="0.2">
      <c r="A1126" s="32"/>
      <c r="B1126" s="45" t="e">
        <f>VLOOKUP($A1126,EVID_OSEVU!$A$1:$M$4972,2,FALSE)</f>
        <v>#N/A</v>
      </c>
      <c r="C1126" s="45" t="e">
        <f>VLOOKUP($A1126,EVID_OSEVU!$A$1:$M$4972,3,FALSE)</f>
        <v>#N/A</v>
      </c>
      <c r="D1126" s="45" t="e">
        <f>VLOOKUP($A1126,EVID_OSEVU!$A$1:$M$4972,4,FALSE)</f>
        <v>#N/A</v>
      </c>
      <c r="E1126" s="45" t="e">
        <f>VLOOKUP($A1126,EVID_OSEVU!$A$1:$M$4972,7,FALSE)</f>
        <v>#N/A</v>
      </c>
      <c r="F1126" s="45" t="e">
        <f>VLOOKUP($A1126,EVID_OSEVU!$A$1:$M$4972,8,FALSE)</f>
        <v>#N/A</v>
      </c>
      <c r="G1126" s="45" t="e">
        <f>VLOOKUP($A1126,EVID_OSEVU!$A$1:$M$4972,11,FALSE)</f>
        <v>#N/A</v>
      </c>
      <c r="H1126" s="35"/>
      <c r="I1126" s="48"/>
      <c r="J1126" s="33" t="e">
        <f>VLOOKUP($A1126,EVID_OSEVU!$A$1:$M$4972,11,FALSE)</f>
        <v>#N/A</v>
      </c>
      <c r="K1126" s="39"/>
      <c r="L1126" s="49"/>
      <c r="M1126" s="89" t="e">
        <f t="shared" si="17"/>
        <v>#N/A</v>
      </c>
      <c r="N1126" s="50"/>
      <c r="O1126" s="37" t="e">
        <f>VLOOKUP(EVID_HNOJENI!N1126,HNOJIVA_ALL!$A$2:$Z$3303,4,FALSE)</f>
        <v>#N/A</v>
      </c>
      <c r="P1126" s="51" t="e">
        <f>ROUND(VLOOKUP(EVID_HNOJENI!N1126,HNOJIVA_ALL!$A$2:$Z$3303,14,FALSE)*K1126*IF(L1126="t",10,IF(L1126="kg",0.01,IF(L1126="q",1,IF(L1126="l",0.01*VLOOKUP(EVID_HNOJENI!N1126,HNOJIVA_ALL!$A$2:$AE$3303,31,FALSE),"CHYBA")))),2)</f>
        <v>#N/A</v>
      </c>
      <c r="Q1126" s="51" t="e">
        <f>ROUND(VLOOKUP(EVID_HNOJENI!N1126,HNOJIVA_ALL!$A$2:$Z$3303,15,FALSE)*K1126*IF(L1126="t",10,IF(L1126="kg",0.01,IF(L1126="q",1,IF(L1126="l",0.01*VLOOKUP(EVID_HNOJENI!N1126,HNOJIVA_ALL!$A$2:$AE$3303,31,FALSE),"CHYBA")))),2)</f>
        <v>#N/A</v>
      </c>
      <c r="R1126" s="51" t="e">
        <f>ROUND(VLOOKUP(EVID_HNOJENI!N1126,HNOJIVA_ALL!$A$2:$Z$3303,16,FALSE)*K1126*IF(L1126="t",10,IF(L1126="kg",0.01,IF(L1126="q",1,IF(L1126="l",0.01*VLOOKUP(EVID_HNOJENI!N1126,HNOJIVA_ALL!$A$2:$AE$3303,31,FALSE),"CHYBA")))),2)</f>
        <v>#N/A</v>
      </c>
      <c r="S1126" s="51" t="e">
        <f>ROUND(VLOOKUP(EVID_HNOJENI!N1126,HNOJIVA_ALL!$A$2:$Z$3303,18,FALSE)*K1126*IF(L1126="t",10,IF(L1126="kg",0.01,IF(L1126="q",1,IF(L1126="l",0.01*VLOOKUP(EVID_HNOJENI!N1126,HNOJIVA_ALL!$A$2:$AE$3303,31,FALSE),"CHYBA")))),2)</f>
        <v>#N/A</v>
      </c>
      <c r="T1126" s="51" t="e">
        <f>ROUND(VLOOKUP(EVID_HNOJENI!N1126,HNOJIVA_ALL!$A$2:$Z$3303,17,FALSE)*K1126*IF(L1126="t",10,IF(L1126="kg",0.01,IF(L1126="q",1,IF(L1126="l",0.01*VLOOKUP(EVID_HNOJENI!N1126,HNOJIVA_ALL!$A$2:$AE$3303,31,FALSE),"CHYBA")))),2)</f>
        <v>#N/A</v>
      </c>
      <c r="U1126" s="51" t="e">
        <f>ROUND(VLOOKUP(EVID_HNOJENI!N1126,HNOJIVA_ALL!$A$2:$Z$3303,20,FALSE)*K1126*IF(L1126="t",10,IF(L1126="kg",0.01,IF(L1126="q",1,IF(L1126="l",0.01*VLOOKUP(EVID_HNOJENI!N1126,HNOJIVA_ALL!$A$2:$AE$3303,31,FALSE),"CHYBA")))),2)</f>
        <v>#N/A</v>
      </c>
    </row>
    <row r="1127" spans="1:21" x14ac:dyDescent="0.2">
      <c r="A1127" s="32"/>
      <c r="B1127" s="45" t="e">
        <f>VLOOKUP($A1127,EVID_OSEVU!$A$1:$M$4972,2,FALSE)</f>
        <v>#N/A</v>
      </c>
      <c r="C1127" s="45" t="e">
        <f>VLOOKUP($A1127,EVID_OSEVU!$A$1:$M$4972,3,FALSE)</f>
        <v>#N/A</v>
      </c>
      <c r="D1127" s="45" t="e">
        <f>VLOOKUP($A1127,EVID_OSEVU!$A$1:$M$4972,4,FALSE)</f>
        <v>#N/A</v>
      </c>
      <c r="E1127" s="45" t="e">
        <f>VLOOKUP($A1127,EVID_OSEVU!$A$1:$M$4972,7,FALSE)</f>
        <v>#N/A</v>
      </c>
      <c r="F1127" s="45" t="e">
        <f>VLOOKUP($A1127,EVID_OSEVU!$A$1:$M$4972,8,FALSE)</f>
        <v>#N/A</v>
      </c>
      <c r="G1127" s="45" t="e">
        <f>VLOOKUP($A1127,EVID_OSEVU!$A$1:$M$4972,11,FALSE)</f>
        <v>#N/A</v>
      </c>
      <c r="H1127" s="35"/>
      <c r="I1127" s="48"/>
      <c r="J1127" s="33" t="e">
        <f>VLOOKUP($A1127,EVID_OSEVU!$A$1:$M$4972,11,FALSE)</f>
        <v>#N/A</v>
      </c>
      <c r="K1127" s="39"/>
      <c r="L1127" s="49"/>
      <c r="M1127" s="89" t="e">
        <f t="shared" si="17"/>
        <v>#N/A</v>
      </c>
      <c r="N1127" s="50"/>
      <c r="O1127" s="37" t="e">
        <f>VLOOKUP(EVID_HNOJENI!N1127,HNOJIVA_ALL!$A$2:$Z$3303,4,FALSE)</f>
        <v>#N/A</v>
      </c>
      <c r="P1127" s="51" t="e">
        <f>ROUND(VLOOKUP(EVID_HNOJENI!N1127,HNOJIVA_ALL!$A$2:$Z$3303,14,FALSE)*K1127*IF(L1127="t",10,IF(L1127="kg",0.01,IF(L1127="q",1,IF(L1127="l",0.01*VLOOKUP(EVID_HNOJENI!N1127,HNOJIVA_ALL!$A$2:$AE$3303,31,FALSE),"CHYBA")))),2)</f>
        <v>#N/A</v>
      </c>
      <c r="Q1127" s="51" t="e">
        <f>ROUND(VLOOKUP(EVID_HNOJENI!N1127,HNOJIVA_ALL!$A$2:$Z$3303,15,FALSE)*K1127*IF(L1127="t",10,IF(L1127="kg",0.01,IF(L1127="q",1,IF(L1127="l",0.01*VLOOKUP(EVID_HNOJENI!N1127,HNOJIVA_ALL!$A$2:$AE$3303,31,FALSE),"CHYBA")))),2)</f>
        <v>#N/A</v>
      </c>
      <c r="R1127" s="51" t="e">
        <f>ROUND(VLOOKUP(EVID_HNOJENI!N1127,HNOJIVA_ALL!$A$2:$Z$3303,16,FALSE)*K1127*IF(L1127="t",10,IF(L1127="kg",0.01,IF(L1127="q",1,IF(L1127="l",0.01*VLOOKUP(EVID_HNOJENI!N1127,HNOJIVA_ALL!$A$2:$AE$3303,31,FALSE),"CHYBA")))),2)</f>
        <v>#N/A</v>
      </c>
      <c r="S1127" s="51" t="e">
        <f>ROUND(VLOOKUP(EVID_HNOJENI!N1127,HNOJIVA_ALL!$A$2:$Z$3303,18,FALSE)*K1127*IF(L1127="t",10,IF(L1127="kg",0.01,IF(L1127="q",1,IF(L1127="l",0.01*VLOOKUP(EVID_HNOJENI!N1127,HNOJIVA_ALL!$A$2:$AE$3303,31,FALSE),"CHYBA")))),2)</f>
        <v>#N/A</v>
      </c>
      <c r="T1127" s="51" t="e">
        <f>ROUND(VLOOKUP(EVID_HNOJENI!N1127,HNOJIVA_ALL!$A$2:$Z$3303,17,FALSE)*K1127*IF(L1127="t",10,IF(L1127="kg",0.01,IF(L1127="q",1,IF(L1127="l",0.01*VLOOKUP(EVID_HNOJENI!N1127,HNOJIVA_ALL!$A$2:$AE$3303,31,FALSE),"CHYBA")))),2)</f>
        <v>#N/A</v>
      </c>
      <c r="U1127" s="51" t="e">
        <f>ROUND(VLOOKUP(EVID_HNOJENI!N1127,HNOJIVA_ALL!$A$2:$Z$3303,20,FALSE)*K1127*IF(L1127="t",10,IF(L1127="kg",0.01,IF(L1127="q",1,IF(L1127="l",0.01*VLOOKUP(EVID_HNOJENI!N1127,HNOJIVA_ALL!$A$2:$AE$3303,31,FALSE),"CHYBA")))),2)</f>
        <v>#N/A</v>
      </c>
    </row>
    <row r="1128" spans="1:21" x14ac:dyDescent="0.2">
      <c r="A1128" s="32"/>
      <c r="B1128" s="45" t="e">
        <f>VLOOKUP($A1128,EVID_OSEVU!$A$1:$M$4972,2,FALSE)</f>
        <v>#N/A</v>
      </c>
      <c r="C1128" s="45" t="e">
        <f>VLOOKUP($A1128,EVID_OSEVU!$A$1:$M$4972,3,FALSE)</f>
        <v>#N/A</v>
      </c>
      <c r="D1128" s="45" t="e">
        <f>VLOOKUP($A1128,EVID_OSEVU!$A$1:$M$4972,4,FALSE)</f>
        <v>#N/A</v>
      </c>
      <c r="E1128" s="45" t="e">
        <f>VLOOKUP($A1128,EVID_OSEVU!$A$1:$M$4972,7,FALSE)</f>
        <v>#N/A</v>
      </c>
      <c r="F1128" s="45" t="e">
        <f>VLOOKUP($A1128,EVID_OSEVU!$A$1:$M$4972,8,FALSE)</f>
        <v>#N/A</v>
      </c>
      <c r="G1128" s="45" t="e">
        <f>VLOOKUP($A1128,EVID_OSEVU!$A$1:$M$4972,11,FALSE)</f>
        <v>#N/A</v>
      </c>
      <c r="H1128" s="35"/>
      <c r="I1128" s="48"/>
      <c r="J1128" s="33" t="e">
        <f>VLOOKUP($A1128,EVID_OSEVU!$A$1:$M$4972,11,FALSE)</f>
        <v>#N/A</v>
      </c>
      <c r="K1128" s="39"/>
      <c r="L1128" s="49"/>
      <c r="M1128" s="89" t="e">
        <f t="shared" si="17"/>
        <v>#N/A</v>
      </c>
      <c r="N1128" s="50"/>
      <c r="O1128" s="37" t="e">
        <f>VLOOKUP(EVID_HNOJENI!N1128,HNOJIVA_ALL!$A$2:$Z$3303,4,FALSE)</f>
        <v>#N/A</v>
      </c>
      <c r="P1128" s="51" t="e">
        <f>ROUND(VLOOKUP(EVID_HNOJENI!N1128,HNOJIVA_ALL!$A$2:$Z$3303,14,FALSE)*K1128*IF(L1128="t",10,IF(L1128="kg",0.01,IF(L1128="q",1,IF(L1128="l",0.01*VLOOKUP(EVID_HNOJENI!N1128,HNOJIVA_ALL!$A$2:$AE$3303,31,FALSE),"CHYBA")))),2)</f>
        <v>#N/A</v>
      </c>
      <c r="Q1128" s="51" t="e">
        <f>ROUND(VLOOKUP(EVID_HNOJENI!N1128,HNOJIVA_ALL!$A$2:$Z$3303,15,FALSE)*K1128*IF(L1128="t",10,IF(L1128="kg",0.01,IF(L1128="q",1,IF(L1128="l",0.01*VLOOKUP(EVID_HNOJENI!N1128,HNOJIVA_ALL!$A$2:$AE$3303,31,FALSE),"CHYBA")))),2)</f>
        <v>#N/A</v>
      </c>
      <c r="R1128" s="51" t="e">
        <f>ROUND(VLOOKUP(EVID_HNOJENI!N1128,HNOJIVA_ALL!$A$2:$Z$3303,16,FALSE)*K1128*IF(L1128="t",10,IF(L1128="kg",0.01,IF(L1128="q",1,IF(L1128="l",0.01*VLOOKUP(EVID_HNOJENI!N1128,HNOJIVA_ALL!$A$2:$AE$3303,31,FALSE),"CHYBA")))),2)</f>
        <v>#N/A</v>
      </c>
      <c r="S1128" s="51" t="e">
        <f>ROUND(VLOOKUP(EVID_HNOJENI!N1128,HNOJIVA_ALL!$A$2:$Z$3303,18,FALSE)*K1128*IF(L1128="t",10,IF(L1128="kg",0.01,IF(L1128="q",1,IF(L1128="l",0.01*VLOOKUP(EVID_HNOJENI!N1128,HNOJIVA_ALL!$A$2:$AE$3303,31,FALSE),"CHYBA")))),2)</f>
        <v>#N/A</v>
      </c>
      <c r="T1128" s="51" t="e">
        <f>ROUND(VLOOKUP(EVID_HNOJENI!N1128,HNOJIVA_ALL!$A$2:$Z$3303,17,FALSE)*K1128*IF(L1128="t",10,IF(L1128="kg",0.01,IF(L1128="q",1,IF(L1128="l",0.01*VLOOKUP(EVID_HNOJENI!N1128,HNOJIVA_ALL!$A$2:$AE$3303,31,FALSE),"CHYBA")))),2)</f>
        <v>#N/A</v>
      </c>
      <c r="U1128" s="51" t="e">
        <f>ROUND(VLOOKUP(EVID_HNOJENI!N1128,HNOJIVA_ALL!$A$2:$Z$3303,20,FALSE)*K1128*IF(L1128="t",10,IF(L1128="kg",0.01,IF(L1128="q",1,IF(L1128="l",0.01*VLOOKUP(EVID_HNOJENI!N1128,HNOJIVA_ALL!$A$2:$AE$3303,31,FALSE),"CHYBA")))),2)</f>
        <v>#N/A</v>
      </c>
    </row>
    <row r="1129" spans="1:21" x14ac:dyDescent="0.2">
      <c r="A1129" s="32"/>
      <c r="B1129" s="45" t="e">
        <f>VLOOKUP($A1129,EVID_OSEVU!$A$1:$M$4972,2,FALSE)</f>
        <v>#N/A</v>
      </c>
      <c r="C1129" s="45" t="e">
        <f>VLOOKUP($A1129,EVID_OSEVU!$A$1:$M$4972,3,FALSE)</f>
        <v>#N/A</v>
      </c>
      <c r="D1129" s="45" t="e">
        <f>VLOOKUP($A1129,EVID_OSEVU!$A$1:$M$4972,4,FALSE)</f>
        <v>#N/A</v>
      </c>
      <c r="E1129" s="45" t="e">
        <f>VLOOKUP($A1129,EVID_OSEVU!$A$1:$M$4972,7,FALSE)</f>
        <v>#N/A</v>
      </c>
      <c r="F1129" s="45" t="e">
        <f>VLOOKUP($A1129,EVID_OSEVU!$A$1:$M$4972,8,FALSE)</f>
        <v>#N/A</v>
      </c>
      <c r="G1129" s="45" t="e">
        <f>VLOOKUP($A1129,EVID_OSEVU!$A$1:$M$4972,11,FALSE)</f>
        <v>#N/A</v>
      </c>
      <c r="H1129" s="35"/>
      <c r="I1129" s="48"/>
      <c r="J1129" s="33" t="e">
        <f>VLOOKUP($A1129,EVID_OSEVU!$A$1:$M$4972,11,FALSE)</f>
        <v>#N/A</v>
      </c>
      <c r="K1129" s="39"/>
      <c r="L1129" s="49"/>
      <c r="M1129" s="89" t="e">
        <f t="shared" si="17"/>
        <v>#N/A</v>
      </c>
      <c r="N1129" s="50"/>
      <c r="O1129" s="37" t="e">
        <f>VLOOKUP(EVID_HNOJENI!N1129,HNOJIVA_ALL!$A$2:$Z$3303,4,FALSE)</f>
        <v>#N/A</v>
      </c>
      <c r="P1129" s="51" t="e">
        <f>ROUND(VLOOKUP(EVID_HNOJENI!N1129,HNOJIVA_ALL!$A$2:$Z$3303,14,FALSE)*K1129*IF(L1129="t",10,IF(L1129="kg",0.01,IF(L1129="q",1,IF(L1129="l",0.01*VLOOKUP(EVID_HNOJENI!N1129,HNOJIVA_ALL!$A$2:$AE$3303,31,FALSE),"CHYBA")))),2)</f>
        <v>#N/A</v>
      </c>
      <c r="Q1129" s="51" t="e">
        <f>ROUND(VLOOKUP(EVID_HNOJENI!N1129,HNOJIVA_ALL!$A$2:$Z$3303,15,FALSE)*K1129*IF(L1129="t",10,IF(L1129="kg",0.01,IF(L1129="q",1,IF(L1129="l",0.01*VLOOKUP(EVID_HNOJENI!N1129,HNOJIVA_ALL!$A$2:$AE$3303,31,FALSE),"CHYBA")))),2)</f>
        <v>#N/A</v>
      </c>
      <c r="R1129" s="51" t="e">
        <f>ROUND(VLOOKUP(EVID_HNOJENI!N1129,HNOJIVA_ALL!$A$2:$Z$3303,16,FALSE)*K1129*IF(L1129="t",10,IF(L1129="kg",0.01,IF(L1129="q",1,IF(L1129="l",0.01*VLOOKUP(EVID_HNOJENI!N1129,HNOJIVA_ALL!$A$2:$AE$3303,31,FALSE),"CHYBA")))),2)</f>
        <v>#N/A</v>
      </c>
      <c r="S1129" s="51" t="e">
        <f>ROUND(VLOOKUP(EVID_HNOJENI!N1129,HNOJIVA_ALL!$A$2:$Z$3303,18,FALSE)*K1129*IF(L1129="t",10,IF(L1129="kg",0.01,IF(L1129="q",1,IF(L1129="l",0.01*VLOOKUP(EVID_HNOJENI!N1129,HNOJIVA_ALL!$A$2:$AE$3303,31,FALSE),"CHYBA")))),2)</f>
        <v>#N/A</v>
      </c>
      <c r="T1129" s="51" t="e">
        <f>ROUND(VLOOKUP(EVID_HNOJENI!N1129,HNOJIVA_ALL!$A$2:$Z$3303,17,FALSE)*K1129*IF(L1129="t",10,IF(L1129="kg",0.01,IF(L1129="q",1,IF(L1129="l",0.01*VLOOKUP(EVID_HNOJENI!N1129,HNOJIVA_ALL!$A$2:$AE$3303,31,FALSE),"CHYBA")))),2)</f>
        <v>#N/A</v>
      </c>
      <c r="U1129" s="51" t="e">
        <f>ROUND(VLOOKUP(EVID_HNOJENI!N1129,HNOJIVA_ALL!$A$2:$Z$3303,20,FALSE)*K1129*IF(L1129="t",10,IF(L1129="kg",0.01,IF(L1129="q",1,IF(L1129="l",0.01*VLOOKUP(EVID_HNOJENI!N1129,HNOJIVA_ALL!$A$2:$AE$3303,31,FALSE),"CHYBA")))),2)</f>
        <v>#N/A</v>
      </c>
    </row>
    <row r="1130" spans="1:21" x14ac:dyDescent="0.2">
      <c r="A1130" s="32"/>
      <c r="B1130" s="45" t="e">
        <f>VLOOKUP($A1130,EVID_OSEVU!$A$1:$M$4972,2,FALSE)</f>
        <v>#N/A</v>
      </c>
      <c r="C1130" s="45" t="e">
        <f>VLOOKUP($A1130,EVID_OSEVU!$A$1:$M$4972,3,FALSE)</f>
        <v>#N/A</v>
      </c>
      <c r="D1130" s="45" t="e">
        <f>VLOOKUP($A1130,EVID_OSEVU!$A$1:$M$4972,4,FALSE)</f>
        <v>#N/A</v>
      </c>
      <c r="E1130" s="45" t="e">
        <f>VLOOKUP($A1130,EVID_OSEVU!$A$1:$M$4972,7,FALSE)</f>
        <v>#N/A</v>
      </c>
      <c r="F1130" s="45" t="e">
        <f>VLOOKUP($A1130,EVID_OSEVU!$A$1:$M$4972,8,FALSE)</f>
        <v>#N/A</v>
      </c>
      <c r="G1130" s="45" t="e">
        <f>VLOOKUP($A1130,EVID_OSEVU!$A$1:$M$4972,11,FALSE)</f>
        <v>#N/A</v>
      </c>
      <c r="H1130" s="35"/>
      <c r="I1130" s="48"/>
      <c r="J1130" s="33" t="e">
        <f>VLOOKUP($A1130,EVID_OSEVU!$A$1:$M$4972,11,FALSE)</f>
        <v>#N/A</v>
      </c>
      <c r="K1130" s="39"/>
      <c r="L1130" s="49"/>
      <c r="M1130" s="89" t="e">
        <f t="shared" si="17"/>
        <v>#N/A</v>
      </c>
      <c r="N1130" s="50"/>
      <c r="O1130" s="37" t="e">
        <f>VLOOKUP(EVID_HNOJENI!N1130,HNOJIVA_ALL!$A$2:$Z$3303,4,FALSE)</f>
        <v>#N/A</v>
      </c>
      <c r="P1130" s="51" t="e">
        <f>ROUND(VLOOKUP(EVID_HNOJENI!N1130,HNOJIVA_ALL!$A$2:$Z$3303,14,FALSE)*K1130*IF(L1130="t",10,IF(L1130="kg",0.01,IF(L1130="q",1,IF(L1130="l",0.01*VLOOKUP(EVID_HNOJENI!N1130,HNOJIVA_ALL!$A$2:$AE$3303,31,FALSE),"CHYBA")))),2)</f>
        <v>#N/A</v>
      </c>
      <c r="Q1130" s="51" t="e">
        <f>ROUND(VLOOKUP(EVID_HNOJENI!N1130,HNOJIVA_ALL!$A$2:$Z$3303,15,FALSE)*K1130*IF(L1130="t",10,IF(L1130="kg",0.01,IF(L1130="q",1,IF(L1130="l",0.01*VLOOKUP(EVID_HNOJENI!N1130,HNOJIVA_ALL!$A$2:$AE$3303,31,FALSE),"CHYBA")))),2)</f>
        <v>#N/A</v>
      </c>
      <c r="R1130" s="51" t="e">
        <f>ROUND(VLOOKUP(EVID_HNOJENI!N1130,HNOJIVA_ALL!$A$2:$Z$3303,16,FALSE)*K1130*IF(L1130="t",10,IF(L1130="kg",0.01,IF(L1130="q",1,IF(L1130="l",0.01*VLOOKUP(EVID_HNOJENI!N1130,HNOJIVA_ALL!$A$2:$AE$3303,31,FALSE),"CHYBA")))),2)</f>
        <v>#N/A</v>
      </c>
      <c r="S1130" s="51" t="e">
        <f>ROUND(VLOOKUP(EVID_HNOJENI!N1130,HNOJIVA_ALL!$A$2:$Z$3303,18,FALSE)*K1130*IF(L1130="t",10,IF(L1130="kg",0.01,IF(L1130="q",1,IF(L1130="l",0.01*VLOOKUP(EVID_HNOJENI!N1130,HNOJIVA_ALL!$A$2:$AE$3303,31,FALSE),"CHYBA")))),2)</f>
        <v>#N/A</v>
      </c>
      <c r="T1130" s="51" t="e">
        <f>ROUND(VLOOKUP(EVID_HNOJENI!N1130,HNOJIVA_ALL!$A$2:$Z$3303,17,FALSE)*K1130*IF(L1130="t",10,IF(L1130="kg",0.01,IF(L1130="q",1,IF(L1130="l",0.01*VLOOKUP(EVID_HNOJENI!N1130,HNOJIVA_ALL!$A$2:$AE$3303,31,FALSE),"CHYBA")))),2)</f>
        <v>#N/A</v>
      </c>
      <c r="U1130" s="51" t="e">
        <f>ROUND(VLOOKUP(EVID_HNOJENI!N1130,HNOJIVA_ALL!$A$2:$Z$3303,20,FALSE)*K1130*IF(L1130="t",10,IF(L1130="kg",0.01,IF(L1130="q",1,IF(L1130="l",0.01*VLOOKUP(EVID_HNOJENI!N1130,HNOJIVA_ALL!$A$2:$AE$3303,31,FALSE),"CHYBA")))),2)</f>
        <v>#N/A</v>
      </c>
    </row>
    <row r="1131" spans="1:21" x14ac:dyDescent="0.2">
      <c r="A1131" s="32"/>
      <c r="B1131" s="45" t="e">
        <f>VLOOKUP($A1131,EVID_OSEVU!$A$1:$M$4972,2,FALSE)</f>
        <v>#N/A</v>
      </c>
      <c r="C1131" s="45" t="e">
        <f>VLOOKUP($A1131,EVID_OSEVU!$A$1:$M$4972,3,FALSE)</f>
        <v>#N/A</v>
      </c>
      <c r="D1131" s="45" t="e">
        <f>VLOOKUP($A1131,EVID_OSEVU!$A$1:$M$4972,4,FALSE)</f>
        <v>#N/A</v>
      </c>
      <c r="E1131" s="45" t="e">
        <f>VLOOKUP($A1131,EVID_OSEVU!$A$1:$M$4972,7,FALSE)</f>
        <v>#N/A</v>
      </c>
      <c r="F1131" s="45" t="e">
        <f>VLOOKUP($A1131,EVID_OSEVU!$A$1:$M$4972,8,FALSE)</f>
        <v>#N/A</v>
      </c>
      <c r="G1131" s="45" t="e">
        <f>VLOOKUP($A1131,EVID_OSEVU!$A$1:$M$4972,11,FALSE)</f>
        <v>#N/A</v>
      </c>
      <c r="H1131" s="35"/>
      <c r="I1131" s="48"/>
      <c r="J1131" s="33" t="e">
        <f>VLOOKUP($A1131,EVID_OSEVU!$A$1:$M$4972,11,FALSE)</f>
        <v>#N/A</v>
      </c>
      <c r="K1131" s="39"/>
      <c r="L1131" s="49"/>
      <c r="M1131" s="89" t="e">
        <f t="shared" si="17"/>
        <v>#N/A</v>
      </c>
      <c r="N1131" s="50"/>
      <c r="O1131" s="37" t="e">
        <f>VLOOKUP(EVID_HNOJENI!N1131,HNOJIVA_ALL!$A$2:$Z$3303,4,FALSE)</f>
        <v>#N/A</v>
      </c>
      <c r="P1131" s="51" t="e">
        <f>ROUND(VLOOKUP(EVID_HNOJENI!N1131,HNOJIVA_ALL!$A$2:$Z$3303,14,FALSE)*K1131*IF(L1131="t",10,IF(L1131="kg",0.01,IF(L1131="q",1,IF(L1131="l",0.01*VLOOKUP(EVID_HNOJENI!N1131,HNOJIVA_ALL!$A$2:$AE$3303,31,FALSE),"CHYBA")))),2)</f>
        <v>#N/A</v>
      </c>
      <c r="Q1131" s="51" t="e">
        <f>ROUND(VLOOKUP(EVID_HNOJENI!N1131,HNOJIVA_ALL!$A$2:$Z$3303,15,FALSE)*K1131*IF(L1131="t",10,IF(L1131="kg",0.01,IF(L1131="q",1,IF(L1131="l",0.01*VLOOKUP(EVID_HNOJENI!N1131,HNOJIVA_ALL!$A$2:$AE$3303,31,FALSE),"CHYBA")))),2)</f>
        <v>#N/A</v>
      </c>
      <c r="R1131" s="51" t="e">
        <f>ROUND(VLOOKUP(EVID_HNOJENI!N1131,HNOJIVA_ALL!$A$2:$Z$3303,16,FALSE)*K1131*IF(L1131="t",10,IF(L1131="kg",0.01,IF(L1131="q",1,IF(L1131="l",0.01*VLOOKUP(EVID_HNOJENI!N1131,HNOJIVA_ALL!$A$2:$AE$3303,31,FALSE),"CHYBA")))),2)</f>
        <v>#N/A</v>
      </c>
      <c r="S1131" s="51" t="e">
        <f>ROUND(VLOOKUP(EVID_HNOJENI!N1131,HNOJIVA_ALL!$A$2:$Z$3303,18,FALSE)*K1131*IF(L1131="t",10,IF(L1131="kg",0.01,IF(L1131="q",1,IF(L1131="l",0.01*VLOOKUP(EVID_HNOJENI!N1131,HNOJIVA_ALL!$A$2:$AE$3303,31,FALSE),"CHYBA")))),2)</f>
        <v>#N/A</v>
      </c>
      <c r="T1131" s="51" t="e">
        <f>ROUND(VLOOKUP(EVID_HNOJENI!N1131,HNOJIVA_ALL!$A$2:$Z$3303,17,FALSE)*K1131*IF(L1131="t",10,IF(L1131="kg",0.01,IF(L1131="q",1,IF(L1131="l",0.01*VLOOKUP(EVID_HNOJENI!N1131,HNOJIVA_ALL!$A$2:$AE$3303,31,FALSE),"CHYBA")))),2)</f>
        <v>#N/A</v>
      </c>
      <c r="U1131" s="51" t="e">
        <f>ROUND(VLOOKUP(EVID_HNOJENI!N1131,HNOJIVA_ALL!$A$2:$Z$3303,20,FALSE)*K1131*IF(L1131="t",10,IF(L1131="kg",0.01,IF(L1131="q",1,IF(L1131="l",0.01*VLOOKUP(EVID_HNOJENI!N1131,HNOJIVA_ALL!$A$2:$AE$3303,31,FALSE),"CHYBA")))),2)</f>
        <v>#N/A</v>
      </c>
    </row>
    <row r="1132" spans="1:21" x14ac:dyDescent="0.2">
      <c r="A1132" s="32"/>
      <c r="B1132" s="45" t="e">
        <f>VLOOKUP($A1132,EVID_OSEVU!$A$1:$M$4972,2,FALSE)</f>
        <v>#N/A</v>
      </c>
      <c r="C1132" s="45" t="e">
        <f>VLOOKUP($A1132,EVID_OSEVU!$A$1:$M$4972,3,FALSE)</f>
        <v>#N/A</v>
      </c>
      <c r="D1132" s="45" t="e">
        <f>VLOOKUP($A1132,EVID_OSEVU!$A$1:$M$4972,4,FALSE)</f>
        <v>#N/A</v>
      </c>
      <c r="E1132" s="45" t="e">
        <f>VLOOKUP($A1132,EVID_OSEVU!$A$1:$M$4972,7,FALSE)</f>
        <v>#N/A</v>
      </c>
      <c r="F1132" s="45" t="e">
        <f>VLOOKUP($A1132,EVID_OSEVU!$A$1:$M$4972,8,FALSE)</f>
        <v>#N/A</v>
      </c>
      <c r="G1132" s="45" t="e">
        <f>VLOOKUP($A1132,EVID_OSEVU!$A$1:$M$4972,11,FALSE)</f>
        <v>#N/A</v>
      </c>
      <c r="H1132" s="35"/>
      <c r="I1132" s="48"/>
      <c r="J1132" s="33" t="e">
        <f>VLOOKUP($A1132,EVID_OSEVU!$A$1:$M$4972,11,FALSE)</f>
        <v>#N/A</v>
      </c>
      <c r="K1132" s="39"/>
      <c r="L1132" s="49"/>
      <c r="M1132" s="89" t="e">
        <f t="shared" si="17"/>
        <v>#N/A</v>
      </c>
      <c r="N1132" s="50"/>
      <c r="O1132" s="37" t="e">
        <f>VLOOKUP(EVID_HNOJENI!N1132,HNOJIVA_ALL!$A$2:$Z$3303,4,FALSE)</f>
        <v>#N/A</v>
      </c>
      <c r="P1132" s="51" t="e">
        <f>ROUND(VLOOKUP(EVID_HNOJENI!N1132,HNOJIVA_ALL!$A$2:$Z$3303,14,FALSE)*K1132*IF(L1132="t",10,IF(L1132="kg",0.01,IF(L1132="q",1,IF(L1132="l",0.01*VLOOKUP(EVID_HNOJENI!N1132,HNOJIVA_ALL!$A$2:$AE$3303,31,FALSE),"CHYBA")))),2)</f>
        <v>#N/A</v>
      </c>
      <c r="Q1132" s="51" t="e">
        <f>ROUND(VLOOKUP(EVID_HNOJENI!N1132,HNOJIVA_ALL!$A$2:$Z$3303,15,FALSE)*K1132*IF(L1132="t",10,IF(L1132="kg",0.01,IF(L1132="q",1,IF(L1132="l",0.01*VLOOKUP(EVID_HNOJENI!N1132,HNOJIVA_ALL!$A$2:$AE$3303,31,FALSE),"CHYBA")))),2)</f>
        <v>#N/A</v>
      </c>
      <c r="R1132" s="51" t="e">
        <f>ROUND(VLOOKUP(EVID_HNOJENI!N1132,HNOJIVA_ALL!$A$2:$Z$3303,16,FALSE)*K1132*IF(L1132="t",10,IF(L1132="kg",0.01,IF(L1132="q",1,IF(L1132="l",0.01*VLOOKUP(EVID_HNOJENI!N1132,HNOJIVA_ALL!$A$2:$AE$3303,31,FALSE),"CHYBA")))),2)</f>
        <v>#N/A</v>
      </c>
      <c r="S1132" s="51" t="e">
        <f>ROUND(VLOOKUP(EVID_HNOJENI!N1132,HNOJIVA_ALL!$A$2:$Z$3303,18,FALSE)*K1132*IF(L1132="t",10,IF(L1132="kg",0.01,IF(L1132="q",1,IF(L1132="l",0.01*VLOOKUP(EVID_HNOJENI!N1132,HNOJIVA_ALL!$A$2:$AE$3303,31,FALSE),"CHYBA")))),2)</f>
        <v>#N/A</v>
      </c>
      <c r="T1132" s="51" t="e">
        <f>ROUND(VLOOKUP(EVID_HNOJENI!N1132,HNOJIVA_ALL!$A$2:$Z$3303,17,FALSE)*K1132*IF(L1132="t",10,IF(L1132="kg",0.01,IF(L1132="q",1,IF(L1132="l",0.01*VLOOKUP(EVID_HNOJENI!N1132,HNOJIVA_ALL!$A$2:$AE$3303,31,FALSE),"CHYBA")))),2)</f>
        <v>#N/A</v>
      </c>
      <c r="U1132" s="51" t="e">
        <f>ROUND(VLOOKUP(EVID_HNOJENI!N1132,HNOJIVA_ALL!$A$2:$Z$3303,20,FALSE)*K1132*IF(L1132="t",10,IF(L1132="kg",0.01,IF(L1132="q",1,IF(L1132="l",0.01*VLOOKUP(EVID_HNOJENI!N1132,HNOJIVA_ALL!$A$2:$AE$3303,31,FALSE),"CHYBA")))),2)</f>
        <v>#N/A</v>
      </c>
    </row>
    <row r="1133" spans="1:21" x14ac:dyDescent="0.2">
      <c r="A1133" s="32"/>
      <c r="B1133" s="45" t="e">
        <f>VLOOKUP($A1133,EVID_OSEVU!$A$1:$M$4972,2,FALSE)</f>
        <v>#N/A</v>
      </c>
      <c r="C1133" s="45" t="e">
        <f>VLOOKUP($A1133,EVID_OSEVU!$A$1:$M$4972,3,FALSE)</f>
        <v>#N/A</v>
      </c>
      <c r="D1133" s="45" t="e">
        <f>VLOOKUP($A1133,EVID_OSEVU!$A$1:$M$4972,4,FALSE)</f>
        <v>#N/A</v>
      </c>
      <c r="E1133" s="45" t="e">
        <f>VLOOKUP($A1133,EVID_OSEVU!$A$1:$M$4972,7,FALSE)</f>
        <v>#N/A</v>
      </c>
      <c r="F1133" s="45" t="e">
        <f>VLOOKUP($A1133,EVID_OSEVU!$A$1:$M$4972,8,FALSE)</f>
        <v>#N/A</v>
      </c>
      <c r="G1133" s="45" t="e">
        <f>VLOOKUP($A1133,EVID_OSEVU!$A$1:$M$4972,11,FALSE)</f>
        <v>#N/A</v>
      </c>
      <c r="H1133" s="35"/>
      <c r="I1133" s="48"/>
      <c r="J1133" s="33" t="e">
        <f>VLOOKUP($A1133,EVID_OSEVU!$A$1:$M$4972,11,FALSE)</f>
        <v>#N/A</v>
      </c>
      <c r="K1133" s="39"/>
      <c r="L1133" s="49"/>
      <c r="M1133" s="89" t="e">
        <f t="shared" si="17"/>
        <v>#N/A</v>
      </c>
      <c r="N1133" s="50"/>
      <c r="O1133" s="37" t="e">
        <f>VLOOKUP(EVID_HNOJENI!N1133,HNOJIVA_ALL!$A$2:$Z$3303,4,FALSE)</f>
        <v>#N/A</v>
      </c>
      <c r="P1133" s="51" t="e">
        <f>ROUND(VLOOKUP(EVID_HNOJENI!N1133,HNOJIVA_ALL!$A$2:$Z$3303,14,FALSE)*K1133*IF(L1133="t",10,IF(L1133="kg",0.01,IF(L1133="q",1,IF(L1133="l",0.01*VLOOKUP(EVID_HNOJENI!N1133,HNOJIVA_ALL!$A$2:$AE$3303,31,FALSE),"CHYBA")))),2)</f>
        <v>#N/A</v>
      </c>
      <c r="Q1133" s="51" t="e">
        <f>ROUND(VLOOKUP(EVID_HNOJENI!N1133,HNOJIVA_ALL!$A$2:$Z$3303,15,FALSE)*K1133*IF(L1133="t",10,IF(L1133="kg",0.01,IF(L1133="q",1,IF(L1133="l",0.01*VLOOKUP(EVID_HNOJENI!N1133,HNOJIVA_ALL!$A$2:$AE$3303,31,FALSE),"CHYBA")))),2)</f>
        <v>#N/A</v>
      </c>
      <c r="R1133" s="51" t="e">
        <f>ROUND(VLOOKUP(EVID_HNOJENI!N1133,HNOJIVA_ALL!$A$2:$Z$3303,16,FALSE)*K1133*IF(L1133="t",10,IF(L1133="kg",0.01,IF(L1133="q",1,IF(L1133="l",0.01*VLOOKUP(EVID_HNOJENI!N1133,HNOJIVA_ALL!$A$2:$AE$3303,31,FALSE),"CHYBA")))),2)</f>
        <v>#N/A</v>
      </c>
      <c r="S1133" s="51" t="e">
        <f>ROUND(VLOOKUP(EVID_HNOJENI!N1133,HNOJIVA_ALL!$A$2:$Z$3303,18,FALSE)*K1133*IF(L1133="t",10,IF(L1133="kg",0.01,IF(L1133="q",1,IF(L1133="l",0.01*VLOOKUP(EVID_HNOJENI!N1133,HNOJIVA_ALL!$A$2:$AE$3303,31,FALSE),"CHYBA")))),2)</f>
        <v>#N/A</v>
      </c>
      <c r="T1133" s="51" t="e">
        <f>ROUND(VLOOKUP(EVID_HNOJENI!N1133,HNOJIVA_ALL!$A$2:$Z$3303,17,FALSE)*K1133*IF(L1133="t",10,IF(L1133="kg",0.01,IF(L1133="q",1,IF(L1133="l",0.01*VLOOKUP(EVID_HNOJENI!N1133,HNOJIVA_ALL!$A$2:$AE$3303,31,FALSE),"CHYBA")))),2)</f>
        <v>#N/A</v>
      </c>
      <c r="U1133" s="51" t="e">
        <f>ROUND(VLOOKUP(EVID_HNOJENI!N1133,HNOJIVA_ALL!$A$2:$Z$3303,20,FALSE)*K1133*IF(L1133="t",10,IF(L1133="kg",0.01,IF(L1133="q",1,IF(L1133="l",0.01*VLOOKUP(EVID_HNOJENI!N1133,HNOJIVA_ALL!$A$2:$AE$3303,31,FALSE),"CHYBA")))),2)</f>
        <v>#N/A</v>
      </c>
    </row>
    <row r="1134" spans="1:21" x14ac:dyDescent="0.2">
      <c r="A1134" s="32"/>
      <c r="B1134" s="45" t="e">
        <f>VLOOKUP($A1134,EVID_OSEVU!$A$1:$M$4972,2,FALSE)</f>
        <v>#N/A</v>
      </c>
      <c r="C1134" s="45" t="e">
        <f>VLOOKUP($A1134,EVID_OSEVU!$A$1:$M$4972,3,FALSE)</f>
        <v>#N/A</v>
      </c>
      <c r="D1134" s="45" t="e">
        <f>VLOOKUP($A1134,EVID_OSEVU!$A$1:$M$4972,4,FALSE)</f>
        <v>#N/A</v>
      </c>
      <c r="E1134" s="45" t="e">
        <f>VLOOKUP($A1134,EVID_OSEVU!$A$1:$M$4972,7,FALSE)</f>
        <v>#N/A</v>
      </c>
      <c r="F1134" s="45" t="e">
        <f>VLOOKUP($A1134,EVID_OSEVU!$A$1:$M$4972,8,FALSE)</f>
        <v>#N/A</v>
      </c>
      <c r="G1134" s="45" t="e">
        <f>VLOOKUP($A1134,EVID_OSEVU!$A$1:$M$4972,11,FALSE)</f>
        <v>#N/A</v>
      </c>
      <c r="H1134" s="35"/>
      <c r="I1134" s="48"/>
      <c r="J1134" s="33" t="e">
        <f>VLOOKUP($A1134,EVID_OSEVU!$A$1:$M$4972,11,FALSE)</f>
        <v>#N/A</v>
      </c>
      <c r="K1134" s="39"/>
      <c r="L1134" s="49"/>
      <c r="M1134" s="89" t="e">
        <f t="shared" si="17"/>
        <v>#N/A</v>
      </c>
      <c r="N1134" s="50"/>
      <c r="O1134" s="37" t="e">
        <f>VLOOKUP(EVID_HNOJENI!N1134,HNOJIVA_ALL!$A$2:$Z$3303,4,FALSE)</f>
        <v>#N/A</v>
      </c>
      <c r="P1134" s="51" t="e">
        <f>ROUND(VLOOKUP(EVID_HNOJENI!N1134,HNOJIVA_ALL!$A$2:$Z$3303,14,FALSE)*K1134*IF(L1134="t",10,IF(L1134="kg",0.01,IF(L1134="q",1,IF(L1134="l",0.01*VLOOKUP(EVID_HNOJENI!N1134,HNOJIVA_ALL!$A$2:$AE$3303,31,FALSE),"CHYBA")))),2)</f>
        <v>#N/A</v>
      </c>
      <c r="Q1134" s="51" t="e">
        <f>ROUND(VLOOKUP(EVID_HNOJENI!N1134,HNOJIVA_ALL!$A$2:$Z$3303,15,FALSE)*K1134*IF(L1134="t",10,IF(L1134="kg",0.01,IF(L1134="q",1,IF(L1134="l",0.01*VLOOKUP(EVID_HNOJENI!N1134,HNOJIVA_ALL!$A$2:$AE$3303,31,FALSE),"CHYBA")))),2)</f>
        <v>#N/A</v>
      </c>
      <c r="R1134" s="51" t="e">
        <f>ROUND(VLOOKUP(EVID_HNOJENI!N1134,HNOJIVA_ALL!$A$2:$Z$3303,16,FALSE)*K1134*IF(L1134="t",10,IF(L1134="kg",0.01,IF(L1134="q",1,IF(L1134="l",0.01*VLOOKUP(EVID_HNOJENI!N1134,HNOJIVA_ALL!$A$2:$AE$3303,31,FALSE),"CHYBA")))),2)</f>
        <v>#N/A</v>
      </c>
      <c r="S1134" s="51" t="e">
        <f>ROUND(VLOOKUP(EVID_HNOJENI!N1134,HNOJIVA_ALL!$A$2:$Z$3303,18,FALSE)*K1134*IF(L1134="t",10,IF(L1134="kg",0.01,IF(L1134="q",1,IF(L1134="l",0.01*VLOOKUP(EVID_HNOJENI!N1134,HNOJIVA_ALL!$A$2:$AE$3303,31,FALSE),"CHYBA")))),2)</f>
        <v>#N/A</v>
      </c>
      <c r="T1134" s="51" t="e">
        <f>ROUND(VLOOKUP(EVID_HNOJENI!N1134,HNOJIVA_ALL!$A$2:$Z$3303,17,FALSE)*K1134*IF(L1134="t",10,IF(L1134="kg",0.01,IF(L1134="q",1,IF(L1134="l",0.01*VLOOKUP(EVID_HNOJENI!N1134,HNOJIVA_ALL!$A$2:$AE$3303,31,FALSE),"CHYBA")))),2)</f>
        <v>#N/A</v>
      </c>
      <c r="U1134" s="51" t="e">
        <f>ROUND(VLOOKUP(EVID_HNOJENI!N1134,HNOJIVA_ALL!$A$2:$Z$3303,20,FALSE)*K1134*IF(L1134="t",10,IF(L1134="kg",0.01,IF(L1134="q",1,IF(L1134="l",0.01*VLOOKUP(EVID_HNOJENI!N1134,HNOJIVA_ALL!$A$2:$AE$3303,31,FALSE),"CHYBA")))),2)</f>
        <v>#N/A</v>
      </c>
    </row>
    <row r="1135" spans="1:21" x14ac:dyDescent="0.2">
      <c r="A1135" s="32"/>
      <c r="B1135" s="45" t="e">
        <f>VLOOKUP($A1135,EVID_OSEVU!$A$1:$M$4972,2,FALSE)</f>
        <v>#N/A</v>
      </c>
      <c r="C1135" s="45" t="e">
        <f>VLOOKUP($A1135,EVID_OSEVU!$A$1:$M$4972,3,FALSE)</f>
        <v>#N/A</v>
      </c>
      <c r="D1135" s="45" t="e">
        <f>VLOOKUP($A1135,EVID_OSEVU!$A$1:$M$4972,4,FALSE)</f>
        <v>#N/A</v>
      </c>
      <c r="E1135" s="45" t="e">
        <f>VLOOKUP($A1135,EVID_OSEVU!$A$1:$M$4972,7,FALSE)</f>
        <v>#N/A</v>
      </c>
      <c r="F1135" s="45" t="e">
        <f>VLOOKUP($A1135,EVID_OSEVU!$A$1:$M$4972,8,FALSE)</f>
        <v>#N/A</v>
      </c>
      <c r="G1135" s="45" t="e">
        <f>VLOOKUP($A1135,EVID_OSEVU!$A$1:$M$4972,11,FALSE)</f>
        <v>#N/A</v>
      </c>
      <c r="H1135" s="35"/>
      <c r="I1135" s="48"/>
      <c r="J1135" s="33" t="e">
        <f>VLOOKUP($A1135,EVID_OSEVU!$A$1:$M$4972,11,FALSE)</f>
        <v>#N/A</v>
      </c>
      <c r="K1135" s="39"/>
      <c r="L1135" s="49"/>
      <c r="M1135" s="89" t="e">
        <f t="shared" si="17"/>
        <v>#N/A</v>
      </c>
      <c r="N1135" s="50"/>
      <c r="O1135" s="37" t="e">
        <f>VLOOKUP(EVID_HNOJENI!N1135,HNOJIVA_ALL!$A$2:$Z$3303,4,FALSE)</f>
        <v>#N/A</v>
      </c>
      <c r="P1135" s="51" t="e">
        <f>ROUND(VLOOKUP(EVID_HNOJENI!N1135,HNOJIVA_ALL!$A$2:$Z$3303,14,FALSE)*K1135*IF(L1135="t",10,IF(L1135="kg",0.01,IF(L1135="q",1,IF(L1135="l",0.01*VLOOKUP(EVID_HNOJENI!N1135,HNOJIVA_ALL!$A$2:$AE$3303,31,FALSE),"CHYBA")))),2)</f>
        <v>#N/A</v>
      </c>
      <c r="Q1135" s="51" t="e">
        <f>ROUND(VLOOKUP(EVID_HNOJENI!N1135,HNOJIVA_ALL!$A$2:$Z$3303,15,FALSE)*K1135*IF(L1135="t",10,IF(L1135="kg",0.01,IF(L1135="q",1,IF(L1135="l",0.01*VLOOKUP(EVID_HNOJENI!N1135,HNOJIVA_ALL!$A$2:$AE$3303,31,FALSE),"CHYBA")))),2)</f>
        <v>#N/A</v>
      </c>
      <c r="R1135" s="51" t="e">
        <f>ROUND(VLOOKUP(EVID_HNOJENI!N1135,HNOJIVA_ALL!$A$2:$Z$3303,16,FALSE)*K1135*IF(L1135="t",10,IF(L1135="kg",0.01,IF(L1135="q",1,IF(L1135="l",0.01*VLOOKUP(EVID_HNOJENI!N1135,HNOJIVA_ALL!$A$2:$AE$3303,31,FALSE),"CHYBA")))),2)</f>
        <v>#N/A</v>
      </c>
      <c r="S1135" s="51" t="e">
        <f>ROUND(VLOOKUP(EVID_HNOJENI!N1135,HNOJIVA_ALL!$A$2:$Z$3303,18,FALSE)*K1135*IF(L1135="t",10,IF(L1135="kg",0.01,IF(L1135="q",1,IF(L1135="l",0.01*VLOOKUP(EVID_HNOJENI!N1135,HNOJIVA_ALL!$A$2:$AE$3303,31,FALSE),"CHYBA")))),2)</f>
        <v>#N/A</v>
      </c>
      <c r="T1135" s="51" t="e">
        <f>ROUND(VLOOKUP(EVID_HNOJENI!N1135,HNOJIVA_ALL!$A$2:$Z$3303,17,FALSE)*K1135*IF(L1135="t",10,IF(L1135="kg",0.01,IF(L1135="q",1,IF(L1135="l",0.01*VLOOKUP(EVID_HNOJENI!N1135,HNOJIVA_ALL!$A$2:$AE$3303,31,FALSE),"CHYBA")))),2)</f>
        <v>#N/A</v>
      </c>
      <c r="U1135" s="51" t="e">
        <f>ROUND(VLOOKUP(EVID_HNOJENI!N1135,HNOJIVA_ALL!$A$2:$Z$3303,20,FALSE)*K1135*IF(L1135="t",10,IF(L1135="kg",0.01,IF(L1135="q",1,IF(L1135="l",0.01*VLOOKUP(EVID_HNOJENI!N1135,HNOJIVA_ALL!$A$2:$AE$3303,31,FALSE),"CHYBA")))),2)</f>
        <v>#N/A</v>
      </c>
    </row>
    <row r="1136" spans="1:21" x14ac:dyDescent="0.2">
      <c r="A1136" s="32"/>
      <c r="B1136" s="45" t="e">
        <f>VLOOKUP($A1136,EVID_OSEVU!$A$1:$M$4972,2,FALSE)</f>
        <v>#N/A</v>
      </c>
      <c r="C1136" s="45" t="e">
        <f>VLOOKUP($A1136,EVID_OSEVU!$A$1:$M$4972,3,FALSE)</f>
        <v>#N/A</v>
      </c>
      <c r="D1136" s="45" t="e">
        <f>VLOOKUP($A1136,EVID_OSEVU!$A$1:$M$4972,4,FALSE)</f>
        <v>#N/A</v>
      </c>
      <c r="E1136" s="45" t="e">
        <f>VLOOKUP($A1136,EVID_OSEVU!$A$1:$M$4972,7,FALSE)</f>
        <v>#N/A</v>
      </c>
      <c r="F1136" s="45" t="e">
        <f>VLOOKUP($A1136,EVID_OSEVU!$A$1:$M$4972,8,FALSE)</f>
        <v>#N/A</v>
      </c>
      <c r="G1136" s="45" t="e">
        <f>VLOOKUP($A1136,EVID_OSEVU!$A$1:$M$4972,11,FALSE)</f>
        <v>#N/A</v>
      </c>
      <c r="H1136" s="35"/>
      <c r="I1136" s="48"/>
      <c r="J1136" s="33" t="e">
        <f>VLOOKUP($A1136,EVID_OSEVU!$A$1:$M$4972,11,FALSE)</f>
        <v>#N/A</v>
      </c>
      <c r="K1136" s="39"/>
      <c r="L1136" s="49"/>
      <c r="M1136" s="89" t="e">
        <f t="shared" si="17"/>
        <v>#N/A</v>
      </c>
      <c r="N1136" s="50"/>
      <c r="O1136" s="37" t="e">
        <f>VLOOKUP(EVID_HNOJENI!N1136,HNOJIVA_ALL!$A$2:$Z$3303,4,FALSE)</f>
        <v>#N/A</v>
      </c>
      <c r="P1136" s="51" t="e">
        <f>ROUND(VLOOKUP(EVID_HNOJENI!N1136,HNOJIVA_ALL!$A$2:$Z$3303,14,FALSE)*K1136*IF(L1136="t",10,IF(L1136="kg",0.01,IF(L1136="q",1,IF(L1136="l",0.01*VLOOKUP(EVID_HNOJENI!N1136,HNOJIVA_ALL!$A$2:$AE$3303,31,FALSE),"CHYBA")))),2)</f>
        <v>#N/A</v>
      </c>
      <c r="Q1136" s="51" t="e">
        <f>ROUND(VLOOKUP(EVID_HNOJENI!N1136,HNOJIVA_ALL!$A$2:$Z$3303,15,FALSE)*K1136*IF(L1136="t",10,IF(L1136="kg",0.01,IF(L1136="q",1,IF(L1136="l",0.01*VLOOKUP(EVID_HNOJENI!N1136,HNOJIVA_ALL!$A$2:$AE$3303,31,FALSE),"CHYBA")))),2)</f>
        <v>#N/A</v>
      </c>
      <c r="R1136" s="51" t="e">
        <f>ROUND(VLOOKUP(EVID_HNOJENI!N1136,HNOJIVA_ALL!$A$2:$Z$3303,16,FALSE)*K1136*IF(L1136="t",10,IF(L1136="kg",0.01,IF(L1136="q",1,IF(L1136="l",0.01*VLOOKUP(EVID_HNOJENI!N1136,HNOJIVA_ALL!$A$2:$AE$3303,31,FALSE),"CHYBA")))),2)</f>
        <v>#N/A</v>
      </c>
      <c r="S1136" s="51" t="e">
        <f>ROUND(VLOOKUP(EVID_HNOJENI!N1136,HNOJIVA_ALL!$A$2:$Z$3303,18,FALSE)*K1136*IF(L1136="t",10,IF(L1136="kg",0.01,IF(L1136="q",1,IF(L1136="l",0.01*VLOOKUP(EVID_HNOJENI!N1136,HNOJIVA_ALL!$A$2:$AE$3303,31,FALSE),"CHYBA")))),2)</f>
        <v>#N/A</v>
      </c>
      <c r="T1136" s="51" t="e">
        <f>ROUND(VLOOKUP(EVID_HNOJENI!N1136,HNOJIVA_ALL!$A$2:$Z$3303,17,FALSE)*K1136*IF(L1136="t",10,IF(L1136="kg",0.01,IF(L1136="q",1,IF(L1136="l",0.01*VLOOKUP(EVID_HNOJENI!N1136,HNOJIVA_ALL!$A$2:$AE$3303,31,FALSE),"CHYBA")))),2)</f>
        <v>#N/A</v>
      </c>
      <c r="U1136" s="51" t="e">
        <f>ROUND(VLOOKUP(EVID_HNOJENI!N1136,HNOJIVA_ALL!$A$2:$Z$3303,20,FALSE)*K1136*IF(L1136="t",10,IF(L1136="kg",0.01,IF(L1136="q",1,IF(L1136="l",0.01*VLOOKUP(EVID_HNOJENI!N1136,HNOJIVA_ALL!$A$2:$AE$3303,31,FALSE),"CHYBA")))),2)</f>
        <v>#N/A</v>
      </c>
    </row>
    <row r="1137" spans="1:21" x14ac:dyDescent="0.2">
      <c r="A1137" s="32"/>
      <c r="B1137" s="45" t="e">
        <f>VLOOKUP($A1137,EVID_OSEVU!$A$1:$M$4972,2,FALSE)</f>
        <v>#N/A</v>
      </c>
      <c r="C1137" s="45" t="e">
        <f>VLOOKUP($A1137,EVID_OSEVU!$A$1:$M$4972,3,FALSE)</f>
        <v>#N/A</v>
      </c>
      <c r="D1137" s="45" t="e">
        <f>VLOOKUP($A1137,EVID_OSEVU!$A$1:$M$4972,4,FALSE)</f>
        <v>#N/A</v>
      </c>
      <c r="E1137" s="45" t="e">
        <f>VLOOKUP($A1137,EVID_OSEVU!$A$1:$M$4972,7,FALSE)</f>
        <v>#N/A</v>
      </c>
      <c r="F1137" s="45" t="e">
        <f>VLOOKUP($A1137,EVID_OSEVU!$A$1:$M$4972,8,FALSE)</f>
        <v>#N/A</v>
      </c>
      <c r="G1137" s="45" t="e">
        <f>VLOOKUP($A1137,EVID_OSEVU!$A$1:$M$4972,11,FALSE)</f>
        <v>#N/A</v>
      </c>
      <c r="H1137" s="35"/>
      <c r="I1137" s="48"/>
      <c r="J1137" s="33" t="e">
        <f>VLOOKUP($A1137,EVID_OSEVU!$A$1:$M$4972,11,FALSE)</f>
        <v>#N/A</v>
      </c>
      <c r="K1137" s="39"/>
      <c r="L1137" s="49"/>
      <c r="M1137" s="89" t="e">
        <f t="shared" si="17"/>
        <v>#N/A</v>
      </c>
      <c r="N1137" s="50"/>
      <c r="O1137" s="37" t="e">
        <f>VLOOKUP(EVID_HNOJENI!N1137,HNOJIVA_ALL!$A$2:$Z$3303,4,FALSE)</f>
        <v>#N/A</v>
      </c>
      <c r="P1137" s="51" t="e">
        <f>ROUND(VLOOKUP(EVID_HNOJENI!N1137,HNOJIVA_ALL!$A$2:$Z$3303,14,FALSE)*K1137*IF(L1137="t",10,IF(L1137="kg",0.01,IF(L1137="q",1,IF(L1137="l",0.01*VLOOKUP(EVID_HNOJENI!N1137,HNOJIVA_ALL!$A$2:$AE$3303,31,FALSE),"CHYBA")))),2)</f>
        <v>#N/A</v>
      </c>
      <c r="Q1137" s="51" t="e">
        <f>ROUND(VLOOKUP(EVID_HNOJENI!N1137,HNOJIVA_ALL!$A$2:$Z$3303,15,FALSE)*K1137*IF(L1137="t",10,IF(L1137="kg",0.01,IF(L1137="q",1,IF(L1137="l",0.01*VLOOKUP(EVID_HNOJENI!N1137,HNOJIVA_ALL!$A$2:$AE$3303,31,FALSE),"CHYBA")))),2)</f>
        <v>#N/A</v>
      </c>
      <c r="R1137" s="51" t="e">
        <f>ROUND(VLOOKUP(EVID_HNOJENI!N1137,HNOJIVA_ALL!$A$2:$Z$3303,16,FALSE)*K1137*IF(L1137="t",10,IF(L1137="kg",0.01,IF(L1137="q",1,IF(L1137="l",0.01*VLOOKUP(EVID_HNOJENI!N1137,HNOJIVA_ALL!$A$2:$AE$3303,31,FALSE),"CHYBA")))),2)</f>
        <v>#N/A</v>
      </c>
      <c r="S1137" s="51" t="e">
        <f>ROUND(VLOOKUP(EVID_HNOJENI!N1137,HNOJIVA_ALL!$A$2:$Z$3303,18,FALSE)*K1137*IF(L1137="t",10,IF(L1137="kg",0.01,IF(L1137="q",1,IF(L1137="l",0.01*VLOOKUP(EVID_HNOJENI!N1137,HNOJIVA_ALL!$A$2:$AE$3303,31,FALSE),"CHYBA")))),2)</f>
        <v>#N/A</v>
      </c>
      <c r="T1137" s="51" t="e">
        <f>ROUND(VLOOKUP(EVID_HNOJENI!N1137,HNOJIVA_ALL!$A$2:$Z$3303,17,FALSE)*K1137*IF(L1137="t",10,IF(L1137="kg",0.01,IF(L1137="q",1,IF(L1137="l",0.01*VLOOKUP(EVID_HNOJENI!N1137,HNOJIVA_ALL!$A$2:$AE$3303,31,FALSE),"CHYBA")))),2)</f>
        <v>#N/A</v>
      </c>
      <c r="U1137" s="51" t="e">
        <f>ROUND(VLOOKUP(EVID_HNOJENI!N1137,HNOJIVA_ALL!$A$2:$Z$3303,20,FALSE)*K1137*IF(L1137="t",10,IF(L1137="kg",0.01,IF(L1137="q",1,IF(L1137="l",0.01*VLOOKUP(EVID_HNOJENI!N1137,HNOJIVA_ALL!$A$2:$AE$3303,31,FALSE),"CHYBA")))),2)</f>
        <v>#N/A</v>
      </c>
    </row>
    <row r="1138" spans="1:21" x14ac:dyDescent="0.2">
      <c r="A1138" s="32"/>
      <c r="B1138" s="45" t="e">
        <f>VLOOKUP($A1138,EVID_OSEVU!$A$1:$M$4972,2,FALSE)</f>
        <v>#N/A</v>
      </c>
      <c r="C1138" s="45" t="e">
        <f>VLOOKUP($A1138,EVID_OSEVU!$A$1:$M$4972,3,FALSE)</f>
        <v>#N/A</v>
      </c>
      <c r="D1138" s="45" t="e">
        <f>VLOOKUP($A1138,EVID_OSEVU!$A$1:$M$4972,4,FALSE)</f>
        <v>#N/A</v>
      </c>
      <c r="E1138" s="45" t="e">
        <f>VLOOKUP($A1138,EVID_OSEVU!$A$1:$M$4972,7,FALSE)</f>
        <v>#N/A</v>
      </c>
      <c r="F1138" s="45" t="e">
        <f>VLOOKUP($A1138,EVID_OSEVU!$A$1:$M$4972,8,FALSE)</f>
        <v>#N/A</v>
      </c>
      <c r="G1138" s="45" t="e">
        <f>VLOOKUP($A1138,EVID_OSEVU!$A$1:$M$4972,11,FALSE)</f>
        <v>#N/A</v>
      </c>
      <c r="H1138" s="35"/>
      <c r="I1138" s="48"/>
      <c r="J1138" s="33" t="e">
        <f>VLOOKUP($A1138,EVID_OSEVU!$A$1:$M$4972,11,FALSE)</f>
        <v>#N/A</v>
      </c>
      <c r="K1138" s="39"/>
      <c r="L1138" s="49"/>
      <c r="M1138" s="89" t="e">
        <f t="shared" si="17"/>
        <v>#N/A</v>
      </c>
      <c r="N1138" s="50"/>
      <c r="O1138" s="37" t="e">
        <f>VLOOKUP(EVID_HNOJENI!N1138,HNOJIVA_ALL!$A$2:$Z$3303,4,FALSE)</f>
        <v>#N/A</v>
      </c>
      <c r="P1138" s="51" t="e">
        <f>ROUND(VLOOKUP(EVID_HNOJENI!N1138,HNOJIVA_ALL!$A$2:$Z$3303,14,FALSE)*K1138*IF(L1138="t",10,IF(L1138="kg",0.01,IF(L1138="q",1,IF(L1138="l",0.01*VLOOKUP(EVID_HNOJENI!N1138,HNOJIVA_ALL!$A$2:$AE$3303,31,FALSE),"CHYBA")))),2)</f>
        <v>#N/A</v>
      </c>
      <c r="Q1138" s="51" t="e">
        <f>ROUND(VLOOKUP(EVID_HNOJENI!N1138,HNOJIVA_ALL!$A$2:$Z$3303,15,FALSE)*K1138*IF(L1138="t",10,IF(L1138="kg",0.01,IF(L1138="q",1,IF(L1138="l",0.01*VLOOKUP(EVID_HNOJENI!N1138,HNOJIVA_ALL!$A$2:$AE$3303,31,FALSE),"CHYBA")))),2)</f>
        <v>#N/A</v>
      </c>
      <c r="R1138" s="51" t="e">
        <f>ROUND(VLOOKUP(EVID_HNOJENI!N1138,HNOJIVA_ALL!$A$2:$Z$3303,16,FALSE)*K1138*IF(L1138="t",10,IF(L1138="kg",0.01,IF(L1138="q",1,IF(L1138="l",0.01*VLOOKUP(EVID_HNOJENI!N1138,HNOJIVA_ALL!$A$2:$AE$3303,31,FALSE),"CHYBA")))),2)</f>
        <v>#N/A</v>
      </c>
      <c r="S1138" s="51" t="e">
        <f>ROUND(VLOOKUP(EVID_HNOJENI!N1138,HNOJIVA_ALL!$A$2:$Z$3303,18,FALSE)*K1138*IF(L1138="t",10,IF(L1138="kg",0.01,IF(L1138="q",1,IF(L1138="l",0.01*VLOOKUP(EVID_HNOJENI!N1138,HNOJIVA_ALL!$A$2:$AE$3303,31,FALSE),"CHYBA")))),2)</f>
        <v>#N/A</v>
      </c>
      <c r="T1138" s="51" t="e">
        <f>ROUND(VLOOKUP(EVID_HNOJENI!N1138,HNOJIVA_ALL!$A$2:$Z$3303,17,FALSE)*K1138*IF(L1138="t",10,IF(L1138="kg",0.01,IF(L1138="q",1,IF(L1138="l",0.01*VLOOKUP(EVID_HNOJENI!N1138,HNOJIVA_ALL!$A$2:$AE$3303,31,FALSE),"CHYBA")))),2)</f>
        <v>#N/A</v>
      </c>
      <c r="U1138" s="51" t="e">
        <f>ROUND(VLOOKUP(EVID_HNOJENI!N1138,HNOJIVA_ALL!$A$2:$Z$3303,20,FALSE)*K1138*IF(L1138="t",10,IF(L1138="kg",0.01,IF(L1138="q",1,IF(L1138="l",0.01*VLOOKUP(EVID_HNOJENI!N1138,HNOJIVA_ALL!$A$2:$AE$3303,31,FALSE),"CHYBA")))),2)</f>
        <v>#N/A</v>
      </c>
    </row>
    <row r="1139" spans="1:21" x14ac:dyDescent="0.2">
      <c r="A1139" s="32"/>
      <c r="B1139" s="45" t="e">
        <f>VLOOKUP($A1139,EVID_OSEVU!$A$1:$M$4972,2,FALSE)</f>
        <v>#N/A</v>
      </c>
      <c r="C1139" s="45" t="e">
        <f>VLOOKUP($A1139,EVID_OSEVU!$A$1:$M$4972,3,FALSE)</f>
        <v>#N/A</v>
      </c>
      <c r="D1139" s="45" t="e">
        <f>VLOOKUP($A1139,EVID_OSEVU!$A$1:$M$4972,4,FALSE)</f>
        <v>#N/A</v>
      </c>
      <c r="E1139" s="45" t="e">
        <f>VLOOKUP($A1139,EVID_OSEVU!$A$1:$M$4972,7,FALSE)</f>
        <v>#N/A</v>
      </c>
      <c r="F1139" s="45" t="e">
        <f>VLOOKUP($A1139,EVID_OSEVU!$A$1:$M$4972,8,FALSE)</f>
        <v>#N/A</v>
      </c>
      <c r="G1139" s="45" t="e">
        <f>VLOOKUP($A1139,EVID_OSEVU!$A$1:$M$4972,11,FALSE)</f>
        <v>#N/A</v>
      </c>
      <c r="H1139" s="35"/>
      <c r="I1139" s="48"/>
      <c r="J1139" s="33" t="e">
        <f>VLOOKUP($A1139,EVID_OSEVU!$A$1:$M$4972,11,FALSE)</f>
        <v>#N/A</v>
      </c>
      <c r="K1139" s="39"/>
      <c r="L1139" s="49"/>
      <c r="M1139" s="89" t="e">
        <f t="shared" si="17"/>
        <v>#N/A</v>
      </c>
      <c r="N1139" s="50"/>
      <c r="O1139" s="37" t="e">
        <f>VLOOKUP(EVID_HNOJENI!N1139,HNOJIVA_ALL!$A$2:$Z$3303,4,FALSE)</f>
        <v>#N/A</v>
      </c>
      <c r="P1139" s="51" t="e">
        <f>ROUND(VLOOKUP(EVID_HNOJENI!N1139,HNOJIVA_ALL!$A$2:$Z$3303,14,FALSE)*K1139*IF(L1139="t",10,IF(L1139="kg",0.01,IF(L1139="q",1,IF(L1139="l",0.01*VLOOKUP(EVID_HNOJENI!N1139,HNOJIVA_ALL!$A$2:$AE$3303,31,FALSE),"CHYBA")))),2)</f>
        <v>#N/A</v>
      </c>
      <c r="Q1139" s="51" t="e">
        <f>ROUND(VLOOKUP(EVID_HNOJENI!N1139,HNOJIVA_ALL!$A$2:$Z$3303,15,FALSE)*K1139*IF(L1139="t",10,IF(L1139="kg",0.01,IF(L1139="q",1,IF(L1139="l",0.01*VLOOKUP(EVID_HNOJENI!N1139,HNOJIVA_ALL!$A$2:$AE$3303,31,FALSE),"CHYBA")))),2)</f>
        <v>#N/A</v>
      </c>
      <c r="R1139" s="51" t="e">
        <f>ROUND(VLOOKUP(EVID_HNOJENI!N1139,HNOJIVA_ALL!$A$2:$Z$3303,16,FALSE)*K1139*IF(L1139="t",10,IF(L1139="kg",0.01,IF(L1139="q",1,IF(L1139="l",0.01*VLOOKUP(EVID_HNOJENI!N1139,HNOJIVA_ALL!$A$2:$AE$3303,31,FALSE),"CHYBA")))),2)</f>
        <v>#N/A</v>
      </c>
      <c r="S1139" s="51" t="e">
        <f>ROUND(VLOOKUP(EVID_HNOJENI!N1139,HNOJIVA_ALL!$A$2:$Z$3303,18,FALSE)*K1139*IF(L1139="t",10,IF(L1139="kg",0.01,IF(L1139="q",1,IF(L1139="l",0.01*VLOOKUP(EVID_HNOJENI!N1139,HNOJIVA_ALL!$A$2:$AE$3303,31,FALSE),"CHYBA")))),2)</f>
        <v>#N/A</v>
      </c>
      <c r="T1139" s="51" t="e">
        <f>ROUND(VLOOKUP(EVID_HNOJENI!N1139,HNOJIVA_ALL!$A$2:$Z$3303,17,FALSE)*K1139*IF(L1139="t",10,IF(L1139="kg",0.01,IF(L1139="q",1,IF(L1139="l",0.01*VLOOKUP(EVID_HNOJENI!N1139,HNOJIVA_ALL!$A$2:$AE$3303,31,FALSE),"CHYBA")))),2)</f>
        <v>#N/A</v>
      </c>
      <c r="U1139" s="51" t="e">
        <f>ROUND(VLOOKUP(EVID_HNOJENI!N1139,HNOJIVA_ALL!$A$2:$Z$3303,20,FALSE)*K1139*IF(L1139="t",10,IF(L1139="kg",0.01,IF(L1139="q",1,IF(L1139="l",0.01*VLOOKUP(EVID_HNOJENI!N1139,HNOJIVA_ALL!$A$2:$AE$3303,31,FALSE),"CHYBA")))),2)</f>
        <v>#N/A</v>
      </c>
    </row>
    <row r="1140" spans="1:21" x14ac:dyDescent="0.2">
      <c r="A1140" s="32"/>
      <c r="B1140" s="45" t="e">
        <f>VLOOKUP($A1140,EVID_OSEVU!$A$1:$M$4972,2,FALSE)</f>
        <v>#N/A</v>
      </c>
      <c r="C1140" s="45" t="e">
        <f>VLOOKUP($A1140,EVID_OSEVU!$A$1:$M$4972,3,FALSE)</f>
        <v>#N/A</v>
      </c>
      <c r="D1140" s="45" t="e">
        <f>VLOOKUP($A1140,EVID_OSEVU!$A$1:$M$4972,4,FALSE)</f>
        <v>#N/A</v>
      </c>
      <c r="E1140" s="45" t="e">
        <f>VLOOKUP($A1140,EVID_OSEVU!$A$1:$M$4972,7,FALSE)</f>
        <v>#N/A</v>
      </c>
      <c r="F1140" s="45" t="e">
        <f>VLOOKUP($A1140,EVID_OSEVU!$A$1:$M$4972,8,FALSE)</f>
        <v>#N/A</v>
      </c>
      <c r="G1140" s="45" t="e">
        <f>VLOOKUP($A1140,EVID_OSEVU!$A$1:$M$4972,11,FALSE)</f>
        <v>#N/A</v>
      </c>
      <c r="H1140" s="35"/>
      <c r="I1140" s="48"/>
      <c r="J1140" s="33" t="e">
        <f>VLOOKUP($A1140,EVID_OSEVU!$A$1:$M$4972,11,FALSE)</f>
        <v>#N/A</v>
      </c>
      <c r="K1140" s="39"/>
      <c r="L1140" s="49"/>
      <c r="M1140" s="89" t="e">
        <f t="shared" si="17"/>
        <v>#N/A</v>
      </c>
      <c r="N1140" s="50"/>
      <c r="O1140" s="37" t="e">
        <f>VLOOKUP(EVID_HNOJENI!N1140,HNOJIVA_ALL!$A$2:$Z$3303,4,FALSE)</f>
        <v>#N/A</v>
      </c>
      <c r="P1140" s="51" t="e">
        <f>ROUND(VLOOKUP(EVID_HNOJENI!N1140,HNOJIVA_ALL!$A$2:$Z$3303,14,FALSE)*K1140*IF(L1140="t",10,IF(L1140="kg",0.01,IF(L1140="q",1,IF(L1140="l",0.01*VLOOKUP(EVID_HNOJENI!N1140,HNOJIVA_ALL!$A$2:$AE$3303,31,FALSE),"CHYBA")))),2)</f>
        <v>#N/A</v>
      </c>
      <c r="Q1140" s="51" t="e">
        <f>ROUND(VLOOKUP(EVID_HNOJENI!N1140,HNOJIVA_ALL!$A$2:$Z$3303,15,FALSE)*K1140*IF(L1140="t",10,IF(L1140="kg",0.01,IF(L1140="q",1,IF(L1140="l",0.01*VLOOKUP(EVID_HNOJENI!N1140,HNOJIVA_ALL!$A$2:$AE$3303,31,FALSE),"CHYBA")))),2)</f>
        <v>#N/A</v>
      </c>
      <c r="R1140" s="51" t="e">
        <f>ROUND(VLOOKUP(EVID_HNOJENI!N1140,HNOJIVA_ALL!$A$2:$Z$3303,16,FALSE)*K1140*IF(L1140="t",10,IF(L1140="kg",0.01,IF(L1140="q",1,IF(L1140="l",0.01*VLOOKUP(EVID_HNOJENI!N1140,HNOJIVA_ALL!$A$2:$AE$3303,31,FALSE),"CHYBA")))),2)</f>
        <v>#N/A</v>
      </c>
      <c r="S1140" s="51" t="e">
        <f>ROUND(VLOOKUP(EVID_HNOJENI!N1140,HNOJIVA_ALL!$A$2:$Z$3303,18,FALSE)*K1140*IF(L1140="t",10,IF(L1140="kg",0.01,IF(L1140="q",1,IF(L1140="l",0.01*VLOOKUP(EVID_HNOJENI!N1140,HNOJIVA_ALL!$A$2:$AE$3303,31,FALSE),"CHYBA")))),2)</f>
        <v>#N/A</v>
      </c>
      <c r="T1140" s="51" t="e">
        <f>ROUND(VLOOKUP(EVID_HNOJENI!N1140,HNOJIVA_ALL!$A$2:$Z$3303,17,FALSE)*K1140*IF(L1140="t",10,IF(L1140="kg",0.01,IF(L1140="q",1,IF(L1140="l",0.01*VLOOKUP(EVID_HNOJENI!N1140,HNOJIVA_ALL!$A$2:$AE$3303,31,FALSE),"CHYBA")))),2)</f>
        <v>#N/A</v>
      </c>
      <c r="U1140" s="51" t="e">
        <f>ROUND(VLOOKUP(EVID_HNOJENI!N1140,HNOJIVA_ALL!$A$2:$Z$3303,20,FALSE)*K1140*IF(L1140="t",10,IF(L1140="kg",0.01,IF(L1140="q",1,IF(L1140="l",0.01*VLOOKUP(EVID_HNOJENI!N1140,HNOJIVA_ALL!$A$2:$AE$3303,31,FALSE),"CHYBA")))),2)</f>
        <v>#N/A</v>
      </c>
    </row>
    <row r="1141" spans="1:21" x14ac:dyDescent="0.2">
      <c r="A1141" s="32"/>
      <c r="B1141" s="45" t="e">
        <f>VLOOKUP($A1141,EVID_OSEVU!$A$1:$M$4972,2,FALSE)</f>
        <v>#N/A</v>
      </c>
      <c r="C1141" s="45" t="e">
        <f>VLOOKUP($A1141,EVID_OSEVU!$A$1:$M$4972,3,FALSE)</f>
        <v>#N/A</v>
      </c>
      <c r="D1141" s="45" t="e">
        <f>VLOOKUP($A1141,EVID_OSEVU!$A$1:$M$4972,4,FALSE)</f>
        <v>#N/A</v>
      </c>
      <c r="E1141" s="45" t="e">
        <f>VLOOKUP($A1141,EVID_OSEVU!$A$1:$M$4972,7,FALSE)</f>
        <v>#N/A</v>
      </c>
      <c r="F1141" s="45" t="e">
        <f>VLOOKUP($A1141,EVID_OSEVU!$A$1:$M$4972,8,FALSE)</f>
        <v>#N/A</v>
      </c>
      <c r="G1141" s="45" t="e">
        <f>VLOOKUP($A1141,EVID_OSEVU!$A$1:$M$4972,11,FALSE)</f>
        <v>#N/A</v>
      </c>
      <c r="H1141" s="35"/>
      <c r="I1141" s="48"/>
      <c r="J1141" s="33" t="e">
        <f>VLOOKUP($A1141,EVID_OSEVU!$A$1:$M$4972,11,FALSE)</f>
        <v>#N/A</v>
      </c>
      <c r="K1141" s="39"/>
      <c r="L1141" s="49"/>
      <c r="M1141" s="89" t="e">
        <f t="shared" si="17"/>
        <v>#N/A</v>
      </c>
      <c r="N1141" s="50"/>
      <c r="O1141" s="37" t="e">
        <f>VLOOKUP(EVID_HNOJENI!N1141,HNOJIVA_ALL!$A$2:$Z$3303,4,FALSE)</f>
        <v>#N/A</v>
      </c>
      <c r="P1141" s="51" t="e">
        <f>ROUND(VLOOKUP(EVID_HNOJENI!N1141,HNOJIVA_ALL!$A$2:$Z$3303,14,FALSE)*K1141*IF(L1141="t",10,IF(L1141="kg",0.01,IF(L1141="q",1,IF(L1141="l",0.01*VLOOKUP(EVID_HNOJENI!N1141,HNOJIVA_ALL!$A$2:$AE$3303,31,FALSE),"CHYBA")))),2)</f>
        <v>#N/A</v>
      </c>
      <c r="Q1141" s="51" t="e">
        <f>ROUND(VLOOKUP(EVID_HNOJENI!N1141,HNOJIVA_ALL!$A$2:$Z$3303,15,FALSE)*K1141*IF(L1141="t",10,IF(L1141="kg",0.01,IF(L1141="q",1,IF(L1141="l",0.01*VLOOKUP(EVID_HNOJENI!N1141,HNOJIVA_ALL!$A$2:$AE$3303,31,FALSE),"CHYBA")))),2)</f>
        <v>#N/A</v>
      </c>
      <c r="R1141" s="51" t="e">
        <f>ROUND(VLOOKUP(EVID_HNOJENI!N1141,HNOJIVA_ALL!$A$2:$Z$3303,16,FALSE)*K1141*IF(L1141="t",10,IF(L1141="kg",0.01,IF(L1141="q",1,IF(L1141="l",0.01*VLOOKUP(EVID_HNOJENI!N1141,HNOJIVA_ALL!$A$2:$AE$3303,31,FALSE),"CHYBA")))),2)</f>
        <v>#N/A</v>
      </c>
      <c r="S1141" s="51" t="e">
        <f>ROUND(VLOOKUP(EVID_HNOJENI!N1141,HNOJIVA_ALL!$A$2:$Z$3303,18,FALSE)*K1141*IF(L1141="t",10,IF(L1141="kg",0.01,IF(L1141="q",1,IF(L1141="l",0.01*VLOOKUP(EVID_HNOJENI!N1141,HNOJIVA_ALL!$A$2:$AE$3303,31,FALSE),"CHYBA")))),2)</f>
        <v>#N/A</v>
      </c>
      <c r="T1141" s="51" t="e">
        <f>ROUND(VLOOKUP(EVID_HNOJENI!N1141,HNOJIVA_ALL!$A$2:$Z$3303,17,FALSE)*K1141*IF(L1141="t",10,IF(L1141="kg",0.01,IF(L1141="q",1,IF(L1141="l",0.01*VLOOKUP(EVID_HNOJENI!N1141,HNOJIVA_ALL!$A$2:$AE$3303,31,FALSE),"CHYBA")))),2)</f>
        <v>#N/A</v>
      </c>
      <c r="U1141" s="51" t="e">
        <f>ROUND(VLOOKUP(EVID_HNOJENI!N1141,HNOJIVA_ALL!$A$2:$Z$3303,20,FALSE)*K1141*IF(L1141="t",10,IF(L1141="kg",0.01,IF(L1141="q",1,IF(L1141="l",0.01*VLOOKUP(EVID_HNOJENI!N1141,HNOJIVA_ALL!$A$2:$AE$3303,31,FALSE),"CHYBA")))),2)</f>
        <v>#N/A</v>
      </c>
    </row>
    <row r="1142" spans="1:21" x14ac:dyDescent="0.2">
      <c r="A1142" s="32"/>
      <c r="B1142" s="45" t="e">
        <f>VLOOKUP($A1142,EVID_OSEVU!$A$1:$M$4972,2,FALSE)</f>
        <v>#N/A</v>
      </c>
      <c r="C1142" s="45" t="e">
        <f>VLOOKUP($A1142,EVID_OSEVU!$A$1:$M$4972,3,FALSE)</f>
        <v>#N/A</v>
      </c>
      <c r="D1142" s="45" t="e">
        <f>VLOOKUP($A1142,EVID_OSEVU!$A$1:$M$4972,4,FALSE)</f>
        <v>#N/A</v>
      </c>
      <c r="E1142" s="45" t="e">
        <f>VLOOKUP($A1142,EVID_OSEVU!$A$1:$M$4972,7,FALSE)</f>
        <v>#N/A</v>
      </c>
      <c r="F1142" s="45" t="e">
        <f>VLOOKUP($A1142,EVID_OSEVU!$A$1:$M$4972,8,FALSE)</f>
        <v>#N/A</v>
      </c>
      <c r="G1142" s="45" t="e">
        <f>VLOOKUP($A1142,EVID_OSEVU!$A$1:$M$4972,11,FALSE)</f>
        <v>#N/A</v>
      </c>
      <c r="H1142" s="35"/>
      <c r="I1142" s="48"/>
      <c r="J1142" s="33" t="e">
        <f>VLOOKUP($A1142,EVID_OSEVU!$A$1:$M$4972,11,FALSE)</f>
        <v>#N/A</v>
      </c>
      <c r="K1142" s="39"/>
      <c r="L1142" s="49"/>
      <c r="M1142" s="89" t="e">
        <f t="shared" si="17"/>
        <v>#N/A</v>
      </c>
      <c r="N1142" s="50"/>
      <c r="O1142" s="37" t="e">
        <f>VLOOKUP(EVID_HNOJENI!N1142,HNOJIVA_ALL!$A$2:$Z$3303,4,FALSE)</f>
        <v>#N/A</v>
      </c>
      <c r="P1142" s="51" t="e">
        <f>ROUND(VLOOKUP(EVID_HNOJENI!N1142,HNOJIVA_ALL!$A$2:$Z$3303,14,FALSE)*K1142*IF(L1142="t",10,IF(L1142="kg",0.01,IF(L1142="q",1,IF(L1142="l",0.01*VLOOKUP(EVID_HNOJENI!N1142,HNOJIVA_ALL!$A$2:$AE$3303,31,FALSE),"CHYBA")))),2)</f>
        <v>#N/A</v>
      </c>
      <c r="Q1142" s="51" t="e">
        <f>ROUND(VLOOKUP(EVID_HNOJENI!N1142,HNOJIVA_ALL!$A$2:$Z$3303,15,FALSE)*K1142*IF(L1142="t",10,IF(L1142="kg",0.01,IF(L1142="q",1,IF(L1142="l",0.01*VLOOKUP(EVID_HNOJENI!N1142,HNOJIVA_ALL!$A$2:$AE$3303,31,FALSE),"CHYBA")))),2)</f>
        <v>#N/A</v>
      </c>
      <c r="R1142" s="51" t="e">
        <f>ROUND(VLOOKUP(EVID_HNOJENI!N1142,HNOJIVA_ALL!$A$2:$Z$3303,16,FALSE)*K1142*IF(L1142="t",10,IF(L1142="kg",0.01,IF(L1142="q",1,IF(L1142="l",0.01*VLOOKUP(EVID_HNOJENI!N1142,HNOJIVA_ALL!$A$2:$AE$3303,31,FALSE),"CHYBA")))),2)</f>
        <v>#N/A</v>
      </c>
      <c r="S1142" s="51" t="e">
        <f>ROUND(VLOOKUP(EVID_HNOJENI!N1142,HNOJIVA_ALL!$A$2:$Z$3303,18,FALSE)*K1142*IF(L1142="t",10,IF(L1142="kg",0.01,IF(L1142="q",1,IF(L1142="l",0.01*VLOOKUP(EVID_HNOJENI!N1142,HNOJIVA_ALL!$A$2:$AE$3303,31,FALSE),"CHYBA")))),2)</f>
        <v>#N/A</v>
      </c>
      <c r="T1142" s="51" t="e">
        <f>ROUND(VLOOKUP(EVID_HNOJENI!N1142,HNOJIVA_ALL!$A$2:$Z$3303,17,FALSE)*K1142*IF(L1142="t",10,IF(L1142="kg",0.01,IF(L1142="q",1,IF(L1142="l",0.01*VLOOKUP(EVID_HNOJENI!N1142,HNOJIVA_ALL!$A$2:$AE$3303,31,FALSE),"CHYBA")))),2)</f>
        <v>#N/A</v>
      </c>
      <c r="U1142" s="51" t="e">
        <f>ROUND(VLOOKUP(EVID_HNOJENI!N1142,HNOJIVA_ALL!$A$2:$Z$3303,20,FALSE)*K1142*IF(L1142="t",10,IF(L1142="kg",0.01,IF(L1142="q",1,IF(L1142="l",0.01*VLOOKUP(EVID_HNOJENI!N1142,HNOJIVA_ALL!$A$2:$AE$3303,31,FALSE),"CHYBA")))),2)</f>
        <v>#N/A</v>
      </c>
    </row>
    <row r="1143" spans="1:21" x14ac:dyDescent="0.2">
      <c r="A1143" s="32"/>
      <c r="B1143" s="45" t="e">
        <f>VLOOKUP($A1143,EVID_OSEVU!$A$1:$M$4972,2,FALSE)</f>
        <v>#N/A</v>
      </c>
      <c r="C1143" s="45" t="e">
        <f>VLOOKUP($A1143,EVID_OSEVU!$A$1:$M$4972,3,FALSE)</f>
        <v>#N/A</v>
      </c>
      <c r="D1143" s="45" t="e">
        <f>VLOOKUP($A1143,EVID_OSEVU!$A$1:$M$4972,4,FALSE)</f>
        <v>#N/A</v>
      </c>
      <c r="E1143" s="45" t="e">
        <f>VLOOKUP($A1143,EVID_OSEVU!$A$1:$M$4972,7,FALSE)</f>
        <v>#N/A</v>
      </c>
      <c r="F1143" s="45" t="e">
        <f>VLOOKUP($A1143,EVID_OSEVU!$A$1:$M$4972,8,FALSE)</f>
        <v>#N/A</v>
      </c>
      <c r="G1143" s="45" t="e">
        <f>VLOOKUP($A1143,EVID_OSEVU!$A$1:$M$4972,11,FALSE)</f>
        <v>#N/A</v>
      </c>
      <c r="H1143" s="35"/>
      <c r="I1143" s="48"/>
      <c r="J1143" s="33" t="e">
        <f>VLOOKUP($A1143,EVID_OSEVU!$A$1:$M$4972,11,FALSE)</f>
        <v>#N/A</v>
      </c>
      <c r="K1143" s="39"/>
      <c r="L1143" s="49"/>
      <c r="M1143" s="89" t="e">
        <f t="shared" si="17"/>
        <v>#N/A</v>
      </c>
      <c r="N1143" s="50"/>
      <c r="O1143" s="37" t="e">
        <f>VLOOKUP(EVID_HNOJENI!N1143,HNOJIVA_ALL!$A$2:$Z$3303,4,FALSE)</f>
        <v>#N/A</v>
      </c>
      <c r="P1143" s="51" t="e">
        <f>ROUND(VLOOKUP(EVID_HNOJENI!N1143,HNOJIVA_ALL!$A$2:$Z$3303,14,FALSE)*K1143*IF(L1143="t",10,IF(L1143="kg",0.01,IF(L1143="q",1,IF(L1143="l",0.01*VLOOKUP(EVID_HNOJENI!N1143,HNOJIVA_ALL!$A$2:$AE$3303,31,FALSE),"CHYBA")))),2)</f>
        <v>#N/A</v>
      </c>
      <c r="Q1143" s="51" t="e">
        <f>ROUND(VLOOKUP(EVID_HNOJENI!N1143,HNOJIVA_ALL!$A$2:$Z$3303,15,FALSE)*K1143*IF(L1143="t",10,IF(L1143="kg",0.01,IF(L1143="q",1,IF(L1143="l",0.01*VLOOKUP(EVID_HNOJENI!N1143,HNOJIVA_ALL!$A$2:$AE$3303,31,FALSE),"CHYBA")))),2)</f>
        <v>#N/A</v>
      </c>
      <c r="R1143" s="51" t="e">
        <f>ROUND(VLOOKUP(EVID_HNOJENI!N1143,HNOJIVA_ALL!$A$2:$Z$3303,16,FALSE)*K1143*IF(L1143="t",10,IF(L1143="kg",0.01,IF(L1143="q",1,IF(L1143="l",0.01*VLOOKUP(EVID_HNOJENI!N1143,HNOJIVA_ALL!$A$2:$AE$3303,31,FALSE),"CHYBA")))),2)</f>
        <v>#N/A</v>
      </c>
      <c r="S1143" s="51" t="e">
        <f>ROUND(VLOOKUP(EVID_HNOJENI!N1143,HNOJIVA_ALL!$A$2:$Z$3303,18,FALSE)*K1143*IF(L1143="t",10,IF(L1143="kg",0.01,IF(L1143="q",1,IF(L1143="l",0.01*VLOOKUP(EVID_HNOJENI!N1143,HNOJIVA_ALL!$A$2:$AE$3303,31,FALSE),"CHYBA")))),2)</f>
        <v>#N/A</v>
      </c>
      <c r="T1143" s="51" t="e">
        <f>ROUND(VLOOKUP(EVID_HNOJENI!N1143,HNOJIVA_ALL!$A$2:$Z$3303,17,FALSE)*K1143*IF(L1143="t",10,IF(L1143="kg",0.01,IF(L1143="q",1,IF(L1143="l",0.01*VLOOKUP(EVID_HNOJENI!N1143,HNOJIVA_ALL!$A$2:$AE$3303,31,FALSE),"CHYBA")))),2)</f>
        <v>#N/A</v>
      </c>
      <c r="U1143" s="51" t="e">
        <f>ROUND(VLOOKUP(EVID_HNOJENI!N1143,HNOJIVA_ALL!$A$2:$Z$3303,20,FALSE)*K1143*IF(L1143="t",10,IF(L1143="kg",0.01,IF(L1143="q",1,IF(L1143="l",0.01*VLOOKUP(EVID_HNOJENI!N1143,HNOJIVA_ALL!$A$2:$AE$3303,31,FALSE),"CHYBA")))),2)</f>
        <v>#N/A</v>
      </c>
    </row>
    <row r="1144" spans="1:21" x14ac:dyDescent="0.2">
      <c r="A1144" s="32"/>
      <c r="B1144" s="45" t="e">
        <f>VLOOKUP($A1144,EVID_OSEVU!$A$1:$M$4972,2,FALSE)</f>
        <v>#N/A</v>
      </c>
      <c r="C1144" s="45" t="e">
        <f>VLOOKUP($A1144,EVID_OSEVU!$A$1:$M$4972,3,FALSE)</f>
        <v>#N/A</v>
      </c>
      <c r="D1144" s="45" t="e">
        <f>VLOOKUP($A1144,EVID_OSEVU!$A$1:$M$4972,4,FALSE)</f>
        <v>#N/A</v>
      </c>
      <c r="E1144" s="45" t="e">
        <f>VLOOKUP($A1144,EVID_OSEVU!$A$1:$M$4972,7,FALSE)</f>
        <v>#N/A</v>
      </c>
      <c r="F1144" s="45" t="e">
        <f>VLOOKUP($A1144,EVID_OSEVU!$A$1:$M$4972,8,FALSE)</f>
        <v>#N/A</v>
      </c>
      <c r="G1144" s="45" t="e">
        <f>VLOOKUP($A1144,EVID_OSEVU!$A$1:$M$4972,11,FALSE)</f>
        <v>#N/A</v>
      </c>
      <c r="H1144" s="35"/>
      <c r="I1144" s="48"/>
      <c r="J1144" s="33" t="e">
        <f>VLOOKUP($A1144,EVID_OSEVU!$A$1:$M$4972,11,FALSE)</f>
        <v>#N/A</v>
      </c>
      <c r="K1144" s="39"/>
      <c r="L1144" s="49"/>
      <c r="M1144" s="89" t="e">
        <f t="shared" si="17"/>
        <v>#N/A</v>
      </c>
      <c r="N1144" s="50"/>
      <c r="O1144" s="37" t="e">
        <f>VLOOKUP(EVID_HNOJENI!N1144,HNOJIVA_ALL!$A$2:$Z$3303,4,FALSE)</f>
        <v>#N/A</v>
      </c>
      <c r="P1144" s="51" t="e">
        <f>ROUND(VLOOKUP(EVID_HNOJENI!N1144,HNOJIVA_ALL!$A$2:$Z$3303,14,FALSE)*K1144*IF(L1144="t",10,IF(L1144="kg",0.01,IF(L1144="q",1,IF(L1144="l",0.01*VLOOKUP(EVID_HNOJENI!N1144,HNOJIVA_ALL!$A$2:$AE$3303,31,FALSE),"CHYBA")))),2)</f>
        <v>#N/A</v>
      </c>
      <c r="Q1144" s="51" t="e">
        <f>ROUND(VLOOKUP(EVID_HNOJENI!N1144,HNOJIVA_ALL!$A$2:$Z$3303,15,FALSE)*K1144*IF(L1144="t",10,IF(L1144="kg",0.01,IF(L1144="q",1,IF(L1144="l",0.01*VLOOKUP(EVID_HNOJENI!N1144,HNOJIVA_ALL!$A$2:$AE$3303,31,FALSE),"CHYBA")))),2)</f>
        <v>#N/A</v>
      </c>
      <c r="R1144" s="51" t="e">
        <f>ROUND(VLOOKUP(EVID_HNOJENI!N1144,HNOJIVA_ALL!$A$2:$Z$3303,16,FALSE)*K1144*IF(L1144="t",10,IF(L1144="kg",0.01,IF(L1144="q",1,IF(L1144="l",0.01*VLOOKUP(EVID_HNOJENI!N1144,HNOJIVA_ALL!$A$2:$AE$3303,31,FALSE),"CHYBA")))),2)</f>
        <v>#N/A</v>
      </c>
      <c r="S1144" s="51" t="e">
        <f>ROUND(VLOOKUP(EVID_HNOJENI!N1144,HNOJIVA_ALL!$A$2:$Z$3303,18,FALSE)*K1144*IF(L1144="t",10,IF(L1144="kg",0.01,IF(L1144="q",1,IF(L1144="l",0.01*VLOOKUP(EVID_HNOJENI!N1144,HNOJIVA_ALL!$A$2:$AE$3303,31,FALSE),"CHYBA")))),2)</f>
        <v>#N/A</v>
      </c>
      <c r="T1144" s="51" t="e">
        <f>ROUND(VLOOKUP(EVID_HNOJENI!N1144,HNOJIVA_ALL!$A$2:$Z$3303,17,FALSE)*K1144*IF(L1144="t",10,IF(L1144="kg",0.01,IF(L1144="q",1,IF(L1144="l",0.01*VLOOKUP(EVID_HNOJENI!N1144,HNOJIVA_ALL!$A$2:$AE$3303,31,FALSE),"CHYBA")))),2)</f>
        <v>#N/A</v>
      </c>
      <c r="U1144" s="51" t="e">
        <f>ROUND(VLOOKUP(EVID_HNOJENI!N1144,HNOJIVA_ALL!$A$2:$Z$3303,20,FALSE)*K1144*IF(L1144="t",10,IF(L1144="kg",0.01,IF(L1144="q",1,IF(L1144="l",0.01*VLOOKUP(EVID_HNOJENI!N1144,HNOJIVA_ALL!$A$2:$AE$3303,31,FALSE),"CHYBA")))),2)</f>
        <v>#N/A</v>
      </c>
    </row>
    <row r="1145" spans="1:21" x14ac:dyDescent="0.2">
      <c r="A1145" s="32"/>
      <c r="B1145" s="45" t="e">
        <f>VLOOKUP($A1145,EVID_OSEVU!$A$1:$M$4972,2,FALSE)</f>
        <v>#N/A</v>
      </c>
      <c r="C1145" s="45" t="e">
        <f>VLOOKUP($A1145,EVID_OSEVU!$A$1:$M$4972,3,FALSE)</f>
        <v>#N/A</v>
      </c>
      <c r="D1145" s="45" t="e">
        <f>VLOOKUP($A1145,EVID_OSEVU!$A$1:$M$4972,4,FALSE)</f>
        <v>#N/A</v>
      </c>
      <c r="E1145" s="45" t="e">
        <f>VLOOKUP($A1145,EVID_OSEVU!$A$1:$M$4972,7,FALSE)</f>
        <v>#N/A</v>
      </c>
      <c r="F1145" s="45" t="e">
        <f>VLOOKUP($A1145,EVID_OSEVU!$A$1:$M$4972,8,FALSE)</f>
        <v>#N/A</v>
      </c>
      <c r="G1145" s="45" t="e">
        <f>VLOOKUP($A1145,EVID_OSEVU!$A$1:$M$4972,11,FALSE)</f>
        <v>#N/A</v>
      </c>
      <c r="H1145" s="35"/>
      <c r="I1145" s="48"/>
      <c r="J1145" s="33" t="e">
        <f>VLOOKUP($A1145,EVID_OSEVU!$A$1:$M$4972,11,FALSE)</f>
        <v>#N/A</v>
      </c>
      <c r="K1145" s="39"/>
      <c r="L1145" s="49"/>
      <c r="M1145" s="89" t="e">
        <f t="shared" si="17"/>
        <v>#N/A</v>
      </c>
      <c r="N1145" s="50"/>
      <c r="O1145" s="37" t="e">
        <f>VLOOKUP(EVID_HNOJENI!N1145,HNOJIVA_ALL!$A$2:$Z$3303,4,FALSE)</f>
        <v>#N/A</v>
      </c>
      <c r="P1145" s="51" t="e">
        <f>ROUND(VLOOKUP(EVID_HNOJENI!N1145,HNOJIVA_ALL!$A$2:$Z$3303,14,FALSE)*K1145*IF(L1145="t",10,IF(L1145="kg",0.01,IF(L1145="q",1,IF(L1145="l",0.01*VLOOKUP(EVID_HNOJENI!N1145,HNOJIVA_ALL!$A$2:$AE$3303,31,FALSE),"CHYBA")))),2)</f>
        <v>#N/A</v>
      </c>
      <c r="Q1145" s="51" t="e">
        <f>ROUND(VLOOKUP(EVID_HNOJENI!N1145,HNOJIVA_ALL!$A$2:$Z$3303,15,FALSE)*K1145*IF(L1145="t",10,IF(L1145="kg",0.01,IF(L1145="q",1,IF(L1145="l",0.01*VLOOKUP(EVID_HNOJENI!N1145,HNOJIVA_ALL!$A$2:$AE$3303,31,FALSE),"CHYBA")))),2)</f>
        <v>#N/A</v>
      </c>
      <c r="R1145" s="51" t="e">
        <f>ROUND(VLOOKUP(EVID_HNOJENI!N1145,HNOJIVA_ALL!$A$2:$Z$3303,16,FALSE)*K1145*IF(L1145="t",10,IF(L1145="kg",0.01,IF(L1145="q",1,IF(L1145="l",0.01*VLOOKUP(EVID_HNOJENI!N1145,HNOJIVA_ALL!$A$2:$AE$3303,31,FALSE),"CHYBA")))),2)</f>
        <v>#N/A</v>
      </c>
      <c r="S1145" s="51" t="e">
        <f>ROUND(VLOOKUP(EVID_HNOJENI!N1145,HNOJIVA_ALL!$A$2:$Z$3303,18,FALSE)*K1145*IF(L1145="t",10,IF(L1145="kg",0.01,IF(L1145="q",1,IF(L1145="l",0.01*VLOOKUP(EVID_HNOJENI!N1145,HNOJIVA_ALL!$A$2:$AE$3303,31,FALSE),"CHYBA")))),2)</f>
        <v>#N/A</v>
      </c>
      <c r="T1145" s="51" t="e">
        <f>ROUND(VLOOKUP(EVID_HNOJENI!N1145,HNOJIVA_ALL!$A$2:$Z$3303,17,FALSE)*K1145*IF(L1145="t",10,IF(L1145="kg",0.01,IF(L1145="q",1,IF(L1145="l",0.01*VLOOKUP(EVID_HNOJENI!N1145,HNOJIVA_ALL!$A$2:$AE$3303,31,FALSE),"CHYBA")))),2)</f>
        <v>#N/A</v>
      </c>
      <c r="U1145" s="51" t="e">
        <f>ROUND(VLOOKUP(EVID_HNOJENI!N1145,HNOJIVA_ALL!$A$2:$Z$3303,20,FALSE)*K1145*IF(L1145="t",10,IF(L1145="kg",0.01,IF(L1145="q",1,IF(L1145="l",0.01*VLOOKUP(EVID_HNOJENI!N1145,HNOJIVA_ALL!$A$2:$AE$3303,31,FALSE),"CHYBA")))),2)</f>
        <v>#N/A</v>
      </c>
    </row>
    <row r="1146" spans="1:21" x14ac:dyDescent="0.2">
      <c r="A1146" s="32"/>
      <c r="B1146" s="45" t="e">
        <f>VLOOKUP($A1146,EVID_OSEVU!$A$1:$M$4972,2,FALSE)</f>
        <v>#N/A</v>
      </c>
      <c r="C1146" s="45" t="e">
        <f>VLOOKUP($A1146,EVID_OSEVU!$A$1:$M$4972,3,FALSE)</f>
        <v>#N/A</v>
      </c>
      <c r="D1146" s="45" t="e">
        <f>VLOOKUP($A1146,EVID_OSEVU!$A$1:$M$4972,4,FALSE)</f>
        <v>#N/A</v>
      </c>
      <c r="E1146" s="45" t="e">
        <f>VLOOKUP($A1146,EVID_OSEVU!$A$1:$M$4972,7,FALSE)</f>
        <v>#N/A</v>
      </c>
      <c r="F1146" s="45" t="e">
        <f>VLOOKUP($A1146,EVID_OSEVU!$A$1:$M$4972,8,FALSE)</f>
        <v>#N/A</v>
      </c>
      <c r="G1146" s="45" t="e">
        <f>VLOOKUP($A1146,EVID_OSEVU!$A$1:$M$4972,11,FALSE)</f>
        <v>#N/A</v>
      </c>
      <c r="H1146" s="35"/>
      <c r="I1146" s="48"/>
      <c r="J1146" s="33" t="e">
        <f>VLOOKUP($A1146,EVID_OSEVU!$A$1:$M$4972,11,FALSE)</f>
        <v>#N/A</v>
      </c>
      <c r="K1146" s="39"/>
      <c r="L1146" s="49"/>
      <c r="M1146" s="89" t="e">
        <f t="shared" si="17"/>
        <v>#N/A</v>
      </c>
      <c r="N1146" s="50"/>
      <c r="O1146" s="37" t="e">
        <f>VLOOKUP(EVID_HNOJENI!N1146,HNOJIVA_ALL!$A$2:$Z$3303,4,FALSE)</f>
        <v>#N/A</v>
      </c>
      <c r="P1146" s="51" t="e">
        <f>ROUND(VLOOKUP(EVID_HNOJENI!N1146,HNOJIVA_ALL!$A$2:$Z$3303,14,FALSE)*K1146*IF(L1146="t",10,IF(L1146="kg",0.01,IF(L1146="q",1,IF(L1146="l",0.01*VLOOKUP(EVID_HNOJENI!N1146,HNOJIVA_ALL!$A$2:$AE$3303,31,FALSE),"CHYBA")))),2)</f>
        <v>#N/A</v>
      </c>
      <c r="Q1146" s="51" t="e">
        <f>ROUND(VLOOKUP(EVID_HNOJENI!N1146,HNOJIVA_ALL!$A$2:$Z$3303,15,FALSE)*K1146*IF(L1146="t",10,IF(L1146="kg",0.01,IF(L1146="q",1,IF(L1146="l",0.01*VLOOKUP(EVID_HNOJENI!N1146,HNOJIVA_ALL!$A$2:$AE$3303,31,FALSE),"CHYBA")))),2)</f>
        <v>#N/A</v>
      </c>
      <c r="R1146" s="51" t="e">
        <f>ROUND(VLOOKUP(EVID_HNOJENI!N1146,HNOJIVA_ALL!$A$2:$Z$3303,16,FALSE)*K1146*IF(L1146="t",10,IF(L1146="kg",0.01,IF(L1146="q",1,IF(L1146="l",0.01*VLOOKUP(EVID_HNOJENI!N1146,HNOJIVA_ALL!$A$2:$AE$3303,31,FALSE),"CHYBA")))),2)</f>
        <v>#N/A</v>
      </c>
      <c r="S1146" s="51" t="e">
        <f>ROUND(VLOOKUP(EVID_HNOJENI!N1146,HNOJIVA_ALL!$A$2:$Z$3303,18,FALSE)*K1146*IF(L1146="t",10,IF(L1146="kg",0.01,IF(L1146="q",1,IF(L1146="l",0.01*VLOOKUP(EVID_HNOJENI!N1146,HNOJIVA_ALL!$A$2:$AE$3303,31,FALSE),"CHYBA")))),2)</f>
        <v>#N/A</v>
      </c>
      <c r="T1146" s="51" t="e">
        <f>ROUND(VLOOKUP(EVID_HNOJENI!N1146,HNOJIVA_ALL!$A$2:$Z$3303,17,FALSE)*K1146*IF(L1146="t",10,IF(L1146="kg",0.01,IF(L1146="q",1,IF(L1146="l",0.01*VLOOKUP(EVID_HNOJENI!N1146,HNOJIVA_ALL!$A$2:$AE$3303,31,FALSE),"CHYBA")))),2)</f>
        <v>#N/A</v>
      </c>
      <c r="U1146" s="51" t="e">
        <f>ROUND(VLOOKUP(EVID_HNOJENI!N1146,HNOJIVA_ALL!$A$2:$Z$3303,20,FALSE)*K1146*IF(L1146="t",10,IF(L1146="kg",0.01,IF(L1146="q",1,IF(L1146="l",0.01*VLOOKUP(EVID_HNOJENI!N1146,HNOJIVA_ALL!$A$2:$AE$3303,31,FALSE),"CHYBA")))),2)</f>
        <v>#N/A</v>
      </c>
    </row>
    <row r="1147" spans="1:21" x14ac:dyDescent="0.2">
      <c r="A1147" s="32"/>
      <c r="B1147" s="45" t="e">
        <f>VLOOKUP($A1147,EVID_OSEVU!$A$1:$M$4972,2,FALSE)</f>
        <v>#N/A</v>
      </c>
      <c r="C1147" s="45" t="e">
        <f>VLOOKUP($A1147,EVID_OSEVU!$A$1:$M$4972,3,FALSE)</f>
        <v>#N/A</v>
      </c>
      <c r="D1147" s="45" t="e">
        <f>VLOOKUP($A1147,EVID_OSEVU!$A$1:$M$4972,4,FALSE)</f>
        <v>#N/A</v>
      </c>
      <c r="E1147" s="45" t="e">
        <f>VLOOKUP($A1147,EVID_OSEVU!$A$1:$M$4972,7,FALSE)</f>
        <v>#N/A</v>
      </c>
      <c r="F1147" s="45" t="e">
        <f>VLOOKUP($A1147,EVID_OSEVU!$A$1:$M$4972,8,FALSE)</f>
        <v>#N/A</v>
      </c>
      <c r="G1147" s="45" t="e">
        <f>VLOOKUP($A1147,EVID_OSEVU!$A$1:$M$4972,11,FALSE)</f>
        <v>#N/A</v>
      </c>
      <c r="H1147" s="35"/>
      <c r="I1147" s="48"/>
      <c r="J1147" s="33" t="e">
        <f>VLOOKUP($A1147,EVID_OSEVU!$A$1:$M$4972,11,FALSE)</f>
        <v>#N/A</v>
      </c>
      <c r="K1147" s="39"/>
      <c r="L1147" s="49"/>
      <c r="M1147" s="89" t="e">
        <f t="shared" si="17"/>
        <v>#N/A</v>
      </c>
      <c r="N1147" s="50"/>
      <c r="O1147" s="37" t="e">
        <f>VLOOKUP(EVID_HNOJENI!N1147,HNOJIVA_ALL!$A$2:$Z$3303,4,FALSE)</f>
        <v>#N/A</v>
      </c>
      <c r="P1147" s="51" t="e">
        <f>ROUND(VLOOKUP(EVID_HNOJENI!N1147,HNOJIVA_ALL!$A$2:$Z$3303,14,FALSE)*K1147*IF(L1147="t",10,IF(L1147="kg",0.01,IF(L1147="q",1,IF(L1147="l",0.01*VLOOKUP(EVID_HNOJENI!N1147,HNOJIVA_ALL!$A$2:$AE$3303,31,FALSE),"CHYBA")))),2)</f>
        <v>#N/A</v>
      </c>
      <c r="Q1147" s="51" t="e">
        <f>ROUND(VLOOKUP(EVID_HNOJENI!N1147,HNOJIVA_ALL!$A$2:$Z$3303,15,FALSE)*K1147*IF(L1147="t",10,IF(L1147="kg",0.01,IF(L1147="q",1,IF(L1147="l",0.01*VLOOKUP(EVID_HNOJENI!N1147,HNOJIVA_ALL!$A$2:$AE$3303,31,FALSE),"CHYBA")))),2)</f>
        <v>#N/A</v>
      </c>
      <c r="R1147" s="51" t="e">
        <f>ROUND(VLOOKUP(EVID_HNOJENI!N1147,HNOJIVA_ALL!$A$2:$Z$3303,16,FALSE)*K1147*IF(L1147="t",10,IF(L1147="kg",0.01,IF(L1147="q",1,IF(L1147="l",0.01*VLOOKUP(EVID_HNOJENI!N1147,HNOJIVA_ALL!$A$2:$AE$3303,31,FALSE),"CHYBA")))),2)</f>
        <v>#N/A</v>
      </c>
      <c r="S1147" s="51" t="e">
        <f>ROUND(VLOOKUP(EVID_HNOJENI!N1147,HNOJIVA_ALL!$A$2:$Z$3303,18,FALSE)*K1147*IF(L1147="t",10,IF(L1147="kg",0.01,IF(L1147="q",1,IF(L1147="l",0.01*VLOOKUP(EVID_HNOJENI!N1147,HNOJIVA_ALL!$A$2:$AE$3303,31,FALSE),"CHYBA")))),2)</f>
        <v>#N/A</v>
      </c>
      <c r="T1147" s="51" t="e">
        <f>ROUND(VLOOKUP(EVID_HNOJENI!N1147,HNOJIVA_ALL!$A$2:$Z$3303,17,FALSE)*K1147*IF(L1147="t",10,IF(L1147="kg",0.01,IF(L1147="q",1,IF(L1147="l",0.01*VLOOKUP(EVID_HNOJENI!N1147,HNOJIVA_ALL!$A$2:$AE$3303,31,FALSE),"CHYBA")))),2)</f>
        <v>#N/A</v>
      </c>
      <c r="U1147" s="51" t="e">
        <f>ROUND(VLOOKUP(EVID_HNOJENI!N1147,HNOJIVA_ALL!$A$2:$Z$3303,20,FALSE)*K1147*IF(L1147="t",10,IF(L1147="kg",0.01,IF(L1147="q",1,IF(L1147="l",0.01*VLOOKUP(EVID_HNOJENI!N1147,HNOJIVA_ALL!$A$2:$AE$3303,31,FALSE),"CHYBA")))),2)</f>
        <v>#N/A</v>
      </c>
    </row>
    <row r="1148" spans="1:21" x14ac:dyDescent="0.2">
      <c r="A1148" s="32"/>
      <c r="B1148" s="45" t="e">
        <f>VLOOKUP($A1148,EVID_OSEVU!$A$1:$M$4972,2,FALSE)</f>
        <v>#N/A</v>
      </c>
      <c r="C1148" s="45" t="e">
        <f>VLOOKUP($A1148,EVID_OSEVU!$A$1:$M$4972,3,FALSE)</f>
        <v>#N/A</v>
      </c>
      <c r="D1148" s="45" t="e">
        <f>VLOOKUP($A1148,EVID_OSEVU!$A$1:$M$4972,4,FALSE)</f>
        <v>#N/A</v>
      </c>
      <c r="E1148" s="45" t="e">
        <f>VLOOKUP($A1148,EVID_OSEVU!$A$1:$M$4972,7,FALSE)</f>
        <v>#N/A</v>
      </c>
      <c r="F1148" s="45" t="e">
        <f>VLOOKUP($A1148,EVID_OSEVU!$A$1:$M$4972,8,FALSE)</f>
        <v>#N/A</v>
      </c>
      <c r="G1148" s="45" t="e">
        <f>VLOOKUP($A1148,EVID_OSEVU!$A$1:$M$4972,11,FALSE)</f>
        <v>#N/A</v>
      </c>
      <c r="H1148" s="35"/>
      <c r="I1148" s="48"/>
      <c r="J1148" s="33" t="e">
        <f>VLOOKUP($A1148,EVID_OSEVU!$A$1:$M$4972,11,FALSE)</f>
        <v>#N/A</v>
      </c>
      <c r="K1148" s="39"/>
      <c r="L1148" s="49"/>
      <c r="M1148" s="89" t="e">
        <f t="shared" si="17"/>
        <v>#N/A</v>
      </c>
      <c r="N1148" s="50"/>
      <c r="O1148" s="37" t="e">
        <f>VLOOKUP(EVID_HNOJENI!N1148,HNOJIVA_ALL!$A$2:$Z$3303,4,FALSE)</f>
        <v>#N/A</v>
      </c>
      <c r="P1148" s="51" t="e">
        <f>ROUND(VLOOKUP(EVID_HNOJENI!N1148,HNOJIVA_ALL!$A$2:$Z$3303,14,FALSE)*K1148*IF(L1148="t",10,IF(L1148="kg",0.01,IF(L1148="q",1,IF(L1148="l",0.01*VLOOKUP(EVID_HNOJENI!N1148,HNOJIVA_ALL!$A$2:$AE$3303,31,FALSE),"CHYBA")))),2)</f>
        <v>#N/A</v>
      </c>
      <c r="Q1148" s="51" t="e">
        <f>ROUND(VLOOKUP(EVID_HNOJENI!N1148,HNOJIVA_ALL!$A$2:$Z$3303,15,FALSE)*K1148*IF(L1148="t",10,IF(L1148="kg",0.01,IF(L1148="q",1,IF(L1148="l",0.01*VLOOKUP(EVID_HNOJENI!N1148,HNOJIVA_ALL!$A$2:$AE$3303,31,FALSE),"CHYBA")))),2)</f>
        <v>#N/A</v>
      </c>
      <c r="R1148" s="51" t="e">
        <f>ROUND(VLOOKUP(EVID_HNOJENI!N1148,HNOJIVA_ALL!$A$2:$Z$3303,16,FALSE)*K1148*IF(L1148="t",10,IF(L1148="kg",0.01,IF(L1148="q",1,IF(L1148="l",0.01*VLOOKUP(EVID_HNOJENI!N1148,HNOJIVA_ALL!$A$2:$AE$3303,31,FALSE),"CHYBA")))),2)</f>
        <v>#N/A</v>
      </c>
      <c r="S1148" s="51" t="e">
        <f>ROUND(VLOOKUP(EVID_HNOJENI!N1148,HNOJIVA_ALL!$A$2:$Z$3303,18,FALSE)*K1148*IF(L1148="t",10,IF(L1148="kg",0.01,IF(L1148="q",1,IF(L1148="l",0.01*VLOOKUP(EVID_HNOJENI!N1148,HNOJIVA_ALL!$A$2:$AE$3303,31,FALSE),"CHYBA")))),2)</f>
        <v>#N/A</v>
      </c>
      <c r="T1148" s="51" t="e">
        <f>ROUND(VLOOKUP(EVID_HNOJENI!N1148,HNOJIVA_ALL!$A$2:$Z$3303,17,FALSE)*K1148*IF(L1148="t",10,IF(L1148="kg",0.01,IF(L1148="q",1,IF(L1148="l",0.01*VLOOKUP(EVID_HNOJENI!N1148,HNOJIVA_ALL!$A$2:$AE$3303,31,FALSE),"CHYBA")))),2)</f>
        <v>#N/A</v>
      </c>
      <c r="U1148" s="51" t="e">
        <f>ROUND(VLOOKUP(EVID_HNOJENI!N1148,HNOJIVA_ALL!$A$2:$Z$3303,20,FALSE)*K1148*IF(L1148="t",10,IF(L1148="kg",0.01,IF(L1148="q",1,IF(L1148="l",0.01*VLOOKUP(EVID_HNOJENI!N1148,HNOJIVA_ALL!$A$2:$AE$3303,31,FALSE),"CHYBA")))),2)</f>
        <v>#N/A</v>
      </c>
    </row>
    <row r="1149" spans="1:21" x14ac:dyDescent="0.2">
      <c r="A1149" s="32"/>
      <c r="B1149" s="45" t="e">
        <f>VLOOKUP($A1149,EVID_OSEVU!$A$1:$M$4972,2,FALSE)</f>
        <v>#N/A</v>
      </c>
      <c r="C1149" s="45" t="e">
        <f>VLOOKUP($A1149,EVID_OSEVU!$A$1:$M$4972,3,FALSE)</f>
        <v>#N/A</v>
      </c>
      <c r="D1149" s="45" t="e">
        <f>VLOOKUP($A1149,EVID_OSEVU!$A$1:$M$4972,4,FALSE)</f>
        <v>#N/A</v>
      </c>
      <c r="E1149" s="45" t="e">
        <f>VLOOKUP($A1149,EVID_OSEVU!$A$1:$M$4972,7,FALSE)</f>
        <v>#N/A</v>
      </c>
      <c r="F1149" s="45" t="e">
        <f>VLOOKUP($A1149,EVID_OSEVU!$A$1:$M$4972,8,FALSE)</f>
        <v>#N/A</v>
      </c>
      <c r="G1149" s="45" t="e">
        <f>VLOOKUP($A1149,EVID_OSEVU!$A$1:$M$4972,11,FALSE)</f>
        <v>#N/A</v>
      </c>
      <c r="H1149" s="35"/>
      <c r="I1149" s="48"/>
      <c r="J1149" s="33" t="e">
        <f>VLOOKUP($A1149,EVID_OSEVU!$A$1:$M$4972,11,FALSE)</f>
        <v>#N/A</v>
      </c>
      <c r="K1149" s="39"/>
      <c r="L1149" s="49"/>
      <c r="M1149" s="89" t="e">
        <f t="shared" si="17"/>
        <v>#N/A</v>
      </c>
      <c r="N1149" s="50"/>
      <c r="O1149" s="37" t="e">
        <f>VLOOKUP(EVID_HNOJENI!N1149,HNOJIVA_ALL!$A$2:$Z$3303,4,FALSE)</f>
        <v>#N/A</v>
      </c>
      <c r="P1149" s="51" t="e">
        <f>ROUND(VLOOKUP(EVID_HNOJENI!N1149,HNOJIVA_ALL!$A$2:$Z$3303,14,FALSE)*K1149*IF(L1149="t",10,IF(L1149="kg",0.01,IF(L1149="q",1,IF(L1149="l",0.01*VLOOKUP(EVID_HNOJENI!N1149,HNOJIVA_ALL!$A$2:$AE$3303,31,FALSE),"CHYBA")))),2)</f>
        <v>#N/A</v>
      </c>
      <c r="Q1149" s="51" t="e">
        <f>ROUND(VLOOKUP(EVID_HNOJENI!N1149,HNOJIVA_ALL!$A$2:$Z$3303,15,FALSE)*K1149*IF(L1149="t",10,IF(L1149="kg",0.01,IF(L1149="q",1,IF(L1149="l",0.01*VLOOKUP(EVID_HNOJENI!N1149,HNOJIVA_ALL!$A$2:$AE$3303,31,FALSE),"CHYBA")))),2)</f>
        <v>#N/A</v>
      </c>
      <c r="R1149" s="51" t="e">
        <f>ROUND(VLOOKUP(EVID_HNOJENI!N1149,HNOJIVA_ALL!$A$2:$Z$3303,16,FALSE)*K1149*IF(L1149="t",10,IF(L1149="kg",0.01,IF(L1149="q",1,IF(L1149="l",0.01*VLOOKUP(EVID_HNOJENI!N1149,HNOJIVA_ALL!$A$2:$AE$3303,31,FALSE),"CHYBA")))),2)</f>
        <v>#N/A</v>
      </c>
      <c r="S1149" s="51" t="e">
        <f>ROUND(VLOOKUP(EVID_HNOJENI!N1149,HNOJIVA_ALL!$A$2:$Z$3303,18,FALSE)*K1149*IF(L1149="t",10,IF(L1149="kg",0.01,IF(L1149="q",1,IF(L1149="l",0.01*VLOOKUP(EVID_HNOJENI!N1149,HNOJIVA_ALL!$A$2:$AE$3303,31,FALSE),"CHYBA")))),2)</f>
        <v>#N/A</v>
      </c>
      <c r="T1149" s="51" t="e">
        <f>ROUND(VLOOKUP(EVID_HNOJENI!N1149,HNOJIVA_ALL!$A$2:$Z$3303,17,FALSE)*K1149*IF(L1149="t",10,IF(L1149="kg",0.01,IF(L1149="q",1,IF(L1149="l",0.01*VLOOKUP(EVID_HNOJENI!N1149,HNOJIVA_ALL!$A$2:$AE$3303,31,FALSE),"CHYBA")))),2)</f>
        <v>#N/A</v>
      </c>
      <c r="U1149" s="51" t="e">
        <f>ROUND(VLOOKUP(EVID_HNOJENI!N1149,HNOJIVA_ALL!$A$2:$Z$3303,20,FALSE)*K1149*IF(L1149="t",10,IF(L1149="kg",0.01,IF(L1149="q",1,IF(L1149="l",0.01*VLOOKUP(EVID_HNOJENI!N1149,HNOJIVA_ALL!$A$2:$AE$3303,31,FALSE),"CHYBA")))),2)</f>
        <v>#N/A</v>
      </c>
    </row>
    <row r="1150" spans="1:21" x14ac:dyDescent="0.2">
      <c r="A1150" s="32"/>
      <c r="B1150" s="45" t="e">
        <f>VLOOKUP($A1150,EVID_OSEVU!$A$1:$M$4972,2,FALSE)</f>
        <v>#N/A</v>
      </c>
      <c r="C1150" s="45" t="e">
        <f>VLOOKUP($A1150,EVID_OSEVU!$A$1:$M$4972,3,FALSE)</f>
        <v>#N/A</v>
      </c>
      <c r="D1150" s="45" t="e">
        <f>VLOOKUP($A1150,EVID_OSEVU!$A$1:$M$4972,4,FALSE)</f>
        <v>#N/A</v>
      </c>
      <c r="E1150" s="45" t="e">
        <f>VLOOKUP($A1150,EVID_OSEVU!$A$1:$M$4972,7,FALSE)</f>
        <v>#N/A</v>
      </c>
      <c r="F1150" s="45" t="e">
        <f>VLOOKUP($A1150,EVID_OSEVU!$A$1:$M$4972,8,FALSE)</f>
        <v>#N/A</v>
      </c>
      <c r="G1150" s="45" t="e">
        <f>VLOOKUP($A1150,EVID_OSEVU!$A$1:$M$4972,11,FALSE)</f>
        <v>#N/A</v>
      </c>
      <c r="H1150" s="35"/>
      <c r="I1150" s="48"/>
      <c r="J1150" s="33" t="e">
        <f>VLOOKUP($A1150,EVID_OSEVU!$A$1:$M$4972,11,FALSE)</f>
        <v>#N/A</v>
      </c>
      <c r="K1150" s="39"/>
      <c r="L1150" s="49"/>
      <c r="M1150" s="89" t="e">
        <f t="shared" si="17"/>
        <v>#N/A</v>
      </c>
      <c r="N1150" s="50"/>
      <c r="O1150" s="37" t="e">
        <f>VLOOKUP(EVID_HNOJENI!N1150,HNOJIVA_ALL!$A$2:$Z$3303,4,FALSE)</f>
        <v>#N/A</v>
      </c>
      <c r="P1150" s="51" t="e">
        <f>ROUND(VLOOKUP(EVID_HNOJENI!N1150,HNOJIVA_ALL!$A$2:$Z$3303,14,FALSE)*K1150*IF(L1150="t",10,IF(L1150="kg",0.01,IF(L1150="q",1,IF(L1150="l",0.01*VLOOKUP(EVID_HNOJENI!N1150,HNOJIVA_ALL!$A$2:$AE$3303,31,FALSE),"CHYBA")))),2)</f>
        <v>#N/A</v>
      </c>
      <c r="Q1150" s="51" t="e">
        <f>ROUND(VLOOKUP(EVID_HNOJENI!N1150,HNOJIVA_ALL!$A$2:$Z$3303,15,FALSE)*K1150*IF(L1150="t",10,IF(L1150="kg",0.01,IF(L1150="q",1,IF(L1150="l",0.01*VLOOKUP(EVID_HNOJENI!N1150,HNOJIVA_ALL!$A$2:$AE$3303,31,FALSE),"CHYBA")))),2)</f>
        <v>#N/A</v>
      </c>
      <c r="R1150" s="51" t="e">
        <f>ROUND(VLOOKUP(EVID_HNOJENI!N1150,HNOJIVA_ALL!$A$2:$Z$3303,16,FALSE)*K1150*IF(L1150="t",10,IF(L1150="kg",0.01,IF(L1150="q",1,IF(L1150="l",0.01*VLOOKUP(EVID_HNOJENI!N1150,HNOJIVA_ALL!$A$2:$AE$3303,31,FALSE),"CHYBA")))),2)</f>
        <v>#N/A</v>
      </c>
      <c r="S1150" s="51" t="e">
        <f>ROUND(VLOOKUP(EVID_HNOJENI!N1150,HNOJIVA_ALL!$A$2:$Z$3303,18,FALSE)*K1150*IF(L1150="t",10,IF(L1150="kg",0.01,IF(L1150="q",1,IF(L1150="l",0.01*VLOOKUP(EVID_HNOJENI!N1150,HNOJIVA_ALL!$A$2:$AE$3303,31,FALSE),"CHYBA")))),2)</f>
        <v>#N/A</v>
      </c>
      <c r="T1150" s="51" t="e">
        <f>ROUND(VLOOKUP(EVID_HNOJENI!N1150,HNOJIVA_ALL!$A$2:$Z$3303,17,FALSE)*K1150*IF(L1150="t",10,IF(L1150="kg",0.01,IF(L1150="q",1,IF(L1150="l",0.01*VLOOKUP(EVID_HNOJENI!N1150,HNOJIVA_ALL!$A$2:$AE$3303,31,FALSE),"CHYBA")))),2)</f>
        <v>#N/A</v>
      </c>
      <c r="U1150" s="51" t="e">
        <f>ROUND(VLOOKUP(EVID_HNOJENI!N1150,HNOJIVA_ALL!$A$2:$Z$3303,20,FALSE)*K1150*IF(L1150="t",10,IF(L1150="kg",0.01,IF(L1150="q",1,IF(L1150="l",0.01*VLOOKUP(EVID_HNOJENI!N1150,HNOJIVA_ALL!$A$2:$AE$3303,31,FALSE),"CHYBA")))),2)</f>
        <v>#N/A</v>
      </c>
    </row>
    <row r="1151" spans="1:21" x14ac:dyDescent="0.2">
      <c r="A1151" s="32"/>
      <c r="B1151" s="45" t="e">
        <f>VLOOKUP($A1151,EVID_OSEVU!$A$1:$M$4972,2,FALSE)</f>
        <v>#N/A</v>
      </c>
      <c r="C1151" s="45" t="e">
        <f>VLOOKUP($A1151,EVID_OSEVU!$A$1:$M$4972,3,FALSE)</f>
        <v>#N/A</v>
      </c>
      <c r="D1151" s="45" t="e">
        <f>VLOOKUP($A1151,EVID_OSEVU!$A$1:$M$4972,4,FALSE)</f>
        <v>#N/A</v>
      </c>
      <c r="E1151" s="45" t="e">
        <f>VLOOKUP($A1151,EVID_OSEVU!$A$1:$M$4972,7,FALSE)</f>
        <v>#N/A</v>
      </c>
      <c r="F1151" s="45" t="e">
        <f>VLOOKUP($A1151,EVID_OSEVU!$A$1:$M$4972,8,FALSE)</f>
        <v>#N/A</v>
      </c>
      <c r="G1151" s="45" t="e">
        <f>VLOOKUP($A1151,EVID_OSEVU!$A$1:$M$4972,11,FALSE)</f>
        <v>#N/A</v>
      </c>
      <c r="H1151" s="35"/>
      <c r="I1151" s="48"/>
      <c r="J1151" s="33" t="e">
        <f>VLOOKUP($A1151,EVID_OSEVU!$A$1:$M$4972,11,FALSE)</f>
        <v>#N/A</v>
      </c>
      <c r="K1151" s="39"/>
      <c r="L1151" s="49"/>
      <c r="M1151" s="89" t="e">
        <f t="shared" si="17"/>
        <v>#N/A</v>
      </c>
      <c r="N1151" s="50"/>
      <c r="O1151" s="37" t="e">
        <f>VLOOKUP(EVID_HNOJENI!N1151,HNOJIVA_ALL!$A$2:$Z$3303,4,FALSE)</f>
        <v>#N/A</v>
      </c>
      <c r="P1151" s="51" t="e">
        <f>ROUND(VLOOKUP(EVID_HNOJENI!N1151,HNOJIVA_ALL!$A$2:$Z$3303,14,FALSE)*K1151*IF(L1151="t",10,IF(L1151="kg",0.01,IF(L1151="q",1,IF(L1151="l",0.01*VLOOKUP(EVID_HNOJENI!N1151,HNOJIVA_ALL!$A$2:$AE$3303,31,FALSE),"CHYBA")))),2)</f>
        <v>#N/A</v>
      </c>
      <c r="Q1151" s="51" t="e">
        <f>ROUND(VLOOKUP(EVID_HNOJENI!N1151,HNOJIVA_ALL!$A$2:$Z$3303,15,FALSE)*K1151*IF(L1151="t",10,IF(L1151="kg",0.01,IF(L1151="q",1,IF(L1151="l",0.01*VLOOKUP(EVID_HNOJENI!N1151,HNOJIVA_ALL!$A$2:$AE$3303,31,FALSE),"CHYBA")))),2)</f>
        <v>#N/A</v>
      </c>
      <c r="R1151" s="51" t="e">
        <f>ROUND(VLOOKUP(EVID_HNOJENI!N1151,HNOJIVA_ALL!$A$2:$Z$3303,16,FALSE)*K1151*IF(L1151="t",10,IF(L1151="kg",0.01,IF(L1151="q",1,IF(L1151="l",0.01*VLOOKUP(EVID_HNOJENI!N1151,HNOJIVA_ALL!$A$2:$AE$3303,31,FALSE),"CHYBA")))),2)</f>
        <v>#N/A</v>
      </c>
      <c r="S1151" s="51" t="e">
        <f>ROUND(VLOOKUP(EVID_HNOJENI!N1151,HNOJIVA_ALL!$A$2:$Z$3303,18,FALSE)*K1151*IF(L1151="t",10,IF(L1151="kg",0.01,IF(L1151="q",1,IF(L1151="l",0.01*VLOOKUP(EVID_HNOJENI!N1151,HNOJIVA_ALL!$A$2:$AE$3303,31,FALSE),"CHYBA")))),2)</f>
        <v>#N/A</v>
      </c>
      <c r="T1151" s="51" t="e">
        <f>ROUND(VLOOKUP(EVID_HNOJENI!N1151,HNOJIVA_ALL!$A$2:$Z$3303,17,FALSE)*K1151*IF(L1151="t",10,IF(L1151="kg",0.01,IF(L1151="q",1,IF(L1151="l",0.01*VLOOKUP(EVID_HNOJENI!N1151,HNOJIVA_ALL!$A$2:$AE$3303,31,FALSE),"CHYBA")))),2)</f>
        <v>#N/A</v>
      </c>
      <c r="U1151" s="51" t="e">
        <f>ROUND(VLOOKUP(EVID_HNOJENI!N1151,HNOJIVA_ALL!$A$2:$Z$3303,20,FALSE)*K1151*IF(L1151="t",10,IF(L1151="kg",0.01,IF(L1151="q",1,IF(L1151="l",0.01*VLOOKUP(EVID_HNOJENI!N1151,HNOJIVA_ALL!$A$2:$AE$3303,31,FALSE),"CHYBA")))),2)</f>
        <v>#N/A</v>
      </c>
    </row>
    <row r="1152" spans="1:21" x14ac:dyDescent="0.2">
      <c r="A1152" s="32"/>
      <c r="B1152" s="45" t="e">
        <f>VLOOKUP($A1152,EVID_OSEVU!$A$1:$M$4972,2,FALSE)</f>
        <v>#N/A</v>
      </c>
      <c r="C1152" s="45" t="e">
        <f>VLOOKUP($A1152,EVID_OSEVU!$A$1:$M$4972,3,FALSE)</f>
        <v>#N/A</v>
      </c>
      <c r="D1152" s="45" t="e">
        <f>VLOOKUP($A1152,EVID_OSEVU!$A$1:$M$4972,4,FALSE)</f>
        <v>#N/A</v>
      </c>
      <c r="E1152" s="45" t="e">
        <f>VLOOKUP($A1152,EVID_OSEVU!$A$1:$M$4972,7,FALSE)</f>
        <v>#N/A</v>
      </c>
      <c r="F1152" s="45" t="e">
        <f>VLOOKUP($A1152,EVID_OSEVU!$A$1:$M$4972,8,FALSE)</f>
        <v>#N/A</v>
      </c>
      <c r="G1152" s="45" t="e">
        <f>VLOOKUP($A1152,EVID_OSEVU!$A$1:$M$4972,11,FALSE)</f>
        <v>#N/A</v>
      </c>
      <c r="H1152" s="35"/>
      <c r="I1152" s="48"/>
      <c r="J1152" s="33" t="e">
        <f>VLOOKUP($A1152,EVID_OSEVU!$A$1:$M$4972,11,FALSE)</f>
        <v>#N/A</v>
      </c>
      <c r="K1152" s="39"/>
      <c r="L1152" s="49"/>
      <c r="M1152" s="89" t="e">
        <f t="shared" si="17"/>
        <v>#N/A</v>
      </c>
      <c r="N1152" s="50"/>
      <c r="O1152" s="37" t="e">
        <f>VLOOKUP(EVID_HNOJENI!N1152,HNOJIVA_ALL!$A$2:$Z$3303,4,FALSE)</f>
        <v>#N/A</v>
      </c>
      <c r="P1152" s="51" t="e">
        <f>ROUND(VLOOKUP(EVID_HNOJENI!N1152,HNOJIVA_ALL!$A$2:$Z$3303,14,FALSE)*K1152*IF(L1152="t",10,IF(L1152="kg",0.01,IF(L1152="q",1,IF(L1152="l",0.01*VLOOKUP(EVID_HNOJENI!N1152,HNOJIVA_ALL!$A$2:$AE$3303,31,FALSE),"CHYBA")))),2)</f>
        <v>#N/A</v>
      </c>
      <c r="Q1152" s="51" t="e">
        <f>ROUND(VLOOKUP(EVID_HNOJENI!N1152,HNOJIVA_ALL!$A$2:$Z$3303,15,FALSE)*K1152*IF(L1152="t",10,IF(L1152="kg",0.01,IF(L1152="q",1,IF(L1152="l",0.01*VLOOKUP(EVID_HNOJENI!N1152,HNOJIVA_ALL!$A$2:$AE$3303,31,FALSE),"CHYBA")))),2)</f>
        <v>#N/A</v>
      </c>
      <c r="R1152" s="51" t="e">
        <f>ROUND(VLOOKUP(EVID_HNOJENI!N1152,HNOJIVA_ALL!$A$2:$Z$3303,16,FALSE)*K1152*IF(L1152="t",10,IF(L1152="kg",0.01,IF(L1152="q",1,IF(L1152="l",0.01*VLOOKUP(EVID_HNOJENI!N1152,HNOJIVA_ALL!$A$2:$AE$3303,31,FALSE),"CHYBA")))),2)</f>
        <v>#N/A</v>
      </c>
      <c r="S1152" s="51" t="e">
        <f>ROUND(VLOOKUP(EVID_HNOJENI!N1152,HNOJIVA_ALL!$A$2:$Z$3303,18,FALSE)*K1152*IF(L1152="t",10,IF(L1152="kg",0.01,IF(L1152="q",1,IF(L1152="l",0.01*VLOOKUP(EVID_HNOJENI!N1152,HNOJIVA_ALL!$A$2:$AE$3303,31,FALSE),"CHYBA")))),2)</f>
        <v>#N/A</v>
      </c>
      <c r="T1152" s="51" t="e">
        <f>ROUND(VLOOKUP(EVID_HNOJENI!N1152,HNOJIVA_ALL!$A$2:$Z$3303,17,FALSE)*K1152*IF(L1152="t",10,IF(L1152="kg",0.01,IF(L1152="q",1,IF(L1152="l",0.01*VLOOKUP(EVID_HNOJENI!N1152,HNOJIVA_ALL!$A$2:$AE$3303,31,FALSE),"CHYBA")))),2)</f>
        <v>#N/A</v>
      </c>
      <c r="U1152" s="51" t="e">
        <f>ROUND(VLOOKUP(EVID_HNOJENI!N1152,HNOJIVA_ALL!$A$2:$Z$3303,20,FALSE)*K1152*IF(L1152="t",10,IF(L1152="kg",0.01,IF(L1152="q",1,IF(L1152="l",0.01*VLOOKUP(EVID_HNOJENI!N1152,HNOJIVA_ALL!$A$2:$AE$3303,31,FALSE),"CHYBA")))),2)</f>
        <v>#N/A</v>
      </c>
    </row>
    <row r="1153" spans="1:21" x14ac:dyDescent="0.2">
      <c r="A1153" s="32"/>
      <c r="B1153" s="45" t="e">
        <f>VLOOKUP($A1153,EVID_OSEVU!$A$1:$M$4972,2,FALSE)</f>
        <v>#N/A</v>
      </c>
      <c r="C1153" s="45" t="e">
        <f>VLOOKUP($A1153,EVID_OSEVU!$A$1:$M$4972,3,FALSE)</f>
        <v>#N/A</v>
      </c>
      <c r="D1153" s="45" t="e">
        <f>VLOOKUP($A1153,EVID_OSEVU!$A$1:$M$4972,4,FALSE)</f>
        <v>#N/A</v>
      </c>
      <c r="E1153" s="45" t="e">
        <f>VLOOKUP($A1153,EVID_OSEVU!$A$1:$M$4972,7,FALSE)</f>
        <v>#N/A</v>
      </c>
      <c r="F1153" s="45" t="e">
        <f>VLOOKUP($A1153,EVID_OSEVU!$A$1:$M$4972,8,FALSE)</f>
        <v>#N/A</v>
      </c>
      <c r="G1153" s="45" t="e">
        <f>VLOOKUP($A1153,EVID_OSEVU!$A$1:$M$4972,11,FALSE)</f>
        <v>#N/A</v>
      </c>
      <c r="H1153" s="35"/>
      <c r="I1153" s="48"/>
      <c r="J1153" s="33" t="e">
        <f>VLOOKUP($A1153,EVID_OSEVU!$A$1:$M$4972,11,FALSE)</f>
        <v>#N/A</v>
      </c>
      <c r="K1153" s="39"/>
      <c r="L1153" s="49"/>
      <c r="M1153" s="89" t="e">
        <f t="shared" si="17"/>
        <v>#N/A</v>
      </c>
      <c r="N1153" s="50"/>
      <c r="O1153" s="37" t="e">
        <f>VLOOKUP(EVID_HNOJENI!N1153,HNOJIVA_ALL!$A$2:$Z$3303,4,FALSE)</f>
        <v>#N/A</v>
      </c>
      <c r="P1153" s="51" t="e">
        <f>ROUND(VLOOKUP(EVID_HNOJENI!N1153,HNOJIVA_ALL!$A$2:$Z$3303,14,FALSE)*K1153*IF(L1153="t",10,IF(L1153="kg",0.01,IF(L1153="q",1,IF(L1153="l",0.01*VLOOKUP(EVID_HNOJENI!N1153,HNOJIVA_ALL!$A$2:$AE$3303,31,FALSE),"CHYBA")))),2)</f>
        <v>#N/A</v>
      </c>
      <c r="Q1153" s="51" t="e">
        <f>ROUND(VLOOKUP(EVID_HNOJENI!N1153,HNOJIVA_ALL!$A$2:$Z$3303,15,FALSE)*K1153*IF(L1153="t",10,IF(L1153="kg",0.01,IF(L1153="q",1,IF(L1153="l",0.01*VLOOKUP(EVID_HNOJENI!N1153,HNOJIVA_ALL!$A$2:$AE$3303,31,FALSE),"CHYBA")))),2)</f>
        <v>#N/A</v>
      </c>
      <c r="R1153" s="51" t="e">
        <f>ROUND(VLOOKUP(EVID_HNOJENI!N1153,HNOJIVA_ALL!$A$2:$Z$3303,16,FALSE)*K1153*IF(L1153="t",10,IF(L1153="kg",0.01,IF(L1153="q",1,IF(L1153="l",0.01*VLOOKUP(EVID_HNOJENI!N1153,HNOJIVA_ALL!$A$2:$AE$3303,31,FALSE),"CHYBA")))),2)</f>
        <v>#N/A</v>
      </c>
      <c r="S1153" s="51" t="e">
        <f>ROUND(VLOOKUP(EVID_HNOJENI!N1153,HNOJIVA_ALL!$A$2:$Z$3303,18,FALSE)*K1153*IF(L1153="t",10,IF(L1153="kg",0.01,IF(L1153="q",1,IF(L1153="l",0.01*VLOOKUP(EVID_HNOJENI!N1153,HNOJIVA_ALL!$A$2:$AE$3303,31,FALSE),"CHYBA")))),2)</f>
        <v>#N/A</v>
      </c>
      <c r="T1153" s="51" t="e">
        <f>ROUND(VLOOKUP(EVID_HNOJENI!N1153,HNOJIVA_ALL!$A$2:$Z$3303,17,FALSE)*K1153*IF(L1153="t",10,IF(L1153="kg",0.01,IF(L1153="q",1,IF(L1153="l",0.01*VLOOKUP(EVID_HNOJENI!N1153,HNOJIVA_ALL!$A$2:$AE$3303,31,FALSE),"CHYBA")))),2)</f>
        <v>#N/A</v>
      </c>
      <c r="U1153" s="51" t="e">
        <f>ROUND(VLOOKUP(EVID_HNOJENI!N1153,HNOJIVA_ALL!$A$2:$Z$3303,20,FALSE)*K1153*IF(L1153="t",10,IF(L1153="kg",0.01,IF(L1153="q",1,IF(L1153="l",0.01*VLOOKUP(EVID_HNOJENI!N1153,HNOJIVA_ALL!$A$2:$AE$3303,31,FALSE),"CHYBA")))),2)</f>
        <v>#N/A</v>
      </c>
    </row>
    <row r="1154" spans="1:21" x14ac:dyDescent="0.2">
      <c r="A1154" s="32"/>
      <c r="B1154" s="45" t="e">
        <f>VLOOKUP($A1154,EVID_OSEVU!$A$1:$M$4972,2,FALSE)</f>
        <v>#N/A</v>
      </c>
      <c r="C1154" s="45" t="e">
        <f>VLOOKUP($A1154,EVID_OSEVU!$A$1:$M$4972,3,FALSE)</f>
        <v>#N/A</v>
      </c>
      <c r="D1154" s="45" t="e">
        <f>VLOOKUP($A1154,EVID_OSEVU!$A$1:$M$4972,4,FALSE)</f>
        <v>#N/A</v>
      </c>
      <c r="E1154" s="45" t="e">
        <f>VLOOKUP($A1154,EVID_OSEVU!$A$1:$M$4972,7,FALSE)</f>
        <v>#N/A</v>
      </c>
      <c r="F1154" s="45" t="e">
        <f>VLOOKUP($A1154,EVID_OSEVU!$A$1:$M$4972,8,FALSE)</f>
        <v>#N/A</v>
      </c>
      <c r="G1154" s="45" t="e">
        <f>VLOOKUP($A1154,EVID_OSEVU!$A$1:$M$4972,11,FALSE)</f>
        <v>#N/A</v>
      </c>
      <c r="H1154" s="35"/>
      <c r="I1154" s="48"/>
      <c r="J1154" s="33" t="e">
        <f>VLOOKUP($A1154,EVID_OSEVU!$A$1:$M$4972,11,FALSE)</f>
        <v>#N/A</v>
      </c>
      <c r="K1154" s="39"/>
      <c r="L1154" s="49"/>
      <c r="M1154" s="89" t="e">
        <f t="shared" si="17"/>
        <v>#N/A</v>
      </c>
      <c r="N1154" s="50"/>
      <c r="O1154" s="37" t="e">
        <f>VLOOKUP(EVID_HNOJENI!N1154,HNOJIVA_ALL!$A$2:$Z$3303,4,FALSE)</f>
        <v>#N/A</v>
      </c>
      <c r="P1154" s="51" t="e">
        <f>ROUND(VLOOKUP(EVID_HNOJENI!N1154,HNOJIVA_ALL!$A$2:$Z$3303,14,FALSE)*K1154*IF(L1154="t",10,IF(L1154="kg",0.01,IF(L1154="q",1,IF(L1154="l",0.01*VLOOKUP(EVID_HNOJENI!N1154,HNOJIVA_ALL!$A$2:$AE$3303,31,FALSE),"CHYBA")))),2)</f>
        <v>#N/A</v>
      </c>
      <c r="Q1154" s="51" t="e">
        <f>ROUND(VLOOKUP(EVID_HNOJENI!N1154,HNOJIVA_ALL!$A$2:$Z$3303,15,FALSE)*K1154*IF(L1154="t",10,IF(L1154="kg",0.01,IF(L1154="q",1,IF(L1154="l",0.01*VLOOKUP(EVID_HNOJENI!N1154,HNOJIVA_ALL!$A$2:$AE$3303,31,FALSE),"CHYBA")))),2)</f>
        <v>#N/A</v>
      </c>
      <c r="R1154" s="51" t="e">
        <f>ROUND(VLOOKUP(EVID_HNOJENI!N1154,HNOJIVA_ALL!$A$2:$Z$3303,16,FALSE)*K1154*IF(L1154="t",10,IF(L1154="kg",0.01,IF(L1154="q",1,IF(L1154="l",0.01*VLOOKUP(EVID_HNOJENI!N1154,HNOJIVA_ALL!$A$2:$AE$3303,31,FALSE),"CHYBA")))),2)</f>
        <v>#N/A</v>
      </c>
      <c r="S1154" s="51" t="e">
        <f>ROUND(VLOOKUP(EVID_HNOJENI!N1154,HNOJIVA_ALL!$A$2:$Z$3303,18,FALSE)*K1154*IF(L1154="t",10,IF(L1154="kg",0.01,IF(L1154="q",1,IF(L1154="l",0.01*VLOOKUP(EVID_HNOJENI!N1154,HNOJIVA_ALL!$A$2:$AE$3303,31,FALSE),"CHYBA")))),2)</f>
        <v>#N/A</v>
      </c>
      <c r="T1154" s="51" t="e">
        <f>ROUND(VLOOKUP(EVID_HNOJENI!N1154,HNOJIVA_ALL!$A$2:$Z$3303,17,FALSE)*K1154*IF(L1154="t",10,IF(L1154="kg",0.01,IF(L1154="q",1,IF(L1154="l",0.01*VLOOKUP(EVID_HNOJENI!N1154,HNOJIVA_ALL!$A$2:$AE$3303,31,FALSE),"CHYBA")))),2)</f>
        <v>#N/A</v>
      </c>
      <c r="U1154" s="51" t="e">
        <f>ROUND(VLOOKUP(EVID_HNOJENI!N1154,HNOJIVA_ALL!$A$2:$Z$3303,20,FALSE)*K1154*IF(L1154="t",10,IF(L1154="kg",0.01,IF(L1154="q",1,IF(L1154="l",0.01*VLOOKUP(EVID_HNOJENI!N1154,HNOJIVA_ALL!$A$2:$AE$3303,31,FALSE),"CHYBA")))),2)</f>
        <v>#N/A</v>
      </c>
    </row>
    <row r="1155" spans="1:21" x14ac:dyDescent="0.2">
      <c r="A1155" s="32"/>
      <c r="B1155" s="45" t="e">
        <f>VLOOKUP($A1155,EVID_OSEVU!$A$1:$M$4972,2,FALSE)</f>
        <v>#N/A</v>
      </c>
      <c r="C1155" s="45" t="e">
        <f>VLOOKUP($A1155,EVID_OSEVU!$A$1:$M$4972,3,FALSE)</f>
        <v>#N/A</v>
      </c>
      <c r="D1155" s="45" t="e">
        <f>VLOOKUP($A1155,EVID_OSEVU!$A$1:$M$4972,4,FALSE)</f>
        <v>#N/A</v>
      </c>
      <c r="E1155" s="45" t="e">
        <f>VLOOKUP($A1155,EVID_OSEVU!$A$1:$M$4972,7,FALSE)</f>
        <v>#N/A</v>
      </c>
      <c r="F1155" s="45" t="e">
        <f>VLOOKUP($A1155,EVID_OSEVU!$A$1:$M$4972,8,FALSE)</f>
        <v>#N/A</v>
      </c>
      <c r="G1155" s="45" t="e">
        <f>VLOOKUP($A1155,EVID_OSEVU!$A$1:$M$4972,11,FALSE)</f>
        <v>#N/A</v>
      </c>
      <c r="H1155" s="35"/>
      <c r="I1155" s="48"/>
      <c r="J1155" s="33" t="e">
        <f>VLOOKUP($A1155,EVID_OSEVU!$A$1:$M$4972,11,FALSE)</f>
        <v>#N/A</v>
      </c>
      <c r="K1155" s="39"/>
      <c r="L1155" s="49"/>
      <c r="M1155" s="89" t="e">
        <f t="shared" si="17"/>
        <v>#N/A</v>
      </c>
      <c r="N1155" s="50"/>
      <c r="O1155" s="37" t="e">
        <f>VLOOKUP(EVID_HNOJENI!N1155,HNOJIVA_ALL!$A$2:$Z$3303,4,FALSE)</f>
        <v>#N/A</v>
      </c>
      <c r="P1155" s="51" t="e">
        <f>ROUND(VLOOKUP(EVID_HNOJENI!N1155,HNOJIVA_ALL!$A$2:$Z$3303,14,FALSE)*K1155*IF(L1155="t",10,IF(L1155="kg",0.01,IF(L1155="q",1,IF(L1155="l",0.01*VLOOKUP(EVID_HNOJENI!N1155,HNOJIVA_ALL!$A$2:$AE$3303,31,FALSE),"CHYBA")))),2)</f>
        <v>#N/A</v>
      </c>
      <c r="Q1155" s="51" t="e">
        <f>ROUND(VLOOKUP(EVID_HNOJENI!N1155,HNOJIVA_ALL!$A$2:$Z$3303,15,FALSE)*K1155*IF(L1155="t",10,IF(L1155="kg",0.01,IF(L1155="q",1,IF(L1155="l",0.01*VLOOKUP(EVID_HNOJENI!N1155,HNOJIVA_ALL!$A$2:$AE$3303,31,FALSE),"CHYBA")))),2)</f>
        <v>#N/A</v>
      </c>
      <c r="R1155" s="51" t="e">
        <f>ROUND(VLOOKUP(EVID_HNOJENI!N1155,HNOJIVA_ALL!$A$2:$Z$3303,16,FALSE)*K1155*IF(L1155="t",10,IF(L1155="kg",0.01,IF(L1155="q",1,IF(L1155="l",0.01*VLOOKUP(EVID_HNOJENI!N1155,HNOJIVA_ALL!$A$2:$AE$3303,31,FALSE),"CHYBA")))),2)</f>
        <v>#N/A</v>
      </c>
      <c r="S1155" s="51" t="e">
        <f>ROUND(VLOOKUP(EVID_HNOJENI!N1155,HNOJIVA_ALL!$A$2:$Z$3303,18,FALSE)*K1155*IF(L1155="t",10,IF(L1155="kg",0.01,IF(L1155="q",1,IF(L1155="l",0.01*VLOOKUP(EVID_HNOJENI!N1155,HNOJIVA_ALL!$A$2:$AE$3303,31,FALSE),"CHYBA")))),2)</f>
        <v>#N/A</v>
      </c>
      <c r="T1155" s="51" t="e">
        <f>ROUND(VLOOKUP(EVID_HNOJENI!N1155,HNOJIVA_ALL!$A$2:$Z$3303,17,FALSE)*K1155*IF(L1155="t",10,IF(L1155="kg",0.01,IF(L1155="q",1,IF(L1155="l",0.01*VLOOKUP(EVID_HNOJENI!N1155,HNOJIVA_ALL!$A$2:$AE$3303,31,FALSE),"CHYBA")))),2)</f>
        <v>#N/A</v>
      </c>
      <c r="U1155" s="51" t="e">
        <f>ROUND(VLOOKUP(EVID_HNOJENI!N1155,HNOJIVA_ALL!$A$2:$Z$3303,20,FALSE)*K1155*IF(L1155="t",10,IF(L1155="kg",0.01,IF(L1155="q",1,IF(L1155="l",0.01*VLOOKUP(EVID_HNOJENI!N1155,HNOJIVA_ALL!$A$2:$AE$3303,31,FALSE),"CHYBA")))),2)</f>
        <v>#N/A</v>
      </c>
    </row>
    <row r="1156" spans="1:21" x14ac:dyDescent="0.2">
      <c r="A1156" s="32"/>
      <c r="B1156" s="45" t="e">
        <f>VLOOKUP($A1156,EVID_OSEVU!$A$1:$M$4972,2,FALSE)</f>
        <v>#N/A</v>
      </c>
      <c r="C1156" s="45" t="e">
        <f>VLOOKUP($A1156,EVID_OSEVU!$A$1:$M$4972,3,FALSE)</f>
        <v>#N/A</v>
      </c>
      <c r="D1156" s="45" t="e">
        <f>VLOOKUP($A1156,EVID_OSEVU!$A$1:$M$4972,4,FALSE)</f>
        <v>#N/A</v>
      </c>
      <c r="E1156" s="45" t="e">
        <f>VLOOKUP($A1156,EVID_OSEVU!$A$1:$M$4972,7,FALSE)</f>
        <v>#N/A</v>
      </c>
      <c r="F1156" s="45" t="e">
        <f>VLOOKUP($A1156,EVID_OSEVU!$A$1:$M$4972,8,FALSE)</f>
        <v>#N/A</v>
      </c>
      <c r="G1156" s="45" t="e">
        <f>VLOOKUP($A1156,EVID_OSEVU!$A$1:$M$4972,11,FALSE)</f>
        <v>#N/A</v>
      </c>
      <c r="H1156" s="35"/>
      <c r="I1156" s="48"/>
      <c r="J1156" s="33" t="e">
        <f>VLOOKUP($A1156,EVID_OSEVU!$A$1:$M$4972,11,FALSE)</f>
        <v>#N/A</v>
      </c>
      <c r="K1156" s="39"/>
      <c r="L1156" s="49"/>
      <c r="M1156" s="89" t="e">
        <f t="shared" si="17"/>
        <v>#N/A</v>
      </c>
      <c r="N1156" s="50"/>
      <c r="O1156" s="37" t="e">
        <f>VLOOKUP(EVID_HNOJENI!N1156,HNOJIVA_ALL!$A$2:$Z$3303,4,FALSE)</f>
        <v>#N/A</v>
      </c>
      <c r="P1156" s="51" t="e">
        <f>ROUND(VLOOKUP(EVID_HNOJENI!N1156,HNOJIVA_ALL!$A$2:$Z$3303,14,FALSE)*K1156*IF(L1156="t",10,IF(L1156="kg",0.01,IF(L1156="q",1,IF(L1156="l",0.01*VLOOKUP(EVID_HNOJENI!N1156,HNOJIVA_ALL!$A$2:$AE$3303,31,FALSE),"CHYBA")))),2)</f>
        <v>#N/A</v>
      </c>
      <c r="Q1156" s="51" t="e">
        <f>ROUND(VLOOKUP(EVID_HNOJENI!N1156,HNOJIVA_ALL!$A$2:$Z$3303,15,FALSE)*K1156*IF(L1156="t",10,IF(L1156="kg",0.01,IF(L1156="q",1,IF(L1156="l",0.01*VLOOKUP(EVID_HNOJENI!N1156,HNOJIVA_ALL!$A$2:$AE$3303,31,FALSE),"CHYBA")))),2)</f>
        <v>#N/A</v>
      </c>
      <c r="R1156" s="51" t="e">
        <f>ROUND(VLOOKUP(EVID_HNOJENI!N1156,HNOJIVA_ALL!$A$2:$Z$3303,16,FALSE)*K1156*IF(L1156="t",10,IF(L1156="kg",0.01,IF(L1156="q",1,IF(L1156="l",0.01*VLOOKUP(EVID_HNOJENI!N1156,HNOJIVA_ALL!$A$2:$AE$3303,31,FALSE),"CHYBA")))),2)</f>
        <v>#N/A</v>
      </c>
      <c r="S1156" s="51" t="e">
        <f>ROUND(VLOOKUP(EVID_HNOJENI!N1156,HNOJIVA_ALL!$A$2:$Z$3303,18,FALSE)*K1156*IF(L1156="t",10,IF(L1156="kg",0.01,IF(L1156="q",1,IF(L1156="l",0.01*VLOOKUP(EVID_HNOJENI!N1156,HNOJIVA_ALL!$A$2:$AE$3303,31,FALSE),"CHYBA")))),2)</f>
        <v>#N/A</v>
      </c>
      <c r="T1156" s="51" t="e">
        <f>ROUND(VLOOKUP(EVID_HNOJENI!N1156,HNOJIVA_ALL!$A$2:$Z$3303,17,FALSE)*K1156*IF(L1156="t",10,IF(L1156="kg",0.01,IF(L1156="q",1,IF(L1156="l",0.01*VLOOKUP(EVID_HNOJENI!N1156,HNOJIVA_ALL!$A$2:$AE$3303,31,FALSE),"CHYBA")))),2)</f>
        <v>#N/A</v>
      </c>
      <c r="U1156" s="51" t="e">
        <f>ROUND(VLOOKUP(EVID_HNOJENI!N1156,HNOJIVA_ALL!$A$2:$Z$3303,20,FALSE)*K1156*IF(L1156="t",10,IF(L1156="kg",0.01,IF(L1156="q",1,IF(L1156="l",0.01*VLOOKUP(EVID_HNOJENI!N1156,HNOJIVA_ALL!$A$2:$AE$3303,31,FALSE),"CHYBA")))),2)</f>
        <v>#N/A</v>
      </c>
    </row>
    <row r="1157" spans="1:21" x14ac:dyDescent="0.2">
      <c r="A1157" s="32"/>
      <c r="B1157" s="45" t="e">
        <f>VLOOKUP($A1157,EVID_OSEVU!$A$1:$M$4972,2,FALSE)</f>
        <v>#N/A</v>
      </c>
      <c r="C1157" s="45" t="e">
        <f>VLOOKUP($A1157,EVID_OSEVU!$A$1:$M$4972,3,FALSE)</f>
        <v>#N/A</v>
      </c>
      <c r="D1157" s="45" t="e">
        <f>VLOOKUP($A1157,EVID_OSEVU!$A$1:$M$4972,4,FALSE)</f>
        <v>#N/A</v>
      </c>
      <c r="E1157" s="45" t="e">
        <f>VLOOKUP($A1157,EVID_OSEVU!$A$1:$M$4972,7,FALSE)</f>
        <v>#N/A</v>
      </c>
      <c r="F1157" s="45" t="e">
        <f>VLOOKUP($A1157,EVID_OSEVU!$A$1:$M$4972,8,FALSE)</f>
        <v>#N/A</v>
      </c>
      <c r="G1157" s="45" t="e">
        <f>VLOOKUP($A1157,EVID_OSEVU!$A$1:$M$4972,11,FALSE)</f>
        <v>#N/A</v>
      </c>
      <c r="H1157" s="35"/>
      <c r="I1157" s="48"/>
      <c r="J1157" s="33" t="e">
        <f>VLOOKUP($A1157,EVID_OSEVU!$A$1:$M$4972,11,FALSE)</f>
        <v>#N/A</v>
      </c>
      <c r="K1157" s="39"/>
      <c r="L1157" s="49"/>
      <c r="M1157" s="89" t="e">
        <f t="shared" ref="M1157:M1220" si="18">K1157*J1157</f>
        <v>#N/A</v>
      </c>
      <c r="N1157" s="50"/>
      <c r="O1157" s="37" t="e">
        <f>VLOOKUP(EVID_HNOJENI!N1157,HNOJIVA_ALL!$A$2:$Z$3303,4,FALSE)</f>
        <v>#N/A</v>
      </c>
      <c r="P1157" s="51" t="e">
        <f>ROUND(VLOOKUP(EVID_HNOJENI!N1157,HNOJIVA_ALL!$A$2:$Z$3303,14,FALSE)*K1157*IF(L1157="t",10,IF(L1157="kg",0.01,IF(L1157="q",1,IF(L1157="l",0.01*VLOOKUP(EVID_HNOJENI!N1157,HNOJIVA_ALL!$A$2:$AE$3303,31,FALSE),"CHYBA")))),2)</f>
        <v>#N/A</v>
      </c>
      <c r="Q1157" s="51" t="e">
        <f>ROUND(VLOOKUP(EVID_HNOJENI!N1157,HNOJIVA_ALL!$A$2:$Z$3303,15,FALSE)*K1157*IF(L1157="t",10,IF(L1157="kg",0.01,IF(L1157="q",1,IF(L1157="l",0.01*VLOOKUP(EVID_HNOJENI!N1157,HNOJIVA_ALL!$A$2:$AE$3303,31,FALSE),"CHYBA")))),2)</f>
        <v>#N/A</v>
      </c>
      <c r="R1157" s="51" t="e">
        <f>ROUND(VLOOKUP(EVID_HNOJENI!N1157,HNOJIVA_ALL!$A$2:$Z$3303,16,FALSE)*K1157*IF(L1157="t",10,IF(L1157="kg",0.01,IF(L1157="q",1,IF(L1157="l",0.01*VLOOKUP(EVID_HNOJENI!N1157,HNOJIVA_ALL!$A$2:$AE$3303,31,FALSE),"CHYBA")))),2)</f>
        <v>#N/A</v>
      </c>
      <c r="S1157" s="51" t="e">
        <f>ROUND(VLOOKUP(EVID_HNOJENI!N1157,HNOJIVA_ALL!$A$2:$Z$3303,18,FALSE)*K1157*IF(L1157="t",10,IF(L1157="kg",0.01,IF(L1157="q",1,IF(L1157="l",0.01*VLOOKUP(EVID_HNOJENI!N1157,HNOJIVA_ALL!$A$2:$AE$3303,31,FALSE),"CHYBA")))),2)</f>
        <v>#N/A</v>
      </c>
      <c r="T1157" s="51" t="e">
        <f>ROUND(VLOOKUP(EVID_HNOJENI!N1157,HNOJIVA_ALL!$A$2:$Z$3303,17,FALSE)*K1157*IF(L1157="t",10,IF(L1157="kg",0.01,IF(L1157="q",1,IF(L1157="l",0.01*VLOOKUP(EVID_HNOJENI!N1157,HNOJIVA_ALL!$A$2:$AE$3303,31,FALSE),"CHYBA")))),2)</f>
        <v>#N/A</v>
      </c>
      <c r="U1157" s="51" t="e">
        <f>ROUND(VLOOKUP(EVID_HNOJENI!N1157,HNOJIVA_ALL!$A$2:$Z$3303,20,FALSE)*K1157*IF(L1157="t",10,IF(L1157="kg",0.01,IF(L1157="q",1,IF(L1157="l",0.01*VLOOKUP(EVID_HNOJENI!N1157,HNOJIVA_ALL!$A$2:$AE$3303,31,FALSE),"CHYBA")))),2)</f>
        <v>#N/A</v>
      </c>
    </row>
    <row r="1158" spans="1:21" x14ac:dyDescent="0.2">
      <c r="A1158" s="32"/>
      <c r="B1158" s="45" t="e">
        <f>VLOOKUP($A1158,EVID_OSEVU!$A$1:$M$4972,2,FALSE)</f>
        <v>#N/A</v>
      </c>
      <c r="C1158" s="45" t="e">
        <f>VLOOKUP($A1158,EVID_OSEVU!$A$1:$M$4972,3,FALSE)</f>
        <v>#N/A</v>
      </c>
      <c r="D1158" s="45" t="e">
        <f>VLOOKUP($A1158,EVID_OSEVU!$A$1:$M$4972,4,FALSE)</f>
        <v>#N/A</v>
      </c>
      <c r="E1158" s="45" t="e">
        <f>VLOOKUP($A1158,EVID_OSEVU!$A$1:$M$4972,7,FALSE)</f>
        <v>#N/A</v>
      </c>
      <c r="F1158" s="45" t="e">
        <f>VLOOKUP($A1158,EVID_OSEVU!$A$1:$M$4972,8,FALSE)</f>
        <v>#N/A</v>
      </c>
      <c r="G1158" s="45" t="e">
        <f>VLOOKUP($A1158,EVID_OSEVU!$A$1:$M$4972,11,FALSE)</f>
        <v>#N/A</v>
      </c>
      <c r="H1158" s="35"/>
      <c r="I1158" s="48"/>
      <c r="J1158" s="33" t="e">
        <f>VLOOKUP($A1158,EVID_OSEVU!$A$1:$M$4972,11,FALSE)</f>
        <v>#N/A</v>
      </c>
      <c r="K1158" s="39"/>
      <c r="L1158" s="49"/>
      <c r="M1158" s="89" t="e">
        <f t="shared" si="18"/>
        <v>#N/A</v>
      </c>
      <c r="N1158" s="50"/>
      <c r="O1158" s="37" t="e">
        <f>VLOOKUP(EVID_HNOJENI!N1158,HNOJIVA_ALL!$A$2:$Z$3303,4,FALSE)</f>
        <v>#N/A</v>
      </c>
      <c r="P1158" s="51" t="e">
        <f>ROUND(VLOOKUP(EVID_HNOJENI!N1158,HNOJIVA_ALL!$A$2:$Z$3303,14,FALSE)*K1158*IF(L1158="t",10,IF(L1158="kg",0.01,IF(L1158="q",1,IF(L1158="l",0.01*VLOOKUP(EVID_HNOJENI!N1158,HNOJIVA_ALL!$A$2:$AE$3303,31,FALSE),"CHYBA")))),2)</f>
        <v>#N/A</v>
      </c>
      <c r="Q1158" s="51" t="e">
        <f>ROUND(VLOOKUP(EVID_HNOJENI!N1158,HNOJIVA_ALL!$A$2:$Z$3303,15,FALSE)*K1158*IF(L1158="t",10,IF(L1158="kg",0.01,IF(L1158="q",1,IF(L1158="l",0.01*VLOOKUP(EVID_HNOJENI!N1158,HNOJIVA_ALL!$A$2:$AE$3303,31,FALSE),"CHYBA")))),2)</f>
        <v>#N/A</v>
      </c>
      <c r="R1158" s="51" t="e">
        <f>ROUND(VLOOKUP(EVID_HNOJENI!N1158,HNOJIVA_ALL!$A$2:$Z$3303,16,FALSE)*K1158*IF(L1158="t",10,IF(L1158="kg",0.01,IF(L1158="q",1,IF(L1158="l",0.01*VLOOKUP(EVID_HNOJENI!N1158,HNOJIVA_ALL!$A$2:$AE$3303,31,FALSE),"CHYBA")))),2)</f>
        <v>#N/A</v>
      </c>
      <c r="S1158" s="51" t="e">
        <f>ROUND(VLOOKUP(EVID_HNOJENI!N1158,HNOJIVA_ALL!$A$2:$Z$3303,18,FALSE)*K1158*IF(L1158="t",10,IF(L1158="kg",0.01,IF(L1158="q",1,IF(L1158="l",0.01*VLOOKUP(EVID_HNOJENI!N1158,HNOJIVA_ALL!$A$2:$AE$3303,31,FALSE),"CHYBA")))),2)</f>
        <v>#N/A</v>
      </c>
      <c r="T1158" s="51" t="e">
        <f>ROUND(VLOOKUP(EVID_HNOJENI!N1158,HNOJIVA_ALL!$A$2:$Z$3303,17,FALSE)*K1158*IF(L1158="t",10,IF(L1158="kg",0.01,IF(L1158="q",1,IF(L1158="l",0.01*VLOOKUP(EVID_HNOJENI!N1158,HNOJIVA_ALL!$A$2:$AE$3303,31,FALSE),"CHYBA")))),2)</f>
        <v>#N/A</v>
      </c>
      <c r="U1158" s="51" t="e">
        <f>ROUND(VLOOKUP(EVID_HNOJENI!N1158,HNOJIVA_ALL!$A$2:$Z$3303,20,FALSE)*K1158*IF(L1158="t",10,IF(L1158="kg",0.01,IF(L1158="q",1,IF(L1158="l",0.01*VLOOKUP(EVID_HNOJENI!N1158,HNOJIVA_ALL!$A$2:$AE$3303,31,FALSE),"CHYBA")))),2)</f>
        <v>#N/A</v>
      </c>
    </row>
    <row r="1159" spans="1:21" x14ac:dyDescent="0.2">
      <c r="A1159" s="32"/>
      <c r="B1159" s="45" t="e">
        <f>VLOOKUP($A1159,EVID_OSEVU!$A$1:$M$4972,2,FALSE)</f>
        <v>#N/A</v>
      </c>
      <c r="C1159" s="45" t="e">
        <f>VLOOKUP($A1159,EVID_OSEVU!$A$1:$M$4972,3,FALSE)</f>
        <v>#N/A</v>
      </c>
      <c r="D1159" s="45" t="e">
        <f>VLOOKUP($A1159,EVID_OSEVU!$A$1:$M$4972,4,FALSE)</f>
        <v>#N/A</v>
      </c>
      <c r="E1159" s="45" t="e">
        <f>VLOOKUP($A1159,EVID_OSEVU!$A$1:$M$4972,7,FALSE)</f>
        <v>#N/A</v>
      </c>
      <c r="F1159" s="45" t="e">
        <f>VLOOKUP($A1159,EVID_OSEVU!$A$1:$M$4972,8,FALSE)</f>
        <v>#N/A</v>
      </c>
      <c r="G1159" s="45" t="e">
        <f>VLOOKUP($A1159,EVID_OSEVU!$A$1:$M$4972,11,FALSE)</f>
        <v>#N/A</v>
      </c>
      <c r="H1159" s="35"/>
      <c r="I1159" s="48"/>
      <c r="J1159" s="33" t="e">
        <f>VLOOKUP($A1159,EVID_OSEVU!$A$1:$M$4972,11,FALSE)</f>
        <v>#N/A</v>
      </c>
      <c r="K1159" s="39"/>
      <c r="L1159" s="49"/>
      <c r="M1159" s="89" t="e">
        <f t="shared" si="18"/>
        <v>#N/A</v>
      </c>
      <c r="N1159" s="50"/>
      <c r="O1159" s="37" t="e">
        <f>VLOOKUP(EVID_HNOJENI!N1159,HNOJIVA_ALL!$A$2:$Z$3303,4,FALSE)</f>
        <v>#N/A</v>
      </c>
      <c r="P1159" s="51" t="e">
        <f>ROUND(VLOOKUP(EVID_HNOJENI!N1159,HNOJIVA_ALL!$A$2:$Z$3303,14,FALSE)*K1159*IF(L1159="t",10,IF(L1159="kg",0.01,IF(L1159="q",1,IF(L1159="l",0.01*VLOOKUP(EVID_HNOJENI!N1159,HNOJIVA_ALL!$A$2:$AE$3303,31,FALSE),"CHYBA")))),2)</f>
        <v>#N/A</v>
      </c>
      <c r="Q1159" s="51" t="e">
        <f>ROUND(VLOOKUP(EVID_HNOJENI!N1159,HNOJIVA_ALL!$A$2:$Z$3303,15,FALSE)*K1159*IF(L1159="t",10,IF(L1159="kg",0.01,IF(L1159="q",1,IF(L1159="l",0.01*VLOOKUP(EVID_HNOJENI!N1159,HNOJIVA_ALL!$A$2:$AE$3303,31,FALSE),"CHYBA")))),2)</f>
        <v>#N/A</v>
      </c>
      <c r="R1159" s="51" t="e">
        <f>ROUND(VLOOKUP(EVID_HNOJENI!N1159,HNOJIVA_ALL!$A$2:$Z$3303,16,FALSE)*K1159*IF(L1159="t",10,IF(L1159="kg",0.01,IF(L1159="q",1,IF(L1159="l",0.01*VLOOKUP(EVID_HNOJENI!N1159,HNOJIVA_ALL!$A$2:$AE$3303,31,FALSE),"CHYBA")))),2)</f>
        <v>#N/A</v>
      </c>
      <c r="S1159" s="51" t="e">
        <f>ROUND(VLOOKUP(EVID_HNOJENI!N1159,HNOJIVA_ALL!$A$2:$Z$3303,18,FALSE)*K1159*IF(L1159="t",10,IF(L1159="kg",0.01,IF(L1159="q",1,IF(L1159="l",0.01*VLOOKUP(EVID_HNOJENI!N1159,HNOJIVA_ALL!$A$2:$AE$3303,31,FALSE),"CHYBA")))),2)</f>
        <v>#N/A</v>
      </c>
      <c r="T1159" s="51" t="e">
        <f>ROUND(VLOOKUP(EVID_HNOJENI!N1159,HNOJIVA_ALL!$A$2:$Z$3303,17,FALSE)*K1159*IF(L1159="t",10,IF(L1159="kg",0.01,IF(L1159="q",1,IF(L1159="l",0.01*VLOOKUP(EVID_HNOJENI!N1159,HNOJIVA_ALL!$A$2:$AE$3303,31,FALSE),"CHYBA")))),2)</f>
        <v>#N/A</v>
      </c>
      <c r="U1159" s="51" t="e">
        <f>ROUND(VLOOKUP(EVID_HNOJENI!N1159,HNOJIVA_ALL!$A$2:$Z$3303,20,FALSE)*K1159*IF(L1159="t",10,IF(L1159="kg",0.01,IF(L1159="q",1,IF(L1159="l",0.01*VLOOKUP(EVID_HNOJENI!N1159,HNOJIVA_ALL!$A$2:$AE$3303,31,FALSE),"CHYBA")))),2)</f>
        <v>#N/A</v>
      </c>
    </row>
    <row r="1160" spans="1:21" x14ac:dyDescent="0.2">
      <c r="A1160" s="32"/>
      <c r="B1160" s="45" t="e">
        <f>VLOOKUP($A1160,EVID_OSEVU!$A$1:$M$4972,2,FALSE)</f>
        <v>#N/A</v>
      </c>
      <c r="C1160" s="45" t="e">
        <f>VLOOKUP($A1160,EVID_OSEVU!$A$1:$M$4972,3,FALSE)</f>
        <v>#N/A</v>
      </c>
      <c r="D1160" s="45" t="e">
        <f>VLOOKUP($A1160,EVID_OSEVU!$A$1:$M$4972,4,FALSE)</f>
        <v>#N/A</v>
      </c>
      <c r="E1160" s="45" t="e">
        <f>VLOOKUP($A1160,EVID_OSEVU!$A$1:$M$4972,7,FALSE)</f>
        <v>#N/A</v>
      </c>
      <c r="F1160" s="45" t="e">
        <f>VLOOKUP($A1160,EVID_OSEVU!$A$1:$M$4972,8,FALSE)</f>
        <v>#N/A</v>
      </c>
      <c r="G1160" s="45" t="e">
        <f>VLOOKUP($A1160,EVID_OSEVU!$A$1:$M$4972,11,FALSE)</f>
        <v>#N/A</v>
      </c>
      <c r="H1160" s="35"/>
      <c r="I1160" s="48"/>
      <c r="J1160" s="33" t="e">
        <f>VLOOKUP($A1160,EVID_OSEVU!$A$1:$M$4972,11,FALSE)</f>
        <v>#N/A</v>
      </c>
      <c r="K1160" s="39"/>
      <c r="L1160" s="49"/>
      <c r="M1160" s="89" t="e">
        <f t="shared" si="18"/>
        <v>#N/A</v>
      </c>
      <c r="N1160" s="50"/>
      <c r="O1160" s="37" t="e">
        <f>VLOOKUP(EVID_HNOJENI!N1160,HNOJIVA_ALL!$A$2:$Z$3303,4,FALSE)</f>
        <v>#N/A</v>
      </c>
      <c r="P1160" s="51" t="e">
        <f>ROUND(VLOOKUP(EVID_HNOJENI!N1160,HNOJIVA_ALL!$A$2:$Z$3303,14,FALSE)*K1160*IF(L1160="t",10,IF(L1160="kg",0.01,IF(L1160="q",1,IF(L1160="l",0.01*VLOOKUP(EVID_HNOJENI!N1160,HNOJIVA_ALL!$A$2:$AE$3303,31,FALSE),"CHYBA")))),2)</f>
        <v>#N/A</v>
      </c>
      <c r="Q1160" s="51" t="e">
        <f>ROUND(VLOOKUP(EVID_HNOJENI!N1160,HNOJIVA_ALL!$A$2:$Z$3303,15,FALSE)*K1160*IF(L1160="t",10,IF(L1160="kg",0.01,IF(L1160="q",1,IF(L1160="l",0.01*VLOOKUP(EVID_HNOJENI!N1160,HNOJIVA_ALL!$A$2:$AE$3303,31,FALSE),"CHYBA")))),2)</f>
        <v>#N/A</v>
      </c>
      <c r="R1160" s="51" t="e">
        <f>ROUND(VLOOKUP(EVID_HNOJENI!N1160,HNOJIVA_ALL!$A$2:$Z$3303,16,FALSE)*K1160*IF(L1160="t",10,IF(L1160="kg",0.01,IF(L1160="q",1,IF(L1160="l",0.01*VLOOKUP(EVID_HNOJENI!N1160,HNOJIVA_ALL!$A$2:$AE$3303,31,FALSE),"CHYBA")))),2)</f>
        <v>#N/A</v>
      </c>
      <c r="S1160" s="51" t="e">
        <f>ROUND(VLOOKUP(EVID_HNOJENI!N1160,HNOJIVA_ALL!$A$2:$Z$3303,18,FALSE)*K1160*IF(L1160="t",10,IF(L1160="kg",0.01,IF(L1160="q",1,IF(L1160="l",0.01*VLOOKUP(EVID_HNOJENI!N1160,HNOJIVA_ALL!$A$2:$AE$3303,31,FALSE),"CHYBA")))),2)</f>
        <v>#N/A</v>
      </c>
      <c r="T1160" s="51" t="e">
        <f>ROUND(VLOOKUP(EVID_HNOJENI!N1160,HNOJIVA_ALL!$A$2:$Z$3303,17,FALSE)*K1160*IF(L1160="t",10,IF(L1160="kg",0.01,IF(L1160="q",1,IF(L1160="l",0.01*VLOOKUP(EVID_HNOJENI!N1160,HNOJIVA_ALL!$A$2:$AE$3303,31,FALSE),"CHYBA")))),2)</f>
        <v>#N/A</v>
      </c>
      <c r="U1160" s="51" t="e">
        <f>ROUND(VLOOKUP(EVID_HNOJENI!N1160,HNOJIVA_ALL!$A$2:$Z$3303,20,FALSE)*K1160*IF(L1160="t",10,IF(L1160="kg",0.01,IF(L1160="q",1,IF(L1160="l",0.01*VLOOKUP(EVID_HNOJENI!N1160,HNOJIVA_ALL!$A$2:$AE$3303,31,FALSE),"CHYBA")))),2)</f>
        <v>#N/A</v>
      </c>
    </row>
    <row r="1161" spans="1:21" x14ac:dyDescent="0.2">
      <c r="A1161" s="32"/>
      <c r="B1161" s="45" t="e">
        <f>VLOOKUP($A1161,EVID_OSEVU!$A$1:$M$4972,2,FALSE)</f>
        <v>#N/A</v>
      </c>
      <c r="C1161" s="45" t="e">
        <f>VLOOKUP($A1161,EVID_OSEVU!$A$1:$M$4972,3,FALSE)</f>
        <v>#N/A</v>
      </c>
      <c r="D1161" s="45" t="e">
        <f>VLOOKUP($A1161,EVID_OSEVU!$A$1:$M$4972,4,FALSE)</f>
        <v>#N/A</v>
      </c>
      <c r="E1161" s="45" t="e">
        <f>VLOOKUP($A1161,EVID_OSEVU!$A$1:$M$4972,7,FALSE)</f>
        <v>#N/A</v>
      </c>
      <c r="F1161" s="45" t="e">
        <f>VLOOKUP($A1161,EVID_OSEVU!$A$1:$M$4972,8,FALSE)</f>
        <v>#N/A</v>
      </c>
      <c r="G1161" s="45" t="e">
        <f>VLOOKUP($A1161,EVID_OSEVU!$A$1:$M$4972,11,FALSE)</f>
        <v>#N/A</v>
      </c>
      <c r="H1161" s="35"/>
      <c r="I1161" s="48"/>
      <c r="J1161" s="33" t="e">
        <f>VLOOKUP($A1161,EVID_OSEVU!$A$1:$M$4972,11,FALSE)</f>
        <v>#N/A</v>
      </c>
      <c r="K1161" s="39"/>
      <c r="L1161" s="49"/>
      <c r="M1161" s="89" t="e">
        <f t="shared" si="18"/>
        <v>#N/A</v>
      </c>
      <c r="N1161" s="50"/>
      <c r="O1161" s="37" t="e">
        <f>VLOOKUP(EVID_HNOJENI!N1161,HNOJIVA_ALL!$A$2:$Z$3303,4,FALSE)</f>
        <v>#N/A</v>
      </c>
      <c r="P1161" s="51" t="e">
        <f>ROUND(VLOOKUP(EVID_HNOJENI!N1161,HNOJIVA_ALL!$A$2:$Z$3303,14,FALSE)*K1161*IF(L1161="t",10,IF(L1161="kg",0.01,IF(L1161="q",1,IF(L1161="l",0.01*VLOOKUP(EVID_HNOJENI!N1161,HNOJIVA_ALL!$A$2:$AE$3303,31,FALSE),"CHYBA")))),2)</f>
        <v>#N/A</v>
      </c>
      <c r="Q1161" s="51" t="e">
        <f>ROUND(VLOOKUP(EVID_HNOJENI!N1161,HNOJIVA_ALL!$A$2:$Z$3303,15,FALSE)*K1161*IF(L1161="t",10,IF(L1161="kg",0.01,IF(L1161="q",1,IF(L1161="l",0.01*VLOOKUP(EVID_HNOJENI!N1161,HNOJIVA_ALL!$A$2:$AE$3303,31,FALSE),"CHYBA")))),2)</f>
        <v>#N/A</v>
      </c>
      <c r="R1161" s="51" t="e">
        <f>ROUND(VLOOKUP(EVID_HNOJENI!N1161,HNOJIVA_ALL!$A$2:$Z$3303,16,FALSE)*K1161*IF(L1161="t",10,IF(L1161="kg",0.01,IF(L1161="q",1,IF(L1161="l",0.01*VLOOKUP(EVID_HNOJENI!N1161,HNOJIVA_ALL!$A$2:$AE$3303,31,FALSE),"CHYBA")))),2)</f>
        <v>#N/A</v>
      </c>
      <c r="S1161" s="51" t="e">
        <f>ROUND(VLOOKUP(EVID_HNOJENI!N1161,HNOJIVA_ALL!$A$2:$Z$3303,18,FALSE)*K1161*IF(L1161="t",10,IF(L1161="kg",0.01,IF(L1161="q",1,IF(L1161="l",0.01*VLOOKUP(EVID_HNOJENI!N1161,HNOJIVA_ALL!$A$2:$AE$3303,31,FALSE),"CHYBA")))),2)</f>
        <v>#N/A</v>
      </c>
      <c r="T1161" s="51" t="e">
        <f>ROUND(VLOOKUP(EVID_HNOJENI!N1161,HNOJIVA_ALL!$A$2:$Z$3303,17,FALSE)*K1161*IF(L1161="t",10,IF(L1161="kg",0.01,IF(L1161="q",1,IF(L1161="l",0.01*VLOOKUP(EVID_HNOJENI!N1161,HNOJIVA_ALL!$A$2:$AE$3303,31,FALSE),"CHYBA")))),2)</f>
        <v>#N/A</v>
      </c>
      <c r="U1161" s="51" t="e">
        <f>ROUND(VLOOKUP(EVID_HNOJENI!N1161,HNOJIVA_ALL!$A$2:$Z$3303,20,FALSE)*K1161*IF(L1161="t",10,IF(L1161="kg",0.01,IF(L1161="q",1,IF(L1161="l",0.01*VLOOKUP(EVID_HNOJENI!N1161,HNOJIVA_ALL!$A$2:$AE$3303,31,FALSE),"CHYBA")))),2)</f>
        <v>#N/A</v>
      </c>
    </row>
    <row r="1162" spans="1:21" x14ac:dyDescent="0.2">
      <c r="A1162" s="32"/>
      <c r="B1162" s="45" t="e">
        <f>VLOOKUP($A1162,EVID_OSEVU!$A$1:$M$4972,2,FALSE)</f>
        <v>#N/A</v>
      </c>
      <c r="C1162" s="45" t="e">
        <f>VLOOKUP($A1162,EVID_OSEVU!$A$1:$M$4972,3,FALSE)</f>
        <v>#N/A</v>
      </c>
      <c r="D1162" s="45" t="e">
        <f>VLOOKUP($A1162,EVID_OSEVU!$A$1:$M$4972,4,FALSE)</f>
        <v>#N/A</v>
      </c>
      <c r="E1162" s="45" t="e">
        <f>VLOOKUP($A1162,EVID_OSEVU!$A$1:$M$4972,7,FALSE)</f>
        <v>#N/A</v>
      </c>
      <c r="F1162" s="45" t="e">
        <f>VLOOKUP($A1162,EVID_OSEVU!$A$1:$M$4972,8,FALSE)</f>
        <v>#N/A</v>
      </c>
      <c r="G1162" s="45" t="e">
        <f>VLOOKUP($A1162,EVID_OSEVU!$A$1:$M$4972,11,FALSE)</f>
        <v>#N/A</v>
      </c>
      <c r="H1162" s="35"/>
      <c r="I1162" s="48"/>
      <c r="J1162" s="33" t="e">
        <f>VLOOKUP($A1162,EVID_OSEVU!$A$1:$M$4972,11,FALSE)</f>
        <v>#N/A</v>
      </c>
      <c r="K1162" s="39"/>
      <c r="L1162" s="49"/>
      <c r="M1162" s="89" t="e">
        <f t="shared" si="18"/>
        <v>#N/A</v>
      </c>
      <c r="N1162" s="50"/>
      <c r="O1162" s="37" t="e">
        <f>VLOOKUP(EVID_HNOJENI!N1162,HNOJIVA_ALL!$A$2:$Z$3303,4,FALSE)</f>
        <v>#N/A</v>
      </c>
      <c r="P1162" s="51" t="e">
        <f>ROUND(VLOOKUP(EVID_HNOJENI!N1162,HNOJIVA_ALL!$A$2:$Z$3303,14,FALSE)*K1162*IF(L1162="t",10,IF(L1162="kg",0.01,IF(L1162="q",1,IF(L1162="l",0.01*VLOOKUP(EVID_HNOJENI!N1162,HNOJIVA_ALL!$A$2:$AE$3303,31,FALSE),"CHYBA")))),2)</f>
        <v>#N/A</v>
      </c>
      <c r="Q1162" s="51" t="e">
        <f>ROUND(VLOOKUP(EVID_HNOJENI!N1162,HNOJIVA_ALL!$A$2:$Z$3303,15,FALSE)*K1162*IF(L1162="t",10,IF(L1162="kg",0.01,IF(L1162="q",1,IF(L1162="l",0.01*VLOOKUP(EVID_HNOJENI!N1162,HNOJIVA_ALL!$A$2:$AE$3303,31,FALSE),"CHYBA")))),2)</f>
        <v>#N/A</v>
      </c>
      <c r="R1162" s="51" t="e">
        <f>ROUND(VLOOKUP(EVID_HNOJENI!N1162,HNOJIVA_ALL!$A$2:$Z$3303,16,FALSE)*K1162*IF(L1162="t",10,IF(L1162="kg",0.01,IF(L1162="q",1,IF(L1162="l",0.01*VLOOKUP(EVID_HNOJENI!N1162,HNOJIVA_ALL!$A$2:$AE$3303,31,FALSE),"CHYBA")))),2)</f>
        <v>#N/A</v>
      </c>
      <c r="S1162" s="51" t="e">
        <f>ROUND(VLOOKUP(EVID_HNOJENI!N1162,HNOJIVA_ALL!$A$2:$Z$3303,18,FALSE)*K1162*IF(L1162="t",10,IF(L1162="kg",0.01,IF(L1162="q",1,IF(L1162="l",0.01*VLOOKUP(EVID_HNOJENI!N1162,HNOJIVA_ALL!$A$2:$AE$3303,31,FALSE),"CHYBA")))),2)</f>
        <v>#N/A</v>
      </c>
      <c r="T1162" s="51" t="e">
        <f>ROUND(VLOOKUP(EVID_HNOJENI!N1162,HNOJIVA_ALL!$A$2:$Z$3303,17,FALSE)*K1162*IF(L1162="t",10,IF(L1162="kg",0.01,IF(L1162="q",1,IF(L1162="l",0.01*VLOOKUP(EVID_HNOJENI!N1162,HNOJIVA_ALL!$A$2:$AE$3303,31,FALSE),"CHYBA")))),2)</f>
        <v>#N/A</v>
      </c>
      <c r="U1162" s="51" t="e">
        <f>ROUND(VLOOKUP(EVID_HNOJENI!N1162,HNOJIVA_ALL!$A$2:$Z$3303,20,FALSE)*K1162*IF(L1162="t",10,IF(L1162="kg",0.01,IF(L1162="q",1,IF(L1162="l",0.01*VLOOKUP(EVID_HNOJENI!N1162,HNOJIVA_ALL!$A$2:$AE$3303,31,FALSE),"CHYBA")))),2)</f>
        <v>#N/A</v>
      </c>
    </row>
    <row r="1163" spans="1:21" x14ac:dyDescent="0.2">
      <c r="A1163" s="32"/>
      <c r="B1163" s="45" t="e">
        <f>VLOOKUP($A1163,EVID_OSEVU!$A$1:$M$4972,2,FALSE)</f>
        <v>#N/A</v>
      </c>
      <c r="C1163" s="45" t="e">
        <f>VLOOKUP($A1163,EVID_OSEVU!$A$1:$M$4972,3,FALSE)</f>
        <v>#N/A</v>
      </c>
      <c r="D1163" s="45" t="e">
        <f>VLOOKUP($A1163,EVID_OSEVU!$A$1:$M$4972,4,FALSE)</f>
        <v>#N/A</v>
      </c>
      <c r="E1163" s="45" t="e">
        <f>VLOOKUP($A1163,EVID_OSEVU!$A$1:$M$4972,7,FALSE)</f>
        <v>#N/A</v>
      </c>
      <c r="F1163" s="45" t="e">
        <f>VLOOKUP($A1163,EVID_OSEVU!$A$1:$M$4972,8,FALSE)</f>
        <v>#N/A</v>
      </c>
      <c r="G1163" s="45" t="e">
        <f>VLOOKUP($A1163,EVID_OSEVU!$A$1:$M$4972,11,FALSE)</f>
        <v>#N/A</v>
      </c>
      <c r="H1163" s="35"/>
      <c r="I1163" s="48"/>
      <c r="J1163" s="33" t="e">
        <f>VLOOKUP($A1163,EVID_OSEVU!$A$1:$M$4972,11,FALSE)</f>
        <v>#N/A</v>
      </c>
      <c r="K1163" s="39"/>
      <c r="L1163" s="49"/>
      <c r="M1163" s="89" t="e">
        <f t="shared" si="18"/>
        <v>#N/A</v>
      </c>
      <c r="N1163" s="50"/>
      <c r="O1163" s="37" t="e">
        <f>VLOOKUP(EVID_HNOJENI!N1163,HNOJIVA_ALL!$A$2:$Z$3303,4,FALSE)</f>
        <v>#N/A</v>
      </c>
      <c r="P1163" s="51" t="e">
        <f>ROUND(VLOOKUP(EVID_HNOJENI!N1163,HNOJIVA_ALL!$A$2:$Z$3303,14,FALSE)*K1163*IF(L1163="t",10,IF(L1163="kg",0.01,IF(L1163="q",1,IF(L1163="l",0.01*VLOOKUP(EVID_HNOJENI!N1163,HNOJIVA_ALL!$A$2:$AE$3303,31,FALSE),"CHYBA")))),2)</f>
        <v>#N/A</v>
      </c>
      <c r="Q1163" s="51" t="e">
        <f>ROUND(VLOOKUP(EVID_HNOJENI!N1163,HNOJIVA_ALL!$A$2:$Z$3303,15,FALSE)*K1163*IF(L1163="t",10,IF(L1163="kg",0.01,IF(L1163="q",1,IF(L1163="l",0.01*VLOOKUP(EVID_HNOJENI!N1163,HNOJIVA_ALL!$A$2:$AE$3303,31,FALSE),"CHYBA")))),2)</f>
        <v>#N/A</v>
      </c>
      <c r="R1163" s="51" t="e">
        <f>ROUND(VLOOKUP(EVID_HNOJENI!N1163,HNOJIVA_ALL!$A$2:$Z$3303,16,FALSE)*K1163*IF(L1163="t",10,IF(L1163="kg",0.01,IF(L1163="q",1,IF(L1163="l",0.01*VLOOKUP(EVID_HNOJENI!N1163,HNOJIVA_ALL!$A$2:$AE$3303,31,FALSE),"CHYBA")))),2)</f>
        <v>#N/A</v>
      </c>
      <c r="S1163" s="51" t="e">
        <f>ROUND(VLOOKUP(EVID_HNOJENI!N1163,HNOJIVA_ALL!$A$2:$Z$3303,18,FALSE)*K1163*IF(L1163="t",10,IF(L1163="kg",0.01,IF(L1163="q",1,IF(L1163="l",0.01*VLOOKUP(EVID_HNOJENI!N1163,HNOJIVA_ALL!$A$2:$AE$3303,31,FALSE),"CHYBA")))),2)</f>
        <v>#N/A</v>
      </c>
      <c r="T1163" s="51" t="e">
        <f>ROUND(VLOOKUP(EVID_HNOJENI!N1163,HNOJIVA_ALL!$A$2:$Z$3303,17,FALSE)*K1163*IF(L1163="t",10,IF(L1163="kg",0.01,IF(L1163="q",1,IF(L1163="l",0.01*VLOOKUP(EVID_HNOJENI!N1163,HNOJIVA_ALL!$A$2:$AE$3303,31,FALSE),"CHYBA")))),2)</f>
        <v>#N/A</v>
      </c>
      <c r="U1163" s="51" t="e">
        <f>ROUND(VLOOKUP(EVID_HNOJENI!N1163,HNOJIVA_ALL!$A$2:$Z$3303,20,FALSE)*K1163*IF(L1163="t",10,IF(L1163="kg",0.01,IF(L1163="q",1,IF(L1163="l",0.01*VLOOKUP(EVID_HNOJENI!N1163,HNOJIVA_ALL!$A$2:$AE$3303,31,FALSE),"CHYBA")))),2)</f>
        <v>#N/A</v>
      </c>
    </row>
    <row r="1164" spans="1:21" x14ac:dyDescent="0.2">
      <c r="A1164" s="32"/>
      <c r="B1164" s="45" t="e">
        <f>VLOOKUP($A1164,EVID_OSEVU!$A$1:$M$4972,2,FALSE)</f>
        <v>#N/A</v>
      </c>
      <c r="C1164" s="45" t="e">
        <f>VLOOKUP($A1164,EVID_OSEVU!$A$1:$M$4972,3,FALSE)</f>
        <v>#N/A</v>
      </c>
      <c r="D1164" s="45" t="e">
        <f>VLOOKUP($A1164,EVID_OSEVU!$A$1:$M$4972,4,FALSE)</f>
        <v>#N/A</v>
      </c>
      <c r="E1164" s="45" t="e">
        <f>VLOOKUP($A1164,EVID_OSEVU!$A$1:$M$4972,7,FALSE)</f>
        <v>#N/A</v>
      </c>
      <c r="F1164" s="45" t="e">
        <f>VLOOKUP($A1164,EVID_OSEVU!$A$1:$M$4972,8,FALSE)</f>
        <v>#N/A</v>
      </c>
      <c r="G1164" s="45" t="e">
        <f>VLOOKUP($A1164,EVID_OSEVU!$A$1:$M$4972,11,FALSE)</f>
        <v>#N/A</v>
      </c>
      <c r="H1164" s="35"/>
      <c r="I1164" s="48"/>
      <c r="J1164" s="33" t="e">
        <f>VLOOKUP($A1164,EVID_OSEVU!$A$1:$M$4972,11,FALSE)</f>
        <v>#N/A</v>
      </c>
      <c r="K1164" s="39"/>
      <c r="L1164" s="49"/>
      <c r="M1164" s="89" t="e">
        <f t="shared" si="18"/>
        <v>#N/A</v>
      </c>
      <c r="N1164" s="50"/>
      <c r="O1164" s="37" t="e">
        <f>VLOOKUP(EVID_HNOJENI!N1164,HNOJIVA_ALL!$A$2:$Z$3303,4,FALSE)</f>
        <v>#N/A</v>
      </c>
      <c r="P1164" s="51" t="e">
        <f>ROUND(VLOOKUP(EVID_HNOJENI!N1164,HNOJIVA_ALL!$A$2:$Z$3303,14,FALSE)*K1164*IF(L1164="t",10,IF(L1164="kg",0.01,IF(L1164="q",1,IF(L1164="l",0.01*VLOOKUP(EVID_HNOJENI!N1164,HNOJIVA_ALL!$A$2:$AE$3303,31,FALSE),"CHYBA")))),2)</f>
        <v>#N/A</v>
      </c>
      <c r="Q1164" s="51" t="e">
        <f>ROUND(VLOOKUP(EVID_HNOJENI!N1164,HNOJIVA_ALL!$A$2:$Z$3303,15,FALSE)*K1164*IF(L1164="t",10,IF(L1164="kg",0.01,IF(L1164="q",1,IF(L1164="l",0.01*VLOOKUP(EVID_HNOJENI!N1164,HNOJIVA_ALL!$A$2:$AE$3303,31,FALSE),"CHYBA")))),2)</f>
        <v>#N/A</v>
      </c>
      <c r="R1164" s="51" t="e">
        <f>ROUND(VLOOKUP(EVID_HNOJENI!N1164,HNOJIVA_ALL!$A$2:$Z$3303,16,FALSE)*K1164*IF(L1164="t",10,IF(L1164="kg",0.01,IF(L1164="q",1,IF(L1164="l",0.01*VLOOKUP(EVID_HNOJENI!N1164,HNOJIVA_ALL!$A$2:$AE$3303,31,FALSE),"CHYBA")))),2)</f>
        <v>#N/A</v>
      </c>
      <c r="S1164" s="51" t="e">
        <f>ROUND(VLOOKUP(EVID_HNOJENI!N1164,HNOJIVA_ALL!$A$2:$Z$3303,18,FALSE)*K1164*IF(L1164="t",10,IF(L1164="kg",0.01,IF(L1164="q",1,IF(L1164="l",0.01*VLOOKUP(EVID_HNOJENI!N1164,HNOJIVA_ALL!$A$2:$AE$3303,31,FALSE),"CHYBA")))),2)</f>
        <v>#N/A</v>
      </c>
      <c r="T1164" s="51" t="e">
        <f>ROUND(VLOOKUP(EVID_HNOJENI!N1164,HNOJIVA_ALL!$A$2:$Z$3303,17,FALSE)*K1164*IF(L1164="t",10,IF(L1164="kg",0.01,IF(L1164="q",1,IF(L1164="l",0.01*VLOOKUP(EVID_HNOJENI!N1164,HNOJIVA_ALL!$A$2:$AE$3303,31,FALSE),"CHYBA")))),2)</f>
        <v>#N/A</v>
      </c>
      <c r="U1164" s="51" t="e">
        <f>ROUND(VLOOKUP(EVID_HNOJENI!N1164,HNOJIVA_ALL!$A$2:$Z$3303,20,FALSE)*K1164*IF(L1164="t",10,IF(L1164="kg",0.01,IF(L1164="q",1,IF(L1164="l",0.01*VLOOKUP(EVID_HNOJENI!N1164,HNOJIVA_ALL!$A$2:$AE$3303,31,FALSE),"CHYBA")))),2)</f>
        <v>#N/A</v>
      </c>
    </row>
    <row r="1165" spans="1:21" x14ac:dyDescent="0.2">
      <c r="A1165" s="32"/>
      <c r="B1165" s="45" t="e">
        <f>VLOOKUP($A1165,EVID_OSEVU!$A$1:$M$4972,2,FALSE)</f>
        <v>#N/A</v>
      </c>
      <c r="C1165" s="45" t="e">
        <f>VLOOKUP($A1165,EVID_OSEVU!$A$1:$M$4972,3,FALSE)</f>
        <v>#N/A</v>
      </c>
      <c r="D1165" s="45" t="e">
        <f>VLOOKUP($A1165,EVID_OSEVU!$A$1:$M$4972,4,FALSE)</f>
        <v>#N/A</v>
      </c>
      <c r="E1165" s="45" t="e">
        <f>VLOOKUP($A1165,EVID_OSEVU!$A$1:$M$4972,7,FALSE)</f>
        <v>#N/A</v>
      </c>
      <c r="F1165" s="45" t="e">
        <f>VLOOKUP($A1165,EVID_OSEVU!$A$1:$M$4972,8,FALSE)</f>
        <v>#N/A</v>
      </c>
      <c r="G1165" s="45" t="e">
        <f>VLOOKUP($A1165,EVID_OSEVU!$A$1:$M$4972,11,FALSE)</f>
        <v>#N/A</v>
      </c>
      <c r="H1165" s="35"/>
      <c r="I1165" s="48"/>
      <c r="J1165" s="33" t="e">
        <f>VLOOKUP($A1165,EVID_OSEVU!$A$1:$M$4972,11,FALSE)</f>
        <v>#N/A</v>
      </c>
      <c r="K1165" s="39"/>
      <c r="L1165" s="49"/>
      <c r="M1165" s="89" t="e">
        <f t="shared" si="18"/>
        <v>#N/A</v>
      </c>
      <c r="N1165" s="50"/>
      <c r="O1165" s="37" t="e">
        <f>VLOOKUP(EVID_HNOJENI!N1165,HNOJIVA_ALL!$A$2:$Z$3303,4,FALSE)</f>
        <v>#N/A</v>
      </c>
      <c r="P1165" s="51" t="e">
        <f>ROUND(VLOOKUP(EVID_HNOJENI!N1165,HNOJIVA_ALL!$A$2:$Z$3303,14,FALSE)*K1165*IF(L1165="t",10,IF(L1165="kg",0.01,IF(L1165="q",1,IF(L1165="l",0.01*VLOOKUP(EVID_HNOJENI!N1165,HNOJIVA_ALL!$A$2:$AE$3303,31,FALSE),"CHYBA")))),2)</f>
        <v>#N/A</v>
      </c>
      <c r="Q1165" s="51" t="e">
        <f>ROUND(VLOOKUP(EVID_HNOJENI!N1165,HNOJIVA_ALL!$A$2:$Z$3303,15,FALSE)*K1165*IF(L1165="t",10,IF(L1165="kg",0.01,IF(L1165="q",1,IF(L1165="l",0.01*VLOOKUP(EVID_HNOJENI!N1165,HNOJIVA_ALL!$A$2:$AE$3303,31,FALSE),"CHYBA")))),2)</f>
        <v>#N/A</v>
      </c>
      <c r="R1165" s="51" t="e">
        <f>ROUND(VLOOKUP(EVID_HNOJENI!N1165,HNOJIVA_ALL!$A$2:$Z$3303,16,FALSE)*K1165*IF(L1165="t",10,IF(L1165="kg",0.01,IF(L1165="q",1,IF(L1165="l",0.01*VLOOKUP(EVID_HNOJENI!N1165,HNOJIVA_ALL!$A$2:$AE$3303,31,FALSE),"CHYBA")))),2)</f>
        <v>#N/A</v>
      </c>
      <c r="S1165" s="51" t="e">
        <f>ROUND(VLOOKUP(EVID_HNOJENI!N1165,HNOJIVA_ALL!$A$2:$Z$3303,18,FALSE)*K1165*IF(L1165="t",10,IF(L1165="kg",0.01,IF(L1165="q",1,IF(L1165="l",0.01*VLOOKUP(EVID_HNOJENI!N1165,HNOJIVA_ALL!$A$2:$AE$3303,31,FALSE),"CHYBA")))),2)</f>
        <v>#N/A</v>
      </c>
      <c r="T1165" s="51" t="e">
        <f>ROUND(VLOOKUP(EVID_HNOJENI!N1165,HNOJIVA_ALL!$A$2:$Z$3303,17,FALSE)*K1165*IF(L1165="t",10,IF(L1165="kg",0.01,IF(L1165="q",1,IF(L1165="l",0.01*VLOOKUP(EVID_HNOJENI!N1165,HNOJIVA_ALL!$A$2:$AE$3303,31,FALSE),"CHYBA")))),2)</f>
        <v>#N/A</v>
      </c>
      <c r="U1165" s="51" t="e">
        <f>ROUND(VLOOKUP(EVID_HNOJENI!N1165,HNOJIVA_ALL!$A$2:$Z$3303,20,FALSE)*K1165*IF(L1165="t",10,IF(L1165="kg",0.01,IF(L1165="q",1,IF(L1165="l",0.01*VLOOKUP(EVID_HNOJENI!N1165,HNOJIVA_ALL!$A$2:$AE$3303,31,FALSE),"CHYBA")))),2)</f>
        <v>#N/A</v>
      </c>
    </row>
    <row r="1166" spans="1:21" x14ac:dyDescent="0.2">
      <c r="A1166" s="32"/>
      <c r="B1166" s="45" t="e">
        <f>VLOOKUP($A1166,EVID_OSEVU!$A$1:$M$4972,2,FALSE)</f>
        <v>#N/A</v>
      </c>
      <c r="C1166" s="45" t="e">
        <f>VLOOKUP($A1166,EVID_OSEVU!$A$1:$M$4972,3,FALSE)</f>
        <v>#N/A</v>
      </c>
      <c r="D1166" s="45" t="e">
        <f>VLOOKUP($A1166,EVID_OSEVU!$A$1:$M$4972,4,FALSE)</f>
        <v>#N/A</v>
      </c>
      <c r="E1166" s="45" t="e">
        <f>VLOOKUP($A1166,EVID_OSEVU!$A$1:$M$4972,7,FALSE)</f>
        <v>#N/A</v>
      </c>
      <c r="F1166" s="45" t="e">
        <f>VLOOKUP($A1166,EVID_OSEVU!$A$1:$M$4972,8,FALSE)</f>
        <v>#N/A</v>
      </c>
      <c r="G1166" s="45" t="e">
        <f>VLOOKUP($A1166,EVID_OSEVU!$A$1:$M$4972,11,FALSE)</f>
        <v>#N/A</v>
      </c>
      <c r="H1166" s="35"/>
      <c r="I1166" s="48"/>
      <c r="J1166" s="33" t="e">
        <f>VLOOKUP($A1166,EVID_OSEVU!$A$1:$M$4972,11,FALSE)</f>
        <v>#N/A</v>
      </c>
      <c r="K1166" s="39"/>
      <c r="L1166" s="49"/>
      <c r="M1166" s="89" t="e">
        <f t="shared" si="18"/>
        <v>#N/A</v>
      </c>
      <c r="N1166" s="50"/>
      <c r="O1166" s="37" t="e">
        <f>VLOOKUP(EVID_HNOJENI!N1166,HNOJIVA_ALL!$A$2:$Z$3303,4,FALSE)</f>
        <v>#N/A</v>
      </c>
      <c r="P1166" s="51" t="e">
        <f>ROUND(VLOOKUP(EVID_HNOJENI!N1166,HNOJIVA_ALL!$A$2:$Z$3303,14,FALSE)*K1166*IF(L1166="t",10,IF(L1166="kg",0.01,IF(L1166="q",1,IF(L1166="l",0.01*VLOOKUP(EVID_HNOJENI!N1166,HNOJIVA_ALL!$A$2:$AE$3303,31,FALSE),"CHYBA")))),2)</f>
        <v>#N/A</v>
      </c>
      <c r="Q1166" s="51" t="e">
        <f>ROUND(VLOOKUP(EVID_HNOJENI!N1166,HNOJIVA_ALL!$A$2:$Z$3303,15,FALSE)*K1166*IF(L1166="t",10,IF(L1166="kg",0.01,IF(L1166="q",1,IF(L1166="l",0.01*VLOOKUP(EVID_HNOJENI!N1166,HNOJIVA_ALL!$A$2:$AE$3303,31,FALSE),"CHYBA")))),2)</f>
        <v>#N/A</v>
      </c>
      <c r="R1166" s="51" t="e">
        <f>ROUND(VLOOKUP(EVID_HNOJENI!N1166,HNOJIVA_ALL!$A$2:$Z$3303,16,FALSE)*K1166*IF(L1166="t",10,IF(L1166="kg",0.01,IF(L1166="q",1,IF(L1166="l",0.01*VLOOKUP(EVID_HNOJENI!N1166,HNOJIVA_ALL!$A$2:$AE$3303,31,FALSE),"CHYBA")))),2)</f>
        <v>#N/A</v>
      </c>
      <c r="S1166" s="51" t="e">
        <f>ROUND(VLOOKUP(EVID_HNOJENI!N1166,HNOJIVA_ALL!$A$2:$Z$3303,18,FALSE)*K1166*IF(L1166="t",10,IF(L1166="kg",0.01,IF(L1166="q",1,IF(L1166="l",0.01*VLOOKUP(EVID_HNOJENI!N1166,HNOJIVA_ALL!$A$2:$AE$3303,31,FALSE),"CHYBA")))),2)</f>
        <v>#N/A</v>
      </c>
      <c r="T1166" s="51" t="e">
        <f>ROUND(VLOOKUP(EVID_HNOJENI!N1166,HNOJIVA_ALL!$A$2:$Z$3303,17,FALSE)*K1166*IF(L1166="t",10,IF(L1166="kg",0.01,IF(L1166="q",1,IF(L1166="l",0.01*VLOOKUP(EVID_HNOJENI!N1166,HNOJIVA_ALL!$A$2:$AE$3303,31,FALSE),"CHYBA")))),2)</f>
        <v>#N/A</v>
      </c>
      <c r="U1166" s="51" t="e">
        <f>ROUND(VLOOKUP(EVID_HNOJENI!N1166,HNOJIVA_ALL!$A$2:$Z$3303,20,FALSE)*K1166*IF(L1166="t",10,IF(L1166="kg",0.01,IF(L1166="q",1,IF(L1166="l",0.01*VLOOKUP(EVID_HNOJENI!N1166,HNOJIVA_ALL!$A$2:$AE$3303,31,FALSE),"CHYBA")))),2)</f>
        <v>#N/A</v>
      </c>
    </row>
    <row r="1167" spans="1:21" x14ac:dyDescent="0.2">
      <c r="A1167" s="32"/>
      <c r="B1167" s="45" t="e">
        <f>VLOOKUP($A1167,EVID_OSEVU!$A$1:$M$4972,2,FALSE)</f>
        <v>#N/A</v>
      </c>
      <c r="C1167" s="45" t="e">
        <f>VLOOKUP($A1167,EVID_OSEVU!$A$1:$M$4972,3,FALSE)</f>
        <v>#N/A</v>
      </c>
      <c r="D1167" s="45" t="e">
        <f>VLOOKUP($A1167,EVID_OSEVU!$A$1:$M$4972,4,FALSE)</f>
        <v>#N/A</v>
      </c>
      <c r="E1167" s="45" t="e">
        <f>VLOOKUP($A1167,EVID_OSEVU!$A$1:$M$4972,7,FALSE)</f>
        <v>#N/A</v>
      </c>
      <c r="F1167" s="45" t="e">
        <f>VLOOKUP($A1167,EVID_OSEVU!$A$1:$M$4972,8,FALSE)</f>
        <v>#N/A</v>
      </c>
      <c r="G1167" s="45" t="e">
        <f>VLOOKUP($A1167,EVID_OSEVU!$A$1:$M$4972,11,FALSE)</f>
        <v>#N/A</v>
      </c>
      <c r="H1167" s="35"/>
      <c r="I1167" s="48"/>
      <c r="J1167" s="33" t="e">
        <f>VLOOKUP($A1167,EVID_OSEVU!$A$1:$M$4972,11,FALSE)</f>
        <v>#N/A</v>
      </c>
      <c r="K1167" s="39"/>
      <c r="L1167" s="49"/>
      <c r="M1167" s="89" t="e">
        <f t="shared" si="18"/>
        <v>#N/A</v>
      </c>
      <c r="N1167" s="50"/>
      <c r="O1167" s="37" t="e">
        <f>VLOOKUP(EVID_HNOJENI!N1167,HNOJIVA_ALL!$A$2:$Z$3303,4,FALSE)</f>
        <v>#N/A</v>
      </c>
      <c r="P1167" s="51" t="e">
        <f>ROUND(VLOOKUP(EVID_HNOJENI!N1167,HNOJIVA_ALL!$A$2:$Z$3303,14,FALSE)*K1167*IF(L1167="t",10,IF(L1167="kg",0.01,IF(L1167="q",1,IF(L1167="l",0.01*VLOOKUP(EVID_HNOJENI!N1167,HNOJIVA_ALL!$A$2:$AE$3303,31,FALSE),"CHYBA")))),2)</f>
        <v>#N/A</v>
      </c>
      <c r="Q1167" s="51" t="e">
        <f>ROUND(VLOOKUP(EVID_HNOJENI!N1167,HNOJIVA_ALL!$A$2:$Z$3303,15,FALSE)*K1167*IF(L1167="t",10,IF(L1167="kg",0.01,IF(L1167="q",1,IF(L1167="l",0.01*VLOOKUP(EVID_HNOJENI!N1167,HNOJIVA_ALL!$A$2:$AE$3303,31,FALSE),"CHYBA")))),2)</f>
        <v>#N/A</v>
      </c>
      <c r="R1167" s="51" t="e">
        <f>ROUND(VLOOKUP(EVID_HNOJENI!N1167,HNOJIVA_ALL!$A$2:$Z$3303,16,FALSE)*K1167*IF(L1167="t",10,IF(L1167="kg",0.01,IF(L1167="q",1,IF(L1167="l",0.01*VLOOKUP(EVID_HNOJENI!N1167,HNOJIVA_ALL!$A$2:$AE$3303,31,FALSE),"CHYBA")))),2)</f>
        <v>#N/A</v>
      </c>
      <c r="S1167" s="51" t="e">
        <f>ROUND(VLOOKUP(EVID_HNOJENI!N1167,HNOJIVA_ALL!$A$2:$Z$3303,18,FALSE)*K1167*IF(L1167="t",10,IF(L1167="kg",0.01,IF(L1167="q",1,IF(L1167="l",0.01*VLOOKUP(EVID_HNOJENI!N1167,HNOJIVA_ALL!$A$2:$AE$3303,31,FALSE),"CHYBA")))),2)</f>
        <v>#N/A</v>
      </c>
      <c r="T1167" s="51" t="e">
        <f>ROUND(VLOOKUP(EVID_HNOJENI!N1167,HNOJIVA_ALL!$A$2:$Z$3303,17,FALSE)*K1167*IF(L1167="t",10,IF(L1167="kg",0.01,IF(L1167="q",1,IF(L1167="l",0.01*VLOOKUP(EVID_HNOJENI!N1167,HNOJIVA_ALL!$A$2:$AE$3303,31,FALSE),"CHYBA")))),2)</f>
        <v>#N/A</v>
      </c>
      <c r="U1167" s="51" t="e">
        <f>ROUND(VLOOKUP(EVID_HNOJENI!N1167,HNOJIVA_ALL!$A$2:$Z$3303,20,FALSE)*K1167*IF(L1167="t",10,IF(L1167="kg",0.01,IF(L1167="q",1,IF(L1167="l",0.01*VLOOKUP(EVID_HNOJENI!N1167,HNOJIVA_ALL!$A$2:$AE$3303,31,FALSE),"CHYBA")))),2)</f>
        <v>#N/A</v>
      </c>
    </row>
    <row r="1168" spans="1:21" x14ac:dyDescent="0.2">
      <c r="A1168" s="32"/>
      <c r="B1168" s="45" t="e">
        <f>VLOOKUP($A1168,EVID_OSEVU!$A$1:$M$4972,2,FALSE)</f>
        <v>#N/A</v>
      </c>
      <c r="C1168" s="45" t="e">
        <f>VLOOKUP($A1168,EVID_OSEVU!$A$1:$M$4972,3,FALSE)</f>
        <v>#N/A</v>
      </c>
      <c r="D1168" s="45" t="e">
        <f>VLOOKUP($A1168,EVID_OSEVU!$A$1:$M$4972,4,FALSE)</f>
        <v>#N/A</v>
      </c>
      <c r="E1168" s="45" t="e">
        <f>VLOOKUP($A1168,EVID_OSEVU!$A$1:$M$4972,7,FALSE)</f>
        <v>#N/A</v>
      </c>
      <c r="F1168" s="45" t="e">
        <f>VLOOKUP($A1168,EVID_OSEVU!$A$1:$M$4972,8,FALSE)</f>
        <v>#N/A</v>
      </c>
      <c r="G1168" s="45" t="e">
        <f>VLOOKUP($A1168,EVID_OSEVU!$A$1:$M$4972,11,FALSE)</f>
        <v>#N/A</v>
      </c>
      <c r="H1168" s="35"/>
      <c r="I1168" s="48"/>
      <c r="J1168" s="33" t="e">
        <f>VLOOKUP($A1168,EVID_OSEVU!$A$1:$M$4972,11,FALSE)</f>
        <v>#N/A</v>
      </c>
      <c r="K1168" s="39"/>
      <c r="L1168" s="49"/>
      <c r="M1168" s="89" t="e">
        <f t="shared" si="18"/>
        <v>#N/A</v>
      </c>
      <c r="N1168" s="50"/>
      <c r="O1168" s="37" t="e">
        <f>VLOOKUP(EVID_HNOJENI!N1168,HNOJIVA_ALL!$A$2:$Z$3303,4,FALSE)</f>
        <v>#N/A</v>
      </c>
      <c r="P1168" s="51" t="e">
        <f>ROUND(VLOOKUP(EVID_HNOJENI!N1168,HNOJIVA_ALL!$A$2:$Z$3303,14,FALSE)*K1168*IF(L1168="t",10,IF(L1168="kg",0.01,IF(L1168="q",1,IF(L1168="l",0.01*VLOOKUP(EVID_HNOJENI!N1168,HNOJIVA_ALL!$A$2:$AE$3303,31,FALSE),"CHYBA")))),2)</f>
        <v>#N/A</v>
      </c>
      <c r="Q1168" s="51" t="e">
        <f>ROUND(VLOOKUP(EVID_HNOJENI!N1168,HNOJIVA_ALL!$A$2:$Z$3303,15,FALSE)*K1168*IF(L1168="t",10,IF(L1168="kg",0.01,IF(L1168="q",1,IF(L1168="l",0.01*VLOOKUP(EVID_HNOJENI!N1168,HNOJIVA_ALL!$A$2:$AE$3303,31,FALSE),"CHYBA")))),2)</f>
        <v>#N/A</v>
      </c>
      <c r="R1168" s="51" t="e">
        <f>ROUND(VLOOKUP(EVID_HNOJENI!N1168,HNOJIVA_ALL!$A$2:$Z$3303,16,FALSE)*K1168*IF(L1168="t",10,IF(L1168="kg",0.01,IF(L1168="q",1,IF(L1168="l",0.01*VLOOKUP(EVID_HNOJENI!N1168,HNOJIVA_ALL!$A$2:$AE$3303,31,FALSE),"CHYBA")))),2)</f>
        <v>#N/A</v>
      </c>
      <c r="S1168" s="51" t="e">
        <f>ROUND(VLOOKUP(EVID_HNOJENI!N1168,HNOJIVA_ALL!$A$2:$Z$3303,18,FALSE)*K1168*IF(L1168="t",10,IF(L1168="kg",0.01,IF(L1168="q",1,IF(L1168="l",0.01*VLOOKUP(EVID_HNOJENI!N1168,HNOJIVA_ALL!$A$2:$AE$3303,31,FALSE),"CHYBA")))),2)</f>
        <v>#N/A</v>
      </c>
      <c r="T1168" s="51" t="e">
        <f>ROUND(VLOOKUP(EVID_HNOJENI!N1168,HNOJIVA_ALL!$A$2:$Z$3303,17,FALSE)*K1168*IF(L1168="t",10,IF(L1168="kg",0.01,IF(L1168="q",1,IF(L1168="l",0.01*VLOOKUP(EVID_HNOJENI!N1168,HNOJIVA_ALL!$A$2:$AE$3303,31,FALSE),"CHYBA")))),2)</f>
        <v>#N/A</v>
      </c>
      <c r="U1168" s="51" t="e">
        <f>ROUND(VLOOKUP(EVID_HNOJENI!N1168,HNOJIVA_ALL!$A$2:$Z$3303,20,FALSE)*K1168*IF(L1168="t",10,IF(L1168="kg",0.01,IF(L1168="q",1,IF(L1168="l",0.01*VLOOKUP(EVID_HNOJENI!N1168,HNOJIVA_ALL!$A$2:$AE$3303,31,FALSE),"CHYBA")))),2)</f>
        <v>#N/A</v>
      </c>
    </row>
    <row r="1169" spans="1:21" x14ac:dyDescent="0.2">
      <c r="A1169" s="32"/>
      <c r="B1169" s="45" t="e">
        <f>VLOOKUP($A1169,EVID_OSEVU!$A$1:$M$4972,2,FALSE)</f>
        <v>#N/A</v>
      </c>
      <c r="C1169" s="45" t="e">
        <f>VLOOKUP($A1169,EVID_OSEVU!$A$1:$M$4972,3,FALSE)</f>
        <v>#N/A</v>
      </c>
      <c r="D1169" s="45" t="e">
        <f>VLOOKUP($A1169,EVID_OSEVU!$A$1:$M$4972,4,FALSE)</f>
        <v>#N/A</v>
      </c>
      <c r="E1169" s="45" t="e">
        <f>VLOOKUP($A1169,EVID_OSEVU!$A$1:$M$4972,7,FALSE)</f>
        <v>#N/A</v>
      </c>
      <c r="F1169" s="45" t="e">
        <f>VLOOKUP($A1169,EVID_OSEVU!$A$1:$M$4972,8,FALSE)</f>
        <v>#N/A</v>
      </c>
      <c r="G1169" s="45" t="e">
        <f>VLOOKUP($A1169,EVID_OSEVU!$A$1:$M$4972,11,FALSE)</f>
        <v>#N/A</v>
      </c>
      <c r="H1169" s="35"/>
      <c r="I1169" s="48"/>
      <c r="J1169" s="33" t="e">
        <f>VLOOKUP($A1169,EVID_OSEVU!$A$1:$M$4972,11,FALSE)</f>
        <v>#N/A</v>
      </c>
      <c r="K1169" s="39"/>
      <c r="L1169" s="49"/>
      <c r="M1169" s="89" t="e">
        <f t="shared" si="18"/>
        <v>#N/A</v>
      </c>
      <c r="N1169" s="50"/>
      <c r="O1169" s="37" t="e">
        <f>VLOOKUP(EVID_HNOJENI!N1169,HNOJIVA_ALL!$A$2:$Z$3303,4,FALSE)</f>
        <v>#N/A</v>
      </c>
      <c r="P1169" s="51" t="e">
        <f>ROUND(VLOOKUP(EVID_HNOJENI!N1169,HNOJIVA_ALL!$A$2:$Z$3303,14,FALSE)*K1169*IF(L1169="t",10,IF(L1169="kg",0.01,IF(L1169="q",1,IF(L1169="l",0.01*VLOOKUP(EVID_HNOJENI!N1169,HNOJIVA_ALL!$A$2:$AE$3303,31,FALSE),"CHYBA")))),2)</f>
        <v>#N/A</v>
      </c>
      <c r="Q1169" s="51" t="e">
        <f>ROUND(VLOOKUP(EVID_HNOJENI!N1169,HNOJIVA_ALL!$A$2:$Z$3303,15,FALSE)*K1169*IF(L1169="t",10,IF(L1169="kg",0.01,IF(L1169="q",1,IF(L1169="l",0.01*VLOOKUP(EVID_HNOJENI!N1169,HNOJIVA_ALL!$A$2:$AE$3303,31,FALSE),"CHYBA")))),2)</f>
        <v>#N/A</v>
      </c>
      <c r="R1169" s="51" t="e">
        <f>ROUND(VLOOKUP(EVID_HNOJENI!N1169,HNOJIVA_ALL!$A$2:$Z$3303,16,FALSE)*K1169*IF(L1169="t",10,IF(L1169="kg",0.01,IF(L1169="q",1,IF(L1169="l",0.01*VLOOKUP(EVID_HNOJENI!N1169,HNOJIVA_ALL!$A$2:$AE$3303,31,FALSE),"CHYBA")))),2)</f>
        <v>#N/A</v>
      </c>
      <c r="S1169" s="51" t="e">
        <f>ROUND(VLOOKUP(EVID_HNOJENI!N1169,HNOJIVA_ALL!$A$2:$Z$3303,18,FALSE)*K1169*IF(L1169="t",10,IF(L1169="kg",0.01,IF(L1169="q",1,IF(L1169="l",0.01*VLOOKUP(EVID_HNOJENI!N1169,HNOJIVA_ALL!$A$2:$AE$3303,31,FALSE),"CHYBA")))),2)</f>
        <v>#N/A</v>
      </c>
      <c r="T1169" s="51" t="e">
        <f>ROUND(VLOOKUP(EVID_HNOJENI!N1169,HNOJIVA_ALL!$A$2:$Z$3303,17,FALSE)*K1169*IF(L1169="t",10,IF(L1169="kg",0.01,IF(L1169="q",1,IF(L1169="l",0.01*VLOOKUP(EVID_HNOJENI!N1169,HNOJIVA_ALL!$A$2:$AE$3303,31,FALSE),"CHYBA")))),2)</f>
        <v>#N/A</v>
      </c>
      <c r="U1169" s="51" t="e">
        <f>ROUND(VLOOKUP(EVID_HNOJENI!N1169,HNOJIVA_ALL!$A$2:$Z$3303,20,FALSE)*K1169*IF(L1169="t",10,IF(L1169="kg",0.01,IF(L1169="q",1,IF(L1169="l",0.01*VLOOKUP(EVID_HNOJENI!N1169,HNOJIVA_ALL!$A$2:$AE$3303,31,FALSE),"CHYBA")))),2)</f>
        <v>#N/A</v>
      </c>
    </row>
    <row r="1170" spans="1:21" x14ac:dyDescent="0.2">
      <c r="A1170" s="32"/>
      <c r="B1170" s="45" t="e">
        <f>VLOOKUP($A1170,EVID_OSEVU!$A$1:$M$4972,2,FALSE)</f>
        <v>#N/A</v>
      </c>
      <c r="C1170" s="45" t="e">
        <f>VLOOKUP($A1170,EVID_OSEVU!$A$1:$M$4972,3,FALSE)</f>
        <v>#N/A</v>
      </c>
      <c r="D1170" s="45" t="e">
        <f>VLOOKUP($A1170,EVID_OSEVU!$A$1:$M$4972,4,FALSE)</f>
        <v>#N/A</v>
      </c>
      <c r="E1170" s="45" t="e">
        <f>VLOOKUP($A1170,EVID_OSEVU!$A$1:$M$4972,7,FALSE)</f>
        <v>#N/A</v>
      </c>
      <c r="F1170" s="45" t="e">
        <f>VLOOKUP($A1170,EVID_OSEVU!$A$1:$M$4972,8,FALSE)</f>
        <v>#N/A</v>
      </c>
      <c r="G1170" s="45" t="e">
        <f>VLOOKUP($A1170,EVID_OSEVU!$A$1:$M$4972,11,FALSE)</f>
        <v>#N/A</v>
      </c>
      <c r="H1170" s="35"/>
      <c r="I1170" s="48"/>
      <c r="J1170" s="33" t="e">
        <f>VLOOKUP($A1170,EVID_OSEVU!$A$1:$M$4972,11,FALSE)</f>
        <v>#N/A</v>
      </c>
      <c r="K1170" s="39"/>
      <c r="L1170" s="49"/>
      <c r="M1170" s="89" t="e">
        <f t="shared" si="18"/>
        <v>#N/A</v>
      </c>
      <c r="N1170" s="50"/>
      <c r="O1170" s="37" t="e">
        <f>VLOOKUP(EVID_HNOJENI!N1170,HNOJIVA_ALL!$A$2:$Z$3303,4,FALSE)</f>
        <v>#N/A</v>
      </c>
      <c r="P1170" s="51" t="e">
        <f>ROUND(VLOOKUP(EVID_HNOJENI!N1170,HNOJIVA_ALL!$A$2:$Z$3303,14,FALSE)*K1170*IF(L1170="t",10,IF(L1170="kg",0.01,IF(L1170="q",1,IF(L1170="l",0.01*VLOOKUP(EVID_HNOJENI!N1170,HNOJIVA_ALL!$A$2:$AE$3303,31,FALSE),"CHYBA")))),2)</f>
        <v>#N/A</v>
      </c>
      <c r="Q1170" s="51" t="e">
        <f>ROUND(VLOOKUP(EVID_HNOJENI!N1170,HNOJIVA_ALL!$A$2:$Z$3303,15,FALSE)*K1170*IF(L1170="t",10,IF(L1170="kg",0.01,IF(L1170="q",1,IF(L1170="l",0.01*VLOOKUP(EVID_HNOJENI!N1170,HNOJIVA_ALL!$A$2:$AE$3303,31,FALSE),"CHYBA")))),2)</f>
        <v>#N/A</v>
      </c>
      <c r="R1170" s="51" t="e">
        <f>ROUND(VLOOKUP(EVID_HNOJENI!N1170,HNOJIVA_ALL!$A$2:$Z$3303,16,FALSE)*K1170*IF(L1170="t",10,IF(L1170="kg",0.01,IF(L1170="q",1,IF(L1170="l",0.01*VLOOKUP(EVID_HNOJENI!N1170,HNOJIVA_ALL!$A$2:$AE$3303,31,FALSE),"CHYBA")))),2)</f>
        <v>#N/A</v>
      </c>
      <c r="S1170" s="51" t="e">
        <f>ROUND(VLOOKUP(EVID_HNOJENI!N1170,HNOJIVA_ALL!$A$2:$Z$3303,18,FALSE)*K1170*IF(L1170="t",10,IF(L1170="kg",0.01,IF(L1170="q",1,IF(L1170="l",0.01*VLOOKUP(EVID_HNOJENI!N1170,HNOJIVA_ALL!$A$2:$AE$3303,31,FALSE),"CHYBA")))),2)</f>
        <v>#N/A</v>
      </c>
      <c r="T1170" s="51" t="e">
        <f>ROUND(VLOOKUP(EVID_HNOJENI!N1170,HNOJIVA_ALL!$A$2:$Z$3303,17,FALSE)*K1170*IF(L1170="t",10,IF(L1170="kg",0.01,IF(L1170="q",1,IF(L1170="l",0.01*VLOOKUP(EVID_HNOJENI!N1170,HNOJIVA_ALL!$A$2:$AE$3303,31,FALSE),"CHYBA")))),2)</f>
        <v>#N/A</v>
      </c>
      <c r="U1170" s="51" t="e">
        <f>ROUND(VLOOKUP(EVID_HNOJENI!N1170,HNOJIVA_ALL!$A$2:$Z$3303,20,FALSE)*K1170*IF(L1170="t",10,IF(L1170="kg",0.01,IF(L1170="q",1,IF(L1170="l",0.01*VLOOKUP(EVID_HNOJENI!N1170,HNOJIVA_ALL!$A$2:$AE$3303,31,FALSE),"CHYBA")))),2)</f>
        <v>#N/A</v>
      </c>
    </row>
    <row r="1171" spans="1:21" x14ac:dyDescent="0.2">
      <c r="A1171" s="32"/>
      <c r="B1171" s="45" t="e">
        <f>VLOOKUP($A1171,EVID_OSEVU!$A$1:$M$4972,2,FALSE)</f>
        <v>#N/A</v>
      </c>
      <c r="C1171" s="45" t="e">
        <f>VLOOKUP($A1171,EVID_OSEVU!$A$1:$M$4972,3,FALSE)</f>
        <v>#N/A</v>
      </c>
      <c r="D1171" s="45" t="e">
        <f>VLOOKUP($A1171,EVID_OSEVU!$A$1:$M$4972,4,FALSE)</f>
        <v>#N/A</v>
      </c>
      <c r="E1171" s="45" t="e">
        <f>VLOOKUP($A1171,EVID_OSEVU!$A$1:$M$4972,7,FALSE)</f>
        <v>#N/A</v>
      </c>
      <c r="F1171" s="45" t="e">
        <f>VLOOKUP($A1171,EVID_OSEVU!$A$1:$M$4972,8,FALSE)</f>
        <v>#N/A</v>
      </c>
      <c r="G1171" s="45" t="e">
        <f>VLOOKUP($A1171,EVID_OSEVU!$A$1:$M$4972,11,FALSE)</f>
        <v>#N/A</v>
      </c>
      <c r="H1171" s="35"/>
      <c r="I1171" s="48"/>
      <c r="J1171" s="33" t="e">
        <f>VLOOKUP($A1171,EVID_OSEVU!$A$1:$M$4972,11,FALSE)</f>
        <v>#N/A</v>
      </c>
      <c r="K1171" s="39"/>
      <c r="L1171" s="49"/>
      <c r="M1171" s="89" t="e">
        <f t="shared" si="18"/>
        <v>#N/A</v>
      </c>
      <c r="N1171" s="50"/>
      <c r="O1171" s="37" t="e">
        <f>VLOOKUP(EVID_HNOJENI!N1171,HNOJIVA_ALL!$A$2:$Z$3303,4,FALSE)</f>
        <v>#N/A</v>
      </c>
      <c r="P1171" s="51" t="e">
        <f>ROUND(VLOOKUP(EVID_HNOJENI!N1171,HNOJIVA_ALL!$A$2:$Z$3303,14,FALSE)*K1171*IF(L1171="t",10,IF(L1171="kg",0.01,IF(L1171="q",1,IF(L1171="l",0.01*VLOOKUP(EVID_HNOJENI!N1171,HNOJIVA_ALL!$A$2:$AE$3303,31,FALSE),"CHYBA")))),2)</f>
        <v>#N/A</v>
      </c>
      <c r="Q1171" s="51" t="e">
        <f>ROUND(VLOOKUP(EVID_HNOJENI!N1171,HNOJIVA_ALL!$A$2:$Z$3303,15,FALSE)*K1171*IF(L1171="t",10,IF(L1171="kg",0.01,IF(L1171="q",1,IF(L1171="l",0.01*VLOOKUP(EVID_HNOJENI!N1171,HNOJIVA_ALL!$A$2:$AE$3303,31,FALSE),"CHYBA")))),2)</f>
        <v>#N/A</v>
      </c>
      <c r="R1171" s="51" t="e">
        <f>ROUND(VLOOKUP(EVID_HNOJENI!N1171,HNOJIVA_ALL!$A$2:$Z$3303,16,FALSE)*K1171*IF(L1171="t",10,IF(L1171="kg",0.01,IF(L1171="q",1,IF(L1171="l",0.01*VLOOKUP(EVID_HNOJENI!N1171,HNOJIVA_ALL!$A$2:$AE$3303,31,FALSE),"CHYBA")))),2)</f>
        <v>#N/A</v>
      </c>
      <c r="S1171" s="51" t="e">
        <f>ROUND(VLOOKUP(EVID_HNOJENI!N1171,HNOJIVA_ALL!$A$2:$Z$3303,18,FALSE)*K1171*IF(L1171="t",10,IF(L1171="kg",0.01,IF(L1171="q",1,IF(L1171="l",0.01*VLOOKUP(EVID_HNOJENI!N1171,HNOJIVA_ALL!$A$2:$AE$3303,31,FALSE),"CHYBA")))),2)</f>
        <v>#N/A</v>
      </c>
      <c r="T1171" s="51" t="e">
        <f>ROUND(VLOOKUP(EVID_HNOJENI!N1171,HNOJIVA_ALL!$A$2:$Z$3303,17,FALSE)*K1171*IF(L1171="t",10,IF(L1171="kg",0.01,IF(L1171="q",1,IF(L1171="l",0.01*VLOOKUP(EVID_HNOJENI!N1171,HNOJIVA_ALL!$A$2:$AE$3303,31,FALSE),"CHYBA")))),2)</f>
        <v>#N/A</v>
      </c>
      <c r="U1171" s="51" t="e">
        <f>ROUND(VLOOKUP(EVID_HNOJENI!N1171,HNOJIVA_ALL!$A$2:$Z$3303,20,FALSE)*K1171*IF(L1171="t",10,IF(L1171="kg",0.01,IF(L1171="q",1,IF(L1171="l",0.01*VLOOKUP(EVID_HNOJENI!N1171,HNOJIVA_ALL!$A$2:$AE$3303,31,FALSE),"CHYBA")))),2)</f>
        <v>#N/A</v>
      </c>
    </row>
    <row r="1172" spans="1:21" x14ac:dyDescent="0.2">
      <c r="A1172" s="32"/>
      <c r="B1172" s="45" t="e">
        <f>VLOOKUP($A1172,EVID_OSEVU!$A$1:$M$4972,2,FALSE)</f>
        <v>#N/A</v>
      </c>
      <c r="C1172" s="45" t="e">
        <f>VLOOKUP($A1172,EVID_OSEVU!$A$1:$M$4972,3,FALSE)</f>
        <v>#N/A</v>
      </c>
      <c r="D1172" s="45" t="e">
        <f>VLOOKUP($A1172,EVID_OSEVU!$A$1:$M$4972,4,FALSE)</f>
        <v>#N/A</v>
      </c>
      <c r="E1172" s="45" t="e">
        <f>VLOOKUP($A1172,EVID_OSEVU!$A$1:$M$4972,7,FALSE)</f>
        <v>#N/A</v>
      </c>
      <c r="F1172" s="45" t="e">
        <f>VLOOKUP($A1172,EVID_OSEVU!$A$1:$M$4972,8,FALSE)</f>
        <v>#N/A</v>
      </c>
      <c r="G1172" s="45" t="e">
        <f>VLOOKUP($A1172,EVID_OSEVU!$A$1:$M$4972,11,FALSE)</f>
        <v>#N/A</v>
      </c>
      <c r="H1172" s="35"/>
      <c r="I1172" s="48"/>
      <c r="J1172" s="33" t="e">
        <f>VLOOKUP($A1172,EVID_OSEVU!$A$1:$M$4972,11,FALSE)</f>
        <v>#N/A</v>
      </c>
      <c r="K1172" s="39"/>
      <c r="L1172" s="49"/>
      <c r="M1172" s="89" t="e">
        <f t="shared" si="18"/>
        <v>#N/A</v>
      </c>
      <c r="N1172" s="50"/>
      <c r="O1172" s="37" t="e">
        <f>VLOOKUP(EVID_HNOJENI!N1172,HNOJIVA_ALL!$A$2:$Z$3303,4,FALSE)</f>
        <v>#N/A</v>
      </c>
      <c r="P1172" s="51" t="e">
        <f>ROUND(VLOOKUP(EVID_HNOJENI!N1172,HNOJIVA_ALL!$A$2:$Z$3303,14,FALSE)*K1172*IF(L1172="t",10,IF(L1172="kg",0.01,IF(L1172="q",1,IF(L1172="l",0.01*VLOOKUP(EVID_HNOJENI!N1172,HNOJIVA_ALL!$A$2:$AE$3303,31,FALSE),"CHYBA")))),2)</f>
        <v>#N/A</v>
      </c>
      <c r="Q1172" s="51" t="e">
        <f>ROUND(VLOOKUP(EVID_HNOJENI!N1172,HNOJIVA_ALL!$A$2:$Z$3303,15,FALSE)*K1172*IF(L1172="t",10,IF(L1172="kg",0.01,IF(L1172="q",1,IF(L1172="l",0.01*VLOOKUP(EVID_HNOJENI!N1172,HNOJIVA_ALL!$A$2:$AE$3303,31,FALSE),"CHYBA")))),2)</f>
        <v>#N/A</v>
      </c>
      <c r="R1172" s="51" t="e">
        <f>ROUND(VLOOKUP(EVID_HNOJENI!N1172,HNOJIVA_ALL!$A$2:$Z$3303,16,FALSE)*K1172*IF(L1172="t",10,IF(L1172="kg",0.01,IF(L1172="q",1,IF(L1172="l",0.01*VLOOKUP(EVID_HNOJENI!N1172,HNOJIVA_ALL!$A$2:$AE$3303,31,FALSE),"CHYBA")))),2)</f>
        <v>#N/A</v>
      </c>
      <c r="S1172" s="51" t="e">
        <f>ROUND(VLOOKUP(EVID_HNOJENI!N1172,HNOJIVA_ALL!$A$2:$Z$3303,18,FALSE)*K1172*IF(L1172="t",10,IF(L1172="kg",0.01,IF(L1172="q",1,IF(L1172="l",0.01*VLOOKUP(EVID_HNOJENI!N1172,HNOJIVA_ALL!$A$2:$AE$3303,31,FALSE),"CHYBA")))),2)</f>
        <v>#N/A</v>
      </c>
      <c r="T1172" s="51" t="e">
        <f>ROUND(VLOOKUP(EVID_HNOJENI!N1172,HNOJIVA_ALL!$A$2:$Z$3303,17,FALSE)*K1172*IF(L1172="t",10,IF(L1172="kg",0.01,IF(L1172="q",1,IF(L1172="l",0.01*VLOOKUP(EVID_HNOJENI!N1172,HNOJIVA_ALL!$A$2:$AE$3303,31,FALSE),"CHYBA")))),2)</f>
        <v>#N/A</v>
      </c>
      <c r="U1172" s="51" t="e">
        <f>ROUND(VLOOKUP(EVID_HNOJENI!N1172,HNOJIVA_ALL!$A$2:$Z$3303,20,FALSE)*K1172*IF(L1172="t",10,IF(L1172="kg",0.01,IF(L1172="q",1,IF(L1172="l",0.01*VLOOKUP(EVID_HNOJENI!N1172,HNOJIVA_ALL!$A$2:$AE$3303,31,FALSE),"CHYBA")))),2)</f>
        <v>#N/A</v>
      </c>
    </row>
    <row r="1173" spans="1:21" x14ac:dyDescent="0.2">
      <c r="A1173" s="32"/>
      <c r="B1173" s="45" t="e">
        <f>VLOOKUP($A1173,EVID_OSEVU!$A$1:$M$4972,2,FALSE)</f>
        <v>#N/A</v>
      </c>
      <c r="C1173" s="45" t="e">
        <f>VLOOKUP($A1173,EVID_OSEVU!$A$1:$M$4972,3,FALSE)</f>
        <v>#N/A</v>
      </c>
      <c r="D1173" s="45" t="e">
        <f>VLOOKUP($A1173,EVID_OSEVU!$A$1:$M$4972,4,FALSE)</f>
        <v>#N/A</v>
      </c>
      <c r="E1173" s="45" t="e">
        <f>VLOOKUP($A1173,EVID_OSEVU!$A$1:$M$4972,7,FALSE)</f>
        <v>#N/A</v>
      </c>
      <c r="F1173" s="45" t="e">
        <f>VLOOKUP($A1173,EVID_OSEVU!$A$1:$M$4972,8,FALSE)</f>
        <v>#N/A</v>
      </c>
      <c r="G1173" s="45" t="e">
        <f>VLOOKUP($A1173,EVID_OSEVU!$A$1:$M$4972,11,FALSE)</f>
        <v>#N/A</v>
      </c>
      <c r="H1173" s="35"/>
      <c r="I1173" s="48"/>
      <c r="J1173" s="33" t="e">
        <f>VLOOKUP($A1173,EVID_OSEVU!$A$1:$M$4972,11,FALSE)</f>
        <v>#N/A</v>
      </c>
      <c r="K1173" s="39"/>
      <c r="L1173" s="49"/>
      <c r="M1173" s="89" t="e">
        <f t="shared" si="18"/>
        <v>#N/A</v>
      </c>
      <c r="N1173" s="50"/>
      <c r="O1173" s="37" t="e">
        <f>VLOOKUP(EVID_HNOJENI!N1173,HNOJIVA_ALL!$A$2:$Z$3303,4,FALSE)</f>
        <v>#N/A</v>
      </c>
      <c r="P1173" s="51" t="e">
        <f>ROUND(VLOOKUP(EVID_HNOJENI!N1173,HNOJIVA_ALL!$A$2:$Z$3303,14,FALSE)*K1173*IF(L1173="t",10,IF(L1173="kg",0.01,IF(L1173="q",1,IF(L1173="l",0.01*VLOOKUP(EVID_HNOJENI!N1173,HNOJIVA_ALL!$A$2:$AE$3303,31,FALSE),"CHYBA")))),2)</f>
        <v>#N/A</v>
      </c>
      <c r="Q1173" s="51" t="e">
        <f>ROUND(VLOOKUP(EVID_HNOJENI!N1173,HNOJIVA_ALL!$A$2:$Z$3303,15,FALSE)*K1173*IF(L1173="t",10,IF(L1173="kg",0.01,IF(L1173="q",1,IF(L1173="l",0.01*VLOOKUP(EVID_HNOJENI!N1173,HNOJIVA_ALL!$A$2:$AE$3303,31,FALSE),"CHYBA")))),2)</f>
        <v>#N/A</v>
      </c>
      <c r="R1173" s="51" t="e">
        <f>ROUND(VLOOKUP(EVID_HNOJENI!N1173,HNOJIVA_ALL!$A$2:$Z$3303,16,FALSE)*K1173*IF(L1173="t",10,IF(L1173="kg",0.01,IF(L1173="q",1,IF(L1173="l",0.01*VLOOKUP(EVID_HNOJENI!N1173,HNOJIVA_ALL!$A$2:$AE$3303,31,FALSE),"CHYBA")))),2)</f>
        <v>#N/A</v>
      </c>
      <c r="S1173" s="51" t="e">
        <f>ROUND(VLOOKUP(EVID_HNOJENI!N1173,HNOJIVA_ALL!$A$2:$Z$3303,18,FALSE)*K1173*IF(L1173="t",10,IF(L1173="kg",0.01,IF(L1173="q",1,IF(L1173="l",0.01*VLOOKUP(EVID_HNOJENI!N1173,HNOJIVA_ALL!$A$2:$AE$3303,31,FALSE),"CHYBA")))),2)</f>
        <v>#N/A</v>
      </c>
      <c r="T1173" s="51" t="e">
        <f>ROUND(VLOOKUP(EVID_HNOJENI!N1173,HNOJIVA_ALL!$A$2:$Z$3303,17,FALSE)*K1173*IF(L1173="t",10,IF(L1173="kg",0.01,IF(L1173="q",1,IF(L1173="l",0.01*VLOOKUP(EVID_HNOJENI!N1173,HNOJIVA_ALL!$A$2:$AE$3303,31,FALSE),"CHYBA")))),2)</f>
        <v>#N/A</v>
      </c>
      <c r="U1173" s="51" t="e">
        <f>ROUND(VLOOKUP(EVID_HNOJENI!N1173,HNOJIVA_ALL!$A$2:$Z$3303,20,FALSE)*K1173*IF(L1173="t",10,IF(L1173="kg",0.01,IF(L1173="q",1,IF(L1173="l",0.01*VLOOKUP(EVID_HNOJENI!N1173,HNOJIVA_ALL!$A$2:$AE$3303,31,FALSE),"CHYBA")))),2)</f>
        <v>#N/A</v>
      </c>
    </row>
    <row r="1174" spans="1:21" x14ac:dyDescent="0.2">
      <c r="A1174" s="32"/>
      <c r="B1174" s="45" t="e">
        <f>VLOOKUP($A1174,EVID_OSEVU!$A$1:$M$4972,2,FALSE)</f>
        <v>#N/A</v>
      </c>
      <c r="C1174" s="45" t="e">
        <f>VLOOKUP($A1174,EVID_OSEVU!$A$1:$M$4972,3,FALSE)</f>
        <v>#N/A</v>
      </c>
      <c r="D1174" s="45" t="e">
        <f>VLOOKUP($A1174,EVID_OSEVU!$A$1:$M$4972,4,FALSE)</f>
        <v>#N/A</v>
      </c>
      <c r="E1174" s="45" t="e">
        <f>VLOOKUP($A1174,EVID_OSEVU!$A$1:$M$4972,7,FALSE)</f>
        <v>#N/A</v>
      </c>
      <c r="F1174" s="45" t="e">
        <f>VLOOKUP($A1174,EVID_OSEVU!$A$1:$M$4972,8,FALSE)</f>
        <v>#N/A</v>
      </c>
      <c r="G1174" s="45" t="e">
        <f>VLOOKUP($A1174,EVID_OSEVU!$A$1:$M$4972,11,FALSE)</f>
        <v>#N/A</v>
      </c>
      <c r="H1174" s="35"/>
      <c r="I1174" s="48"/>
      <c r="J1174" s="33" t="e">
        <f>VLOOKUP($A1174,EVID_OSEVU!$A$1:$M$4972,11,FALSE)</f>
        <v>#N/A</v>
      </c>
      <c r="K1174" s="39"/>
      <c r="L1174" s="49"/>
      <c r="M1174" s="89" t="e">
        <f t="shared" si="18"/>
        <v>#N/A</v>
      </c>
      <c r="N1174" s="50"/>
      <c r="O1174" s="37" t="e">
        <f>VLOOKUP(EVID_HNOJENI!N1174,HNOJIVA_ALL!$A$2:$Z$3303,4,FALSE)</f>
        <v>#N/A</v>
      </c>
      <c r="P1174" s="51" t="e">
        <f>ROUND(VLOOKUP(EVID_HNOJENI!N1174,HNOJIVA_ALL!$A$2:$Z$3303,14,FALSE)*K1174*IF(L1174="t",10,IF(L1174="kg",0.01,IF(L1174="q",1,IF(L1174="l",0.01*VLOOKUP(EVID_HNOJENI!N1174,HNOJIVA_ALL!$A$2:$AE$3303,31,FALSE),"CHYBA")))),2)</f>
        <v>#N/A</v>
      </c>
      <c r="Q1174" s="51" t="e">
        <f>ROUND(VLOOKUP(EVID_HNOJENI!N1174,HNOJIVA_ALL!$A$2:$Z$3303,15,FALSE)*K1174*IF(L1174="t",10,IF(L1174="kg",0.01,IF(L1174="q",1,IF(L1174="l",0.01*VLOOKUP(EVID_HNOJENI!N1174,HNOJIVA_ALL!$A$2:$AE$3303,31,FALSE),"CHYBA")))),2)</f>
        <v>#N/A</v>
      </c>
      <c r="R1174" s="51" t="e">
        <f>ROUND(VLOOKUP(EVID_HNOJENI!N1174,HNOJIVA_ALL!$A$2:$Z$3303,16,FALSE)*K1174*IF(L1174="t",10,IF(L1174="kg",0.01,IF(L1174="q",1,IF(L1174="l",0.01*VLOOKUP(EVID_HNOJENI!N1174,HNOJIVA_ALL!$A$2:$AE$3303,31,FALSE),"CHYBA")))),2)</f>
        <v>#N/A</v>
      </c>
      <c r="S1174" s="51" t="e">
        <f>ROUND(VLOOKUP(EVID_HNOJENI!N1174,HNOJIVA_ALL!$A$2:$Z$3303,18,FALSE)*K1174*IF(L1174="t",10,IF(L1174="kg",0.01,IF(L1174="q",1,IF(L1174="l",0.01*VLOOKUP(EVID_HNOJENI!N1174,HNOJIVA_ALL!$A$2:$AE$3303,31,FALSE),"CHYBA")))),2)</f>
        <v>#N/A</v>
      </c>
      <c r="T1174" s="51" t="e">
        <f>ROUND(VLOOKUP(EVID_HNOJENI!N1174,HNOJIVA_ALL!$A$2:$Z$3303,17,FALSE)*K1174*IF(L1174="t",10,IF(L1174="kg",0.01,IF(L1174="q",1,IF(L1174="l",0.01*VLOOKUP(EVID_HNOJENI!N1174,HNOJIVA_ALL!$A$2:$AE$3303,31,FALSE),"CHYBA")))),2)</f>
        <v>#N/A</v>
      </c>
      <c r="U1174" s="51" t="e">
        <f>ROUND(VLOOKUP(EVID_HNOJENI!N1174,HNOJIVA_ALL!$A$2:$Z$3303,20,FALSE)*K1174*IF(L1174="t",10,IF(L1174="kg",0.01,IF(L1174="q",1,IF(L1174="l",0.01*VLOOKUP(EVID_HNOJENI!N1174,HNOJIVA_ALL!$A$2:$AE$3303,31,FALSE),"CHYBA")))),2)</f>
        <v>#N/A</v>
      </c>
    </row>
    <row r="1175" spans="1:21" x14ac:dyDescent="0.2">
      <c r="A1175" s="32"/>
      <c r="B1175" s="45" t="e">
        <f>VLOOKUP($A1175,EVID_OSEVU!$A$1:$M$4972,2,FALSE)</f>
        <v>#N/A</v>
      </c>
      <c r="C1175" s="45" t="e">
        <f>VLOOKUP($A1175,EVID_OSEVU!$A$1:$M$4972,3,FALSE)</f>
        <v>#N/A</v>
      </c>
      <c r="D1175" s="45" t="e">
        <f>VLOOKUP($A1175,EVID_OSEVU!$A$1:$M$4972,4,FALSE)</f>
        <v>#N/A</v>
      </c>
      <c r="E1175" s="45" t="e">
        <f>VLOOKUP($A1175,EVID_OSEVU!$A$1:$M$4972,7,FALSE)</f>
        <v>#N/A</v>
      </c>
      <c r="F1175" s="45" t="e">
        <f>VLOOKUP($A1175,EVID_OSEVU!$A$1:$M$4972,8,FALSE)</f>
        <v>#N/A</v>
      </c>
      <c r="G1175" s="45" t="e">
        <f>VLOOKUP($A1175,EVID_OSEVU!$A$1:$M$4972,11,FALSE)</f>
        <v>#N/A</v>
      </c>
      <c r="H1175" s="35"/>
      <c r="I1175" s="48"/>
      <c r="J1175" s="33" t="e">
        <f>VLOOKUP($A1175,EVID_OSEVU!$A$1:$M$4972,11,FALSE)</f>
        <v>#N/A</v>
      </c>
      <c r="K1175" s="39"/>
      <c r="L1175" s="49"/>
      <c r="M1175" s="89" t="e">
        <f t="shared" si="18"/>
        <v>#N/A</v>
      </c>
      <c r="N1175" s="50"/>
      <c r="O1175" s="37" t="e">
        <f>VLOOKUP(EVID_HNOJENI!N1175,HNOJIVA_ALL!$A$2:$Z$3303,4,FALSE)</f>
        <v>#N/A</v>
      </c>
      <c r="P1175" s="51" t="e">
        <f>ROUND(VLOOKUP(EVID_HNOJENI!N1175,HNOJIVA_ALL!$A$2:$Z$3303,14,FALSE)*K1175*IF(L1175="t",10,IF(L1175="kg",0.01,IF(L1175="q",1,IF(L1175="l",0.01*VLOOKUP(EVID_HNOJENI!N1175,HNOJIVA_ALL!$A$2:$AE$3303,31,FALSE),"CHYBA")))),2)</f>
        <v>#N/A</v>
      </c>
      <c r="Q1175" s="51" t="e">
        <f>ROUND(VLOOKUP(EVID_HNOJENI!N1175,HNOJIVA_ALL!$A$2:$Z$3303,15,FALSE)*K1175*IF(L1175="t",10,IF(L1175="kg",0.01,IF(L1175="q",1,IF(L1175="l",0.01*VLOOKUP(EVID_HNOJENI!N1175,HNOJIVA_ALL!$A$2:$AE$3303,31,FALSE),"CHYBA")))),2)</f>
        <v>#N/A</v>
      </c>
      <c r="R1175" s="51" t="e">
        <f>ROUND(VLOOKUP(EVID_HNOJENI!N1175,HNOJIVA_ALL!$A$2:$Z$3303,16,FALSE)*K1175*IF(L1175="t",10,IF(L1175="kg",0.01,IF(L1175="q",1,IF(L1175="l",0.01*VLOOKUP(EVID_HNOJENI!N1175,HNOJIVA_ALL!$A$2:$AE$3303,31,FALSE),"CHYBA")))),2)</f>
        <v>#N/A</v>
      </c>
      <c r="S1175" s="51" t="e">
        <f>ROUND(VLOOKUP(EVID_HNOJENI!N1175,HNOJIVA_ALL!$A$2:$Z$3303,18,FALSE)*K1175*IF(L1175="t",10,IF(L1175="kg",0.01,IF(L1175="q",1,IF(L1175="l",0.01*VLOOKUP(EVID_HNOJENI!N1175,HNOJIVA_ALL!$A$2:$AE$3303,31,FALSE),"CHYBA")))),2)</f>
        <v>#N/A</v>
      </c>
      <c r="T1175" s="51" t="e">
        <f>ROUND(VLOOKUP(EVID_HNOJENI!N1175,HNOJIVA_ALL!$A$2:$Z$3303,17,FALSE)*K1175*IF(L1175="t",10,IF(L1175="kg",0.01,IF(L1175="q",1,IF(L1175="l",0.01*VLOOKUP(EVID_HNOJENI!N1175,HNOJIVA_ALL!$A$2:$AE$3303,31,FALSE),"CHYBA")))),2)</f>
        <v>#N/A</v>
      </c>
      <c r="U1175" s="51" t="e">
        <f>ROUND(VLOOKUP(EVID_HNOJENI!N1175,HNOJIVA_ALL!$A$2:$Z$3303,20,FALSE)*K1175*IF(L1175="t",10,IF(L1175="kg",0.01,IF(L1175="q",1,IF(L1175="l",0.01*VLOOKUP(EVID_HNOJENI!N1175,HNOJIVA_ALL!$A$2:$AE$3303,31,FALSE),"CHYBA")))),2)</f>
        <v>#N/A</v>
      </c>
    </row>
    <row r="1176" spans="1:21" x14ac:dyDescent="0.2">
      <c r="A1176" s="32"/>
      <c r="B1176" s="45" t="e">
        <f>VLOOKUP($A1176,EVID_OSEVU!$A$1:$M$4972,2,FALSE)</f>
        <v>#N/A</v>
      </c>
      <c r="C1176" s="45" t="e">
        <f>VLOOKUP($A1176,EVID_OSEVU!$A$1:$M$4972,3,FALSE)</f>
        <v>#N/A</v>
      </c>
      <c r="D1176" s="45" t="e">
        <f>VLOOKUP($A1176,EVID_OSEVU!$A$1:$M$4972,4,FALSE)</f>
        <v>#N/A</v>
      </c>
      <c r="E1176" s="45" t="e">
        <f>VLOOKUP($A1176,EVID_OSEVU!$A$1:$M$4972,7,FALSE)</f>
        <v>#N/A</v>
      </c>
      <c r="F1176" s="45" t="e">
        <f>VLOOKUP($A1176,EVID_OSEVU!$A$1:$M$4972,8,FALSE)</f>
        <v>#N/A</v>
      </c>
      <c r="G1176" s="45" t="e">
        <f>VLOOKUP($A1176,EVID_OSEVU!$A$1:$M$4972,11,FALSE)</f>
        <v>#N/A</v>
      </c>
      <c r="H1176" s="35"/>
      <c r="I1176" s="48"/>
      <c r="J1176" s="33" t="e">
        <f>VLOOKUP($A1176,EVID_OSEVU!$A$1:$M$4972,11,FALSE)</f>
        <v>#N/A</v>
      </c>
      <c r="K1176" s="39"/>
      <c r="L1176" s="49"/>
      <c r="M1176" s="89" t="e">
        <f t="shared" si="18"/>
        <v>#N/A</v>
      </c>
      <c r="N1176" s="50"/>
      <c r="O1176" s="37" t="e">
        <f>VLOOKUP(EVID_HNOJENI!N1176,HNOJIVA_ALL!$A$2:$Z$3303,4,FALSE)</f>
        <v>#N/A</v>
      </c>
      <c r="P1176" s="51" t="e">
        <f>ROUND(VLOOKUP(EVID_HNOJENI!N1176,HNOJIVA_ALL!$A$2:$Z$3303,14,FALSE)*K1176*IF(L1176="t",10,IF(L1176="kg",0.01,IF(L1176="q",1,IF(L1176="l",0.01*VLOOKUP(EVID_HNOJENI!N1176,HNOJIVA_ALL!$A$2:$AE$3303,31,FALSE),"CHYBA")))),2)</f>
        <v>#N/A</v>
      </c>
      <c r="Q1176" s="51" t="e">
        <f>ROUND(VLOOKUP(EVID_HNOJENI!N1176,HNOJIVA_ALL!$A$2:$Z$3303,15,FALSE)*K1176*IF(L1176="t",10,IF(L1176="kg",0.01,IF(L1176="q",1,IF(L1176="l",0.01*VLOOKUP(EVID_HNOJENI!N1176,HNOJIVA_ALL!$A$2:$AE$3303,31,FALSE),"CHYBA")))),2)</f>
        <v>#N/A</v>
      </c>
      <c r="R1176" s="51" t="e">
        <f>ROUND(VLOOKUP(EVID_HNOJENI!N1176,HNOJIVA_ALL!$A$2:$Z$3303,16,FALSE)*K1176*IF(L1176="t",10,IF(L1176="kg",0.01,IF(L1176="q",1,IF(L1176="l",0.01*VLOOKUP(EVID_HNOJENI!N1176,HNOJIVA_ALL!$A$2:$AE$3303,31,FALSE),"CHYBA")))),2)</f>
        <v>#N/A</v>
      </c>
      <c r="S1176" s="51" t="e">
        <f>ROUND(VLOOKUP(EVID_HNOJENI!N1176,HNOJIVA_ALL!$A$2:$Z$3303,18,FALSE)*K1176*IF(L1176="t",10,IF(L1176="kg",0.01,IF(L1176="q",1,IF(L1176="l",0.01*VLOOKUP(EVID_HNOJENI!N1176,HNOJIVA_ALL!$A$2:$AE$3303,31,FALSE),"CHYBA")))),2)</f>
        <v>#N/A</v>
      </c>
      <c r="T1176" s="51" t="e">
        <f>ROUND(VLOOKUP(EVID_HNOJENI!N1176,HNOJIVA_ALL!$A$2:$Z$3303,17,FALSE)*K1176*IF(L1176="t",10,IF(L1176="kg",0.01,IF(L1176="q",1,IF(L1176="l",0.01*VLOOKUP(EVID_HNOJENI!N1176,HNOJIVA_ALL!$A$2:$AE$3303,31,FALSE),"CHYBA")))),2)</f>
        <v>#N/A</v>
      </c>
      <c r="U1176" s="51" t="e">
        <f>ROUND(VLOOKUP(EVID_HNOJENI!N1176,HNOJIVA_ALL!$A$2:$Z$3303,20,FALSE)*K1176*IF(L1176="t",10,IF(L1176="kg",0.01,IF(L1176="q",1,IF(L1176="l",0.01*VLOOKUP(EVID_HNOJENI!N1176,HNOJIVA_ALL!$A$2:$AE$3303,31,FALSE),"CHYBA")))),2)</f>
        <v>#N/A</v>
      </c>
    </row>
    <row r="1177" spans="1:21" x14ac:dyDescent="0.2">
      <c r="A1177" s="32"/>
      <c r="B1177" s="45" t="e">
        <f>VLOOKUP($A1177,EVID_OSEVU!$A$1:$M$4972,2,FALSE)</f>
        <v>#N/A</v>
      </c>
      <c r="C1177" s="45" t="e">
        <f>VLOOKUP($A1177,EVID_OSEVU!$A$1:$M$4972,3,FALSE)</f>
        <v>#N/A</v>
      </c>
      <c r="D1177" s="45" t="e">
        <f>VLOOKUP($A1177,EVID_OSEVU!$A$1:$M$4972,4,FALSE)</f>
        <v>#N/A</v>
      </c>
      <c r="E1177" s="45" t="e">
        <f>VLOOKUP($A1177,EVID_OSEVU!$A$1:$M$4972,7,FALSE)</f>
        <v>#N/A</v>
      </c>
      <c r="F1177" s="45" t="e">
        <f>VLOOKUP($A1177,EVID_OSEVU!$A$1:$M$4972,8,FALSE)</f>
        <v>#N/A</v>
      </c>
      <c r="G1177" s="45" t="e">
        <f>VLOOKUP($A1177,EVID_OSEVU!$A$1:$M$4972,11,FALSE)</f>
        <v>#N/A</v>
      </c>
      <c r="H1177" s="35"/>
      <c r="I1177" s="48"/>
      <c r="J1177" s="33" t="e">
        <f>VLOOKUP($A1177,EVID_OSEVU!$A$1:$M$4972,11,FALSE)</f>
        <v>#N/A</v>
      </c>
      <c r="K1177" s="39"/>
      <c r="L1177" s="49"/>
      <c r="M1177" s="89" t="e">
        <f t="shared" si="18"/>
        <v>#N/A</v>
      </c>
      <c r="N1177" s="50"/>
      <c r="O1177" s="37" t="e">
        <f>VLOOKUP(EVID_HNOJENI!N1177,HNOJIVA_ALL!$A$2:$Z$3303,4,FALSE)</f>
        <v>#N/A</v>
      </c>
      <c r="P1177" s="51" t="e">
        <f>ROUND(VLOOKUP(EVID_HNOJENI!N1177,HNOJIVA_ALL!$A$2:$Z$3303,14,FALSE)*K1177*IF(L1177="t",10,IF(L1177="kg",0.01,IF(L1177="q",1,IF(L1177="l",0.01*VLOOKUP(EVID_HNOJENI!N1177,HNOJIVA_ALL!$A$2:$AE$3303,31,FALSE),"CHYBA")))),2)</f>
        <v>#N/A</v>
      </c>
      <c r="Q1177" s="51" t="e">
        <f>ROUND(VLOOKUP(EVID_HNOJENI!N1177,HNOJIVA_ALL!$A$2:$Z$3303,15,FALSE)*K1177*IF(L1177="t",10,IF(L1177="kg",0.01,IF(L1177="q",1,IF(L1177="l",0.01*VLOOKUP(EVID_HNOJENI!N1177,HNOJIVA_ALL!$A$2:$AE$3303,31,FALSE),"CHYBA")))),2)</f>
        <v>#N/A</v>
      </c>
      <c r="R1177" s="51" t="e">
        <f>ROUND(VLOOKUP(EVID_HNOJENI!N1177,HNOJIVA_ALL!$A$2:$Z$3303,16,FALSE)*K1177*IF(L1177="t",10,IF(L1177="kg",0.01,IF(L1177="q",1,IF(L1177="l",0.01*VLOOKUP(EVID_HNOJENI!N1177,HNOJIVA_ALL!$A$2:$AE$3303,31,FALSE),"CHYBA")))),2)</f>
        <v>#N/A</v>
      </c>
      <c r="S1177" s="51" t="e">
        <f>ROUND(VLOOKUP(EVID_HNOJENI!N1177,HNOJIVA_ALL!$A$2:$Z$3303,18,FALSE)*K1177*IF(L1177="t",10,IF(L1177="kg",0.01,IF(L1177="q",1,IF(L1177="l",0.01*VLOOKUP(EVID_HNOJENI!N1177,HNOJIVA_ALL!$A$2:$AE$3303,31,FALSE),"CHYBA")))),2)</f>
        <v>#N/A</v>
      </c>
      <c r="T1177" s="51" t="e">
        <f>ROUND(VLOOKUP(EVID_HNOJENI!N1177,HNOJIVA_ALL!$A$2:$Z$3303,17,FALSE)*K1177*IF(L1177="t",10,IF(L1177="kg",0.01,IF(L1177="q",1,IF(L1177="l",0.01*VLOOKUP(EVID_HNOJENI!N1177,HNOJIVA_ALL!$A$2:$AE$3303,31,FALSE),"CHYBA")))),2)</f>
        <v>#N/A</v>
      </c>
      <c r="U1177" s="51" t="e">
        <f>ROUND(VLOOKUP(EVID_HNOJENI!N1177,HNOJIVA_ALL!$A$2:$Z$3303,20,FALSE)*K1177*IF(L1177="t",10,IF(L1177="kg",0.01,IF(L1177="q",1,IF(L1177="l",0.01*VLOOKUP(EVID_HNOJENI!N1177,HNOJIVA_ALL!$A$2:$AE$3303,31,FALSE),"CHYBA")))),2)</f>
        <v>#N/A</v>
      </c>
    </row>
    <row r="1178" spans="1:21" x14ac:dyDescent="0.2">
      <c r="A1178" s="32"/>
      <c r="B1178" s="45" t="e">
        <f>VLOOKUP($A1178,EVID_OSEVU!$A$1:$M$4972,2,FALSE)</f>
        <v>#N/A</v>
      </c>
      <c r="C1178" s="45" t="e">
        <f>VLOOKUP($A1178,EVID_OSEVU!$A$1:$M$4972,3,FALSE)</f>
        <v>#N/A</v>
      </c>
      <c r="D1178" s="45" t="e">
        <f>VLOOKUP($A1178,EVID_OSEVU!$A$1:$M$4972,4,FALSE)</f>
        <v>#N/A</v>
      </c>
      <c r="E1178" s="45" t="e">
        <f>VLOOKUP($A1178,EVID_OSEVU!$A$1:$M$4972,7,FALSE)</f>
        <v>#N/A</v>
      </c>
      <c r="F1178" s="45" t="e">
        <f>VLOOKUP($A1178,EVID_OSEVU!$A$1:$M$4972,8,FALSE)</f>
        <v>#N/A</v>
      </c>
      <c r="G1178" s="45" t="e">
        <f>VLOOKUP($A1178,EVID_OSEVU!$A$1:$M$4972,11,FALSE)</f>
        <v>#N/A</v>
      </c>
      <c r="H1178" s="35"/>
      <c r="I1178" s="48"/>
      <c r="J1178" s="33" t="e">
        <f>VLOOKUP($A1178,EVID_OSEVU!$A$1:$M$4972,11,FALSE)</f>
        <v>#N/A</v>
      </c>
      <c r="K1178" s="39"/>
      <c r="L1178" s="49"/>
      <c r="M1178" s="89" t="e">
        <f t="shared" si="18"/>
        <v>#N/A</v>
      </c>
      <c r="N1178" s="50"/>
      <c r="O1178" s="37" t="e">
        <f>VLOOKUP(EVID_HNOJENI!N1178,HNOJIVA_ALL!$A$2:$Z$3303,4,FALSE)</f>
        <v>#N/A</v>
      </c>
      <c r="P1178" s="51" t="e">
        <f>ROUND(VLOOKUP(EVID_HNOJENI!N1178,HNOJIVA_ALL!$A$2:$Z$3303,14,FALSE)*K1178*IF(L1178="t",10,IF(L1178="kg",0.01,IF(L1178="q",1,IF(L1178="l",0.01*VLOOKUP(EVID_HNOJENI!N1178,HNOJIVA_ALL!$A$2:$AE$3303,31,FALSE),"CHYBA")))),2)</f>
        <v>#N/A</v>
      </c>
      <c r="Q1178" s="51" t="e">
        <f>ROUND(VLOOKUP(EVID_HNOJENI!N1178,HNOJIVA_ALL!$A$2:$Z$3303,15,FALSE)*K1178*IF(L1178="t",10,IF(L1178="kg",0.01,IF(L1178="q",1,IF(L1178="l",0.01*VLOOKUP(EVID_HNOJENI!N1178,HNOJIVA_ALL!$A$2:$AE$3303,31,FALSE),"CHYBA")))),2)</f>
        <v>#N/A</v>
      </c>
      <c r="R1178" s="51" t="e">
        <f>ROUND(VLOOKUP(EVID_HNOJENI!N1178,HNOJIVA_ALL!$A$2:$Z$3303,16,FALSE)*K1178*IF(L1178="t",10,IF(L1178="kg",0.01,IF(L1178="q",1,IF(L1178="l",0.01*VLOOKUP(EVID_HNOJENI!N1178,HNOJIVA_ALL!$A$2:$AE$3303,31,FALSE),"CHYBA")))),2)</f>
        <v>#N/A</v>
      </c>
      <c r="S1178" s="51" t="e">
        <f>ROUND(VLOOKUP(EVID_HNOJENI!N1178,HNOJIVA_ALL!$A$2:$Z$3303,18,FALSE)*K1178*IF(L1178="t",10,IF(L1178="kg",0.01,IF(L1178="q",1,IF(L1178="l",0.01*VLOOKUP(EVID_HNOJENI!N1178,HNOJIVA_ALL!$A$2:$AE$3303,31,FALSE),"CHYBA")))),2)</f>
        <v>#N/A</v>
      </c>
      <c r="T1178" s="51" t="e">
        <f>ROUND(VLOOKUP(EVID_HNOJENI!N1178,HNOJIVA_ALL!$A$2:$Z$3303,17,FALSE)*K1178*IF(L1178="t",10,IF(L1178="kg",0.01,IF(L1178="q",1,IF(L1178="l",0.01*VLOOKUP(EVID_HNOJENI!N1178,HNOJIVA_ALL!$A$2:$AE$3303,31,FALSE),"CHYBA")))),2)</f>
        <v>#N/A</v>
      </c>
      <c r="U1178" s="51" t="e">
        <f>ROUND(VLOOKUP(EVID_HNOJENI!N1178,HNOJIVA_ALL!$A$2:$Z$3303,20,FALSE)*K1178*IF(L1178="t",10,IF(L1178="kg",0.01,IF(L1178="q",1,IF(L1178="l",0.01*VLOOKUP(EVID_HNOJENI!N1178,HNOJIVA_ALL!$A$2:$AE$3303,31,FALSE),"CHYBA")))),2)</f>
        <v>#N/A</v>
      </c>
    </row>
    <row r="1179" spans="1:21" x14ac:dyDescent="0.2">
      <c r="A1179" s="32"/>
      <c r="B1179" s="45" t="e">
        <f>VLOOKUP($A1179,EVID_OSEVU!$A$1:$M$4972,2,FALSE)</f>
        <v>#N/A</v>
      </c>
      <c r="C1179" s="45" t="e">
        <f>VLOOKUP($A1179,EVID_OSEVU!$A$1:$M$4972,3,FALSE)</f>
        <v>#N/A</v>
      </c>
      <c r="D1179" s="45" t="e">
        <f>VLOOKUP($A1179,EVID_OSEVU!$A$1:$M$4972,4,FALSE)</f>
        <v>#N/A</v>
      </c>
      <c r="E1179" s="45" t="e">
        <f>VLOOKUP($A1179,EVID_OSEVU!$A$1:$M$4972,7,FALSE)</f>
        <v>#N/A</v>
      </c>
      <c r="F1179" s="45" t="e">
        <f>VLOOKUP($A1179,EVID_OSEVU!$A$1:$M$4972,8,FALSE)</f>
        <v>#N/A</v>
      </c>
      <c r="G1179" s="45" t="e">
        <f>VLOOKUP($A1179,EVID_OSEVU!$A$1:$M$4972,11,FALSE)</f>
        <v>#N/A</v>
      </c>
      <c r="H1179" s="35"/>
      <c r="I1179" s="48"/>
      <c r="J1179" s="33" t="e">
        <f>VLOOKUP($A1179,EVID_OSEVU!$A$1:$M$4972,11,FALSE)</f>
        <v>#N/A</v>
      </c>
      <c r="K1179" s="39"/>
      <c r="L1179" s="49"/>
      <c r="M1179" s="89" t="e">
        <f t="shared" si="18"/>
        <v>#N/A</v>
      </c>
      <c r="N1179" s="50"/>
      <c r="O1179" s="37" t="e">
        <f>VLOOKUP(EVID_HNOJENI!N1179,HNOJIVA_ALL!$A$2:$Z$3303,4,FALSE)</f>
        <v>#N/A</v>
      </c>
      <c r="P1179" s="51" t="e">
        <f>ROUND(VLOOKUP(EVID_HNOJENI!N1179,HNOJIVA_ALL!$A$2:$Z$3303,14,FALSE)*K1179*IF(L1179="t",10,IF(L1179="kg",0.01,IF(L1179="q",1,IF(L1179="l",0.01*VLOOKUP(EVID_HNOJENI!N1179,HNOJIVA_ALL!$A$2:$AE$3303,31,FALSE),"CHYBA")))),2)</f>
        <v>#N/A</v>
      </c>
      <c r="Q1179" s="51" t="e">
        <f>ROUND(VLOOKUP(EVID_HNOJENI!N1179,HNOJIVA_ALL!$A$2:$Z$3303,15,FALSE)*K1179*IF(L1179="t",10,IF(L1179="kg",0.01,IF(L1179="q",1,IF(L1179="l",0.01*VLOOKUP(EVID_HNOJENI!N1179,HNOJIVA_ALL!$A$2:$AE$3303,31,FALSE),"CHYBA")))),2)</f>
        <v>#N/A</v>
      </c>
      <c r="R1179" s="51" t="e">
        <f>ROUND(VLOOKUP(EVID_HNOJENI!N1179,HNOJIVA_ALL!$A$2:$Z$3303,16,FALSE)*K1179*IF(L1179="t",10,IF(L1179="kg",0.01,IF(L1179="q",1,IF(L1179="l",0.01*VLOOKUP(EVID_HNOJENI!N1179,HNOJIVA_ALL!$A$2:$AE$3303,31,FALSE),"CHYBA")))),2)</f>
        <v>#N/A</v>
      </c>
      <c r="S1179" s="51" t="e">
        <f>ROUND(VLOOKUP(EVID_HNOJENI!N1179,HNOJIVA_ALL!$A$2:$Z$3303,18,FALSE)*K1179*IF(L1179="t",10,IF(L1179="kg",0.01,IF(L1179="q",1,IF(L1179="l",0.01*VLOOKUP(EVID_HNOJENI!N1179,HNOJIVA_ALL!$A$2:$AE$3303,31,FALSE),"CHYBA")))),2)</f>
        <v>#N/A</v>
      </c>
      <c r="T1179" s="51" t="e">
        <f>ROUND(VLOOKUP(EVID_HNOJENI!N1179,HNOJIVA_ALL!$A$2:$Z$3303,17,FALSE)*K1179*IF(L1179="t",10,IF(L1179="kg",0.01,IF(L1179="q",1,IF(L1179="l",0.01*VLOOKUP(EVID_HNOJENI!N1179,HNOJIVA_ALL!$A$2:$AE$3303,31,FALSE),"CHYBA")))),2)</f>
        <v>#N/A</v>
      </c>
      <c r="U1179" s="51" t="e">
        <f>ROUND(VLOOKUP(EVID_HNOJENI!N1179,HNOJIVA_ALL!$A$2:$Z$3303,20,FALSE)*K1179*IF(L1179="t",10,IF(L1179="kg",0.01,IF(L1179="q",1,IF(L1179="l",0.01*VLOOKUP(EVID_HNOJENI!N1179,HNOJIVA_ALL!$A$2:$AE$3303,31,FALSE),"CHYBA")))),2)</f>
        <v>#N/A</v>
      </c>
    </row>
    <row r="1180" spans="1:21" x14ac:dyDescent="0.2">
      <c r="A1180" s="32"/>
      <c r="B1180" s="45" t="e">
        <f>VLOOKUP($A1180,EVID_OSEVU!$A$1:$M$4972,2,FALSE)</f>
        <v>#N/A</v>
      </c>
      <c r="C1180" s="45" t="e">
        <f>VLOOKUP($A1180,EVID_OSEVU!$A$1:$M$4972,3,FALSE)</f>
        <v>#N/A</v>
      </c>
      <c r="D1180" s="45" t="e">
        <f>VLOOKUP($A1180,EVID_OSEVU!$A$1:$M$4972,4,FALSE)</f>
        <v>#N/A</v>
      </c>
      <c r="E1180" s="45" t="e">
        <f>VLOOKUP($A1180,EVID_OSEVU!$A$1:$M$4972,7,FALSE)</f>
        <v>#N/A</v>
      </c>
      <c r="F1180" s="45" t="e">
        <f>VLOOKUP($A1180,EVID_OSEVU!$A$1:$M$4972,8,FALSE)</f>
        <v>#N/A</v>
      </c>
      <c r="G1180" s="45" t="e">
        <f>VLOOKUP($A1180,EVID_OSEVU!$A$1:$M$4972,11,FALSE)</f>
        <v>#N/A</v>
      </c>
      <c r="H1180" s="35"/>
      <c r="I1180" s="48"/>
      <c r="J1180" s="33" t="e">
        <f>VLOOKUP($A1180,EVID_OSEVU!$A$1:$M$4972,11,FALSE)</f>
        <v>#N/A</v>
      </c>
      <c r="K1180" s="39"/>
      <c r="L1180" s="49"/>
      <c r="M1180" s="89" t="e">
        <f t="shared" si="18"/>
        <v>#N/A</v>
      </c>
      <c r="N1180" s="50"/>
      <c r="O1180" s="37" t="e">
        <f>VLOOKUP(EVID_HNOJENI!N1180,HNOJIVA_ALL!$A$2:$Z$3303,4,FALSE)</f>
        <v>#N/A</v>
      </c>
      <c r="P1180" s="51" t="e">
        <f>ROUND(VLOOKUP(EVID_HNOJENI!N1180,HNOJIVA_ALL!$A$2:$Z$3303,14,FALSE)*K1180*IF(L1180="t",10,IF(L1180="kg",0.01,IF(L1180="q",1,IF(L1180="l",0.01*VLOOKUP(EVID_HNOJENI!N1180,HNOJIVA_ALL!$A$2:$AE$3303,31,FALSE),"CHYBA")))),2)</f>
        <v>#N/A</v>
      </c>
      <c r="Q1180" s="51" t="e">
        <f>ROUND(VLOOKUP(EVID_HNOJENI!N1180,HNOJIVA_ALL!$A$2:$Z$3303,15,FALSE)*K1180*IF(L1180="t",10,IF(L1180="kg",0.01,IF(L1180="q",1,IF(L1180="l",0.01*VLOOKUP(EVID_HNOJENI!N1180,HNOJIVA_ALL!$A$2:$AE$3303,31,FALSE),"CHYBA")))),2)</f>
        <v>#N/A</v>
      </c>
      <c r="R1180" s="51" t="e">
        <f>ROUND(VLOOKUP(EVID_HNOJENI!N1180,HNOJIVA_ALL!$A$2:$Z$3303,16,FALSE)*K1180*IF(L1180="t",10,IF(L1180="kg",0.01,IF(L1180="q",1,IF(L1180="l",0.01*VLOOKUP(EVID_HNOJENI!N1180,HNOJIVA_ALL!$A$2:$AE$3303,31,FALSE),"CHYBA")))),2)</f>
        <v>#N/A</v>
      </c>
      <c r="S1180" s="51" t="e">
        <f>ROUND(VLOOKUP(EVID_HNOJENI!N1180,HNOJIVA_ALL!$A$2:$Z$3303,18,FALSE)*K1180*IF(L1180="t",10,IF(L1180="kg",0.01,IF(L1180="q",1,IF(L1180="l",0.01*VLOOKUP(EVID_HNOJENI!N1180,HNOJIVA_ALL!$A$2:$AE$3303,31,FALSE),"CHYBA")))),2)</f>
        <v>#N/A</v>
      </c>
      <c r="T1180" s="51" t="e">
        <f>ROUND(VLOOKUP(EVID_HNOJENI!N1180,HNOJIVA_ALL!$A$2:$Z$3303,17,FALSE)*K1180*IF(L1180="t",10,IF(L1180="kg",0.01,IF(L1180="q",1,IF(L1180="l",0.01*VLOOKUP(EVID_HNOJENI!N1180,HNOJIVA_ALL!$A$2:$AE$3303,31,FALSE),"CHYBA")))),2)</f>
        <v>#N/A</v>
      </c>
      <c r="U1180" s="51" t="e">
        <f>ROUND(VLOOKUP(EVID_HNOJENI!N1180,HNOJIVA_ALL!$A$2:$Z$3303,20,FALSE)*K1180*IF(L1180="t",10,IF(L1180="kg",0.01,IF(L1180="q",1,IF(L1180="l",0.01*VLOOKUP(EVID_HNOJENI!N1180,HNOJIVA_ALL!$A$2:$AE$3303,31,FALSE),"CHYBA")))),2)</f>
        <v>#N/A</v>
      </c>
    </row>
    <row r="1181" spans="1:21" x14ac:dyDescent="0.2">
      <c r="A1181" s="32"/>
      <c r="B1181" s="45" t="e">
        <f>VLOOKUP($A1181,EVID_OSEVU!$A$1:$M$4972,2,FALSE)</f>
        <v>#N/A</v>
      </c>
      <c r="C1181" s="45" t="e">
        <f>VLOOKUP($A1181,EVID_OSEVU!$A$1:$M$4972,3,FALSE)</f>
        <v>#N/A</v>
      </c>
      <c r="D1181" s="45" t="e">
        <f>VLOOKUP($A1181,EVID_OSEVU!$A$1:$M$4972,4,FALSE)</f>
        <v>#N/A</v>
      </c>
      <c r="E1181" s="45" t="e">
        <f>VLOOKUP($A1181,EVID_OSEVU!$A$1:$M$4972,7,FALSE)</f>
        <v>#N/A</v>
      </c>
      <c r="F1181" s="45" t="e">
        <f>VLOOKUP($A1181,EVID_OSEVU!$A$1:$M$4972,8,FALSE)</f>
        <v>#N/A</v>
      </c>
      <c r="G1181" s="45" t="e">
        <f>VLOOKUP($A1181,EVID_OSEVU!$A$1:$M$4972,11,FALSE)</f>
        <v>#N/A</v>
      </c>
      <c r="H1181" s="35"/>
      <c r="I1181" s="48"/>
      <c r="J1181" s="33" t="e">
        <f>VLOOKUP($A1181,EVID_OSEVU!$A$1:$M$4972,11,FALSE)</f>
        <v>#N/A</v>
      </c>
      <c r="K1181" s="39"/>
      <c r="L1181" s="49"/>
      <c r="M1181" s="89" t="e">
        <f t="shared" si="18"/>
        <v>#N/A</v>
      </c>
      <c r="N1181" s="50"/>
      <c r="O1181" s="37" t="e">
        <f>VLOOKUP(EVID_HNOJENI!N1181,HNOJIVA_ALL!$A$2:$Z$3303,4,FALSE)</f>
        <v>#N/A</v>
      </c>
      <c r="P1181" s="51" t="e">
        <f>ROUND(VLOOKUP(EVID_HNOJENI!N1181,HNOJIVA_ALL!$A$2:$Z$3303,14,FALSE)*K1181*IF(L1181="t",10,IF(L1181="kg",0.01,IF(L1181="q",1,IF(L1181="l",0.01*VLOOKUP(EVID_HNOJENI!N1181,HNOJIVA_ALL!$A$2:$AE$3303,31,FALSE),"CHYBA")))),2)</f>
        <v>#N/A</v>
      </c>
      <c r="Q1181" s="51" t="e">
        <f>ROUND(VLOOKUP(EVID_HNOJENI!N1181,HNOJIVA_ALL!$A$2:$Z$3303,15,FALSE)*K1181*IF(L1181="t",10,IF(L1181="kg",0.01,IF(L1181="q",1,IF(L1181="l",0.01*VLOOKUP(EVID_HNOJENI!N1181,HNOJIVA_ALL!$A$2:$AE$3303,31,FALSE),"CHYBA")))),2)</f>
        <v>#N/A</v>
      </c>
      <c r="R1181" s="51" t="e">
        <f>ROUND(VLOOKUP(EVID_HNOJENI!N1181,HNOJIVA_ALL!$A$2:$Z$3303,16,FALSE)*K1181*IF(L1181="t",10,IF(L1181="kg",0.01,IF(L1181="q",1,IF(L1181="l",0.01*VLOOKUP(EVID_HNOJENI!N1181,HNOJIVA_ALL!$A$2:$AE$3303,31,FALSE),"CHYBA")))),2)</f>
        <v>#N/A</v>
      </c>
      <c r="S1181" s="51" t="e">
        <f>ROUND(VLOOKUP(EVID_HNOJENI!N1181,HNOJIVA_ALL!$A$2:$Z$3303,18,FALSE)*K1181*IF(L1181="t",10,IF(L1181="kg",0.01,IF(L1181="q",1,IF(L1181="l",0.01*VLOOKUP(EVID_HNOJENI!N1181,HNOJIVA_ALL!$A$2:$AE$3303,31,FALSE),"CHYBA")))),2)</f>
        <v>#N/A</v>
      </c>
      <c r="T1181" s="51" t="e">
        <f>ROUND(VLOOKUP(EVID_HNOJENI!N1181,HNOJIVA_ALL!$A$2:$Z$3303,17,FALSE)*K1181*IF(L1181="t",10,IF(L1181="kg",0.01,IF(L1181="q",1,IF(L1181="l",0.01*VLOOKUP(EVID_HNOJENI!N1181,HNOJIVA_ALL!$A$2:$AE$3303,31,FALSE),"CHYBA")))),2)</f>
        <v>#N/A</v>
      </c>
      <c r="U1181" s="51" t="e">
        <f>ROUND(VLOOKUP(EVID_HNOJENI!N1181,HNOJIVA_ALL!$A$2:$Z$3303,20,FALSE)*K1181*IF(L1181="t",10,IF(L1181="kg",0.01,IF(L1181="q",1,IF(L1181="l",0.01*VLOOKUP(EVID_HNOJENI!N1181,HNOJIVA_ALL!$A$2:$AE$3303,31,FALSE),"CHYBA")))),2)</f>
        <v>#N/A</v>
      </c>
    </row>
    <row r="1182" spans="1:21" x14ac:dyDescent="0.2">
      <c r="A1182" s="32"/>
      <c r="B1182" s="45" t="e">
        <f>VLOOKUP($A1182,EVID_OSEVU!$A$1:$M$4972,2,FALSE)</f>
        <v>#N/A</v>
      </c>
      <c r="C1182" s="45" t="e">
        <f>VLOOKUP($A1182,EVID_OSEVU!$A$1:$M$4972,3,FALSE)</f>
        <v>#N/A</v>
      </c>
      <c r="D1182" s="45" t="e">
        <f>VLOOKUP($A1182,EVID_OSEVU!$A$1:$M$4972,4,FALSE)</f>
        <v>#N/A</v>
      </c>
      <c r="E1182" s="45" t="e">
        <f>VLOOKUP($A1182,EVID_OSEVU!$A$1:$M$4972,7,FALSE)</f>
        <v>#N/A</v>
      </c>
      <c r="F1182" s="45" t="e">
        <f>VLOOKUP($A1182,EVID_OSEVU!$A$1:$M$4972,8,FALSE)</f>
        <v>#N/A</v>
      </c>
      <c r="G1182" s="45" t="e">
        <f>VLOOKUP($A1182,EVID_OSEVU!$A$1:$M$4972,11,FALSE)</f>
        <v>#N/A</v>
      </c>
      <c r="H1182" s="35"/>
      <c r="I1182" s="48"/>
      <c r="J1182" s="33" t="e">
        <f>VLOOKUP($A1182,EVID_OSEVU!$A$1:$M$4972,11,FALSE)</f>
        <v>#N/A</v>
      </c>
      <c r="K1182" s="39"/>
      <c r="L1182" s="49"/>
      <c r="M1182" s="89" t="e">
        <f t="shared" si="18"/>
        <v>#N/A</v>
      </c>
      <c r="N1182" s="50"/>
      <c r="O1182" s="37" t="e">
        <f>VLOOKUP(EVID_HNOJENI!N1182,HNOJIVA_ALL!$A$2:$Z$3303,4,FALSE)</f>
        <v>#N/A</v>
      </c>
      <c r="P1182" s="51" t="e">
        <f>ROUND(VLOOKUP(EVID_HNOJENI!N1182,HNOJIVA_ALL!$A$2:$Z$3303,14,FALSE)*K1182*IF(L1182="t",10,IF(L1182="kg",0.01,IF(L1182="q",1,IF(L1182="l",0.01*VLOOKUP(EVID_HNOJENI!N1182,HNOJIVA_ALL!$A$2:$AE$3303,31,FALSE),"CHYBA")))),2)</f>
        <v>#N/A</v>
      </c>
      <c r="Q1182" s="51" t="e">
        <f>ROUND(VLOOKUP(EVID_HNOJENI!N1182,HNOJIVA_ALL!$A$2:$Z$3303,15,FALSE)*K1182*IF(L1182="t",10,IF(L1182="kg",0.01,IF(L1182="q",1,IF(L1182="l",0.01*VLOOKUP(EVID_HNOJENI!N1182,HNOJIVA_ALL!$A$2:$AE$3303,31,FALSE),"CHYBA")))),2)</f>
        <v>#N/A</v>
      </c>
      <c r="R1182" s="51" t="e">
        <f>ROUND(VLOOKUP(EVID_HNOJENI!N1182,HNOJIVA_ALL!$A$2:$Z$3303,16,FALSE)*K1182*IF(L1182="t",10,IF(L1182="kg",0.01,IF(L1182="q",1,IF(L1182="l",0.01*VLOOKUP(EVID_HNOJENI!N1182,HNOJIVA_ALL!$A$2:$AE$3303,31,FALSE),"CHYBA")))),2)</f>
        <v>#N/A</v>
      </c>
      <c r="S1182" s="51" t="e">
        <f>ROUND(VLOOKUP(EVID_HNOJENI!N1182,HNOJIVA_ALL!$A$2:$Z$3303,18,FALSE)*K1182*IF(L1182="t",10,IF(L1182="kg",0.01,IF(L1182="q",1,IF(L1182="l",0.01*VLOOKUP(EVID_HNOJENI!N1182,HNOJIVA_ALL!$A$2:$AE$3303,31,FALSE),"CHYBA")))),2)</f>
        <v>#N/A</v>
      </c>
      <c r="T1182" s="51" t="e">
        <f>ROUND(VLOOKUP(EVID_HNOJENI!N1182,HNOJIVA_ALL!$A$2:$Z$3303,17,FALSE)*K1182*IF(L1182="t",10,IF(L1182="kg",0.01,IF(L1182="q",1,IF(L1182="l",0.01*VLOOKUP(EVID_HNOJENI!N1182,HNOJIVA_ALL!$A$2:$AE$3303,31,FALSE),"CHYBA")))),2)</f>
        <v>#N/A</v>
      </c>
      <c r="U1182" s="51" t="e">
        <f>ROUND(VLOOKUP(EVID_HNOJENI!N1182,HNOJIVA_ALL!$A$2:$Z$3303,20,FALSE)*K1182*IF(L1182="t",10,IF(L1182="kg",0.01,IF(L1182="q",1,IF(L1182="l",0.01*VLOOKUP(EVID_HNOJENI!N1182,HNOJIVA_ALL!$A$2:$AE$3303,31,FALSE),"CHYBA")))),2)</f>
        <v>#N/A</v>
      </c>
    </row>
    <row r="1183" spans="1:21" x14ac:dyDescent="0.2">
      <c r="A1183" s="32"/>
      <c r="B1183" s="45" t="e">
        <f>VLOOKUP($A1183,EVID_OSEVU!$A$1:$M$4972,2,FALSE)</f>
        <v>#N/A</v>
      </c>
      <c r="C1183" s="45" t="e">
        <f>VLOOKUP($A1183,EVID_OSEVU!$A$1:$M$4972,3,FALSE)</f>
        <v>#N/A</v>
      </c>
      <c r="D1183" s="45" t="e">
        <f>VLOOKUP($A1183,EVID_OSEVU!$A$1:$M$4972,4,FALSE)</f>
        <v>#N/A</v>
      </c>
      <c r="E1183" s="45" t="e">
        <f>VLOOKUP($A1183,EVID_OSEVU!$A$1:$M$4972,7,FALSE)</f>
        <v>#N/A</v>
      </c>
      <c r="F1183" s="45" t="e">
        <f>VLOOKUP($A1183,EVID_OSEVU!$A$1:$M$4972,8,FALSE)</f>
        <v>#N/A</v>
      </c>
      <c r="G1183" s="45" t="e">
        <f>VLOOKUP($A1183,EVID_OSEVU!$A$1:$M$4972,11,FALSE)</f>
        <v>#N/A</v>
      </c>
      <c r="H1183" s="35"/>
      <c r="I1183" s="48"/>
      <c r="J1183" s="33" t="e">
        <f>VLOOKUP($A1183,EVID_OSEVU!$A$1:$M$4972,11,FALSE)</f>
        <v>#N/A</v>
      </c>
      <c r="K1183" s="39"/>
      <c r="L1183" s="49"/>
      <c r="M1183" s="89" t="e">
        <f t="shared" si="18"/>
        <v>#N/A</v>
      </c>
      <c r="N1183" s="50"/>
      <c r="O1183" s="37" t="e">
        <f>VLOOKUP(EVID_HNOJENI!N1183,HNOJIVA_ALL!$A$2:$Z$3303,4,FALSE)</f>
        <v>#N/A</v>
      </c>
      <c r="P1183" s="51" t="e">
        <f>ROUND(VLOOKUP(EVID_HNOJENI!N1183,HNOJIVA_ALL!$A$2:$Z$3303,14,FALSE)*K1183*IF(L1183="t",10,IF(L1183="kg",0.01,IF(L1183="q",1,IF(L1183="l",0.01*VLOOKUP(EVID_HNOJENI!N1183,HNOJIVA_ALL!$A$2:$AE$3303,31,FALSE),"CHYBA")))),2)</f>
        <v>#N/A</v>
      </c>
      <c r="Q1183" s="51" t="e">
        <f>ROUND(VLOOKUP(EVID_HNOJENI!N1183,HNOJIVA_ALL!$A$2:$Z$3303,15,FALSE)*K1183*IF(L1183="t",10,IF(L1183="kg",0.01,IF(L1183="q",1,IF(L1183="l",0.01*VLOOKUP(EVID_HNOJENI!N1183,HNOJIVA_ALL!$A$2:$AE$3303,31,FALSE),"CHYBA")))),2)</f>
        <v>#N/A</v>
      </c>
      <c r="R1183" s="51" t="e">
        <f>ROUND(VLOOKUP(EVID_HNOJENI!N1183,HNOJIVA_ALL!$A$2:$Z$3303,16,FALSE)*K1183*IF(L1183="t",10,IF(L1183="kg",0.01,IF(L1183="q",1,IF(L1183="l",0.01*VLOOKUP(EVID_HNOJENI!N1183,HNOJIVA_ALL!$A$2:$AE$3303,31,FALSE),"CHYBA")))),2)</f>
        <v>#N/A</v>
      </c>
      <c r="S1183" s="51" t="e">
        <f>ROUND(VLOOKUP(EVID_HNOJENI!N1183,HNOJIVA_ALL!$A$2:$Z$3303,18,FALSE)*K1183*IF(L1183="t",10,IF(L1183="kg",0.01,IF(L1183="q",1,IF(L1183="l",0.01*VLOOKUP(EVID_HNOJENI!N1183,HNOJIVA_ALL!$A$2:$AE$3303,31,FALSE),"CHYBA")))),2)</f>
        <v>#N/A</v>
      </c>
      <c r="T1183" s="51" t="e">
        <f>ROUND(VLOOKUP(EVID_HNOJENI!N1183,HNOJIVA_ALL!$A$2:$Z$3303,17,FALSE)*K1183*IF(L1183="t",10,IF(L1183="kg",0.01,IF(L1183="q",1,IF(L1183="l",0.01*VLOOKUP(EVID_HNOJENI!N1183,HNOJIVA_ALL!$A$2:$AE$3303,31,FALSE),"CHYBA")))),2)</f>
        <v>#N/A</v>
      </c>
      <c r="U1183" s="51" t="e">
        <f>ROUND(VLOOKUP(EVID_HNOJENI!N1183,HNOJIVA_ALL!$A$2:$Z$3303,20,FALSE)*K1183*IF(L1183="t",10,IF(L1183="kg",0.01,IF(L1183="q",1,IF(L1183="l",0.01*VLOOKUP(EVID_HNOJENI!N1183,HNOJIVA_ALL!$A$2:$AE$3303,31,FALSE),"CHYBA")))),2)</f>
        <v>#N/A</v>
      </c>
    </row>
    <row r="1184" spans="1:21" x14ac:dyDescent="0.2">
      <c r="A1184" s="32"/>
      <c r="B1184" s="45" t="e">
        <f>VLOOKUP($A1184,EVID_OSEVU!$A$1:$M$4972,2,FALSE)</f>
        <v>#N/A</v>
      </c>
      <c r="C1184" s="45" t="e">
        <f>VLOOKUP($A1184,EVID_OSEVU!$A$1:$M$4972,3,FALSE)</f>
        <v>#N/A</v>
      </c>
      <c r="D1184" s="45" t="e">
        <f>VLOOKUP($A1184,EVID_OSEVU!$A$1:$M$4972,4,FALSE)</f>
        <v>#N/A</v>
      </c>
      <c r="E1184" s="45" t="e">
        <f>VLOOKUP($A1184,EVID_OSEVU!$A$1:$M$4972,7,FALSE)</f>
        <v>#N/A</v>
      </c>
      <c r="F1184" s="45" t="e">
        <f>VLOOKUP($A1184,EVID_OSEVU!$A$1:$M$4972,8,FALSE)</f>
        <v>#N/A</v>
      </c>
      <c r="G1184" s="45" t="e">
        <f>VLOOKUP($A1184,EVID_OSEVU!$A$1:$M$4972,11,FALSE)</f>
        <v>#N/A</v>
      </c>
      <c r="H1184" s="35"/>
      <c r="I1184" s="48"/>
      <c r="J1184" s="33" t="e">
        <f>VLOOKUP($A1184,EVID_OSEVU!$A$1:$M$4972,11,FALSE)</f>
        <v>#N/A</v>
      </c>
      <c r="K1184" s="39"/>
      <c r="L1184" s="49"/>
      <c r="M1184" s="89" t="e">
        <f t="shared" si="18"/>
        <v>#N/A</v>
      </c>
      <c r="N1184" s="50"/>
      <c r="O1184" s="37" t="e">
        <f>VLOOKUP(EVID_HNOJENI!N1184,HNOJIVA_ALL!$A$2:$Z$3303,4,FALSE)</f>
        <v>#N/A</v>
      </c>
      <c r="P1184" s="51" t="e">
        <f>ROUND(VLOOKUP(EVID_HNOJENI!N1184,HNOJIVA_ALL!$A$2:$Z$3303,14,FALSE)*K1184*IF(L1184="t",10,IF(L1184="kg",0.01,IF(L1184="q",1,IF(L1184="l",0.01*VLOOKUP(EVID_HNOJENI!N1184,HNOJIVA_ALL!$A$2:$AE$3303,31,FALSE),"CHYBA")))),2)</f>
        <v>#N/A</v>
      </c>
      <c r="Q1184" s="51" t="e">
        <f>ROUND(VLOOKUP(EVID_HNOJENI!N1184,HNOJIVA_ALL!$A$2:$Z$3303,15,FALSE)*K1184*IF(L1184="t",10,IF(L1184="kg",0.01,IF(L1184="q",1,IF(L1184="l",0.01*VLOOKUP(EVID_HNOJENI!N1184,HNOJIVA_ALL!$A$2:$AE$3303,31,FALSE),"CHYBA")))),2)</f>
        <v>#N/A</v>
      </c>
      <c r="R1184" s="51" t="e">
        <f>ROUND(VLOOKUP(EVID_HNOJENI!N1184,HNOJIVA_ALL!$A$2:$Z$3303,16,FALSE)*K1184*IF(L1184="t",10,IF(L1184="kg",0.01,IF(L1184="q",1,IF(L1184="l",0.01*VLOOKUP(EVID_HNOJENI!N1184,HNOJIVA_ALL!$A$2:$AE$3303,31,FALSE),"CHYBA")))),2)</f>
        <v>#N/A</v>
      </c>
      <c r="S1184" s="51" t="e">
        <f>ROUND(VLOOKUP(EVID_HNOJENI!N1184,HNOJIVA_ALL!$A$2:$Z$3303,18,FALSE)*K1184*IF(L1184="t",10,IF(L1184="kg",0.01,IF(L1184="q",1,IF(L1184="l",0.01*VLOOKUP(EVID_HNOJENI!N1184,HNOJIVA_ALL!$A$2:$AE$3303,31,FALSE),"CHYBA")))),2)</f>
        <v>#N/A</v>
      </c>
      <c r="T1184" s="51" t="e">
        <f>ROUND(VLOOKUP(EVID_HNOJENI!N1184,HNOJIVA_ALL!$A$2:$Z$3303,17,FALSE)*K1184*IF(L1184="t",10,IF(L1184="kg",0.01,IF(L1184="q",1,IF(L1184="l",0.01*VLOOKUP(EVID_HNOJENI!N1184,HNOJIVA_ALL!$A$2:$AE$3303,31,FALSE),"CHYBA")))),2)</f>
        <v>#N/A</v>
      </c>
      <c r="U1184" s="51" t="e">
        <f>ROUND(VLOOKUP(EVID_HNOJENI!N1184,HNOJIVA_ALL!$A$2:$Z$3303,20,FALSE)*K1184*IF(L1184="t",10,IF(L1184="kg",0.01,IF(L1184="q",1,IF(L1184="l",0.01*VLOOKUP(EVID_HNOJENI!N1184,HNOJIVA_ALL!$A$2:$AE$3303,31,FALSE),"CHYBA")))),2)</f>
        <v>#N/A</v>
      </c>
    </row>
    <row r="1185" spans="1:21" x14ac:dyDescent="0.2">
      <c r="A1185" s="32"/>
      <c r="B1185" s="45" t="e">
        <f>VLOOKUP($A1185,EVID_OSEVU!$A$1:$M$4972,2,FALSE)</f>
        <v>#N/A</v>
      </c>
      <c r="C1185" s="45" t="e">
        <f>VLOOKUP($A1185,EVID_OSEVU!$A$1:$M$4972,3,FALSE)</f>
        <v>#N/A</v>
      </c>
      <c r="D1185" s="45" t="e">
        <f>VLOOKUP($A1185,EVID_OSEVU!$A$1:$M$4972,4,FALSE)</f>
        <v>#N/A</v>
      </c>
      <c r="E1185" s="45" t="e">
        <f>VLOOKUP($A1185,EVID_OSEVU!$A$1:$M$4972,7,FALSE)</f>
        <v>#N/A</v>
      </c>
      <c r="F1185" s="45" t="e">
        <f>VLOOKUP($A1185,EVID_OSEVU!$A$1:$M$4972,8,FALSE)</f>
        <v>#N/A</v>
      </c>
      <c r="G1185" s="45" t="e">
        <f>VLOOKUP($A1185,EVID_OSEVU!$A$1:$M$4972,11,FALSE)</f>
        <v>#N/A</v>
      </c>
      <c r="H1185" s="35"/>
      <c r="I1185" s="48"/>
      <c r="J1185" s="33" t="e">
        <f>VLOOKUP($A1185,EVID_OSEVU!$A$1:$M$4972,11,FALSE)</f>
        <v>#N/A</v>
      </c>
      <c r="K1185" s="39"/>
      <c r="L1185" s="49"/>
      <c r="M1185" s="89" t="e">
        <f t="shared" si="18"/>
        <v>#N/A</v>
      </c>
      <c r="N1185" s="50"/>
      <c r="O1185" s="37" t="e">
        <f>VLOOKUP(EVID_HNOJENI!N1185,HNOJIVA_ALL!$A$2:$Z$3303,4,FALSE)</f>
        <v>#N/A</v>
      </c>
      <c r="P1185" s="51" t="e">
        <f>ROUND(VLOOKUP(EVID_HNOJENI!N1185,HNOJIVA_ALL!$A$2:$Z$3303,14,FALSE)*K1185*IF(L1185="t",10,IF(L1185="kg",0.01,IF(L1185="q",1,IF(L1185="l",0.01*VLOOKUP(EVID_HNOJENI!N1185,HNOJIVA_ALL!$A$2:$AE$3303,31,FALSE),"CHYBA")))),2)</f>
        <v>#N/A</v>
      </c>
      <c r="Q1185" s="51" t="e">
        <f>ROUND(VLOOKUP(EVID_HNOJENI!N1185,HNOJIVA_ALL!$A$2:$Z$3303,15,FALSE)*K1185*IF(L1185="t",10,IF(L1185="kg",0.01,IF(L1185="q",1,IF(L1185="l",0.01*VLOOKUP(EVID_HNOJENI!N1185,HNOJIVA_ALL!$A$2:$AE$3303,31,FALSE),"CHYBA")))),2)</f>
        <v>#N/A</v>
      </c>
      <c r="R1185" s="51" t="e">
        <f>ROUND(VLOOKUP(EVID_HNOJENI!N1185,HNOJIVA_ALL!$A$2:$Z$3303,16,FALSE)*K1185*IF(L1185="t",10,IF(L1185="kg",0.01,IF(L1185="q",1,IF(L1185="l",0.01*VLOOKUP(EVID_HNOJENI!N1185,HNOJIVA_ALL!$A$2:$AE$3303,31,FALSE),"CHYBA")))),2)</f>
        <v>#N/A</v>
      </c>
      <c r="S1185" s="51" t="e">
        <f>ROUND(VLOOKUP(EVID_HNOJENI!N1185,HNOJIVA_ALL!$A$2:$Z$3303,18,FALSE)*K1185*IF(L1185="t",10,IF(L1185="kg",0.01,IF(L1185="q",1,IF(L1185="l",0.01*VLOOKUP(EVID_HNOJENI!N1185,HNOJIVA_ALL!$A$2:$AE$3303,31,FALSE),"CHYBA")))),2)</f>
        <v>#N/A</v>
      </c>
      <c r="T1185" s="51" t="e">
        <f>ROUND(VLOOKUP(EVID_HNOJENI!N1185,HNOJIVA_ALL!$A$2:$Z$3303,17,FALSE)*K1185*IF(L1185="t",10,IF(L1185="kg",0.01,IF(L1185="q",1,IF(L1185="l",0.01*VLOOKUP(EVID_HNOJENI!N1185,HNOJIVA_ALL!$A$2:$AE$3303,31,FALSE),"CHYBA")))),2)</f>
        <v>#N/A</v>
      </c>
      <c r="U1185" s="51" t="e">
        <f>ROUND(VLOOKUP(EVID_HNOJENI!N1185,HNOJIVA_ALL!$A$2:$Z$3303,20,FALSE)*K1185*IF(L1185="t",10,IF(L1185="kg",0.01,IF(L1185="q",1,IF(L1185="l",0.01*VLOOKUP(EVID_HNOJENI!N1185,HNOJIVA_ALL!$A$2:$AE$3303,31,FALSE),"CHYBA")))),2)</f>
        <v>#N/A</v>
      </c>
    </row>
    <row r="1186" spans="1:21" x14ac:dyDescent="0.2">
      <c r="A1186" s="32"/>
      <c r="B1186" s="45" t="e">
        <f>VLOOKUP($A1186,EVID_OSEVU!$A$1:$M$4972,2,FALSE)</f>
        <v>#N/A</v>
      </c>
      <c r="C1186" s="45" t="e">
        <f>VLOOKUP($A1186,EVID_OSEVU!$A$1:$M$4972,3,FALSE)</f>
        <v>#N/A</v>
      </c>
      <c r="D1186" s="45" t="e">
        <f>VLOOKUP($A1186,EVID_OSEVU!$A$1:$M$4972,4,FALSE)</f>
        <v>#N/A</v>
      </c>
      <c r="E1186" s="45" t="e">
        <f>VLOOKUP($A1186,EVID_OSEVU!$A$1:$M$4972,7,FALSE)</f>
        <v>#N/A</v>
      </c>
      <c r="F1186" s="45" t="e">
        <f>VLOOKUP($A1186,EVID_OSEVU!$A$1:$M$4972,8,FALSE)</f>
        <v>#N/A</v>
      </c>
      <c r="G1186" s="45" t="e">
        <f>VLOOKUP($A1186,EVID_OSEVU!$A$1:$M$4972,11,FALSE)</f>
        <v>#N/A</v>
      </c>
      <c r="H1186" s="35"/>
      <c r="I1186" s="48"/>
      <c r="J1186" s="33" t="e">
        <f>VLOOKUP($A1186,EVID_OSEVU!$A$1:$M$4972,11,FALSE)</f>
        <v>#N/A</v>
      </c>
      <c r="K1186" s="39"/>
      <c r="L1186" s="49"/>
      <c r="M1186" s="89" t="e">
        <f t="shared" si="18"/>
        <v>#N/A</v>
      </c>
      <c r="N1186" s="50"/>
      <c r="O1186" s="37" t="e">
        <f>VLOOKUP(EVID_HNOJENI!N1186,HNOJIVA_ALL!$A$2:$Z$3303,4,FALSE)</f>
        <v>#N/A</v>
      </c>
      <c r="P1186" s="51" t="e">
        <f>ROUND(VLOOKUP(EVID_HNOJENI!N1186,HNOJIVA_ALL!$A$2:$Z$3303,14,FALSE)*K1186*IF(L1186="t",10,IF(L1186="kg",0.01,IF(L1186="q",1,IF(L1186="l",0.01*VLOOKUP(EVID_HNOJENI!N1186,HNOJIVA_ALL!$A$2:$AE$3303,31,FALSE),"CHYBA")))),2)</f>
        <v>#N/A</v>
      </c>
      <c r="Q1186" s="51" t="e">
        <f>ROUND(VLOOKUP(EVID_HNOJENI!N1186,HNOJIVA_ALL!$A$2:$Z$3303,15,FALSE)*K1186*IF(L1186="t",10,IF(L1186="kg",0.01,IF(L1186="q",1,IF(L1186="l",0.01*VLOOKUP(EVID_HNOJENI!N1186,HNOJIVA_ALL!$A$2:$AE$3303,31,FALSE),"CHYBA")))),2)</f>
        <v>#N/A</v>
      </c>
      <c r="R1186" s="51" t="e">
        <f>ROUND(VLOOKUP(EVID_HNOJENI!N1186,HNOJIVA_ALL!$A$2:$Z$3303,16,FALSE)*K1186*IF(L1186="t",10,IF(L1186="kg",0.01,IF(L1186="q",1,IF(L1186="l",0.01*VLOOKUP(EVID_HNOJENI!N1186,HNOJIVA_ALL!$A$2:$AE$3303,31,FALSE),"CHYBA")))),2)</f>
        <v>#N/A</v>
      </c>
      <c r="S1186" s="51" t="e">
        <f>ROUND(VLOOKUP(EVID_HNOJENI!N1186,HNOJIVA_ALL!$A$2:$Z$3303,18,FALSE)*K1186*IF(L1186="t",10,IF(L1186="kg",0.01,IF(L1186="q",1,IF(L1186="l",0.01*VLOOKUP(EVID_HNOJENI!N1186,HNOJIVA_ALL!$A$2:$AE$3303,31,FALSE),"CHYBA")))),2)</f>
        <v>#N/A</v>
      </c>
      <c r="T1186" s="51" t="e">
        <f>ROUND(VLOOKUP(EVID_HNOJENI!N1186,HNOJIVA_ALL!$A$2:$Z$3303,17,FALSE)*K1186*IF(L1186="t",10,IF(L1186="kg",0.01,IF(L1186="q",1,IF(L1186="l",0.01*VLOOKUP(EVID_HNOJENI!N1186,HNOJIVA_ALL!$A$2:$AE$3303,31,FALSE),"CHYBA")))),2)</f>
        <v>#N/A</v>
      </c>
      <c r="U1186" s="51" t="e">
        <f>ROUND(VLOOKUP(EVID_HNOJENI!N1186,HNOJIVA_ALL!$A$2:$Z$3303,20,FALSE)*K1186*IF(L1186="t",10,IF(L1186="kg",0.01,IF(L1186="q",1,IF(L1186="l",0.01*VLOOKUP(EVID_HNOJENI!N1186,HNOJIVA_ALL!$A$2:$AE$3303,31,FALSE),"CHYBA")))),2)</f>
        <v>#N/A</v>
      </c>
    </row>
    <row r="1187" spans="1:21" x14ac:dyDescent="0.2">
      <c r="A1187" s="32"/>
      <c r="B1187" s="45" t="e">
        <f>VLOOKUP($A1187,EVID_OSEVU!$A$1:$M$4972,2,FALSE)</f>
        <v>#N/A</v>
      </c>
      <c r="C1187" s="45" t="e">
        <f>VLOOKUP($A1187,EVID_OSEVU!$A$1:$M$4972,3,FALSE)</f>
        <v>#N/A</v>
      </c>
      <c r="D1187" s="45" t="e">
        <f>VLOOKUP($A1187,EVID_OSEVU!$A$1:$M$4972,4,FALSE)</f>
        <v>#N/A</v>
      </c>
      <c r="E1187" s="45" t="e">
        <f>VLOOKUP($A1187,EVID_OSEVU!$A$1:$M$4972,7,FALSE)</f>
        <v>#N/A</v>
      </c>
      <c r="F1187" s="45" t="e">
        <f>VLOOKUP($A1187,EVID_OSEVU!$A$1:$M$4972,8,FALSE)</f>
        <v>#N/A</v>
      </c>
      <c r="G1187" s="45" t="e">
        <f>VLOOKUP($A1187,EVID_OSEVU!$A$1:$M$4972,11,FALSE)</f>
        <v>#N/A</v>
      </c>
      <c r="H1187" s="35"/>
      <c r="I1187" s="48"/>
      <c r="J1187" s="33" t="e">
        <f>VLOOKUP($A1187,EVID_OSEVU!$A$1:$M$4972,11,FALSE)</f>
        <v>#N/A</v>
      </c>
      <c r="K1187" s="39"/>
      <c r="L1187" s="49"/>
      <c r="M1187" s="89" t="e">
        <f t="shared" si="18"/>
        <v>#N/A</v>
      </c>
      <c r="N1187" s="50"/>
      <c r="O1187" s="37" t="e">
        <f>VLOOKUP(EVID_HNOJENI!N1187,HNOJIVA_ALL!$A$2:$Z$3303,4,FALSE)</f>
        <v>#N/A</v>
      </c>
      <c r="P1187" s="51" t="e">
        <f>ROUND(VLOOKUP(EVID_HNOJENI!N1187,HNOJIVA_ALL!$A$2:$Z$3303,14,FALSE)*K1187*IF(L1187="t",10,IF(L1187="kg",0.01,IF(L1187="q",1,IF(L1187="l",0.01*VLOOKUP(EVID_HNOJENI!N1187,HNOJIVA_ALL!$A$2:$AE$3303,31,FALSE),"CHYBA")))),2)</f>
        <v>#N/A</v>
      </c>
      <c r="Q1187" s="51" t="e">
        <f>ROUND(VLOOKUP(EVID_HNOJENI!N1187,HNOJIVA_ALL!$A$2:$Z$3303,15,FALSE)*K1187*IF(L1187="t",10,IF(L1187="kg",0.01,IF(L1187="q",1,IF(L1187="l",0.01*VLOOKUP(EVID_HNOJENI!N1187,HNOJIVA_ALL!$A$2:$AE$3303,31,FALSE),"CHYBA")))),2)</f>
        <v>#N/A</v>
      </c>
      <c r="R1187" s="51" t="e">
        <f>ROUND(VLOOKUP(EVID_HNOJENI!N1187,HNOJIVA_ALL!$A$2:$Z$3303,16,FALSE)*K1187*IF(L1187="t",10,IF(L1187="kg",0.01,IF(L1187="q",1,IF(L1187="l",0.01*VLOOKUP(EVID_HNOJENI!N1187,HNOJIVA_ALL!$A$2:$AE$3303,31,FALSE),"CHYBA")))),2)</f>
        <v>#N/A</v>
      </c>
      <c r="S1187" s="51" t="e">
        <f>ROUND(VLOOKUP(EVID_HNOJENI!N1187,HNOJIVA_ALL!$A$2:$Z$3303,18,FALSE)*K1187*IF(L1187="t",10,IF(L1187="kg",0.01,IF(L1187="q",1,IF(L1187="l",0.01*VLOOKUP(EVID_HNOJENI!N1187,HNOJIVA_ALL!$A$2:$AE$3303,31,FALSE),"CHYBA")))),2)</f>
        <v>#N/A</v>
      </c>
      <c r="T1187" s="51" t="e">
        <f>ROUND(VLOOKUP(EVID_HNOJENI!N1187,HNOJIVA_ALL!$A$2:$Z$3303,17,FALSE)*K1187*IF(L1187="t",10,IF(L1187="kg",0.01,IF(L1187="q",1,IF(L1187="l",0.01*VLOOKUP(EVID_HNOJENI!N1187,HNOJIVA_ALL!$A$2:$AE$3303,31,FALSE),"CHYBA")))),2)</f>
        <v>#N/A</v>
      </c>
      <c r="U1187" s="51" t="e">
        <f>ROUND(VLOOKUP(EVID_HNOJENI!N1187,HNOJIVA_ALL!$A$2:$Z$3303,20,FALSE)*K1187*IF(L1187="t",10,IF(L1187="kg",0.01,IF(L1187="q",1,IF(L1187="l",0.01*VLOOKUP(EVID_HNOJENI!N1187,HNOJIVA_ALL!$A$2:$AE$3303,31,FALSE),"CHYBA")))),2)</f>
        <v>#N/A</v>
      </c>
    </row>
    <row r="1188" spans="1:21" x14ac:dyDescent="0.2">
      <c r="A1188" s="32"/>
      <c r="B1188" s="45" t="e">
        <f>VLOOKUP($A1188,EVID_OSEVU!$A$1:$M$4972,2,FALSE)</f>
        <v>#N/A</v>
      </c>
      <c r="C1188" s="45" t="e">
        <f>VLOOKUP($A1188,EVID_OSEVU!$A$1:$M$4972,3,FALSE)</f>
        <v>#N/A</v>
      </c>
      <c r="D1188" s="45" t="e">
        <f>VLOOKUP($A1188,EVID_OSEVU!$A$1:$M$4972,4,FALSE)</f>
        <v>#N/A</v>
      </c>
      <c r="E1188" s="45" t="e">
        <f>VLOOKUP($A1188,EVID_OSEVU!$A$1:$M$4972,7,FALSE)</f>
        <v>#N/A</v>
      </c>
      <c r="F1188" s="45" t="e">
        <f>VLOOKUP($A1188,EVID_OSEVU!$A$1:$M$4972,8,FALSE)</f>
        <v>#N/A</v>
      </c>
      <c r="G1188" s="45" t="e">
        <f>VLOOKUP($A1188,EVID_OSEVU!$A$1:$M$4972,11,FALSE)</f>
        <v>#N/A</v>
      </c>
      <c r="H1188" s="35"/>
      <c r="I1188" s="48"/>
      <c r="J1188" s="33" t="e">
        <f>VLOOKUP($A1188,EVID_OSEVU!$A$1:$M$4972,11,FALSE)</f>
        <v>#N/A</v>
      </c>
      <c r="K1188" s="39"/>
      <c r="L1188" s="49"/>
      <c r="M1188" s="89" t="e">
        <f t="shared" si="18"/>
        <v>#N/A</v>
      </c>
      <c r="N1188" s="50"/>
      <c r="O1188" s="37" t="e">
        <f>VLOOKUP(EVID_HNOJENI!N1188,HNOJIVA_ALL!$A$2:$Z$3303,4,FALSE)</f>
        <v>#N/A</v>
      </c>
      <c r="P1188" s="51" t="e">
        <f>ROUND(VLOOKUP(EVID_HNOJENI!N1188,HNOJIVA_ALL!$A$2:$Z$3303,14,FALSE)*K1188*IF(L1188="t",10,IF(L1188="kg",0.01,IF(L1188="q",1,IF(L1188="l",0.01*VLOOKUP(EVID_HNOJENI!N1188,HNOJIVA_ALL!$A$2:$AE$3303,31,FALSE),"CHYBA")))),2)</f>
        <v>#N/A</v>
      </c>
      <c r="Q1188" s="51" t="e">
        <f>ROUND(VLOOKUP(EVID_HNOJENI!N1188,HNOJIVA_ALL!$A$2:$Z$3303,15,FALSE)*K1188*IF(L1188="t",10,IF(L1188="kg",0.01,IF(L1188="q",1,IF(L1188="l",0.01*VLOOKUP(EVID_HNOJENI!N1188,HNOJIVA_ALL!$A$2:$AE$3303,31,FALSE),"CHYBA")))),2)</f>
        <v>#N/A</v>
      </c>
      <c r="R1188" s="51" t="e">
        <f>ROUND(VLOOKUP(EVID_HNOJENI!N1188,HNOJIVA_ALL!$A$2:$Z$3303,16,FALSE)*K1188*IF(L1188="t",10,IF(L1188="kg",0.01,IF(L1188="q",1,IF(L1188="l",0.01*VLOOKUP(EVID_HNOJENI!N1188,HNOJIVA_ALL!$A$2:$AE$3303,31,FALSE),"CHYBA")))),2)</f>
        <v>#N/A</v>
      </c>
      <c r="S1188" s="51" t="e">
        <f>ROUND(VLOOKUP(EVID_HNOJENI!N1188,HNOJIVA_ALL!$A$2:$Z$3303,18,FALSE)*K1188*IF(L1188="t",10,IF(L1188="kg",0.01,IF(L1188="q",1,IF(L1188="l",0.01*VLOOKUP(EVID_HNOJENI!N1188,HNOJIVA_ALL!$A$2:$AE$3303,31,FALSE),"CHYBA")))),2)</f>
        <v>#N/A</v>
      </c>
      <c r="T1188" s="51" t="e">
        <f>ROUND(VLOOKUP(EVID_HNOJENI!N1188,HNOJIVA_ALL!$A$2:$Z$3303,17,FALSE)*K1188*IF(L1188="t",10,IF(L1188="kg",0.01,IF(L1188="q",1,IF(L1188="l",0.01*VLOOKUP(EVID_HNOJENI!N1188,HNOJIVA_ALL!$A$2:$AE$3303,31,FALSE),"CHYBA")))),2)</f>
        <v>#N/A</v>
      </c>
      <c r="U1188" s="51" t="e">
        <f>ROUND(VLOOKUP(EVID_HNOJENI!N1188,HNOJIVA_ALL!$A$2:$Z$3303,20,FALSE)*K1188*IF(L1188="t",10,IF(L1188="kg",0.01,IF(L1188="q",1,IF(L1188="l",0.01*VLOOKUP(EVID_HNOJENI!N1188,HNOJIVA_ALL!$A$2:$AE$3303,31,FALSE),"CHYBA")))),2)</f>
        <v>#N/A</v>
      </c>
    </row>
    <row r="1189" spans="1:21" x14ac:dyDescent="0.2">
      <c r="A1189" s="32"/>
      <c r="B1189" s="45" t="e">
        <f>VLOOKUP($A1189,EVID_OSEVU!$A$1:$M$4972,2,FALSE)</f>
        <v>#N/A</v>
      </c>
      <c r="C1189" s="45" t="e">
        <f>VLOOKUP($A1189,EVID_OSEVU!$A$1:$M$4972,3,FALSE)</f>
        <v>#N/A</v>
      </c>
      <c r="D1189" s="45" t="e">
        <f>VLOOKUP($A1189,EVID_OSEVU!$A$1:$M$4972,4,FALSE)</f>
        <v>#N/A</v>
      </c>
      <c r="E1189" s="45" t="e">
        <f>VLOOKUP($A1189,EVID_OSEVU!$A$1:$M$4972,7,FALSE)</f>
        <v>#N/A</v>
      </c>
      <c r="F1189" s="45" t="e">
        <f>VLOOKUP($A1189,EVID_OSEVU!$A$1:$M$4972,8,FALSE)</f>
        <v>#N/A</v>
      </c>
      <c r="G1189" s="45" t="e">
        <f>VLOOKUP($A1189,EVID_OSEVU!$A$1:$M$4972,11,FALSE)</f>
        <v>#N/A</v>
      </c>
      <c r="H1189" s="35"/>
      <c r="I1189" s="48"/>
      <c r="J1189" s="33" t="e">
        <f>VLOOKUP($A1189,EVID_OSEVU!$A$1:$M$4972,11,FALSE)</f>
        <v>#N/A</v>
      </c>
      <c r="K1189" s="39"/>
      <c r="L1189" s="49"/>
      <c r="M1189" s="89" t="e">
        <f t="shared" si="18"/>
        <v>#N/A</v>
      </c>
      <c r="N1189" s="50"/>
      <c r="O1189" s="37" t="e">
        <f>VLOOKUP(EVID_HNOJENI!N1189,HNOJIVA_ALL!$A$2:$Z$3303,4,FALSE)</f>
        <v>#N/A</v>
      </c>
      <c r="P1189" s="51" t="e">
        <f>ROUND(VLOOKUP(EVID_HNOJENI!N1189,HNOJIVA_ALL!$A$2:$Z$3303,14,FALSE)*K1189*IF(L1189="t",10,IF(L1189="kg",0.01,IF(L1189="q",1,IF(L1189="l",0.01*VLOOKUP(EVID_HNOJENI!N1189,HNOJIVA_ALL!$A$2:$AE$3303,31,FALSE),"CHYBA")))),2)</f>
        <v>#N/A</v>
      </c>
      <c r="Q1189" s="51" t="e">
        <f>ROUND(VLOOKUP(EVID_HNOJENI!N1189,HNOJIVA_ALL!$A$2:$Z$3303,15,FALSE)*K1189*IF(L1189="t",10,IF(L1189="kg",0.01,IF(L1189="q",1,IF(L1189="l",0.01*VLOOKUP(EVID_HNOJENI!N1189,HNOJIVA_ALL!$A$2:$AE$3303,31,FALSE),"CHYBA")))),2)</f>
        <v>#N/A</v>
      </c>
      <c r="R1189" s="51" t="e">
        <f>ROUND(VLOOKUP(EVID_HNOJENI!N1189,HNOJIVA_ALL!$A$2:$Z$3303,16,FALSE)*K1189*IF(L1189="t",10,IF(L1189="kg",0.01,IF(L1189="q",1,IF(L1189="l",0.01*VLOOKUP(EVID_HNOJENI!N1189,HNOJIVA_ALL!$A$2:$AE$3303,31,FALSE),"CHYBA")))),2)</f>
        <v>#N/A</v>
      </c>
      <c r="S1189" s="51" t="e">
        <f>ROUND(VLOOKUP(EVID_HNOJENI!N1189,HNOJIVA_ALL!$A$2:$Z$3303,18,FALSE)*K1189*IF(L1189="t",10,IF(L1189="kg",0.01,IF(L1189="q",1,IF(L1189="l",0.01*VLOOKUP(EVID_HNOJENI!N1189,HNOJIVA_ALL!$A$2:$AE$3303,31,FALSE),"CHYBA")))),2)</f>
        <v>#N/A</v>
      </c>
      <c r="T1189" s="51" t="e">
        <f>ROUND(VLOOKUP(EVID_HNOJENI!N1189,HNOJIVA_ALL!$A$2:$Z$3303,17,FALSE)*K1189*IF(L1189="t",10,IF(L1189="kg",0.01,IF(L1189="q",1,IF(L1189="l",0.01*VLOOKUP(EVID_HNOJENI!N1189,HNOJIVA_ALL!$A$2:$AE$3303,31,FALSE),"CHYBA")))),2)</f>
        <v>#N/A</v>
      </c>
      <c r="U1189" s="51" t="e">
        <f>ROUND(VLOOKUP(EVID_HNOJENI!N1189,HNOJIVA_ALL!$A$2:$Z$3303,20,FALSE)*K1189*IF(L1189="t",10,IF(L1189="kg",0.01,IF(L1189="q",1,IF(L1189="l",0.01*VLOOKUP(EVID_HNOJENI!N1189,HNOJIVA_ALL!$A$2:$AE$3303,31,FALSE),"CHYBA")))),2)</f>
        <v>#N/A</v>
      </c>
    </row>
    <row r="1190" spans="1:21" x14ac:dyDescent="0.2">
      <c r="A1190" s="32"/>
      <c r="B1190" s="45" t="e">
        <f>VLOOKUP($A1190,EVID_OSEVU!$A$1:$M$4972,2,FALSE)</f>
        <v>#N/A</v>
      </c>
      <c r="C1190" s="45" t="e">
        <f>VLOOKUP($A1190,EVID_OSEVU!$A$1:$M$4972,3,FALSE)</f>
        <v>#N/A</v>
      </c>
      <c r="D1190" s="45" t="e">
        <f>VLOOKUP($A1190,EVID_OSEVU!$A$1:$M$4972,4,FALSE)</f>
        <v>#N/A</v>
      </c>
      <c r="E1190" s="45" t="e">
        <f>VLOOKUP($A1190,EVID_OSEVU!$A$1:$M$4972,7,FALSE)</f>
        <v>#N/A</v>
      </c>
      <c r="F1190" s="45" t="e">
        <f>VLOOKUP($A1190,EVID_OSEVU!$A$1:$M$4972,8,FALSE)</f>
        <v>#N/A</v>
      </c>
      <c r="G1190" s="45" t="e">
        <f>VLOOKUP($A1190,EVID_OSEVU!$A$1:$M$4972,11,FALSE)</f>
        <v>#N/A</v>
      </c>
      <c r="H1190" s="35"/>
      <c r="I1190" s="48"/>
      <c r="J1190" s="33" t="e">
        <f>VLOOKUP($A1190,EVID_OSEVU!$A$1:$M$4972,11,FALSE)</f>
        <v>#N/A</v>
      </c>
      <c r="K1190" s="39"/>
      <c r="L1190" s="49"/>
      <c r="M1190" s="89" t="e">
        <f t="shared" si="18"/>
        <v>#N/A</v>
      </c>
      <c r="N1190" s="50"/>
      <c r="O1190" s="37" t="e">
        <f>VLOOKUP(EVID_HNOJENI!N1190,HNOJIVA_ALL!$A$2:$Z$3303,4,FALSE)</f>
        <v>#N/A</v>
      </c>
      <c r="P1190" s="51" t="e">
        <f>ROUND(VLOOKUP(EVID_HNOJENI!N1190,HNOJIVA_ALL!$A$2:$Z$3303,14,FALSE)*K1190*IF(L1190="t",10,IF(L1190="kg",0.01,IF(L1190="q",1,IF(L1190="l",0.01*VLOOKUP(EVID_HNOJENI!N1190,HNOJIVA_ALL!$A$2:$AE$3303,31,FALSE),"CHYBA")))),2)</f>
        <v>#N/A</v>
      </c>
      <c r="Q1190" s="51" t="e">
        <f>ROUND(VLOOKUP(EVID_HNOJENI!N1190,HNOJIVA_ALL!$A$2:$Z$3303,15,FALSE)*K1190*IF(L1190="t",10,IF(L1190="kg",0.01,IF(L1190="q",1,IF(L1190="l",0.01*VLOOKUP(EVID_HNOJENI!N1190,HNOJIVA_ALL!$A$2:$AE$3303,31,FALSE),"CHYBA")))),2)</f>
        <v>#N/A</v>
      </c>
      <c r="R1190" s="51" t="e">
        <f>ROUND(VLOOKUP(EVID_HNOJENI!N1190,HNOJIVA_ALL!$A$2:$Z$3303,16,FALSE)*K1190*IF(L1190="t",10,IF(L1190="kg",0.01,IF(L1190="q",1,IF(L1190="l",0.01*VLOOKUP(EVID_HNOJENI!N1190,HNOJIVA_ALL!$A$2:$AE$3303,31,FALSE),"CHYBA")))),2)</f>
        <v>#N/A</v>
      </c>
      <c r="S1190" s="51" t="e">
        <f>ROUND(VLOOKUP(EVID_HNOJENI!N1190,HNOJIVA_ALL!$A$2:$Z$3303,18,FALSE)*K1190*IF(L1190="t",10,IF(L1190="kg",0.01,IF(L1190="q",1,IF(L1190="l",0.01*VLOOKUP(EVID_HNOJENI!N1190,HNOJIVA_ALL!$A$2:$AE$3303,31,FALSE),"CHYBA")))),2)</f>
        <v>#N/A</v>
      </c>
      <c r="T1190" s="51" t="e">
        <f>ROUND(VLOOKUP(EVID_HNOJENI!N1190,HNOJIVA_ALL!$A$2:$Z$3303,17,FALSE)*K1190*IF(L1190="t",10,IF(L1190="kg",0.01,IF(L1190="q",1,IF(L1190="l",0.01*VLOOKUP(EVID_HNOJENI!N1190,HNOJIVA_ALL!$A$2:$AE$3303,31,FALSE),"CHYBA")))),2)</f>
        <v>#N/A</v>
      </c>
      <c r="U1190" s="51" t="e">
        <f>ROUND(VLOOKUP(EVID_HNOJENI!N1190,HNOJIVA_ALL!$A$2:$Z$3303,20,FALSE)*K1190*IF(L1190="t",10,IF(L1190="kg",0.01,IF(L1190="q",1,IF(L1190="l",0.01*VLOOKUP(EVID_HNOJENI!N1190,HNOJIVA_ALL!$A$2:$AE$3303,31,FALSE),"CHYBA")))),2)</f>
        <v>#N/A</v>
      </c>
    </row>
    <row r="1191" spans="1:21" x14ac:dyDescent="0.2">
      <c r="A1191" s="32"/>
      <c r="B1191" s="45" t="e">
        <f>VLOOKUP($A1191,EVID_OSEVU!$A$1:$M$4972,2,FALSE)</f>
        <v>#N/A</v>
      </c>
      <c r="C1191" s="45" t="e">
        <f>VLOOKUP($A1191,EVID_OSEVU!$A$1:$M$4972,3,FALSE)</f>
        <v>#N/A</v>
      </c>
      <c r="D1191" s="45" t="e">
        <f>VLOOKUP($A1191,EVID_OSEVU!$A$1:$M$4972,4,FALSE)</f>
        <v>#N/A</v>
      </c>
      <c r="E1191" s="45" t="e">
        <f>VLOOKUP($A1191,EVID_OSEVU!$A$1:$M$4972,7,FALSE)</f>
        <v>#N/A</v>
      </c>
      <c r="F1191" s="45" t="e">
        <f>VLOOKUP($A1191,EVID_OSEVU!$A$1:$M$4972,8,FALSE)</f>
        <v>#N/A</v>
      </c>
      <c r="G1191" s="45" t="e">
        <f>VLOOKUP($A1191,EVID_OSEVU!$A$1:$M$4972,11,FALSE)</f>
        <v>#N/A</v>
      </c>
      <c r="H1191" s="35"/>
      <c r="I1191" s="48"/>
      <c r="J1191" s="33" t="e">
        <f>VLOOKUP($A1191,EVID_OSEVU!$A$1:$M$4972,11,FALSE)</f>
        <v>#N/A</v>
      </c>
      <c r="K1191" s="39"/>
      <c r="L1191" s="49"/>
      <c r="M1191" s="89" t="e">
        <f t="shared" si="18"/>
        <v>#N/A</v>
      </c>
      <c r="N1191" s="50"/>
      <c r="O1191" s="37" t="e">
        <f>VLOOKUP(EVID_HNOJENI!N1191,HNOJIVA_ALL!$A$2:$Z$3303,4,FALSE)</f>
        <v>#N/A</v>
      </c>
      <c r="P1191" s="51" t="e">
        <f>ROUND(VLOOKUP(EVID_HNOJENI!N1191,HNOJIVA_ALL!$A$2:$Z$3303,14,FALSE)*K1191*IF(L1191="t",10,IF(L1191="kg",0.01,IF(L1191="q",1,IF(L1191="l",0.01*VLOOKUP(EVID_HNOJENI!N1191,HNOJIVA_ALL!$A$2:$AE$3303,31,FALSE),"CHYBA")))),2)</f>
        <v>#N/A</v>
      </c>
      <c r="Q1191" s="51" t="e">
        <f>ROUND(VLOOKUP(EVID_HNOJENI!N1191,HNOJIVA_ALL!$A$2:$Z$3303,15,FALSE)*K1191*IF(L1191="t",10,IF(L1191="kg",0.01,IF(L1191="q",1,IF(L1191="l",0.01*VLOOKUP(EVID_HNOJENI!N1191,HNOJIVA_ALL!$A$2:$AE$3303,31,FALSE),"CHYBA")))),2)</f>
        <v>#N/A</v>
      </c>
      <c r="R1191" s="51" t="e">
        <f>ROUND(VLOOKUP(EVID_HNOJENI!N1191,HNOJIVA_ALL!$A$2:$Z$3303,16,FALSE)*K1191*IF(L1191="t",10,IF(L1191="kg",0.01,IF(L1191="q",1,IF(L1191="l",0.01*VLOOKUP(EVID_HNOJENI!N1191,HNOJIVA_ALL!$A$2:$AE$3303,31,FALSE),"CHYBA")))),2)</f>
        <v>#N/A</v>
      </c>
      <c r="S1191" s="51" t="e">
        <f>ROUND(VLOOKUP(EVID_HNOJENI!N1191,HNOJIVA_ALL!$A$2:$Z$3303,18,FALSE)*K1191*IF(L1191="t",10,IF(L1191="kg",0.01,IF(L1191="q",1,IF(L1191="l",0.01*VLOOKUP(EVID_HNOJENI!N1191,HNOJIVA_ALL!$A$2:$AE$3303,31,FALSE),"CHYBA")))),2)</f>
        <v>#N/A</v>
      </c>
      <c r="T1191" s="51" t="e">
        <f>ROUND(VLOOKUP(EVID_HNOJENI!N1191,HNOJIVA_ALL!$A$2:$Z$3303,17,FALSE)*K1191*IF(L1191="t",10,IF(L1191="kg",0.01,IF(L1191="q",1,IF(L1191="l",0.01*VLOOKUP(EVID_HNOJENI!N1191,HNOJIVA_ALL!$A$2:$AE$3303,31,FALSE),"CHYBA")))),2)</f>
        <v>#N/A</v>
      </c>
      <c r="U1191" s="51" t="e">
        <f>ROUND(VLOOKUP(EVID_HNOJENI!N1191,HNOJIVA_ALL!$A$2:$Z$3303,20,FALSE)*K1191*IF(L1191="t",10,IF(L1191="kg",0.01,IF(L1191="q",1,IF(L1191="l",0.01*VLOOKUP(EVID_HNOJENI!N1191,HNOJIVA_ALL!$A$2:$AE$3303,31,FALSE),"CHYBA")))),2)</f>
        <v>#N/A</v>
      </c>
    </row>
    <row r="1192" spans="1:21" x14ac:dyDescent="0.2">
      <c r="A1192" s="32"/>
      <c r="B1192" s="45" t="e">
        <f>VLOOKUP($A1192,EVID_OSEVU!$A$1:$M$4972,2,FALSE)</f>
        <v>#N/A</v>
      </c>
      <c r="C1192" s="45" t="e">
        <f>VLOOKUP($A1192,EVID_OSEVU!$A$1:$M$4972,3,FALSE)</f>
        <v>#N/A</v>
      </c>
      <c r="D1192" s="45" t="e">
        <f>VLOOKUP($A1192,EVID_OSEVU!$A$1:$M$4972,4,FALSE)</f>
        <v>#N/A</v>
      </c>
      <c r="E1192" s="45" t="e">
        <f>VLOOKUP($A1192,EVID_OSEVU!$A$1:$M$4972,7,FALSE)</f>
        <v>#N/A</v>
      </c>
      <c r="F1192" s="45" t="e">
        <f>VLOOKUP($A1192,EVID_OSEVU!$A$1:$M$4972,8,FALSE)</f>
        <v>#N/A</v>
      </c>
      <c r="G1192" s="45" t="e">
        <f>VLOOKUP($A1192,EVID_OSEVU!$A$1:$M$4972,11,FALSE)</f>
        <v>#N/A</v>
      </c>
      <c r="H1192" s="35"/>
      <c r="I1192" s="48"/>
      <c r="J1192" s="33" t="e">
        <f>VLOOKUP($A1192,EVID_OSEVU!$A$1:$M$4972,11,FALSE)</f>
        <v>#N/A</v>
      </c>
      <c r="K1192" s="39"/>
      <c r="L1192" s="49"/>
      <c r="M1192" s="89" t="e">
        <f t="shared" si="18"/>
        <v>#N/A</v>
      </c>
      <c r="N1192" s="50"/>
      <c r="O1192" s="37" t="e">
        <f>VLOOKUP(EVID_HNOJENI!N1192,HNOJIVA_ALL!$A$2:$Z$3303,4,FALSE)</f>
        <v>#N/A</v>
      </c>
      <c r="P1192" s="51" t="e">
        <f>ROUND(VLOOKUP(EVID_HNOJENI!N1192,HNOJIVA_ALL!$A$2:$Z$3303,14,FALSE)*K1192*IF(L1192="t",10,IF(L1192="kg",0.01,IF(L1192="q",1,IF(L1192="l",0.01*VLOOKUP(EVID_HNOJENI!N1192,HNOJIVA_ALL!$A$2:$AE$3303,31,FALSE),"CHYBA")))),2)</f>
        <v>#N/A</v>
      </c>
      <c r="Q1192" s="51" t="e">
        <f>ROUND(VLOOKUP(EVID_HNOJENI!N1192,HNOJIVA_ALL!$A$2:$Z$3303,15,FALSE)*K1192*IF(L1192="t",10,IF(L1192="kg",0.01,IF(L1192="q",1,IF(L1192="l",0.01*VLOOKUP(EVID_HNOJENI!N1192,HNOJIVA_ALL!$A$2:$AE$3303,31,FALSE),"CHYBA")))),2)</f>
        <v>#N/A</v>
      </c>
      <c r="R1192" s="51" t="e">
        <f>ROUND(VLOOKUP(EVID_HNOJENI!N1192,HNOJIVA_ALL!$A$2:$Z$3303,16,FALSE)*K1192*IF(L1192="t",10,IF(L1192="kg",0.01,IF(L1192="q",1,IF(L1192="l",0.01*VLOOKUP(EVID_HNOJENI!N1192,HNOJIVA_ALL!$A$2:$AE$3303,31,FALSE),"CHYBA")))),2)</f>
        <v>#N/A</v>
      </c>
      <c r="S1192" s="51" t="e">
        <f>ROUND(VLOOKUP(EVID_HNOJENI!N1192,HNOJIVA_ALL!$A$2:$Z$3303,18,FALSE)*K1192*IF(L1192="t",10,IF(L1192="kg",0.01,IF(L1192="q",1,IF(L1192="l",0.01*VLOOKUP(EVID_HNOJENI!N1192,HNOJIVA_ALL!$A$2:$AE$3303,31,FALSE),"CHYBA")))),2)</f>
        <v>#N/A</v>
      </c>
      <c r="T1192" s="51" t="e">
        <f>ROUND(VLOOKUP(EVID_HNOJENI!N1192,HNOJIVA_ALL!$A$2:$Z$3303,17,FALSE)*K1192*IF(L1192="t",10,IF(L1192="kg",0.01,IF(L1192="q",1,IF(L1192="l",0.01*VLOOKUP(EVID_HNOJENI!N1192,HNOJIVA_ALL!$A$2:$AE$3303,31,FALSE),"CHYBA")))),2)</f>
        <v>#N/A</v>
      </c>
      <c r="U1192" s="51" t="e">
        <f>ROUND(VLOOKUP(EVID_HNOJENI!N1192,HNOJIVA_ALL!$A$2:$Z$3303,20,FALSE)*K1192*IF(L1192="t",10,IF(L1192="kg",0.01,IF(L1192="q",1,IF(L1192="l",0.01*VLOOKUP(EVID_HNOJENI!N1192,HNOJIVA_ALL!$A$2:$AE$3303,31,FALSE),"CHYBA")))),2)</f>
        <v>#N/A</v>
      </c>
    </row>
    <row r="1193" spans="1:21" x14ac:dyDescent="0.2">
      <c r="A1193" s="32"/>
      <c r="B1193" s="45" t="e">
        <f>VLOOKUP($A1193,EVID_OSEVU!$A$1:$M$4972,2,FALSE)</f>
        <v>#N/A</v>
      </c>
      <c r="C1193" s="45" t="e">
        <f>VLOOKUP($A1193,EVID_OSEVU!$A$1:$M$4972,3,FALSE)</f>
        <v>#N/A</v>
      </c>
      <c r="D1193" s="45" t="e">
        <f>VLOOKUP($A1193,EVID_OSEVU!$A$1:$M$4972,4,FALSE)</f>
        <v>#N/A</v>
      </c>
      <c r="E1193" s="45" t="e">
        <f>VLOOKUP($A1193,EVID_OSEVU!$A$1:$M$4972,7,FALSE)</f>
        <v>#N/A</v>
      </c>
      <c r="F1193" s="45" t="e">
        <f>VLOOKUP($A1193,EVID_OSEVU!$A$1:$M$4972,8,FALSE)</f>
        <v>#N/A</v>
      </c>
      <c r="G1193" s="45" t="e">
        <f>VLOOKUP($A1193,EVID_OSEVU!$A$1:$M$4972,11,FALSE)</f>
        <v>#N/A</v>
      </c>
      <c r="H1193" s="35"/>
      <c r="I1193" s="48"/>
      <c r="J1193" s="33" t="e">
        <f>VLOOKUP($A1193,EVID_OSEVU!$A$1:$M$4972,11,FALSE)</f>
        <v>#N/A</v>
      </c>
      <c r="K1193" s="39"/>
      <c r="L1193" s="49"/>
      <c r="M1193" s="89" t="e">
        <f t="shared" si="18"/>
        <v>#N/A</v>
      </c>
      <c r="N1193" s="50"/>
      <c r="O1193" s="37" t="e">
        <f>VLOOKUP(EVID_HNOJENI!N1193,HNOJIVA_ALL!$A$2:$Z$3303,4,FALSE)</f>
        <v>#N/A</v>
      </c>
      <c r="P1193" s="51" t="e">
        <f>ROUND(VLOOKUP(EVID_HNOJENI!N1193,HNOJIVA_ALL!$A$2:$Z$3303,14,FALSE)*K1193*IF(L1193="t",10,IF(L1193="kg",0.01,IF(L1193="q",1,IF(L1193="l",0.01*VLOOKUP(EVID_HNOJENI!N1193,HNOJIVA_ALL!$A$2:$AE$3303,31,FALSE),"CHYBA")))),2)</f>
        <v>#N/A</v>
      </c>
      <c r="Q1193" s="51" t="e">
        <f>ROUND(VLOOKUP(EVID_HNOJENI!N1193,HNOJIVA_ALL!$A$2:$Z$3303,15,FALSE)*K1193*IF(L1193="t",10,IF(L1193="kg",0.01,IF(L1193="q",1,IF(L1193="l",0.01*VLOOKUP(EVID_HNOJENI!N1193,HNOJIVA_ALL!$A$2:$AE$3303,31,FALSE),"CHYBA")))),2)</f>
        <v>#N/A</v>
      </c>
      <c r="R1193" s="51" t="e">
        <f>ROUND(VLOOKUP(EVID_HNOJENI!N1193,HNOJIVA_ALL!$A$2:$Z$3303,16,FALSE)*K1193*IF(L1193="t",10,IF(L1193="kg",0.01,IF(L1193="q",1,IF(L1193="l",0.01*VLOOKUP(EVID_HNOJENI!N1193,HNOJIVA_ALL!$A$2:$AE$3303,31,FALSE),"CHYBA")))),2)</f>
        <v>#N/A</v>
      </c>
      <c r="S1193" s="51" t="e">
        <f>ROUND(VLOOKUP(EVID_HNOJENI!N1193,HNOJIVA_ALL!$A$2:$Z$3303,18,FALSE)*K1193*IF(L1193="t",10,IF(L1193="kg",0.01,IF(L1193="q",1,IF(L1193="l",0.01*VLOOKUP(EVID_HNOJENI!N1193,HNOJIVA_ALL!$A$2:$AE$3303,31,FALSE),"CHYBA")))),2)</f>
        <v>#N/A</v>
      </c>
      <c r="T1193" s="51" t="e">
        <f>ROUND(VLOOKUP(EVID_HNOJENI!N1193,HNOJIVA_ALL!$A$2:$Z$3303,17,FALSE)*K1193*IF(L1193="t",10,IF(L1193="kg",0.01,IF(L1193="q",1,IF(L1193="l",0.01*VLOOKUP(EVID_HNOJENI!N1193,HNOJIVA_ALL!$A$2:$AE$3303,31,FALSE),"CHYBA")))),2)</f>
        <v>#N/A</v>
      </c>
      <c r="U1193" s="51" t="e">
        <f>ROUND(VLOOKUP(EVID_HNOJENI!N1193,HNOJIVA_ALL!$A$2:$Z$3303,20,FALSE)*K1193*IF(L1193="t",10,IF(L1193="kg",0.01,IF(L1193="q",1,IF(L1193="l",0.01*VLOOKUP(EVID_HNOJENI!N1193,HNOJIVA_ALL!$A$2:$AE$3303,31,FALSE),"CHYBA")))),2)</f>
        <v>#N/A</v>
      </c>
    </row>
    <row r="1194" spans="1:21" x14ac:dyDescent="0.2">
      <c r="A1194" s="32"/>
      <c r="B1194" s="45" t="e">
        <f>VLOOKUP($A1194,EVID_OSEVU!$A$1:$M$4972,2,FALSE)</f>
        <v>#N/A</v>
      </c>
      <c r="C1194" s="45" t="e">
        <f>VLOOKUP($A1194,EVID_OSEVU!$A$1:$M$4972,3,FALSE)</f>
        <v>#N/A</v>
      </c>
      <c r="D1194" s="45" t="e">
        <f>VLOOKUP($A1194,EVID_OSEVU!$A$1:$M$4972,4,FALSE)</f>
        <v>#N/A</v>
      </c>
      <c r="E1194" s="45" t="e">
        <f>VLOOKUP($A1194,EVID_OSEVU!$A$1:$M$4972,7,FALSE)</f>
        <v>#N/A</v>
      </c>
      <c r="F1194" s="45" t="e">
        <f>VLOOKUP($A1194,EVID_OSEVU!$A$1:$M$4972,8,FALSE)</f>
        <v>#N/A</v>
      </c>
      <c r="G1194" s="45" t="e">
        <f>VLOOKUP($A1194,EVID_OSEVU!$A$1:$M$4972,11,FALSE)</f>
        <v>#N/A</v>
      </c>
      <c r="H1194" s="35"/>
      <c r="I1194" s="48"/>
      <c r="J1194" s="33" t="e">
        <f>VLOOKUP($A1194,EVID_OSEVU!$A$1:$M$4972,11,FALSE)</f>
        <v>#N/A</v>
      </c>
      <c r="K1194" s="39"/>
      <c r="L1194" s="49"/>
      <c r="M1194" s="89" t="e">
        <f t="shared" si="18"/>
        <v>#N/A</v>
      </c>
      <c r="N1194" s="50"/>
      <c r="O1194" s="37" t="e">
        <f>VLOOKUP(EVID_HNOJENI!N1194,HNOJIVA_ALL!$A$2:$Z$3303,4,FALSE)</f>
        <v>#N/A</v>
      </c>
      <c r="P1194" s="51" t="e">
        <f>ROUND(VLOOKUP(EVID_HNOJENI!N1194,HNOJIVA_ALL!$A$2:$Z$3303,14,FALSE)*K1194*IF(L1194="t",10,IF(L1194="kg",0.01,IF(L1194="q",1,IF(L1194="l",0.01*VLOOKUP(EVID_HNOJENI!N1194,HNOJIVA_ALL!$A$2:$AE$3303,31,FALSE),"CHYBA")))),2)</f>
        <v>#N/A</v>
      </c>
      <c r="Q1194" s="51" t="e">
        <f>ROUND(VLOOKUP(EVID_HNOJENI!N1194,HNOJIVA_ALL!$A$2:$Z$3303,15,FALSE)*K1194*IF(L1194="t",10,IF(L1194="kg",0.01,IF(L1194="q",1,IF(L1194="l",0.01*VLOOKUP(EVID_HNOJENI!N1194,HNOJIVA_ALL!$A$2:$AE$3303,31,FALSE),"CHYBA")))),2)</f>
        <v>#N/A</v>
      </c>
      <c r="R1194" s="51" t="e">
        <f>ROUND(VLOOKUP(EVID_HNOJENI!N1194,HNOJIVA_ALL!$A$2:$Z$3303,16,FALSE)*K1194*IF(L1194="t",10,IF(L1194="kg",0.01,IF(L1194="q",1,IF(L1194="l",0.01*VLOOKUP(EVID_HNOJENI!N1194,HNOJIVA_ALL!$A$2:$AE$3303,31,FALSE),"CHYBA")))),2)</f>
        <v>#N/A</v>
      </c>
      <c r="S1194" s="51" t="e">
        <f>ROUND(VLOOKUP(EVID_HNOJENI!N1194,HNOJIVA_ALL!$A$2:$Z$3303,18,FALSE)*K1194*IF(L1194="t",10,IF(L1194="kg",0.01,IF(L1194="q",1,IF(L1194="l",0.01*VLOOKUP(EVID_HNOJENI!N1194,HNOJIVA_ALL!$A$2:$AE$3303,31,FALSE),"CHYBA")))),2)</f>
        <v>#N/A</v>
      </c>
      <c r="T1194" s="51" t="e">
        <f>ROUND(VLOOKUP(EVID_HNOJENI!N1194,HNOJIVA_ALL!$A$2:$Z$3303,17,FALSE)*K1194*IF(L1194="t",10,IF(L1194="kg",0.01,IF(L1194="q",1,IF(L1194="l",0.01*VLOOKUP(EVID_HNOJENI!N1194,HNOJIVA_ALL!$A$2:$AE$3303,31,FALSE),"CHYBA")))),2)</f>
        <v>#N/A</v>
      </c>
      <c r="U1194" s="51" t="e">
        <f>ROUND(VLOOKUP(EVID_HNOJENI!N1194,HNOJIVA_ALL!$A$2:$Z$3303,20,FALSE)*K1194*IF(L1194="t",10,IF(L1194="kg",0.01,IF(L1194="q",1,IF(L1194="l",0.01*VLOOKUP(EVID_HNOJENI!N1194,HNOJIVA_ALL!$A$2:$AE$3303,31,FALSE),"CHYBA")))),2)</f>
        <v>#N/A</v>
      </c>
    </row>
    <row r="1195" spans="1:21" x14ac:dyDescent="0.2">
      <c r="A1195" s="32"/>
      <c r="B1195" s="45" t="e">
        <f>VLOOKUP($A1195,EVID_OSEVU!$A$1:$M$4972,2,FALSE)</f>
        <v>#N/A</v>
      </c>
      <c r="C1195" s="45" t="e">
        <f>VLOOKUP($A1195,EVID_OSEVU!$A$1:$M$4972,3,FALSE)</f>
        <v>#N/A</v>
      </c>
      <c r="D1195" s="45" t="e">
        <f>VLOOKUP($A1195,EVID_OSEVU!$A$1:$M$4972,4,FALSE)</f>
        <v>#N/A</v>
      </c>
      <c r="E1195" s="45" t="e">
        <f>VLOOKUP($A1195,EVID_OSEVU!$A$1:$M$4972,7,FALSE)</f>
        <v>#N/A</v>
      </c>
      <c r="F1195" s="45" t="e">
        <f>VLOOKUP($A1195,EVID_OSEVU!$A$1:$M$4972,8,FALSE)</f>
        <v>#N/A</v>
      </c>
      <c r="G1195" s="45" t="e">
        <f>VLOOKUP($A1195,EVID_OSEVU!$A$1:$M$4972,11,FALSE)</f>
        <v>#N/A</v>
      </c>
      <c r="H1195" s="35"/>
      <c r="I1195" s="48"/>
      <c r="J1195" s="33" t="e">
        <f>VLOOKUP($A1195,EVID_OSEVU!$A$1:$M$4972,11,FALSE)</f>
        <v>#N/A</v>
      </c>
      <c r="K1195" s="39"/>
      <c r="L1195" s="49"/>
      <c r="M1195" s="89" t="e">
        <f t="shared" si="18"/>
        <v>#N/A</v>
      </c>
      <c r="N1195" s="50"/>
      <c r="O1195" s="37" t="e">
        <f>VLOOKUP(EVID_HNOJENI!N1195,HNOJIVA_ALL!$A$2:$Z$3303,4,FALSE)</f>
        <v>#N/A</v>
      </c>
      <c r="P1195" s="51" t="e">
        <f>ROUND(VLOOKUP(EVID_HNOJENI!N1195,HNOJIVA_ALL!$A$2:$Z$3303,14,FALSE)*K1195*IF(L1195="t",10,IF(L1195="kg",0.01,IF(L1195="q",1,IF(L1195="l",0.01*VLOOKUP(EVID_HNOJENI!N1195,HNOJIVA_ALL!$A$2:$AE$3303,31,FALSE),"CHYBA")))),2)</f>
        <v>#N/A</v>
      </c>
      <c r="Q1195" s="51" t="e">
        <f>ROUND(VLOOKUP(EVID_HNOJENI!N1195,HNOJIVA_ALL!$A$2:$Z$3303,15,FALSE)*K1195*IF(L1195="t",10,IF(L1195="kg",0.01,IF(L1195="q",1,IF(L1195="l",0.01*VLOOKUP(EVID_HNOJENI!N1195,HNOJIVA_ALL!$A$2:$AE$3303,31,FALSE),"CHYBA")))),2)</f>
        <v>#N/A</v>
      </c>
      <c r="R1195" s="51" t="e">
        <f>ROUND(VLOOKUP(EVID_HNOJENI!N1195,HNOJIVA_ALL!$A$2:$Z$3303,16,FALSE)*K1195*IF(L1195="t",10,IF(L1195="kg",0.01,IF(L1195="q",1,IF(L1195="l",0.01*VLOOKUP(EVID_HNOJENI!N1195,HNOJIVA_ALL!$A$2:$AE$3303,31,FALSE),"CHYBA")))),2)</f>
        <v>#N/A</v>
      </c>
      <c r="S1195" s="51" t="e">
        <f>ROUND(VLOOKUP(EVID_HNOJENI!N1195,HNOJIVA_ALL!$A$2:$Z$3303,18,FALSE)*K1195*IF(L1195="t",10,IF(L1195="kg",0.01,IF(L1195="q",1,IF(L1195="l",0.01*VLOOKUP(EVID_HNOJENI!N1195,HNOJIVA_ALL!$A$2:$AE$3303,31,FALSE),"CHYBA")))),2)</f>
        <v>#N/A</v>
      </c>
      <c r="T1195" s="51" t="e">
        <f>ROUND(VLOOKUP(EVID_HNOJENI!N1195,HNOJIVA_ALL!$A$2:$Z$3303,17,FALSE)*K1195*IF(L1195="t",10,IF(L1195="kg",0.01,IF(L1195="q",1,IF(L1195="l",0.01*VLOOKUP(EVID_HNOJENI!N1195,HNOJIVA_ALL!$A$2:$AE$3303,31,FALSE),"CHYBA")))),2)</f>
        <v>#N/A</v>
      </c>
      <c r="U1195" s="51" t="e">
        <f>ROUND(VLOOKUP(EVID_HNOJENI!N1195,HNOJIVA_ALL!$A$2:$Z$3303,20,FALSE)*K1195*IF(L1195="t",10,IF(L1195="kg",0.01,IF(L1195="q",1,IF(L1195="l",0.01*VLOOKUP(EVID_HNOJENI!N1195,HNOJIVA_ALL!$A$2:$AE$3303,31,FALSE),"CHYBA")))),2)</f>
        <v>#N/A</v>
      </c>
    </row>
    <row r="1196" spans="1:21" x14ac:dyDescent="0.2">
      <c r="A1196" s="32"/>
      <c r="B1196" s="45" t="e">
        <f>VLOOKUP($A1196,EVID_OSEVU!$A$1:$M$4972,2,FALSE)</f>
        <v>#N/A</v>
      </c>
      <c r="C1196" s="45" t="e">
        <f>VLOOKUP($A1196,EVID_OSEVU!$A$1:$M$4972,3,FALSE)</f>
        <v>#N/A</v>
      </c>
      <c r="D1196" s="45" t="e">
        <f>VLOOKUP($A1196,EVID_OSEVU!$A$1:$M$4972,4,FALSE)</f>
        <v>#N/A</v>
      </c>
      <c r="E1196" s="45" t="e">
        <f>VLOOKUP($A1196,EVID_OSEVU!$A$1:$M$4972,7,FALSE)</f>
        <v>#N/A</v>
      </c>
      <c r="F1196" s="45" t="e">
        <f>VLOOKUP($A1196,EVID_OSEVU!$A$1:$M$4972,8,FALSE)</f>
        <v>#N/A</v>
      </c>
      <c r="G1196" s="45" t="e">
        <f>VLOOKUP($A1196,EVID_OSEVU!$A$1:$M$4972,11,FALSE)</f>
        <v>#N/A</v>
      </c>
      <c r="H1196" s="35"/>
      <c r="I1196" s="48"/>
      <c r="J1196" s="33" t="e">
        <f>VLOOKUP($A1196,EVID_OSEVU!$A$1:$M$4972,11,FALSE)</f>
        <v>#N/A</v>
      </c>
      <c r="K1196" s="39"/>
      <c r="L1196" s="49"/>
      <c r="M1196" s="89" t="e">
        <f t="shared" si="18"/>
        <v>#N/A</v>
      </c>
      <c r="N1196" s="50"/>
      <c r="O1196" s="37" t="e">
        <f>VLOOKUP(EVID_HNOJENI!N1196,HNOJIVA_ALL!$A$2:$Z$3303,4,FALSE)</f>
        <v>#N/A</v>
      </c>
      <c r="P1196" s="51" t="e">
        <f>ROUND(VLOOKUP(EVID_HNOJENI!N1196,HNOJIVA_ALL!$A$2:$Z$3303,14,FALSE)*K1196*IF(L1196="t",10,IF(L1196="kg",0.01,IF(L1196="q",1,IF(L1196="l",0.01*VLOOKUP(EVID_HNOJENI!N1196,HNOJIVA_ALL!$A$2:$AE$3303,31,FALSE),"CHYBA")))),2)</f>
        <v>#N/A</v>
      </c>
      <c r="Q1196" s="51" t="e">
        <f>ROUND(VLOOKUP(EVID_HNOJENI!N1196,HNOJIVA_ALL!$A$2:$Z$3303,15,FALSE)*K1196*IF(L1196="t",10,IF(L1196="kg",0.01,IF(L1196="q",1,IF(L1196="l",0.01*VLOOKUP(EVID_HNOJENI!N1196,HNOJIVA_ALL!$A$2:$AE$3303,31,FALSE),"CHYBA")))),2)</f>
        <v>#N/A</v>
      </c>
      <c r="R1196" s="51" t="e">
        <f>ROUND(VLOOKUP(EVID_HNOJENI!N1196,HNOJIVA_ALL!$A$2:$Z$3303,16,FALSE)*K1196*IF(L1196="t",10,IF(L1196="kg",0.01,IF(L1196="q",1,IF(L1196="l",0.01*VLOOKUP(EVID_HNOJENI!N1196,HNOJIVA_ALL!$A$2:$AE$3303,31,FALSE),"CHYBA")))),2)</f>
        <v>#N/A</v>
      </c>
      <c r="S1196" s="51" t="e">
        <f>ROUND(VLOOKUP(EVID_HNOJENI!N1196,HNOJIVA_ALL!$A$2:$Z$3303,18,FALSE)*K1196*IF(L1196="t",10,IF(L1196="kg",0.01,IF(L1196="q",1,IF(L1196="l",0.01*VLOOKUP(EVID_HNOJENI!N1196,HNOJIVA_ALL!$A$2:$AE$3303,31,FALSE),"CHYBA")))),2)</f>
        <v>#N/A</v>
      </c>
      <c r="T1196" s="51" t="e">
        <f>ROUND(VLOOKUP(EVID_HNOJENI!N1196,HNOJIVA_ALL!$A$2:$Z$3303,17,FALSE)*K1196*IF(L1196="t",10,IF(L1196="kg",0.01,IF(L1196="q",1,IF(L1196="l",0.01*VLOOKUP(EVID_HNOJENI!N1196,HNOJIVA_ALL!$A$2:$AE$3303,31,FALSE),"CHYBA")))),2)</f>
        <v>#N/A</v>
      </c>
      <c r="U1196" s="51" t="e">
        <f>ROUND(VLOOKUP(EVID_HNOJENI!N1196,HNOJIVA_ALL!$A$2:$Z$3303,20,FALSE)*K1196*IF(L1196="t",10,IF(L1196="kg",0.01,IF(L1196="q",1,IF(L1196="l",0.01*VLOOKUP(EVID_HNOJENI!N1196,HNOJIVA_ALL!$A$2:$AE$3303,31,FALSE),"CHYBA")))),2)</f>
        <v>#N/A</v>
      </c>
    </row>
    <row r="1197" spans="1:21" x14ac:dyDescent="0.2">
      <c r="A1197" s="32"/>
      <c r="B1197" s="45" t="e">
        <f>VLOOKUP($A1197,EVID_OSEVU!$A$1:$M$4972,2,FALSE)</f>
        <v>#N/A</v>
      </c>
      <c r="C1197" s="45" t="e">
        <f>VLOOKUP($A1197,EVID_OSEVU!$A$1:$M$4972,3,FALSE)</f>
        <v>#N/A</v>
      </c>
      <c r="D1197" s="45" t="e">
        <f>VLOOKUP($A1197,EVID_OSEVU!$A$1:$M$4972,4,FALSE)</f>
        <v>#N/A</v>
      </c>
      <c r="E1197" s="45" t="e">
        <f>VLOOKUP($A1197,EVID_OSEVU!$A$1:$M$4972,7,FALSE)</f>
        <v>#N/A</v>
      </c>
      <c r="F1197" s="45" t="e">
        <f>VLOOKUP($A1197,EVID_OSEVU!$A$1:$M$4972,8,FALSE)</f>
        <v>#N/A</v>
      </c>
      <c r="G1197" s="45" t="e">
        <f>VLOOKUP($A1197,EVID_OSEVU!$A$1:$M$4972,11,FALSE)</f>
        <v>#N/A</v>
      </c>
      <c r="H1197" s="35"/>
      <c r="I1197" s="48"/>
      <c r="J1197" s="33" t="e">
        <f>VLOOKUP($A1197,EVID_OSEVU!$A$1:$M$4972,11,FALSE)</f>
        <v>#N/A</v>
      </c>
      <c r="K1197" s="39"/>
      <c r="L1197" s="49"/>
      <c r="M1197" s="89" t="e">
        <f t="shared" si="18"/>
        <v>#N/A</v>
      </c>
      <c r="N1197" s="50"/>
      <c r="O1197" s="37" t="e">
        <f>VLOOKUP(EVID_HNOJENI!N1197,HNOJIVA_ALL!$A$2:$Z$3303,4,FALSE)</f>
        <v>#N/A</v>
      </c>
      <c r="P1197" s="51" t="e">
        <f>ROUND(VLOOKUP(EVID_HNOJENI!N1197,HNOJIVA_ALL!$A$2:$Z$3303,14,FALSE)*K1197*IF(L1197="t",10,IF(L1197="kg",0.01,IF(L1197="q",1,IF(L1197="l",0.01*VLOOKUP(EVID_HNOJENI!N1197,HNOJIVA_ALL!$A$2:$AE$3303,31,FALSE),"CHYBA")))),2)</f>
        <v>#N/A</v>
      </c>
      <c r="Q1197" s="51" t="e">
        <f>ROUND(VLOOKUP(EVID_HNOJENI!N1197,HNOJIVA_ALL!$A$2:$Z$3303,15,FALSE)*K1197*IF(L1197="t",10,IF(L1197="kg",0.01,IF(L1197="q",1,IF(L1197="l",0.01*VLOOKUP(EVID_HNOJENI!N1197,HNOJIVA_ALL!$A$2:$AE$3303,31,FALSE),"CHYBA")))),2)</f>
        <v>#N/A</v>
      </c>
      <c r="R1197" s="51" t="e">
        <f>ROUND(VLOOKUP(EVID_HNOJENI!N1197,HNOJIVA_ALL!$A$2:$Z$3303,16,FALSE)*K1197*IF(L1197="t",10,IF(L1197="kg",0.01,IF(L1197="q",1,IF(L1197="l",0.01*VLOOKUP(EVID_HNOJENI!N1197,HNOJIVA_ALL!$A$2:$AE$3303,31,FALSE),"CHYBA")))),2)</f>
        <v>#N/A</v>
      </c>
      <c r="S1197" s="51" t="e">
        <f>ROUND(VLOOKUP(EVID_HNOJENI!N1197,HNOJIVA_ALL!$A$2:$Z$3303,18,FALSE)*K1197*IF(L1197="t",10,IF(L1197="kg",0.01,IF(L1197="q",1,IF(L1197="l",0.01*VLOOKUP(EVID_HNOJENI!N1197,HNOJIVA_ALL!$A$2:$AE$3303,31,FALSE),"CHYBA")))),2)</f>
        <v>#N/A</v>
      </c>
      <c r="T1197" s="51" t="e">
        <f>ROUND(VLOOKUP(EVID_HNOJENI!N1197,HNOJIVA_ALL!$A$2:$Z$3303,17,FALSE)*K1197*IF(L1197="t",10,IF(L1197="kg",0.01,IF(L1197="q",1,IF(L1197="l",0.01*VLOOKUP(EVID_HNOJENI!N1197,HNOJIVA_ALL!$A$2:$AE$3303,31,FALSE),"CHYBA")))),2)</f>
        <v>#N/A</v>
      </c>
      <c r="U1197" s="51" t="e">
        <f>ROUND(VLOOKUP(EVID_HNOJENI!N1197,HNOJIVA_ALL!$A$2:$Z$3303,20,FALSE)*K1197*IF(L1197="t",10,IF(L1197="kg",0.01,IF(L1197="q",1,IF(L1197="l",0.01*VLOOKUP(EVID_HNOJENI!N1197,HNOJIVA_ALL!$A$2:$AE$3303,31,FALSE),"CHYBA")))),2)</f>
        <v>#N/A</v>
      </c>
    </row>
    <row r="1198" spans="1:21" x14ac:dyDescent="0.2">
      <c r="A1198" s="32"/>
      <c r="B1198" s="45" t="e">
        <f>VLOOKUP($A1198,EVID_OSEVU!$A$1:$M$4972,2,FALSE)</f>
        <v>#N/A</v>
      </c>
      <c r="C1198" s="45" t="e">
        <f>VLOOKUP($A1198,EVID_OSEVU!$A$1:$M$4972,3,FALSE)</f>
        <v>#N/A</v>
      </c>
      <c r="D1198" s="45" t="e">
        <f>VLOOKUP($A1198,EVID_OSEVU!$A$1:$M$4972,4,FALSE)</f>
        <v>#N/A</v>
      </c>
      <c r="E1198" s="45" t="e">
        <f>VLOOKUP($A1198,EVID_OSEVU!$A$1:$M$4972,7,FALSE)</f>
        <v>#N/A</v>
      </c>
      <c r="F1198" s="45" t="e">
        <f>VLOOKUP($A1198,EVID_OSEVU!$A$1:$M$4972,8,FALSE)</f>
        <v>#N/A</v>
      </c>
      <c r="G1198" s="45" t="e">
        <f>VLOOKUP($A1198,EVID_OSEVU!$A$1:$M$4972,11,FALSE)</f>
        <v>#N/A</v>
      </c>
      <c r="H1198" s="35"/>
      <c r="I1198" s="48"/>
      <c r="J1198" s="33" t="e">
        <f>VLOOKUP($A1198,EVID_OSEVU!$A$1:$M$4972,11,FALSE)</f>
        <v>#N/A</v>
      </c>
      <c r="K1198" s="39"/>
      <c r="L1198" s="49"/>
      <c r="M1198" s="89" t="e">
        <f t="shared" si="18"/>
        <v>#N/A</v>
      </c>
      <c r="N1198" s="50"/>
      <c r="O1198" s="37" t="e">
        <f>VLOOKUP(EVID_HNOJENI!N1198,HNOJIVA_ALL!$A$2:$Z$3303,4,FALSE)</f>
        <v>#N/A</v>
      </c>
      <c r="P1198" s="51" t="e">
        <f>ROUND(VLOOKUP(EVID_HNOJENI!N1198,HNOJIVA_ALL!$A$2:$Z$3303,14,FALSE)*K1198*IF(L1198="t",10,IF(L1198="kg",0.01,IF(L1198="q",1,IF(L1198="l",0.01*VLOOKUP(EVID_HNOJENI!N1198,HNOJIVA_ALL!$A$2:$AE$3303,31,FALSE),"CHYBA")))),2)</f>
        <v>#N/A</v>
      </c>
      <c r="Q1198" s="51" t="e">
        <f>ROUND(VLOOKUP(EVID_HNOJENI!N1198,HNOJIVA_ALL!$A$2:$Z$3303,15,FALSE)*K1198*IF(L1198="t",10,IF(L1198="kg",0.01,IF(L1198="q",1,IF(L1198="l",0.01*VLOOKUP(EVID_HNOJENI!N1198,HNOJIVA_ALL!$A$2:$AE$3303,31,FALSE),"CHYBA")))),2)</f>
        <v>#N/A</v>
      </c>
      <c r="R1198" s="51" t="e">
        <f>ROUND(VLOOKUP(EVID_HNOJENI!N1198,HNOJIVA_ALL!$A$2:$Z$3303,16,FALSE)*K1198*IF(L1198="t",10,IF(L1198="kg",0.01,IF(L1198="q",1,IF(L1198="l",0.01*VLOOKUP(EVID_HNOJENI!N1198,HNOJIVA_ALL!$A$2:$AE$3303,31,FALSE),"CHYBA")))),2)</f>
        <v>#N/A</v>
      </c>
      <c r="S1198" s="51" t="e">
        <f>ROUND(VLOOKUP(EVID_HNOJENI!N1198,HNOJIVA_ALL!$A$2:$Z$3303,18,FALSE)*K1198*IF(L1198="t",10,IF(L1198="kg",0.01,IF(L1198="q",1,IF(L1198="l",0.01*VLOOKUP(EVID_HNOJENI!N1198,HNOJIVA_ALL!$A$2:$AE$3303,31,FALSE),"CHYBA")))),2)</f>
        <v>#N/A</v>
      </c>
      <c r="T1198" s="51" t="e">
        <f>ROUND(VLOOKUP(EVID_HNOJENI!N1198,HNOJIVA_ALL!$A$2:$Z$3303,17,FALSE)*K1198*IF(L1198="t",10,IF(L1198="kg",0.01,IF(L1198="q",1,IF(L1198="l",0.01*VLOOKUP(EVID_HNOJENI!N1198,HNOJIVA_ALL!$A$2:$AE$3303,31,FALSE),"CHYBA")))),2)</f>
        <v>#N/A</v>
      </c>
      <c r="U1198" s="51" t="e">
        <f>ROUND(VLOOKUP(EVID_HNOJENI!N1198,HNOJIVA_ALL!$A$2:$Z$3303,20,FALSE)*K1198*IF(L1198="t",10,IF(L1198="kg",0.01,IF(L1198="q",1,IF(L1198="l",0.01*VLOOKUP(EVID_HNOJENI!N1198,HNOJIVA_ALL!$A$2:$AE$3303,31,FALSE),"CHYBA")))),2)</f>
        <v>#N/A</v>
      </c>
    </row>
    <row r="1199" spans="1:21" x14ac:dyDescent="0.2">
      <c r="A1199" s="32"/>
      <c r="B1199" s="45" t="e">
        <f>VLOOKUP($A1199,EVID_OSEVU!$A$1:$M$4972,2,FALSE)</f>
        <v>#N/A</v>
      </c>
      <c r="C1199" s="45" t="e">
        <f>VLOOKUP($A1199,EVID_OSEVU!$A$1:$M$4972,3,FALSE)</f>
        <v>#N/A</v>
      </c>
      <c r="D1199" s="45" t="e">
        <f>VLOOKUP($A1199,EVID_OSEVU!$A$1:$M$4972,4,FALSE)</f>
        <v>#N/A</v>
      </c>
      <c r="E1199" s="45" t="e">
        <f>VLOOKUP($A1199,EVID_OSEVU!$A$1:$M$4972,7,FALSE)</f>
        <v>#N/A</v>
      </c>
      <c r="F1199" s="45" t="e">
        <f>VLOOKUP($A1199,EVID_OSEVU!$A$1:$M$4972,8,FALSE)</f>
        <v>#N/A</v>
      </c>
      <c r="G1199" s="45" t="e">
        <f>VLOOKUP($A1199,EVID_OSEVU!$A$1:$M$4972,11,FALSE)</f>
        <v>#N/A</v>
      </c>
      <c r="H1199" s="35"/>
      <c r="I1199" s="48"/>
      <c r="J1199" s="33" t="e">
        <f>VLOOKUP($A1199,EVID_OSEVU!$A$1:$M$4972,11,FALSE)</f>
        <v>#N/A</v>
      </c>
      <c r="K1199" s="39"/>
      <c r="L1199" s="49"/>
      <c r="M1199" s="89" t="e">
        <f t="shared" si="18"/>
        <v>#N/A</v>
      </c>
      <c r="N1199" s="50"/>
      <c r="O1199" s="37" t="e">
        <f>VLOOKUP(EVID_HNOJENI!N1199,HNOJIVA_ALL!$A$2:$Z$3303,4,FALSE)</f>
        <v>#N/A</v>
      </c>
      <c r="P1199" s="51" t="e">
        <f>ROUND(VLOOKUP(EVID_HNOJENI!N1199,HNOJIVA_ALL!$A$2:$Z$3303,14,FALSE)*K1199*IF(L1199="t",10,IF(L1199="kg",0.01,IF(L1199="q",1,IF(L1199="l",0.01*VLOOKUP(EVID_HNOJENI!N1199,HNOJIVA_ALL!$A$2:$AE$3303,31,FALSE),"CHYBA")))),2)</f>
        <v>#N/A</v>
      </c>
      <c r="Q1199" s="51" t="e">
        <f>ROUND(VLOOKUP(EVID_HNOJENI!N1199,HNOJIVA_ALL!$A$2:$Z$3303,15,FALSE)*K1199*IF(L1199="t",10,IF(L1199="kg",0.01,IF(L1199="q",1,IF(L1199="l",0.01*VLOOKUP(EVID_HNOJENI!N1199,HNOJIVA_ALL!$A$2:$AE$3303,31,FALSE),"CHYBA")))),2)</f>
        <v>#N/A</v>
      </c>
      <c r="R1199" s="51" t="e">
        <f>ROUND(VLOOKUP(EVID_HNOJENI!N1199,HNOJIVA_ALL!$A$2:$Z$3303,16,FALSE)*K1199*IF(L1199="t",10,IF(L1199="kg",0.01,IF(L1199="q",1,IF(L1199="l",0.01*VLOOKUP(EVID_HNOJENI!N1199,HNOJIVA_ALL!$A$2:$AE$3303,31,FALSE),"CHYBA")))),2)</f>
        <v>#N/A</v>
      </c>
      <c r="S1199" s="51" t="e">
        <f>ROUND(VLOOKUP(EVID_HNOJENI!N1199,HNOJIVA_ALL!$A$2:$Z$3303,18,FALSE)*K1199*IF(L1199="t",10,IF(L1199="kg",0.01,IF(L1199="q",1,IF(L1199="l",0.01*VLOOKUP(EVID_HNOJENI!N1199,HNOJIVA_ALL!$A$2:$AE$3303,31,FALSE),"CHYBA")))),2)</f>
        <v>#N/A</v>
      </c>
      <c r="T1199" s="51" t="e">
        <f>ROUND(VLOOKUP(EVID_HNOJENI!N1199,HNOJIVA_ALL!$A$2:$Z$3303,17,FALSE)*K1199*IF(L1199="t",10,IF(L1199="kg",0.01,IF(L1199="q",1,IF(L1199="l",0.01*VLOOKUP(EVID_HNOJENI!N1199,HNOJIVA_ALL!$A$2:$AE$3303,31,FALSE),"CHYBA")))),2)</f>
        <v>#N/A</v>
      </c>
      <c r="U1199" s="51" t="e">
        <f>ROUND(VLOOKUP(EVID_HNOJENI!N1199,HNOJIVA_ALL!$A$2:$Z$3303,20,FALSE)*K1199*IF(L1199="t",10,IF(L1199="kg",0.01,IF(L1199="q",1,IF(L1199="l",0.01*VLOOKUP(EVID_HNOJENI!N1199,HNOJIVA_ALL!$A$2:$AE$3303,31,FALSE),"CHYBA")))),2)</f>
        <v>#N/A</v>
      </c>
    </row>
    <row r="1200" spans="1:21" x14ac:dyDescent="0.2">
      <c r="A1200" s="32"/>
      <c r="B1200" s="45" t="e">
        <f>VLOOKUP($A1200,EVID_OSEVU!$A$1:$M$4972,2,FALSE)</f>
        <v>#N/A</v>
      </c>
      <c r="C1200" s="45" t="e">
        <f>VLOOKUP($A1200,EVID_OSEVU!$A$1:$M$4972,3,FALSE)</f>
        <v>#N/A</v>
      </c>
      <c r="D1200" s="45" t="e">
        <f>VLOOKUP($A1200,EVID_OSEVU!$A$1:$M$4972,4,FALSE)</f>
        <v>#N/A</v>
      </c>
      <c r="E1200" s="45" t="e">
        <f>VLOOKUP($A1200,EVID_OSEVU!$A$1:$M$4972,7,FALSE)</f>
        <v>#N/A</v>
      </c>
      <c r="F1200" s="45" t="e">
        <f>VLOOKUP($A1200,EVID_OSEVU!$A$1:$M$4972,8,FALSE)</f>
        <v>#N/A</v>
      </c>
      <c r="G1200" s="45" t="e">
        <f>VLOOKUP($A1200,EVID_OSEVU!$A$1:$M$4972,11,FALSE)</f>
        <v>#N/A</v>
      </c>
      <c r="H1200" s="35"/>
      <c r="I1200" s="48"/>
      <c r="J1200" s="33" t="e">
        <f>VLOOKUP($A1200,EVID_OSEVU!$A$1:$M$4972,11,FALSE)</f>
        <v>#N/A</v>
      </c>
      <c r="K1200" s="39"/>
      <c r="L1200" s="49"/>
      <c r="M1200" s="89" t="e">
        <f t="shared" si="18"/>
        <v>#N/A</v>
      </c>
      <c r="N1200" s="50"/>
      <c r="O1200" s="37" t="e">
        <f>VLOOKUP(EVID_HNOJENI!N1200,HNOJIVA_ALL!$A$2:$Z$3303,4,FALSE)</f>
        <v>#N/A</v>
      </c>
      <c r="P1200" s="51" t="e">
        <f>ROUND(VLOOKUP(EVID_HNOJENI!N1200,HNOJIVA_ALL!$A$2:$Z$3303,14,FALSE)*K1200*IF(L1200="t",10,IF(L1200="kg",0.01,IF(L1200="q",1,IF(L1200="l",0.01*VLOOKUP(EVID_HNOJENI!N1200,HNOJIVA_ALL!$A$2:$AE$3303,31,FALSE),"CHYBA")))),2)</f>
        <v>#N/A</v>
      </c>
      <c r="Q1200" s="51" t="e">
        <f>ROUND(VLOOKUP(EVID_HNOJENI!N1200,HNOJIVA_ALL!$A$2:$Z$3303,15,FALSE)*K1200*IF(L1200="t",10,IF(L1200="kg",0.01,IF(L1200="q",1,IF(L1200="l",0.01*VLOOKUP(EVID_HNOJENI!N1200,HNOJIVA_ALL!$A$2:$AE$3303,31,FALSE),"CHYBA")))),2)</f>
        <v>#N/A</v>
      </c>
      <c r="R1200" s="51" t="e">
        <f>ROUND(VLOOKUP(EVID_HNOJENI!N1200,HNOJIVA_ALL!$A$2:$Z$3303,16,FALSE)*K1200*IF(L1200="t",10,IF(L1200="kg",0.01,IF(L1200="q",1,IF(L1200="l",0.01*VLOOKUP(EVID_HNOJENI!N1200,HNOJIVA_ALL!$A$2:$AE$3303,31,FALSE),"CHYBA")))),2)</f>
        <v>#N/A</v>
      </c>
      <c r="S1200" s="51" t="e">
        <f>ROUND(VLOOKUP(EVID_HNOJENI!N1200,HNOJIVA_ALL!$A$2:$Z$3303,18,FALSE)*K1200*IF(L1200="t",10,IF(L1200="kg",0.01,IF(L1200="q",1,IF(L1200="l",0.01*VLOOKUP(EVID_HNOJENI!N1200,HNOJIVA_ALL!$A$2:$AE$3303,31,FALSE),"CHYBA")))),2)</f>
        <v>#N/A</v>
      </c>
      <c r="T1200" s="51" t="e">
        <f>ROUND(VLOOKUP(EVID_HNOJENI!N1200,HNOJIVA_ALL!$A$2:$Z$3303,17,FALSE)*K1200*IF(L1200="t",10,IF(L1200="kg",0.01,IF(L1200="q",1,IF(L1200="l",0.01*VLOOKUP(EVID_HNOJENI!N1200,HNOJIVA_ALL!$A$2:$AE$3303,31,FALSE),"CHYBA")))),2)</f>
        <v>#N/A</v>
      </c>
      <c r="U1200" s="51" t="e">
        <f>ROUND(VLOOKUP(EVID_HNOJENI!N1200,HNOJIVA_ALL!$A$2:$Z$3303,20,FALSE)*K1200*IF(L1200="t",10,IF(L1200="kg",0.01,IF(L1200="q",1,IF(L1200="l",0.01*VLOOKUP(EVID_HNOJENI!N1200,HNOJIVA_ALL!$A$2:$AE$3303,31,FALSE),"CHYBA")))),2)</f>
        <v>#N/A</v>
      </c>
    </row>
    <row r="1201" spans="1:21" x14ac:dyDescent="0.2">
      <c r="A1201" s="32"/>
      <c r="B1201" s="45" t="e">
        <f>VLOOKUP($A1201,EVID_OSEVU!$A$1:$M$4972,2,FALSE)</f>
        <v>#N/A</v>
      </c>
      <c r="C1201" s="45" t="e">
        <f>VLOOKUP($A1201,EVID_OSEVU!$A$1:$M$4972,3,FALSE)</f>
        <v>#N/A</v>
      </c>
      <c r="D1201" s="45" t="e">
        <f>VLOOKUP($A1201,EVID_OSEVU!$A$1:$M$4972,4,FALSE)</f>
        <v>#N/A</v>
      </c>
      <c r="E1201" s="45" t="e">
        <f>VLOOKUP($A1201,EVID_OSEVU!$A$1:$M$4972,7,FALSE)</f>
        <v>#N/A</v>
      </c>
      <c r="F1201" s="45" t="e">
        <f>VLOOKUP($A1201,EVID_OSEVU!$A$1:$M$4972,8,FALSE)</f>
        <v>#N/A</v>
      </c>
      <c r="G1201" s="45" t="e">
        <f>VLOOKUP($A1201,EVID_OSEVU!$A$1:$M$4972,11,FALSE)</f>
        <v>#N/A</v>
      </c>
      <c r="H1201" s="35"/>
      <c r="I1201" s="48"/>
      <c r="J1201" s="33" t="e">
        <f>VLOOKUP($A1201,EVID_OSEVU!$A$1:$M$4972,11,FALSE)</f>
        <v>#N/A</v>
      </c>
      <c r="K1201" s="39"/>
      <c r="L1201" s="49"/>
      <c r="M1201" s="89" t="e">
        <f t="shared" si="18"/>
        <v>#N/A</v>
      </c>
      <c r="N1201" s="50"/>
      <c r="O1201" s="37" t="e">
        <f>VLOOKUP(EVID_HNOJENI!N1201,HNOJIVA_ALL!$A$2:$Z$3303,4,FALSE)</f>
        <v>#N/A</v>
      </c>
      <c r="P1201" s="51" t="e">
        <f>ROUND(VLOOKUP(EVID_HNOJENI!N1201,HNOJIVA_ALL!$A$2:$Z$3303,14,FALSE)*K1201*IF(L1201="t",10,IF(L1201="kg",0.01,IF(L1201="q",1,IF(L1201="l",0.01*VLOOKUP(EVID_HNOJENI!N1201,HNOJIVA_ALL!$A$2:$AE$3303,31,FALSE),"CHYBA")))),2)</f>
        <v>#N/A</v>
      </c>
      <c r="Q1201" s="51" t="e">
        <f>ROUND(VLOOKUP(EVID_HNOJENI!N1201,HNOJIVA_ALL!$A$2:$Z$3303,15,FALSE)*K1201*IF(L1201="t",10,IF(L1201="kg",0.01,IF(L1201="q",1,IF(L1201="l",0.01*VLOOKUP(EVID_HNOJENI!N1201,HNOJIVA_ALL!$A$2:$AE$3303,31,FALSE),"CHYBA")))),2)</f>
        <v>#N/A</v>
      </c>
      <c r="R1201" s="51" t="e">
        <f>ROUND(VLOOKUP(EVID_HNOJENI!N1201,HNOJIVA_ALL!$A$2:$Z$3303,16,FALSE)*K1201*IF(L1201="t",10,IF(L1201="kg",0.01,IF(L1201="q",1,IF(L1201="l",0.01*VLOOKUP(EVID_HNOJENI!N1201,HNOJIVA_ALL!$A$2:$AE$3303,31,FALSE),"CHYBA")))),2)</f>
        <v>#N/A</v>
      </c>
      <c r="S1201" s="51" t="e">
        <f>ROUND(VLOOKUP(EVID_HNOJENI!N1201,HNOJIVA_ALL!$A$2:$Z$3303,18,FALSE)*K1201*IF(L1201="t",10,IF(L1201="kg",0.01,IF(L1201="q",1,IF(L1201="l",0.01*VLOOKUP(EVID_HNOJENI!N1201,HNOJIVA_ALL!$A$2:$AE$3303,31,FALSE),"CHYBA")))),2)</f>
        <v>#N/A</v>
      </c>
      <c r="T1201" s="51" t="e">
        <f>ROUND(VLOOKUP(EVID_HNOJENI!N1201,HNOJIVA_ALL!$A$2:$Z$3303,17,FALSE)*K1201*IF(L1201="t",10,IF(L1201="kg",0.01,IF(L1201="q",1,IF(L1201="l",0.01*VLOOKUP(EVID_HNOJENI!N1201,HNOJIVA_ALL!$A$2:$AE$3303,31,FALSE),"CHYBA")))),2)</f>
        <v>#N/A</v>
      </c>
      <c r="U1201" s="51" t="e">
        <f>ROUND(VLOOKUP(EVID_HNOJENI!N1201,HNOJIVA_ALL!$A$2:$Z$3303,20,FALSE)*K1201*IF(L1201="t",10,IF(L1201="kg",0.01,IF(L1201="q",1,IF(L1201="l",0.01*VLOOKUP(EVID_HNOJENI!N1201,HNOJIVA_ALL!$A$2:$AE$3303,31,FALSE),"CHYBA")))),2)</f>
        <v>#N/A</v>
      </c>
    </row>
    <row r="1202" spans="1:21" x14ac:dyDescent="0.2">
      <c r="A1202" s="32"/>
      <c r="B1202" s="45" t="e">
        <f>VLOOKUP($A1202,EVID_OSEVU!$A$1:$M$4972,2,FALSE)</f>
        <v>#N/A</v>
      </c>
      <c r="C1202" s="45" t="e">
        <f>VLOOKUP($A1202,EVID_OSEVU!$A$1:$M$4972,3,FALSE)</f>
        <v>#N/A</v>
      </c>
      <c r="D1202" s="45" t="e">
        <f>VLOOKUP($A1202,EVID_OSEVU!$A$1:$M$4972,4,FALSE)</f>
        <v>#N/A</v>
      </c>
      <c r="E1202" s="45" t="e">
        <f>VLOOKUP($A1202,EVID_OSEVU!$A$1:$M$4972,7,FALSE)</f>
        <v>#N/A</v>
      </c>
      <c r="F1202" s="45" t="e">
        <f>VLOOKUP($A1202,EVID_OSEVU!$A$1:$M$4972,8,FALSE)</f>
        <v>#N/A</v>
      </c>
      <c r="G1202" s="45" t="e">
        <f>VLOOKUP($A1202,EVID_OSEVU!$A$1:$M$4972,11,FALSE)</f>
        <v>#N/A</v>
      </c>
      <c r="H1202" s="35"/>
      <c r="I1202" s="48"/>
      <c r="J1202" s="33" t="e">
        <f>VLOOKUP($A1202,EVID_OSEVU!$A$1:$M$4972,11,FALSE)</f>
        <v>#N/A</v>
      </c>
      <c r="K1202" s="39"/>
      <c r="L1202" s="49"/>
      <c r="M1202" s="89" t="e">
        <f t="shared" si="18"/>
        <v>#N/A</v>
      </c>
      <c r="N1202" s="50"/>
      <c r="O1202" s="37" t="e">
        <f>VLOOKUP(EVID_HNOJENI!N1202,HNOJIVA_ALL!$A$2:$Z$3303,4,FALSE)</f>
        <v>#N/A</v>
      </c>
      <c r="P1202" s="51" t="e">
        <f>ROUND(VLOOKUP(EVID_HNOJENI!N1202,HNOJIVA_ALL!$A$2:$Z$3303,14,FALSE)*K1202*IF(L1202="t",10,IF(L1202="kg",0.01,IF(L1202="q",1,IF(L1202="l",0.01*VLOOKUP(EVID_HNOJENI!N1202,HNOJIVA_ALL!$A$2:$AE$3303,31,FALSE),"CHYBA")))),2)</f>
        <v>#N/A</v>
      </c>
      <c r="Q1202" s="51" t="e">
        <f>ROUND(VLOOKUP(EVID_HNOJENI!N1202,HNOJIVA_ALL!$A$2:$Z$3303,15,FALSE)*K1202*IF(L1202="t",10,IF(L1202="kg",0.01,IF(L1202="q",1,IF(L1202="l",0.01*VLOOKUP(EVID_HNOJENI!N1202,HNOJIVA_ALL!$A$2:$AE$3303,31,FALSE),"CHYBA")))),2)</f>
        <v>#N/A</v>
      </c>
      <c r="R1202" s="51" t="e">
        <f>ROUND(VLOOKUP(EVID_HNOJENI!N1202,HNOJIVA_ALL!$A$2:$Z$3303,16,FALSE)*K1202*IF(L1202="t",10,IF(L1202="kg",0.01,IF(L1202="q",1,IF(L1202="l",0.01*VLOOKUP(EVID_HNOJENI!N1202,HNOJIVA_ALL!$A$2:$AE$3303,31,FALSE),"CHYBA")))),2)</f>
        <v>#N/A</v>
      </c>
      <c r="S1202" s="51" t="e">
        <f>ROUND(VLOOKUP(EVID_HNOJENI!N1202,HNOJIVA_ALL!$A$2:$Z$3303,18,FALSE)*K1202*IF(L1202="t",10,IF(L1202="kg",0.01,IF(L1202="q",1,IF(L1202="l",0.01*VLOOKUP(EVID_HNOJENI!N1202,HNOJIVA_ALL!$A$2:$AE$3303,31,FALSE),"CHYBA")))),2)</f>
        <v>#N/A</v>
      </c>
      <c r="T1202" s="51" t="e">
        <f>ROUND(VLOOKUP(EVID_HNOJENI!N1202,HNOJIVA_ALL!$A$2:$Z$3303,17,FALSE)*K1202*IF(L1202="t",10,IF(L1202="kg",0.01,IF(L1202="q",1,IF(L1202="l",0.01*VLOOKUP(EVID_HNOJENI!N1202,HNOJIVA_ALL!$A$2:$AE$3303,31,FALSE),"CHYBA")))),2)</f>
        <v>#N/A</v>
      </c>
      <c r="U1202" s="51" t="e">
        <f>ROUND(VLOOKUP(EVID_HNOJENI!N1202,HNOJIVA_ALL!$A$2:$Z$3303,20,FALSE)*K1202*IF(L1202="t",10,IF(L1202="kg",0.01,IF(L1202="q",1,IF(L1202="l",0.01*VLOOKUP(EVID_HNOJENI!N1202,HNOJIVA_ALL!$A$2:$AE$3303,31,FALSE),"CHYBA")))),2)</f>
        <v>#N/A</v>
      </c>
    </row>
    <row r="1203" spans="1:21" x14ac:dyDescent="0.2">
      <c r="A1203" s="32"/>
      <c r="B1203" s="45" t="e">
        <f>VLOOKUP($A1203,EVID_OSEVU!$A$1:$M$4972,2,FALSE)</f>
        <v>#N/A</v>
      </c>
      <c r="C1203" s="45" t="e">
        <f>VLOOKUP($A1203,EVID_OSEVU!$A$1:$M$4972,3,FALSE)</f>
        <v>#N/A</v>
      </c>
      <c r="D1203" s="45" t="e">
        <f>VLOOKUP($A1203,EVID_OSEVU!$A$1:$M$4972,4,FALSE)</f>
        <v>#N/A</v>
      </c>
      <c r="E1203" s="45" t="e">
        <f>VLOOKUP($A1203,EVID_OSEVU!$A$1:$M$4972,7,FALSE)</f>
        <v>#N/A</v>
      </c>
      <c r="F1203" s="45" t="e">
        <f>VLOOKUP($A1203,EVID_OSEVU!$A$1:$M$4972,8,FALSE)</f>
        <v>#N/A</v>
      </c>
      <c r="G1203" s="45" t="e">
        <f>VLOOKUP($A1203,EVID_OSEVU!$A$1:$M$4972,11,FALSE)</f>
        <v>#N/A</v>
      </c>
      <c r="H1203" s="35"/>
      <c r="I1203" s="48"/>
      <c r="J1203" s="33" t="e">
        <f>VLOOKUP($A1203,EVID_OSEVU!$A$1:$M$4972,11,FALSE)</f>
        <v>#N/A</v>
      </c>
      <c r="K1203" s="39"/>
      <c r="L1203" s="49"/>
      <c r="M1203" s="89" t="e">
        <f t="shared" si="18"/>
        <v>#N/A</v>
      </c>
      <c r="N1203" s="50"/>
      <c r="O1203" s="37" t="e">
        <f>VLOOKUP(EVID_HNOJENI!N1203,HNOJIVA_ALL!$A$2:$Z$3303,4,FALSE)</f>
        <v>#N/A</v>
      </c>
      <c r="P1203" s="51" t="e">
        <f>ROUND(VLOOKUP(EVID_HNOJENI!N1203,HNOJIVA_ALL!$A$2:$Z$3303,14,FALSE)*K1203*IF(L1203="t",10,IF(L1203="kg",0.01,IF(L1203="q",1,IF(L1203="l",0.01*VLOOKUP(EVID_HNOJENI!N1203,HNOJIVA_ALL!$A$2:$AE$3303,31,FALSE),"CHYBA")))),2)</f>
        <v>#N/A</v>
      </c>
      <c r="Q1203" s="51" t="e">
        <f>ROUND(VLOOKUP(EVID_HNOJENI!N1203,HNOJIVA_ALL!$A$2:$Z$3303,15,FALSE)*K1203*IF(L1203="t",10,IF(L1203="kg",0.01,IF(L1203="q",1,IF(L1203="l",0.01*VLOOKUP(EVID_HNOJENI!N1203,HNOJIVA_ALL!$A$2:$AE$3303,31,FALSE),"CHYBA")))),2)</f>
        <v>#N/A</v>
      </c>
      <c r="R1203" s="51" t="e">
        <f>ROUND(VLOOKUP(EVID_HNOJENI!N1203,HNOJIVA_ALL!$A$2:$Z$3303,16,FALSE)*K1203*IF(L1203="t",10,IF(L1203="kg",0.01,IF(L1203="q",1,IF(L1203="l",0.01*VLOOKUP(EVID_HNOJENI!N1203,HNOJIVA_ALL!$A$2:$AE$3303,31,FALSE),"CHYBA")))),2)</f>
        <v>#N/A</v>
      </c>
      <c r="S1203" s="51" t="e">
        <f>ROUND(VLOOKUP(EVID_HNOJENI!N1203,HNOJIVA_ALL!$A$2:$Z$3303,18,FALSE)*K1203*IF(L1203="t",10,IF(L1203="kg",0.01,IF(L1203="q",1,IF(L1203="l",0.01*VLOOKUP(EVID_HNOJENI!N1203,HNOJIVA_ALL!$A$2:$AE$3303,31,FALSE),"CHYBA")))),2)</f>
        <v>#N/A</v>
      </c>
      <c r="T1203" s="51" t="e">
        <f>ROUND(VLOOKUP(EVID_HNOJENI!N1203,HNOJIVA_ALL!$A$2:$Z$3303,17,FALSE)*K1203*IF(L1203="t",10,IF(L1203="kg",0.01,IF(L1203="q",1,IF(L1203="l",0.01*VLOOKUP(EVID_HNOJENI!N1203,HNOJIVA_ALL!$A$2:$AE$3303,31,FALSE),"CHYBA")))),2)</f>
        <v>#N/A</v>
      </c>
      <c r="U1203" s="51" t="e">
        <f>ROUND(VLOOKUP(EVID_HNOJENI!N1203,HNOJIVA_ALL!$A$2:$Z$3303,20,FALSE)*K1203*IF(L1203="t",10,IF(L1203="kg",0.01,IF(L1203="q",1,IF(L1203="l",0.01*VLOOKUP(EVID_HNOJENI!N1203,HNOJIVA_ALL!$A$2:$AE$3303,31,FALSE),"CHYBA")))),2)</f>
        <v>#N/A</v>
      </c>
    </row>
    <row r="1204" spans="1:21" x14ac:dyDescent="0.2">
      <c r="A1204" s="32"/>
      <c r="B1204" s="45" t="e">
        <f>VLOOKUP($A1204,EVID_OSEVU!$A$1:$M$4972,2,FALSE)</f>
        <v>#N/A</v>
      </c>
      <c r="C1204" s="45" t="e">
        <f>VLOOKUP($A1204,EVID_OSEVU!$A$1:$M$4972,3,FALSE)</f>
        <v>#N/A</v>
      </c>
      <c r="D1204" s="45" t="e">
        <f>VLOOKUP($A1204,EVID_OSEVU!$A$1:$M$4972,4,FALSE)</f>
        <v>#N/A</v>
      </c>
      <c r="E1204" s="45" t="e">
        <f>VLOOKUP($A1204,EVID_OSEVU!$A$1:$M$4972,7,FALSE)</f>
        <v>#N/A</v>
      </c>
      <c r="F1204" s="45" t="e">
        <f>VLOOKUP($A1204,EVID_OSEVU!$A$1:$M$4972,8,FALSE)</f>
        <v>#N/A</v>
      </c>
      <c r="G1204" s="45" t="e">
        <f>VLOOKUP($A1204,EVID_OSEVU!$A$1:$M$4972,11,FALSE)</f>
        <v>#N/A</v>
      </c>
      <c r="H1204" s="35"/>
      <c r="I1204" s="48"/>
      <c r="J1204" s="33" t="e">
        <f>VLOOKUP($A1204,EVID_OSEVU!$A$1:$M$4972,11,FALSE)</f>
        <v>#N/A</v>
      </c>
      <c r="K1204" s="39"/>
      <c r="L1204" s="49"/>
      <c r="M1204" s="89" t="e">
        <f t="shared" si="18"/>
        <v>#N/A</v>
      </c>
      <c r="N1204" s="50"/>
      <c r="O1204" s="37" t="e">
        <f>VLOOKUP(EVID_HNOJENI!N1204,HNOJIVA_ALL!$A$2:$Z$3303,4,FALSE)</f>
        <v>#N/A</v>
      </c>
      <c r="P1204" s="51" t="e">
        <f>ROUND(VLOOKUP(EVID_HNOJENI!N1204,HNOJIVA_ALL!$A$2:$Z$3303,14,FALSE)*K1204*IF(L1204="t",10,IF(L1204="kg",0.01,IF(L1204="q",1,IF(L1204="l",0.01*VLOOKUP(EVID_HNOJENI!N1204,HNOJIVA_ALL!$A$2:$AE$3303,31,FALSE),"CHYBA")))),2)</f>
        <v>#N/A</v>
      </c>
      <c r="Q1204" s="51" t="e">
        <f>ROUND(VLOOKUP(EVID_HNOJENI!N1204,HNOJIVA_ALL!$A$2:$Z$3303,15,FALSE)*K1204*IF(L1204="t",10,IF(L1204="kg",0.01,IF(L1204="q",1,IF(L1204="l",0.01*VLOOKUP(EVID_HNOJENI!N1204,HNOJIVA_ALL!$A$2:$AE$3303,31,FALSE),"CHYBA")))),2)</f>
        <v>#N/A</v>
      </c>
      <c r="R1204" s="51" t="e">
        <f>ROUND(VLOOKUP(EVID_HNOJENI!N1204,HNOJIVA_ALL!$A$2:$Z$3303,16,FALSE)*K1204*IF(L1204="t",10,IF(L1204="kg",0.01,IF(L1204="q",1,IF(L1204="l",0.01*VLOOKUP(EVID_HNOJENI!N1204,HNOJIVA_ALL!$A$2:$AE$3303,31,FALSE),"CHYBA")))),2)</f>
        <v>#N/A</v>
      </c>
      <c r="S1204" s="51" t="e">
        <f>ROUND(VLOOKUP(EVID_HNOJENI!N1204,HNOJIVA_ALL!$A$2:$Z$3303,18,FALSE)*K1204*IF(L1204="t",10,IF(L1204="kg",0.01,IF(L1204="q",1,IF(L1204="l",0.01*VLOOKUP(EVID_HNOJENI!N1204,HNOJIVA_ALL!$A$2:$AE$3303,31,FALSE),"CHYBA")))),2)</f>
        <v>#N/A</v>
      </c>
      <c r="T1204" s="51" t="e">
        <f>ROUND(VLOOKUP(EVID_HNOJENI!N1204,HNOJIVA_ALL!$A$2:$Z$3303,17,FALSE)*K1204*IF(L1204="t",10,IF(L1204="kg",0.01,IF(L1204="q",1,IF(L1204="l",0.01*VLOOKUP(EVID_HNOJENI!N1204,HNOJIVA_ALL!$A$2:$AE$3303,31,FALSE),"CHYBA")))),2)</f>
        <v>#N/A</v>
      </c>
      <c r="U1204" s="51" t="e">
        <f>ROUND(VLOOKUP(EVID_HNOJENI!N1204,HNOJIVA_ALL!$A$2:$Z$3303,20,FALSE)*K1204*IF(L1204="t",10,IF(L1204="kg",0.01,IF(L1204="q",1,IF(L1204="l",0.01*VLOOKUP(EVID_HNOJENI!N1204,HNOJIVA_ALL!$A$2:$AE$3303,31,FALSE),"CHYBA")))),2)</f>
        <v>#N/A</v>
      </c>
    </row>
    <row r="1205" spans="1:21" x14ac:dyDescent="0.2">
      <c r="A1205" s="32"/>
      <c r="B1205" s="45" t="e">
        <f>VLOOKUP($A1205,EVID_OSEVU!$A$1:$M$4972,2,FALSE)</f>
        <v>#N/A</v>
      </c>
      <c r="C1205" s="45" t="e">
        <f>VLOOKUP($A1205,EVID_OSEVU!$A$1:$M$4972,3,FALSE)</f>
        <v>#N/A</v>
      </c>
      <c r="D1205" s="45" t="e">
        <f>VLOOKUP($A1205,EVID_OSEVU!$A$1:$M$4972,4,FALSE)</f>
        <v>#N/A</v>
      </c>
      <c r="E1205" s="45" t="e">
        <f>VLOOKUP($A1205,EVID_OSEVU!$A$1:$M$4972,7,FALSE)</f>
        <v>#N/A</v>
      </c>
      <c r="F1205" s="45" t="e">
        <f>VLOOKUP($A1205,EVID_OSEVU!$A$1:$M$4972,8,FALSE)</f>
        <v>#N/A</v>
      </c>
      <c r="G1205" s="45" t="e">
        <f>VLOOKUP($A1205,EVID_OSEVU!$A$1:$M$4972,11,FALSE)</f>
        <v>#N/A</v>
      </c>
      <c r="H1205" s="35"/>
      <c r="I1205" s="48"/>
      <c r="J1205" s="33" t="e">
        <f>VLOOKUP($A1205,EVID_OSEVU!$A$1:$M$4972,11,FALSE)</f>
        <v>#N/A</v>
      </c>
      <c r="K1205" s="39"/>
      <c r="L1205" s="49"/>
      <c r="M1205" s="89" t="e">
        <f t="shared" si="18"/>
        <v>#N/A</v>
      </c>
      <c r="N1205" s="50"/>
      <c r="O1205" s="37" t="e">
        <f>VLOOKUP(EVID_HNOJENI!N1205,HNOJIVA_ALL!$A$2:$Z$3303,4,FALSE)</f>
        <v>#N/A</v>
      </c>
      <c r="P1205" s="51" t="e">
        <f>ROUND(VLOOKUP(EVID_HNOJENI!N1205,HNOJIVA_ALL!$A$2:$Z$3303,14,FALSE)*K1205*IF(L1205="t",10,IF(L1205="kg",0.01,IF(L1205="q",1,IF(L1205="l",0.01*VLOOKUP(EVID_HNOJENI!N1205,HNOJIVA_ALL!$A$2:$AE$3303,31,FALSE),"CHYBA")))),2)</f>
        <v>#N/A</v>
      </c>
      <c r="Q1205" s="51" t="e">
        <f>ROUND(VLOOKUP(EVID_HNOJENI!N1205,HNOJIVA_ALL!$A$2:$Z$3303,15,FALSE)*K1205*IF(L1205="t",10,IF(L1205="kg",0.01,IF(L1205="q",1,IF(L1205="l",0.01*VLOOKUP(EVID_HNOJENI!N1205,HNOJIVA_ALL!$A$2:$AE$3303,31,FALSE),"CHYBA")))),2)</f>
        <v>#N/A</v>
      </c>
      <c r="R1205" s="51" t="e">
        <f>ROUND(VLOOKUP(EVID_HNOJENI!N1205,HNOJIVA_ALL!$A$2:$Z$3303,16,FALSE)*K1205*IF(L1205="t",10,IF(L1205="kg",0.01,IF(L1205="q",1,IF(L1205="l",0.01*VLOOKUP(EVID_HNOJENI!N1205,HNOJIVA_ALL!$A$2:$AE$3303,31,FALSE),"CHYBA")))),2)</f>
        <v>#N/A</v>
      </c>
      <c r="S1205" s="51" t="e">
        <f>ROUND(VLOOKUP(EVID_HNOJENI!N1205,HNOJIVA_ALL!$A$2:$Z$3303,18,FALSE)*K1205*IF(L1205="t",10,IF(L1205="kg",0.01,IF(L1205="q",1,IF(L1205="l",0.01*VLOOKUP(EVID_HNOJENI!N1205,HNOJIVA_ALL!$A$2:$AE$3303,31,FALSE),"CHYBA")))),2)</f>
        <v>#N/A</v>
      </c>
      <c r="T1205" s="51" t="e">
        <f>ROUND(VLOOKUP(EVID_HNOJENI!N1205,HNOJIVA_ALL!$A$2:$Z$3303,17,FALSE)*K1205*IF(L1205="t",10,IF(L1205="kg",0.01,IF(L1205="q",1,IF(L1205="l",0.01*VLOOKUP(EVID_HNOJENI!N1205,HNOJIVA_ALL!$A$2:$AE$3303,31,FALSE),"CHYBA")))),2)</f>
        <v>#N/A</v>
      </c>
      <c r="U1205" s="51" t="e">
        <f>ROUND(VLOOKUP(EVID_HNOJENI!N1205,HNOJIVA_ALL!$A$2:$Z$3303,20,FALSE)*K1205*IF(L1205="t",10,IF(L1205="kg",0.01,IF(L1205="q",1,IF(L1205="l",0.01*VLOOKUP(EVID_HNOJENI!N1205,HNOJIVA_ALL!$A$2:$AE$3303,31,FALSE),"CHYBA")))),2)</f>
        <v>#N/A</v>
      </c>
    </row>
    <row r="1206" spans="1:21" x14ac:dyDescent="0.2">
      <c r="A1206" s="32"/>
      <c r="B1206" s="45" t="e">
        <f>VLOOKUP($A1206,EVID_OSEVU!$A$1:$M$4972,2,FALSE)</f>
        <v>#N/A</v>
      </c>
      <c r="C1206" s="45" t="e">
        <f>VLOOKUP($A1206,EVID_OSEVU!$A$1:$M$4972,3,FALSE)</f>
        <v>#N/A</v>
      </c>
      <c r="D1206" s="45" t="e">
        <f>VLOOKUP($A1206,EVID_OSEVU!$A$1:$M$4972,4,FALSE)</f>
        <v>#N/A</v>
      </c>
      <c r="E1206" s="45" t="e">
        <f>VLOOKUP($A1206,EVID_OSEVU!$A$1:$M$4972,7,FALSE)</f>
        <v>#N/A</v>
      </c>
      <c r="F1206" s="45" t="e">
        <f>VLOOKUP($A1206,EVID_OSEVU!$A$1:$M$4972,8,FALSE)</f>
        <v>#N/A</v>
      </c>
      <c r="G1206" s="45" t="e">
        <f>VLOOKUP($A1206,EVID_OSEVU!$A$1:$M$4972,11,FALSE)</f>
        <v>#N/A</v>
      </c>
      <c r="H1206" s="35"/>
      <c r="I1206" s="48"/>
      <c r="J1206" s="33" t="e">
        <f>VLOOKUP($A1206,EVID_OSEVU!$A$1:$M$4972,11,FALSE)</f>
        <v>#N/A</v>
      </c>
      <c r="K1206" s="39"/>
      <c r="L1206" s="49"/>
      <c r="M1206" s="89" t="e">
        <f t="shared" si="18"/>
        <v>#N/A</v>
      </c>
      <c r="N1206" s="50"/>
      <c r="O1206" s="37" t="e">
        <f>VLOOKUP(EVID_HNOJENI!N1206,HNOJIVA_ALL!$A$2:$Z$3303,4,FALSE)</f>
        <v>#N/A</v>
      </c>
      <c r="P1206" s="51" t="e">
        <f>ROUND(VLOOKUP(EVID_HNOJENI!N1206,HNOJIVA_ALL!$A$2:$Z$3303,14,FALSE)*K1206*IF(L1206="t",10,IF(L1206="kg",0.01,IF(L1206="q",1,IF(L1206="l",0.01*VLOOKUP(EVID_HNOJENI!N1206,HNOJIVA_ALL!$A$2:$AE$3303,31,FALSE),"CHYBA")))),2)</f>
        <v>#N/A</v>
      </c>
      <c r="Q1206" s="51" t="e">
        <f>ROUND(VLOOKUP(EVID_HNOJENI!N1206,HNOJIVA_ALL!$A$2:$Z$3303,15,FALSE)*K1206*IF(L1206="t",10,IF(L1206="kg",0.01,IF(L1206="q",1,IF(L1206="l",0.01*VLOOKUP(EVID_HNOJENI!N1206,HNOJIVA_ALL!$A$2:$AE$3303,31,FALSE),"CHYBA")))),2)</f>
        <v>#N/A</v>
      </c>
      <c r="R1206" s="51" t="e">
        <f>ROUND(VLOOKUP(EVID_HNOJENI!N1206,HNOJIVA_ALL!$A$2:$Z$3303,16,FALSE)*K1206*IF(L1206="t",10,IF(L1206="kg",0.01,IF(L1206="q",1,IF(L1206="l",0.01*VLOOKUP(EVID_HNOJENI!N1206,HNOJIVA_ALL!$A$2:$AE$3303,31,FALSE),"CHYBA")))),2)</f>
        <v>#N/A</v>
      </c>
      <c r="S1206" s="51" t="e">
        <f>ROUND(VLOOKUP(EVID_HNOJENI!N1206,HNOJIVA_ALL!$A$2:$Z$3303,18,FALSE)*K1206*IF(L1206="t",10,IF(L1206="kg",0.01,IF(L1206="q",1,IF(L1206="l",0.01*VLOOKUP(EVID_HNOJENI!N1206,HNOJIVA_ALL!$A$2:$AE$3303,31,FALSE),"CHYBA")))),2)</f>
        <v>#N/A</v>
      </c>
      <c r="T1206" s="51" t="e">
        <f>ROUND(VLOOKUP(EVID_HNOJENI!N1206,HNOJIVA_ALL!$A$2:$Z$3303,17,FALSE)*K1206*IF(L1206="t",10,IF(L1206="kg",0.01,IF(L1206="q",1,IF(L1206="l",0.01*VLOOKUP(EVID_HNOJENI!N1206,HNOJIVA_ALL!$A$2:$AE$3303,31,FALSE),"CHYBA")))),2)</f>
        <v>#N/A</v>
      </c>
      <c r="U1206" s="51" t="e">
        <f>ROUND(VLOOKUP(EVID_HNOJENI!N1206,HNOJIVA_ALL!$A$2:$Z$3303,20,FALSE)*K1206*IF(L1206="t",10,IF(L1206="kg",0.01,IF(L1206="q",1,IF(L1206="l",0.01*VLOOKUP(EVID_HNOJENI!N1206,HNOJIVA_ALL!$A$2:$AE$3303,31,FALSE),"CHYBA")))),2)</f>
        <v>#N/A</v>
      </c>
    </row>
    <row r="1207" spans="1:21" x14ac:dyDescent="0.2">
      <c r="A1207" s="32"/>
      <c r="B1207" s="45" t="e">
        <f>VLOOKUP($A1207,EVID_OSEVU!$A$1:$M$4972,2,FALSE)</f>
        <v>#N/A</v>
      </c>
      <c r="C1207" s="45" t="e">
        <f>VLOOKUP($A1207,EVID_OSEVU!$A$1:$M$4972,3,FALSE)</f>
        <v>#N/A</v>
      </c>
      <c r="D1207" s="45" t="e">
        <f>VLOOKUP($A1207,EVID_OSEVU!$A$1:$M$4972,4,FALSE)</f>
        <v>#N/A</v>
      </c>
      <c r="E1207" s="45" t="e">
        <f>VLOOKUP($A1207,EVID_OSEVU!$A$1:$M$4972,7,FALSE)</f>
        <v>#N/A</v>
      </c>
      <c r="F1207" s="45" t="e">
        <f>VLOOKUP($A1207,EVID_OSEVU!$A$1:$M$4972,8,FALSE)</f>
        <v>#N/A</v>
      </c>
      <c r="G1207" s="45" t="e">
        <f>VLOOKUP($A1207,EVID_OSEVU!$A$1:$M$4972,11,FALSE)</f>
        <v>#N/A</v>
      </c>
      <c r="H1207" s="35"/>
      <c r="I1207" s="48"/>
      <c r="J1207" s="33" t="e">
        <f>VLOOKUP($A1207,EVID_OSEVU!$A$1:$M$4972,11,FALSE)</f>
        <v>#N/A</v>
      </c>
      <c r="K1207" s="39"/>
      <c r="L1207" s="49"/>
      <c r="M1207" s="89" t="e">
        <f t="shared" si="18"/>
        <v>#N/A</v>
      </c>
      <c r="N1207" s="50"/>
      <c r="O1207" s="37" t="e">
        <f>VLOOKUP(EVID_HNOJENI!N1207,HNOJIVA_ALL!$A$2:$Z$3303,4,FALSE)</f>
        <v>#N/A</v>
      </c>
      <c r="P1207" s="51" t="e">
        <f>ROUND(VLOOKUP(EVID_HNOJENI!N1207,HNOJIVA_ALL!$A$2:$Z$3303,14,FALSE)*K1207*IF(L1207="t",10,IF(L1207="kg",0.01,IF(L1207="q",1,IF(L1207="l",0.01*VLOOKUP(EVID_HNOJENI!N1207,HNOJIVA_ALL!$A$2:$AE$3303,31,FALSE),"CHYBA")))),2)</f>
        <v>#N/A</v>
      </c>
      <c r="Q1207" s="51" t="e">
        <f>ROUND(VLOOKUP(EVID_HNOJENI!N1207,HNOJIVA_ALL!$A$2:$Z$3303,15,FALSE)*K1207*IF(L1207="t",10,IF(L1207="kg",0.01,IF(L1207="q",1,IF(L1207="l",0.01*VLOOKUP(EVID_HNOJENI!N1207,HNOJIVA_ALL!$A$2:$AE$3303,31,FALSE),"CHYBA")))),2)</f>
        <v>#N/A</v>
      </c>
      <c r="R1207" s="51" t="e">
        <f>ROUND(VLOOKUP(EVID_HNOJENI!N1207,HNOJIVA_ALL!$A$2:$Z$3303,16,FALSE)*K1207*IF(L1207="t",10,IF(L1207="kg",0.01,IF(L1207="q",1,IF(L1207="l",0.01*VLOOKUP(EVID_HNOJENI!N1207,HNOJIVA_ALL!$A$2:$AE$3303,31,FALSE),"CHYBA")))),2)</f>
        <v>#N/A</v>
      </c>
      <c r="S1207" s="51" t="e">
        <f>ROUND(VLOOKUP(EVID_HNOJENI!N1207,HNOJIVA_ALL!$A$2:$Z$3303,18,FALSE)*K1207*IF(L1207="t",10,IF(L1207="kg",0.01,IF(L1207="q",1,IF(L1207="l",0.01*VLOOKUP(EVID_HNOJENI!N1207,HNOJIVA_ALL!$A$2:$AE$3303,31,FALSE),"CHYBA")))),2)</f>
        <v>#N/A</v>
      </c>
      <c r="T1207" s="51" t="e">
        <f>ROUND(VLOOKUP(EVID_HNOJENI!N1207,HNOJIVA_ALL!$A$2:$Z$3303,17,FALSE)*K1207*IF(L1207="t",10,IF(L1207="kg",0.01,IF(L1207="q",1,IF(L1207="l",0.01*VLOOKUP(EVID_HNOJENI!N1207,HNOJIVA_ALL!$A$2:$AE$3303,31,FALSE),"CHYBA")))),2)</f>
        <v>#N/A</v>
      </c>
      <c r="U1207" s="51" t="e">
        <f>ROUND(VLOOKUP(EVID_HNOJENI!N1207,HNOJIVA_ALL!$A$2:$Z$3303,20,FALSE)*K1207*IF(L1207="t",10,IF(L1207="kg",0.01,IF(L1207="q",1,IF(L1207="l",0.01*VLOOKUP(EVID_HNOJENI!N1207,HNOJIVA_ALL!$A$2:$AE$3303,31,FALSE),"CHYBA")))),2)</f>
        <v>#N/A</v>
      </c>
    </row>
    <row r="1208" spans="1:21" x14ac:dyDescent="0.2">
      <c r="A1208" s="32"/>
      <c r="B1208" s="45" t="e">
        <f>VLOOKUP($A1208,EVID_OSEVU!$A$1:$M$4972,2,FALSE)</f>
        <v>#N/A</v>
      </c>
      <c r="C1208" s="45" t="e">
        <f>VLOOKUP($A1208,EVID_OSEVU!$A$1:$M$4972,3,FALSE)</f>
        <v>#N/A</v>
      </c>
      <c r="D1208" s="45" t="e">
        <f>VLOOKUP($A1208,EVID_OSEVU!$A$1:$M$4972,4,FALSE)</f>
        <v>#N/A</v>
      </c>
      <c r="E1208" s="45" t="e">
        <f>VLOOKUP($A1208,EVID_OSEVU!$A$1:$M$4972,7,FALSE)</f>
        <v>#N/A</v>
      </c>
      <c r="F1208" s="45" t="e">
        <f>VLOOKUP($A1208,EVID_OSEVU!$A$1:$M$4972,8,FALSE)</f>
        <v>#N/A</v>
      </c>
      <c r="G1208" s="45" t="e">
        <f>VLOOKUP($A1208,EVID_OSEVU!$A$1:$M$4972,11,FALSE)</f>
        <v>#N/A</v>
      </c>
      <c r="H1208" s="35"/>
      <c r="I1208" s="48"/>
      <c r="J1208" s="33" t="e">
        <f>VLOOKUP($A1208,EVID_OSEVU!$A$1:$M$4972,11,FALSE)</f>
        <v>#N/A</v>
      </c>
      <c r="K1208" s="39"/>
      <c r="L1208" s="49"/>
      <c r="M1208" s="89" t="e">
        <f t="shared" si="18"/>
        <v>#N/A</v>
      </c>
      <c r="N1208" s="50"/>
      <c r="O1208" s="37" t="e">
        <f>VLOOKUP(EVID_HNOJENI!N1208,HNOJIVA_ALL!$A$2:$Z$3303,4,FALSE)</f>
        <v>#N/A</v>
      </c>
      <c r="P1208" s="51" t="e">
        <f>ROUND(VLOOKUP(EVID_HNOJENI!N1208,HNOJIVA_ALL!$A$2:$Z$3303,14,FALSE)*K1208*IF(L1208="t",10,IF(L1208="kg",0.01,IF(L1208="q",1,IF(L1208="l",0.01*VLOOKUP(EVID_HNOJENI!N1208,HNOJIVA_ALL!$A$2:$AE$3303,31,FALSE),"CHYBA")))),2)</f>
        <v>#N/A</v>
      </c>
      <c r="Q1208" s="51" t="e">
        <f>ROUND(VLOOKUP(EVID_HNOJENI!N1208,HNOJIVA_ALL!$A$2:$Z$3303,15,FALSE)*K1208*IF(L1208="t",10,IF(L1208="kg",0.01,IF(L1208="q",1,IF(L1208="l",0.01*VLOOKUP(EVID_HNOJENI!N1208,HNOJIVA_ALL!$A$2:$AE$3303,31,FALSE),"CHYBA")))),2)</f>
        <v>#N/A</v>
      </c>
      <c r="R1208" s="51" t="e">
        <f>ROUND(VLOOKUP(EVID_HNOJENI!N1208,HNOJIVA_ALL!$A$2:$Z$3303,16,FALSE)*K1208*IF(L1208="t",10,IF(L1208="kg",0.01,IF(L1208="q",1,IF(L1208="l",0.01*VLOOKUP(EVID_HNOJENI!N1208,HNOJIVA_ALL!$A$2:$AE$3303,31,FALSE),"CHYBA")))),2)</f>
        <v>#N/A</v>
      </c>
      <c r="S1208" s="51" t="e">
        <f>ROUND(VLOOKUP(EVID_HNOJENI!N1208,HNOJIVA_ALL!$A$2:$Z$3303,18,FALSE)*K1208*IF(L1208="t",10,IF(L1208="kg",0.01,IF(L1208="q",1,IF(L1208="l",0.01*VLOOKUP(EVID_HNOJENI!N1208,HNOJIVA_ALL!$A$2:$AE$3303,31,FALSE),"CHYBA")))),2)</f>
        <v>#N/A</v>
      </c>
      <c r="T1208" s="51" t="e">
        <f>ROUND(VLOOKUP(EVID_HNOJENI!N1208,HNOJIVA_ALL!$A$2:$Z$3303,17,FALSE)*K1208*IF(L1208="t",10,IF(L1208="kg",0.01,IF(L1208="q",1,IF(L1208="l",0.01*VLOOKUP(EVID_HNOJENI!N1208,HNOJIVA_ALL!$A$2:$AE$3303,31,FALSE),"CHYBA")))),2)</f>
        <v>#N/A</v>
      </c>
      <c r="U1208" s="51" t="e">
        <f>ROUND(VLOOKUP(EVID_HNOJENI!N1208,HNOJIVA_ALL!$A$2:$Z$3303,20,FALSE)*K1208*IF(L1208="t",10,IF(L1208="kg",0.01,IF(L1208="q",1,IF(L1208="l",0.01*VLOOKUP(EVID_HNOJENI!N1208,HNOJIVA_ALL!$A$2:$AE$3303,31,FALSE),"CHYBA")))),2)</f>
        <v>#N/A</v>
      </c>
    </row>
    <row r="1209" spans="1:21" x14ac:dyDescent="0.2">
      <c r="A1209" s="32"/>
      <c r="B1209" s="45" t="e">
        <f>VLOOKUP($A1209,EVID_OSEVU!$A$1:$M$4972,2,FALSE)</f>
        <v>#N/A</v>
      </c>
      <c r="C1209" s="45" t="e">
        <f>VLOOKUP($A1209,EVID_OSEVU!$A$1:$M$4972,3,FALSE)</f>
        <v>#N/A</v>
      </c>
      <c r="D1209" s="45" t="e">
        <f>VLOOKUP($A1209,EVID_OSEVU!$A$1:$M$4972,4,FALSE)</f>
        <v>#N/A</v>
      </c>
      <c r="E1209" s="45" t="e">
        <f>VLOOKUP($A1209,EVID_OSEVU!$A$1:$M$4972,7,FALSE)</f>
        <v>#N/A</v>
      </c>
      <c r="F1209" s="45" t="e">
        <f>VLOOKUP($A1209,EVID_OSEVU!$A$1:$M$4972,8,FALSE)</f>
        <v>#N/A</v>
      </c>
      <c r="G1209" s="45" t="e">
        <f>VLOOKUP($A1209,EVID_OSEVU!$A$1:$M$4972,11,FALSE)</f>
        <v>#N/A</v>
      </c>
      <c r="H1209" s="35"/>
      <c r="I1209" s="48"/>
      <c r="J1209" s="33" t="e">
        <f>VLOOKUP($A1209,EVID_OSEVU!$A$1:$M$4972,11,FALSE)</f>
        <v>#N/A</v>
      </c>
      <c r="K1209" s="39"/>
      <c r="L1209" s="49"/>
      <c r="M1209" s="89" t="e">
        <f t="shared" si="18"/>
        <v>#N/A</v>
      </c>
      <c r="N1209" s="50"/>
      <c r="O1209" s="37" t="e">
        <f>VLOOKUP(EVID_HNOJENI!N1209,HNOJIVA_ALL!$A$2:$Z$3303,4,FALSE)</f>
        <v>#N/A</v>
      </c>
      <c r="P1209" s="51" t="e">
        <f>ROUND(VLOOKUP(EVID_HNOJENI!N1209,HNOJIVA_ALL!$A$2:$Z$3303,14,FALSE)*K1209*IF(L1209="t",10,IF(L1209="kg",0.01,IF(L1209="q",1,IF(L1209="l",0.01*VLOOKUP(EVID_HNOJENI!N1209,HNOJIVA_ALL!$A$2:$AE$3303,31,FALSE),"CHYBA")))),2)</f>
        <v>#N/A</v>
      </c>
      <c r="Q1209" s="51" t="e">
        <f>ROUND(VLOOKUP(EVID_HNOJENI!N1209,HNOJIVA_ALL!$A$2:$Z$3303,15,FALSE)*K1209*IF(L1209="t",10,IF(L1209="kg",0.01,IF(L1209="q",1,IF(L1209="l",0.01*VLOOKUP(EVID_HNOJENI!N1209,HNOJIVA_ALL!$A$2:$AE$3303,31,FALSE),"CHYBA")))),2)</f>
        <v>#N/A</v>
      </c>
      <c r="R1209" s="51" t="e">
        <f>ROUND(VLOOKUP(EVID_HNOJENI!N1209,HNOJIVA_ALL!$A$2:$Z$3303,16,FALSE)*K1209*IF(L1209="t",10,IF(L1209="kg",0.01,IF(L1209="q",1,IF(L1209="l",0.01*VLOOKUP(EVID_HNOJENI!N1209,HNOJIVA_ALL!$A$2:$AE$3303,31,FALSE),"CHYBA")))),2)</f>
        <v>#N/A</v>
      </c>
      <c r="S1209" s="51" t="e">
        <f>ROUND(VLOOKUP(EVID_HNOJENI!N1209,HNOJIVA_ALL!$A$2:$Z$3303,18,FALSE)*K1209*IF(L1209="t",10,IF(L1209="kg",0.01,IF(L1209="q",1,IF(L1209="l",0.01*VLOOKUP(EVID_HNOJENI!N1209,HNOJIVA_ALL!$A$2:$AE$3303,31,FALSE),"CHYBA")))),2)</f>
        <v>#N/A</v>
      </c>
      <c r="T1209" s="51" t="e">
        <f>ROUND(VLOOKUP(EVID_HNOJENI!N1209,HNOJIVA_ALL!$A$2:$Z$3303,17,FALSE)*K1209*IF(L1209="t",10,IF(L1209="kg",0.01,IF(L1209="q",1,IF(L1209="l",0.01*VLOOKUP(EVID_HNOJENI!N1209,HNOJIVA_ALL!$A$2:$AE$3303,31,FALSE),"CHYBA")))),2)</f>
        <v>#N/A</v>
      </c>
      <c r="U1209" s="51" t="e">
        <f>ROUND(VLOOKUP(EVID_HNOJENI!N1209,HNOJIVA_ALL!$A$2:$Z$3303,20,FALSE)*K1209*IF(L1209="t",10,IF(L1209="kg",0.01,IF(L1209="q",1,IF(L1209="l",0.01*VLOOKUP(EVID_HNOJENI!N1209,HNOJIVA_ALL!$A$2:$AE$3303,31,FALSE),"CHYBA")))),2)</f>
        <v>#N/A</v>
      </c>
    </row>
    <row r="1210" spans="1:21" x14ac:dyDescent="0.2">
      <c r="A1210" s="32"/>
      <c r="B1210" s="45" t="e">
        <f>VLOOKUP($A1210,EVID_OSEVU!$A$1:$M$4972,2,FALSE)</f>
        <v>#N/A</v>
      </c>
      <c r="C1210" s="45" t="e">
        <f>VLOOKUP($A1210,EVID_OSEVU!$A$1:$M$4972,3,FALSE)</f>
        <v>#N/A</v>
      </c>
      <c r="D1210" s="45" t="e">
        <f>VLOOKUP($A1210,EVID_OSEVU!$A$1:$M$4972,4,FALSE)</f>
        <v>#N/A</v>
      </c>
      <c r="E1210" s="45" t="e">
        <f>VLOOKUP($A1210,EVID_OSEVU!$A$1:$M$4972,7,FALSE)</f>
        <v>#N/A</v>
      </c>
      <c r="F1210" s="45" t="e">
        <f>VLOOKUP($A1210,EVID_OSEVU!$A$1:$M$4972,8,FALSE)</f>
        <v>#N/A</v>
      </c>
      <c r="G1210" s="45" t="e">
        <f>VLOOKUP($A1210,EVID_OSEVU!$A$1:$M$4972,11,FALSE)</f>
        <v>#N/A</v>
      </c>
      <c r="H1210" s="35"/>
      <c r="I1210" s="48"/>
      <c r="J1210" s="33" t="e">
        <f>VLOOKUP($A1210,EVID_OSEVU!$A$1:$M$4972,11,FALSE)</f>
        <v>#N/A</v>
      </c>
      <c r="K1210" s="39"/>
      <c r="L1210" s="49"/>
      <c r="M1210" s="89" t="e">
        <f t="shared" si="18"/>
        <v>#N/A</v>
      </c>
      <c r="N1210" s="50"/>
      <c r="O1210" s="37" t="e">
        <f>VLOOKUP(EVID_HNOJENI!N1210,HNOJIVA_ALL!$A$2:$Z$3303,4,FALSE)</f>
        <v>#N/A</v>
      </c>
      <c r="P1210" s="51" t="e">
        <f>ROUND(VLOOKUP(EVID_HNOJENI!N1210,HNOJIVA_ALL!$A$2:$Z$3303,14,FALSE)*K1210*IF(L1210="t",10,IF(L1210="kg",0.01,IF(L1210="q",1,IF(L1210="l",0.01*VLOOKUP(EVID_HNOJENI!N1210,HNOJIVA_ALL!$A$2:$AE$3303,31,FALSE),"CHYBA")))),2)</f>
        <v>#N/A</v>
      </c>
      <c r="Q1210" s="51" t="e">
        <f>ROUND(VLOOKUP(EVID_HNOJENI!N1210,HNOJIVA_ALL!$A$2:$Z$3303,15,FALSE)*K1210*IF(L1210="t",10,IF(L1210="kg",0.01,IF(L1210="q",1,IF(L1210="l",0.01*VLOOKUP(EVID_HNOJENI!N1210,HNOJIVA_ALL!$A$2:$AE$3303,31,FALSE),"CHYBA")))),2)</f>
        <v>#N/A</v>
      </c>
      <c r="R1210" s="51" t="e">
        <f>ROUND(VLOOKUP(EVID_HNOJENI!N1210,HNOJIVA_ALL!$A$2:$Z$3303,16,FALSE)*K1210*IF(L1210="t",10,IF(L1210="kg",0.01,IF(L1210="q",1,IF(L1210="l",0.01*VLOOKUP(EVID_HNOJENI!N1210,HNOJIVA_ALL!$A$2:$AE$3303,31,FALSE),"CHYBA")))),2)</f>
        <v>#N/A</v>
      </c>
      <c r="S1210" s="51" t="e">
        <f>ROUND(VLOOKUP(EVID_HNOJENI!N1210,HNOJIVA_ALL!$A$2:$Z$3303,18,FALSE)*K1210*IF(L1210="t",10,IF(L1210="kg",0.01,IF(L1210="q",1,IF(L1210="l",0.01*VLOOKUP(EVID_HNOJENI!N1210,HNOJIVA_ALL!$A$2:$AE$3303,31,FALSE),"CHYBA")))),2)</f>
        <v>#N/A</v>
      </c>
      <c r="T1210" s="51" t="e">
        <f>ROUND(VLOOKUP(EVID_HNOJENI!N1210,HNOJIVA_ALL!$A$2:$Z$3303,17,FALSE)*K1210*IF(L1210="t",10,IF(L1210="kg",0.01,IF(L1210="q",1,IF(L1210="l",0.01*VLOOKUP(EVID_HNOJENI!N1210,HNOJIVA_ALL!$A$2:$AE$3303,31,FALSE),"CHYBA")))),2)</f>
        <v>#N/A</v>
      </c>
      <c r="U1210" s="51" t="e">
        <f>ROUND(VLOOKUP(EVID_HNOJENI!N1210,HNOJIVA_ALL!$A$2:$Z$3303,20,FALSE)*K1210*IF(L1210="t",10,IF(L1210="kg",0.01,IF(L1210="q",1,IF(L1210="l",0.01*VLOOKUP(EVID_HNOJENI!N1210,HNOJIVA_ALL!$A$2:$AE$3303,31,FALSE),"CHYBA")))),2)</f>
        <v>#N/A</v>
      </c>
    </row>
    <row r="1211" spans="1:21" x14ac:dyDescent="0.2">
      <c r="A1211" s="32"/>
      <c r="B1211" s="45" t="e">
        <f>VLOOKUP($A1211,EVID_OSEVU!$A$1:$M$4972,2,FALSE)</f>
        <v>#N/A</v>
      </c>
      <c r="C1211" s="45" t="e">
        <f>VLOOKUP($A1211,EVID_OSEVU!$A$1:$M$4972,3,FALSE)</f>
        <v>#N/A</v>
      </c>
      <c r="D1211" s="45" t="e">
        <f>VLOOKUP($A1211,EVID_OSEVU!$A$1:$M$4972,4,FALSE)</f>
        <v>#N/A</v>
      </c>
      <c r="E1211" s="45" t="e">
        <f>VLOOKUP($A1211,EVID_OSEVU!$A$1:$M$4972,7,FALSE)</f>
        <v>#N/A</v>
      </c>
      <c r="F1211" s="45" t="e">
        <f>VLOOKUP($A1211,EVID_OSEVU!$A$1:$M$4972,8,FALSE)</f>
        <v>#N/A</v>
      </c>
      <c r="G1211" s="45" t="e">
        <f>VLOOKUP($A1211,EVID_OSEVU!$A$1:$M$4972,11,FALSE)</f>
        <v>#N/A</v>
      </c>
      <c r="H1211" s="35"/>
      <c r="I1211" s="48"/>
      <c r="J1211" s="33" t="e">
        <f>VLOOKUP($A1211,EVID_OSEVU!$A$1:$M$4972,11,FALSE)</f>
        <v>#N/A</v>
      </c>
      <c r="K1211" s="39"/>
      <c r="L1211" s="49"/>
      <c r="M1211" s="89" t="e">
        <f t="shared" si="18"/>
        <v>#N/A</v>
      </c>
      <c r="N1211" s="50"/>
      <c r="O1211" s="37" t="e">
        <f>VLOOKUP(EVID_HNOJENI!N1211,HNOJIVA_ALL!$A$2:$Z$3303,4,FALSE)</f>
        <v>#N/A</v>
      </c>
      <c r="P1211" s="51" t="e">
        <f>ROUND(VLOOKUP(EVID_HNOJENI!N1211,HNOJIVA_ALL!$A$2:$Z$3303,14,FALSE)*K1211*IF(L1211="t",10,IF(L1211="kg",0.01,IF(L1211="q",1,IF(L1211="l",0.01*VLOOKUP(EVID_HNOJENI!N1211,HNOJIVA_ALL!$A$2:$AE$3303,31,FALSE),"CHYBA")))),2)</f>
        <v>#N/A</v>
      </c>
      <c r="Q1211" s="51" t="e">
        <f>ROUND(VLOOKUP(EVID_HNOJENI!N1211,HNOJIVA_ALL!$A$2:$Z$3303,15,FALSE)*K1211*IF(L1211="t",10,IF(L1211="kg",0.01,IF(L1211="q",1,IF(L1211="l",0.01*VLOOKUP(EVID_HNOJENI!N1211,HNOJIVA_ALL!$A$2:$AE$3303,31,FALSE),"CHYBA")))),2)</f>
        <v>#N/A</v>
      </c>
      <c r="R1211" s="51" t="e">
        <f>ROUND(VLOOKUP(EVID_HNOJENI!N1211,HNOJIVA_ALL!$A$2:$Z$3303,16,FALSE)*K1211*IF(L1211="t",10,IF(L1211="kg",0.01,IF(L1211="q",1,IF(L1211="l",0.01*VLOOKUP(EVID_HNOJENI!N1211,HNOJIVA_ALL!$A$2:$AE$3303,31,FALSE),"CHYBA")))),2)</f>
        <v>#N/A</v>
      </c>
      <c r="S1211" s="51" t="e">
        <f>ROUND(VLOOKUP(EVID_HNOJENI!N1211,HNOJIVA_ALL!$A$2:$Z$3303,18,FALSE)*K1211*IF(L1211="t",10,IF(L1211="kg",0.01,IF(L1211="q",1,IF(L1211="l",0.01*VLOOKUP(EVID_HNOJENI!N1211,HNOJIVA_ALL!$A$2:$AE$3303,31,FALSE),"CHYBA")))),2)</f>
        <v>#N/A</v>
      </c>
      <c r="T1211" s="51" t="e">
        <f>ROUND(VLOOKUP(EVID_HNOJENI!N1211,HNOJIVA_ALL!$A$2:$Z$3303,17,FALSE)*K1211*IF(L1211="t",10,IF(L1211="kg",0.01,IF(L1211="q",1,IF(L1211="l",0.01*VLOOKUP(EVID_HNOJENI!N1211,HNOJIVA_ALL!$A$2:$AE$3303,31,FALSE),"CHYBA")))),2)</f>
        <v>#N/A</v>
      </c>
      <c r="U1211" s="51" t="e">
        <f>ROUND(VLOOKUP(EVID_HNOJENI!N1211,HNOJIVA_ALL!$A$2:$Z$3303,20,FALSE)*K1211*IF(L1211="t",10,IF(L1211="kg",0.01,IF(L1211="q",1,IF(L1211="l",0.01*VLOOKUP(EVID_HNOJENI!N1211,HNOJIVA_ALL!$A$2:$AE$3303,31,FALSE),"CHYBA")))),2)</f>
        <v>#N/A</v>
      </c>
    </row>
    <row r="1212" spans="1:21" x14ac:dyDescent="0.2">
      <c r="A1212" s="32"/>
      <c r="B1212" s="45" t="e">
        <f>VLOOKUP($A1212,EVID_OSEVU!$A$1:$M$4972,2,FALSE)</f>
        <v>#N/A</v>
      </c>
      <c r="C1212" s="45" t="e">
        <f>VLOOKUP($A1212,EVID_OSEVU!$A$1:$M$4972,3,FALSE)</f>
        <v>#N/A</v>
      </c>
      <c r="D1212" s="45" t="e">
        <f>VLOOKUP($A1212,EVID_OSEVU!$A$1:$M$4972,4,FALSE)</f>
        <v>#N/A</v>
      </c>
      <c r="E1212" s="45" t="e">
        <f>VLOOKUP($A1212,EVID_OSEVU!$A$1:$M$4972,7,FALSE)</f>
        <v>#N/A</v>
      </c>
      <c r="F1212" s="45" t="e">
        <f>VLOOKUP($A1212,EVID_OSEVU!$A$1:$M$4972,8,FALSE)</f>
        <v>#N/A</v>
      </c>
      <c r="G1212" s="45" t="e">
        <f>VLOOKUP($A1212,EVID_OSEVU!$A$1:$M$4972,11,FALSE)</f>
        <v>#N/A</v>
      </c>
      <c r="H1212" s="35"/>
      <c r="I1212" s="48"/>
      <c r="J1212" s="33" t="e">
        <f>VLOOKUP($A1212,EVID_OSEVU!$A$1:$M$4972,11,FALSE)</f>
        <v>#N/A</v>
      </c>
      <c r="K1212" s="39"/>
      <c r="L1212" s="49"/>
      <c r="M1212" s="89" t="e">
        <f t="shared" si="18"/>
        <v>#N/A</v>
      </c>
      <c r="N1212" s="50"/>
      <c r="O1212" s="37" t="e">
        <f>VLOOKUP(EVID_HNOJENI!N1212,HNOJIVA_ALL!$A$2:$Z$3303,4,FALSE)</f>
        <v>#N/A</v>
      </c>
      <c r="P1212" s="51" t="e">
        <f>ROUND(VLOOKUP(EVID_HNOJENI!N1212,HNOJIVA_ALL!$A$2:$Z$3303,14,FALSE)*K1212*IF(L1212="t",10,IF(L1212="kg",0.01,IF(L1212="q",1,IF(L1212="l",0.01*VLOOKUP(EVID_HNOJENI!N1212,HNOJIVA_ALL!$A$2:$AE$3303,31,FALSE),"CHYBA")))),2)</f>
        <v>#N/A</v>
      </c>
      <c r="Q1212" s="51" t="e">
        <f>ROUND(VLOOKUP(EVID_HNOJENI!N1212,HNOJIVA_ALL!$A$2:$Z$3303,15,FALSE)*K1212*IF(L1212="t",10,IF(L1212="kg",0.01,IF(L1212="q",1,IF(L1212="l",0.01*VLOOKUP(EVID_HNOJENI!N1212,HNOJIVA_ALL!$A$2:$AE$3303,31,FALSE),"CHYBA")))),2)</f>
        <v>#N/A</v>
      </c>
      <c r="R1212" s="51" t="e">
        <f>ROUND(VLOOKUP(EVID_HNOJENI!N1212,HNOJIVA_ALL!$A$2:$Z$3303,16,FALSE)*K1212*IF(L1212="t",10,IF(L1212="kg",0.01,IF(L1212="q",1,IF(L1212="l",0.01*VLOOKUP(EVID_HNOJENI!N1212,HNOJIVA_ALL!$A$2:$AE$3303,31,FALSE),"CHYBA")))),2)</f>
        <v>#N/A</v>
      </c>
      <c r="S1212" s="51" t="e">
        <f>ROUND(VLOOKUP(EVID_HNOJENI!N1212,HNOJIVA_ALL!$A$2:$Z$3303,18,FALSE)*K1212*IF(L1212="t",10,IF(L1212="kg",0.01,IF(L1212="q",1,IF(L1212="l",0.01*VLOOKUP(EVID_HNOJENI!N1212,HNOJIVA_ALL!$A$2:$AE$3303,31,FALSE),"CHYBA")))),2)</f>
        <v>#N/A</v>
      </c>
      <c r="T1212" s="51" t="e">
        <f>ROUND(VLOOKUP(EVID_HNOJENI!N1212,HNOJIVA_ALL!$A$2:$Z$3303,17,FALSE)*K1212*IF(L1212="t",10,IF(L1212="kg",0.01,IF(L1212="q",1,IF(L1212="l",0.01*VLOOKUP(EVID_HNOJENI!N1212,HNOJIVA_ALL!$A$2:$AE$3303,31,FALSE),"CHYBA")))),2)</f>
        <v>#N/A</v>
      </c>
      <c r="U1212" s="51" t="e">
        <f>ROUND(VLOOKUP(EVID_HNOJENI!N1212,HNOJIVA_ALL!$A$2:$Z$3303,20,FALSE)*K1212*IF(L1212="t",10,IF(L1212="kg",0.01,IF(L1212="q",1,IF(L1212="l",0.01*VLOOKUP(EVID_HNOJENI!N1212,HNOJIVA_ALL!$A$2:$AE$3303,31,FALSE),"CHYBA")))),2)</f>
        <v>#N/A</v>
      </c>
    </row>
    <row r="1213" spans="1:21" x14ac:dyDescent="0.2">
      <c r="A1213" s="32"/>
      <c r="B1213" s="45" t="e">
        <f>VLOOKUP($A1213,EVID_OSEVU!$A$1:$M$4972,2,FALSE)</f>
        <v>#N/A</v>
      </c>
      <c r="C1213" s="45" t="e">
        <f>VLOOKUP($A1213,EVID_OSEVU!$A$1:$M$4972,3,FALSE)</f>
        <v>#N/A</v>
      </c>
      <c r="D1213" s="45" t="e">
        <f>VLOOKUP($A1213,EVID_OSEVU!$A$1:$M$4972,4,FALSE)</f>
        <v>#N/A</v>
      </c>
      <c r="E1213" s="45" t="e">
        <f>VLOOKUP($A1213,EVID_OSEVU!$A$1:$M$4972,7,FALSE)</f>
        <v>#N/A</v>
      </c>
      <c r="F1213" s="45" t="e">
        <f>VLOOKUP($A1213,EVID_OSEVU!$A$1:$M$4972,8,FALSE)</f>
        <v>#N/A</v>
      </c>
      <c r="G1213" s="45" t="e">
        <f>VLOOKUP($A1213,EVID_OSEVU!$A$1:$M$4972,11,FALSE)</f>
        <v>#N/A</v>
      </c>
      <c r="H1213" s="35"/>
      <c r="I1213" s="48"/>
      <c r="J1213" s="33" t="e">
        <f>VLOOKUP($A1213,EVID_OSEVU!$A$1:$M$4972,11,FALSE)</f>
        <v>#N/A</v>
      </c>
      <c r="K1213" s="39"/>
      <c r="L1213" s="49"/>
      <c r="M1213" s="89" t="e">
        <f t="shared" si="18"/>
        <v>#N/A</v>
      </c>
      <c r="N1213" s="50"/>
      <c r="O1213" s="37" t="e">
        <f>VLOOKUP(EVID_HNOJENI!N1213,HNOJIVA_ALL!$A$2:$Z$3303,4,FALSE)</f>
        <v>#N/A</v>
      </c>
      <c r="P1213" s="51" t="e">
        <f>ROUND(VLOOKUP(EVID_HNOJENI!N1213,HNOJIVA_ALL!$A$2:$Z$3303,14,FALSE)*K1213*IF(L1213="t",10,IF(L1213="kg",0.01,IF(L1213="q",1,IF(L1213="l",0.01*VLOOKUP(EVID_HNOJENI!N1213,HNOJIVA_ALL!$A$2:$AE$3303,31,FALSE),"CHYBA")))),2)</f>
        <v>#N/A</v>
      </c>
      <c r="Q1213" s="51" t="e">
        <f>ROUND(VLOOKUP(EVID_HNOJENI!N1213,HNOJIVA_ALL!$A$2:$Z$3303,15,FALSE)*K1213*IF(L1213="t",10,IF(L1213="kg",0.01,IF(L1213="q",1,IF(L1213="l",0.01*VLOOKUP(EVID_HNOJENI!N1213,HNOJIVA_ALL!$A$2:$AE$3303,31,FALSE),"CHYBA")))),2)</f>
        <v>#N/A</v>
      </c>
      <c r="R1213" s="51" t="e">
        <f>ROUND(VLOOKUP(EVID_HNOJENI!N1213,HNOJIVA_ALL!$A$2:$Z$3303,16,FALSE)*K1213*IF(L1213="t",10,IF(L1213="kg",0.01,IF(L1213="q",1,IF(L1213="l",0.01*VLOOKUP(EVID_HNOJENI!N1213,HNOJIVA_ALL!$A$2:$AE$3303,31,FALSE),"CHYBA")))),2)</f>
        <v>#N/A</v>
      </c>
      <c r="S1213" s="51" t="e">
        <f>ROUND(VLOOKUP(EVID_HNOJENI!N1213,HNOJIVA_ALL!$A$2:$Z$3303,18,FALSE)*K1213*IF(L1213="t",10,IF(L1213="kg",0.01,IF(L1213="q",1,IF(L1213="l",0.01*VLOOKUP(EVID_HNOJENI!N1213,HNOJIVA_ALL!$A$2:$AE$3303,31,FALSE),"CHYBA")))),2)</f>
        <v>#N/A</v>
      </c>
      <c r="T1213" s="51" t="e">
        <f>ROUND(VLOOKUP(EVID_HNOJENI!N1213,HNOJIVA_ALL!$A$2:$Z$3303,17,FALSE)*K1213*IF(L1213="t",10,IF(L1213="kg",0.01,IF(L1213="q",1,IF(L1213="l",0.01*VLOOKUP(EVID_HNOJENI!N1213,HNOJIVA_ALL!$A$2:$AE$3303,31,FALSE),"CHYBA")))),2)</f>
        <v>#N/A</v>
      </c>
      <c r="U1213" s="51" t="e">
        <f>ROUND(VLOOKUP(EVID_HNOJENI!N1213,HNOJIVA_ALL!$A$2:$Z$3303,20,FALSE)*K1213*IF(L1213="t",10,IF(L1213="kg",0.01,IF(L1213="q",1,IF(L1213="l",0.01*VLOOKUP(EVID_HNOJENI!N1213,HNOJIVA_ALL!$A$2:$AE$3303,31,FALSE),"CHYBA")))),2)</f>
        <v>#N/A</v>
      </c>
    </row>
    <row r="1214" spans="1:21" x14ac:dyDescent="0.2">
      <c r="A1214" s="32"/>
      <c r="B1214" s="45" t="e">
        <f>VLOOKUP($A1214,EVID_OSEVU!$A$1:$M$4972,2,FALSE)</f>
        <v>#N/A</v>
      </c>
      <c r="C1214" s="45" t="e">
        <f>VLOOKUP($A1214,EVID_OSEVU!$A$1:$M$4972,3,FALSE)</f>
        <v>#N/A</v>
      </c>
      <c r="D1214" s="45" t="e">
        <f>VLOOKUP($A1214,EVID_OSEVU!$A$1:$M$4972,4,FALSE)</f>
        <v>#N/A</v>
      </c>
      <c r="E1214" s="45" t="e">
        <f>VLOOKUP($A1214,EVID_OSEVU!$A$1:$M$4972,7,FALSE)</f>
        <v>#N/A</v>
      </c>
      <c r="F1214" s="45" t="e">
        <f>VLOOKUP($A1214,EVID_OSEVU!$A$1:$M$4972,8,FALSE)</f>
        <v>#N/A</v>
      </c>
      <c r="G1214" s="45" t="e">
        <f>VLOOKUP($A1214,EVID_OSEVU!$A$1:$M$4972,11,FALSE)</f>
        <v>#N/A</v>
      </c>
      <c r="H1214" s="35"/>
      <c r="I1214" s="48"/>
      <c r="J1214" s="33" t="e">
        <f>VLOOKUP($A1214,EVID_OSEVU!$A$1:$M$4972,11,FALSE)</f>
        <v>#N/A</v>
      </c>
      <c r="K1214" s="39"/>
      <c r="L1214" s="49"/>
      <c r="M1214" s="89" t="e">
        <f t="shared" si="18"/>
        <v>#N/A</v>
      </c>
      <c r="N1214" s="50"/>
      <c r="O1214" s="37" t="e">
        <f>VLOOKUP(EVID_HNOJENI!N1214,HNOJIVA_ALL!$A$2:$Z$3303,4,FALSE)</f>
        <v>#N/A</v>
      </c>
      <c r="P1214" s="51" t="e">
        <f>ROUND(VLOOKUP(EVID_HNOJENI!N1214,HNOJIVA_ALL!$A$2:$Z$3303,14,FALSE)*K1214*IF(L1214="t",10,IF(L1214="kg",0.01,IF(L1214="q",1,IF(L1214="l",0.01*VLOOKUP(EVID_HNOJENI!N1214,HNOJIVA_ALL!$A$2:$AE$3303,31,FALSE),"CHYBA")))),2)</f>
        <v>#N/A</v>
      </c>
      <c r="Q1214" s="51" t="e">
        <f>ROUND(VLOOKUP(EVID_HNOJENI!N1214,HNOJIVA_ALL!$A$2:$Z$3303,15,FALSE)*K1214*IF(L1214="t",10,IF(L1214="kg",0.01,IF(L1214="q",1,IF(L1214="l",0.01*VLOOKUP(EVID_HNOJENI!N1214,HNOJIVA_ALL!$A$2:$AE$3303,31,FALSE),"CHYBA")))),2)</f>
        <v>#N/A</v>
      </c>
      <c r="R1214" s="51" t="e">
        <f>ROUND(VLOOKUP(EVID_HNOJENI!N1214,HNOJIVA_ALL!$A$2:$Z$3303,16,FALSE)*K1214*IF(L1214="t",10,IF(L1214="kg",0.01,IF(L1214="q",1,IF(L1214="l",0.01*VLOOKUP(EVID_HNOJENI!N1214,HNOJIVA_ALL!$A$2:$AE$3303,31,FALSE),"CHYBA")))),2)</f>
        <v>#N/A</v>
      </c>
      <c r="S1214" s="51" t="e">
        <f>ROUND(VLOOKUP(EVID_HNOJENI!N1214,HNOJIVA_ALL!$A$2:$Z$3303,18,FALSE)*K1214*IF(L1214="t",10,IF(L1214="kg",0.01,IF(L1214="q",1,IF(L1214="l",0.01*VLOOKUP(EVID_HNOJENI!N1214,HNOJIVA_ALL!$A$2:$AE$3303,31,FALSE),"CHYBA")))),2)</f>
        <v>#N/A</v>
      </c>
      <c r="T1214" s="51" t="e">
        <f>ROUND(VLOOKUP(EVID_HNOJENI!N1214,HNOJIVA_ALL!$A$2:$Z$3303,17,FALSE)*K1214*IF(L1214="t",10,IF(L1214="kg",0.01,IF(L1214="q",1,IF(L1214="l",0.01*VLOOKUP(EVID_HNOJENI!N1214,HNOJIVA_ALL!$A$2:$AE$3303,31,FALSE),"CHYBA")))),2)</f>
        <v>#N/A</v>
      </c>
      <c r="U1214" s="51" t="e">
        <f>ROUND(VLOOKUP(EVID_HNOJENI!N1214,HNOJIVA_ALL!$A$2:$Z$3303,20,FALSE)*K1214*IF(L1214="t",10,IF(L1214="kg",0.01,IF(L1214="q",1,IF(L1214="l",0.01*VLOOKUP(EVID_HNOJENI!N1214,HNOJIVA_ALL!$A$2:$AE$3303,31,FALSE),"CHYBA")))),2)</f>
        <v>#N/A</v>
      </c>
    </row>
    <row r="1215" spans="1:21" x14ac:dyDescent="0.2">
      <c r="A1215" s="32"/>
      <c r="B1215" s="45" t="e">
        <f>VLOOKUP($A1215,EVID_OSEVU!$A$1:$M$4972,2,FALSE)</f>
        <v>#N/A</v>
      </c>
      <c r="C1215" s="45" t="e">
        <f>VLOOKUP($A1215,EVID_OSEVU!$A$1:$M$4972,3,FALSE)</f>
        <v>#N/A</v>
      </c>
      <c r="D1215" s="45" t="e">
        <f>VLOOKUP($A1215,EVID_OSEVU!$A$1:$M$4972,4,FALSE)</f>
        <v>#N/A</v>
      </c>
      <c r="E1215" s="45" t="e">
        <f>VLOOKUP($A1215,EVID_OSEVU!$A$1:$M$4972,7,FALSE)</f>
        <v>#N/A</v>
      </c>
      <c r="F1215" s="45" t="e">
        <f>VLOOKUP($A1215,EVID_OSEVU!$A$1:$M$4972,8,FALSE)</f>
        <v>#N/A</v>
      </c>
      <c r="G1215" s="45" t="e">
        <f>VLOOKUP($A1215,EVID_OSEVU!$A$1:$M$4972,11,FALSE)</f>
        <v>#N/A</v>
      </c>
      <c r="H1215" s="35"/>
      <c r="I1215" s="48"/>
      <c r="J1215" s="33" t="e">
        <f>VLOOKUP($A1215,EVID_OSEVU!$A$1:$M$4972,11,FALSE)</f>
        <v>#N/A</v>
      </c>
      <c r="K1215" s="39"/>
      <c r="L1215" s="49"/>
      <c r="M1215" s="89" t="e">
        <f t="shared" si="18"/>
        <v>#N/A</v>
      </c>
      <c r="N1215" s="50"/>
      <c r="O1215" s="37" t="e">
        <f>VLOOKUP(EVID_HNOJENI!N1215,HNOJIVA_ALL!$A$2:$Z$3303,4,FALSE)</f>
        <v>#N/A</v>
      </c>
      <c r="P1215" s="51" t="e">
        <f>ROUND(VLOOKUP(EVID_HNOJENI!N1215,HNOJIVA_ALL!$A$2:$Z$3303,14,FALSE)*K1215*IF(L1215="t",10,IF(L1215="kg",0.01,IF(L1215="q",1,IF(L1215="l",0.01*VLOOKUP(EVID_HNOJENI!N1215,HNOJIVA_ALL!$A$2:$AE$3303,31,FALSE),"CHYBA")))),2)</f>
        <v>#N/A</v>
      </c>
      <c r="Q1215" s="51" t="e">
        <f>ROUND(VLOOKUP(EVID_HNOJENI!N1215,HNOJIVA_ALL!$A$2:$Z$3303,15,FALSE)*K1215*IF(L1215="t",10,IF(L1215="kg",0.01,IF(L1215="q",1,IF(L1215="l",0.01*VLOOKUP(EVID_HNOJENI!N1215,HNOJIVA_ALL!$A$2:$AE$3303,31,FALSE),"CHYBA")))),2)</f>
        <v>#N/A</v>
      </c>
      <c r="R1215" s="51" t="e">
        <f>ROUND(VLOOKUP(EVID_HNOJENI!N1215,HNOJIVA_ALL!$A$2:$Z$3303,16,FALSE)*K1215*IF(L1215="t",10,IF(L1215="kg",0.01,IF(L1215="q",1,IF(L1215="l",0.01*VLOOKUP(EVID_HNOJENI!N1215,HNOJIVA_ALL!$A$2:$AE$3303,31,FALSE),"CHYBA")))),2)</f>
        <v>#N/A</v>
      </c>
      <c r="S1215" s="51" t="e">
        <f>ROUND(VLOOKUP(EVID_HNOJENI!N1215,HNOJIVA_ALL!$A$2:$Z$3303,18,FALSE)*K1215*IF(L1215="t",10,IF(L1215="kg",0.01,IF(L1215="q",1,IF(L1215="l",0.01*VLOOKUP(EVID_HNOJENI!N1215,HNOJIVA_ALL!$A$2:$AE$3303,31,FALSE),"CHYBA")))),2)</f>
        <v>#N/A</v>
      </c>
      <c r="T1215" s="51" t="e">
        <f>ROUND(VLOOKUP(EVID_HNOJENI!N1215,HNOJIVA_ALL!$A$2:$Z$3303,17,FALSE)*K1215*IF(L1215="t",10,IF(L1215="kg",0.01,IF(L1215="q",1,IF(L1215="l",0.01*VLOOKUP(EVID_HNOJENI!N1215,HNOJIVA_ALL!$A$2:$AE$3303,31,FALSE),"CHYBA")))),2)</f>
        <v>#N/A</v>
      </c>
      <c r="U1215" s="51" t="e">
        <f>ROUND(VLOOKUP(EVID_HNOJENI!N1215,HNOJIVA_ALL!$A$2:$Z$3303,20,FALSE)*K1215*IF(L1215="t",10,IF(L1215="kg",0.01,IF(L1215="q",1,IF(L1215="l",0.01*VLOOKUP(EVID_HNOJENI!N1215,HNOJIVA_ALL!$A$2:$AE$3303,31,FALSE),"CHYBA")))),2)</f>
        <v>#N/A</v>
      </c>
    </row>
    <row r="1216" spans="1:21" x14ac:dyDescent="0.2">
      <c r="A1216" s="32"/>
      <c r="B1216" s="45" t="e">
        <f>VLOOKUP($A1216,EVID_OSEVU!$A$1:$M$4972,2,FALSE)</f>
        <v>#N/A</v>
      </c>
      <c r="C1216" s="45" t="e">
        <f>VLOOKUP($A1216,EVID_OSEVU!$A$1:$M$4972,3,FALSE)</f>
        <v>#N/A</v>
      </c>
      <c r="D1216" s="45" t="e">
        <f>VLOOKUP($A1216,EVID_OSEVU!$A$1:$M$4972,4,FALSE)</f>
        <v>#N/A</v>
      </c>
      <c r="E1216" s="45" t="e">
        <f>VLOOKUP($A1216,EVID_OSEVU!$A$1:$M$4972,7,FALSE)</f>
        <v>#N/A</v>
      </c>
      <c r="F1216" s="45" t="e">
        <f>VLOOKUP($A1216,EVID_OSEVU!$A$1:$M$4972,8,FALSE)</f>
        <v>#N/A</v>
      </c>
      <c r="G1216" s="45" t="e">
        <f>VLOOKUP($A1216,EVID_OSEVU!$A$1:$M$4972,11,FALSE)</f>
        <v>#N/A</v>
      </c>
      <c r="H1216" s="35"/>
      <c r="I1216" s="48"/>
      <c r="J1216" s="33" t="e">
        <f>VLOOKUP($A1216,EVID_OSEVU!$A$1:$M$4972,11,FALSE)</f>
        <v>#N/A</v>
      </c>
      <c r="K1216" s="39"/>
      <c r="L1216" s="49"/>
      <c r="M1216" s="89" t="e">
        <f t="shared" si="18"/>
        <v>#N/A</v>
      </c>
      <c r="N1216" s="50"/>
      <c r="O1216" s="37" t="e">
        <f>VLOOKUP(EVID_HNOJENI!N1216,HNOJIVA_ALL!$A$2:$Z$3303,4,FALSE)</f>
        <v>#N/A</v>
      </c>
      <c r="P1216" s="51" t="e">
        <f>ROUND(VLOOKUP(EVID_HNOJENI!N1216,HNOJIVA_ALL!$A$2:$Z$3303,14,FALSE)*K1216*IF(L1216="t",10,IF(L1216="kg",0.01,IF(L1216="q",1,IF(L1216="l",0.01*VLOOKUP(EVID_HNOJENI!N1216,HNOJIVA_ALL!$A$2:$AE$3303,31,FALSE),"CHYBA")))),2)</f>
        <v>#N/A</v>
      </c>
      <c r="Q1216" s="51" t="e">
        <f>ROUND(VLOOKUP(EVID_HNOJENI!N1216,HNOJIVA_ALL!$A$2:$Z$3303,15,FALSE)*K1216*IF(L1216="t",10,IF(L1216="kg",0.01,IF(L1216="q",1,IF(L1216="l",0.01*VLOOKUP(EVID_HNOJENI!N1216,HNOJIVA_ALL!$A$2:$AE$3303,31,FALSE),"CHYBA")))),2)</f>
        <v>#N/A</v>
      </c>
      <c r="R1216" s="51" t="e">
        <f>ROUND(VLOOKUP(EVID_HNOJENI!N1216,HNOJIVA_ALL!$A$2:$Z$3303,16,FALSE)*K1216*IF(L1216="t",10,IF(L1216="kg",0.01,IF(L1216="q",1,IF(L1216="l",0.01*VLOOKUP(EVID_HNOJENI!N1216,HNOJIVA_ALL!$A$2:$AE$3303,31,FALSE),"CHYBA")))),2)</f>
        <v>#N/A</v>
      </c>
      <c r="S1216" s="51" t="e">
        <f>ROUND(VLOOKUP(EVID_HNOJENI!N1216,HNOJIVA_ALL!$A$2:$Z$3303,18,FALSE)*K1216*IF(L1216="t",10,IF(L1216="kg",0.01,IF(L1216="q",1,IF(L1216="l",0.01*VLOOKUP(EVID_HNOJENI!N1216,HNOJIVA_ALL!$A$2:$AE$3303,31,FALSE),"CHYBA")))),2)</f>
        <v>#N/A</v>
      </c>
      <c r="T1216" s="51" t="e">
        <f>ROUND(VLOOKUP(EVID_HNOJENI!N1216,HNOJIVA_ALL!$A$2:$Z$3303,17,FALSE)*K1216*IF(L1216="t",10,IF(L1216="kg",0.01,IF(L1216="q",1,IF(L1216="l",0.01*VLOOKUP(EVID_HNOJENI!N1216,HNOJIVA_ALL!$A$2:$AE$3303,31,FALSE),"CHYBA")))),2)</f>
        <v>#N/A</v>
      </c>
      <c r="U1216" s="51" t="e">
        <f>ROUND(VLOOKUP(EVID_HNOJENI!N1216,HNOJIVA_ALL!$A$2:$Z$3303,20,FALSE)*K1216*IF(L1216="t",10,IF(L1216="kg",0.01,IF(L1216="q",1,IF(L1216="l",0.01*VLOOKUP(EVID_HNOJENI!N1216,HNOJIVA_ALL!$A$2:$AE$3303,31,FALSE),"CHYBA")))),2)</f>
        <v>#N/A</v>
      </c>
    </row>
    <row r="1217" spans="1:21" x14ac:dyDescent="0.2">
      <c r="A1217" s="32"/>
      <c r="B1217" s="45" t="e">
        <f>VLOOKUP($A1217,EVID_OSEVU!$A$1:$M$4972,2,FALSE)</f>
        <v>#N/A</v>
      </c>
      <c r="C1217" s="45" t="e">
        <f>VLOOKUP($A1217,EVID_OSEVU!$A$1:$M$4972,3,FALSE)</f>
        <v>#N/A</v>
      </c>
      <c r="D1217" s="45" t="e">
        <f>VLOOKUP($A1217,EVID_OSEVU!$A$1:$M$4972,4,FALSE)</f>
        <v>#N/A</v>
      </c>
      <c r="E1217" s="45" t="e">
        <f>VLOOKUP($A1217,EVID_OSEVU!$A$1:$M$4972,7,FALSE)</f>
        <v>#N/A</v>
      </c>
      <c r="F1217" s="45" t="e">
        <f>VLOOKUP($A1217,EVID_OSEVU!$A$1:$M$4972,8,FALSE)</f>
        <v>#N/A</v>
      </c>
      <c r="G1217" s="45" t="e">
        <f>VLOOKUP($A1217,EVID_OSEVU!$A$1:$M$4972,11,FALSE)</f>
        <v>#N/A</v>
      </c>
      <c r="H1217" s="35"/>
      <c r="I1217" s="48"/>
      <c r="J1217" s="33" t="e">
        <f>VLOOKUP($A1217,EVID_OSEVU!$A$1:$M$4972,11,FALSE)</f>
        <v>#N/A</v>
      </c>
      <c r="K1217" s="39"/>
      <c r="L1217" s="49"/>
      <c r="M1217" s="89" t="e">
        <f t="shared" si="18"/>
        <v>#N/A</v>
      </c>
      <c r="N1217" s="50"/>
      <c r="O1217" s="37" t="e">
        <f>VLOOKUP(EVID_HNOJENI!N1217,HNOJIVA_ALL!$A$2:$Z$3303,4,FALSE)</f>
        <v>#N/A</v>
      </c>
      <c r="P1217" s="51" t="e">
        <f>ROUND(VLOOKUP(EVID_HNOJENI!N1217,HNOJIVA_ALL!$A$2:$Z$3303,14,FALSE)*K1217*IF(L1217="t",10,IF(L1217="kg",0.01,IF(L1217="q",1,IF(L1217="l",0.01*VLOOKUP(EVID_HNOJENI!N1217,HNOJIVA_ALL!$A$2:$AE$3303,31,FALSE),"CHYBA")))),2)</f>
        <v>#N/A</v>
      </c>
      <c r="Q1217" s="51" t="e">
        <f>ROUND(VLOOKUP(EVID_HNOJENI!N1217,HNOJIVA_ALL!$A$2:$Z$3303,15,FALSE)*K1217*IF(L1217="t",10,IF(L1217="kg",0.01,IF(L1217="q",1,IF(L1217="l",0.01*VLOOKUP(EVID_HNOJENI!N1217,HNOJIVA_ALL!$A$2:$AE$3303,31,FALSE),"CHYBA")))),2)</f>
        <v>#N/A</v>
      </c>
      <c r="R1217" s="51" t="e">
        <f>ROUND(VLOOKUP(EVID_HNOJENI!N1217,HNOJIVA_ALL!$A$2:$Z$3303,16,FALSE)*K1217*IF(L1217="t",10,IF(L1217="kg",0.01,IF(L1217="q",1,IF(L1217="l",0.01*VLOOKUP(EVID_HNOJENI!N1217,HNOJIVA_ALL!$A$2:$AE$3303,31,FALSE),"CHYBA")))),2)</f>
        <v>#N/A</v>
      </c>
      <c r="S1217" s="51" t="e">
        <f>ROUND(VLOOKUP(EVID_HNOJENI!N1217,HNOJIVA_ALL!$A$2:$Z$3303,18,FALSE)*K1217*IF(L1217="t",10,IF(L1217="kg",0.01,IF(L1217="q",1,IF(L1217="l",0.01*VLOOKUP(EVID_HNOJENI!N1217,HNOJIVA_ALL!$A$2:$AE$3303,31,FALSE),"CHYBA")))),2)</f>
        <v>#N/A</v>
      </c>
      <c r="T1217" s="51" t="e">
        <f>ROUND(VLOOKUP(EVID_HNOJENI!N1217,HNOJIVA_ALL!$A$2:$Z$3303,17,FALSE)*K1217*IF(L1217="t",10,IF(L1217="kg",0.01,IF(L1217="q",1,IF(L1217="l",0.01*VLOOKUP(EVID_HNOJENI!N1217,HNOJIVA_ALL!$A$2:$AE$3303,31,FALSE),"CHYBA")))),2)</f>
        <v>#N/A</v>
      </c>
      <c r="U1217" s="51" t="e">
        <f>ROUND(VLOOKUP(EVID_HNOJENI!N1217,HNOJIVA_ALL!$A$2:$Z$3303,20,FALSE)*K1217*IF(L1217="t",10,IF(L1217="kg",0.01,IF(L1217="q",1,IF(L1217="l",0.01*VLOOKUP(EVID_HNOJENI!N1217,HNOJIVA_ALL!$A$2:$AE$3303,31,FALSE),"CHYBA")))),2)</f>
        <v>#N/A</v>
      </c>
    </row>
    <row r="1218" spans="1:21" x14ac:dyDescent="0.2">
      <c r="A1218" s="32"/>
      <c r="B1218" s="45" t="e">
        <f>VLOOKUP($A1218,EVID_OSEVU!$A$1:$M$4972,2,FALSE)</f>
        <v>#N/A</v>
      </c>
      <c r="C1218" s="45" t="e">
        <f>VLOOKUP($A1218,EVID_OSEVU!$A$1:$M$4972,3,FALSE)</f>
        <v>#N/A</v>
      </c>
      <c r="D1218" s="45" t="e">
        <f>VLOOKUP($A1218,EVID_OSEVU!$A$1:$M$4972,4,FALSE)</f>
        <v>#N/A</v>
      </c>
      <c r="E1218" s="45" t="e">
        <f>VLOOKUP($A1218,EVID_OSEVU!$A$1:$M$4972,7,FALSE)</f>
        <v>#N/A</v>
      </c>
      <c r="F1218" s="45" t="e">
        <f>VLOOKUP($A1218,EVID_OSEVU!$A$1:$M$4972,8,FALSE)</f>
        <v>#N/A</v>
      </c>
      <c r="G1218" s="45" t="e">
        <f>VLOOKUP($A1218,EVID_OSEVU!$A$1:$M$4972,11,FALSE)</f>
        <v>#N/A</v>
      </c>
      <c r="H1218" s="35"/>
      <c r="I1218" s="48"/>
      <c r="J1218" s="33" t="e">
        <f>VLOOKUP($A1218,EVID_OSEVU!$A$1:$M$4972,11,FALSE)</f>
        <v>#N/A</v>
      </c>
      <c r="K1218" s="39"/>
      <c r="L1218" s="49"/>
      <c r="M1218" s="89" t="e">
        <f t="shared" si="18"/>
        <v>#N/A</v>
      </c>
      <c r="N1218" s="50"/>
      <c r="O1218" s="37" t="e">
        <f>VLOOKUP(EVID_HNOJENI!N1218,HNOJIVA_ALL!$A$2:$Z$3303,4,FALSE)</f>
        <v>#N/A</v>
      </c>
      <c r="P1218" s="51" t="e">
        <f>ROUND(VLOOKUP(EVID_HNOJENI!N1218,HNOJIVA_ALL!$A$2:$Z$3303,14,FALSE)*K1218*IF(L1218="t",10,IF(L1218="kg",0.01,IF(L1218="q",1,IF(L1218="l",0.01*VLOOKUP(EVID_HNOJENI!N1218,HNOJIVA_ALL!$A$2:$AE$3303,31,FALSE),"CHYBA")))),2)</f>
        <v>#N/A</v>
      </c>
      <c r="Q1218" s="51" t="e">
        <f>ROUND(VLOOKUP(EVID_HNOJENI!N1218,HNOJIVA_ALL!$A$2:$Z$3303,15,FALSE)*K1218*IF(L1218="t",10,IF(L1218="kg",0.01,IF(L1218="q",1,IF(L1218="l",0.01*VLOOKUP(EVID_HNOJENI!N1218,HNOJIVA_ALL!$A$2:$AE$3303,31,FALSE),"CHYBA")))),2)</f>
        <v>#N/A</v>
      </c>
      <c r="R1218" s="51" t="e">
        <f>ROUND(VLOOKUP(EVID_HNOJENI!N1218,HNOJIVA_ALL!$A$2:$Z$3303,16,FALSE)*K1218*IF(L1218="t",10,IF(L1218="kg",0.01,IF(L1218="q",1,IF(L1218="l",0.01*VLOOKUP(EVID_HNOJENI!N1218,HNOJIVA_ALL!$A$2:$AE$3303,31,FALSE),"CHYBA")))),2)</f>
        <v>#N/A</v>
      </c>
      <c r="S1218" s="51" t="e">
        <f>ROUND(VLOOKUP(EVID_HNOJENI!N1218,HNOJIVA_ALL!$A$2:$Z$3303,18,FALSE)*K1218*IF(L1218="t",10,IF(L1218="kg",0.01,IF(L1218="q",1,IF(L1218="l",0.01*VLOOKUP(EVID_HNOJENI!N1218,HNOJIVA_ALL!$A$2:$AE$3303,31,FALSE),"CHYBA")))),2)</f>
        <v>#N/A</v>
      </c>
      <c r="T1218" s="51" t="e">
        <f>ROUND(VLOOKUP(EVID_HNOJENI!N1218,HNOJIVA_ALL!$A$2:$Z$3303,17,FALSE)*K1218*IF(L1218="t",10,IF(L1218="kg",0.01,IF(L1218="q",1,IF(L1218="l",0.01*VLOOKUP(EVID_HNOJENI!N1218,HNOJIVA_ALL!$A$2:$AE$3303,31,FALSE),"CHYBA")))),2)</f>
        <v>#N/A</v>
      </c>
      <c r="U1218" s="51" t="e">
        <f>ROUND(VLOOKUP(EVID_HNOJENI!N1218,HNOJIVA_ALL!$A$2:$Z$3303,20,FALSE)*K1218*IF(L1218="t",10,IF(L1218="kg",0.01,IF(L1218="q",1,IF(L1218="l",0.01*VLOOKUP(EVID_HNOJENI!N1218,HNOJIVA_ALL!$A$2:$AE$3303,31,FALSE),"CHYBA")))),2)</f>
        <v>#N/A</v>
      </c>
    </row>
    <row r="1219" spans="1:21" x14ac:dyDescent="0.2">
      <c r="A1219" s="32"/>
      <c r="B1219" s="45" t="e">
        <f>VLOOKUP($A1219,EVID_OSEVU!$A$1:$M$4972,2,FALSE)</f>
        <v>#N/A</v>
      </c>
      <c r="C1219" s="45" t="e">
        <f>VLOOKUP($A1219,EVID_OSEVU!$A$1:$M$4972,3,FALSE)</f>
        <v>#N/A</v>
      </c>
      <c r="D1219" s="45" t="e">
        <f>VLOOKUP($A1219,EVID_OSEVU!$A$1:$M$4972,4,FALSE)</f>
        <v>#N/A</v>
      </c>
      <c r="E1219" s="45" t="e">
        <f>VLOOKUP($A1219,EVID_OSEVU!$A$1:$M$4972,7,FALSE)</f>
        <v>#N/A</v>
      </c>
      <c r="F1219" s="45" t="e">
        <f>VLOOKUP($A1219,EVID_OSEVU!$A$1:$M$4972,8,FALSE)</f>
        <v>#N/A</v>
      </c>
      <c r="G1219" s="45" t="e">
        <f>VLOOKUP($A1219,EVID_OSEVU!$A$1:$M$4972,11,FALSE)</f>
        <v>#N/A</v>
      </c>
      <c r="H1219" s="35"/>
      <c r="I1219" s="48"/>
      <c r="J1219" s="33" t="e">
        <f>VLOOKUP($A1219,EVID_OSEVU!$A$1:$M$4972,11,FALSE)</f>
        <v>#N/A</v>
      </c>
      <c r="K1219" s="39"/>
      <c r="L1219" s="49"/>
      <c r="M1219" s="89" t="e">
        <f t="shared" si="18"/>
        <v>#N/A</v>
      </c>
      <c r="N1219" s="50"/>
      <c r="O1219" s="37" t="e">
        <f>VLOOKUP(EVID_HNOJENI!N1219,HNOJIVA_ALL!$A$2:$Z$3303,4,FALSE)</f>
        <v>#N/A</v>
      </c>
      <c r="P1219" s="51" t="e">
        <f>ROUND(VLOOKUP(EVID_HNOJENI!N1219,HNOJIVA_ALL!$A$2:$Z$3303,14,FALSE)*K1219*IF(L1219="t",10,IF(L1219="kg",0.01,IF(L1219="q",1,IF(L1219="l",0.01*VLOOKUP(EVID_HNOJENI!N1219,HNOJIVA_ALL!$A$2:$AE$3303,31,FALSE),"CHYBA")))),2)</f>
        <v>#N/A</v>
      </c>
      <c r="Q1219" s="51" t="e">
        <f>ROUND(VLOOKUP(EVID_HNOJENI!N1219,HNOJIVA_ALL!$A$2:$Z$3303,15,FALSE)*K1219*IF(L1219="t",10,IF(L1219="kg",0.01,IF(L1219="q",1,IF(L1219="l",0.01*VLOOKUP(EVID_HNOJENI!N1219,HNOJIVA_ALL!$A$2:$AE$3303,31,FALSE),"CHYBA")))),2)</f>
        <v>#N/A</v>
      </c>
      <c r="R1219" s="51" t="e">
        <f>ROUND(VLOOKUP(EVID_HNOJENI!N1219,HNOJIVA_ALL!$A$2:$Z$3303,16,FALSE)*K1219*IF(L1219="t",10,IF(L1219="kg",0.01,IF(L1219="q",1,IF(L1219="l",0.01*VLOOKUP(EVID_HNOJENI!N1219,HNOJIVA_ALL!$A$2:$AE$3303,31,FALSE),"CHYBA")))),2)</f>
        <v>#N/A</v>
      </c>
      <c r="S1219" s="51" t="e">
        <f>ROUND(VLOOKUP(EVID_HNOJENI!N1219,HNOJIVA_ALL!$A$2:$Z$3303,18,FALSE)*K1219*IF(L1219="t",10,IF(L1219="kg",0.01,IF(L1219="q",1,IF(L1219="l",0.01*VLOOKUP(EVID_HNOJENI!N1219,HNOJIVA_ALL!$A$2:$AE$3303,31,FALSE),"CHYBA")))),2)</f>
        <v>#N/A</v>
      </c>
      <c r="T1219" s="51" t="e">
        <f>ROUND(VLOOKUP(EVID_HNOJENI!N1219,HNOJIVA_ALL!$A$2:$Z$3303,17,FALSE)*K1219*IF(L1219="t",10,IF(L1219="kg",0.01,IF(L1219="q",1,IF(L1219="l",0.01*VLOOKUP(EVID_HNOJENI!N1219,HNOJIVA_ALL!$A$2:$AE$3303,31,FALSE),"CHYBA")))),2)</f>
        <v>#N/A</v>
      </c>
      <c r="U1219" s="51" t="e">
        <f>ROUND(VLOOKUP(EVID_HNOJENI!N1219,HNOJIVA_ALL!$A$2:$Z$3303,20,FALSE)*K1219*IF(L1219="t",10,IF(L1219="kg",0.01,IF(L1219="q",1,IF(L1219="l",0.01*VLOOKUP(EVID_HNOJENI!N1219,HNOJIVA_ALL!$A$2:$AE$3303,31,FALSE),"CHYBA")))),2)</f>
        <v>#N/A</v>
      </c>
    </row>
    <row r="1220" spans="1:21" x14ac:dyDescent="0.2">
      <c r="A1220" s="32"/>
      <c r="B1220" s="45" t="e">
        <f>VLOOKUP($A1220,EVID_OSEVU!$A$1:$M$4972,2,FALSE)</f>
        <v>#N/A</v>
      </c>
      <c r="C1220" s="45" t="e">
        <f>VLOOKUP($A1220,EVID_OSEVU!$A$1:$M$4972,3,FALSE)</f>
        <v>#N/A</v>
      </c>
      <c r="D1220" s="45" t="e">
        <f>VLOOKUP($A1220,EVID_OSEVU!$A$1:$M$4972,4,FALSE)</f>
        <v>#N/A</v>
      </c>
      <c r="E1220" s="45" t="e">
        <f>VLOOKUP($A1220,EVID_OSEVU!$A$1:$M$4972,7,FALSE)</f>
        <v>#N/A</v>
      </c>
      <c r="F1220" s="45" t="e">
        <f>VLOOKUP($A1220,EVID_OSEVU!$A$1:$M$4972,8,FALSE)</f>
        <v>#N/A</v>
      </c>
      <c r="G1220" s="45" t="e">
        <f>VLOOKUP($A1220,EVID_OSEVU!$A$1:$M$4972,11,FALSE)</f>
        <v>#N/A</v>
      </c>
      <c r="H1220" s="35"/>
      <c r="I1220" s="48"/>
      <c r="J1220" s="33" t="e">
        <f>VLOOKUP($A1220,EVID_OSEVU!$A$1:$M$4972,11,FALSE)</f>
        <v>#N/A</v>
      </c>
      <c r="K1220" s="39"/>
      <c r="L1220" s="49"/>
      <c r="M1220" s="89" t="e">
        <f t="shared" si="18"/>
        <v>#N/A</v>
      </c>
      <c r="N1220" s="50"/>
      <c r="O1220" s="37" t="e">
        <f>VLOOKUP(EVID_HNOJENI!N1220,HNOJIVA_ALL!$A$2:$Z$3303,4,FALSE)</f>
        <v>#N/A</v>
      </c>
      <c r="P1220" s="51" t="e">
        <f>ROUND(VLOOKUP(EVID_HNOJENI!N1220,HNOJIVA_ALL!$A$2:$Z$3303,14,FALSE)*K1220*IF(L1220="t",10,IF(L1220="kg",0.01,IF(L1220="q",1,IF(L1220="l",0.01*VLOOKUP(EVID_HNOJENI!N1220,HNOJIVA_ALL!$A$2:$AE$3303,31,FALSE),"CHYBA")))),2)</f>
        <v>#N/A</v>
      </c>
      <c r="Q1220" s="51" t="e">
        <f>ROUND(VLOOKUP(EVID_HNOJENI!N1220,HNOJIVA_ALL!$A$2:$Z$3303,15,FALSE)*K1220*IF(L1220="t",10,IF(L1220="kg",0.01,IF(L1220="q",1,IF(L1220="l",0.01*VLOOKUP(EVID_HNOJENI!N1220,HNOJIVA_ALL!$A$2:$AE$3303,31,FALSE),"CHYBA")))),2)</f>
        <v>#N/A</v>
      </c>
      <c r="R1220" s="51" t="e">
        <f>ROUND(VLOOKUP(EVID_HNOJENI!N1220,HNOJIVA_ALL!$A$2:$Z$3303,16,FALSE)*K1220*IF(L1220="t",10,IF(L1220="kg",0.01,IF(L1220="q",1,IF(L1220="l",0.01*VLOOKUP(EVID_HNOJENI!N1220,HNOJIVA_ALL!$A$2:$AE$3303,31,FALSE),"CHYBA")))),2)</f>
        <v>#N/A</v>
      </c>
      <c r="S1220" s="51" t="e">
        <f>ROUND(VLOOKUP(EVID_HNOJENI!N1220,HNOJIVA_ALL!$A$2:$Z$3303,18,FALSE)*K1220*IF(L1220="t",10,IF(L1220="kg",0.01,IF(L1220="q",1,IF(L1220="l",0.01*VLOOKUP(EVID_HNOJENI!N1220,HNOJIVA_ALL!$A$2:$AE$3303,31,FALSE),"CHYBA")))),2)</f>
        <v>#N/A</v>
      </c>
      <c r="T1220" s="51" t="e">
        <f>ROUND(VLOOKUP(EVID_HNOJENI!N1220,HNOJIVA_ALL!$A$2:$Z$3303,17,FALSE)*K1220*IF(L1220="t",10,IF(L1220="kg",0.01,IF(L1220="q",1,IF(L1220="l",0.01*VLOOKUP(EVID_HNOJENI!N1220,HNOJIVA_ALL!$A$2:$AE$3303,31,FALSE),"CHYBA")))),2)</f>
        <v>#N/A</v>
      </c>
      <c r="U1220" s="51" t="e">
        <f>ROUND(VLOOKUP(EVID_HNOJENI!N1220,HNOJIVA_ALL!$A$2:$Z$3303,20,FALSE)*K1220*IF(L1220="t",10,IF(L1220="kg",0.01,IF(L1220="q",1,IF(L1220="l",0.01*VLOOKUP(EVID_HNOJENI!N1220,HNOJIVA_ALL!$A$2:$AE$3303,31,FALSE),"CHYBA")))),2)</f>
        <v>#N/A</v>
      </c>
    </row>
    <row r="1221" spans="1:21" x14ac:dyDescent="0.2">
      <c r="A1221" s="32"/>
      <c r="B1221" s="45" t="e">
        <f>VLOOKUP($A1221,EVID_OSEVU!$A$1:$M$4972,2,FALSE)</f>
        <v>#N/A</v>
      </c>
      <c r="C1221" s="45" t="e">
        <f>VLOOKUP($A1221,EVID_OSEVU!$A$1:$M$4972,3,FALSE)</f>
        <v>#N/A</v>
      </c>
      <c r="D1221" s="45" t="e">
        <f>VLOOKUP($A1221,EVID_OSEVU!$A$1:$M$4972,4,FALSE)</f>
        <v>#N/A</v>
      </c>
      <c r="E1221" s="45" t="e">
        <f>VLOOKUP($A1221,EVID_OSEVU!$A$1:$M$4972,7,FALSE)</f>
        <v>#N/A</v>
      </c>
      <c r="F1221" s="45" t="e">
        <f>VLOOKUP($A1221,EVID_OSEVU!$A$1:$M$4972,8,FALSE)</f>
        <v>#N/A</v>
      </c>
      <c r="G1221" s="45" t="e">
        <f>VLOOKUP($A1221,EVID_OSEVU!$A$1:$M$4972,11,FALSE)</f>
        <v>#N/A</v>
      </c>
      <c r="H1221" s="35"/>
      <c r="I1221" s="48"/>
      <c r="J1221" s="33" t="e">
        <f>VLOOKUP($A1221,EVID_OSEVU!$A$1:$M$4972,11,FALSE)</f>
        <v>#N/A</v>
      </c>
      <c r="K1221" s="39"/>
      <c r="L1221" s="49"/>
      <c r="M1221" s="89" t="e">
        <f t="shared" ref="M1221:M1284" si="19">K1221*J1221</f>
        <v>#N/A</v>
      </c>
      <c r="N1221" s="50"/>
      <c r="O1221" s="37" t="e">
        <f>VLOOKUP(EVID_HNOJENI!N1221,HNOJIVA_ALL!$A$2:$Z$3303,4,FALSE)</f>
        <v>#N/A</v>
      </c>
      <c r="P1221" s="51" t="e">
        <f>ROUND(VLOOKUP(EVID_HNOJENI!N1221,HNOJIVA_ALL!$A$2:$Z$3303,14,FALSE)*K1221*IF(L1221="t",10,IF(L1221="kg",0.01,IF(L1221="q",1,IF(L1221="l",0.01*VLOOKUP(EVID_HNOJENI!N1221,HNOJIVA_ALL!$A$2:$AE$3303,31,FALSE),"CHYBA")))),2)</f>
        <v>#N/A</v>
      </c>
      <c r="Q1221" s="51" t="e">
        <f>ROUND(VLOOKUP(EVID_HNOJENI!N1221,HNOJIVA_ALL!$A$2:$Z$3303,15,FALSE)*K1221*IF(L1221="t",10,IF(L1221="kg",0.01,IF(L1221="q",1,IF(L1221="l",0.01*VLOOKUP(EVID_HNOJENI!N1221,HNOJIVA_ALL!$A$2:$AE$3303,31,FALSE),"CHYBA")))),2)</f>
        <v>#N/A</v>
      </c>
      <c r="R1221" s="51" t="e">
        <f>ROUND(VLOOKUP(EVID_HNOJENI!N1221,HNOJIVA_ALL!$A$2:$Z$3303,16,FALSE)*K1221*IF(L1221="t",10,IF(L1221="kg",0.01,IF(L1221="q",1,IF(L1221="l",0.01*VLOOKUP(EVID_HNOJENI!N1221,HNOJIVA_ALL!$A$2:$AE$3303,31,FALSE),"CHYBA")))),2)</f>
        <v>#N/A</v>
      </c>
      <c r="S1221" s="51" t="e">
        <f>ROUND(VLOOKUP(EVID_HNOJENI!N1221,HNOJIVA_ALL!$A$2:$Z$3303,18,FALSE)*K1221*IF(L1221="t",10,IF(L1221="kg",0.01,IF(L1221="q",1,IF(L1221="l",0.01*VLOOKUP(EVID_HNOJENI!N1221,HNOJIVA_ALL!$A$2:$AE$3303,31,FALSE),"CHYBA")))),2)</f>
        <v>#N/A</v>
      </c>
      <c r="T1221" s="51" t="e">
        <f>ROUND(VLOOKUP(EVID_HNOJENI!N1221,HNOJIVA_ALL!$A$2:$Z$3303,17,FALSE)*K1221*IF(L1221="t",10,IF(L1221="kg",0.01,IF(L1221="q",1,IF(L1221="l",0.01*VLOOKUP(EVID_HNOJENI!N1221,HNOJIVA_ALL!$A$2:$AE$3303,31,FALSE),"CHYBA")))),2)</f>
        <v>#N/A</v>
      </c>
      <c r="U1221" s="51" t="e">
        <f>ROUND(VLOOKUP(EVID_HNOJENI!N1221,HNOJIVA_ALL!$A$2:$Z$3303,20,FALSE)*K1221*IF(L1221="t",10,IF(L1221="kg",0.01,IF(L1221="q",1,IF(L1221="l",0.01*VLOOKUP(EVID_HNOJENI!N1221,HNOJIVA_ALL!$A$2:$AE$3303,31,FALSE),"CHYBA")))),2)</f>
        <v>#N/A</v>
      </c>
    </row>
    <row r="1222" spans="1:21" x14ac:dyDescent="0.2">
      <c r="A1222" s="32"/>
      <c r="B1222" s="45" t="e">
        <f>VLOOKUP($A1222,EVID_OSEVU!$A$1:$M$4972,2,FALSE)</f>
        <v>#N/A</v>
      </c>
      <c r="C1222" s="45" t="e">
        <f>VLOOKUP($A1222,EVID_OSEVU!$A$1:$M$4972,3,FALSE)</f>
        <v>#N/A</v>
      </c>
      <c r="D1222" s="45" t="e">
        <f>VLOOKUP($A1222,EVID_OSEVU!$A$1:$M$4972,4,FALSE)</f>
        <v>#N/A</v>
      </c>
      <c r="E1222" s="45" t="e">
        <f>VLOOKUP($A1222,EVID_OSEVU!$A$1:$M$4972,7,FALSE)</f>
        <v>#N/A</v>
      </c>
      <c r="F1222" s="45" t="e">
        <f>VLOOKUP($A1222,EVID_OSEVU!$A$1:$M$4972,8,FALSE)</f>
        <v>#N/A</v>
      </c>
      <c r="G1222" s="45" t="e">
        <f>VLOOKUP($A1222,EVID_OSEVU!$A$1:$M$4972,11,FALSE)</f>
        <v>#N/A</v>
      </c>
      <c r="H1222" s="35"/>
      <c r="I1222" s="48"/>
      <c r="J1222" s="33" t="e">
        <f>VLOOKUP($A1222,EVID_OSEVU!$A$1:$M$4972,11,FALSE)</f>
        <v>#N/A</v>
      </c>
      <c r="K1222" s="39"/>
      <c r="L1222" s="49"/>
      <c r="M1222" s="89" t="e">
        <f t="shared" si="19"/>
        <v>#N/A</v>
      </c>
      <c r="N1222" s="50"/>
      <c r="O1222" s="37" t="e">
        <f>VLOOKUP(EVID_HNOJENI!N1222,HNOJIVA_ALL!$A$2:$Z$3303,4,FALSE)</f>
        <v>#N/A</v>
      </c>
      <c r="P1222" s="51" t="e">
        <f>ROUND(VLOOKUP(EVID_HNOJENI!N1222,HNOJIVA_ALL!$A$2:$Z$3303,14,FALSE)*K1222*IF(L1222="t",10,IF(L1222="kg",0.01,IF(L1222="q",1,IF(L1222="l",0.01*VLOOKUP(EVID_HNOJENI!N1222,HNOJIVA_ALL!$A$2:$AE$3303,31,FALSE),"CHYBA")))),2)</f>
        <v>#N/A</v>
      </c>
      <c r="Q1222" s="51" t="e">
        <f>ROUND(VLOOKUP(EVID_HNOJENI!N1222,HNOJIVA_ALL!$A$2:$Z$3303,15,FALSE)*K1222*IF(L1222="t",10,IF(L1222="kg",0.01,IF(L1222="q",1,IF(L1222="l",0.01*VLOOKUP(EVID_HNOJENI!N1222,HNOJIVA_ALL!$A$2:$AE$3303,31,FALSE),"CHYBA")))),2)</f>
        <v>#N/A</v>
      </c>
      <c r="R1222" s="51" t="e">
        <f>ROUND(VLOOKUP(EVID_HNOJENI!N1222,HNOJIVA_ALL!$A$2:$Z$3303,16,FALSE)*K1222*IF(L1222="t",10,IF(L1222="kg",0.01,IF(L1222="q",1,IF(L1222="l",0.01*VLOOKUP(EVID_HNOJENI!N1222,HNOJIVA_ALL!$A$2:$AE$3303,31,FALSE),"CHYBA")))),2)</f>
        <v>#N/A</v>
      </c>
      <c r="S1222" s="51" t="e">
        <f>ROUND(VLOOKUP(EVID_HNOJENI!N1222,HNOJIVA_ALL!$A$2:$Z$3303,18,FALSE)*K1222*IF(L1222="t",10,IF(L1222="kg",0.01,IF(L1222="q",1,IF(L1222="l",0.01*VLOOKUP(EVID_HNOJENI!N1222,HNOJIVA_ALL!$A$2:$AE$3303,31,FALSE),"CHYBA")))),2)</f>
        <v>#N/A</v>
      </c>
      <c r="T1222" s="51" t="e">
        <f>ROUND(VLOOKUP(EVID_HNOJENI!N1222,HNOJIVA_ALL!$A$2:$Z$3303,17,FALSE)*K1222*IF(L1222="t",10,IF(L1222="kg",0.01,IF(L1222="q",1,IF(L1222="l",0.01*VLOOKUP(EVID_HNOJENI!N1222,HNOJIVA_ALL!$A$2:$AE$3303,31,FALSE),"CHYBA")))),2)</f>
        <v>#N/A</v>
      </c>
      <c r="U1222" s="51" t="e">
        <f>ROUND(VLOOKUP(EVID_HNOJENI!N1222,HNOJIVA_ALL!$A$2:$Z$3303,20,FALSE)*K1222*IF(L1222="t",10,IF(L1222="kg",0.01,IF(L1222="q",1,IF(L1222="l",0.01*VLOOKUP(EVID_HNOJENI!N1222,HNOJIVA_ALL!$A$2:$AE$3303,31,FALSE),"CHYBA")))),2)</f>
        <v>#N/A</v>
      </c>
    </row>
    <row r="1223" spans="1:21" x14ac:dyDescent="0.2">
      <c r="A1223" s="32"/>
      <c r="B1223" s="45" t="e">
        <f>VLOOKUP($A1223,EVID_OSEVU!$A$1:$M$4972,2,FALSE)</f>
        <v>#N/A</v>
      </c>
      <c r="C1223" s="45" t="e">
        <f>VLOOKUP($A1223,EVID_OSEVU!$A$1:$M$4972,3,FALSE)</f>
        <v>#N/A</v>
      </c>
      <c r="D1223" s="45" t="e">
        <f>VLOOKUP($A1223,EVID_OSEVU!$A$1:$M$4972,4,FALSE)</f>
        <v>#N/A</v>
      </c>
      <c r="E1223" s="45" t="e">
        <f>VLOOKUP($A1223,EVID_OSEVU!$A$1:$M$4972,7,FALSE)</f>
        <v>#N/A</v>
      </c>
      <c r="F1223" s="45" t="e">
        <f>VLOOKUP($A1223,EVID_OSEVU!$A$1:$M$4972,8,FALSE)</f>
        <v>#N/A</v>
      </c>
      <c r="G1223" s="45" t="e">
        <f>VLOOKUP($A1223,EVID_OSEVU!$A$1:$M$4972,11,FALSE)</f>
        <v>#N/A</v>
      </c>
      <c r="H1223" s="35"/>
      <c r="I1223" s="48"/>
      <c r="J1223" s="33" t="e">
        <f>VLOOKUP($A1223,EVID_OSEVU!$A$1:$M$4972,11,FALSE)</f>
        <v>#N/A</v>
      </c>
      <c r="K1223" s="39"/>
      <c r="L1223" s="49"/>
      <c r="M1223" s="89" t="e">
        <f t="shared" si="19"/>
        <v>#N/A</v>
      </c>
      <c r="N1223" s="50"/>
      <c r="O1223" s="37" t="e">
        <f>VLOOKUP(EVID_HNOJENI!N1223,HNOJIVA_ALL!$A$2:$Z$3303,4,FALSE)</f>
        <v>#N/A</v>
      </c>
      <c r="P1223" s="51" t="e">
        <f>ROUND(VLOOKUP(EVID_HNOJENI!N1223,HNOJIVA_ALL!$A$2:$Z$3303,14,FALSE)*K1223*IF(L1223="t",10,IF(L1223="kg",0.01,IF(L1223="q",1,IF(L1223="l",0.01*VLOOKUP(EVID_HNOJENI!N1223,HNOJIVA_ALL!$A$2:$AE$3303,31,FALSE),"CHYBA")))),2)</f>
        <v>#N/A</v>
      </c>
      <c r="Q1223" s="51" t="e">
        <f>ROUND(VLOOKUP(EVID_HNOJENI!N1223,HNOJIVA_ALL!$A$2:$Z$3303,15,FALSE)*K1223*IF(L1223="t",10,IF(L1223="kg",0.01,IF(L1223="q",1,IF(L1223="l",0.01*VLOOKUP(EVID_HNOJENI!N1223,HNOJIVA_ALL!$A$2:$AE$3303,31,FALSE),"CHYBA")))),2)</f>
        <v>#N/A</v>
      </c>
      <c r="R1223" s="51" t="e">
        <f>ROUND(VLOOKUP(EVID_HNOJENI!N1223,HNOJIVA_ALL!$A$2:$Z$3303,16,FALSE)*K1223*IF(L1223="t",10,IF(L1223="kg",0.01,IF(L1223="q",1,IF(L1223="l",0.01*VLOOKUP(EVID_HNOJENI!N1223,HNOJIVA_ALL!$A$2:$AE$3303,31,FALSE),"CHYBA")))),2)</f>
        <v>#N/A</v>
      </c>
      <c r="S1223" s="51" t="e">
        <f>ROUND(VLOOKUP(EVID_HNOJENI!N1223,HNOJIVA_ALL!$A$2:$Z$3303,18,FALSE)*K1223*IF(L1223="t",10,IF(L1223="kg",0.01,IF(L1223="q",1,IF(L1223="l",0.01*VLOOKUP(EVID_HNOJENI!N1223,HNOJIVA_ALL!$A$2:$AE$3303,31,FALSE),"CHYBA")))),2)</f>
        <v>#N/A</v>
      </c>
      <c r="T1223" s="51" t="e">
        <f>ROUND(VLOOKUP(EVID_HNOJENI!N1223,HNOJIVA_ALL!$A$2:$Z$3303,17,FALSE)*K1223*IF(L1223="t",10,IF(L1223="kg",0.01,IF(L1223="q",1,IF(L1223="l",0.01*VLOOKUP(EVID_HNOJENI!N1223,HNOJIVA_ALL!$A$2:$AE$3303,31,FALSE),"CHYBA")))),2)</f>
        <v>#N/A</v>
      </c>
      <c r="U1223" s="51" t="e">
        <f>ROUND(VLOOKUP(EVID_HNOJENI!N1223,HNOJIVA_ALL!$A$2:$Z$3303,20,FALSE)*K1223*IF(L1223="t",10,IF(L1223="kg",0.01,IF(L1223="q",1,IF(L1223="l",0.01*VLOOKUP(EVID_HNOJENI!N1223,HNOJIVA_ALL!$A$2:$AE$3303,31,FALSE),"CHYBA")))),2)</f>
        <v>#N/A</v>
      </c>
    </row>
    <row r="1224" spans="1:21" x14ac:dyDescent="0.2">
      <c r="A1224" s="32"/>
      <c r="B1224" s="45" t="e">
        <f>VLOOKUP($A1224,EVID_OSEVU!$A$1:$M$4972,2,FALSE)</f>
        <v>#N/A</v>
      </c>
      <c r="C1224" s="45" t="e">
        <f>VLOOKUP($A1224,EVID_OSEVU!$A$1:$M$4972,3,FALSE)</f>
        <v>#N/A</v>
      </c>
      <c r="D1224" s="45" t="e">
        <f>VLOOKUP($A1224,EVID_OSEVU!$A$1:$M$4972,4,FALSE)</f>
        <v>#N/A</v>
      </c>
      <c r="E1224" s="45" t="e">
        <f>VLOOKUP($A1224,EVID_OSEVU!$A$1:$M$4972,7,FALSE)</f>
        <v>#N/A</v>
      </c>
      <c r="F1224" s="45" t="e">
        <f>VLOOKUP($A1224,EVID_OSEVU!$A$1:$M$4972,8,FALSE)</f>
        <v>#N/A</v>
      </c>
      <c r="G1224" s="45" t="e">
        <f>VLOOKUP($A1224,EVID_OSEVU!$A$1:$M$4972,11,FALSE)</f>
        <v>#N/A</v>
      </c>
      <c r="H1224" s="35"/>
      <c r="I1224" s="48"/>
      <c r="J1224" s="33" t="e">
        <f>VLOOKUP($A1224,EVID_OSEVU!$A$1:$M$4972,11,FALSE)</f>
        <v>#N/A</v>
      </c>
      <c r="K1224" s="39"/>
      <c r="L1224" s="49"/>
      <c r="M1224" s="89" t="e">
        <f t="shared" si="19"/>
        <v>#N/A</v>
      </c>
      <c r="N1224" s="50"/>
      <c r="O1224" s="37" t="e">
        <f>VLOOKUP(EVID_HNOJENI!N1224,HNOJIVA_ALL!$A$2:$Z$3303,4,FALSE)</f>
        <v>#N/A</v>
      </c>
      <c r="P1224" s="51" t="e">
        <f>ROUND(VLOOKUP(EVID_HNOJENI!N1224,HNOJIVA_ALL!$A$2:$Z$3303,14,FALSE)*K1224*IF(L1224="t",10,IF(L1224="kg",0.01,IF(L1224="q",1,IF(L1224="l",0.01*VLOOKUP(EVID_HNOJENI!N1224,HNOJIVA_ALL!$A$2:$AE$3303,31,FALSE),"CHYBA")))),2)</f>
        <v>#N/A</v>
      </c>
      <c r="Q1224" s="51" t="e">
        <f>ROUND(VLOOKUP(EVID_HNOJENI!N1224,HNOJIVA_ALL!$A$2:$Z$3303,15,FALSE)*K1224*IF(L1224="t",10,IF(L1224="kg",0.01,IF(L1224="q",1,IF(L1224="l",0.01*VLOOKUP(EVID_HNOJENI!N1224,HNOJIVA_ALL!$A$2:$AE$3303,31,FALSE),"CHYBA")))),2)</f>
        <v>#N/A</v>
      </c>
      <c r="R1224" s="51" t="e">
        <f>ROUND(VLOOKUP(EVID_HNOJENI!N1224,HNOJIVA_ALL!$A$2:$Z$3303,16,FALSE)*K1224*IF(L1224="t",10,IF(L1224="kg",0.01,IF(L1224="q",1,IF(L1224="l",0.01*VLOOKUP(EVID_HNOJENI!N1224,HNOJIVA_ALL!$A$2:$AE$3303,31,FALSE),"CHYBA")))),2)</f>
        <v>#N/A</v>
      </c>
      <c r="S1224" s="51" t="e">
        <f>ROUND(VLOOKUP(EVID_HNOJENI!N1224,HNOJIVA_ALL!$A$2:$Z$3303,18,FALSE)*K1224*IF(L1224="t",10,IF(L1224="kg",0.01,IF(L1224="q",1,IF(L1224="l",0.01*VLOOKUP(EVID_HNOJENI!N1224,HNOJIVA_ALL!$A$2:$AE$3303,31,FALSE),"CHYBA")))),2)</f>
        <v>#N/A</v>
      </c>
      <c r="T1224" s="51" t="e">
        <f>ROUND(VLOOKUP(EVID_HNOJENI!N1224,HNOJIVA_ALL!$A$2:$Z$3303,17,FALSE)*K1224*IF(L1224="t",10,IF(L1224="kg",0.01,IF(L1224="q",1,IF(L1224="l",0.01*VLOOKUP(EVID_HNOJENI!N1224,HNOJIVA_ALL!$A$2:$AE$3303,31,FALSE),"CHYBA")))),2)</f>
        <v>#N/A</v>
      </c>
      <c r="U1224" s="51" t="e">
        <f>ROUND(VLOOKUP(EVID_HNOJENI!N1224,HNOJIVA_ALL!$A$2:$Z$3303,20,FALSE)*K1224*IF(L1224="t",10,IF(L1224="kg",0.01,IF(L1224="q",1,IF(L1224="l",0.01*VLOOKUP(EVID_HNOJENI!N1224,HNOJIVA_ALL!$A$2:$AE$3303,31,FALSE),"CHYBA")))),2)</f>
        <v>#N/A</v>
      </c>
    </row>
    <row r="1225" spans="1:21" x14ac:dyDescent="0.2">
      <c r="A1225" s="32"/>
      <c r="B1225" s="45" t="e">
        <f>VLOOKUP($A1225,EVID_OSEVU!$A$1:$M$4972,2,FALSE)</f>
        <v>#N/A</v>
      </c>
      <c r="C1225" s="45" t="e">
        <f>VLOOKUP($A1225,EVID_OSEVU!$A$1:$M$4972,3,FALSE)</f>
        <v>#N/A</v>
      </c>
      <c r="D1225" s="45" t="e">
        <f>VLOOKUP($A1225,EVID_OSEVU!$A$1:$M$4972,4,FALSE)</f>
        <v>#N/A</v>
      </c>
      <c r="E1225" s="45" t="e">
        <f>VLOOKUP($A1225,EVID_OSEVU!$A$1:$M$4972,7,FALSE)</f>
        <v>#N/A</v>
      </c>
      <c r="F1225" s="45" t="e">
        <f>VLOOKUP($A1225,EVID_OSEVU!$A$1:$M$4972,8,FALSE)</f>
        <v>#N/A</v>
      </c>
      <c r="G1225" s="45" t="e">
        <f>VLOOKUP($A1225,EVID_OSEVU!$A$1:$M$4972,11,FALSE)</f>
        <v>#N/A</v>
      </c>
      <c r="H1225" s="35"/>
      <c r="I1225" s="48"/>
      <c r="J1225" s="33" t="e">
        <f>VLOOKUP($A1225,EVID_OSEVU!$A$1:$M$4972,11,FALSE)</f>
        <v>#N/A</v>
      </c>
      <c r="K1225" s="39"/>
      <c r="L1225" s="49"/>
      <c r="M1225" s="89" t="e">
        <f t="shared" si="19"/>
        <v>#N/A</v>
      </c>
      <c r="N1225" s="50"/>
      <c r="O1225" s="37" t="e">
        <f>VLOOKUP(EVID_HNOJENI!N1225,HNOJIVA_ALL!$A$2:$Z$3303,4,FALSE)</f>
        <v>#N/A</v>
      </c>
      <c r="P1225" s="51" t="e">
        <f>ROUND(VLOOKUP(EVID_HNOJENI!N1225,HNOJIVA_ALL!$A$2:$Z$3303,14,FALSE)*K1225*IF(L1225="t",10,IF(L1225="kg",0.01,IF(L1225="q",1,IF(L1225="l",0.01*VLOOKUP(EVID_HNOJENI!N1225,HNOJIVA_ALL!$A$2:$AE$3303,31,FALSE),"CHYBA")))),2)</f>
        <v>#N/A</v>
      </c>
      <c r="Q1225" s="51" t="e">
        <f>ROUND(VLOOKUP(EVID_HNOJENI!N1225,HNOJIVA_ALL!$A$2:$Z$3303,15,FALSE)*K1225*IF(L1225="t",10,IF(L1225="kg",0.01,IF(L1225="q",1,IF(L1225="l",0.01*VLOOKUP(EVID_HNOJENI!N1225,HNOJIVA_ALL!$A$2:$AE$3303,31,FALSE),"CHYBA")))),2)</f>
        <v>#N/A</v>
      </c>
      <c r="R1225" s="51" t="e">
        <f>ROUND(VLOOKUP(EVID_HNOJENI!N1225,HNOJIVA_ALL!$A$2:$Z$3303,16,FALSE)*K1225*IF(L1225="t",10,IF(L1225="kg",0.01,IF(L1225="q",1,IF(L1225="l",0.01*VLOOKUP(EVID_HNOJENI!N1225,HNOJIVA_ALL!$A$2:$AE$3303,31,FALSE),"CHYBA")))),2)</f>
        <v>#N/A</v>
      </c>
      <c r="S1225" s="51" t="e">
        <f>ROUND(VLOOKUP(EVID_HNOJENI!N1225,HNOJIVA_ALL!$A$2:$Z$3303,18,FALSE)*K1225*IF(L1225="t",10,IF(L1225="kg",0.01,IF(L1225="q",1,IF(L1225="l",0.01*VLOOKUP(EVID_HNOJENI!N1225,HNOJIVA_ALL!$A$2:$AE$3303,31,FALSE),"CHYBA")))),2)</f>
        <v>#N/A</v>
      </c>
      <c r="T1225" s="51" t="e">
        <f>ROUND(VLOOKUP(EVID_HNOJENI!N1225,HNOJIVA_ALL!$A$2:$Z$3303,17,FALSE)*K1225*IF(L1225="t",10,IF(L1225="kg",0.01,IF(L1225="q",1,IF(L1225="l",0.01*VLOOKUP(EVID_HNOJENI!N1225,HNOJIVA_ALL!$A$2:$AE$3303,31,FALSE),"CHYBA")))),2)</f>
        <v>#N/A</v>
      </c>
      <c r="U1225" s="51" t="e">
        <f>ROUND(VLOOKUP(EVID_HNOJENI!N1225,HNOJIVA_ALL!$A$2:$Z$3303,20,FALSE)*K1225*IF(L1225="t",10,IF(L1225="kg",0.01,IF(L1225="q",1,IF(L1225="l",0.01*VLOOKUP(EVID_HNOJENI!N1225,HNOJIVA_ALL!$A$2:$AE$3303,31,FALSE),"CHYBA")))),2)</f>
        <v>#N/A</v>
      </c>
    </row>
    <row r="1226" spans="1:21" x14ac:dyDescent="0.2">
      <c r="A1226" s="32"/>
      <c r="B1226" s="45" t="e">
        <f>VLOOKUP($A1226,EVID_OSEVU!$A$1:$M$4972,2,FALSE)</f>
        <v>#N/A</v>
      </c>
      <c r="C1226" s="45" t="e">
        <f>VLOOKUP($A1226,EVID_OSEVU!$A$1:$M$4972,3,FALSE)</f>
        <v>#N/A</v>
      </c>
      <c r="D1226" s="45" t="e">
        <f>VLOOKUP($A1226,EVID_OSEVU!$A$1:$M$4972,4,FALSE)</f>
        <v>#N/A</v>
      </c>
      <c r="E1226" s="45" t="e">
        <f>VLOOKUP($A1226,EVID_OSEVU!$A$1:$M$4972,7,FALSE)</f>
        <v>#N/A</v>
      </c>
      <c r="F1226" s="45" t="e">
        <f>VLOOKUP($A1226,EVID_OSEVU!$A$1:$M$4972,8,FALSE)</f>
        <v>#N/A</v>
      </c>
      <c r="G1226" s="45" t="e">
        <f>VLOOKUP($A1226,EVID_OSEVU!$A$1:$M$4972,11,FALSE)</f>
        <v>#N/A</v>
      </c>
      <c r="H1226" s="35"/>
      <c r="I1226" s="48"/>
      <c r="J1226" s="33" t="e">
        <f>VLOOKUP($A1226,EVID_OSEVU!$A$1:$M$4972,11,FALSE)</f>
        <v>#N/A</v>
      </c>
      <c r="K1226" s="39"/>
      <c r="L1226" s="49"/>
      <c r="M1226" s="89" t="e">
        <f t="shared" si="19"/>
        <v>#N/A</v>
      </c>
      <c r="N1226" s="50"/>
      <c r="O1226" s="37" t="e">
        <f>VLOOKUP(EVID_HNOJENI!N1226,HNOJIVA_ALL!$A$2:$Z$3303,4,FALSE)</f>
        <v>#N/A</v>
      </c>
      <c r="P1226" s="51" t="e">
        <f>ROUND(VLOOKUP(EVID_HNOJENI!N1226,HNOJIVA_ALL!$A$2:$Z$3303,14,FALSE)*K1226*IF(L1226="t",10,IF(L1226="kg",0.01,IF(L1226="q",1,IF(L1226="l",0.01*VLOOKUP(EVID_HNOJENI!N1226,HNOJIVA_ALL!$A$2:$AE$3303,31,FALSE),"CHYBA")))),2)</f>
        <v>#N/A</v>
      </c>
      <c r="Q1226" s="51" t="e">
        <f>ROUND(VLOOKUP(EVID_HNOJENI!N1226,HNOJIVA_ALL!$A$2:$Z$3303,15,FALSE)*K1226*IF(L1226="t",10,IF(L1226="kg",0.01,IF(L1226="q",1,IF(L1226="l",0.01*VLOOKUP(EVID_HNOJENI!N1226,HNOJIVA_ALL!$A$2:$AE$3303,31,FALSE),"CHYBA")))),2)</f>
        <v>#N/A</v>
      </c>
      <c r="R1226" s="51" t="e">
        <f>ROUND(VLOOKUP(EVID_HNOJENI!N1226,HNOJIVA_ALL!$A$2:$Z$3303,16,FALSE)*K1226*IF(L1226="t",10,IF(L1226="kg",0.01,IF(L1226="q",1,IF(L1226="l",0.01*VLOOKUP(EVID_HNOJENI!N1226,HNOJIVA_ALL!$A$2:$AE$3303,31,FALSE),"CHYBA")))),2)</f>
        <v>#N/A</v>
      </c>
      <c r="S1226" s="51" t="e">
        <f>ROUND(VLOOKUP(EVID_HNOJENI!N1226,HNOJIVA_ALL!$A$2:$Z$3303,18,FALSE)*K1226*IF(L1226="t",10,IF(L1226="kg",0.01,IF(L1226="q",1,IF(L1226="l",0.01*VLOOKUP(EVID_HNOJENI!N1226,HNOJIVA_ALL!$A$2:$AE$3303,31,FALSE),"CHYBA")))),2)</f>
        <v>#N/A</v>
      </c>
      <c r="T1226" s="51" t="e">
        <f>ROUND(VLOOKUP(EVID_HNOJENI!N1226,HNOJIVA_ALL!$A$2:$Z$3303,17,FALSE)*K1226*IF(L1226="t",10,IF(L1226="kg",0.01,IF(L1226="q",1,IF(L1226="l",0.01*VLOOKUP(EVID_HNOJENI!N1226,HNOJIVA_ALL!$A$2:$AE$3303,31,FALSE),"CHYBA")))),2)</f>
        <v>#N/A</v>
      </c>
      <c r="U1226" s="51" t="e">
        <f>ROUND(VLOOKUP(EVID_HNOJENI!N1226,HNOJIVA_ALL!$A$2:$Z$3303,20,FALSE)*K1226*IF(L1226="t",10,IF(L1226="kg",0.01,IF(L1226="q",1,IF(L1226="l",0.01*VLOOKUP(EVID_HNOJENI!N1226,HNOJIVA_ALL!$A$2:$AE$3303,31,FALSE),"CHYBA")))),2)</f>
        <v>#N/A</v>
      </c>
    </row>
    <row r="1227" spans="1:21" x14ac:dyDescent="0.2">
      <c r="A1227" s="32"/>
      <c r="B1227" s="45" t="e">
        <f>VLOOKUP($A1227,EVID_OSEVU!$A$1:$M$4972,2,FALSE)</f>
        <v>#N/A</v>
      </c>
      <c r="C1227" s="45" t="e">
        <f>VLOOKUP($A1227,EVID_OSEVU!$A$1:$M$4972,3,FALSE)</f>
        <v>#N/A</v>
      </c>
      <c r="D1227" s="45" t="e">
        <f>VLOOKUP($A1227,EVID_OSEVU!$A$1:$M$4972,4,FALSE)</f>
        <v>#N/A</v>
      </c>
      <c r="E1227" s="45" t="e">
        <f>VLOOKUP($A1227,EVID_OSEVU!$A$1:$M$4972,7,FALSE)</f>
        <v>#N/A</v>
      </c>
      <c r="F1227" s="45" t="e">
        <f>VLOOKUP($A1227,EVID_OSEVU!$A$1:$M$4972,8,FALSE)</f>
        <v>#N/A</v>
      </c>
      <c r="G1227" s="45" t="e">
        <f>VLOOKUP($A1227,EVID_OSEVU!$A$1:$M$4972,11,FALSE)</f>
        <v>#N/A</v>
      </c>
      <c r="H1227" s="35"/>
      <c r="I1227" s="48"/>
      <c r="J1227" s="33" t="e">
        <f>VLOOKUP($A1227,EVID_OSEVU!$A$1:$M$4972,11,FALSE)</f>
        <v>#N/A</v>
      </c>
      <c r="K1227" s="39"/>
      <c r="L1227" s="49"/>
      <c r="M1227" s="89" t="e">
        <f t="shared" si="19"/>
        <v>#N/A</v>
      </c>
      <c r="N1227" s="50"/>
      <c r="O1227" s="37" t="e">
        <f>VLOOKUP(EVID_HNOJENI!N1227,HNOJIVA_ALL!$A$2:$Z$3303,4,FALSE)</f>
        <v>#N/A</v>
      </c>
      <c r="P1227" s="51" t="e">
        <f>ROUND(VLOOKUP(EVID_HNOJENI!N1227,HNOJIVA_ALL!$A$2:$Z$3303,14,FALSE)*K1227*IF(L1227="t",10,IF(L1227="kg",0.01,IF(L1227="q",1,IF(L1227="l",0.01*VLOOKUP(EVID_HNOJENI!N1227,HNOJIVA_ALL!$A$2:$AE$3303,31,FALSE),"CHYBA")))),2)</f>
        <v>#N/A</v>
      </c>
      <c r="Q1227" s="51" t="e">
        <f>ROUND(VLOOKUP(EVID_HNOJENI!N1227,HNOJIVA_ALL!$A$2:$Z$3303,15,FALSE)*K1227*IF(L1227="t",10,IF(L1227="kg",0.01,IF(L1227="q",1,IF(L1227="l",0.01*VLOOKUP(EVID_HNOJENI!N1227,HNOJIVA_ALL!$A$2:$AE$3303,31,FALSE),"CHYBA")))),2)</f>
        <v>#N/A</v>
      </c>
      <c r="R1227" s="51" t="e">
        <f>ROUND(VLOOKUP(EVID_HNOJENI!N1227,HNOJIVA_ALL!$A$2:$Z$3303,16,FALSE)*K1227*IF(L1227="t",10,IF(L1227="kg",0.01,IF(L1227="q",1,IF(L1227="l",0.01*VLOOKUP(EVID_HNOJENI!N1227,HNOJIVA_ALL!$A$2:$AE$3303,31,FALSE),"CHYBA")))),2)</f>
        <v>#N/A</v>
      </c>
      <c r="S1227" s="51" t="e">
        <f>ROUND(VLOOKUP(EVID_HNOJENI!N1227,HNOJIVA_ALL!$A$2:$Z$3303,18,FALSE)*K1227*IF(L1227="t",10,IF(L1227="kg",0.01,IF(L1227="q",1,IF(L1227="l",0.01*VLOOKUP(EVID_HNOJENI!N1227,HNOJIVA_ALL!$A$2:$AE$3303,31,FALSE),"CHYBA")))),2)</f>
        <v>#N/A</v>
      </c>
      <c r="T1227" s="51" t="e">
        <f>ROUND(VLOOKUP(EVID_HNOJENI!N1227,HNOJIVA_ALL!$A$2:$Z$3303,17,FALSE)*K1227*IF(L1227="t",10,IF(L1227="kg",0.01,IF(L1227="q",1,IF(L1227="l",0.01*VLOOKUP(EVID_HNOJENI!N1227,HNOJIVA_ALL!$A$2:$AE$3303,31,FALSE),"CHYBA")))),2)</f>
        <v>#N/A</v>
      </c>
      <c r="U1227" s="51" t="e">
        <f>ROUND(VLOOKUP(EVID_HNOJENI!N1227,HNOJIVA_ALL!$A$2:$Z$3303,20,FALSE)*K1227*IF(L1227="t",10,IF(L1227="kg",0.01,IF(L1227="q",1,IF(L1227="l",0.01*VLOOKUP(EVID_HNOJENI!N1227,HNOJIVA_ALL!$A$2:$AE$3303,31,FALSE),"CHYBA")))),2)</f>
        <v>#N/A</v>
      </c>
    </row>
    <row r="1228" spans="1:21" x14ac:dyDescent="0.2">
      <c r="A1228" s="32"/>
      <c r="B1228" s="45" t="e">
        <f>VLOOKUP($A1228,EVID_OSEVU!$A$1:$M$4972,2,FALSE)</f>
        <v>#N/A</v>
      </c>
      <c r="C1228" s="45" t="e">
        <f>VLOOKUP($A1228,EVID_OSEVU!$A$1:$M$4972,3,FALSE)</f>
        <v>#N/A</v>
      </c>
      <c r="D1228" s="45" t="e">
        <f>VLOOKUP($A1228,EVID_OSEVU!$A$1:$M$4972,4,FALSE)</f>
        <v>#N/A</v>
      </c>
      <c r="E1228" s="45" t="e">
        <f>VLOOKUP($A1228,EVID_OSEVU!$A$1:$M$4972,7,FALSE)</f>
        <v>#N/A</v>
      </c>
      <c r="F1228" s="45" t="e">
        <f>VLOOKUP($A1228,EVID_OSEVU!$A$1:$M$4972,8,FALSE)</f>
        <v>#N/A</v>
      </c>
      <c r="G1228" s="45" t="e">
        <f>VLOOKUP($A1228,EVID_OSEVU!$A$1:$M$4972,11,FALSE)</f>
        <v>#N/A</v>
      </c>
      <c r="H1228" s="35"/>
      <c r="I1228" s="48"/>
      <c r="J1228" s="33" t="e">
        <f>VLOOKUP($A1228,EVID_OSEVU!$A$1:$M$4972,11,FALSE)</f>
        <v>#N/A</v>
      </c>
      <c r="K1228" s="39"/>
      <c r="L1228" s="49"/>
      <c r="M1228" s="89" t="e">
        <f t="shared" si="19"/>
        <v>#N/A</v>
      </c>
      <c r="N1228" s="50"/>
      <c r="O1228" s="37" t="e">
        <f>VLOOKUP(EVID_HNOJENI!N1228,HNOJIVA_ALL!$A$2:$Z$3303,4,FALSE)</f>
        <v>#N/A</v>
      </c>
      <c r="P1228" s="51" t="e">
        <f>ROUND(VLOOKUP(EVID_HNOJENI!N1228,HNOJIVA_ALL!$A$2:$Z$3303,14,FALSE)*K1228*IF(L1228="t",10,IF(L1228="kg",0.01,IF(L1228="q",1,IF(L1228="l",0.01*VLOOKUP(EVID_HNOJENI!N1228,HNOJIVA_ALL!$A$2:$AE$3303,31,FALSE),"CHYBA")))),2)</f>
        <v>#N/A</v>
      </c>
      <c r="Q1228" s="51" t="e">
        <f>ROUND(VLOOKUP(EVID_HNOJENI!N1228,HNOJIVA_ALL!$A$2:$Z$3303,15,FALSE)*K1228*IF(L1228="t",10,IF(L1228="kg",0.01,IF(L1228="q",1,IF(L1228="l",0.01*VLOOKUP(EVID_HNOJENI!N1228,HNOJIVA_ALL!$A$2:$AE$3303,31,FALSE),"CHYBA")))),2)</f>
        <v>#N/A</v>
      </c>
      <c r="R1228" s="51" t="e">
        <f>ROUND(VLOOKUP(EVID_HNOJENI!N1228,HNOJIVA_ALL!$A$2:$Z$3303,16,FALSE)*K1228*IF(L1228="t",10,IF(L1228="kg",0.01,IF(L1228="q",1,IF(L1228="l",0.01*VLOOKUP(EVID_HNOJENI!N1228,HNOJIVA_ALL!$A$2:$AE$3303,31,FALSE),"CHYBA")))),2)</f>
        <v>#N/A</v>
      </c>
      <c r="S1228" s="51" t="e">
        <f>ROUND(VLOOKUP(EVID_HNOJENI!N1228,HNOJIVA_ALL!$A$2:$Z$3303,18,FALSE)*K1228*IF(L1228="t",10,IF(L1228="kg",0.01,IF(L1228="q",1,IF(L1228="l",0.01*VLOOKUP(EVID_HNOJENI!N1228,HNOJIVA_ALL!$A$2:$AE$3303,31,FALSE),"CHYBA")))),2)</f>
        <v>#N/A</v>
      </c>
      <c r="T1228" s="51" t="e">
        <f>ROUND(VLOOKUP(EVID_HNOJENI!N1228,HNOJIVA_ALL!$A$2:$Z$3303,17,FALSE)*K1228*IF(L1228="t",10,IF(L1228="kg",0.01,IF(L1228="q",1,IF(L1228="l",0.01*VLOOKUP(EVID_HNOJENI!N1228,HNOJIVA_ALL!$A$2:$AE$3303,31,FALSE),"CHYBA")))),2)</f>
        <v>#N/A</v>
      </c>
      <c r="U1228" s="51" t="e">
        <f>ROUND(VLOOKUP(EVID_HNOJENI!N1228,HNOJIVA_ALL!$A$2:$Z$3303,20,FALSE)*K1228*IF(L1228="t",10,IF(L1228="kg",0.01,IF(L1228="q",1,IF(L1228="l",0.01*VLOOKUP(EVID_HNOJENI!N1228,HNOJIVA_ALL!$A$2:$AE$3303,31,FALSE),"CHYBA")))),2)</f>
        <v>#N/A</v>
      </c>
    </row>
    <row r="1229" spans="1:21" x14ac:dyDescent="0.2">
      <c r="A1229" s="32"/>
      <c r="B1229" s="45" t="e">
        <f>VLOOKUP($A1229,EVID_OSEVU!$A$1:$M$4972,2,FALSE)</f>
        <v>#N/A</v>
      </c>
      <c r="C1229" s="45" t="e">
        <f>VLOOKUP($A1229,EVID_OSEVU!$A$1:$M$4972,3,FALSE)</f>
        <v>#N/A</v>
      </c>
      <c r="D1229" s="45" t="e">
        <f>VLOOKUP($A1229,EVID_OSEVU!$A$1:$M$4972,4,FALSE)</f>
        <v>#N/A</v>
      </c>
      <c r="E1229" s="45" t="e">
        <f>VLOOKUP($A1229,EVID_OSEVU!$A$1:$M$4972,7,FALSE)</f>
        <v>#N/A</v>
      </c>
      <c r="F1229" s="45" t="e">
        <f>VLOOKUP($A1229,EVID_OSEVU!$A$1:$M$4972,8,FALSE)</f>
        <v>#N/A</v>
      </c>
      <c r="G1229" s="45" t="e">
        <f>VLOOKUP($A1229,EVID_OSEVU!$A$1:$M$4972,11,FALSE)</f>
        <v>#N/A</v>
      </c>
      <c r="H1229" s="35"/>
      <c r="I1229" s="48"/>
      <c r="J1229" s="33" t="e">
        <f>VLOOKUP($A1229,EVID_OSEVU!$A$1:$M$4972,11,FALSE)</f>
        <v>#N/A</v>
      </c>
      <c r="K1229" s="39"/>
      <c r="L1229" s="49"/>
      <c r="M1229" s="89" t="e">
        <f t="shared" si="19"/>
        <v>#N/A</v>
      </c>
      <c r="N1229" s="50"/>
      <c r="O1229" s="37" t="e">
        <f>VLOOKUP(EVID_HNOJENI!N1229,HNOJIVA_ALL!$A$2:$Z$3303,4,FALSE)</f>
        <v>#N/A</v>
      </c>
      <c r="P1229" s="51" t="e">
        <f>ROUND(VLOOKUP(EVID_HNOJENI!N1229,HNOJIVA_ALL!$A$2:$Z$3303,14,FALSE)*K1229*IF(L1229="t",10,IF(L1229="kg",0.01,IF(L1229="q",1,IF(L1229="l",0.01*VLOOKUP(EVID_HNOJENI!N1229,HNOJIVA_ALL!$A$2:$AE$3303,31,FALSE),"CHYBA")))),2)</f>
        <v>#N/A</v>
      </c>
      <c r="Q1229" s="51" t="e">
        <f>ROUND(VLOOKUP(EVID_HNOJENI!N1229,HNOJIVA_ALL!$A$2:$Z$3303,15,FALSE)*K1229*IF(L1229="t",10,IF(L1229="kg",0.01,IF(L1229="q",1,IF(L1229="l",0.01*VLOOKUP(EVID_HNOJENI!N1229,HNOJIVA_ALL!$A$2:$AE$3303,31,FALSE),"CHYBA")))),2)</f>
        <v>#N/A</v>
      </c>
      <c r="R1229" s="51" t="e">
        <f>ROUND(VLOOKUP(EVID_HNOJENI!N1229,HNOJIVA_ALL!$A$2:$Z$3303,16,FALSE)*K1229*IF(L1229="t",10,IF(L1229="kg",0.01,IF(L1229="q",1,IF(L1229="l",0.01*VLOOKUP(EVID_HNOJENI!N1229,HNOJIVA_ALL!$A$2:$AE$3303,31,FALSE),"CHYBA")))),2)</f>
        <v>#N/A</v>
      </c>
      <c r="S1229" s="51" t="e">
        <f>ROUND(VLOOKUP(EVID_HNOJENI!N1229,HNOJIVA_ALL!$A$2:$Z$3303,18,FALSE)*K1229*IF(L1229="t",10,IF(L1229="kg",0.01,IF(L1229="q",1,IF(L1229="l",0.01*VLOOKUP(EVID_HNOJENI!N1229,HNOJIVA_ALL!$A$2:$AE$3303,31,FALSE),"CHYBA")))),2)</f>
        <v>#N/A</v>
      </c>
      <c r="T1229" s="51" t="e">
        <f>ROUND(VLOOKUP(EVID_HNOJENI!N1229,HNOJIVA_ALL!$A$2:$Z$3303,17,FALSE)*K1229*IF(L1229="t",10,IF(L1229="kg",0.01,IF(L1229="q",1,IF(L1229="l",0.01*VLOOKUP(EVID_HNOJENI!N1229,HNOJIVA_ALL!$A$2:$AE$3303,31,FALSE),"CHYBA")))),2)</f>
        <v>#N/A</v>
      </c>
      <c r="U1229" s="51" t="e">
        <f>ROUND(VLOOKUP(EVID_HNOJENI!N1229,HNOJIVA_ALL!$A$2:$Z$3303,20,FALSE)*K1229*IF(L1229="t",10,IF(L1229="kg",0.01,IF(L1229="q",1,IF(L1229="l",0.01*VLOOKUP(EVID_HNOJENI!N1229,HNOJIVA_ALL!$A$2:$AE$3303,31,FALSE),"CHYBA")))),2)</f>
        <v>#N/A</v>
      </c>
    </row>
    <row r="1230" spans="1:21" x14ac:dyDescent="0.2">
      <c r="A1230" s="32"/>
      <c r="B1230" s="45" t="e">
        <f>VLOOKUP($A1230,EVID_OSEVU!$A$1:$M$4972,2,FALSE)</f>
        <v>#N/A</v>
      </c>
      <c r="C1230" s="45" t="e">
        <f>VLOOKUP($A1230,EVID_OSEVU!$A$1:$M$4972,3,FALSE)</f>
        <v>#N/A</v>
      </c>
      <c r="D1230" s="45" t="e">
        <f>VLOOKUP($A1230,EVID_OSEVU!$A$1:$M$4972,4,FALSE)</f>
        <v>#N/A</v>
      </c>
      <c r="E1230" s="45" t="e">
        <f>VLOOKUP($A1230,EVID_OSEVU!$A$1:$M$4972,7,FALSE)</f>
        <v>#N/A</v>
      </c>
      <c r="F1230" s="45" t="e">
        <f>VLOOKUP($A1230,EVID_OSEVU!$A$1:$M$4972,8,FALSE)</f>
        <v>#N/A</v>
      </c>
      <c r="G1230" s="45" t="e">
        <f>VLOOKUP($A1230,EVID_OSEVU!$A$1:$M$4972,11,FALSE)</f>
        <v>#N/A</v>
      </c>
      <c r="H1230" s="35"/>
      <c r="I1230" s="48"/>
      <c r="J1230" s="33" t="e">
        <f>VLOOKUP($A1230,EVID_OSEVU!$A$1:$M$4972,11,FALSE)</f>
        <v>#N/A</v>
      </c>
      <c r="K1230" s="39"/>
      <c r="L1230" s="49"/>
      <c r="M1230" s="89" t="e">
        <f t="shared" si="19"/>
        <v>#N/A</v>
      </c>
      <c r="N1230" s="50"/>
      <c r="O1230" s="37" t="e">
        <f>VLOOKUP(EVID_HNOJENI!N1230,HNOJIVA_ALL!$A$2:$Z$3303,4,FALSE)</f>
        <v>#N/A</v>
      </c>
      <c r="P1230" s="51" t="e">
        <f>ROUND(VLOOKUP(EVID_HNOJENI!N1230,HNOJIVA_ALL!$A$2:$Z$3303,14,FALSE)*K1230*IF(L1230="t",10,IF(L1230="kg",0.01,IF(L1230="q",1,IF(L1230="l",0.01*VLOOKUP(EVID_HNOJENI!N1230,HNOJIVA_ALL!$A$2:$AE$3303,31,FALSE),"CHYBA")))),2)</f>
        <v>#N/A</v>
      </c>
      <c r="Q1230" s="51" t="e">
        <f>ROUND(VLOOKUP(EVID_HNOJENI!N1230,HNOJIVA_ALL!$A$2:$Z$3303,15,FALSE)*K1230*IF(L1230="t",10,IF(L1230="kg",0.01,IF(L1230="q",1,IF(L1230="l",0.01*VLOOKUP(EVID_HNOJENI!N1230,HNOJIVA_ALL!$A$2:$AE$3303,31,FALSE),"CHYBA")))),2)</f>
        <v>#N/A</v>
      </c>
      <c r="R1230" s="51" t="e">
        <f>ROUND(VLOOKUP(EVID_HNOJENI!N1230,HNOJIVA_ALL!$A$2:$Z$3303,16,FALSE)*K1230*IF(L1230="t",10,IF(L1230="kg",0.01,IF(L1230="q",1,IF(L1230="l",0.01*VLOOKUP(EVID_HNOJENI!N1230,HNOJIVA_ALL!$A$2:$AE$3303,31,FALSE),"CHYBA")))),2)</f>
        <v>#N/A</v>
      </c>
      <c r="S1230" s="51" t="e">
        <f>ROUND(VLOOKUP(EVID_HNOJENI!N1230,HNOJIVA_ALL!$A$2:$Z$3303,18,FALSE)*K1230*IF(L1230="t",10,IF(L1230="kg",0.01,IF(L1230="q",1,IF(L1230="l",0.01*VLOOKUP(EVID_HNOJENI!N1230,HNOJIVA_ALL!$A$2:$AE$3303,31,FALSE),"CHYBA")))),2)</f>
        <v>#N/A</v>
      </c>
      <c r="T1230" s="51" t="e">
        <f>ROUND(VLOOKUP(EVID_HNOJENI!N1230,HNOJIVA_ALL!$A$2:$Z$3303,17,FALSE)*K1230*IF(L1230="t",10,IF(L1230="kg",0.01,IF(L1230="q",1,IF(L1230="l",0.01*VLOOKUP(EVID_HNOJENI!N1230,HNOJIVA_ALL!$A$2:$AE$3303,31,FALSE),"CHYBA")))),2)</f>
        <v>#N/A</v>
      </c>
      <c r="U1230" s="51" t="e">
        <f>ROUND(VLOOKUP(EVID_HNOJENI!N1230,HNOJIVA_ALL!$A$2:$Z$3303,20,FALSE)*K1230*IF(L1230="t",10,IF(L1230="kg",0.01,IF(L1230="q",1,IF(L1230="l",0.01*VLOOKUP(EVID_HNOJENI!N1230,HNOJIVA_ALL!$A$2:$AE$3303,31,FALSE),"CHYBA")))),2)</f>
        <v>#N/A</v>
      </c>
    </row>
    <row r="1231" spans="1:21" x14ac:dyDescent="0.2">
      <c r="A1231" s="32"/>
      <c r="B1231" s="45" t="e">
        <f>VLOOKUP($A1231,EVID_OSEVU!$A$1:$M$4972,2,FALSE)</f>
        <v>#N/A</v>
      </c>
      <c r="C1231" s="45" t="e">
        <f>VLOOKUP($A1231,EVID_OSEVU!$A$1:$M$4972,3,FALSE)</f>
        <v>#N/A</v>
      </c>
      <c r="D1231" s="45" t="e">
        <f>VLOOKUP($A1231,EVID_OSEVU!$A$1:$M$4972,4,FALSE)</f>
        <v>#N/A</v>
      </c>
      <c r="E1231" s="45" t="e">
        <f>VLOOKUP($A1231,EVID_OSEVU!$A$1:$M$4972,7,FALSE)</f>
        <v>#N/A</v>
      </c>
      <c r="F1231" s="45" t="e">
        <f>VLOOKUP($A1231,EVID_OSEVU!$A$1:$M$4972,8,FALSE)</f>
        <v>#N/A</v>
      </c>
      <c r="G1231" s="45" t="e">
        <f>VLOOKUP($A1231,EVID_OSEVU!$A$1:$M$4972,11,FALSE)</f>
        <v>#N/A</v>
      </c>
      <c r="H1231" s="35"/>
      <c r="I1231" s="48"/>
      <c r="J1231" s="33" t="e">
        <f>VLOOKUP($A1231,EVID_OSEVU!$A$1:$M$4972,11,FALSE)</f>
        <v>#N/A</v>
      </c>
      <c r="K1231" s="39"/>
      <c r="L1231" s="49"/>
      <c r="M1231" s="89" t="e">
        <f t="shared" si="19"/>
        <v>#N/A</v>
      </c>
      <c r="N1231" s="50"/>
      <c r="O1231" s="37" t="e">
        <f>VLOOKUP(EVID_HNOJENI!N1231,HNOJIVA_ALL!$A$2:$Z$3303,4,FALSE)</f>
        <v>#N/A</v>
      </c>
      <c r="P1231" s="51" t="e">
        <f>ROUND(VLOOKUP(EVID_HNOJENI!N1231,HNOJIVA_ALL!$A$2:$Z$3303,14,FALSE)*K1231*IF(L1231="t",10,IF(L1231="kg",0.01,IF(L1231="q",1,IF(L1231="l",0.01*VLOOKUP(EVID_HNOJENI!N1231,HNOJIVA_ALL!$A$2:$AE$3303,31,FALSE),"CHYBA")))),2)</f>
        <v>#N/A</v>
      </c>
      <c r="Q1231" s="51" t="e">
        <f>ROUND(VLOOKUP(EVID_HNOJENI!N1231,HNOJIVA_ALL!$A$2:$Z$3303,15,FALSE)*K1231*IF(L1231="t",10,IF(L1231="kg",0.01,IF(L1231="q",1,IF(L1231="l",0.01*VLOOKUP(EVID_HNOJENI!N1231,HNOJIVA_ALL!$A$2:$AE$3303,31,FALSE),"CHYBA")))),2)</f>
        <v>#N/A</v>
      </c>
      <c r="R1231" s="51" t="e">
        <f>ROUND(VLOOKUP(EVID_HNOJENI!N1231,HNOJIVA_ALL!$A$2:$Z$3303,16,FALSE)*K1231*IF(L1231="t",10,IF(L1231="kg",0.01,IF(L1231="q",1,IF(L1231="l",0.01*VLOOKUP(EVID_HNOJENI!N1231,HNOJIVA_ALL!$A$2:$AE$3303,31,FALSE),"CHYBA")))),2)</f>
        <v>#N/A</v>
      </c>
      <c r="S1231" s="51" t="e">
        <f>ROUND(VLOOKUP(EVID_HNOJENI!N1231,HNOJIVA_ALL!$A$2:$Z$3303,18,FALSE)*K1231*IF(L1231="t",10,IF(L1231="kg",0.01,IF(L1231="q",1,IF(L1231="l",0.01*VLOOKUP(EVID_HNOJENI!N1231,HNOJIVA_ALL!$A$2:$AE$3303,31,FALSE),"CHYBA")))),2)</f>
        <v>#N/A</v>
      </c>
      <c r="T1231" s="51" t="e">
        <f>ROUND(VLOOKUP(EVID_HNOJENI!N1231,HNOJIVA_ALL!$A$2:$Z$3303,17,FALSE)*K1231*IF(L1231="t",10,IF(L1231="kg",0.01,IF(L1231="q",1,IF(L1231="l",0.01*VLOOKUP(EVID_HNOJENI!N1231,HNOJIVA_ALL!$A$2:$AE$3303,31,FALSE),"CHYBA")))),2)</f>
        <v>#N/A</v>
      </c>
      <c r="U1231" s="51" t="e">
        <f>ROUND(VLOOKUP(EVID_HNOJENI!N1231,HNOJIVA_ALL!$A$2:$Z$3303,20,FALSE)*K1231*IF(L1231="t",10,IF(L1231="kg",0.01,IF(L1231="q",1,IF(L1231="l",0.01*VLOOKUP(EVID_HNOJENI!N1231,HNOJIVA_ALL!$A$2:$AE$3303,31,FALSE),"CHYBA")))),2)</f>
        <v>#N/A</v>
      </c>
    </row>
    <row r="1232" spans="1:21" x14ac:dyDescent="0.2">
      <c r="A1232" s="32"/>
      <c r="B1232" s="45" t="e">
        <f>VLOOKUP($A1232,EVID_OSEVU!$A$1:$M$4972,2,FALSE)</f>
        <v>#N/A</v>
      </c>
      <c r="C1232" s="45" t="e">
        <f>VLOOKUP($A1232,EVID_OSEVU!$A$1:$M$4972,3,FALSE)</f>
        <v>#N/A</v>
      </c>
      <c r="D1232" s="45" t="e">
        <f>VLOOKUP($A1232,EVID_OSEVU!$A$1:$M$4972,4,FALSE)</f>
        <v>#N/A</v>
      </c>
      <c r="E1232" s="45" t="e">
        <f>VLOOKUP($A1232,EVID_OSEVU!$A$1:$M$4972,7,FALSE)</f>
        <v>#N/A</v>
      </c>
      <c r="F1232" s="45" t="e">
        <f>VLOOKUP($A1232,EVID_OSEVU!$A$1:$M$4972,8,FALSE)</f>
        <v>#N/A</v>
      </c>
      <c r="G1232" s="45" t="e">
        <f>VLOOKUP($A1232,EVID_OSEVU!$A$1:$M$4972,11,FALSE)</f>
        <v>#N/A</v>
      </c>
      <c r="H1232" s="35"/>
      <c r="I1232" s="48"/>
      <c r="J1232" s="33" t="e">
        <f>VLOOKUP($A1232,EVID_OSEVU!$A$1:$M$4972,11,FALSE)</f>
        <v>#N/A</v>
      </c>
      <c r="K1232" s="39"/>
      <c r="L1232" s="49"/>
      <c r="M1232" s="89" t="e">
        <f t="shared" si="19"/>
        <v>#N/A</v>
      </c>
      <c r="N1232" s="50"/>
      <c r="O1232" s="37" t="e">
        <f>VLOOKUP(EVID_HNOJENI!N1232,HNOJIVA_ALL!$A$2:$Z$3303,4,FALSE)</f>
        <v>#N/A</v>
      </c>
      <c r="P1232" s="51" t="e">
        <f>ROUND(VLOOKUP(EVID_HNOJENI!N1232,HNOJIVA_ALL!$A$2:$Z$3303,14,FALSE)*K1232*IF(L1232="t",10,IF(L1232="kg",0.01,IF(L1232="q",1,IF(L1232="l",0.01*VLOOKUP(EVID_HNOJENI!N1232,HNOJIVA_ALL!$A$2:$AE$3303,31,FALSE),"CHYBA")))),2)</f>
        <v>#N/A</v>
      </c>
      <c r="Q1232" s="51" t="e">
        <f>ROUND(VLOOKUP(EVID_HNOJENI!N1232,HNOJIVA_ALL!$A$2:$Z$3303,15,FALSE)*K1232*IF(L1232="t",10,IF(L1232="kg",0.01,IF(L1232="q",1,IF(L1232="l",0.01*VLOOKUP(EVID_HNOJENI!N1232,HNOJIVA_ALL!$A$2:$AE$3303,31,FALSE),"CHYBA")))),2)</f>
        <v>#N/A</v>
      </c>
      <c r="R1232" s="51" t="e">
        <f>ROUND(VLOOKUP(EVID_HNOJENI!N1232,HNOJIVA_ALL!$A$2:$Z$3303,16,FALSE)*K1232*IF(L1232="t",10,IF(L1232="kg",0.01,IF(L1232="q",1,IF(L1232="l",0.01*VLOOKUP(EVID_HNOJENI!N1232,HNOJIVA_ALL!$A$2:$AE$3303,31,FALSE),"CHYBA")))),2)</f>
        <v>#N/A</v>
      </c>
      <c r="S1232" s="51" t="e">
        <f>ROUND(VLOOKUP(EVID_HNOJENI!N1232,HNOJIVA_ALL!$A$2:$Z$3303,18,FALSE)*K1232*IF(L1232="t",10,IF(L1232="kg",0.01,IF(L1232="q",1,IF(L1232="l",0.01*VLOOKUP(EVID_HNOJENI!N1232,HNOJIVA_ALL!$A$2:$AE$3303,31,FALSE),"CHYBA")))),2)</f>
        <v>#N/A</v>
      </c>
      <c r="T1232" s="51" t="e">
        <f>ROUND(VLOOKUP(EVID_HNOJENI!N1232,HNOJIVA_ALL!$A$2:$Z$3303,17,FALSE)*K1232*IF(L1232="t",10,IF(L1232="kg",0.01,IF(L1232="q",1,IF(L1232="l",0.01*VLOOKUP(EVID_HNOJENI!N1232,HNOJIVA_ALL!$A$2:$AE$3303,31,FALSE),"CHYBA")))),2)</f>
        <v>#N/A</v>
      </c>
      <c r="U1232" s="51" t="e">
        <f>ROUND(VLOOKUP(EVID_HNOJENI!N1232,HNOJIVA_ALL!$A$2:$Z$3303,20,FALSE)*K1232*IF(L1232="t",10,IF(L1232="kg",0.01,IF(L1232="q",1,IF(L1232="l",0.01*VLOOKUP(EVID_HNOJENI!N1232,HNOJIVA_ALL!$A$2:$AE$3303,31,FALSE),"CHYBA")))),2)</f>
        <v>#N/A</v>
      </c>
    </row>
    <row r="1233" spans="1:21" x14ac:dyDescent="0.2">
      <c r="A1233" s="32"/>
      <c r="B1233" s="45" t="e">
        <f>VLOOKUP($A1233,EVID_OSEVU!$A$1:$M$4972,2,FALSE)</f>
        <v>#N/A</v>
      </c>
      <c r="C1233" s="45" t="e">
        <f>VLOOKUP($A1233,EVID_OSEVU!$A$1:$M$4972,3,FALSE)</f>
        <v>#N/A</v>
      </c>
      <c r="D1233" s="45" t="e">
        <f>VLOOKUP($A1233,EVID_OSEVU!$A$1:$M$4972,4,FALSE)</f>
        <v>#N/A</v>
      </c>
      <c r="E1233" s="45" t="e">
        <f>VLOOKUP($A1233,EVID_OSEVU!$A$1:$M$4972,7,FALSE)</f>
        <v>#N/A</v>
      </c>
      <c r="F1233" s="45" t="e">
        <f>VLOOKUP($A1233,EVID_OSEVU!$A$1:$M$4972,8,FALSE)</f>
        <v>#N/A</v>
      </c>
      <c r="G1233" s="45" t="e">
        <f>VLOOKUP($A1233,EVID_OSEVU!$A$1:$M$4972,11,FALSE)</f>
        <v>#N/A</v>
      </c>
      <c r="H1233" s="35"/>
      <c r="I1233" s="48"/>
      <c r="J1233" s="33" t="e">
        <f>VLOOKUP($A1233,EVID_OSEVU!$A$1:$M$4972,11,FALSE)</f>
        <v>#N/A</v>
      </c>
      <c r="K1233" s="39"/>
      <c r="L1233" s="49"/>
      <c r="M1233" s="89" t="e">
        <f t="shared" si="19"/>
        <v>#N/A</v>
      </c>
      <c r="N1233" s="50"/>
      <c r="O1233" s="37" t="e">
        <f>VLOOKUP(EVID_HNOJENI!N1233,HNOJIVA_ALL!$A$2:$Z$3303,4,FALSE)</f>
        <v>#N/A</v>
      </c>
      <c r="P1233" s="51" t="e">
        <f>ROUND(VLOOKUP(EVID_HNOJENI!N1233,HNOJIVA_ALL!$A$2:$Z$3303,14,FALSE)*K1233*IF(L1233="t",10,IF(L1233="kg",0.01,IF(L1233="q",1,IF(L1233="l",0.01*VLOOKUP(EVID_HNOJENI!N1233,HNOJIVA_ALL!$A$2:$AE$3303,31,FALSE),"CHYBA")))),2)</f>
        <v>#N/A</v>
      </c>
      <c r="Q1233" s="51" t="e">
        <f>ROUND(VLOOKUP(EVID_HNOJENI!N1233,HNOJIVA_ALL!$A$2:$Z$3303,15,FALSE)*K1233*IF(L1233="t",10,IF(L1233="kg",0.01,IF(L1233="q",1,IF(L1233="l",0.01*VLOOKUP(EVID_HNOJENI!N1233,HNOJIVA_ALL!$A$2:$AE$3303,31,FALSE),"CHYBA")))),2)</f>
        <v>#N/A</v>
      </c>
      <c r="R1233" s="51" t="e">
        <f>ROUND(VLOOKUP(EVID_HNOJENI!N1233,HNOJIVA_ALL!$A$2:$Z$3303,16,FALSE)*K1233*IF(L1233="t",10,IF(L1233="kg",0.01,IF(L1233="q",1,IF(L1233="l",0.01*VLOOKUP(EVID_HNOJENI!N1233,HNOJIVA_ALL!$A$2:$AE$3303,31,FALSE),"CHYBA")))),2)</f>
        <v>#N/A</v>
      </c>
      <c r="S1233" s="51" t="e">
        <f>ROUND(VLOOKUP(EVID_HNOJENI!N1233,HNOJIVA_ALL!$A$2:$Z$3303,18,FALSE)*K1233*IF(L1233="t",10,IF(L1233="kg",0.01,IF(L1233="q",1,IF(L1233="l",0.01*VLOOKUP(EVID_HNOJENI!N1233,HNOJIVA_ALL!$A$2:$AE$3303,31,FALSE),"CHYBA")))),2)</f>
        <v>#N/A</v>
      </c>
      <c r="T1233" s="51" t="e">
        <f>ROUND(VLOOKUP(EVID_HNOJENI!N1233,HNOJIVA_ALL!$A$2:$Z$3303,17,FALSE)*K1233*IF(L1233="t",10,IF(L1233="kg",0.01,IF(L1233="q",1,IF(L1233="l",0.01*VLOOKUP(EVID_HNOJENI!N1233,HNOJIVA_ALL!$A$2:$AE$3303,31,FALSE),"CHYBA")))),2)</f>
        <v>#N/A</v>
      </c>
      <c r="U1233" s="51" t="e">
        <f>ROUND(VLOOKUP(EVID_HNOJENI!N1233,HNOJIVA_ALL!$A$2:$Z$3303,20,FALSE)*K1233*IF(L1233="t",10,IF(L1233="kg",0.01,IF(L1233="q",1,IF(L1233="l",0.01*VLOOKUP(EVID_HNOJENI!N1233,HNOJIVA_ALL!$A$2:$AE$3303,31,FALSE),"CHYBA")))),2)</f>
        <v>#N/A</v>
      </c>
    </row>
    <row r="1234" spans="1:21" x14ac:dyDescent="0.2">
      <c r="A1234" s="32"/>
      <c r="B1234" s="45" t="e">
        <f>VLOOKUP($A1234,EVID_OSEVU!$A$1:$M$4972,2,FALSE)</f>
        <v>#N/A</v>
      </c>
      <c r="C1234" s="45" t="e">
        <f>VLOOKUP($A1234,EVID_OSEVU!$A$1:$M$4972,3,FALSE)</f>
        <v>#N/A</v>
      </c>
      <c r="D1234" s="45" t="e">
        <f>VLOOKUP($A1234,EVID_OSEVU!$A$1:$M$4972,4,FALSE)</f>
        <v>#N/A</v>
      </c>
      <c r="E1234" s="45" t="e">
        <f>VLOOKUP($A1234,EVID_OSEVU!$A$1:$M$4972,7,FALSE)</f>
        <v>#N/A</v>
      </c>
      <c r="F1234" s="45" t="e">
        <f>VLOOKUP($A1234,EVID_OSEVU!$A$1:$M$4972,8,FALSE)</f>
        <v>#N/A</v>
      </c>
      <c r="G1234" s="45" t="e">
        <f>VLOOKUP($A1234,EVID_OSEVU!$A$1:$M$4972,11,FALSE)</f>
        <v>#N/A</v>
      </c>
      <c r="H1234" s="35"/>
      <c r="I1234" s="48"/>
      <c r="J1234" s="33" t="e">
        <f>VLOOKUP($A1234,EVID_OSEVU!$A$1:$M$4972,11,FALSE)</f>
        <v>#N/A</v>
      </c>
      <c r="K1234" s="39"/>
      <c r="L1234" s="49"/>
      <c r="M1234" s="89" t="e">
        <f t="shared" si="19"/>
        <v>#N/A</v>
      </c>
      <c r="N1234" s="50"/>
      <c r="O1234" s="37" t="e">
        <f>VLOOKUP(EVID_HNOJENI!N1234,HNOJIVA_ALL!$A$2:$Z$3303,4,FALSE)</f>
        <v>#N/A</v>
      </c>
      <c r="P1234" s="51" t="e">
        <f>ROUND(VLOOKUP(EVID_HNOJENI!N1234,HNOJIVA_ALL!$A$2:$Z$3303,14,FALSE)*K1234*IF(L1234="t",10,IF(L1234="kg",0.01,IF(L1234="q",1,IF(L1234="l",0.01*VLOOKUP(EVID_HNOJENI!N1234,HNOJIVA_ALL!$A$2:$AE$3303,31,FALSE),"CHYBA")))),2)</f>
        <v>#N/A</v>
      </c>
      <c r="Q1234" s="51" t="e">
        <f>ROUND(VLOOKUP(EVID_HNOJENI!N1234,HNOJIVA_ALL!$A$2:$Z$3303,15,FALSE)*K1234*IF(L1234="t",10,IF(L1234="kg",0.01,IF(L1234="q",1,IF(L1234="l",0.01*VLOOKUP(EVID_HNOJENI!N1234,HNOJIVA_ALL!$A$2:$AE$3303,31,FALSE),"CHYBA")))),2)</f>
        <v>#N/A</v>
      </c>
      <c r="R1234" s="51" t="e">
        <f>ROUND(VLOOKUP(EVID_HNOJENI!N1234,HNOJIVA_ALL!$A$2:$Z$3303,16,FALSE)*K1234*IF(L1234="t",10,IF(L1234="kg",0.01,IF(L1234="q",1,IF(L1234="l",0.01*VLOOKUP(EVID_HNOJENI!N1234,HNOJIVA_ALL!$A$2:$AE$3303,31,FALSE),"CHYBA")))),2)</f>
        <v>#N/A</v>
      </c>
      <c r="S1234" s="51" t="e">
        <f>ROUND(VLOOKUP(EVID_HNOJENI!N1234,HNOJIVA_ALL!$A$2:$Z$3303,18,FALSE)*K1234*IF(L1234="t",10,IF(L1234="kg",0.01,IF(L1234="q",1,IF(L1234="l",0.01*VLOOKUP(EVID_HNOJENI!N1234,HNOJIVA_ALL!$A$2:$AE$3303,31,FALSE),"CHYBA")))),2)</f>
        <v>#N/A</v>
      </c>
      <c r="T1234" s="51" t="e">
        <f>ROUND(VLOOKUP(EVID_HNOJENI!N1234,HNOJIVA_ALL!$A$2:$Z$3303,17,FALSE)*K1234*IF(L1234="t",10,IF(L1234="kg",0.01,IF(L1234="q",1,IF(L1234="l",0.01*VLOOKUP(EVID_HNOJENI!N1234,HNOJIVA_ALL!$A$2:$AE$3303,31,FALSE),"CHYBA")))),2)</f>
        <v>#N/A</v>
      </c>
      <c r="U1234" s="51" t="e">
        <f>ROUND(VLOOKUP(EVID_HNOJENI!N1234,HNOJIVA_ALL!$A$2:$Z$3303,20,FALSE)*K1234*IF(L1234="t",10,IF(L1234="kg",0.01,IF(L1234="q",1,IF(L1234="l",0.01*VLOOKUP(EVID_HNOJENI!N1234,HNOJIVA_ALL!$A$2:$AE$3303,31,FALSE),"CHYBA")))),2)</f>
        <v>#N/A</v>
      </c>
    </row>
    <row r="1235" spans="1:21" x14ac:dyDescent="0.2">
      <c r="A1235" s="32"/>
      <c r="B1235" s="45" t="e">
        <f>VLOOKUP($A1235,EVID_OSEVU!$A$1:$M$4972,2,FALSE)</f>
        <v>#N/A</v>
      </c>
      <c r="C1235" s="45" t="e">
        <f>VLOOKUP($A1235,EVID_OSEVU!$A$1:$M$4972,3,FALSE)</f>
        <v>#N/A</v>
      </c>
      <c r="D1235" s="45" t="e">
        <f>VLOOKUP($A1235,EVID_OSEVU!$A$1:$M$4972,4,FALSE)</f>
        <v>#N/A</v>
      </c>
      <c r="E1235" s="45" t="e">
        <f>VLOOKUP($A1235,EVID_OSEVU!$A$1:$M$4972,7,FALSE)</f>
        <v>#N/A</v>
      </c>
      <c r="F1235" s="45" t="e">
        <f>VLOOKUP($A1235,EVID_OSEVU!$A$1:$M$4972,8,FALSE)</f>
        <v>#N/A</v>
      </c>
      <c r="G1235" s="45" t="e">
        <f>VLOOKUP($A1235,EVID_OSEVU!$A$1:$M$4972,11,FALSE)</f>
        <v>#N/A</v>
      </c>
      <c r="H1235" s="35"/>
      <c r="I1235" s="48"/>
      <c r="J1235" s="33" t="e">
        <f>VLOOKUP($A1235,EVID_OSEVU!$A$1:$M$4972,11,FALSE)</f>
        <v>#N/A</v>
      </c>
      <c r="K1235" s="39"/>
      <c r="L1235" s="49"/>
      <c r="M1235" s="89" t="e">
        <f t="shared" si="19"/>
        <v>#N/A</v>
      </c>
      <c r="N1235" s="50"/>
      <c r="O1235" s="37" t="e">
        <f>VLOOKUP(EVID_HNOJENI!N1235,HNOJIVA_ALL!$A$2:$Z$3303,4,FALSE)</f>
        <v>#N/A</v>
      </c>
      <c r="P1235" s="51" t="e">
        <f>ROUND(VLOOKUP(EVID_HNOJENI!N1235,HNOJIVA_ALL!$A$2:$Z$3303,14,FALSE)*K1235*IF(L1235="t",10,IF(L1235="kg",0.01,IF(L1235="q",1,IF(L1235="l",0.01*VLOOKUP(EVID_HNOJENI!N1235,HNOJIVA_ALL!$A$2:$AE$3303,31,FALSE),"CHYBA")))),2)</f>
        <v>#N/A</v>
      </c>
      <c r="Q1235" s="51" t="e">
        <f>ROUND(VLOOKUP(EVID_HNOJENI!N1235,HNOJIVA_ALL!$A$2:$Z$3303,15,FALSE)*K1235*IF(L1235="t",10,IF(L1235="kg",0.01,IF(L1235="q",1,IF(L1235="l",0.01*VLOOKUP(EVID_HNOJENI!N1235,HNOJIVA_ALL!$A$2:$AE$3303,31,FALSE),"CHYBA")))),2)</f>
        <v>#N/A</v>
      </c>
      <c r="R1235" s="51" t="e">
        <f>ROUND(VLOOKUP(EVID_HNOJENI!N1235,HNOJIVA_ALL!$A$2:$Z$3303,16,FALSE)*K1235*IF(L1235="t",10,IF(L1235="kg",0.01,IF(L1235="q",1,IF(L1235="l",0.01*VLOOKUP(EVID_HNOJENI!N1235,HNOJIVA_ALL!$A$2:$AE$3303,31,FALSE),"CHYBA")))),2)</f>
        <v>#N/A</v>
      </c>
      <c r="S1235" s="51" t="e">
        <f>ROUND(VLOOKUP(EVID_HNOJENI!N1235,HNOJIVA_ALL!$A$2:$Z$3303,18,FALSE)*K1235*IF(L1235="t",10,IF(L1235="kg",0.01,IF(L1235="q",1,IF(L1235="l",0.01*VLOOKUP(EVID_HNOJENI!N1235,HNOJIVA_ALL!$A$2:$AE$3303,31,FALSE),"CHYBA")))),2)</f>
        <v>#N/A</v>
      </c>
      <c r="T1235" s="51" t="e">
        <f>ROUND(VLOOKUP(EVID_HNOJENI!N1235,HNOJIVA_ALL!$A$2:$Z$3303,17,FALSE)*K1235*IF(L1235="t",10,IF(L1235="kg",0.01,IF(L1235="q",1,IF(L1235="l",0.01*VLOOKUP(EVID_HNOJENI!N1235,HNOJIVA_ALL!$A$2:$AE$3303,31,FALSE),"CHYBA")))),2)</f>
        <v>#N/A</v>
      </c>
      <c r="U1235" s="51" t="e">
        <f>ROUND(VLOOKUP(EVID_HNOJENI!N1235,HNOJIVA_ALL!$A$2:$Z$3303,20,FALSE)*K1235*IF(L1235="t",10,IF(L1235="kg",0.01,IF(L1235="q",1,IF(L1235="l",0.01*VLOOKUP(EVID_HNOJENI!N1235,HNOJIVA_ALL!$A$2:$AE$3303,31,FALSE),"CHYBA")))),2)</f>
        <v>#N/A</v>
      </c>
    </row>
    <row r="1236" spans="1:21" x14ac:dyDescent="0.2">
      <c r="A1236" s="32"/>
      <c r="B1236" s="45" t="e">
        <f>VLOOKUP($A1236,EVID_OSEVU!$A$1:$M$4972,2,FALSE)</f>
        <v>#N/A</v>
      </c>
      <c r="C1236" s="45" t="e">
        <f>VLOOKUP($A1236,EVID_OSEVU!$A$1:$M$4972,3,FALSE)</f>
        <v>#N/A</v>
      </c>
      <c r="D1236" s="45" t="e">
        <f>VLOOKUP($A1236,EVID_OSEVU!$A$1:$M$4972,4,FALSE)</f>
        <v>#N/A</v>
      </c>
      <c r="E1236" s="45" t="e">
        <f>VLOOKUP($A1236,EVID_OSEVU!$A$1:$M$4972,7,FALSE)</f>
        <v>#N/A</v>
      </c>
      <c r="F1236" s="45" t="e">
        <f>VLOOKUP($A1236,EVID_OSEVU!$A$1:$M$4972,8,FALSE)</f>
        <v>#N/A</v>
      </c>
      <c r="G1236" s="45" t="e">
        <f>VLOOKUP($A1236,EVID_OSEVU!$A$1:$M$4972,11,FALSE)</f>
        <v>#N/A</v>
      </c>
      <c r="H1236" s="35"/>
      <c r="I1236" s="48"/>
      <c r="J1236" s="33" t="e">
        <f>VLOOKUP($A1236,EVID_OSEVU!$A$1:$M$4972,11,FALSE)</f>
        <v>#N/A</v>
      </c>
      <c r="K1236" s="39"/>
      <c r="L1236" s="49"/>
      <c r="M1236" s="89" t="e">
        <f t="shared" si="19"/>
        <v>#N/A</v>
      </c>
      <c r="N1236" s="50"/>
      <c r="O1236" s="37" t="e">
        <f>VLOOKUP(EVID_HNOJENI!N1236,HNOJIVA_ALL!$A$2:$Z$3303,4,FALSE)</f>
        <v>#N/A</v>
      </c>
      <c r="P1236" s="51" t="e">
        <f>ROUND(VLOOKUP(EVID_HNOJENI!N1236,HNOJIVA_ALL!$A$2:$Z$3303,14,FALSE)*K1236*IF(L1236="t",10,IF(L1236="kg",0.01,IF(L1236="q",1,IF(L1236="l",0.01*VLOOKUP(EVID_HNOJENI!N1236,HNOJIVA_ALL!$A$2:$AE$3303,31,FALSE),"CHYBA")))),2)</f>
        <v>#N/A</v>
      </c>
      <c r="Q1236" s="51" t="e">
        <f>ROUND(VLOOKUP(EVID_HNOJENI!N1236,HNOJIVA_ALL!$A$2:$Z$3303,15,FALSE)*K1236*IF(L1236="t",10,IF(L1236="kg",0.01,IF(L1236="q",1,IF(L1236="l",0.01*VLOOKUP(EVID_HNOJENI!N1236,HNOJIVA_ALL!$A$2:$AE$3303,31,FALSE),"CHYBA")))),2)</f>
        <v>#N/A</v>
      </c>
      <c r="R1236" s="51" t="e">
        <f>ROUND(VLOOKUP(EVID_HNOJENI!N1236,HNOJIVA_ALL!$A$2:$Z$3303,16,FALSE)*K1236*IF(L1236="t",10,IF(L1236="kg",0.01,IF(L1236="q",1,IF(L1236="l",0.01*VLOOKUP(EVID_HNOJENI!N1236,HNOJIVA_ALL!$A$2:$AE$3303,31,FALSE),"CHYBA")))),2)</f>
        <v>#N/A</v>
      </c>
      <c r="S1236" s="51" t="e">
        <f>ROUND(VLOOKUP(EVID_HNOJENI!N1236,HNOJIVA_ALL!$A$2:$Z$3303,18,FALSE)*K1236*IF(L1236="t",10,IF(L1236="kg",0.01,IF(L1236="q",1,IF(L1236="l",0.01*VLOOKUP(EVID_HNOJENI!N1236,HNOJIVA_ALL!$A$2:$AE$3303,31,FALSE),"CHYBA")))),2)</f>
        <v>#N/A</v>
      </c>
      <c r="T1236" s="51" t="e">
        <f>ROUND(VLOOKUP(EVID_HNOJENI!N1236,HNOJIVA_ALL!$A$2:$Z$3303,17,FALSE)*K1236*IF(L1236="t",10,IF(L1236="kg",0.01,IF(L1236="q",1,IF(L1236="l",0.01*VLOOKUP(EVID_HNOJENI!N1236,HNOJIVA_ALL!$A$2:$AE$3303,31,FALSE),"CHYBA")))),2)</f>
        <v>#N/A</v>
      </c>
      <c r="U1236" s="51" t="e">
        <f>ROUND(VLOOKUP(EVID_HNOJENI!N1236,HNOJIVA_ALL!$A$2:$Z$3303,20,FALSE)*K1236*IF(L1236="t",10,IF(L1236="kg",0.01,IF(L1236="q",1,IF(L1236="l",0.01*VLOOKUP(EVID_HNOJENI!N1236,HNOJIVA_ALL!$A$2:$AE$3303,31,FALSE),"CHYBA")))),2)</f>
        <v>#N/A</v>
      </c>
    </row>
    <row r="1237" spans="1:21" x14ac:dyDescent="0.2">
      <c r="A1237" s="32"/>
      <c r="B1237" s="45" t="e">
        <f>VLOOKUP($A1237,EVID_OSEVU!$A$1:$M$4972,2,FALSE)</f>
        <v>#N/A</v>
      </c>
      <c r="C1237" s="45" t="e">
        <f>VLOOKUP($A1237,EVID_OSEVU!$A$1:$M$4972,3,FALSE)</f>
        <v>#N/A</v>
      </c>
      <c r="D1237" s="45" t="e">
        <f>VLOOKUP($A1237,EVID_OSEVU!$A$1:$M$4972,4,FALSE)</f>
        <v>#N/A</v>
      </c>
      <c r="E1237" s="45" t="e">
        <f>VLOOKUP($A1237,EVID_OSEVU!$A$1:$M$4972,7,FALSE)</f>
        <v>#N/A</v>
      </c>
      <c r="F1237" s="45" t="e">
        <f>VLOOKUP($A1237,EVID_OSEVU!$A$1:$M$4972,8,FALSE)</f>
        <v>#N/A</v>
      </c>
      <c r="G1237" s="45" t="e">
        <f>VLOOKUP($A1237,EVID_OSEVU!$A$1:$M$4972,11,FALSE)</f>
        <v>#N/A</v>
      </c>
      <c r="H1237" s="35"/>
      <c r="I1237" s="48"/>
      <c r="J1237" s="33" t="e">
        <f>VLOOKUP($A1237,EVID_OSEVU!$A$1:$M$4972,11,FALSE)</f>
        <v>#N/A</v>
      </c>
      <c r="K1237" s="39"/>
      <c r="L1237" s="49"/>
      <c r="M1237" s="89" t="e">
        <f t="shared" si="19"/>
        <v>#N/A</v>
      </c>
      <c r="N1237" s="50"/>
      <c r="O1237" s="37" t="e">
        <f>VLOOKUP(EVID_HNOJENI!N1237,HNOJIVA_ALL!$A$2:$Z$3303,4,FALSE)</f>
        <v>#N/A</v>
      </c>
      <c r="P1237" s="51" t="e">
        <f>ROUND(VLOOKUP(EVID_HNOJENI!N1237,HNOJIVA_ALL!$A$2:$Z$3303,14,FALSE)*K1237*IF(L1237="t",10,IF(L1237="kg",0.01,IF(L1237="q",1,IF(L1237="l",0.01*VLOOKUP(EVID_HNOJENI!N1237,HNOJIVA_ALL!$A$2:$AE$3303,31,FALSE),"CHYBA")))),2)</f>
        <v>#N/A</v>
      </c>
      <c r="Q1237" s="51" t="e">
        <f>ROUND(VLOOKUP(EVID_HNOJENI!N1237,HNOJIVA_ALL!$A$2:$Z$3303,15,FALSE)*K1237*IF(L1237="t",10,IF(L1237="kg",0.01,IF(L1237="q",1,IF(L1237="l",0.01*VLOOKUP(EVID_HNOJENI!N1237,HNOJIVA_ALL!$A$2:$AE$3303,31,FALSE),"CHYBA")))),2)</f>
        <v>#N/A</v>
      </c>
      <c r="R1237" s="51" t="e">
        <f>ROUND(VLOOKUP(EVID_HNOJENI!N1237,HNOJIVA_ALL!$A$2:$Z$3303,16,FALSE)*K1237*IF(L1237="t",10,IF(L1237="kg",0.01,IF(L1237="q",1,IF(L1237="l",0.01*VLOOKUP(EVID_HNOJENI!N1237,HNOJIVA_ALL!$A$2:$AE$3303,31,FALSE),"CHYBA")))),2)</f>
        <v>#N/A</v>
      </c>
      <c r="S1237" s="51" t="e">
        <f>ROUND(VLOOKUP(EVID_HNOJENI!N1237,HNOJIVA_ALL!$A$2:$Z$3303,18,FALSE)*K1237*IF(L1237="t",10,IF(L1237="kg",0.01,IF(L1237="q",1,IF(L1237="l",0.01*VLOOKUP(EVID_HNOJENI!N1237,HNOJIVA_ALL!$A$2:$AE$3303,31,FALSE),"CHYBA")))),2)</f>
        <v>#N/A</v>
      </c>
      <c r="T1237" s="51" t="e">
        <f>ROUND(VLOOKUP(EVID_HNOJENI!N1237,HNOJIVA_ALL!$A$2:$Z$3303,17,FALSE)*K1237*IF(L1237="t",10,IF(L1237="kg",0.01,IF(L1237="q",1,IF(L1237="l",0.01*VLOOKUP(EVID_HNOJENI!N1237,HNOJIVA_ALL!$A$2:$AE$3303,31,FALSE),"CHYBA")))),2)</f>
        <v>#N/A</v>
      </c>
      <c r="U1237" s="51" t="e">
        <f>ROUND(VLOOKUP(EVID_HNOJENI!N1237,HNOJIVA_ALL!$A$2:$Z$3303,20,FALSE)*K1237*IF(L1237="t",10,IF(L1237="kg",0.01,IF(L1237="q",1,IF(L1237="l",0.01*VLOOKUP(EVID_HNOJENI!N1237,HNOJIVA_ALL!$A$2:$AE$3303,31,FALSE),"CHYBA")))),2)</f>
        <v>#N/A</v>
      </c>
    </row>
    <row r="1238" spans="1:21" x14ac:dyDescent="0.2">
      <c r="A1238" s="32"/>
      <c r="B1238" s="45" t="e">
        <f>VLOOKUP($A1238,EVID_OSEVU!$A$1:$M$4972,2,FALSE)</f>
        <v>#N/A</v>
      </c>
      <c r="C1238" s="45" t="e">
        <f>VLOOKUP($A1238,EVID_OSEVU!$A$1:$M$4972,3,FALSE)</f>
        <v>#N/A</v>
      </c>
      <c r="D1238" s="45" t="e">
        <f>VLOOKUP($A1238,EVID_OSEVU!$A$1:$M$4972,4,FALSE)</f>
        <v>#N/A</v>
      </c>
      <c r="E1238" s="45" t="e">
        <f>VLOOKUP($A1238,EVID_OSEVU!$A$1:$M$4972,7,FALSE)</f>
        <v>#N/A</v>
      </c>
      <c r="F1238" s="45" t="e">
        <f>VLOOKUP($A1238,EVID_OSEVU!$A$1:$M$4972,8,FALSE)</f>
        <v>#N/A</v>
      </c>
      <c r="G1238" s="45" t="e">
        <f>VLOOKUP($A1238,EVID_OSEVU!$A$1:$M$4972,11,FALSE)</f>
        <v>#N/A</v>
      </c>
      <c r="H1238" s="35"/>
      <c r="I1238" s="48"/>
      <c r="J1238" s="33" t="e">
        <f>VLOOKUP($A1238,EVID_OSEVU!$A$1:$M$4972,11,FALSE)</f>
        <v>#N/A</v>
      </c>
      <c r="K1238" s="39"/>
      <c r="L1238" s="49"/>
      <c r="M1238" s="89" t="e">
        <f t="shared" si="19"/>
        <v>#N/A</v>
      </c>
      <c r="N1238" s="50"/>
      <c r="O1238" s="37" t="e">
        <f>VLOOKUP(EVID_HNOJENI!N1238,HNOJIVA_ALL!$A$2:$Z$3303,4,FALSE)</f>
        <v>#N/A</v>
      </c>
      <c r="P1238" s="51" t="e">
        <f>ROUND(VLOOKUP(EVID_HNOJENI!N1238,HNOJIVA_ALL!$A$2:$Z$3303,14,FALSE)*K1238*IF(L1238="t",10,IF(L1238="kg",0.01,IF(L1238="q",1,IF(L1238="l",0.01*VLOOKUP(EVID_HNOJENI!N1238,HNOJIVA_ALL!$A$2:$AE$3303,31,FALSE),"CHYBA")))),2)</f>
        <v>#N/A</v>
      </c>
      <c r="Q1238" s="51" t="e">
        <f>ROUND(VLOOKUP(EVID_HNOJENI!N1238,HNOJIVA_ALL!$A$2:$Z$3303,15,FALSE)*K1238*IF(L1238="t",10,IF(L1238="kg",0.01,IF(L1238="q",1,IF(L1238="l",0.01*VLOOKUP(EVID_HNOJENI!N1238,HNOJIVA_ALL!$A$2:$AE$3303,31,FALSE),"CHYBA")))),2)</f>
        <v>#N/A</v>
      </c>
      <c r="R1238" s="51" t="e">
        <f>ROUND(VLOOKUP(EVID_HNOJENI!N1238,HNOJIVA_ALL!$A$2:$Z$3303,16,FALSE)*K1238*IF(L1238="t",10,IF(L1238="kg",0.01,IF(L1238="q",1,IF(L1238="l",0.01*VLOOKUP(EVID_HNOJENI!N1238,HNOJIVA_ALL!$A$2:$AE$3303,31,FALSE),"CHYBA")))),2)</f>
        <v>#N/A</v>
      </c>
      <c r="S1238" s="51" t="e">
        <f>ROUND(VLOOKUP(EVID_HNOJENI!N1238,HNOJIVA_ALL!$A$2:$Z$3303,18,FALSE)*K1238*IF(L1238="t",10,IF(L1238="kg",0.01,IF(L1238="q",1,IF(L1238="l",0.01*VLOOKUP(EVID_HNOJENI!N1238,HNOJIVA_ALL!$A$2:$AE$3303,31,FALSE),"CHYBA")))),2)</f>
        <v>#N/A</v>
      </c>
      <c r="T1238" s="51" t="e">
        <f>ROUND(VLOOKUP(EVID_HNOJENI!N1238,HNOJIVA_ALL!$A$2:$Z$3303,17,FALSE)*K1238*IF(L1238="t",10,IF(L1238="kg",0.01,IF(L1238="q",1,IF(L1238="l",0.01*VLOOKUP(EVID_HNOJENI!N1238,HNOJIVA_ALL!$A$2:$AE$3303,31,FALSE),"CHYBA")))),2)</f>
        <v>#N/A</v>
      </c>
      <c r="U1238" s="51" t="e">
        <f>ROUND(VLOOKUP(EVID_HNOJENI!N1238,HNOJIVA_ALL!$A$2:$Z$3303,20,FALSE)*K1238*IF(L1238="t",10,IF(L1238="kg",0.01,IF(L1238="q",1,IF(L1238="l",0.01*VLOOKUP(EVID_HNOJENI!N1238,HNOJIVA_ALL!$A$2:$AE$3303,31,FALSE),"CHYBA")))),2)</f>
        <v>#N/A</v>
      </c>
    </row>
    <row r="1239" spans="1:21" x14ac:dyDescent="0.2">
      <c r="A1239" s="32"/>
      <c r="B1239" s="45" t="e">
        <f>VLOOKUP($A1239,EVID_OSEVU!$A$1:$M$4972,2,FALSE)</f>
        <v>#N/A</v>
      </c>
      <c r="C1239" s="45" t="e">
        <f>VLOOKUP($A1239,EVID_OSEVU!$A$1:$M$4972,3,FALSE)</f>
        <v>#N/A</v>
      </c>
      <c r="D1239" s="45" t="e">
        <f>VLOOKUP($A1239,EVID_OSEVU!$A$1:$M$4972,4,FALSE)</f>
        <v>#N/A</v>
      </c>
      <c r="E1239" s="45" t="e">
        <f>VLOOKUP($A1239,EVID_OSEVU!$A$1:$M$4972,7,FALSE)</f>
        <v>#N/A</v>
      </c>
      <c r="F1239" s="45" t="e">
        <f>VLOOKUP($A1239,EVID_OSEVU!$A$1:$M$4972,8,FALSE)</f>
        <v>#N/A</v>
      </c>
      <c r="G1239" s="45" t="e">
        <f>VLOOKUP($A1239,EVID_OSEVU!$A$1:$M$4972,11,FALSE)</f>
        <v>#N/A</v>
      </c>
      <c r="H1239" s="35"/>
      <c r="I1239" s="48"/>
      <c r="J1239" s="33" t="e">
        <f>VLOOKUP($A1239,EVID_OSEVU!$A$1:$M$4972,11,FALSE)</f>
        <v>#N/A</v>
      </c>
      <c r="K1239" s="39"/>
      <c r="L1239" s="49"/>
      <c r="M1239" s="89" t="e">
        <f t="shared" si="19"/>
        <v>#N/A</v>
      </c>
      <c r="N1239" s="50"/>
      <c r="O1239" s="37" t="e">
        <f>VLOOKUP(EVID_HNOJENI!N1239,HNOJIVA_ALL!$A$2:$Z$3303,4,FALSE)</f>
        <v>#N/A</v>
      </c>
      <c r="P1239" s="51" t="e">
        <f>ROUND(VLOOKUP(EVID_HNOJENI!N1239,HNOJIVA_ALL!$A$2:$Z$3303,14,FALSE)*K1239*IF(L1239="t",10,IF(L1239="kg",0.01,IF(L1239="q",1,IF(L1239="l",0.01*VLOOKUP(EVID_HNOJENI!N1239,HNOJIVA_ALL!$A$2:$AE$3303,31,FALSE),"CHYBA")))),2)</f>
        <v>#N/A</v>
      </c>
      <c r="Q1239" s="51" t="e">
        <f>ROUND(VLOOKUP(EVID_HNOJENI!N1239,HNOJIVA_ALL!$A$2:$Z$3303,15,FALSE)*K1239*IF(L1239="t",10,IF(L1239="kg",0.01,IF(L1239="q",1,IF(L1239="l",0.01*VLOOKUP(EVID_HNOJENI!N1239,HNOJIVA_ALL!$A$2:$AE$3303,31,FALSE),"CHYBA")))),2)</f>
        <v>#N/A</v>
      </c>
      <c r="R1239" s="51" t="e">
        <f>ROUND(VLOOKUP(EVID_HNOJENI!N1239,HNOJIVA_ALL!$A$2:$Z$3303,16,FALSE)*K1239*IF(L1239="t",10,IF(L1239="kg",0.01,IF(L1239="q",1,IF(L1239="l",0.01*VLOOKUP(EVID_HNOJENI!N1239,HNOJIVA_ALL!$A$2:$AE$3303,31,FALSE),"CHYBA")))),2)</f>
        <v>#N/A</v>
      </c>
      <c r="S1239" s="51" t="e">
        <f>ROUND(VLOOKUP(EVID_HNOJENI!N1239,HNOJIVA_ALL!$A$2:$Z$3303,18,FALSE)*K1239*IF(L1239="t",10,IF(L1239="kg",0.01,IF(L1239="q",1,IF(L1239="l",0.01*VLOOKUP(EVID_HNOJENI!N1239,HNOJIVA_ALL!$A$2:$AE$3303,31,FALSE),"CHYBA")))),2)</f>
        <v>#N/A</v>
      </c>
      <c r="T1239" s="51" t="e">
        <f>ROUND(VLOOKUP(EVID_HNOJENI!N1239,HNOJIVA_ALL!$A$2:$Z$3303,17,FALSE)*K1239*IF(L1239="t",10,IF(L1239="kg",0.01,IF(L1239="q",1,IF(L1239="l",0.01*VLOOKUP(EVID_HNOJENI!N1239,HNOJIVA_ALL!$A$2:$AE$3303,31,FALSE),"CHYBA")))),2)</f>
        <v>#N/A</v>
      </c>
      <c r="U1239" s="51" t="e">
        <f>ROUND(VLOOKUP(EVID_HNOJENI!N1239,HNOJIVA_ALL!$A$2:$Z$3303,20,FALSE)*K1239*IF(L1239="t",10,IF(L1239="kg",0.01,IF(L1239="q",1,IF(L1239="l",0.01*VLOOKUP(EVID_HNOJENI!N1239,HNOJIVA_ALL!$A$2:$AE$3303,31,FALSE),"CHYBA")))),2)</f>
        <v>#N/A</v>
      </c>
    </row>
    <row r="1240" spans="1:21" x14ac:dyDescent="0.2">
      <c r="A1240" s="32"/>
      <c r="B1240" s="45" t="e">
        <f>VLOOKUP($A1240,EVID_OSEVU!$A$1:$M$4972,2,FALSE)</f>
        <v>#N/A</v>
      </c>
      <c r="C1240" s="45" t="e">
        <f>VLOOKUP($A1240,EVID_OSEVU!$A$1:$M$4972,3,FALSE)</f>
        <v>#N/A</v>
      </c>
      <c r="D1240" s="45" t="e">
        <f>VLOOKUP($A1240,EVID_OSEVU!$A$1:$M$4972,4,FALSE)</f>
        <v>#N/A</v>
      </c>
      <c r="E1240" s="45" t="e">
        <f>VLOOKUP($A1240,EVID_OSEVU!$A$1:$M$4972,7,FALSE)</f>
        <v>#N/A</v>
      </c>
      <c r="F1240" s="45" t="e">
        <f>VLOOKUP($A1240,EVID_OSEVU!$A$1:$M$4972,8,FALSE)</f>
        <v>#N/A</v>
      </c>
      <c r="G1240" s="45" t="e">
        <f>VLOOKUP($A1240,EVID_OSEVU!$A$1:$M$4972,11,FALSE)</f>
        <v>#N/A</v>
      </c>
      <c r="H1240" s="35"/>
      <c r="I1240" s="48"/>
      <c r="J1240" s="33" t="e">
        <f>VLOOKUP($A1240,EVID_OSEVU!$A$1:$M$4972,11,FALSE)</f>
        <v>#N/A</v>
      </c>
      <c r="K1240" s="39"/>
      <c r="L1240" s="49"/>
      <c r="M1240" s="89" t="e">
        <f t="shared" si="19"/>
        <v>#N/A</v>
      </c>
      <c r="N1240" s="50"/>
      <c r="O1240" s="37" t="e">
        <f>VLOOKUP(EVID_HNOJENI!N1240,HNOJIVA_ALL!$A$2:$Z$3303,4,FALSE)</f>
        <v>#N/A</v>
      </c>
      <c r="P1240" s="51" t="e">
        <f>ROUND(VLOOKUP(EVID_HNOJENI!N1240,HNOJIVA_ALL!$A$2:$Z$3303,14,FALSE)*K1240*IF(L1240="t",10,IF(L1240="kg",0.01,IF(L1240="q",1,IF(L1240="l",0.01*VLOOKUP(EVID_HNOJENI!N1240,HNOJIVA_ALL!$A$2:$AE$3303,31,FALSE),"CHYBA")))),2)</f>
        <v>#N/A</v>
      </c>
      <c r="Q1240" s="51" t="e">
        <f>ROUND(VLOOKUP(EVID_HNOJENI!N1240,HNOJIVA_ALL!$A$2:$Z$3303,15,FALSE)*K1240*IF(L1240="t",10,IF(L1240="kg",0.01,IF(L1240="q",1,IF(L1240="l",0.01*VLOOKUP(EVID_HNOJENI!N1240,HNOJIVA_ALL!$A$2:$AE$3303,31,FALSE),"CHYBA")))),2)</f>
        <v>#N/A</v>
      </c>
      <c r="R1240" s="51" t="e">
        <f>ROUND(VLOOKUP(EVID_HNOJENI!N1240,HNOJIVA_ALL!$A$2:$Z$3303,16,FALSE)*K1240*IF(L1240="t",10,IF(L1240="kg",0.01,IF(L1240="q",1,IF(L1240="l",0.01*VLOOKUP(EVID_HNOJENI!N1240,HNOJIVA_ALL!$A$2:$AE$3303,31,FALSE),"CHYBA")))),2)</f>
        <v>#N/A</v>
      </c>
      <c r="S1240" s="51" t="e">
        <f>ROUND(VLOOKUP(EVID_HNOJENI!N1240,HNOJIVA_ALL!$A$2:$Z$3303,18,FALSE)*K1240*IF(L1240="t",10,IF(L1240="kg",0.01,IF(L1240="q",1,IF(L1240="l",0.01*VLOOKUP(EVID_HNOJENI!N1240,HNOJIVA_ALL!$A$2:$AE$3303,31,FALSE),"CHYBA")))),2)</f>
        <v>#N/A</v>
      </c>
      <c r="T1240" s="51" t="e">
        <f>ROUND(VLOOKUP(EVID_HNOJENI!N1240,HNOJIVA_ALL!$A$2:$Z$3303,17,FALSE)*K1240*IF(L1240="t",10,IF(L1240="kg",0.01,IF(L1240="q",1,IF(L1240="l",0.01*VLOOKUP(EVID_HNOJENI!N1240,HNOJIVA_ALL!$A$2:$AE$3303,31,FALSE),"CHYBA")))),2)</f>
        <v>#N/A</v>
      </c>
      <c r="U1240" s="51" t="e">
        <f>ROUND(VLOOKUP(EVID_HNOJENI!N1240,HNOJIVA_ALL!$A$2:$Z$3303,20,FALSE)*K1240*IF(L1240="t",10,IF(L1240="kg",0.01,IF(L1240="q",1,IF(L1240="l",0.01*VLOOKUP(EVID_HNOJENI!N1240,HNOJIVA_ALL!$A$2:$AE$3303,31,FALSE),"CHYBA")))),2)</f>
        <v>#N/A</v>
      </c>
    </row>
    <row r="1241" spans="1:21" x14ac:dyDescent="0.2">
      <c r="A1241" s="32"/>
      <c r="B1241" s="45" t="e">
        <f>VLOOKUP($A1241,EVID_OSEVU!$A$1:$M$4972,2,FALSE)</f>
        <v>#N/A</v>
      </c>
      <c r="C1241" s="45" t="e">
        <f>VLOOKUP($A1241,EVID_OSEVU!$A$1:$M$4972,3,FALSE)</f>
        <v>#N/A</v>
      </c>
      <c r="D1241" s="45" t="e">
        <f>VLOOKUP($A1241,EVID_OSEVU!$A$1:$M$4972,4,FALSE)</f>
        <v>#N/A</v>
      </c>
      <c r="E1241" s="45" t="e">
        <f>VLOOKUP($A1241,EVID_OSEVU!$A$1:$M$4972,7,FALSE)</f>
        <v>#N/A</v>
      </c>
      <c r="F1241" s="45" t="e">
        <f>VLOOKUP($A1241,EVID_OSEVU!$A$1:$M$4972,8,FALSE)</f>
        <v>#N/A</v>
      </c>
      <c r="G1241" s="45" t="e">
        <f>VLOOKUP($A1241,EVID_OSEVU!$A$1:$M$4972,11,FALSE)</f>
        <v>#N/A</v>
      </c>
      <c r="H1241" s="35"/>
      <c r="I1241" s="48"/>
      <c r="J1241" s="33" t="e">
        <f>VLOOKUP($A1241,EVID_OSEVU!$A$1:$M$4972,11,FALSE)</f>
        <v>#N/A</v>
      </c>
      <c r="K1241" s="39"/>
      <c r="L1241" s="49"/>
      <c r="M1241" s="89" t="e">
        <f t="shared" si="19"/>
        <v>#N/A</v>
      </c>
      <c r="N1241" s="50"/>
      <c r="O1241" s="37" t="e">
        <f>VLOOKUP(EVID_HNOJENI!N1241,HNOJIVA_ALL!$A$2:$Z$3303,4,FALSE)</f>
        <v>#N/A</v>
      </c>
      <c r="P1241" s="51" t="e">
        <f>ROUND(VLOOKUP(EVID_HNOJENI!N1241,HNOJIVA_ALL!$A$2:$Z$3303,14,FALSE)*K1241*IF(L1241="t",10,IF(L1241="kg",0.01,IF(L1241="q",1,IF(L1241="l",0.01*VLOOKUP(EVID_HNOJENI!N1241,HNOJIVA_ALL!$A$2:$AE$3303,31,FALSE),"CHYBA")))),2)</f>
        <v>#N/A</v>
      </c>
      <c r="Q1241" s="51" t="e">
        <f>ROUND(VLOOKUP(EVID_HNOJENI!N1241,HNOJIVA_ALL!$A$2:$Z$3303,15,FALSE)*K1241*IF(L1241="t",10,IF(L1241="kg",0.01,IF(L1241="q",1,IF(L1241="l",0.01*VLOOKUP(EVID_HNOJENI!N1241,HNOJIVA_ALL!$A$2:$AE$3303,31,FALSE),"CHYBA")))),2)</f>
        <v>#N/A</v>
      </c>
      <c r="R1241" s="51" t="e">
        <f>ROUND(VLOOKUP(EVID_HNOJENI!N1241,HNOJIVA_ALL!$A$2:$Z$3303,16,FALSE)*K1241*IF(L1241="t",10,IF(L1241="kg",0.01,IF(L1241="q",1,IF(L1241="l",0.01*VLOOKUP(EVID_HNOJENI!N1241,HNOJIVA_ALL!$A$2:$AE$3303,31,FALSE),"CHYBA")))),2)</f>
        <v>#N/A</v>
      </c>
      <c r="S1241" s="51" t="e">
        <f>ROUND(VLOOKUP(EVID_HNOJENI!N1241,HNOJIVA_ALL!$A$2:$Z$3303,18,FALSE)*K1241*IF(L1241="t",10,IF(L1241="kg",0.01,IF(L1241="q",1,IF(L1241="l",0.01*VLOOKUP(EVID_HNOJENI!N1241,HNOJIVA_ALL!$A$2:$AE$3303,31,FALSE),"CHYBA")))),2)</f>
        <v>#N/A</v>
      </c>
      <c r="T1241" s="51" t="e">
        <f>ROUND(VLOOKUP(EVID_HNOJENI!N1241,HNOJIVA_ALL!$A$2:$Z$3303,17,FALSE)*K1241*IF(L1241="t",10,IF(L1241="kg",0.01,IF(L1241="q",1,IF(L1241="l",0.01*VLOOKUP(EVID_HNOJENI!N1241,HNOJIVA_ALL!$A$2:$AE$3303,31,FALSE),"CHYBA")))),2)</f>
        <v>#N/A</v>
      </c>
      <c r="U1241" s="51" t="e">
        <f>ROUND(VLOOKUP(EVID_HNOJENI!N1241,HNOJIVA_ALL!$A$2:$Z$3303,20,FALSE)*K1241*IF(L1241="t",10,IF(L1241="kg",0.01,IF(L1241="q",1,IF(L1241="l",0.01*VLOOKUP(EVID_HNOJENI!N1241,HNOJIVA_ALL!$A$2:$AE$3303,31,FALSE),"CHYBA")))),2)</f>
        <v>#N/A</v>
      </c>
    </row>
    <row r="1242" spans="1:21" x14ac:dyDescent="0.2">
      <c r="A1242" s="32"/>
      <c r="B1242" s="45" t="e">
        <f>VLOOKUP($A1242,EVID_OSEVU!$A$1:$M$4972,2,FALSE)</f>
        <v>#N/A</v>
      </c>
      <c r="C1242" s="45" t="e">
        <f>VLOOKUP($A1242,EVID_OSEVU!$A$1:$M$4972,3,FALSE)</f>
        <v>#N/A</v>
      </c>
      <c r="D1242" s="45" t="e">
        <f>VLOOKUP($A1242,EVID_OSEVU!$A$1:$M$4972,4,FALSE)</f>
        <v>#N/A</v>
      </c>
      <c r="E1242" s="45" t="e">
        <f>VLOOKUP($A1242,EVID_OSEVU!$A$1:$M$4972,7,FALSE)</f>
        <v>#N/A</v>
      </c>
      <c r="F1242" s="45" t="e">
        <f>VLOOKUP($A1242,EVID_OSEVU!$A$1:$M$4972,8,FALSE)</f>
        <v>#N/A</v>
      </c>
      <c r="G1242" s="45" t="e">
        <f>VLOOKUP($A1242,EVID_OSEVU!$A$1:$M$4972,11,FALSE)</f>
        <v>#N/A</v>
      </c>
      <c r="H1242" s="35"/>
      <c r="I1242" s="48"/>
      <c r="J1242" s="33" t="e">
        <f>VLOOKUP($A1242,EVID_OSEVU!$A$1:$M$4972,11,FALSE)</f>
        <v>#N/A</v>
      </c>
      <c r="K1242" s="39"/>
      <c r="L1242" s="49"/>
      <c r="M1242" s="89" t="e">
        <f t="shared" si="19"/>
        <v>#N/A</v>
      </c>
      <c r="N1242" s="50"/>
      <c r="O1242" s="37" t="e">
        <f>VLOOKUP(EVID_HNOJENI!N1242,HNOJIVA_ALL!$A$2:$Z$3303,4,FALSE)</f>
        <v>#N/A</v>
      </c>
      <c r="P1242" s="51" t="e">
        <f>ROUND(VLOOKUP(EVID_HNOJENI!N1242,HNOJIVA_ALL!$A$2:$Z$3303,14,FALSE)*K1242*IF(L1242="t",10,IF(L1242="kg",0.01,IF(L1242="q",1,IF(L1242="l",0.01*VLOOKUP(EVID_HNOJENI!N1242,HNOJIVA_ALL!$A$2:$AE$3303,31,FALSE),"CHYBA")))),2)</f>
        <v>#N/A</v>
      </c>
      <c r="Q1242" s="51" t="e">
        <f>ROUND(VLOOKUP(EVID_HNOJENI!N1242,HNOJIVA_ALL!$A$2:$Z$3303,15,FALSE)*K1242*IF(L1242="t",10,IF(L1242="kg",0.01,IF(L1242="q",1,IF(L1242="l",0.01*VLOOKUP(EVID_HNOJENI!N1242,HNOJIVA_ALL!$A$2:$AE$3303,31,FALSE),"CHYBA")))),2)</f>
        <v>#N/A</v>
      </c>
      <c r="R1242" s="51" t="e">
        <f>ROUND(VLOOKUP(EVID_HNOJENI!N1242,HNOJIVA_ALL!$A$2:$Z$3303,16,FALSE)*K1242*IF(L1242="t",10,IF(L1242="kg",0.01,IF(L1242="q",1,IF(L1242="l",0.01*VLOOKUP(EVID_HNOJENI!N1242,HNOJIVA_ALL!$A$2:$AE$3303,31,FALSE),"CHYBA")))),2)</f>
        <v>#N/A</v>
      </c>
      <c r="S1242" s="51" t="e">
        <f>ROUND(VLOOKUP(EVID_HNOJENI!N1242,HNOJIVA_ALL!$A$2:$Z$3303,18,FALSE)*K1242*IF(L1242="t",10,IF(L1242="kg",0.01,IF(L1242="q",1,IF(L1242="l",0.01*VLOOKUP(EVID_HNOJENI!N1242,HNOJIVA_ALL!$A$2:$AE$3303,31,FALSE),"CHYBA")))),2)</f>
        <v>#N/A</v>
      </c>
      <c r="T1242" s="51" t="e">
        <f>ROUND(VLOOKUP(EVID_HNOJENI!N1242,HNOJIVA_ALL!$A$2:$Z$3303,17,FALSE)*K1242*IF(L1242="t",10,IF(L1242="kg",0.01,IF(L1242="q",1,IF(L1242="l",0.01*VLOOKUP(EVID_HNOJENI!N1242,HNOJIVA_ALL!$A$2:$AE$3303,31,FALSE),"CHYBA")))),2)</f>
        <v>#N/A</v>
      </c>
      <c r="U1242" s="51" t="e">
        <f>ROUND(VLOOKUP(EVID_HNOJENI!N1242,HNOJIVA_ALL!$A$2:$Z$3303,20,FALSE)*K1242*IF(L1242="t",10,IF(L1242="kg",0.01,IF(L1242="q",1,IF(L1242="l",0.01*VLOOKUP(EVID_HNOJENI!N1242,HNOJIVA_ALL!$A$2:$AE$3303,31,FALSE),"CHYBA")))),2)</f>
        <v>#N/A</v>
      </c>
    </row>
    <row r="1243" spans="1:21" x14ac:dyDescent="0.2">
      <c r="A1243" s="32"/>
      <c r="B1243" s="45" t="e">
        <f>VLOOKUP($A1243,EVID_OSEVU!$A$1:$M$4972,2,FALSE)</f>
        <v>#N/A</v>
      </c>
      <c r="C1243" s="45" t="e">
        <f>VLOOKUP($A1243,EVID_OSEVU!$A$1:$M$4972,3,FALSE)</f>
        <v>#N/A</v>
      </c>
      <c r="D1243" s="45" t="e">
        <f>VLOOKUP($A1243,EVID_OSEVU!$A$1:$M$4972,4,FALSE)</f>
        <v>#N/A</v>
      </c>
      <c r="E1243" s="45" t="e">
        <f>VLOOKUP($A1243,EVID_OSEVU!$A$1:$M$4972,7,FALSE)</f>
        <v>#N/A</v>
      </c>
      <c r="F1243" s="45" t="e">
        <f>VLOOKUP($A1243,EVID_OSEVU!$A$1:$M$4972,8,FALSE)</f>
        <v>#N/A</v>
      </c>
      <c r="G1243" s="45" t="e">
        <f>VLOOKUP($A1243,EVID_OSEVU!$A$1:$M$4972,11,FALSE)</f>
        <v>#N/A</v>
      </c>
      <c r="H1243" s="35"/>
      <c r="I1243" s="48"/>
      <c r="J1243" s="33" t="e">
        <f>VLOOKUP($A1243,EVID_OSEVU!$A$1:$M$4972,11,FALSE)</f>
        <v>#N/A</v>
      </c>
      <c r="K1243" s="39"/>
      <c r="L1243" s="49"/>
      <c r="M1243" s="89" t="e">
        <f t="shared" si="19"/>
        <v>#N/A</v>
      </c>
      <c r="N1243" s="50"/>
      <c r="O1243" s="37" t="e">
        <f>VLOOKUP(EVID_HNOJENI!N1243,HNOJIVA_ALL!$A$2:$Z$3303,4,FALSE)</f>
        <v>#N/A</v>
      </c>
      <c r="P1243" s="51" t="e">
        <f>ROUND(VLOOKUP(EVID_HNOJENI!N1243,HNOJIVA_ALL!$A$2:$Z$3303,14,FALSE)*K1243*IF(L1243="t",10,IF(L1243="kg",0.01,IF(L1243="q",1,IF(L1243="l",0.01*VLOOKUP(EVID_HNOJENI!N1243,HNOJIVA_ALL!$A$2:$AE$3303,31,FALSE),"CHYBA")))),2)</f>
        <v>#N/A</v>
      </c>
      <c r="Q1243" s="51" t="e">
        <f>ROUND(VLOOKUP(EVID_HNOJENI!N1243,HNOJIVA_ALL!$A$2:$Z$3303,15,FALSE)*K1243*IF(L1243="t",10,IF(L1243="kg",0.01,IF(L1243="q",1,IF(L1243="l",0.01*VLOOKUP(EVID_HNOJENI!N1243,HNOJIVA_ALL!$A$2:$AE$3303,31,FALSE),"CHYBA")))),2)</f>
        <v>#N/A</v>
      </c>
      <c r="R1243" s="51" t="e">
        <f>ROUND(VLOOKUP(EVID_HNOJENI!N1243,HNOJIVA_ALL!$A$2:$Z$3303,16,FALSE)*K1243*IF(L1243="t",10,IF(L1243="kg",0.01,IF(L1243="q",1,IF(L1243="l",0.01*VLOOKUP(EVID_HNOJENI!N1243,HNOJIVA_ALL!$A$2:$AE$3303,31,FALSE),"CHYBA")))),2)</f>
        <v>#N/A</v>
      </c>
      <c r="S1243" s="51" t="e">
        <f>ROUND(VLOOKUP(EVID_HNOJENI!N1243,HNOJIVA_ALL!$A$2:$Z$3303,18,FALSE)*K1243*IF(L1243="t",10,IF(L1243="kg",0.01,IF(L1243="q",1,IF(L1243="l",0.01*VLOOKUP(EVID_HNOJENI!N1243,HNOJIVA_ALL!$A$2:$AE$3303,31,FALSE),"CHYBA")))),2)</f>
        <v>#N/A</v>
      </c>
      <c r="T1243" s="51" t="e">
        <f>ROUND(VLOOKUP(EVID_HNOJENI!N1243,HNOJIVA_ALL!$A$2:$Z$3303,17,FALSE)*K1243*IF(L1243="t",10,IF(L1243="kg",0.01,IF(L1243="q",1,IF(L1243="l",0.01*VLOOKUP(EVID_HNOJENI!N1243,HNOJIVA_ALL!$A$2:$AE$3303,31,FALSE),"CHYBA")))),2)</f>
        <v>#N/A</v>
      </c>
      <c r="U1243" s="51" t="e">
        <f>ROUND(VLOOKUP(EVID_HNOJENI!N1243,HNOJIVA_ALL!$A$2:$Z$3303,20,FALSE)*K1243*IF(L1243="t",10,IF(L1243="kg",0.01,IF(L1243="q",1,IF(L1243="l",0.01*VLOOKUP(EVID_HNOJENI!N1243,HNOJIVA_ALL!$A$2:$AE$3303,31,FALSE),"CHYBA")))),2)</f>
        <v>#N/A</v>
      </c>
    </row>
    <row r="1244" spans="1:21" x14ac:dyDescent="0.2">
      <c r="A1244" s="32"/>
      <c r="B1244" s="45" t="e">
        <f>VLOOKUP($A1244,EVID_OSEVU!$A$1:$M$4972,2,FALSE)</f>
        <v>#N/A</v>
      </c>
      <c r="C1244" s="45" t="e">
        <f>VLOOKUP($A1244,EVID_OSEVU!$A$1:$M$4972,3,FALSE)</f>
        <v>#N/A</v>
      </c>
      <c r="D1244" s="45" t="e">
        <f>VLOOKUP($A1244,EVID_OSEVU!$A$1:$M$4972,4,FALSE)</f>
        <v>#N/A</v>
      </c>
      <c r="E1244" s="45" t="e">
        <f>VLOOKUP($A1244,EVID_OSEVU!$A$1:$M$4972,7,FALSE)</f>
        <v>#N/A</v>
      </c>
      <c r="F1244" s="45" t="e">
        <f>VLOOKUP($A1244,EVID_OSEVU!$A$1:$M$4972,8,FALSE)</f>
        <v>#N/A</v>
      </c>
      <c r="G1244" s="45" t="e">
        <f>VLOOKUP($A1244,EVID_OSEVU!$A$1:$M$4972,11,FALSE)</f>
        <v>#N/A</v>
      </c>
      <c r="H1244" s="35"/>
      <c r="I1244" s="48"/>
      <c r="J1244" s="33" t="e">
        <f>VLOOKUP($A1244,EVID_OSEVU!$A$1:$M$4972,11,FALSE)</f>
        <v>#N/A</v>
      </c>
      <c r="K1244" s="39"/>
      <c r="L1244" s="49"/>
      <c r="M1244" s="89" t="e">
        <f t="shared" si="19"/>
        <v>#N/A</v>
      </c>
      <c r="N1244" s="50"/>
      <c r="O1244" s="37" t="e">
        <f>VLOOKUP(EVID_HNOJENI!N1244,HNOJIVA_ALL!$A$2:$Z$3303,4,FALSE)</f>
        <v>#N/A</v>
      </c>
      <c r="P1244" s="51" t="e">
        <f>ROUND(VLOOKUP(EVID_HNOJENI!N1244,HNOJIVA_ALL!$A$2:$Z$3303,14,FALSE)*K1244*IF(L1244="t",10,IF(L1244="kg",0.01,IF(L1244="q",1,IF(L1244="l",0.01*VLOOKUP(EVID_HNOJENI!N1244,HNOJIVA_ALL!$A$2:$AE$3303,31,FALSE),"CHYBA")))),2)</f>
        <v>#N/A</v>
      </c>
      <c r="Q1244" s="51" t="e">
        <f>ROUND(VLOOKUP(EVID_HNOJENI!N1244,HNOJIVA_ALL!$A$2:$Z$3303,15,FALSE)*K1244*IF(L1244="t",10,IF(L1244="kg",0.01,IF(L1244="q",1,IF(L1244="l",0.01*VLOOKUP(EVID_HNOJENI!N1244,HNOJIVA_ALL!$A$2:$AE$3303,31,FALSE),"CHYBA")))),2)</f>
        <v>#N/A</v>
      </c>
      <c r="R1244" s="51" t="e">
        <f>ROUND(VLOOKUP(EVID_HNOJENI!N1244,HNOJIVA_ALL!$A$2:$Z$3303,16,FALSE)*K1244*IF(L1244="t",10,IF(L1244="kg",0.01,IF(L1244="q",1,IF(L1244="l",0.01*VLOOKUP(EVID_HNOJENI!N1244,HNOJIVA_ALL!$A$2:$AE$3303,31,FALSE),"CHYBA")))),2)</f>
        <v>#N/A</v>
      </c>
      <c r="S1244" s="51" t="e">
        <f>ROUND(VLOOKUP(EVID_HNOJENI!N1244,HNOJIVA_ALL!$A$2:$Z$3303,18,FALSE)*K1244*IF(L1244="t",10,IF(L1244="kg",0.01,IF(L1244="q",1,IF(L1244="l",0.01*VLOOKUP(EVID_HNOJENI!N1244,HNOJIVA_ALL!$A$2:$AE$3303,31,FALSE),"CHYBA")))),2)</f>
        <v>#N/A</v>
      </c>
      <c r="T1244" s="51" t="e">
        <f>ROUND(VLOOKUP(EVID_HNOJENI!N1244,HNOJIVA_ALL!$A$2:$Z$3303,17,FALSE)*K1244*IF(L1244="t",10,IF(L1244="kg",0.01,IF(L1244="q",1,IF(L1244="l",0.01*VLOOKUP(EVID_HNOJENI!N1244,HNOJIVA_ALL!$A$2:$AE$3303,31,FALSE),"CHYBA")))),2)</f>
        <v>#N/A</v>
      </c>
      <c r="U1244" s="51" t="e">
        <f>ROUND(VLOOKUP(EVID_HNOJENI!N1244,HNOJIVA_ALL!$A$2:$Z$3303,20,FALSE)*K1244*IF(L1244="t",10,IF(L1244="kg",0.01,IF(L1244="q",1,IF(L1244="l",0.01*VLOOKUP(EVID_HNOJENI!N1244,HNOJIVA_ALL!$A$2:$AE$3303,31,FALSE),"CHYBA")))),2)</f>
        <v>#N/A</v>
      </c>
    </row>
    <row r="1245" spans="1:21" x14ac:dyDescent="0.2">
      <c r="A1245" s="32"/>
      <c r="B1245" s="45" t="e">
        <f>VLOOKUP($A1245,EVID_OSEVU!$A$1:$M$4972,2,FALSE)</f>
        <v>#N/A</v>
      </c>
      <c r="C1245" s="45" t="e">
        <f>VLOOKUP($A1245,EVID_OSEVU!$A$1:$M$4972,3,FALSE)</f>
        <v>#N/A</v>
      </c>
      <c r="D1245" s="45" t="e">
        <f>VLOOKUP($A1245,EVID_OSEVU!$A$1:$M$4972,4,FALSE)</f>
        <v>#N/A</v>
      </c>
      <c r="E1245" s="45" t="e">
        <f>VLOOKUP($A1245,EVID_OSEVU!$A$1:$M$4972,7,FALSE)</f>
        <v>#N/A</v>
      </c>
      <c r="F1245" s="45" t="e">
        <f>VLOOKUP($A1245,EVID_OSEVU!$A$1:$M$4972,8,FALSE)</f>
        <v>#N/A</v>
      </c>
      <c r="G1245" s="45" t="e">
        <f>VLOOKUP($A1245,EVID_OSEVU!$A$1:$M$4972,11,FALSE)</f>
        <v>#N/A</v>
      </c>
      <c r="H1245" s="35"/>
      <c r="I1245" s="48"/>
      <c r="J1245" s="33" t="e">
        <f>VLOOKUP($A1245,EVID_OSEVU!$A$1:$M$4972,11,FALSE)</f>
        <v>#N/A</v>
      </c>
      <c r="K1245" s="39"/>
      <c r="L1245" s="49"/>
      <c r="M1245" s="89" t="e">
        <f t="shared" si="19"/>
        <v>#N/A</v>
      </c>
      <c r="N1245" s="50"/>
      <c r="O1245" s="37" t="e">
        <f>VLOOKUP(EVID_HNOJENI!N1245,HNOJIVA_ALL!$A$2:$Z$3303,4,FALSE)</f>
        <v>#N/A</v>
      </c>
      <c r="P1245" s="51" t="e">
        <f>ROUND(VLOOKUP(EVID_HNOJENI!N1245,HNOJIVA_ALL!$A$2:$Z$3303,14,FALSE)*K1245*IF(L1245="t",10,IF(L1245="kg",0.01,IF(L1245="q",1,IF(L1245="l",0.01*VLOOKUP(EVID_HNOJENI!N1245,HNOJIVA_ALL!$A$2:$AE$3303,31,FALSE),"CHYBA")))),2)</f>
        <v>#N/A</v>
      </c>
      <c r="Q1245" s="51" t="e">
        <f>ROUND(VLOOKUP(EVID_HNOJENI!N1245,HNOJIVA_ALL!$A$2:$Z$3303,15,FALSE)*K1245*IF(L1245="t",10,IF(L1245="kg",0.01,IF(L1245="q",1,IF(L1245="l",0.01*VLOOKUP(EVID_HNOJENI!N1245,HNOJIVA_ALL!$A$2:$AE$3303,31,FALSE),"CHYBA")))),2)</f>
        <v>#N/A</v>
      </c>
      <c r="R1245" s="51" t="e">
        <f>ROUND(VLOOKUP(EVID_HNOJENI!N1245,HNOJIVA_ALL!$A$2:$Z$3303,16,FALSE)*K1245*IF(L1245="t",10,IF(L1245="kg",0.01,IF(L1245="q",1,IF(L1245="l",0.01*VLOOKUP(EVID_HNOJENI!N1245,HNOJIVA_ALL!$A$2:$AE$3303,31,FALSE),"CHYBA")))),2)</f>
        <v>#N/A</v>
      </c>
      <c r="S1245" s="51" t="e">
        <f>ROUND(VLOOKUP(EVID_HNOJENI!N1245,HNOJIVA_ALL!$A$2:$Z$3303,18,FALSE)*K1245*IF(L1245="t",10,IF(L1245="kg",0.01,IF(L1245="q",1,IF(L1245="l",0.01*VLOOKUP(EVID_HNOJENI!N1245,HNOJIVA_ALL!$A$2:$AE$3303,31,FALSE),"CHYBA")))),2)</f>
        <v>#N/A</v>
      </c>
      <c r="T1245" s="51" t="e">
        <f>ROUND(VLOOKUP(EVID_HNOJENI!N1245,HNOJIVA_ALL!$A$2:$Z$3303,17,FALSE)*K1245*IF(L1245="t",10,IF(L1245="kg",0.01,IF(L1245="q",1,IF(L1245="l",0.01*VLOOKUP(EVID_HNOJENI!N1245,HNOJIVA_ALL!$A$2:$AE$3303,31,FALSE),"CHYBA")))),2)</f>
        <v>#N/A</v>
      </c>
      <c r="U1245" s="51" t="e">
        <f>ROUND(VLOOKUP(EVID_HNOJENI!N1245,HNOJIVA_ALL!$A$2:$Z$3303,20,FALSE)*K1245*IF(L1245="t",10,IF(L1245="kg",0.01,IF(L1245="q",1,IF(L1245="l",0.01*VLOOKUP(EVID_HNOJENI!N1245,HNOJIVA_ALL!$A$2:$AE$3303,31,FALSE),"CHYBA")))),2)</f>
        <v>#N/A</v>
      </c>
    </row>
    <row r="1246" spans="1:21" x14ac:dyDescent="0.2">
      <c r="A1246" s="32"/>
      <c r="B1246" s="45" t="e">
        <f>VLOOKUP($A1246,EVID_OSEVU!$A$1:$M$4972,2,FALSE)</f>
        <v>#N/A</v>
      </c>
      <c r="C1246" s="45" t="e">
        <f>VLOOKUP($A1246,EVID_OSEVU!$A$1:$M$4972,3,FALSE)</f>
        <v>#N/A</v>
      </c>
      <c r="D1246" s="45" t="e">
        <f>VLOOKUP($A1246,EVID_OSEVU!$A$1:$M$4972,4,FALSE)</f>
        <v>#N/A</v>
      </c>
      <c r="E1246" s="45" t="e">
        <f>VLOOKUP($A1246,EVID_OSEVU!$A$1:$M$4972,7,FALSE)</f>
        <v>#N/A</v>
      </c>
      <c r="F1246" s="45" t="e">
        <f>VLOOKUP($A1246,EVID_OSEVU!$A$1:$M$4972,8,FALSE)</f>
        <v>#N/A</v>
      </c>
      <c r="G1246" s="45" t="e">
        <f>VLOOKUP($A1246,EVID_OSEVU!$A$1:$M$4972,11,FALSE)</f>
        <v>#N/A</v>
      </c>
      <c r="H1246" s="35"/>
      <c r="I1246" s="48"/>
      <c r="J1246" s="33" t="e">
        <f>VLOOKUP($A1246,EVID_OSEVU!$A$1:$M$4972,11,FALSE)</f>
        <v>#N/A</v>
      </c>
      <c r="K1246" s="39"/>
      <c r="L1246" s="49"/>
      <c r="M1246" s="89" t="e">
        <f t="shared" si="19"/>
        <v>#N/A</v>
      </c>
      <c r="N1246" s="50"/>
      <c r="O1246" s="37" t="e">
        <f>VLOOKUP(EVID_HNOJENI!N1246,HNOJIVA_ALL!$A$2:$Z$3303,4,FALSE)</f>
        <v>#N/A</v>
      </c>
      <c r="P1246" s="51" t="e">
        <f>ROUND(VLOOKUP(EVID_HNOJENI!N1246,HNOJIVA_ALL!$A$2:$Z$3303,14,FALSE)*K1246*IF(L1246="t",10,IF(L1246="kg",0.01,IF(L1246="q",1,IF(L1246="l",0.01*VLOOKUP(EVID_HNOJENI!N1246,HNOJIVA_ALL!$A$2:$AE$3303,31,FALSE),"CHYBA")))),2)</f>
        <v>#N/A</v>
      </c>
      <c r="Q1246" s="51" t="e">
        <f>ROUND(VLOOKUP(EVID_HNOJENI!N1246,HNOJIVA_ALL!$A$2:$Z$3303,15,FALSE)*K1246*IF(L1246="t",10,IF(L1246="kg",0.01,IF(L1246="q",1,IF(L1246="l",0.01*VLOOKUP(EVID_HNOJENI!N1246,HNOJIVA_ALL!$A$2:$AE$3303,31,FALSE),"CHYBA")))),2)</f>
        <v>#N/A</v>
      </c>
      <c r="R1246" s="51" t="e">
        <f>ROUND(VLOOKUP(EVID_HNOJENI!N1246,HNOJIVA_ALL!$A$2:$Z$3303,16,FALSE)*K1246*IF(L1246="t",10,IF(L1246="kg",0.01,IF(L1246="q",1,IF(L1246="l",0.01*VLOOKUP(EVID_HNOJENI!N1246,HNOJIVA_ALL!$A$2:$AE$3303,31,FALSE),"CHYBA")))),2)</f>
        <v>#N/A</v>
      </c>
      <c r="S1246" s="51" t="e">
        <f>ROUND(VLOOKUP(EVID_HNOJENI!N1246,HNOJIVA_ALL!$A$2:$Z$3303,18,FALSE)*K1246*IF(L1246="t",10,IF(L1246="kg",0.01,IF(L1246="q",1,IF(L1246="l",0.01*VLOOKUP(EVID_HNOJENI!N1246,HNOJIVA_ALL!$A$2:$AE$3303,31,FALSE),"CHYBA")))),2)</f>
        <v>#N/A</v>
      </c>
      <c r="T1246" s="51" t="e">
        <f>ROUND(VLOOKUP(EVID_HNOJENI!N1246,HNOJIVA_ALL!$A$2:$Z$3303,17,FALSE)*K1246*IF(L1246="t",10,IF(L1246="kg",0.01,IF(L1246="q",1,IF(L1246="l",0.01*VLOOKUP(EVID_HNOJENI!N1246,HNOJIVA_ALL!$A$2:$AE$3303,31,FALSE),"CHYBA")))),2)</f>
        <v>#N/A</v>
      </c>
      <c r="U1246" s="51" t="e">
        <f>ROUND(VLOOKUP(EVID_HNOJENI!N1246,HNOJIVA_ALL!$A$2:$Z$3303,20,FALSE)*K1246*IF(L1246="t",10,IF(L1246="kg",0.01,IF(L1246="q",1,IF(L1246="l",0.01*VLOOKUP(EVID_HNOJENI!N1246,HNOJIVA_ALL!$A$2:$AE$3303,31,FALSE),"CHYBA")))),2)</f>
        <v>#N/A</v>
      </c>
    </row>
    <row r="1247" spans="1:21" x14ac:dyDescent="0.2">
      <c r="A1247" s="32"/>
      <c r="B1247" s="45" t="e">
        <f>VLOOKUP($A1247,EVID_OSEVU!$A$1:$M$4972,2,FALSE)</f>
        <v>#N/A</v>
      </c>
      <c r="C1247" s="45" t="e">
        <f>VLOOKUP($A1247,EVID_OSEVU!$A$1:$M$4972,3,FALSE)</f>
        <v>#N/A</v>
      </c>
      <c r="D1247" s="45" t="e">
        <f>VLOOKUP($A1247,EVID_OSEVU!$A$1:$M$4972,4,FALSE)</f>
        <v>#N/A</v>
      </c>
      <c r="E1247" s="45" t="e">
        <f>VLOOKUP($A1247,EVID_OSEVU!$A$1:$M$4972,7,FALSE)</f>
        <v>#N/A</v>
      </c>
      <c r="F1247" s="45" t="e">
        <f>VLOOKUP($A1247,EVID_OSEVU!$A$1:$M$4972,8,FALSE)</f>
        <v>#N/A</v>
      </c>
      <c r="G1247" s="45" t="e">
        <f>VLOOKUP($A1247,EVID_OSEVU!$A$1:$M$4972,11,FALSE)</f>
        <v>#N/A</v>
      </c>
      <c r="H1247" s="35"/>
      <c r="I1247" s="48"/>
      <c r="J1247" s="33" t="e">
        <f>VLOOKUP($A1247,EVID_OSEVU!$A$1:$M$4972,11,FALSE)</f>
        <v>#N/A</v>
      </c>
      <c r="K1247" s="39"/>
      <c r="L1247" s="49"/>
      <c r="M1247" s="89" t="e">
        <f t="shared" si="19"/>
        <v>#N/A</v>
      </c>
      <c r="N1247" s="50"/>
      <c r="O1247" s="37" t="e">
        <f>VLOOKUP(EVID_HNOJENI!N1247,HNOJIVA_ALL!$A$2:$Z$3303,4,FALSE)</f>
        <v>#N/A</v>
      </c>
      <c r="P1247" s="51" t="e">
        <f>ROUND(VLOOKUP(EVID_HNOJENI!N1247,HNOJIVA_ALL!$A$2:$Z$3303,14,FALSE)*K1247*IF(L1247="t",10,IF(L1247="kg",0.01,IF(L1247="q",1,IF(L1247="l",0.01*VLOOKUP(EVID_HNOJENI!N1247,HNOJIVA_ALL!$A$2:$AE$3303,31,FALSE),"CHYBA")))),2)</f>
        <v>#N/A</v>
      </c>
      <c r="Q1247" s="51" t="e">
        <f>ROUND(VLOOKUP(EVID_HNOJENI!N1247,HNOJIVA_ALL!$A$2:$Z$3303,15,FALSE)*K1247*IF(L1247="t",10,IF(L1247="kg",0.01,IF(L1247="q",1,IF(L1247="l",0.01*VLOOKUP(EVID_HNOJENI!N1247,HNOJIVA_ALL!$A$2:$AE$3303,31,FALSE),"CHYBA")))),2)</f>
        <v>#N/A</v>
      </c>
      <c r="R1247" s="51" t="e">
        <f>ROUND(VLOOKUP(EVID_HNOJENI!N1247,HNOJIVA_ALL!$A$2:$Z$3303,16,FALSE)*K1247*IF(L1247="t",10,IF(L1247="kg",0.01,IF(L1247="q",1,IF(L1247="l",0.01*VLOOKUP(EVID_HNOJENI!N1247,HNOJIVA_ALL!$A$2:$AE$3303,31,FALSE),"CHYBA")))),2)</f>
        <v>#N/A</v>
      </c>
      <c r="S1247" s="51" t="e">
        <f>ROUND(VLOOKUP(EVID_HNOJENI!N1247,HNOJIVA_ALL!$A$2:$Z$3303,18,FALSE)*K1247*IF(L1247="t",10,IF(L1247="kg",0.01,IF(L1247="q",1,IF(L1247="l",0.01*VLOOKUP(EVID_HNOJENI!N1247,HNOJIVA_ALL!$A$2:$AE$3303,31,FALSE),"CHYBA")))),2)</f>
        <v>#N/A</v>
      </c>
      <c r="T1247" s="51" t="e">
        <f>ROUND(VLOOKUP(EVID_HNOJENI!N1247,HNOJIVA_ALL!$A$2:$Z$3303,17,FALSE)*K1247*IF(L1247="t",10,IF(L1247="kg",0.01,IF(L1247="q",1,IF(L1247="l",0.01*VLOOKUP(EVID_HNOJENI!N1247,HNOJIVA_ALL!$A$2:$AE$3303,31,FALSE),"CHYBA")))),2)</f>
        <v>#N/A</v>
      </c>
      <c r="U1247" s="51" t="e">
        <f>ROUND(VLOOKUP(EVID_HNOJENI!N1247,HNOJIVA_ALL!$A$2:$Z$3303,20,FALSE)*K1247*IF(L1247="t",10,IF(L1247="kg",0.01,IF(L1247="q",1,IF(L1247="l",0.01*VLOOKUP(EVID_HNOJENI!N1247,HNOJIVA_ALL!$A$2:$AE$3303,31,FALSE),"CHYBA")))),2)</f>
        <v>#N/A</v>
      </c>
    </row>
    <row r="1248" spans="1:21" x14ac:dyDescent="0.2">
      <c r="A1248" s="32"/>
      <c r="B1248" s="45" t="e">
        <f>VLOOKUP($A1248,EVID_OSEVU!$A$1:$M$4972,2,FALSE)</f>
        <v>#N/A</v>
      </c>
      <c r="C1248" s="45" t="e">
        <f>VLOOKUP($A1248,EVID_OSEVU!$A$1:$M$4972,3,FALSE)</f>
        <v>#N/A</v>
      </c>
      <c r="D1248" s="45" t="e">
        <f>VLOOKUP($A1248,EVID_OSEVU!$A$1:$M$4972,4,FALSE)</f>
        <v>#N/A</v>
      </c>
      <c r="E1248" s="45" t="e">
        <f>VLOOKUP($A1248,EVID_OSEVU!$A$1:$M$4972,7,FALSE)</f>
        <v>#N/A</v>
      </c>
      <c r="F1248" s="45" t="e">
        <f>VLOOKUP($A1248,EVID_OSEVU!$A$1:$M$4972,8,FALSE)</f>
        <v>#N/A</v>
      </c>
      <c r="G1248" s="45" t="e">
        <f>VLOOKUP($A1248,EVID_OSEVU!$A$1:$M$4972,11,FALSE)</f>
        <v>#N/A</v>
      </c>
      <c r="H1248" s="35"/>
      <c r="I1248" s="48"/>
      <c r="J1248" s="33" t="e">
        <f>VLOOKUP($A1248,EVID_OSEVU!$A$1:$M$4972,11,FALSE)</f>
        <v>#N/A</v>
      </c>
      <c r="K1248" s="39"/>
      <c r="L1248" s="49"/>
      <c r="M1248" s="89" t="e">
        <f t="shared" si="19"/>
        <v>#N/A</v>
      </c>
      <c r="N1248" s="50"/>
      <c r="O1248" s="37" t="e">
        <f>VLOOKUP(EVID_HNOJENI!N1248,HNOJIVA_ALL!$A$2:$Z$3303,4,FALSE)</f>
        <v>#N/A</v>
      </c>
      <c r="P1248" s="51" t="e">
        <f>ROUND(VLOOKUP(EVID_HNOJENI!N1248,HNOJIVA_ALL!$A$2:$Z$3303,14,FALSE)*K1248*IF(L1248="t",10,IF(L1248="kg",0.01,IF(L1248="q",1,IF(L1248="l",0.01*VLOOKUP(EVID_HNOJENI!N1248,HNOJIVA_ALL!$A$2:$AE$3303,31,FALSE),"CHYBA")))),2)</f>
        <v>#N/A</v>
      </c>
      <c r="Q1248" s="51" t="e">
        <f>ROUND(VLOOKUP(EVID_HNOJENI!N1248,HNOJIVA_ALL!$A$2:$Z$3303,15,FALSE)*K1248*IF(L1248="t",10,IF(L1248="kg",0.01,IF(L1248="q",1,IF(L1248="l",0.01*VLOOKUP(EVID_HNOJENI!N1248,HNOJIVA_ALL!$A$2:$AE$3303,31,FALSE),"CHYBA")))),2)</f>
        <v>#N/A</v>
      </c>
      <c r="R1248" s="51" t="e">
        <f>ROUND(VLOOKUP(EVID_HNOJENI!N1248,HNOJIVA_ALL!$A$2:$Z$3303,16,FALSE)*K1248*IF(L1248="t",10,IF(L1248="kg",0.01,IF(L1248="q",1,IF(L1248="l",0.01*VLOOKUP(EVID_HNOJENI!N1248,HNOJIVA_ALL!$A$2:$AE$3303,31,FALSE),"CHYBA")))),2)</f>
        <v>#N/A</v>
      </c>
      <c r="S1248" s="51" t="e">
        <f>ROUND(VLOOKUP(EVID_HNOJENI!N1248,HNOJIVA_ALL!$A$2:$Z$3303,18,FALSE)*K1248*IF(L1248="t",10,IF(L1248="kg",0.01,IF(L1248="q",1,IF(L1248="l",0.01*VLOOKUP(EVID_HNOJENI!N1248,HNOJIVA_ALL!$A$2:$AE$3303,31,FALSE),"CHYBA")))),2)</f>
        <v>#N/A</v>
      </c>
      <c r="T1248" s="51" t="e">
        <f>ROUND(VLOOKUP(EVID_HNOJENI!N1248,HNOJIVA_ALL!$A$2:$Z$3303,17,FALSE)*K1248*IF(L1248="t",10,IF(L1248="kg",0.01,IF(L1248="q",1,IF(L1248="l",0.01*VLOOKUP(EVID_HNOJENI!N1248,HNOJIVA_ALL!$A$2:$AE$3303,31,FALSE),"CHYBA")))),2)</f>
        <v>#N/A</v>
      </c>
      <c r="U1248" s="51" t="e">
        <f>ROUND(VLOOKUP(EVID_HNOJENI!N1248,HNOJIVA_ALL!$A$2:$Z$3303,20,FALSE)*K1248*IF(L1248="t",10,IF(L1248="kg",0.01,IF(L1248="q",1,IF(L1248="l",0.01*VLOOKUP(EVID_HNOJENI!N1248,HNOJIVA_ALL!$A$2:$AE$3303,31,FALSE),"CHYBA")))),2)</f>
        <v>#N/A</v>
      </c>
    </row>
    <row r="1249" spans="1:21" x14ac:dyDescent="0.2">
      <c r="A1249" s="32"/>
      <c r="B1249" s="45" t="e">
        <f>VLOOKUP($A1249,EVID_OSEVU!$A$1:$M$4972,2,FALSE)</f>
        <v>#N/A</v>
      </c>
      <c r="C1249" s="45" t="e">
        <f>VLOOKUP($A1249,EVID_OSEVU!$A$1:$M$4972,3,FALSE)</f>
        <v>#N/A</v>
      </c>
      <c r="D1249" s="45" t="e">
        <f>VLOOKUP($A1249,EVID_OSEVU!$A$1:$M$4972,4,FALSE)</f>
        <v>#N/A</v>
      </c>
      <c r="E1249" s="45" t="e">
        <f>VLOOKUP($A1249,EVID_OSEVU!$A$1:$M$4972,7,FALSE)</f>
        <v>#N/A</v>
      </c>
      <c r="F1249" s="45" t="e">
        <f>VLOOKUP($A1249,EVID_OSEVU!$A$1:$M$4972,8,FALSE)</f>
        <v>#N/A</v>
      </c>
      <c r="G1249" s="45" t="e">
        <f>VLOOKUP($A1249,EVID_OSEVU!$A$1:$M$4972,11,FALSE)</f>
        <v>#N/A</v>
      </c>
      <c r="H1249" s="35"/>
      <c r="I1249" s="48"/>
      <c r="J1249" s="33" t="e">
        <f>VLOOKUP($A1249,EVID_OSEVU!$A$1:$M$4972,11,FALSE)</f>
        <v>#N/A</v>
      </c>
      <c r="K1249" s="39"/>
      <c r="L1249" s="49"/>
      <c r="M1249" s="89" t="e">
        <f t="shared" si="19"/>
        <v>#N/A</v>
      </c>
      <c r="N1249" s="50"/>
      <c r="O1249" s="37" t="e">
        <f>VLOOKUP(EVID_HNOJENI!N1249,HNOJIVA_ALL!$A$2:$Z$3303,4,FALSE)</f>
        <v>#N/A</v>
      </c>
      <c r="P1249" s="51" t="e">
        <f>ROUND(VLOOKUP(EVID_HNOJENI!N1249,HNOJIVA_ALL!$A$2:$Z$3303,14,FALSE)*K1249*IF(L1249="t",10,IF(L1249="kg",0.01,IF(L1249="q",1,IF(L1249="l",0.01*VLOOKUP(EVID_HNOJENI!N1249,HNOJIVA_ALL!$A$2:$AE$3303,31,FALSE),"CHYBA")))),2)</f>
        <v>#N/A</v>
      </c>
      <c r="Q1249" s="51" t="e">
        <f>ROUND(VLOOKUP(EVID_HNOJENI!N1249,HNOJIVA_ALL!$A$2:$Z$3303,15,FALSE)*K1249*IF(L1249="t",10,IF(L1249="kg",0.01,IF(L1249="q",1,IF(L1249="l",0.01*VLOOKUP(EVID_HNOJENI!N1249,HNOJIVA_ALL!$A$2:$AE$3303,31,FALSE),"CHYBA")))),2)</f>
        <v>#N/A</v>
      </c>
      <c r="R1249" s="51" t="e">
        <f>ROUND(VLOOKUP(EVID_HNOJENI!N1249,HNOJIVA_ALL!$A$2:$Z$3303,16,FALSE)*K1249*IF(L1249="t",10,IF(L1249="kg",0.01,IF(L1249="q",1,IF(L1249="l",0.01*VLOOKUP(EVID_HNOJENI!N1249,HNOJIVA_ALL!$A$2:$AE$3303,31,FALSE),"CHYBA")))),2)</f>
        <v>#N/A</v>
      </c>
      <c r="S1249" s="51" t="e">
        <f>ROUND(VLOOKUP(EVID_HNOJENI!N1249,HNOJIVA_ALL!$A$2:$Z$3303,18,FALSE)*K1249*IF(L1249="t",10,IF(L1249="kg",0.01,IF(L1249="q",1,IF(L1249="l",0.01*VLOOKUP(EVID_HNOJENI!N1249,HNOJIVA_ALL!$A$2:$AE$3303,31,FALSE),"CHYBA")))),2)</f>
        <v>#N/A</v>
      </c>
      <c r="T1249" s="51" t="e">
        <f>ROUND(VLOOKUP(EVID_HNOJENI!N1249,HNOJIVA_ALL!$A$2:$Z$3303,17,FALSE)*K1249*IF(L1249="t",10,IF(L1249="kg",0.01,IF(L1249="q",1,IF(L1249="l",0.01*VLOOKUP(EVID_HNOJENI!N1249,HNOJIVA_ALL!$A$2:$AE$3303,31,FALSE),"CHYBA")))),2)</f>
        <v>#N/A</v>
      </c>
      <c r="U1249" s="51" t="e">
        <f>ROUND(VLOOKUP(EVID_HNOJENI!N1249,HNOJIVA_ALL!$A$2:$Z$3303,20,FALSE)*K1249*IF(L1249="t",10,IF(L1249="kg",0.01,IF(L1249="q",1,IF(L1249="l",0.01*VLOOKUP(EVID_HNOJENI!N1249,HNOJIVA_ALL!$A$2:$AE$3303,31,FALSE),"CHYBA")))),2)</f>
        <v>#N/A</v>
      </c>
    </row>
    <row r="1250" spans="1:21" x14ac:dyDescent="0.2">
      <c r="A1250" s="32"/>
      <c r="B1250" s="45" t="e">
        <f>VLOOKUP($A1250,EVID_OSEVU!$A$1:$M$4972,2,FALSE)</f>
        <v>#N/A</v>
      </c>
      <c r="C1250" s="45" t="e">
        <f>VLOOKUP($A1250,EVID_OSEVU!$A$1:$M$4972,3,FALSE)</f>
        <v>#N/A</v>
      </c>
      <c r="D1250" s="45" t="e">
        <f>VLOOKUP($A1250,EVID_OSEVU!$A$1:$M$4972,4,FALSE)</f>
        <v>#N/A</v>
      </c>
      <c r="E1250" s="45" t="e">
        <f>VLOOKUP($A1250,EVID_OSEVU!$A$1:$M$4972,7,FALSE)</f>
        <v>#N/A</v>
      </c>
      <c r="F1250" s="45" t="e">
        <f>VLOOKUP($A1250,EVID_OSEVU!$A$1:$M$4972,8,FALSE)</f>
        <v>#N/A</v>
      </c>
      <c r="G1250" s="45" t="e">
        <f>VLOOKUP($A1250,EVID_OSEVU!$A$1:$M$4972,11,FALSE)</f>
        <v>#N/A</v>
      </c>
      <c r="H1250" s="35"/>
      <c r="I1250" s="48"/>
      <c r="J1250" s="33" t="e">
        <f>VLOOKUP($A1250,EVID_OSEVU!$A$1:$M$4972,11,FALSE)</f>
        <v>#N/A</v>
      </c>
      <c r="K1250" s="39"/>
      <c r="L1250" s="49"/>
      <c r="M1250" s="89" t="e">
        <f t="shared" si="19"/>
        <v>#N/A</v>
      </c>
      <c r="N1250" s="50"/>
      <c r="O1250" s="37" t="e">
        <f>VLOOKUP(EVID_HNOJENI!N1250,HNOJIVA_ALL!$A$2:$Z$3303,4,FALSE)</f>
        <v>#N/A</v>
      </c>
      <c r="P1250" s="51" t="e">
        <f>ROUND(VLOOKUP(EVID_HNOJENI!N1250,HNOJIVA_ALL!$A$2:$Z$3303,14,FALSE)*K1250*IF(L1250="t",10,IF(L1250="kg",0.01,IF(L1250="q",1,IF(L1250="l",0.01*VLOOKUP(EVID_HNOJENI!N1250,HNOJIVA_ALL!$A$2:$AE$3303,31,FALSE),"CHYBA")))),2)</f>
        <v>#N/A</v>
      </c>
      <c r="Q1250" s="51" t="e">
        <f>ROUND(VLOOKUP(EVID_HNOJENI!N1250,HNOJIVA_ALL!$A$2:$Z$3303,15,FALSE)*K1250*IF(L1250="t",10,IF(L1250="kg",0.01,IF(L1250="q",1,IF(L1250="l",0.01*VLOOKUP(EVID_HNOJENI!N1250,HNOJIVA_ALL!$A$2:$AE$3303,31,FALSE),"CHYBA")))),2)</f>
        <v>#N/A</v>
      </c>
      <c r="R1250" s="51" t="e">
        <f>ROUND(VLOOKUP(EVID_HNOJENI!N1250,HNOJIVA_ALL!$A$2:$Z$3303,16,FALSE)*K1250*IF(L1250="t",10,IF(L1250="kg",0.01,IF(L1250="q",1,IF(L1250="l",0.01*VLOOKUP(EVID_HNOJENI!N1250,HNOJIVA_ALL!$A$2:$AE$3303,31,FALSE),"CHYBA")))),2)</f>
        <v>#N/A</v>
      </c>
      <c r="S1250" s="51" t="e">
        <f>ROUND(VLOOKUP(EVID_HNOJENI!N1250,HNOJIVA_ALL!$A$2:$Z$3303,18,FALSE)*K1250*IF(L1250="t",10,IF(L1250="kg",0.01,IF(L1250="q",1,IF(L1250="l",0.01*VLOOKUP(EVID_HNOJENI!N1250,HNOJIVA_ALL!$A$2:$AE$3303,31,FALSE),"CHYBA")))),2)</f>
        <v>#N/A</v>
      </c>
      <c r="T1250" s="51" t="e">
        <f>ROUND(VLOOKUP(EVID_HNOJENI!N1250,HNOJIVA_ALL!$A$2:$Z$3303,17,FALSE)*K1250*IF(L1250="t",10,IF(L1250="kg",0.01,IF(L1250="q",1,IF(L1250="l",0.01*VLOOKUP(EVID_HNOJENI!N1250,HNOJIVA_ALL!$A$2:$AE$3303,31,FALSE),"CHYBA")))),2)</f>
        <v>#N/A</v>
      </c>
      <c r="U1250" s="51" t="e">
        <f>ROUND(VLOOKUP(EVID_HNOJENI!N1250,HNOJIVA_ALL!$A$2:$Z$3303,20,FALSE)*K1250*IF(L1250="t",10,IF(L1250="kg",0.01,IF(L1250="q",1,IF(L1250="l",0.01*VLOOKUP(EVID_HNOJENI!N1250,HNOJIVA_ALL!$A$2:$AE$3303,31,FALSE),"CHYBA")))),2)</f>
        <v>#N/A</v>
      </c>
    </row>
    <row r="1251" spans="1:21" x14ac:dyDescent="0.2">
      <c r="A1251" s="32"/>
      <c r="B1251" s="45" t="e">
        <f>VLOOKUP($A1251,EVID_OSEVU!$A$1:$M$4972,2,FALSE)</f>
        <v>#N/A</v>
      </c>
      <c r="C1251" s="45" t="e">
        <f>VLOOKUP($A1251,EVID_OSEVU!$A$1:$M$4972,3,FALSE)</f>
        <v>#N/A</v>
      </c>
      <c r="D1251" s="45" t="e">
        <f>VLOOKUP($A1251,EVID_OSEVU!$A$1:$M$4972,4,FALSE)</f>
        <v>#N/A</v>
      </c>
      <c r="E1251" s="45" t="e">
        <f>VLOOKUP($A1251,EVID_OSEVU!$A$1:$M$4972,7,FALSE)</f>
        <v>#N/A</v>
      </c>
      <c r="F1251" s="45" t="e">
        <f>VLOOKUP($A1251,EVID_OSEVU!$A$1:$M$4972,8,FALSE)</f>
        <v>#N/A</v>
      </c>
      <c r="G1251" s="45" t="e">
        <f>VLOOKUP($A1251,EVID_OSEVU!$A$1:$M$4972,11,FALSE)</f>
        <v>#N/A</v>
      </c>
      <c r="H1251" s="35"/>
      <c r="I1251" s="48"/>
      <c r="J1251" s="33" t="e">
        <f>VLOOKUP($A1251,EVID_OSEVU!$A$1:$M$4972,11,FALSE)</f>
        <v>#N/A</v>
      </c>
      <c r="K1251" s="39"/>
      <c r="L1251" s="49"/>
      <c r="M1251" s="89" t="e">
        <f t="shared" si="19"/>
        <v>#N/A</v>
      </c>
      <c r="N1251" s="50"/>
      <c r="O1251" s="37" t="e">
        <f>VLOOKUP(EVID_HNOJENI!N1251,HNOJIVA_ALL!$A$2:$Z$3303,4,FALSE)</f>
        <v>#N/A</v>
      </c>
      <c r="P1251" s="51" t="e">
        <f>ROUND(VLOOKUP(EVID_HNOJENI!N1251,HNOJIVA_ALL!$A$2:$Z$3303,14,FALSE)*K1251*IF(L1251="t",10,IF(L1251="kg",0.01,IF(L1251="q",1,IF(L1251="l",0.01*VLOOKUP(EVID_HNOJENI!N1251,HNOJIVA_ALL!$A$2:$AE$3303,31,FALSE),"CHYBA")))),2)</f>
        <v>#N/A</v>
      </c>
      <c r="Q1251" s="51" t="e">
        <f>ROUND(VLOOKUP(EVID_HNOJENI!N1251,HNOJIVA_ALL!$A$2:$Z$3303,15,FALSE)*K1251*IF(L1251="t",10,IF(L1251="kg",0.01,IF(L1251="q",1,IF(L1251="l",0.01*VLOOKUP(EVID_HNOJENI!N1251,HNOJIVA_ALL!$A$2:$AE$3303,31,FALSE),"CHYBA")))),2)</f>
        <v>#N/A</v>
      </c>
      <c r="R1251" s="51" t="e">
        <f>ROUND(VLOOKUP(EVID_HNOJENI!N1251,HNOJIVA_ALL!$A$2:$Z$3303,16,FALSE)*K1251*IF(L1251="t",10,IF(L1251="kg",0.01,IF(L1251="q",1,IF(L1251="l",0.01*VLOOKUP(EVID_HNOJENI!N1251,HNOJIVA_ALL!$A$2:$AE$3303,31,FALSE),"CHYBA")))),2)</f>
        <v>#N/A</v>
      </c>
      <c r="S1251" s="51" t="e">
        <f>ROUND(VLOOKUP(EVID_HNOJENI!N1251,HNOJIVA_ALL!$A$2:$Z$3303,18,FALSE)*K1251*IF(L1251="t",10,IF(L1251="kg",0.01,IF(L1251="q",1,IF(L1251="l",0.01*VLOOKUP(EVID_HNOJENI!N1251,HNOJIVA_ALL!$A$2:$AE$3303,31,FALSE),"CHYBA")))),2)</f>
        <v>#N/A</v>
      </c>
      <c r="T1251" s="51" t="e">
        <f>ROUND(VLOOKUP(EVID_HNOJENI!N1251,HNOJIVA_ALL!$A$2:$Z$3303,17,FALSE)*K1251*IF(L1251="t",10,IF(L1251="kg",0.01,IF(L1251="q",1,IF(L1251="l",0.01*VLOOKUP(EVID_HNOJENI!N1251,HNOJIVA_ALL!$A$2:$AE$3303,31,FALSE),"CHYBA")))),2)</f>
        <v>#N/A</v>
      </c>
      <c r="U1251" s="51" t="e">
        <f>ROUND(VLOOKUP(EVID_HNOJENI!N1251,HNOJIVA_ALL!$A$2:$Z$3303,20,FALSE)*K1251*IF(L1251="t",10,IF(L1251="kg",0.01,IF(L1251="q",1,IF(L1251="l",0.01*VLOOKUP(EVID_HNOJENI!N1251,HNOJIVA_ALL!$A$2:$AE$3303,31,FALSE),"CHYBA")))),2)</f>
        <v>#N/A</v>
      </c>
    </row>
    <row r="1252" spans="1:21" x14ac:dyDescent="0.2">
      <c r="A1252" s="32"/>
      <c r="B1252" s="45" t="e">
        <f>VLOOKUP($A1252,EVID_OSEVU!$A$1:$M$4972,2,FALSE)</f>
        <v>#N/A</v>
      </c>
      <c r="C1252" s="45" t="e">
        <f>VLOOKUP($A1252,EVID_OSEVU!$A$1:$M$4972,3,FALSE)</f>
        <v>#N/A</v>
      </c>
      <c r="D1252" s="45" t="e">
        <f>VLOOKUP($A1252,EVID_OSEVU!$A$1:$M$4972,4,FALSE)</f>
        <v>#N/A</v>
      </c>
      <c r="E1252" s="45" t="e">
        <f>VLOOKUP($A1252,EVID_OSEVU!$A$1:$M$4972,7,FALSE)</f>
        <v>#N/A</v>
      </c>
      <c r="F1252" s="45" t="e">
        <f>VLOOKUP($A1252,EVID_OSEVU!$A$1:$M$4972,8,FALSE)</f>
        <v>#N/A</v>
      </c>
      <c r="G1252" s="45" t="e">
        <f>VLOOKUP($A1252,EVID_OSEVU!$A$1:$M$4972,11,FALSE)</f>
        <v>#N/A</v>
      </c>
      <c r="H1252" s="35"/>
      <c r="I1252" s="48"/>
      <c r="J1252" s="33" t="e">
        <f>VLOOKUP($A1252,EVID_OSEVU!$A$1:$M$4972,11,FALSE)</f>
        <v>#N/A</v>
      </c>
      <c r="K1252" s="39"/>
      <c r="L1252" s="49"/>
      <c r="M1252" s="89" t="e">
        <f t="shared" si="19"/>
        <v>#N/A</v>
      </c>
      <c r="N1252" s="50"/>
      <c r="O1252" s="37" t="e">
        <f>VLOOKUP(EVID_HNOJENI!N1252,HNOJIVA_ALL!$A$2:$Z$3303,4,FALSE)</f>
        <v>#N/A</v>
      </c>
      <c r="P1252" s="51" t="e">
        <f>ROUND(VLOOKUP(EVID_HNOJENI!N1252,HNOJIVA_ALL!$A$2:$Z$3303,14,FALSE)*K1252*IF(L1252="t",10,IF(L1252="kg",0.01,IF(L1252="q",1,IF(L1252="l",0.01*VLOOKUP(EVID_HNOJENI!N1252,HNOJIVA_ALL!$A$2:$AE$3303,31,FALSE),"CHYBA")))),2)</f>
        <v>#N/A</v>
      </c>
      <c r="Q1252" s="51" t="e">
        <f>ROUND(VLOOKUP(EVID_HNOJENI!N1252,HNOJIVA_ALL!$A$2:$Z$3303,15,FALSE)*K1252*IF(L1252="t",10,IF(L1252="kg",0.01,IF(L1252="q",1,IF(L1252="l",0.01*VLOOKUP(EVID_HNOJENI!N1252,HNOJIVA_ALL!$A$2:$AE$3303,31,FALSE),"CHYBA")))),2)</f>
        <v>#N/A</v>
      </c>
      <c r="R1252" s="51" t="e">
        <f>ROUND(VLOOKUP(EVID_HNOJENI!N1252,HNOJIVA_ALL!$A$2:$Z$3303,16,FALSE)*K1252*IF(L1252="t",10,IF(L1252="kg",0.01,IF(L1252="q",1,IF(L1252="l",0.01*VLOOKUP(EVID_HNOJENI!N1252,HNOJIVA_ALL!$A$2:$AE$3303,31,FALSE),"CHYBA")))),2)</f>
        <v>#N/A</v>
      </c>
      <c r="S1252" s="51" t="e">
        <f>ROUND(VLOOKUP(EVID_HNOJENI!N1252,HNOJIVA_ALL!$A$2:$Z$3303,18,FALSE)*K1252*IF(L1252="t",10,IF(L1252="kg",0.01,IF(L1252="q",1,IF(L1252="l",0.01*VLOOKUP(EVID_HNOJENI!N1252,HNOJIVA_ALL!$A$2:$AE$3303,31,FALSE),"CHYBA")))),2)</f>
        <v>#N/A</v>
      </c>
      <c r="T1252" s="51" t="e">
        <f>ROUND(VLOOKUP(EVID_HNOJENI!N1252,HNOJIVA_ALL!$A$2:$Z$3303,17,FALSE)*K1252*IF(L1252="t",10,IF(L1252="kg",0.01,IF(L1252="q",1,IF(L1252="l",0.01*VLOOKUP(EVID_HNOJENI!N1252,HNOJIVA_ALL!$A$2:$AE$3303,31,FALSE),"CHYBA")))),2)</f>
        <v>#N/A</v>
      </c>
      <c r="U1252" s="51" t="e">
        <f>ROUND(VLOOKUP(EVID_HNOJENI!N1252,HNOJIVA_ALL!$A$2:$Z$3303,20,FALSE)*K1252*IF(L1252="t",10,IF(L1252="kg",0.01,IF(L1252="q",1,IF(L1252="l",0.01*VLOOKUP(EVID_HNOJENI!N1252,HNOJIVA_ALL!$A$2:$AE$3303,31,FALSE),"CHYBA")))),2)</f>
        <v>#N/A</v>
      </c>
    </row>
    <row r="1253" spans="1:21" x14ac:dyDescent="0.2">
      <c r="A1253" s="32"/>
      <c r="B1253" s="45" t="e">
        <f>VLOOKUP($A1253,EVID_OSEVU!$A$1:$M$4972,2,FALSE)</f>
        <v>#N/A</v>
      </c>
      <c r="C1253" s="45" t="e">
        <f>VLOOKUP($A1253,EVID_OSEVU!$A$1:$M$4972,3,FALSE)</f>
        <v>#N/A</v>
      </c>
      <c r="D1253" s="45" t="e">
        <f>VLOOKUP($A1253,EVID_OSEVU!$A$1:$M$4972,4,FALSE)</f>
        <v>#N/A</v>
      </c>
      <c r="E1253" s="45" t="e">
        <f>VLOOKUP($A1253,EVID_OSEVU!$A$1:$M$4972,7,FALSE)</f>
        <v>#N/A</v>
      </c>
      <c r="F1253" s="45" t="e">
        <f>VLOOKUP($A1253,EVID_OSEVU!$A$1:$M$4972,8,FALSE)</f>
        <v>#N/A</v>
      </c>
      <c r="G1253" s="45" t="e">
        <f>VLOOKUP($A1253,EVID_OSEVU!$A$1:$M$4972,11,FALSE)</f>
        <v>#N/A</v>
      </c>
      <c r="H1253" s="35"/>
      <c r="I1253" s="48"/>
      <c r="J1253" s="33" t="e">
        <f>VLOOKUP($A1253,EVID_OSEVU!$A$1:$M$4972,11,FALSE)</f>
        <v>#N/A</v>
      </c>
      <c r="K1253" s="39"/>
      <c r="L1253" s="49"/>
      <c r="M1253" s="89" t="e">
        <f t="shared" si="19"/>
        <v>#N/A</v>
      </c>
      <c r="N1253" s="50"/>
      <c r="O1253" s="37" t="e">
        <f>VLOOKUP(EVID_HNOJENI!N1253,HNOJIVA_ALL!$A$2:$Z$3303,4,FALSE)</f>
        <v>#N/A</v>
      </c>
      <c r="P1253" s="51" t="e">
        <f>ROUND(VLOOKUP(EVID_HNOJENI!N1253,HNOJIVA_ALL!$A$2:$Z$3303,14,FALSE)*K1253*IF(L1253="t",10,IF(L1253="kg",0.01,IF(L1253="q",1,IF(L1253="l",0.01*VLOOKUP(EVID_HNOJENI!N1253,HNOJIVA_ALL!$A$2:$AE$3303,31,FALSE),"CHYBA")))),2)</f>
        <v>#N/A</v>
      </c>
      <c r="Q1253" s="51" t="e">
        <f>ROUND(VLOOKUP(EVID_HNOJENI!N1253,HNOJIVA_ALL!$A$2:$Z$3303,15,FALSE)*K1253*IF(L1253="t",10,IF(L1253="kg",0.01,IF(L1253="q",1,IF(L1253="l",0.01*VLOOKUP(EVID_HNOJENI!N1253,HNOJIVA_ALL!$A$2:$AE$3303,31,FALSE),"CHYBA")))),2)</f>
        <v>#N/A</v>
      </c>
      <c r="R1253" s="51" t="e">
        <f>ROUND(VLOOKUP(EVID_HNOJENI!N1253,HNOJIVA_ALL!$A$2:$Z$3303,16,FALSE)*K1253*IF(L1253="t",10,IF(L1253="kg",0.01,IF(L1253="q",1,IF(L1253="l",0.01*VLOOKUP(EVID_HNOJENI!N1253,HNOJIVA_ALL!$A$2:$AE$3303,31,FALSE),"CHYBA")))),2)</f>
        <v>#N/A</v>
      </c>
      <c r="S1253" s="51" t="e">
        <f>ROUND(VLOOKUP(EVID_HNOJENI!N1253,HNOJIVA_ALL!$A$2:$Z$3303,18,FALSE)*K1253*IF(L1253="t",10,IF(L1253="kg",0.01,IF(L1253="q",1,IF(L1253="l",0.01*VLOOKUP(EVID_HNOJENI!N1253,HNOJIVA_ALL!$A$2:$AE$3303,31,FALSE),"CHYBA")))),2)</f>
        <v>#N/A</v>
      </c>
      <c r="T1253" s="51" t="e">
        <f>ROUND(VLOOKUP(EVID_HNOJENI!N1253,HNOJIVA_ALL!$A$2:$Z$3303,17,FALSE)*K1253*IF(L1253="t",10,IF(L1253="kg",0.01,IF(L1253="q",1,IF(L1253="l",0.01*VLOOKUP(EVID_HNOJENI!N1253,HNOJIVA_ALL!$A$2:$AE$3303,31,FALSE),"CHYBA")))),2)</f>
        <v>#N/A</v>
      </c>
      <c r="U1253" s="51" t="e">
        <f>ROUND(VLOOKUP(EVID_HNOJENI!N1253,HNOJIVA_ALL!$A$2:$Z$3303,20,FALSE)*K1253*IF(L1253="t",10,IF(L1253="kg",0.01,IF(L1253="q",1,IF(L1253="l",0.01*VLOOKUP(EVID_HNOJENI!N1253,HNOJIVA_ALL!$A$2:$AE$3303,31,FALSE),"CHYBA")))),2)</f>
        <v>#N/A</v>
      </c>
    </row>
    <row r="1254" spans="1:21" x14ac:dyDescent="0.2">
      <c r="A1254" s="32"/>
      <c r="B1254" s="45" t="e">
        <f>VLOOKUP($A1254,EVID_OSEVU!$A$1:$M$4972,2,FALSE)</f>
        <v>#N/A</v>
      </c>
      <c r="C1254" s="45" t="e">
        <f>VLOOKUP($A1254,EVID_OSEVU!$A$1:$M$4972,3,FALSE)</f>
        <v>#N/A</v>
      </c>
      <c r="D1254" s="45" t="e">
        <f>VLOOKUP($A1254,EVID_OSEVU!$A$1:$M$4972,4,FALSE)</f>
        <v>#N/A</v>
      </c>
      <c r="E1254" s="45" t="e">
        <f>VLOOKUP($A1254,EVID_OSEVU!$A$1:$M$4972,7,FALSE)</f>
        <v>#N/A</v>
      </c>
      <c r="F1254" s="45" t="e">
        <f>VLOOKUP($A1254,EVID_OSEVU!$A$1:$M$4972,8,FALSE)</f>
        <v>#N/A</v>
      </c>
      <c r="G1254" s="45" t="e">
        <f>VLOOKUP($A1254,EVID_OSEVU!$A$1:$M$4972,11,FALSE)</f>
        <v>#N/A</v>
      </c>
      <c r="H1254" s="35"/>
      <c r="I1254" s="48"/>
      <c r="J1254" s="33" t="e">
        <f>VLOOKUP($A1254,EVID_OSEVU!$A$1:$M$4972,11,FALSE)</f>
        <v>#N/A</v>
      </c>
      <c r="K1254" s="39"/>
      <c r="L1254" s="49"/>
      <c r="M1254" s="89" t="e">
        <f t="shared" si="19"/>
        <v>#N/A</v>
      </c>
      <c r="N1254" s="50"/>
      <c r="O1254" s="37" t="e">
        <f>VLOOKUP(EVID_HNOJENI!N1254,HNOJIVA_ALL!$A$2:$Z$3303,4,FALSE)</f>
        <v>#N/A</v>
      </c>
      <c r="P1254" s="51" t="e">
        <f>ROUND(VLOOKUP(EVID_HNOJENI!N1254,HNOJIVA_ALL!$A$2:$Z$3303,14,FALSE)*K1254*IF(L1254="t",10,IF(L1254="kg",0.01,IF(L1254="q",1,IF(L1254="l",0.01*VLOOKUP(EVID_HNOJENI!N1254,HNOJIVA_ALL!$A$2:$AE$3303,31,FALSE),"CHYBA")))),2)</f>
        <v>#N/A</v>
      </c>
      <c r="Q1254" s="51" t="e">
        <f>ROUND(VLOOKUP(EVID_HNOJENI!N1254,HNOJIVA_ALL!$A$2:$Z$3303,15,FALSE)*K1254*IF(L1254="t",10,IF(L1254="kg",0.01,IF(L1254="q",1,IF(L1254="l",0.01*VLOOKUP(EVID_HNOJENI!N1254,HNOJIVA_ALL!$A$2:$AE$3303,31,FALSE),"CHYBA")))),2)</f>
        <v>#N/A</v>
      </c>
      <c r="R1254" s="51" t="e">
        <f>ROUND(VLOOKUP(EVID_HNOJENI!N1254,HNOJIVA_ALL!$A$2:$Z$3303,16,FALSE)*K1254*IF(L1254="t",10,IF(L1254="kg",0.01,IF(L1254="q",1,IF(L1254="l",0.01*VLOOKUP(EVID_HNOJENI!N1254,HNOJIVA_ALL!$A$2:$AE$3303,31,FALSE),"CHYBA")))),2)</f>
        <v>#N/A</v>
      </c>
      <c r="S1254" s="51" t="e">
        <f>ROUND(VLOOKUP(EVID_HNOJENI!N1254,HNOJIVA_ALL!$A$2:$Z$3303,18,FALSE)*K1254*IF(L1254="t",10,IF(L1254="kg",0.01,IF(L1254="q",1,IF(L1254="l",0.01*VLOOKUP(EVID_HNOJENI!N1254,HNOJIVA_ALL!$A$2:$AE$3303,31,FALSE),"CHYBA")))),2)</f>
        <v>#N/A</v>
      </c>
      <c r="T1254" s="51" t="e">
        <f>ROUND(VLOOKUP(EVID_HNOJENI!N1254,HNOJIVA_ALL!$A$2:$Z$3303,17,FALSE)*K1254*IF(L1254="t",10,IF(L1254="kg",0.01,IF(L1254="q",1,IF(L1254="l",0.01*VLOOKUP(EVID_HNOJENI!N1254,HNOJIVA_ALL!$A$2:$AE$3303,31,FALSE),"CHYBA")))),2)</f>
        <v>#N/A</v>
      </c>
      <c r="U1254" s="51" t="e">
        <f>ROUND(VLOOKUP(EVID_HNOJENI!N1254,HNOJIVA_ALL!$A$2:$Z$3303,20,FALSE)*K1254*IF(L1254="t",10,IF(L1254="kg",0.01,IF(L1254="q",1,IF(L1254="l",0.01*VLOOKUP(EVID_HNOJENI!N1254,HNOJIVA_ALL!$A$2:$AE$3303,31,FALSE),"CHYBA")))),2)</f>
        <v>#N/A</v>
      </c>
    </row>
    <row r="1255" spans="1:21" x14ac:dyDescent="0.2">
      <c r="A1255" s="32"/>
      <c r="B1255" s="45" t="e">
        <f>VLOOKUP($A1255,EVID_OSEVU!$A$1:$M$4972,2,FALSE)</f>
        <v>#N/A</v>
      </c>
      <c r="C1255" s="45" t="e">
        <f>VLOOKUP($A1255,EVID_OSEVU!$A$1:$M$4972,3,FALSE)</f>
        <v>#N/A</v>
      </c>
      <c r="D1255" s="45" t="e">
        <f>VLOOKUP($A1255,EVID_OSEVU!$A$1:$M$4972,4,FALSE)</f>
        <v>#N/A</v>
      </c>
      <c r="E1255" s="45" t="e">
        <f>VLOOKUP($A1255,EVID_OSEVU!$A$1:$M$4972,7,FALSE)</f>
        <v>#N/A</v>
      </c>
      <c r="F1255" s="45" t="e">
        <f>VLOOKUP($A1255,EVID_OSEVU!$A$1:$M$4972,8,FALSE)</f>
        <v>#N/A</v>
      </c>
      <c r="G1255" s="45" t="e">
        <f>VLOOKUP($A1255,EVID_OSEVU!$A$1:$M$4972,11,FALSE)</f>
        <v>#N/A</v>
      </c>
      <c r="H1255" s="35"/>
      <c r="I1255" s="48"/>
      <c r="J1255" s="33" t="e">
        <f>VLOOKUP($A1255,EVID_OSEVU!$A$1:$M$4972,11,FALSE)</f>
        <v>#N/A</v>
      </c>
      <c r="K1255" s="39"/>
      <c r="L1255" s="49"/>
      <c r="M1255" s="89" t="e">
        <f t="shared" si="19"/>
        <v>#N/A</v>
      </c>
      <c r="N1255" s="50"/>
      <c r="O1255" s="37" t="e">
        <f>VLOOKUP(EVID_HNOJENI!N1255,HNOJIVA_ALL!$A$2:$Z$3303,4,FALSE)</f>
        <v>#N/A</v>
      </c>
      <c r="P1255" s="51" t="e">
        <f>ROUND(VLOOKUP(EVID_HNOJENI!N1255,HNOJIVA_ALL!$A$2:$Z$3303,14,FALSE)*K1255*IF(L1255="t",10,IF(L1255="kg",0.01,IF(L1255="q",1,IF(L1255="l",0.01*VLOOKUP(EVID_HNOJENI!N1255,HNOJIVA_ALL!$A$2:$AE$3303,31,FALSE),"CHYBA")))),2)</f>
        <v>#N/A</v>
      </c>
      <c r="Q1255" s="51" t="e">
        <f>ROUND(VLOOKUP(EVID_HNOJENI!N1255,HNOJIVA_ALL!$A$2:$Z$3303,15,FALSE)*K1255*IF(L1255="t",10,IF(L1255="kg",0.01,IF(L1255="q",1,IF(L1255="l",0.01*VLOOKUP(EVID_HNOJENI!N1255,HNOJIVA_ALL!$A$2:$AE$3303,31,FALSE),"CHYBA")))),2)</f>
        <v>#N/A</v>
      </c>
      <c r="R1255" s="51" t="e">
        <f>ROUND(VLOOKUP(EVID_HNOJENI!N1255,HNOJIVA_ALL!$A$2:$Z$3303,16,FALSE)*K1255*IF(L1255="t",10,IF(L1255="kg",0.01,IF(L1255="q",1,IF(L1255="l",0.01*VLOOKUP(EVID_HNOJENI!N1255,HNOJIVA_ALL!$A$2:$AE$3303,31,FALSE),"CHYBA")))),2)</f>
        <v>#N/A</v>
      </c>
      <c r="S1255" s="51" t="e">
        <f>ROUND(VLOOKUP(EVID_HNOJENI!N1255,HNOJIVA_ALL!$A$2:$Z$3303,18,FALSE)*K1255*IF(L1255="t",10,IF(L1255="kg",0.01,IF(L1255="q",1,IF(L1255="l",0.01*VLOOKUP(EVID_HNOJENI!N1255,HNOJIVA_ALL!$A$2:$AE$3303,31,FALSE),"CHYBA")))),2)</f>
        <v>#N/A</v>
      </c>
      <c r="T1255" s="51" t="e">
        <f>ROUND(VLOOKUP(EVID_HNOJENI!N1255,HNOJIVA_ALL!$A$2:$Z$3303,17,FALSE)*K1255*IF(L1255="t",10,IF(L1255="kg",0.01,IF(L1255="q",1,IF(L1255="l",0.01*VLOOKUP(EVID_HNOJENI!N1255,HNOJIVA_ALL!$A$2:$AE$3303,31,FALSE),"CHYBA")))),2)</f>
        <v>#N/A</v>
      </c>
      <c r="U1255" s="51" t="e">
        <f>ROUND(VLOOKUP(EVID_HNOJENI!N1255,HNOJIVA_ALL!$A$2:$Z$3303,20,FALSE)*K1255*IF(L1255="t",10,IF(L1255="kg",0.01,IF(L1255="q",1,IF(L1255="l",0.01*VLOOKUP(EVID_HNOJENI!N1255,HNOJIVA_ALL!$A$2:$AE$3303,31,FALSE),"CHYBA")))),2)</f>
        <v>#N/A</v>
      </c>
    </row>
    <row r="1256" spans="1:21" x14ac:dyDescent="0.2">
      <c r="A1256" s="32"/>
      <c r="B1256" s="45" t="e">
        <f>VLOOKUP($A1256,EVID_OSEVU!$A$1:$M$4972,2,FALSE)</f>
        <v>#N/A</v>
      </c>
      <c r="C1256" s="45" t="e">
        <f>VLOOKUP($A1256,EVID_OSEVU!$A$1:$M$4972,3,FALSE)</f>
        <v>#N/A</v>
      </c>
      <c r="D1256" s="45" t="e">
        <f>VLOOKUP($A1256,EVID_OSEVU!$A$1:$M$4972,4,FALSE)</f>
        <v>#N/A</v>
      </c>
      <c r="E1256" s="45" t="e">
        <f>VLOOKUP($A1256,EVID_OSEVU!$A$1:$M$4972,7,FALSE)</f>
        <v>#N/A</v>
      </c>
      <c r="F1256" s="45" t="e">
        <f>VLOOKUP($A1256,EVID_OSEVU!$A$1:$M$4972,8,FALSE)</f>
        <v>#N/A</v>
      </c>
      <c r="G1256" s="45" t="e">
        <f>VLOOKUP($A1256,EVID_OSEVU!$A$1:$M$4972,11,FALSE)</f>
        <v>#N/A</v>
      </c>
      <c r="H1256" s="35"/>
      <c r="I1256" s="48"/>
      <c r="J1256" s="33" t="e">
        <f>VLOOKUP($A1256,EVID_OSEVU!$A$1:$M$4972,11,FALSE)</f>
        <v>#N/A</v>
      </c>
      <c r="K1256" s="39"/>
      <c r="L1256" s="49"/>
      <c r="M1256" s="89" t="e">
        <f t="shared" si="19"/>
        <v>#N/A</v>
      </c>
      <c r="N1256" s="50"/>
      <c r="O1256" s="37" t="e">
        <f>VLOOKUP(EVID_HNOJENI!N1256,HNOJIVA_ALL!$A$2:$Z$3303,4,FALSE)</f>
        <v>#N/A</v>
      </c>
      <c r="P1256" s="51" t="e">
        <f>ROUND(VLOOKUP(EVID_HNOJENI!N1256,HNOJIVA_ALL!$A$2:$Z$3303,14,FALSE)*K1256*IF(L1256="t",10,IF(L1256="kg",0.01,IF(L1256="q",1,IF(L1256="l",0.01*VLOOKUP(EVID_HNOJENI!N1256,HNOJIVA_ALL!$A$2:$AE$3303,31,FALSE),"CHYBA")))),2)</f>
        <v>#N/A</v>
      </c>
      <c r="Q1256" s="51" t="e">
        <f>ROUND(VLOOKUP(EVID_HNOJENI!N1256,HNOJIVA_ALL!$A$2:$Z$3303,15,FALSE)*K1256*IF(L1256="t",10,IF(L1256="kg",0.01,IF(L1256="q",1,IF(L1256="l",0.01*VLOOKUP(EVID_HNOJENI!N1256,HNOJIVA_ALL!$A$2:$AE$3303,31,FALSE),"CHYBA")))),2)</f>
        <v>#N/A</v>
      </c>
      <c r="R1256" s="51" t="e">
        <f>ROUND(VLOOKUP(EVID_HNOJENI!N1256,HNOJIVA_ALL!$A$2:$Z$3303,16,FALSE)*K1256*IF(L1256="t",10,IF(L1256="kg",0.01,IF(L1256="q",1,IF(L1256="l",0.01*VLOOKUP(EVID_HNOJENI!N1256,HNOJIVA_ALL!$A$2:$AE$3303,31,FALSE),"CHYBA")))),2)</f>
        <v>#N/A</v>
      </c>
      <c r="S1256" s="51" t="e">
        <f>ROUND(VLOOKUP(EVID_HNOJENI!N1256,HNOJIVA_ALL!$A$2:$Z$3303,18,FALSE)*K1256*IF(L1256="t",10,IF(L1256="kg",0.01,IF(L1256="q",1,IF(L1256="l",0.01*VLOOKUP(EVID_HNOJENI!N1256,HNOJIVA_ALL!$A$2:$AE$3303,31,FALSE),"CHYBA")))),2)</f>
        <v>#N/A</v>
      </c>
      <c r="T1256" s="51" t="e">
        <f>ROUND(VLOOKUP(EVID_HNOJENI!N1256,HNOJIVA_ALL!$A$2:$Z$3303,17,FALSE)*K1256*IF(L1256="t",10,IF(L1256="kg",0.01,IF(L1256="q",1,IF(L1256="l",0.01*VLOOKUP(EVID_HNOJENI!N1256,HNOJIVA_ALL!$A$2:$AE$3303,31,FALSE),"CHYBA")))),2)</f>
        <v>#N/A</v>
      </c>
      <c r="U1256" s="51" t="e">
        <f>ROUND(VLOOKUP(EVID_HNOJENI!N1256,HNOJIVA_ALL!$A$2:$Z$3303,20,FALSE)*K1256*IF(L1256="t",10,IF(L1256="kg",0.01,IF(L1256="q",1,IF(L1256="l",0.01*VLOOKUP(EVID_HNOJENI!N1256,HNOJIVA_ALL!$A$2:$AE$3303,31,FALSE),"CHYBA")))),2)</f>
        <v>#N/A</v>
      </c>
    </row>
    <row r="1257" spans="1:21" x14ac:dyDescent="0.2">
      <c r="A1257" s="32"/>
      <c r="B1257" s="45" t="e">
        <f>VLOOKUP($A1257,EVID_OSEVU!$A$1:$M$4972,2,FALSE)</f>
        <v>#N/A</v>
      </c>
      <c r="C1257" s="45" t="e">
        <f>VLOOKUP($A1257,EVID_OSEVU!$A$1:$M$4972,3,FALSE)</f>
        <v>#N/A</v>
      </c>
      <c r="D1257" s="45" t="e">
        <f>VLOOKUP($A1257,EVID_OSEVU!$A$1:$M$4972,4,FALSE)</f>
        <v>#N/A</v>
      </c>
      <c r="E1257" s="45" t="e">
        <f>VLOOKUP($A1257,EVID_OSEVU!$A$1:$M$4972,7,FALSE)</f>
        <v>#N/A</v>
      </c>
      <c r="F1257" s="45" t="e">
        <f>VLOOKUP($A1257,EVID_OSEVU!$A$1:$M$4972,8,FALSE)</f>
        <v>#N/A</v>
      </c>
      <c r="G1257" s="45" t="e">
        <f>VLOOKUP($A1257,EVID_OSEVU!$A$1:$M$4972,11,FALSE)</f>
        <v>#N/A</v>
      </c>
      <c r="H1257" s="35"/>
      <c r="I1257" s="48"/>
      <c r="J1257" s="33" t="e">
        <f>VLOOKUP($A1257,EVID_OSEVU!$A$1:$M$4972,11,FALSE)</f>
        <v>#N/A</v>
      </c>
      <c r="K1257" s="39"/>
      <c r="L1257" s="49"/>
      <c r="M1257" s="89" t="e">
        <f t="shared" si="19"/>
        <v>#N/A</v>
      </c>
      <c r="N1257" s="50"/>
      <c r="O1257" s="37" t="e">
        <f>VLOOKUP(EVID_HNOJENI!N1257,HNOJIVA_ALL!$A$2:$Z$3303,4,FALSE)</f>
        <v>#N/A</v>
      </c>
      <c r="P1257" s="51" t="e">
        <f>ROUND(VLOOKUP(EVID_HNOJENI!N1257,HNOJIVA_ALL!$A$2:$Z$3303,14,FALSE)*K1257*IF(L1257="t",10,IF(L1257="kg",0.01,IF(L1257="q",1,IF(L1257="l",0.01*VLOOKUP(EVID_HNOJENI!N1257,HNOJIVA_ALL!$A$2:$AE$3303,31,FALSE),"CHYBA")))),2)</f>
        <v>#N/A</v>
      </c>
      <c r="Q1257" s="51" t="e">
        <f>ROUND(VLOOKUP(EVID_HNOJENI!N1257,HNOJIVA_ALL!$A$2:$Z$3303,15,FALSE)*K1257*IF(L1257="t",10,IF(L1257="kg",0.01,IF(L1257="q",1,IF(L1257="l",0.01*VLOOKUP(EVID_HNOJENI!N1257,HNOJIVA_ALL!$A$2:$AE$3303,31,FALSE),"CHYBA")))),2)</f>
        <v>#N/A</v>
      </c>
      <c r="R1257" s="51" t="e">
        <f>ROUND(VLOOKUP(EVID_HNOJENI!N1257,HNOJIVA_ALL!$A$2:$Z$3303,16,FALSE)*K1257*IF(L1257="t",10,IF(L1257="kg",0.01,IF(L1257="q",1,IF(L1257="l",0.01*VLOOKUP(EVID_HNOJENI!N1257,HNOJIVA_ALL!$A$2:$AE$3303,31,FALSE),"CHYBA")))),2)</f>
        <v>#N/A</v>
      </c>
      <c r="S1257" s="51" t="e">
        <f>ROUND(VLOOKUP(EVID_HNOJENI!N1257,HNOJIVA_ALL!$A$2:$Z$3303,18,FALSE)*K1257*IF(L1257="t",10,IF(L1257="kg",0.01,IF(L1257="q",1,IF(L1257="l",0.01*VLOOKUP(EVID_HNOJENI!N1257,HNOJIVA_ALL!$A$2:$AE$3303,31,FALSE),"CHYBA")))),2)</f>
        <v>#N/A</v>
      </c>
      <c r="T1257" s="51" t="e">
        <f>ROUND(VLOOKUP(EVID_HNOJENI!N1257,HNOJIVA_ALL!$A$2:$Z$3303,17,FALSE)*K1257*IF(L1257="t",10,IF(L1257="kg",0.01,IF(L1257="q",1,IF(L1257="l",0.01*VLOOKUP(EVID_HNOJENI!N1257,HNOJIVA_ALL!$A$2:$AE$3303,31,FALSE),"CHYBA")))),2)</f>
        <v>#N/A</v>
      </c>
      <c r="U1257" s="51" t="e">
        <f>ROUND(VLOOKUP(EVID_HNOJENI!N1257,HNOJIVA_ALL!$A$2:$Z$3303,20,FALSE)*K1257*IF(L1257="t",10,IF(L1257="kg",0.01,IF(L1257="q",1,IF(L1257="l",0.01*VLOOKUP(EVID_HNOJENI!N1257,HNOJIVA_ALL!$A$2:$AE$3303,31,FALSE),"CHYBA")))),2)</f>
        <v>#N/A</v>
      </c>
    </row>
    <row r="1258" spans="1:21" x14ac:dyDescent="0.2">
      <c r="A1258" s="32"/>
      <c r="B1258" s="45" t="e">
        <f>VLOOKUP($A1258,EVID_OSEVU!$A$1:$M$4972,2,FALSE)</f>
        <v>#N/A</v>
      </c>
      <c r="C1258" s="45" t="e">
        <f>VLOOKUP($A1258,EVID_OSEVU!$A$1:$M$4972,3,FALSE)</f>
        <v>#N/A</v>
      </c>
      <c r="D1258" s="45" t="e">
        <f>VLOOKUP($A1258,EVID_OSEVU!$A$1:$M$4972,4,FALSE)</f>
        <v>#N/A</v>
      </c>
      <c r="E1258" s="45" t="e">
        <f>VLOOKUP($A1258,EVID_OSEVU!$A$1:$M$4972,7,FALSE)</f>
        <v>#N/A</v>
      </c>
      <c r="F1258" s="45" t="e">
        <f>VLOOKUP($A1258,EVID_OSEVU!$A$1:$M$4972,8,FALSE)</f>
        <v>#N/A</v>
      </c>
      <c r="G1258" s="45" t="e">
        <f>VLOOKUP($A1258,EVID_OSEVU!$A$1:$M$4972,11,FALSE)</f>
        <v>#N/A</v>
      </c>
      <c r="H1258" s="35"/>
      <c r="I1258" s="48"/>
      <c r="J1258" s="33" t="e">
        <f>VLOOKUP($A1258,EVID_OSEVU!$A$1:$M$4972,11,FALSE)</f>
        <v>#N/A</v>
      </c>
      <c r="K1258" s="39"/>
      <c r="L1258" s="49"/>
      <c r="M1258" s="89" t="e">
        <f t="shared" si="19"/>
        <v>#N/A</v>
      </c>
      <c r="N1258" s="50"/>
      <c r="O1258" s="37" t="e">
        <f>VLOOKUP(EVID_HNOJENI!N1258,HNOJIVA_ALL!$A$2:$Z$3303,4,FALSE)</f>
        <v>#N/A</v>
      </c>
      <c r="P1258" s="51" t="e">
        <f>ROUND(VLOOKUP(EVID_HNOJENI!N1258,HNOJIVA_ALL!$A$2:$Z$3303,14,FALSE)*K1258*IF(L1258="t",10,IF(L1258="kg",0.01,IF(L1258="q",1,IF(L1258="l",0.01*VLOOKUP(EVID_HNOJENI!N1258,HNOJIVA_ALL!$A$2:$AE$3303,31,FALSE),"CHYBA")))),2)</f>
        <v>#N/A</v>
      </c>
      <c r="Q1258" s="51" t="e">
        <f>ROUND(VLOOKUP(EVID_HNOJENI!N1258,HNOJIVA_ALL!$A$2:$Z$3303,15,FALSE)*K1258*IF(L1258="t",10,IF(L1258="kg",0.01,IF(L1258="q",1,IF(L1258="l",0.01*VLOOKUP(EVID_HNOJENI!N1258,HNOJIVA_ALL!$A$2:$AE$3303,31,FALSE),"CHYBA")))),2)</f>
        <v>#N/A</v>
      </c>
      <c r="R1258" s="51" t="e">
        <f>ROUND(VLOOKUP(EVID_HNOJENI!N1258,HNOJIVA_ALL!$A$2:$Z$3303,16,FALSE)*K1258*IF(L1258="t",10,IF(L1258="kg",0.01,IF(L1258="q",1,IF(L1258="l",0.01*VLOOKUP(EVID_HNOJENI!N1258,HNOJIVA_ALL!$A$2:$AE$3303,31,FALSE),"CHYBA")))),2)</f>
        <v>#N/A</v>
      </c>
      <c r="S1258" s="51" t="e">
        <f>ROUND(VLOOKUP(EVID_HNOJENI!N1258,HNOJIVA_ALL!$A$2:$Z$3303,18,FALSE)*K1258*IF(L1258="t",10,IF(L1258="kg",0.01,IF(L1258="q",1,IF(L1258="l",0.01*VLOOKUP(EVID_HNOJENI!N1258,HNOJIVA_ALL!$A$2:$AE$3303,31,FALSE),"CHYBA")))),2)</f>
        <v>#N/A</v>
      </c>
      <c r="T1258" s="51" t="e">
        <f>ROUND(VLOOKUP(EVID_HNOJENI!N1258,HNOJIVA_ALL!$A$2:$Z$3303,17,FALSE)*K1258*IF(L1258="t",10,IF(L1258="kg",0.01,IF(L1258="q",1,IF(L1258="l",0.01*VLOOKUP(EVID_HNOJENI!N1258,HNOJIVA_ALL!$A$2:$AE$3303,31,FALSE),"CHYBA")))),2)</f>
        <v>#N/A</v>
      </c>
      <c r="U1258" s="51" t="e">
        <f>ROUND(VLOOKUP(EVID_HNOJENI!N1258,HNOJIVA_ALL!$A$2:$Z$3303,20,FALSE)*K1258*IF(L1258="t",10,IF(L1258="kg",0.01,IF(L1258="q",1,IF(L1258="l",0.01*VLOOKUP(EVID_HNOJENI!N1258,HNOJIVA_ALL!$A$2:$AE$3303,31,FALSE),"CHYBA")))),2)</f>
        <v>#N/A</v>
      </c>
    </row>
    <row r="1259" spans="1:21" x14ac:dyDescent="0.2">
      <c r="A1259" s="32"/>
      <c r="B1259" s="45" t="e">
        <f>VLOOKUP($A1259,EVID_OSEVU!$A$1:$M$4972,2,FALSE)</f>
        <v>#N/A</v>
      </c>
      <c r="C1259" s="45" t="e">
        <f>VLOOKUP($A1259,EVID_OSEVU!$A$1:$M$4972,3,FALSE)</f>
        <v>#N/A</v>
      </c>
      <c r="D1259" s="45" t="e">
        <f>VLOOKUP($A1259,EVID_OSEVU!$A$1:$M$4972,4,FALSE)</f>
        <v>#N/A</v>
      </c>
      <c r="E1259" s="45" t="e">
        <f>VLOOKUP($A1259,EVID_OSEVU!$A$1:$M$4972,7,FALSE)</f>
        <v>#N/A</v>
      </c>
      <c r="F1259" s="45" t="e">
        <f>VLOOKUP($A1259,EVID_OSEVU!$A$1:$M$4972,8,FALSE)</f>
        <v>#N/A</v>
      </c>
      <c r="G1259" s="45" t="e">
        <f>VLOOKUP($A1259,EVID_OSEVU!$A$1:$M$4972,11,FALSE)</f>
        <v>#N/A</v>
      </c>
      <c r="H1259" s="35"/>
      <c r="I1259" s="48"/>
      <c r="J1259" s="33" t="e">
        <f>VLOOKUP($A1259,EVID_OSEVU!$A$1:$M$4972,11,FALSE)</f>
        <v>#N/A</v>
      </c>
      <c r="K1259" s="39"/>
      <c r="L1259" s="49"/>
      <c r="M1259" s="89" t="e">
        <f t="shared" si="19"/>
        <v>#N/A</v>
      </c>
      <c r="N1259" s="50"/>
      <c r="O1259" s="37" t="e">
        <f>VLOOKUP(EVID_HNOJENI!N1259,HNOJIVA_ALL!$A$2:$Z$3303,4,FALSE)</f>
        <v>#N/A</v>
      </c>
      <c r="P1259" s="51" t="e">
        <f>ROUND(VLOOKUP(EVID_HNOJENI!N1259,HNOJIVA_ALL!$A$2:$Z$3303,14,FALSE)*K1259*IF(L1259="t",10,IF(L1259="kg",0.01,IF(L1259="q",1,IF(L1259="l",0.01*VLOOKUP(EVID_HNOJENI!N1259,HNOJIVA_ALL!$A$2:$AE$3303,31,FALSE),"CHYBA")))),2)</f>
        <v>#N/A</v>
      </c>
      <c r="Q1259" s="51" t="e">
        <f>ROUND(VLOOKUP(EVID_HNOJENI!N1259,HNOJIVA_ALL!$A$2:$Z$3303,15,FALSE)*K1259*IF(L1259="t",10,IF(L1259="kg",0.01,IF(L1259="q",1,IF(L1259="l",0.01*VLOOKUP(EVID_HNOJENI!N1259,HNOJIVA_ALL!$A$2:$AE$3303,31,FALSE),"CHYBA")))),2)</f>
        <v>#N/A</v>
      </c>
      <c r="R1259" s="51" t="e">
        <f>ROUND(VLOOKUP(EVID_HNOJENI!N1259,HNOJIVA_ALL!$A$2:$Z$3303,16,FALSE)*K1259*IF(L1259="t",10,IF(L1259="kg",0.01,IF(L1259="q",1,IF(L1259="l",0.01*VLOOKUP(EVID_HNOJENI!N1259,HNOJIVA_ALL!$A$2:$AE$3303,31,FALSE),"CHYBA")))),2)</f>
        <v>#N/A</v>
      </c>
      <c r="S1259" s="51" t="e">
        <f>ROUND(VLOOKUP(EVID_HNOJENI!N1259,HNOJIVA_ALL!$A$2:$Z$3303,18,FALSE)*K1259*IF(L1259="t",10,IF(L1259="kg",0.01,IF(L1259="q",1,IF(L1259="l",0.01*VLOOKUP(EVID_HNOJENI!N1259,HNOJIVA_ALL!$A$2:$AE$3303,31,FALSE),"CHYBA")))),2)</f>
        <v>#N/A</v>
      </c>
      <c r="T1259" s="51" t="e">
        <f>ROUND(VLOOKUP(EVID_HNOJENI!N1259,HNOJIVA_ALL!$A$2:$Z$3303,17,FALSE)*K1259*IF(L1259="t",10,IF(L1259="kg",0.01,IF(L1259="q",1,IF(L1259="l",0.01*VLOOKUP(EVID_HNOJENI!N1259,HNOJIVA_ALL!$A$2:$AE$3303,31,FALSE),"CHYBA")))),2)</f>
        <v>#N/A</v>
      </c>
      <c r="U1259" s="51" t="e">
        <f>ROUND(VLOOKUP(EVID_HNOJENI!N1259,HNOJIVA_ALL!$A$2:$Z$3303,20,FALSE)*K1259*IF(L1259="t",10,IF(L1259="kg",0.01,IF(L1259="q",1,IF(L1259="l",0.01*VLOOKUP(EVID_HNOJENI!N1259,HNOJIVA_ALL!$A$2:$AE$3303,31,FALSE),"CHYBA")))),2)</f>
        <v>#N/A</v>
      </c>
    </row>
    <row r="1260" spans="1:21" x14ac:dyDescent="0.2">
      <c r="A1260" s="32"/>
      <c r="B1260" s="45" t="e">
        <f>VLOOKUP($A1260,EVID_OSEVU!$A$1:$M$4972,2,FALSE)</f>
        <v>#N/A</v>
      </c>
      <c r="C1260" s="45" t="e">
        <f>VLOOKUP($A1260,EVID_OSEVU!$A$1:$M$4972,3,FALSE)</f>
        <v>#N/A</v>
      </c>
      <c r="D1260" s="45" t="e">
        <f>VLOOKUP($A1260,EVID_OSEVU!$A$1:$M$4972,4,FALSE)</f>
        <v>#N/A</v>
      </c>
      <c r="E1260" s="45" t="e">
        <f>VLOOKUP($A1260,EVID_OSEVU!$A$1:$M$4972,7,FALSE)</f>
        <v>#N/A</v>
      </c>
      <c r="F1260" s="45" t="e">
        <f>VLOOKUP($A1260,EVID_OSEVU!$A$1:$M$4972,8,FALSE)</f>
        <v>#N/A</v>
      </c>
      <c r="G1260" s="45" t="e">
        <f>VLOOKUP($A1260,EVID_OSEVU!$A$1:$M$4972,11,FALSE)</f>
        <v>#N/A</v>
      </c>
      <c r="H1260" s="35"/>
      <c r="I1260" s="48"/>
      <c r="J1260" s="33" t="e">
        <f>VLOOKUP($A1260,EVID_OSEVU!$A$1:$M$4972,11,FALSE)</f>
        <v>#N/A</v>
      </c>
      <c r="K1260" s="39"/>
      <c r="L1260" s="49"/>
      <c r="M1260" s="89" t="e">
        <f t="shared" si="19"/>
        <v>#N/A</v>
      </c>
      <c r="N1260" s="50"/>
      <c r="O1260" s="37" t="e">
        <f>VLOOKUP(EVID_HNOJENI!N1260,HNOJIVA_ALL!$A$2:$Z$3303,4,FALSE)</f>
        <v>#N/A</v>
      </c>
      <c r="P1260" s="51" t="e">
        <f>ROUND(VLOOKUP(EVID_HNOJENI!N1260,HNOJIVA_ALL!$A$2:$Z$3303,14,FALSE)*K1260*IF(L1260="t",10,IF(L1260="kg",0.01,IF(L1260="q",1,IF(L1260="l",0.01*VLOOKUP(EVID_HNOJENI!N1260,HNOJIVA_ALL!$A$2:$AE$3303,31,FALSE),"CHYBA")))),2)</f>
        <v>#N/A</v>
      </c>
      <c r="Q1260" s="51" t="e">
        <f>ROUND(VLOOKUP(EVID_HNOJENI!N1260,HNOJIVA_ALL!$A$2:$Z$3303,15,FALSE)*K1260*IF(L1260="t",10,IF(L1260="kg",0.01,IF(L1260="q",1,IF(L1260="l",0.01*VLOOKUP(EVID_HNOJENI!N1260,HNOJIVA_ALL!$A$2:$AE$3303,31,FALSE),"CHYBA")))),2)</f>
        <v>#N/A</v>
      </c>
      <c r="R1260" s="51" t="e">
        <f>ROUND(VLOOKUP(EVID_HNOJENI!N1260,HNOJIVA_ALL!$A$2:$Z$3303,16,FALSE)*K1260*IF(L1260="t",10,IF(L1260="kg",0.01,IF(L1260="q",1,IF(L1260="l",0.01*VLOOKUP(EVID_HNOJENI!N1260,HNOJIVA_ALL!$A$2:$AE$3303,31,FALSE),"CHYBA")))),2)</f>
        <v>#N/A</v>
      </c>
      <c r="S1260" s="51" t="e">
        <f>ROUND(VLOOKUP(EVID_HNOJENI!N1260,HNOJIVA_ALL!$A$2:$Z$3303,18,FALSE)*K1260*IF(L1260="t",10,IF(L1260="kg",0.01,IF(L1260="q",1,IF(L1260="l",0.01*VLOOKUP(EVID_HNOJENI!N1260,HNOJIVA_ALL!$A$2:$AE$3303,31,FALSE),"CHYBA")))),2)</f>
        <v>#N/A</v>
      </c>
      <c r="T1260" s="51" t="e">
        <f>ROUND(VLOOKUP(EVID_HNOJENI!N1260,HNOJIVA_ALL!$A$2:$Z$3303,17,FALSE)*K1260*IF(L1260="t",10,IF(L1260="kg",0.01,IF(L1260="q",1,IF(L1260="l",0.01*VLOOKUP(EVID_HNOJENI!N1260,HNOJIVA_ALL!$A$2:$AE$3303,31,FALSE),"CHYBA")))),2)</f>
        <v>#N/A</v>
      </c>
      <c r="U1260" s="51" t="e">
        <f>ROUND(VLOOKUP(EVID_HNOJENI!N1260,HNOJIVA_ALL!$A$2:$Z$3303,20,FALSE)*K1260*IF(L1260="t",10,IF(L1260="kg",0.01,IF(L1260="q",1,IF(L1260="l",0.01*VLOOKUP(EVID_HNOJENI!N1260,HNOJIVA_ALL!$A$2:$AE$3303,31,FALSE),"CHYBA")))),2)</f>
        <v>#N/A</v>
      </c>
    </row>
    <row r="1261" spans="1:21" x14ac:dyDescent="0.2">
      <c r="A1261" s="32"/>
      <c r="B1261" s="45" t="e">
        <f>VLOOKUP($A1261,EVID_OSEVU!$A$1:$M$4972,2,FALSE)</f>
        <v>#N/A</v>
      </c>
      <c r="C1261" s="45" t="e">
        <f>VLOOKUP($A1261,EVID_OSEVU!$A$1:$M$4972,3,FALSE)</f>
        <v>#N/A</v>
      </c>
      <c r="D1261" s="45" t="e">
        <f>VLOOKUP($A1261,EVID_OSEVU!$A$1:$M$4972,4,FALSE)</f>
        <v>#N/A</v>
      </c>
      <c r="E1261" s="45" t="e">
        <f>VLOOKUP($A1261,EVID_OSEVU!$A$1:$M$4972,7,FALSE)</f>
        <v>#N/A</v>
      </c>
      <c r="F1261" s="45" t="e">
        <f>VLOOKUP($A1261,EVID_OSEVU!$A$1:$M$4972,8,FALSE)</f>
        <v>#N/A</v>
      </c>
      <c r="G1261" s="45" t="e">
        <f>VLOOKUP($A1261,EVID_OSEVU!$A$1:$M$4972,11,FALSE)</f>
        <v>#N/A</v>
      </c>
      <c r="H1261" s="35"/>
      <c r="I1261" s="48"/>
      <c r="J1261" s="33" t="e">
        <f>VLOOKUP($A1261,EVID_OSEVU!$A$1:$M$4972,11,FALSE)</f>
        <v>#N/A</v>
      </c>
      <c r="K1261" s="39"/>
      <c r="L1261" s="49"/>
      <c r="M1261" s="89" t="e">
        <f t="shared" si="19"/>
        <v>#N/A</v>
      </c>
      <c r="N1261" s="50"/>
      <c r="O1261" s="37" t="e">
        <f>VLOOKUP(EVID_HNOJENI!N1261,HNOJIVA_ALL!$A$2:$Z$3303,4,FALSE)</f>
        <v>#N/A</v>
      </c>
      <c r="P1261" s="51" t="e">
        <f>ROUND(VLOOKUP(EVID_HNOJENI!N1261,HNOJIVA_ALL!$A$2:$Z$3303,14,FALSE)*K1261*IF(L1261="t",10,IF(L1261="kg",0.01,IF(L1261="q",1,IF(L1261="l",0.01*VLOOKUP(EVID_HNOJENI!N1261,HNOJIVA_ALL!$A$2:$AE$3303,31,FALSE),"CHYBA")))),2)</f>
        <v>#N/A</v>
      </c>
      <c r="Q1261" s="51" t="e">
        <f>ROUND(VLOOKUP(EVID_HNOJENI!N1261,HNOJIVA_ALL!$A$2:$Z$3303,15,FALSE)*K1261*IF(L1261="t",10,IF(L1261="kg",0.01,IF(L1261="q",1,IF(L1261="l",0.01*VLOOKUP(EVID_HNOJENI!N1261,HNOJIVA_ALL!$A$2:$AE$3303,31,FALSE),"CHYBA")))),2)</f>
        <v>#N/A</v>
      </c>
      <c r="R1261" s="51" t="e">
        <f>ROUND(VLOOKUP(EVID_HNOJENI!N1261,HNOJIVA_ALL!$A$2:$Z$3303,16,FALSE)*K1261*IF(L1261="t",10,IF(L1261="kg",0.01,IF(L1261="q",1,IF(L1261="l",0.01*VLOOKUP(EVID_HNOJENI!N1261,HNOJIVA_ALL!$A$2:$AE$3303,31,FALSE),"CHYBA")))),2)</f>
        <v>#N/A</v>
      </c>
      <c r="S1261" s="51" t="e">
        <f>ROUND(VLOOKUP(EVID_HNOJENI!N1261,HNOJIVA_ALL!$A$2:$Z$3303,18,FALSE)*K1261*IF(L1261="t",10,IF(L1261="kg",0.01,IF(L1261="q",1,IF(L1261="l",0.01*VLOOKUP(EVID_HNOJENI!N1261,HNOJIVA_ALL!$A$2:$AE$3303,31,FALSE),"CHYBA")))),2)</f>
        <v>#N/A</v>
      </c>
      <c r="T1261" s="51" t="e">
        <f>ROUND(VLOOKUP(EVID_HNOJENI!N1261,HNOJIVA_ALL!$A$2:$Z$3303,17,FALSE)*K1261*IF(L1261="t",10,IF(L1261="kg",0.01,IF(L1261="q",1,IF(L1261="l",0.01*VLOOKUP(EVID_HNOJENI!N1261,HNOJIVA_ALL!$A$2:$AE$3303,31,FALSE),"CHYBA")))),2)</f>
        <v>#N/A</v>
      </c>
      <c r="U1261" s="51" t="e">
        <f>ROUND(VLOOKUP(EVID_HNOJENI!N1261,HNOJIVA_ALL!$A$2:$Z$3303,20,FALSE)*K1261*IF(L1261="t",10,IF(L1261="kg",0.01,IF(L1261="q",1,IF(L1261="l",0.01*VLOOKUP(EVID_HNOJENI!N1261,HNOJIVA_ALL!$A$2:$AE$3303,31,FALSE),"CHYBA")))),2)</f>
        <v>#N/A</v>
      </c>
    </row>
    <row r="1262" spans="1:21" x14ac:dyDescent="0.2">
      <c r="A1262" s="32"/>
      <c r="B1262" s="45" t="e">
        <f>VLOOKUP($A1262,EVID_OSEVU!$A$1:$M$4972,2,FALSE)</f>
        <v>#N/A</v>
      </c>
      <c r="C1262" s="45" t="e">
        <f>VLOOKUP($A1262,EVID_OSEVU!$A$1:$M$4972,3,FALSE)</f>
        <v>#N/A</v>
      </c>
      <c r="D1262" s="45" t="e">
        <f>VLOOKUP($A1262,EVID_OSEVU!$A$1:$M$4972,4,FALSE)</f>
        <v>#N/A</v>
      </c>
      <c r="E1262" s="45" t="e">
        <f>VLOOKUP($A1262,EVID_OSEVU!$A$1:$M$4972,7,FALSE)</f>
        <v>#N/A</v>
      </c>
      <c r="F1262" s="45" t="e">
        <f>VLOOKUP($A1262,EVID_OSEVU!$A$1:$M$4972,8,FALSE)</f>
        <v>#N/A</v>
      </c>
      <c r="G1262" s="45" t="e">
        <f>VLOOKUP($A1262,EVID_OSEVU!$A$1:$M$4972,11,FALSE)</f>
        <v>#N/A</v>
      </c>
      <c r="H1262" s="35"/>
      <c r="I1262" s="48"/>
      <c r="J1262" s="33" t="e">
        <f>VLOOKUP($A1262,EVID_OSEVU!$A$1:$M$4972,11,FALSE)</f>
        <v>#N/A</v>
      </c>
      <c r="K1262" s="39"/>
      <c r="L1262" s="49"/>
      <c r="M1262" s="89" t="e">
        <f t="shared" si="19"/>
        <v>#N/A</v>
      </c>
      <c r="N1262" s="50"/>
      <c r="O1262" s="37" t="e">
        <f>VLOOKUP(EVID_HNOJENI!N1262,HNOJIVA_ALL!$A$2:$Z$3303,4,FALSE)</f>
        <v>#N/A</v>
      </c>
      <c r="P1262" s="51" t="e">
        <f>ROUND(VLOOKUP(EVID_HNOJENI!N1262,HNOJIVA_ALL!$A$2:$Z$3303,14,FALSE)*K1262*IF(L1262="t",10,IF(L1262="kg",0.01,IF(L1262="q",1,IF(L1262="l",0.01*VLOOKUP(EVID_HNOJENI!N1262,HNOJIVA_ALL!$A$2:$AE$3303,31,FALSE),"CHYBA")))),2)</f>
        <v>#N/A</v>
      </c>
      <c r="Q1262" s="51" t="e">
        <f>ROUND(VLOOKUP(EVID_HNOJENI!N1262,HNOJIVA_ALL!$A$2:$Z$3303,15,FALSE)*K1262*IF(L1262="t",10,IF(L1262="kg",0.01,IF(L1262="q",1,IF(L1262="l",0.01*VLOOKUP(EVID_HNOJENI!N1262,HNOJIVA_ALL!$A$2:$AE$3303,31,FALSE),"CHYBA")))),2)</f>
        <v>#N/A</v>
      </c>
      <c r="R1262" s="51" t="e">
        <f>ROUND(VLOOKUP(EVID_HNOJENI!N1262,HNOJIVA_ALL!$A$2:$Z$3303,16,FALSE)*K1262*IF(L1262="t",10,IF(L1262="kg",0.01,IF(L1262="q",1,IF(L1262="l",0.01*VLOOKUP(EVID_HNOJENI!N1262,HNOJIVA_ALL!$A$2:$AE$3303,31,FALSE),"CHYBA")))),2)</f>
        <v>#N/A</v>
      </c>
      <c r="S1262" s="51" t="e">
        <f>ROUND(VLOOKUP(EVID_HNOJENI!N1262,HNOJIVA_ALL!$A$2:$Z$3303,18,FALSE)*K1262*IF(L1262="t",10,IF(L1262="kg",0.01,IF(L1262="q",1,IF(L1262="l",0.01*VLOOKUP(EVID_HNOJENI!N1262,HNOJIVA_ALL!$A$2:$AE$3303,31,FALSE),"CHYBA")))),2)</f>
        <v>#N/A</v>
      </c>
      <c r="T1262" s="51" t="e">
        <f>ROUND(VLOOKUP(EVID_HNOJENI!N1262,HNOJIVA_ALL!$A$2:$Z$3303,17,FALSE)*K1262*IF(L1262="t",10,IF(L1262="kg",0.01,IF(L1262="q",1,IF(L1262="l",0.01*VLOOKUP(EVID_HNOJENI!N1262,HNOJIVA_ALL!$A$2:$AE$3303,31,FALSE),"CHYBA")))),2)</f>
        <v>#N/A</v>
      </c>
      <c r="U1262" s="51" t="e">
        <f>ROUND(VLOOKUP(EVID_HNOJENI!N1262,HNOJIVA_ALL!$A$2:$Z$3303,20,FALSE)*K1262*IF(L1262="t",10,IF(L1262="kg",0.01,IF(L1262="q",1,IF(L1262="l",0.01*VLOOKUP(EVID_HNOJENI!N1262,HNOJIVA_ALL!$A$2:$AE$3303,31,FALSE),"CHYBA")))),2)</f>
        <v>#N/A</v>
      </c>
    </row>
    <row r="1263" spans="1:21" x14ac:dyDescent="0.2">
      <c r="A1263" s="32"/>
      <c r="B1263" s="45" t="e">
        <f>VLOOKUP($A1263,EVID_OSEVU!$A$1:$M$4972,2,FALSE)</f>
        <v>#N/A</v>
      </c>
      <c r="C1263" s="45" t="e">
        <f>VLOOKUP($A1263,EVID_OSEVU!$A$1:$M$4972,3,FALSE)</f>
        <v>#N/A</v>
      </c>
      <c r="D1263" s="45" t="e">
        <f>VLOOKUP($A1263,EVID_OSEVU!$A$1:$M$4972,4,FALSE)</f>
        <v>#N/A</v>
      </c>
      <c r="E1263" s="45" t="e">
        <f>VLOOKUP($A1263,EVID_OSEVU!$A$1:$M$4972,7,FALSE)</f>
        <v>#N/A</v>
      </c>
      <c r="F1263" s="45" t="e">
        <f>VLOOKUP($A1263,EVID_OSEVU!$A$1:$M$4972,8,FALSE)</f>
        <v>#N/A</v>
      </c>
      <c r="G1263" s="45" t="e">
        <f>VLOOKUP($A1263,EVID_OSEVU!$A$1:$M$4972,11,FALSE)</f>
        <v>#N/A</v>
      </c>
      <c r="H1263" s="35"/>
      <c r="I1263" s="48"/>
      <c r="J1263" s="33" t="e">
        <f>VLOOKUP($A1263,EVID_OSEVU!$A$1:$M$4972,11,FALSE)</f>
        <v>#N/A</v>
      </c>
      <c r="K1263" s="39"/>
      <c r="L1263" s="49"/>
      <c r="M1263" s="89" t="e">
        <f t="shared" si="19"/>
        <v>#N/A</v>
      </c>
      <c r="N1263" s="50"/>
      <c r="O1263" s="37" t="e">
        <f>VLOOKUP(EVID_HNOJENI!N1263,HNOJIVA_ALL!$A$2:$Z$3303,4,FALSE)</f>
        <v>#N/A</v>
      </c>
      <c r="P1263" s="51" t="e">
        <f>ROUND(VLOOKUP(EVID_HNOJENI!N1263,HNOJIVA_ALL!$A$2:$Z$3303,14,FALSE)*K1263*IF(L1263="t",10,IF(L1263="kg",0.01,IF(L1263="q",1,IF(L1263="l",0.01*VLOOKUP(EVID_HNOJENI!N1263,HNOJIVA_ALL!$A$2:$AE$3303,31,FALSE),"CHYBA")))),2)</f>
        <v>#N/A</v>
      </c>
      <c r="Q1263" s="51" t="e">
        <f>ROUND(VLOOKUP(EVID_HNOJENI!N1263,HNOJIVA_ALL!$A$2:$Z$3303,15,FALSE)*K1263*IF(L1263="t",10,IF(L1263="kg",0.01,IF(L1263="q",1,IF(L1263="l",0.01*VLOOKUP(EVID_HNOJENI!N1263,HNOJIVA_ALL!$A$2:$AE$3303,31,FALSE),"CHYBA")))),2)</f>
        <v>#N/A</v>
      </c>
      <c r="R1263" s="51" t="e">
        <f>ROUND(VLOOKUP(EVID_HNOJENI!N1263,HNOJIVA_ALL!$A$2:$Z$3303,16,FALSE)*K1263*IF(L1263="t",10,IF(L1263="kg",0.01,IF(L1263="q",1,IF(L1263="l",0.01*VLOOKUP(EVID_HNOJENI!N1263,HNOJIVA_ALL!$A$2:$AE$3303,31,FALSE),"CHYBA")))),2)</f>
        <v>#N/A</v>
      </c>
      <c r="S1263" s="51" t="e">
        <f>ROUND(VLOOKUP(EVID_HNOJENI!N1263,HNOJIVA_ALL!$A$2:$Z$3303,18,FALSE)*K1263*IF(L1263="t",10,IF(L1263="kg",0.01,IF(L1263="q",1,IF(L1263="l",0.01*VLOOKUP(EVID_HNOJENI!N1263,HNOJIVA_ALL!$A$2:$AE$3303,31,FALSE),"CHYBA")))),2)</f>
        <v>#N/A</v>
      </c>
      <c r="T1263" s="51" t="e">
        <f>ROUND(VLOOKUP(EVID_HNOJENI!N1263,HNOJIVA_ALL!$A$2:$Z$3303,17,FALSE)*K1263*IF(L1263="t",10,IF(L1263="kg",0.01,IF(L1263="q",1,IF(L1263="l",0.01*VLOOKUP(EVID_HNOJENI!N1263,HNOJIVA_ALL!$A$2:$AE$3303,31,FALSE),"CHYBA")))),2)</f>
        <v>#N/A</v>
      </c>
      <c r="U1263" s="51" t="e">
        <f>ROUND(VLOOKUP(EVID_HNOJENI!N1263,HNOJIVA_ALL!$A$2:$Z$3303,20,FALSE)*K1263*IF(L1263="t",10,IF(L1263="kg",0.01,IF(L1263="q",1,IF(L1263="l",0.01*VLOOKUP(EVID_HNOJENI!N1263,HNOJIVA_ALL!$A$2:$AE$3303,31,FALSE),"CHYBA")))),2)</f>
        <v>#N/A</v>
      </c>
    </row>
    <row r="1264" spans="1:21" x14ac:dyDescent="0.2">
      <c r="A1264" s="32"/>
      <c r="B1264" s="45" t="e">
        <f>VLOOKUP($A1264,EVID_OSEVU!$A$1:$M$4972,2,FALSE)</f>
        <v>#N/A</v>
      </c>
      <c r="C1264" s="45" t="e">
        <f>VLOOKUP($A1264,EVID_OSEVU!$A$1:$M$4972,3,FALSE)</f>
        <v>#N/A</v>
      </c>
      <c r="D1264" s="45" t="e">
        <f>VLOOKUP($A1264,EVID_OSEVU!$A$1:$M$4972,4,FALSE)</f>
        <v>#N/A</v>
      </c>
      <c r="E1264" s="45" t="e">
        <f>VLOOKUP($A1264,EVID_OSEVU!$A$1:$M$4972,7,FALSE)</f>
        <v>#N/A</v>
      </c>
      <c r="F1264" s="45" t="e">
        <f>VLOOKUP($A1264,EVID_OSEVU!$A$1:$M$4972,8,FALSE)</f>
        <v>#N/A</v>
      </c>
      <c r="G1264" s="45" t="e">
        <f>VLOOKUP($A1264,EVID_OSEVU!$A$1:$M$4972,11,FALSE)</f>
        <v>#N/A</v>
      </c>
      <c r="H1264" s="35"/>
      <c r="I1264" s="48"/>
      <c r="J1264" s="33" t="e">
        <f>VLOOKUP($A1264,EVID_OSEVU!$A$1:$M$4972,11,FALSE)</f>
        <v>#N/A</v>
      </c>
      <c r="K1264" s="39"/>
      <c r="L1264" s="49"/>
      <c r="M1264" s="89" t="e">
        <f t="shared" si="19"/>
        <v>#N/A</v>
      </c>
      <c r="N1264" s="50"/>
      <c r="O1264" s="37" t="e">
        <f>VLOOKUP(EVID_HNOJENI!N1264,HNOJIVA_ALL!$A$2:$Z$3303,4,FALSE)</f>
        <v>#N/A</v>
      </c>
      <c r="P1264" s="51" t="e">
        <f>ROUND(VLOOKUP(EVID_HNOJENI!N1264,HNOJIVA_ALL!$A$2:$Z$3303,14,FALSE)*K1264*IF(L1264="t",10,IF(L1264="kg",0.01,IF(L1264="q",1,IF(L1264="l",0.01*VLOOKUP(EVID_HNOJENI!N1264,HNOJIVA_ALL!$A$2:$AE$3303,31,FALSE),"CHYBA")))),2)</f>
        <v>#N/A</v>
      </c>
      <c r="Q1264" s="51" t="e">
        <f>ROUND(VLOOKUP(EVID_HNOJENI!N1264,HNOJIVA_ALL!$A$2:$Z$3303,15,FALSE)*K1264*IF(L1264="t",10,IF(L1264="kg",0.01,IF(L1264="q",1,IF(L1264="l",0.01*VLOOKUP(EVID_HNOJENI!N1264,HNOJIVA_ALL!$A$2:$AE$3303,31,FALSE),"CHYBA")))),2)</f>
        <v>#N/A</v>
      </c>
      <c r="R1264" s="51" t="e">
        <f>ROUND(VLOOKUP(EVID_HNOJENI!N1264,HNOJIVA_ALL!$A$2:$Z$3303,16,FALSE)*K1264*IF(L1264="t",10,IF(L1264="kg",0.01,IF(L1264="q",1,IF(L1264="l",0.01*VLOOKUP(EVID_HNOJENI!N1264,HNOJIVA_ALL!$A$2:$AE$3303,31,FALSE),"CHYBA")))),2)</f>
        <v>#N/A</v>
      </c>
      <c r="S1264" s="51" t="e">
        <f>ROUND(VLOOKUP(EVID_HNOJENI!N1264,HNOJIVA_ALL!$A$2:$Z$3303,18,FALSE)*K1264*IF(L1264="t",10,IF(L1264="kg",0.01,IF(L1264="q",1,IF(L1264="l",0.01*VLOOKUP(EVID_HNOJENI!N1264,HNOJIVA_ALL!$A$2:$AE$3303,31,FALSE),"CHYBA")))),2)</f>
        <v>#N/A</v>
      </c>
      <c r="T1264" s="51" t="e">
        <f>ROUND(VLOOKUP(EVID_HNOJENI!N1264,HNOJIVA_ALL!$A$2:$Z$3303,17,FALSE)*K1264*IF(L1264="t",10,IF(L1264="kg",0.01,IF(L1264="q",1,IF(L1264="l",0.01*VLOOKUP(EVID_HNOJENI!N1264,HNOJIVA_ALL!$A$2:$AE$3303,31,FALSE),"CHYBA")))),2)</f>
        <v>#N/A</v>
      </c>
      <c r="U1264" s="51" t="e">
        <f>ROUND(VLOOKUP(EVID_HNOJENI!N1264,HNOJIVA_ALL!$A$2:$Z$3303,20,FALSE)*K1264*IF(L1264="t",10,IF(L1264="kg",0.01,IF(L1264="q",1,IF(L1264="l",0.01*VLOOKUP(EVID_HNOJENI!N1264,HNOJIVA_ALL!$A$2:$AE$3303,31,FALSE),"CHYBA")))),2)</f>
        <v>#N/A</v>
      </c>
    </row>
    <row r="1265" spans="1:21" x14ac:dyDescent="0.2">
      <c r="A1265" s="32"/>
      <c r="B1265" s="45" t="e">
        <f>VLOOKUP($A1265,EVID_OSEVU!$A$1:$M$4972,2,FALSE)</f>
        <v>#N/A</v>
      </c>
      <c r="C1265" s="45" t="e">
        <f>VLOOKUP($A1265,EVID_OSEVU!$A$1:$M$4972,3,FALSE)</f>
        <v>#N/A</v>
      </c>
      <c r="D1265" s="45" t="e">
        <f>VLOOKUP($A1265,EVID_OSEVU!$A$1:$M$4972,4,FALSE)</f>
        <v>#N/A</v>
      </c>
      <c r="E1265" s="45" t="e">
        <f>VLOOKUP($A1265,EVID_OSEVU!$A$1:$M$4972,7,FALSE)</f>
        <v>#N/A</v>
      </c>
      <c r="F1265" s="45" t="e">
        <f>VLOOKUP($A1265,EVID_OSEVU!$A$1:$M$4972,8,FALSE)</f>
        <v>#N/A</v>
      </c>
      <c r="G1265" s="45" t="e">
        <f>VLOOKUP($A1265,EVID_OSEVU!$A$1:$M$4972,11,FALSE)</f>
        <v>#N/A</v>
      </c>
      <c r="H1265" s="35"/>
      <c r="I1265" s="48"/>
      <c r="J1265" s="33" t="e">
        <f>VLOOKUP($A1265,EVID_OSEVU!$A$1:$M$4972,11,FALSE)</f>
        <v>#N/A</v>
      </c>
      <c r="K1265" s="39"/>
      <c r="L1265" s="49"/>
      <c r="M1265" s="89" t="e">
        <f t="shared" si="19"/>
        <v>#N/A</v>
      </c>
      <c r="N1265" s="50"/>
      <c r="O1265" s="37" t="e">
        <f>VLOOKUP(EVID_HNOJENI!N1265,HNOJIVA_ALL!$A$2:$Z$3303,4,FALSE)</f>
        <v>#N/A</v>
      </c>
      <c r="P1265" s="51" t="e">
        <f>ROUND(VLOOKUP(EVID_HNOJENI!N1265,HNOJIVA_ALL!$A$2:$Z$3303,14,FALSE)*K1265*IF(L1265="t",10,IF(L1265="kg",0.01,IF(L1265="q",1,IF(L1265="l",0.01*VLOOKUP(EVID_HNOJENI!N1265,HNOJIVA_ALL!$A$2:$AE$3303,31,FALSE),"CHYBA")))),2)</f>
        <v>#N/A</v>
      </c>
      <c r="Q1265" s="51" t="e">
        <f>ROUND(VLOOKUP(EVID_HNOJENI!N1265,HNOJIVA_ALL!$A$2:$Z$3303,15,FALSE)*K1265*IF(L1265="t",10,IF(L1265="kg",0.01,IF(L1265="q",1,IF(L1265="l",0.01*VLOOKUP(EVID_HNOJENI!N1265,HNOJIVA_ALL!$A$2:$AE$3303,31,FALSE),"CHYBA")))),2)</f>
        <v>#N/A</v>
      </c>
      <c r="R1265" s="51" t="e">
        <f>ROUND(VLOOKUP(EVID_HNOJENI!N1265,HNOJIVA_ALL!$A$2:$Z$3303,16,FALSE)*K1265*IF(L1265="t",10,IF(L1265="kg",0.01,IF(L1265="q",1,IF(L1265="l",0.01*VLOOKUP(EVID_HNOJENI!N1265,HNOJIVA_ALL!$A$2:$AE$3303,31,FALSE),"CHYBA")))),2)</f>
        <v>#N/A</v>
      </c>
      <c r="S1265" s="51" t="e">
        <f>ROUND(VLOOKUP(EVID_HNOJENI!N1265,HNOJIVA_ALL!$A$2:$Z$3303,18,FALSE)*K1265*IF(L1265="t",10,IF(L1265="kg",0.01,IF(L1265="q",1,IF(L1265="l",0.01*VLOOKUP(EVID_HNOJENI!N1265,HNOJIVA_ALL!$A$2:$AE$3303,31,FALSE),"CHYBA")))),2)</f>
        <v>#N/A</v>
      </c>
      <c r="T1265" s="51" t="e">
        <f>ROUND(VLOOKUP(EVID_HNOJENI!N1265,HNOJIVA_ALL!$A$2:$Z$3303,17,FALSE)*K1265*IF(L1265="t",10,IF(L1265="kg",0.01,IF(L1265="q",1,IF(L1265="l",0.01*VLOOKUP(EVID_HNOJENI!N1265,HNOJIVA_ALL!$A$2:$AE$3303,31,FALSE),"CHYBA")))),2)</f>
        <v>#N/A</v>
      </c>
      <c r="U1265" s="51" t="e">
        <f>ROUND(VLOOKUP(EVID_HNOJENI!N1265,HNOJIVA_ALL!$A$2:$Z$3303,20,FALSE)*K1265*IF(L1265="t",10,IF(L1265="kg",0.01,IF(L1265="q",1,IF(L1265="l",0.01*VLOOKUP(EVID_HNOJENI!N1265,HNOJIVA_ALL!$A$2:$AE$3303,31,FALSE),"CHYBA")))),2)</f>
        <v>#N/A</v>
      </c>
    </row>
    <row r="1266" spans="1:21" x14ac:dyDescent="0.2">
      <c r="A1266" s="32"/>
      <c r="B1266" s="45" t="e">
        <f>VLOOKUP($A1266,EVID_OSEVU!$A$1:$M$4972,2,FALSE)</f>
        <v>#N/A</v>
      </c>
      <c r="C1266" s="45" t="e">
        <f>VLOOKUP($A1266,EVID_OSEVU!$A$1:$M$4972,3,FALSE)</f>
        <v>#N/A</v>
      </c>
      <c r="D1266" s="45" t="e">
        <f>VLOOKUP($A1266,EVID_OSEVU!$A$1:$M$4972,4,FALSE)</f>
        <v>#N/A</v>
      </c>
      <c r="E1266" s="45" t="e">
        <f>VLOOKUP($A1266,EVID_OSEVU!$A$1:$M$4972,7,FALSE)</f>
        <v>#N/A</v>
      </c>
      <c r="F1266" s="45" t="e">
        <f>VLOOKUP($A1266,EVID_OSEVU!$A$1:$M$4972,8,FALSE)</f>
        <v>#N/A</v>
      </c>
      <c r="G1266" s="45" t="e">
        <f>VLOOKUP($A1266,EVID_OSEVU!$A$1:$M$4972,11,FALSE)</f>
        <v>#N/A</v>
      </c>
      <c r="H1266" s="35"/>
      <c r="I1266" s="48"/>
      <c r="J1266" s="33" t="e">
        <f>VLOOKUP($A1266,EVID_OSEVU!$A$1:$M$4972,11,FALSE)</f>
        <v>#N/A</v>
      </c>
      <c r="K1266" s="39"/>
      <c r="L1266" s="49"/>
      <c r="M1266" s="89" t="e">
        <f t="shared" si="19"/>
        <v>#N/A</v>
      </c>
      <c r="N1266" s="50"/>
      <c r="O1266" s="37" t="e">
        <f>VLOOKUP(EVID_HNOJENI!N1266,HNOJIVA_ALL!$A$2:$Z$3303,4,FALSE)</f>
        <v>#N/A</v>
      </c>
      <c r="P1266" s="51" t="e">
        <f>ROUND(VLOOKUP(EVID_HNOJENI!N1266,HNOJIVA_ALL!$A$2:$Z$3303,14,FALSE)*K1266*IF(L1266="t",10,IF(L1266="kg",0.01,IF(L1266="q",1,IF(L1266="l",0.01*VLOOKUP(EVID_HNOJENI!N1266,HNOJIVA_ALL!$A$2:$AE$3303,31,FALSE),"CHYBA")))),2)</f>
        <v>#N/A</v>
      </c>
      <c r="Q1266" s="51" t="e">
        <f>ROUND(VLOOKUP(EVID_HNOJENI!N1266,HNOJIVA_ALL!$A$2:$Z$3303,15,FALSE)*K1266*IF(L1266="t",10,IF(L1266="kg",0.01,IF(L1266="q",1,IF(L1266="l",0.01*VLOOKUP(EVID_HNOJENI!N1266,HNOJIVA_ALL!$A$2:$AE$3303,31,FALSE),"CHYBA")))),2)</f>
        <v>#N/A</v>
      </c>
      <c r="R1266" s="51" t="e">
        <f>ROUND(VLOOKUP(EVID_HNOJENI!N1266,HNOJIVA_ALL!$A$2:$Z$3303,16,FALSE)*K1266*IF(L1266="t",10,IF(L1266="kg",0.01,IF(L1266="q",1,IF(L1266="l",0.01*VLOOKUP(EVID_HNOJENI!N1266,HNOJIVA_ALL!$A$2:$AE$3303,31,FALSE),"CHYBA")))),2)</f>
        <v>#N/A</v>
      </c>
      <c r="S1266" s="51" t="e">
        <f>ROUND(VLOOKUP(EVID_HNOJENI!N1266,HNOJIVA_ALL!$A$2:$Z$3303,18,FALSE)*K1266*IF(L1266="t",10,IF(L1266="kg",0.01,IF(L1266="q",1,IF(L1266="l",0.01*VLOOKUP(EVID_HNOJENI!N1266,HNOJIVA_ALL!$A$2:$AE$3303,31,FALSE),"CHYBA")))),2)</f>
        <v>#N/A</v>
      </c>
      <c r="T1266" s="51" t="e">
        <f>ROUND(VLOOKUP(EVID_HNOJENI!N1266,HNOJIVA_ALL!$A$2:$Z$3303,17,FALSE)*K1266*IF(L1266="t",10,IF(L1266="kg",0.01,IF(L1266="q",1,IF(L1266="l",0.01*VLOOKUP(EVID_HNOJENI!N1266,HNOJIVA_ALL!$A$2:$AE$3303,31,FALSE),"CHYBA")))),2)</f>
        <v>#N/A</v>
      </c>
      <c r="U1266" s="51" t="e">
        <f>ROUND(VLOOKUP(EVID_HNOJENI!N1266,HNOJIVA_ALL!$A$2:$Z$3303,20,FALSE)*K1266*IF(L1266="t",10,IF(L1266="kg",0.01,IF(L1266="q",1,IF(L1266="l",0.01*VLOOKUP(EVID_HNOJENI!N1266,HNOJIVA_ALL!$A$2:$AE$3303,31,FALSE),"CHYBA")))),2)</f>
        <v>#N/A</v>
      </c>
    </row>
    <row r="1267" spans="1:21" x14ac:dyDescent="0.2">
      <c r="A1267" s="32"/>
      <c r="B1267" s="45" t="e">
        <f>VLOOKUP($A1267,EVID_OSEVU!$A$1:$M$4972,2,FALSE)</f>
        <v>#N/A</v>
      </c>
      <c r="C1267" s="45" t="e">
        <f>VLOOKUP($A1267,EVID_OSEVU!$A$1:$M$4972,3,FALSE)</f>
        <v>#N/A</v>
      </c>
      <c r="D1267" s="45" t="e">
        <f>VLOOKUP($A1267,EVID_OSEVU!$A$1:$M$4972,4,FALSE)</f>
        <v>#N/A</v>
      </c>
      <c r="E1267" s="45" t="e">
        <f>VLOOKUP($A1267,EVID_OSEVU!$A$1:$M$4972,7,FALSE)</f>
        <v>#N/A</v>
      </c>
      <c r="F1267" s="45" t="e">
        <f>VLOOKUP($A1267,EVID_OSEVU!$A$1:$M$4972,8,FALSE)</f>
        <v>#N/A</v>
      </c>
      <c r="G1267" s="45" t="e">
        <f>VLOOKUP($A1267,EVID_OSEVU!$A$1:$M$4972,11,FALSE)</f>
        <v>#N/A</v>
      </c>
      <c r="H1267" s="35"/>
      <c r="I1267" s="48"/>
      <c r="J1267" s="33" t="e">
        <f>VLOOKUP($A1267,EVID_OSEVU!$A$1:$M$4972,11,FALSE)</f>
        <v>#N/A</v>
      </c>
      <c r="K1267" s="39"/>
      <c r="L1267" s="49"/>
      <c r="M1267" s="89" t="e">
        <f t="shared" si="19"/>
        <v>#N/A</v>
      </c>
      <c r="N1267" s="50"/>
      <c r="O1267" s="37" t="e">
        <f>VLOOKUP(EVID_HNOJENI!N1267,HNOJIVA_ALL!$A$2:$Z$3303,4,FALSE)</f>
        <v>#N/A</v>
      </c>
      <c r="P1267" s="51" t="e">
        <f>ROUND(VLOOKUP(EVID_HNOJENI!N1267,HNOJIVA_ALL!$A$2:$Z$3303,14,FALSE)*K1267*IF(L1267="t",10,IF(L1267="kg",0.01,IF(L1267="q",1,IF(L1267="l",0.01*VLOOKUP(EVID_HNOJENI!N1267,HNOJIVA_ALL!$A$2:$AE$3303,31,FALSE),"CHYBA")))),2)</f>
        <v>#N/A</v>
      </c>
      <c r="Q1267" s="51" t="e">
        <f>ROUND(VLOOKUP(EVID_HNOJENI!N1267,HNOJIVA_ALL!$A$2:$Z$3303,15,FALSE)*K1267*IF(L1267="t",10,IF(L1267="kg",0.01,IF(L1267="q",1,IF(L1267="l",0.01*VLOOKUP(EVID_HNOJENI!N1267,HNOJIVA_ALL!$A$2:$AE$3303,31,FALSE),"CHYBA")))),2)</f>
        <v>#N/A</v>
      </c>
      <c r="R1267" s="51" t="e">
        <f>ROUND(VLOOKUP(EVID_HNOJENI!N1267,HNOJIVA_ALL!$A$2:$Z$3303,16,FALSE)*K1267*IF(L1267="t",10,IF(L1267="kg",0.01,IF(L1267="q",1,IF(L1267="l",0.01*VLOOKUP(EVID_HNOJENI!N1267,HNOJIVA_ALL!$A$2:$AE$3303,31,FALSE),"CHYBA")))),2)</f>
        <v>#N/A</v>
      </c>
      <c r="S1267" s="51" t="e">
        <f>ROUND(VLOOKUP(EVID_HNOJENI!N1267,HNOJIVA_ALL!$A$2:$Z$3303,18,FALSE)*K1267*IF(L1267="t",10,IF(L1267="kg",0.01,IF(L1267="q",1,IF(L1267="l",0.01*VLOOKUP(EVID_HNOJENI!N1267,HNOJIVA_ALL!$A$2:$AE$3303,31,FALSE),"CHYBA")))),2)</f>
        <v>#N/A</v>
      </c>
      <c r="T1267" s="51" t="e">
        <f>ROUND(VLOOKUP(EVID_HNOJENI!N1267,HNOJIVA_ALL!$A$2:$Z$3303,17,FALSE)*K1267*IF(L1267="t",10,IF(L1267="kg",0.01,IF(L1267="q",1,IF(L1267="l",0.01*VLOOKUP(EVID_HNOJENI!N1267,HNOJIVA_ALL!$A$2:$AE$3303,31,FALSE),"CHYBA")))),2)</f>
        <v>#N/A</v>
      </c>
      <c r="U1267" s="51" t="e">
        <f>ROUND(VLOOKUP(EVID_HNOJENI!N1267,HNOJIVA_ALL!$A$2:$Z$3303,20,FALSE)*K1267*IF(L1267="t",10,IF(L1267="kg",0.01,IF(L1267="q",1,IF(L1267="l",0.01*VLOOKUP(EVID_HNOJENI!N1267,HNOJIVA_ALL!$A$2:$AE$3303,31,FALSE),"CHYBA")))),2)</f>
        <v>#N/A</v>
      </c>
    </row>
    <row r="1268" spans="1:21" x14ac:dyDescent="0.2">
      <c r="A1268" s="32"/>
      <c r="B1268" s="45" t="e">
        <f>VLOOKUP($A1268,EVID_OSEVU!$A$1:$M$4972,2,FALSE)</f>
        <v>#N/A</v>
      </c>
      <c r="C1268" s="45" t="e">
        <f>VLOOKUP($A1268,EVID_OSEVU!$A$1:$M$4972,3,FALSE)</f>
        <v>#N/A</v>
      </c>
      <c r="D1268" s="45" t="e">
        <f>VLOOKUP($A1268,EVID_OSEVU!$A$1:$M$4972,4,FALSE)</f>
        <v>#N/A</v>
      </c>
      <c r="E1268" s="45" t="e">
        <f>VLOOKUP($A1268,EVID_OSEVU!$A$1:$M$4972,7,FALSE)</f>
        <v>#N/A</v>
      </c>
      <c r="F1268" s="45" t="e">
        <f>VLOOKUP($A1268,EVID_OSEVU!$A$1:$M$4972,8,FALSE)</f>
        <v>#N/A</v>
      </c>
      <c r="G1268" s="45" t="e">
        <f>VLOOKUP($A1268,EVID_OSEVU!$A$1:$M$4972,11,FALSE)</f>
        <v>#N/A</v>
      </c>
      <c r="H1268" s="35"/>
      <c r="I1268" s="48"/>
      <c r="J1268" s="33" t="e">
        <f>VLOOKUP($A1268,EVID_OSEVU!$A$1:$M$4972,11,FALSE)</f>
        <v>#N/A</v>
      </c>
      <c r="K1268" s="39"/>
      <c r="L1268" s="49"/>
      <c r="M1268" s="89" t="e">
        <f t="shared" si="19"/>
        <v>#N/A</v>
      </c>
      <c r="N1268" s="50"/>
      <c r="O1268" s="37" t="e">
        <f>VLOOKUP(EVID_HNOJENI!N1268,HNOJIVA_ALL!$A$2:$Z$3303,4,FALSE)</f>
        <v>#N/A</v>
      </c>
      <c r="P1268" s="51" t="e">
        <f>ROUND(VLOOKUP(EVID_HNOJENI!N1268,HNOJIVA_ALL!$A$2:$Z$3303,14,FALSE)*K1268*IF(L1268="t",10,IF(L1268="kg",0.01,IF(L1268="q",1,IF(L1268="l",0.01*VLOOKUP(EVID_HNOJENI!N1268,HNOJIVA_ALL!$A$2:$AE$3303,31,FALSE),"CHYBA")))),2)</f>
        <v>#N/A</v>
      </c>
      <c r="Q1268" s="51" t="e">
        <f>ROUND(VLOOKUP(EVID_HNOJENI!N1268,HNOJIVA_ALL!$A$2:$Z$3303,15,FALSE)*K1268*IF(L1268="t",10,IF(L1268="kg",0.01,IF(L1268="q",1,IF(L1268="l",0.01*VLOOKUP(EVID_HNOJENI!N1268,HNOJIVA_ALL!$A$2:$AE$3303,31,FALSE),"CHYBA")))),2)</f>
        <v>#N/A</v>
      </c>
      <c r="R1268" s="51" t="e">
        <f>ROUND(VLOOKUP(EVID_HNOJENI!N1268,HNOJIVA_ALL!$A$2:$Z$3303,16,FALSE)*K1268*IF(L1268="t",10,IF(L1268="kg",0.01,IF(L1268="q",1,IF(L1268="l",0.01*VLOOKUP(EVID_HNOJENI!N1268,HNOJIVA_ALL!$A$2:$AE$3303,31,FALSE),"CHYBA")))),2)</f>
        <v>#N/A</v>
      </c>
      <c r="S1268" s="51" t="e">
        <f>ROUND(VLOOKUP(EVID_HNOJENI!N1268,HNOJIVA_ALL!$A$2:$Z$3303,18,FALSE)*K1268*IF(L1268="t",10,IF(L1268="kg",0.01,IF(L1268="q",1,IF(L1268="l",0.01*VLOOKUP(EVID_HNOJENI!N1268,HNOJIVA_ALL!$A$2:$AE$3303,31,FALSE),"CHYBA")))),2)</f>
        <v>#N/A</v>
      </c>
      <c r="T1268" s="51" t="e">
        <f>ROUND(VLOOKUP(EVID_HNOJENI!N1268,HNOJIVA_ALL!$A$2:$Z$3303,17,FALSE)*K1268*IF(L1268="t",10,IF(L1268="kg",0.01,IF(L1268="q",1,IF(L1268="l",0.01*VLOOKUP(EVID_HNOJENI!N1268,HNOJIVA_ALL!$A$2:$AE$3303,31,FALSE),"CHYBA")))),2)</f>
        <v>#N/A</v>
      </c>
      <c r="U1268" s="51" t="e">
        <f>ROUND(VLOOKUP(EVID_HNOJENI!N1268,HNOJIVA_ALL!$A$2:$Z$3303,20,FALSE)*K1268*IF(L1268="t",10,IF(L1268="kg",0.01,IF(L1268="q",1,IF(L1268="l",0.01*VLOOKUP(EVID_HNOJENI!N1268,HNOJIVA_ALL!$A$2:$AE$3303,31,FALSE),"CHYBA")))),2)</f>
        <v>#N/A</v>
      </c>
    </row>
    <row r="1269" spans="1:21" x14ac:dyDescent="0.2">
      <c r="A1269" s="32"/>
      <c r="B1269" s="45" t="e">
        <f>VLOOKUP($A1269,EVID_OSEVU!$A$1:$M$4972,2,FALSE)</f>
        <v>#N/A</v>
      </c>
      <c r="C1269" s="45" t="e">
        <f>VLOOKUP($A1269,EVID_OSEVU!$A$1:$M$4972,3,FALSE)</f>
        <v>#N/A</v>
      </c>
      <c r="D1269" s="45" t="e">
        <f>VLOOKUP($A1269,EVID_OSEVU!$A$1:$M$4972,4,FALSE)</f>
        <v>#N/A</v>
      </c>
      <c r="E1269" s="45" t="e">
        <f>VLOOKUP($A1269,EVID_OSEVU!$A$1:$M$4972,7,FALSE)</f>
        <v>#N/A</v>
      </c>
      <c r="F1269" s="45" t="e">
        <f>VLOOKUP($A1269,EVID_OSEVU!$A$1:$M$4972,8,FALSE)</f>
        <v>#N/A</v>
      </c>
      <c r="G1269" s="45" t="e">
        <f>VLOOKUP($A1269,EVID_OSEVU!$A$1:$M$4972,11,FALSE)</f>
        <v>#N/A</v>
      </c>
      <c r="H1269" s="35"/>
      <c r="I1269" s="48"/>
      <c r="J1269" s="33" t="e">
        <f>VLOOKUP($A1269,EVID_OSEVU!$A$1:$M$4972,11,FALSE)</f>
        <v>#N/A</v>
      </c>
      <c r="K1269" s="39"/>
      <c r="L1269" s="49"/>
      <c r="M1269" s="89" t="e">
        <f t="shared" si="19"/>
        <v>#N/A</v>
      </c>
      <c r="N1269" s="50"/>
      <c r="O1269" s="37" t="e">
        <f>VLOOKUP(EVID_HNOJENI!N1269,HNOJIVA_ALL!$A$2:$Z$3303,4,FALSE)</f>
        <v>#N/A</v>
      </c>
      <c r="P1269" s="51" t="e">
        <f>ROUND(VLOOKUP(EVID_HNOJENI!N1269,HNOJIVA_ALL!$A$2:$Z$3303,14,FALSE)*K1269*IF(L1269="t",10,IF(L1269="kg",0.01,IF(L1269="q",1,IF(L1269="l",0.01*VLOOKUP(EVID_HNOJENI!N1269,HNOJIVA_ALL!$A$2:$AE$3303,31,FALSE),"CHYBA")))),2)</f>
        <v>#N/A</v>
      </c>
      <c r="Q1269" s="51" t="e">
        <f>ROUND(VLOOKUP(EVID_HNOJENI!N1269,HNOJIVA_ALL!$A$2:$Z$3303,15,FALSE)*K1269*IF(L1269="t",10,IF(L1269="kg",0.01,IF(L1269="q",1,IF(L1269="l",0.01*VLOOKUP(EVID_HNOJENI!N1269,HNOJIVA_ALL!$A$2:$AE$3303,31,FALSE),"CHYBA")))),2)</f>
        <v>#N/A</v>
      </c>
      <c r="R1269" s="51" t="e">
        <f>ROUND(VLOOKUP(EVID_HNOJENI!N1269,HNOJIVA_ALL!$A$2:$Z$3303,16,FALSE)*K1269*IF(L1269="t",10,IF(L1269="kg",0.01,IF(L1269="q",1,IF(L1269="l",0.01*VLOOKUP(EVID_HNOJENI!N1269,HNOJIVA_ALL!$A$2:$AE$3303,31,FALSE),"CHYBA")))),2)</f>
        <v>#N/A</v>
      </c>
      <c r="S1269" s="51" t="e">
        <f>ROUND(VLOOKUP(EVID_HNOJENI!N1269,HNOJIVA_ALL!$A$2:$Z$3303,18,FALSE)*K1269*IF(L1269="t",10,IF(L1269="kg",0.01,IF(L1269="q",1,IF(L1269="l",0.01*VLOOKUP(EVID_HNOJENI!N1269,HNOJIVA_ALL!$A$2:$AE$3303,31,FALSE),"CHYBA")))),2)</f>
        <v>#N/A</v>
      </c>
      <c r="T1269" s="51" t="e">
        <f>ROUND(VLOOKUP(EVID_HNOJENI!N1269,HNOJIVA_ALL!$A$2:$Z$3303,17,FALSE)*K1269*IF(L1269="t",10,IF(L1269="kg",0.01,IF(L1269="q",1,IF(L1269="l",0.01*VLOOKUP(EVID_HNOJENI!N1269,HNOJIVA_ALL!$A$2:$AE$3303,31,FALSE),"CHYBA")))),2)</f>
        <v>#N/A</v>
      </c>
      <c r="U1269" s="51" t="e">
        <f>ROUND(VLOOKUP(EVID_HNOJENI!N1269,HNOJIVA_ALL!$A$2:$Z$3303,20,FALSE)*K1269*IF(L1269="t",10,IF(L1269="kg",0.01,IF(L1269="q",1,IF(L1269="l",0.01*VLOOKUP(EVID_HNOJENI!N1269,HNOJIVA_ALL!$A$2:$AE$3303,31,FALSE),"CHYBA")))),2)</f>
        <v>#N/A</v>
      </c>
    </row>
    <row r="1270" spans="1:21" x14ac:dyDescent="0.2">
      <c r="A1270" s="32"/>
      <c r="B1270" s="45" t="e">
        <f>VLOOKUP($A1270,EVID_OSEVU!$A$1:$M$4972,2,FALSE)</f>
        <v>#N/A</v>
      </c>
      <c r="C1270" s="45" t="e">
        <f>VLOOKUP($A1270,EVID_OSEVU!$A$1:$M$4972,3,FALSE)</f>
        <v>#N/A</v>
      </c>
      <c r="D1270" s="45" t="e">
        <f>VLOOKUP($A1270,EVID_OSEVU!$A$1:$M$4972,4,FALSE)</f>
        <v>#N/A</v>
      </c>
      <c r="E1270" s="45" t="e">
        <f>VLOOKUP($A1270,EVID_OSEVU!$A$1:$M$4972,7,FALSE)</f>
        <v>#N/A</v>
      </c>
      <c r="F1270" s="45" t="e">
        <f>VLOOKUP($A1270,EVID_OSEVU!$A$1:$M$4972,8,FALSE)</f>
        <v>#N/A</v>
      </c>
      <c r="G1270" s="45" t="e">
        <f>VLOOKUP($A1270,EVID_OSEVU!$A$1:$M$4972,11,FALSE)</f>
        <v>#N/A</v>
      </c>
      <c r="H1270" s="35"/>
      <c r="I1270" s="48"/>
      <c r="J1270" s="33" t="e">
        <f>VLOOKUP($A1270,EVID_OSEVU!$A$1:$M$4972,11,FALSE)</f>
        <v>#N/A</v>
      </c>
      <c r="K1270" s="39"/>
      <c r="L1270" s="49"/>
      <c r="M1270" s="89" t="e">
        <f t="shared" si="19"/>
        <v>#N/A</v>
      </c>
      <c r="N1270" s="50"/>
      <c r="O1270" s="37" t="e">
        <f>VLOOKUP(EVID_HNOJENI!N1270,HNOJIVA_ALL!$A$2:$Z$3303,4,FALSE)</f>
        <v>#N/A</v>
      </c>
      <c r="P1270" s="51" t="e">
        <f>ROUND(VLOOKUP(EVID_HNOJENI!N1270,HNOJIVA_ALL!$A$2:$Z$3303,14,FALSE)*K1270*IF(L1270="t",10,IF(L1270="kg",0.01,IF(L1270="q",1,IF(L1270="l",0.01*VLOOKUP(EVID_HNOJENI!N1270,HNOJIVA_ALL!$A$2:$AE$3303,31,FALSE),"CHYBA")))),2)</f>
        <v>#N/A</v>
      </c>
      <c r="Q1270" s="51" t="e">
        <f>ROUND(VLOOKUP(EVID_HNOJENI!N1270,HNOJIVA_ALL!$A$2:$Z$3303,15,FALSE)*K1270*IF(L1270="t",10,IF(L1270="kg",0.01,IF(L1270="q",1,IF(L1270="l",0.01*VLOOKUP(EVID_HNOJENI!N1270,HNOJIVA_ALL!$A$2:$AE$3303,31,FALSE),"CHYBA")))),2)</f>
        <v>#N/A</v>
      </c>
      <c r="R1270" s="51" t="e">
        <f>ROUND(VLOOKUP(EVID_HNOJENI!N1270,HNOJIVA_ALL!$A$2:$Z$3303,16,FALSE)*K1270*IF(L1270="t",10,IF(L1270="kg",0.01,IF(L1270="q",1,IF(L1270="l",0.01*VLOOKUP(EVID_HNOJENI!N1270,HNOJIVA_ALL!$A$2:$AE$3303,31,FALSE),"CHYBA")))),2)</f>
        <v>#N/A</v>
      </c>
      <c r="S1270" s="51" t="e">
        <f>ROUND(VLOOKUP(EVID_HNOJENI!N1270,HNOJIVA_ALL!$A$2:$Z$3303,18,FALSE)*K1270*IF(L1270="t",10,IF(L1270="kg",0.01,IF(L1270="q",1,IF(L1270="l",0.01*VLOOKUP(EVID_HNOJENI!N1270,HNOJIVA_ALL!$A$2:$AE$3303,31,FALSE),"CHYBA")))),2)</f>
        <v>#N/A</v>
      </c>
      <c r="T1270" s="51" t="e">
        <f>ROUND(VLOOKUP(EVID_HNOJENI!N1270,HNOJIVA_ALL!$A$2:$Z$3303,17,FALSE)*K1270*IF(L1270="t",10,IF(L1270="kg",0.01,IF(L1270="q",1,IF(L1270="l",0.01*VLOOKUP(EVID_HNOJENI!N1270,HNOJIVA_ALL!$A$2:$AE$3303,31,FALSE),"CHYBA")))),2)</f>
        <v>#N/A</v>
      </c>
      <c r="U1270" s="51" t="e">
        <f>ROUND(VLOOKUP(EVID_HNOJENI!N1270,HNOJIVA_ALL!$A$2:$Z$3303,20,FALSE)*K1270*IF(L1270="t",10,IF(L1270="kg",0.01,IF(L1270="q",1,IF(L1270="l",0.01*VLOOKUP(EVID_HNOJENI!N1270,HNOJIVA_ALL!$A$2:$AE$3303,31,FALSE),"CHYBA")))),2)</f>
        <v>#N/A</v>
      </c>
    </row>
    <row r="1271" spans="1:21" x14ac:dyDescent="0.2">
      <c r="A1271" s="32"/>
      <c r="B1271" s="45" t="e">
        <f>VLOOKUP($A1271,EVID_OSEVU!$A$1:$M$4972,2,FALSE)</f>
        <v>#N/A</v>
      </c>
      <c r="C1271" s="45" t="e">
        <f>VLOOKUP($A1271,EVID_OSEVU!$A$1:$M$4972,3,FALSE)</f>
        <v>#N/A</v>
      </c>
      <c r="D1271" s="45" t="e">
        <f>VLOOKUP($A1271,EVID_OSEVU!$A$1:$M$4972,4,FALSE)</f>
        <v>#N/A</v>
      </c>
      <c r="E1271" s="45" t="e">
        <f>VLOOKUP($A1271,EVID_OSEVU!$A$1:$M$4972,7,FALSE)</f>
        <v>#N/A</v>
      </c>
      <c r="F1271" s="45" t="e">
        <f>VLOOKUP($A1271,EVID_OSEVU!$A$1:$M$4972,8,FALSE)</f>
        <v>#N/A</v>
      </c>
      <c r="G1271" s="45" t="e">
        <f>VLOOKUP($A1271,EVID_OSEVU!$A$1:$M$4972,11,FALSE)</f>
        <v>#N/A</v>
      </c>
      <c r="H1271" s="35"/>
      <c r="I1271" s="48"/>
      <c r="J1271" s="33" t="e">
        <f>VLOOKUP($A1271,EVID_OSEVU!$A$1:$M$4972,11,FALSE)</f>
        <v>#N/A</v>
      </c>
      <c r="K1271" s="39"/>
      <c r="L1271" s="49"/>
      <c r="M1271" s="89" t="e">
        <f t="shared" si="19"/>
        <v>#N/A</v>
      </c>
      <c r="N1271" s="50"/>
      <c r="O1271" s="37" t="e">
        <f>VLOOKUP(EVID_HNOJENI!N1271,HNOJIVA_ALL!$A$2:$Z$3303,4,FALSE)</f>
        <v>#N/A</v>
      </c>
      <c r="P1271" s="51" t="e">
        <f>ROUND(VLOOKUP(EVID_HNOJENI!N1271,HNOJIVA_ALL!$A$2:$Z$3303,14,FALSE)*K1271*IF(L1271="t",10,IF(L1271="kg",0.01,IF(L1271="q",1,IF(L1271="l",0.01*VLOOKUP(EVID_HNOJENI!N1271,HNOJIVA_ALL!$A$2:$AE$3303,31,FALSE),"CHYBA")))),2)</f>
        <v>#N/A</v>
      </c>
      <c r="Q1271" s="51" t="e">
        <f>ROUND(VLOOKUP(EVID_HNOJENI!N1271,HNOJIVA_ALL!$A$2:$Z$3303,15,FALSE)*K1271*IF(L1271="t",10,IF(L1271="kg",0.01,IF(L1271="q",1,IF(L1271="l",0.01*VLOOKUP(EVID_HNOJENI!N1271,HNOJIVA_ALL!$A$2:$AE$3303,31,FALSE),"CHYBA")))),2)</f>
        <v>#N/A</v>
      </c>
      <c r="R1271" s="51" t="e">
        <f>ROUND(VLOOKUP(EVID_HNOJENI!N1271,HNOJIVA_ALL!$A$2:$Z$3303,16,FALSE)*K1271*IF(L1271="t",10,IF(L1271="kg",0.01,IF(L1271="q",1,IF(L1271="l",0.01*VLOOKUP(EVID_HNOJENI!N1271,HNOJIVA_ALL!$A$2:$AE$3303,31,FALSE),"CHYBA")))),2)</f>
        <v>#N/A</v>
      </c>
      <c r="S1271" s="51" t="e">
        <f>ROUND(VLOOKUP(EVID_HNOJENI!N1271,HNOJIVA_ALL!$A$2:$Z$3303,18,FALSE)*K1271*IF(L1271="t",10,IF(L1271="kg",0.01,IF(L1271="q",1,IF(L1271="l",0.01*VLOOKUP(EVID_HNOJENI!N1271,HNOJIVA_ALL!$A$2:$AE$3303,31,FALSE),"CHYBA")))),2)</f>
        <v>#N/A</v>
      </c>
      <c r="T1271" s="51" t="e">
        <f>ROUND(VLOOKUP(EVID_HNOJENI!N1271,HNOJIVA_ALL!$A$2:$Z$3303,17,FALSE)*K1271*IF(L1271="t",10,IF(L1271="kg",0.01,IF(L1271="q",1,IF(L1271="l",0.01*VLOOKUP(EVID_HNOJENI!N1271,HNOJIVA_ALL!$A$2:$AE$3303,31,FALSE),"CHYBA")))),2)</f>
        <v>#N/A</v>
      </c>
      <c r="U1271" s="51" t="e">
        <f>ROUND(VLOOKUP(EVID_HNOJENI!N1271,HNOJIVA_ALL!$A$2:$Z$3303,20,FALSE)*K1271*IF(L1271="t",10,IF(L1271="kg",0.01,IF(L1271="q",1,IF(L1271="l",0.01*VLOOKUP(EVID_HNOJENI!N1271,HNOJIVA_ALL!$A$2:$AE$3303,31,FALSE),"CHYBA")))),2)</f>
        <v>#N/A</v>
      </c>
    </row>
    <row r="1272" spans="1:21" x14ac:dyDescent="0.2">
      <c r="A1272" s="32"/>
      <c r="B1272" s="45" t="e">
        <f>VLOOKUP($A1272,EVID_OSEVU!$A$1:$M$4972,2,FALSE)</f>
        <v>#N/A</v>
      </c>
      <c r="C1272" s="45" t="e">
        <f>VLOOKUP($A1272,EVID_OSEVU!$A$1:$M$4972,3,FALSE)</f>
        <v>#N/A</v>
      </c>
      <c r="D1272" s="45" t="e">
        <f>VLOOKUP($A1272,EVID_OSEVU!$A$1:$M$4972,4,FALSE)</f>
        <v>#N/A</v>
      </c>
      <c r="E1272" s="45" t="e">
        <f>VLOOKUP($A1272,EVID_OSEVU!$A$1:$M$4972,7,FALSE)</f>
        <v>#N/A</v>
      </c>
      <c r="F1272" s="45" t="e">
        <f>VLOOKUP($A1272,EVID_OSEVU!$A$1:$M$4972,8,FALSE)</f>
        <v>#N/A</v>
      </c>
      <c r="G1272" s="45" t="e">
        <f>VLOOKUP($A1272,EVID_OSEVU!$A$1:$M$4972,11,FALSE)</f>
        <v>#N/A</v>
      </c>
      <c r="H1272" s="35"/>
      <c r="I1272" s="48"/>
      <c r="J1272" s="33" t="e">
        <f>VLOOKUP($A1272,EVID_OSEVU!$A$1:$M$4972,11,FALSE)</f>
        <v>#N/A</v>
      </c>
      <c r="K1272" s="39"/>
      <c r="L1272" s="49"/>
      <c r="M1272" s="89" t="e">
        <f t="shared" si="19"/>
        <v>#N/A</v>
      </c>
      <c r="N1272" s="50"/>
      <c r="O1272" s="37" t="e">
        <f>VLOOKUP(EVID_HNOJENI!N1272,HNOJIVA_ALL!$A$2:$Z$3303,4,FALSE)</f>
        <v>#N/A</v>
      </c>
      <c r="P1272" s="51" t="e">
        <f>ROUND(VLOOKUP(EVID_HNOJENI!N1272,HNOJIVA_ALL!$A$2:$Z$3303,14,FALSE)*K1272*IF(L1272="t",10,IF(L1272="kg",0.01,IF(L1272="q",1,IF(L1272="l",0.01*VLOOKUP(EVID_HNOJENI!N1272,HNOJIVA_ALL!$A$2:$AE$3303,31,FALSE),"CHYBA")))),2)</f>
        <v>#N/A</v>
      </c>
      <c r="Q1272" s="51" t="e">
        <f>ROUND(VLOOKUP(EVID_HNOJENI!N1272,HNOJIVA_ALL!$A$2:$Z$3303,15,FALSE)*K1272*IF(L1272="t",10,IF(L1272="kg",0.01,IF(L1272="q",1,IF(L1272="l",0.01*VLOOKUP(EVID_HNOJENI!N1272,HNOJIVA_ALL!$A$2:$AE$3303,31,FALSE),"CHYBA")))),2)</f>
        <v>#N/A</v>
      </c>
      <c r="R1272" s="51" t="e">
        <f>ROUND(VLOOKUP(EVID_HNOJENI!N1272,HNOJIVA_ALL!$A$2:$Z$3303,16,FALSE)*K1272*IF(L1272="t",10,IF(L1272="kg",0.01,IF(L1272="q",1,IF(L1272="l",0.01*VLOOKUP(EVID_HNOJENI!N1272,HNOJIVA_ALL!$A$2:$AE$3303,31,FALSE),"CHYBA")))),2)</f>
        <v>#N/A</v>
      </c>
      <c r="S1272" s="51" t="e">
        <f>ROUND(VLOOKUP(EVID_HNOJENI!N1272,HNOJIVA_ALL!$A$2:$Z$3303,18,FALSE)*K1272*IF(L1272="t",10,IF(L1272="kg",0.01,IF(L1272="q",1,IF(L1272="l",0.01*VLOOKUP(EVID_HNOJENI!N1272,HNOJIVA_ALL!$A$2:$AE$3303,31,FALSE),"CHYBA")))),2)</f>
        <v>#N/A</v>
      </c>
      <c r="T1272" s="51" t="e">
        <f>ROUND(VLOOKUP(EVID_HNOJENI!N1272,HNOJIVA_ALL!$A$2:$Z$3303,17,FALSE)*K1272*IF(L1272="t",10,IF(L1272="kg",0.01,IF(L1272="q",1,IF(L1272="l",0.01*VLOOKUP(EVID_HNOJENI!N1272,HNOJIVA_ALL!$A$2:$AE$3303,31,FALSE),"CHYBA")))),2)</f>
        <v>#N/A</v>
      </c>
      <c r="U1272" s="51" t="e">
        <f>ROUND(VLOOKUP(EVID_HNOJENI!N1272,HNOJIVA_ALL!$A$2:$Z$3303,20,FALSE)*K1272*IF(L1272="t",10,IF(L1272="kg",0.01,IF(L1272="q",1,IF(L1272="l",0.01*VLOOKUP(EVID_HNOJENI!N1272,HNOJIVA_ALL!$A$2:$AE$3303,31,FALSE),"CHYBA")))),2)</f>
        <v>#N/A</v>
      </c>
    </row>
    <row r="1273" spans="1:21" x14ac:dyDescent="0.2">
      <c r="A1273" s="32"/>
      <c r="B1273" s="45" t="e">
        <f>VLOOKUP($A1273,EVID_OSEVU!$A$1:$M$4972,2,FALSE)</f>
        <v>#N/A</v>
      </c>
      <c r="C1273" s="45" t="e">
        <f>VLOOKUP($A1273,EVID_OSEVU!$A$1:$M$4972,3,FALSE)</f>
        <v>#N/A</v>
      </c>
      <c r="D1273" s="45" t="e">
        <f>VLOOKUP($A1273,EVID_OSEVU!$A$1:$M$4972,4,FALSE)</f>
        <v>#N/A</v>
      </c>
      <c r="E1273" s="45" t="e">
        <f>VLOOKUP($A1273,EVID_OSEVU!$A$1:$M$4972,7,FALSE)</f>
        <v>#N/A</v>
      </c>
      <c r="F1273" s="45" t="e">
        <f>VLOOKUP($A1273,EVID_OSEVU!$A$1:$M$4972,8,FALSE)</f>
        <v>#N/A</v>
      </c>
      <c r="G1273" s="45" t="e">
        <f>VLOOKUP($A1273,EVID_OSEVU!$A$1:$M$4972,11,FALSE)</f>
        <v>#N/A</v>
      </c>
      <c r="H1273" s="35"/>
      <c r="I1273" s="48"/>
      <c r="J1273" s="33" t="e">
        <f>VLOOKUP($A1273,EVID_OSEVU!$A$1:$M$4972,11,FALSE)</f>
        <v>#N/A</v>
      </c>
      <c r="K1273" s="39"/>
      <c r="L1273" s="49"/>
      <c r="M1273" s="89" t="e">
        <f t="shared" si="19"/>
        <v>#N/A</v>
      </c>
      <c r="N1273" s="50"/>
      <c r="O1273" s="37" t="e">
        <f>VLOOKUP(EVID_HNOJENI!N1273,HNOJIVA_ALL!$A$2:$Z$3303,4,FALSE)</f>
        <v>#N/A</v>
      </c>
      <c r="P1273" s="51" t="e">
        <f>ROUND(VLOOKUP(EVID_HNOJENI!N1273,HNOJIVA_ALL!$A$2:$Z$3303,14,FALSE)*K1273*IF(L1273="t",10,IF(L1273="kg",0.01,IF(L1273="q",1,IF(L1273="l",0.01*VLOOKUP(EVID_HNOJENI!N1273,HNOJIVA_ALL!$A$2:$AE$3303,31,FALSE),"CHYBA")))),2)</f>
        <v>#N/A</v>
      </c>
      <c r="Q1273" s="51" t="e">
        <f>ROUND(VLOOKUP(EVID_HNOJENI!N1273,HNOJIVA_ALL!$A$2:$Z$3303,15,FALSE)*K1273*IF(L1273="t",10,IF(L1273="kg",0.01,IF(L1273="q",1,IF(L1273="l",0.01*VLOOKUP(EVID_HNOJENI!N1273,HNOJIVA_ALL!$A$2:$AE$3303,31,FALSE),"CHYBA")))),2)</f>
        <v>#N/A</v>
      </c>
      <c r="R1273" s="51" t="e">
        <f>ROUND(VLOOKUP(EVID_HNOJENI!N1273,HNOJIVA_ALL!$A$2:$Z$3303,16,FALSE)*K1273*IF(L1273="t",10,IF(L1273="kg",0.01,IF(L1273="q",1,IF(L1273="l",0.01*VLOOKUP(EVID_HNOJENI!N1273,HNOJIVA_ALL!$A$2:$AE$3303,31,FALSE),"CHYBA")))),2)</f>
        <v>#N/A</v>
      </c>
      <c r="S1273" s="51" t="e">
        <f>ROUND(VLOOKUP(EVID_HNOJENI!N1273,HNOJIVA_ALL!$A$2:$Z$3303,18,FALSE)*K1273*IF(L1273="t",10,IF(L1273="kg",0.01,IF(L1273="q",1,IF(L1273="l",0.01*VLOOKUP(EVID_HNOJENI!N1273,HNOJIVA_ALL!$A$2:$AE$3303,31,FALSE),"CHYBA")))),2)</f>
        <v>#N/A</v>
      </c>
      <c r="T1273" s="51" t="e">
        <f>ROUND(VLOOKUP(EVID_HNOJENI!N1273,HNOJIVA_ALL!$A$2:$Z$3303,17,FALSE)*K1273*IF(L1273="t",10,IF(L1273="kg",0.01,IF(L1273="q",1,IF(L1273="l",0.01*VLOOKUP(EVID_HNOJENI!N1273,HNOJIVA_ALL!$A$2:$AE$3303,31,FALSE),"CHYBA")))),2)</f>
        <v>#N/A</v>
      </c>
      <c r="U1273" s="51" t="e">
        <f>ROUND(VLOOKUP(EVID_HNOJENI!N1273,HNOJIVA_ALL!$A$2:$Z$3303,20,FALSE)*K1273*IF(L1273="t",10,IF(L1273="kg",0.01,IF(L1273="q",1,IF(L1273="l",0.01*VLOOKUP(EVID_HNOJENI!N1273,HNOJIVA_ALL!$A$2:$AE$3303,31,FALSE),"CHYBA")))),2)</f>
        <v>#N/A</v>
      </c>
    </row>
    <row r="1274" spans="1:21" x14ac:dyDescent="0.2">
      <c r="A1274" s="32"/>
      <c r="B1274" s="45" t="e">
        <f>VLOOKUP($A1274,EVID_OSEVU!$A$1:$M$4972,2,FALSE)</f>
        <v>#N/A</v>
      </c>
      <c r="C1274" s="45" t="e">
        <f>VLOOKUP($A1274,EVID_OSEVU!$A$1:$M$4972,3,FALSE)</f>
        <v>#N/A</v>
      </c>
      <c r="D1274" s="45" t="e">
        <f>VLOOKUP($A1274,EVID_OSEVU!$A$1:$M$4972,4,FALSE)</f>
        <v>#N/A</v>
      </c>
      <c r="E1274" s="45" t="e">
        <f>VLOOKUP($A1274,EVID_OSEVU!$A$1:$M$4972,7,FALSE)</f>
        <v>#N/A</v>
      </c>
      <c r="F1274" s="45" t="e">
        <f>VLOOKUP($A1274,EVID_OSEVU!$A$1:$M$4972,8,FALSE)</f>
        <v>#N/A</v>
      </c>
      <c r="G1274" s="45" t="e">
        <f>VLOOKUP($A1274,EVID_OSEVU!$A$1:$M$4972,11,FALSE)</f>
        <v>#N/A</v>
      </c>
      <c r="H1274" s="35"/>
      <c r="I1274" s="48"/>
      <c r="J1274" s="33" t="e">
        <f>VLOOKUP($A1274,EVID_OSEVU!$A$1:$M$4972,11,FALSE)</f>
        <v>#N/A</v>
      </c>
      <c r="K1274" s="39"/>
      <c r="L1274" s="49"/>
      <c r="M1274" s="89" t="e">
        <f t="shared" si="19"/>
        <v>#N/A</v>
      </c>
      <c r="N1274" s="50"/>
      <c r="O1274" s="37" t="e">
        <f>VLOOKUP(EVID_HNOJENI!N1274,HNOJIVA_ALL!$A$2:$Z$3303,4,FALSE)</f>
        <v>#N/A</v>
      </c>
      <c r="P1274" s="51" t="e">
        <f>ROUND(VLOOKUP(EVID_HNOJENI!N1274,HNOJIVA_ALL!$A$2:$Z$3303,14,FALSE)*K1274*IF(L1274="t",10,IF(L1274="kg",0.01,IF(L1274="q",1,IF(L1274="l",0.01*VLOOKUP(EVID_HNOJENI!N1274,HNOJIVA_ALL!$A$2:$AE$3303,31,FALSE),"CHYBA")))),2)</f>
        <v>#N/A</v>
      </c>
      <c r="Q1274" s="51" t="e">
        <f>ROUND(VLOOKUP(EVID_HNOJENI!N1274,HNOJIVA_ALL!$A$2:$Z$3303,15,FALSE)*K1274*IF(L1274="t",10,IF(L1274="kg",0.01,IF(L1274="q",1,IF(L1274="l",0.01*VLOOKUP(EVID_HNOJENI!N1274,HNOJIVA_ALL!$A$2:$AE$3303,31,FALSE),"CHYBA")))),2)</f>
        <v>#N/A</v>
      </c>
      <c r="R1274" s="51" t="e">
        <f>ROUND(VLOOKUP(EVID_HNOJENI!N1274,HNOJIVA_ALL!$A$2:$Z$3303,16,FALSE)*K1274*IF(L1274="t",10,IF(L1274="kg",0.01,IF(L1274="q",1,IF(L1274="l",0.01*VLOOKUP(EVID_HNOJENI!N1274,HNOJIVA_ALL!$A$2:$AE$3303,31,FALSE),"CHYBA")))),2)</f>
        <v>#N/A</v>
      </c>
      <c r="S1274" s="51" t="e">
        <f>ROUND(VLOOKUP(EVID_HNOJENI!N1274,HNOJIVA_ALL!$A$2:$Z$3303,18,FALSE)*K1274*IF(L1274="t",10,IF(L1274="kg",0.01,IF(L1274="q",1,IF(L1274="l",0.01*VLOOKUP(EVID_HNOJENI!N1274,HNOJIVA_ALL!$A$2:$AE$3303,31,FALSE),"CHYBA")))),2)</f>
        <v>#N/A</v>
      </c>
      <c r="T1274" s="51" t="e">
        <f>ROUND(VLOOKUP(EVID_HNOJENI!N1274,HNOJIVA_ALL!$A$2:$Z$3303,17,FALSE)*K1274*IF(L1274="t",10,IF(L1274="kg",0.01,IF(L1274="q",1,IF(L1274="l",0.01*VLOOKUP(EVID_HNOJENI!N1274,HNOJIVA_ALL!$A$2:$AE$3303,31,FALSE),"CHYBA")))),2)</f>
        <v>#N/A</v>
      </c>
      <c r="U1274" s="51" t="e">
        <f>ROUND(VLOOKUP(EVID_HNOJENI!N1274,HNOJIVA_ALL!$A$2:$Z$3303,20,FALSE)*K1274*IF(L1274="t",10,IF(L1274="kg",0.01,IF(L1274="q",1,IF(L1274="l",0.01*VLOOKUP(EVID_HNOJENI!N1274,HNOJIVA_ALL!$A$2:$AE$3303,31,FALSE),"CHYBA")))),2)</f>
        <v>#N/A</v>
      </c>
    </row>
    <row r="1275" spans="1:21" x14ac:dyDescent="0.2">
      <c r="A1275" s="32"/>
      <c r="B1275" s="45" t="e">
        <f>VLOOKUP($A1275,EVID_OSEVU!$A$1:$M$4972,2,FALSE)</f>
        <v>#N/A</v>
      </c>
      <c r="C1275" s="45" t="e">
        <f>VLOOKUP($A1275,EVID_OSEVU!$A$1:$M$4972,3,FALSE)</f>
        <v>#N/A</v>
      </c>
      <c r="D1275" s="45" t="e">
        <f>VLOOKUP($A1275,EVID_OSEVU!$A$1:$M$4972,4,FALSE)</f>
        <v>#N/A</v>
      </c>
      <c r="E1275" s="45" t="e">
        <f>VLOOKUP($A1275,EVID_OSEVU!$A$1:$M$4972,7,FALSE)</f>
        <v>#N/A</v>
      </c>
      <c r="F1275" s="45" t="e">
        <f>VLOOKUP($A1275,EVID_OSEVU!$A$1:$M$4972,8,FALSE)</f>
        <v>#N/A</v>
      </c>
      <c r="G1275" s="45" t="e">
        <f>VLOOKUP($A1275,EVID_OSEVU!$A$1:$M$4972,11,FALSE)</f>
        <v>#N/A</v>
      </c>
      <c r="H1275" s="35"/>
      <c r="I1275" s="48"/>
      <c r="J1275" s="33" t="e">
        <f>VLOOKUP($A1275,EVID_OSEVU!$A$1:$M$4972,11,FALSE)</f>
        <v>#N/A</v>
      </c>
      <c r="K1275" s="39"/>
      <c r="L1275" s="49"/>
      <c r="M1275" s="89" t="e">
        <f t="shared" si="19"/>
        <v>#N/A</v>
      </c>
      <c r="N1275" s="50"/>
      <c r="O1275" s="37" t="e">
        <f>VLOOKUP(EVID_HNOJENI!N1275,HNOJIVA_ALL!$A$2:$Z$3303,4,FALSE)</f>
        <v>#N/A</v>
      </c>
      <c r="P1275" s="51" t="e">
        <f>ROUND(VLOOKUP(EVID_HNOJENI!N1275,HNOJIVA_ALL!$A$2:$Z$3303,14,FALSE)*K1275*IF(L1275="t",10,IF(L1275="kg",0.01,IF(L1275="q",1,IF(L1275="l",0.01*VLOOKUP(EVID_HNOJENI!N1275,HNOJIVA_ALL!$A$2:$AE$3303,31,FALSE),"CHYBA")))),2)</f>
        <v>#N/A</v>
      </c>
      <c r="Q1275" s="51" t="e">
        <f>ROUND(VLOOKUP(EVID_HNOJENI!N1275,HNOJIVA_ALL!$A$2:$Z$3303,15,FALSE)*K1275*IF(L1275="t",10,IF(L1275="kg",0.01,IF(L1275="q",1,IF(L1275="l",0.01*VLOOKUP(EVID_HNOJENI!N1275,HNOJIVA_ALL!$A$2:$AE$3303,31,FALSE),"CHYBA")))),2)</f>
        <v>#N/A</v>
      </c>
      <c r="R1275" s="51" t="e">
        <f>ROUND(VLOOKUP(EVID_HNOJENI!N1275,HNOJIVA_ALL!$A$2:$Z$3303,16,FALSE)*K1275*IF(L1275="t",10,IF(L1275="kg",0.01,IF(L1275="q",1,IF(L1275="l",0.01*VLOOKUP(EVID_HNOJENI!N1275,HNOJIVA_ALL!$A$2:$AE$3303,31,FALSE),"CHYBA")))),2)</f>
        <v>#N/A</v>
      </c>
      <c r="S1275" s="51" t="e">
        <f>ROUND(VLOOKUP(EVID_HNOJENI!N1275,HNOJIVA_ALL!$A$2:$Z$3303,18,FALSE)*K1275*IF(L1275="t",10,IF(L1275="kg",0.01,IF(L1275="q",1,IF(L1275="l",0.01*VLOOKUP(EVID_HNOJENI!N1275,HNOJIVA_ALL!$A$2:$AE$3303,31,FALSE),"CHYBA")))),2)</f>
        <v>#N/A</v>
      </c>
      <c r="T1275" s="51" t="e">
        <f>ROUND(VLOOKUP(EVID_HNOJENI!N1275,HNOJIVA_ALL!$A$2:$Z$3303,17,FALSE)*K1275*IF(L1275="t",10,IF(L1275="kg",0.01,IF(L1275="q",1,IF(L1275="l",0.01*VLOOKUP(EVID_HNOJENI!N1275,HNOJIVA_ALL!$A$2:$AE$3303,31,FALSE),"CHYBA")))),2)</f>
        <v>#N/A</v>
      </c>
      <c r="U1275" s="51" t="e">
        <f>ROUND(VLOOKUP(EVID_HNOJENI!N1275,HNOJIVA_ALL!$A$2:$Z$3303,20,FALSE)*K1275*IF(L1275="t",10,IF(L1275="kg",0.01,IF(L1275="q",1,IF(L1275="l",0.01*VLOOKUP(EVID_HNOJENI!N1275,HNOJIVA_ALL!$A$2:$AE$3303,31,FALSE),"CHYBA")))),2)</f>
        <v>#N/A</v>
      </c>
    </row>
    <row r="1276" spans="1:21" x14ac:dyDescent="0.2">
      <c r="A1276" s="32"/>
      <c r="B1276" s="45" t="e">
        <f>VLOOKUP($A1276,EVID_OSEVU!$A$1:$M$4972,2,FALSE)</f>
        <v>#N/A</v>
      </c>
      <c r="C1276" s="45" t="e">
        <f>VLOOKUP($A1276,EVID_OSEVU!$A$1:$M$4972,3,FALSE)</f>
        <v>#N/A</v>
      </c>
      <c r="D1276" s="45" t="e">
        <f>VLOOKUP($A1276,EVID_OSEVU!$A$1:$M$4972,4,FALSE)</f>
        <v>#N/A</v>
      </c>
      <c r="E1276" s="45" t="e">
        <f>VLOOKUP($A1276,EVID_OSEVU!$A$1:$M$4972,7,FALSE)</f>
        <v>#N/A</v>
      </c>
      <c r="F1276" s="45" t="e">
        <f>VLOOKUP($A1276,EVID_OSEVU!$A$1:$M$4972,8,FALSE)</f>
        <v>#N/A</v>
      </c>
      <c r="G1276" s="45" t="e">
        <f>VLOOKUP($A1276,EVID_OSEVU!$A$1:$M$4972,11,FALSE)</f>
        <v>#N/A</v>
      </c>
      <c r="H1276" s="35"/>
      <c r="I1276" s="48"/>
      <c r="J1276" s="33" t="e">
        <f>VLOOKUP($A1276,EVID_OSEVU!$A$1:$M$4972,11,FALSE)</f>
        <v>#N/A</v>
      </c>
      <c r="K1276" s="39"/>
      <c r="L1276" s="49"/>
      <c r="M1276" s="89" t="e">
        <f t="shared" si="19"/>
        <v>#N/A</v>
      </c>
      <c r="N1276" s="50"/>
      <c r="O1276" s="37" t="e">
        <f>VLOOKUP(EVID_HNOJENI!N1276,HNOJIVA_ALL!$A$2:$Z$3303,4,FALSE)</f>
        <v>#N/A</v>
      </c>
      <c r="P1276" s="51" t="e">
        <f>ROUND(VLOOKUP(EVID_HNOJENI!N1276,HNOJIVA_ALL!$A$2:$Z$3303,14,FALSE)*K1276*IF(L1276="t",10,IF(L1276="kg",0.01,IF(L1276="q",1,IF(L1276="l",0.01*VLOOKUP(EVID_HNOJENI!N1276,HNOJIVA_ALL!$A$2:$AE$3303,31,FALSE),"CHYBA")))),2)</f>
        <v>#N/A</v>
      </c>
      <c r="Q1276" s="51" t="e">
        <f>ROUND(VLOOKUP(EVID_HNOJENI!N1276,HNOJIVA_ALL!$A$2:$Z$3303,15,FALSE)*K1276*IF(L1276="t",10,IF(L1276="kg",0.01,IF(L1276="q",1,IF(L1276="l",0.01*VLOOKUP(EVID_HNOJENI!N1276,HNOJIVA_ALL!$A$2:$AE$3303,31,FALSE),"CHYBA")))),2)</f>
        <v>#N/A</v>
      </c>
      <c r="R1276" s="51" t="e">
        <f>ROUND(VLOOKUP(EVID_HNOJENI!N1276,HNOJIVA_ALL!$A$2:$Z$3303,16,FALSE)*K1276*IF(L1276="t",10,IF(L1276="kg",0.01,IF(L1276="q",1,IF(L1276="l",0.01*VLOOKUP(EVID_HNOJENI!N1276,HNOJIVA_ALL!$A$2:$AE$3303,31,FALSE),"CHYBA")))),2)</f>
        <v>#N/A</v>
      </c>
      <c r="S1276" s="51" t="e">
        <f>ROUND(VLOOKUP(EVID_HNOJENI!N1276,HNOJIVA_ALL!$A$2:$Z$3303,18,FALSE)*K1276*IF(L1276="t",10,IF(L1276="kg",0.01,IF(L1276="q",1,IF(L1276="l",0.01*VLOOKUP(EVID_HNOJENI!N1276,HNOJIVA_ALL!$A$2:$AE$3303,31,FALSE),"CHYBA")))),2)</f>
        <v>#N/A</v>
      </c>
      <c r="T1276" s="51" t="e">
        <f>ROUND(VLOOKUP(EVID_HNOJENI!N1276,HNOJIVA_ALL!$A$2:$Z$3303,17,FALSE)*K1276*IF(L1276="t",10,IF(L1276="kg",0.01,IF(L1276="q",1,IF(L1276="l",0.01*VLOOKUP(EVID_HNOJENI!N1276,HNOJIVA_ALL!$A$2:$AE$3303,31,FALSE),"CHYBA")))),2)</f>
        <v>#N/A</v>
      </c>
      <c r="U1276" s="51" t="e">
        <f>ROUND(VLOOKUP(EVID_HNOJENI!N1276,HNOJIVA_ALL!$A$2:$Z$3303,20,FALSE)*K1276*IF(L1276="t",10,IF(L1276="kg",0.01,IF(L1276="q",1,IF(L1276="l",0.01*VLOOKUP(EVID_HNOJENI!N1276,HNOJIVA_ALL!$A$2:$AE$3303,31,FALSE),"CHYBA")))),2)</f>
        <v>#N/A</v>
      </c>
    </row>
    <row r="1277" spans="1:21" x14ac:dyDescent="0.2">
      <c r="A1277" s="32"/>
      <c r="B1277" s="45" t="e">
        <f>VLOOKUP($A1277,EVID_OSEVU!$A$1:$M$4972,2,FALSE)</f>
        <v>#N/A</v>
      </c>
      <c r="C1277" s="45" t="e">
        <f>VLOOKUP($A1277,EVID_OSEVU!$A$1:$M$4972,3,FALSE)</f>
        <v>#N/A</v>
      </c>
      <c r="D1277" s="45" t="e">
        <f>VLOOKUP($A1277,EVID_OSEVU!$A$1:$M$4972,4,FALSE)</f>
        <v>#N/A</v>
      </c>
      <c r="E1277" s="45" t="e">
        <f>VLOOKUP($A1277,EVID_OSEVU!$A$1:$M$4972,7,FALSE)</f>
        <v>#N/A</v>
      </c>
      <c r="F1277" s="45" t="e">
        <f>VLOOKUP($A1277,EVID_OSEVU!$A$1:$M$4972,8,FALSE)</f>
        <v>#N/A</v>
      </c>
      <c r="G1277" s="45" t="e">
        <f>VLOOKUP($A1277,EVID_OSEVU!$A$1:$M$4972,11,FALSE)</f>
        <v>#N/A</v>
      </c>
      <c r="H1277" s="35"/>
      <c r="I1277" s="48"/>
      <c r="J1277" s="33" t="e">
        <f>VLOOKUP($A1277,EVID_OSEVU!$A$1:$M$4972,11,FALSE)</f>
        <v>#N/A</v>
      </c>
      <c r="K1277" s="39"/>
      <c r="L1277" s="49"/>
      <c r="M1277" s="89" t="e">
        <f t="shared" si="19"/>
        <v>#N/A</v>
      </c>
      <c r="N1277" s="50"/>
      <c r="O1277" s="37" t="e">
        <f>VLOOKUP(EVID_HNOJENI!N1277,HNOJIVA_ALL!$A$2:$Z$3303,4,FALSE)</f>
        <v>#N/A</v>
      </c>
      <c r="P1277" s="51" t="e">
        <f>ROUND(VLOOKUP(EVID_HNOJENI!N1277,HNOJIVA_ALL!$A$2:$Z$3303,14,FALSE)*K1277*IF(L1277="t",10,IF(L1277="kg",0.01,IF(L1277="q",1,IF(L1277="l",0.01*VLOOKUP(EVID_HNOJENI!N1277,HNOJIVA_ALL!$A$2:$AE$3303,31,FALSE),"CHYBA")))),2)</f>
        <v>#N/A</v>
      </c>
      <c r="Q1277" s="51" t="e">
        <f>ROUND(VLOOKUP(EVID_HNOJENI!N1277,HNOJIVA_ALL!$A$2:$Z$3303,15,FALSE)*K1277*IF(L1277="t",10,IF(L1277="kg",0.01,IF(L1277="q",1,IF(L1277="l",0.01*VLOOKUP(EVID_HNOJENI!N1277,HNOJIVA_ALL!$A$2:$AE$3303,31,FALSE),"CHYBA")))),2)</f>
        <v>#N/A</v>
      </c>
      <c r="R1277" s="51" t="e">
        <f>ROUND(VLOOKUP(EVID_HNOJENI!N1277,HNOJIVA_ALL!$A$2:$Z$3303,16,FALSE)*K1277*IF(L1277="t",10,IF(L1277="kg",0.01,IF(L1277="q",1,IF(L1277="l",0.01*VLOOKUP(EVID_HNOJENI!N1277,HNOJIVA_ALL!$A$2:$AE$3303,31,FALSE),"CHYBA")))),2)</f>
        <v>#N/A</v>
      </c>
      <c r="S1277" s="51" t="e">
        <f>ROUND(VLOOKUP(EVID_HNOJENI!N1277,HNOJIVA_ALL!$A$2:$Z$3303,18,FALSE)*K1277*IF(L1277="t",10,IF(L1277="kg",0.01,IF(L1277="q",1,IF(L1277="l",0.01*VLOOKUP(EVID_HNOJENI!N1277,HNOJIVA_ALL!$A$2:$AE$3303,31,FALSE),"CHYBA")))),2)</f>
        <v>#N/A</v>
      </c>
      <c r="T1277" s="51" t="e">
        <f>ROUND(VLOOKUP(EVID_HNOJENI!N1277,HNOJIVA_ALL!$A$2:$Z$3303,17,FALSE)*K1277*IF(L1277="t",10,IF(L1277="kg",0.01,IF(L1277="q",1,IF(L1277="l",0.01*VLOOKUP(EVID_HNOJENI!N1277,HNOJIVA_ALL!$A$2:$AE$3303,31,FALSE),"CHYBA")))),2)</f>
        <v>#N/A</v>
      </c>
      <c r="U1277" s="51" t="e">
        <f>ROUND(VLOOKUP(EVID_HNOJENI!N1277,HNOJIVA_ALL!$A$2:$Z$3303,20,FALSE)*K1277*IF(L1277="t",10,IF(L1277="kg",0.01,IF(L1277="q",1,IF(L1277="l",0.01*VLOOKUP(EVID_HNOJENI!N1277,HNOJIVA_ALL!$A$2:$AE$3303,31,FALSE),"CHYBA")))),2)</f>
        <v>#N/A</v>
      </c>
    </row>
    <row r="1278" spans="1:21" x14ac:dyDescent="0.2">
      <c r="A1278" s="32"/>
      <c r="B1278" s="45" t="e">
        <f>VLOOKUP($A1278,EVID_OSEVU!$A$1:$M$4972,2,FALSE)</f>
        <v>#N/A</v>
      </c>
      <c r="C1278" s="45" t="e">
        <f>VLOOKUP($A1278,EVID_OSEVU!$A$1:$M$4972,3,FALSE)</f>
        <v>#N/A</v>
      </c>
      <c r="D1278" s="45" t="e">
        <f>VLOOKUP($A1278,EVID_OSEVU!$A$1:$M$4972,4,FALSE)</f>
        <v>#N/A</v>
      </c>
      <c r="E1278" s="45" t="e">
        <f>VLOOKUP($A1278,EVID_OSEVU!$A$1:$M$4972,7,FALSE)</f>
        <v>#N/A</v>
      </c>
      <c r="F1278" s="45" t="e">
        <f>VLOOKUP($A1278,EVID_OSEVU!$A$1:$M$4972,8,FALSE)</f>
        <v>#N/A</v>
      </c>
      <c r="G1278" s="45" t="e">
        <f>VLOOKUP($A1278,EVID_OSEVU!$A$1:$M$4972,11,FALSE)</f>
        <v>#N/A</v>
      </c>
      <c r="H1278" s="35"/>
      <c r="I1278" s="48"/>
      <c r="J1278" s="33" t="e">
        <f>VLOOKUP($A1278,EVID_OSEVU!$A$1:$M$4972,11,FALSE)</f>
        <v>#N/A</v>
      </c>
      <c r="K1278" s="39"/>
      <c r="L1278" s="49"/>
      <c r="M1278" s="89" t="e">
        <f t="shared" si="19"/>
        <v>#N/A</v>
      </c>
      <c r="N1278" s="50"/>
      <c r="O1278" s="37" t="e">
        <f>VLOOKUP(EVID_HNOJENI!N1278,HNOJIVA_ALL!$A$2:$Z$3303,4,FALSE)</f>
        <v>#N/A</v>
      </c>
      <c r="P1278" s="51" t="e">
        <f>ROUND(VLOOKUP(EVID_HNOJENI!N1278,HNOJIVA_ALL!$A$2:$Z$3303,14,FALSE)*K1278*IF(L1278="t",10,IF(L1278="kg",0.01,IF(L1278="q",1,IF(L1278="l",0.01*VLOOKUP(EVID_HNOJENI!N1278,HNOJIVA_ALL!$A$2:$AE$3303,31,FALSE),"CHYBA")))),2)</f>
        <v>#N/A</v>
      </c>
      <c r="Q1278" s="51" t="e">
        <f>ROUND(VLOOKUP(EVID_HNOJENI!N1278,HNOJIVA_ALL!$A$2:$Z$3303,15,FALSE)*K1278*IF(L1278="t",10,IF(L1278="kg",0.01,IF(L1278="q",1,IF(L1278="l",0.01*VLOOKUP(EVID_HNOJENI!N1278,HNOJIVA_ALL!$A$2:$AE$3303,31,FALSE),"CHYBA")))),2)</f>
        <v>#N/A</v>
      </c>
      <c r="R1278" s="51" t="e">
        <f>ROUND(VLOOKUP(EVID_HNOJENI!N1278,HNOJIVA_ALL!$A$2:$Z$3303,16,FALSE)*K1278*IF(L1278="t",10,IF(L1278="kg",0.01,IF(L1278="q",1,IF(L1278="l",0.01*VLOOKUP(EVID_HNOJENI!N1278,HNOJIVA_ALL!$A$2:$AE$3303,31,FALSE),"CHYBA")))),2)</f>
        <v>#N/A</v>
      </c>
      <c r="S1278" s="51" t="e">
        <f>ROUND(VLOOKUP(EVID_HNOJENI!N1278,HNOJIVA_ALL!$A$2:$Z$3303,18,FALSE)*K1278*IF(L1278="t",10,IF(L1278="kg",0.01,IF(L1278="q",1,IF(L1278="l",0.01*VLOOKUP(EVID_HNOJENI!N1278,HNOJIVA_ALL!$A$2:$AE$3303,31,FALSE),"CHYBA")))),2)</f>
        <v>#N/A</v>
      </c>
      <c r="T1278" s="51" t="e">
        <f>ROUND(VLOOKUP(EVID_HNOJENI!N1278,HNOJIVA_ALL!$A$2:$Z$3303,17,FALSE)*K1278*IF(L1278="t",10,IF(L1278="kg",0.01,IF(L1278="q",1,IF(L1278="l",0.01*VLOOKUP(EVID_HNOJENI!N1278,HNOJIVA_ALL!$A$2:$AE$3303,31,FALSE),"CHYBA")))),2)</f>
        <v>#N/A</v>
      </c>
      <c r="U1278" s="51" t="e">
        <f>ROUND(VLOOKUP(EVID_HNOJENI!N1278,HNOJIVA_ALL!$A$2:$Z$3303,20,FALSE)*K1278*IF(L1278="t",10,IF(L1278="kg",0.01,IF(L1278="q",1,IF(L1278="l",0.01*VLOOKUP(EVID_HNOJENI!N1278,HNOJIVA_ALL!$A$2:$AE$3303,31,FALSE),"CHYBA")))),2)</f>
        <v>#N/A</v>
      </c>
    </row>
    <row r="1279" spans="1:21" x14ac:dyDescent="0.2">
      <c r="A1279" s="32"/>
      <c r="B1279" s="45" t="e">
        <f>VLOOKUP($A1279,EVID_OSEVU!$A$1:$M$4972,2,FALSE)</f>
        <v>#N/A</v>
      </c>
      <c r="C1279" s="45" t="e">
        <f>VLOOKUP($A1279,EVID_OSEVU!$A$1:$M$4972,3,FALSE)</f>
        <v>#N/A</v>
      </c>
      <c r="D1279" s="45" t="e">
        <f>VLOOKUP($A1279,EVID_OSEVU!$A$1:$M$4972,4,FALSE)</f>
        <v>#N/A</v>
      </c>
      <c r="E1279" s="45" t="e">
        <f>VLOOKUP($A1279,EVID_OSEVU!$A$1:$M$4972,7,FALSE)</f>
        <v>#N/A</v>
      </c>
      <c r="F1279" s="45" t="e">
        <f>VLOOKUP($A1279,EVID_OSEVU!$A$1:$M$4972,8,FALSE)</f>
        <v>#N/A</v>
      </c>
      <c r="G1279" s="45" t="e">
        <f>VLOOKUP($A1279,EVID_OSEVU!$A$1:$M$4972,11,FALSE)</f>
        <v>#N/A</v>
      </c>
      <c r="H1279" s="35"/>
      <c r="I1279" s="48"/>
      <c r="J1279" s="33" t="e">
        <f>VLOOKUP($A1279,EVID_OSEVU!$A$1:$M$4972,11,FALSE)</f>
        <v>#N/A</v>
      </c>
      <c r="K1279" s="39"/>
      <c r="L1279" s="49"/>
      <c r="M1279" s="89" t="e">
        <f t="shared" si="19"/>
        <v>#N/A</v>
      </c>
      <c r="N1279" s="50"/>
      <c r="O1279" s="37" t="e">
        <f>VLOOKUP(EVID_HNOJENI!N1279,HNOJIVA_ALL!$A$2:$Z$3303,4,FALSE)</f>
        <v>#N/A</v>
      </c>
      <c r="P1279" s="51" t="e">
        <f>ROUND(VLOOKUP(EVID_HNOJENI!N1279,HNOJIVA_ALL!$A$2:$Z$3303,14,FALSE)*K1279*IF(L1279="t",10,IF(L1279="kg",0.01,IF(L1279="q",1,IF(L1279="l",0.01*VLOOKUP(EVID_HNOJENI!N1279,HNOJIVA_ALL!$A$2:$AE$3303,31,FALSE),"CHYBA")))),2)</f>
        <v>#N/A</v>
      </c>
      <c r="Q1279" s="51" t="e">
        <f>ROUND(VLOOKUP(EVID_HNOJENI!N1279,HNOJIVA_ALL!$A$2:$Z$3303,15,FALSE)*K1279*IF(L1279="t",10,IF(L1279="kg",0.01,IF(L1279="q",1,IF(L1279="l",0.01*VLOOKUP(EVID_HNOJENI!N1279,HNOJIVA_ALL!$A$2:$AE$3303,31,FALSE),"CHYBA")))),2)</f>
        <v>#N/A</v>
      </c>
      <c r="R1279" s="51" t="e">
        <f>ROUND(VLOOKUP(EVID_HNOJENI!N1279,HNOJIVA_ALL!$A$2:$Z$3303,16,FALSE)*K1279*IF(L1279="t",10,IF(L1279="kg",0.01,IF(L1279="q",1,IF(L1279="l",0.01*VLOOKUP(EVID_HNOJENI!N1279,HNOJIVA_ALL!$A$2:$AE$3303,31,FALSE),"CHYBA")))),2)</f>
        <v>#N/A</v>
      </c>
      <c r="S1279" s="51" t="e">
        <f>ROUND(VLOOKUP(EVID_HNOJENI!N1279,HNOJIVA_ALL!$A$2:$Z$3303,18,FALSE)*K1279*IF(L1279="t",10,IF(L1279="kg",0.01,IF(L1279="q",1,IF(L1279="l",0.01*VLOOKUP(EVID_HNOJENI!N1279,HNOJIVA_ALL!$A$2:$AE$3303,31,FALSE),"CHYBA")))),2)</f>
        <v>#N/A</v>
      </c>
      <c r="T1279" s="51" t="e">
        <f>ROUND(VLOOKUP(EVID_HNOJENI!N1279,HNOJIVA_ALL!$A$2:$Z$3303,17,FALSE)*K1279*IF(L1279="t",10,IF(L1279="kg",0.01,IF(L1279="q",1,IF(L1279="l",0.01*VLOOKUP(EVID_HNOJENI!N1279,HNOJIVA_ALL!$A$2:$AE$3303,31,FALSE),"CHYBA")))),2)</f>
        <v>#N/A</v>
      </c>
      <c r="U1279" s="51" t="e">
        <f>ROUND(VLOOKUP(EVID_HNOJENI!N1279,HNOJIVA_ALL!$A$2:$Z$3303,20,FALSE)*K1279*IF(L1279="t",10,IF(L1279="kg",0.01,IF(L1279="q",1,IF(L1279="l",0.01*VLOOKUP(EVID_HNOJENI!N1279,HNOJIVA_ALL!$A$2:$AE$3303,31,FALSE),"CHYBA")))),2)</f>
        <v>#N/A</v>
      </c>
    </row>
    <row r="1280" spans="1:21" x14ac:dyDescent="0.2">
      <c r="A1280" s="32"/>
      <c r="B1280" s="45" t="e">
        <f>VLOOKUP($A1280,EVID_OSEVU!$A$1:$M$4972,2,FALSE)</f>
        <v>#N/A</v>
      </c>
      <c r="C1280" s="45" t="e">
        <f>VLOOKUP($A1280,EVID_OSEVU!$A$1:$M$4972,3,FALSE)</f>
        <v>#N/A</v>
      </c>
      <c r="D1280" s="45" t="e">
        <f>VLOOKUP($A1280,EVID_OSEVU!$A$1:$M$4972,4,FALSE)</f>
        <v>#N/A</v>
      </c>
      <c r="E1280" s="45" t="e">
        <f>VLOOKUP($A1280,EVID_OSEVU!$A$1:$M$4972,7,FALSE)</f>
        <v>#N/A</v>
      </c>
      <c r="F1280" s="45" t="e">
        <f>VLOOKUP($A1280,EVID_OSEVU!$A$1:$M$4972,8,FALSE)</f>
        <v>#N/A</v>
      </c>
      <c r="G1280" s="45" t="e">
        <f>VLOOKUP($A1280,EVID_OSEVU!$A$1:$M$4972,11,FALSE)</f>
        <v>#N/A</v>
      </c>
      <c r="H1280" s="35"/>
      <c r="I1280" s="48"/>
      <c r="J1280" s="33" t="e">
        <f>VLOOKUP($A1280,EVID_OSEVU!$A$1:$M$4972,11,FALSE)</f>
        <v>#N/A</v>
      </c>
      <c r="K1280" s="39"/>
      <c r="L1280" s="49"/>
      <c r="M1280" s="89" t="e">
        <f t="shared" si="19"/>
        <v>#N/A</v>
      </c>
      <c r="N1280" s="50"/>
      <c r="O1280" s="37" t="e">
        <f>VLOOKUP(EVID_HNOJENI!N1280,HNOJIVA_ALL!$A$2:$Z$3303,4,FALSE)</f>
        <v>#N/A</v>
      </c>
      <c r="P1280" s="51" t="e">
        <f>ROUND(VLOOKUP(EVID_HNOJENI!N1280,HNOJIVA_ALL!$A$2:$Z$3303,14,FALSE)*K1280*IF(L1280="t",10,IF(L1280="kg",0.01,IF(L1280="q",1,IF(L1280="l",0.01*VLOOKUP(EVID_HNOJENI!N1280,HNOJIVA_ALL!$A$2:$AE$3303,31,FALSE),"CHYBA")))),2)</f>
        <v>#N/A</v>
      </c>
      <c r="Q1280" s="51" t="e">
        <f>ROUND(VLOOKUP(EVID_HNOJENI!N1280,HNOJIVA_ALL!$A$2:$Z$3303,15,FALSE)*K1280*IF(L1280="t",10,IF(L1280="kg",0.01,IF(L1280="q",1,IF(L1280="l",0.01*VLOOKUP(EVID_HNOJENI!N1280,HNOJIVA_ALL!$A$2:$AE$3303,31,FALSE),"CHYBA")))),2)</f>
        <v>#N/A</v>
      </c>
      <c r="R1280" s="51" t="e">
        <f>ROUND(VLOOKUP(EVID_HNOJENI!N1280,HNOJIVA_ALL!$A$2:$Z$3303,16,FALSE)*K1280*IF(L1280="t",10,IF(L1280="kg",0.01,IF(L1280="q",1,IF(L1280="l",0.01*VLOOKUP(EVID_HNOJENI!N1280,HNOJIVA_ALL!$A$2:$AE$3303,31,FALSE),"CHYBA")))),2)</f>
        <v>#N/A</v>
      </c>
      <c r="S1280" s="51" t="e">
        <f>ROUND(VLOOKUP(EVID_HNOJENI!N1280,HNOJIVA_ALL!$A$2:$Z$3303,18,FALSE)*K1280*IF(L1280="t",10,IF(L1280="kg",0.01,IF(L1280="q",1,IF(L1280="l",0.01*VLOOKUP(EVID_HNOJENI!N1280,HNOJIVA_ALL!$A$2:$AE$3303,31,FALSE),"CHYBA")))),2)</f>
        <v>#N/A</v>
      </c>
      <c r="T1280" s="51" t="e">
        <f>ROUND(VLOOKUP(EVID_HNOJENI!N1280,HNOJIVA_ALL!$A$2:$Z$3303,17,FALSE)*K1280*IF(L1280="t",10,IF(L1280="kg",0.01,IF(L1280="q",1,IF(L1280="l",0.01*VLOOKUP(EVID_HNOJENI!N1280,HNOJIVA_ALL!$A$2:$AE$3303,31,FALSE),"CHYBA")))),2)</f>
        <v>#N/A</v>
      </c>
      <c r="U1280" s="51" t="e">
        <f>ROUND(VLOOKUP(EVID_HNOJENI!N1280,HNOJIVA_ALL!$A$2:$Z$3303,20,FALSE)*K1280*IF(L1280="t",10,IF(L1280="kg",0.01,IF(L1280="q",1,IF(L1280="l",0.01*VLOOKUP(EVID_HNOJENI!N1280,HNOJIVA_ALL!$A$2:$AE$3303,31,FALSE),"CHYBA")))),2)</f>
        <v>#N/A</v>
      </c>
    </row>
    <row r="1281" spans="1:21" x14ac:dyDescent="0.2">
      <c r="A1281" s="32"/>
      <c r="B1281" s="45" t="e">
        <f>VLOOKUP($A1281,EVID_OSEVU!$A$1:$M$4972,2,FALSE)</f>
        <v>#N/A</v>
      </c>
      <c r="C1281" s="45" t="e">
        <f>VLOOKUP($A1281,EVID_OSEVU!$A$1:$M$4972,3,FALSE)</f>
        <v>#N/A</v>
      </c>
      <c r="D1281" s="45" t="e">
        <f>VLOOKUP($A1281,EVID_OSEVU!$A$1:$M$4972,4,FALSE)</f>
        <v>#N/A</v>
      </c>
      <c r="E1281" s="45" t="e">
        <f>VLOOKUP($A1281,EVID_OSEVU!$A$1:$M$4972,7,FALSE)</f>
        <v>#N/A</v>
      </c>
      <c r="F1281" s="45" t="e">
        <f>VLOOKUP($A1281,EVID_OSEVU!$A$1:$M$4972,8,FALSE)</f>
        <v>#N/A</v>
      </c>
      <c r="G1281" s="45" t="e">
        <f>VLOOKUP($A1281,EVID_OSEVU!$A$1:$M$4972,11,FALSE)</f>
        <v>#N/A</v>
      </c>
      <c r="H1281" s="35"/>
      <c r="I1281" s="48"/>
      <c r="J1281" s="33" t="e">
        <f>VLOOKUP($A1281,EVID_OSEVU!$A$1:$M$4972,11,FALSE)</f>
        <v>#N/A</v>
      </c>
      <c r="K1281" s="39"/>
      <c r="L1281" s="49"/>
      <c r="M1281" s="89" t="e">
        <f t="shared" si="19"/>
        <v>#N/A</v>
      </c>
      <c r="N1281" s="50"/>
      <c r="O1281" s="37" t="e">
        <f>VLOOKUP(EVID_HNOJENI!N1281,HNOJIVA_ALL!$A$2:$Z$3303,4,FALSE)</f>
        <v>#N/A</v>
      </c>
      <c r="P1281" s="51" t="e">
        <f>ROUND(VLOOKUP(EVID_HNOJENI!N1281,HNOJIVA_ALL!$A$2:$Z$3303,14,FALSE)*K1281*IF(L1281="t",10,IF(L1281="kg",0.01,IF(L1281="q",1,IF(L1281="l",0.01*VLOOKUP(EVID_HNOJENI!N1281,HNOJIVA_ALL!$A$2:$AE$3303,31,FALSE),"CHYBA")))),2)</f>
        <v>#N/A</v>
      </c>
      <c r="Q1281" s="51" t="e">
        <f>ROUND(VLOOKUP(EVID_HNOJENI!N1281,HNOJIVA_ALL!$A$2:$Z$3303,15,FALSE)*K1281*IF(L1281="t",10,IF(L1281="kg",0.01,IF(L1281="q",1,IF(L1281="l",0.01*VLOOKUP(EVID_HNOJENI!N1281,HNOJIVA_ALL!$A$2:$AE$3303,31,FALSE),"CHYBA")))),2)</f>
        <v>#N/A</v>
      </c>
      <c r="R1281" s="51" t="e">
        <f>ROUND(VLOOKUP(EVID_HNOJENI!N1281,HNOJIVA_ALL!$A$2:$Z$3303,16,FALSE)*K1281*IF(L1281="t",10,IF(L1281="kg",0.01,IF(L1281="q",1,IF(L1281="l",0.01*VLOOKUP(EVID_HNOJENI!N1281,HNOJIVA_ALL!$A$2:$AE$3303,31,FALSE),"CHYBA")))),2)</f>
        <v>#N/A</v>
      </c>
      <c r="S1281" s="51" t="e">
        <f>ROUND(VLOOKUP(EVID_HNOJENI!N1281,HNOJIVA_ALL!$A$2:$Z$3303,18,FALSE)*K1281*IF(L1281="t",10,IF(L1281="kg",0.01,IF(L1281="q",1,IF(L1281="l",0.01*VLOOKUP(EVID_HNOJENI!N1281,HNOJIVA_ALL!$A$2:$AE$3303,31,FALSE),"CHYBA")))),2)</f>
        <v>#N/A</v>
      </c>
      <c r="T1281" s="51" t="e">
        <f>ROUND(VLOOKUP(EVID_HNOJENI!N1281,HNOJIVA_ALL!$A$2:$Z$3303,17,FALSE)*K1281*IF(L1281="t",10,IF(L1281="kg",0.01,IF(L1281="q",1,IF(L1281="l",0.01*VLOOKUP(EVID_HNOJENI!N1281,HNOJIVA_ALL!$A$2:$AE$3303,31,FALSE),"CHYBA")))),2)</f>
        <v>#N/A</v>
      </c>
      <c r="U1281" s="51" t="e">
        <f>ROUND(VLOOKUP(EVID_HNOJENI!N1281,HNOJIVA_ALL!$A$2:$Z$3303,20,FALSE)*K1281*IF(L1281="t",10,IF(L1281="kg",0.01,IF(L1281="q",1,IF(L1281="l",0.01*VLOOKUP(EVID_HNOJENI!N1281,HNOJIVA_ALL!$A$2:$AE$3303,31,FALSE),"CHYBA")))),2)</f>
        <v>#N/A</v>
      </c>
    </row>
    <row r="1282" spans="1:21" x14ac:dyDescent="0.2">
      <c r="A1282" s="32"/>
      <c r="B1282" s="45" t="e">
        <f>VLOOKUP($A1282,EVID_OSEVU!$A$1:$M$4972,2,FALSE)</f>
        <v>#N/A</v>
      </c>
      <c r="C1282" s="45" t="e">
        <f>VLOOKUP($A1282,EVID_OSEVU!$A$1:$M$4972,3,FALSE)</f>
        <v>#N/A</v>
      </c>
      <c r="D1282" s="45" t="e">
        <f>VLOOKUP($A1282,EVID_OSEVU!$A$1:$M$4972,4,FALSE)</f>
        <v>#N/A</v>
      </c>
      <c r="E1282" s="45" t="e">
        <f>VLOOKUP($A1282,EVID_OSEVU!$A$1:$M$4972,7,FALSE)</f>
        <v>#N/A</v>
      </c>
      <c r="F1282" s="45" t="e">
        <f>VLOOKUP($A1282,EVID_OSEVU!$A$1:$M$4972,8,FALSE)</f>
        <v>#N/A</v>
      </c>
      <c r="G1282" s="45" t="e">
        <f>VLOOKUP($A1282,EVID_OSEVU!$A$1:$M$4972,11,FALSE)</f>
        <v>#N/A</v>
      </c>
      <c r="H1282" s="35"/>
      <c r="I1282" s="48"/>
      <c r="J1282" s="33" t="e">
        <f>VLOOKUP($A1282,EVID_OSEVU!$A$1:$M$4972,11,FALSE)</f>
        <v>#N/A</v>
      </c>
      <c r="K1282" s="39"/>
      <c r="L1282" s="49"/>
      <c r="M1282" s="89" t="e">
        <f t="shared" si="19"/>
        <v>#N/A</v>
      </c>
      <c r="N1282" s="50"/>
      <c r="O1282" s="37" t="e">
        <f>VLOOKUP(EVID_HNOJENI!N1282,HNOJIVA_ALL!$A$2:$Z$3303,4,FALSE)</f>
        <v>#N/A</v>
      </c>
      <c r="P1282" s="51" t="e">
        <f>ROUND(VLOOKUP(EVID_HNOJENI!N1282,HNOJIVA_ALL!$A$2:$Z$3303,14,FALSE)*K1282*IF(L1282="t",10,IF(L1282="kg",0.01,IF(L1282="q",1,IF(L1282="l",0.01*VLOOKUP(EVID_HNOJENI!N1282,HNOJIVA_ALL!$A$2:$AE$3303,31,FALSE),"CHYBA")))),2)</f>
        <v>#N/A</v>
      </c>
      <c r="Q1282" s="51" t="e">
        <f>ROUND(VLOOKUP(EVID_HNOJENI!N1282,HNOJIVA_ALL!$A$2:$Z$3303,15,FALSE)*K1282*IF(L1282="t",10,IF(L1282="kg",0.01,IF(L1282="q",1,IF(L1282="l",0.01*VLOOKUP(EVID_HNOJENI!N1282,HNOJIVA_ALL!$A$2:$AE$3303,31,FALSE),"CHYBA")))),2)</f>
        <v>#N/A</v>
      </c>
      <c r="R1282" s="51" t="e">
        <f>ROUND(VLOOKUP(EVID_HNOJENI!N1282,HNOJIVA_ALL!$A$2:$Z$3303,16,FALSE)*K1282*IF(L1282="t",10,IF(L1282="kg",0.01,IF(L1282="q",1,IF(L1282="l",0.01*VLOOKUP(EVID_HNOJENI!N1282,HNOJIVA_ALL!$A$2:$AE$3303,31,FALSE),"CHYBA")))),2)</f>
        <v>#N/A</v>
      </c>
      <c r="S1282" s="51" t="e">
        <f>ROUND(VLOOKUP(EVID_HNOJENI!N1282,HNOJIVA_ALL!$A$2:$Z$3303,18,FALSE)*K1282*IF(L1282="t",10,IF(L1282="kg",0.01,IF(L1282="q",1,IF(L1282="l",0.01*VLOOKUP(EVID_HNOJENI!N1282,HNOJIVA_ALL!$A$2:$AE$3303,31,FALSE),"CHYBA")))),2)</f>
        <v>#N/A</v>
      </c>
      <c r="T1282" s="51" t="e">
        <f>ROUND(VLOOKUP(EVID_HNOJENI!N1282,HNOJIVA_ALL!$A$2:$Z$3303,17,FALSE)*K1282*IF(L1282="t",10,IF(L1282="kg",0.01,IF(L1282="q",1,IF(L1282="l",0.01*VLOOKUP(EVID_HNOJENI!N1282,HNOJIVA_ALL!$A$2:$AE$3303,31,FALSE),"CHYBA")))),2)</f>
        <v>#N/A</v>
      </c>
      <c r="U1282" s="51" t="e">
        <f>ROUND(VLOOKUP(EVID_HNOJENI!N1282,HNOJIVA_ALL!$A$2:$Z$3303,20,FALSE)*K1282*IF(L1282="t",10,IF(L1282="kg",0.01,IF(L1282="q",1,IF(L1282="l",0.01*VLOOKUP(EVID_HNOJENI!N1282,HNOJIVA_ALL!$A$2:$AE$3303,31,FALSE),"CHYBA")))),2)</f>
        <v>#N/A</v>
      </c>
    </row>
    <row r="1283" spans="1:21" x14ac:dyDescent="0.2">
      <c r="A1283" s="32"/>
      <c r="B1283" s="45" t="e">
        <f>VLOOKUP($A1283,EVID_OSEVU!$A$1:$M$4972,2,FALSE)</f>
        <v>#N/A</v>
      </c>
      <c r="C1283" s="45" t="e">
        <f>VLOOKUP($A1283,EVID_OSEVU!$A$1:$M$4972,3,FALSE)</f>
        <v>#N/A</v>
      </c>
      <c r="D1283" s="45" t="e">
        <f>VLOOKUP($A1283,EVID_OSEVU!$A$1:$M$4972,4,FALSE)</f>
        <v>#N/A</v>
      </c>
      <c r="E1283" s="45" t="e">
        <f>VLOOKUP($A1283,EVID_OSEVU!$A$1:$M$4972,7,FALSE)</f>
        <v>#N/A</v>
      </c>
      <c r="F1283" s="45" t="e">
        <f>VLOOKUP($A1283,EVID_OSEVU!$A$1:$M$4972,8,FALSE)</f>
        <v>#N/A</v>
      </c>
      <c r="G1283" s="45" t="e">
        <f>VLOOKUP($A1283,EVID_OSEVU!$A$1:$M$4972,11,FALSE)</f>
        <v>#N/A</v>
      </c>
      <c r="H1283" s="35"/>
      <c r="I1283" s="48"/>
      <c r="J1283" s="33" t="e">
        <f>VLOOKUP($A1283,EVID_OSEVU!$A$1:$M$4972,11,FALSE)</f>
        <v>#N/A</v>
      </c>
      <c r="K1283" s="39"/>
      <c r="L1283" s="49"/>
      <c r="M1283" s="89" t="e">
        <f t="shared" si="19"/>
        <v>#N/A</v>
      </c>
      <c r="N1283" s="50"/>
      <c r="O1283" s="37" t="e">
        <f>VLOOKUP(EVID_HNOJENI!N1283,HNOJIVA_ALL!$A$2:$Z$3303,4,FALSE)</f>
        <v>#N/A</v>
      </c>
      <c r="P1283" s="51" t="e">
        <f>ROUND(VLOOKUP(EVID_HNOJENI!N1283,HNOJIVA_ALL!$A$2:$Z$3303,14,FALSE)*K1283*IF(L1283="t",10,IF(L1283="kg",0.01,IF(L1283="q",1,IF(L1283="l",0.01*VLOOKUP(EVID_HNOJENI!N1283,HNOJIVA_ALL!$A$2:$AE$3303,31,FALSE),"CHYBA")))),2)</f>
        <v>#N/A</v>
      </c>
      <c r="Q1283" s="51" t="e">
        <f>ROUND(VLOOKUP(EVID_HNOJENI!N1283,HNOJIVA_ALL!$A$2:$Z$3303,15,FALSE)*K1283*IF(L1283="t",10,IF(L1283="kg",0.01,IF(L1283="q",1,IF(L1283="l",0.01*VLOOKUP(EVID_HNOJENI!N1283,HNOJIVA_ALL!$A$2:$AE$3303,31,FALSE),"CHYBA")))),2)</f>
        <v>#N/A</v>
      </c>
      <c r="R1283" s="51" t="e">
        <f>ROUND(VLOOKUP(EVID_HNOJENI!N1283,HNOJIVA_ALL!$A$2:$Z$3303,16,FALSE)*K1283*IF(L1283="t",10,IF(L1283="kg",0.01,IF(L1283="q",1,IF(L1283="l",0.01*VLOOKUP(EVID_HNOJENI!N1283,HNOJIVA_ALL!$A$2:$AE$3303,31,FALSE),"CHYBA")))),2)</f>
        <v>#N/A</v>
      </c>
      <c r="S1283" s="51" t="e">
        <f>ROUND(VLOOKUP(EVID_HNOJENI!N1283,HNOJIVA_ALL!$A$2:$Z$3303,18,FALSE)*K1283*IF(L1283="t",10,IF(L1283="kg",0.01,IF(L1283="q",1,IF(L1283="l",0.01*VLOOKUP(EVID_HNOJENI!N1283,HNOJIVA_ALL!$A$2:$AE$3303,31,FALSE),"CHYBA")))),2)</f>
        <v>#N/A</v>
      </c>
      <c r="T1283" s="51" t="e">
        <f>ROUND(VLOOKUP(EVID_HNOJENI!N1283,HNOJIVA_ALL!$A$2:$Z$3303,17,FALSE)*K1283*IF(L1283="t",10,IF(L1283="kg",0.01,IF(L1283="q",1,IF(L1283="l",0.01*VLOOKUP(EVID_HNOJENI!N1283,HNOJIVA_ALL!$A$2:$AE$3303,31,FALSE),"CHYBA")))),2)</f>
        <v>#N/A</v>
      </c>
      <c r="U1283" s="51" t="e">
        <f>ROUND(VLOOKUP(EVID_HNOJENI!N1283,HNOJIVA_ALL!$A$2:$Z$3303,20,FALSE)*K1283*IF(L1283="t",10,IF(L1283="kg",0.01,IF(L1283="q",1,IF(L1283="l",0.01*VLOOKUP(EVID_HNOJENI!N1283,HNOJIVA_ALL!$A$2:$AE$3303,31,FALSE),"CHYBA")))),2)</f>
        <v>#N/A</v>
      </c>
    </row>
    <row r="1284" spans="1:21" x14ac:dyDescent="0.2">
      <c r="A1284" s="32"/>
      <c r="B1284" s="45" t="e">
        <f>VLOOKUP($A1284,EVID_OSEVU!$A$1:$M$4972,2,FALSE)</f>
        <v>#N/A</v>
      </c>
      <c r="C1284" s="45" t="e">
        <f>VLOOKUP($A1284,EVID_OSEVU!$A$1:$M$4972,3,FALSE)</f>
        <v>#N/A</v>
      </c>
      <c r="D1284" s="45" t="e">
        <f>VLOOKUP($A1284,EVID_OSEVU!$A$1:$M$4972,4,FALSE)</f>
        <v>#N/A</v>
      </c>
      <c r="E1284" s="45" t="e">
        <f>VLOOKUP($A1284,EVID_OSEVU!$A$1:$M$4972,7,FALSE)</f>
        <v>#N/A</v>
      </c>
      <c r="F1284" s="45" t="e">
        <f>VLOOKUP($A1284,EVID_OSEVU!$A$1:$M$4972,8,FALSE)</f>
        <v>#N/A</v>
      </c>
      <c r="G1284" s="45" t="e">
        <f>VLOOKUP($A1284,EVID_OSEVU!$A$1:$M$4972,11,FALSE)</f>
        <v>#N/A</v>
      </c>
      <c r="H1284" s="35"/>
      <c r="I1284" s="48"/>
      <c r="J1284" s="33" t="e">
        <f>VLOOKUP($A1284,EVID_OSEVU!$A$1:$M$4972,11,FALSE)</f>
        <v>#N/A</v>
      </c>
      <c r="K1284" s="39"/>
      <c r="L1284" s="49"/>
      <c r="M1284" s="89" t="e">
        <f t="shared" si="19"/>
        <v>#N/A</v>
      </c>
      <c r="N1284" s="50"/>
      <c r="O1284" s="37" t="e">
        <f>VLOOKUP(EVID_HNOJENI!N1284,HNOJIVA_ALL!$A$2:$Z$3303,4,FALSE)</f>
        <v>#N/A</v>
      </c>
      <c r="P1284" s="51" t="e">
        <f>ROUND(VLOOKUP(EVID_HNOJENI!N1284,HNOJIVA_ALL!$A$2:$Z$3303,14,FALSE)*K1284*IF(L1284="t",10,IF(L1284="kg",0.01,IF(L1284="q",1,IF(L1284="l",0.01*VLOOKUP(EVID_HNOJENI!N1284,HNOJIVA_ALL!$A$2:$AE$3303,31,FALSE),"CHYBA")))),2)</f>
        <v>#N/A</v>
      </c>
      <c r="Q1284" s="51" t="e">
        <f>ROUND(VLOOKUP(EVID_HNOJENI!N1284,HNOJIVA_ALL!$A$2:$Z$3303,15,FALSE)*K1284*IF(L1284="t",10,IF(L1284="kg",0.01,IF(L1284="q",1,IF(L1284="l",0.01*VLOOKUP(EVID_HNOJENI!N1284,HNOJIVA_ALL!$A$2:$AE$3303,31,FALSE),"CHYBA")))),2)</f>
        <v>#N/A</v>
      </c>
      <c r="R1284" s="51" t="e">
        <f>ROUND(VLOOKUP(EVID_HNOJENI!N1284,HNOJIVA_ALL!$A$2:$Z$3303,16,FALSE)*K1284*IF(L1284="t",10,IF(L1284="kg",0.01,IF(L1284="q",1,IF(L1284="l",0.01*VLOOKUP(EVID_HNOJENI!N1284,HNOJIVA_ALL!$A$2:$AE$3303,31,FALSE),"CHYBA")))),2)</f>
        <v>#N/A</v>
      </c>
      <c r="S1284" s="51" t="e">
        <f>ROUND(VLOOKUP(EVID_HNOJENI!N1284,HNOJIVA_ALL!$A$2:$Z$3303,18,FALSE)*K1284*IF(L1284="t",10,IF(L1284="kg",0.01,IF(L1284="q",1,IF(L1284="l",0.01*VLOOKUP(EVID_HNOJENI!N1284,HNOJIVA_ALL!$A$2:$AE$3303,31,FALSE),"CHYBA")))),2)</f>
        <v>#N/A</v>
      </c>
      <c r="T1284" s="51" t="e">
        <f>ROUND(VLOOKUP(EVID_HNOJENI!N1284,HNOJIVA_ALL!$A$2:$Z$3303,17,FALSE)*K1284*IF(L1284="t",10,IF(L1284="kg",0.01,IF(L1284="q",1,IF(L1284="l",0.01*VLOOKUP(EVID_HNOJENI!N1284,HNOJIVA_ALL!$A$2:$AE$3303,31,FALSE),"CHYBA")))),2)</f>
        <v>#N/A</v>
      </c>
      <c r="U1284" s="51" t="e">
        <f>ROUND(VLOOKUP(EVID_HNOJENI!N1284,HNOJIVA_ALL!$A$2:$Z$3303,20,FALSE)*K1284*IF(L1284="t",10,IF(L1284="kg",0.01,IF(L1284="q",1,IF(L1284="l",0.01*VLOOKUP(EVID_HNOJENI!N1284,HNOJIVA_ALL!$A$2:$AE$3303,31,FALSE),"CHYBA")))),2)</f>
        <v>#N/A</v>
      </c>
    </row>
    <row r="1285" spans="1:21" x14ac:dyDescent="0.2">
      <c r="A1285" s="32"/>
      <c r="B1285" s="45" t="e">
        <f>VLOOKUP($A1285,EVID_OSEVU!$A$1:$M$4972,2,FALSE)</f>
        <v>#N/A</v>
      </c>
      <c r="C1285" s="45" t="e">
        <f>VLOOKUP($A1285,EVID_OSEVU!$A$1:$M$4972,3,FALSE)</f>
        <v>#N/A</v>
      </c>
      <c r="D1285" s="45" t="e">
        <f>VLOOKUP($A1285,EVID_OSEVU!$A$1:$M$4972,4,FALSE)</f>
        <v>#N/A</v>
      </c>
      <c r="E1285" s="45" t="e">
        <f>VLOOKUP($A1285,EVID_OSEVU!$A$1:$M$4972,7,FALSE)</f>
        <v>#N/A</v>
      </c>
      <c r="F1285" s="45" t="e">
        <f>VLOOKUP($A1285,EVID_OSEVU!$A$1:$M$4972,8,FALSE)</f>
        <v>#N/A</v>
      </c>
      <c r="G1285" s="45" t="e">
        <f>VLOOKUP($A1285,EVID_OSEVU!$A$1:$M$4972,11,FALSE)</f>
        <v>#N/A</v>
      </c>
      <c r="H1285" s="35"/>
      <c r="I1285" s="48"/>
      <c r="J1285" s="33" t="e">
        <f>VLOOKUP($A1285,EVID_OSEVU!$A$1:$M$4972,11,FALSE)</f>
        <v>#N/A</v>
      </c>
      <c r="K1285" s="39"/>
      <c r="L1285" s="49"/>
      <c r="M1285" s="89" t="e">
        <f t="shared" ref="M1285:M1348" si="20">K1285*J1285</f>
        <v>#N/A</v>
      </c>
      <c r="N1285" s="50"/>
      <c r="O1285" s="37" t="e">
        <f>VLOOKUP(EVID_HNOJENI!N1285,HNOJIVA_ALL!$A$2:$Z$3303,4,FALSE)</f>
        <v>#N/A</v>
      </c>
      <c r="P1285" s="51" t="e">
        <f>ROUND(VLOOKUP(EVID_HNOJENI!N1285,HNOJIVA_ALL!$A$2:$Z$3303,14,FALSE)*K1285*IF(L1285="t",10,IF(L1285="kg",0.01,IF(L1285="q",1,IF(L1285="l",0.01*VLOOKUP(EVID_HNOJENI!N1285,HNOJIVA_ALL!$A$2:$AE$3303,31,FALSE),"CHYBA")))),2)</f>
        <v>#N/A</v>
      </c>
      <c r="Q1285" s="51" t="e">
        <f>ROUND(VLOOKUP(EVID_HNOJENI!N1285,HNOJIVA_ALL!$A$2:$Z$3303,15,FALSE)*K1285*IF(L1285="t",10,IF(L1285="kg",0.01,IF(L1285="q",1,IF(L1285="l",0.01*VLOOKUP(EVID_HNOJENI!N1285,HNOJIVA_ALL!$A$2:$AE$3303,31,FALSE),"CHYBA")))),2)</f>
        <v>#N/A</v>
      </c>
      <c r="R1285" s="51" t="e">
        <f>ROUND(VLOOKUP(EVID_HNOJENI!N1285,HNOJIVA_ALL!$A$2:$Z$3303,16,FALSE)*K1285*IF(L1285="t",10,IF(L1285="kg",0.01,IF(L1285="q",1,IF(L1285="l",0.01*VLOOKUP(EVID_HNOJENI!N1285,HNOJIVA_ALL!$A$2:$AE$3303,31,FALSE),"CHYBA")))),2)</f>
        <v>#N/A</v>
      </c>
      <c r="S1285" s="51" t="e">
        <f>ROUND(VLOOKUP(EVID_HNOJENI!N1285,HNOJIVA_ALL!$A$2:$Z$3303,18,FALSE)*K1285*IF(L1285="t",10,IF(L1285="kg",0.01,IF(L1285="q",1,IF(L1285="l",0.01*VLOOKUP(EVID_HNOJENI!N1285,HNOJIVA_ALL!$A$2:$AE$3303,31,FALSE),"CHYBA")))),2)</f>
        <v>#N/A</v>
      </c>
      <c r="T1285" s="51" t="e">
        <f>ROUND(VLOOKUP(EVID_HNOJENI!N1285,HNOJIVA_ALL!$A$2:$Z$3303,17,FALSE)*K1285*IF(L1285="t",10,IF(L1285="kg",0.01,IF(L1285="q",1,IF(L1285="l",0.01*VLOOKUP(EVID_HNOJENI!N1285,HNOJIVA_ALL!$A$2:$AE$3303,31,FALSE),"CHYBA")))),2)</f>
        <v>#N/A</v>
      </c>
      <c r="U1285" s="51" t="e">
        <f>ROUND(VLOOKUP(EVID_HNOJENI!N1285,HNOJIVA_ALL!$A$2:$Z$3303,20,FALSE)*K1285*IF(L1285="t",10,IF(L1285="kg",0.01,IF(L1285="q",1,IF(L1285="l",0.01*VLOOKUP(EVID_HNOJENI!N1285,HNOJIVA_ALL!$A$2:$AE$3303,31,FALSE),"CHYBA")))),2)</f>
        <v>#N/A</v>
      </c>
    </row>
    <row r="1286" spans="1:21" x14ac:dyDescent="0.2">
      <c r="A1286" s="32"/>
      <c r="B1286" s="45" t="e">
        <f>VLOOKUP($A1286,EVID_OSEVU!$A$1:$M$4972,2,FALSE)</f>
        <v>#N/A</v>
      </c>
      <c r="C1286" s="45" t="e">
        <f>VLOOKUP($A1286,EVID_OSEVU!$A$1:$M$4972,3,FALSE)</f>
        <v>#N/A</v>
      </c>
      <c r="D1286" s="45" t="e">
        <f>VLOOKUP($A1286,EVID_OSEVU!$A$1:$M$4972,4,FALSE)</f>
        <v>#N/A</v>
      </c>
      <c r="E1286" s="45" t="e">
        <f>VLOOKUP($A1286,EVID_OSEVU!$A$1:$M$4972,7,FALSE)</f>
        <v>#N/A</v>
      </c>
      <c r="F1286" s="45" t="e">
        <f>VLOOKUP($A1286,EVID_OSEVU!$A$1:$M$4972,8,FALSE)</f>
        <v>#N/A</v>
      </c>
      <c r="G1286" s="45" t="e">
        <f>VLOOKUP($A1286,EVID_OSEVU!$A$1:$M$4972,11,FALSE)</f>
        <v>#N/A</v>
      </c>
      <c r="H1286" s="35"/>
      <c r="I1286" s="48"/>
      <c r="J1286" s="33" t="e">
        <f>VLOOKUP($A1286,EVID_OSEVU!$A$1:$M$4972,11,FALSE)</f>
        <v>#N/A</v>
      </c>
      <c r="K1286" s="39"/>
      <c r="L1286" s="49"/>
      <c r="M1286" s="89" t="e">
        <f t="shared" si="20"/>
        <v>#N/A</v>
      </c>
      <c r="N1286" s="50"/>
      <c r="O1286" s="37" t="e">
        <f>VLOOKUP(EVID_HNOJENI!N1286,HNOJIVA_ALL!$A$2:$Z$3303,4,FALSE)</f>
        <v>#N/A</v>
      </c>
      <c r="P1286" s="51" t="e">
        <f>ROUND(VLOOKUP(EVID_HNOJENI!N1286,HNOJIVA_ALL!$A$2:$Z$3303,14,FALSE)*K1286*IF(L1286="t",10,IF(L1286="kg",0.01,IF(L1286="q",1,IF(L1286="l",0.01*VLOOKUP(EVID_HNOJENI!N1286,HNOJIVA_ALL!$A$2:$AE$3303,31,FALSE),"CHYBA")))),2)</f>
        <v>#N/A</v>
      </c>
      <c r="Q1286" s="51" t="e">
        <f>ROUND(VLOOKUP(EVID_HNOJENI!N1286,HNOJIVA_ALL!$A$2:$Z$3303,15,FALSE)*K1286*IF(L1286="t",10,IF(L1286="kg",0.01,IF(L1286="q",1,IF(L1286="l",0.01*VLOOKUP(EVID_HNOJENI!N1286,HNOJIVA_ALL!$A$2:$AE$3303,31,FALSE),"CHYBA")))),2)</f>
        <v>#N/A</v>
      </c>
      <c r="R1286" s="51" t="e">
        <f>ROUND(VLOOKUP(EVID_HNOJENI!N1286,HNOJIVA_ALL!$A$2:$Z$3303,16,FALSE)*K1286*IF(L1286="t",10,IF(L1286="kg",0.01,IF(L1286="q",1,IF(L1286="l",0.01*VLOOKUP(EVID_HNOJENI!N1286,HNOJIVA_ALL!$A$2:$AE$3303,31,FALSE),"CHYBA")))),2)</f>
        <v>#N/A</v>
      </c>
      <c r="S1286" s="51" t="e">
        <f>ROUND(VLOOKUP(EVID_HNOJENI!N1286,HNOJIVA_ALL!$A$2:$Z$3303,18,FALSE)*K1286*IF(L1286="t",10,IF(L1286="kg",0.01,IF(L1286="q",1,IF(L1286="l",0.01*VLOOKUP(EVID_HNOJENI!N1286,HNOJIVA_ALL!$A$2:$AE$3303,31,FALSE),"CHYBA")))),2)</f>
        <v>#N/A</v>
      </c>
      <c r="T1286" s="51" t="e">
        <f>ROUND(VLOOKUP(EVID_HNOJENI!N1286,HNOJIVA_ALL!$A$2:$Z$3303,17,FALSE)*K1286*IF(L1286="t",10,IF(L1286="kg",0.01,IF(L1286="q",1,IF(L1286="l",0.01*VLOOKUP(EVID_HNOJENI!N1286,HNOJIVA_ALL!$A$2:$AE$3303,31,FALSE),"CHYBA")))),2)</f>
        <v>#N/A</v>
      </c>
      <c r="U1286" s="51" t="e">
        <f>ROUND(VLOOKUP(EVID_HNOJENI!N1286,HNOJIVA_ALL!$A$2:$Z$3303,20,FALSE)*K1286*IF(L1286="t",10,IF(L1286="kg",0.01,IF(L1286="q",1,IF(L1286="l",0.01*VLOOKUP(EVID_HNOJENI!N1286,HNOJIVA_ALL!$A$2:$AE$3303,31,FALSE),"CHYBA")))),2)</f>
        <v>#N/A</v>
      </c>
    </row>
    <row r="1287" spans="1:21" x14ac:dyDescent="0.2">
      <c r="A1287" s="32"/>
      <c r="B1287" s="45" t="e">
        <f>VLOOKUP($A1287,EVID_OSEVU!$A$1:$M$4972,2,FALSE)</f>
        <v>#N/A</v>
      </c>
      <c r="C1287" s="45" t="e">
        <f>VLOOKUP($A1287,EVID_OSEVU!$A$1:$M$4972,3,FALSE)</f>
        <v>#N/A</v>
      </c>
      <c r="D1287" s="45" t="e">
        <f>VLOOKUP($A1287,EVID_OSEVU!$A$1:$M$4972,4,FALSE)</f>
        <v>#N/A</v>
      </c>
      <c r="E1287" s="45" t="e">
        <f>VLOOKUP($A1287,EVID_OSEVU!$A$1:$M$4972,7,FALSE)</f>
        <v>#N/A</v>
      </c>
      <c r="F1287" s="45" t="e">
        <f>VLOOKUP($A1287,EVID_OSEVU!$A$1:$M$4972,8,FALSE)</f>
        <v>#N/A</v>
      </c>
      <c r="G1287" s="45" t="e">
        <f>VLOOKUP($A1287,EVID_OSEVU!$A$1:$M$4972,11,FALSE)</f>
        <v>#N/A</v>
      </c>
      <c r="H1287" s="35"/>
      <c r="I1287" s="48"/>
      <c r="J1287" s="33" t="e">
        <f>VLOOKUP($A1287,EVID_OSEVU!$A$1:$M$4972,11,FALSE)</f>
        <v>#N/A</v>
      </c>
      <c r="K1287" s="39"/>
      <c r="L1287" s="49"/>
      <c r="M1287" s="89" t="e">
        <f t="shared" si="20"/>
        <v>#N/A</v>
      </c>
      <c r="N1287" s="50"/>
      <c r="O1287" s="37" t="e">
        <f>VLOOKUP(EVID_HNOJENI!N1287,HNOJIVA_ALL!$A$2:$Z$3303,4,FALSE)</f>
        <v>#N/A</v>
      </c>
      <c r="P1287" s="51" t="e">
        <f>ROUND(VLOOKUP(EVID_HNOJENI!N1287,HNOJIVA_ALL!$A$2:$Z$3303,14,FALSE)*K1287*IF(L1287="t",10,IF(L1287="kg",0.01,IF(L1287="q",1,IF(L1287="l",0.01*VLOOKUP(EVID_HNOJENI!N1287,HNOJIVA_ALL!$A$2:$AE$3303,31,FALSE),"CHYBA")))),2)</f>
        <v>#N/A</v>
      </c>
      <c r="Q1287" s="51" t="e">
        <f>ROUND(VLOOKUP(EVID_HNOJENI!N1287,HNOJIVA_ALL!$A$2:$Z$3303,15,FALSE)*K1287*IF(L1287="t",10,IF(L1287="kg",0.01,IF(L1287="q",1,IF(L1287="l",0.01*VLOOKUP(EVID_HNOJENI!N1287,HNOJIVA_ALL!$A$2:$AE$3303,31,FALSE),"CHYBA")))),2)</f>
        <v>#N/A</v>
      </c>
      <c r="R1287" s="51" t="e">
        <f>ROUND(VLOOKUP(EVID_HNOJENI!N1287,HNOJIVA_ALL!$A$2:$Z$3303,16,FALSE)*K1287*IF(L1287="t",10,IF(L1287="kg",0.01,IF(L1287="q",1,IF(L1287="l",0.01*VLOOKUP(EVID_HNOJENI!N1287,HNOJIVA_ALL!$A$2:$AE$3303,31,FALSE),"CHYBA")))),2)</f>
        <v>#N/A</v>
      </c>
      <c r="S1287" s="51" t="e">
        <f>ROUND(VLOOKUP(EVID_HNOJENI!N1287,HNOJIVA_ALL!$A$2:$Z$3303,18,FALSE)*K1287*IF(L1287="t",10,IF(L1287="kg",0.01,IF(L1287="q",1,IF(L1287="l",0.01*VLOOKUP(EVID_HNOJENI!N1287,HNOJIVA_ALL!$A$2:$AE$3303,31,FALSE),"CHYBA")))),2)</f>
        <v>#N/A</v>
      </c>
      <c r="T1287" s="51" t="e">
        <f>ROUND(VLOOKUP(EVID_HNOJENI!N1287,HNOJIVA_ALL!$A$2:$Z$3303,17,FALSE)*K1287*IF(L1287="t",10,IF(L1287="kg",0.01,IF(L1287="q",1,IF(L1287="l",0.01*VLOOKUP(EVID_HNOJENI!N1287,HNOJIVA_ALL!$A$2:$AE$3303,31,FALSE),"CHYBA")))),2)</f>
        <v>#N/A</v>
      </c>
      <c r="U1287" s="51" t="e">
        <f>ROUND(VLOOKUP(EVID_HNOJENI!N1287,HNOJIVA_ALL!$A$2:$Z$3303,20,FALSE)*K1287*IF(L1287="t",10,IF(L1287="kg",0.01,IF(L1287="q",1,IF(L1287="l",0.01*VLOOKUP(EVID_HNOJENI!N1287,HNOJIVA_ALL!$A$2:$AE$3303,31,FALSE),"CHYBA")))),2)</f>
        <v>#N/A</v>
      </c>
    </row>
    <row r="1288" spans="1:21" x14ac:dyDescent="0.2">
      <c r="A1288" s="32"/>
      <c r="B1288" s="45" t="e">
        <f>VLOOKUP($A1288,EVID_OSEVU!$A$1:$M$4972,2,FALSE)</f>
        <v>#N/A</v>
      </c>
      <c r="C1288" s="45" t="e">
        <f>VLOOKUP($A1288,EVID_OSEVU!$A$1:$M$4972,3,FALSE)</f>
        <v>#N/A</v>
      </c>
      <c r="D1288" s="45" t="e">
        <f>VLOOKUP($A1288,EVID_OSEVU!$A$1:$M$4972,4,FALSE)</f>
        <v>#N/A</v>
      </c>
      <c r="E1288" s="45" t="e">
        <f>VLOOKUP($A1288,EVID_OSEVU!$A$1:$M$4972,7,FALSE)</f>
        <v>#N/A</v>
      </c>
      <c r="F1288" s="45" t="e">
        <f>VLOOKUP($A1288,EVID_OSEVU!$A$1:$M$4972,8,FALSE)</f>
        <v>#N/A</v>
      </c>
      <c r="G1288" s="45" t="e">
        <f>VLOOKUP($A1288,EVID_OSEVU!$A$1:$M$4972,11,FALSE)</f>
        <v>#N/A</v>
      </c>
      <c r="H1288" s="35"/>
      <c r="I1288" s="48"/>
      <c r="J1288" s="33" t="e">
        <f>VLOOKUP($A1288,EVID_OSEVU!$A$1:$M$4972,11,FALSE)</f>
        <v>#N/A</v>
      </c>
      <c r="K1288" s="39"/>
      <c r="L1288" s="49"/>
      <c r="M1288" s="89" t="e">
        <f t="shared" si="20"/>
        <v>#N/A</v>
      </c>
      <c r="N1288" s="50"/>
      <c r="O1288" s="37" t="e">
        <f>VLOOKUP(EVID_HNOJENI!N1288,HNOJIVA_ALL!$A$2:$Z$3303,4,FALSE)</f>
        <v>#N/A</v>
      </c>
      <c r="P1288" s="51" t="e">
        <f>ROUND(VLOOKUP(EVID_HNOJENI!N1288,HNOJIVA_ALL!$A$2:$Z$3303,14,FALSE)*K1288*IF(L1288="t",10,IF(L1288="kg",0.01,IF(L1288="q",1,IF(L1288="l",0.01*VLOOKUP(EVID_HNOJENI!N1288,HNOJIVA_ALL!$A$2:$AE$3303,31,FALSE),"CHYBA")))),2)</f>
        <v>#N/A</v>
      </c>
      <c r="Q1288" s="51" t="e">
        <f>ROUND(VLOOKUP(EVID_HNOJENI!N1288,HNOJIVA_ALL!$A$2:$Z$3303,15,FALSE)*K1288*IF(L1288="t",10,IF(L1288="kg",0.01,IF(L1288="q",1,IF(L1288="l",0.01*VLOOKUP(EVID_HNOJENI!N1288,HNOJIVA_ALL!$A$2:$AE$3303,31,FALSE),"CHYBA")))),2)</f>
        <v>#N/A</v>
      </c>
      <c r="R1288" s="51" t="e">
        <f>ROUND(VLOOKUP(EVID_HNOJENI!N1288,HNOJIVA_ALL!$A$2:$Z$3303,16,FALSE)*K1288*IF(L1288="t",10,IF(L1288="kg",0.01,IF(L1288="q",1,IF(L1288="l",0.01*VLOOKUP(EVID_HNOJENI!N1288,HNOJIVA_ALL!$A$2:$AE$3303,31,FALSE),"CHYBA")))),2)</f>
        <v>#N/A</v>
      </c>
      <c r="S1288" s="51" t="e">
        <f>ROUND(VLOOKUP(EVID_HNOJENI!N1288,HNOJIVA_ALL!$A$2:$Z$3303,18,FALSE)*K1288*IF(L1288="t",10,IF(L1288="kg",0.01,IF(L1288="q",1,IF(L1288="l",0.01*VLOOKUP(EVID_HNOJENI!N1288,HNOJIVA_ALL!$A$2:$AE$3303,31,FALSE),"CHYBA")))),2)</f>
        <v>#N/A</v>
      </c>
      <c r="T1288" s="51" t="e">
        <f>ROUND(VLOOKUP(EVID_HNOJENI!N1288,HNOJIVA_ALL!$A$2:$Z$3303,17,FALSE)*K1288*IF(L1288="t",10,IF(L1288="kg",0.01,IF(L1288="q",1,IF(L1288="l",0.01*VLOOKUP(EVID_HNOJENI!N1288,HNOJIVA_ALL!$A$2:$AE$3303,31,FALSE),"CHYBA")))),2)</f>
        <v>#N/A</v>
      </c>
      <c r="U1288" s="51" t="e">
        <f>ROUND(VLOOKUP(EVID_HNOJENI!N1288,HNOJIVA_ALL!$A$2:$Z$3303,20,FALSE)*K1288*IF(L1288="t",10,IF(L1288="kg",0.01,IF(L1288="q",1,IF(L1288="l",0.01*VLOOKUP(EVID_HNOJENI!N1288,HNOJIVA_ALL!$A$2:$AE$3303,31,FALSE),"CHYBA")))),2)</f>
        <v>#N/A</v>
      </c>
    </row>
    <row r="1289" spans="1:21" x14ac:dyDescent="0.2">
      <c r="A1289" s="32"/>
      <c r="B1289" s="45" t="e">
        <f>VLOOKUP($A1289,EVID_OSEVU!$A$1:$M$4972,2,FALSE)</f>
        <v>#N/A</v>
      </c>
      <c r="C1289" s="45" t="e">
        <f>VLOOKUP($A1289,EVID_OSEVU!$A$1:$M$4972,3,FALSE)</f>
        <v>#N/A</v>
      </c>
      <c r="D1289" s="45" t="e">
        <f>VLOOKUP($A1289,EVID_OSEVU!$A$1:$M$4972,4,FALSE)</f>
        <v>#N/A</v>
      </c>
      <c r="E1289" s="45" t="e">
        <f>VLOOKUP($A1289,EVID_OSEVU!$A$1:$M$4972,7,FALSE)</f>
        <v>#N/A</v>
      </c>
      <c r="F1289" s="45" t="e">
        <f>VLOOKUP($A1289,EVID_OSEVU!$A$1:$M$4972,8,FALSE)</f>
        <v>#N/A</v>
      </c>
      <c r="G1289" s="45" t="e">
        <f>VLOOKUP($A1289,EVID_OSEVU!$A$1:$M$4972,11,FALSE)</f>
        <v>#N/A</v>
      </c>
      <c r="H1289" s="35"/>
      <c r="I1289" s="48"/>
      <c r="J1289" s="33" t="e">
        <f>VLOOKUP($A1289,EVID_OSEVU!$A$1:$M$4972,11,FALSE)</f>
        <v>#N/A</v>
      </c>
      <c r="K1289" s="39"/>
      <c r="L1289" s="49"/>
      <c r="M1289" s="89" t="e">
        <f t="shared" si="20"/>
        <v>#N/A</v>
      </c>
      <c r="N1289" s="50"/>
      <c r="O1289" s="37" t="e">
        <f>VLOOKUP(EVID_HNOJENI!N1289,HNOJIVA_ALL!$A$2:$Z$3303,4,FALSE)</f>
        <v>#N/A</v>
      </c>
      <c r="P1289" s="51" t="e">
        <f>ROUND(VLOOKUP(EVID_HNOJENI!N1289,HNOJIVA_ALL!$A$2:$Z$3303,14,FALSE)*K1289*IF(L1289="t",10,IF(L1289="kg",0.01,IF(L1289="q",1,IF(L1289="l",0.01*VLOOKUP(EVID_HNOJENI!N1289,HNOJIVA_ALL!$A$2:$AE$3303,31,FALSE),"CHYBA")))),2)</f>
        <v>#N/A</v>
      </c>
      <c r="Q1289" s="51" t="e">
        <f>ROUND(VLOOKUP(EVID_HNOJENI!N1289,HNOJIVA_ALL!$A$2:$Z$3303,15,FALSE)*K1289*IF(L1289="t",10,IF(L1289="kg",0.01,IF(L1289="q",1,IF(L1289="l",0.01*VLOOKUP(EVID_HNOJENI!N1289,HNOJIVA_ALL!$A$2:$AE$3303,31,FALSE),"CHYBA")))),2)</f>
        <v>#N/A</v>
      </c>
      <c r="R1289" s="51" t="e">
        <f>ROUND(VLOOKUP(EVID_HNOJENI!N1289,HNOJIVA_ALL!$A$2:$Z$3303,16,FALSE)*K1289*IF(L1289="t",10,IF(L1289="kg",0.01,IF(L1289="q",1,IF(L1289="l",0.01*VLOOKUP(EVID_HNOJENI!N1289,HNOJIVA_ALL!$A$2:$AE$3303,31,FALSE),"CHYBA")))),2)</f>
        <v>#N/A</v>
      </c>
      <c r="S1289" s="51" t="e">
        <f>ROUND(VLOOKUP(EVID_HNOJENI!N1289,HNOJIVA_ALL!$A$2:$Z$3303,18,FALSE)*K1289*IF(L1289="t",10,IF(L1289="kg",0.01,IF(L1289="q",1,IF(L1289="l",0.01*VLOOKUP(EVID_HNOJENI!N1289,HNOJIVA_ALL!$A$2:$AE$3303,31,FALSE),"CHYBA")))),2)</f>
        <v>#N/A</v>
      </c>
      <c r="T1289" s="51" t="e">
        <f>ROUND(VLOOKUP(EVID_HNOJENI!N1289,HNOJIVA_ALL!$A$2:$Z$3303,17,FALSE)*K1289*IF(L1289="t",10,IF(L1289="kg",0.01,IF(L1289="q",1,IF(L1289="l",0.01*VLOOKUP(EVID_HNOJENI!N1289,HNOJIVA_ALL!$A$2:$AE$3303,31,FALSE),"CHYBA")))),2)</f>
        <v>#N/A</v>
      </c>
      <c r="U1289" s="51" t="e">
        <f>ROUND(VLOOKUP(EVID_HNOJENI!N1289,HNOJIVA_ALL!$A$2:$Z$3303,20,FALSE)*K1289*IF(L1289="t",10,IF(L1289="kg",0.01,IF(L1289="q",1,IF(L1289="l",0.01*VLOOKUP(EVID_HNOJENI!N1289,HNOJIVA_ALL!$A$2:$AE$3303,31,FALSE),"CHYBA")))),2)</f>
        <v>#N/A</v>
      </c>
    </row>
    <row r="1290" spans="1:21" x14ac:dyDescent="0.2">
      <c r="A1290" s="32"/>
      <c r="B1290" s="45" t="e">
        <f>VLOOKUP($A1290,EVID_OSEVU!$A$1:$M$4972,2,FALSE)</f>
        <v>#N/A</v>
      </c>
      <c r="C1290" s="45" t="e">
        <f>VLOOKUP($A1290,EVID_OSEVU!$A$1:$M$4972,3,FALSE)</f>
        <v>#N/A</v>
      </c>
      <c r="D1290" s="45" t="e">
        <f>VLOOKUP($A1290,EVID_OSEVU!$A$1:$M$4972,4,FALSE)</f>
        <v>#N/A</v>
      </c>
      <c r="E1290" s="45" t="e">
        <f>VLOOKUP($A1290,EVID_OSEVU!$A$1:$M$4972,7,FALSE)</f>
        <v>#N/A</v>
      </c>
      <c r="F1290" s="45" t="e">
        <f>VLOOKUP($A1290,EVID_OSEVU!$A$1:$M$4972,8,FALSE)</f>
        <v>#N/A</v>
      </c>
      <c r="G1290" s="45" t="e">
        <f>VLOOKUP($A1290,EVID_OSEVU!$A$1:$M$4972,11,FALSE)</f>
        <v>#N/A</v>
      </c>
      <c r="H1290" s="35"/>
      <c r="I1290" s="48"/>
      <c r="J1290" s="33" t="e">
        <f>VLOOKUP($A1290,EVID_OSEVU!$A$1:$M$4972,11,FALSE)</f>
        <v>#N/A</v>
      </c>
      <c r="K1290" s="39"/>
      <c r="L1290" s="49"/>
      <c r="M1290" s="89" t="e">
        <f t="shared" si="20"/>
        <v>#N/A</v>
      </c>
      <c r="N1290" s="50"/>
      <c r="O1290" s="37" t="e">
        <f>VLOOKUP(EVID_HNOJENI!N1290,HNOJIVA_ALL!$A$2:$Z$3303,4,FALSE)</f>
        <v>#N/A</v>
      </c>
      <c r="P1290" s="51" t="e">
        <f>ROUND(VLOOKUP(EVID_HNOJENI!N1290,HNOJIVA_ALL!$A$2:$Z$3303,14,FALSE)*K1290*IF(L1290="t",10,IF(L1290="kg",0.01,IF(L1290="q",1,IF(L1290="l",0.01*VLOOKUP(EVID_HNOJENI!N1290,HNOJIVA_ALL!$A$2:$AE$3303,31,FALSE),"CHYBA")))),2)</f>
        <v>#N/A</v>
      </c>
      <c r="Q1290" s="51" t="e">
        <f>ROUND(VLOOKUP(EVID_HNOJENI!N1290,HNOJIVA_ALL!$A$2:$Z$3303,15,FALSE)*K1290*IF(L1290="t",10,IF(L1290="kg",0.01,IF(L1290="q",1,IF(L1290="l",0.01*VLOOKUP(EVID_HNOJENI!N1290,HNOJIVA_ALL!$A$2:$AE$3303,31,FALSE),"CHYBA")))),2)</f>
        <v>#N/A</v>
      </c>
      <c r="R1290" s="51" t="e">
        <f>ROUND(VLOOKUP(EVID_HNOJENI!N1290,HNOJIVA_ALL!$A$2:$Z$3303,16,FALSE)*K1290*IF(L1290="t",10,IF(L1290="kg",0.01,IF(L1290="q",1,IF(L1290="l",0.01*VLOOKUP(EVID_HNOJENI!N1290,HNOJIVA_ALL!$A$2:$AE$3303,31,FALSE),"CHYBA")))),2)</f>
        <v>#N/A</v>
      </c>
      <c r="S1290" s="51" t="e">
        <f>ROUND(VLOOKUP(EVID_HNOJENI!N1290,HNOJIVA_ALL!$A$2:$Z$3303,18,FALSE)*K1290*IF(L1290="t",10,IF(L1290="kg",0.01,IF(L1290="q",1,IF(L1290="l",0.01*VLOOKUP(EVID_HNOJENI!N1290,HNOJIVA_ALL!$A$2:$AE$3303,31,FALSE),"CHYBA")))),2)</f>
        <v>#N/A</v>
      </c>
      <c r="T1290" s="51" t="e">
        <f>ROUND(VLOOKUP(EVID_HNOJENI!N1290,HNOJIVA_ALL!$A$2:$Z$3303,17,FALSE)*K1290*IF(L1290="t",10,IF(L1290="kg",0.01,IF(L1290="q",1,IF(L1290="l",0.01*VLOOKUP(EVID_HNOJENI!N1290,HNOJIVA_ALL!$A$2:$AE$3303,31,FALSE),"CHYBA")))),2)</f>
        <v>#N/A</v>
      </c>
      <c r="U1290" s="51" t="e">
        <f>ROUND(VLOOKUP(EVID_HNOJENI!N1290,HNOJIVA_ALL!$A$2:$Z$3303,20,FALSE)*K1290*IF(L1290="t",10,IF(L1290="kg",0.01,IF(L1290="q",1,IF(L1290="l",0.01*VLOOKUP(EVID_HNOJENI!N1290,HNOJIVA_ALL!$A$2:$AE$3303,31,FALSE),"CHYBA")))),2)</f>
        <v>#N/A</v>
      </c>
    </row>
    <row r="1291" spans="1:21" x14ac:dyDescent="0.2">
      <c r="A1291" s="32"/>
      <c r="B1291" s="45" t="e">
        <f>VLOOKUP($A1291,EVID_OSEVU!$A$1:$M$4972,2,FALSE)</f>
        <v>#N/A</v>
      </c>
      <c r="C1291" s="45" t="e">
        <f>VLOOKUP($A1291,EVID_OSEVU!$A$1:$M$4972,3,FALSE)</f>
        <v>#N/A</v>
      </c>
      <c r="D1291" s="45" t="e">
        <f>VLOOKUP($A1291,EVID_OSEVU!$A$1:$M$4972,4,FALSE)</f>
        <v>#N/A</v>
      </c>
      <c r="E1291" s="45" t="e">
        <f>VLOOKUP($A1291,EVID_OSEVU!$A$1:$M$4972,7,FALSE)</f>
        <v>#N/A</v>
      </c>
      <c r="F1291" s="45" t="e">
        <f>VLOOKUP($A1291,EVID_OSEVU!$A$1:$M$4972,8,FALSE)</f>
        <v>#N/A</v>
      </c>
      <c r="G1291" s="45" t="e">
        <f>VLOOKUP($A1291,EVID_OSEVU!$A$1:$M$4972,11,FALSE)</f>
        <v>#N/A</v>
      </c>
      <c r="H1291" s="35"/>
      <c r="I1291" s="48"/>
      <c r="J1291" s="33" t="e">
        <f>VLOOKUP($A1291,EVID_OSEVU!$A$1:$M$4972,11,FALSE)</f>
        <v>#N/A</v>
      </c>
      <c r="K1291" s="39"/>
      <c r="L1291" s="49"/>
      <c r="M1291" s="89" t="e">
        <f t="shared" si="20"/>
        <v>#N/A</v>
      </c>
      <c r="N1291" s="50"/>
      <c r="O1291" s="37" t="e">
        <f>VLOOKUP(EVID_HNOJENI!N1291,HNOJIVA_ALL!$A$2:$Z$3303,4,FALSE)</f>
        <v>#N/A</v>
      </c>
      <c r="P1291" s="51" t="e">
        <f>ROUND(VLOOKUP(EVID_HNOJENI!N1291,HNOJIVA_ALL!$A$2:$Z$3303,14,FALSE)*K1291*IF(L1291="t",10,IF(L1291="kg",0.01,IF(L1291="q",1,IF(L1291="l",0.01*VLOOKUP(EVID_HNOJENI!N1291,HNOJIVA_ALL!$A$2:$AE$3303,31,FALSE),"CHYBA")))),2)</f>
        <v>#N/A</v>
      </c>
      <c r="Q1291" s="51" t="e">
        <f>ROUND(VLOOKUP(EVID_HNOJENI!N1291,HNOJIVA_ALL!$A$2:$Z$3303,15,FALSE)*K1291*IF(L1291="t",10,IF(L1291="kg",0.01,IF(L1291="q",1,IF(L1291="l",0.01*VLOOKUP(EVID_HNOJENI!N1291,HNOJIVA_ALL!$A$2:$AE$3303,31,FALSE),"CHYBA")))),2)</f>
        <v>#N/A</v>
      </c>
      <c r="R1291" s="51" t="e">
        <f>ROUND(VLOOKUP(EVID_HNOJENI!N1291,HNOJIVA_ALL!$A$2:$Z$3303,16,FALSE)*K1291*IF(L1291="t",10,IF(L1291="kg",0.01,IF(L1291="q",1,IF(L1291="l",0.01*VLOOKUP(EVID_HNOJENI!N1291,HNOJIVA_ALL!$A$2:$AE$3303,31,FALSE),"CHYBA")))),2)</f>
        <v>#N/A</v>
      </c>
      <c r="S1291" s="51" t="e">
        <f>ROUND(VLOOKUP(EVID_HNOJENI!N1291,HNOJIVA_ALL!$A$2:$Z$3303,18,FALSE)*K1291*IF(L1291="t",10,IF(L1291="kg",0.01,IF(L1291="q",1,IF(L1291="l",0.01*VLOOKUP(EVID_HNOJENI!N1291,HNOJIVA_ALL!$A$2:$AE$3303,31,FALSE),"CHYBA")))),2)</f>
        <v>#N/A</v>
      </c>
      <c r="T1291" s="51" t="e">
        <f>ROUND(VLOOKUP(EVID_HNOJENI!N1291,HNOJIVA_ALL!$A$2:$Z$3303,17,FALSE)*K1291*IF(L1291="t",10,IF(L1291="kg",0.01,IF(L1291="q",1,IF(L1291="l",0.01*VLOOKUP(EVID_HNOJENI!N1291,HNOJIVA_ALL!$A$2:$AE$3303,31,FALSE),"CHYBA")))),2)</f>
        <v>#N/A</v>
      </c>
      <c r="U1291" s="51" t="e">
        <f>ROUND(VLOOKUP(EVID_HNOJENI!N1291,HNOJIVA_ALL!$A$2:$Z$3303,20,FALSE)*K1291*IF(L1291="t",10,IF(L1291="kg",0.01,IF(L1291="q",1,IF(L1291="l",0.01*VLOOKUP(EVID_HNOJENI!N1291,HNOJIVA_ALL!$A$2:$AE$3303,31,FALSE),"CHYBA")))),2)</f>
        <v>#N/A</v>
      </c>
    </row>
    <row r="1292" spans="1:21" x14ac:dyDescent="0.2">
      <c r="A1292" s="32"/>
      <c r="B1292" s="45" t="e">
        <f>VLOOKUP($A1292,EVID_OSEVU!$A$1:$M$4972,2,FALSE)</f>
        <v>#N/A</v>
      </c>
      <c r="C1292" s="45" t="e">
        <f>VLOOKUP($A1292,EVID_OSEVU!$A$1:$M$4972,3,FALSE)</f>
        <v>#N/A</v>
      </c>
      <c r="D1292" s="45" t="e">
        <f>VLOOKUP($A1292,EVID_OSEVU!$A$1:$M$4972,4,FALSE)</f>
        <v>#N/A</v>
      </c>
      <c r="E1292" s="45" t="e">
        <f>VLOOKUP($A1292,EVID_OSEVU!$A$1:$M$4972,7,FALSE)</f>
        <v>#N/A</v>
      </c>
      <c r="F1292" s="45" t="e">
        <f>VLOOKUP($A1292,EVID_OSEVU!$A$1:$M$4972,8,FALSE)</f>
        <v>#N/A</v>
      </c>
      <c r="G1292" s="45" t="e">
        <f>VLOOKUP($A1292,EVID_OSEVU!$A$1:$M$4972,11,FALSE)</f>
        <v>#N/A</v>
      </c>
      <c r="H1292" s="35"/>
      <c r="I1292" s="48"/>
      <c r="J1292" s="33" t="e">
        <f>VLOOKUP($A1292,EVID_OSEVU!$A$1:$M$4972,11,FALSE)</f>
        <v>#N/A</v>
      </c>
      <c r="K1292" s="39"/>
      <c r="L1292" s="49"/>
      <c r="M1292" s="89" t="e">
        <f t="shared" si="20"/>
        <v>#N/A</v>
      </c>
      <c r="N1292" s="50"/>
      <c r="O1292" s="37" t="e">
        <f>VLOOKUP(EVID_HNOJENI!N1292,HNOJIVA_ALL!$A$2:$Z$3303,4,FALSE)</f>
        <v>#N/A</v>
      </c>
      <c r="P1292" s="51" t="e">
        <f>ROUND(VLOOKUP(EVID_HNOJENI!N1292,HNOJIVA_ALL!$A$2:$Z$3303,14,FALSE)*K1292*IF(L1292="t",10,IF(L1292="kg",0.01,IF(L1292="q",1,IF(L1292="l",0.01*VLOOKUP(EVID_HNOJENI!N1292,HNOJIVA_ALL!$A$2:$AE$3303,31,FALSE),"CHYBA")))),2)</f>
        <v>#N/A</v>
      </c>
      <c r="Q1292" s="51" t="e">
        <f>ROUND(VLOOKUP(EVID_HNOJENI!N1292,HNOJIVA_ALL!$A$2:$Z$3303,15,FALSE)*K1292*IF(L1292="t",10,IF(L1292="kg",0.01,IF(L1292="q",1,IF(L1292="l",0.01*VLOOKUP(EVID_HNOJENI!N1292,HNOJIVA_ALL!$A$2:$AE$3303,31,FALSE),"CHYBA")))),2)</f>
        <v>#N/A</v>
      </c>
      <c r="R1292" s="51" t="e">
        <f>ROUND(VLOOKUP(EVID_HNOJENI!N1292,HNOJIVA_ALL!$A$2:$Z$3303,16,FALSE)*K1292*IF(L1292="t",10,IF(L1292="kg",0.01,IF(L1292="q",1,IF(L1292="l",0.01*VLOOKUP(EVID_HNOJENI!N1292,HNOJIVA_ALL!$A$2:$AE$3303,31,FALSE),"CHYBA")))),2)</f>
        <v>#N/A</v>
      </c>
      <c r="S1292" s="51" t="e">
        <f>ROUND(VLOOKUP(EVID_HNOJENI!N1292,HNOJIVA_ALL!$A$2:$Z$3303,18,FALSE)*K1292*IF(L1292="t",10,IF(L1292="kg",0.01,IF(L1292="q",1,IF(L1292="l",0.01*VLOOKUP(EVID_HNOJENI!N1292,HNOJIVA_ALL!$A$2:$AE$3303,31,FALSE),"CHYBA")))),2)</f>
        <v>#N/A</v>
      </c>
      <c r="T1292" s="51" t="e">
        <f>ROUND(VLOOKUP(EVID_HNOJENI!N1292,HNOJIVA_ALL!$A$2:$Z$3303,17,FALSE)*K1292*IF(L1292="t",10,IF(L1292="kg",0.01,IF(L1292="q",1,IF(L1292="l",0.01*VLOOKUP(EVID_HNOJENI!N1292,HNOJIVA_ALL!$A$2:$AE$3303,31,FALSE),"CHYBA")))),2)</f>
        <v>#N/A</v>
      </c>
      <c r="U1292" s="51" t="e">
        <f>ROUND(VLOOKUP(EVID_HNOJENI!N1292,HNOJIVA_ALL!$A$2:$Z$3303,20,FALSE)*K1292*IF(L1292="t",10,IF(L1292="kg",0.01,IF(L1292="q",1,IF(L1292="l",0.01*VLOOKUP(EVID_HNOJENI!N1292,HNOJIVA_ALL!$A$2:$AE$3303,31,FALSE),"CHYBA")))),2)</f>
        <v>#N/A</v>
      </c>
    </row>
    <row r="1293" spans="1:21" x14ac:dyDescent="0.2">
      <c r="A1293" s="32"/>
      <c r="B1293" s="45" t="e">
        <f>VLOOKUP($A1293,EVID_OSEVU!$A$1:$M$4972,2,FALSE)</f>
        <v>#N/A</v>
      </c>
      <c r="C1293" s="45" t="e">
        <f>VLOOKUP($A1293,EVID_OSEVU!$A$1:$M$4972,3,FALSE)</f>
        <v>#N/A</v>
      </c>
      <c r="D1293" s="45" t="e">
        <f>VLOOKUP($A1293,EVID_OSEVU!$A$1:$M$4972,4,FALSE)</f>
        <v>#N/A</v>
      </c>
      <c r="E1293" s="45" t="e">
        <f>VLOOKUP($A1293,EVID_OSEVU!$A$1:$M$4972,7,FALSE)</f>
        <v>#N/A</v>
      </c>
      <c r="F1293" s="45" t="e">
        <f>VLOOKUP($A1293,EVID_OSEVU!$A$1:$M$4972,8,FALSE)</f>
        <v>#N/A</v>
      </c>
      <c r="G1293" s="45" t="e">
        <f>VLOOKUP($A1293,EVID_OSEVU!$A$1:$M$4972,11,FALSE)</f>
        <v>#N/A</v>
      </c>
      <c r="H1293" s="35"/>
      <c r="I1293" s="48"/>
      <c r="J1293" s="33" t="e">
        <f>VLOOKUP($A1293,EVID_OSEVU!$A$1:$M$4972,11,FALSE)</f>
        <v>#N/A</v>
      </c>
      <c r="K1293" s="39"/>
      <c r="L1293" s="49"/>
      <c r="M1293" s="89" t="e">
        <f t="shared" si="20"/>
        <v>#N/A</v>
      </c>
      <c r="N1293" s="50"/>
      <c r="O1293" s="37" t="e">
        <f>VLOOKUP(EVID_HNOJENI!N1293,HNOJIVA_ALL!$A$2:$Z$3303,4,FALSE)</f>
        <v>#N/A</v>
      </c>
      <c r="P1293" s="51" t="e">
        <f>ROUND(VLOOKUP(EVID_HNOJENI!N1293,HNOJIVA_ALL!$A$2:$Z$3303,14,FALSE)*K1293*IF(L1293="t",10,IF(L1293="kg",0.01,IF(L1293="q",1,IF(L1293="l",0.01*VLOOKUP(EVID_HNOJENI!N1293,HNOJIVA_ALL!$A$2:$AE$3303,31,FALSE),"CHYBA")))),2)</f>
        <v>#N/A</v>
      </c>
      <c r="Q1293" s="51" t="e">
        <f>ROUND(VLOOKUP(EVID_HNOJENI!N1293,HNOJIVA_ALL!$A$2:$Z$3303,15,FALSE)*K1293*IF(L1293="t",10,IF(L1293="kg",0.01,IF(L1293="q",1,IF(L1293="l",0.01*VLOOKUP(EVID_HNOJENI!N1293,HNOJIVA_ALL!$A$2:$AE$3303,31,FALSE),"CHYBA")))),2)</f>
        <v>#N/A</v>
      </c>
      <c r="R1293" s="51" t="e">
        <f>ROUND(VLOOKUP(EVID_HNOJENI!N1293,HNOJIVA_ALL!$A$2:$Z$3303,16,FALSE)*K1293*IF(L1293="t",10,IF(L1293="kg",0.01,IF(L1293="q",1,IF(L1293="l",0.01*VLOOKUP(EVID_HNOJENI!N1293,HNOJIVA_ALL!$A$2:$AE$3303,31,FALSE),"CHYBA")))),2)</f>
        <v>#N/A</v>
      </c>
      <c r="S1293" s="51" t="e">
        <f>ROUND(VLOOKUP(EVID_HNOJENI!N1293,HNOJIVA_ALL!$A$2:$Z$3303,18,FALSE)*K1293*IF(L1293="t",10,IF(L1293="kg",0.01,IF(L1293="q",1,IF(L1293="l",0.01*VLOOKUP(EVID_HNOJENI!N1293,HNOJIVA_ALL!$A$2:$AE$3303,31,FALSE),"CHYBA")))),2)</f>
        <v>#N/A</v>
      </c>
      <c r="T1293" s="51" t="e">
        <f>ROUND(VLOOKUP(EVID_HNOJENI!N1293,HNOJIVA_ALL!$A$2:$Z$3303,17,FALSE)*K1293*IF(L1293="t",10,IF(L1293="kg",0.01,IF(L1293="q",1,IF(L1293="l",0.01*VLOOKUP(EVID_HNOJENI!N1293,HNOJIVA_ALL!$A$2:$AE$3303,31,FALSE),"CHYBA")))),2)</f>
        <v>#N/A</v>
      </c>
      <c r="U1293" s="51" t="e">
        <f>ROUND(VLOOKUP(EVID_HNOJENI!N1293,HNOJIVA_ALL!$A$2:$Z$3303,20,FALSE)*K1293*IF(L1293="t",10,IF(L1293="kg",0.01,IF(L1293="q",1,IF(L1293="l",0.01*VLOOKUP(EVID_HNOJENI!N1293,HNOJIVA_ALL!$A$2:$AE$3303,31,FALSE),"CHYBA")))),2)</f>
        <v>#N/A</v>
      </c>
    </row>
    <row r="1294" spans="1:21" x14ac:dyDescent="0.2">
      <c r="A1294" s="32"/>
      <c r="B1294" s="45" t="e">
        <f>VLOOKUP($A1294,EVID_OSEVU!$A$1:$M$4972,2,FALSE)</f>
        <v>#N/A</v>
      </c>
      <c r="C1294" s="45" t="e">
        <f>VLOOKUP($A1294,EVID_OSEVU!$A$1:$M$4972,3,FALSE)</f>
        <v>#N/A</v>
      </c>
      <c r="D1294" s="45" t="e">
        <f>VLOOKUP($A1294,EVID_OSEVU!$A$1:$M$4972,4,FALSE)</f>
        <v>#N/A</v>
      </c>
      <c r="E1294" s="45" t="e">
        <f>VLOOKUP($A1294,EVID_OSEVU!$A$1:$M$4972,7,FALSE)</f>
        <v>#N/A</v>
      </c>
      <c r="F1294" s="45" t="e">
        <f>VLOOKUP($A1294,EVID_OSEVU!$A$1:$M$4972,8,FALSE)</f>
        <v>#N/A</v>
      </c>
      <c r="G1294" s="45" t="e">
        <f>VLOOKUP($A1294,EVID_OSEVU!$A$1:$M$4972,11,FALSE)</f>
        <v>#N/A</v>
      </c>
      <c r="H1294" s="35"/>
      <c r="I1294" s="48"/>
      <c r="J1294" s="33" t="e">
        <f>VLOOKUP($A1294,EVID_OSEVU!$A$1:$M$4972,11,FALSE)</f>
        <v>#N/A</v>
      </c>
      <c r="K1294" s="39"/>
      <c r="L1294" s="49"/>
      <c r="M1294" s="89" t="e">
        <f t="shared" si="20"/>
        <v>#N/A</v>
      </c>
      <c r="N1294" s="50"/>
      <c r="O1294" s="37" t="e">
        <f>VLOOKUP(EVID_HNOJENI!N1294,HNOJIVA_ALL!$A$2:$Z$3303,4,FALSE)</f>
        <v>#N/A</v>
      </c>
      <c r="P1294" s="51" t="e">
        <f>ROUND(VLOOKUP(EVID_HNOJENI!N1294,HNOJIVA_ALL!$A$2:$Z$3303,14,FALSE)*K1294*IF(L1294="t",10,IF(L1294="kg",0.01,IF(L1294="q",1,IF(L1294="l",0.01*VLOOKUP(EVID_HNOJENI!N1294,HNOJIVA_ALL!$A$2:$AE$3303,31,FALSE),"CHYBA")))),2)</f>
        <v>#N/A</v>
      </c>
      <c r="Q1294" s="51" t="e">
        <f>ROUND(VLOOKUP(EVID_HNOJENI!N1294,HNOJIVA_ALL!$A$2:$Z$3303,15,FALSE)*K1294*IF(L1294="t",10,IF(L1294="kg",0.01,IF(L1294="q",1,IF(L1294="l",0.01*VLOOKUP(EVID_HNOJENI!N1294,HNOJIVA_ALL!$A$2:$AE$3303,31,FALSE),"CHYBA")))),2)</f>
        <v>#N/A</v>
      </c>
      <c r="R1294" s="51" t="e">
        <f>ROUND(VLOOKUP(EVID_HNOJENI!N1294,HNOJIVA_ALL!$A$2:$Z$3303,16,FALSE)*K1294*IF(L1294="t",10,IF(L1294="kg",0.01,IF(L1294="q",1,IF(L1294="l",0.01*VLOOKUP(EVID_HNOJENI!N1294,HNOJIVA_ALL!$A$2:$AE$3303,31,FALSE),"CHYBA")))),2)</f>
        <v>#N/A</v>
      </c>
      <c r="S1294" s="51" t="e">
        <f>ROUND(VLOOKUP(EVID_HNOJENI!N1294,HNOJIVA_ALL!$A$2:$Z$3303,18,FALSE)*K1294*IF(L1294="t",10,IF(L1294="kg",0.01,IF(L1294="q",1,IF(L1294="l",0.01*VLOOKUP(EVID_HNOJENI!N1294,HNOJIVA_ALL!$A$2:$AE$3303,31,FALSE),"CHYBA")))),2)</f>
        <v>#N/A</v>
      </c>
      <c r="T1294" s="51" t="e">
        <f>ROUND(VLOOKUP(EVID_HNOJENI!N1294,HNOJIVA_ALL!$A$2:$Z$3303,17,FALSE)*K1294*IF(L1294="t",10,IF(L1294="kg",0.01,IF(L1294="q",1,IF(L1294="l",0.01*VLOOKUP(EVID_HNOJENI!N1294,HNOJIVA_ALL!$A$2:$AE$3303,31,FALSE),"CHYBA")))),2)</f>
        <v>#N/A</v>
      </c>
      <c r="U1294" s="51" t="e">
        <f>ROUND(VLOOKUP(EVID_HNOJENI!N1294,HNOJIVA_ALL!$A$2:$Z$3303,20,FALSE)*K1294*IF(L1294="t",10,IF(L1294="kg",0.01,IF(L1294="q",1,IF(L1294="l",0.01*VLOOKUP(EVID_HNOJENI!N1294,HNOJIVA_ALL!$A$2:$AE$3303,31,FALSE),"CHYBA")))),2)</f>
        <v>#N/A</v>
      </c>
    </row>
    <row r="1295" spans="1:21" x14ac:dyDescent="0.2">
      <c r="A1295" s="32"/>
      <c r="B1295" s="45" t="e">
        <f>VLOOKUP($A1295,EVID_OSEVU!$A$1:$M$4972,2,FALSE)</f>
        <v>#N/A</v>
      </c>
      <c r="C1295" s="45" t="e">
        <f>VLOOKUP($A1295,EVID_OSEVU!$A$1:$M$4972,3,FALSE)</f>
        <v>#N/A</v>
      </c>
      <c r="D1295" s="45" t="e">
        <f>VLOOKUP($A1295,EVID_OSEVU!$A$1:$M$4972,4,FALSE)</f>
        <v>#N/A</v>
      </c>
      <c r="E1295" s="45" t="e">
        <f>VLOOKUP($A1295,EVID_OSEVU!$A$1:$M$4972,7,FALSE)</f>
        <v>#N/A</v>
      </c>
      <c r="F1295" s="45" t="e">
        <f>VLOOKUP($A1295,EVID_OSEVU!$A$1:$M$4972,8,FALSE)</f>
        <v>#N/A</v>
      </c>
      <c r="G1295" s="45" t="e">
        <f>VLOOKUP($A1295,EVID_OSEVU!$A$1:$M$4972,11,FALSE)</f>
        <v>#N/A</v>
      </c>
      <c r="H1295" s="35"/>
      <c r="I1295" s="48"/>
      <c r="J1295" s="33" t="e">
        <f>VLOOKUP($A1295,EVID_OSEVU!$A$1:$M$4972,11,FALSE)</f>
        <v>#N/A</v>
      </c>
      <c r="K1295" s="39"/>
      <c r="L1295" s="49"/>
      <c r="M1295" s="89" t="e">
        <f t="shared" si="20"/>
        <v>#N/A</v>
      </c>
      <c r="N1295" s="50"/>
      <c r="O1295" s="37" t="e">
        <f>VLOOKUP(EVID_HNOJENI!N1295,HNOJIVA_ALL!$A$2:$Z$3303,4,FALSE)</f>
        <v>#N/A</v>
      </c>
      <c r="P1295" s="51" t="e">
        <f>ROUND(VLOOKUP(EVID_HNOJENI!N1295,HNOJIVA_ALL!$A$2:$Z$3303,14,FALSE)*K1295*IF(L1295="t",10,IF(L1295="kg",0.01,IF(L1295="q",1,IF(L1295="l",0.01*VLOOKUP(EVID_HNOJENI!N1295,HNOJIVA_ALL!$A$2:$AE$3303,31,FALSE),"CHYBA")))),2)</f>
        <v>#N/A</v>
      </c>
      <c r="Q1295" s="51" t="e">
        <f>ROUND(VLOOKUP(EVID_HNOJENI!N1295,HNOJIVA_ALL!$A$2:$Z$3303,15,FALSE)*K1295*IF(L1295="t",10,IF(L1295="kg",0.01,IF(L1295="q",1,IF(L1295="l",0.01*VLOOKUP(EVID_HNOJENI!N1295,HNOJIVA_ALL!$A$2:$AE$3303,31,FALSE),"CHYBA")))),2)</f>
        <v>#N/A</v>
      </c>
      <c r="R1295" s="51" t="e">
        <f>ROUND(VLOOKUP(EVID_HNOJENI!N1295,HNOJIVA_ALL!$A$2:$Z$3303,16,FALSE)*K1295*IF(L1295="t",10,IF(L1295="kg",0.01,IF(L1295="q",1,IF(L1295="l",0.01*VLOOKUP(EVID_HNOJENI!N1295,HNOJIVA_ALL!$A$2:$AE$3303,31,FALSE),"CHYBA")))),2)</f>
        <v>#N/A</v>
      </c>
      <c r="S1295" s="51" t="e">
        <f>ROUND(VLOOKUP(EVID_HNOJENI!N1295,HNOJIVA_ALL!$A$2:$Z$3303,18,FALSE)*K1295*IF(L1295="t",10,IF(L1295="kg",0.01,IF(L1295="q",1,IF(L1295="l",0.01*VLOOKUP(EVID_HNOJENI!N1295,HNOJIVA_ALL!$A$2:$AE$3303,31,FALSE),"CHYBA")))),2)</f>
        <v>#N/A</v>
      </c>
      <c r="T1295" s="51" t="e">
        <f>ROUND(VLOOKUP(EVID_HNOJENI!N1295,HNOJIVA_ALL!$A$2:$Z$3303,17,FALSE)*K1295*IF(L1295="t",10,IF(L1295="kg",0.01,IF(L1295="q",1,IF(L1295="l",0.01*VLOOKUP(EVID_HNOJENI!N1295,HNOJIVA_ALL!$A$2:$AE$3303,31,FALSE),"CHYBA")))),2)</f>
        <v>#N/A</v>
      </c>
      <c r="U1295" s="51" t="e">
        <f>ROUND(VLOOKUP(EVID_HNOJENI!N1295,HNOJIVA_ALL!$A$2:$Z$3303,20,FALSE)*K1295*IF(L1295="t",10,IF(L1295="kg",0.01,IF(L1295="q",1,IF(L1295="l",0.01*VLOOKUP(EVID_HNOJENI!N1295,HNOJIVA_ALL!$A$2:$AE$3303,31,FALSE),"CHYBA")))),2)</f>
        <v>#N/A</v>
      </c>
    </row>
    <row r="1296" spans="1:21" x14ac:dyDescent="0.2">
      <c r="A1296" s="32"/>
      <c r="B1296" s="45" t="e">
        <f>VLOOKUP($A1296,EVID_OSEVU!$A$1:$M$4972,2,FALSE)</f>
        <v>#N/A</v>
      </c>
      <c r="C1296" s="45" t="e">
        <f>VLOOKUP($A1296,EVID_OSEVU!$A$1:$M$4972,3,FALSE)</f>
        <v>#N/A</v>
      </c>
      <c r="D1296" s="45" t="e">
        <f>VLOOKUP($A1296,EVID_OSEVU!$A$1:$M$4972,4,FALSE)</f>
        <v>#N/A</v>
      </c>
      <c r="E1296" s="45" t="e">
        <f>VLOOKUP($A1296,EVID_OSEVU!$A$1:$M$4972,7,FALSE)</f>
        <v>#N/A</v>
      </c>
      <c r="F1296" s="45" t="e">
        <f>VLOOKUP($A1296,EVID_OSEVU!$A$1:$M$4972,8,FALSE)</f>
        <v>#N/A</v>
      </c>
      <c r="G1296" s="45" t="e">
        <f>VLOOKUP($A1296,EVID_OSEVU!$A$1:$M$4972,11,FALSE)</f>
        <v>#N/A</v>
      </c>
      <c r="H1296" s="35"/>
      <c r="I1296" s="48"/>
      <c r="J1296" s="33" t="e">
        <f>VLOOKUP($A1296,EVID_OSEVU!$A$1:$M$4972,11,FALSE)</f>
        <v>#N/A</v>
      </c>
      <c r="K1296" s="39"/>
      <c r="L1296" s="49"/>
      <c r="M1296" s="89" t="e">
        <f t="shared" si="20"/>
        <v>#N/A</v>
      </c>
      <c r="N1296" s="50"/>
      <c r="O1296" s="37" t="e">
        <f>VLOOKUP(EVID_HNOJENI!N1296,HNOJIVA_ALL!$A$2:$Z$3303,4,FALSE)</f>
        <v>#N/A</v>
      </c>
      <c r="P1296" s="51" t="e">
        <f>ROUND(VLOOKUP(EVID_HNOJENI!N1296,HNOJIVA_ALL!$A$2:$Z$3303,14,FALSE)*K1296*IF(L1296="t",10,IF(L1296="kg",0.01,IF(L1296="q",1,IF(L1296="l",0.01*VLOOKUP(EVID_HNOJENI!N1296,HNOJIVA_ALL!$A$2:$AE$3303,31,FALSE),"CHYBA")))),2)</f>
        <v>#N/A</v>
      </c>
      <c r="Q1296" s="51" t="e">
        <f>ROUND(VLOOKUP(EVID_HNOJENI!N1296,HNOJIVA_ALL!$A$2:$Z$3303,15,FALSE)*K1296*IF(L1296="t",10,IF(L1296="kg",0.01,IF(L1296="q",1,IF(L1296="l",0.01*VLOOKUP(EVID_HNOJENI!N1296,HNOJIVA_ALL!$A$2:$AE$3303,31,FALSE),"CHYBA")))),2)</f>
        <v>#N/A</v>
      </c>
      <c r="R1296" s="51" t="e">
        <f>ROUND(VLOOKUP(EVID_HNOJENI!N1296,HNOJIVA_ALL!$A$2:$Z$3303,16,FALSE)*K1296*IF(L1296="t",10,IF(L1296="kg",0.01,IF(L1296="q",1,IF(L1296="l",0.01*VLOOKUP(EVID_HNOJENI!N1296,HNOJIVA_ALL!$A$2:$AE$3303,31,FALSE),"CHYBA")))),2)</f>
        <v>#N/A</v>
      </c>
      <c r="S1296" s="51" t="e">
        <f>ROUND(VLOOKUP(EVID_HNOJENI!N1296,HNOJIVA_ALL!$A$2:$Z$3303,18,FALSE)*K1296*IF(L1296="t",10,IF(L1296="kg",0.01,IF(L1296="q",1,IF(L1296="l",0.01*VLOOKUP(EVID_HNOJENI!N1296,HNOJIVA_ALL!$A$2:$AE$3303,31,FALSE),"CHYBA")))),2)</f>
        <v>#N/A</v>
      </c>
      <c r="T1296" s="51" t="e">
        <f>ROUND(VLOOKUP(EVID_HNOJENI!N1296,HNOJIVA_ALL!$A$2:$Z$3303,17,FALSE)*K1296*IF(L1296="t",10,IF(L1296="kg",0.01,IF(L1296="q",1,IF(L1296="l",0.01*VLOOKUP(EVID_HNOJENI!N1296,HNOJIVA_ALL!$A$2:$AE$3303,31,FALSE),"CHYBA")))),2)</f>
        <v>#N/A</v>
      </c>
      <c r="U1296" s="51" t="e">
        <f>ROUND(VLOOKUP(EVID_HNOJENI!N1296,HNOJIVA_ALL!$A$2:$Z$3303,20,FALSE)*K1296*IF(L1296="t",10,IF(L1296="kg",0.01,IF(L1296="q",1,IF(L1296="l",0.01*VLOOKUP(EVID_HNOJENI!N1296,HNOJIVA_ALL!$A$2:$AE$3303,31,FALSE),"CHYBA")))),2)</f>
        <v>#N/A</v>
      </c>
    </row>
    <row r="1297" spans="1:21" x14ac:dyDescent="0.2">
      <c r="A1297" s="32"/>
      <c r="B1297" s="45" t="e">
        <f>VLOOKUP($A1297,EVID_OSEVU!$A$1:$M$4972,2,FALSE)</f>
        <v>#N/A</v>
      </c>
      <c r="C1297" s="45" t="e">
        <f>VLOOKUP($A1297,EVID_OSEVU!$A$1:$M$4972,3,FALSE)</f>
        <v>#N/A</v>
      </c>
      <c r="D1297" s="45" t="e">
        <f>VLOOKUP($A1297,EVID_OSEVU!$A$1:$M$4972,4,FALSE)</f>
        <v>#N/A</v>
      </c>
      <c r="E1297" s="45" t="e">
        <f>VLOOKUP($A1297,EVID_OSEVU!$A$1:$M$4972,7,FALSE)</f>
        <v>#N/A</v>
      </c>
      <c r="F1297" s="45" t="e">
        <f>VLOOKUP($A1297,EVID_OSEVU!$A$1:$M$4972,8,FALSE)</f>
        <v>#N/A</v>
      </c>
      <c r="G1297" s="45" t="e">
        <f>VLOOKUP($A1297,EVID_OSEVU!$A$1:$M$4972,11,FALSE)</f>
        <v>#N/A</v>
      </c>
      <c r="H1297" s="35"/>
      <c r="I1297" s="48"/>
      <c r="J1297" s="33" t="e">
        <f>VLOOKUP($A1297,EVID_OSEVU!$A$1:$M$4972,11,FALSE)</f>
        <v>#N/A</v>
      </c>
      <c r="K1297" s="39"/>
      <c r="L1297" s="49"/>
      <c r="M1297" s="89" t="e">
        <f t="shared" si="20"/>
        <v>#N/A</v>
      </c>
      <c r="N1297" s="50"/>
      <c r="O1297" s="37" t="e">
        <f>VLOOKUP(EVID_HNOJENI!N1297,HNOJIVA_ALL!$A$2:$Z$3303,4,FALSE)</f>
        <v>#N/A</v>
      </c>
      <c r="P1297" s="51" t="e">
        <f>ROUND(VLOOKUP(EVID_HNOJENI!N1297,HNOJIVA_ALL!$A$2:$Z$3303,14,FALSE)*K1297*IF(L1297="t",10,IF(L1297="kg",0.01,IF(L1297="q",1,IF(L1297="l",0.01*VLOOKUP(EVID_HNOJENI!N1297,HNOJIVA_ALL!$A$2:$AE$3303,31,FALSE),"CHYBA")))),2)</f>
        <v>#N/A</v>
      </c>
      <c r="Q1297" s="51" t="e">
        <f>ROUND(VLOOKUP(EVID_HNOJENI!N1297,HNOJIVA_ALL!$A$2:$Z$3303,15,FALSE)*K1297*IF(L1297="t",10,IF(L1297="kg",0.01,IF(L1297="q",1,IF(L1297="l",0.01*VLOOKUP(EVID_HNOJENI!N1297,HNOJIVA_ALL!$A$2:$AE$3303,31,FALSE),"CHYBA")))),2)</f>
        <v>#N/A</v>
      </c>
      <c r="R1297" s="51" t="e">
        <f>ROUND(VLOOKUP(EVID_HNOJENI!N1297,HNOJIVA_ALL!$A$2:$Z$3303,16,FALSE)*K1297*IF(L1297="t",10,IF(L1297="kg",0.01,IF(L1297="q",1,IF(L1297="l",0.01*VLOOKUP(EVID_HNOJENI!N1297,HNOJIVA_ALL!$A$2:$AE$3303,31,FALSE),"CHYBA")))),2)</f>
        <v>#N/A</v>
      </c>
      <c r="S1297" s="51" t="e">
        <f>ROUND(VLOOKUP(EVID_HNOJENI!N1297,HNOJIVA_ALL!$A$2:$Z$3303,18,FALSE)*K1297*IF(L1297="t",10,IF(L1297="kg",0.01,IF(L1297="q",1,IF(L1297="l",0.01*VLOOKUP(EVID_HNOJENI!N1297,HNOJIVA_ALL!$A$2:$AE$3303,31,FALSE),"CHYBA")))),2)</f>
        <v>#N/A</v>
      </c>
      <c r="T1297" s="51" t="e">
        <f>ROUND(VLOOKUP(EVID_HNOJENI!N1297,HNOJIVA_ALL!$A$2:$Z$3303,17,FALSE)*K1297*IF(L1297="t",10,IF(L1297="kg",0.01,IF(L1297="q",1,IF(L1297="l",0.01*VLOOKUP(EVID_HNOJENI!N1297,HNOJIVA_ALL!$A$2:$AE$3303,31,FALSE),"CHYBA")))),2)</f>
        <v>#N/A</v>
      </c>
      <c r="U1297" s="51" t="e">
        <f>ROUND(VLOOKUP(EVID_HNOJENI!N1297,HNOJIVA_ALL!$A$2:$Z$3303,20,FALSE)*K1297*IF(L1297="t",10,IF(L1297="kg",0.01,IF(L1297="q",1,IF(L1297="l",0.01*VLOOKUP(EVID_HNOJENI!N1297,HNOJIVA_ALL!$A$2:$AE$3303,31,FALSE),"CHYBA")))),2)</f>
        <v>#N/A</v>
      </c>
    </row>
    <row r="1298" spans="1:21" x14ac:dyDescent="0.2">
      <c r="A1298" s="32"/>
      <c r="B1298" s="45" t="e">
        <f>VLOOKUP($A1298,EVID_OSEVU!$A$1:$M$4972,2,FALSE)</f>
        <v>#N/A</v>
      </c>
      <c r="C1298" s="45" t="e">
        <f>VLOOKUP($A1298,EVID_OSEVU!$A$1:$M$4972,3,FALSE)</f>
        <v>#N/A</v>
      </c>
      <c r="D1298" s="45" t="e">
        <f>VLOOKUP($A1298,EVID_OSEVU!$A$1:$M$4972,4,FALSE)</f>
        <v>#N/A</v>
      </c>
      <c r="E1298" s="45" t="e">
        <f>VLOOKUP($A1298,EVID_OSEVU!$A$1:$M$4972,7,FALSE)</f>
        <v>#N/A</v>
      </c>
      <c r="F1298" s="45" t="e">
        <f>VLOOKUP($A1298,EVID_OSEVU!$A$1:$M$4972,8,FALSE)</f>
        <v>#N/A</v>
      </c>
      <c r="G1298" s="45" t="e">
        <f>VLOOKUP($A1298,EVID_OSEVU!$A$1:$M$4972,11,FALSE)</f>
        <v>#N/A</v>
      </c>
      <c r="H1298" s="35"/>
      <c r="I1298" s="48"/>
      <c r="J1298" s="33" t="e">
        <f>VLOOKUP($A1298,EVID_OSEVU!$A$1:$M$4972,11,FALSE)</f>
        <v>#N/A</v>
      </c>
      <c r="K1298" s="39"/>
      <c r="L1298" s="49"/>
      <c r="M1298" s="89" t="e">
        <f t="shared" si="20"/>
        <v>#N/A</v>
      </c>
      <c r="N1298" s="50"/>
      <c r="O1298" s="37" t="e">
        <f>VLOOKUP(EVID_HNOJENI!N1298,HNOJIVA_ALL!$A$2:$Z$3303,4,FALSE)</f>
        <v>#N/A</v>
      </c>
      <c r="P1298" s="51" t="e">
        <f>ROUND(VLOOKUP(EVID_HNOJENI!N1298,HNOJIVA_ALL!$A$2:$Z$3303,14,FALSE)*K1298*IF(L1298="t",10,IF(L1298="kg",0.01,IF(L1298="q",1,IF(L1298="l",0.01*VLOOKUP(EVID_HNOJENI!N1298,HNOJIVA_ALL!$A$2:$AE$3303,31,FALSE),"CHYBA")))),2)</f>
        <v>#N/A</v>
      </c>
      <c r="Q1298" s="51" t="e">
        <f>ROUND(VLOOKUP(EVID_HNOJENI!N1298,HNOJIVA_ALL!$A$2:$Z$3303,15,FALSE)*K1298*IF(L1298="t",10,IF(L1298="kg",0.01,IF(L1298="q",1,IF(L1298="l",0.01*VLOOKUP(EVID_HNOJENI!N1298,HNOJIVA_ALL!$A$2:$AE$3303,31,FALSE),"CHYBA")))),2)</f>
        <v>#N/A</v>
      </c>
      <c r="R1298" s="51" t="e">
        <f>ROUND(VLOOKUP(EVID_HNOJENI!N1298,HNOJIVA_ALL!$A$2:$Z$3303,16,FALSE)*K1298*IF(L1298="t",10,IF(L1298="kg",0.01,IF(L1298="q",1,IF(L1298="l",0.01*VLOOKUP(EVID_HNOJENI!N1298,HNOJIVA_ALL!$A$2:$AE$3303,31,FALSE),"CHYBA")))),2)</f>
        <v>#N/A</v>
      </c>
      <c r="S1298" s="51" t="e">
        <f>ROUND(VLOOKUP(EVID_HNOJENI!N1298,HNOJIVA_ALL!$A$2:$Z$3303,18,FALSE)*K1298*IF(L1298="t",10,IF(L1298="kg",0.01,IF(L1298="q",1,IF(L1298="l",0.01*VLOOKUP(EVID_HNOJENI!N1298,HNOJIVA_ALL!$A$2:$AE$3303,31,FALSE),"CHYBA")))),2)</f>
        <v>#N/A</v>
      </c>
      <c r="T1298" s="51" t="e">
        <f>ROUND(VLOOKUP(EVID_HNOJENI!N1298,HNOJIVA_ALL!$A$2:$Z$3303,17,FALSE)*K1298*IF(L1298="t",10,IF(L1298="kg",0.01,IF(L1298="q",1,IF(L1298="l",0.01*VLOOKUP(EVID_HNOJENI!N1298,HNOJIVA_ALL!$A$2:$AE$3303,31,FALSE),"CHYBA")))),2)</f>
        <v>#N/A</v>
      </c>
      <c r="U1298" s="51" t="e">
        <f>ROUND(VLOOKUP(EVID_HNOJENI!N1298,HNOJIVA_ALL!$A$2:$Z$3303,20,FALSE)*K1298*IF(L1298="t",10,IF(L1298="kg",0.01,IF(L1298="q",1,IF(L1298="l",0.01*VLOOKUP(EVID_HNOJENI!N1298,HNOJIVA_ALL!$A$2:$AE$3303,31,FALSE),"CHYBA")))),2)</f>
        <v>#N/A</v>
      </c>
    </row>
    <row r="1299" spans="1:21" x14ac:dyDescent="0.2">
      <c r="A1299" s="32"/>
      <c r="B1299" s="45" t="e">
        <f>VLOOKUP($A1299,EVID_OSEVU!$A$1:$M$4972,2,FALSE)</f>
        <v>#N/A</v>
      </c>
      <c r="C1299" s="45" t="e">
        <f>VLOOKUP($A1299,EVID_OSEVU!$A$1:$M$4972,3,FALSE)</f>
        <v>#N/A</v>
      </c>
      <c r="D1299" s="45" t="e">
        <f>VLOOKUP($A1299,EVID_OSEVU!$A$1:$M$4972,4,FALSE)</f>
        <v>#N/A</v>
      </c>
      <c r="E1299" s="45" t="e">
        <f>VLOOKUP($A1299,EVID_OSEVU!$A$1:$M$4972,7,FALSE)</f>
        <v>#N/A</v>
      </c>
      <c r="F1299" s="45" t="e">
        <f>VLOOKUP($A1299,EVID_OSEVU!$A$1:$M$4972,8,FALSE)</f>
        <v>#N/A</v>
      </c>
      <c r="G1299" s="45" t="e">
        <f>VLOOKUP($A1299,EVID_OSEVU!$A$1:$M$4972,11,FALSE)</f>
        <v>#N/A</v>
      </c>
      <c r="H1299" s="35"/>
      <c r="I1299" s="48"/>
      <c r="J1299" s="33" t="e">
        <f>VLOOKUP($A1299,EVID_OSEVU!$A$1:$M$4972,11,FALSE)</f>
        <v>#N/A</v>
      </c>
      <c r="K1299" s="39"/>
      <c r="L1299" s="49"/>
      <c r="M1299" s="89" t="e">
        <f t="shared" si="20"/>
        <v>#N/A</v>
      </c>
      <c r="N1299" s="50"/>
      <c r="O1299" s="37" t="e">
        <f>VLOOKUP(EVID_HNOJENI!N1299,HNOJIVA_ALL!$A$2:$Z$3303,4,FALSE)</f>
        <v>#N/A</v>
      </c>
      <c r="P1299" s="51" t="e">
        <f>ROUND(VLOOKUP(EVID_HNOJENI!N1299,HNOJIVA_ALL!$A$2:$Z$3303,14,FALSE)*K1299*IF(L1299="t",10,IF(L1299="kg",0.01,IF(L1299="q",1,IF(L1299="l",0.01*VLOOKUP(EVID_HNOJENI!N1299,HNOJIVA_ALL!$A$2:$AE$3303,31,FALSE),"CHYBA")))),2)</f>
        <v>#N/A</v>
      </c>
      <c r="Q1299" s="51" t="e">
        <f>ROUND(VLOOKUP(EVID_HNOJENI!N1299,HNOJIVA_ALL!$A$2:$Z$3303,15,FALSE)*K1299*IF(L1299="t",10,IF(L1299="kg",0.01,IF(L1299="q",1,IF(L1299="l",0.01*VLOOKUP(EVID_HNOJENI!N1299,HNOJIVA_ALL!$A$2:$AE$3303,31,FALSE),"CHYBA")))),2)</f>
        <v>#N/A</v>
      </c>
      <c r="R1299" s="51" t="e">
        <f>ROUND(VLOOKUP(EVID_HNOJENI!N1299,HNOJIVA_ALL!$A$2:$Z$3303,16,FALSE)*K1299*IF(L1299="t",10,IF(L1299="kg",0.01,IF(L1299="q",1,IF(L1299="l",0.01*VLOOKUP(EVID_HNOJENI!N1299,HNOJIVA_ALL!$A$2:$AE$3303,31,FALSE),"CHYBA")))),2)</f>
        <v>#N/A</v>
      </c>
      <c r="S1299" s="51" t="e">
        <f>ROUND(VLOOKUP(EVID_HNOJENI!N1299,HNOJIVA_ALL!$A$2:$Z$3303,18,FALSE)*K1299*IF(L1299="t",10,IF(L1299="kg",0.01,IF(L1299="q",1,IF(L1299="l",0.01*VLOOKUP(EVID_HNOJENI!N1299,HNOJIVA_ALL!$A$2:$AE$3303,31,FALSE),"CHYBA")))),2)</f>
        <v>#N/A</v>
      </c>
      <c r="T1299" s="51" t="e">
        <f>ROUND(VLOOKUP(EVID_HNOJENI!N1299,HNOJIVA_ALL!$A$2:$Z$3303,17,FALSE)*K1299*IF(L1299="t",10,IF(L1299="kg",0.01,IF(L1299="q",1,IF(L1299="l",0.01*VLOOKUP(EVID_HNOJENI!N1299,HNOJIVA_ALL!$A$2:$AE$3303,31,FALSE),"CHYBA")))),2)</f>
        <v>#N/A</v>
      </c>
      <c r="U1299" s="51" t="e">
        <f>ROUND(VLOOKUP(EVID_HNOJENI!N1299,HNOJIVA_ALL!$A$2:$Z$3303,20,FALSE)*K1299*IF(L1299="t",10,IF(L1299="kg",0.01,IF(L1299="q",1,IF(L1299="l",0.01*VLOOKUP(EVID_HNOJENI!N1299,HNOJIVA_ALL!$A$2:$AE$3303,31,FALSE),"CHYBA")))),2)</f>
        <v>#N/A</v>
      </c>
    </row>
    <row r="1300" spans="1:21" x14ac:dyDescent="0.2">
      <c r="A1300" s="32"/>
      <c r="B1300" s="45" t="e">
        <f>VLOOKUP($A1300,EVID_OSEVU!$A$1:$M$4972,2,FALSE)</f>
        <v>#N/A</v>
      </c>
      <c r="C1300" s="45" t="e">
        <f>VLOOKUP($A1300,EVID_OSEVU!$A$1:$M$4972,3,FALSE)</f>
        <v>#N/A</v>
      </c>
      <c r="D1300" s="45" t="e">
        <f>VLOOKUP($A1300,EVID_OSEVU!$A$1:$M$4972,4,FALSE)</f>
        <v>#N/A</v>
      </c>
      <c r="E1300" s="45" t="e">
        <f>VLOOKUP($A1300,EVID_OSEVU!$A$1:$M$4972,7,FALSE)</f>
        <v>#N/A</v>
      </c>
      <c r="F1300" s="45" t="e">
        <f>VLOOKUP($A1300,EVID_OSEVU!$A$1:$M$4972,8,FALSE)</f>
        <v>#N/A</v>
      </c>
      <c r="G1300" s="45" t="e">
        <f>VLOOKUP($A1300,EVID_OSEVU!$A$1:$M$4972,11,FALSE)</f>
        <v>#N/A</v>
      </c>
      <c r="H1300" s="35"/>
      <c r="I1300" s="48"/>
      <c r="J1300" s="33" t="e">
        <f>VLOOKUP($A1300,EVID_OSEVU!$A$1:$M$4972,11,FALSE)</f>
        <v>#N/A</v>
      </c>
      <c r="K1300" s="39"/>
      <c r="L1300" s="49"/>
      <c r="M1300" s="89" t="e">
        <f t="shared" si="20"/>
        <v>#N/A</v>
      </c>
      <c r="N1300" s="50"/>
      <c r="O1300" s="37" t="e">
        <f>VLOOKUP(EVID_HNOJENI!N1300,HNOJIVA_ALL!$A$2:$Z$3303,4,FALSE)</f>
        <v>#N/A</v>
      </c>
      <c r="P1300" s="51" t="e">
        <f>ROUND(VLOOKUP(EVID_HNOJENI!N1300,HNOJIVA_ALL!$A$2:$Z$3303,14,FALSE)*K1300*IF(L1300="t",10,IF(L1300="kg",0.01,IF(L1300="q",1,IF(L1300="l",0.01*VLOOKUP(EVID_HNOJENI!N1300,HNOJIVA_ALL!$A$2:$AE$3303,31,FALSE),"CHYBA")))),2)</f>
        <v>#N/A</v>
      </c>
      <c r="Q1300" s="51" t="e">
        <f>ROUND(VLOOKUP(EVID_HNOJENI!N1300,HNOJIVA_ALL!$A$2:$Z$3303,15,FALSE)*K1300*IF(L1300="t",10,IF(L1300="kg",0.01,IF(L1300="q",1,IF(L1300="l",0.01*VLOOKUP(EVID_HNOJENI!N1300,HNOJIVA_ALL!$A$2:$AE$3303,31,FALSE),"CHYBA")))),2)</f>
        <v>#N/A</v>
      </c>
      <c r="R1300" s="51" t="e">
        <f>ROUND(VLOOKUP(EVID_HNOJENI!N1300,HNOJIVA_ALL!$A$2:$Z$3303,16,FALSE)*K1300*IF(L1300="t",10,IF(L1300="kg",0.01,IF(L1300="q",1,IF(L1300="l",0.01*VLOOKUP(EVID_HNOJENI!N1300,HNOJIVA_ALL!$A$2:$AE$3303,31,FALSE),"CHYBA")))),2)</f>
        <v>#N/A</v>
      </c>
      <c r="S1300" s="51" t="e">
        <f>ROUND(VLOOKUP(EVID_HNOJENI!N1300,HNOJIVA_ALL!$A$2:$Z$3303,18,FALSE)*K1300*IF(L1300="t",10,IF(L1300="kg",0.01,IF(L1300="q",1,IF(L1300="l",0.01*VLOOKUP(EVID_HNOJENI!N1300,HNOJIVA_ALL!$A$2:$AE$3303,31,FALSE),"CHYBA")))),2)</f>
        <v>#N/A</v>
      </c>
      <c r="T1300" s="51" t="e">
        <f>ROUND(VLOOKUP(EVID_HNOJENI!N1300,HNOJIVA_ALL!$A$2:$Z$3303,17,FALSE)*K1300*IF(L1300="t",10,IF(L1300="kg",0.01,IF(L1300="q",1,IF(L1300="l",0.01*VLOOKUP(EVID_HNOJENI!N1300,HNOJIVA_ALL!$A$2:$AE$3303,31,FALSE),"CHYBA")))),2)</f>
        <v>#N/A</v>
      </c>
      <c r="U1300" s="51" t="e">
        <f>ROUND(VLOOKUP(EVID_HNOJENI!N1300,HNOJIVA_ALL!$A$2:$Z$3303,20,FALSE)*K1300*IF(L1300="t",10,IF(L1300="kg",0.01,IF(L1300="q",1,IF(L1300="l",0.01*VLOOKUP(EVID_HNOJENI!N1300,HNOJIVA_ALL!$A$2:$AE$3303,31,FALSE),"CHYBA")))),2)</f>
        <v>#N/A</v>
      </c>
    </row>
    <row r="1301" spans="1:21" x14ac:dyDescent="0.2">
      <c r="A1301" s="32"/>
      <c r="B1301" s="45" t="e">
        <f>VLOOKUP($A1301,EVID_OSEVU!$A$1:$M$4972,2,FALSE)</f>
        <v>#N/A</v>
      </c>
      <c r="C1301" s="45" t="e">
        <f>VLOOKUP($A1301,EVID_OSEVU!$A$1:$M$4972,3,FALSE)</f>
        <v>#N/A</v>
      </c>
      <c r="D1301" s="45" t="e">
        <f>VLOOKUP($A1301,EVID_OSEVU!$A$1:$M$4972,4,FALSE)</f>
        <v>#N/A</v>
      </c>
      <c r="E1301" s="45" t="e">
        <f>VLOOKUP($A1301,EVID_OSEVU!$A$1:$M$4972,7,FALSE)</f>
        <v>#N/A</v>
      </c>
      <c r="F1301" s="45" t="e">
        <f>VLOOKUP($A1301,EVID_OSEVU!$A$1:$M$4972,8,FALSE)</f>
        <v>#N/A</v>
      </c>
      <c r="G1301" s="45" t="e">
        <f>VLOOKUP($A1301,EVID_OSEVU!$A$1:$M$4972,11,FALSE)</f>
        <v>#N/A</v>
      </c>
      <c r="H1301" s="35"/>
      <c r="I1301" s="48"/>
      <c r="J1301" s="33" t="e">
        <f>VLOOKUP($A1301,EVID_OSEVU!$A$1:$M$4972,11,FALSE)</f>
        <v>#N/A</v>
      </c>
      <c r="K1301" s="39"/>
      <c r="L1301" s="49"/>
      <c r="M1301" s="89" t="e">
        <f t="shared" si="20"/>
        <v>#N/A</v>
      </c>
      <c r="N1301" s="50"/>
      <c r="O1301" s="37" t="e">
        <f>VLOOKUP(EVID_HNOJENI!N1301,HNOJIVA_ALL!$A$2:$Z$3303,4,FALSE)</f>
        <v>#N/A</v>
      </c>
      <c r="P1301" s="51" t="e">
        <f>ROUND(VLOOKUP(EVID_HNOJENI!N1301,HNOJIVA_ALL!$A$2:$Z$3303,14,FALSE)*K1301*IF(L1301="t",10,IF(L1301="kg",0.01,IF(L1301="q",1,IF(L1301="l",0.01*VLOOKUP(EVID_HNOJENI!N1301,HNOJIVA_ALL!$A$2:$AE$3303,31,FALSE),"CHYBA")))),2)</f>
        <v>#N/A</v>
      </c>
      <c r="Q1301" s="51" t="e">
        <f>ROUND(VLOOKUP(EVID_HNOJENI!N1301,HNOJIVA_ALL!$A$2:$Z$3303,15,FALSE)*K1301*IF(L1301="t",10,IF(L1301="kg",0.01,IF(L1301="q",1,IF(L1301="l",0.01*VLOOKUP(EVID_HNOJENI!N1301,HNOJIVA_ALL!$A$2:$AE$3303,31,FALSE),"CHYBA")))),2)</f>
        <v>#N/A</v>
      </c>
      <c r="R1301" s="51" t="e">
        <f>ROUND(VLOOKUP(EVID_HNOJENI!N1301,HNOJIVA_ALL!$A$2:$Z$3303,16,FALSE)*K1301*IF(L1301="t",10,IF(L1301="kg",0.01,IF(L1301="q",1,IF(L1301="l",0.01*VLOOKUP(EVID_HNOJENI!N1301,HNOJIVA_ALL!$A$2:$AE$3303,31,FALSE),"CHYBA")))),2)</f>
        <v>#N/A</v>
      </c>
      <c r="S1301" s="51" t="e">
        <f>ROUND(VLOOKUP(EVID_HNOJENI!N1301,HNOJIVA_ALL!$A$2:$Z$3303,18,FALSE)*K1301*IF(L1301="t",10,IF(L1301="kg",0.01,IF(L1301="q",1,IF(L1301="l",0.01*VLOOKUP(EVID_HNOJENI!N1301,HNOJIVA_ALL!$A$2:$AE$3303,31,FALSE),"CHYBA")))),2)</f>
        <v>#N/A</v>
      </c>
      <c r="T1301" s="51" t="e">
        <f>ROUND(VLOOKUP(EVID_HNOJENI!N1301,HNOJIVA_ALL!$A$2:$Z$3303,17,FALSE)*K1301*IF(L1301="t",10,IF(L1301="kg",0.01,IF(L1301="q",1,IF(L1301="l",0.01*VLOOKUP(EVID_HNOJENI!N1301,HNOJIVA_ALL!$A$2:$AE$3303,31,FALSE),"CHYBA")))),2)</f>
        <v>#N/A</v>
      </c>
      <c r="U1301" s="51" t="e">
        <f>ROUND(VLOOKUP(EVID_HNOJENI!N1301,HNOJIVA_ALL!$A$2:$Z$3303,20,FALSE)*K1301*IF(L1301="t",10,IF(L1301="kg",0.01,IF(L1301="q",1,IF(L1301="l",0.01*VLOOKUP(EVID_HNOJENI!N1301,HNOJIVA_ALL!$A$2:$AE$3303,31,FALSE),"CHYBA")))),2)</f>
        <v>#N/A</v>
      </c>
    </row>
    <row r="1302" spans="1:21" x14ac:dyDescent="0.2">
      <c r="A1302" s="32"/>
      <c r="B1302" s="45" t="e">
        <f>VLOOKUP($A1302,EVID_OSEVU!$A$1:$M$4972,2,FALSE)</f>
        <v>#N/A</v>
      </c>
      <c r="C1302" s="45" t="e">
        <f>VLOOKUP($A1302,EVID_OSEVU!$A$1:$M$4972,3,FALSE)</f>
        <v>#N/A</v>
      </c>
      <c r="D1302" s="45" t="e">
        <f>VLOOKUP($A1302,EVID_OSEVU!$A$1:$M$4972,4,FALSE)</f>
        <v>#N/A</v>
      </c>
      <c r="E1302" s="45" t="e">
        <f>VLOOKUP($A1302,EVID_OSEVU!$A$1:$M$4972,7,FALSE)</f>
        <v>#N/A</v>
      </c>
      <c r="F1302" s="45" t="e">
        <f>VLOOKUP($A1302,EVID_OSEVU!$A$1:$M$4972,8,FALSE)</f>
        <v>#N/A</v>
      </c>
      <c r="G1302" s="45" t="e">
        <f>VLOOKUP($A1302,EVID_OSEVU!$A$1:$M$4972,11,FALSE)</f>
        <v>#N/A</v>
      </c>
      <c r="H1302" s="35"/>
      <c r="I1302" s="48"/>
      <c r="J1302" s="33" t="e">
        <f>VLOOKUP($A1302,EVID_OSEVU!$A$1:$M$4972,11,FALSE)</f>
        <v>#N/A</v>
      </c>
      <c r="K1302" s="39"/>
      <c r="L1302" s="49"/>
      <c r="M1302" s="89" t="e">
        <f t="shared" si="20"/>
        <v>#N/A</v>
      </c>
      <c r="N1302" s="50"/>
      <c r="O1302" s="37" t="e">
        <f>VLOOKUP(EVID_HNOJENI!N1302,HNOJIVA_ALL!$A$2:$Z$3303,4,FALSE)</f>
        <v>#N/A</v>
      </c>
      <c r="P1302" s="51" t="e">
        <f>ROUND(VLOOKUP(EVID_HNOJENI!N1302,HNOJIVA_ALL!$A$2:$Z$3303,14,FALSE)*K1302*IF(L1302="t",10,IF(L1302="kg",0.01,IF(L1302="q",1,IF(L1302="l",0.01*VLOOKUP(EVID_HNOJENI!N1302,HNOJIVA_ALL!$A$2:$AE$3303,31,FALSE),"CHYBA")))),2)</f>
        <v>#N/A</v>
      </c>
      <c r="Q1302" s="51" t="e">
        <f>ROUND(VLOOKUP(EVID_HNOJENI!N1302,HNOJIVA_ALL!$A$2:$Z$3303,15,FALSE)*K1302*IF(L1302="t",10,IF(L1302="kg",0.01,IF(L1302="q",1,IF(L1302="l",0.01*VLOOKUP(EVID_HNOJENI!N1302,HNOJIVA_ALL!$A$2:$AE$3303,31,FALSE),"CHYBA")))),2)</f>
        <v>#N/A</v>
      </c>
      <c r="R1302" s="51" t="e">
        <f>ROUND(VLOOKUP(EVID_HNOJENI!N1302,HNOJIVA_ALL!$A$2:$Z$3303,16,FALSE)*K1302*IF(L1302="t",10,IF(L1302="kg",0.01,IF(L1302="q",1,IF(L1302="l",0.01*VLOOKUP(EVID_HNOJENI!N1302,HNOJIVA_ALL!$A$2:$AE$3303,31,FALSE),"CHYBA")))),2)</f>
        <v>#N/A</v>
      </c>
      <c r="S1302" s="51" t="e">
        <f>ROUND(VLOOKUP(EVID_HNOJENI!N1302,HNOJIVA_ALL!$A$2:$Z$3303,18,FALSE)*K1302*IF(L1302="t",10,IF(L1302="kg",0.01,IF(L1302="q",1,IF(L1302="l",0.01*VLOOKUP(EVID_HNOJENI!N1302,HNOJIVA_ALL!$A$2:$AE$3303,31,FALSE),"CHYBA")))),2)</f>
        <v>#N/A</v>
      </c>
      <c r="T1302" s="51" t="e">
        <f>ROUND(VLOOKUP(EVID_HNOJENI!N1302,HNOJIVA_ALL!$A$2:$Z$3303,17,FALSE)*K1302*IF(L1302="t",10,IF(L1302="kg",0.01,IF(L1302="q",1,IF(L1302="l",0.01*VLOOKUP(EVID_HNOJENI!N1302,HNOJIVA_ALL!$A$2:$AE$3303,31,FALSE),"CHYBA")))),2)</f>
        <v>#N/A</v>
      </c>
      <c r="U1302" s="51" t="e">
        <f>ROUND(VLOOKUP(EVID_HNOJENI!N1302,HNOJIVA_ALL!$A$2:$Z$3303,20,FALSE)*K1302*IF(L1302="t",10,IF(L1302="kg",0.01,IF(L1302="q",1,IF(L1302="l",0.01*VLOOKUP(EVID_HNOJENI!N1302,HNOJIVA_ALL!$A$2:$AE$3303,31,FALSE),"CHYBA")))),2)</f>
        <v>#N/A</v>
      </c>
    </row>
    <row r="1303" spans="1:21" x14ac:dyDescent="0.2">
      <c r="A1303" s="32"/>
      <c r="B1303" s="45" t="e">
        <f>VLOOKUP($A1303,EVID_OSEVU!$A$1:$M$4972,2,FALSE)</f>
        <v>#N/A</v>
      </c>
      <c r="C1303" s="45" t="e">
        <f>VLOOKUP($A1303,EVID_OSEVU!$A$1:$M$4972,3,FALSE)</f>
        <v>#N/A</v>
      </c>
      <c r="D1303" s="45" t="e">
        <f>VLOOKUP($A1303,EVID_OSEVU!$A$1:$M$4972,4,FALSE)</f>
        <v>#N/A</v>
      </c>
      <c r="E1303" s="45" t="e">
        <f>VLOOKUP($A1303,EVID_OSEVU!$A$1:$M$4972,7,FALSE)</f>
        <v>#N/A</v>
      </c>
      <c r="F1303" s="45" t="e">
        <f>VLOOKUP($A1303,EVID_OSEVU!$A$1:$M$4972,8,FALSE)</f>
        <v>#N/A</v>
      </c>
      <c r="G1303" s="45" t="e">
        <f>VLOOKUP($A1303,EVID_OSEVU!$A$1:$M$4972,11,FALSE)</f>
        <v>#N/A</v>
      </c>
      <c r="H1303" s="35"/>
      <c r="I1303" s="48"/>
      <c r="J1303" s="33" t="e">
        <f>VLOOKUP($A1303,EVID_OSEVU!$A$1:$M$4972,11,FALSE)</f>
        <v>#N/A</v>
      </c>
      <c r="K1303" s="39"/>
      <c r="L1303" s="49"/>
      <c r="M1303" s="89" t="e">
        <f t="shared" si="20"/>
        <v>#N/A</v>
      </c>
      <c r="N1303" s="50"/>
      <c r="O1303" s="37" t="e">
        <f>VLOOKUP(EVID_HNOJENI!N1303,HNOJIVA_ALL!$A$2:$Z$3303,4,FALSE)</f>
        <v>#N/A</v>
      </c>
      <c r="P1303" s="51" t="e">
        <f>ROUND(VLOOKUP(EVID_HNOJENI!N1303,HNOJIVA_ALL!$A$2:$Z$3303,14,FALSE)*K1303*IF(L1303="t",10,IF(L1303="kg",0.01,IF(L1303="q",1,IF(L1303="l",0.01*VLOOKUP(EVID_HNOJENI!N1303,HNOJIVA_ALL!$A$2:$AE$3303,31,FALSE),"CHYBA")))),2)</f>
        <v>#N/A</v>
      </c>
      <c r="Q1303" s="51" t="e">
        <f>ROUND(VLOOKUP(EVID_HNOJENI!N1303,HNOJIVA_ALL!$A$2:$Z$3303,15,FALSE)*K1303*IF(L1303="t",10,IF(L1303="kg",0.01,IF(L1303="q",1,IF(L1303="l",0.01*VLOOKUP(EVID_HNOJENI!N1303,HNOJIVA_ALL!$A$2:$AE$3303,31,FALSE),"CHYBA")))),2)</f>
        <v>#N/A</v>
      </c>
      <c r="R1303" s="51" t="e">
        <f>ROUND(VLOOKUP(EVID_HNOJENI!N1303,HNOJIVA_ALL!$A$2:$Z$3303,16,FALSE)*K1303*IF(L1303="t",10,IF(L1303="kg",0.01,IF(L1303="q",1,IF(L1303="l",0.01*VLOOKUP(EVID_HNOJENI!N1303,HNOJIVA_ALL!$A$2:$AE$3303,31,FALSE),"CHYBA")))),2)</f>
        <v>#N/A</v>
      </c>
      <c r="S1303" s="51" t="e">
        <f>ROUND(VLOOKUP(EVID_HNOJENI!N1303,HNOJIVA_ALL!$A$2:$Z$3303,18,FALSE)*K1303*IF(L1303="t",10,IF(L1303="kg",0.01,IF(L1303="q",1,IF(L1303="l",0.01*VLOOKUP(EVID_HNOJENI!N1303,HNOJIVA_ALL!$A$2:$AE$3303,31,FALSE),"CHYBA")))),2)</f>
        <v>#N/A</v>
      </c>
      <c r="T1303" s="51" t="e">
        <f>ROUND(VLOOKUP(EVID_HNOJENI!N1303,HNOJIVA_ALL!$A$2:$Z$3303,17,FALSE)*K1303*IF(L1303="t",10,IF(L1303="kg",0.01,IF(L1303="q",1,IF(L1303="l",0.01*VLOOKUP(EVID_HNOJENI!N1303,HNOJIVA_ALL!$A$2:$AE$3303,31,FALSE),"CHYBA")))),2)</f>
        <v>#N/A</v>
      </c>
      <c r="U1303" s="51" t="e">
        <f>ROUND(VLOOKUP(EVID_HNOJENI!N1303,HNOJIVA_ALL!$A$2:$Z$3303,20,FALSE)*K1303*IF(L1303="t",10,IF(L1303="kg",0.01,IF(L1303="q",1,IF(L1303="l",0.01*VLOOKUP(EVID_HNOJENI!N1303,HNOJIVA_ALL!$A$2:$AE$3303,31,FALSE),"CHYBA")))),2)</f>
        <v>#N/A</v>
      </c>
    </row>
    <row r="1304" spans="1:21" x14ac:dyDescent="0.2">
      <c r="A1304" s="32"/>
      <c r="B1304" s="45" t="e">
        <f>VLOOKUP($A1304,EVID_OSEVU!$A$1:$M$4972,2,FALSE)</f>
        <v>#N/A</v>
      </c>
      <c r="C1304" s="45" t="e">
        <f>VLOOKUP($A1304,EVID_OSEVU!$A$1:$M$4972,3,FALSE)</f>
        <v>#N/A</v>
      </c>
      <c r="D1304" s="45" t="e">
        <f>VLOOKUP($A1304,EVID_OSEVU!$A$1:$M$4972,4,FALSE)</f>
        <v>#N/A</v>
      </c>
      <c r="E1304" s="45" t="e">
        <f>VLOOKUP($A1304,EVID_OSEVU!$A$1:$M$4972,7,FALSE)</f>
        <v>#N/A</v>
      </c>
      <c r="F1304" s="45" t="e">
        <f>VLOOKUP($A1304,EVID_OSEVU!$A$1:$M$4972,8,FALSE)</f>
        <v>#N/A</v>
      </c>
      <c r="G1304" s="45" t="e">
        <f>VLOOKUP($A1304,EVID_OSEVU!$A$1:$M$4972,11,FALSE)</f>
        <v>#N/A</v>
      </c>
      <c r="H1304" s="35"/>
      <c r="I1304" s="48"/>
      <c r="J1304" s="33" t="e">
        <f>VLOOKUP($A1304,EVID_OSEVU!$A$1:$M$4972,11,FALSE)</f>
        <v>#N/A</v>
      </c>
      <c r="K1304" s="39"/>
      <c r="L1304" s="49"/>
      <c r="M1304" s="89" t="e">
        <f t="shared" si="20"/>
        <v>#N/A</v>
      </c>
      <c r="N1304" s="50"/>
      <c r="O1304" s="37" t="e">
        <f>VLOOKUP(EVID_HNOJENI!N1304,HNOJIVA_ALL!$A$2:$Z$3303,4,FALSE)</f>
        <v>#N/A</v>
      </c>
      <c r="P1304" s="51" t="e">
        <f>ROUND(VLOOKUP(EVID_HNOJENI!N1304,HNOJIVA_ALL!$A$2:$Z$3303,14,FALSE)*K1304*IF(L1304="t",10,IF(L1304="kg",0.01,IF(L1304="q",1,IF(L1304="l",0.01*VLOOKUP(EVID_HNOJENI!N1304,HNOJIVA_ALL!$A$2:$AE$3303,31,FALSE),"CHYBA")))),2)</f>
        <v>#N/A</v>
      </c>
      <c r="Q1304" s="51" t="e">
        <f>ROUND(VLOOKUP(EVID_HNOJENI!N1304,HNOJIVA_ALL!$A$2:$Z$3303,15,FALSE)*K1304*IF(L1304="t",10,IF(L1304="kg",0.01,IF(L1304="q",1,IF(L1304="l",0.01*VLOOKUP(EVID_HNOJENI!N1304,HNOJIVA_ALL!$A$2:$AE$3303,31,FALSE),"CHYBA")))),2)</f>
        <v>#N/A</v>
      </c>
      <c r="R1304" s="51" t="e">
        <f>ROUND(VLOOKUP(EVID_HNOJENI!N1304,HNOJIVA_ALL!$A$2:$Z$3303,16,FALSE)*K1304*IF(L1304="t",10,IF(L1304="kg",0.01,IF(L1304="q",1,IF(L1304="l",0.01*VLOOKUP(EVID_HNOJENI!N1304,HNOJIVA_ALL!$A$2:$AE$3303,31,FALSE),"CHYBA")))),2)</f>
        <v>#N/A</v>
      </c>
      <c r="S1304" s="51" t="e">
        <f>ROUND(VLOOKUP(EVID_HNOJENI!N1304,HNOJIVA_ALL!$A$2:$Z$3303,18,FALSE)*K1304*IF(L1304="t",10,IF(L1304="kg",0.01,IF(L1304="q",1,IF(L1304="l",0.01*VLOOKUP(EVID_HNOJENI!N1304,HNOJIVA_ALL!$A$2:$AE$3303,31,FALSE),"CHYBA")))),2)</f>
        <v>#N/A</v>
      </c>
      <c r="T1304" s="51" t="e">
        <f>ROUND(VLOOKUP(EVID_HNOJENI!N1304,HNOJIVA_ALL!$A$2:$Z$3303,17,FALSE)*K1304*IF(L1304="t",10,IF(L1304="kg",0.01,IF(L1304="q",1,IF(L1304="l",0.01*VLOOKUP(EVID_HNOJENI!N1304,HNOJIVA_ALL!$A$2:$AE$3303,31,FALSE),"CHYBA")))),2)</f>
        <v>#N/A</v>
      </c>
      <c r="U1304" s="51" t="e">
        <f>ROUND(VLOOKUP(EVID_HNOJENI!N1304,HNOJIVA_ALL!$A$2:$Z$3303,20,FALSE)*K1304*IF(L1304="t",10,IF(L1304="kg",0.01,IF(L1304="q",1,IF(L1304="l",0.01*VLOOKUP(EVID_HNOJENI!N1304,HNOJIVA_ALL!$A$2:$AE$3303,31,FALSE),"CHYBA")))),2)</f>
        <v>#N/A</v>
      </c>
    </row>
    <row r="1305" spans="1:21" x14ac:dyDescent="0.2">
      <c r="A1305" s="32"/>
      <c r="B1305" s="45" t="e">
        <f>VLOOKUP($A1305,EVID_OSEVU!$A$1:$M$4972,2,FALSE)</f>
        <v>#N/A</v>
      </c>
      <c r="C1305" s="45" t="e">
        <f>VLOOKUP($A1305,EVID_OSEVU!$A$1:$M$4972,3,FALSE)</f>
        <v>#N/A</v>
      </c>
      <c r="D1305" s="45" t="e">
        <f>VLOOKUP($A1305,EVID_OSEVU!$A$1:$M$4972,4,FALSE)</f>
        <v>#N/A</v>
      </c>
      <c r="E1305" s="45" t="e">
        <f>VLOOKUP($A1305,EVID_OSEVU!$A$1:$M$4972,7,FALSE)</f>
        <v>#N/A</v>
      </c>
      <c r="F1305" s="45" t="e">
        <f>VLOOKUP($A1305,EVID_OSEVU!$A$1:$M$4972,8,FALSE)</f>
        <v>#N/A</v>
      </c>
      <c r="G1305" s="45" t="e">
        <f>VLOOKUP($A1305,EVID_OSEVU!$A$1:$M$4972,11,FALSE)</f>
        <v>#N/A</v>
      </c>
      <c r="H1305" s="35"/>
      <c r="I1305" s="48"/>
      <c r="J1305" s="33" t="e">
        <f>VLOOKUP($A1305,EVID_OSEVU!$A$1:$M$4972,11,FALSE)</f>
        <v>#N/A</v>
      </c>
      <c r="K1305" s="39"/>
      <c r="L1305" s="49"/>
      <c r="M1305" s="89" t="e">
        <f t="shared" si="20"/>
        <v>#N/A</v>
      </c>
      <c r="N1305" s="50"/>
      <c r="O1305" s="37" t="e">
        <f>VLOOKUP(EVID_HNOJENI!N1305,HNOJIVA_ALL!$A$2:$Z$3303,4,FALSE)</f>
        <v>#N/A</v>
      </c>
      <c r="P1305" s="51" t="e">
        <f>ROUND(VLOOKUP(EVID_HNOJENI!N1305,HNOJIVA_ALL!$A$2:$Z$3303,14,FALSE)*K1305*IF(L1305="t",10,IF(L1305="kg",0.01,IF(L1305="q",1,IF(L1305="l",0.01*VLOOKUP(EVID_HNOJENI!N1305,HNOJIVA_ALL!$A$2:$AE$3303,31,FALSE),"CHYBA")))),2)</f>
        <v>#N/A</v>
      </c>
      <c r="Q1305" s="51" t="e">
        <f>ROUND(VLOOKUP(EVID_HNOJENI!N1305,HNOJIVA_ALL!$A$2:$Z$3303,15,FALSE)*K1305*IF(L1305="t",10,IF(L1305="kg",0.01,IF(L1305="q",1,IF(L1305="l",0.01*VLOOKUP(EVID_HNOJENI!N1305,HNOJIVA_ALL!$A$2:$AE$3303,31,FALSE),"CHYBA")))),2)</f>
        <v>#N/A</v>
      </c>
      <c r="R1305" s="51" t="e">
        <f>ROUND(VLOOKUP(EVID_HNOJENI!N1305,HNOJIVA_ALL!$A$2:$Z$3303,16,FALSE)*K1305*IF(L1305="t",10,IF(L1305="kg",0.01,IF(L1305="q",1,IF(L1305="l",0.01*VLOOKUP(EVID_HNOJENI!N1305,HNOJIVA_ALL!$A$2:$AE$3303,31,FALSE),"CHYBA")))),2)</f>
        <v>#N/A</v>
      </c>
      <c r="S1305" s="51" t="e">
        <f>ROUND(VLOOKUP(EVID_HNOJENI!N1305,HNOJIVA_ALL!$A$2:$Z$3303,18,FALSE)*K1305*IF(L1305="t",10,IF(L1305="kg",0.01,IF(L1305="q",1,IF(L1305="l",0.01*VLOOKUP(EVID_HNOJENI!N1305,HNOJIVA_ALL!$A$2:$AE$3303,31,FALSE),"CHYBA")))),2)</f>
        <v>#N/A</v>
      </c>
      <c r="T1305" s="51" t="e">
        <f>ROUND(VLOOKUP(EVID_HNOJENI!N1305,HNOJIVA_ALL!$A$2:$Z$3303,17,FALSE)*K1305*IF(L1305="t",10,IF(L1305="kg",0.01,IF(L1305="q",1,IF(L1305="l",0.01*VLOOKUP(EVID_HNOJENI!N1305,HNOJIVA_ALL!$A$2:$AE$3303,31,FALSE),"CHYBA")))),2)</f>
        <v>#N/A</v>
      </c>
      <c r="U1305" s="51" t="e">
        <f>ROUND(VLOOKUP(EVID_HNOJENI!N1305,HNOJIVA_ALL!$A$2:$Z$3303,20,FALSE)*K1305*IF(L1305="t",10,IF(L1305="kg",0.01,IF(L1305="q",1,IF(L1305="l",0.01*VLOOKUP(EVID_HNOJENI!N1305,HNOJIVA_ALL!$A$2:$AE$3303,31,FALSE),"CHYBA")))),2)</f>
        <v>#N/A</v>
      </c>
    </row>
    <row r="1306" spans="1:21" x14ac:dyDescent="0.2">
      <c r="A1306" s="32"/>
      <c r="B1306" s="45" t="e">
        <f>VLOOKUP($A1306,EVID_OSEVU!$A$1:$M$4972,2,FALSE)</f>
        <v>#N/A</v>
      </c>
      <c r="C1306" s="45" t="e">
        <f>VLOOKUP($A1306,EVID_OSEVU!$A$1:$M$4972,3,FALSE)</f>
        <v>#N/A</v>
      </c>
      <c r="D1306" s="45" t="e">
        <f>VLOOKUP($A1306,EVID_OSEVU!$A$1:$M$4972,4,FALSE)</f>
        <v>#N/A</v>
      </c>
      <c r="E1306" s="45" t="e">
        <f>VLOOKUP($A1306,EVID_OSEVU!$A$1:$M$4972,7,FALSE)</f>
        <v>#N/A</v>
      </c>
      <c r="F1306" s="45" t="e">
        <f>VLOOKUP($A1306,EVID_OSEVU!$A$1:$M$4972,8,FALSE)</f>
        <v>#N/A</v>
      </c>
      <c r="G1306" s="45" t="e">
        <f>VLOOKUP($A1306,EVID_OSEVU!$A$1:$M$4972,11,FALSE)</f>
        <v>#N/A</v>
      </c>
      <c r="H1306" s="35"/>
      <c r="I1306" s="48"/>
      <c r="J1306" s="33" t="e">
        <f>VLOOKUP($A1306,EVID_OSEVU!$A$1:$M$4972,11,FALSE)</f>
        <v>#N/A</v>
      </c>
      <c r="K1306" s="39"/>
      <c r="L1306" s="49"/>
      <c r="M1306" s="89" t="e">
        <f t="shared" si="20"/>
        <v>#N/A</v>
      </c>
      <c r="N1306" s="50"/>
      <c r="O1306" s="37" t="e">
        <f>VLOOKUP(EVID_HNOJENI!N1306,HNOJIVA_ALL!$A$2:$Z$3303,4,FALSE)</f>
        <v>#N/A</v>
      </c>
      <c r="P1306" s="51" t="e">
        <f>ROUND(VLOOKUP(EVID_HNOJENI!N1306,HNOJIVA_ALL!$A$2:$Z$3303,14,FALSE)*K1306*IF(L1306="t",10,IF(L1306="kg",0.01,IF(L1306="q",1,IF(L1306="l",0.01*VLOOKUP(EVID_HNOJENI!N1306,HNOJIVA_ALL!$A$2:$AE$3303,31,FALSE),"CHYBA")))),2)</f>
        <v>#N/A</v>
      </c>
      <c r="Q1306" s="51" t="e">
        <f>ROUND(VLOOKUP(EVID_HNOJENI!N1306,HNOJIVA_ALL!$A$2:$Z$3303,15,FALSE)*K1306*IF(L1306="t",10,IF(L1306="kg",0.01,IF(L1306="q",1,IF(L1306="l",0.01*VLOOKUP(EVID_HNOJENI!N1306,HNOJIVA_ALL!$A$2:$AE$3303,31,FALSE),"CHYBA")))),2)</f>
        <v>#N/A</v>
      </c>
      <c r="R1306" s="51" t="e">
        <f>ROUND(VLOOKUP(EVID_HNOJENI!N1306,HNOJIVA_ALL!$A$2:$Z$3303,16,FALSE)*K1306*IF(L1306="t",10,IF(L1306="kg",0.01,IF(L1306="q",1,IF(L1306="l",0.01*VLOOKUP(EVID_HNOJENI!N1306,HNOJIVA_ALL!$A$2:$AE$3303,31,FALSE),"CHYBA")))),2)</f>
        <v>#N/A</v>
      </c>
      <c r="S1306" s="51" t="e">
        <f>ROUND(VLOOKUP(EVID_HNOJENI!N1306,HNOJIVA_ALL!$A$2:$Z$3303,18,FALSE)*K1306*IF(L1306="t",10,IF(L1306="kg",0.01,IF(L1306="q",1,IF(L1306="l",0.01*VLOOKUP(EVID_HNOJENI!N1306,HNOJIVA_ALL!$A$2:$AE$3303,31,FALSE),"CHYBA")))),2)</f>
        <v>#N/A</v>
      </c>
      <c r="T1306" s="51" t="e">
        <f>ROUND(VLOOKUP(EVID_HNOJENI!N1306,HNOJIVA_ALL!$A$2:$Z$3303,17,FALSE)*K1306*IF(L1306="t",10,IF(L1306="kg",0.01,IF(L1306="q",1,IF(L1306="l",0.01*VLOOKUP(EVID_HNOJENI!N1306,HNOJIVA_ALL!$A$2:$AE$3303,31,FALSE),"CHYBA")))),2)</f>
        <v>#N/A</v>
      </c>
      <c r="U1306" s="51" t="e">
        <f>ROUND(VLOOKUP(EVID_HNOJENI!N1306,HNOJIVA_ALL!$A$2:$Z$3303,20,FALSE)*K1306*IF(L1306="t",10,IF(L1306="kg",0.01,IF(L1306="q",1,IF(L1306="l",0.01*VLOOKUP(EVID_HNOJENI!N1306,HNOJIVA_ALL!$A$2:$AE$3303,31,FALSE),"CHYBA")))),2)</f>
        <v>#N/A</v>
      </c>
    </row>
    <row r="1307" spans="1:21" x14ac:dyDescent="0.2">
      <c r="A1307" s="32"/>
      <c r="B1307" s="45" t="e">
        <f>VLOOKUP($A1307,EVID_OSEVU!$A$1:$M$4972,2,FALSE)</f>
        <v>#N/A</v>
      </c>
      <c r="C1307" s="45" t="e">
        <f>VLOOKUP($A1307,EVID_OSEVU!$A$1:$M$4972,3,FALSE)</f>
        <v>#N/A</v>
      </c>
      <c r="D1307" s="45" t="e">
        <f>VLOOKUP($A1307,EVID_OSEVU!$A$1:$M$4972,4,FALSE)</f>
        <v>#N/A</v>
      </c>
      <c r="E1307" s="45" t="e">
        <f>VLOOKUP($A1307,EVID_OSEVU!$A$1:$M$4972,7,FALSE)</f>
        <v>#N/A</v>
      </c>
      <c r="F1307" s="45" t="e">
        <f>VLOOKUP($A1307,EVID_OSEVU!$A$1:$M$4972,8,FALSE)</f>
        <v>#N/A</v>
      </c>
      <c r="G1307" s="45" t="e">
        <f>VLOOKUP($A1307,EVID_OSEVU!$A$1:$M$4972,11,FALSE)</f>
        <v>#N/A</v>
      </c>
      <c r="H1307" s="35"/>
      <c r="I1307" s="48"/>
      <c r="J1307" s="33" t="e">
        <f>VLOOKUP($A1307,EVID_OSEVU!$A$1:$M$4972,11,FALSE)</f>
        <v>#N/A</v>
      </c>
      <c r="K1307" s="39"/>
      <c r="L1307" s="49"/>
      <c r="M1307" s="89" t="e">
        <f t="shared" si="20"/>
        <v>#N/A</v>
      </c>
      <c r="N1307" s="50"/>
      <c r="O1307" s="37" t="e">
        <f>VLOOKUP(EVID_HNOJENI!N1307,HNOJIVA_ALL!$A$2:$Z$3303,4,FALSE)</f>
        <v>#N/A</v>
      </c>
      <c r="P1307" s="51" t="e">
        <f>ROUND(VLOOKUP(EVID_HNOJENI!N1307,HNOJIVA_ALL!$A$2:$Z$3303,14,FALSE)*K1307*IF(L1307="t",10,IF(L1307="kg",0.01,IF(L1307="q",1,IF(L1307="l",0.01*VLOOKUP(EVID_HNOJENI!N1307,HNOJIVA_ALL!$A$2:$AE$3303,31,FALSE),"CHYBA")))),2)</f>
        <v>#N/A</v>
      </c>
      <c r="Q1307" s="51" t="e">
        <f>ROUND(VLOOKUP(EVID_HNOJENI!N1307,HNOJIVA_ALL!$A$2:$Z$3303,15,FALSE)*K1307*IF(L1307="t",10,IF(L1307="kg",0.01,IF(L1307="q",1,IF(L1307="l",0.01*VLOOKUP(EVID_HNOJENI!N1307,HNOJIVA_ALL!$A$2:$AE$3303,31,FALSE),"CHYBA")))),2)</f>
        <v>#N/A</v>
      </c>
      <c r="R1307" s="51" t="e">
        <f>ROUND(VLOOKUP(EVID_HNOJENI!N1307,HNOJIVA_ALL!$A$2:$Z$3303,16,FALSE)*K1307*IF(L1307="t",10,IF(L1307="kg",0.01,IF(L1307="q",1,IF(L1307="l",0.01*VLOOKUP(EVID_HNOJENI!N1307,HNOJIVA_ALL!$A$2:$AE$3303,31,FALSE),"CHYBA")))),2)</f>
        <v>#N/A</v>
      </c>
      <c r="S1307" s="51" t="e">
        <f>ROUND(VLOOKUP(EVID_HNOJENI!N1307,HNOJIVA_ALL!$A$2:$Z$3303,18,FALSE)*K1307*IF(L1307="t",10,IF(L1307="kg",0.01,IF(L1307="q",1,IF(L1307="l",0.01*VLOOKUP(EVID_HNOJENI!N1307,HNOJIVA_ALL!$A$2:$AE$3303,31,FALSE),"CHYBA")))),2)</f>
        <v>#N/A</v>
      </c>
      <c r="T1307" s="51" t="e">
        <f>ROUND(VLOOKUP(EVID_HNOJENI!N1307,HNOJIVA_ALL!$A$2:$Z$3303,17,FALSE)*K1307*IF(L1307="t",10,IF(L1307="kg",0.01,IF(L1307="q",1,IF(L1307="l",0.01*VLOOKUP(EVID_HNOJENI!N1307,HNOJIVA_ALL!$A$2:$AE$3303,31,FALSE),"CHYBA")))),2)</f>
        <v>#N/A</v>
      </c>
      <c r="U1307" s="51" t="e">
        <f>ROUND(VLOOKUP(EVID_HNOJENI!N1307,HNOJIVA_ALL!$A$2:$Z$3303,20,FALSE)*K1307*IF(L1307="t",10,IF(L1307="kg",0.01,IF(L1307="q",1,IF(L1307="l",0.01*VLOOKUP(EVID_HNOJENI!N1307,HNOJIVA_ALL!$A$2:$AE$3303,31,FALSE),"CHYBA")))),2)</f>
        <v>#N/A</v>
      </c>
    </row>
    <row r="1308" spans="1:21" x14ac:dyDescent="0.2">
      <c r="A1308" s="32"/>
      <c r="B1308" s="45" t="e">
        <f>VLOOKUP($A1308,EVID_OSEVU!$A$1:$M$4972,2,FALSE)</f>
        <v>#N/A</v>
      </c>
      <c r="C1308" s="45" t="e">
        <f>VLOOKUP($A1308,EVID_OSEVU!$A$1:$M$4972,3,FALSE)</f>
        <v>#N/A</v>
      </c>
      <c r="D1308" s="45" t="e">
        <f>VLOOKUP($A1308,EVID_OSEVU!$A$1:$M$4972,4,FALSE)</f>
        <v>#N/A</v>
      </c>
      <c r="E1308" s="45" t="e">
        <f>VLOOKUP($A1308,EVID_OSEVU!$A$1:$M$4972,7,FALSE)</f>
        <v>#N/A</v>
      </c>
      <c r="F1308" s="45" t="e">
        <f>VLOOKUP($A1308,EVID_OSEVU!$A$1:$M$4972,8,FALSE)</f>
        <v>#N/A</v>
      </c>
      <c r="G1308" s="45" t="e">
        <f>VLOOKUP($A1308,EVID_OSEVU!$A$1:$M$4972,11,FALSE)</f>
        <v>#N/A</v>
      </c>
      <c r="H1308" s="35"/>
      <c r="I1308" s="48"/>
      <c r="J1308" s="33" t="e">
        <f>VLOOKUP($A1308,EVID_OSEVU!$A$1:$M$4972,11,FALSE)</f>
        <v>#N/A</v>
      </c>
      <c r="K1308" s="39"/>
      <c r="L1308" s="49"/>
      <c r="M1308" s="89" t="e">
        <f t="shared" si="20"/>
        <v>#N/A</v>
      </c>
      <c r="N1308" s="50"/>
      <c r="O1308" s="37" t="e">
        <f>VLOOKUP(EVID_HNOJENI!N1308,HNOJIVA_ALL!$A$2:$Z$3303,4,FALSE)</f>
        <v>#N/A</v>
      </c>
      <c r="P1308" s="51" t="e">
        <f>ROUND(VLOOKUP(EVID_HNOJENI!N1308,HNOJIVA_ALL!$A$2:$Z$3303,14,FALSE)*K1308*IF(L1308="t",10,IF(L1308="kg",0.01,IF(L1308="q",1,IF(L1308="l",0.01*VLOOKUP(EVID_HNOJENI!N1308,HNOJIVA_ALL!$A$2:$AE$3303,31,FALSE),"CHYBA")))),2)</f>
        <v>#N/A</v>
      </c>
      <c r="Q1308" s="51" t="e">
        <f>ROUND(VLOOKUP(EVID_HNOJENI!N1308,HNOJIVA_ALL!$A$2:$Z$3303,15,FALSE)*K1308*IF(L1308="t",10,IF(L1308="kg",0.01,IF(L1308="q",1,IF(L1308="l",0.01*VLOOKUP(EVID_HNOJENI!N1308,HNOJIVA_ALL!$A$2:$AE$3303,31,FALSE),"CHYBA")))),2)</f>
        <v>#N/A</v>
      </c>
      <c r="R1308" s="51" t="e">
        <f>ROUND(VLOOKUP(EVID_HNOJENI!N1308,HNOJIVA_ALL!$A$2:$Z$3303,16,FALSE)*K1308*IF(L1308="t",10,IF(L1308="kg",0.01,IF(L1308="q",1,IF(L1308="l",0.01*VLOOKUP(EVID_HNOJENI!N1308,HNOJIVA_ALL!$A$2:$AE$3303,31,FALSE),"CHYBA")))),2)</f>
        <v>#N/A</v>
      </c>
      <c r="S1308" s="51" t="e">
        <f>ROUND(VLOOKUP(EVID_HNOJENI!N1308,HNOJIVA_ALL!$A$2:$Z$3303,18,FALSE)*K1308*IF(L1308="t",10,IF(L1308="kg",0.01,IF(L1308="q",1,IF(L1308="l",0.01*VLOOKUP(EVID_HNOJENI!N1308,HNOJIVA_ALL!$A$2:$AE$3303,31,FALSE),"CHYBA")))),2)</f>
        <v>#N/A</v>
      </c>
      <c r="T1308" s="51" t="e">
        <f>ROUND(VLOOKUP(EVID_HNOJENI!N1308,HNOJIVA_ALL!$A$2:$Z$3303,17,FALSE)*K1308*IF(L1308="t",10,IF(L1308="kg",0.01,IF(L1308="q",1,IF(L1308="l",0.01*VLOOKUP(EVID_HNOJENI!N1308,HNOJIVA_ALL!$A$2:$AE$3303,31,FALSE),"CHYBA")))),2)</f>
        <v>#N/A</v>
      </c>
      <c r="U1308" s="51" t="e">
        <f>ROUND(VLOOKUP(EVID_HNOJENI!N1308,HNOJIVA_ALL!$A$2:$Z$3303,20,FALSE)*K1308*IF(L1308="t",10,IF(L1308="kg",0.01,IF(L1308="q",1,IF(L1308="l",0.01*VLOOKUP(EVID_HNOJENI!N1308,HNOJIVA_ALL!$A$2:$AE$3303,31,FALSE),"CHYBA")))),2)</f>
        <v>#N/A</v>
      </c>
    </row>
    <row r="1309" spans="1:21" x14ac:dyDescent="0.2">
      <c r="A1309" s="32"/>
      <c r="B1309" s="45" t="e">
        <f>VLOOKUP($A1309,EVID_OSEVU!$A$1:$M$4972,2,FALSE)</f>
        <v>#N/A</v>
      </c>
      <c r="C1309" s="45" t="e">
        <f>VLOOKUP($A1309,EVID_OSEVU!$A$1:$M$4972,3,FALSE)</f>
        <v>#N/A</v>
      </c>
      <c r="D1309" s="45" t="e">
        <f>VLOOKUP($A1309,EVID_OSEVU!$A$1:$M$4972,4,FALSE)</f>
        <v>#N/A</v>
      </c>
      <c r="E1309" s="45" t="e">
        <f>VLOOKUP($A1309,EVID_OSEVU!$A$1:$M$4972,7,FALSE)</f>
        <v>#N/A</v>
      </c>
      <c r="F1309" s="45" t="e">
        <f>VLOOKUP($A1309,EVID_OSEVU!$A$1:$M$4972,8,FALSE)</f>
        <v>#N/A</v>
      </c>
      <c r="G1309" s="45" t="e">
        <f>VLOOKUP($A1309,EVID_OSEVU!$A$1:$M$4972,11,FALSE)</f>
        <v>#N/A</v>
      </c>
      <c r="H1309" s="35"/>
      <c r="I1309" s="48"/>
      <c r="J1309" s="33" t="e">
        <f>VLOOKUP($A1309,EVID_OSEVU!$A$1:$M$4972,11,FALSE)</f>
        <v>#N/A</v>
      </c>
      <c r="K1309" s="39"/>
      <c r="L1309" s="49"/>
      <c r="M1309" s="89" t="e">
        <f t="shared" si="20"/>
        <v>#N/A</v>
      </c>
      <c r="N1309" s="50"/>
      <c r="O1309" s="37" t="e">
        <f>VLOOKUP(EVID_HNOJENI!N1309,HNOJIVA_ALL!$A$2:$Z$3303,4,FALSE)</f>
        <v>#N/A</v>
      </c>
      <c r="P1309" s="51" t="e">
        <f>ROUND(VLOOKUP(EVID_HNOJENI!N1309,HNOJIVA_ALL!$A$2:$Z$3303,14,FALSE)*K1309*IF(L1309="t",10,IF(L1309="kg",0.01,IF(L1309="q",1,IF(L1309="l",0.01*VLOOKUP(EVID_HNOJENI!N1309,HNOJIVA_ALL!$A$2:$AE$3303,31,FALSE),"CHYBA")))),2)</f>
        <v>#N/A</v>
      </c>
      <c r="Q1309" s="51" t="e">
        <f>ROUND(VLOOKUP(EVID_HNOJENI!N1309,HNOJIVA_ALL!$A$2:$Z$3303,15,FALSE)*K1309*IF(L1309="t",10,IF(L1309="kg",0.01,IF(L1309="q",1,IF(L1309="l",0.01*VLOOKUP(EVID_HNOJENI!N1309,HNOJIVA_ALL!$A$2:$AE$3303,31,FALSE),"CHYBA")))),2)</f>
        <v>#N/A</v>
      </c>
      <c r="R1309" s="51" t="e">
        <f>ROUND(VLOOKUP(EVID_HNOJENI!N1309,HNOJIVA_ALL!$A$2:$Z$3303,16,FALSE)*K1309*IF(L1309="t",10,IF(L1309="kg",0.01,IF(L1309="q",1,IF(L1309="l",0.01*VLOOKUP(EVID_HNOJENI!N1309,HNOJIVA_ALL!$A$2:$AE$3303,31,FALSE),"CHYBA")))),2)</f>
        <v>#N/A</v>
      </c>
      <c r="S1309" s="51" t="e">
        <f>ROUND(VLOOKUP(EVID_HNOJENI!N1309,HNOJIVA_ALL!$A$2:$Z$3303,18,FALSE)*K1309*IF(L1309="t",10,IF(L1309="kg",0.01,IF(L1309="q",1,IF(L1309="l",0.01*VLOOKUP(EVID_HNOJENI!N1309,HNOJIVA_ALL!$A$2:$AE$3303,31,FALSE),"CHYBA")))),2)</f>
        <v>#N/A</v>
      </c>
      <c r="T1309" s="51" t="e">
        <f>ROUND(VLOOKUP(EVID_HNOJENI!N1309,HNOJIVA_ALL!$A$2:$Z$3303,17,FALSE)*K1309*IF(L1309="t",10,IF(L1309="kg",0.01,IF(L1309="q",1,IF(L1309="l",0.01*VLOOKUP(EVID_HNOJENI!N1309,HNOJIVA_ALL!$A$2:$AE$3303,31,FALSE),"CHYBA")))),2)</f>
        <v>#N/A</v>
      </c>
      <c r="U1309" s="51" t="e">
        <f>ROUND(VLOOKUP(EVID_HNOJENI!N1309,HNOJIVA_ALL!$A$2:$Z$3303,20,FALSE)*K1309*IF(L1309="t",10,IF(L1309="kg",0.01,IF(L1309="q",1,IF(L1309="l",0.01*VLOOKUP(EVID_HNOJENI!N1309,HNOJIVA_ALL!$A$2:$AE$3303,31,FALSE),"CHYBA")))),2)</f>
        <v>#N/A</v>
      </c>
    </row>
    <row r="1310" spans="1:21" x14ac:dyDescent="0.2">
      <c r="A1310" s="32"/>
      <c r="B1310" s="45" t="e">
        <f>VLOOKUP($A1310,EVID_OSEVU!$A$1:$M$4972,2,FALSE)</f>
        <v>#N/A</v>
      </c>
      <c r="C1310" s="45" t="e">
        <f>VLOOKUP($A1310,EVID_OSEVU!$A$1:$M$4972,3,FALSE)</f>
        <v>#N/A</v>
      </c>
      <c r="D1310" s="45" t="e">
        <f>VLOOKUP($A1310,EVID_OSEVU!$A$1:$M$4972,4,FALSE)</f>
        <v>#N/A</v>
      </c>
      <c r="E1310" s="45" t="e">
        <f>VLOOKUP($A1310,EVID_OSEVU!$A$1:$M$4972,7,FALSE)</f>
        <v>#N/A</v>
      </c>
      <c r="F1310" s="45" t="e">
        <f>VLOOKUP($A1310,EVID_OSEVU!$A$1:$M$4972,8,FALSE)</f>
        <v>#N/A</v>
      </c>
      <c r="G1310" s="45" t="e">
        <f>VLOOKUP($A1310,EVID_OSEVU!$A$1:$M$4972,11,FALSE)</f>
        <v>#N/A</v>
      </c>
      <c r="H1310" s="35"/>
      <c r="I1310" s="48"/>
      <c r="J1310" s="33" t="e">
        <f>VLOOKUP($A1310,EVID_OSEVU!$A$1:$M$4972,11,FALSE)</f>
        <v>#N/A</v>
      </c>
      <c r="K1310" s="39"/>
      <c r="L1310" s="49"/>
      <c r="M1310" s="89" t="e">
        <f t="shared" si="20"/>
        <v>#N/A</v>
      </c>
      <c r="N1310" s="50"/>
      <c r="O1310" s="37" t="e">
        <f>VLOOKUP(EVID_HNOJENI!N1310,HNOJIVA_ALL!$A$2:$Z$3303,4,FALSE)</f>
        <v>#N/A</v>
      </c>
      <c r="P1310" s="51" t="e">
        <f>ROUND(VLOOKUP(EVID_HNOJENI!N1310,HNOJIVA_ALL!$A$2:$Z$3303,14,FALSE)*K1310*IF(L1310="t",10,IF(L1310="kg",0.01,IF(L1310="q",1,IF(L1310="l",0.01*VLOOKUP(EVID_HNOJENI!N1310,HNOJIVA_ALL!$A$2:$AE$3303,31,FALSE),"CHYBA")))),2)</f>
        <v>#N/A</v>
      </c>
      <c r="Q1310" s="51" t="e">
        <f>ROUND(VLOOKUP(EVID_HNOJENI!N1310,HNOJIVA_ALL!$A$2:$Z$3303,15,FALSE)*K1310*IF(L1310="t",10,IF(L1310="kg",0.01,IF(L1310="q",1,IF(L1310="l",0.01*VLOOKUP(EVID_HNOJENI!N1310,HNOJIVA_ALL!$A$2:$AE$3303,31,FALSE),"CHYBA")))),2)</f>
        <v>#N/A</v>
      </c>
      <c r="R1310" s="51" t="e">
        <f>ROUND(VLOOKUP(EVID_HNOJENI!N1310,HNOJIVA_ALL!$A$2:$Z$3303,16,FALSE)*K1310*IF(L1310="t",10,IF(L1310="kg",0.01,IF(L1310="q",1,IF(L1310="l",0.01*VLOOKUP(EVID_HNOJENI!N1310,HNOJIVA_ALL!$A$2:$AE$3303,31,FALSE),"CHYBA")))),2)</f>
        <v>#N/A</v>
      </c>
      <c r="S1310" s="51" t="e">
        <f>ROUND(VLOOKUP(EVID_HNOJENI!N1310,HNOJIVA_ALL!$A$2:$Z$3303,18,FALSE)*K1310*IF(L1310="t",10,IF(L1310="kg",0.01,IF(L1310="q",1,IF(L1310="l",0.01*VLOOKUP(EVID_HNOJENI!N1310,HNOJIVA_ALL!$A$2:$AE$3303,31,FALSE),"CHYBA")))),2)</f>
        <v>#N/A</v>
      </c>
      <c r="T1310" s="51" t="e">
        <f>ROUND(VLOOKUP(EVID_HNOJENI!N1310,HNOJIVA_ALL!$A$2:$Z$3303,17,FALSE)*K1310*IF(L1310="t",10,IF(L1310="kg",0.01,IF(L1310="q",1,IF(L1310="l",0.01*VLOOKUP(EVID_HNOJENI!N1310,HNOJIVA_ALL!$A$2:$AE$3303,31,FALSE),"CHYBA")))),2)</f>
        <v>#N/A</v>
      </c>
      <c r="U1310" s="51" t="e">
        <f>ROUND(VLOOKUP(EVID_HNOJENI!N1310,HNOJIVA_ALL!$A$2:$Z$3303,20,FALSE)*K1310*IF(L1310="t",10,IF(L1310="kg",0.01,IF(L1310="q",1,IF(L1310="l",0.01*VLOOKUP(EVID_HNOJENI!N1310,HNOJIVA_ALL!$A$2:$AE$3303,31,FALSE),"CHYBA")))),2)</f>
        <v>#N/A</v>
      </c>
    </row>
    <row r="1311" spans="1:21" x14ac:dyDescent="0.2">
      <c r="A1311" s="32"/>
      <c r="B1311" s="45" t="e">
        <f>VLOOKUP($A1311,EVID_OSEVU!$A$1:$M$4972,2,FALSE)</f>
        <v>#N/A</v>
      </c>
      <c r="C1311" s="45" t="e">
        <f>VLOOKUP($A1311,EVID_OSEVU!$A$1:$M$4972,3,FALSE)</f>
        <v>#N/A</v>
      </c>
      <c r="D1311" s="45" t="e">
        <f>VLOOKUP($A1311,EVID_OSEVU!$A$1:$M$4972,4,FALSE)</f>
        <v>#N/A</v>
      </c>
      <c r="E1311" s="45" t="e">
        <f>VLOOKUP($A1311,EVID_OSEVU!$A$1:$M$4972,7,FALSE)</f>
        <v>#N/A</v>
      </c>
      <c r="F1311" s="45" t="e">
        <f>VLOOKUP($A1311,EVID_OSEVU!$A$1:$M$4972,8,FALSE)</f>
        <v>#N/A</v>
      </c>
      <c r="G1311" s="45" t="e">
        <f>VLOOKUP($A1311,EVID_OSEVU!$A$1:$M$4972,11,FALSE)</f>
        <v>#N/A</v>
      </c>
      <c r="H1311" s="35"/>
      <c r="I1311" s="48"/>
      <c r="J1311" s="33" t="e">
        <f>VLOOKUP($A1311,EVID_OSEVU!$A$1:$M$4972,11,FALSE)</f>
        <v>#N/A</v>
      </c>
      <c r="K1311" s="39"/>
      <c r="L1311" s="49"/>
      <c r="M1311" s="89" t="e">
        <f t="shared" si="20"/>
        <v>#N/A</v>
      </c>
      <c r="N1311" s="50"/>
      <c r="O1311" s="37" t="e">
        <f>VLOOKUP(EVID_HNOJENI!N1311,HNOJIVA_ALL!$A$2:$Z$3303,4,FALSE)</f>
        <v>#N/A</v>
      </c>
      <c r="P1311" s="51" t="e">
        <f>ROUND(VLOOKUP(EVID_HNOJENI!N1311,HNOJIVA_ALL!$A$2:$Z$3303,14,FALSE)*K1311*IF(L1311="t",10,IF(L1311="kg",0.01,IF(L1311="q",1,IF(L1311="l",0.01*VLOOKUP(EVID_HNOJENI!N1311,HNOJIVA_ALL!$A$2:$AE$3303,31,FALSE),"CHYBA")))),2)</f>
        <v>#N/A</v>
      </c>
      <c r="Q1311" s="51" t="e">
        <f>ROUND(VLOOKUP(EVID_HNOJENI!N1311,HNOJIVA_ALL!$A$2:$Z$3303,15,FALSE)*K1311*IF(L1311="t",10,IF(L1311="kg",0.01,IF(L1311="q",1,IF(L1311="l",0.01*VLOOKUP(EVID_HNOJENI!N1311,HNOJIVA_ALL!$A$2:$AE$3303,31,FALSE),"CHYBA")))),2)</f>
        <v>#N/A</v>
      </c>
      <c r="R1311" s="51" t="e">
        <f>ROUND(VLOOKUP(EVID_HNOJENI!N1311,HNOJIVA_ALL!$A$2:$Z$3303,16,FALSE)*K1311*IF(L1311="t",10,IF(L1311="kg",0.01,IF(L1311="q",1,IF(L1311="l",0.01*VLOOKUP(EVID_HNOJENI!N1311,HNOJIVA_ALL!$A$2:$AE$3303,31,FALSE),"CHYBA")))),2)</f>
        <v>#N/A</v>
      </c>
      <c r="S1311" s="51" t="e">
        <f>ROUND(VLOOKUP(EVID_HNOJENI!N1311,HNOJIVA_ALL!$A$2:$Z$3303,18,FALSE)*K1311*IF(L1311="t",10,IF(L1311="kg",0.01,IF(L1311="q",1,IF(L1311="l",0.01*VLOOKUP(EVID_HNOJENI!N1311,HNOJIVA_ALL!$A$2:$AE$3303,31,FALSE),"CHYBA")))),2)</f>
        <v>#N/A</v>
      </c>
      <c r="T1311" s="51" t="e">
        <f>ROUND(VLOOKUP(EVID_HNOJENI!N1311,HNOJIVA_ALL!$A$2:$Z$3303,17,FALSE)*K1311*IF(L1311="t",10,IF(L1311="kg",0.01,IF(L1311="q",1,IF(L1311="l",0.01*VLOOKUP(EVID_HNOJENI!N1311,HNOJIVA_ALL!$A$2:$AE$3303,31,FALSE),"CHYBA")))),2)</f>
        <v>#N/A</v>
      </c>
      <c r="U1311" s="51" t="e">
        <f>ROUND(VLOOKUP(EVID_HNOJENI!N1311,HNOJIVA_ALL!$A$2:$Z$3303,20,FALSE)*K1311*IF(L1311="t",10,IF(L1311="kg",0.01,IF(L1311="q",1,IF(L1311="l",0.01*VLOOKUP(EVID_HNOJENI!N1311,HNOJIVA_ALL!$A$2:$AE$3303,31,FALSE),"CHYBA")))),2)</f>
        <v>#N/A</v>
      </c>
    </row>
    <row r="1312" spans="1:21" x14ac:dyDescent="0.2">
      <c r="A1312" s="32"/>
      <c r="B1312" s="45" t="e">
        <f>VLOOKUP($A1312,EVID_OSEVU!$A$1:$M$4972,2,FALSE)</f>
        <v>#N/A</v>
      </c>
      <c r="C1312" s="45" t="e">
        <f>VLOOKUP($A1312,EVID_OSEVU!$A$1:$M$4972,3,FALSE)</f>
        <v>#N/A</v>
      </c>
      <c r="D1312" s="45" t="e">
        <f>VLOOKUP($A1312,EVID_OSEVU!$A$1:$M$4972,4,FALSE)</f>
        <v>#N/A</v>
      </c>
      <c r="E1312" s="45" t="e">
        <f>VLOOKUP($A1312,EVID_OSEVU!$A$1:$M$4972,7,FALSE)</f>
        <v>#N/A</v>
      </c>
      <c r="F1312" s="45" t="e">
        <f>VLOOKUP($A1312,EVID_OSEVU!$A$1:$M$4972,8,FALSE)</f>
        <v>#N/A</v>
      </c>
      <c r="G1312" s="45" t="e">
        <f>VLOOKUP($A1312,EVID_OSEVU!$A$1:$M$4972,11,FALSE)</f>
        <v>#N/A</v>
      </c>
      <c r="H1312" s="35"/>
      <c r="I1312" s="48"/>
      <c r="J1312" s="33" t="e">
        <f>VLOOKUP($A1312,EVID_OSEVU!$A$1:$M$4972,11,FALSE)</f>
        <v>#N/A</v>
      </c>
      <c r="K1312" s="39"/>
      <c r="L1312" s="49"/>
      <c r="M1312" s="89" t="e">
        <f t="shared" si="20"/>
        <v>#N/A</v>
      </c>
      <c r="N1312" s="50"/>
      <c r="O1312" s="37" t="e">
        <f>VLOOKUP(EVID_HNOJENI!N1312,HNOJIVA_ALL!$A$2:$Z$3303,4,FALSE)</f>
        <v>#N/A</v>
      </c>
      <c r="P1312" s="51" t="e">
        <f>ROUND(VLOOKUP(EVID_HNOJENI!N1312,HNOJIVA_ALL!$A$2:$Z$3303,14,FALSE)*K1312*IF(L1312="t",10,IF(L1312="kg",0.01,IF(L1312="q",1,IF(L1312="l",0.01*VLOOKUP(EVID_HNOJENI!N1312,HNOJIVA_ALL!$A$2:$AE$3303,31,FALSE),"CHYBA")))),2)</f>
        <v>#N/A</v>
      </c>
      <c r="Q1312" s="51" t="e">
        <f>ROUND(VLOOKUP(EVID_HNOJENI!N1312,HNOJIVA_ALL!$A$2:$Z$3303,15,FALSE)*K1312*IF(L1312="t",10,IF(L1312="kg",0.01,IF(L1312="q",1,IF(L1312="l",0.01*VLOOKUP(EVID_HNOJENI!N1312,HNOJIVA_ALL!$A$2:$AE$3303,31,FALSE),"CHYBA")))),2)</f>
        <v>#N/A</v>
      </c>
      <c r="R1312" s="51" t="e">
        <f>ROUND(VLOOKUP(EVID_HNOJENI!N1312,HNOJIVA_ALL!$A$2:$Z$3303,16,FALSE)*K1312*IF(L1312="t",10,IF(L1312="kg",0.01,IF(L1312="q",1,IF(L1312="l",0.01*VLOOKUP(EVID_HNOJENI!N1312,HNOJIVA_ALL!$A$2:$AE$3303,31,FALSE),"CHYBA")))),2)</f>
        <v>#N/A</v>
      </c>
      <c r="S1312" s="51" t="e">
        <f>ROUND(VLOOKUP(EVID_HNOJENI!N1312,HNOJIVA_ALL!$A$2:$Z$3303,18,FALSE)*K1312*IF(L1312="t",10,IF(L1312="kg",0.01,IF(L1312="q",1,IF(L1312="l",0.01*VLOOKUP(EVID_HNOJENI!N1312,HNOJIVA_ALL!$A$2:$AE$3303,31,FALSE),"CHYBA")))),2)</f>
        <v>#N/A</v>
      </c>
      <c r="T1312" s="51" t="e">
        <f>ROUND(VLOOKUP(EVID_HNOJENI!N1312,HNOJIVA_ALL!$A$2:$Z$3303,17,FALSE)*K1312*IF(L1312="t",10,IF(L1312="kg",0.01,IF(L1312="q",1,IF(L1312="l",0.01*VLOOKUP(EVID_HNOJENI!N1312,HNOJIVA_ALL!$A$2:$AE$3303,31,FALSE),"CHYBA")))),2)</f>
        <v>#N/A</v>
      </c>
      <c r="U1312" s="51" t="e">
        <f>ROUND(VLOOKUP(EVID_HNOJENI!N1312,HNOJIVA_ALL!$A$2:$Z$3303,20,FALSE)*K1312*IF(L1312="t",10,IF(L1312="kg",0.01,IF(L1312="q",1,IF(L1312="l",0.01*VLOOKUP(EVID_HNOJENI!N1312,HNOJIVA_ALL!$A$2:$AE$3303,31,FALSE),"CHYBA")))),2)</f>
        <v>#N/A</v>
      </c>
    </row>
    <row r="1313" spans="1:21" x14ac:dyDescent="0.2">
      <c r="A1313" s="32"/>
      <c r="B1313" s="45" t="e">
        <f>VLOOKUP($A1313,EVID_OSEVU!$A$1:$M$4972,2,FALSE)</f>
        <v>#N/A</v>
      </c>
      <c r="C1313" s="45" t="e">
        <f>VLOOKUP($A1313,EVID_OSEVU!$A$1:$M$4972,3,FALSE)</f>
        <v>#N/A</v>
      </c>
      <c r="D1313" s="45" t="e">
        <f>VLOOKUP($A1313,EVID_OSEVU!$A$1:$M$4972,4,FALSE)</f>
        <v>#N/A</v>
      </c>
      <c r="E1313" s="45" t="e">
        <f>VLOOKUP($A1313,EVID_OSEVU!$A$1:$M$4972,7,FALSE)</f>
        <v>#N/A</v>
      </c>
      <c r="F1313" s="45" t="e">
        <f>VLOOKUP($A1313,EVID_OSEVU!$A$1:$M$4972,8,FALSE)</f>
        <v>#N/A</v>
      </c>
      <c r="G1313" s="45" t="e">
        <f>VLOOKUP($A1313,EVID_OSEVU!$A$1:$M$4972,11,FALSE)</f>
        <v>#N/A</v>
      </c>
      <c r="H1313" s="35"/>
      <c r="I1313" s="48"/>
      <c r="J1313" s="33" t="e">
        <f>VLOOKUP($A1313,EVID_OSEVU!$A$1:$M$4972,11,FALSE)</f>
        <v>#N/A</v>
      </c>
      <c r="K1313" s="39"/>
      <c r="L1313" s="49"/>
      <c r="M1313" s="89" t="e">
        <f t="shared" si="20"/>
        <v>#N/A</v>
      </c>
      <c r="N1313" s="50"/>
      <c r="O1313" s="37" t="e">
        <f>VLOOKUP(EVID_HNOJENI!N1313,HNOJIVA_ALL!$A$2:$Z$3303,4,FALSE)</f>
        <v>#N/A</v>
      </c>
      <c r="P1313" s="51" t="e">
        <f>ROUND(VLOOKUP(EVID_HNOJENI!N1313,HNOJIVA_ALL!$A$2:$Z$3303,14,FALSE)*K1313*IF(L1313="t",10,IF(L1313="kg",0.01,IF(L1313="q",1,IF(L1313="l",0.01*VLOOKUP(EVID_HNOJENI!N1313,HNOJIVA_ALL!$A$2:$AE$3303,31,FALSE),"CHYBA")))),2)</f>
        <v>#N/A</v>
      </c>
      <c r="Q1313" s="51" t="e">
        <f>ROUND(VLOOKUP(EVID_HNOJENI!N1313,HNOJIVA_ALL!$A$2:$Z$3303,15,FALSE)*K1313*IF(L1313="t",10,IF(L1313="kg",0.01,IF(L1313="q",1,IF(L1313="l",0.01*VLOOKUP(EVID_HNOJENI!N1313,HNOJIVA_ALL!$A$2:$AE$3303,31,FALSE),"CHYBA")))),2)</f>
        <v>#N/A</v>
      </c>
      <c r="R1313" s="51" t="e">
        <f>ROUND(VLOOKUP(EVID_HNOJENI!N1313,HNOJIVA_ALL!$A$2:$Z$3303,16,FALSE)*K1313*IF(L1313="t",10,IF(L1313="kg",0.01,IF(L1313="q",1,IF(L1313="l",0.01*VLOOKUP(EVID_HNOJENI!N1313,HNOJIVA_ALL!$A$2:$AE$3303,31,FALSE),"CHYBA")))),2)</f>
        <v>#N/A</v>
      </c>
      <c r="S1313" s="51" t="e">
        <f>ROUND(VLOOKUP(EVID_HNOJENI!N1313,HNOJIVA_ALL!$A$2:$Z$3303,18,FALSE)*K1313*IF(L1313="t",10,IF(L1313="kg",0.01,IF(L1313="q",1,IF(L1313="l",0.01*VLOOKUP(EVID_HNOJENI!N1313,HNOJIVA_ALL!$A$2:$AE$3303,31,FALSE),"CHYBA")))),2)</f>
        <v>#N/A</v>
      </c>
      <c r="T1313" s="51" t="e">
        <f>ROUND(VLOOKUP(EVID_HNOJENI!N1313,HNOJIVA_ALL!$A$2:$Z$3303,17,FALSE)*K1313*IF(L1313="t",10,IF(L1313="kg",0.01,IF(L1313="q",1,IF(L1313="l",0.01*VLOOKUP(EVID_HNOJENI!N1313,HNOJIVA_ALL!$A$2:$AE$3303,31,FALSE),"CHYBA")))),2)</f>
        <v>#N/A</v>
      </c>
      <c r="U1313" s="51" t="e">
        <f>ROUND(VLOOKUP(EVID_HNOJENI!N1313,HNOJIVA_ALL!$A$2:$Z$3303,20,FALSE)*K1313*IF(L1313="t",10,IF(L1313="kg",0.01,IF(L1313="q",1,IF(L1313="l",0.01*VLOOKUP(EVID_HNOJENI!N1313,HNOJIVA_ALL!$A$2:$AE$3303,31,FALSE),"CHYBA")))),2)</f>
        <v>#N/A</v>
      </c>
    </row>
    <row r="1314" spans="1:21" x14ac:dyDescent="0.2">
      <c r="A1314" s="32"/>
      <c r="B1314" s="45" t="e">
        <f>VLOOKUP($A1314,EVID_OSEVU!$A$1:$M$4972,2,FALSE)</f>
        <v>#N/A</v>
      </c>
      <c r="C1314" s="45" t="e">
        <f>VLOOKUP($A1314,EVID_OSEVU!$A$1:$M$4972,3,FALSE)</f>
        <v>#N/A</v>
      </c>
      <c r="D1314" s="45" t="e">
        <f>VLOOKUP($A1314,EVID_OSEVU!$A$1:$M$4972,4,FALSE)</f>
        <v>#N/A</v>
      </c>
      <c r="E1314" s="45" t="e">
        <f>VLOOKUP($A1314,EVID_OSEVU!$A$1:$M$4972,7,FALSE)</f>
        <v>#N/A</v>
      </c>
      <c r="F1314" s="45" t="e">
        <f>VLOOKUP($A1314,EVID_OSEVU!$A$1:$M$4972,8,FALSE)</f>
        <v>#N/A</v>
      </c>
      <c r="G1314" s="45" t="e">
        <f>VLOOKUP($A1314,EVID_OSEVU!$A$1:$M$4972,11,FALSE)</f>
        <v>#N/A</v>
      </c>
      <c r="H1314" s="35"/>
      <c r="I1314" s="48"/>
      <c r="J1314" s="33" t="e">
        <f>VLOOKUP($A1314,EVID_OSEVU!$A$1:$M$4972,11,FALSE)</f>
        <v>#N/A</v>
      </c>
      <c r="K1314" s="39"/>
      <c r="L1314" s="49"/>
      <c r="M1314" s="89" t="e">
        <f t="shared" si="20"/>
        <v>#N/A</v>
      </c>
      <c r="N1314" s="50"/>
      <c r="O1314" s="37" t="e">
        <f>VLOOKUP(EVID_HNOJENI!N1314,HNOJIVA_ALL!$A$2:$Z$3303,4,FALSE)</f>
        <v>#N/A</v>
      </c>
      <c r="P1314" s="51" t="e">
        <f>ROUND(VLOOKUP(EVID_HNOJENI!N1314,HNOJIVA_ALL!$A$2:$Z$3303,14,FALSE)*K1314*IF(L1314="t",10,IF(L1314="kg",0.01,IF(L1314="q",1,IF(L1314="l",0.01*VLOOKUP(EVID_HNOJENI!N1314,HNOJIVA_ALL!$A$2:$AE$3303,31,FALSE),"CHYBA")))),2)</f>
        <v>#N/A</v>
      </c>
      <c r="Q1314" s="51" t="e">
        <f>ROUND(VLOOKUP(EVID_HNOJENI!N1314,HNOJIVA_ALL!$A$2:$Z$3303,15,FALSE)*K1314*IF(L1314="t",10,IF(L1314="kg",0.01,IF(L1314="q",1,IF(L1314="l",0.01*VLOOKUP(EVID_HNOJENI!N1314,HNOJIVA_ALL!$A$2:$AE$3303,31,FALSE),"CHYBA")))),2)</f>
        <v>#N/A</v>
      </c>
      <c r="R1314" s="51" t="e">
        <f>ROUND(VLOOKUP(EVID_HNOJENI!N1314,HNOJIVA_ALL!$A$2:$Z$3303,16,FALSE)*K1314*IF(L1314="t",10,IF(L1314="kg",0.01,IF(L1314="q",1,IF(L1314="l",0.01*VLOOKUP(EVID_HNOJENI!N1314,HNOJIVA_ALL!$A$2:$AE$3303,31,FALSE),"CHYBA")))),2)</f>
        <v>#N/A</v>
      </c>
      <c r="S1314" s="51" t="e">
        <f>ROUND(VLOOKUP(EVID_HNOJENI!N1314,HNOJIVA_ALL!$A$2:$Z$3303,18,FALSE)*K1314*IF(L1314="t",10,IF(L1314="kg",0.01,IF(L1314="q",1,IF(L1314="l",0.01*VLOOKUP(EVID_HNOJENI!N1314,HNOJIVA_ALL!$A$2:$AE$3303,31,FALSE),"CHYBA")))),2)</f>
        <v>#N/A</v>
      </c>
      <c r="T1314" s="51" t="e">
        <f>ROUND(VLOOKUP(EVID_HNOJENI!N1314,HNOJIVA_ALL!$A$2:$Z$3303,17,FALSE)*K1314*IF(L1314="t",10,IF(L1314="kg",0.01,IF(L1314="q",1,IF(L1314="l",0.01*VLOOKUP(EVID_HNOJENI!N1314,HNOJIVA_ALL!$A$2:$AE$3303,31,FALSE),"CHYBA")))),2)</f>
        <v>#N/A</v>
      </c>
      <c r="U1314" s="51" t="e">
        <f>ROUND(VLOOKUP(EVID_HNOJENI!N1314,HNOJIVA_ALL!$A$2:$Z$3303,20,FALSE)*K1314*IF(L1314="t",10,IF(L1314="kg",0.01,IF(L1314="q",1,IF(L1314="l",0.01*VLOOKUP(EVID_HNOJENI!N1314,HNOJIVA_ALL!$A$2:$AE$3303,31,FALSE),"CHYBA")))),2)</f>
        <v>#N/A</v>
      </c>
    </row>
    <row r="1315" spans="1:21" x14ac:dyDescent="0.2">
      <c r="A1315" s="32"/>
      <c r="B1315" s="45" t="e">
        <f>VLOOKUP($A1315,EVID_OSEVU!$A$1:$M$4972,2,FALSE)</f>
        <v>#N/A</v>
      </c>
      <c r="C1315" s="45" t="e">
        <f>VLOOKUP($A1315,EVID_OSEVU!$A$1:$M$4972,3,FALSE)</f>
        <v>#N/A</v>
      </c>
      <c r="D1315" s="45" t="e">
        <f>VLOOKUP($A1315,EVID_OSEVU!$A$1:$M$4972,4,FALSE)</f>
        <v>#N/A</v>
      </c>
      <c r="E1315" s="45" t="e">
        <f>VLOOKUP($A1315,EVID_OSEVU!$A$1:$M$4972,7,FALSE)</f>
        <v>#N/A</v>
      </c>
      <c r="F1315" s="45" t="e">
        <f>VLOOKUP($A1315,EVID_OSEVU!$A$1:$M$4972,8,FALSE)</f>
        <v>#N/A</v>
      </c>
      <c r="G1315" s="45" t="e">
        <f>VLOOKUP($A1315,EVID_OSEVU!$A$1:$M$4972,11,FALSE)</f>
        <v>#N/A</v>
      </c>
      <c r="H1315" s="35"/>
      <c r="I1315" s="48"/>
      <c r="J1315" s="33" t="e">
        <f>VLOOKUP($A1315,EVID_OSEVU!$A$1:$M$4972,11,FALSE)</f>
        <v>#N/A</v>
      </c>
      <c r="K1315" s="39"/>
      <c r="L1315" s="49"/>
      <c r="M1315" s="89" t="e">
        <f t="shared" si="20"/>
        <v>#N/A</v>
      </c>
      <c r="N1315" s="50"/>
      <c r="O1315" s="37" t="e">
        <f>VLOOKUP(EVID_HNOJENI!N1315,HNOJIVA_ALL!$A$2:$Z$3303,4,FALSE)</f>
        <v>#N/A</v>
      </c>
      <c r="P1315" s="51" t="e">
        <f>ROUND(VLOOKUP(EVID_HNOJENI!N1315,HNOJIVA_ALL!$A$2:$Z$3303,14,FALSE)*K1315*IF(L1315="t",10,IF(L1315="kg",0.01,IF(L1315="q",1,IF(L1315="l",0.01*VLOOKUP(EVID_HNOJENI!N1315,HNOJIVA_ALL!$A$2:$AE$3303,31,FALSE),"CHYBA")))),2)</f>
        <v>#N/A</v>
      </c>
      <c r="Q1315" s="51" t="e">
        <f>ROUND(VLOOKUP(EVID_HNOJENI!N1315,HNOJIVA_ALL!$A$2:$Z$3303,15,FALSE)*K1315*IF(L1315="t",10,IF(L1315="kg",0.01,IF(L1315="q",1,IF(L1315="l",0.01*VLOOKUP(EVID_HNOJENI!N1315,HNOJIVA_ALL!$A$2:$AE$3303,31,FALSE),"CHYBA")))),2)</f>
        <v>#N/A</v>
      </c>
      <c r="R1315" s="51" t="e">
        <f>ROUND(VLOOKUP(EVID_HNOJENI!N1315,HNOJIVA_ALL!$A$2:$Z$3303,16,FALSE)*K1315*IF(L1315="t",10,IF(L1315="kg",0.01,IF(L1315="q",1,IF(L1315="l",0.01*VLOOKUP(EVID_HNOJENI!N1315,HNOJIVA_ALL!$A$2:$AE$3303,31,FALSE),"CHYBA")))),2)</f>
        <v>#N/A</v>
      </c>
      <c r="S1315" s="51" t="e">
        <f>ROUND(VLOOKUP(EVID_HNOJENI!N1315,HNOJIVA_ALL!$A$2:$Z$3303,18,FALSE)*K1315*IF(L1315="t",10,IF(L1315="kg",0.01,IF(L1315="q",1,IF(L1315="l",0.01*VLOOKUP(EVID_HNOJENI!N1315,HNOJIVA_ALL!$A$2:$AE$3303,31,FALSE),"CHYBA")))),2)</f>
        <v>#N/A</v>
      </c>
      <c r="T1315" s="51" t="e">
        <f>ROUND(VLOOKUP(EVID_HNOJENI!N1315,HNOJIVA_ALL!$A$2:$Z$3303,17,FALSE)*K1315*IF(L1315="t",10,IF(L1315="kg",0.01,IF(L1315="q",1,IF(L1315="l",0.01*VLOOKUP(EVID_HNOJENI!N1315,HNOJIVA_ALL!$A$2:$AE$3303,31,FALSE),"CHYBA")))),2)</f>
        <v>#N/A</v>
      </c>
      <c r="U1315" s="51" t="e">
        <f>ROUND(VLOOKUP(EVID_HNOJENI!N1315,HNOJIVA_ALL!$A$2:$Z$3303,20,FALSE)*K1315*IF(L1315="t",10,IF(L1315="kg",0.01,IF(L1315="q",1,IF(L1315="l",0.01*VLOOKUP(EVID_HNOJENI!N1315,HNOJIVA_ALL!$A$2:$AE$3303,31,FALSE),"CHYBA")))),2)</f>
        <v>#N/A</v>
      </c>
    </row>
    <row r="1316" spans="1:21" x14ac:dyDescent="0.2">
      <c r="A1316" s="32"/>
      <c r="B1316" s="45" t="e">
        <f>VLOOKUP($A1316,EVID_OSEVU!$A$1:$M$4972,2,FALSE)</f>
        <v>#N/A</v>
      </c>
      <c r="C1316" s="45" t="e">
        <f>VLOOKUP($A1316,EVID_OSEVU!$A$1:$M$4972,3,FALSE)</f>
        <v>#N/A</v>
      </c>
      <c r="D1316" s="45" t="e">
        <f>VLOOKUP($A1316,EVID_OSEVU!$A$1:$M$4972,4,FALSE)</f>
        <v>#N/A</v>
      </c>
      <c r="E1316" s="45" t="e">
        <f>VLOOKUP($A1316,EVID_OSEVU!$A$1:$M$4972,7,FALSE)</f>
        <v>#N/A</v>
      </c>
      <c r="F1316" s="45" t="e">
        <f>VLOOKUP($A1316,EVID_OSEVU!$A$1:$M$4972,8,FALSE)</f>
        <v>#N/A</v>
      </c>
      <c r="G1316" s="45" t="e">
        <f>VLOOKUP($A1316,EVID_OSEVU!$A$1:$M$4972,11,FALSE)</f>
        <v>#N/A</v>
      </c>
      <c r="H1316" s="35"/>
      <c r="I1316" s="48"/>
      <c r="J1316" s="33" t="e">
        <f>VLOOKUP($A1316,EVID_OSEVU!$A$1:$M$4972,11,FALSE)</f>
        <v>#N/A</v>
      </c>
      <c r="K1316" s="39"/>
      <c r="L1316" s="49"/>
      <c r="M1316" s="89" t="e">
        <f t="shared" si="20"/>
        <v>#N/A</v>
      </c>
      <c r="N1316" s="50"/>
      <c r="O1316" s="37" t="e">
        <f>VLOOKUP(EVID_HNOJENI!N1316,HNOJIVA_ALL!$A$2:$Z$3303,4,FALSE)</f>
        <v>#N/A</v>
      </c>
      <c r="P1316" s="51" t="e">
        <f>ROUND(VLOOKUP(EVID_HNOJENI!N1316,HNOJIVA_ALL!$A$2:$Z$3303,14,FALSE)*K1316*IF(L1316="t",10,IF(L1316="kg",0.01,IF(L1316="q",1,IF(L1316="l",0.01*VLOOKUP(EVID_HNOJENI!N1316,HNOJIVA_ALL!$A$2:$AE$3303,31,FALSE),"CHYBA")))),2)</f>
        <v>#N/A</v>
      </c>
      <c r="Q1316" s="51" t="e">
        <f>ROUND(VLOOKUP(EVID_HNOJENI!N1316,HNOJIVA_ALL!$A$2:$Z$3303,15,FALSE)*K1316*IF(L1316="t",10,IF(L1316="kg",0.01,IF(L1316="q",1,IF(L1316="l",0.01*VLOOKUP(EVID_HNOJENI!N1316,HNOJIVA_ALL!$A$2:$AE$3303,31,FALSE),"CHYBA")))),2)</f>
        <v>#N/A</v>
      </c>
      <c r="R1316" s="51" t="e">
        <f>ROUND(VLOOKUP(EVID_HNOJENI!N1316,HNOJIVA_ALL!$A$2:$Z$3303,16,FALSE)*K1316*IF(L1316="t",10,IF(L1316="kg",0.01,IF(L1316="q",1,IF(L1316="l",0.01*VLOOKUP(EVID_HNOJENI!N1316,HNOJIVA_ALL!$A$2:$AE$3303,31,FALSE),"CHYBA")))),2)</f>
        <v>#N/A</v>
      </c>
      <c r="S1316" s="51" t="e">
        <f>ROUND(VLOOKUP(EVID_HNOJENI!N1316,HNOJIVA_ALL!$A$2:$Z$3303,18,FALSE)*K1316*IF(L1316="t",10,IF(L1316="kg",0.01,IF(L1316="q",1,IF(L1316="l",0.01*VLOOKUP(EVID_HNOJENI!N1316,HNOJIVA_ALL!$A$2:$AE$3303,31,FALSE),"CHYBA")))),2)</f>
        <v>#N/A</v>
      </c>
      <c r="T1316" s="51" t="e">
        <f>ROUND(VLOOKUP(EVID_HNOJENI!N1316,HNOJIVA_ALL!$A$2:$Z$3303,17,FALSE)*K1316*IF(L1316="t",10,IF(L1316="kg",0.01,IF(L1316="q",1,IF(L1316="l",0.01*VLOOKUP(EVID_HNOJENI!N1316,HNOJIVA_ALL!$A$2:$AE$3303,31,FALSE),"CHYBA")))),2)</f>
        <v>#N/A</v>
      </c>
      <c r="U1316" s="51" t="e">
        <f>ROUND(VLOOKUP(EVID_HNOJENI!N1316,HNOJIVA_ALL!$A$2:$Z$3303,20,FALSE)*K1316*IF(L1316="t",10,IF(L1316="kg",0.01,IF(L1316="q",1,IF(L1316="l",0.01*VLOOKUP(EVID_HNOJENI!N1316,HNOJIVA_ALL!$A$2:$AE$3303,31,FALSE),"CHYBA")))),2)</f>
        <v>#N/A</v>
      </c>
    </row>
    <row r="1317" spans="1:21" x14ac:dyDescent="0.2">
      <c r="A1317" s="32"/>
      <c r="B1317" s="45" t="e">
        <f>VLOOKUP($A1317,EVID_OSEVU!$A$1:$M$4972,2,FALSE)</f>
        <v>#N/A</v>
      </c>
      <c r="C1317" s="45" t="e">
        <f>VLOOKUP($A1317,EVID_OSEVU!$A$1:$M$4972,3,FALSE)</f>
        <v>#N/A</v>
      </c>
      <c r="D1317" s="45" t="e">
        <f>VLOOKUP($A1317,EVID_OSEVU!$A$1:$M$4972,4,FALSE)</f>
        <v>#N/A</v>
      </c>
      <c r="E1317" s="45" t="e">
        <f>VLOOKUP($A1317,EVID_OSEVU!$A$1:$M$4972,7,FALSE)</f>
        <v>#N/A</v>
      </c>
      <c r="F1317" s="45" t="e">
        <f>VLOOKUP($A1317,EVID_OSEVU!$A$1:$M$4972,8,FALSE)</f>
        <v>#N/A</v>
      </c>
      <c r="G1317" s="45" t="e">
        <f>VLOOKUP($A1317,EVID_OSEVU!$A$1:$M$4972,11,FALSE)</f>
        <v>#N/A</v>
      </c>
      <c r="H1317" s="35"/>
      <c r="I1317" s="48"/>
      <c r="J1317" s="33" t="e">
        <f>VLOOKUP($A1317,EVID_OSEVU!$A$1:$M$4972,11,FALSE)</f>
        <v>#N/A</v>
      </c>
      <c r="K1317" s="39"/>
      <c r="L1317" s="49"/>
      <c r="M1317" s="89" t="e">
        <f t="shared" si="20"/>
        <v>#N/A</v>
      </c>
      <c r="N1317" s="50"/>
      <c r="O1317" s="37" t="e">
        <f>VLOOKUP(EVID_HNOJENI!N1317,HNOJIVA_ALL!$A$2:$Z$3303,4,FALSE)</f>
        <v>#N/A</v>
      </c>
      <c r="P1317" s="51" t="e">
        <f>ROUND(VLOOKUP(EVID_HNOJENI!N1317,HNOJIVA_ALL!$A$2:$Z$3303,14,FALSE)*K1317*IF(L1317="t",10,IF(L1317="kg",0.01,IF(L1317="q",1,IF(L1317="l",0.01*VLOOKUP(EVID_HNOJENI!N1317,HNOJIVA_ALL!$A$2:$AE$3303,31,FALSE),"CHYBA")))),2)</f>
        <v>#N/A</v>
      </c>
      <c r="Q1317" s="51" t="e">
        <f>ROUND(VLOOKUP(EVID_HNOJENI!N1317,HNOJIVA_ALL!$A$2:$Z$3303,15,FALSE)*K1317*IF(L1317="t",10,IF(L1317="kg",0.01,IF(L1317="q",1,IF(L1317="l",0.01*VLOOKUP(EVID_HNOJENI!N1317,HNOJIVA_ALL!$A$2:$AE$3303,31,FALSE),"CHYBA")))),2)</f>
        <v>#N/A</v>
      </c>
      <c r="R1317" s="51" t="e">
        <f>ROUND(VLOOKUP(EVID_HNOJENI!N1317,HNOJIVA_ALL!$A$2:$Z$3303,16,FALSE)*K1317*IF(L1317="t",10,IF(L1317="kg",0.01,IF(L1317="q",1,IF(L1317="l",0.01*VLOOKUP(EVID_HNOJENI!N1317,HNOJIVA_ALL!$A$2:$AE$3303,31,FALSE),"CHYBA")))),2)</f>
        <v>#N/A</v>
      </c>
      <c r="S1317" s="51" t="e">
        <f>ROUND(VLOOKUP(EVID_HNOJENI!N1317,HNOJIVA_ALL!$A$2:$Z$3303,18,FALSE)*K1317*IF(L1317="t",10,IF(L1317="kg",0.01,IF(L1317="q",1,IF(L1317="l",0.01*VLOOKUP(EVID_HNOJENI!N1317,HNOJIVA_ALL!$A$2:$AE$3303,31,FALSE),"CHYBA")))),2)</f>
        <v>#N/A</v>
      </c>
      <c r="T1317" s="51" t="e">
        <f>ROUND(VLOOKUP(EVID_HNOJENI!N1317,HNOJIVA_ALL!$A$2:$Z$3303,17,FALSE)*K1317*IF(L1317="t",10,IF(L1317="kg",0.01,IF(L1317="q",1,IF(L1317="l",0.01*VLOOKUP(EVID_HNOJENI!N1317,HNOJIVA_ALL!$A$2:$AE$3303,31,FALSE),"CHYBA")))),2)</f>
        <v>#N/A</v>
      </c>
      <c r="U1317" s="51" t="e">
        <f>ROUND(VLOOKUP(EVID_HNOJENI!N1317,HNOJIVA_ALL!$A$2:$Z$3303,20,FALSE)*K1317*IF(L1317="t",10,IF(L1317="kg",0.01,IF(L1317="q",1,IF(L1317="l",0.01*VLOOKUP(EVID_HNOJENI!N1317,HNOJIVA_ALL!$A$2:$AE$3303,31,FALSE),"CHYBA")))),2)</f>
        <v>#N/A</v>
      </c>
    </row>
    <row r="1318" spans="1:21" x14ac:dyDescent="0.2">
      <c r="A1318" s="32"/>
      <c r="B1318" s="45" t="e">
        <f>VLOOKUP($A1318,EVID_OSEVU!$A$1:$M$4972,2,FALSE)</f>
        <v>#N/A</v>
      </c>
      <c r="C1318" s="45" t="e">
        <f>VLOOKUP($A1318,EVID_OSEVU!$A$1:$M$4972,3,FALSE)</f>
        <v>#N/A</v>
      </c>
      <c r="D1318" s="45" t="e">
        <f>VLOOKUP($A1318,EVID_OSEVU!$A$1:$M$4972,4,FALSE)</f>
        <v>#N/A</v>
      </c>
      <c r="E1318" s="45" t="e">
        <f>VLOOKUP($A1318,EVID_OSEVU!$A$1:$M$4972,7,FALSE)</f>
        <v>#N/A</v>
      </c>
      <c r="F1318" s="45" t="e">
        <f>VLOOKUP($A1318,EVID_OSEVU!$A$1:$M$4972,8,FALSE)</f>
        <v>#N/A</v>
      </c>
      <c r="G1318" s="45" t="e">
        <f>VLOOKUP($A1318,EVID_OSEVU!$A$1:$M$4972,11,FALSE)</f>
        <v>#N/A</v>
      </c>
      <c r="H1318" s="35"/>
      <c r="I1318" s="48"/>
      <c r="J1318" s="33" t="e">
        <f>VLOOKUP($A1318,EVID_OSEVU!$A$1:$M$4972,11,FALSE)</f>
        <v>#N/A</v>
      </c>
      <c r="K1318" s="39"/>
      <c r="L1318" s="49"/>
      <c r="M1318" s="89" t="e">
        <f t="shared" si="20"/>
        <v>#N/A</v>
      </c>
      <c r="N1318" s="50"/>
      <c r="O1318" s="37" t="e">
        <f>VLOOKUP(EVID_HNOJENI!N1318,HNOJIVA_ALL!$A$2:$Z$3303,4,FALSE)</f>
        <v>#N/A</v>
      </c>
      <c r="P1318" s="51" t="e">
        <f>ROUND(VLOOKUP(EVID_HNOJENI!N1318,HNOJIVA_ALL!$A$2:$Z$3303,14,FALSE)*K1318*IF(L1318="t",10,IF(L1318="kg",0.01,IF(L1318="q",1,IF(L1318="l",0.01*VLOOKUP(EVID_HNOJENI!N1318,HNOJIVA_ALL!$A$2:$AE$3303,31,FALSE),"CHYBA")))),2)</f>
        <v>#N/A</v>
      </c>
      <c r="Q1318" s="51" t="e">
        <f>ROUND(VLOOKUP(EVID_HNOJENI!N1318,HNOJIVA_ALL!$A$2:$Z$3303,15,FALSE)*K1318*IF(L1318="t",10,IF(L1318="kg",0.01,IF(L1318="q",1,IF(L1318="l",0.01*VLOOKUP(EVID_HNOJENI!N1318,HNOJIVA_ALL!$A$2:$AE$3303,31,FALSE),"CHYBA")))),2)</f>
        <v>#N/A</v>
      </c>
      <c r="R1318" s="51" t="e">
        <f>ROUND(VLOOKUP(EVID_HNOJENI!N1318,HNOJIVA_ALL!$A$2:$Z$3303,16,FALSE)*K1318*IF(L1318="t",10,IF(L1318="kg",0.01,IF(L1318="q",1,IF(L1318="l",0.01*VLOOKUP(EVID_HNOJENI!N1318,HNOJIVA_ALL!$A$2:$AE$3303,31,FALSE),"CHYBA")))),2)</f>
        <v>#N/A</v>
      </c>
      <c r="S1318" s="51" t="e">
        <f>ROUND(VLOOKUP(EVID_HNOJENI!N1318,HNOJIVA_ALL!$A$2:$Z$3303,18,FALSE)*K1318*IF(L1318="t",10,IF(L1318="kg",0.01,IF(L1318="q",1,IF(L1318="l",0.01*VLOOKUP(EVID_HNOJENI!N1318,HNOJIVA_ALL!$A$2:$AE$3303,31,FALSE),"CHYBA")))),2)</f>
        <v>#N/A</v>
      </c>
      <c r="T1318" s="51" t="e">
        <f>ROUND(VLOOKUP(EVID_HNOJENI!N1318,HNOJIVA_ALL!$A$2:$Z$3303,17,FALSE)*K1318*IF(L1318="t",10,IF(L1318="kg",0.01,IF(L1318="q",1,IF(L1318="l",0.01*VLOOKUP(EVID_HNOJENI!N1318,HNOJIVA_ALL!$A$2:$AE$3303,31,FALSE),"CHYBA")))),2)</f>
        <v>#N/A</v>
      </c>
      <c r="U1318" s="51" t="e">
        <f>ROUND(VLOOKUP(EVID_HNOJENI!N1318,HNOJIVA_ALL!$A$2:$Z$3303,20,FALSE)*K1318*IF(L1318="t",10,IF(L1318="kg",0.01,IF(L1318="q",1,IF(L1318="l",0.01*VLOOKUP(EVID_HNOJENI!N1318,HNOJIVA_ALL!$A$2:$AE$3303,31,FALSE),"CHYBA")))),2)</f>
        <v>#N/A</v>
      </c>
    </row>
    <row r="1319" spans="1:21" x14ac:dyDescent="0.2">
      <c r="A1319" s="32"/>
      <c r="B1319" s="45" t="e">
        <f>VLOOKUP($A1319,EVID_OSEVU!$A$1:$M$4972,2,FALSE)</f>
        <v>#N/A</v>
      </c>
      <c r="C1319" s="45" t="e">
        <f>VLOOKUP($A1319,EVID_OSEVU!$A$1:$M$4972,3,FALSE)</f>
        <v>#N/A</v>
      </c>
      <c r="D1319" s="45" t="e">
        <f>VLOOKUP($A1319,EVID_OSEVU!$A$1:$M$4972,4,FALSE)</f>
        <v>#N/A</v>
      </c>
      <c r="E1319" s="45" t="e">
        <f>VLOOKUP($A1319,EVID_OSEVU!$A$1:$M$4972,7,FALSE)</f>
        <v>#N/A</v>
      </c>
      <c r="F1319" s="45" t="e">
        <f>VLOOKUP($A1319,EVID_OSEVU!$A$1:$M$4972,8,FALSE)</f>
        <v>#N/A</v>
      </c>
      <c r="G1319" s="45" t="e">
        <f>VLOOKUP($A1319,EVID_OSEVU!$A$1:$M$4972,11,FALSE)</f>
        <v>#N/A</v>
      </c>
      <c r="H1319" s="35"/>
      <c r="I1319" s="48"/>
      <c r="J1319" s="33" t="e">
        <f>VLOOKUP($A1319,EVID_OSEVU!$A$1:$M$4972,11,FALSE)</f>
        <v>#N/A</v>
      </c>
      <c r="K1319" s="39"/>
      <c r="L1319" s="49"/>
      <c r="M1319" s="89" t="e">
        <f t="shared" si="20"/>
        <v>#N/A</v>
      </c>
      <c r="N1319" s="50"/>
      <c r="O1319" s="37" t="e">
        <f>VLOOKUP(EVID_HNOJENI!N1319,HNOJIVA_ALL!$A$2:$Z$3303,4,FALSE)</f>
        <v>#N/A</v>
      </c>
      <c r="P1319" s="51" t="e">
        <f>ROUND(VLOOKUP(EVID_HNOJENI!N1319,HNOJIVA_ALL!$A$2:$Z$3303,14,FALSE)*K1319*IF(L1319="t",10,IF(L1319="kg",0.01,IF(L1319="q",1,IF(L1319="l",0.01*VLOOKUP(EVID_HNOJENI!N1319,HNOJIVA_ALL!$A$2:$AE$3303,31,FALSE),"CHYBA")))),2)</f>
        <v>#N/A</v>
      </c>
      <c r="Q1319" s="51" t="e">
        <f>ROUND(VLOOKUP(EVID_HNOJENI!N1319,HNOJIVA_ALL!$A$2:$Z$3303,15,FALSE)*K1319*IF(L1319="t",10,IF(L1319="kg",0.01,IF(L1319="q",1,IF(L1319="l",0.01*VLOOKUP(EVID_HNOJENI!N1319,HNOJIVA_ALL!$A$2:$AE$3303,31,FALSE),"CHYBA")))),2)</f>
        <v>#N/A</v>
      </c>
      <c r="R1319" s="51" t="e">
        <f>ROUND(VLOOKUP(EVID_HNOJENI!N1319,HNOJIVA_ALL!$A$2:$Z$3303,16,FALSE)*K1319*IF(L1319="t",10,IF(L1319="kg",0.01,IF(L1319="q",1,IF(L1319="l",0.01*VLOOKUP(EVID_HNOJENI!N1319,HNOJIVA_ALL!$A$2:$AE$3303,31,FALSE),"CHYBA")))),2)</f>
        <v>#N/A</v>
      </c>
      <c r="S1319" s="51" t="e">
        <f>ROUND(VLOOKUP(EVID_HNOJENI!N1319,HNOJIVA_ALL!$A$2:$Z$3303,18,FALSE)*K1319*IF(L1319="t",10,IF(L1319="kg",0.01,IF(L1319="q",1,IF(L1319="l",0.01*VLOOKUP(EVID_HNOJENI!N1319,HNOJIVA_ALL!$A$2:$AE$3303,31,FALSE),"CHYBA")))),2)</f>
        <v>#N/A</v>
      </c>
      <c r="T1319" s="51" t="e">
        <f>ROUND(VLOOKUP(EVID_HNOJENI!N1319,HNOJIVA_ALL!$A$2:$Z$3303,17,FALSE)*K1319*IF(L1319="t",10,IF(L1319="kg",0.01,IF(L1319="q",1,IF(L1319="l",0.01*VLOOKUP(EVID_HNOJENI!N1319,HNOJIVA_ALL!$A$2:$AE$3303,31,FALSE),"CHYBA")))),2)</f>
        <v>#N/A</v>
      </c>
      <c r="U1319" s="51" t="e">
        <f>ROUND(VLOOKUP(EVID_HNOJENI!N1319,HNOJIVA_ALL!$A$2:$Z$3303,20,FALSE)*K1319*IF(L1319="t",10,IF(L1319="kg",0.01,IF(L1319="q",1,IF(L1319="l",0.01*VLOOKUP(EVID_HNOJENI!N1319,HNOJIVA_ALL!$A$2:$AE$3303,31,FALSE),"CHYBA")))),2)</f>
        <v>#N/A</v>
      </c>
    </row>
    <row r="1320" spans="1:21" x14ac:dyDescent="0.2">
      <c r="A1320" s="32"/>
      <c r="B1320" s="45" t="e">
        <f>VLOOKUP($A1320,EVID_OSEVU!$A$1:$M$4972,2,FALSE)</f>
        <v>#N/A</v>
      </c>
      <c r="C1320" s="45" t="e">
        <f>VLOOKUP($A1320,EVID_OSEVU!$A$1:$M$4972,3,FALSE)</f>
        <v>#N/A</v>
      </c>
      <c r="D1320" s="45" t="e">
        <f>VLOOKUP($A1320,EVID_OSEVU!$A$1:$M$4972,4,FALSE)</f>
        <v>#N/A</v>
      </c>
      <c r="E1320" s="45" t="e">
        <f>VLOOKUP($A1320,EVID_OSEVU!$A$1:$M$4972,7,FALSE)</f>
        <v>#N/A</v>
      </c>
      <c r="F1320" s="45" t="e">
        <f>VLOOKUP($A1320,EVID_OSEVU!$A$1:$M$4972,8,FALSE)</f>
        <v>#N/A</v>
      </c>
      <c r="G1320" s="45" t="e">
        <f>VLOOKUP($A1320,EVID_OSEVU!$A$1:$M$4972,11,FALSE)</f>
        <v>#N/A</v>
      </c>
      <c r="H1320" s="35"/>
      <c r="I1320" s="48"/>
      <c r="J1320" s="33" t="e">
        <f>VLOOKUP($A1320,EVID_OSEVU!$A$1:$M$4972,11,FALSE)</f>
        <v>#N/A</v>
      </c>
      <c r="K1320" s="39"/>
      <c r="L1320" s="49"/>
      <c r="M1320" s="89" t="e">
        <f t="shared" si="20"/>
        <v>#N/A</v>
      </c>
      <c r="N1320" s="50"/>
      <c r="O1320" s="37" t="e">
        <f>VLOOKUP(EVID_HNOJENI!N1320,HNOJIVA_ALL!$A$2:$Z$3303,4,FALSE)</f>
        <v>#N/A</v>
      </c>
      <c r="P1320" s="51" t="e">
        <f>ROUND(VLOOKUP(EVID_HNOJENI!N1320,HNOJIVA_ALL!$A$2:$Z$3303,14,FALSE)*K1320*IF(L1320="t",10,IF(L1320="kg",0.01,IF(L1320="q",1,IF(L1320="l",0.01*VLOOKUP(EVID_HNOJENI!N1320,HNOJIVA_ALL!$A$2:$AE$3303,31,FALSE),"CHYBA")))),2)</f>
        <v>#N/A</v>
      </c>
      <c r="Q1320" s="51" t="e">
        <f>ROUND(VLOOKUP(EVID_HNOJENI!N1320,HNOJIVA_ALL!$A$2:$Z$3303,15,FALSE)*K1320*IF(L1320="t",10,IF(L1320="kg",0.01,IF(L1320="q",1,IF(L1320="l",0.01*VLOOKUP(EVID_HNOJENI!N1320,HNOJIVA_ALL!$A$2:$AE$3303,31,FALSE),"CHYBA")))),2)</f>
        <v>#N/A</v>
      </c>
      <c r="R1320" s="51" t="e">
        <f>ROUND(VLOOKUP(EVID_HNOJENI!N1320,HNOJIVA_ALL!$A$2:$Z$3303,16,FALSE)*K1320*IF(L1320="t",10,IF(L1320="kg",0.01,IF(L1320="q",1,IF(L1320="l",0.01*VLOOKUP(EVID_HNOJENI!N1320,HNOJIVA_ALL!$A$2:$AE$3303,31,FALSE),"CHYBA")))),2)</f>
        <v>#N/A</v>
      </c>
      <c r="S1320" s="51" t="e">
        <f>ROUND(VLOOKUP(EVID_HNOJENI!N1320,HNOJIVA_ALL!$A$2:$Z$3303,18,FALSE)*K1320*IF(L1320="t",10,IF(L1320="kg",0.01,IF(L1320="q",1,IF(L1320="l",0.01*VLOOKUP(EVID_HNOJENI!N1320,HNOJIVA_ALL!$A$2:$AE$3303,31,FALSE),"CHYBA")))),2)</f>
        <v>#N/A</v>
      </c>
      <c r="T1320" s="51" t="e">
        <f>ROUND(VLOOKUP(EVID_HNOJENI!N1320,HNOJIVA_ALL!$A$2:$Z$3303,17,FALSE)*K1320*IF(L1320="t",10,IF(L1320="kg",0.01,IF(L1320="q",1,IF(L1320="l",0.01*VLOOKUP(EVID_HNOJENI!N1320,HNOJIVA_ALL!$A$2:$AE$3303,31,FALSE),"CHYBA")))),2)</f>
        <v>#N/A</v>
      </c>
      <c r="U1320" s="51" t="e">
        <f>ROUND(VLOOKUP(EVID_HNOJENI!N1320,HNOJIVA_ALL!$A$2:$Z$3303,20,FALSE)*K1320*IF(L1320="t",10,IF(L1320="kg",0.01,IF(L1320="q",1,IF(L1320="l",0.01*VLOOKUP(EVID_HNOJENI!N1320,HNOJIVA_ALL!$A$2:$AE$3303,31,FALSE),"CHYBA")))),2)</f>
        <v>#N/A</v>
      </c>
    </row>
    <row r="1321" spans="1:21" x14ac:dyDescent="0.2">
      <c r="A1321" s="32"/>
      <c r="B1321" s="45" t="e">
        <f>VLOOKUP($A1321,EVID_OSEVU!$A$1:$M$4972,2,FALSE)</f>
        <v>#N/A</v>
      </c>
      <c r="C1321" s="45" t="e">
        <f>VLOOKUP($A1321,EVID_OSEVU!$A$1:$M$4972,3,FALSE)</f>
        <v>#N/A</v>
      </c>
      <c r="D1321" s="45" t="e">
        <f>VLOOKUP($A1321,EVID_OSEVU!$A$1:$M$4972,4,FALSE)</f>
        <v>#N/A</v>
      </c>
      <c r="E1321" s="45" t="e">
        <f>VLOOKUP($A1321,EVID_OSEVU!$A$1:$M$4972,7,FALSE)</f>
        <v>#N/A</v>
      </c>
      <c r="F1321" s="45" t="e">
        <f>VLOOKUP($A1321,EVID_OSEVU!$A$1:$M$4972,8,FALSE)</f>
        <v>#N/A</v>
      </c>
      <c r="G1321" s="45" t="e">
        <f>VLOOKUP($A1321,EVID_OSEVU!$A$1:$M$4972,11,FALSE)</f>
        <v>#N/A</v>
      </c>
      <c r="H1321" s="35"/>
      <c r="I1321" s="48"/>
      <c r="J1321" s="33" t="e">
        <f>VLOOKUP($A1321,EVID_OSEVU!$A$1:$M$4972,11,FALSE)</f>
        <v>#N/A</v>
      </c>
      <c r="K1321" s="39"/>
      <c r="L1321" s="49"/>
      <c r="M1321" s="89" t="e">
        <f t="shared" si="20"/>
        <v>#N/A</v>
      </c>
      <c r="N1321" s="50"/>
      <c r="O1321" s="37" t="e">
        <f>VLOOKUP(EVID_HNOJENI!N1321,HNOJIVA_ALL!$A$2:$Z$3303,4,FALSE)</f>
        <v>#N/A</v>
      </c>
      <c r="P1321" s="51" t="e">
        <f>ROUND(VLOOKUP(EVID_HNOJENI!N1321,HNOJIVA_ALL!$A$2:$Z$3303,14,FALSE)*K1321*IF(L1321="t",10,IF(L1321="kg",0.01,IF(L1321="q",1,IF(L1321="l",0.01*VLOOKUP(EVID_HNOJENI!N1321,HNOJIVA_ALL!$A$2:$AE$3303,31,FALSE),"CHYBA")))),2)</f>
        <v>#N/A</v>
      </c>
      <c r="Q1321" s="51" t="e">
        <f>ROUND(VLOOKUP(EVID_HNOJENI!N1321,HNOJIVA_ALL!$A$2:$Z$3303,15,FALSE)*K1321*IF(L1321="t",10,IF(L1321="kg",0.01,IF(L1321="q",1,IF(L1321="l",0.01*VLOOKUP(EVID_HNOJENI!N1321,HNOJIVA_ALL!$A$2:$AE$3303,31,FALSE),"CHYBA")))),2)</f>
        <v>#N/A</v>
      </c>
      <c r="R1321" s="51" t="e">
        <f>ROUND(VLOOKUP(EVID_HNOJENI!N1321,HNOJIVA_ALL!$A$2:$Z$3303,16,FALSE)*K1321*IF(L1321="t",10,IF(L1321="kg",0.01,IF(L1321="q",1,IF(L1321="l",0.01*VLOOKUP(EVID_HNOJENI!N1321,HNOJIVA_ALL!$A$2:$AE$3303,31,FALSE),"CHYBA")))),2)</f>
        <v>#N/A</v>
      </c>
      <c r="S1321" s="51" t="e">
        <f>ROUND(VLOOKUP(EVID_HNOJENI!N1321,HNOJIVA_ALL!$A$2:$Z$3303,18,FALSE)*K1321*IF(L1321="t",10,IF(L1321="kg",0.01,IF(L1321="q",1,IF(L1321="l",0.01*VLOOKUP(EVID_HNOJENI!N1321,HNOJIVA_ALL!$A$2:$AE$3303,31,FALSE),"CHYBA")))),2)</f>
        <v>#N/A</v>
      </c>
      <c r="T1321" s="51" t="e">
        <f>ROUND(VLOOKUP(EVID_HNOJENI!N1321,HNOJIVA_ALL!$A$2:$Z$3303,17,FALSE)*K1321*IF(L1321="t",10,IF(L1321="kg",0.01,IF(L1321="q",1,IF(L1321="l",0.01*VLOOKUP(EVID_HNOJENI!N1321,HNOJIVA_ALL!$A$2:$AE$3303,31,FALSE),"CHYBA")))),2)</f>
        <v>#N/A</v>
      </c>
      <c r="U1321" s="51" t="e">
        <f>ROUND(VLOOKUP(EVID_HNOJENI!N1321,HNOJIVA_ALL!$A$2:$Z$3303,20,FALSE)*K1321*IF(L1321="t",10,IF(L1321="kg",0.01,IF(L1321="q",1,IF(L1321="l",0.01*VLOOKUP(EVID_HNOJENI!N1321,HNOJIVA_ALL!$A$2:$AE$3303,31,FALSE),"CHYBA")))),2)</f>
        <v>#N/A</v>
      </c>
    </row>
    <row r="1322" spans="1:21" x14ac:dyDescent="0.2">
      <c r="A1322" s="32"/>
      <c r="B1322" s="45" t="e">
        <f>VLOOKUP($A1322,EVID_OSEVU!$A$1:$M$4972,2,FALSE)</f>
        <v>#N/A</v>
      </c>
      <c r="C1322" s="45" t="e">
        <f>VLOOKUP($A1322,EVID_OSEVU!$A$1:$M$4972,3,FALSE)</f>
        <v>#N/A</v>
      </c>
      <c r="D1322" s="45" t="e">
        <f>VLOOKUP($A1322,EVID_OSEVU!$A$1:$M$4972,4,FALSE)</f>
        <v>#N/A</v>
      </c>
      <c r="E1322" s="45" t="e">
        <f>VLOOKUP($A1322,EVID_OSEVU!$A$1:$M$4972,7,FALSE)</f>
        <v>#N/A</v>
      </c>
      <c r="F1322" s="45" t="e">
        <f>VLOOKUP($A1322,EVID_OSEVU!$A$1:$M$4972,8,FALSE)</f>
        <v>#N/A</v>
      </c>
      <c r="G1322" s="45" t="e">
        <f>VLOOKUP($A1322,EVID_OSEVU!$A$1:$M$4972,11,FALSE)</f>
        <v>#N/A</v>
      </c>
      <c r="H1322" s="35"/>
      <c r="I1322" s="48"/>
      <c r="J1322" s="33" t="e">
        <f>VLOOKUP($A1322,EVID_OSEVU!$A$1:$M$4972,11,FALSE)</f>
        <v>#N/A</v>
      </c>
      <c r="K1322" s="39"/>
      <c r="L1322" s="49"/>
      <c r="M1322" s="89" t="e">
        <f t="shared" si="20"/>
        <v>#N/A</v>
      </c>
      <c r="N1322" s="50"/>
      <c r="O1322" s="37" t="e">
        <f>VLOOKUP(EVID_HNOJENI!N1322,HNOJIVA_ALL!$A$2:$Z$3303,4,FALSE)</f>
        <v>#N/A</v>
      </c>
      <c r="P1322" s="51" t="e">
        <f>ROUND(VLOOKUP(EVID_HNOJENI!N1322,HNOJIVA_ALL!$A$2:$Z$3303,14,FALSE)*K1322*IF(L1322="t",10,IF(L1322="kg",0.01,IF(L1322="q",1,IF(L1322="l",0.01*VLOOKUP(EVID_HNOJENI!N1322,HNOJIVA_ALL!$A$2:$AE$3303,31,FALSE),"CHYBA")))),2)</f>
        <v>#N/A</v>
      </c>
      <c r="Q1322" s="51" t="e">
        <f>ROUND(VLOOKUP(EVID_HNOJENI!N1322,HNOJIVA_ALL!$A$2:$Z$3303,15,FALSE)*K1322*IF(L1322="t",10,IF(L1322="kg",0.01,IF(L1322="q",1,IF(L1322="l",0.01*VLOOKUP(EVID_HNOJENI!N1322,HNOJIVA_ALL!$A$2:$AE$3303,31,FALSE),"CHYBA")))),2)</f>
        <v>#N/A</v>
      </c>
      <c r="R1322" s="51" t="e">
        <f>ROUND(VLOOKUP(EVID_HNOJENI!N1322,HNOJIVA_ALL!$A$2:$Z$3303,16,FALSE)*K1322*IF(L1322="t",10,IF(L1322="kg",0.01,IF(L1322="q",1,IF(L1322="l",0.01*VLOOKUP(EVID_HNOJENI!N1322,HNOJIVA_ALL!$A$2:$AE$3303,31,FALSE),"CHYBA")))),2)</f>
        <v>#N/A</v>
      </c>
      <c r="S1322" s="51" t="e">
        <f>ROUND(VLOOKUP(EVID_HNOJENI!N1322,HNOJIVA_ALL!$A$2:$Z$3303,18,FALSE)*K1322*IF(L1322="t",10,IF(L1322="kg",0.01,IF(L1322="q",1,IF(L1322="l",0.01*VLOOKUP(EVID_HNOJENI!N1322,HNOJIVA_ALL!$A$2:$AE$3303,31,FALSE),"CHYBA")))),2)</f>
        <v>#N/A</v>
      </c>
      <c r="T1322" s="51" t="e">
        <f>ROUND(VLOOKUP(EVID_HNOJENI!N1322,HNOJIVA_ALL!$A$2:$Z$3303,17,FALSE)*K1322*IF(L1322="t",10,IF(L1322="kg",0.01,IF(L1322="q",1,IF(L1322="l",0.01*VLOOKUP(EVID_HNOJENI!N1322,HNOJIVA_ALL!$A$2:$AE$3303,31,FALSE),"CHYBA")))),2)</f>
        <v>#N/A</v>
      </c>
      <c r="U1322" s="51" t="e">
        <f>ROUND(VLOOKUP(EVID_HNOJENI!N1322,HNOJIVA_ALL!$A$2:$Z$3303,20,FALSE)*K1322*IF(L1322="t",10,IF(L1322="kg",0.01,IF(L1322="q",1,IF(L1322="l",0.01*VLOOKUP(EVID_HNOJENI!N1322,HNOJIVA_ALL!$A$2:$AE$3303,31,FALSE),"CHYBA")))),2)</f>
        <v>#N/A</v>
      </c>
    </row>
    <row r="1323" spans="1:21" x14ac:dyDescent="0.2">
      <c r="A1323" s="32"/>
      <c r="B1323" s="45" t="e">
        <f>VLOOKUP($A1323,EVID_OSEVU!$A$1:$M$4972,2,FALSE)</f>
        <v>#N/A</v>
      </c>
      <c r="C1323" s="45" t="e">
        <f>VLOOKUP($A1323,EVID_OSEVU!$A$1:$M$4972,3,FALSE)</f>
        <v>#N/A</v>
      </c>
      <c r="D1323" s="45" t="e">
        <f>VLOOKUP($A1323,EVID_OSEVU!$A$1:$M$4972,4,FALSE)</f>
        <v>#N/A</v>
      </c>
      <c r="E1323" s="45" t="e">
        <f>VLOOKUP($A1323,EVID_OSEVU!$A$1:$M$4972,7,FALSE)</f>
        <v>#N/A</v>
      </c>
      <c r="F1323" s="45" t="e">
        <f>VLOOKUP($A1323,EVID_OSEVU!$A$1:$M$4972,8,FALSE)</f>
        <v>#N/A</v>
      </c>
      <c r="G1323" s="45" t="e">
        <f>VLOOKUP($A1323,EVID_OSEVU!$A$1:$M$4972,11,FALSE)</f>
        <v>#N/A</v>
      </c>
      <c r="H1323" s="35"/>
      <c r="I1323" s="48"/>
      <c r="J1323" s="33" t="e">
        <f>VLOOKUP($A1323,EVID_OSEVU!$A$1:$M$4972,11,FALSE)</f>
        <v>#N/A</v>
      </c>
      <c r="K1323" s="39"/>
      <c r="L1323" s="49"/>
      <c r="M1323" s="89" t="e">
        <f t="shared" si="20"/>
        <v>#N/A</v>
      </c>
      <c r="N1323" s="50"/>
      <c r="O1323" s="37" t="e">
        <f>VLOOKUP(EVID_HNOJENI!N1323,HNOJIVA_ALL!$A$2:$Z$3303,4,FALSE)</f>
        <v>#N/A</v>
      </c>
      <c r="P1323" s="51" t="e">
        <f>ROUND(VLOOKUP(EVID_HNOJENI!N1323,HNOJIVA_ALL!$A$2:$Z$3303,14,FALSE)*K1323*IF(L1323="t",10,IF(L1323="kg",0.01,IF(L1323="q",1,IF(L1323="l",0.01*VLOOKUP(EVID_HNOJENI!N1323,HNOJIVA_ALL!$A$2:$AE$3303,31,FALSE),"CHYBA")))),2)</f>
        <v>#N/A</v>
      </c>
      <c r="Q1323" s="51" t="e">
        <f>ROUND(VLOOKUP(EVID_HNOJENI!N1323,HNOJIVA_ALL!$A$2:$Z$3303,15,FALSE)*K1323*IF(L1323="t",10,IF(L1323="kg",0.01,IF(L1323="q",1,IF(L1323="l",0.01*VLOOKUP(EVID_HNOJENI!N1323,HNOJIVA_ALL!$A$2:$AE$3303,31,FALSE),"CHYBA")))),2)</f>
        <v>#N/A</v>
      </c>
      <c r="R1323" s="51" t="e">
        <f>ROUND(VLOOKUP(EVID_HNOJENI!N1323,HNOJIVA_ALL!$A$2:$Z$3303,16,FALSE)*K1323*IF(L1323="t",10,IF(L1323="kg",0.01,IF(L1323="q",1,IF(L1323="l",0.01*VLOOKUP(EVID_HNOJENI!N1323,HNOJIVA_ALL!$A$2:$AE$3303,31,FALSE),"CHYBA")))),2)</f>
        <v>#N/A</v>
      </c>
      <c r="S1323" s="51" t="e">
        <f>ROUND(VLOOKUP(EVID_HNOJENI!N1323,HNOJIVA_ALL!$A$2:$Z$3303,18,FALSE)*K1323*IF(L1323="t",10,IF(L1323="kg",0.01,IF(L1323="q",1,IF(L1323="l",0.01*VLOOKUP(EVID_HNOJENI!N1323,HNOJIVA_ALL!$A$2:$AE$3303,31,FALSE),"CHYBA")))),2)</f>
        <v>#N/A</v>
      </c>
      <c r="T1323" s="51" t="e">
        <f>ROUND(VLOOKUP(EVID_HNOJENI!N1323,HNOJIVA_ALL!$A$2:$Z$3303,17,FALSE)*K1323*IF(L1323="t",10,IF(L1323="kg",0.01,IF(L1323="q",1,IF(L1323="l",0.01*VLOOKUP(EVID_HNOJENI!N1323,HNOJIVA_ALL!$A$2:$AE$3303,31,FALSE),"CHYBA")))),2)</f>
        <v>#N/A</v>
      </c>
      <c r="U1323" s="51" t="e">
        <f>ROUND(VLOOKUP(EVID_HNOJENI!N1323,HNOJIVA_ALL!$A$2:$Z$3303,20,FALSE)*K1323*IF(L1323="t",10,IF(L1323="kg",0.01,IF(L1323="q",1,IF(L1323="l",0.01*VLOOKUP(EVID_HNOJENI!N1323,HNOJIVA_ALL!$A$2:$AE$3303,31,FALSE),"CHYBA")))),2)</f>
        <v>#N/A</v>
      </c>
    </row>
    <row r="1324" spans="1:21" x14ac:dyDescent="0.2">
      <c r="A1324" s="32"/>
      <c r="B1324" s="45" t="e">
        <f>VLOOKUP($A1324,EVID_OSEVU!$A$1:$M$4972,2,FALSE)</f>
        <v>#N/A</v>
      </c>
      <c r="C1324" s="45" t="e">
        <f>VLOOKUP($A1324,EVID_OSEVU!$A$1:$M$4972,3,FALSE)</f>
        <v>#N/A</v>
      </c>
      <c r="D1324" s="45" t="e">
        <f>VLOOKUP($A1324,EVID_OSEVU!$A$1:$M$4972,4,FALSE)</f>
        <v>#N/A</v>
      </c>
      <c r="E1324" s="45" t="e">
        <f>VLOOKUP($A1324,EVID_OSEVU!$A$1:$M$4972,7,FALSE)</f>
        <v>#N/A</v>
      </c>
      <c r="F1324" s="45" t="e">
        <f>VLOOKUP($A1324,EVID_OSEVU!$A$1:$M$4972,8,FALSE)</f>
        <v>#N/A</v>
      </c>
      <c r="G1324" s="45" t="e">
        <f>VLOOKUP($A1324,EVID_OSEVU!$A$1:$M$4972,11,FALSE)</f>
        <v>#N/A</v>
      </c>
      <c r="H1324" s="35"/>
      <c r="I1324" s="48"/>
      <c r="J1324" s="33" t="e">
        <f>VLOOKUP($A1324,EVID_OSEVU!$A$1:$M$4972,11,FALSE)</f>
        <v>#N/A</v>
      </c>
      <c r="K1324" s="39"/>
      <c r="L1324" s="49"/>
      <c r="M1324" s="89" t="e">
        <f t="shared" si="20"/>
        <v>#N/A</v>
      </c>
      <c r="N1324" s="50"/>
      <c r="O1324" s="37" t="e">
        <f>VLOOKUP(EVID_HNOJENI!N1324,HNOJIVA_ALL!$A$2:$Z$3303,4,FALSE)</f>
        <v>#N/A</v>
      </c>
      <c r="P1324" s="51" t="e">
        <f>ROUND(VLOOKUP(EVID_HNOJENI!N1324,HNOJIVA_ALL!$A$2:$Z$3303,14,FALSE)*K1324*IF(L1324="t",10,IF(L1324="kg",0.01,IF(L1324="q",1,IF(L1324="l",0.01*VLOOKUP(EVID_HNOJENI!N1324,HNOJIVA_ALL!$A$2:$AE$3303,31,FALSE),"CHYBA")))),2)</f>
        <v>#N/A</v>
      </c>
      <c r="Q1324" s="51" t="e">
        <f>ROUND(VLOOKUP(EVID_HNOJENI!N1324,HNOJIVA_ALL!$A$2:$Z$3303,15,FALSE)*K1324*IF(L1324="t",10,IF(L1324="kg",0.01,IF(L1324="q",1,IF(L1324="l",0.01*VLOOKUP(EVID_HNOJENI!N1324,HNOJIVA_ALL!$A$2:$AE$3303,31,FALSE),"CHYBA")))),2)</f>
        <v>#N/A</v>
      </c>
      <c r="R1324" s="51" t="e">
        <f>ROUND(VLOOKUP(EVID_HNOJENI!N1324,HNOJIVA_ALL!$A$2:$Z$3303,16,FALSE)*K1324*IF(L1324="t",10,IF(L1324="kg",0.01,IF(L1324="q",1,IF(L1324="l",0.01*VLOOKUP(EVID_HNOJENI!N1324,HNOJIVA_ALL!$A$2:$AE$3303,31,FALSE),"CHYBA")))),2)</f>
        <v>#N/A</v>
      </c>
      <c r="S1324" s="51" t="e">
        <f>ROUND(VLOOKUP(EVID_HNOJENI!N1324,HNOJIVA_ALL!$A$2:$Z$3303,18,FALSE)*K1324*IF(L1324="t",10,IF(L1324="kg",0.01,IF(L1324="q",1,IF(L1324="l",0.01*VLOOKUP(EVID_HNOJENI!N1324,HNOJIVA_ALL!$A$2:$AE$3303,31,FALSE),"CHYBA")))),2)</f>
        <v>#N/A</v>
      </c>
      <c r="T1324" s="51" t="e">
        <f>ROUND(VLOOKUP(EVID_HNOJENI!N1324,HNOJIVA_ALL!$A$2:$Z$3303,17,FALSE)*K1324*IF(L1324="t",10,IF(L1324="kg",0.01,IF(L1324="q",1,IF(L1324="l",0.01*VLOOKUP(EVID_HNOJENI!N1324,HNOJIVA_ALL!$A$2:$AE$3303,31,FALSE),"CHYBA")))),2)</f>
        <v>#N/A</v>
      </c>
      <c r="U1324" s="51" t="e">
        <f>ROUND(VLOOKUP(EVID_HNOJENI!N1324,HNOJIVA_ALL!$A$2:$Z$3303,20,FALSE)*K1324*IF(L1324="t",10,IF(L1324="kg",0.01,IF(L1324="q",1,IF(L1324="l",0.01*VLOOKUP(EVID_HNOJENI!N1324,HNOJIVA_ALL!$A$2:$AE$3303,31,FALSE),"CHYBA")))),2)</f>
        <v>#N/A</v>
      </c>
    </row>
    <row r="1325" spans="1:21" x14ac:dyDescent="0.2">
      <c r="A1325" s="32"/>
      <c r="B1325" s="45" t="e">
        <f>VLOOKUP($A1325,EVID_OSEVU!$A$1:$M$4972,2,FALSE)</f>
        <v>#N/A</v>
      </c>
      <c r="C1325" s="45" t="e">
        <f>VLOOKUP($A1325,EVID_OSEVU!$A$1:$M$4972,3,FALSE)</f>
        <v>#N/A</v>
      </c>
      <c r="D1325" s="45" t="e">
        <f>VLOOKUP($A1325,EVID_OSEVU!$A$1:$M$4972,4,FALSE)</f>
        <v>#N/A</v>
      </c>
      <c r="E1325" s="45" t="e">
        <f>VLOOKUP($A1325,EVID_OSEVU!$A$1:$M$4972,7,FALSE)</f>
        <v>#N/A</v>
      </c>
      <c r="F1325" s="45" t="e">
        <f>VLOOKUP($A1325,EVID_OSEVU!$A$1:$M$4972,8,FALSE)</f>
        <v>#N/A</v>
      </c>
      <c r="G1325" s="45" t="e">
        <f>VLOOKUP($A1325,EVID_OSEVU!$A$1:$M$4972,11,FALSE)</f>
        <v>#N/A</v>
      </c>
      <c r="H1325" s="35"/>
      <c r="I1325" s="48"/>
      <c r="J1325" s="33" t="e">
        <f>VLOOKUP($A1325,EVID_OSEVU!$A$1:$M$4972,11,FALSE)</f>
        <v>#N/A</v>
      </c>
      <c r="K1325" s="39"/>
      <c r="L1325" s="49"/>
      <c r="M1325" s="89" t="e">
        <f t="shared" si="20"/>
        <v>#N/A</v>
      </c>
      <c r="N1325" s="50"/>
      <c r="O1325" s="37" t="e">
        <f>VLOOKUP(EVID_HNOJENI!N1325,HNOJIVA_ALL!$A$2:$Z$3303,4,FALSE)</f>
        <v>#N/A</v>
      </c>
      <c r="P1325" s="51" t="e">
        <f>ROUND(VLOOKUP(EVID_HNOJENI!N1325,HNOJIVA_ALL!$A$2:$Z$3303,14,FALSE)*K1325*IF(L1325="t",10,IF(L1325="kg",0.01,IF(L1325="q",1,IF(L1325="l",0.01*VLOOKUP(EVID_HNOJENI!N1325,HNOJIVA_ALL!$A$2:$AE$3303,31,FALSE),"CHYBA")))),2)</f>
        <v>#N/A</v>
      </c>
      <c r="Q1325" s="51" t="e">
        <f>ROUND(VLOOKUP(EVID_HNOJENI!N1325,HNOJIVA_ALL!$A$2:$Z$3303,15,FALSE)*K1325*IF(L1325="t",10,IF(L1325="kg",0.01,IF(L1325="q",1,IF(L1325="l",0.01*VLOOKUP(EVID_HNOJENI!N1325,HNOJIVA_ALL!$A$2:$AE$3303,31,FALSE),"CHYBA")))),2)</f>
        <v>#N/A</v>
      </c>
      <c r="R1325" s="51" t="e">
        <f>ROUND(VLOOKUP(EVID_HNOJENI!N1325,HNOJIVA_ALL!$A$2:$Z$3303,16,FALSE)*K1325*IF(L1325="t",10,IF(L1325="kg",0.01,IF(L1325="q",1,IF(L1325="l",0.01*VLOOKUP(EVID_HNOJENI!N1325,HNOJIVA_ALL!$A$2:$AE$3303,31,FALSE),"CHYBA")))),2)</f>
        <v>#N/A</v>
      </c>
      <c r="S1325" s="51" t="e">
        <f>ROUND(VLOOKUP(EVID_HNOJENI!N1325,HNOJIVA_ALL!$A$2:$Z$3303,18,FALSE)*K1325*IF(L1325="t",10,IF(L1325="kg",0.01,IF(L1325="q",1,IF(L1325="l",0.01*VLOOKUP(EVID_HNOJENI!N1325,HNOJIVA_ALL!$A$2:$AE$3303,31,FALSE),"CHYBA")))),2)</f>
        <v>#N/A</v>
      </c>
      <c r="T1325" s="51" t="e">
        <f>ROUND(VLOOKUP(EVID_HNOJENI!N1325,HNOJIVA_ALL!$A$2:$Z$3303,17,FALSE)*K1325*IF(L1325="t",10,IF(L1325="kg",0.01,IF(L1325="q",1,IF(L1325="l",0.01*VLOOKUP(EVID_HNOJENI!N1325,HNOJIVA_ALL!$A$2:$AE$3303,31,FALSE),"CHYBA")))),2)</f>
        <v>#N/A</v>
      </c>
      <c r="U1325" s="51" t="e">
        <f>ROUND(VLOOKUP(EVID_HNOJENI!N1325,HNOJIVA_ALL!$A$2:$Z$3303,20,FALSE)*K1325*IF(L1325="t",10,IF(L1325="kg",0.01,IF(L1325="q",1,IF(L1325="l",0.01*VLOOKUP(EVID_HNOJENI!N1325,HNOJIVA_ALL!$A$2:$AE$3303,31,FALSE),"CHYBA")))),2)</f>
        <v>#N/A</v>
      </c>
    </row>
    <row r="1326" spans="1:21" x14ac:dyDescent="0.2">
      <c r="A1326" s="32"/>
      <c r="B1326" s="45" t="e">
        <f>VLOOKUP($A1326,EVID_OSEVU!$A$1:$M$4972,2,FALSE)</f>
        <v>#N/A</v>
      </c>
      <c r="C1326" s="45" t="e">
        <f>VLOOKUP($A1326,EVID_OSEVU!$A$1:$M$4972,3,FALSE)</f>
        <v>#N/A</v>
      </c>
      <c r="D1326" s="45" t="e">
        <f>VLOOKUP($A1326,EVID_OSEVU!$A$1:$M$4972,4,FALSE)</f>
        <v>#N/A</v>
      </c>
      <c r="E1326" s="45" t="e">
        <f>VLOOKUP($A1326,EVID_OSEVU!$A$1:$M$4972,7,FALSE)</f>
        <v>#N/A</v>
      </c>
      <c r="F1326" s="45" t="e">
        <f>VLOOKUP($A1326,EVID_OSEVU!$A$1:$M$4972,8,FALSE)</f>
        <v>#N/A</v>
      </c>
      <c r="G1326" s="45" t="e">
        <f>VLOOKUP($A1326,EVID_OSEVU!$A$1:$M$4972,11,FALSE)</f>
        <v>#N/A</v>
      </c>
      <c r="H1326" s="35"/>
      <c r="I1326" s="48"/>
      <c r="J1326" s="33" t="e">
        <f>VLOOKUP($A1326,EVID_OSEVU!$A$1:$M$4972,11,FALSE)</f>
        <v>#N/A</v>
      </c>
      <c r="K1326" s="39"/>
      <c r="L1326" s="49"/>
      <c r="M1326" s="89" t="e">
        <f t="shared" si="20"/>
        <v>#N/A</v>
      </c>
      <c r="N1326" s="50"/>
      <c r="O1326" s="37" t="e">
        <f>VLOOKUP(EVID_HNOJENI!N1326,HNOJIVA_ALL!$A$2:$Z$3303,4,FALSE)</f>
        <v>#N/A</v>
      </c>
      <c r="P1326" s="51" t="e">
        <f>ROUND(VLOOKUP(EVID_HNOJENI!N1326,HNOJIVA_ALL!$A$2:$Z$3303,14,FALSE)*K1326*IF(L1326="t",10,IF(L1326="kg",0.01,IF(L1326="q",1,IF(L1326="l",0.01*VLOOKUP(EVID_HNOJENI!N1326,HNOJIVA_ALL!$A$2:$AE$3303,31,FALSE),"CHYBA")))),2)</f>
        <v>#N/A</v>
      </c>
      <c r="Q1326" s="51" t="e">
        <f>ROUND(VLOOKUP(EVID_HNOJENI!N1326,HNOJIVA_ALL!$A$2:$Z$3303,15,FALSE)*K1326*IF(L1326="t",10,IF(L1326="kg",0.01,IF(L1326="q",1,IF(L1326="l",0.01*VLOOKUP(EVID_HNOJENI!N1326,HNOJIVA_ALL!$A$2:$AE$3303,31,FALSE),"CHYBA")))),2)</f>
        <v>#N/A</v>
      </c>
      <c r="R1326" s="51" t="e">
        <f>ROUND(VLOOKUP(EVID_HNOJENI!N1326,HNOJIVA_ALL!$A$2:$Z$3303,16,FALSE)*K1326*IF(L1326="t",10,IF(L1326="kg",0.01,IF(L1326="q",1,IF(L1326="l",0.01*VLOOKUP(EVID_HNOJENI!N1326,HNOJIVA_ALL!$A$2:$AE$3303,31,FALSE),"CHYBA")))),2)</f>
        <v>#N/A</v>
      </c>
      <c r="S1326" s="51" t="e">
        <f>ROUND(VLOOKUP(EVID_HNOJENI!N1326,HNOJIVA_ALL!$A$2:$Z$3303,18,FALSE)*K1326*IF(L1326="t",10,IF(L1326="kg",0.01,IF(L1326="q",1,IF(L1326="l",0.01*VLOOKUP(EVID_HNOJENI!N1326,HNOJIVA_ALL!$A$2:$AE$3303,31,FALSE),"CHYBA")))),2)</f>
        <v>#N/A</v>
      </c>
      <c r="T1326" s="51" t="e">
        <f>ROUND(VLOOKUP(EVID_HNOJENI!N1326,HNOJIVA_ALL!$A$2:$Z$3303,17,FALSE)*K1326*IF(L1326="t",10,IF(L1326="kg",0.01,IF(L1326="q",1,IF(L1326="l",0.01*VLOOKUP(EVID_HNOJENI!N1326,HNOJIVA_ALL!$A$2:$AE$3303,31,FALSE),"CHYBA")))),2)</f>
        <v>#N/A</v>
      </c>
      <c r="U1326" s="51" t="e">
        <f>ROUND(VLOOKUP(EVID_HNOJENI!N1326,HNOJIVA_ALL!$A$2:$Z$3303,20,FALSE)*K1326*IF(L1326="t",10,IF(L1326="kg",0.01,IF(L1326="q",1,IF(L1326="l",0.01*VLOOKUP(EVID_HNOJENI!N1326,HNOJIVA_ALL!$A$2:$AE$3303,31,FALSE),"CHYBA")))),2)</f>
        <v>#N/A</v>
      </c>
    </row>
    <row r="1327" spans="1:21" x14ac:dyDescent="0.2">
      <c r="A1327" s="32"/>
      <c r="B1327" s="45" t="e">
        <f>VLOOKUP($A1327,EVID_OSEVU!$A$1:$M$4972,2,FALSE)</f>
        <v>#N/A</v>
      </c>
      <c r="C1327" s="45" t="e">
        <f>VLOOKUP($A1327,EVID_OSEVU!$A$1:$M$4972,3,FALSE)</f>
        <v>#N/A</v>
      </c>
      <c r="D1327" s="45" t="e">
        <f>VLOOKUP($A1327,EVID_OSEVU!$A$1:$M$4972,4,FALSE)</f>
        <v>#N/A</v>
      </c>
      <c r="E1327" s="45" t="e">
        <f>VLOOKUP($A1327,EVID_OSEVU!$A$1:$M$4972,7,FALSE)</f>
        <v>#N/A</v>
      </c>
      <c r="F1327" s="45" t="e">
        <f>VLOOKUP($A1327,EVID_OSEVU!$A$1:$M$4972,8,FALSE)</f>
        <v>#N/A</v>
      </c>
      <c r="G1327" s="45" t="e">
        <f>VLOOKUP($A1327,EVID_OSEVU!$A$1:$M$4972,11,FALSE)</f>
        <v>#N/A</v>
      </c>
      <c r="H1327" s="35"/>
      <c r="I1327" s="48"/>
      <c r="J1327" s="33" t="e">
        <f>VLOOKUP($A1327,EVID_OSEVU!$A$1:$M$4972,11,FALSE)</f>
        <v>#N/A</v>
      </c>
      <c r="K1327" s="39"/>
      <c r="L1327" s="49"/>
      <c r="M1327" s="89" t="e">
        <f t="shared" si="20"/>
        <v>#N/A</v>
      </c>
      <c r="N1327" s="50"/>
      <c r="O1327" s="37" t="e">
        <f>VLOOKUP(EVID_HNOJENI!N1327,HNOJIVA_ALL!$A$2:$Z$3303,4,FALSE)</f>
        <v>#N/A</v>
      </c>
      <c r="P1327" s="51" t="e">
        <f>ROUND(VLOOKUP(EVID_HNOJENI!N1327,HNOJIVA_ALL!$A$2:$Z$3303,14,FALSE)*K1327*IF(L1327="t",10,IF(L1327="kg",0.01,IF(L1327="q",1,IF(L1327="l",0.01*VLOOKUP(EVID_HNOJENI!N1327,HNOJIVA_ALL!$A$2:$AE$3303,31,FALSE),"CHYBA")))),2)</f>
        <v>#N/A</v>
      </c>
      <c r="Q1327" s="51" t="e">
        <f>ROUND(VLOOKUP(EVID_HNOJENI!N1327,HNOJIVA_ALL!$A$2:$Z$3303,15,FALSE)*K1327*IF(L1327="t",10,IF(L1327="kg",0.01,IF(L1327="q",1,IF(L1327="l",0.01*VLOOKUP(EVID_HNOJENI!N1327,HNOJIVA_ALL!$A$2:$AE$3303,31,FALSE),"CHYBA")))),2)</f>
        <v>#N/A</v>
      </c>
      <c r="R1327" s="51" t="e">
        <f>ROUND(VLOOKUP(EVID_HNOJENI!N1327,HNOJIVA_ALL!$A$2:$Z$3303,16,FALSE)*K1327*IF(L1327="t",10,IF(L1327="kg",0.01,IF(L1327="q",1,IF(L1327="l",0.01*VLOOKUP(EVID_HNOJENI!N1327,HNOJIVA_ALL!$A$2:$AE$3303,31,FALSE),"CHYBA")))),2)</f>
        <v>#N/A</v>
      </c>
      <c r="S1327" s="51" t="e">
        <f>ROUND(VLOOKUP(EVID_HNOJENI!N1327,HNOJIVA_ALL!$A$2:$Z$3303,18,FALSE)*K1327*IF(L1327="t",10,IF(L1327="kg",0.01,IF(L1327="q",1,IF(L1327="l",0.01*VLOOKUP(EVID_HNOJENI!N1327,HNOJIVA_ALL!$A$2:$AE$3303,31,FALSE),"CHYBA")))),2)</f>
        <v>#N/A</v>
      </c>
      <c r="T1327" s="51" t="e">
        <f>ROUND(VLOOKUP(EVID_HNOJENI!N1327,HNOJIVA_ALL!$A$2:$Z$3303,17,FALSE)*K1327*IF(L1327="t",10,IF(L1327="kg",0.01,IF(L1327="q",1,IF(L1327="l",0.01*VLOOKUP(EVID_HNOJENI!N1327,HNOJIVA_ALL!$A$2:$AE$3303,31,FALSE),"CHYBA")))),2)</f>
        <v>#N/A</v>
      </c>
      <c r="U1327" s="51" t="e">
        <f>ROUND(VLOOKUP(EVID_HNOJENI!N1327,HNOJIVA_ALL!$A$2:$Z$3303,20,FALSE)*K1327*IF(L1327="t",10,IF(L1327="kg",0.01,IF(L1327="q",1,IF(L1327="l",0.01*VLOOKUP(EVID_HNOJENI!N1327,HNOJIVA_ALL!$A$2:$AE$3303,31,FALSE),"CHYBA")))),2)</f>
        <v>#N/A</v>
      </c>
    </row>
    <row r="1328" spans="1:21" x14ac:dyDescent="0.2">
      <c r="A1328" s="32"/>
      <c r="B1328" s="45" t="e">
        <f>VLOOKUP($A1328,EVID_OSEVU!$A$1:$M$4972,2,FALSE)</f>
        <v>#N/A</v>
      </c>
      <c r="C1328" s="45" t="e">
        <f>VLOOKUP($A1328,EVID_OSEVU!$A$1:$M$4972,3,FALSE)</f>
        <v>#N/A</v>
      </c>
      <c r="D1328" s="45" t="e">
        <f>VLOOKUP($A1328,EVID_OSEVU!$A$1:$M$4972,4,FALSE)</f>
        <v>#N/A</v>
      </c>
      <c r="E1328" s="45" t="e">
        <f>VLOOKUP($A1328,EVID_OSEVU!$A$1:$M$4972,7,FALSE)</f>
        <v>#N/A</v>
      </c>
      <c r="F1328" s="45" t="e">
        <f>VLOOKUP($A1328,EVID_OSEVU!$A$1:$M$4972,8,FALSE)</f>
        <v>#N/A</v>
      </c>
      <c r="G1328" s="45" t="e">
        <f>VLOOKUP($A1328,EVID_OSEVU!$A$1:$M$4972,11,FALSE)</f>
        <v>#N/A</v>
      </c>
      <c r="H1328" s="35"/>
      <c r="I1328" s="48"/>
      <c r="J1328" s="33" t="e">
        <f>VLOOKUP($A1328,EVID_OSEVU!$A$1:$M$4972,11,FALSE)</f>
        <v>#N/A</v>
      </c>
      <c r="K1328" s="39"/>
      <c r="L1328" s="49"/>
      <c r="M1328" s="89" t="e">
        <f t="shared" si="20"/>
        <v>#N/A</v>
      </c>
      <c r="N1328" s="50"/>
      <c r="O1328" s="37" t="e">
        <f>VLOOKUP(EVID_HNOJENI!N1328,HNOJIVA_ALL!$A$2:$Z$3303,4,FALSE)</f>
        <v>#N/A</v>
      </c>
      <c r="P1328" s="51" t="e">
        <f>ROUND(VLOOKUP(EVID_HNOJENI!N1328,HNOJIVA_ALL!$A$2:$Z$3303,14,FALSE)*K1328*IF(L1328="t",10,IF(L1328="kg",0.01,IF(L1328="q",1,IF(L1328="l",0.01*VLOOKUP(EVID_HNOJENI!N1328,HNOJIVA_ALL!$A$2:$AE$3303,31,FALSE),"CHYBA")))),2)</f>
        <v>#N/A</v>
      </c>
      <c r="Q1328" s="51" t="e">
        <f>ROUND(VLOOKUP(EVID_HNOJENI!N1328,HNOJIVA_ALL!$A$2:$Z$3303,15,FALSE)*K1328*IF(L1328="t",10,IF(L1328="kg",0.01,IF(L1328="q",1,IF(L1328="l",0.01*VLOOKUP(EVID_HNOJENI!N1328,HNOJIVA_ALL!$A$2:$AE$3303,31,FALSE),"CHYBA")))),2)</f>
        <v>#N/A</v>
      </c>
      <c r="R1328" s="51" t="e">
        <f>ROUND(VLOOKUP(EVID_HNOJENI!N1328,HNOJIVA_ALL!$A$2:$Z$3303,16,FALSE)*K1328*IF(L1328="t",10,IF(L1328="kg",0.01,IF(L1328="q",1,IF(L1328="l",0.01*VLOOKUP(EVID_HNOJENI!N1328,HNOJIVA_ALL!$A$2:$AE$3303,31,FALSE),"CHYBA")))),2)</f>
        <v>#N/A</v>
      </c>
      <c r="S1328" s="51" t="e">
        <f>ROUND(VLOOKUP(EVID_HNOJENI!N1328,HNOJIVA_ALL!$A$2:$Z$3303,18,FALSE)*K1328*IF(L1328="t",10,IF(L1328="kg",0.01,IF(L1328="q",1,IF(L1328="l",0.01*VLOOKUP(EVID_HNOJENI!N1328,HNOJIVA_ALL!$A$2:$AE$3303,31,FALSE),"CHYBA")))),2)</f>
        <v>#N/A</v>
      </c>
      <c r="T1328" s="51" t="e">
        <f>ROUND(VLOOKUP(EVID_HNOJENI!N1328,HNOJIVA_ALL!$A$2:$Z$3303,17,FALSE)*K1328*IF(L1328="t",10,IF(L1328="kg",0.01,IF(L1328="q",1,IF(L1328="l",0.01*VLOOKUP(EVID_HNOJENI!N1328,HNOJIVA_ALL!$A$2:$AE$3303,31,FALSE),"CHYBA")))),2)</f>
        <v>#N/A</v>
      </c>
      <c r="U1328" s="51" t="e">
        <f>ROUND(VLOOKUP(EVID_HNOJENI!N1328,HNOJIVA_ALL!$A$2:$Z$3303,20,FALSE)*K1328*IF(L1328="t",10,IF(L1328="kg",0.01,IF(L1328="q",1,IF(L1328="l",0.01*VLOOKUP(EVID_HNOJENI!N1328,HNOJIVA_ALL!$A$2:$AE$3303,31,FALSE),"CHYBA")))),2)</f>
        <v>#N/A</v>
      </c>
    </row>
    <row r="1329" spans="1:21" x14ac:dyDescent="0.2">
      <c r="A1329" s="32"/>
      <c r="B1329" s="45" t="e">
        <f>VLOOKUP($A1329,EVID_OSEVU!$A$1:$M$4972,2,FALSE)</f>
        <v>#N/A</v>
      </c>
      <c r="C1329" s="45" t="e">
        <f>VLOOKUP($A1329,EVID_OSEVU!$A$1:$M$4972,3,FALSE)</f>
        <v>#N/A</v>
      </c>
      <c r="D1329" s="45" t="e">
        <f>VLOOKUP($A1329,EVID_OSEVU!$A$1:$M$4972,4,FALSE)</f>
        <v>#N/A</v>
      </c>
      <c r="E1329" s="45" t="e">
        <f>VLOOKUP($A1329,EVID_OSEVU!$A$1:$M$4972,7,FALSE)</f>
        <v>#N/A</v>
      </c>
      <c r="F1329" s="45" t="e">
        <f>VLOOKUP($A1329,EVID_OSEVU!$A$1:$M$4972,8,FALSE)</f>
        <v>#N/A</v>
      </c>
      <c r="G1329" s="45" t="e">
        <f>VLOOKUP($A1329,EVID_OSEVU!$A$1:$M$4972,11,FALSE)</f>
        <v>#N/A</v>
      </c>
      <c r="H1329" s="35"/>
      <c r="I1329" s="48"/>
      <c r="J1329" s="33" t="e">
        <f>VLOOKUP($A1329,EVID_OSEVU!$A$1:$M$4972,11,FALSE)</f>
        <v>#N/A</v>
      </c>
      <c r="K1329" s="39"/>
      <c r="L1329" s="49"/>
      <c r="M1329" s="89" t="e">
        <f t="shared" si="20"/>
        <v>#N/A</v>
      </c>
      <c r="N1329" s="50"/>
      <c r="O1329" s="37" t="e">
        <f>VLOOKUP(EVID_HNOJENI!N1329,HNOJIVA_ALL!$A$2:$Z$3303,4,FALSE)</f>
        <v>#N/A</v>
      </c>
      <c r="P1329" s="51" t="e">
        <f>ROUND(VLOOKUP(EVID_HNOJENI!N1329,HNOJIVA_ALL!$A$2:$Z$3303,14,FALSE)*K1329*IF(L1329="t",10,IF(L1329="kg",0.01,IF(L1329="q",1,IF(L1329="l",0.01*VLOOKUP(EVID_HNOJENI!N1329,HNOJIVA_ALL!$A$2:$AE$3303,31,FALSE),"CHYBA")))),2)</f>
        <v>#N/A</v>
      </c>
      <c r="Q1329" s="51" t="e">
        <f>ROUND(VLOOKUP(EVID_HNOJENI!N1329,HNOJIVA_ALL!$A$2:$Z$3303,15,FALSE)*K1329*IF(L1329="t",10,IF(L1329="kg",0.01,IF(L1329="q",1,IF(L1329="l",0.01*VLOOKUP(EVID_HNOJENI!N1329,HNOJIVA_ALL!$A$2:$AE$3303,31,FALSE),"CHYBA")))),2)</f>
        <v>#N/A</v>
      </c>
      <c r="R1329" s="51" t="e">
        <f>ROUND(VLOOKUP(EVID_HNOJENI!N1329,HNOJIVA_ALL!$A$2:$Z$3303,16,FALSE)*K1329*IF(L1329="t",10,IF(L1329="kg",0.01,IF(L1329="q",1,IF(L1329="l",0.01*VLOOKUP(EVID_HNOJENI!N1329,HNOJIVA_ALL!$A$2:$AE$3303,31,FALSE),"CHYBA")))),2)</f>
        <v>#N/A</v>
      </c>
      <c r="S1329" s="51" t="e">
        <f>ROUND(VLOOKUP(EVID_HNOJENI!N1329,HNOJIVA_ALL!$A$2:$Z$3303,18,FALSE)*K1329*IF(L1329="t",10,IF(L1329="kg",0.01,IF(L1329="q",1,IF(L1329="l",0.01*VLOOKUP(EVID_HNOJENI!N1329,HNOJIVA_ALL!$A$2:$AE$3303,31,FALSE),"CHYBA")))),2)</f>
        <v>#N/A</v>
      </c>
      <c r="T1329" s="51" t="e">
        <f>ROUND(VLOOKUP(EVID_HNOJENI!N1329,HNOJIVA_ALL!$A$2:$Z$3303,17,FALSE)*K1329*IF(L1329="t",10,IF(L1329="kg",0.01,IF(L1329="q",1,IF(L1329="l",0.01*VLOOKUP(EVID_HNOJENI!N1329,HNOJIVA_ALL!$A$2:$AE$3303,31,FALSE),"CHYBA")))),2)</f>
        <v>#N/A</v>
      </c>
      <c r="U1329" s="51" t="e">
        <f>ROUND(VLOOKUP(EVID_HNOJENI!N1329,HNOJIVA_ALL!$A$2:$Z$3303,20,FALSE)*K1329*IF(L1329="t",10,IF(L1329="kg",0.01,IF(L1329="q",1,IF(L1329="l",0.01*VLOOKUP(EVID_HNOJENI!N1329,HNOJIVA_ALL!$A$2:$AE$3303,31,FALSE),"CHYBA")))),2)</f>
        <v>#N/A</v>
      </c>
    </row>
    <row r="1330" spans="1:21" x14ac:dyDescent="0.2">
      <c r="A1330" s="32"/>
      <c r="B1330" s="45" t="e">
        <f>VLOOKUP($A1330,EVID_OSEVU!$A$1:$M$4972,2,FALSE)</f>
        <v>#N/A</v>
      </c>
      <c r="C1330" s="45" t="e">
        <f>VLOOKUP($A1330,EVID_OSEVU!$A$1:$M$4972,3,FALSE)</f>
        <v>#N/A</v>
      </c>
      <c r="D1330" s="45" t="e">
        <f>VLOOKUP($A1330,EVID_OSEVU!$A$1:$M$4972,4,FALSE)</f>
        <v>#N/A</v>
      </c>
      <c r="E1330" s="45" t="e">
        <f>VLOOKUP($A1330,EVID_OSEVU!$A$1:$M$4972,7,FALSE)</f>
        <v>#N/A</v>
      </c>
      <c r="F1330" s="45" t="e">
        <f>VLOOKUP($A1330,EVID_OSEVU!$A$1:$M$4972,8,FALSE)</f>
        <v>#N/A</v>
      </c>
      <c r="G1330" s="45" t="e">
        <f>VLOOKUP($A1330,EVID_OSEVU!$A$1:$M$4972,11,FALSE)</f>
        <v>#N/A</v>
      </c>
      <c r="H1330" s="35"/>
      <c r="I1330" s="48"/>
      <c r="J1330" s="33" t="e">
        <f>VLOOKUP($A1330,EVID_OSEVU!$A$1:$M$4972,11,FALSE)</f>
        <v>#N/A</v>
      </c>
      <c r="K1330" s="39"/>
      <c r="L1330" s="49"/>
      <c r="M1330" s="89" t="e">
        <f t="shared" si="20"/>
        <v>#N/A</v>
      </c>
      <c r="N1330" s="50"/>
      <c r="O1330" s="37" t="e">
        <f>VLOOKUP(EVID_HNOJENI!N1330,HNOJIVA_ALL!$A$2:$Z$3303,4,FALSE)</f>
        <v>#N/A</v>
      </c>
      <c r="P1330" s="51" t="e">
        <f>ROUND(VLOOKUP(EVID_HNOJENI!N1330,HNOJIVA_ALL!$A$2:$Z$3303,14,FALSE)*K1330*IF(L1330="t",10,IF(L1330="kg",0.01,IF(L1330="q",1,IF(L1330="l",0.01*VLOOKUP(EVID_HNOJENI!N1330,HNOJIVA_ALL!$A$2:$AE$3303,31,FALSE),"CHYBA")))),2)</f>
        <v>#N/A</v>
      </c>
      <c r="Q1330" s="51" t="e">
        <f>ROUND(VLOOKUP(EVID_HNOJENI!N1330,HNOJIVA_ALL!$A$2:$Z$3303,15,FALSE)*K1330*IF(L1330="t",10,IF(L1330="kg",0.01,IF(L1330="q",1,IF(L1330="l",0.01*VLOOKUP(EVID_HNOJENI!N1330,HNOJIVA_ALL!$A$2:$AE$3303,31,FALSE),"CHYBA")))),2)</f>
        <v>#N/A</v>
      </c>
      <c r="R1330" s="51" t="e">
        <f>ROUND(VLOOKUP(EVID_HNOJENI!N1330,HNOJIVA_ALL!$A$2:$Z$3303,16,FALSE)*K1330*IF(L1330="t",10,IF(L1330="kg",0.01,IF(L1330="q",1,IF(L1330="l",0.01*VLOOKUP(EVID_HNOJENI!N1330,HNOJIVA_ALL!$A$2:$AE$3303,31,FALSE),"CHYBA")))),2)</f>
        <v>#N/A</v>
      </c>
      <c r="S1330" s="51" t="e">
        <f>ROUND(VLOOKUP(EVID_HNOJENI!N1330,HNOJIVA_ALL!$A$2:$Z$3303,18,FALSE)*K1330*IF(L1330="t",10,IF(L1330="kg",0.01,IF(L1330="q",1,IF(L1330="l",0.01*VLOOKUP(EVID_HNOJENI!N1330,HNOJIVA_ALL!$A$2:$AE$3303,31,FALSE),"CHYBA")))),2)</f>
        <v>#N/A</v>
      </c>
      <c r="T1330" s="51" t="e">
        <f>ROUND(VLOOKUP(EVID_HNOJENI!N1330,HNOJIVA_ALL!$A$2:$Z$3303,17,FALSE)*K1330*IF(L1330="t",10,IF(L1330="kg",0.01,IF(L1330="q",1,IF(L1330="l",0.01*VLOOKUP(EVID_HNOJENI!N1330,HNOJIVA_ALL!$A$2:$AE$3303,31,FALSE),"CHYBA")))),2)</f>
        <v>#N/A</v>
      </c>
      <c r="U1330" s="51" t="e">
        <f>ROUND(VLOOKUP(EVID_HNOJENI!N1330,HNOJIVA_ALL!$A$2:$Z$3303,20,FALSE)*K1330*IF(L1330="t",10,IF(L1330="kg",0.01,IF(L1330="q",1,IF(L1330="l",0.01*VLOOKUP(EVID_HNOJENI!N1330,HNOJIVA_ALL!$A$2:$AE$3303,31,FALSE),"CHYBA")))),2)</f>
        <v>#N/A</v>
      </c>
    </row>
    <row r="1331" spans="1:21" x14ac:dyDescent="0.2">
      <c r="A1331" s="32"/>
      <c r="B1331" s="45" t="e">
        <f>VLOOKUP($A1331,EVID_OSEVU!$A$1:$M$4972,2,FALSE)</f>
        <v>#N/A</v>
      </c>
      <c r="C1331" s="45" t="e">
        <f>VLOOKUP($A1331,EVID_OSEVU!$A$1:$M$4972,3,FALSE)</f>
        <v>#N/A</v>
      </c>
      <c r="D1331" s="45" t="e">
        <f>VLOOKUP($A1331,EVID_OSEVU!$A$1:$M$4972,4,FALSE)</f>
        <v>#N/A</v>
      </c>
      <c r="E1331" s="45" t="e">
        <f>VLOOKUP($A1331,EVID_OSEVU!$A$1:$M$4972,7,FALSE)</f>
        <v>#N/A</v>
      </c>
      <c r="F1331" s="45" t="e">
        <f>VLOOKUP($A1331,EVID_OSEVU!$A$1:$M$4972,8,FALSE)</f>
        <v>#N/A</v>
      </c>
      <c r="G1331" s="45" t="e">
        <f>VLOOKUP($A1331,EVID_OSEVU!$A$1:$M$4972,11,FALSE)</f>
        <v>#N/A</v>
      </c>
      <c r="H1331" s="35"/>
      <c r="I1331" s="48"/>
      <c r="J1331" s="33" t="e">
        <f>VLOOKUP($A1331,EVID_OSEVU!$A$1:$M$4972,11,FALSE)</f>
        <v>#N/A</v>
      </c>
      <c r="K1331" s="39"/>
      <c r="L1331" s="49"/>
      <c r="M1331" s="89" t="e">
        <f t="shared" si="20"/>
        <v>#N/A</v>
      </c>
      <c r="N1331" s="50"/>
      <c r="O1331" s="37" t="e">
        <f>VLOOKUP(EVID_HNOJENI!N1331,HNOJIVA_ALL!$A$2:$Z$3303,4,FALSE)</f>
        <v>#N/A</v>
      </c>
      <c r="P1331" s="51" t="e">
        <f>ROUND(VLOOKUP(EVID_HNOJENI!N1331,HNOJIVA_ALL!$A$2:$Z$3303,14,FALSE)*K1331*IF(L1331="t",10,IF(L1331="kg",0.01,IF(L1331="q",1,IF(L1331="l",0.01*VLOOKUP(EVID_HNOJENI!N1331,HNOJIVA_ALL!$A$2:$AE$3303,31,FALSE),"CHYBA")))),2)</f>
        <v>#N/A</v>
      </c>
      <c r="Q1331" s="51" t="e">
        <f>ROUND(VLOOKUP(EVID_HNOJENI!N1331,HNOJIVA_ALL!$A$2:$Z$3303,15,FALSE)*K1331*IF(L1331="t",10,IF(L1331="kg",0.01,IF(L1331="q",1,IF(L1331="l",0.01*VLOOKUP(EVID_HNOJENI!N1331,HNOJIVA_ALL!$A$2:$AE$3303,31,FALSE),"CHYBA")))),2)</f>
        <v>#N/A</v>
      </c>
      <c r="R1331" s="51" t="e">
        <f>ROUND(VLOOKUP(EVID_HNOJENI!N1331,HNOJIVA_ALL!$A$2:$Z$3303,16,FALSE)*K1331*IF(L1331="t",10,IF(L1331="kg",0.01,IF(L1331="q",1,IF(L1331="l",0.01*VLOOKUP(EVID_HNOJENI!N1331,HNOJIVA_ALL!$A$2:$AE$3303,31,FALSE),"CHYBA")))),2)</f>
        <v>#N/A</v>
      </c>
      <c r="S1331" s="51" t="e">
        <f>ROUND(VLOOKUP(EVID_HNOJENI!N1331,HNOJIVA_ALL!$A$2:$Z$3303,18,FALSE)*K1331*IF(L1331="t",10,IF(L1331="kg",0.01,IF(L1331="q",1,IF(L1331="l",0.01*VLOOKUP(EVID_HNOJENI!N1331,HNOJIVA_ALL!$A$2:$AE$3303,31,FALSE),"CHYBA")))),2)</f>
        <v>#N/A</v>
      </c>
      <c r="T1331" s="51" t="e">
        <f>ROUND(VLOOKUP(EVID_HNOJENI!N1331,HNOJIVA_ALL!$A$2:$Z$3303,17,FALSE)*K1331*IF(L1331="t",10,IF(L1331="kg",0.01,IF(L1331="q",1,IF(L1331="l",0.01*VLOOKUP(EVID_HNOJENI!N1331,HNOJIVA_ALL!$A$2:$AE$3303,31,FALSE),"CHYBA")))),2)</f>
        <v>#N/A</v>
      </c>
      <c r="U1331" s="51" t="e">
        <f>ROUND(VLOOKUP(EVID_HNOJENI!N1331,HNOJIVA_ALL!$A$2:$Z$3303,20,FALSE)*K1331*IF(L1331="t",10,IF(L1331="kg",0.01,IF(L1331="q",1,IF(L1331="l",0.01*VLOOKUP(EVID_HNOJENI!N1331,HNOJIVA_ALL!$A$2:$AE$3303,31,FALSE),"CHYBA")))),2)</f>
        <v>#N/A</v>
      </c>
    </row>
    <row r="1332" spans="1:21" x14ac:dyDescent="0.2">
      <c r="A1332" s="32"/>
      <c r="B1332" s="45" t="e">
        <f>VLOOKUP($A1332,EVID_OSEVU!$A$1:$M$4972,2,FALSE)</f>
        <v>#N/A</v>
      </c>
      <c r="C1332" s="45" t="e">
        <f>VLOOKUP($A1332,EVID_OSEVU!$A$1:$M$4972,3,FALSE)</f>
        <v>#N/A</v>
      </c>
      <c r="D1332" s="45" t="e">
        <f>VLOOKUP($A1332,EVID_OSEVU!$A$1:$M$4972,4,FALSE)</f>
        <v>#N/A</v>
      </c>
      <c r="E1332" s="45" t="e">
        <f>VLOOKUP($A1332,EVID_OSEVU!$A$1:$M$4972,7,FALSE)</f>
        <v>#N/A</v>
      </c>
      <c r="F1332" s="45" t="e">
        <f>VLOOKUP($A1332,EVID_OSEVU!$A$1:$M$4972,8,FALSE)</f>
        <v>#N/A</v>
      </c>
      <c r="G1332" s="45" t="e">
        <f>VLOOKUP($A1332,EVID_OSEVU!$A$1:$M$4972,11,FALSE)</f>
        <v>#N/A</v>
      </c>
      <c r="H1332" s="35"/>
      <c r="I1332" s="48"/>
      <c r="J1332" s="33" t="e">
        <f>VLOOKUP($A1332,EVID_OSEVU!$A$1:$M$4972,11,FALSE)</f>
        <v>#N/A</v>
      </c>
      <c r="K1332" s="39"/>
      <c r="L1332" s="49"/>
      <c r="M1332" s="89" t="e">
        <f t="shared" si="20"/>
        <v>#N/A</v>
      </c>
      <c r="N1332" s="50"/>
      <c r="O1332" s="37" t="e">
        <f>VLOOKUP(EVID_HNOJENI!N1332,HNOJIVA_ALL!$A$2:$Z$3303,4,FALSE)</f>
        <v>#N/A</v>
      </c>
      <c r="P1332" s="51" t="e">
        <f>ROUND(VLOOKUP(EVID_HNOJENI!N1332,HNOJIVA_ALL!$A$2:$Z$3303,14,FALSE)*K1332*IF(L1332="t",10,IF(L1332="kg",0.01,IF(L1332="q",1,IF(L1332="l",0.01*VLOOKUP(EVID_HNOJENI!N1332,HNOJIVA_ALL!$A$2:$AE$3303,31,FALSE),"CHYBA")))),2)</f>
        <v>#N/A</v>
      </c>
      <c r="Q1332" s="51" t="e">
        <f>ROUND(VLOOKUP(EVID_HNOJENI!N1332,HNOJIVA_ALL!$A$2:$Z$3303,15,FALSE)*K1332*IF(L1332="t",10,IF(L1332="kg",0.01,IF(L1332="q",1,IF(L1332="l",0.01*VLOOKUP(EVID_HNOJENI!N1332,HNOJIVA_ALL!$A$2:$AE$3303,31,FALSE),"CHYBA")))),2)</f>
        <v>#N/A</v>
      </c>
      <c r="R1332" s="51" t="e">
        <f>ROUND(VLOOKUP(EVID_HNOJENI!N1332,HNOJIVA_ALL!$A$2:$Z$3303,16,FALSE)*K1332*IF(L1332="t",10,IF(L1332="kg",0.01,IF(L1332="q",1,IF(L1332="l",0.01*VLOOKUP(EVID_HNOJENI!N1332,HNOJIVA_ALL!$A$2:$AE$3303,31,FALSE),"CHYBA")))),2)</f>
        <v>#N/A</v>
      </c>
      <c r="S1332" s="51" t="e">
        <f>ROUND(VLOOKUP(EVID_HNOJENI!N1332,HNOJIVA_ALL!$A$2:$Z$3303,18,FALSE)*K1332*IF(L1332="t",10,IF(L1332="kg",0.01,IF(L1332="q",1,IF(L1332="l",0.01*VLOOKUP(EVID_HNOJENI!N1332,HNOJIVA_ALL!$A$2:$AE$3303,31,FALSE),"CHYBA")))),2)</f>
        <v>#N/A</v>
      </c>
      <c r="T1332" s="51" t="e">
        <f>ROUND(VLOOKUP(EVID_HNOJENI!N1332,HNOJIVA_ALL!$A$2:$Z$3303,17,FALSE)*K1332*IF(L1332="t",10,IF(L1332="kg",0.01,IF(L1332="q",1,IF(L1332="l",0.01*VLOOKUP(EVID_HNOJENI!N1332,HNOJIVA_ALL!$A$2:$AE$3303,31,FALSE),"CHYBA")))),2)</f>
        <v>#N/A</v>
      </c>
      <c r="U1332" s="51" t="e">
        <f>ROUND(VLOOKUP(EVID_HNOJENI!N1332,HNOJIVA_ALL!$A$2:$Z$3303,20,FALSE)*K1332*IF(L1332="t",10,IF(L1332="kg",0.01,IF(L1332="q",1,IF(L1332="l",0.01*VLOOKUP(EVID_HNOJENI!N1332,HNOJIVA_ALL!$A$2:$AE$3303,31,FALSE),"CHYBA")))),2)</f>
        <v>#N/A</v>
      </c>
    </row>
    <row r="1333" spans="1:21" x14ac:dyDescent="0.2">
      <c r="A1333" s="32"/>
      <c r="B1333" s="45" t="e">
        <f>VLOOKUP($A1333,EVID_OSEVU!$A$1:$M$4972,2,FALSE)</f>
        <v>#N/A</v>
      </c>
      <c r="C1333" s="45" t="e">
        <f>VLOOKUP($A1333,EVID_OSEVU!$A$1:$M$4972,3,FALSE)</f>
        <v>#N/A</v>
      </c>
      <c r="D1333" s="45" t="e">
        <f>VLOOKUP($A1333,EVID_OSEVU!$A$1:$M$4972,4,FALSE)</f>
        <v>#N/A</v>
      </c>
      <c r="E1333" s="45" t="e">
        <f>VLOOKUP($A1333,EVID_OSEVU!$A$1:$M$4972,7,FALSE)</f>
        <v>#N/A</v>
      </c>
      <c r="F1333" s="45" t="e">
        <f>VLOOKUP($A1333,EVID_OSEVU!$A$1:$M$4972,8,FALSE)</f>
        <v>#N/A</v>
      </c>
      <c r="G1333" s="45" t="e">
        <f>VLOOKUP($A1333,EVID_OSEVU!$A$1:$M$4972,11,FALSE)</f>
        <v>#N/A</v>
      </c>
      <c r="H1333" s="35"/>
      <c r="I1333" s="48"/>
      <c r="J1333" s="33" t="e">
        <f>VLOOKUP($A1333,EVID_OSEVU!$A$1:$M$4972,11,FALSE)</f>
        <v>#N/A</v>
      </c>
      <c r="K1333" s="39"/>
      <c r="L1333" s="49"/>
      <c r="M1333" s="89" t="e">
        <f t="shared" si="20"/>
        <v>#N/A</v>
      </c>
      <c r="N1333" s="50"/>
      <c r="O1333" s="37" t="e">
        <f>VLOOKUP(EVID_HNOJENI!N1333,HNOJIVA_ALL!$A$2:$Z$3303,4,FALSE)</f>
        <v>#N/A</v>
      </c>
      <c r="P1333" s="51" t="e">
        <f>ROUND(VLOOKUP(EVID_HNOJENI!N1333,HNOJIVA_ALL!$A$2:$Z$3303,14,FALSE)*K1333*IF(L1333="t",10,IF(L1333="kg",0.01,IF(L1333="q",1,IF(L1333="l",0.01*VLOOKUP(EVID_HNOJENI!N1333,HNOJIVA_ALL!$A$2:$AE$3303,31,FALSE),"CHYBA")))),2)</f>
        <v>#N/A</v>
      </c>
      <c r="Q1333" s="51" t="e">
        <f>ROUND(VLOOKUP(EVID_HNOJENI!N1333,HNOJIVA_ALL!$A$2:$Z$3303,15,FALSE)*K1333*IF(L1333="t",10,IF(L1333="kg",0.01,IF(L1333="q",1,IF(L1333="l",0.01*VLOOKUP(EVID_HNOJENI!N1333,HNOJIVA_ALL!$A$2:$AE$3303,31,FALSE),"CHYBA")))),2)</f>
        <v>#N/A</v>
      </c>
      <c r="R1333" s="51" t="e">
        <f>ROUND(VLOOKUP(EVID_HNOJENI!N1333,HNOJIVA_ALL!$A$2:$Z$3303,16,FALSE)*K1333*IF(L1333="t",10,IF(L1333="kg",0.01,IF(L1333="q",1,IF(L1333="l",0.01*VLOOKUP(EVID_HNOJENI!N1333,HNOJIVA_ALL!$A$2:$AE$3303,31,FALSE),"CHYBA")))),2)</f>
        <v>#N/A</v>
      </c>
      <c r="S1333" s="51" t="e">
        <f>ROUND(VLOOKUP(EVID_HNOJENI!N1333,HNOJIVA_ALL!$A$2:$Z$3303,18,FALSE)*K1333*IF(L1333="t",10,IF(L1333="kg",0.01,IF(L1333="q",1,IF(L1333="l",0.01*VLOOKUP(EVID_HNOJENI!N1333,HNOJIVA_ALL!$A$2:$AE$3303,31,FALSE),"CHYBA")))),2)</f>
        <v>#N/A</v>
      </c>
      <c r="T1333" s="51" t="e">
        <f>ROUND(VLOOKUP(EVID_HNOJENI!N1333,HNOJIVA_ALL!$A$2:$Z$3303,17,FALSE)*K1333*IF(L1333="t",10,IF(L1333="kg",0.01,IF(L1333="q",1,IF(L1333="l",0.01*VLOOKUP(EVID_HNOJENI!N1333,HNOJIVA_ALL!$A$2:$AE$3303,31,FALSE),"CHYBA")))),2)</f>
        <v>#N/A</v>
      </c>
      <c r="U1333" s="51" t="e">
        <f>ROUND(VLOOKUP(EVID_HNOJENI!N1333,HNOJIVA_ALL!$A$2:$Z$3303,20,FALSE)*K1333*IF(L1333="t",10,IF(L1333="kg",0.01,IF(L1333="q",1,IF(L1333="l",0.01*VLOOKUP(EVID_HNOJENI!N1333,HNOJIVA_ALL!$A$2:$AE$3303,31,FALSE),"CHYBA")))),2)</f>
        <v>#N/A</v>
      </c>
    </row>
    <row r="1334" spans="1:21" x14ac:dyDescent="0.2">
      <c r="A1334" s="32"/>
      <c r="B1334" s="45" t="e">
        <f>VLOOKUP($A1334,EVID_OSEVU!$A$1:$M$4972,2,FALSE)</f>
        <v>#N/A</v>
      </c>
      <c r="C1334" s="45" t="e">
        <f>VLOOKUP($A1334,EVID_OSEVU!$A$1:$M$4972,3,FALSE)</f>
        <v>#N/A</v>
      </c>
      <c r="D1334" s="45" t="e">
        <f>VLOOKUP($A1334,EVID_OSEVU!$A$1:$M$4972,4,FALSE)</f>
        <v>#N/A</v>
      </c>
      <c r="E1334" s="45" t="e">
        <f>VLOOKUP($A1334,EVID_OSEVU!$A$1:$M$4972,7,FALSE)</f>
        <v>#N/A</v>
      </c>
      <c r="F1334" s="45" t="e">
        <f>VLOOKUP($A1334,EVID_OSEVU!$A$1:$M$4972,8,FALSE)</f>
        <v>#N/A</v>
      </c>
      <c r="G1334" s="45" t="e">
        <f>VLOOKUP($A1334,EVID_OSEVU!$A$1:$M$4972,11,FALSE)</f>
        <v>#N/A</v>
      </c>
      <c r="H1334" s="35"/>
      <c r="I1334" s="48"/>
      <c r="J1334" s="33" t="e">
        <f>VLOOKUP($A1334,EVID_OSEVU!$A$1:$M$4972,11,FALSE)</f>
        <v>#N/A</v>
      </c>
      <c r="K1334" s="39"/>
      <c r="L1334" s="49"/>
      <c r="M1334" s="89" t="e">
        <f t="shared" si="20"/>
        <v>#N/A</v>
      </c>
      <c r="N1334" s="50"/>
      <c r="O1334" s="37" t="e">
        <f>VLOOKUP(EVID_HNOJENI!N1334,HNOJIVA_ALL!$A$2:$Z$3303,4,FALSE)</f>
        <v>#N/A</v>
      </c>
      <c r="P1334" s="51" t="e">
        <f>ROUND(VLOOKUP(EVID_HNOJENI!N1334,HNOJIVA_ALL!$A$2:$Z$3303,14,FALSE)*K1334*IF(L1334="t",10,IF(L1334="kg",0.01,IF(L1334="q",1,IF(L1334="l",0.01*VLOOKUP(EVID_HNOJENI!N1334,HNOJIVA_ALL!$A$2:$AE$3303,31,FALSE),"CHYBA")))),2)</f>
        <v>#N/A</v>
      </c>
      <c r="Q1334" s="51" t="e">
        <f>ROUND(VLOOKUP(EVID_HNOJENI!N1334,HNOJIVA_ALL!$A$2:$Z$3303,15,FALSE)*K1334*IF(L1334="t",10,IF(L1334="kg",0.01,IF(L1334="q",1,IF(L1334="l",0.01*VLOOKUP(EVID_HNOJENI!N1334,HNOJIVA_ALL!$A$2:$AE$3303,31,FALSE),"CHYBA")))),2)</f>
        <v>#N/A</v>
      </c>
      <c r="R1334" s="51" t="e">
        <f>ROUND(VLOOKUP(EVID_HNOJENI!N1334,HNOJIVA_ALL!$A$2:$Z$3303,16,FALSE)*K1334*IF(L1334="t",10,IF(L1334="kg",0.01,IF(L1334="q",1,IF(L1334="l",0.01*VLOOKUP(EVID_HNOJENI!N1334,HNOJIVA_ALL!$A$2:$AE$3303,31,FALSE),"CHYBA")))),2)</f>
        <v>#N/A</v>
      </c>
      <c r="S1334" s="51" t="e">
        <f>ROUND(VLOOKUP(EVID_HNOJENI!N1334,HNOJIVA_ALL!$A$2:$Z$3303,18,FALSE)*K1334*IF(L1334="t",10,IF(L1334="kg",0.01,IF(L1334="q",1,IF(L1334="l",0.01*VLOOKUP(EVID_HNOJENI!N1334,HNOJIVA_ALL!$A$2:$AE$3303,31,FALSE),"CHYBA")))),2)</f>
        <v>#N/A</v>
      </c>
      <c r="T1334" s="51" t="e">
        <f>ROUND(VLOOKUP(EVID_HNOJENI!N1334,HNOJIVA_ALL!$A$2:$Z$3303,17,FALSE)*K1334*IF(L1334="t",10,IF(L1334="kg",0.01,IF(L1334="q",1,IF(L1334="l",0.01*VLOOKUP(EVID_HNOJENI!N1334,HNOJIVA_ALL!$A$2:$AE$3303,31,FALSE),"CHYBA")))),2)</f>
        <v>#N/A</v>
      </c>
      <c r="U1334" s="51" t="e">
        <f>ROUND(VLOOKUP(EVID_HNOJENI!N1334,HNOJIVA_ALL!$A$2:$Z$3303,20,FALSE)*K1334*IF(L1334="t",10,IF(L1334="kg",0.01,IF(L1334="q",1,IF(L1334="l",0.01*VLOOKUP(EVID_HNOJENI!N1334,HNOJIVA_ALL!$A$2:$AE$3303,31,FALSE),"CHYBA")))),2)</f>
        <v>#N/A</v>
      </c>
    </row>
    <row r="1335" spans="1:21" x14ac:dyDescent="0.2">
      <c r="A1335" s="32"/>
      <c r="B1335" s="45" t="e">
        <f>VLOOKUP($A1335,EVID_OSEVU!$A$1:$M$4972,2,FALSE)</f>
        <v>#N/A</v>
      </c>
      <c r="C1335" s="45" t="e">
        <f>VLOOKUP($A1335,EVID_OSEVU!$A$1:$M$4972,3,FALSE)</f>
        <v>#N/A</v>
      </c>
      <c r="D1335" s="45" t="e">
        <f>VLOOKUP($A1335,EVID_OSEVU!$A$1:$M$4972,4,FALSE)</f>
        <v>#N/A</v>
      </c>
      <c r="E1335" s="45" t="e">
        <f>VLOOKUP($A1335,EVID_OSEVU!$A$1:$M$4972,7,FALSE)</f>
        <v>#N/A</v>
      </c>
      <c r="F1335" s="45" t="e">
        <f>VLOOKUP($A1335,EVID_OSEVU!$A$1:$M$4972,8,FALSE)</f>
        <v>#N/A</v>
      </c>
      <c r="G1335" s="45" t="e">
        <f>VLOOKUP($A1335,EVID_OSEVU!$A$1:$M$4972,11,FALSE)</f>
        <v>#N/A</v>
      </c>
      <c r="H1335" s="35"/>
      <c r="I1335" s="48"/>
      <c r="J1335" s="33" t="e">
        <f>VLOOKUP($A1335,EVID_OSEVU!$A$1:$M$4972,11,FALSE)</f>
        <v>#N/A</v>
      </c>
      <c r="K1335" s="39"/>
      <c r="L1335" s="49"/>
      <c r="M1335" s="89" t="e">
        <f t="shared" si="20"/>
        <v>#N/A</v>
      </c>
      <c r="N1335" s="50"/>
      <c r="O1335" s="37" t="e">
        <f>VLOOKUP(EVID_HNOJENI!N1335,HNOJIVA_ALL!$A$2:$Z$3303,4,FALSE)</f>
        <v>#N/A</v>
      </c>
      <c r="P1335" s="51" t="e">
        <f>ROUND(VLOOKUP(EVID_HNOJENI!N1335,HNOJIVA_ALL!$A$2:$Z$3303,14,FALSE)*K1335*IF(L1335="t",10,IF(L1335="kg",0.01,IF(L1335="q",1,IF(L1335="l",0.01*VLOOKUP(EVID_HNOJENI!N1335,HNOJIVA_ALL!$A$2:$AE$3303,31,FALSE),"CHYBA")))),2)</f>
        <v>#N/A</v>
      </c>
      <c r="Q1335" s="51" t="e">
        <f>ROUND(VLOOKUP(EVID_HNOJENI!N1335,HNOJIVA_ALL!$A$2:$Z$3303,15,FALSE)*K1335*IF(L1335="t",10,IF(L1335="kg",0.01,IF(L1335="q",1,IF(L1335="l",0.01*VLOOKUP(EVID_HNOJENI!N1335,HNOJIVA_ALL!$A$2:$AE$3303,31,FALSE),"CHYBA")))),2)</f>
        <v>#N/A</v>
      </c>
      <c r="R1335" s="51" t="e">
        <f>ROUND(VLOOKUP(EVID_HNOJENI!N1335,HNOJIVA_ALL!$A$2:$Z$3303,16,FALSE)*K1335*IF(L1335="t",10,IF(L1335="kg",0.01,IF(L1335="q",1,IF(L1335="l",0.01*VLOOKUP(EVID_HNOJENI!N1335,HNOJIVA_ALL!$A$2:$AE$3303,31,FALSE),"CHYBA")))),2)</f>
        <v>#N/A</v>
      </c>
      <c r="S1335" s="51" t="e">
        <f>ROUND(VLOOKUP(EVID_HNOJENI!N1335,HNOJIVA_ALL!$A$2:$Z$3303,18,FALSE)*K1335*IF(L1335="t",10,IF(L1335="kg",0.01,IF(L1335="q",1,IF(L1335="l",0.01*VLOOKUP(EVID_HNOJENI!N1335,HNOJIVA_ALL!$A$2:$AE$3303,31,FALSE),"CHYBA")))),2)</f>
        <v>#N/A</v>
      </c>
      <c r="T1335" s="51" t="e">
        <f>ROUND(VLOOKUP(EVID_HNOJENI!N1335,HNOJIVA_ALL!$A$2:$Z$3303,17,FALSE)*K1335*IF(L1335="t",10,IF(L1335="kg",0.01,IF(L1335="q",1,IF(L1335="l",0.01*VLOOKUP(EVID_HNOJENI!N1335,HNOJIVA_ALL!$A$2:$AE$3303,31,FALSE),"CHYBA")))),2)</f>
        <v>#N/A</v>
      </c>
      <c r="U1335" s="51" t="e">
        <f>ROUND(VLOOKUP(EVID_HNOJENI!N1335,HNOJIVA_ALL!$A$2:$Z$3303,20,FALSE)*K1335*IF(L1335="t",10,IF(L1335="kg",0.01,IF(L1335="q",1,IF(L1335="l",0.01*VLOOKUP(EVID_HNOJENI!N1335,HNOJIVA_ALL!$A$2:$AE$3303,31,FALSE),"CHYBA")))),2)</f>
        <v>#N/A</v>
      </c>
    </row>
    <row r="1336" spans="1:21" x14ac:dyDescent="0.2">
      <c r="A1336" s="32"/>
      <c r="B1336" s="45" t="e">
        <f>VLOOKUP($A1336,EVID_OSEVU!$A$1:$M$4972,2,FALSE)</f>
        <v>#N/A</v>
      </c>
      <c r="C1336" s="45" t="e">
        <f>VLOOKUP($A1336,EVID_OSEVU!$A$1:$M$4972,3,FALSE)</f>
        <v>#N/A</v>
      </c>
      <c r="D1336" s="45" t="e">
        <f>VLOOKUP($A1336,EVID_OSEVU!$A$1:$M$4972,4,FALSE)</f>
        <v>#N/A</v>
      </c>
      <c r="E1336" s="45" t="e">
        <f>VLOOKUP($A1336,EVID_OSEVU!$A$1:$M$4972,7,FALSE)</f>
        <v>#N/A</v>
      </c>
      <c r="F1336" s="45" t="e">
        <f>VLOOKUP($A1336,EVID_OSEVU!$A$1:$M$4972,8,FALSE)</f>
        <v>#N/A</v>
      </c>
      <c r="G1336" s="45" t="e">
        <f>VLOOKUP($A1336,EVID_OSEVU!$A$1:$M$4972,11,FALSE)</f>
        <v>#N/A</v>
      </c>
      <c r="H1336" s="35"/>
      <c r="I1336" s="48"/>
      <c r="J1336" s="33" t="e">
        <f>VLOOKUP($A1336,EVID_OSEVU!$A$1:$M$4972,11,FALSE)</f>
        <v>#N/A</v>
      </c>
      <c r="K1336" s="39"/>
      <c r="L1336" s="49"/>
      <c r="M1336" s="89" t="e">
        <f t="shared" si="20"/>
        <v>#N/A</v>
      </c>
      <c r="N1336" s="50"/>
      <c r="O1336" s="37" t="e">
        <f>VLOOKUP(EVID_HNOJENI!N1336,HNOJIVA_ALL!$A$2:$Z$3303,4,FALSE)</f>
        <v>#N/A</v>
      </c>
      <c r="P1336" s="51" t="e">
        <f>ROUND(VLOOKUP(EVID_HNOJENI!N1336,HNOJIVA_ALL!$A$2:$Z$3303,14,FALSE)*K1336*IF(L1336="t",10,IF(L1336="kg",0.01,IF(L1336="q",1,IF(L1336="l",0.01*VLOOKUP(EVID_HNOJENI!N1336,HNOJIVA_ALL!$A$2:$AE$3303,31,FALSE),"CHYBA")))),2)</f>
        <v>#N/A</v>
      </c>
      <c r="Q1336" s="51" t="e">
        <f>ROUND(VLOOKUP(EVID_HNOJENI!N1336,HNOJIVA_ALL!$A$2:$Z$3303,15,FALSE)*K1336*IF(L1336="t",10,IF(L1336="kg",0.01,IF(L1336="q",1,IF(L1336="l",0.01*VLOOKUP(EVID_HNOJENI!N1336,HNOJIVA_ALL!$A$2:$AE$3303,31,FALSE),"CHYBA")))),2)</f>
        <v>#N/A</v>
      </c>
      <c r="R1336" s="51" t="e">
        <f>ROUND(VLOOKUP(EVID_HNOJENI!N1336,HNOJIVA_ALL!$A$2:$Z$3303,16,FALSE)*K1336*IF(L1336="t",10,IF(L1336="kg",0.01,IF(L1336="q",1,IF(L1336="l",0.01*VLOOKUP(EVID_HNOJENI!N1336,HNOJIVA_ALL!$A$2:$AE$3303,31,FALSE),"CHYBA")))),2)</f>
        <v>#N/A</v>
      </c>
      <c r="S1336" s="51" t="e">
        <f>ROUND(VLOOKUP(EVID_HNOJENI!N1336,HNOJIVA_ALL!$A$2:$Z$3303,18,FALSE)*K1336*IF(L1336="t",10,IF(L1336="kg",0.01,IF(L1336="q",1,IF(L1336="l",0.01*VLOOKUP(EVID_HNOJENI!N1336,HNOJIVA_ALL!$A$2:$AE$3303,31,FALSE),"CHYBA")))),2)</f>
        <v>#N/A</v>
      </c>
      <c r="T1336" s="51" t="e">
        <f>ROUND(VLOOKUP(EVID_HNOJENI!N1336,HNOJIVA_ALL!$A$2:$Z$3303,17,FALSE)*K1336*IF(L1336="t",10,IF(L1336="kg",0.01,IF(L1336="q",1,IF(L1336="l",0.01*VLOOKUP(EVID_HNOJENI!N1336,HNOJIVA_ALL!$A$2:$AE$3303,31,FALSE),"CHYBA")))),2)</f>
        <v>#N/A</v>
      </c>
      <c r="U1336" s="51" t="e">
        <f>ROUND(VLOOKUP(EVID_HNOJENI!N1336,HNOJIVA_ALL!$A$2:$Z$3303,20,FALSE)*K1336*IF(L1336="t",10,IF(L1336="kg",0.01,IF(L1336="q",1,IF(L1336="l",0.01*VLOOKUP(EVID_HNOJENI!N1336,HNOJIVA_ALL!$A$2:$AE$3303,31,FALSE),"CHYBA")))),2)</f>
        <v>#N/A</v>
      </c>
    </row>
    <row r="1337" spans="1:21" x14ac:dyDescent="0.2">
      <c r="A1337" s="32"/>
      <c r="B1337" s="45" t="e">
        <f>VLOOKUP($A1337,EVID_OSEVU!$A$1:$M$4972,2,FALSE)</f>
        <v>#N/A</v>
      </c>
      <c r="C1337" s="45" t="e">
        <f>VLOOKUP($A1337,EVID_OSEVU!$A$1:$M$4972,3,FALSE)</f>
        <v>#N/A</v>
      </c>
      <c r="D1337" s="45" t="e">
        <f>VLOOKUP($A1337,EVID_OSEVU!$A$1:$M$4972,4,FALSE)</f>
        <v>#N/A</v>
      </c>
      <c r="E1337" s="45" t="e">
        <f>VLOOKUP($A1337,EVID_OSEVU!$A$1:$M$4972,7,FALSE)</f>
        <v>#N/A</v>
      </c>
      <c r="F1337" s="45" t="e">
        <f>VLOOKUP($A1337,EVID_OSEVU!$A$1:$M$4972,8,FALSE)</f>
        <v>#N/A</v>
      </c>
      <c r="G1337" s="45" t="e">
        <f>VLOOKUP($A1337,EVID_OSEVU!$A$1:$M$4972,11,FALSE)</f>
        <v>#N/A</v>
      </c>
      <c r="H1337" s="35"/>
      <c r="I1337" s="48"/>
      <c r="J1337" s="33" t="e">
        <f>VLOOKUP($A1337,EVID_OSEVU!$A$1:$M$4972,11,FALSE)</f>
        <v>#N/A</v>
      </c>
      <c r="K1337" s="39"/>
      <c r="L1337" s="49"/>
      <c r="M1337" s="89" t="e">
        <f t="shared" si="20"/>
        <v>#N/A</v>
      </c>
      <c r="N1337" s="50"/>
      <c r="O1337" s="37" t="e">
        <f>VLOOKUP(EVID_HNOJENI!N1337,HNOJIVA_ALL!$A$2:$Z$3303,4,FALSE)</f>
        <v>#N/A</v>
      </c>
      <c r="P1337" s="51" t="e">
        <f>ROUND(VLOOKUP(EVID_HNOJENI!N1337,HNOJIVA_ALL!$A$2:$Z$3303,14,FALSE)*K1337*IF(L1337="t",10,IF(L1337="kg",0.01,IF(L1337="q",1,IF(L1337="l",0.01*VLOOKUP(EVID_HNOJENI!N1337,HNOJIVA_ALL!$A$2:$AE$3303,31,FALSE),"CHYBA")))),2)</f>
        <v>#N/A</v>
      </c>
      <c r="Q1337" s="51" t="e">
        <f>ROUND(VLOOKUP(EVID_HNOJENI!N1337,HNOJIVA_ALL!$A$2:$Z$3303,15,FALSE)*K1337*IF(L1337="t",10,IF(L1337="kg",0.01,IF(L1337="q",1,IF(L1337="l",0.01*VLOOKUP(EVID_HNOJENI!N1337,HNOJIVA_ALL!$A$2:$AE$3303,31,FALSE),"CHYBA")))),2)</f>
        <v>#N/A</v>
      </c>
      <c r="R1337" s="51" t="e">
        <f>ROUND(VLOOKUP(EVID_HNOJENI!N1337,HNOJIVA_ALL!$A$2:$Z$3303,16,FALSE)*K1337*IF(L1337="t",10,IF(L1337="kg",0.01,IF(L1337="q",1,IF(L1337="l",0.01*VLOOKUP(EVID_HNOJENI!N1337,HNOJIVA_ALL!$A$2:$AE$3303,31,FALSE),"CHYBA")))),2)</f>
        <v>#N/A</v>
      </c>
      <c r="S1337" s="51" t="e">
        <f>ROUND(VLOOKUP(EVID_HNOJENI!N1337,HNOJIVA_ALL!$A$2:$Z$3303,18,FALSE)*K1337*IF(L1337="t",10,IF(L1337="kg",0.01,IF(L1337="q",1,IF(L1337="l",0.01*VLOOKUP(EVID_HNOJENI!N1337,HNOJIVA_ALL!$A$2:$AE$3303,31,FALSE),"CHYBA")))),2)</f>
        <v>#N/A</v>
      </c>
      <c r="T1337" s="51" t="e">
        <f>ROUND(VLOOKUP(EVID_HNOJENI!N1337,HNOJIVA_ALL!$A$2:$Z$3303,17,FALSE)*K1337*IF(L1337="t",10,IF(L1337="kg",0.01,IF(L1337="q",1,IF(L1337="l",0.01*VLOOKUP(EVID_HNOJENI!N1337,HNOJIVA_ALL!$A$2:$AE$3303,31,FALSE),"CHYBA")))),2)</f>
        <v>#N/A</v>
      </c>
      <c r="U1337" s="51" t="e">
        <f>ROUND(VLOOKUP(EVID_HNOJENI!N1337,HNOJIVA_ALL!$A$2:$Z$3303,20,FALSE)*K1337*IF(L1337="t",10,IF(L1337="kg",0.01,IF(L1337="q",1,IF(L1337="l",0.01*VLOOKUP(EVID_HNOJENI!N1337,HNOJIVA_ALL!$A$2:$AE$3303,31,FALSE),"CHYBA")))),2)</f>
        <v>#N/A</v>
      </c>
    </row>
    <row r="1338" spans="1:21" x14ac:dyDescent="0.2">
      <c r="A1338" s="32"/>
      <c r="B1338" s="45" t="e">
        <f>VLOOKUP($A1338,EVID_OSEVU!$A$1:$M$4972,2,FALSE)</f>
        <v>#N/A</v>
      </c>
      <c r="C1338" s="45" t="e">
        <f>VLOOKUP($A1338,EVID_OSEVU!$A$1:$M$4972,3,FALSE)</f>
        <v>#N/A</v>
      </c>
      <c r="D1338" s="45" t="e">
        <f>VLOOKUP($A1338,EVID_OSEVU!$A$1:$M$4972,4,FALSE)</f>
        <v>#N/A</v>
      </c>
      <c r="E1338" s="45" t="e">
        <f>VLOOKUP($A1338,EVID_OSEVU!$A$1:$M$4972,7,FALSE)</f>
        <v>#N/A</v>
      </c>
      <c r="F1338" s="45" t="e">
        <f>VLOOKUP($A1338,EVID_OSEVU!$A$1:$M$4972,8,FALSE)</f>
        <v>#N/A</v>
      </c>
      <c r="G1338" s="45" t="e">
        <f>VLOOKUP($A1338,EVID_OSEVU!$A$1:$M$4972,11,FALSE)</f>
        <v>#N/A</v>
      </c>
      <c r="H1338" s="35"/>
      <c r="I1338" s="48"/>
      <c r="J1338" s="33" t="e">
        <f>VLOOKUP($A1338,EVID_OSEVU!$A$1:$M$4972,11,FALSE)</f>
        <v>#N/A</v>
      </c>
      <c r="K1338" s="39"/>
      <c r="L1338" s="49"/>
      <c r="M1338" s="89" t="e">
        <f t="shared" si="20"/>
        <v>#N/A</v>
      </c>
      <c r="N1338" s="50"/>
      <c r="O1338" s="37" t="e">
        <f>VLOOKUP(EVID_HNOJENI!N1338,HNOJIVA_ALL!$A$2:$Z$3303,4,FALSE)</f>
        <v>#N/A</v>
      </c>
      <c r="P1338" s="51" t="e">
        <f>ROUND(VLOOKUP(EVID_HNOJENI!N1338,HNOJIVA_ALL!$A$2:$Z$3303,14,FALSE)*K1338*IF(L1338="t",10,IF(L1338="kg",0.01,IF(L1338="q",1,IF(L1338="l",0.01*VLOOKUP(EVID_HNOJENI!N1338,HNOJIVA_ALL!$A$2:$AE$3303,31,FALSE),"CHYBA")))),2)</f>
        <v>#N/A</v>
      </c>
      <c r="Q1338" s="51" t="e">
        <f>ROUND(VLOOKUP(EVID_HNOJENI!N1338,HNOJIVA_ALL!$A$2:$Z$3303,15,FALSE)*K1338*IF(L1338="t",10,IF(L1338="kg",0.01,IF(L1338="q",1,IF(L1338="l",0.01*VLOOKUP(EVID_HNOJENI!N1338,HNOJIVA_ALL!$A$2:$AE$3303,31,FALSE),"CHYBA")))),2)</f>
        <v>#N/A</v>
      </c>
      <c r="R1338" s="51" t="e">
        <f>ROUND(VLOOKUP(EVID_HNOJENI!N1338,HNOJIVA_ALL!$A$2:$Z$3303,16,FALSE)*K1338*IF(L1338="t",10,IF(L1338="kg",0.01,IF(L1338="q",1,IF(L1338="l",0.01*VLOOKUP(EVID_HNOJENI!N1338,HNOJIVA_ALL!$A$2:$AE$3303,31,FALSE),"CHYBA")))),2)</f>
        <v>#N/A</v>
      </c>
      <c r="S1338" s="51" t="e">
        <f>ROUND(VLOOKUP(EVID_HNOJENI!N1338,HNOJIVA_ALL!$A$2:$Z$3303,18,FALSE)*K1338*IF(L1338="t",10,IF(L1338="kg",0.01,IF(L1338="q",1,IF(L1338="l",0.01*VLOOKUP(EVID_HNOJENI!N1338,HNOJIVA_ALL!$A$2:$AE$3303,31,FALSE),"CHYBA")))),2)</f>
        <v>#N/A</v>
      </c>
      <c r="T1338" s="51" t="e">
        <f>ROUND(VLOOKUP(EVID_HNOJENI!N1338,HNOJIVA_ALL!$A$2:$Z$3303,17,FALSE)*K1338*IF(L1338="t",10,IF(L1338="kg",0.01,IF(L1338="q",1,IF(L1338="l",0.01*VLOOKUP(EVID_HNOJENI!N1338,HNOJIVA_ALL!$A$2:$AE$3303,31,FALSE),"CHYBA")))),2)</f>
        <v>#N/A</v>
      </c>
      <c r="U1338" s="51" t="e">
        <f>ROUND(VLOOKUP(EVID_HNOJENI!N1338,HNOJIVA_ALL!$A$2:$Z$3303,20,FALSE)*K1338*IF(L1338="t",10,IF(L1338="kg",0.01,IF(L1338="q",1,IF(L1338="l",0.01*VLOOKUP(EVID_HNOJENI!N1338,HNOJIVA_ALL!$A$2:$AE$3303,31,FALSE),"CHYBA")))),2)</f>
        <v>#N/A</v>
      </c>
    </row>
    <row r="1339" spans="1:21" x14ac:dyDescent="0.2">
      <c r="A1339" s="32"/>
      <c r="B1339" s="45" t="e">
        <f>VLOOKUP($A1339,EVID_OSEVU!$A$1:$M$4972,2,FALSE)</f>
        <v>#N/A</v>
      </c>
      <c r="C1339" s="45" t="e">
        <f>VLOOKUP($A1339,EVID_OSEVU!$A$1:$M$4972,3,FALSE)</f>
        <v>#N/A</v>
      </c>
      <c r="D1339" s="45" t="e">
        <f>VLOOKUP($A1339,EVID_OSEVU!$A$1:$M$4972,4,FALSE)</f>
        <v>#N/A</v>
      </c>
      <c r="E1339" s="45" t="e">
        <f>VLOOKUP($A1339,EVID_OSEVU!$A$1:$M$4972,7,FALSE)</f>
        <v>#N/A</v>
      </c>
      <c r="F1339" s="45" t="e">
        <f>VLOOKUP($A1339,EVID_OSEVU!$A$1:$M$4972,8,FALSE)</f>
        <v>#N/A</v>
      </c>
      <c r="G1339" s="45" t="e">
        <f>VLOOKUP($A1339,EVID_OSEVU!$A$1:$M$4972,11,FALSE)</f>
        <v>#N/A</v>
      </c>
      <c r="H1339" s="35"/>
      <c r="I1339" s="48"/>
      <c r="J1339" s="33" t="e">
        <f>VLOOKUP($A1339,EVID_OSEVU!$A$1:$M$4972,11,FALSE)</f>
        <v>#N/A</v>
      </c>
      <c r="K1339" s="39"/>
      <c r="L1339" s="49"/>
      <c r="M1339" s="89" t="e">
        <f t="shared" si="20"/>
        <v>#N/A</v>
      </c>
      <c r="N1339" s="50"/>
      <c r="O1339" s="37" t="e">
        <f>VLOOKUP(EVID_HNOJENI!N1339,HNOJIVA_ALL!$A$2:$Z$3303,4,FALSE)</f>
        <v>#N/A</v>
      </c>
      <c r="P1339" s="51" t="e">
        <f>ROUND(VLOOKUP(EVID_HNOJENI!N1339,HNOJIVA_ALL!$A$2:$Z$3303,14,FALSE)*K1339*IF(L1339="t",10,IF(L1339="kg",0.01,IF(L1339="q",1,IF(L1339="l",0.01*VLOOKUP(EVID_HNOJENI!N1339,HNOJIVA_ALL!$A$2:$AE$3303,31,FALSE),"CHYBA")))),2)</f>
        <v>#N/A</v>
      </c>
      <c r="Q1339" s="51" t="e">
        <f>ROUND(VLOOKUP(EVID_HNOJENI!N1339,HNOJIVA_ALL!$A$2:$Z$3303,15,FALSE)*K1339*IF(L1339="t",10,IF(L1339="kg",0.01,IF(L1339="q",1,IF(L1339="l",0.01*VLOOKUP(EVID_HNOJENI!N1339,HNOJIVA_ALL!$A$2:$AE$3303,31,FALSE),"CHYBA")))),2)</f>
        <v>#N/A</v>
      </c>
      <c r="R1339" s="51" t="e">
        <f>ROUND(VLOOKUP(EVID_HNOJENI!N1339,HNOJIVA_ALL!$A$2:$Z$3303,16,FALSE)*K1339*IF(L1339="t",10,IF(L1339="kg",0.01,IF(L1339="q",1,IF(L1339="l",0.01*VLOOKUP(EVID_HNOJENI!N1339,HNOJIVA_ALL!$A$2:$AE$3303,31,FALSE),"CHYBA")))),2)</f>
        <v>#N/A</v>
      </c>
      <c r="S1339" s="51" t="e">
        <f>ROUND(VLOOKUP(EVID_HNOJENI!N1339,HNOJIVA_ALL!$A$2:$Z$3303,18,FALSE)*K1339*IF(L1339="t",10,IF(L1339="kg",0.01,IF(L1339="q",1,IF(L1339="l",0.01*VLOOKUP(EVID_HNOJENI!N1339,HNOJIVA_ALL!$A$2:$AE$3303,31,FALSE),"CHYBA")))),2)</f>
        <v>#N/A</v>
      </c>
      <c r="T1339" s="51" t="e">
        <f>ROUND(VLOOKUP(EVID_HNOJENI!N1339,HNOJIVA_ALL!$A$2:$Z$3303,17,FALSE)*K1339*IF(L1339="t",10,IF(L1339="kg",0.01,IF(L1339="q",1,IF(L1339="l",0.01*VLOOKUP(EVID_HNOJENI!N1339,HNOJIVA_ALL!$A$2:$AE$3303,31,FALSE),"CHYBA")))),2)</f>
        <v>#N/A</v>
      </c>
      <c r="U1339" s="51" t="e">
        <f>ROUND(VLOOKUP(EVID_HNOJENI!N1339,HNOJIVA_ALL!$A$2:$Z$3303,20,FALSE)*K1339*IF(L1339="t",10,IF(L1339="kg",0.01,IF(L1339="q",1,IF(L1339="l",0.01*VLOOKUP(EVID_HNOJENI!N1339,HNOJIVA_ALL!$A$2:$AE$3303,31,FALSE),"CHYBA")))),2)</f>
        <v>#N/A</v>
      </c>
    </row>
    <row r="1340" spans="1:21" x14ac:dyDescent="0.2">
      <c r="A1340" s="32"/>
      <c r="B1340" s="45" t="e">
        <f>VLOOKUP($A1340,EVID_OSEVU!$A$1:$M$4972,2,FALSE)</f>
        <v>#N/A</v>
      </c>
      <c r="C1340" s="45" t="e">
        <f>VLOOKUP($A1340,EVID_OSEVU!$A$1:$M$4972,3,FALSE)</f>
        <v>#N/A</v>
      </c>
      <c r="D1340" s="45" t="e">
        <f>VLOOKUP($A1340,EVID_OSEVU!$A$1:$M$4972,4,FALSE)</f>
        <v>#N/A</v>
      </c>
      <c r="E1340" s="45" t="e">
        <f>VLOOKUP($A1340,EVID_OSEVU!$A$1:$M$4972,7,FALSE)</f>
        <v>#N/A</v>
      </c>
      <c r="F1340" s="45" t="e">
        <f>VLOOKUP($A1340,EVID_OSEVU!$A$1:$M$4972,8,FALSE)</f>
        <v>#N/A</v>
      </c>
      <c r="G1340" s="45" t="e">
        <f>VLOOKUP($A1340,EVID_OSEVU!$A$1:$M$4972,11,FALSE)</f>
        <v>#N/A</v>
      </c>
      <c r="H1340" s="35"/>
      <c r="I1340" s="48"/>
      <c r="J1340" s="33" t="e">
        <f>VLOOKUP($A1340,EVID_OSEVU!$A$1:$M$4972,11,FALSE)</f>
        <v>#N/A</v>
      </c>
      <c r="K1340" s="39"/>
      <c r="L1340" s="49"/>
      <c r="M1340" s="89" t="e">
        <f t="shared" si="20"/>
        <v>#N/A</v>
      </c>
      <c r="N1340" s="50"/>
      <c r="O1340" s="37" t="e">
        <f>VLOOKUP(EVID_HNOJENI!N1340,HNOJIVA_ALL!$A$2:$Z$3303,4,FALSE)</f>
        <v>#N/A</v>
      </c>
      <c r="P1340" s="51" t="e">
        <f>ROUND(VLOOKUP(EVID_HNOJENI!N1340,HNOJIVA_ALL!$A$2:$Z$3303,14,FALSE)*K1340*IF(L1340="t",10,IF(L1340="kg",0.01,IF(L1340="q",1,IF(L1340="l",0.01*VLOOKUP(EVID_HNOJENI!N1340,HNOJIVA_ALL!$A$2:$AE$3303,31,FALSE),"CHYBA")))),2)</f>
        <v>#N/A</v>
      </c>
      <c r="Q1340" s="51" t="e">
        <f>ROUND(VLOOKUP(EVID_HNOJENI!N1340,HNOJIVA_ALL!$A$2:$Z$3303,15,FALSE)*K1340*IF(L1340="t",10,IF(L1340="kg",0.01,IF(L1340="q",1,IF(L1340="l",0.01*VLOOKUP(EVID_HNOJENI!N1340,HNOJIVA_ALL!$A$2:$AE$3303,31,FALSE),"CHYBA")))),2)</f>
        <v>#N/A</v>
      </c>
      <c r="R1340" s="51" t="e">
        <f>ROUND(VLOOKUP(EVID_HNOJENI!N1340,HNOJIVA_ALL!$A$2:$Z$3303,16,FALSE)*K1340*IF(L1340="t",10,IF(L1340="kg",0.01,IF(L1340="q",1,IF(L1340="l",0.01*VLOOKUP(EVID_HNOJENI!N1340,HNOJIVA_ALL!$A$2:$AE$3303,31,FALSE),"CHYBA")))),2)</f>
        <v>#N/A</v>
      </c>
      <c r="S1340" s="51" t="e">
        <f>ROUND(VLOOKUP(EVID_HNOJENI!N1340,HNOJIVA_ALL!$A$2:$Z$3303,18,FALSE)*K1340*IF(L1340="t",10,IF(L1340="kg",0.01,IF(L1340="q",1,IF(L1340="l",0.01*VLOOKUP(EVID_HNOJENI!N1340,HNOJIVA_ALL!$A$2:$AE$3303,31,FALSE),"CHYBA")))),2)</f>
        <v>#N/A</v>
      </c>
      <c r="T1340" s="51" t="e">
        <f>ROUND(VLOOKUP(EVID_HNOJENI!N1340,HNOJIVA_ALL!$A$2:$Z$3303,17,FALSE)*K1340*IF(L1340="t",10,IF(L1340="kg",0.01,IF(L1340="q",1,IF(L1340="l",0.01*VLOOKUP(EVID_HNOJENI!N1340,HNOJIVA_ALL!$A$2:$AE$3303,31,FALSE),"CHYBA")))),2)</f>
        <v>#N/A</v>
      </c>
      <c r="U1340" s="51" t="e">
        <f>ROUND(VLOOKUP(EVID_HNOJENI!N1340,HNOJIVA_ALL!$A$2:$Z$3303,20,FALSE)*K1340*IF(L1340="t",10,IF(L1340="kg",0.01,IF(L1340="q",1,IF(L1340="l",0.01*VLOOKUP(EVID_HNOJENI!N1340,HNOJIVA_ALL!$A$2:$AE$3303,31,FALSE),"CHYBA")))),2)</f>
        <v>#N/A</v>
      </c>
    </row>
    <row r="1341" spans="1:21" x14ac:dyDescent="0.2">
      <c r="A1341" s="32"/>
      <c r="B1341" s="45" t="e">
        <f>VLOOKUP($A1341,EVID_OSEVU!$A$1:$M$4972,2,FALSE)</f>
        <v>#N/A</v>
      </c>
      <c r="C1341" s="45" t="e">
        <f>VLOOKUP($A1341,EVID_OSEVU!$A$1:$M$4972,3,FALSE)</f>
        <v>#N/A</v>
      </c>
      <c r="D1341" s="45" t="e">
        <f>VLOOKUP($A1341,EVID_OSEVU!$A$1:$M$4972,4,FALSE)</f>
        <v>#N/A</v>
      </c>
      <c r="E1341" s="45" t="e">
        <f>VLOOKUP($A1341,EVID_OSEVU!$A$1:$M$4972,7,FALSE)</f>
        <v>#N/A</v>
      </c>
      <c r="F1341" s="45" t="e">
        <f>VLOOKUP($A1341,EVID_OSEVU!$A$1:$M$4972,8,FALSE)</f>
        <v>#N/A</v>
      </c>
      <c r="G1341" s="45" t="e">
        <f>VLOOKUP($A1341,EVID_OSEVU!$A$1:$M$4972,11,FALSE)</f>
        <v>#N/A</v>
      </c>
      <c r="H1341" s="35"/>
      <c r="I1341" s="48"/>
      <c r="J1341" s="33" t="e">
        <f>VLOOKUP($A1341,EVID_OSEVU!$A$1:$M$4972,11,FALSE)</f>
        <v>#N/A</v>
      </c>
      <c r="K1341" s="39"/>
      <c r="L1341" s="49"/>
      <c r="M1341" s="89" t="e">
        <f t="shared" si="20"/>
        <v>#N/A</v>
      </c>
      <c r="N1341" s="50"/>
      <c r="O1341" s="37" t="e">
        <f>VLOOKUP(EVID_HNOJENI!N1341,HNOJIVA_ALL!$A$2:$Z$3303,4,FALSE)</f>
        <v>#N/A</v>
      </c>
      <c r="P1341" s="51" t="e">
        <f>ROUND(VLOOKUP(EVID_HNOJENI!N1341,HNOJIVA_ALL!$A$2:$Z$3303,14,FALSE)*K1341*IF(L1341="t",10,IF(L1341="kg",0.01,IF(L1341="q",1,IF(L1341="l",0.01*VLOOKUP(EVID_HNOJENI!N1341,HNOJIVA_ALL!$A$2:$AE$3303,31,FALSE),"CHYBA")))),2)</f>
        <v>#N/A</v>
      </c>
      <c r="Q1341" s="51" t="e">
        <f>ROUND(VLOOKUP(EVID_HNOJENI!N1341,HNOJIVA_ALL!$A$2:$Z$3303,15,FALSE)*K1341*IF(L1341="t",10,IF(L1341="kg",0.01,IF(L1341="q",1,IF(L1341="l",0.01*VLOOKUP(EVID_HNOJENI!N1341,HNOJIVA_ALL!$A$2:$AE$3303,31,FALSE),"CHYBA")))),2)</f>
        <v>#N/A</v>
      </c>
      <c r="R1341" s="51" t="e">
        <f>ROUND(VLOOKUP(EVID_HNOJENI!N1341,HNOJIVA_ALL!$A$2:$Z$3303,16,FALSE)*K1341*IF(L1341="t",10,IF(L1341="kg",0.01,IF(L1341="q",1,IF(L1341="l",0.01*VLOOKUP(EVID_HNOJENI!N1341,HNOJIVA_ALL!$A$2:$AE$3303,31,FALSE),"CHYBA")))),2)</f>
        <v>#N/A</v>
      </c>
      <c r="S1341" s="51" t="e">
        <f>ROUND(VLOOKUP(EVID_HNOJENI!N1341,HNOJIVA_ALL!$A$2:$Z$3303,18,FALSE)*K1341*IF(L1341="t",10,IF(L1341="kg",0.01,IF(L1341="q",1,IF(L1341="l",0.01*VLOOKUP(EVID_HNOJENI!N1341,HNOJIVA_ALL!$A$2:$AE$3303,31,FALSE),"CHYBA")))),2)</f>
        <v>#N/A</v>
      </c>
      <c r="T1341" s="51" t="e">
        <f>ROUND(VLOOKUP(EVID_HNOJENI!N1341,HNOJIVA_ALL!$A$2:$Z$3303,17,FALSE)*K1341*IF(L1341="t",10,IF(L1341="kg",0.01,IF(L1341="q",1,IF(L1341="l",0.01*VLOOKUP(EVID_HNOJENI!N1341,HNOJIVA_ALL!$A$2:$AE$3303,31,FALSE),"CHYBA")))),2)</f>
        <v>#N/A</v>
      </c>
      <c r="U1341" s="51" t="e">
        <f>ROUND(VLOOKUP(EVID_HNOJENI!N1341,HNOJIVA_ALL!$A$2:$Z$3303,20,FALSE)*K1341*IF(L1341="t",10,IF(L1341="kg",0.01,IF(L1341="q",1,IF(L1341="l",0.01*VLOOKUP(EVID_HNOJENI!N1341,HNOJIVA_ALL!$A$2:$AE$3303,31,FALSE),"CHYBA")))),2)</f>
        <v>#N/A</v>
      </c>
    </row>
    <row r="1342" spans="1:21" x14ac:dyDescent="0.2">
      <c r="A1342" s="32"/>
      <c r="B1342" s="45" t="e">
        <f>VLOOKUP($A1342,EVID_OSEVU!$A$1:$M$4972,2,FALSE)</f>
        <v>#N/A</v>
      </c>
      <c r="C1342" s="45" t="e">
        <f>VLOOKUP($A1342,EVID_OSEVU!$A$1:$M$4972,3,FALSE)</f>
        <v>#N/A</v>
      </c>
      <c r="D1342" s="45" t="e">
        <f>VLOOKUP($A1342,EVID_OSEVU!$A$1:$M$4972,4,FALSE)</f>
        <v>#N/A</v>
      </c>
      <c r="E1342" s="45" t="e">
        <f>VLOOKUP($A1342,EVID_OSEVU!$A$1:$M$4972,7,FALSE)</f>
        <v>#N/A</v>
      </c>
      <c r="F1342" s="45" t="e">
        <f>VLOOKUP($A1342,EVID_OSEVU!$A$1:$M$4972,8,FALSE)</f>
        <v>#N/A</v>
      </c>
      <c r="G1342" s="45" t="e">
        <f>VLOOKUP($A1342,EVID_OSEVU!$A$1:$M$4972,11,FALSE)</f>
        <v>#N/A</v>
      </c>
      <c r="H1342" s="35"/>
      <c r="I1342" s="48"/>
      <c r="J1342" s="33" t="e">
        <f>VLOOKUP($A1342,EVID_OSEVU!$A$1:$M$4972,11,FALSE)</f>
        <v>#N/A</v>
      </c>
      <c r="K1342" s="39"/>
      <c r="L1342" s="49"/>
      <c r="M1342" s="89" t="e">
        <f t="shared" si="20"/>
        <v>#N/A</v>
      </c>
      <c r="N1342" s="50"/>
      <c r="O1342" s="37" t="e">
        <f>VLOOKUP(EVID_HNOJENI!N1342,HNOJIVA_ALL!$A$2:$Z$3303,4,FALSE)</f>
        <v>#N/A</v>
      </c>
      <c r="P1342" s="51" t="e">
        <f>ROUND(VLOOKUP(EVID_HNOJENI!N1342,HNOJIVA_ALL!$A$2:$Z$3303,14,FALSE)*K1342*IF(L1342="t",10,IF(L1342="kg",0.01,IF(L1342="q",1,IF(L1342="l",0.01*VLOOKUP(EVID_HNOJENI!N1342,HNOJIVA_ALL!$A$2:$AE$3303,31,FALSE),"CHYBA")))),2)</f>
        <v>#N/A</v>
      </c>
      <c r="Q1342" s="51" t="e">
        <f>ROUND(VLOOKUP(EVID_HNOJENI!N1342,HNOJIVA_ALL!$A$2:$Z$3303,15,FALSE)*K1342*IF(L1342="t",10,IF(L1342="kg",0.01,IF(L1342="q",1,IF(L1342="l",0.01*VLOOKUP(EVID_HNOJENI!N1342,HNOJIVA_ALL!$A$2:$AE$3303,31,FALSE),"CHYBA")))),2)</f>
        <v>#N/A</v>
      </c>
      <c r="R1342" s="51" t="e">
        <f>ROUND(VLOOKUP(EVID_HNOJENI!N1342,HNOJIVA_ALL!$A$2:$Z$3303,16,FALSE)*K1342*IF(L1342="t",10,IF(L1342="kg",0.01,IF(L1342="q",1,IF(L1342="l",0.01*VLOOKUP(EVID_HNOJENI!N1342,HNOJIVA_ALL!$A$2:$AE$3303,31,FALSE),"CHYBA")))),2)</f>
        <v>#N/A</v>
      </c>
      <c r="S1342" s="51" t="e">
        <f>ROUND(VLOOKUP(EVID_HNOJENI!N1342,HNOJIVA_ALL!$A$2:$Z$3303,18,FALSE)*K1342*IF(L1342="t",10,IF(L1342="kg",0.01,IF(L1342="q",1,IF(L1342="l",0.01*VLOOKUP(EVID_HNOJENI!N1342,HNOJIVA_ALL!$A$2:$AE$3303,31,FALSE),"CHYBA")))),2)</f>
        <v>#N/A</v>
      </c>
      <c r="T1342" s="51" t="e">
        <f>ROUND(VLOOKUP(EVID_HNOJENI!N1342,HNOJIVA_ALL!$A$2:$Z$3303,17,FALSE)*K1342*IF(L1342="t",10,IF(L1342="kg",0.01,IF(L1342="q",1,IF(L1342="l",0.01*VLOOKUP(EVID_HNOJENI!N1342,HNOJIVA_ALL!$A$2:$AE$3303,31,FALSE),"CHYBA")))),2)</f>
        <v>#N/A</v>
      </c>
      <c r="U1342" s="51" t="e">
        <f>ROUND(VLOOKUP(EVID_HNOJENI!N1342,HNOJIVA_ALL!$A$2:$Z$3303,20,FALSE)*K1342*IF(L1342="t",10,IF(L1342="kg",0.01,IF(L1342="q",1,IF(L1342="l",0.01*VLOOKUP(EVID_HNOJENI!N1342,HNOJIVA_ALL!$A$2:$AE$3303,31,FALSE),"CHYBA")))),2)</f>
        <v>#N/A</v>
      </c>
    </row>
    <row r="1343" spans="1:21" x14ac:dyDescent="0.2">
      <c r="A1343" s="32"/>
      <c r="B1343" s="45" t="e">
        <f>VLOOKUP($A1343,EVID_OSEVU!$A$1:$M$4972,2,FALSE)</f>
        <v>#N/A</v>
      </c>
      <c r="C1343" s="45" t="e">
        <f>VLOOKUP($A1343,EVID_OSEVU!$A$1:$M$4972,3,FALSE)</f>
        <v>#N/A</v>
      </c>
      <c r="D1343" s="45" t="e">
        <f>VLOOKUP($A1343,EVID_OSEVU!$A$1:$M$4972,4,FALSE)</f>
        <v>#N/A</v>
      </c>
      <c r="E1343" s="45" t="e">
        <f>VLOOKUP($A1343,EVID_OSEVU!$A$1:$M$4972,7,FALSE)</f>
        <v>#N/A</v>
      </c>
      <c r="F1343" s="45" t="e">
        <f>VLOOKUP($A1343,EVID_OSEVU!$A$1:$M$4972,8,FALSE)</f>
        <v>#N/A</v>
      </c>
      <c r="G1343" s="45" t="e">
        <f>VLOOKUP($A1343,EVID_OSEVU!$A$1:$M$4972,11,FALSE)</f>
        <v>#N/A</v>
      </c>
      <c r="H1343" s="35"/>
      <c r="I1343" s="48"/>
      <c r="J1343" s="33" t="e">
        <f>VLOOKUP($A1343,EVID_OSEVU!$A$1:$M$4972,11,FALSE)</f>
        <v>#N/A</v>
      </c>
      <c r="K1343" s="39"/>
      <c r="L1343" s="49"/>
      <c r="M1343" s="89" t="e">
        <f t="shared" si="20"/>
        <v>#N/A</v>
      </c>
      <c r="N1343" s="50"/>
      <c r="O1343" s="37" t="e">
        <f>VLOOKUP(EVID_HNOJENI!N1343,HNOJIVA_ALL!$A$2:$Z$3303,4,FALSE)</f>
        <v>#N/A</v>
      </c>
      <c r="P1343" s="51" t="e">
        <f>ROUND(VLOOKUP(EVID_HNOJENI!N1343,HNOJIVA_ALL!$A$2:$Z$3303,14,FALSE)*K1343*IF(L1343="t",10,IF(L1343="kg",0.01,IF(L1343="q",1,IF(L1343="l",0.01*VLOOKUP(EVID_HNOJENI!N1343,HNOJIVA_ALL!$A$2:$AE$3303,31,FALSE),"CHYBA")))),2)</f>
        <v>#N/A</v>
      </c>
      <c r="Q1343" s="51" t="e">
        <f>ROUND(VLOOKUP(EVID_HNOJENI!N1343,HNOJIVA_ALL!$A$2:$Z$3303,15,FALSE)*K1343*IF(L1343="t",10,IF(L1343="kg",0.01,IF(L1343="q",1,IF(L1343="l",0.01*VLOOKUP(EVID_HNOJENI!N1343,HNOJIVA_ALL!$A$2:$AE$3303,31,FALSE),"CHYBA")))),2)</f>
        <v>#N/A</v>
      </c>
      <c r="R1343" s="51" t="e">
        <f>ROUND(VLOOKUP(EVID_HNOJENI!N1343,HNOJIVA_ALL!$A$2:$Z$3303,16,FALSE)*K1343*IF(L1343="t",10,IF(L1343="kg",0.01,IF(L1343="q",1,IF(L1343="l",0.01*VLOOKUP(EVID_HNOJENI!N1343,HNOJIVA_ALL!$A$2:$AE$3303,31,FALSE),"CHYBA")))),2)</f>
        <v>#N/A</v>
      </c>
      <c r="S1343" s="51" t="e">
        <f>ROUND(VLOOKUP(EVID_HNOJENI!N1343,HNOJIVA_ALL!$A$2:$Z$3303,18,FALSE)*K1343*IF(L1343="t",10,IF(L1343="kg",0.01,IF(L1343="q",1,IF(L1343="l",0.01*VLOOKUP(EVID_HNOJENI!N1343,HNOJIVA_ALL!$A$2:$AE$3303,31,FALSE),"CHYBA")))),2)</f>
        <v>#N/A</v>
      </c>
      <c r="T1343" s="51" t="e">
        <f>ROUND(VLOOKUP(EVID_HNOJENI!N1343,HNOJIVA_ALL!$A$2:$Z$3303,17,FALSE)*K1343*IF(L1343="t",10,IF(L1343="kg",0.01,IF(L1343="q",1,IF(L1343="l",0.01*VLOOKUP(EVID_HNOJENI!N1343,HNOJIVA_ALL!$A$2:$AE$3303,31,FALSE),"CHYBA")))),2)</f>
        <v>#N/A</v>
      </c>
      <c r="U1343" s="51" t="e">
        <f>ROUND(VLOOKUP(EVID_HNOJENI!N1343,HNOJIVA_ALL!$A$2:$Z$3303,20,FALSE)*K1343*IF(L1343="t",10,IF(L1343="kg",0.01,IF(L1343="q",1,IF(L1343="l",0.01*VLOOKUP(EVID_HNOJENI!N1343,HNOJIVA_ALL!$A$2:$AE$3303,31,FALSE),"CHYBA")))),2)</f>
        <v>#N/A</v>
      </c>
    </row>
    <row r="1344" spans="1:21" x14ac:dyDescent="0.2">
      <c r="A1344" s="32"/>
      <c r="B1344" s="45" t="e">
        <f>VLOOKUP($A1344,EVID_OSEVU!$A$1:$M$4972,2,FALSE)</f>
        <v>#N/A</v>
      </c>
      <c r="C1344" s="45" t="e">
        <f>VLOOKUP($A1344,EVID_OSEVU!$A$1:$M$4972,3,FALSE)</f>
        <v>#N/A</v>
      </c>
      <c r="D1344" s="45" t="e">
        <f>VLOOKUP($A1344,EVID_OSEVU!$A$1:$M$4972,4,FALSE)</f>
        <v>#N/A</v>
      </c>
      <c r="E1344" s="45" t="e">
        <f>VLOOKUP($A1344,EVID_OSEVU!$A$1:$M$4972,7,FALSE)</f>
        <v>#N/A</v>
      </c>
      <c r="F1344" s="45" t="e">
        <f>VLOOKUP($A1344,EVID_OSEVU!$A$1:$M$4972,8,FALSE)</f>
        <v>#N/A</v>
      </c>
      <c r="G1344" s="45" t="e">
        <f>VLOOKUP($A1344,EVID_OSEVU!$A$1:$M$4972,11,FALSE)</f>
        <v>#N/A</v>
      </c>
      <c r="H1344" s="35"/>
      <c r="I1344" s="48"/>
      <c r="J1344" s="33" t="e">
        <f>VLOOKUP($A1344,EVID_OSEVU!$A$1:$M$4972,11,FALSE)</f>
        <v>#N/A</v>
      </c>
      <c r="K1344" s="39"/>
      <c r="L1344" s="49"/>
      <c r="M1344" s="89" t="e">
        <f t="shared" si="20"/>
        <v>#N/A</v>
      </c>
      <c r="N1344" s="50"/>
      <c r="O1344" s="37" t="e">
        <f>VLOOKUP(EVID_HNOJENI!N1344,HNOJIVA_ALL!$A$2:$Z$3303,4,FALSE)</f>
        <v>#N/A</v>
      </c>
      <c r="P1344" s="51" t="e">
        <f>ROUND(VLOOKUP(EVID_HNOJENI!N1344,HNOJIVA_ALL!$A$2:$Z$3303,14,FALSE)*K1344*IF(L1344="t",10,IF(L1344="kg",0.01,IF(L1344="q",1,IF(L1344="l",0.01*VLOOKUP(EVID_HNOJENI!N1344,HNOJIVA_ALL!$A$2:$AE$3303,31,FALSE),"CHYBA")))),2)</f>
        <v>#N/A</v>
      </c>
      <c r="Q1344" s="51" t="e">
        <f>ROUND(VLOOKUP(EVID_HNOJENI!N1344,HNOJIVA_ALL!$A$2:$Z$3303,15,FALSE)*K1344*IF(L1344="t",10,IF(L1344="kg",0.01,IF(L1344="q",1,IF(L1344="l",0.01*VLOOKUP(EVID_HNOJENI!N1344,HNOJIVA_ALL!$A$2:$AE$3303,31,FALSE),"CHYBA")))),2)</f>
        <v>#N/A</v>
      </c>
      <c r="R1344" s="51" t="e">
        <f>ROUND(VLOOKUP(EVID_HNOJENI!N1344,HNOJIVA_ALL!$A$2:$Z$3303,16,FALSE)*K1344*IF(L1344="t",10,IF(L1344="kg",0.01,IF(L1344="q",1,IF(L1344="l",0.01*VLOOKUP(EVID_HNOJENI!N1344,HNOJIVA_ALL!$A$2:$AE$3303,31,FALSE),"CHYBA")))),2)</f>
        <v>#N/A</v>
      </c>
      <c r="S1344" s="51" t="e">
        <f>ROUND(VLOOKUP(EVID_HNOJENI!N1344,HNOJIVA_ALL!$A$2:$Z$3303,18,FALSE)*K1344*IF(L1344="t",10,IF(L1344="kg",0.01,IF(L1344="q",1,IF(L1344="l",0.01*VLOOKUP(EVID_HNOJENI!N1344,HNOJIVA_ALL!$A$2:$AE$3303,31,FALSE),"CHYBA")))),2)</f>
        <v>#N/A</v>
      </c>
      <c r="T1344" s="51" t="e">
        <f>ROUND(VLOOKUP(EVID_HNOJENI!N1344,HNOJIVA_ALL!$A$2:$Z$3303,17,FALSE)*K1344*IF(L1344="t",10,IF(L1344="kg",0.01,IF(L1344="q",1,IF(L1344="l",0.01*VLOOKUP(EVID_HNOJENI!N1344,HNOJIVA_ALL!$A$2:$AE$3303,31,FALSE),"CHYBA")))),2)</f>
        <v>#N/A</v>
      </c>
      <c r="U1344" s="51" t="e">
        <f>ROUND(VLOOKUP(EVID_HNOJENI!N1344,HNOJIVA_ALL!$A$2:$Z$3303,20,FALSE)*K1344*IF(L1344="t",10,IF(L1344="kg",0.01,IF(L1344="q",1,IF(L1344="l",0.01*VLOOKUP(EVID_HNOJENI!N1344,HNOJIVA_ALL!$A$2:$AE$3303,31,FALSE),"CHYBA")))),2)</f>
        <v>#N/A</v>
      </c>
    </row>
    <row r="1345" spans="1:21" x14ac:dyDescent="0.2">
      <c r="A1345" s="32"/>
      <c r="B1345" s="45" t="e">
        <f>VLOOKUP($A1345,EVID_OSEVU!$A$1:$M$4972,2,FALSE)</f>
        <v>#N/A</v>
      </c>
      <c r="C1345" s="45" t="e">
        <f>VLOOKUP($A1345,EVID_OSEVU!$A$1:$M$4972,3,FALSE)</f>
        <v>#N/A</v>
      </c>
      <c r="D1345" s="45" t="e">
        <f>VLOOKUP($A1345,EVID_OSEVU!$A$1:$M$4972,4,FALSE)</f>
        <v>#N/A</v>
      </c>
      <c r="E1345" s="45" t="e">
        <f>VLOOKUP($A1345,EVID_OSEVU!$A$1:$M$4972,7,FALSE)</f>
        <v>#N/A</v>
      </c>
      <c r="F1345" s="45" t="e">
        <f>VLOOKUP($A1345,EVID_OSEVU!$A$1:$M$4972,8,FALSE)</f>
        <v>#N/A</v>
      </c>
      <c r="G1345" s="45" t="e">
        <f>VLOOKUP($A1345,EVID_OSEVU!$A$1:$M$4972,11,FALSE)</f>
        <v>#N/A</v>
      </c>
      <c r="H1345" s="35"/>
      <c r="I1345" s="48"/>
      <c r="J1345" s="33" t="e">
        <f>VLOOKUP($A1345,EVID_OSEVU!$A$1:$M$4972,11,FALSE)</f>
        <v>#N/A</v>
      </c>
      <c r="K1345" s="39"/>
      <c r="L1345" s="49"/>
      <c r="M1345" s="89" t="e">
        <f t="shared" si="20"/>
        <v>#N/A</v>
      </c>
      <c r="N1345" s="50"/>
      <c r="O1345" s="37" t="e">
        <f>VLOOKUP(EVID_HNOJENI!N1345,HNOJIVA_ALL!$A$2:$Z$3303,4,FALSE)</f>
        <v>#N/A</v>
      </c>
      <c r="P1345" s="51" t="e">
        <f>ROUND(VLOOKUP(EVID_HNOJENI!N1345,HNOJIVA_ALL!$A$2:$Z$3303,14,FALSE)*K1345*IF(L1345="t",10,IF(L1345="kg",0.01,IF(L1345="q",1,IF(L1345="l",0.01*VLOOKUP(EVID_HNOJENI!N1345,HNOJIVA_ALL!$A$2:$AE$3303,31,FALSE),"CHYBA")))),2)</f>
        <v>#N/A</v>
      </c>
      <c r="Q1345" s="51" t="e">
        <f>ROUND(VLOOKUP(EVID_HNOJENI!N1345,HNOJIVA_ALL!$A$2:$Z$3303,15,FALSE)*K1345*IF(L1345="t",10,IF(L1345="kg",0.01,IF(L1345="q",1,IF(L1345="l",0.01*VLOOKUP(EVID_HNOJENI!N1345,HNOJIVA_ALL!$A$2:$AE$3303,31,FALSE),"CHYBA")))),2)</f>
        <v>#N/A</v>
      </c>
      <c r="R1345" s="51" t="e">
        <f>ROUND(VLOOKUP(EVID_HNOJENI!N1345,HNOJIVA_ALL!$A$2:$Z$3303,16,FALSE)*K1345*IF(L1345="t",10,IF(L1345="kg",0.01,IF(L1345="q",1,IF(L1345="l",0.01*VLOOKUP(EVID_HNOJENI!N1345,HNOJIVA_ALL!$A$2:$AE$3303,31,FALSE),"CHYBA")))),2)</f>
        <v>#N/A</v>
      </c>
      <c r="S1345" s="51" t="e">
        <f>ROUND(VLOOKUP(EVID_HNOJENI!N1345,HNOJIVA_ALL!$A$2:$Z$3303,18,FALSE)*K1345*IF(L1345="t",10,IF(L1345="kg",0.01,IF(L1345="q",1,IF(L1345="l",0.01*VLOOKUP(EVID_HNOJENI!N1345,HNOJIVA_ALL!$A$2:$AE$3303,31,FALSE),"CHYBA")))),2)</f>
        <v>#N/A</v>
      </c>
      <c r="T1345" s="51" t="e">
        <f>ROUND(VLOOKUP(EVID_HNOJENI!N1345,HNOJIVA_ALL!$A$2:$Z$3303,17,FALSE)*K1345*IF(L1345="t",10,IF(L1345="kg",0.01,IF(L1345="q",1,IF(L1345="l",0.01*VLOOKUP(EVID_HNOJENI!N1345,HNOJIVA_ALL!$A$2:$AE$3303,31,FALSE),"CHYBA")))),2)</f>
        <v>#N/A</v>
      </c>
      <c r="U1345" s="51" t="e">
        <f>ROUND(VLOOKUP(EVID_HNOJENI!N1345,HNOJIVA_ALL!$A$2:$Z$3303,20,FALSE)*K1345*IF(L1345="t",10,IF(L1345="kg",0.01,IF(L1345="q",1,IF(L1345="l",0.01*VLOOKUP(EVID_HNOJENI!N1345,HNOJIVA_ALL!$A$2:$AE$3303,31,FALSE),"CHYBA")))),2)</f>
        <v>#N/A</v>
      </c>
    </row>
    <row r="1346" spans="1:21" x14ac:dyDescent="0.2">
      <c r="A1346" s="32"/>
      <c r="B1346" s="45" t="e">
        <f>VLOOKUP($A1346,EVID_OSEVU!$A$1:$M$4972,2,FALSE)</f>
        <v>#N/A</v>
      </c>
      <c r="C1346" s="45" t="e">
        <f>VLOOKUP($A1346,EVID_OSEVU!$A$1:$M$4972,3,FALSE)</f>
        <v>#N/A</v>
      </c>
      <c r="D1346" s="45" t="e">
        <f>VLOOKUP($A1346,EVID_OSEVU!$A$1:$M$4972,4,FALSE)</f>
        <v>#N/A</v>
      </c>
      <c r="E1346" s="45" t="e">
        <f>VLOOKUP($A1346,EVID_OSEVU!$A$1:$M$4972,7,FALSE)</f>
        <v>#N/A</v>
      </c>
      <c r="F1346" s="45" t="e">
        <f>VLOOKUP($A1346,EVID_OSEVU!$A$1:$M$4972,8,FALSE)</f>
        <v>#N/A</v>
      </c>
      <c r="G1346" s="45" t="e">
        <f>VLOOKUP($A1346,EVID_OSEVU!$A$1:$M$4972,11,FALSE)</f>
        <v>#N/A</v>
      </c>
      <c r="H1346" s="35"/>
      <c r="I1346" s="48"/>
      <c r="J1346" s="33" t="e">
        <f>VLOOKUP($A1346,EVID_OSEVU!$A$1:$M$4972,11,FALSE)</f>
        <v>#N/A</v>
      </c>
      <c r="K1346" s="39"/>
      <c r="L1346" s="49"/>
      <c r="M1346" s="89" t="e">
        <f t="shared" si="20"/>
        <v>#N/A</v>
      </c>
      <c r="N1346" s="50"/>
      <c r="O1346" s="37" t="e">
        <f>VLOOKUP(EVID_HNOJENI!N1346,HNOJIVA_ALL!$A$2:$Z$3303,4,FALSE)</f>
        <v>#N/A</v>
      </c>
      <c r="P1346" s="51" t="e">
        <f>ROUND(VLOOKUP(EVID_HNOJENI!N1346,HNOJIVA_ALL!$A$2:$Z$3303,14,FALSE)*K1346*IF(L1346="t",10,IF(L1346="kg",0.01,IF(L1346="q",1,IF(L1346="l",0.01*VLOOKUP(EVID_HNOJENI!N1346,HNOJIVA_ALL!$A$2:$AE$3303,31,FALSE),"CHYBA")))),2)</f>
        <v>#N/A</v>
      </c>
      <c r="Q1346" s="51" t="e">
        <f>ROUND(VLOOKUP(EVID_HNOJENI!N1346,HNOJIVA_ALL!$A$2:$Z$3303,15,FALSE)*K1346*IF(L1346="t",10,IF(L1346="kg",0.01,IF(L1346="q",1,IF(L1346="l",0.01*VLOOKUP(EVID_HNOJENI!N1346,HNOJIVA_ALL!$A$2:$AE$3303,31,FALSE),"CHYBA")))),2)</f>
        <v>#N/A</v>
      </c>
      <c r="R1346" s="51" t="e">
        <f>ROUND(VLOOKUP(EVID_HNOJENI!N1346,HNOJIVA_ALL!$A$2:$Z$3303,16,FALSE)*K1346*IF(L1346="t",10,IF(L1346="kg",0.01,IF(L1346="q",1,IF(L1346="l",0.01*VLOOKUP(EVID_HNOJENI!N1346,HNOJIVA_ALL!$A$2:$AE$3303,31,FALSE),"CHYBA")))),2)</f>
        <v>#N/A</v>
      </c>
      <c r="S1346" s="51" t="e">
        <f>ROUND(VLOOKUP(EVID_HNOJENI!N1346,HNOJIVA_ALL!$A$2:$Z$3303,18,FALSE)*K1346*IF(L1346="t",10,IF(L1346="kg",0.01,IF(L1346="q",1,IF(L1346="l",0.01*VLOOKUP(EVID_HNOJENI!N1346,HNOJIVA_ALL!$A$2:$AE$3303,31,FALSE),"CHYBA")))),2)</f>
        <v>#N/A</v>
      </c>
      <c r="T1346" s="51" t="e">
        <f>ROUND(VLOOKUP(EVID_HNOJENI!N1346,HNOJIVA_ALL!$A$2:$Z$3303,17,FALSE)*K1346*IF(L1346="t",10,IF(L1346="kg",0.01,IF(L1346="q",1,IF(L1346="l",0.01*VLOOKUP(EVID_HNOJENI!N1346,HNOJIVA_ALL!$A$2:$AE$3303,31,FALSE),"CHYBA")))),2)</f>
        <v>#N/A</v>
      </c>
      <c r="U1346" s="51" t="e">
        <f>ROUND(VLOOKUP(EVID_HNOJENI!N1346,HNOJIVA_ALL!$A$2:$Z$3303,20,FALSE)*K1346*IF(L1346="t",10,IF(L1346="kg",0.01,IF(L1346="q",1,IF(L1346="l",0.01*VLOOKUP(EVID_HNOJENI!N1346,HNOJIVA_ALL!$A$2:$AE$3303,31,FALSE),"CHYBA")))),2)</f>
        <v>#N/A</v>
      </c>
    </row>
    <row r="1347" spans="1:21" x14ac:dyDescent="0.2">
      <c r="A1347" s="32"/>
      <c r="B1347" s="45" t="e">
        <f>VLOOKUP($A1347,EVID_OSEVU!$A$1:$M$4972,2,FALSE)</f>
        <v>#N/A</v>
      </c>
      <c r="C1347" s="45" t="e">
        <f>VLOOKUP($A1347,EVID_OSEVU!$A$1:$M$4972,3,FALSE)</f>
        <v>#N/A</v>
      </c>
      <c r="D1347" s="45" t="e">
        <f>VLOOKUP($A1347,EVID_OSEVU!$A$1:$M$4972,4,FALSE)</f>
        <v>#N/A</v>
      </c>
      <c r="E1347" s="45" t="e">
        <f>VLOOKUP($A1347,EVID_OSEVU!$A$1:$M$4972,7,FALSE)</f>
        <v>#N/A</v>
      </c>
      <c r="F1347" s="45" t="e">
        <f>VLOOKUP($A1347,EVID_OSEVU!$A$1:$M$4972,8,FALSE)</f>
        <v>#N/A</v>
      </c>
      <c r="G1347" s="45" t="e">
        <f>VLOOKUP($A1347,EVID_OSEVU!$A$1:$M$4972,11,FALSE)</f>
        <v>#N/A</v>
      </c>
      <c r="H1347" s="35"/>
      <c r="I1347" s="48"/>
      <c r="J1347" s="33" t="e">
        <f>VLOOKUP($A1347,EVID_OSEVU!$A$1:$M$4972,11,FALSE)</f>
        <v>#N/A</v>
      </c>
      <c r="K1347" s="39"/>
      <c r="L1347" s="49"/>
      <c r="M1347" s="89" t="e">
        <f t="shared" si="20"/>
        <v>#N/A</v>
      </c>
      <c r="N1347" s="50"/>
      <c r="O1347" s="37" t="e">
        <f>VLOOKUP(EVID_HNOJENI!N1347,HNOJIVA_ALL!$A$2:$Z$3303,4,FALSE)</f>
        <v>#N/A</v>
      </c>
      <c r="P1347" s="51" t="e">
        <f>ROUND(VLOOKUP(EVID_HNOJENI!N1347,HNOJIVA_ALL!$A$2:$Z$3303,14,FALSE)*K1347*IF(L1347="t",10,IF(L1347="kg",0.01,IF(L1347="q",1,IF(L1347="l",0.01*VLOOKUP(EVID_HNOJENI!N1347,HNOJIVA_ALL!$A$2:$AE$3303,31,FALSE),"CHYBA")))),2)</f>
        <v>#N/A</v>
      </c>
      <c r="Q1347" s="51" t="e">
        <f>ROUND(VLOOKUP(EVID_HNOJENI!N1347,HNOJIVA_ALL!$A$2:$Z$3303,15,FALSE)*K1347*IF(L1347="t",10,IF(L1347="kg",0.01,IF(L1347="q",1,IF(L1347="l",0.01*VLOOKUP(EVID_HNOJENI!N1347,HNOJIVA_ALL!$A$2:$AE$3303,31,FALSE),"CHYBA")))),2)</f>
        <v>#N/A</v>
      </c>
      <c r="R1347" s="51" t="e">
        <f>ROUND(VLOOKUP(EVID_HNOJENI!N1347,HNOJIVA_ALL!$A$2:$Z$3303,16,FALSE)*K1347*IF(L1347="t",10,IF(L1347="kg",0.01,IF(L1347="q",1,IF(L1347="l",0.01*VLOOKUP(EVID_HNOJENI!N1347,HNOJIVA_ALL!$A$2:$AE$3303,31,FALSE),"CHYBA")))),2)</f>
        <v>#N/A</v>
      </c>
      <c r="S1347" s="51" t="e">
        <f>ROUND(VLOOKUP(EVID_HNOJENI!N1347,HNOJIVA_ALL!$A$2:$Z$3303,18,FALSE)*K1347*IF(L1347="t",10,IF(L1347="kg",0.01,IF(L1347="q",1,IF(L1347="l",0.01*VLOOKUP(EVID_HNOJENI!N1347,HNOJIVA_ALL!$A$2:$AE$3303,31,FALSE),"CHYBA")))),2)</f>
        <v>#N/A</v>
      </c>
      <c r="T1347" s="51" t="e">
        <f>ROUND(VLOOKUP(EVID_HNOJENI!N1347,HNOJIVA_ALL!$A$2:$Z$3303,17,FALSE)*K1347*IF(L1347="t",10,IF(L1347="kg",0.01,IF(L1347="q",1,IF(L1347="l",0.01*VLOOKUP(EVID_HNOJENI!N1347,HNOJIVA_ALL!$A$2:$AE$3303,31,FALSE),"CHYBA")))),2)</f>
        <v>#N/A</v>
      </c>
      <c r="U1347" s="51" t="e">
        <f>ROUND(VLOOKUP(EVID_HNOJENI!N1347,HNOJIVA_ALL!$A$2:$Z$3303,20,FALSE)*K1347*IF(L1347="t",10,IF(L1347="kg",0.01,IF(L1347="q",1,IF(L1347="l",0.01*VLOOKUP(EVID_HNOJENI!N1347,HNOJIVA_ALL!$A$2:$AE$3303,31,FALSE),"CHYBA")))),2)</f>
        <v>#N/A</v>
      </c>
    </row>
    <row r="1348" spans="1:21" x14ac:dyDescent="0.2">
      <c r="A1348" s="32"/>
      <c r="B1348" s="45" t="e">
        <f>VLOOKUP($A1348,EVID_OSEVU!$A$1:$M$4972,2,FALSE)</f>
        <v>#N/A</v>
      </c>
      <c r="C1348" s="45" t="e">
        <f>VLOOKUP($A1348,EVID_OSEVU!$A$1:$M$4972,3,FALSE)</f>
        <v>#N/A</v>
      </c>
      <c r="D1348" s="45" t="e">
        <f>VLOOKUP($A1348,EVID_OSEVU!$A$1:$M$4972,4,FALSE)</f>
        <v>#N/A</v>
      </c>
      <c r="E1348" s="45" t="e">
        <f>VLOOKUP($A1348,EVID_OSEVU!$A$1:$M$4972,7,FALSE)</f>
        <v>#N/A</v>
      </c>
      <c r="F1348" s="45" t="e">
        <f>VLOOKUP($A1348,EVID_OSEVU!$A$1:$M$4972,8,FALSE)</f>
        <v>#N/A</v>
      </c>
      <c r="G1348" s="45" t="e">
        <f>VLOOKUP($A1348,EVID_OSEVU!$A$1:$M$4972,11,FALSE)</f>
        <v>#N/A</v>
      </c>
      <c r="H1348" s="35"/>
      <c r="I1348" s="48"/>
      <c r="J1348" s="33" t="e">
        <f>VLOOKUP($A1348,EVID_OSEVU!$A$1:$M$4972,11,FALSE)</f>
        <v>#N/A</v>
      </c>
      <c r="K1348" s="39"/>
      <c r="L1348" s="49"/>
      <c r="M1348" s="89" t="e">
        <f t="shared" si="20"/>
        <v>#N/A</v>
      </c>
      <c r="N1348" s="50"/>
      <c r="O1348" s="37" t="e">
        <f>VLOOKUP(EVID_HNOJENI!N1348,HNOJIVA_ALL!$A$2:$Z$3303,4,FALSE)</f>
        <v>#N/A</v>
      </c>
      <c r="P1348" s="51" t="e">
        <f>ROUND(VLOOKUP(EVID_HNOJENI!N1348,HNOJIVA_ALL!$A$2:$Z$3303,14,FALSE)*K1348*IF(L1348="t",10,IF(L1348="kg",0.01,IF(L1348="q",1,IF(L1348="l",0.01*VLOOKUP(EVID_HNOJENI!N1348,HNOJIVA_ALL!$A$2:$AE$3303,31,FALSE),"CHYBA")))),2)</f>
        <v>#N/A</v>
      </c>
      <c r="Q1348" s="51" t="e">
        <f>ROUND(VLOOKUP(EVID_HNOJENI!N1348,HNOJIVA_ALL!$A$2:$Z$3303,15,FALSE)*K1348*IF(L1348="t",10,IF(L1348="kg",0.01,IF(L1348="q",1,IF(L1348="l",0.01*VLOOKUP(EVID_HNOJENI!N1348,HNOJIVA_ALL!$A$2:$AE$3303,31,FALSE),"CHYBA")))),2)</f>
        <v>#N/A</v>
      </c>
      <c r="R1348" s="51" t="e">
        <f>ROUND(VLOOKUP(EVID_HNOJENI!N1348,HNOJIVA_ALL!$A$2:$Z$3303,16,FALSE)*K1348*IF(L1348="t",10,IF(L1348="kg",0.01,IF(L1348="q",1,IF(L1348="l",0.01*VLOOKUP(EVID_HNOJENI!N1348,HNOJIVA_ALL!$A$2:$AE$3303,31,FALSE),"CHYBA")))),2)</f>
        <v>#N/A</v>
      </c>
      <c r="S1348" s="51" t="e">
        <f>ROUND(VLOOKUP(EVID_HNOJENI!N1348,HNOJIVA_ALL!$A$2:$Z$3303,18,FALSE)*K1348*IF(L1348="t",10,IF(L1348="kg",0.01,IF(L1348="q",1,IF(L1348="l",0.01*VLOOKUP(EVID_HNOJENI!N1348,HNOJIVA_ALL!$A$2:$AE$3303,31,FALSE),"CHYBA")))),2)</f>
        <v>#N/A</v>
      </c>
      <c r="T1348" s="51" t="e">
        <f>ROUND(VLOOKUP(EVID_HNOJENI!N1348,HNOJIVA_ALL!$A$2:$Z$3303,17,FALSE)*K1348*IF(L1348="t",10,IF(L1348="kg",0.01,IF(L1348="q",1,IF(L1348="l",0.01*VLOOKUP(EVID_HNOJENI!N1348,HNOJIVA_ALL!$A$2:$AE$3303,31,FALSE),"CHYBA")))),2)</f>
        <v>#N/A</v>
      </c>
      <c r="U1348" s="51" t="e">
        <f>ROUND(VLOOKUP(EVID_HNOJENI!N1348,HNOJIVA_ALL!$A$2:$Z$3303,20,FALSE)*K1348*IF(L1348="t",10,IF(L1348="kg",0.01,IF(L1348="q",1,IF(L1348="l",0.01*VLOOKUP(EVID_HNOJENI!N1348,HNOJIVA_ALL!$A$2:$AE$3303,31,FALSE),"CHYBA")))),2)</f>
        <v>#N/A</v>
      </c>
    </row>
    <row r="1349" spans="1:21" x14ac:dyDescent="0.2">
      <c r="A1349" s="32"/>
      <c r="B1349" s="45" t="e">
        <f>VLOOKUP($A1349,EVID_OSEVU!$A$1:$M$4972,2,FALSE)</f>
        <v>#N/A</v>
      </c>
      <c r="C1349" s="45" t="e">
        <f>VLOOKUP($A1349,EVID_OSEVU!$A$1:$M$4972,3,FALSE)</f>
        <v>#N/A</v>
      </c>
      <c r="D1349" s="45" t="e">
        <f>VLOOKUP($A1349,EVID_OSEVU!$A$1:$M$4972,4,FALSE)</f>
        <v>#N/A</v>
      </c>
      <c r="E1349" s="45" t="e">
        <f>VLOOKUP($A1349,EVID_OSEVU!$A$1:$M$4972,7,FALSE)</f>
        <v>#N/A</v>
      </c>
      <c r="F1349" s="45" t="e">
        <f>VLOOKUP($A1349,EVID_OSEVU!$A$1:$M$4972,8,FALSE)</f>
        <v>#N/A</v>
      </c>
      <c r="G1349" s="45" t="e">
        <f>VLOOKUP($A1349,EVID_OSEVU!$A$1:$M$4972,11,FALSE)</f>
        <v>#N/A</v>
      </c>
      <c r="H1349" s="35"/>
      <c r="I1349" s="48"/>
      <c r="J1349" s="33" t="e">
        <f>VLOOKUP($A1349,EVID_OSEVU!$A$1:$M$4972,11,FALSE)</f>
        <v>#N/A</v>
      </c>
      <c r="K1349" s="39"/>
      <c r="L1349" s="49"/>
      <c r="M1349" s="89" t="e">
        <f t="shared" ref="M1349:M1412" si="21">K1349*J1349</f>
        <v>#N/A</v>
      </c>
      <c r="N1349" s="50"/>
      <c r="O1349" s="37" t="e">
        <f>VLOOKUP(EVID_HNOJENI!N1349,HNOJIVA_ALL!$A$2:$Z$3303,4,FALSE)</f>
        <v>#N/A</v>
      </c>
      <c r="P1349" s="51" t="e">
        <f>ROUND(VLOOKUP(EVID_HNOJENI!N1349,HNOJIVA_ALL!$A$2:$Z$3303,14,FALSE)*K1349*IF(L1349="t",10,IF(L1349="kg",0.01,IF(L1349="q",1,IF(L1349="l",0.01*VLOOKUP(EVID_HNOJENI!N1349,HNOJIVA_ALL!$A$2:$AE$3303,31,FALSE),"CHYBA")))),2)</f>
        <v>#N/A</v>
      </c>
      <c r="Q1349" s="51" t="e">
        <f>ROUND(VLOOKUP(EVID_HNOJENI!N1349,HNOJIVA_ALL!$A$2:$Z$3303,15,FALSE)*K1349*IF(L1349="t",10,IF(L1349="kg",0.01,IF(L1349="q",1,IF(L1349="l",0.01*VLOOKUP(EVID_HNOJENI!N1349,HNOJIVA_ALL!$A$2:$AE$3303,31,FALSE),"CHYBA")))),2)</f>
        <v>#N/A</v>
      </c>
      <c r="R1349" s="51" t="e">
        <f>ROUND(VLOOKUP(EVID_HNOJENI!N1349,HNOJIVA_ALL!$A$2:$Z$3303,16,FALSE)*K1349*IF(L1349="t",10,IF(L1349="kg",0.01,IF(L1349="q",1,IF(L1349="l",0.01*VLOOKUP(EVID_HNOJENI!N1349,HNOJIVA_ALL!$A$2:$AE$3303,31,FALSE),"CHYBA")))),2)</f>
        <v>#N/A</v>
      </c>
      <c r="S1349" s="51" t="e">
        <f>ROUND(VLOOKUP(EVID_HNOJENI!N1349,HNOJIVA_ALL!$A$2:$Z$3303,18,FALSE)*K1349*IF(L1349="t",10,IF(L1349="kg",0.01,IF(L1349="q",1,IF(L1349="l",0.01*VLOOKUP(EVID_HNOJENI!N1349,HNOJIVA_ALL!$A$2:$AE$3303,31,FALSE),"CHYBA")))),2)</f>
        <v>#N/A</v>
      </c>
      <c r="T1349" s="51" t="e">
        <f>ROUND(VLOOKUP(EVID_HNOJENI!N1349,HNOJIVA_ALL!$A$2:$Z$3303,17,FALSE)*K1349*IF(L1349="t",10,IF(L1349="kg",0.01,IF(L1349="q",1,IF(L1349="l",0.01*VLOOKUP(EVID_HNOJENI!N1349,HNOJIVA_ALL!$A$2:$AE$3303,31,FALSE),"CHYBA")))),2)</f>
        <v>#N/A</v>
      </c>
      <c r="U1349" s="51" t="e">
        <f>ROUND(VLOOKUP(EVID_HNOJENI!N1349,HNOJIVA_ALL!$A$2:$Z$3303,20,FALSE)*K1349*IF(L1349="t",10,IF(L1349="kg",0.01,IF(L1349="q",1,IF(L1349="l",0.01*VLOOKUP(EVID_HNOJENI!N1349,HNOJIVA_ALL!$A$2:$AE$3303,31,FALSE),"CHYBA")))),2)</f>
        <v>#N/A</v>
      </c>
    </row>
    <row r="1350" spans="1:21" x14ac:dyDescent="0.2">
      <c r="A1350" s="32"/>
      <c r="B1350" s="45" t="e">
        <f>VLOOKUP($A1350,EVID_OSEVU!$A$1:$M$4972,2,FALSE)</f>
        <v>#N/A</v>
      </c>
      <c r="C1350" s="45" t="e">
        <f>VLOOKUP($A1350,EVID_OSEVU!$A$1:$M$4972,3,FALSE)</f>
        <v>#N/A</v>
      </c>
      <c r="D1350" s="45" t="e">
        <f>VLOOKUP($A1350,EVID_OSEVU!$A$1:$M$4972,4,FALSE)</f>
        <v>#N/A</v>
      </c>
      <c r="E1350" s="45" t="e">
        <f>VLOOKUP($A1350,EVID_OSEVU!$A$1:$M$4972,7,FALSE)</f>
        <v>#N/A</v>
      </c>
      <c r="F1350" s="45" t="e">
        <f>VLOOKUP($A1350,EVID_OSEVU!$A$1:$M$4972,8,FALSE)</f>
        <v>#N/A</v>
      </c>
      <c r="G1350" s="45" t="e">
        <f>VLOOKUP($A1350,EVID_OSEVU!$A$1:$M$4972,11,FALSE)</f>
        <v>#N/A</v>
      </c>
      <c r="H1350" s="35"/>
      <c r="I1350" s="48"/>
      <c r="J1350" s="33" t="e">
        <f>VLOOKUP($A1350,EVID_OSEVU!$A$1:$M$4972,11,FALSE)</f>
        <v>#N/A</v>
      </c>
      <c r="K1350" s="39"/>
      <c r="L1350" s="49"/>
      <c r="M1350" s="89" t="e">
        <f t="shared" si="21"/>
        <v>#N/A</v>
      </c>
      <c r="N1350" s="50"/>
      <c r="O1350" s="37" t="e">
        <f>VLOOKUP(EVID_HNOJENI!N1350,HNOJIVA_ALL!$A$2:$Z$3303,4,FALSE)</f>
        <v>#N/A</v>
      </c>
      <c r="P1350" s="51" t="e">
        <f>ROUND(VLOOKUP(EVID_HNOJENI!N1350,HNOJIVA_ALL!$A$2:$Z$3303,14,FALSE)*K1350*IF(L1350="t",10,IF(L1350="kg",0.01,IF(L1350="q",1,IF(L1350="l",0.01*VLOOKUP(EVID_HNOJENI!N1350,HNOJIVA_ALL!$A$2:$AE$3303,31,FALSE),"CHYBA")))),2)</f>
        <v>#N/A</v>
      </c>
      <c r="Q1350" s="51" t="e">
        <f>ROUND(VLOOKUP(EVID_HNOJENI!N1350,HNOJIVA_ALL!$A$2:$Z$3303,15,FALSE)*K1350*IF(L1350="t",10,IF(L1350="kg",0.01,IF(L1350="q",1,IF(L1350="l",0.01*VLOOKUP(EVID_HNOJENI!N1350,HNOJIVA_ALL!$A$2:$AE$3303,31,FALSE),"CHYBA")))),2)</f>
        <v>#N/A</v>
      </c>
      <c r="R1350" s="51" t="e">
        <f>ROUND(VLOOKUP(EVID_HNOJENI!N1350,HNOJIVA_ALL!$A$2:$Z$3303,16,FALSE)*K1350*IF(L1350="t",10,IF(L1350="kg",0.01,IF(L1350="q",1,IF(L1350="l",0.01*VLOOKUP(EVID_HNOJENI!N1350,HNOJIVA_ALL!$A$2:$AE$3303,31,FALSE),"CHYBA")))),2)</f>
        <v>#N/A</v>
      </c>
      <c r="S1350" s="51" t="e">
        <f>ROUND(VLOOKUP(EVID_HNOJENI!N1350,HNOJIVA_ALL!$A$2:$Z$3303,18,FALSE)*K1350*IF(L1350="t",10,IF(L1350="kg",0.01,IF(L1350="q",1,IF(L1350="l",0.01*VLOOKUP(EVID_HNOJENI!N1350,HNOJIVA_ALL!$A$2:$AE$3303,31,FALSE),"CHYBA")))),2)</f>
        <v>#N/A</v>
      </c>
      <c r="T1350" s="51" t="e">
        <f>ROUND(VLOOKUP(EVID_HNOJENI!N1350,HNOJIVA_ALL!$A$2:$Z$3303,17,FALSE)*K1350*IF(L1350="t",10,IF(L1350="kg",0.01,IF(L1350="q",1,IF(L1350="l",0.01*VLOOKUP(EVID_HNOJENI!N1350,HNOJIVA_ALL!$A$2:$AE$3303,31,FALSE),"CHYBA")))),2)</f>
        <v>#N/A</v>
      </c>
      <c r="U1350" s="51" t="e">
        <f>ROUND(VLOOKUP(EVID_HNOJENI!N1350,HNOJIVA_ALL!$A$2:$Z$3303,20,FALSE)*K1350*IF(L1350="t",10,IF(L1350="kg",0.01,IF(L1350="q",1,IF(L1350="l",0.01*VLOOKUP(EVID_HNOJENI!N1350,HNOJIVA_ALL!$A$2:$AE$3303,31,FALSE),"CHYBA")))),2)</f>
        <v>#N/A</v>
      </c>
    </row>
    <row r="1351" spans="1:21" x14ac:dyDescent="0.2">
      <c r="A1351" s="32"/>
      <c r="B1351" s="45" t="e">
        <f>VLOOKUP($A1351,EVID_OSEVU!$A$1:$M$4972,2,FALSE)</f>
        <v>#N/A</v>
      </c>
      <c r="C1351" s="45" t="e">
        <f>VLOOKUP($A1351,EVID_OSEVU!$A$1:$M$4972,3,FALSE)</f>
        <v>#N/A</v>
      </c>
      <c r="D1351" s="45" t="e">
        <f>VLOOKUP($A1351,EVID_OSEVU!$A$1:$M$4972,4,FALSE)</f>
        <v>#N/A</v>
      </c>
      <c r="E1351" s="45" t="e">
        <f>VLOOKUP($A1351,EVID_OSEVU!$A$1:$M$4972,7,FALSE)</f>
        <v>#N/A</v>
      </c>
      <c r="F1351" s="45" t="e">
        <f>VLOOKUP($A1351,EVID_OSEVU!$A$1:$M$4972,8,FALSE)</f>
        <v>#N/A</v>
      </c>
      <c r="G1351" s="45" t="e">
        <f>VLOOKUP($A1351,EVID_OSEVU!$A$1:$M$4972,11,FALSE)</f>
        <v>#N/A</v>
      </c>
      <c r="H1351" s="35"/>
      <c r="I1351" s="48"/>
      <c r="J1351" s="33" t="e">
        <f>VLOOKUP($A1351,EVID_OSEVU!$A$1:$M$4972,11,FALSE)</f>
        <v>#N/A</v>
      </c>
      <c r="K1351" s="39"/>
      <c r="L1351" s="49"/>
      <c r="M1351" s="89" t="e">
        <f t="shared" si="21"/>
        <v>#N/A</v>
      </c>
      <c r="N1351" s="50"/>
      <c r="O1351" s="37" t="e">
        <f>VLOOKUP(EVID_HNOJENI!N1351,HNOJIVA_ALL!$A$2:$Z$3303,4,FALSE)</f>
        <v>#N/A</v>
      </c>
      <c r="P1351" s="51" t="e">
        <f>ROUND(VLOOKUP(EVID_HNOJENI!N1351,HNOJIVA_ALL!$A$2:$Z$3303,14,FALSE)*K1351*IF(L1351="t",10,IF(L1351="kg",0.01,IF(L1351="q",1,IF(L1351="l",0.01*VLOOKUP(EVID_HNOJENI!N1351,HNOJIVA_ALL!$A$2:$AE$3303,31,FALSE),"CHYBA")))),2)</f>
        <v>#N/A</v>
      </c>
      <c r="Q1351" s="51" t="e">
        <f>ROUND(VLOOKUP(EVID_HNOJENI!N1351,HNOJIVA_ALL!$A$2:$Z$3303,15,FALSE)*K1351*IF(L1351="t",10,IF(L1351="kg",0.01,IF(L1351="q",1,IF(L1351="l",0.01*VLOOKUP(EVID_HNOJENI!N1351,HNOJIVA_ALL!$A$2:$AE$3303,31,FALSE),"CHYBA")))),2)</f>
        <v>#N/A</v>
      </c>
      <c r="R1351" s="51" t="e">
        <f>ROUND(VLOOKUP(EVID_HNOJENI!N1351,HNOJIVA_ALL!$A$2:$Z$3303,16,FALSE)*K1351*IF(L1351="t",10,IF(L1351="kg",0.01,IF(L1351="q",1,IF(L1351="l",0.01*VLOOKUP(EVID_HNOJENI!N1351,HNOJIVA_ALL!$A$2:$AE$3303,31,FALSE),"CHYBA")))),2)</f>
        <v>#N/A</v>
      </c>
      <c r="S1351" s="51" t="e">
        <f>ROUND(VLOOKUP(EVID_HNOJENI!N1351,HNOJIVA_ALL!$A$2:$Z$3303,18,FALSE)*K1351*IF(L1351="t",10,IF(L1351="kg",0.01,IF(L1351="q",1,IF(L1351="l",0.01*VLOOKUP(EVID_HNOJENI!N1351,HNOJIVA_ALL!$A$2:$AE$3303,31,FALSE),"CHYBA")))),2)</f>
        <v>#N/A</v>
      </c>
      <c r="T1351" s="51" t="e">
        <f>ROUND(VLOOKUP(EVID_HNOJENI!N1351,HNOJIVA_ALL!$A$2:$Z$3303,17,FALSE)*K1351*IF(L1351="t",10,IF(L1351="kg",0.01,IF(L1351="q",1,IF(L1351="l",0.01*VLOOKUP(EVID_HNOJENI!N1351,HNOJIVA_ALL!$A$2:$AE$3303,31,FALSE),"CHYBA")))),2)</f>
        <v>#N/A</v>
      </c>
      <c r="U1351" s="51" t="e">
        <f>ROUND(VLOOKUP(EVID_HNOJENI!N1351,HNOJIVA_ALL!$A$2:$Z$3303,20,FALSE)*K1351*IF(L1351="t",10,IF(L1351="kg",0.01,IF(L1351="q",1,IF(L1351="l",0.01*VLOOKUP(EVID_HNOJENI!N1351,HNOJIVA_ALL!$A$2:$AE$3303,31,FALSE),"CHYBA")))),2)</f>
        <v>#N/A</v>
      </c>
    </row>
    <row r="1352" spans="1:21" x14ac:dyDescent="0.2">
      <c r="A1352" s="32"/>
      <c r="B1352" s="45" t="e">
        <f>VLOOKUP($A1352,EVID_OSEVU!$A$1:$M$4972,2,FALSE)</f>
        <v>#N/A</v>
      </c>
      <c r="C1352" s="45" t="e">
        <f>VLOOKUP($A1352,EVID_OSEVU!$A$1:$M$4972,3,FALSE)</f>
        <v>#N/A</v>
      </c>
      <c r="D1352" s="45" t="e">
        <f>VLOOKUP($A1352,EVID_OSEVU!$A$1:$M$4972,4,FALSE)</f>
        <v>#N/A</v>
      </c>
      <c r="E1352" s="45" t="e">
        <f>VLOOKUP($A1352,EVID_OSEVU!$A$1:$M$4972,7,FALSE)</f>
        <v>#N/A</v>
      </c>
      <c r="F1352" s="45" t="e">
        <f>VLOOKUP($A1352,EVID_OSEVU!$A$1:$M$4972,8,FALSE)</f>
        <v>#N/A</v>
      </c>
      <c r="G1352" s="45" t="e">
        <f>VLOOKUP($A1352,EVID_OSEVU!$A$1:$M$4972,11,FALSE)</f>
        <v>#N/A</v>
      </c>
      <c r="H1352" s="35"/>
      <c r="I1352" s="48"/>
      <c r="J1352" s="33" t="e">
        <f>VLOOKUP($A1352,EVID_OSEVU!$A$1:$M$4972,11,FALSE)</f>
        <v>#N/A</v>
      </c>
      <c r="K1352" s="39"/>
      <c r="L1352" s="49"/>
      <c r="M1352" s="89" t="e">
        <f t="shared" si="21"/>
        <v>#N/A</v>
      </c>
      <c r="N1352" s="50"/>
      <c r="O1352" s="37" t="e">
        <f>VLOOKUP(EVID_HNOJENI!N1352,HNOJIVA_ALL!$A$2:$Z$3303,4,FALSE)</f>
        <v>#N/A</v>
      </c>
      <c r="P1352" s="51" t="e">
        <f>ROUND(VLOOKUP(EVID_HNOJENI!N1352,HNOJIVA_ALL!$A$2:$Z$3303,14,FALSE)*K1352*IF(L1352="t",10,IF(L1352="kg",0.01,IF(L1352="q",1,IF(L1352="l",0.01*VLOOKUP(EVID_HNOJENI!N1352,HNOJIVA_ALL!$A$2:$AE$3303,31,FALSE),"CHYBA")))),2)</f>
        <v>#N/A</v>
      </c>
      <c r="Q1352" s="51" t="e">
        <f>ROUND(VLOOKUP(EVID_HNOJENI!N1352,HNOJIVA_ALL!$A$2:$Z$3303,15,FALSE)*K1352*IF(L1352="t",10,IF(L1352="kg",0.01,IF(L1352="q",1,IF(L1352="l",0.01*VLOOKUP(EVID_HNOJENI!N1352,HNOJIVA_ALL!$A$2:$AE$3303,31,FALSE),"CHYBA")))),2)</f>
        <v>#N/A</v>
      </c>
      <c r="R1352" s="51" t="e">
        <f>ROUND(VLOOKUP(EVID_HNOJENI!N1352,HNOJIVA_ALL!$A$2:$Z$3303,16,FALSE)*K1352*IF(L1352="t",10,IF(L1352="kg",0.01,IF(L1352="q",1,IF(L1352="l",0.01*VLOOKUP(EVID_HNOJENI!N1352,HNOJIVA_ALL!$A$2:$AE$3303,31,FALSE),"CHYBA")))),2)</f>
        <v>#N/A</v>
      </c>
      <c r="S1352" s="51" t="e">
        <f>ROUND(VLOOKUP(EVID_HNOJENI!N1352,HNOJIVA_ALL!$A$2:$Z$3303,18,FALSE)*K1352*IF(L1352="t",10,IF(L1352="kg",0.01,IF(L1352="q",1,IF(L1352="l",0.01*VLOOKUP(EVID_HNOJENI!N1352,HNOJIVA_ALL!$A$2:$AE$3303,31,FALSE),"CHYBA")))),2)</f>
        <v>#N/A</v>
      </c>
      <c r="T1352" s="51" t="e">
        <f>ROUND(VLOOKUP(EVID_HNOJENI!N1352,HNOJIVA_ALL!$A$2:$Z$3303,17,FALSE)*K1352*IF(L1352="t",10,IF(L1352="kg",0.01,IF(L1352="q",1,IF(L1352="l",0.01*VLOOKUP(EVID_HNOJENI!N1352,HNOJIVA_ALL!$A$2:$AE$3303,31,FALSE),"CHYBA")))),2)</f>
        <v>#N/A</v>
      </c>
      <c r="U1352" s="51" t="e">
        <f>ROUND(VLOOKUP(EVID_HNOJENI!N1352,HNOJIVA_ALL!$A$2:$Z$3303,20,FALSE)*K1352*IF(L1352="t",10,IF(L1352="kg",0.01,IF(L1352="q",1,IF(L1352="l",0.01*VLOOKUP(EVID_HNOJENI!N1352,HNOJIVA_ALL!$A$2:$AE$3303,31,FALSE),"CHYBA")))),2)</f>
        <v>#N/A</v>
      </c>
    </row>
    <row r="1353" spans="1:21" x14ac:dyDescent="0.2">
      <c r="A1353" s="32"/>
      <c r="B1353" s="45" t="e">
        <f>VLOOKUP($A1353,EVID_OSEVU!$A$1:$M$4972,2,FALSE)</f>
        <v>#N/A</v>
      </c>
      <c r="C1353" s="45" t="e">
        <f>VLOOKUP($A1353,EVID_OSEVU!$A$1:$M$4972,3,FALSE)</f>
        <v>#N/A</v>
      </c>
      <c r="D1353" s="45" t="e">
        <f>VLOOKUP($A1353,EVID_OSEVU!$A$1:$M$4972,4,FALSE)</f>
        <v>#N/A</v>
      </c>
      <c r="E1353" s="45" t="e">
        <f>VLOOKUP($A1353,EVID_OSEVU!$A$1:$M$4972,7,FALSE)</f>
        <v>#N/A</v>
      </c>
      <c r="F1353" s="45" t="e">
        <f>VLOOKUP($A1353,EVID_OSEVU!$A$1:$M$4972,8,FALSE)</f>
        <v>#N/A</v>
      </c>
      <c r="G1353" s="45" t="e">
        <f>VLOOKUP($A1353,EVID_OSEVU!$A$1:$M$4972,11,FALSE)</f>
        <v>#N/A</v>
      </c>
      <c r="H1353" s="35"/>
      <c r="I1353" s="48"/>
      <c r="J1353" s="33" t="e">
        <f>VLOOKUP($A1353,EVID_OSEVU!$A$1:$M$4972,11,FALSE)</f>
        <v>#N/A</v>
      </c>
      <c r="K1353" s="39"/>
      <c r="L1353" s="49"/>
      <c r="M1353" s="89" t="e">
        <f t="shared" si="21"/>
        <v>#N/A</v>
      </c>
      <c r="N1353" s="50"/>
      <c r="O1353" s="37" t="e">
        <f>VLOOKUP(EVID_HNOJENI!N1353,HNOJIVA_ALL!$A$2:$Z$3303,4,FALSE)</f>
        <v>#N/A</v>
      </c>
      <c r="P1353" s="51" t="e">
        <f>ROUND(VLOOKUP(EVID_HNOJENI!N1353,HNOJIVA_ALL!$A$2:$Z$3303,14,FALSE)*K1353*IF(L1353="t",10,IF(L1353="kg",0.01,IF(L1353="q",1,IF(L1353="l",0.01*VLOOKUP(EVID_HNOJENI!N1353,HNOJIVA_ALL!$A$2:$AE$3303,31,FALSE),"CHYBA")))),2)</f>
        <v>#N/A</v>
      </c>
      <c r="Q1353" s="51" t="e">
        <f>ROUND(VLOOKUP(EVID_HNOJENI!N1353,HNOJIVA_ALL!$A$2:$Z$3303,15,FALSE)*K1353*IF(L1353="t",10,IF(L1353="kg",0.01,IF(L1353="q",1,IF(L1353="l",0.01*VLOOKUP(EVID_HNOJENI!N1353,HNOJIVA_ALL!$A$2:$AE$3303,31,FALSE),"CHYBA")))),2)</f>
        <v>#N/A</v>
      </c>
      <c r="R1353" s="51" t="e">
        <f>ROUND(VLOOKUP(EVID_HNOJENI!N1353,HNOJIVA_ALL!$A$2:$Z$3303,16,FALSE)*K1353*IF(L1353="t",10,IF(L1353="kg",0.01,IF(L1353="q",1,IF(L1353="l",0.01*VLOOKUP(EVID_HNOJENI!N1353,HNOJIVA_ALL!$A$2:$AE$3303,31,FALSE),"CHYBA")))),2)</f>
        <v>#N/A</v>
      </c>
      <c r="S1353" s="51" t="e">
        <f>ROUND(VLOOKUP(EVID_HNOJENI!N1353,HNOJIVA_ALL!$A$2:$Z$3303,18,FALSE)*K1353*IF(L1353="t",10,IF(L1353="kg",0.01,IF(L1353="q",1,IF(L1353="l",0.01*VLOOKUP(EVID_HNOJENI!N1353,HNOJIVA_ALL!$A$2:$AE$3303,31,FALSE),"CHYBA")))),2)</f>
        <v>#N/A</v>
      </c>
      <c r="T1353" s="51" t="e">
        <f>ROUND(VLOOKUP(EVID_HNOJENI!N1353,HNOJIVA_ALL!$A$2:$Z$3303,17,FALSE)*K1353*IF(L1353="t",10,IF(L1353="kg",0.01,IF(L1353="q",1,IF(L1353="l",0.01*VLOOKUP(EVID_HNOJENI!N1353,HNOJIVA_ALL!$A$2:$AE$3303,31,FALSE),"CHYBA")))),2)</f>
        <v>#N/A</v>
      </c>
      <c r="U1353" s="51" t="e">
        <f>ROUND(VLOOKUP(EVID_HNOJENI!N1353,HNOJIVA_ALL!$A$2:$Z$3303,20,FALSE)*K1353*IF(L1353="t",10,IF(L1353="kg",0.01,IF(L1353="q",1,IF(L1353="l",0.01*VLOOKUP(EVID_HNOJENI!N1353,HNOJIVA_ALL!$A$2:$AE$3303,31,FALSE),"CHYBA")))),2)</f>
        <v>#N/A</v>
      </c>
    </row>
    <row r="1354" spans="1:21" x14ac:dyDescent="0.2">
      <c r="A1354" s="32"/>
      <c r="B1354" s="45" t="e">
        <f>VLOOKUP($A1354,EVID_OSEVU!$A$1:$M$4972,2,FALSE)</f>
        <v>#N/A</v>
      </c>
      <c r="C1354" s="45" t="e">
        <f>VLOOKUP($A1354,EVID_OSEVU!$A$1:$M$4972,3,FALSE)</f>
        <v>#N/A</v>
      </c>
      <c r="D1354" s="45" t="e">
        <f>VLOOKUP($A1354,EVID_OSEVU!$A$1:$M$4972,4,FALSE)</f>
        <v>#N/A</v>
      </c>
      <c r="E1354" s="45" t="e">
        <f>VLOOKUP($A1354,EVID_OSEVU!$A$1:$M$4972,7,FALSE)</f>
        <v>#N/A</v>
      </c>
      <c r="F1354" s="45" t="e">
        <f>VLOOKUP($A1354,EVID_OSEVU!$A$1:$M$4972,8,FALSE)</f>
        <v>#N/A</v>
      </c>
      <c r="G1354" s="45" t="e">
        <f>VLOOKUP($A1354,EVID_OSEVU!$A$1:$M$4972,11,FALSE)</f>
        <v>#N/A</v>
      </c>
      <c r="H1354" s="35"/>
      <c r="I1354" s="48"/>
      <c r="J1354" s="33" t="e">
        <f>VLOOKUP($A1354,EVID_OSEVU!$A$1:$M$4972,11,FALSE)</f>
        <v>#N/A</v>
      </c>
      <c r="K1354" s="39"/>
      <c r="L1354" s="49"/>
      <c r="M1354" s="89" t="e">
        <f t="shared" si="21"/>
        <v>#N/A</v>
      </c>
      <c r="N1354" s="50"/>
      <c r="O1354" s="37" t="e">
        <f>VLOOKUP(EVID_HNOJENI!N1354,HNOJIVA_ALL!$A$2:$Z$3303,4,FALSE)</f>
        <v>#N/A</v>
      </c>
      <c r="P1354" s="51" t="e">
        <f>ROUND(VLOOKUP(EVID_HNOJENI!N1354,HNOJIVA_ALL!$A$2:$Z$3303,14,FALSE)*K1354*IF(L1354="t",10,IF(L1354="kg",0.01,IF(L1354="q",1,IF(L1354="l",0.01*VLOOKUP(EVID_HNOJENI!N1354,HNOJIVA_ALL!$A$2:$AE$3303,31,FALSE),"CHYBA")))),2)</f>
        <v>#N/A</v>
      </c>
      <c r="Q1354" s="51" t="e">
        <f>ROUND(VLOOKUP(EVID_HNOJENI!N1354,HNOJIVA_ALL!$A$2:$Z$3303,15,FALSE)*K1354*IF(L1354="t",10,IF(L1354="kg",0.01,IF(L1354="q",1,IF(L1354="l",0.01*VLOOKUP(EVID_HNOJENI!N1354,HNOJIVA_ALL!$A$2:$AE$3303,31,FALSE),"CHYBA")))),2)</f>
        <v>#N/A</v>
      </c>
      <c r="R1354" s="51" t="e">
        <f>ROUND(VLOOKUP(EVID_HNOJENI!N1354,HNOJIVA_ALL!$A$2:$Z$3303,16,FALSE)*K1354*IF(L1354="t",10,IF(L1354="kg",0.01,IF(L1354="q",1,IF(L1354="l",0.01*VLOOKUP(EVID_HNOJENI!N1354,HNOJIVA_ALL!$A$2:$AE$3303,31,FALSE),"CHYBA")))),2)</f>
        <v>#N/A</v>
      </c>
      <c r="S1354" s="51" t="e">
        <f>ROUND(VLOOKUP(EVID_HNOJENI!N1354,HNOJIVA_ALL!$A$2:$Z$3303,18,FALSE)*K1354*IF(L1354="t",10,IF(L1354="kg",0.01,IF(L1354="q",1,IF(L1354="l",0.01*VLOOKUP(EVID_HNOJENI!N1354,HNOJIVA_ALL!$A$2:$AE$3303,31,FALSE),"CHYBA")))),2)</f>
        <v>#N/A</v>
      </c>
      <c r="T1354" s="51" t="e">
        <f>ROUND(VLOOKUP(EVID_HNOJENI!N1354,HNOJIVA_ALL!$A$2:$Z$3303,17,FALSE)*K1354*IF(L1354="t",10,IF(L1354="kg",0.01,IF(L1354="q",1,IF(L1354="l",0.01*VLOOKUP(EVID_HNOJENI!N1354,HNOJIVA_ALL!$A$2:$AE$3303,31,FALSE),"CHYBA")))),2)</f>
        <v>#N/A</v>
      </c>
      <c r="U1354" s="51" t="e">
        <f>ROUND(VLOOKUP(EVID_HNOJENI!N1354,HNOJIVA_ALL!$A$2:$Z$3303,20,FALSE)*K1354*IF(L1354="t",10,IF(L1354="kg",0.01,IF(L1354="q",1,IF(L1354="l",0.01*VLOOKUP(EVID_HNOJENI!N1354,HNOJIVA_ALL!$A$2:$AE$3303,31,FALSE),"CHYBA")))),2)</f>
        <v>#N/A</v>
      </c>
    </row>
    <row r="1355" spans="1:21" x14ac:dyDescent="0.2">
      <c r="A1355" s="32"/>
      <c r="B1355" s="45" t="e">
        <f>VLOOKUP($A1355,EVID_OSEVU!$A$1:$M$4972,2,FALSE)</f>
        <v>#N/A</v>
      </c>
      <c r="C1355" s="45" t="e">
        <f>VLOOKUP($A1355,EVID_OSEVU!$A$1:$M$4972,3,FALSE)</f>
        <v>#N/A</v>
      </c>
      <c r="D1355" s="45" t="e">
        <f>VLOOKUP($A1355,EVID_OSEVU!$A$1:$M$4972,4,FALSE)</f>
        <v>#N/A</v>
      </c>
      <c r="E1355" s="45" t="e">
        <f>VLOOKUP($A1355,EVID_OSEVU!$A$1:$M$4972,7,FALSE)</f>
        <v>#N/A</v>
      </c>
      <c r="F1355" s="45" t="e">
        <f>VLOOKUP($A1355,EVID_OSEVU!$A$1:$M$4972,8,FALSE)</f>
        <v>#N/A</v>
      </c>
      <c r="G1355" s="45" t="e">
        <f>VLOOKUP($A1355,EVID_OSEVU!$A$1:$M$4972,11,FALSE)</f>
        <v>#N/A</v>
      </c>
      <c r="H1355" s="35"/>
      <c r="I1355" s="48"/>
      <c r="J1355" s="33" t="e">
        <f>VLOOKUP($A1355,EVID_OSEVU!$A$1:$M$4972,11,FALSE)</f>
        <v>#N/A</v>
      </c>
      <c r="K1355" s="39"/>
      <c r="L1355" s="49"/>
      <c r="M1355" s="89" t="e">
        <f t="shared" si="21"/>
        <v>#N/A</v>
      </c>
      <c r="N1355" s="50"/>
      <c r="O1355" s="37" t="e">
        <f>VLOOKUP(EVID_HNOJENI!N1355,HNOJIVA_ALL!$A$2:$Z$3303,4,FALSE)</f>
        <v>#N/A</v>
      </c>
      <c r="P1355" s="51" t="e">
        <f>ROUND(VLOOKUP(EVID_HNOJENI!N1355,HNOJIVA_ALL!$A$2:$Z$3303,14,FALSE)*K1355*IF(L1355="t",10,IF(L1355="kg",0.01,IF(L1355="q",1,IF(L1355="l",0.01*VLOOKUP(EVID_HNOJENI!N1355,HNOJIVA_ALL!$A$2:$AE$3303,31,FALSE),"CHYBA")))),2)</f>
        <v>#N/A</v>
      </c>
      <c r="Q1355" s="51" t="e">
        <f>ROUND(VLOOKUP(EVID_HNOJENI!N1355,HNOJIVA_ALL!$A$2:$Z$3303,15,FALSE)*K1355*IF(L1355="t",10,IF(L1355="kg",0.01,IF(L1355="q",1,IF(L1355="l",0.01*VLOOKUP(EVID_HNOJENI!N1355,HNOJIVA_ALL!$A$2:$AE$3303,31,FALSE),"CHYBA")))),2)</f>
        <v>#N/A</v>
      </c>
      <c r="R1355" s="51" t="e">
        <f>ROUND(VLOOKUP(EVID_HNOJENI!N1355,HNOJIVA_ALL!$A$2:$Z$3303,16,FALSE)*K1355*IF(L1355="t",10,IF(L1355="kg",0.01,IF(L1355="q",1,IF(L1355="l",0.01*VLOOKUP(EVID_HNOJENI!N1355,HNOJIVA_ALL!$A$2:$AE$3303,31,FALSE),"CHYBA")))),2)</f>
        <v>#N/A</v>
      </c>
      <c r="S1355" s="51" t="e">
        <f>ROUND(VLOOKUP(EVID_HNOJENI!N1355,HNOJIVA_ALL!$A$2:$Z$3303,18,FALSE)*K1355*IF(L1355="t",10,IF(L1355="kg",0.01,IF(L1355="q",1,IF(L1355="l",0.01*VLOOKUP(EVID_HNOJENI!N1355,HNOJIVA_ALL!$A$2:$AE$3303,31,FALSE),"CHYBA")))),2)</f>
        <v>#N/A</v>
      </c>
      <c r="T1355" s="51" t="e">
        <f>ROUND(VLOOKUP(EVID_HNOJENI!N1355,HNOJIVA_ALL!$A$2:$Z$3303,17,FALSE)*K1355*IF(L1355="t",10,IF(L1355="kg",0.01,IF(L1355="q",1,IF(L1355="l",0.01*VLOOKUP(EVID_HNOJENI!N1355,HNOJIVA_ALL!$A$2:$AE$3303,31,FALSE),"CHYBA")))),2)</f>
        <v>#N/A</v>
      </c>
      <c r="U1355" s="51" t="e">
        <f>ROUND(VLOOKUP(EVID_HNOJENI!N1355,HNOJIVA_ALL!$A$2:$Z$3303,20,FALSE)*K1355*IF(L1355="t",10,IF(L1355="kg",0.01,IF(L1355="q",1,IF(L1355="l",0.01*VLOOKUP(EVID_HNOJENI!N1355,HNOJIVA_ALL!$A$2:$AE$3303,31,FALSE),"CHYBA")))),2)</f>
        <v>#N/A</v>
      </c>
    </row>
    <row r="1356" spans="1:21" x14ac:dyDescent="0.2">
      <c r="A1356" s="32"/>
      <c r="B1356" s="45" t="e">
        <f>VLOOKUP($A1356,EVID_OSEVU!$A$1:$M$4972,2,FALSE)</f>
        <v>#N/A</v>
      </c>
      <c r="C1356" s="45" t="e">
        <f>VLOOKUP($A1356,EVID_OSEVU!$A$1:$M$4972,3,FALSE)</f>
        <v>#N/A</v>
      </c>
      <c r="D1356" s="45" t="e">
        <f>VLOOKUP($A1356,EVID_OSEVU!$A$1:$M$4972,4,FALSE)</f>
        <v>#N/A</v>
      </c>
      <c r="E1356" s="45" t="e">
        <f>VLOOKUP($A1356,EVID_OSEVU!$A$1:$M$4972,7,FALSE)</f>
        <v>#N/A</v>
      </c>
      <c r="F1356" s="45" t="e">
        <f>VLOOKUP($A1356,EVID_OSEVU!$A$1:$M$4972,8,FALSE)</f>
        <v>#N/A</v>
      </c>
      <c r="G1356" s="45" t="e">
        <f>VLOOKUP($A1356,EVID_OSEVU!$A$1:$M$4972,11,FALSE)</f>
        <v>#N/A</v>
      </c>
      <c r="H1356" s="35"/>
      <c r="I1356" s="48"/>
      <c r="J1356" s="33" t="e">
        <f>VLOOKUP($A1356,EVID_OSEVU!$A$1:$M$4972,11,FALSE)</f>
        <v>#N/A</v>
      </c>
      <c r="K1356" s="39"/>
      <c r="L1356" s="49"/>
      <c r="M1356" s="89" t="e">
        <f t="shared" si="21"/>
        <v>#N/A</v>
      </c>
      <c r="N1356" s="50"/>
      <c r="O1356" s="37" t="e">
        <f>VLOOKUP(EVID_HNOJENI!N1356,HNOJIVA_ALL!$A$2:$Z$3303,4,FALSE)</f>
        <v>#N/A</v>
      </c>
      <c r="P1356" s="51" t="e">
        <f>ROUND(VLOOKUP(EVID_HNOJENI!N1356,HNOJIVA_ALL!$A$2:$Z$3303,14,FALSE)*K1356*IF(L1356="t",10,IF(L1356="kg",0.01,IF(L1356="q",1,IF(L1356="l",0.01*VLOOKUP(EVID_HNOJENI!N1356,HNOJIVA_ALL!$A$2:$AE$3303,31,FALSE),"CHYBA")))),2)</f>
        <v>#N/A</v>
      </c>
      <c r="Q1356" s="51" t="e">
        <f>ROUND(VLOOKUP(EVID_HNOJENI!N1356,HNOJIVA_ALL!$A$2:$Z$3303,15,FALSE)*K1356*IF(L1356="t",10,IF(L1356="kg",0.01,IF(L1356="q",1,IF(L1356="l",0.01*VLOOKUP(EVID_HNOJENI!N1356,HNOJIVA_ALL!$A$2:$AE$3303,31,FALSE),"CHYBA")))),2)</f>
        <v>#N/A</v>
      </c>
      <c r="R1356" s="51" t="e">
        <f>ROUND(VLOOKUP(EVID_HNOJENI!N1356,HNOJIVA_ALL!$A$2:$Z$3303,16,FALSE)*K1356*IF(L1356="t",10,IF(L1356="kg",0.01,IF(L1356="q",1,IF(L1356="l",0.01*VLOOKUP(EVID_HNOJENI!N1356,HNOJIVA_ALL!$A$2:$AE$3303,31,FALSE),"CHYBA")))),2)</f>
        <v>#N/A</v>
      </c>
      <c r="S1356" s="51" t="e">
        <f>ROUND(VLOOKUP(EVID_HNOJENI!N1356,HNOJIVA_ALL!$A$2:$Z$3303,18,FALSE)*K1356*IF(L1356="t",10,IF(L1356="kg",0.01,IF(L1356="q",1,IF(L1356="l",0.01*VLOOKUP(EVID_HNOJENI!N1356,HNOJIVA_ALL!$A$2:$AE$3303,31,FALSE),"CHYBA")))),2)</f>
        <v>#N/A</v>
      </c>
      <c r="T1356" s="51" t="e">
        <f>ROUND(VLOOKUP(EVID_HNOJENI!N1356,HNOJIVA_ALL!$A$2:$Z$3303,17,FALSE)*K1356*IF(L1356="t",10,IF(L1356="kg",0.01,IF(L1356="q",1,IF(L1356="l",0.01*VLOOKUP(EVID_HNOJENI!N1356,HNOJIVA_ALL!$A$2:$AE$3303,31,FALSE),"CHYBA")))),2)</f>
        <v>#N/A</v>
      </c>
      <c r="U1356" s="51" t="e">
        <f>ROUND(VLOOKUP(EVID_HNOJENI!N1356,HNOJIVA_ALL!$A$2:$Z$3303,20,FALSE)*K1356*IF(L1356="t",10,IF(L1356="kg",0.01,IF(L1356="q",1,IF(L1356="l",0.01*VLOOKUP(EVID_HNOJENI!N1356,HNOJIVA_ALL!$A$2:$AE$3303,31,FALSE),"CHYBA")))),2)</f>
        <v>#N/A</v>
      </c>
    </row>
    <row r="1357" spans="1:21" x14ac:dyDescent="0.2">
      <c r="A1357" s="32"/>
      <c r="B1357" s="45" t="e">
        <f>VLOOKUP($A1357,EVID_OSEVU!$A$1:$M$4972,2,FALSE)</f>
        <v>#N/A</v>
      </c>
      <c r="C1357" s="45" t="e">
        <f>VLOOKUP($A1357,EVID_OSEVU!$A$1:$M$4972,3,FALSE)</f>
        <v>#N/A</v>
      </c>
      <c r="D1357" s="45" t="e">
        <f>VLOOKUP($A1357,EVID_OSEVU!$A$1:$M$4972,4,FALSE)</f>
        <v>#N/A</v>
      </c>
      <c r="E1357" s="45" t="e">
        <f>VLOOKUP($A1357,EVID_OSEVU!$A$1:$M$4972,7,FALSE)</f>
        <v>#N/A</v>
      </c>
      <c r="F1357" s="45" t="e">
        <f>VLOOKUP($A1357,EVID_OSEVU!$A$1:$M$4972,8,FALSE)</f>
        <v>#N/A</v>
      </c>
      <c r="G1357" s="45" t="e">
        <f>VLOOKUP($A1357,EVID_OSEVU!$A$1:$M$4972,11,FALSE)</f>
        <v>#N/A</v>
      </c>
      <c r="H1357" s="35"/>
      <c r="I1357" s="48"/>
      <c r="J1357" s="33" t="e">
        <f>VLOOKUP($A1357,EVID_OSEVU!$A$1:$M$4972,11,FALSE)</f>
        <v>#N/A</v>
      </c>
      <c r="K1357" s="39"/>
      <c r="L1357" s="49"/>
      <c r="M1357" s="89" t="e">
        <f t="shared" si="21"/>
        <v>#N/A</v>
      </c>
      <c r="N1357" s="50"/>
      <c r="O1357" s="37" t="e">
        <f>VLOOKUP(EVID_HNOJENI!N1357,HNOJIVA_ALL!$A$2:$Z$3303,4,FALSE)</f>
        <v>#N/A</v>
      </c>
      <c r="P1357" s="51" t="e">
        <f>ROUND(VLOOKUP(EVID_HNOJENI!N1357,HNOJIVA_ALL!$A$2:$Z$3303,14,FALSE)*K1357*IF(L1357="t",10,IF(L1357="kg",0.01,IF(L1357="q",1,IF(L1357="l",0.01*VLOOKUP(EVID_HNOJENI!N1357,HNOJIVA_ALL!$A$2:$AE$3303,31,FALSE),"CHYBA")))),2)</f>
        <v>#N/A</v>
      </c>
      <c r="Q1357" s="51" t="e">
        <f>ROUND(VLOOKUP(EVID_HNOJENI!N1357,HNOJIVA_ALL!$A$2:$Z$3303,15,FALSE)*K1357*IF(L1357="t",10,IF(L1357="kg",0.01,IF(L1357="q",1,IF(L1357="l",0.01*VLOOKUP(EVID_HNOJENI!N1357,HNOJIVA_ALL!$A$2:$AE$3303,31,FALSE),"CHYBA")))),2)</f>
        <v>#N/A</v>
      </c>
      <c r="R1357" s="51" t="e">
        <f>ROUND(VLOOKUP(EVID_HNOJENI!N1357,HNOJIVA_ALL!$A$2:$Z$3303,16,FALSE)*K1357*IF(L1357="t",10,IF(L1357="kg",0.01,IF(L1357="q",1,IF(L1357="l",0.01*VLOOKUP(EVID_HNOJENI!N1357,HNOJIVA_ALL!$A$2:$AE$3303,31,FALSE),"CHYBA")))),2)</f>
        <v>#N/A</v>
      </c>
      <c r="S1357" s="51" t="e">
        <f>ROUND(VLOOKUP(EVID_HNOJENI!N1357,HNOJIVA_ALL!$A$2:$Z$3303,18,FALSE)*K1357*IF(L1357="t",10,IF(L1357="kg",0.01,IF(L1357="q",1,IF(L1357="l",0.01*VLOOKUP(EVID_HNOJENI!N1357,HNOJIVA_ALL!$A$2:$AE$3303,31,FALSE),"CHYBA")))),2)</f>
        <v>#N/A</v>
      </c>
      <c r="T1357" s="51" t="e">
        <f>ROUND(VLOOKUP(EVID_HNOJENI!N1357,HNOJIVA_ALL!$A$2:$Z$3303,17,FALSE)*K1357*IF(L1357="t",10,IF(L1357="kg",0.01,IF(L1357="q",1,IF(L1357="l",0.01*VLOOKUP(EVID_HNOJENI!N1357,HNOJIVA_ALL!$A$2:$AE$3303,31,FALSE),"CHYBA")))),2)</f>
        <v>#N/A</v>
      </c>
      <c r="U1357" s="51" t="e">
        <f>ROUND(VLOOKUP(EVID_HNOJENI!N1357,HNOJIVA_ALL!$A$2:$Z$3303,20,FALSE)*K1357*IF(L1357="t",10,IF(L1357="kg",0.01,IF(L1357="q",1,IF(L1357="l",0.01*VLOOKUP(EVID_HNOJENI!N1357,HNOJIVA_ALL!$A$2:$AE$3303,31,FALSE),"CHYBA")))),2)</f>
        <v>#N/A</v>
      </c>
    </row>
    <row r="1358" spans="1:21" x14ac:dyDescent="0.2">
      <c r="A1358" s="32"/>
      <c r="B1358" s="45" t="e">
        <f>VLOOKUP($A1358,EVID_OSEVU!$A$1:$M$4972,2,FALSE)</f>
        <v>#N/A</v>
      </c>
      <c r="C1358" s="45" t="e">
        <f>VLOOKUP($A1358,EVID_OSEVU!$A$1:$M$4972,3,FALSE)</f>
        <v>#N/A</v>
      </c>
      <c r="D1358" s="45" t="e">
        <f>VLOOKUP($A1358,EVID_OSEVU!$A$1:$M$4972,4,FALSE)</f>
        <v>#N/A</v>
      </c>
      <c r="E1358" s="45" t="e">
        <f>VLOOKUP($A1358,EVID_OSEVU!$A$1:$M$4972,7,FALSE)</f>
        <v>#N/A</v>
      </c>
      <c r="F1358" s="45" t="e">
        <f>VLOOKUP($A1358,EVID_OSEVU!$A$1:$M$4972,8,FALSE)</f>
        <v>#N/A</v>
      </c>
      <c r="G1358" s="45" t="e">
        <f>VLOOKUP($A1358,EVID_OSEVU!$A$1:$M$4972,11,FALSE)</f>
        <v>#N/A</v>
      </c>
      <c r="H1358" s="35"/>
      <c r="I1358" s="48"/>
      <c r="J1358" s="33" t="e">
        <f>VLOOKUP($A1358,EVID_OSEVU!$A$1:$M$4972,11,FALSE)</f>
        <v>#N/A</v>
      </c>
      <c r="K1358" s="39"/>
      <c r="L1358" s="49"/>
      <c r="M1358" s="89" t="e">
        <f t="shared" si="21"/>
        <v>#N/A</v>
      </c>
      <c r="N1358" s="50"/>
      <c r="O1358" s="37" t="e">
        <f>VLOOKUP(EVID_HNOJENI!N1358,HNOJIVA_ALL!$A$2:$Z$3303,4,FALSE)</f>
        <v>#N/A</v>
      </c>
      <c r="P1358" s="51" t="e">
        <f>ROUND(VLOOKUP(EVID_HNOJENI!N1358,HNOJIVA_ALL!$A$2:$Z$3303,14,FALSE)*K1358*IF(L1358="t",10,IF(L1358="kg",0.01,IF(L1358="q",1,IF(L1358="l",0.01*VLOOKUP(EVID_HNOJENI!N1358,HNOJIVA_ALL!$A$2:$AE$3303,31,FALSE),"CHYBA")))),2)</f>
        <v>#N/A</v>
      </c>
      <c r="Q1358" s="51" t="e">
        <f>ROUND(VLOOKUP(EVID_HNOJENI!N1358,HNOJIVA_ALL!$A$2:$Z$3303,15,FALSE)*K1358*IF(L1358="t",10,IF(L1358="kg",0.01,IF(L1358="q",1,IF(L1358="l",0.01*VLOOKUP(EVID_HNOJENI!N1358,HNOJIVA_ALL!$A$2:$AE$3303,31,FALSE),"CHYBA")))),2)</f>
        <v>#N/A</v>
      </c>
      <c r="R1358" s="51" t="e">
        <f>ROUND(VLOOKUP(EVID_HNOJENI!N1358,HNOJIVA_ALL!$A$2:$Z$3303,16,FALSE)*K1358*IF(L1358="t",10,IF(L1358="kg",0.01,IF(L1358="q",1,IF(L1358="l",0.01*VLOOKUP(EVID_HNOJENI!N1358,HNOJIVA_ALL!$A$2:$AE$3303,31,FALSE),"CHYBA")))),2)</f>
        <v>#N/A</v>
      </c>
      <c r="S1358" s="51" t="e">
        <f>ROUND(VLOOKUP(EVID_HNOJENI!N1358,HNOJIVA_ALL!$A$2:$Z$3303,18,FALSE)*K1358*IF(L1358="t",10,IF(L1358="kg",0.01,IF(L1358="q",1,IF(L1358="l",0.01*VLOOKUP(EVID_HNOJENI!N1358,HNOJIVA_ALL!$A$2:$AE$3303,31,FALSE),"CHYBA")))),2)</f>
        <v>#N/A</v>
      </c>
      <c r="T1358" s="51" t="e">
        <f>ROUND(VLOOKUP(EVID_HNOJENI!N1358,HNOJIVA_ALL!$A$2:$Z$3303,17,FALSE)*K1358*IF(L1358="t",10,IF(L1358="kg",0.01,IF(L1358="q",1,IF(L1358="l",0.01*VLOOKUP(EVID_HNOJENI!N1358,HNOJIVA_ALL!$A$2:$AE$3303,31,FALSE),"CHYBA")))),2)</f>
        <v>#N/A</v>
      </c>
      <c r="U1358" s="51" t="e">
        <f>ROUND(VLOOKUP(EVID_HNOJENI!N1358,HNOJIVA_ALL!$A$2:$Z$3303,20,FALSE)*K1358*IF(L1358="t",10,IF(L1358="kg",0.01,IF(L1358="q",1,IF(L1358="l",0.01*VLOOKUP(EVID_HNOJENI!N1358,HNOJIVA_ALL!$A$2:$AE$3303,31,FALSE),"CHYBA")))),2)</f>
        <v>#N/A</v>
      </c>
    </row>
    <row r="1359" spans="1:21" x14ac:dyDescent="0.2">
      <c r="A1359" s="32"/>
      <c r="B1359" s="45" t="e">
        <f>VLOOKUP($A1359,EVID_OSEVU!$A$1:$M$4972,2,FALSE)</f>
        <v>#N/A</v>
      </c>
      <c r="C1359" s="45" t="e">
        <f>VLOOKUP($A1359,EVID_OSEVU!$A$1:$M$4972,3,FALSE)</f>
        <v>#N/A</v>
      </c>
      <c r="D1359" s="45" t="e">
        <f>VLOOKUP($A1359,EVID_OSEVU!$A$1:$M$4972,4,FALSE)</f>
        <v>#N/A</v>
      </c>
      <c r="E1359" s="45" t="e">
        <f>VLOOKUP($A1359,EVID_OSEVU!$A$1:$M$4972,7,FALSE)</f>
        <v>#N/A</v>
      </c>
      <c r="F1359" s="45" t="e">
        <f>VLOOKUP($A1359,EVID_OSEVU!$A$1:$M$4972,8,FALSE)</f>
        <v>#N/A</v>
      </c>
      <c r="G1359" s="45" t="e">
        <f>VLOOKUP($A1359,EVID_OSEVU!$A$1:$M$4972,11,FALSE)</f>
        <v>#N/A</v>
      </c>
      <c r="H1359" s="35"/>
      <c r="I1359" s="48"/>
      <c r="J1359" s="33" t="e">
        <f>VLOOKUP($A1359,EVID_OSEVU!$A$1:$M$4972,11,FALSE)</f>
        <v>#N/A</v>
      </c>
      <c r="K1359" s="39"/>
      <c r="L1359" s="49"/>
      <c r="M1359" s="89" t="e">
        <f t="shared" si="21"/>
        <v>#N/A</v>
      </c>
      <c r="N1359" s="50"/>
      <c r="O1359" s="37" t="e">
        <f>VLOOKUP(EVID_HNOJENI!N1359,HNOJIVA_ALL!$A$2:$Z$3303,4,FALSE)</f>
        <v>#N/A</v>
      </c>
      <c r="P1359" s="51" t="e">
        <f>ROUND(VLOOKUP(EVID_HNOJENI!N1359,HNOJIVA_ALL!$A$2:$Z$3303,14,FALSE)*K1359*IF(L1359="t",10,IF(L1359="kg",0.01,IF(L1359="q",1,IF(L1359="l",0.01*VLOOKUP(EVID_HNOJENI!N1359,HNOJIVA_ALL!$A$2:$AE$3303,31,FALSE),"CHYBA")))),2)</f>
        <v>#N/A</v>
      </c>
      <c r="Q1359" s="51" t="e">
        <f>ROUND(VLOOKUP(EVID_HNOJENI!N1359,HNOJIVA_ALL!$A$2:$Z$3303,15,FALSE)*K1359*IF(L1359="t",10,IF(L1359="kg",0.01,IF(L1359="q",1,IF(L1359="l",0.01*VLOOKUP(EVID_HNOJENI!N1359,HNOJIVA_ALL!$A$2:$AE$3303,31,FALSE),"CHYBA")))),2)</f>
        <v>#N/A</v>
      </c>
      <c r="R1359" s="51" t="e">
        <f>ROUND(VLOOKUP(EVID_HNOJENI!N1359,HNOJIVA_ALL!$A$2:$Z$3303,16,FALSE)*K1359*IF(L1359="t",10,IF(L1359="kg",0.01,IF(L1359="q",1,IF(L1359="l",0.01*VLOOKUP(EVID_HNOJENI!N1359,HNOJIVA_ALL!$A$2:$AE$3303,31,FALSE),"CHYBA")))),2)</f>
        <v>#N/A</v>
      </c>
      <c r="S1359" s="51" t="e">
        <f>ROUND(VLOOKUP(EVID_HNOJENI!N1359,HNOJIVA_ALL!$A$2:$Z$3303,18,FALSE)*K1359*IF(L1359="t",10,IF(L1359="kg",0.01,IF(L1359="q",1,IF(L1359="l",0.01*VLOOKUP(EVID_HNOJENI!N1359,HNOJIVA_ALL!$A$2:$AE$3303,31,FALSE),"CHYBA")))),2)</f>
        <v>#N/A</v>
      </c>
      <c r="T1359" s="51" t="e">
        <f>ROUND(VLOOKUP(EVID_HNOJENI!N1359,HNOJIVA_ALL!$A$2:$Z$3303,17,FALSE)*K1359*IF(L1359="t",10,IF(L1359="kg",0.01,IF(L1359="q",1,IF(L1359="l",0.01*VLOOKUP(EVID_HNOJENI!N1359,HNOJIVA_ALL!$A$2:$AE$3303,31,FALSE),"CHYBA")))),2)</f>
        <v>#N/A</v>
      </c>
      <c r="U1359" s="51" t="e">
        <f>ROUND(VLOOKUP(EVID_HNOJENI!N1359,HNOJIVA_ALL!$A$2:$Z$3303,20,FALSE)*K1359*IF(L1359="t",10,IF(L1359="kg",0.01,IF(L1359="q",1,IF(L1359="l",0.01*VLOOKUP(EVID_HNOJENI!N1359,HNOJIVA_ALL!$A$2:$AE$3303,31,FALSE),"CHYBA")))),2)</f>
        <v>#N/A</v>
      </c>
    </row>
    <row r="1360" spans="1:21" x14ac:dyDescent="0.2">
      <c r="A1360" s="32"/>
      <c r="B1360" s="45" t="e">
        <f>VLOOKUP($A1360,EVID_OSEVU!$A$1:$M$4972,2,FALSE)</f>
        <v>#N/A</v>
      </c>
      <c r="C1360" s="45" t="e">
        <f>VLOOKUP($A1360,EVID_OSEVU!$A$1:$M$4972,3,FALSE)</f>
        <v>#N/A</v>
      </c>
      <c r="D1360" s="45" t="e">
        <f>VLOOKUP($A1360,EVID_OSEVU!$A$1:$M$4972,4,FALSE)</f>
        <v>#N/A</v>
      </c>
      <c r="E1360" s="45" t="e">
        <f>VLOOKUP($A1360,EVID_OSEVU!$A$1:$M$4972,7,FALSE)</f>
        <v>#N/A</v>
      </c>
      <c r="F1360" s="45" t="e">
        <f>VLOOKUP($A1360,EVID_OSEVU!$A$1:$M$4972,8,FALSE)</f>
        <v>#N/A</v>
      </c>
      <c r="G1360" s="45" t="e">
        <f>VLOOKUP($A1360,EVID_OSEVU!$A$1:$M$4972,11,FALSE)</f>
        <v>#N/A</v>
      </c>
      <c r="H1360" s="35"/>
      <c r="I1360" s="48"/>
      <c r="J1360" s="33" t="e">
        <f>VLOOKUP($A1360,EVID_OSEVU!$A$1:$M$4972,11,FALSE)</f>
        <v>#N/A</v>
      </c>
      <c r="K1360" s="39"/>
      <c r="L1360" s="49"/>
      <c r="M1360" s="89" t="e">
        <f t="shared" si="21"/>
        <v>#N/A</v>
      </c>
      <c r="N1360" s="50"/>
      <c r="O1360" s="37" t="e">
        <f>VLOOKUP(EVID_HNOJENI!N1360,HNOJIVA_ALL!$A$2:$Z$3303,4,FALSE)</f>
        <v>#N/A</v>
      </c>
      <c r="P1360" s="51" t="e">
        <f>ROUND(VLOOKUP(EVID_HNOJENI!N1360,HNOJIVA_ALL!$A$2:$Z$3303,14,FALSE)*K1360*IF(L1360="t",10,IF(L1360="kg",0.01,IF(L1360="q",1,IF(L1360="l",0.01*VLOOKUP(EVID_HNOJENI!N1360,HNOJIVA_ALL!$A$2:$AE$3303,31,FALSE),"CHYBA")))),2)</f>
        <v>#N/A</v>
      </c>
      <c r="Q1360" s="51" t="e">
        <f>ROUND(VLOOKUP(EVID_HNOJENI!N1360,HNOJIVA_ALL!$A$2:$Z$3303,15,FALSE)*K1360*IF(L1360="t",10,IF(L1360="kg",0.01,IF(L1360="q",1,IF(L1360="l",0.01*VLOOKUP(EVID_HNOJENI!N1360,HNOJIVA_ALL!$A$2:$AE$3303,31,FALSE),"CHYBA")))),2)</f>
        <v>#N/A</v>
      </c>
      <c r="R1360" s="51" t="e">
        <f>ROUND(VLOOKUP(EVID_HNOJENI!N1360,HNOJIVA_ALL!$A$2:$Z$3303,16,FALSE)*K1360*IF(L1360="t",10,IF(L1360="kg",0.01,IF(L1360="q",1,IF(L1360="l",0.01*VLOOKUP(EVID_HNOJENI!N1360,HNOJIVA_ALL!$A$2:$AE$3303,31,FALSE),"CHYBA")))),2)</f>
        <v>#N/A</v>
      </c>
      <c r="S1360" s="51" t="e">
        <f>ROUND(VLOOKUP(EVID_HNOJENI!N1360,HNOJIVA_ALL!$A$2:$Z$3303,18,FALSE)*K1360*IF(L1360="t",10,IF(L1360="kg",0.01,IF(L1360="q",1,IF(L1360="l",0.01*VLOOKUP(EVID_HNOJENI!N1360,HNOJIVA_ALL!$A$2:$AE$3303,31,FALSE),"CHYBA")))),2)</f>
        <v>#N/A</v>
      </c>
      <c r="T1360" s="51" t="e">
        <f>ROUND(VLOOKUP(EVID_HNOJENI!N1360,HNOJIVA_ALL!$A$2:$Z$3303,17,FALSE)*K1360*IF(L1360="t",10,IF(L1360="kg",0.01,IF(L1360="q",1,IF(L1360="l",0.01*VLOOKUP(EVID_HNOJENI!N1360,HNOJIVA_ALL!$A$2:$AE$3303,31,FALSE),"CHYBA")))),2)</f>
        <v>#N/A</v>
      </c>
      <c r="U1360" s="51" t="e">
        <f>ROUND(VLOOKUP(EVID_HNOJENI!N1360,HNOJIVA_ALL!$A$2:$Z$3303,20,FALSE)*K1360*IF(L1360="t",10,IF(L1360="kg",0.01,IF(L1360="q",1,IF(L1360="l",0.01*VLOOKUP(EVID_HNOJENI!N1360,HNOJIVA_ALL!$A$2:$AE$3303,31,FALSE),"CHYBA")))),2)</f>
        <v>#N/A</v>
      </c>
    </row>
    <row r="1361" spans="1:21" x14ac:dyDescent="0.2">
      <c r="A1361" s="32"/>
      <c r="B1361" s="45" t="e">
        <f>VLOOKUP($A1361,EVID_OSEVU!$A$1:$M$4972,2,FALSE)</f>
        <v>#N/A</v>
      </c>
      <c r="C1361" s="45" t="e">
        <f>VLOOKUP($A1361,EVID_OSEVU!$A$1:$M$4972,3,FALSE)</f>
        <v>#N/A</v>
      </c>
      <c r="D1361" s="45" t="e">
        <f>VLOOKUP($A1361,EVID_OSEVU!$A$1:$M$4972,4,FALSE)</f>
        <v>#N/A</v>
      </c>
      <c r="E1361" s="45" t="e">
        <f>VLOOKUP($A1361,EVID_OSEVU!$A$1:$M$4972,7,FALSE)</f>
        <v>#N/A</v>
      </c>
      <c r="F1361" s="45" t="e">
        <f>VLOOKUP($A1361,EVID_OSEVU!$A$1:$M$4972,8,FALSE)</f>
        <v>#N/A</v>
      </c>
      <c r="G1361" s="45" t="e">
        <f>VLOOKUP($A1361,EVID_OSEVU!$A$1:$M$4972,11,FALSE)</f>
        <v>#N/A</v>
      </c>
      <c r="H1361" s="35"/>
      <c r="I1361" s="48"/>
      <c r="J1361" s="33" t="e">
        <f>VLOOKUP($A1361,EVID_OSEVU!$A$1:$M$4972,11,FALSE)</f>
        <v>#N/A</v>
      </c>
      <c r="K1361" s="39"/>
      <c r="L1361" s="49"/>
      <c r="M1361" s="89" t="e">
        <f t="shared" si="21"/>
        <v>#N/A</v>
      </c>
      <c r="N1361" s="50"/>
      <c r="O1361" s="37" t="e">
        <f>VLOOKUP(EVID_HNOJENI!N1361,HNOJIVA_ALL!$A$2:$Z$3303,4,FALSE)</f>
        <v>#N/A</v>
      </c>
      <c r="P1361" s="51" t="e">
        <f>ROUND(VLOOKUP(EVID_HNOJENI!N1361,HNOJIVA_ALL!$A$2:$Z$3303,14,FALSE)*K1361*IF(L1361="t",10,IF(L1361="kg",0.01,IF(L1361="q",1,IF(L1361="l",0.01*VLOOKUP(EVID_HNOJENI!N1361,HNOJIVA_ALL!$A$2:$AE$3303,31,FALSE),"CHYBA")))),2)</f>
        <v>#N/A</v>
      </c>
      <c r="Q1361" s="51" t="e">
        <f>ROUND(VLOOKUP(EVID_HNOJENI!N1361,HNOJIVA_ALL!$A$2:$Z$3303,15,FALSE)*K1361*IF(L1361="t",10,IF(L1361="kg",0.01,IF(L1361="q",1,IF(L1361="l",0.01*VLOOKUP(EVID_HNOJENI!N1361,HNOJIVA_ALL!$A$2:$AE$3303,31,FALSE),"CHYBA")))),2)</f>
        <v>#N/A</v>
      </c>
      <c r="R1361" s="51" t="e">
        <f>ROUND(VLOOKUP(EVID_HNOJENI!N1361,HNOJIVA_ALL!$A$2:$Z$3303,16,FALSE)*K1361*IF(L1361="t",10,IF(L1361="kg",0.01,IF(L1361="q",1,IF(L1361="l",0.01*VLOOKUP(EVID_HNOJENI!N1361,HNOJIVA_ALL!$A$2:$AE$3303,31,FALSE),"CHYBA")))),2)</f>
        <v>#N/A</v>
      </c>
      <c r="S1361" s="51" t="e">
        <f>ROUND(VLOOKUP(EVID_HNOJENI!N1361,HNOJIVA_ALL!$A$2:$Z$3303,18,FALSE)*K1361*IF(L1361="t",10,IF(L1361="kg",0.01,IF(L1361="q",1,IF(L1361="l",0.01*VLOOKUP(EVID_HNOJENI!N1361,HNOJIVA_ALL!$A$2:$AE$3303,31,FALSE),"CHYBA")))),2)</f>
        <v>#N/A</v>
      </c>
      <c r="T1361" s="51" t="e">
        <f>ROUND(VLOOKUP(EVID_HNOJENI!N1361,HNOJIVA_ALL!$A$2:$Z$3303,17,FALSE)*K1361*IF(L1361="t",10,IF(L1361="kg",0.01,IF(L1361="q",1,IF(L1361="l",0.01*VLOOKUP(EVID_HNOJENI!N1361,HNOJIVA_ALL!$A$2:$AE$3303,31,FALSE),"CHYBA")))),2)</f>
        <v>#N/A</v>
      </c>
      <c r="U1361" s="51" t="e">
        <f>ROUND(VLOOKUP(EVID_HNOJENI!N1361,HNOJIVA_ALL!$A$2:$Z$3303,20,FALSE)*K1361*IF(L1361="t",10,IF(L1361="kg",0.01,IF(L1361="q",1,IF(L1361="l",0.01*VLOOKUP(EVID_HNOJENI!N1361,HNOJIVA_ALL!$A$2:$AE$3303,31,FALSE),"CHYBA")))),2)</f>
        <v>#N/A</v>
      </c>
    </row>
    <row r="1362" spans="1:21" x14ac:dyDescent="0.2">
      <c r="A1362" s="32"/>
      <c r="B1362" s="45" t="e">
        <f>VLOOKUP($A1362,EVID_OSEVU!$A$1:$M$4972,2,FALSE)</f>
        <v>#N/A</v>
      </c>
      <c r="C1362" s="45" t="e">
        <f>VLOOKUP($A1362,EVID_OSEVU!$A$1:$M$4972,3,FALSE)</f>
        <v>#N/A</v>
      </c>
      <c r="D1362" s="45" t="e">
        <f>VLOOKUP($A1362,EVID_OSEVU!$A$1:$M$4972,4,FALSE)</f>
        <v>#N/A</v>
      </c>
      <c r="E1362" s="45" t="e">
        <f>VLOOKUP($A1362,EVID_OSEVU!$A$1:$M$4972,7,FALSE)</f>
        <v>#N/A</v>
      </c>
      <c r="F1362" s="45" t="e">
        <f>VLOOKUP($A1362,EVID_OSEVU!$A$1:$M$4972,8,FALSE)</f>
        <v>#N/A</v>
      </c>
      <c r="G1362" s="45" t="e">
        <f>VLOOKUP($A1362,EVID_OSEVU!$A$1:$M$4972,11,FALSE)</f>
        <v>#N/A</v>
      </c>
      <c r="H1362" s="35"/>
      <c r="I1362" s="48"/>
      <c r="J1362" s="33" t="e">
        <f>VLOOKUP($A1362,EVID_OSEVU!$A$1:$M$4972,11,FALSE)</f>
        <v>#N/A</v>
      </c>
      <c r="K1362" s="39"/>
      <c r="L1362" s="49"/>
      <c r="M1362" s="89" t="e">
        <f t="shared" si="21"/>
        <v>#N/A</v>
      </c>
      <c r="N1362" s="50"/>
      <c r="O1362" s="37" t="e">
        <f>VLOOKUP(EVID_HNOJENI!N1362,HNOJIVA_ALL!$A$2:$Z$3303,4,FALSE)</f>
        <v>#N/A</v>
      </c>
      <c r="P1362" s="51" t="e">
        <f>ROUND(VLOOKUP(EVID_HNOJENI!N1362,HNOJIVA_ALL!$A$2:$Z$3303,14,FALSE)*K1362*IF(L1362="t",10,IF(L1362="kg",0.01,IF(L1362="q",1,IF(L1362="l",0.01*VLOOKUP(EVID_HNOJENI!N1362,HNOJIVA_ALL!$A$2:$AE$3303,31,FALSE),"CHYBA")))),2)</f>
        <v>#N/A</v>
      </c>
      <c r="Q1362" s="51" t="e">
        <f>ROUND(VLOOKUP(EVID_HNOJENI!N1362,HNOJIVA_ALL!$A$2:$Z$3303,15,FALSE)*K1362*IF(L1362="t",10,IF(L1362="kg",0.01,IF(L1362="q",1,IF(L1362="l",0.01*VLOOKUP(EVID_HNOJENI!N1362,HNOJIVA_ALL!$A$2:$AE$3303,31,FALSE),"CHYBA")))),2)</f>
        <v>#N/A</v>
      </c>
      <c r="R1362" s="51" t="e">
        <f>ROUND(VLOOKUP(EVID_HNOJENI!N1362,HNOJIVA_ALL!$A$2:$Z$3303,16,FALSE)*K1362*IF(L1362="t",10,IF(L1362="kg",0.01,IF(L1362="q",1,IF(L1362="l",0.01*VLOOKUP(EVID_HNOJENI!N1362,HNOJIVA_ALL!$A$2:$AE$3303,31,FALSE),"CHYBA")))),2)</f>
        <v>#N/A</v>
      </c>
      <c r="S1362" s="51" t="e">
        <f>ROUND(VLOOKUP(EVID_HNOJENI!N1362,HNOJIVA_ALL!$A$2:$Z$3303,18,FALSE)*K1362*IF(L1362="t",10,IF(L1362="kg",0.01,IF(L1362="q",1,IF(L1362="l",0.01*VLOOKUP(EVID_HNOJENI!N1362,HNOJIVA_ALL!$A$2:$AE$3303,31,FALSE),"CHYBA")))),2)</f>
        <v>#N/A</v>
      </c>
      <c r="T1362" s="51" t="e">
        <f>ROUND(VLOOKUP(EVID_HNOJENI!N1362,HNOJIVA_ALL!$A$2:$Z$3303,17,FALSE)*K1362*IF(L1362="t",10,IF(L1362="kg",0.01,IF(L1362="q",1,IF(L1362="l",0.01*VLOOKUP(EVID_HNOJENI!N1362,HNOJIVA_ALL!$A$2:$AE$3303,31,FALSE),"CHYBA")))),2)</f>
        <v>#N/A</v>
      </c>
      <c r="U1362" s="51" t="e">
        <f>ROUND(VLOOKUP(EVID_HNOJENI!N1362,HNOJIVA_ALL!$A$2:$Z$3303,20,FALSE)*K1362*IF(L1362="t",10,IF(L1362="kg",0.01,IF(L1362="q",1,IF(L1362="l",0.01*VLOOKUP(EVID_HNOJENI!N1362,HNOJIVA_ALL!$A$2:$AE$3303,31,FALSE),"CHYBA")))),2)</f>
        <v>#N/A</v>
      </c>
    </row>
    <row r="1363" spans="1:21" x14ac:dyDescent="0.2">
      <c r="A1363" s="32"/>
      <c r="B1363" s="45" t="e">
        <f>VLOOKUP($A1363,EVID_OSEVU!$A$1:$M$4972,2,FALSE)</f>
        <v>#N/A</v>
      </c>
      <c r="C1363" s="45" t="e">
        <f>VLOOKUP($A1363,EVID_OSEVU!$A$1:$M$4972,3,FALSE)</f>
        <v>#N/A</v>
      </c>
      <c r="D1363" s="45" t="e">
        <f>VLOOKUP($A1363,EVID_OSEVU!$A$1:$M$4972,4,FALSE)</f>
        <v>#N/A</v>
      </c>
      <c r="E1363" s="45" t="e">
        <f>VLOOKUP($A1363,EVID_OSEVU!$A$1:$M$4972,7,FALSE)</f>
        <v>#N/A</v>
      </c>
      <c r="F1363" s="45" t="e">
        <f>VLOOKUP($A1363,EVID_OSEVU!$A$1:$M$4972,8,FALSE)</f>
        <v>#N/A</v>
      </c>
      <c r="G1363" s="45" t="e">
        <f>VLOOKUP($A1363,EVID_OSEVU!$A$1:$M$4972,11,FALSE)</f>
        <v>#N/A</v>
      </c>
      <c r="H1363" s="35"/>
      <c r="I1363" s="48"/>
      <c r="J1363" s="33" t="e">
        <f>VLOOKUP($A1363,EVID_OSEVU!$A$1:$M$4972,11,FALSE)</f>
        <v>#N/A</v>
      </c>
      <c r="K1363" s="39"/>
      <c r="L1363" s="49"/>
      <c r="M1363" s="89" t="e">
        <f t="shared" si="21"/>
        <v>#N/A</v>
      </c>
      <c r="N1363" s="50"/>
      <c r="O1363" s="37" t="e">
        <f>VLOOKUP(EVID_HNOJENI!N1363,HNOJIVA_ALL!$A$2:$Z$3303,4,FALSE)</f>
        <v>#N/A</v>
      </c>
      <c r="P1363" s="51" t="e">
        <f>ROUND(VLOOKUP(EVID_HNOJENI!N1363,HNOJIVA_ALL!$A$2:$Z$3303,14,FALSE)*K1363*IF(L1363="t",10,IF(L1363="kg",0.01,IF(L1363="q",1,IF(L1363="l",0.01*VLOOKUP(EVID_HNOJENI!N1363,HNOJIVA_ALL!$A$2:$AE$3303,31,FALSE),"CHYBA")))),2)</f>
        <v>#N/A</v>
      </c>
      <c r="Q1363" s="51" t="e">
        <f>ROUND(VLOOKUP(EVID_HNOJENI!N1363,HNOJIVA_ALL!$A$2:$Z$3303,15,FALSE)*K1363*IF(L1363="t",10,IF(L1363="kg",0.01,IF(L1363="q",1,IF(L1363="l",0.01*VLOOKUP(EVID_HNOJENI!N1363,HNOJIVA_ALL!$A$2:$AE$3303,31,FALSE),"CHYBA")))),2)</f>
        <v>#N/A</v>
      </c>
      <c r="R1363" s="51" t="e">
        <f>ROUND(VLOOKUP(EVID_HNOJENI!N1363,HNOJIVA_ALL!$A$2:$Z$3303,16,FALSE)*K1363*IF(L1363="t",10,IF(L1363="kg",0.01,IF(L1363="q",1,IF(L1363="l",0.01*VLOOKUP(EVID_HNOJENI!N1363,HNOJIVA_ALL!$A$2:$AE$3303,31,FALSE),"CHYBA")))),2)</f>
        <v>#N/A</v>
      </c>
      <c r="S1363" s="51" t="e">
        <f>ROUND(VLOOKUP(EVID_HNOJENI!N1363,HNOJIVA_ALL!$A$2:$Z$3303,18,FALSE)*K1363*IF(L1363="t",10,IF(L1363="kg",0.01,IF(L1363="q",1,IF(L1363="l",0.01*VLOOKUP(EVID_HNOJENI!N1363,HNOJIVA_ALL!$A$2:$AE$3303,31,FALSE),"CHYBA")))),2)</f>
        <v>#N/A</v>
      </c>
      <c r="T1363" s="51" t="e">
        <f>ROUND(VLOOKUP(EVID_HNOJENI!N1363,HNOJIVA_ALL!$A$2:$Z$3303,17,FALSE)*K1363*IF(L1363="t",10,IF(L1363="kg",0.01,IF(L1363="q",1,IF(L1363="l",0.01*VLOOKUP(EVID_HNOJENI!N1363,HNOJIVA_ALL!$A$2:$AE$3303,31,FALSE),"CHYBA")))),2)</f>
        <v>#N/A</v>
      </c>
      <c r="U1363" s="51" t="e">
        <f>ROUND(VLOOKUP(EVID_HNOJENI!N1363,HNOJIVA_ALL!$A$2:$Z$3303,20,FALSE)*K1363*IF(L1363="t",10,IF(L1363="kg",0.01,IF(L1363="q",1,IF(L1363="l",0.01*VLOOKUP(EVID_HNOJENI!N1363,HNOJIVA_ALL!$A$2:$AE$3303,31,FALSE),"CHYBA")))),2)</f>
        <v>#N/A</v>
      </c>
    </row>
    <row r="1364" spans="1:21" x14ac:dyDescent="0.2">
      <c r="A1364" s="32"/>
      <c r="B1364" s="45" t="e">
        <f>VLOOKUP($A1364,EVID_OSEVU!$A$1:$M$4972,2,FALSE)</f>
        <v>#N/A</v>
      </c>
      <c r="C1364" s="45" t="e">
        <f>VLOOKUP($A1364,EVID_OSEVU!$A$1:$M$4972,3,FALSE)</f>
        <v>#N/A</v>
      </c>
      <c r="D1364" s="45" t="e">
        <f>VLOOKUP($A1364,EVID_OSEVU!$A$1:$M$4972,4,FALSE)</f>
        <v>#N/A</v>
      </c>
      <c r="E1364" s="45" t="e">
        <f>VLOOKUP($A1364,EVID_OSEVU!$A$1:$M$4972,7,FALSE)</f>
        <v>#N/A</v>
      </c>
      <c r="F1364" s="45" t="e">
        <f>VLOOKUP($A1364,EVID_OSEVU!$A$1:$M$4972,8,FALSE)</f>
        <v>#N/A</v>
      </c>
      <c r="G1364" s="45" t="e">
        <f>VLOOKUP($A1364,EVID_OSEVU!$A$1:$M$4972,11,FALSE)</f>
        <v>#N/A</v>
      </c>
      <c r="H1364" s="35"/>
      <c r="I1364" s="48"/>
      <c r="J1364" s="33" t="e">
        <f>VLOOKUP($A1364,EVID_OSEVU!$A$1:$M$4972,11,FALSE)</f>
        <v>#N/A</v>
      </c>
      <c r="K1364" s="39"/>
      <c r="L1364" s="49"/>
      <c r="M1364" s="89" t="e">
        <f t="shared" si="21"/>
        <v>#N/A</v>
      </c>
      <c r="N1364" s="50"/>
      <c r="O1364" s="37" t="e">
        <f>VLOOKUP(EVID_HNOJENI!N1364,HNOJIVA_ALL!$A$2:$Z$3303,4,FALSE)</f>
        <v>#N/A</v>
      </c>
      <c r="P1364" s="51" t="e">
        <f>ROUND(VLOOKUP(EVID_HNOJENI!N1364,HNOJIVA_ALL!$A$2:$Z$3303,14,FALSE)*K1364*IF(L1364="t",10,IF(L1364="kg",0.01,IF(L1364="q",1,IF(L1364="l",0.01*VLOOKUP(EVID_HNOJENI!N1364,HNOJIVA_ALL!$A$2:$AE$3303,31,FALSE),"CHYBA")))),2)</f>
        <v>#N/A</v>
      </c>
      <c r="Q1364" s="51" t="e">
        <f>ROUND(VLOOKUP(EVID_HNOJENI!N1364,HNOJIVA_ALL!$A$2:$Z$3303,15,FALSE)*K1364*IF(L1364="t",10,IF(L1364="kg",0.01,IF(L1364="q",1,IF(L1364="l",0.01*VLOOKUP(EVID_HNOJENI!N1364,HNOJIVA_ALL!$A$2:$AE$3303,31,FALSE),"CHYBA")))),2)</f>
        <v>#N/A</v>
      </c>
      <c r="R1364" s="51" t="e">
        <f>ROUND(VLOOKUP(EVID_HNOJENI!N1364,HNOJIVA_ALL!$A$2:$Z$3303,16,FALSE)*K1364*IF(L1364="t",10,IF(L1364="kg",0.01,IF(L1364="q",1,IF(L1364="l",0.01*VLOOKUP(EVID_HNOJENI!N1364,HNOJIVA_ALL!$A$2:$AE$3303,31,FALSE),"CHYBA")))),2)</f>
        <v>#N/A</v>
      </c>
      <c r="S1364" s="51" t="e">
        <f>ROUND(VLOOKUP(EVID_HNOJENI!N1364,HNOJIVA_ALL!$A$2:$Z$3303,18,FALSE)*K1364*IF(L1364="t",10,IF(L1364="kg",0.01,IF(L1364="q",1,IF(L1364="l",0.01*VLOOKUP(EVID_HNOJENI!N1364,HNOJIVA_ALL!$A$2:$AE$3303,31,FALSE),"CHYBA")))),2)</f>
        <v>#N/A</v>
      </c>
      <c r="T1364" s="51" t="e">
        <f>ROUND(VLOOKUP(EVID_HNOJENI!N1364,HNOJIVA_ALL!$A$2:$Z$3303,17,FALSE)*K1364*IF(L1364="t",10,IF(L1364="kg",0.01,IF(L1364="q",1,IF(L1364="l",0.01*VLOOKUP(EVID_HNOJENI!N1364,HNOJIVA_ALL!$A$2:$AE$3303,31,FALSE),"CHYBA")))),2)</f>
        <v>#N/A</v>
      </c>
      <c r="U1364" s="51" t="e">
        <f>ROUND(VLOOKUP(EVID_HNOJENI!N1364,HNOJIVA_ALL!$A$2:$Z$3303,20,FALSE)*K1364*IF(L1364="t",10,IF(L1364="kg",0.01,IF(L1364="q",1,IF(L1364="l",0.01*VLOOKUP(EVID_HNOJENI!N1364,HNOJIVA_ALL!$A$2:$AE$3303,31,FALSE),"CHYBA")))),2)</f>
        <v>#N/A</v>
      </c>
    </row>
    <row r="1365" spans="1:21" x14ac:dyDescent="0.2">
      <c r="A1365" s="32"/>
      <c r="B1365" s="45" t="e">
        <f>VLOOKUP($A1365,EVID_OSEVU!$A$1:$M$4972,2,FALSE)</f>
        <v>#N/A</v>
      </c>
      <c r="C1365" s="45" t="e">
        <f>VLOOKUP($A1365,EVID_OSEVU!$A$1:$M$4972,3,FALSE)</f>
        <v>#N/A</v>
      </c>
      <c r="D1365" s="45" t="e">
        <f>VLOOKUP($A1365,EVID_OSEVU!$A$1:$M$4972,4,FALSE)</f>
        <v>#N/A</v>
      </c>
      <c r="E1365" s="45" t="e">
        <f>VLOOKUP($A1365,EVID_OSEVU!$A$1:$M$4972,7,FALSE)</f>
        <v>#N/A</v>
      </c>
      <c r="F1365" s="45" t="e">
        <f>VLOOKUP($A1365,EVID_OSEVU!$A$1:$M$4972,8,FALSE)</f>
        <v>#N/A</v>
      </c>
      <c r="G1365" s="45" t="e">
        <f>VLOOKUP($A1365,EVID_OSEVU!$A$1:$M$4972,11,FALSE)</f>
        <v>#N/A</v>
      </c>
      <c r="H1365" s="35"/>
      <c r="I1365" s="48"/>
      <c r="J1365" s="33" t="e">
        <f>VLOOKUP($A1365,EVID_OSEVU!$A$1:$M$4972,11,FALSE)</f>
        <v>#N/A</v>
      </c>
      <c r="K1365" s="39"/>
      <c r="L1365" s="49"/>
      <c r="M1365" s="89" t="e">
        <f t="shared" si="21"/>
        <v>#N/A</v>
      </c>
      <c r="N1365" s="50"/>
      <c r="O1365" s="37" t="e">
        <f>VLOOKUP(EVID_HNOJENI!N1365,HNOJIVA_ALL!$A$2:$Z$3303,4,FALSE)</f>
        <v>#N/A</v>
      </c>
      <c r="P1365" s="51" t="e">
        <f>ROUND(VLOOKUP(EVID_HNOJENI!N1365,HNOJIVA_ALL!$A$2:$Z$3303,14,FALSE)*K1365*IF(L1365="t",10,IF(L1365="kg",0.01,IF(L1365="q",1,IF(L1365="l",0.01*VLOOKUP(EVID_HNOJENI!N1365,HNOJIVA_ALL!$A$2:$AE$3303,31,FALSE),"CHYBA")))),2)</f>
        <v>#N/A</v>
      </c>
      <c r="Q1365" s="51" t="e">
        <f>ROUND(VLOOKUP(EVID_HNOJENI!N1365,HNOJIVA_ALL!$A$2:$Z$3303,15,FALSE)*K1365*IF(L1365="t",10,IF(L1365="kg",0.01,IF(L1365="q",1,IF(L1365="l",0.01*VLOOKUP(EVID_HNOJENI!N1365,HNOJIVA_ALL!$A$2:$AE$3303,31,FALSE),"CHYBA")))),2)</f>
        <v>#N/A</v>
      </c>
      <c r="R1365" s="51" t="e">
        <f>ROUND(VLOOKUP(EVID_HNOJENI!N1365,HNOJIVA_ALL!$A$2:$Z$3303,16,FALSE)*K1365*IF(L1365="t",10,IF(L1365="kg",0.01,IF(L1365="q",1,IF(L1365="l",0.01*VLOOKUP(EVID_HNOJENI!N1365,HNOJIVA_ALL!$A$2:$AE$3303,31,FALSE),"CHYBA")))),2)</f>
        <v>#N/A</v>
      </c>
      <c r="S1365" s="51" t="e">
        <f>ROUND(VLOOKUP(EVID_HNOJENI!N1365,HNOJIVA_ALL!$A$2:$Z$3303,18,FALSE)*K1365*IF(L1365="t",10,IF(L1365="kg",0.01,IF(L1365="q",1,IF(L1365="l",0.01*VLOOKUP(EVID_HNOJENI!N1365,HNOJIVA_ALL!$A$2:$AE$3303,31,FALSE),"CHYBA")))),2)</f>
        <v>#N/A</v>
      </c>
      <c r="T1365" s="51" t="e">
        <f>ROUND(VLOOKUP(EVID_HNOJENI!N1365,HNOJIVA_ALL!$A$2:$Z$3303,17,FALSE)*K1365*IF(L1365="t",10,IF(L1365="kg",0.01,IF(L1365="q",1,IF(L1365="l",0.01*VLOOKUP(EVID_HNOJENI!N1365,HNOJIVA_ALL!$A$2:$AE$3303,31,FALSE),"CHYBA")))),2)</f>
        <v>#N/A</v>
      </c>
      <c r="U1365" s="51" t="e">
        <f>ROUND(VLOOKUP(EVID_HNOJENI!N1365,HNOJIVA_ALL!$A$2:$Z$3303,20,FALSE)*K1365*IF(L1365="t",10,IF(L1365="kg",0.01,IF(L1365="q",1,IF(L1365="l",0.01*VLOOKUP(EVID_HNOJENI!N1365,HNOJIVA_ALL!$A$2:$AE$3303,31,FALSE),"CHYBA")))),2)</f>
        <v>#N/A</v>
      </c>
    </row>
    <row r="1366" spans="1:21" x14ac:dyDescent="0.2">
      <c r="A1366" s="32"/>
      <c r="B1366" s="45" t="e">
        <f>VLOOKUP($A1366,EVID_OSEVU!$A$1:$M$4972,2,FALSE)</f>
        <v>#N/A</v>
      </c>
      <c r="C1366" s="45" t="e">
        <f>VLOOKUP($A1366,EVID_OSEVU!$A$1:$M$4972,3,FALSE)</f>
        <v>#N/A</v>
      </c>
      <c r="D1366" s="45" t="e">
        <f>VLOOKUP($A1366,EVID_OSEVU!$A$1:$M$4972,4,FALSE)</f>
        <v>#N/A</v>
      </c>
      <c r="E1366" s="45" t="e">
        <f>VLOOKUP($A1366,EVID_OSEVU!$A$1:$M$4972,7,FALSE)</f>
        <v>#N/A</v>
      </c>
      <c r="F1366" s="45" t="e">
        <f>VLOOKUP($A1366,EVID_OSEVU!$A$1:$M$4972,8,FALSE)</f>
        <v>#N/A</v>
      </c>
      <c r="G1366" s="45" t="e">
        <f>VLOOKUP($A1366,EVID_OSEVU!$A$1:$M$4972,11,FALSE)</f>
        <v>#N/A</v>
      </c>
      <c r="H1366" s="35"/>
      <c r="I1366" s="48"/>
      <c r="J1366" s="33" t="e">
        <f>VLOOKUP($A1366,EVID_OSEVU!$A$1:$M$4972,11,FALSE)</f>
        <v>#N/A</v>
      </c>
      <c r="K1366" s="39"/>
      <c r="L1366" s="49"/>
      <c r="M1366" s="89" t="e">
        <f t="shared" si="21"/>
        <v>#N/A</v>
      </c>
      <c r="N1366" s="50"/>
      <c r="O1366" s="37" t="e">
        <f>VLOOKUP(EVID_HNOJENI!N1366,HNOJIVA_ALL!$A$2:$Z$3303,4,FALSE)</f>
        <v>#N/A</v>
      </c>
      <c r="P1366" s="51" t="e">
        <f>ROUND(VLOOKUP(EVID_HNOJENI!N1366,HNOJIVA_ALL!$A$2:$Z$3303,14,FALSE)*K1366*IF(L1366="t",10,IF(L1366="kg",0.01,IF(L1366="q",1,IF(L1366="l",0.01*VLOOKUP(EVID_HNOJENI!N1366,HNOJIVA_ALL!$A$2:$AE$3303,31,FALSE),"CHYBA")))),2)</f>
        <v>#N/A</v>
      </c>
      <c r="Q1366" s="51" t="e">
        <f>ROUND(VLOOKUP(EVID_HNOJENI!N1366,HNOJIVA_ALL!$A$2:$Z$3303,15,FALSE)*K1366*IF(L1366="t",10,IF(L1366="kg",0.01,IF(L1366="q",1,IF(L1366="l",0.01*VLOOKUP(EVID_HNOJENI!N1366,HNOJIVA_ALL!$A$2:$AE$3303,31,FALSE),"CHYBA")))),2)</f>
        <v>#N/A</v>
      </c>
      <c r="R1366" s="51" t="e">
        <f>ROUND(VLOOKUP(EVID_HNOJENI!N1366,HNOJIVA_ALL!$A$2:$Z$3303,16,FALSE)*K1366*IF(L1366="t",10,IF(L1366="kg",0.01,IF(L1366="q",1,IF(L1366="l",0.01*VLOOKUP(EVID_HNOJENI!N1366,HNOJIVA_ALL!$A$2:$AE$3303,31,FALSE),"CHYBA")))),2)</f>
        <v>#N/A</v>
      </c>
      <c r="S1366" s="51" t="e">
        <f>ROUND(VLOOKUP(EVID_HNOJENI!N1366,HNOJIVA_ALL!$A$2:$Z$3303,18,FALSE)*K1366*IF(L1366="t",10,IF(L1366="kg",0.01,IF(L1366="q",1,IF(L1366="l",0.01*VLOOKUP(EVID_HNOJENI!N1366,HNOJIVA_ALL!$A$2:$AE$3303,31,FALSE),"CHYBA")))),2)</f>
        <v>#N/A</v>
      </c>
      <c r="T1366" s="51" t="e">
        <f>ROUND(VLOOKUP(EVID_HNOJENI!N1366,HNOJIVA_ALL!$A$2:$Z$3303,17,FALSE)*K1366*IF(L1366="t",10,IF(L1366="kg",0.01,IF(L1366="q",1,IF(L1366="l",0.01*VLOOKUP(EVID_HNOJENI!N1366,HNOJIVA_ALL!$A$2:$AE$3303,31,FALSE),"CHYBA")))),2)</f>
        <v>#N/A</v>
      </c>
      <c r="U1366" s="51" t="e">
        <f>ROUND(VLOOKUP(EVID_HNOJENI!N1366,HNOJIVA_ALL!$A$2:$Z$3303,20,FALSE)*K1366*IF(L1366="t",10,IF(L1366="kg",0.01,IF(L1366="q",1,IF(L1366="l",0.01*VLOOKUP(EVID_HNOJENI!N1366,HNOJIVA_ALL!$A$2:$AE$3303,31,FALSE),"CHYBA")))),2)</f>
        <v>#N/A</v>
      </c>
    </row>
    <row r="1367" spans="1:21" x14ac:dyDescent="0.2">
      <c r="A1367" s="32"/>
      <c r="B1367" s="45" t="e">
        <f>VLOOKUP($A1367,EVID_OSEVU!$A$1:$M$4972,2,FALSE)</f>
        <v>#N/A</v>
      </c>
      <c r="C1367" s="45" t="e">
        <f>VLOOKUP($A1367,EVID_OSEVU!$A$1:$M$4972,3,FALSE)</f>
        <v>#N/A</v>
      </c>
      <c r="D1367" s="45" t="e">
        <f>VLOOKUP($A1367,EVID_OSEVU!$A$1:$M$4972,4,FALSE)</f>
        <v>#N/A</v>
      </c>
      <c r="E1367" s="45" t="e">
        <f>VLOOKUP($A1367,EVID_OSEVU!$A$1:$M$4972,7,FALSE)</f>
        <v>#N/A</v>
      </c>
      <c r="F1367" s="45" t="e">
        <f>VLOOKUP($A1367,EVID_OSEVU!$A$1:$M$4972,8,FALSE)</f>
        <v>#N/A</v>
      </c>
      <c r="G1367" s="45" t="e">
        <f>VLOOKUP($A1367,EVID_OSEVU!$A$1:$M$4972,11,FALSE)</f>
        <v>#N/A</v>
      </c>
      <c r="H1367" s="35"/>
      <c r="I1367" s="48"/>
      <c r="J1367" s="33" t="e">
        <f>VLOOKUP($A1367,EVID_OSEVU!$A$1:$M$4972,11,FALSE)</f>
        <v>#N/A</v>
      </c>
      <c r="K1367" s="39"/>
      <c r="L1367" s="49"/>
      <c r="M1367" s="89" t="e">
        <f t="shared" si="21"/>
        <v>#N/A</v>
      </c>
      <c r="N1367" s="50"/>
      <c r="O1367" s="37" t="e">
        <f>VLOOKUP(EVID_HNOJENI!N1367,HNOJIVA_ALL!$A$2:$Z$3303,4,FALSE)</f>
        <v>#N/A</v>
      </c>
      <c r="P1367" s="51" t="e">
        <f>ROUND(VLOOKUP(EVID_HNOJENI!N1367,HNOJIVA_ALL!$A$2:$Z$3303,14,FALSE)*K1367*IF(L1367="t",10,IF(L1367="kg",0.01,IF(L1367="q",1,IF(L1367="l",0.01*VLOOKUP(EVID_HNOJENI!N1367,HNOJIVA_ALL!$A$2:$AE$3303,31,FALSE),"CHYBA")))),2)</f>
        <v>#N/A</v>
      </c>
      <c r="Q1367" s="51" t="e">
        <f>ROUND(VLOOKUP(EVID_HNOJENI!N1367,HNOJIVA_ALL!$A$2:$Z$3303,15,FALSE)*K1367*IF(L1367="t",10,IF(L1367="kg",0.01,IF(L1367="q",1,IF(L1367="l",0.01*VLOOKUP(EVID_HNOJENI!N1367,HNOJIVA_ALL!$A$2:$AE$3303,31,FALSE),"CHYBA")))),2)</f>
        <v>#N/A</v>
      </c>
      <c r="R1367" s="51" t="e">
        <f>ROUND(VLOOKUP(EVID_HNOJENI!N1367,HNOJIVA_ALL!$A$2:$Z$3303,16,FALSE)*K1367*IF(L1367="t",10,IF(L1367="kg",0.01,IF(L1367="q",1,IF(L1367="l",0.01*VLOOKUP(EVID_HNOJENI!N1367,HNOJIVA_ALL!$A$2:$AE$3303,31,FALSE),"CHYBA")))),2)</f>
        <v>#N/A</v>
      </c>
      <c r="S1367" s="51" t="e">
        <f>ROUND(VLOOKUP(EVID_HNOJENI!N1367,HNOJIVA_ALL!$A$2:$Z$3303,18,FALSE)*K1367*IF(L1367="t",10,IF(L1367="kg",0.01,IF(L1367="q",1,IF(L1367="l",0.01*VLOOKUP(EVID_HNOJENI!N1367,HNOJIVA_ALL!$A$2:$AE$3303,31,FALSE),"CHYBA")))),2)</f>
        <v>#N/A</v>
      </c>
      <c r="T1367" s="51" t="e">
        <f>ROUND(VLOOKUP(EVID_HNOJENI!N1367,HNOJIVA_ALL!$A$2:$Z$3303,17,FALSE)*K1367*IF(L1367="t",10,IF(L1367="kg",0.01,IF(L1367="q",1,IF(L1367="l",0.01*VLOOKUP(EVID_HNOJENI!N1367,HNOJIVA_ALL!$A$2:$AE$3303,31,FALSE),"CHYBA")))),2)</f>
        <v>#N/A</v>
      </c>
      <c r="U1367" s="51" t="e">
        <f>ROUND(VLOOKUP(EVID_HNOJENI!N1367,HNOJIVA_ALL!$A$2:$Z$3303,20,FALSE)*K1367*IF(L1367="t",10,IF(L1367="kg",0.01,IF(L1367="q",1,IF(L1367="l",0.01*VLOOKUP(EVID_HNOJENI!N1367,HNOJIVA_ALL!$A$2:$AE$3303,31,FALSE),"CHYBA")))),2)</f>
        <v>#N/A</v>
      </c>
    </row>
    <row r="1368" spans="1:21" x14ac:dyDescent="0.2">
      <c r="A1368" s="32"/>
      <c r="B1368" s="45" t="e">
        <f>VLOOKUP($A1368,EVID_OSEVU!$A$1:$M$4972,2,FALSE)</f>
        <v>#N/A</v>
      </c>
      <c r="C1368" s="45" t="e">
        <f>VLOOKUP($A1368,EVID_OSEVU!$A$1:$M$4972,3,FALSE)</f>
        <v>#N/A</v>
      </c>
      <c r="D1368" s="45" t="e">
        <f>VLOOKUP($A1368,EVID_OSEVU!$A$1:$M$4972,4,FALSE)</f>
        <v>#N/A</v>
      </c>
      <c r="E1368" s="45" t="e">
        <f>VLOOKUP($A1368,EVID_OSEVU!$A$1:$M$4972,7,FALSE)</f>
        <v>#N/A</v>
      </c>
      <c r="F1368" s="45" t="e">
        <f>VLOOKUP($A1368,EVID_OSEVU!$A$1:$M$4972,8,FALSE)</f>
        <v>#N/A</v>
      </c>
      <c r="G1368" s="45" t="e">
        <f>VLOOKUP($A1368,EVID_OSEVU!$A$1:$M$4972,11,FALSE)</f>
        <v>#N/A</v>
      </c>
      <c r="H1368" s="35"/>
      <c r="I1368" s="48"/>
      <c r="J1368" s="33" t="e">
        <f>VLOOKUP($A1368,EVID_OSEVU!$A$1:$M$4972,11,FALSE)</f>
        <v>#N/A</v>
      </c>
      <c r="K1368" s="39"/>
      <c r="L1368" s="49"/>
      <c r="M1368" s="89" t="e">
        <f t="shared" si="21"/>
        <v>#N/A</v>
      </c>
      <c r="N1368" s="50"/>
      <c r="O1368" s="37" t="e">
        <f>VLOOKUP(EVID_HNOJENI!N1368,HNOJIVA_ALL!$A$2:$Z$3303,4,FALSE)</f>
        <v>#N/A</v>
      </c>
      <c r="P1368" s="51" t="e">
        <f>ROUND(VLOOKUP(EVID_HNOJENI!N1368,HNOJIVA_ALL!$A$2:$Z$3303,14,FALSE)*K1368*IF(L1368="t",10,IF(L1368="kg",0.01,IF(L1368="q",1,IF(L1368="l",0.01*VLOOKUP(EVID_HNOJENI!N1368,HNOJIVA_ALL!$A$2:$AE$3303,31,FALSE),"CHYBA")))),2)</f>
        <v>#N/A</v>
      </c>
      <c r="Q1368" s="51" t="e">
        <f>ROUND(VLOOKUP(EVID_HNOJENI!N1368,HNOJIVA_ALL!$A$2:$Z$3303,15,FALSE)*K1368*IF(L1368="t",10,IF(L1368="kg",0.01,IF(L1368="q",1,IF(L1368="l",0.01*VLOOKUP(EVID_HNOJENI!N1368,HNOJIVA_ALL!$A$2:$AE$3303,31,FALSE),"CHYBA")))),2)</f>
        <v>#N/A</v>
      </c>
      <c r="R1368" s="51" t="e">
        <f>ROUND(VLOOKUP(EVID_HNOJENI!N1368,HNOJIVA_ALL!$A$2:$Z$3303,16,FALSE)*K1368*IF(L1368="t",10,IF(L1368="kg",0.01,IF(L1368="q",1,IF(L1368="l",0.01*VLOOKUP(EVID_HNOJENI!N1368,HNOJIVA_ALL!$A$2:$AE$3303,31,FALSE),"CHYBA")))),2)</f>
        <v>#N/A</v>
      </c>
      <c r="S1368" s="51" t="e">
        <f>ROUND(VLOOKUP(EVID_HNOJENI!N1368,HNOJIVA_ALL!$A$2:$Z$3303,18,FALSE)*K1368*IF(L1368="t",10,IF(L1368="kg",0.01,IF(L1368="q",1,IF(L1368="l",0.01*VLOOKUP(EVID_HNOJENI!N1368,HNOJIVA_ALL!$A$2:$AE$3303,31,FALSE),"CHYBA")))),2)</f>
        <v>#N/A</v>
      </c>
      <c r="T1368" s="51" t="e">
        <f>ROUND(VLOOKUP(EVID_HNOJENI!N1368,HNOJIVA_ALL!$A$2:$Z$3303,17,FALSE)*K1368*IF(L1368="t",10,IF(L1368="kg",0.01,IF(L1368="q",1,IF(L1368="l",0.01*VLOOKUP(EVID_HNOJENI!N1368,HNOJIVA_ALL!$A$2:$AE$3303,31,FALSE),"CHYBA")))),2)</f>
        <v>#N/A</v>
      </c>
      <c r="U1368" s="51" t="e">
        <f>ROUND(VLOOKUP(EVID_HNOJENI!N1368,HNOJIVA_ALL!$A$2:$Z$3303,20,FALSE)*K1368*IF(L1368="t",10,IF(L1368="kg",0.01,IF(L1368="q",1,IF(L1368="l",0.01*VLOOKUP(EVID_HNOJENI!N1368,HNOJIVA_ALL!$A$2:$AE$3303,31,FALSE),"CHYBA")))),2)</f>
        <v>#N/A</v>
      </c>
    </row>
    <row r="1369" spans="1:21" x14ac:dyDescent="0.2">
      <c r="A1369" s="32"/>
      <c r="B1369" s="45" t="e">
        <f>VLOOKUP($A1369,EVID_OSEVU!$A$1:$M$4972,2,FALSE)</f>
        <v>#N/A</v>
      </c>
      <c r="C1369" s="45" t="e">
        <f>VLOOKUP($A1369,EVID_OSEVU!$A$1:$M$4972,3,FALSE)</f>
        <v>#N/A</v>
      </c>
      <c r="D1369" s="45" t="e">
        <f>VLOOKUP($A1369,EVID_OSEVU!$A$1:$M$4972,4,FALSE)</f>
        <v>#N/A</v>
      </c>
      <c r="E1369" s="45" t="e">
        <f>VLOOKUP($A1369,EVID_OSEVU!$A$1:$M$4972,7,FALSE)</f>
        <v>#N/A</v>
      </c>
      <c r="F1369" s="45" t="e">
        <f>VLOOKUP($A1369,EVID_OSEVU!$A$1:$M$4972,8,FALSE)</f>
        <v>#N/A</v>
      </c>
      <c r="G1369" s="45" t="e">
        <f>VLOOKUP($A1369,EVID_OSEVU!$A$1:$M$4972,11,FALSE)</f>
        <v>#N/A</v>
      </c>
      <c r="H1369" s="35"/>
      <c r="I1369" s="48"/>
      <c r="J1369" s="33" t="e">
        <f>VLOOKUP($A1369,EVID_OSEVU!$A$1:$M$4972,11,FALSE)</f>
        <v>#N/A</v>
      </c>
      <c r="K1369" s="39"/>
      <c r="L1369" s="49"/>
      <c r="M1369" s="89" t="e">
        <f t="shared" si="21"/>
        <v>#N/A</v>
      </c>
      <c r="N1369" s="50"/>
      <c r="O1369" s="37" t="e">
        <f>VLOOKUP(EVID_HNOJENI!N1369,HNOJIVA_ALL!$A$2:$Z$3303,4,FALSE)</f>
        <v>#N/A</v>
      </c>
      <c r="P1369" s="51" t="e">
        <f>ROUND(VLOOKUP(EVID_HNOJENI!N1369,HNOJIVA_ALL!$A$2:$Z$3303,14,FALSE)*K1369*IF(L1369="t",10,IF(L1369="kg",0.01,IF(L1369="q",1,IF(L1369="l",0.01*VLOOKUP(EVID_HNOJENI!N1369,HNOJIVA_ALL!$A$2:$AE$3303,31,FALSE),"CHYBA")))),2)</f>
        <v>#N/A</v>
      </c>
      <c r="Q1369" s="51" t="e">
        <f>ROUND(VLOOKUP(EVID_HNOJENI!N1369,HNOJIVA_ALL!$A$2:$Z$3303,15,FALSE)*K1369*IF(L1369="t",10,IF(L1369="kg",0.01,IF(L1369="q",1,IF(L1369="l",0.01*VLOOKUP(EVID_HNOJENI!N1369,HNOJIVA_ALL!$A$2:$AE$3303,31,FALSE),"CHYBA")))),2)</f>
        <v>#N/A</v>
      </c>
      <c r="R1369" s="51" t="e">
        <f>ROUND(VLOOKUP(EVID_HNOJENI!N1369,HNOJIVA_ALL!$A$2:$Z$3303,16,FALSE)*K1369*IF(L1369="t",10,IF(L1369="kg",0.01,IF(L1369="q",1,IF(L1369="l",0.01*VLOOKUP(EVID_HNOJENI!N1369,HNOJIVA_ALL!$A$2:$AE$3303,31,FALSE),"CHYBA")))),2)</f>
        <v>#N/A</v>
      </c>
      <c r="S1369" s="51" t="e">
        <f>ROUND(VLOOKUP(EVID_HNOJENI!N1369,HNOJIVA_ALL!$A$2:$Z$3303,18,FALSE)*K1369*IF(L1369="t",10,IF(L1369="kg",0.01,IF(L1369="q",1,IF(L1369="l",0.01*VLOOKUP(EVID_HNOJENI!N1369,HNOJIVA_ALL!$A$2:$AE$3303,31,FALSE),"CHYBA")))),2)</f>
        <v>#N/A</v>
      </c>
      <c r="T1369" s="51" t="e">
        <f>ROUND(VLOOKUP(EVID_HNOJENI!N1369,HNOJIVA_ALL!$A$2:$Z$3303,17,FALSE)*K1369*IF(L1369="t",10,IF(L1369="kg",0.01,IF(L1369="q",1,IF(L1369="l",0.01*VLOOKUP(EVID_HNOJENI!N1369,HNOJIVA_ALL!$A$2:$AE$3303,31,FALSE),"CHYBA")))),2)</f>
        <v>#N/A</v>
      </c>
      <c r="U1369" s="51" t="e">
        <f>ROUND(VLOOKUP(EVID_HNOJENI!N1369,HNOJIVA_ALL!$A$2:$Z$3303,20,FALSE)*K1369*IF(L1369="t",10,IF(L1369="kg",0.01,IF(L1369="q",1,IF(L1369="l",0.01*VLOOKUP(EVID_HNOJENI!N1369,HNOJIVA_ALL!$A$2:$AE$3303,31,FALSE),"CHYBA")))),2)</f>
        <v>#N/A</v>
      </c>
    </row>
    <row r="1370" spans="1:21" x14ac:dyDescent="0.2">
      <c r="A1370" s="32"/>
      <c r="B1370" s="45" t="e">
        <f>VLOOKUP($A1370,EVID_OSEVU!$A$1:$M$4972,2,FALSE)</f>
        <v>#N/A</v>
      </c>
      <c r="C1370" s="45" t="e">
        <f>VLOOKUP($A1370,EVID_OSEVU!$A$1:$M$4972,3,FALSE)</f>
        <v>#N/A</v>
      </c>
      <c r="D1370" s="45" t="e">
        <f>VLOOKUP($A1370,EVID_OSEVU!$A$1:$M$4972,4,FALSE)</f>
        <v>#N/A</v>
      </c>
      <c r="E1370" s="45" t="e">
        <f>VLOOKUP($A1370,EVID_OSEVU!$A$1:$M$4972,7,FALSE)</f>
        <v>#N/A</v>
      </c>
      <c r="F1370" s="45" t="e">
        <f>VLOOKUP($A1370,EVID_OSEVU!$A$1:$M$4972,8,FALSE)</f>
        <v>#N/A</v>
      </c>
      <c r="G1370" s="45" t="e">
        <f>VLOOKUP($A1370,EVID_OSEVU!$A$1:$M$4972,11,FALSE)</f>
        <v>#N/A</v>
      </c>
      <c r="H1370" s="35"/>
      <c r="I1370" s="48"/>
      <c r="J1370" s="33" t="e">
        <f>VLOOKUP($A1370,EVID_OSEVU!$A$1:$M$4972,11,FALSE)</f>
        <v>#N/A</v>
      </c>
      <c r="K1370" s="39"/>
      <c r="L1370" s="49"/>
      <c r="M1370" s="89" t="e">
        <f t="shared" si="21"/>
        <v>#N/A</v>
      </c>
      <c r="N1370" s="50"/>
      <c r="O1370" s="37" t="e">
        <f>VLOOKUP(EVID_HNOJENI!N1370,HNOJIVA_ALL!$A$2:$Z$3303,4,FALSE)</f>
        <v>#N/A</v>
      </c>
      <c r="P1370" s="51" t="e">
        <f>ROUND(VLOOKUP(EVID_HNOJENI!N1370,HNOJIVA_ALL!$A$2:$Z$3303,14,FALSE)*K1370*IF(L1370="t",10,IF(L1370="kg",0.01,IF(L1370="q",1,IF(L1370="l",0.01*VLOOKUP(EVID_HNOJENI!N1370,HNOJIVA_ALL!$A$2:$AE$3303,31,FALSE),"CHYBA")))),2)</f>
        <v>#N/A</v>
      </c>
      <c r="Q1370" s="51" t="e">
        <f>ROUND(VLOOKUP(EVID_HNOJENI!N1370,HNOJIVA_ALL!$A$2:$Z$3303,15,FALSE)*K1370*IF(L1370="t",10,IF(L1370="kg",0.01,IF(L1370="q",1,IF(L1370="l",0.01*VLOOKUP(EVID_HNOJENI!N1370,HNOJIVA_ALL!$A$2:$AE$3303,31,FALSE),"CHYBA")))),2)</f>
        <v>#N/A</v>
      </c>
      <c r="R1370" s="51" t="e">
        <f>ROUND(VLOOKUP(EVID_HNOJENI!N1370,HNOJIVA_ALL!$A$2:$Z$3303,16,FALSE)*K1370*IF(L1370="t",10,IF(L1370="kg",0.01,IF(L1370="q",1,IF(L1370="l",0.01*VLOOKUP(EVID_HNOJENI!N1370,HNOJIVA_ALL!$A$2:$AE$3303,31,FALSE),"CHYBA")))),2)</f>
        <v>#N/A</v>
      </c>
      <c r="S1370" s="51" t="e">
        <f>ROUND(VLOOKUP(EVID_HNOJENI!N1370,HNOJIVA_ALL!$A$2:$Z$3303,18,FALSE)*K1370*IF(L1370="t",10,IF(L1370="kg",0.01,IF(L1370="q",1,IF(L1370="l",0.01*VLOOKUP(EVID_HNOJENI!N1370,HNOJIVA_ALL!$A$2:$AE$3303,31,FALSE),"CHYBA")))),2)</f>
        <v>#N/A</v>
      </c>
      <c r="T1370" s="51" t="e">
        <f>ROUND(VLOOKUP(EVID_HNOJENI!N1370,HNOJIVA_ALL!$A$2:$Z$3303,17,FALSE)*K1370*IF(L1370="t",10,IF(L1370="kg",0.01,IF(L1370="q",1,IF(L1370="l",0.01*VLOOKUP(EVID_HNOJENI!N1370,HNOJIVA_ALL!$A$2:$AE$3303,31,FALSE),"CHYBA")))),2)</f>
        <v>#N/A</v>
      </c>
      <c r="U1370" s="51" t="e">
        <f>ROUND(VLOOKUP(EVID_HNOJENI!N1370,HNOJIVA_ALL!$A$2:$Z$3303,20,FALSE)*K1370*IF(L1370="t",10,IF(L1370="kg",0.01,IF(L1370="q",1,IF(L1370="l",0.01*VLOOKUP(EVID_HNOJENI!N1370,HNOJIVA_ALL!$A$2:$AE$3303,31,FALSE),"CHYBA")))),2)</f>
        <v>#N/A</v>
      </c>
    </row>
    <row r="1371" spans="1:21" x14ac:dyDescent="0.2">
      <c r="A1371" s="32"/>
      <c r="B1371" s="45" t="e">
        <f>VLOOKUP($A1371,EVID_OSEVU!$A$1:$M$4972,2,FALSE)</f>
        <v>#N/A</v>
      </c>
      <c r="C1371" s="45" t="e">
        <f>VLOOKUP($A1371,EVID_OSEVU!$A$1:$M$4972,3,FALSE)</f>
        <v>#N/A</v>
      </c>
      <c r="D1371" s="45" t="e">
        <f>VLOOKUP($A1371,EVID_OSEVU!$A$1:$M$4972,4,FALSE)</f>
        <v>#N/A</v>
      </c>
      <c r="E1371" s="45" t="e">
        <f>VLOOKUP($A1371,EVID_OSEVU!$A$1:$M$4972,7,FALSE)</f>
        <v>#N/A</v>
      </c>
      <c r="F1371" s="45" t="e">
        <f>VLOOKUP($A1371,EVID_OSEVU!$A$1:$M$4972,8,FALSE)</f>
        <v>#N/A</v>
      </c>
      <c r="G1371" s="45" t="e">
        <f>VLOOKUP($A1371,EVID_OSEVU!$A$1:$M$4972,11,FALSE)</f>
        <v>#N/A</v>
      </c>
      <c r="H1371" s="35"/>
      <c r="I1371" s="48"/>
      <c r="J1371" s="33" t="e">
        <f>VLOOKUP($A1371,EVID_OSEVU!$A$1:$M$4972,11,FALSE)</f>
        <v>#N/A</v>
      </c>
      <c r="K1371" s="39"/>
      <c r="L1371" s="49"/>
      <c r="M1371" s="89" t="e">
        <f t="shared" si="21"/>
        <v>#N/A</v>
      </c>
      <c r="N1371" s="50"/>
      <c r="O1371" s="37" t="e">
        <f>VLOOKUP(EVID_HNOJENI!N1371,HNOJIVA_ALL!$A$2:$Z$3303,4,FALSE)</f>
        <v>#N/A</v>
      </c>
      <c r="P1371" s="51" t="e">
        <f>ROUND(VLOOKUP(EVID_HNOJENI!N1371,HNOJIVA_ALL!$A$2:$Z$3303,14,FALSE)*K1371*IF(L1371="t",10,IF(L1371="kg",0.01,IF(L1371="q",1,IF(L1371="l",0.01*VLOOKUP(EVID_HNOJENI!N1371,HNOJIVA_ALL!$A$2:$AE$3303,31,FALSE),"CHYBA")))),2)</f>
        <v>#N/A</v>
      </c>
      <c r="Q1371" s="51" t="e">
        <f>ROUND(VLOOKUP(EVID_HNOJENI!N1371,HNOJIVA_ALL!$A$2:$Z$3303,15,FALSE)*K1371*IF(L1371="t",10,IF(L1371="kg",0.01,IF(L1371="q",1,IF(L1371="l",0.01*VLOOKUP(EVID_HNOJENI!N1371,HNOJIVA_ALL!$A$2:$AE$3303,31,FALSE),"CHYBA")))),2)</f>
        <v>#N/A</v>
      </c>
      <c r="R1371" s="51" t="e">
        <f>ROUND(VLOOKUP(EVID_HNOJENI!N1371,HNOJIVA_ALL!$A$2:$Z$3303,16,FALSE)*K1371*IF(L1371="t",10,IF(L1371="kg",0.01,IF(L1371="q",1,IF(L1371="l",0.01*VLOOKUP(EVID_HNOJENI!N1371,HNOJIVA_ALL!$A$2:$AE$3303,31,FALSE),"CHYBA")))),2)</f>
        <v>#N/A</v>
      </c>
      <c r="S1371" s="51" t="e">
        <f>ROUND(VLOOKUP(EVID_HNOJENI!N1371,HNOJIVA_ALL!$A$2:$Z$3303,18,FALSE)*K1371*IF(L1371="t",10,IF(L1371="kg",0.01,IF(L1371="q",1,IF(L1371="l",0.01*VLOOKUP(EVID_HNOJENI!N1371,HNOJIVA_ALL!$A$2:$AE$3303,31,FALSE),"CHYBA")))),2)</f>
        <v>#N/A</v>
      </c>
      <c r="T1371" s="51" t="e">
        <f>ROUND(VLOOKUP(EVID_HNOJENI!N1371,HNOJIVA_ALL!$A$2:$Z$3303,17,FALSE)*K1371*IF(L1371="t",10,IF(L1371="kg",0.01,IF(L1371="q",1,IF(L1371="l",0.01*VLOOKUP(EVID_HNOJENI!N1371,HNOJIVA_ALL!$A$2:$AE$3303,31,FALSE),"CHYBA")))),2)</f>
        <v>#N/A</v>
      </c>
      <c r="U1371" s="51" t="e">
        <f>ROUND(VLOOKUP(EVID_HNOJENI!N1371,HNOJIVA_ALL!$A$2:$Z$3303,20,FALSE)*K1371*IF(L1371="t",10,IF(L1371="kg",0.01,IF(L1371="q",1,IF(L1371="l",0.01*VLOOKUP(EVID_HNOJENI!N1371,HNOJIVA_ALL!$A$2:$AE$3303,31,FALSE),"CHYBA")))),2)</f>
        <v>#N/A</v>
      </c>
    </row>
    <row r="1372" spans="1:21" x14ac:dyDescent="0.2">
      <c r="A1372" s="32"/>
      <c r="B1372" s="45" t="e">
        <f>VLOOKUP($A1372,EVID_OSEVU!$A$1:$M$4972,2,FALSE)</f>
        <v>#N/A</v>
      </c>
      <c r="C1372" s="45" t="e">
        <f>VLOOKUP($A1372,EVID_OSEVU!$A$1:$M$4972,3,FALSE)</f>
        <v>#N/A</v>
      </c>
      <c r="D1372" s="45" t="e">
        <f>VLOOKUP($A1372,EVID_OSEVU!$A$1:$M$4972,4,FALSE)</f>
        <v>#N/A</v>
      </c>
      <c r="E1372" s="45" t="e">
        <f>VLOOKUP($A1372,EVID_OSEVU!$A$1:$M$4972,7,FALSE)</f>
        <v>#N/A</v>
      </c>
      <c r="F1372" s="45" t="e">
        <f>VLOOKUP($A1372,EVID_OSEVU!$A$1:$M$4972,8,FALSE)</f>
        <v>#N/A</v>
      </c>
      <c r="G1372" s="45" t="e">
        <f>VLOOKUP($A1372,EVID_OSEVU!$A$1:$M$4972,11,FALSE)</f>
        <v>#N/A</v>
      </c>
      <c r="H1372" s="35"/>
      <c r="I1372" s="48"/>
      <c r="J1372" s="33" t="e">
        <f>VLOOKUP($A1372,EVID_OSEVU!$A$1:$M$4972,11,FALSE)</f>
        <v>#N/A</v>
      </c>
      <c r="K1372" s="39"/>
      <c r="L1372" s="49"/>
      <c r="M1372" s="89" t="e">
        <f t="shared" si="21"/>
        <v>#N/A</v>
      </c>
      <c r="N1372" s="50"/>
      <c r="O1372" s="37" t="e">
        <f>VLOOKUP(EVID_HNOJENI!N1372,HNOJIVA_ALL!$A$2:$Z$3303,4,FALSE)</f>
        <v>#N/A</v>
      </c>
      <c r="P1372" s="51" t="e">
        <f>ROUND(VLOOKUP(EVID_HNOJENI!N1372,HNOJIVA_ALL!$A$2:$Z$3303,14,FALSE)*K1372*IF(L1372="t",10,IF(L1372="kg",0.01,IF(L1372="q",1,IF(L1372="l",0.01*VLOOKUP(EVID_HNOJENI!N1372,HNOJIVA_ALL!$A$2:$AE$3303,31,FALSE),"CHYBA")))),2)</f>
        <v>#N/A</v>
      </c>
      <c r="Q1372" s="51" t="e">
        <f>ROUND(VLOOKUP(EVID_HNOJENI!N1372,HNOJIVA_ALL!$A$2:$Z$3303,15,FALSE)*K1372*IF(L1372="t",10,IF(L1372="kg",0.01,IF(L1372="q",1,IF(L1372="l",0.01*VLOOKUP(EVID_HNOJENI!N1372,HNOJIVA_ALL!$A$2:$AE$3303,31,FALSE),"CHYBA")))),2)</f>
        <v>#N/A</v>
      </c>
      <c r="R1372" s="51" t="e">
        <f>ROUND(VLOOKUP(EVID_HNOJENI!N1372,HNOJIVA_ALL!$A$2:$Z$3303,16,FALSE)*K1372*IF(L1372="t",10,IF(L1372="kg",0.01,IF(L1372="q",1,IF(L1372="l",0.01*VLOOKUP(EVID_HNOJENI!N1372,HNOJIVA_ALL!$A$2:$AE$3303,31,FALSE),"CHYBA")))),2)</f>
        <v>#N/A</v>
      </c>
      <c r="S1372" s="51" t="e">
        <f>ROUND(VLOOKUP(EVID_HNOJENI!N1372,HNOJIVA_ALL!$A$2:$Z$3303,18,FALSE)*K1372*IF(L1372="t",10,IF(L1372="kg",0.01,IF(L1372="q",1,IF(L1372="l",0.01*VLOOKUP(EVID_HNOJENI!N1372,HNOJIVA_ALL!$A$2:$AE$3303,31,FALSE),"CHYBA")))),2)</f>
        <v>#N/A</v>
      </c>
      <c r="T1372" s="51" t="e">
        <f>ROUND(VLOOKUP(EVID_HNOJENI!N1372,HNOJIVA_ALL!$A$2:$Z$3303,17,FALSE)*K1372*IF(L1372="t",10,IF(L1372="kg",0.01,IF(L1372="q",1,IF(L1372="l",0.01*VLOOKUP(EVID_HNOJENI!N1372,HNOJIVA_ALL!$A$2:$AE$3303,31,FALSE),"CHYBA")))),2)</f>
        <v>#N/A</v>
      </c>
      <c r="U1372" s="51" t="e">
        <f>ROUND(VLOOKUP(EVID_HNOJENI!N1372,HNOJIVA_ALL!$A$2:$Z$3303,20,FALSE)*K1372*IF(L1372="t",10,IF(L1372="kg",0.01,IF(L1372="q",1,IF(L1372="l",0.01*VLOOKUP(EVID_HNOJENI!N1372,HNOJIVA_ALL!$A$2:$AE$3303,31,FALSE),"CHYBA")))),2)</f>
        <v>#N/A</v>
      </c>
    </row>
    <row r="1373" spans="1:21" x14ac:dyDescent="0.2">
      <c r="A1373" s="32"/>
      <c r="B1373" s="45" t="e">
        <f>VLOOKUP($A1373,EVID_OSEVU!$A$1:$M$4972,2,FALSE)</f>
        <v>#N/A</v>
      </c>
      <c r="C1373" s="45" t="e">
        <f>VLOOKUP($A1373,EVID_OSEVU!$A$1:$M$4972,3,FALSE)</f>
        <v>#N/A</v>
      </c>
      <c r="D1373" s="45" t="e">
        <f>VLOOKUP($A1373,EVID_OSEVU!$A$1:$M$4972,4,FALSE)</f>
        <v>#N/A</v>
      </c>
      <c r="E1373" s="45" t="e">
        <f>VLOOKUP($A1373,EVID_OSEVU!$A$1:$M$4972,7,FALSE)</f>
        <v>#N/A</v>
      </c>
      <c r="F1373" s="45" t="e">
        <f>VLOOKUP($A1373,EVID_OSEVU!$A$1:$M$4972,8,FALSE)</f>
        <v>#N/A</v>
      </c>
      <c r="G1373" s="45" t="e">
        <f>VLOOKUP($A1373,EVID_OSEVU!$A$1:$M$4972,11,FALSE)</f>
        <v>#N/A</v>
      </c>
      <c r="H1373" s="35"/>
      <c r="I1373" s="48"/>
      <c r="J1373" s="33" t="e">
        <f>VLOOKUP($A1373,EVID_OSEVU!$A$1:$M$4972,11,FALSE)</f>
        <v>#N/A</v>
      </c>
      <c r="K1373" s="39"/>
      <c r="L1373" s="49"/>
      <c r="M1373" s="89" t="e">
        <f t="shared" si="21"/>
        <v>#N/A</v>
      </c>
      <c r="N1373" s="50"/>
      <c r="O1373" s="37" t="e">
        <f>VLOOKUP(EVID_HNOJENI!N1373,HNOJIVA_ALL!$A$2:$Z$3303,4,FALSE)</f>
        <v>#N/A</v>
      </c>
      <c r="P1373" s="51" t="e">
        <f>ROUND(VLOOKUP(EVID_HNOJENI!N1373,HNOJIVA_ALL!$A$2:$Z$3303,14,FALSE)*K1373*IF(L1373="t",10,IF(L1373="kg",0.01,IF(L1373="q",1,IF(L1373="l",0.01*VLOOKUP(EVID_HNOJENI!N1373,HNOJIVA_ALL!$A$2:$AE$3303,31,FALSE),"CHYBA")))),2)</f>
        <v>#N/A</v>
      </c>
      <c r="Q1373" s="51" t="e">
        <f>ROUND(VLOOKUP(EVID_HNOJENI!N1373,HNOJIVA_ALL!$A$2:$Z$3303,15,FALSE)*K1373*IF(L1373="t",10,IF(L1373="kg",0.01,IF(L1373="q",1,IF(L1373="l",0.01*VLOOKUP(EVID_HNOJENI!N1373,HNOJIVA_ALL!$A$2:$AE$3303,31,FALSE),"CHYBA")))),2)</f>
        <v>#N/A</v>
      </c>
      <c r="R1373" s="51" t="e">
        <f>ROUND(VLOOKUP(EVID_HNOJENI!N1373,HNOJIVA_ALL!$A$2:$Z$3303,16,FALSE)*K1373*IF(L1373="t",10,IF(L1373="kg",0.01,IF(L1373="q",1,IF(L1373="l",0.01*VLOOKUP(EVID_HNOJENI!N1373,HNOJIVA_ALL!$A$2:$AE$3303,31,FALSE),"CHYBA")))),2)</f>
        <v>#N/A</v>
      </c>
      <c r="S1373" s="51" t="e">
        <f>ROUND(VLOOKUP(EVID_HNOJENI!N1373,HNOJIVA_ALL!$A$2:$Z$3303,18,FALSE)*K1373*IF(L1373="t",10,IF(L1373="kg",0.01,IF(L1373="q",1,IF(L1373="l",0.01*VLOOKUP(EVID_HNOJENI!N1373,HNOJIVA_ALL!$A$2:$AE$3303,31,FALSE),"CHYBA")))),2)</f>
        <v>#N/A</v>
      </c>
      <c r="T1373" s="51" t="e">
        <f>ROUND(VLOOKUP(EVID_HNOJENI!N1373,HNOJIVA_ALL!$A$2:$Z$3303,17,FALSE)*K1373*IF(L1373="t",10,IF(L1373="kg",0.01,IF(L1373="q",1,IF(L1373="l",0.01*VLOOKUP(EVID_HNOJENI!N1373,HNOJIVA_ALL!$A$2:$AE$3303,31,FALSE),"CHYBA")))),2)</f>
        <v>#N/A</v>
      </c>
      <c r="U1373" s="51" t="e">
        <f>ROUND(VLOOKUP(EVID_HNOJENI!N1373,HNOJIVA_ALL!$A$2:$Z$3303,20,FALSE)*K1373*IF(L1373="t",10,IF(L1373="kg",0.01,IF(L1373="q",1,IF(L1373="l",0.01*VLOOKUP(EVID_HNOJENI!N1373,HNOJIVA_ALL!$A$2:$AE$3303,31,FALSE),"CHYBA")))),2)</f>
        <v>#N/A</v>
      </c>
    </row>
    <row r="1374" spans="1:21" x14ac:dyDescent="0.2">
      <c r="A1374" s="32"/>
      <c r="B1374" s="45" t="e">
        <f>VLOOKUP($A1374,EVID_OSEVU!$A$1:$M$4972,2,FALSE)</f>
        <v>#N/A</v>
      </c>
      <c r="C1374" s="45" t="e">
        <f>VLOOKUP($A1374,EVID_OSEVU!$A$1:$M$4972,3,FALSE)</f>
        <v>#N/A</v>
      </c>
      <c r="D1374" s="45" t="e">
        <f>VLOOKUP($A1374,EVID_OSEVU!$A$1:$M$4972,4,FALSE)</f>
        <v>#N/A</v>
      </c>
      <c r="E1374" s="45" t="e">
        <f>VLOOKUP($A1374,EVID_OSEVU!$A$1:$M$4972,7,FALSE)</f>
        <v>#N/A</v>
      </c>
      <c r="F1374" s="45" t="e">
        <f>VLOOKUP($A1374,EVID_OSEVU!$A$1:$M$4972,8,FALSE)</f>
        <v>#N/A</v>
      </c>
      <c r="G1374" s="45" t="e">
        <f>VLOOKUP($A1374,EVID_OSEVU!$A$1:$M$4972,11,FALSE)</f>
        <v>#N/A</v>
      </c>
      <c r="H1374" s="35"/>
      <c r="I1374" s="48"/>
      <c r="J1374" s="33" t="e">
        <f>VLOOKUP($A1374,EVID_OSEVU!$A$1:$M$4972,11,FALSE)</f>
        <v>#N/A</v>
      </c>
      <c r="K1374" s="39"/>
      <c r="L1374" s="49"/>
      <c r="M1374" s="89" t="e">
        <f t="shared" si="21"/>
        <v>#N/A</v>
      </c>
      <c r="N1374" s="50"/>
      <c r="O1374" s="37" t="e">
        <f>VLOOKUP(EVID_HNOJENI!N1374,HNOJIVA_ALL!$A$2:$Z$3303,4,FALSE)</f>
        <v>#N/A</v>
      </c>
      <c r="P1374" s="51" t="e">
        <f>ROUND(VLOOKUP(EVID_HNOJENI!N1374,HNOJIVA_ALL!$A$2:$Z$3303,14,FALSE)*K1374*IF(L1374="t",10,IF(L1374="kg",0.01,IF(L1374="q",1,IF(L1374="l",0.01*VLOOKUP(EVID_HNOJENI!N1374,HNOJIVA_ALL!$A$2:$AE$3303,31,FALSE),"CHYBA")))),2)</f>
        <v>#N/A</v>
      </c>
      <c r="Q1374" s="51" t="e">
        <f>ROUND(VLOOKUP(EVID_HNOJENI!N1374,HNOJIVA_ALL!$A$2:$Z$3303,15,FALSE)*K1374*IF(L1374="t",10,IF(L1374="kg",0.01,IF(L1374="q",1,IF(L1374="l",0.01*VLOOKUP(EVID_HNOJENI!N1374,HNOJIVA_ALL!$A$2:$AE$3303,31,FALSE),"CHYBA")))),2)</f>
        <v>#N/A</v>
      </c>
      <c r="R1374" s="51" t="e">
        <f>ROUND(VLOOKUP(EVID_HNOJENI!N1374,HNOJIVA_ALL!$A$2:$Z$3303,16,FALSE)*K1374*IF(L1374="t",10,IF(L1374="kg",0.01,IF(L1374="q",1,IF(L1374="l",0.01*VLOOKUP(EVID_HNOJENI!N1374,HNOJIVA_ALL!$A$2:$AE$3303,31,FALSE),"CHYBA")))),2)</f>
        <v>#N/A</v>
      </c>
      <c r="S1374" s="51" t="e">
        <f>ROUND(VLOOKUP(EVID_HNOJENI!N1374,HNOJIVA_ALL!$A$2:$Z$3303,18,FALSE)*K1374*IF(L1374="t",10,IF(L1374="kg",0.01,IF(L1374="q",1,IF(L1374="l",0.01*VLOOKUP(EVID_HNOJENI!N1374,HNOJIVA_ALL!$A$2:$AE$3303,31,FALSE),"CHYBA")))),2)</f>
        <v>#N/A</v>
      </c>
      <c r="T1374" s="51" t="e">
        <f>ROUND(VLOOKUP(EVID_HNOJENI!N1374,HNOJIVA_ALL!$A$2:$Z$3303,17,FALSE)*K1374*IF(L1374="t",10,IF(L1374="kg",0.01,IF(L1374="q",1,IF(L1374="l",0.01*VLOOKUP(EVID_HNOJENI!N1374,HNOJIVA_ALL!$A$2:$AE$3303,31,FALSE),"CHYBA")))),2)</f>
        <v>#N/A</v>
      </c>
      <c r="U1374" s="51" t="e">
        <f>ROUND(VLOOKUP(EVID_HNOJENI!N1374,HNOJIVA_ALL!$A$2:$Z$3303,20,FALSE)*K1374*IF(L1374="t",10,IF(L1374="kg",0.01,IF(L1374="q",1,IF(L1374="l",0.01*VLOOKUP(EVID_HNOJENI!N1374,HNOJIVA_ALL!$A$2:$AE$3303,31,FALSE),"CHYBA")))),2)</f>
        <v>#N/A</v>
      </c>
    </row>
    <row r="1375" spans="1:21" x14ac:dyDescent="0.2">
      <c r="A1375" s="32"/>
      <c r="B1375" s="45" t="e">
        <f>VLOOKUP($A1375,EVID_OSEVU!$A$1:$M$4972,2,FALSE)</f>
        <v>#N/A</v>
      </c>
      <c r="C1375" s="45" t="e">
        <f>VLOOKUP($A1375,EVID_OSEVU!$A$1:$M$4972,3,FALSE)</f>
        <v>#N/A</v>
      </c>
      <c r="D1375" s="45" t="e">
        <f>VLOOKUP($A1375,EVID_OSEVU!$A$1:$M$4972,4,FALSE)</f>
        <v>#N/A</v>
      </c>
      <c r="E1375" s="45" t="e">
        <f>VLOOKUP($A1375,EVID_OSEVU!$A$1:$M$4972,7,FALSE)</f>
        <v>#N/A</v>
      </c>
      <c r="F1375" s="45" t="e">
        <f>VLOOKUP($A1375,EVID_OSEVU!$A$1:$M$4972,8,FALSE)</f>
        <v>#N/A</v>
      </c>
      <c r="G1375" s="45" t="e">
        <f>VLOOKUP($A1375,EVID_OSEVU!$A$1:$M$4972,11,FALSE)</f>
        <v>#N/A</v>
      </c>
      <c r="H1375" s="35"/>
      <c r="I1375" s="48"/>
      <c r="J1375" s="33" t="e">
        <f>VLOOKUP($A1375,EVID_OSEVU!$A$1:$M$4972,11,FALSE)</f>
        <v>#N/A</v>
      </c>
      <c r="K1375" s="39"/>
      <c r="L1375" s="49"/>
      <c r="M1375" s="89" t="e">
        <f t="shared" si="21"/>
        <v>#N/A</v>
      </c>
      <c r="N1375" s="50"/>
      <c r="O1375" s="37" t="e">
        <f>VLOOKUP(EVID_HNOJENI!N1375,HNOJIVA_ALL!$A$2:$Z$3303,4,FALSE)</f>
        <v>#N/A</v>
      </c>
      <c r="P1375" s="51" t="e">
        <f>ROUND(VLOOKUP(EVID_HNOJENI!N1375,HNOJIVA_ALL!$A$2:$Z$3303,14,FALSE)*K1375*IF(L1375="t",10,IF(L1375="kg",0.01,IF(L1375="q",1,IF(L1375="l",0.01*VLOOKUP(EVID_HNOJENI!N1375,HNOJIVA_ALL!$A$2:$AE$3303,31,FALSE),"CHYBA")))),2)</f>
        <v>#N/A</v>
      </c>
      <c r="Q1375" s="51" t="e">
        <f>ROUND(VLOOKUP(EVID_HNOJENI!N1375,HNOJIVA_ALL!$A$2:$Z$3303,15,FALSE)*K1375*IF(L1375="t",10,IF(L1375="kg",0.01,IF(L1375="q",1,IF(L1375="l",0.01*VLOOKUP(EVID_HNOJENI!N1375,HNOJIVA_ALL!$A$2:$AE$3303,31,FALSE),"CHYBA")))),2)</f>
        <v>#N/A</v>
      </c>
      <c r="R1375" s="51" t="e">
        <f>ROUND(VLOOKUP(EVID_HNOJENI!N1375,HNOJIVA_ALL!$A$2:$Z$3303,16,FALSE)*K1375*IF(L1375="t",10,IF(L1375="kg",0.01,IF(L1375="q",1,IF(L1375="l",0.01*VLOOKUP(EVID_HNOJENI!N1375,HNOJIVA_ALL!$A$2:$AE$3303,31,FALSE),"CHYBA")))),2)</f>
        <v>#N/A</v>
      </c>
      <c r="S1375" s="51" t="e">
        <f>ROUND(VLOOKUP(EVID_HNOJENI!N1375,HNOJIVA_ALL!$A$2:$Z$3303,18,FALSE)*K1375*IF(L1375="t",10,IF(L1375="kg",0.01,IF(L1375="q",1,IF(L1375="l",0.01*VLOOKUP(EVID_HNOJENI!N1375,HNOJIVA_ALL!$A$2:$AE$3303,31,FALSE),"CHYBA")))),2)</f>
        <v>#N/A</v>
      </c>
      <c r="T1375" s="51" t="e">
        <f>ROUND(VLOOKUP(EVID_HNOJENI!N1375,HNOJIVA_ALL!$A$2:$Z$3303,17,FALSE)*K1375*IF(L1375="t",10,IF(L1375="kg",0.01,IF(L1375="q",1,IF(L1375="l",0.01*VLOOKUP(EVID_HNOJENI!N1375,HNOJIVA_ALL!$A$2:$AE$3303,31,FALSE),"CHYBA")))),2)</f>
        <v>#N/A</v>
      </c>
      <c r="U1375" s="51" t="e">
        <f>ROUND(VLOOKUP(EVID_HNOJENI!N1375,HNOJIVA_ALL!$A$2:$Z$3303,20,FALSE)*K1375*IF(L1375="t",10,IF(L1375="kg",0.01,IF(L1375="q",1,IF(L1375="l",0.01*VLOOKUP(EVID_HNOJENI!N1375,HNOJIVA_ALL!$A$2:$AE$3303,31,FALSE),"CHYBA")))),2)</f>
        <v>#N/A</v>
      </c>
    </row>
    <row r="1376" spans="1:21" x14ac:dyDescent="0.2">
      <c r="A1376" s="32"/>
      <c r="B1376" s="45" t="e">
        <f>VLOOKUP($A1376,EVID_OSEVU!$A$1:$M$4972,2,FALSE)</f>
        <v>#N/A</v>
      </c>
      <c r="C1376" s="45" t="e">
        <f>VLOOKUP($A1376,EVID_OSEVU!$A$1:$M$4972,3,FALSE)</f>
        <v>#N/A</v>
      </c>
      <c r="D1376" s="45" t="e">
        <f>VLOOKUP($A1376,EVID_OSEVU!$A$1:$M$4972,4,FALSE)</f>
        <v>#N/A</v>
      </c>
      <c r="E1376" s="45" t="e">
        <f>VLOOKUP($A1376,EVID_OSEVU!$A$1:$M$4972,7,FALSE)</f>
        <v>#N/A</v>
      </c>
      <c r="F1376" s="45" t="e">
        <f>VLOOKUP($A1376,EVID_OSEVU!$A$1:$M$4972,8,FALSE)</f>
        <v>#N/A</v>
      </c>
      <c r="G1376" s="45" t="e">
        <f>VLOOKUP($A1376,EVID_OSEVU!$A$1:$M$4972,11,FALSE)</f>
        <v>#N/A</v>
      </c>
      <c r="H1376" s="35"/>
      <c r="I1376" s="48"/>
      <c r="J1376" s="33" t="e">
        <f>VLOOKUP($A1376,EVID_OSEVU!$A$1:$M$4972,11,FALSE)</f>
        <v>#N/A</v>
      </c>
      <c r="K1376" s="39"/>
      <c r="L1376" s="49"/>
      <c r="M1376" s="89" t="e">
        <f t="shared" si="21"/>
        <v>#N/A</v>
      </c>
      <c r="N1376" s="50"/>
      <c r="O1376" s="37" t="e">
        <f>VLOOKUP(EVID_HNOJENI!N1376,HNOJIVA_ALL!$A$2:$Z$3303,4,FALSE)</f>
        <v>#N/A</v>
      </c>
      <c r="P1376" s="51" t="e">
        <f>ROUND(VLOOKUP(EVID_HNOJENI!N1376,HNOJIVA_ALL!$A$2:$Z$3303,14,FALSE)*K1376*IF(L1376="t",10,IF(L1376="kg",0.01,IF(L1376="q",1,IF(L1376="l",0.01*VLOOKUP(EVID_HNOJENI!N1376,HNOJIVA_ALL!$A$2:$AE$3303,31,FALSE),"CHYBA")))),2)</f>
        <v>#N/A</v>
      </c>
      <c r="Q1376" s="51" t="e">
        <f>ROUND(VLOOKUP(EVID_HNOJENI!N1376,HNOJIVA_ALL!$A$2:$Z$3303,15,FALSE)*K1376*IF(L1376="t",10,IF(L1376="kg",0.01,IF(L1376="q",1,IF(L1376="l",0.01*VLOOKUP(EVID_HNOJENI!N1376,HNOJIVA_ALL!$A$2:$AE$3303,31,FALSE),"CHYBA")))),2)</f>
        <v>#N/A</v>
      </c>
      <c r="R1376" s="51" t="e">
        <f>ROUND(VLOOKUP(EVID_HNOJENI!N1376,HNOJIVA_ALL!$A$2:$Z$3303,16,FALSE)*K1376*IF(L1376="t",10,IF(L1376="kg",0.01,IF(L1376="q",1,IF(L1376="l",0.01*VLOOKUP(EVID_HNOJENI!N1376,HNOJIVA_ALL!$A$2:$AE$3303,31,FALSE),"CHYBA")))),2)</f>
        <v>#N/A</v>
      </c>
      <c r="S1376" s="51" t="e">
        <f>ROUND(VLOOKUP(EVID_HNOJENI!N1376,HNOJIVA_ALL!$A$2:$Z$3303,18,FALSE)*K1376*IF(L1376="t",10,IF(L1376="kg",0.01,IF(L1376="q",1,IF(L1376="l",0.01*VLOOKUP(EVID_HNOJENI!N1376,HNOJIVA_ALL!$A$2:$AE$3303,31,FALSE),"CHYBA")))),2)</f>
        <v>#N/A</v>
      </c>
      <c r="T1376" s="51" t="e">
        <f>ROUND(VLOOKUP(EVID_HNOJENI!N1376,HNOJIVA_ALL!$A$2:$Z$3303,17,FALSE)*K1376*IF(L1376="t",10,IF(L1376="kg",0.01,IF(L1376="q",1,IF(L1376="l",0.01*VLOOKUP(EVID_HNOJENI!N1376,HNOJIVA_ALL!$A$2:$AE$3303,31,FALSE),"CHYBA")))),2)</f>
        <v>#N/A</v>
      </c>
      <c r="U1376" s="51" t="e">
        <f>ROUND(VLOOKUP(EVID_HNOJENI!N1376,HNOJIVA_ALL!$A$2:$Z$3303,20,FALSE)*K1376*IF(L1376="t",10,IF(L1376="kg",0.01,IF(L1376="q",1,IF(L1376="l",0.01*VLOOKUP(EVID_HNOJENI!N1376,HNOJIVA_ALL!$A$2:$AE$3303,31,FALSE),"CHYBA")))),2)</f>
        <v>#N/A</v>
      </c>
    </row>
    <row r="1377" spans="1:21" x14ac:dyDescent="0.2">
      <c r="A1377" s="32"/>
      <c r="B1377" s="45" t="e">
        <f>VLOOKUP($A1377,EVID_OSEVU!$A$1:$M$4972,2,FALSE)</f>
        <v>#N/A</v>
      </c>
      <c r="C1377" s="45" t="e">
        <f>VLOOKUP($A1377,EVID_OSEVU!$A$1:$M$4972,3,FALSE)</f>
        <v>#N/A</v>
      </c>
      <c r="D1377" s="45" t="e">
        <f>VLOOKUP($A1377,EVID_OSEVU!$A$1:$M$4972,4,FALSE)</f>
        <v>#N/A</v>
      </c>
      <c r="E1377" s="45" t="e">
        <f>VLOOKUP($A1377,EVID_OSEVU!$A$1:$M$4972,7,FALSE)</f>
        <v>#N/A</v>
      </c>
      <c r="F1377" s="45" t="e">
        <f>VLOOKUP($A1377,EVID_OSEVU!$A$1:$M$4972,8,FALSE)</f>
        <v>#N/A</v>
      </c>
      <c r="G1377" s="45" t="e">
        <f>VLOOKUP($A1377,EVID_OSEVU!$A$1:$M$4972,11,FALSE)</f>
        <v>#N/A</v>
      </c>
      <c r="H1377" s="35"/>
      <c r="I1377" s="48"/>
      <c r="J1377" s="33" t="e">
        <f>VLOOKUP($A1377,EVID_OSEVU!$A$1:$M$4972,11,FALSE)</f>
        <v>#N/A</v>
      </c>
      <c r="K1377" s="39"/>
      <c r="L1377" s="49"/>
      <c r="M1377" s="89" t="e">
        <f t="shared" si="21"/>
        <v>#N/A</v>
      </c>
      <c r="N1377" s="50"/>
      <c r="O1377" s="37" t="e">
        <f>VLOOKUP(EVID_HNOJENI!N1377,HNOJIVA_ALL!$A$2:$Z$3303,4,FALSE)</f>
        <v>#N/A</v>
      </c>
      <c r="P1377" s="51" t="e">
        <f>ROUND(VLOOKUP(EVID_HNOJENI!N1377,HNOJIVA_ALL!$A$2:$Z$3303,14,FALSE)*K1377*IF(L1377="t",10,IF(L1377="kg",0.01,IF(L1377="q",1,IF(L1377="l",0.01*VLOOKUP(EVID_HNOJENI!N1377,HNOJIVA_ALL!$A$2:$AE$3303,31,FALSE),"CHYBA")))),2)</f>
        <v>#N/A</v>
      </c>
      <c r="Q1377" s="51" t="e">
        <f>ROUND(VLOOKUP(EVID_HNOJENI!N1377,HNOJIVA_ALL!$A$2:$Z$3303,15,FALSE)*K1377*IF(L1377="t",10,IF(L1377="kg",0.01,IF(L1377="q",1,IF(L1377="l",0.01*VLOOKUP(EVID_HNOJENI!N1377,HNOJIVA_ALL!$A$2:$AE$3303,31,FALSE),"CHYBA")))),2)</f>
        <v>#N/A</v>
      </c>
      <c r="R1377" s="51" t="e">
        <f>ROUND(VLOOKUP(EVID_HNOJENI!N1377,HNOJIVA_ALL!$A$2:$Z$3303,16,FALSE)*K1377*IF(L1377="t",10,IF(L1377="kg",0.01,IF(L1377="q",1,IF(L1377="l",0.01*VLOOKUP(EVID_HNOJENI!N1377,HNOJIVA_ALL!$A$2:$AE$3303,31,FALSE),"CHYBA")))),2)</f>
        <v>#N/A</v>
      </c>
      <c r="S1377" s="51" t="e">
        <f>ROUND(VLOOKUP(EVID_HNOJENI!N1377,HNOJIVA_ALL!$A$2:$Z$3303,18,FALSE)*K1377*IF(L1377="t",10,IF(L1377="kg",0.01,IF(L1377="q",1,IF(L1377="l",0.01*VLOOKUP(EVID_HNOJENI!N1377,HNOJIVA_ALL!$A$2:$AE$3303,31,FALSE),"CHYBA")))),2)</f>
        <v>#N/A</v>
      </c>
      <c r="T1377" s="51" t="e">
        <f>ROUND(VLOOKUP(EVID_HNOJENI!N1377,HNOJIVA_ALL!$A$2:$Z$3303,17,FALSE)*K1377*IF(L1377="t",10,IF(L1377="kg",0.01,IF(L1377="q",1,IF(L1377="l",0.01*VLOOKUP(EVID_HNOJENI!N1377,HNOJIVA_ALL!$A$2:$AE$3303,31,FALSE),"CHYBA")))),2)</f>
        <v>#N/A</v>
      </c>
      <c r="U1377" s="51" t="e">
        <f>ROUND(VLOOKUP(EVID_HNOJENI!N1377,HNOJIVA_ALL!$A$2:$Z$3303,20,FALSE)*K1377*IF(L1377="t",10,IF(L1377="kg",0.01,IF(L1377="q",1,IF(L1377="l",0.01*VLOOKUP(EVID_HNOJENI!N1377,HNOJIVA_ALL!$A$2:$AE$3303,31,FALSE),"CHYBA")))),2)</f>
        <v>#N/A</v>
      </c>
    </row>
    <row r="1378" spans="1:21" x14ac:dyDescent="0.2">
      <c r="A1378" s="32"/>
      <c r="B1378" s="45" t="e">
        <f>VLOOKUP($A1378,EVID_OSEVU!$A$1:$M$4972,2,FALSE)</f>
        <v>#N/A</v>
      </c>
      <c r="C1378" s="45" t="e">
        <f>VLOOKUP($A1378,EVID_OSEVU!$A$1:$M$4972,3,FALSE)</f>
        <v>#N/A</v>
      </c>
      <c r="D1378" s="45" t="e">
        <f>VLOOKUP($A1378,EVID_OSEVU!$A$1:$M$4972,4,FALSE)</f>
        <v>#N/A</v>
      </c>
      <c r="E1378" s="45" t="e">
        <f>VLOOKUP($A1378,EVID_OSEVU!$A$1:$M$4972,7,FALSE)</f>
        <v>#N/A</v>
      </c>
      <c r="F1378" s="45" t="e">
        <f>VLOOKUP($A1378,EVID_OSEVU!$A$1:$M$4972,8,FALSE)</f>
        <v>#N/A</v>
      </c>
      <c r="G1378" s="45" t="e">
        <f>VLOOKUP($A1378,EVID_OSEVU!$A$1:$M$4972,11,FALSE)</f>
        <v>#N/A</v>
      </c>
      <c r="H1378" s="35"/>
      <c r="I1378" s="48"/>
      <c r="J1378" s="33" t="e">
        <f>VLOOKUP($A1378,EVID_OSEVU!$A$1:$M$4972,11,FALSE)</f>
        <v>#N/A</v>
      </c>
      <c r="K1378" s="39"/>
      <c r="L1378" s="49"/>
      <c r="M1378" s="89" t="e">
        <f t="shared" si="21"/>
        <v>#N/A</v>
      </c>
      <c r="N1378" s="50"/>
      <c r="O1378" s="37" t="e">
        <f>VLOOKUP(EVID_HNOJENI!N1378,HNOJIVA_ALL!$A$2:$Z$3303,4,FALSE)</f>
        <v>#N/A</v>
      </c>
      <c r="P1378" s="51" t="e">
        <f>ROUND(VLOOKUP(EVID_HNOJENI!N1378,HNOJIVA_ALL!$A$2:$Z$3303,14,FALSE)*K1378*IF(L1378="t",10,IF(L1378="kg",0.01,IF(L1378="q",1,IF(L1378="l",0.01*VLOOKUP(EVID_HNOJENI!N1378,HNOJIVA_ALL!$A$2:$AE$3303,31,FALSE),"CHYBA")))),2)</f>
        <v>#N/A</v>
      </c>
      <c r="Q1378" s="51" t="e">
        <f>ROUND(VLOOKUP(EVID_HNOJENI!N1378,HNOJIVA_ALL!$A$2:$Z$3303,15,FALSE)*K1378*IF(L1378="t",10,IF(L1378="kg",0.01,IF(L1378="q",1,IF(L1378="l",0.01*VLOOKUP(EVID_HNOJENI!N1378,HNOJIVA_ALL!$A$2:$AE$3303,31,FALSE),"CHYBA")))),2)</f>
        <v>#N/A</v>
      </c>
      <c r="R1378" s="51" t="e">
        <f>ROUND(VLOOKUP(EVID_HNOJENI!N1378,HNOJIVA_ALL!$A$2:$Z$3303,16,FALSE)*K1378*IF(L1378="t",10,IF(L1378="kg",0.01,IF(L1378="q",1,IF(L1378="l",0.01*VLOOKUP(EVID_HNOJENI!N1378,HNOJIVA_ALL!$A$2:$AE$3303,31,FALSE),"CHYBA")))),2)</f>
        <v>#N/A</v>
      </c>
      <c r="S1378" s="51" t="e">
        <f>ROUND(VLOOKUP(EVID_HNOJENI!N1378,HNOJIVA_ALL!$A$2:$Z$3303,18,FALSE)*K1378*IF(L1378="t",10,IF(L1378="kg",0.01,IF(L1378="q",1,IF(L1378="l",0.01*VLOOKUP(EVID_HNOJENI!N1378,HNOJIVA_ALL!$A$2:$AE$3303,31,FALSE),"CHYBA")))),2)</f>
        <v>#N/A</v>
      </c>
      <c r="T1378" s="51" t="e">
        <f>ROUND(VLOOKUP(EVID_HNOJENI!N1378,HNOJIVA_ALL!$A$2:$Z$3303,17,FALSE)*K1378*IF(L1378="t",10,IF(L1378="kg",0.01,IF(L1378="q",1,IF(L1378="l",0.01*VLOOKUP(EVID_HNOJENI!N1378,HNOJIVA_ALL!$A$2:$AE$3303,31,FALSE),"CHYBA")))),2)</f>
        <v>#N/A</v>
      </c>
      <c r="U1378" s="51" t="e">
        <f>ROUND(VLOOKUP(EVID_HNOJENI!N1378,HNOJIVA_ALL!$A$2:$Z$3303,20,FALSE)*K1378*IF(L1378="t",10,IF(L1378="kg",0.01,IF(L1378="q",1,IF(L1378="l",0.01*VLOOKUP(EVID_HNOJENI!N1378,HNOJIVA_ALL!$A$2:$AE$3303,31,FALSE),"CHYBA")))),2)</f>
        <v>#N/A</v>
      </c>
    </row>
    <row r="1379" spans="1:21" x14ac:dyDescent="0.2">
      <c r="A1379" s="32"/>
      <c r="B1379" s="45" t="e">
        <f>VLOOKUP($A1379,EVID_OSEVU!$A$1:$M$4972,2,FALSE)</f>
        <v>#N/A</v>
      </c>
      <c r="C1379" s="45" t="e">
        <f>VLOOKUP($A1379,EVID_OSEVU!$A$1:$M$4972,3,FALSE)</f>
        <v>#N/A</v>
      </c>
      <c r="D1379" s="45" t="e">
        <f>VLOOKUP($A1379,EVID_OSEVU!$A$1:$M$4972,4,FALSE)</f>
        <v>#N/A</v>
      </c>
      <c r="E1379" s="45" t="e">
        <f>VLOOKUP($A1379,EVID_OSEVU!$A$1:$M$4972,7,FALSE)</f>
        <v>#N/A</v>
      </c>
      <c r="F1379" s="45" t="e">
        <f>VLOOKUP($A1379,EVID_OSEVU!$A$1:$M$4972,8,FALSE)</f>
        <v>#N/A</v>
      </c>
      <c r="G1379" s="45" t="e">
        <f>VLOOKUP($A1379,EVID_OSEVU!$A$1:$M$4972,11,FALSE)</f>
        <v>#N/A</v>
      </c>
      <c r="H1379" s="35"/>
      <c r="I1379" s="48"/>
      <c r="J1379" s="33" t="e">
        <f>VLOOKUP($A1379,EVID_OSEVU!$A$1:$M$4972,11,FALSE)</f>
        <v>#N/A</v>
      </c>
      <c r="K1379" s="39"/>
      <c r="L1379" s="49"/>
      <c r="M1379" s="89" t="e">
        <f t="shared" si="21"/>
        <v>#N/A</v>
      </c>
      <c r="N1379" s="50"/>
      <c r="O1379" s="37" t="e">
        <f>VLOOKUP(EVID_HNOJENI!N1379,HNOJIVA_ALL!$A$2:$Z$3303,4,FALSE)</f>
        <v>#N/A</v>
      </c>
      <c r="P1379" s="51" t="e">
        <f>ROUND(VLOOKUP(EVID_HNOJENI!N1379,HNOJIVA_ALL!$A$2:$Z$3303,14,FALSE)*K1379*IF(L1379="t",10,IF(L1379="kg",0.01,IF(L1379="q",1,IF(L1379="l",0.01*VLOOKUP(EVID_HNOJENI!N1379,HNOJIVA_ALL!$A$2:$AE$3303,31,FALSE),"CHYBA")))),2)</f>
        <v>#N/A</v>
      </c>
      <c r="Q1379" s="51" t="e">
        <f>ROUND(VLOOKUP(EVID_HNOJENI!N1379,HNOJIVA_ALL!$A$2:$Z$3303,15,FALSE)*K1379*IF(L1379="t",10,IF(L1379="kg",0.01,IF(L1379="q",1,IF(L1379="l",0.01*VLOOKUP(EVID_HNOJENI!N1379,HNOJIVA_ALL!$A$2:$AE$3303,31,FALSE),"CHYBA")))),2)</f>
        <v>#N/A</v>
      </c>
      <c r="R1379" s="51" t="e">
        <f>ROUND(VLOOKUP(EVID_HNOJENI!N1379,HNOJIVA_ALL!$A$2:$Z$3303,16,FALSE)*K1379*IF(L1379="t",10,IF(L1379="kg",0.01,IF(L1379="q",1,IF(L1379="l",0.01*VLOOKUP(EVID_HNOJENI!N1379,HNOJIVA_ALL!$A$2:$AE$3303,31,FALSE),"CHYBA")))),2)</f>
        <v>#N/A</v>
      </c>
      <c r="S1379" s="51" t="e">
        <f>ROUND(VLOOKUP(EVID_HNOJENI!N1379,HNOJIVA_ALL!$A$2:$Z$3303,18,FALSE)*K1379*IF(L1379="t",10,IF(L1379="kg",0.01,IF(L1379="q",1,IF(L1379="l",0.01*VLOOKUP(EVID_HNOJENI!N1379,HNOJIVA_ALL!$A$2:$AE$3303,31,FALSE),"CHYBA")))),2)</f>
        <v>#N/A</v>
      </c>
      <c r="T1379" s="51" t="e">
        <f>ROUND(VLOOKUP(EVID_HNOJENI!N1379,HNOJIVA_ALL!$A$2:$Z$3303,17,FALSE)*K1379*IF(L1379="t",10,IF(L1379="kg",0.01,IF(L1379="q",1,IF(L1379="l",0.01*VLOOKUP(EVID_HNOJENI!N1379,HNOJIVA_ALL!$A$2:$AE$3303,31,FALSE),"CHYBA")))),2)</f>
        <v>#N/A</v>
      </c>
      <c r="U1379" s="51" t="e">
        <f>ROUND(VLOOKUP(EVID_HNOJENI!N1379,HNOJIVA_ALL!$A$2:$Z$3303,20,FALSE)*K1379*IF(L1379="t",10,IF(L1379="kg",0.01,IF(L1379="q",1,IF(L1379="l",0.01*VLOOKUP(EVID_HNOJENI!N1379,HNOJIVA_ALL!$A$2:$AE$3303,31,FALSE),"CHYBA")))),2)</f>
        <v>#N/A</v>
      </c>
    </row>
    <row r="1380" spans="1:21" x14ac:dyDescent="0.2">
      <c r="A1380" s="32"/>
      <c r="B1380" s="45" t="e">
        <f>VLOOKUP($A1380,EVID_OSEVU!$A$1:$M$4972,2,FALSE)</f>
        <v>#N/A</v>
      </c>
      <c r="C1380" s="45" t="e">
        <f>VLOOKUP($A1380,EVID_OSEVU!$A$1:$M$4972,3,FALSE)</f>
        <v>#N/A</v>
      </c>
      <c r="D1380" s="45" t="e">
        <f>VLOOKUP($A1380,EVID_OSEVU!$A$1:$M$4972,4,FALSE)</f>
        <v>#N/A</v>
      </c>
      <c r="E1380" s="45" t="e">
        <f>VLOOKUP($A1380,EVID_OSEVU!$A$1:$M$4972,7,FALSE)</f>
        <v>#N/A</v>
      </c>
      <c r="F1380" s="45" t="e">
        <f>VLOOKUP($A1380,EVID_OSEVU!$A$1:$M$4972,8,FALSE)</f>
        <v>#N/A</v>
      </c>
      <c r="G1380" s="45" t="e">
        <f>VLOOKUP($A1380,EVID_OSEVU!$A$1:$M$4972,11,FALSE)</f>
        <v>#N/A</v>
      </c>
      <c r="H1380" s="35"/>
      <c r="I1380" s="48"/>
      <c r="J1380" s="33" t="e">
        <f>VLOOKUP($A1380,EVID_OSEVU!$A$1:$M$4972,11,FALSE)</f>
        <v>#N/A</v>
      </c>
      <c r="K1380" s="39"/>
      <c r="L1380" s="49"/>
      <c r="M1380" s="89" t="e">
        <f t="shared" si="21"/>
        <v>#N/A</v>
      </c>
      <c r="N1380" s="50"/>
      <c r="O1380" s="37" t="e">
        <f>VLOOKUP(EVID_HNOJENI!N1380,HNOJIVA_ALL!$A$2:$Z$3303,4,FALSE)</f>
        <v>#N/A</v>
      </c>
      <c r="P1380" s="51" t="e">
        <f>ROUND(VLOOKUP(EVID_HNOJENI!N1380,HNOJIVA_ALL!$A$2:$Z$3303,14,FALSE)*K1380*IF(L1380="t",10,IF(L1380="kg",0.01,IF(L1380="q",1,IF(L1380="l",0.01*VLOOKUP(EVID_HNOJENI!N1380,HNOJIVA_ALL!$A$2:$AE$3303,31,FALSE),"CHYBA")))),2)</f>
        <v>#N/A</v>
      </c>
      <c r="Q1380" s="51" t="e">
        <f>ROUND(VLOOKUP(EVID_HNOJENI!N1380,HNOJIVA_ALL!$A$2:$Z$3303,15,FALSE)*K1380*IF(L1380="t",10,IF(L1380="kg",0.01,IF(L1380="q",1,IF(L1380="l",0.01*VLOOKUP(EVID_HNOJENI!N1380,HNOJIVA_ALL!$A$2:$AE$3303,31,FALSE),"CHYBA")))),2)</f>
        <v>#N/A</v>
      </c>
      <c r="R1380" s="51" t="e">
        <f>ROUND(VLOOKUP(EVID_HNOJENI!N1380,HNOJIVA_ALL!$A$2:$Z$3303,16,FALSE)*K1380*IF(L1380="t",10,IF(L1380="kg",0.01,IF(L1380="q",1,IF(L1380="l",0.01*VLOOKUP(EVID_HNOJENI!N1380,HNOJIVA_ALL!$A$2:$AE$3303,31,FALSE),"CHYBA")))),2)</f>
        <v>#N/A</v>
      </c>
      <c r="S1380" s="51" t="e">
        <f>ROUND(VLOOKUP(EVID_HNOJENI!N1380,HNOJIVA_ALL!$A$2:$Z$3303,18,FALSE)*K1380*IF(L1380="t",10,IF(L1380="kg",0.01,IF(L1380="q",1,IF(L1380="l",0.01*VLOOKUP(EVID_HNOJENI!N1380,HNOJIVA_ALL!$A$2:$AE$3303,31,FALSE),"CHYBA")))),2)</f>
        <v>#N/A</v>
      </c>
      <c r="T1380" s="51" t="e">
        <f>ROUND(VLOOKUP(EVID_HNOJENI!N1380,HNOJIVA_ALL!$A$2:$Z$3303,17,FALSE)*K1380*IF(L1380="t",10,IF(L1380="kg",0.01,IF(L1380="q",1,IF(L1380="l",0.01*VLOOKUP(EVID_HNOJENI!N1380,HNOJIVA_ALL!$A$2:$AE$3303,31,FALSE),"CHYBA")))),2)</f>
        <v>#N/A</v>
      </c>
      <c r="U1380" s="51" t="e">
        <f>ROUND(VLOOKUP(EVID_HNOJENI!N1380,HNOJIVA_ALL!$A$2:$Z$3303,20,FALSE)*K1380*IF(L1380="t",10,IF(L1380="kg",0.01,IF(L1380="q",1,IF(L1380="l",0.01*VLOOKUP(EVID_HNOJENI!N1380,HNOJIVA_ALL!$A$2:$AE$3303,31,FALSE),"CHYBA")))),2)</f>
        <v>#N/A</v>
      </c>
    </row>
    <row r="1381" spans="1:21" x14ac:dyDescent="0.2">
      <c r="A1381" s="32"/>
      <c r="B1381" s="45" t="e">
        <f>VLOOKUP($A1381,EVID_OSEVU!$A$1:$M$4972,2,FALSE)</f>
        <v>#N/A</v>
      </c>
      <c r="C1381" s="45" t="e">
        <f>VLOOKUP($A1381,EVID_OSEVU!$A$1:$M$4972,3,FALSE)</f>
        <v>#N/A</v>
      </c>
      <c r="D1381" s="45" t="e">
        <f>VLOOKUP($A1381,EVID_OSEVU!$A$1:$M$4972,4,FALSE)</f>
        <v>#N/A</v>
      </c>
      <c r="E1381" s="45" t="e">
        <f>VLOOKUP($A1381,EVID_OSEVU!$A$1:$M$4972,7,FALSE)</f>
        <v>#N/A</v>
      </c>
      <c r="F1381" s="45" t="e">
        <f>VLOOKUP($A1381,EVID_OSEVU!$A$1:$M$4972,8,FALSE)</f>
        <v>#N/A</v>
      </c>
      <c r="G1381" s="45" t="e">
        <f>VLOOKUP($A1381,EVID_OSEVU!$A$1:$M$4972,11,FALSE)</f>
        <v>#N/A</v>
      </c>
      <c r="H1381" s="35"/>
      <c r="I1381" s="48"/>
      <c r="J1381" s="33" t="e">
        <f>VLOOKUP($A1381,EVID_OSEVU!$A$1:$M$4972,11,FALSE)</f>
        <v>#N/A</v>
      </c>
      <c r="K1381" s="39"/>
      <c r="L1381" s="49"/>
      <c r="M1381" s="89" t="e">
        <f t="shared" si="21"/>
        <v>#N/A</v>
      </c>
      <c r="N1381" s="50"/>
      <c r="O1381" s="37" t="e">
        <f>VLOOKUP(EVID_HNOJENI!N1381,HNOJIVA_ALL!$A$2:$Z$3303,4,FALSE)</f>
        <v>#N/A</v>
      </c>
      <c r="P1381" s="51" t="e">
        <f>ROUND(VLOOKUP(EVID_HNOJENI!N1381,HNOJIVA_ALL!$A$2:$Z$3303,14,FALSE)*K1381*IF(L1381="t",10,IF(L1381="kg",0.01,IF(L1381="q",1,IF(L1381="l",0.01*VLOOKUP(EVID_HNOJENI!N1381,HNOJIVA_ALL!$A$2:$AE$3303,31,FALSE),"CHYBA")))),2)</f>
        <v>#N/A</v>
      </c>
      <c r="Q1381" s="51" t="e">
        <f>ROUND(VLOOKUP(EVID_HNOJENI!N1381,HNOJIVA_ALL!$A$2:$Z$3303,15,FALSE)*K1381*IF(L1381="t",10,IF(L1381="kg",0.01,IF(L1381="q",1,IF(L1381="l",0.01*VLOOKUP(EVID_HNOJENI!N1381,HNOJIVA_ALL!$A$2:$AE$3303,31,FALSE),"CHYBA")))),2)</f>
        <v>#N/A</v>
      </c>
      <c r="R1381" s="51" t="e">
        <f>ROUND(VLOOKUP(EVID_HNOJENI!N1381,HNOJIVA_ALL!$A$2:$Z$3303,16,FALSE)*K1381*IF(L1381="t",10,IF(L1381="kg",0.01,IF(L1381="q",1,IF(L1381="l",0.01*VLOOKUP(EVID_HNOJENI!N1381,HNOJIVA_ALL!$A$2:$AE$3303,31,FALSE),"CHYBA")))),2)</f>
        <v>#N/A</v>
      </c>
      <c r="S1381" s="51" t="e">
        <f>ROUND(VLOOKUP(EVID_HNOJENI!N1381,HNOJIVA_ALL!$A$2:$Z$3303,18,FALSE)*K1381*IF(L1381="t",10,IF(L1381="kg",0.01,IF(L1381="q",1,IF(L1381="l",0.01*VLOOKUP(EVID_HNOJENI!N1381,HNOJIVA_ALL!$A$2:$AE$3303,31,FALSE),"CHYBA")))),2)</f>
        <v>#N/A</v>
      </c>
      <c r="T1381" s="51" t="e">
        <f>ROUND(VLOOKUP(EVID_HNOJENI!N1381,HNOJIVA_ALL!$A$2:$Z$3303,17,FALSE)*K1381*IF(L1381="t",10,IF(L1381="kg",0.01,IF(L1381="q",1,IF(L1381="l",0.01*VLOOKUP(EVID_HNOJENI!N1381,HNOJIVA_ALL!$A$2:$AE$3303,31,FALSE),"CHYBA")))),2)</f>
        <v>#N/A</v>
      </c>
      <c r="U1381" s="51" t="e">
        <f>ROUND(VLOOKUP(EVID_HNOJENI!N1381,HNOJIVA_ALL!$A$2:$Z$3303,20,FALSE)*K1381*IF(L1381="t",10,IF(L1381="kg",0.01,IF(L1381="q",1,IF(L1381="l",0.01*VLOOKUP(EVID_HNOJENI!N1381,HNOJIVA_ALL!$A$2:$AE$3303,31,FALSE),"CHYBA")))),2)</f>
        <v>#N/A</v>
      </c>
    </row>
    <row r="1382" spans="1:21" x14ac:dyDescent="0.2">
      <c r="A1382" s="32"/>
      <c r="B1382" s="45" t="e">
        <f>VLOOKUP($A1382,EVID_OSEVU!$A$1:$M$4972,2,FALSE)</f>
        <v>#N/A</v>
      </c>
      <c r="C1382" s="45" t="e">
        <f>VLOOKUP($A1382,EVID_OSEVU!$A$1:$M$4972,3,FALSE)</f>
        <v>#N/A</v>
      </c>
      <c r="D1382" s="45" t="e">
        <f>VLOOKUP($A1382,EVID_OSEVU!$A$1:$M$4972,4,FALSE)</f>
        <v>#N/A</v>
      </c>
      <c r="E1382" s="45" t="e">
        <f>VLOOKUP($A1382,EVID_OSEVU!$A$1:$M$4972,7,FALSE)</f>
        <v>#N/A</v>
      </c>
      <c r="F1382" s="45" t="e">
        <f>VLOOKUP($A1382,EVID_OSEVU!$A$1:$M$4972,8,FALSE)</f>
        <v>#N/A</v>
      </c>
      <c r="G1382" s="45" t="e">
        <f>VLOOKUP($A1382,EVID_OSEVU!$A$1:$M$4972,11,FALSE)</f>
        <v>#N/A</v>
      </c>
      <c r="H1382" s="35"/>
      <c r="I1382" s="48"/>
      <c r="J1382" s="33" t="e">
        <f>VLOOKUP($A1382,EVID_OSEVU!$A$1:$M$4972,11,FALSE)</f>
        <v>#N/A</v>
      </c>
      <c r="K1382" s="39"/>
      <c r="L1382" s="49"/>
      <c r="M1382" s="89" t="e">
        <f t="shared" si="21"/>
        <v>#N/A</v>
      </c>
      <c r="N1382" s="50"/>
      <c r="O1382" s="37" t="e">
        <f>VLOOKUP(EVID_HNOJENI!N1382,HNOJIVA_ALL!$A$2:$Z$3303,4,FALSE)</f>
        <v>#N/A</v>
      </c>
      <c r="P1382" s="51" t="e">
        <f>ROUND(VLOOKUP(EVID_HNOJENI!N1382,HNOJIVA_ALL!$A$2:$Z$3303,14,FALSE)*K1382*IF(L1382="t",10,IF(L1382="kg",0.01,IF(L1382="q",1,IF(L1382="l",0.01*VLOOKUP(EVID_HNOJENI!N1382,HNOJIVA_ALL!$A$2:$AE$3303,31,FALSE),"CHYBA")))),2)</f>
        <v>#N/A</v>
      </c>
      <c r="Q1382" s="51" t="e">
        <f>ROUND(VLOOKUP(EVID_HNOJENI!N1382,HNOJIVA_ALL!$A$2:$Z$3303,15,FALSE)*K1382*IF(L1382="t",10,IF(L1382="kg",0.01,IF(L1382="q",1,IF(L1382="l",0.01*VLOOKUP(EVID_HNOJENI!N1382,HNOJIVA_ALL!$A$2:$AE$3303,31,FALSE),"CHYBA")))),2)</f>
        <v>#N/A</v>
      </c>
      <c r="R1382" s="51" t="e">
        <f>ROUND(VLOOKUP(EVID_HNOJENI!N1382,HNOJIVA_ALL!$A$2:$Z$3303,16,FALSE)*K1382*IF(L1382="t",10,IF(L1382="kg",0.01,IF(L1382="q",1,IF(L1382="l",0.01*VLOOKUP(EVID_HNOJENI!N1382,HNOJIVA_ALL!$A$2:$AE$3303,31,FALSE),"CHYBA")))),2)</f>
        <v>#N/A</v>
      </c>
      <c r="S1382" s="51" t="e">
        <f>ROUND(VLOOKUP(EVID_HNOJENI!N1382,HNOJIVA_ALL!$A$2:$Z$3303,18,FALSE)*K1382*IF(L1382="t",10,IF(L1382="kg",0.01,IF(L1382="q",1,IF(L1382="l",0.01*VLOOKUP(EVID_HNOJENI!N1382,HNOJIVA_ALL!$A$2:$AE$3303,31,FALSE),"CHYBA")))),2)</f>
        <v>#N/A</v>
      </c>
      <c r="T1382" s="51" t="e">
        <f>ROUND(VLOOKUP(EVID_HNOJENI!N1382,HNOJIVA_ALL!$A$2:$Z$3303,17,FALSE)*K1382*IF(L1382="t",10,IF(L1382="kg",0.01,IF(L1382="q",1,IF(L1382="l",0.01*VLOOKUP(EVID_HNOJENI!N1382,HNOJIVA_ALL!$A$2:$AE$3303,31,FALSE),"CHYBA")))),2)</f>
        <v>#N/A</v>
      </c>
      <c r="U1382" s="51" t="e">
        <f>ROUND(VLOOKUP(EVID_HNOJENI!N1382,HNOJIVA_ALL!$A$2:$Z$3303,20,FALSE)*K1382*IF(L1382="t",10,IF(L1382="kg",0.01,IF(L1382="q",1,IF(L1382="l",0.01*VLOOKUP(EVID_HNOJENI!N1382,HNOJIVA_ALL!$A$2:$AE$3303,31,FALSE),"CHYBA")))),2)</f>
        <v>#N/A</v>
      </c>
    </row>
    <row r="1383" spans="1:21" x14ac:dyDescent="0.2">
      <c r="A1383" s="32"/>
      <c r="B1383" s="45" t="e">
        <f>VLOOKUP($A1383,EVID_OSEVU!$A$1:$M$4972,2,FALSE)</f>
        <v>#N/A</v>
      </c>
      <c r="C1383" s="45" t="e">
        <f>VLOOKUP($A1383,EVID_OSEVU!$A$1:$M$4972,3,FALSE)</f>
        <v>#N/A</v>
      </c>
      <c r="D1383" s="45" t="e">
        <f>VLOOKUP($A1383,EVID_OSEVU!$A$1:$M$4972,4,FALSE)</f>
        <v>#N/A</v>
      </c>
      <c r="E1383" s="45" t="e">
        <f>VLOOKUP($A1383,EVID_OSEVU!$A$1:$M$4972,7,FALSE)</f>
        <v>#N/A</v>
      </c>
      <c r="F1383" s="45" t="e">
        <f>VLOOKUP($A1383,EVID_OSEVU!$A$1:$M$4972,8,FALSE)</f>
        <v>#N/A</v>
      </c>
      <c r="G1383" s="45" t="e">
        <f>VLOOKUP($A1383,EVID_OSEVU!$A$1:$M$4972,11,FALSE)</f>
        <v>#N/A</v>
      </c>
      <c r="H1383" s="35"/>
      <c r="I1383" s="48"/>
      <c r="J1383" s="33" t="e">
        <f>VLOOKUP($A1383,EVID_OSEVU!$A$1:$M$4972,11,FALSE)</f>
        <v>#N/A</v>
      </c>
      <c r="K1383" s="39"/>
      <c r="L1383" s="49"/>
      <c r="M1383" s="89" t="e">
        <f t="shared" si="21"/>
        <v>#N/A</v>
      </c>
      <c r="N1383" s="50"/>
      <c r="O1383" s="37" t="e">
        <f>VLOOKUP(EVID_HNOJENI!N1383,HNOJIVA_ALL!$A$2:$Z$3303,4,FALSE)</f>
        <v>#N/A</v>
      </c>
      <c r="P1383" s="51" t="e">
        <f>ROUND(VLOOKUP(EVID_HNOJENI!N1383,HNOJIVA_ALL!$A$2:$Z$3303,14,FALSE)*K1383*IF(L1383="t",10,IF(L1383="kg",0.01,IF(L1383="q",1,IF(L1383="l",0.01*VLOOKUP(EVID_HNOJENI!N1383,HNOJIVA_ALL!$A$2:$AE$3303,31,FALSE),"CHYBA")))),2)</f>
        <v>#N/A</v>
      </c>
      <c r="Q1383" s="51" t="e">
        <f>ROUND(VLOOKUP(EVID_HNOJENI!N1383,HNOJIVA_ALL!$A$2:$Z$3303,15,FALSE)*K1383*IF(L1383="t",10,IF(L1383="kg",0.01,IF(L1383="q",1,IF(L1383="l",0.01*VLOOKUP(EVID_HNOJENI!N1383,HNOJIVA_ALL!$A$2:$AE$3303,31,FALSE),"CHYBA")))),2)</f>
        <v>#N/A</v>
      </c>
      <c r="R1383" s="51" t="e">
        <f>ROUND(VLOOKUP(EVID_HNOJENI!N1383,HNOJIVA_ALL!$A$2:$Z$3303,16,FALSE)*K1383*IF(L1383="t",10,IF(L1383="kg",0.01,IF(L1383="q",1,IF(L1383="l",0.01*VLOOKUP(EVID_HNOJENI!N1383,HNOJIVA_ALL!$A$2:$AE$3303,31,FALSE),"CHYBA")))),2)</f>
        <v>#N/A</v>
      </c>
      <c r="S1383" s="51" t="e">
        <f>ROUND(VLOOKUP(EVID_HNOJENI!N1383,HNOJIVA_ALL!$A$2:$Z$3303,18,FALSE)*K1383*IF(L1383="t",10,IF(L1383="kg",0.01,IF(L1383="q",1,IF(L1383="l",0.01*VLOOKUP(EVID_HNOJENI!N1383,HNOJIVA_ALL!$A$2:$AE$3303,31,FALSE),"CHYBA")))),2)</f>
        <v>#N/A</v>
      </c>
      <c r="T1383" s="51" t="e">
        <f>ROUND(VLOOKUP(EVID_HNOJENI!N1383,HNOJIVA_ALL!$A$2:$Z$3303,17,FALSE)*K1383*IF(L1383="t",10,IF(L1383="kg",0.01,IF(L1383="q",1,IF(L1383="l",0.01*VLOOKUP(EVID_HNOJENI!N1383,HNOJIVA_ALL!$A$2:$AE$3303,31,FALSE),"CHYBA")))),2)</f>
        <v>#N/A</v>
      </c>
      <c r="U1383" s="51" t="e">
        <f>ROUND(VLOOKUP(EVID_HNOJENI!N1383,HNOJIVA_ALL!$A$2:$Z$3303,20,FALSE)*K1383*IF(L1383="t",10,IF(L1383="kg",0.01,IF(L1383="q",1,IF(L1383="l",0.01*VLOOKUP(EVID_HNOJENI!N1383,HNOJIVA_ALL!$A$2:$AE$3303,31,FALSE),"CHYBA")))),2)</f>
        <v>#N/A</v>
      </c>
    </row>
    <row r="1384" spans="1:21" x14ac:dyDescent="0.2">
      <c r="A1384" s="32"/>
      <c r="B1384" s="45" t="e">
        <f>VLOOKUP($A1384,EVID_OSEVU!$A$1:$M$4972,2,FALSE)</f>
        <v>#N/A</v>
      </c>
      <c r="C1384" s="45" t="e">
        <f>VLOOKUP($A1384,EVID_OSEVU!$A$1:$M$4972,3,FALSE)</f>
        <v>#N/A</v>
      </c>
      <c r="D1384" s="45" t="e">
        <f>VLOOKUP($A1384,EVID_OSEVU!$A$1:$M$4972,4,FALSE)</f>
        <v>#N/A</v>
      </c>
      <c r="E1384" s="45" t="e">
        <f>VLOOKUP($A1384,EVID_OSEVU!$A$1:$M$4972,7,FALSE)</f>
        <v>#N/A</v>
      </c>
      <c r="F1384" s="45" t="e">
        <f>VLOOKUP($A1384,EVID_OSEVU!$A$1:$M$4972,8,FALSE)</f>
        <v>#N/A</v>
      </c>
      <c r="G1384" s="45" t="e">
        <f>VLOOKUP($A1384,EVID_OSEVU!$A$1:$M$4972,11,FALSE)</f>
        <v>#N/A</v>
      </c>
      <c r="H1384" s="35"/>
      <c r="I1384" s="48"/>
      <c r="J1384" s="33" t="e">
        <f>VLOOKUP($A1384,EVID_OSEVU!$A$1:$M$4972,11,FALSE)</f>
        <v>#N/A</v>
      </c>
      <c r="K1384" s="39"/>
      <c r="L1384" s="49"/>
      <c r="M1384" s="89" t="e">
        <f t="shared" si="21"/>
        <v>#N/A</v>
      </c>
      <c r="N1384" s="50"/>
      <c r="O1384" s="37" t="e">
        <f>VLOOKUP(EVID_HNOJENI!N1384,HNOJIVA_ALL!$A$2:$Z$3303,4,FALSE)</f>
        <v>#N/A</v>
      </c>
      <c r="P1384" s="51" t="e">
        <f>ROUND(VLOOKUP(EVID_HNOJENI!N1384,HNOJIVA_ALL!$A$2:$Z$3303,14,FALSE)*K1384*IF(L1384="t",10,IF(L1384="kg",0.01,IF(L1384="q",1,IF(L1384="l",0.01*VLOOKUP(EVID_HNOJENI!N1384,HNOJIVA_ALL!$A$2:$AE$3303,31,FALSE),"CHYBA")))),2)</f>
        <v>#N/A</v>
      </c>
      <c r="Q1384" s="51" t="e">
        <f>ROUND(VLOOKUP(EVID_HNOJENI!N1384,HNOJIVA_ALL!$A$2:$Z$3303,15,FALSE)*K1384*IF(L1384="t",10,IF(L1384="kg",0.01,IF(L1384="q",1,IF(L1384="l",0.01*VLOOKUP(EVID_HNOJENI!N1384,HNOJIVA_ALL!$A$2:$AE$3303,31,FALSE),"CHYBA")))),2)</f>
        <v>#N/A</v>
      </c>
      <c r="R1384" s="51" t="e">
        <f>ROUND(VLOOKUP(EVID_HNOJENI!N1384,HNOJIVA_ALL!$A$2:$Z$3303,16,FALSE)*K1384*IF(L1384="t",10,IF(L1384="kg",0.01,IF(L1384="q",1,IF(L1384="l",0.01*VLOOKUP(EVID_HNOJENI!N1384,HNOJIVA_ALL!$A$2:$AE$3303,31,FALSE),"CHYBA")))),2)</f>
        <v>#N/A</v>
      </c>
      <c r="S1384" s="51" t="e">
        <f>ROUND(VLOOKUP(EVID_HNOJENI!N1384,HNOJIVA_ALL!$A$2:$Z$3303,18,FALSE)*K1384*IF(L1384="t",10,IF(L1384="kg",0.01,IF(L1384="q",1,IF(L1384="l",0.01*VLOOKUP(EVID_HNOJENI!N1384,HNOJIVA_ALL!$A$2:$AE$3303,31,FALSE),"CHYBA")))),2)</f>
        <v>#N/A</v>
      </c>
      <c r="T1384" s="51" t="e">
        <f>ROUND(VLOOKUP(EVID_HNOJENI!N1384,HNOJIVA_ALL!$A$2:$Z$3303,17,FALSE)*K1384*IF(L1384="t",10,IF(L1384="kg",0.01,IF(L1384="q",1,IF(L1384="l",0.01*VLOOKUP(EVID_HNOJENI!N1384,HNOJIVA_ALL!$A$2:$AE$3303,31,FALSE),"CHYBA")))),2)</f>
        <v>#N/A</v>
      </c>
      <c r="U1384" s="51" t="e">
        <f>ROUND(VLOOKUP(EVID_HNOJENI!N1384,HNOJIVA_ALL!$A$2:$Z$3303,20,FALSE)*K1384*IF(L1384="t",10,IF(L1384="kg",0.01,IF(L1384="q",1,IF(L1384="l",0.01*VLOOKUP(EVID_HNOJENI!N1384,HNOJIVA_ALL!$A$2:$AE$3303,31,FALSE),"CHYBA")))),2)</f>
        <v>#N/A</v>
      </c>
    </row>
    <row r="1385" spans="1:21" x14ac:dyDescent="0.2">
      <c r="A1385" s="32"/>
      <c r="B1385" s="45" t="e">
        <f>VLOOKUP($A1385,EVID_OSEVU!$A$1:$M$4972,2,FALSE)</f>
        <v>#N/A</v>
      </c>
      <c r="C1385" s="45" t="e">
        <f>VLOOKUP($A1385,EVID_OSEVU!$A$1:$M$4972,3,FALSE)</f>
        <v>#N/A</v>
      </c>
      <c r="D1385" s="45" t="e">
        <f>VLOOKUP($A1385,EVID_OSEVU!$A$1:$M$4972,4,FALSE)</f>
        <v>#N/A</v>
      </c>
      <c r="E1385" s="45" t="e">
        <f>VLOOKUP($A1385,EVID_OSEVU!$A$1:$M$4972,7,FALSE)</f>
        <v>#N/A</v>
      </c>
      <c r="F1385" s="45" t="e">
        <f>VLOOKUP($A1385,EVID_OSEVU!$A$1:$M$4972,8,FALSE)</f>
        <v>#N/A</v>
      </c>
      <c r="G1385" s="45" t="e">
        <f>VLOOKUP($A1385,EVID_OSEVU!$A$1:$M$4972,11,FALSE)</f>
        <v>#N/A</v>
      </c>
      <c r="H1385" s="35"/>
      <c r="I1385" s="48"/>
      <c r="J1385" s="33" t="e">
        <f>VLOOKUP($A1385,EVID_OSEVU!$A$1:$M$4972,11,FALSE)</f>
        <v>#N/A</v>
      </c>
      <c r="K1385" s="39"/>
      <c r="L1385" s="49"/>
      <c r="M1385" s="89" t="e">
        <f t="shared" si="21"/>
        <v>#N/A</v>
      </c>
      <c r="N1385" s="50"/>
      <c r="O1385" s="37" t="e">
        <f>VLOOKUP(EVID_HNOJENI!N1385,HNOJIVA_ALL!$A$2:$Z$3303,4,FALSE)</f>
        <v>#N/A</v>
      </c>
      <c r="P1385" s="51" t="e">
        <f>ROUND(VLOOKUP(EVID_HNOJENI!N1385,HNOJIVA_ALL!$A$2:$Z$3303,14,FALSE)*K1385*IF(L1385="t",10,IF(L1385="kg",0.01,IF(L1385="q",1,IF(L1385="l",0.01*VLOOKUP(EVID_HNOJENI!N1385,HNOJIVA_ALL!$A$2:$AE$3303,31,FALSE),"CHYBA")))),2)</f>
        <v>#N/A</v>
      </c>
      <c r="Q1385" s="51" t="e">
        <f>ROUND(VLOOKUP(EVID_HNOJENI!N1385,HNOJIVA_ALL!$A$2:$Z$3303,15,FALSE)*K1385*IF(L1385="t",10,IF(L1385="kg",0.01,IF(L1385="q",1,IF(L1385="l",0.01*VLOOKUP(EVID_HNOJENI!N1385,HNOJIVA_ALL!$A$2:$AE$3303,31,FALSE),"CHYBA")))),2)</f>
        <v>#N/A</v>
      </c>
      <c r="R1385" s="51" t="e">
        <f>ROUND(VLOOKUP(EVID_HNOJENI!N1385,HNOJIVA_ALL!$A$2:$Z$3303,16,FALSE)*K1385*IF(L1385="t",10,IF(L1385="kg",0.01,IF(L1385="q",1,IF(L1385="l",0.01*VLOOKUP(EVID_HNOJENI!N1385,HNOJIVA_ALL!$A$2:$AE$3303,31,FALSE),"CHYBA")))),2)</f>
        <v>#N/A</v>
      </c>
      <c r="S1385" s="51" t="e">
        <f>ROUND(VLOOKUP(EVID_HNOJENI!N1385,HNOJIVA_ALL!$A$2:$Z$3303,18,FALSE)*K1385*IF(L1385="t",10,IF(L1385="kg",0.01,IF(L1385="q",1,IF(L1385="l",0.01*VLOOKUP(EVID_HNOJENI!N1385,HNOJIVA_ALL!$A$2:$AE$3303,31,FALSE),"CHYBA")))),2)</f>
        <v>#N/A</v>
      </c>
      <c r="T1385" s="51" t="e">
        <f>ROUND(VLOOKUP(EVID_HNOJENI!N1385,HNOJIVA_ALL!$A$2:$Z$3303,17,FALSE)*K1385*IF(L1385="t",10,IF(L1385="kg",0.01,IF(L1385="q",1,IF(L1385="l",0.01*VLOOKUP(EVID_HNOJENI!N1385,HNOJIVA_ALL!$A$2:$AE$3303,31,FALSE),"CHYBA")))),2)</f>
        <v>#N/A</v>
      </c>
      <c r="U1385" s="51" t="e">
        <f>ROUND(VLOOKUP(EVID_HNOJENI!N1385,HNOJIVA_ALL!$A$2:$Z$3303,20,FALSE)*K1385*IF(L1385="t",10,IF(L1385="kg",0.01,IF(L1385="q",1,IF(L1385="l",0.01*VLOOKUP(EVID_HNOJENI!N1385,HNOJIVA_ALL!$A$2:$AE$3303,31,FALSE),"CHYBA")))),2)</f>
        <v>#N/A</v>
      </c>
    </row>
    <row r="1386" spans="1:21" x14ac:dyDescent="0.2">
      <c r="A1386" s="32"/>
      <c r="B1386" s="45" t="e">
        <f>VLOOKUP($A1386,EVID_OSEVU!$A$1:$M$4972,2,FALSE)</f>
        <v>#N/A</v>
      </c>
      <c r="C1386" s="45" t="e">
        <f>VLOOKUP($A1386,EVID_OSEVU!$A$1:$M$4972,3,FALSE)</f>
        <v>#N/A</v>
      </c>
      <c r="D1386" s="45" t="e">
        <f>VLOOKUP($A1386,EVID_OSEVU!$A$1:$M$4972,4,FALSE)</f>
        <v>#N/A</v>
      </c>
      <c r="E1386" s="45" t="e">
        <f>VLOOKUP($A1386,EVID_OSEVU!$A$1:$M$4972,7,FALSE)</f>
        <v>#N/A</v>
      </c>
      <c r="F1386" s="45" t="e">
        <f>VLOOKUP($A1386,EVID_OSEVU!$A$1:$M$4972,8,FALSE)</f>
        <v>#N/A</v>
      </c>
      <c r="G1386" s="45" t="e">
        <f>VLOOKUP($A1386,EVID_OSEVU!$A$1:$M$4972,11,FALSE)</f>
        <v>#N/A</v>
      </c>
      <c r="H1386" s="35"/>
      <c r="I1386" s="48"/>
      <c r="J1386" s="33" t="e">
        <f>VLOOKUP($A1386,EVID_OSEVU!$A$1:$M$4972,11,FALSE)</f>
        <v>#N/A</v>
      </c>
      <c r="K1386" s="39"/>
      <c r="L1386" s="49"/>
      <c r="M1386" s="89" t="e">
        <f t="shared" si="21"/>
        <v>#N/A</v>
      </c>
      <c r="N1386" s="50"/>
      <c r="O1386" s="37" t="e">
        <f>VLOOKUP(EVID_HNOJENI!N1386,HNOJIVA_ALL!$A$2:$Z$3303,4,FALSE)</f>
        <v>#N/A</v>
      </c>
      <c r="P1386" s="51" t="e">
        <f>ROUND(VLOOKUP(EVID_HNOJENI!N1386,HNOJIVA_ALL!$A$2:$Z$3303,14,FALSE)*K1386*IF(L1386="t",10,IF(L1386="kg",0.01,IF(L1386="q",1,IF(L1386="l",0.01*VLOOKUP(EVID_HNOJENI!N1386,HNOJIVA_ALL!$A$2:$AE$3303,31,FALSE),"CHYBA")))),2)</f>
        <v>#N/A</v>
      </c>
      <c r="Q1386" s="51" t="e">
        <f>ROUND(VLOOKUP(EVID_HNOJENI!N1386,HNOJIVA_ALL!$A$2:$Z$3303,15,FALSE)*K1386*IF(L1386="t",10,IF(L1386="kg",0.01,IF(L1386="q",1,IF(L1386="l",0.01*VLOOKUP(EVID_HNOJENI!N1386,HNOJIVA_ALL!$A$2:$AE$3303,31,FALSE),"CHYBA")))),2)</f>
        <v>#N/A</v>
      </c>
      <c r="R1386" s="51" t="e">
        <f>ROUND(VLOOKUP(EVID_HNOJENI!N1386,HNOJIVA_ALL!$A$2:$Z$3303,16,FALSE)*K1386*IF(L1386="t",10,IF(L1386="kg",0.01,IF(L1386="q",1,IF(L1386="l",0.01*VLOOKUP(EVID_HNOJENI!N1386,HNOJIVA_ALL!$A$2:$AE$3303,31,FALSE),"CHYBA")))),2)</f>
        <v>#N/A</v>
      </c>
      <c r="S1386" s="51" t="e">
        <f>ROUND(VLOOKUP(EVID_HNOJENI!N1386,HNOJIVA_ALL!$A$2:$Z$3303,18,FALSE)*K1386*IF(L1386="t",10,IF(L1386="kg",0.01,IF(L1386="q",1,IF(L1386="l",0.01*VLOOKUP(EVID_HNOJENI!N1386,HNOJIVA_ALL!$A$2:$AE$3303,31,FALSE),"CHYBA")))),2)</f>
        <v>#N/A</v>
      </c>
      <c r="T1386" s="51" t="e">
        <f>ROUND(VLOOKUP(EVID_HNOJENI!N1386,HNOJIVA_ALL!$A$2:$Z$3303,17,FALSE)*K1386*IF(L1386="t",10,IF(L1386="kg",0.01,IF(L1386="q",1,IF(L1386="l",0.01*VLOOKUP(EVID_HNOJENI!N1386,HNOJIVA_ALL!$A$2:$AE$3303,31,FALSE),"CHYBA")))),2)</f>
        <v>#N/A</v>
      </c>
      <c r="U1386" s="51" t="e">
        <f>ROUND(VLOOKUP(EVID_HNOJENI!N1386,HNOJIVA_ALL!$A$2:$Z$3303,20,FALSE)*K1386*IF(L1386="t",10,IF(L1386="kg",0.01,IF(L1386="q",1,IF(L1386="l",0.01*VLOOKUP(EVID_HNOJENI!N1386,HNOJIVA_ALL!$A$2:$AE$3303,31,FALSE),"CHYBA")))),2)</f>
        <v>#N/A</v>
      </c>
    </row>
    <row r="1387" spans="1:21" x14ac:dyDescent="0.2">
      <c r="A1387" s="32"/>
      <c r="B1387" s="45" t="e">
        <f>VLOOKUP($A1387,EVID_OSEVU!$A$1:$M$4972,2,FALSE)</f>
        <v>#N/A</v>
      </c>
      <c r="C1387" s="45" t="e">
        <f>VLOOKUP($A1387,EVID_OSEVU!$A$1:$M$4972,3,FALSE)</f>
        <v>#N/A</v>
      </c>
      <c r="D1387" s="45" t="e">
        <f>VLOOKUP($A1387,EVID_OSEVU!$A$1:$M$4972,4,FALSE)</f>
        <v>#N/A</v>
      </c>
      <c r="E1387" s="45" t="e">
        <f>VLOOKUP($A1387,EVID_OSEVU!$A$1:$M$4972,7,FALSE)</f>
        <v>#N/A</v>
      </c>
      <c r="F1387" s="45" t="e">
        <f>VLOOKUP($A1387,EVID_OSEVU!$A$1:$M$4972,8,FALSE)</f>
        <v>#N/A</v>
      </c>
      <c r="G1387" s="45" t="e">
        <f>VLOOKUP($A1387,EVID_OSEVU!$A$1:$M$4972,11,FALSE)</f>
        <v>#N/A</v>
      </c>
      <c r="H1387" s="35"/>
      <c r="I1387" s="48"/>
      <c r="J1387" s="33" t="e">
        <f>VLOOKUP($A1387,EVID_OSEVU!$A$1:$M$4972,11,FALSE)</f>
        <v>#N/A</v>
      </c>
      <c r="K1387" s="39"/>
      <c r="L1387" s="49"/>
      <c r="M1387" s="89" t="e">
        <f t="shared" si="21"/>
        <v>#N/A</v>
      </c>
      <c r="N1387" s="50"/>
      <c r="O1387" s="37" t="e">
        <f>VLOOKUP(EVID_HNOJENI!N1387,HNOJIVA_ALL!$A$2:$Z$3303,4,FALSE)</f>
        <v>#N/A</v>
      </c>
      <c r="P1387" s="51" t="e">
        <f>ROUND(VLOOKUP(EVID_HNOJENI!N1387,HNOJIVA_ALL!$A$2:$Z$3303,14,FALSE)*K1387*IF(L1387="t",10,IF(L1387="kg",0.01,IF(L1387="q",1,IF(L1387="l",0.01*VLOOKUP(EVID_HNOJENI!N1387,HNOJIVA_ALL!$A$2:$AE$3303,31,FALSE),"CHYBA")))),2)</f>
        <v>#N/A</v>
      </c>
      <c r="Q1387" s="51" t="e">
        <f>ROUND(VLOOKUP(EVID_HNOJENI!N1387,HNOJIVA_ALL!$A$2:$Z$3303,15,FALSE)*K1387*IF(L1387="t",10,IF(L1387="kg",0.01,IF(L1387="q",1,IF(L1387="l",0.01*VLOOKUP(EVID_HNOJENI!N1387,HNOJIVA_ALL!$A$2:$AE$3303,31,FALSE),"CHYBA")))),2)</f>
        <v>#N/A</v>
      </c>
      <c r="R1387" s="51" t="e">
        <f>ROUND(VLOOKUP(EVID_HNOJENI!N1387,HNOJIVA_ALL!$A$2:$Z$3303,16,FALSE)*K1387*IF(L1387="t",10,IF(L1387="kg",0.01,IF(L1387="q",1,IF(L1387="l",0.01*VLOOKUP(EVID_HNOJENI!N1387,HNOJIVA_ALL!$A$2:$AE$3303,31,FALSE),"CHYBA")))),2)</f>
        <v>#N/A</v>
      </c>
      <c r="S1387" s="51" t="e">
        <f>ROUND(VLOOKUP(EVID_HNOJENI!N1387,HNOJIVA_ALL!$A$2:$Z$3303,18,FALSE)*K1387*IF(L1387="t",10,IF(L1387="kg",0.01,IF(L1387="q",1,IF(L1387="l",0.01*VLOOKUP(EVID_HNOJENI!N1387,HNOJIVA_ALL!$A$2:$AE$3303,31,FALSE),"CHYBA")))),2)</f>
        <v>#N/A</v>
      </c>
      <c r="T1387" s="51" t="e">
        <f>ROUND(VLOOKUP(EVID_HNOJENI!N1387,HNOJIVA_ALL!$A$2:$Z$3303,17,FALSE)*K1387*IF(L1387="t",10,IF(L1387="kg",0.01,IF(L1387="q",1,IF(L1387="l",0.01*VLOOKUP(EVID_HNOJENI!N1387,HNOJIVA_ALL!$A$2:$AE$3303,31,FALSE),"CHYBA")))),2)</f>
        <v>#N/A</v>
      </c>
      <c r="U1387" s="51" t="e">
        <f>ROUND(VLOOKUP(EVID_HNOJENI!N1387,HNOJIVA_ALL!$A$2:$Z$3303,20,FALSE)*K1387*IF(L1387="t",10,IF(L1387="kg",0.01,IF(L1387="q",1,IF(L1387="l",0.01*VLOOKUP(EVID_HNOJENI!N1387,HNOJIVA_ALL!$A$2:$AE$3303,31,FALSE),"CHYBA")))),2)</f>
        <v>#N/A</v>
      </c>
    </row>
    <row r="1388" spans="1:21" x14ac:dyDescent="0.2">
      <c r="A1388" s="32"/>
      <c r="B1388" s="45" t="e">
        <f>VLOOKUP($A1388,EVID_OSEVU!$A$1:$M$4972,2,FALSE)</f>
        <v>#N/A</v>
      </c>
      <c r="C1388" s="45" t="e">
        <f>VLOOKUP($A1388,EVID_OSEVU!$A$1:$M$4972,3,FALSE)</f>
        <v>#N/A</v>
      </c>
      <c r="D1388" s="45" t="e">
        <f>VLOOKUP($A1388,EVID_OSEVU!$A$1:$M$4972,4,FALSE)</f>
        <v>#N/A</v>
      </c>
      <c r="E1388" s="45" t="e">
        <f>VLOOKUP($A1388,EVID_OSEVU!$A$1:$M$4972,7,FALSE)</f>
        <v>#N/A</v>
      </c>
      <c r="F1388" s="45" t="e">
        <f>VLOOKUP($A1388,EVID_OSEVU!$A$1:$M$4972,8,FALSE)</f>
        <v>#N/A</v>
      </c>
      <c r="G1388" s="45" t="e">
        <f>VLOOKUP($A1388,EVID_OSEVU!$A$1:$M$4972,11,FALSE)</f>
        <v>#N/A</v>
      </c>
      <c r="H1388" s="35"/>
      <c r="I1388" s="48"/>
      <c r="J1388" s="33" t="e">
        <f>VLOOKUP($A1388,EVID_OSEVU!$A$1:$M$4972,11,FALSE)</f>
        <v>#N/A</v>
      </c>
      <c r="K1388" s="39"/>
      <c r="L1388" s="49"/>
      <c r="M1388" s="89" t="e">
        <f t="shared" si="21"/>
        <v>#N/A</v>
      </c>
      <c r="N1388" s="50"/>
      <c r="O1388" s="37" t="e">
        <f>VLOOKUP(EVID_HNOJENI!N1388,HNOJIVA_ALL!$A$2:$Z$3303,4,FALSE)</f>
        <v>#N/A</v>
      </c>
      <c r="P1388" s="51" t="e">
        <f>ROUND(VLOOKUP(EVID_HNOJENI!N1388,HNOJIVA_ALL!$A$2:$Z$3303,14,FALSE)*K1388*IF(L1388="t",10,IF(L1388="kg",0.01,IF(L1388="q",1,IF(L1388="l",0.01*VLOOKUP(EVID_HNOJENI!N1388,HNOJIVA_ALL!$A$2:$AE$3303,31,FALSE),"CHYBA")))),2)</f>
        <v>#N/A</v>
      </c>
      <c r="Q1388" s="51" t="e">
        <f>ROUND(VLOOKUP(EVID_HNOJENI!N1388,HNOJIVA_ALL!$A$2:$Z$3303,15,FALSE)*K1388*IF(L1388="t",10,IF(L1388="kg",0.01,IF(L1388="q",1,IF(L1388="l",0.01*VLOOKUP(EVID_HNOJENI!N1388,HNOJIVA_ALL!$A$2:$AE$3303,31,FALSE),"CHYBA")))),2)</f>
        <v>#N/A</v>
      </c>
      <c r="R1388" s="51" t="e">
        <f>ROUND(VLOOKUP(EVID_HNOJENI!N1388,HNOJIVA_ALL!$A$2:$Z$3303,16,FALSE)*K1388*IF(L1388="t",10,IF(L1388="kg",0.01,IF(L1388="q",1,IF(L1388="l",0.01*VLOOKUP(EVID_HNOJENI!N1388,HNOJIVA_ALL!$A$2:$AE$3303,31,FALSE),"CHYBA")))),2)</f>
        <v>#N/A</v>
      </c>
      <c r="S1388" s="51" t="e">
        <f>ROUND(VLOOKUP(EVID_HNOJENI!N1388,HNOJIVA_ALL!$A$2:$Z$3303,18,FALSE)*K1388*IF(L1388="t",10,IF(L1388="kg",0.01,IF(L1388="q",1,IF(L1388="l",0.01*VLOOKUP(EVID_HNOJENI!N1388,HNOJIVA_ALL!$A$2:$AE$3303,31,FALSE),"CHYBA")))),2)</f>
        <v>#N/A</v>
      </c>
      <c r="T1388" s="51" t="e">
        <f>ROUND(VLOOKUP(EVID_HNOJENI!N1388,HNOJIVA_ALL!$A$2:$Z$3303,17,FALSE)*K1388*IF(L1388="t",10,IF(L1388="kg",0.01,IF(L1388="q",1,IF(L1388="l",0.01*VLOOKUP(EVID_HNOJENI!N1388,HNOJIVA_ALL!$A$2:$AE$3303,31,FALSE),"CHYBA")))),2)</f>
        <v>#N/A</v>
      </c>
      <c r="U1388" s="51" t="e">
        <f>ROUND(VLOOKUP(EVID_HNOJENI!N1388,HNOJIVA_ALL!$A$2:$Z$3303,20,FALSE)*K1388*IF(L1388="t",10,IF(L1388="kg",0.01,IF(L1388="q",1,IF(L1388="l",0.01*VLOOKUP(EVID_HNOJENI!N1388,HNOJIVA_ALL!$A$2:$AE$3303,31,FALSE),"CHYBA")))),2)</f>
        <v>#N/A</v>
      </c>
    </row>
    <row r="1389" spans="1:21" x14ac:dyDescent="0.2">
      <c r="A1389" s="32"/>
      <c r="B1389" s="45" t="e">
        <f>VLOOKUP($A1389,EVID_OSEVU!$A$1:$M$4972,2,FALSE)</f>
        <v>#N/A</v>
      </c>
      <c r="C1389" s="45" t="e">
        <f>VLOOKUP($A1389,EVID_OSEVU!$A$1:$M$4972,3,FALSE)</f>
        <v>#N/A</v>
      </c>
      <c r="D1389" s="45" t="e">
        <f>VLOOKUP($A1389,EVID_OSEVU!$A$1:$M$4972,4,FALSE)</f>
        <v>#N/A</v>
      </c>
      <c r="E1389" s="45" t="e">
        <f>VLOOKUP($A1389,EVID_OSEVU!$A$1:$M$4972,7,FALSE)</f>
        <v>#N/A</v>
      </c>
      <c r="F1389" s="45" t="e">
        <f>VLOOKUP($A1389,EVID_OSEVU!$A$1:$M$4972,8,FALSE)</f>
        <v>#N/A</v>
      </c>
      <c r="G1389" s="45" t="e">
        <f>VLOOKUP($A1389,EVID_OSEVU!$A$1:$M$4972,11,FALSE)</f>
        <v>#N/A</v>
      </c>
      <c r="H1389" s="35"/>
      <c r="I1389" s="48"/>
      <c r="J1389" s="33" t="e">
        <f>VLOOKUP($A1389,EVID_OSEVU!$A$1:$M$4972,11,FALSE)</f>
        <v>#N/A</v>
      </c>
      <c r="K1389" s="39"/>
      <c r="L1389" s="49"/>
      <c r="M1389" s="89" t="e">
        <f t="shared" si="21"/>
        <v>#N/A</v>
      </c>
      <c r="N1389" s="50"/>
      <c r="O1389" s="37" t="e">
        <f>VLOOKUP(EVID_HNOJENI!N1389,HNOJIVA_ALL!$A$2:$Z$3303,4,FALSE)</f>
        <v>#N/A</v>
      </c>
      <c r="P1389" s="51" t="e">
        <f>ROUND(VLOOKUP(EVID_HNOJENI!N1389,HNOJIVA_ALL!$A$2:$Z$3303,14,FALSE)*K1389*IF(L1389="t",10,IF(L1389="kg",0.01,IF(L1389="q",1,IF(L1389="l",0.01*VLOOKUP(EVID_HNOJENI!N1389,HNOJIVA_ALL!$A$2:$AE$3303,31,FALSE),"CHYBA")))),2)</f>
        <v>#N/A</v>
      </c>
      <c r="Q1389" s="51" t="e">
        <f>ROUND(VLOOKUP(EVID_HNOJENI!N1389,HNOJIVA_ALL!$A$2:$Z$3303,15,FALSE)*K1389*IF(L1389="t",10,IF(L1389="kg",0.01,IF(L1389="q",1,IF(L1389="l",0.01*VLOOKUP(EVID_HNOJENI!N1389,HNOJIVA_ALL!$A$2:$AE$3303,31,FALSE),"CHYBA")))),2)</f>
        <v>#N/A</v>
      </c>
      <c r="R1389" s="51" t="e">
        <f>ROUND(VLOOKUP(EVID_HNOJENI!N1389,HNOJIVA_ALL!$A$2:$Z$3303,16,FALSE)*K1389*IF(L1389="t",10,IF(L1389="kg",0.01,IF(L1389="q",1,IF(L1389="l",0.01*VLOOKUP(EVID_HNOJENI!N1389,HNOJIVA_ALL!$A$2:$AE$3303,31,FALSE),"CHYBA")))),2)</f>
        <v>#N/A</v>
      </c>
      <c r="S1389" s="51" t="e">
        <f>ROUND(VLOOKUP(EVID_HNOJENI!N1389,HNOJIVA_ALL!$A$2:$Z$3303,18,FALSE)*K1389*IF(L1389="t",10,IF(L1389="kg",0.01,IF(L1389="q",1,IF(L1389="l",0.01*VLOOKUP(EVID_HNOJENI!N1389,HNOJIVA_ALL!$A$2:$AE$3303,31,FALSE),"CHYBA")))),2)</f>
        <v>#N/A</v>
      </c>
      <c r="T1389" s="51" t="e">
        <f>ROUND(VLOOKUP(EVID_HNOJENI!N1389,HNOJIVA_ALL!$A$2:$Z$3303,17,FALSE)*K1389*IF(L1389="t",10,IF(L1389="kg",0.01,IF(L1389="q",1,IF(L1389="l",0.01*VLOOKUP(EVID_HNOJENI!N1389,HNOJIVA_ALL!$A$2:$AE$3303,31,FALSE),"CHYBA")))),2)</f>
        <v>#N/A</v>
      </c>
      <c r="U1389" s="51" t="e">
        <f>ROUND(VLOOKUP(EVID_HNOJENI!N1389,HNOJIVA_ALL!$A$2:$Z$3303,20,FALSE)*K1389*IF(L1389="t",10,IF(L1389="kg",0.01,IF(L1389="q",1,IF(L1389="l",0.01*VLOOKUP(EVID_HNOJENI!N1389,HNOJIVA_ALL!$A$2:$AE$3303,31,FALSE),"CHYBA")))),2)</f>
        <v>#N/A</v>
      </c>
    </row>
    <row r="1390" spans="1:21" x14ac:dyDescent="0.2">
      <c r="A1390" s="32"/>
      <c r="B1390" s="45" t="e">
        <f>VLOOKUP($A1390,EVID_OSEVU!$A$1:$M$4972,2,FALSE)</f>
        <v>#N/A</v>
      </c>
      <c r="C1390" s="45" t="e">
        <f>VLOOKUP($A1390,EVID_OSEVU!$A$1:$M$4972,3,FALSE)</f>
        <v>#N/A</v>
      </c>
      <c r="D1390" s="45" t="e">
        <f>VLOOKUP($A1390,EVID_OSEVU!$A$1:$M$4972,4,FALSE)</f>
        <v>#N/A</v>
      </c>
      <c r="E1390" s="45" t="e">
        <f>VLOOKUP($A1390,EVID_OSEVU!$A$1:$M$4972,7,FALSE)</f>
        <v>#N/A</v>
      </c>
      <c r="F1390" s="45" t="e">
        <f>VLOOKUP($A1390,EVID_OSEVU!$A$1:$M$4972,8,FALSE)</f>
        <v>#N/A</v>
      </c>
      <c r="G1390" s="45" t="e">
        <f>VLOOKUP($A1390,EVID_OSEVU!$A$1:$M$4972,11,FALSE)</f>
        <v>#N/A</v>
      </c>
      <c r="H1390" s="35"/>
      <c r="I1390" s="48"/>
      <c r="J1390" s="33" t="e">
        <f>VLOOKUP($A1390,EVID_OSEVU!$A$1:$M$4972,11,FALSE)</f>
        <v>#N/A</v>
      </c>
      <c r="K1390" s="39"/>
      <c r="L1390" s="49"/>
      <c r="M1390" s="89" t="e">
        <f t="shared" si="21"/>
        <v>#N/A</v>
      </c>
      <c r="N1390" s="50"/>
      <c r="O1390" s="37" t="e">
        <f>VLOOKUP(EVID_HNOJENI!N1390,HNOJIVA_ALL!$A$2:$Z$3303,4,FALSE)</f>
        <v>#N/A</v>
      </c>
      <c r="P1390" s="51" t="e">
        <f>ROUND(VLOOKUP(EVID_HNOJENI!N1390,HNOJIVA_ALL!$A$2:$Z$3303,14,FALSE)*K1390*IF(L1390="t",10,IF(L1390="kg",0.01,IF(L1390="q",1,IF(L1390="l",0.01*VLOOKUP(EVID_HNOJENI!N1390,HNOJIVA_ALL!$A$2:$AE$3303,31,FALSE),"CHYBA")))),2)</f>
        <v>#N/A</v>
      </c>
      <c r="Q1390" s="51" t="e">
        <f>ROUND(VLOOKUP(EVID_HNOJENI!N1390,HNOJIVA_ALL!$A$2:$Z$3303,15,FALSE)*K1390*IF(L1390="t",10,IF(L1390="kg",0.01,IF(L1390="q",1,IF(L1390="l",0.01*VLOOKUP(EVID_HNOJENI!N1390,HNOJIVA_ALL!$A$2:$AE$3303,31,FALSE),"CHYBA")))),2)</f>
        <v>#N/A</v>
      </c>
      <c r="R1390" s="51" t="e">
        <f>ROUND(VLOOKUP(EVID_HNOJENI!N1390,HNOJIVA_ALL!$A$2:$Z$3303,16,FALSE)*K1390*IF(L1390="t",10,IF(L1390="kg",0.01,IF(L1390="q",1,IF(L1390="l",0.01*VLOOKUP(EVID_HNOJENI!N1390,HNOJIVA_ALL!$A$2:$AE$3303,31,FALSE),"CHYBA")))),2)</f>
        <v>#N/A</v>
      </c>
      <c r="S1390" s="51" t="e">
        <f>ROUND(VLOOKUP(EVID_HNOJENI!N1390,HNOJIVA_ALL!$A$2:$Z$3303,18,FALSE)*K1390*IF(L1390="t",10,IF(L1390="kg",0.01,IF(L1390="q",1,IF(L1390="l",0.01*VLOOKUP(EVID_HNOJENI!N1390,HNOJIVA_ALL!$A$2:$AE$3303,31,FALSE),"CHYBA")))),2)</f>
        <v>#N/A</v>
      </c>
      <c r="T1390" s="51" t="e">
        <f>ROUND(VLOOKUP(EVID_HNOJENI!N1390,HNOJIVA_ALL!$A$2:$Z$3303,17,FALSE)*K1390*IF(L1390="t",10,IF(L1390="kg",0.01,IF(L1390="q",1,IF(L1390="l",0.01*VLOOKUP(EVID_HNOJENI!N1390,HNOJIVA_ALL!$A$2:$AE$3303,31,FALSE),"CHYBA")))),2)</f>
        <v>#N/A</v>
      </c>
      <c r="U1390" s="51" t="e">
        <f>ROUND(VLOOKUP(EVID_HNOJENI!N1390,HNOJIVA_ALL!$A$2:$Z$3303,20,FALSE)*K1390*IF(L1390="t",10,IF(L1390="kg",0.01,IF(L1390="q",1,IF(L1390="l",0.01*VLOOKUP(EVID_HNOJENI!N1390,HNOJIVA_ALL!$A$2:$AE$3303,31,FALSE),"CHYBA")))),2)</f>
        <v>#N/A</v>
      </c>
    </row>
    <row r="1391" spans="1:21" x14ac:dyDescent="0.2">
      <c r="A1391" s="32"/>
      <c r="B1391" s="45" t="e">
        <f>VLOOKUP($A1391,EVID_OSEVU!$A$1:$M$4972,2,FALSE)</f>
        <v>#N/A</v>
      </c>
      <c r="C1391" s="45" t="e">
        <f>VLOOKUP($A1391,EVID_OSEVU!$A$1:$M$4972,3,FALSE)</f>
        <v>#N/A</v>
      </c>
      <c r="D1391" s="45" t="e">
        <f>VLOOKUP($A1391,EVID_OSEVU!$A$1:$M$4972,4,FALSE)</f>
        <v>#N/A</v>
      </c>
      <c r="E1391" s="45" t="e">
        <f>VLOOKUP($A1391,EVID_OSEVU!$A$1:$M$4972,7,FALSE)</f>
        <v>#N/A</v>
      </c>
      <c r="F1391" s="45" t="e">
        <f>VLOOKUP($A1391,EVID_OSEVU!$A$1:$M$4972,8,FALSE)</f>
        <v>#N/A</v>
      </c>
      <c r="G1391" s="45" t="e">
        <f>VLOOKUP($A1391,EVID_OSEVU!$A$1:$M$4972,11,FALSE)</f>
        <v>#N/A</v>
      </c>
      <c r="H1391" s="35"/>
      <c r="I1391" s="48"/>
      <c r="J1391" s="33" t="e">
        <f>VLOOKUP($A1391,EVID_OSEVU!$A$1:$M$4972,11,FALSE)</f>
        <v>#N/A</v>
      </c>
      <c r="K1391" s="39"/>
      <c r="L1391" s="49"/>
      <c r="M1391" s="89" t="e">
        <f t="shared" si="21"/>
        <v>#N/A</v>
      </c>
      <c r="N1391" s="50"/>
      <c r="O1391" s="37" t="e">
        <f>VLOOKUP(EVID_HNOJENI!N1391,HNOJIVA_ALL!$A$2:$Z$3303,4,FALSE)</f>
        <v>#N/A</v>
      </c>
      <c r="P1391" s="51" t="e">
        <f>ROUND(VLOOKUP(EVID_HNOJENI!N1391,HNOJIVA_ALL!$A$2:$Z$3303,14,FALSE)*K1391*IF(L1391="t",10,IF(L1391="kg",0.01,IF(L1391="q",1,IF(L1391="l",0.01*VLOOKUP(EVID_HNOJENI!N1391,HNOJIVA_ALL!$A$2:$AE$3303,31,FALSE),"CHYBA")))),2)</f>
        <v>#N/A</v>
      </c>
      <c r="Q1391" s="51" t="e">
        <f>ROUND(VLOOKUP(EVID_HNOJENI!N1391,HNOJIVA_ALL!$A$2:$Z$3303,15,FALSE)*K1391*IF(L1391="t",10,IF(L1391="kg",0.01,IF(L1391="q",1,IF(L1391="l",0.01*VLOOKUP(EVID_HNOJENI!N1391,HNOJIVA_ALL!$A$2:$AE$3303,31,FALSE),"CHYBA")))),2)</f>
        <v>#N/A</v>
      </c>
      <c r="R1391" s="51" t="e">
        <f>ROUND(VLOOKUP(EVID_HNOJENI!N1391,HNOJIVA_ALL!$A$2:$Z$3303,16,FALSE)*K1391*IF(L1391="t",10,IF(L1391="kg",0.01,IF(L1391="q",1,IF(L1391="l",0.01*VLOOKUP(EVID_HNOJENI!N1391,HNOJIVA_ALL!$A$2:$AE$3303,31,FALSE),"CHYBA")))),2)</f>
        <v>#N/A</v>
      </c>
      <c r="S1391" s="51" t="e">
        <f>ROUND(VLOOKUP(EVID_HNOJENI!N1391,HNOJIVA_ALL!$A$2:$Z$3303,18,FALSE)*K1391*IF(L1391="t",10,IF(L1391="kg",0.01,IF(L1391="q",1,IF(L1391="l",0.01*VLOOKUP(EVID_HNOJENI!N1391,HNOJIVA_ALL!$A$2:$AE$3303,31,FALSE),"CHYBA")))),2)</f>
        <v>#N/A</v>
      </c>
      <c r="T1391" s="51" t="e">
        <f>ROUND(VLOOKUP(EVID_HNOJENI!N1391,HNOJIVA_ALL!$A$2:$Z$3303,17,FALSE)*K1391*IF(L1391="t",10,IF(L1391="kg",0.01,IF(L1391="q",1,IF(L1391="l",0.01*VLOOKUP(EVID_HNOJENI!N1391,HNOJIVA_ALL!$A$2:$AE$3303,31,FALSE),"CHYBA")))),2)</f>
        <v>#N/A</v>
      </c>
      <c r="U1391" s="51" t="e">
        <f>ROUND(VLOOKUP(EVID_HNOJENI!N1391,HNOJIVA_ALL!$A$2:$Z$3303,20,FALSE)*K1391*IF(L1391="t",10,IF(L1391="kg",0.01,IF(L1391="q",1,IF(L1391="l",0.01*VLOOKUP(EVID_HNOJENI!N1391,HNOJIVA_ALL!$A$2:$AE$3303,31,FALSE),"CHYBA")))),2)</f>
        <v>#N/A</v>
      </c>
    </row>
    <row r="1392" spans="1:21" x14ac:dyDescent="0.2">
      <c r="A1392" s="32"/>
      <c r="B1392" s="45" t="e">
        <f>VLOOKUP($A1392,EVID_OSEVU!$A$1:$M$4972,2,FALSE)</f>
        <v>#N/A</v>
      </c>
      <c r="C1392" s="45" t="e">
        <f>VLOOKUP($A1392,EVID_OSEVU!$A$1:$M$4972,3,FALSE)</f>
        <v>#N/A</v>
      </c>
      <c r="D1392" s="45" t="e">
        <f>VLOOKUP($A1392,EVID_OSEVU!$A$1:$M$4972,4,FALSE)</f>
        <v>#N/A</v>
      </c>
      <c r="E1392" s="45" t="e">
        <f>VLOOKUP($A1392,EVID_OSEVU!$A$1:$M$4972,7,FALSE)</f>
        <v>#N/A</v>
      </c>
      <c r="F1392" s="45" t="e">
        <f>VLOOKUP($A1392,EVID_OSEVU!$A$1:$M$4972,8,FALSE)</f>
        <v>#N/A</v>
      </c>
      <c r="G1392" s="45" t="e">
        <f>VLOOKUP($A1392,EVID_OSEVU!$A$1:$M$4972,11,FALSE)</f>
        <v>#N/A</v>
      </c>
      <c r="H1392" s="35"/>
      <c r="I1392" s="48"/>
      <c r="J1392" s="33" t="e">
        <f>VLOOKUP($A1392,EVID_OSEVU!$A$1:$M$4972,11,FALSE)</f>
        <v>#N/A</v>
      </c>
      <c r="K1392" s="39"/>
      <c r="L1392" s="49"/>
      <c r="M1392" s="89" t="e">
        <f t="shared" si="21"/>
        <v>#N/A</v>
      </c>
      <c r="N1392" s="50"/>
      <c r="O1392" s="37" t="e">
        <f>VLOOKUP(EVID_HNOJENI!N1392,HNOJIVA_ALL!$A$2:$Z$3303,4,FALSE)</f>
        <v>#N/A</v>
      </c>
      <c r="P1392" s="51" t="e">
        <f>ROUND(VLOOKUP(EVID_HNOJENI!N1392,HNOJIVA_ALL!$A$2:$Z$3303,14,FALSE)*K1392*IF(L1392="t",10,IF(L1392="kg",0.01,IF(L1392="q",1,IF(L1392="l",0.01*VLOOKUP(EVID_HNOJENI!N1392,HNOJIVA_ALL!$A$2:$AE$3303,31,FALSE),"CHYBA")))),2)</f>
        <v>#N/A</v>
      </c>
      <c r="Q1392" s="51" t="e">
        <f>ROUND(VLOOKUP(EVID_HNOJENI!N1392,HNOJIVA_ALL!$A$2:$Z$3303,15,FALSE)*K1392*IF(L1392="t",10,IF(L1392="kg",0.01,IF(L1392="q",1,IF(L1392="l",0.01*VLOOKUP(EVID_HNOJENI!N1392,HNOJIVA_ALL!$A$2:$AE$3303,31,FALSE),"CHYBA")))),2)</f>
        <v>#N/A</v>
      </c>
      <c r="R1392" s="51" t="e">
        <f>ROUND(VLOOKUP(EVID_HNOJENI!N1392,HNOJIVA_ALL!$A$2:$Z$3303,16,FALSE)*K1392*IF(L1392="t",10,IF(L1392="kg",0.01,IF(L1392="q",1,IF(L1392="l",0.01*VLOOKUP(EVID_HNOJENI!N1392,HNOJIVA_ALL!$A$2:$AE$3303,31,FALSE),"CHYBA")))),2)</f>
        <v>#N/A</v>
      </c>
      <c r="S1392" s="51" t="e">
        <f>ROUND(VLOOKUP(EVID_HNOJENI!N1392,HNOJIVA_ALL!$A$2:$Z$3303,18,FALSE)*K1392*IF(L1392="t",10,IF(L1392="kg",0.01,IF(L1392="q",1,IF(L1392="l",0.01*VLOOKUP(EVID_HNOJENI!N1392,HNOJIVA_ALL!$A$2:$AE$3303,31,FALSE),"CHYBA")))),2)</f>
        <v>#N/A</v>
      </c>
      <c r="T1392" s="51" t="e">
        <f>ROUND(VLOOKUP(EVID_HNOJENI!N1392,HNOJIVA_ALL!$A$2:$Z$3303,17,FALSE)*K1392*IF(L1392="t",10,IF(L1392="kg",0.01,IF(L1392="q",1,IF(L1392="l",0.01*VLOOKUP(EVID_HNOJENI!N1392,HNOJIVA_ALL!$A$2:$AE$3303,31,FALSE),"CHYBA")))),2)</f>
        <v>#N/A</v>
      </c>
      <c r="U1392" s="51" t="e">
        <f>ROUND(VLOOKUP(EVID_HNOJENI!N1392,HNOJIVA_ALL!$A$2:$Z$3303,20,FALSE)*K1392*IF(L1392="t",10,IF(L1392="kg",0.01,IF(L1392="q",1,IF(L1392="l",0.01*VLOOKUP(EVID_HNOJENI!N1392,HNOJIVA_ALL!$A$2:$AE$3303,31,FALSE),"CHYBA")))),2)</f>
        <v>#N/A</v>
      </c>
    </row>
    <row r="1393" spans="1:21" x14ac:dyDescent="0.2">
      <c r="A1393" s="32"/>
      <c r="B1393" s="45" t="e">
        <f>VLOOKUP($A1393,EVID_OSEVU!$A$1:$M$4972,2,FALSE)</f>
        <v>#N/A</v>
      </c>
      <c r="C1393" s="45" t="e">
        <f>VLOOKUP($A1393,EVID_OSEVU!$A$1:$M$4972,3,FALSE)</f>
        <v>#N/A</v>
      </c>
      <c r="D1393" s="45" t="e">
        <f>VLOOKUP($A1393,EVID_OSEVU!$A$1:$M$4972,4,FALSE)</f>
        <v>#N/A</v>
      </c>
      <c r="E1393" s="45" t="e">
        <f>VLOOKUP($A1393,EVID_OSEVU!$A$1:$M$4972,7,FALSE)</f>
        <v>#N/A</v>
      </c>
      <c r="F1393" s="45" t="e">
        <f>VLOOKUP($A1393,EVID_OSEVU!$A$1:$M$4972,8,FALSE)</f>
        <v>#N/A</v>
      </c>
      <c r="G1393" s="45" t="e">
        <f>VLOOKUP($A1393,EVID_OSEVU!$A$1:$M$4972,11,FALSE)</f>
        <v>#N/A</v>
      </c>
      <c r="H1393" s="35"/>
      <c r="I1393" s="48"/>
      <c r="J1393" s="33" t="e">
        <f>VLOOKUP($A1393,EVID_OSEVU!$A$1:$M$4972,11,FALSE)</f>
        <v>#N/A</v>
      </c>
      <c r="K1393" s="39"/>
      <c r="L1393" s="49"/>
      <c r="M1393" s="89" t="e">
        <f t="shared" si="21"/>
        <v>#N/A</v>
      </c>
      <c r="N1393" s="50"/>
      <c r="O1393" s="37" t="e">
        <f>VLOOKUP(EVID_HNOJENI!N1393,HNOJIVA_ALL!$A$2:$Z$3303,4,FALSE)</f>
        <v>#N/A</v>
      </c>
      <c r="P1393" s="51" t="e">
        <f>ROUND(VLOOKUP(EVID_HNOJENI!N1393,HNOJIVA_ALL!$A$2:$Z$3303,14,FALSE)*K1393*IF(L1393="t",10,IF(L1393="kg",0.01,IF(L1393="q",1,IF(L1393="l",0.01*VLOOKUP(EVID_HNOJENI!N1393,HNOJIVA_ALL!$A$2:$AE$3303,31,FALSE),"CHYBA")))),2)</f>
        <v>#N/A</v>
      </c>
      <c r="Q1393" s="51" t="e">
        <f>ROUND(VLOOKUP(EVID_HNOJENI!N1393,HNOJIVA_ALL!$A$2:$Z$3303,15,FALSE)*K1393*IF(L1393="t",10,IF(L1393="kg",0.01,IF(L1393="q",1,IF(L1393="l",0.01*VLOOKUP(EVID_HNOJENI!N1393,HNOJIVA_ALL!$A$2:$AE$3303,31,FALSE),"CHYBA")))),2)</f>
        <v>#N/A</v>
      </c>
      <c r="R1393" s="51" t="e">
        <f>ROUND(VLOOKUP(EVID_HNOJENI!N1393,HNOJIVA_ALL!$A$2:$Z$3303,16,FALSE)*K1393*IF(L1393="t",10,IF(L1393="kg",0.01,IF(L1393="q",1,IF(L1393="l",0.01*VLOOKUP(EVID_HNOJENI!N1393,HNOJIVA_ALL!$A$2:$AE$3303,31,FALSE),"CHYBA")))),2)</f>
        <v>#N/A</v>
      </c>
      <c r="S1393" s="51" t="e">
        <f>ROUND(VLOOKUP(EVID_HNOJENI!N1393,HNOJIVA_ALL!$A$2:$Z$3303,18,FALSE)*K1393*IF(L1393="t",10,IF(L1393="kg",0.01,IF(L1393="q",1,IF(L1393="l",0.01*VLOOKUP(EVID_HNOJENI!N1393,HNOJIVA_ALL!$A$2:$AE$3303,31,FALSE),"CHYBA")))),2)</f>
        <v>#N/A</v>
      </c>
      <c r="T1393" s="51" t="e">
        <f>ROUND(VLOOKUP(EVID_HNOJENI!N1393,HNOJIVA_ALL!$A$2:$Z$3303,17,FALSE)*K1393*IF(L1393="t",10,IF(L1393="kg",0.01,IF(L1393="q",1,IF(L1393="l",0.01*VLOOKUP(EVID_HNOJENI!N1393,HNOJIVA_ALL!$A$2:$AE$3303,31,FALSE),"CHYBA")))),2)</f>
        <v>#N/A</v>
      </c>
      <c r="U1393" s="51" t="e">
        <f>ROUND(VLOOKUP(EVID_HNOJENI!N1393,HNOJIVA_ALL!$A$2:$Z$3303,20,FALSE)*K1393*IF(L1393="t",10,IF(L1393="kg",0.01,IF(L1393="q",1,IF(L1393="l",0.01*VLOOKUP(EVID_HNOJENI!N1393,HNOJIVA_ALL!$A$2:$AE$3303,31,FALSE),"CHYBA")))),2)</f>
        <v>#N/A</v>
      </c>
    </row>
    <row r="1394" spans="1:21" x14ac:dyDescent="0.2">
      <c r="A1394" s="32"/>
      <c r="B1394" s="45" t="e">
        <f>VLOOKUP($A1394,EVID_OSEVU!$A$1:$M$4972,2,FALSE)</f>
        <v>#N/A</v>
      </c>
      <c r="C1394" s="45" t="e">
        <f>VLOOKUP($A1394,EVID_OSEVU!$A$1:$M$4972,3,FALSE)</f>
        <v>#N/A</v>
      </c>
      <c r="D1394" s="45" t="e">
        <f>VLOOKUP($A1394,EVID_OSEVU!$A$1:$M$4972,4,FALSE)</f>
        <v>#N/A</v>
      </c>
      <c r="E1394" s="45" t="e">
        <f>VLOOKUP($A1394,EVID_OSEVU!$A$1:$M$4972,7,FALSE)</f>
        <v>#N/A</v>
      </c>
      <c r="F1394" s="45" t="e">
        <f>VLOOKUP($A1394,EVID_OSEVU!$A$1:$M$4972,8,FALSE)</f>
        <v>#N/A</v>
      </c>
      <c r="G1394" s="45" t="e">
        <f>VLOOKUP($A1394,EVID_OSEVU!$A$1:$M$4972,11,FALSE)</f>
        <v>#N/A</v>
      </c>
      <c r="H1394" s="35"/>
      <c r="I1394" s="48"/>
      <c r="J1394" s="33" t="e">
        <f>VLOOKUP($A1394,EVID_OSEVU!$A$1:$M$4972,11,FALSE)</f>
        <v>#N/A</v>
      </c>
      <c r="K1394" s="39"/>
      <c r="L1394" s="49"/>
      <c r="M1394" s="89" t="e">
        <f t="shared" si="21"/>
        <v>#N/A</v>
      </c>
      <c r="N1394" s="50"/>
      <c r="O1394" s="37" t="e">
        <f>VLOOKUP(EVID_HNOJENI!N1394,HNOJIVA_ALL!$A$2:$Z$3303,4,FALSE)</f>
        <v>#N/A</v>
      </c>
      <c r="P1394" s="51" t="e">
        <f>ROUND(VLOOKUP(EVID_HNOJENI!N1394,HNOJIVA_ALL!$A$2:$Z$3303,14,FALSE)*K1394*IF(L1394="t",10,IF(L1394="kg",0.01,IF(L1394="q",1,IF(L1394="l",0.01*VLOOKUP(EVID_HNOJENI!N1394,HNOJIVA_ALL!$A$2:$AE$3303,31,FALSE),"CHYBA")))),2)</f>
        <v>#N/A</v>
      </c>
      <c r="Q1394" s="51" t="e">
        <f>ROUND(VLOOKUP(EVID_HNOJENI!N1394,HNOJIVA_ALL!$A$2:$Z$3303,15,FALSE)*K1394*IF(L1394="t",10,IF(L1394="kg",0.01,IF(L1394="q",1,IF(L1394="l",0.01*VLOOKUP(EVID_HNOJENI!N1394,HNOJIVA_ALL!$A$2:$AE$3303,31,FALSE),"CHYBA")))),2)</f>
        <v>#N/A</v>
      </c>
      <c r="R1394" s="51" t="e">
        <f>ROUND(VLOOKUP(EVID_HNOJENI!N1394,HNOJIVA_ALL!$A$2:$Z$3303,16,FALSE)*K1394*IF(L1394="t",10,IF(L1394="kg",0.01,IF(L1394="q",1,IF(L1394="l",0.01*VLOOKUP(EVID_HNOJENI!N1394,HNOJIVA_ALL!$A$2:$AE$3303,31,FALSE),"CHYBA")))),2)</f>
        <v>#N/A</v>
      </c>
      <c r="S1394" s="51" t="e">
        <f>ROUND(VLOOKUP(EVID_HNOJENI!N1394,HNOJIVA_ALL!$A$2:$Z$3303,18,FALSE)*K1394*IF(L1394="t",10,IF(L1394="kg",0.01,IF(L1394="q",1,IF(L1394="l",0.01*VLOOKUP(EVID_HNOJENI!N1394,HNOJIVA_ALL!$A$2:$AE$3303,31,FALSE),"CHYBA")))),2)</f>
        <v>#N/A</v>
      </c>
      <c r="T1394" s="51" t="e">
        <f>ROUND(VLOOKUP(EVID_HNOJENI!N1394,HNOJIVA_ALL!$A$2:$Z$3303,17,FALSE)*K1394*IF(L1394="t",10,IF(L1394="kg",0.01,IF(L1394="q",1,IF(L1394="l",0.01*VLOOKUP(EVID_HNOJENI!N1394,HNOJIVA_ALL!$A$2:$AE$3303,31,FALSE),"CHYBA")))),2)</f>
        <v>#N/A</v>
      </c>
      <c r="U1394" s="51" t="e">
        <f>ROUND(VLOOKUP(EVID_HNOJENI!N1394,HNOJIVA_ALL!$A$2:$Z$3303,20,FALSE)*K1394*IF(L1394="t",10,IF(L1394="kg",0.01,IF(L1394="q",1,IF(L1394="l",0.01*VLOOKUP(EVID_HNOJENI!N1394,HNOJIVA_ALL!$A$2:$AE$3303,31,FALSE),"CHYBA")))),2)</f>
        <v>#N/A</v>
      </c>
    </row>
    <row r="1395" spans="1:21" x14ac:dyDescent="0.2">
      <c r="A1395" s="32"/>
      <c r="B1395" s="45" t="e">
        <f>VLOOKUP($A1395,EVID_OSEVU!$A$1:$M$4972,2,FALSE)</f>
        <v>#N/A</v>
      </c>
      <c r="C1395" s="45" t="e">
        <f>VLOOKUP($A1395,EVID_OSEVU!$A$1:$M$4972,3,FALSE)</f>
        <v>#N/A</v>
      </c>
      <c r="D1395" s="45" t="e">
        <f>VLOOKUP($A1395,EVID_OSEVU!$A$1:$M$4972,4,FALSE)</f>
        <v>#N/A</v>
      </c>
      <c r="E1395" s="45" t="e">
        <f>VLOOKUP($A1395,EVID_OSEVU!$A$1:$M$4972,7,FALSE)</f>
        <v>#N/A</v>
      </c>
      <c r="F1395" s="45" t="e">
        <f>VLOOKUP($A1395,EVID_OSEVU!$A$1:$M$4972,8,FALSE)</f>
        <v>#N/A</v>
      </c>
      <c r="G1395" s="45" t="e">
        <f>VLOOKUP($A1395,EVID_OSEVU!$A$1:$M$4972,11,FALSE)</f>
        <v>#N/A</v>
      </c>
      <c r="H1395" s="35"/>
      <c r="I1395" s="48"/>
      <c r="J1395" s="33" t="e">
        <f>VLOOKUP($A1395,EVID_OSEVU!$A$1:$M$4972,11,FALSE)</f>
        <v>#N/A</v>
      </c>
      <c r="K1395" s="39"/>
      <c r="L1395" s="49"/>
      <c r="M1395" s="89" t="e">
        <f t="shared" si="21"/>
        <v>#N/A</v>
      </c>
      <c r="N1395" s="50"/>
      <c r="O1395" s="37" t="e">
        <f>VLOOKUP(EVID_HNOJENI!N1395,HNOJIVA_ALL!$A$2:$Z$3303,4,FALSE)</f>
        <v>#N/A</v>
      </c>
      <c r="P1395" s="51" t="e">
        <f>ROUND(VLOOKUP(EVID_HNOJENI!N1395,HNOJIVA_ALL!$A$2:$Z$3303,14,FALSE)*K1395*IF(L1395="t",10,IF(L1395="kg",0.01,IF(L1395="q",1,IF(L1395="l",0.01*VLOOKUP(EVID_HNOJENI!N1395,HNOJIVA_ALL!$A$2:$AE$3303,31,FALSE),"CHYBA")))),2)</f>
        <v>#N/A</v>
      </c>
      <c r="Q1395" s="51" t="e">
        <f>ROUND(VLOOKUP(EVID_HNOJENI!N1395,HNOJIVA_ALL!$A$2:$Z$3303,15,FALSE)*K1395*IF(L1395="t",10,IF(L1395="kg",0.01,IF(L1395="q",1,IF(L1395="l",0.01*VLOOKUP(EVID_HNOJENI!N1395,HNOJIVA_ALL!$A$2:$AE$3303,31,FALSE),"CHYBA")))),2)</f>
        <v>#N/A</v>
      </c>
      <c r="R1395" s="51" t="e">
        <f>ROUND(VLOOKUP(EVID_HNOJENI!N1395,HNOJIVA_ALL!$A$2:$Z$3303,16,FALSE)*K1395*IF(L1395="t",10,IF(L1395="kg",0.01,IF(L1395="q",1,IF(L1395="l",0.01*VLOOKUP(EVID_HNOJENI!N1395,HNOJIVA_ALL!$A$2:$AE$3303,31,FALSE),"CHYBA")))),2)</f>
        <v>#N/A</v>
      </c>
      <c r="S1395" s="51" t="e">
        <f>ROUND(VLOOKUP(EVID_HNOJENI!N1395,HNOJIVA_ALL!$A$2:$Z$3303,18,FALSE)*K1395*IF(L1395="t",10,IF(L1395="kg",0.01,IF(L1395="q",1,IF(L1395="l",0.01*VLOOKUP(EVID_HNOJENI!N1395,HNOJIVA_ALL!$A$2:$AE$3303,31,FALSE),"CHYBA")))),2)</f>
        <v>#N/A</v>
      </c>
      <c r="T1395" s="51" t="e">
        <f>ROUND(VLOOKUP(EVID_HNOJENI!N1395,HNOJIVA_ALL!$A$2:$Z$3303,17,FALSE)*K1395*IF(L1395="t",10,IF(L1395="kg",0.01,IF(L1395="q",1,IF(L1395="l",0.01*VLOOKUP(EVID_HNOJENI!N1395,HNOJIVA_ALL!$A$2:$AE$3303,31,FALSE),"CHYBA")))),2)</f>
        <v>#N/A</v>
      </c>
      <c r="U1395" s="51" t="e">
        <f>ROUND(VLOOKUP(EVID_HNOJENI!N1395,HNOJIVA_ALL!$A$2:$Z$3303,20,FALSE)*K1395*IF(L1395="t",10,IF(L1395="kg",0.01,IF(L1395="q",1,IF(L1395="l",0.01*VLOOKUP(EVID_HNOJENI!N1395,HNOJIVA_ALL!$A$2:$AE$3303,31,FALSE),"CHYBA")))),2)</f>
        <v>#N/A</v>
      </c>
    </row>
    <row r="1396" spans="1:21" x14ac:dyDescent="0.2">
      <c r="A1396" s="32"/>
      <c r="B1396" s="45" t="e">
        <f>VLOOKUP($A1396,EVID_OSEVU!$A$1:$M$4972,2,FALSE)</f>
        <v>#N/A</v>
      </c>
      <c r="C1396" s="45" t="e">
        <f>VLOOKUP($A1396,EVID_OSEVU!$A$1:$M$4972,3,FALSE)</f>
        <v>#N/A</v>
      </c>
      <c r="D1396" s="45" t="e">
        <f>VLOOKUP($A1396,EVID_OSEVU!$A$1:$M$4972,4,FALSE)</f>
        <v>#N/A</v>
      </c>
      <c r="E1396" s="45" t="e">
        <f>VLOOKUP($A1396,EVID_OSEVU!$A$1:$M$4972,7,FALSE)</f>
        <v>#N/A</v>
      </c>
      <c r="F1396" s="45" t="e">
        <f>VLOOKUP($A1396,EVID_OSEVU!$A$1:$M$4972,8,FALSE)</f>
        <v>#N/A</v>
      </c>
      <c r="G1396" s="45" t="e">
        <f>VLOOKUP($A1396,EVID_OSEVU!$A$1:$M$4972,11,FALSE)</f>
        <v>#N/A</v>
      </c>
      <c r="H1396" s="35"/>
      <c r="I1396" s="48"/>
      <c r="J1396" s="33" t="e">
        <f>VLOOKUP($A1396,EVID_OSEVU!$A$1:$M$4972,11,FALSE)</f>
        <v>#N/A</v>
      </c>
      <c r="K1396" s="39"/>
      <c r="L1396" s="49"/>
      <c r="M1396" s="89" t="e">
        <f t="shared" si="21"/>
        <v>#N/A</v>
      </c>
      <c r="N1396" s="50"/>
      <c r="O1396" s="37" t="e">
        <f>VLOOKUP(EVID_HNOJENI!N1396,HNOJIVA_ALL!$A$2:$Z$3303,4,FALSE)</f>
        <v>#N/A</v>
      </c>
      <c r="P1396" s="51" t="e">
        <f>ROUND(VLOOKUP(EVID_HNOJENI!N1396,HNOJIVA_ALL!$A$2:$Z$3303,14,FALSE)*K1396*IF(L1396="t",10,IF(L1396="kg",0.01,IF(L1396="q",1,IF(L1396="l",0.01*VLOOKUP(EVID_HNOJENI!N1396,HNOJIVA_ALL!$A$2:$AE$3303,31,FALSE),"CHYBA")))),2)</f>
        <v>#N/A</v>
      </c>
      <c r="Q1396" s="51" t="e">
        <f>ROUND(VLOOKUP(EVID_HNOJENI!N1396,HNOJIVA_ALL!$A$2:$Z$3303,15,FALSE)*K1396*IF(L1396="t",10,IF(L1396="kg",0.01,IF(L1396="q",1,IF(L1396="l",0.01*VLOOKUP(EVID_HNOJENI!N1396,HNOJIVA_ALL!$A$2:$AE$3303,31,FALSE),"CHYBA")))),2)</f>
        <v>#N/A</v>
      </c>
      <c r="R1396" s="51" t="e">
        <f>ROUND(VLOOKUP(EVID_HNOJENI!N1396,HNOJIVA_ALL!$A$2:$Z$3303,16,FALSE)*K1396*IF(L1396="t",10,IF(L1396="kg",0.01,IF(L1396="q",1,IF(L1396="l",0.01*VLOOKUP(EVID_HNOJENI!N1396,HNOJIVA_ALL!$A$2:$AE$3303,31,FALSE),"CHYBA")))),2)</f>
        <v>#N/A</v>
      </c>
      <c r="S1396" s="51" t="e">
        <f>ROUND(VLOOKUP(EVID_HNOJENI!N1396,HNOJIVA_ALL!$A$2:$Z$3303,18,FALSE)*K1396*IF(L1396="t",10,IF(L1396="kg",0.01,IF(L1396="q",1,IF(L1396="l",0.01*VLOOKUP(EVID_HNOJENI!N1396,HNOJIVA_ALL!$A$2:$AE$3303,31,FALSE),"CHYBA")))),2)</f>
        <v>#N/A</v>
      </c>
      <c r="T1396" s="51" t="e">
        <f>ROUND(VLOOKUP(EVID_HNOJENI!N1396,HNOJIVA_ALL!$A$2:$Z$3303,17,FALSE)*K1396*IF(L1396="t",10,IF(L1396="kg",0.01,IF(L1396="q",1,IF(L1396="l",0.01*VLOOKUP(EVID_HNOJENI!N1396,HNOJIVA_ALL!$A$2:$AE$3303,31,FALSE),"CHYBA")))),2)</f>
        <v>#N/A</v>
      </c>
      <c r="U1396" s="51" t="e">
        <f>ROUND(VLOOKUP(EVID_HNOJENI!N1396,HNOJIVA_ALL!$A$2:$Z$3303,20,FALSE)*K1396*IF(L1396="t",10,IF(L1396="kg",0.01,IF(L1396="q",1,IF(L1396="l",0.01*VLOOKUP(EVID_HNOJENI!N1396,HNOJIVA_ALL!$A$2:$AE$3303,31,FALSE),"CHYBA")))),2)</f>
        <v>#N/A</v>
      </c>
    </row>
    <row r="1397" spans="1:21" x14ac:dyDescent="0.2">
      <c r="A1397" s="32"/>
      <c r="B1397" s="45" t="e">
        <f>VLOOKUP($A1397,EVID_OSEVU!$A$1:$M$4972,2,FALSE)</f>
        <v>#N/A</v>
      </c>
      <c r="C1397" s="45" t="e">
        <f>VLOOKUP($A1397,EVID_OSEVU!$A$1:$M$4972,3,FALSE)</f>
        <v>#N/A</v>
      </c>
      <c r="D1397" s="45" t="e">
        <f>VLOOKUP($A1397,EVID_OSEVU!$A$1:$M$4972,4,FALSE)</f>
        <v>#N/A</v>
      </c>
      <c r="E1397" s="45" t="e">
        <f>VLOOKUP($A1397,EVID_OSEVU!$A$1:$M$4972,7,FALSE)</f>
        <v>#N/A</v>
      </c>
      <c r="F1397" s="45" t="e">
        <f>VLOOKUP($A1397,EVID_OSEVU!$A$1:$M$4972,8,FALSE)</f>
        <v>#N/A</v>
      </c>
      <c r="G1397" s="45" t="e">
        <f>VLOOKUP($A1397,EVID_OSEVU!$A$1:$M$4972,11,FALSE)</f>
        <v>#N/A</v>
      </c>
      <c r="H1397" s="35"/>
      <c r="I1397" s="48"/>
      <c r="J1397" s="33" t="e">
        <f>VLOOKUP($A1397,EVID_OSEVU!$A$1:$M$4972,11,FALSE)</f>
        <v>#N/A</v>
      </c>
      <c r="K1397" s="39"/>
      <c r="L1397" s="49"/>
      <c r="M1397" s="89" t="e">
        <f t="shared" si="21"/>
        <v>#N/A</v>
      </c>
      <c r="N1397" s="50"/>
      <c r="O1397" s="37" t="e">
        <f>VLOOKUP(EVID_HNOJENI!N1397,HNOJIVA_ALL!$A$2:$Z$3303,4,FALSE)</f>
        <v>#N/A</v>
      </c>
      <c r="P1397" s="51" t="e">
        <f>ROUND(VLOOKUP(EVID_HNOJENI!N1397,HNOJIVA_ALL!$A$2:$Z$3303,14,FALSE)*K1397*IF(L1397="t",10,IF(L1397="kg",0.01,IF(L1397="q",1,IF(L1397="l",0.01*VLOOKUP(EVID_HNOJENI!N1397,HNOJIVA_ALL!$A$2:$AE$3303,31,FALSE),"CHYBA")))),2)</f>
        <v>#N/A</v>
      </c>
      <c r="Q1397" s="51" t="e">
        <f>ROUND(VLOOKUP(EVID_HNOJENI!N1397,HNOJIVA_ALL!$A$2:$Z$3303,15,FALSE)*K1397*IF(L1397="t",10,IF(L1397="kg",0.01,IF(L1397="q",1,IF(L1397="l",0.01*VLOOKUP(EVID_HNOJENI!N1397,HNOJIVA_ALL!$A$2:$AE$3303,31,FALSE),"CHYBA")))),2)</f>
        <v>#N/A</v>
      </c>
      <c r="R1397" s="51" t="e">
        <f>ROUND(VLOOKUP(EVID_HNOJENI!N1397,HNOJIVA_ALL!$A$2:$Z$3303,16,FALSE)*K1397*IF(L1397="t",10,IF(L1397="kg",0.01,IF(L1397="q",1,IF(L1397="l",0.01*VLOOKUP(EVID_HNOJENI!N1397,HNOJIVA_ALL!$A$2:$AE$3303,31,FALSE),"CHYBA")))),2)</f>
        <v>#N/A</v>
      </c>
      <c r="S1397" s="51" t="e">
        <f>ROUND(VLOOKUP(EVID_HNOJENI!N1397,HNOJIVA_ALL!$A$2:$Z$3303,18,FALSE)*K1397*IF(L1397="t",10,IF(L1397="kg",0.01,IF(L1397="q",1,IF(L1397="l",0.01*VLOOKUP(EVID_HNOJENI!N1397,HNOJIVA_ALL!$A$2:$AE$3303,31,FALSE),"CHYBA")))),2)</f>
        <v>#N/A</v>
      </c>
      <c r="T1397" s="51" t="e">
        <f>ROUND(VLOOKUP(EVID_HNOJENI!N1397,HNOJIVA_ALL!$A$2:$Z$3303,17,FALSE)*K1397*IF(L1397="t",10,IF(L1397="kg",0.01,IF(L1397="q",1,IF(L1397="l",0.01*VLOOKUP(EVID_HNOJENI!N1397,HNOJIVA_ALL!$A$2:$AE$3303,31,FALSE),"CHYBA")))),2)</f>
        <v>#N/A</v>
      </c>
      <c r="U1397" s="51" t="e">
        <f>ROUND(VLOOKUP(EVID_HNOJENI!N1397,HNOJIVA_ALL!$A$2:$Z$3303,20,FALSE)*K1397*IF(L1397="t",10,IF(L1397="kg",0.01,IF(L1397="q",1,IF(L1397="l",0.01*VLOOKUP(EVID_HNOJENI!N1397,HNOJIVA_ALL!$A$2:$AE$3303,31,FALSE),"CHYBA")))),2)</f>
        <v>#N/A</v>
      </c>
    </row>
    <row r="1398" spans="1:21" x14ac:dyDescent="0.2">
      <c r="A1398" s="32"/>
      <c r="B1398" s="45" t="e">
        <f>VLOOKUP($A1398,EVID_OSEVU!$A$1:$M$4972,2,FALSE)</f>
        <v>#N/A</v>
      </c>
      <c r="C1398" s="45" t="e">
        <f>VLOOKUP($A1398,EVID_OSEVU!$A$1:$M$4972,3,FALSE)</f>
        <v>#N/A</v>
      </c>
      <c r="D1398" s="45" t="e">
        <f>VLOOKUP($A1398,EVID_OSEVU!$A$1:$M$4972,4,FALSE)</f>
        <v>#N/A</v>
      </c>
      <c r="E1398" s="45" t="e">
        <f>VLOOKUP($A1398,EVID_OSEVU!$A$1:$M$4972,7,FALSE)</f>
        <v>#N/A</v>
      </c>
      <c r="F1398" s="45" t="e">
        <f>VLOOKUP($A1398,EVID_OSEVU!$A$1:$M$4972,8,FALSE)</f>
        <v>#N/A</v>
      </c>
      <c r="G1398" s="45" t="e">
        <f>VLOOKUP($A1398,EVID_OSEVU!$A$1:$M$4972,11,FALSE)</f>
        <v>#N/A</v>
      </c>
      <c r="H1398" s="35"/>
      <c r="I1398" s="48"/>
      <c r="J1398" s="33" t="e">
        <f>VLOOKUP($A1398,EVID_OSEVU!$A$1:$M$4972,11,FALSE)</f>
        <v>#N/A</v>
      </c>
      <c r="K1398" s="39"/>
      <c r="L1398" s="49"/>
      <c r="M1398" s="89" t="e">
        <f t="shared" si="21"/>
        <v>#N/A</v>
      </c>
      <c r="N1398" s="50"/>
      <c r="O1398" s="37" t="e">
        <f>VLOOKUP(EVID_HNOJENI!N1398,HNOJIVA_ALL!$A$2:$Z$3303,4,FALSE)</f>
        <v>#N/A</v>
      </c>
      <c r="P1398" s="51" t="e">
        <f>ROUND(VLOOKUP(EVID_HNOJENI!N1398,HNOJIVA_ALL!$A$2:$Z$3303,14,FALSE)*K1398*IF(L1398="t",10,IF(L1398="kg",0.01,IF(L1398="q",1,IF(L1398="l",0.01*VLOOKUP(EVID_HNOJENI!N1398,HNOJIVA_ALL!$A$2:$AE$3303,31,FALSE),"CHYBA")))),2)</f>
        <v>#N/A</v>
      </c>
      <c r="Q1398" s="51" t="e">
        <f>ROUND(VLOOKUP(EVID_HNOJENI!N1398,HNOJIVA_ALL!$A$2:$Z$3303,15,FALSE)*K1398*IF(L1398="t",10,IF(L1398="kg",0.01,IF(L1398="q",1,IF(L1398="l",0.01*VLOOKUP(EVID_HNOJENI!N1398,HNOJIVA_ALL!$A$2:$AE$3303,31,FALSE),"CHYBA")))),2)</f>
        <v>#N/A</v>
      </c>
      <c r="R1398" s="51" t="e">
        <f>ROUND(VLOOKUP(EVID_HNOJENI!N1398,HNOJIVA_ALL!$A$2:$Z$3303,16,FALSE)*K1398*IF(L1398="t",10,IF(L1398="kg",0.01,IF(L1398="q",1,IF(L1398="l",0.01*VLOOKUP(EVID_HNOJENI!N1398,HNOJIVA_ALL!$A$2:$AE$3303,31,FALSE),"CHYBA")))),2)</f>
        <v>#N/A</v>
      </c>
      <c r="S1398" s="51" t="e">
        <f>ROUND(VLOOKUP(EVID_HNOJENI!N1398,HNOJIVA_ALL!$A$2:$Z$3303,18,FALSE)*K1398*IF(L1398="t",10,IF(L1398="kg",0.01,IF(L1398="q",1,IF(L1398="l",0.01*VLOOKUP(EVID_HNOJENI!N1398,HNOJIVA_ALL!$A$2:$AE$3303,31,FALSE),"CHYBA")))),2)</f>
        <v>#N/A</v>
      </c>
      <c r="T1398" s="51" t="e">
        <f>ROUND(VLOOKUP(EVID_HNOJENI!N1398,HNOJIVA_ALL!$A$2:$Z$3303,17,FALSE)*K1398*IF(L1398="t",10,IF(L1398="kg",0.01,IF(L1398="q",1,IF(L1398="l",0.01*VLOOKUP(EVID_HNOJENI!N1398,HNOJIVA_ALL!$A$2:$AE$3303,31,FALSE),"CHYBA")))),2)</f>
        <v>#N/A</v>
      </c>
      <c r="U1398" s="51" t="e">
        <f>ROUND(VLOOKUP(EVID_HNOJENI!N1398,HNOJIVA_ALL!$A$2:$Z$3303,20,FALSE)*K1398*IF(L1398="t",10,IF(L1398="kg",0.01,IF(L1398="q",1,IF(L1398="l",0.01*VLOOKUP(EVID_HNOJENI!N1398,HNOJIVA_ALL!$A$2:$AE$3303,31,FALSE),"CHYBA")))),2)</f>
        <v>#N/A</v>
      </c>
    </row>
    <row r="1399" spans="1:21" x14ac:dyDescent="0.2">
      <c r="A1399" s="32"/>
      <c r="B1399" s="45" t="e">
        <f>VLOOKUP($A1399,EVID_OSEVU!$A$1:$M$4972,2,FALSE)</f>
        <v>#N/A</v>
      </c>
      <c r="C1399" s="45" t="e">
        <f>VLOOKUP($A1399,EVID_OSEVU!$A$1:$M$4972,3,FALSE)</f>
        <v>#N/A</v>
      </c>
      <c r="D1399" s="45" t="e">
        <f>VLOOKUP($A1399,EVID_OSEVU!$A$1:$M$4972,4,FALSE)</f>
        <v>#N/A</v>
      </c>
      <c r="E1399" s="45" t="e">
        <f>VLOOKUP($A1399,EVID_OSEVU!$A$1:$M$4972,7,FALSE)</f>
        <v>#N/A</v>
      </c>
      <c r="F1399" s="45" t="e">
        <f>VLOOKUP($A1399,EVID_OSEVU!$A$1:$M$4972,8,FALSE)</f>
        <v>#N/A</v>
      </c>
      <c r="G1399" s="45" t="e">
        <f>VLOOKUP($A1399,EVID_OSEVU!$A$1:$M$4972,11,FALSE)</f>
        <v>#N/A</v>
      </c>
      <c r="H1399" s="35"/>
      <c r="I1399" s="48"/>
      <c r="J1399" s="33" t="e">
        <f>VLOOKUP($A1399,EVID_OSEVU!$A$1:$M$4972,11,FALSE)</f>
        <v>#N/A</v>
      </c>
      <c r="K1399" s="39"/>
      <c r="L1399" s="49"/>
      <c r="M1399" s="89" t="e">
        <f t="shared" si="21"/>
        <v>#N/A</v>
      </c>
      <c r="N1399" s="50"/>
      <c r="O1399" s="37" t="e">
        <f>VLOOKUP(EVID_HNOJENI!N1399,HNOJIVA_ALL!$A$2:$Z$3303,4,FALSE)</f>
        <v>#N/A</v>
      </c>
      <c r="P1399" s="51" t="e">
        <f>ROUND(VLOOKUP(EVID_HNOJENI!N1399,HNOJIVA_ALL!$A$2:$Z$3303,14,FALSE)*K1399*IF(L1399="t",10,IF(L1399="kg",0.01,IF(L1399="q",1,IF(L1399="l",0.01*VLOOKUP(EVID_HNOJENI!N1399,HNOJIVA_ALL!$A$2:$AE$3303,31,FALSE),"CHYBA")))),2)</f>
        <v>#N/A</v>
      </c>
      <c r="Q1399" s="51" t="e">
        <f>ROUND(VLOOKUP(EVID_HNOJENI!N1399,HNOJIVA_ALL!$A$2:$Z$3303,15,FALSE)*K1399*IF(L1399="t",10,IF(L1399="kg",0.01,IF(L1399="q",1,IF(L1399="l",0.01*VLOOKUP(EVID_HNOJENI!N1399,HNOJIVA_ALL!$A$2:$AE$3303,31,FALSE),"CHYBA")))),2)</f>
        <v>#N/A</v>
      </c>
      <c r="R1399" s="51" t="e">
        <f>ROUND(VLOOKUP(EVID_HNOJENI!N1399,HNOJIVA_ALL!$A$2:$Z$3303,16,FALSE)*K1399*IF(L1399="t",10,IF(L1399="kg",0.01,IF(L1399="q",1,IF(L1399="l",0.01*VLOOKUP(EVID_HNOJENI!N1399,HNOJIVA_ALL!$A$2:$AE$3303,31,FALSE),"CHYBA")))),2)</f>
        <v>#N/A</v>
      </c>
      <c r="S1399" s="51" t="e">
        <f>ROUND(VLOOKUP(EVID_HNOJENI!N1399,HNOJIVA_ALL!$A$2:$Z$3303,18,FALSE)*K1399*IF(L1399="t",10,IF(L1399="kg",0.01,IF(L1399="q",1,IF(L1399="l",0.01*VLOOKUP(EVID_HNOJENI!N1399,HNOJIVA_ALL!$A$2:$AE$3303,31,FALSE),"CHYBA")))),2)</f>
        <v>#N/A</v>
      </c>
      <c r="T1399" s="51" t="e">
        <f>ROUND(VLOOKUP(EVID_HNOJENI!N1399,HNOJIVA_ALL!$A$2:$Z$3303,17,FALSE)*K1399*IF(L1399="t",10,IF(L1399="kg",0.01,IF(L1399="q",1,IF(L1399="l",0.01*VLOOKUP(EVID_HNOJENI!N1399,HNOJIVA_ALL!$A$2:$AE$3303,31,FALSE),"CHYBA")))),2)</f>
        <v>#N/A</v>
      </c>
      <c r="U1399" s="51" t="e">
        <f>ROUND(VLOOKUP(EVID_HNOJENI!N1399,HNOJIVA_ALL!$A$2:$Z$3303,20,FALSE)*K1399*IF(L1399="t",10,IF(L1399="kg",0.01,IF(L1399="q",1,IF(L1399="l",0.01*VLOOKUP(EVID_HNOJENI!N1399,HNOJIVA_ALL!$A$2:$AE$3303,31,FALSE),"CHYBA")))),2)</f>
        <v>#N/A</v>
      </c>
    </row>
    <row r="1400" spans="1:21" x14ac:dyDescent="0.2">
      <c r="A1400" s="32"/>
      <c r="B1400" s="45" t="e">
        <f>VLOOKUP($A1400,EVID_OSEVU!$A$1:$M$4972,2,FALSE)</f>
        <v>#N/A</v>
      </c>
      <c r="C1400" s="45" t="e">
        <f>VLOOKUP($A1400,EVID_OSEVU!$A$1:$M$4972,3,FALSE)</f>
        <v>#N/A</v>
      </c>
      <c r="D1400" s="45" t="e">
        <f>VLOOKUP($A1400,EVID_OSEVU!$A$1:$M$4972,4,FALSE)</f>
        <v>#N/A</v>
      </c>
      <c r="E1400" s="45" t="e">
        <f>VLOOKUP($A1400,EVID_OSEVU!$A$1:$M$4972,7,FALSE)</f>
        <v>#N/A</v>
      </c>
      <c r="F1400" s="45" t="e">
        <f>VLOOKUP($A1400,EVID_OSEVU!$A$1:$M$4972,8,FALSE)</f>
        <v>#N/A</v>
      </c>
      <c r="G1400" s="45" t="e">
        <f>VLOOKUP($A1400,EVID_OSEVU!$A$1:$M$4972,11,FALSE)</f>
        <v>#N/A</v>
      </c>
      <c r="H1400" s="35"/>
      <c r="I1400" s="48"/>
      <c r="J1400" s="33" t="e">
        <f>VLOOKUP($A1400,EVID_OSEVU!$A$1:$M$4972,11,FALSE)</f>
        <v>#N/A</v>
      </c>
      <c r="K1400" s="39"/>
      <c r="L1400" s="49"/>
      <c r="M1400" s="89" t="e">
        <f t="shared" si="21"/>
        <v>#N/A</v>
      </c>
      <c r="N1400" s="50"/>
      <c r="O1400" s="37" t="e">
        <f>VLOOKUP(EVID_HNOJENI!N1400,HNOJIVA_ALL!$A$2:$Z$3303,4,FALSE)</f>
        <v>#N/A</v>
      </c>
      <c r="P1400" s="51" t="e">
        <f>ROUND(VLOOKUP(EVID_HNOJENI!N1400,HNOJIVA_ALL!$A$2:$Z$3303,14,FALSE)*K1400*IF(L1400="t",10,IF(L1400="kg",0.01,IF(L1400="q",1,IF(L1400="l",0.01*VLOOKUP(EVID_HNOJENI!N1400,HNOJIVA_ALL!$A$2:$AE$3303,31,FALSE),"CHYBA")))),2)</f>
        <v>#N/A</v>
      </c>
      <c r="Q1400" s="51" t="e">
        <f>ROUND(VLOOKUP(EVID_HNOJENI!N1400,HNOJIVA_ALL!$A$2:$Z$3303,15,FALSE)*K1400*IF(L1400="t",10,IF(L1400="kg",0.01,IF(L1400="q",1,IF(L1400="l",0.01*VLOOKUP(EVID_HNOJENI!N1400,HNOJIVA_ALL!$A$2:$AE$3303,31,FALSE),"CHYBA")))),2)</f>
        <v>#N/A</v>
      </c>
      <c r="R1400" s="51" t="e">
        <f>ROUND(VLOOKUP(EVID_HNOJENI!N1400,HNOJIVA_ALL!$A$2:$Z$3303,16,FALSE)*K1400*IF(L1400="t",10,IF(L1400="kg",0.01,IF(L1400="q",1,IF(L1400="l",0.01*VLOOKUP(EVID_HNOJENI!N1400,HNOJIVA_ALL!$A$2:$AE$3303,31,FALSE),"CHYBA")))),2)</f>
        <v>#N/A</v>
      </c>
      <c r="S1400" s="51" t="e">
        <f>ROUND(VLOOKUP(EVID_HNOJENI!N1400,HNOJIVA_ALL!$A$2:$Z$3303,18,FALSE)*K1400*IF(L1400="t",10,IF(L1400="kg",0.01,IF(L1400="q",1,IF(L1400="l",0.01*VLOOKUP(EVID_HNOJENI!N1400,HNOJIVA_ALL!$A$2:$AE$3303,31,FALSE),"CHYBA")))),2)</f>
        <v>#N/A</v>
      </c>
      <c r="T1400" s="51" t="e">
        <f>ROUND(VLOOKUP(EVID_HNOJENI!N1400,HNOJIVA_ALL!$A$2:$Z$3303,17,FALSE)*K1400*IF(L1400="t",10,IF(L1400="kg",0.01,IF(L1400="q",1,IF(L1400="l",0.01*VLOOKUP(EVID_HNOJENI!N1400,HNOJIVA_ALL!$A$2:$AE$3303,31,FALSE),"CHYBA")))),2)</f>
        <v>#N/A</v>
      </c>
      <c r="U1400" s="51" t="e">
        <f>ROUND(VLOOKUP(EVID_HNOJENI!N1400,HNOJIVA_ALL!$A$2:$Z$3303,20,FALSE)*K1400*IF(L1400="t",10,IF(L1400="kg",0.01,IF(L1400="q",1,IF(L1400="l",0.01*VLOOKUP(EVID_HNOJENI!N1400,HNOJIVA_ALL!$A$2:$AE$3303,31,FALSE),"CHYBA")))),2)</f>
        <v>#N/A</v>
      </c>
    </row>
    <row r="1401" spans="1:21" x14ac:dyDescent="0.2">
      <c r="A1401" s="32"/>
      <c r="B1401" s="45" t="e">
        <f>VLOOKUP($A1401,EVID_OSEVU!$A$1:$M$4972,2,FALSE)</f>
        <v>#N/A</v>
      </c>
      <c r="C1401" s="45" t="e">
        <f>VLOOKUP($A1401,EVID_OSEVU!$A$1:$M$4972,3,FALSE)</f>
        <v>#N/A</v>
      </c>
      <c r="D1401" s="45" t="e">
        <f>VLOOKUP($A1401,EVID_OSEVU!$A$1:$M$4972,4,FALSE)</f>
        <v>#N/A</v>
      </c>
      <c r="E1401" s="45" t="e">
        <f>VLOOKUP($A1401,EVID_OSEVU!$A$1:$M$4972,7,FALSE)</f>
        <v>#N/A</v>
      </c>
      <c r="F1401" s="45" t="e">
        <f>VLOOKUP($A1401,EVID_OSEVU!$A$1:$M$4972,8,FALSE)</f>
        <v>#N/A</v>
      </c>
      <c r="G1401" s="45" t="e">
        <f>VLOOKUP($A1401,EVID_OSEVU!$A$1:$M$4972,11,FALSE)</f>
        <v>#N/A</v>
      </c>
      <c r="H1401" s="35"/>
      <c r="I1401" s="48"/>
      <c r="J1401" s="33" t="e">
        <f>VLOOKUP($A1401,EVID_OSEVU!$A$1:$M$4972,11,FALSE)</f>
        <v>#N/A</v>
      </c>
      <c r="K1401" s="39"/>
      <c r="L1401" s="49"/>
      <c r="M1401" s="89" t="e">
        <f t="shared" si="21"/>
        <v>#N/A</v>
      </c>
      <c r="N1401" s="50"/>
      <c r="O1401" s="37" t="e">
        <f>VLOOKUP(EVID_HNOJENI!N1401,HNOJIVA_ALL!$A$2:$Z$3303,4,FALSE)</f>
        <v>#N/A</v>
      </c>
      <c r="P1401" s="51" t="e">
        <f>ROUND(VLOOKUP(EVID_HNOJENI!N1401,HNOJIVA_ALL!$A$2:$Z$3303,14,FALSE)*K1401*IF(L1401="t",10,IF(L1401="kg",0.01,IF(L1401="q",1,IF(L1401="l",0.01*VLOOKUP(EVID_HNOJENI!N1401,HNOJIVA_ALL!$A$2:$AE$3303,31,FALSE),"CHYBA")))),2)</f>
        <v>#N/A</v>
      </c>
      <c r="Q1401" s="51" t="e">
        <f>ROUND(VLOOKUP(EVID_HNOJENI!N1401,HNOJIVA_ALL!$A$2:$Z$3303,15,FALSE)*K1401*IF(L1401="t",10,IF(L1401="kg",0.01,IF(L1401="q",1,IF(L1401="l",0.01*VLOOKUP(EVID_HNOJENI!N1401,HNOJIVA_ALL!$A$2:$AE$3303,31,FALSE),"CHYBA")))),2)</f>
        <v>#N/A</v>
      </c>
      <c r="R1401" s="51" t="e">
        <f>ROUND(VLOOKUP(EVID_HNOJENI!N1401,HNOJIVA_ALL!$A$2:$Z$3303,16,FALSE)*K1401*IF(L1401="t",10,IF(L1401="kg",0.01,IF(L1401="q",1,IF(L1401="l",0.01*VLOOKUP(EVID_HNOJENI!N1401,HNOJIVA_ALL!$A$2:$AE$3303,31,FALSE),"CHYBA")))),2)</f>
        <v>#N/A</v>
      </c>
      <c r="S1401" s="51" t="e">
        <f>ROUND(VLOOKUP(EVID_HNOJENI!N1401,HNOJIVA_ALL!$A$2:$Z$3303,18,FALSE)*K1401*IF(L1401="t",10,IF(L1401="kg",0.01,IF(L1401="q",1,IF(L1401="l",0.01*VLOOKUP(EVID_HNOJENI!N1401,HNOJIVA_ALL!$A$2:$AE$3303,31,FALSE),"CHYBA")))),2)</f>
        <v>#N/A</v>
      </c>
      <c r="T1401" s="51" t="e">
        <f>ROUND(VLOOKUP(EVID_HNOJENI!N1401,HNOJIVA_ALL!$A$2:$Z$3303,17,FALSE)*K1401*IF(L1401="t",10,IF(L1401="kg",0.01,IF(L1401="q",1,IF(L1401="l",0.01*VLOOKUP(EVID_HNOJENI!N1401,HNOJIVA_ALL!$A$2:$AE$3303,31,FALSE),"CHYBA")))),2)</f>
        <v>#N/A</v>
      </c>
      <c r="U1401" s="51" t="e">
        <f>ROUND(VLOOKUP(EVID_HNOJENI!N1401,HNOJIVA_ALL!$A$2:$Z$3303,20,FALSE)*K1401*IF(L1401="t",10,IF(L1401="kg",0.01,IF(L1401="q",1,IF(L1401="l",0.01*VLOOKUP(EVID_HNOJENI!N1401,HNOJIVA_ALL!$A$2:$AE$3303,31,FALSE),"CHYBA")))),2)</f>
        <v>#N/A</v>
      </c>
    </row>
    <row r="1402" spans="1:21" x14ac:dyDescent="0.2">
      <c r="A1402" s="32"/>
      <c r="B1402" s="45" t="e">
        <f>VLOOKUP($A1402,EVID_OSEVU!$A$1:$M$4972,2,FALSE)</f>
        <v>#N/A</v>
      </c>
      <c r="C1402" s="45" t="e">
        <f>VLOOKUP($A1402,EVID_OSEVU!$A$1:$M$4972,3,FALSE)</f>
        <v>#N/A</v>
      </c>
      <c r="D1402" s="45" t="e">
        <f>VLOOKUP($A1402,EVID_OSEVU!$A$1:$M$4972,4,FALSE)</f>
        <v>#N/A</v>
      </c>
      <c r="E1402" s="45" t="e">
        <f>VLOOKUP($A1402,EVID_OSEVU!$A$1:$M$4972,7,FALSE)</f>
        <v>#N/A</v>
      </c>
      <c r="F1402" s="45" t="e">
        <f>VLOOKUP($A1402,EVID_OSEVU!$A$1:$M$4972,8,FALSE)</f>
        <v>#N/A</v>
      </c>
      <c r="G1402" s="45" t="e">
        <f>VLOOKUP($A1402,EVID_OSEVU!$A$1:$M$4972,11,FALSE)</f>
        <v>#N/A</v>
      </c>
      <c r="H1402" s="35"/>
      <c r="I1402" s="48"/>
      <c r="J1402" s="33" t="e">
        <f>VLOOKUP($A1402,EVID_OSEVU!$A$1:$M$4972,11,FALSE)</f>
        <v>#N/A</v>
      </c>
      <c r="K1402" s="39"/>
      <c r="L1402" s="49"/>
      <c r="M1402" s="89" t="e">
        <f t="shared" si="21"/>
        <v>#N/A</v>
      </c>
      <c r="N1402" s="50"/>
      <c r="O1402" s="37" t="e">
        <f>VLOOKUP(EVID_HNOJENI!N1402,HNOJIVA_ALL!$A$2:$Z$3303,4,FALSE)</f>
        <v>#N/A</v>
      </c>
      <c r="P1402" s="51" t="e">
        <f>ROUND(VLOOKUP(EVID_HNOJENI!N1402,HNOJIVA_ALL!$A$2:$Z$3303,14,FALSE)*K1402*IF(L1402="t",10,IF(L1402="kg",0.01,IF(L1402="q",1,IF(L1402="l",0.01*VLOOKUP(EVID_HNOJENI!N1402,HNOJIVA_ALL!$A$2:$AE$3303,31,FALSE),"CHYBA")))),2)</f>
        <v>#N/A</v>
      </c>
      <c r="Q1402" s="51" t="e">
        <f>ROUND(VLOOKUP(EVID_HNOJENI!N1402,HNOJIVA_ALL!$A$2:$Z$3303,15,FALSE)*K1402*IF(L1402="t",10,IF(L1402="kg",0.01,IF(L1402="q",1,IF(L1402="l",0.01*VLOOKUP(EVID_HNOJENI!N1402,HNOJIVA_ALL!$A$2:$AE$3303,31,FALSE),"CHYBA")))),2)</f>
        <v>#N/A</v>
      </c>
      <c r="R1402" s="51" t="e">
        <f>ROUND(VLOOKUP(EVID_HNOJENI!N1402,HNOJIVA_ALL!$A$2:$Z$3303,16,FALSE)*K1402*IF(L1402="t",10,IF(L1402="kg",0.01,IF(L1402="q",1,IF(L1402="l",0.01*VLOOKUP(EVID_HNOJENI!N1402,HNOJIVA_ALL!$A$2:$AE$3303,31,FALSE),"CHYBA")))),2)</f>
        <v>#N/A</v>
      </c>
      <c r="S1402" s="51" t="e">
        <f>ROUND(VLOOKUP(EVID_HNOJENI!N1402,HNOJIVA_ALL!$A$2:$Z$3303,18,FALSE)*K1402*IF(L1402="t",10,IF(L1402="kg",0.01,IF(L1402="q",1,IF(L1402="l",0.01*VLOOKUP(EVID_HNOJENI!N1402,HNOJIVA_ALL!$A$2:$AE$3303,31,FALSE),"CHYBA")))),2)</f>
        <v>#N/A</v>
      </c>
      <c r="T1402" s="51" t="e">
        <f>ROUND(VLOOKUP(EVID_HNOJENI!N1402,HNOJIVA_ALL!$A$2:$Z$3303,17,FALSE)*K1402*IF(L1402="t",10,IF(L1402="kg",0.01,IF(L1402="q",1,IF(L1402="l",0.01*VLOOKUP(EVID_HNOJENI!N1402,HNOJIVA_ALL!$A$2:$AE$3303,31,FALSE),"CHYBA")))),2)</f>
        <v>#N/A</v>
      </c>
      <c r="U1402" s="51" t="e">
        <f>ROUND(VLOOKUP(EVID_HNOJENI!N1402,HNOJIVA_ALL!$A$2:$Z$3303,20,FALSE)*K1402*IF(L1402="t",10,IF(L1402="kg",0.01,IF(L1402="q",1,IF(L1402="l",0.01*VLOOKUP(EVID_HNOJENI!N1402,HNOJIVA_ALL!$A$2:$AE$3303,31,FALSE),"CHYBA")))),2)</f>
        <v>#N/A</v>
      </c>
    </row>
    <row r="1403" spans="1:21" x14ac:dyDescent="0.2">
      <c r="A1403" s="32"/>
      <c r="B1403" s="45" t="e">
        <f>VLOOKUP($A1403,EVID_OSEVU!$A$1:$M$4972,2,FALSE)</f>
        <v>#N/A</v>
      </c>
      <c r="C1403" s="45" t="e">
        <f>VLOOKUP($A1403,EVID_OSEVU!$A$1:$M$4972,3,FALSE)</f>
        <v>#N/A</v>
      </c>
      <c r="D1403" s="45" t="e">
        <f>VLOOKUP($A1403,EVID_OSEVU!$A$1:$M$4972,4,FALSE)</f>
        <v>#N/A</v>
      </c>
      <c r="E1403" s="45" t="e">
        <f>VLOOKUP($A1403,EVID_OSEVU!$A$1:$M$4972,7,FALSE)</f>
        <v>#N/A</v>
      </c>
      <c r="F1403" s="45" t="e">
        <f>VLOOKUP($A1403,EVID_OSEVU!$A$1:$M$4972,8,FALSE)</f>
        <v>#N/A</v>
      </c>
      <c r="G1403" s="45" t="e">
        <f>VLOOKUP($A1403,EVID_OSEVU!$A$1:$M$4972,11,FALSE)</f>
        <v>#N/A</v>
      </c>
      <c r="H1403" s="35"/>
      <c r="I1403" s="48"/>
      <c r="J1403" s="33" t="e">
        <f>VLOOKUP($A1403,EVID_OSEVU!$A$1:$M$4972,11,FALSE)</f>
        <v>#N/A</v>
      </c>
      <c r="K1403" s="39"/>
      <c r="L1403" s="49"/>
      <c r="M1403" s="89" t="e">
        <f t="shared" si="21"/>
        <v>#N/A</v>
      </c>
      <c r="N1403" s="50"/>
      <c r="O1403" s="37" t="e">
        <f>VLOOKUP(EVID_HNOJENI!N1403,HNOJIVA_ALL!$A$2:$Z$3303,4,FALSE)</f>
        <v>#N/A</v>
      </c>
      <c r="P1403" s="51" t="e">
        <f>ROUND(VLOOKUP(EVID_HNOJENI!N1403,HNOJIVA_ALL!$A$2:$Z$3303,14,FALSE)*K1403*IF(L1403="t",10,IF(L1403="kg",0.01,IF(L1403="q",1,IF(L1403="l",0.01*VLOOKUP(EVID_HNOJENI!N1403,HNOJIVA_ALL!$A$2:$AE$3303,31,FALSE),"CHYBA")))),2)</f>
        <v>#N/A</v>
      </c>
      <c r="Q1403" s="51" t="e">
        <f>ROUND(VLOOKUP(EVID_HNOJENI!N1403,HNOJIVA_ALL!$A$2:$Z$3303,15,FALSE)*K1403*IF(L1403="t",10,IF(L1403="kg",0.01,IF(L1403="q",1,IF(L1403="l",0.01*VLOOKUP(EVID_HNOJENI!N1403,HNOJIVA_ALL!$A$2:$AE$3303,31,FALSE),"CHYBA")))),2)</f>
        <v>#N/A</v>
      </c>
      <c r="R1403" s="51" t="e">
        <f>ROUND(VLOOKUP(EVID_HNOJENI!N1403,HNOJIVA_ALL!$A$2:$Z$3303,16,FALSE)*K1403*IF(L1403="t",10,IF(L1403="kg",0.01,IF(L1403="q",1,IF(L1403="l",0.01*VLOOKUP(EVID_HNOJENI!N1403,HNOJIVA_ALL!$A$2:$AE$3303,31,FALSE),"CHYBA")))),2)</f>
        <v>#N/A</v>
      </c>
      <c r="S1403" s="51" t="e">
        <f>ROUND(VLOOKUP(EVID_HNOJENI!N1403,HNOJIVA_ALL!$A$2:$Z$3303,18,FALSE)*K1403*IF(L1403="t",10,IF(L1403="kg",0.01,IF(L1403="q",1,IF(L1403="l",0.01*VLOOKUP(EVID_HNOJENI!N1403,HNOJIVA_ALL!$A$2:$AE$3303,31,FALSE),"CHYBA")))),2)</f>
        <v>#N/A</v>
      </c>
      <c r="T1403" s="51" t="e">
        <f>ROUND(VLOOKUP(EVID_HNOJENI!N1403,HNOJIVA_ALL!$A$2:$Z$3303,17,FALSE)*K1403*IF(L1403="t",10,IF(L1403="kg",0.01,IF(L1403="q",1,IF(L1403="l",0.01*VLOOKUP(EVID_HNOJENI!N1403,HNOJIVA_ALL!$A$2:$AE$3303,31,FALSE),"CHYBA")))),2)</f>
        <v>#N/A</v>
      </c>
      <c r="U1403" s="51" t="e">
        <f>ROUND(VLOOKUP(EVID_HNOJENI!N1403,HNOJIVA_ALL!$A$2:$Z$3303,20,FALSE)*K1403*IF(L1403="t",10,IF(L1403="kg",0.01,IF(L1403="q",1,IF(L1403="l",0.01*VLOOKUP(EVID_HNOJENI!N1403,HNOJIVA_ALL!$A$2:$AE$3303,31,FALSE),"CHYBA")))),2)</f>
        <v>#N/A</v>
      </c>
    </row>
    <row r="1404" spans="1:21" x14ac:dyDescent="0.2">
      <c r="A1404" s="32"/>
      <c r="B1404" s="45" t="e">
        <f>VLOOKUP($A1404,EVID_OSEVU!$A$1:$M$4972,2,FALSE)</f>
        <v>#N/A</v>
      </c>
      <c r="C1404" s="45" t="e">
        <f>VLOOKUP($A1404,EVID_OSEVU!$A$1:$M$4972,3,FALSE)</f>
        <v>#N/A</v>
      </c>
      <c r="D1404" s="45" t="e">
        <f>VLOOKUP($A1404,EVID_OSEVU!$A$1:$M$4972,4,FALSE)</f>
        <v>#N/A</v>
      </c>
      <c r="E1404" s="45" t="e">
        <f>VLOOKUP($A1404,EVID_OSEVU!$A$1:$M$4972,7,FALSE)</f>
        <v>#N/A</v>
      </c>
      <c r="F1404" s="45" t="e">
        <f>VLOOKUP($A1404,EVID_OSEVU!$A$1:$M$4972,8,FALSE)</f>
        <v>#N/A</v>
      </c>
      <c r="G1404" s="45" t="e">
        <f>VLOOKUP($A1404,EVID_OSEVU!$A$1:$M$4972,11,FALSE)</f>
        <v>#N/A</v>
      </c>
      <c r="H1404" s="35"/>
      <c r="I1404" s="48"/>
      <c r="J1404" s="33" t="e">
        <f>VLOOKUP($A1404,EVID_OSEVU!$A$1:$M$4972,11,FALSE)</f>
        <v>#N/A</v>
      </c>
      <c r="K1404" s="39"/>
      <c r="L1404" s="49"/>
      <c r="M1404" s="89" t="e">
        <f t="shared" si="21"/>
        <v>#N/A</v>
      </c>
      <c r="N1404" s="50"/>
      <c r="O1404" s="37" t="e">
        <f>VLOOKUP(EVID_HNOJENI!N1404,HNOJIVA_ALL!$A$2:$Z$3303,4,FALSE)</f>
        <v>#N/A</v>
      </c>
      <c r="P1404" s="51" t="e">
        <f>ROUND(VLOOKUP(EVID_HNOJENI!N1404,HNOJIVA_ALL!$A$2:$Z$3303,14,FALSE)*K1404*IF(L1404="t",10,IF(L1404="kg",0.01,IF(L1404="q",1,IF(L1404="l",0.01*VLOOKUP(EVID_HNOJENI!N1404,HNOJIVA_ALL!$A$2:$AE$3303,31,FALSE),"CHYBA")))),2)</f>
        <v>#N/A</v>
      </c>
      <c r="Q1404" s="51" t="e">
        <f>ROUND(VLOOKUP(EVID_HNOJENI!N1404,HNOJIVA_ALL!$A$2:$Z$3303,15,FALSE)*K1404*IF(L1404="t",10,IF(L1404="kg",0.01,IF(L1404="q",1,IF(L1404="l",0.01*VLOOKUP(EVID_HNOJENI!N1404,HNOJIVA_ALL!$A$2:$AE$3303,31,FALSE),"CHYBA")))),2)</f>
        <v>#N/A</v>
      </c>
      <c r="R1404" s="51" t="e">
        <f>ROUND(VLOOKUP(EVID_HNOJENI!N1404,HNOJIVA_ALL!$A$2:$Z$3303,16,FALSE)*K1404*IF(L1404="t",10,IF(L1404="kg",0.01,IF(L1404="q",1,IF(L1404="l",0.01*VLOOKUP(EVID_HNOJENI!N1404,HNOJIVA_ALL!$A$2:$AE$3303,31,FALSE),"CHYBA")))),2)</f>
        <v>#N/A</v>
      </c>
      <c r="S1404" s="51" t="e">
        <f>ROUND(VLOOKUP(EVID_HNOJENI!N1404,HNOJIVA_ALL!$A$2:$Z$3303,18,FALSE)*K1404*IF(L1404="t",10,IF(L1404="kg",0.01,IF(L1404="q",1,IF(L1404="l",0.01*VLOOKUP(EVID_HNOJENI!N1404,HNOJIVA_ALL!$A$2:$AE$3303,31,FALSE),"CHYBA")))),2)</f>
        <v>#N/A</v>
      </c>
      <c r="T1404" s="51" t="e">
        <f>ROUND(VLOOKUP(EVID_HNOJENI!N1404,HNOJIVA_ALL!$A$2:$Z$3303,17,FALSE)*K1404*IF(L1404="t",10,IF(L1404="kg",0.01,IF(L1404="q",1,IF(L1404="l",0.01*VLOOKUP(EVID_HNOJENI!N1404,HNOJIVA_ALL!$A$2:$AE$3303,31,FALSE),"CHYBA")))),2)</f>
        <v>#N/A</v>
      </c>
      <c r="U1404" s="51" t="e">
        <f>ROUND(VLOOKUP(EVID_HNOJENI!N1404,HNOJIVA_ALL!$A$2:$Z$3303,20,FALSE)*K1404*IF(L1404="t",10,IF(L1404="kg",0.01,IF(L1404="q",1,IF(L1404="l",0.01*VLOOKUP(EVID_HNOJENI!N1404,HNOJIVA_ALL!$A$2:$AE$3303,31,FALSE),"CHYBA")))),2)</f>
        <v>#N/A</v>
      </c>
    </row>
    <row r="1405" spans="1:21" x14ac:dyDescent="0.2">
      <c r="A1405" s="32"/>
      <c r="B1405" s="45" t="e">
        <f>VLOOKUP($A1405,EVID_OSEVU!$A$1:$M$4972,2,FALSE)</f>
        <v>#N/A</v>
      </c>
      <c r="C1405" s="45" t="e">
        <f>VLOOKUP($A1405,EVID_OSEVU!$A$1:$M$4972,3,FALSE)</f>
        <v>#N/A</v>
      </c>
      <c r="D1405" s="45" t="e">
        <f>VLOOKUP($A1405,EVID_OSEVU!$A$1:$M$4972,4,FALSE)</f>
        <v>#N/A</v>
      </c>
      <c r="E1405" s="45" t="e">
        <f>VLOOKUP($A1405,EVID_OSEVU!$A$1:$M$4972,7,FALSE)</f>
        <v>#N/A</v>
      </c>
      <c r="F1405" s="45" t="e">
        <f>VLOOKUP($A1405,EVID_OSEVU!$A$1:$M$4972,8,FALSE)</f>
        <v>#N/A</v>
      </c>
      <c r="G1405" s="45" t="e">
        <f>VLOOKUP($A1405,EVID_OSEVU!$A$1:$M$4972,11,FALSE)</f>
        <v>#N/A</v>
      </c>
      <c r="H1405" s="35"/>
      <c r="I1405" s="48"/>
      <c r="J1405" s="33" t="e">
        <f>VLOOKUP($A1405,EVID_OSEVU!$A$1:$M$4972,11,FALSE)</f>
        <v>#N/A</v>
      </c>
      <c r="K1405" s="39"/>
      <c r="L1405" s="49"/>
      <c r="M1405" s="89" t="e">
        <f t="shared" si="21"/>
        <v>#N/A</v>
      </c>
      <c r="N1405" s="50"/>
      <c r="O1405" s="37" t="e">
        <f>VLOOKUP(EVID_HNOJENI!N1405,HNOJIVA_ALL!$A$2:$Z$3303,4,FALSE)</f>
        <v>#N/A</v>
      </c>
      <c r="P1405" s="51" t="e">
        <f>ROUND(VLOOKUP(EVID_HNOJENI!N1405,HNOJIVA_ALL!$A$2:$Z$3303,14,FALSE)*K1405*IF(L1405="t",10,IF(L1405="kg",0.01,IF(L1405="q",1,IF(L1405="l",0.01*VLOOKUP(EVID_HNOJENI!N1405,HNOJIVA_ALL!$A$2:$AE$3303,31,FALSE),"CHYBA")))),2)</f>
        <v>#N/A</v>
      </c>
      <c r="Q1405" s="51" t="e">
        <f>ROUND(VLOOKUP(EVID_HNOJENI!N1405,HNOJIVA_ALL!$A$2:$Z$3303,15,FALSE)*K1405*IF(L1405="t",10,IF(L1405="kg",0.01,IF(L1405="q",1,IF(L1405="l",0.01*VLOOKUP(EVID_HNOJENI!N1405,HNOJIVA_ALL!$A$2:$AE$3303,31,FALSE),"CHYBA")))),2)</f>
        <v>#N/A</v>
      </c>
      <c r="R1405" s="51" t="e">
        <f>ROUND(VLOOKUP(EVID_HNOJENI!N1405,HNOJIVA_ALL!$A$2:$Z$3303,16,FALSE)*K1405*IF(L1405="t",10,IF(L1405="kg",0.01,IF(L1405="q",1,IF(L1405="l",0.01*VLOOKUP(EVID_HNOJENI!N1405,HNOJIVA_ALL!$A$2:$AE$3303,31,FALSE),"CHYBA")))),2)</f>
        <v>#N/A</v>
      </c>
      <c r="S1405" s="51" t="e">
        <f>ROUND(VLOOKUP(EVID_HNOJENI!N1405,HNOJIVA_ALL!$A$2:$Z$3303,18,FALSE)*K1405*IF(L1405="t",10,IF(L1405="kg",0.01,IF(L1405="q",1,IF(L1405="l",0.01*VLOOKUP(EVID_HNOJENI!N1405,HNOJIVA_ALL!$A$2:$AE$3303,31,FALSE),"CHYBA")))),2)</f>
        <v>#N/A</v>
      </c>
      <c r="T1405" s="51" t="e">
        <f>ROUND(VLOOKUP(EVID_HNOJENI!N1405,HNOJIVA_ALL!$A$2:$Z$3303,17,FALSE)*K1405*IF(L1405="t",10,IF(L1405="kg",0.01,IF(L1405="q",1,IF(L1405="l",0.01*VLOOKUP(EVID_HNOJENI!N1405,HNOJIVA_ALL!$A$2:$AE$3303,31,FALSE),"CHYBA")))),2)</f>
        <v>#N/A</v>
      </c>
      <c r="U1405" s="51" t="e">
        <f>ROUND(VLOOKUP(EVID_HNOJENI!N1405,HNOJIVA_ALL!$A$2:$Z$3303,20,FALSE)*K1405*IF(L1405="t",10,IF(L1405="kg",0.01,IF(L1405="q",1,IF(L1405="l",0.01*VLOOKUP(EVID_HNOJENI!N1405,HNOJIVA_ALL!$A$2:$AE$3303,31,FALSE),"CHYBA")))),2)</f>
        <v>#N/A</v>
      </c>
    </row>
    <row r="1406" spans="1:21" x14ac:dyDescent="0.2">
      <c r="A1406" s="32"/>
      <c r="B1406" s="45" t="e">
        <f>VLOOKUP($A1406,EVID_OSEVU!$A$1:$M$4972,2,FALSE)</f>
        <v>#N/A</v>
      </c>
      <c r="C1406" s="45" t="e">
        <f>VLOOKUP($A1406,EVID_OSEVU!$A$1:$M$4972,3,FALSE)</f>
        <v>#N/A</v>
      </c>
      <c r="D1406" s="45" t="e">
        <f>VLOOKUP($A1406,EVID_OSEVU!$A$1:$M$4972,4,FALSE)</f>
        <v>#N/A</v>
      </c>
      <c r="E1406" s="45" t="e">
        <f>VLOOKUP($A1406,EVID_OSEVU!$A$1:$M$4972,7,FALSE)</f>
        <v>#N/A</v>
      </c>
      <c r="F1406" s="45" t="e">
        <f>VLOOKUP($A1406,EVID_OSEVU!$A$1:$M$4972,8,FALSE)</f>
        <v>#N/A</v>
      </c>
      <c r="G1406" s="45" t="e">
        <f>VLOOKUP($A1406,EVID_OSEVU!$A$1:$M$4972,11,FALSE)</f>
        <v>#N/A</v>
      </c>
      <c r="H1406" s="35"/>
      <c r="I1406" s="48"/>
      <c r="J1406" s="33" t="e">
        <f>VLOOKUP($A1406,EVID_OSEVU!$A$1:$M$4972,11,FALSE)</f>
        <v>#N/A</v>
      </c>
      <c r="K1406" s="39"/>
      <c r="L1406" s="49"/>
      <c r="M1406" s="89" t="e">
        <f t="shared" si="21"/>
        <v>#N/A</v>
      </c>
      <c r="N1406" s="50"/>
      <c r="O1406" s="37" t="e">
        <f>VLOOKUP(EVID_HNOJENI!N1406,HNOJIVA_ALL!$A$2:$Z$3303,4,FALSE)</f>
        <v>#N/A</v>
      </c>
      <c r="P1406" s="51" t="e">
        <f>ROUND(VLOOKUP(EVID_HNOJENI!N1406,HNOJIVA_ALL!$A$2:$Z$3303,14,FALSE)*K1406*IF(L1406="t",10,IF(L1406="kg",0.01,IF(L1406="q",1,IF(L1406="l",0.01*VLOOKUP(EVID_HNOJENI!N1406,HNOJIVA_ALL!$A$2:$AE$3303,31,FALSE),"CHYBA")))),2)</f>
        <v>#N/A</v>
      </c>
      <c r="Q1406" s="51" t="e">
        <f>ROUND(VLOOKUP(EVID_HNOJENI!N1406,HNOJIVA_ALL!$A$2:$Z$3303,15,FALSE)*K1406*IF(L1406="t",10,IF(L1406="kg",0.01,IF(L1406="q",1,IF(L1406="l",0.01*VLOOKUP(EVID_HNOJENI!N1406,HNOJIVA_ALL!$A$2:$AE$3303,31,FALSE),"CHYBA")))),2)</f>
        <v>#N/A</v>
      </c>
      <c r="R1406" s="51" t="e">
        <f>ROUND(VLOOKUP(EVID_HNOJENI!N1406,HNOJIVA_ALL!$A$2:$Z$3303,16,FALSE)*K1406*IF(L1406="t",10,IF(L1406="kg",0.01,IF(L1406="q",1,IF(L1406="l",0.01*VLOOKUP(EVID_HNOJENI!N1406,HNOJIVA_ALL!$A$2:$AE$3303,31,FALSE),"CHYBA")))),2)</f>
        <v>#N/A</v>
      </c>
      <c r="S1406" s="51" t="e">
        <f>ROUND(VLOOKUP(EVID_HNOJENI!N1406,HNOJIVA_ALL!$A$2:$Z$3303,18,FALSE)*K1406*IF(L1406="t",10,IF(L1406="kg",0.01,IF(L1406="q",1,IF(L1406="l",0.01*VLOOKUP(EVID_HNOJENI!N1406,HNOJIVA_ALL!$A$2:$AE$3303,31,FALSE),"CHYBA")))),2)</f>
        <v>#N/A</v>
      </c>
      <c r="T1406" s="51" t="e">
        <f>ROUND(VLOOKUP(EVID_HNOJENI!N1406,HNOJIVA_ALL!$A$2:$Z$3303,17,FALSE)*K1406*IF(L1406="t",10,IF(L1406="kg",0.01,IF(L1406="q",1,IF(L1406="l",0.01*VLOOKUP(EVID_HNOJENI!N1406,HNOJIVA_ALL!$A$2:$AE$3303,31,FALSE),"CHYBA")))),2)</f>
        <v>#N/A</v>
      </c>
      <c r="U1406" s="51" t="e">
        <f>ROUND(VLOOKUP(EVID_HNOJENI!N1406,HNOJIVA_ALL!$A$2:$Z$3303,20,FALSE)*K1406*IF(L1406="t",10,IF(L1406="kg",0.01,IF(L1406="q",1,IF(L1406="l",0.01*VLOOKUP(EVID_HNOJENI!N1406,HNOJIVA_ALL!$A$2:$AE$3303,31,FALSE),"CHYBA")))),2)</f>
        <v>#N/A</v>
      </c>
    </row>
    <row r="1407" spans="1:21" x14ac:dyDescent="0.2">
      <c r="A1407" s="32"/>
      <c r="B1407" s="45" t="e">
        <f>VLOOKUP($A1407,EVID_OSEVU!$A$1:$M$4972,2,FALSE)</f>
        <v>#N/A</v>
      </c>
      <c r="C1407" s="45" t="e">
        <f>VLOOKUP($A1407,EVID_OSEVU!$A$1:$M$4972,3,FALSE)</f>
        <v>#N/A</v>
      </c>
      <c r="D1407" s="45" t="e">
        <f>VLOOKUP($A1407,EVID_OSEVU!$A$1:$M$4972,4,FALSE)</f>
        <v>#N/A</v>
      </c>
      <c r="E1407" s="45" t="e">
        <f>VLOOKUP($A1407,EVID_OSEVU!$A$1:$M$4972,7,FALSE)</f>
        <v>#N/A</v>
      </c>
      <c r="F1407" s="45" t="e">
        <f>VLOOKUP($A1407,EVID_OSEVU!$A$1:$M$4972,8,FALSE)</f>
        <v>#N/A</v>
      </c>
      <c r="G1407" s="45" t="e">
        <f>VLOOKUP($A1407,EVID_OSEVU!$A$1:$M$4972,11,FALSE)</f>
        <v>#N/A</v>
      </c>
      <c r="H1407" s="35"/>
      <c r="I1407" s="48"/>
      <c r="J1407" s="33" t="e">
        <f>VLOOKUP($A1407,EVID_OSEVU!$A$1:$M$4972,11,FALSE)</f>
        <v>#N/A</v>
      </c>
      <c r="K1407" s="39"/>
      <c r="L1407" s="49"/>
      <c r="M1407" s="89" t="e">
        <f t="shared" si="21"/>
        <v>#N/A</v>
      </c>
      <c r="N1407" s="50"/>
      <c r="O1407" s="37" t="e">
        <f>VLOOKUP(EVID_HNOJENI!N1407,HNOJIVA_ALL!$A$2:$Z$3303,4,FALSE)</f>
        <v>#N/A</v>
      </c>
      <c r="P1407" s="51" t="e">
        <f>ROUND(VLOOKUP(EVID_HNOJENI!N1407,HNOJIVA_ALL!$A$2:$Z$3303,14,FALSE)*K1407*IF(L1407="t",10,IF(L1407="kg",0.01,IF(L1407="q",1,IF(L1407="l",0.01*VLOOKUP(EVID_HNOJENI!N1407,HNOJIVA_ALL!$A$2:$AE$3303,31,FALSE),"CHYBA")))),2)</f>
        <v>#N/A</v>
      </c>
      <c r="Q1407" s="51" t="e">
        <f>ROUND(VLOOKUP(EVID_HNOJENI!N1407,HNOJIVA_ALL!$A$2:$Z$3303,15,FALSE)*K1407*IF(L1407="t",10,IF(L1407="kg",0.01,IF(L1407="q",1,IF(L1407="l",0.01*VLOOKUP(EVID_HNOJENI!N1407,HNOJIVA_ALL!$A$2:$AE$3303,31,FALSE),"CHYBA")))),2)</f>
        <v>#N/A</v>
      </c>
      <c r="R1407" s="51" t="e">
        <f>ROUND(VLOOKUP(EVID_HNOJENI!N1407,HNOJIVA_ALL!$A$2:$Z$3303,16,FALSE)*K1407*IF(L1407="t",10,IF(L1407="kg",0.01,IF(L1407="q",1,IF(L1407="l",0.01*VLOOKUP(EVID_HNOJENI!N1407,HNOJIVA_ALL!$A$2:$AE$3303,31,FALSE),"CHYBA")))),2)</f>
        <v>#N/A</v>
      </c>
      <c r="S1407" s="51" t="e">
        <f>ROUND(VLOOKUP(EVID_HNOJENI!N1407,HNOJIVA_ALL!$A$2:$Z$3303,18,FALSE)*K1407*IF(L1407="t",10,IF(L1407="kg",0.01,IF(L1407="q",1,IF(L1407="l",0.01*VLOOKUP(EVID_HNOJENI!N1407,HNOJIVA_ALL!$A$2:$AE$3303,31,FALSE),"CHYBA")))),2)</f>
        <v>#N/A</v>
      </c>
      <c r="T1407" s="51" t="e">
        <f>ROUND(VLOOKUP(EVID_HNOJENI!N1407,HNOJIVA_ALL!$A$2:$Z$3303,17,FALSE)*K1407*IF(L1407="t",10,IF(L1407="kg",0.01,IF(L1407="q",1,IF(L1407="l",0.01*VLOOKUP(EVID_HNOJENI!N1407,HNOJIVA_ALL!$A$2:$AE$3303,31,FALSE),"CHYBA")))),2)</f>
        <v>#N/A</v>
      </c>
      <c r="U1407" s="51" t="e">
        <f>ROUND(VLOOKUP(EVID_HNOJENI!N1407,HNOJIVA_ALL!$A$2:$Z$3303,20,FALSE)*K1407*IF(L1407="t",10,IF(L1407="kg",0.01,IF(L1407="q",1,IF(L1407="l",0.01*VLOOKUP(EVID_HNOJENI!N1407,HNOJIVA_ALL!$A$2:$AE$3303,31,FALSE),"CHYBA")))),2)</f>
        <v>#N/A</v>
      </c>
    </row>
    <row r="1408" spans="1:21" x14ac:dyDescent="0.2">
      <c r="A1408" s="32"/>
      <c r="B1408" s="45" t="e">
        <f>VLOOKUP($A1408,EVID_OSEVU!$A$1:$M$4972,2,FALSE)</f>
        <v>#N/A</v>
      </c>
      <c r="C1408" s="45" t="e">
        <f>VLOOKUP($A1408,EVID_OSEVU!$A$1:$M$4972,3,FALSE)</f>
        <v>#N/A</v>
      </c>
      <c r="D1408" s="45" t="e">
        <f>VLOOKUP($A1408,EVID_OSEVU!$A$1:$M$4972,4,FALSE)</f>
        <v>#N/A</v>
      </c>
      <c r="E1408" s="45" t="e">
        <f>VLOOKUP($A1408,EVID_OSEVU!$A$1:$M$4972,7,FALSE)</f>
        <v>#N/A</v>
      </c>
      <c r="F1408" s="45" t="e">
        <f>VLOOKUP($A1408,EVID_OSEVU!$A$1:$M$4972,8,FALSE)</f>
        <v>#N/A</v>
      </c>
      <c r="G1408" s="45" t="e">
        <f>VLOOKUP($A1408,EVID_OSEVU!$A$1:$M$4972,11,FALSE)</f>
        <v>#N/A</v>
      </c>
      <c r="H1408" s="35"/>
      <c r="I1408" s="48"/>
      <c r="J1408" s="33" t="e">
        <f>VLOOKUP($A1408,EVID_OSEVU!$A$1:$M$4972,11,FALSE)</f>
        <v>#N/A</v>
      </c>
      <c r="K1408" s="39"/>
      <c r="L1408" s="49"/>
      <c r="M1408" s="89" t="e">
        <f t="shared" si="21"/>
        <v>#N/A</v>
      </c>
      <c r="N1408" s="50"/>
      <c r="O1408" s="37" t="e">
        <f>VLOOKUP(EVID_HNOJENI!N1408,HNOJIVA_ALL!$A$2:$Z$3303,4,FALSE)</f>
        <v>#N/A</v>
      </c>
      <c r="P1408" s="51" t="e">
        <f>ROUND(VLOOKUP(EVID_HNOJENI!N1408,HNOJIVA_ALL!$A$2:$Z$3303,14,FALSE)*K1408*IF(L1408="t",10,IF(L1408="kg",0.01,IF(L1408="q",1,IF(L1408="l",0.01*VLOOKUP(EVID_HNOJENI!N1408,HNOJIVA_ALL!$A$2:$AE$3303,31,FALSE),"CHYBA")))),2)</f>
        <v>#N/A</v>
      </c>
      <c r="Q1408" s="51" t="e">
        <f>ROUND(VLOOKUP(EVID_HNOJENI!N1408,HNOJIVA_ALL!$A$2:$Z$3303,15,FALSE)*K1408*IF(L1408="t",10,IF(L1408="kg",0.01,IF(L1408="q",1,IF(L1408="l",0.01*VLOOKUP(EVID_HNOJENI!N1408,HNOJIVA_ALL!$A$2:$AE$3303,31,FALSE),"CHYBA")))),2)</f>
        <v>#N/A</v>
      </c>
      <c r="R1408" s="51" t="e">
        <f>ROUND(VLOOKUP(EVID_HNOJENI!N1408,HNOJIVA_ALL!$A$2:$Z$3303,16,FALSE)*K1408*IF(L1408="t",10,IF(L1408="kg",0.01,IF(L1408="q",1,IF(L1408="l",0.01*VLOOKUP(EVID_HNOJENI!N1408,HNOJIVA_ALL!$A$2:$AE$3303,31,FALSE),"CHYBA")))),2)</f>
        <v>#N/A</v>
      </c>
      <c r="S1408" s="51" t="e">
        <f>ROUND(VLOOKUP(EVID_HNOJENI!N1408,HNOJIVA_ALL!$A$2:$Z$3303,18,FALSE)*K1408*IF(L1408="t",10,IF(L1408="kg",0.01,IF(L1408="q",1,IF(L1408="l",0.01*VLOOKUP(EVID_HNOJENI!N1408,HNOJIVA_ALL!$A$2:$AE$3303,31,FALSE),"CHYBA")))),2)</f>
        <v>#N/A</v>
      </c>
      <c r="T1408" s="51" t="e">
        <f>ROUND(VLOOKUP(EVID_HNOJENI!N1408,HNOJIVA_ALL!$A$2:$Z$3303,17,FALSE)*K1408*IF(L1408="t",10,IF(L1408="kg",0.01,IF(L1408="q",1,IF(L1408="l",0.01*VLOOKUP(EVID_HNOJENI!N1408,HNOJIVA_ALL!$A$2:$AE$3303,31,FALSE),"CHYBA")))),2)</f>
        <v>#N/A</v>
      </c>
      <c r="U1408" s="51" t="e">
        <f>ROUND(VLOOKUP(EVID_HNOJENI!N1408,HNOJIVA_ALL!$A$2:$Z$3303,20,FALSE)*K1408*IF(L1408="t",10,IF(L1408="kg",0.01,IF(L1408="q",1,IF(L1408="l",0.01*VLOOKUP(EVID_HNOJENI!N1408,HNOJIVA_ALL!$A$2:$AE$3303,31,FALSE),"CHYBA")))),2)</f>
        <v>#N/A</v>
      </c>
    </row>
    <row r="1409" spans="1:21" x14ac:dyDescent="0.2">
      <c r="A1409" s="32"/>
      <c r="B1409" s="45" t="e">
        <f>VLOOKUP($A1409,EVID_OSEVU!$A$1:$M$4972,2,FALSE)</f>
        <v>#N/A</v>
      </c>
      <c r="C1409" s="45" t="e">
        <f>VLOOKUP($A1409,EVID_OSEVU!$A$1:$M$4972,3,FALSE)</f>
        <v>#N/A</v>
      </c>
      <c r="D1409" s="45" t="e">
        <f>VLOOKUP($A1409,EVID_OSEVU!$A$1:$M$4972,4,FALSE)</f>
        <v>#N/A</v>
      </c>
      <c r="E1409" s="45" t="e">
        <f>VLOOKUP($A1409,EVID_OSEVU!$A$1:$M$4972,7,FALSE)</f>
        <v>#N/A</v>
      </c>
      <c r="F1409" s="45" t="e">
        <f>VLOOKUP($A1409,EVID_OSEVU!$A$1:$M$4972,8,FALSE)</f>
        <v>#N/A</v>
      </c>
      <c r="G1409" s="45" t="e">
        <f>VLOOKUP($A1409,EVID_OSEVU!$A$1:$M$4972,11,FALSE)</f>
        <v>#N/A</v>
      </c>
      <c r="H1409" s="35"/>
      <c r="I1409" s="48"/>
      <c r="J1409" s="33" t="e">
        <f>VLOOKUP($A1409,EVID_OSEVU!$A$1:$M$4972,11,FALSE)</f>
        <v>#N/A</v>
      </c>
      <c r="K1409" s="39"/>
      <c r="L1409" s="49"/>
      <c r="M1409" s="89" t="e">
        <f t="shared" si="21"/>
        <v>#N/A</v>
      </c>
      <c r="N1409" s="50"/>
      <c r="O1409" s="37" t="e">
        <f>VLOOKUP(EVID_HNOJENI!N1409,HNOJIVA_ALL!$A$2:$Z$3303,4,FALSE)</f>
        <v>#N/A</v>
      </c>
      <c r="P1409" s="51" t="e">
        <f>ROUND(VLOOKUP(EVID_HNOJENI!N1409,HNOJIVA_ALL!$A$2:$Z$3303,14,FALSE)*K1409*IF(L1409="t",10,IF(L1409="kg",0.01,IF(L1409="q",1,IF(L1409="l",0.01*VLOOKUP(EVID_HNOJENI!N1409,HNOJIVA_ALL!$A$2:$AE$3303,31,FALSE),"CHYBA")))),2)</f>
        <v>#N/A</v>
      </c>
      <c r="Q1409" s="51" t="e">
        <f>ROUND(VLOOKUP(EVID_HNOJENI!N1409,HNOJIVA_ALL!$A$2:$Z$3303,15,FALSE)*K1409*IF(L1409="t",10,IF(L1409="kg",0.01,IF(L1409="q",1,IF(L1409="l",0.01*VLOOKUP(EVID_HNOJENI!N1409,HNOJIVA_ALL!$A$2:$AE$3303,31,FALSE),"CHYBA")))),2)</f>
        <v>#N/A</v>
      </c>
      <c r="R1409" s="51" t="e">
        <f>ROUND(VLOOKUP(EVID_HNOJENI!N1409,HNOJIVA_ALL!$A$2:$Z$3303,16,FALSE)*K1409*IF(L1409="t",10,IF(L1409="kg",0.01,IF(L1409="q",1,IF(L1409="l",0.01*VLOOKUP(EVID_HNOJENI!N1409,HNOJIVA_ALL!$A$2:$AE$3303,31,FALSE),"CHYBA")))),2)</f>
        <v>#N/A</v>
      </c>
      <c r="S1409" s="51" t="e">
        <f>ROUND(VLOOKUP(EVID_HNOJENI!N1409,HNOJIVA_ALL!$A$2:$Z$3303,18,FALSE)*K1409*IF(L1409="t",10,IF(L1409="kg",0.01,IF(L1409="q",1,IF(L1409="l",0.01*VLOOKUP(EVID_HNOJENI!N1409,HNOJIVA_ALL!$A$2:$AE$3303,31,FALSE),"CHYBA")))),2)</f>
        <v>#N/A</v>
      </c>
      <c r="T1409" s="51" t="e">
        <f>ROUND(VLOOKUP(EVID_HNOJENI!N1409,HNOJIVA_ALL!$A$2:$Z$3303,17,FALSE)*K1409*IF(L1409="t",10,IF(L1409="kg",0.01,IF(L1409="q",1,IF(L1409="l",0.01*VLOOKUP(EVID_HNOJENI!N1409,HNOJIVA_ALL!$A$2:$AE$3303,31,FALSE),"CHYBA")))),2)</f>
        <v>#N/A</v>
      </c>
      <c r="U1409" s="51" t="e">
        <f>ROUND(VLOOKUP(EVID_HNOJENI!N1409,HNOJIVA_ALL!$A$2:$Z$3303,20,FALSE)*K1409*IF(L1409="t",10,IF(L1409="kg",0.01,IF(L1409="q",1,IF(L1409="l",0.01*VLOOKUP(EVID_HNOJENI!N1409,HNOJIVA_ALL!$A$2:$AE$3303,31,FALSE),"CHYBA")))),2)</f>
        <v>#N/A</v>
      </c>
    </row>
    <row r="1410" spans="1:21" x14ac:dyDescent="0.2">
      <c r="A1410" s="32"/>
      <c r="B1410" s="45" t="e">
        <f>VLOOKUP($A1410,EVID_OSEVU!$A$1:$M$4972,2,FALSE)</f>
        <v>#N/A</v>
      </c>
      <c r="C1410" s="45" t="e">
        <f>VLOOKUP($A1410,EVID_OSEVU!$A$1:$M$4972,3,FALSE)</f>
        <v>#N/A</v>
      </c>
      <c r="D1410" s="45" t="e">
        <f>VLOOKUP($A1410,EVID_OSEVU!$A$1:$M$4972,4,FALSE)</f>
        <v>#N/A</v>
      </c>
      <c r="E1410" s="45" t="e">
        <f>VLOOKUP($A1410,EVID_OSEVU!$A$1:$M$4972,7,FALSE)</f>
        <v>#N/A</v>
      </c>
      <c r="F1410" s="45" t="e">
        <f>VLOOKUP($A1410,EVID_OSEVU!$A$1:$M$4972,8,FALSE)</f>
        <v>#N/A</v>
      </c>
      <c r="G1410" s="45" t="e">
        <f>VLOOKUP($A1410,EVID_OSEVU!$A$1:$M$4972,11,FALSE)</f>
        <v>#N/A</v>
      </c>
      <c r="H1410" s="35"/>
      <c r="I1410" s="48"/>
      <c r="J1410" s="33" t="e">
        <f>VLOOKUP($A1410,EVID_OSEVU!$A$1:$M$4972,11,FALSE)</f>
        <v>#N/A</v>
      </c>
      <c r="K1410" s="39"/>
      <c r="L1410" s="49"/>
      <c r="M1410" s="89" t="e">
        <f t="shared" si="21"/>
        <v>#N/A</v>
      </c>
      <c r="N1410" s="50"/>
      <c r="O1410" s="37" t="e">
        <f>VLOOKUP(EVID_HNOJENI!N1410,HNOJIVA_ALL!$A$2:$Z$3303,4,FALSE)</f>
        <v>#N/A</v>
      </c>
      <c r="P1410" s="51" t="e">
        <f>ROUND(VLOOKUP(EVID_HNOJENI!N1410,HNOJIVA_ALL!$A$2:$Z$3303,14,FALSE)*K1410*IF(L1410="t",10,IF(L1410="kg",0.01,IF(L1410="q",1,IF(L1410="l",0.01*VLOOKUP(EVID_HNOJENI!N1410,HNOJIVA_ALL!$A$2:$AE$3303,31,FALSE),"CHYBA")))),2)</f>
        <v>#N/A</v>
      </c>
      <c r="Q1410" s="51" t="e">
        <f>ROUND(VLOOKUP(EVID_HNOJENI!N1410,HNOJIVA_ALL!$A$2:$Z$3303,15,FALSE)*K1410*IF(L1410="t",10,IF(L1410="kg",0.01,IF(L1410="q",1,IF(L1410="l",0.01*VLOOKUP(EVID_HNOJENI!N1410,HNOJIVA_ALL!$A$2:$AE$3303,31,FALSE),"CHYBA")))),2)</f>
        <v>#N/A</v>
      </c>
      <c r="R1410" s="51" t="e">
        <f>ROUND(VLOOKUP(EVID_HNOJENI!N1410,HNOJIVA_ALL!$A$2:$Z$3303,16,FALSE)*K1410*IF(L1410="t",10,IF(L1410="kg",0.01,IF(L1410="q",1,IF(L1410="l",0.01*VLOOKUP(EVID_HNOJENI!N1410,HNOJIVA_ALL!$A$2:$AE$3303,31,FALSE),"CHYBA")))),2)</f>
        <v>#N/A</v>
      </c>
      <c r="S1410" s="51" t="e">
        <f>ROUND(VLOOKUP(EVID_HNOJENI!N1410,HNOJIVA_ALL!$A$2:$Z$3303,18,FALSE)*K1410*IF(L1410="t",10,IF(L1410="kg",0.01,IF(L1410="q",1,IF(L1410="l",0.01*VLOOKUP(EVID_HNOJENI!N1410,HNOJIVA_ALL!$A$2:$AE$3303,31,FALSE),"CHYBA")))),2)</f>
        <v>#N/A</v>
      </c>
      <c r="T1410" s="51" t="e">
        <f>ROUND(VLOOKUP(EVID_HNOJENI!N1410,HNOJIVA_ALL!$A$2:$Z$3303,17,FALSE)*K1410*IF(L1410="t",10,IF(L1410="kg",0.01,IF(L1410="q",1,IF(L1410="l",0.01*VLOOKUP(EVID_HNOJENI!N1410,HNOJIVA_ALL!$A$2:$AE$3303,31,FALSE),"CHYBA")))),2)</f>
        <v>#N/A</v>
      </c>
      <c r="U1410" s="51" t="e">
        <f>ROUND(VLOOKUP(EVID_HNOJENI!N1410,HNOJIVA_ALL!$A$2:$Z$3303,20,FALSE)*K1410*IF(L1410="t",10,IF(L1410="kg",0.01,IF(L1410="q",1,IF(L1410="l",0.01*VLOOKUP(EVID_HNOJENI!N1410,HNOJIVA_ALL!$A$2:$AE$3303,31,FALSE),"CHYBA")))),2)</f>
        <v>#N/A</v>
      </c>
    </row>
    <row r="1411" spans="1:21" x14ac:dyDescent="0.2">
      <c r="A1411" s="32"/>
      <c r="B1411" s="45" t="e">
        <f>VLOOKUP($A1411,EVID_OSEVU!$A$1:$M$4972,2,FALSE)</f>
        <v>#N/A</v>
      </c>
      <c r="C1411" s="45" t="e">
        <f>VLOOKUP($A1411,EVID_OSEVU!$A$1:$M$4972,3,FALSE)</f>
        <v>#N/A</v>
      </c>
      <c r="D1411" s="45" t="e">
        <f>VLOOKUP($A1411,EVID_OSEVU!$A$1:$M$4972,4,FALSE)</f>
        <v>#N/A</v>
      </c>
      <c r="E1411" s="45" t="e">
        <f>VLOOKUP($A1411,EVID_OSEVU!$A$1:$M$4972,7,FALSE)</f>
        <v>#N/A</v>
      </c>
      <c r="F1411" s="45" t="e">
        <f>VLOOKUP($A1411,EVID_OSEVU!$A$1:$M$4972,8,FALSE)</f>
        <v>#N/A</v>
      </c>
      <c r="G1411" s="45" t="e">
        <f>VLOOKUP($A1411,EVID_OSEVU!$A$1:$M$4972,11,FALSE)</f>
        <v>#N/A</v>
      </c>
      <c r="H1411" s="35"/>
      <c r="I1411" s="48"/>
      <c r="J1411" s="33" t="e">
        <f>VLOOKUP($A1411,EVID_OSEVU!$A$1:$M$4972,11,FALSE)</f>
        <v>#N/A</v>
      </c>
      <c r="K1411" s="39"/>
      <c r="L1411" s="49"/>
      <c r="M1411" s="89" t="e">
        <f t="shared" si="21"/>
        <v>#N/A</v>
      </c>
      <c r="N1411" s="50"/>
      <c r="O1411" s="37" t="e">
        <f>VLOOKUP(EVID_HNOJENI!N1411,HNOJIVA_ALL!$A$2:$Z$3303,4,FALSE)</f>
        <v>#N/A</v>
      </c>
      <c r="P1411" s="51" t="e">
        <f>ROUND(VLOOKUP(EVID_HNOJENI!N1411,HNOJIVA_ALL!$A$2:$Z$3303,14,FALSE)*K1411*IF(L1411="t",10,IF(L1411="kg",0.01,IF(L1411="q",1,IF(L1411="l",0.01*VLOOKUP(EVID_HNOJENI!N1411,HNOJIVA_ALL!$A$2:$AE$3303,31,FALSE),"CHYBA")))),2)</f>
        <v>#N/A</v>
      </c>
      <c r="Q1411" s="51" t="e">
        <f>ROUND(VLOOKUP(EVID_HNOJENI!N1411,HNOJIVA_ALL!$A$2:$Z$3303,15,FALSE)*K1411*IF(L1411="t",10,IF(L1411="kg",0.01,IF(L1411="q",1,IF(L1411="l",0.01*VLOOKUP(EVID_HNOJENI!N1411,HNOJIVA_ALL!$A$2:$AE$3303,31,FALSE),"CHYBA")))),2)</f>
        <v>#N/A</v>
      </c>
      <c r="R1411" s="51" t="e">
        <f>ROUND(VLOOKUP(EVID_HNOJENI!N1411,HNOJIVA_ALL!$A$2:$Z$3303,16,FALSE)*K1411*IF(L1411="t",10,IF(L1411="kg",0.01,IF(L1411="q",1,IF(L1411="l",0.01*VLOOKUP(EVID_HNOJENI!N1411,HNOJIVA_ALL!$A$2:$AE$3303,31,FALSE),"CHYBA")))),2)</f>
        <v>#N/A</v>
      </c>
      <c r="S1411" s="51" t="e">
        <f>ROUND(VLOOKUP(EVID_HNOJENI!N1411,HNOJIVA_ALL!$A$2:$Z$3303,18,FALSE)*K1411*IF(L1411="t",10,IF(L1411="kg",0.01,IF(L1411="q",1,IF(L1411="l",0.01*VLOOKUP(EVID_HNOJENI!N1411,HNOJIVA_ALL!$A$2:$AE$3303,31,FALSE),"CHYBA")))),2)</f>
        <v>#N/A</v>
      </c>
      <c r="T1411" s="51" t="e">
        <f>ROUND(VLOOKUP(EVID_HNOJENI!N1411,HNOJIVA_ALL!$A$2:$Z$3303,17,FALSE)*K1411*IF(L1411="t",10,IF(L1411="kg",0.01,IF(L1411="q",1,IF(L1411="l",0.01*VLOOKUP(EVID_HNOJENI!N1411,HNOJIVA_ALL!$A$2:$AE$3303,31,FALSE),"CHYBA")))),2)</f>
        <v>#N/A</v>
      </c>
      <c r="U1411" s="51" t="e">
        <f>ROUND(VLOOKUP(EVID_HNOJENI!N1411,HNOJIVA_ALL!$A$2:$Z$3303,20,FALSE)*K1411*IF(L1411="t",10,IF(L1411="kg",0.01,IF(L1411="q",1,IF(L1411="l",0.01*VLOOKUP(EVID_HNOJENI!N1411,HNOJIVA_ALL!$A$2:$AE$3303,31,FALSE),"CHYBA")))),2)</f>
        <v>#N/A</v>
      </c>
    </row>
    <row r="1412" spans="1:21" x14ac:dyDescent="0.2">
      <c r="A1412" s="32"/>
      <c r="B1412" s="45" t="e">
        <f>VLOOKUP($A1412,EVID_OSEVU!$A$1:$M$4972,2,FALSE)</f>
        <v>#N/A</v>
      </c>
      <c r="C1412" s="45" t="e">
        <f>VLOOKUP($A1412,EVID_OSEVU!$A$1:$M$4972,3,FALSE)</f>
        <v>#N/A</v>
      </c>
      <c r="D1412" s="45" t="e">
        <f>VLOOKUP($A1412,EVID_OSEVU!$A$1:$M$4972,4,FALSE)</f>
        <v>#N/A</v>
      </c>
      <c r="E1412" s="45" t="e">
        <f>VLOOKUP($A1412,EVID_OSEVU!$A$1:$M$4972,7,FALSE)</f>
        <v>#N/A</v>
      </c>
      <c r="F1412" s="45" t="e">
        <f>VLOOKUP($A1412,EVID_OSEVU!$A$1:$M$4972,8,FALSE)</f>
        <v>#N/A</v>
      </c>
      <c r="G1412" s="45" t="e">
        <f>VLOOKUP($A1412,EVID_OSEVU!$A$1:$M$4972,11,FALSE)</f>
        <v>#N/A</v>
      </c>
      <c r="H1412" s="35"/>
      <c r="I1412" s="48"/>
      <c r="J1412" s="33" t="e">
        <f>VLOOKUP($A1412,EVID_OSEVU!$A$1:$M$4972,11,FALSE)</f>
        <v>#N/A</v>
      </c>
      <c r="K1412" s="39"/>
      <c r="L1412" s="49"/>
      <c r="M1412" s="89" t="e">
        <f t="shared" si="21"/>
        <v>#N/A</v>
      </c>
      <c r="N1412" s="50"/>
      <c r="O1412" s="37" t="e">
        <f>VLOOKUP(EVID_HNOJENI!N1412,HNOJIVA_ALL!$A$2:$Z$3303,4,FALSE)</f>
        <v>#N/A</v>
      </c>
      <c r="P1412" s="51" t="e">
        <f>ROUND(VLOOKUP(EVID_HNOJENI!N1412,HNOJIVA_ALL!$A$2:$Z$3303,14,FALSE)*K1412*IF(L1412="t",10,IF(L1412="kg",0.01,IF(L1412="q",1,IF(L1412="l",0.01*VLOOKUP(EVID_HNOJENI!N1412,HNOJIVA_ALL!$A$2:$AE$3303,31,FALSE),"CHYBA")))),2)</f>
        <v>#N/A</v>
      </c>
      <c r="Q1412" s="51" t="e">
        <f>ROUND(VLOOKUP(EVID_HNOJENI!N1412,HNOJIVA_ALL!$A$2:$Z$3303,15,FALSE)*K1412*IF(L1412="t",10,IF(L1412="kg",0.01,IF(L1412="q",1,IF(L1412="l",0.01*VLOOKUP(EVID_HNOJENI!N1412,HNOJIVA_ALL!$A$2:$AE$3303,31,FALSE),"CHYBA")))),2)</f>
        <v>#N/A</v>
      </c>
      <c r="R1412" s="51" t="e">
        <f>ROUND(VLOOKUP(EVID_HNOJENI!N1412,HNOJIVA_ALL!$A$2:$Z$3303,16,FALSE)*K1412*IF(L1412="t",10,IF(L1412="kg",0.01,IF(L1412="q",1,IF(L1412="l",0.01*VLOOKUP(EVID_HNOJENI!N1412,HNOJIVA_ALL!$A$2:$AE$3303,31,FALSE),"CHYBA")))),2)</f>
        <v>#N/A</v>
      </c>
      <c r="S1412" s="51" t="e">
        <f>ROUND(VLOOKUP(EVID_HNOJENI!N1412,HNOJIVA_ALL!$A$2:$Z$3303,18,FALSE)*K1412*IF(L1412="t",10,IF(L1412="kg",0.01,IF(L1412="q",1,IF(L1412="l",0.01*VLOOKUP(EVID_HNOJENI!N1412,HNOJIVA_ALL!$A$2:$AE$3303,31,FALSE),"CHYBA")))),2)</f>
        <v>#N/A</v>
      </c>
      <c r="T1412" s="51" t="e">
        <f>ROUND(VLOOKUP(EVID_HNOJENI!N1412,HNOJIVA_ALL!$A$2:$Z$3303,17,FALSE)*K1412*IF(L1412="t",10,IF(L1412="kg",0.01,IF(L1412="q",1,IF(L1412="l",0.01*VLOOKUP(EVID_HNOJENI!N1412,HNOJIVA_ALL!$A$2:$AE$3303,31,FALSE),"CHYBA")))),2)</f>
        <v>#N/A</v>
      </c>
      <c r="U1412" s="51" t="e">
        <f>ROUND(VLOOKUP(EVID_HNOJENI!N1412,HNOJIVA_ALL!$A$2:$Z$3303,20,FALSE)*K1412*IF(L1412="t",10,IF(L1412="kg",0.01,IF(L1412="q",1,IF(L1412="l",0.01*VLOOKUP(EVID_HNOJENI!N1412,HNOJIVA_ALL!$A$2:$AE$3303,31,FALSE),"CHYBA")))),2)</f>
        <v>#N/A</v>
      </c>
    </row>
    <row r="1413" spans="1:21" x14ac:dyDescent="0.2">
      <c r="A1413" s="32"/>
      <c r="B1413" s="45" t="e">
        <f>VLOOKUP($A1413,EVID_OSEVU!$A$1:$M$4972,2,FALSE)</f>
        <v>#N/A</v>
      </c>
      <c r="C1413" s="45" t="e">
        <f>VLOOKUP($A1413,EVID_OSEVU!$A$1:$M$4972,3,FALSE)</f>
        <v>#N/A</v>
      </c>
      <c r="D1413" s="45" t="e">
        <f>VLOOKUP($A1413,EVID_OSEVU!$A$1:$M$4972,4,FALSE)</f>
        <v>#N/A</v>
      </c>
      <c r="E1413" s="45" t="e">
        <f>VLOOKUP($A1413,EVID_OSEVU!$A$1:$M$4972,7,FALSE)</f>
        <v>#N/A</v>
      </c>
      <c r="F1413" s="45" t="e">
        <f>VLOOKUP($A1413,EVID_OSEVU!$A$1:$M$4972,8,FALSE)</f>
        <v>#N/A</v>
      </c>
      <c r="G1413" s="45" t="e">
        <f>VLOOKUP($A1413,EVID_OSEVU!$A$1:$M$4972,11,FALSE)</f>
        <v>#N/A</v>
      </c>
      <c r="H1413" s="35"/>
      <c r="I1413" s="48"/>
      <c r="J1413" s="33" t="e">
        <f>VLOOKUP($A1413,EVID_OSEVU!$A$1:$M$4972,11,FALSE)</f>
        <v>#N/A</v>
      </c>
      <c r="K1413" s="39"/>
      <c r="L1413" s="49"/>
      <c r="M1413" s="89" t="e">
        <f t="shared" ref="M1413:M1476" si="22">K1413*J1413</f>
        <v>#N/A</v>
      </c>
      <c r="N1413" s="50"/>
      <c r="O1413" s="37" t="e">
        <f>VLOOKUP(EVID_HNOJENI!N1413,HNOJIVA_ALL!$A$2:$Z$3303,4,FALSE)</f>
        <v>#N/A</v>
      </c>
      <c r="P1413" s="51" t="e">
        <f>ROUND(VLOOKUP(EVID_HNOJENI!N1413,HNOJIVA_ALL!$A$2:$Z$3303,14,FALSE)*K1413*IF(L1413="t",10,IF(L1413="kg",0.01,IF(L1413="q",1,IF(L1413="l",0.01*VLOOKUP(EVID_HNOJENI!N1413,HNOJIVA_ALL!$A$2:$AE$3303,31,FALSE),"CHYBA")))),2)</f>
        <v>#N/A</v>
      </c>
      <c r="Q1413" s="51" t="e">
        <f>ROUND(VLOOKUP(EVID_HNOJENI!N1413,HNOJIVA_ALL!$A$2:$Z$3303,15,FALSE)*K1413*IF(L1413="t",10,IF(L1413="kg",0.01,IF(L1413="q",1,IF(L1413="l",0.01*VLOOKUP(EVID_HNOJENI!N1413,HNOJIVA_ALL!$A$2:$AE$3303,31,FALSE),"CHYBA")))),2)</f>
        <v>#N/A</v>
      </c>
      <c r="R1413" s="51" t="e">
        <f>ROUND(VLOOKUP(EVID_HNOJENI!N1413,HNOJIVA_ALL!$A$2:$Z$3303,16,FALSE)*K1413*IF(L1413="t",10,IF(L1413="kg",0.01,IF(L1413="q",1,IF(L1413="l",0.01*VLOOKUP(EVID_HNOJENI!N1413,HNOJIVA_ALL!$A$2:$AE$3303,31,FALSE),"CHYBA")))),2)</f>
        <v>#N/A</v>
      </c>
      <c r="S1413" s="51" t="e">
        <f>ROUND(VLOOKUP(EVID_HNOJENI!N1413,HNOJIVA_ALL!$A$2:$Z$3303,18,FALSE)*K1413*IF(L1413="t",10,IF(L1413="kg",0.01,IF(L1413="q",1,IF(L1413="l",0.01*VLOOKUP(EVID_HNOJENI!N1413,HNOJIVA_ALL!$A$2:$AE$3303,31,FALSE),"CHYBA")))),2)</f>
        <v>#N/A</v>
      </c>
      <c r="T1413" s="51" t="e">
        <f>ROUND(VLOOKUP(EVID_HNOJENI!N1413,HNOJIVA_ALL!$A$2:$Z$3303,17,FALSE)*K1413*IF(L1413="t",10,IF(L1413="kg",0.01,IF(L1413="q",1,IF(L1413="l",0.01*VLOOKUP(EVID_HNOJENI!N1413,HNOJIVA_ALL!$A$2:$AE$3303,31,FALSE),"CHYBA")))),2)</f>
        <v>#N/A</v>
      </c>
      <c r="U1413" s="51" t="e">
        <f>ROUND(VLOOKUP(EVID_HNOJENI!N1413,HNOJIVA_ALL!$A$2:$Z$3303,20,FALSE)*K1413*IF(L1413="t",10,IF(L1413="kg",0.01,IF(L1413="q",1,IF(L1413="l",0.01*VLOOKUP(EVID_HNOJENI!N1413,HNOJIVA_ALL!$A$2:$AE$3303,31,FALSE),"CHYBA")))),2)</f>
        <v>#N/A</v>
      </c>
    </row>
    <row r="1414" spans="1:21" x14ac:dyDescent="0.2">
      <c r="A1414" s="32"/>
      <c r="B1414" s="45" t="e">
        <f>VLOOKUP($A1414,EVID_OSEVU!$A$1:$M$4972,2,FALSE)</f>
        <v>#N/A</v>
      </c>
      <c r="C1414" s="45" t="e">
        <f>VLOOKUP($A1414,EVID_OSEVU!$A$1:$M$4972,3,FALSE)</f>
        <v>#N/A</v>
      </c>
      <c r="D1414" s="45" t="e">
        <f>VLOOKUP($A1414,EVID_OSEVU!$A$1:$M$4972,4,FALSE)</f>
        <v>#N/A</v>
      </c>
      <c r="E1414" s="45" t="e">
        <f>VLOOKUP($A1414,EVID_OSEVU!$A$1:$M$4972,7,FALSE)</f>
        <v>#N/A</v>
      </c>
      <c r="F1414" s="45" t="e">
        <f>VLOOKUP($A1414,EVID_OSEVU!$A$1:$M$4972,8,FALSE)</f>
        <v>#N/A</v>
      </c>
      <c r="G1414" s="45" t="e">
        <f>VLOOKUP($A1414,EVID_OSEVU!$A$1:$M$4972,11,FALSE)</f>
        <v>#N/A</v>
      </c>
      <c r="H1414" s="35"/>
      <c r="I1414" s="48"/>
      <c r="J1414" s="33" t="e">
        <f>VLOOKUP($A1414,EVID_OSEVU!$A$1:$M$4972,11,FALSE)</f>
        <v>#N/A</v>
      </c>
      <c r="K1414" s="39"/>
      <c r="L1414" s="49"/>
      <c r="M1414" s="89" t="e">
        <f t="shared" si="22"/>
        <v>#N/A</v>
      </c>
      <c r="N1414" s="50"/>
      <c r="O1414" s="37" t="e">
        <f>VLOOKUP(EVID_HNOJENI!N1414,HNOJIVA_ALL!$A$2:$Z$3303,4,FALSE)</f>
        <v>#N/A</v>
      </c>
      <c r="P1414" s="51" t="e">
        <f>ROUND(VLOOKUP(EVID_HNOJENI!N1414,HNOJIVA_ALL!$A$2:$Z$3303,14,FALSE)*K1414*IF(L1414="t",10,IF(L1414="kg",0.01,IF(L1414="q",1,IF(L1414="l",0.01*VLOOKUP(EVID_HNOJENI!N1414,HNOJIVA_ALL!$A$2:$AE$3303,31,FALSE),"CHYBA")))),2)</f>
        <v>#N/A</v>
      </c>
      <c r="Q1414" s="51" t="e">
        <f>ROUND(VLOOKUP(EVID_HNOJENI!N1414,HNOJIVA_ALL!$A$2:$Z$3303,15,FALSE)*K1414*IF(L1414="t",10,IF(L1414="kg",0.01,IF(L1414="q",1,IF(L1414="l",0.01*VLOOKUP(EVID_HNOJENI!N1414,HNOJIVA_ALL!$A$2:$AE$3303,31,FALSE),"CHYBA")))),2)</f>
        <v>#N/A</v>
      </c>
      <c r="R1414" s="51" t="e">
        <f>ROUND(VLOOKUP(EVID_HNOJENI!N1414,HNOJIVA_ALL!$A$2:$Z$3303,16,FALSE)*K1414*IF(L1414="t",10,IF(L1414="kg",0.01,IF(L1414="q",1,IF(L1414="l",0.01*VLOOKUP(EVID_HNOJENI!N1414,HNOJIVA_ALL!$A$2:$AE$3303,31,FALSE),"CHYBA")))),2)</f>
        <v>#N/A</v>
      </c>
      <c r="S1414" s="51" t="e">
        <f>ROUND(VLOOKUP(EVID_HNOJENI!N1414,HNOJIVA_ALL!$A$2:$Z$3303,18,FALSE)*K1414*IF(L1414="t",10,IF(L1414="kg",0.01,IF(L1414="q",1,IF(L1414="l",0.01*VLOOKUP(EVID_HNOJENI!N1414,HNOJIVA_ALL!$A$2:$AE$3303,31,FALSE),"CHYBA")))),2)</f>
        <v>#N/A</v>
      </c>
      <c r="T1414" s="51" t="e">
        <f>ROUND(VLOOKUP(EVID_HNOJENI!N1414,HNOJIVA_ALL!$A$2:$Z$3303,17,FALSE)*K1414*IF(L1414="t",10,IF(L1414="kg",0.01,IF(L1414="q",1,IF(L1414="l",0.01*VLOOKUP(EVID_HNOJENI!N1414,HNOJIVA_ALL!$A$2:$AE$3303,31,FALSE),"CHYBA")))),2)</f>
        <v>#N/A</v>
      </c>
      <c r="U1414" s="51" t="e">
        <f>ROUND(VLOOKUP(EVID_HNOJENI!N1414,HNOJIVA_ALL!$A$2:$Z$3303,20,FALSE)*K1414*IF(L1414="t",10,IF(L1414="kg",0.01,IF(L1414="q",1,IF(L1414="l",0.01*VLOOKUP(EVID_HNOJENI!N1414,HNOJIVA_ALL!$A$2:$AE$3303,31,FALSE),"CHYBA")))),2)</f>
        <v>#N/A</v>
      </c>
    </row>
    <row r="1415" spans="1:21" x14ac:dyDescent="0.2">
      <c r="A1415" s="32"/>
      <c r="B1415" s="45" t="e">
        <f>VLOOKUP($A1415,EVID_OSEVU!$A$1:$M$4972,2,FALSE)</f>
        <v>#N/A</v>
      </c>
      <c r="C1415" s="45" t="e">
        <f>VLOOKUP($A1415,EVID_OSEVU!$A$1:$M$4972,3,FALSE)</f>
        <v>#N/A</v>
      </c>
      <c r="D1415" s="45" t="e">
        <f>VLOOKUP($A1415,EVID_OSEVU!$A$1:$M$4972,4,FALSE)</f>
        <v>#N/A</v>
      </c>
      <c r="E1415" s="45" t="e">
        <f>VLOOKUP($A1415,EVID_OSEVU!$A$1:$M$4972,7,FALSE)</f>
        <v>#N/A</v>
      </c>
      <c r="F1415" s="45" t="e">
        <f>VLOOKUP($A1415,EVID_OSEVU!$A$1:$M$4972,8,FALSE)</f>
        <v>#N/A</v>
      </c>
      <c r="G1415" s="45" t="e">
        <f>VLOOKUP($A1415,EVID_OSEVU!$A$1:$M$4972,11,FALSE)</f>
        <v>#N/A</v>
      </c>
      <c r="H1415" s="35"/>
      <c r="I1415" s="48"/>
      <c r="J1415" s="33" t="e">
        <f>VLOOKUP($A1415,EVID_OSEVU!$A$1:$M$4972,11,FALSE)</f>
        <v>#N/A</v>
      </c>
      <c r="K1415" s="39"/>
      <c r="L1415" s="49"/>
      <c r="M1415" s="89" t="e">
        <f t="shared" si="22"/>
        <v>#N/A</v>
      </c>
      <c r="N1415" s="50"/>
      <c r="O1415" s="37" t="e">
        <f>VLOOKUP(EVID_HNOJENI!N1415,HNOJIVA_ALL!$A$2:$Z$3303,4,FALSE)</f>
        <v>#N/A</v>
      </c>
      <c r="P1415" s="51" t="e">
        <f>ROUND(VLOOKUP(EVID_HNOJENI!N1415,HNOJIVA_ALL!$A$2:$Z$3303,14,FALSE)*K1415*IF(L1415="t",10,IF(L1415="kg",0.01,IF(L1415="q",1,IF(L1415="l",0.01*VLOOKUP(EVID_HNOJENI!N1415,HNOJIVA_ALL!$A$2:$AE$3303,31,FALSE),"CHYBA")))),2)</f>
        <v>#N/A</v>
      </c>
      <c r="Q1415" s="51" t="e">
        <f>ROUND(VLOOKUP(EVID_HNOJENI!N1415,HNOJIVA_ALL!$A$2:$Z$3303,15,FALSE)*K1415*IF(L1415="t",10,IF(L1415="kg",0.01,IF(L1415="q",1,IF(L1415="l",0.01*VLOOKUP(EVID_HNOJENI!N1415,HNOJIVA_ALL!$A$2:$AE$3303,31,FALSE),"CHYBA")))),2)</f>
        <v>#N/A</v>
      </c>
      <c r="R1415" s="51" t="e">
        <f>ROUND(VLOOKUP(EVID_HNOJENI!N1415,HNOJIVA_ALL!$A$2:$Z$3303,16,FALSE)*K1415*IF(L1415="t",10,IF(L1415="kg",0.01,IF(L1415="q",1,IF(L1415="l",0.01*VLOOKUP(EVID_HNOJENI!N1415,HNOJIVA_ALL!$A$2:$AE$3303,31,FALSE),"CHYBA")))),2)</f>
        <v>#N/A</v>
      </c>
      <c r="S1415" s="51" t="e">
        <f>ROUND(VLOOKUP(EVID_HNOJENI!N1415,HNOJIVA_ALL!$A$2:$Z$3303,18,FALSE)*K1415*IF(L1415="t",10,IF(L1415="kg",0.01,IF(L1415="q",1,IF(L1415="l",0.01*VLOOKUP(EVID_HNOJENI!N1415,HNOJIVA_ALL!$A$2:$AE$3303,31,FALSE),"CHYBA")))),2)</f>
        <v>#N/A</v>
      </c>
      <c r="T1415" s="51" t="e">
        <f>ROUND(VLOOKUP(EVID_HNOJENI!N1415,HNOJIVA_ALL!$A$2:$Z$3303,17,FALSE)*K1415*IF(L1415="t",10,IF(L1415="kg",0.01,IF(L1415="q",1,IF(L1415="l",0.01*VLOOKUP(EVID_HNOJENI!N1415,HNOJIVA_ALL!$A$2:$AE$3303,31,FALSE),"CHYBA")))),2)</f>
        <v>#N/A</v>
      </c>
      <c r="U1415" s="51" t="e">
        <f>ROUND(VLOOKUP(EVID_HNOJENI!N1415,HNOJIVA_ALL!$A$2:$Z$3303,20,FALSE)*K1415*IF(L1415="t",10,IF(L1415="kg",0.01,IF(L1415="q",1,IF(L1415="l",0.01*VLOOKUP(EVID_HNOJENI!N1415,HNOJIVA_ALL!$A$2:$AE$3303,31,FALSE),"CHYBA")))),2)</f>
        <v>#N/A</v>
      </c>
    </row>
    <row r="1416" spans="1:21" x14ac:dyDescent="0.2">
      <c r="A1416" s="32"/>
      <c r="B1416" s="45" t="e">
        <f>VLOOKUP($A1416,EVID_OSEVU!$A$1:$M$4972,2,FALSE)</f>
        <v>#N/A</v>
      </c>
      <c r="C1416" s="45" t="e">
        <f>VLOOKUP($A1416,EVID_OSEVU!$A$1:$M$4972,3,FALSE)</f>
        <v>#N/A</v>
      </c>
      <c r="D1416" s="45" t="e">
        <f>VLOOKUP($A1416,EVID_OSEVU!$A$1:$M$4972,4,FALSE)</f>
        <v>#N/A</v>
      </c>
      <c r="E1416" s="45" t="e">
        <f>VLOOKUP($A1416,EVID_OSEVU!$A$1:$M$4972,7,FALSE)</f>
        <v>#N/A</v>
      </c>
      <c r="F1416" s="45" t="e">
        <f>VLOOKUP($A1416,EVID_OSEVU!$A$1:$M$4972,8,FALSE)</f>
        <v>#N/A</v>
      </c>
      <c r="G1416" s="45" t="e">
        <f>VLOOKUP($A1416,EVID_OSEVU!$A$1:$M$4972,11,FALSE)</f>
        <v>#N/A</v>
      </c>
      <c r="H1416" s="35"/>
      <c r="I1416" s="48"/>
      <c r="J1416" s="33" t="e">
        <f>VLOOKUP($A1416,EVID_OSEVU!$A$1:$M$4972,11,FALSE)</f>
        <v>#N/A</v>
      </c>
      <c r="K1416" s="39"/>
      <c r="L1416" s="49"/>
      <c r="M1416" s="89" t="e">
        <f t="shared" si="22"/>
        <v>#N/A</v>
      </c>
      <c r="N1416" s="50"/>
      <c r="O1416" s="37" t="e">
        <f>VLOOKUP(EVID_HNOJENI!N1416,HNOJIVA_ALL!$A$2:$Z$3303,4,FALSE)</f>
        <v>#N/A</v>
      </c>
      <c r="P1416" s="51" t="e">
        <f>ROUND(VLOOKUP(EVID_HNOJENI!N1416,HNOJIVA_ALL!$A$2:$Z$3303,14,FALSE)*K1416*IF(L1416="t",10,IF(L1416="kg",0.01,IF(L1416="q",1,IF(L1416="l",0.01*VLOOKUP(EVID_HNOJENI!N1416,HNOJIVA_ALL!$A$2:$AE$3303,31,FALSE),"CHYBA")))),2)</f>
        <v>#N/A</v>
      </c>
      <c r="Q1416" s="51" t="e">
        <f>ROUND(VLOOKUP(EVID_HNOJENI!N1416,HNOJIVA_ALL!$A$2:$Z$3303,15,FALSE)*K1416*IF(L1416="t",10,IF(L1416="kg",0.01,IF(L1416="q",1,IF(L1416="l",0.01*VLOOKUP(EVID_HNOJENI!N1416,HNOJIVA_ALL!$A$2:$AE$3303,31,FALSE),"CHYBA")))),2)</f>
        <v>#N/A</v>
      </c>
      <c r="R1416" s="51" t="e">
        <f>ROUND(VLOOKUP(EVID_HNOJENI!N1416,HNOJIVA_ALL!$A$2:$Z$3303,16,FALSE)*K1416*IF(L1416="t",10,IF(L1416="kg",0.01,IF(L1416="q",1,IF(L1416="l",0.01*VLOOKUP(EVID_HNOJENI!N1416,HNOJIVA_ALL!$A$2:$AE$3303,31,FALSE),"CHYBA")))),2)</f>
        <v>#N/A</v>
      </c>
      <c r="S1416" s="51" t="e">
        <f>ROUND(VLOOKUP(EVID_HNOJENI!N1416,HNOJIVA_ALL!$A$2:$Z$3303,18,FALSE)*K1416*IF(L1416="t",10,IF(L1416="kg",0.01,IF(L1416="q",1,IF(L1416="l",0.01*VLOOKUP(EVID_HNOJENI!N1416,HNOJIVA_ALL!$A$2:$AE$3303,31,FALSE),"CHYBA")))),2)</f>
        <v>#N/A</v>
      </c>
      <c r="T1416" s="51" t="e">
        <f>ROUND(VLOOKUP(EVID_HNOJENI!N1416,HNOJIVA_ALL!$A$2:$Z$3303,17,FALSE)*K1416*IF(L1416="t",10,IF(L1416="kg",0.01,IF(L1416="q",1,IF(L1416="l",0.01*VLOOKUP(EVID_HNOJENI!N1416,HNOJIVA_ALL!$A$2:$AE$3303,31,FALSE),"CHYBA")))),2)</f>
        <v>#N/A</v>
      </c>
      <c r="U1416" s="51" t="e">
        <f>ROUND(VLOOKUP(EVID_HNOJENI!N1416,HNOJIVA_ALL!$A$2:$Z$3303,20,FALSE)*K1416*IF(L1416="t",10,IF(L1416="kg",0.01,IF(L1416="q",1,IF(L1416="l",0.01*VLOOKUP(EVID_HNOJENI!N1416,HNOJIVA_ALL!$A$2:$AE$3303,31,FALSE),"CHYBA")))),2)</f>
        <v>#N/A</v>
      </c>
    </row>
    <row r="1417" spans="1:21" x14ac:dyDescent="0.2">
      <c r="A1417" s="32"/>
      <c r="B1417" s="45" t="e">
        <f>VLOOKUP($A1417,EVID_OSEVU!$A$1:$M$4972,2,FALSE)</f>
        <v>#N/A</v>
      </c>
      <c r="C1417" s="45" t="e">
        <f>VLOOKUP($A1417,EVID_OSEVU!$A$1:$M$4972,3,FALSE)</f>
        <v>#N/A</v>
      </c>
      <c r="D1417" s="45" t="e">
        <f>VLOOKUP($A1417,EVID_OSEVU!$A$1:$M$4972,4,FALSE)</f>
        <v>#N/A</v>
      </c>
      <c r="E1417" s="45" t="e">
        <f>VLOOKUP($A1417,EVID_OSEVU!$A$1:$M$4972,7,FALSE)</f>
        <v>#N/A</v>
      </c>
      <c r="F1417" s="45" t="e">
        <f>VLOOKUP($A1417,EVID_OSEVU!$A$1:$M$4972,8,FALSE)</f>
        <v>#N/A</v>
      </c>
      <c r="G1417" s="45" t="e">
        <f>VLOOKUP($A1417,EVID_OSEVU!$A$1:$M$4972,11,FALSE)</f>
        <v>#N/A</v>
      </c>
      <c r="H1417" s="35"/>
      <c r="I1417" s="48"/>
      <c r="J1417" s="33" t="e">
        <f>VLOOKUP($A1417,EVID_OSEVU!$A$1:$M$4972,11,FALSE)</f>
        <v>#N/A</v>
      </c>
      <c r="K1417" s="39"/>
      <c r="L1417" s="49"/>
      <c r="M1417" s="89" t="e">
        <f t="shared" si="22"/>
        <v>#N/A</v>
      </c>
      <c r="N1417" s="50"/>
      <c r="O1417" s="37" t="e">
        <f>VLOOKUP(EVID_HNOJENI!N1417,HNOJIVA_ALL!$A$2:$Z$3303,4,FALSE)</f>
        <v>#N/A</v>
      </c>
      <c r="P1417" s="51" t="e">
        <f>ROUND(VLOOKUP(EVID_HNOJENI!N1417,HNOJIVA_ALL!$A$2:$Z$3303,14,FALSE)*K1417*IF(L1417="t",10,IF(L1417="kg",0.01,IF(L1417="q",1,IF(L1417="l",0.01*VLOOKUP(EVID_HNOJENI!N1417,HNOJIVA_ALL!$A$2:$AE$3303,31,FALSE),"CHYBA")))),2)</f>
        <v>#N/A</v>
      </c>
      <c r="Q1417" s="51" t="e">
        <f>ROUND(VLOOKUP(EVID_HNOJENI!N1417,HNOJIVA_ALL!$A$2:$Z$3303,15,FALSE)*K1417*IF(L1417="t",10,IF(L1417="kg",0.01,IF(L1417="q",1,IF(L1417="l",0.01*VLOOKUP(EVID_HNOJENI!N1417,HNOJIVA_ALL!$A$2:$AE$3303,31,FALSE),"CHYBA")))),2)</f>
        <v>#N/A</v>
      </c>
      <c r="R1417" s="51" t="e">
        <f>ROUND(VLOOKUP(EVID_HNOJENI!N1417,HNOJIVA_ALL!$A$2:$Z$3303,16,FALSE)*K1417*IF(L1417="t",10,IF(L1417="kg",0.01,IF(L1417="q",1,IF(L1417="l",0.01*VLOOKUP(EVID_HNOJENI!N1417,HNOJIVA_ALL!$A$2:$AE$3303,31,FALSE),"CHYBA")))),2)</f>
        <v>#N/A</v>
      </c>
      <c r="S1417" s="51" t="e">
        <f>ROUND(VLOOKUP(EVID_HNOJENI!N1417,HNOJIVA_ALL!$A$2:$Z$3303,18,FALSE)*K1417*IF(L1417="t",10,IF(L1417="kg",0.01,IF(L1417="q",1,IF(L1417="l",0.01*VLOOKUP(EVID_HNOJENI!N1417,HNOJIVA_ALL!$A$2:$AE$3303,31,FALSE),"CHYBA")))),2)</f>
        <v>#N/A</v>
      </c>
      <c r="T1417" s="51" t="e">
        <f>ROUND(VLOOKUP(EVID_HNOJENI!N1417,HNOJIVA_ALL!$A$2:$Z$3303,17,FALSE)*K1417*IF(L1417="t",10,IF(L1417="kg",0.01,IF(L1417="q",1,IF(L1417="l",0.01*VLOOKUP(EVID_HNOJENI!N1417,HNOJIVA_ALL!$A$2:$AE$3303,31,FALSE),"CHYBA")))),2)</f>
        <v>#N/A</v>
      </c>
      <c r="U1417" s="51" t="e">
        <f>ROUND(VLOOKUP(EVID_HNOJENI!N1417,HNOJIVA_ALL!$A$2:$Z$3303,20,FALSE)*K1417*IF(L1417="t",10,IF(L1417="kg",0.01,IF(L1417="q",1,IF(L1417="l",0.01*VLOOKUP(EVID_HNOJENI!N1417,HNOJIVA_ALL!$A$2:$AE$3303,31,FALSE),"CHYBA")))),2)</f>
        <v>#N/A</v>
      </c>
    </row>
    <row r="1418" spans="1:21" x14ac:dyDescent="0.2">
      <c r="A1418" s="32"/>
      <c r="B1418" s="45" t="e">
        <f>VLOOKUP($A1418,EVID_OSEVU!$A$1:$M$4972,2,FALSE)</f>
        <v>#N/A</v>
      </c>
      <c r="C1418" s="45" t="e">
        <f>VLOOKUP($A1418,EVID_OSEVU!$A$1:$M$4972,3,FALSE)</f>
        <v>#N/A</v>
      </c>
      <c r="D1418" s="45" t="e">
        <f>VLOOKUP($A1418,EVID_OSEVU!$A$1:$M$4972,4,FALSE)</f>
        <v>#N/A</v>
      </c>
      <c r="E1418" s="45" t="e">
        <f>VLOOKUP($A1418,EVID_OSEVU!$A$1:$M$4972,7,FALSE)</f>
        <v>#N/A</v>
      </c>
      <c r="F1418" s="45" t="e">
        <f>VLOOKUP($A1418,EVID_OSEVU!$A$1:$M$4972,8,FALSE)</f>
        <v>#N/A</v>
      </c>
      <c r="G1418" s="45" t="e">
        <f>VLOOKUP($A1418,EVID_OSEVU!$A$1:$M$4972,11,FALSE)</f>
        <v>#N/A</v>
      </c>
      <c r="H1418" s="35"/>
      <c r="I1418" s="48"/>
      <c r="J1418" s="33" t="e">
        <f>VLOOKUP($A1418,EVID_OSEVU!$A$1:$M$4972,11,FALSE)</f>
        <v>#N/A</v>
      </c>
      <c r="K1418" s="39"/>
      <c r="L1418" s="49"/>
      <c r="M1418" s="89" t="e">
        <f t="shared" si="22"/>
        <v>#N/A</v>
      </c>
      <c r="N1418" s="50"/>
      <c r="O1418" s="37" t="e">
        <f>VLOOKUP(EVID_HNOJENI!N1418,HNOJIVA_ALL!$A$2:$Z$3303,4,FALSE)</f>
        <v>#N/A</v>
      </c>
      <c r="P1418" s="51" t="e">
        <f>ROUND(VLOOKUP(EVID_HNOJENI!N1418,HNOJIVA_ALL!$A$2:$Z$3303,14,FALSE)*K1418*IF(L1418="t",10,IF(L1418="kg",0.01,IF(L1418="q",1,IF(L1418="l",0.01*VLOOKUP(EVID_HNOJENI!N1418,HNOJIVA_ALL!$A$2:$AE$3303,31,FALSE),"CHYBA")))),2)</f>
        <v>#N/A</v>
      </c>
      <c r="Q1418" s="51" t="e">
        <f>ROUND(VLOOKUP(EVID_HNOJENI!N1418,HNOJIVA_ALL!$A$2:$Z$3303,15,FALSE)*K1418*IF(L1418="t",10,IF(L1418="kg",0.01,IF(L1418="q",1,IF(L1418="l",0.01*VLOOKUP(EVID_HNOJENI!N1418,HNOJIVA_ALL!$A$2:$AE$3303,31,FALSE),"CHYBA")))),2)</f>
        <v>#N/A</v>
      </c>
      <c r="R1418" s="51" t="e">
        <f>ROUND(VLOOKUP(EVID_HNOJENI!N1418,HNOJIVA_ALL!$A$2:$Z$3303,16,FALSE)*K1418*IF(L1418="t",10,IF(L1418="kg",0.01,IF(L1418="q",1,IF(L1418="l",0.01*VLOOKUP(EVID_HNOJENI!N1418,HNOJIVA_ALL!$A$2:$AE$3303,31,FALSE),"CHYBA")))),2)</f>
        <v>#N/A</v>
      </c>
      <c r="S1418" s="51" t="e">
        <f>ROUND(VLOOKUP(EVID_HNOJENI!N1418,HNOJIVA_ALL!$A$2:$Z$3303,18,FALSE)*K1418*IF(L1418="t",10,IF(L1418="kg",0.01,IF(L1418="q",1,IF(L1418="l",0.01*VLOOKUP(EVID_HNOJENI!N1418,HNOJIVA_ALL!$A$2:$AE$3303,31,FALSE),"CHYBA")))),2)</f>
        <v>#N/A</v>
      </c>
      <c r="T1418" s="51" t="e">
        <f>ROUND(VLOOKUP(EVID_HNOJENI!N1418,HNOJIVA_ALL!$A$2:$Z$3303,17,FALSE)*K1418*IF(L1418="t",10,IF(L1418="kg",0.01,IF(L1418="q",1,IF(L1418="l",0.01*VLOOKUP(EVID_HNOJENI!N1418,HNOJIVA_ALL!$A$2:$AE$3303,31,FALSE),"CHYBA")))),2)</f>
        <v>#N/A</v>
      </c>
      <c r="U1418" s="51" t="e">
        <f>ROUND(VLOOKUP(EVID_HNOJENI!N1418,HNOJIVA_ALL!$A$2:$Z$3303,20,FALSE)*K1418*IF(L1418="t",10,IF(L1418="kg",0.01,IF(L1418="q",1,IF(L1418="l",0.01*VLOOKUP(EVID_HNOJENI!N1418,HNOJIVA_ALL!$A$2:$AE$3303,31,FALSE),"CHYBA")))),2)</f>
        <v>#N/A</v>
      </c>
    </row>
    <row r="1419" spans="1:21" x14ac:dyDescent="0.2">
      <c r="A1419" s="32"/>
      <c r="B1419" s="45" t="e">
        <f>VLOOKUP($A1419,EVID_OSEVU!$A$1:$M$4972,2,FALSE)</f>
        <v>#N/A</v>
      </c>
      <c r="C1419" s="45" t="e">
        <f>VLOOKUP($A1419,EVID_OSEVU!$A$1:$M$4972,3,FALSE)</f>
        <v>#N/A</v>
      </c>
      <c r="D1419" s="45" t="e">
        <f>VLOOKUP($A1419,EVID_OSEVU!$A$1:$M$4972,4,FALSE)</f>
        <v>#N/A</v>
      </c>
      <c r="E1419" s="45" t="e">
        <f>VLOOKUP($A1419,EVID_OSEVU!$A$1:$M$4972,7,FALSE)</f>
        <v>#N/A</v>
      </c>
      <c r="F1419" s="45" t="e">
        <f>VLOOKUP($A1419,EVID_OSEVU!$A$1:$M$4972,8,FALSE)</f>
        <v>#N/A</v>
      </c>
      <c r="G1419" s="45" t="e">
        <f>VLOOKUP($A1419,EVID_OSEVU!$A$1:$M$4972,11,FALSE)</f>
        <v>#N/A</v>
      </c>
      <c r="H1419" s="35"/>
      <c r="I1419" s="48"/>
      <c r="J1419" s="33" t="e">
        <f>VLOOKUP($A1419,EVID_OSEVU!$A$1:$M$4972,11,FALSE)</f>
        <v>#N/A</v>
      </c>
      <c r="K1419" s="39"/>
      <c r="L1419" s="49"/>
      <c r="M1419" s="89" t="e">
        <f t="shared" si="22"/>
        <v>#N/A</v>
      </c>
      <c r="N1419" s="50"/>
      <c r="O1419" s="37" t="e">
        <f>VLOOKUP(EVID_HNOJENI!N1419,HNOJIVA_ALL!$A$2:$Z$3303,4,FALSE)</f>
        <v>#N/A</v>
      </c>
      <c r="P1419" s="51" t="e">
        <f>ROUND(VLOOKUP(EVID_HNOJENI!N1419,HNOJIVA_ALL!$A$2:$Z$3303,14,FALSE)*K1419*IF(L1419="t",10,IF(L1419="kg",0.01,IF(L1419="q",1,IF(L1419="l",0.01*VLOOKUP(EVID_HNOJENI!N1419,HNOJIVA_ALL!$A$2:$AE$3303,31,FALSE),"CHYBA")))),2)</f>
        <v>#N/A</v>
      </c>
      <c r="Q1419" s="51" t="e">
        <f>ROUND(VLOOKUP(EVID_HNOJENI!N1419,HNOJIVA_ALL!$A$2:$Z$3303,15,FALSE)*K1419*IF(L1419="t",10,IF(L1419="kg",0.01,IF(L1419="q",1,IF(L1419="l",0.01*VLOOKUP(EVID_HNOJENI!N1419,HNOJIVA_ALL!$A$2:$AE$3303,31,FALSE),"CHYBA")))),2)</f>
        <v>#N/A</v>
      </c>
      <c r="R1419" s="51" t="e">
        <f>ROUND(VLOOKUP(EVID_HNOJENI!N1419,HNOJIVA_ALL!$A$2:$Z$3303,16,FALSE)*K1419*IF(L1419="t",10,IF(L1419="kg",0.01,IF(L1419="q",1,IF(L1419="l",0.01*VLOOKUP(EVID_HNOJENI!N1419,HNOJIVA_ALL!$A$2:$AE$3303,31,FALSE),"CHYBA")))),2)</f>
        <v>#N/A</v>
      </c>
      <c r="S1419" s="51" t="e">
        <f>ROUND(VLOOKUP(EVID_HNOJENI!N1419,HNOJIVA_ALL!$A$2:$Z$3303,18,FALSE)*K1419*IF(L1419="t",10,IF(L1419="kg",0.01,IF(L1419="q",1,IF(L1419="l",0.01*VLOOKUP(EVID_HNOJENI!N1419,HNOJIVA_ALL!$A$2:$AE$3303,31,FALSE),"CHYBA")))),2)</f>
        <v>#N/A</v>
      </c>
      <c r="T1419" s="51" t="e">
        <f>ROUND(VLOOKUP(EVID_HNOJENI!N1419,HNOJIVA_ALL!$A$2:$Z$3303,17,FALSE)*K1419*IF(L1419="t",10,IF(L1419="kg",0.01,IF(L1419="q",1,IF(L1419="l",0.01*VLOOKUP(EVID_HNOJENI!N1419,HNOJIVA_ALL!$A$2:$AE$3303,31,FALSE),"CHYBA")))),2)</f>
        <v>#N/A</v>
      </c>
      <c r="U1419" s="51" t="e">
        <f>ROUND(VLOOKUP(EVID_HNOJENI!N1419,HNOJIVA_ALL!$A$2:$Z$3303,20,FALSE)*K1419*IF(L1419="t",10,IF(L1419="kg",0.01,IF(L1419="q",1,IF(L1419="l",0.01*VLOOKUP(EVID_HNOJENI!N1419,HNOJIVA_ALL!$A$2:$AE$3303,31,FALSE),"CHYBA")))),2)</f>
        <v>#N/A</v>
      </c>
    </row>
    <row r="1420" spans="1:21" x14ac:dyDescent="0.2">
      <c r="A1420" s="32"/>
      <c r="B1420" s="45" t="e">
        <f>VLOOKUP($A1420,EVID_OSEVU!$A$1:$M$4972,2,FALSE)</f>
        <v>#N/A</v>
      </c>
      <c r="C1420" s="45" t="e">
        <f>VLOOKUP($A1420,EVID_OSEVU!$A$1:$M$4972,3,FALSE)</f>
        <v>#N/A</v>
      </c>
      <c r="D1420" s="45" t="e">
        <f>VLOOKUP($A1420,EVID_OSEVU!$A$1:$M$4972,4,FALSE)</f>
        <v>#N/A</v>
      </c>
      <c r="E1420" s="45" t="e">
        <f>VLOOKUP($A1420,EVID_OSEVU!$A$1:$M$4972,7,FALSE)</f>
        <v>#N/A</v>
      </c>
      <c r="F1420" s="45" t="e">
        <f>VLOOKUP($A1420,EVID_OSEVU!$A$1:$M$4972,8,FALSE)</f>
        <v>#N/A</v>
      </c>
      <c r="G1420" s="45" t="e">
        <f>VLOOKUP($A1420,EVID_OSEVU!$A$1:$M$4972,11,FALSE)</f>
        <v>#N/A</v>
      </c>
      <c r="H1420" s="35"/>
      <c r="I1420" s="48"/>
      <c r="J1420" s="33" t="e">
        <f>VLOOKUP($A1420,EVID_OSEVU!$A$1:$M$4972,11,FALSE)</f>
        <v>#N/A</v>
      </c>
      <c r="K1420" s="39"/>
      <c r="L1420" s="49"/>
      <c r="M1420" s="89" t="e">
        <f t="shared" si="22"/>
        <v>#N/A</v>
      </c>
      <c r="N1420" s="50"/>
      <c r="O1420" s="37" t="e">
        <f>VLOOKUP(EVID_HNOJENI!N1420,HNOJIVA_ALL!$A$2:$Z$3303,4,FALSE)</f>
        <v>#N/A</v>
      </c>
      <c r="P1420" s="51" t="e">
        <f>ROUND(VLOOKUP(EVID_HNOJENI!N1420,HNOJIVA_ALL!$A$2:$Z$3303,14,FALSE)*K1420*IF(L1420="t",10,IF(L1420="kg",0.01,IF(L1420="q",1,IF(L1420="l",0.01*VLOOKUP(EVID_HNOJENI!N1420,HNOJIVA_ALL!$A$2:$AE$3303,31,FALSE),"CHYBA")))),2)</f>
        <v>#N/A</v>
      </c>
      <c r="Q1420" s="51" t="e">
        <f>ROUND(VLOOKUP(EVID_HNOJENI!N1420,HNOJIVA_ALL!$A$2:$Z$3303,15,FALSE)*K1420*IF(L1420="t",10,IF(L1420="kg",0.01,IF(L1420="q",1,IF(L1420="l",0.01*VLOOKUP(EVID_HNOJENI!N1420,HNOJIVA_ALL!$A$2:$AE$3303,31,FALSE),"CHYBA")))),2)</f>
        <v>#N/A</v>
      </c>
      <c r="R1420" s="51" t="e">
        <f>ROUND(VLOOKUP(EVID_HNOJENI!N1420,HNOJIVA_ALL!$A$2:$Z$3303,16,FALSE)*K1420*IF(L1420="t",10,IF(L1420="kg",0.01,IF(L1420="q",1,IF(L1420="l",0.01*VLOOKUP(EVID_HNOJENI!N1420,HNOJIVA_ALL!$A$2:$AE$3303,31,FALSE),"CHYBA")))),2)</f>
        <v>#N/A</v>
      </c>
      <c r="S1420" s="51" t="e">
        <f>ROUND(VLOOKUP(EVID_HNOJENI!N1420,HNOJIVA_ALL!$A$2:$Z$3303,18,FALSE)*K1420*IF(L1420="t",10,IF(L1420="kg",0.01,IF(L1420="q",1,IF(L1420="l",0.01*VLOOKUP(EVID_HNOJENI!N1420,HNOJIVA_ALL!$A$2:$AE$3303,31,FALSE),"CHYBA")))),2)</f>
        <v>#N/A</v>
      </c>
      <c r="T1420" s="51" t="e">
        <f>ROUND(VLOOKUP(EVID_HNOJENI!N1420,HNOJIVA_ALL!$A$2:$Z$3303,17,FALSE)*K1420*IF(L1420="t",10,IF(L1420="kg",0.01,IF(L1420="q",1,IF(L1420="l",0.01*VLOOKUP(EVID_HNOJENI!N1420,HNOJIVA_ALL!$A$2:$AE$3303,31,FALSE),"CHYBA")))),2)</f>
        <v>#N/A</v>
      </c>
      <c r="U1420" s="51" t="e">
        <f>ROUND(VLOOKUP(EVID_HNOJENI!N1420,HNOJIVA_ALL!$A$2:$Z$3303,20,FALSE)*K1420*IF(L1420="t",10,IF(L1420="kg",0.01,IF(L1420="q",1,IF(L1420="l",0.01*VLOOKUP(EVID_HNOJENI!N1420,HNOJIVA_ALL!$A$2:$AE$3303,31,FALSE),"CHYBA")))),2)</f>
        <v>#N/A</v>
      </c>
    </row>
    <row r="1421" spans="1:21" x14ac:dyDescent="0.2">
      <c r="A1421" s="32"/>
      <c r="B1421" s="45" t="e">
        <f>VLOOKUP($A1421,EVID_OSEVU!$A$1:$M$4972,2,FALSE)</f>
        <v>#N/A</v>
      </c>
      <c r="C1421" s="45" t="e">
        <f>VLOOKUP($A1421,EVID_OSEVU!$A$1:$M$4972,3,FALSE)</f>
        <v>#N/A</v>
      </c>
      <c r="D1421" s="45" t="e">
        <f>VLOOKUP($A1421,EVID_OSEVU!$A$1:$M$4972,4,FALSE)</f>
        <v>#N/A</v>
      </c>
      <c r="E1421" s="45" t="e">
        <f>VLOOKUP($A1421,EVID_OSEVU!$A$1:$M$4972,7,FALSE)</f>
        <v>#N/A</v>
      </c>
      <c r="F1421" s="45" t="e">
        <f>VLOOKUP($A1421,EVID_OSEVU!$A$1:$M$4972,8,FALSE)</f>
        <v>#N/A</v>
      </c>
      <c r="G1421" s="45" t="e">
        <f>VLOOKUP($A1421,EVID_OSEVU!$A$1:$M$4972,11,FALSE)</f>
        <v>#N/A</v>
      </c>
      <c r="H1421" s="35"/>
      <c r="I1421" s="48"/>
      <c r="J1421" s="33" t="e">
        <f>VLOOKUP($A1421,EVID_OSEVU!$A$1:$M$4972,11,FALSE)</f>
        <v>#N/A</v>
      </c>
      <c r="K1421" s="39"/>
      <c r="L1421" s="49"/>
      <c r="M1421" s="89" t="e">
        <f t="shared" si="22"/>
        <v>#N/A</v>
      </c>
      <c r="N1421" s="50"/>
      <c r="O1421" s="37" t="e">
        <f>VLOOKUP(EVID_HNOJENI!N1421,HNOJIVA_ALL!$A$2:$Z$3303,4,FALSE)</f>
        <v>#N/A</v>
      </c>
      <c r="P1421" s="51" t="e">
        <f>ROUND(VLOOKUP(EVID_HNOJENI!N1421,HNOJIVA_ALL!$A$2:$Z$3303,14,FALSE)*K1421*IF(L1421="t",10,IF(L1421="kg",0.01,IF(L1421="q",1,IF(L1421="l",0.01*VLOOKUP(EVID_HNOJENI!N1421,HNOJIVA_ALL!$A$2:$AE$3303,31,FALSE),"CHYBA")))),2)</f>
        <v>#N/A</v>
      </c>
      <c r="Q1421" s="51" t="e">
        <f>ROUND(VLOOKUP(EVID_HNOJENI!N1421,HNOJIVA_ALL!$A$2:$Z$3303,15,FALSE)*K1421*IF(L1421="t",10,IF(L1421="kg",0.01,IF(L1421="q",1,IF(L1421="l",0.01*VLOOKUP(EVID_HNOJENI!N1421,HNOJIVA_ALL!$A$2:$AE$3303,31,FALSE),"CHYBA")))),2)</f>
        <v>#N/A</v>
      </c>
      <c r="R1421" s="51" t="e">
        <f>ROUND(VLOOKUP(EVID_HNOJENI!N1421,HNOJIVA_ALL!$A$2:$Z$3303,16,FALSE)*K1421*IF(L1421="t",10,IF(L1421="kg",0.01,IF(L1421="q",1,IF(L1421="l",0.01*VLOOKUP(EVID_HNOJENI!N1421,HNOJIVA_ALL!$A$2:$AE$3303,31,FALSE),"CHYBA")))),2)</f>
        <v>#N/A</v>
      </c>
      <c r="S1421" s="51" t="e">
        <f>ROUND(VLOOKUP(EVID_HNOJENI!N1421,HNOJIVA_ALL!$A$2:$Z$3303,18,FALSE)*K1421*IF(L1421="t",10,IF(L1421="kg",0.01,IF(L1421="q",1,IF(L1421="l",0.01*VLOOKUP(EVID_HNOJENI!N1421,HNOJIVA_ALL!$A$2:$AE$3303,31,FALSE),"CHYBA")))),2)</f>
        <v>#N/A</v>
      </c>
      <c r="T1421" s="51" t="e">
        <f>ROUND(VLOOKUP(EVID_HNOJENI!N1421,HNOJIVA_ALL!$A$2:$Z$3303,17,FALSE)*K1421*IF(L1421="t",10,IF(L1421="kg",0.01,IF(L1421="q",1,IF(L1421="l",0.01*VLOOKUP(EVID_HNOJENI!N1421,HNOJIVA_ALL!$A$2:$AE$3303,31,FALSE),"CHYBA")))),2)</f>
        <v>#N/A</v>
      </c>
      <c r="U1421" s="51" t="e">
        <f>ROUND(VLOOKUP(EVID_HNOJENI!N1421,HNOJIVA_ALL!$A$2:$Z$3303,20,FALSE)*K1421*IF(L1421="t",10,IF(L1421="kg",0.01,IF(L1421="q",1,IF(L1421="l",0.01*VLOOKUP(EVID_HNOJENI!N1421,HNOJIVA_ALL!$A$2:$AE$3303,31,FALSE),"CHYBA")))),2)</f>
        <v>#N/A</v>
      </c>
    </row>
    <row r="1422" spans="1:21" x14ac:dyDescent="0.2">
      <c r="A1422" s="32"/>
      <c r="B1422" s="45" t="e">
        <f>VLOOKUP($A1422,EVID_OSEVU!$A$1:$M$4972,2,FALSE)</f>
        <v>#N/A</v>
      </c>
      <c r="C1422" s="45" t="e">
        <f>VLOOKUP($A1422,EVID_OSEVU!$A$1:$M$4972,3,FALSE)</f>
        <v>#N/A</v>
      </c>
      <c r="D1422" s="45" t="e">
        <f>VLOOKUP($A1422,EVID_OSEVU!$A$1:$M$4972,4,FALSE)</f>
        <v>#N/A</v>
      </c>
      <c r="E1422" s="45" t="e">
        <f>VLOOKUP($A1422,EVID_OSEVU!$A$1:$M$4972,7,FALSE)</f>
        <v>#N/A</v>
      </c>
      <c r="F1422" s="45" t="e">
        <f>VLOOKUP($A1422,EVID_OSEVU!$A$1:$M$4972,8,FALSE)</f>
        <v>#N/A</v>
      </c>
      <c r="G1422" s="45" t="e">
        <f>VLOOKUP($A1422,EVID_OSEVU!$A$1:$M$4972,11,FALSE)</f>
        <v>#N/A</v>
      </c>
      <c r="H1422" s="35"/>
      <c r="I1422" s="48"/>
      <c r="J1422" s="33" t="e">
        <f>VLOOKUP($A1422,EVID_OSEVU!$A$1:$M$4972,11,FALSE)</f>
        <v>#N/A</v>
      </c>
      <c r="K1422" s="39"/>
      <c r="L1422" s="49"/>
      <c r="M1422" s="89" t="e">
        <f t="shared" si="22"/>
        <v>#N/A</v>
      </c>
      <c r="N1422" s="50"/>
      <c r="O1422" s="37" t="e">
        <f>VLOOKUP(EVID_HNOJENI!N1422,HNOJIVA_ALL!$A$2:$Z$3303,4,FALSE)</f>
        <v>#N/A</v>
      </c>
      <c r="P1422" s="51" t="e">
        <f>ROUND(VLOOKUP(EVID_HNOJENI!N1422,HNOJIVA_ALL!$A$2:$Z$3303,14,FALSE)*K1422*IF(L1422="t",10,IF(L1422="kg",0.01,IF(L1422="q",1,IF(L1422="l",0.01*VLOOKUP(EVID_HNOJENI!N1422,HNOJIVA_ALL!$A$2:$AE$3303,31,FALSE),"CHYBA")))),2)</f>
        <v>#N/A</v>
      </c>
      <c r="Q1422" s="51" t="e">
        <f>ROUND(VLOOKUP(EVID_HNOJENI!N1422,HNOJIVA_ALL!$A$2:$Z$3303,15,FALSE)*K1422*IF(L1422="t",10,IF(L1422="kg",0.01,IF(L1422="q",1,IF(L1422="l",0.01*VLOOKUP(EVID_HNOJENI!N1422,HNOJIVA_ALL!$A$2:$AE$3303,31,FALSE),"CHYBA")))),2)</f>
        <v>#N/A</v>
      </c>
      <c r="R1422" s="51" t="e">
        <f>ROUND(VLOOKUP(EVID_HNOJENI!N1422,HNOJIVA_ALL!$A$2:$Z$3303,16,FALSE)*K1422*IF(L1422="t",10,IF(L1422="kg",0.01,IF(L1422="q",1,IF(L1422="l",0.01*VLOOKUP(EVID_HNOJENI!N1422,HNOJIVA_ALL!$A$2:$AE$3303,31,FALSE),"CHYBA")))),2)</f>
        <v>#N/A</v>
      </c>
      <c r="S1422" s="51" t="e">
        <f>ROUND(VLOOKUP(EVID_HNOJENI!N1422,HNOJIVA_ALL!$A$2:$Z$3303,18,FALSE)*K1422*IF(L1422="t",10,IF(L1422="kg",0.01,IF(L1422="q",1,IF(L1422="l",0.01*VLOOKUP(EVID_HNOJENI!N1422,HNOJIVA_ALL!$A$2:$AE$3303,31,FALSE),"CHYBA")))),2)</f>
        <v>#N/A</v>
      </c>
      <c r="T1422" s="51" t="e">
        <f>ROUND(VLOOKUP(EVID_HNOJENI!N1422,HNOJIVA_ALL!$A$2:$Z$3303,17,FALSE)*K1422*IF(L1422="t",10,IF(L1422="kg",0.01,IF(L1422="q",1,IF(L1422="l",0.01*VLOOKUP(EVID_HNOJENI!N1422,HNOJIVA_ALL!$A$2:$AE$3303,31,FALSE),"CHYBA")))),2)</f>
        <v>#N/A</v>
      </c>
      <c r="U1422" s="51" t="e">
        <f>ROUND(VLOOKUP(EVID_HNOJENI!N1422,HNOJIVA_ALL!$A$2:$Z$3303,20,FALSE)*K1422*IF(L1422="t",10,IF(L1422="kg",0.01,IF(L1422="q",1,IF(L1422="l",0.01*VLOOKUP(EVID_HNOJENI!N1422,HNOJIVA_ALL!$A$2:$AE$3303,31,FALSE),"CHYBA")))),2)</f>
        <v>#N/A</v>
      </c>
    </row>
    <row r="1423" spans="1:21" x14ac:dyDescent="0.2">
      <c r="A1423" s="32"/>
      <c r="B1423" s="45" t="e">
        <f>VLOOKUP($A1423,EVID_OSEVU!$A$1:$M$4972,2,FALSE)</f>
        <v>#N/A</v>
      </c>
      <c r="C1423" s="45" t="e">
        <f>VLOOKUP($A1423,EVID_OSEVU!$A$1:$M$4972,3,FALSE)</f>
        <v>#N/A</v>
      </c>
      <c r="D1423" s="45" t="e">
        <f>VLOOKUP($A1423,EVID_OSEVU!$A$1:$M$4972,4,FALSE)</f>
        <v>#N/A</v>
      </c>
      <c r="E1423" s="45" t="e">
        <f>VLOOKUP($A1423,EVID_OSEVU!$A$1:$M$4972,7,FALSE)</f>
        <v>#N/A</v>
      </c>
      <c r="F1423" s="45" t="e">
        <f>VLOOKUP($A1423,EVID_OSEVU!$A$1:$M$4972,8,FALSE)</f>
        <v>#N/A</v>
      </c>
      <c r="G1423" s="45" t="e">
        <f>VLOOKUP($A1423,EVID_OSEVU!$A$1:$M$4972,11,FALSE)</f>
        <v>#N/A</v>
      </c>
      <c r="H1423" s="35"/>
      <c r="I1423" s="48"/>
      <c r="J1423" s="33" t="e">
        <f>VLOOKUP($A1423,EVID_OSEVU!$A$1:$M$4972,11,FALSE)</f>
        <v>#N/A</v>
      </c>
      <c r="K1423" s="39"/>
      <c r="L1423" s="49"/>
      <c r="M1423" s="89" t="e">
        <f t="shared" si="22"/>
        <v>#N/A</v>
      </c>
      <c r="N1423" s="50"/>
      <c r="O1423" s="37" t="e">
        <f>VLOOKUP(EVID_HNOJENI!N1423,HNOJIVA_ALL!$A$2:$Z$3303,4,FALSE)</f>
        <v>#N/A</v>
      </c>
      <c r="P1423" s="51" t="e">
        <f>ROUND(VLOOKUP(EVID_HNOJENI!N1423,HNOJIVA_ALL!$A$2:$Z$3303,14,FALSE)*K1423*IF(L1423="t",10,IF(L1423="kg",0.01,IF(L1423="q",1,IF(L1423="l",0.01*VLOOKUP(EVID_HNOJENI!N1423,HNOJIVA_ALL!$A$2:$AE$3303,31,FALSE),"CHYBA")))),2)</f>
        <v>#N/A</v>
      </c>
      <c r="Q1423" s="51" t="e">
        <f>ROUND(VLOOKUP(EVID_HNOJENI!N1423,HNOJIVA_ALL!$A$2:$Z$3303,15,FALSE)*K1423*IF(L1423="t",10,IF(L1423="kg",0.01,IF(L1423="q",1,IF(L1423="l",0.01*VLOOKUP(EVID_HNOJENI!N1423,HNOJIVA_ALL!$A$2:$AE$3303,31,FALSE),"CHYBA")))),2)</f>
        <v>#N/A</v>
      </c>
      <c r="R1423" s="51" t="e">
        <f>ROUND(VLOOKUP(EVID_HNOJENI!N1423,HNOJIVA_ALL!$A$2:$Z$3303,16,FALSE)*K1423*IF(L1423="t",10,IF(L1423="kg",0.01,IF(L1423="q",1,IF(L1423="l",0.01*VLOOKUP(EVID_HNOJENI!N1423,HNOJIVA_ALL!$A$2:$AE$3303,31,FALSE),"CHYBA")))),2)</f>
        <v>#N/A</v>
      </c>
      <c r="S1423" s="51" t="e">
        <f>ROUND(VLOOKUP(EVID_HNOJENI!N1423,HNOJIVA_ALL!$A$2:$Z$3303,18,FALSE)*K1423*IF(L1423="t",10,IF(L1423="kg",0.01,IF(L1423="q",1,IF(L1423="l",0.01*VLOOKUP(EVID_HNOJENI!N1423,HNOJIVA_ALL!$A$2:$AE$3303,31,FALSE),"CHYBA")))),2)</f>
        <v>#N/A</v>
      </c>
      <c r="T1423" s="51" t="e">
        <f>ROUND(VLOOKUP(EVID_HNOJENI!N1423,HNOJIVA_ALL!$A$2:$Z$3303,17,FALSE)*K1423*IF(L1423="t",10,IF(L1423="kg",0.01,IF(L1423="q",1,IF(L1423="l",0.01*VLOOKUP(EVID_HNOJENI!N1423,HNOJIVA_ALL!$A$2:$AE$3303,31,FALSE),"CHYBA")))),2)</f>
        <v>#N/A</v>
      </c>
      <c r="U1423" s="51" t="e">
        <f>ROUND(VLOOKUP(EVID_HNOJENI!N1423,HNOJIVA_ALL!$A$2:$Z$3303,20,FALSE)*K1423*IF(L1423="t",10,IF(L1423="kg",0.01,IF(L1423="q",1,IF(L1423="l",0.01*VLOOKUP(EVID_HNOJENI!N1423,HNOJIVA_ALL!$A$2:$AE$3303,31,FALSE),"CHYBA")))),2)</f>
        <v>#N/A</v>
      </c>
    </row>
    <row r="1424" spans="1:21" x14ac:dyDescent="0.2">
      <c r="A1424" s="32"/>
      <c r="B1424" s="45" t="e">
        <f>VLOOKUP($A1424,EVID_OSEVU!$A$1:$M$4972,2,FALSE)</f>
        <v>#N/A</v>
      </c>
      <c r="C1424" s="45" t="e">
        <f>VLOOKUP($A1424,EVID_OSEVU!$A$1:$M$4972,3,FALSE)</f>
        <v>#N/A</v>
      </c>
      <c r="D1424" s="45" t="e">
        <f>VLOOKUP($A1424,EVID_OSEVU!$A$1:$M$4972,4,FALSE)</f>
        <v>#N/A</v>
      </c>
      <c r="E1424" s="45" t="e">
        <f>VLOOKUP($A1424,EVID_OSEVU!$A$1:$M$4972,7,FALSE)</f>
        <v>#N/A</v>
      </c>
      <c r="F1424" s="45" t="e">
        <f>VLOOKUP($A1424,EVID_OSEVU!$A$1:$M$4972,8,FALSE)</f>
        <v>#N/A</v>
      </c>
      <c r="G1424" s="45" t="e">
        <f>VLOOKUP($A1424,EVID_OSEVU!$A$1:$M$4972,11,FALSE)</f>
        <v>#N/A</v>
      </c>
      <c r="H1424" s="35"/>
      <c r="I1424" s="48"/>
      <c r="J1424" s="33" t="e">
        <f>VLOOKUP($A1424,EVID_OSEVU!$A$1:$M$4972,11,FALSE)</f>
        <v>#N/A</v>
      </c>
      <c r="K1424" s="39"/>
      <c r="L1424" s="49"/>
      <c r="M1424" s="89" t="e">
        <f t="shared" si="22"/>
        <v>#N/A</v>
      </c>
      <c r="N1424" s="50"/>
      <c r="O1424" s="37" t="e">
        <f>VLOOKUP(EVID_HNOJENI!N1424,HNOJIVA_ALL!$A$2:$Z$3303,4,FALSE)</f>
        <v>#N/A</v>
      </c>
      <c r="P1424" s="51" t="e">
        <f>ROUND(VLOOKUP(EVID_HNOJENI!N1424,HNOJIVA_ALL!$A$2:$Z$3303,14,FALSE)*K1424*IF(L1424="t",10,IF(L1424="kg",0.01,IF(L1424="q",1,IF(L1424="l",0.01*VLOOKUP(EVID_HNOJENI!N1424,HNOJIVA_ALL!$A$2:$AE$3303,31,FALSE),"CHYBA")))),2)</f>
        <v>#N/A</v>
      </c>
      <c r="Q1424" s="51" t="e">
        <f>ROUND(VLOOKUP(EVID_HNOJENI!N1424,HNOJIVA_ALL!$A$2:$Z$3303,15,FALSE)*K1424*IF(L1424="t",10,IF(L1424="kg",0.01,IF(L1424="q",1,IF(L1424="l",0.01*VLOOKUP(EVID_HNOJENI!N1424,HNOJIVA_ALL!$A$2:$AE$3303,31,FALSE),"CHYBA")))),2)</f>
        <v>#N/A</v>
      </c>
      <c r="R1424" s="51" t="e">
        <f>ROUND(VLOOKUP(EVID_HNOJENI!N1424,HNOJIVA_ALL!$A$2:$Z$3303,16,FALSE)*K1424*IF(L1424="t",10,IF(L1424="kg",0.01,IF(L1424="q",1,IF(L1424="l",0.01*VLOOKUP(EVID_HNOJENI!N1424,HNOJIVA_ALL!$A$2:$AE$3303,31,FALSE),"CHYBA")))),2)</f>
        <v>#N/A</v>
      </c>
      <c r="S1424" s="51" t="e">
        <f>ROUND(VLOOKUP(EVID_HNOJENI!N1424,HNOJIVA_ALL!$A$2:$Z$3303,18,FALSE)*K1424*IF(L1424="t",10,IF(L1424="kg",0.01,IF(L1424="q",1,IF(L1424="l",0.01*VLOOKUP(EVID_HNOJENI!N1424,HNOJIVA_ALL!$A$2:$AE$3303,31,FALSE),"CHYBA")))),2)</f>
        <v>#N/A</v>
      </c>
      <c r="T1424" s="51" t="e">
        <f>ROUND(VLOOKUP(EVID_HNOJENI!N1424,HNOJIVA_ALL!$A$2:$Z$3303,17,FALSE)*K1424*IF(L1424="t",10,IF(L1424="kg",0.01,IF(L1424="q",1,IF(L1424="l",0.01*VLOOKUP(EVID_HNOJENI!N1424,HNOJIVA_ALL!$A$2:$AE$3303,31,FALSE),"CHYBA")))),2)</f>
        <v>#N/A</v>
      </c>
      <c r="U1424" s="51" t="e">
        <f>ROUND(VLOOKUP(EVID_HNOJENI!N1424,HNOJIVA_ALL!$A$2:$Z$3303,20,FALSE)*K1424*IF(L1424="t",10,IF(L1424="kg",0.01,IF(L1424="q",1,IF(L1424="l",0.01*VLOOKUP(EVID_HNOJENI!N1424,HNOJIVA_ALL!$A$2:$AE$3303,31,FALSE),"CHYBA")))),2)</f>
        <v>#N/A</v>
      </c>
    </row>
    <row r="1425" spans="1:21" x14ac:dyDescent="0.2">
      <c r="A1425" s="32"/>
      <c r="B1425" s="45" t="e">
        <f>VLOOKUP($A1425,EVID_OSEVU!$A$1:$M$4972,2,FALSE)</f>
        <v>#N/A</v>
      </c>
      <c r="C1425" s="45" t="e">
        <f>VLOOKUP($A1425,EVID_OSEVU!$A$1:$M$4972,3,FALSE)</f>
        <v>#N/A</v>
      </c>
      <c r="D1425" s="45" t="e">
        <f>VLOOKUP($A1425,EVID_OSEVU!$A$1:$M$4972,4,FALSE)</f>
        <v>#N/A</v>
      </c>
      <c r="E1425" s="45" t="e">
        <f>VLOOKUP($A1425,EVID_OSEVU!$A$1:$M$4972,7,FALSE)</f>
        <v>#N/A</v>
      </c>
      <c r="F1425" s="45" t="e">
        <f>VLOOKUP($A1425,EVID_OSEVU!$A$1:$M$4972,8,FALSE)</f>
        <v>#N/A</v>
      </c>
      <c r="G1425" s="45" t="e">
        <f>VLOOKUP($A1425,EVID_OSEVU!$A$1:$M$4972,11,FALSE)</f>
        <v>#N/A</v>
      </c>
      <c r="H1425" s="35"/>
      <c r="I1425" s="48"/>
      <c r="J1425" s="33" t="e">
        <f>VLOOKUP($A1425,EVID_OSEVU!$A$1:$M$4972,11,FALSE)</f>
        <v>#N/A</v>
      </c>
      <c r="K1425" s="39"/>
      <c r="L1425" s="49"/>
      <c r="M1425" s="89" t="e">
        <f t="shared" si="22"/>
        <v>#N/A</v>
      </c>
      <c r="N1425" s="50"/>
      <c r="O1425" s="37" t="e">
        <f>VLOOKUP(EVID_HNOJENI!N1425,HNOJIVA_ALL!$A$2:$Z$3303,4,FALSE)</f>
        <v>#N/A</v>
      </c>
      <c r="P1425" s="51" t="e">
        <f>ROUND(VLOOKUP(EVID_HNOJENI!N1425,HNOJIVA_ALL!$A$2:$Z$3303,14,FALSE)*K1425*IF(L1425="t",10,IF(L1425="kg",0.01,IF(L1425="q",1,IF(L1425="l",0.01*VLOOKUP(EVID_HNOJENI!N1425,HNOJIVA_ALL!$A$2:$AE$3303,31,FALSE),"CHYBA")))),2)</f>
        <v>#N/A</v>
      </c>
      <c r="Q1425" s="51" t="e">
        <f>ROUND(VLOOKUP(EVID_HNOJENI!N1425,HNOJIVA_ALL!$A$2:$Z$3303,15,FALSE)*K1425*IF(L1425="t",10,IF(L1425="kg",0.01,IF(L1425="q",1,IF(L1425="l",0.01*VLOOKUP(EVID_HNOJENI!N1425,HNOJIVA_ALL!$A$2:$AE$3303,31,FALSE),"CHYBA")))),2)</f>
        <v>#N/A</v>
      </c>
      <c r="R1425" s="51" t="e">
        <f>ROUND(VLOOKUP(EVID_HNOJENI!N1425,HNOJIVA_ALL!$A$2:$Z$3303,16,FALSE)*K1425*IF(L1425="t",10,IF(L1425="kg",0.01,IF(L1425="q",1,IF(L1425="l",0.01*VLOOKUP(EVID_HNOJENI!N1425,HNOJIVA_ALL!$A$2:$AE$3303,31,FALSE),"CHYBA")))),2)</f>
        <v>#N/A</v>
      </c>
      <c r="S1425" s="51" t="e">
        <f>ROUND(VLOOKUP(EVID_HNOJENI!N1425,HNOJIVA_ALL!$A$2:$Z$3303,18,FALSE)*K1425*IF(L1425="t",10,IF(L1425="kg",0.01,IF(L1425="q",1,IF(L1425="l",0.01*VLOOKUP(EVID_HNOJENI!N1425,HNOJIVA_ALL!$A$2:$AE$3303,31,FALSE),"CHYBA")))),2)</f>
        <v>#N/A</v>
      </c>
      <c r="T1425" s="51" t="e">
        <f>ROUND(VLOOKUP(EVID_HNOJENI!N1425,HNOJIVA_ALL!$A$2:$Z$3303,17,FALSE)*K1425*IF(L1425="t",10,IF(L1425="kg",0.01,IF(L1425="q",1,IF(L1425="l",0.01*VLOOKUP(EVID_HNOJENI!N1425,HNOJIVA_ALL!$A$2:$AE$3303,31,FALSE),"CHYBA")))),2)</f>
        <v>#N/A</v>
      </c>
      <c r="U1425" s="51" t="e">
        <f>ROUND(VLOOKUP(EVID_HNOJENI!N1425,HNOJIVA_ALL!$A$2:$Z$3303,20,FALSE)*K1425*IF(L1425="t",10,IF(L1425="kg",0.01,IF(L1425="q",1,IF(L1425="l",0.01*VLOOKUP(EVID_HNOJENI!N1425,HNOJIVA_ALL!$A$2:$AE$3303,31,FALSE),"CHYBA")))),2)</f>
        <v>#N/A</v>
      </c>
    </row>
    <row r="1426" spans="1:21" x14ac:dyDescent="0.2">
      <c r="A1426" s="32"/>
      <c r="B1426" s="45" t="e">
        <f>VLOOKUP($A1426,EVID_OSEVU!$A$1:$M$4972,2,FALSE)</f>
        <v>#N/A</v>
      </c>
      <c r="C1426" s="45" t="e">
        <f>VLOOKUP($A1426,EVID_OSEVU!$A$1:$M$4972,3,FALSE)</f>
        <v>#N/A</v>
      </c>
      <c r="D1426" s="45" t="e">
        <f>VLOOKUP($A1426,EVID_OSEVU!$A$1:$M$4972,4,FALSE)</f>
        <v>#N/A</v>
      </c>
      <c r="E1426" s="45" t="e">
        <f>VLOOKUP($A1426,EVID_OSEVU!$A$1:$M$4972,7,FALSE)</f>
        <v>#N/A</v>
      </c>
      <c r="F1426" s="45" t="e">
        <f>VLOOKUP($A1426,EVID_OSEVU!$A$1:$M$4972,8,FALSE)</f>
        <v>#N/A</v>
      </c>
      <c r="G1426" s="45" t="e">
        <f>VLOOKUP($A1426,EVID_OSEVU!$A$1:$M$4972,11,FALSE)</f>
        <v>#N/A</v>
      </c>
      <c r="H1426" s="35"/>
      <c r="I1426" s="48"/>
      <c r="J1426" s="33" t="e">
        <f>VLOOKUP($A1426,EVID_OSEVU!$A$1:$M$4972,11,FALSE)</f>
        <v>#N/A</v>
      </c>
      <c r="K1426" s="39"/>
      <c r="L1426" s="49"/>
      <c r="M1426" s="89" t="e">
        <f t="shared" si="22"/>
        <v>#N/A</v>
      </c>
      <c r="N1426" s="50"/>
      <c r="O1426" s="37" t="e">
        <f>VLOOKUP(EVID_HNOJENI!N1426,HNOJIVA_ALL!$A$2:$Z$3303,4,FALSE)</f>
        <v>#N/A</v>
      </c>
      <c r="P1426" s="51" t="e">
        <f>ROUND(VLOOKUP(EVID_HNOJENI!N1426,HNOJIVA_ALL!$A$2:$Z$3303,14,FALSE)*K1426*IF(L1426="t",10,IF(L1426="kg",0.01,IF(L1426="q",1,IF(L1426="l",0.01*VLOOKUP(EVID_HNOJENI!N1426,HNOJIVA_ALL!$A$2:$AE$3303,31,FALSE),"CHYBA")))),2)</f>
        <v>#N/A</v>
      </c>
      <c r="Q1426" s="51" t="e">
        <f>ROUND(VLOOKUP(EVID_HNOJENI!N1426,HNOJIVA_ALL!$A$2:$Z$3303,15,FALSE)*K1426*IF(L1426="t",10,IF(L1426="kg",0.01,IF(L1426="q",1,IF(L1426="l",0.01*VLOOKUP(EVID_HNOJENI!N1426,HNOJIVA_ALL!$A$2:$AE$3303,31,FALSE),"CHYBA")))),2)</f>
        <v>#N/A</v>
      </c>
      <c r="R1426" s="51" t="e">
        <f>ROUND(VLOOKUP(EVID_HNOJENI!N1426,HNOJIVA_ALL!$A$2:$Z$3303,16,FALSE)*K1426*IF(L1426="t",10,IF(L1426="kg",0.01,IF(L1426="q",1,IF(L1426="l",0.01*VLOOKUP(EVID_HNOJENI!N1426,HNOJIVA_ALL!$A$2:$AE$3303,31,FALSE),"CHYBA")))),2)</f>
        <v>#N/A</v>
      </c>
      <c r="S1426" s="51" t="e">
        <f>ROUND(VLOOKUP(EVID_HNOJENI!N1426,HNOJIVA_ALL!$A$2:$Z$3303,18,FALSE)*K1426*IF(L1426="t",10,IF(L1426="kg",0.01,IF(L1426="q",1,IF(L1426="l",0.01*VLOOKUP(EVID_HNOJENI!N1426,HNOJIVA_ALL!$A$2:$AE$3303,31,FALSE),"CHYBA")))),2)</f>
        <v>#N/A</v>
      </c>
      <c r="T1426" s="51" t="e">
        <f>ROUND(VLOOKUP(EVID_HNOJENI!N1426,HNOJIVA_ALL!$A$2:$Z$3303,17,FALSE)*K1426*IF(L1426="t",10,IF(L1426="kg",0.01,IF(L1426="q",1,IF(L1426="l",0.01*VLOOKUP(EVID_HNOJENI!N1426,HNOJIVA_ALL!$A$2:$AE$3303,31,FALSE),"CHYBA")))),2)</f>
        <v>#N/A</v>
      </c>
      <c r="U1426" s="51" t="e">
        <f>ROUND(VLOOKUP(EVID_HNOJENI!N1426,HNOJIVA_ALL!$A$2:$Z$3303,20,FALSE)*K1426*IF(L1426="t",10,IF(L1426="kg",0.01,IF(L1426="q",1,IF(L1426="l",0.01*VLOOKUP(EVID_HNOJENI!N1426,HNOJIVA_ALL!$A$2:$AE$3303,31,FALSE),"CHYBA")))),2)</f>
        <v>#N/A</v>
      </c>
    </row>
    <row r="1427" spans="1:21" x14ac:dyDescent="0.2">
      <c r="A1427" s="32"/>
      <c r="B1427" s="45" t="e">
        <f>VLOOKUP($A1427,EVID_OSEVU!$A$1:$M$4972,2,FALSE)</f>
        <v>#N/A</v>
      </c>
      <c r="C1427" s="45" t="e">
        <f>VLOOKUP($A1427,EVID_OSEVU!$A$1:$M$4972,3,FALSE)</f>
        <v>#N/A</v>
      </c>
      <c r="D1427" s="45" t="e">
        <f>VLOOKUP($A1427,EVID_OSEVU!$A$1:$M$4972,4,FALSE)</f>
        <v>#N/A</v>
      </c>
      <c r="E1427" s="45" t="e">
        <f>VLOOKUP($A1427,EVID_OSEVU!$A$1:$M$4972,7,FALSE)</f>
        <v>#N/A</v>
      </c>
      <c r="F1427" s="45" t="e">
        <f>VLOOKUP($A1427,EVID_OSEVU!$A$1:$M$4972,8,FALSE)</f>
        <v>#N/A</v>
      </c>
      <c r="G1427" s="45" t="e">
        <f>VLOOKUP($A1427,EVID_OSEVU!$A$1:$M$4972,11,FALSE)</f>
        <v>#N/A</v>
      </c>
      <c r="H1427" s="35"/>
      <c r="I1427" s="48"/>
      <c r="J1427" s="33" t="e">
        <f>VLOOKUP($A1427,EVID_OSEVU!$A$1:$M$4972,11,FALSE)</f>
        <v>#N/A</v>
      </c>
      <c r="K1427" s="39"/>
      <c r="L1427" s="49"/>
      <c r="M1427" s="89" t="e">
        <f t="shared" si="22"/>
        <v>#N/A</v>
      </c>
      <c r="N1427" s="50"/>
      <c r="O1427" s="37" t="e">
        <f>VLOOKUP(EVID_HNOJENI!N1427,HNOJIVA_ALL!$A$2:$Z$3303,4,FALSE)</f>
        <v>#N/A</v>
      </c>
      <c r="P1427" s="51" t="e">
        <f>ROUND(VLOOKUP(EVID_HNOJENI!N1427,HNOJIVA_ALL!$A$2:$Z$3303,14,FALSE)*K1427*IF(L1427="t",10,IF(L1427="kg",0.01,IF(L1427="q",1,IF(L1427="l",0.01*VLOOKUP(EVID_HNOJENI!N1427,HNOJIVA_ALL!$A$2:$AE$3303,31,FALSE),"CHYBA")))),2)</f>
        <v>#N/A</v>
      </c>
      <c r="Q1427" s="51" t="e">
        <f>ROUND(VLOOKUP(EVID_HNOJENI!N1427,HNOJIVA_ALL!$A$2:$Z$3303,15,FALSE)*K1427*IF(L1427="t",10,IF(L1427="kg",0.01,IF(L1427="q",1,IF(L1427="l",0.01*VLOOKUP(EVID_HNOJENI!N1427,HNOJIVA_ALL!$A$2:$AE$3303,31,FALSE),"CHYBA")))),2)</f>
        <v>#N/A</v>
      </c>
      <c r="R1427" s="51" t="e">
        <f>ROUND(VLOOKUP(EVID_HNOJENI!N1427,HNOJIVA_ALL!$A$2:$Z$3303,16,FALSE)*K1427*IF(L1427="t",10,IF(L1427="kg",0.01,IF(L1427="q",1,IF(L1427="l",0.01*VLOOKUP(EVID_HNOJENI!N1427,HNOJIVA_ALL!$A$2:$AE$3303,31,FALSE),"CHYBA")))),2)</f>
        <v>#N/A</v>
      </c>
      <c r="S1427" s="51" t="e">
        <f>ROUND(VLOOKUP(EVID_HNOJENI!N1427,HNOJIVA_ALL!$A$2:$Z$3303,18,FALSE)*K1427*IF(L1427="t",10,IF(L1427="kg",0.01,IF(L1427="q",1,IF(L1427="l",0.01*VLOOKUP(EVID_HNOJENI!N1427,HNOJIVA_ALL!$A$2:$AE$3303,31,FALSE),"CHYBA")))),2)</f>
        <v>#N/A</v>
      </c>
      <c r="T1427" s="51" t="e">
        <f>ROUND(VLOOKUP(EVID_HNOJENI!N1427,HNOJIVA_ALL!$A$2:$Z$3303,17,FALSE)*K1427*IF(L1427="t",10,IF(L1427="kg",0.01,IF(L1427="q",1,IF(L1427="l",0.01*VLOOKUP(EVID_HNOJENI!N1427,HNOJIVA_ALL!$A$2:$AE$3303,31,FALSE),"CHYBA")))),2)</f>
        <v>#N/A</v>
      </c>
      <c r="U1427" s="51" t="e">
        <f>ROUND(VLOOKUP(EVID_HNOJENI!N1427,HNOJIVA_ALL!$A$2:$Z$3303,20,FALSE)*K1427*IF(L1427="t",10,IF(L1427="kg",0.01,IF(L1427="q",1,IF(L1427="l",0.01*VLOOKUP(EVID_HNOJENI!N1427,HNOJIVA_ALL!$A$2:$AE$3303,31,FALSE),"CHYBA")))),2)</f>
        <v>#N/A</v>
      </c>
    </row>
    <row r="1428" spans="1:21" x14ac:dyDescent="0.2">
      <c r="A1428" s="32"/>
      <c r="B1428" s="45" t="e">
        <f>VLOOKUP($A1428,EVID_OSEVU!$A$1:$M$4972,2,FALSE)</f>
        <v>#N/A</v>
      </c>
      <c r="C1428" s="45" t="e">
        <f>VLOOKUP($A1428,EVID_OSEVU!$A$1:$M$4972,3,FALSE)</f>
        <v>#N/A</v>
      </c>
      <c r="D1428" s="45" t="e">
        <f>VLOOKUP($A1428,EVID_OSEVU!$A$1:$M$4972,4,FALSE)</f>
        <v>#N/A</v>
      </c>
      <c r="E1428" s="45" t="e">
        <f>VLOOKUP($A1428,EVID_OSEVU!$A$1:$M$4972,7,FALSE)</f>
        <v>#N/A</v>
      </c>
      <c r="F1428" s="45" t="e">
        <f>VLOOKUP($A1428,EVID_OSEVU!$A$1:$M$4972,8,FALSE)</f>
        <v>#N/A</v>
      </c>
      <c r="G1428" s="45" t="e">
        <f>VLOOKUP($A1428,EVID_OSEVU!$A$1:$M$4972,11,FALSE)</f>
        <v>#N/A</v>
      </c>
      <c r="H1428" s="35"/>
      <c r="I1428" s="48"/>
      <c r="J1428" s="33" t="e">
        <f>VLOOKUP($A1428,EVID_OSEVU!$A$1:$M$4972,11,FALSE)</f>
        <v>#N/A</v>
      </c>
      <c r="K1428" s="39"/>
      <c r="L1428" s="49"/>
      <c r="M1428" s="89" t="e">
        <f t="shared" si="22"/>
        <v>#N/A</v>
      </c>
      <c r="N1428" s="50"/>
      <c r="O1428" s="37" t="e">
        <f>VLOOKUP(EVID_HNOJENI!N1428,HNOJIVA_ALL!$A$2:$Z$3303,4,FALSE)</f>
        <v>#N/A</v>
      </c>
      <c r="P1428" s="51" t="e">
        <f>ROUND(VLOOKUP(EVID_HNOJENI!N1428,HNOJIVA_ALL!$A$2:$Z$3303,14,FALSE)*K1428*IF(L1428="t",10,IF(L1428="kg",0.01,IF(L1428="q",1,IF(L1428="l",0.01*VLOOKUP(EVID_HNOJENI!N1428,HNOJIVA_ALL!$A$2:$AE$3303,31,FALSE),"CHYBA")))),2)</f>
        <v>#N/A</v>
      </c>
      <c r="Q1428" s="51" t="e">
        <f>ROUND(VLOOKUP(EVID_HNOJENI!N1428,HNOJIVA_ALL!$A$2:$Z$3303,15,FALSE)*K1428*IF(L1428="t",10,IF(L1428="kg",0.01,IF(L1428="q",1,IF(L1428="l",0.01*VLOOKUP(EVID_HNOJENI!N1428,HNOJIVA_ALL!$A$2:$AE$3303,31,FALSE),"CHYBA")))),2)</f>
        <v>#N/A</v>
      </c>
      <c r="R1428" s="51" t="e">
        <f>ROUND(VLOOKUP(EVID_HNOJENI!N1428,HNOJIVA_ALL!$A$2:$Z$3303,16,FALSE)*K1428*IF(L1428="t",10,IF(L1428="kg",0.01,IF(L1428="q",1,IF(L1428="l",0.01*VLOOKUP(EVID_HNOJENI!N1428,HNOJIVA_ALL!$A$2:$AE$3303,31,FALSE),"CHYBA")))),2)</f>
        <v>#N/A</v>
      </c>
      <c r="S1428" s="51" t="e">
        <f>ROUND(VLOOKUP(EVID_HNOJENI!N1428,HNOJIVA_ALL!$A$2:$Z$3303,18,FALSE)*K1428*IF(L1428="t",10,IF(L1428="kg",0.01,IF(L1428="q",1,IF(L1428="l",0.01*VLOOKUP(EVID_HNOJENI!N1428,HNOJIVA_ALL!$A$2:$AE$3303,31,FALSE),"CHYBA")))),2)</f>
        <v>#N/A</v>
      </c>
      <c r="T1428" s="51" t="e">
        <f>ROUND(VLOOKUP(EVID_HNOJENI!N1428,HNOJIVA_ALL!$A$2:$Z$3303,17,FALSE)*K1428*IF(L1428="t",10,IF(L1428="kg",0.01,IF(L1428="q",1,IF(L1428="l",0.01*VLOOKUP(EVID_HNOJENI!N1428,HNOJIVA_ALL!$A$2:$AE$3303,31,FALSE),"CHYBA")))),2)</f>
        <v>#N/A</v>
      </c>
      <c r="U1428" s="51" t="e">
        <f>ROUND(VLOOKUP(EVID_HNOJENI!N1428,HNOJIVA_ALL!$A$2:$Z$3303,20,FALSE)*K1428*IF(L1428="t",10,IF(L1428="kg",0.01,IF(L1428="q",1,IF(L1428="l",0.01*VLOOKUP(EVID_HNOJENI!N1428,HNOJIVA_ALL!$A$2:$AE$3303,31,FALSE),"CHYBA")))),2)</f>
        <v>#N/A</v>
      </c>
    </row>
    <row r="1429" spans="1:21" x14ac:dyDescent="0.2">
      <c r="A1429" s="32"/>
      <c r="B1429" s="45" t="e">
        <f>VLOOKUP($A1429,EVID_OSEVU!$A$1:$M$4972,2,FALSE)</f>
        <v>#N/A</v>
      </c>
      <c r="C1429" s="45" t="e">
        <f>VLOOKUP($A1429,EVID_OSEVU!$A$1:$M$4972,3,FALSE)</f>
        <v>#N/A</v>
      </c>
      <c r="D1429" s="45" t="e">
        <f>VLOOKUP($A1429,EVID_OSEVU!$A$1:$M$4972,4,FALSE)</f>
        <v>#N/A</v>
      </c>
      <c r="E1429" s="45" t="e">
        <f>VLOOKUP($A1429,EVID_OSEVU!$A$1:$M$4972,7,FALSE)</f>
        <v>#N/A</v>
      </c>
      <c r="F1429" s="45" t="e">
        <f>VLOOKUP($A1429,EVID_OSEVU!$A$1:$M$4972,8,FALSE)</f>
        <v>#N/A</v>
      </c>
      <c r="G1429" s="45" t="e">
        <f>VLOOKUP($A1429,EVID_OSEVU!$A$1:$M$4972,11,FALSE)</f>
        <v>#N/A</v>
      </c>
      <c r="H1429" s="35"/>
      <c r="I1429" s="48"/>
      <c r="J1429" s="33" t="e">
        <f>VLOOKUP($A1429,EVID_OSEVU!$A$1:$M$4972,11,FALSE)</f>
        <v>#N/A</v>
      </c>
      <c r="K1429" s="39"/>
      <c r="L1429" s="49"/>
      <c r="M1429" s="89" t="e">
        <f t="shared" si="22"/>
        <v>#N/A</v>
      </c>
      <c r="N1429" s="50"/>
      <c r="O1429" s="37" t="e">
        <f>VLOOKUP(EVID_HNOJENI!N1429,HNOJIVA_ALL!$A$2:$Z$3303,4,FALSE)</f>
        <v>#N/A</v>
      </c>
      <c r="P1429" s="51" t="e">
        <f>ROUND(VLOOKUP(EVID_HNOJENI!N1429,HNOJIVA_ALL!$A$2:$Z$3303,14,FALSE)*K1429*IF(L1429="t",10,IF(L1429="kg",0.01,IF(L1429="q",1,IF(L1429="l",0.01*VLOOKUP(EVID_HNOJENI!N1429,HNOJIVA_ALL!$A$2:$AE$3303,31,FALSE),"CHYBA")))),2)</f>
        <v>#N/A</v>
      </c>
      <c r="Q1429" s="51" t="e">
        <f>ROUND(VLOOKUP(EVID_HNOJENI!N1429,HNOJIVA_ALL!$A$2:$Z$3303,15,FALSE)*K1429*IF(L1429="t",10,IF(L1429="kg",0.01,IF(L1429="q",1,IF(L1429="l",0.01*VLOOKUP(EVID_HNOJENI!N1429,HNOJIVA_ALL!$A$2:$AE$3303,31,FALSE),"CHYBA")))),2)</f>
        <v>#N/A</v>
      </c>
      <c r="R1429" s="51" t="e">
        <f>ROUND(VLOOKUP(EVID_HNOJENI!N1429,HNOJIVA_ALL!$A$2:$Z$3303,16,FALSE)*K1429*IF(L1429="t",10,IF(L1429="kg",0.01,IF(L1429="q",1,IF(L1429="l",0.01*VLOOKUP(EVID_HNOJENI!N1429,HNOJIVA_ALL!$A$2:$AE$3303,31,FALSE),"CHYBA")))),2)</f>
        <v>#N/A</v>
      </c>
      <c r="S1429" s="51" t="e">
        <f>ROUND(VLOOKUP(EVID_HNOJENI!N1429,HNOJIVA_ALL!$A$2:$Z$3303,18,FALSE)*K1429*IF(L1429="t",10,IF(L1429="kg",0.01,IF(L1429="q",1,IF(L1429="l",0.01*VLOOKUP(EVID_HNOJENI!N1429,HNOJIVA_ALL!$A$2:$AE$3303,31,FALSE),"CHYBA")))),2)</f>
        <v>#N/A</v>
      </c>
      <c r="T1429" s="51" t="e">
        <f>ROUND(VLOOKUP(EVID_HNOJENI!N1429,HNOJIVA_ALL!$A$2:$Z$3303,17,FALSE)*K1429*IF(L1429="t",10,IF(L1429="kg",0.01,IF(L1429="q",1,IF(L1429="l",0.01*VLOOKUP(EVID_HNOJENI!N1429,HNOJIVA_ALL!$A$2:$AE$3303,31,FALSE),"CHYBA")))),2)</f>
        <v>#N/A</v>
      </c>
      <c r="U1429" s="51" t="e">
        <f>ROUND(VLOOKUP(EVID_HNOJENI!N1429,HNOJIVA_ALL!$A$2:$Z$3303,20,FALSE)*K1429*IF(L1429="t",10,IF(L1429="kg",0.01,IF(L1429="q",1,IF(L1429="l",0.01*VLOOKUP(EVID_HNOJENI!N1429,HNOJIVA_ALL!$A$2:$AE$3303,31,FALSE),"CHYBA")))),2)</f>
        <v>#N/A</v>
      </c>
    </row>
    <row r="1430" spans="1:21" x14ac:dyDescent="0.2">
      <c r="A1430" s="32"/>
      <c r="B1430" s="45" t="e">
        <f>VLOOKUP($A1430,EVID_OSEVU!$A$1:$M$4972,2,FALSE)</f>
        <v>#N/A</v>
      </c>
      <c r="C1430" s="45" t="e">
        <f>VLOOKUP($A1430,EVID_OSEVU!$A$1:$M$4972,3,FALSE)</f>
        <v>#N/A</v>
      </c>
      <c r="D1430" s="45" t="e">
        <f>VLOOKUP($A1430,EVID_OSEVU!$A$1:$M$4972,4,FALSE)</f>
        <v>#N/A</v>
      </c>
      <c r="E1430" s="45" t="e">
        <f>VLOOKUP($A1430,EVID_OSEVU!$A$1:$M$4972,7,FALSE)</f>
        <v>#N/A</v>
      </c>
      <c r="F1430" s="45" t="e">
        <f>VLOOKUP($A1430,EVID_OSEVU!$A$1:$M$4972,8,FALSE)</f>
        <v>#N/A</v>
      </c>
      <c r="G1430" s="45" t="e">
        <f>VLOOKUP($A1430,EVID_OSEVU!$A$1:$M$4972,11,FALSE)</f>
        <v>#N/A</v>
      </c>
      <c r="H1430" s="35"/>
      <c r="I1430" s="48"/>
      <c r="J1430" s="33" t="e">
        <f>VLOOKUP($A1430,EVID_OSEVU!$A$1:$M$4972,11,FALSE)</f>
        <v>#N/A</v>
      </c>
      <c r="K1430" s="39"/>
      <c r="L1430" s="49"/>
      <c r="M1430" s="89" t="e">
        <f t="shared" si="22"/>
        <v>#N/A</v>
      </c>
      <c r="N1430" s="50"/>
      <c r="O1430" s="37" t="e">
        <f>VLOOKUP(EVID_HNOJENI!N1430,HNOJIVA_ALL!$A$2:$Z$3303,4,FALSE)</f>
        <v>#N/A</v>
      </c>
      <c r="P1430" s="51" t="e">
        <f>ROUND(VLOOKUP(EVID_HNOJENI!N1430,HNOJIVA_ALL!$A$2:$Z$3303,14,FALSE)*K1430*IF(L1430="t",10,IF(L1430="kg",0.01,IF(L1430="q",1,IF(L1430="l",0.01*VLOOKUP(EVID_HNOJENI!N1430,HNOJIVA_ALL!$A$2:$AE$3303,31,FALSE),"CHYBA")))),2)</f>
        <v>#N/A</v>
      </c>
      <c r="Q1430" s="51" t="e">
        <f>ROUND(VLOOKUP(EVID_HNOJENI!N1430,HNOJIVA_ALL!$A$2:$Z$3303,15,FALSE)*K1430*IF(L1430="t",10,IF(L1430="kg",0.01,IF(L1430="q",1,IF(L1430="l",0.01*VLOOKUP(EVID_HNOJENI!N1430,HNOJIVA_ALL!$A$2:$AE$3303,31,FALSE),"CHYBA")))),2)</f>
        <v>#N/A</v>
      </c>
      <c r="R1430" s="51" t="e">
        <f>ROUND(VLOOKUP(EVID_HNOJENI!N1430,HNOJIVA_ALL!$A$2:$Z$3303,16,FALSE)*K1430*IF(L1430="t",10,IF(L1430="kg",0.01,IF(L1430="q",1,IF(L1430="l",0.01*VLOOKUP(EVID_HNOJENI!N1430,HNOJIVA_ALL!$A$2:$AE$3303,31,FALSE),"CHYBA")))),2)</f>
        <v>#N/A</v>
      </c>
      <c r="S1430" s="51" t="e">
        <f>ROUND(VLOOKUP(EVID_HNOJENI!N1430,HNOJIVA_ALL!$A$2:$Z$3303,18,FALSE)*K1430*IF(L1430="t",10,IF(L1430="kg",0.01,IF(L1430="q",1,IF(L1430="l",0.01*VLOOKUP(EVID_HNOJENI!N1430,HNOJIVA_ALL!$A$2:$AE$3303,31,FALSE),"CHYBA")))),2)</f>
        <v>#N/A</v>
      </c>
      <c r="T1430" s="51" t="e">
        <f>ROUND(VLOOKUP(EVID_HNOJENI!N1430,HNOJIVA_ALL!$A$2:$Z$3303,17,FALSE)*K1430*IF(L1430="t",10,IF(L1430="kg",0.01,IF(L1430="q",1,IF(L1430="l",0.01*VLOOKUP(EVID_HNOJENI!N1430,HNOJIVA_ALL!$A$2:$AE$3303,31,FALSE),"CHYBA")))),2)</f>
        <v>#N/A</v>
      </c>
      <c r="U1430" s="51" t="e">
        <f>ROUND(VLOOKUP(EVID_HNOJENI!N1430,HNOJIVA_ALL!$A$2:$Z$3303,20,FALSE)*K1430*IF(L1430="t",10,IF(L1430="kg",0.01,IF(L1430="q",1,IF(L1430="l",0.01*VLOOKUP(EVID_HNOJENI!N1430,HNOJIVA_ALL!$A$2:$AE$3303,31,FALSE),"CHYBA")))),2)</f>
        <v>#N/A</v>
      </c>
    </row>
    <row r="1431" spans="1:21" x14ac:dyDescent="0.2">
      <c r="A1431" s="32"/>
      <c r="B1431" s="45" t="e">
        <f>VLOOKUP($A1431,EVID_OSEVU!$A$1:$M$4972,2,FALSE)</f>
        <v>#N/A</v>
      </c>
      <c r="C1431" s="45" t="e">
        <f>VLOOKUP($A1431,EVID_OSEVU!$A$1:$M$4972,3,FALSE)</f>
        <v>#N/A</v>
      </c>
      <c r="D1431" s="45" t="e">
        <f>VLOOKUP($A1431,EVID_OSEVU!$A$1:$M$4972,4,FALSE)</f>
        <v>#N/A</v>
      </c>
      <c r="E1431" s="45" t="e">
        <f>VLOOKUP($A1431,EVID_OSEVU!$A$1:$M$4972,7,FALSE)</f>
        <v>#N/A</v>
      </c>
      <c r="F1431" s="45" t="e">
        <f>VLOOKUP($A1431,EVID_OSEVU!$A$1:$M$4972,8,FALSE)</f>
        <v>#N/A</v>
      </c>
      <c r="G1431" s="45" t="e">
        <f>VLOOKUP($A1431,EVID_OSEVU!$A$1:$M$4972,11,FALSE)</f>
        <v>#N/A</v>
      </c>
      <c r="H1431" s="35"/>
      <c r="I1431" s="48"/>
      <c r="J1431" s="33" t="e">
        <f>VLOOKUP($A1431,EVID_OSEVU!$A$1:$M$4972,11,FALSE)</f>
        <v>#N/A</v>
      </c>
      <c r="K1431" s="39"/>
      <c r="L1431" s="49"/>
      <c r="M1431" s="89" t="e">
        <f t="shared" si="22"/>
        <v>#N/A</v>
      </c>
      <c r="N1431" s="50"/>
      <c r="O1431" s="37" t="e">
        <f>VLOOKUP(EVID_HNOJENI!N1431,HNOJIVA_ALL!$A$2:$Z$3303,4,FALSE)</f>
        <v>#N/A</v>
      </c>
      <c r="P1431" s="51" t="e">
        <f>ROUND(VLOOKUP(EVID_HNOJENI!N1431,HNOJIVA_ALL!$A$2:$Z$3303,14,FALSE)*K1431*IF(L1431="t",10,IF(L1431="kg",0.01,IF(L1431="q",1,IF(L1431="l",0.01*VLOOKUP(EVID_HNOJENI!N1431,HNOJIVA_ALL!$A$2:$AE$3303,31,FALSE),"CHYBA")))),2)</f>
        <v>#N/A</v>
      </c>
      <c r="Q1431" s="51" t="e">
        <f>ROUND(VLOOKUP(EVID_HNOJENI!N1431,HNOJIVA_ALL!$A$2:$Z$3303,15,FALSE)*K1431*IF(L1431="t",10,IF(L1431="kg",0.01,IF(L1431="q",1,IF(L1431="l",0.01*VLOOKUP(EVID_HNOJENI!N1431,HNOJIVA_ALL!$A$2:$AE$3303,31,FALSE),"CHYBA")))),2)</f>
        <v>#N/A</v>
      </c>
      <c r="R1431" s="51" t="e">
        <f>ROUND(VLOOKUP(EVID_HNOJENI!N1431,HNOJIVA_ALL!$A$2:$Z$3303,16,FALSE)*K1431*IF(L1431="t",10,IF(L1431="kg",0.01,IF(L1431="q",1,IF(L1431="l",0.01*VLOOKUP(EVID_HNOJENI!N1431,HNOJIVA_ALL!$A$2:$AE$3303,31,FALSE),"CHYBA")))),2)</f>
        <v>#N/A</v>
      </c>
      <c r="S1431" s="51" t="e">
        <f>ROUND(VLOOKUP(EVID_HNOJENI!N1431,HNOJIVA_ALL!$A$2:$Z$3303,18,FALSE)*K1431*IF(L1431="t",10,IF(L1431="kg",0.01,IF(L1431="q",1,IF(L1431="l",0.01*VLOOKUP(EVID_HNOJENI!N1431,HNOJIVA_ALL!$A$2:$AE$3303,31,FALSE),"CHYBA")))),2)</f>
        <v>#N/A</v>
      </c>
      <c r="T1431" s="51" t="e">
        <f>ROUND(VLOOKUP(EVID_HNOJENI!N1431,HNOJIVA_ALL!$A$2:$Z$3303,17,FALSE)*K1431*IF(L1431="t",10,IF(L1431="kg",0.01,IF(L1431="q",1,IF(L1431="l",0.01*VLOOKUP(EVID_HNOJENI!N1431,HNOJIVA_ALL!$A$2:$AE$3303,31,FALSE),"CHYBA")))),2)</f>
        <v>#N/A</v>
      </c>
      <c r="U1431" s="51" t="e">
        <f>ROUND(VLOOKUP(EVID_HNOJENI!N1431,HNOJIVA_ALL!$A$2:$Z$3303,20,FALSE)*K1431*IF(L1431="t",10,IF(L1431="kg",0.01,IF(L1431="q",1,IF(L1431="l",0.01*VLOOKUP(EVID_HNOJENI!N1431,HNOJIVA_ALL!$A$2:$AE$3303,31,FALSE),"CHYBA")))),2)</f>
        <v>#N/A</v>
      </c>
    </row>
    <row r="1432" spans="1:21" x14ac:dyDescent="0.2">
      <c r="A1432" s="32"/>
      <c r="B1432" s="45" t="e">
        <f>VLOOKUP($A1432,EVID_OSEVU!$A$1:$M$4972,2,FALSE)</f>
        <v>#N/A</v>
      </c>
      <c r="C1432" s="45" t="e">
        <f>VLOOKUP($A1432,EVID_OSEVU!$A$1:$M$4972,3,FALSE)</f>
        <v>#N/A</v>
      </c>
      <c r="D1432" s="45" t="e">
        <f>VLOOKUP($A1432,EVID_OSEVU!$A$1:$M$4972,4,FALSE)</f>
        <v>#N/A</v>
      </c>
      <c r="E1432" s="45" t="e">
        <f>VLOOKUP($A1432,EVID_OSEVU!$A$1:$M$4972,7,FALSE)</f>
        <v>#N/A</v>
      </c>
      <c r="F1432" s="45" t="e">
        <f>VLOOKUP($A1432,EVID_OSEVU!$A$1:$M$4972,8,FALSE)</f>
        <v>#N/A</v>
      </c>
      <c r="G1432" s="45" t="e">
        <f>VLOOKUP($A1432,EVID_OSEVU!$A$1:$M$4972,11,FALSE)</f>
        <v>#N/A</v>
      </c>
      <c r="H1432" s="35"/>
      <c r="I1432" s="48"/>
      <c r="J1432" s="33" t="e">
        <f>VLOOKUP($A1432,EVID_OSEVU!$A$1:$M$4972,11,FALSE)</f>
        <v>#N/A</v>
      </c>
      <c r="K1432" s="39"/>
      <c r="L1432" s="49"/>
      <c r="M1432" s="89" t="e">
        <f t="shared" si="22"/>
        <v>#N/A</v>
      </c>
      <c r="N1432" s="50"/>
      <c r="O1432" s="37" t="e">
        <f>VLOOKUP(EVID_HNOJENI!N1432,HNOJIVA_ALL!$A$2:$Z$3303,4,FALSE)</f>
        <v>#N/A</v>
      </c>
      <c r="P1432" s="51" t="e">
        <f>ROUND(VLOOKUP(EVID_HNOJENI!N1432,HNOJIVA_ALL!$A$2:$Z$3303,14,FALSE)*K1432*IF(L1432="t",10,IF(L1432="kg",0.01,IF(L1432="q",1,IF(L1432="l",0.01*VLOOKUP(EVID_HNOJENI!N1432,HNOJIVA_ALL!$A$2:$AE$3303,31,FALSE),"CHYBA")))),2)</f>
        <v>#N/A</v>
      </c>
      <c r="Q1432" s="51" t="e">
        <f>ROUND(VLOOKUP(EVID_HNOJENI!N1432,HNOJIVA_ALL!$A$2:$Z$3303,15,FALSE)*K1432*IF(L1432="t",10,IF(L1432="kg",0.01,IF(L1432="q",1,IF(L1432="l",0.01*VLOOKUP(EVID_HNOJENI!N1432,HNOJIVA_ALL!$A$2:$AE$3303,31,FALSE),"CHYBA")))),2)</f>
        <v>#N/A</v>
      </c>
      <c r="R1432" s="51" t="e">
        <f>ROUND(VLOOKUP(EVID_HNOJENI!N1432,HNOJIVA_ALL!$A$2:$Z$3303,16,FALSE)*K1432*IF(L1432="t",10,IF(L1432="kg",0.01,IF(L1432="q",1,IF(L1432="l",0.01*VLOOKUP(EVID_HNOJENI!N1432,HNOJIVA_ALL!$A$2:$AE$3303,31,FALSE),"CHYBA")))),2)</f>
        <v>#N/A</v>
      </c>
      <c r="S1432" s="51" t="e">
        <f>ROUND(VLOOKUP(EVID_HNOJENI!N1432,HNOJIVA_ALL!$A$2:$Z$3303,18,FALSE)*K1432*IF(L1432="t",10,IF(L1432="kg",0.01,IF(L1432="q",1,IF(L1432="l",0.01*VLOOKUP(EVID_HNOJENI!N1432,HNOJIVA_ALL!$A$2:$AE$3303,31,FALSE),"CHYBA")))),2)</f>
        <v>#N/A</v>
      </c>
      <c r="T1432" s="51" t="e">
        <f>ROUND(VLOOKUP(EVID_HNOJENI!N1432,HNOJIVA_ALL!$A$2:$Z$3303,17,FALSE)*K1432*IF(L1432="t",10,IF(L1432="kg",0.01,IF(L1432="q",1,IF(L1432="l",0.01*VLOOKUP(EVID_HNOJENI!N1432,HNOJIVA_ALL!$A$2:$AE$3303,31,FALSE),"CHYBA")))),2)</f>
        <v>#N/A</v>
      </c>
      <c r="U1432" s="51" t="e">
        <f>ROUND(VLOOKUP(EVID_HNOJENI!N1432,HNOJIVA_ALL!$A$2:$Z$3303,20,FALSE)*K1432*IF(L1432="t",10,IF(L1432="kg",0.01,IF(L1432="q",1,IF(L1432="l",0.01*VLOOKUP(EVID_HNOJENI!N1432,HNOJIVA_ALL!$A$2:$AE$3303,31,FALSE),"CHYBA")))),2)</f>
        <v>#N/A</v>
      </c>
    </row>
    <row r="1433" spans="1:21" x14ac:dyDescent="0.2">
      <c r="A1433" s="32"/>
      <c r="B1433" s="45" t="e">
        <f>VLOOKUP($A1433,EVID_OSEVU!$A$1:$M$4972,2,FALSE)</f>
        <v>#N/A</v>
      </c>
      <c r="C1433" s="45" t="e">
        <f>VLOOKUP($A1433,EVID_OSEVU!$A$1:$M$4972,3,FALSE)</f>
        <v>#N/A</v>
      </c>
      <c r="D1433" s="45" t="e">
        <f>VLOOKUP($A1433,EVID_OSEVU!$A$1:$M$4972,4,FALSE)</f>
        <v>#N/A</v>
      </c>
      <c r="E1433" s="45" t="e">
        <f>VLOOKUP($A1433,EVID_OSEVU!$A$1:$M$4972,7,FALSE)</f>
        <v>#N/A</v>
      </c>
      <c r="F1433" s="45" t="e">
        <f>VLOOKUP($A1433,EVID_OSEVU!$A$1:$M$4972,8,FALSE)</f>
        <v>#N/A</v>
      </c>
      <c r="G1433" s="45" t="e">
        <f>VLOOKUP($A1433,EVID_OSEVU!$A$1:$M$4972,11,FALSE)</f>
        <v>#N/A</v>
      </c>
      <c r="H1433" s="35"/>
      <c r="I1433" s="48"/>
      <c r="J1433" s="33" t="e">
        <f>VLOOKUP($A1433,EVID_OSEVU!$A$1:$M$4972,11,FALSE)</f>
        <v>#N/A</v>
      </c>
      <c r="K1433" s="39"/>
      <c r="L1433" s="49"/>
      <c r="M1433" s="89" t="e">
        <f t="shared" si="22"/>
        <v>#N/A</v>
      </c>
      <c r="N1433" s="50"/>
      <c r="O1433" s="37" t="e">
        <f>VLOOKUP(EVID_HNOJENI!N1433,HNOJIVA_ALL!$A$2:$Z$3303,4,FALSE)</f>
        <v>#N/A</v>
      </c>
      <c r="P1433" s="51" t="e">
        <f>ROUND(VLOOKUP(EVID_HNOJENI!N1433,HNOJIVA_ALL!$A$2:$Z$3303,14,FALSE)*K1433*IF(L1433="t",10,IF(L1433="kg",0.01,IF(L1433="q",1,IF(L1433="l",0.01*VLOOKUP(EVID_HNOJENI!N1433,HNOJIVA_ALL!$A$2:$AE$3303,31,FALSE),"CHYBA")))),2)</f>
        <v>#N/A</v>
      </c>
      <c r="Q1433" s="51" t="e">
        <f>ROUND(VLOOKUP(EVID_HNOJENI!N1433,HNOJIVA_ALL!$A$2:$Z$3303,15,FALSE)*K1433*IF(L1433="t",10,IF(L1433="kg",0.01,IF(L1433="q",1,IF(L1433="l",0.01*VLOOKUP(EVID_HNOJENI!N1433,HNOJIVA_ALL!$A$2:$AE$3303,31,FALSE),"CHYBA")))),2)</f>
        <v>#N/A</v>
      </c>
      <c r="R1433" s="51" t="e">
        <f>ROUND(VLOOKUP(EVID_HNOJENI!N1433,HNOJIVA_ALL!$A$2:$Z$3303,16,FALSE)*K1433*IF(L1433="t",10,IF(L1433="kg",0.01,IF(L1433="q",1,IF(L1433="l",0.01*VLOOKUP(EVID_HNOJENI!N1433,HNOJIVA_ALL!$A$2:$AE$3303,31,FALSE),"CHYBA")))),2)</f>
        <v>#N/A</v>
      </c>
      <c r="S1433" s="51" t="e">
        <f>ROUND(VLOOKUP(EVID_HNOJENI!N1433,HNOJIVA_ALL!$A$2:$Z$3303,18,FALSE)*K1433*IF(L1433="t",10,IF(L1433="kg",0.01,IF(L1433="q",1,IF(L1433="l",0.01*VLOOKUP(EVID_HNOJENI!N1433,HNOJIVA_ALL!$A$2:$AE$3303,31,FALSE),"CHYBA")))),2)</f>
        <v>#N/A</v>
      </c>
      <c r="T1433" s="51" t="e">
        <f>ROUND(VLOOKUP(EVID_HNOJENI!N1433,HNOJIVA_ALL!$A$2:$Z$3303,17,FALSE)*K1433*IF(L1433="t",10,IF(L1433="kg",0.01,IF(L1433="q",1,IF(L1433="l",0.01*VLOOKUP(EVID_HNOJENI!N1433,HNOJIVA_ALL!$A$2:$AE$3303,31,FALSE),"CHYBA")))),2)</f>
        <v>#N/A</v>
      </c>
      <c r="U1433" s="51" t="e">
        <f>ROUND(VLOOKUP(EVID_HNOJENI!N1433,HNOJIVA_ALL!$A$2:$Z$3303,20,FALSE)*K1433*IF(L1433="t",10,IF(L1433="kg",0.01,IF(L1433="q",1,IF(L1433="l",0.01*VLOOKUP(EVID_HNOJENI!N1433,HNOJIVA_ALL!$A$2:$AE$3303,31,FALSE),"CHYBA")))),2)</f>
        <v>#N/A</v>
      </c>
    </row>
    <row r="1434" spans="1:21" x14ac:dyDescent="0.2">
      <c r="A1434" s="32"/>
      <c r="B1434" s="45" t="e">
        <f>VLOOKUP($A1434,EVID_OSEVU!$A$1:$M$4972,2,FALSE)</f>
        <v>#N/A</v>
      </c>
      <c r="C1434" s="45" t="e">
        <f>VLOOKUP($A1434,EVID_OSEVU!$A$1:$M$4972,3,FALSE)</f>
        <v>#N/A</v>
      </c>
      <c r="D1434" s="45" t="e">
        <f>VLOOKUP($A1434,EVID_OSEVU!$A$1:$M$4972,4,FALSE)</f>
        <v>#N/A</v>
      </c>
      <c r="E1434" s="45" t="e">
        <f>VLOOKUP($A1434,EVID_OSEVU!$A$1:$M$4972,7,FALSE)</f>
        <v>#N/A</v>
      </c>
      <c r="F1434" s="45" t="e">
        <f>VLOOKUP($A1434,EVID_OSEVU!$A$1:$M$4972,8,FALSE)</f>
        <v>#N/A</v>
      </c>
      <c r="G1434" s="45" t="e">
        <f>VLOOKUP($A1434,EVID_OSEVU!$A$1:$M$4972,11,FALSE)</f>
        <v>#N/A</v>
      </c>
      <c r="H1434" s="35"/>
      <c r="I1434" s="48"/>
      <c r="J1434" s="33" t="e">
        <f>VLOOKUP($A1434,EVID_OSEVU!$A$1:$M$4972,11,FALSE)</f>
        <v>#N/A</v>
      </c>
      <c r="K1434" s="39"/>
      <c r="L1434" s="49"/>
      <c r="M1434" s="89" t="e">
        <f t="shared" si="22"/>
        <v>#N/A</v>
      </c>
      <c r="N1434" s="50"/>
      <c r="O1434" s="37" t="e">
        <f>VLOOKUP(EVID_HNOJENI!N1434,HNOJIVA_ALL!$A$2:$Z$3303,4,FALSE)</f>
        <v>#N/A</v>
      </c>
      <c r="P1434" s="51" t="e">
        <f>ROUND(VLOOKUP(EVID_HNOJENI!N1434,HNOJIVA_ALL!$A$2:$Z$3303,14,FALSE)*K1434*IF(L1434="t",10,IF(L1434="kg",0.01,IF(L1434="q",1,IF(L1434="l",0.01*VLOOKUP(EVID_HNOJENI!N1434,HNOJIVA_ALL!$A$2:$AE$3303,31,FALSE),"CHYBA")))),2)</f>
        <v>#N/A</v>
      </c>
      <c r="Q1434" s="51" t="e">
        <f>ROUND(VLOOKUP(EVID_HNOJENI!N1434,HNOJIVA_ALL!$A$2:$Z$3303,15,FALSE)*K1434*IF(L1434="t",10,IF(L1434="kg",0.01,IF(L1434="q",1,IF(L1434="l",0.01*VLOOKUP(EVID_HNOJENI!N1434,HNOJIVA_ALL!$A$2:$AE$3303,31,FALSE),"CHYBA")))),2)</f>
        <v>#N/A</v>
      </c>
      <c r="R1434" s="51" t="e">
        <f>ROUND(VLOOKUP(EVID_HNOJENI!N1434,HNOJIVA_ALL!$A$2:$Z$3303,16,FALSE)*K1434*IF(L1434="t",10,IF(L1434="kg",0.01,IF(L1434="q",1,IF(L1434="l",0.01*VLOOKUP(EVID_HNOJENI!N1434,HNOJIVA_ALL!$A$2:$AE$3303,31,FALSE),"CHYBA")))),2)</f>
        <v>#N/A</v>
      </c>
      <c r="S1434" s="51" t="e">
        <f>ROUND(VLOOKUP(EVID_HNOJENI!N1434,HNOJIVA_ALL!$A$2:$Z$3303,18,FALSE)*K1434*IF(L1434="t",10,IF(L1434="kg",0.01,IF(L1434="q",1,IF(L1434="l",0.01*VLOOKUP(EVID_HNOJENI!N1434,HNOJIVA_ALL!$A$2:$AE$3303,31,FALSE),"CHYBA")))),2)</f>
        <v>#N/A</v>
      </c>
      <c r="T1434" s="51" t="e">
        <f>ROUND(VLOOKUP(EVID_HNOJENI!N1434,HNOJIVA_ALL!$A$2:$Z$3303,17,FALSE)*K1434*IF(L1434="t",10,IF(L1434="kg",0.01,IF(L1434="q",1,IF(L1434="l",0.01*VLOOKUP(EVID_HNOJENI!N1434,HNOJIVA_ALL!$A$2:$AE$3303,31,FALSE),"CHYBA")))),2)</f>
        <v>#N/A</v>
      </c>
      <c r="U1434" s="51" t="e">
        <f>ROUND(VLOOKUP(EVID_HNOJENI!N1434,HNOJIVA_ALL!$A$2:$Z$3303,20,FALSE)*K1434*IF(L1434="t",10,IF(L1434="kg",0.01,IF(L1434="q",1,IF(L1434="l",0.01*VLOOKUP(EVID_HNOJENI!N1434,HNOJIVA_ALL!$A$2:$AE$3303,31,FALSE),"CHYBA")))),2)</f>
        <v>#N/A</v>
      </c>
    </row>
    <row r="1435" spans="1:21" x14ac:dyDescent="0.2">
      <c r="A1435" s="32"/>
      <c r="B1435" s="45" t="e">
        <f>VLOOKUP($A1435,EVID_OSEVU!$A$1:$M$4972,2,FALSE)</f>
        <v>#N/A</v>
      </c>
      <c r="C1435" s="45" t="e">
        <f>VLOOKUP($A1435,EVID_OSEVU!$A$1:$M$4972,3,FALSE)</f>
        <v>#N/A</v>
      </c>
      <c r="D1435" s="45" t="e">
        <f>VLOOKUP($A1435,EVID_OSEVU!$A$1:$M$4972,4,FALSE)</f>
        <v>#N/A</v>
      </c>
      <c r="E1435" s="45" t="e">
        <f>VLOOKUP($A1435,EVID_OSEVU!$A$1:$M$4972,7,FALSE)</f>
        <v>#N/A</v>
      </c>
      <c r="F1435" s="45" t="e">
        <f>VLOOKUP($A1435,EVID_OSEVU!$A$1:$M$4972,8,FALSE)</f>
        <v>#N/A</v>
      </c>
      <c r="G1435" s="45" t="e">
        <f>VLOOKUP($A1435,EVID_OSEVU!$A$1:$M$4972,11,FALSE)</f>
        <v>#N/A</v>
      </c>
      <c r="H1435" s="35"/>
      <c r="I1435" s="48"/>
      <c r="J1435" s="33" t="e">
        <f>VLOOKUP($A1435,EVID_OSEVU!$A$1:$M$4972,11,FALSE)</f>
        <v>#N/A</v>
      </c>
      <c r="K1435" s="39"/>
      <c r="L1435" s="49"/>
      <c r="M1435" s="89" t="e">
        <f t="shared" si="22"/>
        <v>#N/A</v>
      </c>
      <c r="N1435" s="50"/>
      <c r="O1435" s="37" t="e">
        <f>VLOOKUP(EVID_HNOJENI!N1435,HNOJIVA_ALL!$A$2:$Z$3303,4,FALSE)</f>
        <v>#N/A</v>
      </c>
      <c r="P1435" s="51" t="e">
        <f>ROUND(VLOOKUP(EVID_HNOJENI!N1435,HNOJIVA_ALL!$A$2:$Z$3303,14,FALSE)*K1435*IF(L1435="t",10,IF(L1435="kg",0.01,IF(L1435="q",1,IF(L1435="l",0.01*VLOOKUP(EVID_HNOJENI!N1435,HNOJIVA_ALL!$A$2:$AE$3303,31,FALSE),"CHYBA")))),2)</f>
        <v>#N/A</v>
      </c>
      <c r="Q1435" s="51" t="e">
        <f>ROUND(VLOOKUP(EVID_HNOJENI!N1435,HNOJIVA_ALL!$A$2:$Z$3303,15,FALSE)*K1435*IF(L1435="t",10,IF(L1435="kg",0.01,IF(L1435="q",1,IF(L1435="l",0.01*VLOOKUP(EVID_HNOJENI!N1435,HNOJIVA_ALL!$A$2:$AE$3303,31,FALSE),"CHYBA")))),2)</f>
        <v>#N/A</v>
      </c>
      <c r="R1435" s="51" t="e">
        <f>ROUND(VLOOKUP(EVID_HNOJENI!N1435,HNOJIVA_ALL!$A$2:$Z$3303,16,FALSE)*K1435*IF(L1435="t",10,IF(L1435="kg",0.01,IF(L1435="q",1,IF(L1435="l",0.01*VLOOKUP(EVID_HNOJENI!N1435,HNOJIVA_ALL!$A$2:$AE$3303,31,FALSE),"CHYBA")))),2)</f>
        <v>#N/A</v>
      </c>
      <c r="S1435" s="51" t="e">
        <f>ROUND(VLOOKUP(EVID_HNOJENI!N1435,HNOJIVA_ALL!$A$2:$Z$3303,18,FALSE)*K1435*IF(L1435="t",10,IF(L1435="kg",0.01,IF(L1435="q",1,IF(L1435="l",0.01*VLOOKUP(EVID_HNOJENI!N1435,HNOJIVA_ALL!$A$2:$AE$3303,31,FALSE),"CHYBA")))),2)</f>
        <v>#N/A</v>
      </c>
      <c r="T1435" s="51" t="e">
        <f>ROUND(VLOOKUP(EVID_HNOJENI!N1435,HNOJIVA_ALL!$A$2:$Z$3303,17,FALSE)*K1435*IF(L1435="t",10,IF(L1435="kg",0.01,IF(L1435="q",1,IF(L1435="l",0.01*VLOOKUP(EVID_HNOJENI!N1435,HNOJIVA_ALL!$A$2:$AE$3303,31,FALSE),"CHYBA")))),2)</f>
        <v>#N/A</v>
      </c>
      <c r="U1435" s="51" t="e">
        <f>ROUND(VLOOKUP(EVID_HNOJENI!N1435,HNOJIVA_ALL!$A$2:$Z$3303,20,FALSE)*K1435*IF(L1435="t",10,IF(L1435="kg",0.01,IF(L1435="q",1,IF(L1435="l",0.01*VLOOKUP(EVID_HNOJENI!N1435,HNOJIVA_ALL!$A$2:$AE$3303,31,FALSE),"CHYBA")))),2)</f>
        <v>#N/A</v>
      </c>
    </row>
    <row r="1436" spans="1:21" x14ac:dyDescent="0.2">
      <c r="A1436" s="32"/>
      <c r="B1436" s="45" t="e">
        <f>VLOOKUP($A1436,EVID_OSEVU!$A$1:$M$4972,2,FALSE)</f>
        <v>#N/A</v>
      </c>
      <c r="C1436" s="45" t="e">
        <f>VLOOKUP($A1436,EVID_OSEVU!$A$1:$M$4972,3,FALSE)</f>
        <v>#N/A</v>
      </c>
      <c r="D1436" s="45" t="e">
        <f>VLOOKUP($A1436,EVID_OSEVU!$A$1:$M$4972,4,FALSE)</f>
        <v>#N/A</v>
      </c>
      <c r="E1436" s="45" t="e">
        <f>VLOOKUP($A1436,EVID_OSEVU!$A$1:$M$4972,7,FALSE)</f>
        <v>#N/A</v>
      </c>
      <c r="F1436" s="45" t="e">
        <f>VLOOKUP($A1436,EVID_OSEVU!$A$1:$M$4972,8,FALSE)</f>
        <v>#N/A</v>
      </c>
      <c r="G1436" s="45" t="e">
        <f>VLOOKUP($A1436,EVID_OSEVU!$A$1:$M$4972,11,FALSE)</f>
        <v>#N/A</v>
      </c>
      <c r="H1436" s="35"/>
      <c r="I1436" s="48"/>
      <c r="J1436" s="33" t="e">
        <f>VLOOKUP($A1436,EVID_OSEVU!$A$1:$M$4972,11,FALSE)</f>
        <v>#N/A</v>
      </c>
      <c r="K1436" s="39"/>
      <c r="L1436" s="49"/>
      <c r="M1436" s="89" t="e">
        <f t="shared" si="22"/>
        <v>#N/A</v>
      </c>
      <c r="N1436" s="50"/>
      <c r="O1436" s="37" t="e">
        <f>VLOOKUP(EVID_HNOJENI!N1436,HNOJIVA_ALL!$A$2:$Z$3303,4,FALSE)</f>
        <v>#N/A</v>
      </c>
      <c r="P1436" s="51" t="e">
        <f>ROUND(VLOOKUP(EVID_HNOJENI!N1436,HNOJIVA_ALL!$A$2:$Z$3303,14,FALSE)*K1436*IF(L1436="t",10,IF(L1436="kg",0.01,IF(L1436="q",1,IF(L1436="l",0.01*VLOOKUP(EVID_HNOJENI!N1436,HNOJIVA_ALL!$A$2:$AE$3303,31,FALSE),"CHYBA")))),2)</f>
        <v>#N/A</v>
      </c>
      <c r="Q1436" s="51" t="e">
        <f>ROUND(VLOOKUP(EVID_HNOJENI!N1436,HNOJIVA_ALL!$A$2:$Z$3303,15,FALSE)*K1436*IF(L1436="t",10,IF(L1436="kg",0.01,IF(L1436="q",1,IF(L1436="l",0.01*VLOOKUP(EVID_HNOJENI!N1436,HNOJIVA_ALL!$A$2:$AE$3303,31,FALSE),"CHYBA")))),2)</f>
        <v>#N/A</v>
      </c>
      <c r="R1436" s="51" t="e">
        <f>ROUND(VLOOKUP(EVID_HNOJENI!N1436,HNOJIVA_ALL!$A$2:$Z$3303,16,FALSE)*K1436*IF(L1436="t",10,IF(L1436="kg",0.01,IF(L1436="q",1,IF(L1436="l",0.01*VLOOKUP(EVID_HNOJENI!N1436,HNOJIVA_ALL!$A$2:$AE$3303,31,FALSE),"CHYBA")))),2)</f>
        <v>#N/A</v>
      </c>
      <c r="S1436" s="51" t="e">
        <f>ROUND(VLOOKUP(EVID_HNOJENI!N1436,HNOJIVA_ALL!$A$2:$Z$3303,18,FALSE)*K1436*IF(L1436="t",10,IF(L1436="kg",0.01,IF(L1436="q",1,IF(L1436="l",0.01*VLOOKUP(EVID_HNOJENI!N1436,HNOJIVA_ALL!$A$2:$AE$3303,31,FALSE),"CHYBA")))),2)</f>
        <v>#N/A</v>
      </c>
      <c r="T1436" s="51" t="e">
        <f>ROUND(VLOOKUP(EVID_HNOJENI!N1436,HNOJIVA_ALL!$A$2:$Z$3303,17,FALSE)*K1436*IF(L1436="t",10,IF(L1436="kg",0.01,IF(L1436="q",1,IF(L1436="l",0.01*VLOOKUP(EVID_HNOJENI!N1436,HNOJIVA_ALL!$A$2:$AE$3303,31,FALSE),"CHYBA")))),2)</f>
        <v>#N/A</v>
      </c>
      <c r="U1436" s="51" t="e">
        <f>ROUND(VLOOKUP(EVID_HNOJENI!N1436,HNOJIVA_ALL!$A$2:$Z$3303,20,FALSE)*K1436*IF(L1436="t",10,IF(L1436="kg",0.01,IF(L1436="q",1,IF(L1436="l",0.01*VLOOKUP(EVID_HNOJENI!N1436,HNOJIVA_ALL!$A$2:$AE$3303,31,FALSE),"CHYBA")))),2)</f>
        <v>#N/A</v>
      </c>
    </row>
    <row r="1437" spans="1:21" x14ac:dyDescent="0.2">
      <c r="A1437" s="32"/>
      <c r="B1437" s="45" t="e">
        <f>VLOOKUP($A1437,EVID_OSEVU!$A$1:$M$4972,2,FALSE)</f>
        <v>#N/A</v>
      </c>
      <c r="C1437" s="45" t="e">
        <f>VLOOKUP($A1437,EVID_OSEVU!$A$1:$M$4972,3,FALSE)</f>
        <v>#N/A</v>
      </c>
      <c r="D1437" s="45" t="e">
        <f>VLOOKUP($A1437,EVID_OSEVU!$A$1:$M$4972,4,FALSE)</f>
        <v>#N/A</v>
      </c>
      <c r="E1437" s="45" t="e">
        <f>VLOOKUP($A1437,EVID_OSEVU!$A$1:$M$4972,7,FALSE)</f>
        <v>#N/A</v>
      </c>
      <c r="F1437" s="45" t="e">
        <f>VLOOKUP($A1437,EVID_OSEVU!$A$1:$M$4972,8,FALSE)</f>
        <v>#N/A</v>
      </c>
      <c r="G1437" s="45" t="e">
        <f>VLOOKUP($A1437,EVID_OSEVU!$A$1:$M$4972,11,FALSE)</f>
        <v>#N/A</v>
      </c>
      <c r="H1437" s="35"/>
      <c r="I1437" s="48"/>
      <c r="J1437" s="33" t="e">
        <f>VLOOKUP($A1437,EVID_OSEVU!$A$1:$M$4972,11,FALSE)</f>
        <v>#N/A</v>
      </c>
      <c r="K1437" s="39"/>
      <c r="L1437" s="49"/>
      <c r="M1437" s="89" t="e">
        <f t="shared" si="22"/>
        <v>#N/A</v>
      </c>
      <c r="N1437" s="50"/>
      <c r="O1437" s="37" t="e">
        <f>VLOOKUP(EVID_HNOJENI!N1437,HNOJIVA_ALL!$A$2:$Z$3303,4,FALSE)</f>
        <v>#N/A</v>
      </c>
      <c r="P1437" s="51" t="e">
        <f>ROUND(VLOOKUP(EVID_HNOJENI!N1437,HNOJIVA_ALL!$A$2:$Z$3303,14,FALSE)*K1437*IF(L1437="t",10,IF(L1437="kg",0.01,IF(L1437="q",1,IF(L1437="l",0.01*VLOOKUP(EVID_HNOJENI!N1437,HNOJIVA_ALL!$A$2:$AE$3303,31,FALSE),"CHYBA")))),2)</f>
        <v>#N/A</v>
      </c>
      <c r="Q1437" s="51" t="e">
        <f>ROUND(VLOOKUP(EVID_HNOJENI!N1437,HNOJIVA_ALL!$A$2:$Z$3303,15,FALSE)*K1437*IF(L1437="t",10,IF(L1437="kg",0.01,IF(L1437="q",1,IF(L1437="l",0.01*VLOOKUP(EVID_HNOJENI!N1437,HNOJIVA_ALL!$A$2:$AE$3303,31,FALSE),"CHYBA")))),2)</f>
        <v>#N/A</v>
      </c>
      <c r="R1437" s="51" t="e">
        <f>ROUND(VLOOKUP(EVID_HNOJENI!N1437,HNOJIVA_ALL!$A$2:$Z$3303,16,FALSE)*K1437*IF(L1437="t",10,IF(L1437="kg",0.01,IF(L1437="q",1,IF(L1437="l",0.01*VLOOKUP(EVID_HNOJENI!N1437,HNOJIVA_ALL!$A$2:$AE$3303,31,FALSE),"CHYBA")))),2)</f>
        <v>#N/A</v>
      </c>
      <c r="S1437" s="51" t="e">
        <f>ROUND(VLOOKUP(EVID_HNOJENI!N1437,HNOJIVA_ALL!$A$2:$Z$3303,18,FALSE)*K1437*IF(L1437="t",10,IF(L1437="kg",0.01,IF(L1437="q",1,IF(L1437="l",0.01*VLOOKUP(EVID_HNOJENI!N1437,HNOJIVA_ALL!$A$2:$AE$3303,31,FALSE),"CHYBA")))),2)</f>
        <v>#N/A</v>
      </c>
      <c r="T1437" s="51" t="e">
        <f>ROUND(VLOOKUP(EVID_HNOJENI!N1437,HNOJIVA_ALL!$A$2:$Z$3303,17,FALSE)*K1437*IF(L1437="t",10,IF(L1437="kg",0.01,IF(L1437="q",1,IF(L1437="l",0.01*VLOOKUP(EVID_HNOJENI!N1437,HNOJIVA_ALL!$A$2:$AE$3303,31,FALSE),"CHYBA")))),2)</f>
        <v>#N/A</v>
      </c>
      <c r="U1437" s="51" t="e">
        <f>ROUND(VLOOKUP(EVID_HNOJENI!N1437,HNOJIVA_ALL!$A$2:$Z$3303,20,FALSE)*K1437*IF(L1437="t",10,IF(L1437="kg",0.01,IF(L1437="q",1,IF(L1437="l",0.01*VLOOKUP(EVID_HNOJENI!N1437,HNOJIVA_ALL!$A$2:$AE$3303,31,FALSE),"CHYBA")))),2)</f>
        <v>#N/A</v>
      </c>
    </row>
    <row r="1438" spans="1:21" x14ac:dyDescent="0.2">
      <c r="A1438" s="32"/>
      <c r="B1438" s="45" t="e">
        <f>VLOOKUP($A1438,EVID_OSEVU!$A$1:$M$4972,2,FALSE)</f>
        <v>#N/A</v>
      </c>
      <c r="C1438" s="45" t="e">
        <f>VLOOKUP($A1438,EVID_OSEVU!$A$1:$M$4972,3,FALSE)</f>
        <v>#N/A</v>
      </c>
      <c r="D1438" s="45" t="e">
        <f>VLOOKUP($A1438,EVID_OSEVU!$A$1:$M$4972,4,FALSE)</f>
        <v>#N/A</v>
      </c>
      <c r="E1438" s="45" t="e">
        <f>VLOOKUP($A1438,EVID_OSEVU!$A$1:$M$4972,7,FALSE)</f>
        <v>#N/A</v>
      </c>
      <c r="F1438" s="45" t="e">
        <f>VLOOKUP($A1438,EVID_OSEVU!$A$1:$M$4972,8,FALSE)</f>
        <v>#N/A</v>
      </c>
      <c r="G1438" s="45" t="e">
        <f>VLOOKUP($A1438,EVID_OSEVU!$A$1:$M$4972,11,FALSE)</f>
        <v>#N/A</v>
      </c>
      <c r="H1438" s="35"/>
      <c r="I1438" s="48"/>
      <c r="J1438" s="33" t="e">
        <f>VLOOKUP($A1438,EVID_OSEVU!$A$1:$M$4972,11,FALSE)</f>
        <v>#N/A</v>
      </c>
      <c r="K1438" s="39"/>
      <c r="L1438" s="49"/>
      <c r="M1438" s="89" t="e">
        <f t="shared" si="22"/>
        <v>#N/A</v>
      </c>
      <c r="N1438" s="50"/>
      <c r="O1438" s="37" t="e">
        <f>VLOOKUP(EVID_HNOJENI!N1438,HNOJIVA_ALL!$A$2:$Z$3303,4,FALSE)</f>
        <v>#N/A</v>
      </c>
      <c r="P1438" s="51" t="e">
        <f>ROUND(VLOOKUP(EVID_HNOJENI!N1438,HNOJIVA_ALL!$A$2:$Z$3303,14,FALSE)*K1438*IF(L1438="t",10,IF(L1438="kg",0.01,IF(L1438="q",1,IF(L1438="l",0.01*VLOOKUP(EVID_HNOJENI!N1438,HNOJIVA_ALL!$A$2:$AE$3303,31,FALSE),"CHYBA")))),2)</f>
        <v>#N/A</v>
      </c>
      <c r="Q1438" s="51" t="e">
        <f>ROUND(VLOOKUP(EVID_HNOJENI!N1438,HNOJIVA_ALL!$A$2:$Z$3303,15,FALSE)*K1438*IF(L1438="t",10,IF(L1438="kg",0.01,IF(L1438="q",1,IF(L1438="l",0.01*VLOOKUP(EVID_HNOJENI!N1438,HNOJIVA_ALL!$A$2:$AE$3303,31,FALSE),"CHYBA")))),2)</f>
        <v>#N/A</v>
      </c>
      <c r="R1438" s="51" t="e">
        <f>ROUND(VLOOKUP(EVID_HNOJENI!N1438,HNOJIVA_ALL!$A$2:$Z$3303,16,FALSE)*K1438*IF(L1438="t",10,IF(L1438="kg",0.01,IF(L1438="q",1,IF(L1438="l",0.01*VLOOKUP(EVID_HNOJENI!N1438,HNOJIVA_ALL!$A$2:$AE$3303,31,FALSE),"CHYBA")))),2)</f>
        <v>#N/A</v>
      </c>
      <c r="S1438" s="51" t="e">
        <f>ROUND(VLOOKUP(EVID_HNOJENI!N1438,HNOJIVA_ALL!$A$2:$Z$3303,18,FALSE)*K1438*IF(L1438="t",10,IF(L1438="kg",0.01,IF(L1438="q",1,IF(L1438="l",0.01*VLOOKUP(EVID_HNOJENI!N1438,HNOJIVA_ALL!$A$2:$AE$3303,31,FALSE),"CHYBA")))),2)</f>
        <v>#N/A</v>
      </c>
      <c r="T1438" s="51" t="e">
        <f>ROUND(VLOOKUP(EVID_HNOJENI!N1438,HNOJIVA_ALL!$A$2:$Z$3303,17,FALSE)*K1438*IF(L1438="t",10,IF(L1438="kg",0.01,IF(L1438="q",1,IF(L1438="l",0.01*VLOOKUP(EVID_HNOJENI!N1438,HNOJIVA_ALL!$A$2:$AE$3303,31,FALSE),"CHYBA")))),2)</f>
        <v>#N/A</v>
      </c>
      <c r="U1438" s="51" t="e">
        <f>ROUND(VLOOKUP(EVID_HNOJENI!N1438,HNOJIVA_ALL!$A$2:$Z$3303,20,FALSE)*K1438*IF(L1438="t",10,IF(L1438="kg",0.01,IF(L1438="q",1,IF(L1438="l",0.01*VLOOKUP(EVID_HNOJENI!N1438,HNOJIVA_ALL!$A$2:$AE$3303,31,FALSE),"CHYBA")))),2)</f>
        <v>#N/A</v>
      </c>
    </row>
    <row r="1439" spans="1:21" x14ac:dyDescent="0.2">
      <c r="A1439" s="32"/>
      <c r="B1439" s="45" t="e">
        <f>VLOOKUP($A1439,EVID_OSEVU!$A$1:$M$4972,2,FALSE)</f>
        <v>#N/A</v>
      </c>
      <c r="C1439" s="45" t="e">
        <f>VLOOKUP($A1439,EVID_OSEVU!$A$1:$M$4972,3,FALSE)</f>
        <v>#N/A</v>
      </c>
      <c r="D1439" s="45" t="e">
        <f>VLOOKUP($A1439,EVID_OSEVU!$A$1:$M$4972,4,FALSE)</f>
        <v>#N/A</v>
      </c>
      <c r="E1439" s="45" t="e">
        <f>VLOOKUP($A1439,EVID_OSEVU!$A$1:$M$4972,7,FALSE)</f>
        <v>#N/A</v>
      </c>
      <c r="F1439" s="45" t="e">
        <f>VLOOKUP($A1439,EVID_OSEVU!$A$1:$M$4972,8,FALSE)</f>
        <v>#N/A</v>
      </c>
      <c r="G1439" s="45" t="e">
        <f>VLOOKUP($A1439,EVID_OSEVU!$A$1:$M$4972,11,FALSE)</f>
        <v>#N/A</v>
      </c>
      <c r="H1439" s="35"/>
      <c r="I1439" s="48"/>
      <c r="J1439" s="33" t="e">
        <f>VLOOKUP($A1439,EVID_OSEVU!$A$1:$M$4972,11,FALSE)</f>
        <v>#N/A</v>
      </c>
      <c r="K1439" s="39"/>
      <c r="L1439" s="49"/>
      <c r="M1439" s="89" t="e">
        <f t="shared" si="22"/>
        <v>#N/A</v>
      </c>
      <c r="N1439" s="50"/>
      <c r="O1439" s="37" t="e">
        <f>VLOOKUP(EVID_HNOJENI!N1439,HNOJIVA_ALL!$A$2:$Z$3303,4,FALSE)</f>
        <v>#N/A</v>
      </c>
      <c r="P1439" s="51" t="e">
        <f>ROUND(VLOOKUP(EVID_HNOJENI!N1439,HNOJIVA_ALL!$A$2:$Z$3303,14,FALSE)*K1439*IF(L1439="t",10,IF(L1439="kg",0.01,IF(L1439="q",1,IF(L1439="l",0.01*VLOOKUP(EVID_HNOJENI!N1439,HNOJIVA_ALL!$A$2:$AE$3303,31,FALSE),"CHYBA")))),2)</f>
        <v>#N/A</v>
      </c>
      <c r="Q1439" s="51" t="e">
        <f>ROUND(VLOOKUP(EVID_HNOJENI!N1439,HNOJIVA_ALL!$A$2:$Z$3303,15,FALSE)*K1439*IF(L1439="t",10,IF(L1439="kg",0.01,IF(L1439="q",1,IF(L1439="l",0.01*VLOOKUP(EVID_HNOJENI!N1439,HNOJIVA_ALL!$A$2:$AE$3303,31,FALSE),"CHYBA")))),2)</f>
        <v>#N/A</v>
      </c>
      <c r="R1439" s="51" t="e">
        <f>ROUND(VLOOKUP(EVID_HNOJENI!N1439,HNOJIVA_ALL!$A$2:$Z$3303,16,FALSE)*K1439*IF(L1439="t",10,IF(L1439="kg",0.01,IF(L1439="q",1,IF(L1439="l",0.01*VLOOKUP(EVID_HNOJENI!N1439,HNOJIVA_ALL!$A$2:$AE$3303,31,FALSE),"CHYBA")))),2)</f>
        <v>#N/A</v>
      </c>
      <c r="S1439" s="51" t="e">
        <f>ROUND(VLOOKUP(EVID_HNOJENI!N1439,HNOJIVA_ALL!$A$2:$Z$3303,18,FALSE)*K1439*IF(L1439="t",10,IF(L1439="kg",0.01,IF(L1439="q",1,IF(L1439="l",0.01*VLOOKUP(EVID_HNOJENI!N1439,HNOJIVA_ALL!$A$2:$AE$3303,31,FALSE),"CHYBA")))),2)</f>
        <v>#N/A</v>
      </c>
      <c r="T1439" s="51" t="e">
        <f>ROUND(VLOOKUP(EVID_HNOJENI!N1439,HNOJIVA_ALL!$A$2:$Z$3303,17,FALSE)*K1439*IF(L1439="t",10,IF(L1439="kg",0.01,IF(L1439="q",1,IF(L1439="l",0.01*VLOOKUP(EVID_HNOJENI!N1439,HNOJIVA_ALL!$A$2:$AE$3303,31,FALSE),"CHYBA")))),2)</f>
        <v>#N/A</v>
      </c>
      <c r="U1439" s="51" t="e">
        <f>ROUND(VLOOKUP(EVID_HNOJENI!N1439,HNOJIVA_ALL!$A$2:$Z$3303,20,FALSE)*K1439*IF(L1439="t",10,IF(L1439="kg",0.01,IF(L1439="q",1,IF(L1439="l",0.01*VLOOKUP(EVID_HNOJENI!N1439,HNOJIVA_ALL!$A$2:$AE$3303,31,FALSE),"CHYBA")))),2)</f>
        <v>#N/A</v>
      </c>
    </row>
    <row r="1440" spans="1:21" x14ac:dyDescent="0.2">
      <c r="A1440" s="32"/>
      <c r="B1440" s="45" t="e">
        <f>VLOOKUP($A1440,EVID_OSEVU!$A$1:$M$4972,2,FALSE)</f>
        <v>#N/A</v>
      </c>
      <c r="C1440" s="45" t="e">
        <f>VLOOKUP($A1440,EVID_OSEVU!$A$1:$M$4972,3,FALSE)</f>
        <v>#N/A</v>
      </c>
      <c r="D1440" s="45" t="e">
        <f>VLOOKUP($A1440,EVID_OSEVU!$A$1:$M$4972,4,FALSE)</f>
        <v>#N/A</v>
      </c>
      <c r="E1440" s="45" t="e">
        <f>VLOOKUP($A1440,EVID_OSEVU!$A$1:$M$4972,7,FALSE)</f>
        <v>#N/A</v>
      </c>
      <c r="F1440" s="45" t="e">
        <f>VLOOKUP($A1440,EVID_OSEVU!$A$1:$M$4972,8,FALSE)</f>
        <v>#N/A</v>
      </c>
      <c r="G1440" s="45" t="e">
        <f>VLOOKUP($A1440,EVID_OSEVU!$A$1:$M$4972,11,FALSE)</f>
        <v>#N/A</v>
      </c>
      <c r="H1440" s="35"/>
      <c r="I1440" s="48"/>
      <c r="J1440" s="33" t="e">
        <f>VLOOKUP($A1440,EVID_OSEVU!$A$1:$M$4972,11,FALSE)</f>
        <v>#N/A</v>
      </c>
      <c r="K1440" s="39"/>
      <c r="L1440" s="49"/>
      <c r="M1440" s="89" t="e">
        <f t="shared" si="22"/>
        <v>#N/A</v>
      </c>
      <c r="N1440" s="50"/>
      <c r="O1440" s="37" t="e">
        <f>VLOOKUP(EVID_HNOJENI!N1440,HNOJIVA_ALL!$A$2:$Z$3303,4,FALSE)</f>
        <v>#N/A</v>
      </c>
      <c r="P1440" s="51" t="e">
        <f>ROUND(VLOOKUP(EVID_HNOJENI!N1440,HNOJIVA_ALL!$A$2:$Z$3303,14,FALSE)*K1440*IF(L1440="t",10,IF(L1440="kg",0.01,IF(L1440="q",1,IF(L1440="l",0.01*VLOOKUP(EVID_HNOJENI!N1440,HNOJIVA_ALL!$A$2:$AE$3303,31,FALSE),"CHYBA")))),2)</f>
        <v>#N/A</v>
      </c>
      <c r="Q1440" s="51" t="e">
        <f>ROUND(VLOOKUP(EVID_HNOJENI!N1440,HNOJIVA_ALL!$A$2:$Z$3303,15,FALSE)*K1440*IF(L1440="t",10,IF(L1440="kg",0.01,IF(L1440="q",1,IF(L1440="l",0.01*VLOOKUP(EVID_HNOJENI!N1440,HNOJIVA_ALL!$A$2:$AE$3303,31,FALSE),"CHYBA")))),2)</f>
        <v>#N/A</v>
      </c>
      <c r="R1440" s="51" t="e">
        <f>ROUND(VLOOKUP(EVID_HNOJENI!N1440,HNOJIVA_ALL!$A$2:$Z$3303,16,FALSE)*K1440*IF(L1440="t",10,IF(L1440="kg",0.01,IF(L1440="q",1,IF(L1440="l",0.01*VLOOKUP(EVID_HNOJENI!N1440,HNOJIVA_ALL!$A$2:$AE$3303,31,FALSE),"CHYBA")))),2)</f>
        <v>#N/A</v>
      </c>
      <c r="S1440" s="51" t="e">
        <f>ROUND(VLOOKUP(EVID_HNOJENI!N1440,HNOJIVA_ALL!$A$2:$Z$3303,18,FALSE)*K1440*IF(L1440="t",10,IF(L1440="kg",0.01,IF(L1440="q",1,IF(L1440="l",0.01*VLOOKUP(EVID_HNOJENI!N1440,HNOJIVA_ALL!$A$2:$AE$3303,31,FALSE),"CHYBA")))),2)</f>
        <v>#N/A</v>
      </c>
      <c r="T1440" s="51" t="e">
        <f>ROUND(VLOOKUP(EVID_HNOJENI!N1440,HNOJIVA_ALL!$A$2:$Z$3303,17,FALSE)*K1440*IF(L1440="t",10,IF(L1440="kg",0.01,IF(L1440="q",1,IF(L1440="l",0.01*VLOOKUP(EVID_HNOJENI!N1440,HNOJIVA_ALL!$A$2:$AE$3303,31,FALSE),"CHYBA")))),2)</f>
        <v>#N/A</v>
      </c>
      <c r="U1440" s="51" t="e">
        <f>ROUND(VLOOKUP(EVID_HNOJENI!N1440,HNOJIVA_ALL!$A$2:$Z$3303,20,FALSE)*K1440*IF(L1440="t",10,IF(L1440="kg",0.01,IF(L1440="q",1,IF(L1440="l",0.01*VLOOKUP(EVID_HNOJENI!N1440,HNOJIVA_ALL!$A$2:$AE$3303,31,FALSE),"CHYBA")))),2)</f>
        <v>#N/A</v>
      </c>
    </row>
    <row r="1441" spans="1:21" x14ac:dyDescent="0.2">
      <c r="A1441" s="32"/>
      <c r="B1441" s="45" t="e">
        <f>VLOOKUP($A1441,EVID_OSEVU!$A$1:$M$4972,2,FALSE)</f>
        <v>#N/A</v>
      </c>
      <c r="C1441" s="45" t="e">
        <f>VLOOKUP($A1441,EVID_OSEVU!$A$1:$M$4972,3,FALSE)</f>
        <v>#N/A</v>
      </c>
      <c r="D1441" s="45" t="e">
        <f>VLOOKUP($A1441,EVID_OSEVU!$A$1:$M$4972,4,FALSE)</f>
        <v>#N/A</v>
      </c>
      <c r="E1441" s="45" t="e">
        <f>VLOOKUP($A1441,EVID_OSEVU!$A$1:$M$4972,7,FALSE)</f>
        <v>#N/A</v>
      </c>
      <c r="F1441" s="45" t="e">
        <f>VLOOKUP($A1441,EVID_OSEVU!$A$1:$M$4972,8,FALSE)</f>
        <v>#N/A</v>
      </c>
      <c r="G1441" s="45" t="e">
        <f>VLOOKUP($A1441,EVID_OSEVU!$A$1:$M$4972,11,FALSE)</f>
        <v>#N/A</v>
      </c>
      <c r="H1441" s="35"/>
      <c r="I1441" s="48"/>
      <c r="J1441" s="33" t="e">
        <f>VLOOKUP($A1441,EVID_OSEVU!$A$1:$M$4972,11,FALSE)</f>
        <v>#N/A</v>
      </c>
      <c r="K1441" s="39"/>
      <c r="L1441" s="49"/>
      <c r="M1441" s="89" t="e">
        <f t="shared" si="22"/>
        <v>#N/A</v>
      </c>
      <c r="N1441" s="50"/>
      <c r="O1441" s="37" t="e">
        <f>VLOOKUP(EVID_HNOJENI!N1441,HNOJIVA_ALL!$A$2:$Z$3303,4,FALSE)</f>
        <v>#N/A</v>
      </c>
      <c r="P1441" s="51" t="e">
        <f>ROUND(VLOOKUP(EVID_HNOJENI!N1441,HNOJIVA_ALL!$A$2:$Z$3303,14,FALSE)*K1441*IF(L1441="t",10,IF(L1441="kg",0.01,IF(L1441="q",1,IF(L1441="l",0.01*VLOOKUP(EVID_HNOJENI!N1441,HNOJIVA_ALL!$A$2:$AE$3303,31,FALSE),"CHYBA")))),2)</f>
        <v>#N/A</v>
      </c>
      <c r="Q1441" s="51" t="e">
        <f>ROUND(VLOOKUP(EVID_HNOJENI!N1441,HNOJIVA_ALL!$A$2:$Z$3303,15,FALSE)*K1441*IF(L1441="t",10,IF(L1441="kg",0.01,IF(L1441="q",1,IF(L1441="l",0.01*VLOOKUP(EVID_HNOJENI!N1441,HNOJIVA_ALL!$A$2:$AE$3303,31,FALSE),"CHYBA")))),2)</f>
        <v>#N/A</v>
      </c>
      <c r="R1441" s="51" t="e">
        <f>ROUND(VLOOKUP(EVID_HNOJENI!N1441,HNOJIVA_ALL!$A$2:$Z$3303,16,FALSE)*K1441*IF(L1441="t",10,IF(L1441="kg",0.01,IF(L1441="q",1,IF(L1441="l",0.01*VLOOKUP(EVID_HNOJENI!N1441,HNOJIVA_ALL!$A$2:$AE$3303,31,FALSE),"CHYBA")))),2)</f>
        <v>#N/A</v>
      </c>
      <c r="S1441" s="51" t="e">
        <f>ROUND(VLOOKUP(EVID_HNOJENI!N1441,HNOJIVA_ALL!$A$2:$Z$3303,18,FALSE)*K1441*IF(L1441="t",10,IF(L1441="kg",0.01,IF(L1441="q",1,IF(L1441="l",0.01*VLOOKUP(EVID_HNOJENI!N1441,HNOJIVA_ALL!$A$2:$AE$3303,31,FALSE),"CHYBA")))),2)</f>
        <v>#N/A</v>
      </c>
      <c r="T1441" s="51" t="e">
        <f>ROUND(VLOOKUP(EVID_HNOJENI!N1441,HNOJIVA_ALL!$A$2:$Z$3303,17,FALSE)*K1441*IF(L1441="t",10,IF(L1441="kg",0.01,IF(L1441="q",1,IF(L1441="l",0.01*VLOOKUP(EVID_HNOJENI!N1441,HNOJIVA_ALL!$A$2:$AE$3303,31,FALSE),"CHYBA")))),2)</f>
        <v>#N/A</v>
      </c>
      <c r="U1441" s="51" t="e">
        <f>ROUND(VLOOKUP(EVID_HNOJENI!N1441,HNOJIVA_ALL!$A$2:$Z$3303,20,FALSE)*K1441*IF(L1441="t",10,IF(L1441="kg",0.01,IF(L1441="q",1,IF(L1441="l",0.01*VLOOKUP(EVID_HNOJENI!N1441,HNOJIVA_ALL!$A$2:$AE$3303,31,FALSE),"CHYBA")))),2)</f>
        <v>#N/A</v>
      </c>
    </row>
    <row r="1442" spans="1:21" x14ac:dyDescent="0.2">
      <c r="A1442" s="32"/>
      <c r="B1442" s="45" t="e">
        <f>VLOOKUP($A1442,EVID_OSEVU!$A$1:$M$4972,2,FALSE)</f>
        <v>#N/A</v>
      </c>
      <c r="C1442" s="45" t="e">
        <f>VLOOKUP($A1442,EVID_OSEVU!$A$1:$M$4972,3,FALSE)</f>
        <v>#N/A</v>
      </c>
      <c r="D1442" s="45" t="e">
        <f>VLOOKUP($A1442,EVID_OSEVU!$A$1:$M$4972,4,FALSE)</f>
        <v>#N/A</v>
      </c>
      <c r="E1442" s="45" t="e">
        <f>VLOOKUP($A1442,EVID_OSEVU!$A$1:$M$4972,7,FALSE)</f>
        <v>#N/A</v>
      </c>
      <c r="F1442" s="45" t="e">
        <f>VLOOKUP($A1442,EVID_OSEVU!$A$1:$M$4972,8,FALSE)</f>
        <v>#N/A</v>
      </c>
      <c r="G1442" s="45" t="e">
        <f>VLOOKUP($A1442,EVID_OSEVU!$A$1:$M$4972,11,FALSE)</f>
        <v>#N/A</v>
      </c>
      <c r="H1442" s="35"/>
      <c r="I1442" s="48"/>
      <c r="J1442" s="33" t="e">
        <f>VLOOKUP($A1442,EVID_OSEVU!$A$1:$M$4972,11,FALSE)</f>
        <v>#N/A</v>
      </c>
      <c r="K1442" s="39"/>
      <c r="L1442" s="49"/>
      <c r="M1442" s="89" t="e">
        <f t="shared" si="22"/>
        <v>#N/A</v>
      </c>
      <c r="N1442" s="50"/>
      <c r="O1442" s="37" t="e">
        <f>VLOOKUP(EVID_HNOJENI!N1442,HNOJIVA_ALL!$A$2:$Z$3303,4,FALSE)</f>
        <v>#N/A</v>
      </c>
      <c r="P1442" s="51" t="e">
        <f>ROUND(VLOOKUP(EVID_HNOJENI!N1442,HNOJIVA_ALL!$A$2:$Z$3303,14,FALSE)*K1442*IF(L1442="t",10,IF(L1442="kg",0.01,IF(L1442="q",1,IF(L1442="l",0.01*VLOOKUP(EVID_HNOJENI!N1442,HNOJIVA_ALL!$A$2:$AE$3303,31,FALSE),"CHYBA")))),2)</f>
        <v>#N/A</v>
      </c>
      <c r="Q1442" s="51" t="e">
        <f>ROUND(VLOOKUP(EVID_HNOJENI!N1442,HNOJIVA_ALL!$A$2:$Z$3303,15,FALSE)*K1442*IF(L1442="t",10,IF(L1442="kg",0.01,IF(L1442="q",1,IF(L1442="l",0.01*VLOOKUP(EVID_HNOJENI!N1442,HNOJIVA_ALL!$A$2:$AE$3303,31,FALSE),"CHYBA")))),2)</f>
        <v>#N/A</v>
      </c>
      <c r="R1442" s="51" t="e">
        <f>ROUND(VLOOKUP(EVID_HNOJENI!N1442,HNOJIVA_ALL!$A$2:$Z$3303,16,FALSE)*K1442*IF(L1442="t",10,IF(L1442="kg",0.01,IF(L1442="q",1,IF(L1442="l",0.01*VLOOKUP(EVID_HNOJENI!N1442,HNOJIVA_ALL!$A$2:$AE$3303,31,FALSE),"CHYBA")))),2)</f>
        <v>#N/A</v>
      </c>
      <c r="S1442" s="51" t="e">
        <f>ROUND(VLOOKUP(EVID_HNOJENI!N1442,HNOJIVA_ALL!$A$2:$Z$3303,18,FALSE)*K1442*IF(L1442="t",10,IF(L1442="kg",0.01,IF(L1442="q",1,IF(L1442="l",0.01*VLOOKUP(EVID_HNOJENI!N1442,HNOJIVA_ALL!$A$2:$AE$3303,31,FALSE),"CHYBA")))),2)</f>
        <v>#N/A</v>
      </c>
      <c r="T1442" s="51" t="e">
        <f>ROUND(VLOOKUP(EVID_HNOJENI!N1442,HNOJIVA_ALL!$A$2:$Z$3303,17,FALSE)*K1442*IF(L1442="t",10,IF(L1442="kg",0.01,IF(L1442="q",1,IF(L1442="l",0.01*VLOOKUP(EVID_HNOJENI!N1442,HNOJIVA_ALL!$A$2:$AE$3303,31,FALSE),"CHYBA")))),2)</f>
        <v>#N/A</v>
      </c>
      <c r="U1442" s="51" t="e">
        <f>ROUND(VLOOKUP(EVID_HNOJENI!N1442,HNOJIVA_ALL!$A$2:$Z$3303,20,FALSE)*K1442*IF(L1442="t",10,IF(L1442="kg",0.01,IF(L1442="q",1,IF(L1442="l",0.01*VLOOKUP(EVID_HNOJENI!N1442,HNOJIVA_ALL!$A$2:$AE$3303,31,FALSE),"CHYBA")))),2)</f>
        <v>#N/A</v>
      </c>
    </row>
    <row r="1443" spans="1:21" x14ac:dyDescent="0.2">
      <c r="A1443" s="32"/>
      <c r="B1443" s="45" t="e">
        <f>VLOOKUP($A1443,EVID_OSEVU!$A$1:$M$4972,2,FALSE)</f>
        <v>#N/A</v>
      </c>
      <c r="C1443" s="45" t="e">
        <f>VLOOKUP($A1443,EVID_OSEVU!$A$1:$M$4972,3,FALSE)</f>
        <v>#N/A</v>
      </c>
      <c r="D1443" s="45" t="e">
        <f>VLOOKUP($A1443,EVID_OSEVU!$A$1:$M$4972,4,FALSE)</f>
        <v>#N/A</v>
      </c>
      <c r="E1443" s="45" t="e">
        <f>VLOOKUP($A1443,EVID_OSEVU!$A$1:$M$4972,7,FALSE)</f>
        <v>#N/A</v>
      </c>
      <c r="F1443" s="45" t="e">
        <f>VLOOKUP($A1443,EVID_OSEVU!$A$1:$M$4972,8,FALSE)</f>
        <v>#N/A</v>
      </c>
      <c r="G1443" s="45" t="e">
        <f>VLOOKUP($A1443,EVID_OSEVU!$A$1:$M$4972,11,FALSE)</f>
        <v>#N/A</v>
      </c>
      <c r="H1443" s="35"/>
      <c r="I1443" s="48"/>
      <c r="J1443" s="33" t="e">
        <f>VLOOKUP($A1443,EVID_OSEVU!$A$1:$M$4972,11,FALSE)</f>
        <v>#N/A</v>
      </c>
      <c r="K1443" s="39"/>
      <c r="L1443" s="49"/>
      <c r="M1443" s="89" t="e">
        <f t="shared" si="22"/>
        <v>#N/A</v>
      </c>
      <c r="N1443" s="50"/>
      <c r="O1443" s="37" t="e">
        <f>VLOOKUP(EVID_HNOJENI!N1443,HNOJIVA_ALL!$A$2:$Z$3303,4,FALSE)</f>
        <v>#N/A</v>
      </c>
      <c r="P1443" s="51" t="e">
        <f>ROUND(VLOOKUP(EVID_HNOJENI!N1443,HNOJIVA_ALL!$A$2:$Z$3303,14,FALSE)*K1443*IF(L1443="t",10,IF(L1443="kg",0.01,IF(L1443="q",1,IF(L1443="l",0.01*VLOOKUP(EVID_HNOJENI!N1443,HNOJIVA_ALL!$A$2:$AE$3303,31,FALSE),"CHYBA")))),2)</f>
        <v>#N/A</v>
      </c>
      <c r="Q1443" s="51" t="e">
        <f>ROUND(VLOOKUP(EVID_HNOJENI!N1443,HNOJIVA_ALL!$A$2:$Z$3303,15,FALSE)*K1443*IF(L1443="t",10,IF(L1443="kg",0.01,IF(L1443="q",1,IF(L1443="l",0.01*VLOOKUP(EVID_HNOJENI!N1443,HNOJIVA_ALL!$A$2:$AE$3303,31,FALSE),"CHYBA")))),2)</f>
        <v>#N/A</v>
      </c>
      <c r="R1443" s="51" t="e">
        <f>ROUND(VLOOKUP(EVID_HNOJENI!N1443,HNOJIVA_ALL!$A$2:$Z$3303,16,FALSE)*K1443*IF(L1443="t",10,IF(L1443="kg",0.01,IF(L1443="q",1,IF(L1443="l",0.01*VLOOKUP(EVID_HNOJENI!N1443,HNOJIVA_ALL!$A$2:$AE$3303,31,FALSE),"CHYBA")))),2)</f>
        <v>#N/A</v>
      </c>
      <c r="S1443" s="51" t="e">
        <f>ROUND(VLOOKUP(EVID_HNOJENI!N1443,HNOJIVA_ALL!$A$2:$Z$3303,18,FALSE)*K1443*IF(L1443="t",10,IF(L1443="kg",0.01,IF(L1443="q",1,IF(L1443="l",0.01*VLOOKUP(EVID_HNOJENI!N1443,HNOJIVA_ALL!$A$2:$AE$3303,31,FALSE),"CHYBA")))),2)</f>
        <v>#N/A</v>
      </c>
      <c r="T1443" s="51" t="e">
        <f>ROUND(VLOOKUP(EVID_HNOJENI!N1443,HNOJIVA_ALL!$A$2:$Z$3303,17,FALSE)*K1443*IF(L1443="t",10,IF(L1443="kg",0.01,IF(L1443="q",1,IF(L1443="l",0.01*VLOOKUP(EVID_HNOJENI!N1443,HNOJIVA_ALL!$A$2:$AE$3303,31,FALSE),"CHYBA")))),2)</f>
        <v>#N/A</v>
      </c>
      <c r="U1443" s="51" t="e">
        <f>ROUND(VLOOKUP(EVID_HNOJENI!N1443,HNOJIVA_ALL!$A$2:$Z$3303,20,FALSE)*K1443*IF(L1443="t",10,IF(L1443="kg",0.01,IF(L1443="q",1,IF(L1443="l",0.01*VLOOKUP(EVID_HNOJENI!N1443,HNOJIVA_ALL!$A$2:$AE$3303,31,FALSE),"CHYBA")))),2)</f>
        <v>#N/A</v>
      </c>
    </row>
    <row r="1444" spans="1:21" x14ac:dyDescent="0.2">
      <c r="A1444" s="32"/>
      <c r="B1444" s="45" t="e">
        <f>VLOOKUP($A1444,EVID_OSEVU!$A$1:$M$4972,2,FALSE)</f>
        <v>#N/A</v>
      </c>
      <c r="C1444" s="45" t="e">
        <f>VLOOKUP($A1444,EVID_OSEVU!$A$1:$M$4972,3,FALSE)</f>
        <v>#N/A</v>
      </c>
      <c r="D1444" s="45" t="e">
        <f>VLOOKUP($A1444,EVID_OSEVU!$A$1:$M$4972,4,FALSE)</f>
        <v>#N/A</v>
      </c>
      <c r="E1444" s="45" t="e">
        <f>VLOOKUP($A1444,EVID_OSEVU!$A$1:$M$4972,7,FALSE)</f>
        <v>#N/A</v>
      </c>
      <c r="F1444" s="45" t="e">
        <f>VLOOKUP($A1444,EVID_OSEVU!$A$1:$M$4972,8,FALSE)</f>
        <v>#N/A</v>
      </c>
      <c r="G1444" s="45" t="e">
        <f>VLOOKUP($A1444,EVID_OSEVU!$A$1:$M$4972,11,FALSE)</f>
        <v>#N/A</v>
      </c>
      <c r="H1444" s="35"/>
      <c r="I1444" s="48"/>
      <c r="J1444" s="33" t="e">
        <f>VLOOKUP($A1444,EVID_OSEVU!$A$1:$M$4972,11,FALSE)</f>
        <v>#N/A</v>
      </c>
      <c r="K1444" s="39"/>
      <c r="L1444" s="49"/>
      <c r="M1444" s="89" t="e">
        <f t="shared" si="22"/>
        <v>#N/A</v>
      </c>
      <c r="N1444" s="50"/>
      <c r="O1444" s="37" t="e">
        <f>VLOOKUP(EVID_HNOJENI!N1444,HNOJIVA_ALL!$A$2:$Z$3303,4,FALSE)</f>
        <v>#N/A</v>
      </c>
      <c r="P1444" s="51" t="e">
        <f>ROUND(VLOOKUP(EVID_HNOJENI!N1444,HNOJIVA_ALL!$A$2:$Z$3303,14,FALSE)*K1444*IF(L1444="t",10,IF(L1444="kg",0.01,IF(L1444="q",1,IF(L1444="l",0.01*VLOOKUP(EVID_HNOJENI!N1444,HNOJIVA_ALL!$A$2:$AE$3303,31,FALSE),"CHYBA")))),2)</f>
        <v>#N/A</v>
      </c>
      <c r="Q1444" s="51" t="e">
        <f>ROUND(VLOOKUP(EVID_HNOJENI!N1444,HNOJIVA_ALL!$A$2:$Z$3303,15,FALSE)*K1444*IF(L1444="t",10,IF(L1444="kg",0.01,IF(L1444="q",1,IF(L1444="l",0.01*VLOOKUP(EVID_HNOJENI!N1444,HNOJIVA_ALL!$A$2:$AE$3303,31,FALSE),"CHYBA")))),2)</f>
        <v>#N/A</v>
      </c>
      <c r="R1444" s="51" t="e">
        <f>ROUND(VLOOKUP(EVID_HNOJENI!N1444,HNOJIVA_ALL!$A$2:$Z$3303,16,FALSE)*K1444*IF(L1444="t",10,IF(L1444="kg",0.01,IF(L1444="q",1,IF(L1444="l",0.01*VLOOKUP(EVID_HNOJENI!N1444,HNOJIVA_ALL!$A$2:$AE$3303,31,FALSE),"CHYBA")))),2)</f>
        <v>#N/A</v>
      </c>
      <c r="S1444" s="51" t="e">
        <f>ROUND(VLOOKUP(EVID_HNOJENI!N1444,HNOJIVA_ALL!$A$2:$Z$3303,18,FALSE)*K1444*IF(L1444="t",10,IF(L1444="kg",0.01,IF(L1444="q",1,IF(L1444="l",0.01*VLOOKUP(EVID_HNOJENI!N1444,HNOJIVA_ALL!$A$2:$AE$3303,31,FALSE),"CHYBA")))),2)</f>
        <v>#N/A</v>
      </c>
      <c r="T1444" s="51" t="e">
        <f>ROUND(VLOOKUP(EVID_HNOJENI!N1444,HNOJIVA_ALL!$A$2:$Z$3303,17,FALSE)*K1444*IF(L1444="t",10,IF(L1444="kg",0.01,IF(L1444="q",1,IF(L1444="l",0.01*VLOOKUP(EVID_HNOJENI!N1444,HNOJIVA_ALL!$A$2:$AE$3303,31,FALSE),"CHYBA")))),2)</f>
        <v>#N/A</v>
      </c>
      <c r="U1444" s="51" t="e">
        <f>ROUND(VLOOKUP(EVID_HNOJENI!N1444,HNOJIVA_ALL!$A$2:$Z$3303,20,FALSE)*K1444*IF(L1444="t",10,IF(L1444="kg",0.01,IF(L1444="q",1,IF(L1444="l",0.01*VLOOKUP(EVID_HNOJENI!N1444,HNOJIVA_ALL!$A$2:$AE$3303,31,FALSE),"CHYBA")))),2)</f>
        <v>#N/A</v>
      </c>
    </row>
    <row r="1445" spans="1:21" x14ac:dyDescent="0.2">
      <c r="A1445" s="32"/>
      <c r="B1445" s="45" t="e">
        <f>VLOOKUP($A1445,EVID_OSEVU!$A$1:$M$4972,2,FALSE)</f>
        <v>#N/A</v>
      </c>
      <c r="C1445" s="45" t="e">
        <f>VLOOKUP($A1445,EVID_OSEVU!$A$1:$M$4972,3,FALSE)</f>
        <v>#N/A</v>
      </c>
      <c r="D1445" s="45" t="e">
        <f>VLOOKUP($A1445,EVID_OSEVU!$A$1:$M$4972,4,FALSE)</f>
        <v>#N/A</v>
      </c>
      <c r="E1445" s="45" t="e">
        <f>VLOOKUP($A1445,EVID_OSEVU!$A$1:$M$4972,7,FALSE)</f>
        <v>#N/A</v>
      </c>
      <c r="F1445" s="45" t="e">
        <f>VLOOKUP($A1445,EVID_OSEVU!$A$1:$M$4972,8,FALSE)</f>
        <v>#N/A</v>
      </c>
      <c r="G1445" s="45" t="e">
        <f>VLOOKUP($A1445,EVID_OSEVU!$A$1:$M$4972,11,FALSE)</f>
        <v>#N/A</v>
      </c>
      <c r="H1445" s="35"/>
      <c r="I1445" s="48"/>
      <c r="J1445" s="33" t="e">
        <f>VLOOKUP($A1445,EVID_OSEVU!$A$1:$M$4972,11,FALSE)</f>
        <v>#N/A</v>
      </c>
      <c r="K1445" s="39"/>
      <c r="L1445" s="49"/>
      <c r="M1445" s="89" t="e">
        <f t="shared" si="22"/>
        <v>#N/A</v>
      </c>
      <c r="N1445" s="50"/>
      <c r="O1445" s="37" t="e">
        <f>VLOOKUP(EVID_HNOJENI!N1445,HNOJIVA_ALL!$A$2:$Z$3303,4,FALSE)</f>
        <v>#N/A</v>
      </c>
      <c r="P1445" s="51" t="e">
        <f>ROUND(VLOOKUP(EVID_HNOJENI!N1445,HNOJIVA_ALL!$A$2:$Z$3303,14,FALSE)*K1445*IF(L1445="t",10,IF(L1445="kg",0.01,IF(L1445="q",1,IF(L1445="l",0.01*VLOOKUP(EVID_HNOJENI!N1445,HNOJIVA_ALL!$A$2:$AE$3303,31,FALSE),"CHYBA")))),2)</f>
        <v>#N/A</v>
      </c>
      <c r="Q1445" s="51" t="e">
        <f>ROUND(VLOOKUP(EVID_HNOJENI!N1445,HNOJIVA_ALL!$A$2:$Z$3303,15,FALSE)*K1445*IF(L1445="t",10,IF(L1445="kg",0.01,IF(L1445="q",1,IF(L1445="l",0.01*VLOOKUP(EVID_HNOJENI!N1445,HNOJIVA_ALL!$A$2:$AE$3303,31,FALSE),"CHYBA")))),2)</f>
        <v>#N/A</v>
      </c>
      <c r="R1445" s="51" t="e">
        <f>ROUND(VLOOKUP(EVID_HNOJENI!N1445,HNOJIVA_ALL!$A$2:$Z$3303,16,FALSE)*K1445*IF(L1445="t",10,IF(L1445="kg",0.01,IF(L1445="q",1,IF(L1445="l",0.01*VLOOKUP(EVID_HNOJENI!N1445,HNOJIVA_ALL!$A$2:$AE$3303,31,FALSE),"CHYBA")))),2)</f>
        <v>#N/A</v>
      </c>
      <c r="S1445" s="51" t="e">
        <f>ROUND(VLOOKUP(EVID_HNOJENI!N1445,HNOJIVA_ALL!$A$2:$Z$3303,18,FALSE)*K1445*IF(L1445="t",10,IF(L1445="kg",0.01,IF(L1445="q",1,IF(L1445="l",0.01*VLOOKUP(EVID_HNOJENI!N1445,HNOJIVA_ALL!$A$2:$AE$3303,31,FALSE),"CHYBA")))),2)</f>
        <v>#N/A</v>
      </c>
      <c r="T1445" s="51" t="e">
        <f>ROUND(VLOOKUP(EVID_HNOJENI!N1445,HNOJIVA_ALL!$A$2:$Z$3303,17,FALSE)*K1445*IF(L1445="t",10,IF(L1445="kg",0.01,IF(L1445="q",1,IF(L1445="l",0.01*VLOOKUP(EVID_HNOJENI!N1445,HNOJIVA_ALL!$A$2:$AE$3303,31,FALSE),"CHYBA")))),2)</f>
        <v>#N/A</v>
      </c>
      <c r="U1445" s="51" t="e">
        <f>ROUND(VLOOKUP(EVID_HNOJENI!N1445,HNOJIVA_ALL!$A$2:$Z$3303,20,FALSE)*K1445*IF(L1445="t",10,IF(L1445="kg",0.01,IF(L1445="q",1,IF(L1445="l",0.01*VLOOKUP(EVID_HNOJENI!N1445,HNOJIVA_ALL!$A$2:$AE$3303,31,FALSE),"CHYBA")))),2)</f>
        <v>#N/A</v>
      </c>
    </row>
    <row r="1446" spans="1:21" x14ac:dyDescent="0.2">
      <c r="A1446" s="32"/>
      <c r="B1446" s="45" t="e">
        <f>VLOOKUP($A1446,EVID_OSEVU!$A$1:$M$4972,2,FALSE)</f>
        <v>#N/A</v>
      </c>
      <c r="C1446" s="45" t="e">
        <f>VLOOKUP($A1446,EVID_OSEVU!$A$1:$M$4972,3,FALSE)</f>
        <v>#N/A</v>
      </c>
      <c r="D1446" s="45" t="e">
        <f>VLOOKUP($A1446,EVID_OSEVU!$A$1:$M$4972,4,FALSE)</f>
        <v>#N/A</v>
      </c>
      <c r="E1446" s="45" t="e">
        <f>VLOOKUP($A1446,EVID_OSEVU!$A$1:$M$4972,7,FALSE)</f>
        <v>#N/A</v>
      </c>
      <c r="F1446" s="45" t="e">
        <f>VLOOKUP($A1446,EVID_OSEVU!$A$1:$M$4972,8,FALSE)</f>
        <v>#N/A</v>
      </c>
      <c r="G1446" s="45" t="e">
        <f>VLOOKUP($A1446,EVID_OSEVU!$A$1:$M$4972,11,FALSE)</f>
        <v>#N/A</v>
      </c>
      <c r="H1446" s="35"/>
      <c r="I1446" s="48"/>
      <c r="J1446" s="33" t="e">
        <f>VLOOKUP($A1446,EVID_OSEVU!$A$1:$M$4972,11,FALSE)</f>
        <v>#N/A</v>
      </c>
      <c r="K1446" s="39"/>
      <c r="L1446" s="49"/>
      <c r="M1446" s="89" t="e">
        <f t="shared" si="22"/>
        <v>#N/A</v>
      </c>
      <c r="N1446" s="50"/>
      <c r="O1446" s="37" t="e">
        <f>VLOOKUP(EVID_HNOJENI!N1446,HNOJIVA_ALL!$A$2:$Z$3303,4,FALSE)</f>
        <v>#N/A</v>
      </c>
      <c r="P1446" s="51" t="e">
        <f>ROUND(VLOOKUP(EVID_HNOJENI!N1446,HNOJIVA_ALL!$A$2:$Z$3303,14,FALSE)*K1446*IF(L1446="t",10,IF(L1446="kg",0.01,IF(L1446="q",1,IF(L1446="l",0.01*VLOOKUP(EVID_HNOJENI!N1446,HNOJIVA_ALL!$A$2:$AE$3303,31,FALSE),"CHYBA")))),2)</f>
        <v>#N/A</v>
      </c>
      <c r="Q1446" s="51" t="e">
        <f>ROUND(VLOOKUP(EVID_HNOJENI!N1446,HNOJIVA_ALL!$A$2:$Z$3303,15,FALSE)*K1446*IF(L1446="t",10,IF(L1446="kg",0.01,IF(L1446="q",1,IF(L1446="l",0.01*VLOOKUP(EVID_HNOJENI!N1446,HNOJIVA_ALL!$A$2:$AE$3303,31,FALSE),"CHYBA")))),2)</f>
        <v>#N/A</v>
      </c>
      <c r="R1446" s="51" t="e">
        <f>ROUND(VLOOKUP(EVID_HNOJENI!N1446,HNOJIVA_ALL!$A$2:$Z$3303,16,FALSE)*K1446*IF(L1446="t",10,IF(L1446="kg",0.01,IF(L1446="q",1,IF(L1446="l",0.01*VLOOKUP(EVID_HNOJENI!N1446,HNOJIVA_ALL!$A$2:$AE$3303,31,FALSE),"CHYBA")))),2)</f>
        <v>#N/A</v>
      </c>
      <c r="S1446" s="51" t="e">
        <f>ROUND(VLOOKUP(EVID_HNOJENI!N1446,HNOJIVA_ALL!$A$2:$Z$3303,18,FALSE)*K1446*IF(L1446="t",10,IF(L1446="kg",0.01,IF(L1446="q",1,IF(L1446="l",0.01*VLOOKUP(EVID_HNOJENI!N1446,HNOJIVA_ALL!$A$2:$AE$3303,31,FALSE),"CHYBA")))),2)</f>
        <v>#N/A</v>
      </c>
      <c r="T1446" s="51" t="e">
        <f>ROUND(VLOOKUP(EVID_HNOJENI!N1446,HNOJIVA_ALL!$A$2:$Z$3303,17,FALSE)*K1446*IF(L1446="t",10,IF(L1446="kg",0.01,IF(L1446="q",1,IF(L1446="l",0.01*VLOOKUP(EVID_HNOJENI!N1446,HNOJIVA_ALL!$A$2:$AE$3303,31,FALSE),"CHYBA")))),2)</f>
        <v>#N/A</v>
      </c>
      <c r="U1446" s="51" t="e">
        <f>ROUND(VLOOKUP(EVID_HNOJENI!N1446,HNOJIVA_ALL!$A$2:$Z$3303,20,FALSE)*K1446*IF(L1446="t",10,IF(L1446="kg",0.01,IF(L1446="q",1,IF(L1446="l",0.01*VLOOKUP(EVID_HNOJENI!N1446,HNOJIVA_ALL!$A$2:$AE$3303,31,FALSE),"CHYBA")))),2)</f>
        <v>#N/A</v>
      </c>
    </row>
    <row r="1447" spans="1:21" x14ac:dyDescent="0.2">
      <c r="A1447" s="32"/>
      <c r="B1447" s="45" t="e">
        <f>VLOOKUP($A1447,EVID_OSEVU!$A$1:$M$4972,2,FALSE)</f>
        <v>#N/A</v>
      </c>
      <c r="C1447" s="45" t="e">
        <f>VLOOKUP($A1447,EVID_OSEVU!$A$1:$M$4972,3,FALSE)</f>
        <v>#N/A</v>
      </c>
      <c r="D1447" s="45" t="e">
        <f>VLOOKUP($A1447,EVID_OSEVU!$A$1:$M$4972,4,FALSE)</f>
        <v>#N/A</v>
      </c>
      <c r="E1447" s="45" t="e">
        <f>VLOOKUP($A1447,EVID_OSEVU!$A$1:$M$4972,7,FALSE)</f>
        <v>#N/A</v>
      </c>
      <c r="F1447" s="45" t="e">
        <f>VLOOKUP($A1447,EVID_OSEVU!$A$1:$M$4972,8,FALSE)</f>
        <v>#N/A</v>
      </c>
      <c r="G1447" s="45" t="e">
        <f>VLOOKUP($A1447,EVID_OSEVU!$A$1:$M$4972,11,FALSE)</f>
        <v>#N/A</v>
      </c>
      <c r="H1447" s="35"/>
      <c r="I1447" s="48"/>
      <c r="J1447" s="33" t="e">
        <f>VLOOKUP($A1447,EVID_OSEVU!$A$1:$M$4972,11,FALSE)</f>
        <v>#N/A</v>
      </c>
      <c r="K1447" s="39"/>
      <c r="L1447" s="49"/>
      <c r="M1447" s="89" t="e">
        <f t="shared" si="22"/>
        <v>#N/A</v>
      </c>
      <c r="N1447" s="50"/>
      <c r="O1447" s="37" t="e">
        <f>VLOOKUP(EVID_HNOJENI!N1447,HNOJIVA_ALL!$A$2:$Z$3303,4,FALSE)</f>
        <v>#N/A</v>
      </c>
      <c r="P1447" s="51" t="e">
        <f>ROUND(VLOOKUP(EVID_HNOJENI!N1447,HNOJIVA_ALL!$A$2:$Z$3303,14,FALSE)*K1447*IF(L1447="t",10,IF(L1447="kg",0.01,IF(L1447="q",1,IF(L1447="l",0.01*VLOOKUP(EVID_HNOJENI!N1447,HNOJIVA_ALL!$A$2:$AE$3303,31,FALSE),"CHYBA")))),2)</f>
        <v>#N/A</v>
      </c>
      <c r="Q1447" s="51" t="e">
        <f>ROUND(VLOOKUP(EVID_HNOJENI!N1447,HNOJIVA_ALL!$A$2:$Z$3303,15,FALSE)*K1447*IF(L1447="t",10,IF(L1447="kg",0.01,IF(L1447="q",1,IF(L1447="l",0.01*VLOOKUP(EVID_HNOJENI!N1447,HNOJIVA_ALL!$A$2:$AE$3303,31,FALSE),"CHYBA")))),2)</f>
        <v>#N/A</v>
      </c>
      <c r="R1447" s="51" t="e">
        <f>ROUND(VLOOKUP(EVID_HNOJENI!N1447,HNOJIVA_ALL!$A$2:$Z$3303,16,FALSE)*K1447*IF(L1447="t",10,IF(L1447="kg",0.01,IF(L1447="q",1,IF(L1447="l",0.01*VLOOKUP(EVID_HNOJENI!N1447,HNOJIVA_ALL!$A$2:$AE$3303,31,FALSE),"CHYBA")))),2)</f>
        <v>#N/A</v>
      </c>
      <c r="S1447" s="51" t="e">
        <f>ROUND(VLOOKUP(EVID_HNOJENI!N1447,HNOJIVA_ALL!$A$2:$Z$3303,18,FALSE)*K1447*IF(L1447="t",10,IF(L1447="kg",0.01,IF(L1447="q",1,IF(L1447="l",0.01*VLOOKUP(EVID_HNOJENI!N1447,HNOJIVA_ALL!$A$2:$AE$3303,31,FALSE),"CHYBA")))),2)</f>
        <v>#N/A</v>
      </c>
      <c r="T1447" s="51" t="e">
        <f>ROUND(VLOOKUP(EVID_HNOJENI!N1447,HNOJIVA_ALL!$A$2:$Z$3303,17,FALSE)*K1447*IF(L1447="t",10,IF(L1447="kg",0.01,IF(L1447="q",1,IF(L1447="l",0.01*VLOOKUP(EVID_HNOJENI!N1447,HNOJIVA_ALL!$A$2:$AE$3303,31,FALSE),"CHYBA")))),2)</f>
        <v>#N/A</v>
      </c>
      <c r="U1447" s="51" t="e">
        <f>ROUND(VLOOKUP(EVID_HNOJENI!N1447,HNOJIVA_ALL!$A$2:$Z$3303,20,FALSE)*K1447*IF(L1447="t",10,IF(L1447="kg",0.01,IF(L1447="q",1,IF(L1447="l",0.01*VLOOKUP(EVID_HNOJENI!N1447,HNOJIVA_ALL!$A$2:$AE$3303,31,FALSE),"CHYBA")))),2)</f>
        <v>#N/A</v>
      </c>
    </row>
    <row r="1448" spans="1:21" x14ac:dyDescent="0.2">
      <c r="A1448" s="32"/>
      <c r="B1448" s="45" t="e">
        <f>VLOOKUP($A1448,EVID_OSEVU!$A$1:$M$4972,2,FALSE)</f>
        <v>#N/A</v>
      </c>
      <c r="C1448" s="45" t="e">
        <f>VLOOKUP($A1448,EVID_OSEVU!$A$1:$M$4972,3,FALSE)</f>
        <v>#N/A</v>
      </c>
      <c r="D1448" s="45" t="e">
        <f>VLOOKUP($A1448,EVID_OSEVU!$A$1:$M$4972,4,FALSE)</f>
        <v>#N/A</v>
      </c>
      <c r="E1448" s="45" t="e">
        <f>VLOOKUP($A1448,EVID_OSEVU!$A$1:$M$4972,7,FALSE)</f>
        <v>#N/A</v>
      </c>
      <c r="F1448" s="45" t="e">
        <f>VLOOKUP($A1448,EVID_OSEVU!$A$1:$M$4972,8,FALSE)</f>
        <v>#N/A</v>
      </c>
      <c r="G1448" s="45" t="e">
        <f>VLOOKUP($A1448,EVID_OSEVU!$A$1:$M$4972,11,FALSE)</f>
        <v>#N/A</v>
      </c>
      <c r="H1448" s="35"/>
      <c r="I1448" s="48"/>
      <c r="J1448" s="33" t="e">
        <f>VLOOKUP($A1448,EVID_OSEVU!$A$1:$M$4972,11,FALSE)</f>
        <v>#N/A</v>
      </c>
      <c r="K1448" s="39"/>
      <c r="L1448" s="49"/>
      <c r="M1448" s="89" t="e">
        <f t="shared" si="22"/>
        <v>#N/A</v>
      </c>
      <c r="N1448" s="50"/>
      <c r="O1448" s="37" t="e">
        <f>VLOOKUP(EVID_HNOJENI!N1448,HNOJIVA_ALL!$A$2:$Z$3303,4,FALSE)</f>
        <v>#N/A</v>
      </c>
      <c r="P1448" s="51" t="e">
        <f>ROUND(VLOOKUP(EVID_HNOJENI!N1448,HNOJIVA_ALL!$A$2:$Z$3303,14,FALSE)*K1448*IF(L1448="t",10,IF(L1448="kg",0.01,IF(L1448="q",1,IF(L1448="l",0.01*VLOOKUP(EVID_HNOJENI!N1448,HNOJIVA_ALL!$A$2:$AE$3303,31,FALSE),"CHYBA")))),2)</f>
        <v>#N/A</v>
      </c>
      <c r="Q1448" s="51" t="e">
        <f>ROUND(VLOOKUP(EVID_HNOJENI!N1448,HNOJIVA_ALL!$A$2:$Z$3303,15,FALSE)*K1448*IF(L1448="t",10,IF(L1448="kg",0.01,IF(L1448="q",1,IF(L1448="l",0.01*VLOOKUP(EVID_HNOJENI!N1448,HNOJIVA_ALL!$A$2:$AE$3303,31,FALSE),"CHYBA")))),2)</f>
        <v>#N/A</v>
      </c>
      <c r="R1448" s="51" t="e">
        <f>ROUND(VLOOKUP(EVID_HNOJENI!N1448,HNOJIVA_ALL!$A$2:$Z$3303,16,FALSE)*K1448*IF(L1448="t",10,IF(L1448="kg",0.01,IF(L1448="q",1,IF(L1448="l",0.01*VLOOKUP(EVID_HNOJENI!N1448,HNOJIVA_ALL!$A$2:$AE$3303,31,FALSE),"CHYBA")))),2)</f>
        <v>#N/A</v>
      </c>
      <c r="S1448" s="51" t="e">
        <f>ROUND(VLOOKUP(EVID_HNOJENI!N1448,HNOJIVA_ALL!$A$2:$Z$3303,18,FALSE)*K1448*IF(L1448="t",10,IF(L1448="kg",0.01,IF(L1448="q",1,IF(L1448="l",0.01*VLOOKUP(EVID_HNOJENI!N1448,HNOJIVA_ALL!$A$2:$AE$3303,31,FALSE),"CHYBA")))),2)</f>
        <v>#N/A</v>
      </c>
      <c r="T1448" s="51" t="e">
        <f>ROUND(VLOOKUP(EVID_HNOJENI!N1448,HNOJIVA_ALL!$A$2:$Z$3303,17,FALSE)*K1448*IF(L1448="t",10,IF(L1448="kg",0.01,IF(L1448="q",1,IF(L1448="l",0.01*VLOOKUP(EVID_HNOJENI!N1448,HNOJIVA_ALL!$A$2:$AE$3303,31,FALSE),"CHYBA")))),2)</f>
        <v>#N/A</v>
      </c>
      <c r="U1448" s="51" t="e">
        <f>ROUND(VLOOKUP(EVID_HNOJENI!N1448,HNOJIVA_ALL!$A$2:$Z$3303,20,FALSE)*K1448*IF(L1448="t",10,IF(L1448="kg",0.01,IF(L1448="q",1,IF(L1448="l",0.01*VLOOKUP(EVID_HNOJENI!N1448,HNOJIVA_ALL!$A$2:$AE$3303,31,FALSE),"CHYBA")))),2)</f>
        <v>#N/A</v>
      </c>
    </row>
    <row r="1449" spans="1:21" x14ac:dyDescent="0.2">
      <c r="A1449" s="32"/>
      <c r="B1449" s="45" t="e">
        <f>VLOOKUP($A1449,EVID_OSEVU!$A$1:$M$4972,2,FALSE)</f>
        <v>#N/A</v>
      </c>
      <c r="C1449" s="45" t="e">
        <f>VLOOKUP($A1449,EVID_OSEVU!$A$1:$M$4972,3,FALSE)</f>
        <v>#N/A</v>
      </c>
      <c r="D1449" s="45" t="e">
        <f>VLOOKUP($A1449,EVID_OSEVU!$A$1:$M$4972,4,FALSE)</f>
        <v>#N/A</v>
      </c>
      <c r="E1449" s="45" t="e">
        <f>VLOOKUP($A1449,EVID_OSEVU!$A$1:$M$4972,7,FALSE)</f>
        <v>#N/A</v>
      </c>
      <c r="F1449" s="45" t="e">
        <f>VLOOKUP($A1449,EVID_OSEVU!$A$1:$M$4972,8,FALSE)</f>
        <v>#N/A</v>
      </c>
      <c r="G1449" s="45" t="e">
        <f>VLOOKUP($A1449,EVID_OSEVU!$A$1:$M$4972,11,FALSE)</f>
        <v>#N/A</v>
      </c>
      <c r="H1449" s="35"/>
      <c r="I1449" s="48"/>
      <c r="J1449" s="33" t="e">
        <f>VLOOKUP($A1449,EVID_OSEVU!$A$1:$M$4972,11,FALSE)</f>
        <v>#N/A</v>
      </c>
      <c r="K1449" s="39"/>
      <c r="L1449" s="49"/>
      <c r="M1449" s="89" t="e">
        <f t="shared" si="22"/>
        <v>#N/A</v>
      </c>
      <c r="N1449" s="50"/>
      <c r="O1449" s="37" t="e">
        <f>VLOOKUP(EVID_HNOJENI!N1449,HNOJIVA_ALL!$A$2:$Z$3303,4,FALSE)</f>
        <v>#N/A</v>
      </c>
      <c r="P1449" s="51" t="e">
        <f>ROUND(VLOOKUP(EVID_HNOJENI!N1449,HNOJIVA_ALL!$A$2:$Z$3303,14,FALSE)*K1449*IF(L1449="t",10,IF(L1449="kg",0.01,IF(L1449="q",1,IF(L1449="l",0.01*VLOOKUP(EVID_HNOJENI!N1449,HNOJIVA_ALL!$A$2:$AE$3303,31,FALSE),"CHYBA")))),2)</f>
        <v>#N/A</v>
      </c>
      <c r="Q1449" s="51" t="e">
        <f>ROUND(VLOOKUP(EVID_HNOJENI!N1449,HNOJIVA_ALL!$A$2:$Z$3303,15,FALSE)*K1449*IF(L1449="t",10,IF(L1449="kg",0.01,IF(L1449="q",1,IF(L1449="l",0.01*VLOOKUP(EVID_HNOJENI!N1449,HNOJIVA_ALL!$A$2:$AE$3303,31,FALSE),"CHYBA")))),2)</f>
        <v>#N/A</v>
      </c>
      <c r="R1449" s="51" t="e">
        <f>ROUND(VLOOKUP(EVID_HNOJENI!N1449,HNOJIVA_ALL!$A$2:$Z$3303,16,FALSE)*K1449*IF(L1449="t",10,IF(L1449="kg",0.01,IF(L1449="q",1,IF(L1449="l",0.01*VLOOKUP(EVID_HNOJENI!N1449,HNOJIVA_ALL!$A$2:$AE$3303,31,FALSE),"CHYBA")))),2)</f>
        <v>#N/A</v>
      </c>
      <c r="S1449" s="51" t="e">
        <f>ROUND(VLOOKUP(EVID_HNOJENI!N1449,HNOJIVA_ALL!$A$2:$Z$3303,18,FALSE)*K1449*IF(L1449="t",10,IF(L1449="kg",0.01,IF(L1449="q",1,IF(L1449="l",0.01*VLOOKUP(EVID_HNOJENI!N1449,HNOJIVA_ALL!$A$2:$AE$3303,31,FALSE),"CHYBA")))),2)</f>
        <v>#N/A</v>
      </c>
      <c r="T1449" s="51" t="e">
        <f>ROUND(VLOOKUP(EVID_HNOJENI!N1449,HNOJIVA_ALL!$A$2:$Z$3303,17,FALSE)*K1449*IF(L1449="t",10,IF(L1449="kg",0.01,IF(L1449="q",1,IF(L1449="l",0.01*VLOOKUP(EVID_HNOJENI!N1449,HNOJIVA_ALL!$A$2:$AE$3303,31,FALSE),"CHYBA")))),2)</f>
        <v>#N/A</v>
      </c>
      <c r="U1449" s="51" t="e">
        <f>ROUND(VLOOKUP(EVID_HNOJENI!N1449,HNOJIVA_ALL!$A$2:$Z$3303,20,FALSE)*K1449*IF(L1449="t",10,IF(L1449="kg",0.01,IF(L1449="q",1,IF(L1449="l",0.01*VLOOKUP(EVID_HNOJENI!N1449,HNOJIVA_ALL!$A$2:$AE$3303,31,FALSE),"CHYBA")))),2)</f>
        <v>#N/A</v>
      </c>
    </row>
    <row r="1450" spans="1:21" x14ac:dyDescent="0.2">
      <c r="A1450" s="32"/>
      <c r="B1450" s="45" t="e">
        <f>VLOOKUP($A1450,EVID_OSEVU!$A$1:$M$4972,2,FALSE)</f>
        <v>#N/A</v>
      </c>
      <c r="C1450" s="45" t="e">
        <f>VLOOKUP($A1450,EVID_OSEVU!$A$1:$M$4972,3,FALSE)</f>
        <v>#N/A</v>
      </c>
      <c r="D1450" s="45" t="e">
        <f>VLOOKUP($A1450,EVID_OSEVU!$A$1:$M$4972,4,FALSE)</f>
        <v>#N/A</v>
      </c>
      <c r="E1450" s="45" t="e">
        <f>VLOOKUP($A1450,EVID_OSEVU!$A$1:$M$4972,7,FALSE)</f>
        <v>#N/A</v>
      </c>
      <c r="F1450" s="45" t="e">
        <f>VLOOKUP($A1450,EVID_OSEVU!$A$1:$M$4972,8,FALSE)</f>
        <v>#N/A</v>
      </c>
      <c r="G1450" s="45" t="e">
        <f>VLOOKUP($A1450,EVID_OSEVU!$A$1:$M$4972,11,FALSE)</f>
        <v>#N/A</v>
      </c>
      <c r="H1450" s="35"/>
      <c r="I1450" s="48"/>
      <c r="J1450" s="33" t="e">
        <f>VLOOKUP($A1450,EVID_OSEVU!$A$1:$M$4972,11,FALSE)</f>
        <v>#N/A</v>
      </c>
      <c r="K1450" s="39"/>
      <c r="L1450" s="49"/>
      <c r="M1450" s="89" t="e">
        <f t="shared" si="22"/>
        <v>#N/A</v>
      </c>
      <c r="N1450" s="50"/>
      <c r="O1450" s="37" t="e">
        <f>VLOOKUP(EVID_HNOJENI!N1450,HNOJIVA_ALL!$A$2:$Z$3303,4,FALSE)</f>
        <v>#N/A</v>
      </c>
      <c r="P1450" s="51" t="e">
        <f>ROUND(VLOOKUP(EVID_HNOJENI!N1450,HNOJIVA_ALL!$A$2:$Z$3303,14,FALSE)*K1450*IF(L1450="t",10,IF(L1450="kg",0.01,IF(L1450="q",1,IF(L1450="l",0.01*VLOOKUP(EVID_HNOJENI!N1450,HNOJIVA_ALL!$A$2:$AE$3303,31,FALSE),"CHYBA")))),2)</f>
        <v>#N/A</v>
      </c>
      <c r="Q1450" s="51" t="e">
        <f>ROUND(VLOOKUP(EVID_HNOJENI!N1450,HNOJIVA_ALL!$A$2:$Z$3303,15,FALSE)*K1450*IF(L1450="t",10,IF(L1450="kg",0.01,IF(L1450="q",1,IF(L1450="l",0.01*VLOOKUP(EVID_HNOJENI!N1450,HNOJIVA_ALL!$A$2:$AE$3303,31,FALSE),"CHYBA")))),2)</f>
        <v>#N/A</v>
      </c>
      <c r="R1450" s="51" t="e">
        <f>ROUND(VLOOKUP(EVID_HNOJENI!N1450,HNOJIVA_ALL!$A$2:$Z$3303,16,FALSE)*K1450*IF(L1450="t",10,IF(L1450="kg",0.01,IF(L1450="q",1,IF(L1450="l",0.01*VLOOKUP(EVID_HNOJENI!N1450,HNOJIVA_ALL!$A$2:$AE$3303,31,FALSE),"CHYBA")))),2)</f>
        <v>#N/A</v>
      </c>
      <c r="S1450" s="51" t="e">
        <f>ROUND(VLOOKUP(EVID_HNOJENI!N1450,HNOJIVA_ALL!$A$2:$Z$3303,18,FALSE)*K1450*IF(L1450="t",10,IF(L1450="kg",0.01,IF(L1450="q",1,IF(L1450="l",0.01*VLOOKUP(EVID_HNOJENI!N1450,HNOJIVA_ALL!$A$2:$AE$3303,31,FALSE),"CHYBA")))),2)</f>
        <v>#N/A</v>
      </c>
      <c r="T1450" s="51" t="e">
        <f>ROUND(VLOOKUP(EVID_HNOJENI!N1450,HNOJIVA_ALL!$A$2:$Z$3303,17,FALSE)*K1450*IF(L1450="t",10,IF(L1450="kg",0.01,IF(L1450="q",1,IF(L1450="l",0.01*VLOOKUP(EVID_HNOJENI!N1450,HNOJIVA_ALL!$A$2:$AE$3303,31,FALSE),"CHYBA")))),2)</f>
        <v>#N/A</v>
      </c>
      <c r="U1450" s="51" t="e">
        <f>ROUND(VLOOKUP(EVID_HNOJENI!N1450,HNOJIVA_ALL!$A$2:$Z$3303,20,FALSE)*K1450*IF(L1450="t",10,IF(L1450="kg",0.01,IF(L1450="q",1,IF(L1450="l",0.01*VLOOKUP(EVID_HNOJENI!N1450,HNOJIVA_ALL!$A$2:$AE$3303,31,FALSE),"CHYBA")))),2)</f>
        <v>#N/A</v>
      </c>
    </row>
    <row r="1451" spans="1:21" x14ac:dyDescent="0.2">
      <c r="A1451" s="32"/>
      <c r="B1451" s="45" t="e">
        <f>VLOOKUP($A1451,EVID_OSEVU!$A$1:$M$4972,2,FALSE)</f>
        <v>#N/A</v>
      </c>
      <c r="C1451" s="45" t="e">
        <f>VLOOKUP($A1451,EVID_OSEVU!$A$1:$M$4972,3,FALSE)</f>
        <v>#N/A</v>
      </c>
      <c r="D1451" s="45" t="e">
        <f>VLOOKUP($A1451,EVID_OSEVU!$A$1:$M$4972,4,FALSE)</f>
        <v>#N/A</v>
      </c>
      <c r="E1451" s="45" t="e">
        <f>VLOOKUP($A1451,EVID_OSEVU!$A$1:$M$4972,7,FALSE)</f>
        <v>#N/A</v>
      </c>
      <c r="F1451" s="45" t="e">
        <f>VLOOKUP($A1451,EVID_OSEVU!$A$1:$M$4972,8,FALSE)</f>
        <v>#N/A</v>
      </c>
      <c r="G1451" s="45" t="e">
        <f>VLOOKUP($A1451,EVID_OSEVU!$A$1:$M$4972,11,FALSE)</f>
        <v>#N/A</v>
      </c>
      <c r="H1451" s="35"/>
      <c r="I1451" s="48"/>
      <c r="J1451" s="33" t="e">
        <f>VLOOKUP($A1451,EVID_OSEVU!$A$1:$M$4972,11,FALSE)</f>
        <v>#N/A</v>
      </c>
      <c r="K1451" s="39"/>
      <c r="L1451" s="49"/>
      <c r="M1451" s="89" t="e">
        <f t="shared" si="22"/>
        <v>#N/A</v>
      </c>
      <c r="N1451" s="50"/>
      <c r="O1451" s="37" t="e">
        <f>VLOOKUP(EVID_HNOJENI!N1451,HNOJIVA_ALL!$A$2:$Z$3303,4,FALSE)</f>
        <v>#N/A</v>
      </c>
      <c r="P1451" s="51" t="e">
        <f>ROUND(VLOOKUP(EVID_HNOJENI!N1451,HNOJIVA_ALL!$A$2:$Z$3303,14,FALSE)*K1451*IF(L1451="t",10,IF(L1451="kg",0.01,IF(L1451="q",1,IF(L1451="l",0.01*VLOOKUP(EVID_HNOJENI!N1451,HNOJIVA_ALL!$A$2:$AE$3303,31,FALSE),"CHYBA")))),2)</f>
        <v>#N/A</v>
      </c>
      <c r="Q1451" s="51" t="e">
        <f>ROUND(VLOOKUP(EVID_HNOJENI!N1451,HNOJIVA_ALL!$A$2:$Z$3303,15,FALSE)*K1451*IF(L1451="t",10,IF(L1451="kg",0.01,IF(L1451="q",1,IF(L1451="l",0.01*VLOOKUP(EVID_HNOJENI!N1451,HNOJIVA_ALL!$A$2:$AE$3303,31,FALSE),"CHYBA")))),2)</f>
        <v>#N/A</v>
      </c>
      <c r="R1451" s="51" t="e">
        <f>ROUND(VLOOKUP(EVID_HNOJENI!N1451,HNOJIVA_ALL!$A$2:$Z$3303,16,FALSE)*K1451*IF(L1451="t",10,IF(L1451="kg",0.01,IF(L1451="q",1,IF(L1451="l",0.01*VLOOKUP(EVID_HNOJENI!N1451,HNOJIVA_ALL!$A$2:$AE$3303,31,FALSE),"CHYBA")))),2)</f>
        <v>#N/A</v>
      </c>
      <c r="S1451" s="51" t="e">
        <f>ROUND(VLOOKUP(EVID_HNOJENI!N1451,HNOJIVA_ALL!$A$2:$Z$3303,18,FALSE)*K1451*IF(L1451="t",10,IF(L1451="kg",0.01,IF(L1451="q",1,IF(L1451="l",0.01*VLOOKUP(EVID_HNOJENI!N1451,HNOJIVA_ALL!$A$2:$AE$3303,31,FALSE),"CHYBA")))),2)</f>
        <v>#N/A</v>
      </c>
      <c r="T1451" s="51" t="e">
        <f>ROUND(VLOOKUP(EVID_HNOJENI!N1451,HNOJIVA_ALL!$A$2:$Z$3303,17,FALSE)*K1451*IF(L1451="t",10,IF(L1451="kg",0.01,IF(L1451="q",1,IF(L1451="l",0.01*VLOOKUP(EVID_HNOJENI!N1451,HNOJIVA_ALL!$A$2:$AE$3303,31,FALSE),"CHYBA")))),2)</f>
        <v>#N/A</v>
      </c>
      <c r="U1451" s="51" t="e">
        <f>ROUND(VLOOKUP(EVID_HNOJENI!N1451,HNOJIVA_ALL!$A$2:$Z$3303,20,FALSE)*K1451*IF(L1451="t",10,IF(L1451="kg",0.01,IF(L1451="q",1,IF(L1451="l",0.01*VLOOKUP(EVID_HNOJENI!N1451,HNOJIVA_ALL!$A$2:$AE$3303,31,FALSE),"CHYBA")))),2)</f>
        <v>#N/A</v>
      </c>
    </row>
    <row r="1452" spans="1:21" x14ac:dyDescent="0.2">
      <c r="A1452" s="32"/>
      <c r="B1452" s="45" t="e">
        <f>VLOOKUP($A1452,EVID_OSEVU!$A$1:$M$4972,2,FALSE)</f>
        <v>#N/A</v>
      </c>
      <c r="C1452" s="45" t="e">
        <f>VLOOKUP($A1452,EVID_OSEVU!$A$1:$M$4972,3,FALSE)</f>
        <v>#N/A</v>
      </c>
      <c r="D1452" s="45" t="e">
        <f>VLOOKUP($A1452,EVID_OSEVU!$A$1:$M$4972,4,FALSE)</f>
        <v>#N/A</v>
      </c>
      <c r="E1452" s="45" t="e">
        <f>VLOOKUP($A1452,EVID_OSEVU!$A$1:$M$4972,7,FALSE)</f>
        <v>#N/A</v>
      </c>
      <c r="F1452" s="45" t="e">
        <f>VLOOKUP($A1452,EVID_OSEVU!$A$1:$M$4972,8,FALSE)</f>
        <v>#N/A</v>
      </c>
      <c r="G1452" s="45" t="e">
        <f>VLOOKUP($A1452,EVID_OSEVU!$A$1:$M$4972,11,FALSE)</f>
        <v>#N/A</v>
      </c>
      <c r="H1452" s="35"/>
      <c r="I1452" s="48"/>
      <c r="J1452" s="33" t="e">
        <f>VLOOKUP($A1452,EVID_OSEVU!$A$1:$M$4972,11,FALSE)</f>
        <v>#N/A</v>
      </c>
      <c r="K1452" s="39"/>
      <c r="L1452" s="49"/>
      <c r="M1452" s="89" t="e">
        <f t="shared" si="22"/>
        <v>#N/A</v>
      </c>
      <c r="N1452" s="50"/>
      <c r="O1452" s="37" t="e">
        <f>VLOOKUP(EVID_HNOJENI!N1452,HNOJIVA_ALL!$A$2:$Z$3303,4,FALSE)</f>
        <v>#N/A</v>
      </c>
      <c r="P1452" s="51" t="e">
        <f>ROUND(VLOOKUP(EVID_HNOJENI!N1452,HNOJIVA_ALL!$A$2:$Z$3303,14,FALSE)*K1452*IF(L1452="t",10,IF(L1452="kg",0.01,IF(L1452="q",1,IF(L1452="l",0.01*VLOOKUP(EVID_HNOJENI!N1452,HNOJIVA_ALL!$A$2:$AE$3303,31,FALSE),"CHYBA")))),2)</f>
        <v>#N/A</v>
      </c>
      <c r="Q1452" s="51" t="e">
        <f>ROUND(VLOOKUP(EVID_HNOJENI!N1452,HNOJIVA_ALL!$A$2:$Z$3303,15,FALSE)*K1452*IF(L1452="t",10,IF(L1452="kg",0.01,IF(L1452="q",1,IF(L1452="l",0.01*VLOOKUP(EVID_HNOJENI!N1452,HNOJIVA_ALL!$A$2:$AE$3303,31,FALSE),"CHYBA")))),2)</f>
        <v>#N/A</v>
      </c>
      <c r="R1452" s="51" t="e">
        <f>ROUND(VLOOKUP(EVID_HNOJENI!N1452,HNOJIVA_ALL!$A$2:$Z$3303,16,FALSE)*K1452*IF(L1452="t",10,IF(L1452="kg",0.01,IF(L1452="q",1,IF(L1452="l",0.01*VLOOKUP(EVID_HNOJENI!N1452,HNOJIVA_ALL!$A$2:$AE$3303,31,FALSE),"CHYBA")))),2)</f>
        <v>#N/A</v>
      </c>
      <c r="S1452" s="51" t="e">
        <f>ROUND(VLOOKUP(EVID_HNOJENI!N1452,HNOJIVA_ALL!$A$2:$Z$3303,18,FALSE)*K1452*IF(L1452="t",10,IF(L1452="kg",0.01,IF(L1452="q",1,IF(L1452="l",0.01*VLOOKUP(EVID_HNOJENI!N1452,HNOJIVA_ALL!$A$2:$AE$3303,31,FALSE),"CHYBA")))),2)</f>
        <v>#N/A</v>
      </c>
      <c r="T1452" s="51" t="e">
        <f>ROUND(VLOOKUP(EVID_HNOJENI!N1452,HNOJIVA_ALL!$A$2:$Z$3303,17,FALSE)*K1452*IF(L1452="t",10,IF(L1452="kg",0.01,IF(L1452="q",1,IF(L1452="l",0.01*VLOOKUP(EVID_HNOJENI!N1452,HNOJIVA_ALL!$A$2:$AE$3303,31,FALSE),"CHYBA")))),2)</f>
        <v>#N/A</v>
      </c>
      <c r="U1452" s="51" t="e">
        <f>ROUND(VLOOKUP(EVID_HNOJENI!N1452,HNOJIVA_ALL!$A$2:$Z$3303,20,FALSE)*K1452*IF(L1452="t",10,IF(L1452="kg",0.01,IF(L1452="q",1,IF(L1452="l",0.01*VLOOKUP(EVID_HNOJENI!N1452,HNOJIVA_ALL!$A$2:$AE$3303,31,FALSE),"CHYBA")))),2)</f>
        <v>#N/A</v>
      </c>
    </row>
    <row r="1453" spans="1:21" x14ac:dyDescent="0.2">
      <c r="A1453" s="32"/>
      <c r="B1453" s="45" t="e">
        <f>VLOOKUP($A1453,EVID_OSEVU!$A$1:$M$4972,2,FALSE)</f>
        <v>#N/A</v>
      </c>
      <c r="C1453" s="45" t="e">
        <f>VLOOKUP($A1453,EVID_OSEVU!$A$1:$M$4972,3,FALSE)</f>
        <v>#N/A</v>
      </c>
      <c r="D1453" s="45" t="e">
        <f>VLOOKUP($A1453,EVID_OSEVU!$A$1:$M$4972,4,FALSE)</f>
        <v>#N/A</v>
      </c>
      <c r="E1453" s="45" t="e">
        <f>VLOOKUP($A1453,EVID_OSEVU!$A$1:$M$4972,7,FALSE)</f>
        <v>#N/A</v>
      </c>
      <c r="F1453" s="45" t="e">
        <f>VLOOKUP($A1453,EVID_OSEVU!$A$1:$M$4972,8,FALSE)</f>
        <v>#N/A</v>
      </c>
      <c r="G1453" s="45" t="e">
        <f>VLOOKUP($A1453,EVID_OSEVU!$A$1:$M$4972,11,FALSE)</f>
        <v>#N/A</v>
      </c>
      <c r="H1453" s="35"/>
      <c r="I1453" s="48"/>
      <c r="J1453" s="33" t="e">
        <f>VLOOKUP($A1453,EVID_OSEVU!$A$1:$M$4972,11,FALSE)</f>
        <v>#N/A</v>
      </c>
      <c r="K1453" s="39"/>
      <c r="L1453" s="49"/>
      <c r="M1453" s="89" t="e">
        <f t="shared" si="22"/>
        <v>#N/A</v>
      </c>
      <c r="N1453" s="50"/>
      <c r="O1453" s="37" t="e">
        <f>VLOOKUP(EVID_HNOJENI!N1453,HNOJIVA_ALL!$A$2:$Z$3303,4,FALSE)</f>
        <v>#N/A</v>
      </c>
      <c r="P1453" s="51" t="e">
        <f>ROUND(VLOOKUP(EVID_HNOJENI!N1453,HNOJIVA_ALL!$A$2:$Z$3303,14,FALSE)*K1453*IF(L1453="t",10,IF(L1453="kg",0.01,IF(L1453="q",1,IF(L1453="l",0.01*VLOOKUP(EVID_HNOJENI!N1453,HNOJIVA_ALL!$A$2:$AE$3303,31,FALSE),"CHYBA")))),2)</f>
        <v>#N/A</v>
      </c>
      <c r="Q1453" s="51" t="e">
        <f>ROUND(VLOOKUP(EVID_HNOJENI!N1453,HNOJIVA_ALL!$A$2:$Z$3303,15,FALSE)*K1453*IF(L1453="t",10,IF(L1453="kg",0.01,IF(L1453="q",1,IF(L1453="l",0.01*VLOOKUP(EVID_HNOJENI!N1453,HNOJIVA_ALL!$A$2:$AE$3303,31,FALSE),"CHYBA")))),2)</f>
        <v>#N/A</v>
      </c>
      <c r="R1453" s="51" t="e">
        <f>ROUND(VLOOKUP(EVID_HNOJENI!N1453,HNOJIVA_ALL!$A$2:$Z$3303,16,FALSE)*K1453*IF(L1453="t",10,IF(L1453="kg",0.01,IF(L1453="q",1,IF(L1453="l",0.01*VLOOKUP(EVID_HNOJENI!N1453,HNOJIVA_ALL!$A$2:$AE$3303,31,FALSE),"CHYBA")))),2)</f>
        <v>#N/A</v>
      </c>
      <c r="S1453" s="51" t="e">
        <f>ROUND(VLOOKUP(EVID_HNOJENI!N1453,HNOJIVA_ALL!$A$2:$Z$3303,18,FALSE)*K1453*IF(L1453="t",10,IF(L1453="kg",0.01,IF(L1453="q",1,IF(L1453="l",0.01*VLOOKUP(EVID_HNOJENI!N1453,HNOJIVA_ALL!$A$2:$AE$3303,31,FALSE),"CHYBA")))),2)</f>
        <v>#N/A</v>
      </c>
      <c r="T1453" s="51" t="e">
        <f>ROUND(VLOOKUP(EVID_HNOJENI!N1453,HNOJIVA_ALL!$A$2:$Z$3303,17,FALSE)*K1453*IF(L1453="t",10,IF(L1453="kg",0.01,IF(L1453="q",1,IF(L1453="l",0.01*VLOOKUP(EVID_HNOJENI!N1453,HNOJIVA_ALL!$A$2:$AE$3303,31,FALSE),"CHYBA")))),2)</f>
        <v>#N/A</v>
      </c>
      <c r="U1453" s="51" t="e">
        <f>ROUND(VLOOKUP(EVID_HNOJENI!N1453,HNOJIVA_ALL!$A$2:$Z$3303,20,FALSE)*K1453*IF(L1453="t",10,IF(L1453="kg",0.01,IF(L1453="q",1,IF(L1453="l",0.01*VLOOKUP(EVID_HNOJENI!N1453,HNOJIVA_ALL!$A$2:$AE$3303,31,FALSE),"CHYBA")))),2)</f>
        <v>#N/A</v>
      </c>
    </row>
    <row r="1454" spans="1:21" x14ac:dyDescent="0.2">
      <c r="A1454" s="32"/>
      <c r="B1454" s="45" t="e">
        <f>VLOOKUP($A1454,EVID_OSEVU!$A$1:$M$4972,2,FALSE)</f>
        <v>#N/A</v>
      </c>
      <c r="C1454" s="45" t="e">
        <f>VLOOKUP($A1454,EVID_OSEVU!$A$1:$M$4972,3,FALSE)</f>
        <v>#N/A</v>
      </c>
      <c r="D1454" s="45" t="e">
        <f>VLOOKUP($A1454,EVID_OSEVU!$A$1:$M$4972,4,FALSE)</f>
        <v>#N/A</v>
      </c>
      <c r="E1454" s="45" t="e">
        <f>VLOOKUP($A1454,EVID_OSEVU!$A$1:$M$4972,7,FALSE)</f>
        <v>#N/A</v>
      </c>
      <c r="F1454" s="45" t="e">
        <f>VLOOKUP($A1454,EVID_OSEVU!$A$1:$M$4972,8,FALSE)</f>
        <v>#N/A</v>
      </c>
      <c r="G1454" s="45" t="e">
        <f>VLOOKUP($A1454,EVID_OSEVU!$A$1:$M$4972,11,FALSE)</f>
        <v>#N/A</v>
      </c>
      <c r="H1454" s="35"/>
      <c r="I1454" s="48"/>
      <c r="J1454" s="33" t="e">
        <f>VLOOKUP($A1454,EVID_OSEVU!$A$1:$M$4972,11,FALSE)</f>
        <v>#N/A</v>
      </c>
      <c r="K1454" s="39"/>
      <c r="L1454" s="49"/>
      <c r="M1454" s="89" t="e">
        <f t="shared" si="22"/>
        <v>#N/A</v>
      </c>
      <c r="N1454" s="50"/>
      <c r="O1454" s="37" t="e">
        <f>VLOOKUP(EVID_HNOJENI!N1454,HNOJIVA_ALL!$A$2:$Z$3303,4,FALSE)</f>
        <v>#N/A</v>
      </c>
      <c r="P1454" s="51" t="e">
        <f>ROUND(VLOOKUP(EVID_HNOJENI!N1454,HNOJIVA_ALL!$A$2:$Z$3303,14,FALSE)*K1454*IF(L1454="t",10,IF(L1454="kg",0.01,IF(L1454="q",1,IF(L1454="l",0.01*VLOOKUP(EVID_HNOJENI!N1454,HNOJIVA_ALL!$A$2:$AE$3303,31,FALSE),"CHYBA")))),2)</f>
        <v>#N/A</v>
      </c>
      <c r="Q1454" s="51" t="e">
        <f>ROUND(VLOOKUP(EVID_HNOJENI!N1454,HNOJIVA_ALL!$A$2:$Z$3303,15,FALSE)*K1454*IF(L1454="t",10,IF(L1454="kg",0.01,IF(L1454="q",1,IF(L1454="l",0.01*VLOOKUP(EVID_HNOJENI!N1454,HNOJIVA_ALL!$A$2:$AE$3303,31,FALSE),"CHYBA")))),2)</f>
        <v>#N/A</v>
      </c>
      <c r="R1454" s="51" t="e">
        <f>ROUND(VLOOKUP(EVID_HNOJENI!N1454,HNOJIVA_ALL!$A$2:$Z$3303,16,FALSE)*K1454*IF(L1454="t",10,IF(L1454="kg",0.01,IF(L1454="q",1,IF(L1454="l",0.01*VLOOKUP(EVID_HNOJENI!N1454,HNOJIVA_ALL!$A$2:$AE$3303,31,FALSE),"CHYBA")))),2)</f>
        <v>#N/A</v>
      </c>
      <c r="S1454" s="51" t="e">
        <f>ROUND(VLOOKUP(EVID_HNOJENI!N1454,HNOJIVA_ALL!$A$2:$Z$3303,18,FALSE)*K1454*IF(L1454="t",10,IF(L1454="kg",0.01,IF(L1454="q",1,IF(L1454="l",0.01*VLOOKUP(EVID_HNOJENI!N1454,HNOJIVA_ALL!$A$2:$AE$3303,31,FALSE),"CHYBA")))),2)</f>
        <v>#N/A</v>
      </c>
      <c r="T1454" s="51" t="e">
        <f>ROUND(VLOOKUP(EVID_HNOJENI!N1454,HNOJIVA_ALL!$A$2:$Z$3303,17,FALSE)*K1454*IF(L1454="t",10,IF(L1454="kg",0.01,IF(L1454="q",1,IF(L1454="l",0.01*VLOOKUP(EVID_HNOJENI!N1454,HNOJIVA_ALL!$A$2:$AE$3303,31,FALSE),"CHYBA")))),2)</f>
        <v>#N/A</v>
      </c>
      <c r="U1454" s="51" t="e">
        <f>ROUND(VLOOKUP(EVID_HNOJENI!N1454,HNOJIVA_ALL!$A$2:$Z$3303,20,FALSE)*K1454*IF(L1454="t",10,IF(L1454="kg",0.01,IF(L1454="q",1,IF(L1454="l",0.01*VLOOKUP(EVID_HNOJENI!N1454,HNOJIVA_ALL!$A$2:$AE$3303,31,FALSE),"CHYBA")))),2)</f>
        <v>#N/A</v>
      </c>
    </row>
    <row r="1455" spans="1:21" x14ac:dyDescent="0.2">
      <c r="A1455" s="32"/>
      <c r="B1455" s="45" t="e">
        <f>VLOOKUP($A1455,EVID_OSEVU!$A$1:$M$4972,2,FALSE)</f>
        <v>#N/A</v>
      </c>
      <c r="C1455" s="45" t="e">
        <f>VLOOKUP($A1455,EVID_OSEVU!$A$1:$M$4972,3,FALSE)</f>
        <v>#N/A</v>
      </c>
      <c r="D1455" s="45" t="e">
        <f>VLOOKUP($A1455,EVID_OSEVU!$A$1:$M$4972,4,FALSE)</f>
        <v>#N/A</v>
      </c>
      <c r="E1455" s="45" t="e">
        <f>VLOOKUP($A1455,EVID_OSEVU!$A$1:$M$4972,7,FALSE)</f>
        <v>#N/A</v>
      </c>
      <c r="F1455" s="45" t="e">
        <f>VLOOKUP($A1455,EVID_OSEVU!$A$1:$M$4972,8,FALSE)</f>
        <v>#N/A</v>
      </c>
      <c r="G1455" s="45" t="e">
        <f>VLOOKUP($A1455,EVID_OSEVU!$A$1:$M$4972,11,FALSE)</f>
        <v>#N/A</v>
      </c>
      <c r="H1455" s="35"/>
      <c r="I1455" s="48"/>
      <c r="J1455" s="33" t="e">
        <f>VLOOKUP($A1455,EVID_OSEVU!$A$1:$M$4972,11,FALSE)</f>
        <v>#N/A</v>
      </c>
      <c r="K1455" s="39"/>
      <c r="L1455" s="49"/>
      <c r="M1455" s="89" t="e">
        <f t="shared" si="22"/>
        <v>#N/A</v>
      </c>
      <c r="N1455" s="50"/>
      <c r="O1455" s="37" t="e">
        <f>VLOOKUP(EVID_HNOJENI!N1455,HNOJIVA_ALL!$A$2:$Z$3303,4,FALSE)</f>
        <v>#N/A</v>
      </c>
      <c r="P1455" s="51" t="e">
        <f>ROUND(VLOOKUP(EVID_HNOJENI!N1455,HNOJIVA_ALL!$A$2:$Z$3303,14,FALSE)*K1455*IF(L1455="t",10,IF(L1455="kg",0.01,IF(L1455="q",1,IF(L1455="l",0.01*VLOOKUP(EVID_HNOJENI!N1455,HNOJIVA_ALL!$A$2:$AE$3303,31,FALSE),"CHYBA")))),2)</f>
        <v>#N/A</v>
      </c>
      <c r="Q1455" s="51" t="e">
        <f>ROUND(VLOOKUP(EVID_HNOJENI!N1455,HNOJIVA_ALL!$A$2:$Z$3303,15,FALSE)*K1455*IF(L1455="t",10,IF(L1455="kg",0.01,IF(L1455="q",1,IF(L1455="l",0.01*VLOOKUP(EVID_HNOJENI!N1455,HNOJIVA_ALL!$A$2:$AE$3303,31,FALSE),"CHYBA")))),2)</f>
        <v>#N/A</v>
      </c>
      <c r="R1455" s="51" t="e">
        <f>ROUND(VLOOKUP(EVID_HNOJENI!N1455,HNOJIVA_ALL!$A$2:$Z$3303,16,FALSE)*K1455*IF(L1455="t",10,IF(L1455="kg",0.01,IF(L1455="q",1,IF(L1455="l",0.01*VLOOKUP(EVID_HNOJENI!N1455,HNOJIVA_ALL!$A$2:$AE$3303,31,FALSE),"CHYBA")))),2)</f>
        <v>#N/A</v>
      </c>
      <c r="S1455" s="51" t="e">
        <f>ROUND(VLOOKUP(EVID_HNOJENI!N1455,HNOJIVA_ALL!$A$2:$Z$3303,18,FALSE)*K1455*IF(L1455="t",10,IF(L1455="kg",0.01,IF(L1455="q",1,IF(L1455="l",0.01*VLOOKUP(EVID_HNOJENI!N1455,HNOJIVA_ALL!$A$2:$AE$3303,31,FALSE),"CHYBA")))),2)</f>
        <v>#N/A</v>
      </c>
      <c r="T1455" s="51" t="e">
        <f>ROUND(VLOOKUP(EVID_HNOJENI!N1455,HNOJIVA_ALL!$A$2:$Z$3303,17,FALSE)*K1455*IF(L1455="t",10,IF(L1455="kg",0.01,IF(L1455="q",1,IF(L1455="l",0.01*VLOOKUP(EVID_HNOJENI!N1455,HNOJIVA_ALL!$A$2:$AE$3303,31,FALSE),"CHYBA")))),2)</f>
        <v>#N/A</v>
      </c>
      <c r="U1455" s="51" t="e">
        <f>ROUND(VLOOKUP(EVID_HNOJENI!N1455,HNOJIVA_ALL!$A$2:$Z$3303,20,FALSE)*K1455*IF(L1455="t",10,IF(L1455="kg",0.01,IF(L1455="q",1,IF(L1455="l",0.01*VLOOKUP(EVID_HNOJENI!N1455,HNOJIVA_ALL!$A$2:$AE$3303,31,FALSE),"CHYBA")))),2)</f>
        <v>#N/A</v>
      </c>
    </row>
    <row r="1456" spans="1:21" x14ac:dyDescent="0.2">
      <c r="A1456" s="32"/>
      <c r="B1456" s="45" t="e">
        <f>VLOOKUP($A1456,EVID_OSEVU!$A$1:$M$4972,2,FALSE)</f>
        <v>#N/A</v>
      </c>
      <c r="C1456" s="45" t="e">
        <f>VLOOKUP($A1456,EVID_OSEVU!$A$1:$M$4972,3,FALSE)</f>
        <v>#N/A</v>
      </c>
      <c r="D1456" s="45" t="e">
        <f>VLOOKUP($A1456,EVID_OSEVU!$A$1:$M$4972,4,FALSE)</f>
        <v>#N/A</v>
      </c>
      <c r="E1456" s="45" t="e">
        <f>VLOOKUP($A1456,EVID_OSEVU!$A$1:$M$4972,7,FALSE)</f>
        <v>#N/A</v>
      </c>
      <c r="F1456" s="45" t="e">
        <f>VLOOKUP($A1456,EVID_OSEVU!$A$1:$M$4972,8,FALSE)</f>
        <v>#N/A</v>
      </c>
      <c r="G1456" s="45" t="e">
        <f>VLOOKUP($A1456,EVID_OSEVU!$A$1:$M$4972,11,FALSE)</f>
        <v>#N/A</v>
      </c>
      <c r="H1456" s="35"/>
      <c r="I1456" s="48"/>
      <c r="J1456" s="33" t="e">
        <f>VLOOKUP($A1456,EVID_OSEVU!$A$1:$M$4972,11,FALSE)</f>
        <v>#N/A</v>
      </c>
      <c r="K1456" s="39"/>
      <c r="L1456" s="49"/>
      <c r="M1456" s="89" t="e">
        <f t="shared" si="22"/>
        <v>#N/A</v>
      </c>
      <c r="N1456" s="50"/>
      <c r="O1456" s="37" t="e">
        <f>VLOOKUP(EVID_HNOJENI!N1456,HNOJIVA_ALL!$A$2:$Z$3303,4,FALSE)</f>
        <v>#N/A</v>
      </c>
      <c r="P1456" s="51" t="e">
        <f>ROUND(VLOOKUP(EVID_HNOJENI!N1456,HNOJIVA_ALL!$A$2:$Z$3303,14,FALSE)*K1456*IF(L1456="t",10,IF(L1456="kg",0.01,IF(L1456="q",1,IF(L1456="l",0.01*VLOOKUP(EVID_HNOJENI!N1456,HNOJIVA_ALL!$A$2:$AE$3303,31,FALSE),"CHYBA")))),2)</f>
        <v>#N/A</v>
      </c>
      <c r="Q1456" s="51" t="e">
        <f>ROUND(VLOOKUP(EVID_HNOJENI!N1456,HNOJIVA_ALL!$A$2:$Z$3303,15,FALSE)*K1456*IF(L1456="t",10,IF(L1456="kg",0.01,IF(L1456="q",1,IF(L1456="l",0.01*VLOOKUP(EVID_HNOJENI!N1456,HNOJIVA_ALL!$A$2:$AE$3303,31,FALSE),"CHYBA")))),2)</f>
        <v>#N/A</v>
      </c>
      <c r="R1456" s="51" t="e">
        <f>ROUND(VLOOKUP(EVID_HNOJENI!N1456,HNOJIVA_ALL!$A$2:$Z$3303,16,FALSE)*K1456*IF(L1456="t",10,IF(L1456="kg",0.01,IF(L1456="q",1,IF(L1456="l",0.01*VLOOKUP(EVID_HNOJENI!N1456,HNOJIVA_ALL!$A$2:$AE$3303,31,FALSE),"CHYBA")))),2)</f>
        <v>#N/A</v>
      </c>
      <c r="S1456" s="51" t="e">
        <f>ROUND(VLOOKUP(EVID_HNOJENI!N1456,HNOJIVA_ALL!$A$2:$Z$3303,18,FALSE)*K1456*IF(L1456="t",10,IF(L1456="kg",0.01,IF(L1456="q",1,IF(L1456="l",0.01*VLOOKUP(EVID_HNOJENI!N1456,HNOJIVA_ALL!$A$2:$AE$3303,31,FALSE),"CHYBA")))),2)</f>
        <v>#N/A</v>
      </c>
      <c r="T1456" s="51" t="e">
        <f>ROUND(VLOOKUP(EVID_HNOJENI!N1456,HNOJIVA_ALL!$A$2:$Z$3303,17,FALSE)*K1456*IF(L1456="t",10,IF(L1456="kg",0.01,IF(L1456="q",1,IF(L1456="l",0.01*VLOOKUP(EVID_HNOJENI!N1456,HNOJIVA_ALL!$A$2:$AE$3303,31,FALSE),"CHYBA")))),2)</f>
        <v>#N/A</v>
      </c>
      <c r="U1456" s="51" t="e">
        <f>ROUND(VLOOKUP(EVID_HNOJENI!N1456,HNOJIVA_ALL!$A$2:$Z$3303,20,FALSE)*K1456*IF(L1456="t",10,IF(L1456="kg",0.01,IF(L1456="q",1,IF(L1456="l",0.01*VLOOKUP(EVID_HNOJENI!N1456,HNOJIVA_ALL!$A$2:$AE$3303,31,FALSE),"CHYBA")))),2)</f>
        <v>#N/A</v>
      </c>
    </row>
    <row r="1457" spans="1:21" x14ac:dyDescent="0.2">
      <c r="A1457" s="32"/>
      <c r="B1457" s="45" t="e">
        <f>VLOOKUP($A1457,EVID_OSEVU!$A$1:$M$4972,2,FALSE)</f>
        <v>#N/A</v>
      </c>
      <c r="C1457" s="45" t="e">
        <f>VLOOKUP($A1457,EVID_OSEVU!$A$1:$M$4972,3,FALSE)</f>
        <v>#N/A</v>
      </c>
      <c r="D1457" s="45" t="e">
        <f>VLOOKUP($A1457,EVID_OSEVU!$A$1:$M$4972,4,FALSE)</f>
        <v>#N/A</v>
      </c>
      <c r="E1457" s="45" t="e">
        <f>VLOOKUP($A1457,EVID_OSEVU!$A$1:$M$4972,7,FALSE)</f>
        <v>#N/A</v>
      </c>
      <c r="F1457" s="45" t="e">
        <f>VLOOKUP($A1457,EVID_OSEVU!$A$1:$M$4972,8,FALSE)</f>
        <v>#N/A</v>
      </c>
      <c r="G1457" s="45" t="e">
        <f>VLOOKUP($A1457,EVID_OSEVU!$A$1:$M$4972,11,FALSE)</f>
        <v>#N/A</v>
      </c>
      <c r="H1457" s="35"/>
      <c r="I1457" s="48"/>
      <c r="J1457" s="33" t="e">
        <f>VLOOKUP($A1457,EVID_OSEVU!$A$1:$M$4972,11,FALSE)</f>
        <v>#N/A</v>
      </c>
      <c r="K1457" s="39"/>
      <c r="L1457" s="49"/>
      <c r="M1457" s="89" t="e">
        <f t="shared" si="22"/>
        <v>#N/A</v>
      </c>
      <c r="N1457" s="50"/>
      <c r="O1457" s="37" t="e">
        <f>VLOOKUP(EVID_HNOJENI!N1457,HNOJIVA_ALL!$A$2:$Z$3303,4,FALSE)</f>
        <v>#N/A</v>
      </c>
      <c r="P1457" s="51" t="e">
        <f>ROUND(VLOOKUP(EVID_HNOJENI!N1457,HNOJIVA_ALL!$A$2:$Z$3303,14,FALSE)*K1457*IF(L1457="t",10,IF(L1457="kg",0.01,IF(L1457="q",1,IF(L1457="l",0.01*VLOOKUP(EVID_HNOJENI!N1457,HNOJIVA_ALL!$A$2:$AE$3303,31,FALSE),"CHYBA")))),2)</f>
        <v>#N/A</v>
      </c>
      <c r="Q1457" s="51" t="e">
        <f>ROUND(VLOOKUP(EVID_HNOJENI!N1457,HNOJIVA_ALL!$A$2:$Z$3303,15,FALSE)*K1457*IF(L1457="t",10,IF(L1457="kg",0.01,IF(L1457="q",1,IF(L1457="l",0.01*VLOOKUP(EVID_HNOJENI!N1457,HNOJIVA_ALL!$A$2:$AE$3303,31,FALSE),"CHYBA")))),2)</f>
        <v>#N/A</v>
      </c>
      <c r="R1457" s="51" t="e">
        <f>ROUND(VLOOKUP(EVID_HNOJENI!N1457,HNOJIVA_ALL!$A$2:$Z$3303,16,FALSE)*K1457*IF(L1457="t",10,IF(L1457="kg",0.01,IF(L1457="q",1,IF(L1457="l",0.01*VLOOKUP(EVID_HNOJENI!N1457,HNOJIVA_ALL!$A$2:$AE$3303,31,FALSE),"CHYBA")))),2)</f>
        <v>#N/A</v>
      </c>
      <c r="S1457" s="51" t="e">
        <f>ROUND(VLOOKUP(EVID_HNOJENI!N1457,HNOJIVA_ALL!$A$2:$Z$3303,18,FALSE)*K1457*IF(L1457="t",10,IF(L1457="kg",0.01,IF(L1457="q",1,IF(L1457="l",0.01*VLOOKUP(EVID_HNOJENI!N1457,HNOJIVA_ALL!$A$2:$AE$3303,31,FALSE),"CHYBA")))),2)</f>
        <v>#N/A</v>
      </c>
      <c r="T1457" s="51" t="e">
        <f>ROUND(VLOOKUP(EVID_HNOJENI!N1457,HNOJIVA_ALL!$A$2:$Z$3303,17,FALSE)*K1457*IF(L1457="t",10,IF(L1457="kg",0.01,IF(L1457="q",1,IF(L1457="l",0.01*VLOOKUP(EVID_HNOJENI!N1457,HNOJIVA_ALL!$A$2:$AE$3303,31,FALSE),"CHYBA")))),2)</f>
        <v>#N/A</v>
      </c>
      <c r="U1457" s="51" t="e">
        <f>ROUND(VLOOKUP(EVID_HNOJENI!N1457,HNOJIVA_ALL!$A$2:$Z$3303,20,FALSE)*K1457*IF(L1457="t",10,IF(L1457="kg",0.01,IF(L1457="q",1,IF(L1457="l",0.01*VLOOKUP(EVID_HNOJENI!N1457,HNOJIVA_ALL!$A$2:$AE$3303,31,FALSE),"CHYBA")))),2)</f>
        <v>#N/A</v>
      </c>
    </row>
    <row r="1458" spans="1:21" x14ac:dyDescent="0.2">
      <c r="A1458" s="32"/>
      <c r="B1458" s="45" t="e">
        <f>VLOOKUP($A1458,EVID_OSEVU!$A$1:$M$4972,2,FALSE)</f>
        <v>#N/A</v>
      </c>
      <c r="C1458" s="45" t="e">
        <f>VLOOKUP($A1458,EVID_OSEVU!$A$1:$M$4972,3,FALSE)</f>
        <v>#N/A</v>
      </c>
      <c r="D1458" s="45" t="e">
        <f>VLOOKUP($A1458,EVID_OSEVU!$A$1:$M$4972,4,FALSE)</f>
        <v>#N/A</v>
      </c>
      <c r="E1458" s="45" t="e">
        <f>VLOOKUP($A1458,EVID_OSEVU!$A$1:$M$4972,7,FALSE)</f>
        <v>#N/A</v>
      </c>
      <c r="F1458" s="45" t="e">
        <f>VLOOKUP($A1458,EVID_OSEVU!$A$1:$M$4972,8,FALSE)</f>
        <v>#N/A</v>
      </c>
      <c r="G1458" s="45" t="e">
        <f>VLOOKUP($A1458,EVID_OSEVU!$A$1:$M$4972,11,FALSE)</f>
        <v>#N/A</v>
      </c>
      <c r="H1458" s="35"/>
      <c r="I1458" s="48"/>
      <c r="J1458" s="33" t="e">
        <f>VLOOKUP($A1458,EVID_OSEVU!$A$1:$M$4972,11,FALSE)</f>
        <v>#N/A</v>
      </c>
      <c r="K1458" s="39"/>
      <c r="L1458" s="49"/>
      <c r="M1458" s="89" t="e">
        <f t="shared" si="22"/>
        <v>#N/A</v>
      </c>
      <c r="N1458" s="50"/>
      <c r="O1458" s="37" t="e">
        <f>VLOOKUP(EVID_HNOJENI!N1458,HNOJIVA_ALL!$A$2:$Z$3303,4,FALSE)</f>
        <v>#N/A</v>
      </c>
      <c r="P1458" s="51" t="e">
        <f>ROUND(VLOOKUP(EVID_HNOJENI!N1458,HNOJIVA_ALL!$A$2:$Z$3303,14,FALSE)*K1458*IF(L1458="t",10,IF(L1458="kg",0.01,IF(L1458="q",1,IF(L1458="l",0.01*VLOOKUP(EVID_HNOJENI!N1458,HNOJIVA_ALL!$A$2:$AE$3303,31,FALSE),"CHYBA")))),2)</f>
        <v>#N/A</v>
      </c>
      <c r="Q1458" s="51" t="e">
        <f>ROUND(VLOOKUP(EVID_HNOJENI!N1458,HNOJIVA_ALL!$A$2:$Z$3303,15,FALSE)*K1458*IF(L1458="t",10,IF(L1458="kg",0.01,IF(L1458="q",1,IF(L1458="l",0.01*VLOOKUP(EVID_HNOJENI!N1458,HNOJIVA_ALL!$A$2:$AE$3303,31,FALSE),"CHYBA")))),2)</f>
        <v>#N/A</v>
      </c>
      <c r="R1458" s="51" t="e">
        <f>ROUND(VLOOKUP(EVID_HNOJENI!N1458,HNOJIVA_ALL!$A$2:$Z$3303,16,FALSE)*K1458*IF(L1458="t",10,IF(L1458="kg",0.01,IF(L1458="q",1,IF(L1458="l",0.01*VLOOKUP(EVID_HNOJENI!N1458,HNOJIVA_ALL!$A$2:$AE$3303,31,FALSE),"CHYBA")))),2)</f>
        <v>#N/A</v>
      </c>
      <c r="S1458" s="51" t="e">
        <f>ROUND(VLOOKUP(EVID_HNOJENI!N1458,HNOJIVA_ALL!$A$2:$Z$3303,18,FALSE)*K1458*IF(L1458="t",10,IF(L1458="kg",0.01,IF(L1458="q",1,IF(L1458="l",0.01*VLOOKUP(EVID_HNOJENI!N1458,HNOJIVA_ALL!$A$2:$AE$3303,31,FALSE),"CHYBA")))),2)</f>
        <v>#N/A</v>
      </c>
      <c r="T1458" s="51" t="e">
        <f>ROUND(VLOOKUP(EVID_HNOJENI!N1458,HNOJIVA_ALL!$A$2:$Z$3303,17,FALSE)*K1458*IF(L1458="t",10,IF(L1458="kg",0.01,IF(L1458="q",1,IF(L1458="l",0.01*VLOOKUP(EVID_HNOJENI!N1458,HNOJIVA_ALL!$A$2:$AE$3303,31,FALSE),"CHYBA")))),2)</f>
        <v>#N/A</v>
      </c>
      <c r="U1458" s="51" t="e">
        <f>ROUND(VLOOKUP(EVID_HNOJENI!N1458,HNOJIVA_ALL!$A$2:$Z$3303,20,FALSE)*K1458*IF(L1458="t",10,IF(L1458="kg",0.01,IF(L1458="q",1,IF(L1458="l",0.01*VLOOKUP(EVID_HNOJENI!N1458,HNOJIVA_ALL!$A$2:$AE$3303,31,FALSE),"CHYBA")))),2)</f>
        <v>#N/A</v>
      </c>
    </row>
    <row r="1459" spans="1:21" x14ac:dyDescent="0.2">
      <c r="A1459" s="32"/>
      <c r="B1459" s="45" t="e">
        <f>VLOOKUP($A1459,EVID_OSEVU!$A$1:$M$4972,2,FALSE)</f>
        <v>#N/A</v>
      </c>
      <c r="C1459" s="45" t="e">
        <f>VLOOKUP($A1459,EVID_OSEVU!$A$1:$M$4972,3,FALSE)</f>
        <v>#N/A</v>
      </c>
      <c r="D1459" s="45" t="e">
        <f>VLOOKUP($A1459,EVID_OSEVU!$A$1:$M$4972,4,FALSE)</f>
        <v>#N/A</v>
      </c>
      <c r="E1459" s="45" t="e">
        <f>VLOOKUP($A1459,EVID_OSEVU!$A$1:$M$4972,7,FALSE)</f>
        <v>#N/A</v>
      </c>
      <c r="F1459" s="45" t="e">
        <f>VLOOKUP($A1459,EVID_OSEVU!$A$1:$M$4972,8,FALSE)</f>
        <v>#N/A</v>
      </c>
      <c r="G1459" s="45" t="e">
        <f>VLOOKUP($A1459,EVID_OSEVU!$A$1:$M$4972,11,FALSE)</f>
        <v>#N/A</v>
      </c>
      <c r="H1459" s="35"/>
      <c r="I1459" s="48"/>
      <c r="J1459" s="33" t="e">
        <f>VLOOKUP($A1459,EVID_OSEVU!$A$1:$M$4972,11,FALSE)</f>
        <v>#N/A</v>
      </c>
      <c r="K1459" s="39"/>
      <c r="L1459" s="49"/>
      <c r="M1459" s="89" t="e">
        <f t="shared" si="22"/>
        <v>#N/A</v>
      </c>
      <c r="N1459" s="50"/>
      <c r="O1459" s="37" t="e">
        <f>VLOOKUP(EVID_HNOJENI!N1459,HNOJIVA_ALL!$A$2:$Z$3303,4,FALSE)</f>
        <v>#N/A</v>
      </c>
      <c r="P1459" s="51" t="e">
        <f>ROUND(VLOOKUP(EVID_HNOJENI!N1459,HNOJIVA_ALL!$A$2:$Z$3303,14,FALSE)*K1459*IF(L1459="t",10,IF(L1459="kg",0.01,IF(L1459="q",1,IF(L1459="l",0.01*VLOOKUP(EVID_HNOJENI!N1459,HNOJIVA_ALL!$A$2:$AE$3303,31,FALSE),"CHYBA")))),2)</f>
        <v>#N/A</v>
      </c>
      <c r="Q1459" s="51" t="e">
        <f>ROUND(VLOOKUP(EVID_HNOJENI!N1459,HNOJIVA_ALL!$A$2:$Z$3303,15,FALSE)*K1459*IF(L1459="t",10,IF(L1459="kg",0.01,IF(L1459="q",1,IF(L1459="l",0.01*VLOOKUP(EVID_HNOJENI!N1459,HNOJIVA_ALL!$A$2:$AE$3303,31,FALSE),"CHYBA")))),2)</f>
        <v>#N/A</v>
      </c>
      <c r="R1459" s="51" t="e">
        <f>ROUND(VLOOKUP(EVID_HNOJENI!N1459,HNOJIVA_ALL!$A$2:$Z$3303,16,FALSE)*K1459*IF(L1459="t",10,IF(L1459="kg",0.01,IF(L1459="q",1,IF(L1459="l",0.01*VLOOKUP(EVID_HNOJENI!N1459,HNOJIVA_ALL!$A$2:$AE$3303,31,FALSE),"CHYBA")))),2)</f>
        <v>#N/A</v>
      </c>
      <c r="S1459" s="51" t="e">
        <f>ROUND(VLOOKUP(EVID_HNOJENI!N1459,HNOJIVA_ALL!$A$2:$Z$3303,18,FALSE)*K1459*IF(L1459="t",10,IF(L1459="kg",0.01,IF(L1459="q",1,IF(L1459="l",0.01*VLOOKUP(EVID_HNOJENI!N1459,HNOJIVA_ALL!$A$2:$AE$3303,31,FALSE),"CHYBA")))),2)</f>
        <v>#N/A</v>
      </c>
      <c r="T1459" s="51" t="e">
        <f>ROUND(VLOOKUP(EVID_HNOJENI!N1459,HNOJIVA_ALL!$A$2:$Z$3303,17,FALSE)*K1459*IF(L1459="t",10,IF(L1459="kg",0.01,IF(L1459="q",1,IF(L1459="l",0.01*VLOOKUP(EVID_HNOJENI!N1459,HNOJIVA_ALL!$A$2:$AE$3303,31,FALSE),"CHYBA")))),2)</f>
        <v>#N/A</v>
      </c>
      <c r="U1459" s="51" t="e">
        <f>ROUND(VLOOKUP(EVID_HNOJENI!N1459,HNOJIVA_ALL!$A$2:$Z$3303,20,FALSE)*K1459*IF(L1459="t",10,IF(L1459="kg",0.01,IF(L1459="q",1,IF(L1459="l",0.01*VLOOKUP(EVID_HNOJENI!N1459,HNOJIVA_ALL!$A$2:$AE$3303,31,FALSE),"CHYBA")))),2)</f>
        <v>#N/A</v>
      </c>
    </row>
    <row r="1460" spans="1:21" x14ac:dyDescent="0.2">
      <c r="A1460" s="32"/>
      <c r="B1460" s="45" t="e">
        <f>VLOOKUP($A1460,EVID_OSEVU!$A$1:$M$4972,2,FALSE)</f>
        <v>#N/A</v>
      </c>
      <c r="C1460" s="45" t="e">
        <f>VLOOKUP($A1460,EVID_OSEVU!$A$1:$M$4972,3,FALSE)</f>
        <v>#N/A</v>
      </c>
      <c r="D1460" s="45" t="e">
        <f>VLOOKUP($A1460,EVID_OSEVU!$A$1:$M$4972,4,FALSE)</f>
        <v>#N/A</v>
      </c>
      <c r="E1460" s="45" t="e">
        <f>VLOOKUP($A1460,EVID_OSEVU!$A$1:$M$4972,7,FALSE)</f>
        <v>#N/A</v>
      </c>
      <c r="F1460" s="45" t="e">
        <f>VLOOKUP($A1460,EVID_OSEVU!$A$1:$M$4972,8,FALSE)</f>
        <v>#N/A</v>
      </c>
      <c r="G1460" s="45" t="e">
        <f>VLOOKUP($A1460,EVID_OSEVU!$A$1:$M$4972,11,FALSE)</f>
        <v>#N/A</v>
      </c>
      <c r="H1460" s="35"/>
      <c r="I1460" s="48"/>
      <c r="J1460" s="33" t="e">
        <f>VLOOKUP($A1460,EVID_OSEVU!$A$1:$M$4972,11,FALSE)</f>
        <v>#N/A</v>
      </c>
      <c r="K1460" s="39"/>
      <c r="L1460" s="49"/>
      <c r="M1460" s="89" t="e">
        <f t="shared" si="22"/>
        <v>#N/A</v>
      </c>
      <c r="N1460" s="50"/>
      <c r="O1460" s="37" t="e">
        <f>VLOOKUP(EVID_HNOJENI!N1460,HNOJIVA_ALL!$A$2:$Z$3303,4,FALSE)</f>
        <v>#N/A</v>
      </c>
      <c r="P1460" s="51" t="e">
        <f>ROUND(VLOOKUP(EVID_HNOJENI!N1460,HNOJIVA_ALL!$A$2:$Z$3303,14,FALSE)*K1460*IF(L1460="t",10,IF(L1460="kg",0.01,IF(L1460="q",1,IF(L1460="l",0.01*VLOOKUP(EVID_HNOJENI!N1460,HNOJIVA_ALL!$A$2:$AE$3303,31,FALSE),"CHYBA")))),2)</f>
        <v>#N/A</v>
      </c>
      <c r="Q1460" s="51" t="e">
        <f>ROUND(VLOOKUP(EVID_HNOJENI!N1460,HNOJIVA_ALL!$A$2:$Z$3303,15,FALSE)*K1460*IF(L1460="t",10,IF(L1460="kg",0.01,IF(L1460="q",1,IF(L1460="l",0.01*VLOOKUP(EVID_HNOJENI!N1460,HNOJIVA_ALL!$A$2:$AE$3303,31,FALSE),"CHYBA")))),2)</f>
        <v>#N/A</v>
      </c>
      <c r="R1460" s="51" t="e">
        <f>ROUND(VLOOKUP(EVID_HNOJENI!N1460,HNOJIVA_ALL!$A$2:$Z$3303,16,FALSE)*K1460*IF(L1460="t",10,IF(L1460="kg",0.01,IF(L1460="q",1,IF(L1460="l",0.01*VLOOKUP(EVID_HNOJENI!N1460,HNOJIVA_ALL!$A$2:$AE$3303,31,FALSE),"CHYBA")))),2)</f>
        <v>#N/A</v>
      </c>
      <c r="S1460" s="51" t="e">
        <f>ROUND(VLOOKUP(EVID_HNOJENI!N1460,HNOJIVA_ALL!$A$2:$Z$3303,18,FALSE)*K1460*IF(L1460="t",10,IF(L1460="kg",0.01,IF(L1460="q",1,IF(L1460="l",0.01*VLOOKUP(EVID_HNOJENI!N1460,HNOJIVA_ALL!$A$2:$AE$3303,31,FALSE),"CHYBA")))),2)</f>
        <v>#N/A</v>
      </c>
      <c r="T1460" s="51" t="e">
        <f>ROUND(VLOOKUP(EVID_HNOJENI!N1460,HNOJIVA_ALL!$A$2:$Z$3303,17,FALSE)*K1460*IF(L1460="t",10,IF(L1460="kg",0.01,IF(L1460="q",1,IF(L1460="l",0.01*VLOOKUP(EVID_HNOJENI!N1460,HNOJIVA_ALL!$A$2:$AE$3303,31,FALSE),"CHYBA")))),2)</f>
        <v>#N/A</v>
      </c>
      <c r="U1460" s="51" t="e">
        <f>ROUND(VLOOKUP(EVID_HNOJENI!N1460,HNOJIVA_ALL!$A$2:$Z$3303,20,FALSE)*K1460*IF(L1460="t",10,IF(L1460="kg",0.01,IF(L1460="q",1,IF(L1460="l",0.01*VLOOKUP(EVID_HNOJENI!N1460,HNOJIVA_ALL!$A$2:$AE$3303,31,FALSE),"CHYBA")))),2)</f>
        <v>#N/A</v>
      </c>
    </row>
    <row r="1461" spans="1:21" x14ac:dyDescent="0.2">
      <c r="A1461" s="32"/>
      <c r="B1461" s="45" t="e">
        <f>VLOOKUP($A1461,EVID_OSEVU!$A$1:$M$4972,2,FALSE)</f>
        <v>#N/A</v>
      </c>
      <c r="C1461" s="45" t="e">
        <f>VLOOKUP($A1461,EVID_OSEVU!$A$1:$M$4972,3,FALSE)</f>
        <v>#N/A</v>
      </c>
      <c r="D1461" s="45" t="e">
        <f>VLOOKUP($A1461,EVID_OSEVU!$A$1:$M$4972,4,FALSE)</f>
        <v>#N/A</v>
      </c>
      <c r="E1461" s="45" t="e">
        <f>VLOOKUP($A1461,EVID_OSEVU!$A$1:$M$4972,7,FALSE)</f>
        <v>#N/A</v>
      </c>
      <c r="F1461" s="45" t="e">
        <f>VLOOKUP($A1461,EVID_OSEVU!$A$1:$M$4972,8,FALSE)</f>
        <v>#N/A</v>
      </c>
      <c r="G1461" s="45" t="e">
        <f>VLOOKUP($A1461,EVID_OSEVU!$A$1:$M$4972,11,FALSE)</f>
        <v>#N/A</v>
      </c>
      <c r="H1461" s="35"/>
      <c r="I1461" s="48"/>
      <c r="J1461" s="33" t="e">
        <f>VLOOKUP($A1461,EVID_OSEVU!$A$1:$M$4972,11,FALSE)</f>
        <v>#N/A</v>
      </c>
      <c r="K1461" s="39"/>
      <c r="L1461" s="49"/>
      <c r="M1461" s="89" t="e">
        <f t="shared" si="22"/>
        <v>#N/A</v>
      </c>
      <c r="N1461" s="50"/>
      <c r="O1461" s="37" t="e">
        <f>VLOOKUP(EVID_HNOJENI!N1461,HNOJIVA_ALL!$A$2:$Z$3303,4,FALSE)</f>
        <v>#N/A</v>
      </c>
      <c r="P1461" s="51" t="e">
        <f>ROUND(VLOOKUP(EVID_HNOJENI!N1461,HNOJIVA_ALL!$A$2:$Z$3303,14,FALSE)*K1461*IF(L1461="t",10,IF(L1461="kg",0.01,IF(L1461="q",1,IF(L1461="l",0.01*VLOOKUP(EVID_HNOJENI!N1461,HNOJIVA_ALL!$A$2:$AE$3303,31,FALSE),"CHYBA")))),2)</f>
        <v>#N/A</v>
      </c>
      <c r="Q1461" s="51" t="e">
        <f>ROUND(VLOOKUP(EVID_HNOJENI!N1461,HNOJIVA_ALL!$A$2:$Z$3303,15,FALSE)*K1461*IF(L1461="t",10,IF(L1461="kg",0.01,IF(L1461="q",1,IF(L1461="l",0.01*VLOOKUP(EVID_HNOJENI!N1461,HNOJIVA_ALL!$A$2:$AE$3303,31,FALSE),"CHYBA")))),2)</f>
        <v>#N/A</v>
      </c>
      <c r="R1461" s="51" t="e">
        <f>ROUND(VLOOKUP(EVID_HNOJENI!N1461,HNOJIVA_ALL!$A$2:$Z$3303,16,FALSE)*K1461*IF(L1461="t",10,IF(L1461="kg",0.01,IF(L1461="q",1,IF(L1461="l",0.01*VLOOKUP(EVID_HNOJENI!N1461,HNOJIVA_ALL!$A$2:$AE$3303,31,FALSE),"CHYBA")))),2)</f>
        <v>#N/A</v>
      </c>
      <c r="S1461" s="51" t="e">
        <f>ROUND(VLOOKUP(EVID_HNOJENI!N1461,HNOJIVA_ALL!$A$2:$Z$3303,18,FALSE)*K1461*IF(L1461="t",10,IF(L1461="kg",0.01,IF(L1461="q",1,IF(L1461="l",0.01*VLOOKUP(EVID_HNOJENI!N1461,HNOJIVA_ALL!$A$2:$AE$3303,31,FALSE),"CHYBA")))),2)</f>
        <v>#N/A</v>
      </c>
      <c r="T1461" s="51" t="e">
        <f>ROUND(VLOOKUP(EVID_HNOJENI!N1461,HNOJIVA_ALL!$A$2:$Z$3303,17,FALSE)*K1461*IF(L1461="t",10,IF(L1461="kg",0.01,IF(L1461="q",1,IF(L1461="l",0.01*VLOOKUP(EVID_HNOJENI!N1461,HNOJIVA_ALL!$A$2:$AE$3303,31,FALSE),"CHYBA")))),2)</f>
        <v>#N/A</v>
      </c>
      <c r="U1461" s="51" t="e">
        <f>ROUND(VLOOKUP(EVID_HNOJENI!N1461,HNOJIVA_ALL!$A$2:$Z$3303,20,FALSE)*K1461*IF(L1461="t",10,IF(L1461="kg",0.01,IF(L1461="q",1,IF(L1461="l",0.01*VLOOKUP(EVID_HNOJENI!N1461,HNOJIVA_ALL!$A$2:$AE$3303,31,FALSE),"CHYBA")))),2)</f>
        <v>#N/A</v>
      </c>
    </row>
    <row r="1462" spans="1:21" x14ac:dyDescent="0.2">
      <c r="A1462" s="32"/>
      <c r="B1462" s="45" t="e">
        <f>VLOOKUP($A1462,EVID_OSEVU!$A$1:$M$4972,2,FALSE)</f>
        <v>#N/A</v>
      </c>
      <c r="C1462" s="45" t="e">
        <f>VLOOKUP($A1462,EVID_OSEVU!$A$1:$M$4972,3,FALSE)</f>
        <v>#N/A</v>
      </c>
      <c r="D1462" s="45" t="e">
        <f>VLOOKUP($A1462,EVID_OSEVU!$A$1:$M$4972,4,FALSE)</f>
        <v>#N/A</v>
      </c>
      <c r="E1462" s="45" t="e">
        <f>VLOOKUP($A1462,EVID_OSEVU!$A$1:$M$4972,7,FALSE)</f>
        <v>#N/A</v>
      </c>
      <c r="F1462" s="45" t="e">
        <f>VLOOKUP($A1462,EVID_OSEVU!$A$1:$M$4972,8,FALSE)</f>
        <v>#N/A</v>
      </c>
      <c r="G1462" s="45" t="e">
        <f>VLOOKUP($A1462,EVID_OSEVU!$A$1:$M$4972,11,FALSE)</f>
        <v>#N/A</v>
      </c>
      <c r="H1462" s="35"/>
      <c r="I1462" s="48"/>
      <c r="J1462" s="33" t="e">
        <f>VLOOKUP($A1462,EVID_OSEVU!$A$1:$M$4972,11,FALSE)</f>
        <v>#N/A</v>
      </c>
      <c r="K1462" s="39"/>
      <c r="L1462" s="49"/>
      <c r="M1462" s="89" t="e">
        <f t="shared" si="22"/>
        <v>#N/A</v>
      </c>
      <c r="N1462" s="50"/>
      <c r="O1462" s="37" t="e">
        <f>VLOOKUP(EVID_HNOJENI!N1462,HNOJIVA_ALL!$A$2:$Z$3303,4,FALSE)</f>
        <v>#N/A</v>
      </c>
      <c r="P1462" s="51" t="e">
        <f>ROUND(VLOOKUP(EVID_HNOJENI!N1462,HNOJIVA_ALL!$A$2:$Z$3303,14,FALSE)*K1462*IF(L1462="t",10,IF(L1462="kg",0.01,IF(L1462="q",1,IF(L1462="l",0.01*VLOOKUP(EVID_HNOJENI!N1462,HNOJIVA_ALL!$A$2:$AE$3303,31,FALSE),"CHYBA")))),2)</f>
        <v>#N/A</v>
      </c>
      <c r="Q1462" s="51" t="e">
        <f>ROUND(VLOOKUP(EVID_HNOJENI!N1462,HNOJIVA_ALL!$A$2:$Z$3303,15,FALSE)*K1462*IF(L1462="t",10,IF(L1462="kg",0.01,IF(L1462="q",1,IF(L1462="l",0.01*VLOOKUP(EVID_HNOJENI!N1462,HNOJIVA_ALL!$A$2:$AE$3303,31,FALSE),"CHYBA")))),2)</f>
        <v>#N/A</v>
      </c>
      <c r="R1462" s="51" t="e">
        <f>ROUND(VLOOKUP(EVID_HNOJENI!N1462,HNOJIVA_ALL!$A$2:$Z$3303,16,FALSE)*K1462*IF(L1462="t",10,IF(L1462="kg",0.01,IF(L1462="q",1,IF(L1462="l",0.01*VLOOKUP(EVID_HNOJENI!N1462,HNOJIVA_ALL!$A$2:$AE$3303,31,FALSE),"CHYBA")))),2)</f>
        <v>#N/A</v>
      </c>
      <c r="S1462" s="51" t="e">
        <f>ROUND(VLOOKUP(EVID_HNOJENI!N1462,HNOJIVA_ALL!$A$2:$Z$3303,18,FALSE)*K1462*IF(L1462="t",10,IF(L1462="kg",0.01,IF(L1462="q",1,IF(L1462="l",0.01*VLOOKUP(EVID_HNOJENI!N1462,HNOJIVA_ALL!$A$2:$AE$3303,31,FALSE),"CHYBA")))),2)</f>
        <v>#N/A</v>
      </c>
      <c r="T1462" s="51" t="e">
        <f>ROUND(VLOOKUP(EVID_HNOJENI!N1462,HNOJIVA_ALL!$A$2:$Z$3303,17,FALSE)*K1462*IF(L1462="t",10,IF(L1462="kg",0.01,IF(L1462="q",1,IF(L1462="l",0.01*VLOOKUP(EVID_HNOJENI!N1462,HNOJIVA_ALL!$A$2:$AE$3303,31,FALSE),"CHYBA")))),2)</f>
        <v>#N/A</v>
      </c>
      <c r="U1462" s="51" t="e">
        <f>ROUND(VLOOKUP(EVID_HNOJENI!N1462,HNOJIVA_ALL!$A$2:$Z$3303,20,FALSE)*K1462*IF(L1462="t",10,IF(L1462="kg",0.01,IF(L1462="q",1,IF(L1462="l",0.01*VLOOKUP(EVID_HNOJENI!N1462,HNOJIVA_ALL!$A$2:$AE$3303,31,FALSE),"CHYBA")))),2)</f>
        <v>#N/A</v>
      </c>
    </row>
    <row r="1463" spans="1:21" x14ac:dyDescent="0.2">
      <c r="A1463" s="32"/>
      <c r="B1463" s="45" t="e">
        <f>VLOOKUP($A1463,EVID_OSEVU!$A$1:$M$4972,2,FALSE)</f>
        <v>#N/A</v>
      </c>
      <c r="C1463" s="45" t="e">
        <f>VLOOKUP($A1463,EVID_OSEVU!$A$1:$M$4972,3,FALSE)</f>
        <v>#N/A</v>
      </c>
      <c r="D1463" s="45" t="e">
        <f>VLOOKUP($A1463,EVID_OSEVU!$A$1:$M$4972,4,FALSE)</f>
        <v>#N/A</v>
      </c>
      <c r="E1463" s="45" t="e">
        <f>VLOOKUP($A1463,EVID_OSEVU!$A$1:$M$4972,7,FALSE)</f>
        <v>#N/A</v>
      </c>
      <c r="F1463" s="45" t="e">
        <f>VLOOKUP($A1463,EVID_OSEVU!$A$1:$M$4972,8,FALSE)</f>
        <v>#N/A</v>
      </c>
      <c r="G1463" s="45" t="e">
        <f>VLOOKUP($A1463,EVID_OSEVU!$A$1:$M$4972,11,FALSE)</f>
        <v>#N/A</v>
      </c>
      <c r="H1463" s="35"/>
      <c r="I1463" s="48"/>
      <c r="J1463" s="33" t="e">
        <f>VLOOKUP($A1463,EVID_OSEVU!$A$1:$M$4972,11,FALSE)</f>
        <v>#N/A</v>
      </c>
      <c r="K1463" s="39"/>
      <c r="L1463" s="49"/>
      <c r="M1463" s="89" t="e">
        <f t="shared" si="22"/>
        <v>#N/A</v>
      </c>
      <c r="N1463" s="50"/>
      <c r="O1463" s="37" t="e">
        <f>VLOOKUP(EVID_HNOJENI!N1463,HNOJIVA_ALL!$A$2:$Z$3303,4,FALSE)</f>
        <v>#N/A</v>
      </c>
      <c r="P1463" s="51" t="e">
        <f>ROUND(VLOOKUP(EVID_HNOJENI!N1463,HNOJIVA_ALL!$A$2:$Z$3303,14,FALSE)*K1463*IF(L1463="t",10,IF(L1463="kg",0.01,IF(L1463="q",1,IF(L1463="l",0.01*VLOOKUP(EVID_HNOJENI!N1463,HNOJIVA_ALL!$A$2:$AE$3303,31,FALSE),"CHYBA")))),2)</f>
        <v>#N/A</v>
      </c>
      <c r="Q1463" s="51" t="e">
        <f>ROUND(VLOOKUP(EVID_HNOJENI!N1463,HNOJIVA_ALL!$A$2:$Z$3303,15,FALSE)*K1463*IF(L1463="t",10,IF(L1463="kg",0.01,IF(L1463="q",1,IF(L1463="l",0.01*VLOOKUP(EVID_HNOJENI!N1463,HNOJIVA_ALL!$A$2:$AE$3303,31,FALSE),"CHYBA")))),2)</f>
        <v>#N/A</v>
      </c>
      <c r="R1463" s="51" t="e">
        <f>ROUND(VLOOKUP(EVID_HNOJENI!N1463,HNOJIVA_ALL!$A$2:$Z$3303,16,FALSE)*K1463*IF(L1463="t",10,IF(L1463="kg",0.01,IF(L1463="q",1,IF(L1463="l",0.01*VLOOKUP(EVID_HNOJENI!N1463,HNOJIVA_ALL!$A$2:$AE$3303,31,FALSE),"CHYBA")))),2)</f>
        <v>#N/A</v>
      </c>
      <c r="S1463" s="51" t="e">
        <f>ROUND(VLOOKUP(EVID_HNOJENI!N1463,HNOJIVA_ALL!$A$2:$Z$3303,18,FALSE)*K1463*IF(L1463="t",10,IF(L1463="kg",0.01,IF(L1463="q",1,IF(L1463="l",0.01*VLOOKUP(EVID_HNOJENI!N1463,HNOJIVA_ALL!$A$2:$AE$3303,31,FALSE),"CHYBA")))),2)</f>
        <v>#N/A</v>
      </c>
      <c r="T1463" s="51" t="e">
        <f>ROUND(VLOOKUP(EVID_HNOJENI!N1463,HNOJIVA_ALL!$A$2:$Z$3303,17,FALSE)*K1463*IF(L1463="t",10,IF(L1463="kg",0.01,IF(L1463="q",1,IF(L1463="l",0.01*VLOOKUP(EVID_HNOJENI!N1463,HNOJIVA_ALL!$A$2:$AE$3303,31,FALSE),"CHYBA")))),2)</f>
        <v>#N/A</v>
      </c>
      <c r="U1463" s="51" t="e">
        <f>ROUND(VLOOKUP(EVID_HNOJENI!N1463,HNOJIVA_ALL!$A$2:$Z$3303,20,FALSE)*K1463*IF(L1463="t",10,IF(L1463="kg",0.01,IF(L1463="q",1,IF(L1463="l",0.01*VLOOKUP(EVID_HNOJENI!N1463,HNOJIVA_ALL!$A$2:$AE$3303,31,FALSE),"CHYBA")))),2)</f>
        <v>#N/A</v>
      </c>
    </row>
    <row r="1464" spans="1:21" x14ac:dyDescent="0.2">
      <c r="A1464" s="32"/>
      <c r="B1464" s="45" t="e">
        <f>VLOOKUP($A1464,EVID_OSEVU!$A$1:$M$4972,2,FALSE)</f>
        <v>#N/A</v>
      </c>
      <c r="C1464" s="45" t="e">
        <f>VLOOKUP($A1464,EVID_OSEVU!$A$1:$M$4972,3,FALSE)</f>
        <v>#N/A</v>
      </c>
      <c r="D1464" s="45" t="e">
        <f>VLOOKUP($A1464,EVID_OSEVU!$A$1:$M$4972,4,FALSE)</f>
        <v>#N/A</v>
      </c>
      <c r="E1464" s="45" t="e">
        <f>VLOOKUP($A1464,EVID_OSEVU!$A$1:$M$4972,7,FALSE)</f>
        <v>#N/A</v>
      </c>
      <c r="F1464" s="45" t="e">
        <f>VLOOKUP($A1464,EVID_OSEVU!$A$1:$M$4972,8,FALSE)</f>
        <v>#N/A</v>
      </c>
      <c r="G1464" s="45" t="e">
        <f>VLOOKUP($A1464,EVID_OSEVU!$A$1:$M$4972,11,FALSE)</f>
        <v>#N/A</v>
      </c>
      <c r="H1464" s="35"/>
      <c r="I1464" s="48"/>
      <c r="J1464" s="33" t="e">
        <f>VLOOKUP($A1464,EVID_OSEVU!$A$1:$M$4972,11,FALSE)</f>
        <v>#N/A</v>
      </c>
      <c r="K1464" s="39"/>
      <c r="L1464" s="49"/>
      <c r="M1464" s="89" t="e">
        <f t="shared" si="22"/>
        <v>#N/A</v>
      </c>
      <c r="N1464" s="50"/>
      <c r="O1464" s="37" t="e">
        <f>VLOOKUP(EVID_HNOJENI!N1464,HNOJIVA_ALL!$A$2:$Z$3303,4,FALSE)</f>
        <v>#N/A</v>
      </c>
      <c r="P1464" s="51" t="e">
        <f>ROUND(VLOOKUP(EVID_HNOJENI!N1464,HNOJIVA_ALL!$A$2:$Z$3303,14,FALSE)*K1464*IF(L1464="t",10,IF(L1464="kg",0.01,IF(L1464="q",1,IF(L1464="l",0.01*VLOOKUP(EVID_HNOJENI!N1464,HNOJIVA_ALL!$A$2:$AE$3303,31,FALSE),"CHYBA")))),2)</f>
        <v>#N/A</v>
      </c>
      <c r="Q1464" s="51" t="e">
        <f>ROUND(VLOOKUP(EVID_HNOJENI!N1464,HNOJIVA_ALL!$A$2:$Z$3303,15,FALSE)*K1464*IF(L1464="t",10,IF(L1464="kg",0.01,IF(L1464="q",1,IF(L1464="l",0.01*VLOOKUP(EVID_HNOJENI!N1464,HNOJIVA_ALL!$A$2:$AE$3303,31,FALSE),"CHYBA")))),2)</f>
        <v>#N/A</v>
      </c>
      <c r="R1464" s="51" t="e">
        <f>ROUND(VLOOKUP(EVID_HNOJENI!N1464,HNOJIVA_ALL!$A$2:$Z$3303,16,FALSE)*K1464*IF(L1464="t",10,IF(L1464="kg",0.01,IF(L1464="q",1,IF(L1464="l",0.01*VLOOKUP(EVID_HNOJENI!N1464,HNOJIVA_ALL!$A$2:$AE$3303,31,FALSE),"CHYBA")))),2)</f>
        <v>#N/A</v>
      </c>
      <c r="S1464" s="51" t="e">
        <f>ROUND(VLOOKUP(EVID_HNOJENI!N1464,HNOJIVA_ALL!$A$2:$Z$3303,18,FALSE)*K1464*IF(L1464="t",10,IF(L1464="kg",0.01,IF(L1464="q",1,IF(L1464="l",0.01*VLOOKUP(EVID_HNOJENI!N1464,HNOJIVA_ALL!$A$2:$AE$3303,31,FALSE),"CHYBA")))),2)</f>
        <v>#N/A</v>
      </c>
      <c r="T1464" s="51" t="e">
        <f>ROUND(VLOOKUP(EVID_HNOJENI!N1464,HNOJIVA_ALL!$A$2:$Z$3303,17,FALSE)*K1464*IF(L1464="t",10,IF(L1464="kg",0.01,IF(L1464="q",1,IF(L1464="l",0.01*VLOOKUP(EVID_HNOJENI!N1464,HNOJIVA_ALL!$A$2:$AE$3303,31,FALSE),"CHYBA")))),2)</f>
        <v>#N/A</v>
      </c>
      <c r="U1464" s="51" t="e">
        <f>ROUND(VLOOKUP(EVID_HNOJENI!N1464,HNOJIVA_ALL!$A$2:$Z$3303,20,FALSE)*K1464*IF(L1464="t",10,IF(L1464="kg",0.01,IF(L1464="q",1,IF(L1464="l",0.01*VLOOKUP(EVID_HNOJENI!N1464,HNOJIVA_ALL!$A$2:$AE$3303,31,FALSE),"CHYBA")))),2)</f>
        <v>#N/A</v>
      </c>
    </row>
    <row r="1465" spans="1:21" x14ac:dyDescent="0.2">
      <c r="A1465" s="32"/>
      <c r="B1465" s="45" t="e">
        <f>VLOOKUP($A1465,EVID_OSEVU!$A$1:$M$4972,2,FALSE)</f>
        <v>#N/A</v>
      </c>
      <c r="C1465" s="45" t="e">
        <f>VLOOKUP($A1465,EVID_OSEVU!$A$1:$M$4972,3,FALSE)</f>
        <v>#N/A</v>
      </c>
      <c r="D1465" s="45" t="e">
        <f>VLOOKUP($A1465,EVID_OSEVU!$A$1:$M$4972,4,FALSE)</f>
        <v>#N/A</v>
      </c>
      <c r="E1465" s="45" t="e">
        <f>VLOOKUP($A1465,EVID_OSEVU!$A$1:$M$4972,7,FALSE)</f>
        <v>#N/A</v>
      </c>
      <c r="F1465" s="45" t="e">
        <f>VLOOKUP($A1465,EVID_OSEVU!$A$1:$M$4972,8,FALSE)</f>
        <v>#N/A</v>
      </c>
      <c r="G1465" s="45" t="e">
        <f>VLOOKUP($A1465,EVID_OSEVU!$A$1:$M$4972,11,FALSE)</f>
        <v>#N/A</v>
      </c>
      <c r="H1465" s="35"/>
      <c r="I1465" s="48"/>
      <c r="J1465" s="33" t="e">
        <f>VLOOKUP($A1465,EVID_OSEVU!$A$1:$M$4972,11,FALSE)</f>
        <v>#N/A</v>
      </c>
      <c r="K1465" s="39"/>
      <c r="L1465" s="49"/>
      <c r="M1465" s="89" t="e">
        <f t="shared" si="22"/>
        <v>#N/A</v>
      </c>
      <c r="N1465" s="50"/>
      <c r="O1465" s="37" t="e">
        <f>VLOOKUP(EVID_HNOJENI!N1465,HNOJIVA_ALL!$A$2:$Z$3303,4,FALSE)</f>
        <v>#N/A</v>
      </c>
      <c r="P1465" s="51" t="e">
        <f>ROUND(VLOOKUP(EVID_HNOJENI!N1465,HNOJIVA_ALL!$A$2:$Z$3303,14,FALSE)*K1465*IF(L1465="t",10,IF(L1465="kg",0.01,IF(L1465="q",1,IF(L1465="l",0.01*VLOOKUP(EVID_HNOJENI!N1465,HNOJIVA_ALL!$A$2:$AE$3303,31,FALSE),"CHYBA")))),2)</f>
        <v>#N/A</v>
      </c>
      <c r="Q1465" s="51" t="e">
        <f>ROUND(VLOOKUP(EVID_HNOJENI!N1465,HNOJIVA_ALL!$A$2:$Z$3303,15,FALSE)*K1465*IF(L1465="t",10,IF(L1465="kg",0.01,IF(L1465="q",1,IF(L1465="l",0.01*VLOOKUP(EVID_HNOJENI!N1465,HNOJIVA_ALL!$A$2:$AE$3303,31,FALSE),"CHYBA")))),2)</f>
        <v>#N/A</v>
      </c>
      <c r="R1465" s="51" t="e">
        <f>ROUND(VLOOKUP(EVID_HNOJENI!N1465,HNOJIVA_ALL!$A$2:$Z$3303,16,FALSE)*K1465*IF(L1465="t",10,IF(L1465="kg",0.01,IF(L1465="q",1,IF(L1465="l",0.01*VLOOKUP(EVID_HNOJENI!N1465,HNOJIVA_ALL!$A$2:$AE$3303,31,FALSE),"CHYBA")))),2)</f>
        <v>#N/A</v>
      </c>
      <c r="S1465" s="51" t="e">
        <f>ROUND(VLOOKUP(EVID_HNOJENI!N1465,HNOJIVA_ALL!$A$2:$Z$3303,18,FALSE)*K1465*IF(L1465="t",10,IF(L1465="kg",0.01,IF(L1465="q",1,IF(L1465="l",0.01*VLOOKUP(EVID_HNOJENI!N1465,HNOJIVA_ALL!$A$2:$AE$3303,31,FALSE),"CHYBA")))),2)</f>
        <v>#N/A</v>
      </c>
      <c r="T1465" s="51" t="e">
        <f>ROUND(VLOOKUP(EVID_HNOJENI!N1465,HNOJIVA_ALL!$A$2:$Z$3303,17,FALSE)*K1465*IF(L1465="t",10,IF(L1465="kg",0.01,IF(L1465="q",1,IF(L1465="l",0.01*VLOOKUP(EVID_HNOJENI!N1465,HNOJIVA_ALL!$A$2:$AE$3303,31,FALSE),"CHYBA")))),2)</f>
        <v>#N/A</v>
      </c>
      <c r="U1465" s="51" t="e">
        <f>ROUND(VLOOKUP(EVID_HNOJENI!N1465,HNOJIVA_ALL!$A$2:$Z$3303,20,FALSE)*K1465*IF(L1465="t",10,IF(L1465="kg",0.01,IF(L1465="q",1,IF(L1465="l",0.01*VLOOKUP(EVID_HNOJENI!N1465,HNOJIVA_ALL!$A$2:$AE$3303,31,FALSE),"CHYBA")))),2)</f>
        <v>#N/A</v>
      </c>
    </row>
    <row r="1466" spans="1:21" x14ac:dyDescent="0.2">
      <c r="A1466" s="32"/>
      <c r="B1466" s="45" t="e">
        <f>VLOOKUP($A1466,EVID_OSEVU!$A$1:$M$4972,2,FALSE)</f>
        <v>#N/A</v>
      </c>
      <c r="C1466" s="45" t="e">
        <f>VLOOKUP($A1466,EVID_OSEVU!$A$1:$M$4972,3,FALSE)</f>
        <v>#N/A</v>
      </c>
      <c r="D1466" s="45" t="e">
        <f>VLOOKUP($A1466,EVID_OSEVU!$A$1:$M$4972,4,FALSE)</f>
        <v>#N/A</v>
      </c>
      <c r="E1466" s="45" t="e">
        <f>VLOOKUP($A1466,EVID_OSEVU!$A$1:$M$4972,7,FALSE)</f>
        <v>#N/A</v>
      </c>
      <c r="F1466" s="45" t="e">
        <f>VLOOKUP($A1466,EVID_OSEVU!$A$1:$M$4972,8,FALSE)</f>
        <v>#N/A</v>
      </c>
      <c r="G1466" s="45" t="e">
        <f>VLOOKUP($A1466,EVID_OSEVU!$A$1:$M$4972,11,FALSE)</f>
        <v>#N/A</v>
      </c>
      <c r="H1466" s="35"/>
      <c r="I1466" s="48"/>
      <c r="J1466" s="33" t="e">
        <f>VLOOKUP($A1466,EVID_OSEVU!$A$1:$M$4972,11,FALSE)</f>
        <v>#N/A</v>
      </c>
      <c r="K1466" s="39"/>
      <c r="L1466" s="49"/>
      <c r="M1466" s="89" t="e">
        <f t="shared" si="22"/>
        <v>#N/A</v>
      </c>
      <c r="N1466" s="50"/>
      <c r="O1466" s="37" t="e">
        <f>VLOOKUP(EVID_HNOJENI!N1466,HNOJIVA_ALL!$A$2:$Z$3303,4,FALSE)</f>
        <v>#N/A</v>
      </c>
      <c r="P1466" s="51" t="e">
        <f>ROUND(VLOOKUP(EVID_HNOJENI!N1466,HNOJIVA_ALL!$A$2:$Z$3303,14,FALSE)*K1466*IF(L1466="t",10,IF(L1466="kg",0.01,IF(L1466="q",1,IF(L1466="l",0.01*VLOOKUP(EVID_HNOJENI!N1466,HNOJIVA_ALL!$A$2:$AE$3303,31,FALSE),"CHYBA")))),2)</f>
        <v>#N/A</v>
      </c>
      <c r="Q1466" s="51" t="e">
        <f>ROUND(VLOOKUP(EVID_HNOJENI!N1466,HNOJIVA_ALL!$A$2:$Z$3303,15,FALSE)*K1466*IF(L1466="t",10,IF(L1466="kg",0.01,IF(L1466="q",1,IF(L1466="l",0.01*VLOOKUP(EVID_HNOJENI!N1466,HNOJIVA_ALL!$A$2:$AE$3303,31,FALSE),"CHYBA")))),2)</f>
        <v>#N/A</v>
      </c>
      <c r="R1466" s="51" t="e">
        <f>ROUND(VLOOKUP(EVID_HNOJENI!N1466,HNOJIVA_ALL!$A$2:$Z$3303,16,FALSE)*K1466*IF(L1466="t",10,IF(L1466="kg",0.01,IF(L1466="q",1,IF(L1466="l",0.01*VLOOKUP(EVID_HNOJENI!N1466,HNOJIVA_ALL!$A$2:$AE$3303,31,FALSE),"CHYBA")))),2)</f>
        <v>#N/A</v>
      </c>
      <c r="S1466" s="51" t="e">
        <f>ROUND(VLOOKUP(EVID_HNOJENI!N1466,HNOJIVA_ALL!$A$2:$Z$3303,18,FALSE)*K1466*IF(L1466="t",10,IF(L1466="kg",0.01,IF(L1466="q",1,IF(L1466="l",0.01*VLOOKUP(EVID_HNOJENI!N1466,HNOJIVA_ALL!$A$2:$AE$3303,31,FALSE),"CHYBA")))),2)</f>
        <v>#N/A</v>
      </c>
      <c r="T1466" s="51" t="e">
        <f>ROUND(VLOOKUP(EVID_HNOJENI!N1466,HNOJIVA_ALL!$A$2:$Z$3303,17,FALSE)*K1466*IF(L1466="t",10,IF(L1466="kg",0.01,IF(L1466="q",1,IF(L1466="l",0.01*VLOOKUP(EVID_HNOJENI!N1466,HNOJIVA_ALL!$A$2:$AE$3303,31,FALSE),"CHYBA")))),2)</f>
        <v>#N/A</v>
      </c>
      <c r="U1466" s="51" t="e">
        <f>ROUND(VLOOKUP(EVID_HNOJENI!N1466,HNOJIVA_ALL!$A$2:$Z$3303,20,FALSE)*K1466*IF(L1466="t",10,IF(L1466="kg",0.01,IF(L1466="q",1,IF(L1466="l",0.01*VLOOKUP(EVID_HNOJENI!N1466,HNOJIVA_ALL!$A$2:$AE$3303,31,FALSE),"CHYBA")))),2)</f>
        <v>#N/A</v>
      </c>
    </row>
    <row r="1467" spans="1:21" x14ac:dyDescent="0.2">
      <c r="A1467" s="32"/>
      <c r="B1467" s="45" t="e">
        <f>VLOOKUP($A1467,EVID_OSEVU!$A$1:$M$4972,2,FALSE)</f>
        <v>#N/A</v>
      </c>
      <c r="C1467" s="45" t="e">
        <f>VLOOKUP($A1467,EVID_OSEVU!$A$1:$M$4972,3,FALSE)</f>
        <v>#N/A</v>
      </c>
      <c r="D1467" s="45" t="e">
        <f>VLOOKUP($A1467,EVID_OSEVU!$A$1:$M$4972,4,FALSE)</f>
        <v>#N/A</v>
      </c>
      <c r="E1467" s="45" t="e">
        <f>VLOOKUP($A1467,EVID_OSEVU!$A$1:$M$4972,7,FALSE)</f>
        <v>#N/A</v>
      </c>
      <c r="F1467" s="45" t="e">
        <f>VLOOKUP($A1467,EVID_OSEVU!$A$1:$M$4972,8,FALSE)</f>
        <v>#N/A</v>
      </c>
      <c r="G1467" s="45" t="e">
        <f>VLOOKUP($A1467,EVID_OSEVU!$A$1:$M$4972,11,FALSE)</f>
        <v>#N/A</v>
      </c>
      <c r="H1467" s="35"/>
      <c r="I1467" s="48"/>
      <c r="J1467" s="33" t="e">
        <f>VLOOKUP($A1467,EVID_OSEVU!$A$1:$M$4972,11,FALSE)</f>
        <v>#N/A</v>
      </c>
      <c r="K1467" s="39"/>
      <c r="L1467" s="49"/>
      <c r="M1467" s="89" t="e">
        <f t="shared" si="22"/>
        <v>#N/A</v>
      </c>
      <c r="N1467" s="50"/>
      <c r="O1467" s="37" t="e">
        <f>VLOOKUP(EVID_HNOJENI!N1467,HNOJIVA_ALL!$A$2:$Z$3303,4,FALSE)</f>
        <v>#N/A</v>
      </c>
      <c r="P1467" s="51" t="e">
        <f>ROUND(VLOOKUP(EVID_HNOJENI!N1467,HNOJIVA_ALL!$A$2:$Z$3303,14,FALSE)*K1467*IF(L1467="t",10,IF(L1467="kg",0.01,IF(L1467="q",1,IF(L1467="l",0.01*VLOOKUP(EVID_HNOJENI!N1467,HNOJIVA_ALL!$A$2:$AE$3303,31,FALSE),"CHYBA")))),2)</f>
        <v>#N/A</v>
      </c>
      <c r="Q1467" s="51" t="e">
        <f>ROUND(VLOOKUP(EVID_HNOJENI!N1467,HNOJIVA_ALL!$A$2:$Z$3303,15,FALSE)*K1467*IF(L1467="t",10,IF(L1467="kg",0.01,IF(L1467="q",1,IF(L1467="l",0.01*VLOOKUP(EVID_HNOJENI!N1467,HNOJIVA_ALL!$A$2:$AE$3303,31,FALSE),"CHYBA")))),2)</f>
        <v>#N/A</v>
      </c>
      <c r="R1467" s="51" t="e">
        <f>ROUND(VLOOKUP(EVID_HNOJENI!N1467,HNOJIVA_ALL!$A$2:$Z$3303,16,FALSE)*K1467*IF(L1467="t",10,IF(L1467="kg",0.01,IF(L1467="q",1,IF(L1467="l",0.01*VLOOKUP(EVID_HNOJENI!N1467,HNOJIVA_ALL!$A$2:$AE$3303,31,FALSE),"CHYBA")))),2)</f>
        <v>#N/A</v>
      </c>
      <c r="S1467" s="51" t="e">
        <f>ROUND(VLOOKUP(EVID_HNOJENI!N1467,HNOJIVA_ALL!$A$2:$Z$3303,18,FALSE)*K1467*IF(L1467="t",10,IF(L1467="kg",0.01,IF(L1467="q",1,IF(L1467="l",0.01*VLOOKUP(EVID_HNOJENI!N1467,HNOJIVA_ALL!$A$2:$AE$3303,31,FALSE),"CHYBA")))),2)</f>
        <v>#N/A</v>
      </c>
      <c r="T1467" s="51" t="e">
        <f>ROUND(VLOOKUP(EVID_HNOJENI!N1467,HNOJIVA_ALL!$A$2:$Z$3303,17,FALSE)*K1467*IF(L1467="t",10,IF(L1467="kg",0.01,IF(L1467="q",1,IF(L1467="l",0.01*VLOOKUP(EVID_HNOJENI!N1467,HNOJIVA_ALL!$A$2:$AE$3303,31,FALSE),"CHYBA")))),2)</f>
        <v>#N/A</v>
      </c>
      <c r="U1467" s="51" t="e">
        <f>ROUND(VLOOKUP(EVID_HNOJENI!N1467,HNOJIVA_ALL!$A$2:$Z$3303,20,FALSE)*K1467*IF(L1467="t",10,IF(L1467="kg",0.01,IF(L1467="q",1,IF(L1467="l",0.01*VLOOKUP(EVID_HNOJENI!N1467,HNOJIVA_ALL!$A$2:$AE$3303,31,FALSE),"CHYBA")))),2)</f>
        <v>#N/A</v>
      </c>
    </row>
    <row r="1468" spans="1:21" x14ac:dyDescent="0.2">
      <c r="A1468" s="32"/>
      <c r="B1468" s="45" t="e">
        <f>VLOOKUP($A1468,EVID_OSEVU!$A$1:$M$4972,2,FALSE)</f>
        <v>#N/A</v>
      </c>
      <c r="C1468" s="45" t="e">
        <f>VLOOKUP($A1468,EVID_OSEVU!$A$1:$M$4972,3,FALSE)</f>
        <v>#N/A</v>
      </c>
      <c r="D1468" s="45" t="e">
        <f>VLOOKUP($A1468,EVID_OSEVU!$A$1:$M$4972,4,FALSE)</f>
        <v>#N/A</v>
      </c>
      <c r="E1468" s="45" t="e">
        <f>VLOOKUP($A1468,EVID_OSEVU!$A$1:$M$4972,7,FALSE)</f>
        <v>#N/A</v>
      </c>
      <c r="F1468" s="45" t="e">
        <f>VLOOKUP($A1468,EVID_OSEVU!$A$1:$M$4972,8,FALSE)</f>
        <v>#N/A</v>
      </c>
      <c r="G1468" s="45" t="e">
        <f>VLOOKUP($A1468,EVID_OSEVU!$A$1:$M$4972,11,FALSE)</f>
        <v>#N/A</v>
      </c>
      <c r="H1468" s="35"/>
      <c r="I1468" s="48"/>
      <c r="J1468" s="33" t="e">
        <f>VLOOKUP($A1468,EVID_OSEVU!$A$1:$M$4972,11,FALSE)</f>
        <v>#N/A</v>
      </c>
      <c r="K1468" s="39"/>
      <c r="L1468" s="49"/>
      <c r="M1468" s="89" t="e">
        <f t="shared" si="22"/>
        <v>#N/A</v>
      </c>
      <c r="N1468" s="50"/>
      <c r="O1468" s="37" t="e">
        <f>VLOOKUP(EVID_HNOJENI!N1468,HNOJIVA_ALL!$A$2:$Z$3303,4,FALSE)</f>
        <v>#N/A</v>
      </c>
      <c r="P1468" s="51" t="e">
        <f>ROUND(VLOOKUP(EVID_HNOJENI!N1468,HNOJIVA_ALL!$A$2:$Z$3303,14,FALSE)*K1468*IF(L1468="t",10,IF(L1468="kg",0.01,IF(L1468="q",1,IF(L1468="l",0.01*VLOOKUP(EVID_HNOJENI!N1468,HNOJIVA_ALL!$A$2:$AE$3303,31,FALSE),"CHYBA")))),2)</f>
        <v>#N/A</v>
      </c>
      <c r="Q1468" s="51" t="e">
        <f>ROUND(VLOOKUP(EVID_HNOJENI!N1468,HNOJIVA_ALL!$A$2:$Z$3303,15,FALSE)*K1468*IF(L1468="t",10,IF(L1468="kg",0.01,IF(L1468="q",1,IF(L1468="l",0.01*VLOOKUP(EVID_HNOJENI!N1468,HNOJIVA_ALL!$A$2:$AE$3303,31,FALSE),"CHYBA")))),2)</f>
        <v>#N/A</v>
      </c>
      <c r="R1468" s="51" t="e">
        <f>ROUND(VLOOKUP(EVID_HNOJENI!N1468,HNOJIVA_ALL!$A$2:$Z$3303,16,FALSE)*K1468*IF(L1468="t",10,IF(L1468="kg",0.01,IF(L1468="q",1,IF(L1468="l",0.01*VLOOKUP(EVID_HNOJENI!N1468,HNOJIVA_ALL!$A$2:$AE$3303,31,FALSE),"CHYBA")))),2)</f>
        <v>#N/A</v>
      </c>
      <c r="S1468" s="51" t="e">
        <f>ROUND(VLOOKUP(EVID_HNOJENI!N1468,HNOJIVA_ALL!$A$2:$Z$3303,18,FALSE)*K1468*IF(L1468="t",10,IF(L1468="kg",0.01,IF(L1468="q",1,IF(L1468="l",0.01*VLOOKUP(EVID_HNOJENI!N1468,HNOJIVA_ALL!$A$2:$AE$3303,31,FALSE),"CHYBA")))),2)</f>
        <v>#N/A</v>
      </c>
      <c r="T1468" s="51" t="e">
        <f>ROUND(VLOOKUP(EVID_HNOJENI!N1468,HNOJIVA_ALL!$A$2:$Z$3303,17,FALSE)*K1468*IF(L1468="t",10,IF(L1468="kg",0.01,IF(L1468="q",1,IF(L1468="l",0.01*VLOOKUP(EVID_HNOJENI!N1468,HNOJIVA_ALL!$A$2:$AE$3303,31,FALSE),"CHYBA")))),2)</f>
        <v>#N/A</v>
      </c>
      <c r="U1468" s="51" t="e">
        <f>ROUND(VLOOKUP(EVID_HNOJENI!N1468,HNOJIVA_ALL!$A$2:$Z$3303,20,FALSE)*K1468*IF(L1468="t",10,IF(L1468="kg",0.01,IF(L1468="q",1,IF(L1468="l",0.01*VLOOKUP(EVID_HNOJENI!N1468,HNOJIVA_ALL!$A$2:$AE$3303,31,FALSE),"CHYBA")))),2)</f>
        <v>#N/A</v>
      </c>
    </row>
    <row r="1469" spans="1:21" x14ac:dyDescent="0.2">
      <c r="A1469" s="32"/>
      <c r="B1469" s="45" t="e">
        <f>VLOOKUP($A1469,EVID_OSEVU!$A$1:$M$4972,2,FALSE)</f>
        <v>#N/A</v>
      </c>
      <c r="C1469" s="45" t="e">
        <f>VLOOKUP($A1469,EVID_OSEVU!$A$1:$M$4972,3,FALSE)</f>
        <v>#N/A</v>
      </c>
      <c r="D1469" s="45" t="e">
        <f>VLOOKUP($A1469,EVID_OSEVU!$A$1:$M$4972,4,FALSE)</f>
        <v>#N/A</v>
      </c>
      <c r="E1469" s="45" t="e">
        <f>VLOOKUP($A1469,EVID_OSEVU!$A$1:$M$4972,7,FALSE)</f>
        <v>#N/A</v>
      </c>
      <c r="F1469" s="45" t="e">
        <f>VLOOKUP($A1469,EVID_OSEVU!$A$1:$M$4972,8,FALSE)</f>
        <v>#N/A</v>
      </c>
      <c r="G1469" s="45" t="e">
        <f>VLOOKUP($A1469,EVID_OSEVU!$A$1:$M$4972,11,FALSE)</f>
        <v>#N/A</v>
      </c>
      <c r="H1469" s="35"/>
      <c r="I1469" s="48"/>
      <c r="J1469" s="33" t="e">
        <f>VLOOKUP($A1469,EVID_OSEVU!$A$1:$M$4972,11,FALSE)</f>
        <v>#N/A</v>
      </c>
      <c r="K1469" s="39"/>
      <c r="L1469" s="49"/>
      <c r="M1469" s="89" t="e">
        <f t="shared" si="22"/>
        <v>#N/A</v>
      </c>
      <c r="N1469" s="50"/>
      <c r="O1469" s="37" t="e">
        <f>VLOOKUP(EVID_HNOJENI!N1469,HNOJIVA_ALL!$A$2:$Z$3303,4,FALSE)</f>
        <v>#N/A</v>
      </c>
      <c r="P1469" s="51" t="e">
        <f>ROUND(VLOOKUP(EVID_HNOJENI!N1469,HNOJIVA_ALL!$A$2:$Z$3303,14,FALSE)*K1469*IF(L1469="t",10,IF(L1469="kg",0.01,IF(L1469="q",1,IF(L1469="l",0.01*VLOOKUP(EVID_HNOJENI!N1469,HNOJIVA_ALL!$A$2:$AE$3303,31,FALSE),"CHYBA")))),2)</f>
        <v>#N/A</v>
      </c>
      <c r="Q1469" s="51" t="e">
        <f>ROUND(VLOOKUP(EVID_HNOJENI!N1469,HNOJIVA_ALL!$A$2:$Z$3303,15,FALSE)*K1469*IF(L1469="t",10,IF(L1469="kg",0.01,IF(L1469="q",1,IF(L1469="l",0.01*VLOOKUP(EVID_HNOJENI!N1469,HNOJIVA_ALL!$A$2:$AE$3303,31,FALSE),"CHYBA")))),2)</f>
        <v>#N/A</v>
      </c>
      <c r="R1469" s="51" t="e">
        <f>ROUND(VLOOKUP(EVID_HNOJENI!N1469,HNOJIVA_ALL!$A$2:$Z$3303,16,FALSE)*K1469*IF(L1469="t",10,IF(L1469="kg",0.01,IF(L1469="q",1,IF(L1469="l",0.01*VLOOKUP(EVID_HNOJENI!N1469,HNOJIVA_ALL!$A$2:$AE$3303,31,FALSE),"CHYBA")))),2)</f>
        <v>#N/A</v>
      </c>
      <c r="S1469" s="51" t="e">
        <f>ROUND(VLOOKUP(EVID_HNOJENI!N1469,HNOJIVA_ALL!$A$2:$Z$3303,18,FALSE)*K1469*IF(L1469="t",10,IF(L1469="kg",0.01,IF(L1469="q",1,IF(L1469="l",0.01*VLOOKUP(EVID_HNOJENI!N1469,HNOJIVA_ALL!$A$2:$AE$3303,31,FALSE),"CHYBA")))),2)</f>
        <v>#N/A</v>
      </c>
      <c r="T1469" s="51" t="e">
        <f>ROUND(VLOOKUP(EVID_HNOJENI!N1469,HNOJIVA_ALL!$A$2:$Z$3303,17,FALSE)*K1469*IF(L1469="t",10,IF(L1469="kg",0.01,IF(L1469="q",1,IF(L1469="l",0.01*VLOOKUP(EVID_HNOJENI!N1469,HNOJIVA_ALL!$A$2:$AE$3303,31,FALSE),"CHYBA")))),2)</f>
        <v>#N/A</v>
      </c>
      <c r="U1469" s="51" t="e">
        <f>ROUND(VLOOKUP(EVID_HNOJENI!N1469,HNOJIVA_ALL!$A$2:$Z$3303,20,FALSE)*K1469*IF(L1469="t",10,IF(L1469="kg",0.01,IF(L1469="q",1,IF(L1469="l",0.01*VLOOKUP(EVID_HNOJENI!N1469,HNOJIVA_ALL!$A$2:$AE$3303,31,FALSE),"CHYBA")))),2)</f>
        <v>#N/A</v>
      </c>
    </row>
    <row r="1470" spans="1:21" x14ac:dyDescent="0.2">
      <c r="A1470" s="32"/>
      <c r="B1470" s="45" t="e">
        <f>VLOOKUP($A1470,EVID_OSEVU!$A$1:$M$4972,2,FALSE)</f>
        <v>#N/A</v>
      </c>
      <c r="C1470" s="45" t="e">
        <f>VLOOKUP($A1470,EVID_OSEVU!$A$1:$M$4972,3,FALSE)</f>
        <v>#N/A</v>
      </c>
      <c r="D1470" s="45" t="e">
        <f>VLOOKUP($A1470,EVID_OSEVU!$A$1:$M$4972,4,FALSE)</f>
        <v>#N/A</v>
      </c>
      <c r="E1470" s="45" t="e">
        <f>VLOOKUP($A1470,EVID_OSEVU!$A$1:$M$4972,7,FALSE)</f>
        <v>#N/A</v>
      </c>
      <c r="F1470" s="45" t="e">
        <f>VLOOKUP($A1470,EVID_OSEVU!$A$1:$M$4972,8,FALSE)</f>
        <v>#N/A</v>
      </c>
      <c r="G1470" s="45" t="e">
        <f>VLOOKUP($A1470,EVID_OSEVU!$A$1:$M$4972,11,FALSE)</f>
        <v>#N/A</v>
      </c>
      <c r="H1470" s="35"/>
      <c r="I1470" s="48"/>
      <c r="J1470" s="33" t="e">
        <f>VLOOKUP($A1470,EVID_OSEVU!$A$1:$M$4972,11,FALSE)</f>
        <v>#N/A</v>
      </c>
      <c r="K1470" s="39"/>
      <c r="L1470" s="49"/>
      <c r="M1470" s="89" t="e">
        <f t="shared" si="22"/>
        <v>#N/A</v>
      </c>
      <c r="N1470" s="50"/>
      <c r="O1470" s="37" t="e">
        <f>VLOOKUP(EVID_HNOJENI!N1470,HNOJIVA_ALL!$A$2:$Z$3303,4,FALSE)</f>
        <v>#N/A</v>
      </c>
      <c r="P1470" s="51" t="e">
        <f>ROUND(VLOOKUP(EVID_HNOJENI!N1470,HNOJIVA_ALL!$A$2:$Z$3303,14,FALSE)*K1470*IF(L1470="t",10,IF(L1470="kg",0.01,IF(L1470="q",1,IF(L1470="l",0.01*VLOOKUP(EVID_HNOJENI!N1470,HNOJIVA_ALL!$A$2:$AE$3303,31,FALSE),"CHYBA")))),2)</f>
        <v>#N/A</v>
      </c>
      <c r="Q1470" s="51" t="e">
        <f>ROUND(VLOOKUP(EVID_HNOJENI!N1470,HNOJIVA_ALL!$A$2:$Z$3303,15,FALSE)*K1470*IF(L1470="t",10,IF(L1470="kg",0.01,IF(L1470="q",1,IF(L1470="l",0.01*VLOOKUP(EVID_HNOJENI!N1470,HNOJIVA_ALL!$A$2:$AE$3303,31,FALSE),"CHYBA")))),2)</f>
        <v>#N/A</v>
      </c>
      <c r="R1470" s="51" t="e">
        <f>ROUND(VLOOKUP(EVID_HNOJENI!N1470,HNOJIVA_ALL!$A$2:$Z$3303,16,FALSE)*K1470*IF(L1470="t",10,IF(L1470="kg",0.01,IF(L1470="q",1,IF(L1470="l",0.01*VLOOKUP(EVID_HNOJENI!N1470,HNOJIVA_ALL!$A$2:$AE$3303,31,FALSE),"CHYBA")))),2)</f>
        <v>#N/A</v>
      </c>
      <c r="S1470" s="51" t="e">
        <f>ROUND(VLOOKUP(EVID_HNOJENI!N1470,HNOJIVA_ALL!$A$2:$Z$3303,18,FALSE)*K1470*IF(L1470="t",10,IF(L1470="kg",0.01,IF(L1470="q",1,IF(L1470="l",0.01*VLOOKUP(EVID_HNOJENI!N1470,HNOJIVA_ALL!$A$2:$AE$3303,31,FALSE),"CHYBA")))),2)</f>
        <v>#N/A</v>
      </c>
      <c r="T1470" s="51" t="e">
        <f>ROUND(VLOOKUP(EVID_HNOJENI!N1470,HNOJIVA_ALL!$A$2:$Z$3303,17,FALSE)*K1470*IF(L1470="t",10,IF(L1470="kg",0.01,IF(L1470="q",1,IF(L1470="l",0.01*VLOOKUP(EVID_HNOJENI!N1470,HNOJIVA_ALL!$A$2:$AE$3303,31,FALSE),"CHYBA")))),2)</f>
        <v>#N/A</v>
      </c>
      <c r="U1470" s="51" t="e">
        <f>ROUND(VLOOKUP(EVID_HNOJENI!N1470,HNOJIVA_ALL!$A$2:$Z$3303,20,FALSE)*K1470*IF(L1470="t",10,IF(L1470="kg",0.01,IF(L1470="q",1,IF(L1470="l",0.01*VLOOKUP(EVID_HNOJENI!N1470,HNOJIVA_ALL!$A$2:$AE$3303,31,FALSE),"CHYBA")))),2)</f>
        <v>#N/A</v>
      </c>
    </row>
    <row r="1471" spans="1:21" x14ac:dyDescent="0.2">
      <c r="A1471" s="32"/>
      <c r="B1471" s="45" t="e">
        <f>VLOOKUP($A1471,EVID_OSEVU!$A$1:$M$4972,2,FALSE)</f>
        <v>#N/A</v>
      </c>
      <c r="C1471" s="45" t="e">
        <f>VLOOKUP($A1471,EVID_OSEVU!$A$1:$M$4972,3,FALSE)</f>
        <v>#N/A</v>
      </c>
      <c r="D1471" s="45" t="e">
        <f>VLOOKUP($A1471,EVID_OSEVU!$A$1:$M$4972,4,FALSE)</f>
        <v>#N/A</v>
      </c>
      <c r="E1471" s="45" t="e">
        <f>VLOOKUP($A1471,EVID_OSEVU!$A$1:$M$4972,7,FALSE)</f>
        <v>#N/A</v>
      </c>
      <c r="F1471" s="45" t="e">
        <f>VLOOKUP($A1471,EVID_OSEVU!$A$1:$M$4972,8,FALSE)</f>
        <v>#N/A</v>
      </c>
      <c r="G1471" s="45" t="e">
        <f>VLOOKUP($A1471,EVID_OSEVU!$A$1:$M$4972,11,FALSE)</f>
        <v>#N/A</v>
      </c>
      <c r="H1471" s="35"/>
      <c r="I1471" s="48"/>
      <c r="J1471" s="33" t="e">
        <f>VLOOKUP($A1471,EVID_OSEVU!$A$1:$M$4972,11,FALSE)</f>
        <v>#N/A</v>
      </c>
      <c r="K1471" s="39"/>
      <c r="L1471" s="49"/>
      <c r="M1471" s="89" t="e">
        <f t="shared" si="22"/>
        <v>#N/A</v>
      </c>
      <c r="N1471" s="50"/>
      <c r="O1471" s="37" t="e">
        <f>VLOOKUP(EVID_HNOJENI!N1471,HNOJIVA_ALL!$A$2:$Z$3303,4,FALSE)</f>
        <v>#N/A</v>
      </c>
      <c r="P1471" s="51" t="e">
        <f>ROUND(VLOOKUP(EVID_HNOJENI!N1471,HNOJIVA_ALL!$A$2:$Z$3303,14,FALSE)*K1471*IF(L1471="t",10,IF(L1471="kg",0.01,IF(L1471="q",1,IF(L1471="l",0.01*VLOOKUP(EVID_HNOJENI!N1471,HNOJIVA_ALL!$A$2:$AE$3303,31,FALSE),"CHYBA")))),2)</f>
        <v>#N/A</v>
      </c>
      <c r="Q1471" s="51" t="e">
        <f>ROUND(VLOOKUP(EVID_HNOJENI!N1471,HNOJIVA_ALL!$A$2:$Z$3303,15,FALSE)*K1471*IF(L1471="t",10,IF(L1471="kg",0.01,IF(L1471="q",1,IF(L1471="l",0.01*VLOOKUP(EVID_HNOJENI!N1471,HNOJIVA_ALL!$A$2:$AE$3303,31,FALSE),"CHYBA")))),2)</f>
        <v>#N/A</v>
      </c>
      <c r="R1471" s="51" t="e">
        <f>ROUND(VLOOKUP(EVID_HNOJENI!N1471,HNOJIVA_ALL!$A$2:$Z$3303,16,FALSE)*K1471*IF(L1471="t",10,IF(L1471="kg",0.01,IF(L1471="q",1,IF(L1471="l",0.01*VLOOKUP(EVID_HNOJENI!N1471,HNOJIVA_ALL!$A$2:$AE$3303,31,FALSE),"CHYBA")))),2)</f>
        <v>#N/A</v>
      </c>
      <c r="S1471" s="51" t="e">
        <f>ROUND(VLOOKUP(EVID_HNOJENI!N1471,HNOJIVA_ALL!$A$2:$Z$3303,18,FALSE)*K1471*IF(L1471="t",10,IF(L1471="kg",0.01,IF(L1471="q",1,IF(L1471="l",0.01*VLOOKUP(EVID_HNOJENI!N1471,HNOJIVA_ALL!$A$2:$AE$3303,31,FALSE),"CHYBA")))),2)</f>
        <v>#N/A</v>
      </c>
      <c r="T1471" s="51" t="e">
        <f>ROUND(VLOOKUP(EVID_HNOJENI!N1471,HNOJIVA_ALL!$A$2:$Z$3303,17,FALSE)*K1471*IF(L1471="t",10,IF(L1471="kg",0.01,IF(L1471="q",1,IF(L1471="l",0.01*VLOOKUP(EVID_HNOJENI!N1471,HNOJIVA_ALL!$A$2:$AE$3303,31,FALSE),"CHYBA")))),2)</f>
        <v>#N/A</v>
      </c>
      <c r="U1471" s="51" t="e">
        <f>ROUND(VLOOKUP(EVID_HNOJENI!N1471,HNOJIVA_ALL!$A$2:$Z$3303,20,FALSE)*K1471*IF(L1471="t",10,IF(L1471="kg",0.01,IF(L1471="q",1,IF(L1471="l",0.01*VLOOKUP(EVID_HNOJENI!N1471,HNOJIVA_ALL!$A$2:$AE$3303,31,FALSE),"CHYBA")))),2)</f>
        <v>#N/A</v>
      </c>
    </row>
    <row r="1472" spans="1:21" x14ac:dyDescent="0.2">
      <c r="A1472" s="32"/>
      <c r="B1472" s="45" t="e">
        <f>VLOOKUP($A1472,EVID_OSEVU!$A$1:$M$4972,2,FALSE)</f>
        <v>#N/A</v>
      </c>
      <c r="C1472" s="45" t="e">
        <f>VLOOKUP($A1472,EVID_OSEVU!$A$1:$M$4972,3,FALSE)</f>
        <v>#N/A</v>
      </c>
      <c r="D1472" s="45" t="e">
        <f>VLOOKUP($A1472,EVID_OSEVU!$A$1:$M$4972,4,FALSE)</f>
        <v>#N/A</v>
      </c>
      <c r="E1472" s="45" t="e">
        <f>VLOOKUP($A1472,EVID_OSEVU!$A$1:$M$4972,7,FALSE)</f>
        <v>#N/A</v>
      </c>
      <c r="F1472" s="45" t="e">
        <f>VLOOKUP($A1472,EVID_OSEVU!$A$1:$M$4972,8,FALSE)</f>
        <v>#N/A</v>
      </c>
      <c r="G1472" s="45" t="e">
        <f>VLOOKUP($A1472,EVID_OSEVU!$A$1:$M$4972,11,FALSE)</f>
        <v>#N/A</v>
      </c>
      <c r="H1472" s="35"/>
      <c r="I1472" s="48"/>
      <c r="J1472" s="33" t="e">
        <f>VLOOKUP($A1472,EVID_OSEVU!$A$1:$M$4972,11,FALSE)</f>
        <v>#N/A</v>
      </c>
      <c r="K1472" s="39"/>
      <c r="L1472" s="49"/>
      <c r="M1472" s="89" t="e">
        <f t="shared" si="22"/>
        <v>#N/A</v>
      </c>
      <c r="N1472" s="50"/>
      <c r="O1472" s="37" t="e">
        <f>VLOOKUP(EVID_HNOJENI!N1472,HNOJIVA_ALL!$A$2:$Z$3303,4,FALSE)</f>
        <v>#N/A</v>
      </c>
      <c r="P1472" s="51" t="e">
        <f>ROUND(VLOOKUP(EVID_HNOJENI!N1472,HNOJIVA_ALL!$A$2:$Z$3303,14,FALSE)*K1472*IF(L1472="t",10,IF(L1472="kg",0.01,IF(L1472="q",1,IF(L1472="l",0.01*VLOOKUP(EVID_HNOJENI!N1472,HNOJIVA_ALL!$A$2:$AE$3303,31,FALSE),"CHYBA")))),2)</f>
        <v>#N/A</v>
      </c>
      <c r="Q1472" s="51" t="e">
        <f>ROUND(VLOOKUP(EVID_HNOJENI!N1472,HNOJIVA_ALL!$A$2:$Z$3303,15,FALSE)*K1472*IF(L1472="t",10,IF(L1472="kg",0.01,IF(L1472="q",1,IF(L1472="l",0.01*VLOOKUP(EVID_HNOJENI!N1472,HNOJIVA_ALL!$A$2:$AE$3303,31,FALSE),"CHYBA")))),2)</f>
        <v>#N/A</v>
      </c>
      <c r="R1472" s="51" t="e">
        <f>ROUND(VLOOKUP(EVID_HNOJENI!N1472,HNOJIVA_ALL!$A$2:$Z$3303,16,FALSE)*K1472*IF(L1472="t",10,IF(L1472="kg",0.01,IF(L1472="q",1,IF(L1472="l",0.01*VLOOKUP(EVID_HNOJENI!N1472,HNOJIVA_ALL!$A$2:$AE$3303,31,FALSE),"CHYBA")))),2)</f>
        <v>#N/A</v>
      </c>
      <c r="S1472" s="51" t="e">
        <f>ROUND(VLOOKUP(EVID_HNOJENI!N1472,HNOJIVA_ALL!$A$2:$Z$3303,18,FALSE)*K1472*IF(L1472="t",10,IF(L1472="kg",0.01,IF(L1472="q",1,IF(L1472="l",0.01*VLOOKUP(EVID_HNOJENI!N1472,HNOJIVA_ALL!$A$2:$AE$3303,31,FALSE),"CHYBA")))),2)</f>
        <v>#N/A</v>
      </c>
      <c r="T1472" s="51" t="e">
        <f>ROUND(VLOOKUP(EVID_HNOJENI!N1472,HNOJIVA_ALL!$A$2:$Z$3303,17,FALSE)*K1472*IF(L1472="t",10,IF(L1472="kg",0.01,IF(L1472="q",1,IF(L1472="l",0.01*VLOOKUP(EVID_HNOJENI!N1472,HNOJIVA_ALL!$A$2:$AE$3303,31,FALSE),"CHYBA")))),2)</f>
        <v>#N/A</v>
      </c>
      <c r="U1472" s="51" t="e">
        <f>ROUND(VLOOKUP(EVID_HNOJENI!N1472,HNOJIVA_ALL!$A$2:$Z$3303,20,FALSE)*K1472*IF(L1472="t",10,IF(L1472="kg",0.01,IF(L1472="q",1,IF(L1472="l",0.01*VLOOKUP(EVID_HNOJENI!N1472,HNOJIVA_ALL!$A$2:$AE$3303,31,FALSE),"CHYBA")))),2)</f>
        <v>#N/A</v>
      </c>
    </row>
    <row r="1473" spans="1:21" x14ac:dyDescent="0.2">
      <c r="A1473" s="32"/>
      <c r="B1473" s="45" t="e">
        <f>VLOOKUP($A1473,EVID_OSEVU!$A$1:$M$4972,2,FALSE)</f>
        <v>#N/A</v>
      </c>
      <c r="C1473" s="45" t="e">
        <f>VLOOKUP($A1473,EVID_OSEVU!$A$1:$M$4972,3,FALSE)</f>
        <v>#N/A</v>
      </c>
      <c r="D1473" s="45" t="e">
        <f>VLOOKUP($A1473,EVID_OSEVU!$A$1:$M$4972,4,FALSE)</f>
        <v>#N/A</v>
      </c>
      <c r="E1473" s="45" t="e">
        <f>VLOOKUP($A1473,EVID_OSEVU!$A$1:$M$4972,7,FALSE)</f>
        <v>#N/A</v>
      </c>
      <c r="F1473" s="45" t="e">
        <f>VLOOKUP($A1473,EVID_OSEVU!$A$1:$M$4972,8,FALSE)</f>
        <v>#N/A</v>
      </c>
      <c r="G1473" s="45" t="e">
        <f>VLOOKUP($A1473,EVID_OSEVU!$A$1:$M$4972,11,FALSE)</f>
        <v>#N/A</v>
      </c>
      <c r="H1473" s="35"/>
      <c r="I1473" s="48"/>
      <c r="J1473" s="33" t="e">
        <f>VLOOKUP($A1473,EVID_OSEVU!$A$1:$M$4972,11,FALSE)</f>
        <v>#N/A</v>
      </c>
      <c r="K1473" s="39"/>
      <c r="L1473" s="49"/>
      <c r="M1473" s="89" t="e">
        <f t="shared" si="22"/>
        <v>#N/A</v>
      </c>
      <c r="N1473" s="50"/>
      <c r="O1473" s="37" t="e">
        <f>VLOOKUP(EVID_HNOJENI!N1473,HNOJIVA_ALL!$A$2:$Z$3303,4,FALSE)</f>
        <v>#N/A</v>
      </c>
      <c r="P1473" s="51" t="e">
        <f>ROUND(VLOOKUP(EVID_HNOJENI!N1473,HNOJIVA_ALL!$A$2:$Z$3303,14,FALSE)*K1473*IF(L1473="t",10,IF(L1473="kg",0.01,IF(L1473="q",1,IF(L1473="l",0.01*VLOOKUP(EVID_HNOJENI!N1473,HNOJIVA_ALL!$A$2:$AE$3303,31,FALSE),"CHYBA")))),2)</f>
        <v>#N/A</v>
      </c>
      <c r="Q1473" s="51" t="e">
        <f>ROUND(VLOOKUP(EVID_HNOJENI!N1473,HNOJIVA_ALL!$A$2:$Z$3303,15,FALSE)*K1473*IF(L1473="t",10,IF(L1473="kg",0.01,IF(L1473="q",1,IF(L1473="l",0.01*VLOOKUP(EVID_HNOJENI!N1473,HNOJIVA_ALL!$A$2:$AE$3303,31,FALSE),"CHYBA")))),2)</f>
        <v>#N/A</v>
      </c>
      <c r="R1473" s="51" t="e">
        <f>ROUND(VLOOKUP(EVID_HNOJENI!N1473,HNOJIVA_ALL!$A$2:$Z$3303,16,FALSE)*K1473*IF(L1473="t",10,IF(L1473="kg",0.01,IF(L1473="q",1,IF(L1473="l",0.01*VLOOKUP(EVID_HNOJENI!N1473,HNOJIVA_ALL!$A$2:$AE$3303,31,FALSE),"CHYBA")))),2)</f>
        <v>#N/A</v>
      </c>
      <c r="S1473" s="51" t="e">
        <f>ROUND(VLOOKUP(EVID_HNOJENI!N1473,HNOJIVA_ALL!$A$2:$Z$3303,18,FALSE)*K1473*IF(L1473="t",10,IF(L1473="kg",0.01,IF(L1473="q",1,IF(L1473="l",0.01*VLOOKUP(EVID_HNOJENI!N1473,HNOJIVA_ALL!$A$2:$AE$3303,31,FALSE),"CHYBA")))),2)</f>
        <v>#N/A</v>
      </c>
      <c r="T1473" s="51" t="e">
        <f>ROUND(VLOOKUP(EVID_HNOJENI!N1473,HNOJIVA_ALL!$A$2:$Z$3303,17,FALSE)*K1473*IF(L1473="t",10,IF(L1473="kg",0.01,IF(L1473="q",1,IF(L1473="l",0.01*VLOOKUP(EVID_HNOJENI!N1473,HNOJIVA_ALL!$A$2:$AE$3303,31,FALSE),"CHYBA")))),2)</f>
        <v>#N/A</v>
      </c>
      <c r="U1473" s="51" t="e">
        <f>ROUND(VLOOKUP(EVID_HNOJENI!N1473,HNOJIVA_ALL!$A$2:$Z$3303,20,FALSE)*K1473*IF(L1473="t",10,IF(L1473="kg",0.01,IF(L1473="q",1,IF(L1473="l",0.01*VLOOKUP(EVID_HNOJENI!N1473,HNOJIVA_ALL!$A$2:$AE$3303,31,FALSE),"CHYBA")))),2)</f>
        <v>#N/A</v>
      </c>
    </row>
    <row r="1474" spans="1:21" x14ac:dyDescent="0.2">
      <c r="A1474" s="32"/>
      <c r="B1474" s="45" t="e">
        <f>VLOOKUP($A1474,EVID_OSEVU!$A$1:$M$4972,2,FALSE)</f>
        <v>#N/A</v>
      </c>
      <c r="C1474" s="45" t="e">
        <f>VLOOKUP($A1474,EVID_OSEVU!$A$1:$M$4972,3,FALSE)</f>
        <v>#N/A</v>
      </c>
      <c r="D1474" s="45" t="e">
        <f>VLOOKUP($A1474,EVID_OSEVU!$A$1:$M$4972,4,FALSE)</f>
        <v>#N/A</v>
      </c>
      <c r="E1474" s="45" t="e">
        <f>VLOOKUP($A1474,EVID_OSEVU!$A$1:$M$4972,7,FALSE)</f>
        <v>#N/A</v>
      </c>
      <c r="F1474" s="45" t="e">
        <f>VLOOKUP($A1474,EVID_OSEVU!$A$1:$M$4972,8,FALSE)</f>
        <v>#N/A</v>
      </c>
      <c r="G1474" s="45" t="e">
        <f>VLOOKUP($A1474,EVID_OSEVU!$A$1:$M$4972,11,FALSE)</f>
        <v>#N/A</v>
      </c>
      <c r="H1474" s="35"/>
      <c r="I1474" s="48"/>
      <c r="J1474" s="33" t="e">
        <f>VLOOKUP($A1474,EVID_OSEVU!$A$1:$M$4972,11,FALSE)</f>
        <v>#N/A</v>
      </c>
      <c r="K1474" s="39"/>
      <c r="L1474" s="49"/>
      <c r="M1474" s="89" t="e">
        <f t="shared" si="22"/>
        <v>#N/A</v>
      </c>
      <c r="N1474" s="50"/>
      <c r="O1474" s="37" t="e">
        <f>VLOOKUP(EVID_HNOJENI!N1474,HNOJIVA_ALL!$A$2:$Z$3303,4,FALSE)</f>
        <v>#N/A</v>
      </c>
      <c r="P1474" s="51" t="e">
        <f>ROUND(VLOOKUP(EVID_HNOJENI!N1474,HNOJIVA_ALL!$A$2:$Z$3303,14,FALSE)*K1474*IF(L1474="t",10,IF(L1474="kg",0.01,IF(L1474="q",1,IF(L1474="l",0.01*VLOOKUP(EVID_HNOJENI!N1474,HNOJIVA_ALL!$A$2:$AE$3303,31,FALSE),"CHYBA")))),2)</f>
        <v>#N/A</v>
      </c>
      <c r="Q1474" s="51" t="e">
        <f>ROUND(VLOOKUP(EVID_HNOJENI!N1474,HNOJIVA_ALL!$A$2:$Z$3303,15,FALSE)*K1474*IF(L1474="t",10,IF(L1474="kg",0.01,IF(L1474="q",1,IF(L1474="l",0.01*VLOOKUP(EVID_HNOJENI!N1474,HNOJIVA_ALL!$A$2:$AE$3303,31,FALSE),"CHYBA")))),2)</f>
        <v>#N/A</v>
      </c>
      <c r="R1474" s="51" t="e">
        <f>ROUND(VLOOKUP(EVID_HNOJENI!N1474,HNOJIVA_ALL!$A$2:$Z$3303,16,FALSE)*K1474*IF(L1474="t",10,IF(L1474="kg",0.01,IF(L1474="q",1,IF(L1474="l",0.01*VLOOKUP(EVID_HNOJENI!N1474,HNOJIVA_ALL!$A$2:$AE$3303,31,FALSE),"CHYBA")))),2)</f>
        <v>#N/A</v>
      </c>
      <c r="S1474" s="51" t="e">
        <f>ROUND(VLOOKUP(EVID_HNOJENI!N1474,HNOJIVA_ALL!$A$2:$Z$3303,18,FALSE)*K1474*IF(L1474="t",10,IF(L1474="kg",0.01,IF(L1474="q",1,IF(L1474="l",0.01*VLOOKUP(EVID_HNOJENI!N1474,HNOJIVA_ALL!$A$2:$AE$3303,31,FALSE),"CHYBA")))),2)</f>
        <v>#N/A</v>
      </c>
      <c r="T1474" s="51" t="e">
        <f>ROUND(VLOOKUP(EVID_HNOJENI!N1474,HNOJIVA_ALL!$A$2:$Z$3303,17,FALSE)*K1474*IF(L1474="t",10,IF(L1474="kg",0.01,IF(L1474="q",1,IF(L1474="l",0.01*VLOOKUP(EVID_HNOJENI!N1474,HNOJIVA_ALL!$A$2:$AE$3303,31,FALSE),"CHYBA")))),2)</f>
        <v>#N/A</v>
      </c>
      <c r="U1474" s="51" t="e">
        <f>ROUND(VLOOKUP(EVID_HNOJENI!N1474,HNOJIVA_ALL!$A$2:$Z$3303,20,FALSE)*K1474*IF(L1474="t",10,IF(L1474="kg",0.01,IF(L1474="q",1,IF(L1474="l",0.01*VLOOKUP(EVID_HNOJENI!N1474,HNOJIVA_ALL!$A$2:$AE$3303,31,FALSE),"CHYBA")))),2)</f>
        <v>#N/A</v>
      </c>
    </row>
    <row r="1475" spans="1:21" x14ac:dyDescent="0.2">
      <c r="A1475" s="32"/>
      <c r="B1475" s="45" t="e">
        <f>VLOOKUP($A1475,EVID_OSEVU!$A$1:$M$4972,2,FALSE)</f>
        <v>#N/A</v>
      </c>
      <c r="C1475" s="45" t="e">
        <f>VLOOKUP($A1475,EVID_OSEVU!$A$1:$M$4972,3,FALSE)</f>
        <v>#N/A</v>
      </c>
      <c r="D1475" s="45" t="e">
        <f>VLOOKUP($A1475,EVID_OSEVU!$A$1:$M$4972,4,FALSE)</f>
        <v>#N/A</v>
      </c>
      <c r="E1475" s="45" t="e">
        <f>VLOOKUP($A1475,EVID_OSEVU!$A$1:$M$4972,7,FALSE)</f>
        <v>#N/A</v>
      </c>
      <c r="F1475" s="45" t="e">
        <f>VLOOKUP($A1475,EVID_OSEVU!$A$1:$M$4972,8,FALSE)</f>
        <v>#N/A</v>
      </c>
      <c r="G1475" s="45" t="e">
        <f>VLOOKUP($A1475,EVID_OSEVU!$A$1:$M$4972,11,FALSE)</f>
        <v>#N/A</v>
      </c>
      <c r="H1475" s="35"/>
      <c r="I1475" s="48"/>
      <c r="J1475" s="33" t="e">
        <f>VLOOKUP($A1475,EVID_OSEVU!$A$1:$M$4972,11,FALSE)</f>
        <v>#N/A</v>
      </c>
      <c r="K1475" s="39"/>
      <c r="L1475" s="49"/>
      <c r="M1475" s="89" t="e">
        <f t="shared" si="22"/>
        <v>#N/A</v>
      </c>
      <c r="N1475" s="50"/>
      <c r="O1475" s="37" t="e">
        <f>VLOOKUP(EVID_HNOJENI!N1475,HNOJIVA_ALL!$A$2:$Z$3303,4,FALSE)</f>
        <v>#N/A</v>
      </c>
      <c r="P1475" s="51" t="e">
        <f>ROUND(VLOOKUP(EVID_HNOJENI!N1475,HNOJIVA_ALL!$A$2:$Z$3303,14,FALSE)*K1475*IF(L1475="t",10,IF(L1475="kg",0.01,IF(L1475="q",1,IF(L1475="l",0.01*VLOOKUP(EVID_HNOJENI!N1475,HNOJIVA_ALL!$A$2:$AE$3303,31,FALSE),"CHYBA")))),2)</f>
        <v>#N/A</v>
      </c>
      <c r="Q1475" s="51" t="e">
        <f>ROUND(VLOOKUP(EVID_HNOJENI!N1475,HNOJIVA_ALL!$A$2:$Z$3303,15,FALSE)*K1475*IF(L1475="t",10,IF(L1475="kg",0.01,IF(L1475="q",1,IF(L1475="l",0.01*VLOOKUP(EVID_HNOJENI!N1475,HNOJIVA_ALL!$A$2:$AE$3303,31,FALSE),"CHYBA")))),2)</f>
        <v>#N/A</v>
      </c>
      <c r="R1475" s="51" t="e">
        <f>ROUND(VLOOKUP(EVID_HNOJENI!N1475,HNOJIVA_ALL!$A$2:$Z$3303,16,FALSE)*K1475*IF(L1475="t",10,IF(L1475="kg",0.01,IF(L1475="q",1,IF(L1475="l",0.01*VLOOKUP(EVID_HNOJENI!N1475,HNOJIVA_ALL!$A$2:$AE$3303,31,FALSE),"CHYBA")))),2)</f>
        <v>#N/A</v>
      </c>
      <c r="S1475" s="51" t="e">
        <f>ROUND(VLOOKUP(EVID_HNOJENI!N1475,HNOJIVA_ALL!$A$2:$Z$3303,18,FALSE)*K1475*IF(L1475="t",10,IF(L1475="kg",0.01,IF(L1475="q",1,IF(L1475="l",0.01*VLOOKUP(EVID_HNOJENI!N1475,HNOJIVA_ALL!$A$2:$AE$3303,31,FALSE),"CHYBA")))),2)</f>
        <v>#N/A</v>
      </c>
      <c r="T1475" s="51" t="e">
        <f>ROUND(VLOOKUP(EVID_HNOJENI!N1475,HNOJIVA_ALL!$A$2:$Z$3303,17,FALSE)*K1475*IF(L1475="t",10,IF(L1475="kg",0.01,IF(L1475="q",1,IF(L1475="l",0.01*VLOOKUP(EVID_HNOJENI!N1475,HNOJIVA_ALL!$A$2:$AE$3303,31,FALSE),"CHYBA")))),2)</f>
        <v>#N/A</v>
      </c>
      <c r="U1475" s="51" t="e">
        <f>ROUND(VLOOKUP(EVID_HNOJENI!N1475,HNOJIVA_ALL!$A$2:$Z$3303,20,FALSE)*K1475*IF(L1475="t",10,IF(L1475="kg",0.01,IF(L1475="q",1,IF(L1475="l",0.01*VLOOKUP(EVID_HNOJENI!N1475,HNOJIVA_ALL!$A$2:$AE$3303,31,FALSE),"CHYBA")))),2)</f>
        <v>#N/A</v>
      </c>
    </row>
    <row r="1476" spans="1:21" x14ac:dyDescent="0.2">
      <c r="A1476" s="32"/>
      <c r="B1476" s="45" t="e">
        <f>VLOOKUP($A1476,EVID_OSEVU!$A$1:$M$4972,2,FALSE)</f>
        <v>#N/A</v>
      </c>
      <c r="C1476" s="45" t="e">
        <f>VLOOKUP($A1476,EVID_OSEVU!$A$1:$M$4972,3,FALSE)</f>
        <v>#N/A</v>
      </c>
      <c r="D1476" s="45" t="e">
        <f>VLOOKUP($A1476,EVID_OSEVU!$A$1:$M$4972,4,FALSE)</f>
        <v>#N/A</v>
      </c>
      <c r="E1476" s="45" t="e">
        <f>VLOOKUP($A1476,EVID_OSEVU!$A$1:$M$4972,7,FALSE)</f>
        <v>#N/A</v>
      </c>
      <c r="F1476" s="45" t="e">
        <f>VLOOKUP($A1476,EVID_OSEVU!$A$1:$M$4972,8,FALSE)</f>
        <v>#N/A</v>
      </c>
      <c r="G1476" s="45" t="e">
        <f>VLOOKUP($A1476,EVID_OSEVU!$A$1:$M$4972,11,FALSE)</f>
        <v>#N/A</v>
      </c>
      <c r="H1476" s="35"/>
      <c r="I1476" s="48"/>
      <c r="J1476" s="33" t="e">
        <f>VLOOKUP($A1476,EVID_OSEVU!$A$1:$M$4972,11,FALSE)</f>
        <v>#N/A</v>
      </c>
      <c r="K1476" s="39"/>
      <c r="L1476" s="49"/>
      <c r="M1476" s="89" t="e">
        <f t="shared" si="22"/>
        <v>#N/A</v>
      </c>
      <c r="N1476" s="50"/>
      <c r="O1476" s="37" t="e">
        <f>VLOOKUP(EVID_HNOJENI!N1476,HNOJIVA_ALL!$A$2:$Z$3303,4,FALSE)</f>
        <v>#N/A</v>
      </c>
      <c r="P1476" s="51" t="e">
        <f>ROUND(VLOOKUP(EVID_HNOJENI!N1476,HNOJIVA_ALL!$A$2:$Z$3303,14,FALSE)*K1476*IF(L1476="t",10,IF(L1476="kg",0.01,IF(L1476="q",1,IF(L1476="l",0.01*VLOOKUP(EVID_HNOJENI!N1476,HNOJIVA_ALL!$A$2:$AE$3303,31,FALSE),"CHYBA")))),2)</f>
        <v>#N/A</v>
      </c>
      <c r="Q1476" s="51" t="e">
        <f>ROUND(VLOOKUP(EVID_HNOJENI!N1476,HNOJIVA_ALL!$A$2:$Z$3303,15,FALSE)*K1476*IF(L1476="t",10,IF(L1476="kg",0.01,IF(L1476="q",1,IF(L1476="l",0.01*VLOOKUP(EVID_HNOJENI!N1476,HNOJIVA_ALL!$A$2:$AE$3303,31,FALSE),"CHYBA")))),2)</f>
        <v>#N/A</v>
      </c>
      <c r="R1476" s="51" t="e">
        <f>ROUND(VLOOKUP(EVID_HNOJENI!N1476,HNOJIVA_ALL!$A$2:$Z$3303,16,FALSE)*K1476*IF(L1476="t",10,IF(L1476="kg",0.01,IF(L1476="q",1,IF(L1476="l",0.01*VLOOKUP(EVID_HNOJENI!N1476,HNOJIVA_ALL!$A$2:$AE$3303,31,FALSE),"CHYBA")))),2)</f>
        <v>#N/A</v>
      </c>
      <c r="S1476" s="51" t="e">
        <f>ROUND(VLOOKUP(EVID_HNOJENI!N1476,HNOJIVA_ALL!$A$2:$Z$3303,18,FALSE)*K1476*IF(L1476="t",10,IF(L1476="kg",0.01,IF(L1476="q",1,IF(L1476="l",0.01*VLOOKUP(EVID_HNOJENI!N1476,HNOJIVA_ALL!$A$2:$AE$3303,31,FALSE),"CHYBA")))),2)</f>
        <v>#N/A</v>
      </c>
      <c r="T1476" s="51" t="e">
        <f>ROUND(VLOOKUP(EVID_HNOJENI!N1476,HNOJIVA_ALL!$A$2:$Z$3303,17,FALSE)*K1476*IF(L1476="t",10,IF(L1476="kg",0.01,IF(L1476="q",1,IF(L1476="l",0.01*VLOOKUP(EVID_HNOJENI!N1476,HNOJIVA_ALL!$A$2:$AE$3303,31,FALSE),"CHYBA")))),2)</f>
        <v>#N/A</v>
      </c>
      <c r="U1476" s="51" t="e">
        <f>ROUND(VLOOKUP(EVID_HNOJENI!N1476,HNOJIVA_ALL!$A$2:$Z$3303,20,FALSE)*K1476*IF(L1476="t",10,IF(L1476="kg",0.01,IF(L1476="q",1,IF(L1476="l",0.01*VLOOKUP(EVID_HNOJENI!N1476,HNOJIVA_ALL!$A$2:$AE$3303,31,FALSE),"CHYBA")))),2)</f>
        <v>#N/A</v>
      </c>
    </row>
    <row r="1477" spans="1:21" x14ac:dyDescent="0.2">
      <c r="A1477" s="32"/>
      <c r="B1477" s="45" t="e">
        <f>VLOOKUP($A1477,EVID_OSEVU!$A$1:$M$4972,2,FALSE)</f>
        <v>#N/A</v>
      </c>
      <c r="C1477" s="45" t="e">
        <f>VLOOKUP($A1477,EVID_OSEVU!$A$1:$M$4972,3,FALSE)</f>
        <v>#N/A</v>
      </c>
      <c r="D1477" s="45" t="e">
        <f>VLOOKUP($A1477,EVID_OSEVU!$A$1:$M$4972,4,FALSE)</f>
        <v>#N/A</v>
      </c>
      <c r="E1477" s="45" t="e">
        <f>VLOOKUP($A1477,EVID_OSEVU!$A$1:$M$4972,7,FALSE)</f>
        <v>#N/A</v>
      </c>
      <c r="F1477" s="45" t="e">
        <f>VLOOKUP($A1477,EVID_OSEVU!$A$1:$M$4972,8,FALSE)</f>
        <v>#N/A</v>
      </c>
      <c r="G1477" s="45" t="e">
        <f>VLOOKUP($A1477,EVID_OSEVU!$A$1:$M$4972,11,FALSE)</f>
        <v>#N/A</v>
      </c>
      <c r="H1477" s="35"/>
      <c r="I1477" s="48"/>
      <c r="J1477" s="33" t="e">
        <f>VLOOKUP($A1477,EVID_OSEVU!$A$1:$M$4972,11,FALSE)</f>
        <v>#N/A</v>
      </c>
      <c r="K1477" s="39"/>
      <c r="L1477" s="49"/>
      <c r="M1477" s="89" t="e">
        <f t="shared" ref="M1477:M1540" si="23">K1477*J1477</f>
        <v>#N/A</v>
      </c>
      <c r="N1477" s="50"/>
      <c r="O1477" s="37" t="e">
        <f>VLOOKUP(EVID_HNOJENI!N1477,HNOJIVA_ALL!$A$2:$Z$3303,4,FALSE)</f>
        <v>#N/A</v>
      </c>
      <c r="P1477" s="51" t="e">
        <f>ROUND(VLOOKUP(EVID_HNOJENI!N1477,HNOJIVA_ALL!$A$2:$Z$3303,14,FALSE)*K1477*IF(L1477="t",10,IF(L1477="kg",0.01,IF(L1477="q",1,IF(L1477="l",0.01*VLOOKUP(EVID_HNOJENI!N1477,HNOJIVA_ALL!$A$2:$AE$3303,31,FALSE),"CHYBA")))),2)</f>
        <v>#N/A</v>
      </c>
      <c r="Q1477" s="51" t="e">
        <f>ROUND(VLOOKUP(EVID_HNOJENI!N1477,HNOJIVA_ALL!$A$2:$Z$3303,15,FALSE)*K1477*IF(L1477="t",10,IF(L1477="kg",0.01,IF(L1477="q",1,IF(L1477="l",0.01*VLOOKUP(EVID_HNOJENI!N1477,HNOJIVA_ALL!$A$2:$AE$3303,31,FALSE),"CHYBA")))),2)</f>
        <v>#N/A</v>
      </c>
      <c r="R1477" s="51" t="e">
        <f>ROUND(VLOOKUP(EVID_HNOJENI!N1477,HNOJIVA_ALL!$A$2:$Z$3303,16,FALSE)*K1477*IF(L1477="t",10,IF(L1477="kg",0.01,IF(L1477="q",1,IF(L1477="l",0.01*VLOOKUP(EVID_HNOJENI!N1477,HNOJIVA_ALL!$A$2:$AE$3303,31,FALSE),"CHYBA")))),2)</f>
        <v>#N/A</v>
      </c>
      <c r="S1477" s="51" t="e">
        <f>ROUND(VLOOKUP(EVID_HNOJENI!N1477,HNOJIVA_ALL!$A$2:$Z$3303,18,FALSE)*K1477*IF(L1477="t",10,IF(L1477="kg",0.01,IF(L1477="q",1,IF(L1477="l",0.01*VLOOKUP(EVID_HNOJENI!N1477,HNOJIVA_ALL!$A$2:$AE$3303,31,FALSE),"CHYBA")))),2)</f>
        <v>#N/A</v>
      </c>
      <c r="T1477" s="51" t="e">
        <f>ROUND(VLOOKUP(EVID_HNOJENI!N1477,HNOJIVA_ALL!$A$2:$Z$3303,17,FALSE)*K1477*IF(L1477="t",10,IF(L1477="kg",0.01,IF(L1477="q",1,IF(L1477="l",0.01*VLOOKUP(EVID_HNOJENI!N1477,HNOJIVA_ALL!$A$2:$AE$3303,31,FALSE),"CHYBA")))),2)</f>
        <v>#N/A</v>
      </c>
      <c r="U1477" s="51" t="e">
        <f>ROUND(VLOOKUP(EVID_HNOJENI!N1477,HNOJIVA_ALL!$A$2:$Z$3303,20,FALSE)*K1477*IF(L1477="t",10,IF(L1477="kg",0.01,IF(L1477="q",1,IF(L1477="l",0.01*VLOOKUP(EVID_HNOJENI!N1477,HNOJIVA_ALL!$A$2:$AE$3303,31,FALSE),"CHYBA")))),2)</f>
        <v>#N/A</v>
      </c>
    </row>
    <row r="1478" spans="1:21" x14ac:dyDescent="0.2">
      <c r="A1478" s="32"/>
      <c r="B1478" s="45" t="e">
        <f>VLOOKUP($A1478,EVID_OSEVU!$A$1:$M$4972,2,FALSE)</f>
        <v>#N/A</v>
      </c>
      <c r="C1478" s="45" t="e">
        <f>VLOOKUP($A1478,EVID_OSEVU!$A$1:$M$4972,3,FALSE)</f>
        <v>#N/A</v>
      </c>
      <c r="D1478" s="45" t="e">
        <f>VLOOKUP($A1478,EVID_OSEVU!$A$1:$M$4972,4,FALSE)</f>
        <v>#N/A</v>
      </c>
      <c r="E1478" s="45" t="e">
        <f>VLOOKUP($A1478,EVID_OSEVU!$A$1:$M$4972,7,FALSE)</f>
        <v>#N/A</v>
      </c>
      <c r="F1478" s="45" t="e">
        <f>VLOOKUP($A1478,EVID_OSEVU!$A$1:$M$4972,8,FALSE)</f>
        <v>#N/A</v>
      </c>
      <c r="G1478" s="45" t="e">
        <f>VLOOKUP($A1478,EVID_OSEVU!$A$1:$M$4972,11,FALSE)</f>
        <v>#N/A</v>
      </c>
      <c r="H1478" s="35"/>
      <c r="I1478" s="48"/>
      <c r="J1478" s="33" t="e">
        <f>VLOOKUP($A1478,EVID_OSEVU!$A$1:$M$4972,11,FALSE)</f>
        <v>#N/A</v>
      </c>
      <c r="K1478" s="39"/>
      <c r="L1478" s="49"/>
      <c r="M1478" s="89" t="e">
        <f t="shared" si="23"/>
        <v>#N/A</v>
      </c>
      <c r="N1478" s="50"/>
      <c r="O1478" s="37" t="e">
        <f>VLOOKUP(EVID_HNOJENI!N1478,HNOJIVA_ALL!$A$2:$Z$3303,4,FALSE)</f>
        <v>#N/A</v>
      </c>
      <c r="P1478" s="51" t="e">
        <f>ROUND(VLOOKUP(EVID_HNOJENI!N1478,HNOJIVA_ALL!$A$2:$Z$3303,14,FALSE)*K1478*IF(L1478="t",10,IF(L1478="kg",0.01,IF(L1478="q",1,IF(L1478="l",0.01*VLOOKUP(EVID_HNOJENI!N1478,HNOJIVA_ALL!$A$2:$AE$3303,31,FALSE),"CHYBA")))),2)</f>
        <v>#N/A</v>
      </c>
      <c r="Q1478" s="51" t="e">
        <f>ROUND(VLOOKUP(EVID_HNOJENI!N1478,HNOJIVA_ALL!$A$2:$Z$3303,15,FALSE)*K1478*IF(L1478="t",10,IF(L1478="kg",0.01,IF(L1478="q",1,IF(L1478="l",0.01*VLOOKUP(EVID_HNOJENI!N1478,HNOJIVA_ALL!$A$2:$AE$3303,31,FALSE),"CHYBA")))),2)</f>
        <v>#N/A</v>
      </c>
      <c r="R1478" s="51" t="e">
        <f>ROUND(VLOOKUP(EVID_HNOJENI!N1478,HNOJIVA_ALL!$A$2:$Z$3303,16,FALSE)*K1478*IF(L1478="t",10,IF(L1478="kg",0.01,IF(L1478="q",1,IF(L1478="l",0.01*VLOOKUP(EVID_HNOJENI!N1478,HNOJIVA_ALL!$A$2:$AE$3303,31,FALSE),"CHYBA")))),2)</f>
        <v>#N/A</v>
      </c>
      <c r="S1478" s="51" t="e">
        <f>ROUND(VLOOKUP(EVID_HNOJENI!N1478,HNOJIVA_ALL!$A$2:$Z$3303,18,FALSE)*K1478*IF(L1478="t",10,IF(L1478="kg",0.01,IF(L1478="q",1,IF(L1478="l",0.01*VLOOKUP(EVID_HNOJENI!N1478,HNOJIVA_ALL!$A$2:$AE$3303,31,FALSE),"CHYBA")))),2)</f>
        <v>#N/A</v>
      </c>
      <c r="T1478" s="51" t="e">
        <f>ROUND(VLOOKUP(EVID_HNOJENI!N1478,HNOJIVA_ALL!$A$2:$Z$3303,17,FALSE)*K1478*IF(L1478="t",10,IF(L1478="kg",0.01,IF(L1478="q",1,IF(L1478="l",0.01*VLOOKUP(EVID_HNOJENI!N1478,HNOJIVA_ALL!$A$2:$AE$3303,31,FALSE),"CHYBA")))),2)</f>
        <v>#N/A</v>
      </c>
      <c r="U1478" s="51" t="e">
        <f>ROUND(VLOOKUP(EVID_HNOJENI!N1478,HNOJIVA_ALL!$A$2:$Z$3303,20,FALSE)*K1478*IF(L1478="t",10,IF(L1478="kg",0.01,IF(L1478="q",1,IF(L1478="l",0.01*VLOOKUP(EVID_HNOJENI!N1478,HNOJIVA_ALL!$A$2:$AE$3303,31,FALSE),"CHYBA")))),2)</f>
        <v>#N/A</v>
      </c>
    </row>
    <row r="1479" spans="1:21" x14ac:dyDescent="0.2">
      <c r="A1479" s="32"/>
      <c r="B1479" s="45" t="e">
        <f>VLOOKUP($A1479,EVID_OSEVU!$A$1:$M$4972,2,FALSE)</f>
        <v>#N/A</v>
      </c>
      <c r="C1479" s="45" t="e">
        <f>VLOOKUP($A1479,EVID_OSEVU!$A$1:$M$4972,3,FALSE)</f>
        <v>#N/A</v>
      </c>
      <c r="D1479" s="45" t="e">
        <f>VLOOKUP($A1479,EVID_OSEVU!$A$1:$M$4972,4,FALSE)</f>
        <v>#N/A</v>
      </c>
      <c r="E1479" s="45" t="e">
        <f>VLOOKUP($A1479,EVID_OSEVU!$A$1:$M$4972,7,FALSE)</f>
        <v>#N/A</v>
      </c>
      <c r="F1479" s="45" t="e">
        <f>VLOOKUP($A1479,EVID_OSEVU!$A$1:$M$4972,8,FALSE)</f>
        <v>#N/A</v>
      </c>
      <c r="G1479" s="45" t="e">
        <f>VLOOKUP($A1479,EVID_OSEVU!$A$1:$M$4972,11,FALSE)</f>
        <v>#N/A</v>
      </c>
      <c r="H1479" s="35"/>
      <c r="I1479" s="48"/>
      <c r="J1479" s="33" t="e">
        <f>VLOOKUP($A1479,EVID_OSEVU!$A$1:$M$4972,11,FALSE)</f>
        <v>#N/A</v>
      </c>
      <c r="K1479" s="39"/>
      <c r="L1479" s="49"/>
      <c r="M1479" s="89" t="e">
        <f t="shared" si="23"/>
        <v>#N/A</v>
      </c>
      <c r="N1479" s="50"/>
      <c r="O1479" s="37" t="e">
        <f>VLOOKUP(EVID_HNOJENI!N1479,HNOJIVA_ALL!$A$2:$Z$3303,4,FALSE)</f>
        <v>#N/A</v>
      </c>
      <c r="P1479" s="51" t="e">
        <f>ROUND(VLOOKUP(EVID_HNOJENI!N1479,HNOJIVA_ALL!$A$2:$Z$3303,14,FALSE)*K1479*IF(L1479="t",10,IF(L1479="kg",0.01,IF(L1479="q",1,IF(L1479="l",0.01*VLOOKUP(EVID_HNOJENI!N1479,HNOJIVA_ALL!$A$2:$AE$3303,31,FALSE),"CHYBA")))),2)</f>
        <v>#N/A</v>
      </c>
      <c r="Q1479" s="51" t="e">
        <f>ROUND(VLOOKUP(EVID_HNOJENI!N1479,HNOJIVA_ALL!$A$2:$Z$3303,15,FALSE)*K1479*IF(L1479="t",10,IF(L1479="kg",0.01,IF(L1479="q",1,IF(L1479="l",0.01*VLOOKUP(EVID_HNOJENI!N1479,HNOJIVA_ALL!$A$2:$AE$3303,31,FALSE),"CHYBA")))),2)</f>
        <v>#N/A</v>
      </c>
      <c r="R1479" s="51" t="e">
        <f>ROUND(VLOOKUP(EVID_HNOJENI!N1479,HNOJIVA_ALL!$A$2:$Z$3303,16,FALSE)*K1479*IF(L1479="t",10,IF(L1479="kg",0.01,IF(L1479="q",1,IF(L1479="l",0.01*VLOOKUP(EVID_HNOJENI!N1479,HNOJIVA_ALL!$A$2:$AE$3303,31,FALSE),"CHYBA")))),2)</f>
        <v>#N/A</v>
      </c>
      <c r="S1479" s="51" t="e">
        <f>ROUND(VLOOKUP(EVID_HNOJENI!N1479,HNOJIVA_ALL!$A$2:$Z$3303,18,FALSE)*K1479*IF(L1479="t",10,IF(L1479="kg",0.01,IF(L1479="q",1,IF(L1479="l",0.01*VLOOKUP(EVID_HNOJENI!N1479,HNOJIVA_ALL!$A$2:$AE$3303,31,FALSE),"CHYBA")))),2)</f>
        <v>#N/A</v>
      </c>
      <c r="T1479" s="51" t="e">
        <f>ROUND(VLOOKUP(EVID_HNOJENI!N1479,HNOJIVA_ALL!$A$2:$Z$3303,17,FALSE)*K1479*IF(L1479="t",10,IF(L1479="kg",0.01,IF(L1479="q",1,IF(L1479="l",0.01*VLOOKUP(EVID_HNOJENI!N1479,HNOJIVA_ALL!$A$2:$AE$3303,31,FALSE),"CHYBA")))),2)</f>
        <v>#N/A</v>
      </c>
      <c r="U1479" s="51" t="e">
        <f>ROUND(VLOOKUP(EVID_HNOJENI!N1479,HNOJIVA_ALL!$A$2:$Z$3303,20,FALSE)*K1479*IF(L1479="t",10,IF(L1479="kg",0.01,IF(L1479="q",1,IF(L1479="l",0.01*VLOOKUP(EVID_HNOJENI!N1479,HNOJIVA_ALL!$A$2:$AE$3303,31,FALSE),"CHYBA")))),2)</f>
        <v>#N/A</v>
      </c>
    </row>
    <row r="1480" spans="1:21" x14ac:dyDescent="0.2">
      <c r="A1480" s="32"/>
      <c r="B1480" s="45" t="e">
        <f>VLOOKUP($A1480,EVID_OSEVU!$A$1:$M$4972,2,FALSE)</f>
        <v>#N/A</v>
      </c>
      <c r="C1480" s="45" t="e">
        <f>VLOOKUP($A1480,EVID_OSEVU!$A$1:$M$4972,3,FALSE)</f>
        <v>#N/A</v>
      </c>
      <c r="D1480" s="45" t="e">
        <f>VLOOKUP($A1480,EVID_OSEVU!$A$1:$M$4972,4,FALSE)</f>
        <v>#N/A</v>
      </c>
      <c r="E1480" s="45" t="e">
        <f>VLOOKUP($A1480,EVID_OSEVU!$A$1:$M$4972,7,FALSE)</f>
        <v>#N/A</v>
      </c>
      <c r="F1480" s="45" t="e">
        <f>VLOOKUP($A1480,EVID_OSEVU!$A$1:$M$4972,8,FALSE)</f>
        <v>#N/A</v>
      </c>
      <c r="G1480" s="45" t="e">
        <f>VLOOKUP($A1480,EVID_OSEVU!$A$1:$M$4972,11,FALSE)</f>
        <v>#N/A</v>
      </c>
      <c r="H1480" s="35"/>
      <c r="I1480" s="48"/>
      <c r="J1480" s="33" t="e">
        <f>VLOOKUP($A1480,EVID_OSEVU!$A$1:$M$4972,11,FALSE)</f>
        <v>#N/A</v>
      </c>
      <c r="K1480" s="39"/>
      <c r="L1480" s="49"/>
      <c r="M1480" s="89" t="e">
        <f t="shared" si="23"/>
        <v>#N/A</v>
      </c>
      <c r="N1480" s="50"/>
      <c r="O1480" s="37" t="e">
        <f>VLOOKUP(EVID_HNOJENI!N1480,HNOJIVA_ALL!$A$2:$Z$3303,4,FALSE)</f>
        <v>#N/A</v>
      </c>
      <c r="P1480" s="51" t="e">
        <f>ROUND(VLOOKUP(EVID_HNOJENI!N1480,HNOJIVA_ALL!$A$2:$Z$3303,14,FALSE)*K1480*IF(L1480="t",10,IF(L1480="kg",0.01,IF(L1480="q",1,IF(L1480="l",0.01*VLOOKUP(EVID_HNOJENI!N1480,HNOJIVA_ALL!$A$2:$AE$3303,31,FALSE),"CHYBA")))),2)</f>
        <v>#N/A</v>
      </c>
      <c r="Q1480" s="51" t="e">
        <f>ROUND(VLOOKUP(EVID_HNOJENI!N1480,HNOJIVA_ALL!$A$2:$Z$3303,15,FALSE)*K1480*IF(L1480="t",10,IF(L1480="kg",0.01,IF(L1480="q",1,IF(L1480="l",0.01*VLOOKUP(EVID_HNOJENI!N1480,HNOJIVA_ALL!$A$2:$AE$3303,31,FALSE),"CHYBA")))),2)</f>
        <v>#N/A</v>
      </c>
      <c r="R1480" s="51" t="e">
        <f>ROUND(VLOOKUP(EVID_HNOJENI!N1480,HNOJIVA_ALL!$A$2:$Z$3303,16,FALSE)*K1480*IF(L1480="t",10,IF(L1480="kg",0.01,IF(L1480="q",1,IF(L1480="l",0.01*VLOOKUP(EVID_HNOJENI!N1480,HNOJIVA_ALL!$A$2:$AE$3303,31,FALSE),"CHYBA")))),2)</f>
        <v>#N/A</v>
      </c>
      <c r="S1480" s="51" t="e">
        <f>ROUND(VLOOKUP(EVID_HNOJENI!N1480,HNOJIVA_ALL!$A$2:$Z$3303,18,FALSE)*K1480*IF(L1480="t",10,IF(L1480="kg",0.01,IF(L1480="q",1,IF(L1480="l",0.01*VLOOKUP(EVID_HNOJENI!N1480,HNOJIVA_ALL!$A$2:$AE$3303,31,FALSE),"CHYBA")))),2)</f>
        <v>#N/A</v>
      </c>
      <c r="T1480" s="51" t="e">
        <f>ROUND(VLOOKUP(EVID_HNOJENI!N1480,HNOJIVA_ALL!$A$2:$Z$3303,17,FALSE)*K1480*IF(L1480="t",10,IF(L1480="kg",0.01,IF(L1480="q",1,IF(L1480="l",0.01*VLOOKUP(EVID_HNOJENI!N1480,HNOJIVA_ALL!$A$2:$AE$3303,31,FALSE),"CHYBA")))),2)</f>
        <v>#N/A</v>
      </c>
      <c r="U1480" s="51" t="e">
        <f>ROUND(VLOOKUP(EVID_HNOJENI!N1480,HNOJIVA_ALL!$A$2:$Z$3303,20,FALSE)*K1480*IF(L1480="t",10,IF(L1480="kg",0.01,IF(L1480="q",1,IF(L1480="l",0.01*VLOOKUP(EVID_HNOJENI!N1480,HNOJIVA_ALL!$A$2:$AE$3303,31,FALSE),"CHYBA")))),2)</f>
        <v>#N/A</v>
      </c>
    </row>
    <row r="1481" spans="1:21" x14ac:dyDescent="0.2">
      <c r="A1481" s="32"/>
      <c r="B1481" s="45" t="e">
        <f>VLOOKUP($A1481,EVID_OSEVU!$A$1:$M$4972,2,FALSE)</f>
        <v>#N/A</v>
      </c>
      <c r="C1481" s="45" t="e">
        <f>VLOOKUP($A1481,EVID_OSEVU!$A$1:$M$4972,3,FALSE)</f>
        <v>#N/A</v>
      </c>
      <c r="D1481" s="45" t="e">
        <f>VLOOKUP($A1481,EVID_OSEVU!$A$1:$M$4972,4,FALSE)</f>
        <v>#N/A</v>
      </c>
      <c r="E1481" s="45" t="e">
        <f>VLOOKUP($A1481,EVID_OSEVU!$A$1:$M$4972,7,FALSE)</f>
        <v>#N/A</v>
      </c>
      <c r="F1481" s="45" t="e">
        <f>VLOOKUP($A1481,EVID_OSEVU!$A$1:$M$4972,8,FALSE)</f>
        <v>#N/A</v>
      </c>
      <c r="G1481" s="45" t="e">
        <f>VLOOKUP($A1481,EVID_OSEVU!$A$1:$M$4972,11,FALSE)</f>
        <v>#N/A</v>
      </c>
      <c r="H1481" s="35"/>
      <c r="I1481" s="48"/>
      <c r="J1481" s="33" t="e">
        <f>VLOOKUP($A1481,EVID_OSEVU!$A$1:$M$4972,11,FALSE)</f>
        <v>#N/A</v>
      </c>
      <c r="K1481" s="39"/>
      <c r="L1481" s="49"/>
      <c r="M1481" s="89" t="e">
        <f t="shared" si="23"/>
        <v>#N/A</v>
      </c>
      <c r="N1481" s="50"/>
      <c r="O1481" s="37" t="e">
        <f>VLOOKUP(EVID_HNOJENI!N1481,HNOJIVA_ALL!$A$2:$Z$3303,4,FALSE)</f>
        <v>#N/A</v>
      </c>
      <c r="P1481" s="51" t="e">
        <f>ROUND(VLOOKUP(EVID_HNOJENI!N1481,HNOJIVA_ALL!$A$2:$Z$3303,14,FALSE)*K1481*IF(L1481="t",10,IF(L1481="kg",0.01,IF(L1481="q",1,IF(L1481="l",0.01*VLOOKUP(EVID_HNOJENI!N1481,HNOJIVA_ALL!$A$2:$AE$3303,31,FALSE),"CHYBA")))),2)</f>
        <v>#N/A</v>
      </c>
      <c r="Q1481" s="51" t="e">
        <f>ROUND(VLOOKUP(EVID_HNOJENI!N1481,HNOJIVA_ALL!$A$2:$Z$3303,15,FALSE)*K1481*IF(L1481="t",10,IF(L1481="kg",0.01,IF(L1481="q",1,IF(L1481="l",0.01*VLOOKUP(EVID_HNOJENI!N1481,HNOJIVA_ALL!$A$2:$AE$3303,31,FALSE),"CHYBA")))),2)</f>
        <v>#N/A</v>
      </c>
      <c r="R1481" s="51" t="e">
        <f>ROUND(VLOOKUP(EVID_HNOJENI!N1481,HNOJIVA_ALL!$A$2:$Z$3303,16,FALSE)*K1481*IF(L1481="t",10,IF(L1481="kg",0.01,IF(L1481="q",1,IF(L1481="l",0.01*VLOOKUP(EVID_HNOJENI!N1481,HNOJIVA_ALL!$A$2:$AE$3303,31,FALSE),"CHYBA")))),2)</f>
        <v>#N/A</v>
      </c>
      <c r="S1481" s="51" t="e">
        <f>ROUND(VLOOKUP(EVID_HNOJENI!N1481,HNOJIVA_ALL!$A$2:$Z$3303,18,FALSE)*K1481*IF(L1481="t",10,IF(L1481="kg",0.01,IF(L1481="q",1,IF(L1481="l",0.01*VLOOKUP(EVID_HNOJENI!N1481,HNOJIVA_ALL!$A$2:$AE$3303,31,FALSE),"CHYBA")))),2)</f>
        <v>#N/A</v>
      </c>
      <c r="T1481" s="51" t="e">
        <f>ROUND(VLOOKUP(EVID_HNOJENI!N1481,HNOJIVA_ALL!$A$2:$Z$3303,17,FALSE)*K1481*IF(L1481="t",10,IF(L1481="kg",0.01,IF(L1481="q",1,IF(L1481="l",0.01*VLOOKUP(EVID_HNOJENI!N1481,HNOJIVA_ALL!$A$2:$AE$3303,31,FALSE),"CHYBA")))),2)</f>
        <v>#N/A</v>
      </c>
      <c r="U1481" s="51" t="e">
        <f>ROUND(VLOOKUP(EVID_HNOJENI!N1481,HNOJIVA_ALL!$A$2:$Z$3303,20,FALSE)*K1481*IF(L1481="t",10,IF(L1481="kg",0.01,IF(L1481="q",1,IF(L1481="l",0.01*VLOOKUP(EVID_HNOJENI!N1481,HNOJIVA_ALL!$A$2:$AE$3303,31,FALSE),"CHYBA")))),2)</f>
        <v>#N/A</v>
      </c>
    </row>
    <row r="1482" spans="1:21" x14ac:dyDescent="0.2">
      <c r="A1482" s="32"/>
      <c r="B1482" s="45" t="e">
        <f>VLOOKUP($A1482,EVID_OSEVU!$A$1:$M$4972,2,FALSE)</f>
        <v>#N/A</v>
      </c>
      <c r="C1482" s="45" t="e">
        <f>VLOOKUP($A1482,EVID_OSEVU!$A$1:$M$4972,3,FALSE)</f>
        <v>#N/A</v>
      </c>
      <c r="D1482" s="45" t="e">
        <f>VLOOKUP($A1482,EVID_OSEVU!$A$1:$M$4972,4,FALSE)</f>
        <v>#N/A</v>
      </c>
      <c r="E1482" s="45" t="e">
        <f>VLOOKUP($A1482,EVID_OSEVU!$A$1:$M$4972,7,FALSE)</f>
        <v>#N/A</v>
      </c>
      <c r="F1482" s="45" t="e">
        <f>VLOOKUP($A1482,EVID_OSEVU!$A$1:$M$4972,8,FALSE)</f>
        <v>#N/A</v>
      </c>
      <c r="G1482" s="45" t="e">
        <f>VLOOKUP($A1482,EVID_OSEVU!$A$1:$M$4972,11,FALSE)</f>
        <v>#N/A</v>
      </c>
      <c r="H1482" s="35"/>
      <c r="I1482" s="48"/>
      <c r="J1482" s="33" t="e">
        <f>VLOOKUP($A1482,EVID_OSEVU!$A$1:$M$4972,11,FALSE)</f>
        <v>#N/A</v>
      </c>
      <c r="K1482" s="39"/>
      <c r="L1482" s="49"/>
      <c r="M1482" s="89" t="e">
        <f t="shared" si="23"/>
        <v>#N/A</v>
      </c>
      <c r="N1482" s="50"/>
      <c r="O1482" s="37" t="e">
        <f>VLOOKUP(EVID_HNOJENI!N1482,HNOJIVA_ALL!$A$2:$Z$3303,4,FALSE)</f>
        <v>#N/A</v>
      </c>
      <c r="P1482" s="51" t="e">
        <f>ROUND(VLOOKUP(EVID_HNOJENI!N1482,HNOJIVA_ALL!$A$2:$Z$3303,14,FALSE)*K1482*IF(L1482="t",10,IF(L1482="kg",0.01,IF(L1482="q",1,IF(L1482="l",0.01*VLOOKUP(EVID_HNOJENI!N1482,HNOJIVA_ALL!$A$2:$AE$3303,31,FALSE),"CHYBA")))),2)</f>
        <v>#N/A</v>
      </c>
      <c r="Q1482" s="51" t="e">
        <f>ROUND(VLOOKUP(EVID_HNOJENI!N1482,HNOJIVA_ALL!$A$2:$Z$3303,15,FALSE)*K1482*IF(L1482="t",10,IF(L1482="kg",0.01,IF(L1482="q",1,IF(L1482="l",0.01*VLOOKUP(EVID_HNOJENI!N1482,HNOJIVA_ALL!$A$2:$AE$3303,31,FALSE),"CHYBA")))),2)</f>
        <v>#N/A</v>
      </c>
      <c r="R1482" s="51" t="e">
        <f>ROUND(VLOOKUP(EVID_HNOJENI!N1482,HNOJIVA_ALL!$A$2:$Z$3303,16,FALSE)*K1482*IF(L1482="t",10,IF(L1482="kg",0.01,IF(L1482="q",1,IF(L1482="l",0.01*VLOOKUP(EVID_HNOJENI!N1482,HNOJIVA_ALL!$A$2:$AE$3303,31,FALSE),"CHYBA")))),2)</f>
        <v>#N/A</v>
      </c>
      <c r="S1482" s="51" t="e">
        <f>ROUND(VLOOKUP(EVID_HNOJENI!N1482,HNOJIVA_ALL!$A$2:$Z$3303,18,FALSE)*K1482*IF(L1482="t",10,IF(L1482="kg",0.01,IF(L1482="q",1,IF(L1482="l",0.01*VLOOKUP(EVID_HNOJENI!N1482,HNOJIVA_ALL!$A$2:$AE$3303,31,FALSE),"CHYBA")))),2)</f>
        <v>#N/A</v>
      </c>
      <c r="T1482" s="51" t="e">
        <f>ROUND(VLOOKUP(EVID_HNOJENI!N1482,HNOJIVA_ALL!$A$2:$Z$3303,17,FALSE)*K1482*IF(L1482="t",10,IF(L1482="kg",0.01,IF(L1482="q",1,IF(L1482="l",0.01*VLOOKUP(EVID_HNOJENI!N1482,HNOJIVA_ALL!$A$2:$AE$3303,31,FALSE),"CHYBA")))),2)</f>
        <v>#N/A</v>
      </c>
      <c r="U1482" s="51" t="e">
        <f>ROUND(VLOOKUP(EVID_HNOJENI!N1482,HNOJIVA_ALL!$A$2:$Z$3303,20,FALSE)*K1482*IF(L1482="t",10,IF(L1482="kg",0.01,IF(L1482="q",1,IF(L1482="l",0.01*VLOOKUP(EVID_HNOJENI!N1482,HNOJIVA_ALL!$A$2:$AE$3303,31,FALSE),"CHYBA")))),2)</f>
        <v>#N/A</v>
      </c>
    </row>
    <row r="1483" spans="1:21" x14ac:dyDescent="0.2">
      <c r="A1483" s="32"/>
      <c r="B1483" s="45" t="e">
        <f>VLOOKUP($A1483,EVID_OSEVU!$A$1:$M$4972,2,FALSE)</f>
        <v>#N/A</v>
      </c>
      <c r="C1483" s="45" t="e">
        <f>VLOOKUP($A1483,EVID_OSEVU!$A$1:$M$4972,3,FALSE)</f>
        <v>#N/A</v>
      </c>
      <c r="D1483" s="45" t="e">
        <f>VLOOKUP($A1483,EVID_OSEVU!$A$1:$M$4972,4,FALSE)</f>
        <v>#N/A</v>
      </c>
      <c r="E1483" s="45" t="e">
        <f>VLOOKUP($A1483,EVID_OSEVU!$A$1:$M$4972,7,FALSE)</f>
        <v>#N/A</v>
      </c>
      <c r="F1483" s="45" t="e">
        <f>VLOOKUP($A1483,EVID_OSEVU!$A$1:$M$4972,8,FALSE)</f>
        <v>#N/A</v>
      </c>
      <c r="G1483" s="45" t="e">
        <f>VLOOKUP($A1483,EVID_OSEVU!$A$1:$M$4972,11,FALSE)</f>
        <v>#N/A</v>
      </c>
      <c r="H1483" s="35"/>
      <c r="I1483" s="48"/>
      <c r="J1483" s="33" t="e">
        <f>VLOOKUP($A1483,EVID_OSEVU!$A$1:$M$4972,11,FALSE)</f>
        <v>#N/A</v>
      </c>
      <c r="K1483" s="39"/>
      <c r="L1483" s="49"/>
      <c r="M1483" s="89" t="e">
        <f t="shared" si="23"/>
        <v>#N/A</v>
      </c>
      <c r="N1483" s="50"/>
      <c r="O1483" s="37" t="e">
        <f>VLOOKUP(EVID_HNOJENI!N1483,HNOJIVA_ALL!$A$2:$Z$3303,4,FALSE)</f>
        <v>#N/A</v>
      </c>
      <c r="P1483" s="51" t="e">
        <f>ROUND(VLOOKUP(EVID_HNOJENI!N1483,HNOJIVA_ALL!$A$2:$Z$3303,14,FALSE)*K1483*IF(L1483="t",10,IF(L1483="kg",0.01,IF(L1483="q",1,IF(L1483="l",0.01*VLOOKUP(EVID_HNOJENI!N1483,HNOJIVA_ALL!$A$2:$AE$3303,31,FALSE),"CHYBA")))),2)</f>
        <v>#N/A</v>
      </c>
      <c r="Q1483" s="51" t="e">
        <f>ROUND(VLOOKUP(EVID_HNOJENI!N1483,HNOJIVA_ALL!$A$2:$Z$3303,15,FALSE)*K1483*IF(L1483="t",10,IF(L1483="kg",0.01,IF(L1483="q",1,IF(L1483="l",0.01*VLOOKUP(EVID_HNOJENI!N1483,HNOJIVA_ALL!$A$2:$AE$3303,31,FALSE),"CHYBA")))),2)</f>
        <v>#N/A</v>
      </c>
      <c r="R1483" s="51" t="e">
        <f>ROUND(VLOOKUP(EVID_HNOJENI!N1483,HNOJIVA_ALL!$A$2:$Z$3303,16,FALSE)*K1483*IF(L1483="t",10,IF(L1483="kg",0.01,IF(L1483="q",1,IF(L1483="l",0.01*VLOOKUP(EVID_HNOJENI!N1483,HNOJIVA_ALL!$A$2:$AE$3303,31,FALSE),"CHYBA")))),2)</f>
        <v>#N/A</v>
      </c>
      <c r="S1483" s="51" t="e">
        <f>ROUND(VLOOKUP(EVID_HNOJENI!N1483,HNOJIVA_ALL!$A$2:$Z$3303,18,FALSE)*K1483*IF(L1483="t",10,IF(L1483="kg",0.01,IF(L1483="q",1,IF(L1483="l",0.01*VLOOKUP(EVID_HNOJENI!N1483,HNOJIVA_ALL!$A$2:$AE$3303,31,FALSE),"CHYBA")))),2)</f>
        <v>#N/A</v>
      </c>
      <c r="T1483" s="51" t="e">
        <f>ROUND(VLOOKUP(EVID_HNOJENI!N1483,HNOJIVA_ALL!$A$2:$Z$3303,17,FALSE)*K1483*IF(L1483="t",10,IF(L1483="kg",0.01,IF(L1483="q",1,IF(L1483="l",0.01*VLOOKUP(EVID_HNOJENI!N1483,HNOJIVA_ALL!$A$2:$AE$3303,31,FALSE),"CHYBA")))),2)</f>
        <v>#N/A</v>
      </c>
      <c r="U1483" s="51" t="e">
        <f>ROUND(VLOOKUP(EVID_HNOJENI!N1483,HNOJIVA_ALL!$A$2:$Z$3303,20,FALSE)*K1483*IF(L1483="t",10,IF(L1483="kg",0.01,IF(L1483="q",1,IF(L1483="l",0.01*VLOOKUP(EVID_HNOJENI!N1483,HNOJIVA_ALL!$A$2:$AE$3303,31,FALSE),"CHYBA")))),2)</f>
        <v>#N/A</v>
      </c>
    </row>
    <row r="1484" spans="1:21" x14ac:dyDescent="0.2">
      <c r="A1484" s="32"/>
      <c r="B1484" s="45" t="e">
        <f>VLOOKUP($A1484,EVID_OSEVU!$A$1:$M$4972,2,FALSE)</f>
        <v>#N/A</v>
      </c>
      <c r="C1484" s="45" t="e">
        <f>VLOOKUP($A1484,EVID_OSEVU!$A$1:$M$4972,3,FALSE)</f>
        <v>#N/A</v>
      </c>
      <c r="D1484" s="45" t="e">
        <f>VLOOKUP($A1484,EVID_OSEVU!$A$1:$M$4972,4,FALSE)</f>
        <v>#N/A</v>
      </c>
      <c r="E1484" s="45" t="e">
        <f>VLOOKUP($A1484,EVID_OSEVU!$A$1:$M$4972,7,FALSE)</f>
        <v>#N/A</v>
      </c>
      <c r="F1484" s="45" t="e">
        <f>VLOOKUP($A1484,EVID_OSEVU!$A$1:$M$4972,8,FALSE)</f>
        <v>#N/A</v>
      </c>
      <c r="G1484" s="45" t="e">
        <f>VLOOKUP($A1484,EVID_OSEVU!$A$1:$M$4972,11,FALSE)</f>
        <v>#N/A</v>
      </c>
      <c r="H1484" s="35"/>
      <c r="I1484" s="48"/>
      <c r="J1484" s="33" t="e">
        <f>VLOOKUP($A1484,EVID_OSEVU!$A$1:$M$4972,11,FALSE)</f>
        <v>#N/A</v>
      </c>
      <c r="K1484" s="39"/>
      <c r="L1484" s="49"/>
      <c r="M1484" s="89" t="e">
        <f t="shared" si="23"/>
        <v>#N/A</v>
      </c>
      <c r="N1484" s="50"/>
      <c r="O1484" s="37" t="e">
        <f>VLOOKUP(EVID_HNOJENI!N1484,HNOJIVA_ALL!$A$2:$Z$3303,4,FALSE)</f>
        <v>#N/A</v>
      </c>
      <c r="P1484" s="51" t="e">
        <f>ROUND(VLOOKUP(EVID_HNOJENI!N1484,HNOJIVA_ALL!$A$2:$Z$3303,14,FALSE)*K1484*IF(L1484="t",10,IF(L1484="kg",0.01,IF(L1484="q",1,IF(L1484="l",0.01*VLOOKUP(EVID_HNOJENI!N1484,HNOJIVA_ALL!$A$2:$AE$3303,31,FALSE),"CHYBA")))),2)</f>
        <v>#N/A</v>
      </c>
      <c r="Q1484" s="51" t="e">
        <f>ROUND(VLOOKUP(EVID_HNOJENI!N1484,HNOJIVA_ALL!$A$2:$Z$3303,15,FALSE)*K1484*IF(L1484="t",10,IF(L1484="kg",0.01,IF(L1484="q",1,IF(L1484="l",0.01*VLOOKUP(EVID_HNOJENI!N1484,HNOJIVA_ALL!$A$2:$AE$3303,31,FALSE),"CHYBA")))),2)</f>
        <v>#N/A</v>
      </c>
      <c r="R1484" s="51" t="e">
        <f>ROUND(VLOOKUP(EVID_HNOJENI!N1484,HNOJIVA_ALL!$A$2:$Z$3303,16,FALSE)*K1484*IF(L1484="t",10,IF(L1484="kg",0.01,IF(L1484="q",1,IF(L1484="l",0.01*VLOOKUP(EVID_HNOJENI!N1484,HNOJIVA_ALL!$A$2:$AE$3303,31,FALSE),"CHYBA")))),2)</f>
        <v>#N/A</v>
      </c>
      <c r="S1484" s="51" t="e">
        <f>ROUND(VLOOKUP(EVID_HNOJENI!N1484,HNOJIVA_ALL!$A$2:$Z$3303,18,FALSE)*K1484*IF(L1484="t",10,IF(L1484="kg",0.01,IF(L1484="q",1,IF(L1484="l",0.01*VLOOKUP(EVID_HNOJENI!N1484,HNOJIVA_ALL!$A$2:$AE$3303,31,FALSE),"CHYBA")))),2)</f>
        <v>#N/A</v>
      </c>
      <c r="T1484" s="51" t="e">
        <f>ROUND(VLOOKUP(EVID_HNOJENI!N1484,HNOJIVA_ALL!$A$2:$Z$3303,17,FALSE)*K1484*IF(L1484="t",10,IF(L1484="kg",0.01,IF(L1484="q",1,IF(L1484="l",0.01*VLOOKUP(EVID_HNOJENI!N1484,HNOJIVA_ALL!$A$2:$AE$3303,31,FALSE),"CHYBA")))),2)</f>
        <v>#N/A</v>
      </c>
      <c r="U1484" s="51" t="e">
        <f>ROUND(VLOOKUP(EVID_HNOJENI!N1484,HNOJIVA_ALL!$A$2:$Z$3303,20,FALSE)*K1484*IF(L1484="t",10,IF(L1484="kg",0.01,IF(L1484="q",1,IF(L1484="l",0.01*VLOOKUP(EVID_HNOJENI!N1484,HNOJIVA_ALL!$A$2:$AE$3303,31,FALSE),"CHYBA")))),2)</f>
        <v>#N/A</v>
      </c>
    </row>
    <row r="1485" spans="1:21" x14ac:dyDescent="0.2">
      <c r="A1485" s="32"/>
      <c r="B1485" s="45" t="e">
        <f>VLOOKUP($A1485,EVID_OSEVU!$A$1:$M$4972,2,FALSE)</f>
        <v>#N/A</v>
      </c>
      <c r="C1485" s="45" t="e">
        <f>VLOOKUP($A1485,EVID_OSEVU!$A$1:$M$4972,3,FALSE)</f>
        <v>#N/A</v>
      </c>
      <c r="D1485" s="45" t="e">
        <f>VLOOKUP($A1485,EVID_OSEVU!$A$1:$M$4972,4,FALSE)</f>
        <v>#N/A</v>
      </c>
      <c r="E1485" s="45" t="e">
        <f>VLOOKUP($A1485,EVID_OSEVU!$A$1:$M$4972,7,FALSE)</f>
        <v>#N/A</v>
      </c>
      <c r="F1485" s="45" t="e">
        <f>VLOOKUP($A1485,EVID_OSEVU!$A$1:$M$4972,8,FALSE)</f>
        <v>#N/A</v>
      </c>
      <c r="G1485" s="45" t="e">
        <f>VLOOKUP($A1485,EVID_OSEVU!$A$1:$M$4972,11,FALSE)</f>
        <v>#N/A</v>
      </c>
      <c r="H1485" s="35"/>
      <c r="I1485" s="48"/>
      <c r="J1485" s="33" t="e">
        <f>VLOOKUP($A1485,EVID_OSEVU!$A$1:$M$4972,11,FALSE)</f>
        <v>#N/A</v>
      </c>
      <c r="K1485" s="39"/>
      <c r="L1485" s="49"/>
      <c r="M1485" s="89" t="e">
        <f t="shared" si="23"/>
        <v>#N/A</v>
      </c>
      <c r="N1485" s="50"/>
      <c r="O1485" s="37" t="e">
        <f>VLOOKUP(EVID_HNOJENI!N1485,HNOJIVA_ALL!$A$2:$Z$3303,4,FALSE)</f>
        <v>#N/A</v>
      </c>
      <c r="P1485" s="51" t="e">
        <f>ROUND(VLOOKUP(EVID_HNOJENI!N1485,HNOJIVA_ALL!$A$2:$Z$3303,14,FALSE)*K1485*IF(L1485="t",10,IF(L1485="kg",0.01,IF(L1485="q",1,IF(L1485="l",0.01*VLOOKUP(EVID_HNOJENI!N1485,HNOJIVA_ALL!$A$2:$AE$3303,31,FALSE),"CHYBA")))),2)</f>
        <v>#N/A</v>
      </c>
      <c r="Q1485" s="51" t="e">
        <f>ROUND(VLOOKUP(EVID_HNOJENI!N1485,HNOJIVA_ALL!$A$2:$Z$3303,15,FALSE)*K1485*IF(L1485="t",10,IF(L1485="kg",0.01,IF(L1485="q",1,IF(L1485="l",0.01*VLOOKUP(EVID_HNOJENI!N1485,HNOJIVA_ALL!$A$2:$AE$3303,31,FALSE),"CHYBA")))),2)</f>
        <v>#N/A</v>
      </c>
      <c r="R1485" s="51" t="e">
        <f>ROUND(VLOOKUP(EVID_HNOJENI!N1485,HNOJIVA_ALL!$A$2:$Z$3303,16,FALSE)*K1485*IF(L1485="t",10,IF(L1485="kg",0.01,IF(L1485="q",1,IF(L1485="l",0.01*VLOOKUP(EVID_HNOJENI!N1485,HNOJIVA_ALL!$A$2:$AE$3303,31,FALSE),"CHYBA")))),2)</f>
        <v>#N/A</v>
      </c>
      <c r="S1485" s="51" t="e">
        <f>ROUND(VLOOKUP(EVID_HNOJENI!N1485,HNOJIVA_ALL!$A$2:$Z$3303,18,FALSE)*K1485*IF(L1485="t",10,IF(L1485="kg",0.01,IF(L1485="q",1,IF(L1485="l",0.01*VLOOKUP(EVID_HNOJENI!N1485,HNOJIVA_ALL!$A$2:$AE$3303,31,FALSE),"CHYBA")))),2)</f>
        <v>#N/A</v>
      </c>
      <c r="T1485" s="51" t="e">
        <f>ROUND(VLOOKUP(EVID_HNOJENI!N1485,HNOJIVA_ALL!$A$2:$Z$3303,17,FALSE)*K1485*IF(L1485="t",10,IF(L1485="kg",0.01,IF(L1485="q",1,IF(L1485="l",0.01*VLOOKUP(EVID_HNOJENI!N1485,HNOJIVA_ALL!$A$2:$AE$3303,31,FALSE),"CHYBA")))),2)</f>
        <v>#N/A</v>
      </c>
      <c r="U1485" s="51" t="e">
        <f>ROUND(VLOOKUP(EVID_HNOJENI!N1485,HNOJIVA_ALL!$A$2:$Z$3303,20,FALSE)*K1485*IF(L1485="t",10,IF(L1485="kg",0.01,IF(L1485="q",1,IF(L1485="l",0.01*VLOOKUP(EVID_HNOJENI!N1485,HNOJIVA_ALL!$A$2:$AE$3303,31,FALSE),"CHYBA")))),2)</f>
        <v>#N/A</v>
      </c>
    </row>
    <row r="1486" spans="1:21" x14ac:dyDescent="0.2">
      <c r="A1486" s="32"/>
      <c r="B1486" s="45" t="e">
        <f>VLOOKUP($A1486,EVID_OSEVU!$A$1:$M$4972,2,FALSE)</f>
        <v>#N/A</v>
      </c>
      <c r="C1486" s="45" t="e">
        <f>VLOOKUP($A1486,EVID_OSEVU!$A$1:$M$4972,3,FALSE)</f>
        <v>#N/A</v>
      </c>
      <c r="D1486" s="45" t="e">
        <f>VLOOKUP($A1486,EVID_OSEVU!$A$1:$M$4972,4,FALSE)</f>
        <v>#N/A</v>
      </c>
      <c r="E1486" s="45" t="e">
        <f>VLOOKUP($A1486,EVID_OSEVU!$A$1:$M$4972,7,FALSE)</f>
        <v>#N/A</v>
      </c>
      <c r="F1486" s="45" t="e">
        <f>VLOOKUP($A1486,EVID_OSEVU!$A$1:$M$4972,8,FALSE)</f>
        <v>#N/A</v>
      </c>
      <c r="G1486" s="45" t="e">
        <f>VLOOKUP($A1486,EVID_OSEVU!$A$1:$M$4972,11,FALSE)</f>
        <v>#N/A</v>
      </c>
      <c r="H1486" s="35"/>
      <c r="I1486" s="48"/>
      <c r="J1486" s="33" t="e">
        <f>VLOOKUP($A1486,EVID_OSEVU!$A$1:$M$4972,11,FALSE)</f>
        <v>#N/A</v>
      </c>
      <c r="K1486" s="39"/>
      <c r="L1486" s="49"/>
      <c r="M1486" s="89" t="e">
        <f t="shared" si="23"/>
        <v>#N/A</v>
      </c>
      <c r="N1486" s="50"/>
      <c r="O1486" s="37" t="e">
        <f>VLOOKUP(EVID_HNOJENI!N1486,HNOJIVA_ALL!$A$2:$Z$3303,4,FALSE)</f>
        <v>#N/A</v>
      </c>
      <c r="P1486" s="51" t="e">
        <f>ROUND(VLOOKUP(EVID_HNOJENI!N1486,HNOJIVA_ALL!$A$2:$Z$3303,14,FALSE)*K1486*IF(L1486="t",10,IF(L1486="kg",0.01,IF(L1486="q",1,IF(L1486="l",0.01*VLOOKUP(EVID_HNOJENI!N1486,HNOJIVA_ALL!$A$2:$AE$3303,31,FALSE),"CHYBA")))),2)</f>
        <v>#N/A</v>
      </c>
      <c r="Q1486" s="51" t="e">
        <f>ROUND(VLOOKUP(EVID_HNOJENI!N1486,HNOJIVA_ALL!$A$2:$Z$3303,15,FALSE)*K1486*IF(L1486="t",10,IF(L1486="kg",0.01,IF(L1486="q",1,IF(L1486="l",0.01*VLOOKUP(EVID_HNOJENI!N1486,HNOJIVA_ALL!$A$2:$AE$3303,31,FALSE),"CHYBA")))),2)</f>
        <v>#N/A</v>
      </c>
      <c r="R1486" s="51" t="e">
        <f>ROUND(VLOOKUP(EVID_HNOJENI!N1486,HNOJIVA_ALL!$A$2:$Z$3303,16,FALSE)*K1486*IF(L1486="t",10,IF(L1486="kg",0.01,IF(L1486="q",1,IF(L1486="l",0.01*VLOOKUP(EVID_HNOJENI!N1486,HNOJIVA_ALL!$A$2:$AE$3303,31,FALSE),"CHYBA")))),2)</f>
        <v>#N/A</v>
      </c>
      <c r="S1486" s="51" t="e">
        <f>ROUND(VLOOKUP(EVID_HNOJENI!N1486,HNOJIVA_ALL!$A$2:$Z$3303,18,FALSE)*K1486*IF(L1486="t",10,IF(L1486="kg",0.01,IF(L1486="q",1,IF(L1486="l",0.01*VLOOKUP(EVID_HNOJENI!N1486,HNOJIVA_ALL!$A$2:$AE$3303,31,FALSE),"CHYBA")))),2)</f>
        <v>#N/A</v>
      </c>
      <c r="T1486" s="51" t="e">
        <f>ROUND(VLOOKUP(EVID_HNOJENI!N1486,HNOJIVA_ALL!$A$2:$Z$3303,17,FALSE)*K1486*IF(L1486="t",10,IF(L1486="kg",0.01,IF(L1486="q",1,IF(L1486="l",0.01*VLOOKUP(EVID_HNOJENI!N1486,HNOJIVA_ALL!$A$2:$AE$3303,31,FALSE),"CHYBA")))),2)</f>
        <v>#N/A</v>
      </c>
      <c r="U1486" s="51" t="e">
        <f>ROUND(VLOOKUP(EVID_HNOJENI!N1486,HNOJIVA_ALL!$A$2:$Z$3303,20,FALSE)*K1486*IF(L1486="t",10,IF(L1486="kg",0.01,IF(L1486="q",1,IF(L1486="l",0.01*VLOOKUP(EVID_HNOJENI!N1486,HNOJIVA_ALL!$A$2:$AE$3303,31,FALSE),"CHYBA")))),2)</f>
        <v>#N/A</v>
      </c>
    </row>
    <row r="1487" spans="1:21" x14ac:dyDescent="0.2">
      <c r="A1487" s="32"/>
      <c r="B1487" s="45" t="e">
        <f>VLOOKUP($A1487,EVID_OSEVU!$A$1:$M$4972,2,FALSE)</f>
        <v>#N/A</v>
      </c>
      <c r="C1487" s="45" t="e">
        <f>VLOOKUP($A1487,EVID_OSEVU!$A$1:$M$4972,3,FALSE)</f>
        <v>#N/A</v>
      </c>
      <c r="D1487" s="45" t="e">
        <f>VLOOKUP($A1487,EVID_OSEVU!$A$1:$M$4972,4,FALSE)</f>
        <v>#N/A</v>
      </c>
      <c r="E1487" s="45" t="e">
        <f>VLOOKUP($A1487,EVID_OSEVU!$A$1:$M$4972,7,FALSE)</f>
        <v>#N/A</v>
      </c>
      <c r="F1487" s="45" t="e">
        <f>VLOOKUP($A1487,EVID_OSEVU!$A$1:$M$4972,8,FALSE)</f>
        <v>#N/A</v>
      </c>
      <c r="G1487" s="45" t="e">
        <f>VLOOKUP($A1487,EVID_OSEVU!$A$1:$M$4972,11,FALSE)</f>
        <v>#N/A</v>
      </c>
      <c r="H1487" s="35"/>
      <c r="I1487" s="48"/>
      <c r="J1487" s="33" t="e">
        <f>VLOOKUP($A1487,EVID_OSEVU!$A$1:$M$4972,11,FALSE)</f>
        <v>#N/A</v>
      </c>
      <c r="K1487" s="39"/>
      <c r="L1487" s="49"/>
      <c r="M1487" s="89" t="e">
        <f t="shared" si="23"/>
        <v>#N/A</v>
      </c>
      <c r="N1487" s="50"/>
      <c r="O1487" s="37" t="e">
        <f>VLOOKUP(EVID_HNOJENI!N1487,HNOJIVA_ALL!$A$2:$Z$3303,4,FALSE)</f>
        <v>#N/A</v>
      </c>
      <c r="P1487" s="51" t="e">
        <f>ROUND(VLOOKUP(EVID_HNOJENI!N1487,HNOJIVA_ALL!$A$2:$Z$3303,14,FALSE)*K1487*IF(L1487="t",10,IF(L1487="kg",0.01,IF(L1487="q",1,IF(L1487="l",0.01*VLOOKUP(EVID_HNOJENI!N1487,HNOJIVA_ALL!$A$2:$AE$3303,31,FALSE),"CHYBA")))),2)</f>
        <v>#N/A</v>
      </c>
      <c r="Q1487" s="51" t="e">
        <f>ROUND(VLOOKUP(EVID_HNOJENI!N1487,HNOJIVA_ALL!$A$2:$Z$3303,15,FALSE)*K1487*IF(L1487="t",10,IF(L1487="kg",0.01,IF(L1487="q",1,IF(L1487="l",0.01*VLOOKUP(EVID_HNOJENI!N1487,HNOJIVA_ALL!$A$2:$AE$3303,31,FALSE),"CHYBA")))),2)</f>
        <v>#N/A</v>
      </c>
      <c r="R1487" s="51" t="e">
        <f>ROUND(VLOOKUP(EVID_HNOJENI!N1487,HNOJIVA_ALL!$A$2:$Z$3303,16,FALSE)*K1487*IF(L1487="t",10,IF(L1487="kg",0.01,IF(L1487="q",1,IF(L1487="l",0.01*VLOOKUP(EVID_HNOJENI!N1487,HNOJIVA_ALL!$A$2:$AE$3303,31,FALSE),"CHYBA")))),2)</f>
        <v>#N/A</v>
      </c>
      <c r="S1487" s="51" t="e">
        <f>ROUND(VLOOKUP(EVID_HNOJENI!N1487,HNOJIVA_ALL!$A$2:$Z$3303,18,FALSE)*K1487*IF(L1487="t",10,IF(L1487="kg",0.01,IF(L1487="q",1,IF(L1487="l",0.01*VLOOKUP(EVID_HNOJENI!N1487,HNOJIVA_ALL!$A$2:$AE$3303,31,FALSE),"CHYBA")))),2)</f>
        <v>#N/A</v>
      </c>
      <c r="T1487" s="51" t="e">
        <f>ROUND(VLOOKUP(EVID_HNOJENI!N1487,HNOJIVA_ALL!$A$2:$Z$3303,17,FALSE)*K1487*IF(L1487="t",10,IF(L1487="kg",0.01,IF(L1487="q",1,IF(L1487="l",0.01*VLOOKUP(EVID_HNOJENI!N1487,HNOJIVA_ALL!$A$2:$AE$3303,31,FALSE),"CHYBA")))),2)</f>
        <v>#N/A</v>
      </c>
      <c r="U1487" s="51" t="e">
        <f>ROUND(VLOOKUP(EVID_HNOJENI!N1487,HNOJIVA_ALL!$A$2:$Z$3303,20,FALSE)*K1487*IF(L1487="t",10,IF(L1487="kg",0.01,IF(L1487="q",1,IF(L1487="l",0.01*VLOOKUP(EVID_HNOJENI!N1487,HNOJIVA_ALL!$A$2:$AE$3303,31,FALSE),"CHYBA")))),2)</f>
        <v>#N/A</v>
      </c>
    </row>
    <row r="1488" spans="1:21" x14ac:dyDescent="0.2">
      <c r="A1488" s="32"/>
      <c r="B1488" s="45" t="e">
        <f>VLOOKUP($A1488,EVID_OSEVU!$A$1:$M$4972,2,FALSE)</f>
        <v>#N/A</v>
      </c>
      <c r="C1488" s="45" t="e">
        <f>VLOOKUP($A1488,EVID_OSEVU!$A$1:$M$4972,3,FALSE)</f>
        <v>#N/A</v>
      </c>
      <c r="D1488" s="45" t="e">
        <f>VLOOKUP($A1488,EVID_OSEVU!$A$1:$M$4972,4,FALSE)</f>
        <v>#N/A</v>
      </c>
      <c r="E1488" s="45" t="e">
        <f>VLOOKUP($A1488,EVID_OSEVU!$A$1:$M$4972,7,FALSE)</f>
        <v>#N/A</v>
      </c>
      <c r="F1488" s="45" t="e">
        <f>VLOOKUP($A1488,EVID_OSEVU!$A$1:$M$4972,8,FALSE)</f>
        <v>#N/A</v>
      </c>
      <c r="G1488" s="45" t="e">
        <f>VLOOKUP($A1488,EVID_OSEVU!$A$1:$M$4972,11,FALSE)</f>
        <v>#N/A</v>
      </c>
      <c r="H1488" s="35"/>
      <c r="I1488" s="48"/>
      <c r="J1488" s="33" t="e">
        <f>VLOOKUP($A1488,EVID_OSEVU!$A$1:$M$4972,11,FALSE)</f>
        <v>#N/A</v>
      </c>
      <c r="K1488" s="39"/>
      <c r="L1488" s="49"/>
      <c r="M1488" s="89" t="e">
        <f t="shared" si="23"/>
        <v>#N/A</v>
      </c>
      <c r="N1488" s="50"/>
      <c r="O1488" s="37" t="e">
        <f>VLOOKUP(EVID_HNOJENI!N1488,HNOJIVA_ALL!$A$2:$Z$3303,4,FALSE)</f>
        <v>#N/A</v>
      </c>
      <c r="P1488" s="51" t="e">
        <f>ROUND(VLOOKUP(EVID_HNOJENI!N1488,HNOJIVA_ALL!$A$2:$Z$3303,14,FALSE)*K1488*IF(L1488="t",10,IF(L1488="kg",0.01,IF(L1488="q",1,IF(L1488="l",0.01*VLOOKUP(EVID_HNOJENI!N1488,HNOJIVA_ALL!$A$2:$AE$3303,31,FALSE),"CHYBA")))),2)</f>
        <v>#N/A</v>
      </c>
      <c r="Q1488" s="51" t="e">
        <f>ROUND(VLOOKUP(EVID_HNOJENI!N1488,HNOJIVA_ALL!$A$2:$Z$3303,15,FALSE)*K1488*IF(L1488="t",10,IF(L1488="kg",0.01,IF(L1488="q",1,IF(L1488="l",0.01*VLOOKUP(EVID_HNOJENI!N1488,HNOJIVA_ALL!$A$2:$AE$3303,31,FALSE),"CHYBA")))),2)</f>
        <v>#N/A</v>
      </c>
      <c r="R1488" s="51" t="e">
        <f>ROUND(VLOOKUP(EVID_HNOJENI!N1488,HNOJIVA_ALL!$A$2:$Z$3303,16,FALSE)*K1488*IF(L1488="t",10,IF(L1488="kg",0.01,IF(L1488="q",1,IF(L1488="l",0.01*VLOOKUP(EVID_HNOJENI!N1488,HNOJIVA_ALL!$A$2:$AE$3303,31,FALSE),"CHYBA")))),2)</f>
        <v>#N/A</v>
      </c>
      <c r="S1488" s="51" t="e">
        <f>ROUND(VLOOKUP(EVID_HNOJENI!N1488,HNOJIVA_ALL!$A$2:$Z$3303,18,FALSE)*K1488*IF(L1488="t",10,IF(L1488="kg",0.01,IF(L1488="q",1,IF(L1488="l",0.01*VLOOKUP(EVID_HNOJENI!N1488,HNOJIVA_ALL!$A$2:$AE$3303,31,FALSE),"CHYBA")))),2)</f>
        <v>#N/A</v>
      </c>
      <c r="T1488" s="51" t="e">
        <f>ROUND(VLOOKUP(EVID_HNOJENI!N1488,HNOJIVA_ALL!$A$2:$Z$3303,17,FALSE)*K1488*IF(L1488="t",10,IF(L1488="kg",0.01,IF(L1488="q",1,IF(L1488="l",0.01*VLOOKUP(EVID_HNOJENI!N1488,HNOJIVA_ALL!$A$2:$AE$3303,31,FALSE),"CHYBA")))),2)</f>
        <v>#N/A</v>
      </c>
      <c r="U1488" s="51" t="e">
        <f>ROUND(VLOOKUP(EVID_HNOJENI!N1488,HNOJIVA_ALL!$A$2:$Z$3303,20,FALSE)*K1488*IF(L1488="t",10,IF(L1488="kg",0.01,IF(L1488="q",1,IF(L1488="l",0.01*VLOOKUP(EVID_HNOJENI!N1488,HNOJIVA_ALL!$A$2:$AE$3303,31,FALSE),"CHYBA")))),2)</f>
        <v>#N/A</v>
      </c>
    </row>
    <row r="1489" spans="1:21" x14ac:dyDescent="0.2">
      <c r="A1489" s="32"/>
      <c r="B1489" s="45" t="e">
        <f>VLOOKUP($A1489,EVID_OSEVU!$A$1:$M$4972,2,FALSE)</f>
        <v>#N/A</v>
      </c>
      <c r="C1489" s="45" t="e">
        <f>VLOOKUP($A1489,EVID_OSEVU!$A$1:$M$4972,3,FALSE)</f>
        <v>#N/A</v>
      </c>
      <c r="D1489" s="45" t="e">
        <f>VLOOKUP($A1489,EVID_OSEVU!$A$1:$M$4972,4,FALSE)</f>
        <v>#N/A</v>
      </c>
      <c r="E1489" s="45" t="e">
        <f>VLOOKUP($A1489,EVID_OSEVU!$A$1:$M$4972,7,FALSE)</f>
        <v>#N/A</v>
      </c>
      <c r="F1489" s="45" t="e">
        <f>VLOOKUP($A1489,EVID_OSEVU!$A$1:$M$4972,8,FALSE)</f>
        <v>#N/A</v>
      </c>
      <c r="G1489" s="45" t="e">
        <f>VLOOKUP($A1489,EVID_OSEVU!$A$1:$M$4972,11,FALSE)</f>
        <v>#N/A</v>
      </c>
      <c r="H1489" s="35"/>
      <c r="I1489" s="48"/>
      <c r="J1489" s="33" t="e">
        <f>VLOOKUP($A1489,EVID_OSEVU!$A$1:$M$4972,11,FALSE)</f>
        <v>#N/A</v>
      </c>
      <c r="K1489" s="39"/>
      <c r="L1489" s="49"/>
      <c r="M1489" s="89" t="e">
        <f t="shared" si="23"/>
        <v>#N/A</v>
      </c>
      <c r="N1489" s="50"/>
      <c r="O1489" s="37" t="e">
        <f>VLOOKUP(EVID_HNOJENI!N1489,HNOJIVA_ALL!$A$2:$Z$3303,4,FALSE)</f>
        <v>#N/A</v>
      </c>
      <c r="P1489" s="51" t="e">
        <f>ROUND(VLOOKUP(EVID_HNOJENI!N1489,HNOJIVA_ALL!$A$2:$Z$3303,14,FALSE)*K1489*IF(L1489="t",10,IF(L1489="kg",0.01,IF(L1489="q",1,IF(L1489="l",0.01*VLOOKUP(EVID_HNOJENI!N1489,HNOJIVA_ALL!$A$2:$AE$3303,31,FALSE),"CHYBA")))),2)</f>
        <v>#N/A</v>
      </c>
      <c r="Q1489" s="51" t="e">
        <f>ROUND(VLOOKUP(EVID_HNOJENI!N1489,HNOJIVA_ALL!$A$2:$Z$3303,15,FALSE)*K1489*IF(L1489="t",10,IF(L1489="kg",0.01,IF(L1489="q",1,IF(L1489="l",0.01*VLOOKUP(EVID_HNOJENI!N1489,HNOJIVA_ALL!$A$2:$AE$3303,31,FALSE),"CHYBA")))),2)</f>
        <v>#N/A</v>
      </c>
      <c r="R1489" s="51" t="e">
        <f>ROUND(VLOOKUP(EVID_HNOJENI!N1489,HNOJIVA_ALL!$A$2:$Z$3303,16,FALSE)*K1489*IF(L1489="t",10,IF(L1489="kg",0.01,IF(L1489="q",1,IF(L1489="l",0.01*VLOOKUP(EVID_HNOJENI!N1489,HNOJIVA_ALL!$A$2:$AE$3303,31,FALSE),"CHYBA")))),2)</f>
        <v>#N/A</v>
      </c>
      <c r="S1489" s="51" t="e">
        <f>ROUND(VLOOKUP(EVID_HNOJENI!N1489,HNOJIVA_ALL!$A$2:$Z$3303,18,FALSE)*K1489*IF(L1489="t",10,IF(L1489="kg",0.01,IF(L1489="q",1,IF(L1489="l",0.01*VLOOKUP(EVID_HNOJENI!N1489,HNOJIVA_ALL!$A$2:$AE$3303,31,FALSE),"CHYBA")))),2)</f>
        <v>#N/A</v>
      </c>
      <c r="T1489" s="51" t="e">
        <f>ROUND(VLOOKUP(EVID_HNOJENI!N1489,HNOJIVA_ALL!$A$2:$Z$3303,17,FALSE)*K1489*IF(L1489="t",10,IF(L1489="kg",0.01,IF(L1489="q",1,IF(L1489="l",0.01*VLOOKUP(EVID_HNOJENI!N1489,HNOJIVA_ALL!$A$2:$AE$3303,31,FALSE),"CHYBA")))),2)</f>
        <v>#N/A</v>
      </c>
      <c r="U1489" s="51" t="e">
        <f>ROUND(VLOOKUP(EVID_HNOJENI!N1489,HNOJIVA_ALL!$A$2:$Z$3303,20,FALSE)*K1489*IF(L1489="t",10,IF(L1489="kg",0.01,IF(L1489="q",1,IF(L1489="l",0.01*VLOOKUP(EVID_HNOJENI!N1489,HNOJIVA_ALL!$A$2:$AE$3303,31,FALSE),"CHYBA")))),2)</f>
        <v>#N/A</v>
      </c>
    </row>
    <row r="1490" spans="1:21" x14ac:dyDescent="0.2">
      <c r="A1490" s="32"/>
      <c r="B1490" s="45" t="e">
        <f>VLOOKUP($A1490,EVID_OSEVU!$A$1:$M$4972,2,FALSE)</f>
        <v>#N/A</v>
      </c>
      <c r="C1490" s="45" t="e">
        <f>VLOOKUP($A1490,EVID_OSEVU!$A$1:$M$4972,3,FALSE)</f>
        <v>#N/A</v>
      </c>
      <c r="D1490" s="45" t="e">
        <f>VLOOKUP($A1490,EVID_OSEVU!$A$1:$M$4972,4,FALSE)</f>
        <v>#N/A</v>
      </c>
      <c r="E1490" s="45" t="e">
        <f>VLOOKUP($A1490,EVID_OSEVU!$A$1:$M$4972,7,FALSE)</f>
        <v>#N/A</v>
      </c>
      <c r="F1490" s="45" t="e">
        <f>VLOOKUP($A1490,EVID_OSEVU!$A$1:$M$4972,8,FALSE)</f>
        <v>#N/A</v>
      </c>
      <c r="G1490" s="45" t="e">
        <f>VLOOKUP($A1490,EVID_OSEVU!$A$1:$M$4972,11,FALSE)</f>
        <v>#N/A</v>
      </c>
      <c r="H1490" s="35"/>
      <c r="I1490" s="48"/>
      <c r="J1490" s="33" t="e">
        <f>VLOOKUP($A1490,EVID_OSEVU!$A$1:$M$4972,11,FALSE)</f>
        <v>#N/A</v>
      </c>
      <c r="K1490" s="39"/>
      <c r="L1490" s="49"/>
      <c r="M1490" s="89" t="e">
        <f t="shared" si="23"/>
        <v>#N/A</v>
      </c>
      <c r="N1490" s="50"/>
      <c r="O1490" s="37" t="e">
        <f>VLOOKUP(EVID_HNOJENI!N1490,HNOJIVA_ALL!$A$2:$Z$3303,4,FALSE)</f>
        <v>#N/A</v>
      </c>
      <c r="P1490" s="51" t="e">
        <f>ROUND(VLOOKUP(EVID_HNOJENI!N1490,HNOJIVA_ALL!$A$2:$Z$3303,14,FALSE)*K1490*IF(L1490="t",10,IF(L1490="kg",0.01,IF(L1490="q",1,IF(L1490="l",0.01*VLOOKUP(EVID_HNOJENI!N1490,HNOJIVA_ALL!$A$2:$AE$3303,31,FALSE),"CHYBA")))),2)</f>
        <v>#N/A</v>
      </c>
      <c r="Q1490" s="51" t="e">
        <f>ROUND(VLOOKUP(EVID_HNOJENI!N1490,HNOJIVA_ALL!$A$2:$Z$3303,15,FALSE)*K1490*IF(L1490="t",10,IF(L1490="kg",0.01,IF(L1490="q",1,IF(L1490="l",0.01*VLOOKUP(EVID_HNOJENI!N1490,HNOJIVA_ALL!$A$2:$AE$3303,31,FALSE),"CHYBA")))),2)</f>
        <v>#N/A</v>
      </c>
      <c r="R1490" s="51" t="e">
        <f>ROUND(VLOOKUP(EVID_HNOJENI!N1490,HNOJIVA_ALL!$A$2:$Z$3303,16,FALSE)*K1490*IF(L1490="t",10,IF(L1490="kg",0.01,IF(L1490="q",1,IF(L1490="l",0.01*VLOOKUP(EVID_HNOJENI!N1490,HNOJIVA_ALL!$A$2:$AE$3303,31,FALSE),"CHYBA")))),2)</f>
        <v>#N/A</v>
      </c>
      <c r="S1490" s="51" t="e">
        <f>ROUND(VLOOKUP(EVID_HNOJENI!N1490,HNOJIVA_ALL!$A$2:$Z$3303,18,FALSE)*K1490*IF(L1490="t",10,IF(L1490="kg",0.01,IF(L1490="q",1,IF(L1490="l",0.01*VLOOKUP(EVID_HNOJENI!N1490,HNOJIVA_ALL!$A$2:$AE$3303,31,FALSE),"CHYBA")))),2)</f>
        <v>#N/A</v>
      </c>
      <c r="T1490" s="51" t="e">
        <f>ROUND(VLOOKUP(EVID_HNOJENI!N1490,HNOJIVA_ALL!$A$2:$Z$3303,17,FALSE)*K1490*IF(L1490="t",10,IF(L1490="kg",0.01,IF(L1490="q",1,IF(L1490="l",0.01*VLOOKUP(EVID_HNOJENI!N1490,HNOJIVA_ALL!$A$2:$AE$3303,31,FALSE),"CHYBA")))),2)</f>
        <v>#N/A</v>
      </c>
      <c r="U1490" s="51" t="e">
        <f>ROUND(VLOOKUP(EVID_HNOJENI!N1490,HNOJIVA_ALL!$A$2:$Z$3303,20,FALSE)*K1490*IF(L1490="t",10,IF(L1490="kg",0.01,IF(L1490="q",1,IF(L1490="l",0.01*VLOOKUP(EVID_HNOJENI!N1490,HNOJIVA_ALL!$A$2:$AE$3303,31,FALSE),"CHYBA")))),2)</f>
        <v>#N/A</v>
      </c>
    </row>
    <row r="1491" spans="1:21" x14ac:dyDescent="0.2">
      <c r="A1491" s="32"/>
      <c r="B1491" s="45" t="e">
        <f>VLOOKUP($A1491,EVID_OSEVU!$A$1:$M$4972,2,FALSE)</f>
        <v>#N/A</v>
      </c>
      <c r="C1491" s="45" t="e">
        <f>VLOOKUP($A1491,EVID_OSEVU!$A$1:$M$4972,3,FALSE)</f>
        <v>#N/A</v>
      </c>
      <c r="D1491" s="45" t="e">
        <f>VLOOKUP($A1491,EVID_OSEVU!$A$1:$M$4972,4,FALSE)</f>
        <v>#N/A</v>
      </c>
      <c r="E1491" s="45" t="e">
        <f>VLOOKUP($A1491,EVID_OSEVU!$A$1:$M$4972,7,FALSE)</f>
        <v>#N/A</v>
      </c>
      <c r="F1491" s="45" t="e">
        <f>VLOOKUP($A1491,EVID_OSEVU!$A$1:$M$4972,8,FALSE)</f>
        <v>#N/A</v>
      </c>
      <c r="G1491" s="45" t="e">
        <f>VLOOKUP($A1491,EVID_OSEVU!$A$1:$M$4972,11,FALSE)</f>
        <v>#N/A</v>
      </c>
      <c r="H1491" s="35"/>
      <c r="I1491" s="48"/>
      <c r="J1491" s="33" t="e">
        <f>VLOOKUP($A1491,EVID_OSEVU!$A$1:$M$4972,11,FALSE)</f>
        <v>#N/A</v>
      </c>
      <c r="K1491" s="39"/>
      <c r="L1491" s="49"/>
      <c r="M1491" s="89" t="e">
        <f t="shared" si="23"/>
        <v>#N/A</v>
      </c>
      <c r="N1491" s="50"/>
      <c r="O1491" s="37" t="e">
        <f>VLOOKUP(EVID_HNOJENI!N1491,HNOJIVA_ALL!$A$2:$Z$3303,4,FALSE)</f>
        <v>#N/A</v>
      </c>
      <c r="P1491" s="51" t="e">
        <f>ROUND(VLOOKUP(EVID_HNOJENI!N1491,HNOJIVA_ALL!$A$2:$Z$3303,14,FALSE)*K1491*IF(L1491="t",10,IF(L1491="kg",0.01,IF(L1491="q",1,IF(L1491="l",0.01*VLOOKUP(EVID_HNOJENI!N1491,HNOJIVA_ALL!$A$2:$AE$3303,31,FALSE),"CHYBA")))),2)</f>
        <v>#N/A</v>
      </c>
      <c r="Q1491" s="51" t="e">
        <f>ROUND(VLOOKUP(EVID_HNOJENI!N1491,HNOJIVA_ALL!$A$2:$Z$3303,15,FALSE)*K1491*IF(L1491="t",10,IF(L1491="kg",0.01,IF(L1491="q",1,IF(L1491="l",0.01*VLOOKUP(EVID_HNOJENI!N1491,HNOJIVA_ALL!$A$2:$AE$3303,31,FALSE),"CHYBA")))),2)</f>
        <v>#N/A</v>
      </c>
      <c r="R1491" s="51" t="e">
        <f>ROUND(VLOOKUP(EVID_HNOJENI!N1491,HNOJIVA_ALL!$A$2:$Z$3303,16,FALSE)*K1491*IF(L1491="t",10,IF(L1491="kg",0.01,IF(L1491="q",1,IF(L1491="l",0.01*VLOOKUP(EVID_HNOJENI!N1491,HNOJIVA_ALL!$A$2:$AE$3303,31,FALSE),"CHYBA")))),2)</f>
        <v>#N/A</v>
      </c>
      <c r="S1491" s="51" t="e">
        <f>ROUND(VLOOKUP(EVID_HNOJENI!N1491,HNOJIVA_ALL!$A$2:$Z$3303,18,FALSE)*K1491*IF(L1491="t",10,IF(L1491="kg",0.01,IF(L1491="q",1,IF(L1491="l",0.01*VLOOKUP(EVID_HNOJENI!N1491,HNOJIVA_ALL!$A$2:$AE$3303,31,FALSE),"CHYBA")))),2)</f>
        <v>#N/A</v>
      </c>
      <c r="T1491" s="51" t="e">
        <f>ROUND(VLOOKUP(EVID_HNOJENI!N1491,HNOJIVA_ALL!$A$2:$Z$3303,17,FALSE)*K1491*IF(L1491="t",10,IF(L1491="kg",0.01,IF(L1491="q",1,IF(L1491="l",0.01*VLOOKUP(EVID_HNOJENI!N1491,HNOJIVA_ALL!$A$2:$AE$3303,31,FALSE),"CHYBA")))),2)</f>
        <v>#N/A</v>
      </c>
      <c r="U1491" s="51" t="e">
        <f>ROUND(VLOOKUP(EVID_HNOJENI!N1491,HNOJIVA_ALL!$A$2:$Z$3303,20,FALSE)*K1491*IF(L1491="t",10,IF(L1491="kg",0.01,IF(L1491="q",1,IF(L1491="l",0.01*VLOOKUP(EVID_HNOJENI!N1491,HNOJIVA_ALL!$A$2:$AE$3303,31,FALSE),"CHYBA")))),2)</f>
        <v>#N/A</v>
      </c>
    </row>
    <row r="1492" spans="1:21" x14ac:dyDescent="0.2">
      <c r="A1492" s="32"/>
      <c r="B1492" s="45" t="e">
        <f>VLOOKUP($A1492,EVID_OSEVU!$A$1:$M$4972,2,FALSE)</f>
        <v>#N/A</v>
      </c>
      <c r="C1492" s="45" t="e">
        <f>VLOOKUP($A1492,EVID_OSEVU!$A$1:$M$4972,3,FALSE)</f>
        <v>#N/A</v>
      </c>
      <c r="D1492" s="45" t="e">
        <f>VLOOKUP($A1492,EVID_OSEVU!$A$1:$M$4972,4,FALSE)</f>
        <v>#N/A</v>
      </c>
      <c r="E1492" s="45" t="e">
        <f>VLOOKUP($A1492,EVID_OSEVU!$A$1:$M$4972,7,FALSE)</f>
        <v>#N/A</v>
      </c>
      <c r="F1492" s="45" t="e">
        <f>VLOOKUP($A1492,EVID_OSEVU!$A$1:$M$4972,8,FALSE)</f>
        <v>#N/A</v>
      </c>
      <c r="G1492" s="45" t="e">
        <f>VLOOKUP($A1492,EVID_OSEVU!$A$1:$M$4972,11,FALSE)</f>
        <v>#N/A</v>
      </c>
      <c r="H1492" s="35"/>
      <c r="I1492" s="48"/>
      <c r="J1492" s="33" t="e">
        <f>VLOOKUP($A1492,EVID_OSEVU!$A$1:$M$4972,11,FALSE)</f>
        <v>#N/A</v>
      </c>
      <c r="K1492" s="39"/>
      <c r="L1492" s="49"/>
      <c r="M1492" s="89" t="e">
        <f t="shared" si="23"/>
        <v>#N/A</v>
      </c>
      <c r="N1492" s="50"/>
      <c r="O1492" s="37" t="e">
        <f>VLOOKUP(EVID_HNOJENI!N1492,HNOJIVA_ALL!$A$2:$Z$3303,4,FALSE)</f>
        <v>#N/A</v>
      </c>
      <c r="P1492" s="51" t="e">
        <f>ROUND(VLOOKUP(EVID_HNOJENI!N1492,HNOJIVA_ALL!$A$2:$Z$3303,14,FALSE)*K1492*IF(L1492="t",10,IF(L1492="kg",0.01,IF(L1492="q",1,IF(L1492="l",0.01*VLOOKUP(EVID_HNOJENI!N1492,HNOJIVA_ALL!$A$2:$AE$3303,31,FALSE),"CHYBA")))),2)</f>
        <v>#N/A</v>
      </c>
      <c r="Q1492" s="51" t="e">
        <f>ROUND(VLOOKUP(EVID_HNOJENI!N1492,HNOJIVA_ALL!$A$2:$Z$3303,15,FALSE)*K1492*IF(L1492="t",10,IF(L1492="kg",0.01,IF(L1492="q",1,IF(L1492="l",0.01*VLOOKUP(EVID_HNOJENI!N1492,HNOJIVA_ALL!$A$2:$AE$3303,31,FALSE),"CHYBA")))),2)</f>
        <v>#N/A</v>
      </c>
      <c r="R1492" s="51" t="e">
        <f>ROUND(VLOOKUP(EVID_HNOJENI!N1492,HNOJIVA_ALL!$A$2:$Z$3303,16,FALSE)*K1492*IF(L1492="t",10,IF(L1492="kg",0.01,IF(L1492="q",1,IF(L1492="l",0.01*VLOOKUP(EVID_HNOJENI!N1492,HNOJIVA_ALL!$A$2:$AE$3303,31,FALSE),"CHYBA")))),2)</f>
        <v>#N/A</v>
      </c>
      <c r="S1492" s="51" t="e">
        <f>ROUND(VLOOKUP(EVID_HNOJENI!N1492,HNOJIVA_ALL!$A$2:$Z$3303,18,FALSE)*K1492*IF(L1492="t",10,IF(L1492="kg",0.01,IF(L1492="q",1,IF(L1492="l",0.01*VLOOKUP(EVID_HNOJENI!N1492,HNOJIVA_ALL!$A$2:$AE$3303,31,FALSE),"CHYBA")))),2)</f>
        <v>#N/A</v>
      </c>
      <c r="T1492" s="51" t="e">
        <f>ROUND(VLOOKUP(EVID_HNOJENI!N1492,HNOJIVA_ALL!$A$2:$Z$3303,17,FALSE)*K1492*IF(L1492="t",10,IF(L1492="kg",0.01,IF(L1492="q",1,IF(L1492="l",0.01*VLOOKUP(EVID_HNOJENI!N1492,HNOJIVA_ALL!$A$2:$AE$3303,31,FALSE),"CHYBA")))),2)</f>
        <v>#N/A</v>
      </c>
      <c r="U1492" s="51" t="e">
        <f>ROUND(VLOOKUP(EVID_HNOJENI!N1492,HNOJIVA_ALL!$A$2:$Z$3303,20,FALSE)*K1492*IF(L1492="t",10,IF(L1492="kg",0.01,IF(L1492="q",1,IF(L1492="l",0.01*VLOOKUP(EVID_HNOJENI!N1492,HNOJIVA_ALL!$A$2:$AE$3303,31,FALSE),"CHYBA")))),2)</f>
        <v>#N/A</v>
      </c>
    </row>
    <row r="1493" spans="1:21" x14ac:dyDescent="0.2">
      <c r="A1493" s="32"/>
      <c r="B1493" s="45" t="e">
        <f>VLOOKUP($A1493,EVID_OSEVU!$A$1:$M$4972,2,FALSE)</f>
        <v>#N/A</v>
      </c>
      <c r="C1493" s="45" t="e">
        <f>VLOOKUP($A1493,EVID_OSEVU!$A$1:$M$4972,3,FALSE)</f>
        <v>#N/A</v>
      </c>
      <c r="D1493" s="45" t="e">
        <f>VLOOKUP($A1493,EVID_OSEVU!$A$1:$M$4972,4,FALSE)</f>
        <v>#N/A</v>
      </c>
      <c r="E1493" s="45" t="e">
        <f>VLOOKUP($A1493,EVID_OSEVU!$A$1:$M$4972,7,FALSE)</f>
        <v>#N/A</v>
      </c>
      <c r="F1493" s="45" t="e">
        <f>VLOOKUP($A1493,EVID_OSEVU!$A$1:$M$4972,8,FALSE)</f>
        <v>#N/A</v>
      </c>
      <c r="G1493" s="45" t="e">
        <f>VLOOKUP($A1493,EVID_OSEVU!$A$1:$M$4972,11,FALSE)</f>
        <v>#N/A</v>
      </c>
      <c r="H1493" s="35"/>
      <c r="I1493" s="48"/>
      <c r="J1493" s="33" t="e">
        <f>VLOOKUP($A1493,EVID_OSEVU!$A$1:$M$4972,11,FALSE)</f>
        <v>#N/A</v>
      </c>
      <c r="K1493" s="39"/>
      <c r="L1493" s="49"/>
      <c r="M1493" s="89" t="e">
        <f t="shared" si="23"/>
        <v>#N/A</v>
      </c>
      <c r="N1493" s="50"/>
      <c r="O1493" s="37" t="e">
        <f>VLOOKUP(EVID_HNOJENI!N1493,HNOJIVA_ALL!$A$2:$Z$3303,4,FALSE)</f>
        <v>#N/A</v>
      </c>
      <c r="P1493" s="51" t="e">
        <f>ROUND(VLOOKUP(EVID_HNOJENI!N1493,HNOJIVA_ALL!$A$2:$Z$3303,14,FALSE)*K1493*IF(L1493="t",10,IF(L1493="kg",0.01,IF(L1493="q",1,IF(L1493="l",0.01*VLOOKUP(EVID_HNOJENI!N1493,HNOJIVA_ALL!$A$2:$AE$3303,31,FALSE),"CHYBA")))),2)</f>
        <v>#N/A</v>
      </c>
      <c r="Q1493" s="51" t="e">
        <f>ROUND(VLOOKUP(EVID_HNOJENI!N1493,HNOJIVA_ALL!$A$2:$Z$3303,15,FALSE)*K1493*IF(L1493="t",10,IF(L1493="kg",0.01,IF(L1493="q",1,IF(L1493="l",0.01*VLOOKUP(EVID_HNOJENI!N1493,HNOJIVA_ALL!$A$2:$AE$3303,31,FALSE),"CHYBA")))),2)</f>
        <v>#N/A</v>
      </c>
      <c r="R1493" s="51" t="e">
        <f>ROUND(VLOOKUP(EVID_HNOJENI!N1493,HNOJIVA_ALL!$A$2:$Z$3303,16,FALSE)*K1493*IF(L1493="t",10,IF(L1493="kg",0.01,IF(L1493="q",1,IF(L1493="l",0.01*VLOOKUP(EVID_HNOJENI!N1493,HNOJIVA_ALL!$A$2:$AE$3303,31,FALSE),"CHYBA")))),2)</f>
        <v>#N/A</v>
      </c>
      <c r="S1493" s="51" t="e">
        <f>ROUND(VLOOKUP(EVID_HNOJENI!N1493,HNOJIVA_ALL!$A$2:$Z$3303,18,FALSE)*K1493*IF(L1493="t",10,IF(L1493="kg",0.01,IF(L1493="q",1,IF(L1493="l",0.01*VLOOKUP(EVID_HNOJENI!N1493,HNOJIVA_ALL!$A$2:$AE$3303,31,FALSE),"CHYBA")))),2)</f>
        <v>#N/A</v>
      </c>
      <c r="T1493" s="51" t="e">
        <f>ROUND(VLOOKUP(EVID_HNOJENI!N1493,HNOJIVA_ALL!$A$2:$Z$3303,17,FALSE)*K1493*IF(L1493="t",10,IF(L1493="kg",0.01,IF(L1493="q",1,IF(L1493="l",0.01*VLOOKUP(EVID_HNOJENI!N1493,HNOJIVA_ALL!$A$2:$AE$3303,31,FALSE),"CHYBA")))),2)</f>
        <v>#N/A</v>
      </c>
      <c r="U1493" s="51" t="e">
        <f>ROUND(VLOOKUP(EVID_HNOJENI!N1493,HNOJIVA_ALL!$A$2:$Z$3303,20,FALSE)*K1493*IF(L1493="t",10,IF(L1493="kg",0.01,IF(L1493="q",1,IF(L1493="l",0.01*VLOOKUP(EVID_HNOJENI!N1493,HNOJIVA_ALL!$A$2:$AE$3303,31,FALSE),"CHYBA")))),2)</f>
        <v>#N/A</v>
      </c>
    </row>
    <row r="1494" spans="1:21" x14ac:dyDescent="0.2">
      <c r="A1494" s="32"/>
      <c r="B1494" s="45" t="e">
        <f>VLOOKUP($A1494,EVID_OSEVU!$A$1:$M$4972,2,FALSE)</f>
        <v>#N/A</v>
      </c>
      <c r="C1494" s="45" t="e">
        <f>VLOOKUP($A1494,EVID_OSEVU!$A$1:$M$4972,3,FALSE)</f>
        <v>#N/A</v>
      </c>
      <c r="D1494" s="45" t="e">
        <f>VLOOKUP($A1494,EVID_OSEVU!$A$1:$M$4972,4,FALSE)</f>
        <v>#N/A</v>
      </c>
      <c r="E1494" s="45" t="e">
        <f>VLOOKUP($A1494,EVID_OSEVU!$A$1:$M$4972,7,FALSE)</f>
        <v>#N/A</v>
      </c>
      <c r="F1494" s="45" t="e">
        <f>VLOOKUP($A1494,EVID_OSEVU!$A$1:$M$4972,8,FALSE)</f>
        <v>#N/A</v>
      </c>
      <c r="G1494" s="45" t="e">
        <f>VLOOKUP($A1494,EVID_OSEVU!$A$1:$M$4972,11,FALSE)</f>
        <v>#N/A</v>
      </c>
      <c r="H1494" s="35"/>
      <c r="I1494" s="48"/>
      <c r="J1494" s="33" t="e">
        <f>VLOOKUP($A1494,EVID_OSEVU!$A$1:$M$4972,11,FALSE)</f>
        <v>#N/A</v>
      </c>
      <c r="K1494" s="39"/>
      <c r="L1494" s="49"/>
      <c r="M1494" s="89" t="e">
        <f t="shared" si="23"/>
        <v>#N/A</v>
      </c>
      <c r="N1494" s="50"/>
      <c r="O1494" s="37" t="e">
        <f>VLOOKUP(EVID_HNOJENI!N1494,HNOJIVA_ALL!$A$2:$Z$3303,4,FALSE)</f>
        <v>#N/A</v>
      </c>
      <c r="P1494" s="51" t="e">
        <f>ROUND(VLOOKUP(EVID_HNOJENI!N1494,HNOJIVA_ALL!$A$2:$Z$3303,14,FALSE)*K1494*IF(L1494="t",10,IF(L1494="kg",0.01,IF(L1494="q",1,IF(L1494="l",0.01*VLOOKUP(EVID_HNOJENI!N1494,HNOJIVA_ALL!$A$2:$AE$3303,31,FALSE),"CHYBA")))),2)</f>
        <v>#N/A</v>
      </c>
      <c r="Q1494" s="51" t="e">
        <f>ROUND(VLOOKUP(EVID_HNOJENI!N1494,HNOJIVA_ALL!$A$2:$Z$3303,15,FALSE)*K1494*IF(L1494="t",10,IF(L1494="kg",0.01,IF(L1494="q",1,IF(L1494="l",0.01*VLOOKUP(EVID_HNOJENI!N1494,HNOJIVA_ALL!$A$2:$AE$3303,31,FALSE),"CHYBA")))),2)</f>
        <v>#N/A</v>
      </c>
      <c r="R1494" s="51" t="e">
        <f>ROUND(VLOOKUP(EVID_HNOJENI!N1494,HNOJIVA_ALL!$A$2:$Z$3303,16,FALSE)*K1494*IF(L1494="t",10,IF(L1494="kg",0.01,IF(L1494="q",1,IF(L1494="l",0.01*VLOOKUP(EVID_HNOJENI!N1494,HNOJIVA_ALL!$A$2:$AE$3303,31,FALSE),"CHYBA")))),2)</f>
        <v>#N/A</v>
      </c>
      <c r="S1494" s="51" t="e">
        <f>ROUND(VLOOKUP(EVID_HNOJENI!N1494,HNOJIVA_ALL!$A$2:$Z$3303,18,FALSE)*K1494*IF(L1494="t",10,IF(L1494="kg",0.01,IF(L1494="q",1,IF(L1494="l",0.01*VLOOKUP(EVID_HNOJENI!N1494,HNOJIVA_ALL!$A$2:$AE$3303,31,FALSE),"CHYBA")))),2)</f>
        <v>#N/A</v>
      </c>
      <c r="T1494" s="51" t="e">
        <f>ROUND(VLOOKUP(EVID_HNOJENI!N1494,HNOJIVA_ALL!$A$2:$Z$3303,17,FALSE)*K1494*IF(L1494="t",10,IF(L1494="kg",0.01,IF(L1494="q",1,IF(L1494="l",0.01*VLOOKUP(EVID_HNOJENI!N1494,HNOJIVA_ALL!$A$2:$AE$3303,31,FALSE),"CHYBA")))),2)</f>
        <v>#N/A</v>
      </c>
      <c r="U1494" s="51" t="e">
        <f>ROUND(VLOOKUP(EVID_HNOJENI!N1494,HNOJIVA_ALL!$A$2:$Z$3303,20,FALSE)*K1494*IF(L1494="t",10,IF(L1494="kg",0.01,IF(L1494="q",1,IF(L1494="l",0.01*VLOOKUP(EVID_HNOJENI!N1494,HNOJIVA_ALL!$A$2:$AE$3303,31,FALSE),"CHYBA")))),2)</f>
        <v>#N/A</v>
      </c>
    </row>
    <row r="1495" spans="1:21" x14ac:dyDescent="0.2">
      <c r="A1495" s="32"/>
      <c r="B1495" s="45" t="e">
        <f>VLOOKUP($A1495,EVID_OSEVU!$A$1:$M$4972,2,FALSE)</f>
        <v>#N/A</v>
      </c>
      <c r="C1495" s="45" t="e">
        <f>VLOOKUP($A1495,EVID_OSEVU!$A$1:$M$4972,3,FALSE)</f>
        <v>#N/A</v>
      </c>
      <c r="D1495" s="45" t="e">
        <f>VLOOKUP($A1495,EVID_OSEVU!$A$1:$M$4972,4,FALSE)</f>
        <v>#N/A</v>
      </c>
      <c r="E1495" s="45" t="e">
        <f>VLOOKUP($A1495,EVID_OSEVU!$A$1:$M$4972,7,FALSE)</f>
        <v>#N/A</v>
      </c>
      <c r="F1495" s="45" t="e">
        <f>VLOOKUP($A1495,EVID_OSEVU!$A$1:$M$4972,8,FALSE)</f>
        <v>#N/A</v>
      </c>
      <c r="G1495" s="45" t="e">
        <f>VLOOKUP($A1495,EVID_OSEVU!$A$1:$M$4972,11,FALSE)</f>
        <v>#N/A</v>
      </c>
      <c r="H1495" s="35"/>
      <c r="I1495" s="48"/>
      <c r="J1495" s="33" t="e">
        <f>VLOOKUP($A1495,EVID_OSEVU!$A$1:$M$4972,11,FALSE)</f>
        <v>#N/A</v>
      </c>
      <c r="K1495" s="39"/>
      <c r="L1495" s="49"/>
      <c r="M1495" s="89" t="e">
        <f t="shared" si="23"/>
        <v>#N/A</v>
      </c>
      <c r="N1495" s="50"/>
      <c r="O1495" s="37" t="e">
        <f>VLOOKUP(EVID_HNOJENI!N1495,HNOJIVA_ALL!$A$2:$Z$3303,4,FALSE)</f>
        <v>#N/A</v>
      </c>
      <c r="P1495" s="51" t="e">
        <f>ROUND(VLOOKUP(EVID_HNOJENI!N1495,HNOJIVA_ALL!$A$2:$Z$3303,14,FALSE)*K1495*IF(L1495="t",10,IF(L1495="kg",0.01,IF(L1495="q",1,IF(L1495="l",0.01*VLOOKUP(EVID_HNOJENI!N1495,HNOJIVA_ALL!$A$2:$AE$3303,31,FALSE),"CHYBA")))),2)</f>
        <v>#N/A</v>
      </c>
      <c r="Q1495" s="51" t="e">
        <f>ROUND(VLOOKUP(EVID_HNOJENI!N1495,HNOJIVA_ALL!$A$2:$Z$3303,15,FALSE)*K1495*IF(L1495="t",10,IF(L1495="kg",0.01,IF(L1495="q",1,IF(L1495="l",0.01*VLOOKUP(EVID_HNOJENI!N1495,HNOJIVA_ALL!$A$2:$AE$3303,31,FALSE),"CHYBA")))),2)</f>
        <v>#N/A</v>
      </c>
      <c r="R1495" s="51" t="e">
        <f>ROUND(VLOOKUP(EVID_HNOJENI!N1495,HNOJIVA_ALL!$A$2:$Z$3303,16,FALSE)*K1495*IF(L1495="t",10,IF(L1495="kg",0.01,IF(L1495="q",1,IF(L1495="l",0.01*VLOOKUP(EVID_HNOJENI!N1495,HNOJIVA_ALL!$A$2:$AE$3303,31,FALSE),"CHYBA")))),2)</f>
        <v>#N/A</v>
      </c>
      <c r="S1495" s="51" t="e">
        <f>ROUND(VLOOKUP(EVID_HNOJENI!N1495,HNOJIVA_ALL!$A$2:$Z$3303,18,FALSE)*K1495*IF(L1495="t",10,IF(L1495="kg",0.01,IF(L1495="q",1,IF(L1495="l",0.01*VLOOKUP(EVID_HNOJENI!N1495,HNOJIVA_ALL!$A$2:$AE$3303,31,FALSE),"CHYBA")))),2)</f>
        <v>#N/A</v>
      </c>
      <c r="T1495" s="51" t="e">
        <f>ROUND(VLOOKUP(EVID_HNOJENI!N1495,HNOJIVA_ALL!$A$2:$Z$3303,17,FALSE)*K1495*IF(L1495="t",10,IF(L1495="kg",0.01,IF(L1495="q",1,IF(L1495="l",0.01*VLOOKUP(EVID_HNOJENI!N1495,HNOJIVA_ALL!$A$2:$AE$3303,31,FALSE),"CHYBA")))),2)</f>
        <v>#N/A</v>
      </c>
      <c r="U1495" s="51" t="e">
        <f>ROUND(VLOOKUP(EVID_HNOJENI!N1495,HNOJIVA_ALL!$A$2:$Z$3303,20,FALSE)*K1495*IF(L1495="t",10,IF(L1495="kg",0.01,IF(L1495="q",1,IF(L1495="l",0.01*VLOOKUP(EVID_HNOJENI!N1495,HNOJIVA_ALL!$A$2:$AE$3303,31,FALSE),"CHYBA")))),2)</f>
        <v>#N/A</v>
      </c>
    </row>
    <row r="1496" spans="1:21" x14ac:dyDescent="0.2">
      <c r="A1496" s="32"/>
      <c r="B1496" s="45" t="e">
        <f>VLOOKUP($A1496,EVID_OSEVU!$A$1:$M$4972,2,FALSE)</f>
        <v>#N/A</v>
      </c>
      <c r="C1496" s="45" t="e">
        <f>VLOOKUP($A1496,EVID_OSEVU!$A$1:$M$4972,3,FALSE)</f>
        <v>#N/A</v>
      </c>
      <c r="D1496" s="45" t="e">
        <f>VLOOKUP($A1496,EVID_OSEVU!$A$1:$M$4972,4,FALSE)</f>
        <v>#N/A</v>
      </c>
      <c r="E1496" s="45" t="e">
        <f>VLOOKUP($A1496,EVID_OSEVU!$A$1:$M$4972,7,FALSE)</f>
        <v>#N/A</v>
      </c>
      <c r="F1496" s="45" t="e">
        <f>VLOOKUP($A1496,EVID_OSEVU!$A$1:$M$4972,8,FALSE)</f>
        <v>#N/A</v>
      </c>
      <c r="G1496" s="45" t="e">
        <f>VLOOKUP($A1496,EVID_OSEVU!$A$1:$M$4972,11,FALSE)</f>
        <v>#N/A</v>
      </c>
      <c r="H1496" s="35"/>
      <c r="I1496" s="48"/>
      <c r="J1496" s="33" t="e">
        <f>VLOOKUP($A1496,EVID_OSEVU!$A$1:$M$4972,11,FALSE)</f>
        <v>#N/A</v>
      </c>
      <c r="K1496" s="39"/>
      <c r="L1496" s="49"/>
      <c r="M1496" s="89" t="e">
        <f t="shared" si="23"/>
        <v>#N/A</v>
      </c>
      <c r="N1496" s="50"/>
      <c r="O1496" s="37" t="e">
        <f>VLOOKUP(EVID_HNOJENI!N1496,HNOJIVA_ALL!$A$2:$Z$3303,4,FALSE)</f>
        <v>#N/A</v>
      </c>
      <c r="P1496" s="51" t="e">
        <f>ROUND(VLOOKUP(EVID_HNOJENI!N1496,HNOJIVA_ALL!$A$2:$Z$3303,14,FALSE)*K1496*IF(L1496="t",10,IF(L1496="kg",0.01,IF(L1496="q",1,IF(L1496="l",0.01*VLOOKUP(EVID_HNOJENI!N1496,HNOJIVA_ALL!$A$2:$AE$3303,31,FALSE),"CHYBA")))),2)</f>
        <v>#N/A</v>
      </c>
      <c r="Q1496" s="51" t="e">
        <f>ROUND(VLOOKUP(EVID_HNOJENI!N1496,HNOJIVA_ALL!$A$2:$Z$3303,15,FALSE)*K1496*IF(L1496="t",10,IF(L1496="kg",0.01,IF(L1496="q",1,IF(L1496="l",0.01*VLOOKUP(EVID_HNOJENI!N1496,HNOJIVA_ALL!$A$2:$AE$3303,31,FALSE),"CHYBA")))),2)</f>
        <v>#N/A</v>
      </c>
      <c r="R1496" s="51" t="e">
        <f>ROUND(VLOOKUP(EVID_HNOJENI!N1496,HNOJIVA_ALL!$A$2:$Z$3303,16,FALSE)*K1496*IF(L1496="t",10,IF(L1496="kg",0.01,IF(L1496="q",1,IF(L1496="l",0.01*VLOOKUP(EVID_HNOJENI!N1496,HNOJIVA_ALL!$A$2:$AE$3303,31,FALSE),"CHYBA")))),2)</f>
        <v>#N/A</v>
      </c>
      <c r="S1496" s="51" t="e">
        <f>ROUND(VLOOKUP(EVID_HNOJENI!N1496,HNOJIVA_ALL!$A$2:$Z$3303,18,FALSE)*K1496*IF(L1496="t",10,IF(L1496="kg",0.01,IF(L1496="q",1,IF(L1496="l",0.01*VLOOKUP(EVID_HNOJENI!N1496,HNOJIVA_ALL!$A$2:$AE$3303,31,FALSE),"CHYBA")))),2)</f>
        <v>#N/A</v>
      </c>
      <c r="T1496" s="51" t="e">
        <f>ROUND(VLOOKUP(EVID_HNOJENI!N1496,HNOJIVA_ALL!$A$2:$Z$3303,17,FALSE)*K1496*IF(L1496="t",10,IF(L1496="kg",0.01,IF(L1496="q",1,IF(L1496="l",0.01*VLOOKUP(EVID_HNOJENI!N1496,HNOJIVA_ALL!$A$2:$AE$3303,31,FALSE),"CHYBA")))),2)</f>
        <v>#N/A</v>
      </c>
      <c r="U1496" s="51" t="e">
        <f>ROUND(VLOOKUP(EVID_HNOJENI!N1496,HNOJIVA_ALL!$A$2:$Z$3303,20,FALSE)*K1496*IF(L1496="t",10,IF(L1496="kg",0.01,IF(L1496="q",1,IF(L1496="l",0.01*VLOOKUP(EVID_HNOJENI!N1496,HNOJIVA_ALL!$A$2:$AE$3303,31,FALSE),"CHYBA")))),2)</f>
        <v>#N/A</v>
      </c>
    </row>
    <row r="1497" spans="1:21" x14ac:dyDescent="0.2">
      <c r="A1497" s="32"/>
      <c r="B1497" s="45" t="e">
        <f>VLOOKUP($A1497,EVID_OSEVU!$A$1:$M$4972,2,FALSE)</f>
        <v>#N/A</v>
      </c>
      <c r="C1497" s="45" t="e">
        <f>VLOOKUP($A1497,EVID_OSEVU!$A$1:$M$4972,3,FALSE)</f>
        <v>#N/A</v>
      </c>
      <c r="D1497" s="45" t="e">
        <f>VLOOKUP($A1497,EVID_OSEVU!$A$1:$M$4972,4,FALSE)</f>
        <v>#N/A</v>
      </c>
      <c r="E1497" s="45" t="e">
        <f>VLOOKUP($A1497,EVID_OSEVU!$A$1:$M$4972,7,FALSE)</f>
        <v>#N/A</v>
      </c>
      <c r="F1497" s="45" t="e">
        <f>VLOOKUP($A1497,EVID_OSEVU!$A$1:$M$4972,8,FALSE)</f>
        <v>#N/A</v>
      </c>
      <c r="G1497" s="45" t="e">
        <f>VLOOKUP($A1497,EVID_OSEVU!$A$1:$M$4972,11,FALSE)</f>
        <v>#N/A</v>
      </c>
      <c r="H1497" s="35"/>
      <c r="I1497" s="48"/>
      <c r="J1497" s="33" t="e">
        <f>VLOOKUP($A1497,EVID_OSEVU!$A$1:$M$4972,11,FALSE)</f>
        <v>#N/A</v>
      </c>
      <c r="K1497" s="39"/>
      <c r="L1497" s="49"/>
      <c r="M1497" s="89" t="e">
        <f t="shared" si="23"/>
        <v>#N/A</v>
      </c>
      <c r="N1497" s="50"/>
      <c r="O1497" s="37" t="e">
        <f>VLOOKUP(EVID_HNOJENI!N1497,HNOJIVA_ALL!$A$2:$Z$3303,4,FALSE)</f>
        <v>#N/A</v>
      </c>
      <c r="P1497" s="51" t="e">
        <f>ROUND(VLOOKUP(EVID_HNOJENI!N1497,HNOJIVA_ALL!$A$2:$Z$3303,14,FALSE)*K1497*IF(L1497="t",10,IF(L1497="kg",0.01,IF(L1497="q",1,IF(L1497="l",0.01*VLOOKUP(EVID_HNOJENI!N1497,HNOJIVA_ALL!$A$2:$AE$3303,31,FALSE),"CHYBA")))),2)</f>
        <v>#N/A</v>
      </c>
      <c r="Q1497" s="51" t="e">
        <f>ROUND(VLOOKUP(EVID_HNOJENI!N1497,HNOJIVA_ALL!$A$2:$Z$3303,15,FALSE)*K1497*IF(L1497="t",10,IF(L1497="kg",0.01,IF(L1497="q",1,IF(L1497="l",0.01*VLOOKUP(EVID_HNOJENI!N1497,HNOJIVA_ALL!$A$2:$AE$3303,31,FALSE),"CHYBA")))),2)</f>
        <v>#N/A</v>
      </c>
      <c r="R1497" s="51" t="e">
        <f>ROUND(VLOOKUP(EVID_HNOJENI!N1497,HNOJIVA_ALL!$A$2:$Z$3303,16,FALSE)*K1497*IF(L1497="t",10,IF(L1497="kg",0.01,IF(L1497="q",1,IF(L1497="l",0.01*VLOOKUP(EVID_HNOJENI!N1497,HNOJIVA_ALL!$A$2:$AE$3303,31,FALSE),"CHYBA")))),2)</f>
        <v>#N/A</v>
      </c>
      <c r="S1497" s="51" t="e">
        <f>ROUND(VLOOKUP(EVID_HNOJENI!N1497,HNOJIVA_ALL!$A$2:$Z$3303,18,FALSE)*K1497*IF(L1497="t",10,IF(L1497="kg",0.01,IF(L1497="q",1,IF(L1497="l",0.01*VLOOKUP(EVID_HNOJENI!N1497,HNOJIVA_ALL!$A$2:$AE$3303,31,FALSE),"CHYBA")))),2)</f>
        <v>#N/A</v>
      </c>
      <c r="T1497" s="51" t="e">
        <f>ROUND(VLOOKUP(EVID_HNOJENI!N1497,HNOJIVA_ALL!$A$2:$Z$3303,17,FALSE)*K1497*IF(L1497="t",10,IF(L1497="kg",0.01,IF(L1497="q",1,IF(L1497="l",0.01*VLOOKUP(EVID_HNOJENI!N1497,HNOJIVA_ALL!$A$2:$AE$3303,31,FALSE),"CHYBA")))),2)</f>
        <v>#N/A</v>
      </c>
      <c r="U1497" s="51" t="e">
        <f>ROUND(VLOOKUP(EVID_HNOJENI!N1497,HNOJIVA_ALL!$A$2:$Z$3303,20,FALSE)*K1497*IF(L1497="t",10,IF(L1497="kg",0.01,IF(L1497="q",1,IF(L1497="l",0.01*VLOOKUP(EVID_HNOJENI!N1497,HNOJIVA_ALL!$A$2:$AE$3303,31,FALSE),"CHYBA")))),2)</f>
        <v>#N/A</v>
      </c>
    </row>
    <row r="1498" spans="1:21" x14ac:dyDescent="0.2">
      <c r="A1498" s="32"/>
      <c r="B1498" s="45" t="e">
        <f>VLOOKUP($A1498,EVID_OSEVU!$A$1:$M$4972,2,FALSE)</f>
        <v>#N/A</v>
      </c>
      <c r="C1498" s="45" t="e">
        <f>VLOOKUP($A1498,EVID_OSEVU!$A$1:$M$4972,3,FALSE)</f>
        <v>#N/A</v>
      </c>
      <c r="D1498" s="45" t="e">
        <f>VLOOKUP($A1498,EVID_OSEVU!$A$1:$M$4972,4,FALSE)</f>
        <v>#N/A</v>
      </c>
      <c r="E1498" s="45" t="e">
        <f>VLOOKUP($A1498,EVID_OSEVU!$A$1:$M$4972,7,FALSE)</f>
        <v>#N/A</v>
      </c>
      <c r="F1498" s="45" t="e">
        <f>VLOOKUP($A1498,EVID_OSEVU!$A$1:$M$4972,8,FALSE)</f>
        <v>#N/A</v>
      </c>
      <c r="G1498" s="45" t="e">
        <f>VLOOKUP($A1498,EVID_OSEVU!$A$1:$M$4972,11,FALSE)</f>
        <v>#N/A</v>
      </c>
      <c r="H1498" s="35"/>
      <c r="I1498" s="48"/>
      <c r="J1498" s="33" t="e">
        <f>VLOOKUP($A1498,EVID_OSEVU!$A$1:$M$4972,11,FALSE)</f>
        <v>#N/A</v>
      </c>
      <c r="K1498" s="39"/>
      <c r="L1498" s="49"/>
      <c r="M1498" s="89" t="e">
        <f t="shared" si="23"/>
        <v>#N/A</v>
      </c>
      <c r="N1498" s="50"/>
      <c r="O1498" s="37" t="e">
        <f>VLOOKUP(EVID_HNOJENI!N1498,HNOJIVA_ALL!$A$2:$Z$3303,4,FALSE)</f>
        <v>#N/A</v>
      </c>
      <c r="P1498" s="51" t="e">
        <f>ROUND(VLOOKUP(EVID_HNOJENI!N1498,HNOJIVA_ALL!$A$2:$Z$3303,14,FALSE)*K1498*IF(L1498="t",10,IF(L1498="kg",0.01,IF(L1498="q",1,IF(L1498="l",0.01*VLOOKUP(EVID_HNOJENI!N1498,HNOJIVA_ALL!$A$2:$AE$3303,31,FALSE),"CHYBA")))),2)</f>
        <v>#N/A</v>
      </c>
      <c r="Q1498" s="51" t="e">
        <f>ROUND(VLOOKUP(EVID_HNOJENI!N1498,HNOJIVA_ALL!$A$2:$Z$3303,15,FALSE)*K1498*IF(L1498="t",10,IF(L1498="kg",0.01,IF(L1498="q",1,IF(L1498="l",0.01*VLOOKUP(EVID_HNOJENI!N1498,HNOJIVA_ALL!$A$2:$AE$3303,31,FALSE),"CHYBA")))),2)</f>
        <v>#N/A</v>
      </c>
      <c r="R1498" s="51" t="e">
        <f>ROUND(VLOOKUP(EVID_HNOJENI!N1498,HNOJIVA_ALL!$A$2:$Z$3303,16,FALSE)*K1498*IF(L1498="t",10,IF(L1498="kg",0.01,IF(L1498="q",1,IF(L1498="l",0.01*VLOOKUP(EVID_HNOJENI!N1498,HNOJIVA_ALL!$A$2:$AE$3303,31,FALSE),"CHYBA")))),2)</f>
        <v>#N/A</v>
      </c>
      <c r="S1498" s="51" t="e">
        <f>ROUND(VLOOKUP(EVID_HNOJENI!N1498,HNOJIVA_ALL!$A$2:$Z$3303,18,FALSE)*K1498*IF(L1498="t",10,IF(L1498="kg",0.01,IF(L1498="q",1,IF(L1498="l",0.01*VLOOKUP(EVID_HNOJENI!N1498,HNOJIVA_ALL!$A$2:$AE$3303,31,FALSE),"CHYBA")))),2)</f>
        <v>#N/A</v>
      </c>
      <c r="T1498" s="51" t="e">
        <f>ROUND(VLOOKUP(EVID_HNOJENI!N1498,HNOJIVA_ALL!$A$2:$Z$3303,17,FALSE)*K1498*IF(L1498="t",10,IF(L1498="kg",0.01,IF(L1498="q",1,IF(L1498="l",0.01*VLOOKUP(EVID_HNOJENI!N1498,HNOJIVA_ALL!$A$2:$AE$3303,31,FALSE),"CHYBA")))),2)</f>
        <v>#N/A</v>
      </c>
      <c r="U1498" s="51" t="e">
        <f>ROUND(VLOOKUP(EVID_HNOJENI!N1498,HNOJIVA_ALL!$A$2:$Z$3303,20,FALSE)*K1498*IF(L1498="t",10,IF(L1498="kg",0.01,IF(L1498="q",1,IF(L1498="l",0.01*VLOOKUP(EVID_HNOJENI!N1498,HNOJIVA_ALL!$A$2:$AE$3303,31,FALSE),"CHYBA")))),2)</f>
        <v>#N/A</v>
      </c>
    </row>
    <row r="1499" spans="1:21" x14ac:dyDescent="0.2">
      <c r="A1499" s="32"/>
      <c r="B1499" s="45" t="e">
        <f>VLOOKUP($A1499,EVID_OSEVU!$A$1:$M$4972,2,FALSE)</f>
        <v>#N/A</v>
      </c>
      <c r="C1499" s="45" t="e">
        <f>VLOOKUP($A1499,EVID_OSEVU!$A$1:$M$4972,3,FALSE)</f>
        <v>#N/A</v>
      </c>
      <c r="D1499" s="45" t="e">
        <f>VLOOKUP($A1499,EVID_OSEVU!$A$1:$M$4972,4,FALSE)</f>
        <v>#N/A</v>
      </c>
      <c r="E1499" s="45" t="e">
        <f>VLOOKUP($A1499,EVID_OSEVU!$A$1:$M$4972,7,FALSE)</f>
        <v>#N/A</v>
      </c>
      <c r="F1499" s="45" t="e">
        <f>VLOOKUP($A1499,EVID_OSEVU!$A$1:$M$4972,8,FALSE)</f>
        <v>#N/A</v>
      </c>
      <c r="G1499" s="45" t="e">
        <f>VLOOKUP($A1499,EVID_OSEVU!$A$1:$M$4972,11,FALSE)</f>
        <v>#N/A</v>
      </c>
      <c r="H1499" s="35"/>
      <c r="I1499" s="48"/>
      <c r="J1499" s="33" t="e">
        <f>VLOOKUP($A1499,EVID_OSEVU!$A$1:$M$4972,11,FALSE)</f>
        <v>#N/A</v>
      </c>
      <c r="K1499" s="39"/>
      <c r="L1499" s="49"/>
      <c r="M1499" s="89" t="e">
        <f t="shared" si="23"/>
        <v>#N/A</v>
      </c>
      <c r="N1499" s="50"/>
      <c r="O1499" s="37" t="e">
        <f>VLOOKUP(EVID_HNOJENI!N1499,HNOJIVA_ALL!$A$2:$Z$3303,4,FALSE)</f>
        <v>#N/A</v>
      </c>
      <c r="P1499" s="51" t="e">
        <f>ROUND(VLOOKUP(EVID_HNOJENI!N1499,HNOJIVA_ALL!$A$2:$Z$3303,14,FALSE)*K1499*IF(L1499="t",10,IF(L1499="kg",0.01,IF(L1499="q",1,IF(L1499="l",0.01*VLOOKUP(EVID_HNOJENI!N1499,HNOJIVA_ALL!$A$2:$AE$3303,31,FALSE),"CHYBA")))),2)</f>
        <v>#N/A</v>
      </c>
      <c r="Q1499" s="51" t="e">
        <f>ROUND(VLOOKUP(EVID_HNOJENI!N1499,HNOJIVA_ALL!$A$2:$Z$3303,15,FALSE)*K1499*IF(L1499="t",10,IF(L1499="kg",0.01,IF(L1499="q",1,IF(L1499="l",0.01*VLOOKUP(EVID_HNOJENI!N1499,HNOJIVA_ALL!$A$2:$AE$3303,31,FALSE),"CHYBA")))),2)</f>
        <v>#N/A</v>
      </c>
      <c r="R1499" s="51" t="e">
        <f>ROUND(VLOOKUP(EVID_HNOJENI!N1499,HNOJIVA_ALL!$A$2:$Z$3303,16,FALSE)*K1499*IF(L1499="t",10,IF(L1499="kg",0.01,IF(L1499="q",1,IF(L1499="l",0.01*VLOOKUP(EVID_HNOJENI!N1499,HNOJIVA_ALL!$A$2:$AE$3303,31,FALSE),"CHYBA")))),2)</f>
        <v>#N/A</v>
      </c>
      <c r="S1499" s="51" t="e">
        <f>ROUND(VLOOKUP(EVID_HNOJENI!N1499,HNOJIVA_ALL!$A$2:$Z$3303,18,FALSE)*K1499*IF(L1499="t",10,IF(L1499="kg",0.01,IF(L1499="q",1,IF(L1499="l",0.01*VLOOKUP(EVID_HNOJENI!N1499,HNOJIVA_ALL!$A$2:$AE$3303,31,FALSE),"CHYBA")))),2)</f>
        <v>#N/A</v>
      </c>
      <c r="T1499" s="51" t="e">
        <f>ROUND(VLOOKUP(EVID_HNOJENI!N1499,HNOJIVA_ALL!$A$2:$Z$3303,17,FALSE)*K1499*IF(L1499="t",10,IF(L1499="kg",0.01,IF(L1499="q",1,IF(L1499="l",0.01*VLOOKUP(EVID_HNOJENI!N1499,HNOJIVA_ALL!$A$2:$AE$3303,31,FALSE),"CHYBA")))),2)</f>
        <v>#N/A</v>
      </c>
      <c r="U1499" s="51" t="e">
        <f>ROUND(VLOOKUP(EVID_HNOJENI!N1499,HNOJIVA_ALL!$A$2:$Z$3303,20,FALSE)*K1499*IF(L1499="t",10,IF(L1499="kg",0.01,IF(L1499="q",1,IF(L1499="l",0.01*VLOOKUP(EVID_HNOJENI!N1499,HNOJIVA_ALL!$A$2:$AE$3303,31,FALSE),"CHYBA")))),2)</f>
        <v>#N/A</v>
      </c>
    </row>
    <row r="1500" spans="1:21" x14ac:dyDescent="0.2">
      <c r="A1500" s="32"/>
      <c r="B1500" s="45" t="e">
        <f>VLOOKUP($A1500,EVID_OSEVU!$A$1:$M$4972,2,FALSE)</f>
        <v>#N/A</v>
      </c>
      <c r="C1500" s="45" t="e">
        <f>VLOOKUP($A1500,EVID_OSEVU!$A$1:$M$4972,3,FALSE)</f>
        <v>#N/A</v>
      </c>
      <c r="D1500" s="45" t="e">
        <f>VLOOKUP($A1500,EVID_OSEVU!$A$1:$M$4972,4,FALSE)</f>
        <v>#N/A</v>
      </c>
      <c r="E1500" s="45" t="e">
        <f>VLOOKUP($A1500,EVID_OSEVU!$A$1:$M$4972,7,FALSE)</f>
        <v>#N/A</v>
      </c>
      <c r="F1500" s="45" t="e">
        <f>VLOOKUP($A1500,EVID_OSEVU!$A$1:$M$4972,8,FALSE)</f>
        <v>#N/A</v>
      </c>
      <c r="G1500" s="45" t="e">
        <f>VLOOKUP($A1500,EVID_OSEVU!$A$1:$M$4972,11,FALSE)</f>
        <v>#N/A</v>
      </c>
      <c r="H1500" s="35"/>
      <c r="I1500" s="48"/>
      <c r="J1500" s="33" t="e">
        <f>VLOOKUP($A1500,EVID_OSEVU!$A$1:$M$4972,11,FALSE)</f>
        <v>#N/A</v>
      </c>
      <c r="K1500" s="39"/>
      <c r="L1500" s="49"/>
      <c r="M1500" s="89" t="e">
        <f t="shared" si="23"/>
        <v>#N/A</v>
      </c>
      <c r="N1500" s="50"/>
      <c r="O1500" s="37" t="e">
        <f>VLOOKUP(EVID_HNOJENI!N1500,HNOJIVA_ALL!$A$2:$Z$3303,4,FALSE)</f>
        <v>#N/A</v>
      </c>
      <c r="P1500" s="51" t="e">
        <f>ROUND(VLOOKUP(EVID_HNOJENI!N1500,HNOJIVA_ALL!$A$2:$Z$3303,14,FALSE)*K1500*IF(L1500="t",10,IF(L1500="kg",0.01,IF(L1500="q",1,IF(L1500="l",0.01*VLOOKUP(EVID_HNOJENI!N1500,HNOJIVA_ALL!$A$2:$AE$3303,31,FALSE),"CHYBA")))),2)</f>
        <v>#N/A</v>
      </c>
      <c r="Q1500" s="51" t="e">
        <f>ROUND(VLOOKUP(EVID_HNOJENI!N1500,HNOJIVA_ALL!$A$2:$Z$3303,15,FALSE)*K1500*IF(L1500="t",10,IF(L1500="kg",0.01,IF(L1500="q",1,IF(L1500="l",0.01*VLOOKUP(EVID_HNOJENI!N1500,HNOJIVA_ALL!$A$2:$AE$3303,31,FALSE),"CHYBA")))),2)</f>
        <v>#N/A</v>
      </c>
      <c r="R1500" s="51" t="e">
        <f>ROUND(VLOOKUP(EVID_HNOJENI!N1500,HNOJIVA_ALL!$A$2:$Z$3303,16,FALSE)*K1500*IF(L1500="t",10,IF(L1500="kg",0.01,IF(L1500="q",1,IF(L1500="l",0.01*VLOOKUP(EVID_HNOJENI!N1500,HNOJIVA_ALL!$A$2:$AE$3303,31,FALSE),"CHYBA")))),2)</f>
        <v>#N/A</v>
      </c>
      <c r="S1500" s="51" t="e">
        <f>ROUND(VLOOKUP(EVID_HNOJENI!N1500,HNOJIVA_ALL!$A$2:$Z$3303,18,FALSE)*K1500*IF(L1500="t",10,IF(L1500="kg",0.01,IF(L1500="q",1,IF(L1500="l",0.01*VLOOKUP(EVID_HNOJENI!N1500,HNOJIVA_ALL!$A$2:$AE$3303,31,FALSE),"CHYBA")))),2)</f>
        <v>#N/A</v>
      </c>
      <c r="T1500" s="51" t="e">
        <f>ROUND(VLOOKUP(EVID_HNOJENI!N1500,HNOJIVA_ALL!$A$2:$Z$3303,17,FALSE)*K1500*IF(L1500="t",10,IF(L1500="kg",0.01,IF(L1500="q",1,IF(L1500="l",0.01*VLOOKUP(EVID_HNOJENI!N1500,HNOJIVA_ALL!$A$2:$AE$3303,31,FALSE),"CHYBA")))),2)</f>
        <v>#N/A</v>
      </c>
      <c r="U1500" s="51" t="e">
        <f>ROUND(VLOOKUP(EVID_HNOJENI!N1500,HNOJIVA_ALL!$A$2:$Z$3303,20,FALSE)*K1500*IF(L1500="t",10,IF(L1500="kg",0.01,IF(L1500="q",1,IF(L1500="l",0.01*VLOOKUP(EVID_HNOJENI!N1500,HNOJIVA_ALL!$A$2:$AE$3303,31,FALSE),"CHYBA")))),2)</f>
        <v>#N/A</v>
      </c>
    </row>
    <row r="1501" spans="1:21" x14ac:dyDescent="0.2">
      <c r="A1501" s="32"/>
      <c r="B1501" s="45" t="e">
        <f>VLOOKUP($A1501,EVID_OSEVU!$A$1:$M$4972,2,FALSE)</f>
        <v>#N/A</v>
      </c>
      <c r="C1501" s="45" t="e">
        <f>VLOOKUP($A1501,EVID_OSEVU!$A$1:$M$4972,3,FALSE)</f>
        <v>#N/A</v>
      </c>
      <c r="D1501" s="45" t="e">
        <f>VLOOKUP($A1501,EVID_OSEVU!$A$1:$M$4972,4,FALSE)</f>
        <v>#N/A</v>
      </c>
      <c r="E1501" s="45" t="e">
        <f>VLOOKUP($A1501,EVID_OSEVU!$A$1:$M$4972,7,FALSE)</f>
        <v>#N/A</v>
      </c>
      <c r="F1501" s="45" t="e">
        <f>VLOOKUP($A1501,EVID_OSEVU!$A$1:$M$4972,8,FALSE)</f>
        <v>#N/A</v>
      </c>
      <c r="G1501" s="45" t="e">
        <f>VLOOKUP($A1501,EVID_OSEVU!$A$1:$M$4972,11,FALSE)</f>
        <v>#N/A</v>
      </c>
      <c r="H1501" s="35"/>
      <c r="I1501" s="48"/>
      <c r="J1501" s="33" t="e">
        <f>VLOOKUP($A1501,EVID_OSEVU!$A$1:$M$4972,11,FALSE)</f>
        <v>#N/A</v>
      </c>
      <c r="K1501" s="39"/>
      <c r="L1501" s="49"/>
      <c r="M1501" s="89" t="e">
        <f t="shared" si="23"/>
        <v>#N/A</v>
      </c>
      <c r="N1501" s="50"/>
      <c r="O1501" s="37" t="e">
        <f>VLOOKUP(EVID_HNOJENI!N1501,HNOJIVA_ALL!$A$2:$Z$3303,4,FALSE)</f>
        <v>#N/A</v>
      </c>
      <c r="P1501" s="51" t="e">
        <f>ROUND(VLOOKUP(EVID_HNOJENI!N1501,HNOJIVA_ALL!$A$2:$Z$3303,14,FALSE)*K1501*IF(L1501="t",10,IF(L1501="kg",0.01,IF(L1501="q",1,IF(L1501="l",0.01*VLOOKUP(EVID_HNOJENI!N1501,HNOJIVA_ALL!$A$2:$AE$3303,31,FALSE),"CHYBA")))),2)</f>
        <v>#N/A</v>
      </c>
      <c r="Q1501" s="51" t="e">
        <f>ROUND(VLOOKUP(EVID_HNOJENI!N1501,HNOJIVA_ALL!$A$2:$Z$3303,15,FALSE)*K1501*IF(L1501="t",10,IF(L1501="kg",0.01,IF(L1501="q",1,IF(L1501="l",0.01*VLOOKUP(EVID_HNOJENI!N1501,HNOJIVA_ALL!$A$2:$AE$3303,31,FALSE),"CHYBA")))),2)</f>
        <v>#N/A</v>
      </c>
      <c r="R1501" s="51" t="e">
        <f>ROUND(VLOOKUP(EVID_HNOJENI!N1501,HNOJIVA_ALL!$A$2:$Z$3303,16,FALSE)*K1501*IF(L1501="t",10,IF(L1501="kg",0.01,IF(L1501="q",1,IF(L1501="l",0.01*VLOOKUP(EVID_HNOJENI!N1501,HNOJIVA_ALL!$A$2:$AE$3303,31,FALSE),"CHYBA")))),2)</f>
        <v>#N/A</v>
      </c>
      <c r="S1501" s="51" t="e">
        <f>ROUND(VLOOKUP(EVID_HNOJENI!N1501,HNOJIVA_ALL!$A$2:$Z$3303,18,FALSE)*K1501*IF(L1501="t",10,IF(L1501="kg",0.01,IF(L1501="q",1,IF(L1501="l",0.01*VLOOKUP(EVID_HNOJENI!N1501,HNOJIVA_ALL!$A$2:$AE$3303,31,FALSE),"CHYBA")))),2)</f>
        <v>#N/A</v>
      </c>
      <c r="T1501" s="51" t="e">
        <f>ROUND(VLOOKUP(EVID_HNOJENI!N1501,HNOJIVA_ALL!$A$2:$Z$3303,17,FALSE)*K1501*IF(L1501="t",10,IF(L1501="kg",0.01,IF(L1501="q",1,IF(L1501="l",0.01*VLOOKUP(EVID_HNOJENI!N1501,HNOJIVA_ALL!$A$2:$AE$3303,31,FALSE),"CHYBA")))),2)</f>
        <v>#N/A</v>
      </c>
      <c r="U1501" s="51" t="e">
        <f>ROUND(VLOOKUP(EVID_HNOJENI!N1501,HNOJIVA_ALL!$A$2:$Z$3303,20,FALSE)*K1501*IF(L1501="t",10,IF(L1501="kg",0.01,IF(L1501="q",1,IF(L1501="l",0.01*VLOOKUP(EVID_HNOJENI!N1501,HNOJIVA_ALL!$A$2:$AE$3303,31,FALSE),"CHYBA")))),2)</f>
        <v>#N/A</v>
      </c>
    </row>
    <row r="1502" spans="1:21" x14ac:dyDescent="0.2">
      <c r="A1502" s="32"/>
      <c r="B1502" s="45" t="e">
        <f>VLOOKUP($A1502,EVID_OSEVU!$A$1:$M$4972,2,FALSE)</f>
        <v>#N/A</v>
      </c>
      <c r="C1502" s="45" t="e">
        <f>VLOOKUP($A1502,EVID_OSEVU!$A$1:$M$4972,3,FALSE)</f>
        <v>#N/A</v>
      </c>
      <c r="D1502" s="45" t="e">
        <f>VLOOKUP($A1502,EVID_OSEVU!$A$1:$M$4972,4,FALSE)</f>
        <v>#N/A</v>
      </c>
      <c r="E1502" s="45" t="e">
        <f>VLOOKUP($A1502,EVID_OSEVU!$A$1:$M$4972,7,FALSE)</f>
        <v>#N/A</v>
      </c>
      <c r="F1502" s="45" t="e">
        <f>VLOOKUP($A1502,EVID_OSEVU!$A$1:$M$4972,8,FALSE)</f>
        <v>#N/A</v>
      </c>
      <c r="G1502" s="45" t="e">
        <f>VLOOKUP($A1502,EVID_OSEVU!$A$1:$M$4972,11,FALSE)</f>
        <v>#N/A</v>
      </c>
      <c r="H1502" s="35"/>
      <c r="I1502" s="48"/>
      <c r="J1502" s="33" t="e">
        <f>VLOOKUP($A1502,EVID_OSEVU!$A$1:$M$4972,11,FALSE)</f>
        <v>#N/A</v>
      </c>
      <c r="K1502" s="39"/>
      <c r="L1502" s="49"/>
      <c r="M1502" s="89" t="e">
        <f t="shared" si="23"/>
        <v>#N/A</v>
      </c>
      <c r="N1502" s="50"/>
      <c r="O1502" s="37" t="e">
        <f>VLOOKUP(EVID_HNOJENI!N1502,HNOJIVA_ALL!$A$2:$Z$3303,4,FALSE)</f>
        <v>#N/A</v>
      </c>
      <c r="P1502" s="51" t="e">
        <f>ROUND(VLOOKUP(EVID_HNOJENI!N1502,HNOJIVA_ALL!$A$2:$Z$3303,14,FALSE)*K1502*IF(L1502="t",10,IF(L1502="kg",0.01,IF(L1502="q",1,IF(L1502="l",0.01*VLOOKUP(EVID_HNOJENI!N1502,HNOJIVA_ALL!$A$2:$AE$3303,31,FALSE),"CHYBA")))),2)</f>
        <v>#N/A</v>
      </c>
      <c r="Q1502" s="51" t="e">
        <f>ROUND(VLOOKUP(EVID_HNOJENI!N1502,HNOJIVA_ALL!$A$2:$Z$3303,15,FALSE)*K1502*IF(L1502="t",10,IF(L1502="kg",0.01,IF(L1502="q",1,IF(L1502="l",0.01*VLOOKUP(EVID_HNOJENI!N1502,HNOJIVA_ALL!$A$2:$AE$3303,31,FALSE),"CHYBA")))),2)</f>
        <v>#N/A</v>
      </c>
      <c r="R1502" s="51" t="e">
        <f>ROUND(VLOOKUP(EVID_HNOJENI!N1502,HNOJIVA_ALL!$A$2:$Z$3303,16,FALSE)*K1502*IF(L1502="t",10,IF(L1502="kg",0.01,IF(L1502="q",1,IF(L1502="l",0.01*VLOOKUP(EVID_HNOJENI!N1502,HNOJIVA_ALL!$A$2:$AE$3303,31,FALSE),"CHYBA")))),2)</f>
        <v>#N/A</v>
      </c>
      <c r="S1502" s="51" t="e">
        <f>ROUND(VLOOKUP(EVID_HNOJENI!N1502,HNOJIVA_ALL!$A$2:$Z$3303,18,FALSE)*K1502*IF(L1502="t",10,IF(L1502="kg",0.01,IF(L1502="q",1,IF(L1502="l",0.01*VLOOKUP(EVID_HNOJENI!N1502,HNOJIVA_ALL!$A$2:$AE$3303,31,FALSE),"CHYBA")))),2)</f>
        <v>#N/A</v>
      </c>
      <c r="T1502" s="51" t="e">
        <f>ROUND(VLOOKUP(EVID_HNOJENI!N1502,HNOJIVA_ALL!$A$2:$Z$3303,17,FALSE)*K1502*IF(L1502="t",10,IF(L1502="kg",0.01,IF(L1502="q",1,IF(L1502="l",0.01*VLOOKUP(EVID_HNOJENI!N1502,HNOJIVA_ALL!$A$2:$AE$3303,31,FALSE),"CHYBA")))),2)</f>
        <v>#N/A</v>
      </c>
      <c r="U1502" s="51" t="e">
        <f>ROUND(VLOOKUP(EVID_HNOJENI!N1502,HNOJIVA_ALL!$A$2:$Z$3303,20,FALSE)*K1502*IF(L1502="t",10,IF(L1502="kg",0.01,IF(L1502="q",1,IF(L1502="l",0.01*VLOOKUP(EVID_HNOJENI!N1502,HNOJIVA_ALL!$A$2:$AE$3303,31,FALSE),"CHYBA")))),2)</f>
        <v>#N/A</v>
      </c>
    </row>
    <row r="1503" spans="1:21" x14ac:dyDescent="0.2">
      <c r="A1503" s="32"/>
      <c r="B1503" s="45" t="e">
        <f>VLOOKUP($A1503,EVID_OSEVU!$A$1:$M$4972,2,FALSE)</f>
        <v>#N/A</v>
      </c>
      <c r="C1503" s="45" t="e">
        <f>VLOOKUP($A1503,EVID_OSEVU!$A$1:$M$4972,3,FALSE)</f>
        <v>#N/A</v>
      </c>
      <c r="D1503" s="45" t="e">
        <f>VLOOKUP($A1503,EVID_OSEVU!$A$1:$M$4972,4,FALSE)</f>
        <v>#N/A</v>
      </c>
      <c r="E1503" s="45" t="e">
        <f>VLOOKUP($A1503,EVID_OSEVU!$A$1:$M$4972,7,FALSE)</f>
        <v>#N/A</v>
      </c>
      <c r="F1503" s="45" t="e">
        <f>VLOOKUP($A1503,EVID_OSEVU!$A$1:$M$4972,8,FALSE)</f>
        <v>#N/A</v>
      </c>
      <c r="G1503" s="45" t="e">
        <f>VLOOKUP($A1503,EVID_OSEVU!$A$1:$M$4972,11,FALSE)</f>
        <v>#N/A</v>
      </c>
      <c r="H1503" s="35"/>
      <c r="I1503" s="48"/>
      <c r="J1503" s="33" t="e">
        <f>VLOOKUP($A1503,EVID_OSEVU!$A$1:$M$4972,11,FALSE)</f>
        <v>#N/A</v>
      </c>
      <c r="K1503" s="39"/>
      <c r="L1503" s="49"/>
      <c r="M1503" s="89" t="e">
        <f t="shared" si="23"/>
        <v>#N/A</v>
      </c>
      <c r="N1503" s="50"/>
      <c r="O1503" s="37" t="e">
        <f>VLOOKUP(EVID_HNOJENI!N1503,HNOJIVA_ALL!$A$2:$Z$3303,4,FALSE)</f>
        <v>#N/A</v>
      </c>
      <c r="P1503" s="51" t="e">
        <f>ROUND(VLOOKUP(EVID_HNOJENI!N1503,HNOJIVA_ALL!$A$2:$Z$3303,14,FALSE)*K1503*IF(L1503="t",10,IF(L1503="kg",0.01,IF(L1503="q",1,IF(L1503="l",0.01*VLOOKUP(EVID_HNOJENI!N1503,HNOJIVA_ALL!$A$2:$AE$3303,31,FALSE),"CHYBA")))),2)</f>
        <v>#N/A</v>
      </c>
      <c r="Q1503" s="51" t="e">
        <f>ROUND(VLOOKUP(EVID_HNOJENI!N1503,HNOJIVA_ALL!$A$2:$Z$3303,15,FALSE)*K1503*IF(L1503="t",10,IF(L1503="kg",0.01,IF(L1503="q",1,IF(L1503="l",0.01*VLOOKUP(EVID_HNOJENI!N1503,HNOJIVA_ALL!$A$2:$AE$3303,31,FALSE),"CHYBA")))),2)</f>
        <v>#N/A</v>
      </c>
      <c r="R1503" s="51" t="e">
        <f>ROUND(VLOOKUP(EVID_HNOJENI!N1503,HNOJIVA_ALL!$A$2:$Z$3303,16,FALSE)*K1503*IF(L1503="t",10,IF(L1503="kg",0.01,IF(L1503="q",1,IF(L1503="l",0.01*VLOOKUP(EVID_HNOJENI!N1503,HNOJIVA_ALL!$A$2:$AE$3303,31,FALSE),"CHYBA")))),2)</f>
        <v>#N/A</v>
      </c>
      <c r="S1503" s="51" t="e">
        <f>ROUND(VLOOKUP(EVID_HNOJENI!N1503,HNOJIVA_ALL!$A$2:$Z$3303,18,FALSE)*K1503*IF(L1503="t",10,IF(L1503="kg",0.01,IF(L1503="q",1,IF(L1503="l",0.01*VLOOKUP(EVID_HNOJENI!N1503,HNOJIVA_ALL!$A$2:$AE$3303,31,FALSE),"CHYBA")))),2)</f>
        <v>#N/A</v>
      </c>
      <c r="T1503" s="51" t="e">
        <f>ROUND(VLOOKUP(EVID_HNOJENI!N1503,HNOJIVA_ALL!$A$2:$Z$3303,17,FALSE)*K1503*IF(L1503="t",10,IF(L1503="kg",0.01,IF(L1503="q",1,IF(L1503="l",0.01*VLOOKUP(EVID_HNOJENI!N1503,HNOJIVA_ALL!$A$2:$AE$3303,31,FALSE),"CHYBA")))),2)</f>
        <v>#N/A</v>
      </c>
      <c r="U1503" s="51" t="e">
        <f>ROUND(VLOOKUP(EVID_HNOJENI!N1503,HNOJIVA_ALL!$A$2:$Z$3303,20,FALSE)*K1503*IF(L1503="t",10,IF(L1503="kg",0.01,IF(L1503="q",1,IF(L1503="l",0.01*VLOOKUP(EVID_HNOJENI!N1503,HNOJIVA_ALL!$A$2:$AE$3303,31,FALSE),"CHYBA")))),2)</f>
        <v>#N/A</v>
      </c>
    </row>
    <row r="1504" spans="1:21" x14ac:dyDescent="0.2">
      <c r="A1504" s="32"/>
      <c r="B1504" s="45" t="e">
        <f>VLOOKUP($A1504,EVID_OSEVU!$A$1:$M$4972,2,FALSE)</f>
        <v>#N/A</v>
      </c>
      <c r="C1504" s="45" t="e">
        <f>VLOOKUP($A1504,EVID_OSEVU!$A$1:$M$4972,3,FALSE)</f>
        <v>#N/A</v>
      </c>
      <c r="D1504" s="45" t="e">
        <f>VLOOKUP($A1504,EVID_OSEVU!$A$1:$M$4972,4,FALSE)</f>
        <v>#N/A</v>
      </c>
      <c r="E1504" s="45" t="e">
        <f>VLOOKUP($A1504,EVID_OSEVU!$A$1:$M$4972,7,FALSE)</f>
        <v>#N/A</v>
      </c>
      <c r="F1504" s="45" t="e">
        <f>VLOOKUP($A1504,EVID_OSEVU!$A$1:$M$4972,8,FALSE)</f>
        <v>#N/A</v>
      </c>
      <c r="G1504" s="45" t="e">
        <f>VLOOKUP($A1504,EVID_OSEVU!$A$1:$M$4972,11,FALSE)</f>
        <v>#N/A</v>
      </c>
      <c r="H1504" s="35"/>
      <c r="I1504" s="48"/>
      <c r="J1504" s="33" t="e">
        <f>VLOOKUP($A1504,EVID_OSEVU!$A$1:$M$4972,11,FALSE)</f>
        <v>#N/A</v>
      </c>
      <c r="K1504" s="39"/>
      <c r="L1504" s="49"/>
      <c r="M1504" s="89" t="e">
        <f t="shared" si="23"/>
        <v>#N/A</v>
      </c>
      <c r="N1504" s="50"/>
      <c r="O1504" s="37" t="e">
        <f>VLOOKUP(EVID_HNOJENI!N1504,HNOJIVA_ALL!$A$2:$Z$3303,4,FALSE)</f>
        <v>#N/A</v>
      </c>
      <c r="P1504" s="51" t="e">
        <f>ROUND(VLOOKUP(EVID_HNOJENI!N1504,HNOJIVA_ALL!$A$2:$Z$3303,14,FALSE)*K1504*IF(L1504="t",10,IF(L1504="kg",0.01,IF(L1504="q",1,IF(L1504="l",0.01*VLOOKUP(EVID_HNOJENI!N1504,HNOJIVA_ALL!$A$2:$AE$3303,31,FALSE),"CHYBA")))),2)</f>
        <v>#N/A</v>
      </c>
      <c r="Q1504" s="51" t="e">
        <f>ROUND(VLOOKUP(EVID_HNOJENI!N1504,HNOJIVA_ALL!$A$2:$Z$3303,15,FALSE)*K1504*IF(L1504="t",10,IF(L1504="kg",0.01,IF(L1504="q",1,IF(L1504="l",0.01*VLOOKUP(EVID_HNOJENI!N1504,HNOJIVA_ALL!$A$2:$AE$3303,31,FALSE),"CHYBA")))),2)</f>
        <v>#N/A</v>
      </c>
      <c r="R1504" s="51" t="e">
        <f>ROUND(VLOOKUP(EVID_HNOJENI!N1504,HNOJIVA_ALL!$A$2:$Z$3303,16,FALSE)*K1504*IF(L1504="t",10,IF(L1504="kg",0.01,IF(L1504="q",1,IF(L1504="l",0.01*VLOOKUP(EVID_HNOJENI!N1504,HNOJIVA_ALL!$A$2:$AE$3303,31,FALSE),"CHYBA")))),2)</f>
        <v>#N/A</v>
      </c>
      <c r="S1504" s="51" t="e">
        <f>ROUND(VLOOKUP(EVID_HNOJENI!N1504,HNOJIVA_ALL!$A$2:$Z$3303,18,FALSE)*K1504*IF(L1504="t",10,IF(L1504="kg",0.01,IF(L1504="q",1,IF(L1504="l",0.01*VLOOKUP(EVID_HNOJENI!N1504,HNOJIVA_ALL!$A$2:$AE$3303,31,FALSE),"CHYBA")))),2)</f>
        <v>#N/A</v>
      </c>
      <c r="T1504" s="51" t="e">
        <f>ROUND(VLOOKUP(EVID_HNOJENI!N1504,HNOJIVA_ALL!$A$2:$Z$3303,17,FALSE)*K1504*IF(L1504="t",10,IF(L1504="kg",0.01,IF(L1504="q",1,IF(L1504="l",0.01*VLOOKUP(EVID_HNOJENI!N1504,HNOJIVA_ALL!$A$2:$AE$3303,31,FALSE),"CHYBA")))),2)</f>
        <v>#N/A</v>
      </c>
      <c r="U1504" s="51" t="e">
        <f>ROUND(VLOOKUP(EVID_HNOJENI!N1504,HNOJIVA_ALL!$A$2:$Z$3303,20,FALSE)*K1504*IF(L1504="t",10,IF(L1504="kg",0.01,IF(L1504="q",1,IF(L1504="l",0.01*VLOOKUP(EVID_HNOJENI!N1504,HNOJIVA_ALL!$A$2:$AE$3303,31,FALSE),"CHYBA")))),2)</f>
        <v>#N/A</v>
      </c>
    </row>
    <row r="1505" spans="1:21" x14ac:dyDescent="0.2">
      <c r="A1505" s="32"/>
      <c r="B1505" s="45" t="e">
        <f>VLOOKUP($A1505,EVID_OSEVU!$A$1:$M$4972,2,FALSE)</f>
        <v>#N/A</v>
      </c>
      <c r="C1505" s="45" t="e">
        <f>VLOOKUP($A1505,EVID_OSEVU!$A$1:$M$4972,3,FALSE)</f>
        <v>#N/A</v>
      </c>
      <c r="D1505" s="45" t="e">
        <f>VLOOKUP($A1505,EVID_OSEVU!$A$1:$M$4972,4,FALSE)</f>
        <v>#N/A</v>
      </c>
      <c r="E1505" s="45" t="e">
        <f>VLOOKUP($A1505,EVID_OSEVU!$A$1:$M$4972,7,FALSE)</f>
        <v>#N/A</v>
      </c>
      <c r="F1505" s="45" t="e">
        <f>VLOOKUP($A1505,EVID_OSEVU!$A$1:$M$4972,8,FALSE)</f>
        <v>#N/A</v>
      </c>
      <c r="G1505" s="45" t="e">
        <f>VLOOKUP($A1505,EVID_OSEVU!$A$1:$M$4972,11,FALSE)</f>
        <v>#N/A</v>
      </c>
      <c r="H1505" s="35"/>
      <c r="I1505" s="48"/>
      <c r="J1505" s="33" t="e">
        <f>VLOOKUP($A1505,EVID_OSEVU!$A$1:$M$4972,11,FALSE)</f>
        <v>#N/A</v>
      </c>
      <c r="K1505" s="39"/>
      <c r="L1505" s="49"/>
      <c r="M1505" s="89" t="e">
        <f t="shared" si="23"/>
        <v>#N/A</v>
      </c>
      <c r="N1505" s="50"/>
      <c r="O1505" s="37" t="e">
        <f>VLOOKUP(EVID_HNOJENI!N1505,HNOJIVA_ALL!$A$2:$Z$3303,4,FALSE)</f>
        <v>#N/A</v>
      </c>
      <c r="P1505" s="51" t="e">
        <f>ROUND(VLOOKUP(EVID_HNOJENI!N1505,HNOJIVA_ALL!$A$2:$Z$3303,14,FALSE)*K1505*IF(L1505="t",10,IF(L1505="kg",0.01,IF(L1505="q",1,IF(L1505="l",0.01*VLOOKUP(EVID_HNOJENI!N1505,HNOJIVA_ALL!$A$2:$AE$3303,31,FALSE),"CHYBA")))),2)</f>
        <v>#N/A</v>
      </c>
      <c r="Q1505" s="51" t="e">
        <f>ROUND(VLOOKUP(EVID_HNOJENI!N1505,HNOJIVA_ALL!$A$2:$Z$3303,15,FALSE)*K1505*IF(L1505="t",10,IF(L1505="kg",0.01,IF(L1505="q",1,IF(L1505="l",0.01*VLOOKUP(EVID_HNOJENI!N1505,HNOJIVA_ALL!$A$2:$AE$3303,31,FALSE),"CHYBA")))),2)</f>
        <v>#N/A</v>
      </c>
      <c r="R1505" s="51" t="e">
        <f>ROUND(VLOOKUP(EVID_HNOJENI!N1505,HNOJIVA_ALL!$A$2:$Z$3303,16,FALSE)*K1505*IF(L1505="t",10,IF(L1505="kg",0.01,IF(L1505="q",1,IF(L1505="l",0.01*VLOOKUP(EVID_HNOJENI!N1505,HNOJIVA_ALL!$A$2:$AE$3303,31,FALSE),"CHYBA")))),2)</f>
        <v>#N/A</v>
      </c>
      <c r="S1505" s="51" t="e">
        <f>ROUND(VLOOKUP(EVID_HNOJENI!N1505,HNOJIVA_ALL!$A$2:$Z$3303,18,FALSE)*K1505*IF(L1505="t",10,IF(L1505="kg",0.01,IF(L1505="q",1,IF(L1505="l",0.01*VLOOKUP(EVID_HNOJENI!N1505,HNOJIVA_ALL!$A$2:$AE$3303,31,FALSE),"CHYBA")))),2)</f>
        <v>#N/A</v>
      </c>
      <c r="T1505" s="51" t="e">
        <f>ROUND(VLOOKUP(EVID_HNOJENI!N1505,HNOJIVA_ALL!$A$2:$Z$3303,17,FALSE)*K1505*IF(L1505="t",10,IF(L1505="kg",0.01,IF(L1505="q",1,IF(L1505="l",0.01*VLOOKUP(EVID_HNOJENI!N1505,HNOJIVA_ALL!$A$2:$AE$3303,31,FALSE),"CHYBA")))),2)</f>
        <v>#N/A</v>
      </c>
      <c r="U1505" s="51" t="e">
        <f>ROUND(VLOOKUP(EVID_HNOJENI!N1505,HNOJIVA_ALL!$A$2:$Z$3303,20,FALSE)*K1505*IF(L1505="t",10,IF(L1505="kg",0.01,IF(L1505="q",1,IF(L1505="l",0.01*VLOOKUP(EVID_HNOJENI!N1505,HNOJIVA_ALL!$A$2:$AE$3303,31,FALSE),"CHYBA")))),2)</f>
        <v>#N/A</v>
      </c>
    </row>
    <row r="1506" spans="1:21" x14ac:dyDescent="0.2">
      <c r="A1506" s="32"/>
      <c r="B1506" s="45" t="e">
        <f>VLOOKUP($A1506,EVID_OSEVU!$A$1:$M$4972,2,FALSE)</f>
        <v>#N/A</v>
      </c>
      <c r="C1506" s="45" t="e">
        <f>VLOOKUP($A1506,EVID_OSEVU!$A$1:$M$4972,3,FALSE)</f>
        <v>#N/A</v>
      </c>
      <c r="D1506" s="45" t="e">
        <f>VLOOKUP($A1506,EVID_OSEVU!$A$1:$M$4972,4,FALSE)</f>
        <v>#N/A</v>
      </c>
      <c r="E1506" s="45" t="e">
        <f>VLOOKUP($A1506,EVID_OSEVU!$A$1:$M$4972,7,FALSE)</f>
        <v>#N/A</v>
      </c>
      <c r="F1506" s="45" t="e">
        <f>VLOOKUP($A1506,EVID_OSEVU!$A$1:$M$4972,8,FALSE)</f>
        <v>#N/A</v>
      </c>
      <c r="G1506" s="45" t="e">
        <f>VLOOKUP($A1506,EVID_OSEVU!$A$1:$M$4972,11,FALSE)</f>
        <v>#N/A</v>
      </c>
      <c r="H1506" s="35"/>
      <c r="I1506" s="48"/>
      <c r="J1506" s="33" t="e">
        <f>VLOOKUP($A1506,EVID_OSEVU!$A$1:$M$4972,11,FALSE)</f>
        <v>#N/A</v>
      </c>
      <c r="K1506" s="39"/>
      <c r="L1506" s="49"/>
      <c r="M1506" s="89" t="e">
        <f t="shared" si="23"/>
        <v>#N/A</v>
      </c>
      <c r="N1506" s="50"/>
      <c r="O1506" s="37" t="e">
        <f>VLOOKUP(EVID_HNOJENI!N1506,HNOJIVA_ALL!$A$2:$Z$3303,4,FALSE)</f>
        <v>#N/A</v>
      </c>
      <c r="P1506" s="51" t="e">
        <f>ROUND(VLOOKUP(EVID_HNOJENI!N1506,HNOJIVA_ALL!$A$2:$Z$3303,14,FALSE)*K1506*IF(L1506="t",10,IF(L1506="kg",0.01,IF(L1506="q",1,IF(L1506="l",0.01*VLOOKUP(EVID_HNOJENI!N1506,HNOJIVA_ALL!$A$2:$AE$3303,31,FALSE),"CHYBA")))),2)</f>
        <v>#N/A</v>
      </c>
      <c r="Q1506" s="51" t="e">
        <f>ROUND(VLOOKUP(EVID_HNOJENI!N1506,HNOJIVA_ALL!$A$2:$Z$3303,15,FALSE)*K1506*IF(L1506="t",10,IF(L1506="kg",0.01,IF(L1506="q",1,IF(L1506="l",0.01*VLOOKUP(EVID_HNOJENI!N1506,HNOJIVA_ALL!$A$2:$AE$3303,31,FALSE),"CHYBA")))),2)</f>
        <v>#N/A</v>
      </c>
      <c r="R1506" s="51" t="e">
        <f>ROUND(VLOOKUP(EVID_HNOJENI!N1506,HNOJIVA_ALL!$A$2:$Z$3303,16,FALSE)*K1506*IF(L1506="t",10,IF(L1506="kg",0.01,IF(L1506="q",1,IF(L1506="l",0.01*VLOOKUP(EVID_HNOJENI!N1506,HNOJIVA_ALL!$A$2:$AE$3303,31,FALSE),"CHYBA")))),2)</f>
        <v>#N/A</v>
      </c>
      <c r="S1506" s="51" t="e">
        <f>ROUND(VLOOKUP(EVID_HNOJENI!N1506,HNOJIVA_ALL!$A$2:$Z$3303,18,FALSE)*K1506*IF(L1506="t",10,IF(L1506="kg",0.01,IF(L1506="q",1,IF(L1506="l",0.01*VLOOKUP(EVID_HNOJENI!N1506,HNOJIVA_ALL!$A$2:$AE$3303,31,FALSE),"CHYBA")))),2)</f>
        <v>#N/A</v>
      </c>
      <c r="T1506" s="51" t="e">
        <f>ROUND(VLOOKUP(EVID_HNOJENI!N1506,HNOJIVA_ALL!$A$2:$Z$3303,17,FALSE)*K1506*IF(L1506="t",10,IF(L1506="kg",0.01,IF(L1506="q",1,IF(L1506="l",0.01*VLOOKUP(EVID_HNOJENI!N1506,HNOJIVA_ALL!$A$2:$AE$3303,31,FALSE),"CHYBA")))),2)</f>
        <v>#N/A</v>
      </c>
      <c r="U1506" s="51" t="e">
        <f>ROUND(VLOOKUP(EVID_HNOJENI!N1506,HNOJIVA_ALL!$A$2:$Z$3303,20,FALSE)*K1506*IF(L1506="t",10,IF(L1506="kg",0.01,IF(L1506="q",1,IF(L1506="l",0.01*VLOOKUP(EVID_HNOJENI!N1506,HNOJIVA_ALL!$A$2:$AE$3303,31,FALSE),"CHYBA")))),2)</f>
        <v>#N/A</v>
      </c>
    </row>
    <row r="1507" spans="1:21" x14ac:dyDescent="0.2">
      <c r="A1507" s="32"/>
      <c r="B1507" s="45" t="e">
        <f>VLOOKUP($A1507,EVID_OSEVU!$A$1:$M$4972,2,FALSE)</f>
        <v>#N/A</v>
      </c>
      <c r="C1507" s="45" t="e">
        <f>VLOOKUP($A1507,EVID_OSEVU!$A$1:$M$4972,3,FALSE)</f>
        <v>#N/A</v>
      </c>
      <c r="D1507" s="45" t="e">
        <f>VLOOKUP($A1507,EVID_OSEVU!$A$1:$M$4972,4,FALSE)</f>
        <v>#N/A</v>
      </c>
      <c r="E1507" s="45" t="e">
        <f>VLOOKUP($A1507,EVID_OSEVU!$A$1:$M$4972,7,FALSE)</f>
        <v>#N/A</v>
      </c>
      <c r="F1507" s="45" t="e">
        <f>VLOOKUP($A1507,EVID_OSEVU!$A$1:$M$4972,8,FALSE)</f>
        <v>#N/A</v>
      </c>
      <c r="G1507" s="45" t="e">
        <f>VLOOKUP($A1507,EVID_OSEVU!$A$1:$M$4972,11,FALSE)</f>
        <v>#N/A</v>
      </c>
      <c r="H1507" s="35"/>
      <c r="I1507" s="48"/>
      <c r="J1507" s="33" t="e">
        <f>VLOOKUP($A1507,EVID_OSEVU!$A$1:$M$4972,11,FALSE)</f>
        <v>#N/A</v>
      </c>
      <c r="K1507" s="39"/>
      <c r="L1507" s="49"/>
      <c r="M1507" s="89" t="e">
        <f t="shared" si="23"/>
        <v>#N/A</v>
      </c>
      <c r="N1507" s="50"/>
      <c r="O1507" s="37" t="e">
        <f>VLOOKUP(EVID_HNOJENI!N1507,HNOJIVA_ALL!$A$2:$Z$3303,4,FALSE)</f>
        <v>#N/A</v>
      </c>
      <c r="P1507" s="51" t="e">
        <f>ROUND(VLOOKUP(EVID_HNOJENI!N1507,HNOJIVA_ALL!$A$2:$Z$3303,14,FALSE)*K1507*IF(L1507="t",10,IF(L1507="kg",0.01,IF(L1507="q",1,IF(L1507="l",0.01*VLOOKUP(EVID_HNOJENI!N1507,HNOJIVA_ALL!$A$2:$AE$3303,31,FALSE),"CHYBA")))),2)</f>
        <v>#N/A</v>
      </c>
      <c r="Q1507" s="51" t="e">
        <f>ROUND(VLOOKUP(EVID_HNOJENI!N1507,HNOJIVA_ALL!$A$2:$Z$3303,15,FALSE)*K1507*IF(L1507="t",10,IF(L1507="kg",0.01,IF(L1507="q",1,IF(L1507="l",0.01*VLOOKUP(EVID_HNOJENI!N1507,HNOJIVA_ALL!$A$2:$AE$3303,31,FALSE),"CHYBA")))),2)</f>
        <v>#N/A</v>
      </c>
      <c r="R1507" s="51" t="e">
        <f>ROUND(VLOOKUP(EVID_HNOJENI!N1507,HNOJIVA_ALL!$A$2:$Z$3303,16,FALSE)*K1507*IF(L1507="t",10,IF(L1507="kg",0.01,IF(L1507="q",1,IF(L1507="l",0.01*VLOOKUP(EVID_HNOJENI!N1507,HNOJIVA_ALL!$A$2:$AE$3303,31,FALSE),"CHYBA")))),2)</f>
        <v>#N/A</v>
      </c>
      <c r="S1507" s="51" t="e">
        <f>ROUND(VLOOKUP(EVID_HNOJENI!N1507,HNOJIVA_ALL!$A$2:$Z$3303,18,FALSE)*K1507*IF(L1507="t",10,IF(L1507="kg",0.01,IF(L1507="q",1,IF(L1507="l",0.01*VLOOKUP(EVID_HNOJENI!N1507,HNOJIVA_ALL!$A$2:$AE$3303,31,FALSE),"CHYBA")))),2)</f>
        <v>#N/A</v>
      </c>
      <c r="T1507" s="51" t="e">
        <f>ROUND(VLOOKUP(EVID_HNOJENI!N1507,HNOJIVA_ALL!$A$2:$Z$3303,17,FALSE)*K1507*IF(L1507="t",10,IF(L1507="kg",0.01,IF(L1507="q",1,IF(L1507="l",0.01*VLOOKUP(EVID_HNOJENI!N1507,HNOJIVA_ALL!$A$2:$AE$3303,31,FALSE),"CHYBA")))),2)</f>
        <v>#N/A</v>
      </c>
      <c r="U1507" s="51" t="e">
        <f>ROUND(VLOOKUP(EVID_HNOJENI!N1507,HNOJIVA_ALL!$A$2:$Z$3303,20,FALSE)*K1507*IF(L1507="t",10,IF(L1507="kg",0.01,IF(L1507="q",1,IF(L1507="l",0.01*VLOOKUP(EVID_HNOJENI!N1507,HNOJIVA_ALL!$A$2:$AE$3303,31,FALSE),"CHYBA")))),2)</f>
        <v>#N/A</v>
      </c>
    </row>
    <row r="1508" spans="1:21" x14ac:dyDescent="0.2">
      <c r="A1508" s="32"/>
      <c r="B1508" s="45" t="e">
        <f>VLOOKUP($A1508,EVID_OSEVU!$A$1:$M$4972,2,FALSE)</f>
        <v>#N/A</v>
      </c>
      <c r="C1508" s="45" t="e">
        <f>VLOOKUP($A1508,EVID_OSEVU!$A$1:$M$4972,3,FALSE)</f>
        <v>#N/A</v>
      </c>
      <c r="D1508" s="45" t="e">
        <f>VLOOKUP($A1508,EVID_OSEVU!$A$1:$M$4972,4,FALSE)</f>
        <v>#N/A</v>
      </c>
      <c r="E1508" s="45" t="e">
        <f>VLOOKUP($A1508,EVID_OSEVU!$A$1:$M$4972,7,FALSE)</f>
        <v>#N/A</v>
      </c>
      <c r="F1508" s="45" t="e">
        <f>VLOOKUP($A1508,EVID_OSEVU!$A$1:$M$4972,8,FALSE)</f>
        <v>#N/A</v>
      </c>
      <c r="G1508" s="45" t="e">
        <f>VLOOKUP($A1508,EVID_OSEVU!$A$1:$M$4972,11,FALSE)</f>
        <v>#N/A</v>
      </c>
      <c r="H1508" s="35"/>
      <c r="I1508" s="48"/>
      <c r="J1508" s="33" t="e">
        <f>VLOOKUP($A1508,EVID_OSEVU!$A$1:$M$4972,11,FALSE)</f>
        <v>#N/A</v>
      </c>
      <c r="K1508" s="39"/>
      <c r="L1508" s="49"/>
      <c r="M1508" s="89" t="e">
        <f t="shared" si="23"/>
        <v>#N/A</v>
      </c>
      <c r="N1508" s="50"/>
      <c r="O1508" s="37" t="e">
        <f>VLOOKUP(EVID_HNOJENI!N1508,HNOJIVA_ALL!$A$2:$Z$3303,4,FALSE)</f>
        <v>#N/A</v>
      </c>
      <c r="P1508" s="51" t="e">
        <f>ROUND(VLOOKUP(EVID_HNOJENI!N1508,HNOJIVA_ALL!$A$2:$Z$3303,14,FALSE)*K1508*IF(L1508="t",10,IF(L1508="kg",0.01,IF(L1508="q",1,IF(L1508="l",0.01*VLOOKUP(EVID_HNOJENI!N1508,HNOJIVA_ALL!$A$2:$AE$3303,31,FALSE),"CHYBA")))),2)</f>
        <v>#N/A</v>
      </c>
      <c r="Q1508" s="51" t="e">
        <f>ROUND(VLOOKUP(EVID_HNOJENI!N1508,HNOJIVA_ALL!$A$2:$Z$3303,15,FALSE)*K1508*IF(L1508="t",10,IF(L1508="kg",0.01,IF(L1508="q",1,IF(L1508="l",0.01*VLOOKUP(EVID_HNOJENI!N1508,HNOJIVA_ALL!$A$2:$AE$3303,31,FALSE),"CHYBA")))),2)</f>
        <v>#N/A</v>
      </c>
      <c r="R1508" s="51" t="e">
        <f>ROUND(VLOOKUP(EVID_HNOJENI!N1508,HNOJIVA_ALL!$A$2:$Z$3303,16,FALSE)*K1508*IF(L1508="t",10,IF(L1508="kg",0.01,IF(L1508="q",1,IF(L1508="l",0.01*VLOOKUP(EVID_HNOJENI!N1508,HNOJIVA_ALL!$A$2:$AE$3303,31,FALSE),"CHYBA")))),2)</f>
        <v>#N/A</v>
      </c>
      <c r="S1508" s="51" t="e">
        <f>ROUND(VLOOKUP(EVID_HNOJENI!N1508,HNOJIVA_ALL!$A$2:$Z$3303,18,FALSE)*K1508*IF(L1508="t",10,IF(L1508="kg",0.01,IF(L1508="q",1,IF(L1508="l",0.01*VLOOKUP(EVID_HNOJENI!N1508,HNOJIVA_ALL!$A$2:$AE$3303,31,FALSE),"CHYBA")))),2)</f>
        <v>#N/A</v>
      </c>
      <c r="T1508" s="51" t="e">
        <f>ROUND(VLOOKUP(EVID_HNOJENI!N1508,HNOJIVA_ALL!$A$2:$Z$3303,17,FALSE)*K1508*IF(L1508="t",10,IF(L1508="kg",0.01,IF(L1508="q",1,IF(L1508="l",0.01*VLOOKUP(EVID_HNOJENI!N1508,HNOJIVA_ALL!$A$2:$AE$3303,31,FALSE),"CHYBA")))),2)</f>
        <v>#N/A</v>
      </c>
      <c r="U1508" s="51" t="e">
        <f>ROUND(VLOOKUP(EVID_HNOJENI!N1508,HNOJIVA_ALL!$A$2:$Z$3303,20,FALSE)*K1508*IF(L1508="t",10,IF(L1508="kg",0.01,IF(L1508="q",1,IF(L1508="l",0.01*VLOOKUP(EVID_HNOJENI!N1508,HNOJIVA_ALL!$A$2:$AE$3303,31,FALSE),"CHYBA")))),2)</f>
        <v>#N/A</v>
      </c>
    </row>
    <row r="1509" spans="1:21" x14ac:dyDescent="0.2">
      <c r="A1509" s="32"/>
      <c r="B1509" s="45" t="e">
        <f>VLOOKUP($A1509,EVID_OSEVU!$A$1:$M$4972,2,FALSE)</f>
        <v>#N/A</v>
      </c>
      <c r="C1509" s="45" t="e">
        <f>VLOOKUP($A1509,EVID_OSEVU!$A$1:$M$4972,3,FALSE)</f>
        <v>#N/A</v>
      </c>
      <c r="D1509" s="45" t="e">
        <f>VLOOKUP($A1509,EVID_OSEVU!$A$1:$M$4972,4,FALSE)</f>
        <v>#N/A</v>
      </c>
      <c r="E1509" s="45" t="e">
        <f>VLOOKUP($A1509,EVID_OSEVU!$A$1:$M$4972,7,FALSE)</f>
        <v>#N/A</v>
      </c>
      <c r="F1509" s="45" t="e">
        <f>VLOOKUP($A1509,EVID_OSEVU!$A$1:$M$4972,8,FALSE)</f>
        <v>#N/A</v>
      </c>
      <c r="G1509" s="45" t="e">
        <f>VLOOKUP($A1509,EVID_OSEVU!$A$1:$M$4972,11,FALSE)</f>
        <v>#N/A</v>
      </c>
      <c r="H1509" s="35"/>
      <c r="I1509" s="48"/>
      <c r="J1509" s="33" t="e">
        <f>VLOOKUP($A1509,EVID_OSEVU!$A$1:$M$4972,11,FALSE)</f>
        <v>#N/A</v>
      </c>
      <c r="K1509" s="39"/>
      <c r="L1509" s="49"/>
      <c r="M1509" s="89" t="e">
        <f t="shared" si="23"/>
        <v>#N/A</v>
      </c>
      <c r="N1509" s="50"/>
      <c r="O1509" s="37" t="e">
        <f>VLOOKUP(EVID_HNOJENI!N1509,HNOJIVA_ALL!$A$2:$Z$3303,4,FALSE)</f>
        <v>#N/A</v>
      </c>
      <c r="P1509" s="51" t="e">
        <f>ROUND(VLOOKUP(EVID_HNOJENI!N1509,HNOJIVA_ALL!$A$2:$Z$3303,14,FALSE)*K1509*IF(L1509="t",10,IF(L1509="kg",0.01,IF(L1509="q",1,IF(L1509="l",0.01*VLOOKUP(EVID_HNOJENI!N1509,HNOJIVA_ALL!$A$2:$AE$3303,31,FALSE),"CHYBA")))),2)</f>
        <v>#N/A</v>
      </c>
      <c r="Q1509" s="51" t="e">
        <f>ROUND(VLOOKUP(EVID_HNOJENI!N1509,HNOJIVA_ALL!$A$2:$Z$3303,15,FALSE)*K1509*IF(L1509="t",10,IF(L1509="kg",0.01,IF(L1509="q",1,IF(L1509="l",0.01*VLOOKUP(EVID_HNOJENI!N1509,HNOJIVA_ALL!$A$2:$AE$3303,31,FALSE),"CHYBA")))),2)</f>
        <v>#N/A</v>
      </c>
      <c r="R1509" s="51" t="e">
        <f>ROUND(VLOOKUP(EVID_HNOJENI!N1509,HNOJIVA_ALL!$A$2:$Z$3303,16,FALSE)*K1509*IF(L1509="t",10,IF(L1509="kg",0.01,IF(L1509="q",1,IF(L1509="l",0.01*VLOOKUP(EVID_HNOJENI!N1509,HNOJIVA_ALL!$A$2:$AE$3303,31,FALSE),"CHYBA")))),2)</f>
        <v>#N/A</v>
      </c>
      <c r="S1509" s="51" t="e">
        <f>ROUND(VLOOKUP(EVID_HNOJENI!N1509,HNOJIVA_ALL!$A$2:$Z$3303,18,FALSE)*K1509*IF(L1509="t",10,IF(L1509="kg",0.01,IF(L1509="q",1,IF(L1509="l",0.01*VLOOKUP(EVID_HNOJENI!N1509,HNOJIVA_ALL!$A$2:$AE$3303,31,FALSE),"CHYBA")))),2)</f>
        <v>#N/A</v>
      </c>
      <c r="T1509" s="51" t="e">
        <f>ROUND(VLOOKUP(EVID_HNOJENI!N1509,HNOJIVA_ALL!$A$2:$Z$3303,17,FALSE)*K1509*IF(L1509="t",10,IF(L1509="kg",0.01,IF(L1509="q",1,IF(L1509="l",0.01*VLOOKUP(EVID_HNOJENI!N1509,HNOJIVA_ALL!$A$2:$AE$3303,31,FALSE),"CHYBA")))),2)</f>
        <v>#N/A</v>
      </c>
      <c r="U1509" s="51" t="e">
        <f>ROUND(VLOOKUP(EVID_HNOJENI!N1509,HNOJIVA_ALL!$A$2:$Z$3303,20,FALSE)*K1509*IF(L1509="t",10,IF(L1509="kg",0.01,IF(L1509="q",1,IF(L1509="l",0.01*VLOOKUP(EVID_HNOJENI!N1509,HNOJIVA_ALL!$A$2:$AE$3303,31,FALSE),"CHYBA")))),2)</f>
        <v>#N/A</v>
      </c>
    </row>
    <row r="1510" spans="1:21" x14ac:dyDescent="0.2">
      <c r="A1510" s="32"/>
      <c r="B1510" s="45" t="e">
        <f>VLOOKUP($A1510,EVID_OSEVU!$A$1:$M$4972,2,FALSE)</f>
        <v>#N/A</v>
      </c>
      <c r="C1510" s="45" t="e">
        <f>VLOOKUP($A1510,EVID_OSEVU!$A$1:$M$4972,3,FALSE)</f>
        <v>#N/A</v>
      </c>
      <c r="D1510" s="45" t="e">
        <f>VLOOKUP($A1510,EVID_OSEVU!$A$1:$M$4972,4,FALSE)</f>
        <v>#N/A</v>
      </c>
      <c r="E1510" s="45" t="e">
        <f>VLOOKUP($A1510,EVID_OSEVU!$A$1:$M$4972,7,FALSE)</f>
        <v>#N/A</v>
      </c>
      <c r="F1510" s="45" t="e">
        <f>VLOOKUP($A1510,EVID_OSEVU!$A$1:$M$4972,8,FALSE)</f>
        <v>#N/A</v>
      </c>
      <c r="G1510" s="45" t="e">
        <f>VLOOKUP($A1510,EVID_OSEVU!$A$1:$M$4972,11,FALSE)</f>
        <v>#N/A</v>
      </c>
      <c r="H1510" s="35"/>
      <c r="I1510" s="48"/>
      <c r="J1510" s="33" t="e">
        <f>VLOOKUP($A1510,EVID_OSEVU!$A$1:$M$4972,11,FALSE)</f>
        <v>#N/A</v>
      </c>
      <c r="K1510" s="39"/>
      <c r="L1510" s="49"/>
      <c r="M1510" s="89" t="e">
        <f t="shared" si="23"/>
        <v>#N/A</v>
      </c>
      <c r="N1510" s="50"/>
      <c r="O1510" s="37" t="e">
        <f>VLOOKUP(EVID_HNOJENI!N1510,HNOJIVA_ALL!$A$2:$Z$3303,4,FALSE)</f>
        <v>#N/A</v>
      </c>
      <c r="P1510" s="51" t="e">
        <f>ROUND(VLOOKUP(EVID_HNOJENI!N1510,HNOJIVA_ALL!$A$2:$Z$3303,14,FALSE)*K1510*IF(L1510="t",10,IF(L1510="kg",0.01,IF(L1510="q",1,IF(L1510="l",0.01*VLOOKUP(EVID_HNOJENI!N1510,HNOJIVA_ALL!$A$2:$AE$3303,31,FALSE),"CHYBA")))),2)</f>
        <v>#N/A</v>
      </c>
      <c r="Q1510" s="51" t="e">
        <f>ROUND(VLOOKUP(EVID_HNOJENI!N1510,HNOJIVA_ALL!$A$2:$Z$3303,15,FALSE)*K1510*IF(L1510="t",10,IF(L1510="kg",0.01,IF(L1510="q",1,IF(L1510="l",0.01*VLOOKUP(EVID_HNOJENI!N1510,HNOJIVA_ALL!$A$2:$AE$3303,31,FALSE),"CHYBA")))),2)</f>
        <v>#N/A</v>
      </c>
      <c r="R1510" s="51" t="e">
        <f>ROUND(VLOOKUP(EVID_HNOJENI!N1510,HNOJIVA_ALL!$A$2:$Z$3303,16,FALSE)*K1510*IF(L1510="t",10,IF(L1510="kg",0.01,IF(L1510="q",1,IF(L1510="l",0.01*VLOOKUP(EVID_HNOJENI!N1510,HNOJIVA_ALL!$A$2:$AE$3303,31,FALSE),"CHYBA")))),2)</f>
        <v>#N/A</v>
      </c>
      <c r="S1510" s="51" t="e">
        <f>ROUND(VLOOKUP(EVID_HNOJENI!N1510,HNOJIVA_ALL!$A$2:$Z$3303,18,FALSE)*K1510*IF(L1510="t",10,IF(L1510="kg",0.01,IF(L1510="q",1,IF(L1510="l",0.01*VLOOKUP(EVID_HNOJENI!N1510,HNOJIVA_ALL!$A$2:$AE$3303,31,FALSE),"CHYBA")))),2)</f>
        <v>#N/A</v>
      </c>
      <c r="T1510" s="51" t="e">
        <f>ROUND(VLOOKUP(EVID_HNOJENI!N1510,HNOJIVA_ALL!$A$2:$Z$3303,17,FALSE)*K1510*IF(L1510="t",10,IF(L1510="kg",0.01,IF(L1510="q",1,IF(L1510="l",0.01*VLOOKUP(EVID_HNOJENI!N1510,HNOJIVA_ALL!$A$2:$AE$3303,31,FALSE),"CHYBA")))),2)</f>
        <v>#N/A</v>
      </c>
      <c r="U1510" s="51" t="e">
        <f>ROUND(VLOOKUP(EVID_HNOJENI!N1510,HNOJIVA_ALL!$A$2:$Z$3303,20,FALSE)*K1510*IF(L1510="t",10,IF(L1510="kg",0.01,IF(L1510="q",1,IF(L1510="l",0.01*VLOOKUP(EVID_HNOJENI!N1510,HNOJIVA_ALL!$A$2:$AE$3303,31,FALSE),"CHYBA")))),2)</f>
        <v>#N/A</v>
      </c>
    </row>
    <row r="1511" spans="1:21" x14ac:dyDescent="0.2">
      <c r="A1511" s="32"/>
      <c r="B1511" s="45" t="e">
        <f>VLOOKUP($A1511,EVID_OSEVU!$A$1:$M$4972,2,FALSE)</f>
        <v>#N/A</v>
      </c>
      <c r="C1511" s="45" t="e">
        <f>VLOOKUP($A1511,EVID_OSEVU!$A$1:$M$4972,3,FALSE)</f>
        <v>#N/A</v>
      </c>
      <c r="D1511" s="45" t="e">
        <f>VLOOKUP($A1511,EVID_OSEVU!$A$1:$M$4972,4,FALSE)</f>
        <v>#N/A</v>
      </c>
      <c r="E1511" s="45" t="e">
        <f>VLOOKUP($A1511,EVID_OSEVU!$A$1:$M$4972,7,FALSE)</f>
        <v>#N/A</v>
      </c>
      <c r="F1511" s="45" t="e">
        <f>VLOOKUP($A1511,EVID_OSEVU!$A$1:$M$4972,8,FALSE)</f>
        <v>#N/A</v>
      </c>
      <c r="G1511" s="45" t="e">
        <f>VLOOKUP($A1511,EVID_OSEVU!$A$1:$M$4972,11,FALSE)</f>
        <v>#N/A</v>
      </c>
      <c r="H1511" s="35"/>
      <c r="I1511" s="48"/>
      <c r="J1511" s="33" t="e">
        <f>VLOOKUP($A1511,EVID_OSEVU!$A$1:$M$4972,11,FALSE)</f>
        <v>#N/A</v>
      </c>
      <c r="K1511" s="39"/>
      <c r="L1511" s="49"/>
      <c r="M1511" s="89" t="e">
        <f t="shared" si="23"/>
        <v>#N/A</v>
      </c>
      <c r="N1511" s="50"/>
      <c r="O1511" s="37" t="e">
        <f>VLOOKUP(EVID_HNOJENI!N1511,HNOJIVA_ALL!$A$2:$Z$3303,4,FALSE)</f>
        <v>#N/A</v>
      </c>
      <c r="P1511" s="51" t="e">
        <f>ROUND(VLOOKUP(EVID_HNOJENI!N1511,HNOJIVA_ALL!$A$2:$Z$3303,14,FALSE)*K1511*IF(L1511="t",10,IF(L1511="kg",0.01,IF(L1511="q",1,IF(L1511="l",0.01*VLOOKUP(EVID_HNOJENI!N1511,HNOJIVA_ALL!$A$2:$AE$3303,31,FALSE),"CHYBA")))),2)</f>
        <v>#N/A</v>
      </c>
      <c r="Q1511" s="51" t="e">
        <f>ROUND(VLOOKUP(EVID_HNOJENI!N1511,HNOJIVA_ALL!$A$2:$Z$3303,15,FALSE)*K1511*IF(L1511="t",10,IF(L1511="kg",0.01,IF(L1511="q",1,IF(L1511="l",0.01*VLOOKUP(EVID_HNOJENI!N1511,HNOJIVA_ALL!$A$2:$AE$3303,31,FALSE),"CHYBA")))),2)</f>
        <v>#N/A</v>
      </c>
      <c r="R1511" s="51" t="e">
        <f>ROUND(VLOOKUP(EVID_HNOJENI!N1511,HNOJIVA_ALL!$A$2:$Z$3303,16,FALSE)*K1511*IF(L1511="t",10,IF(L1511="kg",0.01,IF(L1511="q",1,IF(L1511="l",0.01*VLOOKUP(EVID_HNOJENI!N1511,HNOJIVA_ALL!$A$2:$AE$3303,31,FALSE),"CHYBA")))),2)</f>
        <v>#N/A</v>
      </c>
      <c r="S1511" s="51" t="e">
        <f>ROUND(VLOOKUP(EVID_HNOJENI!N1511,HNOJIVA_ALL!$A$2:$Z$3303,18,FALSE)*K1511*IF(L1511="t",10,IF(L1511="kg",0.01,IF(L1511="q",1,IF(L1511="l",0.01*VLOOKUP(EVID_HNOJENI!N1511,HNOJIVA_ALL!$A$2:$AE$3303,31,FALSE),"CHYBA")))),2)</f>
        <v>#N/A</v>
      </c>
      <c r="T1511" s="51" t="e">
        <f>ROUND(VLOOKUP(EVID_HNOJENI!N1511,HNOJIVA_ALL!$A$2:$Z$3303,17,FALSE)*K1511*IF(L1511="t",10,IF(L1511="kg",0.01,IF(L1511="q",1,IF(L1511="l",0.01*VLOOKUP(EVID_HNOJENI!N1511,HNOJIVA_ALL!$A$2:$AE$3303,31,FALSE),"CHYBA")))),2)</f>
        <v>#N/A</v>
      </c>
      <c r="U1511" s="51" t="e">
        <f>ROUND(VLOOKUP(EVID_HNOJENI!N1511,HNOJIVA_ALL!$A$2:$Z$3303,20,FALSE)*K1511*IF(L1511="t",10,IF(L1511="kg",0.01,IF(L1511="q",1,IF(L1511="l",0.01*VLOOKUP(EVID_HNOJENI!N1511,HNOJIVA_ALL!$A$2:$AE$3303,31,FALSE),"CHYBA")))),2)</f>
        <v>#N/A</v>
      </c>
    </row>
    <row r="1512" spans="1:21" x14ac:dyDescent="0.2">
      <c r="A1512" s="32"/>
      <c r="B1512" s="45" t="e">
        <f>VLOOKUP($A1512,EVID_OSEVU!$A$1:$M$4972,2,FALSE)</f>
        <v>#N/A</v>
      </c>
      <c r="C1512" s="45" t="e">
        <f>VLOOKUP($A1512,EVID_OSEVU!$A$1:$M$4972,3,FALSE)</f>
        <v>#N/A</v>
      </c>
      <c r="D1512" s="45" t="e">
        <f>VLOOKUP($A1512,EVID_OSEVU!$A$1:$M$4972,4,FALSE)</f>
        <v>#N/A</v>
      </c>
      <c r="E1512" s="45" t="e">
        <f>VLOOKUP($A1512,EVID_OSEVU!$A$1:$M$4972,7,FALSE)</f>
        <v>#N/A</v>
      </c>
      <c r="F1512" s="45" t="e">
        <f>VLOOKUP($A1512,EVID_OSEVU!$A$1:$M$4972,8,FALSE)</f>
        <v>#N/A</v>
      </c>
      <c r="G1512" s="45" t="e">
        <f>VLOOKUP($A1512,EVID_OSEVU!$A$1:$M$4972,11,FALSE)</f>
        <v>#N/A</v>
      </c>
      <c r="H1512" s="35"/>
      <c r="I1512" s="48"/>
      <c r="J1512" s="33" t="e">
        <f>VLOOKUP($A1512,EVID_OSEVU!$A$1:$M$4972,11,FALSE)</f>
        <v>#N/A</v>
      </c>
      <c r="K1512" s="39"/>
      <c r="L1512" s="49"/>
      <c r="M1512" s="89" t="e">
        <f t="shared" si="23"/>
        <v>#N/A</v>
      </c>
      <c r="N1512" s="50"/>
      <c r="O1512" s="37" t="e">
        <f>VLOOKUP(EVID_HNOJENI!N1512,HNOJIVA_ALL!$A$2:$Z$3303,4,FALSE)</f>
        <v>#N/A</v>
      </c>
      <c r="P1512" s="51" t="e">
        <f>ROUND(VLOOKUP(EVID_HNOJENI!N1512,HNOJIVA_ALL!$A$2:$Z$3303,14,FALSE)*K1512*IF(L1512="t",10,IF(L1512="kg",0.01,IF(L1512="q",1,IF(L1512="l",0.01*VLOOKUP(EVID_HNOJENI!N1512,HNOJIVA_ALL!$A$2:$AE$3303,31,FALSE),"CHYBA")))),2)</f>
        <v>#N/A</v>
      </c>
      <c r="Q1512" s="51" t="e">
        <f>ROUND(VLOOKUP(EVID_HNOJENI!N1512,HNOJIVA_ALL!$A$2:$Z$3303,15,FALSE)*K1512*IF(L1512="t",10,IF(L1512="kg",0.01,IF(L1512="q",1,IF(L1512="l",0.01*VLOOKUP(EVID_HNOJENI!N1512,HNOJIVA_ALL!$A$2:$AE$3303,31,FALSE),"CHYBA")))),2)</f>
        <v>#N/A</v>
      </c>
      <c r="R1512" s="51" t="e">
        <f>ROUND(VLOOKUP(EVID_HNOJENI!N1512,HNOJIVA_ALL!$A$2:$Z$3303,16,FALSE)*K1512*IF(L1512="t",10,IF(L1512="kg",0.01,IF(L1512="q",1,IF(L1512="l",0.01*VLOOKUP(EVID_HNOJENI!N1512,HNOJIVA_ALL!$A$2:$AE$3303,31,FALSE),"CHYBA")))),2)</f>
        <v>#N/A</v>
      </c>
      <c r="S1512" s="51" t="e">
        <f>ROUND(VLOOKUP(EVID_HNOJENI!N1512,HNOJIVA_ALL!$A$2:$Z$3303,18,FALSE)*K1512*IF(L1512="t",10,IF(L1512="kg",0.01,IF(L1512="q",1,IF(L1512="l",0.01*VLOOKUP(EVID_HNOJENI!N1512,HNOJIVA_ALL!$A$2:$AE$3303,31,FALSE),"CHYBA")))),2)</f>
        <v>#N/A</v>
      </c>
      <c r="T1512" s="51" t="e">
        <f>ROUND(VLOOKUP(EVID_HNOJENI!N1512,HNOJIVA_ALL!$A$2:$Z$3303,17,FALSE)*K1512*IF(L1512="t",10,IF(L1512="kg",0.01,IF(L1512="q",1,IF(L1512="l",0.01*VLOOKUP(EVID_HNOJENI!N1512,HNOJIVA_ALL!$A$2:$AE$3303,31,FALSE),"CHYBA")))),2)</f>
        <v>#N/A</v>
      </c>
      <c r="U1512" s="51" t="e">
        <f>ROUND(VLOOKUP(EVID_HNOJENI!N1512,HNOJIVA_ALL!$A$2:$Z$3303,20,FALSE)*K1512*IF(L1512="t",10,IF(L1512="kg",0.01,IF(L1512="q",1,IF(L1512="l",0.01*VLOOKUP(EVID_HNOJENI!N1512,HNOJIVA_ALL!$A$2:$AE$3303,31,FALSE),"CHYBA")))),2)</f>
        <v>#N/A</v>
      </c>
    </row>
    <row r="1513" spans="1:21" x14ac:dyDescent="0.2">
      <c r="A1513" s="32"/>
      <c r="B1513" s="45" t="e">
        <f>VLOOKUP($A1513,EVID_OSEVU!$A$1:$M$4972,2,FALSE)</f>
        <v>#N/A</v>
      </c>
      <c r="C1513" s="45" t="e">
        <f>VLOOKUP($A1513,EVID_OSEVU!$A$1:$M$4972,3,FALSE)</f>
        <v>#N/A</v>
      </c>
      <c r="D1513" s="45" t="e">
        <f>VLOOKUP($A1513,EVID_OSEVU!$A$1:$M$4972,4,FALSE)</f>
        <v>#N/A</v>
      </c>
      <c r="E1513" s="45" t="e">
        <f>VLOOKUP($A1513,EVID_OSEVU!$A$1:$M$4972,7,FALSE)</f>
        <v>#N/A</v>
      </c>
      <c r="F1513" s="45" t="e">
        <f>VLOOKUP($A1513,EVID_OSEVU!$A$1:$M$4972,8,FALSE)</f>
        <v>#N/A</v>
      </c>
      <c r="G1513" s="45" t="e">
        <f>VLOOKUP($A1513,EVID_OSEVU!$A$1:$M$4972,11,FALSE)</f>
        <v>#N/A</v>
      </c>
      <c r="H1513" s="35"/>
      <c r="I1513" s="48"/>
      <c r="J1513" s="33" t="e">
        <f>VLOOKUP($A1513,EVID_OSEVU!$A$1:$M$4972,11,FALSE)</f>
        <v>#N/A</v>
      </c>
      <c r="K1513" s="39"/>
      <c r="L1513" s="49"/>
      <c r="M1513" s="89" t="e">
        <f t="shared" si="23"/>
        <v>#N/A</v>
      </c>
      <c r="N1513" s="50"/>
      <c r="O1513" s="37" t="e">
        <f>VLOOKUP(EVID_HNOJENI!N1513,HNOJIVA_ALL!$A$2:$Z$3303,4,FALSE)</f>
        <v>#N/A</v>
      </c>
      <c r="P1513" s="51" t="e">
        <f>ROUND(VLOOKUP(EVID_HNOJENI!N1513,HNOJIVA_ALL!$A$2:$Z$3303,14,FALSE)*K1513*IF(L1513="t",10,IF(L1513="kg",0.01,IF(L1513="q",1,IF(L1513="l",0.01*VLOOKUP(EVID_HNOJENI!N1513,HNOJIVA_ALL!$A$2:$AE$3303,31,FALSE),"CHYBA")))),2)</f>
        <v>#N/A</v>
      </c>
      <c r="Q1513" s="51" t="e">
        <f>ROUND(VLOOKUP(EVID_HNOJENI!N1513,HNOJIVA_ALL!$A$2:$Z$3303,15,FALSE)*K1513*IF(L1513="t",10,IF(L1513="kg",0.01,IF(L1513="q",1,IF(L1513="l",0.01*VLOOKUP(EVID_HNOJENI!N1513,HNOJIVA_ALL!$A$2:$AE$3303,31,FALSE),"CHYBA")))),2)</f>
        <v>#N/A</v>
      </c>
      <c r="R1513" s="51" t="e">
        <f>ROUND(VLOOKUP(EVID_HNOJENI!N1513,HNOJIVA_ALL!$A$2:$Z$3303,16,FALSE)*K1513*IF(L1513="t",10,IF(L1513="kg",0.01,IF(L1513="q",1,IF(L1513="l",0.01*VLOOKUP(EVID_HNOJENI!N1513,HNOJIVA_ALL!$A$2:$AE$3303,31,FALSE),"CHYBA")))),2)</f>
        <v>#N/A</v>
      </c>
      <c r="S1513" s="51" t="e">
        <f>ROUND(VLOOKUP(EVID_HNOJENI!N1513,HNOJIVA_ALL!$A$2:$Z$3303,18,FALSE)*K1513*IF(L1513="t",10,IF(L1513="kg",0.01,IF(L1513="q",1,IF(L1513="l",0.01*VLOOKUP(EVID_HNOJENI!N1513,HNOJIVA_ALL!$A$2:$AE$3303,31,FALSE),"CHYBA")))),2)</f>
        <v>#N/A</v>
      </c>
      <c r="T1513" s="51" t="e">
        <f>ROUND(VLOOKUP(EVID_HNOJENI!N1513,HNOJIVA_ALL!$A$2:$Z$3303,17,FALSE)*K1513*IF(L1513="t",10,IF(L1513="kg",0.01,IF(L1513="q",1,IF(L1513="l",0.01*VLOOKUP(EVID_HNOJENI!N1513,HNOJIVA_ALL!$A$2:$AE$3303,31,FALSE),"CHYBA")))),2)</f>
        <v>#N/A</v>
      </c>
      <c r="U1513" s="51" t="e">
        <f>ROUND(VLOOKUP(EVID_HNOJENI!N1513,HNOJIVA_ALL!$A$2:$Z$3303,20,FALSE)*K1513*IF(L1513="t",10,IF(L1513="kg",0.01,IF(L1513="q",1,IF(L1513="l",0.01*VLOOKUP(EVID_HNOJENI!N1513,HNOJIVA_ALL!$A$2:$AE$3303,31,FALSE),"CHYBA")))),2)</f>
        <v>#N/A</v>
      </c>
    </row>
    <row r="1514" spans="1:21" x14ac:dyDescent="0.2">
      <c r="A1514" s="32"/>
      <c r="B1514" s="45" t="e">
        <f>VLOOKUP($A1514,EVID_OSEVU!$A$1:$M$4972,2,FALSE)</f>
        <v>#N/A</v>
      </c>
      <c r="C1514" s="45" t="e">
        <f>VLOOKUP($A1514,EVID_OSEVU!$A$1:$M$4972,3,FALSE)</f>
        <v>#N/A</v>
      </c>
      <c r="D1514" s="45" t="e">
        <f>VLOOKUP($A1514,EVID_OSEVU!$A$1:$M$4972,4,FALSE)</f>
        <v>#N/A</v>
      </c>
      <c r="E1514" s="45" t="e">
        <f>VLOOKUP($A1514,EVID_OSEVU!$A$1:$M$4972,7,FALSE)</f>
        <v>#N/A</v>
      </c>
      <c r="F1514" s="45" t="e">
        <f>VLOOKUP($A1514,EVID_OSEVU!$A$1:$M$4972,8,FALSE)</f>
        <v>#N/A</v>
      </c>
      <c r="G1514" s="45" t="e">
        <f>VLOOKUP($A1514,EVID_OSEVU!$A$1:$M$4972,11,FALSE)</f>
        <v>#N/A</v>
      </c>
      <c r="H1514" s="35"/>
      <c r="I1514" s="48"/>
      <c r="J1514" s="33" t="e">
        <f>VLOOKUP($A1514,EVID_OSEVU!$A$1:$M$4972,11,FALSE)</f>
        <v>#N/A</v>
      </c>
      <c r="K1514" s="39"/>
      <c r="L1514" s="49"/>
      <c r="M1514" s="89" t="e">
        <f t="shared" si="23"/>
        <v>#N/A</v>
      </c>
      <c r="N1514" s="50"/>
      <c r="O1514" s="37" t="e">
        <f>VLOOKUP(EVID_HNOJENI!N1514,HNOJIVA_ALL!$A$2:$Z$3303,4,FALSE)</f>
        <v>#N/A</v>
      </c>
      <c r="P1514" s="51" t="e">
        <f>ROUND(VLOOKUP(EVID_HNOJENI!N1514,HNOJIVA_ALL!$A$2:$Z$3303,14,FALSE)*K1514*IF(L1514="t",10,IF(L1514="kg",0.01,IF(L1514="q",1,IF(L1514="l",0.01*VLOOKUP(EVID_HNOJENI!N1514,HNOJIVA_ALL!$A$2:$AE$3303,31,FALSE),"CHYBA")))),2)</f>
        <v>#N/A</v>
      </c>
      <c r="Q1514" s="51" t="e">
        <f>ROUND(VLOOKUP(EVID_HNOJENI!N1514,HNOJIVA_ALL!$A$2:$Z$3303,15,FALSE)*K1514*IF(L1514="t",10,IF(L1514="kg",0.01,IF(L1514="q",1,IF(L1514="l",0.01*VLOOKUP(EVID_HNOJENI!N1514,HNOJIVA_ALL!$A$2:$AE$3303,31,FALSE),"CHYBA")))),2)</f>
        <v>#N/A</v>
      </c>
      <c r="R1514" s="51" t="e">
        <f>ROUND(VLOOKUP(EVID_HNOJENI!N1514,HNOJIVA_ALL!$A$2:$Z$3303,16,FALSE)*K1514*IF(L1514="t",10,IF(L1514="kg",0.01,IF(L1514="q",1,IF(L1514="l",0.01*VLOOKUP(EVID_HNOJENI!N1514,HNOJIVA_ALL!$A$2:$AE$3303,31,FALSE),"CHYBA")))),2)</f>
        <v>#N/A</v>
      </c>
      <c r="S1514" s="51" t="e">
        <f>ROUND(VLOOKUP(EVID_HNOJENI!N1514,HNOJIVA_ALL!$A$2:$Z$3303,18,FALSE)*K1514*IF(L1514="t",10,IF(L1514="kg",0.01,IF(L1514="q",1,IF(L1514="l",0.01*VLOOKUP(EVID_HNOJENI!N1514,HNOJIVA_ALL!$A$2:$AE$3303,31,FALSE),"CHYBA")))),2)</f>
        <v>#N/A</v>
      </c>
      <c r="T1514" s="51" t="e">
        <f>ROUND(VLOOKUP(EVID_HNOJENI!N1514,HNOJIVA_ALL!$A$2:$Z$3303,17,FALSE)*K1514*IF(L1514="t",10,IF(L1514="kg",0.01,IF(L1514="q",1,IF(L1514="l",0.01*VLOOKUP(EVID_HNOJENI!N1514,HNOJIVA_ALL!$A$2:$AE$3303,31,FALSE),"CHYBA")))),2)</f>
        <v>#N/A</v>
      </c>
      <c r="U1514" s="51" t="e">
        <f>ROUND(VLOOKUP(EVID_HNOJENI!N1514,HNOJIVA_ALL!$A$2:$Z$3303,20,FALSE)*K1514*IF(L1514="t",10,IF(L1514="kg",0.01,IF(L1514="q",1,IF(L1514="l",0.01*VLOOKUP(EVID_HNOJENI!N1514,HNOJIVA_ALL!$A$2:$AE$3303,31,FALSE),"CHYBA")))),2)</f>
        <v>#N/A</v>
      </c>
    </row>
    <row r="1515" spans="1:21" x14ac:dyDescent="0.2">
      <c r="A1515" s="32"/>
      <c r="B1515" s="45" t="e">
        <f>VLOOKUP($A1515,EVID_OSEVU!$A$1:$M$4972,2,FALSE)</f>
        <v>#N/A</v>
      </c>
      <c r="C1515" s="45" t="e">
        <f>VLOOKUP($A1515,EVID_OSEVU!$A$1:$M$4972,3,FALSE)</f>
        <v>#N/A</v>
      </c>
      <c r="D1515" s="45" t="e">
        <f>VLOOKUP($A1515,EVID_OSEVU!$A$1:$M$4972,4,FALSE)</f>
        <v>#N/A</v>
      </c>
      <c r="E1515" s="45" t="e">
        <f>VLOOKUP($A1515,EVID_OSEVU!$A$1:$M$4972,7,FALSE)</f>
        <v>#N/A</v>
      </c>
      <c r="F1515" s="45" t="e">
        <f>VLOOKUP($A1515,EVID_OSEVU!$A$1:$M$4972,8,FALSE)</f>
        <v>#N/A</v>
      </c>
      <c r="G1515" s="45" t="e">
        <f>VLOOKUP($A1515,EVID_OSEVU!$A$1:$M$4972,11,FALSE)</f>
        <v>#N/A</v>
      </c>
      <c r="H1515" s="35"/>
      <c r="I1515" s="48"/>
      <c r="J1515" s="33" t="e">
        <f>VLOOKUP($A1515,EVID_OSEVU!$A$1:$M$4972,11,FALSE)</f>
        <v>#N/A</v>
      </c>
      <c r="K1515" s="39"/>
      <c r="L1515" s="49"/>
      <c r="M1515" s="89" t="e">
        <f t="shared" si="23"/>
        <v>#N/A</v>
      </c>
      <c r="N1515" s="50"/>
      <c r="O1515" s="37" t="e">
        <f>VLOOKUP(EVID_HNOJENI!N1515,HNOJIVA_ALL!$A$2:$Z$3303,4,FALSE)</f>
        <v>#N/A</v>
      </c>
      <c r="P1515" s="51" t="e">
        <f>ROUND(VLOOKUP(EVID_HNOJENI!N1515,HNOJIVA_ALL!$A$2:$Z$3303,14,FALSE)*K1515*IF(L1515="t",10,IF(L1515="kg",0.01,IF(L1515="q",1,IF(L1515="l",0.01*VLOOKUP(EVID_HNOJENI!N1515,HNOJIVA_ALL!$A$2:$AE$3303,31,FALSE),"CHYBA")))),2)</f>
        <v>#N/A</v>
      </c>
      <c r="Q1515" s="51" t="e">
        <f>ROUND(VLOOKUP(EVID_HNOJENI!N1515,HNOJIVA_ALL!$A$2:$Z$3303,15,FALSE)*K1515*IF(L1515="t",10,IF(L1515="kg",0.01,IF(L1515="q",1,IF(L1515="l",0.01*VLOOKUP(EVID_HNOJENI!N1515,HNOJIVA_ALL!$A$2:$AE$3303,31,FALSE),"CHYBA")))),2)</f>
        <v>#N/A</v>
      </c>
      <c r="R1515" s="51" t="e">
        <f>ROUND(VLOOKUP(EVID_HNOJENI!N1515,HNOJIVA_ALL!$A$2:$Z$3303,16,FALSE)*K1515*IF(L1515="t",10,IF(L1515="kg",0.01,IF(L1515="q",1,IF(L1515="l",0.01*VLOOKUP(EVID_HNOJENI!N1515,HNOJIVA_ALL!$A$2:$AE$3303,31,FALSE),"CHYBA")))),2)</f>
        <v>#N/A</v>
      </c>
      <c r="S1515" s="51" t="e">
        <f>ROUND(VLOOKUP(EVID_HNOJENI!N1515,HNOJIVA_ALL!$A$2:$Z$3303,18,FALSE)*K1515*IF(L1515="t",10,IF(L1515="kg",0.01,IF(L1515="q",1,IF(L1515="l",0.01*VLOOKUP(EVID_HNOJENI!N1515,HNOJIVA_ALL!$A$2:$AE$3303,31,FALSE),"CHYBA")))),2)</f>
        <v>#N/A</v>
      </c>
      <c r="T1515" s="51" t="e">
        <f>ROUND(VLOOKUP(EVID_HNOJENI!N1515,HNOJIVA_ALL!$A$2:$Z$3303,17,FALSE)*K1515*IF(L1515="t",10,IF(L1515="kg",0.01,IF(L1515="q",1,IF(L1515="l",0.01*VLOOKUP(EVID_HNOJENI!N1515,HNOJIVA_ALL!$A$2:$AE$3303,31,FALSE),"CHYBA")))),2)</f>
        <v>#N/A</v>
      </c>
      <c r="U1515" s="51" t="e">
        <f>ROUND(VLOOKUP(EVID_HNOJENI!N1515,HNOJIVA_ALL!$A$2:$Z$3303,20,FALSE)*K1515*IF(L1515="t",10,IF(L1515="kg",0.01,IF(L1515="q",1,IF(L1515="l",0.01*VLOOKUP(EVID_HNOJENI!N1515,HNOJIVA_ALL!$A$2:$AE$3303,31,FALSE),"CHYBA")))),2)</f>
        <v>#N/A</v>
      </c>
    </row>
    <row r="1516" spans="1:21" x14ac:dyDescent="0.2">
      <c r="A1516" s="32"/>
      <c r="B1516" s="45" t="e">
        <f>VLOOKUP($A1516,EVID_OSEVU!$A$1:$M$4972,2,FALSE)</f>
        <v>#N/A</v>
      </c>
      <c r="C1516" s="45" t="e">
        <f>VLOOKUP($A1516,EVID_OSEVU!$A$1:$M$4972,3,FALSE)</f>
        <v>#N/A</v>
      </c>
      <c r="D1516" s="45" t="e">
        <f>VLOOKUP($A1516,EVID_OSEVU!$A$1:$M$4972,4,FALSE)</f>
        <v>#N/A</v>
      </c>
      <c r="E1516" s="45" t="e">
        <f>VLOOKUP($A1516,EVID_OSEVU!$A$1:$M$4972,7,FALSE)</f>
        <v>#N/A</v>
      </c>
      <c r="F1516" s="45" t="e">
        <f>VLOOKUP($A1516,EVID_OSEVU!$A$1:$M$4972,8,FALSE)</f>
        <v>#N/A</v>
      </c>
      <c r="G1516" s="45" t="e">
        <f>VLOOKUP($A1516,EVID_OSEVU!$A$1:$M$4972,11,FALSE)</f>
        <v>#N/A</v>
      </c>
      <c r="H1516" s="35"/>
      <c r="I1516" s="48"/>
      <c r="J1516" s="33" t="e">
        <f>VLOOKUP($A1516,EVID_OSEVU!$A$1:$M$4972,11,FALSE)</f>
        <v>#N/A</v>
      </c>
      <c r="K1516" s="39"/>
      <c r="L1516" s="49"/>
      <c r="M1516" s="89" t="e">
        <f t="shared" si="23"/>
        <v>#N/A</v>
      </c>
      <c r="N1516" s="50"/>
      <c r="O1516" s="37" t="e">
        <f>VLOOKUP(EVID_HNOJENI!N1516,HNOJIVA_ALL!$A$2:$Z$3303,4,FALSE)</f>
        <v>#N/A</v>
      </c>
      <c r="P1516" s="51" t="e">
        <f>ROUND(VLOOKUP(EVID_HNOJENI!N1516,HNOJIVA_ALL!$A$2:$Z$3303,14,FALSE)*K1516*IF(L1516="t",10,IF(L1516="kg",0.01,IF(L1516="q",1,IF(L1516="l",0.01*VLOOKUP(EVID_HNOJENI!N1516,HNOJIVA_ALL!$A$2:$AE$3303,31,FALSE),"CHYBA")))),2)</f>
        <v>#N/A</v>
      </c>
      <c r="Q1516" s="51" t="e">
        <f>ROUND(VLOOKUP(EVID_HNOJENI!N1516,HNOJIVA_ALL!$A$2:$Z$3303,15,FALSE)*K1516*IF(L1516="t",10,IF(L1516="kg",0.01,IF(L1516="q",1,IF(L1516="l",0.01*VLOOKUP(EVID_HNOJENI!N1516,HNOJIVA_ALL!$A$2:$AE$3303,31,FALSE),"CHYBA")))),2)</f>
        <v>#N/A</v>
      </c>
      <c r="R1516" s="51" t="e">
        <f>ROUND(VLOOKUP(EVID_HNOJENI!N1516,HNOJIVA_ALL!$A$2:$Z$3303,16,FALSE)*K1516*IF(L1516="t",10,IF(L1516="kg",0.01,IF(L1516="q",1,IF(L1516="l",0.01*VLOOKUP(EVID_HNOJENI!N1516,HNOJIVA_ALL!$A$2:$AE$3303,31,FALSE),"CHYBA")))),2)</f>
        <v>#N/A</v>
      </c>
      <c r="S1516" s="51" t="e">
        <f>ROUND(VLOOKUP(EVID_HNOJENI!N1516,HNOJIVA_ALL!$A$2:$Z$3303,18,FALSE)*K1516*IF(L1516="t",10,IF(L1516="kg",0.01,IF(L1516="q",1,IF(L1516="l",0.01*VLOOKUP(EVID_HNOJENI!N1516,HNOJIVA_ALL!$A$2:$AE$3303,31,FALSE),"CHYBA")))),2)</f>
        <v>#N/A</v>
      </c>
      <c r="T1516" s="51" t="e">
        <f>ROUND(VLOOKUP(EVID_HNOJENI!N1516,HNOJIVA_ALL!$A$2:$Z$3303,17,FALSE)*K1516*IF(L1516="t",10,IF(L1516="kg",0.01,IF(L1516="q",1,IF(L1516="l",0.01*VLOOKUP(EVID_HNOJENI!N1516,HNOJIVA_ALL!$A$2:$AE$3303,31,FALSE),"CHYBA")))),2)</f>
        <v>#N/A</v>
      </c>
      <c r="U1516" s="51" t="e">
        <f>ROUND(VLOOKUP(EVID_HNOJENI!N1516,HNOJIVA_ALL!$A$2:$Z$3303,20,FALSE)*K1516*IF(L1516="t",10,IF(L1516="kg",0.01,IF(L1516="q",1,IF(L1516="l",0.01*VLOOKUP(EVID_HNOJENI!N1516,HNOJIVA_ALL!$A$2:$AE$3303,31,FALSE),"CHYBA")))),2)</f>
        <v>#N/A</v>
      </c>
    </row>
    <row r="1517" spans="1:21" x14ac:dyDescent="0.2">
      <c r="A1517" s="32"/>
      <c r="B1517" s="45" t="e">
        <f>VLOOKUP($A1517,EVID_OSEVU!$A$1:$M$4972,2,FALSE)</f>
        <v>#N/A</v>
      </c>
      <c r="C1517" s="45" t="e">
        <f>VLOOKUP($A1517,EVID_OSEVU!$A$1:$M$4972,3,FALSE)</f>
        <v>#N/A</v>
      </c>
      <c r="D1517" s="45" t="e">
        <f>VLOOKUP($A1517,EVID_OSEVU!$A$1:$M$4972,4,FALSE)</f>
        <v>#N/A</v>
      </c>
      <c r="E1517" s="45" t="e">
        <f>VLOOKUP($A1517,EVID_OSEVU!$A$1:$M$4972,7,FALSE)</f>
        <v>#N/A</v>
      </c>
      <c r="F1517" s="45" t="e">
        <f>VLOOKUP($A1517,EVID_OSEVU!$A$1:$M$4972,8,FALSE)</f>
        <v>#N/A</v>
      </c>
      <c r="G1517" s="45" t="e">
        <f>VLOOKUP($A1517,EVID_OSEVU!$A$1:$M$4972,11,FALSE)</f>
        <v>#N/A</v>
      </c>
      <c r="H1517" s="35"/>
      <c r="I1517" s="48"/>
      <c r="J1517" s="33" t="e">
        <f>VLOOKUP($A1517,EVID_OSEVU!$A$1:$M$4972,11,FALSE)</f>
        <v>#N/A</v>
      </c>
      <c r="K1517" s="39"/>
      <c r="L1517" s="49"/>
      <c r="M1517" s="89" t="e">
        <f t="shared" si="23"/>
        <v>#N/A</v>
      </c>
      <c r="N1517" s="50"/>
      <c r="O1517" s="37" t="e">
        <f>VLOOKUP(EVID_HNOJENI!N1517,HNOJIVA_ALL!$A$2:$Z$3303,4,FALSE)</f>
        <v>#N/A</v>
      </c>
      <c r="P1517" s="51" t="e">
        <f>ROUND(VLOOKUP(EVID_HNOJENI!N1517,HNOJIVA_ALL!$A$2:$Z$3303,14,FALSE)*K1517*IF(L1517="t",10,IF(L1517="kg",0.01,IF(L1517="q",1,IF(L1517="l",0.01*VLOOKUP(EVID_HNOJENI!N1517,HNOJIVA_ALL!$A$2:$AE$3303,31,FALSE),"CHYBA")))),2)</f>
        <v>#N/A</v>
      </c>
      <c r="Q1517" s="51" t="e">
        <f>ROUND(VLOOKUP(EVID_HNOJENI!N1517,HNOJIVA_ALL!$A$2:$Z$3303,15,FALSE)*K1517*IF(L1517="t",10,IF(L1517="kg",0.01,IF(L1517="q",1,IF(L1517="l",0.01*VLOOKUP(EVID_HNOJENI!N1517,HNOJIVA_ALL!$A$2:$AE$3303,31,FALSE),"CHYBA")))),2)</f>
        <v>#N/A</v>
      </c>
      <c r="R1517" s="51" t="e">
        <f>ROUND(VLOOKUP(EVID_HNOJENI!N1517,HNOJIVA_ALL!$A$2:$Z$3303,16,FALSE)*K1517*IF(L1517="t",10,IF(L1517="kg",0.01,IF(L1517="q",1,IF(L1517="l",0.01*VLOOKUP(EVID_HNOJENI!N1517,HNOJIVA_ALL!$A$2:$AE$3303,31,FALSE),"CHYBA")))),2)</f>
        <v>#N/A</v>
      </c>
      <c r="S1517" s="51" t="e">
        <f>ROUND(VLOOKUP(EVID_HNOJENI!N1517,HNOJIVA_ALL!$A$2:$Z$3303,18,FALSE)*K1517*IF(L1517="t",10,IF(L1517="kg",0.01,IF(L1517="q",1,IF(L1517="l",0.01*VLOOKUP(EVID_HNOJENI!N1517,HNOJIVA_ALL!$A$2:$AE$3303,31,FALSE),"CHYBA")))),2)</f>
        <v>#N/A</v>
      </c>
      <c r="T1517" s="51" t="e">
        <f>ROUND(VLOOKUP(EVID_HNOJENI!N1517,HNOJIVA_ALL!$A$2:$Z$3303,17,FALSE)*K1517*IF(L1517="t",10,IF(L1517="kg",0.01,IF(L1517="q",1,IF(L1517="l",0.01*VLOOKUP(EVID_HNOJENI!N1517,HNOJIVA_ALL!$A$2:$AE$3303,31,FALSE),"CHYBA")))),2)</f>
        <v>#N/A</v>
      </c>
      <c r="U1517" s="51" t="e">
        <f>ROUND(VLOOKUP(EVID_HNOJENI!N1517,HNOJIVA_ALL!$A$2:$Z$3303,20,FALSE)*K1517*IF(L1517="t",10,IF(L1517="kg",0.01,IF(L1517="q",1,IF(L1517="l",0.01*VLOOKUP(EVID_HNOJENI!N1517,HNOJIVA_ALL!$A$2:$AE$3303,31,FALSE),"CHYBA")))),2)</f>
        <v>#N/A</v>
      </c>
    </row>
    <row r="1518" spans="1:21" x14ac:dyDescent="0.2">
      <c r="A1518" s="32"/>
      <c r="B1518" s="45" t="e">
        <f>VLOOKUP($A1518,EVID_OSEVU!$A$1:$M$4972,2,FALSE)</f>
        <v>#N/A</v>
      </c>
      <c r="C1518" s="45" t="e">
        <f>VLOOKUP($A1518,EVID_OSEVU!$A$1:$M$4972,3,FALSE)</f>
        <v>#N/A</v>
      </c>
      <c r="D1518" s="45" t="e">
        <f>VLOOKUP($A1518,EVID_OSEVU!$A$1:$M$4972,4,FALSE)</f>
        <v>#N/A</v>
      </c>
      <c r="E1518" s="45" t="e">
        <f>VLOOKUP($A1518,EVID_OSEVU!$A$1:$M$4972,7,FALSE)</f>
        <v>#N/A</v>
      </c>
      <c r="F1518" s="45" t="e">
        <f>VLOOKUP($A1518,EVID_OSEVU!$A$1:$M$4972,8,FALSE)</f>
        <v>#N/A</v>
      </c>
      <c r="G1518" s="45" t="e">
        <f>VLOOKUP($A1518,EVID_OSEVU!$A$1:$M$4972,11,FALSE)</f>
        <v>#N/A</v>
      </c>
      <c r="H1518" s="35"/>
      <c r="I1518" s="48"/>
      <c r="J1518" s="33" t="e">
        <f>VLOOKUP($A1518,EVID_OSEVU!$A$1:$M$4972,11,FALSE)</f>
        <v>#N/A</v>
      </c>
      <c r="K1518" s="39"/>
      <c r="L1518" s="49"/>
      <c r="M1518" s="89" t="e">
        <f t="shared" si="23"/>
        <v>#N/A</v>
      </c>
      <c r="N1518" s="50"/>
      <c r="O1518" s="37" t="e">
        <f>VLOOKUP(EVID_HNOJENI!N1518,HNOJIVA_ALL!$A$2:$Z$3303,4,FALSE)</f>
        <v>#N/A</v>
      </c>
      <c r="P1518" s="51" t="e">
        <f>ROUND(VLOOKUP(EVID_HNOJENI!N1518,HNOJIVA_ALL!$A$2:$Z$3303,14,FALSE)*K1518*IF(L1518="t",10,IF(L1518="kg",0.01,IF(L1518="q",1,IF(L1518="l",0.01*VLOOKUP(EVID_HNOJENI!N1518,HNOJIVA_ALL!$A$2:$AE$3303,31,FALSE),"CHYBA")))),2)</f>
        <v>#N/A</v>
      </c>
      <c r="Q1518" s="51" t="e">
        <f>ROUND(VLOOKUP(EVID_HNOJENI!N1518,HNOJIVA_ALL!$A$2:$Z$3303,15,FALSE)*K1518*IF(L1518="t",10,IF(L1518="kg",0.01,IF(L1518="q",1,IF(L1518="l",0.01*VLOOKUP(EVID_HNOJENI!N1518,HNOJIVA_ALL!$A$2:$AE$3303,31,FALSE),"CHYBA")))),2)</f>
        <v>#N/A</v>
      </c>
      <c r="R1518" s="51" t="e">
        <f>ROUND(VLOOKUP(EVID_HNOJENI!N1518,HNOJIVA_ALL!$A$2:$Z$3303,16,FALSE)*K1518*IF(L1518="t",10,IF(L1518="kg",0.01,IF(L1518="q",1,IF(L1518="l",0.01*VLOOKUP(EVID_HNOJENI!N1518,HNOJIVA_ALL!$A$2:$AE$3303,31,FALSE),"CHYBA")))),2)</f>
        <v>#N/A</v>
      </c>
      <c r="S1518" s="51" t="e">
        <f>ROUND(VLOOKUP(EVID_HNOJENI!N1518,HNOJIVA_ALL!$A$2:$Z$3303,18,FALSE)*K1518*IF(L1518="t",10,IF(L1518="kg",0.01,IF(L1518="q",1,IF(L1518="l",0.01*VLOOKUP(EVID_HNOJENI!N1518,HNOJIVA_ALL!$A$2:$AE$3303,31,FALSE),"CHYBA")))),2)</f>
        <v>#N/A</v>
      </c>
      <c r="T1518" s="51" t="e">
        <f>ROUND(VLOOKUP(EVID_HNOJENI!N1518,HNOJIVA_ALL!$A$2:$Z$3303,17,FALSE)*K1518*IF(L1518="t",10,IF(L1518="kg",0.01,IF(L1518="q",1,IF(L1518="l",0.01*VLOOKUP(EVID_HNOJENI!N1518,HNOJIVA_ALL!$A$2:$AE$3303,31,FALSE),"CHYBA")))),2)</f>
        <v>#N/A</v>
      </c>
      <c r="U1518" s="51" t="e">
        <f>ROUND(VLOOKUP(EVID_HNOJENI!N1518,HNOJIVA_ALL!$A$2:$Z$3303,20,FALSE)*K1518*IF(L1518="t",10,IF(L1518="kg",0.01,IF(L1518="q",1,IF(L1518="l",0.01*VLOOKUP(EVID_HNOJENI!N1518,HNOJIVA_ALL!$A$2:$AE$3303,31,FALSE),"CHYBA")))),2)</f>
        <v>#N/A</v>
      </c>
    </row>
    <row r="1519" spans="1:21" x14ac:dyDescent="0.2">
      <c r="A1519" s="32"/>
      <c r="B1519" s="45" t="e">
        <f>VLOOKUP($A1519,EVID_OSEVU!$A$1:$M$4972,2,FALSE)</f>
        <v>#N/A</v>
      </c>
      <c r="C1519" s="45" t="e">
        <f>VLOOKUP($A1519,EVID_OSEVU!$A$1:$M$4972,3,FALSE)</f>
        <v>#N/A</v>
      </c>
      <c r="D1519" s="45" t="e">
        <f>VLOOKUP($A1519,EVID_OSEVU!$A$1:$M$4972,4,FALSE)</f>
        <v>#N/A</v>
      </c>
      <c r="E1519" s="45" t="e">
        <f>VLOOKUP($A1519,EVID_OSEVU!$A$1:$M$4972,7,FALSE)</f>
        <v>#N/A</v>
      </c>
      <c r="F1519" s="45" t="e">
        <f>VLOOKUP($A1519,EVID_OSEVU!$A$1:$M$4972,8,FALSE)</f>
        <v>#N/A</v>
      </c>
      <c r="G1519" s="45" t="e">
        <f>VLOOKUP($A1519,EVID_OSEVU!$A$1:$M$4972,11,FALSE)</f>
        <v>#N/A</v>
      </c>
      <c r="H1519" s="35"/>
      <c r="I1519" s="48"/>
      <c r="J1519" s="33" t="e">
        <f>VLOOKUP($A1519,EVID_OSEVU!$A$1:$M$4972,11,FALSE)</f>
        <v>#N/A</v>
      </c>
      <c r="K1519" s="39"/>
      <c r="L1519" s="49"/>
      <c r="M1519" s="89" t="e">
        <f t="shared" si="23"/>
        <v>#N/A</v>
      </c>
      <c r="N1519" s="50"/>
      <c r="O1519" s="37" t="e">
        <f>VLOOKUP(EVID_HNOJENI!N1519,HNOJIVA_ALL!$A$2:$Z$3303,4,FALSE)</f>
        <v>#N/A</v>
      </c>
      <c r="P1519" s="51" t="e">
        <f>ROUND(VLOOKUP(EVID_HNOJENI!N1519,HNOJIVA_ALL!$A$2:$Z$3303,14,FALSE)*K1519*IF(L1519="t",10,IF(L1519="kg",0.01,IF(L1519="q",1,IF(L1519="l",0.01*VLOOKUP(EVID_HNOJENI!N1519,HNOJIVA_ALL!$A$2:$AE$3303,31,FALSE),"CHYBA")))),2)</f>
        <v>#N/A</v>
      </c>
      <c r="Q1519" s="51" t="e">
        <f>ROUND(VLOOKUP(EVID_HNOJENI!N1519,HNOJIVA_ALL!$A$2:$Z$3303,15,FALSE)*K1519*IF(L1519="t",10,IF(L1519="kg",0.01,IF(L1519="q",1,IF(L1519="l",0.01*VLOOKUP(EVID_HNOJENI!N1519,HNOJIVA_ALL!$A$2:$AE$3303,31,FALSE),"CHYBA")))),2)</f>
        <v>#N/A</v>
      </c>
      <c r="R1519" s="51" t="e">
        <f>ROUND(VLOOKUP(EVID_HNOJENI!N1519,HNOJIVA_ALL!$A$2:$Z$3303,16,FALSE)*K1519*IF(L1519="t",10,IF(L1519="kg",0.01,IF(L1519="q",1,IF(L1519="l",0.01*VLOOKUP(EVID_HNOJENI!N1519,HNOJIVA_ALL!$A$2:$AE$3303,31,FALSE),"CHYBA")))),2)</f>
        <v>#N/A</v>
      </c>
      <c r="S1519" s="51" t="e">
        <f>ROUND(VLOOKUP(EVID_HNOJENI!N1519,HNOJIVA_ALL!$A$2:$Z$3303,18,FALSE)*K1519*IF(L1519="t",10,IF(L1519="kg",0.01,IF(L1519="q",1,IF(L1519="l",0.01*VLOOKUP(EVID_HNOJENI!N1519,HNOJIVA_ALL!$A$2:$AE$3303,31,FALSE),"CHYBA")))),2)</f>
        <v>#N/A</v>
      </c>
      <c r="T1519" s="51" t="e">
        <f>ROUND(VLOOKUP(EVID_HNOJENI!N1519,HNOJIVA_ALL!$A$2:$Z$3303,17,FALSE)*K1519*IF(L1519="t",10,IF(L1519="kg",0.01,IF(L1519="q",1,IF(L1519="l",0.01*VLOOKUP(EVID_HNOJENI!N1519,HNOJIVA_ALL!$A$2:$AE$3303,31,FALSE),"CHYBA")))),2)</f>
        <v>#N/A</v>
      </c>
      <c r="U1519" s="51" t="e">
        <f>ROUND(VLOOKUP(EVID_HNOJENI!N1519,HNOJIVA_ALL!$A$2:$Z$3303,20,FALSE)*K1519*IF(L1519="t",10,IF(L1519="kg",0.01,IF(L1519="q",1,IF(L1519="l",0.01*VLOOKUP(EVID_HNOJENI!N1519,HNOJIVA_ALL!$A$2:$AE$3303,31,FALSE),"CHYBA")))),2)</f>
        <v>#N/A</v>
      </c>
    </row>
    <row r="1520" spans="1:21" x14ac:dyDescent="0.2">
      <c r="A1520" s="32"/>
      <c r="B1520" s="45" t="e">
        <f>VLOOKUP($A1520,EVID_OSEVU!$A$1:$M$4972,2,FALSE)</f>
        <v>#N/A</v>
      </c>
      <c r="C1520" s="45" t="e">
        <f>VLOOKUP($A1520,EVID_OSEVU!$A$1:$M$4972,3,FALSE)</f>
        <v>#N/A</v>
      </c>
      <c r="D1520" s="45" t="e">
        <f>VLOOKUP($A1520,EVID_OSEVU!$A$1:$M$4972,4,FALSE)</f>
        <v>#N/A</v>
      </c>
      <c r="E1520" s="45" t="e">
        <f>VLOOKUP($A1520,EVID_OSEVU!$A$1:$M$4972,7,FALSE)</f>
        <v>#N/A</v>
      </c>
      <c r="F1520" s="45" t="e">
        <f>VLOOKUP($A1520,EVID_OSEVU!$A$1:$M$4972,8,FALSE)</f>
        <v>#N/A</v>
      </c>
      <c r="G1520" s="45" t="e">
        <f>VLOOKUP($A1520,EVID_OSEVU!$A$1:$M$4972,11,FALSE)</f>
        <v>#N/A</v>
      </c>
      <c r="H1520" s="35"/>
      <c r="I1520" s="48"/>
      <c r="J1520" s="33" t="e">
        <f>VLOOKUP($A1520,EVID_OSEVU!$A$1:$M$4972,11,FALSE)</f>
        <v>#N/A</v>
      </c>
      <c r="K1520" s="39"/>
      <c r="L1520" s="49"/>
      <c r="M1520" s="89" t="e">
        <f t="shared" si="23"/>
        <v>#N/A</v>
      </c>
      <c r="N1520" s="50"/>
      <c r="O1520" s="37" t="e">
        <f>VLOOKUP(EVID_HNOJENI!N1520,HNOJIVA_ALL!$A$2:$Z$3303,4,FALSE)</f>
        <v>#N/A</v>
      </c>
      <c r="P1520" s="51" t="e">
        <f>ROUND(VLOOKUP(EVID_HNOJENI!N1520,HNOJIVA_ALL!$A$2:$Z$3303,14,FALSE)*K1520*IF(L1520="t",10,IF(L1520="kg",0.01,IF(L1520="q",1,IF(L1520="l",0.01*VLOOKUP(EVID_HNOJENI!N1520,HNOJIVA_ALL!$A$2:$AE$3303,31,FALSE),"CHYBA")))),2)</f>
        <v>#N/A</v>
      </c>
      <c r="Q1520" s="51" t="e">
        <f>ROUND(VLOOKUP(EVID_HNOJENI!N1520,HNOJIVA_ALL!$A$2:$Z$3303,15,FALSE)*K1520*IF(L1520="t",10,IF(L1520="kg",0.01,IF(L1520="q",1,IF(L1520="l",0.01*VLOOKUP(EVID_HNOJENI!N1520,HNOJIVA_ALL!$A$2:$AE$3303,31,FALSE),"CHYBA")))),2)</f>
        <v>#N/A</v>
      </c>
      <c r="R1520" s="51" t="e">
        <f>ROUND(VLOOKUP(EVID_HNOJENI!N1520,HNOJIVA_ALL!$A$2:$Z$3303,16,FALSE)*K1520*IF(L1520="t",10,IF(L1520="kg",0.01,IF(L1520="q",1,IF(L1520="l",0.01*VLOOKUP(EVID_HNOJENI!N1520,HNOJIVA_ALL!$A$2:$AE$3303,31,FALSE),"CHYBA")))),2)</f>
        <v>#N/A</v>
      </c>
      <c r="S1520" s="51" t="e">
        <f>ROUND(VLOOKUP(EVID_HNOJENI!N1520,HNOJIVA_ALL!$A$2:$Z$3303,18,FALSE)*K1520*IF(L1520="t",10,IF(L1520="kg",0.01,IF(L1520="q",1,IF(L1520="l",0.01*VLOOKUP(EVID_HNOJENI!N1520,HNOJIVA_ALL!$A$2:$AE$3303,31,FALSE),"CHYBA")))),2)</f>
        <v>#N/A</v>
      </c>
      <c r="T1520" s="51" t="e">
        <f>ROUND(VLOOKUP(EVID_HNOJENI!N1520,HNOJIVA_ALL!$A$2:$Z$3303,17,FALSE)*K1520*IF(L1520="t",10,IF(L1520="kg",0.01,IF(L1520="q",1,IF(L1520="l",0.01*VLOOKUP(EVID_HNOJENI!N1520,HNOJIVA_ALL!$A$2:$AE$3303,31,FALSE),"CHYBA")))),2)</f>
        <v>#N/A</v>
      </c>
      <c r="U1520" s="51" t="e">
        <f>ROUND(VLOOKUP(EVID_HNOJENI!N1520,HNOJIVA_ALL!$A$2:$Z$3303,20,FALSE)*K1520*IF(L1520="t",10,IF(L1520="kg",0.01,IF(L1520="q",1,IF(L1520="l",0.01*VLOOKUP(EVID_HNOJENI!N1520,HNOJIVA_ALL!$A$2:$AE$3303,31,FALSE),"CHYBA")))),2)</f>
        <v>#N/A</v>
      </c>
    </row>
    <row r="1521" spans="1:21" x14ac:dyDescent="0.2">
      <c r="A1521" s="32"/>
      <c r="B1521" s="45" t="e">
        <f>VLOOKUP($A1521,EVID_OSEVU!$A$1:$M$4972,2,FALSE)</f>
        <v>#N/A</v>
      </c>
      <c r="C1521" s="45" t="e">
        <f>VLOOKUP($A1521,EVID_OSEVU!$A$1:$M$4972,3,FALSE)</f>
        <v>#N/A</v>
      </c>
      <c r="D1521" s="45" t="e">
        <f>VLOOKUP($A1521,EVID_OSEVU!$A$1:$M$4972,4,FALSE)</f>
        <v>#N/A</v>
      </c>
      <c r="E1521" s="45" t="e">
        <f>VLOOKUP($A1521,EVID_OSEVU!$A$1:$M$4972,7,FALSE)</f>
        <v>#N/A</v>
      </c>
      <c r="F1521" s="45" t="e">
        <f>VLOOKUP($A1521,EVID_OSEVU!$A$1:$M$4972,8,FALSE)</f>
        <v>#N/A</v>
      </c>
      <c r="G1521" s="45" t="e">
        <f>VLOOKUP($A1521,EVID_OSEVU!$A$1:$M$4972,11,FALSE)</f>
        <v>#N/A</v>
      </c>
      <c r="H1521" s="35"/>
      <c r="I1521" s="48"/>
      <c r="J1521" s="33" t="e">
        <f>VLOOKUP($A1521,EVID_OSEVU!$A$1:$M$4972,11,FALSE)</f>
        <v>#N/A</v>
      </c>
      <c r="K1521" s="39"/>
      <c r="L1521" s="49"/>
      <c r="M1521" s="89" t="e">
        <f t="shared" si="23"/>
        <v>#N/A</v>
      </c>
      <c r="N1521" s="50"/>
      <c r="O1521" s="37" t="e">
        <f>VLOOKUP(EVID_HNOJENI!N1521,HNOJIVA_ALL!$A$2:$Z$3303,4,FALSE)</f>
        <v>#N/A</v>
      </c>
      <c r="P1521" s="51" t="e">
        <f>ROUND(VLOOKUP(EVID_HNOJENI!N1521,HNOJIVA_ALL!$A$2:$Z$3303,14,FALSE)*K1521*IF(L1521="t",10,IF(L1521="kg",0.01,IF(L1521="q",1,IF(L1521="l",0.01*VLOOKUP(EVID_HNOJENI!N1521,HNOJIVA_ALL!$A$2:$AE$3303,31,FALSE),"CHYBA")))),2)</f>
        <v>#N/A</v>
      </c>
      <c r="Q1521" s="51" t="e">
        <f>ROUND(VLOOKUP(EVID_HNOJENI!N1521,HNOJIVA_ALL!$A$2:$Z$3303,15,FALSE)*K1521*IF(L1521="t",10,IF(L1521="kg",0.01,IF(L1521="q",1,IF(L1521="l",0.01*VLOOKUP(EVID_HNOJENI!N1521,HNOJIVA_ALL!$A$2:$AE$3303,31,FALSE),"CHYBA")))),2)</f>
        <v>#N/A</v>
      </c>
      <c r="R1521" s="51" t="e">
        <f>ROUND(VLOOKUP(EVID_HNOJENI!N1521,HNOJIVA_ALL!$A$2:$Z$3303,16,FALSE)*K1521*IF(L1521="t",10,IF(L1521="kg",0.01,IF(L1521="q",1,IF(L1521="l",0.01*VLOOKUP(EVID_HNOJENI!N1521,HNOJIVA_ALL!$A$2:$AE$3303,31,FALSE),"CHYBA")))),2)</f>
        <v>#N/A</v>
      </c>
      <c r="S1521" s="51" t="e">
        <f>ROUND(VLOOKUP(EVID_HNOJENI!N1521,HNOJIVA_ALL!$A$2:$Z$3303,18,FALSE)*K1521*IF(L1521="t",10,IF(L1521="kg",0.01,IF(L1521="q",1,IF(L1521="l",0.01*VLOOKUP(EVID_HNOJENI!N1521,HNOJIVA_ALL!$A$2:$AE$3303,31,FALSE),"CHYBA")))),2)</f>
        <v>#N/A</v>
      </c>
      <c r="T1521" s="51" t="e">
        <f>ROUND(VLOOKUP(EVID_HNOJENI!N1521,HNOJIVA_ALL!$A$2:$Z$3303,17,FALSE)*K1521*IF(L1521="t",10,IF(L1521="kg",0.01,IF(L1521="q",1,IF(L1521="l",0.01*VLOOKUP(EVID_HNOJENI!N1521,HNOJIVA_ALL!$A$2:$AE$3303,31,FALSE),"CHYBA")))),2)</f>
        <v>#N/A</v>
      </c>
      <c r="U1521" s="51" t="e">
        <f>ROUND(VLOOKUP(EVID_HNOJENI!N1521,HNOJIVA_ALL!$A$2:$Z$3303,20,FALSE)*K1521*IF(L1521="t",10,IF(L1521="kg",0.01,IF(L1521="q",1,IF(L1521="l",0.01*VLOOKUP(EVID_HNOJENI!N1521,HNOJIVA_ALL!$A$2:$AE$3303,31,FALSE),"CHYBA")))),2)</f>
        <v>#N/A</v>
      </c>
    </row>
    <row r="1522" spans="1:21" x14ac:dyDescent="0.2">
      <c r="A1522" s="32"/>
      <c r="B1522" s="45" t="e">
        <f>VLOOKUP($A1522,EVID_OSEVU!$A$1:$M$4972,2,FALSE)</f>
        <v>#N/A</v>
      </c>
      <c r="C1522" s="45" t="e">
        <f>VLOOKUP($A1522,EVID_OSEVU!$A$1:$M$4972,3,FALSE)</f>
        <v>#N/A</v>
      </c>
      <c r="D1522" s="45" t="e">
        <f>VLOOKUP($A1522,EVID_OSEVU!$A$1:$M$4972,4,FALSE)</f>
        <v>#N/A</v>
      </c>
      <c r="E1522" s="45" t="e">
        <f>VLOOKUP($A1522,EVID_OSEVU!$A$1:$M$4972,7,FALSE)</f>
        <v>#N/A</v>
      </c>
      <c r="F1522" s="45" t="e">
        <f>VLOOKUP($A1522,EVID_OSEVU!$A$1:$M$4972,8,FALSE)</f>
        <v>#N/A</v>
      </c>
      <c r="G1522" s="45" t="e">
        <f>VLOOKUP($A1522,EVID_OSEVU!$A$1:$M$4972,11,FALSE)</f>
        <v>#N/A</v>
      </c>
      <c r="H1522" s="35"/>
      <c r="I1522" s="48"/>
      <c r="J1522" s="33" t="e">
        <f>VLOOKUP($A1522,EVID_OSEVU!$A$1:$M$4972,11,FALSE)</f>
        <v>#N/A</v>
      </c>
      <c r="K1522" s="39"/>
      <c r="L1522" s="49"/>
      <c r="M1522" s="89" t="e">
        <f t="shared" si="23"/>
        <v>#N/A</v>
      </c>
      <c r="N1522" s="50"/>
      <c r="O1522" s="37" t="e">
        <f>VLOOKUP(EVID_HNOJENI!N1522,HNOJIVA_ALL!$A$2:$Z$3303,4,FALSE)</f>
        <v>#N/A</v>
      </c>
      <c r="P1522" s="51" t="e">
        <f>ROUND(VLOOKUP(EVID_HNOJENI!N1522,HNOJIVA_ALL!$A$2:$Z$3303,14,FALSE)*K1522*IF(L1522="t",10,IF(L1522="kg",0.01,IF(L1522="q",1,IF(L1522="l",0.01*VLOOKUP(EVID_HNOJENI!N1522,HNOJIVA_ALL!$A$2:$AE$3303,31,FALSE),"CHYBA")))),2)</f>
        <v>#N/A</v>
      </c>
      <c r="Q1522" s="51" t="e">
        <f>ROUND(VLOOKUP(EVID_HNOJENI!N1522,HNOJIVA_ALL!$A$2:$Z$3303,15,FALSE)*K1522*IF(L1522="t",10,IF(L1522="kg",0.01,IF(L1522="q",1,IF(L1522="l",0.01*VLOOKUP(EVID_HNOJENI!N1522,HNOJIVA_ALL!$A$2:$AE$3303,31,FALSE),"CHYBA")))),2)</f>
        <v>#N/A</v>
      </c>
      <c r="R1522" s="51" t="e">
        <f>ROUND(VLOOKUP(EVID_HNOJENI!N1522,HNOJIVA_ALL!$A$2:$Z$3303,16,FALSE)*K1522*IF(L1522="t",10,IF(L1522="kg",0.01,IF(L1522="q",1,IF(L1522="l",0.01*VLOOKUP(EVID_HNOJENI!N1522,HNOJIVA_ALL!$A$2:$AE$3303,31,FALSE),"CHYBA")))),2)</f>
        <v>#N/A</v>
      </c>
      <c r="S1522" s="51" t="e">
        <f>ROUND(VLOOKUP(EVID_HNOJENI!N1522,HNOJIVA_ALL!$A$2:$Z$3303,18,FALSE)*K1522*IF(L1522="t",10,IF(L1522="kg",0.01,IF(L1522="q",1,IF(L1522="l",0.01*VLOOKUP(EVID_HNOJENI!N1522,HNOJIVA_ALL!$A$2:$AE$3303,31,FALSE),"CHYBA")))),2)</f>
        <v>#N/A</v>
      </c>
      <c r="T1522" s="51" t="e">
        <f>ROUND(VLOOKUP(EVID_HNOJENI!N1522,HNOJIVA_ALL!$A$2:$Z$3303,17,FALSE)*K1522*IF(L1522="t",10,IF(L1522="kg",0.01,IF(L1522="q",1,IF(L1522="l",0.01*VLOOKUP(EVID_HNOJENI!N1522,HNOJIVA_ALL!$A$2:$AE$3303,31,FALSE),"CHYBA")))),2)</f>
        <v>#N/A</v>
      </c>
      <c r="U1522" s="51" t="e">
        <f>ROUND(VLOOKUP(EVID_HNOJENI!N1522,HNOJIVA_ALL!$A$2:$Z$3303,20,FALSE)*K1522*IF(L1522="t",10,IF(L1522="kg",0.01,IF(L1522="q",1,IF(L1522="l",0.01*VLOOKUP(EVID_HNOJENI!N1522,HNOJIVA_ALL!$A$2:$AE$3303,31,FALSE),"CHYBA")))),2)</f>
        <v>#N/A</v>
      </c>
    </row>
    <row r="1523" spans="1:21" x14ac:dyDescent="0.2">
      <c r="A1523" s="32"/>
      <c r="B1523" s="45" t="e">
        <f>VLOOKUP($A1523,EVID_OSEVU!$A$1:$M$4972,2,FALSE)</f>
        <v>#N/A</v>
      </c>
      <c r="C1523" s="45" t="e">
        <f>VLOOKUP($A1523,EVID_OSEVU!$A$1:$M$4972,3,FALSE)</f>
        <v>#N/A</v>
      </c>
      <c r="D1523" s="45" t="e">
        <f>VLOOKUP($A1523,EVID_OSEVU!$A$1:$M$4972,4,FALSE)</f>
        <v>#N/A</v>
      </c>
      <c r="E1523" s="45" t="e">
        <f>VLOOKUP($A1523,EVID_OSEVU!$A$1:$M$4972,7,FALSE)</f>
        <v>#N/A</v>
      </c>
      <c r="F1523" s="45" t="e">
        <f>VLOOKUP($A1523,EVID_OSEVU!$A$1:$M$4972,8,FALSE)</f>
        <v>#N/A</v>
      </c>
      <c r="G1523" s="45" t="e">
        <f>VLOOKUP($A1523,EVID_OSEVU!$A$1:$M$4972,11,FALSE)</f>
        <v>#N/A</v>
      </c>
      <c r="H1523" s="35"/>
      <c r="I1523" s="48"/>
      <c r="J1523" s="33" t="e">
        <f>VLOOKUP($A1523,EVID_OSEVU!$A$1:$M$4972,11,FALSE)</f>
        <v>#N/A</v>
      </c>
      <c r="K1523" s="39"/>
      <c r="L1523" s="49"/>
      <c r="M1523" s="89" t="e">
        <f t="shared" si="23"/>
        <v>#N/A</v>
      </c>
      <c r="N1523" s="50"/>
      <c r="O1523" s="37" t="e">
        <f>VLOOKUP(EVID_HNOJENI!N1523,HNOJIVA_ALL!$A$2:$Z$3303,4,FALSE)</f>
        <v>#N/A</v>
      </c>
      <c r="P1523" s="51" t="e">
        <f>ROUND(VLOOKUP(EVID_HNOJENI!N1523,HNOJIVA_ALL!$A$2:$Z$3303,14,FALSE)*K1523*IF(L1523="t",10,IF(L1523="kg",0.01,IF(L1523="q",1,IF(L1523="l",0.01*VLOOKUP(EVID_HNOJENI!N1523,HNOJIVA_ALL!$A$2:$AE$3303,31,FALSE),"CHYBA")))),2)</f>
        <v>#N/A</v>
      </c>
      <c r="Q1523" s="51" t="e">
        <f>ROUND(VLOOKUP(EVID_HNOJENI!N1523,HNOJIVA_ALL!$A$2:$Z$3303,15,FALSE)*K1523*IF(L1523="t",10,IF(L1523="kg",0.01,IF(L1523="q",1,IF(L1523="l",0.01*VLOOKUP(EVID_HNOJENI!N1523,HNOJIVA_ALL!$A$2:$AE$3303,31,FALSE),"CHYBA")))),2)</f>
        <v>#N/A</v>
      </c>
      <c r="R1523" s="51" t="e">
        <f>ROUND(VLOOKUP(EVID_HNOJENI!N1523,HNOJIVA_ALL!$A$2:$Z$3303,16,FALSE)*K1523*IF(L1523="t",10,IF(L1523="kg",0.01,IF(L1523="q",1,IF(L1523="l",0.01*VLOOKUP(EVID_HNOJENI!N1523,HNOJIVA_ALL!$A$2:$AE$3303,31,FALSE),"CHYBA")))),2)</f>
        <v>#N/A</v>
      </c>
      <c r="S1523" s="51" t="e">
        <f>ROUND(VLOOKUP(EVID_HNOJENI!N1523,HNOJIVA_ALL!$A$2:$Z$3303,18,FALSE)*K1523*IF(L1523="t",10,IF(L1523="kg",0.01,IF(L1523="q",1,IF(L1523="l",0.01*VLOOKUP(EVID_HNOJENI!N1523,HNOJIVA_ALL!$A$2:$AE$3303,31,FALSE),"CHYBA")))),2)</f>
        <v>#N/A</v>
      </c>
      <c r="T1523" s="51" t="e">
        <f>ROUND(VLOOKUP(EVID_HNOJENI!N1523,HNOJIVA_ALL!$A$2:$Z$3303,17,FALSE)*K1523*IF(L1523="t",10,IF(L1523="kg",0.01,IF(L1523="q",1,IF(L1523="l",0.01*VLOOKUP(EVID_HNOJENI!N1523,HNOJIVA_ALL!$A$2:$AE$3303,31,FALSE),"CHYBA")))),2)</f>
        <v>#N/A</v>
      </c>
      <c r="U1523" s="51" t="e">
        <f>ROUND(VLOOKUP(EVID_HNOJENI!N1523,HNOJIVA_ALL!$A$2:$Z$3303,20,FALSE)*K1523*IF(L1523="t",10,IF(L1523="kg",0.01,IF(L1523="q",1,IF(L1523="l",0.01*VLOOKUP(EVID_HNOJENI!N1523,HNOJIVA_ALL!$A$2:$AE$3303,31,FALSE),"CHYBA")))),2)</f>
        <v>#N/A</v>
      </c>
    </row>
    <row r="1524" spans="1:21" x14ac:dyDescent="0.2">
      <c r="A1524" s="32"/>
      <c r="B1524" s="45" t="e">
        <f>VLOOKUP($A1524,EVID_OSEVU!$A$1:$M$4972,2,FALSE)</f>
        <v>#N/A</v>
      </c>
      <c r="C1524" s="45" t="e">
        <f>VLOOKUP($A1524,EVID_OSEVU!$A$1:$M$4972,3,FALSE)</f>
        <v>#N/A</v>
      </c>
      <c r="D1524" s="45" t="e">
        <f>VLOOKUP($A1524,EVID_OSEVU!$A$1:$M$4972,4,FALSE)</f>
        <v>#N/A</v>
      </c>
      <c r="E1524" s="45" t="e">
        <f>VLOOKUP($A1524,EVID_OSEVU!$A$1:$M$4972,7,FALSE)</f>
        <v>#N/A</v>
      </c>
      <c r="F1524" s="45" t="e">
        <f>VLOOKUP($A1524,EVID_OSEVU!$A$1:$M$4972,8,FALSE)</f>
        <v>#N/A</v>
      </c>
      <c r="G1524" s="45" t="e">
        <f>VLOOKUP($A1524,EVID_OSEVU!$A$1:$M$4972,11,FALSE)</f>
        <v>#N/A</v>
      </c>
      <c r="H1524" s="35"/>
      <c r="I1524" s="48"/>
      <c r="J1524" s="33" t="e">
        <f>VLOOKUP($A1524,EVID_OSEVU!$A$1:$M$4972,11,FALSE)</f>
        <v>#N/A</v>
      </c>
      <c r="K1524" s="39"/>
      <c r="L1524" s="49"/>
      <c r="M1524" s="89" t="e">
        <f t="shared" si="23"/>
        <v>#N/A</v>
      </c>
      <c r="N1524" s="50"/>
      <c r="O1524" s="37" t="e">
        <f>VLOOKUP(EVID_HNOJENI!N1524,HNOJIVA_ALL!$A$2:$Z$3303,4,FALSE)</f>
        <v>#N/A</v>
      </c>
      <c r="P1524" s="51" t="e">
        <f>ROUND(VLOOKUP(EVID_HNOJENI!N1524,HNOJIVA_ALL!$A$2:$Z$3303,14,FALSE)*K1524*IF(L1524="t",10,IF(L1524="kg",0.01,IF(L1524="q",1,IF(L1524="l",0.01*VLOOKUP(EVID_HNOJENI!N1524,HNOJIVA_ALL!$A$2:$AE$3303,31,FALSE),"CHYBA")))),2)</f>
        <v>#N/A</v>
      </c>
      <c r="Q1524" s="51" t="e">
        <f>ROUND(VLOOKUP(EVID_HNOJENI!N1524,HNOJIVA_ALL!$A$2:$Z$3303,15,FALSE)*K1524*IF(L1524="t",10,IF(L1524="kg",0.01,IF(L1524="q",1,IF(L1524="l",0.01*VLOOKUP(EVID_HNOJENI!N1524,HNOJIVA_ALL!$A$2:$AE$3303,31,FALSE),"CHYBA")))),2)</f>
        <v>#N/A</v>
      </c>
      <c r="R1524" s="51" t="e">
        <f>ROUND(VLOOKUP(EVID_HNOJENI!N1524,HNOJIVA_ALL!$A$2:$Z$3303,16,FALSE)*K1524*IF(L1524="t",10,IF(L1524="kg",0.01,IF(L1524="q",1,IF(L1524="l",0.01*VLOOKUP(EVID_HNOJENI!N1524,HNOJIVA_ALL!$A$2:$AE$3303,31,FALSE),"CHYBA")))),2)</f>
        <v>#N/A</v>
      </c>
      <c r="S1524" s="51" t="e">
        <f>ROUND(VLOOKUP(EVID_HNOJENI!N1524,HNOJIVA_ALL!$A$2:$Z$3303,18,FALSE)*K1524*IF(L1524="t",10,IF(L1524="kg",0.01,IF(L1524="q",1,IF(L1524="l",0.01*VLOOKUP(EVID_HNOJENI!N1524,HNOJIVA_ALL!$A$2:$AE$3303,31,FALSE),"CHYBA")))),2)</f>
        <v>#N/A</v>
      </c>
      <c r="T1524" s="51" t="e">
        <f>ROUND(VLOOKUP(EVID_HNOJENI!N1524,HNOJIVA_ALL!$A$2:$Z$3303,17,FALSE)*K1524*IF(L1524="t",10,IF(L1524="kg",0.01,IF(L1524="q",1,IF(L1524="l",0.01*VLOOKUP(EVID_HNOJENI!N1524,HNOJIVA_ALL!$A$2:$AE$3303,31,FALSE),"CHYBA")))),2)</f>
        <v>#N/A</v>
      </c>
      <c r="U1524" s="51" t="e">
        <f>ROUND(VLOOKUP(EVID_HNOJENI!N1524,HNOJIVA_ALL!$A$2:$Z$3303,20,FALSE)*K1524*IF(L1524="t",10,IF(L1524="kg",0.01,IF(L1524="q",1,IF(L1524="l",0.01*VLOOKUP(EVID_HNOJENI!N1524,HNOJIVA_ALL!$A$2:$AE$3303,31,FALSE),"CHYBA")))),2)</f>
        <v>#N/A</v>
      </c>
    </row>
    <row r="1525" spans="1:21" x14ac:dyDescent="0.2">
      <c r="A1525" s="32"/>
      <c r="B1525" s="45" t="e">
        <f>VLOOKUP($A1525,EVID_OSEVU!$A$1:$M$4972,2,FALSE)</f>
        <v>#N/A</v>
      </c>
      <c r="C1525" s="45" t="e">
        <f>VLOOKUP($A1525,EVID_OSEVU!$A$1:$M$4972,3,FALSE)</f>
        <v>#N/A</v>
      </c>
      <c r="D1525" s="45" t="e">
        <f>VLOOKUP($A1525,EVID_OSEVU!$A$1:$M$4972,4,FALSE)</f>
        <v>#N/A</v>
      </c>
      <c r="E1525" s="45" t="e">
        <f>VLOOKUP($A1525,EVID_OSEVU!$A$1:$M$4972,7,FALSE)</f>
        <v>#N/A</v>
      </c>
      <c r="F1525" s="45" t="e">
        <f>VLOOKUP($A1525,EVID_OSEVU!$A$1:$M$4972,8,FALSE)</f>
        <v>#N/A</v>
      </c>
      <c r="G1525" s="45" t="e">
        <f>VLOOKUP($A1525,EVID_OSEVU!$A$1:$M$4972,11,FALSE)</f>
        <v>#N/A</v>
      </c>
      <c r="H1525" s="35"/>
      <c r="I1525" s="48"/>
      <c r="J1525" s="33" t="e">
        <f>VLOOKUP($A1525,EVID_OSEVU!$A$1:$M$4972,11,FALSE)</f>
        <v>#N/A</v>
      </c>
      <c r="K1525" s="39"/>
      <c r="L1525" s="49"/>
      <c r="M1525" s="89" t="e">
        <f t="shared" si="23"/>
        <v>#N/A</v>
      </c>
      <c r="N1525" s="50"/>
      <c r="O1525" s="37" t="e">
        <f>VLOOKUP(EVID_HNOJENI!N1525,HNOJIVA_ALL!$A$2:$Z$3303,4,FALSE)</f>
        <v>#N/A</v>
      </c>
      <c r="P1525" s="51" t="e">
        <f>ROUND(VLOOKUP(EVID_HNOJENI!N1525,HNOJIVA_ALL!$A$2:$Z$3303,14,FALSE)*K1525*IF(L1525="t",10,IF(L1525="kg",0.01,IF(L1525="q",1,IF(L1525="l",0.01*VLOOKUP(EVID_HNOJENI!N1525,HNOJIVA_ALL!$A$2:$AE$3303,31,FALSE),"CHYBA")))),2)</f>
        <v>#N/A</v>
      </c>
      <c r="Q1525" s="51" t="e">
        <f>ROUND(VLOOKUP(EVID_HNOJENI!N1525,HNOJIVA_ALL!$A$2:$Z$3303,15,FALSE)*K1525*IF(L1525="t",10,IF(L1525="kg",0.01,IF(L1525="q",1,IF(L1525="l",0.01*VLOOKUP(EVID_HNOJENI!N1525,HNOJIVA_ALL!$A$2:$AE$3303,31,FALSE),"CHYBA")))),2)</f>
        <v>#N/A</v>
      </c>
      <c r="R1525" s="51" t="e">
        <f>ROUND(VLOOKUP(EVID_HNOJENI!N1525,HNOJIVA_ALL!$A$2:$Z$3303,16,FALSE)*K1525*IF(L1525="t",10,IF(L1525="kg",0.01,IF(L1525="q",1,IF(L1525="l",0.01*VLOOKUP(EVID_HNOJENI!N1525,HNOJIVA_ALL!$A$2:$AE$3303,31,FALSE),"CHYBA")))),2)</f>
        <v>#N/A</v>
      </c>
      <c r="S1525" s="51" t="e">
        <f>ROUND(VLOOKUP(EVID_HNOJENI!N1525,HNOJIVA_ALL!$A$2:$Z$3303,18,FALSE)*K1525*IF(L1525="t",10,IF(L1525="kg",0.01,IF(L1525="q",1,IF(L1525="l",0.01*VLOOKUP(EVID_HNOJENI!N1525,HNOJIVA_ALL!$A$2:$AE$3303,31,FALSE),"CHYBA")))),2)</f>
        <v>#N/A</v>
      </c>
      <c r="T1525" s="51" t="e">
        <f>ROUND(VLOOKUP(EVID_HNOJENI!N1525,HNOJIVA_ALL!$A$2:$Z$3303,17,FALSE)*K1525*IF(L1525="t",10,IF(L1525="kg",0.01,IF(L1525="q",1,IF(L1525="l",0.01*VLOOKUP(EVID_HNOJENI!N1525,HNOJIVA_ALL!$A$2:$AE$3303,31,FALSE),"CHYBA")))),2)</f>
        <v>#N/A</v>
      </c>
      <c r="U1525" s="51" t="e">
        <f>ROUND(VLOOKUP(EVID_HNOJENI!N1525,HNOJIVA_ALL!$A$2:$Z$3303,20,FALSE)*K1525*IF(L1525="t",10,IF(L1525="kg",0.01,IF(L1525="q",1,IF(L1525="l",0.01*VLOOKUP(EVID_HNOJENI!N1525,HNOJIVA_ALL!$A$2:$AE$3303,31,FALSE),"CHYBA")))),2)</f>
        <v>#N/A</v>
      </c>
    </row>
    <row r="1526" spans="1:21" x14ac:dyDescent="0.2">
      <c r="A1526" s="32"/>
      <c r="B1526" s="45" t="e">
        <f>VLOOKUP($A1526,EVID_OSEVU!$A$1:$M$4972,2,FALSE)</f>
        <v>#N/A</v>
      </c>
      <c r="C1526" s="45" t="e">
        <f>VLOOKUP($A1526,EVID_OSEVU!$A$1:$M$4972,3,FALSE)</f>
        <v>#N/A</v>
      </c>
      <c r="D1526" s="45" t="e">
        <f>VLOOKUP($A1526,EVID_OSEVU!$A$1:$M$4972,4,FALSE)</f>
        <v>#N/A</v>
      </c>
      <c r="E1526" s="45" t="e">
        <f>VLOOKUP($A1526,EVID_OSEVU!$A$1:$M$4972,7,FALSE)</f>
        <v>#N/A</v>
      </c>
      <c r="F1526" s="45" t="e">
        <f>VLOOKUP($A1526,EVID_OSEVU!$A$1:$M$4972,8,FALSE)</f>
        <v>#N/A</v>
      </c>
      <c r="G1526" s="45" t="e">
        <f>VLOOKUP($A1526,EVID_OSEVU!$A$1:$M$4972,11,FALSE)</f>
        <v>#N/A</v>
      </c>
      <c r="H1526" s="35"/>
      <c r="I1526" s="48"/>
      <c r="J1526" s="33" t="e">
        <f>VLOOKUP($A1526,EVID_OSEVU!$A$1:$M$4972,11,FALSE)</f>
        <v>#N/A</v>
      </c>
      <c r="K1526" s="39"/>
      <c r="L1526" s="49"/>
      <c r="M1526" s="89" t="e">
        <f t="shared" si="23"/>
        <v>#N/A</v>
      </c>
      <c r="N1526" s="50"/>
      <c r="O1526" s="37" t="e">
        <f>VLOOKUP(EVID_HNOJENI!N1526,HNOJIVA_ALL!$A$2:$Z$3303,4,FALSE)</f>
        <v>#N/A</v>
      </c>
      <c r="P1526" s="51" t="e">
        <f>ROUND(VLOOKUP(EVID_HNOJENI!N1526,HNOJIVA_ALL!$A$2:$Z$3303,14,FALSE)*K1526*IF(L1526="t",10,IF(L1526="kg",0.01,IF(L1526="q",1,IF(L1526="l",0.01*VLOOKUP(EVID_HNOJENI!N1526,HNOJIVA_ALL!$A$2:$AE$3303,31,FALSE),"CHYBA")))),2)</f>
        <v>#N/A</v>
      </c>
      <c r="Q1526" s="51" t="e">
        <f>ROUND(VLOOKUP(EVID_HNOJENI!N1526,HNOJIVA_ALL!$A$2:$Z$3303,15,FALSE)*K1526*IF(L1526="t",10,IF(L1526="kg",0.01,IF(L1526="q",1,IF(L1526="l",0.01*VLOOKUP(EVID_HNOJENI!N1526,HNOJIVA_ALL!$A$2:$AE$3303,31,FALSE),"CHYBA")))),2)</f>
        <v>#N/A</v>
      </c>
      <c r="R1526" s="51" t="e">
        <f>ROUND(VLOOKUP(EVID_HNOJENI!N1526,HNOJIVA_ALL!$A$2:$Z$3303,16,FALSE)*K1526*IF(L1526="t",10,IF(L1526="kg",0.01,IF(L1526="q",1,IF(L1526="l",0.01*VLOOKUP(EVID_HNOJENI!N1526,HNOJIVA_ALL!$A$2:$AE$3303,31,FALSE),"CHYBA")))),2)</f>
        <v>#N/A</v>
      </c>
      <c r="S1526" s="51" t="e">
        <f>ROUND(VLOOKUP(EVID_HNOJENI!N1526,HNOJIVA_ALL!$A$2:$Z$3303,18,FALSE)*K1526*IF(L1526="t",10,IF(L1526="kg",0.01,IF(L1526="q",1,IF(L1526="l",0.01*VLOOKUP(EVID_HNOJENI!N1526,HNOJIVA_ALL!$A$2:$AE$3303,31,FALSE),"CHYBA")))),2)</f>
        <v>#N/A</v>
      </c>
      <c r="T1526" s="51" t="e">
        <f>ROUND(VLOOKUP(EVID_HNOJENI!N1526,HNOJIVA_ALL!$A$2:$Z$3303,17,FALSE)*K1526*IF(L1526="t",10,IF(L1526="kg",0.01,IF(L1526="q",1,IF(L1526="l",0.01*VLOOKUP(EVID_HNOJENI!N1526,HNOJIVA_ALL!$A$2:$AE$3303,31,FALSE),"CHYBA")))),2)</f>
        <v>#N/A</v>
      </c>
      <c r="U1526" s="51" t="e">
        <f>ROUND(VLOOKUP(EVID_HNOJENI!N1526,HNOJIVA_ALL!$A$2:$Z$3303,20,FALSE)*K1526*IF(L1526="t",10,IF(L1526="kg",0.01,IF(L1526="q",1,IF(L1526="l",0.01*VLOOKUP(EVID_HNOJENI!N1526,HNOJIVA_ALL!$A$2:$AE$3303,31,FALSE),"CHYBA")))),2)</f>
        <v>#N/A</v>
      </c>
    </row>
    <row r="1527" spans="1:21" x14ac:dyDescent="0.2">
      <c r="A1527" s="32"/>
      <c r="B1527" s="45" t="e">
        <f>VLOOKUP($A1527,EVID_OSEVU!$A$1:$M$4972,2,FALSE)</f>
        <v>#N/A</v>
      </c>
      <c r="C1527" s="45" t="e">
        <f>VLOOKUP($A1527,EVID_OSEVU!$A$1:$M$4972,3,FALSE)</f>
        <v>#N/A</v>
      </c>
      <c r="D1527" s="45" t="e">
        <f>VLOOKUP($A1527,EVID_OSEVU!$A$1:$M$4972,4,FALSE)</f>
        <v>#N/A</v>
      </c>
      <c r="E1527" s="45" t="e">
        <f>VLOOKUP($A1527,EVID_OSEVU!$A$1:$M$4972,7,FALSE)</f>
        <v>#N/A</v>
      </c>
      <c r="F1527" s="45" t="e">
        <f>VLOOKUP($A1527,EVID_OSEVU!$A$1:$M$4972,8,FALSE)</f>
        <v>#N/A</v>
      </c>
      <c r="G1527" s="45" t="e">
        <f>VLOOKUP($A1527,EVID_OSEVU!$A$1:$M$4972,11,FALSE)</f>
        <v>#N/A</v>
      </c>
      <c r="H1527" s="35"/>
      <c r="I1527" s="48"/>
      <c r="J1527" s="33" t="e">
        <f>VLOOKUP($A1527,EVID_OSEVU!$A$1:$M$4972,11,FALSE)</f>
        <v>#N/A</v>
      </c>
      <c r="K1527" s="39"/>
      <c r="L1527" s="49"/>
      <c r="M1527" s="89" t="e">
        <f t="shared" si="23"/>
        <v>#N/A</v>
      </c>
      <c r="N1527" s="50"/>
      <c r="O1527" s="37" t="e">
        <f>VLOOKUP(EVID_HNOJENI!N1527,HNOJIVA_ALL!$A$2:$Z$3303,4,FALSE)</f>
        <v>#N/A</v>
      </c>
      <c r="P1527" s="51" t="e">
        <f>ROUND(VLOOKUP(EVID_HNOJENI!N1527,HNOJIVA_ALL!$A$2:$Z$3303,14,FALSE)*K1527*IF(L1527="t",10,IF(L1527="kg",0.01,IF(L1527="q",1,IF(L1527="l",0.01*VLOOKUP(EVID_HNOJENI!N1527,HNOJIVA_ALL!$A$2:$AE$3303,31,FALSE),"CHYBA")))),2)</f>
        <v>#N/A</v>
      </c>
      <c r="Q1527" s="51" t="e">
        <f>ROUND(VLOOKUP(EVID_HNOJENI!N1527,HNOJIVA_ALL!$A$2:$Z$3303,15,FALSE)*K1527*IF(L1527="t",10,IF(L1527="kg",0.01,IF(L1527="q",1,IF(L1527="l",0.01*VLOOKUP(EVID_HNOJENI!N1527,HNOJIVA_ALL!$A$2:$AE$3303,31,FALSE),"CHYBA")))),2)</f>
        <v>#N/A</v>
      </c>
      <c r="R1527" s="51" t="e">
        <f>ROUND(VLOOKUP(EVID_HNOJENI!N1527,HNOJIVA_ALL!$A$2:$Z$3303,16,FALSE)*K1527*IF(L1527="t",10,IF(L1527="kg",0.01,IF(L1527="q",1,IF(L1527="l",0.01*VLOOKUP(EVID_HNOJENI!N1527,HNOJIVA_ALL!$A$2:$AE$3303,31,FALSE),"CHYBA")))),2)</f>
        <v>#N/A</v>
      </c>
      <c r="S1527" s="51" t="e">
        <f>ROUND(VLOOKUP(EVID_HNOJENI!N1527,HNOJIVA_ALL!$A$2:$Z$3303,18,FALSE)*K1527*IF(L1527="t",10,IF(L1527="kg",0.01,IF(L1527="q",1,IF(L1527="l",0.01*VLOOKUP(EVID_HNOJENI!N1527,HNOJIVA_ALL!$A$2:$AE$3303,31,FALSE),"CHYBA")))),2)</f>
        <v>#N/A</v>
      </c>
      <c r="T1527" s="51" t="e">
        <f>ROUND(VLOOKUP(EVID_HNOJENI!N1527,HNOJIVA_ALL!$A$2:$Z$3303,17,FALSE)*K1527*IF(L1527="t",10,IF(L1527="kg",0.01,IF(L1527="q",1,IF(L1527="l",0.01*VLOOKUP(EVID_HNOJENI!N1527,HNOJIVA_ALL!$A$2:$AE$3303,31,FALSE),"CHYBA")))),2)</f>
        <v>#N/A</v>
      </c>
      <c r="U1527" s="51" t="e">
        <f>ROUND(VLOOKUP(EVID_HNOJENI!N1527,HNOJIVA_ALL!$A$2:$Z$3303,20,FALSE)*K1527*IF(L1527="t",10,IF(L1527="kg",0.01,IF(L1527="q",1,IF(L1527="l",0.01*VLOOKUP(EVID_HNOJENI!N1527,HNOJIVA_ALL!$A$2:$AE$3303,31,FALSE),"CHYBA")))),2)</f>
        <v>#N/A</v>
      </c>
    </row>
    <row r="1528" spans="1:21" x14ac:dyDescent="0.2">
      <c r="A1528" s="32"/>
      <c r="B1528" s="45" t="e">
        <f>VLOOKUP($A1528,EVID_OSEVU!$A$1:$M$4972,2,FALSE)</f>
        <v>#N/A</v>
      </c>
      <c r="C1528" s="45" t="e">
        <f>VLOOKUP($A1528,EVID_OSEVU!$A$1:$M$4972,3,FALSE)</f>
        <v>#N/A</v>
      </c>
      <c r="D1528" s="45" t="e">
        <f>VLOOKUP($A1528,EVID_OSEVU!$A$1:$M$4972,4,FALSE)</f>
        <v>#N/A</v>
      </c>
      <c r="E1528" s="45" t="e">
        <f>VLOOKUP($A1528,EVID_OSEVU!$A$1:$M$4972,7,FALSE)</f>
        <v>#N/A</v>
      </c>
      <c r="F1528" s="45" t="e">
        <f>VLOOKUP($A1528,EVID_OSEVU!$A$1:$M$4972,8,FALSE)</f>
        <v>#N/A</v>
      </c>
      <c r="G1528" s="45" t="e">
        <f>VLOOKUP($A1528,EVID_OSEVU!$A$1:$M$4972,11,FALSE)</f>
        <v>#N/A</v>
      </c>
      <c r="H1528" s="35"/>
      <c r="I1528" s="48"/>
      <c r="J1528" s="33" t="e">
        <f>VLOOKUP($A1528,EVID_OSEVU!$A$1:$M$4972,11,FALSE)</f>
        <v>#N/A</v>
      </c>
      <c r="K1528" s="39"/>
      <c r="L1528" s="49"/>
      <c r="M1528" s="89" t="e">
        <f t="shared" si="23"/>
        <v>#N/A</v>
      </c>
      <c r="N1528" s="50"/>
      <c r="O1528" s="37" t="e">
        <f>VLOOKUP(EVID_HNOJENI!N1528,HNOJIVA_ALL!$A$2:$Z$3303,4,FALSE)</f>
        <v>#N/A</v>
      </c>
      <c r="P1528" s="51" t="e">
        <f>ROUND(VLOOKUP(EVID_HNOJENI!N1528,HNOJIVA_ALL!$A$2:$Z$3303,14,FALSE)*K1528*IF(L1528="t",10,IF(L1528="kg",0.01,IF(L1528="q",1,IF(L1528="l",0.01*VLOOKUP(EVID_HNOJENI!N1528,HNOJIVA_ALL!$A$2:$AE$3303,31,FALSE),"CHYBA")))),2)</f>
        <v>#N/A</v>
      </c>
      <c r="Q1528" s="51" t="e">
        <f>ROUND(VLOOKUP(EVID_HNOJENI!N1528,HNOJIVA_ALL!$A$2:$Z$3303,15,FALSE)*K1528*IF(L1528="t",10,IF(L1528="kg",0.01,IF(L1528="q",1,IF(L1528="l",0.01*VLOOKUP(EVID_HNOJENI!N1528,HNOJIVA_ALL!$A$2:$AE$3303,31,FALSE),"CHYBA")))),2)</f>
        <v>#N/A</v>
      </c>
      <c r="R1528" s="51" t="e">
        <f>ROUND(VLOOKUP(EVID_HNOJENI!N1528,HNOJIVA_ALL!$A$2:$Z$3303,16,FALSE)*K1528*IF(L1528="t",10,IF(L1528="kg",0.01,IF(L1528="q",1,IF(L1528="l",0.01*VLOOKUP(EVID_HNOJENI!N1528,HNOJIVA_ALL!$A$2:$AE$3303,31,FALSE),"CHYBA")))),2)</f>
        <v>#N/A</v>
      </c>
      <c r="S1528" s="51" t="e">
        <f>ROUND(VLOOKUP(EVID_HNOJENI!N1528,HNOJIVA_ALL!$A$2:$Z$3303,18,FALSE)*K1528*IF(L1528="t",10,IF(L1528="kg",0.01,IF(L1528="q",1,IF(L1528="l",0.01*VLOOKUP(EVID_HNOJENI!N1528,HNOJIVA_ALL!$A$2:$AE$3303,31,FALSE),"CHYBA")))),2)</f>
        <v>#N/A</v>
      </c>
      <c r="T1528" s="51" t="e">
        <f>ROUND(VLOOKUP(EVID_HNOJENI!N1528,HNOJIVA_ALL!$A$2:$Z$3303,17,FALSE)*K1528*IF(L1528="t",10,IF(L1528="kg",0.01,IF(L1528="q",1,IF(L1528="l",0.01*VLOOKUP(EVID_HNOJENI!N1528,HNOJIVA_ALL!$A$2:$AE$3303,31,FALSE),"CHYBA")))),2)</f>
        <v>#N/A</v>
      </c>
      <c r="U1528" s="51" t="e">
        <f>ROUND(VLOOKUP(EVID_HNOJENI!N1528,HNOJIVA_ALL!$A$2:$Z$3303,20,FALSE)*K1528*IF(L1528="t",10,IF(L1528="kg",0.01,IF(L1528="q",1,IF(L1528="l",0.01*VLOOKUP(EVID_HNOJENI!N1528,HNOJIVA_ALL!$A$2:$AE$3303,31,FALSE),"CHYBA")))),2)</f>
        <v>#N/A</v>
      </c>
    </row>
    <row r="1529" spans="1:21" x14ac:dyDescent="0.2">
      <c r="A1529" s="32"/>
      <c r="B1529" s="45" t="e">
        <f>VLOOKUP($A1529,EVID_OSEVU!$A$1:$M$4972,2,FALSE)</f>
        <v>#N/A</v>
      </c>
      <c r="C1529" s="45" t="e">
        <f>VLOOKUP($A1529,EVID_OSEVU!$A$1:$M$4972,3,FALSE)</f>
        <v>#N/A</v>
      </c>
      <c r="D1529" s="45" t="e">
        <f>VLOOKUP($A1529,EVID_OSEVU!$A$1:$M$4972,4,FALSE)</f>
        <v>#N/A</v>
      </c>
      <c r="E1529" s="45" t="e">
        <f>VLOOKUP($A1529,EVID_OSEVU!$A$1:$M$4972,7,FALSE)</f>
        <v>#N/A</v>
      </c>
      <c r="F1529" s="45" t="e">
        <f>VLOOKUP($A1529,EVID_OSEVU!$A$1:$M$4972,8,FALSE)</f>
        <v>#N/A</v>
      </c>
      <c r="G1529" s="45" t="e">
        <f>VLOOKUP($A1529,EVID_OSEVU!$A$1:$M$4972,11,FALSE)</f>
        <v>#N/A</v>
      </c>
      <c r="H1529" s="35"/>
      <c r="I1529" s="48"/>
      <c r="J1529" s="33" t="e">
        <f>VLOOKUP($A1529,EVID_OSEVU!$A$1:$M$4972,11,FALSE)</f>
        <v>#N/A</v>
      </c>
      <c r="K1529" s="39"/>
      <c r="L1529" s="49"/>
      <c r="M1529" s="89" t="e">
        <f t="shared" si="23"/>
        <v>#N/A</v>
      </c>
      <c r="N1529" s="50"/>
      <c r="O1529" s="37" t="e">
        <f>VLOOKUP(EVID_HNOJENI!N1529,HNOJIVA_ALL!$A$2:$Z$3303,4,FALSE)</f>
        <v>#N/A</v>
      </c>
      <c r="P1529" s="51" t="e">
        <f>ROUND(VLOOKUP(EVID_HNOJENI!N1529,HNOJIVA_ALL!$A$2:$Z$3303,14,FALSE)*K1529*IF(L1529="t",10,IF(L1529="kg",0.01,IF(L1529="q",1,IF(L1529="l",0.01*VLOOKUP(EVID_HNOJENI!N1529,HNOJIVA_ALL!$A$2:$AE$3303,31,FALSE),"CHYBA")))),2)</f>
        <v>#N/A</v>
      </c>
      <c r="Q1529" s="51" t="e">
        <f>ROUND(VLOOKUP(EVID_HNOJENI!N1529,HNOJIVA_ALL!$A$2:$Z$3303,15,FALSE)*K1529*IF(L1529="t",10,IF(L1529="kg",0.01,IF(L1529="q",1,IF(L1529="l",0.01*VLOOKUP(EVID_HNOJENI!N1529,HNOJIVA_ALL!$A$2:$AE$3303,31,FALSE),"CHYBA")))),2)</f>
        <v>#N/A</v>
      </c>
      <c r="R1529" s="51" t="e">
        <f>ROUND(VLOOKUP(EVID_HNOJENI!N1529,HNOJIVA_ALL!$A$2:$Z$3303,16,FALSE)*K1529*IF(L1529="t",10,IF(L1529="kg",0.01,IF(L1529="q",1,IF(L1529="l",0.01*VLOOKUP(EVID_HNOJENI!N1529,HNOJIVA_ALL!$A$2:$AE$3303,31,FALSE),"CHYBA")))),2)</f>
        <v>#N/A</v>
      </c>
      <c r="S1529" s="51" t="e">
        <f>ROUND(VLOOKUP(EVID_HNOJENI!N1529,HNOJIVA_ALL!$A$2:$Z$3303,18,FALSE)*K1529*IF(L1529="t",10,IF(L1529="kg",0.01,IF(L1529="q",1,IF(L1529="l",0.01*VLOOKUP(EVID_HNOJENI!N1529,HNOJIVA_ALL!$A$2:$AE$3303,31,FALSE),"CHYBA")))),2)</f>
        <v>#N/A</v>
      </c>
      <c r="T1529" s="51" t="e">
        <f>ROUND(VLOOKUP(EVID_HNOJENI!N1529,HNOJIVA_ALL!$A$2:$Z$3303,17,FALSE)*K1529*IF(L1529="t",10,IF(L1529="kg",0.01,IF(L1529="q",1,IF(L1529="l",0.01*VLOOKUP(EVID_HNOJENI!N1529,HNOJIVA_ALL!$A$2:$AE$3303,31,FALSE),"CHYBA")))),2)</f>
        <v>#N/A</v>
      </c>
      <c r="U1529" s="51" t="e">
        <f>ROUND(VLOOKUP(EVID_HNOJENI!N1529,HNOJIVA_ALL!$A$2:$Z$3303,20,FALSE)*K1529*IF(L1529="t",10,IF(L1529="kg",0.01,IF(L1529="q",1,IF(L1529="l",0.01*VLOOKUP(EVID_HNOJENI!N1529,HNOJIVA_ALL!$A$2:$AE$3303,31,FALSE),"CHYBA")))),2)</f>
        <v>#N/A</v>
      </c>
    </row>
    <row r="1530" spans="1:21" x14ac:dyDescent="0.2">
      <c r="A1530" s="32"/>
      <c r="B1530" s="45" t="e">
        <f>VLOOKUP($A1530,EVID_OSEVU!$A$1:$M$4972,2,FALSE)</f>
        <v>#N/A</v>
      </c>
      <c r="C1530" s="45" t="e">
        <f>VLOOKUP($A1530,EVID_OSEVU!$A$1:$M$4972,3,FALSE)</f>
        <v>#N/A</v>
      </c>
      <c r="D1530" s="45" t="e">
        <f>VLOOKUP($A1530,EVID_OSEVU!$A$1:$M$4972,4,FALSE)</f>
        <v>#N/A</v>
      </c>
      <c r="E1530" s="45" t="e">
        <f>VLOOKUP($A1530,EVID_OSEVU!$A$1:$M$4972,7,FALSE)</f>
        <v>#N/A</v>
      </c>
      <c r="F1530" s="45" t="e">
        <f>VLOOKUP($A1530,EVID_OSEVU!$A$1:$M$4972,8,FALSE)</f>
        <v>#N/A</v>
      </c>
      <c r="G1530" s="45" t="e">
        <f>VLOOKUP($A1530,EVID_OSEVU!$A$1:$M$4972,11,FALSE)</f>
        <v>#N/A</v>
      </c>
      <c r="H1530" s="35"/>
      <c r="I1530" s="48"/>
      <c r="J1530" s="33" t="e">
        <f>VLOOKUP($A1530,EVID_OSEVU!$A$1:$M$4972,11,FALSE)</f>
        <v>#N/A</v>
      </c>
      <c r="K1530" s="39"/>
      <c r="L1530" s="49"/>
      <c r="M1530" s="89" t="e">
        <f t="shared" si="23"/>
        <v>#N/A</v>
      </c>
      <c r="N1530" s="50"/>
      <c r="O1530" s="37" t="e">
        <f>VLOOKUP(EVID_HNOJENI!N1530,HNOJIVA_ALL!$A$2:$Z$3303,4,FALSE)</f>
        <v>#N/A</v>
      </c>
      <c r="P1530" s="51" t="e">
        <f>ROUND(VLOOKUP(EVID_HNOJENI!N1530,HNOJIVA_ALL!$A$2:$Z$3303,14,FALSE)*K1530*IF(L1530="t",10,IF(L1530="kg",0.01,IF(L1530="q",1,IF(L1530="l",0.01*VLOOKUP(EVID_HNOJENI!N1530,HNOJIVA_ALL!$A$2:$AE$3303,31,FALSE),"CHYBA")))),2)</f>
        <v>#N/A</v>
      </c>
      <c r="Q1530" s="51" t="e">
        <f>ROUND(VLOOKUP(EVID_HNOJENI!N1530,HNOJIVA_ALL!$A$2:$Z$3303,15,FALSE)*K1530*IF(L1530="t",10,IF(L1530="kg",0.01,IF(L1530="q",1,IF(L1530="l",0.01*VLOOKUP(EVID_HNOJENI!N1530,HNOJIVA_ALL!$A$2:$AE$3303,31,FALSE),"CHYBA")))),2)</f>
        <v>#N/A</v>
      </c>
      <c r="R1530" s="51" t="e">
        <f>ROUND(VLOOKUP(EVID_HNOJENI!N1530,HNOJIVA_ALL!$A$2:$Z$3303,16,FALSE)*K1530*IF(L1530="t",10,IF(L1530="kg",0.01,IF(L1530="q",1,IF(L1530="l",0.01*VLOOKUP(EVID_HNOJENI!N1530,HNOJIVA_ALL!$A$2:$AE$3303,31,FALSE),"CHYBA")))),2)</f>
        <v>#N/A</v>
      </c>
      <c r="S1530" s="51" t="e">
        <f>ROUND(VLOOKUP(EVID_HNOJENI!N1530,HNOJIVA_ALL!$A$2:$Z$3303,18,FALSE)*K1530*IF(L1530="t",10,IF(L1530="kg",0.01,IF(L1530="q",1,IF(L1530="l",0.01*VLOOKUP(EVID_HNOJENI!N1530,HNOJIVA_ALL!$A$2:$AE$3303,31,FALSE),"CHYBA")))),2)</f>
        <v>#N/A</v>
      </c>
      <c r="T1530" s="51" t="e">
        <f>ROUND(VLOOKUP(EVID_HNOJENI!N1530,HNOJIVA_ALL!$A$2:$Z$3303,17,FALSE)*K1530*IF(L1530="t",10,IF(L1530="kg",0.01,IF(L1530="q",1,IF(L1530="l",0.01*VLOOKUP(EVID_HNOJENI!N1530,HNOJIVA_ALL!$A$2:$AE$3303,31,FALSE),"CHYBA")))),2)</f>
        <v>#N/A</v>
      </c>
      <c r="U1530" s="51" t="e">
        <f>ROUND(VLOOKUP(EVID_HNOJENI!N1530,HNOJIVA_ALL!$A$2:$Z$3303,20,FALSE)*K1530*IF(L1530="t",10,IF(L1530="kg",0.01,IF(L1530="q",1,IF(L1530="l",0.01*VLOOKUP(EVID_HNOJENI!N1530,HNOJIVA_ALL!$A$2:$AE$3303,31,FALSE),"CHYBA")))),2)</f>
        <v>#N/A</v>
      </c>
    </row>
    <row r="1531" spans="1:21" x14ac:dyDescent="0.2">
      <c r="A1531" s="32"/>
      <c r="B1531" s="45" t="e">
        <f>VLOOKUP($A1531,EVID_OSEVU!$A$1:$M$4972,2,FALSE)</f>
        <v>#N/A</v>
      </c>
      <c r="C1531" s="45" t="e">
        <f>VLOOKUP($A1531,EVID_OSEVU!$A$1:$M$4972,3,FALSE)</f>
        <v>#N/A</v>
      </c>
      <c r="D1531" s="45" t="e">
        <f>VLOOKUP($A1531,EVID_OSEVU!$A$1:$M$4972,4,FALSE)</f>
        <v>#N/A</v>
      </c>
      <c r="E1531" s="45" t="e">
        <f>VLOOKUP($A1531,EVID_OSEVU!$A$1:$M$4972,7,FALSE)</f>
        <v>#N/A</v>
      </c>
      <c r="F1531" s="45" t="e">
        <f>VLOOKUP($A1531,EVID_OSEVU!$A$1:$M$4972,8,FALSE)</f>
        <v>#N/A</v>
      </c>
      <c r="G1531" s="45" t="e">
        <f>VLOOKUP($A1531,EVID_OSEVU!$A$1:$M$4972,11,FALSE)</f>
        <v>#N/A</v>
      </c>
      <c r="H1531" s="35"/>
      <c r="I1531" s="48"/>
      <c r="J1531" s="33" t="e">
        <f>VLOOKUP($A1531,EVID_OSEVU!$A$1:$M$4972,11,FALSE)</f>
        <v>#N/A</v>
      </c>
      <c r="K1531" s="39"/>
      <c r="L1531" s="49"/>
      <c r="M1531" s="89" t="e">
        <f t="shared" si="23"/>
        <v>#N/A</v>
      </c>
      <c r="N1531" s="50"/>
      <c r="O1531" s="37" t="e">
        <f>VLOOKUP(EVID_HNOJENI!N1531,HNOJIVA_ALL!$A$2:$Z$3303,4,FALSE)</f>
        <v>#N/A</v>
      </c>
      <c r="P1531" s="51" t="e">
        <f>ROUND(VLOOKUP(EVID_HNOJENI!N1531,HNOJIVA_ALL!$A$2:$Z$3303,14,FALSE)*K1531*IF(L1531="t",10,IF(L1531="kg",0.01,IF(L1531="q",1,IF(L1531="l",0.01*VLOOKUP(EVID_HNOJENI!N1531,HNOJIVA_ALL!$A$2:$AE$3303,31,FALSE),"CHYBA")))),2)</f>
        <v>#N/A</v>
      </c>
      <c r="Q1531" s="51" t="e">
        <f>ROUND(VLOOKUP(EVID_HNOJENI!N1531,HNOJIVA_ALL!$A$2:$Z$3303,15,FALSE)*K1531*IF(L1531="t",10,IF(L1531="kg",0.01,IF(L1531="q",1,IF(L1531="l",0.01*VLOOKUP(EVID_HNOJENI!N1531,HNOJIVA_ALL!$A$2:$AE$3303,31,FALSE),"CHYBA")))),2)</f>
        <v>#N/A</v>
      </c>
      <c r="R1531" s="51" t="e">
        <f>ROUND(VLOOKUP(EVID_HNOJENI!N1531,HNOJIVA_ALL!$A$2:$Z$3303,16,FALSE)*K1531*IF(L1531="t",10,IF(L1531="kg",0.01,IF(L1531="q",1,IF(L1531="l",0.01*VLOOKUP(EVID_HNOJENI!N1531,HNOJIVA_ALL!$A$2:$AE$3303,31,FALSE),"CHYBA")))),2)</f>
        <v>#N/A</v>
      </c>
      <c r="S1531" s="51" t="e">
        <f>ROUND(VLOOKUP(EVID_HNOJENI!N1531,HNOJIVA_ALL!$A$2:$Z$3303,18,FALSE)*K1531*IF(L1531="t",10,IF(L1531="kg",0.01,IF(L1531="q",1,IF(L1531="l",0.01*VLOOKUP(EVID_HNOJENI!N1531,HNOJIVA_ALL!$A$2:$AE$3303,31,FALSE),"CHYBA")))),2)</f>
        <v>#N/A</v>
      </c>
      <c r="T1531" s="51" t="e">
        <f>ROUND(VLOOKUP(EVID_HNOJENI!N1531,HNOJIVA_ALL!$A$2:$Z$3303,17,FALSE)*K1531*IF(L1531="t",10,IF(L1531="kg",0.01,IF(L1531="q",1,IF(L1531="l",0.01*VLOOKUP(EVID_HNOJENI!N1531,HNOJIVA_ALL!$A$2:$AE$3303,31,FALSE),"CHYBA")))),2)</f>
        <v>#N/A</v>
      </c>
      <c r="U1531" s="51" t="e">
        <f>ROUND(VLOOKUP(EVID_HNOJENI!N1531,HNOJIVA_ALL!$A$2:$Z$3303,20,FALSE)*K1531*IF(L1531="t",10,IF(L1531="kg",0.01,IF(L1531="q",1,IF(L1531="l",0.01*VLOOKUP(EVID_HNOJENI!N1531,HNOJIVA_ALL!$A$2:$AE$3303,31,FALSE),"CHYBA")))),2)</f>
        <v>#N/A</v>
      </c>
    </row>
    <row r="1532" spans="1:21" x14ac:dyDescent="0.2">
      <c r="A1532" s="32"/>
      <c r="B1532" s="45" t="e">
        <f>VLOOKUP($A1532,EVID_OSEVU!$A$1:$M$4972,2,FALSE)</f>
        <v>#N/A</v>
      </c>
      <c r="C1532" s="45" t="e">
        <f>VLOOKUP($A1532,EVID_OSEVU!$A$1:$M$4972,3,FALSE)</f>
        <v>#N/A</v>
      </c>
      <c r="D1532" s="45" t="e">
        <f>VLOOKUP($A1532,EVID_OSEVU!$A$1:$M$4972,4,FALSE)</f>
        <v>#N/A</v>
      </c>
      <c r="E1532" s="45" t="e">
        <f>VLOOKUP($A1532,EVID_OSEVU!$A$1:$M$4972,7,FALSE)</f>
        <v>#N/A</v>
      </c>
      <c r="F1532" s="45" t="e">
        <f>VLOOKUP($A1532,EVID_OSEVU!$A$1:$M$4972,8,FALSE)</f>
        <v>#N/A</v>
      </c>
      <c r="G1532" s="45" t="e">
        <f>VLOOKUP($A1532,EVID_OSEVU!$A$1:$M$4972,11,FALSE)</f>
        <v>#N/A</v>
      </c>
      <c r="H1532" s="35"/>
      <c r="I1532" s="48"/>
      <c r="J1532" s="33" t="e">
        <f>VLOOKUP($A1532,EVID_OSEVU!$A$1:$M$4972,11,FALSE)</f>
        <v>#N/A</v>
      </c>
      <c r="K1532" s="39"/>
      <c r="L1532" s="49"/>
      <c r="M1532" s="89" t="e">
        <f t="shared" si="23"/>
        <v>#N/A</v>
      </c>
      <c r="N1532" s="50"/>
      <c r="O1532" s="37" t="e">
        <f>VLOOKUP(EVID_HNOJENI!N1532,HNOJIVA_ALL!$A$2:$Z$3303,4,FALSE)</f>
        <v>#N/A</v>
      </c>
      <c r="P1532" s="51" t="e">
        <f>ROUND(VLOOKUP(EVID_HNOJENI!N1532,HNOJIVA_ALL!$A$2:$Z$3303,14,FALSE)*K1532*IF(L1532="t",10,IF(L1532="kg",0.01,IF(L1532="q",1,IF(L1532="l",0.01*VLOOKUP(EVID_HNOJENI!N1532,HNOJIVA_ALL!$A$2:$AE$3303,31,FALSE),"CHYBA")))),2)</f>
        <v>#N/A</v>
      </c>
      <c r="Q1532" s="51" t="e">
        <f>ROUND(VLOOKUP(EVID_HNOJENI!N1532,HNOJIVA_ALL!$A$2:$Z$3303,15,FALSE)*K1532*IF(L1532="t",10,IF(L1532="kg",0.01,IF(L1532="q",1,IF(L1532="l",0.01*VLOOKUP(EVID_HNOJENI!N1532,HNOJIVA_ALL!$A$2:$AE$3303,31,FALSE),"CHYBA")))),2)</f>
        <v>#N/A</v>
      </c>
      <c r="R1532" s="51" t="e">
        <f>ROUND(VLOOKUP(EVID_HNOJENI!N1532,HNOJIVA_ALL!$A$2:$Z$3303,16,FALSE)*K1532*IF(L1532="t",10,IF(L1532="kg",0.01,IF(L1532="q",1,IF(L1532="l",0.01*VLOOKUP(EVID_HNOJENI!N1532,HNOJIVA_ALL!$A$2:$AE$3303,31,FALSE),"CHYBA")))),2)</f>
        <v>#N/A</v>
      </c>
      <c r="S1532" s="51" t="e">
        <f>ROUND(VLOOKUP(EVID_HNOJENI!N1532,HNOJIVA_ALL!$A$2:$Z$3303,18,FALSE)*K1532*IF(L1532="t",10,IF(L1532="kg",0.01,IF(L1532="q",1,IF(L1532="l",0.01*VLOOKUP(EVID_HNOJENI!N1532,HNOJIVA_ALL!$A$2:$AE$3303,31,FALSE),"CHYBA")))),2)</f>
        <v>#N/A</v>
      </c>
      <c r="T1532" s="51" t="e">
        <f>ROUND(VLOOKUP(EVID_HNOJENI!N1532,HNOJIVA_ALL!$A$2:$Z$3303,17,FALSE)*K1532*IF(L1532="t",10,IF(L1532="kg",0.01,IF(L1532="q",1,IF(L1532="l",0.01*VLOOKUP(EVID_HNOJENI!N1532,HNOJIVA_ALL!$A$2:$AE$3303,31,FALSE),"CHYBA")))),2)</f>
        <v>#N/A</v>
      </c>
      <c r="U1532" s="51" t="e">
        <f>ROUND(VLOOKUP(EVID_HNOJENI!N1532,HNOJIVA_ALL!$A$2:$Z$3303,20,FALSE)*K1532*IF(L1532="t",10,IF(L1532="kg",0.01,IF(L1532="q",1,IF(L1532="l",0.01*VLOOKUP(EVID_HNOJENI!N1532,HNOJIVA_ALL!$A$2:$AE$3303,31,FALSE),"CHYBA")))),2)</f>
        <v>#N/A</v>
      </c>
    </row>
    <row r="1533" spans="1:21" x14ac:dyDescent="0.2">
      <c r="A1533" s="32"/>
      <c r="B1533" s="45" t="e">
        <f>VLOOKUP($A1533,EVID_OSEVU!$A$1:$M$4972,2,FALSE)</f>
        <v>#N/A</v>
      </c>
      <c r="C1533" s="45" t="e">
        <f>VLOOKUP($A1533,EVID_OSEVU!$A$1:$M$4972,3,FALSE)</f>
        <v>#N/A</v>
      </c>
      <c r="D1533" s="45" t="e">
        <f>VLOOKUP($A1533,EVID_OSEVU!$A$1:$M$4972,4,FALSE)</f>
        <v>#N/A</v>
      </c>
      <c r="E1533" s="45" t="e">
        <f>VLOOKUP($A1533,EVID_OSEVU!$A$1:$M$4972,7,FALSE)</f>
        <v>#N/A</v>
      </c>
      <c r="F1533" s="45" t="e">
        <f>VLOOKUP($A1533,EVID_OSEVU!$A$1:$M$4972,8,FALSE)</f>
        <v>#N/A</v>
      </c>
      <c r="G1533" s="45" t="e">
        <f>VLOOKUP($A1533,EVID_OSEVU!$A$1:$M$4972,11,FALSE)</f>
        <v>#N/A</v>
      </c>
      <c r="H1533" s="35"/>
      <c r="I1533" s="48"/>
      <c r="J1533" s="33" t="e">
        <f>VLOOKUP($A1533,EVID_OSEVU!$A$1:$M$4972,11,FALSE)</f>
        <v>#N/A</v>
      </c>
      <c r="K1533" s="39"/>
      <c r="L1533" s="49"/>
      <c r="M1533" s="89" t="e">
        <f t="shared" si="23"/>
        <v>#N/A</v>
      </c>
      <c r="N1533" s="50"/>
      <c r="O1533" s="37" t="e">
        <f>VLOOKUP(EVID_HNOJENI!N1533,HNOJIVA_ALL!$A$2:$Z$3303,4,FALSE)</f>
        <v>#N/A</v>
      </c>
      <c r="P1533" s="51" t="e">
        <f>ROUND(VLOOKUP(EVID_HNOJENI!N1533,HNOJIVA_ALL!$A$2:$Z$3303,14,FALSE)*K1533*IF(L1533="t",10,IF(L1533="kg",0.01,IF(L1533="q",1,IF(L1533="l",0.01*VLOOKUP(EVID_HNOJENI!N1533,HNOJIVA_ALL!$A$2:$AE$3303,31,FALSE),"CHYBA")))),2)</f>
        <v>#N/A</v>
      </c>
      <c r="Q1533" s="51" t="e">
        <f>ROUND(VLOOKUP(EVID_HNOJENI!N1533,HNOJIVA_ALL!$A$2:$Z$3303,15,FALSE)*K1533*IF(L1533="t",10,IF(L1533="kg",0.01,IF(L1533="q",1,IF(L1533="l",0.01*VLOOKUP(EVID_HNOJENI!N1533,HNOJIVA_ALL!$A$2:$AE$3303,31,FALSE),"CHYBA")))),2)</f>
        <v>#N/A</v>
      </c>
      <c r="R1533" s="51" t="e">
        <f>ROUND(VLOOKUP(EVID_HNOJENI!N1533,HNOJIVA_ALL!$A$2:$Z$3303,16,FALSE)*K1533*IF(L1533="t",10,IF(L1533="kg",0.01,IF(L1533="q",1,IF(L1533="l",0.01*VLOOKUP(EVID_HNOJENI!N1533,HNOJIVA_ALL!$A$2:$AE$3303,31,FALSE),"CHYBA")))),2)</f>
        <v>#N/A</v>
      </c>
      <c r="S1533" s="51" t="e">
        <f>ROUND(VLOOKUP(EVID_HNOJENI!N1533,HNOJIVA_ALL!$A$2:$Z$3303,18,FALSE)*K1533*IF(L1533="t",10,IF(L1533="kg",0.01,IF(L1533="q",1,IF(L1533="l",0.01*VLOOKUP(EVID_HNOJENI!N1533,HNOJIVA_ALL!$A$2:$AE$3303,31,FALSE),"CHYBA")))),2)</f>
        <v>#N/A</v>
      </c>
      <c r="T1533" s="51" t="e">
        <f>ROUND(VLOOKUP(EVID_HNOJENI!N1533,HNOJIVA_ALL!$A$2:$Z$3303,17,FALSE)*K1533*IF(L1533="t",10,IF(L1533="kg",0.01,IF(L1533="q",1,IF(L1533="l",0.01*VLOOKUP(EVID_HNOJENI!N1533,HNOJIVA_ALL!$A$2:$AE$3303,31,FALSE),"CHYBA")))),2)</f>
        <v>#N/A</v>
      </c>
      <c r="U1533" s="51" t="e">
        <f>ROUND(VLOOKUP(EVID_HNOJENI!N1533,HNOJIVA_ALL!$A$2:$Z$3303,20,FALSE)*K1533*IF(L1533="t",10,IF(L1533="kg",0.01,IF(L1533="q",1,IF(L1533="l",0.01*VLOOKUP(EVID_HNOJENI!N1533,HNOJIVA_ALL!$A$2:$AE$3303,31,FALSE),"CHYBA")))),2)</f>
        <v>#N/A</v>
      </c>
    </row>
    <row r="1534" spans="1:21" x14ac:dyDescent="0.2">
      <c r="A1534" s="32"/>
      <c r="B1534" s="45" t="e">
        <f>VLOOKUP($A1534,EVID_OSEVU!$A$1:$M$4972,2,FALSE)</f>
        <v>#N/A</v>
      </c>
      <c r="C1534" s="45" t="e">
        <f>VLOOKUP($A1534,EVID_OSEVU!$A$1:$M$4972,3,FALSE)</f>
        <v>#N/A</v>
      </c>
      <c r="D1534" s="45" t="e">
        <f>VLOOKUP($A1534,EVID_OSEVU!$A$1:$M$4972,4,FALSE)</f>
        <v>#N/A</v>
      </c>
      <c r="E1534" s="45" t="e">
        <f>VLOOKUP($A1534,EVID_OSEVU!$A$1:$M$4972,7,FALSE)</f>
        <v>#N/A</v>
      </c>
      <c r="F1534" s="45" t="e">
        <f>VLOOKUP($A1534,EVID_OSEVU!$A$1:$M$4972,8,FALSE)</f>
        <v>#N/A</v>
      </c>
      <c r="G1534" s="45" t="e">
        <f>VLOOKUP($A1534,EVID_OSEVU!$A$1:$M$4972,11,FALSE)</f>
        <v>#N/A</v>
      </c>
      <c r="H1534" s="35"/>
      <c r="I1534" s="48"/>
      <c r="J1534" s="33" t="e">
        <f>VLOOKUP($A1534,EVID_OSEVU!$A$1:$M$4972,11,FALSE)</f>
        <v>#N/A</v>
      </c>
      <c r="K1534" s="39"/>
      <c r="L1534" s="49"/>
      <c r="M1534" s="89" t="e">
        <f t="shared" si="23"/>
        <v>#N/A</v>
      </c>
      <c r="N1534" s="50"/>
      <c r="O1534" s="37" t="e">
        <f>VLOOKUP(EVID_HNOJENI!N1534,HNOJIVA_ALL!$A$2:$Z$3303,4,FALSE)</f>
        <v>#N/A</v>
      </c>
      <c r="P1534" s="51" t="e">
        <f>ROUND(VLOOKUP(EVID_HNOJENI!N1534,HNOJIVA_ALL!$A$2:$Z$3303,14,FALSE)*K1534*IF(L1534="t",10,IF(L1534="kg",0.01,IF(L1534="q",1,IF(L1534="l",0.01*VLOOKUP(EVID_HNOJENI!N1534,HNOJIVA_ALL!$A$2:$AE$3303,31,FALSE),"CHYBA")))),2)</f>
        <v>#N/A</v>
      </c>
      <c r="Q1534" s="51" t="e">
        <f>ROUND(VLOOKUP(EVID_HNOJENI!N1534,HNOJIVA_ALL!$A$2:$Z$3303,15,FALSE)*K1534*IF(L1534="t",10,IF(L1534="kg",0.01,IF(L1534="q",1,IF(L1534="l",0.01*VLOOKUP(EVID_HNOJENI!N1534,HNOJIVA_ALL!$A$2:$AE$3303,31,FALSE),"CHYBA")))),2)</f>
        <v>#N/A</v>
      </c>
      <c r="R1534" s="51" t="e">
        <f>ROUND(VLOOKUP(EVID_HNOJENI!N1534,HNOJIVA_ALL!$A$2:$Z$3303,16,FALSE)*K1534*IF(L1534="t",10,IF(L1534="kg",0.01,IF(L1534="q",1,IF(L1534="l",0.01*VLOOKUP(EVID_HNOJENI!N1534,HNOJIVA_ALL!$A$2:$AE$3303,31,FALSE),"CHYBA")))),2)</f>
        <v>#N/A</v>
      </c>
      <c r="S1534" s="51" t="e">
        <f>ROUND(VLOOKUP(EVID_HNOJENI!N1534,HNOJIVA_ALL!$A$2:$Z$3303,18,FALSE)*K1534*IF(L1534="t",10,IF(L1534="kg",0.01,IF(L1534="q",1,IF(L1534="l",0.01*VLOOKUP(EVID_HNOJENI!N1534,HNOJIVA_ALL!$A$2:$AE$3303,31,FALSE),"CHYBA")))),2)</f>
        <v>#N/A</v>
      </c>
      <c r="T1534" s="51" t="e">
        <f>ROUND(VLOOKUP(EVID_HNOJENI!N1534,HNOJIVA_ALL!$A$2:$Z$3303,17,FALSE)*K1534*IF(L1534="t",10,IF(L1534="kg",0.01,IF(L1534="q",1,IF(L1534="l",0.01*VLOOKUP(EVID_HNOJENI!N1534,HNOJIVA_ALL!$A$2:$AE$3303,31,FALSE),"CHYBA")))),2)</f>
        <v>#N/A</v>
      </c>
      <c r="U1534" s="51" t="e">
        <f>ROUND(VLOOKUP(EVID_HNOJENI!N1534,HNOJIVA_ALL!$A$2:$Z$3303,20,FALSE)*K1534*IF(L1534="t",10,IF(L1534="kg",0.01,IF(L1534="q",1,IF(L1534="l",0.01*VLOOKUP(EVID_HNOJENI!N1534,HNOJIVA_ALL!$A$2:$AE$3303,31,FALSE),"CHYBA")))),2)</f>
        <v>#N/A</v>
      </c>
    </row>
    <row r="1535" spans="1:21" x14ac:dyDescent="0.2">
      <c r="A1535" s="32"/>
      <c r="B1535" s="45" t="e">
        <f>VLOOKUP($A1535,EVID_OSEVU!$A$1:$M$4972,2,FALSE)</f>
        <v>#N/A</v>
      </c>
      <c r="C1535" s="45" t="e">
        <f>VLOOKUP($A1535,EVID_OSEVU!$A$1:$M$4972,3,FALSE)</f>
        <v>#N/A</v>
      </c>
      <c r="D1535" s="45" t="e">
        <f>VLOOKUP($A1535,EVID_OSEVU!$A$1:$M$4972,4,FALSE)</f>
        <v>#N/A</v>
      </c>
      <c r="E1535" s="45" t="e">
        <f>VLOOKUP($A1535,EVID_OSEVU!$A$1:$M$4972,7,FALSE)</f>
        <v>#N/A</v>
      </c>
      <c r="F1535" s="45" t="e">
        <f>VLOOKUP($A1535,EVID_OSEVU!$A$1:$M$4972,8,FALSE)</f>
        <v>#N/A</v>
      </c>
      <c r="G1535" s="45" t="e">
        <f>VLOOKUP($A1535,EVID_OSEVU!$A$1:$M$4972,11,FALSE)</f>
        <v>#N/A</v>
      </c>
      <c r="H1535" s="35"/>
      <c r="I1535" s="48"/>
      <c r="J1535" s="33" t="e">
        <f>VLOOKUP($A1535,EVID_OSEVU!$A$1:$M$4972,11,FALSE)</f>
        <v>#N/A</v>
      </c>
      <c r="K1535" s="39"/>
      <c r="L1535" s="49"/>
      <c r="M1535" s="89" t="e">
        <f t="shared" si="23"/>
        <v>#N/A</v>
      </c>
      <c r="N1535" s="50"/>
      <c r="O1535" s="37" t="e">
        <f>VLOOKUP(EVID_HNOJENI!N1535,HNOJIVA_ALL!$A$2:$Z$3303,4,FALSE)</f>
        <v>#N/A</v>
      </c>
      <c r="P1535" s="51" t="e">
        <f>ROUND(VLOOKUP(EVID_HNOJENI!N1535,HNOJIVA_ALL!$A$2:$Z$3303,14,FALSE)*K1535*IF(L1535="t",10,IF(L1535="kg",0.01,IF(L1535="q",1,IF(L1535="l",0.01*VLOOKUP(EVID_HNOJENI!N1535,HNOJIVA_ALL!$A$2:$AE$3303,31,FALSE),"CHYBA")))),2)</f>
        <v>#N/A</v>
      </c>
      <c r="Q1535" s="51" t="e">
        <f>ROUND(VLOOKUP(EVID_HNOJENI!N1535,HNOJIVA_ALL!$A$2:$Z$3303,15,FALSE)*K1535*IF(L1535="t",10,IF(L1535="kg",0.01,IF(L1535="q",1,IF(L1535="l",0.01*VLOOKUP(EVID_HNOJENI!N1535,HNOJIVA_ALL!$A$2:$AE$3303,31,FALSE),"CHYBA")))),2)</f>
        <v>#N/A</v>
      </c>
      <c r="R1535" s="51" t="e">
        <f>ROUND(VLOOKUP(EVID_HNOJENI!N1535,HNOJIVA_ALL!$A$2:$Z$3303,16,FALSE)*K1535*IF(L1535="t",10,IF(L1535="kg",0.01,IF(L1535="q",1,IF(L1535="l",0.01*VLOOKUP(EVID_HNOJENI!N1535,HNOJIVA_ALL!$A$2:$AE$3303,31,FALSE),"CHYBA")))),2)</f>
        <v>#N/A</v>
      </c>
      <c r="S1535" s="51" t="e">
        <f>ROUND(VLOOKUP(EVID_HNOJENI!N1535,HNOJIVA_ALL!$A$2:$Z$3303,18,FALSE)*K1535*IF(L1535="t",10,IF(L1535="kg",0.01,IF(L1535="q",1,IF(L1535="l",0.01*VLOOKUP(EVID_HNOJENI!N1535,HNOJIVA_ALL!$A$2:$AE$3303,31,FALSE),"CHYBA")))),2)</f>
        <v>#N/A</v>
      </c>
      <c r="T1535" s="51" t="e">
        <f>ROUND(VLOOKUP(EVID_HNOJENI!N1535,HNOJIVA_ALL!$A$2:$Z$3303,17,FALSE)*K1535*IF(L1535="t",10,IF(L1535="kg",0.01,IF(L1535="q",1,IF(L1535="l",0.01*VLOOKUP(EVID_HNOJENI!N1535,HNOJIVA_ALL!$A$2:$AE$3303,31,FALSE),"CHYBA")))),2)</f>
        <v>#N/A</v>
      </c>
      <c r="U1535" s="51" t="e">
        <f>ROUND(VLOOKUP(EVID_HNOJENI!N1535,HNOJIVA_ALL!$A$2:$Z$3303,20,FALSE)*K1535*IF(L1535="t",10,IF(L1535="kg",0.01,IF(L1535="q",1,IF(L1535="l",0.01*VLOOKUP(EVID_HNOJENI!N1535,HNOJIVA_ALL!$A$2:$AE$3303,31,FALSE),"CHYBA")))),2)</f>
        <v>#N/A</v>
      </c>
    </row>
    <row r="1536" spans="1:21" x14ac:dyDescent="0.2">
      <c r="A1536" s="32"/>
      <c r="B1536" s="45" t="e">
        <f>VLOOKUP($A1536,EVID_OSEVU!$A$1:$M$4972,2,FALSE)</f>
        <v>#N/A</v>
      </c>
      <c r="C1536" s="45" t="e">
        <f>VLOOKUP($A1536,EVID_OSEVU!$A$1:$M$4972,3,FALSE)</f>
        <v>#N/A</v>
      </c>
      <c r="D1536" s="45" t="e">
        <f>VLOOKUP($A1536,EVID_OSEVU!$A$1:$M$4972,4,FALSE)</f>
        <v>#N/A</v>
      </c>
      <c r="E1536" s="45" t="e">
        <f>VLOOKUP($A1536,EVID_OSEVU!$A$1:$M$4972,7,FALSE)</f>
        <v>#N/A</v>
      </c>
      <c r="F1536" s="45" t="e">
        <f>VLOOKUP($A1536,EVID_OSEVU!$A$1:$M$4972,8,FALSE)</f>
        <v>#N/A</v>
      </c>
      <c r="G1536" s="45" t="e">
        <f>VLOOKUP($A1536,EVID_OSEVU!$A$1:$M$4972,11,FALSE)</f>
        <v>#N/A</v>
      </c>
      <c r="H1536" s="35"/>
      <c r="I1536" s="48"/>
      <c r="J1536" s="33" t="e">
        <f>VLOOKUP($A1536,EVID_OSEVU!$A$1:$M$4972,11,FALSE)</f>
        <v>#N/A</v>
      </c>
      <c r="K1536" s="39"/>
      <c r="L1536" s="49"/>
      <c r="M1536" s="89" t="e">
        <f t="shared" si="23"/>
        <v>#N/A</v>
      </c>
      <c r="N1536" s="50"/>
      <c r="O1536" s="37" t="e">
        <f>VLOOKUP(EVID_HNOJENI!N1536,HNOJIVA_ALL!$A$2:$Z$3303,4,FALSE)</f>
        <v>#N/A</v>
      </c>
      <c r="P1536" s="51" t="e">
        <f>ROUND(VLOOKUP(EVID_HNOJENI!N1536,HNOJIVA_ALL!$A$2:$Z$3303,14,FALSE)*K1536*IF(L1536="t",10,IF(L1536="kg",0.01,IF(L1536="q",1,IF(L1536="l",0.01*VLOOKUP(EVID_HNOJENI!N1536,HNOJIVA_ALL!$A$2:$AE$3303,31,FALSE),"CHYBA")))),2)</f>
        <v>#N/A</v>
      </c>
      <c r="Q1536" s="51" t="e">
        <f>ROUND(VLOOKUP(EVID_HNOJENI!N1536,HNOJIVA_ALL!$A$2:$Z$3303,15,FALSE)*K1536*IF(L1536="t",10,IF(L1536="kg",0.01,IF(L1536="q",1,IF(L1536="l",0.01*VLOOKUP(EVID_HNOJENI!N1536,HNOJIVA_ALL!$A$2:$AE$3303,31,FALSE),"CHYBA")))),2)</f>
        <v>#N/A</v>
      </c>
      <c r="R1536" s="51" t="e">
        <f>ROUND(VLOOKUP(EVID_HNOJENI!N1536,HNOJIVA_ALL!$A$2:$Z$3303,16,FALSE)*K1536*IF(L1536="t",10,IF(L1536="kg",0.01,IF(L1536="q",1,IF(L1536="l",0.01*VLOOKUP(EVID_HNOJENI!N1536,HNOJIVA_ALL!$A$2:$AE$3303,31,FALSE),"CHYBA")))),2)</f>
        <v>#N/A</v>
      </c>
      <c r="S1536" s="51" t="e">
        <f>ROUND(VLOOKUP(EVID_HNOJENI!N1536,HNOJIVA_ALL!$A$2:$Z$3303,18,FALSE)*K1536*IF(L1536="t",10,IF(L1536="kg",0.01,IF(L1536="q",1,IF(L1536="l",0.01*VLOOKUP(EVID_HNOJENI!N1536,HNOJIVA_ALL!$A$2:$AE$3303,31,FALSE),"CHYBA")))),2)</f>
        <v>#N/A</v>
      </c>
      <c r="T1536" s="51" t="e">
        <f>ROUND(VLOOKUP(EVID_HNOJENI!N1536,HNOJIVA_ALL!$A$2:$Z$3303,17,FALSE)*K1536*IF(L1536="t",10,IF(L1536="kg",0.01,IF(L1536="q",1,IF(L1536="l",0.01*VLOOKUP(EVID_HNOJENI!N1536,HNOJIVA_ALL!$A$2:$AE$3303,31,FALSE),"CHYBA")))),2)</f>
        <v>#N/A</v>
      </c>
      <c r="U1536" s="51" t="e">
        <f>ROUND(VLOOKUP(EVID_HNOJENI!N1536,HNOJIVA_ALL!$A$2:$Z$3303,20,FALSE)*K1536*IF(L1536="t",10,IF(L1536="kg",0.01,IF(L1536="q",1,IF(L1536="l",0.01*VLOOKUP(EVID_HNOJENI!N1536,HNOJIVA_ALL!$A$2:$AE$3303,31,FALSE),"CHYBA")))),2)</f>
        <v>#N/A</v>
      </c>
    </row>
    <row r="1537" spans="1:21" x14ac:dyDescent="0.2">
      <c r="A1537" s="32"/>
      <c r="B1537" s="45" t="e">
        <f>VLOOKUP($A1537,EVID_OSEVU!$A$1:$M$4972,2,FALSE)</f>
        <v>#N/A</v>
      </c>
      <c r="C1537" s="45" t="e">
        <f>VLOOKUP($A1537,EVID_OSEVU!$A$1:$M$4972,3,FALSE)</f>
        <v>#N/A</v>
      </c>
      <c r="D1537" s="45" t="e">
        <f>VLOOKUP($A1537,EVID_OSEVU!$A$1:$M$4972,4,FALSE)</f>
        <v>#N/A</v>
      </c>
      <c r="E1537" s="45" t="e">
        <f>VLOOKUP($A1537,EVID_OSEVU!$A$1:$M$4972,7,FALSE)</f>
        <v>#N/A</v>
      </c>
      <c r="F1537" s="45" t="e">
        <f>VLOOKUP($A1537,EVID_OSEVU!$A$1:$M$4972,8,FALSE)</f>
        <v>#N/A</v>
      </c>
      <c r="G1537" s="45" t="e">
        <f>VLOOKUP($A1537,EVID_OSEVU!$A$1:$M$4972,11,FALSE)</f>
        <v>#N/A</v>
      </c>
      <c r="H1537" s="35"/>
      <c r="I1537" s="48"/>
      <c r="J1537" s="33" t="e">
        <f>VLOOKUP($A1537,EVID_OSEVU!$A$1:$M$4972,11,FALSE)</f>
        <v>#N/A</v>
      </c>
      <c r="K1537" s="39"/>
      <c r="L1537" s="49"/>
      <c r="M1537" s="89" t="e">
        <f t="shared" si="23"/>
        <v>#N/A</v>
      </c>
      <c r="N1537" s="50"/>
      <c r="O1537" s="37" t="e">
        <f>VLOOKUP(EVID_HNOJENI!N1537,HNOJIVA_ALL!$A$2:$Z$3303,4,FALSE)</f>
        <v>#N/A</v>
      </c>
      <c r="P1537" s="51" t="e">
        <f>ROUND(VLOOKUP(EVID_HNOJENI!N1537,HNOJIVA_ALL!$A$2:$Z$3303,14,FALSE)*K1537*IF(L1537="t",10,IF(L1537="kg",0.01,IF(L1537="q",1,IF(L1537="l",0.01*VLOOKUP(EVID_HNOJENI!N1537,HNOJIVA_ALL!$A$2:$AE$3303,31,FALSE),"CHYBA")))),2)</f>
        <v>#N/A</v>
      </c>
      <c r="Q1537" s="51" t="e">
        <f>ROUND(VLOOKUP(EVID_HNOJENI!N1537,HNOJIVA_ALL!$A$2:$Z$3303,15,FALSE)*K1537*IF(L1537="t",10,IF(L1537="kg",0.01,IF(L1537="q",1,IF(L1537="l",0.01*VLOOKUP(EVID_HNOJENI!N1537,HNOJIVA_ALL!$A$2:$AE$3303,31,FALSE),"CHYBA")))),2)</f>
        <v>#N/A</v>
      </c>
      <c r="R1537" s="51" t="e">
        <f>ROUND(VLOOKUP(EVID_HNOJENI!N1537,HNOJIVA_ALL!$A$2:$Z$3303,16,FALSE)*K1537*IF(L1537="t",10,IF(L1537="kg",0.01,IF(L1537="q",1,IF(L1537="l",0.01*VLOOKUP(EVID_HNOJENI!N1537,HNOJIVA_ALL!$A$2:$AE$3303,31,FALSE),"CHYBA")))),2)</f>
        <v>#N/A</v>
      </c>
      <c r="S1537" s="51" t="e">
        <f>ROUND(VLOOKUP(EVID_HNOJENI!N1537,HNOJIVA_ALL!$A$2:$Z$3303,18,FALSE)*K1537*IF(L1537="t",10,IF(L1537="kg",0.01,IF(L1537="q",1,IF(L1537="l",0.01*VLOOKUP(EVID_HNOJENI!N1537,HNOJIVA_ALL!$A$2:$AE$3303,31,FALSE),"CHYBA")))),2)</f>
        <v>#N/A</v>
      </c>
      <c r="T1537" s="51" t="e">
        <f>ROUND(VLOOKUP(EVID_HNOJENI!N1537,HNOJIVA_ALL!$A$2:$Z$3303,17,FALSE)*K1537*IF(L1537="t",10,IF(L1537="kg",0.01,IF(L1537="q",1,IF(L1537="l",0.01*VLOOKUP(EVID_HNOJENI!N1537,HNOJIVA_ALL!$A$2:$AE$3303,31,FALSE),"CHYBA")))),2)</f>
        <v>#N/A</v>
      </c>
      <c r="U1537" s="51" t="e">
        <f>ROUND(VLOOKUP(EVID_HNOJENI!N1537,HNOJIVA_ALL!$A$2:$Z$3303,20,FALSE)*K1537*IF(L1537="t",10,IF(L1537="kg",0.01,IF(L1537="q",1,IF(L1537="l",0.01*VLOOKUP(EVID_HNOJENI!N1537,HNOJIVA_ALL!$A$2:$AE$3303,31,FALSE),"CHYBA")))),2)</f>
        <v>#N/A</v>
      </c>
    </row>
    <row r="1538" spans="1:21" x14ac:dyDescent="0.2">
      <c r="A1538" s="32"/>
      <c r="B1538" s="45" t="e">
        <f>VLOOKUP($A1538,EVID_OSEVU!$A$1:$M$4972,2,FALSE)</f>
        <v>#N/A</v>
      </c>
      <c r="C1538" s="45" t="e">
        <f>VLOOKUP($A1538,EVID_OSEVU!$A$1:$M$4972,3,FALSE)</f>
        <v>#N/A</v>
      </c>
      <c r="D1538" s="45" t="e">
        <f>VLOOKUP($A1538,EVID_OSEVU!$A$1:$M$4972,4,FALSE)</f>
        <v>#N/A</v>
      </c>
      <c r="E1538" s="45" t="e">
        <f>VLOOKUP($A1538,EVID_OSEVU!$A$1:$M$4972,7,FALSE)</f>
        <v>#N/A</v>
      </c>
      <c r="F1538" s="45" t="e">
        <f>VLOOKUP($A1538,EVID_OSEVU!$A$1:$M$4972,8,FALSE)</f>
        <v>#N/A</v>
      </c>
      <c r="G1538" s="45" t="e">
        <f>VLOOKUP($A1538,EVID_OSEVU!$A$1:$M$4972,11,FALSE)</f>
        <v>#N/A</v>
      </c>
      <c r="H1538" s="35"/>
      <c r="I1538" s="48"/>
      <c r="J1538" s="33" t="e">
        <f>VLOOKUP($A1538,EVID_OSEVU!$A$1:$M$4972,11,FALSE)</f>
        <v>#N/A</v>
      </c>
      <c r="K1538" s="39"/>
      <c r="L1538" s="49"/>
      <c r="M1538" s="89" t="e">
        <f t="shared" si="23"/>
        <v>#N/A</v>
      </c>
      <c r="N1538" s="50"/>
      <c r="O1538" s="37" t="e">
        <f>VLOOKUP(EVID_HNOJENI!N1538,HNOJIVA_ALL!$A$2:$Z$3303,4,FALSE)</f>
        <v>#N/A</v>
      </c>
      <c r="P1538" s="51" t="e">
        <f>ROUND(VLOOKUP(EVID_HNOJENI!N1538,HNOJIVA_ALL!$A$2:$Z$3303,14,FALSE)*K1538*IF(L1538="t",10,IF(L1538="kg",0.01,IF(L1538="q",1,IF(L1538="l",0.01*VLOOKUP(EVID_HNOJENI!N1538,HNOJIVA_ALL!$A$2:$AE$3303,31,FALSE),"CHYBA")))),2)</f>
        <v>#N/A</v>
      </c>
      <c r="Q1538" s="51" t="e">
        <f>ROUND(VLOOKUP(EVID_HNOJENI!N1538,HNOJIVA_ALL!$A$2:$Z$3303,15,FALSE)*K1538*IF(L1538="t",10,IF(L1538="kg",0.01,IF(L1538="q",1,IF(L1538="l",0.01*VLOOKUP(EVID_HNOJENI!N1538,HNOJIVA_ALL!$A$2:$AE$3303,31,FALSE),"CHYBA")))),2)</f>
        <v>#N/A</v>
      </c>
      <c r="R1538" s="51" t="e">
        <f>ROUND(VLOOKUP(EVID_HNOJENI!N1538,HNOJIVA_ALL!$A$2:$Z$3303,16,FALSE)*K1538*IF(L1538="t",10,IF(L1538="kg",0.01,IF(L1538="q",1,IF(L1538="l",0.01*VLOOKUP(EVID_HNOJENI!N1538,HNOJIVA_ALL!$A$2:$AE$3303,31,FALSE),"CHYBA")))),2)</f>
        <v>#N/A</v>
      </c>
      <c r="S1538" s="51" t="e">
        <f>ROUND(VLOOKUP(EVID_HNOJENI!N1538,HNOJIVA_ALL!$A$2:$Z$3303,18,FALSE)*K1538*IF(L1538="t",10,IF(L1538="kg",0.01,IF(L1538="q",1,IF(L1538="l",0.01*VLOOKUP(EVID_HNOJENI!N1538,HNOJIVA_ALL!$A$2:$AE$3303,31,FALSE),"CHYBA")))),2)</f>
        <v>#N/A</v>
      </c>
      <c r="T1538" s="51" t="e">
        <f>ROUND(VLOOKUP(EVID_HNOJENI!N1538,HNOJIVA_ALL!$A$2:$Z$3303,17,FALSE)*K1538*IF(L1538="t",10,IF(L1538="kg",0.01,IF(L1538="q",1,IF(L1538="l",0.01*VLOOKUP(EVID_HNOJENI!N1538,HNOJIVA_ALL!$A$2:$AE$3303,31,FALSE),"CHYBA")))),2)</f>
        <v>#N/A</v>
      </c>
      <c r="U1538" s="51" t="e">
        <f>ROUND(VLOOKUP(EVID_HNOJENI!N1538,HNOJIVA_ALL!$A$2:$Z$3303,20,FALSE)*K1538*IF(L1538="t",10,IF(L1538="kg",0.01,IF(L1538="q",1,IF(L1538="l",0.01*VLOOKUP(EVID_HNOJENI!N1538,HNOJIVA_ALL!$A$2:$AE$3303,31,FALSE),"CHYBA")))),2)</f>
        <v>#N/A</v>
      </c>
    </row>
    <row r="1539" spans="1:21" x14ac:dyDescent="0.2">
      <c r="A1539" s="32"/>
      <c r="B1539" s="45" t="e">
        <f>VLOOKUP($A1539,EVID_OSEVU!$A$1:$M$4972,2,FALSE)</f>
        <v>#N/A</v>
      </c>
      <c r="C1539" s="45" t="e">
        <f>VLOOKUP($A1539,EVID_OSEVU!$A$1:$M$4972,3,FALSE)</f>
        <v>#N/A</v>
      </c>
      <c r="D1539" s="45" t="e">
        <f>VLOOKUP($A1539,EVID_OSEVU!$A$1:$M$4972,4,FALSE)</f>
        <v>#N/A</v>
      </c>
      <c r="E1539" s="45" t="e">
        <f>VLOOKUP($A1539,EVID_OSEVU!$A$1:$M$4972,7,FALSE)</f>
        <v>#N/A</v>
      </c>
      <c r="F1539" s="45" t="e">
        <f>VLOOKUP($A1539,EVID_OSEVU!$A$1:$M$4972,8,FALSE)</f>
        <v>#N/A</v>
      </c>
      <c r="G1539" s="45" t="e">
        <f>VLOOKUP($A1539,EVID_OSEVU!$A$1:$M$4972,11,FALSE)</f>
        <v>#N/A</v>
      </c>
      <c r="H1539" s="35"/>
      <c r="I1539" s="48"/>
      <c r="J1539" s="33" t="e">
        <f>VLOOKUP($A1539,EVID_OSEVU!$A$1:$M$4972,11,FALSE)</f>
        <v>#N/A</v>
      </c>
      <c r="K1539" s="39"/>
      <c r="L1539" s="49"/>
      <c r="M1539" s="89" t="e">
        <f t="shared" si="23"/>
        <v>#N/A</v>
      </c>
      <c r="N1539" s="50"/>
      <c r="O1539" s="37" t="e">
        <f>VLOOKUP(EVID_HNOJENI!N1539,HNOJIVA_ALL!$A$2:$Z$3303,4,FALSE)</f>
        <v>#N/A</v>
      </c>
      <c r="P1539" s="51" t="e">
        <f>ROUND(VLOOKUP(EVID_HNOJENI!N1539,HNOJIVA_ALL!$A$2:$Z$3303,14,FALSE)*K1539*IF(L1539="t",10,IF(L1539="kg",0.01,IF(L1539="q",1,IF(L1539="l",0.01*VLOOKUP(EVID_HNOJENI!N1539,HNOJIVA_ALL!$A$2:$AE$3303,31,FALSE),"CHYBA")))),2)</f>
        <v>#N/A</v>
      </c>
      <c r="Q1539" s="51" t="e">
        <f>ROUND(VLOOKUP(EVID_HNOJENI!N1539,HNOJIVA_ALL!$A$2:$Z$3303,15,FALSE)*K1539*IF(L1539="t",10,IF(L1539="kg",0.01,IF(L1539="q",1,IF(L1539="l",0.01*VLOOKUP(EVID_HNOJENI!N1539,HNOJIVA_ALL!$A$2:$AE$3303,31,FALSE),"CHYBA")))),2)</f>
        <v>#N/A</v>
      </c>
      <c r="R1539" s="51" t="e">
        <f>ROUND(VLOOKUP(EVID_HNOJENI!N1539,HNOJIVA_ALL!$A$2:$Z$3303,16,FALSE)*K1539*IF(L1539="t",10,IF(L1539="kg",0.01,IF(L1539="q",1,IF(L1539="l",0.01*VLOOKUP(EVID_HNOJENI!N1539,HNOJIVA_ALL!$A$2:$AE$3303,31,FALSE),"CHYBA")))),2)</f>
        <v>#N/A</v>
      </c>
      <c r="S1539" s="51" t="e">
        <f>ROUND(VLOOKUP(EVID_HNOJENI!N1539,HNOJIVA_ALL!$A$2:$Z$3303,18,FALSE)*K1539*IF(L1539="t",10,IF(L1539="kg",0.01,IF(L1539="q",1,IF(L1539="l",0.01*VLOOKUP(EVID_HNOJENI!N1539,HNOJIVA_ALL!$A$2:$AE$3303,31,FALSE),"CHYBA")))),2)</f>
        <v>#N/A</v>
      </c>
      <c r="T1539" s="51" t="e">
        <f>ROUND(VLOOKUP(EVID_HNOJENI!N1539,HNOJIVA_ALL!$A$2:$Z$3303,17,FALSE)*K1539*IF(L1539="t",10,IF(L1539="kg",0.01,IF(L1539="q",1,IF(L1539="l",0.01*VLOOKUP(EVID_HNOJENI!N1539,HNOJIVA_ALL!$A$2:$AE$3303,31,FALSE),"CHYBA")))),2)</f>
        <v>#N/A</v>
      </c>
      <c r="U1539" s="51" t="e">
        <f>ROUND(VLOOKUP(EVID_HNOJENI!N1539,HNOJIVA_ALL!$A$2:$Z$3303,20,FALSE)*K1539*IF(L1539="t",10,IF(L1539="kg",0.01,IF(L1539="q",1,IF(L1539="l",0.01*VLOOKUP(EVID_HNOJENI!N1539,HNOJIVA_ALL!$A$2:$AE$3303,31,FALSE),"CHYBA")))),2)</f>
        <v>#N/A</v>
      </c>
    </row>
    <row r="1540" spans="1:21" x14ac:dyDescent="0.2">
      <c r="A1540" s="32"/>
      <c r="B1540" s="45" t="e">
        <f>VLOOKUP($A1540,EVID_OSEVU!$A$1:$M$4972,2,FALSE)</f>
        <v>#N/A</v>
      </c>
      <c r="C1540" s="45" t="e">
        <f>VLOOKUP($A1540,EVID_OSEVU!$A$1:$M$4972,3,FALSE)</f>
        <v>#N/A</v>
      </c>
      <c r="D1540" s="45" t="e">
        <f>VLOOKUP($A1540,EVID_OSEVU!$A$1:$M$4972,4,FALSE)</f>
        <v>#N/A</v>
      </c>
      <c r="E1540" s="45" t="e">
        <f>VLOOKUP($A1540,EVID_OSEVU!$A$1:$M$4972,7,FALSE)</f>
        <v>#N/A</v>
      </c>
      <c r="F1540" s="45" t="e">
        <f>VLOOKUP($A1540,EVID_OSEVU!$A$1:$M$4972,8,FALSE)</f>
        <v>#N/A</v>
      </c>
      <c r="G1540" s="45" t="e">
        <f>VLOOKUP($A1540,EVID_OSEVU!$A$1:$M$4972,11,FALSE)</f>
        <v>#N/A</v>
      </c>
      <c r="H1540" s="35"/>
      <c r="I1540" s="48"/>
      <c r="J1540" s="33" t="e">
        <f>VLOOKUP($A1540,EVID_OSEVU!$A$1:$M$4972,11,FALSE)</f>
        <v>#N/A</v>
      </c>
      <c r="K1540" s="39"/>
      <c r="L1540" s="49"/>
      <c r="M1540" s="89" t="e">
        <f t="shared" si="23"/>
        <v>#N/A</v>
      </c>
      <c r="N1540" s="50"/>
      <c r="O1540" s="37" t="e">
        <f>VLOOKUP(EVID_HNOJENI!N1540,HNOJIVA_ALL!$A$2:$Z$3303,4,FALSE)</f>
        <v>#N/A</v>
      </c>
      <c r="P1540" s="51" t="e">
        <f>ROUND(VLOOKUP(EVID_HNOJENI!N1540,HNOJIVA_ALL!$A$2:$Z$3303,14,FALSE)*K1540*IF(L1540="t",10,IF(L1540="kg",0.01,IF(L1540="q",1,IF(L1540="l",0.01*VLOOKUP(EVID_HNOJENI!N1540,HNOJIVA_ALL!$A$2:$AE$3303,31,FALSE),"CHYBA")))),2)</f>
        <v>#N/A</v>
      </c>
      <c r="Q1540" s="51" t="e">
        <f>ROUND(VLOOKUP(EVID_HNOJENI!N1540,HNOJIVA_ALL!$A$2:$Z$3303,15,FALSE)*K1540*IF(L1540="t",10,IF(L1540="kg",0.01,IF(L1540="q",1,IF(L1540="l",0.01*VLOOKUP(EVID_HNOJENI!N1540,HNOJIVA_ALL!$A$2:$AE$3303,31,FALSE),"CHYBA")))),2)</f>
        <v>#N/A</v>
      </c>
      <c r="R1540" s="51" t="e">
        <f>ROUND(VLOOKUP(EVID_HNOJENI!N1540,HNOJIVA_ALL!$A$2:$Z$3303,16,FALSE)*K1540*IF(L1540="t",10,IF(L1540="kg",0.01,IF(L1540="q",1,IF(L1540="l",0.01*VLOOKUP(EVID_HNOJENI!N1540,HNOJIVA_ALL!$A$2:$AE$3303,31,FALSE),"CHYBA")))),2)</f>
        <v>#N/A</v>
      </c>
      <c r="S1540" s="51" t="e">
        <f>ROUND(VLOOKUP(EVID_HNOJENI!N1540,HNOJIVA_ALL!$A$2:$Z$3303,18,FALSE)*K1540*IF(L1540="t",10,IF(L1540="kg",0.01,IF(L1540="q",1,IF(L1540="l",0.01*VLOOKUP(EVID_HNOJENI!N1540,HNOJIVA_ALL!$A$2:$AE$3303,31,FALSE),"CHYBA")))),2)</f>
        <v>#N/A</v>
      </c>
      <c r="T1540" s="51" t="e">
        <f>ROUND(VLOOKUP(EVID_HNOJENI!N1540,HNOJIVA_ALL!$A$2:$Z$3303,17,FALSE)*K1540*IF(L1540="t",10,IF(L1540="kg",0.01,IF(L1540="q",1,IF(L1540="l",0.01*VLOOKUP(EVID_HNOJENI!N1540,HNOJIVA_ALL!$A$2:$AE$3303,31,FALSE),"CHYBA")))),2)</f>
        <v>#N/A</v>
      </c>
      <c r="U1540" s="51" t="e">
        <f>ROUND(VLOOKUP(EVID_HNOJENI!N1540,HNOJIVA_ALL!$A$2:$Z$3303,20,FALSE)*K1540*IF(L1540="t",10,IF(L1540="kg",0.01,IF(L1540="q",1,IF(L1540="l",0.01*VLOOKUP(EVID_HNOJENI!N1540,HNOJIVA_ALL!$A$2:$AE$3303,31,FALSE),"CHYBA")))),2)</f>
        <v>#N/A</v>
      </c>
    </row>
    <row r="1541" spans="1:21" x14ac:dyDescent="0.2">
      <c r="A1541" s="32"/>
      <c r="B1541" s="45" t="e">
        <f>VLOOKUP($A1541,EVID_OSEVU!$A$1:$M$4972,2,FALSE)</f>
        <v>#N/A</v>
      </c>
      <c r="C1541" s="45" t="e">
        <f>VLOOKUP($A1541,EVID_OSEVU!$A$1:$M$4972,3,FALSE)</f>
        <v>#N/A</v>
      </c>
      <c r="D1541" s="45" t="e">
        <f>VLOOKUP($A1541,EVID_OSEVU!$A$1:$M$4972,4,FALSE)</f>
        <v>#N/A</v>
      </c>
      <c r="E1541" s="45" t="e">
        <f>VLOOKUP($A1541,EVID_OSEVU!$A$1:$M$4972,7,FALSE)</f>
        <v>#N/A</v>
      </c>
      <c r="F1541" s="45" t="e">
        <f>VLOOKUP($A1541,EVID_OSEVU!$A$1:$M$4972,8,FALSE)</f>
        <v>#N/A</v>
      </c>
      <c r="G1541" s="45" t="e">
        <f>VLOOKUP($A1541,EVID_OSEVU!$A$1:$M$4972,11,FALSE)</f>
        <v>#N/A</v>
      </c>
      <c r="H1541" s="35"/>
      <c r="I1541" s="48"/>
      <c r="J1541" s="33" t="e">
        <f>VLOOKUP($A1541,EVID_OSEVU!$A$1:$M$4972,11,FALSE)</f>
        <v>#N/A</v>
      </c>
      <c r="K1541" s="39"/>
      <c r="L1541" s="49"/>
      <c r="M1541" s="89" t="e">
        <f t="shared" ref="M1541:M1604" si="24">K1541*J1541</f>
        <v>#N/A</v>
      </c>
      <c r="N1541" s="50"/>
      <c r="O1541" s="37" t="e">
        <f>VLOOKUP(EVID_HNOJENI!N1541,HNOJIVA_ALL!$A$2:$Z$3303,4,FALSE)</f>
        <v>#N/A</v>
      </c>
      <c r="P1541" s="51" t="e">
        <f>ROUND(VLOOKUP(EVID_HNOJENI!N1541,HNOJIVA_ALL!$A$2:$Z$3303,14,FALSE)*K1541*IF(L1541="t",10,IF(L1541="kg",0.01,IF(L1541="q",1,IF(L1541="l",0.01*VLOOKUP(EVID_HNOJENI!N1541,HNOJIVA_ALL!$A$2:$AE$3303,31,FALSE),"CHYBA")))),2)</f>
        <v>#N/A</v>
      </c>
      <c r="Q1541" s="51" t="e">
        <f>ROUND(VLOOKUP(EVID_HNOJENI!N1541,HNOJIVA_ALL!$A$2:$Z$3303,15,FALSE)*K1541*IF(L1541="t",10,IF(L1541="kg",0.01,IF(L1541="q",1,IF(L1541="l",0.01*VLOOKUP(EVID_HNOJENI!N1541,HNOJIVA_ALL!$A$2:$AE$3303,31,FALSE),"CHYBA")))),2)</f>
        <v>#N/A</v>
      </c>
      <c r="R1541" s="51" t="e">
        <f>ROUND(VLOOKUP(EVID_HNOJENI!N1541,HNOJIVA_ALL!$A$2:$Z$3303,16,FALSE)*K1541*IF(L1541="t",10,IF(L1541="kg",0.01,IF(L1541="q",1,IF(L1541="l",0.01*VLOOKUP(EVID_HNOJENI!N1541,HNOJIVA_ALL!$A$2:$AE$3303,31,FALSE),"CHYBA")))),2)</f>
        <v>#N/A</v>
      </c>
      <c r="S1541" s="51" t="e">
        <f>ROUND(VLOOKUP(EVID_HNOJENI!N1541,HNOJIVA_ALL!$A$2:$Z$3303,18,FALSE)*K1541*IF(L1541="t",10,IF(L1541="kg",0.01,IF(L1541="q",1,IF(L1541="l",0.01*VLOOKUP(EVID_HNOJENI!N1541,HNOJIVA_ALL!$A$2:$AE$3303,31,FALSE),"CHYBA")))),2)</f>
        <v>#N/A</v>
      </c>
      <c r="T1541" s="51" t="e">
        <f>ROUND(VLOOKUP(EVID_HNOJENI!N1541,HNOJIVA_ALL!$A$2:$Z$3303,17,FALSE)*K1541*IF(L1541="t",10,IF(L1541="kg",0.01,IF(L1541="q",1,IF(L1541="l",0.01*VLOOKUP(EVID_HNOJENI!N1541,HNOJIVA_ALL!$A$2:$AE$3303,31,FALSE),"CHYBA")))),2)</f>
        <v>#N/A</v>
      </c>
      <c r="U1541" s="51" t="e">
        <f>ROUND(VLOOKUP(EVID_HNOJENI!N1541,HNOJIVA_ALL!$A$2:$Z$3303,20,FALSE)*K1541*IF(L1541="t",10,IF(L1541="kg",0.01,IF(L1541="q",1,IF(L1541="l",0.01*VLOOKUP(EVID_HNOJENI!N1541,HNOJIVA_ALL!$A$2:$AE$3303,31,FALSE),"CHYBA")))),2)</f>
        <v>#N/A</v>
      </c>
    </row>
    <row r="1542" spans="1:21" x14ac:dyDescent="0.2">
      <c r="A1542" s="32"/>
      <c r="B1542" s="45" t="e">
        <f>VLOOKUP($A1542,EVID_OSEVU!$A$1:$M$4972,2,FALSE)</f>
        <v>#N/A</v>
      </c>
      <c r="C1542" s="45" t="e">
        <f>VLOOKUP($A1542,EVID_OSEVU!$A$1:$M$4972,3,FALSE)</f>
        <v>#N/A</v>
      </c>
      <c r="D1542" s="45" t="e">
        <f>VLOOKUP($A1542,EVID_OSEVU!$A$1:$M$4972,4,FALSE)</f>
        <v>#N/A</v>
      </c>
      <c r="E1542" s="45" t="e">
        <f>VLOOKUP($A1542,EVID_OSEVU!$A$1:$M$4972,7,FALSE)</f>
        <v>#N/A</v>
      </c>
      <c r="F1542" s="45" t="e">
        <f>VLOOKUP($A1542,EVID_OSEVU!$A$1:$M$4972,8,FALSE)</f>
        <v>#N/A</v>
      </c>
      <c r="G1542" s="45" t="e">
        <f>VLOOKUP($A1542,EVID_OSEVU!$A$1:$M$4972,11,FALSE)</f>
        <v>#N/A</v>
      </c>
      <c r="H1542" s="35"/>
      <c r="I1542" s="48"/>
      <c r="J1542" s="33" t="e">
        <f>VLOOKUP($A1542,EVID_OSEVU!$A$1:$M$4972,11,FALSE)</f>
        <v>#N/A</v>
      </c>
      <c r="K1542" s="39"/>
      <c r="L1542" s="49"/>
      <c r="M1542" s="89" t="e">
        <f t="shared" si="24"/>
        <v>#N/A</v>
      </c>
      <c r="N1542" s="50"/>
      <c r="O1542" s="37" t="e">
        <f>VLOOKUP(EVID_HNOJENI!N1542,HNOJIVA_ALL!$A$2:$Z$3303,4,FALSE)</f>
        <v>#N/A</v>
      </c>
      <c r="P1542" s="51" t="e">
        <f>ROUND(VLOOKUP(EVID_HNOJENI!N1542,HNOJIVA_ALL!$A$2:$Z$3303,14,FALSE)*K1542*IF(L1542="t",10,IF(L1542="kg",0.01,IF(L1542="q",1,IF(L1542="l",0.01*VLOOKUP(EVID_HNOJENI!N1542,HNOJIVA_ALL!$A$2:$AE$3303,31,FALSE),"CHYBA")))),2)</f>
        <v>#N/A</v>
      </c>
      <c r="Q1542" s="51" t="e">
        <f>ROUND(VLOOKUP(EVID_HNOJENI!N1542,HNOJIVA_ALL!$A$2:$Z$3303,15,FALSE)*K1542*IF(L1542="t",10,IF(L1542="kg",0.01,IF(L1542="q",1,IF(L1542="l",0.01*VLOOKUP(EVID_HNOJENI!N1542,HNOJIVA_ALL!$A$2:$AE$3303,31,FALSE),"CHYBA")))),2)</f>
        <v>#N/A</v>
      </c>
      <c r="R1542" s="51" t="e">
        <f>ROUND(VLOOKUP(EVID_HNOJENI!N1542,HNOJIVA_ALL!$A$2:$Z$3303,16,FALSE)*K1542*IF(L1542="t",10,IF(L1542="kg",0.01,IF(L1542="q",1,IF(L1542="l",0.01*VLOOKUP(EVID_HNOJENI!N1542,HNOJIVA_ALL!$A$2:$AE$3303,31,FALSE),"CHYBA")))),2)</f>
        <v>#N/A</v>
      </c>
      <c r="S1542" s="51" t="e">
        <f>ROUND(VLOOKUP(EVID_HNOJENI!N1542,HNOJIVA_ALL!$A$2:$Z$3303,18,FALSE)*K1542*IF(L1542="t",10,IF(L1542="kg",0.01,IF(L1542="q",1,IF(L1542="l",0.01*VLOOKUP(EVID_HNOJENI!N1542,HNOJIVA_ALL!$A$2:$AE$3303,31,FALSE),"CHYBA")))),2)</f>
        <v>#N/A</v>
      </c>
      <c r="T1542" s="51" t="e">
        <f>ROUND(VLOOKUP(EVID_HNOJENI!N1542,HNOJIVA_ALL!$A$2:$Z$3303,17,FALSE)*K1542*IF(L1542="t",10,IF(L1542="kg",0.01,IF(L1542="q",1,IF(L1542="l",0.01*VLOOKUP(EVID_HNOJENI!N1542,HNOJIVA_ALL!$A$2:$AE$3303,31,FALSE),"CHYBA")))),2)</f>
        <v>#N/A</v>
      </c>
      <c r="U1542" s="51" t="e">
        <f>ROUND(VLOOKUP(EVID_HNOJENI!N1542,HNOJIVA_ALL!$A$2:$Z$3303,20,FALSE)*K1542*IF(L1542="t",10,IF(L1542="kg",0.01,IF(L1542="q",1,IF(L1542="l",0.01*VLOOKUP(EVID_HNOJENI!N1542,HNOJIVA_ALL!$A$2:$AE$3303,31,FALSE),"CHYBA")))),2)</f>
        <v>#N/A</v>
      </c>
    </row>
    <row r="1543" spans="1:21" x14ac:dyDescent="0.2">
      <c r="A1543" s="32"/>
      <c r="B1543" s="45" t="e">
        <f>VLOOKUP($A1543,EVID_OSEVU!$A$1:$M$4972,2,FALSE)</f>
        <v>#N/A</v>
      </c>
      <c r="C1543" s="45" t="e">
        <f>VLOOKUP($A1543,EVID_OSEVU!$A$1:$M$4972,3,FALSE)</f>
        <v>#N/A</v>
      </c>
      <c r="D1543" s="45" t="e">
        <f>VLOOKUP($A1543,EVID_OSEVU!$A$1:$M$4972,4,FALSE)</f>
        <v>#N/A</v>
      </c>
      <c r="E1543" s="45" t="e">
        <f>VLOOKUP($A1543,EVID_OSEVU!$A$1:$M$4972,7,FALSE)</f>
        <v>#N/A</v>
      </c>
      <c r="F1543" s="45" t="e">
        <f>VLOOKUP($A1543,EVID_OSEVU!$A$1:$M$4972,8,FALSE)</f>
        <v>#N/A</v>
      </c>
      <c r="G1543" s="45" t="e">
        <f>VLOOKUP($A1543,EVID_OSEVU!$A$1:$M$4972,11,FALSE)</f>
        <v>#N/A</v>
      </c>
      <c r="H1543" s="35"/>
      <c r="I1543" s="48"/>
      <c r="J1543" s="33" t="e">
        <f>VLOOKUP($A1543,EVID_OSEVU!$A$1:$M$4972,11,FALSE)</f>
        <v>#N/A</v>
      </c>
      <c r="K1543" s="39"/>
      <c r="L1543" s="49"/>
      <c r="M1543" s="89" t="e">
        <f t="shared" si="24"/>
        <v>#N/A</v>
      </c>
      <c r="N1543" s="50"/>
      <c r="O1543" s="37" t="e">
        <f>VLOOKUP(EVID_HNOJENI!N1543,HNOJIVA_ALL!$A$2:$Z$3303,4,FALSE)</f>
        <v>#N/A</v>
      </c>
      <c r="P1543" s="51" t="e">
        <f>ROUND(VLOOKUP(EVID_HNOJENI!N1543,HNOJIVA_ALL!$A$2:$Z$3303,14,FALSE)*K1543*IF(L1543="t",10,IF(L1543="kg",0.01,IF(L1543="q",1,IF(L1543="l",0.01*VLOOKUP(EVID_HNOJENI!N1543,HNOJIVA_ALL!$A$2:$AE$3303,31,FALSE),"CHYBA")))),2)</f>
        <v>#N/A</v>
      </c>
      <c r="Q1543" s="51" t="e">
        <f>ROUND(VLOOKUP(EVID_HNOJENI!N1543,HNOJIVA_ALL!$A$2:$Z$3303,15,FALSE)*K1543*IF(L1543="t",10,IF(L1543="kg",0.01,IF(L1543="q",1,IF(L1543="l",0.01*VLOOKUP(EVID_HNOJENI!N1543,HNOJIVA_ALL!$A$2:$AE$3303,31,FALSE),"CHYBA")))),2)</f>
        <v>#N/A</v>
      </c>
      <c r="R1543" s="51" t="e">
        <f>ROUND(VLOOKUP(EVID_HNOJENI!N1543,HNOJIVA_ALL!$A$2:$Z$3303,16,FALSE)*K1543*IF(L1543="t",10,IF(L1543="kg",0.01,IF(L1543="q",1,IF(L1543="l",0.01*VLOOKUP(EVID_HNOJENI!N1543,HNOJIVA_ALL!$A$2:$AE$3303,31,FALSE),"CHYBA")))),2)</f>
        <v>#N/A</v>
      </c>
      <c r="S1543" s="51" t="e">
        <f>ROUND(VLOOKUP(EVID_HNOJENI!N1543,HNOJIVA_ALL!$A$2:$Z$3303,18,FALSE)*K1543*IF(L1543="t",10,IF(L1543="kg",0.01,IF(L1543="q",1,IF(L1543="l",0.01*VLOOKUP(EVID_HNOJENI!N1543,HNOJIVA_ALL!$A$2:$AE$3303,31,FALSE),"CHYBA")))),2)</f>
        <v>#N/A</v>
      </c>
      <c r="T1543" s="51" t="e">
        <f>ROUND(VLOOKUP(EVID_HNOJENI!N1543,HNOJIVA_ALL!$A$2:$Z$3303,17,FALSE)*K1543*IF(L1543="t",10,IF(L1543="kg",0.01,IF(L1543="q",1,IF(L1543="l",0.01*VLOOKUP(EVID_HNOJENI!N1543,HNOJIVA_ALL!$A$2:$AE$3303,31,FALSE),"CHYBA")))),2)</f>
        <v>#N/A</v>
      </c>
      <c r="U1543" s="51" t="e">
        <f>ROUND(VLOOKUP(EVID_HNOJENI!N1543,HNOJIVA_ALL!$A$2:$Z$3303,20,FALSE)*K1543*IF(L1543="t",10,IF(L1543="kg",0.01,IF(L1543="q",1,IF(L1543="l",0.01*VLOOKUP(EVID_HNOJENI!N1543,HNOJIVA_ALL!$A$2:$AE$3303,31,FALSE),"CHYBA")))),2)</f>
        <v>#N/A</v>
      </c>
    </row>
    <row r="1544" spans="1:21" x14ac:dyDescent="0.2">
      <c r="A1544" s="32"/>
      <c r="B1544" s="45" t="e">
        <f>VLOOKUP($A1544,EVID_OSEVU!$A$1:$M$4972,2,FALSE)</f>
        <v>#N/A</v>
      </c>
      <c r="C1544" s="45" t="e">
        <f>VLOOKUP($A1544,EVID_OSEVU!$A$1:$M$4972,3,FALSE)</f>
        <v>#N/A</v>
      </c>
      <c r="D1544" s="45" t="e">
        <f>VLOOKUP($A1544,EVID_OSEVU!$A$1:$M$4972,4,FALSE)</f>
        <v>#N/A</v>
      </c>
      <c r="E1544" s="45" t="e">
        <f>VLOOKUP($A1544,EVID_OSEVU!$A$1:$M$4972,7,FALSE)</f>
        <v>#N/A</v>
      </c>
      <c r="F1544" s="45" t="e">
        <f>VLOOKUP($A1544,EVID_OSEVU!$A$1:$M$4972,8,FALSE)</f>
        <v>#N/A</v>
      </c>
      <c r="G1544" s="45" t="e">
        <f>VLOOKUP($A1544,EVID_OSEVU!$A$1:$M$4972,11,FALSE)</f>
        <v>#N/A</v>
      </c>
      <c r="H1544" s="35"/>
      <c r="I1544" s="48"/>
      <c r="J1544" s="33" t="e">
        <f>VLOOKUP($A1544,EVID_OSEVU!$A$1:$M$4972,11,FALSE)</f>
        <v>#N/A</v>
      </c>
      <c r="K1544" s="39"/>
      <c r="L1544" s="49"/>
      <c r="M1544" s="89" t="e">
        <f t="shared" si="24"/>
        <v>#N/A</v>
      </c>
      <c r="N1544" s="50"/>
      <c r="O1544" s="37" t="e">
        <f>VLOOKUP(EVID_HNOJENI!N1544,HNOJIVA_ALL!$A$2:$Z$3303,4,FALSE)</f>
        <v>#N/A</v>
      </c>
      <c r="P1544" s="51" t="e">
        <f>ROUND(VLOOKUP(EVID_HNOJENI!N1544,HNOJIVA_ALL!$A$2:$Z$3303,14,FALSE)*K1544*IF(L1544="t",10,IF(L1544="kg",0.01,IF(L1544="q",1,IF(L1544="l",0.01*VLOOKUP(EVID_HNOJENI!N1544,HNOJIVA_ALL!$A$2:$AE$3303,31,FALSE),"CHYBA")))),2)</f>
        <v>#N/A</v>
      </c>
      <c r="Q1544" s="51" t="e">
        <f>ROUND(VLOOKUP(EVID_HNOJENI!N1544,HNOJIVA_ALL!$A$2:$Z$3303,15,FALSE)*K1544*IF(L1544="t",10,IF(L1544="kg",0.01,IF(L1544="q",1,IF(L1544="l",0.01*VLOOKUP(EVID_HNOJENI!N1544,HNOJIVA_ALL!$A$2:$AE$3303,31,FALSE),"CHYBA")))),2)</f>
        <v>#N/A</v>
      </c>
      <c r="R1544" s="51" t="e">
        <f>ROUND(VLOOKUP(EVID_HNOJENI!N1544,HNOJIVA_ALL!$A$2:$Z$3303,16,FALSE)*K1544*IF(L1544="t",10,IF(L1544="kg",0.01,IF(L1544="q",1,IF(L1544="l",0.01*VLOOKUP(EVID_HNOJENI!N1544,HNOJIVA_ALL!$A$2:$AE$3303,31,FALSE),"CHYBA")))),2)</f>
        <v>#N/A</v>
      </c>
      <c r="S1544" s="51" t="e">
        <f>ROUND(VLOOKUP(EVID_HNOJENI!N1544,HNOJIVA_ALL!$A$2:$Z$3303,18,FALSE)*K1544*IF(L1544="t",10,IF(L1544="kg",0.01,IF(L1544="q",1,IF(L1544="l",0.01*VLOOKUP(EVID_HNOJENI!N1544,HNOJIVA_ALL!$A$2:$AE$3303,31,FALSE),"CHYBA")))),2)</f>
        <v>#N/A</v>
      </c>
      <c r="T1544" s="51" t="e">
        <f>ROUND(VLOOKUP(EVID_HNOJENI!N1544,HNOJIVA_ALL!$A$2:$Z$3303,17,FALSE)*K1544*IF(L1544="t",10,IF(L1544="kg",0.01,IF(L1544="q",1,IF(L1544="l",0.01*VLOOKUP(EVID_HNOJENI!N1544,HNOJIVA_ALL!$A$2:$AE$3303,31,FALSE),"CHYBA")))),2)</f>
        <v>#N/A</v>
      </c>
      <c r="U1544" s="51" t="e">
        <f>ROUND(VLOOKUP(EVID_HNOJENI!N1544,HNOJIVA_ALL!$A$2:$Z$3303,20,FALSE)*K1544*IF(L1544="t",10,IF(L1544="kg",0.01,IF(L1544="q",1,IF(L1544="l",0.01*VLOOKUP(EVID_HNOJENI!N1544,HNOJIVA_ALL!$A$2:$AE$3303,31,FALSE),"CHYBA")))),2)</f>
        <v>#N/A</v>
      </c>
    </row>
    <row r="1545" spans="1:21" x14ac:dyDescent="0.2">
      <c r="A1545" s="32"/>
      <c r="B1545" s="45" t="e">
        <f>VLOOKUP($A1545,EVID_OSEVU!$A$1:$M$4972,2,FALSE)</f>
        <v>#N/A</v>
      </c>
      <c r="C1545" s="45" t="e">
        <f>VLOOKUP($A1545,EVID_OSEVU!$A$1:$M$4972,3,FALSE)</f>
        <v>#N/A</v>
      </c>
      <c r="D1545" s="45" t="e">
        <f>VLOOKUP($A1545,EVID_OSEVU!$A$1:$M$4972,4,FALSE)</f>
        <v>#N/A</v>
      </c>
      <c r="E1545" s="45" t="e">
        <f>VLOOKUP($A1545,EVID_OSEVU!$A$1:$M$4972,7,FALSE)</f>
        <v>#N/A</v>
      </c>
      <c r="F1545" s="45" t="e">
        <f>VLOOKUP($A1545,EVID_OSEVU!$A$1:$M$4972,8,FALSE)</f>
        <v>#N/A</v>
      </c>
      <c r="G1545" s="45" t="e">
        <f>VLOOKUP($A1545,EVID_OSEVU!$A$1:$M$4972,11,FALSE)</f>
        <v>#N/A</v>
      </c>
      <c r="H1545" s="35"/>
      <c r="I1545" s="48"/>
      <c r="J1545" s="33" t="e">
        <f>VLOOKUP($A1545,EVID_OSEVU!$A$1:$M$4972,11,FALSE)</f>
        <v>#N/A</v>
      </c>
      <c r="K1545" s="39"/>
      <c r="L1545" s="49"/>
      <c r="M1545" s="89" t="e">
        <f t="shared" si="24"/>
        <v>#N/A</v>
      </c>
      <c r="N1545" s="50"/>
      <c r="O1545" s="37" t="e">
        <f>VLOOKUP(EVID_HNOJENI!N1545,HNOJIVA_ALL!$A$2:$Z$3303,4,FALSE)</f>
        <v>#N/A</v>
      </c>
      <c r="P1545" s="51" t="e">
        <f>ROUND(VLOOKUP(EVID_HNOJENI!N1545,HNOJIVA_ALL!$A$2:$Z$3303,14,FALSE)*K1545*IF(L1545="t",10,IF(L1545="kg",0.01,IF(L1545="q",1,IF(L1545="l",0.01*VLOOKUP(EVID_HNOJENI!N1545,HNOJIVA_ALL!$A$2:$AE$3303,31,FALSE),"CHYBA")))),2)</f>
        <v>#N/A</v>
      </c>
      <c r="Q1545" s="51" t="e">
        <f>ROUND(VLOOKUP(EVID_HNOJENI!N1545,HNOJIVA_ALL!$A$2:$Z$3303,15,FALSE)*K1545*IF(L1545="t",10,IF(L1545="kg",0.01,IF(L1545="q",1,IF(L1545="l",0.01*VLOOKUP(EVID_HNOJENI!N1545,HNOJIVA_ALL!$A$2:$AE$3303,31,FALSE),"CHYBA")))),2)</f>
        <v>#N/A</v>
      </c>
      <c r="R1545" s="51" t="e">
        <f>ROUND(VLOOKUP(EVID_HNOJENI!N1545,HNOJIVA_ALL!$A$2:$Z$3303,16,FALSE)*K1545*IF(L1545="t",10,IF(L1545="kg",0.01,IF(L1545="q",1,IF(L1545="l",0.01*VLOOKUP(EVID_HNOJENI!N1545,HNOJIVA_ALL!$A$2:$AE$3303,31,FALSE),"CHYBA")))),2)</f>
        <v>#N/A</v>
      </c>
      <c r="S1545" s="51" t="e">
        <f>ROUND(VLOOKUP(EVID_HNOJENI!N1545,HNOJIVA_ALL!$A$2:$Z$3303,18,FALSE)*K1545*IF(L1545="t",10,IF(L1545="kg",0.01,IF(L1545="q",1,IF(L1545="l",0.01*VLOOKUP(EVID_HNOJENI!N1545,HNOJIVA_ALL!$A$2:$AE$3303,31,FALSE),"CHYBA")))),2)</f>
        <v>#N/A</v>
      </c>
      <c r="T1545" s="51" t="e">
        <f>ROUND(VLOOKUP(EVID_HNOJENI!N1545,HNOJIVA_ALL!$A$2:$Z$3303,17,FALSE)*K1545*IF(L1545="t",10,IF(L1545="kg",0.01,IF(L1545="q",1,IF(L1545="l",0.01*VLOOKUP(EVID_HNOJENI!N1545,HNOJIVA_ALL!$A$2:$AE$3303,31,FALSE),"CHYBA")))),2)</f>
        <v>#N/A</v>
      </c>
      <c r="U1545" s="51" t="e">
        <f>ROUND(VLOOKUP(EVID_HNOJENI!N1545,HNOJIVA_ALL!$A$2:$Z$3303,20,FALSE)*K1545*IF(L1545="t",10,IF(L1545="kg",0.01,IF(L1545="q",1,IF(L1545="l",0.01*VLOOKUP(EVID_HNOJENI!N1545,HNOJIVA_ALL!$A$2:$AE$3303,31,FALSE),"CHYBA")))),2)</f>
        <v>#N/A</v>
      </c>
    </row>
    <row r="1546" spans="1:21" x14ac:dyDescent="0.2">
      <c r="A1546" s="32"/>
      <c r="B1546" s="45" t="e">
        <f>VLOOKUP($A1546,EVID_OSEVU!$A$1:$M$4972,2,FALSE)</f>
        <v>#N/A</v>
      </c>
      <c r="C1546" s="45" t="e">
        <f>VLOOKUP($A1546,EVID_OSEVU!$A$1:$M$4972,3,FALSE)</f>
        <v>#N/A</v>
      </c>
      <c r="D1546" s="45" t="e">
        <f>VLOOKUP($A1546,EVID_OSEVU!$A$1:$M$4972,4,FALSE)</f>
        <v>#N/A</v>
      </c>
      <c r="E1546" s="45" t="e">
        <f>VLOOKUP($A1546,EVID_OSEVU!$A$1:$M$4972,7,FALSE)</f>
        <v>#N/A</v>
      </c>
      <c r="F1546" s="45" t="e">
        <f>VLOOKUP($A1546,EVID_OSEVU!$A$1:$M$4972,8,FALSE)</f>
        <v>#N/A</v>
      </c>
      <c r="G1546" s="45" t="e">
        <f>VLOOKUP($A1546,EVID_OSEVU!$A$1:$M$4972,11,FALSE)</f>
        <v>#N/A</v>
      </c>
      <c r="H1546" s="35"/>
      <c r="I1546" s="48"/>
      <c r="J1546" s="33" t="e">
        <f>VLOOKUP($A1546,EVID_OSEVU!$A$1:$M$4972,11,FALSE)</f>
        <v>#N/A</v>
      </c>
      <c r="K1546" s="39"/>
      <c r="L1546" s="49"/>
      <c r="M1546" s="89" t="e">
        <f t="shared" si="24"/>
        <v>#N/A</v>
      </c>
      <c r="N1546" s="50"/>
      <c r="O1546" s="37" t="e">
        <f>VLOOKUP(EVID_HNOJENI!N1546,HNOJIVA_ALL!$A$2:$Z$3303,4,FALSE)</f>
        <v>#N/A</v>
      </c>
      <c r="P1546" s="51" t="e">
        <f>ROUND(VLOOKUP(EVID_HNOJENI!N1546,HNOJIVA_ALL!$A$2:$Z$3303,14,FALSE)*K1546*IF(L1546="t",10,IF(L1546="kg",0.01,IF(L1546="q",1,IF(L1546="l",0.01*VLOOKUP(EVID_HNOJENI!N1546,HNOJIVA_ALL!$A$2:$AE$3303,31,FALSE),"CHYBA")))),2)</f>
        <v>#N/A</v>
      </c>
      <c r="Q1546" s="51" t="e">
        <f>ROUND(VLOOKUP(EVID_HNOJENI!N1546,HNOJIVA_ALL!$A$2:$Z$3303,15,FALSE)*K1546*IF(L1546="t",10,IF(L1546="kg",0.01,IF(L1546="q",1,IF(L1546="l",0.01*VLOOKUP(EVID_HNOJENI!N1546,HNOJIVA_ALL!$A$2:$AE$3303,31,FALSE),"CHYBA")))),2)</f>
        <v>#N/A</v>
      </c>
      <c r="R1546" s="51" t="e">
        <f>ROUND(VLOOKUP(EVID_HNOJENI!N1546,HNOJIVA_ALL!$A$2:$Z$3303,16,FALSE)*K1546*IF(L1546="t",10,IF(L1546="kg",0.01,IF(L1546="q",1,IF(L1546="l",0.01*VLOOKUP(EVID_HNOJENI!N1546,HNOJIVA_ALL!$A$2:$AE$3303,31,FALSE),"CHYBA")))),2)</f>
        <v>#N/A</v>
      </c>
      <c r="S1546" s="51" t="e">
        <f>ROUND(VLOOKUP(EVID_HNOJENI!N1546,HNOJIVA_ALL!$A$2:$Z$3303,18,FALSE)*K1546*IF(L1546="t",10,IF(L1546="kg",0.01,IF(L1546="q",1,IF(L1546="l",0.01*VLOOKUP(EVID_HNOJENI!N1546,HNOJIVA_ALL!$A$2:$AE$3303,31,FALSE),"CHYBA")))),2)</f>
        <v>#N/A</v>
      </c>
      <c r="T1546" s="51" t="e">
        <f>ROUND(VLOOKUP(EVID_HNOJENI!N1546,HNOJIVA_ALL!$A$2:$Z$3303,17,FALSE)*K1546*IF(L1546="t",10,IF(L1546="kg",0.01,IF(L1546="q",1,IF(L1546="l",0.01*VLOOKUP(EVID_HNOJENI!N1546,HNOJIVA_ALL!$A$2:$AE$3303,31,FALSE),"CHYBA")))),2)</f>
        <v>#N/A</v>
      </c>
      <c r="U1546" s="51" t="e">
        <f>ROUND(VLOOKUP(EVID_HNOJENI!N1546,HNOJIVA_ALL!$A$2:$Z$3303,20,FALSE)*K1546*IF(L1546="t",10,IF(L1546="kg",0.01,IF(L1546="q",1,IF(L1546="l",0.01*VLOOKUP(EVID_HNOJENI!N1546,HNOJIVA_ALL!$A$2:$AE$3303,31,FALSE),"CHYBA")))),2)</f>
        <v>#N/A</v>
      </c>
    </row>
    <row r="1547" spans="1:21" x14ac:dyDescent="0.2">
      <c r="A1547" s="32"/>
      <c r="B1547" s="45" t="e">
        <f>VLOOKUP($A1547,EVID_OSEVU!$A$1:$M$4972,2,FALSE)</f>
        <v>#N/A</v>
      </c>
      <c r="C1547" s="45" t="e">
        <f>VLOOKUP($A1547,EVID_OSEVU!$A$1:$M$4972,3,FALSE)</f>
        <v>#N/A</v>
      </c>
      <c r="D1547" s="45" t="e">
        <f>VLOOKUP($A1547,EVID_OSEVU!$A$1:$M$4972,4,FALSE)</f>
        <v>#N/A</v>
      </c>
      <c r="E1547" s="45" t="e">
        <f>VLOOKUP($A1547,EVID_OSEVU!$A$1:$M$4972,7,FALSE)</f>
        <v>#N/A</v>
      </c>
      <c r="F1547" s="45" t="e">
        <f>VLOOKUP($A1547,EVID_OSEVU!$A$1:$M$4972,8,FALSE)</f>
        <v>#N/A</v>
      </c>
      <c r="G1547" s="45" t="e">
        <f>VLOOKUP($A1547,EVID_OSEVU!$A$1:$M$4972,11,FALSE)</f>
        <v>#N/A</v>
      </c>
      <c r="H1547" s="35"/>
      <c r="I1547" s="48"/>
      <c r="J1547" s="33" t="e">
        <f>VLOOKUP($A1547,EVID_OSEVU!$A$1:$M$4972,11,FALSE)</f>
        <v>#N/A</v>
      </c>
      <c r="K1547" s="39"/>
      <c r="L1547" s="49"/>
      <c r="M1547" s="89" t="e">
        <f t="shared" si="24"/>
        <v>#N/A</v>
      </c>
      <c r="N1547" s="50"/>
      <c r="O1547" s="37" t="e">
        <f>VLOOKUP(EVID_HNOJENI!N1547,HNOJIVA_ALL!$A$2:$Z$3303,4,FALSE)</f>
        <v>#N/A</v>
      </c>
      <c r="P1547" s="51" t="e">
        <f>ROUND(VLOOKUP(EVID_HNOJENI!N1547,HNOJIVA_ALL!$A$2:$Z$3303,14,FALSE)*K1547*IF(L1547="t",10,IF(L1547="kg",0.01,IF(L1547="q",1,IF(L1547="l",0.01*VLOOKUP(EVID_HNOJENI!N1547,HNOJIVA_ALL!$A$2:$AE$3303,31,FALSE),"CHYBA")))),2)</f>
        <v>#N/A</v>
      </c>
      <c r="Q1547" s="51" t="e">
        <f>ROUND(VLOOKUP(EVID_HNOJENI!N1547,HNOJIVA_ALL!$A$2:$Z$3303,15,FALSE)*K1547*IF(L1547="t",10,IF(L1547="kg",0.01,IF(L1547="q",1,IF(L1547="l",0.01*VLOOKUP(EVID_HNOJENI!N1547,HNOJIVA_ALL!$A$2:$AE$3303,31,FALSE),"CHYBA")))),2)</f>
        <v>#N/A</v>
      </c>
      <c r="R1547" s="51" t="e">
        <f>ROUND(VLOOKUP(EVID_HNOJENI!N1547,HNOJIVA_ALL!$A$2:$Z$3303,16,FALSE)*K1547*IF(L1547="t",10,IF(L1547="kg",0.01,IF(L1547="q",1,IF(L1547="l",0.01*VLOOKUP(EVID_HNOJENI!N1547,HNOJIVA_ALL!$A$2:$AE$3303,31,FALSE),"CHYBA")))),2)</f>
        <v>#N/A</v>
      </c>
      <c r="S1547" s="51" t="e">
        <f>ROUND(VLOOKUP(EVID_HNOJENI!N1547,HNOJIVA_ALL!$A$2:$Z$3303,18,FALSE)*K1547*IF(L1547="t",10,IF(L1547="kg",0.01,IF(L1547="q",1,IF(L1547="l",0.01*VLOOKUP(EVID_HNOJENI!N1547,HNOJIVA_ALL!$A$2:$AE$3303,31,FALSE),"CHYBA")))),2)</f>
        <v>#N/A</v>
      </c>
      <c r="T1547" s="51" t="e">
        <f>ROUND(VLOOKUP(EVID_HNOJENI!N1547,HNOJIVA_ALL!$A$2:$Z$3303,17,FALSE)*K1547*IF(L1547="t",10,IF(L1547="kg",0.01,IF(L1547="q",1,IF(L1547="l",0.01*VLOOKUP(EVID_HNOJENI!N1547,HNOJIVA_ALL!$A$2:$AE$3303,31,FALSE),"CHYBA")))),2)</f>
        <v>#N/A</v>
      </c>
      <c r="U1547" s="51" t="e">
        <f>ROUND(VLOOKUP(EVID_HNOJENI!N1547,HNOJIVA_ALL!$A$2:$Z$3303,20,FALSE)*K1547*IF(L1547="t",10,IF(L1547="kg",0.01,IF(L1547="q",1,IF(L1547="l",0.01*VLOOKUP(EVID_HNOJENI!N1547,HNOJIVA_ALL!$A$2:$AE$3303,31,FALSE),"CHYBA")))),2)</f>
        <v>#N/A</v>
      </c>
    </row>
    <row r="1548" spans="1:21" x14ac:dyDescent="0.2">
      <c r="A1548" s="32"/>
      <c r="B1548" s="45" t="e">
        <f>VLOOKUP($A1548,EVID_OSEVU!$A$1:$M$4972,2,FALSE)</f>
        <v>#N/A</v>
      </c>
      <c r="C1548" s="45" t="e">
        <f>VLOOKUP($A1548,EVID_OSEVU!$A$1:$M$4972,3,FALSE)</f>
        <v>#N/A</v>
      </c>
      <c r="D1548" s="45" t="e">
        <f>VLOOKUP($A1548,EVID_OSEVU!$A$1:$M$4972,4,FALSE)</f>
        <v>#N/A</v>
      </c>
      <c r="E1548" s="45" t="e">
        <f>VLOOKUP($A1548,EVID_OSEVU!$A$1:$M$4972,7,FALSE)</f>
        <v>#N/A</v>
      </c>
      <c r="F1548" s="45" t="e">
        <f>VLOOKUP($A1548,EVID_OSEVU!$A$1:$M$4972,8,FALSE)</f>
        <v>#N/A</v>
      </c>
      <c r="G1548" s="45" t="e">
        <f>VLOOKUP($A1548,EVID_OSEVU!$A$1:$M$4972,11,FALSE)</f>
        <v>#N/A</v>
      </c>
      <c r="H1548" s="35"/>
      <c r="I1548" s="48"/>
      <c r="J1548" s="33" t="e">
        <f>VLOOKUP($A1548,EVID_OSEVU!$A$1:$M$4972,11,FALSE)</f>
        <v>#N/A</v>
      </c>
      <c r="K1548" s="39"/>
      <c r="L1548" s="49"/>
      <c r="M1548" s="89" t="e">
        <f t="shared" si="24"/>
        <v>#N/A</v>
      </c>
      <c r="N1548" s="50"/>
      <c r="O1548" s="37" t="e">
        <f>VLOOKUP(EVID_HNOJENI!N1548,HNOJIVA_ALL!$A$2:$Z$3303,4,FALSE)</f>
        <v>#N/A</v>
      </c>
      <c r="P1548" s="51" t="e">
        <f>ROUND(VLOOKUP(EVID_HNOJENI!N1548,HNOJIVA_ALL!$A$2:$Z$3303,14,FALSE)*K1548*IF(L1548="t",10,IF(L1548="kg",0.01,IF(L1548="q",1,IF(L1548="l",0.01*VLOOKUP(EVID_HNOJENI!N1548,HNOJIVA_ALL!$A$2:$AE$3303,31,FALSE),"CHYBA")))),2)</f>
        <v>#N/A</v>
      </c>
      <c r="Q1548" s="51" t="e">
        <f>ROUND(VLOOKUP(EVID_HNOJENI!N1548,HNOJIVA_ALL!$A$2:$Z$3303,15,FALSE)*K1548*IF(L1548="t",10,IF(L1548="kg",0.01,IF(L1548="q",1,IF(L1548="l",0.01*VLOOKUP(EVID_HNOJENI!N1548,HNOJIVA_ALL!$A$2:$AE$3303,31,FALSE),"CHYBA")))),2)</f>
        <v>#N/A</v>
      </c>
      <c r="R1548" s="51" t="e">
        <f>ROUND(VLOOKUP(EVID_HNOJENI!N1548,HNOJIVA_ALL!$A$2:$Z$3303,16,FALSE)*K1548*IF(L1548="t",10,IF(L1548="kg",0.01,IF(L1548="q",1,IF(L1548="l",0.01*VLOOKUP(EVID_HNOJENI!N1548,HNOJIVA_ALL!$A$2:$AE$3303,31,FALSE),"CHYBA")))),2)</f>
        <v>#N/A</v>
      </c>
      <c r="S1548" s="51" t="e">
        <f>ROUND(VLOOKUP(EVID_HNOJENI!N1548,HNOJIVA_ALL!$A$2:$Z$3303,18,FALSE)*K1548*IF(L1548="t",10,IF(L1548="kg",0.01,IF(L1548="q",1,IF(L1548="l",0.01*VLOOKUP(EVID_HNOJENI!N1548,HNOJIVA_ALL!$A$2:$AE$3303,31,FALSE),"CHYBA")))),2)</f>
        <v>#N/A</v>
      </c>
      <c r="T1548" s="51" t="e">
        <f>ROUND(VLOOKUP(EVID_HNOJENI!N1548,HNOJIVA_ALL!$A$2:$Z$3303,17,FALSE)*K1548*IF(L1548="t",10,IF(L1548="kg",0.01,IF(L1548="q",1,IF(L1548="l",0.01*VLOOKUP(EVID_HNOJENI!N1548,HNOJIVA_ALL!$A$2:$AE$3303,31,FALSE),"CHYBA")))),2)</f>
        <v>#N/A</v>
      </c>
      <c r="U1548" s="51" t="e">
        <f>ROUND(VLOOKUP(EVID_HNOJENI!N1548,HNOJIVA_ALL!$A$2:$Z$3303,20,FALSE)*K1548*IF(L1548="t",10,IF(L1548="kg",0.01,IF(L1548="q",1,IF(L1548="l",0.01*VLOOKUP(EVID_HNOJENI!N1548,HNOJIVA_ALL!$A$2:$AE$3303,31,FALSE),"CHYBA")))),2)</f>
        <v>#N/A</v>
      </c>
    </row>
    <row r="1549" spans="1:21" x14ac:dyDescent="0.2">
      <c r="A1549" s="32"/>
      <c r="B1549" s="45" t="e">
        <f>VLOOKUP($A1549,EVID_OSEVU!$A$1:$M$4972,2,FALSE)</f>
        <v>#N/A</v>
      </c>
      <c r="C1549" s="45" t="e">
        <f>VLOOKUP($A1549,EVID_OSEVU!$A$1:$M$4972,3,FALSE)</f>
        <v>#N/A</v>
      </c>
      <c r="D1549" s="45" t="e">
        <f>VLOOKUP($A1549,EVID_OSEVU!$A$1:$M$4972,4,FALSE)</f>
        <v>#N/A</v>
      </c>
      <c r="E1549" s="45" t="e">
        <f>VLOOKUP($A1549,EVID_OSEVU!$A$1:$M$4972,7,FALSE)</f>
        <v>#N/A</v>
      </c>
      <c r="F1549" s="45" t="e">
        <f>VLOOKUP($A1549,EVID_OSEVU!$A$1:$M$4972,8,FALSE)</f>
        <v>#N/A</v>
      </c>
      <c r="G1549" s="45" t="e">
        <f>VLOOKUP($A1549,EVID_OSEVU!$A$1:$M$4972,11,FALSE)</f>
        <v>#N/A</v>
      </c>
      <c r="H1549" s="35"/>
      <c r="I1549" s="48"/>
      <c r="J1549" s="33" t="e">
        <f>VLOOKUP($A1549,EVID_OSEVU!$A$1:$M$4972,11,FALSE)</f>
        <v>#N/A</v>
      </c>
      <c r="K1549" s="39"/>
      <c r="L1549" s="49"/>
      <c r="M1549" s="89" t="e">
        <f t="shared" si="24"/>
        <v>#N/A</v>
      </c>
      <c r="N1549" s="50"/>
      <c r="O1549" s="37" t="e">
        <f>VLOOKUP(EVID_HNOJENI!N1549,HNOJIVA_ALL!$A$2:$Z$3303,4,FALSE)</f>
        <v>#N/A</v>
      </c>
      <c r="P1549" s="51" t="e">
        <f>ROUND(VLOOKUP(EVID_HNOJENI!N1549,HNOJIVA_ALL!$A$2:$Z$3303,14,FALSE)*K1549*IF(L1549="t",10,IF(L1549="kg",0.01,IF(L1549="q",1,IF(L1549="l",0.01*VLOOKUP(EVID_HNOJENI!N1549,HNOJIVA_ALL!$A$2:$AE$3303,31,FALSE),"CHYBA")))),2)</f>
        <v>#N/A</v>
      </c>
      <c r="Q1549" s="51" t="e">
        <f>ROUND(VLOOKUP(EVID_HNOJENI!N1549,HNOJIVA_ALL!$A$2:$Z$3303,15,FALSE)*K1549*IF(L1549="t",10,IF(L1549="kg",0.01,IF(L1549="q",1,IF(L1549="l",0.01*VLOOKUP(EVID_HNOJENI!N1549,HNOJIVA_ALL!$A$2:$AE$3303,31,FALSE),"CHYBA")))),2)</f>
        <v>#N/A</v>
      </c>
      <c r="R1549" s="51" t="e">
        <f>ROUND(VLOOKUP(EVID_HNOJENI!N1549,HNOJIVA_ALL!$A$2:$Z$3303,16,FALSE)*K1549*IF(L1549="t",10,IF(L1549="kg",0.01,IF(L1549="q",1,IF(L1549="l",0.01*VLOOKUP(EVID_HNOJENI!N1549,HNOJIVA_ALL!$A$2:$AE$3303,31,FALSE),"CHYBA")))),2)</f>
        <v>#N/A</v>
      </c>
      <c r="S1549" s="51" t="e">
        <f>ROUND(VLOOKUP(EVID_HNOJENI!N1549,HNOJIVA_ALL!$A$2:$Z$3303,18,FALSE)*K1549*IF(L1549="t",10,IF(L1549="kg",0.01,IF(L1549="q",1,IF(L1549="l",0.01*VLOOKUP(EVID_HNOJENI!N1549,HNOJIVA_ALL!$A$2:$AE$3303,31,FALSE),"CHYBA")))),2)</f>
        <v>#N/A</v>
      </c>
      <c r="T1549" s="51" t="e">
        <f>ROUND(VLOOKUP(EVID_HNOJENI!N1549,HNOJIVA_ALL!$A$2:$Z$3303,17,FALSE)*K1549*IF(L1549="t",10,IF(L1549="kg",0.01,IF(L1549="q",1,IF(L1549="l",0.01*VLOOKUP(EVID_HNOJENI!N1549,HNOJIVA_ALL!$A$2:$AE$3303,31,FALSE),"CHYBA")))),2)</f>
        <v>#N/A</v>
      </c>
      <c r="U1549" s="51" t="e">
        <f>ROUND(VLOOKUP(EVID_HNOJENI!N1549,HNOJIVA_ALL!$A$2:$Z$3303,20,FALSE)*K1549*IF(L1549="t",10,IF(L1549="kg",0.01,IF(L1549="q",1,IF(L1549="l",0.01*VLOOKUP(EVID_HNOJENI!N1549,HNOJIVA_ALL!$A$2:$AE$3303,31,FALSE),"CHYBA")))),2)</f>
        <v>#N/A</v>
      </c>
    </row>
    <row r="1550" spans="1:21" x14ac:dyDescent="0.2">
      <c r="A1550" s="32"/>
      <c r="B1550" s="45" t="e">
        <f>VLOOKUP($A1550,EVID_OSEVU!$A$1:$M$4972,2,FALSE)</f>
        <v>#N/A</v>
      </c>
      <c r="C1550" s="45" t="e">
        <f>VLOOKUP($A1550,EVID_OSEVU!$A$1:$M$4972,3,FALSE)</f>
        <v>#N/A</v>
      </c>
      <c r="D1550" s="45" t="e">
        <f>VLOOKUP($A1550,EVID_OSEVU!$A$1:$M$4972,4,FALSE)</f>
        <v>#N/A</v>
      </c>
      <c r="E1550" s="45" t="e">
        <f>VLOOKUP($A1550,EVID_OSEVU!$A$1:$M$4972,7,FALSE)</f>
        <v>#N/A</v>
      </c>
      <c r="F1550" s="45" t="e">
        <f>VLOOKUP($A1550,EVID_OSEVU!$A$1:$M$4972,8,FALSE)</f>
        <v>#N/A</v>
      </c>
      <c r="G1550" s="45" t="e">
        <f>VLOOKUP($A1550,EVID_OSEVU!$A$1:$M$4972,11,FALSE)</f>
        <v>#N/A</v>
      </c>
      <c r="H1550" s="35"/>
      <c r="I1550" s="48"/>
      <c r="J1550" s="33" t="e">
        <f>VLOOKUP($A1550,EVID_OSEVU!$A$1:$M$4972,11,FALSE)</f>
        <v>#N/A</v>
      </c>
      <c r="K1550" s="39"/>
      <c r="L1550" s="49"/>
      <c r="M1550" s="89" t="e">
        <f t="shared" si="24"/>
        <v>#N/A</v>
      </c>
      <c r="N1550" s="50"/>
      <c r="O1550" s="37" t="e">
        <f>VLOOKUP(EVID_HNOJENI!N1550,HNOJIVA_ALL!$A$2:$Z$3303,4,FALSE)</f>
        <v>#N/A</v>
      </c>
      <c r="P1550" s="51" t="e">
        <f>ROUND(VLOOKUP(EVID_HNOJENI!N1550,HNOJIVA_ALL!$A$2:$Z$3303,14,FALSE)*K1550*IF(L1550="t",10,IF(L1550="kg",0.01,IF(L1550="q",1,IF(L1550="l",0.01*VLOOKUP(EVID_HNOJENI!N1550,HNOJIVA_ALL!$A$2:$AE$3303,31,FALSE),"CHYBA")))),2)</f>
        <v>#N/A</v>
      </c>
      <c r="Q1550" s="51" t="e">
        <f>ROUND(VLOOKUP(EVID_HNOJENI!N1550,HNOJIVA_ALL!$A$2:$Z$3303,15,FALSE)*K1550*IF(L1550="t",10,IF(L1550="kg",0.01,IF(L1550="q",1,IF(L1550="l",0.01*VLOOKUP(EVID_HNOJENI!N1550,HNOJIVA_ALL!$A$2:$AE$3303,31,FALSE),"CHYBA")))),2)</f>
        <v>#N/A</v>
      </c>
      <c r="R1550" s="51" t="e">
        <f>ROUND(VLOOKUP(EVID_HNOJENI!N1550,HNOJIVA_ALL!$A$2:$Z$3303,16,FALSE)*K1550*IF(L1550="t",10,IF(L1550="kg",0.01,IF(L1550="q",1,IF(L1550="l",0.01*VLOOKUP(EVID_HNOJENI!N1550,HNOJIVA_ALL!$A$2:$AE$3303,31,FALSE),"CHYBA")))),2)</f>
        <v>#N/A</v>
      </c>
      <c r="S1550" s="51" t="e">
        <f>ROUND(VLOOKUP(EVID_HNOJENI!N1550,HNOJIVA_ALL!$A$2:$Z$3303,18,FALSE)*K1550*IF(L1550="t",10,IF(L1550="kg",0.01,IF(L1550="q",1,IF(L1550="l",0.01*VLOOKUP(EVID_HNOJENI!N1550,HNOJIVA_ALL!$A$2:$AE$3303,31,FALSE),"CHYBA")))),2)</f>
        <v>#N/A</v>
      </c>
      <c r="T1550" s="51" t="e">
        <f>ROUND(VLOOKUP(EVID_HNOJENI!N1550,HNOJIVA_ALL!$A$2:$Z$3303,17,FALSE)*K1550*IF(L1550="t",10,IF(L1550="kg",0.01,IF(L1550="q",1,IF(L1550="l",0.01*VLOOKUP(EVID_HNOJENI!N1550,HNOJIVA_ALL!$A$2:$AE$3303,31,FALSE),"CHYBA")))),2)</f>
        <v>#N/A</v>
      </c>
      <c r="U1550" s="51" t="e">
        <f>ROUND(VLOOKUP(EVID_HNOJENI!N1550,HNOJIVA_ALL!$A$2:$Z$3303,20,FALSE)*K1550*IF(L1550="t",10,IF(L1550="kg",0.01,IF(L1550="q",1,IF(L1550="l",0.01*VLOOKUP(EVID_HNOJENI!N1550,HNOJIVA_ALL!$A$2:$AE$3303,31,FALSE),"CHYBA")))),2)</f>
        <v>#N/A</v>
      </c>
    </row>
    <row r="1551" spans="1:21" x14ac:dyDescent="0.2">
      <c r="A1551" s="32"/>
      <c r="B1551" s="45" t="e">
        <f>VLOOKUP($A1551,EVID_OSEVU!$A$1:$M$4972,2,FALSE)</f>
        <v>#N/A</v>
      </c>
      <c r="C1551" s="45" t="e">
        <f>VLOOKUP($A1551,EVID_OSEVU!$A$1:$M$4972,3,FALSE)</f>
        <v>#N/A</v>
      </c>
      <c r="D1551" s="45" t="e">
        <f>VLOOKUP($A1551,EVID_OSEVU!$A$1:$M$4972,4,FALSE)</f>
        <v>#N/A</v>
      </c>
      <c r="E1551" s="45" t="e">
        <f>VLOOKUP($A1551,EVID_OSEVU!$A$1:$M$4972,7,FALSE)</f>
        <v>#N/A</v>
      </c>
      <c r="F1551" s="45" t="e">
        <f>VLOOKUP($A1551,EVID_OSEVU!$A$1:$M$4972,8,FALSE)</f>
        <v>#N/A</v>
      </c>
      <c r="G1551" s="45" t="e">
        <f>VLOOKUP($A1551,EVID_OSEVU!$A$1:$M$4972,11,FALSE)</f>
        <v>#N/A</v>
      </c>
      <c r="H1551" s="35"/>
      <c r="I1551" s="48"/>
      <c r="J1551" s="33" t="e">
        <f>VLOOKUP($A1551,EVID_OSEVU!$A$1:$M$4972,11,FALSE)</f>
        <v>#N/A</v>
      </c>
      <c r="K1551" s="39"/>
      <c r="L1551" s="49"/>
      <c r="M1551" s="89" t="e">
        <f t="shared" si="24"/>
        <v>#N/A</v>
      </c>
      <c r="N1551" s="50"/>
      <c r="O1551" s="37" t="e">
        <f>VLOOKUP(EVID_HNOJENI!N1551,HNOJIVA_ALL!$A$2:$Z$3303,4,FALSE)</f>
        <v>#N/A</v>
      </c>
      <c r="P1551" s="51" t="e">
        <f>ROUND(VLOOKUP(EVID_HNOJENI!N1551,HNOJIVA_ALL!$A$2:$Z$3303,14,FALSE)*K1551*IF(L1551="t",10,IF(L1551="kg",0.01,IF(L1551="q",1,IF(L1551="l",0.01*VLOOKUP(EVID_HNOJENI!N1551,HNOJIVA_ALL!$A$2:$AE$3303,31,FALSE),"CHYBA")))),2)</f>
        <v>#N/A</v>
      </c>
      <c r="Q1551" s="51" t="e">
        <f>ROUND(VLOOKUP(EVID_HNOJENI!N1551,HNOJIVA_ALL!$A$2:$Z$3303,15,FALSE)*K1551*IF(L1551="t",10,IF(L1551="kg",0.01,IF(L1551="q",1,IF(L1551="l",0.01*VLOOKUP(EVID_HNOJENI!N1551,HNOJIVA_ALL!$A$2:$AE$3303,31,FALSE),"CHYBA")))),2)</f>
        <v>#N/A</v>
      </c>
      <c r="R1551" s="51" t="e">
        <f>ROUND(VLOOKUP(EVID_HNOJENI!N1551,HNOJIVA_ALL!$A$2:$Z$3303,16,FALSE)*K1551*IF(L1551="t",10,IF(L1551="kg",0.01,IF(L1551="q",1,IF(L1551="l",0.01*VLOOKUP(EVID_HNOJENI!N1551,HNOJIVA_ALL!$A$2:$AE$3303,31,FALSE),"CHYBA")))),2)</f>
        <v>#N/A</v>
      </c>
      <c r="S1551" s="51" t="e">
        <f>ROUND(VLOOKUP(EVID_HNOJENI!N1551,HNOJIVA_ALL!$A$2:$Z$3303,18,FALSE)*K1551*IF(L1551="t",10,IF(L1551="kg",0.01,IF(L1551="q",1,IF(L1551="l",0.01*VLOOKUP(EVID_HNOJENI!N1551,HNOJIVA_ALL!$A$2:$AE$3303,31,FALSE),"CHYBA")))),2)</f>
        <v>#N/A</v>
      </c>
      <c r="T1551" s="51" t="e">
        <f>ROUND(VLOOKUP(EVID_HNOJENI!N1551,HNOJIVA_ALL!$A$2:$Z$3303,17,FALSE)*K1551*IF(L1551="t",10,IF(L1551="kg",0.01,IF(L1551="q",1,IF(L1551="l",0.01*VLOOKUP(EVID_HNOJENI!N1551,HNOJIVA_ALL!$A$2:$AE$3303,31,FALSE),"CHYBA")))),2)</f>
        <v>#N/A</v>
      </c>
      <c r="U1551" s="51" t="e">
        <f>ROUND(VLOOKUP(EVID_HNOJENI!N1551,HNOJIVA_ALL!$A$2:$Z$3303,20,FALSE)*K1551*IF(L1551="t",10,IF(L1551="kg",0.01,IF(L1551="q",1,IF(L1551="l",0.01*VLOOKUP(EVID_HNOJENI!N1551,HNOJIVA_ALL!$A$2:$AE$3303,31,FALSE),"CHYBA")))),2)</f>
        <v>#N/A</v>
      </c>
    </row>
    <row r="1552" spans="1:21" x14ac:dyDescent="0.2">
      <c r="A1552" s="32"/>
      <c r="B1552" s="45" t="e">
        <f>VLOOKUP($A1552,EVID_OSEVU!$A$1:$M$4972,2,FALSE)</f>
        <v>#N/A</v>
      </c>
      <c r="C1552" s="45" t="e">
        <f>VLOOKUP($A1552,EVID_OSEVU!$A$1:$M$4972,3,FALSE)</f>
        <v>#N/A</v>
      </c>
      <c r="D1552" s="45" t="e">
        <f>VLOOKUP($A1552,EVID_OSEVU!$A$1:$M$4972,4,FALSE)</f>
        <v>#N/A</v>
      </c>
      <c r="E1552" s="45" t="e">
        <f>VLOOKUP($A1552,EVID_OSEVU!$A$1:$M$4972,7,FALSE)</f>
        <v>#N/A</v>
      </c>
      <c r="F1552" s="45" t="e">
        <f>VLOOKUP($A1552,EVID_OSEVU!$A$1:$M$4972,8,FALSE)</f>
        <v>#N/A</v>
      </c>
      <c r="G1552" s="45" t="e">
        <f>VLOOKUP($A1552,EVID_OSEVU!$A$1:$M$4972,11,FALSE)</f>
        <v>#N/A</v>
      </c>
      <c r="H1552" s="35"/>
      <c r="I1552" s="48"/>
      <c r="J1552" s="33" t="e">
        <f>VLOOKUP($A1552,EVID_OSEVU!$A$1:$M$4972,11,FALSE)</f>
        <v>#N/A</v>
      </c>
      <c r="K1552" s="39"/>
      <c r="L1552" s="49"/>
      <c r="M1552" s="89" t="e">
        <f t="shared" si="24"/>
        <v>#N/A</v>
      </c>
      <c r="N1552" s="50"/>
      <c r="O1552" s="37" t="e">
        <f>VLOOKUP(EVID_HNOJENI!N1552,HNOJIVA_ALL!$A$2:$Z$3303,4,FALSE)</f>
        <v>#N/A</v>
      </c>
      <c r="P1552" s="51" t="e">
        <f>ROUND(VLOOKUP(EVID_HNOJENI!N1552,HNOJIVA_ALL!$A$2:$Z$3303,14,FALSE)*K1552*IF(L1552="t",10,IF(L1552="kg",0.01,IF(L1552="q",1,IF(L1552="l",0.01*VLOOKUP(EVID_HNOJENI!N1552,HNOJIVA_ALL!$A$2:$AE$3303,31,FALSE),"CHYBA")))),2)</f>
        <v>#N/A</v>
      </c>
      <c r="Q1552" s="51" t="e">
        <f>ROUND(VLOOKUP(EVID_HNOJENI!N1552,HNOJIVA_ALL!$A$2:$Z$3303,15,FALSE)*K1552*IF(L1552="t",10,IF(L1552="kg",0.01,IF(L1552="q",1,IF(L1552="l",0.01*VLOOKUP(EVID_HNOJENI!N1552,HNOJIVA_ALL!$A$2:$AE$3303,31,FALSE),"CHYBA")))),2)</f>
        <v>#N/A</v>
      </c>
      <c r="R1552" s="51" t="e">
        <f>ROUND(VLOOKUP(EVID_HNOJENI!N1552,HNOJIVA_ALL!$A$2:$Z$3303,16,FALSE)*K1552*IF(L1552="t",10,IF(L1552="kg",0.01,IF(L1552="q",1,IF(L1552="l",0.01*VLOOKUP(EVID_HNOJENI!N1552,HNOJIVA_ALL!$A$2:$AE$3303,31,FALSE),"CHYBA")))),2)</f>
        <v>#N/A</v>
      </c>
      <c r="S1552" s="51" t="e">
        <f>ROUND(VLOOKUP(EVID_HNOJENI!N1552,HNOJIVA_ALL!$A$2:$Z$3303,18,FALSE)*K1552*IF(L1552="t",10,IF(L1552="kg",0.01,IF(L1552="q",1,IF(L1552="l",0.01*VLOOKUP(EVID_HNOJENI!N1552,HNOJIVA_ALL!$A$2:$AE$3303,31,FALSE),"CHYBA")))),2)</f>
        <v>#N/A</v>
      </c>
      <c r="T1552" s="51" t="e">
        <f>ROUND(VLOOKUP(EVID_HNOJENI!N1552,HNOJIVA_ALL!$A$2:$Z$3303,17,FALSE)*K1552*IF(L1552="t",10,IF(L1552="kg",0.01,IF(L1552="q",1,IF(L1552="l",0.01*VLOOKUP(EVID_HNOJENI!N1552,HNOJIVA_ALL!$A$2:$AE$3303,31,FALSE),"CHYBA")))),2)</f>
        <v>#N/A</v>
      </c>
      <c r="U1552" s="51" t="e">
        <f>ROUND(VLOOKUP(EVID_HNOJENI!N1552,HNOJIVA_ALL!$A$2:$Z$3303,20,FALSE)*K1552*IF(L1552="t",10,IF(L1552="kg",0.01,IF(L1552="q",1,IF(L1552="l",0.01*VLOOKUP(EVID_HNOJENI!N1552,HNOJIVA_ALL!$A$2:$AE$3303,31,FALSE),"CHYBA")))),2)</f>
        <v>#N/A</v>
      </c>
    </row>
    <row r="1553" spans="1:21" x14ac:dyDescent="0.2">
      <c r="A1553" s="32"/>
      <c r="B1553" s="45" t="e">
        <f>VLOOKUP($A1553,EVID_OSEVU!$A$1:$M$4972,2,FALSE)</f>
        <v>#N/A</v>
      </c>
      <c r="C1553" s="45" t="e">
        <f>VLOOKUP($A1553,EVID_OSEVU!$A$1:$M$4972,3,FALSE)</f>
        <v>#N/A</v>
      </c>
      <c r="D1553" s="45" t="e">
        <f>VLOOKUP($A1553,EVID_OSEVU!$A$1:$M$4972,4,FALSE)</f>
        <v>#N/A</v>
      </c>
      <c r="E1553" s="45" t="e">
        <f>VLOOKUP($A1553,EVID_OSEVU!$A$1:$M$4972,7,FALSE)</f>
        <v>#N/A</v>
      </c>
      <c r="F1553" s="45" t="e">
        <f>VLOOKUP($A1553,EVID_OSEVU!$A$1:$M$4972,8,FALSE)</f>
        <v>#N/A</v>
      </c>
      <c r="G1553" s="45" t="e">
        <f>VLOOKUP($A1553,EVID_OSEVU!$A$1:$M$4972,11,FALSE)</f>
        <v>#N/A</v>
      </c>
      <c r="H1553" s="35"/>
      <c r="I1553" s="48"/>
      <c r="J1553" s="33" t="e">
        <f>VLOOKUP($A1553,EVID_OSEVU!$A$1:$M$4972,11,FALSE)</f>
        <v>#N/A</v>
      </c>
      <c r="K1553" s="39"/>
      <c r="L1553" s="49"/>
      <c r="M1553" s="89" t="e">
        <f t="shared" si="24"/>
        <v>#N/A</v>
      </c>
      <c r="N1553" s="50"/>
      <c r="O1553" s="37" t="e">
        <f>VLOOKUP(EVID_HNOJENI!N1553,HNOJIVA_ALL!$A$2:$Z$3303,4,FALSE)</f>
        <v>#N/A</v>
      </c>
      <c r="P1553" s="51" t="e">
        <f>ROUND(VLOOKUP(EVID_HNOJENI!N1553,HNOJIVA_ALL!$A$2:$Z$3303,14,FALSE)*K1553*IF(L1553="t",10,IF(L1553="kg",0.01,IF(L1553="q",1,IF(L1553="l",0.01*VLOOKUP(EVID_HNOJENI!N1553,HNOJIVA_ALL!$A$2:$AE$3303,31,FALSE),"CHYBA")))),2)</f>
        <v>#N/A</v>
      </c>
      <c r="Q1553" s="51" t="e">
        <f>ROUND(VLOOKUP(EVID_HNOJENI!N1553,HNOJIVA_ALL!$A$2:$Z$3303,15,FALSE)*K1553*IF(L1553="t",10,IF(L1553="kg",0.01,IF(L1553="q",1,IF(L1553="l",0.01*VLOOKUP(EVID_HNOJENI!N1553,HNOJIVA_ALL!$A$2:$AE$3303,31,FALSE),"CHYBA")))),2)</f>
        <v>#N/A</v>
      </c>
      <c r="R1553" s="51" t="e">
        <f>ROUND(VLOOKUP(EVID_HNOJENI!N1553,HNOJIVA_ALL!$A$2:$Z$3303,16,FALSE)*K1553*IF(L1553="t",10,IF(L1553="kg",0.01,IF(L1553="q",1,IF(L1553="l",0.01*VLOOKUP(EVID_HNOJENI!N1553,HNOJIVA_ALL!$A$2:$AE$3303,31,FALSE),"CHYBA")))),2)</f>
        <v>#N/A</v>
      </c>
      <c r="S1553" s="51" t="e">
        <f>ROUND(VLOOKUP(EVID_HNOJENI!N1553,HNOJIVA_ALL!$A$2:$Z$3303,18,FALSE)*K1553*IF(L1553="t",10,IF(L1553="kg",0.01,IF(L1553="q",1,IF(L1553="l",0.01*VLOOKUP(EVID_HNOJENI!N1553,HNOJIVA_ALL!$A$2:$AE$3303,31,FALSE),"CHYBA")))),2)</f>
        <v>#N/A</v>
      </c>
      <c r="T1553" s="51" t="e">
        <f>ROUND(VLOOKUP(EVID_HNOJENI!N1553,HNOJIVA_ALL!$A$2:$Z$3303,17,FALSE)*K1553*IF(L1553="t",10,IF(L1553="kg",0.01,IF(L1553="q",1,IF(L1553="l",0.01*VLOOKUP(EVID_HNOJENI!N1553,HNOJIVA_ALL!$A$2:$AE$3303,31,FALSE),"CHYBA")))),2)</f>
        <v>#N/A</v>
      </c>
      <c r="U1553" s="51" t="e">
        <f>ROUND(VLOOKUP(EVID_HNOJENI!N1553,HNOJIVA_ALL!$A$2:$Z$3303,20,FALSE)*K1553*IF(L1553="t",10,IF(L1553="kg",0.01,IF(L1553="q",1,IF(L1553="l",0.01*VLOOKUP(EVID_HNOJENI!N1553,HNOJIVA_ALL!$A$2:$AE$3303,31,FALSE),"CHYBA")))),2)</f>
        <v>#N/A</v>
      </c>
    </row>
    <row r="1554" spans="1:21" x14ac:dyDescent="0.2">
      <c r="A1554" s="32"/>
      <c r="B1554" s="45" t="e">
        <f>VLOOKUP($A1554,EVID_OSEVU!$A$1:$M$4972,2,FALSE)</f>
        <v>#N/A</v>
      </c>
      <c r="C1554" s="45" t="e">
        <f>VLOOKUP($A1554,EVID_OSEVU!$A$1:$M$4972,3,FALSE)</f>
        <v>#N/A</v>
      </c>
      <c r="D1554" s="45" t="e">
        <f>VLOOKUP($A1554,EVID_OSEVU!$A$1:$M$4972,4,FALSE)</f>
        <v>#N/A</v>
      </c>
      <c r="E1554" s="45" t="e">
        <f>VLOOKUP($A1554,EVID_OSEVU!$A$1:$M$4972,7,FALSE)</f>
        <v>#N/A</v>
      </c>
      <c r="F1554" s="45" t="e">
        <f>VLOOKUP($A1554,EVID_OSEVU!$A$1:$M$4972,8,FALSE)</f>
        <v>#N/A</v>
      </c>
      <c r="G1554" s="45" t="e">
        <f>VLOOKUP($A1554,EVID_OSEVU!$A$1:$M$4972,11,FALSE)</f>
        <v>#N/A</v>
      </c>
      <c r="H1554" s="35"/>
      <c r="I1554" s="48"/>
      <c r="J1554" s="33" t="e">
        <f>VLOOKUP($A1554,EVID_OSEVU!$A$1:$M$4972,11,FALSE)</f>
        <v>#N/A</v>
      </c>
      <c r="K1554" s="39"/>
      <c r="L1554" s="49"/>
      <c r="M1554" s="89" t="e">
        <f t="shared" si="24"/>
        <v>#N/A</v>
      </c>
      <c r="N1554" s="50"/>
      <c r="O1554" s="37" t="e">
        <f>VLOOKUP(EVID_HNOJENI!N1554,HNOJIVA_ALL!$A$2:$Z$3303,4,FALSE)</f>
        <v>#N/A</v>
      </c>
      <c r="P1554" s="51" t="e">
        <f>ROUND(VLOOKUP(EVID_HNOJENI!N1554,HNOJIVA_ALL!$A$2:$Z$3303,14,FALSE)*K1554*IF(L1554="t",10,IF(L1554="kg",0.01,IF(L1554="q",1,IF(L1554="l",0.01*VLOOKUP(EVID_HNOJENI!N1554,HNOJIVA_ALL!$A$2:$AE$3303,31,FALSE),"CHYBA")))),2)</f>
        <v>#N/A</v>
      </c>
      <c r="Q1554" s="51" t="e">
        <f>ROUND(VLOOKUP(EVID_HNOJENI!N1554,HNOJIVA_ALL!$A$2:$Z$3303,15,FALSE)*K1554*IF(L1554="t",10,IF(L1554="kg",0.01,IF(L1554="q",1,IF(L1554="l",0.01*VLOOKUP(EVID_HNOJENI!N1554,HNOJIVA_ALL!$A$2:$AE$3303,31,FALSE),"CHYBA")))),2)</f>
        <v>#N/A</v>
      </c>
      <c r="R1554" s="51" t="e">
        <f>ROUND(VLOOKUP(EVID_HNOJENI!N1554,HNOJIVA_ALL!$A$2:$Z$3303,16,FALSE)*K1554*IF(L1554="t",10,IF(L1554="kg",0.01,IF(L1554="q",1,IF(L1554="l",0.01*VLOOKUP(EVID_HNOJENI!N1554,HNOJIVA_ALL!$A$2:$AE$3303,31,FALSE),"CHYBA")))),2)</f>
        <v>#N/A</v>
      </c>
      <c r="S1554" s="51" t="e">
        <f>ROUND(VLOOKUP(EVID_HNOJENI!N1554,HNOJIVA_ALL!$A$2:$Z$3303,18,FALSE)*K1554*IF(L1554="t",10,IF(L1554="kg",0.01,IF(L1554="q",1,IF(L1554="l",0.01*VLOOKUP(EVID_HNOJENI!N1554,HNOJIVA_ALL!$A$2:$AE$3303,31,FALSE),"CHYBA")))),2)</f>
        <v>#N/A</v>
      </c>
      <c r="T1554" s="51" t="e">
        <f>ROUND(VLOOKUP(EVID_HNOJENI!N1554,HNOJIVA_ALL!$A$2:$Z$3303,17,FALSE)*K1554*IF(L1554="t",10,IF(L1554="kg",0.01,IF(L1554="q",1,IF(L1554="l",0.01*VLOOKUP(EVID_HNOJENI!N1554,HNOJIVA_ALL!$A$2:$AE$3303,31,FALSE),"CHYBA")))),2)</f>
        <v>#N/A</v>
      </c>
      <c r="U1554" s="51" t="e">
        <f>ROUND(VLOOKUP(EVID_HNOJENI!N1554,HNOJIVA_ALL!$A$2:$Z$3303,20,FALSE)*K1554*IF(L1554="t",10,IF(L1554="kg",0.01,IF(L1554="q",1,IF(L1554="l",0.01*VLOOKUP(EVID_HNOJENI!N1554,HNOJIVA_ALL!$A$2:$AE$3303,31,FALSE),"CHYBA")))),2)</f>
        <v>#N/A</v>
      </c>
    </row>
    <row r="1555" spans="1:21" x14ac:dyDescent="0.2">
      <c r="A1555" s="32"/>
      <c r="B1555" s="45" t="e">
        <f>VLOOKUP($A1555,EVID_OSEVU!$A$1:$M$4972,2,FALSE)</f>
        <v>#N/A</v>
      </c>
      <c r="C1555" s="45" t="e">
        <f>VLOOKUP($A1555,EVID_OSEVU!$A$1:$M$4972,3,FALSE)</f>
        <v>#N/A</v>
      </c>
      <c r="D1555" s="45" t="e">
        <f>VLOOKUP($A1555,EVID_OSEVU!$A$1:$M$4972,4,FALSE)</f>
        <v>#N/A</v>
      </c>
      <c r="E1555" s="45" t="e">
        <f>VLOOKUP($A1555,EVID_OSEVU!$A$1:$M$4972,7,FALSE)</f>
        <v>#N/A</v>
      </c>
      <c r="F1555" s="45" t="e">
        <f>VLOOKUP($A1555,EVID_OSEVU!$A$1:$M$4972,8,FALSE)</f>
        <v>#N/A</v>
      </c>
      <c r="G1555" s="45" t="e">
        <f>VLOOKUP($A1555,EVID_OSEVU!$A$1:$M$4972,11,FALSE)</f>
        <v>#N/A</v>
      </c>
      <c r="H1555" s="35"/>
      <c r="I1555" s="48"/>
      <c r="J1555" s="33" t="e">
        <f>VLOOKUP($A1555,EVID_OSEVU!$A$1:$M$4972,11,FALSE)</f>
        <v>#N/A</v>
      </c>
      <c r="K1555" s="39"/>
      <c r="L1555" s="49"/>
      <c r="M1555" s="89" t="e">
        <f t="shared" si="24"/>
        <v>#N/A</v>
      </c>
      <c r="N1555" s="50"/>
      <c r="O1555" s="37" t="e">
        <f>VLOOKUP(EVID_HNOJENI!N1555,HNOJIVA_ALL!$A$2:$Z$3303,4,FALSE)</f>
        <v>#N/A</v>
      </c>
      <c r="P1555" s="51" t="e">
        <f>ROUND(VLOOKUP(EVID_HNOJENI!N1555,HNOJIVA_ALL!$A$2:$Z$3303,14,FALSE)*K1555*IF(L1555="t",10,IF(L1555="kg",0.01,IF(L1555="q",1,IF(L1555="l",0.01*VLOOKUP(EVID_HNOJENI!N1555,HNOJIVA_ALL!$A$2:$AE$3303,31,FALSE),"CHYBA")))),2)</f>
        <v>#N/A</v>
      </c>
      <c r="Q1555" s="51" t="e">
        <f>ROUND(VLOOKUP(EVID_HNOJENI!N1555,HNOJIVA_ALL!$A$2:$Z$3303,15,FALSE)*K1555*IF(L1555="t",10,IF(L1555="kg",0.01,IF(L1555="q",1,IF(L1555="l",0.01*VLOOKUP(EVID_HNOJENI!N1555,HNOJIVA_ALL!$A$2:$AE$3303,31,FALSE),"CHYBA")))),2)</f>
        <v>#N/A</v>
      </c>
      <c r="R1555" s="51" t="e">
        <f>ROUND(VLOOKUP(EVID_HNOJENI!N1555,HNOJIVA_ALL!$A$2:$Z$3303,16,FALSE)*K1555*IF(L1555="t",10,IF(L1555="kg",0.01,IF(L1555="q",1,IF(L1555="l",0.01*VLOOKUP(EVID_HNOJENI!N1555,HNOJIVA_ALL!$A$2:$AE$3303,31,FALSE),"CHYBA")))),2)</f>
        <v>#N/A</v>
      </c>
      <c r="S1555" s="51" t="e">
        <f>ROUND(VLOOKUP(EVID_HNOJENI!N1555,HNOJIVA_ALL!$A$2:$Z$3303,18,FALSE)*K1555*IF(L1555="t",10,IF(L1555="kg",0.01,IF(L1555="q",1,IF(L1555="l",0.01*VLOOKUP(EVID_HNOJENI!N1555,HNOJIVA_ALL!$A$2:$AE$3303,31,FALSE),"CHYBA")))),2)</f>
        <v>#N/A</v>
      </c>
      <c r="T1555" s="51" t="e">
        <f>ROUND(VLOOKUP(EVID_HNOJENI!N1555,HNOJIVA_ALL!$A$2:$Z$3303,17,FALSE)*K1555*IF(L1555="t",10,IF(L1555="kg",0.01,IF(L1555="q",1,IF(L1555="l",0.01*VLOOKUP(EVID_HNOJENI!N1555,HNOJIVA_ALL!$A$2:$AE$3303,31,FALSE),"CHYBA")))),2)</f>
        <v>#N/A</v>
      </c>
      <c r="U1555" s="51" t="e">
        <f>ROUND(VLOOKUP(EVID_HNOJENI!N1555,HNOJIVA_ALL!$A$2:$Z$3303,20,FALSE)*K1555*IF(L1555="t",10,IF(L1555="kg",0.01,IF(L1555="q",1,IF(L1555="l",0.01*VLOOKUP(EVID_HNOJENI!N1555,HNOJIVA_ALL!$A$2:$AE$3303,31,FALSE),"CHYBA")))),2)</f>
        <v>#N/A</v>
      </c>
    </row>
    <row r="1556" spans="1:21" x14ac:dyDescent="0.2">
      <c r="A1556" s="32"/>
      <c r="B1556" s="45" t="e">
        <f>VLOOKUP($A1556,EVID_OSEVU!$A$1:$M$4972,2,FALSE)</f>
        <v>#N/A</v>
      </c>
      <c r="C1556" s="45" t="e">
        <f>VLOOKUP($A1556,EVID_OSEVU!$A$1:$M$4972,3,FALSE)</f>
        <v>#N/A</v>
      </c>
      <c r="D1556" s="45" t="e">
        <f>VLOOKUP($A1556,EVID_OSEVU!$A$1:$M$4972,4,FALSE)</f>
        <v>#N/A</v>
      </c>
      <c r="E1556" s="45" t="e">
        <f>VLOOKUP($A1556,EVID_OSEVU!$A$1:$M$4972,7,FALSE)</f>
        <v>#N/A</v>
      </c>
      <c r="F1556" s="45" t="e">
        <f>VLOOKUP($A1556,EVID_OSEVU!$A$1:$M$4972,8,FALSE)</f>
        <v>#N/A</v>
      </c>
      <c r="G1556" s="45" t="e">
        <f>VLOOKUP($A1556,EVID_OSEVU!$A$1:$M$4972,11,FALSE)</f>
        <v>#N/A</v>
      </c>
      <c r="H1556" s="35"/>
      <c r="I1556" s="48"/>
      <c r="J1556" s="33" t="e">
        <f>VLOOKUP($A1556,EVID_OSEVU!$A$1:$M$4972,11,FALSE)</f>
        <v>#N/A</v>
      </c>
      <c r="K1556" s="39"/>
      <c r="L1556" s="49"/>
      <c r="M1556" s="89" t="e">
        <f t="shared" si="24"/>
        <v>#N/A</v>
      </c>
      <c r="N1556" s="50"/>
      <c r="O1556" s="37" t="e">
        <f>VLOOKUP(EVID_HNOJENI!N1556,HNOJIVA_ALL!$A$2:$Z$3303,4,FALSE)</f>
        <v>#N/A</v>
      </c>
      <c r="P1556" s="51" t="e">
        <f>ROUND(VLOOKUP(EVID_HNOJENI!N1556,HNOJIVA_ALL!$A$2:$Z$3303,14,FALSE)*K1556*IF(L1556="t",10,IF(L1556="kg",0.01,IF(L1556="q",1,IF(L1556="l",0.01*VLOOKUP(EVID_HNOJENI!N1556,HNOJIVA_ALL!$A$2:$AE$3303,31,FALSE),"CHYBA")))),2)</f>
        <v>#N/A</v>
      </c>
      <c r="Q1556" s="51" t="e">
        <f>ROUND(VLOOKUP(EVID_HNOJENI!N1556,HNOJIVA_ALL!$A$2:$Z$3303,15,FALSE)*K1556*IF(L1556="t",10,IF(L1556="kg",0.01,IF(L1556="q",1,IF(L1556="l",0.01*VLOOKUP(EVID_HNOJENI!N1556,HNOJIVA_ALL!$A$2:$AE$3303,31,FALSE),"CHYBA")))),2)</f>
        <v>#N/A</v>
      </c>
      <c r="R1556" s="51" t="e">
        <f>ROUND(VLOOKUP(EVID_HNOJENI!N1556,HNOJIVA_ALL!$A$2:$Z$3303,16,FALSE)*K1556*IF(L1556="t",10,IF(L1556="kg",0.01,IF(L1556="q",1,IF(L1556="l",0.01*VLOOKUP(EVID_HNOJENI!N1556,HNOJIVA_ALL!$A$2:$AE$3303,31,FALSE),"CHYBA")))),2)</f>
        <v>#N/A</v>
      </c>
      <c r="S1556" s="51" t="e">
        <f>ROUND(VLOOKUP(EVID_HNOJENI!N1556,HNOJIVA_ALL!$A$2:$Z$3303,18,FALSE)*K1556*IF(L1556="t",10,IF(L1556="kg",0.01,IF(L1556="q",1,IF(L1556="l",0.01*VLOOKUP(EVID_HNOJENI!N1556,HNOJIVA_ALL!$A$2:$AE$3303,31,FALSE),"CHYBA")))),2)</f>
        <v>#N/A</v>
      </c>
      <c r="T1556" s="51" t="e">
        <f>ROUND(VLOOKUP(EVID_HNOJENI!N1556,HNOJIVA_ALL!$A$2:$Z$3303,17,FALSE)*K1556*IF(L1556="t",10,IF(L1556="kg",0.01,IF(L1556="q",1,IF(L1556="l",0.01*VLOOKUP(EVID_HNOJENI!N1556,HNOJIVA_ALL!$A$2:$AE$3303,31,FALSE),"CHYBA")))),2)</f>
        <v>#N/A</v>
      </c>
      <c r="U1556" s="51" t="e">
        <f>ROUND(VLOOKUP(EVID_HNOJENI!N1556,HNOJIVA_ALL!$A$2:$Z$3303,20,FALSE)*K1556*IF(L1556="t",10,IF(L1556="kg",0.01,IF(L1556="q",1,IF(L1556="l",0.01*VLOOKUP(EVID_HNOJENI!N1556,HNOJIVA_ALL!$A$2:$AE$3303,31,FALSE),"CHYBA")))),2)</f>
        <v>#N/A</v>
      </c>
    </row>
    <row r="1557" spans="1:21" x14ac:dyDescent="0.2">
      <c r="A1557" s="32"/>
      <c r="B1557" s="45" t="e">
        <f>VLOOKUP($A1557,EVID_OSEVU!$A$1:$M$4972,2,FALSE)</f>
        <v>#N/A</v>
      </c>
      <c r="C1557" s="45" t="e">
        <f>VLOOKUP($A1557,EVID_OSEVU!$A$1:$M$4972,3,FALSE)</f>
        <v>#N/A</v>
      </c>
      <c r="D1557" s="45" t="e">
        <f>VLOOKUP($A1557,EVID_OSEVU!$A$1:$M$4972,4,FALSE)</f>
        <v>#N/A</v>
      </c>
      <c r="E1557" s="45" t="e">
        <f>VLOOKUP($A1557,EVID_OSEVU!$A$1:$M$4972,7,FALSE)</f>
        <v>#N/A</v>
      </c>
      <c r="F1557" s="45" t="e">
        <f>VLOOKUP($A1557,EVID_OSEVU!$A$1:$M$4972,8,FALSE)</f>
        <v>#N/A</v>
      </c>
      <c r="G1557" s="45" t="e">
        <f>VLOOKUP($A1557,EVID_OSEVU!$A$1:$M$4972,11,FALSE)</f>
        <v>#N/A</v>
      </c>
      <c r="H1557" s="35"/>
      <c r="I1557" s="48"/>
      <c r="J1557" s="33" t="e">
        <f>VLOOKUP($A1557,EVID_OSEVU!$A$1:$M$4972,11,FALSE)</f>
        <v>#N/A</v>
      </c>
      <c r="K1557" s="39"/>
      <c r="L1557" s="49"/>
      <c r="M1557" s="89" t="e">
        <f t="shared" si="24"/>
        <v>#N/A</v>
      </c>
      <c r="N1557" s="50"/>
      <c r="O1557" s="37" t="e">
        <f>VLOOKUP(EVID_HNOJENI!N1557,HNOJIVA_ALL!$A$2:$Z$3303,4,FALSE)</f>
        <v>#N/A</v>
      </c>
      <c r="P1557" s="51" t="e">
        <f>ROUND(VLOOKUP(EVID_HNOJENI!N1557,HNOJIVA_ALL!$A$2:$Z$3303,14,FALSE)*K1557*IF(L1557="t",10,IF(L1557="kg",0.01,IF(L1557="q",1,IF(L1557="l",0.01*VLOOKUP(EVID_HNOJENI!N1557,HNOJIVA_ALL!$A$2:$AE$3303,31,FALSE),"CHYBA")))),2)</f>
        <v>#N/A</v>
      </c>
      <c r="Q1557" s="51" t="e">
        <f>ROUND(VLOOKUP(EVID_HNOJENI!N1557,HNOJIVA_ALL!$A$2:$Z$3303,15,FALSE)*K1557*IF(L1557="t",10,IF(L1557="kg",0.01,IF(L1557="q",1,IF(L1557="l",0.01*VLOOKUP(EVID_HNOJENI!N1557,HNOJIVA_ALL!$A$2:$AE$3303,31,FALSE),"CHYBA")))),2)</f>
        <v>#N/A</v>
      </c>
      <c r="R1557" s="51" t="e">
        <f>ROUND(VLOOKUP(EVID_HNOJENI!N1557,HNOJIVA_ALL!$A$2:$Z$3303,16,FALSE)*K1557*IF(L1557="t",10,IF(L1557="kg",0.01,IF(L1557="q",1,IF(L1557="l",0.01*VLOOKUP(EVID_HNOJENI!N1557,HNOJIVA_ALL!$A$2:$AE$3303,31,FALSE),"CHYBA")))),2)</f>
        <v>#N/A</v>
      </c>
      <c r="S1557" s="51" t="e">
        <f>ROUND(VLOOKUP(EVID_HNOJENI!N1557,HNOJIVA_ALL!$A$2:$Z$3303,18,FALSE)*K1557*IF(L1557="t",10,IF(L1557="kg",0.01,IF(L1557="q",1,IF(L1557="l",0.01*VLOOKUP(EVID_HNOJENI!N1557,HNOJIVA_ALL!$A$2:$AE$3303,31,FALSE),"CHYBA")))),2)</f>
        <v>#N/A</v>
      </c>
      <c r="T1557" s="51" t="e">
        <f>ROUND(VLOOKUP(EVID_HNOJENI!N1557,HNOJIVA_ALL!$A$2:$Z$3303,17,FALSE)*K1557*IF(L1557="t",10,IF(L1557="kg",0.01,IF(L1557="q",1,IF(L1557="l",0.01*VLOOKUP(EVID_HNOJENI!N1557,HNOJIVA_ALL!$A$2:$AE$3303,31,FALSE),"CHYBA")))),2)</f>
        <v>#N/A</v>
      </c>
      <c r="U1557" s="51" t="e">
        <f>ROUND(VLOOKUP(EVID_HNOJENI!N1557,HNOJIVA_ALL!$A$2:$Z$3303,20,FALSE)*K1557*IF(L1557="t",10,IF(L1557="kg",0.01,IF(L1557="q",1,IF(L1557="l",0.01*VLOOKUP(EVID_HNOJENI!N1557,HNOJIVA_ALL!$A$2:$AE$3303,31,FALSE),"CHYBA")))),2)</f>
        <v>#N/A</v>
      </c>
    </row>
    <row r="1558" spans="1:21" x14ac:dyDescent="0.2">
      <c r="A1558" s="32"/>
      <c r="B1558" s="45" t="e">
        <f>VLOOKUP($A1558,EVID_OSEVU!$A$1:$M$4972,2,FALSE)</f>
        <v>#N/A</v>
      </c>
      <c r="C1558" s="45" t="e">
        <f>VLOOKUP($A1558,EVID_OSEVU!$A$1:$M$4972,3,FALSE)</f>
        <v>#N/A</v>
      </c>
      <c r="D1558" s="45" t="e">
        <f>VLOOKUP($A1558,EVID_OSEVU!$A$1:$M$4972,4,FALSE)</f>
        <v>#N/A</v>
      </c>
      <c r="E1558" s="45" t="e">
        <f>VLOOKUP($A1558,EVID_OSEVU!$A$1:$M$4972,7,FALSE)</f>
        <v>#N/A</v>
      </c>
      <c r="F1558" s="45" t="e">
        <f>VLOOKUP($A1558,EVID_OSEVU!$A$1:$M$4972,8,FALSE)</f>
        <v>#N/A</v>
      </c>
      <c r="G1558" s="45" t="e">
        <f>VLOOKUP($A1558,EVID_OSEVU!$A$1:$M$4972,11,FALSE)</f>
        <v>#N/A</v>
      </c>
      <c r="H1558" s="35"/>
      <c r="I1558" s="48"/>
      <c r="J1558" s="33" t="e">
        <f>VLOOKUP($A1558,EVID_OSEVU!$A$1:$M$4972,11,FALSE)</f>
        <v>#N/A</v>
      </c>
      <c r="K1558" s="39"/>
      <c r="L1558" s="49"/>
      <c r="M1558" s="89" t="e">
        <f t="shared" si="24"/>
        <v>#N/A</v>
      </c>
      <c r="N1558" s="50"/>
      <c r="O1558" s="37" t="e">
        <f>VLOOKUP(EVID_HNOJENI!N1558,HNOJIVA_ALL!$A$2:$Z$3303,4,FALSE)</f>
        <v>#N/A</v>
      </c>
      <c r="P1558" s="51" t="e">
        <f>ROUND(VLOOKUP(EVID_HNOJENI!N1558,HNOJIVA_ALL!$A$2:$Z$3303,14,FALSE)*K1558*IF(L1558="t",10,IF(L1558="kg",0.01,IF(L1558="q",1,IF(L1558="l",0.01*VLOOKUP(EVID_HNOJENI!N1558,HNOJIVA_ALL!$A$2:$AE$3303,31,FALSE),"CHYBA")))),2)</f>
        <v>#N/A</v>
      </c>
      <c r="Q1558" s="51" t="e">
        <f>ROUND(VLOOKUP(EVID_HNOJENI!N1558,HNOJIVA_ALL!$A$2:$Z$3303,15,FALSE)*K1558*IF(L1558="t",10,IF(L1558="kg",0.01,IF(L1558="q",1,IF(L1558="l",0.01*VLOOKUP(EVID_HNOJENI!N1558,HNOJIVA_ALL!$A$2:$AE$3303,31,FALSE),"CHYBA")))),2)</f>
        <v>#N/A</v>
      </c>
      <c r="R1558" s="51" t="e">
        <f>ROUND(VLOOKUP(EVID_HNOJENI!N1558,HNOJIVA_ALL!$A$2:$Z$3303,16,FALSE)*K1558*IF(L1558="t",10,IF(L1558="kg",0.01,IF(L1558="q",1,IF(L1558="l",0.01*VLOOKUP(EVID_HNOJENI!N1558,HNOJIVA_ALL!$A$2:$AE$3303,31,FALSE),"CHYBA")))),2)</f>
        <v>#N/A</v>
      </c>
      <c r="S1558" s="51" t="e">
        <f>ROUND(VLOOKUP(EVID_HNOJENI!N1558,HNOJIVA_ALL!$A$2:$Z$3303,18,FALSE)*K1558*IF(L1558="t",10,IF(L1558="kg",0.01,IF(L1558="q",1,IF(L1558="l",0.01*VLOOKUP(EVID_HNOJENI!N1558,HNOJIVA_ALL!$A$2:$AE$3303,31,FALSE),"CHYBA")))),2)</f>
        <v>#N/A</v>
      </c>
      <c r="T1558" s="51" t="e">
        <f>ROUND(VLOOKUP(EVID_HNOJENI!N1558,HNOJIVA_ALL!$A$2:$Z$3303,17,FALSE)*K1558*IF(L1558="t",10,IF(L1558="kg",0.01,IF(L1558="q",1,IF(L1558="l",0.01*VLOOKUP(EVID_HNOJENI!N1558,HNOJIVA_ALL!$A$2:$AE$3303,31,FALSE),"CHYBA")))),2)</f>
        <v>#N/A</v>
      </c>
      <c r="U1558" s="51" t="e">
        <f>ROUND(VLOOKUP(EVID_HNOJENI!N1558,HNOJIVA_ALL!$A$2:$Z$3303,20,FALSE)*K1558*IF(L1558="t",10,IF(L1558="kg",0.01,IF(L1558="q",1,IF(L1558="l",0.01*VLOOKUP(EVID_HNOJENI!N1558,HNOJIVA_ALL!$A$2:$AE$3303,31,FALSE),"CHYBA")))),2)</f>
        <v>#N/A</v>
      </c>
    </row>
    <row r="1559" spans="1:21" x14ac:dyDescent="0.2">
      <c r="A1559" s="32"/>
      <c r="B1559" s="45" t="e">
        <f>VLOOKUP($A1559,EVID_OSEVU!$A$1:$M$4972,2,FALSE)</f>
        <v>#N/A</v>
      </c>
      <c r="C1559" s="45" t="e">
        <f>VLOOKUP($A1559,EVID_OSEVU!$A$1:$M$4972,3,FALSE)</f>
        <v>#N/A</v>
      </c>
      <c r="D1559" s="45" t="e">
        <f>VLOOKUP($A1559,EVID_OSEVU!$A$1:$M$4972,4,FALSE)</f>
        <v>#N/A</v>
      </c>
      <c r="E1559" s="45" t="e">
        <f>VLOOKUP($A1559,EVID_OSEVU!$A$1:$M$4972,7,FALSE)</f>
        <v>#N/A</v>
      </c>
      <c r="F1559" s="45" t="e">
        <f>VLOOKUP($A1559,EVID_OSEVU!$A$1:$M$4972,8,FALSE)</f>
        <v>#N/A</v>
      </c>
      <c r="G1559" s="45" t="e">
        <f>VLOOKUP($A1559,EVID_OSEVU!$A$1:$M$4972,11,FALSE)</f>
        <v>#N/A</v>
      </c>
      <c r="H1559" s="35"/>
      <c r="I1559" s="48"/>
      <c r="J1559" s="33" t="e">
        <f>VLOOKUP($A1559,EVID_OSEVU!$A$1:$M$4972,11,FALSE)</f>
        <v>#N/A</v>
      </c>
      <c r="K1559" s="39"/>
      <c r="L1559" s="49"/>
      <c r="M1559" s="89" t="e">
        <f t="shared" si="24"/>
        <v>#N/A</v>
      </c>
      <c r="N1559" s="50"/>
      <c r="O1559" s="37" t="e">
        <f>VLOOKUP(EVID_HNOJENI!N1559,HNOJIVA_ALL!$A$2:$Z$3303,4,FALSE)</f>
        <v>#N/A</v>
      </c>
      <c r="P1559" s="51" t="e">
        <f>ROUND(VLOOKUP(EVID_HNOJENI!N1559,HNOJIVA_ALL!$A$2:$Z$3303,14,FALSE)*K1559*IF(L1559="t",10,IF(L1559="kg",0.01,IF(L1559="q",1,IF(L1559="l",0.01*VLOOKUP(EVID_HNOJENI!N1559,HNOJIVA_ALL!$A$2:$AE$3303,31,FALSE),"CHYBA")))),2)</f>
        <v>#N/A</v>
      </c>
      <c r="Q1559" s="51" t="e">
        <f>ROUND(VLOOKUP(EVID_HNOJENI!N1559,HNOJIVA_ALL!$A$2:$Z$3303,15,FALSE)*K1559*IF(L1559="t",10,IF(L1559="kg",0.01,IF(L1559="q",1,IF(L1559="l",0.01*VLOOKUP(EVID_HNOJENI!N1559,HNOJIVA_ALL!$A$2:$AE$3303,31,FALSE),"CHYBA")))),2)</f>
        <v>#N/A</v>
      </c>
      <c r="R1559" s="51" t="e">
        <f>ROUND(VLOOKUP(EVID_HNOJENI!N1559,HNOJIVA_ALL!$A$2:$Z$3303,16,FALSE)*K1559*IF(L1559="t",10,IF(L1559="kg",0.01,IF(L1559="q",1,IF(L1559="l",0.01*VLOOKUP(EVID_HNOJENI!N1559,HNOJIVA_ALL!$A$2:$AE$3303,31,FALSE),"CHYBA")))),2)</f>
        <v>#N/A</v>
      </c>
      <c r="S1559" s="51" t="e">
        <f>ROUND(VLOOKUP(EVID_HNOJENI!N1559,HNOJIVA_ALL!$A$2:$Z$3303,18,FALSE)*K1559*IF(L1559="t",10,IF(L1559="kg",0.01,IF(L1559="q",1,IF(L1559="l",0.01*VLOOKUP(EVID_HNOJENI!N1559,HNOJIVA_ALL!$A$2:$AE$3303,31,FALSE),"CHYBA")))),2)</f>
        <v>#N/A</v>
      </c>
      <c r="T1559" s="51" t="e">
        <f>ROUND(VLOOKUP(EVID_HNOJENI!N1559,HNOJIVA_ALL!$A$2:$Z$3303,17,FALSE)*K1559*IF(L1559="t",10,IF(L1559="kg",0.01,IF(L1559="q",1,IF(L1559="l",0.01*VLOOKUP(EVID_HNOJENI!N1559,HNOJIVA_ALL!$A$2:$AE$3303,31,FALSE),"CHYBA")))),2)</f>
        <v>#N/A</v>
      </c>
      <c r="U1559" s="51" t="e">
        <f>ROUND(VLOOKUP(EVID_HNOJENI!N1559,HNOJIVA_ALL!$A$2:$Z$3303,20,FALSE)*K1559*IF(L1559="t",10,IF(L1559="kg",0.01,IF(L1559="q",1,IF(L1559="l",0.01*VLOOKUP(EVID_HNOJENI!N1559,HNOJIVA_ALL!$A$2:$AE$3303,31,FALSE),"CHYBA")))),2)</f>
        <v>#N/A</v>
      </c>
    </row>
    <row r="1560" spans="1:21" x14ac:dyDescent="0.2">
      <c r="A1560" s="32"/>
      <c r="B1560" s="45" t="e">
        <f>VLOOKUP($A1560,EVID_OSEVU!$A$1:$M$4972,2,FALSE)</f>
        <v>#N/A</v>
      </c>
      <c r="C1560" s="45" t="e">
        <f>VLOOKUP($A1560,EVID_OSEVU!$A$1:$M$4972,3,FALSE)</f>
        <v>#N/A</v>
      </c>
      <c r="D1560" s="45" t="e">
        <f>VLOOKUP($A1560,EVID_OSEVU!$A$1:$M$4972,4,FALSE)</f>
        <v>#N/A</v>
      </c>
      <c r="E1560" s="45" t="e">
        <f>VLOOKUP($A1560,EVID_OSEVU!$A$1:$M$4972,7,FALSE)</f>
        <v>#N/A</v>
      </c>
      <c r="F1560" s="45" t="e">
        <f>VLOOKUP($A1560,EVID_OSEVU!$A$1:$M$4972,8,FALSE)</f>
        <v>#N/A</v>
      </c>
      <c r="G1560" s="45" t="e">
        <f>VLOOKUP($A1560,EVID_OSEVU!$A$1:$M$4972,11,FALSE)</f>
        <v>#N/A</v>
      </c>
      <c r="H1560" s="35"/>
      <c r="I1560" s="48"/>
      <c r="J1560" s="33" t="e">
        <f>VLOOKUP($A1560,EVID_OSEVU!$A$1:$M$4972,11,FALSE)</f>
        <v>#N/A</v>
      </c>
      <c r="K1560" s="39"/>
      <c r="L1560" s="49"/>
      <c r="M1560" s="89" t="e">
        <f t="shared" si="24"/>
        <v>#N/A</v>
      </c>
      <c r="N1560" s="50"/>
      <c r="O1560" s="37" t="e">
        <f>VLOOKUP(EVID_HNOJENI!N1560,HNOJIVA_ALL!$A$2:$Z$3303,4,FALSE)</f>
        <v>#N/A</v>
      </c>
      <c r="P1560" s="51" t="e">
        <f>ROUND(VLOOKUP(EVID_HNOJENI!N1560,HNOJIVA_ALL!$A$2:$Z$3303,14,FALSE)*K1560*IF(L1560="t",10,IF(L1560="kg",0.01,IF(L1560="q",1,IF(L1560="l",0.01*VLOOKUP(EVID_HNOJENI!N1560,HNOJIVA_ALL!$A$2:$AE$3303,31,FALSE),"CHYBA")))),2)</f>
        <v>#N/A</v>
      </c>
      <c r="Q1560" s="51" t="e">
        <f>ROUND(VLOOKUP(EVID_HNOJENI!N1560,HNOJIVA_ALL!$A$2:$Z$3303,15,FALSE)*K1560*IF(L1560="t",10,IF(L1560="kg",0.01,IF(L1560="q",1,IF(L1560="l",0.01*VLOOKUP(EVID_HNOJENI!N1560,HNOJIVA_ALL!$A$2:$AE$3303,31,FALSE),"CHYBA")))),2)</f>
        <v>#N/A</v>
      </c>
      <c r="R1560" s="51" t="e">
        <f>ROUND(VLOOKUP(EVID_HNOJENI!N1560,HNOJIVA_ALL!$A$2:$Z$3303,16,FALSE)*K1560*IF(L1560="t",10,IF(L1560="kg",0.01,IF(L1560="q",1,IF(L1560="l",0.01*VLOOKUP(EVID_HNOJENI!N1560,HNOJIVA_ALL!$A$2:$AE$3303,31,FALSE),"CHYBA")))),2)</f>
        <v>#N/A</v>
      </c>
      <c r="S1560" s="51" t="e">
        <f>ROUND(VLOOKUP(EVID_HNOJENI!N1560,HNOJIVA_ALL!$A$2:$Z$3303,18,FALSE)*K1560*IF(L1560="t",10,IF(L1560="kg",0.01,IF(L1560="q",1,IF(L1560="l",0.01*VLOOKUP(EVID_HNOJENI!N1560,HNOJIVA_ALL!$A$2:$AE$3303,31,FALSE),"CHYBA")))),2)</f>
        <v>#N/A</v>
      </c>
      <c r="T1560" s="51" t="e">
        <f>ROUND(VLOOKUP(EVID_HNOJENI!N1560,HNOJIVA_ALL!$A$2:$Z$3303,17,FALSE)*K1560*IF(L1560="t",10,IF(L1560="kg",0.01,IF(L1560="q",1,IF(L1560="l",0.01*VLOOKUP(EVID_HNOJENI!N1560,HNOJIVA_ALL!$A$2:$AE$3303,31,FALSE),"CHYBA")))),2)</f>
        <v>#N/A</v>
      </c>
      <c r="U1560" s="51" t="e">
        <f>ROUND(VLOOKUP(EVID_HNOJENI!N1560,HNOJIVA_ALL!$A$2:$Z$3303,20,FALSE)*K1560*IF(L1560="t",10,IF(L1560="kg",0.01,IF(L1560="q",1,IF(L1560="l",0.01*VLOOKUP(EVID_HNOJENI!N1560,HNOJIVA_ALL!$A$2:$AE$3303,31,FALSE),"CHYBA")))),2)</f>
        <v>#N/A</v>
      </c>
    </row>
    <row r="1561" spans="1:21" x14ac:dyDescent="0.2">
      <c r="A1561" s="32"/>
      <c r="B1561" s="45" t="e">
        <f>VLOOKUP($A1561,EVID_OSEVU!$A$1:$M$4972,2,FALSE)</f>
        <v>#N/A</v>
      </c>
      <c r="C1561" s="45" t="e">
        <f>VLOOKUP($A1561,EVID_OSEVU!$A$1:$M$4972,3,FALSE)</f>
        <v>#N/A</v>
      </c>
      <c r="D1561" s="45" t="e">
        <f>VLOOKUP($A1561,EVID_OSEVU!$A$1:$M$4972,4,FALSE)</f>
        <v>#N/A</v>
      </c>
      <c r="E1561" s="45" t="e">
        <f>VLOOKUP($A1561,EVID_OSEVU!$A$1:$M$4972,7,FALSE)</f>
        <v>#N/A</v>
      </c>
      <c r="F1561" s="45" t="e">
        <f>VLOOKUP($A1561,EVID_OSEVU!$A$1:$M$4972,8,FALSE)</f>
        <v>#N/A</v>
      </c>
      <c r="G1561" s="45" t="e">
        <f>VLOOKUP($A1561,EVID_OSEVU!$A$1:$M$4972,11,FALSE)</f>
        <v>#N/A</v>
      </c>
      <c r="H1561" s="35"/>
      <c r="I1561" s="48"/>
      <c r="J1561" s="33" t="e">
        <f>VLOOKUP($A1561,EVID_OSEVU!$A$1:$M$4972,11,FALSE)</f>
        <v>#N/A</v>
      </c>
      <c r="K1561" s="39"/>
      <c r="L1561" s="49"/>
      <c r="M1561" s="89" t="e">
        <f t="shared" si="24"/>
        <v>#N/A</v>
      </c>
      <c r="N1561" s="50"/>
      <c r="O1561" s="37" t="e">
        <f>VLOOKUP(EVID_HNOJENI!N1561,HNOJIVA_ALL!$A$2:$Z$3303,4,FALSE)</f>
        <v>#N/A</v>
      </c>
      <c r="P1561" s="51" t="e">
        <f>ROUND(VLOOKUP(EVID_HNOJENI!N1561,HNOJIVA_ALL!$A$2:$Z$3303,14,FALSE)*K1561*IF(L1561="t",10,IF(L1561="kg",0.01,IF(L1561="q",1,IF(L1561="l",0.01*VLOOKUP(EVID_HNOJENI!N1561,HNOJIVA_ALL!$A$2:$AE$3303,31,FALSE),"CHYBA")))),2)</f>
        <v>#N/A</v>
      </c>
      <c r="Q1561" s="51" t="e">
        <f>ROUND(VLOOKUP(EVID_HNOJENI!N1561,HNOJIVA_ALL!$A$2:$Z$3303,15,FALSE)*K1561*IF(L1561="t",10,IF(L1561="kg",0.01,IF(L1561="q",1,IF(L1561="l",0.01*VLOOKUP(EVID_HNOJENI!N1561,HNOJIVA_ALL!$A$2:$AE$3303,31,FALSE),"CHYBA")))),2)</f>
        <v>#N/A</v>
      </c>
      <c r="R1561" s="51" t="e">
        <f>ROUND(VLOOKUP(EVID_HNOJENI!N1561,HNOJIVA_ALL!$A$2:$Z$3303,16,FALSE)*K1561*IF(L1561="t",10,IF(L1561="kg",0.01,IF(L1561="q",1,IF(L1561="l",0.01*VLOOKUP(EVID_HNOJENI!N1561,HNOJIVA_ALL!$A$2:$AE$3303,31,FALSE),"CHYBA")))),2)</f>
        <v>#N/A</v>
      </c>
      <c r="S1561" s="51" t="e">
        <f>ROUND(VLOOKUP(EVID_HNOJENI!N1561,HNOJIVA_ALL!$A$2:$Z$3303,18,FALSE)*K1561*IF(L1561="t",10,IF(L1561="kg",0.01,IF(L1561="q",1,IF(L1561="l",0.01*VLOOKUP(EVID_HNOJENI!N1561,HNOJIVA_ALL!$A$2:$AE$3303,31,FALSE),"CHYBA")))),2)</f>
        <v>#N/A</v>
      </c>
      <c r="T1561" s="51" t="e">
        <f>ROUND(VLOOKUP(EVID_HNOJENI!N1561,HNOJIVA_ALL!$A$2:$Z$3303,17,FALSE)*K1561*IF(L1561="t",10,IF(L1561="kg",0.01,IF(L1561="q",1,IF(L1561="l",0.01*VLOOKUP(EVID_HNOJENI!N1561,HNOJIVA_ALL!$A$2:$AE$3303,31,FALSE),"CHYBA")))),2)</f>
        <v>#N/A</v>
      </c>
      <c r="U1561" s="51" t="e">
        <f>ROUND(VLOOKUP(EVID_HNOJENI!N1561,HNOJIVA_ALL!$A$2:$Z$3303,20,FALSE)*K1561*IF(L1561="t",10,IF(L1561="kg",0.01,IF(L1561="q",1,IF(L1561="l",0.01*VLOOKUP(EVID_HNOJENI!N1561,HNOJIVA_ALL!$A$2:$AE$3303,31,FALSE),"CHYBA")))),2)</f>
        <v>#N/A</v>
      </c>
    </row>
    <row r="1562" spans="1:21" x14ac:dyDescent="0.2">
      <c r="A1562" s="32"/>
      <c r="B1562" s="45" t="e">
        <f>VLOOKUP($A1562,EVID_OSEVU!$A$1:$M$4972,2,FALSE)</f>
        <v>#N/A</v>
      </c>
      <c r="C1562" s="45" t="e">
        <f>VLOOKUP($A1562,EVID_OSEVU!$A$1:$M$4972,3,FALSE)</f>
        <v>#N/A</v>
      </c>
      <c r="D1562" s="45" t="e">
        <f>VLOOKUP($A1562,EVID_OSEVU!$A$1:$M$4972,4,FALSE)</f>
        <v>#N/A</v>
      </c>
      <c r="E1562" s="45" t="e">
        <f>VLOOKUP($A1562,EVID_OSEVU!$A$1:$M$4972,7,FALSE)</f>
        <v>#N/A</v>
      </c>
      <c r="F1562" s="45" t="e">
        <f>VLOOKUP($A1562,EVID_OSEVU!$A$1:$M$4972,8,FALSE)</f>
        <v>#N/A</v>
      </c>
      <c r="G1562" s="45" t="e">
        <f>VLOOKUP($A1562,EVID_OSEVU!$A$1:$M$4972,11,FALSE)</f>
        <v>#N/A</v>
      </c>
      <c r="H1562" s="35"/>
      <c r="I1562" s="48"/>
      <c r="J1562" s="33" t="e">
        <f>VLOOKUP($A1562,EVID_OSEVU!$A$1:$M$4972,11,FALSE)</f>
        <v>#N/A</v>
      </c>
      <c r="K1562" s="39"/>
      <c r="L1562" s="49"/>
      <c r="M1562" s="89" t="e">
        <f t="shared" si="24"/>
        <v>#N/A</v>
      </c>
      <c r="N1562" s="50"/>
      <c r="O1562" s="37" t="e">
        <f>VLOOKUP(EVID_HNOJENI!N1562,HNOJIVA_ALL!$A$2:$Z$3303,4,FALSE)</f>
        <v>#N/A</v>
      </c>
      <c r="P1562" s="51" t="e">
        <f>ROUND(VLOOKUP(EVID_HNOJENI!N1562,HNOJIVA_ALL!$A$2:$Z$3303,14,FALSE)*K1562*IF(L1562="t",10,IF(L1562="kg",0.01,IF(L1562="q",1,IF(L1562="l",0.01*VLOOKUP(EVID_HNOJENI!N1562,HNOJIVA_ALL!$A$2:$AE$3303,31,FALSE),"CHYBA")))),2)</f>
        <v>#N/A</v>
      </c>
      <c r="Q1562" s="51" t="e">
        <f>ROUND(VLOOKUP(EVID_HNOJENI!N1562,HNOJIVA_ALL!$A$2:$Z$3303,15,FALSE)*K1562*IF(L1562="t",10,IF(L1562="kg",0.01,IF(L1562="q",1,IF(L1562="l",0.01*VLOOKUP(EVID_HNOJENI!N1562,HNOJIVA_ALL!$A$2:$AE$3303,31,FALSE),"CHYBA")))),2)</f>
        <v>#N/A</v>
      </c>
      <c r="R1562" s="51" t="e">
        <f>ROUND(VLOOKUP(EVID_HNOJENI!N1562,HNOJIVA_ALL!$A$2:$Z$3303,16,FALSE)*K1562*IF(L1562="t",10,IF(L1562="kg",0.01,IF(L1562="q",1,IF(L1562="l",0.01*VLOOKUP(EVID_HNOJENI!N1562,HNOJIVA_ALL!$A$2:$AE$3303,31,FALSE),"CHYBA")))),2)</f>
        <v>#N/A</v>
      </c>
      <c r="S1562" s="51" t="e">
        <f>ROUND(VLOOKUP(EVID_HNOJENI!N1562,HNOJIVA_ALL!$A$2:$Z$3303,18,FALSE)*K1562*IF(L1562="t",10,IF(L1562="kg",0.01,IF(L1562="q",1,IF(L1562="l",0.01*VLOOKUP(EVID_HNOJENI!N1562,HNOJIVA_ALL!$A$2:$AE$3303,31,FALSE),"CHYBA")))),2)</f>
        <v>#N/A</v>
      </c>
      <c r="T1562" s="51" t="e">
        <f>ROUND(VLOOKUP(EVID_HNOJENI!N1562,HNOJIVA_ALL!$A$2:$Z$3303,17,FALSE)*K1562*IF(L1562="t",10,IF(L1562="kg",0.01,IF(L1562="q",1,IF(L1562="l",0.01*VLOOKUP(EVID_HNOJENI!N1562,HNOJIVA_ALL!$A$2:$AE$3303,31,FALSE),"CHYBA")))),2)</f>
        <v>#N/A</v>
      </c>
      <c r="U1562" s="51" t="e">
        <f>ROUND(VLOOKUP(EVID_HNOJENI!N1562,HNOJIVA_ALL!$A$2:$Z$3303,20,FALSE)*K1562*IF(L1562="t",10,IF(L1562="kg",0.01,IF(L1562="q",1,IF(L1562="l",0.01*VLOOKUP(EVID_HNOJENI!N1562,HNOJIVA_ALL!$A$2:$AE$3303,31,FALSE),"CHYBA")))),2)</f>
        <v>#N/A</v>
      </c>
    </row>
    <row r="1563" spans="1:21" x14ac:dyDescent="0.2">
      <c r="A1563" s="32"/>
      <c r="B1563" s="45" t="e">
        <f>VLOOKUP($A1563,EVID_OSEVU!$A$1:$M$4972,2,FALSE)</f>
        <v>#N/A</v>
      </c>
      <c r="C1563" s="45" t="e">
        <f>VLOOKUP($A1563,EVID_OSEVU!$A$1:$M$4972,3,FALSE)</f>
        <v>#N/A</v>
      </c>
      <c r="D1563" s="45" t="e">
        <f>VLOOKUP($A1563,EVID_OSEVU!$A$1:$M$4972,4,FALSE)</f>
        <v>#N/A</v>
      </c>
      <c r="E1563" s="45" t="e">
        <f>VLOOKUP($A1563,EVID_OSEVU!$A$1:$M$4972,7,FALSE)</f>
        <v>#N/A</v>
      </c>
      <c r="F1563" s="45" t="e">
        <f>VLOOKUP($A1563,EVID_OSEVU!$A$1:$M$4972,8,FALSE)</f>
        <v>#N/A</v>
      </c>
      <c r="G1563" s="45" t="e">
        <f>VLOOKUP($A1563,EVID_OSEVU!$A$1:$M$4972,11,FALSE)</f>
        <v>#N/A</v>
      </c>
      <c r="H1563" s="35"/>
      <c r="I1563" s="48"/>
      <c r="J1563" s="33" t="e">
        <f>VLOOKUP($A1563,EVID_OSEVU!$A$1:$M$4972,11,FALSE)</f>
        <v>#N/A</v>
      </c>
      <c r="K1563" s="39"/>
      <c r="L1563" s="49"/>
      <c r="M1563" s="89" t="e">
        <f t="shared" si="24"/>
        <v>#N/A</v>
      </c>
      <c r="N1563" s="50"/>
      <c r="O1563" s="37" t="e">
        <f>VLOOKUP(EVID_HNOJENI!N1563,HNOJIVA_ALL!$A$2:$Z$3303,4,FALSE)</f>
        <v>#N/A</v>
      </c>
      <c r="P1563" s="51" t="e">
        <f>ROUND(VLOOKUP(EVID_HNOJENI!N1563,HNOJIVA_ALL!$A$2:$Z$3303,14,FALSE)*K1563*IF(L1563="t",10,IF(L1563="kg",0.01,IF(L1563="q",1,IF(L1563="l",0.01*VLOOKUP(EVID_HNOJENI!N1563,HNOJIVA_ALL!$A$2:$AE$3303,31,FALSE),"CHYBA")))),2)</f>
        <v>#N/A</v>
      </c>
      <c r="Q1563" s="51" t="e">
        <f>ROUND(VLOOKUP(EVID_HNOJENI!N1563,HNOJIVA_ALL!$A$2:$Z$3303,15,FALSE)*K1563*IF(L1563="t",10,IF(L1563="kg",0.01,IF(L1563="q",1,IF(L1563="l",0.01*VLOOKUP(EVID_HNOJENI!N1563,HNOJIVA_ALL!$A$2:$AE$3303,31,FALSE),"CHYBA")))),2)</f>
        <v>#N/A</v>
      </c>
      <c r="R1563" s="51" t="e">
        <f>ROUND(VLOOKUP(EVID_HNOJENI!N1563,HNOJIVA_ALL!$A$2:$Z$3303,16,FALSE)*K1563*IF(L1563="t",10,IF(L1563="kg",0.01,IF(L1563="q",1,IF(L1563="l",0.01*VLOOKUP(EVID_HNOJENI!N1563,HNOJIVA_ALL!$A$2:$AE$3303,31,FALSE),"CHYBA")))),2)</f>
        <v>#N/A</v>
      </c>
      <c r="S1563" s="51" t="e">
        <f>ROUND(VLOOKUP(EVID_HNOJENI!N1563,HNOJIVA_ALL!$A$2:$Z$3303,18,FALSE)*K1563*IF(L1563="t",10,IF(L1563="kg",0.01,IF(L1563="q",1,IF(L1563="l",0.01*VLOOKUP(EVID_HNOJENI!N1563,HNOJIVA_ALL!$A$2:$AE$3303,31,FALSE),"CHYBA")))),2)</f>
        <v>#N/A</v>
      </c>
      <c r="T1563" s="51" t="e">
        <f>ROUND(VLOOKUP(EVID_HNOJENI!N1563,HNOJIVA_ALL!$A$2:$Z$3303,17,FALSE)*K1563*IF(L1563="t",10,IF(L1563="kg",0.01,IF(L1563="q",1,IF(L1563="l",0.01*VLOOKUP(EVID_HNOJENI!N1563,HNOJIVA_ALL!$A$2:$AE$3303,31,FALSE),"CHYBA")))),2)</f>
        <v>#N/A</v>
      </c>
      <c r="U1563" s="51" t="e">
        <f>ROUND(VLOOKUP(EVID_HNOJENI!N1563,HNOJIVA_ALL!$A$2:$Z$3303,20,FALSE)*K1563*IF(L1563="t",10,IF(L1563="kg",0.01,IF(L1563="q",1,IF(L1563="l",0.01*VLOOKUP(EVID_HNOJENI!N1563,HNOJIVA_ALL!$A$2:$AE$3303,31,FALSE),"CHYBA")))),2)</f>
        <v>#N/A</v>
      </c>
    </row>
    <row r="1564" spans="1:21" x14ac:dyDescent="0.2">
      <c r="A1564" s="32"/>
      <c r="B1564" s="45" t="e">
        <f>VLOOKUP($A1564,EVID_OSEVU!$A$1:$M$4972,2,FALSE)</f>
        <v>#N/A</v>
      </c>
      <c r="C1564" s="45" t="e">
        <f>VLOOKUP($A1564,EVID_OSEVU!$A$1:$M$4972,3,FALSE)</f>
        <v>#N/A</v>
      </c>
      <c r="D1564" s="45" t="e">
        <f>VLOOKUP($A1564,EVID_OSEVU!$A$1:$M$4972,4,FALSE)</f>
        <v>#N/A</v>
      </c>
      <c r="E1564" s="45" t="e">
        <f>VLOOKUP($A1564,EVID_OSEVU!$A$1:$M$4972,7,FALSE)</f>
        <v>#N/A</v>
      </c>
      <c r="F1564" s="45" t="e">
        <f>VLOOKUP($A1564,EVID_OSEVU!$A$1:$M$4972,8,FALSE)</f>
        <v>#N/A</v>
      </c>
      <c r="G1564" s="45" t="e">
        <f>VLOOKUP($A1564,EVID_OSEVU!$A$1:$M$4972,11,FALSE)</f>
        <v>#N/A</v>
      </c>
      <c r="H1564" s="35"/>
      <c r="I1564" s="48"/>
      <c r="J1564" s="33" t="e">
        <f>VLOOKUP($A1564,EVID_OSEVU!$A$1:$M$4972,11,FALSE)</f>
        <v>#N/A</v>
      </c>
      <c r="K1564" s="39"/>
      <c r="L1564" s="49"/>
      <c r="M1564" s="89" t="e">
        <f t="shared" si="24"/>
        <v>#N/A</v>
      </c>
      <c r="N1564" s="50"/>
      <c r="O1564" s="37" t="e">
        <f>VLOOKUP(EVID_HNOJENI!N1564,HNOJIVA_ALL!$A$2:$Z$3303,4,FALSE)</f>
        <v>#N/A</v>
      </c>
      <c r="P1564" s="51" t="e">
        <f>ROUND(VLOOKUP(EVID_HNOJENI!N1564,HNOJIVA_ALL!$A$2:$Z$3303,14,FALSE)*K1564*IF(L1564="t",10,IF(L1564="kg",0.01,IF(L1564="q",1,IF(L1564="l",0.01*VLOOKUP(EVID_HNOJENI!N1564,HNOJIVA_ALL!$A$2:$AE$3303,31,FALSE),"CHYBA")))),2)</f>
        <v>#N/A</v>
      </c>
      <c r="Q1564" s="51" t="e">
        <f>ROUND(VLOOKUP(EVID_HNOJENI!N1564,HNOJIVA_ALL!$A$2:$Z$3303,15,FALSE)*K1564*IF(L1564="t",10,IF(L1564="kg",0.01,IF(L1564="q",1,IF(L1564="l",0.01*VLOOKUP(EVID_HNOJENI!N1564,HNOJIVA_ALL!$A$2:$AE$3303,31,FALSE),"CHYBA")))),2)</f>
        <v>#N/A</v>
      </c>
      <c r="R1564" s="51" t="e">
        <f>ROUND(VLOOKUP(EVID_HNOJENI!N1564,HNOJIVA_ALL!$A$2:$Z$3303,16,FALSE)*K1564*IF(L1564="t",10,IF(L1564="kg",0.01,IF(L1564="q",1,IF(L1564="l",0.01*VLOOKUP(EVID_HNOJENI!N1564,HNOJIVA_ALL!$A$2:$AE$3303,31,FALSE),"CHYBA")))),2)</f>
        <v>#N/A</v>
      </c>
      <c r="S1564" s="51" t="e">
        <f>ROUND(VLOOKUP(EVID_HNOJENI!N1564,HNOJIVA_ALL!$A$2:$Z$3303,18,FALSE)*K1564*IF(L1564="t",10,IF(L1564="kg",0.01,IF(L1564="q",1,IF(L1564="l",0.01*VLOOKUP(EVID_HNOJENI!N1564,HNOJIVA_ALL!$A$2:$AE$3303,31,FALSE),"CHYBA")))),2)</f>
        <v>#N/A</v>
      </c>
      <c r="T1564" s="51" t="e">
        <f>ROUND(VLOOKUP(EVID_HNOJENI!N1564,HNOJIVA_ALL!$A$2:$Z$3303,17,FALSE)*K1564*IF(L1564="t",10,IF(L1564="kg",0.01,IF(L1564="q",1,IF(L1564="l",0.01*VLOOKUP(EVID_HNOJENI!N1564,HNOJIVA_ALL!$A$2:$AE$3303,31,FALSE),"CHYBA")))),2)</f>
        <v>#N/A</v>
      </c>
      <c r="U1564" s="51" t="e">
        <f>ROUND(VLOOKUP(EVID_HNOJENI!N1564,HNOJIVA_ALL!$A$2:$Z$3303,20,FALSE)*K1564*IF(L1564="t",10,IF(L1564="kg",0.01,IF(L1564="q",1,IF(L1564="l",0.01*VLOOKUP(EVID_HNOJENI!N1564,HNOJIVA_ALL!$A$2:$AE$3303,31,FALSE),"CHYBA")))),2)</f>
        <v>#N/A</v>
      </c>
    </row>
    <row r="1565" spans="1:21" x14ac:dyDescent="0.2">
      <c r="A1565" s="32"/>
      <c r="B1565" s="45" t="e">
        <f>VLOOKUP($A1565,EVID_OSEVU!$A$1:$M$4972,2,FALSE)</f>
        <v>#N/A</v>
      </c>
      <c r="C1565" s="45" t="e">
        <f>VLOOKUP($A1565,EVID_OSEVU!$A$1:$M$4972,3,FALSE)</f>
        <v>#N/A</v>
      </c>
      <c r="D1565" s="45" t="e">
        <f>VLOOKUP($A1565,EVID_OSEVU!$A$1:$M$4972,4,FALSE)</f>
        <v>#N/A</v>
      </c>
      <c r="E1565" s="45" t="e">
        <f>VLOOKUP($A1565,EVID_OSEVU!$A$1:$M$4972,7,FALSE)</f>
        <v>#N/A</v>
      </c>
      <c r="F1565" s="45" t="e">
        <f>VLOOKUP($A1565,EVID_OSEVU!$A$1:$M$4972,8,FALSE)</f>
        <v>#N/A</v>
      </c>
      <c r="G1565" s="45" t="e">
        <f>VLOOKUP($A1565,EVID_OSEVU!$A$1:$M$4972,11,FALSE)</f>
        <v>#N/A</v>
      </c>
      <c r="H1565" s="35"/>
      <c r="I1565" s="48"/>
      <c r="J1565" s="33" t="e">
        <f>VLOOKUP($A1565,EVID_OSEVU!$A$1:$M$4972,11,FALSE)</f>
        <v>#N/A</v>
      </c>
      <c r="K1565" s="39"/>
      <c r="L1565" s="49"/>
      <c r="M1565" s="89" t="e">
        <f t="shared" si="24"/>
        <v>#N/A</v>
      </c>
      <c r="N1565" s="50"/>
      <c r="O1565" s="37" t="e">
        <f>VLOOKUP(EVID_HNOJENI!N1565,HNOJIVA_ALL!$A$2:$Z$3303,4,FALSE)</f>
        <v>#N/A</v>
      </c>
      <c r="P1565" s="51" t="e">
        <f>ROUND(VLOOKUP(EVID_HNOJENI!N1565,HNOJIVA_ALL!$A$2:$Z$3303,14,FALSE)*K1565*IF(L1565="t",10,IF(L1565="kg",0.01,IF(L1565="q",1,IF(L1565="l",0.01*VLOOKUP(EVID_HNOJENI!N1565,HNOJIVA_ALL!$A$2:$AE$3303,31,FALSE),"CHYBA")))),2)</f>
        <v>#N/A</v>
      </c>
      <c r="Q1565" s="51" t="e">
        <f>ROUND(VLOOKUP(EVID_HNOJENI!N1565,HNOJIVA_ALL!$A$2:$Z$3303,15,FALSE)*K1565*IF(L1565="t",10,IF(L1565="kg",0.01,IF(L1565="q",1,IF(L1565="l",0.01*VLOOKUP(EVID_HNOJENI!N1565,HNOJIVA_ALL!$A$2:$AE$3303,31,FALSE),"CHYBA")))),2)</f>
        <v>#N/A</v>
      </c>
      <c r="R1565" s="51" t="e">
        <f>ROUND(VLOOKUP(EVID_HNOJENI!N1565,HNOJIVA_ALL!$A$2:$Z$3303,16,FALSE)*K1565*IF(L1565="t",10,IF(L1565="kg",0.01,IF(L1565="q",1,IF(L1565="l",0.01*VLOOKUP(EVID_HNOJENI!N1565,HNOJIVA_ALL!$A$2:$AE$3303,31,FALSE),"CHYBA")))),2)</f>
        <v>#N/A</v>
      </c>
      <c r="S1565" s="51" t="e">
        <f>ROUND(VLOOKUP(EVID_HNOJENI!N1565,HNOJIVA_ALL!$A$2:$Z$3303,18,FALSE)*K1565*IF(L1565="t",10,IF(L1565="kg",0.01,IF(L1565="q",1,IF(L1565="l",0.01*VLOOKUP(EVID_HNOJENI!N1565,HNOJIVA_ALL!$A$2:$AE$3303,31,FALSE),"CHYBA")))),2)</f>
        <v>#N/A</v>
      </c>
      <c r="T1565" s="51" t="e">
        <f>ROUND(VLOOKUP(EVID_HNOJENI!N1565,HNOJIVA_ALL!$A$2:$Z$3303,17,FALSE)*K1565*IF(L1565="t",10,IF(L1565="kg",0.01,IF(L1565="q",1,IF(L1565="l",0.01*VLOOKUP(EVID_HNOJENI!N1565,HNOJIVA_ALL!$A$2:$AE$3303,31,FALSE),"CHYBA")))),2)</f>
        <v>#N/A</v>
      </c>
      <c r="U1565" s="51" t="e">
        <f>ROUND(VLOOKUP(EVID_HNOJENI!N1565,HNOJIVA_ALL!$A$2:$Z$3303,20,FALSE)*K1565*IF(L1565="t",10,IF(L1565="kg",0.01,IF(L1565="q",1,IF(L1565="l",0.01*VLOOKUP(EVID_HNOJENI!N1565,HNOJIVA_ALL!$A$2:$AE$3303,31,FALSE),"CHYBA")))),2)</f>
        <v>#N/A</v>
      </c>
    </row>
    <row r="1566" spans="1:21" x14ac:dyDescent="0.2">
      <c r="A1566" s="32"/>
      <c r="B1566" s="45" t="e">
        <f>VLOOKUP($A1566,EVID_OSEVU!$A$1:$M$4972,2,FALSE)</f>
        <v>#N/A</v>
      </c>
      <c r="C1566" s="45" t="e">
        <f>VLOOKUP($A1566,EVID_OSEVU!$A$1:$M$4972,3,FALSE)</f>
        <v>#N/A</v>
      </c>
      <c r="D1566" s="45" t="e">
        <f>VLOOKUP($A1566,EVID_OSEVU!$A$1:$M$4972,4,FALSE)</f>
        <v>#N/A</v>
      </c>
      <c r="E1566" s="45" t="e">
        <f>VLOOKUP($A1566,EVID_OSEVU!$A$1:$M$4972,7,FALSE)</f>
        <v>#N/A</v>
      </c>
      <c r="F1566" s="45" t="e">
        <f>VLOOKUP($A1566,EVID_OSEVU!$A$1:$M$4972,8,FALSE)</f>
        <v>#N/A</v>
      </c>
      <c r="G1566" s="45" t="e">
        <f>VLOOKUP($A1566,EVID_OSEVU!$A$1:$M$4972,11,FALSE)</f>
        <v>#N/A</v>
      </c>
      <c r="H1566" s="35"/>
      <c r="I1566" s="48"/>
      <c r="J1566" s="33" t="e">
        <f>VLOOKUP($A1566,EVID_OSEVU!$A$1:$M$4972,11,FALSE)</f>
        <v>#N/A</v>
      </c>
      <c r="K1566" s="39"/>
      <c r="L1566" s="49"/>
      <c r="M1566" s="89" t="e">
        <f t="shared" si="24"/>
        <v>#N/A</v>
      </c>
      <c r="N1566" s="50"/>
      <c r="O1566" s="37" t="e">
        <f>VLOOKUP(EVID_HNOJENI!N1566,HNOJIVA_ALL!$A$2:$Z$3303,4,FALSE)</f>
        <v>#N/A</v>
      </c>
      <c r="P1566" s="51" t="e">
        <f>ROUND(VLOOKUP(EVID_HNOJENI!N1566,HNOJIVA_ALL!$A$2:$Z$3303,14,FALSE)*K1566*IF(L1566="t",10,IF(L1566="kg",0.01,IF(L1566="q",1,IF(L1566="l",0.01*VLOOKUP(EVID_HNOJENI!N1566,HNOJIVA_ALL!$A$2:$AE$3303,31,FALSE),"CHYBA")))),2)</f>
        <v>#N/A</v>
      </c>
      <c r="Q1566" s="51" t="e">
        <f>ROUND(VLOOKUP(EVID_HNOJENI!N1566,HNOJIVA_ALL!$A$2:$Z$3303,15,FALSE)*K1566*IF(L1566="t",10,IF(L1566="kg",0.01,IF(L1566="q",1,IF(L1566="l",0.01*VLOOKUP(EVID_HNOJENI!N1566,HNOJIVA_ALL!$A$2:$AE$3303,31,FALSE),"CHYBA")))),2)</f>
        <v>#N/A</v>
      </c>
      <c r="R1566" s="51" t="e">
        <f>ROUND(VLOOKUP(EVID_HNOJENI!N1566,HNOJIVA_ALL!$A$2:$Z$3303,16,FALSE)*K1566*IF(L1566="t",10,IF(L1566="kg",0.01,IF(L1566="q",1,IF(L1566="l",0.01*VLOOKUP(EVID_HNOJENI!N1566,HNOJIVA_ALL!$A$2:$AE$3303,31,FALSE),"CHYBA")))),2)</f>
        <v>#N/A</v>
      </c>
      <c r="S1566" s="51" t="e">
        <f>ROUND(VLOOKUP(EVID_HNOJENI!N1566,HNOJIVA_ALL!$A$2:$Z$3303,18,FALSE)*K1566*IF(L1566="t",10,IF(L1566="kg",0.01,IF(L1566="q",1,IF(L1566="l",0.01*VLOOKUP(EVID_HNOJENI!N1566,HNOJIVA_ALL!$A$2:$AE$3303,31,FALSE),"CHYBA")))),2)</f>
        <v>#N/A</v>
      </c>
      <c r="T1566" s="51" t="e">
        <f>ROUND(VLOOKUP(EVID_HNOJENI!N1566,HNOJIVA_ALL!$A$2:$Z$3303,17,FALSE)*K1566*IF(L1566="t",10,IF(L1566="kg",0.01,IF(L1566="q",1,IF(L1566="l",0.01*VLOOKUP(EVID_HNOJENI!N1566,HNOJIVA_ALL!$A$2:$AE$3303,31,FALSE),"CHYBA")))),2)</f>
        <v>#N/A</v>
      </c>
      <c r="U1566" s="51" t="e">
        <f>ROUND(VLOOKUP(EVID_HNOJENI!N1566,HNOJIVA_ALL!$A$2:$Z$3303,20,FALSE)*K1566*IF(L1566="t",10,IF(L1566="kg",0.01,IF(L1566="q",1,IF(L1566="l",0.01*VLOOKUP(EVID_HNOJENI!N1566,HNOJIVA_ALL!$A$2:$AE$3303,31,FALSE),"CHYBA")))),2)</f>
        <v>#N/A</v>
      </c>
    </row>
    <row r="1567" spans="1:21" x14ac:dyDescent="0.2">
      <c r="A1567" s="32"/>
      <c r="B1567" s="45" t="e">
        <f>VLOOKUP($A1567,EVID_OSEVU!$A$1:$M$4972,2,FALSE)</f>
        <v>#N/A</v>
      </c>
      <c r="C1567" s="45" t="e">
        <f>VLOOKUP($A1567,EVID_OSEVU!$A$1:$M$4972,3,FALSE)</f>
        <v>#N/A</v>
      </c>
      <c r="D1567" s="45" t="e">
        <f>VLOOKUP($A1567,EVID_OSEVU!$A$1:$M$4972,4,FALSE)</f>
        <v>#N/A</v>
      </c>
      <c r="E1567" s="45" t="e">
        <f>VLOOKUP($A1567,EVID_OSEVU!$A$1:$M$4972,7,FALSE)</f>
        <v>#N/A</v>
      </c>
      <c r="F1567" s="45" t="e">
        <f>VLOOKUP($A1567,EVID_OSEVU!$A$1:$M$4972,8,FALSE)</f>
        <v>#N/A</v>
      </c>
      <c r="G1567" s="45" t="e">
        <f>VLOOKUP($A1567,EVID_OSEVU!$A$1:$M$4972,11,FALSE)</f>
        <v>#N/A</v>
      </c>
      <c r="H1567" s="35"/>
      <c r="I1567" s="48"/>
      <c r="J1567" s="33" t="e">
        <f>VLOOKUP($A1567,EVID_OSEVU!$A$1:$M$4972,11,FALSE)</f>
        <v>#N/A</v>
      </c>
      <c r="K1567" s="39"/>
      <c r="L1567" s="49"/>
      <c r="M1567" s="89" t="e">
        <f t="shared" si="24"/>
        <v>#N/A</v>
      </c>
      <c r="N1567" s="50"/>
      <c r="O1567" s="37" t="e">
        <f>VLOOKUP(EVID_HNOJENI!N1567,HNOJIVA_ALL!$A$2:$Z$3303,4,FALSE)</f>
        <v>#N/A</v>
      </c>
      <c r="P1567" s="51" t="e">
        <f>ROUND(VLOOKUP(EVID_HNOJENI!N1567,HNOJIVA_ALL!$A$2:$Z$3303,14,FALSE)*K1567*IF(L1567="t",10,IF(L1567="kg",0.01,IF(L1567="q",1,IF(L1567="l",0.01*VLOOKUP(EVID_HNOJENI!N1567,HNOJIVA_ALL!$A$2:$AE$3303,31,FALSE),"CHYBA")))),2)</f>
        <v>#N/A</v>
      </c>
      <c r="Q1567" s="51" t="e">
        <f>ROUND(VLOOKUP(EVID_HNOJENI!N1567,HNOJIVA_ALL!$A$2:$Z$3303,15,FALSE)*K1567*IF(L1567="t",10,IF(L1567="kg",0.01,IF(L1567="q",1,IF(L1567="l",0.01*VLOOKUP(EVID_HNOJENI!N1567,HNOJIVA_ALL!$A$2:$AE$3303,31,FALSE),"CHYBA")))),2)</f>
        <v>#N/A</v>
      </c>
      <c r="R1567" s="51" t="e">
        <f>ROUND(VLOOKUP(EVID_HNOJENI!N1567,HNOJIVA_ALL!$A$2:$Z$3303,16,FALSE)*K1567*IF(L1567="t",10,IF(L1567="kg",0.01,IF(L1567="q",1,IF(L1567="l",0.01*VLOOKUP(EVID_HNOJENI!N1567,HNOJIVA_ALL!$A$2:$AE$3303,31,FALSE),"CHYBA")))),2)</f>
        <v>#N/A</v>
      </c>
      <c r="S1567" s="51" t="e">
        <f>ROUND(VLOOKUP(EVID_HNOJENI!N1567,HNOJIVA_ALL!$A$2:$Z$3303,18,FALSE)*K1567*IF(L1567="t",10,IF(L1567="kg",0.01,IF(L1567="q",1,IF(L1567="l",0.01*VLOOKUP(EVID_HNOJENI!N1567,HNOJIVA_ALL!$A$2:$AE$3303,31,FALSE),"CHYBA")))),2)</f>
        <v>#N/A</v>
      </c>
      <c r="T1567" s="51" t="e">
        <f>ROUND(VLOOKUP(EVID_HNOJENI!N1567,HNOJIVA_ALL!$A$2:$Z$3303,17,FALSE)*K1567*IF(L1567="t",10,IF(L1567="kg",0.01,IF(L1567="q",1,IF(L1567="l",0.01*VLOOKUP(EVID_HNOJENI!N1567,HNOJIVA_ALL!$A$2:$AE$3303,31,FALSE),"CHYBA")))),2)</f>
        <v>#N/A</v>
      </c>
      <c r="U1567" s="51" t="e">
        <f>ROUND(VLOOKUP(EVID_HNOJENI!N1567,HNOJIVA_ALL!$A$2:$Z$3303,20,FALSE)*K1567*IF(L1567="t",10,IF(L1567="kg",0.01,IF(L1567="q",1,IF(L1567="l",0.01*VLOOKUP(EVID_HNOJENI!N1567,HNOJIVA_ALL!$A$2:$AE$3303,31,FALSE),"CHYBA")))),2)</f>
        <v>#N/A</v>
      </c>
    </row>
    <row r="1568" spans="1:21" x14ac:dyDescent="0.2">
      <c r="A1568" s="32"/>
      <c r="B1568" s="45" t="e">
        <f>VLOOKUP($A1568,EVID_OSEVU!$A$1:$M$4972,2,FALSE)</f>
        <v>#N/A</v>
      </c>
      <c r="C1568" s="45" t="e">
        <f>VLOOKUP($A1568,EVID_OSEVU!$A$1:$M$4972,3,FALSE)</f>
        <v>#N/A</v>
      </c>
      <c r="D1568" s="45" t="e">
        <f>VLOOKUP($A1568,EVID_OSEVU!$A$1:$M$4972,4,FALSE)</f>
        <v>#N/A</v>
      </c>
      <c r="E1568" s="45" t="e">
        <f>VLOOKUP($A1568,EVID_OSEVU!$A$1:$M$4972,7,FALSE)</f>
        <v>#N/A</v>
      </c>
      <c r="F1568" s="45" t="e">
        <f>VLOOKUP($A1568,EVID_OSEVU!$A$1:$M$4972,8,FALSE)</f>
        <v>#N/A</v>
      </c>
      <c r="G1568" s="45" t="e">
        <f>VLOOKUP($A1568,EVID_OSEVU!$A$1:$M$4972,11,FALSE)</f>
        <v>#N/A</v>
      </c>
      <c r="H1568" s="35"/>
      <c r="I1568" s="48"/>
      <c r="J1568" s="33" t="e">
        <f>VLOOKUP($A1568,EVID_OSEVU!$A$1:$M$4972,11,FALSE)</f>
        <v>#N/A</v>
      </c>
      <c r="K1568" s="39"/>
      <c r="L1568" s="49"/>
      <c r="M1568" s="89" t="e">
        <f t="shared" si="24"/>
        <v>#N/A</v>
      </c>
      <c r="N1568" s="50"/>
      <c r="O1568" s="37" t="e">
        <f>VLOOKUP(EVID_HNOJENI!N1568,HNOJIVA_ALL!$A$2:$Z$3303,4,FALSE)</f>
        <v>#N/A</v>
      </c>
      <c r="P1568" s="51" t="e">
        <f>ROUND(VLOOKUP(EVID_HNOJENI!N1568,HNOJIVA_ALL!$A$2:$Z$3303,14,FALSE)*K1568*IF(L1568="t",10,IF(L1568="kg",0.01,IF(L1568="q",1,IF(L1568="l",0.01*VLOOKUP(EVID_HNOJENI!N1568,HNOJIVA_ALL!$A$2:$AE$3303,31,FALSE),"CHYBA")))),2)</f>
        <v>#N/A</v>
      </c>
      <c r="Q1568" s="51" t="e">
        <f>ROUND(VLOOKUP(EVID_HNOJENI!N1568,HNOJIVA_ALL!$A$2:$Z$3303,15,FALSE)*K1568*IF(L1568="t",10,IF(L1568="kg",0.01,IF(L1568="q",1,IF(L1568="l",0.01*VLOOKUP(EVID_HNOJENI!N1568,HNOJIVA_ALL!$A$2:$AE$3303,31,FALSE),"CHYBA")))),2)</f>
        <v>#N/A</v>
      </c>
      <c r="R1568" s="51" t="e">
        <f>ROUND(VLOOKUP(EVID_HNOJENI!N1568,HNOJIVA_ALL!$A$2:$Z$3303,16,FALSE)*K1568*IF(L1568="t",10,IF(L1568="kg",0.01,IF(L1568="q",1,IF(L1568="l",0.01*VLOOKUP(EVID_HNOJENI!N1568,HNOJIVA_ALL!$A$2:$AE$3303,31,FALSE),"CHYBA")))),2)</f>
        <v>#N/A</v>
      </c>
      <c r="S1568" s="51" t="e">
        <f>ROUND(VLOOKUP(EVID_HNOJENI!N1568,HNOJIVA_ALL!$A$2:$Z$3303,18,FALSE)*K1568*IF(L1568="t",10,IF(L1568="kg",0.01,IF(L1568="q",1,IF(L1568="l",0.01*VLOOKUP(EVID_HNOJENI!N1568,HNOJIVA_ALL!$A$2:$AE$3303,31,FALSE),"CHYBA")))),2)</f>
        <v>#N/A</v>
      </c>
      <c r="T1568" s="51" t="e">
        <f>ROUND(VLOOKUP(EVID_HNOJENI!N1568,HNOJIVA_ALL!$A$2:$Z$3303,17,FALSE)*K1568*IF(L1568="t",10,IF(L1568="kg",0.01,IF(L1568="q",1,IF(L1568="l",0.01*VLOOKUP(EVID_HNOJENI!N1568,HNOJIVA_ALL!$A$2:$AE$3303,31,FALSE),"CHYBA")))),2)</f>
        <v>#N/A</v>
      </c>
      <c r="U1568" s="51" t="e">
        <f>ROUND(VLOOKUP(EVID_HNOJENI!N1568,HNOJIVA_ALL!$A$2:$Z$3303,20,FALSE)*K1568*IF(L1568="t",10,IF(L1568="kg",0.01,IF(L1568="q",1,IF(L1568="l",0.01*VLOOKUP(EVID_HNOJENI!N1568,HNOJIVA_ALL!$A$2:$AE$3303,31,FALSE),"CHYBA")))),2)</f>
        <v>#N/A</v>
      </c>
    </row>
    <row r="1569" spans="1:21" x14ac:dyDescent="0.2">
      <c r="A1569" s="32"/>
      <c r="B1569" s="45" t="e">
        <f>VLOOKUP($A1569,EVID_OSEVU!$A$1:$M$4972,2,FALSE)</f>
        <v>#N/A</v>
      </c>
      <c r="C1569" s="45" t="e">
        <f>VLOOKUP($A1569,EVID_OSEVU!$A$1:$M$4972,3,FALSE)</f>
        <v>#N/A</v>
      </c>
      <c r="D1569" s="45" t="e">
        <f>VLOOKUP($A1569,EVID_OSEVU!$A$1:$M$4972,4,FALSE)</f>
        <v>#N/A</v>
      </c>
      <c r="E1569" s="45" t="e">
        <f>VLOOKUP($A1569,EVID_OSEVU!$A$1:$M$4972,7,FALSE)</f>
        <v>#N/A</v>
      </c>
      <c r="F1569" s="45" t="e">
        <f>VLOOKUP($A1569,EVID_OSEVU!$A$1:$M$4972,8,FALSE)</f>
        <v>#N/A</v>
      </c>
      <c r="G1569" s="45" t="e">
        <f>VLOOKUP($A1569,EVID_OSEVU!$A$1:$M$4972,11,FALSE)</f>
        <v>#N/A</v>
      </c>
      <c r="H1569" s="35"/>
      <c r="I1569" s="48"/>
      <c r="J1569" s="33" t="e">
        <f>VLOOKUP($A1569,EVID_OSEVU!$A$1:$M$4972,11,FALSE)</f>
        <v>#N/A</v>
      </c>
      <c r="K1569" s="39"/>
      <c r="L1569" s="49"/>
      <c r="M1569" s="89" t="e">
        <f t="shared" si="24"/>
        <v>#N/A</v>
      </c>
      <c r="N1569" s="50"/>
      <c r="O1569" s="37" t="e">
        <f>VLOOKUP(EVID_HNOJENI!N1569,HNOJIVA_ALL!$A$2:$Z$3303,4,FALSE)</f>
        <v>#N/A</v>
      </c>
      <c r="P1569" s="51" t="e">
        <f>ROUND(VLOOKUP(EVID_HNOJENI!N1569,HNOJIVA_ALL!$A$2:$Z$3303,14,FALSE)*K1569*IF(L1569="t",10,IF(L1569="kg",0.01,IF(L1569="q",1,IF(L1569="l",0.01*VLOOKUP(EVID_HNOJENI!N1569,HNOJIVA_ALL!$A$2:$AE$3303,31,FALSE),"CHYBA")))),2)</f>
        <v>#N/A</v>
      </c>
      <c r="Q1569" s="51" t="e">
        <f>ROUND(VLOOKUP(EVID_HNOJENI!N1569,HNOJIVA_ALL!$A$2:$Z$3303,15,FALSE)*K1569*IF(L1569="t",10,IF(L1569="kg",0.01,IF(L1569="q",1,IF(L1569="l",0.01*VLOOKUP(EVID_HNOJENI!N1569,HNOJIVA_ALL!$A$2:$AE$3303,31,FALSE),"CHYBA")))),2)</f>
        <v>#N/A</v>
      </c>
      <c r="R1569" s="51" t="e">
        <f>ROUND(VLOOKUP(EVID_HNOJENI!N1569,HNOJIVA_ALL!$A$2:$Z$3303,16,FALSE)*K1569*IF(L1569="t",10,IF(L1569="kg",0.01,IF(L1569="q",1,IF(L1569="l",0.01*VLOOKUP(EVID_HNOJENI!N1569,HNOJIVA_ALL!$A$2:$AE$3303,31,FALSE),"CHYBA")))),2)</f>
        <v>#N/A</v>
      </c>
      <c r="S1569" s="51" t="e">
        <f>ROUND(VLOOKUP(EVID_HNOJENI!N1569,HNOJIVA_ALL!$A$2:$Z$3303,18,FALSE)*K1569*IF(L1569="t",10,IF(L1569="kg",0.01,IF(L1569="q",1,IF(L1569="l",0.01*VLOOKUP(EVID_HNOJENI!N1569,HNOJIVA_ALL!$A$2:$AE$3303,31,FALSE),"CHYBA")))),2)</f>
        <v>#N/A</v>
      </c>
      <c r="T1569" s="51" t="e">
        <f>ROUND(VLOOKUP(EVID_HNOJENI!N1569,HNOJIVA_ALL!$A$2:$Z$3303,17,FALSE)*K1569*IF(L1569="t",10,IF(L1569="kg",0.01,IF(L1569="q",1,IF(L1569="l",0.01*VLOOKUP(EVID_HNOJENI!N1569,HNOJIVA_ALL!$A$2:$AE$3303,31,FALSE),"CHYBA")))),2)</f>
        <v>#N/A</v>
      </c>
      <c r="U1569" s="51" t="e">
        <f>ROUND(VLOOKUP(EVID_HNOJENI!N1569,HNOJIVA_ALL!$A$2:$Z$3303,20,FALSE)*K1569*IF(L1569="t",10,IF(L1569="kg",0.01,IF(L1569="q",1,IF(L1569="l",0.01*VLOOKUP(EVID_HNOJENI!N1569,HNOJIVA_ALL!$A$2:$AE$3303,31,FALSE),"CHYBA")))),2)</f>
        <v>#N/A</v>
      </c>
    </row>
    <row r="1570" spans="1:21" x14ac:dyDescent="0.2">
      <c r="A1570" s="32"/>
      <c r="B1570" s="45" t="e">
        <f>VLOOKUP($A1570,EVID_OSEVU!$A$1:$M$4972,2,FALSE)</f>
        <v>#N/A</v>
      </c>
      <c r="C1570" s="45" t="e">
        <f>VLOOKUP($A1570,EVID_OSEVU!$A$1:$M$4972,3,FALSE)</f>
        <v>#N/A</v>
      </c>
      <c r="D1570" s="45" t="e">
        <f>VLOOKUP($A1570,EVID_OSEVU!$A$1:$M$4972,4,FALSE)</f>
        <v>#N/A</v>
      </c>
      <c r="E1570" s="45" t="e">
        <f>VLOOKUP($A1570,EVID_OSEVU!$A$1:$M$4972,7,FALSE)</f>
        <v>#N/A</v>
      </c>
      <c r="F1570" s="45" t="e">
        <f>VLOOKUP($A1570,EVID_OSEVU!$A$1:$M$4972,8,FALSE)</f>
        <v>#N/A</v>
      </c>
      <c r="G1570" s="45" t="e">
        <f>VLOOKUP($A1570,EVID_OSEVU!$A$1:$M$4972,11,FALSE)</f>
        <v>#N/A</v>
      </c>
      <c r="H1570" s="35"/>
      <c r="I1570" s="48"/>
      <c r="J1570" s="33" t="e">
        <f>VLOOKUP($A1570,EVID_OSEVU!$A$1:$M$4972,11,FALSE)</f>
        <v>#N/A</v>
      </c>
      <c r="K1570" s="39"/>
      <c r="L1570" s="49"/>
      <c r="M1570" s="89" t="e">
        <f t="shared" si="24"/>
        <v>#N/A</v>
      </c>
      <c r="N1570" s="50"/>
      <c r="O1570" s="37" t="e">
        <f>VLOOKUP(EVID_HNOJENI!N1570,HNOJIVA_ALL!$A$2:$Z$3303,4,FALSE)</f>
        <v>#N/A</v>
      </c>
      <c r="P1570" s="51" t="e">
        <f>ROUND(VLOOKUP(EVID_HNOJENI!N1570,HNOJIVA_ALL!$A$2:$Z$3303,14,FALSE)*K1570*IF(L1570="t",10,IF(L1570="kg",0.01,IF(L1570="q",1,IF(L1570="l",0.01*VLOOKUP(EVID_HNOJENI!N1570,HNOJIVA_ALL!$A$2:$AE$3303,31,FALSE),"CHYBA")))),2)</f>
        <v>#N/A</v>
      </c>
      <c r="Q1570" s="51" t="e">
        <f>ROUND(VLOOKUP(EVID_HNOJENI!N1570,HNOJIVA_ALL!$A$2:$Z$3303,15,FALSE)*K1570*IF(L1570="t",10,IF(L1570="kg",0.01,IF(L1570="q",1,IF(L1570="l",0.01*VLOOKUP(EVID_HNOJENI!N1570,HNOJIVA_ALL!$A$2:$AE$3303,31,FALSE),"CHYBA")))),2)</f>
        <v>#N/A</v>
      </c>
      <c r="R1570" s="51" t="e">
        <f>ROUND(VLOOKUP(EVID_HNOJENI!N1570,HNOJIVA_ALL!$A$2:$Z$3303,16,FALSE)*K1570*IF(L1570="t",10,IF(L1570="kg",0.01,IF(L1570="q",1,IF(L1570="l",0.01*VLOOKUP(EVID_HNOJENI!N1570,HNOJIVA_ALL!$A$2:$AE$3303,31,FALSE),"CHYBA")))),2)</f>
        <v>#N/A</v>
      </c>
      <c r="S1570" s="51" t="e">
        <f>ROUND(VLOOKUP(EVID_HNOJENI!N1570,HNOJIVA_ALL!$A$2:$Z$3303,18,FALSE)*K1570*IF(L1570="t",10,IF(L1570="kg",0.01,IF(L1570="q",1,IF(L1570="l",0.01*VLOOKUP(EVID_HNOJENI!N1570,HNOJIVA_ALL!$A$2:$AE$3303,31,FALSE),"CHYBA")))),2)</f>
        <v>#N/A</v>
      </c>
      <c r="T1570" s="51" t="e">
        <f>ROUND(VLOOKUP(EVID_HNOJENI!N1570,HNOJIVA_ALL!$A$2:$Z$3303,17,FALSE)*K1570*IF(L1570="t",10,IF(L1570="kg",0.01,IF(L1570="q",1,IF(L1570="l",0.01*VLOOKUP(EVID_HNOJENI!N1570,HNOJIVA_ALL!$A$2:$AE$3303,31,FALSE),"CHYBA")))),2)</f>
        <v>#N/A</v>
      </c>
      <c r="U1570" s="51" t="e">
        <f>ROUND(VLOOKUP(EVID_HNOJENI!N1570,HNOJIVA_ALL!$A$2:$Z$3303,20,FALSE)*K1570*IF(L1570="t",10,IF(L1570="kg",0.01,IF(L1570="q",1,IF(L1570="l",0.01*VLOOKUP(EVID_HNOJENI!N1570,HNOJIVA_ALL!$A$2:$AE$3303,31,FALSE),"CHYBA")))),2)</f>
        <v>#N/A</v>
      </c>
    </row>
    <row r="1571" spans="1:21" x14ac:dyDescent="0.2">
      <c r="A1571" s="32"/>
      <c r="B1571" s="45" t="e">
        <f>VLOOKUP($A1571,EVID_OSEVU!$A$1:$M$4972,2,FALSE)</f>
        <v>#N/A</v>
      </c>
      <c r="C1571" s="45" t="e">
        <f>VLOOKUP($A1571,EVID_OSEVU!$A$1:$M$4972,3,FALSE)</f>
        <v>#N/A</v>
      </c>
      <c r="D1571" s="45" t="e">
        <f>VLOOKUP($A1571,EVID_OSEVU!$A$1:$M$4972,4,FALSE)</f>
        <v>#N/A</v>
      </c>
      <c r="E1571" s="45" t="e">
        <f>VLOOKUP($A1571,EVID_OSEVU!$A$1:$M$4972,7,FALSE)</f>
        <v>#N/A</v>
      </c>
      <c r="F1571" s="45" t="e">
        <f>VLOOKUP($A1571,EVID_OSEVU!$A$1:$M$4972,8,FALSE)</f>
        <v>#N/A</v>
      </c>
      <c r="G1571" s="45" t="e">
        <f>VLOOKUP($A1571,EVID_OSEVU!$A$1:$M$4972,11,FALSE)</f>
        <v>#N/A</v>
      </c>
      <c r="H1571" s="35"/>
      <c r="I1571" s="48"/>
      <c r="J1571" s="33" t="e">
        <f>VLOOKUP($A1571,EVID_OSEVU!$A$1:$M$4972,11,FALSE)</f>
        <v>#N/A</v>
      </c>
      <c r="K1571" s="39"/>
      <c r="L1571" s="49"/>
      <c r="M1571" s="89" t="e">
        <f t="shared" si="24"/>
        <v>#N/A</v>
      </c>
      <c r="N1571" s="50"/>
      <c r="O1571" s="37" t="e">
        <f>VLOOKUP(EVID_HNOJENI!N1571,HNOJIVA_ALL!$A$2:$Z$3303,4,FALSE)</f>
        <v>#N/A</v>
      </c>
      <c r="P1571" s="51" t="e">
        <f>ROUND(VLOOKUP(EVID_HNOJENI!N1571,HNOJIVA_ALL!$A$2:$Z$3303,14,FALSE)*K1571*IF(L1571="t",10,IF(L1571="kg",0.01,IF(L1571="q",1,IF(L1571="l",0.01*VLOOKUP(EVID_HNOJENI!N1571,HNOJIVA_ALL!$A$2:$AE$3303,31,FALSE),"CHYBA")))),2)</f>
        <v>#N/A</v>
      </c>
      <c r="Q1571" s="51" t="e">
        <f>ROUND(VLOOKUP(EVID_HNOJENI!N1571,HNOJIVA_ALL!$A$2:$Z$3303,15,FALSE)*K1571*IF(L1571="t",10,IF(L1571="kg",0.01,IF(L1571="q",1,IF(L1571="l",0.01*VLOOKUP(EVID_HNOJENI!N1571,HNOJIVA_ALL!$A$2:$AE$3303,31,FALSE),"CHYBA")))),2)</f>
        <v>#N/A</v>
      </c>
      <c r="R1571" s="51" t="e">
        <f>ROUND(VLOOKUP(EVID_HNOJENI!N1571,HNOJIVA_ALL!$A$2:$Z$3303,16,FALSE)*K1571*IF(L1571="t",10,IF(L1571="kg",0.01,IF(L1571="q",1,IF(L1571="l",0.01*VLOOKUP(EVID_HNOJENI!N1571,HNOJIVA_ALL!$A$2:$AE$3303,31,FALSE),"CHYBA")))),2)</f>
        <v>#N/A</v>
      </c>
      <c r="S1571" s="51" t="e">
        <f>ROUND(VLOOKUP(EVID_HNOJENI!N1571,HNOJIVA_ALL!$A$2:$Z$3303,18,FALSE)*K1571*IF(L1571="t",10,IF(L1571="kg",0.01,IF(L1571="q",1,IF(L1571="l",0.01*VLOOKUP(EVID_HNOJENI!N1571,HNOJIVA_ALL!$A$2:$AE$3303,31,FALSE),"CHYBA")))),2)</f>
        <v>#N/A</v>
      </c>
      <c r="T1571" s="51" t="e">
        <f>ROUND(VLOOKUP(EVID_HNOJENI!N1571,HNOJIVA_ALL!$A$2:$Z$3303,17,FALSE)*K1571*IF(L1571="t",10,IF(L1571="kg",0.01,IF(L1571="q",1,IF(L1571="l",0.01*VLOOKUP(EVID_HNOJENI!N1571,HNOJIVA_ALL!$A$2:$AE$3303,31,FALSE),"CHYBA")))),2)</f>
        <v>#N/A</v>
      </c>
      <c r="U1571" s="51" t="e">
        <f>ROUND(VLOOKUP(EVID_HNOJENI!N1571,HNOJIVA_ALL!$A$2:$Z$3303,20,FALSE)*K1571*IF(L1571="t",10,IF(L1571="kg",0.01,IF(L1571="q",1,IF(L1571="l",0.01*VLOOKUP(EVID_HNOJENI!N1571,HNOJIVA_ALL!$A$2:$AE$3303,31,FALSE),"CHYBA")))),2)</f>
        <v>#N/A</v>
      </c>
    </row>
    <row r="1572" spans="1:21" x14ac:dyDescent="0.2">
      <c r="A1572" s="32"/>
      <c r="B1572" s="45" t="e">
        <f>VLOOKUP($A1572,EVID_OSEVU!$A$1:$M$4972,2,FALSE)</f>
        <v>#N/A</v>
      </c>
      <c r="C1572" s="45" t="e">
        <f>VLOOKUP($A1572,EVID_OSEVU!$A$1:$M$4972,3,FALSE)</f>
        <v>#N/A</v>
      </c>
      <c r="D1572" s="45" t="e">
        <f>VLOOKUP($A1572,EVID_OSEVU!$A$1:$M$4972,4,FALSE)</f>
        <v>#N/A</v>
      </c>
      <c r="E1572" s="45" t="e">
        <f>VLOOKUP($A1572,EVID_OSEVU!$A$1:$M$4972,7,FALSE)</f>
        <v>#N/A</v>
      </c>
      <c r="F1572" s="45" t="e">
        <f>VLOOKUP($A1572,EVID_OSEVU!$A$1:$M$4972,8,FALSE)</f>
        <v>#N/A</v>
      </c>
      <c r="G1572" s="45" t="e">
        <f>VLOOKUP($A1572,EVID_OSEVU!$A$1:$M$4972,11,FALSE)</f>
        <v>#N/A</v>
      </c>
      <c r="H1572" s="35"/>
      <c r="I1572" s="48"/>
      <c r="J1572" s="33" t="e">
        <f>VLOOKUP($A1572,EVID_OSEVU!$A$1:$M$4972,11,FALSE)</f>
        <v>#N/A</v>
      </c>
      <c r="K1572" s="39"/>
      <c r="L1572" s="49"/>
      <c r="M1572" s="89" t="e">
        <f t="shared" si="24"/>
        <v>#N/A</v>
      </c>
      <c r="N1572" s="50"/>
      <c r="O1572" s="37" t="e">
        <f>VLOOKUP(EVID_HNOJENI!N1572,HNOJIVA_ALL!$A$2:$Z$3303,4,FALSE)</f>
        <v>#N/A</v>
      </c>
      <c r="P1572" s="51" t="e">
        <f>ROUND(VLOOKUP(EVID_HNOJENI!N1572,HNOJIVA_ALL!$A$2:$Z$3303,14,FALSE)*K1572*IF(L1572="t",10,IF(L1572="kg",0.01,IF(L1572="q",1,IF(L1572="l",0.01*VLOOKUP(EVID_HNOJENI!N1572,HNOJIVA_ALL!$A$2:$AE$3303,31,FALSE),"CHYBA")))),2)</f>
        <v>#N/A</v>
      </c>
      <c r="Q1572" s="51" t="e">
        <f>ROUND(VLOOKUP(EVID_HNOJENI!N1572,HNOJIVA_ALL!$A$2:$Z$3303,15,FALSE)*K1572*IF(L1572="t",10,IF(L1572="kg",0.01,IF(L1572="q",1,IF(L1572="l",0.01*VLOOKUP(EVID_HNOJENI!N1572,HNOJIVA_ALL!$A$2:$AE$3303,31,FALSE),"CHYBA")))),2)</f>
        <v>#N/A</v>
      </c>
      <c r="R1572" s="51" t="e">
        <f>ROUND(VLOOKUP(EVID_HNOJENI!N1572,HNOJIVA_ALL!$A$2:$Z$3303,16,FALSE)*K1572*IF(L1572="t",10,IF(L1572="kg",0.01,IF(L1572="q",1,IF(L1572="l",0.01*VLOOKUP(EVID_HNOJENI!N1572,HNOJIVA_ALL!$A$2:$AE$3303,31,FALSE),"CHYBA")))),2)</f>
        <v>#N/A</v>
      </c>
      <c r="S1572" s="51" t="e">
        <f>ROUND(VLOOKUP(EVID_HNOJENI!N1572,HNOJIVA_ALL!$A$2:$Z$3303,18,FALSE)*K1572*IF(L1572="t",10,IF(L1572="kg",0.01,IF(L1572="q",1,IF(L1572="l",0.01*VLOOKUP(EVID_HNOJENI!N1572,HNOJIVA_ALL!$A$2:$AE$3303,31,FALSE),"CHYBA")))),2)</f>
        <v>#N/A</v>
      </c>
      <c r="T1572" s="51" t="e">
        <f>ROUND(VLOOKUP(EVID_HNOJENI!N1572,HNOJIVA_ALL!$A$2:$Z$3303,17,FALSE)*K1572*IF(L1572="t",10,IF(L1572="kg",0.01,IF(L1572="q",1,IF(L1572="l",0.01*VLOOKUP(EVID_HNOJENI!N1572,HNOJIVA_ALL!$A$2:$AE$3303,31,FALSE),"CHYBA")))),2)</f>
        <v>#N/A</v>
      </c>
      <c r="U1572" s="51" t="e">
        <f>ROUND(VLOOKUP(EVID_HNOJENI!N1572,HNOJIVA_ALL!$A$2:$Z$3303,20,FALSE)*K1572*IF(L1572="t",10,IF(L1572="kg",0.01,IF(L1572="q",1,IF(L1572="l",0.01*VLOOKUP(EVID_HNOJENI!N1572,HNOJIVA_ALL!$A$2:$AE$3303,31,FALSE),"CHYBA")))),2)</f>
        <v>#N/A</v>
      </c>
    </row>
    <row r="1573" spans="1:21" x14ac:dyDescent="0.2">
      <c r="A1573" s="32"/>
      <c r="B1573" s="45" t="e">
        <f>VLOOKUP($A1573,EVID_OSEVU!$A$1:$M$4972,2,FALSE)</f>
        <v>#N/A</v>
      </c>
      <c r="C1573" s="45" t="e">
        <f>VLOOKUP($A1573,EVID_OSEVU!$A$1:$M$4972,3,FALSE)</f>
        <v>#N/A</v>
      </c>
      <c r="D1573" s="45" t="e">
        <f>VLOOKUP($A1573,EVID_OSEVU!$A$1:$M$4972,4,FALSE)</f>
        <v>#N/A</v>
      </c>
      <c r="E1573" s="45" t="e">
        <f>VLOOKUP($A1573,EVID_OSEVU!$A$1:$M$4972,7,FALSE)</f>
        <v>#N/A</v>
      </c>
      <c r="F1573" s="45" t="e">
        <f>VLOOKUP($A1573,EVID_OSEVU!$A$1:$M$4972,8,FALSE)</f>
        <v>#N/A</v>
      </c>
      <c r="G1573" s="45" t="e">
        <f>VLOOKUP($A1573,EVID_OSEVU!$A$1:$M$4972,11,FALSE)</f>
        <v>#N/A</v>
      </c>
      <c r="H1573" s="35"/>
      <c r="I1573" s="48"/>
      <c r="J1573" s="33" t="e">
        <f>VLOOKUP($A1573,EVID_OSEVU!$A$1:$M$4972,11,FALSE)</f>
        <v>#N/A</v>
      </c>
      <c r="K1573" s="39"/>
      <c r="L1573" s="49"/>
      <c r="M1573" s="89" t="e">
        <f t="shared" si="24"/>
        <v>#N/A</v>
      </c>
      <c r="N1573" s="50"/>
      <c r="O1573" s="37" t="e">
        <f>VLOOKUP(EVID_HNOJENI!N1573,HNOJIVA_ALL!$A$2:$Z$3303,4,FALSE)</f>
        <v>#N/A</v>
      </c>
      <c r="P1573" s="51" t="e">
        <f>ROUND(VLOOKUP(EVID_HNOJENI!N1573,HNOJIVA_ALL!$A$2:$Z$3303,14,FALSE)*K1573*IF(L1573="t",10,IF(L1573="kg",0.01,IF(L1573="q",1,IF(L1573="l",0.01*VLOOKUP(EVID_HNOJENI!N1573,HNOJIVA_ALL!$A$2:$AE$3303,31,FALSE),"CHYBA")))),2)</f>
        <v>#N/A</v>
      </c>
      <c r="Q1573" s="51" t="e">
        <f>ROUND(VLOOKUP(EVID_HNOJENI!N1573,HNOJIVA_ALL!$A$2:$Z$3303,15,FALSE)*K1573*IF(L1573="t",10,IF(L1573="kg",0.01,IF(L1573="q",1,IF(L1573="l",0.01*VLOOKUP(EVID_HNOJENI!N1573,HNOJIVA_ALL!$A$2:$AE$3303,31,FALSE),"CHYBA")))),2)</f>
        <v>#N/A</v>
      </c>
      <c r="R1573" s="51" t="e">
        <f>ROUND(VLOOKUP(EVID_HNOJENI!N1573,HNOJIVA_ALL!$A$2:$Z$3303,16,FALSE)*K1573*IF(L1573="t",10,IF(L1573="kg",0.01,IF(L1573="q",1,IF(L1573="l",0.01*VLOOKUP(EVID_HNOJENI!N1573,HNOJIVA_ALL!$A$2:$AE$3303,31,FALSE),"CHYBA")))),2)</f>
        <v>#N/A</v>
      </c>
      <c r="S1573" s="51" t="e">
        <f>ROUND(VLOOKUP(EVID_HNOJENI!N1573,HNOJIVA_ALL!$A$2:$Z$3303,18,FALSE)*K1573*IF(L1573="t",10,IF(L1573="kg",0.01,IF(L1573="q",1,IF(L1573="l",0.01*VLOOKUP(EVID_HNOJENI!N1573,HNOJIVA_ALL!$A$2:$AE$3303,31,FALSE),"CHYBA")))),2)</f>
        <v>#N/A</v>
      </c>
      <c r="T1573" s="51" t="e">
        <f>ROUND(VLOOKUP(EVID_HNOJENI!N1573,HNOJIVA_ALL!$A$2:$Z$3303,17,FALSE)*K1573*IF(L1573="t",10,IF(L1573="kg",0.01,IF(L1573="q",1,IF(L1573="l",0.01*VLOOKUP(EVID_HNOJENI!N1573,HNOJIVA_ALL!$A$2:$AE$3303,31,FALSE),"CHYBA")))),2)</f>
        <v>#N/A</v>
      </c>
      <c r="U1573" s="51" t="e">
        <f>ROUND(VLOOKUP(EVID_HNOJENI!N1573,HNOJIVA_ALL!$A$2:$Z$3303,20,FALSE)*K1573*IF(L1573="t",10,IF(L1573="kg",0.01,IF(L1573="q",1,IF(L1573="l",0.01*VLOOKUP(EVID_HNOJENI!N1573,HNOJIVA_ALL!$A$2:$AE$3303,31,FALSE),"CHYBA")))),2)</f>
        <v>#N/A</v>
      </c>
    </row>
    <row r="1574" spans="1:21" x14ac:dyDescent="0.2">
      <c r="A1574" s="32"/>
      <c r="B1574" s="45" t="e">
        <f>VLOOKUP($A1574,EVID_OSEVU!$A$1:$M$4972,2,FALSE)</f>
        <v>#N/A</v>
      </c>
      <c r="C1574" s="45" t="e">
        <f>VLOOKUP($A1574,EVID_OSEVU!$A$1:$M$4972,3,FALSE)</f>
        <v>#N/A</v>
      </c>
      <c r="D1574" s="45" t="e">
        <f>VLOOKUP($A1574,EVID_OSEVU!$A$1:$M$4972,4,FALSE)</f>
        <v>#N/A</v>
      </c>
      <c r="E1574" s="45" t="e">
        <f>VLOOKUP($A1574,EVID_OSEVU!$A$1:$M$4972,7,FALSE)</f>
        <v>#N/A</v>
      </c>
      <c r="F1574" s="45" t="e">
        <f>VLOOKUP($A1574,EVID_OSEVU!$A$1:$M$4972,8,FALSE)</f>
        <v>#N/A</v>
      </c>
      <c r="G1574" s="45" t="e">
        <f>VLOOKUP($A1574,EVID_OSEVU!$A$1:$M$4972,11,FALSE)</f>
        <v>#N/A</v>
      </c>
      <c r="H1574" s="35"/>
      <c r="I1574" s="48"/>
      <c r="J1574" s="33" t="e">
        <f>VLOOKUP($A1574,EVID_OSEVU!$A$1:$M$4972,11,FALSE)</f>
        <v>#N/A</v>
      </c>
      <c r="K1574" s="39"/>
      <c r="L1574" s="49"/>
      <c r="M1574" s="89" t="e">
        <f t="shared" si="24"/>
        <v>#N/A</v>
      </c>
      <c r="N1574" s="50"/>
      <c r="O1574" s="37" t="e">
        <f>VLOOKUP(EVID_HNOJENI!N1574,HNOJIVA_ALL!$A$2:$Z$3303,4,FALSE)</f>
        <v>#N/A</v>
      </c>
      <c r="P1574" s="51" t="e">
        <f>ROUND(VLOOKUP(EVID_HNOJENI!N1574,HNOJIVA_ALL!$A$2:$Z$3303,14,FALSE)*K1574*IF(L1574="t",10,IF(L1574="kg",0.01,IF(L1574="q",1,IF(L1574="l",0.01*VLOOKUP(EVID_HNOJENI!N1574,HNOJIVA_ALL!$A$2:$AE$3303,31,FALSE),"CHYBA")))),2)</f>
        <v>#N/A</v>
      </c>
      <c r="Q1574" s="51" t="e">
        <f>ROUND(VLOOKUP(EVID_HNOJENI!N1574,HNOJIVA_ALL!$A$2:$Z$3303,15,FALSE)*K1574*IF(L1574="t",10,IF(L1574="kg",0.01,IF(L1574="q",1,IF(L1574="l",0.01*VLOOKUP(EVID_HNOJENI!N1574,HNOJIVA_ALL!$A$2:$AE$3303,31,FALSE),"CHYBA")))),2)</f>
        <v>#N/A</v>
      </c>
      <c r="R1574" s="51" t="e">
        <f>ROUND(VLOOKUP(EVID_HNOJENI!N1574,HNOJIVA_ALL!$A$2:$Z$3303,16,FALSE)*K1574*IF(L1574="t",10,IF(L1574="kg",0.01,IF(L1574="q",1,IF(L1574="l",0.01*VLOOKUP(EVID_HNOJENI!N1574,HNOJIVA_ALL!$A$2:$AE$3303,31,FALSE),"CHYBA")))),2)</f>
        <v>#N/A</v>
      </c>
      <c r="S1574" s="51" t="e">
        <f>ROUND(VLOOKUP(EVID_HNOJENI!N1574,HNOJIVA_ALL!$A$2:$Z$3303,18,FALSE)*K1574*IF(L1574="t",10,IF(L1574="kg",0.01,IF(L1574="q",1,IF(L1574="l",0.01*VLOOKUP(EVID_HNOJENI!N1574,HNOJIVA_ALL!$A$2:$AE$3303,31,FALSE),"CHYBA")))),2)</f>
        <v>#N/A</v>
      </c>
      <c r="T1574" s="51" t="e">
        <f>ROUND(VLOOKUP(EVID_HNOJENI!N1574,HNOJIVA_ALL!$A$2:$Z$3303,17,FALSE)*K1574*IF(L1574="t",10,IF(L1574="kg",0.01,IF(L1574="q",1,IF(L1574="l",0.01*VLOOKUP(EVID_HNOJENI!N1574,HNOJIVA_ALL!$A$2:$AE$3303,31,FALSE),"CHYBA")))),2)</f>
        <v>#N/A</v>
      </c>
      <c r="U1574" s="51" t="e">
        <f>ROUND(VLOOKUP(EVID_HNOJENI!N1574,HNOJIVA_ALL!$A$2:$Z$3303,20,FALSE)*K1574*IF(L1574="t",10,IF(L1574="kg",0.01,IF(L1574="q",1,IF(L1574="l",0.01*VLOOKUP(EVID_HNOJENI!N1574,HNOJIVA_ALL!$A$2:$AE$3303,31,FALSE),"CHYBA")))),2)</f>
        <v>#N/A</v>
      </c>
    </row>
    <row r="1575" spans="1:21" x14ac:dyDescent="0.2">
      <c r="A1575" s="32"/>
      <c r="B1575" s="45" t="e">
        <f>VLOOKUP($A1575,EVID_OSEVU!$A$1:$M$4972,2,FALSE)</f>
        <v>#N/A</v>
      </c>
      <c r="C1575" s="45" t="e">
        <f>VLOOKUP($A1575,EVID_OSEVU!$A$1:$M$4972,3,FALSE)</f>
        <v>#N/A</v>
      </c>
      <c r="D1575" s="45" t="e">
        <f>VLOOKUP($A1575,EVID_OSEVU!$A$1:$M$4972,4,FALSE)</f>
        <v>#N/A</v>
      </c>
      <c r="E1575" s="45" t="e">
        <f>VLOOKUP($A1575,EVID_OSEVU!$A$1:$M$4972,7,FALSE)</f>
        <v>#N/A</v>
      </c>
      <c r="F1575" s="45" t="e">
        <f>VLOOKUP($A1575,EVID_OSEVU!$A$1:$M$4972,8,FALSE)</f>
        <v>#N/A</v>
      </c>
      <c r="G1575" s="45" t="e">
        <f>VLOOKUP($A1575,EVID_OSEVU!$A$1:$M$4972,11,FALSE)</f>
        <v>#N/A</v>
      </c>
      <c r="H1575" s="35"/>
      <c r="I1575" s="48"/>
      <c r="J1575" s="33" t="e">
        <f>VLOOKUP($A1575,EVID_OSEVU!$A$1:$M$4972,11,FALSE)</f>
        <v>#N/A</v>
      </c>
      <c r="K1575" s="39"/>
      <c r="L1575" s="49"/>
      <c r="M1575" s="89" t="e">
        <f t="shared" si="24"/>
        <v>#N/A</v>
      </c>
      <c r="N1575" s="50"/>
      <c r="O1575" s="37" t="e">
        <f>VLOOKUP(EVID_HNOJENI!N1575,HNOJIVA_ALL!$A$2:$Z$3303,4,FALSE)</f>
        <v>#N/A</v>
      </c>
      <c r="P1575" s="51" t="e">
        <f>ROUND(VLOOKUP(EVID_HNOJENI!N1575,HNOJIVA_ALL!$A$2:$Z$3303,14,FALSE)*K1575*IF(L1575="t",10,IF(L1575="kg",0.01,IF(L1575="q",1,IF(L1575="l",0.01*VLOOKUP(EVID_HNOJENI!N1575,HNOJIVA_ALL!$A$2:$AE$3303,31,FALSE),"CHYBA")))),2)</f>
        <v>#N/A</v>
      </c>
      <c r="Q1575" s="51" t="e">
        <f>ROUND(VLOOKUP(EVID_HNOJENI!N1575,HNOJIVA_ALL!$A$2:$Z$3303,15,FALSE)*K1575*IF(L1575="t",10,IF(L1575="kg",0.01,IF(L1575="q",1,IF(L1575="l",0.01*VLOOKUP(EVID_HNOJENI!N1575,HNOJIVA_ALL!$A$2:$AE$3303,31,FALSE),"CHYBA")))),2)</f>
        <v>#N/A</v>
      </c>
      <c r="R1575" s="51" t="e">
        <f>ROUND(VLOOKUP(EVID_HNOJENI!N1575,HNOJIVA_ALL!$A$2:$Z$3303,16,FALSE)*K1575*IF(L1575="t",10,IF(L1575="kg",0.01,IF(L1575="q",1,IF(L1575="l",0.01*VLOOKUP(EVID_HNOJENI!N1575,HNOJIVA_ALL!$A$2:$AE$3303,31,FALSE),"CHYBA")))),2)</f>
        <v>#N/A</v>
      </c>
      <c r="S1575" s="51" t="e">
        <f>ROUND(VLOOKUP(EVID_HNOJENI!N1575,HNOJIVA_ALL!$A$2:$Z$3303,18,FALSE)*K1575*IF(L1575="t",10,IF(L1575="kg",0.01,IF(L1575="q",1,IF(L1575="l",0.01*VLOOKUP(EVID_HNOJENI!N1575,HNOJIVA_ALL!$A$2:$AE$3303,31,FALSE),"CHYBA")))),2)</f>
        <v>#N/A</v>
      </c>
      <c r="T1575" s="51" t="e">
        <f>ROUND(VLOOKUP(EVID_HNOJENI!N1575,HNOJIVA_ALL!$A$2:$Z$3303,17,FALSE)*K1575*IF(L1575="t",10,IF(L1575="kg",0.01,IF(L1575="q",1,IF(L1575="l",0.01*VLOOKUP(EVID_HNOJENI!N1575,HNOJIVA_ALL!$A$2:$AE$3303,31,FALSE),"CHYBA")))),2)</f>
        <v>#N/A</v>
      </c>
      <c r="U1575" s="51" t="e">
        <f>ROUND(VLOOKUP(EVID_HNOJENI!N1575,HNOJIVA_ALL!$A$2:$Z$3303,20,FALSE)*K1575*IF(L1575="t",10,IF(L1575="kg",0.01,IF(L1575="q",1,IF(L1575="l",0.01*VLOOKUP(EVID_HNOJENI!N1575,HNOJIVA_ALL!$A$2:$AE$3303,31,FALSE),"CHYBA")))),2)</f>
        <v>#N/A</v>
      </c>
    </row>
    <row r="1576" spans="1:21" x14ac:dyDescent="0.2">
      <c r="A1576" s="32"/>
      <c r="B1576" s="45" t="e">
        <f>VLOOKUP($A1576,EVID_OSEVU!$A$1:$M$4972,2,FALSE)</f>
        <v>#N/A</v>
      </c>
      <c r="C1576" s="45" t="e">
        <f>VLOOKUP($A1576,EVID_OSEVU!$A$1:$M$4972,3,FALSE)</f>
        <v>#N/A</v>
      </c>
      <c r="D1576" s="45" t="e">
        <f>VLOOKUP($A1576,EVID_OSEVU!$A$1:$M$4972,4,FALSE)</f>
        <v>#N/A</v>
      </c>
      <c r="E1576" s="45" t="e">
        <f>VLOOKUP($A1576,EVID_OSEVU!$A$1:$M$4972,7,FALSE)</f>
        <v>#N/A</v>
      </c>
      <c r="F1576" s="45" t="e">
        <f>VLOOKUP($A1576,EVID_OSEVU!$A$1:$M$4972,8,FALSE)</f>
        <v>#N/A</v>
      </c>
      <c r="G1576" s="45" t="e">
        <f>VLOOKUP($A1576,EVID_OSEVU!$A$1:$M$4972,11,FALSE)</f>
        <v>#N/A</v>
      </c>
      <c r="H1576" s="35"/>
      <c r="I1576" s="48"/>
      <c r="J1576" s="33" t="e">
        <f>VLOOKUP($A1576,EVID_OSEVU!$A$1:$M$4972,11,FALSE)</f>
        <v>#N/A</v>
      </c>
      <c r="K1576" s="39"/>
      <c r="L1576" s="49"/>
      <c r="M1576" s="89" t="e">
        <f t="shared" si="24"/>
        <v>#N/A</v>
      </c>
      <c r="N1576" s="50"/>
      <c r="O1576" s="37" t="e">
        <f>VLOOKUP(EVID_HNOJENI!N1576,HNOJIVA_ALL!$A$2:$Z$3303,4,FALSE)</f>
        <v>#N/A</v>
      </c>
      <c r="P1576" s="51" t="e">
        <f>ROUND(VLOOKUP(EVID_HNOJENI!N1576,HNOJIVA_ALL!$A$2:$Z$3303,14,FALSE)*K1576*IF(L1576="t",10,IF(L1576="kg",0.01,IF(L1576="q",1,IF(L1576="l",0.01*VLOOKUP(EVID_HNOJENI!N1576,HNOJIVA_ALL!$A$2:$AE$3303,31,FALSE),"CHYBA")))),2)</f>
        <v>#N/A</v>
      </c>
      <c r="Q1576" s="51" t="e">
        <f>ROUND(VLOOKUP(EVID_HNOJENI!N1576,HNOJIVA_ALL!$A$2:$Z$3303,15,FALSE)*K1576*IF(L1576="t",10,IF(L1576="kg",0.01,IF(L1576="q",1,IF(L1576="l",0.01*VLOOKUP(EVID_HNOJENI!N1576,HNOJIVA_ALL!$A$2:$AE$3303,31,FALSE),"CHYBA")))),2)</f>
        <v>#N/A</v>
      </c>
      <c r="R1576" s="51" t="e">
        <f>ROUND(VLOOKUP(EVID_HNOJENI!N1576,HNOJIVA_ALL!$A$2:$Z$3303,16,FALSE)*K1576*IF(L1576="t",10,IF(L1576="kg",0.01,IF(L1576="q",1,IF(L1576="l",0.01*VLOOKUP(EVID_HNOJENI!N1576,HNOJIVA_ALL!$A$2:$AE$3303,31,FALSE),"CHYBA")))),2)</f>
        <v>#N/A</v>
      </c>
      <c r="S1576" s="51" t="e">
        <f>ROUND(VLOOKUP(EVID_HNOJENI!N1576,HNOJIVA_ALL!$A$2:$Z$3303,18,FALSE)*K1576*IF(L1576="t",10,IF(L1576="kg",0.01,IF(L1576="q",1,IF(L1576="l",0.01*VLOOKUP(EVID_HNOJENI!N1576,HNOJIVA_ALL!$A$2:$AE$3303,31,FALSE),"CHYBA")))),2)</f>
        <v>#N/A</v>
      </c>
      <c r="T1576" s="51" t="e">
        <f>ROUND(VLOOKUP(EVID_HNOJENI!N1576,HNOJIVA_ALL!$A$2:$Z$3303,17,FALSE)*K1576*IF(L1576="t",10,IF(L1576="kg",0.01,IF(L1576="q",1,IF(L1576="l",0.01*VLOOKUP(EVID_HNOJENI!N1576,HNOJIVA_ALL!$A$2:$AE$3303,31,FALSE),"CHYBA")))),2)</f>
        <v>#N/A</v>
      </c>
      <c r="U1576" s="51" t="e">
        <f>ROUND(VLOOKUP(EVID_HNOJENI!N1576,HNOJIVA_ALL!$A$2:$Z$3303,20,FALSE)*K1576*IF(L1576="t",10,IF(L1576="kg",0.01,IF(L1576="q",1,IF(L1576="l",0.01*VLOOKUP(EVID_HNOJENI!N1576,HNOJIVA_ALL!$A$2:$AE$3303,31,FALSE),"CHYBA")))),2)</f>
        <v>#N/A</v>
      </c>
    </row>
    <row r="1577" spans="1:21" x14ac:dyDescent="0.2">
      <c r="A1577" s="32"/>
      <c r="B1577" s="45" t="e">
        <f>VLOOKUP($A1577,EVID_OSEVU!$A$1:$M$4972,2,FALSE)</f>
        <v>#N/A</v>
      </c>
      <c r="C1577" s="45" t="e">
        <f>VLOOKUP($A1577,EVID_OSEVU!$A$1:$M$4972,3,FALSE)</f>
        <v>#N/A</v>
      </c>
      <c r="D1577" s="45" t="e">
        <f>VLOOKUP($A1577,EVID_OSEVU!$A$1:$M$4972,4,FALSE)</f>
        <v>#N/A</v>
      </c>
      <c r="E1577" s="45" t="e">
        <f>VLOOKUP($A1577,EVID_OSEVU!$A$1:$M$4972,7,FALSE)</f>
        <v>#N/A</v>
      </c>
      <c r="F1577" s="45" t="e">
        <f>VLOOKUP($A1577,EVID_OSEVU!$A$1:$M$4972,8,FALSE)</f>
        <v>#N/A</v>
      </c>
      <c r="G1577" s="45" t="e">
        <f>VLOOKUP($A1577,EVID_OSEVU!$A$1:$M$4972,11,FALSE)</f>
        <v>#N/A</v>
      </c>
      <c r="H1577" s="35"/>
      <c r="I1577" s="48"/>
      <c r="J1577" s="33" t="e">
        <f>VLOOKUP($A1577,EVID_OSEVU!$A$1:$M$4972,11,FALSE)</f>
        <v>#N/A</v>
      </c>
      <c r="K1577" s="39"/>
      <c r="L1577" s="49"/>
      <c r="M1577" s="89" t="e">
        <f t="shared" si="24"/>
        <v>#N/A</v>
      </c>
      <c r="N1577" s="50"/>
      <c r="O1577" s="37" t="e">
        <f>VLOOKUP(EVID_HNOJENI!N1577,HNOJIVA_ALL!$A$2:$Z$3303,4,FALSE)</f>
        <v>#N/A</v>
      </c>
      <c r="P1577" s="51" t="e">
        <f>ROUND(VLOOKUP(EVID_HNOJENI!N1577,HNOJIVA_ALL!$A$2:$Z$3303,14,FALSE)*K1577*IF(L1577="t",10,IF(L1577="kg",0.01,IF(L1577="q",1,IF(L1577="l",0.01*VLOOKUP(EVID_HNOJENI!N1577,HNOJIVA_ALL!$A$2:$AE$3303,31,FALSE),"CHYBA")))),2)</f>
        <v>#N/A</v>
      </c>
      <c r="Q1577" s="51" t="e">
        <f>ROUND(VLOOKUP(EVID_HNOJENI!N1577,HNOJIVA_ALL!$A$2:$Z$3303,15,FALSE)*K1577*IF(L1577="t",10,IF(L1577="kg",0.01,IF(L1577="q",1,IF(L1577="l",0.01*VLOOKUP(EVID_HNOJENI!N1577,HNOJIVA_ALL!$A$2:$AE$3303,31,FALSE),"CHYBA")))),2)</f>
        <v>#N/A</v>
      </c>
      <c r="R1577" s="51" t="e">
        <f>ROUND(VLOOKUP(EVID_HNOJENI!N1577,HNOJIVA_ALL!$A$2:$Z$3303,16,FALSE)*K1577*IF(L1577="t",10,IF(L1577="kg",0.01,IF(L1577="q",1,IF(L1577="l",0.01*VLOOKUP(EVID_HNOJENI!N1577,HNOJIVA_ALL!$A$2:$AE$3303,31,FALSE),"CHYBA")))),2)</f>
        <v>#N/A</v>
      </c>
      <c r="S1577" s="51" t="e">
        <f>ROUND(VLOOKUP(EVID_HNOJENI!N1577,HNOJIVA_ALL!$A$2:$Z$3303,18,FALSE)*K1577*IF(L1577="t",10,IF(L1577="kg",0.01,IF(L1577="q",1,IF(L1577="l",0.01*VLOOKUP(EVID_HNOJENI!N1577,HNOJIVA_ALL!$A$2:$AE$3303,31,FALSE),"CHYBA")))),2)</f>
        <v>#N/A</v>
      </c>
      <c r="T1577" s="51" t="e">
        <f>ROUND(VLOOKUP(EVID_HNOJENI!N1577,HNOJIVA_ALL!$A$2:$Z$3303,17,FALSE)*K1577*IF(L1577="t",10,IF(L1577="kg",0.01,IF(L1577="q",1,IF(L1577="l",0.01*VLOOKUP(EVID_HNOJENI!N1577,HNOJIVA_ALL!$A$2:$AE$3303,31,FALSE),"CHYBA")))),2)</f>
        <v>#N/A</v>
      </c>
      <c r="U1577" s="51" t="e">
        <f>ROUND(VLOOKUP(EVID_HNOJENI!N1577,HNOJIVA_ALL!$A$2:$Z$3303,20,FALSE)*K1577*IF(L1577="t",10,IF(L1577="kg",0.01,IF(L1577="q",1,IF(L1577="l",0.01*VLOOKUP(EVID_HNOJENI!N1577,HNOJIVA_ALL!$A$2:$AE$3303,31,FALSE),"CHYBA")))),2)</f>
        <v>#N/A</v>
      </c>
    </row>
    <row r="1578" spans="1:21" x14ac:dyDescent="0.2">
      <c r="A1578" s="32"/>
      <c r="B1578" s="45" t="e">
        <f>VLOOKUP($A1578,EVID_OSEVU!$A$1:$M$4972,2,FALSE)</f>
        <v>#N/A</v>
      </c>
      <c r="C1578" s="45" t="e">
        <f>VLOOKUP($A1578,EVID_OSEVU!$A$1:$M$4972,3,FALSE)</f>
        <v>#N/A</v>
      </c>
      <c r="D1578" s="45" t="e">
        <f>VLOOKUP($A1578,EVID_OSEVU!$A$1:$M$4972,4,FALSE)</f>
        <v>#N/A</v>
      </c>
      <c r="E1578" s="45" t="e">
        <f>VLOOKUP($A1578,EVID_OSEVU!$A$1:$M$4972,7,FALSE)</f>
        <v>#N/A</v>
      </c>
      <c r="F1578" s="45" t="e">
        <f>VLOOKUP($A1578,EVID_OSEVU!$A$1:$M$4972,8,FALSE)</f>
        <v>#N/A</v>
      </c>
      <c r="G1578" s="45" t="e">
        <f>VLOOKUP($A1578,EVID_OSEVU!$A$1:$M$4972,11,FALSE)</f>
        <v>#N/A</v>
      </c>
      <c r="H1578" s="35"/>
      <c r="I1578" s="48"/>
      <c r="J1578" s="33" t="e">
        <f>VLOOKUP($A1578,EVID_OSEVU!$A$1:$M$4972,11,FALSE)</f>
        <v>#N/A</v>
      </c>
      <c r="K1578" s="39"/>
      <c r="L1578" s="49"/>
      <c r="M1578" s="89" t="e">
        <f t="shared" si="24"/>
        <v>#N/A</v>
      </c>
      <c r="N1578" s="50"/>
      <c r="O1578" s="37" t="e">
        <f>VLOOKUP(EVID_HNOJENI!N1578,HNOJIVA_ALL!$A$2:$Z$3303,4,FALSE)</f>
        <v>#N/A</v>
      </c>
      <c r="P1578" s="51" t="e">
        <f>ROUND(VLOOKUP(EVID_HNOJENI!N1578,HNOJIVA_ALL!$A$2:$Z$3303,14,FALSE)*K1578*IF(L1578="t",10,IF(L1578="kg",0.01,IF(L1578="q",1,IF(L1578="l",0.01*VLOOKUP(EVID_HNOJENI!N1578,HNOJIVA_ALL!$A$2:$AE$3303,31,FALSE),"CHYBA")))),2)</f>
        <v>#N/A</v>
      </c>
      <c r="Q1578" s="51" t="e">
        <f>ROUND(VLOOKUP(EVID_HNOJENI!N1578,HNOJIVA_ALL!$A$2:$Z$3303,15,FALSE)*K1578*IF(L1578="t",10,IF(L1578="kg",0.01,IF(L1578="q",1,IF(L1578="l",0.01*VLOOKUP(EVID_HNOJENI!N1578,HNOJIVA_ALL!$A$2:$AE$3303,31,FALSE),"CHYBA")))),2)</f>
        <v>#N/A</v>
      </c>
      <c r="R1578" s="51" t="e">
        <f>ROUND(VLOOKUP(EVID_HNOJENI!N1578,HNOJIVA_ALL!$A$2:$Z$3303,16,FALSE)*K1578*IF(L1578="t",10,IF(L1578="kg",0.01,IF(L1578="q",1,IF(L1578="l",0.01*VLOOKUP(EVID_HNOJENI!N1578,HNOJIVA_ALL!$A$2:$AE$3303,31,FALSE),"CHYBA")))),2)</f>
        <v>#N/A</v>
      </c>
      <c r="S1578" s="51" t="e">
        <f>ROUND(VLOOKUP(EVID_HNOJENI!N1578,HNOJIVA_ALL!$A$2:$Z$3303,18,FALSE)*K1578*IF(L1578="t",10,IF(L1578="kg",0.01,IF(L1578="q",1,IF(L1578="l",0.01*VLOOKUP(EVID_HNOJENI!N1578,HNOJIVA_ALL!$A$2:$AE$3303,31,FALSE),"CHYBA")))),2)</f>
        <v>#N/A</v>
      </c>
      <c r="T1578" s="51" t="e">
        <f>ROUND(VLOOKUP(EVID_HNOJENI!N1578,HNOJIVA_ALL!$A$2:$Z$3303,17,FALSE)*K1578*IF(L1578="t",10,IF(L1578="kg",0.01,IF(L1578="q",1,IF(L1578="l",0.01*VLOOKUP(EVID_HNOJENI!N1578,HNOJIVA_ALL!$A$2:$AE$3303,31,FALSE),"CHYBA")))),2)</f>
        <v>#N/A</v>
      </c>
      <c r="U1578" s="51" t="e">
        <f>ROUND(VLOOKUP(EVID_HNOJENI!N1578,HNOJIVA_ALL!$A$2:$Z$3303,20,FALSE)*K1578*IF(L1578="t",10,IF(L1578="kg",0.01,IF(L1578="q",1,IF(L1578="l",0.01*VLOOKUP(EVID_HNOJENI!N1578,HNOJIVA_ALL!$A$2:$AE$3303,31,FALSE),"CHYBA")))),2)</f>
        <v>#N/A</v>
      </c>
    </row>
    <row r="1579" spans="1:21" x14ac:dyDescent="0.2">
      <c r="A1579" s="32"/>
      <c r="B1579" s="45" t="e">
        <f>VLOOKUP($A1579,EVID_OSEVU!$A$1:$M$4972,2,FALSE)</f>
        <v>#N/A</v>
      </c>
      <c r="C1579" s="45" t="e">
        <f>VLOOKUP($A1579,EVID_OSEVU!$A$1:$M$4972,3,FALSE)</f>
        <v>#N/A</v>
      </c>
      <c r="D1579" s="45" t="e">
        <f>VLOOKUP($A1579,EVID_OSEVU!$A$1:$M$4972,4,FALSE)</f>
        <v>#N/A</v>
      </c>
      <c r="E1579" s="45" t="e">
        <f>VLOOKUP($A1579,EVID_OSEVU!$A$1:$M$4972,7,FALSE)</f>
        <v>#N/A</v>
      </c>
      <c r="F1579" s="45" t="e">
        <f>VLOOKUP($A1579,EVID_OSEVU!$A$1:$M$4972,8,FALSE)</f>
        <v>#N/A</v>
      </c>
      <c r="G1579" s="45" t="e">
        <f>VLOOKUP($A1579,EVID_OSEVU!$A$1:$M$4972,11,FALSE)</f>
        <v>#N/A</v>
      </c>
      <c r="H1579" s="35"/>
      <c r="I1579" s="48"/>
      <c r="J1579" s="33" t="e">
        <f>VLOOKUP($A1579,EVID_OSEVU!$A$1:$M$4972,11,FALSE)</f>
        <v>#N/A</v>
      </c>
      <c r="K1579" s="39"/>
      <c r="L1579" s="49"/>
      <c r="M1579" s="89" t="e">
        <f t="shared" si="24"/>
        <v>#N/A</v>
      </c>
      <c r="N1579" s="50"/>
      <c r="O1579" s="37" t="e">
        <f>VLOOKUP(EVID_HNOJENI!N1579,HNOJIVA_ALL!$A$2:$Z$3303,4,FALSE)</f>
        <v>#N/A</v>
      </c>
      <c r="P1579" s="51" t="e">
        <f>ROUND(VLOOKUP(EVID_HNOJENI!N1579,HNOJIVA_ALL!$A$2:$Z$3303,14,FALSE)*K1579*IF(L1579="t",10,IF(L1579="kg",0.01,IF(L1579="q",1,IF(L1579="l",0.01*VLOOKUP(EVID_HNOJENI!N1579,HNOJIVA_ALL!$A$2:$AE$3303,31,FALSE),"CHYBA")))),2)</f>
        <v>#N/A</v>
      </c>
      <c r="Q1579" s="51" t="e">
        <f>ROUND(VLOOKUP(EVID_HNOJENI!N1579,HNOJIVA_ALL!$A$2:$Z$3303,15,FALSE)*K1579*IF(L1579="t",10,IF(L1579="kg",0.01,IF(L1579="q",1,IF(L1579="l",0.01*VLOOKUP(EVID_HNOJENI!N1579,HNOJIVA_ALL!$A$2:$AE$3303,31,FALSE),"CHYBA")))),2)</f>
        <v>#N/A</v>
      </c>
      <c r="R1579" s="51" t="e">
        <f>ROUND(VLOOKUP(EVID_HNOJENI!N1579,HNOJIVA_ALL!$A$2:$Z$3303,16,FALSE)*K1579*IF(L1579="t",10,IF(L1579="kg",0.01,IF(L1579="q",1,IF(L1579="l",0.01*VLOOKUP(EVID_HNOJENI!N1579,HNOJIVA_ALL!$A$2:$AE$3303,31,FALSE),"CHYBA")))),2)</f>
        <v>#N/A</v>
      </c>
      <c r="S1579" s="51" t="e">
        <f>ROUND(VLOOKUP(EVID_HNOJENI!N1579,HNOJIVA_ALL!$A$2:$Z$3303,18,FALSE)*K1579*IF(L1579="t",10,IF(L1579="kg",0.01,IF(L1579="q",1,IF(L1579="l",0.01*VLOOKUP(EVID_HNOJENI!N1579,HNOJIVA_ALL!$A$2:$AE$3303,31,FALSE),"CHYBA")))),2)</f>
        <v>#N/A</v>
      </c>
      <c r="T1579" s="51" t="e">
        <f>ROUND(VLOOKUP(EVID_HNOJENI!N1579,HNOJIVA_ALL!$A$2:$Z$3303,17,FALSE)*K1579*IF(L1579="t",10,IF(L1579="kg",0.01,IF(L1579="q",1,IF(L1579="l",0.01*VLOOKUP(EVID_HNOJENI!N1579,HNOJIVA_ALL!$A$2:$AE$3303,31,FALSE),"CHYBA")))),2)</f>
        <v>#N/A</v>
      </c>
      <c r="U1579" s="51" t="e">
        <f>ROUND(VLOOKUP(EVID_HNOJENI!N1579,HNOJIVA_ALL!$A$2:$Z$3303,20,FALSE)*K1579*IF(L1579="t",10,IF(L1579="kg",0.01,IF(L1579="q",1,IF(L1579="l",0.01*VLOOKUP(EVID_HNOJENI!N1579,HNOJIVA_ALL!$A$2:$AE$3303,31,FALSE),"CHYBA")))),2)</f>
        <v>#N/A</v>
      </c>
    </row>
    <row r="1580" spans="1:21" x14ac:dyDescent="0.2">
      <c r="A1580" s="32"/>
      <c r="B1580" s="45" t="e">
        <f>VLOOKUP($A1580,EVID_OSEVU!$A$1:$M$4972,2,FALSE)</f>
        <v>#N/A</v>
      </c>
      <c r="C1580" s="45" t="e">
        <f>VLOOKUP($A1580,EVID_OSEVU!$A$1:$M$4972,3,FALSE)</f>
        <v>#N/A</v>
      </c>
      <c r="D1580" s="45" t="e">
        <f>VLOOKUP($A1580,EVID_OSEVU!$A$1:$M$4972,4,FALSE)</f>
        <v>#N/A</v>
      </c>
      <c r="E1580" s="45" t="e">
        <f>VLOOKUP($A1580,EVID_OSEVU!$A$1:$M$4972,7,FALSE)</f>
        <v>#N/A</v>
      </c>
      <c r="F1580" s="45" t="e">
        <f>VLOOKUP($A1580,EVID_OSEVU!$A$1:$M$4972,8,FALSE)</f>
        <v>#N/A</v>
      </c>
      <c r="G1580" s="45" t="e">
        <f>VLOOKUP($A1580,EVID_OSEVU!$A$1:$M$4972,11,FALSE)</f>
        <v>#N/A</v>
      </c>
      <c r="H1580" s="35"/>
      <c r="I1580" s="48"/>
      <c r="J1580" s="33" t="e">
        <f>VLOOKUP($A1580,EVID_OSEVU!$A$1:$M$4972,11,FALSE)</f>
        <v>#N/A</v>
      </c>
      <c r="K1580" s="39"/>
      <c r="L1580" s="49"/>
      <c r="M1580" s="89" t="e">
        <f t="shared" si="24"/>
        <v>#N/A</v>
      </c>
      <c r="N1580" s="50"/>
      <c r="O1580" s="37" t="e">
        <f>VLOOKUP(EVID_HNOJENI!N1580,HNOJIVA_ALL!$A$2:$Z$3303,4,FALSE)</f>
        <v>#N/A</v>
      </c>
      <c r="P1580" s="51" t="e">
        <f>ROUND(VLOOKUP(EVID_HNOJENI!N1580,HNOJIVA_ALL!$A$2:$Z$3303,14,FALSE)*K1580*IF(L1580="t",10,IF(L1580="kg",0.01,IF(L1580="q",1,IF(L1580="l",0.01*VLOOKUP(EVID_HNOJENI!N1580,HNOJIVA_ALL!$A$2:$AE$3303,31,FALSE),"CHYBA")))),2)</f>
        <v>#N/A</v>
      </c>
      <c r="Q1580" s="51" t="e">
        <f>ROUND(VLOOKUP(EVID_HNOJENI!N1580,HNOJIVA_ALL!$A$2:$Z$3303,15,FALSE)*K1580*IF(L1580="t",10,IF(L1580="kg",0.01,IF(L1580="q",1,IF(L1580="l",0.01*VLOOKUP(EVID_HNOJENI!N1580,HNOJIVA_ALL!$A$2:$AE$3303,31,FALSE),"CHYBA")))),2)</f>
        <v>#N/A</v>
      </c>
      <c r="R1580" s="51" t="e">
        <f>ROUND(VLOOKUP(EVID_HNOJENI!N1580,HNOJIVA_ALL!$A$2:$Z$3303,16,FALSE)*K1580*IF(L1580="t",10,IF(L1580="kg",0.01,IF(L1580="q",1,IF(L1580="l",0.01*VLOOKUP(EVID_HNOJENI!N1580,HNOJIVA_ALL!$A$2:$AE$3303,31,FALSE),"CHYBA")))),2)</f>
        <v>#N/A</v>
      </c>
      <c r="S1580" s="51" t="e">
        <f>ROUND(VLOOKUP(EVID_HNOJENI!N1580,HNOJIVA_ALL!$A$2:$Z$3303,18,FALSE)*K1580*IF(L1580="t",10,IF(L1580="kg",0.01,IF(L1580="q",1,IF(L1580="l",0.01*VLOOKUP(EVID_HNOJENI!N1580,HNOJIVA_ALL!$A$2:$AE$3303,31,FALSE),"CHYBA")))),2)</f>
        <v>#N/A</v>
      </c>
      <c r="T1580" s="51" t="e">
        <f>ROUND(VLOOKUP(EVID_HNOJENI!N1580,HNOJIVA_ALL!$A$2:$Z$3303,17,FALSE)*K1580*IF(L1580="t",10,IF(L1580="kg",0.01,IF(L1580="q",1,IF(L1580="l",0.01*VLOOKUP(EVID_HNOJENI!N1580,HNOJIVA_ALL!$A$2:$AE$3303,31,FALSE),"CHYBA")))),2)</f>
        <v>#N/A</v>
      </c>
      <c r="U1580" s="51" t="e">
        <f>ROUND(VLOOKUP(EVID_HNOJENI!N1580,HNOJIVA_ALL!$A$2:$Z$3303,20,FALSE)*K1580*IF(L1580="t",10,IF(L1580="kg",0.01,IF(L1580="q",1,IF(L1580="l",0.01*VLOOKUP(EVID_HNOJENI!N1580,HNOJIVA_ALL!$A$2:$AE$3303,31,FALSE),"CHYBA")))),2)</f>
        <v>#N/A</v>
      </c>
    </row>
    <row r="1581" spans="1:21" x14ac:dyDescent="0.2">
      <c r="A1581" s="32"/>
      <c r="B1581" s="45" t="e">
        <f>VLOOKUP($A1581,EVID_OSEVU!$A$1:$M$4972,2,FALSE)</f>
        <v>#N/A</v>
      </c>
      <c r="C1581" s="45" t="e">
        <f>VLOOKUP($A1581,EVID_OSEVU!$A$1:$M$4972,3,FALSE)</f>
        <v>#N/A</v>
      </c>
      <c r="D1581" s="45" t="e">
        <f>VLOOKUP($A1581,EVID_OSEVU!$A$1:$M$4972,4,FALSE)</f>
        <v>#N/A</v>
      </c>
      <c r="E1581" s="45" t="e">
        <f>VLOOKUP($A1581,EVID_OSEVU!$A$1:$M$4972,7,FALSE)</f>
        <v>#N/A</v>
      </c>
      <c r="F1581" s="45" t="e">
        <f>VLOOKUP($A1581,EVID_OSEVU!$A$1:$M$4972,8,FALSE)</f>
        <v>#N/A</v>
      </c>
      <c r="G1581" s="45" t="e">
        <f>VLOOKUP($A1581,EVID_OSEVU!$A$1:$M$4972,11,FALSE)</f>
        <v>#N/A</v>
      </c>
      <c r="H1581" s="35"/>
      <c r="I1581" s="48"/>
      <c r="J1581" s="33" t="e">
        <f>VLOOKUP($A1581,EVID_OSEVU!$A$1:$M$4972,11,FALSE)</f>
        <v>#N/A</v>
      </c>
      <c r="K1581" s="39"/>
      <c r="L1581" s="49"/>
      <c r="M1581" s="89" t="e">
        <f t="shared" si="24"/>
        <v>#N/A</v>
      </c>
      <c r="N1581" s="50"/>
      <c r="O1581" s="37" t="e">
        <f>VLOOKUP(EVID_HNOJENI!N1581,HNOJIVA_ALL!$A$2:$Z$3303,4,FALSE)</f>
        <v>#N/A</v>
      </c>
      <c r="P1581" s="51" t="e">
        <f>ROUND(VLOOKUP(EVID_HNOJENI!N1581,HNOJIVA_ALL!$A$2:$Z$3303,14,FALSE)*K1581*IF(L1581="t",10,IF(L1581="kg",0.01,IF(L1581="q",1,IF(L1581="l",0.01*VLOOKUP(EVID_HNOJENI!N1581,HNOJIVA_ALL!$A$2:$AE$3303,31,FALSE),"CHYBA")))),2)</f>
        <v>#N/A</v>
      </c>
      <c r="Q1581" s="51" t="e">
        <f>ROUND(VLOOKUP(EVID_HNOJENI!N1581,HNOJIVA_ALL!$A$2:$Z$3303,15,FALSE)*K1581*IF(L1581="t",10,IF(L1581="kg",0.01,IF(L1581="q",1,IF(L1581="l",0.01*VLOOKUP(EVID_HNOJENI!N1581,HNOJIVA_ALL!$A$2:$AE$3303,31,FALSE),"CHYBA")))),2)</f>
        <v>#N/A</v>
      </c>
      <c r="R1581" s="51" t="e">
        <f>ROUND(VLOOKUP(EVID_HNOJENI!N1581,HNOJIVA_ALL!$A$2:$Z$3303,16,FALSE)*K1581*IF(L1581="t",10,IF(L1581="kg",0.01,IF(L1581="q",1,IF(L1581="l",0.01*VLOOKUP(EVID_HNOJENI!N1581,HNOJIVA_ALL!$A$2:$AE$3303,31,FALSE),"CHYBA")))),2)</f>
        <v>#N/A</v>
      </c>
      <c r="S1581" s="51" t="e">
        <f>ROUND(VLOOKUP(EVID_HNOJENI!N1581,HNOJIVA_ALL!$A$2:$Z$3303,18,FALSE)*K1581*IF(L1581="t",10,IF(L1581="kg",0.01,IF(L1581="q",1,IF(L1581="l",0.01*VLOOKUP(EVID_HNOJENI!N1581,HNOJIVA_ALL!$A$2:$AE$3303,31,FALSE),"CHYBA")))),2)</f>
        <v>#N/A</v>
      </c>
      <c r="T1581" s="51" t="e">
        <f>ROUND(VLOOKUP(EVID_HNOJENI!N1581,HNOJIVA_ALL!$A$2:$Z$3303,17,FALSE)*K1581*IF(L1581="t",10,IF(L1581="kg",0.01,IF(L1581="q",1,IF(L1581="l",0.01*VLOOKUP(EVID_HNOJENI!N1581,HNOJIVA_ALL!$A$2:$AE$3303,31,FALSE),"CHYBA")))),2)</f>
        <v>#N/A</v>
      </c>
      <c r="U1581" s="51" t="e">
        <f>ROUND(VLOOKUP(EVID_HNOJENI!N1581,HNOJIVA_ALL!$A$2:$Z$3303,20,FALSE)*K1581*IF(L1581="t",10,IF(L1581="kg",0.01,IF(L1581="q",1,IF(L1581="l",0.01*VLOOKUP(EVID_HNOJENI!N1581,HNOJIVA_ALL!$A$2:$AE$3303,31,FALSE),"CHYBA")))),2)</f>
        <v>#N/A</v>
      </c>
    </row>
    <row r="1582" spans="1:21" x14ac:dyDescent="0.2">
      <c r="A1582" s="32"/>
      <c r="B1582" s="45" t="e">
        <f>VLOOKUP($A1582,EVID_OSEVU!$A$1:$M$4972,2,FALSE)</f>
        <v>#N/A</v>
      </c>
      <c r="C1582" s="45" t="e">
        <f>VLOOKUP($A1582,EVID_OSEVU!$A$1:$M$4972,3,FALSE)</f>
        <v>#N/A</v>
      </c>
      <c r="D1582" s="45" t="e">
        <f>VLOOKUP($A1582,EVID_OSEVU!$A$1:$M$4972,4,FALSE)</f>
        <v>#N/A</v>
      </c>
      <c r="E1582" s="45" t="e">
        <f>VLOOKUP($A1582,EVID_OSEVU!$A$1:$M$4972,7,FALSE)</f>
        <v>#N/A</v>
      </c>
      <c r="F1582" s="45" t="e">
        <f>VLOOKUP($A1582,EVID_OSEVU!$A$1:$M$4972,8,FALSE)</f>
        <v>#N/A</v>
      </c>
      <c r="G1582" s="45" t="e">
        <f>VLOOKUP($A1582,EVID_OSEVU!$A$1:$M$4972,11,FALSE)</f>
        <v>#N/A</v>
      </c>
      <c r="H1582" s="35"/>
      <c r="I1582" s="48"/>
      <c r="J1582" s="33" t="e">
        <f>VLOOKUP($A1582,EVID_OSEVU!$A$1:$M$4972,11,FALSE)</f>
        <v>#N/A</v>
      </c>
      <c r="K1582" s="39"/>
      <c r="L1582" s="49"/>
      <c r="M1582" s="89" t="e">
        <f t="shared" si="24"/>
        <v>#N/A</v>
      </c>
      <c r="N1582" s="50"/>
      <c r="O1582" s="37" t="e">
        <f>VLOOKUP(EVID_HNOJENI!N1582,HNOJIVA_ALL!$A$2:$Z$3303,4,FALSE)</f>
        <v>#N/A</v>
      </c>
      <c r="P1582" s="51" t="e">
        <f>ROUND(VLOOKUP(EVID_HNOJENI!N1582,HNOJIVA_ALL!$A$2:$Z$3303,14,FALSE)*K1582*IF(L1582="t",10,IF(L1582="kg",0.01,IF(L1582="q",1,IF(L1582="l",0.01*VLOOKUP(EVID_HNOJENI!N1582,HNOJIVA_ALL!$A$2:$AE$3303,31,FALSE),"CHYBA")))),2)</f>
        <v>#N/A</v>
      </c>
      <c r="Q1582" s="51" t="e">
        <f>ROUND(VLOOKUP(EVID_HNOJENI!N1582,HNOJIVA_ALL!$A$2:$Z$3303,15,FALSE)*K1582*IF(L1582="t",10,IF(L1582="kg",0.01,IF(L1582="q",1,IF(L1582="l",0.01*VLOOKUP(EVID_HNOJENI!N1582,HNOJIVA_ALL!$A$2:$AE$3303,31,FALSE),"CHYBA")))),2)</f>
        <v>#N/A</v>
      </c>
      <c r="R1582" s="51" t="e">
        <f>ROUND(VLOOKUP(EVID_HNOJENI!N1582,HNOJIVA_ALL!$A$2:$Z$3303,16,FALSE)*K1582*IF(L1582="t",10,IF(L1582="kg",0.01,IF(L1582="q",1,IF(L1582="l",0.01*VLOOKUP(EVID_HNOJENI!N1582,HNOJIVA_ALL!$A$2:$AE$3303,31,FALSE),"CHYBA")))),2)</f>
        <v>#N/A</v>
      </c>
      <c r="S1582" s="51" t="e">
        <f>ROUND(VLOOKUP(EVID_HNOJENI!N1582,HNOJIVA_ALL!$A$2:$Z$3303,18,FALSE)*K1582*IF(L1582="t",10,IF(L1582="kg",0.01,IF(L1582="q",1,IF(L1582="l",0.01*VLOOKUP(EVID_HNOJENI!N1582,HNOJIVA_ALL!$A$2:$AE$3303,31,FALSE),"CHYBA")))),2)</f>
        <v>#N/A</v>
      </c>
      <c r="T1582" s="51" t="e">
        <f>ROUND(VLOOKUP(EVID_HNOJENI!N1582,HNOJIVA_ALL!$A$2:$Z$3303,17,FALSE)*K1582*IF(L1582="t",10,IF(L1582="kg",0.01,IF(L1582="q",1,IF(L1582="l",0.01*VLOOKUP(EVID_HNOJENI!N1582,HNOJIVA_ALL!$A$2:$AE$3303,31,FALSE),"CHYBA")))),2)</f>
        <v>#N/A</v>
      </c>
      <c r="U1582" s="51" t="e">
        <f>ROUND(VLOOKUP(EVID_HNOJENI!N1582,HNOJIVA_ALL!$A$2:$Z$3303,20,FALSE)*K1582*IF(L1582="t",10,IF(L1582="kg",0.01,IF(L1582="q",1,IF(L1582="l",0.01*VLOOKUP(EVID_HNOJENI!N1582,HNOJIVA_ALL!$A$2:$AE$3303,31,FALSE),"CHYBA")))),2)</f>
        <v>#N/A</v>
      </c>
    </row>
    <row r="1583" spans="1:21" x14ac:dyDescent="0.2">
      <c r="A1583" s="32"/>
      <c r="B1583" s="45" t="e">
        <f>VLOOKUP($A1583,EVID_OSEVU!$A$1:$M$4972,2,FALSE)</f>
        <v>#N/A</v>
      </c>
      <c r="C1583" s="45" t="e">
        <f>VLOOKUP($A1583,EVID_OSEVU!$A$1:$M$4972,3,FALSE)</f>
        <v>#N/A</v>
      </c>
      <c r="D1583" s="45" t="e">
        <f>VLOOKUP($A1583,EVID_OSEVU!$A$1:$M$4972,4,FALSE)</f>
        <v>#N/A</v>
      </c>
      <c r="E1583" s="45" t="e">
        <f>VLOOKUP($A1583,EVID_OSEVU!$A$1:$M$4972,7,FALSE)</f>
        <v>#N/A</v>
      </c>
      <c r="F1583" s="45" t="e">
        <f>VLOOKUP($A1583,EVID_OSEVU!$A$1:$M$4972,8,FALSE)</f>
        <v>#N/A</v>
      </c>
      <c r="G1583" s="45" t="e">
        <f>VLOOKUP($A1583,EVID_OSEVU!$A$1:$M$4972,11,FALSE)</f>
        <v>#N/A</v>
      </c>
      <c r="H1583" s="35"/>
      <c r="I1583" s="48"/>
      <c r="J1583" s="33" t="e">
        <f>VLOOKUP($A1583,EVID_OSEVU!$A$1:$M$4972,11,FALSE)</f>
        <v>#N/A</v>
      </c>
      <c r="K1583" s="39"/>
      <c r="L1583" s="49"/>
      <c r="M1583" s="89" t="e">
        <f t="shared" si="24"/>
        <v>#N/A</v>
      </c>
      <c r="N1583" s="50"/>
      <c r="O1583" s="37" t="e">
        <f>VLOOKUP(EVID_HNOJENI!N1583,HNOJIVA_ALL!$A$2:$Z$3303,4,FALSE)</f>
        <v>#N/A</v>
      </c>
      <c r="P1583" s="51" t="e">
        <f>ROUND(VLOOKUP(EVID_HNOJENI!N1583,HNOJIVA_ALL!$A$2:$Z$3303,14,FALSE)*K1583*IF(L1583="t",10,IF(L1583="kg",0.01,IF(L1583="q",1,IF(L1583="l",0.01*VLOOKUP(EVID_HNOJENI!N1583,HNOJIVA_ALL!$A$2:$AE$3303,31,FALSE),"CHYBA")))),2)</f>
        <v>#N/A</v>
      </c>
      <c r="Q1583" s="51" t="e">
        <f>ROUND(VLOOKUP(EVID_HNOJENI!N1583,HNOJIVA_ALL!$A$2:$Z$3303,15,FALSE)*K1583*IF(L1583="t",10,IF(L1583="kg",0.01,IF(L1583="q",1,IF(L1583="l",0.01*VLOOKUP(EVID_HNOJENI!N1583,HNOJIVA_ALL!$A$2:$AE$3303,31,FALSE),"CHYBA")))),2)</f>
        <v>#N/A</v>
      </c>
      <c r="R1583" s="51" t="e">
        <f>ROUND(VLOOKUP(EVID_HNOJENI!N1583,HNOJIVA_ALL!$A$2:$Z$3303,16,FALSE)*K1583*IF(L1583="t",10,IF(L1583="kg",0.01,IF(L1583="q",1,IF(L1583="l",0.01*VLOOKUP(EVID_HNOJENI!N1583,HNOJIVA_ALL!$A$2:$AE$3303,31,FALSE),"CHYBA")))),2)</f>
        <v>#N/A</v>
      </c>
      <c r="S1583" s="51" t="e">
        <f>ROUND(VLOOKUP(EVID_HNOJENI!N1583,HNOJIVA_ALL!$A$2:$Z$3303,18,FALSE)*K1583*IF(L1583="t",10,IF(L1583="kg",0.01,IF(L1583="q",1,IF(L1583="l",0.01*VLOOKUP(EVID_HNOJENI!N1583,HNOJIVA_ALL!$A$2:$AE$3303,31,FALSE),"CHYBA")))),2)</f>
        <v>#N/A</v>
      </c>
      <c r="T1583" s="51" t="e">
        <f>ROUND(VLOOKUP(EVID_HNOJENI!N1583,HNOJIVA_ALL!$A$2:$Z$3303,17,FALSE)*K1583*IF(L1583="t",10,IF(L1583="kg",0.01,IF(L1583="q",1,IF(L1583="l",0.01*VLOOKUP(EVID_HNOJENI!N1583,HNOJIVA_ALL!$A$2:$AE$3303,31,FALSE),"CHYBA")))),2)</f>
        <v>#N/A</v>
      </c>
      <c r="U1583" s="51" t="e">
        <f>ROUND(VLOOKUP(EVID_HNOJENI!N1583,HNOJIVA_ALL!$A$2:$Z$3303,20,FALSE)*K1583*IF(L1583="t",10,IF(L1583="kg",0.01,IF(L1583="q",1,IF(L1583="l",0.01*VLOOKUP(EVID_HNOJENI!N1583,HNOJIVA_ALL!$A$2:$AE$3303,31,FALSE),"CHYBA")))),2)</f>
        <v>#N/A</v>
      </c>
    </row>
    <row r="1584" spans="1:21" x14ac:dyDescent="0.2">
      <c r="A1584" s="32"/>
      <c r="B1584" s="45" t="e">
        <f>VLOOKUP($A1584,EVID_OSEVU!$A$1:$M$4972,2,FALSE)</f>
        <v>#N/A</v>
      </c>
      <c r="C1584" s="45" t="e">
        <f>VLOOKUP($A1584,EVID_OSEVU!$A$1:$M$4972,3,FALSE)</f>
        <v>#N/A</v>
      </c>
      <c r="D1584" s="45" t="e">
        <f>VLOOKUP($A1584,EVID_OSEVU!$A$1:$M$4972,4,FALSE)</f>
        <v>#N/A</v>
      </c>
      <c r="E1584" s="45" t="e">
        <f>VLOOKUP($A1584,EVID_OSEVU!$A$1:$M$4972,7,FALSE)</f>
        <v>#N/A</v>
      </c>
      <c r="F1584" s="45" t="e">
        <f>VLOOKUP($A1584,EVID_OSEVU!$A$1:$M$4972,8,FALSE)</f>
        <v>#N/A</v>
      </c>
      <c r="G1584" s="45" t="e">
        <f>VLOOKUP($A1584,EVID_OSEVU!$A$1:$M$4972,11,FALSE)</f>
        <v>#N/A</v>
      </c>
      <c r="H1584" s="35"/>
      <c r="I1584" s="48"/>
      <c r="J1584" s="33" t="e">
        <f>VLOOKUP($A1584,EVID_OSEVU!$A$1:$M$4972,11,FALSE)</f>
        <v>#N/A</v>
      </c>
      <c r="K1584" s="39"/>
      <c r="L1584" s="49"/>
      <c r="M1584" s="89" t="e">
        <f t="shared" si="24"/>
        <v>#N/A</v>
      </c>
      <c r="N1584" s="50"/>
      <c r="O1584" s="37" t="e">
        <f>VLOOKUP(EVID_HNOJENI!N1584,HNOJIVA_ALL!$A$2:$Z$3303,4,FALSE)</f>
        <v>#N/A</v>
      </c>
      <c r="P1584" s="51" t="e">
        <f>ROUND(VLOOKUP(EVID_HNOJENI!N1584,HNOJIVA_ALL!$A$2:$Z$3303,14,FALSE)*K1584*IF(L1584="t",10,IF(L1584="kg",0.01,IF(L1584="q",1,IF(L1584="l",0.01*VLOOKUP(EVID_HNOJENI!N1584,HNOJIVA_ALL!$A$2:$AE$3303,31,FALSE),"CHYBA")))),2)</f>
        <v>#N/A</v>
      </c>
      <c r="Q1584" s="51" t="e">
        <f>ROUND(VLOOKUP(EVID_HNOJENI!N1584,HNOJIVA_ALL!$A$2:$Z$3303,15,FALSE)*K1584*IF(L1584="t",10,IF(L1584="kg",0.01,IF(L1584="q",1,IF(L1584="l",0.01*VLOOKUP(EVID_HNOJENI!N1584,HNOJIVA_ALL!$A$2:$AE$3303,31,FALSE),"CHYBA")))),2)</f>
        <v>#N/A</v>
      </c>
      <c r="R1584" s="51" t="e">
        <f>ROUND(VLOOKUP(EVID_HNOJENI!N1584,HNOJIVA_ALL!$A$2:$Z$3303,16,FALSE)*K1584*IF(L1584="t",10,IF(L1584="kg",0.01,IF(L1584="q",1,IF(L1584="l",0.01*VLOOKUP(EVID_HNOJENI!N1584,HNOJIVA_ALL!$A$2:$AE$3303,31,FALSE),"CHYBA")))),2)</f>
        <v>#N/A</v>
      </c>
      <c r="S1584" s="51" t="e">
        <f>ROUND(VLOOKUP(EVID_HNOJENI!N1584,HNOJIVA_ALL!$A$2:$Z$3303,18,FALSE)*K1584*IF(L1584="t",10,IF(L1584="kg",0.01,IF(L1584="q",1,IF(L1584="l",0.01*VLOOKUP(EVID_HNOJENI!N1584,HNOJIVA_ALL!$A$2:$AE$3303,31,FALSE),"CHYBA")))),2)</f>
        <v>#N/A</v>
      </c>
      <c r="T1584" s="51" t="e">
        <f>ROUND(VLOOKUP(EVID_HNOJENI!N1584,HNOJIVA_ALL!$A$2:$Z$3303,17,FALSE)*K1584*IF(L1584="t",10,IF(L1584="kg",0.01,IF(L1584="q",1,IF(L1584="l",0.01*VLOOKUP(EVID_HNOJENI!N1584,HNOJIVA_ALL!$A$2:$AE$3303,31,FALSE),"CHYBA")))),2)</f>
        <v>#N/A</v>
      </c>
      <c r="U1584" s="51" t="e">
        <f>ROUND(VLOOKUP(EVID_HNOJENI!N1584,HNOJIVA_ALL!$A$2:$Z$3303,20,FALSE)*K1584*IF(L1584="t",10,IF(L1584="kg",0.01,IF(L1584="q",1,IF(L1584="l",0.01*VLOOKUP(EVID_HNOJENI!N1584,HNOJIVA_ALL!$A$2:$AE$3303,31,FALSE),"CHYBA")))),2)</f>
        <v>#N/A</v>
      </c>
    </row>
    <row r="1585" spans="1:21" x14ac:dyDescent="0.2">
      <c r="A1585" s="32"/>
      <c r="B1585" s="45" t="e">
        <f>VLOOKUP($A1585,EVID_OSEVU!$A$1:$M$4972,2,FALSE)</f>
        <v>#N/A</v>
      </c>
      <c r="C1585" s="45" t="e">
        <f>VLOOKUP($A1585,EVID_OSEVU!$A$1:$M$4972,3,FALSE)</f>
        <v>#N/A</v>
      </c>
      <c r="D1585" s="45" t="e">
        <f>VLOOKUP($A1585,EVID_OSEVU!$A$1:$M$4972,4,FALSE)</f>
        <v>#N/A</v>
      </c>
      <c r="E1585" s="45" t="e">
        <f>VLOOKUP($A1585,EVID_OSEVU!$A$1:$M$4972,7,FALSE)</f>
        <v>#N/A</v>
      </c>
      <c r="F1585" s="45" t="e">
        <f>VLOOKUP($A1585,EVID_OSEVU!$A$1:$M$4972,8,FALSE)</f>
        <v>#N/A</v>
      </c>
      <c r="G1585" s="45" t="e">
        <f>VLOOKUP($A1585,EVID_OSEVU!$A$1:$M$4972,11,FALSE)</f>
        <v>#N/A</v>
      </c>
      <c r="H1585" s="35"/>
      <c r="I1585" s="48"/>
      <c r="J1585" s="33" t="e">
        <f>VLOOKUP($A1585,EVID_OSEVU!$A$1:$M$4972,11,FALSE)</f>
        <v>#N/A</v>
      </c>
      <c r="K1585" s="39"/>
      <c r="L1585" s="49"/>
      <c r="M1585" s="89" t="e">
        <f t="shared" si="24"/>
        <v>#N/A</v>
      </c>
      <c r="N1585" s="50"/>
      <c r="O1585" s="37" t="e">
        <f>VLOOKUP(EVID_HNOJENI!N1585,HNOJIVA_ALL!$A$2:$Z$3303,4,FALSE)</f>
        <v>#N/A</v>
      </c>
      <c r="P1585" s="51" t="e">
        <f>ROUND(VLOOKUP(EVID_HNOJENI!N1585,HNOJIVA_ALL!$A$2:$Z$3303,14,FALSE)*K1585*IF(L1585="t",10,IF(L1585="kg",0.01,IF(L1585="q",1,IF(L1585="l",0.01*VLOOKUP(EVID_HNOJENI!N1585,HNOJIVA_ALL!$A$2:$AE$3303,31,FALSE),"CHYBA")))),2)</f>
        <v>#N/A</v>
      </c>
      <c r="Q1585" s="51" t="e">
        <f>ROUND(VLOOKUP(EVID_HNOJENI!N1585,HNOJIVA_ALL!$A$2:$Z$3303,15,FALSE)*K1585*IF(L1585="t",10,IF(L1585="kg",0.01,IF(L1585="q",1,IF(L1585="l",0.01*VLOOKUP(EVID_HNOJENI!N1585,HNOJIVA_ALL!$A$2:$AE$3303,31,FALSE),"CHYBA")))),2)</f>
        <v>#N/A</v>
      </c>
      <c r="R1585" s="51" t="e">
        <f>ROUND(VLOOKUP(EVID_HNOJENI!N1585,HNOJIVA_ALL!$A$2:$Z$3303,16,FALSE)*K1585*IF(L1585="t",10,IF(L1585="kg",0.01,IF(L1585="q",1,IF(L1585="l",0.01*VLOOKUP(EVID_HNOJENI!N1585,HNOJIVA_ALL!$A$2:$AE$3303,31,FALSE),"CHYBA")))),2)</f>
        <v>#N/A</v>
      </c>
      <c r="S1585" s="51" t="e">
        <f>ROUND(VLOOKUP(EVID_HNOJENI!N1585,HNOJIVA_ALL!$A$2:$Z$3303,18,FALSE)*K1585*IF(L1585="t",10,IF(L1585="kg",0.01,IF(L1585="q",1,IF(L1585="l",0.01*VLOOKUP(EVID_HNOJENI!N1585,HNOJIVA_ALL!$A$2:$AE$3303,31,FALSE),"CHYBA")))),2)</f>
        <v>#N/A</v>
      </c>
      <c r="T1585" s="51" t="e">
        <f>ROUND(VLOOKUP(EVID_HNOJENI!N1585,HNOJIVA_ALL!$A$2:$Z$3303,17,FALSE)*K1585*IF(L1585="t",10,IF(L1585="kg",0.01,IF(L1585="q",1,IF(L1585="l",0.01*VLOOKUP(EVID_HNOJENI!N1585,HNOJIVA_ALL!$A$2:$AE$3303,31,FALSE),"CHYBA")))),2)</f>
        <v>#N/A</v>
      </c>
      <c r="U1585" s="51" t="e">
        <f>ROUND(VLOOKUP(EVID_HNOJENI!N1585,HNOJIVA_ALL!$A$2:$Z$3303,20,FALSE)*K1585*IF(L1585="t",10,IF(L1585="kg",0.01,IF(L1585="q",1,IF(L1585="l",0.01*VLOOKUP(EVID_HNOJENI!N1585,HNOJIVA_ALL!$A$2:$AE$3303,31,FALSE),"CHYBA")))),2)</f>
        <v>#N/A</v>
      </c>
    </row>
    <row r="1586" spans="1:21" x14ac:dyDescent="0.2">
      <c r="A1586" s="32"/>
      <c r="B1586" s="45" t="e">
        <f>VLOOKUP($A1586,EVID_OSEVU!$A$1:$M$4972,2,FALSE)</f>
        <v>#N/A</v>
      </c>
      <c r="C1586" s="45" t="e">
        <f>VLOOKUP($A1586,EVID_OSEVU!$A$1:$M$4972,3,FALSE)</f>
        <v>#N/A</v>
      </c>
      <c r="D1586" s="45" t="e">
        <f>VLOOKUP($A1586,EVID_OSEVU!$A$1:$M$4972,4,FALSE)</f>
        <v>#N/A</v>
      </c>
      <c r="E1586" s="45" t="e">
        <f>VLOOKUP($A1586,EVID_OSEVU!$A$1:$M$4972,7,FALSE)</f>
        <v>#N/A</v>
      </c>
      <c r="F1586" s="45" t="e">
        <f>VLOOKUP($A1586,EVID_OSEVU!$A$1:$M$4972,8,FALSE)</f>
        <v>#N/A</v>
      </c>
      <c r="G1586" s="45" t="e">
        <f>VLOOKUP($A1586,EVID_OSEVU!$A$1:$M$4972,11,FALSE)</f>
        <v>#N/A</v>
      </c>
      <c r="H1586" s="35"/>
      <c r="I1586" s="48"/>
      <c r="J1586" s="33" t="e">
        <f>VLOOKUP($A1586,EVID_OSEVU!$A$1:$M$4972,11,FALSE)</f>
        <v>#N/A</v>
      </c>
      <c r="K1586" s="39"/>
      <c r="L1586" s="49"/>
      <c r="M1586" s="89" t="e">
        <f t="shared" si="24"/>
        <v>#N/A</v>
      </c>
      <c r="N1586" s="50"/>
      <c r="O1586" s="37" t="e">
        <f>VLOOKUP(EVID_HNOJENI!N1586,HNOJIVA_ALL!$A$2:$Z$3303,4,FALSE)</f>
        <v>#N/A</v>
      </c>
      <c r="P1586" s="51" t="e">
        <f>ROUND(VLOOKUP(EVID_HNOJENI!N1586,HNOJIVA_ALL!$A$2:$Z$3303,14,FALSE)*K1586*IF(L1586="t",10,IF(L1586="kg",0.01,IF(L1586="q",1,IF(L1586="l",0.01*VLOOKUP(EVID_HNOJENI!N1586,HNOJIVA_ALL!$A$2:$AE$3303,31,FALSE),"CHYBA")))),2)</f>
        <v>#N/A</v>
      </c>
      <c r="Q1586" s="51" t="e">
        <f>ROUND(VLOOKUP(EVID_HNOJENI!N1586,HNOJIVA_ALL!$A$2:$Z$3303,15,FALSE)*K1586*IF(L1586="t",10,IF(L1586="kg",0.01,IF(L1586="q",1,IF(L1586="l",0.01*VLOOKUP(EVID_HNOJENI!N1586,HNOJIVA_ALL!$A$2:$AE$3303,31,FALSE),"CHYBA")))),2)</f>
        <v>#N/A</v>
      </c>
      <c r="R1586" s="51" t="e">
        <f>ROUND(VLOOKUP(EVID_HNOJENI!N1586,HNOJIVA_ALL!$A$2:$Z$3303,16,FALSE)*K1586*IF(L1586="t",10,IF(L1586="kg",0.01,IF(L1586="q",1,IF(L1586="l",0.01*VLOOKUP(EVID_HNOJENI!N1586,HNOJIVA_ALL!$A$2:$AE$3303,31,FALSE),"CHYBA")))),2)</f>
        <v>#N/A</v>
      </c>
      <c r="S1586" s="51" t="e">
        <f>ROUND(VLOOKUP(EVID_HNOJENI!N1586,HNOJIVA_ALL!$A$2:$Z$3303,18,FALSE)*K1586*IF(L1586="t",10,IF(L1586="kg",0.01,IF(L1586="q",1,IF(L1586="l",0.01*VLOOKUP(EVID_HNOJENI!N1586,HNOJIVA_ALL!$A$2:$AE$3303,31,FALSE),"CHYBA")))),2)</f>
        <v>#N/A</v>
      </c>
      <c r="T1586" s="51" t="e">
        <f>ROUND(VLOOKUP(EVID_HNOJENI!N1586,HNOJIVA_ALL!$A$2:$Z$3303,17,FALSE)*K1586*IF(L1586="t",10,IF(L1586="kg",0.01,IF(L1586="q",1,IF(L1586="l",0.01*VLOOKUP(EVID_HNOJENI!N1586,HNOJIVA_ALL!$A$2:$AE$3303,31,FALSE),"CHYBA")))),2)</f>
        <v>#N/A</v>
      </c>
      <c r="U1586" s="51" t="e">
        <f>ROUND(VLOOKUP(EVID_HNOJENI!N1586,HNOJIVA_ALL!$A$2:$Z$3303,20,FALSE)*K1586*IF(L1586="t",10,IF(L1586="kg",0.01,IF(L1586="q",1,IF(L1586="l",0.01*VLOOKUP(EVID_HNOJENI!N1586,HNOJIVA_ALL!$A$2:$AE$3303,31,FALSE),"CHYBA")))),2)</f>
        <v>#N/A</v>
      </c>
    </row>
    <row r="1587" spans="1:21" x14ac:dyDescent="0.2">
      <c r="A1587" s="32"/>
      <c r="B1587" s="45" t="e">
        <f>VLOOKUP($A1587,EVID_OSEVU!$A$1:$M$4972,2,FALSE)</f>
        <v>#N/A</v>
      </c>
      <c r="C1587" s="45" t="e">
        <f>VLOOKUP($A1587,EVID_OSEVU!$A$1:$M$4972,3,FALSE)</f>
        <v>#N/A</v>
      </c>
      <c r="D1587" s="45" t="e">
        <f>VLOOKUP($A1587,EVID_OSEVU!$A$1:$M$4972,4,FALSE)</f>
        <v>#N/A</v>
      </c>
      <c r="E1587" s="45" t="e">
        <f>VLOOKUP($A1587,EVID_OSEVU!$A$1:$M$4972,7,FALSE)</f>
        <v>#N/A</v>
      </c>
      <c r="F1587" s="45" t="e">
        <f>VLOOKUP($A1587,EVID_OSEVU!$A$1:$M$4972,8,FALSE)</f>
        <v>#N/A</v>
      </c>
      <c r="G1587" s="45" t="e">
        <f>VLOOKUP($A1587,EVID_OSEVU!$A$1:$M$4972,11,FALSE)</f>
        <v>#N/A</v>
      </c>
      <c r="H1587" s="35"/>
      <c r="I1587" s="48"/>
      <c r="J1587" s="33" t="e">
        <f>VLOOKUP($A1587,EVID_OSEVU!$A$1:$M$4972,11,FALSE)</f>
        <v>#N/A</v>
      </c>
      <c r="K1587" s="39"/>
      <c r="L1587" s="49"/>
      <c r="M1587" s="89" t="e">
        <f t="shared" si="24"/>
        <v>#N/A</v>
      </c>
      <c r="N1587" s="50"/>
      <c r="O1587" s="37" t="e">
        <f>VLOOKUP(EVID_HNOJENI!N1587,HNOJIVA_ALL!$A$2:$Z$3303,4,FALSE)</f>
        <v>#N/A</v>
      </c>
      <c r="P1587" s="51" t="e">
        <f>ROUND(VLOOKUP(EVID_HNOJENI!N1587,HNOJIVA_ALL!$A$2:$Z$3303,14,FALSE)*K1587*IF(L1587="t",10,IF(L1587="kg",0.01,IF(L1587="q",1,IF(L1587="l",0.01*VLOOKUP(EVID_HNOJENI!N1587,HNOJIVA_ALL!$A$2:$AE$3303,31,FALSE),"CHYBA")))),2)</f>
        <v>#N/A</v>
      </c>
      <c r="Q1587" s="51" t="e">
        <f>ROUND(VLOOKUP(EVID_HNOJENI!N1587,HNOJIVA_ALL!$A$2:$Z$3303,15,FALSE)*K1587*IF(L1587="t",10,IF(L1587="kg",0.01,IF(L1587="q",1,IF(L1587="l",0.01*VLOOKUP(EVID_HNOJENI!N1587,HNOJIVA_ALL!$A$2:$AE$3303,31,FALSE),"CHYBA")))),2)</f>
        <v>#N/A</v>
      </c>
      <c r="R1587" s="51" t="e">
        <f>ROUND(VLOOKUP(EVID_HNOJENI!N1587,HNOJIVA_ALL!$A$2:$Z$3303,16,FALSE)*K1587*IF(L1587="t",10,IF(L1587="kg",0.01,IF(L1587="q",1,IF(L1587="l",0.01*VLOOKUP(EVID_HNOJENI!N1587,HNOJIVA_ALL!$A$2:$AE$3303,31,FALSE),"CHYBA")))),2)</f>
        <v>#N/A</v>
      </c>
      <c r="S1587" s="51" t="e">
        <f>ROUND(VLOOKUP(EVID_HNOJENI!N1587,HNOJIVA_ALL!$A$2:$Z$3303,18,FALSE)*K1587*IF(L1587="t",10,IF(L1587="kg",0.01,IF(L1587="q",1,IF(L1587="l",0.01*VLOOKUP(EVID_HNOJENI!N1587,HNOJIVA_ALL!$A$2:$AE$3303,31,FALSE),"CHYBA")))),2)</f>
        <v>#N/A</v>
      </c>
      <c r="T1587" s="51" t="e">
        <f>ROUND(VLOOKUP(EVID_HNOJENI!N1587,HNOJIVA_ALL!$A$2:$Z$3303,17,FALSE)*K1587*IF(L1587="t",10,IF(L1587="kg",0.01,IF(L1587="q",1,IF(L1587="l",0.01*VLOOKUP(EVID_HNOJENI!N1587,HNOJIVA_ALL!$A$2:$AE$3303,31,FALSE),"CHYBA")))),2)</f>
        <v>#N/A</v>
      </c>
      <c r="U1587" s="51" t="e">
        <f>ROUND(VLOOKUP(EVID_HNOJENI!N1587,HNOJIVA_ALL!$A$2:$Z$3303,20,FALSE)*K1587*IF(L1587="t",10,IF(L1587="kg",0.01,IF(L1587="q",1,IF(L1587="l",0.01*VLOOKUP(EVID_HNOJENI!N1587,HNOJIVA_ALL!$A$2:$AE$3303,31,FALSE),"CHYBA")))),2)</f>
        <v>#N/A</v>
      </c>
    </row>
    <row r="1588" spans="1:21" x14ac:dyDescent="0.2">
      <c r="A1588" s="32"/>
      <c r="B1588" s="45" t="e">
        <f>VLOOKUP($A1588,EVID_OSEVU!$A$1:$M$4972,2,FALSE)</f>
        <v>#N/A</v>
      </c>
      <c r="C1588" s="45" t="e">
        <f>VLOOKUP($A1588,EVID_OSEVU!$A$1:$M$4972,3,FALSE)</f>
        <v>#N/A</v>
      </c>
      <c r="D1588" s="45" t="e">
        <f>VLOOKUP($A1588,EVID_OSEVU!$A$1:$M$4972,4,FALSE)</f>
        <v>#N/A</v>
      </c>
      <c r="E1588" s="45" t="e">
        <f>VLOOKUP($A1588,EVID_OSEVU!$A$1:$M$4972,7,FALSE)</f>
        <v>#N/A</v>
      </c>
      <c r="F1588" s="45" t="e">
        <f>VLOOKUP($A1588,EVID_OSEVU!$A$1:$M$4972,8,FALSE)</f>
        <v>#N/A</v>
      </c>
      <c r="G1588" s="45" t="e">
        <f>VLOOKUP($A1588,EVID_OSEVU!$A$1:$M$4972,11,FALSE)</f>
        <v>#N/A</v>
      </c>
      <c r="H1588" s="35"/>
      <c r="I1588" s="48"/>
      <c r="J1588" s="33" t="e">
        <f>VLOOKUP($A1588,EVID_OSEVU!$A$1:$M$4972,11,FALSE)</f>
        <v>#N/A</v>
      </c>
      <c r="K1588" s="39"/>
      <c r="L1588" s="49"/>
      <c r="M1588" s="89" t="e">
        <f t="shared" si="24"/>
        <v>#N/A</v>
      </c>
      <c r="N1588" s="50"/>
      <c r="O1588" s="37" t="e">
        <f>VLOOKUP(EVID_HNOJENI!N1588,HNOJIVA_ALL!$A$2:$Z$3303,4,FALSE)</f>
        <v>#N/A</v>
      </c>
      <c r="P1588" s="51" t="e">
        <f>ROUND(VLOOKUP(EVID_HNOJENI!N1588,HNOJIVA_ALL!$A$2:$Z$3303,14,FALSE)*K1588*IF(L1588="t",10,IF(L1588="kg",0.01,IF(L1588="q",1,IF(L1588="l",0.01*VLOOKUP(EVID_HNOJENI!N1588,HNOJIVA_ALL!$A$2:$AE$3303,31,FALSE),"CHYBA")))),2)</f>
        <v>#N/A</v>
      </c>
      <c r="Q1588" s="51" t="e">
        <f>ROUND(VLOOKUP(EVID_HNOJENI!N1588,HNOJIVA_ALL!$A$2:$Z$3303,15,FALSE)*K1588*IF(L1588="t",10,IF(L1588="kg",0.01,IF(L1588="q",1,IF(L1588="l",0.01*VLOOKUP(EVID_HNOJENI!N1588,HNOJIVA_ALL!$A$2:$AE$3303,31,FALSE),"CHYBA")))),2)</f>
        <v>#N/A</v>
      </c>
      <c r="R1588" s="51" t="e">
        <f>ROUND(VLOOKUP(EVID_HNOJENI!N1588,HNOJIVA_ALL!$A$2:$Z$3303,16,FALSE)*K1588*IF(L1588="t",10,IF(L1588="kg",0.01,IF(L1588="q",1,IF(L1588="l",0.01*VLOOKUP(EVID_HNOJENI!N1588,HNOJIVA_ALL!$A$2:$AE$3303,31,FALSE),"CHYBA")))),2)</f>
        <v>#N/A</v>
      </c>
      <c r="S1588" s="51" t="e">
        <f>ROUND(VLOOKUP(EVID_HNOJENI!N1588,HNOJIVA_ALL!$A$2:$Z$3303,18,FALSE)*K1588*IF(L1588="t",10,IF(L1588="kg",0.01,IF(L1588="q",1,IF(L1588="l",0.01*VLOOKUP(EVID_HNOJENI!N1588,HNOJIVA_ALL!$A$2:$AE$3303,31,FALSE),"CHYBA")))),2)</f>
        <v>#N/A</v>
      </c>
      <c r="T1588" s="51" t="e">
        <f>ROUND(VLOOKUP(EVID_HNOJENI!N1588,HNOJIVA_ALL!$A$2:$Z$3303,17,FALSE)*K1588*IF(L1588="t",10,IF(L1588="kg",0.01,IF(L1588="q",1,IF(L1588="l",0.01*VLOOKUP(EVID_HNOJENI!N1588,HNOJIVA_ALL!$A$2:$AE$3303,31,FALSE),"CHYBA")))),2)</f>
        <v>#N/A</v>
      </c>
      <c r="U1588" s="51" t="e">
        <f>ROUND(VLOOKUP(EVID_HNOJENI!N1588,HNOJIVA_ALL!$A$2:$Z$3303,20,FALSE)*K1588*IF(L1588="t",10,IF(L1588="kg",0.01,IF(L1588="q",1,IF(L1588="l",0.01*VLOOKUP(EVID_HNOJENI!N1588,HNOJIVA_ALL!$A$2:$AE$3303,31,FALSE),"CHYBA")))),2)</f>
        <v>#N/A</v>
      </c>
    </row>
    <row r="1589" spans="1:21" x14ac:dyDescent="0.2">
      <c r="A1589" s="32"/>
      <c r="B1589" s="45" t="e">
        <f>VLOOKUP($A1589,EVID_OSEVU!$A$1:$M$4972,2,FALSE)</f>
        <v>#N/A</v>
      </c>
      <c r="C1589" s="45" t="e">
        <f>VLOOKUP($A1589,EVID_OSEVU!$A$1:$M$4972,3,FALSE)</f>
        <v>#N/A</v>
      </c>
      <c r="D1589" s="45" t="e">
        <f>VLOOKUP($A1589,EVID_OSEVU!$A$1:$M$4972,4,FALSE)</f>
        <v>#N/A</v>
      </c>
      <c r="E1589" s="45" t="e">
        <f>VLOOKUP($A1589,EVID_OSEVU!$A$1:$M$4972,7,FALSE)</f>
        <v>#N/A</v>
      </c>
      <c r="F1589" s="45" t="e">
        <f>VLOOKUP($A1589,EVID_OSEVU!$A$1:$M$4972,8,FALSE)</f>
        <v>#N/A</v>
      </c>
      <c r="G1589" s="45" t="e">
        <f>VLOOKUP($A1589,EVID_OSEVU!$A$1:$M$4972,11,FALSE)</f>
        <v>#N/A</v>
      </c>
      <c r="H1589" s="35"/>
      <c r="I1589" s="48"/>
      <c r="J1589" s="33" t="e">
        <f>VLOOKUP($A1589,EVID_OSEVU!$A$1:$M$4972,11,FALSE)</f>
        <v>#N/A</v>
      </c>
      <c r="K1589" s="39"/>
      <c r="L1589" s="49"/>
      <c r="M1589" s="89" t="e">
        <f t="shared" si="24"/>
        <v>#N/A</v>
      </c>
      <c r="N1589" s="50"/>
      <c r="O1589" s="37" t="e">
        <f>VLOOKUP(EVID_HNOJENI!N1589,HNOJIVA_ALL!$A$2:$Z$3303,4,FALSE)</f>
        <v>#N/A</v>
      </c>
      <c r="P1589" s="51" t="e">
        <f>ROUND(VLOOKUP(EVID_HNOJENI!N1589,HNOJIVA_ALL!$A$2:$Z$3303,14,FALSE)*K1589*IF(L1589="t",10,IF(L1589="kg",0.01,IF(L1589="q",1,IF(L1589="l",0.01*VLOOKUP(EVID_HNOJENI!N1589,HNOJIVA_ALL!$A$2:$AE$3303,31,FALSE),"CHYBA")))),2)</f>
        <v>#N/A</v>
      </c>
      <c r="Q1589" s="51" t="e">
        <f>ROUND(VLOOKUP(EVID_HNOJENI!N1589,HNOJIVA_ALL!$A$2:$Z$3303,15,FALSE)*K1589*IF(L1589="t",10,IF(L1589="kg",0.01,IF(L1589="q",1,IF(L1589="l",0.01*VLOOKUP(EVID_HNOJENI!N1589,HNOJIVA_ALL!$A$2:$AE$3303,31,FALSE),"CHYBA")))),2)</f>
        <v>#N/A</v>
      </c>
      <c r="R1589" s="51" t="e">
        <f>ROUND(VLOOKUP(EVID_HNOJENI!N1589,HNOJIVA_ALL!$A$2:$Z$3303,16,FALSE)*K1589*IF(L1589="t",10,IF(L1589="kg",0.01,IF(L1589="q",1,IF(L1589="l",0.01*VLOOKUP(EVID_HNOJENI!N1589,HNOJIVA_ALL!$A$2:$AE$3303,31,FALSE),"CHYBA")))),2)</f>
        <v>#N/A</v>
      </c>
      <c r="S1589" s="51" t="e">
        <f>ROUND(VLOOKUP(EVID_HNOJENI!N1589,HNOJIVA_ALL!$A$2:$Z$3303,18,FALSE)*K1589*IF(L1589="t",10,IF(L1589="kg",0.01,IF(L1589="q",1,IF(L1589="l",0.01*VLOOKUP(EVID_HNOJENI!N1589,HNOJIVA_ALL!$A$2:$AE$3303,31,FALSE),"CHYBA")))),2)</f>
        <v>#N/A</v>
      </c>
      <c r="T1589" s="51" t="e">
        <f>ROUND(VLOOKUP(EVID_HNOJENI!N1589,HNOJIVA_ALL!$A$2:$Z$3303,17,FALSE)*K1589*IF(L1589="t",10,IF(L1589="kg",0.01,IF(L1589="q",1,IF(L1589="l",0.01*VLOOKUP(EVID_HNOJENI!N1589,HNOJIVA_ALL!$A$2:$AE$3303,31,FALSE),"CHYBA")))),2)</f>
        <v>#N/A</v>
      </c>
      <c r="U1589" s="51" t="e">
        <f>ROUND(VLOOKUP(EVID_HNOJENI!N1589,HNOJIVA_ALL!$A$2:$Z$3303,20,FALSE)*K1589*IF(L1589="t",10,IF(L1589="kg",0.01,IF(L1589="q",1,IF(L1589="l",0.01*VLOOKUP(EVID_HNOJENI!N1589,HNOJIVA_ALL!$A$2:$AE$3303,31,FALSE),"CHYBA")))),2)</f>
        <v>#N/A</v>
      </c>
    </row>
    <row r="1590" spans="1:21" x14ac:dyDescent="0.2">
      <c r="A1590" s="32"/>
      <c r="B1590" s="45" t="e">
        <f>VLOOKUP($A1590,EVID_OSEVU!$A$1:$M$4972,2,FALSE)</f>
        <v>#N/A</v>
      </c>
      <c r="C1590" s="45" t="e">
        <f>VLOOKUP($A1590,EVID_OSEVU!$A$1:$M$4972,3,FALSE)</f>
        <v>#N/A</v>
      </c>
      <c r="D1590" s="45" t="e">
        <f>VLOOKUP($A1590,EVID_OSEVU!$A$1:$M$4972,4,FALSE)</f>
        <v>#N/A</v>
      </c>
      <c r="E1590" s="45" t="e">
        <f>VLOOKUP($A1590,EVID_OSEVU!$A$1:$M$4972,7,FALSE)</f>
        <v>#N/A</v>
      </c>
      <c r="F1590" s="45" t="e">
        <f>VLOOKUP($A1590,EVID_OSEVU!$A$1:$M$4972,8,FALSE)</f>
        <v>#N/A</v>
      </c>
      <c r="G1590" s="45" t="e">
        <f>VLOOKUP($A1590,EVID_OSEVU!$A$1:$M$4972,11,FALSE)</f>
        <v>#N/A</v>
      </c>
      <c r="H1590" s="35"/>
      <c r="I1590" s="48"/>
      <c r="J1590" s="33" t="e">
        <f>VLOOKUP($A1590,EVID_OSEVU!$A$1:$M$4972,11,FALSE)</f>
        <v>#N/A</v>
      </c>
      <c r="K1590" s="39"/>
      <c r="L1590" s="49"/>
      <c r="M1590" s="89" t="e">
        <f t="shared" si="24"/>
        <v>#N/A</v>
      </c>
      <c r="N1590" s="50"/>
      <c r="O1590" s="37" t="e">
        <f>VLOOKUP(EVID_HNOJENI!N1590,HNOJIVA_ALL!$A$2:$Z$3303,4,FALSE)</f>
        <v>#N/A</v>
      </c>
      <c r="P1590" s="51" t="e">
        <f>ROUND(VLOOKUP(EVID_HNOJENI!N1590,HNOJIVA_ALL!$A$2:$Z$3303,14,FALSE)*K1590*IF(L1590="t",10,IF(L1590="kg",0.01,IF(L1590="q",1,IF(L1590="l",0.01*VLOOKUP(EVID_HNOJENI!N1590,HNOJIVA_ALL!$A$2:$AE$3303,31,FALSE),"CHYBA")))),2)</f>
        <v>#N/A</v>
      </c>
      <c r="Q1590" s="51" t="e">
        <f>ROUND(VLOOKUP(EVID_HNOJENI!N1590,HNOJIVA_ALL!$A$2:$Z$3303,15,FALSE)*K1590*IF(L1590="t",10,IF(L1590="kg",0.01,IF(L1590="q",1,IF(L1590="l",0.01*VLOOKUP(EVID_HNOJENI!N1590,HNOJIVA_ALL!$A$2:$AE$3303,31,FALSE),"CHYBA")))),2)</f>
        <v>#N/A</v>
      </c>
      <c r="R1590" s="51" t="e">
        <f>ROUND(VLOOKUP(EVID_HNOJENI!N1590,HNOJIVA_ALL!$A$2:$Z$3303,16,FALSE)*K1590*IF(L1590="t",10,IF(L1590="kg",0.01,IF(L1590="q",1,IF(L1590="l",0.01*VLOOKUP(EVID_HNOJENI!N1590,HNOJIVA_ALL!$A$2:$AE$3303,31,FALSE),"CHYBA")))),2)</f>
        <v>#N/A</v>
      </c>
      <c r="S1590" s="51" t="e">
        <f>ROUND(VLOOKUP(EVID_HNOJENI!N1590,HNOJIVA_ALL!$A$2:$Z$3303,18,FALSE)*K1590*IF(L1590="t",10,IF(L1590="kg",0.01,IF(L1590="q",1,IF(L1590="l",0.01*VLOOKUP(EVID_HNOJENI!N1590,HNOJIVA_ALL!$A$2:$AE$3303,31,FALSE),"CHYBA")))),2)</f>
        <v>#N/A</v>
      </c>
      <c r="T1590" s="51" t="e">
        <f>ROUND(VLOOKUP(EVID_HNOJENI!N1590,HNOJIVA_ALL!$A$2:$Z$3303,17,FALSE)*K1590*IF(L1590="t",10,IF(L1590="kg",0.01,IF(L1590="q",1,IF(L1590="l",0.01*VLOOKUP(EVID_HNOJENI!N1590,HNOJIVA_ALL!$A$2:$AE$3303,31,FALSE),"CHYBA")))),2)</f>
        <v>#N/A</v>
      </c>
      <c r="U1590" s="51" t="e">
        <f>ROUND(VLOOKUP(EVID_HNOJENI!N1590,HNOJIVA_ALL!$A$2:$Z$3303,20,FALSE)*K1590*IF(L1590="t",10,IF(L1590="kg",0.01,IF(L1590="q",1,IF(L1590="l",0.01*VLOOKUP(EVID_HNOJENI!N1590,HNOJIVA_ALL!$A$2:$AE$3303,31,FALSE),"CHYBA")))),2)</f>
        <v>#N/A</v>
      </c>
    </row>
    <row r="1591" spans="1:21" x14ac:dyDescent="0.2">
      <c r="A1591" s="32"/>
      <c r="B1591" s="45" t="e">
        <f>VLOOKUP($A1591,EVID_OSEVU!$A$1:$M$4972,2,FALSE)</f>
        <v>#N/A</v>
      </c>
      <c r="C1591" s="45" t="e">
        <f>VLOOKUP($A1591,EVID_OSEVU!$A$1:$M$4972,3,FALSE)</f>
        <v>#N/A</v>
      </c>
      <c r="D1591" s="45" t="e">
        <f>VLOOKUP($A1591,EVID_OSEVU!$A$1:$M$4972,4,FALSE)</f>
        <v>#N/A</v>
      </c>
      <c r="E1591" s="45" t="e">
        <f>VLOOKUP($A1591,EVID_OSEVU!$A$1:$M$4972,7,FALSE)</f>
        <v>#N/A</v>
      </c>
      <c r="F1591" s="45" t="e">
        <f>VLOOKUP($A1591,EVID_OSEVU!$A$1:$M$4972,8,FALSE)</f>
        <v>#N/A</v>
      </c>
      <c r="G1591" s="45" t="e">
        <f>VLOOKUP($A1591,EVID_OSEVU!$A$1:$M$4972,11,FALSE)</f>
        <v>#N/A</v>
      </c>
      <c r="H1591" s="35"/>
      <c r="I1591" s="48"/>
      <c r="J1591" s="33" t="e">
        <f>VLOOKUP($A1591,EVID_OSEVU!$A$1:$M$4972,11,FALSE)</f>
        <v>#N/A</v>
      </c>
      <c r="K1591" s="39"/>
      <c r="L1591" s="49"/>
      <c r="M1591" s="89" t="e">
        <f t="shared" si="24"/>
        <v>#N/A</v>
      </c>
      <c r="N1591" s="50"/>
      <c r="O1591" s="37" t="e">
        <f>VLOOKUP(EVID_HNOJENI!N1591,HNOJIVA_ALL!$A$2:$Z$3303,4,FALSE)</f>
        <v>#N/A</v>
      </c>
      <c r="P1591" s="51" t="e">
        <f>ROUND(VLOOKUP(EVID_HNOJENI!N1591,HNOJIVA_ALL!$A$2:$Z$3303,14,FALSE)*K1591*IF(L1591="t",10,IF(L1591="kg",0.01,IF(L1591="q",1,IF(L1591="l",0.01*VLOOKUP(EVID_HNOJENI!N1591,HNOJIVA_ALL!$A$2:$AE$3303,31,FALSE),"CHYBA")))),2)</f>
        <v>#N/A</v>
      </c>
      <c r="Q1591" s="51" t="e">
        <f>ROUND(VLOOKUP(EVID_HNOJENI!N1591,HNOJIVA_ALL!$A$2:$Z$3303,15,FALSE)*K1591*IF(L1591="t",10,IF(L1591="kg",0.01,IF(L1591="q",1,IF(L1591="l",0.01*VLOOKUP(EVID_HNOJENI!N1591,HNOJIVA_ALL!$A$2:$AE$3303,31,FALSE),"CHYBA")))),2)</f>
        <v>#N/A</v>
      </c>
      <c r="R1591" s="51" t="e">
        <f>ROUND(VLOOKUP(EVID_HNOJENI!N1591,HNOJIVA_ALL!$A$2:$Z$3303,16,FALSE)*K1591*IF(L1591="t",10,IF(L1591="kg",0.01,IF(L1591="q",1,IF(L1591="l",0.01*VLOOKUP(EVID_HNOJENI!N1591,HNOJIVA_ALL!$A$2:$AE$3303,31,FALSE),"CHYBA")))),2)</f>
        <v>#N/A</v>
      </c>
      <c r="S1591" s="51" t="e">
        <f>ROUND(VLOOKUP(EVID_HNOJENI!N1591,HNOJIVA_ALL!$A$2:$Z$3303,18,FALSE)*K1591*IF(L1591="t",10,IF(L1591="kg",0.01,IF(L1591="q",1,IF(L1591="l",0.01*VLOOKUP(EVID_HNOJENI!N1591,HNOJIVA_ALL!$A$2:$AE$3303,31,FALSE),"CHYBA")))),2)</f>
        <v>#N/A</v>
      </c>
      <c r="T1591" s="51" t="e">
        <f>ROUND(VLOOKUP(EVID_HNOJENI!N1591,HNOJIVA_ALL!$A$2:$Z$3303,17,FALSE)*K1591*IF(L1591="t",10,IF(L1591="kg",0.01,IF(L1591="q",1,IF(L1591="l",0.01*VLOOKUP(EVID_HNOJENI!N1591,HNOJIVA_ALL!$A$2:$AE$3303,31,FALSE),"CHYBA")))),2)</f>
        <v>#N/A</v>
      </c>
      <c r="U1591" s="51" t="e">
        <f>ROUND(VLOOKUP(EVID_HNOJENI!N1591,HNOJIVA_ALL!$A$2:$Z$3303,20,FALSE)*K1591*IF(L1591="t",10,IF(L1591="kg",0.01,IF(L1591="q",1,IF(L1591="l",0.01*VLOOKUP(EVID_HNOJENI!N1591,HNOJIVA_ALL!$A$2:$AE$3303,31,FALSE),"CHYBA")))),2)</f>
        <v>#N/A</v>
      </c>
    </row>
    <row r="1592" spans="1:21" x14ac:dyDescent="0.2">
      <c r="A1592" s="32"/>
      <c r="B1592" s="45" t="e">
        <f>VLOOKUP($A1592,EVID_OSEVU!$A$1:$M$4972,2,FALSE)</f>
        <v>#N/A</v>
      </c>
      <c r="C1592" s="45" t="e">
        <f>VLOOKUP($A1592,EVID_OSEVU!$A$1:$M$4972,3,FALSE)</f>
        <v>#N/A</v>
      </c>
      <c r="D1592" s="45" t="e">
        <f>VLOOKUP($A1592,EVID_OSEVU!$A$1:$M$4972,4,FALSE)</f>
        <v>#N/A</v>
      </c>
      <c r="E1592" s="45" t="e">
        <f>VLOOKUP($A1592,EVID_OSEVU!$A$1:$M$4972,7,FALSE)</f>
        <v>#N/A</v>
      </c>
      <c r="F1592" s="45" t="e">
        <f>VLOOKUP($A1592,EVID_OSEVU!$A$1:$M$4972,8,FALSE)</f>
        <v>#N/A</v>
      </c>
      <c r="G1592" s="45" t="e">
        <f>VLOOKUP($A1592,EVID_OSEVU!$A$1:$M$4972,11,FALSE)</f>
        <v>#N/A</v>
      </c>
      <c r="H1592" s="35"/>
      <c r="I1592" s="48"/>
      <c r="J1592" s="33" t="e">
        <f>VLOOKUP($A1592,EVID_OSEVU!$A$1:$M$4972,11,FALSE)</f>
        <v>#N/A</v>
      </c>
      <c r="K1592" s="39"/>
      <c r="L1592" s="49"/>
      <c r="M1592" s="89" t="e">
        <f t="shared" si="24"/>
        <v>#N/A</v>
      </c>
      <c r="N1592" s="50"/>
      <c r="O1592" s="37" t="e">
        <f>VLOOKUP(EVID_HNOJENI!N1592,HNOJIVA_ALL!$A$2:$Z$3303,4,FALSE)</f>
        <v>#N/A</v>
      </c>
      <c r="P1592" s="51" t="e">
        <f>ROUND(VLOOKUP(EVID_HNOJENI!N1592,HNOJIVA_ALL!$A$2:$Z$3303,14,FALSE)*K1592*IF(L1592="t",10,IF(L1592="kg",0.01,IF(L1592="q",1,IF(L1592="l",0.01*VLOOKUP(EVID_HNOJENI!N1592,HNOJIVA_ALL!$A$2:$AE$3303,31,FALSE),"CHYBA")))),2)</f>
        <v>#N/A</v>
      </c>
      <c r="Q1592" s="51" t="e">
        <f>ROUND(VLOOKUP(EVID_HNOJENI!N1592,HNOJIVA_ALL!$A$2:$Z$3303,15,FALSE)*K1592*IF(L1592="t",10,IF(L1592="kg",0.01,IF(L1592="q",1,IF(L1592="l",0.01*VLOOKUP(EVID_HNOJENI!N1592,HNOJIVA_ALL!$A$2:$AE$3303,31,FALSE),"CHYBA")))),2)</f>
        <v>#N/A</v>
      </c>
      <c r="R1592" s="51" t="e">
        <f>ROUND(VLOOKUP(EVID_HNOJENI!N1592,HNOJIVA_ALL!$A$2:$Z$3303,16,FALSE)*K1592*IF(L1592="t",10,IF(L1592="kg",0.01,IF(L1592="q",1,IF(L1592="l",0.01*VLOOKUP(EVID_HNOJENI!N1592,HNOJIVA_ALL!$A$2:$AE$3303,31,FALSE),"CHYBA")))),2)</f>
        <v>#N/A</v>
      </c>
      <c r="S1592" s="51" t="e">
        <f>ROUND(VLOOKUP(EVID_HNOJENI!N1592,HNOJIVA_ALL!$A$2:$Z$3303,18,FALSE)*K1592*IF(L1592="t",10,IF(L1592="kg",0.01,IF(L1592="q",1,IF(L1592="l",0.01*VLOOKUP(EVID_HNOJENI!N1592,HNOJIVA_ALL!$A$2:$AE$3303,31,FALSE),"CHYBA")))),2)</f>
        <v>#N/A</v>
      </c>
      <c r="T1592" s="51" t="e">
        <f>ROUND(VLOOKUP(EVID_HNOJENI!N1592,HNOJIVA_ALL!$A$2:$Z$3303,17,FALSE)*K1592*IF(L1592="t",10,IF(L1592="kg",0.01,IF(L1592="q",1,IF(L1592="l",0.01*VLOOKUP(EVID_HNOJENI!N1592,HNOJIVA_ALL!$A$2:$AE$3303,31,FALSE),"CHYBA")))),2)</f>
        <v>#N/A</v>
      </c>
      <c r="U1592" s="51" t="e">
        <f>ROUND(VLOOKUP(EVID_HNOJENI!N1592,HNOJIVA_ALL!$A$2:$Z$3303,20,FALSE)*K1592*IF(L1592="t",10,IF(L1592="kg",0.01,IF(L1592="q",1,IF(L1592="l",0.01*VLOOKUP(EVID_HNOJENI!N1592,HNOJIVA_ALL!$A$2:$AE$3303,31,FALSE),"CHYBA")))),2)</f>
        <v>#N/A</v>
      </c>
    </row>
    <row r="1593" spans="1:21" x14ac:dyDescent="0.2">
      <c r="A1593" s="32"/>
      <c r="B1593" s="45" t="e">
        <f>VLOOKUP($A1593,EVID_OSEVU!$A$1:$M$4972,2,FALSE)</f>
        <v>#N/A</v>
      </c>
      <c r="C1593" s="45" t="e">
        <f>VLOOKUP($A1593,EVID_OSEVU!$A$1:$M$4972,3,FALSE)</f>
        <v>#N/A</v>
      </c>
      <c r="D1593" s="45" t="e">
        <f>VLOOKUP($A1593,EVID_OSEVU!$A$1:$M$4972,4,FALSE)</f>
        <v>#N/A</v>
      </c>
      <c r="E1593" s="45" t="e">
        <f>VLOOKUP($A1593,EVID_OSEVU!$A$1:$M$4972,7,FALSE)</f>
        <v>#N/A</v>
      </c>
      <c r="F1593" s="45" t="e">
        <f>VLOOKUP($A1593,EVID_OSEVU!$A$1:$M$4972,8,FALSE)</f>
        <v>#N/A</v>
      </c>
      <c r="G1593" s="45" t="e">
        <f>VLOOKUP($A1593,EVID_OSEVU!$A$1:$M$4972,11,FALSE)</f>
        <v>#N/A</v>
      </c>
      <c r="H1593" s="35"/>
      <c r="I1593" s="48"/>
      <c r="J1593" s="33" t="e">
        <f>VLOOKUP($A1593,EVID_OSEVU!$A$1:$M$4972,11,FALSE)</f>
        <v>#N/A</v>
      </c>
      <c r="K1593" s="39"/>
      <c r="L1593" s="49"/>
      <c r="M1593" s="89" t="e">
        <f t="shared" si="24"/>
        <v>#N/A</v>
      </c>
      <c r="N1593" s="50"/>
      <c r="O1593" s="37" t="e">
        <f>VLOOKUP(EVID_HNOJENI!N1593,HNOJIVA_ALL!$A$2:$Z$3303,4,FALSE)</f>
        <v>#N/A</v>
      </c>
      <c r="P1593" s="51" t="e">
        <f>ROUND(VLOOKUP(EVID_HNOJENI!N1593,HNOJIVA_ALL!$A$2:$Z$3303,14,FALSE)*K1593*IF(L1593="t",10,IF(L1593="kg",0.01,IF(L1593="q",1,IF(L1593="l",0.01*VLOOKUP(EVID_HNOJENI!N1593,HNOJIVA_ALL!$A$2:$AE$3303,31,FALSE),"CHYBA")))),2)</f>
        <v>#N/A</v>
      </c>
      <c r="Q1593" s="51" t="e">
        <f>ROUND(VLOOKUP(EVID_HNOJENI!N1593,HNOJIVA_ALL!$A$2:$Z$3303,15,FALSE)*K1593*IF(L1593="t",10,IF(L1593="kg",0.01,IF(L1593="q",1,IF(L1593="l",0.01*VLOOKUP(EVID_HNOJENI!N1593,HNOJIVA_ALL!$A$2:$AE$3303,31,FALSE),"CHYBA")))),2)</f>
        <v>#N/A</v>
      </c>
      <c r="R1593" s="51" t="e">
        <f>ROUND(VLOOKUP(EVID_HNOJENI!N1593,HNOJIVA_ALL!$A$2:$Z$3303,16,FALSE)*K1593*IF(L1593="t",10,IF(L1593="kg",0.01,IF(L1593="q",1,IF(L1593="l",0.01*VLOOKUP(EVID_HNOJENI!N1593,HNOJIVA_ALL!$A$2:$AE$3303,31,FALSE),"CHYBA")))),2)</f>
        <v>#N/A</v>
      </c>
      <c r="S1593" s="51" t="e">
        <f>ROUND(VLOOKUP(EVID_HNOJENI!N1593,HNOJIVA_ALL!$A$2:$Z$3303,18,FALSE)*K1593*IF(L1593="t",10,IF(L1593="kg",0.01,IF(L1593="q",1,IF(L1593="l",0.01*VLOOKUP(EVID_HNOJENI!N1593,HNOJIVA_ALL!$A$2:$AE$3303,31,FALSE),"CHYBA")))),2)</f>
        <v>#N/A</v>
      </c>
      <c r="T1593" s="51" t="e">
        <f>ROUND(VLOOKUP(EVID_HNOJENI!N1593,HNOJIVA_ALL!$A$2:$Z$3303,17,FALSE)*K1593*IF(L1593="t",10,IF(L1593="kg",0.01,IF(L1593="q",1,IF(L1593="l",0.01*VLOOKUP(EVID_HNOJENI!N1593,HNOJIVA_ALL!$A$2:$AE$3303,31,FALSE),"CHYBA")))),2)</f>
        <v>#N/A</v>
      </c>
      <c r="U1593" s="51" t="e">
        <f>ROUND(VLOOKUP(EVID_HNOJENI!N1593,HNOJIVA_ALL!$A$2:$Z$3303,20,FALSE)*K1593*IF(L1593="t",10,IF(L1593="kg",0.01,IF(L1593="q",1,IF(L1593="l",0.01*VLOOKUP(EVID_HNOJENI!N1593,HNOJIVA_ALL!$A$2:$AE$3303,31,FALSE),"CHYBA")))),2)</f>
        <v>#N/A</v>
      </c>
    </row>
    <row r="1594" spans="1:21" x14ac:dyDescent="0.2">
      <c r="A1594" s="32"/>
      <c r="B1594" s="45" t="e">
        <f>VLOOKUP($A1594,EVID_OSEVU!$A$1:$M$4972,2,FALSE)</f>
        <v>#N/A</v>
      </c>
      <c r="C1594" s="45" t="e">
        <f>VLOOKUP($A1594,EVID_OSEVU!$A$1:$M$4972,3,FALSE)</f>
        <v>#N/A</v>
      </c>
      <c r="D1594" s="45" t="e">
        <f>VLOOKUP($A1594,EVID_OSEVU!$A$1:$M$4972,4,FALSE)</f>
        <v>#N/A</v>
      </c>
      <c r="E1594" s="45" t="e">
        <f>VLOOKUP($A1594,EVID_OSEVU!$A$1:$M$4972,7,FALSE)</f>
        <v>#N/A</v>
      </c>
      <c r="F1594" s="45" t="e">
        <f>VLOOKUP($A1594,EVID_OSEVU!$A$1:$M$4972,8,FALSE)</f>
        <v>#N/A</v>
      </c>
      <c r="G1594" s="45" t="e">
        <f>VLOOKUP($A1594,EVID_OSEVU!$A$1:$M$4972,11,FALSE)</f>
        <v>#N/A</v>
      </c>
      <c r="H1594" s="35"/>
      <c r="I1594" s="48"/>
      <c r="J1594" s="33" t="e">
        <f>VLOOKUP($A1594,EVID_OSEVU!$A$1:$M$4972,11,FALSE)</f>
        <v>#N/A</v>
      </c>
      <c r="K1594" s="39"/>
      <c r="L1594" s="49"/>
      <c r="M1594" s="89" t="e">
        <f t="shared" si="24"/>
        <v>#N/A</v>
      </c>
      <c r="N1594" s="50"/>
      <c r="O1594" s="37" t="e">
        <f>VLOOKUP(EVID_HNOJENI!N1594,HNOJIVA_ALL!$A$2:$Z$3303,4,FALSE)</f>
        <v>#N/A</v>
      </c>
      <c r="P1594" s="51" t="e">
        <f>ROUND(VLOOKUP(EVID_HNOJENI!N1594,HNOJIVA_ALL!$A$2:$Z$3303,14,FALSE)*K1594*IF(L1594="t",10,IF(L1594="kg",0.01,IF(L1594="q",1,IF(L1594="l",0.01*VLOOKUP(EVID_HNOJENI!N1594,HNOJIVA_ALL!$A$2:$AE$3303,31,FALSE),"CHYBA")))),2)</f>
        <v>#N/A</v>
      </c>
      <c r="Q1594" s="51" t="e">
        <f>ROUND(VLOOKUP(EVID_HNOJENI!N1594,HNOJIVA_ALL!$A$2:$Z$3303,15,FALSE)*K1594*IF(L1594="t",10,IF(L1594="kg",0.01,IF(L1594="q",1,IF(L1594="l",0.01*VLOOKUP(EVID_HNOJENI!N1594,HNOJIVA_ALL!$A$2:$AE$3303,31,FALSE),"CHYBA")))),2)</f>
        <v>#N/A</v>
      </c>
      <c r="R1594" s="51" t="e">
        <f>ROUND(VLOOKUP(EVID_HNOJENI!N1594,HNOJIVA_ALL!$A$2:$Z$3303,16,FALSE)*K1594*IF(L1594="t",10,IF(L1594="kg",0.01,IF(L1594="q",1,IF(L1594="l",0.01*VLOOKUP(EVID_HNOJENI!N1594,HNOJIVA_ALL!$A$2:$AE$3303,31,FALSE),"CHYBA")))),2)</f>
        <v>#N/A</v>
      </c>
      <c r="S1594" s="51" t="e">
        <f>ROUND(VLOOKUP(EVID_HNOJENI!N1594,HNOJIVA_ALL!$A$2:$Z$3303,18,FALSE)*K1594*IF(L1594="t",10,IF(L1594="kg",0.01,IF(L1594="q",1,IF(L1594="l",0.01*VLOOKUP(EVID_HNOJENI!N1594,HNOJIVA_ALL!$A$2:$AE$3303,31,FALSE),"CHYBA")))),2)</f>
        <v>#N/A</v>
      </c>
      <c r="T1594" s="51" t="e">
        <f>ROUND(VLOOKUP(EVID_HNOJENI!N1594,HNOJIVA_ALL!$A$2:$Z$3303,17,FALSE)*K1594*IF(L1594="t",10,IF(L1594="kg",0.01,IF(L1594="q",1,IF(L1594="l",0.01*VLOOKUP(EVID_HNOJENI!N1594,HNOJIVA_ALL!$A$2:$AE$3303,31,FALSE),"CHYBA")))),2)</f>
        <v>#N/A</v>
      </c>
      <c r="U1594" s="51" t="e">
        <f>ROUND(VLOOKUP(EVID_HNOJENI!N1594,HNOJIVA_ALL!$A$2:$Z$3303,20,FALSE)*K1594*IF(L1594="t",10,IF(L1594="kg",0.01,IF(L1594="q",1,IF(L1594="l",0.01*VLOOKUP(EVID_HNOJENI!N1594,HNOJIVA_ALL!$A$2:$AE$3303,31,FALSE),"CHYBA")))),2)</f>
        <v>#N/A</v>
      </c>
    </row>
    <row r="1595" spans="1:21" x14ac:dyDescent="0.2">
      <c r="A1595" s="32"/>
      <c r="B1595" s="45" t="e">
        <f>VLOOKUP($A1595,EVID_OSEVU!$A$1:$M$4972,2,FALSE)</f>
        <v>#N/A</v>
      </c>
      <c r="C1595" s="45" t="e">
        <f>VLOOKUP($A1595,EVID_OSEVU!$A$1:$M$4972,3,FALSE)</f>
        <v>#N/A</v>
      </c>
      <c r="D1595" s="45" t="e">
        <f>VLOOKUP($A1595,EVID_OSEVU!$A$1:$M$4972,4,FALSE)</f>
        <v>#N/A</v>
      </c>
      <c r="E1595" s="45" t="e">
        <f>VLOOKUP($A1595,EVID_OSEVU!$A$1:$M$4972,7,FALSE)</f>
        <v>#N/A</v>
      </c>
      <c r="F1595" s="45" t="e">
        <f>VLOOKUP($A1595,EVID_OSEVU!$A$1:$M$4972,8,FALSE)</f>
        <v>#N/A</v>
      </c>
      <c r="G1595" s="45" t="e">
        <f>VLOOKUP($A1595,EVID_OSEVU!$A$1:$M$4972,11,FALSE)</f>
        <v>#N/A</v>
      </c>
      <c r="H1595" s="35"/>
      <c r="I1595" s="48"/>
      <c r="J1595" s="33" t="e">
        <f>VLOOKUP($A1595,EVID_OSEVU!$A$1:$M$4972,11,FALSE)</f>
        <v>#N/A</v>
      </c>
      <c r="K1595" s="39"/>
      <c r="L1595" s="49"/>
      <c r="M1595" s="89" t="e">
        <f t="shared" si="24"/>
        <v>#N/A</v>
      </c>
      <c r="N1595" s="50"/>
      <c r="O1595" s="37" t="e">
        <f>VLOOKUP(EVID_HNOJENI!N1595,HNOJIVA_ALL!$A$2:$Z$3303,4,FALSE)</f>
        <v>#N/A</v>
      </c>
      <c r="P1595" s="51" t="e">
        <f>ROUND(VLOOKUP(EVID_HNOJENI!N1595,HNOJIVA_ALL!$A$2:$Z$3303,14,FALSE)*K1595*IF(L1595="t",10,IF(L1595="kg",0.01,IF(L1595="q",1,IF(L1595="l",0.01*VLOOKUP(EVID_HNOJENI!N1595,HNOJIVA_ALL!$A$2:$AE$3303,31,FALSE),"CHYBA")))),2)</f>
        <v>#N/A</v>
      </c>
      <c r="Q1595" s="51" t="e">
        <f>ROUND(VLOOKUP(EVID_HNOJENI!N1595,HNOJIVA_ALL!$A$2:$Z$3303,15,FALSE)*K1595*IF(L1595="t",10,IF(L1595="kg",0.01,IF(L1595="q",1,IF(L1595="l",0.01*VLOOKUP(EVID_HNOJENI!N1595,HNOJIVA_ALL!$A$2:$AE$3303,31,FALSE),"CHYBA")))),2)</f>
        <v>#N/A</v>
      </c>
      <c r="R1595" s="51" t="e">
        <f>ROUND(VLOOKUP(EVID_HNOJENI!N1595,HNOJIVA_ALL!$A$2:$Z$3303,16,FALSE)*K1595*IF(L1595="t",10,IF(L1595="kg",0.01,IF(L1595="q",1,IF(L1595="l",0.01*VLOOKUP(EVID_HNOJENI!N1595,HNOJIVA_ALL!$A$2:$AE$3303,31,FALSE),"CHYBA")))),2)</f>
        <v>#N/A</v>
      </c>
      <c r="S1595" s="51" t="e">
        <f>ROUND(VLOOKUP(EVID_HNOJENI!N1595,HNOJIVA_ALL!$A$2:$Z$3303,18,FALSE)*K1595*IF(L1595="t",10,IF(L1595="kg",0.01,IF(L1595="q",1,IF(L1595="l",0.01*VLOOKUP(EVID_HNOJENI!N1595,HNOJIVA_ALL!$A$2:$AE$3303,31,FALSE),"CHYBA")))),2)</f>
        <v>#N/A</v>
      </c>
      <c r="T1595" s="51" t="e">
        <f>ROUND(VLOOKUP(EVID_HNOJENI!N1595,HNOJIVA_ALL!$A$2:$Z$3303,17,FALSE)*K1595*IF(L1595="t",10,IF(L1595="kg",0.01,IF(L1595="q",1,IF(L1595="l",0.01*VLOOKUP(EVID_HNOJENI!N1595,HNOJIVA_ALL!$A$2:$AE$3303,31,FALSE),"CHYBA")))),2)</f>
        <v>#N/A</v>
      </c>
      <c r="U1595" s="51" t="e">
        <f>ROUND(VLOOKUP(EVID_HNOJENI!N1595,HNOJIVA_ALL!$A$2:$Z$3303,20,FALSE)*K1595*IF(L1595="t",10,IF(L1595="kg",0.01,IF(L1595="q",1,IF(L1595="l",0.01*VLOOKUP(EVID_HNOJENI!N1595,HNOJIVA_ALL!$A$2:$AE$3303,31,FALSE),"CHYBA")))),2)</f>
        <v>#N/A</v>
      </c>
    </row>
    <row r="1596" spans="1:21" x14ac:dyDescent="0.2">
      <c r="A1596" s="32"/>
      <c r="B1596" s="45" t="e">
        <f>VLOOKUP($A1596,EVID_OSEVU!$A$1:$M$4972,2,FALSE)</f>
        <v>#N/A</v>
      </c>
      <c r="C1596" s="45" t="e">
        <f>VLOOKUP($A1596,EVID_OSEVU!$A$1:$M$4972,3,FALSE)</f>
        <v>#N/A</v>
      </c>
      <c r="D1596" s="45" t="e">
        <f>VLOOKUP($A1596,EVID_OSEVU!$A$1:$M$4972,4,FALSE)</f>
        <v>#N/A</v>
      </c>
      <c r="E1596" s="45" t="e">
        <f>VLOOKUP($A1596,EVID_OSEVU!$A$1:$M$4972,7,FALSE)</f>
        <v>#N/A</v>
      </c>
      <c r="F1596" s="45" t="e">
        <f>VLOOKUP($A1596,EVID_OSEVU!$A$1:$M$4972,8,FALSE)</f>
        <v>#N/A</v>
      </c>
      <c r="G1596" s="45" t="e">
        <f>VLOOKUP($A1596,EVID_OSEVU!$A$1:$M$4972,11,FALSE)</f>
        <v>#N/A</v>
      </c>
      <c r="H1596" s="35"/>
      <c r="I1596" s="48"/>
      <c r="J1596" s="33" t="e">
        <f>VLOOKUP($A1596,EVID_OSEVU!$A$1:$M$4972,11,FALSE)</f>
        <v>#N/A</v>
      </c>
      <c r="K1596" s="39"/>
      <c r="L1596" s="49"/>
      <c r="M1596" s="89" t="e">
        <f t="shared" si="24"/>
        <v>#N/A</v>
      </c>
      <c r="N1596" s="50"/>
      <c r="O1596" s="37" t="e">
        <f>VLOOKUP(EVID_HNOJENI!N1596,HNOJIVA_ALL!$A$2:$Z$3303,4,FALSE)</f>
        <v>#N/A</v>
      </c>
      <c r="P1596" s="51" t="e">
        <f>ROUND(VLOOKUP(EVID_HNOJENI!N1596,HNOJIVA_ALL!$A$2:$Z$3303,14,FALSE)*K1596*IF(L1596="t",10,IF(L1596="kg",0.01,IF(L1596="q",1,IF(L1596="l",0.01*VLOOKUP(EVID_HNOJENI!N1596,HNOJIVA_ALL!$A$2:$AE$3303,31,FALSE),"CHYBA")))),2)</f>
        <v>#N/A</v>
      </c>
      <c r="Q1596" s="51" t="e">
        <f>ROUND(VLOOKUP(EVID_HNOJENI!N1596,HNOJIVA_ALL!$A$2:$Z$3303,15,FALSE)*K1596*IF(L1596="t",10,IF(L1596="kg",0.01,IF(L1596="q",1,IF(L1596="l",0.01*VLOOKUP(EVID_HNOJENI!N1596,HNOJIVA_ALL!$A$2:$AE$3303,31,FALSE),"CHYBA")))),2)</f>
        <v>#N/A</v>
      </c>
      <c r="R1596" s="51" t="e">
        <f>ROUND(VLOOKUP(EVID_HNOJENI!N1596,HNOJIVA_ALL!$A$2:$Z$3303,16,FALSE)*K1596*IF(L1596="t",10,IF(L1596="kg",0.01,IF(L1596="q",1,IF(L1596="l",0.01*VLOOKUP(EVID_HNOJENI!N1596,HNOJIVA_ALL!$A$2:$AE$3303,31,FALSE),"CHYBA")))),2)</f>
        <v>#N/A</v>
      </c>
      <c r="S1596" s="51" t="e">
        <f>ROUND(VLOOKUP(EVID_HNOJENI!N1596,HNOJIVA_ALL!$A$2:$Z$3303,18,FALSE)*K1596*IF(L1596="t",10,IF(L1596="kg",0.01,IF(L1596="q",1,IF(L1596="l",0.01*VLOOKUP(EVID_HNOJENI!N1596,HNOJIVA_ALL!$A$2:$AE$3303,31,FALSE),"CHYBA")))),2)</f>
        <v>#N/A</v>
      </c>
      <c r="T1596" s="51" t="e">
        <f>ROUND(VLOOKUP(EVID_HNOJENI!N1596,HNOJIVA_ALL!$A$2:$Z$3303,17,FALSE)*K1596*IF(L1596="t",10,IF(L1596="kg",0.01,IF(L1596="q",1,IF(L1596="l",0.01*VLOOKUP(EVID_HNOJENI!N1596,HNOJIVA_ALL!$A$2:$AE$3303,31,FALSE),"CHYBA")))),2)</f>
        <v>#N/A</v>
      </c>
      <c r="U1596" s="51" t="e">
        <f>ROUND(VLOOKUP(EVID_HNOJENI!N1596,HNOJIVA_ALL!$A$2:$Z$3303,20,FALSE)*K1596*IF(L1596="t",10,IF(L1596="kg",0.01,IF(L1596="q",1,IF(L1596="l",0.01*VLOOKUP(EVID_HNOJENI!N1596,HNOJIVA_ALL!$A$2:$AE$3303,31,FALSE),"CHYBA")))),2)</f>
        <v>#N/A</v>
      </c>
    </row>
    <row r="1597" spans="1:21" x14ac:dyDescent="0.2">
      <c r="A1597" s="32"/>
      <c r="B1597" s="45" t="e">
        <f>VLOOKUP($A1597,EVID_OSEVU!$A$1:$M$4972,2,FALSE)</f>
        <v>#N/A</v>
      </c>
      <c r="C1597" s="45" t="e">
        <f>VLOOKUP($A1597,EVID_OSEVU!$A$1:$M$4972,3,FALSE)</f>
        <v>#N/A</v>
      </c>
      <c r="D1597" s="45" t="e">
        <f>VLOOKUP($A1597,EVID_OSEVU!$A$1:$M$4972,4,FALSE)</f>
        <v>#N/A</v>
      </c>
      <c r="E1597" s="45" t="e">
        <f>VLOOKUP($A1597,EVID_OSEVU!$A$1:$M$4972,7,FALSE)</f>
        <v>#N/A</v>
      </c>
      <c r="F1597" s="45" t="e">
        <f>VLOOKUP($A1597,EVID_OSEVU!$A$1:$M$4972,8,FALSE)</f>
        <v>#N/A</v>
      </c>
      <c r="G1597" s="45" t="e">
        <f>VLOOKUP($A1597,EVID_OSEVU!$A$1:$M$4972,11,FALSE)</f>
        <v>#N/A</v>
      </c>
      <c r="H1597" s="35"/>
      <c r="I1597" s="48"/>
      <c r="J1597" s="33" t="e">
        <f>VLOOKUP($A1597,EVID_OSEVU!$A$1:$M$4972,11,FALSE)</f>
        <v>#N/A</v>
      </c>
      <c r="K1597" s="39"/>
      <c r="L1597" s="49"/>
      <c r="M1597" s="89" t="e">
        <f t="shared" si="24"/>
        <v>#N/A</v>
      </c>
      <c r="N1597" s="50"/>
      <c r="O1597" s="37" t="e">
        <f>VLOOKUP(EVID_HNOJENI!N1597,HNOJIVA_ALL!$A$2:$Z$3303,4,FALSE)</f>
        <v>#N/A</v>
      </c>
      <c r="P1597" s="51" t="e">
        <f>ROUND(VLOOKUP(EVID_HNOJENI!N1597,HNOJIVA_ALL!$A$2:$Z$3303,14,FALSE)*K1597*IF(L1597="t",10,IF(L1597="kg",0.01,IF(L1597="q",1,IF(L1597="l",0.01*VLOOKUP(EVID_HNOJENI!N1597,HNOJIVA_ALL!$A$2:$AE$3303,31,FALSE),"CHYBA")))),2)</f>
        <v>#N/A</v>
      </c>
      <c r="Q1597" s="51" t="e">
        <f>ROUND(VLOOKUP(EVID_HNOJENI!N1597,HNOJIVA_ALL!$A$2:$Z$3303,15,FALSE)*K1597*IF(L1597="t",10,IF(L1597="kg",0.01,IF(L1597="q",1,IF(L1597="l",0.01*VLOOKUP(EVID_HNOJENI!N1597,HNOJIVA_ALL!$A$2:$AE$3303,31,FALSE),"CHYBA")))),2)</f>
        <v>#N/A</v>
      </c>
      <c r="R1597" s="51" t="e">
        <f>ROUND(VLOOKUP(EVID_HNOJENI!N1597,HNOJIVA_ALL!$A$2:$Z$3303,16,FALSE)*K1597*IF(L1597="t",10,IF(L1597="kg",0.01,IF(L1597="q",1,IF(L1597="l",0.01*VLOOKUP(EVID_HNOJENI!N1597,HNOJIVA_ALL!$A$2:$AE$3303,31,FALSE),"CHYBA")))),2)</f>
        <v>#N/A</v>
      </c>
      <c r="S1597" s="51" t="e">
        <f>ROUND(VLOOKUP(EVID_HNOJENI!N1597,HNOJIVA_ALL!$A$2:$Z$3303,18,FALSE)*K1597*IF(L1597="t",10,IF(L1597="kg",0.01,IF(L1597="q",1,IF(L1597="l",0.01*VLOOKUP(EVID_HNOJENI!N1597,HNOJIVA_ALL!$A$2:$AE$3303,31,FALSE),"CHYBA")))),2)</f>
        <v>#N/A</v>
      </c>
      <c r="T1597" s="51" t="e">
        <f>ROUND(VLOOKUP(EVID_HNOJENI!N1597,HNOJIVA_ALL!$A$2:$Z$3303,17,FALSE)*K1597*IF(L1597="t",10,IF(L1597="kg",0.01,IF(L1597="q",1,IF(L1597="l",0.01*VLOOKUP(EVID_HNOJENI!N1597,HNOJIVA_ALL!$A$2:$AE$3303,31,FALSE),"CHYBA")))),2)</f>
        <v>#N/A</v>
      </c>
      <c r="U1597" s="51" t="e">
        <f>ROUND(VLOOKUP(EVID_HNOJENI!N1597,HNOJIVA_ALL!$A$2:$Z$3303,20,FALSE)*K1597*IF(L1597="t",10,IF(L1597="kg",0.01,IF(L1597="q",1,IF(L1597="l",0.01*VLOOKUP(EVID_HNOJENI!N1597,HNOJIVA_ALL!$A$2:$AE$3303,31,FALSE),"CHYBA")))),2)</f>
        <v>#N/A</v>
      </c>
    </row>
    <row r="1598" spans="1:21" x14ac:dyDescent="0.2">
      <c r="A1598" s="32"/>
      <c r="B1598" s="45" t="e">
        <f>VLOOKUP($A1598,EVID_OSEVU!$A$1:$M$4972,2,FALSE)</f>
        <v>#N/A</v>
      </c>
      <c r="C1598" s="45" t="e">
        <f>VLOOKUP($A1598,EVID_OSEVU!$A$1:$M$4972,3,FALSE)</f>
        <v>#N/A</v>
      </c>
      <c r="D1598" s="45" t="e">
        <f>VLOOKUP($A1598,EVID_OSEVU!$A$1:$M$4972,4,FALSE)</f>
        <v>#N/A</v>
      </c>
      <c r="E1598" s="45" t="e">
        <f>VLOOKUP($A1598,EVID_OSEVU!$A$1:$M$4972,7,FALSE)</f>
        <v>#N/A</v>
      </c>
      <c r="F1598" s="45" t="e">
        <f>VLOOKUP($A1598,EVID_OSEVU!$A$1:$M$4972,8,FALSE)</f>
        <v>#N/A</v>
      </c>
      <c r="G1598" s="45" t="e">
        <f>VLOOKUP($A1598,EVID_OSEVU!$A$1:$M$4972,11,FALSE)</f>
        <v>#N/A</v>
      </c>
      <c r="H1598" s="35"/>
      <c r="I1598" s="48"/>
      <c r="J1598" s="33" t="e">
        <f>VLOOKUP($A1598,EVID_OSEVU!$A$1:$M$4972,11,FALSE)</f>
        <v>#N/A</v>
      </c>
      <c r="K1598" s="39"/>
      <c r="L1598" s="49"/>
      <c r="M1598" s="89" t="e">
        <f t="shared" si="24"/>
        <v>#N/A</v>
      </c>
      <c r="N1598" s="50"/>
      <c r="O1598" s="37" t="e">
        <f>VLOOKUP(EVID_HNOJENI!N1598,HNOJIVA_ALL!$A$2:$Z$3303,4,FALSE)</f>
        <v>#N/A</v>
      </c>
      <c r="P1598" s="51" t="e">
        <f>ROUND(VLOOKUP(EVID_HNOJENI!N1598,HNOJIVA_ALL!$A$2:$Z$3303,14,FALSE)*K1598*IF(L1598="t",10,IF(L1598="kg",0.01,IF(L1598="q",1,IF(L1598="l",0.01*VLOOKUP(EVID_HNOJENI!N1598,HNOJIVA_ALL!$A$2:$AE$3303,31,FALSE),"CHYBA")))),2)</f>
        <v>#N/A</v>
      </c>
      <c r="Q1598" s="51" t="e">
        <f>ROUND(VLOOKUP(EVID_HNOJENI!N1598,HNOJIVA_ALL!$A$2:$Z$3303,15,FALSE)*K1598*IF(L1598="t",10,IF(L1598="kg",0.01,IF(L1598="q",1,IF(L1598="l",0.01*VLOOKUP(EVID_HNOJENI!N1598,HNOJIVA_ALL!$A$2:$AE$3303,31,FALSE),"CHYBA")))),2)</f>
        <v>#N/A</v>
      </c>
      <c r="R1598" s="51" t="e">
        <f>ROUND(VLOOKUP(EVID_HNOJENI!N1598,HNOJIVA_ALL!$A$2:$Z$3303,16,FALSE)*K1598*IF(L1598="t",10,IF(L1598="kg",0.01,IF(L1598="q",1,IF(L1598="l",0.01*VLOOKUP(EVID_HNOJENI!N1598,HNOJIVA_ALL!$A$2:$AE$3303,31,FALSE),"CHYBA")))),2)</f>
        <v>#N/A</v>
      </c>
      <c r="S1598" s="51" t="e">
        <f>ROUND(VLOOKUP(EVID_HNOJENI!N1598,HNOJIVA_ALL!$A$2:$Z$3303,18,FALSE)*K1598*IF(L1598="t",10,IF(L1598="kg",0.01,IF(L1598="q",1,IF(L1598="l",0.01*VLOOKUP(EVID_HNOJENI!N1598,HNOJIVA_ALL!$A$2:$AE$3303,31,FALSE),"CHYBA")))),2)</f>
        <v>#N/A</v>
      </c>
      <c r="T1598" s="51" t="e">
        <f>ROUND(VLOOKUP(EVID_HNOJENI!N1598,HNOJIVA_ALL!$A$2:$Z$3303,17,FALSE)*K1598*IF(L1598="t",10,IF(L1598="kg",0.01,IF(L1598="q",1,IF(L1598="l",0.01*VLOOKUP(EVID_HNOJENI!N1598,HNOJIVA_ALL!$A$2:$AE$3303,31,FALSE),"CHYBA")))),2)</f>
        <v>#N/A</v>
      </c>
      <c r="U1598" s="51" t="e">
        <f>ROUND(VLOOKUP(EVID_HNOJENI!N1598,HNOJIVA_ALL!$A$2:$Z$3303,20,FALSE)*K1598*IF(L1598="t",10,IF(L1598="kg",0.01,IF(L1598="q",1,IF(L1598="l",0.01*VLOOKUP(EVID_HNOJENI!N1598,HNOJIVA_ALL!$A$2:$AE$3303,31,FALSE),"CHYBA")))),2)</f>
        <v>#N/A</v>
      </c>
    </row>
    <row r="1599" spans="1:21" x14ac:dyDescent="0.2">
      <c r="A1599" s="32"/>
      <c r="B1599" s="45" t="e">
        <f>VLOOKUP($A1599,EVID_OSEVU!$A$1:$M$4972,2,FALSE)</f>
        <v>#N/A</v>
      </c>
      <c r="C1599" s="45" t="e">
        <f>VLOOKUP($A1599,EVID_OSEVU!$A$1:$M$4972,3,FALSE)</f>
        <v>#N/A</v>
      </c>
      <c r="D1599" s="45" t="e">
        <f>VLOOKUP($A1599,EVID_OSEVU!$A$1:$M$4972,4,FALSE)</f>
        <v>#N/A</v>
      </c>
      <c r="E1599" s="45" t="e">
        <f>VLOOKUP($A1599,EVID_OSEVU!$A$1:$M$4972,7,FALSE)</f>
        <v>#N/A</v>
      </c>
      <c r="F1599" s="45" t="e">
        <f>VLOOKUP($A1599,EVID_OSEVU!$A$1:$M$4972,8,FALSE)</f>
        <v>#N/A</v>
      </c>
      <c r="G1599" s="45" t="e">
        <f>VLOOKUP($A1599,EVID_OSEVU!$A$1:$M$4972,11,FALSE)</f>
        <v>#N/A</v>
      </c>
      <c r="H1599" s="35"/>
      <c r="I1599" s="48"/>
      <c r="J1599" s="33" t="e">
        <f>VLOOKUP($A1599,EVID_OSEVU!$A$1:$M$4972,11,FALSE)</f>
        <v>#N/A</v>
      </c>
      <c r="K1599" s="39"/>
      <c r="L1599" s="49"/>
      <c r="M1599" s="89" t="e">
        <f t="shared" si="24"/>
        <v>#N/A</v>
      </c>
      <c r="N1599" s="50"/>
      <c r="O1599" s="37" t="e">
        <f>VLOOKUP(EVID_HNOJENI!N1599,HNOJIVA_ALL!$A$2:$Z$3303,4,FALSE)</f>
        <v>#N/A</v>
      </c>
      <c r="P1599" s="51" t="e">
        <f>ROUND(VLOOKUP(EVID_HNOJENI!N1599,HNOJIVA_ALL!$A$2:$Z$3303,14,FALSE)*K1599*IF(L1599="t",10,IF(L1599="kg",0.01,IF(L1599="q",1,IF(L1599="l",0.01*VLOOKUP(EVID_HNOJENI!N1599,HNOJIVA_ALL!$A$2:$AE$3303,31,FALSE),"CHYBA")))),2)</f>
        <v>#N/A</v>
      </c>
      <c r="Q1599" s="51" t="e">
        <f>ROUND(VLOOKUP(EVID_HNOJENI!N1599,HNOJIVA_ALL!$A$2:$Z$3303,15,FALSE)*K1599*IF(L1599="t",10,IF(L1599="kg",0.01,IF(L1599="q",1,IF(L1599="l",0.01*VLOOKUP(EVID_HNOJENI!N1599,HNOJIVA_ALL!$A$2:$AE$3303,31,FALSE),"CHYBA")))),2)</f>
        <v>#N/A</v>
      </c>
      <c r="R1599" s="51" t="e">
        <f>ROUND(VLOOKUP(EVID_HNOJENI!N1599,HNOJIVA_ALL!$A$2:$Z$3303,16,FALSE)*K1599*IF(L1599="t",10,IF(L1599="kg",0.01,IF(L1599="q",1,IF(L1599="l",0.01*VLOOKUP(EVID_HNOJENI!N1599,HNOJIVA_ALL!$A$2:$AE$3303,31,FALSE),"CHYBA")))),2)</f>
        <v>#N/A</v>
      </c>
      <c r="S1599" s="51" t="e">
        <f>ROUND(VLOOKUP(EVID_HNOJENI!N1599,HNOJIVA_ALL!$A$2:$Z$3303,18,FALSE)*K1599*IF(L1599="t",10,IF(L1599="kg",0.01,IF(L1599="q",1,IF(L1599="l",0.01*VLOOKUP(EVID_HNOJENI!N1599,HNOJIVA_ALL!$A$2:$AE$3303,31,FALSE),"CHYBA")))),2)</f>
        <v>#N/A</v>
      </c>
      <c r="T1599" s="51" t="e">
        <f>ROUND(VLOOKUP(EVID_HNOJENI!N1599,HNOJIVA_ALL!$A$2:$Z$3303,17,FALSE)*K1599*IF(L1599="t",10,IF(L1599="kg",0.01,IF(L1599="q",1,IF(L1599="l",0.01*VLOOKUP(EVID_HNOJENI!N1599,HNOJIVA_ALL!$A$2:$AE$3303,31,FALSE),"CHYBA")))),2)</f>
        <v>#N/A</v>
      </c>
      <c r="U1599" s="51" t="e">
        <f>ROUND(VLOOKUP(EVID_HNOJENI!N1599,HNOJIVA_ALL!$A$2:$Z$3303,20,FALSE)*K1599*IF(L1599="t",10,IF(L1599="kg",0.01,IF(L1599="q",1,IF(L1599="l",0.01*VLOOKUP(EVID_HNOJENI!N1599,HNOJIVA_ALL!$A$2:$AE$3303,31,FALSE),"CHYBA")))),2)</f>
        <v>#N/A</v>
      </c>
    </row>
    <row r="1600" spans="1:21" x14ac:dyDescent="0.2">
      <c r="A1600" s="32"/>
      <c r="B1600" s="45" t="e">
        <f>VLOOKUP($A1600,EVID_OSEVU!$A$1:$M$4972,2,FALSE)</f>
        <v>#N/A</v>
      </c>
      <c r="C1600" s="45" t="e">
        <f>VLOOKUP($A1600,EVID_OSEVU!$A$1:$M$4972,3,FALSE)</f>
        <v>#N/A</v>
      </c>
      <c r="D1600" s="45" t="e">
        <f>VLOOKUP($A1600,EVID_OSEVU!$A$1:$M$4972,4,FALSE)</f>
        <v>#N/A</v>
      </c>
      <c r="E1600" s="45" t="e">
        <f>VLOOKUP($A1600,EVID_OSEVU!$A$1:$M$4972,7,FALSE)</f>
        <v>#N/A</v>
      </c>
      <c r="F1600" s="45" t="e">
        <f>VLOOKUP($A1600,EVID_OSEVU!$A$1:$M$4972,8,FALSE)</f>
        <v>#N/A</v>
      </c>
      <c r="G1600" s="45" t="e">
        <f>VLOOKUP($A1600,EVID_OSEVU!$A$1:$M$4972,11,FALSE)</f>
        <v>#N/A</v>
      </c>
      <c r="H1600" s="35"/>
      <c r="I1600" s="48"/>
      <c r="J1600" s="33" t="e">
        <f>VLOOKUP($A1600,EVID_OSEVU!$A$1:$M$4972,11,FALSE)</f>
        <v>#N/A</v>
      </c>
      <c r="K1600" s="39"/>
      <c r="L1600" s="49"/>
      <c r="M1600" s="89" t="e">
        <f t="shared" si="24"/>
        <v>#N/A</v>
      </c>
      <c r="N1600" s="50"/>
      <c r="O1600" s="37" t="e">
        <f>VLOOKUP(EVID_HNOJENI!N1600,HNOJIVA_ALL!$A$2:$Z$3303,4,FALSE)</f>
        <v>#N/A</v>
      </c>
      <c r="P1600" s="51" t="e">
        <f>ROUND(VLOOKUP(EVID_HNOJENI!N1600,HNOJIVA_ALL!$A$2:$Z$3303,14,FALSE)*K1600*IF(L1600="t",10,IF(L1600="kg",0.01,IF(L1600="q",1,IF(L1600="l",0.01*VLOOKUP(EVID_HNOJENI!N1600,HNOJIVA_ALL!$A$2:$AE$3303,31,FALSE),"CHYBA")))),2)</f>
        <v>#N/A</v>
      </c>
      <c r="Q1600" s="51" t="e">
        <f>ROUND(VLOOKUP(EVID_HNOJENI!N1600,HNOJIVA_ALL!$A$2:$Z$3303,15,FALSE)*K1600*IF(L1600="t",10,IF(L1600="kg",0.01,IF(L1600="q",1,IF(L1600="l",0.01*VLOOKUP(EVID_HNOJENI!N1600,HNOJIVA_ALL!$A$2:$AE$3303,31,FALSE),"CHYBA")))),2)</f>
        <v>#N/A</v>
      </c>
      <c r="R1600" s="51" t="e">
        <f>ROUND(VLOOKUP(EVID_HNOJENI!N1600,HNOJIVA_ALL!$A$2:$Z$3303,16,FALSE)*K1600*IF(L1600="t",10,IF(L1600="kg",0.01,IF(L1600="q",1,IF(L1600="l",0.01*VLOOKUP(EVID_HNOJENI!N1600,HNOJIVA_ALL!$A$2:$AE$3303,31,FALSE),"CHYBA")))),2)</f>
        <v>#N/A</v>
      </c>
      <c r="S1600" s="51" t="e">
        <f>ROUND(VLOOKUP(EVID_HNOJENI!N1600,HNOJIVA_ALL!$A$2:$Z$3303,18,FALSE)*K1600*IF(L1600="t",10,IF(L1600="kg",0.01,IF(L1600="q",1,IF(L1600="l",0.01*VLOOKUP(EVID_HNOJENI!N1600,HNOJIVA_ALL!$A$2:$AE$3303,31,FALSE),"CHYBA")))),2)</f>
        <v>#N/A</v>
      </c>
      <c r="T1600" s="51" t="e">
        <f>ROUND(VLOOKUP(EVID_HNOJENI!N1600,HNOJIVA_ALL!$A$2:$Z$3303,17,FALSE)*K1600*IF(L1600="t",10,IF(L1600="kg",0.01,IF(L1600="q",1,IF(L1600="l",0.01*VLOOKUP(EVID_HNOJENI!N1600,HNOJIVA_ALL!$A$2:$AE$3303,31,FALSE),"CHYBA")))),2)</f>
        <v>#N/A</v>
      </c>
      <c r="U1600" s="51" t="e">
        <f>ROUND(VLOOKUP(EVID_HNOJENI!N1600,HNOJIVA_ALL!$A$2:$Z$3303,20,FALSE)*K1600*IF(L1600="t",10,IF(L1600="kg",0.01,IF(L1600="q",1,IF(L1600="l",0.01*VLOOKUP(EVID_HNOJENI!N1600,HNOJIVA_ALL!$A$2:$AE$3303,31,FALSE),"CHYBA")))),2)</f>
        <v>#N/A</v>
      </c>
    </row>
    <row r="1601" spans="1:21" x14ac:dyDescent="0.2">
      <c r="A1601" s="32"/>
      <c r="B1601" s="45" t="e">
        <f>VLOOKUP($A1601,EVID_OSEVU!$A$1:$M$4972,2,FALSE)</f>
        <v>#N/A</v>
      </c>
      <c r="C1601" s="45" t="e">
        <f>VLOOKUP($A1601,EVID_OSEVU!$A$1:$M$4972,3,FALSE)</f>
        <v>#N/A</v>
      </c>
      <c r="D1601" s="45" t="e">
        <f>VLOOKUP($A1601,EVID_OSEVU!$A$1:$M$4972,4,FALSE)</f>
        <v>#N/A</v>
      </c>
      <c r="E1601" s="45" t="e">
        <f>VLOOKUP($A1601,EVID_OSEVU!$A$1:$M$4972,7,FALSE)</f>
        <v>#N/A</v>
      </c>
      <c r="F1601" s="45" t="e">
        <f>VLOOKUP($A1601,EVID_OSEVU!$A$1:$M$4972,8,FALSE)</f>
        <v>#N/A</v>
      </c>
      <c r="G1601" s="45" t="e">
        <f>VLOOKUP($A1601,EVID_OSEVU!$A$1:$M$4972,11,FALSE)</f>
        <v>#N/A</v>
      </c>
      <c r="H1601" s="35"/>
      <c r="I1601" s="48"/>
      <c r="J1601" s="33" t="e">
        <f>VLOOKUP($A1601,EVID_OSEVU!$A$1:$M$4972,11,FALSE)</f>
        <v>#N/A</v>
      </c>
      <c r="K1601" s="39"/>
      <c r="L1601" s="49"/>
      <c r="M1601" s="89" t="e">
        <f t="shared" si="24"/>
        <v>#N/A</v>
      </c>
      <c r="N1601" s="50"/>
      <c r="O1601" s="37" t="e">
        <f>VLOOKUP(EVID_HNOJENI!N1601,HNOJIVA_ALL!$A$2:$Z$3303,4,FALSE)</f>
        <v>#N/A</v>
      </c>
      <c r="P1601" s="51" t="e">
        <f>ROUND(VLOOKUP(EVID_HNOJENI!N1601,HNOJIVA_ALL!$A$2:$Z$3303,14,FALSE)*K1601*IF(L1601="t",10,IF(L1601="kg",0.01,IF(L1601="q",1,IF(L1601="l",0.01*VLOOKUP(EVID_HNOJENI!N1601,HNOJIVA_ALL!$A$2:$AE$3303,31,FALSE),"CHYBA")))),2)</f>
        <v>#N/A</v>
      </c>
      <c r="Q1601" s="51" t="e">
        <f>ROUND(VLOOKUP(EVID_HNOJENI!N1601,HNOJIVA_ALL!$A$2:$Z$3303,15,FALSE)*K1601*IF(L1601="t",10,IF(L1601="kg",0.01,IF(L1601="q",1,IF(L1601="l",0.01*VLOOKUP(EVID_HNOJENI!N1601,HNOJIVA_ALL!$A$2:$AE$3303,31,FALSE),"CHYBA")))),2)</f>
        <v>#N/A</v>
      </c>
      <c r="R1601" s="51" t="e">
        <f>ROUND(VLOOKUP(EVID_HNOJENI!N1601,HNOJIVA_ALL!$A$2:$Z$3303,16,FALSE)*K1601*IF(L1601="t",10,IF(L1601="kg",0.01,IF(L1601="q",1,IF(L1601="l",0.01*VLOOKUP(EVID_HNOJENI!N1601,HNOJIVA_ALL!$A$2:$AE$3303,31,FALSE),"CHYBA")))),2)</f>
        <v>#N/A</v>
      </c>
      <c r="S1601" s="51" t="e">
        <f>ROUND(VLOOKUP(EVID_HNOJENI!N1601,HNOJIVA_ALL!$A$2:$Z$3303,18,FALSE)*K1601*IF(L1601="t",10,IF(L1601="kg",0.01,IF(L1601="q",1,IF(L1601="l",0.01*VLOOKUP(EVID_HNOJENI!N1601,HNOJIVA_ALL!$A$2:$AE$3303,31,FALSE),"CHYBA")))),2)</f>
        <v>#N/A</v>
      </c>
      <c r="T1601" s="51" t="e">
        <f>ROUND(VLOOKUP(EVID_HNOJENI!N1601,HNOJIVA_ALL!$A$2:$Z$3303,17,FALSE)*K1601*IF(L1601="t",10,IF(L1601="kg",0.01,IF(L1601="q",1,IF(L1601="l",0.01*VLOOKUP(EVID_HNOJENI!N1601,HNOJIVA_ALL!$A$2:$AE$3303,31,FALSE),"CHYBA")))),2)</f>
        <v>#N/A</v>
      </c>
      <c r="U1601" s="51" t="e">
        <f>ROUND(VLOOKUP(EVID_HNOJENI!N1601,HNOJIVA_ALL!$A$2:$Z$3303,20,FALSE)*K1601*IF(L1601="t",10,IF(L1601="kg",0.01,IF(L1601="q",1,IF(L1601="l",0.01*VLOOKUP(EVID_HNOJENI!N1601,HNOJIVA_ALL!$A$2:$AE$3303,31,FALSE),"CHYBA")))),2)</f>
        <v>#N/A</v>
      </c>
    </row>
    <row r="1602" spans="1:21" x14ac:dyDescent="0.2">
      <c r="A1602" s="32"/>
      <c r="B1602" s="45" t="e">
        <f>VLOOKUP($A1602,EVID_OSEVU!$A$1:$M$4972,2,FALSE)</f>
        <v>#N/A</v>
      </c>
      <c r="C1602" s="45" t="e">
        <f>VLOOKUP($A1602,EVID_OSEVU!$A$1:$M$4972,3,FALSE)</f>
        <v>#N/A</v>
      </c>
      <c r="D1602" s="45" t="e">
        <f>VLOOKUP($A1602,EVID_OSEVU!$A$1:$M$4972,4,FALSE)</f>
        <v>#N/A</v>
      </c>
      <c r="E1602" s="45" t="e">
        <f>VLOOKUP($A1602,EVID_OSEVU!$A$1:$M$4972,7,FALSE)</f>
        <v>#N/A</v>
      </c>
      <c r="F1602" s="45" t="e">
        <f>VLOOKUP($A1602,EVID_OSEVU!$A$1:$M$4972,8,FALSE)</f>
        <v>#N/A</v>
      </c>
      <c r="G1602" s="45" t="e">
        <f>VLOOKUP($A1602,EVID_OSEVU!$A$1:$M$4972,11,FALSE)</f>
        <v>#N/A</v>
      </c>
      <c r="H1602" s="35"/>
      <c r="I1602" s="48"/>
      <c r="J1602" s="33" t="e">
        <f>VLOOKUP($A1602,EVID_OSEVU!$A$1:$M$4972,11,FALSE)</f>
        <v>#N/A</v>
      </c>
      <c r="K1602" s="39"/>
      <c r="L1602" s="49"/>
      <c r="M1602" s="89" t="e">
        <f t="shared" si="24"/>
        <v>#N/A</v>
      </c>
      <c r="N1602" s="50"/>
      <c r="O1602" s="37" t="e">
        <f>VLOOKUP(EVID_HNOJENI!N1602,HNOJIVA_ALL!$A$2:$Z$3303,4,FALSE)</f>
        <v>#N/A</v>
      </c>
      <c r="P1602" s="51" t="e">
        <f>ROUND(VLOOKUP(EVID_HNOJENI!N1602,HNOJIVA_ALL!$A$2:$Z$3303,14,FALSE)*K1602*IF(L1602="t",10,IF(L1602="kg",0.01,IF(L1602="q",1,IF(L1602="l",0.01*VLOOKUP(EVID_HNOJENI!N1602,HNOJIVA_ALL!$A$2:$AE$3303,31,FALSE),"CHYBA")))),2)</f>
        <v>#N/A</v>
      </c>
      <c r="Q1602" s="51" t="e">
        <f>ROUND(VLOOKUP(EVID_HNOJENI!N1602,HNOJIVA_ALL!$A$2:$Z$3303,15,FALSE)*K1602*IF(L1602="t",10,IF(L1602="kg",0.01,IF(L1602="q",1,IF(L1602="l",0.01*VLOOKUP(EVID_HNOJENI!N1602,HNOJIVA_ALL!$A$2:$AE$3303,31,FALSE),"CHYBA")))),2)</f>
        <v>#N/A</v>
      </c>
      <c r="R1602" s="51" t="e">
        <f>ROUND(VLOOKUP(EVID_HNOJENI!N1602,HNOJIVA_ALL!$A$2:$Z$3303,16,FALSE)*K1602*IF(L1602="t",10,IF(L1602="kg",0.01,IF(L1602="q",1,IF(L1602="l",0.01*VLOOKUP(EVID_HNOJENI!N1602,HNOJIVA_ALL!$A$2:$AE$3303,31,FALSE),"CHYBA")))),2)</f>
        <v>#N/A</v>
      </c>
      <c r="S1602" s="51" t="e">
        <f>ROUND(VLOOKUP(EVID_HNOJENI!N1602,HNOJIVA_ALL!$A$2:$Z$3303,18,FALSE)*K1602*IF(L1602="t",10,IF(L1602="kg",0.01,IF(L1602="q",1,IF(L1602="l",0.01*VLOOKUP(EVID_HNOJENI!N1602,HNOJIVA_ALL!$A$2:$AE$3303,31,FALSE),"CHYBA")))),2)</f>
        <v>#N/A</v>
      </c>
      <c r="T1602" s="51" t="e">
        <f>ROUND(VLOOKUP(EVID_HNOJENI!N1602,HNOJIVA_ALL!$A$2:$Z$3303,17,FALSE)*K1602*IF(L1602="t",10,IF(L1602="kg",0.01,IF(L1602="q",1,IF(L1602="l",0.01*VLOOKUP(EVID_HNOJENI!N1602,HNOJIVA_ALL!$A$2:$AE$3303,31,FALSE),"CHYBA")))),2)</f>
        <v>#N/A</v>
      </c>
      <c r="U1602" s="51" t="e">
        <f>ROUND(VLOOKUP(EVID_HNOJENI!N1602,HNOJIVA_ALL!$A$2:$Z$3303,20,FALSE)*K1602*IF(L1602="t",10,IF(L1602="kg",0.01,IF(L1602="q",1,IF(L1602="l",0.01*VLOOKUP(EVID_HNOJENI!N1602,HNOJIVA_ALL!$A$2:$AE$3303,31,FALSE),"CHYBA")))),2)</f>
        <v>#N/A</v>
      </c>
    </row>
    <row r="1603" spans="1:21" x14ac:dyDescent="0.2">
      <c r="A1603" s="32"/>
      <c r="B1603" s="45" t="e">
        <f>VLOOKUP($A1603,EVID_OSEVU!$A$1:$M$4972,2,FALSE)</f>
        <v>#N/A</v>
      </c>
      <c r="C1603" s="45" t="e">
        <f>VLOOKUP($A1603,EVID_OSEVU!$A$1:$M$4972,3,FALSE)</f>
        <v>#N/A</v>
      </c>
      <c r="D1603" s="45" t="e">
        <f>VLOOKUP($A1603,EVID_OSEVU!$A$1:$M$4972,4,FALSE)</f>
        <v>#N/A</v>
      </c>
      <c r="E1603" s="45" t="e">
        <f>VLOOKUP($A1603,EVID_OSEVU!$A$1:$M$4972,7,FALSE)</f>
        <v>#N/A</v>
      </c>
      <c r="F1603" s="45" t="e">
        <f>VLOOKUP($A1603,EVID_OSEVU!$A$1:$M$4972,8,FALSE)</f>
        <v>#N/A</v>
      </c>
      <c r="G1603" s="45" t="e">
        <f>VLOOKUP($A1603,EVID_OSEVU!$A$1:$M$4972,11,FALSE)</f>
        <v>#N/A</v>
      </c>
      <c r="H1603" s="35"/>
      <c r="I1603" s="48"/>
      <c r="J1603" s="33" t="e">
        <f>VLOOKUP($A1603,EVID_OSEVU!$A$1:$M$4972,11,FALSE)</f>
        <v>#N/A</v>
      </c>
      <c r="K1603" s="39"/>
      <c r="L1603" s="49"/>
      <c r="M1603" s="89" t="e">
        <f t="shared" si="24"/>
        <v>#N/A</v>
      </c>
      <c r="N1603" s="50"/>
      <c r="O1603" s="37" t="e">
        <f>VLOOKUP(EVID_HNOJENI!N1603,HNOJIVA_ALL!$A$2:$Z$3303,4,FALSE)</f>
        <v>#N/A</v>
      </c>
      <c r="P1603" s="51" t="e">
        <f>ROUND(VLOOKUP(EVID_HNOJENI!N1603,HNOJIVA_ALL!$A$2:$Z$3303,14,FALSE)*K1603*IF(L1603="t",10,IF(L1603="kg",0.01,IF(L1603="q",1,IF(L1603="l",0.01*VLOOKUP(EVID_HNOJENI!N1603,HNOJIVA_ALL!$A$2:$AE$3303,31,FALSE),"CHYBA")))),2)</f>
        <v>#N/A</v>
      </c>
      <c r="Q1603" s="51" t="e">
        <f>ROUND(VLOOKUP(EVID_HNOJENI!N1603,HNOJIVA_ALL!$A$2:$Z$3303,15,FALSE)*K1603*IF(L1603="t",10,IF(L1603="kg",0.01,IF(L1603="q",1,IF(L1603="l",0.01*VLOOKUP(EVID_HNOJENI!N1603,HNOJIVA_ALL!$A$2:$AE$3303,31,FALSE),"CHYBA")))),2)</f>
        <v>#N/A</v>
      </c>
      <c r="R1603" s="51" t="e">
        <f>ROUND(VLOOKUP(EVID_HNOJENI!N1603,HNOJIVA_ALL!$A$2:$Z$3303,16,FALSE)*K1603*IF(L1603="t",10,IF(L1603="kg",0.01,IF(L1603="q",1,IF(L1603="l",0.01*VLOOKUP(EVID_HNOJENI!N1603,HNOJIVA_ALL!$A$2:$AE$3303,31,FALSE),"CHYBA")))),2)</f>
        <v>#N/A</v>
      </c>
      <c r="S1603" s="51" t="e">
        <f>ROUND(VLOOKUP(EVID_HNOJENI!N1603,HNOJIVA_ALL!$A$2:$Z$3303,18,FALSE)*K1603*IF(L1603="t",10,IF(L1603="kg",0.01,IF(L1603="q",1,IF(L1603="l",0.01*VLOOKUP(EVID_HNOJENI!N1603,HNOJIVA_ALL!$A$2:$AE$3303,31,FALSE),"CHYBA")))),2)</f>
        <v>#N/A</v>
      </c>
      <c r="T1603" s="51" t="e">
        <f>ROUND(VLOOKUP(EVID_HNOJENI!N1603,HNOJIVA_ALL!$A$2:$Z$3303,17,FALSE)*K1603*IF(L1603="t",10,IF(L1603="kg",0.01,IF(L1603="q",1,IF(L1603="l",0.01*VLOOKUP(EVID_HNOJENI!N1603,HNOJIVA_ALL!$A$2:$AE$3303,31,FALSE),"CHYBA")))),2)</f>
        <v>#N/A</v>
      </c>
      <c r="U1603" s="51" t="e">
        <f>ROUND(VLOOKUP(EVID_HNOJENI!N1603,HNOJIVA_ALL!$A$2:$Z$3303,20,FALSE)*K1603*IF(L1603="t",10,IF(L1603="kg",0.01,IF(L1603="q",1,IF(L1603="l",0.01*VLOOKUP(EVID_HNOJENI!N1603,HNOJIVA_ALL!$A$2:$AE$3303,31,FALSE),"CHYBA")))),2)</f>
        <v>#N/A</v>
      </c>
    </row>
    <row r="1604" spans="1:21" x14ac:dyDescent="0.2">
      <c r="A1604" s="32"/>
      <c r="B1604" s="45" t="e">
        <f>VLOOKUP($A1604,EVID_OSEVU!$A$1:$M$4972,2,FALSE)</f>
        <v>#N/A</v>
      </c>
      <c r="C1604" s="45" t="e">
        <f>VLOOKUP($A1604,EVID_OSEVU!$A$1:$M$4972,3,FALSE)</f>
        <v>#N/A</v>
      </c>
      <c r="D1604" s="45" t="e">
        <f>VLOOKUP($A1604,EVID_OSEVU!$A$1:$M$4972,4,FALSE)</f>
        <v>#N/A</v>
      </c>
      <c r="E1604" s="45" t="e">
        <f>VLOOKUP($A1604,EVID_OSEVU!$A$1:$M$4972,7,FALSE)</f>
        <v>#N/A</v>
      </c>
      <c r="F1604" s="45" t="e">
        <f>VLOOKUP($A1604,EVID_OSEVU!$A$1:$M$4972,8,FALSE)</f>
        <v>#N/A</v>
      </c>
      <c r="G1604" s="45" t="e">
        <f>VLOOKUP($A1604,EVID_OSEVU!$A$1:$M$4972,11,FALSE)</f>
        <v>#N/A</v>
      </c>
      <c r="H1604" s="35"/>
      <c r="I1604" s="48"/>
      <c r="J1604" s="33" t="e">
        <f>VLOOKUP($A1604,EVID_OSEVU!$A$1:$M$4972,11,FALSE)</f>
        <v>#N/A</v>
      </c>
      <c r="K1604" s="39"/>
      <c r="L1604" s="49"/>
      <c r="M1604" s="89" t="e">
        <f t="shared" si="24"/>
        <v>#N/A</v>
      </c>
      <c r="N1604" s="50"/>
      <c r="O1604" s="37" t="e">
        <f>VLOOKUP(EVID_HNOJENI!N1604,HNOJIVA_ALL!$A$2:$Z$3303,4,FALSE)</f>
        <v>#N/A</v>
      </c>
      <c r="P1604" s="51" t="e">
        <f>ROUND(VLOOKUP(EVID_HNOJENI!N1604,HNOJIVA_ALL!$A$2:$Z$3303,14,FALSE)*K1604*IF(L1604="t",10,IF(L1604="kg",0.01,IF(L1604="q",1,IF(L1604="l",0.01*VLOOKUP(EVID_HNOJENI!N1604,HNOJIVA_ALL!$A$2:$AE$3303,31,FALSE),"CHYBA")))),2)</f>
        <v>#N/A</v>
      </c>
      <c r="Q1604" s="51" t="e">
        <f>ROUND(VLOOKUP(EVID_HNOJENI!N1604,HNOJIVA_ALL!$A$2:$Z$3303,15,FALSE)*K1604*IF(L1604="t",10,IF(L1604="kg",0.01,IF(L1604="q",1,IF(L1604="l",0.01*VLOOKUP(EVID_HNOJENI!N1604,HNOJIVA_ALL!$A$2:$AE$3303,31,FALSE),"CHYBA")))),2)</f>
        <v>#N/A</v>
      </c>
      <c r="R1604" s="51" t="e">
        <f>ROUND(VLOOKUP(EVID_HNOJENI!N1604,HNOJIVA_ALL!$A$2:$Z$3303,16,FALSE)*K1604*IF(L1604="t",10,IF(L1604="kg",0.01,IF(L1604="q",1,IF(L1604="l",0.01*VLOOKUP(EVID_HNOJENI!N1604,HNOJIVA_ALL!$A$2:$AE$3303,31,FALSE),"CHYBA")))),2)</f>
        <v>#N/A</v>
      </c>
      <c r="S1604" s="51" t="e">
        <f>ROUND(VLOOKUP(EVID_HNOJENI!N1604,HNOJIVA_ALL!$A$2:$Z$3303,18,FALSE)*K1604*IF(L1604="t",10,IF(L1604="kg",0.01,IF(L1604="q",1,IF(L1604="l",0.01*VLOOKUP(EVID_HNOJENI!N1604,HNOJIVA_ALL!$A$2:$AE$3303,31,FALSE),"CHYBA")))),2)</f>
        <v>#N/A</v>
      </c>
      <c r="T1604" s="51" t="e">
        <f>ROUND(VLOOKUP(EVID_HNOJENI!N1604,HNOJIVA_ALL!$A$2:$Z$3303,17,FALSE)*K1604*IF(L1604="t",10,IF(L1604="kg",0.01,IF(L1604="q",1,IF(L1604="l",0.01*VLOOKUP(EVID_HNOJENI!N1604,HNOJIVA_ALL!$A$2:$AE$3303,31,FALSE),"CHYBA")))),2)</f>
        <v>#N/A</v>
      </c>
      <c r="U1604" s="51" t="e">
        <f>ROUND(VLOOKUP(EVID_HNOJENI!N1604,HNOJIVA_ALL!$A$2:$Z$3303,20,FALSE)*K1604*IF(L1604="t",10,IF(L1604="kg",0.01,IF(L1604="q",1,IF(L1604="l",0.01*VLOOKUP(EVID_HNOJENI!N1604,HNOJIVA_ALL!$A$2:$AE$3303,31,FALSE),"CHYBA")))),2)</f>
        <v>#N/A</v>
      </c>
    </row>
    <row r="1605" spans="1:21" x14ac:dyDescent="0.2">
      <c r="A1605" s="32"/>
      <c r="B1605" s="45" t="e">
        <f>VLOOKUP($A1605,EVID_OSEVU!$A$1:$M$4972,2,FALSE)</f>
        <v>#N/A</v>
      </c>
      <c r="C1605" s="45" t="e">
        <f>VLOOKUP($A1605,EVID_OSEVU!$A$1:$M$4972,3,FALSE)</f>
        <v>#N/A</v>
      </c>
      <c r="D1605" s="45" t="e">
        <f>VLOOKUP($A1605,EVID_OSEVU!$A$1:$M$4972,4,FALSE)</f>
        <v>#N/A</v>
      </c>
      <c r="E1605" s="45" t="e">
        <f>VLOOKUP($A1605,EVID_OSEVU!$A$1:$M$4972,7,FALSE)</f>
        <v>#N/A</v>
      </c>
      <c r="F1605" s="45" t="e">
        <f>VLOOKUP($A1605,EVID_OSEVU!$A$1:$M$4972,8,FALSE)</f>
        <v>#N/A</v>
      </c>
      <c r="G1605" s="45" t="e">
        <f>VLOOKUP($A1605,EVID_OSEVU!$A$1:$M$4972,11,FALSE)</f>
        <v>#N/A</v>
      </c>
      <c r="H1605" s="35"/>
      <c r="I1605" s="48"/>
      <c r="J1605" s="33" t="e">
        <f>VLOOKUP($A1605,EVID_OSEVU!$A$1:$M$4972,11,FALSE)</f>
        <v>#N/A</v>
      </c>
      <c r="K1605" s="39"/>
      <c r="L1605" s="49"/>
      <c r="M1605" s="89" t="e">
        <f t="shared" ref="M1605:M1668" si="25">K1605*J1605</f>
        <v>#N/A</v>
      </c>
      <c r="N1605" s="50"/>
      <c r="O1605" s="37" t="e">
        <f>VLOOKUP(EVID_HNOJENI!N1605,HNOJIVA_ALL!$A$2:$Z$3303,4,FALSE)</f>
        <v>#N/A</v>
      </c>
      <c r="P1605" s="51" t="e">
        <f>ROUND(VLOOKUP(EVID_HNOJENI!N1605,HNOJIVA_ALL!$A$2:$Z$3303,14,FALSE)*K1605*IF(L1605="t",10,IF(L1605="kg",0.01,IF(L1605="q",1,IF(L1605="l",0.01*VLOOKUP(EVID_HNOJENI!N1605,HNOJIVA_ALL!$A$2:$AE$3303,31,FALSE),"CHYBA")))),2)</f>
        <v>#N/A</v>
      </c>
      <c r="Q1605" s="51" t="e">
        <f>ROUND(VLOOKUP(EVID_HNOJENI!N1605,HNOJIVA_ALL!$A$2:$Z$3303,15,FALSE)*K1605*IF(L1605="t",10,IF(L1605="kg",0.01,IF(L1605="q",1,IF(L1605="l",0.01*VLOOKUP(EVID_HNOJENI!N1605,HNOJIVA_ALL!$A$2:$AE$3303,31,FALSE),"CHYBA")))),2)</f>
        <v>#N/A</v>
      </c>
      <c r="R1605" s="51" t="e">
        <f>ROUND(VLOOKUP(EVID_HNOJENI!N1605,HNOJIVA_ALL!$A$2:$Z$3303,16,FALSE)*K1605*IF(L1605="t",10,IF(L1605="kg",0.01,IF(L1605="q",1,IF(L1605="l",0.01*VLOOKUP(EVID_HNOJENI!N1605,HNOJIVA_ALL!$A$2:$AE$3303,31,FALSE),"CHYBA")))),2)</f>
        <v>#N/A</v>
      </c>
      <c r="S1605" s="51" t="e">
        <f>ROUND(VLOOKUP(EVID_HNOJENI!N1605,HNOJIVA_ALL!$A$2:$Z$3303,18,FALSE)*K1605*IF(L1605="t",10,IF(L1605="kg",0.01,IF(L1605="q",1,IF(L1605="l",0.01*VLOOKUP(EVID_HNOJENI!N1605,HNOJIVA_ALL!$A$2:$AE$3303,31,FALSE),"CHYBA")))),2)</f>
        <v>#N/A</v>
      </c>
      <c r="T1605" s="51" t="e">
        <f>ROUND(VLOOKUP(EVID_HNOJENI!N1605,HNOJIVA_ALL!$A$2:$Z$3303,17,FALSE)*K1605*IF(L1605="t",10,IF(L1605="kg",0.01,IF(L1605="q",1,IF(L1605="l",0.01*VLOOKUP(EVID_HNOJENI!N1605,HNOJIVA_ALL!$A$2:$AE$3303,31,FALSE),"CHYBA")))),2)</f>
        <v>#N/A</v>
      </c>
      <c r="U1605" s="51" t="e">
        <f>ROUND(VLOOKUP(EVID_HNOJENI!N1605,HNOJIVA_ALL!$A$2:$Z$3303,20,FALSE)*K1605*IF(L1605="t",10,IF(L1605="kg",0.01,IF(L1605="q",1,IF(L1605="l",0.01*VLOOKUP(EVID_HNOJENI!N1605,HNOJIVA_ALL!$A$2:$AE$3303,31,FALSE),"CHYBA")))),2)</f>
        <v>#N/A</v>
      </c>
    </row>
    <row r="1606" spans="1:21" x14ac:dyDescent="0.2">
      <c r="A1606" s="32"/>
      <c r="B1606" s="45" t="e">
        <f>VLOOKUP($A1606,EVID_OSEVU!$A$1:$M$4972,2,FALSE)</f>
        <v>#N/A</v>
      </c>
      <c r="C1606" s="45" t="e">
        <f>VLOOKUP($A1606,EVID_OSEVU!$A$1:$M$4972,3,FALSE)</f>
        <v>#N/A</v>
      </c>
      <c r="D1606" s="45" t="e">
        <f>VLOOKUP($A1606,EVID_OSEVU!$A$1:$M$4972,4,FALSE)</f>
        <v>#N/A</v>
      </c>
      <c r="E1606" s="45" t="e">
        <f>VLOOKUP($A1606,EVID_OSEVU!$A$1:$M$4972,7,FALSE)</f>
        <v>#N/A</v>
      </c>
      <c r="F1606" s="45" t="e">
        <f>VLOOKUP($A1606,EVID_OSEVU!$A$1:$M$4972,8,FALSE)</f>
        <v>#N/A</v>
      </c>
      <c r="G1606" s="45" t="e">
        <f>VLOOKUP($A1606,EVID_OSEVU!$A$1:$M$4972,11,FALSE)</f>
        <v>#N/A</v>
      </c>
      <c r="H1606" s="35"/>
      <c r="I1606" s="48"/>
      <c r="J1606" s="33" t="e">
        <f>VLOOKUP($A1606,EVID_OSEVU!$A$1:$M$4972,11,FALSE)</f>
        <v>#N/A</v>
      </c>
      <c r="K1606" s="39"/>
      <c r="L1606" s="49"/>
      <c r="M1606" s="89" t="e">
        <f t="shared" si="25"/>
        <v>#N/A</v>
      </c>
      <c r="N1606" s="50"/>
      <c r="O1606" s="37" t="e">
        <f>VLOOKUP(EVID_HNOJENI!N1606,HNOJIVA_ALL!$A$2:$Z$3303,4,FALSE)</f>
        <v>#N/A</v>
      </c>
      <c r="P1606" s="51" t="e">
        <f>ROUND(VLOOKUP(EVID_HNOJENI!N1606,HNOJIVA_ALL!$A$2:$Z$3303,14,FALSE)*K1606*IF(L1606="t",10,IF(L1606="kg",0.01,IF(L1606="q",1,IF(L1606="l",0.01*VLOOKUP(EVID_HNOJENI!N1606,HNOJIVA_ALL!$A$2:$AE$3303,31,FALSE),"CHYBA")))),2)</f>
        <v>#N/A</v>
      </c>
      <c r="Q1606" s="51" t="e">
        <f>ROUND(VLOOKUP(EVID_HNOJENI!N1606,HNOJIVA_ALL!$A$2:$Z$3303,15,FALSE)*K1606*IF(L1606="t",10,IF(L1606="kg",0.01,IF(L1606="q",1,IF(L1606="l",0.01*VLOOKUP(EVID_HNOJENI!N1606,HNOJIVA_ALL!$A$2:$AE$3303,31,FALSE),"CHYBA")))),2)</f>
        <v>#N/A</v>
      </c>
      <c r="R1606" s="51" t="e">
        <f>ROUND(VLOOKUP(EVID_HNOJENI!N1606,HNOJIVA_ALL!$A$2:$Z$3303,16,FALSE)*K1606*IF(L1606="t",10,IF(L1606="kg",0.01,IF(L1606="q",1,IF(L1606="l",0.01*VLOOKUP(EVID_HNOJENI!N1606,HNOJIVA_ALL!$A$2:$AE$3303,31,FALSE),"CHYBA")))),2)</f>
        <v>#N/A</v>
      </c>
      <c r="S1606" s="51" t="e">
        <f>ROUND(VLOOKUP(EVID_HNOJENI!N1606,HNOJIVA_ALL!$A$2:$Z$3303,18,FALSE)*K1606*IF(L1606="t",10,IF(L1606="kg",0.01,IF(L1606="q",1,IF(L1606="l",0.01*VLOOKUP(EVID_HNOJENI!N1606,HNOJIVA_ALL!$A$2:$AE$3303,31,FALSE),"CHYBA")))),2)</f>
        <v>#N/A</v>
      </c>
      <c r="T1606" s="51" t="e">
        <f>ROUND(VLOOKUP(EVID_HNOJENI!N1606,HNOJIVA_ALL!$A$2:$Z$3303,17,FALSE)*K1606*IF(L1606="t",10,IF(L1606="kg",0.01,IF(L1606="q",1,IF(L1606="l",0.01*VLOOKUP(EVID_HNOJENI!N1606,HNOJIVA_ALL!$A$2:$AE$3303,31,FALSE),"CHYBA")))),2)</f>
        <v>#N/A</v>
      </c>
      <c r="U1606" s="51" t="e">
        <f>ROUND(VLOOKUP(EVID_HNOJENI!N1606,HNOJIVA_ALL!$A$2:$Z$3303,20,FALSE)*K1606*IF(L1606="t",10,IF(L1606="kg",0.01,IF(L1606="q",1,IF(L1606="l",0.01*VLOOKUP(EVID_HNOJENI!N1606,HNOJIVA_ALL!$A$2:$AE$3303,31,FALSE),"CHYBA")))),2)</f>
        <v>#N/A</v>
      </c>
    </row>
    <row r="1607" spans="1:21" x14ac:dyDescent="0.2">
      <c r="A1607" s="32"/>
      <c r="B1607" s="45" t="e">
        <f>VLOOKUP($A1607,EVID_OSEVU!$A$1:$M$4972,2,FALSE)</f>
        <v>#N/A</v>
      </c>
      <c r="C1607" s="45" t="e">
        <f>VLOOKUP($A1607,EVID_OSEVU!$A$1:$M$4972,3,FALSE)</f>
        <v>#N/A</v>
      </c>
      <c r="D1607" s="45" t="e">
        <f>VLOOKUP($A1607,EVID_OSEVU!$A$1:$M$4972,4,FALSE)</f>
        <v>#N/A</v>
      </c>
      <c r="E1607" s="45" t="e">
        <f>VLOOKUP($A1607,EVID_OSEVU!$A$1:$M$4972,7,FALSE)</f>
        <v>#N/A</v>
      </c>
      <c r="F1607" s="45" t="e">
        <f>VLOOKUP($A1607,EVID_OSEVU!$A$1:$M$4972,8,FALSE)</f>
        <v>#N/A</v>
      </c>
      <c r="G1607" s="45" t="e">
        <f>VLOOKUP($A1607,EVID_OSEVU!$A$1:$M$4972,11,FALSE)</f>
        <v>#N/A</v>
      </c>
      <c r="H1607" s="35"/>
      <c r="I1607" s="48"/>
      <c r="J1607" s="33" t="e">
        <f>VLOOKUP($A1607,EVID_OSEVU!$A$1:$M$4972,11,FALSE)</f>
        <v>#N/A</v>
      </c>
      <c r="K1607" s="39"/>
      <c r="L1607" s="49"/>
      <c r="M1607" s="89" t="e">
        <f t="shared" si="25"/>
        <v>#N/A</v>
      </c>
      <c r="N1607" s="50"/>
      <c r="O1607" s="37" t="e">
        <f>VLOOKUP(EVID_HNOJENI!N1607,HNOJIVA_ALL!$A$2:$Z$3303,4,FALSE)</f>
        <v>#N/A</v>
      </c>
      <c r="P1607" s="51" t="e">
        <f>ROUND(VLOOKUP(EVID_HNOJENI!N1607,HNOJIVA_ALL!$A$2:$Z$3303,14,FALSE)*K1607*IF(L1607="t",10,IF(L1607="kg",0.01,IF(L1607="q",1,IF(L1607="l",0.01*VLOOKUP(EVID_HNOJENI!N1607,HNOJIVA_ALL!$A$2:$AE$3303,31,FALSE),"CHYBA")))),2)</f>
        <v>#N/A</v>
      </c>
      <c r="Q1607" s="51" t="e">
        <f>ROUND(VLOOKUP(EVID_HNOJENI!N1607,HNOJIVA_ALL!$A$2:$Z$3303,15,FALSE)*K1607*IF(L1607="t",10,IF(L1607="kg",0.01,IF(L1607="q",1,IF(L1607="l",0.01*VLOOKUP(EVID_HNOJENI!N1607,HNOJIVA_ALL!$A$2:$AE$3303,31,FALSE),"CHYBA")))),2)</f>
        <v>#N/A</v>
      </c>
      <c r="R1607" s="51" t="e">
        <f>ROUND(VLOOKUP(EVID_HNOJENI!N1607,HNOJIVA_ALL!$A$2:$Z$3303,16,FALSE)*K1607*IF(L1607="t",10,IF(L1607="kg",0.01,IF(L1607="q",1,IF(L1607="l",0.01*VLOOKUP(EVID_HNOJENI!N1607,HNOJIVA_ALL!$A$2:$AE$3303,31,FALSE),"CHYBA")))),2)</f>
        <v>#N/A</v>
      </c>
      <c r="S1607" s="51" t="e">
        <f>ROUND(VLOOKUP(EVID_HNOJENI!N1607,HNOJIVA_ALL!$A$2:$Z$3303,18,FALSE)*K1607*IF(L1607="t",10,IF(L1607="kg",0.01,IF(L1607="q",1,IF(L1607="l",0.01*VLOOKUP(EVID_HNOJENI!N1607,HNOJIVA_ALL!$A$2:$AE$3303,31,FALSE),"CHYBA")))),2)</f>
        <v>#N/A</v>
      </c>
      <c r="T1607" s="51" t="e">
        <f>ROUND(VLOOKUP(EVID_HNOJENI!N1607,HNOJIVA_ALL!$A$2:$Z$3303,17,FALSE)*K1607*IF(L1607="t",10,IF(L1607="kg",0.01,IF(L1607="q",1,IF(L1607="l",0.01*VLOOKUP(EVID_HNOJENI!N1607,HNOJIVA_ALL!$A$2:$AE$3303,31,FALSE),"CHYBA")))),2)</f>
        <v>#N/A</v>
      </c>
      <c r="U1607" s="51" t="e">
        <f>ROUND(VLOOKUP(EVID_HNOJENI!N1607,HNOJIVA_ALL!$A$2:$Z$3303,20,FALSE)*K1607*IF(L1607="t",10,IF(L1607="kg",0.01,IF(L1607="q",1,IF(L1607="l",0.01*VLOOKUP(EVID_HNOJENI!N1607,HNOJIVA_ALL!$A$2:$AE$3303,31,FALSE),"CHYBA")))),2)</f>
        <v>#N/A</v>
      </c>
    </row>
    <row r="1608" spans="1:21" x14ac:dyDescent="0.2">
      <c r="A1608" s="32"/>
      <c r="B1608" s="45" t="e">
        <f>VLOOKUP($A1608,EVID_OSEVU!$A$1:$M$4972,2,FALSE)</f>
        <v>#N/A</v>
      </c>
      <c r="C1608" s="45" t="e">
        <f>VLOOKUP($A1608,EVID_OSEVU!$A$1:$M$4972,3,FALSE)</f>
        <v>#N/A</v>
      </c>
      <c r="D1608" s="45" t="e">
        <f>VLOOKUP($A1608,EVID_OSEVU!$A$1:$M$4972,4,FALSE)</f>
        <v>#N/A</v>
      </c>
      <c r="E1608" s="45" t="e">
        <f>VLOOKUP($A1608,EVID_OSEVU!$A$1:$M$4972,7,FALSE)</f>
        <v>#N/A</v>
      </c>
      <c r="F1608" s="45" t="e">
        <f>VLOOKUP($A1608,EVID_OSEVU!$A$1:$M$4972,8,FALSE)</f>
        <v>#N/A</v>
      </c>
      <c r="G1608" s="45" t="e">
        <f>VLOOKUP($A1608,EVID_OSEVU!$A$1:$M$4972,11,FALSE)</f>
        <v>#N/A</v>
      </c>
      <c r="H1608" s="35"/>
      <c r="I1608" s="48"/>
      <c r="J1608" s="33" t="e">
        <f>VLOOKUP($A1608,EVID_OSEVU!$A$1:$M$4972,11,FALSE)</f>
        <v>#N/A</v>
      </c>
      <c r="K1608" s="39"/>
      <c r="L1608" s="49"/>
      <c r="M1608" s="89" t="e">
        <f t="shared" si="25"/>
        <v>#N/A</v>
      </c>
      <c r="N1608" s="50"/>
      <c r="O1608" s="37" t="e">
        <f>VLOOKUP(EVID_HNOJENI!N1608,HNOJIVA_ALL!$A$2:$Z$3303,4,FALSE)</f>
        <v>#N/A</v>
      </c>
      <c r="P1608" s="51" t="e">
        <f>ROUND(VLOOKUP(EVID_HNOJENI!N1608,HNOJIVA_ALL!$A$2:$Z$3303,14,FALSE)*K1608*IF(L1608="t",10,IF(L1608="kg",0.01,IF(L1608="q",1,IF(L1608="l",0.01*VLOOKUP(EVID_HNOJENI!N1608,HNOJIVA_ALL!$A$2:$AE$3303,31,FALSE),"CHYBA")))),2)</f>
        <v>#N/A</v>
      </c>
      <c r="Q1608" s="51" t="e">
        <f>ROUND(VLOOKUP(EVID_HNOJENI!N1608,HNOJIVA_ALL!$A$2:$Z$3303,15,FALSE)*K1608*IF(L1608="t",10,IF(L1608="kg",0.01,IF(L1608="q",1,IF(L1608="l",0.01*VLOOKUP(EVID_HNOJENI!N1608,HNOJIVA_ALL!$A$2:$AE$3303,31,FALSE),"CHYBA")))),2)</f>
        <v>#N/A</v>
      </c>
      <c r="R1608" s="51" t="e">
        <f>ROUND(VLOOKUP(EVID_HNOJENI!N1608,HNOJIVA_ALL!$A$2:$Z$3303,16,FALSE)*K1608*IF(L1608="t",10,IF(L1608="kg",0.01,IF(L1608="q",1,IF(L1608="l",0.01*VLOOKUP(EVID_HNOJENI!N1608,HNOJIVA_ALL!$A$2:$AE$3303,31,FALSE),"CHYBA")))),2)</f>
        <v>#N/A</v>
      </c>
      <c r="S1608" s="51" t="e">
        <f>ROUND(VLOOKUP(EVID_HNOJENI!N1608,HNOJIVA_ALL!$A$2:$Z$3303,18,FALSE)*K1608*IF(L1608="t",10,IF(L1608="kg",0.01,IF(L1608="q",1,IF(L1608="l",0.01*VLOOKUP(EVID_HNOJENI!N1608,HNOJIVA_ALL!$A$2:$AE$3303,31,FALSE),"CHYBA")))),2)</f>
        <v>#N/A</v>
      </c>
      <c r="T1608" s="51" t="e">
        <f>ROUND(VLOOKUP(EVID_HNOJENI!N1608,HNOJIVA_ALL!$A$2:$Z$3303,17,FALSE)*K1608*IF(L1608="t",10,IF(L1608="kg",0.01,IF(L1608="q",1,IF(L1608="l",0.01*VLOOKUP(EVID_HNOJENI!N1608,HNOJIVA_ALL!$A$2:$AE$3303,31,FALSE),"CHYBA")))),2)</f>
        <v>#N/A</v>
      </c>
      <c r="U1608" s="51" t="e">
        <f>ROUND(VLOOKUP(EVID_HNOJENI!N1608,HNOJIVA_ALL!$A$2:$Z$3303,20,FALSE)*K1608*IF(L1608="t",10,IF(L1608="kg",0.01,IF(L1608="q",1,IF(L1608="l",0.01*VLOOKUP(EVID_HNOJENI!N1608,HNOJIVA_ALL!$A$2:$AE$3303,31,FALSE),"CHYBA")))),2)</f>
        <v>#N/A</v>
      </c>
    </row>
    <row r="1609" spans="1:21" x14ac:dyDescent="0.2">
      <c r="A1609" s="32"/>
      <c r="B1609" s="45" t="e">
        <f>VLOOKUP($A1609,EVID_OSEVU!$A$1:$M$4972,2,FALSE)</f>
        <v>#N/A</v>
      </c>
      <c r="C1609" s="45" t="e">
        <f>VLOOKUP($A1609,EVID_OSEVU!$A$1:$M$4972,3,FALSE)</f>
        <v>#N/A</v>
      </c>
      <c r="D1609" s="45" t="e">
        <f>VLOOKUP($A1609,EVID_OSEVU!$A$1:$M$4972,4,FALSE)</f>
        <v>#N/A</v>
      </c>
      <c r="E1609" s="45" t="e">
        <f>VLOOKUP($A1609,EVID_OSEVU!$A$1:$M$4972,7,FALSE)</f>
        <v>#N/A</v>
      </c>
      <c r="F1609" s="45" t="e">
        <f>VLOOKUP($A1609,EVID_OSEVU!$A$1:$M$4972,8,FALSE)</f>
        <v>#N/A</v>
      </c>
      <c r="G1609" s="45" t="e">
        <f>VLOOKUP($A1609,EVID_OSEVU!$A$1:$M$4972,11,FALSE)</f>
        <v>#N/A</v>
      </c>
      <c r="H1609" s="35"/>
      <c r="I1609" s="48"/>
      <c r="J1609" s="33" t="e">
        <f>VLOOKUP($A1609,EVID_OSEVU!$A$1:$M$4972,11,FALSE)</f>
        <v>#N/A</v>
      </c>
      <c r="K1609" s="39"/>
      <c r="L1609" s="49"/>
      <c r="M1609" s="89" t="e">
        <f t="shared" si="25"/>
        <v>#N/A</v>
      </c>
      <c r="N1609" s="50"/>
      <c r="O1609" s="37" t="e">
        <f>VLOOKUP(EVID_HNOJENI!N1609,HNOJIVA_ALL!$A$2:$Z$3303,4,FALSE)</f>
        <v>#N/A</v>
      </c>
      <c r="P1609" s="51" t="e">
        <f>ROUND(VLOOKUP(EVID_HNOJENI!N1609,HNOJIVA_ALL!$A$2:$Z$3303,14,FALSE)*K1609*IF(L1609="t",10,IF(L1609="kg",0.01,IF(L1609="q",1,IF(L1609="l",0.01*VLOOKUP(EVID_HNOJENI!N1609,HNOJIVA_ALL!$A$2:$AE$3303,31,FALSE),"CHYBA")))),2)</f>
        <v>#N/A</v>
      </c>
      <c r="Q1609" s="51" t="e">
        <f>ROUND(VLOOKUP(EVID_HNOJENI!N1609,HNOJIVA_ALL!$A$2:$Z$3303,15,FALSE)*K1609*IF(L1609="t",10,IF(L1609="kg",0.01,IF(L1609="q",1,IF(L1609="l",0.01*VLOOKUP(EVID_HNOJENI!N1609,HNOJIVA_ALL!$A$2:$AE$3303,31,FALSE),"CHYBA")))),2)</f>
        <v>#N/A</v>
      </c>
      <c r="R1609" s="51" t="e">
        <f>ROUND(VLOOKUP(EVID_HNOJENI!N1609,HNOJIVA_ALL!$A$2:$Z$3303,16,FALSE)*K1609*IF(L1609="t",10,IF(L1609="kg",0.01,IF(L1609="q",1,IF(L1609="l",0.01*VLOOKUP(EVID_HNOJENI!N1609,HNOJIVA_ALL!$A$2:$AE$3303,31,FALSE),"CHYBA")))),2)</f>
        <v>#N/A</v>
      </c>
      <c r="S1609" s="51" t="e">
        <f>ROUND(VLOOKUP(EVID_HNOJENI!N1609,HNOJIVA_ALL!$A$2:$Z$3303,18,FALSE)*K1609*IF(L1609="t",10,IF(L1609="kg",0.01,IF(L1609="q",1,IF(L1609="l",0.01*VLOOKUP(EVID_HNOJENI!N1609,HNOJIVA_ALL!$A$2:$AE$3303,31,FALSE),"CHYBA")))),2)</f>
        <v>#N/A</v>
      </c>
      <c r="T1609" s="51" t="e">
        <f>ROUND(VLOOKUP(EVID_HNOJENI!N1609,HNOJIVA_ALL!$A$2:$Z$3303,17,FALSE)*K1609*IF(L1609="t",10,IF(L1609="kg",0.01,IF(L1609="q",1,IF(L1609="l",0.01*VLOOKUP(EVID_HNOJENI!N1609,HNOJIVA_ALL!$A$2:$AE$3303,31,FALSE),"CHYBA")))),2)</f>
        <v>#N/A</v>
      </c>
      <c r="U1609" s="51" t="e">
        <f>ROUND(VLOOKUP(EVID_HNOJENI!N1609,HNOJIVA_ALL!$A$2:$Z$3303,20,FALSE)*K1609*IF(L1609="t",10,IF(L1609="kg",0.01,IF(L1609="q",1,IF(L1609="l",0.01*VLOOKUP(EVID_HNOJENI!N1609,HNOJIVA_ALL!$A$2:$AE$3303,31,FALSE),"CHYBA")))),2)</f>
        <v>#N/A</v>
      </c>
    </row>
    <row r="1610" spans="1:21" x14ac:dyDescent="0.2">
      <c r="A1610" s="32"/>
      <c r="B1610" s="45" t="e">
        <f>VLOOKUP($A1610,EVID_OSEVU!$A$1:$M$4972,2,FALSE)</f>
        <v>#N/A</v>
      </c>
      <c r="C1610" s="45" t="e">
        <f>VLOOKUP($A1610,EVID_OSEVU!$A$1:$M$4972,3,FALSE)</f>
        <v>#N/A</v>
      </c>
      <c r="D1610" s="45" t="e">
        <f>VLOOKUP($A1610,EVID_OSEVU!$A$1:$M$4972,4,FALSE)</f>
        <v>#N/A</v>
      </c>
      <c r="E1610" s="45" t="e">
        <f>VLOOKUP($A1610,EVID_OSEVU!$A$1:$M$4972,7,FALSE)</f>
        <v>#N/A</v>
      </c>
      <c r="F1610" s="45" t="e">
        <f>VLOOKUP($A1610,EVID_OSEVU!$A$1:$M$4972,8,FALSE)</f>
        <v>#N/A</v>
      </c>
      <c r="G1610" s="45" t="e">
        <f>VLOOKUP($A1610,EVID_OSEVU!$A$1:$M$4972,11,FALSE)</f>
        <v>#N/A</v>
      </c>
      <c r="H1610" s="35"/>
      <c r="I1610" s="48"/>
      <c r="J1610" s="33" t="e">
        <f>VLOOKUP($A1610,EVID_OSEVU!$A$1:$M$4972,11,FALSE)</f>
        <v>#N/A</v>
      </c>
      <c r="K1610" s="39"/>
      <c r="L1610" s="49"/>
      <c r="M1610" s="89" t="e">
        <f t="shared" si="25"/>
        <v>#N/A</v>
      </c>
      <c r="N1610" s="50"/>
      <c r="O1610" s="37" t="e">
        <f>VLOOKUP(EVID_HNOJENI!N1610,HNOJIVA_ALL!$A$2:$Z$3303,4,FALSE)</f>
        <v>#N/A</v>
      </c>
      <c r="P1610" s="51" t="e">
        <f>ROUND(VLOOKUP(EVID_HNOJENI!N1610,HNOJIVA_ALL!$A$2:$Z$3303,14,FALSE)*K1610*IF(L1610="t",10,IF(L1610="kg",0.01,IF(L1610="q",1,IF(L1610="l",0.01*VLOOKUP(EVID_HNOJENI!N1610,HNOJIVA_ALL!$A$2:$AE$3303,31,FALSE),"CHYBA")))),2)</f>
        <v>#N/A</v>
      </c>
      <c r="Q1610" s="51" t="e">
        <f>ROUND(VLOOKUP(EVID_HNOJENI!N1610,HNOJIVA_ALL!$A$2:$Z$3303,15,FALSE)*K1610*IF(L1610="t",10,IF(L1610="kg",0.01,IF(L1610="q",1,IF(L1610="l",0.01*VLOOKUP(EVID_HNOJENI!N1610,HNOJIVA_ALL!$A$2:$AE$3303,31,FALSE),"CHYBA")))),2)</f>
        <v>#N/A</v>
      </c>
      <c r="R1610" s="51" t="e">
        <f>ROUND(VLOOKUP(EVID_HNOJENI!N1610,HNOJIVA_ALL!$A$2:$Z$3303,16,FALSE)*K1610*IF(L1610="t",10,IF(L1610="kg",0.01,IF(L1610="q",1,IF(L1610="l",0.01*VLOOKUP(EVID_HNOJENI!N1610,HNOJIVA_ALL!$A$2:$AE$3303,31,FALSE),"CHYBA")))),2)</f>
        <v>#N/A</v>
      </c>
      <c r="S1610" s="51" t="e">
        <f>ROUND(VLOOKUP(EVID_HNOJENI!N1610,HNOJIVA_ALL!$A$2:$Z$3303,18,FALSE)*K1610*IF(L1610="t",10,IF(L1610="kg",0.01,IF(L1610="q",1,IF(L1610="l",0.01*VLOOKUP(EVID_HNOJENI!N1610,HNOJIVA_ALL!$A$2:$AE$3303,31,FALSE),"CHYBA")))),2)</f>
        <v>#N/A</v>
      </c>
      <c r="T1610" s="51" t="e">
        <f>ROUND(VLOOKUP(EVID_HNOJENI!N1610,HNOJIVA_ALL!$A$2:$Z$3303,17,FALSE)*K1610*IF(L1610="t",10,IF(L1610="kg",0.01,IF(L1610="q",1,IF(L1610="l",0.01*VLOOKUP(EVID_HNOJENI!N1610,HNOJIVA_ALL!$A$2:$AE$3303,31,FALSE),"CHYBA")))),2)</f>
        <v>#N/A</v>
      </c>
      <c r="U1610" s="51" t="e">
        <f>ROUND(VLOOKUP(EVID_HNOJENI!N1610,HNOJIVA_ALL!$A$2:$Z$3303,20,FALSE)*K1610*IF(L1610="t",10,IF(L1610="kg",0.01,IF(L1610="q",1,IF(L1610="l",0.01*VLOOKUP(EVID_HNOJENI!N1610,HNOJIVA_ALL!$A$2:$AE$3303,31,FALSE),"CHYBA")))),2)</f>
        <v>#N/A</v>
      </c>
    </row>
    <row r="1611" spans="1:21" x14ac:dyDescent="0.2">
      <c r="A1611" s="32"/>
      <c r="B1611" s="45" t="e">
        <f>VLOOKUP($A1611,EVID_OSEVU!$A$1:$M$4972,2,FALSE)</f>
        <v>#N/A</v>
      </c>
      <c r="C1611" s="45" t="e">
        <f>VLOOKUP($A1611,EVID_OSEVU!$A$1:$M$4972,3,FALSE)</f>
        <v>#N/A</v>
      </c>
      <c r="D1611" s="45" t="e">
        <f>VLOOKUP($A1611,EVID_OSEVU!$A$1:$M$4972,4,FALSE)</f>
        <v>#N/A</v>
      </c>
      <c r="E1611" s="45" t="e">
        <f>VLOOKUP($A1611,EVID_OSEVU!$A$1:$M$4972,7,FALSE)</f>
        <v>#N/A</v>
      </c>
      <c r="F1611" s="45" t="e">
        <f>VLOOKUP($A1611,EVID_OSEVU!$A$1:$M$4972,8,FALSE)</f>
        <v>#N/A</v>
      </c>
      <c r="G1611" s="45" t="e">
        <f>VLOOKUP($A1611,EVID_OSEVU!$A$1:$M$4972,11,FALSE)</f>
        <v>#N/A</v>
      </c>
      <c r="H1611" s="35"/>
      <c r="I1611" s="48"/>
      <c r="J1611" s="33" t="e">
        <f>VLOOKUP($A1611,EVID_OSEVU!$A$1:$M$4972,11,FALSE)</f>
        <v>#N/A</v>
      </c>
      <c r="K1611" s="39"/>
      <c r="L1611" s="49"/>
      <c r="M1611" s="89" t="e">
        <f t="shared" si="25"/>
        <v>#N/A</v>
      </c>
      <c r="N1611" s="50"/>
      <c r="O1611" s="37" t="e">
        <f>VLOOKUP(EVID_HNOJENI!N1611,HNOJIVA_ALL!$A$2:$Z$3303,4,FALSE)</f>
        <v>#N/A</v>
      </c>
      <c r="P1611" s="51" t="e">
        <f>ROUND(VLOOKUP(EVID_HNOJENI!N1611,HNOJIVA_ALL!$A$2:$Z$3303,14,FALSE)*K1611*IF(L1611="t",10,IF(L1611="kg",0.01,IF(L1611="q",1,IF(L1611="l",0.01*VLOOKUP(EVID_HNOJENI!N1611,HNOJIVA_ALL!$A$2:$AE$3303,31,FALSE),"CHYBA")))),2)</f>
        <v>#N/A</v>
      </c>
      <c r="Q1611" s="51" t="e">
        <f>ROUND(VLOOKUP(EVID_HNOJENI!N1611,HNOJIVA_ALL!$A$2:$Z$3303,15,FALSE)*K1611*IF(L1611="t",10,IF(L1611="kg",0.01,IF(L1611="q",1,IF(L1611="l",0.01*VLOOKUP(EVID_HNOJENI!N1611,HNOJIVA_ALL!$A$2:$AE$3303,31,FALSE),"CHYBA")))),2)</f>
        <v>#N/A</v>
      </c>
      <c r="R1611" s="51" t="e">
        <f>ROUND(VLOOKUP(EVID_HNOJENI!N1611,HNOJIVA_ALL!$A$2:$Z$3303,16,FALSE)*K1611*IF(L1611="t",10,IF(L1611="kg",0.01,IF(L1611="q",1,IF(L1611="l",0.01*VLOOKUP(EVID_HNOJENI!N1611,HNOJIVA_ALL!$A$2:$AE$3303,31,FALSE),"CHYBA")))),2)</f>
        <v>#N/A</v>
      </c>
      <c r="S1611" s="51" t="e">
        <f>ROUND(VLOOKUP(EVID_HNOJENI!N1611,HNOJIVA_ALL!$A$2:$Z$3303,18,FALSE)*K1611*IF(L1611="t",10,IF(L1611="kg",0.01,IF(L1611="q",1,IF(L1611="l",0.01*VLOOKUP(EVID_HNOJENI!N1611,HNOJIVA_ALL!$A$2:$AE$3303,31,FALSE),"CHYBA")))),2)</f>
        <v>#N/A</v>
      </c>
      <c r="T1611" s="51" t="e">
        <f>ROUND(VLOOKUP(EVID_HNOJENI!N1611,HNOJIVA_ALL!$A$2:$Z$3303,17,FALSE)*K1611*IF(L1611="t",10,IF(L1611="kg",0.01,IF(L1611="q",1,IF(L1611="l",0.01*VLOOKUP(EVID_HNOJENI!N1611,HNOJIVA_ALL!$A$2:$AE$3303,31,FALSE),"CHYBA")))),2)</f>
        <v>#N/A</v>
      </c>
      <c r="U1611" s="51" t="e">
        <f>ROUND(VLOOKUP(EVID_HNOJENI!N1611,HNOJIVA_ALL!$A$2:$Z$3303,20,FALSE)*K1611*IF(L1611="t",10,IF(L1611="kg",0.01,IF(L1611="q",1,IF(L1611="l",0.01*VLOOKUP(EVID_HNOJENI!N1611,HNOJIVA_ALL!$A$2:$AE$3303,31,FALSE),"CHYBA")))),2)</f>
        <v>#N/A</v>
      </c>
    </row>
    <row r="1612" spans="1:21" x14ac:dyDescent="0.2">
      <c r="A1612" s="32"/>
      <c r="B1612" s="45" t="e">
        <f>VLOOKUP($A1612,EVID_OSEVU!$A$1:$M$4972,2,FALSE)</f>
        <v>#N/A</v>
      </c>
      <c r="C1612" s="45" t="e">
        <f>VLOOKUP($A1612,EVID_OSEVU!$A$1:$M$4972,3,FALSE)</f>
        <v>#N/A</v>
      </c>
      <c r="D1612" s="45" t="e">
        <f>VLOOKUP($A1612,EVID_OSEVU!$A$1:$M$4972,4,FALSE)</f>
        <v>#N/A</v>
      </c>
      <c r="E1612" s="45" t="e">
        <f>VLOOKUP($A1612,EVID_OSEVU!$A$1:$M$4972,7,FALSE)</f>
        <v>#N/A</v>
      </c>
      <c r="F1612" s="45" t="e">
        <f>VLOOKUP($A1612,EVID_OSEVU!$A$1:$M$4972,8,FALSE)</f>
        <v>#N/A</v>
      </c>
      <c r="G1612" s="45" t="e">
        <f>VLOOKUP($A1612,EVID_OSEVU!$A$1:$M$4972,11,FALSE)</f>
        <v>#N/A</v>
      </c>
      <c r="H1612" s="35"/>
      <c r="I1612" s="48"/>
      <c r="J1612" s="33" t="e">
        <f>VLOOKUP($A1612,EVID_OSEVU!$A$1:$M$4972,11,FALSE)</f>
        <v>#N/A</v>
      </c>
      <c r="K1612" s="39"/>
      <c r="L1612" s="49"/>
      <c r="M1612" s="89" t="e">
        <f t="shared" si="25"/>
        <v>#N/A</v>
      </c>
      <c r="N1612" s="50"/>
      <c r="O1612" s="37" t="e">
        <f>VLOOKUP(EVID_HNOJENI!N1612,HNOJIVA_ALL!$A$2:$Z$3303,4,FALSE)</f>
        <v>#N/A</v>
      </c>
      <c r="P1612" s="51" t="e">
        <f>ROUND(VLOOKUP(EVID_HNOJENI!N1612,HNOJIVA_ALL!$A$2:$Z$3303,14,FALSE)*K1612*IF(L1612="t",10,IF(L1612="kg",0.01,IF(L1612="q",1,IF(L1612="l",0.01*VLOOKUP(EVID_HNOJENI!N1612,HNOJIVA_ALL!$A$2:$AE$3303,31,FALSE),"CHYBA")))),2)</f>
        <v>#N/A</v>
      </c>
      <c r="Q1612" s="51" t="e">
        <f>ROUND(VLOOKUP(EVID_HNOJENI!N1612,HNOJIVA_ALL!$A$2:$Z$3303,15,FALSE)*K1612*IF(L1612="t",10,IF(L1612="kg",0.01,IF(L1612="q",1,IF(L1612="l",0.01*VLOOKUP(EVID_HNOJENI!N1612,HNOJIVA_ALL!$A$2:$AE$3303,31,FALSE),"CHYBA")))),2)</f>
        <v>#N/A</v>
      </c>
      <c r="R1612" s="51" t="e">
        <f>ROUND(VLOOKUP(EVID_HNOJENI!N1612,HNOJIVA_ALL!$A$2:$Z$3303,16,FALSE)*K1612*IF(L1612="t",10,IF(L1612="kg",0.01,IF(L1612="q",1,IF(L1612="l",0.01*VLOOKUP(EVID_HNOJENI!N1612,HNOJIVA_ALL!$A$2:$AE$3303,31,FALSE),"CHYBA")))),2)</f>
        <v>#N/A</v>
      </c>
      <c r="S1612" s="51" t="e">
        <f>ROUND(VLOOKUP(EVID_HNOJENI!N1612,HNOJIVA_ALL!$A$2:$Z$3303,18,FALSE)*K1612*IF(L1612="t",10,IF(L1612="kg",0.01,IF(L1612="q",1,IF(L1612="l",0.01*VLOOKUP(EVID_HNOJENI!N1612,HNOJIVA_ALL!$A$2:$AE$3303,31,FALSE),"CHYBA")))),2)</f>
        <v>#N/A</v>
      </c>
      <c r="T1612" s="51" t="e">
        <f>ROUND(VLOOKUP(EVID_HNOJENI!N1612,HNOJIVA_ALL!$A$2:$Z$3303,17,FALSE)*K1612*IF(L1612="t",10,IF(L1612="kg",0.01,IF(L1612="q",1,IF(L1612="l",0.01*VLOOKUP(EVID_HNOJENI!N1612,HNOJIVA_ALL!$A$2:$AE$3303,31,FALSE),"CHYBA")))),2)</f>
        <v>#N/A</v>
      </c>
      <c r="U1612" s="51" t="e">
        <f>ROUND(VLOOKUP(EVID_HNOJENI!N1612,HNOJIVA_ALL!$A$2:$Z$3303,20,FALSE)*K1612*IF(L1612="t",10,IF(L1612="kg",0.01,IF(L1612="q",1,IF(L1612="l",0.01*VLOOKUP(EVID_HNOJENI!N1612,HNOJIVA_ALL!$A$2:$AE$3303,31,FALSE),"CHYBA")))),2)</f>
        <v>#N/A</v>
      </c>
    </row>
    <row r="1613" spans="1:21" x14ac:dyDescent="0.2">
      <c r="A1613" s="32"/>
      <c r="B1613" s="45" t="e">
        <f>VLOOKUP($A1613,EVID_OSEVU!$A$1:$M$4972,2,FALSE)</f>
        <v>#N/A</v>
      </c>
      <c r="C1613" s="45" t="e">
        <f>VLOOKUP($A1613,EVID_OSEVU!$A$1:$M$4972,3,FALSE)</f>
        <v>#N/A</v>
      </c>
      <c r="D1613" s="45" t="e">
        <f>VLOOKUP($A1613,EVID_OSEVU!$A$1:$M$4972,4,FALSE)</f>
        <v>#N/A</v>
      </c>
      <c r="E1613" s="45" t="e">
        <f>VLOOKUP($A1613,EVID_OSEVU!$A$1:$M$4972,7,FALSE)</f>
        <v>#N/A</v>
      </c>
      <c r="F1613" s="45" t="e">
        <f>VLOOKUP($A1613,EVID_OSEVU!$A$1:$M$4972,8,FALSE)</f>
        <v>#N/A</v>
      </c>
      <c r="G1613" s="45" t="e">
        <f>VLOOKUP($A1613,EVID_OSEVU!$A$1:$M$4972,11,FALSE)</f>
        <v>#N/A</v>
      </c>
      <c r="H1613" s="35"/>
      <c r="I1613" s="48"/>
      <c r="J1613" s="33" t="e">
        <f>VLOOKUP($A1613,EVID_OSEVU!$A$1:$M$4972,11,FALSE)</f>
        <v>#N/A</v>
      </c>
      <c r="K1613" s="39"/>
      <c r="L1613" s="49"/>
      <c r="M1613" s="89" t="e">
        <f t="shared" si="25"/>
        <v>#N/A</v>
      </c>
      <c r="N1613" s="50"/>
      <c r="O1613" s="37" t="e">
        <f>VLOOKUP(EVID_HNOJENI!N1613,HNOJIVA_ALL!$A$2:$Z$3303,4,FALSE)</f>
        <v>#N/A</v>
      </c>
      <c r="P1613" s="51" t="e">
        <f>ROUND(VLOOKUP(EVID_HNOJENI!N1613,HNOJIVA_ALL!$A$2:$Z$3303,14,FALSE)*K1613*IF(L1613="t",10,IF(L1613="kg",0.01,IF(L1613="q",1,IF(L1613="l",0.01*VLOOKUP(EVID_HNOJENI!N1613,HNOJIVA_ALL!$A$2:$AE$3303,31,FALSE),"CHYBA")))),2)</f>
        <v>#N/A</v>
      </c>
      <c r="Q1613" s="51" t="e">
        <f>ROUND(VLOOKUP(EVID_HNOJENI!N1613,HNOJIVA_ALL!$A$2:$Z$3303,15,FALSE)*K1613*IF(L1613="t",10,IF(L1613="kg",0.01,IF(L1613="q",1,IF(L1613="l",0.01*VLOOKUP(EVID_HNOJENI!N1613,HNOJIVA_ALL!$A$2:$AE$3303,31,FALSE),"CHYBA")))),2)</f>
        <v>#N/A</v>
      </c>
      <c r="R1613" s="51" t="e">
        <f>ROUND(VLOOKUP(EVID_HNOJENI!N1613,HNOJIVA_ALL!$A$2:$Z$3303,16,FALSE)*K1613*IF(L1613="t",10,IF(L1613="kg",0.01,IF(L1613="q",1,IF(L1613="l",0.01*VLOOKUP(EVID_HNOJENI!N1613,HNOJIVA_ALL!$A$2:$AE$3303,31,FALSE),"CHYBA")))),2)</f>
        <v>#N/A</v>
      </c>
      <c r="S1613" s="51" t="e">
        <f>ROUND(VLOOKUP(EVID_HNOJENI!N1613,HNOJIVA_ALL!$A$2:$Z$3303,18,FALSE)*K1613*IF(L1613="t",10,IF(L1613="kg",0.01,IF(L1613="q",1,IF(L1613="l",0.01*VLOOKUP(EVID_HNOJENI!N1613,HNOJIVA_ALL!$A$2:$AE$3303,31,FALSE),"CHYBA")))),2)</f>
        <v>#N/A</v>
      </c>
      <c r="T1613" s="51" t="e">
        <f>ROUND(VLOOKUP(EVID_HNOJENI!N1613,HNOJIVA_ALL!$A$2:$Z$3303,17,FALSE)*K1613*IF(L1613="t",10,IF(L1613="kg",0.01,IF(L1613="q",1,IF(L1613="l",0.01*VLOOKUP(EVID_HNOJENI!N1613,HNOJIVA_ALL!$A$2:$AE$3303,31,FALSE),"CHYBA")))),2)</f>
        <v>#N/A</v>
      </c>
      <c r="U1613" s="51" t="e">
        <f>ROUND(VLOOKUP(EVID_HNOJENI!N1613,HNOJIVA_ALL!$A$2:$Z$3303,20,FALSE)*K1613*IF(L1613="t",10,IF(L1613="kg",0.01,IF(L1613="q",1,IF(L1613="l",0.01*VLOOKUP(EVID_HNOJENI!N1613,HNOJIVA_ALL!$A$2:$AE$3303,31,FALSE),"CHYBA")))),2)</f>
        <v>#N/A</v>
      </c>
    </row>
    <row r="1614" spans="1:21" x14ac:dyDescent="0.2">
      <c r="A1614" s="32"/>
      <c r="B1614" s="45" t="e">
        <f>VLOOKUP($A1614,EVID_OSEVU!$A$1:$M$4972,2,FALSE)</f>
        <v>#N/A</v>
      </c>
      <c r="C1614" s="45" t="e">
        <f>VLOOKUP($A1614,EVID_OSEVU!$A$1:$M$4972,3,FALSE)</f>
        <v>#N/A</v>
      </c>
      <c r="D1614" s="45" t="e">
        <f>VLOOKUP($A1614,EVID_OSEVU!$A$1:$M$4972,4,FALSE)</f>
        <v>#N/A</v>
      </c>
      <c r="E1614" s="45" t="e">
        <f>VLOOKUP($A1614,EVID_OSEVU!$A$1:$M$4972,7,FALSE)</f>
        <v>#N/A</v>
      </c>
      <c r="F1614" s="45" t="e">
        <f>VLOOKUP($A1614,EVID_OSEVU!$A$1:$M$4972,8,FALSE)</f>
        <v>#N/A</v>
      </c>
      <c r="G1614" s="45" t="e">
        <f>VLOOKUP($A1614,EVID_OSEVU!$A$1:$M$4972,11,FALSE)</f>
        <v>#N/A</v>
      </c>
      <c r="H1614" s="35"/>
      <c r="I1614" s="48"/>
      <c r="J1614" s="33" t="e">
        <f>VLOOKUP($A1614,EVID_OSEVU!$A$1:$M$4972,11,FALSE)</f>
        <v>#N/A</v>
      </c>
      <c r="K1614" s="39"/>
      <c r="L1614" s="49"/>
      <c r="M1614" s="89" t="e">
        <f t="shared" si="25"/>
        <v>#N/A</v>
      </c>
      <c r="N1614" s="50"/>
      <c r="O1614" s="37" t="e">
        <f>VLOOKUP(EVID_HNOJENI!N1614,HNOJIVA_ALL!$A$2:$Z$3303,4,FALSE)</f>
        <v>#N/A</v>
      </c>
      <c r="P1614" s="51" t="e">
        <f>ROUND(VLOOKUP(EVID_HNOJENI!N1614,HNOJIVA_ALL!$A$2:$Z$3303,14,FALSE)*K1614*IF(L1614="t",10,IF(L1614="kg",0.01,IF(L1614="q",1,IF(L1614="l",0.01*VLOOKUP(EVID_HNOJENI!N1614,HNOJIVA_ALL!$A$2:$AE$3303,31,FALSE),"CHYBA")))),2)</f>
        <v>#N/A</v>
      </c>
      <c r="Q1614" s="51" t="e">
        <f>ROUND(VLOOKUP(EVID_HNOJENI!N1614,HNOJIVA_ALL!$A$2:$Z$3303,15,FALSE)*K1614*IF(L1614="t",10,IF(L1614="kg",0.01,IF(L1614="q",1,IF(L1614="l",0.01*VLOOKUP(EVID_HNOJENI!N1614,HNOJIVA_ALL!$A$2:$AE$3303,31,FALSE),"CHYBA")))),2)</f>
        <v>#N/A</v>
      </c>
      <c r="R1614" s="51" t="e">
        <f>ROUND(VLOOKUP(EVID_HNOJENI!N1614,HNOJIVA_ALL!$A$2:$Z$3303,16,FALSE)*K1614*IF(L1614="t",10,IF(L1614="kg",0.01,IF(L1614="q",1,IF(L1614="l",0.01*VLOOKUP(EVID_HNOJENI!N1614,HNOJIVA_ALL!$A$2:$AE$3303,31,FALSE),"CHYBA")))),2)</f>
        <v>#N/A</v>
      </c>
      <c r="S1614" s="51" t="e">
        <f>ROUND(VLOOKUP(EVID_HNOJENI!N1614,HNOJIVA_ALL!$A$2:$Z$3303,18,FALSE)*K1614*IF(L1614="t",10,IF(L1614="kg",0.01,IF(L1614="q",1,IF(L1614="l",0.01*VLOOKUP(EVID_HNOJENI!N1614,HNOJIVA_ALL!$A$2:$AE$3303,31,FALSE),"CHYBA")))),2)</f>
        <v>#N/A</v>
      </c>
      <c r="T1614" s="51" t="e">
        <f>ROUND(VLOOKUP(EVID_HNOJENI!N1614,HNOJIVA_ALL!$A$2:$Z$3303,17,FALSE)*K1614*IF(L1614="t",10,IF(L1614="kg",0.01,IF(L1614="q",1,IF(L1614="l",0.01*VLOOKUP(EVID_HNOJENI!N1614,HNOJIVA_ALL!$A$2:$AE$3303,31,FALSE),"CHYBA")))),2)</f>
        <v>#N/A</v>
      </c>
      <c r="U1614" s="51" t="e">
        <f>ROUND(VLOOKUP(EVID_HNOJENI!N1614,HNOJIVA_ALL!$A$2:$Z$3303,20,FALSE)*K1614*IF(L1614="t",10,IF(L1614="kg",0.01,IF(L1614="q",1,IF(L1614="l",0.01*VLOOKUP(EVID_HNOJENI!N1614,HNOJIVA_ALL!$A$2:$AE$3303,31,FALSE),"CHYBA")))),2)</f>
        <v>#N/A</v>
      </c>
    </row>
    <row r="1615" spans="1:21" x14ac:dyDescent="0.2">
      <c r="A1615" s="32"/>
      <c r="B1615" s="45" t="e">
        <f>VLOOKUP($A1615,EVID_OSEVU!$A$1:$M$4972,2,FALSE)</f>
        <v>#N/A</v>
      </c>
      <c r="C1615" s="45" t="e">
        <f>VLOOKUP($A1615,EVID_OSEVU!$A$1:$M$4972,3,FALSE)</f>
        <v>#N/A</v>
      </c>
      <c r="D1615" s="45" t="e">
        <f>VLOOKUP($A1615,EVID_OSEVU!$A$1:$M$4972,4,FALSE)</f>
        <v>#N/A</v>
      </c>
      <c r="E1615" s="45" t="e">
        <f>VLOOKUP($A1615,EVID_OSEVU!$A$1:$M$4972,7,FALSE)</f>
        <v>#N/A</v>
      </c>
      <c r="F1615" s="45" t="e">
        <f>VLOOKUP($A1615,EVID_OSEVU!$A$1:$M$4972,8,FALSE)</f>
        <v>#N/A</v>
      </c>
      <c r="G1615" s="45" t="e">
        <f>VLOOKUP($A1615,EVID_OSEVU!$A$1:$M$4972,11,FALSE)</f>
        <v>#N/A</v>
      </c>
      <c r="H1615" s="35"/>
      <c r="I1615" s="48"/>
      <c r="J1615" s="33" t="e">
        <f>VLOOKUP($A1615,EVID_OSEVU!$A$1:$M$4972,11,FALSE)</f>
        <v>#N/A</v>
      </c>
      <c r="K1615" s="39"/>
      <c r="L1615" s="49"/>
      <c r="M1615" s="89" t="e">
        <f t="shared" si="25"/>
        <v>#N/A</v>
      </c>
      <c r="N1615" s="50"/>
      <c r="O1615" s="37" t="e">
        <f>VLOOKUP(EVID_HNOJENI!N1615,HNOJIVA_ALL!$A$2:$Z$3303,4,FALSE)</f>
        <v>#N/A</v>
      </c>
      <c r="P1615" s="51" t="e">
        <f>ROUND(VLOOKUP(EVID_HNOJENI!N1615,HNOJIVA_ALL!$A$2:$Z$3303,14,FALSE)*K1615*IF(L1615="t",10,IF(L1615="kg",0.01,IF(L1615="q",1,IF(L1615="l",0.01*VLOOKUP(EVID_HNOJENI!N1615,HNOJIVA_ALL!$A$2:$AE$3303,31,FALSE),"CHYBA")))),2)</f>
        <v>#N/A</v>
      </c>
      <c r="Q1615" s="51" t="e">
        <f>ROUND(VLOOKUP(EVID_HNOJENI!N1615,HNOJIVA_ALL!$A$2:$Z$3303,15,FALSE)*K1615*IF(L1615="t",10,IF(L1615="kg",0.01,IF(L1615="q",1,IF(L1615="l",0.01*VLOOKUP(EVID_HNOJENI!N1615,HNOJIVA_ALL!$A$2:$AE$3303,31,FALSE),"CHYBA")))),2)</f>
        <v>#N/A</v>
      </c>
      <c r="R1615" s="51" t="e">
        <f>ROUND(VLOOKUP(EVID_HNOJENI!N1615,HNOJIVA_ALL!$A$2:$Z$3303,16,FALSE)*K1615*IF(L1615="t",10,IF(L1615="kg",0.01,IF(L1615="q",1,IF(L1615="l",0.01*VLOOKUP(EVID_HNOJENI!N1615,HNOJIVA_ALL!$A$2:$AE$3303,31,FALSE),"CHYBA")))),2)</f>
        <v>#N/A</v>
      </c>
      <c r="S1615" s="51" t="e">
        <f>ROUND(VLOOKUP(EVID_HNOJENI!N1615,HNOJIVA_ALL!$A$2:$Z$3303,18,FALSE)*K1615*IF(L1615="t",10,IF(L1615="kg",0.01,IF(L1615="q",1,IF(L1615="l",0.01*VLOOKUP(EVID_HNOJENI!N1615,HNOJIVA_ALL!$A$2:$AE$3303,31,FALSE),"CHYBA")))),2)</f>
        <v>#N/A</v>
      </c>
      <c r="T1615" s="51" t="e">
        <f>ROUND(VLOOKUP(EVID_HNOJENI!N1615,HNOJIVA_ALL!$A$2:$Z$3303,17,FALSE)*K1615*IF(L1615="t",10,IF(L1615="kg",0.01,IF(L1615="q",1,IF(L1615="l",0.01*VLOOKUP(EVID_HNOJENI!N1615,HNOJIVA_ALL!$A$2:$AE$3303,31,FALSE),"CHYBA")))),2)</f>
        <v>#N/A</v>
      </c>
      <c r="U1615" s="51" t="e">
        <f>ROUND(VLOOKUP(EVID_HNOJENI!N1615,HNOJIVA_ALL!$A$2:$Z$3303,20,FALSE)*K1615*IF(L1615="t",10,IF(L1615="kg",0.01,IF(L1615="q",1,IF(L1615="l",0.01*VLOOKUP(EVID_HNOJENI!N1615,HNOJIVA_ALL!$A$2:$AE$3303,31,FALSE),"CHYBA")))),2)</f>
        <v>#N/A</v>
      </c>
    </row>
    <row r="1616" spans="1:21" x14ac:dyDescent="0.2">
      <c r="A1616" s="32"/>
      <c r="B1616" s="45" t="e">
        <f>VLOOKUP($A1616,EVID_OSEVU!$A$1:$M$4972,2,FALSE)</f>
        <v>#N/A</v>
      </c>
      <c r="C1616" s="45" t="e">
        <f>VLOOKUP($A1616,EVID_OSEVU!$A$1:$M$4972,3,FALSE)</f>
        <v>#N/A</v>
      </c>
      <c r="D1616" s="45" t="e">
        <f>VLOOKUP($A1616,EVID_OSEVU!$A$1:$M$4972,4,FALSE)</f>
        <v>#N/A</v>
      </c>
      <c r="E1616" s="45" t="e">
        <f>VLOOKUP($A1616,EVID_OSEVU!$A$1:$M$4972,7,FALSE)</f>
        <v>#N/A</v>
      </c>
      <c r="F1616" s="45" t="e">
        <f>VLOOKUP($A1616,EVID_OSEVU!$A$1:$M$4972,8,FALSE)</f>
        <v>#N/A</v>
      </c>
      <c r="G1616" s="45" t="e">
        <f>VLOOKUP($A1616,EVID_OSEVU!$A$1:$M$4972,11,FALSE)</f>
        <v>#N/A</v>
      </c>
      <c r="H1616" s="35"/>
      <c r="I1616" s="48"/>
      <c r="J1616" s="33" t="e">
        <f>VLOOKUP($A1616,EVID_OSEVU!$A$1:$M$4972,11,FALSE)</f>
        <v>#N/A</v>
      </c>
      <c r="K1616" s="39"/>
      <c r="L1616" s="49"/>
      <c r="M1616" s="89" t="e">
        <f t="shared" si="25"/>
        <v>#N/A</v>
      </c>
      <c r="N1616" s="50"/>
      <c r="O1616" s="37" t="e">
        <f>VLOOKUP(EVID_HNOJENI!N1616,HNOJIVA_ALL!$A$2:$Z$3303,4,FALSE)</f>
        <v>#N/A</v>
      </c>
      <c r="P1616" s="51" t="e">
        <f>ROUND(VLOOKUP(EVID_HNOJENI!N1616,HNOJIVA_ALL!$A$2:$Z$3303,14,FALSE)*K1616*IF(L1616="t",10,IF(L1616="kg",0.01,IF(L1616="q",1,IF(L1616="l",0.01*VLOOKUP(EVID_HNOJENI!N1616,HNOJIVA_ALL!$A$2:$AE$3303,31,FALSE),"CHYBA")))),2)</f>
        <v>#N/A</v>
      </c>
      <c r="Q1616" s="51" t="e">
        <f>ROUND(VLOOKUP(EVID_HNOJENI!N1616,HNOJIVA_ALL!$A$2:$Z$3303,15,FALSE)*K1616*IF(L1616="t",10,IF(L1616="kg",0.01,IF(L1616="q",1,IF(L1616="l",0.01*VLOOKUP(EVID_HNOJENI!N1616,HNOJIVA_ALL!$A$2:$AE$3303,31,FALSE),"CHYBA")))),2)</f>
        <v>#N/A</v>
      </c>
      <c r="R1616" s="51" t="e">
        <f>ROUND(VLOOKUP(EVID_HNOJENI!N1616,HNOJIVA_ALL!$A$2:$Z$3303,16,FALSE)*K1616*IF(L1616="t",10,IF(L1616="kg",0.01,IF(L1616="q",1,IF(L1616="l",0.01*VLOOKUP(EVID_HNOJENI!N1616,HNOJIVA_ALL!$A$2:$AE$3303,31,FALSE),"CHYBA")))),2)</f>
        <v>#N/A</v>
      </c>
      <c r="S1616" s="51" t="e">
        <f>ROUND(VLOOKUP(EVID_HNOJENI!N1616,HNOJIVA_ALL!$A$2:$Z$3303,18,FALSE)*K1616*IF(L1616="t",10,IF(L1616="kg",0.01,IF(L1616="q",1,IF(L1616="l",0.01*VLOOKUP(EVID_HNOJENI!N1616,HNOJIVA_ALL!$A$2:$AE$3303,31,FALSE),"CHYBA")))),2)</f>
        <v>#N/A</v>
      </c>
      <c r="T1616" s="51" t="e">
        <f>ROUND(VLOOKUP(EVID_HNOJENI!N1616,HNOJIVA_ALL!$A$2:$Z$3303,17,FALSE)*K1616*IF(L1616="t",10,IF(L1616="kg",0.01,IF(L1616="q",1,IF(L1616="l",0.01*VLOOKUP(EVID_HNOJENI!N1616,HNOJIVA_ALL!$A$2:$AE$3303,31,FALSE),"CHYBA")))),2)</f>
        <v>#N/A</v>
      </c>
      <c r="U1616" s="51" t="e">
        <f>ROUND(VLOOKUP(EVID_HNOJENI!N1616,HNOJIVA_ALL!$A$2:$Z$3303,20,FALSE)*K1616*IF(L1616="t",10,IF(L1616="kg",0.01,IF(L1616="q",1,IF(L1616="l",0.01*VLOOKUP(EVID_HNOJENI!N1616,HNOJIVA_ALL!$A$2:$AE$3303,31,FALSE),"CHYBA")))),2)</f>
        <v>#N/A</v>
      </c>
    </row>
    <row r="1617" spans="1:21" x14ac:dyDescent="0.2">
      <c r="A1617" s="32"/>
      <c r="B1617" s="45" t="e">
        <f>VLOOKUP($A1617,EVID_OSEVU!$A$1:$M$4972,2,FALSE)</f>
        <v>#N/A</v>
      </c>
      <c r="C1617" s="45" t="e">
        <f>VLOOKUP($A1617,EVID_OSEVU!$A$1:$M$4972,3,FALSE)</f>
        <v>#N/A</v>
      </c>
      <c r="D1617" s="45" t="e">
        <f>VLOOKUP($A1617,EVID_OSEVU!$A$1:$M$4972,4,FALSE)</f>
        <v>#N/A</v>
      </c>
      <c r="E1617" s="45" t="e">
        <f>VLOOKUP($A1617,EVID_OSEVU!$A$1:$M$4972,7,FALSE)</f>
        <v>#N/A</v>
      </c>
      <c r="F1617" s="45" t="e">
        <f>VLOOKUP($A1617,EVID_OSEVU!$A$1:$M$4972,8,FALSE)</f>
        <v>#N/A</v>
      </c>
      <c r="G1617" s="45" t="e">
        <f>VLOOKUP($A1617,EVID_OSEVU!$A$1:$M$4972,11,FALSE)</f>
        <v>#N/A</v>
      </c>
      <c r="H1617" s="35"/>
      <c r="I1617" s="48"/>
      <c r="J1617" s="33" t="e">
        <f>VLOOKUP($A1617,EVID_OSEVU!$A$1:$M$4972,11,FALSE)</f>
        <v>#N/A</v>
      </c>
      <c r="K1617" s="39"/>
      <c r="L1617" s="49"/>
      <c r="M1617" s="89" t="e">
        <f t="shared" si="25"/>
        <v>#N/A</v>
      </c>
      <c r="N1617" s="50"/>
      <c r="O1617" s="37" t="e">
        <f>VLOOKUP(EVID_HNOJENI!N1617,HNOJIVA_ALL!$A$2:$Z$3303,4,FALSE)</f>
        <v>#N/A</v>
      </c>
      <c r="P1617" s="51" t="e">
        <f>ROUND(VLOOKUP(EVID_HNOJENI!N1617,HNOJIVA_ALL!$A$2:$Z$3303,14,FALSE)*K1617*IF(L1617="t",10,IF(L1617="kg",0.01,IF(L1617="q",1,IF(L1617="l",0.01*VLOOKUP(EVID_HNOJENI!N1617,HNOJIVA_ALL!$A$2:$AE$3303,31,FALSE),"CHYBA")))),2)</f>
        <v>#N/A</v>
      </c>
      <c r="Q1617" s="51" t="e">
        <f>ROUND(VLOOKUP(EVID_HNOJENI!N1617,HNOJIVA_ALL!$A$2:$Z$3303,15,FALSE)*K1617*IF(L1617="t",10,IF(L1617="kg",0.01,IF(L1617="q",1,IF(L1617="l",0.01*VLOOKUP(EVID_HNOJENI!N1617,HNOJIVA_ALL!$A$2:$AE$3303,31,FALSE),"CHYBA")))),2)</f>
        <v>#N/A</v>
      </c>
      <c r="R1617" s="51" t="e">
        <f>ROUND(VLOOKUP(EVID_HNOJENI!N1617,HNOJIVA_ALL!$A$2:$Z$3303,16,FALSE)*K1617*IF(L1617="t",10,IF(L1617="kg",0.01,IF(L1617="q",1,IF(L1617="l",0.01*VLOOKUP(EVID_HNOJENI!N1617,HNOJIVA_ALL!$A$2:$AE$3303,31,FALSE),"CHYBA")))),2)</f>
        <v>#N/A</v>
      </c>
      <c r="S1617" s="51" t="e">
        <f>ROUND(VLOOKUP(EVID_HNOJENI!N1617,HNOJIVA_ALL!$A$2:$Z$3303,18,FALSE)*K1617*IF(L1617="t",10,IF(L1617="kg",0.01,IF(L1617="q",1,IF(L1617="l",0.01*VLOOKUP(EVID_HNOJENI!N1617,HNOJIVA_ALL!$A$2:$AE$3303,31,FALSE),"CHYBA")))),2)</f>
        <v>#N/A</v>
      </c>
      <c r="T1617" s="51" t="e">
        <f>ROUND(VLOOKUP(EVID_HNOJENI!N1617,HNOJIVA_ALL!$A$2:$Z$3303,17,FALSE)*K1617*IF(L1617="t",10,IF(L1617="kg",0.01,IF(L1617="q",1,IF(L1617="l",0.01*VLOOKUP(EVID_HNOJENI!N1617,HNOJIVA_ALL!$A$2:$AE$3303,31,FALSE),"CHYBA")))),2)</f>
        <v>#N/A</v>
      </c>
      <c r="U1617" s="51" t="e">
        <f>ROUND(VLOOKUP(EVID_HNOJENI!N1617,HNOJIVA_ALL!$A$2:$Z$3303,20,FALSE)*K1617*IF(L1617="t",10,IF(L1617="kg",0.01,IF(L1617="q",1,IF(L1617="l",0.01*VLOOKUP(EVID_HNOJENI!N1617,HNOJIVA_ALL!$A$2:$AE$3303,31,FALSE),"CHYBA")))),2)</f>
        <v>#N/A</v>
      </c>
    </row>
    <row r="1618" spans="1:21" x14ac:dyDescent="0.2">
      <c r="A1618" s="32"/>
      <c r="B1618" s="45" t="e">
        <f>VLOOKUP($A1618,EVID_OSEVU!$A$1:$M$4972,2,FALSE)</f>
        <v>#N/A</v>
      </c>
      <c r="C1618" s="45" t="e">
        <f>VLOOKUP($A1618,EVID_OSEVU!$A$1:$M$4972,3,FALSE)</f>
        <v>#N/A</v>
      </c>
      <c r="D1618" s="45" t="e">
        <f>VLOOKUP($A1618,EVID_OSEVU!$A$1:$M$4972,4,FALSE)</f>
        <v>#N/A</v>
      </c>
      <c r="E1618" s="45" t="e">
        <f>VLOOKUP($A1618,EVID_OSEVU!$A$1:$M$4972,7,FALSE)</f>
        <v>#N/A</v>
      </c>
      <c r="F1618" s="45" t="e">
        <f>VLOOKUP($A1618,EVID_OSEVU!$A$1:$M$4972,8,FALSE)</f>
        <v>#N/A</v>
      </c>
      <c r="G1618" s="45" t="e">
        <f>VLOOKUP($A1618,EVID_OSEVU!$A$1:$M$4972,11,FALSE)</f>
        <v>#N/A</v>
      </c>
      <c r="H1618" s="35"/>
      <c r="I1618" s="48"/>
      <c r="J1618" s="33" t="e">
        <f>VLOOKUP($A1618,EVID_OSEVU!$A$1:$M$4972,11,FALSE)</f>
        <v>#N/A</v>
      </c>
      <c r="K1618" s="39"/>
      <c r="L1618" s="49"/>
      <c r="M1618" s="89" t="e">
        <f t="shared" si="25"/>
        <v>#N/A</v>
      </c>
      <c r="N1618" s="50"/>
      <c r="O1618" s="37" t="e">
        <f>VLOOKUP(EVID_HNOJENI!N1618,HNOJIVA_ALL!$A$2:$Z$3303,4,FALSE)</f>
        <v>#N/A</v>
      </c>
      <c r="P1618" s="51" t="e">
        <f>ROUND(VLOOKUP(EVID_HNOJENI!N1618,HNOJIVA_ALL!$A$2:$Z$3303,14,FALSE)*K1618*IF(L1618="t",10,IF(L1618="kg",0.01,IF(L1618="q",1,IF(L1618="l",0.01*VLOOKUP(EVID_HNOJENI!N1618,HNOJIVA_ALL!$A$2:$AE$3303,31,FALSE),"CHYBA")))),2)</f>
        <v>#N/A</v>
      </c>
      <c r="Q1618" s="51" t="e">
        <f>ROUND(VLOOKUP(EVID_HNOJENI!N1618,HNOJIVA_ALL!$A$2:$Z$3303,15,FALSE)*K1618*IF(L1618="t",10,IF(L1618="kg",0.01,IF(L1618="q",1,IF(L1618="l",0.01*VLOOKUP(EVID_HNOJENI!N1618,HNOJIVA_ALL!$A$2:$AE$3303,31,FALSE),"CHYBA")))),2)</f>
        <v>#N/A</v>
      </c>
      <c r="R1618" s="51" t="e">
        <f>ROUND(VLOOKUP(EVID_HNOJENI!N1618,HNOJIVA_ALL!$A$2:$Z$3303,16,FALSE)*K1618*IF(L1618="t",10,IF(L1618="kg",0.01,IF(L1618="q",1,IF(L1618="l",0.01*VLOOKUP(EVID_HNOJENI!N1618,HNOJIVA_ALL!$A$2:$AE$3303,31,FALSE),"CHYBA")))),2)</f>
        <v>#N/A</v>
      </c>
      <c r="S1618" s="51" t="e">
        <f>ROUND(VLOOKUP(EVID_HNOJENI!N1618,HNOJIVA_ALL!$A$2:$Z$3303,18,FALSE)*K1618*IF(L1618="t",10,IF(L1618="kg",0.01,IF(L1618="q",1,IF(L1618="l",0.01*VLOOKUP(EVID_HNOJENI!N1618,HNOJIVA_ALL!$A$2:$AE$3303,31,FALSE),"CHYBA")))),2)</f>
        <v>#N/A</v>
      </c>
      <c r="T1618" s="51" t="e">
        <f>ROUND(VLOOKUP(EVID_HNOJENI!N1618,HNOJIVA_ALL!$A$2:$Z$3303,17,FALSE)*K1618*IF(L1618="t",10,IF(L1618="kg",0.01,IF(L1618="q",1,IF(L1618="l",0.01*VLOOKUP(EVID_HNOJENI!N1618,HNOJIVA_ALL!$A$2:$AE$3303,31,FALSE),"CHYBA")))),2)</f>
        <v>#N/A</v>
      </c>
      <c r="U1618" s="51" t="e">
        <f>ROUND(VLOOKUP(EVID_HNOJENI!N1618,HNOJIVA_ALL!$A$2:$Z$3303,20,FALSE)*K1618*IF(L1618="t",10,IF(L1618="kg",0.01,IF(L1618="q",1,IF(L1618="l",0.01*VLOOKUP(EVID_HNOJENI!N1618,HNOJIVA_ALL!$A$2:$AE$3303,31,FALSE),"CHYBA")))),2)</f>
        <v>#N/A</v>
      </c>
    </row>
    <row r="1619" spans="1:21" x14ac:dyDescent="0.2">
      <c r="A1619" s="32"/>
      <c r="B1619" s="45" t="e">
        <f>VLOOKUP($A1619,EVID_OSEVU!$A$1:$M$4972,2,FALSE)</f>
        <v>#N/A</v>
      </c>
      <c r="C1619" s="45" t="e">
        <f>VLOOKUP($A1619,EVID_OSEVU!$A$1:$M$4972,3,FALSE)</f>
        <v>#N/A</v>
      </c>
      <c r="D1619" s="45" t="e">
        <f>VLOOKUP($A1619,EVID_OSEVU!$A$1:$M$4972,4,FALSE)</f>
        <v>#N/A</v>
      </c>
      <c r="E1619" s="45" t="e">
        <f>VLOOKUP($A1619,EVID_OSEVU!$A$1:$M$4972,7,FALSE)</f>
        <v>#N/A</v>
      </c>
      <c r="F1619" s="45" t="e">
        <f>VLOOKUP($A1619,EVID_OSEVU!$A$1:$M$4972,8,FALSE)</f>
        <v>#N/A</v>
      </c>
      <c r="G1619" s="45" t="e">
        <f>VLOOKUP($A1619,EVID_OSEVU!$A$1:$M$4972,11,FALSE)</f>
        <v>#N/A</v>
      </c>
      <c r="H1619" s="35"/>
      <c r="I1619" s="48"/>
      <c r="J1619" s="33" t="e">
        <f>VLOOKUP($A1619,EVID_OSEVU!$A$1:$M$4972,11,FALSE)</f>
        <v>#N/A</v>
      </c>
      <c r="K1619" s="39"/>
      <c r="L1619" s="49"/>
      <c r="M1619" s="89" t="e">
        <f t="shared" si="25"/>
        <v>#N/A</v>
      </c>
      <c r="N1619" s="50"/>
      <c r="O1619" s="37" t="e">
        <f>VLOOKUP(EVID_HNOJENI!N1619,HNOJIVA_ALL!$A$2:$Z$3303,4,FALSE)</f>
        <v>#N/A</v>
      </c>
      <c r="P1619" s="51" t="e">
        <f>ROUND(VLOOKUP(EVID_HNOJENI!N1619,HNOJIVA_ALL!$A$2:$Z$3303,14,FALSE)*K1619*IF(L1619="t",10,IF(L1619="kg",0.01,IF(L1619="q",1,IF(L1619="l",0.01*VLOOKUP(EVID_HNOJENI!N1619,HNOJIVA_ALL!$A$2:$AE$3303,31,FALSE),"CHYBA")))),2)</f>
        <v>#N/A</v>
      </c>
      <c r="Q1619" s="51" t="e">
        <f>ROUND(VLOOKUP(EVID_HNOJENI!N1619,HNOJIVA_ALL!$A$2:$Z$3303,15,FALSE)*K1619*IF(L1619="t",10,IF(L1619="kg",0.01,IF(L1619="q",1,IF(L1619="l",0.01*VLOOKUP(EVID_HNOJENI!N1619,HNOJIVA_ALL!$A$2:$AE$3303,31,FALSE),"CHYBA")))),2)</f>
        <v>#N/A</v>
      </c>
      <c r="R1619" s="51" t="e">
        <f>ROUND(VLOOKUP(EVID_HNOJENI!N1619,HNOJIVA_ALL!$A$2:$Z$3303,16,FALSE)*K1619*IF(L1619="t",10,IF(L1619="kg",0.01,IF(L1619="q",1,IF(L1619="l",0.01*VLOOKUP(EVID_HNOJENI!N1619,HNOJIVA_ALL!$A$2:$AE$3303,31,FALSE),"CHYBA")))),2)</f>
        <v>#N/A</v>
      </c>
      <c r="S1619" s="51" t="e">
        <f>ROUND(VLOOKUP(EVID_HNOJENI!N1619,HNOJIVA_ALL!$A$2:$Z$3303,18,FALSE)*K1619*IF(L1619="t",10,IF(L1619="kg",0.01,IF(L1619="q",1,IF(L1619="l",0.01*VLOOKUP(EVID_HNOJENI!N1619,HNOJIVA_ALL!$A$2:$AE$3303,31,FALSE),"CHYBA")))),2)</f>
        <v>#N/A</v>
      </c>
      <c r="T1619" s="51" t="e">
        <f>ROUND(VLOOKUP(EVID_HNOJENI!N1619,HNOJIVA_ALL!$A$2:$Z$3303,17,FALSE)*K1619*IF(L1619="t",10,IF(L1619="kg",0.01,IF(L1619="q",1,IF(L1619="l",0.01*VLOOKUP(EVID_HNOJENI!N1619,HNOJIVA_ALL!$A$2:$AE$3303,31,FALSE),"CHYBA")))),2)</f>
        <v>#N/A</v>
      </c>
      <c r="U1619" s="51" t="e">
        <f>ROUND(VLOOKUP(EVID_HNOJENI!N1619,HNOJIVA_ALL!$A$2:$Z$3303,20,FALSE)*K1619*IF(L1619="t",10,IF(L1619="kg",0.01,IF(L1619="q",1,IF(L1619="l",0.01*VLOOKUP(EVID_HNOJENI!N1619,HNOJIVA_ALL!$A$2:$AE$3303,31,FALSE),"CHYBA")))),2)</f>
        <v>#N/A</v>
      </c>
    </row>
    <row r="1620" spans="1:21" x14ac:dyDescent="0.2">
      <c r="A1620" s="32"/>
      <c r="B1620" s="45" t="e">
        <f>VLOOKUP($A1620,EVID_OSEVU!$A$1:$M$4972,2,FALSE)</f>
        <v>#N/A</v>
      </c>
      <c r="C1620" s="45" t="e">
        <f>VLOOKUP($A1620,EVID_OSEVU!$A$1:$M$4972,3,FALSE)</f>
        <v>#N/A</v>
      </c>
      <c r="D1620" s="45" t="e">
        <f>VLOOKUP($A1620,EVID_OSEVU!$A$1:$M$4972,4,FALSE)</f>
        <v>#N/A</v>
      </c>
      <c r="E1620" s="45" t="e">
        <f>VLOOKUP($A1620,EVID_OSEVU!$A$1:$M$4972,7,FALSE)</f>
        <v>#N/A</v>
      </c>
      <c r="F1620" s="45" t="e">
        <f>VLOOKUP($A1620,EVID_OSEVU!$A$1:$M$4972,8,FALSE)</f>
        <v>#N/A</v>
      </c>
      <c r="G1620" s="45" t="e">
        <f>VLOOKUP($A1620,EVID_OSEVU!$A$1:$M$4972,11,FALSE)</f>
        <v>#N/A</v>
      </c>
      <c r="H1620" s="35"/>
      <c r="I1620" s="48"/>
      <c r="J1620" s="33" t="e">
        <f>VLOOKUP($A1620,EVID_OSEVU!$A$1:$M$4972,11,FALSE)</f>
        <v>#N/A</v>
      </c>
      <c r="K1620" s="39"/>
      <c r="L1620" s="49"/>
      <c r="M1620" s="89" t="e">
        <f t="shared" si="25"/>
        <v>#N/A</v>
      </c>
      <c r="N1620" s="50"/>
      <c r="O1620" s="37" t="e">
        <f>VLOOKUP(EVID_HNOJENI!N1620,HNOJIVA_ALL!$A$2:$Z$3303,4,FALSE)</f>
        <v>#N/A</v>
      </c>
      <c r="P1620" s="51" t="e">
        <f>ROUND(VLOOKUP(EVID_HNOJENI!N1620,HNOJIVA_ALL!$A$2:$Z$3303,14,FALSE)*K1620*IF(L1620="t",10,IF(L1620="kg",0.01,IF(L1620="q",1,IF(L1620="l",0.01*VLOOKUP(EVID_HNOJENI!N1620,HNOJIVA_ALL!$A$2:$AE$3303,31,FALSE),"CHYBA")))),2)</f>
        <v>#N/A</v>
      </c>
      <c r="Q1620" s="51" t="e">
        <f>ROUND(VLOOKUP(EVID_HNOJENI!N1620,HNOJIVA_ALL!$A$2:$Z$3303,15,FALSE)*K1620*IF(L1620="t",10,IF(L1620="kg",0.01,IF(L1620="q",1,IF(L1620="l",0.01*VLOOKUP(EVID_HNOJENI!N1620,HNOJIVA_ALL!$A$2:$AE$3303,31,FALSE),"CHYBA")))),2)</f>
        <v>#N/A</v>
      </c>
      <c r="R1620" s="51" t="e">
        <f>ROUND(VLOOKUP(EVID_HNOJENI!N1620,HNOJIVA_ALL!$A$2:$Z$3303,16,FALSE)*K1620*IF(L1620="t",10,IF(L1620="kg",0.01,IF(L1620="q",1,IF(L1620="l",0.01*VLOOKUP(EVID_HNOJENI!N1620,HNOJIVA_ALL!$A$2:$AE$3303,31,FALSE),"CHYBA")))),2)</f>
        <v>#N/A</v>
      </c>
      <c r="S1620" s="51" t="e">
        <f>ROUND(VLOOKUP(EVID_HNOJENI!N1620,HNOJIVA_ALL!$A$2:$Z$3303,18,FALSE)*K1620*IF(L1620="t",10,IF(L1620="kg",0.01,IF(L1620="q",1,IF(L1620="l",0.01*VLOOKUP(EVID_HNOJENI!N1620,HNOJIVA_ALL!$A$2:$AE$3303,31,FALSE),"CHYBA")))),2)</f>
        <v>#N/A</v>
      </c>
      <c r="T1620" s="51" t="e">
        <f>ROUND(VLOOKUP(EVID_HNOJENI!N1620,HNOJIVA_ALL!$A$2:$Z$3303,17,FALSE)*K1620*IF(L1620="t",10,IF(L1620="kg",0.01,IF(L1620="q",1,IF(L1620="l",0.01*VLOOKUP(EVID_HNOJENI!N1620,HNOJIVA_ALL!$A$2:$AE$3303,31,FALSE),"CHYBA")))),2)</f>
        <v>#N/A</v>
      </c>
      <c r="U1620" s="51" t="e">
        <f>ROUND(VLOOKUP(EVID_HNOJENI!N1620,HNOJIVA_ALL!$A$2:$Z$3303,20,FALSE)*K1620*IF(L1620="t",10,IF(L1620="kg",0.01,IF(L1620="q",1,IF(L1620="l",0.01*VLOOKUP(EVID_HNOJENI!N1620,HNOJIVA_ALL!$A$2:$AE$3303,31,FALSE),"CHYBA")))),2)</f>
        <v>#N/A</v>
      </c>
    </row>
    <row r="1621" spans="1:21" x14ac:dyDescent="0.2">
      <c r="A1621" s="32"/>
      <c r="B1621" s="45" t="e">
        <f>VLOOKUP($A1621,EVID_OSEVU!$A$1:$M$4972,2,FALSE)</f>
        <v>#N/A</v>
      </c>
      <c r="C1621" s="45" t="e">
        <f>VLOOKUP($A1621,EVID_OSEVU!$A$1:$M$4972,3,FALSE)</f>
        <v>#N/A</v>
      </c>
      <c r="D1621" s="45" t="e">
        <f>VLOOKUP($A1621,EVID_OSEVU!$A$1:$M$4972,4,FALSE)</f>
        <v>#N/A</v>
      </c>
      <c r="E1621" s="45" t="e">
        <f>VLOOKUP($A1621,EVID_OSEVU!$A$1:$M$4972,7,FALSE)</f>
        <v>#N/A</v>
      </c>
      <c r="F1621" s="45" t="e">
        <f>VLOOKUP($A1621,EVID_OSEVU!$A$1:$M$4972,8,FALSE)</f>
        <v>#N/A</v>
      </c>
      <c r="G1621" s="45" t="e">
        <f>VLOOKUP($A1621,EVID_OSEVU!$A$1:$M$4972,11,FALSE)</f>
        <v>#N/A</v>
      </c>
      <c r="H1621" s="35"/>
      <c r="I1621" s="48"/>
      <c r="J1621" s="33" t="e">
        <f>VLOOKUP($A1621,EVID_OSEVU!$A$1:$M$4972,11,FALSE)</f>
        <v>#N/A</v>
      </c>
      <c r="K1621" s="39"/>
      <c r="L1621" s="49"/>
      <c r="M1621" s="89" t="e">
        <f t="shared" si="25"/>
        <v>#N/A</v>
      </c>
      <c r="N1621" s="50"/>
      <c r="O1621" s="37" t="e">
        <f>VLOOKUP(EVID_HNOJENI!N1621,HNOJIVA_ALL!$A$2:$Z$3303,4,FALSE)</f>
        <v>#N/A</v>
      </c>
      <c r="P1621" s="51" t="e">
        <f>ROUND(VLOOKUP(EVID_HNOJENI!N1621,HNOJIVA_ALL!$A$2:$Z$3303,14,FALSE)*K1621*IF(L1621="t",10,IF(L1621="kg",0.01,IF(L1621="q",1,IF(L1621="l",0.01*VLOOKUP(EVID_HNOJENI!N1621,HNOJIVA_ALL!$A$2:$AE$3303,31,FALSE),"CHYBA")))),2)</f>
        <v>#N/A</v>
      </c>
      <c r="Q1621" s="51" t="e">
        <f>ROUND(VLOOKUP(EVID_HNOJENI!N1621,HNOJIVA_ALL!$A$2:$Z$3303,15,FALSE)*K1621*IF(L1621="t",10,IF(L1621="kg",0.01,IF(L1621="q",1,IF(L1621="l",0.01*VLOOKUP(EVID_HNOJENI!N1621,HNOJIVA_ALL!$A$2:$AE$3303,31,FALSE),"CHYBA")))),2)</f>
        <v>#N/A</v>
      </c>
      <c r="R1621" s="51" t="e">
        <f>ROUND(VLOOKUP(EVID_HNOJENI!N1621,HNOJIVA_ALL!$A$2:$Z$3303,16,FALSE)*K1621*IF(L1621="t",10,IF(L1621="kg",0.01,IF(L1621="q",1,IF(L1621="l",0.01*VLOOKUP(EVID_HNOJENI!N1621,HNOJIVA_ALL!$A$2:$AE$3303,31,FALSE),"CHYBA")))),2)</f>
        <v>#N/A</v>
      </c>
      <c r="S1621" s="51" t="e">
        <f>ROUND(VLOOKUP(EVID_HNOJENI!N1621,HNOJIVA_ALL!$A$2:$Z$3303,18,FALSE)*K1621*IF(L1621="t",10,IF(L1621="kg",0.01,IF(L1621="q",1,IF(L1621="l",0.01*VLOOKUP(EVID_HNOJENI!N1621,HNOJIVA_ALL!$A$2:$AE$3303,31,FALSE),"CHYBA")))),2)</f>
        <v>#N/A</v>
      </c>
      <c r="T1621" s="51" t="e">
        <f>ROUND(VLOOKUP(EVID_HNOJENI!N1621,HNOJIVA_ALL!$A$2:$Z$3303,17,FALSE)*K1621*IF(L1621="t",10,IF(L1621="kg",0.01,IF(L1621="q",1,IF(L1621="l",0.01*VLOOKUP(EVID_HNOJENI!N1621,HNOJIVA_ALL!$A$2:$AE$3303,31,FALSE),"CHYBA")))),2)</f>
        <v>#N/A</v>
      </c>
      <c r="U1621" s="51" t="e">
        <f>ROUND(VLOOKUP(EVID_HNOJENI!N1621,HNOJIVA_ALL!$A$2:$Z$3303,20,FALSE)*K1621*IF(L1621="t",10,IF(L1621="kg",0.01,IF(L1621="q",1,IF(L1621="l",0.01*VLOOKUP(EVID_HNOJENI!N1621,HNOJIVA_ALL!$A$2:$AE$3303,31,FALSE),"CHYBA")))),2)</f>
        <v>#N/A</v>
      </c>
    </row>
    <row r="1622" spans="1:21" x14ac:dyDescent="0.2">
      <c r="A1622" s="32"/>
      <c r="B1622" s="45" t="e">
        <f>VLOOKUP($A1622,EVID_OSEVU!$A$1:$M$4972,2,FALSE)</f>
        <v>#N/A</v>
      </c>
      <c r="C1622" s="45" t="e">
        <f>VLOOKUP($A1622,EVID_OSEVU!$A$1:$M$4972,3,FALSE)</f>
        <v>#N/A</v>
      </c>
      <c r="D1622" s="45" t="e">
        <f>VLOOKUP($A1622,EVID_OSEVU!$A$1:$M$4972,4,FALSE)</f>
        <v>#N/A</v>
      </c>
      <c r="E1622" s="45" t="e">
        <f>VLOOKUP($A1622,EVID_OSEVU!$A$1:$M$4972,7,FALSE)</f>
        <v>#N/A</v>
      </c>
      <c r="F1622" s="45" t="e">
        <f>VLOOKUP($A1622,EVID_OSEVU!$A$1:$M$4972,8,FALSE)</f>
        <v>#N/A</v>
      </c>
      <c r="G1622" s="45" t="e">
        <f>VLOOKUP($A1622,EVID_OSEVU!$A$1:$M$4972,11,FALSE)</f>
        <v>#N/A</v>
      </c>
      <c r="H1622" s="35"/>
      <c r="I1622" s="48"/>
      <c r="J1622" s="33" t="e">
        <f>VLOOKUP($A1622,EVID_OSEVU!$A$1:$M$4972,11,FALSE)</f>
        <v>#N/A</v>
      </c>
      <c r="K1622" s="39"/>
      <c r="L1622" s="49"/>
      <c r="M1622" s="89" t="e">
        <f t="shared" si="25"/>
        <v>#N/A</v>
      </c>
      <c r="N1622" s="50"/>
      <c r="O1622" s="37" t="e">
        <f>VLOOKUP(EVID_HNOJENI!N1622,HNOJIVA_ALL!$A$2:$Z$3303,4,FALSE)</f>
        <v>#N/A</v>
      </c>
      <c r="P1622" s="51" t="e">
        <f>ROUND(VLOOKUP(EVID_HNOJENI!N1622,HNOJIVA_ALL!$A$2:$Z$3303,14,FALSE)*K1622*IF(L1622="t",10,IF(L1622="kg",0.01,IF(L1622="q",1,IF(L1622="l",0.01*VLOOKUP(EVID_HNOJENI!N1622,HNOJIVA_ALL!$A$2:$AE$3303,31,FALSE),"CHYBA")))),2)</f>
        <v>#N/A</v>
      </c>
      <c r="Q1622" s="51" t="e">
        <f>ROUND(VLOOKUP(EVID_HNOJENI!N1622,HNOJIVA_ALL!$A$2:$Z$3303,15,FALSE)*K1622*IF(L1622="t",10,IF(L1622="kg",0.01,IF(L1622="q",1,IF(L1622="l",0.01*VLOOKUP(EVID_HNOJENI!N1622,HNOJIVA_ALL!$A$2:$AE$3303,31,FALSE),"CHYBA")))),2)</f>
        <v>#N/A</v>
      </c>
      <c r="R1622" s="51" t="e">
        <f>ROUND(VLOOKUP(EVID_HNOJENI!N1622,HNOJIVA_ALL!$A$2:$Z$3303,16,FALSE)*K1622*IF(L1622="t",10,IF(L1622="kg",0.01,IF(L1622="q",1,IF(L1622="l",0.01*VLOOKUP(EVID_HNOJENI!N1622,HNOJIVA_ALL!$A$2:$AE$3303,31,FALSE),"CHYBA")))),2)</f>
        <v>#N/A</v>
      </c>
      <c r="S1622" s="51" t="e">
        <f>ROUND(VLOOKUP(EVID_HNOJENI!N1622,HNOJIVA_ALL!$A$2:$Z$3303,18,FALSE)*K1622*IF(L1622="t",10,IF(L1622="kg",0.01,IF(L1622="q",1,IF(L1622="l",0.01*VLOOKUP(EVID_HNOJENI!N1622,HNOJIVA_ALL!$A$2:$AE$3303,31,FALSE),"CHYBA")))),2)</f>
        <v>#N/A</v>
      </c>
      <c r="T1622" s="51" t="e">
        <f>ROUND(VLOOKUP(EVID_HNOJENI!N1622,HNOJIVA_ALL!$A$2:$Z$3303,17,FALSE)*K1622*IF(L1622="t",10,IF(L1622="kg",0.01,IF(L1622="q",1,IF(L1622="l",0.01*VLOOKUP(EVID_HNOJENI!N1622,HNOJIVA_ALL!$A$2:$AE$3303,31,FALSE),"CHYBA")))),2)</f>
        <v>#N/A</v>
      </c>
      <c r="U1622" s="51" t="e">
        <f>ROUND(VLOOKUP(EVID_HNOJENI!N1622,HNOJIVA_ALL!$A$2:$Z$3303,20,FALSE)*K1622*IF(L1622="t",10,IF(L1622="kg",0.01,IF(L1622="q",1,IF(L1622="l",0.01*VLOOKUP(EVID_HNOJENI!N1622,HNOJIVA_ALL!$A$2:$AE$3303,31,FALSE),"CHYBA")))),2)</f>
        <v>#N/A</v>
      </c>
    </row>
    <row r="1623" spans="1:21" x14ac:dyDescent="0.2">
      <c r="A1623" s="32"/>
      <c r="B1623" s="45" t="e">
        <f>VLOOKUP($A1623,EVID_OSEVU!$A$1:$M$4972,2,FALSE)</f>
        <v>#N/A</v>
      </c>
      <c r="C1623" s="45" t="e">
        <f>VLOOKUP($A1623,EVID_OSEVU!$A$1:$M$4972,3,FALSE)</f>
        <v>#N/A</v>
      </c>
      <c r="D1623" s="45" t="e">
        <f>VLOOKUP($A1623,EVID_OSEVU!$A$1:$M$4972,4,FALSE)</f>
        <v>#N/A</v>
      </c>
      <c r="E1623" s="45" t="e">
        <f>VLOOKUP($A1623,EVID_OSEVU!$A$1:$M$4972,7,FALSE)</f>
        <v>#N/A</v>
      </c>
      <c r="F1623" s="45" t="e">
        <f>VLOOKUP($A1623,EVID_OSEVU!$A$1:$M$4972,8,FALSE)</f>
        <v>#N/A</v>
      </c>
      <c r="G1623" s="45" t="e">
        <f>VLOOKUP($A1623,EVID_OSEVU!$A$1:$M$4972,11,FALSE)</f>
        <v>#N/A</v>
      </c>
      <c r="H1623" s="35"/>
      <c r="I1623" s="48"/>
      <c r="J1623" s="33" t="e">
        <f>VLOOKUP($A1623,EVID_OSEVU!$A$1:$M$4972,11,FALSE)</f>
        <v>#N/A</v>
      </c>
      <c r="K1623" s="39"/>
      <c r="L1623" s="49"/>
      <c r="M1623" s="89" t="e">
        <f t="shared" si="25"/>
        <v>#N/A</v>
      </c>
      <c r="N1623" s="50"/>
      <c r="O1623" s="37" t="e">
        <f>VLOOKUP(EVID_HNOJENI!N1623,HNOJIVA_ALL!$A$2:$Z$3303,4,FALSE)</f>
        <v>#N/A</v>
      </c>
      <c r="P1623" s="51" t="e">
        <f>ROUND(VLOOKUP(EVID_HNOJENI!N1623,HNOJIVA_ALL!$A$2:$Z$3303,14,FALSE)*K1623*IF(L1623="t",10,IF(L1623="kg",0.01,IF(L1623="q",1,IF(L1623="l",0.01*VLOOKUP(EVID_HNOJENI!N1623,HNOJIVA_ALL!$A$2:$AE$3303,31,FALSE),"CHYBA")))),2)</f>
        <v>#N/A</v>
      </c>
      <c r="Q1623" s="51" t="e">
        <f>ROUND(VLOOKUP(EVID_HNOJENI!N1623,HNOJIVA_ALL!$A$2:$Z$3303,15,FALSE)*K1623*IF(L1623="t",10,IF(L1623="kg",0.01,IF(L1623="q",1,IF(L1623="l",0.01*VLOOKUP(EVID_HNOJENI!N1623,HNOJIVA_ALL!$A$2:$AE$3303,31,FALSE),"CHYBA")))),2)</f>
        <v>#N/A</v>
      </c>
      <c r="R1623" s="51" t="e">
        <f>ROUND(VLOOKUP(EVID_HNOJENI!N1623,HNOJIVA_ALL!$A$2:$Z$3303,16,FALSE)*K1623*IF(L1623="t",10,IF(L1623="kg",0.01,IF(L1623="q",1,IF(L1623="l",0.01*VLOOKUP(EVID_HNOJENI!N1623,HNOJIVA_ALL!$A$2:$AE$3303,31,FALSE),"CHYBA")))),2)</f>
        <v>#N/A</v>
      </c>
      <c r="S1623" s="51" t="e">
        <f>ROUND(VLOOKUP(EVID_HNOJENI!N1623,HNOJIVA_ALL!$A$2:$Z$3303,18,FALSE)*K1623*IF(L1623="t",10,IF(L1623="kg",0.01,IF(L1623="q",1,IF(L1623="l",0.01*VLOOKUP(EVID_HNOJENI!N1623,HNOJIVA_ALL!$A$2:$AE$3303,31,FALSE),"CHYBA")))),2)</f>
        <v>#N/A</v>
      </c>
      <c r="T1623" s="51" t="e">
        <f>ROUND(VLOOKUP(EVID_HNOJENI!N1623,HNOJIVA_ALL!$A$2:$Z$3303,17,FALSE)*K1623*IF(L1623="t",10,IF(L1623="kg",0.01,IF(L1623="q",1,IF(L1623="l",0.01*VLOOKUP(EVID_HNOJENI!N1623,HNOJIVA_ALL!$A$2:$AE$3303,31,FALSE),"CHYBA")))),2)</f>
        <v>#N/A</v>
      </c>
      <c r="U1623" s="51" t="e">
        <f>ROUND(VLOOKUP(EVID_HNOJENI!N1623,HNOJIVA_ALL!$A$2:$Z$3303,20,FALSE)*K1623*IF(L1623="t",10,IF(L1623="kg",0.01,IF(L1623="q",1,IF(L1623="l",0.01*VLOOKUP(EVID_HNOJENI!N1623,HNOJIVA_ALL!$A$2:$AE$3303,31,FALSE),"CHYBA")))),2)</f>
        <v>#N/A</v>
      </c>
    </row>
    <row r="1624" spans="1:21" x14ac:dyDescent="0.2">
      <c r="A1624" s="32"/>
      <c r="B1624" s="45" t="e">
        <f>VLOOKUP($A1624,EVID_OSEVU!$A$1:$M$4972,2,FALSE)</f>
        <v>#N/A</v>
      </c>
      <c r="C1624" s="45" t="e">
        <f>VLOOKUP($A1624,EVID_OSEVU!$A$1:$M$4972,3,FALSE)</f>
        <v>#N/A</v>
      </c>
      <c r="D1624" s="45" t="e">
        <f>VLOOKUP($A1624,EVID_OSEVU!$A$1:$M$4972,4,FALSE)</f>
        <v>#N/A</v>
      </c>
      <c r="E1624" s="45" t="e">
        <f>VLOOKUP($A1624,EVID_OSEVU!$A$1:$M$4972,7,FALSE)</f>
        <v>#N/A</v>
      </c>
      <c r="F1624" s="45" t="e">
        <f>VLOOKUP($A1624,EVID_OSEVU!$A$1:$M$4972,8,FALSE)</f>
        <v>#N/A</v>
      </c>
      <c r="G1624" s="45" t="e">
        <f>VLOOKUP($A1624,EVID_OSEVU!$A$1:$M$4972,11,FALSE)</f>
        <v>#N/A</v>
      </c>
      <c r="H1624" s="35"/>
      <c r="I1624" s="48"/>
      <c r="J1624" s="33" t="e">
        <f>VLOOKUP($A1624,EVID_OSEVU!$A$1:$M$4972,11,FALSE)</f>
        <v>#N/A</v>
      </c>
      <c r="K1624" s="39"/>
      <c r="L1624" s="49"/>
      <c r="M1624" s="89" t="e">
        <f t="shared" si="25"/>
        <v>#N/A</v>
      </c>
      <c r="N1624" s="50"/>
      <c r="O1624" s="37" t="e">
        <f>VLOOKUP(EVID_HNOJENI!N1624,HNOJIVA_ALL!$A$2:$Z$3303,4,FALSE)</f>
        <v>#N/A</v>
      </c>
      <c r="P1624" s="51" t="e">
        <f>ROUND(VLOOKUP(EVID_HNOJENI!N1624,HNOJIVA_ALL!$A$2:$Z$3303,14,FALSE)*K1624*IF(L1624="t",10,IF(L1624="kg",0.01,IF(L1624="q",1,IF(L1624="l",0.01*VLOOKUP(EVID_HNOJENI!N1624,HNOJIVA_ALL!$A$2:$AE$3303,31,FALSE),"CHYBA")))),2)</f>
        <v>#N/A</v>
      </c>
      <c r="Q1624" s="51" t="e">
        <f>ROUND(VLOOKUP(EVID_HNOJENI!N1624,HNOJIVA_ALL!$A$2:$Z$3303,15,FALSE)*K1624*IF(L1624="t",10,IF(L1624="kg",0.01,IF(L1624="q",1,IF(L1624="l",0.01*VLOOKUP(EVID_HNOJENI!N1624,HNOJIVA_ALL!$A$2:$AE$3303,31,FALSE),"CHYBA")))),2)</f>
        <v>#N/A</v>
      </c>
      <c r="R1624" s="51" t="e">
        <f>ROUND(VLOOKUP(EVID_HNOJENI!N1624,HNOJIVA_ALL!$A$2:$Z$3303,16,FALSE)*K1624*IF(L1624="t",10,IF(L1624="kg",0.01,IF(L1624="q",1,IF(L1624="l",0.01*VLOOKUP(EVID_HNOJENI!N1624,HNOJIVA_ALL!$A$2:$AE$3303,31,FALSE),"CHYBA")))),2)</f>
        <v>#N/A</v>
      </c>
      <c r="S1624" s="51" t="e">
        <f>ROUND(VLOOKUP(EVID_HNOJENI!N1624,HNOJIVA_ALL!$A$2:$Z$3303,18,FALSE)*K1624*IF(L1624="t",10,IF(L1624="kg",0.01,IF(L1624="q",1,IF(L1624="l",0.01*VLOOKUP(EVID_HNOJENI!N1624,HNOJIVA_ALL!$A$2:$AE$3303,31,FALSE),"CHYBA")))),2)</f>
        <v>#N/A</v>
      </c>
      <c r="T1624" s="51" t="e">
        <f>ROUND(VLOOKUP(EVID_HNOJENI!N1624,HNOJIVA_ALL!$A$2:$Z$3303,17,FALSE)*K1624*IF(L1624="t",10,IF(L1624="kg",0.01,IF(L1624="q",1,IF(L1624="l",0.01*VLOOKUP(EVID_HNOJENI!N1624,HNOJIVA_ALL!$A$2:$AE$3303,31,FALSE),"CHYBA")))),2)</f>
        <v>#N/A</v>
      </c>
      <c r="U1624" s="51" t="e">
        <f>ROUND(VLOOKUP(EVID_HNOJENI!N1624,HNOJIVA_ALL!$A$2:$Z$3303,20,FALSE)*K1624*IF(L1624="t",10,IF(L1624="kg",0.01,IF(L1624="q",1,IF(L1624="l",0.01*VLOOKUP(EVID_HNOJENI!N1624,HNOJIVA_ALL!$A$2:$AE$3303,31,FALSE),"CHYBA")))),2)</f>
        <v>#N/A</v>
      </c>
    </row>
    <row r="1625" spans="1:21" x14ac:dyDescent="0.2">
      <c r="A1625" s="32"/>
      <c r="B1625" s="45" t="e">
        <f>VLOOKUP($A1625,EVID_OSEVU!$A$1:$M$4972,2,FALSE)</f>
        <v>#N/A</v>
      </c>
      <c r="C1625" s="45" t="e">
        <f>VLOOKUP($A1625,EVID_OSEVU!$A$1:$M$4972,3,FALSE)</f>
        <v>#N/A</v>
      </c>
      <c r="D1625" s="45" t="e">
        <f>VLOOKUP($A1625,EVID_OSEVU!$A$1:$M$4972,4,FALSE)</f>
        <v>#N/A</v>
      </c>
      <c r="E1625" s="45" t="e">
        <f>VLOOKUP($A1625,EVID_OSEVU!$A$1:$M$4972,7,FALSE)</f>
        <v>#N/A</v>
      </c>
      <c r="F1625" s="45" t="e">
        <f>VLOOKUP($A1625,EVID_OSEVU!$A$1:$M$4972,8,FALSE)</f>
        <v>#N/A</v>
      </c>
      <c r="G1625" s="45" t="e">
        <f>VLOOKUP($A1625,EVID_OSEVU!$A$1:$M$4972,11,FALSE)</f>
        <v>#N/A</v>
      </c>
      <c r="H1625" s="35"/>
      <c r="I1625" s="48"/>
      <c r="J1625" s="33" t="e">
        <f>VLOOKUP($A1625,EVID_OSEVU!$A$1:$M$4972,11,FALSE)</f>
        <v>#N/A</v>
      </c>
      <c r="K1625" s="39"/>
      <c r="L1625" s="49"/>
      <c r="M1625" s="89" t="e">
        <f t="shared" si="25"/>
        <v>#N/A</v>
      </c>
      <c r="N1625" s="50"/>
      <c r="O1625" s="37" t="e">
        <f>VLOOKUP(EVID_HNOJENI!N1625,HNOJIVA_ALL!$A$2:$Z$3303,4,FALSE)</f>
        <v>#N/A</v>
      </c>
      <c r="P1625" s="51" t="e">
        <f>ROUND(VLOOKUP(EVID_HNOJENI!N1625,HNOJIVA_ALL!$A$2:$Z$3303,14,FALSE)*K1625*IF(L1625="t",10,IF(L1625="kg",0.01,IF(L1625="q",1,IF(L1625="l",0.01*VLOOKUP(EVID_HNOJENI!N1625,HNOJIVA_ALL!$A$2:$AE$3303,31,FALSE),"CHYBA")))),2)</f>
        <v>#N/A</v>
      </c>
      <c r="Q1625" s="51" t="e">
        <f>ROUND(VLOOKUP(EVID_HNOJENI!N1625,HNOJIVA_ALL!$A$2:$Z$3303,15,FALSE)*K1625*IF(L1625="t",10,IF(L1625="kg",0.01,IF(L1625="q",1,IF(L1625="l",0.01*VLOOKUP(EVID_HNOJENI!N1625,HNOJIVA_ALL!$A$2:$AE$3303,31,FALSE),"CHYBA")))),2)</f>
        <v>#N/A</v>
      </c>
      <c r="R1625" s="51" t="e">
        <f>ROUND(VLOOKUP(EVID_HNOJENI!N1625,HNOJIVA_ALL!$A$2:$Z$3303,16,FALSE)*K1625*IF(L1625="t",10,IF(L1625="kg",0.01,IF(L1625="q",1,IF(L1625="l",0.01*VLOOKUP(EVID_HNOJENI!N1625,HNOJIVA_ALL!$A$2:$AE$3303,31,FALSE),"CHYBA")))),2)</f>
        <v>#N/A</v>
      </c>
      <c r="S1625" s="51" t="e">
        <f>ROUND(VLOOKUP(EVID_HNOJENI!N1625,HNOJIVA_ALL!$A$2:$Z$3303,18,FALSE)*K1625*IF(L1625="t",10,IF(L1625="kg",0.01,IF(L1625="q",1,IF(L1625="l",0.01*VLOOKUP(EVID_HNOJENI!N1625,HNOJIVA_ALL!$A$2:$AE$3303,31,FALSE),"CHYBA")))),2)</f>
        <v>#N/A</v>
      </c>
      <c r="T1625" s="51" t="e">
        <f>ROUND(VLOOKUP(EVID_HNOJENI!N1625,HNOJIVA_ALL!$A$2:$Z$3303,17,FALSE)*K1625*IF(L1625="t",10,IF(L1625="kg",0.01,IF(L1625="q",1,IF(L1625="l",0.01*VLOOKUP(EVID_HNOJENI!N1625,HNOJIVA_ALL!$A$2:$AE$3303,31,FALSE),"CHYBA")))),2)</f>
        <v>#N/A</v>
      </c>
      <c r="U1625" s="51" t="e">
        <f>ROUND(VLOOKUP(EVID_HNOJENI!N1625,HNOJIVA_ALL!$A$2:$Z$3303,20,FALSE)*K1625*IF(L1625="t",10,IF(L1625="kg",0.01,IF(L1625="q",1,IF(L1625="l",0.01*VLOOKUP(EVID_HNOJENI!N1625,HNOJIVA_ALL!$A$2:$AE$3303,31,FALSE),"CHYBA")))),2)</f>
        <v>#N/A</v>
      </c>
    </row>
    <row r="1626" spans="1:21" x14ac:dyDescent="0.2">
      <c r="A1626" s="32"/>
      <c r="B1626" s="45" t="e">
        <f>VLOOKUP($A1626,EVID_OSEVU!$A$1:$M$4972,2,FALSE)</f>
        <v>#N/A</v>
      </c>
      <c r="C1626" s="45" t="e">
        <f>VLOOKUP($A1626,EVID_OSEVU!$A$1:$M$4972,3,FALSE)</f>
        <v>#N/A</v>
      </c>
      <c r="D1626" s="45" t="e">
        <f>VLOOKUP($A1626,EVID_OSEVU!$A$1:$M$4972,4,FALSE)</f>
        <v>#N/A</v>
      </c>
      <c r="E1626" s="45" t="e">
        <f>VLOOKUP($A1626,EVID_OSEVU!$A$1:$M$4972,7,FALSE)</f>
        <v>#N/A</v>
      </c>
      <c r="F1626" s="45" t="e">
        <f>VLOOKUP($A1626,EVID_OSEVU!$A$1:$M$4972,8,FALSE)</f>
        <v>#N/A</v>
      </c>
      <c r="G1626" s="45" t="e">
        <f>VLOOKUP($A1626,EVID_OSEVU!$A$1:$M$4972,11,FALSE)</f>
        <v>#N/A</v>
      </c>
      <c r="H1626" s="35"/>
      <c r="I1626" s="48"/>
      <c r="J1626" s="33" t="e">
        <f>VLOOKUP($A1626,EVID_OSEVU!$A$1:$M$4972,11,FALSE)</f>
        <v>#N/A</v>
      </c>
      <c r="K1626" s="39"/>
      <c r="L1626" s="49"/>
      <c r="M1626" s="89" t="e">
        <f t="shared" si="25"/>
        <v>#N/A</v>
      </c>
      <c r="N1626" s="50"/>
      <c r="O1626" s="37" t="e">
        <f>VLOOKUP(EVID_HNOJENI!N1626,HNOJIVA_ALL!$A$2:$Z$3303,4,FALSE)</f>
        <v>#N/A</v>
      </c>
      <c r="P1626" s="51" t="e">
        <f>ROUND(VLOOKUP(EVID_HNOJENI!N1626,HNOJIVA_ALL!$A$2:$Z$3303,14,FALSE)*K1626*IF(L1626="t",10,IF(L1626="kg",0.01,IF(L1626="q",1,IF(L1626="l",0.01*VLOOKUP(EVID_HNOJENI!N1626,HNOJIVA_ALL!$A$2:$AE$3303,31,FALSE),"CHYBA")))),2)</f>
        <v>#N/A</v>
      </c>
      <c r="Q1626" s="51" t="e">
        <f>ROUND(VLOOKUP(EVID_HNOJENI!N1626,HNOJIVA_ALL!$A$2:$Z$3303,15,FALSE)*K1626*IF(L1626="t",10,IF(L1626="kg",0.01,IF(L1626="q",1,IF(L1626="l",0.01*VLOOKUP(EVID_HNOJENI!N1626,HNOJIVA_ALL!$A$2:$AE$3303,31,FALSE),"CHYBA")))),2)</f>
        <v>#N/A</v>
      </c>
      <c r="R1626" s="51" t="e">
        <f>ROUND(VLOOKUP(EVID_HNOJENI!N1626,HNOJIVA_ALL!$A$2:$Z$3303,16,FALSE)*K1626*IF(L1626="t",10,IF(L1626="kg",0.01,IF(L1626="q",1,IF(L1626="l",0.01*VLOOKUP(EVID_HNOJENI!N1626,HNOJIVA_ALL!$A$2:$AE$3303,31,FALSE),"CHYBA")))),2)</f>
        <v>#N/A</v>
      </c>
      <c r="S1626" s="51" t="e">
        <f>ROUND(VLOOKUP(EVID_HNOJENI!N1626,HNOJIVA_ALL!$A$2:$Z$3303,18,FALSE)*K1626*IF(L1626="t",10,IF(L1626="kg",0.01,IF(L1626="q",1,IF(L1626="l",0.01*VLOOKUP(EVID_HNOJENI!N1626,HNOJIVA_ALL!$A$2:$AE$3303,31,FALSE),"CHYBA")))),2)</f>
        <v>#N/A</v>
      </c>
      <c r="T1626" s="51" t="e">
        <f>ROUND(VLOOKUP(EVID_HNOJENI!N1626,HNOJIVA_ALL!$A$2:$Z$3303,17,FALSE)*K1626*IF(L1626="t",10,IF(L1626="kg",0.01,IF(L1626="q",1,IF(L1626="l",0.01*VLOOKUP(EVID_HNOJENI!N1626,HNOJIVA_ALL!$A$2:$AE$3303,31,FALSE),"CHYBA")))),2)</f>
        <v>#N/A</v>
      </c>
      <c r="U1626" s="51" t="e">
        <f>ROUND(VLOOKUP(EVID_HNOJENI!N1626,HNOJIVA_ALL!$A$2:$Z$3303,20,FALSE)*K1626*IF(L1626="t",10,IF(L1626="kg",0.01,IF(L1626="q",1,IF(L1626="l",0.01*VLOOKUP(EVID_HNOJENI!N1626,HNOJIVA_ALL!$A$2:$AE$3303,31,FALSE),"CHYBA")))),2)</f>
        <v>#N/A</v>
      </c>
    </row>
    <row r="1627" spans="1:21" x14ac:dyDescent="0.2">
      <c r="A1627" s="32"/>
      <c r="B1627" s="45" t="e">
        <f>VLOOKUP($A1627,EVID_OSEVU!$A$1:$M$4972,2,FALSE)</f>
        <v>#N/A</v>
      </c>
      <c r="C1627" s="45" t="e">
        <f>VLOOKUP($A1627,EVID_OSEVU!$A$1:$M$4972,3,FALSE)</f>
        <v>#N/A</v>
      </c>
      <c r="D1627" s="45" t="e">
        <f>VLOOKUP($A1627,EVID_OSEVU!$A$1:$M$4972,4,FALSE)</f>
        <v>#N/A</v>
      </c>
      <c r="E1627" s="45" t="e">
        <f>VLOOKUP($A1627,EVID_OSEVU!$A$1:$M$4972,7,FALSE)</f>
        <v>#N/A</v>
      </c>
      <c r="F1627" s="45" t="e">
        <f>VLOOKUP($A1627,EVID_OSEVU!$A$1:$M$4972,8,FALSE)</f>
        <v>#N/A</v>
      </c>
      <c r="G1627" s="45" t="e">
        <f>VLOOKUP($A1627,EVID_OSEVU!$A$1:$M$4972,11,FALSE)</f>
        <v>#N/A</v>
      </c>
      <c r="H1627" s="35"/>
      <c r="I1627" s="48"/>
      <c r="J1627" s="33" t="e">
        <f>VLOOKUP($A1627,EVID_OSEVU!$A$1:$M$4972,11,FALSE)</f>
        <v>#N/A</v>
      </c>
      <c r="K1627" s="39"/>
      <c r="L1627" s="49"/>
      <c r="M1627" s="89" t="e">
        <f t="shared" si="25"/>
        <v>#N/A</v>
      </c>
      <c r="N1627" s="50"/>
      <c r="O1627" s="37" t="e">
        <f>VLOOKUP(EVID_HNOJENI!N1627,HNOJIVA_ALL!$A$2:$Z$3303,4,FALSE)</f>
        <v>#N/A</v>
      </c>
      <c r="P1627" s="51" t="e">
        <f>ROUND(VLOOKUP(EVID_HNOJENI!N1627,HNOJIVA_ALL!$A$2:$Z$3303,14,FALSE)*K1627*IF(L1627="t",10,IF(L1627="kg",0.01,IF(L1627="q",1,IF(L1627="l",0.01*VLOOKUP(EVID_HNOJENI!N1627,HNOJIVA_ALL!$A$2:$AE$3303,31,FALSE),"CHYBA")))),2)</f>
        <v>#N/A</v>
      </c>
      <c r="Q1627" s="51" t="e">
        <f>ROUND(VLOOKUP(EVID_HNOJENI!N1627,HNOJIVA_ALL!$A$2:$Z$3303,15,FALSE)*K1627*IF(L1627="t",10,IF(L1627="kg",0.01,IF(L1627="q",1,IF(L1627="l",0.01*VLOOKUP(EVID_HNOJENI!N1627,HNOJIVA_ALL!$A$2:$AE$3303,31,FALSE),"CHYBA")))),2)</f>
        <v>#N/A</v>
      </c>
      <c r="R1627" s="51" t="e">
        <f>ROUND(VLOOKUP(EVID_HNOJENI!N1627,HNOJIVA_ALL!$A$2:$Z$3303,16,FALSE)*K1627*IF(L1627="t",10,IF(L1627="kg",0.01,IF(L1627="q",1,IF(L1627="l",0.01*VLOOKUP(EVID_HNOJENI!N1627,HNOJIVA_ALL!$A$2:$AE$3303,31,FALSE),"CHYBA")))),2)</f>
        <v>#N/A</v>
      </c>
      <c r="S1627" s="51" t="e">
        <f>ROUND(VLOOKUP(EVID_HNOJENI!N1627,HNOJIVA_ALL!$A$2:$Z$3303,18,FALSE)*K1627*IF(L1627="t",10,IF(L1627="kg",0.01,IF(L1627="q",1,IF(L1627="l",0.01*VLOOKUP(EVID_HNOJENI!N1627,HNOJIVA_ALL!$A$2:$AE$3303,31,FALSE),"CHYBA")))),2)</f>
        <v>#N/A</v>
      </c>
      <c r="T1627" s="51" t="e">
        <f>ROUND(VLOOKUP(EVID_HNOJENI!N1627,HNOJIVA_ALL!$A$2:$Z$3303,17,FALSE)*K1627*IF(L1627="t",10,IF(L1627="kg",0.01,IF(L1627="q",1,IF(L1627="l",0.01*VLOOKUP(EVID_HNOJENI!N1627,HNOJIVA_ALL!$A$2:$AE$3303,31,FALSE),"CHYBA")))),2)</f>
        <v>#N/A</v>
      </c>
      <c r="U1627" s="51" t="e">
        <f>ROUND(VLOOKUP(EVID_HNOJENI!N1627,HNOJIVA_ALL!$A$2:$Z$3303,20,FALSE)*K1627*IF(L1627="t",10,IF(L1627="kg",0.01,IF(L1627="q",1,IF(L1627="l",0.01*VLOOKUP(EVID_HNOJENI!N1627,HNOJIVA_ALL!$A$2:$AE$3303,31,FALSE),"CHYBA")))),2)</f>
        <v>#N/A</v>
      </c>
    </row>
    <row r="1628" spans="1:21" x14ac:dyDescent="0.2">
      <c r="A1628" s="32"/>
      <c r="B1628" s="45" t="e">
        <f>VLOOKUP($A1628,EVID_OSEVU!$A$1:$M$4972,2,FALSE)</f>
        <v>#N/A</v>
      </c>
      <c r="C1628" s="45" t="e">
        <f>VLOOKUP($A1628,EVID_OSEVU!$A$1:$M$4972,3,FALSE)</f>
        <v>#N/A</v>
      </c>
      <c r="D1628" s="45" t="e">
        <f>VLOOKUP($A1628,EVID_OSEVU!$A$1:$M$4972,4,FALSE)</f>
        <v>#N/A</v>
      </c>
      <c r="E1628" s="45" t="e">
        <f>VLOOKUP($A1628,EVID_OSEVU!$A$1:$M$4972,7,FALSE)</f>
        <v>#N/A</v>
      </c>
      <c r="F1628" s="45" t="e">
        <f>VLOOKUP($A1628,EVID_OSEVU!$A$1:$M$4972,8,FALSE)</f>
        <v>#N/A</v>
      </c>
      <c r="G1628" s="45" t="e">
        <f>VLOOKUP($A1628,EVID_OSEVU!$A$1:$M$4972,11,FALSE)</f>
        <v>#N/A</v>
      </c>
      <c r="H1628" s="35"/>
      <c r="I1628" s="48"/>
      <c r="J1628" s="33" t="e">
        <f>VLOOKUP($A1628,EVID_OSEVU!$A$1:$M$4972,11,FALSE)</f>
        <v>#N/A</v>
      </c>
      <c r="K1628" s="39"/>
      <c r="L1628" s="49"/>
      <c r="M1628" s="89" t="e">
        <f t="shared" si="25"/>
        <v>#N/A</v>
      </c>
      <c r="N1628" s="50"/>
      <c r="O1628" s="37" t="e">
        <f>VLOOKUP(EVID_HNOJENI!N1628,HNOJIVA_ALL!$A$2:$Z$3303,4,FALSE)</f>
        <v>#N/A</v>
      </c>
      <c r="P1628" s="51" t="e">
        <f>ROUND(VLOOKUP(EVID_HNOJENI!N1628,HNOJIVA_ALL!$A$2:$Z$3303,14,FALSE)*K1628*IF(L1628="t",10,IF(L1628="kg",0.01,IF(L1628="q",1,IF(L1628="l",0.01*VLOOKUP(EVID_HNOJENI!N1628,HNOJIVA_ALL!$A$2:$AE$3303,31,FALSE),"CHYBA")))),2)</f>
        <v>#N/A</v>
      </c>
      <c r="Q1628" s="51" t="e">
        <f>ROUND(VLOOKUP(EVID_HNOJENI!N1628,HNOJIVA_ALL!$A$2:$Z$3303,15,FALSE)*K1628*IF(L1628="t",10,IF(L1628="kg",0.01,IF(L1628="q",1,IF(L1628="l",0.01*VLOOKUP(EVID_HNOJENI!N1628,HNOJIVA_ALL!$A$2:$AE$3303,31,FALSE),"CHYBA")))),2)</f>
        <v>#N/A</v>
      </c>
      <c r="R1628" s="51" t="e">
        <f>ROUND(VLOOKUP(EVID_HNOJENI!N1628,HNOJIVA_ALL!$A$2:$Z$3303,16,FALSE)*K1628*IF(L1628="t",10,IF(L1628="kg",0.01,IF(L1628="q",1,IF(L1628="l",0.01*VLOOKUP(EVID_HNOJENI!N1628,HNOJIVA_ALL!$A$2:$AE$3303,31,FALSE),"CHYBA")))),2)</f>
        <v>#N/A</v>
      </c>
      <c r="S1628" s="51" t="e">
        <f>ROUND(VLOOKUP(EVID_HNOJENI!N1628,HNOJIVA_ALL!$A$2:$Z$3303,18,FALSE)*K1628*IF(L1628="t",10,IF(L1628="kg",0.01,IF(L1628="q",1,IF(L1628="l",0.01*VLOOKUP(EVID_HNOJENI!N1628,HNOJIVA_ALL!$A$2:$AE$3303,31,FALSE),"CHYBA")))),2)</f>
        <v>#N/A</v>
      </c>
      <c r="T1628" s="51" t="e">
        <f>ROUND(VLOOKUP(EVID_HNOJENI!N1628,HNOJIVA_ALL!$A$2:$Z$3303,17,FALSE)*K1628*IF(L1628="t",10,IF(L1628="kg",0.01,IF(L1628="q",1,IF(L1628="l",0.01*VLOOKUP(EVID_HNOJENI!N1628,HNOJIVA_ALL!$A$2:$AE$3303,31,FALSE),"CHYBA")))),2)</f>
        <v>#N/A</v>
      </c>
      <c r="U1628" s="51" t="e">
        <f>ROUND(VLOOKUP(EVID_HNOJENI!N1628,HNOJIVA_ALL!$A$2:$Z$3303,20,FALSE)*K1628*IF(L1628="t",10,IF(L1628="kg",0.01,IF(L1628="q",1,IF(L1628="l",0.01*VLOOKUP(EVID_HNOJENI!N1628,HNOJIVA_ALL!$A$2:$AE$3303,31,FALSE),"CHYBA")))),2)</f>
        <v>#N/A</v>
      </c>
    </row>
    <row r="1629" spans="1:21" x14ac:dyDescent="0.2">
      <c r="A1629" s="32"/>
      <c r="B1629" s="45" t="e">
        <f>VLOOKUP($A1629,EVID_OSEVU!$A$1:$M$4972,2,FALSE)</f>
        <v>#N/A</v>
      </c>
      <c r="C1629" s="45" t="e">
        <f>VLOOKUP($A1629,EVID_OSEVU!$A$1:$M$4972,3,FALSE)</f>
        <v>#N/A</v>
      </c>
      <c r="D1629" s="45" t="e">
        <f>VLOOKUP($A1629,EVID_OSEVU!$A$1:$M$4972,4,FALSE)</f>
        <v>#N/A</v>
      </c>
      <c r="E1629" s="45" t="e">
        <f>VLOOKUP($A1629,EVID_OSEVU!$A$1:$M$4972,7,FALSE)</f>
        <v>#N/A</v>
      </c>
      <c r="F1629" s="45" t="e">
        <f>VLOOKUP($A1629,EVID_OSEVU!$A$1:$M$4972,8,FALSE)</f>
        <v>#N/A</v>
      </c>
      <c r="G1629" s="45" t="e">
        <f>VLOOKUP($A1629,EVID_OSEVU!$A$1:$M$4972,11,FALSE)</f>
        <v>#N/A</v>
      </c>
      <c r="H1629" s="35"/>
      <c r="I1629" s="48"/>
      <c r="J1629" s="33" t="e">
        <f>VLOOKUP($A1629,EVID_OSEVU!$A$1:$M$4972,11,FALSE)</f>
        <v>#N/A</v>
      </c>
      <c r="K1629" s="39"/>
      <c r="L1629" s="49"/>
      <c r="M1629" s="89" t="e">
        <f t="shared" si="25"/>
        <v>#N/A</v>
      </c>
      <c r="N1629" s="50"/>
      <c r="O1629" s="37" t="e">
        <f>VLOOKUP(EVID_HNOJENI!N1629,HNOJIVA_ALL!$A$2:$Z$3303,4,FALSE)</f>
        <v>#N/A</v>
      </c>
      <c r="P1629" s="51" t="e">
        <f>ROUND(VLOOKUP(EVID_HNOJENI!N1629,HNOJIVA_ALL!$A$2:$Z$3303,14,FALSE)*K1629*IF(L1629="t",10,IF(L1629="kg",0.01,IF(L1629="q",1,IF(L1629="l",0.01*VLOOKUP(EVID_HNOJENI!N1629,HNOJIVA_ALL!$A$2:$AE$3303,31,FALSE),"CHYBA")))),2)</f>
        <v>#N/A</v>
      </c>
      <c r="Q1629" s="51" t="e">
        <f>ROUND(VLOOKUP(EVID_HNOJENI!N1629,HNOJIVA_ALL!$A$2:$Z$3303,15,FALSE)*K1629*IF(L1629="t",10,IF(L1629="kg",0.01,IF(L1629="q",1,IF(L1629="l",0.01*VLOOKUP(EVID_HNOJENI!N1629,HNOJIVA_ALL!$A$2:$AE$3303,31,FALSE),"CHYBA")))),2)</f>
        <v>#N/A</v>
      </c>
      <c r="R1629" s="51" t="e">
        <f>ROUND(VLOOKUP(EVID_HNOJENI!N1629,HNOJIVA_ALL!$A$2:$Z$3303,16,FALSE)*K1629*IF(L1629="t",10,IF(L1629="kg",0.01,IF(L1629="q",1,IF(L1629="l",0.01*VLOOKUP(EVID_HNOJENI!N1629,HNOJIVA_ALL!$A$2:$AE$3303,31,FALSE),"CHYBA")))),2)</f>
        <v>#N/A</v>
      </c>
      <c r="S1629" s="51" t="e">
        <f>ROUND(VLOOKUP(EVID_HNOJENI!N1629,HNOJIVA_ALL!$A$2:$Z$3303,18,FALSE)*K1629*IF(L1629="t",10,IF(L1629="kg",0.01,IF(L1629="q",1,IF(L1629="l",0.01*VLOOKUP(EVID_HNOJENI!N1629,HNOJIVA_ALL!$A$2:$AE$3303,31,FALSE),"CHYBA")))),2)</f>
        <v>#N/A</v>
      </c>
      <c r="T1629" s="51" t="e">
        <f>ROUND(VLOOKUP(EVID_HNOJENI!N1629,HNOJIVA_ALL!$A$2:$Z$3303,17,FALSE)*K1629*IF(L1629="t",10,IF(L1629="kg",0.01,IF(L1629="q",1,IF(L1629="l",0.01*VLOOKUP(EVID_HNOJENI!N1629,HNOJIVA_ALL!$A$2:$AE$3303,31,FALSE),"CHYBA")))),2)</f>
        <v>#N/A</v>
      </c>
      <c r="U1629" s="51" t="e">
        <f>ROUND(VLOOKUP(EVID_HNOJENI!N1629,HNOJIVA_ALL!$A$2:$Z$3303,20,FALSE)*K1629*IF(L1629="t",10,IF(L1629="kg",0.01,IF(L1629="q",1,IF(L1629="l",0.01*VLOOKUP(EVID_HNOJENI!N1629,HNOJIVA_ALL!$A$2:$AE$3303,31,FALSE),"CHYBA")))),2)</f>
        <v>#N/A</v>
      </c>
    </row>
    <row r="1630" spans="1:21" x14ac:dyDescent="0.2">
      <c r="A1630" s="32"/>
      <c r="B1630" s="45" t="e">
        <f>VLOOKUP($A1630,EVID_OSEVU!$A$1:$M$4972,2,FALSE)</f>
        <v>#N/A</v>
      </c>
      <c r="C1630" s="45" t="e">
        <f>VLOOKUP($A1630,EVID_OSEVU!$A$1:$M$4972,3,FALSE)</f>
        <v>#N/A</v>
      </c>
      <c r="D1630" s="45" t="e">
        <f>VLOOKUP($A1630,EVID_OSEVU!$A$1:$M$4972,4,FALSE)</f>
        <v>#N/A</v>
      </c>
      <c r="E1630" s="45" t="e">
        <f>VLOOKUP($A1630,EVID_OSEVU!$A$1:$M$4972,7,FALSE)</f>
        <v>#N/A</v>
      </c>
      <c r="F1630" s="45" t="e">
        <f>VLOOKUP($A1630,EVID_OSEVU!$A$1:$M$4972,8,FALSE)</f>
        <v>#N/A</v>
      </c>
      <c r="G1630" s="45" t="e">
        <f>VLOOKUP($A1630,EVID_OSEVU!$A$1:$M$4972,11,FALSE)</f>
        <v>#N/A</v>
      </c>
      <c r="H1630" s="35"/>
      <c r="I1630" s="48"/>
      <c r="J1630" s="33" t="e">
        <f>VLOOKUP($A1630,EVID_OSEVU!$A$1:$M$4972,11,FALSE)</f>
        <v>#N/A</v>
      </c>
      <c r="K1630" s="39"/>
      <c r="L1630" s="49"/>
      <c r="M1630" s="89" t="e">
        <f t="shared" si="25"/>
        <v>#N/A</v>
      </c>
      <c r="N1630" s="50"/>
      <c r="O1630" s="37" t="e">
        <f>VLOOKUP(EVID_HNOJENI!N1630,HNOJIVA_ALL!$A$2:$Z$3303,4,FALSE)</f>
        <v>#N/A</v>
      </c>
      <c r="P1630" s="51" t="e">
        <f>ROUND(VLOOKUP(EVID_HNOJENI!N1630,HNOJIVA_ALL!$A$2:$Z$3303,14,FALSE)*K1630*IF(L1630="t",10,IF(L1630="kg",0.01,IF(L1630="q",1,IF(L1630="l",0.01*VLOOKUP(EVID_HNOJENI!N1630,HNOJIVA_ALL!$A$2:$AE$3303,31,FALSE),"CHYBA")))),2)</f>
        <v>#N/A</v>
      </c>
      <c r="Q1630" s="51" t="e">
        <f>ROUND(VLOOKUP(EVID_HNOJENI!N1630,HNOJIVA_ALL!$A$2:$Z$3303,15,FALSE)*K1630*IF(L1630="t",10,IF(L1630="kg",0.01,IF(L1630="q",1,IF(L1630="l",0.01*VLOOKUP(EVID_HNOJENI!N1630,HNOJIVA_ALL!$A$2:$AE$3303,31,FALSE),"CHYBA")))),2)</f>
        <v>#N/A</v>
      </c>
      <c r="R1630" s="51" t="e">
        <f>ROUND(VLOOKUP(EVID_HNOJENI!N1630,HNOJIVA_ALL!$A$2:$Z$3303,16,FALSE)*K1630*IF(L1630="t",10,IF(L1630="kg",0.01,IF(L1630="q",1,IF(L1630="l",0.01*VLOOKUP(EVID_HNOJENI!N1630,HNOJIVA_ALL!$A$2:$AE$3303,31,FALSE),"CHYBA")))),2)</f>
        <v>#N/A</v>
      </c>
      <c r="S1630" s="51" t="e">
        <f>ROUND(VLOOKUP(EVID_HNOJENI!N1630,HNOJIVA_ALL!$A$2:$Z$3303,18,FALSE)*K1630*IF(L1630="t",10,IF(L1630="kg",0.01,IF(L1630="q",1,IF(L1630="l",0.01*VLOOKUP(EVID_HNOJENI!N1630,HNOJIVA_ALL!$A$2:$AE$3303,31,FALSE),"CHYBA")))),2)</f>
        <v>#N/A</v>
      </c>
      <c r="T1630" s="51" t="e">
        <f>ROUND(VLOOKUP(EVID_HNOJENI!N1630,HNOJIVA_ALL!$A$2:$Z$3303,17,FALSE)*K1630*IF(L1630="t",10,IF(L1630="kg",0.01,IF(L1630="q",1,IF(L1630="l",0.01*VLOOKUP(EVID_HNOJENI!N1630,HNOJIVA_ALL!$A$2:$AE$3303,31,FALSE),"CHYBA")))),2)</f>
        <v>#N/A</v>
      </c>
      <c r="U1630" s="51" t="e">
        <f>ROUND(VLOOKUP(EVID_HNOJENI!N1630,HNOJIVA_ALL!$A$2:$Z$3303,20,FALSE)*K1630*IF(L1630="t",10,IF(L1630="kg",0.01,IF(L1630="q",1,IF(L1630="l",0.01*VLOOKUP(EVID_HNOJENI!N1630,HNOJIVA_ALL!$A$2:$AE$3303,31,FALSE),"CHYBA")))),2)</f>
        <v>#N/A</v>
      </c>
    </row>
    <row r="1631" spans="1:21" x14ac:dyDescent="0.2">
      <c r="A1631" s="32"/>
      <c r="B1631" s="45" t="e">
        <f>VLOOKUP($A1631,EVID_OSEVU!$A$1:$M$4972,2,FALSE)</f>
        <v>#N/A</v>
      </c>
      <c r="C1631" s="45" t="e">
        <f>VLOOKUP($A1631,EVID_OSEVU!$A$1:$M$4972,3,FALSE)</f>
        <v>#N/A</v>
      </c>
      <c r="D1631" s="45" t="e">
        <f>VLOOKUP($A1631,EVID_OSEVU!$A$1:$M$4972,4,FALSE)</f>
        <v>#N/A</v>
      </c>
      <c r="E1631" s="45" t="e">
        <f>VLOOKUP($A1631,EVID_OSEVU!$A$1:$M$4972,7,FALSE)</f>
        <v>#N/A</v>
      </c>
      <c r="F1631" s="45" t="e">
        <f>VLOOKUP($A1631,EVID_OSEVU!$A$1:$M$4972,8,FALSE)</f>
        <v>#N/A</v>
      </c>
      <c r="G1631" s="45" t="e">
        <f>VLOOKUP($A1631,EVID_OSEVU!$A$1:$M$4972,11,FALSE)</f>
        <v>#N/A</v>
      </c>
      <c r="H1631" s="35"/>
      <c r="I1631" s="48"/>
      <c r="J1631" s="33" t="e">
        <f>VLOOKUP($A1631,EVID_OSEVU!$A$1:$M$4972,11,FALSE)</f>
        <v>#N/A</v>
      </c>
      <c r="K1631" s="39"/>
      <c r="L1631" s="49"/>
      <c r="M1631" s="89" t="e">
        <f t="shared" si="25"/>
        <v>#N/A</v>
      </c>
      <c r="N1631" s="50"/>
      <c r="O1631" s="37" t="e">
        <f>VLOOKUP(EVID_HNOJENI!N1631,HNOJIVA_ALL!$A$2:$Z$3303,4,FALSE)</f>
        <v>#N/A</v>
      </c>
      <c r="P1631" s="51" t="e">
        <f>ROUND(VLOOKUP(EVID_HNOJENI!N1631,HNOJIVA_ALL!$A$2:$Z$3303,14,FALSE)*K1631*IF(L1631="t",10,IF(L1631="kg",0.01,IF(L1631="q",1,IF(L1631="l",0.01*VLOOKUP(EVID_HNOJENI!N1631,HNOJIVA_ALL!$A$2:$AE$3303,31,FALSE),"CHYBA")))),2)</f>
        <v>#N/A</v>
      </c>
      <c r="Q1631" s="51" t="e">
        <f>ROUND(VLOOKUP(EVID_HNOJENI!N1631,HNOJIVA_ALL!$A$2:$Z$3303,15,FALSE)*K1631*IF(L1631="t",10,IF(L1631="kg",0.01,IF(L1631="q",1,IF(L1631="l",0.01*VLOOKUP(EVID_HNOJENI!N1631,HNOJIVA_ALL!$A$2:$AE$3303,31,FALSE),"CHYBA")))),2)</f>
        <v>#N/A</v>
      </c>
      <c r="R1631" s="51" t="e">
        <f>ROUND(VLOOKUP(EVID_HNOJENI!N1631,HNOJIVA_ALL!$A$2:$Z$3303,16,FALSE)*K1631*IF(L1631="t",10,IF(L1631="kg",0.01,IF(L1631="q",1,IF(L1631="l",0.01*VLOOKUP(EVID_HNOJENI!N1631,HNOJIVA_ALL!$A$2:$AE$3303,31,FALSE),"CHYBA")))),2)</f>
        <v>#N/A</v>
      </c>
      <c r="S1631" s="51" t="e">
        <f>ROUND(VLOOKUP(EVID_HNOJENI!N1631,HNOJIVA_ALL!$A$2:$Z$3303,18,FALSE)*K1631*IF(L1631="t",10,IF(L1631="kg",0.01,IF(L1631="q",1,IF(L1631="l",0.01*VLOOKUP(EVID_HNOJENI!N1631,HNOJIVA_ALL!$A$2:$AE$3303,31,FALSE),"CHYBA")))),2)</f>
        <v>#N/A</v>
      </c>
      <c r="T1631" s="51" t="e">
        <f>ROUND(VLOOKUP(EVID_HNOJENI!N1631,HNOJIVA_ALL!$A$2:$Z$3303,17,FALSE)*K1631*IF(L1631="t",10,IF(L1631="kg",0.01,IF(L1631="q",1,IF(L1631="l",0.01*VLOOKUP(EVID_HNOJENI!N1631,HNOJIVA_ALL!$A$2:$AE$3303,31,FALSE),"CHYBA")))),2)</f>
        <v>#N/A</v>
      </c>
      <c r="U1631" s="51" t="e">
        <f>ROUND(VLOOKUP(EVID_HNOJENI!N1631,HNOJIVA_ALL!$A$2:$Z$3303,20,FALSE)*K1631*IF(L1631="t",10,IF(L1631="kg",0.01,IF(L1631="q",1,IF(L1631="l",0.01*VLOOKUP(EVID_HNOJENI!N1631,HNOJIVA_ALL!$A$2:$AE$3303,31,FALSE),"CHYBA")))),2)</f>
        <v>#N/A</v>
      </c>
    </row>
    <row r="1632" spans="1:21" x14ac:dyDescent="0.2">
      <c r="A1632" s="32"/>
      <c r="B1632" s="45" t="e">
        <f>VLOOKUP($A1632,EVID_OSEVU!$A$1:$M$4972,2,FALSE)</f>
        <v>#N/A</v>
      </c>
      <c r="C1632" s="45" t="e">
        <f>VLOOKUP($A1632,EVID_OSEVU!$A$1:$M$4972,3,FALSE)</f>
        <v>#N/A</v>
      </c>
      <c r="D1632" s="45" t="e">
        <f>VLOOKUP($A1632,EVID_OSEVU!$A$1:$M$4972,4,FALSE)</f>
        <v>#N/A</v>
      </c>
      <c r="E1632" s="45" t="e">
        <f>VLOOKUP($A1632,EVID_OSEVU!$A$1:$M$4972,7,FALSE)</f>
        <v>#N/A</v>
      </c>
      <c r="F1632" s="45" t="e">
        <f>VLOOKUP($A1632,EVID_OSEVU!$A$1:$M$4972,8,FALSE)</f>
        <v>#N/A</v>
      </c>
      <c r="G1632" s="45" t="e">
        <f>VLOOKUP($A1632,EVID_OSEVU!$A$1:$M$4972,11,FALSE)</f>
        <v>#N/A</v>
      </c>
      <c r="H1632" s="35"/>
      <c r="I1632" s="48"/>
      <c r="J1632" s="33" t="e">
        <f>VLOOKUP($A1632,EVID_OSEVU!$A$1:$M$4972,11,FALSE)</f>
        <v>#N/A</v>
      </c>
      <c r="K1632" s="39"/>
      <c r="L1632" s="49"/>
      <c r="M1632" s="89" t="e">
        <f t="shared" si="25"/>
        <v>#N/A</v>
      </c>
      <c r="N1632" s="50"/>
      <c r="O1632" s="37" t="e">
        <f>VLOOKUP(EVID_HNOJENI!N1632,HNOJIVA_ALL!$A$2:$Z$3303,4,FALSE)</f>
        <v>#N/A</v>
      </c>
      <c r="P1632" s="51" t="e">
        <f>ROUND(VLOOKUP(EVID_HNOJENI!N1632,HNOJIVA_ALL!$A$2:$Z$3303,14,FALSE)*K1632*IF(L1632="t",10,IF(L1632="kg",0.01,IF(L1632="q",1,IF(L1632="l",0.01*VLOOKUP(EVID_HNOJENI!N1632,HNOJIVA_ALL!$A$2:$AE$3303,31,FALSE),"CHYBA")))),2)</f>
        <v>#N/A</v>
      </c>
      <c r="Q1632" s="51" t="e">
        <f>ROUND(VLOOKUP(EVID_HNOJENI!N1632,HNOJIVA_ALL!$A$2:$Z$3303,15,FALSE)*K1632*IF(L1632="t",10,IF(L1632="kg",0.01,IF(L1632="q",1,IF(L1632="l",0.01*VLOOKUP(EVID_HNOJENI!N1632,HNOJIVA_ALL!$A$2:$AE$3303,31,FALSE),"CHYBA")))),2)</f>
        <v>#N/A</v>
      </c>
      <c r="R1632" s="51" t="e">
        <f>ROUND(VLOOKUP(EVID_HNOJENI!N1632,HNOJIVA_ALL!$A$2:$Z$3303,16,FALSE)*K1632*IF(L1632="t",10,IF(L1632="kg",0.01,IF(L1632="q",1,IF(L1632="l",0.01*VLOOKUP(EVID_HNOJENI!N1632,HNOJIVA_ALL!$A$2:$AE$3303,31,FALSE),"CHYBA")))),2)</f>
        <v>#N/A</v>
      </c>
      <c r="S1632" s="51" t="e">
        <f>ROUND(VLOOKUP(EVID_HNOJENI!N1632,HNOJIVA_ALL!$A$2:$Z$3303,18,FALSE)*K1632*IF(L1632="t",10,IF(L1632="kg",0.01,IF(L1632="q",1,IF(L1632="l",0.01*VLOOKUP(EVID_HNOJENI!N1632,HNOJIVA_ALL!$A$2:$AE$3303,31,FALSE),"CHYBA")))),2)</f>
        <v>#N/A</v>
      </c>
      <c r="T1632" s="51" t="e">
        <f>ROUND(VLOOKUP(EVID_HNOJENI!N1632,HNOJIVA_ALL!$A$2:$Z$3303,17,FALSE)*K1632*IF(L1632="t",10,IF(L1632="kg",0.01,IF(L1632="q",1,IF(L1632="l",0.01*VLOOKUP(EVID_HNOJENI!N1632,HNOJIVA_ALL!$A$2:$AE$3303,31,FALSE),"CHYBA")))),2)</f>
        <v>#N/A</v>
      </c>
      <c r="U1632" s="51" t="e">
        <f>ROUND(VLOOKUP(EVID_HNOJENI!N1632,HNOJIVA_ALL!$A$2:$Z$3303,20,FALSE)*K1632*IF(L1632="t",10,IF(L1632="kg",0.01,IF(L1632="q",1,IF(L1632="l",0.01*VLOOKUP(EVID_HNOJENI!N1632,HNOJIVA_ALL!$A$2:$AE$3303,31,FALSE),"CHYBA")))),2)</f>
        <v>#N/A</v>
      </c>
    </row>
    <row r="1633" spans="1:21" x14ac:dyDescent="0.2">
      <c r="A1633" s="32"/>
      <c r="B1633" s="45" t="e">
        <f>VLOOKUP($A1633,EVID_OSEVU!$A$1:$M$4972,2,FALSE)</f>
        <v>#N/A</v>
      </c>
      <c r="C1633" s="45" t="e">
        <f>VLOOKUP($A1633,EVID_OSEVU!$A$1:$M$4972,3,FALSE)</f>
        <v>#N/A</v>
      </c>
      <c r="D1633" s="45" t="e">
        <f>VLOOKUP($A1633,EVID_OSEVU!$A$1:$M$4972,4,FALSE)</f>
        <v>#N/A</v>
      </c>
      <c r="E1633" s="45" t="e">
        <f>VLOOKUP($A1633,EVID_OSEVU!$A$1:$M$4972,7,FALSE)</f>
        <v>#N/A</v>
      </c>
      <c r="F1633" s="45" t="e">
        <f>VLOOKUP($A1633,EVID_OSEVU!$A$1:$M$4972,8,FALSE)</f>
        <v>#N/A</v>
      </c>
      <c r="G1633" s="45" t="e">
        <f>VLOOKUP($A1633,EVID_OSEVU!$A$1:$M$4972,11,FALSE)</f>
        <v>#N/A</v>
      </c>
      <c r="H1633" s="35"/>
      <c r="I1633" s="48"/>
      <c r="J1633" s="33" t="e">
        <f>VLOOKUP($A1633,EVID_OSEVU!$A$1:$M$4972,11,FALSE)</f>
        <v>#N/A</v>
      </c>
      <c r="K1633" s="39"/>
      <c r="L1633" s="49"/>
      <c r="M1633" s="89" t="e">
        <f t="shared" si="25"/>
        <v>#N/A</v>
      </c>
      <c r="N1633" s="50"/>
      <c r="O1633" s="37" t="e">
        <f>VLOOKUP(EVID_HNOJENI!N1633,HNOJIVA_ALL!$A$2:$Z$3303,4,FALSE)</f>
        <v>#N/A</v>
      </c>
      <c r="P1633" s="51" t="e">
        <f>ROUND(VLOOKUP(EVID_HNOJENI!N1633,HNOJIVA_ALL!$A$2:$Z$3303,14,FALSE)*K1633*IF(L1633="t",10,IF(L1633="kg",0.01,IF(L1633="q",1,IF(L1633="l",0.01*VLOOKUP(EVID_HNOJENI!N1633,HNOJIVA_ALL!$A$2:$AE$3303,31,FALSE),"CHYBA")))),2)</f>
        <v>#N/A</v>
      </c>
      <c r="Q1633" s="51" t="e">
        <f>ROUND(VLOOKUP(EVID_HNOJENI!N1633,HNOJIVA_ALL!$A$2:$Z$3303,15,FALSE)*K1633*IF(L1633="t",10,IF(L1633="kg",0.01,IF(L1633="q",1,IF(L1633="l",0.01*VLOOKUP(EVID_HNOJENI!N1633,HNOJIVA_ALL!$A$2:$AE$3303,31,FALSE),"CHYBA")))),2)</f>
        <v>#N/A</v>
      </c>
      <c r="R1633" s="51" t="e">
        <f>ROUND(VLOOKUP(EVID_HNOJENI!N1633,HNOJIVA_ALL!$A$2:$Z$3303,16,FALSE)*K1633*IF(L1633="t",10,IF(L1633="kg",0.01,IF(L1633="q",1,IF(L1633="l",0.01*VLOOKUP(EVID_HNOJENI!N1633,HNOJIVA_ALL!$A$2:$AE$3303,31,FALSE),"CHYBA")))),2)</f>
        <v>#N/A</v>
      </c>
      <c r="S1633" s="51" t="e">
        <f>ROUND(VLOOKUP(EVID_HNOJENI!N1633,HNOJIVA_ALL!$A$2:$Z$3303,18,FALSE)*K1633*IF(L1633="t",10,IF(L1633="kg",0.01,IF(L1633="q",1,IF(L1633="l",0.01*VLOOKUP(EVID_HNOJENI!N1633,HNOJIVA_ALL!$A$2:$AE$3303,31,FALSE),"CHYBA")))),2)</f>
        <v>#N/A</v>
      </c>
      <c r="T1633" s="51" t="e">
        <f>ROUND(VLOOKUP(EVID_HNOJENI!N1633,HNOJIVA_ALL!$A$2:$Z$3303,17,FALSE)*K1633*IF(L1633="t",10,IF(L1633="kg",0.01,IF(L1633="q",1,IF(L1633="l",0.01*VLOOKUP(EVID_HNOJENI!N1633,HNOJIVA_ALL!$A$2:$AE$3303,31,FALSE),"CHYBA")))),2)</f>
        <v>#N/A</v>
      </c>
      <c r="U1633" s="51" t="e">
        <f>ROUND(VLOOKUP(EVID_HNOJENI!N1633,HNOJIVA_ALL!$A$2:$Z$3303,20,FALSE)*K1633*IF(L1633="t",10,IF(L1633="kg",0.01,IF(L1633="q",1,IF(L1633="l",0.01*VLOOKUP(EVID_HNOJENI!N1633,HNOJIVA_ALL!$A$2:$AE$3303,31,FALSE),"CHYBA")))),2)</f>
        <v>#N/A</v>
      </c>
    </row>
    <row r="1634" spans="1:21" x14ac:dyDescent="0.2">
      <c r="A1634" s="32"/>
      <c r="B1634" s="45" t="e">
        <f>VLOOKUP($A1634,EVID_OSEVU!$A$1:$M$4972,2,FALSE)</f>
        <v>#N/A</v>
      </c>
      <c r="C1634" s="45" t="e">
        <f>VLOOKUP($A1634,EVID_OSEVU!$A$1:$M$4972,3,FALSE)</f>
        <v>#N/A</v>
      </c>
      <c r="D1634" s="45" t="e">
        <f>VLOOKUP($A1634,EVID_OSEVU!$A$1:$M$4972,4,FALSE)</f>
        <v>#N/A</v>
      </c>
      <c r="E1634" s="45" t="e">
        <f>VLOOKUP($A1634,EVID_OSEVU!$A$1:$M$4972,7,FALSE)</f>
        <v>#N/A</v>
      </c>
      <c r="F1634" s="45" t="e">
        <f>VLOOKUP($A1634,EVID_OSEVU!$A$1:$M$4972,8,FALSE)</f>
        <v>#N/A</v>
      </c>
      <c r="G1634" s="45" t="e">
        <f>VLOOKUP($A1634,EVID_OSEVU!$A$1:$M$4972,11,FALSE)</f>
        <v>#N/A</v>
      </c>
      <c r="H1634" s="35"/>
      <c r="I1634" s="48"/>
      <c r="J1634" s="33" t="e">
        <f>VLOOKUP($A1634,EVID_OSEVU!$A$1:$M$4972,11,FALSE)</f>
        <v>#N/A</v>
      </c>
      <c r="K1634" s="39"/>
      <c r="L1634" s="49"/>
      <c r="M1634" s="89" t="e">
        <f t="shared" si="25"/>
        <v>#N/A</v>
      </c>
      <c r="N1634" s="50"/>
      <c r="O1634" s="37" t="e">
        <f>VLOOKUP(EVID_HNOJENI!N1634,HNOJIVA_ALL!$A$2:$Z$3303,4,FALSE)</f>
        <v>#N/A</v>
      </c>
      <c r="P1634" s="51" t="e">
        <f>ROUND(VLOOKUP(EVID_HNOJENI!N1634,HNOJIVA_ALL!$A$2:$Z$3303,14,FALSE)*K1634*IF(L1634="t",10,IF(L1634="kg",0.01,IF(L1634="q",1,IF(L1634="l",0.01*VLOOKUP(EVID_HNOJENI!N1634,HNOJIVA_ALL!$A$2:$AE$3303,31,FALSE),"CHYBA")))),2)</f>
        <v>#N/A</v>
      </c>
      <c r="Q1634" s="51" t="e">
        <f>ROUND(VLOOKUP(EVID_HNOJENI!N1634,HNOJIVA_ALL!$A$2:$Z$3303,15,FALSE)*K1634*IF(L1634="t",10,IF(L1634="kg",0.01,IF(L1634="q",1,IF(L1634="l",0.01*VLOOKUP(EVID_HNOJENI!N1634,HNOJIVA_ALL!$A$2:$AE$3303,31,FALSE),"CHYBA")))),2)</f>
        <v>#N/A</v>
      </c>
      <c r="R1634" s="51" t="e">
        <f>ROUND(VLOOKUP(EVID_HNOJENI!N1634,HNOJIVA_ALL!$A$2:$Z$3303,16,FALSE)*K1634*IF(L1634="t",10,IF(L1634="kg",0.01,IF(L1634="q",1,IF(L1634="l",0.01*VLOOKUP(EVID_HNOJENI!N1634,HNOJIVA_ALL!$A$2:$AE$3303,31,FALSE),"CHYBA")))),2)</f>
        <v>#N/A</v>
      </c>
      <c r="S1634" s="51" t="e">
        <f>ROUND(VLOOKUP(EVID_HNOJENI!N1634,HNOJIVA_ALL!$A$2:$Z$3303,18,FALSE)*K1634*IF(L1634="t",10,IF(L1634="kg",0.01,IF(L1634="q",1,IF(L1634="l",0.01*VLOOKUP(EVID_HNOJENI!N1634,HNOJIVA_ALL!$A$2:$AE$3303,31,FALSE),"CHYBA")))),2)</f>
        <v>#N/A</v>
      </c>
      <c r="T1634" s="51" t="e">
        <f>ROUND(VLOOKUP(EVID_HNOJENI!N1634,HNOJIVA_ALL!$A$2:$Z$3303,17,FALSE)*K1634*IF(L1634="t",10,IF(L1634="kg",0.01,IF(L1634="q",1,IF(L1634="l",0.01*VLOOKUP(EVID_HNOJENI!N1634,HNOJIVA_ALL!$A$2:$AE$3303,31,FALSE),"CHYBA")))),2)</f>
        <v>#N/A</v>
      </c>
      <c r="U1634" s="51" t="e">
        <f>ROUND(VLOOKUP(EVID_HNOJENI!N1634,HNOJIVA_ALL!$A$2:$Z$3303,20,FALSE)*K1634*IF(L1634="t",10,IF(L1634="kg",0.01,IF(L1634="q",1,IF(L1634="l",0.01*VLOOKUP(EVID_HNOJENI!N1634,HNOJIVA_ALL!$A$2:$AE$3303,31,FALSE),"CHYBA")))),2)</f>
        <v>#N/A</v>
      </c>
    </row>
    <row r="1635" spans="1:21" x14ac:dyDescent="0.2">
      <c r="A1635" s="32"/>
      <c r="B1635" s="45" t="e">
        <f>VLOOKUP($A1635,EVID_OSEVU!$A$1:$M$4972,2,FALSE)</f>
        <v>#N/A</v>
      </c>
      <c r="C1635" s="45" t="e">
        <f>VLOOKUP($A1635,EVID_OSEVU!$A$1:$M$4972,3,FALSE)</f>
        <v>#N/A</v>
      </c>
      <c r="D1635" s="45" t="e">
        <f>VLOOKUP($A1635,EVID_OSEVU!$A$1:$M$4972,4,FALSE)</f>
        <v>#N/A</v>
      </c>
      <c r="E1635" s="45" t="e">
        <f>VLOOKUP($A1635,EVID_OSEVU!$A$1:$M$4972,7,FALSE)</f>
        <v>#N/A</v>
      </c>
      <c r="F1635" s="45" t="e">
        <f>VLOOKUP($A1635,EVID_OSEVU!$A$1:$M$4972,8,FALSE)</f>
        <v>#N/A</v>
      </c>
      <c r="G1635" s="45" t="e">
        <f>VLOOKUP($A1635,EVID_OSEVU!$A$1:$M$4972,11,FALSE)</f>
        <v>#N/A</v>
      </c>
      <c r="H1635" s="35"/>
      <c r="I1635" s="48"/>
      <c r="J1635" s="33" t="e">
        <f>VLOOKUP($A1635,EVID_OSEVU!$A$1:$M$4972,11,FALSE)</f>
        <v>#N/A</v>
      </c>
      <c r="K1635" s="39"/>
      <c r="L1635" s="49"/>
      <c r="M1635" s="89" t="e">
        <f t="shared" si="25"/>
        <v>#N/A</v>
      </c>
      <c r="N1635" s="50"/>
      <c r="O1635" s="37" t="e">
        <f>VLOOKUP(EVID_HNOJENI!N1635,HNOJIVA_ALL!$A$2:$Z$3303,4,FALSE)</f>
        <v>#N/A</v>
      </c>
      <c r="P1635" s="51" t="e">
        <f>ROUND(VLOOKUP(EVID_HNOJENI!N1635,HNOJIVA_ALL!$A$2:$Z$3303,14,FALSE)*K1635*IF(L1635="t",10,IF(L1635="kg",0.01,IF(L1635="q",1,IF(L1635="l",0.01*VLOOKUP(EVID_HNOJENI!N1635,HNOJIVA_ALL!$A$2:$AE$3303,31,FALSE),"CHYBA")))),2)</f>
        <v>#N/A</v>
      </c>
      <c r="Q1635" s="51" t="e">
        <f>ROUND(VLOOKUP(EVID_HNOJENI!N1635,HNOJIVA_ALL!$A$2:$Z$3303,15,FALSE)*K1635*IF(L1635="t",10,IF(L1635="kg",0.01,IF(L1635="q",1,IF(L1635="l",0.01*VLOOKUP(EVID_HNOJENI!N1635,HNOJIVA_ALL!$A$2:$AE$3303,31,FALSE),"CHYBA")))),2)</f>
        <v>#N/A</v>
      </c>
      <c r="R1635" s="51" t="e">
        <f>ROUND(VLOOKUP(EVID_HNOJENI!N1635,HNOJIVA_ALL!$A$2:$Z$3303,16,FALSE)*K1635*IF(L1635="t",10,IF(L1635="kg",0.01,IF(L1635="q",1,IF(L1635="l",0.01*VLOOKUP(EVID_HNOJENI!N1635,HNOJIVA_ALL!$A$2:$AE$3303,31,FALSE),"CHYBA")))),2)</f>
        <v>#N/A</v>
      </c>
      <c r="S1635" s="51" t="e">
        <f>ROUND(VLOOKUP(EVID_HNOJENI!N1635,HNOJIVA_ALL!$A$2:$Z$3303,18,FALSE)*K1635*IF(L1635="t",10,IF(L1635="kg",0.01,IF(L1635="q",1,IF(L1635="l",0.01*VLOOKUP(EVID_HNOJENI!N1635,HNOJIVA_ALL!$A$2:$AE$3303,31,FALSE),"CHYBA")))),2)</f>
        <v>#N/A</v>
      </c>
      <c r="T1635" s="51" t="e">
        <f>ROUND(VLOOKUP(EVID_HNOJENI!N1635,HNOJIVA_ALL!$A$2:$Z$3303,17,FALSE)*K1635*IF(L1635="t",10,IF(L1635="kg",0.01,IF(L1635="q",1,IF(L1635="l",0.01*VLOOKUP(EVID_HNOJENI!N1635,HNOJIVA_ALL!$A$2:$AE$3303,31,FALSE),"CHYBA")))),2)</f>
        <v>#N/A</v>
      </c>
      <c r="U1635" s="51" t="e">
        <f>ROUND(VLOOKUP(EVID_HNOJENI!N1635,HNOJIVA_ALL!$A$2:$Z$3303,20,FALSE)*K1635*IF(L1635="t",10,IF(L1635="kg",0.01,IF(L1635="q",1,IF(L1635="l",0.01*VLOOKUP(EVID_HNOJENI!N1635,HNOJIVA_ALL!$A$2:$AE$3303,31,FALSE),"CHYBA")))),2)</f>
        <v>#N/A</v>
      </c>
    </row>
    <row r="1636" spans="1:21" x14ac:dyDescent="0.2">
      <c r="A1636" s="32"/>
      <c r="B1636" s="45" t="e">
        <f>VLOOKUP($A1636,EVID_OSEVU!$A$1:$M$4972,2,FALSE)</f>
        <v>#N/A</v>
      </c>
      <c r="C1636" s="45" t="e">
        <f>VLOOKUP($A1636,EVID_OSEVU!$A$1:$M$4972,3,FALSE)</f>
        <v>#N/A</v>
      </c>
      <c r="D1636" s="45" t="e">
        <f>VLOOKUP($A1636,EVID_OSEVU!$A$1:$M$4972,4,FALSE)</f>
        <v>#N/A</v>
      </c>
      <c r="E1636" s="45" t="e">
        <f>VLOOKUP($A1636,EVID_OSEVU!$A$1:$M$4972,7,FALSE)</f>
        <v>#N/A</v>
      </c>
      <c r="F1636" s="45" t="e">
        <f>VLOOKUP($A1636,EVID_OSEVU!$A$1:$M$4972,8,FALSE)</f>
        <v>#N/A</v>
      </c>
      <c r="G1636" s="45" t="e">
        <f>VLOOKUP($A1636,EVID_OSEVU!$A$1:$M$4972,11,FALSE)</f>
        <v>#N/A</v>
      </c>
      <c r="H1636" s="35"/>
      <c r="I1636" s="48"/>
      <c r="J1636" s="33" t="e">
        <f>VLOOKUP($A1636,EVID_OSEVU!$A$1:$M$4972,11,FALSE)</f>
        <v>#N/A</v>
      </c>
      <c r="K1636" s="39"/>
      <c r="L1636" s="49"/>
      <c r="M1636" s="89" t="e">
        <f t="shared" si="25"/>
        <v>#N/A</v>
      </c>
      <c r="N1636" s="50"/>
      <c r="O1636" s="37" t="e">
        <f>VLOOKUP(EVID_HNOJENI!N1636,HNOJIVA_ALL!$A$2:$Z$3303,4,FALSE)</f>
        <v>#N/A</v>
      </c>
      <c r="P1636" s="51" t="e">
        <f>ROUND(VLOOKUP(EVID_HNOJENI!N1636,HNOJIVA_ALL!$A$2:$Z$3303,14,FALSE)*K1636*IF(L1636="t",10,IF(L1636="kg",0.01,IF(L1636="q",1,IF(L1636="l",0.01*VLOOKUP(EVID_HNOJENI!N1636,HNOJIVA_ALL!$A$2:$AE$3303,31,FALSE),"CHYBA")))),2)</f>
        <v>#N/A</v>
      </c>
      <c r="Q1636" s="51" t="e">
        <f>ROUND(VLOOKUP(EVID_HNOJENI!N1636,HNOJIVA_ALL!$A$2:$Z$3303,15,FALSE)*K1636*IF(L1636="t",10,IF(L1636="kg",0.01,IF(L1636="q",1,IF(L1636="l",0.01*VLOOKUP(EVID_HNOJENI!N1636,HNOJIVA_ALL!$A$2:$AE$3303,31,FALSE),"CHYBA")))),2)</f>
        <v>#N/A</v>
      </c>
      <c r="R1636" s="51" t="e">
        <f>ROUND(VLOOKUP(EVID_HNOJENI!N1636,HNOJIVA_ALL!$A$2:$Z$3303,16,FALSE)*K1636*IF(L1636="t",10,IF(L1636="kg",0.01,IF(L1636="q",1,IF(L1636="l",0.01*VLOOKUP(EVID_HNOJENI!N1636,HNOJIVA_ALL!$A$2:$AE$3303,31,FALSE),"CHYBA")))),2)</f>
        <v>#N/A</v>
      </c>
      <c r="S1636" s="51" t="e">
        <f>ROUND(VLOOKUP(EVID_HNOJENI!N1636,HNOJIVA_ALL!$A$2:$Z$3303,18,FALSE)*K1636*IF(L1636="t",10,IF(L1636="kg",0.01,IF(L1636="q",1,IF(L1636="l",0.01*VLOOKUP(EVID_HNOJENI!N1636,HNOJIVA_ALL!$A$2:$AE$3303,31,FALSE),"CHYBA")))),2)</f>
        <v>#N/A</v>
      </c>
      <c r="T1636" s="51" t="e">
        <f>ROUND(VLOOKUP(EVID_HNOJENI!N1636,HNOJIVA_ALL!$A$2:$Z$3303,17,FALSE)*K1636*IF(L1636="t",10,IF(L1636="kg",0.01,IF(L1636="q",1,IF(L1636="l",0.01*VLOOKUP(EVID_HNOJENI!N1636,HNOJIVA_ALL!$A$2:$AE$3303,31,FALSE),"CHYBA")))),2)</f>
        <v>#N/A</v>
      </c>
      <c r="U1636" s="51" t="e">
        <f>ROUND(VLOOKUP(EVID_HNOJENI!N1636,HNOJIVA_ALL!$A$2:$Z$3303,20,FALSE)*K1636*IF(L1636="t",10,IF(L1636="kg",0.01,IF(L1636="q",1,IF(L1636="l",0.01*VLOOKUP(EVID_HNOJENI!N1636,HNOJIVA_ALL!$A$2:$AE$3303,31,FALSE),"CHYBA")))),2)</f>
        <v>#N/A</v>
      </c>
    </row>
    <row r="1637" spans="1:21" x14ac:dyDescent="0.2">
      <c r="A1637" s="32"/>
      <c r="B1637" s="45" t="e">
        <f>VLOOKUP($A1637,EVID_OSEVU!$A$1:$M$4972,2,FALSE)</f>
        <v>#N/A</v>
      </c>
      <c r="C1637" s="45" t="e">
        <f>VLOOKUP($A1637,EVID_OSEVU!$A$1:$M$4972,3,FALSE)</f>
        <v>#N/A</v>
      </c>
      <c r="D1637" s="45" t="e">
        <f>VLOOKUP($A1637,EVID_OSEVU!$A$1:$M$4972,4,FALSE)</f>
        <v>#N/A</v>
      </c>
      <c r="E1637" s="45" t="e">
        <f>VLOOKUP($A1637,EVID_OSEVU!$A$1:$M$4972,7,FALSE)</f>
        <v>#N/A</v>
      </c>
      <c r="F1637" s="45" t="e">
        <f>VLOOKUP($A1637,EVID_OSEVU!$A$1:$M$4972,8,FALSE)</f>
        <v>#N/A</v>
      </c>
      <c r="G1637" s="45" t="e">
        <f>VLOOKUP($A1637,EVID_OSEVU!$A$1:$M$4972,11,FALSE)</f>
        <v>#N/A</v>
      </c>
      <c r="H1637" s="35"/>
      <c r="I1637" s="48"/>
      <c r="J1637" s="33" t="e">
        <f>VLOOKUP($A1637,EVID_OSEVU!$A$1:$M$4972,11,FALSE)</f>
        <v>#N/A</v>
      </c>
      <c r="K1637" s="39"/>
      <c r="L1637" s="49"/>
      <c r="M1637" s="89" t="e">
        <f t="shared" si="25"/>
        <v>#N/A</v>
      </c>
      <c r="N1637" s="50"/>
      <c r="O1637" s="37" t="e">
        <f>VLOOKUP(EVID_HNOJENI!N1637,HNOJIVA_ALL!$A$2:$Z$3303,4,FALSE)</f>
        <v>#N/A</v>
      </c>
      <c r="P1637" s="51" t="e">
        <f>ROUND(VLOOKUP(EVID_HNOJENI!N1637,HNOJIVA_ALL!$A$2:$Z$3303,14,FALSE)*K1637*IF(L1637="t",10,IF(L1637="kg",0.01,IF(L1637="q",1,IF(L1637="l",0.01*VLOOKUP(EVID_HNOJENI!N1637,HNOJIVA_ALL!$A$2:$AE$3303,31,FALSE),"CHYBA")))),2)</f>
        <v>#N/A</v>
      </c>
      <c r="Q1637" s="51" t="e">
        <f>ROUND(VLOOKUP(EVID_HNOJENI!N1637,HNOJIVA_ALL!$A$2:$Z$3303,15,FALSE)*K1637*IF(L1637="t",10,IF(L1637="kg",0.01,IF(L1637="q",1,IF(L1637="l",0.01*VLOOKUP(EVID_HNOJENI!N1637,HNOJIVA_ALL!$A$2:$AE$3303,31,FALSE),"CHYBA")))),2)</f>
        <v>#N/A</v>
      </c>
      <c r="R1637" s="51" t="e">
        <f>ROUND(VLOOKUP(EVID_HNOJENI!N1637,HNOJIVA_ALL!$A$2:$Z$3303,16,FALSE)*K1637*IF(L1637="t",10,IF(L1637="kg",0.01,IF(L1637="q",1,IF(L1637="l",0.01*VLOOKUP(EVID_HNOJENI!N1637,HNOJIVA_ALL!$A$2:$AE$3303,31,FALSE),"CHYBA")))),2)</f>
        <v>#N/A</v>
      </c>
      <c r="S1637" s="51" t="e">
        <f>ROUND(VLOOKUP(EVID_HNOJENI!N1637,HNOJIVA_ALL!$A$2:$Z$3303,18,FALSE)*K1637*IF(L1637="t",10,IF(L1637="kg",0.01,IF(L1637="q",1,IF(L1637="l",0.01*VLOOKUP(EVID_HNOJENI!N1637,HNOJIVA_ALL!$A$2:$AE$3303,31,FALSE),"CHYBA")))),2)</f>
        <v>#N/A</v>
      </c>
      <c r="T1637" s="51" t="e">
        <f>ROUND(VLOOKUP(EVID_HNOJENI!N1637,HNOJIVA_ALL!$A$2:$Z$3303,17,FALSE)*K1637*IF(L1637="t",10,IF(L1637="kg",0.01,IF(L1637="q",1,IF(L1637="l",0.01*VLOOKUP(EVID_HNOJENI!N1637,HNOJIVA_ALL!$A$2:$AE$3303,31,FALSE),"CHYBA")))),2)</f>
        <v>#N/A</v>
      </c>
      <c r="U1637" s="51" t="e">
        <f>ROUND(VLOOKUP(EVID_HNOJENI!N1637,HNOJIVA_ALL!$A$2:$Z$3303,20,FALSE)*K1637*IF(L1637="t",10,IF(L1637="kg",0.01,IF(L1637="q",1,IF(L1637="l",0.01*VLOOKUP(EVID_HNOJENI!N1637,HNOJIVA_ALL!$A$2:$AE$3303,31,FALSE),"CHYBA")))),2)</f>
        <v>#N/A</v>
      </c>
    </row>
    <row r="1638" spans="1:21" x14ac:dyDescent="0.2">
      <c r="A1638" s="32"/>
      <c r="B1638" s="45" t="e">
        <f>VLOOKUP($A1638,EVID_OSEVU!$A$1:$M$4972,2,FALSE)</f>
        <v>#N/A</v>
      </c>
      <c r="C1638" s="45" t="e">
        <f>VLOOKUP($A1638,EVID_OSEVU!$A$1:$M$4972,3,FALSE)</f>
        <v>#N/A</v>
      </c>
      <c r="D1638" s="45" t="e">
        <f>VLOOKUP($A1638,EVID_OSEVU!$A$1:$M$4972,4,FALSE)</f>
        <v>#N/A</v>
      </c>
      <c r="E1638" s="45" t="e">
        <f>VLOOKUP($A1638,EVID_OSEVU!$A$1:$M$4972,7,FALSE)</f>
        <v>#N/A</v>
      </c>
      <c r="F1638" s="45" t="e">
        <f>VLOOKUP($A1638,EVID_OSEVU!$A$1:$M$4972,8,FALSE)</f>
        <v>#N/A</v>
      </c>
      <c r="G1638" s="45" t="e">
        <f>VLOOKUP($A1638,EVID_OSEVU!$A$1:$M$4972,11,FALSE)</f>
        <v>#N/A</v>
      </c>
      <c r="H1638" s="35"/>
      <c r="I1638" s="48"/>
      <c r="J1638" s="33" t="e">
        <f>VLOOKUP($A1638,EVID_OSEVU!$A$1:$M$4972,11,FALSE)</f>
        <v>#N/A</v>
      </c>
      <c r="K1638" s="39"/>
      <c r="L1638" s="49"/>
      <c r="M1638" s="89" t="e">
        <f t="shared" si="25"/>
        <v>#N/A</v>
      </c>
      <c r="N1638" s="50"/>
      <c r="O1638" s="37" t="e">
        <f>VLOOKUP(EVID_HNOJENI!N1638,HNOJIVA_ALL!$A$2:$Z$3303,4,FALSE)</f>
        <v>#N/A</v>
      </c>
      <c r="P1638" s="51" t="e">
        <f>ROUND(VLOOKUP(EVID_HNOJENI!N1638,HNOJIVA_ALL!$A$2:$Z$3303,14,FALSE)*K1638*IF(L1638="t",10,IF(L1638="kg",0.01,IF(L1638="q",1,IF(L1638="l",0.01*VLOOKUP(EVID_HNOJENI!N1638,HNOJIVA_ALL!$A$2:$AE$3303,31,FALSE),"CHYBA")))),2)</f>
        <v>#N/A</v>
      </c>
      <c r="Q1638" s="51" t="e">
        <f>ROUND(VLOOKUP(EVID_HNOJENI!N1638,HNOJIVA_ALL!$A$2:$Z$3303,15,FALSE)*K1638*IF(L1638="t",10,IF(L1638="kg",0.01,IF(L1638="q",1,IF(L1638="l",0.01*VLOOKUP(EVID_HNOJENI!N1638,HNOJIVA_ALL!$A$2:$AE$3303,31,FALSE),"CHYBA")))),2)</f>
        <v>#N/A</v>
      </c>
      <c r="R1638" s="51" t="e">
        <f>ROUND(VLOOKUP(EVID_HNOJENI!N1638,HNOJIVA_ALL!$A$2:$Z$3303,16,FALSE)*K1638*IF(L1638="t",10,IF(L1638="kg",0.01,IF(L1638="q",1,IF(L1638="l",0.01*VLOOKUP(EVID_HNOJENI!N1638,HNOJIVA_ALL!$A$2:$AE$3303,31,FALSE),"CHYBA")))),2)</f>
        <v>#N/A</v>
      </c>
      <c r="S1638" s="51" t="e">
        <f>ROUND(VLOOKUP(EVID_HNOJENI!N1638,HNOJIVA_ALL!$A$2:$Z$3303,18,FALSE)*K1638*IF(L1638="t",10,IF(L1638="kg",0.01,IF(L1638="q",1,IF(L1638="l",0.01*VLOOKUP(EVID_HNOJENI!N1638,HNOJIVA_ALL!$A$2:$AE$3303,31,FALSE),"CHYBA")))),2)</f>
        <v>#N/A</v>
      </c>
      <c r="T1638" s="51" t="e">
        <f>ROUND(VLOOKUP(EVID_HNOJENI!N1638,HNOJIVA_ALL!$A$2:$Z$3303,17,FALSE)*K1638*IF(L1638="t",10,IF(L1638="kg",0.01,IF(L1638="q",1,IF(L1638="l",0.01*VLOOKUP(EVID_HNOJENI!N1638,HNOJIVA_ALL!$A$2:$AE$3303,31,FALSE),"CHYBA")))),2)</f>
        <v>#N/A</v>
      </c>
      <c r="U1638" s="51" t="e">
        <f>ROUND(VLOOKUP(EVID_HNOJENI!N1638,HNOJIVA_ALL!$A$2:$Z$3303,20,FALSE)*K1638*IF(L1638="t",10,IF(L1638="kg",0.01,IF(L1638="q",1,IF(L1638="l",0.01*VLOOKUP(EVID_HNOJENI!N1638,HNOJIVA_ALL!$A$2:$AE$3303,31,FALSE),"CHYBA")))),2)</f>
        <v>#N/A</v>
      </c>
    </row>
    <row r="1639" spans="1:21" x14ac:dyDescent="0.2">
      <c r="A1639" s="32"/>
      <c r="B1639" s="45" t="e">
        <f>VLOOKUP($A1639,EVID_OSEVU!$A$1:$M$4972,2,FALSE)</f>
        <v>#N/A</v>
      </c>
      <c r="C1639" s="45" t="e">
        <f>VLOOKUP($A1639,EVID_OSEVU!$A$1:$M$4972,3,FALSE)</f>
        <v>#N/A</v>
      </c>
      <c r="D1639" s="45" t="e">
        <f>VLOOKUP($A1639,EVID_OSEVU!$A$1:$M$4972,4,FALSE)</f>
        <v>#N/A</v>
      </c>
      <c r="E1639" s="45" t="e">
        <f>VLOOKUP($A1639,EVID_OSEVU!$A$1:$M$4972,7,FALSE)</f>
        <v>#N/A</v>
      </c>
      <c r="F1639" s="45" t="e">
        <f>VLOOKUP($A1639,EVID_OSEVU!$A$1:$M$4972,8,FALSE)</f>
        <v>#N/A</v>
      </c>
      <c r="G1639" s="45" t="e">
        <f>VLOOKUP($A1639,EVID_OSEVU!$A$1:$M$4972,11,FALSE)</f>
        <v>#N/A</v>
      </c>
      <c r="H1639" s="35"/>
      <c r="I1639" s="48"/>
      <c r="J1639" s="33" t="e">
        <f>VLOOKUP($A1639,EVID_OSEVU!$A$1:$M$4972,11,FALSE)</f>
        <v>#N/A</v>
      </c>
      <c r="K1639" s="39"/>
      <c r="L1639" s="49"/>
      <c r="M1639" s="89" t="e">
        <f t="shared" si="25"/>
        <v>#N/A</v>
      </c>
      <c r="N1639" s="50"/>
      <c r="O1639" s="37" t="e">
        <f>VLOOKUP(EVID_HNOJENI!N1639,HNOJIVA_ALL!$A$2:$Z$3303,4,FALSE)</f>
        <v>#N/A</v>
      </c>
      <c r="P1639" s="51" t="e">
        <f>ROUND(VLOOKUP(EVID_HNOJENI!N1639,HNOJIVA_ALL!$A$2:$Z$3303,14,FALSE)*K1639*IF(L1639="t",10,IF(L1639="kg",0.01,IF(L1639="q",1,IF(L1639="l",0.01*VLOOKUP(EVID_HNOJENI!N1639,HNOJIVA_ALL!$A$2:$AE$3303,31,FALSE),"CHYBA")))),2)</f>
        <v>#N/A</v>
      </c>
      <c r="Q1639" s="51" t="e">
        <f>ROUND(VLOOKUP(EVID_HNOJENI!N1639,HNOJIVA_ALL!$A$2:$Z$3303,15,FALSE)*K1639*IF(L1639="t",10,IF(L1639="kg",0.01,IF(L1639="q",1,IF(L1639="l",0.01*VLOOKUP(EVID_HNOJENI!N1639,HNOJIVA_ALL!$A$2:$AE$3303,31,FALSE),"CHYBA")))),2)</f>
        <v>#N/A</v>
      </c>
      <c r="R1639" s="51" t="e">
        <f>ROUND(VLOOKUP(EVID_HNOJENI!N1639,HNOJIVA_ALL!$A$2:$Z$3303,16,FALSE)*K1639*IF(L1639="t",10,IF(L1639="kg",0.01,IF(L1639="q",1,IF(L1639="l",0.01*VLOOKUP(EVID_HNOJENI!N1639,HNOJIVA_ALL!$A$2:$AE$3303,31,FALSE),"CHYBA")))),2)</f>
        <v>#N/A</v>
      </c>
      <c r="S1639" s="51" t="e">
        <f>ROUND(VLOOKUP(EVID_HNOJENI!N1639,HNOJIVA_ALL!$A$2:$Z$3303,18,FALSE)*K1639*IF(L1639="t",10,IF(L1639="kg",0.01,IF(L1639="q",1,IF(L1639="l",0.01*VLOOKUP(EVID_HNOJENI!N1639,HNOJIVA_ALL!$A$2:$AE$3303,31,FALSE),"CHYBA")))),2)</f>
        <v>#N/A</v>
      </c>
      <c r="T1639" s="51" t="e">
        <f>ROUND(VLOOKUP(EVID_HNOJENI!N1639,HNOJIVA_ALL!$A$2:$Z$3303,17,FALSE)*K1639*IF(L1639="t",10,IF(L1639="kg",0.01,IF(L1639="q",1,IF(L1639="l",0.01*VLOOKUP(EVID_HNOJENI!N1639,HNOJIVA_ALL!$A$2:$AE$3303,31,FALSE),"CHYBA")))),2)</f>
        <v>#N/A</v>
      </c>
      <c r="U1639" s="51" t="e">
        <f>ROUND(VLOOKUP(EVID_HNOJENI!N1639,HNOJIVA_ALL!$A$2:$Z$3303,20,FALSE)*K1639*IF(L1639="t",10,IF(L1639="kg",0.01,IF(L1639="q",1,IF(L1639="l",0.01*VLOOKUP(EVID_HNOJENI!N1639,HNOJIVA_ALL!$A$2:$AE$3303,31,FALSE),"CHYBA")))),2)</f>
        <v>#N/A</v>
      </c>
    </row>
    <row r="1640" spans="1:21" x14ac:dyDescent="0.2">
      <c r="A1640" s="32"/>
      <c r="B1640" s="45" t="e">
        <f>VLOOKUP($A1640,EVID_OSEVU!$A$1:$M$4972,2,FALSE)</f>
        <v>#N/A</v>
      </c>
      <c r="C1640" s="45" t="e">
        <f>VLOOKUP($A1640,EVID_OSEVU!$A$1:$M$4972,3,FALSE)</f>
        <v>#N/A</v>
      </c>
      <c r="D1640" s="45" t="e">
        <f>VLOOKUP($A1640,EVID_OSEVU!$A$1:$M$4972,4,FALSE)</f>
        <v>#N/A</v>
      </c>
      <c r="E1640" s="45" t="e">
        <f>VLOOKUP($A1640,EVID_OSEVU!$A$1:$M$4972,7,FALSE)</f>
        <v>#N/A</v>
      </c>
      <c r="F1640" s="45" t="e">
        <f>VLOOKUP($A1640,EVID_OSEVU!$A$1:$M$4972,8,FALSE)</f>
        <v>#N/A</v>
      </c>
      <c r="G1640" s="45" t="e">
        <f>VLOOKUP($A1640,EVID_OSEVU!$A$1:$M$4972,11,FALSE)</f>
        <v>#N/A</v>
      </c>
      <c r="H1640" s="35"/>
      <c r="I1640" s="48"/>
      <c r="J1640" s="33" t="e">
        <f>VLOOKUP($A1640,EVID_OSEVU!$A$1:$M$4972,11,FALSE)</f>
        <v>#N/A</v>
      </c>
      <c r="K1640" s="39"/>
      <c r="L1640" s="49"/>
      <c r="M1640" s="89" t="e">
        <f t="shared" si="25"/>
        <v>#N/A</v>
      </c>
      <c r="N1640" s="50"/>
      <c r="O1640" s="37" t="e">
        <f>VLOOKUP(EVID_HNOJENI!N1640,HNOJIVA_ALL!$A$2:$Z$3303,4,FALSE)</f>
        <v>#N/A</v>
      </c>
      <c r="P1640" s="51" t="e">
        <f>ROUND(VLOOKUP(EVID_HNOJENI!N1640,HNOJIVA_ALL!$A$2:$Z$3303,14,FALSE)*K1640*IF(L1640="t",10,IF(L1640="kg",0.01,IF(L1640="q",1,IF(L1640="l",0.01*VLOOKUP(EVID_HNOJENI!N1640,HNOJIVA_ALL!$A$2:$AE$3303,31,FALSE),"CHYBA")))),2)</f>
        <v>#N/A</v>
      </c>
      <c r="Q1640" s="51" t="e">
        <f>ROUND(VLOOKUP(EVID_HNOJENI!N1640,HNOJIVA_ALL!$A$2:$Z$3303,15,FALSE)*K1640*IF(L1640="t",10,IF(L1640="kg",0.01,IF(L1640="q",1,IF(L1640="l",0.01*VLOOKUP(EVID_HNOJENI!N1640,HNOJIVA_ALL!$A$2:$AE$3303,31,FALSE),"CHYBA")))),2)</f>
        <v>#N/A</v>
      </c>
      <c r="R1640" s="51" t="e">
        <f>ROUND(VLOOKUP(EVID_HNOJENI!N1640,HNOJIVA_ALL!$A$2:$Z$3303,16,FALSE)*K1640*IF(L1640="t",10,IF(L1640="kg",0.01,IF(L1640="q",1,IF(L1640="l",0.01*VLOOKUP(EVID_HNOJENI!N1640,HNOJIVA_ALL!$A$2:$AE$3303,31,FALSE),"CHYBA")))),2)</f>
        <v>#N/A</v>
      </c>
      <c r="S1640" s="51" t="e">
        <f>ROUND(VLOOKUP(EVID_HNOJENI!N1640,HNOJIVA_ALL!$A$2:$Z$3303,18,FALSE)*K1640*IF(L1640="t",10,IF(L1640="kg",0.01,IF(L1640="q",1,IF(L1640="l",0.01*VLOOKUP(EVID_HNOJENI!N1640,HNOJIVA_ALL!$A$2:$AE$3303,31,FALSE),"CHYBA")))),2)</f>
        <v>#N/A</v>
      </c>
      <c r="T1640" s="51" t="e">
        <f>ROUND(VLOOKUP(EVID_HNOJENI!N1640,HNOJIVA_ALL!$A$2:$Z$3303,17,FALSE)*K1640*IF(L1640="t",10,IF(L1640="kg",0.01,IF(L1640="q",1,IF(L1640="l",0.01*VLOOKUP(EVID_HNOJENI!N1640,HNOJIVA_ALL!$A$2:$AE$3303,31,FALSE),"CHYBA")))),2)</f>
        <v>#N/A</v>
      </c>
      <c r="U1640" s="51" t="e">
        <f>ROUND(VLOOKUP(EVID_HNOJENI!N1640,HNOJIVA_ALL!$A$2:$Z$3303,20,FALSE)*K1640*IF(L1640="t",10,IF(L1640="kg",0.01,IF(L1640="q",1,IF(L1640="l",0.01*VLOOKUP(EVID_HNOJENI!N1640,HNOJIVA_ALL!$A$2:$AE$3303,31,FALSE),"CHYBA")))),2)</f>
        <v>#N/A</v>
      </c>
    </row>
    <row r="1641" spans="1:21" x14ac:dyDescent="0.2">
      <c r="A1641" s="32"/>
      <c r="B1641" s="45" t="e">
        <f>VLOOKUP($A1641,EVID_OSEVU!$A$1:$M$4972,2,FALSE)</f>
        <v>#N/A</v>
      </c>
      <c r="C1641" s="45" t="e">
        <f>VLOOKUP($A1641,EVID_OSEVU!$A$1:$M$4972,3,FALSE)</f>
        <v>#N/A</v>
      </c>
      <c r="D1641" s="45" t="e">
        <f>VLOOKUP($A1641,EVID_OSEVU!$A$1:$M$4972,4,FALSE)</f>
        <v>#N/A</v>
      </c>
      <c r="E1641" s="45" t="e">
        <f>VLOOKUP($A1641,EVID_OSEVU!$A$1:$M$4972,7,FALSE)</f>
        <v>#N/A</v>
      </c>
      <c r="F1641" s="45" t="e">
        <f>VLOOKUP($A1641,EVID_OSEVU!$A$1:$M$4972,8,FALSE)</f>
        <v>#N/A</v>
      </c>
      <c r="G1641" s="45" t="e">
        <f>VLOOKUP($A1641,EVID_OSEVU!$A$1:$M$4972,11,FALSE)</f>
        <v>#N/A</v>
      </c>
      <c r="H1641" s="35"/>
      <c r="I1641" s="48"/>
      <c r="J1641" s="33" t="e">
        <f>VLOOKUP($A1641,EVID_OSEVU!$A$1:$M$4972,11,FALSE)</f>
        <v>#N/A</v>
      </c>
      <c r="K1641" s="39"/>
      <c r="L1641" s="49"/>
      <c r="M1641" s="89" t="e">
        <f t="shared" si="25"/>
        <v>#N/A</v>
      </c>
      <c r="N1641" s="50"/>
      <c r="O1641" s="37" t="e">
        <f>VLOOKUP(EVID_HNOJENI!N1641,HNOJIVA_ALL!$A$2:$Z$3303,4,FALSE)</f>
        <v>#N/A</v>
      </c>
      <c r="P1641" s="51" t="e">
        <f>ROUND(VLOOKUP(EVID_HNOJENI!N1641,HNOJIVA_ALL!$A$2:$Z$3303,14,FALSE)*K1641*IF(L1641="t",10,IF(L1641="kg",0.01,IF(L1641="q",1,IF(L1641="l",0.01*VLOOKUP(EVID_HNOJENI!N1641,HNOJIVA_ALL!$A$2:$AE$3303,31,FALSE),"CHYBA")))),2)</f>
        <v>#N/A</v>
      </c>
      <c r="Q1641" s="51" t="e">
        <f>ROUND(VLOOKUP(EVID_HNOJENI!N1641,HNOJIVA_ALL!$A$2:$Z$3303,15,FALSE)*K1641*IF(L1641="t",10,IF(L1641="kg",0.01,IF(L1641="q",1,IF(L1641="l",0.01*VLOOKUP(EVID_HNOJENI!N1641,HNOJIVA_ALL!$A$2:$AE$3303,31,FALSE),"CHYBA")))),2)</f>
        <v>#N/A</v>
      </c>
      <c r="R1641" s="51" t="e">
        <f>ROUND(VLOOKUP(EVID_HNOJENI!N1641,HNOJIVA_ALL!$A$2:$Z$3303,16,FALSE)*K1641*IF(L1641="t",10,IF(L1641="kg",0.01,IF(L1641="q",1,IF(L1641="l",0.01*VLOOKUP(EVID_HNOJENI!N1641,HNOJIVA_ALL!$A$2:$AE$3303,31,FALSE),"CHYBA")))),2)</f>
        <v>#N/A</v>
      </c>
      <c r="S1641" s="51" t="e">
        <f>ROUND(VLOOKUP(EVID_HNOJENI!N1641,HNOJIVA_ALL!$A$2:$Z$3303,18,FALSE)*K1641*IF(L1641="t",10,IF(L1641="kg",0.01,IF(L1641="q",1,IF(L1641="l",0.01*VLOOKUP(EVID_HNOJENI!N1641,HNOJIVA_ALL!$A$2:$AE$3303,31,FALSE),"CHYBA")))),2)</f>
        <v>#N/A</v>
      </c>
      <c r="T1641" s="51" t="e">
        <f>ROUND(VLOOKUP(EVID_HNOJENI!N1641,HNOJIVA_ALL!$A$2:$Z$3303,17,FALSE)*K1641*IF(L1641="t",10,IF(L1641="kg",0.01,IF(L1641="q",1,IF(L1641="l",0.01*VLOOKUP(EVID_HNOJENI!N1641,HNOJIVA_ALL!$A$2:$AE$3303,31,FALSE),"CHYBA")))),2)</f>
        <v>#N/A</v>
      </c>
      <c r="U1641" s="51" t="e">
        <f>ROUND(VLOOKUP(EVID_HNOJENI!N1641,HNOJIVA_ALL!$A$2:$Z$3303,20,FALSE)*K1641*IF(L1641="t",10,IF(L1641="kg",0.01,IF(L1641="q",1,IF(L1641="l",0.01*VLOOKUP(EVID_HNOJENI!N1641,HNOJIVA_ALL!$A$2:$AE$3303,31,FALSE),"CHYBA")))),2)</f>
        <v>#N/A</v>
      </c>
    </row>
    <row r="1642" spans="1:21" x14ac:dyDescent="0.2">
      <c r="A1642" s="32"/>
      <c r="B1642" s="45" t="e">
        <f>VLOOKUP($A1642,EVID_OSEVU!$A$1:$M$4972,2,FALSE)</f>
        <v>#N/A</v>
      </c>
      <c r="C1642" s="45" t="e">
        <f>VLOOKUP($A1642,EVID_OSEVU!$A$1:$M$4972,3,FALSE)</f>
        <v>#N/A</v>
      </c>
      <c r="D1642" s="45" t="e">
        <f>VLOOKUP($A1642,EVID_OSEVU!$A$1:$M$4972,4,FALSE)</f>
        <v>#N/A</v>
      </c>
      <c r="E1642" s="45" t="e">
        <f>VLOOKUP($A1642,EVID_OSEVU!$A$1:$M$4972,7,FALSE)</f>
        <v>#N/A</v>
      </c>
      <c r="F1642" s="45" t="e">
        <f>VLOOKUP($A1642,EVID_OSEVU!$A$1:$M$4972,8,FALSE)</f>
        <v>#N/A</v>
      </c>
      <c r="G1642" s="45" t="e">
        <f>VLOOKUP($A1642,EVID_OSEVU!$A$1:$M$4972,11,FALSE)</f>
        <v>#N/A</v>
      </c>
      <c r="H1642" s="35"/>
      <c r="I1642" s="48"/>
      <c r="J1642" s="33" t="e">
        <f>VLOOKUP($A1642,EVID_OSEVU!$A$1:$M$4972,11,FALSE)</f>
        <v>#N/A</v>
      </c>
      <c r="K1642" s="39"/>
      <c r="L1642" s="49"/>
      <c r="M1642" s="89" t="e">
        <f t="shared" si="25"/>
        <v>#N/A</v>
      </c>
      <c r="N1642" s="50"/>
      <c r="O1642" s="37" t="e">
        <f>VLOOKUP(EVID_HNOJENI!N1642,HNOJIVA_ALL!$A$2:$Z$3303,4,FALSE)</f>
        <v>#N/A</v>
      </c>
      <c r="P1642" s="51" t="e">
        <f>ROUND(VLOOKUP(EVID_HNOJENI!N1642,HNOJIVA_ALL!$A$2:$Z$3303,14,FALSE)*K1642*IF(L1642="t",10,IF(L1642="kg",0.01,IF(L1642="q",1,IF(L1642="l",0.01*VLOOKUP(EVID_HNOJENI!N1642,HNOJIVA_ALL!$A$2:$AE$3303,31,FALSE),"CHYBA")))),2)</f>
        <v>#N/A</v>
      </c>
      <c r="Q1642" s="51" t="e">
        <f>ROUND(VLOOKUP(EVID_HNOJENI!N1642,HNOJIVA_ALL!$A$2:$Z$3303,15,FALSE)*K1642*IF(L1642="t",10,IF(L1642="kg",0.01,IF(L1642="q",1,IF(L1642="l",0.01*VLOOKUP(EVID_HNOJENI!N1642,HNOJIVA_ALL!$A$2:$AE$3303,31,FALSE),"CHYBA")))),2)</f>
        <v>#N/A</v>
      </c>
      <c r="R1642" s="51" t="e">
        <f>ROUND(VLOOKUP(EVID_HNOJENI!N1642,HNOJIVA_ALL!$A$2:$Z$3303,16,FALSE)*K1642*IF(L1642="t",10,IF(L1642="kg",0.01,IF(L1642="q",1,IF(L1642="l",0.01*VLOOKUP(EVID_HNOJENI!N1642,HNOJIVA_ALL!$A$2:$AE$3303,31,FALSE),"CHYBA")))),2)</f>
        <v>#N/A</v>
      </c>
      <c r="S1642" s="51" t="e">
        <f>ROUND(VLOOKUP(EVID_HNOJENI!N1642,HNOJIVA_ALL!$A$2:$Z$3303,18,FALSE)*K1642*IF(L1642="t",10,IF(L1642="kg",0.01,IF(L1642="q",1,IF(L1642="l",0.01*VLOOKUP(EVID_HNOJENI!N1642,HNOJIVA_ALL!$A$2:$AE$3303,31,FALSE),"CHYBA")))),2)</f>
        <v>#N/A</v>
      </c>
      <c r="T1642" s="51" t="e">
        <f>ROUND(VLOOKUP(EVID_HNOJENI!N1642,HNOJIVA_ALL!$A$2:$Z$3303,17,FALSE)*K1642*IF(L1642="t",10,IF(L1642="kg",0.01,IF(L1642="q",1,IF(L1642="l",0.01*VLOOKUP(EVID_HNOJENI!N1642,HNOJIVA_ALL!$A$2:$AE$3303,31,FALSE),"CHYBA")))),2)</f>
        <v>#N/A</v>
      </c>
      <c r="U1642" s="51" t="e">
        <f>ROUND(VLOOKUP(EVID_HNOJENI!N1642,HNOJIVA_ALL!$A$2:$Z$3303,20,FALSE)*K1642*IF(L1642="t",10,IF(L1642="kg",0.01,IF(L1642="q",1,IF(L1642="l",0.01*VLOOKUP(EVID_HNOJENI!N1642,HNOJIVA_ALL!$A$2:$AE$3303,31,FALSE),"CHYBA")))),2)</f>
        <v>#N/A</v>
      </c>
    </row>
    <row r="1643" spans="1:21" x14ac:dyDescent="0.2">
      <c r="A1643" s="32"/>
      <c r="B1643" s="45" t="e">
        <f>VLOOKUP($A1643,EVID_OSEVU!$A$1:$M$4972,2,FALSE)</f>
        <v>#N/A</v>
      </c>
      <c r="C1643" s="45" t="e">
        <f>VLOOKUP($A1643,EVID_OSEVU!$A$1:$M$4972,3,FALSE)</f>
        <v>#N/A</v>
      </c>
      <c r="D1643" s="45" t="e">
        <f>VLOOKUP($A1643,EVID_OSEVU!$A$1:$M$4972,4,FALSE)</f>
        <v>#N/A</v>
      </c>
      <c r="E1643" s="45" t="e">
        <f>VLOOKUP($A1643,EVID_OSEVU!$A$1:$M$4972,7,FALSE)</f>
        <v>#N/A</v>
      </c>
      <c r="F1643" s="45" t="e">
        <f>VLOOKUP($A1643,EVID_OSEVU!$A$1:$M$4972,8,FALSE)</f>
        <v>#N/A</v>
      </c>
      <c r="G1643" s="45" t="e">
        <f>VLOOKUP($A1643,EVID_OSEVU!$A$1:$M$4972,11,FALSE)</f>
        <v>#N/A</v>
      </c>
      <c r="H1643" s="35"/>
      <c r="I1643" s="48"/>
      <c r="J1643" s="33" t="e">
        <f>VLOOKUP($A1643,EVID_OSEVU!$A$1:$M$4972,11,FALSE)</f>
        <v>#N/A</v>
      </c>
      <c r="K1643" s="39"/>
      <c r="L1643" s="49"/>
      <c r="M1643" s="89" t="e">
        <f t="shared" si="25"/>
        <v>#N/A</v>
      </c>
      <c r="N1643" s="50"/>
      <c r="O1643" s="37" t="e">
        <f>VLOOKUP(EVID_HNOJENI!N1643,HNOJIVA_ALL!$A$2:$Z$3303,4,FALSE)</f>
        <v>#N/A</v>
      </c>
      <c r="P1643" s="51" t="e">
        <f>ROUND(VLOOKUP(EVID_HNOJENI!N1643,HNOJIVA_ALL!$A$2:$Z$3303,14,FALSE)*K1643*IF(L1643="t",10,IF(L1643="kg",0.01,IF(L1643="q",1,IF(L1643="l",0.01*VLOOKUP(EVID_HNOJENI!N1643,HNOJIVA_ALL!$A$2:$AE$3303,31,FALSE),"CHYBA")))),2)</f>
        <v>#N/A</v>
      </c>
      <c r="Q1643" s="51" t="e">
        <f>ROUND(VLOOKUP(EVID_HNOJENI!N1643,HNOJIVA_ALL!$A$2:$Z$3303,15,FALSE)*K1643*IF(L1643="t",10,IF(L1643="kg",0.01,IF(L1643="q",1,IF(L1643="l",0.01*VLOOKUP(EVID_HNOJENI!N1643,HNOJIVA_ALL!$A$2:$AE$3303,31,FALSE),"CHYBA")))),2)</f>
        <v>#N/A</v>
      </c>
      <c r="R1643" s="51" t="e">
        <f>ROUND(VLOOKUP(EVID_HNOJENI!N1643,HNOJIVA_ALL!$A$2:$Z$3303,16,FALSE)*K1643*IF(L1643="t",10,IF(L1643="kg",0.01,IF(L1643="q",1,IF(L1643="l",0.01*VLOOKUP(EVID_HNOJENI!N1643,HNOJIVA_ALL!$A$2:$AE$3303,31,FALSE),"CHYBA")))),2)</f>
        <v>#N/A</v>
      </c>
      <c r="S1643" s="51" t="e">
        <f>ROUND(VLOOKUP(EVID_HNOJENI!N1643,HNOJIVA_ALL!$A$2:$Z$3303,18,FALSE)*K1643*IF(L1643="t",10,IF(L1643="kg",0.01,IF(L1643="q",1,IF(L1643="l",0.01*VLOOKUP(EVID_HNOJENI!N1643,HNOJIVA_ALL!$A$2:$AE$3303,31,FALSE),"CHYBA")))),2)</f>
        <v>#N/A</v>
      </c>
      <c r="T1643" s="51" t="e">
        <f>ROUND(VLOOKUP(EVID_HNOJENI!N1643,HNOJIVA_ALL!$A$2:$Z$3303,17,FALSE)*K1643*IF(L1643="t",10,IF(L1643="kg",0.01,IF(L1643="q",1,IF(L1643="l",0.01*VLOOKUP(EVID_HNOJENI!N1643,HNOJIVA_ALL!$A$2:$AE$3303,31,FALSE),"CHYBA")))),2)</f>
        <v>#N/A</v>
      </c>
      <c r="U1643" s="51" t="e">
        <f>ROUND(VLOOKUP(EVID_HNOJENI!N1643,HNOJIVA_ALL!$A$2:$Z$3303,20,FALSE)*K1643*IF(L1643="t",10,IF(L1643="kg",0.01,IF(L1643="q",1,IF(L1643="l",0.01*VLOOKUP(EVID_HNOJENI!N1643,HNOJIVA_ALL!$A$2:$AE$3303,31,FALSE),"CHYBA")))),2)</f>
        <v>#N/A</v>
      </c>
    </row>
    <row r="1644" spans="1:21" x14ac:dyDescent="0.2">
      <c r="A1644" s="32"/>
      <c r="B1644" s="45" t="e">
        <f>VLOOKUP($A1644,EVID_OSEVU!$A$1:$M$4972,2,FALSE)</f>
        <v>#N/A</v>
      </c>
      <c r="C1644" s="45" t="e">
        <f>VLOOKUP($A1644,EVID_OSEVU!$A$1:$M$4972,3,FALSE)</f>
        <v>#N/A</v>
      </c>
      <c r="D1644" s="45" t="e">
        <f>VLOOKUP($A1644,EVID_OSEVU!$A$1:$M$4972,4,FALSE)</f>
        <v>#N/A</v>
      </c>
      <c r="E1644" s="45" t="e">
        <f>VLOOKUP($A1644,EVID_OSEVU!$A$1:$M$4972,7,FALSE)</f>
        <v>#N/A</v>
      </c>
      <c r="F1644" s="45" t="e">
        <f>VLOOKUP($A1644,EVID_OSEVU!$A$1:$M$4972,8,FALSE)</f>
        <v>#N/A</v>
      </c>
      <c r="G1644" s="45" t="e">
        <f>VLOOKUP($A1644,EVID_OSEVU!$A$1:$M$4972,11,FALSE)</f>
        <v>#N/A</v>
      </c>
      <c r="H1644" s="35"/>
      <c r="I1644" s="48"/>
      <c r="J1644" s="33" t="e">
        <f>VLOOKUP($A1644,EVID_OSEVU!$A$1:$M$4972,11,FALSE)</f>
        <v>#N/A</v>
      </c>
      <c r="K1644" s="39"/>
      <c r="L1644" s="49"/>
      <c r="M1644" s="89" t="e">
        <f t="shared" si="25"/>
        <v>#N/A</v>
      </c>
      <c r="N1644" s="50"/>
      <c r="O1644" s="37" t="e">
        <f>VLOOKUP(EVID_HNOJENI!N1644,HNOJIVA_ALL!$A$2:$Z$3303,4,FALSE)</f>
        <v>#N/A</v>
      </c>
      <c r="P1644" s="51" t="e">
        <f>ROUND(VLOOKUP(EVID_HNOJENI!N1644,HNOJIVA_ALL!$A$2:$Z$3303,14,FALSE)*K1644*IF(L1644="t",10,IF(L1644="kg",0.01,IF(L1644="q",1,IF(L1644="l",0.01*VLOOKUP(EVID_HNOJENI!N1644,HNOJIVA_ALL!$A$2:$AE$3303,31,FALSE),"CHYBA")))),2)</f>
        <v>#N/A</v>
      </c>
      <c r="Q1644" s="51" t="e">
        <f>ROUND(VLOOKUP(EVID_HNOJENI!N1644,HNOJIVA_ALL!$A$2:$Z$3303,15,FALSE)*K1644*IF(L1644="t",10,IF(L1644="kg",0.01,IF(L1644="q",1,IF(L1644="l",0.01*VLOOKUP(EVID_HNOJENI!N1644,HNOJIVA_ALL!$A$2:$AE$3303,31,FALSE),"CHYBA")))),2)</f>
        <v>#N/A</v>
      </c>
      <c r="R1644" s="51" t="e">
        <f>ROUND(VLOOKUP(EVID_HNOJENI!N1644,HNOJIVA_ALL!$A$2:$Z$3303,16,FALSE)*K1644*IF(L1644="t",10,IF(L1644="kg",0.01,IF(L1644="q",1,IF(L1644="l",0.01*VLOOKUP(EVID_HNOJENI!N1644,HNOJIVA_ALL!$A$2:$AE$3303,31,FALSE),"CHYBA")))),2)</f>
        <v>#N/A</v>
      </c>
      <c r="S1644" s="51" t="e">
        <f>ROUND(VLOOKUP(EVID_HNOJENI!N1644,HNOJIVA_ALL!$A$2:$Z$3303,18,FALSE)*K1644*IF(L1644="t",10,IF(L1644="kg",0.01,IF(L1644="q",1,IF(L1644="l",0.01*VLOOKUP(EVID_HNOJENI!N1644,HNOJIVA_ALL!$A$2:$AE$3303,31,FALSE),"CHYBA")))),2)</f>
        <v>#N/A</v>
      </c>
      <c r="T1644" s="51" t="e">
        <f>ROUND(VLOOKUP(EVID_HNOJENI!N1644,HNOJIVA_ALL!$A$2:$Z$3303,17,FALSE)*K1644*IF(L1644="t",10,IF(L1644="kg",0.01,IF(L1644="q",1,IF(L1644="l",0.01*VLOOKUP(EVID_HNOJENI!N1644,HNOJIVA_ALL!$A$2:$AE$3303,31,FALSE),"CHYBA")))),2)</f>
        <v>#N/A</v>
      </c>
      <c r="U1644" s="51" t="e">
        <f>ROUND(VLOOKUP(EVID_HNOJENI!N1644,HNOJIVA_ALL!$A$2:$Z$3303,20,FALSE)*K1644*IF(L1644="t",10,IF(L1644="kg",0.01,IF(L1644="q",1,IF(L1644="l",0.01*VLOOKUP(EVID_HNOJENI!N1644,HNOJIVA_ALL!$A$2:$AE$3303,31,FALSE),"CHYBA")))),2)</f>
        <v>#N/A</v>
      </c>
    </row>
    <row r="1645" spans="1:21" x14ac:dyDescent="0.2">
      <c r="A1645" s="32"/>
      <c r="B1645" s="45" t="e">
        <f>VLOOKUP($A1645,EVID_OSEVU!$A$1:$M$4972,2,FALSE)</f>
        <v>#N/A</v>
      </c>
      <c r="C1645" s="45" t="e">
        <f>VLOOKUP($A1645,EVID_OSEVU!$A$1:$M$4972,3,FALSE)</f>
        <v>#N/A</v>
      </c>
      <c r="D1645" s="45" t="e">
        <f>VLOOKUP($A1645,EVID_OSEVU!$A$1:$M$4972,4,FALSE)</f>
        <v>#N/A</v>
      </c>
      <c r="E1645" s="45" t="e">
        <f>VLOOKUP($A1645,EVID_OSEVU!$A$1:$M$4972,7,FALSE)</f>
        <v>#N/A</v>
      </c>
      <c r="F1645" s="45" t="e">
        <f>VLOOKUP($A1645,EVID_OSEVU!$A$1:$M$4972,8,FALSE)</f>
        <v>#N/A</v>
      </c>
      <c r="G1645" s="45" t="e">
        <f>VLOOKUP($A1645,EVID_OSEVU!$A$1:$M$4972,11,FALSE)</f>
        <v>#N/A</v>
      </c>
      <c r="H1645" s="35"/>
      <c r="I1645" s="48"/>
      <c r="J1645" s="33" t="e">
        <f>VLOOKUP($A1645,EVID_OSEVU!$A$1:$M$4972,11,FALSE)</f>
        <v>#N/A</v>
      </c>
      <c r="K1645" s="39"/>
      <c r="L1645" s="49"/>
      <c r="M1645" s="89" t="e">
        <f t="shared" si="25"/>
        <v>#N/A</v>
      </c>
      <c r="N1645" s="50"/>
      <c r="O1645" s="37" t="e">
        <f>VLOOKUP(EVID_HNOJENI!N1645,HNOJIVA_ALL!$A$2:$Z$3303,4,FALSE)</f>
        <v>#N/A</v>
      </c>
      <c r="P1645" s="51" t="e">
        <f>ROUND(VLOOKUP(EVID_HNOJENI!N1645,HNOJIVA_ALL!$A$2:$Z$3303,14,FALSE)*K1645*IF(L1645="t",10,IF(L1645="kg",0.01,IF(L1645="q",1,IF(L1645="l",0.01*VLOOKUP(EVID_HNOJENI!N1645,HNOJIVA_ALL!$A$2:$AE$3303,31,FALSE),"CHYBA")))),2)</f>
        <v>#N/A</v>
      </c>
      <c r="Q1645" s="51" t="e">
        <f>ROUND(VLOOKUP(EVID_HNOJENI!N1645,HNOJIVA_ALL!$A$2:$Z$3303,15,FALSE)*K1645*IF(L1645="t",10,IF(L1645="kg",0.01,IF(L1645="q",1,IF(L1645="l",0.01*VLOOKUP(EVID_HNOJENI!N1645,HNOJIVA_ALL!$A$2:$AE$3303,31,FALSE),"CHYBA")))),2)</f>
        <v>#N/A</v>
      </c>
      <c r="R1645" s="51" t="e">
        <f>ROUND(VLOOKUP(EVID_HNOJENI!N1645,HNOJIVA_ALL!$A$2:$Z$3303,16,FALSE)*K1645*IF(L1645="t",10,IF(L1645="kg",0.01,IF(L1645="q",1,IF(L1645="l",0.01*VLOOKUP(EVID_HNOJENI!N1645,HNOJIVA_ALL!$A$2:$AE$3303,31,FALSE),"CHYBA")))),2)</f>
        <v>#N/A</v>
      </c>
      <c r="S1645" s="51" t="e">
        <f>ROUND(VLOOKUP(EVID_HNOJENI!N1645,HNOJIVA_ALL!$A$2:$Z$3303,18,FALSE)*K1645*IF(L1645="t",10,IF(L1645="kg",0.01,IF(L1645="q",1,IF(L1645="l",0.01*VLOOKUP(EVID_HNOJENI!N1645,HNOJIVA_ALL!$A$2:$AE$3303,31,FALSE),"CHYBA")))),2)</f>
        <v>#N/A</v>
      </c>
      <c r="T1645" s="51" t="e">
        <f>ROUND(VLOOKUP(EVID_HNOJENI!N1645,HNOJIVA_ALL!$A$2:$Z$3303,17,FALSE)*K1645*IF(L1645="t",10,IF(L1645="kg",0.01,IF(L1645="q",1,IF(L1645="l",0.01*VLOOKUP(EVID_HNOJENI!N1645,HNOJIVA_ALL!$A$2:$AE$3303,31,FALSE),"CHYBA")))),2)</f>
        <v>#N/A</v>
      </c>
      <c r="U1645" s="51" t="e">
        <f>ROUND(VLOOKUP(EVID_HNOJENI!N1645,HNOJIVA_ALL!$A$2:$Z$3303,20,FALSE)*K1645*IF(L1645="t",10,IF(L1645="kg",0.01,IF(L1645="q",1,IF(L1645="l",0.01*VLOOKUP(EVID_HNOJENI!N1645,HNOJIVA_ALL!$A$2:$AE$3303,31,FALSE),"CHYBA")))),2)</f>
        <v>#N/A</v>
      </c>
    </row>
    <row r="1646" spans="1:21" x14ac:dyDescent="0.2">
      <c r="A1646" s="32"/>
      <c r="B1646" s="45" t="e">
        <f>VLOOKUP($A1646,EVID_OSEVU!$A$1:$M$4972,2,FALSE)</f>
        <v>#N/A</v>
      </c>
      <c r="C1646" s="45" t="e">
        <f>VLOOKUP($A1646,EVID_OSEVU!$A$1:$M$4972,3,FALSE)</f>
        <v>#N/A</v>
      </c>
      <c r="D1646" s="45" t="e">
        <f>VLOOKUP($A1646,EVID_OSEVU!$A$1:$M$4972,4,FALSE)</f>
        <v>#N/A</v>
      </c>
      <c r="E1646" s="45" t="e">
        <f>VLOOKUP($A1646,EVID_OSEVU!$A$1:$M$4972,7,FALSE)</f>
        <v>#N/A</v>
      </c>
      <c r="F1646" s="45" t="e">
        <f>VLOOKUP($A1646,EVID_OSEVU!$A$1:$M$4972,8,FALSE)</f>
        <v>#N/A</v>
      </c>
      <c r="G1646" s="45" t="e">
        <f>VLOOKUP($A1646,EVID_OSEVU!$A$1:$M$4972,11,FALSE)</f>
        <v>#N/A</v>
      </c>
      <c r="H1646" s="35"/>
      <c r="I1646" s="48"/>
      <c r="J1646" s="33" t="e">
        <f>VLOOKUP($A1646,EVID_OSEVU!$A$1:$M$4972,11,FALSE)</f>
        <v>#N/A</v>
      </c>
      <c r="K1646" s="39"/>
      <c r="L1646" s="49"/>
      <c r="M1646" s="89" t="e">
        <f t="shared" si="25"/>
        <v>#N/A</v>
      </c>
      <c r="N1646" s="50"/>
      <c r="O1646" s="37" t="e">
        <f>VLOOKUP(EVID_HNOJENI!N1646,HNOJIVA_ALL!$A$2:$Z$3303,4,FALSE)</f>
        <v>#N/A</v>
      </c>
      <c r="P1646" s="51" t="e">
        <f>ROUND(VLOOKUP(EVID_HNOJENI!N1646,HNOJIVA_ALL!$A$2:$Z$3303,14,FALSE)*K1646*IF(L1646="t",10,IF(L1646="kg",0.01,IF(L1646="q",1,IF(L1646="l",0.01*VLOOKUP(EVID_HNOJENI!N1646,HNOJIVA_ALL!$A$2:$AE$3303,31,FALSE),"CHYBA")))),2)</f>
        <v>#N/A</v>
      </c>
      <c r="Q1646" s="51" t="e">
        <f>ROUND(VLOOKUP(EVID_HNOJENI!N1646,HNOJIVA_ALL!$A$2:$Z$3303,15,FALSE)*K1646*IF(L1646="t",10,IF(L1646="kg",0.01,IF(L1646="q",1,IF(L1646="l",0.01*VLOOKUP(EVID_HNOJENI!N1646,HNOJIVA_ALL!$A$2:$AE$3303,31,FALSE),"CHYBA")))),2)</f>
        <v>#N/A</v>
      </c>
      <c r="R1646" s="51" t="e">
        <f>ROUND(VLOOKUP(EVID_HNOJENI!N1646,HNOJIVA_ALL!$A$2:$Z$3303,16,FALSE)*K1646*IF(L1646="t",10,IF(L1646="kg",0.01,IF(L1646="q",1,IF(L1646="l",0.01*VLOOKUP(EVID_HNOJENI!N1646,HNOJIVA_ALL!$A$2:$AE$3303,31,FALSE),"CHYBA")))),2)</f>
        <v>#N/A</v>
      </c>
      <c r="S1646" s="51" t="e">
        <f>ROUND(VLOOKUP(EVID_HNOJENI!N1646,HNOJIVA_ALL!$A$2:$Z$3303,18,FALSE)*K1646*IF(L1646="t",10,IF(L1646="kg",0.01,IF(L1646="q",1,IF(L1646="l",0.01*VLOOKUP(EVID_HNOJENI!N1646,HNOJIVA_ALL!$A$2:$AE$3303,31,FALSE),"CHYBA")))),2)</f>
        <v>#N/A</v>
      </c>
      <c r="T1646" s="51" t="e">
        <f>ROUND(VLOOKUP(EVID_HNOJENI!N1646,HNOJIVA_ALL!$A$2:$Z$3303,17,FALSE)*K1646*IF(L1646="t",10,IF(L1646="kg",0.01,IF(L1646="q",1,IF(L1646="l",0.01*VLOOKUP(EVID_HNOJENI!N1646,HNOJIVA_ALL!$A$2:$AE$3303,31,FALSE),"CHYBA")))),2)</f>
        <v>#N/A</v>
      </c>
      <c r="U1646" s="51" t="e">
        <f>ROUND(VLOOKUP(EVID_HNOJENI!N1646,HNOJIVA_ALL!$A$2:$Z$3303,20,FALSE)*K1646*IF(L1646="t",10,IF(L1646="kg",0.01,IF(L1646="q",1,IF(L1646="l",0.01*VLOOKUP(EVID_HNOJENI!N1646,HNOJIVA_ALL!$A$2:$AE$3303,31,FALSE),"CHYBA")))),2)</f>
        <v>#N/A</v>
      </c>
    </row>
    <row r="1647" spans="1:21" x14ac:dyDescent="0.2">
      <c r="A1647" s="32"/>
      <c r="B1647" s="45" t="e">
        <f>VLOOKUP($A1647,EVID_OSEVU!$A$1:$M$4972,2,FALSE)</f>
        <v>#N/A</v>
      </c>
      <c r="C1647" s="45" t="e">
        <f>VLOOKUP($A1647,EVID_OSEVU!$A$1:$M$4972,3,FALSE)</f>
        <v>#N/A</v>
      </c>
      <c r="D1647" s="45" t="e">
        <f>VLOOKUP($A1647,EVID_OSEVU!$A$1:$M$4972,4,FALSE)</f>
        <v>#N/A</v>
      </c>
      <c r="E1647" s="45" t="e">
        <f>VLOOKUP($A1647,EVID_OSEVU!$A$1:$M$4972,7,FALSE)</f>
        <v>#N/A</v>
      </c>
      <c r="F1647" s="45" t="e">
        <f>VLOOKUP($A1647,EVID_OSEVU!$A$1:$M$4972,8,FALSE)</f>
        <v>#N/A</v>
      </c>
      <c r="G1647" s="45" t="e">
        <f>VLOOKUP($A1647,EVID_OSEVU!$A$1:$M$4972,11,FALSE)</f>
        <v>#N/A</v>
      </c>
      <c r="H1647" s="35"/>
      <c r="I1647" s="48"/>
      <c r="J1647" s="33" t="e">
        <f>VLOOKUP($A1647,EVID_OSEVU!$A$1:$M$4972,11,FALSE)</f>
        <v>#N/A</v>
      </c>
      <c r="K1647" s="39"/>
      <c r="L1647" s="49"/>
      <c r="M1647" s="89" t="e">
        <f t="shared" si="25"/>
        <v>#N/A</v>
      </c>
      <c r="N1647" s="50"/>
      <c r="O1647" s="37" t="e">
        <f>VLOOKUP(EVID_HNOJENI!N1647,HNOJIVA_ALL!$A$2:$Z$3303,4,FALSE)</f>
        <v>#N/A</v>
      </c>
      <c r="P1647" s="51" t="e">
        <f>ROUND(VLOOKUP(EVID_HNOJENI!N1647,HNOJIVA_ALL!$A$2:$Z$3303,14,FALSE)*K1647*IF(L1647="t",10,IF(L1647="kg",0.01,IF(L1647="q",1,IF(L1647="l",0.01*VLOOKUP(EVID_HNOJENI!N1647,HNOJIVA_ALL!$A$2:$AE$3303,31,FALSE),"CHYBA")))),2)</f>
        <v>#N/A</v>
      </c>
      <c r="Q1647" s="51" t="e">
        <f>ROUND(VLOOKUP(EVID_HNOJENI!N1647,HNOJIVA_ALL!$A$2:$Z$3303,15,FALSE)*K1647*IF(L1647="t",10,IF(L1647="kg",0.01,IF(L1647="q",1,IF(L1647="l",0.01*VLOOKUP(EVID_HNOJENI!N1647,HNOJIVA_ALL!$A$2:$AE$3303,31,FALSE),"CHYBA")))),2)</f>
        <v>#N/A</v>
      </c>
      <c r="R1647" s="51" t="e">
        <f>ROUND(VLOOKUP(EVID_HNOJENI!N1647,HNOJIVA_ALL!$A$2:$Z$3303,16,FALSE)*K1647*IF(L1647="t",10,IF(L1647="kg",0.01,IF(L1647="q",1,IF(L1647="l",0.01*VLOOKUP(EVID_HNOJENI!N1647,HNOJIVA_ALL!$A$2:$AE$3303,31,FALSE),"CHYBA")))),2)</f>
        <v>#N/A</v>
      </c>
      <c r="S1647" s="51" t="e">
        <f>ROUND(VLOOKUP(EVID_HNOJENI!N1647,HNOJIVA_ALL!$A$2:$Z$3303,18,FALSE)*K1647*IF(L1647="t",10,IF(L1647="kg",0.01,IF(L1647="q",1,IF(L1647="l",0.01*VLOOKUP(EVID_HNOJENI!N1647,HNOJIVA_ALL!$A$2:$AE$3303,31,FALSE),"CHYBA")))),2)</f>
        <v>#N/A</v>
      </c>
      <c r="T1647" s="51" t="e">
        <f>ROUND(VLOOKUP(EVID_HNOJENI!N1647,HNOJIVA_ALL!$A$2:$Z$3303,17,FALSE)*K1647*IF(L1647="t",10,IF(L1647="kg",0.01,IF(L1647="q",1,IF(L1647="l",0.01*VLOOKUP(EVID_HNOJENI!N1647,HNOJIVA_ALL!$A$2:$AE$3303,31,FALSE),"CHYBA")))),2)</f>
        <v>#N/A</v>
      </c>
      <c r="U1647" s="51" t="e">
        <f>ROUND(VLOOKUP(EVID_HNOJENI!N1647,HNOJIVA_ALL!$A$2:$Z$3303,20,FALSE)*K1647*IF(L1647="t",10,IF(L1647="kg",0.01,IF(L1647="q",1,IF(L1647="l",0.01*VLOOKUP(EVID_HNOJENI!N1647,HNOJIVA_ALL!$A$2:$AE$3303,31,FALSE),"CHYBA")))),2)</f>
        <v>#N/A</v>
      </c>
    </row>
    <row r="1648" spans="1:21" x14ac:dyDescent="0.2">
      <c r="A1648" s="32"/>
      <c r="B1648" s="45" t="e">
        <f>VLOOKUP($A1648,EVID_OSEVU!$A$1:$M$4972,2,FALSE)</f>
        <v>#N/A</v>
      </c>
      <c r="C1648" s="45" t="e">
        <f>VLOOKUP($A1648,EVID_OSEVU!$A$1:$M$4972,3,FALSE)</f>
        <v>#N/A</v>
      </c>
      <c r="D1648" s="45" t="e">
        <f>VLOOKUP($A1648,EVID_OSEVU!$A$1:$M$4972,4,FALSE)</f>
        <v>#N/A</v>
      </c>
      <c r="E1648" s="45" t="e">
        <f>VLOOKUP($A1648,EVID_OSEVU!$A$1:$M$4972,7,FALSE)</f>
        <v>#N/A</v>
      </c>
      <c r="F1648" s="45" t="e">
        <f>VLOOKUP($A1648,EVID_OSEVU!$A$1:$M$4972,8,FALSE)</f>
        <v>#N/A</v>
      </c>
      <c r="G1648" s="45" t="e">
        <f>VLOOKUP($A1648,EVID_OSEVU!$A$1:$M$4972,11,FALSE)</f>
        <v>#N/A</v>
      </c>
      <c r="H1648" s="35"/>
      <c r="I1648" s="48"/>
      <c r="J1648" s="33" t="e">
        <f>VLOOKUP($A1648,EVID_OSEVU!$A$1:$M$4972,11,FALSE)</f>
        <v>#N/A</v>
      </c>
      <c r="K1648" s="39"/>
      <c r="L1648" s="49"/>
      <c r="M1648" s="89" t="e">
        <f t="shared" si="25"/>
        <v>#N/A</v>
      </c>
      <c r="N1648" s="50"/>
      <c r="O1648" s="37" t="e">
        <f>VLOOKUP(EVID_HNOJENI!N1648,HNOJIVA_ALL!$A$2:$Z$3303,4,FALSE)</f>
        <v>#N/A</v>
      </c>
      <c r="P1648" s="51" t="e">
        <f>ROUND(VLOOKUP(EVID_HNOJENI!N1648,HNOJIVA_ALL!$A$2:$Z$3303,14,FALSE)*K1648*IF(L1648="t",10,IF(L1648="kg",0.01,IF(L1648="q",1,IF(L1648="l",0.01*VLOOKUP(EVID_HNOJENI!N1648,HNOJIVA_ALL!$A$2:$AE$3303,31,FALSE),"CHYBA")))),2)</f>
        <v>#N/A</v>
      </c>
      <c r="Q1648" s="51" t="e">
        <f>ROUND(VLOOKUP(EVID_HNOJENI!N1648,HNOJIVA_ALL!$A$2:$Z$3303,15,FALSE)*K1648*IF(L1648="t",10,IF(L1648="kg",0.01,IF(L1648="q",1,IF(L1648="l",0.01*VLOOKUP(EVID_HNOJENI!N1648,HNOJIVA_ALL!$A$2:$AE$3303,31,FALSE),"CHYBA")))),2)</f>
        <v>#N/A</v>
      </c>
      <c r="R1648" s="51" t="e">
        <f>ROUND(VLOOKUP(EVID_HNOJENI!N1648,HNOJIVA_ALL!$A$2:$Z$3303,16,FALSE)*K1648*IF(L1648="t",10,IF(L1648="kg",0.01,IF(L1648="q",1,IF(L1648="l",0.01*VLOOKUP(EVID_HNOJENI!N1648,HNOJIVA_ALL!$A$2:$AE$3303,31,FALSE),"CHYBA")))),2)</f>
        <v>#N/A</v>
      </c>
      <c r="S1648" s="51" t="e">
        <f>ROUND(VLOOKUP(EVID_HNOJENI!N1648,HNOJIVA_ALL!$A$2:$Z$3303,18,FALSE)*K1648*IF(L1648="t",10,IF(L1648="kg",0.01,IF(L1648="q",1,IF(L1648="l",0.01*VLOOKUP(EVID_HNOJENI!N1648,HNOJIVA_ALL!$A$2:$AE$3303,31,FALSE),"CHYBA")))),2)</f>
        <v>#N/A</v>
      </c>
      <c r="T1648" s="51" t="e">
        <f>ROUND(VLOOKUP(EVID_HNOJENI!N1648,HNOJIVA_ALL!$A$2:$Z$3303,17,FALSE)*K1648*IF(L1648="t",10,IF(L1648="kg",0.01,IF(L1648="q",1,IF(L1648="l",0.01*VLOOKUP(EVID_HNOJENI!N1648,HNOJIVA_ALL!$A$2:$AE$3303,31,FALSE),"CHYBA")))),2)</f>
        <v>#N/A</v>
      </c>
      <c r="U1648" s="51" t="e">
        <f>ROUND(VLOOKUP(EVID_HNOJENI!N1648,HNOJIVA_ALL!$A$2:$Z$3303,20,FALSE)*K1648*IF(L1648="t",10,IF(L1648="kg",0.01,IF(L1648="q",1,IF(L1648="l",0.01*VLOOKUP(EVID_HNOJENI!N1648,HNOJIVA_ALL!$A$2:$AE$3303,31,FALSE),"CHYBA")))),2)</f>
        <v>#N/A</v>
      </c>
    </row>
    <row r="1649" spans="1:21" x14ac:dyDescent="0.2">
      <c r="A1649" s="32"/>
      <c r="B1649" s="45" t="e">
        <f>VLOOKUP($A1649,EVID_OSEVU!$A$1:$M$4972,2,FALSE)</f>
        <v>#N/A</v>
      </c>
      <c r="C1649" s="45" t="e">
        <f>VLOOKUP($A1649,EVID_OSEVU!$A$1:$M$4972,3,FALSE)</f>
        <v>#N/A</v>
      </c>
      <c r="D1649" s="45" t="e">
        <f>VLOOKUP($A1649,EVID_OSEVU!$A$1:$M$4972,4,FALSE)</f>
        <v>#N/A</v>
      </c>
      <c r="E1649" s="45" t="e">
        <f>VLOOKUP($A1649,EVID_OSEVU!$A$1:$M$4972,7,FALSE)</f>
        <v>#N/A</v>
      </c>
      <c r="F1649" s="45" t="e">
        <f>VLOOKUP($A1649,EVID_OSEVU!$A$1:$M$4972,8,FALSE)</f>
        <v>#N/A</v>
      </c>
      <c r="G1649" s="45" t="e">
        <f>VLOOKUP($A1649,EVID_OSEVU!$A$1:$M$4972,11,FALSE)</f>
        <v>#N/A</v>
      </c>
      <c r="H1649" s="35"/>
      <c r="I1649" s="48"/>
      <c r="J1649" s="33" t="e">
        <f>VLOOKUP($A1649,EVID_OSEVU!$A$1:$M$4972,11,FALSE)</f>
        <v>#N/A</v>
      </c>
      <c r="K1649" s="39"/>
      <c r="L1649" s="49"/>
      <c r="M1649" s="89" t="e">
        <f t="shared" si="25"/>
        <v>#N/A</v>
      </c>
      <c r="N1649" s="50"/>
      <c r="O1649" s="37" t="e">
        <f>VLOOKUP(EVID_HNOJENI!N1649,HNOJIVA_ALL!$A$2:$Z$3303,4,FALSE)</f>
        <v>#N/A</v>
      </c>
      <c r="P1649" s="51" t="e">
        <f>ROUND(VLOOKUP(EVID_HNOJENI!N1649,HNOJIVA_ALL!$A$2:$Z$3303,14,FALSE)*K1649*IF(L1649="t",10,IF(L1649="kg",0.01,IF(L1649="q",1,IF(L1649="l",0.01*VLOOKUP(EVID_HNOJENI!N1649,HNOJIVA_ALL!$A$2:$AE$3303,31,FALSE),"CHYBA")))),2)</f>
        <v>#N/A</v>
      </c>
      <c r="Q1649" s="51" t="e">
        <f>ROUND(VLOOKUP(EVID_HNOJENI!N1649,HNOJIVA_ALL!$A$2:$Z$3303,15,FALSE)*K1649*IF(L1649="t",10,IF(L1649="kg",0.01,IF(L1649="q",1,IF(L1649="l",0.01*VLOOKUP(EVID_HNOJENI!N1649,HNOJIVA_ALL!$A$2:$AE$3303,31,FALSE),"CHYBA")))),2)</f>
        <v>#N/A</v>
      </c>
      <c r="R1649" s="51" t="e">
        <f>ROUND(VLOOKUP(EVID_HNOJENI!N1649,HNOJIVA_ALL!$A$2:$Z$3303,16,FALSE)*K1649*IF(L1649="t",10,IF(L1649="kg",0.01,IF(L1649="q",1,IF(L1649="l",0.01*VLOOKUP(EVID_HNOJENI!N1649,HNOJIVA_ALL!$A$2:$AE$3303,31,FALSE),"CHYBA")))),2)</f>
        <v>#N/A</v>
      </c>
      <c r="S1649" s="51" t="e">
        <f>ROUND(VLOOKUP(EVID_HNOJENI!N1649,HNOJIVA_ALL!$A$2:$Z$3303,18,FALSE)*K1649*IF(L1649="t",10,IF(L1649="kg",0.01,IF(L1649="q",1,IF(L1649="l",0.01*VLOOKUP(EVID_HNOJENI!N1649,HNOJIVA_ALL!$A$2:$AE$3303,31,FALSE),"CHYBA")))),2)</f>
        <v>#N/A</v>
      </c>
      <c r="T1649" s="51" t="e">
        <f>ROUND(VLOOKUP(EVID_HNOJENI!N1649,HNOJIVA_ALL!$A$2:$Z$3303,17,FALSE)*K1649*IF(L1649="t",10,IF(L1649="kg",0.01,IF(L1649="q",1,IF(L1649="l",0.01*VLOOKUP(EVID_HNOJENI!N1649,HNOJIVA_ALL!$A$2:$AE$3303,31,FALSE),"CHYBA")))),2)</f>
        <v>#N/A</v>
      </c>
      <c r="U1649" s="51" t="e">
        <f>ROUND(VLOOKUP(EVID_HNOJENI!N1649,HNOJIVA_ALL!$A$2:$Z$3303,20,FALSE)*K1649*IF(L1649="t",10,IF(L1649="kg",0.01,IF(L1649="q",1,IF(L1649="l",0.01*VLOOKUP(EVID_HNOJENI!N1649,HNOJIVA_ALL!$A$2:$AE$3303,31,FALSE),"CHYBA")))),2)</f>
        <v>#N/A</v>
      </c>
    </row>
    <row r="1650" spans="1:21" x14ac:dyDescent="0.2">
      <c r="A1650" s="32"/>
      <c r="B1650" s="45" t="e">
        <f>VLOOKUP($A1650,EVID_OSEVU!$A$1:$M$4972,2,FALSE)</f>
        <v>#N/A</v>
      </c>
      <c r="C1650" s="45" t="e">
        <f>VLOOKUP($A1650,EVID_OSEVU!$A$1:$M$4972,3,FALSE)</f>
        <v>#N/A</v>
      </c>
      <c r="D1650" s="45" t="e">
        <f>VLOOKUP($A1650,EVID_OSEVU!$A$1:$M$4972,4,FALSE)</f>
        <v>#N/A</v>
      </c>
      <c r="E1650" s="45" t="e">
        <f>VLOOKUP($A1650,EVID_OSEVU!$A$1:$M$4972,7,FALSE)</f>
        <v>#N/A</v>
      </c>
      <c r="F1650" s="45" t="e">
        <f>VLOOKUP($A1650,EVID_OSEVU!$A$1:$M$4972,8,FALSE)</f>
        <v>#N/A</v>
      </c>
      <c r="G1650" s="45" t="e">
        <f>VLOOKUP($A1650,EVID_OSEVU!$A$1:$M$4972,11,FALSE)</f>
        <v>#N/A</v>
      </c>
      <c r="H1650" s="35"/>
      <c r="I1650" s="48"/>
      <c r="J1650" s="33" t="e">
        <f>VLOOKUP($A1650,EVID_OSEVU!$A$1:$M$4972,11,FALSE)</f>
        <v>#N/A</v>
      </c>
      <c r="K1650" s="39"/>
      <c r="L1650" s="49"/>
      <c r="M1650" s="89" t="e">
        <f t="shared" si="25"/>
        <v>#N/A</v>
      </c>
      <c r="N1650" s="50"/>
      <c r="O1650" s="37" t="e">
        <f>VLOOKUP(EVID_HNOJENI!N1650,HNOJIVA_ALL!$A$2:$Z$3303,4,FALSE)</f>
        <v>#N/A</v>
      </c>
      <c r="P1650" s="51" t="e">
        <f>ROUND(VLOOKUP(EVID_HNOJENI!N1650,HNOJIVA_ALL!$A$2:$Z$3303,14,FALSE)*K1650*IF(L1650="t",10,IF(L1650="kg",0.01,IF(L1650="q",1,IF(L1650="l",0.01*VLOOKUP(EVID_HNOJENI!N1650,HNOJIVA_ALL!$A$2:$AE$3303,31,FALSE),"CHYBA")))),2)</f>
        <v>#N/A</v>
      </c>
      <c r="Q1650" s="51" t="e">
        <f>ROUND(VLOOKUP(EVID_HNOJENI!N1650,HNOJIVA_ALL!$A$2:$Z$3303,15,FALSE)*K1650*IF(L1650="t",10,IF(L1650="kg",0.01,IF(L1650="q",1,IF(L1650="l",0.01*VLOOKUP(EVID_HNOJENI!N1650,HNOJIVA_ALL!$A$2:$AE$3303,31,FALSE),"CHYBA")))),2)</f>
        <v>#N/A</v>
      </c>
      <c r="R1650" s="51" t="e">
        <f>ROUND(VLOOKUP(EVID_HNOJENI!N1650,HNOJIVA_ALL!$A$2:$Z$3303,16,FALSE)*K1650*IF(L1650="t",10,IF(L1650="kg",0.01,IF(L1650="q",1,IF(L1650="l",0.01*VLOOKUP(EVID_HNOJENI!N1650,HNOJIVA_ALL!$A$2:$AE$3303,31,FALSE),"CHYBA")))),2)</f>
        <v>#N/A</v>
      </c>
      <c r="S1650" s="51" t="e">
        <f>ROUND(VLOOKUP(EVID_HNOJENI!N1650,HNOJIVA_ALL!$A$2:$Z$3303,18,FALSE)*K1650*IF(L1650="t",10,IF(L1650="kg",0.01,IF(L1650="q",1,IF(L1650="l",0.01*VLOOKUP(EVID_HNOJENI!N1650,HNOJIVA_ALL!$A$2:$AE$3303,31,FALSE),"CHYBA")))),2)</f>
        <v>#N/A</v>
      </c>
      <c r="T1650" s="51" t="e">
        <f>ROUND(VLOOKUP(EVID_HNOJENI!N1650,HNOJIVA_ALL!$A$2:$Z$3303,17,FALSE)*K1650*IF(L1650="t",10,IF(L1650="kg",0.01,IF(L1650="q",1,IF(L1650="l",0.01*VLOOKUP(EVID_HNOJENI!N1650,HNOJIVA_ALL!$A$2:$AE$3303,31,FALSE),"CHYBA")))),2)</f>
        <v>#N/A</v>
      </c>
      <c r="U1650" s="51" t="e">
        <f>ROUND(VLOOKUP(EVID_HNOJENI!N1650,HNOJIVA_ALL!$A$2:$Z$3303,20,FALSE)*K1650*IF(L1650="t",10,IF(L1650="kg",0.01,IF(L1650="q",1,IF(L1650="l",0.01*VLOOKUP(EVID_HNOJENI!N1650,HNOJIVA_ALL!$A$2:$AE$3303,31,FALSE),"CHYBA")))),2)</f>
        <v>#N/A</v>
      </c>
    </row>
    <row r="1651" spans="1:21" x14ac:dyDescent="0.2">
      <c r="A1651" s="32"/>
      <c r="B1651" s="45" t="e">
        <f>VLOOKUP($A1651,EVID_OSEVU!$A$1:$M$4972,2,FALSE)</f>
        <v>#N/A</v>
      </c>
      <c r="C1651" s="45" t="e">
        <f>VLOOKUP($A1651,EVID_OSEVU!$A$1:$M$4972,3,FALSE)</f>
        <v>#N/A</v>
      </c>
      <c r="D1651" s="45" t="e">
        <f>VLOOKUP($A1651,EVID_OSEVU!$A$1:$M$4972,4,FALSE)</f>
        <v>#N/A</v>
      </c>
      <c r="E1651" s="45" t="e">
        <f>VLOOKUP($A1651,EVID_OSEVU!$A$1:$M$4972,7,FALSE)</f>
        <v>#N/A</v>
      </c>
      <c r="F1651" s="45" t="e">
        <f>VLOOKUP($A1651,EVID_OSEVU!$A$1:$M$4972,8,FALSE)</f>
        <v>#N/A</v>
      </c>
      <c r="G1651" s="45" t="e">
        <f>VLOOKUP($A1651,EVID_OSEVU!$A$1:$M$4972,11,FALSE)</f>
        <v>#N/A</v>
      </c>
      <c r="H1651" s="35"/>
      <c r="I1651" s="48"/>
      <c r="J1651" s="33" t="e">
        <f>VLOOKUP($A1651,EVID_OSEVU!$A$1:$M$4972,11,FALSE)</f>
        <v>#N/A</v>
      </c>
      <c r="K1651" s="39"/>
      <c r="L1651" s="49"/>
      <c r="M1651" s="89" t="e">
        <f t="shared" si="25"/>
        <v>#N/A</v>
      </c>
      <c r="N1651" s="50"/>
      <c r="O1651" s="37" t="e">
        <f>VLOOKUP(EVID_HNOJENI!N1651,HNOJIVA_ALL!$A$2:$Z$3303,4,FALSE)</f>
        <v>#N/A</v>
      </c>
      <c r="P1651" s="51" t="e">
        <f>ROUND(VLOOKUP(EVID_HNOJENI!N1651,HNOJIVA_ALL!$A$2:$Z$3303,14,FALSE)*K1651*IF(L1651="t",10,IF(L1651="kg",0.01,IF(L1651="q",1,IF(L1651="l",0.01*VLOOKUP(EVID_HNOJENI!N1651,HNOJIVA_ALL!$A$2:$AE$3303,31,FALSE),"CHYBA")))),2)</f>
        <v>#N/A</v>
      </c>
      <c r="Q1651" s="51" t="e">
        <f>ROUND(VLOOKUP(EVID_HNOJENI!N1651,HNOJIVA_ALL!$A$2:$Z$3303,15,FALSE)*K1651*IF(L1651="t",10,IF(L1651="kg",0.01,IF(L1651="q",1,IF(L1651="l",0.01*VLOOKUP(EVID_HNOJENI!N1651,HNOJIVA_ALL!$A$2:$AE$3303,31,FALSE),"CHYBA")))),2)</f>
        <v>#N/A</v>
      </c>
      <c r="R1651" s="51" t="e">
        <f>ROUND(VLOOKUP(EVID_HNOJENI!N1651,HNOJIVA_ALL!$A$2:$Z$3303,16,FALSE)*K1651*IF(L1651="t",10,IF(L1651="kg",0.01,IF(L1651="q",1,IF(L1651="l",0.01*VLOOKUP(EVID_HNOJENI!N1651,HNOJIVA_ALL!$A$2:$AE$3303,31,FALSE),"CHYBA")))),2)</f>
        <v>#N/A</v>
      </c>
      <c r="S1651" s="51" t="e">
        <f>ROUND(VLOOKUP(EVID_HNOJENI!N1651,HNOJIVA_ALL!$A$2:$Z$3303,18,FALSE)*K1651*IF(L1651="t",10,IF(L1651="kg",0.01,IF(L1651="q",1,IF(L1651="l",0.01*VLOOKUP(EVID_HNOJENI!N1651,HNOJIVA_ALL!$A$2:$AE$3303,31,FALSE),"CHYBA")))),2)</f>
        <v>#N/A</v>
      </c>
      <c r="T1651" s="51" t="e">
        <f>ROUND(VLOOKUP(EVID_HNOJENI!N1651,HNOJIVA_ALL!$A$2:$Z$3303,17,FALSE)*K1651*IF(L1651="t",10,IF(L1651="kg",0.01,IF(L1651="q",1,IF(L1651="l",0.01*VLOOKUP(EVID_HNOJENI!N1651,HNOJIVA_ALL!$A$2:$AE$3303,31,FALSE),"CHYBA")))),2)</f>
        <v>#N/A</v>
      </c>
      <c r="U1651" s="51" t="e">
        <f>ROUND(VLOOKUP(EVID_HNOJENI!N1651,HNOJIVA_ALL!$A$2:$Z$3303,20,FALSE)*K1651*IF(L1651="t",10,IF(L1651="kg",0.01,IF(L1651="q",1,IF(L1651="l",0.01*VLOOKUP(EVID_HNOJENI!N1651,HNOJIVA_ALL!$A$2:$AE$3303,31,FALSE),"CHYBA")))),2)</f>
        <v>#N/A</v>
      </c>
    </row>
    <row r="1652" spans="1:21" x14ac:dyDescent="0.2">
      <c r="A1652" s="32"/>
      <c r="B1652" s="45" t="e">
        <f>VLOOKUP($A1652,EVID_OSEVU!$A$1:$M$4972,2,FALSE)</f>
        <v>#N/A</v>
      </c>
      <c r="C1652" s="45" t="e">
        <f>VLOOKUP($A1652,EVID_OSEVU!$A$1:$M$4972,3,FALSE)</f>
        <v>#N/A</v>
      </c>
      <c r="D1652" s="45" t="e">
        <f>VLOOKUP($A1652,EVID_OSEVU!$A$1:$M$4972,4,FALSE)</f>
        <v>#N/A</v>
      </c>
      <c r="E1652" s="45" t="e">
        <f>VLOOKUP($A1652,EVID_OSEVU!$A$1:$M$4972,7,FALSE)</f>
        <v>#N/A</v>
      </c>
      <c r="F1652" s="45" t="e">
        <f>VLOOKUP($A1652,EVID_OSEVU!$A$1:$M$4972,8,FALSE)</f>
        <v>#N/A</v>
      </c>
      <c r="G1652" s="45" t="e">
        <f>VLOOKUP($A1652,EVID_OSEVU!$A$1:$M$4972,11,FALSE)</f>
        <v>#N/A</v>
      </c>
      <c r="H1652" s="35"/>
      <c r="I1652" s="48"/>
      <c r="J1652" s="33" t="e">
        <f>VLOOKUP($A1652,EVID_OSEVU!$A$1:$M$4972,11,FALSE)</f>
        <v>#N/A</v>
      </c>
      <c r="K1652" s="39"/>
      <c r="L1652" s="49"/>
      <c r="M1652" s="89" t="e">
        <f t="shared" si="25"/>
        <v>#N/A</v>
      </c>
      <c r="N1652" s="50"/>
      <c r="O1652" s="37" t="e">
        <f>VLOOKUP(EVID_HNOJENI!N1652,HNOJIVA_ALL!$A$2:$Z$3303,4,FALSE)</f>
        <v>#N/A</v>
      </c>
      <c r="P1652" s="51" t="e">
        <f>ROUND(VLOOKUP(EVID_HNOJENI!N1652,HNOJIVA_ALL!$A$2:$Z$3303,14,FALSE)*K1652*IF(L1652="t",10,IF(L1652="kg",0.01,IF(L1652="q",1,IF(L1652="l",0.01*VLOOKUP(EVID_HNOJENI!N1652,HNOJIVA_ALL!$A$2:$AE$3303,31,FALSE),"CHYBA")))),2)</f>
        <v>#N/A</v>
      </c>
      <c r="Q1652" s="51" t="e">
        <f>ROUND(VLOOKUP(EVID_HNOJENI!N1652,HNOJIVA_ALL!$A$2:$Z$3303,15,FALSE)*K1652*IF(L1652="t",10,IF(L1652="kg",0.01,IF(L1652="q",1,IF(L1652="l",0.01*VLOOKUP(EVID_HNOJENI!N1652,HNOJIVA_ALL!$A$2:$AE$3303,31,FALSE),"CHYBA")))),2)</f>
        <v>#N/A</v>
      </c>
      <c r="R1652" s="51" t="e">
        <f>ROUND(VLOOKUP(EVID_HNOJENI!N1652,HNOJIVA_ALL!$A$2:$Z$3303,16,FALSE)*K1652*IF(L1652="t",10,IF(L1652="kg",0.01,IF(L1652="q",1,IF(L1652="l",0.01*VLOOKUP(EVID_HNOJENI!N1652,HNOJIVA_ALL!$A$2:$AE$3303,31,FALSE),"CHYBA")))),2)</f>
        <v>#N/A</v>
      </c>
      <c r="S1652" s="51" t="e">
        <f>ROUND(VLOOKUP(EVID_HNOJENI!N1652,HNOJIVA_ALL!$A$2:$Z$3303,18,FALSE)*K1652*IF(L1652="t",10,IF(L1652="kg",0.01,IF(L1652="q",1,IF(L1652="l",0.01*VLOOKUP(EVID_HNOJENI!N1652,HNOJIVA_ALL!$A$2:$AE$3303,31,FALSE),"CHYBA")))),2)</f>
        <v>#N/A</v>
      </c>
      <c r="T1652" s="51" t="e">
        <f>ROUND(VLOOKUP(EVID_HNOJENI!N1652,HNOJIVA_ALL!$A$2:$Z$3303,17,FALSE)*K1652*IF(L1652="t",10,IF(L1652="kg",0.01,IF(L1652="q",1,IF(L1652="l",0.01*VLOOKUP(EVID_HNOJENI!N1652,HNOJIVA_ALL!$A$2:$AE$3303,31,FALSE),"CHYBA")))),2)</f>
        <v>#N/A</v>
      </c>
      <c r="U1652" s="51" t="e">
        <f>ROUND(VLOOKUP(EVID_HNOJENI!N1652,HNOJIVA_ALL!$A$2:$Z$3303,20,FALSE)*K1652*IF(L1652="t",10,IF(L1652="kg",0.01,IF(L1652="q",1,IF(L1652="l",0.01*VLOOKUP(EVID_HNOJENI!N1652,HNOJIVA_ALL!$A$2:$AE$3303,31,FALSE),"CHYBA")))),2)</f>
        <v>#N/A</v>
      </c>
    </row>
    <row r="1653" spans="1:21" x14ac:dyDescent="0.2">
      <c r="A1653" s="32"/>
      <c r="B1653" s="45" t="e">
        <f>VLOOKUP($A1653,EVID_OSEVU!$A$1:$M$4972,2,FALSE)</f>
        <v>#N/A</v>
      </c>
      <c r="C1653" s="45" t="e">
        <f>VLOOKUP($A1653,EVID_OSEVU!$A$1:$M$4972,3,FALSE)</f>
        <v>#N/A</v>
      </c>
      <c r="D1653" s="45" t="e">
        <f>VLOOKUP($A1653,EVID_OSEVU!$A$1:$M$4972,4,FALSE)</f>
        <v>#N/A</v>
      </c>
      <c r="E1653" s="45" t="e">
        <f>VLOOKUP($A1653,EVID_OSEVU!$A$1:$M$4972,7,FALSE)</f>
        <v>#N/A</v>
      </c>
      <c r="F1653" s="45" t="e">
        <f>VLOOKUP($A1653,EVID_OSEVU!$A$1:$M$4972,8,FALSE)</f>
        <v>#N/A</v>
      </c>
      <c r="G1653" s="45" t="e">
        <f>VLOOKUP($A1653,EVID_OSEVU!$A$1:$M$4972,11,FALSE)</f>
        <v>#N/A</v>
      </c>
      <c r="H1653" s="35"/>
      <c r="I1653" s="48"/>
      <c r="J1653" s="33" t="e">
        <f>VLOOKUP($A1653,EVID_OSEVU!$A$1:$M$4972,11,FALSE)</f>
        <v>#N/A</v>
      </c>
      <c r="K1653" s="39"/>
      <c r="L1653" s="49"/>
      <c r="M1653" s="89" t="e">
        <f t="shared" si="25"/>
        <v>#N/A</v>
      </c>
      <c r="N1653" s="50"/>
      <c r="O1653" s="37" t="e">
        <f>VLOOKUP(EVID_HNOJENI!N1653,HNOJIVA_ALL!$A$2:$Z$3303,4,FALSE)</f>
        <v>#N/A</v>
      </c>
      <c r="P1653" s="51" t="e">
        <f>ROUND(VLOOKUP(EVID_HNOJENI!N1653,HNOJIVA_ALL!$A$2:$Z$3303,14,FALSE)*K1653*IF(L1653="t",10,IF(L1653="kg",0.01,IF(L1653="q",1,IF(L1653="l",0.01*VLOOKUP(EVID_HNOJENI!N1653,HNOJIVA_ALL!$A$2:$AE$3303,31,FALSE),"CHYBA")))),2)</f>
        <v>#N/A</v>
      </c>
      <c r="Q1653" s="51" t="e">
        <f>ROUND(VLOOKUP(EVID_HNOJENI!N1653,HNOJIVA_ALL!$A$2:$Z$3303,15,FALSE)*K1653*IF(L1653="t",10,IF(L1653="kg",0.01,IF(L1653="q",1,IF(L1653="l",0.01*VLOOKUP(EVID_HNOJENI!N1653,HNOJIVA_ALL!$A$2:$AE$3303,31,FALSE),"CHYBA")))),2)</f>
        <v>#N/A</v>
      </c>
      <c r="R1653" s="51" t="e">
        <f>ROUND(VLOOKUP(EVID_HNOJENI!N1653,HNOJIVA_ALL!$A$2:$Z$3303,16,FALSE)*K1653*IF(L1653="t",10,IF(L1653="kg",0.01,IF(L1653="q",1,IF(L1653="l",0.01*VLOOKUP(EVID_HNOJENI!N1653,HNOJIVA_ALL!$A$2:$AE$3303,31,FALSE),"CHYBA")))),2)</f>
        <v>#N/A</v>
      </c>
      <c r="S1653" s="51" t="e">
        <f>ROUND(VLOOKUP(EVID_HNOJENI!N1653,HNOJIVA_ALL!$A$2:$Z$3303,18,FALSE)*K1653*IF(L1653="t",10,IF(L1653="kg",0.01,IF(L1653="q",1,IF(L1653="l",0.01*VLOOKUP(EVID_HNOJENI!N1653,HNOJIVA_ALL!$A$2:$AE$3303,31,FALSE),"CHYBA")))),2)</f>
        <v>#N/A</v>
      </c>
      <c r="T1653" s="51" t="e">
        <f>ROUND(VLOOKUP(EVID_HNOJENI!N1653,HNOJIVA_ALL!$A$2:$Z$3303,17,FALSE)*K1653*IF(L1653="t",10,IF(L1653="kg",0.01,IF(L1653="q",1,IF(L1653="l",0.01*VLOOKUP(EVID_HNOJENI!N1653,HNOJIVA_ALL!$A$2:$AE$3303,31,FALSE),"CHYBA")))),2)</f>
        <v>#N/A</v>
      </c>
      <c r="U1653" s="51" t="e">
        <f>ROUND(VLOOKUP(EVID_HNOJENI!N1653,HNOJIVA_ALL!$A$2:$Z$3303,20,FALSE)*K1653*IF(L1653="t",10,IF(L1653="kg",0.01,IF(L1653="q",1,IF(L1653="l",0.01*VLOOKUP(EVID_HNOJENI!N1653,HNOJIVA_ALL!$A$2:$AE$3303,31,FALSE),"CHYBA")))),2)</f>
        <v>#N/A</v>
      </c>
    </row>
    <row r="1654" spans="1:21" x14ac:dyDescent="0.2">
      <c r="A1654" s="32"/>
      <c r="B1654" s="45" t="e">
        <f>VLOOKUP($A1654,EVID_OSEVU!$A$1:$M$4972,2,FALSE)</f>
        <v>#N/A</v>
      </c>
      <c r="C1654" s="45" t="e">
        <f>VLOOKUP($A1654,EVID_OSEVU!$A$1:$M$4972,3,FALSE)</f>
        <v>#N/A</v>
      </c>
      <c r="D1654" s="45" t="e">
        <f>VLOOKUP($A1654,EVID_OSEVU!$A$1:$M$4972,4,FALSE)</f>
        <v>#N/A</v>
      </c>
      <c r="E1654" s="45" t="e">
        <f>VLOOKUP($A1654,EVID_OSEVU!$A$1:$M$4972,7,FALSE)</f>
        <v>#N/A</v>
      </c>
      <c r="F1654" s="45" t="e">
        <f>VLOOKUP($A1654,EVID_OSEVU!$A$1:$M$4972,8,FALSE)</f>
        <v>#N/A</v>
      </c>
      <c r="G1654" s="45" t="e">
        <f>VLOOKUP($A1654,EVID_OSEVU!$A$1:$M$4972,11,FALSE)</f>
        <v>#N/A</v>
      </c>
      <c r="H1654" s="35"/>
      <c r="I1654" s="48"/>
      <c r="J1654" s="33" t="e">
        <f>VLOOKUP($A1654,EVID_OSEVU!$A$1:$M$4972,11,FALSE)</f>
        <v>#N/A</v>
      </c>
      <c r="K1654" s="39"/>
      <c r="L1654" s="49"/>
      <c r="M1654" s="89" t="e">
        <f t="shared" si="25"/>
        <v>#N/A</v>
      </c>
      <c r="N1654" s="50"/>
      <c r="O1654" s="37" t="e">
        <f>VLOOKUP(EVID_HNOJENI!N1654,HNOJIVA_ALL!$A$2:$Z$3303,4,FALSE)</f>
        <v>#N/A</v>
      </c>
      <c r="P1654" s="51" t="e">
        <f>ROUND(VLOOKUP(EVID_HNOJENI!N1654,HNOJIVA_ALL!$A$2:$Z$3303,14,FALSE)*K1654*IF(L1654="t",10,IF(L1654="kg",0.01,IF(L1654="q",1,IF(L1654="l",0.01*VLOOKUP(EVID_HNOJENI!N1654,HNOJIVA_ALL!$A$2:$AE$3303,31,FALSE),"CHYBA")))),2)</f>
        <v>#N/A</v>
      </c>
      <c r="Q1654" s="51" t="e">
        <f>ROUND(VLOOKUP(EVID_HNOJENI!N1654,HNOJIVA_ALL!$A$2:$Z$3303,15,FALSE)*K1654*IF(L1654="t",10,IF(L1654="kg",0.01,IF(L1654="q",1,IF(L1654="l",0.01*VLOOKUP(EVID_HNOJENI!N1654,HNOJIVA_ALL!$A$2:$AE$3303,31,FALSE),"CHYBA")))),2)</f>
        <v>#N/A</v>
      </c>
      <c r="R1654" s="51" t="e">
        <f>ROUND(VLOOKUP(EVID_HNOJENI!N1654,HNOJIVA_ALL!$A$2:$Z$3303,16,FALSE)*K1654*IF(L1654="t",10,IF(L1654="kg",0.01,IF(L1654="q",1,IF(L1654="l",0.01*VLOOKUP(EVID_HNOJENI!N1654,HNOJIVA_ALL!$A$2:$AE$3303,31,FALSE),"CHYBA")))),2)</f>
        <v>#N/A</v>
      </c>
      <c r="S1654" s="51" t="e">
        <f>ROUND(VLOOKUP(EVID_HNOJENI!N1654,HNOJIVA_ALL!$A$2:$Z$3303,18,FALSE)*K1654*IF(L1654="t",10,IF(L1654="kg",0.01,IF(L1654="q",1,IF(L1654="l",0.01*VLOOKUP(EVID_HNOJENI!N1654,HNOJIVA_ALL!$A$2:$AE$3303,31,FALSE),"CHYBA")))),2)</f>
        <v>#N/A</v>
      </c>
      <c r="T1654" s="51" t="e">
        <f>ROUND(VLOOKUP(EVID_HNOJENI!N1654,HNOJIVA_ALL!$A$2:$Z$3303,17,FALSE)*K1654*IF(L1654="t",10,IF(L1654="kg",0.01,IF(L1654="q",1,IF(L1654="l",0.01*VLOOKUP(EVID_HNOJENI!N1654,HNOJIVA_ALL!$A$2:$AE$3303,31,FALSE),"CHYBA")))),2)</f>
        <v>#N/A</v>
      </c>
      <c r="U1654" s="51" t="e">
        <f>ROUND(VLOOKUP(EVID_HNOJENI!N1654,HNOJIVA_ALL!$A$2:$Z$3303,20,FALSE)*K1654*IF(L1654="t",10,IF(L1654="kg",0.01,IF(L1654="q",1,IF(L1654="l",0.01*VLOOKUP(EVID_HNOJENI!N1654,HNOJIVA_ALL!$A$2:$AE$3303,31,FALSE),"CHYBA")))),2)</f>
        <v>#N/A</v>
      </c>
    </row>
    <row r="1655" spans="1:21" x14ac:dyDescent="0.2">
      <c r="A1655" s="32"/>
      <c r="B1655" s="45" t="e">
        <f>VLOOKUP($A1655,EVID_OSEVU!$A$1:$M$4972,2,FALSE)</f>
        <v>#N/A</v>
      </c>
      <c r="C1655" s="45" t="e">
        <f>VLOOKUP($A1655,EVID_OSEVU!$A$1:$M$4972,3,FALSE)</f>
        <v>#N/A</v>
      </c>
      <c r="D1655" s="45" t="e">
        <f>VLOOKUP($A1655,EVID_OSEVU!$A$1:$M$4972,4,FALSE)</f>
        <v>#N/A</v>
      </c>
      <c r="E1655" s="45" t="e">
        <f>VLOOKUP($A1655,EVID_OSEVU!$A$1:$M$4972,7,FALSE)</f>
        <v>#N/A</v>
      </c>
      <c r="F1655" s="45" t="e">
        <f>VLOOKUP($A1655,EVID_OSEVU!$A$1:$M$4972,8,FALSE)</f>
        <v>#N/A</v>
      </c>
      <c r="G1655" s="45" t="e">
        <f>VLOOKUP($A1655,EVID_OSEVU!$A$1:$M$4972,11,FALSE)</f>
        <v>#N/A</v>
      </c>
      <c r="H1655" s="35"/>
      <c r="I1655" s="48"/>
      <c r="J1655" s="33" t="e">
        <f>VLOOKUP($A1655,EVID_OSEVU!$A$1:$M$4972,11,FALSE)</f>
        <v>#N/A</v>
      </c>
      <c r="K1655" s="39"/>
      <c r="L1655" s="49"/>
      <c r="M1655" s="89" t="e">
        <f t="shared" si="25"/>
        <v>#N/A</v>
      </c>
      <c r="N1655" s="50"/>
      <c r="O1655" s="37" t="e">
        <f>VLOOKUP(EVID_HNOJENI!N1655,HNOJIVA_ALL!$A$2:$Z$3303,4,FALSE)</f>
        <v>#N/A</v>
      </c>
      <c r="P1655" s="51" t="e">
        <f>ROUND(VLOOKUP(EVID_HNOJENI!N1655,HNOJIVA_ALL!$A$2:$Z$3303,14,FALSE)*K1655*IF(L1655="t",10,IF(L1655="kg",0.01,IF(L1655="q",1,IF(L1655="l",0.01*VLOOKUP(EVID_HNOJENI!N1655,HNOJIVA_ALL!$A$2:$AE$3303,31,FALSE),"CHYBA")))),2)</f>
        <v>#N/A</v>
      </c>
      <c r="Q1655" s="51" t="e">
        <f>ROUND(VLOOKUP(EVID_HNOJENI!N1655,HNOJIVA_ALL!$A$2:$Z$3303,15,FALSE)*K1655*IF(L1655="t",10,IF(L1655="kg",0.01,IF(L1655="q",1,IF(L1655="l",0.01*VLOOKUP(EVID_HNOJENI!N1655,HNOJIVA_ALL!$A$2:$AE$3303,31,FALSE),"CHYBA")))),2)</f>
        <v>#N/A</v>
      </c>
      <c r="R1655" s="51" t="e">
        <f>ROUND(VLOOKUP(EVID_HNOJENI!N1655,HNOJIVA_ALL!$A$2:$Z$3303,16,FALSE)*K1655*IF(L1655="t",10,IF(L1655="kg",0.01,IF(L1655="q",1,IF(L1655="l",0.01*VLOOKUP(EVID_HNOJENI!N1655,HNOJIVA_ALL!$A$2:$AE$3303,31,FALSE),"CHYBA")))),2)</f>
        <v>#N/A</v>
      </c>
      <c r="S1655" s="51" t="e">
        <f>ROUND(VLOOKUP(EVID_HNOJENI!N1655,HNOJIVA_ALL!$A$2:$Z$3303,18,FALSE)*K1655*IF(L1655="t",10,IF(L1655="kg",0.01,IF(L1655="q",1,IF(L1655="l",0.01*VLOOKUP(EVID_HNOJENI!N1655,HNOJIVA_ALL!$A$2:$AE$3303,31,FALSE),"CHYBA")))),2)</f>
        <v>#N/A</v>
      </c>
      <c r="T1655" s="51" t="e">
        <f>ROUND(VLOOKUP(EVID_HNOJENI!N1655,HNOJIVA_ALL!$A$2:$Z$3303,17,FALSE)*K1655*IF(L1655="t",10,IF(L1655="kg",0.01,IF(L1655="q",1,IF(L1655="l",0.01*VLOOKUP(EVID_HNOJENI!N1655,HNOJIVA_ALL!$A$2:$AE$3303,31,FALSE),"CHYBA")))),2)</f>
        <v>#N/A</v>
      </c>
      <c r="U1655" s="51" t="e">
        <f>ROUND(VLOOKUP(EVID_HNOJENI!N1655,HNOJIVA_ALL!$A$2:$Z$3303,20,FALSE)*K1655*IF(L1655="t",10,IF(L1655="kg",0.01,IF(L1655="q",1,IF(L1655="l",0.01*VLOOKUP(EVID_HNOJENI!N1655,HNOJIVA_ALL!$A$2:$AE$3303,31,FALSE),"CHYBA")))),2)</f>
        <v>#N/A</v>
      </c>
    </row>
    <row r="1656" spans="1:21" x14ac:dyDescent="0.2">
      <c r="A1656" s="32"/>
      <c r="B1656" s="45" t="e">
        <f>VLOOKUP($A1656,EVID_OSEVU!$A$1:$M$4972,2,FALSE)</f>
        <v>#N/A</v>
      </c>
      <c r="C1656" s="45" t="e">
        <f>VLOOKUP($A1656,EVID_OSEVU!$A$1:$M$4972,3,FALSE)</f>
        <v>#N/A</v>
      </c>
      <c r="D1656" s="45" t="e">
        <f>VLOOKUP($A1656,EVID_OSEVU!$A$1:$M$4972,4,FALSE)</f>
        <v>#N/A</v>
      </c>
      <c r="E1656" s="45" t="e">
        <f>VLOOKUP($A1656,EVID_OSEVU!$A$1:$M$4972,7,FALSE)</f>
        <v>#N/A</v>
      </c>
      <c r="F1656" s="45" t="e">
        <f>VLOOKUP($A1656,EVID_OSEVU!$A$1:$M$4972,8,FALSE)</f>
        <v>#N/A</v>
      </c>
      <c r="G1656" s="45" t="e">
        <f>VLOOKUP($A1656,EVID_OSEVU!$A$1:$M$4972,11,FALSE)</f>
        <v>#N/A</v>
      </c>
      <c r="H1656" s="35"/>
      <c r="I1656" s="48"/>
      <c r="J1656" s="33" t="e">
        <f>VLOOKUP($A1656,EVID_OSEVU!$A$1:$M$4972,11,FALSE)</f>
        <v>#N/A</v>
      </c>
      <c r="K1656" s="39"/>
      <c r="L1656" s="49"/>
      <c r="M1656" s="89" t="e">
        <f t="shared" si="25"/>
        <v>#N/A</v>
      </c>
      <c r="N1656" s="50"/>
      <c r="O1656" s="37" t="e">
        <f>VLOOKUP(EVID_HNOJENI!N1656,HNOJIVA_ALL!$A$2:$Z$3303,4,FALSE)</f>
        <v>#N/A</v>
      </c>
      <c r="P1656" s="51" t="e">
        <f>ROUND(VLOOKUP(EVID_HNOJENI!N1656,HNOJIVA_ALL!$A$2:$Z$3303,14,FALSE)*K1656*IF(L1656="t",10,IF(L1656="kg",0.01,IF(L1656="q",1,IF(L1656="l",0.01*VLOOKUP(EVID_HNOJENI!N1656,HNOJIVA_ALL!$A$2:$AE$3303,31,FALSE),"CHYBA")))),2)</f>
        <v>#N/A</v>
      </c>
      <c r="Q1656" s="51" t="e">
        <f>ROUND(VLOOKUP(EVID_HNOJENI!N1656,HNOJIVA_ALL!$A$2:$Z$3303,15,FALSE)*K1656*IF(L1656="t",10,IF(L1656="kg",0.01,IF(L1656="q",1,IF(L1656="l",0.01*VLOOKUP(EVID_HNOJENI!N1656,HNOJIVA_ALL!$A$2:$AE$3303,31,FALSE),"CHYBA")))),2)</f>
        <v>#N/A</v>
      </c>
      <c r="R1656" s="51" t="e">
        <f>ROUND(VLOOKUP(EVID_HNOJENI!N1656,HNOJIVA_ALL!$A$2:$Z$3303,16,FALSE)*K1656*IF(L1656="t",10,IF(L1656="kg",0.01,IF(L1656="q",1,IF(L1656="l",0.01*VLOOKUP(EVID_HNOJENI!N1656,HNOJIVA_ALL!$A$2:$AE$3303,31,FALSE),"CHYBA")))),2)</f>
        <v>#N/A</v>
      </c>
      <c r="S1656" s="51" t="e">
        <f>ROUND(VLOOKUP(EVID_HNOJENI!N1656,HNOJIVA_ALL!$A$2:$Z$3303,18,FALSE)*K1656*IF(L1656="t",10,IF(L1656="kg",0.01,IF(L1656="q",1,IF(L1656="l",0.01*VLOOKUP(EVID_HNOJENI!N1656,HNOJIVA_ALL!$A$2:$AE$3303,31,FALSE),"CHYBA")))),2)</f>
        <v>#N/A</v>
      </c>
      <c r="T1656" s="51" t="e">
        <f>ROUND(VLOOKUP(EVID_HNOJENI!N1656,HNOJIVA_ALL!$A$2:$Z$3303,17,FALSE)*K1656*IF(L1656="t",10,IF(L1656="kg",0.01,IF(L1656="q",1,IF(L1656="l",0.01*VLOOKUP(EVID_HNOJENI!N1656,HNOJIVA_ALL!$A$2:$AE$3303,31,FALSE),"CHYBA")))),2)</f>
        <v>#N/A</v>
      </c>
      <c r="U1656" s="51" t="e">
        <f>ROUND(VLOOKUP(EVID_HNOJENI!N1656,HNOJIVA_ALL!$A$2:$Z$3303,20,FALSE)*K1656*IF(L1656="t",10,IF(L1656="kg",0.01,IF(L1656="q",1,IF(L1656="l",0.01*VLOOKUP(EVID_HNOJENI!N1656,HNOJIVA_ALL!$A$2:$AE$3303,31,FALSE),"CHYBA")))),2)</f>
        <v>#N/A</v>
      </c>
    </row>
    <row r="1657" spans="1:21" x14ac:dyDescent="0.2">
      <c r="A1657" s="32"/>
      <c r="B1657" s="45" t="e">
        <f>VLOOKUP($A1657,EVID_OSEVU!$A$1:$M$4972,2,FALSE)</f>
        <v>#N/A</v>
      </c>
      <c r="C1657" s="45" t="e">
        <f>VLOOKUP($A1657,EVID_OSEVU!$A$1:$M$4972,3,FALSE)</f>
        <v>#N/A</v>
      </c>
      <c r="D1657" s="45" t="e">
        <f>VLOOKUP($A1657,EVID_OSEVU!$A$1:$M$4972,4,FALSE)</f>
        <v>#N/A</v>
      </c>
      <c r="E1657" s="45" t="e">
        <f>VLOOKUP($A1657,EVID_OSEVU!$A$1:$M$4972,7,FALSE)</f>
        <v>#N/A</v>
      </c>
      <c r="F1657" s="45" t="e">
        <f>VLOOKUP($A1657,EVID_OSEVU!$A$1:$M$4972,8,FALSE)</f>
        <v>#N/A</v>
      </c>
      <c r="G1657" s="45" t="e">
        <f>VLOOKUP($A1657,EVID_OSEVU!$A$1:$M$4972,11,FALSE)</f>
        <v>#N/A</v>
      </c>
      <c r="H1657" s="35"/>
      <c r="I1657" s="48"/>
      <c r="J1657" s="33" t="e">
        <f>VLOOKUP($A1657,EVID_OSEVU!$A$1:$M$4972,11,FALSE)</f>
        <v>#N/A</v>
      </c>
      <c r="K1657" s="39"/>
      <c r="L1657" s="49"/>
      <c r="M1657" s="89" t="e">
        <f t="shared" si="25"/>
        <v>#N/A</v>
      </c>
      <c r="N1657" s="50"/>
      <c r="O1657" s="37" t="e">
        <f>VLOOKUP(EVID_HNOJENI!N1657,HNOJIVA_ALL!$A$2:$Z$3303,4,FALSE)</f>
        <v>#N/A</v>
      </c>
      <c r="P1657" s="51" t="e">
        <f>ROUND(VLOOKUP(EVID_HNOJENI!N1657,HNOJIVA_ALL!$A$2:$Z$3303,14,FALSE)*K1657*IF(L1657="t",10,IF(L1657="kg",0.01,IF(L1657="q",1,IF(L1657="l",0.01*VLOOKUP(EVID_HNOJENI!N1657,HNOJIVA_ALL!$A$2:$AE$3303,31,FALSE),"CHYBA")))),2)</f>
        <v>#N/A</v>
      </c>
      <c r="Q1657" s="51" t="e">
        <f>ROUND(VLOOKUP(EVID_HNOJENI!N1657,HNOJIVA_ALL!$A$2:$Z$3303,15,FALSE)*K1657*IF(L1657="t",10,IF(L1657="kg",0.01,IF(L1657="q",1,IF(L1657="l",0.01*VLOOKUP(EVID_HNOJENI!N1657,HNOJIVA_ALL!$A$2:$AE$3303,31,FALSE),"CHYBA")))),2)</f>
        <v>#N/A</v>
      </c>
      <c r="R1657" s="51" t="e">
        <f>ROUND(VLOOKUP(EVID_HNOJENI!N1657,HNOJIVA_ALL!$A$2:$Z$3303,16,FALSE)*K1657*IF(L1657="t",10,IF(L1657="kg",0.01,IF(L1657="q",1,IF(L1657="l",0.01*VLOOKUP(EVID_HNOJENI!N1657,HNOJIVA_ALL!$A$2:$AE$3303,31,FALSE),"CHYBA")))),2)</f>
        <v>#N/A</v>
      </c>
      <c r="S1657" s="51" t="e">
        <f>ROUND(VLOOKUP(EVID_HNOJENI!N1657,HNOJIVA_ALL!$A$2:$Z$3303,18,FALSE)*K1657*IF(L1657="t",10,IF(L1657="kg",0.01,IF(L1657="q",1,IF(L1657="l",0.01*VLOOKUP(EVID_HNOJENI!N1657,HNOJIVA_ALL!$A$2:$AE$3303,31,FALSE),"CHYBA")))),2)</f>
        <v>#N/A</v>
      </c>
      <c r="T1657" s="51" t="e">
        <f>ROUND(VLOOKUP(EVID_HNOJENI!N1657,HNOJIVA_ALL!$A$2:$Z$3303,17,FALSE)*K1657*IF(L1657="t",10,IF(L1657="kg",0.01,IF(L1657="q",1,IF(L1657="l",0.01*VLOOKUP(EVID_HNOJENI!N1657,HNOJIVA_ALL!$A$2:$AE$3303,31,FALSE),"CHYBA")))),2)</f>
        <v>#N/A</v>
      </c>
      <c r="U1657" s="51" t="e">
        <f>ROUND(VLOOKUP(EVID_HNOJENI!N1657,HNOJIVA_ALL!$A$2:$Z$3303,20,FALSE)*K1657*IF(L1657="t",10,IF(L1657="kg",0.01,IF(L1657="q",1,IF(L1657="l",0.01*VLOOKUP(EVID_HNOJENI!N1657,HNOJIVA_ALL!$A$2:$AE$3303,31,FALSE),"CHYBA")))),2)</f>
        <v>#N/A</v>
      </c>
    </row>
    <row r="1658" spans="1:21" x14ac:dyDescent="0.2">
      <c r="A1658" s="32"/>
      <c r="B1658" s="45" t="e">
        <f>VLOOKUP($A1658,EVID_OSEVU!$A$1:$M$4972,2,FALSE)</f>
        <v>#N/A</v>
      </c>
      <c r="C1658" s="45" t="e">
        <f>VLOOKUP($A1658,EVID_OSEVU!$A$1:$M$4972,3,FALSE)</f>
        <v>#N/A</v>
      </c>
      <c r="D1658" s="45" t="e">
        <f>VLOOKUP($A1658,EVID_OSEVU!$A$1:$M$4972,4,FALSE)</f>
        <v>#N/A</v>
      </c>
      <c r="E1658" s="45" t="e">
        <f>VLOOKUP($A1658,EVID_OSEVU!$A$1:$M$4972,7,FALSE)</f>
        <v>#N/A</v>
      </c>
      <c r="F1658" s="45" t="e">
        <f>VLOOKUP($A1658,EVID_OSEVU!$A$1:$M$4972,8,FALSE)</f>
        <v>#N/A</v>
      </c>
      <c r="G1658" s="45" t="e">
        <f>VLOOKUP($A1658,EVID_OSEVU!$A$1:$M$4972,11,FALSE)</f>
        <v>#N/A</v>
      </c>
      <c r="H1658" s="35"/>
      <c r="I1658" s="48"/>
      <c r="J1658" s="33" t="e">
        <f>VLOOKUP($A1658,EVID_OSEVU!$A$1:$M$4972,11,FALSE)</f>
        <v>#N/A</v>
      </c>
      <c r="K1658" s="39"/>
      <c r="L1658" s="49"/>
      <c r="M1658" s="89" t="e">
        <f t="shared" si="25"/>
        <v>#N/A</v>
      </c>
      <c r="N1658" s="50"/>
      <c r="O1658" s="37" t="e">
        <f>VLOOKUP(EVID_HNOJENI!N1658,HNOJIVA_ALL!$A$2:$Z$3303,4,FALSE)</f>
        <v>#N/A</v>
      </c>
      <c r="P1658" s="51" t="e">
        <f>ROUND(VLOOKUP(EVID_HNOJENI!N1658,HNOJIVA_ALL!$A$2:$Z$3303,14,FALSE)*K1658*IF(L1658="t",10,IF(L1658="kg",0.01,IF(L1658="q",1,IF(L1658="l",0.01*VLOOKUP(EVID_HNOJENI!N1658,HNOJIVA_ALL!$A$2:$AE$3303,31,FALSE),"CHYBA")))),2)</f>
        <v>#N/A</v>
      </c>
      <c r="Q1658" s="51" t="e">
        <f>ROUND(VLOOKUP(EVID_HNOJENI!N1658,HNOJIVA_ALL!$A$2:$Z$3303,15,FALSE)*K1658*IF(L1658="t",10,IF(L1658="kg",0.01,IF(L1658="q",1,IF(L1658="l",0.01*VLOOKUP(EVID_HNOJENI!N1658,HNOJIVA_ALL!$A$2:$AE$3303,31,FALSE),"CHYBA")))),2)</f>
        <v>#N/A</v>
      </c>
      <c r="R1658" s="51" t="e">
        <f>ROUND(VLOOKUP(EVID_HNOJENI!N1658,HNOJIVA_ALL!$A$2:$Z$3303,16,FALSE)*K1658*IF(L1658="t",10,IF(L1658="kg",0.01,IF(L1658="q",1,IF(L1658="l",0.01*VLOOKUP(EVID_HNOJENI!N1658,HNOJIVA_ALL!$A$2:$AE$3303,31,FALSE),"CHYBA")))),2)</f>
        <v>#N/A</v>
      </c>
      <c r="S1658" s="51" t="e">
        <f>ROUND(VLOOKUP(EVID_HNOJENI!N1658,HNOJIVA_ALL!$A$2:$Z$3303,18,FALSE)*K1658*IF(L1658="t",10,IF(L1658="kg",0.01,IF(L1658="q",1,IF(L1658="l",0.01*VLOOKUP(EVID_HNOJENI!N1658,HNOJIVA_ALL!$A$2:$AE$3303,31,FALSE),"CHYBA")))),2)</f>
        <v>#N/A</v>
      </c>
      <c r="T1658" s="51" t="e">
        <f>ROUND(VLOOKUP(EVID_HNOJENI!N1658,HNOJIVA_ALL!$A$2:$Z$3303,17,FALSE)*K1658*IF(L1658="t",10,IF(L1658="kg",0.01,IF(L1658="q",1,IF(L1658="l",0.01*VLOOKUP(EVID_HNOJENI!N1658,HNOJIVA_ALL!$A$2:$AE$3303,31,FALSE),"CHYBA")))),2)</f>
        <v>#N/A</v>
      </c>
      <c r="U1658" s="51" t="e">
        <f>ROUND(VLOOKUP(EVID_HNOJENI!N1658,HNOJIVA_ALL!$A$2:$Z$3303,20,FALSE)*K1658*IF(L1658="t",10,IF(L1658="kg",0.01,IF(L1658="q",1,IF(L1658="l",0.01*VLOOKUP(EVID_HNOJENI!N1658,HNOJIVA_ALL!$A$2:$AE$3303,31,FALSE),"CHYBA")))),2)</f>
        <v>#N/A</v>
      </c>
    </row>
    <row r="1659" spans="1:21" x14ac:dyDescent="0.2">
      <c r="A1659" s="32"/>
      <c r="B1659" s="45" t="e">
        <f>VLOOKUP($A1659,EVID_OSEVU!$A$1:$M$4972,2,FALSE)</f>
        <v>#N/A</v>
      </c>
      <c r="C1659" s="45" t="e">
        <f>VLOOKUP($A1659,EVID_OSEVU!$A$1:$M$4972,3,FALSE)</f>
        <v>#N/A</v>
      </c>
      <c r="D1659" s="45" t="e">
        <f>VLOOKUP($A1659,EVID_OSEVU!$A$1:$M$4972,4,FALSE)</f>
        <v>#N/A</v>
      </c>
      <c r="E1659" s="45" t="e">
        <f>VLOOKUP($A1659,EVID_OSEVU!$A$1:$M$4972,7,FALSE)</f>
        <v>#N/A</v>
      </c>
      <c r="F1659" s="45" t="e">
        <f>VLOOKUP($A1659,EVID_OSEVU!$A$1:$M$4972,8,FALSE)</f>
        <v>#N/A</v>
      </c>
      <c r="G1659" s="45" t="e">
        <f>VLOOKUP($A1659,EVID_OSEVU!$A$1:$M$4972,11,FALSE)</f>
        <v>#N/A</v>
      </c>
      <c r="H1659" s="35"/>
      <c r="I1659" s="48"/>
      <c r="J1659" s="33" t="e">
        <f>VLOOKUP($A1659,EVID_OSEVU!$A$1:$M$4972,11,FALSE)</f>
        <v>#N/A</v>
      </c>
      <c r="K1659" s="39"/>
      <c r="L1659" s="49"/>
      <c r="M1659" s="89" t="e">
        <f t="shared" si="25"/>
        <v>#N/A</v>
      </c>
      <c r="N1659" s="50"/>
      <c r="O1659" s="37" t="e">
        <f>VLOOKUP(EVID_HNOJENI!N1659,HNOJIVA_ALL!$A$2:$Z$3303,4,FALSE)</f>
        <v>#N/A</v>
      </c>
      <c r="P1659" s="51" t="e">
        <f>ROUND(VLOOKUP(EVID_HNOJENI!N1659,HNOJIVA_ALL!$A$2:$Z$3303,14,FALSE)*K1659*IF(L1659="t",10,IF(L1659="kg",0.01,IF(L1659="q",1,IF(L1659="l",0.01*VLOOKUP(EVID_HNOJENI!N1659,HNOJIVA_ALL!$A$2:$AE$3303,31,FALSE),"CHYBA")))),2)</f>
        <v>#N/A</v>
      </c>
      <c r="Q1659" s="51" t="e">
        <f>ROUND(VLOOKUP(EVID_HNOJENI!N1659,HNOJIVA_ALL!$A$2:$Z$3303,15,FALSE)*K1659*IF(L1659="t",10,IF(L1659="kg",0.01,IF(L1659="q",1,IF(L1659="l",0.01*VLOOKUP(EVID_HNOJENI!N1659,HNOJIVA_ALL!$A$2:$AE$3303,31,FALSE),"CHYBA")))),2)</f>
        <v>#N/A</v>
      </c>
      <c r="R1659" s="51" t="e">
        <f>ROUND(VLOOKUP(EVID_HNOJENI!N1659,HNOJIVA_ALL!$A$2:$Z$3303,16,FALSE)*K1659*IF(L1659="t",10,IF(L1659="kg",0.01,IF(L1659="q",1,IF(L1659="l",0.01*VLOOKUP(EVID_HNOJENI!N1659,HNOJIVA_ALL!$A$2:$AE$3303,31,FALSE),"CHYBA")))),2)</f>
        <v>#N/A</v>
      </c>
      <c r="S1659" s="51" t="e">
        <f>ROUND(VLOOKUP(EVID_HNOJENI!N1659,HNOJIVA_ALL!$A$2:$Z$3303,18,FALSE)*K1659*IF(L1659="t",10,IF(L1659="kg",0.01,IF(L1659="q",1,IF(L1659="l",0.01*VLOOKUP(EVID_HNOJENI!N1659,HNOJIVA_ALL!$A$2:$AE$3303,31,FALSE),"CHYBA")))),2)</f>
        <v>#N/A</v>
      </c>
      <c r="T1659" s="51" t="e">
        <f>ROUND(VLOOKUP(EVID_HNOJENI!N1659,HNOJIVA_ALL!$A$2:$Z$3303,17,FALSE)*K1659*IF(L1659="t",10,IF(L1659="kg",0.01,IF(L1659="q",1,IF(L1659="l",0.01*VLOOKUP(EVID_HNOJENI!N1659,HNOJIVA_ALL!$A$2:$AE$3303,31,FALSE),"CHYBA")))),2)</f>
        <v>#N/A</v>
      </c>
      <c r="U1659" s="51" t="e">
        <f>ROUND(VLOOKUP(EVID_HNOJENI!N1659,HNOJIVA_ALL!$A$2:$Z$3303,20,FALSE)*K1659*IF(L1659="t",10,IF(L1659="kg",0.01,IF(L1659="q",1,IF(L1659="l",0.01*VLOOKUP(EVID_HNOJENI!N1659,HNOJIVA_ALL!$A$2:$AE$3303,31,FALSE),"CHYBA")))),2)</f>
        <v>#N/A</v>
      </c>
    </row>
    <row r="1660" spans="1:21" x14ac:dyDescent="0.2">
      <c r="A1660" s="32"/>
      <c r="B1660" s="45" t="e">
        <f>VLOOKUP($A1660,EVID_OSEVU!$A$1:$M$4972,2,FALSE)</f>
        <v>#N/A</v>
      </c>
      <c r="C1660" s="45" t="e">
        <f>VLOOKUP($A1660,EVID_OSEVU!$A$1:$M$4972,3,FALSE)</f>
        <v>#N/A</v>
      </c>
      <c r="D1660" s="45" t="e">
        <f>VLOOKUP($A1660,EVID_OSEVU!$A$1:$M$4972,4,FALSE)</f>
        <v>#N/A</v>
      </c>
      <c r="E1660" s="45" t="e">
        <f>VLOOKUP($A1660,EVID_OSEVU!$A$1:$M$4972,7,FALSE)</f>
        <v>#N/A</v>
      </c>
      <c r="F1660" s="45" t="e">
        <f>VLOOKUP($A1660,EVID_OSEVU!$A$1:$M$4972,8,FALSE)</f>
        <v>#N/A</v>
      </c>
      <c r="G1660" s="45" t="e">
        <f>VLOOKUP($A1660,EVID_OSEVU!$A$1:$M$4972,11,FALSE)</f>
        <v>#N/A</v>
      </c>
      <c r="H1660" s="35"/>
      <c r="I1660" s="48"/>
      <c r="J1660" s="33" t="e">
        <f>VLOOKUP($A1660,EVID_OSEVU!$A$1:$M$4972,11,FALSE)</f>
        <v>#N/A</v>
      </c>
      <c r="K1660" s="39"/>
      <c r="L1660" s="49"/>
      <c r="M1660" s="89" t="e">
        <f t="shared" si="25"/>
        <v>#N/A</v>
      </c>
      <c r="N1660" s="50"/>
      <c r="O1660" s="37" t="e">
        <f>VLOOKUP(EVID_HNOJENI!N1660,HNOJIVA_ALL!$A$2:$Z$3303,4,FALSE)</f>
        <v>#N/A</v>
      </c>
      <c r="P1660" s="51" t="e">
        <f>ROUND(VLOOKUP(EVID_HNOJENI!N1660,HNOJIVA_ALL!$A$2:$Z$3303,14,FALSE)*K1660*IF(L1660="t",10,IF(L1660="kg",0.01,IF(L1660="q",1,IF(L1660="l",0.01*VLOOKUP(EVID_HNOJENI!N1660,HNOJIVA_ALL!$A$2:$AE$3303,31,FALSE),"CHYBA")))),2)</f>
        <v>#N/A</v>
      </c>
      <c r="Q1660" s="51" t="e">
        <f>ROUND(VLOOKUP(EVID_HNOJENI!N1660,HNOJIVA_ALL!$A$2:$Z$3303,15,FALSE)*K1660*IF(L1660="t",10,IF(L1660="kg",0.01,IF(L1660="q",1,IF(L1660="l",0.01*VLOOKUP(EVID_HNOJENI!N1660,HNOJIVA_ALL!$A$2:$AE$3303,31,FALSE),"CHYBA")))),2)</f>
        <v>#N/A</v>
      </c>
      <c r="R1660" s="51" t="e">
        <f>ROUND(VLOOKUP(EVID_HNOJENI!N1660,HNOJIVA_ALL!$A$2:$Z$3303,16,FALSE)*K1660*IF(L1660="t",10,IF(L1660="kg",0.01,IF(L1660="q",1,IF(L1660="l",0.01*VLOOKUP(EVID_HNOJENI!N1660,HNOJIVA_ALL!$A$2:$AE$3303,31,FALSE),"CHYBA")))),2)</f>
        <v>#N/A</v>
      </c>
      <c r="S1660" s="51" t="e">
        <f>ROUND(VLOOKUP(EVID_HNOJENI!N1660,HNOJIVA_ALL!$A$2:$Z$3303,18,FALSE)*K1660*IF(L1660="t",10,IF(L1660="kg",0.01,IF(L1660="q",1,IF(L1660="l",0.01*VLOOKUP(EVID_HNOJENI!N1660,HNOJIVA_ALL!$A$2:$AE$3303,31,FALSE),"CHYBA")))),2)</f>
        <v>#N/A</v>
      </c>
      <c r="T1660" s="51" t="e">
        <f>ROUND(VLOOKUP(EVID_HNOJENI!N1660,HNOJIVA_ALL!$A$2:$Z$3303,17,FALSE)*K1660*IF(L1660="t",10,IF(L1660="kg",0.01,IF(L1660="q",1,IF(L1660="l",0.01*VLOOKUP(EVID_HNOJENI!N1660,HNOJIVA_ALL!$A$2:$AE$3303,31,FALSE),"CHYBA")))),2)</f>
        <v>#N/A</v>
      </c>
      <c r="U1660" s="51" t="e">
        <f>ROUND(VLOOKUP(EVID_HNOJENI!N1660,HNOJIVA_ALL!$A$2:$Z$3303,20,FALSE)*K1660*IF(L1660="t",10,IF(L1660="kg",0.01,IF(L1660="q",1,IF(L1660="l",0.01*VLOOKUP(EVID_HNOJENI!N1660,HNOJIVA_ALL!$A$2:$AE$3303,31,FALSE),"CHYBA")))),2)</f>
        <v>#N/A</v>
      </c>
    </row>
    <row r="1661" spans="1:21" x14ac:dyDescent="0.2">
      <c r="A1661" s="32"/>
      <c r="B1661" s="45" t="e">
        <f>VLOOKUP($A1661,EVID_OSEVU!$A$1:$M$4972,2,FALSE)</f>
        <v>#N/A</v>
      </c>
      <c r="C1661" s="45" t="e">
        <f>VLOOKUP($A1661,EVID_OSEVU!$A$1:$M$4972,3,FALSE)</f>
        <v>#N/A</v>
      </c>
      <c r="D1661" s="45" t="e">
        <f>VLOOKUP($A1661,EVID_OSEVU!$A$1:$M$4972,4,FALSE)</f>
        <v>#N/A</v>
      </c>
      <c r="E1661" s="45" t="e">
        <f>VLOOKUP($A1661,EVID_OSEVU!$A$1:$M$4972,7,FALSE)</f>
        <v>#N/A</v>
      </c>
      <c r="F1661" s="45" t="e">
        <f>VLOOKUP($A1661,EVID_OSEVU!$A$1:$M$4972,8,FALSE)</f>
        <v>#N/A</v>
      </c>
      <c r="G1661" s="45" t="e">
        <f>VLOOKUP($A1661,EVID_OSEVU!$A$1:$M$4972,11,FALSE)</f>
        <v>#N/A</v>
      </c>
      <c r="H1661" s="35"/>
      <c r="I1661" s="48"/>
      <c r="J1661" s="33" t="e">
        <f>VLOOKUP($A1661,EVID_OSEVU!$A$1:$M$4972,11,FALSE)</f>
        <v>#N/A</v>
      </c>
      <c r="K1661" s="39"/>
      <c r="L1661" s="49"/>
      <c r="M1661" s="89" t="e">
        <f t="shared" si="25"/>
        <v>#N/A</v>
      </c>
      <c r="N1661" s="50"/>
      <c r="O1661" s="37" t="e">
        <f>VLOOKUP(EVID_HNOJENI!N1661,HNOJIVA_ALL!$A$2:$Z$3303,4,FALSE)</f>
        <v>#N/A</v>
      </c>
      <c r="P1661" s="51" t="e">
        <f>ROUND(VLOOKUP(EVID_HNOJENI!N1661,HNOJIVA_ALL!$A$2:$Z$3303,14,FALSE)*K1661*IF(L1661="t",10,IF(L1661="kg",0.01,IF(L1661="q",1,IF(L1661="l",0.01*VLOOKUP(EVID_HNOJENI!N1661,HNOJIVA_ALL!$A$2:$AE$3303,31,FALSE),"CHYBA")))),2)</f>
        <v>#N/A</v>
      </c>
      <c r="Q1661" s="51" t="e">
        <f>ROUND(VLOOKUP(EVID_HNOJENI!N1661,HNOJIVA_ALL!$A$2:$Z$3303,15,FALSE)*K1661*IF(L1661="t",10,IF(L1661="kg",0.01,IF(L1661="q",1,IF(L1661="l",0.01*VLOOKUP(EVID_HNOJENI!N1661,HNOJIVA_ALL!$A$2:$AE$3303,31,FALSE),"CHYBA")))),2)</f>
        <v>#N/A</v>
      </c>
      <c r="R1661" s="51" t="e">
        <f>ROUND(VLOOKUP(EVID_HNOJENI!N1661,HNOJIVA_ALL!$A$2:$Z$3303,16,FALSE)*K1661*IF(L1661="t",10,IF(L1661="kg",0.01,IF(L1661="q",1,IF(L1661="l",0.01*VLOOKUP(EVID_HNOJENI!N1661,HNOJIVA_ALL!$A$2:$AE$3303,31,FALSE),"CHYBA")))),2)</f>
        <v>#N/A</v>
      </c>
      <c r="S1661" s="51" t="e">
        <f>ROUND(VLOOKUP(EVID_HNOJENI!N1661,HNOJIVA_ALL!$A$2:$Z$3303,18,FALSE)*K1661*IF(L1661="t",10,IF(L1661="kg",0.01,IF(L1661="q",1,IF(L1661="l",0.01*VLOOKUP(EVID_HNOJENI!N1661,HNOJIVA_ALL!$A$2:$AE$3303,31,FALSE),"CHYBA")))),2)</f>
        <v>#N/A</v>
      </c>
      <c r="T1661" s="51" t="e">
        <f>ROUND(VLOOKUP(EVID_HNOJENI!N1661,HNOJIVA_ALL!$A$2:$Z$3303,17,FALSE)*K1661*IF(L1661="t",10,IF(L1661="kg",0.01,IF(L1661="q",1,IF(L1661="l",0.01*VLOOKUP(EVID_HNOJENI!N1661,HNOJIVA_ALL!$A$2:$AE$3303,31,FALSE),"CHYBA")))),2)</f>
        <v>#N/A</v>
      </c>
      <c r="U1661" s="51" t="e">
        <f>ROUND(VLOOKUP(EVID_HNOJENI!N1661,HNOJIVA_ALL!$A$2:$Z$3303,20,FALSE)*K1661*IF(L1661="t",10,IF(L1661="kg",0.01,IF(L1661="q",1,IF(L1661="l",0.01*VLOOKUP(EVID_HNOJENI!N1661,HNOJIVA_ALL!$A$2:$AE$3303,31,FALSE),"CHYBA")))),2)</f>
        <v>#N/A</v>
      </c>
    </row>
    <row r="1662" spans="1:21" x14ac:dyDescent="0.2">
      <c r="A1662" s="32"/>
      <c r="B1662" s="45" t="e">
        <f>VLOOKUP($A1662,EVID_OSEVU!$A$1:$M$4972,2,FALSE)</f>
        <v>#N/A</v>
      </c>
      <c r="C1662" s="45" t="e">
        <f>VLOOKUP($A1662,EVID_OSEVU!$A$1:$M$4972,3,FALSE)</f>
        <v>#N/A</v>
      </c>
      <c r="D1662" s="45" t="e">
        <f>VLOOKUP($A1662,EVID_OSEVU!$A$1:$M$4972,4,FALSE)</f>
        <v>#N/A</v>
      </c>
      <c r="E1662" s="45" t="e">
        <f>VLOOKUP($A1662,EVID_OSEVU!$A$1:$M$4972,7,FALSE)</f>
        <v>#N/A</v>
      </c>
      <c r="F1662" s="45" t="e">
        <f>VLOOKUP($A1662,EVID_OSEVU!$A$1:$M$4972,8,FALSE)</f>
        <v>#N/A</v>
      </c>
      <c r="G1662" s="45" t="e">
        <f>VLOOKUP($A1662,EVID_OSEVU!$A$1:$M$4972,11,FALSE)</f>
        <v>#N/A</v>
      </c>
      <c r="H1662" s="35"/>
      <c r="I1662" s="48"/>
      <c r="J1662" s="33" t="e">
        <f>VLOOKUP($A1662,EVID_OSEVU!$A$1:$M$4972,11,FALSE)</f>
        <v>#N/A</v>
      </c>
      <c r="K1662" s="39"/>
      <c r="L1662" s="49"/>
      <c r="M1662" s="89" t="e">
        <f t="shared" si="25"/>
        <v>#N/A</v>
      </c>
      <c r="N1662" s="50"/>
      <c r="O1662" s="37" t="e">
        <f>VLOOKUP(EVID_HNOJENI!N1662,HNOJIVA_ALL!$A$2:$Z$3303,4,FALSE)</f>
        <v>#N/A</v>
      </c>
      <c r="P1662" s="51" t="e">
        <f>ROUND(VLOOKUP(EVID_HNOJENI!N1662,HNOJIVA_ALL!$A$2:$Z$3303,14,FALSE)*K1662*IF(L1662="t",10,IF(L1662="kg",0.01,IF(L1662="q",1,IF(L1662="l",0.01*VLOOKUP(EVID_HNOJENI!N1662,HNOJIVA_ALL!$A$2:$AE$3303,31,FALSE),"CHYBA")))),2)</f>
        <v>#N/A</v>
      </c>
      <c r="Q1662" s="51" t="e">
        <f>ROUND(VLOOKUP(EVID_HNOJENI!N1662,HNOJIVA_ALL!$A$2:$Z$3303,15,FALSE)*K1662*IF(L1662="t",10,IF(L1662="kg",0.01,IF(L1662="q",1,IF(L1662="l",0.01*VLOOKUP(EVID_HNOJENI!N1662,HNOJIVA_ALL!$A$2:$AE$3303,31,FALSE),"CHYBA")))),2)</f>
        <v>#N/A</v>
      </c>
      <c r="R1662" s="51" t="e">
        <f>ROUND(VLOOKUP(EVID_HNOJENI!N1662,HNOJIVA_ALL!$A$2:$Z$3303,16,FALSE)*K1662*IF(L1662="t",10,IF(L1662="kg",0.01,IF(L1662="q",1,IF(L1662="l",0.01*VLOOKUP(EVID_HNOJENI!N1662,HNOJIVA_ALL!$A$2:$AE$3303,31,FALSE),"CHYBA")))),2)</f>
        <v>#N/A</v>
      </c>
      <c r="S1662" s="51" t="e">
        <f>ROUND(VLOOKUP(EVID_HNOJENI!N1662,HNOJIVA_ALL!$A$2:$Z$3303,18,FALSE)*K1662*IF(L1662="t",10,IF(L1662="kg",0.01,IF(L1662="q",1,IF(L1662="l",0.01*VLOOKUP(EVID_HNOJENI!N1662,HNOJIVA_ALL!$A$2:$AE$3303,31,FALSE),"CHYBA")))),2)</f>
        <v>#N/A</v>
      </c>
      <c r="T1662" s="51" t="e">
        <f>ROUND(VLOOKUP(EVID_HNOJENI!N1662,HNOJIVA_ALL!$A$2:$Z$3303,17,FALSE)*K1662*IF(L1662="t",10,IF(L1662="kg",0.01,IF(L1662="q",1,IF(L1662="l",0.01*VLOOKUP(EVID_HNOJENI!N1662,HNOJIVA_ALL!$A$2:$AE$3303,31,FALSE),"CHYBA")))),2)</f>
        <v>#N/A</v>
      </c>
      <c r="U1662" s="51" t="e">
        <f>ROUND(VLOOKUP(EVID_HNOJENI!N1662,HNOJIVA_ALL!$A$2:$Z$3303,20,FALSE)*K1662*IF(L1662="t",10,IF(L1662="kg",0.01,IF(L1662="q",1,IF(L1662="l",0.01*VLOOKUP(EVID_HNOJENI!N1662,HNOJIVA_ALL!$A$2:$AE$3303,31,FALSE),"CHYBA")))),2)</f>
        <v>#N/A</v>
      </c>
    </row>
    <row r="1663" spans="1:21" x14ac:dyDescent="0.2">
      <c r="A1663" s="32"/>
      <c r="B1663" s="45" t="e">
        <f>VLOOKUP($A1663,EVID_OSEVU!$A$1:$M$4972,2,FALSE)</f>
        <v>#N/A</v>
      </c>
      <c r="C1663" s="45" t="e">
        <f>VLOOKUP($A1663,EVID_OSEVU!$A$1:$M$4972,3,FALSE)</f>
        <v>#N/A</v>
      </c>
      <c r="D1663" s="45" t="e">
        <f>VLOOKUP($A1663,EVID_OSEVU!$A$1:$M$4972,4,FALSE)</f>
        <v>#N/A</v>
      </c>
      <c r="E1663" s="45" t="e">
        <f>VLOOKUP($A1663,EVID_OSEVU!$A$1:$M$4972,7,FALSE)</f>
        <v>#N/A</v>
      </c>
      <c r="F1663" s="45" t="e">
        <f>VLOOKUP($A1663,EVID_OSEVU!$A$1:$M$4972,8,FALSE)</f>
        <v>#N/A</v>
      </c>
      <c r="G1663" s="45" t="e">
        <f>VLOOKUP($A1663,EVID_OSEVU!$A$1:$M$4972,11,FALSE)</f>
        <v>#N/A</v>
      </c>
      <c r="H1663" s="35"/>
      <c r="I1663" s="48"/>
      <c r="J1663" s="33" t="e">
        <f>VLOOKUP($A1663,EVID_OSEVU!$A$1:$M$4972,11,FALSE)</f>
        <v>#N/A</v>
      </c>
      <c r="K1663" s="39"/>
      <c r="L1663" s="49"/>
      <c r="M1663" s="89" t="e">
        <f t="shared" si="25"/>
        <v>#N/A</v>
      </c>
      <c r="N1663" s="50"/>
      <c r="O1663" s="37" t="e">
        <f>VLOOKUP(EVID_HNOJENI!N1663,HNOJIVA_ALL!$A$2:$Z$3303,4,FALSE)</f>
        <v>#N/A</v>
      </c>
      <c r="P1663" s="51" t="e">
        <f>ROUND(VLOOKUP(EVID_HNOJENI!N1663,HNOJIVA_ALL!$A$2:$Z$3303,14,FALSE)*K1663*IF(L1663="t",10,IF(L1663="kg",0.01,IF(L1663="q",1,IF(L1663="l",0.01*VLOOKUP(EVID_HNOJENI!N1663,HNOJIVA_ALL!$A$2:$AE$3303,31,FALSE),"CHYBA")))),2)</f>
        <v>#N/A</v>
      </c>
      <c r="Q1663" s="51" t="e">
        <f>ROUND(VLOOKUP(EVID_HNOJENI!N1663,HNOJIVA_ALL!$A$2:$Z$3303,15,FALSE)*K1663*IF(L1663="t",10,IF(L1663="kg",0.01,IF(L1663="q",1,IF(L1663="l",0.01*VLOOKUP(EVID_HNOJENI!N1663,HNOJIVA_ALL!$A$2:$AE$3303,31,FALSE),"CHYBA")))),2)</f>
        <v>#N/A</v>
      </c>
      <c r="R1663" s="51" t="e">
        <f>ROUND(VLOOKUP(EVID_HNOJENI!N1663,HNOJIVA_ALL!$A$2:$Z$3303,16,FALSE)*K1663*IF(L1663="t",10,IF(L1663="kg",0.01,IF(L1663="q",1,IF(L1663="l",0.01*VLOOKUP(EVID_HNOJENI!N1663,HNOJIVA_ALL!$A$2:$AE$3303,31,FALSE),"CHYBA")))),2)</f>
        <v>#N/A</v>
      </c>
      <c r="S1663" s="51" t="e">
        <f>ROUND(VLOOKUP(EVID_HNOJENI!N1663,HNOJIVA_ALL!$A$2:$Z$3303,18,FALSE)*K1663*IF(L1663="t",10,IF(L1663="kg",0.01,IF(L1663="q",1,IF(L1663="l",0.01*VLOOKUP(EVID_HNOJENI!N1663,HNOJIVA_ALL!$A$2:$AE$3303,31,FALSE),"CHYBA")))),2)</f>
        <v>#N/A</v>
      </c>
      <c r="T1663" s="51" t="e">
        <f>ROUND(VLOOKUP(EVID_HNOJENI!N1663,HNOJIVA_ALL!$A$2:$Z$3303,17,FALSE)*K1663*IF(L1663="t",10,IF(L1663="kg",0.01,IF(L1663="q",1,IF(L1663="l",0.01*VLOOKUP(EVID_HNOJENI!N1663,HNOJIVA_ALL!$A$2:$AE$3303,31,FALSE),"CHYBA")))),2)</f>
        <v>#N/A</v>
      </c>
      <c r="U1663" s="51" t="e">
        <f>ROUND(VLOOKUP(EVID_HNOJENI!N1663,HNOJIVA_ALL!$A$2:$Z$3303,20,FALSE)*K1663*IF(L1663="t",10,IF(L1663="kg",0.01,IF(L1663="q",1,IF(L1663="l",0.01*VLOOKUP(EVID_HNOJENI!N1663,HNOJIVA_ALL!$A$2:$AE$3303,31,FALSE),"CHYBA")))),2)</f>
        <v>#N/A</v>
      </c>
    </row>
    <row r="1664" spans="1:21" x14ac:dyDescent="0.2">
      <c r="A1664" s="32"/>
      <c r="B1664" s="45" t="e">
        <f>VLOOKUP($A1664,EVID_OSEVU!$A$1:$M$4972,2,FALSE)</f>
        <v>#N/A</v>
      </c>
      <c r="C1664" s="45" t="e">
        <f>VLOOKUP($A1664,EVID_OSEVU!$A$1:$M$4972,3,FALSE)</f>
        <v>#N/A</v>
      </c>
      <c r="D1664" s="45" t="e">
        <f>VLOOKUP($A1664,EVID_OSEVU!$A$1:$M$4972,4,FALSE)</f>
        <v>#N/A</v>
      </c>
      <c r="E1664" s="45" t="e">
        <f>VLOOKUP($A1664,EVID_OSEVU!$A$1:$M$4972,7,FALSE)</f>
        <v>#N/A</v>
      </c>
      <c r="F1664" s="45" t="e">
        <f>VLOOKUP($A1664,EVID_OSEVU!$A$1:$M$4972,8,FALSE)</f>
        <v>#N/A</v>
      </c>
      <c r="G1664" s="45" t="e">
        <f>VLOOKUP($A1664,EVID_OSEVU!$A$1:$M$4972,11,FALSE)</f>
        <v>#N/A</v>
      </c>
      <c r="H1664" s="35"/>
      <c r="I1664" s="48"/>
      <c r="J1664" s="33" t="e">
        <f>VLOOKUP($A1664,EVID_OSEVU!$A$1:$M$4972,11,FALSE)</f>
        <v>#N/A</v>
      </c>
      <c r="K1664" s="39"/>
      <c r="L1664" s="49"/>
      <c r="M1664" s="89" t="e">
        <f t="shared" si="25"/>
        <v>#N/A</v>
      </c>
      <c r="N1664" s="50"/>
      <c r="O1664" s="37" t="e">
        <f>VLOOKUP(EVID_HNOJENI!N1664,HNOJIVA_ALL!$A$2:$Z$3303,4,FALSE)</f>
        <v>#N/A</v>
      </c>
      <c r="P1664" s="51" t="e">
        <f>ROUND(VLOOKUP(EVID_HNOJENI!N1664,HNOJIVA_ALL!$A$2:$Z$3303,14,FALSE)*K1664*IF(L1664="t",10,IF(L1664="kg",0.01,IF(L1664="q",1,IF(L1664="l",0.01*VLOOKUP(EVID_HNOJENI!N1664,HNOJIVA_ALL!$A$2:$AE$3303,31,FALSE),"CHYBA")))),2)</f>
        <v>#N/A</v>
      </c>
      <c r="Q1664" s="51" t="e">
        <f>ROUND(VLOOKUP(EVID_HNOJENI!N1664,HNOJIVA_ALL!$A$2:$Z$3303,15,FALSE)*K1664*IF(L1664="t",10,IF(L1664="kg",0.01,IF(L1664="q",1,IF(L1664="l",0.01*VLOOKUP(EVID_HNOJENI!N1664,HNOJIVA_ALL!$A$2:$AE$3303,31,FALSE),"CHYBA")))),2)</f>
        <v>#N/A</v>
      </c>
      <c r="R1664" s="51" t="e">
        <f>ROUND(VLOOKUP(EVID_HNOJENI!N1664,HNOJIVA_ALL!$A$2:$Z$3303,16,FALSE)*K1664*IF(L1664="t",10,IF(L1664="kg",0.01,IF(L1664="q",1,IF(L1664="l",0.01*VLOOKUP(EVID_HNOJENI!N1664,HNOJIVA_ALL!$A$2:$AE$3303,31,FALSE),"CHYBA")))),2)</f>
        <v>#N/A</v>
      </c>
      <c r="S1664" s="51" t="e">
        <f>ROUND(VLOOKUP(EVID_HNOJENI!N1664,HNOJIVA_ALL!$A$2:$Z$3303,18,FALSE)*K1664*IF(L1664="t",10,IF(L1664="kg",0.01,IF(L1664="q",1,IF(L1664="l",0.01*VLOOKUP(EVID_HNOJENI!N1664,HNOJIVA_ALL!$A$2:$AE$3303,31,FALSE),"CHYBA")))),2)</f>
        <v>#N/A</v>
      </c>
      <c r="T1664" s="51" t="e">
        <f>ROUND(VLOOKUP(EVID_HNOJENI!N1664,HNOJIVA_ALL!$A$2:$Z$3303,17,FALSE)*K1664*IF(L1664="t",10,IF(L1664="kg",0.01,IF(L1664="q",1,IF(L1664="l",0.01*VLOOKUP(EVID_HNOJENI!N1664,HNOJIVA_ALL!$A$2:$AE$3303,31,FALSE),"CHYBA")))),2)</f>
        <v>#N/A</v>
      </c>
      <c r="U1664" s="51" t="e">
        <f>ROUND(VLOOKUP(EVID_HNOJENI!N1664,HNOJIVA_ALL!$A$2:$Z$3303,20,FALSE)*K1664*IF(L1664="t",10,IF(L1664="kg",0.01,IF(L1664="q",1,IF(L1664="l",0.01*VLOOKUP(EVID_HNOJENI!N1664,HNOJIVA_ALL!$A$2:$AE$3303,31,FALSE),"CHYBA")))),2)</f>
        <v>#N/A</v>
      </c>
    </row>
    <row r="1665" spans="1:21" x14ac:dyDescent="0.2">
      <c r="A1665" s="32"/>
      <c r="B1665" s="45" t="e">
        <f>VLOOKUP($A1665,EVID_OSEVU!$A$1:$M$4972,2,FALSE)</f>
        <v>#N/A</v>
      </c>
      <c r="C1665" s="45" t="e">
        <f>VLOOKUP($A1665,EVID_OSEVU!$A$1:$M$4972,3,FALSE)</f>
        <v>#N/A</v>
      </c>
      <c r="D1665" s="45" t="e">
        <f>VLOOKUP($A1665,EVID_OSEVU!$A$1:$M$4972,4,FALSE)</f>
        <v>#N/A</v>
      </c>
      <c r="E1665" s="45" t="e">
        <f>VLOOKUP($A1665,EVID_OSEVU!$A$1:$M$4972,7,FALSE)</f>
        <v>#N/A</v>
      </c>
      <c r="F1665" s="45" t="e">
        <f>VLOOKUP($A1665,EVID_OSEVU!$A$1:$M$4972,8,FALSE)</f>
        <v>#N/A</v>
      </c>
      <c r="G1665" s="45" t="e">
        <f>VLOOKUP($A1665,EVID_OSEVU!$A$1:$M$4972,11,FALSE)</f>
        <v>#N/A</v>
      </c>
      <c r="H1665" s="35"/>
      <c r="I1665" s="48"/>
      <c r="J1665" s="33" t="e">
        <f>VLOOKUP($A1665,EVID_OSEVU!$A$1:$M$4972,11,FALSE)</f>
        <v>#N/A</v>
      </c>
      <c r="K1665" s="39"/>
      <c r="L1665" s="49"/>
      <c r="M1665" s="89" t="e">
        <f t="shared" si="25"/>
        <v>#N/A</v>
      </c>
      <c r="N1665" s="50"/>
      <c r="O1665" s="37" t="e">
        <f>VLOOKUP(EVID_HNOJENI!N1665,HNOJIVA_ALL!$A$2:$Z$3303,4,FALSE)</f>
        <v>#N/A</v>
      </c>
      <c r="P1665" s="51" t="e">
        <f>ROUND(VLOOKUP(EVID_HNOJENI!N1665,HNOJIVA_ALL!$A$2:$Z$3303,14,FALSE)*K1665*IF(L1665="t",10,IF(L1665="kg",0.01,IF(L1665="q",1,IF(L1665="l",0.01*VLOOKUP(EVID_HNOJENI!N1665,HNOJIVA_ALL!$A$2:$AE$3303,31,FALSE),"CHYBA")))),2)</f>
        <v>#N/A</v>
      </c>
      <c r="Q1665" s="51" t="e">
        <f>ROUND(VLOOKUP(EVID_HNOJENI!N1665,HNOJIVA_ALL!$A$2:$Z$3303,15,FALSE)*K1665*IF(L1665="t",10,IF(L1665="kg",0.01,IF(L1665="q",1,IF(L1665="l",0.01*VLOOKUP(EVID_HNOJENI!N1665,HNOJIVA_ALL!$A$2:$AE$3303,31,FALSE),"CHYBA")))),2)</f>
        <v>#N/A</v>
      </c>
      <c r="R1665" s="51" t="e">
        <f>ROUND(VLOOKUP(EVID_HNOJENI!N1665,HNOJIVA_ALL!$A$2:$Z$3303,16,FALSE)*K1665*IF(L1665="t",10,IF(L1665="kg",0.01,IF(L1665="q",1,IF(L1665="l",0.01*VLOOKUP(EVID_HNOJENI!N1665,HNOJIVA_ALL!$A$2:$AE$3303,31,FALSE),"CHYBA")))),2)</f>
        <v>#N/A</v>
      </c>
      <c r="S1665" s="51" t="e">
        <f>ROUND(VLOOKUP(EVID_HNOJENI!N1665,HNOJIVA_ALL!$A$2:$Z$3303,18,FALSE)*K1665*IF(L1665="t",10,IF(L1665="kg",0.01,IF(L1665="q",1,IF(L1665="l",0.01*VLOOKUP(EVID_HNOJENI!N1665,HNOJIVA_ALL!$A$2:$AE$3303,31,FALSE),"CHYBA")))),2)</f>
        <v>#N/A</v>
      </c>
      <c r="T1665" s="51" t="e">
        <f>ROUND(VLOOKUP(EVID_HNOJENI!N1665,HNOJIVA_ALL!$A$2:$Z$3303,17,FALSE)*K1665*IF(L1665="t",10,IF(L1665="kg",0.01,IF(L1665="q",1,IF(L1665="l",0.01*VLOOKUP(EVID_HNOJENI!N1665,HNOJIVA_ALL!$A$2:$AE$3303,31,FALSE),"CHYBA")))),2)</f>
        <v>#N/A</v>
      </c>
      <c r="U1665" s="51" t="e">
        <f>ROUND(VLOOKUP(EVID_HNOJENI!N1665,HNOJIVA_ALL!$A$2:$Z$3303,20,FALSE)*K1665*IF(L1665="t",10,IF(L1665="kg",0.01,IF(L1665="q",1,IF(L1665="l",0.01*VLOOKUP(EVID_HNOJENI!N1665,HNOJIVA_ALL!$A$2:$AE$3303,31,FALSE),"CHYBA")))),2)</f>
        <v>#N/A</v>
      </c>
    </row>
    <row r="1666" spans="1:21" x14ac:dyDescent="0.2">
      <c r="A1666" s="32"/>
      <c r="B1666" s="45" t="e">
        <f>VLOOKUP($A1666,EVID_OSEVU!$A$1:$M$4972,2,FALSE)</f>
        <v>#N/A</v>
      </c>
      <c r="C1666" s="45" t="e">
        <f>VLOOKUP($A1666,EVID_OSEVU!$A$1:$M$4972,3,FALSE)</f>
        <v>#N/A</v>
      </c>
      <c r="D1666" s="45" t="e">
        <f>VLOOKUP($A1666,EVID_OSEVU!$A$1:$M$4972,4,FALSE)</f>
        <v>#N/A</v>
      </c>
      <c r="E1666" s="45" t="e">
        <f>VLOOKUP($A1666,EVID_OSEVU!$A$1:$M$4972,7,FALSE)</f>
        <v>#N/A</v>
      </c>
      <c r="F1666" s="45" t="e">
        <f>VLOOKUP($A1666,EVID_OSEVU!$A$1:$M$4972,8,FALSE)</f>
        <v>#N/A</v>
      </c>
      <c r="G1666" s="45" t="e">
        <f>VLOOKUP($A1666,EVID_OSEVU!$A$1:$M$4972,11,FALSE)</f>
        <v>#N/A</v>
      </c>
      <c r="H1666" s="35"/>
      <c r="I1666" s="48"/>
      <c r="J1666" s="33" t="e">
        <f>VLOOKUP($A1666,EVID_OSEVU!$A$1:$M$4972,11,FALSE)</f>
        <v>#N/A</v>
      </c>
      <c r="K1666" s="39"/>
      <c r="L1666" s="49"/>
      <c r="M1666" s="89" t="e">
        <f t="shared" si="25"/>
        <v>#N/A</v>
      </c>
      <c r="N1666" s="50"/>
      <c r="O1666" s="37" t="e">
        <f>VLOOKUP(EVID_HNOJENI!N1666,HNOJIVA_ALL!$A$2:$Z$3303,4,FALSE)</f>
        <v>#N/A</v>
      </c>
      <c r="P1666" s="51" t="e">
        <f>ROUND(VLOOKUP(EVID_HNOJENI!N1666,HNOJIVA_ALL!$A$2:$Z$3303,14,FALSE)*K1666*IF(L1666="t",10,IF(L1666="kg",0.01,IF(L1666="q",1,IF(L1666="l",0.01*VLOOKUP(EVID_HNOJENI!N1666,HNOJIVA_ALL!$A$2:$AE$3303,31,FALSE),"CHYBA")))),2)</f>
        <v>#N/A</v>
      </c>
      <c r="Q1666" s="51" t="e">
        <f>ROUND(VLOOKUP(EVID_HNOJENI!N1666,HNOJIVA_ALL!$A$2:$Z$3303,15,FALSE)*K1666*IF(L1666="t",10,IF(L1666="kg",0.01,IF(L1666="q",1,IF(L1666="l",0.01*VLOOKUP(EVID_HNOJENI!N1666,HNOJIVA_ALL!$A$2:$AE$3303,31,FALSE),"CHYBA")))),2)</f>
        <v>#N/A</v>
      </c>
      <c r="R1666" s="51" t="e">
        <f>ROUND(VLOOKUP(EVID_HNOJENI!N1666,HNOJIVA_ALL!$A$2:$Z$3303,16,FALSE)*K1666*IF(L1666="t",10,IF(L1666="kg",0.01,IF(L1666="q",1,IF(L1666="l",0.01*VLOOKUP(EVID_HNOJENI!N1666,HNOJIVA_ALL!$A$2:$AE$3303,31,FALSE),"CHYBA")))),2)</f>
        <v>#N/A</v>
      </c>
      <c r="S1666" s="51" t="e">
        <f>ROUND(VLOOKUP(EVID_HNOJENI!N1666,HNOJIVA_ALL!$A$2:$Z$3303,18,FALSE)*K1666*IF(L1666="t",10,IF(L1666="kg",0.01,IF(L1666="q",1,IF(L1666="l",0.01*VLOOKUP(EVID_HNOJENI!N1666,HNOJIVA_ALL!$A$2:$AE$3303,31,FALSE),"CHYBA")))),2)</f>
        <v>#N/A</v>
      </c>
      <c r="T1666" s="51" t="e">
        <f>ROUND(VLOOKUP(EVID_HNOJENI!N1666,HNOJIVA_ALL!$A$2:$Z$3303,17,FALSE)*K1666*IF(L1666="t",10,IF(L1666="kg",0.01,IF(L1666="q",1,IF(L1666="l",0.01*VLOOKUP(EVID_HNOJENI!N1666,HNOJIVA_ALL!$A$2:$AE$3303,31,FALSE),"CHYBA")))),2)</f>
        <v>#N/A</v>
      </c>
      <c r="U1666" s="51" t="e">
        <f>ROUND(VLOOKUP(EVID_HNOJENI!N1666,HNOJIVA_ALL!$A$2:$Z$3303,20,FALSE)*K1666*IF(L1666="t",10,IF(L1666="kg",0.01,IF(L1666="q",1,IF(L1666="l",0.01*VLOOKUP(EVID_HNOJENI!N1666,HNOJIVA_ALL!$A$2:$AE$3303,31,FALSE),"CHYBA")))),2)</f>
        <v>#N/A</v>
      </c>
    </row>
    <row r="1667" spans="1:21" x14ac:dyDescent="0.2">
      <c r="A1667" s="32"/>
      <c r="B1667" s="45" t="e">
        <f>VLOOKUP($A1667,EVID_OSEVU!$A$1:$M$4972,2,FALSE)</f>
        <v>#N/A</v>
      </c>
      <c r="C1667" s="45" t="e">
        <f>VLOOKUP($A1667,EVID_OSEVU!$A$1:$M$4972,3,FALSE)</f>
        <v>#N/A</v>
      </c>
      <c r="D1667" s="45" t="e">
        <f>VLOOKUP($A1667,EVID_OSEVU!$A$1:$M$4972,4,FALSE)</f>
        <v>#N/A</v>
      </c>
      <c r="E1667" s="45" t="e">
        <f>VLOOKUP($A1667,EVID_OSEVU!$A$1:$M$4972,7,FALSE)</f>
        <v>#N/A</v>
      </c>
      <c r="F1667" s="45" t="e">
        <f>VLOOKUP($A1667,EVID_OSEVU!$A$1:$M$4972,8,FALSE)</f>
        <v>#N/A</v>
      </c>
      <c r="G1667" s="45" t="e">
        <f>VLOOKUP($A1667,EVID_OSEVU!$A$1:$M$4972,11,FALSE)</f>
        <v>#N/A</v>
      </c>
      <c r="H1667" s="35"/>
      <c r="I1667" s="48"/>
      <c r="J1667" s="33" t="e">
        <f>VLOOKUP($A1667,EVID_OSEVU!$A$1:$M$4972,11,FALSE)</f>
        <v>#N/A</v>
      </c>
      <c r="K1667" s="39"/>
      <c r="L1667" s="49"/>
      <c r="M1667" s="89" t="e">
        <f t="shared" si="25"/>
        <v>#N/A</v>
      </c>
      <c r="N1667" s="50"/>
      <c r="O1667" s="37" t="e">
        <f>VLOOKUP(EVID_HNOJENI!N1667,HNOJIVA_ALL!$A$2:$Z$3303,4,FALSE)</f>
        <v>#N/A</v>
      </c>
      <c r="P1667" s="51" t="e">
        <f>ROUND(VLOOKUP(EVID_HNOJENI!N1667,HNOJIVA_ALL!$A$2:$Z$3303,14,FALSE)*K1667*IF(L1667="t",10,IF(L1667="kg",0.01,IF(L1667="q",1,IF(L1667="l",0.01*VLOOKUP(EVID_HNOJENI!N1667,HNOJIVA_ALL!$A$2:$AE$3303,31,FALSE),"CHYBA")))),2)</f>
        <v>#N/A</v>
      </c>
      <c r="Q1667" s="51" t="e">
        <f>ROUND(VLOOKUP(EVID_HNOJENI!N1667,HNOJIVA_ALL!$A$2:$Z$3303,15,FALSE)*K1667*IF(L1667="t",10,IF(L1667="kg",0.01,IF(L1667="q",1,IF(L1667="l",0.01*VLOOKUP(EVID_HNOJENI!N1667,HNOJIVA_ALL!$A$2:$AE$3303,31,FALSE),"CHYBA")))),2)</f>
        <v>#N/A</v>
      </c>
      <c r="R1667" s="51" t="e">
        <f>ROUND(VLOOKUP(EVID_HNOJENI!N1667,HNOJIVA_ALL!$A$2:$Z$3303,16,FALSE)*K1667*IF(L1667="t",10,IF(L1667="kg",0.01,IF(L1667="q",1,IF(L1667="l",0.01*VLOOKUP(EVID_HNOJENI!N1667,HNOJIVA_ALL!$A$2:$AE$3303,31,FALSE),"CHYBA")))),2)</f>
        <v>#N/A</v>
      </c>
      <c r="S1667" s="51" t="e">
        <f>ROUND(VLOOKUP(EVID_HNOJENI!N1667,HNOJIVA_ALL!$A$2:$Z$3303,18,FALSE)*K1667*IF(L1667="t",10,IF(L1667="kg",0.01,IF(L1667="q",1,IF(L1667="l",0.01*VLOOKUP(EVID_HNOJENI!N1667,HNOJIVA_ALL!$A$2:$AE$3303,31,FALSE),"CHYBA")))),2)</f>
        <v>#N/A</v>
      </c>
      <c r="T1667" s="51" t="e">
        <f>ROUND(VLOOKUP(EVID_HNOJENI!N1667,HNOJIVA_ALL!$A$2:$Z$3303,17,FALSE)*K1667*IF(L1667="t",10,IF(L1667="kg",0.01,IF(L1667="q",1,IF(L1667="l",0.01*VLOOKUP(EVID_HNOJENI!N1667,HNOJIVA_ALL!$A$2:$AE$3303,31,FALSE),"CHYBA")))),2)</f>
        <v>#N/A</v>
      </c>
      <c r="U1667" s="51" t="e">
        <f>ROUND(VLOOKUP(EVID_HNOJENI!N1667,HNOJIVA_ALL!$A$2:$Z$3303,20,FALSE)*K1667*IF(L1667="t",10,IF(L1667="kg",0.01,IF(L1667="q",1,IF(L1667="l",0.01*VLOOKUP(EVID_HNOJENI!N1667,HNOJIVA_ALL!$A$2:$AE$3303,31,FALSE),"CHYBA")))),2)</f>
        <v>#N/A</v>
      </c>
    </row>
    <row r="1668" spans="1:21" x14ac:dyDescent="0.2">
      <c r="A1668" s="32"/>
      <c r="B1668" s="45" t="e">
        <f>VLOOKUP($A1668,EVID_OSEVU!$A$1:$M$4972,2,FALSE)</f>
        <v>#N/A</v>
      </c>
      <c r="C1668" s="45" t="e">
        <f>VLOOKUP($A1668,EVID_OSEVU!$A$1:$M$4972,3,FALSE)</f>
        <v>#N/A</v>
      </c>
      <c r="D1668" s="45" t="e">
        <f>VLOOKUP($A1668,EVID_OSEVU!$A$1:$M$4972,4,FALSE)</f>
        <v>#N/A</v>
      </c>
      <c r="E1668" s="45" t="e">
        <f>VLOOKUP($A1668,EVID_OSEVU!$A$1:$M$4972,7,FALSE)</f>
        <v>#N/A</v>
      </c>
      <c r="F1668" s="45" t="e">
        <f>VLOOKUP($A1668,EVID_OSEVU!$A$1:$M$4972,8,FALSE)</f>
        <v>#N/A</v>
      </c>
      <c r="G1668" s="45" t="e">
        <f>VLOOKUP($A1668,EVID_OSEVU!$A$1:$M$4972,11,FALSE)</f>
        <v>#N/A</v>
      </c>
      <c r="H1668" s="35"/>
      <c r="I1668" s="48"/>
      <c r="J1668" s="33" t="e">
        <f>VLOOKUP($A1668,EVID_OSEVU!$A$1:$M$4972,11,FALSE)</f>
        <v>#N/A</v>
      </c>
      <c r="K1668" s="39"/>
      <c r="L1668" s="49"/>
      <c r="M1668" s="89" t="e">
        <f t="shared" si="25"/>
        <v>#N/A</v>
      </c>
      <c r="N1668" s="50"/>
      <c r="O1668" s="37" t="e">
        <f>VLOOKUP(EVID_HNOJENI!N1668,HNOJIVA_ALL!$A$2:$Z$3303,4,FALSE)</f>
        <v>#N/A</v>
      </c>
      <c r="P1668" s="51" t="e">
        <f>ROUND(VLOOKUP(EVID_HNOJENI!N1668,HNOJIVA_ALL!$A$2:$Z$3303,14,FALSE)*K1668*IF(L1668="t",10,IF(L1668="kg",0.01,IF(L1668="q",1,IF(L1668="l",0.01*VLOOKUP(EVID_HNOJENI!N1668,HNOJIVA_ALL!$A$2:$AE$3303,31,FALSE),"CHYBA")))),2)</f>
        <v>#N/A</v>
      </c>
      <c r="Q1668" s="51" t="e">
        <f>ROUND(VLOOKUP(EVID_HNOJENI!N1668,HNOJIVA_ALL!$A$2:$Z$3303,15,FALSE)*K1668*IF(L1668="t",10,IF(L1668="kg",0.01,IF(L1668="q",1,IF(L1668="l",0.01*VLOOKUP(EVID_HNOJENI!N1668,HNOJIVA_ALL!$A$2:$AE$3303,31,FALSE),"CHYBA")))),2)</f>
        <v>#N/A</v>
      </c>
      <c r="R1668" s="51" t="e">
        <f>ROUND(VLOOKUP(EVID_HNOJENI!N1668,HNOJIVA_ALL!$A$2:$Z$3303,16,FALSE)*K1668*IF(L1668="t",10,IF(L1668="kg",0.01,IF(L1668="q",1,IF(L1668="l",0.01*VLOOKUP(EVID_HNOJENI!N1668,HNOJIVA_ALL!$A$2:$AE$3303,31,FALSE),"CHYBA")))),2)</f>
        <v>#N/A</v>
      </c>
      <c r="S1668" s="51" t="e">
        <f>ROUND(VLOOKUP(EVID_HNOJENI!N1668,HNOJIVA_ALL!$A$2:$Z$3303,18,FALSE)*K1668*IF(L1668="t",10,IF(L1668="kg",0.01,IF(L1668="q",1,IF(L1668="l",0.01*VLOOKUP(EVID_HNOJENI!N1668,HNOJIVA_ALL!$A$2:$AE$3303,31,FALSE),"CHYBA")))),2)</f>
        <v>#N/A</v>
      </c>
      <c r="T1668" s="51" t="e">
        <f>ROUND(VLOOKUP(EVID_HNOJENI!N1668,HNOJIVA_ALL!$A$2:$Z$3303,17,FALSE)*K1668*IF(L1668="t",10,IF(L1668="kg",0.01,IF(L1668="q",1,IF(L1668="l",0.01*VLOOKUP(EVID_HNOJENI!N1668,HNOJIVA_ALL!$A$2:$AE$3303,31,FALSE),"CHYBA")))),2)</f>
        <v>#N/A</v>
      </c>
      <c r="U1668" s="51" t="e">
        <f>ROUND(VLOOKUP(EVID_HNOJENI!N1668,HNOJIVA_ALL!$A$2:$Z$3303,20,FALSE)*K1668*IF(L1668="t",10,IF(L1668="kg",0.01,IF(L1668="q",1,IF(L1668="l",0.01*VLOOKUP(EVID_HNOJENI!N1668,HNOJIVA_ALL!$A$2:$AE$3303,31,FALSE),"CHYBA")))),2)</f>
        <v>#N/A</v>
      </c>
    </row>
    <row r="1669" spans="1:21" x14ac:dyDescent="0.2">
      <c r="A1669" s="32"/>
      <c r="B1669" s="45" t="e">
        <f>VLOOKUP($A1669,EVID_OSEVU!$A$1:$M$4972,2,FALSE)</f>
        <v>#N/A</v>
      </c>
      <c r="C1669" s="45" t="e">
        <f>VLOOKUP($A1669,EVID_OSEVU!$A$1:$M$4972,3,FALSE)</f>
        <v>#N/A</v>
      </c>
      <c r="D1669" s="45" t="e">
        <f>VLOOKUP($A1669,EVID_OSEVU!$A$1:$M$4972,4,FALSE)</f>
        <v>#N/A</v>
      </c>
      <c r="E1669" s="45" t="e">
        <f>VLOOKUP($A1669,EVID_OSEVU!$A$1:$M$4972,7,FALSE)</f>
        <v>#N/A</v>
      </c>
      <c r="F1669" s="45" t="e">
        <f>VLOOKUP($A1669,EVID_OSEVU!$A$1:$M$4972,8,FALSE)</f>
        <v>#N/A</v>
      </c>
      <c r="G1669" s="45" t="e">
        <f>VLOOKUP($A1669,EVID_OSEVU!$A$1:$M$4972,11,FALSE)</f>
        <v>#N/A</v>
      </c>
      <c r="H1669" s="35"/>
      <c r="I1669" s="48"/>
      <c r="J1669" s="33" t="e">
        <f>VLOOKUP($A1669,EVID_OSEVU!$A$1:$M$4972,11,FALSE)</f>
        <v>#N/A</v>
      </c>
      <c r="K1669" s="39"/>
      <c r="L1669" s="49"/>
      <c r="M1669" s="89" t="e">
        <f t="shared" ref="M1669:M1732" si="26">K1669*J1669</f>
        <v>#N/A</v>
      </c>
      <c r="N1669" s="50"/>
      <c r="O1669" s="37" t="e">
        <f>VLOOKUP(EVID_HNOJENI!N1669,HNOJIVA_ALL!$A$2:$Z$3303,4,FALSE)</f>
        <v>#N/A</v>
      </c>
      <c r="P1669" s="51" t="e">
        <f>ROUND(VLOOKUP(EVID_HNOJENI!N1669,HNOJIVA_ALL!$A$2:$Z$3303,14,FALSE)*K1669*IF(L1669="t",10,IF(L1669="kg",0.01,IF(L1669="q",1,IF(L1669="l",0.01*VLOOKUP(EVID_HNOJENI!N1669,HNOJIVA_ALL!$A$2:$AE$3303,31,FALSE),"CHYBA")))),2)</f>
        <v>#N/A</v>
      </c>
      <c r="Q1669" s="51" t="e">
        <f>ROUND(VLOOKUP(EVID_HNOJENI!N1669,HNOJIVA_ALL!$A$2:$Z$3303,15,FALSE)*K1669*IF(L1669="t",10,IF(L1669="kg",0.01,IF(L1669="q",1,IF(L1669="l",0.01*VLOOKUP(EVID_HNOJENI!N1669,HNOJIVA_ALL!$A$2:$AE$3303,31,FALSE),"CHYBA")))),2)</f>
        <v>#N/A</v>
      </c>
      <c r="R1669" s="51" t="e">
        <f>ROUND(VLOOKUP(EVID_HNOJENI!N1669,HNOJIVA_ALL!$A$2:$Z$3303,16,FALSE)*K1669*IF(L1669="t",10,IF(L1669="kg",0.01,IF(L1669="q",1,IF(L1669="l",0.01*VLOOKUP(EVID_HNOJENI!N1669,HNOJIVA_ALL!$A$2:$AE$3303,31,FALSE),"CHYBA")))),2)</f>
        <v>#N/A</v>
      </c>
      <c r="S1669" s="51" t="e">
        <f>ROUND(VLOOKUP(EVID_HNOJENI!N1669,HNOJIVA_ALL!$A$2:$Z$3303,18,FALSE)*K1669*IF(L1669="t",10,IF(L1669="kg",0.01,IF(L1669="q",1,IF(L1669="l",0.01*VLOOKUP(EVID_HNOJENI!N1669,HNOJIVA_ALL!$A$2:$AE$3303,31,FALSE),"CHYBA")))),2)</f>
        <v>#N/A</v>
      </c>
      <c r="T1669" s="51" t="e">
        <f>ROUND(VLOOKUP(EVID_HNOJENI!N1669,HNOJIVA_ALL!$A$2:$Z$3303,17,FALSE)*K1669*IF(L1669="t",10,IF(L1669="kg",0.01,IF(L1669="q",1,IF(L1669="l",0.01*VLOOKUP(EVID_HNOJENI!N1669,HNOJIVA_ALL!$A$2:$AE$3303,31,FALSE),"CHYBA")))),2)</f>
        <v>#N/A</v>
      </c>
      <c r="U1669" s="51" t="e">
        <f>ROUND(VLOOKUP(EVID_HNOJENI!N1669,HNOJIVA_ALL!$A$2:$Z$3303,20,FALSE)*K1669*IF(L1669="t",10,IF(L1669="kg",0.01,IF(L1669="q",1,IF(L1669="l",0.01*VLOOKUP(EVID_HNOJENI!N1669,HNOJIVA_ALL!$A$2:$AE$3303,31,FALSE),"CHYBA")))),2)</f>
        <v>#N/A</v>
      </c>
    </row>
    <row r="1670" spans="1:21" x14ac:dyDescent="0.2">
      <c r="A1670" s="32"/>
      <c r="B1670" s="45" t="e">
        <f>VLOOKUP($A1670,EVID_OSEVU!$A$1:$M$4972,2,FALSE)</f>
        <v>#N/A</v>
      </c>
      <c r="C1670" s="45" t="e">
        <f>VLOOKUP($A1670,EVID_OSEVU!$A$1:$M$4972,3,FALSE)</f>
        <v>#N/A</v>
      </c>
      <c r="D1670" s="45" t="e">
        <f>VLOOKUP($A1670,EVID_OSEVU!$A$1:$M$4972,4,FALSE)</f>
        <v>#N/A</v>
      </c>
      <c r="E1670" s="45" t="e">
        <f>VLOOKUP($A1670,EVID_OSEVU!$A$1:$M$4972,7,FALSE)</f>
        <v>#N/A</v>
      </c>
      <c r="F1670" s="45" t="e">
        <f>VLOOKUP($A1670,EVID_OSEVU!$A$1:$M$4972,8,FALSE)</f>
        <v>#N/A</v>
      </c>
      <c r="G1670" s="45" t="e">
        <f>VLOOKUP($A1670,EVID_OSEVU!$A$1:$M$4972,11,FALSE)</f>
        <v>#N/A</v>
      </c>
      <c r="H1670" s="35"/>
      <c r="I1670" s="48"/>
      <c r="J1670" s="33" t="e">
        <f>VLOOKUP($A1670,EVID_OSEVU!$A$1:$M$4972,11,FALSE)</f>
        <v>#N/A</v>
      </c>
      <c r="K1670" s="39"/>
      <c r="L1670" s="49"/>
      <c r="M1670" s="89" t="e">
        <f t="shared" si="26"/>
        <v>#N/A</v>
      </c>
      <c r="N1670" s="50"/>
      <c r="O1670" s="37" t="e">
        <f>VLOOKUP(EVID_HNOJENI!N1670,HNOJIVA_ALL!$A$2:$Z$3303,4,FALSE)</f>
        <v>#N/A</v>
      </c>
      <c r="P1670" s="51" t="e">
        <f>ROUND(VLOOKUP(EVID_HNOJENI!N1670,HNOJIVA_ALL!$A$2:$Z$3303,14,FALSE)*K1670*IF(L1670="t",10,IF(L1670="kg",0.01,IF(L1670="q",1,IF(L1670="l",0.01*VLOOKUP(EVID_HNOJENI!N1670,HNOJIVA_ALL!$A$2:$AE$3303,31,FALSE),"CHYBA")))),2)</f>
        <v>#N/A</v>
      </c>
      <c r="Q1670" s="51" t="e">
        <f>ROUND(VLOOKUP(EVID_HNOJENI!N1670,HNOJIVA_ALL!$A$2:$Z$3303,15,FALSE)*K1670*IF(L1670="t",10,IF(L1670="kg",0.01,IF(L1670="q",1,IF(L1670="l",0.01*VLOOKUP(EVID_HNOJENI!N1670,HNOJIVA_ALL!$A$2:$AE$3303,31,FALSE),"CHYBA")))),2)</f>
        <v>#N/A</v>
      </c>
      <c r="R1670" s="51" t="e">
        <f>ROUND(VLOOKUP(EVID_HNOJENI!N1670,HNOJIVA_ALL!$A$2:$Z$3303,16,FALSE)*K1670*IF(L1670="t",10,IF(L1670="kg",0.01,IF(L1670="q",1,IF(L1670="l",0.01*VLOOKUP(EVID_HNOJENI!N1670,HNOJIVA_ALL!$A$2:$AE$3303,31,FALSE),"CHYBA")))),2)</f>
        <v>#N/A</v>
      </c>
      <c r="S1670" s="51" t="e">
        <f>ROUND(VLOOKUP(EVID_HNOJENI!N1670,HNOJIVA_ALL!$A$2:$Z$3303,18,FALSE)*K1670*IF(L1670="t",10,IF(L1670="kg",0.01,IF(L1670="q",1,IF(L1670="l",0.01*VLOOKUP(EVID_HNOJENI!N1670,HNOJIVA_ALL!$A$2:$AE$3303,31,FALSE),"CHYBA")))),2)</f>
        <v>#N/A</v>
      </c>
      <c r="T1670" s="51" t="e">
        <f>ROUND(VLOOKUP(EVID_HNOJENI!N1670,HNOJIVA_ALL!$A$2:$Z$3303,17,FALSE)*K1670*IF(L1670="t",10,IF(L1670="kg",0.01,IF(L1670="q",1,IF(L1670="l",0.01*VLOOKUP(EVID_HNOJENI!N1670,HNOJIVA_ALL!$A$2:$AE$3303,31,FALSE),"CHYBA")))),2)</f>
        <v>#N/A</v>
      </c>
      <c r="U1670" s="51" t="e">
        <f>ROUND(VLOOKUP(EVID_HNOJENI!N1670,HNOJIVA_ALL!$A$2:$Z$3303,20,FALSE)*K1670*IF(L1670="t",10,IF(L1670="kg",0.01,IF(L1670="q",1,IF(L1670="l",0.01*VLOOKUP(EVID_HNOJENI!N1670,HNOJIVA_ALL!$A$2:$AE$3303,31,FALSE),"CHYBA")))),2)</f>
        <v>#N/A</v>
      </c>
    </row>
    <row r="1671" spans="1:21" x14ac:dyDescent="0.2">
      <c r="A1671" s="32"/>
      <c r="B1671" s="45" t="e">
        <f>VLOOKUP($A1671,EVID_OSEVU!$A$1:$M$4972,2,FALSE)</f>
        <v>#N/A</v>
      </c>
      <c r="C1671" s="45" t="e">
        <f>VLOOKUP($A1671,EVID_OSEVU!$A$1:$M$4972,3,FALSE)</f>
        <v>#N/A</v>
      </c>
      <c r="D1671" s="45" t="e">
        <f>VLOOKUP($A1671,EVID_OSEVU!$A$1:$M$4972,4,FALSE)</f>
        <v>#N/A</v>
      </c>
      <c r="E1671" s="45" t="e">
        <f>VLOOKUP($A1671,EVID_OSEVU!$A$1:$M$4972,7,FALSE)</f>
        <v>#N/A</v>
      </c>
      <c r="F1671" s="45" t="e">
        <f>VLOOKUP($A1671,EVID_OSEVU!$A$1:$M$4972,8,FALSE)</f>
        <v>#N/A</v>
      </c>
      <c r="G1671" s="45" t="e">
        <f>VLOOKUP($A1671,EVID_OSEVU!$A$1:$M$4972,11,FALSE)</f>
        <v>#N/A</v>
      </c>
      <c r="H1671" s="35"/>
      <c r="I1671" s="48"/>
      <c r="J1671" s="33" t="e">
        <f>VLOOKUP($A1671,EVID_OSEVU!$A$1:$M$4972,11,FALSE)</f>
        <v>#N/A</v>
      </c>
      <c r="K1671" s="39"/>
      <c r="L1671" s="49"/>
      <c r="M1671" s="89" t="e">
        <f t="shared" si="26"/>
        <v>#N/A</v>
      </c>
      <c r="N1671" s="50"/>
      <c r="O1671" s="37" t="e">
        <f>VLOOKUP(EVID_HNOJENI!N1671,HNOJIVA_ALL!$A$2:$Z$3303,4,FALSE)</f>
        <v>#N/A</v>
      </c>
      <c r="P1671" s="51" t="e">
        <f>ROUND(VLOOKUP(EVID_HNOJENI!N1671,HNOJIVA_ALL!$A$2:$Z$3303,14,FALSE)*K1671*IF(L1671="t",10,IF(L1671="kg",0.01,IF(L1671="q",1,IF(L1671="l",0.01*VLOOKUP(EVID_HNOJENI!N1671,HNOJIVA_ALL!$A$2:$AE$3303,31,FALSE),"CHYBA")))),2)</f>
        <v>#N/A</v>
      </c>
      <c r="Q1671" s="51" t="e">
        <f>ROUND(VLOOKUP(EVID_HNOJENI!N1671,HNOJIVA_ALL!$A$2:$Z$3303,15,FALSE)*K1671*IF(L1671="t",10,IF(L1671="kg",0.01,IF(L1671="q",1,IF(L1671="l",0.01*VLOOKUP(EVID_HNOJENI!N1671,HNOJIVA_ALL!$A$2:$AE$3303,31,FALSE),"CHYBA")))),2)</f>
        <v>#N/A</v>
      </c>
      <c r="R1671" s="51" t="e">
        <f>ROUND(VLOOKUP(EVID_HNOJENI!N1671,HNOJIVA_ALL!$A$2:$Z$3303,16,FALSE)*K1671*IF(L1671="t",10,IF(L1671="kg",0.01,IF(L1671="q",1,IF(L1671="l",0.01*VLOOKUP(EVID_HNOJENI!N1671,HNOJIVA_ALL!$A$2:$AE$3303,31,FALSE),"CHYBA")))),2)</f>
        <v>#N/A</v>
      </c>
      <c r="S1671" s="51" t="e">
        <f>ROUND(VLOOKUP(EVID_HNOJENI!N1671,HNOJIVA_ALL!$A$2:$Z$3303,18,FALSE)*K1671*IF(L1671="t",10,IF(L1671="kg",0.01,IF(L1671="q",1,IF(L1671="l",0.01*VLOOKUP(EVID_HNOJENI!N1671,HNOJIVA_ALL!$A$2:$AE$3303,31,FALSE),"CHYBA")))),2)</f>
        <v>#N/A</v>
      </c>
      <c r="T1671" s="51" t="e">
        <f>ROUND(VLOOKUP(EVID_HNOJENI!N1671,HNOJIVA_ALL!$A$2:$Z$3303,17,FALSE)*K1671*IF(L1671="t",10,IF(L1671="kg",0.01,IF(L1671="q",1,IF(L1671="l",0.01*VLOOKUP(EVID_HNOJENI!N1671,HNOJIVA_ALL!$A$2:$AE$3303,31,FALSE),"CHYBA")))),2)</f>
        <v>#N/A</v>
      </c>
      <c r="U1671" s="51" t="e">
        <f>ROUND(VLOOKUP(EVID_HNOJENI!N1671,HNOJIVA_ALL!$A$2:$Z$3303,20,FALSE)*K1671*IF(L1671="t",10,IF(L1671="kg",0.01,IF(L1671="q",1,IF(L1671="l",0.01*VLOOKUP(EVID_HNOJENI!N1671,HNOJIVA_ALL!$A$2:$AE$3303,31,FALSE),"CHYBA")))),2)</f>
        <v>#N/A</v>
      </c>
    </row>
    <row r="1672" spans="1:21" x14ac:dyDescent="0.2">
      <c r="A1672" s="32"/>
      <c r="B1672" s="45" t="e">
        <f>VLOOKUP($A1672,EVID_OSEVU!$A$1:$M$4972,2,FALSE)</f>
        <v>#N/A</v>
      </c>
      <c r="C1672" s="45" t="e">
        <f>VLOOKUP($A1672,EVID_OSEVU!$A$1:$M$4972,3,FALSE)</f>
        <v>#N/A</v>
      </c>
      <c r="D1672" s="45" t="e">
        <f>VLOOKUP($A1672,EVID_OSEVU!$A$1:$M$4972,4,FALSE)</f>
        <v>#N/A</v>
      </c>
      <c r="E1672" s="45" t="e">
        <f>VLOOKUP($A1672,EVID_OSEVU!$A$1:$M$4972,7,FALSE)</f>
        <v>#N/A</v>
      </c>
      <c r="F1672" s="45" t="e">
        <f>VLOOKUP($A1672,EVID_OSEVU!$A$1:$M$4972,8,FALSE)</f>
        <v>#N/A</v>
      </c>
      <c r="G1672" s="45" t="e">
        <f>VLOOKUP($A1672,EVID_OSEVU!$A$1:$M$4972,11,FALSE)</f>
        <v>#N/A</v>
      </c>
      <c r="H1672" s="35"/>
      <c r="I1672" s="48"/>
      <c r="J1672" s="33" t="e">
        <f>VLOOKUP($A1672,EVID_OSEVU!$A$1:$M$4972,11,FALSE)</f>
        <v>#N/A</v>
      </c>
      <c r="K1672" s="39"/>
      <c r="L1672" s="49"/>
      <c r="M1672" s="89" t="e">
        <f t="shared" si="26"/>
        <v>#N/A</v>
      </c>
      <c r="N1672" s="50"/>
      <c r="O1672" s="37" t="e">
        <f>VLOOKUP(EVID_HNOJENI!N1672,HNOJIVA_ALL!$A$2:$Z$3303,4,FALSE)</f>
        <v>#N/A</v>
      </c>
      <c r="P1672" s="51" t="e">
        <f>ROUND(VLOOKUP(EVID_HNOJENI!N1672,HNOJIVA_ALL!$A$2:$Z$3303,14,FALSE)*K1672*IF(L1672="t",10,IF(L1672="kg",0.01,IF(L1672="q",1,IF(L1672="l",0.01*VLOOKUP(EVID_HNOJENI!N1672,HNOJIVA_ALL!$A$2:$AE$3303,31,FALSE),"CHYBA")))),2)</f>
        <v>#N/A</v>
      </c>
      <c r="Q1672" s="51" t="e">
        <f>ROUND(VLOOKUP(EVID_HNOJENI!N1672,HNOJIVA_ALL!$A$2:$Z$3303,15,FALSE)*K1672*IF(L1672="t",10,IF(L1672="kg",0.01,IF(L1672="q",1,IF(L1672="l",0.01*VLOOKUP(EVID_HNOJENI!N1672,HNOJIVA_ALL!$A$2:$AE$3303,31,FALSE),"CHYBA")))),2)</f>
        <v>#N/A</v>
      </c>
      <c r="R1672" s="51" t="e">
        <f>ROUND(VLOOKUP(EVID_HNOJENI!N1672,HNOJIVA_ALL!$A$2:$Z$3303,16,FALSE)*K1672*IF(L1672="t",10,IF(L1672="kg",0.01,IF(L1672="q",1,IF(L1672="l",0.01*VLOOKUP(EVID_HNOJENI!N1672,HNOJIVA_ALL!$A$2:$AE$3303,31,FALSE),"CHYBA")))),2)</f>
        <v>#N/A</v>
      </c>
      <c r="S1672" s="51" t="e">
        <f>ROUND(VLOOKUP(EVID_HNOJENI!N1672,HNOJIVA_ALL!$A$2:$Z$3303,18,FALSE)*K1672*IF(L1672="t",10,IF(L1672="kg",0.01,IF(L1672="q",1,IF(L1672="l",0.01*VLOOKUP(EVID_HNOJENI!N1672,HNOJIVA_ALL!$A$2:$AE$3303,31,FALSE),"CHYBA")))),2)</f>
        <v>#N/A</v>
      </c>
      <c r="T1672" s="51" t="e">
        <f>ROUND(VLOOKUP(EVID_HNOJENI!N1672,HNOJIVA_ALL!$A$2:$Z$3303,17,FALSE)*K1672*IF(L1672="t",10,IF(L1672="kg",0.01,IF(L1672="q",1,IF(L1672="l",0.01*VLOOKUP(EVID_HNOJENI!N1672,HNOJIVA_ALL!$A$2:$AE$3303,31,FALSE),"CHYBA")))),2)</f>
        <v>#N/A</v>
      </c>
      <c r="U1672" s="51" t="e">
        <f>ROUND(VLOOKUP(EVID_HNOJENI!N1672,HNOJIVA_ALL!$A$2:$Z$3303,20,FALSE)*K1672*IF(L1672="t",10,IF(L1672="kg",0.01,IF(L1672="q",1,IF(L1672="l",0.01*VLOOKUP(EVID_HNOJENI!N1672,HNOJIVA_ALL!$A$2:$AE$3303,31,FALSE),"CHYBA")))),2)</f>
        <v>#N/A</v>
      </c>
    </row>
    <row r="1673" spans="1:21" x14ac:dyDescent="0.2">
      <c r="A1673" s="32"/>
      <c r="B1673" s="45" t="e">
        <f>VLOOKUP($A1673,EVID_OSEVU!$A$1:$M$4972,2,FALSE)</f>
        <v>#N/A</v>
      </c>
      <c r="C1673" s="45" t="e">
        <f>VLOOKUP($A1673,EVID_OSEVU!$A$1:$M$4972,3,FALSE)</f>
        <v>#N/A</v>
      </c>
      <c r="D1673" s="45" t="e">
        <f>VLOOKUP($A1673,EVID_OSEVU!$A$1:$M$4972,4,FALSE)</f>
        <v>#N/A</v>
      </c>
      <c r="E1673" s="45" t="e">
        <f>VLOOKUP($A1673,EVID_OSEVU!$A$1:$M$4972,7,FALSE)</f>
        <v>#N/A</v>
      </c>
      <c r="F1673" s="45" t="e">
        <f>VLOOKUP($A1673,EVID_OSEVU!$A$1:$M$4972,8,FALSE)</f>
        <v>#N/A</v>
      </c>
      <c r="G1673" s="45" t="e">
        <f>VLOOKUP($A1673,EVID_OSEVU!$A$1:$M$4972,11,FALSE)</f>
        <v>#N/A</v>
      </c>
      <c r="H1673" s="35"/>
      <c r="I1673" s="48"/>
      <c r="J1673" s="33" t="e">
        <f>VLOOKUP($A1673,EVID_OSEVU!$A$1:$M$4972,11,FALSE)</f>
        <v>#N/A</v>
      </c>
      <c r="K1673" s="39"/>
      <c r="L1673" s="49"/>
      <c r="M1673" s="89" t="e">
        <f t="shared" si="26"/>
        <v>#N/A</v>
      </c>
      <c r="N1673" s="50"/>
      <c r="O1673" s="37" t="e">
        <f>VLOOKUP(EVID_HNOJENI!N1673,HNOJIVA_ALL!$A$2:$Z$3303,4,FALSE)</f>
        <v>#N/A</v>
      </c>
      <c r="P1673" s="51" t="e">
        <f>ROUND(VLOOKUP(EVID_HNOJENI!N1673,HNOJIVA_ALL!$A$2:$Z$3303,14,FALSE)*K1673*IF(L1673="t",10,IF(L1673="kg",0.01,IF(L1673="q",1,IF(L1673="l",0.01*VLOOKUP(EVID_HNOJENI!N1673,HNOJIVA_ALL!$A$2:$AE$3303,31,FALSE),"CHYBA")))),2)</f>
        <v>#N/A</v>
      </c>
      <c r="Q1673" s="51" t="e">
        <f>ROUND(VLOOKUP(EVID_HNOJENI!N1673,HNOJIVA_ALL!$A$2:$Z$3303,15,FALSE)*K1673*IF(L1673="t",10,IF(L1673="kg",0.01,IF(L1673="q",1,IF(L1673="l",0.01*VLOOKUP(EVID_HNOJENI!N1673,HNOJIVA_ALL!$A$2:$AE$3303,31,FALSE),"CHYBA")))),2)</f>
        <v>#N/A</v>
      </c>
      <c r="R1673" s="51" t="e">
        <f>ROUND(VLOOKUP(EVID_HNOJENI!N1673,HNOJIVA_ALL!$A$2:$Z$3303,16,FALSE)*K1673*IF(L1673="t",10,IF(L1673="kg",0.01,IF(L1673="q",1,IF(L1673="l",0.01*VLOOKUP(EVID_HNOJENI!N1673,HNOJIVA_ALL!$A$2:$AE$3303,31,FALSE),"CHYBA")))),2)</f>
        <v>#N/A</v>
      </c>
      <c r="S1673" s="51" t="e">
        <f>ROUND(VLOOKUP(EVID_HNOJENI!N1673,HNOJIVA_ALL!$A$2:$Z$3303,18,FALSE)*K1673*IF(L1673="t",10,IF(L1673="kg",0.01,IF(L1673="q",1,IF(L1673="l",0.01*VLOOKUP(EVID_HNOJENI!N1673,HNOJIVA_ALL!$A$2:$AE$3303,31,FALSE),"CHYBA")))),2)</f>
        <v>#N/A</v>
      </c>
      <c r="T1673" s="51" t="e">
        <f>ROUND(VLOOKUP(EVID_HNOJENI!N1673,HNOJIVA_ALL!$A$2:$Z$3303,17,FALSE)*K1673*IF(L1673="t",10,IF(L1673="kg",0.01,IF(L1673="q",1,IF(L1673="l",0.01*VLOOKUP(EVID_HNOJENI!N1673,HNOJIVA_ALL!$A$2:$AE$3303,31,FALSE),"CHYBA")))),2)</f>
        <v>#N/A</v>
      </c>
      <c r="U1673" s="51" t="e">
        <f>ROUND(VLOOKUP(EVID_HNOJENI!N1673,HNOJIVA_ALL!$A$2:$Z$3303,20,FALSE)*K1673*IF(L1673="t",10,IF(L1673="kg",0.01,IF(L1673="q",1,IF(L1673="l",0.01*VLOOKUP(EVID_HNOJENI!N1673,HNOJIVA_ALL!$A$2:$AE$3303,31,FALSE),"CHYBA")))),2)</f>
        <v>#N/A</v>
      </c>
    </row>
    <row r="1674" spans="1:21" x14ac:dyDescent="0.2">
      <c r="A1674" s="32"/>
      <c r="B1674" s="45" t="e">
        <f>VLOOKUP($A1674,EVID_OSEVU!$A$1:$M$4972,2,FALSE)</f>
        <v>#N/A</v>
      </c>
      <c r="C1674" s="45" t="e">
        <f>VLOOKUP($A1674,EVID_OSEVU!$A$1:$M$4972,3,FALSE)</f>
        <v>#N/A</v>
      </c>
      <c r="D1674" s="45" t="e">
        <f>VLOOKUP($A1674,EVID_OSEVU!$A$1:$M$4972,4,FALSE)</f>
        <v>#N/A</v>
      </c>
      <c r="E1674" s="45" t="e">
        <f>VLOOKUP($A1674,EVID_OSEVU!$A$1:$M$4972,7,FALSE)</f>
        <v>#N/A</v>
      </c>
      <c r="F1674" s="45" t="e">
        <f>VLOOKUP($A1674,EVID_OSEVU!$A$1:$M$4972,8,FALSE)</f>
        <v>#N/A</v>
      </c>
      <c r="G1674" s="45" t="e">
        <f>VLOOKUP($A1674,EVID_OSEVU!$A$1:$M$4972,11,FALSE)</f>
        <v>#N/A</v>
      </c>
      <c r="H1674" s="35"/>
      <c r="I1674" s="48"/>
      <c r="J1674" s="33" t="e">
        <f>VLOOKUP($A1674,EVID_OSEVU!$A$1:$M$4972,11,FALSE)</f>
        <v>#N/A</v>
      </c>
      <c r="K1674" s="39"/>
      <c r="L1674" s="49"/>
      <c r="M1674" s="89" t="e">
        <f t="shared" si="26"/>
        <v>#N/A</v>
      </c>
      <c r="N1674" s="50"/>
      <c r="O1674" s="37" t="e">
        <f>VLOOKUP(EVID_HNOJENI!N1674,HNOJIVA_ALL!$A$2:$Z$3303,4,FALSE)</f>
        <v>#N/A</v>
      </c>
      <c r="P1674" s="51" t="e">
        <f>ROUND(VLOOKUP(EVID_HNOJENI!N1674,HNOJIVA_ALL!$A$2:$Z$3303,14,FALSE)*K1674*IF(L1674="t",10,IF(L1674="kg",0.01,IF(L1674="q",1,IF(L1674="l",0.01*VLOOKUP(EVID_HNOJENI!N1674,HNOJIVA_ALL!$A$2:$AE$3303,31,FALSE),"CHYBA")))),2)</f>
        <v>#N/A</v>
      </c>
      <c r="Q1674" s="51" t="e">
        <f>ROUND(VLOOKUP(EVID_HNOJENI!N1674,HNOJIVA_ALL!$A$2:$Z$3303,15,FALSE)*K1674*IF(L1674="t",10,IF(L1674="kg",0.01,IF(L1674="q",1,IF(L1674="l",0.01*VLOOKUP(EVID_HNOJENI!N1674,HNOJIVA_ALL!$A$2:$AE$3303,31,FALSE),"CHYBA")))),2)</f>
        <v>#N/A</v>
      </c>
      <c r="R1674" s="51" t="e">
        <f>ROUND(VLOOKUP(EVID_HNOJENI!N1674,HNOJIVA_ALL!$A$2:$Z$3303,16,FALSE)*K1674*IF(L1674="t",10,IF(L1674="kg",0.01,IF(L1674="q",1,IF(L1674="l",0.01*VLOOKUP(EVID_HNOJENI!N1674,HNOJIVA_ALL!$A$2:$AE$3303,31,FALSE),"CHYBA")))),2)</f>
        <v>#N/A</v>
      </c>
      <c r="S1674" s="51" t="e">
        <f>ROUND(VLOOKUP(EVID_HNOJENI!N1674,HNOJIVA_ALL!$A$2:$Z$3303,18,FALSE)*K1674*IF(L1674="t",10,IF(L1674="kg",0.01,IF(L1674="q",1,IF(L1674="l",0.01*VLOOKUP(EVID_HNOJENI!N1674,HNOJIVA_ALL!$A$2:$AE$3303,31,FALSE),"CHYBA")))),2)</f>
        <v>#N/A</v>
      </c>
      <c r="T1674" s="51" t="e">
        <f>ROUND(VLOOKUP(EVID_HNOJENI!N1674,HNOJIVA_ALL!$A$2:$Z$3303,17,FALSE)*K1674*IF(L1674="t",10,IF(L1674="kg",0.01,IF(L1674="q",1,IF(L1674="l",0.01*VLOOKUP(EVID_HNOJENI!N1674,HNOJIVA_ALL!$A$2:$AE$3303,31,FALSE),"CHYBA")))),2)</f>
        <v>#N/A</v>
      </c>
      <c r="U1674" s="51" t="e">
        <f>ROUND(VLOOKUP(EVID_HNOJENI!N1674,HNOJIVA_ALL!$A$2:$Z$3303,20,FALSE)*K1674*IF(L1674="t",10,IF(L1674="kg",0.01,IF(L1674="q",1,IF(L1674="l",0.01*VLOOKUP(EVID_HNOJENI!N1674,HNOJIVA_ALL!$A$2:$AE$3303,31,FALSE),"CHYBA")))),2)</f>
        <v>#N/A</v>
      </c>
    </row>
    <row r="1675" spans="1:21" x14ac:dyDescent="0.2">
      <c r="A1675" s="32"/>
      <c r="B1675" s="45" t="e">
        <f>VLOOKUP($A1675,EVID_OSEVU!$A$1:$M$4972,2,FALSE)</f>
        <v>#N/A</v>
      </c>
      <c r="C1675" s="45" t="e">
        <f>VLOOKUP($A1675,EVID_OSEVU!$A$1:$M$4972,3,FALSE)</f>
        <v>#N/A</v>
      </c>
      <c r="D1675" s="45" t="e">
        <f>VLOOKUP($A1675,EVID_OSEVU!$A$1:$M$4972,4,FALSE)</f>
        <v>#N/A</v>
      </c>
      <c r="E1675" s="45" t="e">
        <f>VLOOKUP($A1675,EVID_OSEVU!$A$1:$M$4972,7,FALSE)</f>
        <v>#N/A</v>
      </c>
      <c r="F1675" s="45" t="e">
        <f>VLOOKUP($A1675,EVID_OSEVU!$A$1:$M$4972,8,FALSE)</f>
        <v>#N/A</v>
      </c>
      <c r="G1675" s="45" t="e">
        <f>VLOOKUP($A1675,EVID_OSEVU!$A$1:$M$4972,11,FALSE)</f>
        <v>#N/A</v>
      </c>
      <c r="H1675" s="35"/>
      <c r="I1675" s="48"/>
      <c r="J1675" s="33" t="e">
        <f>VLOOKUP($A1675,EVID_OSEVU!$A$1:$M$4972,11,FALSE)</f>
        <v>#N/A</v>
      </c>
      <c r="K1675" s="39"/>
      <c r="L1675" s="49"/>
      <c r="M1675" s="89" t="e">
        <f t="shared" si="26"/>
        <v>#N/A</v>
      </c>
      <c r="N1675" s="50"/>
      <c r="O1675" s="37" t="e">
        <f>VLOOKUP(EVID_HNOJENI!N1675,HNOJIVA_ALL!$A$2:$Z$3303,4,FALSE)</f>
        <v>#N/A</v>
      </c>
      <c r="P1675" s="51" t="e">
        <f>ROUND(VLOOKUP(EVID_HNOJENI!N1675,HNOJIVA_ALL!$A$2:$Z$3303,14,FALSE)*K1675*IF(L1675="t",10,IF(L1675="kg",0.01,IF(L1675="q",1,IF(L1675="l",0.01*VLOOKUP(EVID_HNOJENI!N1675,HNOJIVA_ALL!$A$2:$AE$3303,31,FALSE),"CHYBA")))),2)</f>
        <v>#N/A</v>
      </c>
      <c r="Q1675" s="51" t="e">
        <f>ROUND(VLOOKUP(EVID_HNOJENI!N1675,HNOJIVA_ALL!$A$2:$Z$3303,15,FALSE)*K1675*IF(L1675="t",10,IF(L1675="kg",0.01,IF(L1675="q",1,IF(L1675="l",0.01*VLOOKUP(EVID_HNOJENI!N1675,HNOJIVA_ALL!$A$2:$AE$3303,31,FALSE),"CHYBA")))),2)</f>
        <v>#N/A</v>
      </c>
      <c r="R1675" s="51" t="e">
        <f>ROUND(VLOOKUP(EVID_HNOJENI!N1675,HNOJIVA_ALL!$A$2:$Z$3303,16,FALSE)*K1675*IF(L1675="t",10,IF(L1675="kg",0.01,IF(L1675="q",1,IF(L1675="l",0.01*VLOOKUP(EVID_HNOJENI!N1675,HNOJIVA_ALL!$A$2:$AE$3303,31,FALSE),"CHYBA")))),2)</f>
        <v>#N/A</v>
      </c>
      <c r="S1675" s="51" t="e">
        <f>ROUND(VLOOKUP(EVID_HNOJENI!N1675,HNOJIVA_ALL!$A$2:$Z$3303,18,FALSE)*K1675*IF(L1675="t",10,IF(L1675="kg",0.01,IF(L1675="q",1,IF(L1675="l",0.01*VLOOKUP(EVID_HNOJENI!N1675,HNOJIVA_ALL!$A$2:$AE$3303,31,FALSE),"CHYBA")))),2)</f>
        <v>#N/A</v>
      </c>
      <c r="T1675" s="51" t="e">
        <f>ROUND(VLOOKUP(EVID_HNOJENI!N1675,HNOJIVA_ALL!$A$2:$Z$3303,17,FALSE)*K1675*IF(L1675="t",10,IF(L1675="kg",0.01,IF(L1675="q",1,IF(L1675="l",0.01*VLOOKUP(EVID_HNOJENI!N1675,HNOJIVA_ALL!$A$2:$AE$3303,31,FALSE),"CHYBA")))),2)</f>
        <v>#N/A</v>
      </c>
      <c r="U1675" s="51" t="e">
        <f>ROUND(VLOOKUP(EVID_HNOJENI!N1675,HNOJIVA_ALL!$A$2:$Z$3303,20,FALSE)*K1675*IF(L1675="t",10,IF(L1675="kg",0.01,IF(L1675="q",1,IF(L1675="l",0.01*VLOOKUP(EVID_HNOJENI!N1675,HNOJIVA_ALL!$A$2:$AE$3303,31,FALSE),"CHYBA")))),2)</f>
        <v>#N/A</v>
      </c>
    </row>
    <row r="1676" spans="1:21" x14ac:dyDescent="0.2">
      <c r="A1676" s="32"/>
      <c r="B1676" s="45" t="e">
        <f>VLOOKUP($A1676,EVID_OSEVU!$A$1:$M$4972,2,FALSE)</f>
        <v>#N/A</v>
      </c>
      <c r="C1676" s="45" t="e">
        <f>VLOOKUP($A1676,EVID_OSEVU!$A$1:$M$4972,3,FALSE)</f>
        <v>#N/A</v>
      </c>
      <c r="D1676" s="45" t="e">
        <f>VLOOKUP($A1676,EVID_OSEVU!$A$1:$M$4972,4,FALSE)</f>
        <v>#N/A</v>
      </c>
      <c r="E1676" s="45" t="e">
        <f>VLOOKUP($A1676,EVID_OSEVU!$A$1:$M$4972,7,FALSE)</f>
        <v>#N/A</v>
      </c>
      <c r="F1676" s="45" t="e">
        <f>VLOOKUP($A1676,EVID_OSEVU!$A$1:$M$4972,8,FALSE)</f>
        <v>#N/A</v>
      </c>
      <c r="G1676" s="45" t="e">
        <f>VLOOKUP($A1676,EVID_OSEVU!$A$1:$M$4972,11,FALSE)</f>
        <v>#N/A</v>
      </c>
      <c r="H1676" s="35"/>
      <c r="I1676" s="48"/>
      <c r="J1676" s="33" t="e">
        <f>VLOOKUP($A1676,EVID_OSEVU!$A$1:$M$4972,11,FALSE)</f>
        <v>#N/A</v>
      </c>
      <c r="K1676" s="39"/>
      <c r="L1676" s="49"/>
      <c r="M1676" s="89" t="e">
        <f t="shared" si="26"/>
        <v>#N/A</v>
      </c>
      <c r="N1676" s="50"/>
      <c r="O1676" s="37" t="e">
        <f>VLOOKUP(EVID_HNOJENI!N1676,HNOJIVA_ALL!$A$2:$Z$3303,4,FALSE)</f>
        <v>#N/A</v>
      </c>
      <c r="P1676" s="51" t="e">
        <f>ROUND(VLOOKUP(EVID_HNOJENI!N1676,HNOJIVA_ALL!$A$2:$Z$3303,14,FALSE)*K1676*IF(L1676="t",10,IF(L1676="kg",0.01,IF(L1676="q",1,IF(L1676="l",0.01*VLOOKUP(EVID_HNOJENI!N1676,HNOJIVA_ALL!$A$2:$AE$3303,31,FALSE),"CHYBA")))),2)</f>
        <v>#N/A</v>
      </c>
      <c r="Q1676" s="51" t="e">
        <f>ROUND(VLOOKUP(EVID_HNOJENI!N1676,HNOJIVA_ALL!$A$2:$Z$3303,15,FALSE)*K1676*IF(L1676="t",10,IF(L1676="kg",0.01,IF(L1676="q",1,IF(L1676="l",0.01*VLOOKUP(EVID_HNOJENI!N1676,HNOJIVA_ALL!$A$2:$AE$3303,31,FALSE),"CHYBA")))),2)</f>
        <v>#N/A</v>
      </c>
      <c r="R1676" s="51" t="e">
        <f>ROUND(VLOOKUP(EVID_HNOJENI!N1676,HNOJIVA_ALL!$A$2:$Z$3303,16,FALSE)*K1676*IF(L1676="t",10,IF(L1676="kg",0.01,IF(L1676="q",1,IF(L1676="l",0.01*VLOOKUP(EVID_HNOJENI!N1676,HNOJIVA_ALL!$A$2:$AE$3303,31,FALSE),"CHYBA")))),2)</f>
        <v>#N/A</v>
      </c>
      <c r="S1676" s="51" t="e">
        <f>ROUND(VLOOKUP(EVID_HNOJENI!N1676,HNOJIVA_ALL!$A$2:$Z$3303,18,FALSE)*K1676*IF(L1676="t",10,IF(L1676="kg",0.01,IF(L1676="q",1,IF(L1676="l",0.01*VLOOKUP(EVID_HNOJENI!N1676,HNOJIVA_ALL!$A$2:$AE$3303,31,FALSE),"CHYBA")))),2)</f>
        <v>#N/A</v>
      </c>
      <c r="T1676" s="51" t="e">
        <f>ROUND(VLOOKUP(EVID_HNOJENI!N1676,HNOJIVA_ALL!$A$2:$Z$3303,17,FALSE)*K1676*IF(L1676="t",10,IF(L1676="kg",0.01,IF(L1676="q",1,IF(L1676="l",0.01*VLOOKUP(EVID_HNOJENI!N1676,HNOJIVA_ALL!$A$2:$AE$3303,31,FALSE),"CHYBA")))),2)</f>
        <v>#N/A</v>
      </c>
      <c r="U1676" s="51" t="e">
        <f>ROUND(VLOOKUP(EVID_HNOJENI!N1676,HNOJIVA_ALL!$A$2:$Z$3303,20,FALSE)*K1676*IF(L1676="t",10,IF(L1676="kg",0.01,IF(L1676="q",1,IF(L1676="l",0.01*VLOOKUP(EVID_HNOJENI!N1676,HNOJIVA_ALL!$A$2:$AE$3303,31,FALSE),"CHYBA")))),2)</f>
        <v>#N/A</v>
      </c>
    </row>
    <row r="1677" spans="1:21" x14ac:dyDescent="0.2">
      <c r="A1677" s="32"/>
      <c r="B1677" s="45" t="e">
        <f>VLOOKUP($A1677,EVID_OSEVU!$A$1:$M$4972,2,FALSE)</f>
        <v>#N/A</v>
      </c>
      <c r="C1677" s="45" t="e">
        <f>VLOOKUP($A1677,EVID_OSEVU!$A$1:$M$4972,3,FALSE)</f>
        <v>#N/A</v>
      </c>
      <c r="D1677" s="45" t="e">
        <f>VLOOKUP($A1677,EVID_OSEVU!$A$1:$M$4972,4,FALSE)</f>
        <v>#N/A</v>
      </c>
      <c r="E1677" s="45" t="e">
        <f>VLOOKUP($A1677,EVID_OSEVU!$A$1:$M$4972,7,FALSE)</f>
        <v>#N/A</v>
      </c>
      <c r="F1677" s="45" t="e">
        <f>VLOOKUP($A1677,EVID_OSEVU!$A$1:$M$4972,8,FALSE)</f>
        <v>#N/A</v>
      </c>
      <c r="G1677" s="45" t="e">
        <f>VLOOKUP($A1677,EVID_OSEVU!$A$1:$M$4972,11,FALSE)</f>
        <v>#N/A</v>
      </c>
      <c r="H1677" s="35"/>
      <c r="I1677" s="48"/>
      <c r="J1677" s="33" t="e">
        <f>VLOOKUP($A1677,EVID_OSEVU!$A$1:$M$4972,11,FALSE)</f>
        <v>#N/A</v>
      </c>
      <c r="K1677" s="39"/>
      <c r="L1677" s="49"/>
      <c r="M1677" s="89" t="e">
        <f t="shared" si="26"/>
        <v>#N/A</v>
      </c>
      <c r="N1677" s="50"/>
      <c r="O1677" s="37" t="e">
        <f>VLOOKUP(EVID_HNOJENI!N1677,HNOJIVA_ALL!$A$2:$Z$3303,4,FALSE)</f>
        <v>#N/A</v>
      </c>
      <c r="P1677" s="51" t="e">
        <f>ROUND(VLOOKUP(EVID_HNOJENI!N1677,HNOJIVA_ALL!$A$2:$Z$3303,14,FALSE)*K1677*IF(L1677="t",10,IF(L1677="kg",0.01,IF(L1677="q",1,IF(L1677="l",0.01*VLOOKUP(EVID_HNOJENI!N1677,HNOJIVA_ALL!$A$2:$AE$3303,31,FALSE),"CHYBA")))),2)</f>
        <v>#N/A</v>
      </c>
      <c r="Q1677" s="51" t="e">
        <f>ROUND(VLOOKUP(EVID_HNOJENI!N1677,HNOJIVA_ALL!$A$2:$Z$3303,15,FALSE)*K1677*IF(L1677="t",10,IF(L1677="kg",0.01,IF(L1677="q",1,IF(L1677="l",0.01*VLOOKUP(EVID_HNOJENI!N1677,HNOJIVA_ALL!$A$2:$AE$3303,31,FALSE),"CHYBA")))),2)</f>
        <v>#N/A</v>
      </c>
      <c r="R1677" s="51" t="e">
        <f>ROUND(VLOOKUP(EVID_HNOJENI!N1677,HNOJIVA_ALL!$A$2:$Z$3303,16,FALSE)*K1677*IF(L1677="t",10,IF(L1677="kg",0.01,IF(L1677="q",1,IF(L1677="l",0.01*VLOOKUP(EVID_HNOJENI!N1677,HNOJIVA_ALL!$A$2:$AE$3303,31,FALSE),"CHYBA")))),2)</f>
        <v>#N/A</v>
      </c>
      <c r="S1677" s="51" t="e">
        <f>ROUND(VLOOKUP(EVID_HNOJENI!N1677,HNOJIVA_ALL!$A$2:$Z$3303,18,FALSE)*K1677*IF(L1677="t",10,IF(L1677="kg",0.01,IF(L1677="q",1,IF(L1677="l",0.01*VLOOKUP(EVID_HNOJENI!N1677,HNOJIVA_ALL!$A$2:$AE$3303,31,FALSE),"CHYBA")))),2)</f>
        <v>#N/A</v>
      </c>
      <c r="T1677" s="51" t="e">
        <f>ROUND(VLOOKUP(EVID_HNOJENI!N1677,HNOJIVA_ALL!$A$2:$Z$3303,17,FALSE)*K1677*IF(L1677="t",10,IF(L1677="kg",0.01,IF(L1677="q",1,IF(L1677="l",0.01*VLOOKUP(EVID_HNOJENI!N1677,HNOJIVA_ALL!$A$2:$AE$3303,31,FALSE),"CHYBA")))),2)</f>
        <v>#N/A</v>
      </c>
      <c r="U1677" s="51" t="e">
        <f>ROUND(VLOOKUP(EVID_HNOJENI!N1677,HNOJIVA_ALL!$A$2:$Z$3303,20,FALSE)*K1677*IF(L1677="t",10,IF(L1677="kg",0.01,IF(L1677="q",1,IF(L1677="l",0.01*VLOOKUP(EVID_HNOJENI!N1677,HNOJIVA_ALL!$A$2:$AE$3303,31,FALSE),"CHYBA")))),2)</f>
        <v>#N/A</v>
      </c>
    </row>
    <row r="1678" spans="1:21" x14ac:dyDescent="0.2">
      <c r="A1678" s="32"/>
      <c r="B1678" s="45" t="e">
        <f>VLOOKUP($A1678,EVID_OSEVU!$A$1:$M$4972,2,FALSE)</f>
        <v>#N/A</v>
      </c>
      <c r="C1678" s="45" t="e">
        <f>VLOOKUP($A1678,EVID_OSEVU!$A$1:$M$4972,3,FALSE)</f>
        <v>#N/A</v>
      </c>
      <c r="D1678" s="45" t="e">
        <f>VLOOKUP($A1678,EVID_OSEVU!$A$1:$M$4972,4,FALSE)</f>
        <v>#N/A</v>
      </c>
      <c r="E1678" s="45" t="e">
        <f>VLOOKUP($A1678,EVID_OSEVU!$A$1:$M$4972,7,FALSE)</f>
        <v>#N/A</v>
      </c>
      <c r="F1678" s="45" t="e">
        <f>VLOOKUP($A1678,EVID_OSEVU!$A$1:$M$4972,8,FALSE)</f>
        <v>#N/A</v>
      </c>
      <c r="G1678" s="45" t="e">
        <f>VLOOKUP($A1678,EVID_OSEVU!$A$1:$M$4972,11,FALSE)</f>
        <v>#N/A</v>
      </c>
      <c r="H1678" s="35"/>
      <c r="I1678" s="48"/>
      <c r="J1678" s="33" t="e">
        <f>VLOOKUP($A1678,EVID_OSEVU!$A$1:$M$4972,11,FALSE)</f>
        <v>#N/A</v>
      </c>
      <c r="K1678" s="39"/>
      <c r="L1678" s="49"/>
      <c r="M1678" s="89" t="e">
        <f t="shared" si="26"/>
        <v>#N/A</v>
      </c>
      <c r="N1678" s="50"/>
      <c r="O1678" s="37" t="e">
        <f>VLOOKUP(EVID_HNOJENI!N1678,HNOJIVA_ALL!$A$2:$Z$3303,4,FALSE)</f>
        <v>#N/A</v>
      </c>
      <c r="P1678" s="51" t="e">
        <f>ROUND(VLOOKUP(EVID_HNOJENI!N1678,HNOJIVA_ALL!$A$2:$Z$3303,14,FALSE)*K1678*IF(L1678="t",10,IF(L1678="kg",0.01,IF(L1678="q",1,IF(L1678="l",0.01*VLOOKUP(EVID_HNOJENI!N1678,HNOJIVA_ALL!$A$2:$AE$3303,31,FALSE),"CHYBA")))),2)</f>
        <v>#N/A</v>
      </c>
      <c r="Q1678" s="51" t="e">
        <f>ROUND(VLOOKUP(EVID_HNOJENI!N1678,HNOJIVA_ALL!$A$2:$Z$3303,15,FALSE)*K1678*IF(L1678="t",10,IF(L1678="kg",0.01,IF(L1678="q",1,IF(L1678="l",0.01*VLOOKUP(EVID_HNOJENI!N1678,HNOJIVA_ALL!$A$2:$AE$3303,31,FALSE),"CHYBA")))),2)</f>
        <v>#N/A</v>
      </c>
      <c r="R1678" s="51" t="e">
        <f>ROUND(VLOOKUP(EVID_HNOJENI!N1678,HNOJIVA_ALL!$A$2:$Z$3303,16,FALSE)*K1678*IF(L1678="t",10,IF(L1678="kg",0.01,IF(L1678="q",1,IF(L1678="l",0.01*VLOOKUP(EVID_HNOJENI!N1678,HNOJIVA_ALL!$A$2:$AE$3303,31,FALSE),"CHYBA")))),2)</f>
        <v>#N/A</v>
      </c>
      <c r="S1678" s="51" t="e">
        <f>ROUND(VLOOKUP(EVID_HNOJENI!N1678,HNOJIVA_ALL!$A$2:$Z$3303,18,FALSE)*K1678*IF(L1678="t",10,IF(L1678="kg",0.01,IF(L1678="q",1,IF(L1678="l",0.01*VLOOKUP(EVID_HNOJENI!N1678,HNOJIVA_ALL!$A$2:$AE$3303,31,FALSE),"CHYBA")))),2)</f>
        <v>#N/A</v>
      </c>
      <c r="T1678" s="51" t="e">
        <f>ROUND(VLOOKUP(EVID_HNOJENI!N1678,HNOJIVA_ALL!$A$2:$Z$3303,17,FALSE)*K1678*IF(L1678="t",10,IF(L1678="kg",0.01,IF(L1678="q",1,IF(L1678="l",0.01*VLOOKUP(EVID_HNOJENI!N1678,HNOJIVA_ALL!$A$2:$AE$3303,31,FALSE),"CHYBA")))),2)</f>
        <v>#N/A</v>
      </c>
      <c r="U1678" s="51" t="e">
        <f>ROUND(VLOOKUP(EVID_HNOJENI!N1678,HNOJIVA_ALL!$A$2:$Z$3303,20,FALSE)*K1678*IF(L1678="t",10,IF(L1678="kg",0.01,IF(L1678="q",1,IF(L1678="l",0.01*VLOOKUP(EVID_HNOJENI!N1678,HNOJIVA_ALL!$A$2:$AE$3303,31,FALSE),"CHYBA")))),2)</f>
        <v>#N/A</v>
      </c>
    </row>
    <row r="1679" spans="1:21" x14ac:dyDescent="0.2">
      <c r="A1679" s="32"/>
      <c r="B1679" s="45" t="e">
        <f>VLOOKUP($A1679,EVID_OSEVU!$A$1:$M$4972,2,FALSE)</f>
        <v>#N/A</v>
      </c>
      <c r="C1679" s="45" t="e">
        <f>VLOOKUP($A1679,EVID_OSEVU!$A$1:$M$4972,3,FALSE)</f>
        <v>#N/A</v>
      </c>
      <c r="D1679" s="45" t="e">
        <f>VLOOKUP($A1679,EVID_OSEVU!$A$1:$M$4972,4,FALSE)</f>
        <v>#N/A</v>
      </c>
      <c r="E1679" s="45" t="e">
        <f>VLOOKUP($A1679,EVID_OSEVU!$A$1:$M$4972,7,FALSE)</f>
        <v>#N/A</v>
      </c>
      <c r="F1679" s="45" t="e">
        <f>VLOOKUP($A1679,EVID_OSEVU!$A$1:$M$4972,8,FALSE)</f>
        <v>#N/A</v>
      </c>
      <c r="G1679" s="45" t="e">
        <f>VLOOKUP($A1679,EVID_OSEVU!$A$1:$M$4972,11,FALSE)</f>
        <v>#N/A</v>
      </c>
      <c r="H1679" s="35"/>
      <c r="I1679" s="48"/>
      <c r="J1679" s="33" t="e">
        <f>VLOOKUP($A1679,EVID_OSEVU!$A$1:$M$4972,11,FALSE)</f>
        <v>#N/A</v>
      </c>
      <c r="K1679" s="39"/>
      <c r="L1679" s="49"/>
      <c r="M1679" s="89" t="e">
        <f t="shared" si="26"/>
        <v>#N/A</v>
      </c>
      <c r="N1679" s="50"/>
      <c r="O1679" s="37" t="e">
        <f>VLOOKUP(EVID_HNOJENI!N1679,HNOJIVA_ALL!$A$2:$Z$3303,4,FALSE)</f>
        <v>#N/A</v>
      </c>
      <c r="P1679" s="51" t="e">
        <f>ROUND(VLOOKUP(EVID_HNOJENI!N1679,HNOJIVA_ALL!$A$2:$Z$3303,14,FALSE)*K1679*IF(L1679="t",10,IF(L1679="kg",0.01,IF(L1679="q",1,IF(L1679="l",0.01*VLOOKUP(EVID_HNOJENI!N1679,HNOJIVA_ALL!$A$2:$AE$3303,31,FALSE),"CHYBA")))),2)</f>
        <v>#N/A</v>
      </c>
      <c r="Q1679" s="51" t="e">
        <f>ROUND(VLOOKUP(EVID_HNOJENI!N1679,HNOJIVA_ALL!$A$2:$Z$3303,15,FALSE)*K1679*IF(L1679="t",10,IF(L1679="kg",0.01,IF(L1679="q",1,IF(L1679="l",0.01*VLOOKUP(EVID_HNOJENI!N1679,HNOJIVA_ALL!$A$2:$AE$3303,31,FALSE),"CHYBA")))),2)</f>
        <v>#N/A</v>
      </c>
      <c r="R1679" s="51" t="e">
        <f>ROUND(VLOOKUP(EVID_HNOJENI!N1679,HNOJIVA_ALL!$A$2:$Z$3303,16,FALSE)*K1679*IF(L1679="t",10,IF(L1679="kg",0.01,IF(L1679="q",1,IF(L1679="l",0.01*VLOOKUP(EVID_HNOJENI!N1679,HNOJIVA_ALL!$A$2:$AE$3303,31,FALSE),"CHYBA")))),2)</f>
        <v>#N/A</v>
      </c>
      <c r="S1679" s="51" t="e">
        <f>ROUND(VLOOKUP(EVID_HNOJENI!N1679,HNOJIVA_ALL!$A$2:$Z$3303,18,FALSE)*K1679*IF(L1679="t",10,IF(L1679="kg",0.01,IF(L1679="q",1,IF(L1679="l",0.01*VLOOKUP(EVID_HNOJENI!N1679,HNOJIVA_ALL!$A$2:$AE$3303,31,FALSE),"CHYBA")))),2)</f>
        <v>#N/A</v>
      </c>
      <c r="T1679" s="51" t="e">
        <f>ROUND(VLOOKUP(EVID_HNOJENI!N1679,HNOJIVA_ALL!$A$2:$Z$3303,17,FALSE)*K1679*IF(L1679="t",10,IF(L1679="kg",0.01,IF(L1679="q",1,IF(L1679="l",0.01*VLOOKUP(EVID_HNOJENI!N1679,HNOJIVA_ALL!$A$2:$AE$3303,31,FALSE),"CHYBA")))),2)</f>
        <v>#N/A</v>
      </c>
      <c r="U1679" s="51" t="e">
        <f>ROUND(VLOOKUP(EVID_HNOJENI!N1679,HNOJIVA_ALL!$A$2:$Z$3303,20,FALSE)*K1679*IF(L1679="t",10,IF(L1679="kg",0.01,IF(L1679="q",1,IF(L1679="l",0.01*VLOOKUP(EVID_HNOJENI!N1679,HNOJIVA_ALL!$A$2:$AE$3303,31,FALSE),"CHYBA")))),2)</f>
        <v>#N/A</v>
      </c>
    </row>
    <row r="1680" spans="1:21" x14ac:dyDescent="0.2">
      <c r="A1680" s="32"/>
      <c r="B1680" s="45" t="e">
        <f>VLOOKUP($A1680,EVID_OSEVU!$A$1:$M$4972,2,FALSE)</f>
        <v>#N/A</v>
      </c>
      <c r="C1680" s="45" t="e">
        <f>VLOOKUP($A1680,EVID_OSEVU!$A$1:$M$4972,3,FALSE)</f>
        <v>#N/A</v>
      </c>
      <c r="D1680" s="45" t="e">
        <f>VLOOKUP($A1680,EVID_OSEVU!$A$1:$M$4972,4,FALSE)</f>
        <v>#N/A</v>
      </c>
      <c r="E1680" s="45" t="e">
        <f>VLOOKUP($A1680,EVID_OSEVU!$A$1:$M$4972,7,FALSE)</f>
        <v>#N/A</v>
      </c>
      <c r="F1680" s="45" t="e">
        <f>VLOOKUP($A1680,EVID_OSEVU!$A$1:$M$4972,8,FALSE)</f>
        <v>#N/A</v>
      </c>
      <c r="G1680" s="45" t="e">
        <f>VLOOKUP($A1680,EVID_OSEVU!$A$1:$M$4972,11,FALSE)</f>
        <v>#N/A</v>
      </c>
      <c r="H1680" s="35"/>
      <c r="I1680" s="48"/>
      <c r="J1680" s="33" t="e">
        <f>VLOOKUP($A1680,EVID_OSEVU!$A$1:$M$4972,11,FALSE)</f>
        <v>#N/A</v>
      </c>
      <c r="K1680" s="39"/>
      <c r="L1680" s="49"/>
      <c r="M1680" s="89" t="e">
        <f t="shared" si="26"/>
        <v>#N/A</v>
      </c>
      <c r="N1680" s="50"/>
      <c r="O1680" s="37" t="e">
        <f>VLOOKUP(EVID_HNOJENI!N1680,HNOJIVA_ALL!$A$2:$Z$3303,4,FALSE)</f>
        <v>#N/A</v>
      </c>
      <c r="P1680" s="51" t="e">
        <f>ROUND(VLOOKUP(EVID_HNOJENI!N1680,HNOJIVA_ALL!$A$2:$Z$3303,14,FALSE)*K1680*IF(L1680="t",10,IF(L1680="kg",0.01,IF(L1680="q",1,IF(L1680="l",0.01*VLOOKUP(EVID_HNOJENI!N1680,HNOJIVA_ALL!$A$2:$AE$3303,31,FALSE),"CHYBA")))),2)</f>
        <v>#N/A</v>
      </c>
      <c r="Q1680" s="51" t="e">
        <f>ROUND(VLOOKUP(EVID_HNOJENI!N1680,HNOJIVA_ALL!$A$2:$Z$3303,15,FALSE)*K1680*IF(L1680="t",10,IF(L1680="kg",0.01,IF(L1680="q",1,IF(L1680="l",0.01*VLOOKUP(EVID_HNOJENI!N1680,HNOJIVA_ALL!$A$2:$AE$3303,31,FALSE),"CHYBA")))),2)</f>
        <v>#N/A</v>
      </c>
      <c r="R1680" s="51" t="e">
        <f>ROUND(VLOOKUP(EVID_HNOJENI!N1680,HNOJIVA_ALL!$A$2:$Z$3303,16,FALSE)*K1680*IF(L1680="t",10,IF(L1680="kg",0.01,IF(L1680="q",1,IF(L1680="l",0.01*VLOOKUP(EVID_HNOJENI!N1680,HNOJIVA_ALL!$A$2:$AE$3303,31,FALSE),"CHYBA")))),2)</f>
        <v>#N/A</v>
      </c>
      <c r="S1680" s="51" t="e">
        <f>ROUND(VLOOKUP(EVID_HNOJENI!N1680,HNOJIVA_ALL!$A$2:$Z$3303,18,FALSE)*K1680*IF(L1680="t",10,IF(L1680="kg",0.01,IF(L1680="q",1,IF(L1680="l",0.01*VLOOKUP(EVID_HNOJENI!N1680,HNOJIVA_ALL!$A$2:$AE$3303,31,FALSE),"CHYBA")))),2)</f>
        <v>#N/A</v>
      </c>
      <c r="T1680" s="51" t="e">
        <f>ROUND(VLOOKUP(EVID_HNOJENI!N1680,HNOJIVA_ALL!$A$2:$Z$3303,17,FALSE)*K1680*IF(L1680="t",10,IF(L1680="kg",0.01,IF(L1680="q",1,IF(L1680="l",0.01*VLOOKUP(EVID_HNOJENI!N1680,HNOJIVA_ALL!$A$2:$AE$3303,31,FALSE),"CHYBA")))),2)</f>
        <v>#N/A</v>
      </c>
      <c r="U1680" s="51" t="e">
        <f>ROUND(VLOOKUP(EVID_HNOJENI!N1680,HNOJIVA_ALL!$A$2:$Z$3303,20,FALSE)*K1680*IF(L1680="t",10,IF(L1680="kg",0.01,IF(L1680="q",1,IF(L1680="l",0.01*VLOOKUP(EVID_HNOJENI!N1680,HNOJIVA_ALL!$A$2:$AE$3303,31,FALSE),"CHYBA")))),2)</f>
        <v>#N/A</v>
      </c>
    </row>
    <row r="1681" spans="1:21" x14ac:dyDescent="0.2">
      <c r="A1681" s="32"/>
      <c r="B1681" s="45" t="e">
        <f>VLOOKUP($A1681,EVID_OSEVU!$A$1:$M$4972,2,FALSE)</f>
        <v>#N/A</v>
      </c>
      <c r="C1681" s="45" t="e">
        <f>VLOOKUP($A1681,EVID_OSEVU!$A$1:$M$4972,3,FALSE)</f>
        <v>#N/A</v>
      </c>
      <c r="D1681" s="45" t="e">
        <f>VLOOKUP($A1681,EVID_OSEVU!$A$1:$M$4972,4,FALSE)</f>
        <v>#N/A</v>
      </c>
      <c r="E1681" s="45" t="e">
        <f>VLOOKUP($A1681,EVID_OSEVU!$A$1:$M$4972,7,FALSE)</f>
        <v>#N/A</v>
      </c>
      <c r="F1681" s="45" t="e">
        <f>VLOOKUP($A1681,EVID_OSEVU!$A$1:$M$4972,8,FALSE)</f>
        <v>#N/A</v>
      </c>
      <c r="G1681" s="45" t="e">
        <f>VLOOKUP($A1681,EVID_OSEVU!$A$1:$M$4972,11,FALSE)</f>
        <v>#N/A</v>
      </c>
      <c r="H1681" s="35"/>
      <c r="I1681" s="48"/>
      <c r="J1681" s="33" t="e">
        <f>VLOOKUP($A1681,EVID_OSEVU!$A$1:$M$4972,11,FALSE)</f>
        <v>#N/A</v>
      </c>
      <c r="K1681" s="39"/>
      <c r="L1681" s="49"/>
      <c r="M1681" s="89" t="e">
        <f t="shared" si="26"/>
        <v>#N/A</v>
      </c>
      <c r="N1681" s="50"/>
      <c r="O1681" s="37" t="e">
        <f>VLOOKUP(EVID_HNOJENI!N1681,HNOJIVA_ALL!$A$2:$Z$3303,4,FALSE)</f>
        <v>#N/A</v>
      </c>
      <c r="P1681" s="51" t="e">
        <f>ROUND(VLOOKUP(EVID_HNOJENI!N1681,HNOJIVA_ALL!$A$2:$Z$3303,14,FALSE)*K1681*IF(L1681="t",10,IF(L1681="kg",0.01,IF(L1681="q",1,IF(L1681="l",0.01*VLOOKUP(EVID_HNOJENI!N1681,HNOJIVA_ALL!$A$2:$AE$3303,31,FALSE),"CHYBA")))),2)</f>
        <v>#N/A</v>
      </c>
      <c r="Q1681" s="51" t="e">
        <f>ROUND(VLOOKUP(EVID_HNOJENI!N1681,HNOJIVA_ALL!$A$2:$Z$3303,15,FALSE)*K1681*IF(L1681="t",10,IF(L1681="kg",0.01,IF(L1681="q",1,IF(L1681="l",0.01*VLOOKUP(EVID_HNOJENI!N1681,HNOJIVA_ALL!$A$2:$AE$3303,31,FALSE),"CHYBA")))),2)</f>
        <v>#N/A</v>
      </c>
      <c r="R1681" s="51" t="e">
        <f>ROUND(VLOOKUP(EVID_HNOJENI!N1681,HNOJIVA_ALL!$A$2:$Z$3303,16,FALSE)*K1681*IF(L1681="t",10,IF(L1681="kg",0.01,IF(L1681="q",1,IF(L1681="l",0.01*VLOOKUP(EVID_HNOJENI!N1681,HNOJIVA_ALL!$A$2:$AE$3303,31,FALSE),"CHYBA")))),2)</f>
        <v>#N/A</v>
      </c>
      <c r="S1681" s="51" t="e">
        <f>ROUND(VLOOKUP(EVID_HNOJENI!N1681,HNOJIVA_ALL!$A$2:$Z$3303,18,FALSE)*K1681*IF(L1681="t",10,IF(L1681="kg",0.01,IF(L1681="q",1,IF(L1681="l",0.01*VLOOKUP(EVID_HNOJENI!N1681,HNOJIVA_ALL!$A$2:$AE$3303,31,FALSE),"CHYBA")))),2)</f>
        <v>#N/A</v>
      </c>
      <c r="T1681" s="51" t="e">
        <f>ROUND(VLOOKUP(EVID_HNOJENI!N1681,HNOJIVA_ALL!$A$2:$Z$3303,17,FALSE)*K1681*IF(L1681="t",10,IF(L1681="kg",0.01,IF(L1681="q",1,IF(L1681="l",0.01*VLOOKUP(EVID_HNOJENI!N1681,HNOJIVA_ALL!$A$2:$AE$3303,31,FALSE),"CHYBA")))),2)</f>
        <v>#N/A</v>
      </c>
      <c r="U1681" s="51" t="e">
        <f>ROUND(VLOOKUP(EVID_HNOJENI!N1681,HNOJIVA_ALL!$A$2:$Z$3303,20,FALSE)*K1681*IF(L1681="t",10,IF(L1681="kg",0.01,IF(L1681="q",1,IF(L1681="l",0.01*VLOOKUP(EVID_HNOJENI!N1681,HNOJIVA_ALL!$A$2:$AE$3303,31,FALSE),"CHYBA")))),2)</f>
        <v>#N/A</v>
      </c>
    </row>
    <row r="1682" spans="1:21" x14ac:dyDescent="0.2">
      <c r="A1682" s="32"/>
      <c r="B1682" s="45" t="e">
        <f>VLOOKUP($A1682,EVID_OSEVU!$A$1:$M$4972,2,FALSE)</f>
        <v>#N/A</v>
      </c>
      <c r="C1682" s="45" t="e">
        <f>VLOOKUP($A1682,EVID_OSEVU!$A$1:$M$4972,3,FALSE)</f>
        <v>#N/A</v>
      </c>
      <c r="D1682" s="45" t="e">
        <f>VLOOKUP($A1682,EVID_OSEVU!$A$1:$M$4972,4,FALSE)</f>
        <v>#N/A</v>
      </c>
      <c r="E1682" s="45" t="e">
        <f>VLOOKUP($A1682,EVID_OSEVU!$A$1:$M$4972,7,FALSE)</f>
        <v>#N/A</v>
      </c>
      <c r="F1682" s="45" t="e">
        <f>VLOOKUP($A1682,EVID_OSEVU!$A$1:$M$4972,8,FALSE)</f>
        <v>#N/A</v>
      </c>
      <c r="G1682" s="45" t="e">
        <f>VLOOKUP($A1682,EVID_OSEVU!$A$1:$M$4972,11,FALSE)</f>
        <v>#N/A</v>
      </c>
      <c r="H1682" s="35"/>
      <c r="I1682" s="48"/>
      <c r="J1682" s="33" t="e">
        <f>VLOOKUP($A1682,EVID_OSEVU!$A$1:$M$4972,11,FALSE)</f>
        <v>#N/A</v>
      </c>
      <c r="K1682" s="39"/>
      <c r="L1682" s="49"/>
      <c r="M1682" s="89" t="e">
        <f t="shared" si="26"/>
        <v>#N/A</v>
      </c>
      <c r="N1682" s="50"/>
      <c r="O1682" s="37" t="e">
        <f>VLOOKUP(EVID_HNOJENI!N1682,HNOJIVA_ALL!$A$2:$Z$3303,4,FALSE)</f>
        <v>#N/A</v>
      </c>
      <c r="P1682" s="51" t="e">
        <f>ROUND(VLOOKUP(EVID_HNOJENI!N1682,HNOJIVA_ALL!$A$2:$Z$3303,14,FALSE)*K1682*IF(L1682="t",10,IF(L1682="kg",0.01,IF(L1682="q",1,IF(L1682="l",0.01*VLOOKUP(EVID_HNOJENI!N1682,HNOJIVA_ALL!$A$2:$AE$3303,31,FALSE),"CHYBA")))),2)</f>
        <v>#N/A</v>
      </c>
      <c r="Q1682" s="51" t="e">
        <f>ROUND(VLOOKUP(EVID_HNOJENI!N1682,HNOJIVA_ALL!$A$2:$Z$3303,15,FALSE)*K1682*IF(L1682="t",10,IF(L1682="kg",0.01,IF(L1682="q",1,IF(L1682="l",0.01*VLOOKUP(EVID_HNOJENI!N1682,HNOJIVA_ALL!$A$2:$AE$3303,31,FALSE),"CHYBA")))),2)</f>
        <v>#N/A</v>
      </c>
      <c r="R1682" s="51" t="e">
        <f>ROUND(VLOOKUP(EVID_HNOJENI!N1682,HNOJIVA_ALL!$A$2:$Z$3303,16,FALSE)*K1682*IF(L1682="t",10,IF(L1682="kg",0.01,IF(L1682="q",1,IF(L1682="l",0.01*VLOOKUP(EVID_HNOJENI!N1682,HNOJIVA_ALL!$A$2:$AE$3303,31,FALSE),"CHYBA")))),2)</f>
        <v>#N/A</v>
      </c>
      <c r="S1682" s="51" t="e">
        <f>ROUND(VLOOKUP(EVID_HNOJENI!N1682,HNOJIVA_ALL!$A$2:$Z$3303,18,FALSE)*K1682*IF(L1682="t",10,IF(L1682="kg",0.01,IF(L1682="q",1,IF(L1682="l",0.01*VLOOKUP(EVID_HNOJENI!N1682,HNOJIVA_ALL!$A$2:$AE$3303,31,FALSE),"CHYBA")))),2)</f>
        <v>#N/A</v>
      </c>
      <c r="T1682" s="51" t="e">
        <f>ROUND(VLOOKUP(EVID_HNOJENI!N1682,HNOJIVA_ALL!$A$2:$Z$3303,17,FALSE)*K1682*IF(L1682="t",10,IF(L1682="kg",0.01,IF(L1682="q",1,IF(L1682="l",0.01*VLOOKUP(EVID_HNOJENI!N1682,HNOJIVA_ALL!$A$2:$AE$3303,31,FALSE),"CHYBA")))),2)</f>
        <v>#N/A</v>
      </c>
      <c r="U1682" s="51" t="e">
        <f>ROUND(VLOOKUP(EVID_HNOJENI!N1682,HNOJIVA_ALL!$A$2:$Z$3303,20,FALSE)*K1682*IF(L1682="t",10,IF(L1682="kg",0.01,IF(L1682="q",1,IF(L1682="l",0.01*VLOOKUP(EVID_HNOJENI!N1682,HNOJIVA_ALL!$A$2:$AE$3303,31,FALSE),"CHYBA")))),2)</f>
        <v>#N/A</v>
      </c>
    </row>
    <row r="1683" spans="1:21" x14ac:dyDescent="0.2">
      <c r="A1683" s="32"/>
      <c r="B1683" s="45" t="e">
        <f>VLOOKUP($A1683,EVID_OSEVU!$A$1:$M$4972,2,FALSE)</f>
        <v>#N/A</v>
      </c>
      <c r="C1683" s="45" t="e">
        <f>VLOOKUP($A1683,EVID_OSEVU!$A$1:$M$4972,3,FALSE)</f>
        <v>#N/A</v>
      </c>
      <c r="D1683" s="45" t="e">
        <f>VLOOKUP($A1683,EVID_OSEVU!$A$1:$M$4972,4,FALSE)</f>
        <v>#N/A</v>
      </c>
      <c r="E1683" s="45" t="e">
        <f>VLOOKUP($A1683,EVID_OSEVU!$A$1:$M$4972,7,FALSE)</f>
        <v>#N/A</v>
      </c>
      <c r="F1683" s="45" t="e">
        <f>VLOOKUP($A1683,EVID_OSEVU!$A$1:$M$4972,8,FALSE)</f>
        <v>#N/A</v>
      </c>
      <c r="G1683" s="45" t="e">
        <f>VLOOKUP($A1683,EVID_OSEVU!$A$1:$M$4972,11,FALSE)</f>
        <v>#N/A</v>
      </c>
      <c r="H1683" s="35"/>
      <c r="I1683" s="48"/>
      <c r="J1683" s="33" t="e">
        <f>VLOOKUP($A1683,EVID_OSEVU!$A$1:$M$4972,11,FALSE)</f>
        <v>#N/A</v>
      </c>
      <c r="K1683" s="39"/>
      <c r="L1683" s="49"/>
      <c r="M1683" s="89" t="e">
        <f t="shared" si="26"/>
        <v>#N/A</v>
      </c>
      <c r="N1683" s="50"/>
      <c r="O1683" s="37" t="e">
        <f>VLOOKUP(EVID_HNOJENI!N1683,HNOJIVA_ALL!$A$2:$Z$3303,4,FALSE)</f>
        <v>#N/A</v>
      </c>
      <c r="P1683" s="51" t="e">
        <f>ROUND(VLOOKUP(EVID_HNOJENI!N1683,HNOJIVA_ALL!$A$2:$Z$3303,14,FALSE)*K1683*IF(L1683="t",10,IF(L1683="kg",0.01,IF(L1683="q",1,IF(L1683="l",0.01*VLOOKUP(EVID_HNOJENI!N1683,HNOJIVA_ALL!$A$2:$AE$3303,31,FALSE),"CHYBA")))),2)</f>
        <v>#N/A</v>
      </c>
      <c r="Q1683" s="51" t="e">
        <f>ROUND(VLOOKUP(EVID_HNOJENI!N1683,HNOJIVA_ALL!$A$2:$Z$3303,15,FALSE)*K1683*IF(L1683="t",10,IF(L1683="kg",0.01,IF(L1683="q",1,IF(L1683="l",0.01*VLOOKUP(EVID_HNOJENI!N1683,HNOJIVA_ALL!$A$2:$AE$3303,31,FALSE),"CHYBA")))),2)</f>
        <v>#N/A</v>
      </c>
      <c r="R1683" s="51" t="e">
        <f>ROUND(VLOOKUP(EVID_HNOJENI!N1683,HNOJIVA_ALL!$A$2:$Z$3303,16,FALSE)*K1683*IF(L1683="t",10,IF(L1683="kg",0.01,IF(L1683="q",1,IF(L1683="l",0.01*VLOOKUP(EVID_HNOJENI!N1683,HNOJIVA_ALL!$A$2:$AE$3303,31,FALSE),"CHYBA")))),2)</f>
        <v>#N/A</v>
      </c>
      <c r="S1683" s="51" t="e">
        <f>ROUND(VLOOKUP(EVID_HNOJENI!N1683,HNOJIVA_ALL!$A$2:$Z$3303,18,FALSE)*K1683*IF(L1683="t",10,IF(L1683="kg",0.01,IF(L1683="q",1,IF(L1683="l",0.01*VLOOKUP(EVID_HNOJENI!N1683,HNOJIVA_ALL!$A$2:$AE$3303,31,FALSE),"CHYBA")))),2)</f>
        <v>#N/A</v>
      </c>
      <c r="T1683" s="51" t="e">
        <f>ROUND(VLOOKUP(EVID_HNOJENI!N1683,HNOJIVA_ALL!$A$2:$Z$3303,17,FALSE)*K1683*IF(L1683="t",10,IF(L1683="kg",0.01,IF(L1683="q",1,IF(L1683="l",0.01*VLOOKUP(EVID_HNOJENI!N1683,HNOJIVA_ALL!$A$2:$AE$3303,31,FALSE),"CHYBA")))),2)</f>
        <v>#N/A</v>
      </c>
      <c r="U1683" s="51" t="e">
        <f>ROUND(VLOOKUP(EVID_HNOJENI!N1683,HNOJIVA_ALL!$A$2:$Z$3303,20,FALSE)*K1683*IF(L1683="t",10,IF(L1683="kg",0.01,IF(L1683="q",1,IF(L1683="l",0.01*VLOOKUP(EVID_HNOJENI!N1683,HNOJIVA_ALL!$A$2:$AE$3303,31,FALSE),"CHYBA")))),2)</f>
        <v>#N/A</v>
      </c>
    </row>
    <row r="1684" spans="1:21" x14ac:dyDescent="0.2">
      <c r="A1684" s="32"/>
      <c r="B1684" s="45" t="e">
        <f>VLOOKUP($A1684,EVID_OSEVU!$A$1:$M$4972,2,FALSE)</f>
        <v>#N/A</v>
      </c>
      <c r="C1684" s="45" t="e">
        <f>VLOOKUP($A1684,EVID_OSEVU!$A$1:$M$4972,3,FALSE)</f>
        <v>#N/A</v>
      </c>
      <c r="D1684" s="45" t="e">
        <f>VLOOKUP($A1684,EVID_OSEVU!$A$1:$M$4972,4,FALSE)</f>
        <v>#N/A</v>
      </c>
      <c r="E1684" s="45" t="e">
        <f>VLOOKUP($A1684,EVID_OSEVU!$A$1:$M$4972,7,FALSE)</f>
        <v>#N/A</v>
      </c>
      <c r="F1684" s="45" t="e">
        <f>VLOOKUP($A1684,EVID_OSEVU!$A$1:$M$4972,8,FALSE)</f>
        <v>#N/A</v>
      </c>
      <c r="G1684" s="45" t="e">
        <f>VLOOKUP($A1684,EVID_OSEVU!$A$1:$M$4972,11,FALSE)</f>
        <v>#N/A</v>
      </c>
      <c r="H1684" s="35"/>
      <c r="I1684" s="48"/>
      <c r="J1684" s="33" t="e">
        <f>VLOOKUP($A1684,EVID_OSEVU!$A$1:$M$4972,11,FALSE)</f>
        <v>#N/A</v>
      </c>
      <c r="K1684" s="39"/>
      <c r="L1684" s="49"/>
      <c r="M1684" s="89" t="e">
        <f t="shared" si="26"/>
        <v>#N/A</v>
      </c>
      <c r="N1684" s="50"/>
      <c r="O1684" s="37" t="e">
        <f>VLOOKUP(EVID_HNOJENI!N1684,HNOJIVA_ALL!$A$2:$Z$3303,4,FALSE)</f>
        <v>#N/A</v>
      </c>
      <c r="P1684" s="51" t="e">
        <f>ROUND(VLOOKUP(EVID_HNOJENI!N1684,HNOJIVA_ALL!$A$2:$Z$3303,14,FALSE)*K1684*IF(L1684="t",10,IF(L1684="kg",0.01,IF(L1684="q",1,IF(L1684="l",0.01*VLOOKUP(EVID_HNOJENI!N1684,HNOJIVA_ALL!$A$2:$AE$3303,31,FALSE),"CHYBA")))),2)</f>
        <v>#N/A</v>
      </c>
      <c r="Q1684" s="51" t="e">
        <f>ROUND(VLOOKUP(EVID_HNOJENI!N1684,HNOJIVA_ALL!$A$2:$Z$3303,15,FALSE)*K1684*IF(L1684="t",10,IF(L1684="kg",0.01,IF(L1684="q",1,IF(L1684="l",0.01*VLOOKUP(EVID_HNOJENI!N1684,HNOJIVA_ALL!$A$2:$AE$3303,31,FALSE),"CHYBA")))),2)</f>
        <v>#N/A</v>
      </c>
      <c r="R1684" s="51" t="e">
        <f>ROUND(VLOOKUP(EVID_HNOJENI!N1684,HNOJIVA_ALL!$A$2:$Z$3303,16,FALSE)*K1684*IF(L1684="t",10,IF(L1684="kg",0.01,IF(L1684="q",1,IF(L1684="l",0.01*VLOOKUP(EVID_HNOJENI!N1684,HNOJIVA_ALL!$A$2:$AE$3303,31,FALSE),"CHYBA")))),2)</f>
        <v>#N/A</v>
      </c>
      <c r="S1684" s="51" t="e">
        <f>ROUND(VLOOKUP(EVID_HNOJENI!N1684,HNOJIVA_ALL!$A$2:$Z$3303,18,FALSE)*K1684*IF(L1684="t",10,IF(L1684="kg",0.01,IF(L1684="q",1,IF(L1684="l",0.01*VLOOKUP(EVID_HNOJENI!N1684,HNOJIVA_ALL!$A$2:$AE$3303,31,FALSE),"CHYBA")))),2)</f>
        <v>#N/A</v>
      </c>
      <c r="T1684" s="51" t="e">
        <f>ROUND(VLOOKUP(EVID_HNOJENI!N1684,HNOJIVA_ALL!$A$2:$Z$3303,17,FALSE)*K1684*IF(L1684="t",10,IF(L1684="kg",0.01,IF(L1684="q",1,IF(L1684="l",0.01*VLOOKUP(EVID_HNOJENI!N1684,HNOJIVA_ALL!$A$2:$AE$3303,31,FALSE),"CHYBA")))),2)</f>
        <v>#N/A</v>
      </c>
      <c r="U1684" s="51" t="e">
        <f>ROUND(VLOOKUP(EVID_HNOJENI!N1684,HNOJIVA_ALL!$A$2:$Z$3303,20,FALSE)*K1684*IF(L1684="t",10,IF(L1684="kg",0.01,IF(L1684="q",1,IF(L1684="l",0.01*VLOOKUP(EVID_HNOJENI!N1684,HNOJIVA_ALL!$A$2:$AE$3303,31,FALSE),"CHYBA")))),2)</f>
        <v>#N/A</v>
      </c>
    </row>
    <row r="1685" spans="1:21" x14ac:dyDescent="0.2">
      <c r="A1685" s="32"/>
      <c r="B1685" s="45" t="e">
        <f>VLOOKUP($A1685,EVID_OSEVU!$A$1:$M$4972,2,FALSE)</f>
        <v>#N/A</v>
      </c>
      <c r="C1685" s="45" t="e">
        <f>VLOOKUP($A1685,EVID_OSEVU!$A$1:$M$4972,3,FALSE)</f>
        <v>#N/A</v>
      </c>
      <c r="D1685" s="45" t="e">
        <f>VLOOKUP($A1685,EVID_OSEVU!$A$1:$M$4972,4,FALSE)</f>
        <v>#N/A</v>
      </c>
      <c r="E1685" s="45" t="e">
        <f>VLOOKUP($A1685,EVID_OSEVU!$A$1:$M$4972,7,FALSE)</f>
        <v>#N/A</v>
      </c>
      <c r="F1685" s="45" t="e">
        <f>VLOOKUP($A1685,EVID_OSEVU!$A$1:$M$4972,8,FALSE)</f>
        <v>#N/A</v>
      </c>
      <c r="G1685" s="45" t="e">
        <f>VLOOKUP($A1685,EVID_OSEVU!$A$1:$M$4972,11,FALSE)</f>
        <v>#N/A</v>
      </c>
      <c r="H1685" s="35"/>
      <c r="I1685" s="48"/>
      <c r="J1685" s="33" t="e">
        <f>VLOOKUP($A1685,EVID_OSEVU!$A$1:$M$4972,11,FALSE)</f>
        <v>#N/A</v>
      </c>
      <c r="K1685" s="39"/>
      <c r="L1685" s="49"/>
      <c r="M1685" s="89" t="e">
        <f t="shared" si="26"/>
        <v>#N/A</v>
      </c>
      <c r="N1685" s="50"/>
      <c r="O1685" s="37" t="e">
        <f>VLOOKUP(EVID_HNOJENI!N1685,HNOJIVA_ALL!$A$2:$Z$3303,4,FALSE)</f>
        <v>#N/A</v>
      </c>
      <c r="P1685" s="51" t="e">
        <f>ROUND(VLOOKUP(EVID_HNOJENI!N1685,HNOJIVA_ALL!$A$2:$Z$3303,14,FALSE)*K1685*IF(L1685="t",10,IF(L1685="kg",0.01,IF(L1685="q",1,IF(L1685="l",0.01*VLOOKUP(EVID_HNOJENI!N1685,HNOJIVA_ALL!$A$2:$AE$3303,31,FALSE),"CHYBA")))),2)</f>
        <v>#N/A</v>
      </c>
      <c r="Q1685" s="51" t="e">
        <f>ROUND(VLOOKUP(EVID_HNOJENI!N1685,HNOJIVA_ALL!$A$2:$Z$3303,15,FALSE)*K1685*IF(L1685="t",10,IF(L1685="kg",0.01,IF(L1685="q",1,IF(L1685="l",0.01*VLOOKUP(EVID_HNOJENI!N1685,HNOJIVA_ALL!$A$2:$AE$3303,31,FALSE),"CHYBA")))),2)</f>
        <v>#N/A</v>
      </c>
      <c r="R1685" s="51" t="e">
        <f>ROUND(VLOOKUP(EVID_HNOJENI!N1685,HNOJIVA_ALL!$A$2:$Z$3303,16,FALSE)*K1685*IF(L1685="t",10,IF(L1685="kg",0.01,IF(L1685="q",1,IF(L1685="l",0.01*VLOOKUP(EVID_HNOJENI!N1685,HNOJIVA_ALL!$A$2:$AE$3303,31,FALSE),"CHYBA")))),2)</f>
        <v>#N/A</v>
      </c>
      <c r="S1685" s="51" t="e">
        <f>ROUND(VLOOKUP(EVID_HNOJENI!N1685,HNOJIVA_ALL!$A$2:$Z$3303,18,FALSE)*K1685*IF(L1685="t",10,IF(L1685="kg",0.01,IF(L1685="q",1,IF(L1685="l",0.01*VLOOKUP(EVID_HNOJENI!N1685,HNOJIVA_ALL!$A$2:$AE$3303,31,FALSE),"CHYBA")))),2)</f>
        <v>#N/A</v>
      </c>
      <c r="T1685" s="51" t="e">
        <f>ROUND(VLOOKUP(EVID_HNOJENI!N1685,HNOJIVA_ALL!$A$2:$Z$3303,17,FALSE)*K1685*IF(L1685="t",10,IF(L1685="kg",0.01,IF(L1685="q",1,IF(L1685="l",0.01*VLOOKUP(EVID_HNOJENI!N1685,HNOJIVA_ALL!$A$2:$AE$3303,31,FALSE),"CHYBA")))),2)</f>
        <v>#N/A</v>
      </c>
      <c r="U1685" s="51" t="e">
        <f>ROUND(VLOOKUP(EVID_HNOJENI!N1685,HNOJIVA_ALL!$A$2:$Z$3303,20,FALSE)*K1685*IF(L1685="t",10,IF(L1685="kg",0.01,IF(L1685="q",1,IF(L1685="l",0.01*VLOOKUP(EVID_HNOJENI!N1685,HNOJIVA_ALL!$A$2:$AE$3303,31,FALSE),"CHYBA")))),2)</f>
        <v>#N/A</v>
      </c>
    </row>
    <row r="1686" spans="1:21" x14ac:dyDescent="0.2">
      <c r="A1686" s="32"/>
      <c r="B1686" s="45" t="e">
        <f>VLOOKUP($A1686,EVID_OSEVU!$A$1:$M$4972,2,FALSE)</f>
        <v>#N/A</v>
      </c>
      <c r="C1686" s="45" t="e">
        <f>VLOOKUP($A1686,EVID_OSEVU!$A$1:$M$4972,3,FALSE)</f>
        <v>#N/A</v>
      </c>
      <c r="D1686" s="45" t="e">
        <f>VLOOKUP($A1686,EVID_OSEVU!$A$1:$M$4972,4,FALSE)</f>
        <v>#N/A</v>
      </c>
      <c r="E1686" s="45" t="e">
        <f>VLOOKUP($A1686,EVID_OSEVU!$A$1:$M$4972,7,FALSE)</f>
        <v>#N/A</v>
      </c>
      <c r="F1686" s="45" t="e">
        <f>VLOOKUP($A1686,EVID_OSEVU!$A$1:$M$4972,8,FALSE)</f>
        <v>#N/A</v>
      </c>
      <c r="G1686" s="45" t="e">
        <f>VLOOKUP($A1686,EVID_OSEVU!$A$1:$M$4972,11,FALSE)</f>
        <v>#N/A</v>
      </c>
      <c r="H1686" s="35"/>
      <c r="I1686" s="48"/>
      <c r="J1686" s="33" t="e">
        <f>VLOOKUP($A1686,EVID_OSEVU!$A$1:$M$4972,11,FALSE)</f>
        <v>#N/A</v>
      </c>
      <c r="K1686" s="39"/>
      <c r="L1686" s="49"/>
      <c r="M1686" s="89" t="e">
        <f t="shared" si="26"/>
        <v>#N/A</v>
      </c>
      <c r="N1686" s="50"/>
      <c r="O1686" s="37" t="e">
        <f>VLOOKUP(EVID_HNOJENI!N1686,HNOJIVA_ALL!$A$2:$Z$3303,4,FALSE)</f>
        <v>#N/A</v>
      </c>
      <c r="P1686" s="51" t="e">
        <f>ROUND(VLOOKUP(EVID_HNOJENI!N1686,HNOJIVA_ALL!$A$2:$Z$3303,14,FALSE)*K1686*IF(L1686="t",10,IF(L1686="kg",0.01,IF(L1686="q",1,IF(L1686="l",0.01*VLOOKUP(EVID_HNOJENI!N1686,HNOJIVA_ALL!$A$2:$AE$3303,31,FALSE),"CHYBA")))),2)</f>
        <v>#N/A</v>
      </c>
      <c r="Q1686" s="51" t="e">
        <f>ROUND(VLOOKUP(EVID_HNOJENI!N1686,HNOJIVA_ALL!$A$2:$Z$3303,15,FALSE)*K1686*IF(L1686="t",10,IF(L1686="kg",0.01,IF(L1686="q",1,IF(L1686="l",0.01*VLOOKUP(EVID_HNOJENI!N1686,HNOJIVA_ALL!$A$2:$AE$3303,31,FALSE),"CHYBA")))),2)</f>
        <v>#N/A</v>
      </c>
      <c r="R1686" s="51" t="e">
        <f>ROUND(VLOOKUP(EVID_HNOJENI!N1686,HNOJIVA_ALL!$A$2:$Z$3303,16,FALSE)*K1686*IF(L1686="t",10,IF(L1686="kg",0.01,IF(L1686="q",1,IF(L1686="l",0.01*VLOOKUP(EVID_HNOJENI!N1686,HNOJIVA_ALL!$A$2:$AE$3303,31,FALSE),"CHYBA")))),2)</f>
        <v>#N/A</v>
      </c>
      <c r="S1686" s="51" t="e">
        <f>ROUND(VLOOKUP(EVID_HNOJENI!N1686,HNOJIVA_ALL!$A$2:$Z$3303,18,FALSE)*K1686*IF(L1686="t",10,IF(L1686="kg",0.01,IF(L1686="q",1,IF(L1686="l",0.01*VLOOKUP(EVID_HNOJENI!N1686,HNOJIVA_ALL!$A$2:$AE$3303,31,FALSE),"CHYBA")))),2)</f>
        <v>#N/A</v>
      </c>
      <c r="T1686" s="51" t="e">
        <f>ROUND(VLOOKUP(EVID_HNOJENI!N1686,HNOJIVA_ALL!$A$2:$Z$3303,17,FALSE)*K1686*IF(L1686="t",10,IF(L1686="kg",0.01,IF(L1686="q",1,IF(L1686="l",0.01*VLOOKUP(EVID_HNOJENI!N1686,HNOJIVA_ALL!$A$2:$AE$3303,31,FALSE),"CHYBA")))),2)</f>
        <v>#N/A</v>
      </c>
      <c r="U1686" s="51" t="e">
        <f>ROUND(VLOOKUP(EVID_HNOJENI!N1686,HNOJIVA_ALL!$A$2:$Z$3303,20,FALSE)*K1686*IF(L1686="t",10,IF(L1686="kg",0.01,IF(L1686="q",1,IF(L1686="l",0.01*VLOOKUP(EVID_HNOJENI!N1686,HNOJIVA_ALL!$A$2:$AE$3303,31,FALSE),"CHYBA")))),2)</f>
        <v>#N/A</v>
      </c>
    </row>
    <row r="1687" spans="1:21" x14ac:dyDescent="0.2">
      <c r="A1687" s="32"/>
      <c r="B1687" s="45" t="e">
        <f>VLOOKUP($A1687,EVID_OSEVU!$A$1:$M$4972,2,FALSE)</f>
        <v>#N/A</v>
      </c>
      <c r="C1687" s="45" t="e">
        <f>VLOOKUP($A1687,EVID_OSEVU!$A$1:$M$4972,3,FALSE)</f>
        <v>#N/A</v>
      </c>
      <c r="D1687" s="45" t="e">
        <f>VLOOKUP($A1687,EVID_OSEVU!$A$1:$M$4972,4,FALSE)</f>
        <v>#N/A</v>
      </c>
      <c r="E1687" s="45" t="e">
        <f>VLOOKUP($A1687,EVID_OSEVU!$A$1:$M$4972,7,FALSE)</f>
        <v>#N/A</v>
      </c>
      <c r="F1687" s="45" t="e">
        <f>VLOOKUP($A1687,EVID_OSEVU!$A$1:$M$4972,8,FALSE)</f>
        <v>#N/A</v>
      </c>
      <c r="G1687" s="45" t="e">
        <f>VLOOKUP($A1687,EVID_OSEVU!$A$1:$M$4972,11,FALSE)</f>
        <v>#N/A</v>
      </c>
      <c r="H1687" s="35"/>
      <c r="I1687" s="48"/>
      <c r="J1687" s="33" t="e">
        <f>VLOOKUP($A1687,EVID_OSEVU!$A$1:$M$4972,11,FALSE)</f>
        <v>#N/A</v>
      </c>
      <c r="K1687" s="39"/>
      <c r="L1687" s="49"/>
      <c r="M1687" s="89" t="e">
        <f t="shared" si="26"/>
        <v>#N/A</v>
      </c>
      <c r="N1687" s="50"/>
      <c r="O1687" s="37" t="e">
        <f>VLOOKUP(EVID_HNOJENI!N1687,HNOJIVA_ALL!$A$2:$Z$3303,4,FALSE)</f>
        <v>#N/A</v>
      </c>
      <c r="P1687" s="51" t="e">
        <f>ROUND(VLOOKUP(EVID_HNOJENI!N1687,HNOJIVA_ALL!$A$2:$Z$3303,14,FALSE)*K1687*IF(L1687="t",10,IF(L1687="kg",0.01,IF(L1687="q",1,IF(L1687="l",0.01*VLOOKUP(EVID_HNOJENI!N1687,HNOJIVA_ALL!$A$2:$AE$3303,31,FALSE),"CHYBA")))),2)</f>
        <v>#N/A</v>
      </c>
      <c r="Q1687" s="51" t="e">
        <f>ROUND(VLOOKUP(EVID_HNOJENI!N1687,HNOJIVA_ALL!$A$2:$Z$3303,15,FALSE)*K1687*IF(L1687="t",10,IF(L1687="kg",0.01,IF(L1687="q",1,IF(L1687="l",0.01*VLOOKUP(EVID_HNOJENI!N1687,HNOJIVA_ALL!$A$2:$AE$3303,31,FALSE),"CHYBA")))),2)</f>
        <v>#N/A</v>
      </c>
      <c r="R1687" s="51" t="e">
        <f>ROUND(VLOOKUP(EVID_HNOJENI!N1687,HNOJIVA_ALL!$A$2:$Z$3303,16,FALSE)*K1687*IF(L1687="t",10,IF(L1687="kg",0.01,IF(L1687="q",1,IF(L1687="l",0.01*VLOOKUP(EVID_HNOJENI!N1687,HNOJIVA_ALL!$A$2:$AE$3303,31,FALSE),"CHYBA")))),2)</f>
        <v>#N/A</v>
      </c>
      <c r="S1687" s="51" t="e">
        <f>ROUND(VLOOKUP(EVID_HNOJENI!N1687,HNOJIVA_ALL!$A$2:$Z$3303,18,FALSE)*K1687*IF(L1687="t",10,IF(L1687="kg",0.01,IF(L1687="q",1,IF(L1687="l",0.01*VLOOKUP(EVID_HNOJENI!N1687,HNOJIVA_ALL!$A$2:$AE$3303,31,FALSE),"CHYBA")))),2)</f>
        <v>#N/A</v>
      </c>
      <c r="T1687" s="51" t="e">
        <f>ROUND(VLOOKUP(EVID_HNOJENI!N1687,HNOJIVA_ALL!$A$2:$Z$3303,17,FALSE)*K1687*IF(L1687="t",10,IF(L1687="kg",0.01,IF(L1687="q",1,IF(L1687="l",0.01*VLOOKUP(EVID_HNOJENI!N1687,HNOJIVA_ALL!$A$2:$AE$3303,31,FALSE),"CHYBA")))),2)</f>
        <v>#N/A</v>
      </c>
      <c r="U1687" s="51" t="e">
        <f>ROUND(VLOOKUP(EVID_HNOJENI!N1687,HNOJIVA_ALL!$A$2:$Z$3303,20,FALSE)*K1687*IF(L1687="t",10,IF(L1687="kg",0.01,IF(L1687="q",1,IF(L1687="l",0.01*VLOOKUP(EVID_HNOJENI!N1687,HNOJIVA_ALL!$A$2:$AE$3303,31,FALSE),"CHYBA")))),2)</f>
        <v>#N/A</v>
      </c>
    </row>
    <row r="1688" spans="1:21" x14ac:dyDescent="0.2">
      <c r="A1688" s="32"/>
      <c r="B1688" s="45" t="e">
        <f>VLOOKUP($A1688,EVID_OSEVU!$A$1:$M$4972,2,FALSE)</f>
        <v>#N/A</v>
      </c>
      <c r="C1688" s="45" t="e">
        <f>VLOOKUP($A1688,EVID_OSEVU!$A$1:$M$4972,3,FALSE)</f>
        <v>#N/A</v>
      </c>
      <c r="D1688" s="45" t="e">
        <f>VLOOKUP($A1688,EVID_OSEVU!$A$1:$M$4972,4,FALSE)</f>
        <v>#N/A</v>
      </c>
      <c r="E1688" s="45" t="e">
        <f>VLOOKUP($A1688,EVID_OSEVU!$A$1:$M$4972,7,FALSE)</f>
        <v>#N/A</v>
      </c>
      <c r="F1688" s="45" t="e">
        <f>VLOOKUP($A1688,EVID_OSEVU!$A$1:$M$4972,8,FALSE)</f>
        <v>#N/A</v>
      </c>
      <c r="G1688" s="45" t="e">
        <f>VLOOKUP($A1688,EVID_OSEVU!$A$1:$M$4972,11,FALSE)</f>
        <v>#N/A</v>
      </c>
      <c r="H1688" s="35"/>
      <c r="I1688" s="48"/>
      <c r="J1688" s="33" t="e">
        <f>VLOOKUP($A1688,EVID_OSEVU!$A$1:$M$4972,11,FALSE)</f>
        <v>#N/A</v>
      </c>
      <c r="K1688" s="39"/>
      <c r="L1688" s="49"/>
      <c r="M1688" s="89" t="e">
        <f t="shared" si="26"/>
        <v>#N/A</v>
      </c>
      <c r="N1688" s="50"/>
      <c r="O1688" s="37" t="e">
        <f>VLOOKUP(EVID_HNOJENI!N1688,HNOJIVA_ALL!$A$2:$Z$3303,4,FALSE)</f>
        <v>#N/A</v>
      </c>
      <c r="P1688" s="51" t="e">
        <f>ROUND(VLOOKUP(EVID_HNOJENI!N1688,HNOJIVA_ALL!$A$2:$Z$3303,14,FALSE)*K1688*IF(L1688="t",10,IF(L1688="kg",0.01,IF(L1688="q",1,IF(L1688="l",0.01*VLOOKUP(EVID_HNOJENI!N1688,HNOJIVA_ALL!$A$2:$AE$3303,31,FALSE),"CHYBA")))),2)</f>
        <v>#N/A</v>
      </c>
      <c r="Q1688" s="51" t="e">
        <f>ROUND(VLOOKUP(EVID_HNOJENI!N1688,HNOJIVA_ALL!$A$2:$Z$3303,15,FALSE)*K1688*IF(L1688="t",10,IF(L1688="kg",0.01,IF(L1688="q",1,IF(L1688="l",0.01*VLOOKUP(EVID_HNOJENI!N1688,HNOJIVA_ALL!$A$2:$AE$3303,31,FALSE),"CHYBA")))),2)</f>
        <v>#N/A</v>
      </c>
      <c r="R1688" s="51" t="e">
        <f>ROUND(VLOOKUP(EVID_HNOJENI!N1688,HNOJIVA_ALL!$A$2:$Z$3303,16,FALSE)*K1688*IF(L1688="t",10,IF(L1688="kg",0.01,IF(L1688="q",1,IF(L1688="l",0.01*VLOOKUP(EVID_HNOJENI!N1688,HNOJIVA_ALL!$A$2:$AE$3303,31,FALSE),"CHYBA")))),2)</f>
        <v>#N/A</v>
      </c>
      <c r="S1688" s="51" t="e">
        <f>ROUND(VLOOKUP(EVID_HNOJENI!N1688,HNOJIVA_ALL!$A$2:$Z$3303,18,FALSE)*K1688*IF(L1688="t",10,IF(L1688="kg",0.01,IF(L1688="q",1,IF(L1688="l",0.01*VLOOKUP(EVID_HNOJENI!N1688,HNOJIVA_ALL!$A$2:$AE$3303,31,FALSE),"CHYBA")))),2)</f>
        <v>#N/A</v>
      </c>
      <c r="T1688" s="51" t="e">
        <f>ROUND(VLOOKUP(EVID_HNOJENI!N1688,HNOJIVA_ALL!$A$2:$Z$3303,17,FALSE)*K1688*IF(L1688="t",10,IF(L1688="kg",0.01,IF(L1688="q",1,IF(L1688="l",0.01*VLOOKUP(EVID_HNOJENI!N1688,HNOJIVA_ALL!$A$2:$AE$3303,31,FALSE),"CHYBA")))),2)</f>
        <v>#N/A</v>
      </c>
      <c r="U1688" s="51" t="e">
        <f>ROUND(VLOOKUP(EVID_HNOJENI!N1688,HNOJIVA_ALL!$A$2:$Z$3303,20,FALSE)*K1688*IF(L1688="t",10,IF(L1688="kg",0.01,IF(L1688="q",1,IF(L1688="l",0.01*VLOOKUP(EVID_HNOJENI!N1688,HNOJIVA_ALL!$A$2:$AE$3303,31,FALSE),"CHYBA")))),2)</f>
        <v>#N/A</v>
      </c>
    </row>
    <row r="1689" spans="1:21" x14ac:dyDescent="0.2">
      <c r="A1689" s="32"/>
      <c r="B1689" s="45" t="e">
        <f>VLOOKUP($A1689,EVID_OSEVU!$A$1:$M$4972,2,FALSE)</f>
        <v>#N/A</v>
      </c>
      <c r="C1689" s="45" t="e">
        <f>VLOOKUP($A1689,EVID_OSEVU!$A$1:$M$4972,3,FALSE)</f>
        <v>#N/A</v>
      </c>
      <c r="D1689" s="45" t="e">
        <f>VLOOKUP($A1689,EVID_OSEVU!$A$1:$M$4972,4,FALSE)</f>
        <v>#N/A</v>
      </c>
      <c r="E1689" s="45" t="e">
        <f>VLOOKUP($A1689,EVID_OSEVU!$A$1:$M$4972,7,FALSE)</f>
        <v>#N/A</v>
      </c>
      <c r="F1689" s="45" t="e">
        <f>VLOOKUP($A1689,EVID_OSEVU!$A$1:$M$4972,8,FALSE)</f>
        <v>#N/A</v>
      </c>
      <c r="G1689" s="45" t="e">
        <f>VLOOKUP($A1689,EVID_OSEVU!$A$1:$M$4972,11,FALSE)</f>
        <v>#N/A</v>
      </c>
      <c r="H1689" s="35"/>
      <c r="I1689" s="48"/>
      <c r="J1689" s="33" t="e">
        <f>VLOOKUP($A1689,EVID_OSEVU!$A$1:$M$4972,11,FALSE)</f>
        <v>#N/A</v>
      </c>
      <c r="K1689" s="39"/>
      <c r="L1689" s="49"/>
      <c r="M1689" s="89" t="e">
        <f t="shared" si="26"/>
        <v>#N/A</v>
      </c>
      <c r="N1689" s="50"/>
      <c r="O1689" s="37" t="e">
        <f>VLOOKUP(EVID_HNOJENI!N1689,HNOJIVA_ALL!$A$2:$Z$3303,4,FALSE)</f>
        <v>#N/A</v>
      </c>
      <c r="P1689" s="51" t="e">
        <f>ROUND(VLOOKUP(EVID_HNOJENI!N1689,HNOJIVA_ALL!$A$2:$Z$3303,14,FALSE)*K1689*IF(L1689="t",10,IF(L1689="kg",0.01,IF(L1689="q",1,IF(L1689="l",0.01*VLOOKUP(EVID_HNOJENI!N1689,HNOJIVA_ALL!$A$2:$AE$3303,31,FALSE),"CHYBA")))),2)</f>
        <v>#N/A</v>
      </c>
      <c r="Q1689" s="51" t="e">
        <f>ROUND(VLOOKUP(EVID_HNOJENI!N1689,HNOJIVA_ALL!$A$2:$Z$3303,15,FALSE)*K1689*IF(L1689="t",10,IF(L1689="kg",0.01,IF(L1689="q",1,IF(L1689="l",0.01*VLOOKUP(EVID_HNOJENI!N1689,HNOJIVA_ALL!$A$2:$AE$3303,31,FALSE),"CHYBA")))),2)</f>
        <v>#N/A</v>
      </c>
      <c r="R1689" s="51" t="e">
        <f>ROUND(VLOOKUP(EVID_HNOJENI!N1689,HNOJIVA_ALL!$A$2:$Z$3303,16,FALSE)*K1689*IF(L1689="t",10,IF(L1689="kg",0.01,IF(L1689="q",1,IF(L1689="l",0.01*VLOOKUP(EVID_HNOJENI!N1689,HNOJIVA_ALL!$A$2:$AE$3303,31,FALSE),"CHYBA")))),2)</f>
        <v>#N/A</v>
      </c>
      <c r="S1689" s="51" t="e">
        <f>ROUND(VLOOKUP(EVID_HNOJENI!N1689,HNOJIVA_ALL!$A$2:$Z$3303,18,FALSE)*K1689*IF(L1689="t",10,IF(L1689="kg",0.01,IF(L1689="q",1,IF(L1689="l",0.01*VLOOKUP(EVID_HNOJENI!N1689,HNOJIVA_ALL!$A$2:$AE$3303,31,FALSE),"CHYBA")))),2)</f>
        <v>#N/A</v>
      </c>
      <c r="T1689" s="51" t="e">
        <f>ROUND(VLOOKUP(EVID_HNOJENI!N1689,HNOJIVA_ALL!$A$2:$Z$3303,17,FALSE)*K1689*IF(L1689="t",10,IF(L1689="kg",0.01,IF(L1689="q",1,IF(L1689="l",0.01*VLOOKUP(EVID_HNOJENI!N1689,HNOJIVA_ALL!$A$2:$AE$3303,31,FALSE),"CHYBA")))),2)</f>
        <v>#N/A</v>
      </c>
      <c r="U1689" s="51" t="e">
        <f>ROUND(VLOOKUP(EVID_HNOJENI!N1689,HNOJIVA_ALL!$A$2:$Z$3303,20,FALSE)*K1689*IF(L1689="t",10,IF(L1689="kg",0.01,IF(L1689="q",1,IF(L1689="l",0.01*VLOOKUP(EVID_HNOJENI!N1689,HNOJIVA_ALL!$A$2:$AE$3303,31,FALSE),"CHYBA")))),2)</f>
        <v>#N/A</v>
      </c>
    </row>
    <row r="1690" spans="1:21" x14ac:dyDescent="0.2">
      <c r="A1690" s="32"/>
      <c r="B1690" s="45" t="e">
        <f>VLOOKUP($A1690,EVID_OSEVU!$A$1:$M$4972,2,FALSE)</f>
        <v>#N/A</v>
      </c>
      <c r="C1690" s="45" t="e">
        <f>VLOOKUP($A1690,EVID_OSEVU!$A$1:$M$4972,3,FALSE)</f>
        <v>#N/A</v>
      </c>
      <c r="D1690" s="45" t="e">
        <f>VLOOKUP($A1690,EVID_OSEVU!$A$1:$M$4972,4,FALSE)</f>
        <v>#N/A</v>
      </c>
      <c r="E1690" s="45" t="e">
        <f>VLOOKUP($A1690,EVID_OSEVU!$A$1:$M$4972,7,FALSE)</f>
        <v>#N/A</v>
      </c>
      <c r="F1690" s="45" t="e">
        <f>VLOOKUP($A1690,EVID_OSEVU!$A$1:$M$4972,8,FALSE)</f>
        <v>#N/A</v>
      </c>
      <c r="G1690" s="45" t="e">
        <f>VLOOKUP($A1690,EVID_OSEVU!$A$1:$M$4972,11,FALSE)</f>
        <v>#N/A</v>
      </c>
      <c r="H1690" s="35"/>
      <c r="I1690" s="48"/>
      <c r="J1690" s="33" t="e">
        <f>VLOOKUP($A1690,EVID_OSEVU!$A$1:$M$4972,11,FALSE)</f>
        <v>#N/A</v>
      </c>
      <c r="K1690" s="39"/>
      <c r="L1690" s="49"/>
      <c r="M1690" s="89" t="e">
        <f t="shared" si="26"/>
        <v>#N/A</v>
      </c>
      <c r="N1690" s="50"/>
      <c r="O1690" s="37" t="e">
        <f>VLOOKUP(EVID_HNOJENI!N1690,HNOJIVA_ALL!$A$2:$Z$3303,4,FALSE)</f>
        <v>#N/A</v>
      </c>
      <c r="P1690" s="51" t="e">
        <f>ROUND(VLOOKUP(EVID_HNOJENI!N1690,HNOJIVA_ALL!$A$2:$Z$3303,14,FALSE)*K1690*IF(L1690="t",10,IF(L1690="kg",0.01,IF(L1690="q",1,IF(L1690="l",0.01*VLOOKUP(EVID_HNOJENI!N1690,HNOJIVA_ALL!$A$2:$AE$3303,31,FALSE),"CHYBA")))),2)</f>
        <v>#N/A</v>
      </c>
      <c r="Q1690" s="51" t="e">
        <f>ROUND(VLOOKUP(EVID_HNOJENI!N1690,HNOJIVA_ALL!$A$2:$Z$3303,15,FALSE)*K1690*IF(L1690="t",10,IF(L1690="kg",0.01,IF(L1690="q",1,IF(L1690="l",0.01*VLOOKUP(EVID_HNOJENI!N1690,HNOJIVA_ALL!$A$2:$AE$3303,31,FALSE),"CHYBA")))),2)</f>
        <v>#N/A</v>
      </c>
      <c r="R1690" s="51" t="e">
        <f>ROUND(VLOOKUP(EVID_HNOJENI!N1690,HNOJIVA_ALL!$A$2:$Z$3303,16,FALSE)*K1690*IF(L1690="t",10,IF(L1690="kg",0.01,IF(L1690="q",1,IF(L1690="l",0.01*VLOOKUP(EVID_HNOJENI!N1690,HNOJIVA_ALL!$A$2:$AE$3303,31,FALSE),"CHYBA")))),2)</f>
        <v>#N/A</v>
      </c>
      <c r="S1690" s="51" t="e">
        <f>ROUND(VLOOKUP(EVID_HNOJENI!N1690,HNOJIVA_ALL!$A$2:$Z$3303,18,FALSE)*K1690*IF(L1690="t",10,IF(L1690="kg",0.01,IF(L1690="q",1,IF(L1690="l",0.01*VLOOKUP(EVID_HNOJENI!N1690,HNOJIVA_ALL!$A$2:$AE$3303,31,FALSE),"CHYBA")))),2)</f>
        <v>#N/A</v>
      </c>
      <c r="T1690" s="51" t="e">
        <f>ROUND(VLOOKUP(EVID_HNOJENI!N1690,HNOJIVA_ALL!$A$2:$Z$3303,17,FALSE)*K1690*IF(L1690="t",10,IF(L1690="kg",0.01,IF(L1690="q",1,IF(L1690="l",0.01*VLOOKUP(EVID_HNOJENI!N1690,HNOJIVA_ALL!$A$2:$AE$3303,31,FALSE),"CHYBA")))),2)</f>
        <v>#N/A</v>
      </c>
      <c r="U1690" s="51" t="e">
        <f>ROUND(VLOOKUP(EVID_HNOJENI!N1690,HNOJIVA_ALL!$A$2:$Z$3303,20,FALSE)*K1690*IF(L1690="t",10,IF(L1690="kg",0.01,IF(L1690="q",1,IF(L1690="l",0.01*VLOOKUP(EVID_HNOJENI!N1690,HNOJIVA_ALL!$A$2:$AE$3303,31,FALSE),"CHYBA")))),2)</f>
        <v>#N/A</v>
      </c>
    </row>
    <row r="1691" spans="1:21" x14ac:dyDescent="0.2">
      <c r="A1691" s="32"/>
      <c r="B1691" s="45" t="e">
        <f>VLOOKUP($A1691,EVID_OSEVU!$A$1:$M$4972,2,FALSE)</f>
        <v>#N/A</v>
      </c>
      <c r="C1691" s="45" t="e">
        <f>VLOOKUP($A1691,EVID_OSEVU!$A$1:$M$4972,3,FALSE)</f>
        <v>#N/A</v>
      </c>
      <c r="D1691" s="45" t="e">
        <f>VLOOKUP($A1691,EVID_OSEVU!$A$1:$M$4972,4,FALSE)</f>
        <v>#N/A</v>
      </c>
      <c r="E1691" s="45" t="e">
        <f>VLOOKUP($A1691,EVID_OSEVU!$A$1:$M$4972,7,FALSE)</f>
        <v>#N/A</v>
      </c>
      <c r="F1691" s="45" t="e">
        <f>VLOOKUP($A1691,EVID_OSEVU!$A$1:$M$4972,8,FALSE)</f>
        <v>#N/A</v>
      </c>
      <c r="G1691" s="45" t="e">
        <f>VLOOKUP($A1691,EVID_OSEVU!$A$1:$M$4972,11,FALSE)</f>
        <v>#N/A</v>
      </c>
      <c r="H1691" s="35"/>
      <c r="I1691" s="48"/>
      <c r="J1691" s="33" t="e">
        <f>VLOOKUP($A1691,EVID_OSEVU!$A$1:$M$4972,11,FALSE)</f>
        <v>#N/A</v>
      </c>
      <c r="K1691" s="39"/>
      <c r="L1691" s="49"/>
      <c r="M1691" s="89" t="e">
        <f t="shared" si="26"/>
        <v>#N/A</v>
      </c>
      <c r="N1691" s="50"/>
      <c r="O1691" s="37" t="e">
        <f>VLOOKUP(EVID_HNOJENI!N1691,HNOJIVA_ALL!$A$2:$Z$3303,4,FALSE)</f>
        <v>#N/A</v>
      </c>
      <c r="P1691" s="51" t="e">
        <f>ROUND(VLOOKUP(EVID_HNOJENI!N1691,HNOJIVA_ALL!$A$2:$Z$3303,14,FALSE)*K1691*IF(L1691="t",10,IF(L1691="kg",0.01,IF(L1691="q",1,IF(L1691="l",0.01*VLOOKUP(EVID_HNOJENI!N1691,HNOJIVA_ALL!$A$2:$AE$3303,31,FALSE),"CHYBA")))),2)</f>
        <v>#N/A</v>
      </c>
      <c r="Q1691" s="51" t="e">
        <f>ROUND(VLOOKUP(EVID_HNOJENI!N1691,HNOJIVA_ALL!$A$2:$Z$3303,15,FALSE)*K1691*IF(L1691="t",10,IF(L1691="kg",0.01,IF(L1691="q",1,IF(L1691="l",0.01*VLOOKUP(EVID_HNOJENI!N1691,HNOJIVA_ALL!$A$2:$AE$3303,31,FALSE),"CHYBA")))),2)</f>
        <v>#N/A</v>
      </c>
      <c r="R1691" s="51" t="e">
        <f>ROUND(VLOOKUP(EVID_HNOJENI!N1691,HNOJIVA_ALL!$A$2:$Z$3303,16,FALSE)*K1691*IF(L1691="t",10,IF(L1691="kg",0.01,IF(L1691="q",1,IF(L1691="l",0.01*VLOOKUP(EVID_HNOJENI!N1691,HNOJIVA_ALL!$A$2:$AE$3303,31,FALSE),"CHYBA")))),2)</f>
        <v>#N/A</v>
      </c>
      <c r="S1691" s="51" t="e">
        <f>ROUND(VLOOKUP(EVID_HNOJENI!N1691,HNOJIVA_ALL!$A$2:$Z$3303,18,FALSE)*K1691*IF(L1691="t",10,IF(L1691="kg",0.01,IF(L1691="q",1,IF(L1691="l",0.01*VLOOKUP(EVID_HNOJENI!N1691,HNOJIVA_ALL!$A$2:$AE$3303,31,FALSE),"CHYBA")))),2)</f>
        <v>#N/A</v>
      </c>
      <c r="T1691" s="51" t="e">
        <f>ROUND(VLOOKUP(EVID_HNOJENI!N1691,HNOJIVA_ALL!$A$2:$Z$3303,17,FALSE)*K1691*IF(L1691="t",10,IF(L1691="kg",0.01,IF(L1691="q",1,IF(L1691="l",0.01*VLOOKUP(EVID_HNOJENI!N1691,HNOJIVA_ALL!$A$2:$AE$3303,31,FALSE),"CHYBA")))),2)</f>
        <v>#N/A</v>
      </c>
      <c r="U1691" s="51" t="e">
        <f>ROUND(VLOOKUP(EVID_HNOJENI!N1691,HNOJIVA_ALL!$A$2:$Z$3303,20,FALSE)*K1691*IF(L1691="t",10,IF(L1691="kg",0.01,IF(L1691="q",1,IF(L1691="l",0.01*VLOOKUP(EVID_HNOJENI!N1691,HNOJIVA_ALL!$A$2:$AE$3303,31,FALSE),"CHYBA")))),2)</f>
        <v>#N/A</v>
      </c>
    </row>
    <row r="1692" spans="1:21" x14ac:dyDescent="0.2">
      <c r="A1692" s="32"/>
      <c r="B1692" s="45" t="e">
        <f>VLOOKUP($A1692,EVID_OSEVU!$A$1:$M$4972,2,FALSE)</f>
        <v>#N/A</v>
      </c>
      <c r="C1692" s="45" t="e">
        <f>VLOOKUP($A1692,EVID_OSEVU!$A$1:$M$4972,3,FALSE)</f>
        <v>#N/A</v>
      </c>
      <c r="D1692" s="45" t="e">
        <f>VLOOKUP($A1692,EVID_OSEVU!$A$1:$M$4972,4,FALSE)</f>
        <v>#N/A</v>
      </c>
      <c r="E1692" s="45" t="e">
        <f>VLOOKUP($A1692,EVID_OSEVU!$A$1:$M$4972,7,FALSE)</f>
        <v>#N/A</v>
      </c>
      <c r="F1692" s="45" t="e">
        <f>VLOOKUP($A1692,EVID_OSEVU!$A$1:$M$4972,8,FALSE)</f>
        <v>#N/A</v>
      </c>
      <c r="G1692" s="45" t="e">
        <f>VLOOKUP($A1692,EVID_OSEVU!$A$1:$M$4972,11,FALSE)</f>
        <v>#N/A</v>
      </c>
      <c r="H1692" s="35"/>
      <c r="I1692" s="48"/>
      <c r="J1692" s="33" t="e">
        <f>VLOOKUP($A1692,EVID_OSEVU!$A$1:$M$4972,11,FALSE)</f>
        <v>#N/A</v>
      </c>
      <c r="K1692" s="39"/>
      <c r="L1692" s="49"/>
      <c r="M1692" s="89" t="e">
        <f t="shared" si="26"/>
        <v>#N/A</v>
      </c>
      <c r="N1692" s="50"/>
      <c r="O1692" s="37" t="e">
        <f>VLOOKUP(EVID_HNOJENI!N1692,HNOJIVA_ALL!$A$2:$Z$3303,4,FALSE)</f>
        <v>#N/A</v>
      </c>
      <c r="P1692" s="51" t="e">
        <f>ROUND(VLOOKUP(EVID_HNOJENI!N1692,HNOJIVA_ALL!$A$2:$Z$3303,14,FALSE)*K1692*IF(L1692="t",10,IF(L1692="kg",0.01,IF(L1692="q",1,IF(L1692="l",0.01*VLOOKUP(EVID_HNOJENI!N1692,HNOJIVA_ALL!$A$2:$AE$3303,31,FALSE),"CHYBA")))),2)</f>
        <v>#N/A</v>
      </c>
      <c r="Q1692" s="51" t="e">
        <f>ROUND(VLOOKUP(EVID_HNOJENI!N1692,HNOJIVA_ALL!$A$2:$Z$3303,15,FALSE)*K1692*IF(L1692="t",10,IF(L1692="kg",0.01,IF(L1692="q",1,IF(L1692="l",0.01*VLOOKUP(EVID_HNOJENI!N1692,HNOJIVA_ALL!$A$2:$AE$3303,31,FALSE),"CHYBA")))),2)</f>
        <v>#N/A</v>
      </c>
      <c r="R1692" s="51" t="e">
        <f>ROUND(VLOOKUP(EVID_HNOJENI!N1692,HNOJIVA_ALL!$A$2:$Z$3303,16,FALSE)*K1692*IF(L1692="t",10,IF(L1692="kg",0.01,IF(L1692="q",1,IF(L1692="l",0.01*VLOOKUP(EVID_HNOJENI!N1692,HNOJIVA_ALL!$A$2:$AE$3303,31,FALSE),"CHYBA")))),2)</f>
        <v>#N/A</v>
      </c>
      <c r="S1692" s="51" t="e">
        <f>ROUND(VLOOKUP(EVID_HNOJENI!N1692,HNOJIVA_ALL!$A$2:$Z$3303,18,FALSE)*K1692*IF(L1692="t",10,IF(L1692="kg",0.01,IF(L1692="q",1,IF(L1692="l",0.01*VLOOKUP(EVID_HNOJENI!N1692,HNOJIVA_ALL!$A$2:$AE$3303,31,FALSE),"CHYBA")))),2)</f>
        <v>#N/A</v>
      </c>
      <c r="T1692" s="51" t="e">
        <f>ROUND(VLOOKUP(EVID_HNOJENI!N1692,HNOJIVA_ALL!$A$2:$Z$3303,17,FALSE)*K1692*IF(L1692="t",10,IF(L1692="kg",0.01,IF(L1692="q",1,IF(L1692="l",0.01*VLOOKUP(EVID_HNOJENI!N1692,HNOJIVA_ALL!$A$2:$AE$3303,31,FALSE),"CHYBA")))),2)</f>
        <v>#N/A</v>
      </c>
      <c r="U1692" s="51" t="e">
        <f>ROUND(VLOOKUP(EVID_HNOJENI!N1692,HNOJIVA_ALL!$A$2:$Z$3303,20,FALSE)*K1692*IF(L1692="t",10,IF(L1692="kg",0.01,IF(L1692="q",1,IF(L1692="l",0.01*VLOOKUP(EVID_HNOJENI!N1692,HNOJIVA_ALL!$A$2:$AE$3303,31,FALSE),"CHYBA")))),2)</f>
        <v>#N/A</v>
      </c>
    </row>
    <row r="1693" spans="1:21" x14ac:dyDescent="0.2">
      <c r="A1693" s="32"/>
      <c r="B1693" s="45" t="e">
        <f>VLOOKUP($A1693,EVID_OSEVU!$A$1:$M$4972,2,FALSE)</f>
        <v>#N/A</v>
      </c>
      <c r="C1693" s="45" t="e">
        <f>VLOOKUP($A1693,EVID_OSEVU!$A$1:$M$4972,3,FALSE)</f>
        <v>#N/A</v>
      </c>
      <c r="D1693" s="45" t="e">
        <f>VLOOKUP($A1693,EVID_OSEVU!$A$1:$M$4972,4,FALSE)</f>
        <v>#N/A</v>
      </c>
      <c r="E1693" s="45" t="e">
        <f>VLOOKUP($A1693,EVID_OSEVU!$A$1:$M$4972,7,FALSE)</f>
        <v>#N/A</v>
      </c>
      <c r="F1693" s="45" t="e">
        <f>VLOOKUP($A1693,EVID_OSEVU!$A$1:$M$4972,8,FALSE)</f>
        <v>#N/A</v>
      </c>
      <c r="G1693" s="45" t="e">
        <f>VLOOKUP($A1693,EVID_OSEVU!$A$1:$M$4972,11,FALSE)</f>
        <v>#N/A</v>
      </c>
      <c r="H1693" s="35"/>
      <c r="I1693" s="48"/>
      <c r="J1693" s="33" t="e">
        <f>VLOOKUP($A1693,EVID_OSEVU!$A$1:$M$4972,11,FALSE)</f>
        <v>#N/A</v>
      </c>
      <c r="K1693" s="39"/>
      <c r="L1693" s="49"/>
      <c r="M1693" s="89" t="e">
        <f t="shared" si="26"/>
        <v>#N/A</v>
      </c>
      <c r="N1693" s="50"/>
      <c r="O1693" s="37" t="e">
        <f>VLOOKUP(EVID_HNOJENI!N1693,HNOJIVA_ALL!$A$2:$Z$3303,4,FALSE)</f>
        <v>#N/A</v>
      </c>
      <c r="P1693" s="51" t="e">
        <f>ROUND(VLOOKUP(EVID_HNOJENI!N1693,HNOJIVA_ALL!$A$2:$Z$3303,14,FALSE)*K1693*IF(L1693="t",10,IF(L1693="kg",0.01,IF(L1693="q",1,IF(L1693="l",0.01*VLOOKUP(EVID_HNOJENI!N1693,HNOJIVA_ALL!$A$2:$AE$3303,31,FALSE),"CHYBA")))),2)</f>
        <v>#N/A</v>
      </c>
      <c r="Q1693" s="51" t="e">
        <f>ROUND(VLOOKUP(EVID_HNOJENI!N1693,HNOJIVA_ALL!$A$2:$Z$3303,15,FALSE)*K1693*IF(L1693="t",10,IF(L1693="kg",0.01,IF(L1693="q",1,IF(L1693="l",0.01*VLOOKUP(EVID_HNOJENI!N1693,HNOJIVA_ALL!$A$2:$AE$3303,31,FALSE),"CHYBA")))),2)</f>
        <v>#N/A</v>
      </c>
      <c r="R1693" s="51" t="e">
        <f>ROUND(VLOOKUP(EVID_HNOJENI!N1693,HNOJIVA_ALL!$A$2:$Z$3303,16,FALSE)*K1693*IF(L1693="t",10,IF(L1693="kg",0.01,IF(L1693="q",1,IF(L1693="l",0.01*VLOOKUP(EVID_HNOJENI!N1693,HNOJIVA_ALL!$A$2:$AE$3303,31,FALSE),"CHYBA")))),2)</f>
        <v>#N/A</v>
      </c>
      <c r="S1693" s="51" t="e">
        <f>ROUND(VLOOKUP(EVID_HNOJENI!N1693,HNOJIVA_ALL!$A$2:$Z$3303,18,FALSE)*K1693*IF(L1693="t",10,IF(L1693="kg",0.01,IF(L1693="q",1,IF(L1693="l",0.01*VLOOKUP(EVID_HNOJENI!N1693,HNOJIVA_ALL!$A$2:$AE$3303,31,FALSE),"CHYBA")))),2)</f>
        <v>#N/A</v>
      </c>
      <c r="T1693" s="51" t="e">
        <f>ROUND(VLOOKUP(EVID_HNOJENI!N1693,HNOJIVA_ALL!$A$2:$Z$3303,17,FALSE)*K1693*IF(L1693="t",10,IF(L1693="kg",0.01,IF(L1693="q",1,IF(L1693="l",0.01*VLOOKUP(EVID_HNOJENI!N1693,HNOJIVA_ALL!$A$2:$AE$3303,31,FALSE),"CHYBA")))),2)</f>
        <v>#N/A</v>
      </c>
      <c r="U1693" s="51" t="e">
        <f>ROUND(VLOOKUP(EVID_HNOJENI!N1693,HNOJIVA_ALL!$A$2:$Z$3303,20,FALSE)*K1693*IF(L1693="t",10,IF(L1693="kg",0.01,IF(L1693="q",1,IF(L1693="l",0.01*VLOOKUP(EVID_HNOJENI!N1693,HNOJIVA_ALL!$A$2:$AE$3303,31,FALSE),"CHYBA")))),2)</f>
        <v>#N/A</v>
      </c>
    </row>
    <row r="1694" spans="1:21" x14ac:dyDescent="0.2">
      <c r="A1694" s="32"/>
      <c r="B1694" s="45" t="e">
        <f>VLOOKUP($A1694,EVID_OSEVU!$A$1:$M$4972,2,FALSE)</f>
        <v>#N/A</v>
      </c>
      <c r="C1694" s="45" t="e">
        <f>VLOOKUP($A1694,EVID_OSEVU!$A$1:$M$4972,3,FALSE)</f>
        <v>#N/A</v>
      </c>
      <c r="D1694" s="45" t="e">
        <f>VLOOKUP($A1694,EVID_OSEVU!$A$1:$M$4972,4,FALSE)</f>
        <v>#N/A</v>
      </c>
      <c r="E1694" s="45" t="e">
        <f>VLOOKUP($A1694,EVID_OSEVU!$A$1:$M$4972,7,FALSE)</f>
        <v>#N/A</v>
      </c>
      <c r="F1694" s="45" t="e">
        <f>VLOOKUP($A1694,EVID_OSEVU!$A$1:$M$4972,8,FALSE)</f>
        <v>#N/A</v>
      </c>
      <c r="G1694" s="45" t="e">
        <f>VLOOKUP($A1694,EVID_OSEVU!$A$1:$M$4972,11,FALSE)</f>
        <v>#N/A</v>
      </c>
      <c r="H1694" s="35"/>
      <c r="I1694" s="48"/>
      <c r="J1694" s="33" t="e">
        <f>VLOOKUP($A1694,EVID_OSEVU!$A$1:$M$4972,11,FALSE)</f>
        <v>#N/A</v>
      </c>
      <c r="K1694" s="39"/>
      <c r="L1694" s="49"/>
      <c r="M1694" s="89" t="e">
        <f t="shared" si="26"/>
        <v>#N/A</v>
      </c>
      <c r="N1694" s="50"/>
      <c r="O1694" s="37" t="e">
        <f>VLOOKUP(EVID_HNOJENI!N1694,HNOJIVA_ALL!$A$2:$Z$3303,4,FALSE)</f>
        <v>#N/A</v>
      </c>
      <c r="P1694" s="51" t="e">
        <f>ROUND(VLOOKUP(EVID_HNOJENI!N1694,HNOJIVA_ALL!$A$2:$Z$3303,14,FALSE)*K1694*IF(L1694="t",10,IF(L1694="kg",0.01,IF(L1694="q",1,IF(L1694="l",0.01*VLOOKUP(EVID_HNOJENI!N1694,HNOJIVA_ALL!$A$2:$AE$3303,31,FALSE),"CHYBA")))),2)</f>
        <v>#N/A</v>
      </c>
      <c r="Q1694" s="51" t="e">
        <f>ROUND(VLOOKUP(EVID_HNOJENI!N1694,HNOJIVA_ALL!$A$2:$Z$3303,15,FALSE)*K1694*IF(L1694="t",10,IF(L1694="kg",0.01,IF(L1694="q",1,IF(L1694="l",0.01*VLOOKUP(EVID_HNOJENI!N1694,HNOJIVA_ALL!$A$2:$AE$3303,31,FALSE),"CHYBA")))),2)</f>
        <v>#N/A</v>
      </c>
      <c r="R1694" s="51" t="e">
        <f>ROUND(VLOOKUP(EVID_HNOJENI!N1694,HNOJIVA_ALL!$A$2:$Z$3303,16,FALSE)*K1694*IF(L1694="t",10,IF(L1694="kg",0.01,IF(L1694="q",1,IF(L1694="l",0.01*VLOOKUP(EVID_HNOJENI!N1694,HNOJIVA_ALL!$A$2:$AE$3303,31,FALSE),"CHYBA")))),2)</f>
        <v>#N/A</v>
      </c>
      <c r="S1694" s="51" t="e">
        <f>ROUND(VLOOKUP(EVID_HNOJENI!N1694,HNOJIVA_ALL!$A$2:$Z$3303,18,FALSE)*K1694*IF(L1694="t",10,IF(L1694="kg",0.01,IF(L1694="q",1,IF(L1694="l",0.01*VLOOKUP(EVID_HNOJENI!N1694,HNOJIVA_ALL!$A$2:$AE$3303,31,FALSE),"CHYBA")))),2)</f>
        <v>#N/A</v>
      </c>
      <c r="T1694" s="51" t="e">
        <f>ROUND(VLOOKUP(EVID_HNOJENI!N1694,HNOJIVA_ALL!$A$2:$Z$3303,17,FALSE)*K1694*IF(L1694="t",10,IF(L1694="kg",0.01,IF(L1694="q",1,IF(L1694="l",0.01*VLOOKUP(EVID_HNOJENI!N1694,HNOJIVA_ALL!$A$2:$AE$3303,31,FALSE),"CHYBA")))),2)</f>
        <v>#N/A</v>
      </c>
      <c r="U1694" s="51" t="e">
        <f>ROUND(VLOOKUP(EVID_HNOJENI!N1694,HNOJIVA_ALL!$A$2:$Z$3303,20,FALSE)*K1694*IF(L1694="t",10,IF(L1694="kg",0.01,IF(L1694="q",1,IF(L1694="l",0.01*VLOOKUP(EVID_HNOJENI!N1694,HNOJIVA_ALL!$A$2:$AE$3303,31,FALSE),"CHYBA")))),2)</f>
        <v>#N/A</v>
      </c>
    </row>
    <row r="1695" spans="1:21" x14ac:dyDescent="0.2">
      <c r="A1695" s="32"/>
      <c r="B1695" s="45" t="e">
        <f>VLOOKUP($A1695,EVID_OSEVU!$A$1:$M$4972,2,FALSE)</f>
        <v>#N/A</v>
      </c>
      <c r="C1695" s="45" t="e">
        <f>VLOOKUP($A1695,EVID_OSEVU!$A$1:$M$4972,3,FALSE)</f>
        <v>#N/A</v>
      </c>
      <c r="D1695" s="45" t="e">
        <f>VLOOKUP($A1695,EVID_OSEVU!$A$1:$M$4972,4,FALSE)</f>
        <v>#N/A</v>
      </c>
      <c r="E1695" s="45" t="e">
        <f>VLOOKUP($A1695,EVID_OSEVU!$A$1:$M$4972,7,FALSE)</f>
        <v>#N/A</v>
      </c>
      <c r="F1695" s="45" t="e">
        <f>VLOOKUP($A1695,EVID_OSEVU!$A$1:$M$4972,8,FALSE)</f>
        <v>#N/A</v>
      </c>
      <c r="G1695" s="45" t="e">
        <f>VLOOKUP($A1695,EVID_OSEVU!$A$1:$M$4972,11,FALSE)</f>
        <v>#N/A</v>
      </c>
      <c r="H1695" s="35"/>
      <c r="I1695" s="48"/>
      <c r="J1695" s="33" t="e">
        <f>VLOOKUP($A1695,EVID_OSEVU!$A$1:$M$4972,11,FALSE)</f>
        <v>#N/A</v>
      </c>
      <c r="K1695" s="39"/>
      <c r="L1695" s="49"/>
      <c r="M1695" s="89" t="e">
        <f t="shared" si="26"/>
        <v>#N/A</v>
      </c>
      <c r="N1695" s="50"/>
      <c r="O1695" s="37" t="e">
        <f>VLOOKUP(EVID_HNOJENI!N1695,HNOJIVA_ALL!$A$2:$Z$3303,4,FALSE)</f>
        <v>#N/A</v>
      </c>
      <c r="P1695" s="51" t="e">
        <f>ROUND(VLOOKUP(EVID_HNOJENI!N1695,HNOJIVA_ALL!$A$2:$Z$3303,14,FALSE)*K1695*IF(L1695="t",10,IF(L1695="kg",0.01,IF(L1695="q",1,IF(L1695="l",0.01*VLOOKUP(EVID_HNOJENI!N1695,HNOJIVA_ALL!$A$2:$AE$3303,31,FALSE),"CHYBA")))),2)</f>
        <v>#N/A</v>
      </c>
      <c r="Q1695" s="51" t="e">
        <f>ROUND(VLOOKUP(EVID_HNOJENI!N1695,HNOJIVA_ALL!$A$2:$Z$3303,15,FALSE)*K1695*IF(L1695="t",10,IF(L1695="kg",0.01,IF(L1695="q",1,IF(L1695="l",0.01*VLOOKUP(EVID_HNOJENI!N1695,HNOJIVA_ALL!$A$2:$AE$3303,31,FALSE),"CHYBA")))),2)</f>
        <v>#N/A</v>
      </c>
      <c r="R1695" s="51" t="e">
        <f>ROUND(VLOOKUP(EVID_HNOJENI!N1695,HNOJIVA_ALL!$A$2:$Z$3303,16,FALSE)*K1695*IF(L1695="t",10,IF(L1695="kg",0.01,IF(L1695="q",1,IF(L1695="l",0.01*VLOOKUP(EVID_HNOJENI!N1695,HNOJIVA_ALL!$A$2:$AE$3303,31,FALSE),"CHYBA")))),2)</f>
        <v>#N/A</v>
      </c>
      <c r="S1695" s="51" t="e">
        <f>ROUND(VLOOKUP(EVID_HNOJENI!N1695,HNOJIVA_ALL!$A$2:$Z$3303,18,FALSE)*K1695*IF(L1695="t",10,IF(L1695="kg",0.01,IF(L1695="q",1,IF(L1695="l",0.01*VLOOKUP(EVID_HNOJENI!N1695,HNOJIVA_ALL!$A$2:$AE$3303,31,FALSE),"CHYBA")))),2)</f>
        <v>#N/A</v>
      </c>
      <c r="T1695" s="51" t="e">
        <f>ROUND(VLOOKUP(EVID_HNOJENI!N1695,HNOJIVA_ALL!$A$2:$Z$3303,17,FALSE)*K1695*IF(L1695="t",10,IF(L1695="kg",0.01,IF(L1695="q",1,IF(L1695="l",0.01*VLOOKUP(EVID_HNOJENI!N1695,HNOJIVA_ALL!$A$2:$AE$3303,31,FALSE),"CHYBA")))),2)</f>
        <v>#N/A</v>
      </c>
      <c r="U1695" s="51" t="e">
        <f>ROUND(VLOOKUP(EVID_HNOJENI!N1695,HNOJIVA_ALL!$A$2:$Z$3303,20,FALSE)*K1695*IF(L1695="t",10,IF(L1695="kg",0.01,IF(L1695="q",1,IF(L1695="l",0.01*VLOOKUP(EVID_HNOJENI!N1695,HNOJIVA_ALL!$A$2:$AE$3303,31,FALSE),"CHYBA")))),2)</f>
        <v>#N/A</v>
      </c>
    </row>
    <row r="1696" spans="1:21" x14ac:dyDescent="0.2">
      <c r="A1696" s="32"/>
      <c r="B1696" s="45" t="e">
        <f>VLOOKUP($A1696,EVID_OSEVU!$A$1:$M$4972,2,FALSE)</f>
        <v>#N/A</v>
      </c>
      <c r="C1696" s="45" t="e">
        <f>VLOOKUP($A1696,EVID_OSEVU!$A$1:$M$4972,3,FALSE)</f>
        <v>#N/A</v>
      </c>
      <c r="D1696" s="45" t="e">
        <f>VLOOKUP($A1696,EVID_OSEVU!$A$1:$M$4972,4,FALSE)</f>
        <v>#N/A</v>
      </c>
      <c r="E1696" s="45" t="e">
        <f>VLOOKUP($A1696,EVID_OSEVU!$A$1:$M$4972,7,FALSE)</f>
        <v>#N/A</v>
      </c>
      <c r="F1696" s="45" t="e">
        <f>VLOOKUP($A1696,EVID_OSEVU!$A$1:$M$4972,8,FALSE)</f>
        <v>#N/A</v>
      </c>
      <c r="G1696" s="45" t="e">
        <f>VLOOKUP($A1696,EVID_OSEVU!$A$1:$M$4972,11,FALSE)</f>
        <v>#N/A</v>
      </c>
      <c r="H1696" s="35"/>
      <c r="I1696" s="48"/>
      <c r="J1696" s="33" t="e">
        <f>VLOOKUP($A1696,EVID_OSEVU!$A$1:$M$4972,11,FALSE)</f>
        <v>#N/A</v>
      </c>
      <c r="K1696" s="39"/>
      <c r="L1696" s="49"/>
      <c r="M1696" s="89" t="e">
        <f t="shared" si="26"/>
        <v>#N/A</v>
      </c>
      <c r="N1696" s="50"/>
      <c r="O1696" s="37" t="e">
        <f>VLOOKUP(EVID_HNOJENI!N1696,HNOJIVA_ALL!$A$2:$Z$3303,4,FALSE)</f>
        <v>#N/A</v>
      </c>
      <c r="P1696" s="51" t="e">
        <f>ROUND(VLOOKUP(EVID_HNOJENI!N1696,HNOJIVA_ALL!$A$2:$Z$3303,14,FALSE)*K1696*IF(L1696="t",10,IF(L1696="kg",0.01,IF(L1696="q",1,IF(L1696="l",0.01*VLOOKUP(EVID_HNOJENI!N1696,HNOJIVA_ALL!$A$2:$AE$3303,31,FALSE),"CHYBA")))),2)</f>
        <v>#N/A</v>
      </c>
      <c r="Q1696" s="51" t="e">
        <f>ROUND(VLOOKUP(EVID_HNOJENI!N1696,HNOJIVA_ALL!$A$2:$Z$3303,15,FALSE)*K1696*IF(L1696="t",10,IF(L1696="kg",0.01,IF(L1696="q",1,IF(L1696="l",0.01*VLOOKUP(EVID_HNOJENI!N1696,HNOJIVA_ALL!$A$2:$AE$3303,31,FALSE),"CHYBA")))),2)</f>
        <v>#N/A</v>
      </c>
      <c r="R1696" s="51" t="e">
        <f>ROUND(VLOOKUP(EVID_HNOJENI!N1696,HNOJIVA_ALL!$A$2:$Z$3303,16,FALSE)*K1696*IF(L1696="t",10,IF(L1696="kg",0.01,IF(L1696="q",1,IF(L1696="l",0.01*VLOOKUP(EVID_HNOJENI!N1696,HNOJIVA_ALL!$A$2:$AE$3303,31,FALSE),"CHYBA")))),2)</f>
        <v>#N/A</v>
      </c>
      <c r="S1696" s="51" t="e">
        <f>ROUND(VLOOKUP(EVID_HNOJENI!N1696,HNOJIVA_ALL!$A$2:$Z$3303,18,FALSE)*K1696*IF(L1696="t",10,IF(L1696="kg",0.01,IF(L1696="q",1,IF(L1696="l",0.01*VLOOKUP(EVID_HNOJENI!N1696,HNOJIVA_ALL!$A$2:$AE$3303,31,FALSE),"CHYBA")))),2)</f>
        <v>#N/A</v>
      </c>
      <c r="T1696" s="51" t="e">
        <f>ROUND(VLOOKUP(EVID_HNOJENI!N1696,HNOJIVA_ALL!$A$2:$Z$3303,17,FALSE)*K1696*IF(L1696="t",10,IF(L1696="kg",0.01,IF(L1696="q",1,IF(L1696="l",0.01*VLOOKUP(EVID_HNOJENI!N1696,HNOJIVA_ALL!$A$2:$AE$3303,31,FALSE),"CHYBA")))),2)</f>
        <v>#N/A</v>
      </c>
      <c r="U1696" s="51" t="e">
        <f>ROUND(VLOOKUP(EVID_HNOJENI!N1696,HNOJIVA_ALL!$A$2:$Z$3303,20,FALSE)*K1696*IF(L1696="t",10,IF(L1696="kg",0.01,IF(L1696="q",1,IF(L1696="l",0.01*VLOOKUP(EVID_HNOJENI!N1696,HNOJIVA_ALL!$A$2:$AE$3303,31,FALSE),"CHYBA")))),2)</f>
        <v>#N/A</v>
      </c>
    </row>
    <row r="1697" spans="1:21" x14ac:dyDescent="0.2">
      <c r="A1697" s="32"/>
      <c r="B1697" s="45" t="e">
        <f>VLOOKUP($A1697,EVID_OSEVU!$A$1:$M$4972,2,FALSE)</f>
        <v>#N/A</v>
      </c>
      <c r="C1697" s="45" t="e">
        <f>VLOOKUP($A1697,EVID_OSEVU!$A$1:$M$4972,3,FALSE)</f>
        <v>#N/A</v>
      </c>
      <c r="D1697" s="45" t="e">
        <f>VLOOKUP($A1697,EVID_OSEVU!$A$1:$M$4972,4,FALSE)</f>
        <v>#N/A</v>
      </c>
      <c r="E1697" s="45" t="e">
        <f>VLOOKUP($A1697,EVID_OSEVU!$A$1:$M$4972,7,FALSE)</f>
        <v>#N/A</v>
      </c>
      <c r="F1697" s="45" t="e">
        <f>VLOOKUP($A1697,EVID_OSEVU!$A$1:$M$4972,8,FALSE)</f>
        <v>#N/A</v>
      </c>
      <c r="G1697" s="45" t="e">
        <f>VLOOKUP($A1697,EVID_OSEVU!$A$1:$M$4972,11,FALSE)</f>
        <v>#N/A</v>
      </c>
      <c r="H1697" s="35"/>
      <c r="I1697" s="48"/>
      <c r="J1697" s="33" t="e">
        <f>VLOOKUP($A1697,EVID_OSEVU!$A$1:$M$4972,11,FALSE)</f>
        <v>#N/A</v>
      </c>
      <c r="K1697" s="39"/>
      <c r="L1697" s="49"/>
      <c r="M1697" s="89" t="e">
        <f t="shared" si="26"/>
        <v>#N/A</v>
      </c>
      <c r="N1697" s="50"/>
      <c r="O1697" s="37" t="e">
        <f>VLOOKUP(EVID_HNOJENI!N1697,HNOJIVA_ALL!$A$2:$Z$3303,4,FALSE)</f>
        <v>#N/A</v>
      </c>
      <c r="P1697" s="51" t="e">
        <f>ROUND(VLOOKUP(EVID_HNOJENI!N1697,HNOJIVA_ALL!$A$2:$Z$3303,14,FALSE)*K1697*IF(L1697="t",10,IF(L1697="kg",0.01,IF(L1697="q",1,IF(L1697="l",0.01*VLOOKUP(EVID_HNOJENI!N1697,HNOJIVA_ALL!$A$2:$AE$3303,31,FALSE),"CHYBA")))),2)</f>
        <v>#N/A</v>
      </c>
      <c r="Q1697" s="51" t="e">
        <f>ROUND(VLOOKUP(EVID_HNOJENI!N1697,HNOJIVA_ALL!$A$2:$Z$3303,15,FALSE)*K1697*IF(L1697="t",10,IF(L1697="kg",0.01,IF(L1697="q",1,IF(L1697="l",0.01*VLOOKUP(EVID_HNOJENI!N1697,HNOJIVA_ALL!$A$2:$AE$3303,31,FALSE),"CHYBA")))),2)</f>
        <v>#N/A</v>
      </c>
      <c r="R1697" s="51" t="e">
        <f>ROUND(VLOOKUP(EVID_HNOJENI!N1697,HNOJIVA_ALL!$A$2:$Z$3303,16,FALSE)*K1697*IF(L1697="t",10,IF(L1697="kg",0.01,IF(L1697="q",1,IF(L1697="l",0.01*VLOOKUP(EVID_HNOJENI!N1697,HNOJIVA_ALL!$A$2:$AE$3303,31,FALSE),"CHYBA")))),2)</f>
        <v>#N/A</v>
      </c>
      <c r="S1697" s="51" t="e">
        <f>ROUND(VLOOKUP(EVID_HNOJENI!N1697,HNOJIVA_ALL!$A$2:$Z$3303,18,FALSE)*K1697*IF(L1697="t",10,IF(L1697="kg",0.01,IF(L1697="q",1,IF(L1697="l",0.01*VLOOKUP(EVID_HNOJENI!N1697,HNOJIVA_ALL!$A$2:$AE$3303,31,FALSE),"CHYBA")))),2)</f>
        <v>#N/A</v>
      </c>
      <c r="T1697" s="51" t="e">
        <f>ROUND(VLOOKUP(EVID_HNOJENI!N1697,HNOJIVA_ALL!$A$2:$Z$3303,17,FALSE)*K1697*IF(L1697="t",10,IF(L1697="kg",0.01,IF(L1697="q",1,IF(L1697="l",0.01*VLOOKUP(EVID_HNOJENI!N1697,HNOJIVA_ALL!$A$2:$AE$3303,31,FALSE),"CHYBA")))),2)</f>
        <v>#N/A</v>
      </c>
      <c r="U1697" s="51" t="e">
        <f>ROUND(VLOOKUP(EVID_HNOJENI!N1697,HNOJIVA_ALL!$A$2:$Z$3303,20,FALSE)*K1697*IF(L1697="t",10,IF(L1697="kg",0.01,IF(L1697="q",1,IF(L1697="l",0.01*VLOOKUP(EVID_HNOJENI!N1697,HNOJIVA_ALL!$A$2:$AE$3303,31,FALSE),"CHYBA")))),2)</f>
        <v>#N/A</v>
      </c>
    </row>
    <row r="1698" spans="1:21" x14ac:dyDescent="0.2">
      <c r="A1698" s="32"/>
      <c r="B1698" s="45" t="e">
        <f>VLOOKUP($A1698,EVID_OSEVU!$A$1:$M$4972,2,FALSE)</f>
        <v>#N/A</v>
      </c>
      <c r="C1698" s="45" t="e">
        <f>VLOOKUP($A1698,EVID_OSEVU!$A$1:$M$4972,3,FALSE)</f>
        <v>#N/A</v>
      </c>
      <c r="D1698" s="45" t="e">
        <f>VLOOKUP($A1698,EVID_OSEVU!$A$1:$M$4972,4,FALSE)</f>
        <v>#N/A</v>
      </c>
      <c r="E1698" s="45" t="e">
        <f>VLOOKUP($A1698,EVID_OSEVU!$A$1:$M$4972,7,FALSE)</f>
        <v>#N/A</v>
      </c>
      <c r="F1698" s="45" t="e">
        <f>VLOOKUP($A1698,EVID_OSEVU!$A$1:$M$4972,8,FALSE)</f>
        <v>#N/A</v>
      </c>
      <c r="G1698" s="45" t="e">
        <f>VLOOKUP($A1698,EVID_OSEVU!$A$1:$M$4972,11,FALSE)</f>
        <v>#N/A</v>
      </c>
      <c r="H1698" s="35"/>
      <c r="I1698" s="48"/>
      <c r="J1698" s="33" t="e">
        <f>VLOOKUP($A1698,EVID_OSEVU!$A$1:$M$4972,11,FALSE)</f>
        <v>#N/A</v>
      </c>
      <c r="K1698" s="39"/>
      <c r="L1698" s="49"/>
      <c r="M1698" s="89" t="e">
        <f t="shared" si="26"/>
        <v>#N/A</v>
      </c>
      <c r="N1698" s="50"/>
      <c r="O1698" s="37" t="e">
        <f>VLOOKUP(EVID_HNOJENI!N1698,HNOJIVA_ALL!$A$2:$Z$3303,4,FALSE)</f>
        <v>#N/A</v>
      </c>
      <c r="P1698" s="51" t="e">
        <f>ROUND(VLOOKUP(EVID_HNOJENI!N1698,HNOJIVA_ALL!$A$2:$Z$3303,14,FALSE)*K1698*IF(L1698="t",10,IF(L1698="kg",0.01,IF(L1698="q",1,IF(L1698="l",0.01*VLOOKUP(EVID_HNOJENI!N1698,HNOJIVA_ALL!$A$2:$AE$3303,31,FALSE),"CHYBA")))),2)</f>
        <v>#N/A</v>
      </c>
      <c r="Q1698" s="51" t="e">
        <f>ROUND(VLOOKUP(EVID_HNOJENI!N1698,HNOJIVA_ALL!$A$2:$Z$3303,15,FALSE)*K1698*IF(L1698="t",10,IF(L1698="kg",0.01,IF(L1698="q",1,IF(L1698="l",0.01*VLOOKUP(EVID_HNOJENI!N1698,HNOJIVA_ALL!$A$2:$AE$3303,31,FALSE),"CHYBA")))),2)</f>
        <v>#N/A</v>
      </c>
      <c r="R1698" s="51" t="e">
        <f>ROUND(VLOOKUP(EVID_HNOJENI!N1698,HNOJIVA_ALL!$A$2:$Z$3303,16,FALSE)*K1698*IF(L1698="t",10,IF(L1698="kg",0.01,IF(L1698="q",1,IF(L1698="l",0.01*VLOOKUP(EVID_HNOJENI!N1698,HNOJIVA_ALL!$A$2:$AE$3303,31,FALSE),"CHYBA")))),2)</f>
        <v>#N/A</v>
      </c>
      <c r="S1698" s="51" t="e">
        <f>ROUND(VLOOKUP(EVID_HNOJENI!N1698,HNOJIVA_ALL!$A$2:$Z$3303,18,FALSE)*K1698*IF(L1698="t",10,IF(L1698="kg",0.01,IF(L1698="q",1,IF(L1698="l",0.01*VLOOKUP(EVID_HNOJENI!N1698,HNOJIVA_ALL!$A$2:$AE$3303,31,FALSE),"CHYBA")))),2)</f>
        <v>#N/A</v>
      </c>
      <c r="T1698" s="51" t="e">
        <f>ROUND(VLOOKUP(EVID_HNOJENI!N1698,HNOJIVA_ALL!$A$2:$Z$3303,17,FALSE)*K1698*IF(L1698="t",10,IF(L1698="kg",0.01,IF(L1698="q",1,IF(L1698="l",0.01*VLOOKUP(EVID_HNOJENI!N1698,HNOJIVA_ALL!$A$2:$AE$3303,31,FALSE),"CHYBA")))),2)</f>
        <v>#N/A</v>
      </c>
      <c r="U1698" s="51" t="e">
        <f>ROUND(VLOOKUP(EVID_HNOJENI!N1698,HNOJIVA_ALL!$A$2:$Z$3303,20,FALSE)*K1698*IF(L1698="t",10,IF(L1698="kg",0.01,IF(L1698="q",1,IF(L1698="l",0.01*VLOOKUP(EVID_HNOJENI!N1698,HNOJIVA_ALL!$A$2:$AE$3303,31,FALSE),"CHYBA")))),2)</f>
        <v>#N/A</v>
      </c>
    </row>
    <row r="1699" spans="1:21" x14ac:dyDescent="0.2">
      <c r="A1699" s="32"/>
      <c r="B1699" s="45" t="e">
        <f>VLOOKUP($A1699,EVID_OSEVU!$A$1:$M$4972,2,FALSE)</f>
        <v>#N/A</v>
      </c>
      <c r="C1699" s="45" t="e">
        <f>VLOOKUP($A1699,EVID_OSEVU!$A$1:$M$4972,3,FALSE)</f>
        <v>#N/A</v>
      </c>
      <c r="D1699" s="45" t="e">
        <f>VLOOKUP($A1699,EVID_OSEVU!$A$1:$M$4972,4,FALSE)</f>
        <v>#N/A</v>
      </c>
      <c r="E1699" s="45" t="e">
        <f>VLOOKUP($A1699,EVID_OSEVU!$A$1:$M$4972,7,FALSE)</f>
        <v>#N/A</v>
      </c>
      <c r="F1699" s="45" t="e">
        <f>VLOOKUP($A1699,EVID_OSEVU!$A$1:$M$4972,8,FALSE)</f>
        <v>#N/A</v>
      </c>
      <c r="G1699" s="45" t="e">
        <f>VLOOKUP($A1699,EVID_OSEVU!$A$1:$M$4972,11,FALSE)</f>
        <v>#N/A</v>
      </c>
      <c r="H1699" s="35"/>
      <c r="I1699" s="48"/>
      <c r="J1699" s="33" t="e">
        <f>VLOOKUP($A1699,EVID_OSEVU!$A$1:$M$4972,11,FALSE)</f>
        <v>#N/A</v>
      </c>
      <c r="K1699" s="39"/>
      <c r="L1699" s="49"/>
      <c r="M1699" s="89" t="e">
        <f t="shared" si="26"/>
        <v>#N/A</v>
      </c>
      <c r="N1699" s="50"/>
      <c r="O1699" s="37" t="e">
        <f>VLOOKUP(EVID_HNOJENI!N1699,HNOJIVA_ALL!$A$2:$Z$3303,4,FALSE)</f>
        <v>#N/A</v>
      </c>
      <c r="P1699" s="51" t="e">
        <f>ROUND(VLOOKUP(EVID_HNOJENI!N1699,HNOJIVA_ALL!$A$2:$Z$3303,14,FALSE)*K1699*IF(L1699="t",10,IF(L1699="kg",0.01,IF(L1699="q",1,IF(L1699="l",0.01*VLOOKUP(EVID_HNOJENI!N1699,HNOJIVA_ALL!$A$2:$AE$3303,31,FALSE),"CHYBA")))),2)</f>
        <v>#N/A</v>
      </c>
      <c r="Q1699" s="51" t="e">
        <f>ROUND(VLOOKUP(EVID_HNOJENI!N1699,HNOJIVA_ALL!$A$2:$Z$3303,15,FALSE)*K1699*IF(L1699="t",10,IF(L1699="kg",0.01,IF(L1699="q",1,IF(L1699="l",0.01*VLOOKUP(EVID_HNOJENI!N1699,HNOJIVA_ALL!$A$2:$AE$3303,31,FALSE),"CHYBA")))),2)</f>
        <v>#N/A</v>
      </c>
      <c r="R1699" s="51" t="e">
        <f>ROUND(VLOOKUP(EVID_HNOJENI!N1699,HNOJIVA_ALL!$A$2:$Z$3303,16,FALSE)*K1699*IF(L1699="t",10,IF(L1699="kg",0.01,IF(L1699="q",1,IF(L1699="l",0.01*VLOOKUP(EVID_HNOJENI!N1699,HNOJIVA_ALL!$A$2:$AE$3303,31,FALSE),"CHYBA")))),2)</f>
        <v>#N/A</v>
      </c>
      <c r="S1699" s="51" t="e">
        <f>ROUND(VLOOKUP(EVID_HNOJENI!N1699,HNOJIVA_ALL!$A$2:$Z$3303,18,FALSE)*K1699*IF(L1699="t",10,IF(L1699="kg",0.01,IF(L1699="q",1,IF(L1699="l",0.01*VLOOKUP(EVID_HNOJENI!N1699,HNOJIVA_ALL!$A$2:$AE$3303,31,FALSE),"CHYBA")))),2)</f>
        <v>#N/A</v>
      </c>
      <c r="T1699" s="51" t="e">
        <f>ROUND(VLOOKUP(EVID_HNOJENI!N1699,HNOJIVA_ALL!$A$2:$Z$3303,17,FALSE)*K1699*IF(L1699="t",10,IF(L1699="kg",0.01,IF(L1699="q",1,IF(L1699="l",0.01*VLOOKUP(EVID_HNOJENI!N1699,HNOJIVA_ALL!$A$2:$AE$3303,31,FALSE),"CHYBA")))),2)</f>
        <v>#N/A</v>
      </c>
      <c r="U1699" s="51" t="e">
        <f>ROUND(VLOOKUP(EVID_HNOJENI!N1699,HNOJIVA_ALL!$A$2:$Z$3303,20,FALSE)*K1699*IF(L1699="t",10,IF(L1699="kg",0.01,IF(L1699="q",1,IF(L1699="l",0.01*VLOOKUP(EVID_HNOJENI!N1699,HNOJIVA_ALL!$A$2:$AE$3303,31,FALSE),"CHYBA")))),2)</f>
        <v>#N/A</v>
      </c>
    </row>
    <row r="1700" spans="1:21" x14ac:dyDescent="0.2">
      <c r="A1700" s="32"/>
      <c r="B1700" s="45" t="e">
        <f>VLOOKUP($A1700,EVID_OSEVU!$A$1:$M$4972,2,FALSE)</f>
        <v>#N/A</v>
      </c>
      <c r="C1700" s="45" t="e">
        <f>VLOOKUP($A1700,EVID_OSEVU!$A$1:$M$4972,3,FALSE)</f>
        <v>#N/A</v>
      </c>
      <c r="D1700" s="45" t="e">
        <f>VLOOKUP($A1700,EVID_OSEVU!$A$1:$M$4972,4,FALSE)</f>
        <v>#N/A</v>
      </c>
      <c r="E1700" s="45" t="e">
        <f>VLOOKUP($A1700,EVID_OSEVU!$A$1:$M$4972,7,FALSE)</f>
        <v>#N/A</v>
      </c>
      <c r="F1700" s="45" t="e">
        <f>VLOOKUP($A1700,EVID_OSEVU!$A$1:$M$4972,8,FALSE)</f>
        <v>#N/A</v>
      </c>
      <c r="G1700" s="45" t="e">
        <f>VLOOKUP($A1700,EVID_OSEVU!$A$1:$M$4972,11,FALSE)</f>
        <v>#N/A</v>
      </c>
      <c r="H1700" s="35"/>
      <c r="I1700" s="48"/>
      <c r="J1700" s="33" t="e">
        <f>VLOOKUP($A1700,EVID_OSEVU!$A$1:$M$4972,11,FALSE)</f>
        <v>#N/A</v>
      </c>
      <c r="K1700" s="39"/>
      <c r="L1700" s="49"/>
      <c r="M1700" s="89" t="e">
        <f t="shared" si="26"/>
        <v>#N/A</v>
      </c>
      <c r="N1700" s="50"/>
      <c r="O1700" s="37" t="e">
        <f>VLOOKUP(EVID_HNOJENI!N1700,HNOJIVA_ALL!$A$2:$Z$3303,4,FALSE)</f>
        <v>#N/A</v>
      </c>
      <c r="P1700" s="51" t="e">
        <f>ROUND(VLOOKUP(EVID_HNOJENI!N1700,HNOJIVA_ALL!$A$2:$Z$3303,14,FALSE)*K1700*IF(L1700="t",10,IF(L1700="kg",0.01,IF(L1700="q",1,IF(L1700="l",0.01*VLOOKUP(EVID_HNOJENI!N1700,HNOJIVA_ALL!$A$2:$AE$3303,31,FALSE),"CHYBA")))),2)</f>
        <v>#N/A</v>
      </c>
      <c r="Q1700" s="51" t="e">
        <f>ROUND(VLOOKUP(EVID_HNOJENI!N1700,HNOJIVA_ALL!$A$2:$Z$3303,15,FALSE)*K1700*IF(L1700="t",10,IF(L1700="kg",0.01,IF(L1700="q",1,IF(L1700="l",0.01*VLOOKUP(EVID_HNOJENI!N1700,HNOJIVA_ALL!$A$2:$AE$3303,31,FALSE),"CHYBA")))),2)</f>
        <v>#N/A</v>
      </c>
      <c r="R1700" s="51" t="e">
        <f>ROUND(VLOOKUP(EVID_HNOJENI!N1700,HNOJIVA_ALL!$A$2:$Z$3303,16,FALSE)*K1700*IF(L1700="t",10,IF(L1700="kg",0.01,IF(L1700="q",1,IF(L1700="l",0.01*VLOOKUP(EVID_HNOJENI!N1700,HNOJIVA_ALL!$A$2:$AE$3303,31,FALSE),"CHYBA")))),2)</f>
        <v>#N/A</v>
      </c>
      <c r="S1700" s="51" t="e">
        <f>ROUND(VLOOKUP(EVID_HNOJENI!N1700,HNOJIVA_ALL!$A$2:$Z$3303,18,FALSE)*K1700*IF(L1700="t",10,IF(L1700="kg",0.01,IF(L1700="q",1,IF(L1700="l",0.01*VLOOKUP(EVID_HNOJENI!N1700,HNOJIVA_ALL!$A$2:$AE$3303,31,FALSE),"CHYBA")))),2)</f>
        <v>#N/A</v>
      </c>
      <c r="T1700" s="51" t="e">
        <f>ROUND(VLOOKUP(EVID_HNOJENI!N1700,HNOJIVA_ALL!$A$2:$Z$3303,17,FALSE)*K1700*IF(L1700="t",10,IF(L1700="kg",0.01,IF(L1700="q",1,IF(L1700="l",0.01*VLOOKUP(EVID_HNOJENI!N1700,HNOJIVA_ALL!$A$2:$AE$3303,31,FALSE),"CHYBA")))),2)</f>
        <v>#N/A</v>
      </c>
      <c r="U1700" s="51" t="e">
        <f>ROUND(VLOOKUP(EVID_HNOJENI!N1700,HNOJIVA_ALL!$A$2:$Z$3303,20,FALSE)*K1700*IF(L1700="t",10,IF(L1700="kg",0.01,IF(L1700="q",1,IF(L1700="l",0.01*VLOOKUP(EVID_HNOJENI!N1700,HNOJIVA_ALL!$A$2:$AE$3303,31,FALSE),"CHYBA")))),2)</f>
        <v>#N/A</v>
      </c>
    </row>
    <row r="1701" spans="1:21" x14ac:dyDescent="0.2">
      <c r="A1701" s="32"/>
      <c r="B1701" s="45" t="e">
        <f>VLOOKUP($A1701,EVID_OSEVU!$A$1:$M$4972,2,FALSE)</f>
        <v>#N/A</v>
      </c>
      <c r="C1701" s="45" t="e">
        <f>VLOOKUP($A1701,EVID_OSEVU!$A$1:$M$4972,3,FALSE)</f>
        <v>#N/A</v>
      </c>
      <c r="D1701" s="45" t="e">
        <f>VLOOKUP($A1701,EVID_OSEVU!$A$1:$M$4972,4,FALSE)</f>
        <v>#N/A</v>
      </c>
      <c r="E1701" s="45" t="e">
        <f>VLOOKUP($A1701,EVID_OSEVU!$A$1:$M$4972,7,FALSE)</f>
        <v>#N/A</v>
      </c>
      <c r="F1701" s="45" t="e">
        <f>VLOOKUP($A1701,EVID_OSEVU!$A$1:$M$4972,8,FALSE)</f>
        <v>#N/A</v>
      </c>
      <c r="G1701" s="45" t="e">
        <f>VLOOKUP($A1701,EVID_OSEVU!$A$1:$M$4972,11,FALSE)</f>
        <v>#N/A</v>
      </c>
      <c r="H1701" s="35"/>
      <c r="I1701" s="48"/>
      <c r="J1701" s="33" t="e">
        <f>VLOOKUP($A1701,EVID_OSEVU!$A$1:$M$4972,11,FALSE)</f>
        <v>#N/A</v>
      </c>
      <c r="K1701" s="39"/>
      <c r="L1701" s="49"/>
      <c r="M1701" s="89" t="e">
        <f t="shared" si="26"/>
        <v>#N/A</v>
      </c>
      <c r="N1701" s="50"/>
      <c r="O1701" s="37" t="e">
        <f>VLOOKUP(EVID_HNOJENI!N1701,HNOJIVA_ALL!$A$2:$Z$3303,4,FALSE)</f>
        <v>#N/A</v>
      </c>
      <c r="P1701" s="51" t="e">
        <f>ROUND(VLOOKUP(EVID_HNOJENI!N1701,HNOJIVA_ALL!$A$2:$Z$3303,14,FALSE)*K1701*IF(L1701="t",10,IF(L1701="kg",0.01,IF(L1701="q",1,IF(L1701="l",0.01*VLOOKUP(EVID_HNOJENI!N1701,HNOJIVA_ALL!$A$2:$AE$3303,31,FALSE),"CHYBA")))),2)</f>
        <v>#N/A</v>
      </c>
      <c r="Q1701" s="51" t="e">
        <f>ROUND(VLOOKUP(EVID_HNOJENI!N1701,HNOJIVA_ALL!$A$2:$Z$3303,15,FALSE)*K1701*IF(L1701="t",10,IF(L1701="kg",0.01,IF(L1701="q",1,IF(L1701="l",0.01*VLOOKUP(EVID_HNOJENI!N1701,HNOJIVA_ALL!$A$2:$AE$3303,31,FALSE),"CHYBA")))),2)</f>
        <v>#N/A</v>
      </c>
      <c r="R1701" s="51" t="e">
        <f>ROUND(VLOOKUP(EVID_HNOJENI!N1701,HNOJIVA_ALL!$A$2:$Z$3303,16,FALSE)*K1701*IF(L1701="t",10,IF(L1701="kg",0.01,IF(L1701="q",1,IF(L1701="l",0.01*VLOOKUP(EVID_HNOJENI!N1701,HNOJIVA_ALL!$A$2:$AE$3303,31,FALSE),"CHYBA")))),2)</f>
        <v>#N/A</v>
      </c>
      <c r="S1701" s="51" t="e">
        <f>ROUND(VLOOKUP(EVID_HNOJENI!N1701,HNOJIVA_ALL!$A$2:$Z$3303,18,FALSE)*K1701*IF(L1701="t",10,IF(L1701="kg",0.01,IF(L1701="q",1,IF(L1701="l",0.01*VLOOKUP(EVID_HNOJENI!N1701,HNOJIVA_ALL!$A$2:$AE$3303,31,FALSE),"CHYBA")))),2)</f>
        <v>#N/A</v>
      </c>
      <c r="T1701" s="51" t="e">
        <f>ROUND(VLOOKUP(EVID_HNOJENI!N1701,HNOJIVA_ALL!$A$2:$Z$3303,17,FALSE)*K1701*IF(L1701="t",10,IF(L1701="kg",0.01,IF(L1701="q",1,IF(L1701="l",0.01*VLOOKUP(EVID_HNOJENI!N1701,HNOJIVA_ALL!$A$2:$AE$3303,31,FALSE),"CHYBA")))),2)</f>
        <v>#N/A</v>
      </c>
      <c r="U1701" s="51" t="e">
        <f>ROUND(VLOOKUP(EVID_HNOJENI!N1701,HNOJIVA_ALL!$A$2:$Z$3303,20,FALSE)*K1701*IF(L1701="t",10,IF(L1701="kg",0.01,IF(L1701="q",1,IF(L1701="l",0.01*VLOOKUP(EVID_HNOJENI!N1701,HNOJIVA_ALL!$A$2:$AE$3303,31,FALSE),"CHYBA")))),2)</f>
        <v>#N/A</v>
      </c>
    </row>
    <row r="1702" spans="1:21" x14ac:dyDescent="0.2">
      <c r="A1702" s="32"/>
      <c r="B1702" s="45" t="e">
        <f>VLOOKUP($A1702,EVID_OSEVU!$A$1:$M$4972,2,FALSE)</f>
        <v>#N/A</v>
      </c>
      <c r="C1702" s="45" t="e">
        <f>VLOOKUP($A1702,EVID_OSEVU!$A$1:$M$4972,3,FALSE)</f>
        <v>#N/A</v>
      </c>
      <c r="D1702" s="45" t="e">
        <f>VLOOKUP($A1702,EVID_OSEVU!$A$1:$M$4972,4,FALSE)</f>
        <v>#N/A</v>
      </c>
      <c r="E1702" s="45" t="e">
        <f>VLOOKUP($A1702,EVID_OSEVU!$A$1:$M$4972,7,FALSE)</f>
        <v>#N/A</v>
      </c>
      <c r="F1702" s="45" t="e">
        <f>VLOOKUP($A1702,EVID_OSEVU!$A$1:$M$4972,8,FALSE)</f>
        <v>#N/A</v>
      </c>
      <c r="G1702" s="45" t="e">
        <f>VLOOKUP($A1702,EVID_OSEVU!$A$1:$M$4972,11,FALSE)</f>
        <v>#N/A</v>
      </c>
      <c r="H1702" s="35"/>
      <c r="I1702" s="48"/>
      <c r="J1702" s="33" t="e">
        <f>VLOOKUP($A1702,EVID_OSEVU!$A$1:$M$4972,11,FALSE)</f>
        <v>#N/A</v>
      </c>
      <c r="K1702" s="39"/>
      <c r="L1702" s="49"/>
      <c r="M1702" s="89" t="e">
        <f t="shared" si="26"/>
        <v>#N/A</v>
      </c>
      <c r="N1702" s="50"/>
      <c r="O1702" s="37" t="e">
        <f>VLOOKUP(EVID_HNOJENI!N1702,HNOJIVA_ALL!$A$2:$Z$3303,4,FALSE)</f>
        <v>#N/A</v>
      </c>
      <c r="P1702" s="51" t="e">
        <f>ROUND(VLOOKUP(EVID_HNOJENI!N1702,HNOJIVA_ALL!$A$2:$Z$3303,14,FALSE)*K1702*IF(L1702="t",10,IF(L1702="kg",0.01,IF(L1702="q",1,IF(L1702="l",0.01*VLOOKUP(EVID_HNOJENI!N1702,HNOJIVA_ALL!$A$2:$AE$3303,31,FALSE),"CHYBA")))),2)</f>
        <v>#N/A</v>
      </c>
      <c r="Q1702" s="51" t="e">
        <f>ROUND(VLOOKUP(EVID_HNOJENI!N1702,HNOJIVA_ALL!$A$2:$Z$3303,15,FALSE)*K1702*IF(L1702="t",10,IF(L1702="kg",0.01,IF(L1702="q",1,IF(L1702="l",0.01*VLOOKUP(EVID_HNOJENI!N1702,HNOJIVA_ALL!$A$2:$AE$3303,31,FALSE),"CHYBA")))),2)</f>
        <v>#N/A</v>
      </c>
      <c r="R1702" s="51" t="e">
        <f>ROUND(VLOOKUP(EVID_HNOJENI!N1702,HNOJIVA_ALL!$A$2:$Z$3303,16,FALSE)*K1702*IF(L1702="t",10,IF(L1702="kg",0.01,IF(L1702="q",1,IF(L1702="l",0.01*VLOOKUP(EVID_HNOJENI!N1702,HNOJIVA_ALL!$A$2:$AE$3303,31,FALSE),"CHYBA")))),2)</f>
        <v>#N/A</v>
      </c>
      <c r="S1702" s="51" t="e">
        <f>ROUND(VLOOKUP(EVID_HNOJENI!N1702,HNOJIVA_ALL!$A$2:$Z$3303,18,FALSE)*K1702*IF(L1702="t",10,IF(L1702="kg",0.01,IF(L1702="q",1,IF(L1702="l",0.01*VLOOKUP(EVID_HNOJENI!N1702,HNOJIVA_ALL!$A$2:$AE$3303,31,FALSE),"CHYBA")))),2)</f>
        <v>#N/A</v>
      </c>
      <c r="T1702" s="51" t="e">
        <f>ROUND(VLOOKUP(EVID_HNOJENI!N1702,HNOJIVA_ALL!$A$2:$Z$3303,17,FALSE)*K1702*IF(L1702="t",10,IF(L1702="kg",0.01,IF(L1702="q",1,IF(L1702="l",0.01*VLOOKUP(EVID_HNOJENI!N1702,HNOJIVA_ALL!$A$2:$AE$3303,31,FALSE),"CHYBA")))),2)</f>
        <v>#N/A</v>
      </c>
      <c r="U1702" s="51" t="e">
        <f>ROUND(VLOOKUP(EVID_HNOJENI!N1702,HNOJIVA_ALL!$A$2:$Z$3303,20,FALSE)*K1702*IF(L1702="t",10,IF(L1702="kg",0.01,IF(L1702="q",1,IF(L1702="l",0.01*VLOOKUP(EVID_HNOJENI!N1702,HNOJIVA_ALL!$A$2:$AE$3303,31,FALSE),"CHYBA")))),2)</f>
        <v>#N/A</v>
      </c>
    </row>
    <row r="1703" spans="1:21" x14ac:dyDescent="0.2">
      <c r="A1703" s="32"/>
      <c r="B1703" s="45" t="e">
        <f>VLOOKUP($A1703,EVID_OSEVU!$A$1:$M$4972,2,FALSE)</f>
        <v>#N/A</v>
      </c>
      <c r="C1703" s="45" t="e">
        <f>VLOOKUP($A1703,EVID_OSEVU!$A$1:$M$4972,3,FALSE)</f>
        <v>#N/A</v>
      </c>
      <c r="D1703" s="45" t="e">
        <f>VLOOKUP($A1703,EVID_OSEVU!$A$1:$M$4972,4,FALSE)</f>
        <v>#N/A</v>
      </c>
      <c r="E1703" s="45" t="e">
        <f>VLOOKUP($A1703,EVID_OSEVU!$A$1:$M$4972,7,FALSE)</f>
        <v>#N/A</v>
      </c>
      <c r="F1703" s="45" t="e">
        <f>VLOOKUP($A1703,EVID_OSEVU!$A$1:$M$4972,8,FALSE)</f>
        <v>#N/A</v>
      </c>
      <c r="G1703" s="45" t="e">
        <f>VLOOKUP($A1703,EVID_OSEVU!$A$1:$M$4972,11,FALSE)</f>
        <v>#N/A</v>
      </c>
      <c r="H1703" s="35"/>
      <c r="I1703" s="48"/>
      <c r="J1703" s="33" t="e">
        <f>VLOOKUP($A1703,EVID_OSEVU!$A$1:$M$4972,11,FALSE)</f>
        <v>#N/A</v>
      </c>
      <c r="K1703" s="39"/>
      <c r="L1703" s="49"/>
      <c r="M1703" s="89" t="e">
        <f t="shared" si="26"/>
        <v>#N/A</v>
      </c>
      <c r="N1703" s="50"/>
      <c r="O1703" s="37" t="e">
        <f>VLOOKUP(EVID_HNOJENI!N1703,HNOJIVA_ALL!$A$2:$Z$3303,4,FALSE)</f>
        <v>#N/A</v>
      </c>
      <c r="P1703" s="51" t="e">
        <f>ROUND(VLOOKUP(EVID_HNOJENI!N1703,HNOJIVA_ALL!$A$2:$Z$3303,14,FALSE)*K1703*IF(L1703="t",10,IF(L1703="kg",0.01,IF(L1703="q",1,IF(L1703="l",0.01*VLOOKUP(EVID_HNOJENI!N1703,HNOJIVA_ALL!$A$2:$AE$3303,31,FALSE),"CHYBA")))),2)</f>
        <v>#N/A</v>
      </c>
      <c r="Q1703" s="51" t="e">
        <f>ROUND(VLOOKUP(EVID_HNOJENI!N1703,HNOJIVA_ALL!$A$2:$Z$3303,15,FALSE)*K1703*IF(L1703="t",10,IF(L1703="kg",0.01,IF(L1703="q",1,IF(L1703="l",0.01*VLOOKUP(EVID_HNOJENI!N1703,HNOJIVA_ALL!$A$2:$AE$3303,31,FALSE),"CHYBA")))),2)</f>
        <v>#N/A</v>
      </c>
      <c r="R1703" s="51" t="e">
        <f>ROUND(VLOOKUP(EVID_HNOJENI!N1703,HNOJIVA_ALL!$A$2:$Z$3303,16,FALSE)*K1703*IF(L1703="t",10,IF(L1703="kg",0.01,IF(L1703="q",1,IF(L1703="l",0.01*VLOOKUP(EVID_HNOJENI!N1703,HNOJIVA_ALL!$A$2:$AE$3303,31,FALSE),"CHYBA")))),2)</f>
        <v>#N/A</v>
      </c>
      <c r="S1703" s="51" t="e">
        <f>ROUND(VLOOKUP(EVID_HNOJENI!N1703,HNOJIVA_ALL!$A$2:$Z$3303,18,FALSE)*K1703*IF(L1703="t",10,IF(L1703="kg",0.01,IF(L1703="q",1,IF(L1703="l",0.01*VLOOKUP(EVID_HNOJENI!N1703,HNOJIVA_ALL!$A$2:$AE$3303,31,FALSE),"CHYBA")))),2)</f>
        <v>#N/A</v>
      </c>
      <c r="T1703" s="51" t="e">
        <f>ROUND(VLOOKUP(EVID_HNOJENI!N1703,HNOJIVA_ALL!$A$2:$Z$3303,17,FALSE)*K1703*IF(L1703="t",10,IF(L1703="kg",0.01,IF(L1703="q",1,IF(L1703="l",0.01*VLOOKUP(EVID_HNOJENI!N1703,HNOJIVA_ALL!$A$2:$AE$3303,31,FALSE),"CHYBA")))),2)</f>
        <v>#N/A</v>
      </c>
      <c r="U1703" s="51" t="e">
        <f>ROUND(VLOOKUP(EVID_HNOJENI!N1703,HNOJIVA_ALL!$A$2:$Z$3303,20,FALSE)*K1703*IF(L1703="t",10,IF(L1703="kg",0.01,IF(L1703="q",1,IF(L1703="l",0.01*VLOOKUP(EVID_HNOJENI!N1703,HNOJIVA_ALL!$A$2:$AE$3303,31,FALSE),"CHYBA")))),2)</f>
        <v>#N/A</v>
      </c>
    </row>
    <row r="1704" spans="1:21" x14ac:dyDescent="0.2">
      <c r="A1704" s="32"/>
      <c r="B1704" s="45" t="e">
        <f>VLOOKUP($A1704,EVID_OSEVU!$A$1:$M$4972,2,FALSE)</f>
        <v>#N/A</v>
      </c>
      <c r="C1704" s="45" t="e">
        <f>VLOOKUP($A1704,EVID_OSEVU!$A$1:$M$4972,3,FALSE)</f>
        <v>#N/A</v>
      </c>
      <c r="D1704" s="45" t="e">
        <f>VLOOKUP($A1704,EVID_OSEVU!$A$1:$M$4972,4,FALSE)</f>
        <v>#N/A</v>
      </c>
      <c r="E1704" s="45" t="e">
        <f>VLOOKUP($A1704,EVID_OSEVU!$A$1:$M$4972,7,FALSE)</f>
        <v>#N/A</v>
      </c>
      <c r="F1704" s="45" t="e">
        <f>VLOOKUP($A1704,EVID_OSEVU!$A$1:$M$4972,8,FALSE)</f>
        <v>#N/A</v>
      </c>
      <c r="G1704" s="45" t="e">
        <f>VLOOKUP($A1704,EVID_OSEVU!$A$1:$M$4972,11,FALSE)</f>
        <v>#N/A</v>
      </c>
      <c r="H1704" s="35"/>
      <c r="I1704" s="48"/>
      <c r="J1704" s="33" t="e">
        <f>VLOOKUP($A1704,EVID_OSEVU!$A$1:$M$4972,11,FALSE)</f>
        <v>#N/A</v>
      </c>
      <c r="K1704" s="39"/>
      <c r="L1704" s="49"/>
      <c r="M1704" s="89" t="e">
        <f t="shared" si="26"/>
        <v>#N/A</v>
      </c>
      <c r="N1704" s="50"/>
      <c r="O1704" s="37" t="e">
        <f>VLOOKUP(EVID_HNOJENI!N1704,HNOJIVA_ALL!$A$2:$Z$3303,4,FALSE)</f>
        <v>#N/A</v>
      </c>
      <c r="P1704" s="51" t="e">
        <f>ROUND(VLOOKUP(EVID_HNOJENI!N1704,HNOJIVA_ALL!$A$2:$Z$3303,14,FALSE)*K1704*IF(L1704="t",10,IF(L1704="kg",0.01,IF(L1704="q",1,IF(L1704="l",0.01*VLOOKUP(EVID_HNOJENI!N1704,HNOJIVA_ALL!$A$2:$AE$3303,31,FALSE),"CHYBA")))),2)</f>
        <v>#N/A</v>
      </c>
      <c r="Q1704" s="51" t="e">
        <f>ROUND(VLOOKUP(EVID_HNOJENI!N1704,HNOJIVA_ALL!$A$2:$Z$3303,15,FALSE)*K1704*IF(L1704="t",10,IF(L1704="kg",0.01,IF(L1704="q",1,IF(L1704="l",0.01*VLOOKUP(EVID_HNOJENI!N1704,HNOJIVA_ALL!$A$2:$AE$3303,31,FALSE),"CHYBA")))),2)</f>
        <v>#N/A</v>
      </c>
      <c r="R1704" s="51" t="e">
        <f>ROUND(VLOOKUP(EVID_HNOJENI!N1704,HNOJIVA_ALL!$A$2:$Z$3303,16,FALSE)*K1704*IF(L1704="t",10,IF(L1704="kg",0.01,IF(L1704="q",1,IF(L1704="l",0.01*VLOOKUP(EVID_HNOJENI!N1704,HNOJIVA_ALL!$A$2:$AE$3303,31,FALSE),"CHYBA")))),2)</f>
        <v>#N/A</v>
      </c>
      <c r="S1704" s="51" t="e">
        <f>ROUND(VLOOKUP(EVID_HNOJENI!N1704,HNOJIVA_ALL!$A$2:$Z$3303,18,FALSE)*K1704*IF(L1704="t",10,IF(L1704="kg",0.01,IF(L1704="q",1,IF(L1704="l",0.01*VLOOKUP(EVID_HNOJENI!N1704,HNOJIVA_ALL!$A$2:$AE$3303,31,FALSE),"CHYBA")))),2)</f>
        <v>#N/A</v>
      </c>
      <c r="T1704" s="51" t="e">
        <f>ROUND(VLOOKUP(EVID_HNOJENI!N1704,HNOJIVA_ALL!$A$2:$Z$3303,17,FALSE)*K1704*IF(L1704="t",10,IF(L1704="kg",0.01,IF(L1704="q",1,IF(L1704="l",0.01*VLOOKUP(EVID_HNOJENI!N1704,HNOJIVA_ALL!$A$2:$AE$3303,31,FALSE),"CHYBA")))),2)</f>
        <v>#N/A</v>
      </c>
      <c r="U1704" s="51" t="e">
        <f>ROUND(VLOOKUP(EVID_HNOJENI!N1704,HNOJIVA_ALL!$A$2:$Z$3303,20,FALSE)*K1704*IF(L1704="t",10,IF(L1704="kg",0.01,IF(L1704="q",1,IF(L1704="l",0.01*VLOOKUP(EVID_HNOJENI!N1704,HNOJIVA_ALL!$A$2:$AE$3303,31,FALSE),"CHYBA")))),2)</f>
        <v>#N/A</v>
      </c>
    </row>
    <row r="1705" spans="1:21" x14ac:dyDescent="0.2">
      <c r="A1705" s="32"/>
      <c r="B1705" s="45" t="e">
        <f>VLOOKUP($A1705,EVID_OSEVU!$A$1:$M$4972,2,FALSE)</f>
        <v>#N/A</v>
      </c>
      <c r="C1705" s="45" t="e">
        <f>VLOOKUP($A1705,EVID_OSEVU!$A$1:$M$4972,3,FALSE)</f>
        <v>#N/A</v>
      </c>
      <c r="D1705" s="45" t="e">
        <f>VLOOKUP($A1705,EVID_OSEVU!$A$1:$M$4972,4,FALSE)</f>
        <v>#N/A</v>
      </c>
      <c r="E1705" s="45" t="e">
        <f>VLOOKUP($A1705,EVID_OSEVU!$A$1:$M$4972,7,FALSE)</f>
        <v>#N/A</v>
      </c>
      <c r="F1705" s="45" t="e">
        <f>VLOOKUP($A1705,EVID_OSEVU!$A$1:$M$4972,8,FALSE)</f>
        <v>#N/A</v>
      </c>
      <c r="G1705" s="45" t="e">
        <f>VLOOKUP($A1705,EVID_OSEVU!$A$1:$M$4972,11,FALSE)</f>
        <v>#N/A</v>
      </c>
      <c r="H1705" s="35"/>
      <c r="I1705" s="48"/>
      <c r="J1705" s="33" t="e">
        <f>VLOOKUP($A1705,EVID_OSEVU!$A$1:$M$4972,11,FALSE)</f>
        <v>#N/A</v>
      </c>
      <c r="K1705" s="39"/>
      <c r="L1705" s="49"/>
      <c r="M1705" s="89" t="e">
        <f t="shared" si="26"/>
        <v>#N/A</v>
      </c>
      <c r="N1705" s="50"/>
      <c r="O1705" s="37" t="e">
        <f>VLOOKUP(EVID_HNOJENI!N1705,HNOJIVA_ALL!$A$2:$Z$3303,4,FALSE)</f>
        <v>#N/A</v>
      </c>
      <c r="P1705" s="51" t="e">
        <f>ROUND(VLOOKUP(EVID_HNOJENI!N1705,HNOJIVA_ALL!$A$2:$Z$3303,14,FALSE)*K1705*IF(L1705="t",10,IF(L1705="kg",0.01,IF(L1705="q",1,IF(L1705="l",0.01*VLOOKUP(EVID_HNOJENI!N1705,HNOJIVA_ALL!$A$2:$AE$3303,31,FALSE),"CHYBA")))),2)</f>
        <v>#N/A</v>
      </c>
      <c r="Q1705" s="51" t="e">
        <f>ROUND(VLOOKUP(EVID_HNOJENI!N1705,HNOJIVA_ALL!$A$2:$Z$3303,15,FALSE)*K1705*IF(L1705="t",10,IF(L1705="kg",0.01,IF(L1705="q",1,IF(L1705="l",0.01*VLOOKUP(EVID_HNOJENI!N1705,HNOJIVA_ALL!$A$2:$AE$3303,31,FALSE),"CHYBA")))),2)</f>
        <v>#N/A</v>
      </c>
      <c r="R1705" s="51" t="e">
        <f>ROUND(VLOOKUP(EVID_HNOJENI!N1705,HNOJIVA_ALL!$A$2:$Z$3303,16,FALSE)*K1705*IF(L1705="t",10,IF(L1705="kg",0.01,IF(L1705="q",1,IF(L1705="l",0.01*VLOOKUP(EVID_HNOJENI!N1705,HNOJIVA_ALL!$A$2:$AE$3303,31,FALSE),"CHYBA")))),2)</f>
        <v>#N/A</v>
      </c>
      <c r="S1705" s="51" t="e">
        <f>ROUND(VLOOKUP(EVID_HNOJENI!N1705,HNOJIVA_ALL!$A$2:$Z$3303,18,FALSE)*K1705*IF(L1705="t",10,IF(L1705="kg",0.01,IF(L1705="q",1,IF(L1705="l",0.01*VLOOKUP(EVID_HNOJENI!N1705,HNOJIVA_ALL!$A$2:$AE$3303,31,FALSE),"CHYBA")))),2)</f>
        <v>#N/A</v>
      </c>
      <c r="T1705" s="51" t="e">
        <f>ROUND(VLOOKUP(EVID_HNOJENI!N1705,HNOJIVA_ALL!$A$2:$Z$3303,17,FALSE)*K1705*IF(L1705="t",10,IF(L1705="kg",0.01,IF(L1705="q",1,IF(L1705="l",0.01*VLOOKUP(EVID_HNOJENI!N1705,HNOJIVA_ALL!$A$2:$AE$3303,31,FALSE),"CHYBA")))),2)</f>
        <v>#N/A</v>
      </c>
      <c r="U1705" s="51" t="e">
        <f>ROUND(VLOOKUP(EVID_HNOJENI!N1705,HNOJIVA_ALL!$A$2:$Z$3303,20,FALSE)*K1705*IF(L1705="t",10,IF(L1705="kg",0.01,IF(L1705="q",1,IF(L1705="l",0.01*VLOOKUP(EVID_HNOJENI!N1705,HNOJIVA_ALL!$A$2:$AE$3303,31,FALSE),"CHYBA")))),2)</f>
        <v>#N/A</v>
      </c>
    </row>
    <row r="1706" spans="1:21" x14ac:dyDescent="0.2">
      <c r="A1706" s="32"/>
      <c r="B1706" s="45" t="e">
        <f>VLOOKUP($A1706,EVID_OSEVU!$A$1:$M$4972,2,FALSE)</f>
        <v>#N/A</v>
      </c>
      <c r="C1706" s="45" t="e">
        <f>VLOOKUP($A1706,EVID_OSEVU!$A$1:$M$4972,3,FALSE)</f>
        <v>#N/A</v>
      </c>
      <c r="D1706" s="45" t="e">
        <f>VLOOKUP($A1706,EVID_OSEVU!$A$1:$M$4972,4,FALSE)</f>
        <v>#N/A</v>
      </c>
      <c r="E1706" s="45" t="e">
        <f>VLOOKUP($A1706,EVID_OSEVU!$A$1:$M$4972,7,FALSE)</f>
        <v>#N/A</v>
      </c>
      <c r="F1706" s="45" t="e">
        <f>VLOOKUP($A1706,EVID_OSEVU!$A$1:$M$4972,8,FALSE)</f>
        <v>#N/A</v>
      </c>
      <c r="G1706" s="45" t="e">
        <f>VLOOKUP($A1706,EVID_OSEVU!$A$1:$M$4972,11,FALSE)</f>
        <v>#N/A</v>
      </c>
      <c r="H1706" s="35"/>
      <c r="I1706" s="48"/>
      <c r="J1706" s="33" t="e">
        <f>VLOOKUP($A1706,EVID_OSEVU!$A$1:$M$4972,11,FALSE)</f>
        <v>#N/A</v>
      </c>
      <c r="K1706" s="39"/>
      <c r="L1706" s="49"/>
      <c r="M1706" s="89" t="e">
        <f t="shared" si="26"/>
        <v>#N/A</v>
      </c>
      <c r="N1706" s="50"/>
      <c r="O1706" s="37" t="e">
        <f>VLOOKUP(EVID_HNOJENI!N1706,HNOJIVA_ALL!$A$2:$Z$3303,4,FALSE)</f>
        <v>#N/A</v>
      </c>
      <c r="P1706" s="51" t="e">
        <f>ROUND(VLOOKUP(EVID_HNOJENI!N1706,HNOJIVA_ALL!$A$2:$Z$3303,14,FALSE)*K1706*IF(L1706="t",10,IF(L1706="kg",0.01,IF(L1706="q",1,IF(L1706="l",0.01*VLOOKUP(EVID_HNOJENI!N1706,HNOJIVA_ALL!$A$2:$AE$3303,31,FALSE),"CHYBA")))),2)</f>
        <v>#N/A</v>
      </c>
      <c r="Q1706" s="51" t="e">
        <f>ROUND(VLOOKUP(EVID_HNOJENI!N1706,HNOJIVA_ALL!$A$2:$Z$3303,15,FALSE)*K1706*IF(L1706="t",10,IF(L1706="kg",0.01,IF(L1706="q",1,IF(L1706="l",0.01*VLOOKUP(EVID_HNOJENI!N1706,HNOJIVA_ALL!$A$2:$AE$3303,31,FALSE),"CHYBA")))),2)</f>
        <v>#N/A</v>
      </c>
      <c r="R1706" s="51" t="e">
        <f>ROUND(VLOOKUP(EVID_HNOJENI!N1706,HNOJIVA_ALL!$A$2:$Z$3303,16,FALSE)*K1706*IF(L1706="t",10,IF(L1706="kg",0.01,IF(L1706="q",1,IF(L1706="l",0.01*VLOOKUP(EVID_HNOJENI!N1706,HNOJIVA_ALL!$A$2:$AE$3303,31,FALSE),"CHYBA")))),2)</f>
        <v>#N/A</v>
      </c>
      <c r="S1706" s="51" t="e">
        <f>ROUND(VLOOKUP(EVID_HNOJENI!N1706,HNOJIVA_ALL!$A$2:$Z$3303,18,FALSE)*K1706*IF(L1706="t",10,IF(L1706="kg",0.01,IF(L1706="q",1,IF(L1706="l",0.01*VLOOKUP(EVID_HNOJENI!N1706,HNOJIVA_ALL!$A$2:$AE$3303,31,FALSE),"CHYBA")))),2)</f>
        <v>#N/A</v>
      </c>
      <c r="T1706" s="51" t="e">
        <f>ROUND(VLOOKUP(EVID_HNOJENI!N1706,HNOJIVA_ALL!$A$2:$Z$3303,17,FALSE)*K1706*IF(L1706="t",10,IF(L1706="kg",0.01,IF(L1706="q",1,IF(L1706="l",0.01*VLOOKUP(EVID_HNOJENI!N1706,HNOJIVA_ALL!$A$2:$AE$3303,31,FALSE),"CHYBA")))),2)</f>
        <v>#N/A</v>
      </c>
      <c r="U1706" s="51" t="e">
        <f>ROUND(VLOOKUP(EVID_HNOJENI!N1706,HNOJIVA_ALL!$A$2:$Z$3303,20,FALSE)*K1706*IF(L1706="t",10,IF(L1706="kg",0.01,IF(L1706="q",1,IF(L1706="l",0.01*VLOOKUP(EVID_HNOJENI!N1706,HNOJIVA_ALL!$A$2:$AE$3303,31,FALSE),"CHYBA")))),2)</f>
        <v>#N/A</v>
      </c>
    </row>
    <row r="1707" spans="1:21" x14ac:dyDescent="0.2">
      <c r="A1707" s="32"/>
      <c r="B1707" s="45" t="e">
        <f>VLOOKUP($A1707,EVID_OSEVU!$A$1:$M$4972,2,FALSE)</f>
        <v>#N/A</v>
      </c>
      <c r="C1707" s="45" t="e">
        <f>VLOOKUP($A1707,EVID_OSEVU!$A$1:$M$4972,3,FALSE)</f>
        <v>#N/A</v>
      </c>
      <c r="D1707" s="45" t="e">
        <f>VLOOKUP($A1707,EVID_OSEVU!$A$1:$M$4972,4,FALSE)</f>
        <v>#N/A</v>
      </c>
      <c r="E1707" s="45" t="e">
        <f>VLOOKUP($A1707,EVID_OSEVU!$A$1:$M$4972,7,FALSE)</f>
        <v>#N/A</v>
      </c>
      <c r="F1707" s="45" t="e">
        <f>VLOOKUP($A1707,EVID_OSEVU!$A$1:$M$4972,8,FALSE)</f>
        <v>#N/A</v>
      </c>
      <c r="G1707" s="45" t="e">
        <f>VLOOKUP($A1707,EVID_OSEVU!$A$1:$M$4972,11,FALSE)</f>
        <v>#N/A</v>
      </c>
      <c r="H1707" s="35"/>
      <c r="I1707" s="48"/>
      <c r="J1707" s="33" t="e">
        <f>VLOOKUP($A1707,EVID_OSEVU!$A$1:$M$4972,11,FALSE)</f>
        <v>#N/A</v>
      </c>
      <c r="K1707" s="39"/>
      <c r="L1707" s="49"/>
      <c r="M1707" s="89" t="e">
        <f t="shared" si="26"/>
        <v>#N/A</v>
      </c>
      <c r="N1707" s="50"/>
      <c r="O1707" s="37" t="e">
        <f>VLOOKUP(EVID_HNOJENI!N1707,HNOJIVA_ALL!$A$2:$Z$3303,4,FALSE)</f>
        <v>#N/A</v>
      </c>
      <c r="P1707" s="51" t="e">
        <f>ROUND(VLOOKUP(EVID_HNOJENI!N1707,HNOJIVA_ALL!$A$2:$Z$3303,14,FALSE)*K1707*IF(L1707="t",10,IF(L1707="kg",0.01,IF(L1707="q",1,IF(L1707="l",0.01*VLOOKUP(EVID_HNOJENI!N1707,HNOJIVA_ALL!$A$2:$AE$3303,31,FALSE),"CHYBA")))),2)</f>
        <v>#N/A</v>
      </c>
      <c r="Q1707" s="51" t="e">
        <f>ROUND(VLOOKUP(EVID_HNOJENI!N1707,HNOJIVA_ALL!$A$2:$Z$3303,15,FALSE)*K1707*IF(L1707="t",10,IF(L1707="kg",0.01,IF(L1707="q",1,IF(L1707="l",0.01*VLOOKUP(EVID_HNOJENI!N1707,HNOJIVA_ALL!$A$2:$AE$3303,31,FALSE),"CHYBA")))),2)</f>
        <v>#N/A</v>
      </c>
      <c r="R1707" s="51" t="e">
        <f>ROUND(VLOOKUP(EVID_HNOJENI!N1707,HNOJIVA_ALL!$A$2:$Z$3303,16,FALSE)*K1707*IF(L1707="t",10,IF(L1707="kg",0.01,IF(L1707="q",1,IF(L1707="l",0.01*VLOOKUP(EVID_HNOJENI!N1707,HNOJIVA_ALL!$A$2:$AE$3303,31,FALSE),"CHYBA")))),2)</f>
        <v>#N/A</v>
      </c>
      <c r="S1707" s="51" t="e">
        <f>ROUND(VLOOKUP(EVID_HNOJENI!N1707,HNOJIVA_ALL!$A$2:$Z$3303,18,FALSE)*K1707*IF(L1707="t",10,IF(L1707="kg",0.01,IF(L1707="q",1,IF(L1707="l",0.01*VLOOKUP(EVID_HNOJENI!N1707,HNOJIVA_ALL!$A$2:$AE$3303,31,FALSE),"CHYBA")))),2)</f>
        <v>#N/A</v>
      </c>
      <c r="T1707" s="51" t="e">
        <f>ROUND(VLOOKUP(EVID_HNOJENI!N1707,HNOJIVA_ALL!$A$2:$Z$3303,17,FALSE)*K1707*IF(L1707="t",10,IF(L1707="kg",0.01,IF(L1707="q",1,IF(L1707="l",0.01*VLOOKUP(EVID_HNOJENI!N1707,HNOJIVA_ALL!$A$2:$AE$3303,31,FALSE),"CHYBA")))),2)</f>
        <v>#N/A</v>
      </c>
      <c r="U1707" s="51" t="e">
        <f>ROUND(VLOOKUP(EVID_HNOJENI!N1707,HNOJIVA_ALL!$A$2:$Z$3303,20,FALSE)*K1707*IF(L1707="t",10,IF(L1707="kg",0.01,IF(L1707="q",1,IF(L1707="l",0.01*VLOOKUP(EVID_HNOJENI!N1707,HNOJIVA_ALL!$A$2:$AE$3303,31,FALSE),"CHYBA")))),2)</f>
        <v>#N/A</v>
      </c>
    </row>
    <row r="1708" spans="1:21" x14ac:dyDescent="0.2">
      <c r="A1708" s="32"/>
      <c r="B1708" s="45" t="e">
        <f>VLOOKUP($A1708,EVID_OSEVU!$A$1:$M$4972,2,FALSE)</f>
        <v>#N/A</v>
      </c>
      <c r="C1708" s="45" t="e">
        <f>VLOOKUP($A1708,EVID_OSEVU!$A$1:$M$4972,3,FALSE)</f>
        <v>#N/A</v>
      </c>
      <c r="D1708" s="45" t="e">
        <f>VLOOKUP($A1708,EVID_OSEVU!$A$1:$M$4972,4,FALSE)</f>
        <v>#N/A</v>
      </c>
      <c r="E1708" s="45" t="e">
        <f>VLOOKUP($A1708,EVID_OSEVU!$A$1:$M$4972,7,FALSE)</f>
        <v>#N/A</v>
      </c>
      <c r="F1708" s="45" t="e">
        <f>VLOOKUP($A1708,EVID_OSEVU!$A$1:$M$4972,8,FALSE)</f>
        <v>#N/A</v>
      </c>
      <c r="G1708" s="45" t="e">
        <f>VLOOKUP($A1708,EVID_OSEVU!$A$1:$M$4972,11,FALSE)</f>
        <v>#N/A</v>
      </c>
      <c r="H1708" s="35"/>
      <c r="I1708" s="48"/>
      <c r="J1708" s="33" t="e">
        <f>VLOOKUP($A1708,EVID_OSEVU!$A$1:$M$4972,11,FALSE)</f>
        <v>#N/A</v>
      </c>
      <c r="K1708" s="39"/>
      <c r="L1708" s="49"/>
      <c r="M1708" s="89" t="e">
        <f t="shared" si="26"/>
        <v>#N/A</v>
      </c>
      <c r="N1708" s="50"/>
      <c r="O1708" s="37" t="e">
        <f>VLOOKUP(EVID_HNOJENI!N1708,HNOJIVA_ALL!$A$2:$Z$3303,4,FALSE)</f>
        <v>#N/A</v>
      </c>
      <c r="P1708" s="51" t="e">
        <f>ROUND(VLOOKUP(EVID_HNOJENI!N1708,HNOJIVA_ALL!$A$2:$Z$3303,14,FALSE)*K1708*IF(L1708="t",10,IF(L1708="kg",0.01,IF(L1708="q",1,IF(L1708="l",0.01*VLOOKUP(EVID_HNOJENI!N1708,HNOJIVA_ALL!$A$2:$AE$3303,31,FALSE),"CHYBA")))),2)</f>
        <v>#N/A</v>
      </c>
      <c r="Q1708" s="51" t="e">
        <f>ROUND(VLOOKUP(EVID_HNOJENI!N1708,HNOJIVA_ALL!$A$2:$Z$3303,15,FALSE)*K1708*IF(L1708="t",10,IF(L1708="kg",0.01,IF(L1708="q",1,IF(L1708="l",0.01*VLOOKUP(EVID_HNOJENI!N1708,HNOJIVA_ALL!$A$2:$AE$3303,31,FALSE),"CHYBA")))),2)</f>
        <v>#N/A</v>
      </c>
      <c r="R1708" s="51" t="e">
        <f>ROUND(VLOOKUP(EVID_HNOJENI!N1708,HNOJIVA_ALL!$A$2:$Z$3303,16,FALSE)*K1708*IF(L1708="t",10,IF(L1708="kg",0.01,IF(L1708="q",1,IF(L1708="l",0.01*VLOOKUP(EVID_HNOJENI!N1708,HNOJIVA_ALL!$A$2:$AE$3303,31,FALSE),"CHYBA")))),2)</f>
        <v>#N/A</v>
      </c>
      <c r="S1708" s="51" t="e">
        <f>ROUND(VLOOKUP(EVID_HNOJENI!N1708,HNOJIVA_ALL!$A$2:$Z$3303,18,FALSE)*K1708*IF(L1708="t",10,IF(L1708="kg",0.01,IF(L1708="q",1,IF(L1708="l",0.01*VLOOKUP(EVID_HNOJENI!N1708,HNOJIVA_ALL!$A$2:$AE$3303,31,FALSE),"CHYBA")))),2)</f>
        <v>#N/A</v>
      </c>
      <c r="T1708" s="51" t="e">
        <f>ROUND(VLOOKUP(EVID_HNOJENI!N1708,HNOJIVA_ALL!$A$2:$Z$3303,17,FALSE)*K1708*IF(L1708="t",10,IF(L1708="kg",0.01,IF(L1708="q",1,IF(L1708="l",0.01*VLOOKUP(EVID_HNOJENI!N1708,HNOJIVA_ALL!$A$2:$AE$3303,31,FALSE),"CHYBA")))),2)</f>
        <v>#N/A</v>
      </c>
      <c r="U1708" s="51" t="e">
        <f>ROUND(VLOOKUP(EVID_HNOJENI!N1708,HNOJIVA_ALL!$A$2:$Z$3303,20,FALSE)*K1708*IF(L1708="t",10,IF(L1708="kg",0.01,IF(L1708="q",1,IF(L1708="l",0.01*VLOOKUP(EVID_HNOJENI!N1708,HNOJIVA_ALL!$A$2:$AE$3303,31,FALSE),"CHYBA")))),2)</f>
        <v>#N/A</v>
      </c>
    </row>
    <row r="1709" spans="1:21" x14ac:dyDescent="0.2">
      <c r="A1709" s="32"/>
      <c r="B1709" s="45" t="e">
        <f>VLOOKUP($A1709,EVID_OSEVU!$A$1:$M$4972,2,FALSE)</f>
        <v>#N/A</v>
      </c>
      <c r="C1709" s="45" t="e">
        <f>VLOOKUP($A1709,EVID_OSEVU!$A$1:$M$4972,3,FALSE)</f>
        <v>#N/A</v>
      </c>
      <c r="D1709" s="45" t="e">
        <f>VLOOKUP($A1709,EVID_OSEVU!$A$1:$M$4972,4,FALSE)</f>
        <v>#N/A</v>
      </c>
      <c r="E1709" s="45" t="e">
        <f>VLOOKUP($A1709,EVID_OSEVU!$A$1:$M$4972,7,FALSE)</f>
        <v>#N/A</v>
      </c>
      <c r="F1709" s="45" t="e">
        <f>VLOOKUP($A1709,EVID_OSEVU!$A$1:$M$4972,8,FALSE)</f>
        <v>#N/A</v>
      </c>
      <c r="G1709" s="45" t="e">
        <f>VLOOKUP($A1709,EVID_OSEVU!$A$1:$M$4972,11,FALSE)</f>
        <v>#N/A</v>
      </c>
      <c r="H1709" s="35"/>
      <c r="I1709" s="48"/>
      <c r="J1709" s="33" t="e">
        <f>VLOOKUP($A1709,EVID_OSEVU!$A$1:$M$4972,11,FALSE)</f>
        <v>#N/A</v>
      </c>
      <c r="K1709" s="39"/>
      <c r="L1709" s="49"/>
      <c r="M1709" s="89" t="e">
        <f t="shared" si="26"/>
        <v>#N/A</v>
      </c>
      <c r="N1709" s="50"/>
      <c r="O1709" s="37" t="e">
        <f>VLOOKUP(EVID_HNOJENI!N1709,HNOJIVA_ALL!$A$2:$Z$3303,4,FALSE)</f>
        <v>#N/A</v>
      </c>
      <c r="P1709" s="51" t="e">
        <f>ROUND(VLOOKUP(EVID_HNOJENI!N1709,HNOJIVA_ALL!$A$2:$Z$3303,14,FALSE)*K1709*IF(L1709="t",10,IF(L1709="kg",0.01,IF(L1709="q",1,IF(L1709="l",0.01*VLOOKUP(EVID_HNOJENI!N1709,HNOJIVA_ALL!$A$2:$AE$3303,31,FALSE),"CHYBA")))),2)</f>
        <v>#N/A</v>
      </c>
      <c r="Q1709" s="51" t="e">
        <f>ROUND(VLOOKUP(EVID_HNOJENI!N1709,HNOJIVA_ALL!$A$2:$Z$3303,15,FALSE)*K1709*IF(L1709="t",10,IF(L1709="kg",0.01,IF(L1709="q",1,IF(L1709="l",0.01*VLOOKUP(EVID_HNOJENI!N1709,HNOJIVA_ALL!$A$2:$AE$3303,31,FALSE),"CHYBA")))),2)</f>
        <v>#N/A</v>
      </c>
      <c r="R1709" s="51" t="e">
        <f>ROUND(VLOOKUP(EVID_HNOJENI!N1709,HNOJIVA_ALL!$A$2:$Z$3303,16,FALSE)*K1709*IF(L1709="t",10,IF(L1709="kg",0.01,IF(L1709="q",1,IF(L1709="l",0.01*VLOOKUP(EVID_HNOJENI!N1709,HNOJIVA_ALL!$A$2:$AE$3303,31,FALSE),"CHYBA")))),2)</f>
        <v>#N/A</v>
      </c>
      <c r="S1709" s="51" t="e">
        <f>ROUND(VLOOKUP(EVID_HNOJENI!N1709,HNOJIVA_ALL!$A$2:$Z$3303,18,FALSE)*K1709*IF(L1709="t",10,IF(L1709="kg",0.01,IF(L1709="q",1,IF(L1709="l",0.01*VLOOKUP(EVID_HNOJENI!N1709,HNOJIVA_ALL!$A$2:$AE$3303,31,FALSE),"CHYBA")))),2)</f>
        <v>#N/A</v>
      </c>
      <c r="T1709" s="51" t="e">
        <f>ROUND(VLOOKUP(EVID_HNOJENI!N1709,HNOJIVA_ALL!$A$2:$Z$3303,17,FALSE)*K1709*IF(L1709="t",10,IF(L1709="kg",0.01,IF(L1709="q",1,IF(L1709="l",0.01*VLOOKUP(EVID_HNOJENI!N1709,HNOJIVA_ALL!$A$2:$AE$3303,31,FALSE),"CHYBA")))),2)</f>
        <v>#N/A</v>
      </c>
      <c r="U1709" s="51" t="e">
        <f>ROUND(VLOOKUP(EVID_HNOJENI!N1709,HNOJIVA_ALL!$A$2:$Z$3303,20,FALSE)*K1709*IF(L1709="t",10,IF(L1709="kg",0.01,IF(L1709="q",1,IF(L1709="l",0.01*VLOOKUP(EVID_HNOJENI!N1709,HNOJIVA_ALL!$A$2:$AE$3303,31,FALSE),"CHYBA")))),2)</f>
        <v>#N/A</v>
      </c>
    </row>
    <row r="1710" spans="1:21" x14ac:dyDescent="0.2">
      <c r="A1710" s="32"/>
      <c r="B1710" s="45" t="e">
        <f>VLOOKUP($A1710,EVID_OSEVU!$A$1:$M$4972,2,FALSE)</f>
        <v>#N/A</v>
      </c>
      <c r="C1710" s="45" t="e">
        <f>VLOOKUP($A1710,EVID_OSEVU!$A$1:$M$4972,3,FALSE)</f>
        <v>#N/A</v>
      </c>
      <c r="D1710" s="45" t="e">
        <f>VLOOKUP($A1710,EVID_OSEVU!$A$1:$M$4972,4,FALSE)</f>
        <v>#N/A</v>
      </c>
      <c r="E1710" s="45" t="e">
        <f>VLOOKUP($A1710,EVID_OSEVU!$A$1:$M$4972,7,FALSE)</f>
        <v>#N/A</v>
      </c>
      <c r="F1710" s="45" t="e">
        <f>VLOOKUP($A1710,EVID_OSEVU!$A$1:$M$4972,8,FALSE)</f>
        <v>#N/A</v>
      </c>
      <c r="G1710" s="45" t="e">
        <f>VLOOKUP($A1710,EVID_OSEVU!$A$1:$M$4972,11,FALSE)</f>
        <v>#N/A</v>
      </c>
      <c r="H1710" s="35"/>
      <c r="I1710" s="48"/>
      <c r="J1710" s="33" t="e">
        <f>VLOOKUP($A1710,EVID_OSEVU!$A$1:$M$4972,11,FALSE)</f>
        <v>#N/A</v>
      </c>
      <c r="K1710" s="39"/>
      <c r="L1710" s="49"/>
      <c r="M1710" s="89" t="e">
        <f t="shared" si="26"/>
        <v>#N/A</v>
      </c>
      <c r="N1710" s="50"/>
      <c r="O1710" s="37" t="e">
        <f>VLOOKUP(EVID_HNOJENI!N1710,HNOJIVA_ALL!$A$2:$Z$3303,4,FALSE)</f>
        <v>#N/A</v>
      </c>
      <c r="P1710" s="51" t="e">
        <f>ROUND(VLOOKUP(EVID_HNOJENI!N1710,HNOJIVA_ALL!$A$2:$Z$3303,14,FALSE)*K1710*IF(L1710="t",10,IF(L1710="kg",0.01,IF(L1710="q",1,IF(L1710="l",0.01*VLOOKUP(EVID_HNOJENI!N1710,HNOJIVA_ALL!$A$2:$AE$3303,31,FALSE),"CHYBA")))),2)</f>
        <v>#N/A</v>
      </c>
      <c r="Q1710" s="51" t="e">
        <f>ROUND(VLOOKUP(EVID_HNOJENI!N1710,HNOJIVA_ALL!$A$2:$Z$3303,15,FALSE)*K1710*IF(L1710="t",10,IF(L1710="kg",0.01,IF(L1710="q",1,IF(L1710="l",0.01*VLOOKUP(EVID_HNOJENI!N1710,HNOJIVA_ALL!$A$2:$AE$3303,31,FALSE),"CHYBA")))),2)</f>
        <v>#N/A</v>
      </c>
      <c r="R1710" s="51" t="e">
        <f>ROUND(VLOOKUP(EVID_HNOJENI!N1710,HNOJIVA_ALL!$A$2:$Z$3303,16,FALSE)*K1710*IF(L1710="t",10,IF(L1710="kg",0.01,IF(L1710="q",1,IF(L1710="l",0.01*VLOOKUP(EVID_HNOJENI!N1710,HNOJIVA_ALL!$A$2:$AE$3303,31,FALSE),"CHYBA")))),2)</f>
        <v>#N/A</v>
      </c>
      <c r="S1710" s="51" t="e">
        <f>ROUND(VLOOKUP(EVID_HNOJENI!N1710,HNOJIVA_ALL!$A$2:$Z$3303,18,FALSE)*K1710*IF(L1710="t",10,IF(L1710="kg",0.01,IF(L1710="q",1,IF(L1710="l",0.01*VLOOKUP(EVID_HNOJENI!N1710,HNOJIVA_ALL!$A$2:$AE$3303,31,FALSE),"CHYBA")))),2)</f>
        <v>#N/A</v>
      </c>
      <c r="T1710" s="51" t="e">
        <f>ROUND(VLOOKUP(EVID_HNOJENI!N1710,HNOJIVA_ALL!$A$2:$Z$3303,17,FALSE)*K1710*IF(L1710="t",10,IF(L1710="kg",0.01,IF(L1710="q",1,IF(L1710="l",0.01*VLOOKUP(EVID_HNOJENI!N1710,HNOJIVA_ALL!$A$2:$AE$3303,31,FALSE),"CHYBA")))),2)</f>
        <v>#N/A</v>
      </c>
      <c r="U1710" s="51" t="e">
        <f>ROUND(VLOOKUP(EVID_HNOJENI!N1710,HNOJIVA_ALL!$A$2:$Z$3303,20,FALSE)*K1710*IF(L1710="t",10,IF(L1710="kg",0.01,IF(L1710="q",1,IF(L1710="l",0.01*VLOOKUP(EVID_HNOJENI!N1710,HNOJIVA_ALL!$A$2:$AE$3303,31,FALSE),"CHYBA")))),2)</f>
        <v>#N/A</v>
      </c>
    </row>
    <row r="1711" spans="1:21" x14ac:dyDescent="0.2">
      <c r="A1711" s="32"/>
      <c r="B1711" s="45" t="e">
        <f>VLOOKUP($A1711,EVID_OSEVU!$A$1:$M$4972,2,FALSE)</f>
        <v>#N/A</v>
      </c>
      <c r="C1711" s="45" t="e">
        <f>VLOOKUP($A1711,EVID_OSEVU!$A$1:$M$4972,3,FALSE)</f>
        <v>#N/A</v>
      </c>
      <c r="D1711" s="45" t="e">
        <f>VLOOKUP($A1711,EVID_OSEVU!$A$1:$M$4972,4,FALSE)</f>
        <v>#N/A</v>
      </c>
      <c r="E1711" s="45" t="e">
        <f>VLOOKUP($A1711,EVID_OSEVU!$A$1:$M$4972,7,FALSE)</f>
        <v>#N/A</v>
      </c>
      <c r="F1711" s="45" t="e">
        <f>VLOOKUP($A1711,EVID_OSEVU!$A$1:$M$4972,8,FALSE)</f>
        <v>#N/A</v>
      </c>
      <c r="G1711" s="45" t="e">
        <f>VLOOKUP($A1711,EVID_OSEVU!$A$1:$M$4972,11,FALSE)</f>
        <v>#N/A</v>
      </c>
      <c r="H1711" s="35"/>
      <c r="I1711" s="48"/>
      <c r="J1711" s="33" t="e">
        <f>VLOOKUP($A1711,EVID_OSEVU!$A$1:$M$4972,11,FALSE)</f>
        <v>#N/A</v>
      </c>
      <c r="K1711" s="39"/>
      <c r="L1711" s="49"/>
      <c r="M1711" s="89" t="e">
        <f t="shared" si="26"/>
        <v>#N/A</v>
      </c>
      <c r="N1711" s="50"/>
      <c r="O1711" s="37" t="e">
        <f>VLOOKUP(EVID_HNOJENI!N1711,HNOJIVA_ALL!$A$2:$Z$3303,4,FALSE)</f>
        <v>#N/A</v>
      </c>
      <c r="P1711" s="51" t="e">
        <f>ROUND(VLOOKUP(EVID_HNOJENI!N1711,HNOJIVA_ALL!$A$2:$Z$3303,14,FALSE)*K1711*IF(L1711="t",10,IF(L1711="kg",0.01,IF(L1711="q",1,IF(L1711="l",0.01*VLOOKUP(EVID_HNOJENI!N1711,HNOJIVA_ALL!$A$2:$AE$3303,31,FALSE),"CHYBA")))),2)</f>
        <v>#N/A</v>
      </c>
      <c r="Q1711" s="51" t="e">
        <f>ROUND(VLOOKUP(EVID_HNOJENI!N1711,HNOJIVA_ALL!$A$2:$Z$3303,15,FALSE)*K1711*IF(L1711="t",10,IF(L1711="kg",0.01,IF(L1711="q",1,IF(L1711="l",0.01*VLOOKUP(EVID_HNOJENI!N1711,HNOJIVA_ALL!$A$2:$AE$3303,31,FALSE),"CHYBA")))),2)</f>
        <v>#N/A</v>
      </c>
      <c r="R1711" s="51" t="e">
        <f>ROUND(VLOOKUP(EVID_HNOJENI!N1711,HNOJIVA_ALL!$A$2:$Z$3303,16,FALSE)*K1711*IF(L1711="t",10,IF(L1711="kg",0.01,IF(L1711="q",1,IF(L1711="l",0.01*VLOOKUP(EVID_HNOJENI!N1711,HNOJIVA_ALL!$A$2:$AE$3303,31,FALSE),"CHYBA")))),2)</f>
        <v>#N/A</v>
      </c>
      <c r="S1711" s="51" t="e">
        <f>ROUND(VLOOKUP(EVID_HNOJENI!N1711,HNOJIVA_ALL!$A$2:$Z$3303,18,FALSE)*K1711*IF(L1711="t",10,IF(L1711="kg",0.01,IF(L1711="q",1,IF(L1711="l",0.01*VLOOKUP(EVID_HNOJENI!N1711,HNOJIVA_ALL!$A$2:$AE$3303,31,FALSE),"CHYBA")))),2)</f>
        <v>#N/A</v>
      </c>
      <c r="T1711" s="51" t="e">
        <f>ROUND(VLOOKUP(EVID_HNOJENI!N1711,HNOJIVA_ALL!$A$2:$Z$3303,17,FALSE)*K1711*IF(L1711="t",10,IF(L1711="kg",0.01,IF(L1711="q",1,IF(L1711="l",0.01*VLOOKUP(EVID_HNOJENI!N1711,HNOJIVA_ALL!$A$2:$AE$3303,31,FALSE),"CHYBA")))),2)</f>
        <v>#N/A</v>
      </c>
      <c r="U1711" s="51" t="e">
        <f>ROUND(VLOOKUP(EVID_HNOJENI!N1711,HNOJIVA_ALL!$A$2:$Z$3303,20,FALSE)*K1711*IF(L1711="t",10,IF(L1711="kg",0.01,IF(L1711="q",1,IF(L1711="l",0.01*VLOOKUP(EVID_HNOJENI!N1711,HNOJIVA_ALL!$A$2:$AE$3303,31,FALSE),"CHYBA")))),2)</f>
        <v>#N/A</v>
      </c>
    </row>
    <row r="1712" spans="1:21" x14ac:dyDescent="0.2">
      <c r="A1712" s="32"/>
      <c r="B1712" s="45" t="e">
        <f>VLOOKUP($A1712,EVID_OSEVU!$A$1:$M$4972,2,FALSE)</f>
        <v>#N/A</v>
      </c>
      <c r="C1712" s="45" t="e">
        <f>VLOOKUP($A1712,EVID_OSEVU!$A$1:$M$4972,3,FALSE)</f>
        <v>#N/A</v>
      </c>
      <c r="D1712" s="45" t="e">
        <f>VLOOKUP($A1712,EVID_OSEVU!$A$1:$M$4972,4,FALSE)</f>
        <v>#N/A</v>
      </c>
      <c r="E1712" s="45" t="e">
        <f>VLOOKUP($A1712,EVID_OSEVU!$A$1:$M$4972,7,FALSE)</f>
        <v>#N/A</v>
      </c>
      <c r="F1712" s="45" t="e">
        <f>VLOOKUP($A1712,EVID_OSEVU!$A$1:$M$4972,8,FALSE)</f>
        <v>#N/A</v>
      </c>
      <c r="G1712" s="45" t="e">
        <f>VLOOKUP($A1712,EVID_OSEVU!$A$1:$M$4972,11,FALSE)</f>
        <v>#N/A</v>
      </c>
      <c r="H1712" s="35"/>
      <c r="I1712" s="48"/>
      <c r="J1712" s="33" t="e">
        <f>VLOOKUP($A1712,EVID_OSEVU!$A$1:$M$4972,11,FALSE)</f>
        <v>#N/A</v>
      </c>
      <c r="K1712" s="39"/>
      <c r="L1712" s="49"/>
      <c r="M1712" s="89" t="e">
        <f t="shared" si="26"/>
        <v>#N/A</v>
      </c>
      <c r="N1712" s="50"/>
      <c r="O1712" s="37" t="e">
        <f>VLOOKUP(EVID_HNOJENI!N1712,HNOJIVA_ALL!$A$2:$Z$3303,4,FALSE)</f>
        <v>#N/A</v>
      </c>
      <c r="P1712" s="51" t="e">
        <f>ROUND(VLOOKUP(EVID_HNOJENI!N1712,HNOJIVA_ALL!$A$2:$Z$3303,14,FALSE)*K1712*IF(L1712="t",10,IF(L1712="kg",0.01,IF(L1712="q",1,IF(L1712="l",0.01*VLOOKUP(EVID_HNOJENI!N1712,HNOJIVA_ALL!$A$2:$AE$3303,31,FALSE),"CHYBA")))),2)</f>
        <v>#N/A</v>
      </c>
      <c r="Q1712" s="51" t="e">
        <f>ROUND(VLOOKUP(EVID_HNOJENI!N1712,HNOJIVA_ALL!$A$2:$Z$3303,15,FALSE)*K1712*IF(L1712="t",10,IF(L1712="kg",0.01,IF(L1712="q",1,IF(L1712="l",0.01*VLOOKUP(EVID_HNOJENI!N1712,HNOJIVA_ALL!$A$2:$AE$3303,31,FALSE),"CHYBA")))),2)</f>
        <v>#N/A</v>
      </c>
      <c r="R1712" s="51" t="e">
        <f>ROUND(VLOOKUP(EVID_HNOJENI!N1712,HNOJIVA_ALL!$A$2:$Z$3303,16,FALSE)*K1712*IF(L1712="t",10,IF(L1712="kg",0.01,IF(L1712="q",1,IF(L1712="l",0.01*VLOOKUP(EVID_HNOJENI!N1712,HNOJIVA_ALL!$A$2:$AE$3303,31,FALSE),"CHYBA")))),2)</f>
        <v>#N/A</v>
      </c>
      <c r="S1712" s="51" t="e">
        <f>ROUND(VLOOKUP(EVID_HNOJENI!N1712,HNOJIVA_ALL!$A$2:$Z$3303,18,FALSE)*K1712*IF(L1712="t",10,IF(L1712="kg",0.01,IF(L1712="q",1,IF(L1712="l",0.01*VLOOKUP(EVID_HNOJENI!N1712,HNOJIVA_ALL!$A$2:$AE$3303,31,FALSE),"CHYBA")))),2)</f>
        <v>#N/A</v>
      </c>
      <c r="T1712" s="51" t="e">
        <f>ROUND(VLOOKUP(EVID_HNOJENI!N1712,HNOJIVA_ALL!$A$2:$Z$3303,17,FALSE)*K1712*IF(L1712="t",10,IF(L1712="kg",0.01,IF(L1712="q",1,IF(L1712="l",0.01*VLOOKUP(EVID_HNOJENI!N1712,HNOJIVA_ALL!$A$2:$AE$3303,31,FALSE),"CHYBA")))),2)</f>
        <v>#N/A</v>
      </c>
      <c r="U1712" s="51" t="e">
        <f>ROUND(VLOOKUP(EVID_HNOJENI!N1712,HNOJIVA_ALL!$A$2:$Z$3303,20,FALSE)*K1712*IF(L1712="t",10,IF(L1712="kg",0.01,IF(L1712="q",1,IF(L1712="l",0.01*VLOOKUP(EVID_HNOJENI!N1712,HNOJIVA_ALL!$A$2:$AE$3303,31,FALSE),"CHYBA")))),2)</f>
        <v>#N/A</v>
      </c>
    </row>
    <row r="1713" spans="1:21" x14ac:dyDescent="0.2">
      <c r="A1713" s="32"/>
      <c r="B1713" s="45" t="e">
        <f>VLOOKUP($A1713,EVID_OSEVU!$A$1:$M$4972,2,FALSE)</f>
        <v>#N/A</v>
      </c>
      <c r="C1713" s="45" t="e">
        <f>VLOOKUP($A1713,EVID_OSEVU!$A$1:$M$4972,3,FALSE)</f>
        <v>#N/A</v>
      </c>
      <c r="D1713" s="45" t="e">
        <f>VLOOKUP($A1713,EVID_OSEVU!$A$1:$M$4972,4,FALSE)</f>
        <v>#N/A</v>
      </c>
      <c r="E1713" s="45" t="e">
        <f>VLOOKUP($A1713,EVID_OSEVU!$A$1:$M$4972,7,FALSE)</f>
        <v>#N/A</v>
      </c>
      <c r="F1713" s="45" t="e">
        <f>VLOOKUP($A1713,EVID_OSEVU!$A$1:$M$4972,8,FALSE)</f>
        <v>#N/A</v>
      </c>
      <c r="G1713" s="45" t="e">
        <f>VLOOKUP($A1713,EVID_OSEVU!$A$1:$M$4972,11,FALSE)</f>
        <v>#N/A</v>
      </c>
      <c r="H1713" s="35"/>
      <c r="I1713" s="48"/>
      <c r="J1713" s="33" t="e">
        <f>VLOOKUP($A1713,EVID_OSEVU!$A$1:$M$4972,11,FALSE)</f>
        <v>#N/A</v>
      </c>
      <c r="K1713" s="39"/>
      <c r="L1713" s="49"/>
      <c r="M1713" s="89" t="e">
        <f t="shared" si="26"/>
        <v>#N/A</v>
      </c>
      <c r="N1713" s="50"/>
      <c r="O1713" s="37" t="e">
        <f>VLOOKUP(EVID_HNOJENI!N1713,HNOJIVA_ALL!$A$2:$Z$3303,4,FALSE)</f>
        <v>#N/A</v>
      </c>
      <c r="P1713" s="51" t="e">
        <f>ROUND(VLOOKUP(EVID_HNOJENI!N1713,HNOJIVA_ALL!$A$2:$Z$3303,14,FALSE)*K1713*IF(L1713="t",10,IF(L1713="kg",0.01,IF(L1713="q",1,IF(L1713="l",0.01*VLOOKUP(EVID_HNOJENI!N1713,HNOJIVA_ALL!$A$2:$AE$3303,31,FALSE),"CHYBA")))),2)</f>
        <v>#N/A</v>
      </c>
      <c r="Q1713" s="51" t="e">
        <f>ROUND(VLOOKUP(EVID_HNOJENI!N1713,HNOJIVA_ALL!$A$2:$Z$3303,15,FALSE)*K1713*IF(L1713="t",10,IF(L1713="kg",0.01,IF(L1713="q",1,IF(L1713="l",0.01*VLOOKUP(EVID_HNOJENI!N1713,HNOJIVA_ALL!$A$2:$AE$3303,31,FALSE),"CHYBA")))),2)</f>
        <v>#N/A</v>
      </c>
      <c r="R1713" s="51" t="e">
        <f>ROUND(VLOOKUP(EVID_HNOJENI!N1713,HNOJIVA_ALL!$A$2:$Z$3303,16,FALSE)*K1713*IF(L1713="t",10,IF(L1713="kg",0.01,IF(L1713="q",1,IF(L1713="l",0.01*VLOOKUP(EVID_HNOJENI!N1713,HNOJIVA_ALL!$A$2:$AE$3303,31,FALSE),"CHYBA")))),2)</f>
        <v>#N/A</v>
      </c>
      <c r="S1713" s="51" t="e">
        <f>ROUND(VLOOKUP(EVID_HNOJENI!N1713,HNOJIVA_ALL!$A$2:$Z$3303,18,FALSE)*K1713*IF(L1713="t",10,IF(L1713="kg",0.01,IF(L1713="q",1,IF(L1713="l",0.01*VLOOKUP(EVID_HNOJENI!N1713,HNOJIVA_ALL!$A$2:$AE$3303,31,FALSE),"CHYBA")))),2)</f>
        <v>#N/A</v>
      </c>
      <c r="T1713" s="51" t="e">
        <f>ROUND(VLOOKUP(EVID_HNOJENI!N1713,HNOJIVA_ALL!$A$2:$Z$3303,17,FALSE)*K1713*IF(L1713="t",10,IF(L1713="kg",0.01,IF(L1713="q",1,IF(L1713="l",0.01*VLOOKUP(EVID_HNOJENI!N1713,HNOJIVA_ALL!$A$2:$AE$3303,31,FALSE),"CHYBA")))),2)</f>
        <v>#N/A</v>
      </c>
      <c r="U1713" s="51" t="e">
        <f>ROUND(VLOOKUP(EVID_HNOJENI!N1713,HNOJIVA_ALL!$A$2:$Z$3303,20,FALSE)*K1713*IF(L1713="t",10,IF(L1713="kg",0.01,IF(L1713="q",1,IF(L1713="l",0.01*VLOOKUP(EVID_HNOJENI!N1713,HNOJIVA_ALL!$A$2:$AE$3303,31,FALSE),"CHYBA")))),2)</f>
        <v>#N/A</v>
      </c>
    </row>
    <row r="1714" spans="1:21" x14ac:dyDescent="0.2">
      <c r="A1714" s="32"/>
      <c r="B1714" s="45" t="e">
        <f>VLOOKUP($A1714,EVID_OSEVU!$A$1:$M$4972,2,FALSE)</f>
        <v>#N/A</v>
      </c>
      <c r="C1714" s="45" t="e">
        <f>VLOOKUP($A1714,EVID_OSEVU!$A$1:$M$4972,3,FALSE)</f>
        <v>#N/A</v>
      </c>
      <c r="D1714" s="45" t="e">
        <f>VLOOKUP($A1714,EVID_OSEVU!$A$1:$M$4972,4,FALSE)</f>
        <v>#N/A</v>
      </c>
      <c r="E1714" s="45" t="e">
        <f>VLOOKUP($A1714,EVID_OSEVU!$A$1:$M$4972,7,FALSE)</f>
        <v>#N/A</v>
      </c>
      <c r="F1714" s="45" t="e">
        <f>VLOOKUP($A1714,EVID_OSEVU!$A$1:$M$4972,8,FALSE)</f>
        <v>#N/A</v>
      </c>
      <c r="G1714" s="45" t="e">
        <f>VLOOKUP($A1714,EVID_OSEVU!$A$1:$M$4972,11,FALSE)</f>
        <v>#N/A</v>
      </c>
      <c r="H1714" s="35"/>
      <c r="I1714" s="48"/>
      <c r="J1714" s="33" t="e">
        <f>VLOOKUP($A1714,EVID_OSEVU!$A$1:$M$4972,11,FALSE)</f>
        <v>#N/A</v>
      </c>
      <c r="K1714" s="39"/>
      <c r="L1714" s="49"/>
      <c r="M1714" s="89" t="e">
        <f t="shared" si="26"/>
        <v>#N/A</v>
      </c>
      <c r="N1714" s="50"/>
      <c r="O1714" s="37" t="e">
        <f>VLOOKUP(EVID_HNOJENI!N1714,HNOJIVA_ALL!$A$2:$Z$3303,4,FALSE)</f>
        <v>#N/A</v>
      </c>
      <c r="P1714" s="51" t="e">
        <f>ROUND(VLOOKUP(EVID_HNOJENI!N1714,HNOJIVA_ALL!$A$2:$Z$3303,14,FALSE)*K1714*IF(L1714="t",10,IF(L1714="kg",0.01,IF(L1714="q",1,IF(L1714="l",0.01*VLOOKUP(EVID_HNOJENI!N1714,HNOJIVA_ALL!$A$2:$AE$3303,31,FALSE),"CHYBA")))),2)</f>
        <v>#N/A</v>
      </c>
      <c r="Q1714" s="51" t="e">
        <f>ROUND(VLOOKUP(EVID_HNOJENI!N1714,HNOJIVA_ALL!$A$2:$Z$3303,15,FALSE)*K1714*IF(L1714="t",10,IF(L1714="kg",0.01,IF(L1714="q",1,IF(L1714="l",0.01*VLOOKUP(EVID_HNOJENI!N1714,HNOJIVA_ALL!$A$2:$AE$3303,31,FALSE),"CHYBA")))),2)</f>
        <v>#N/A</v>
      </c>
      <c r="R1714" s="51" t="e">
        <f>ROUND(VLOOKUP(EVID_HNOJENI!N1714,HNOJIVA_ALL!$A$2:$Z$3303,16,FALSE)*K1714*IF(L1714="t",10,IF(L1714="kg",0.01,IF(L1714="q",1,IF(L1714="l",0.01*VLOOKUP(EVID_HNOJENI!N1714,HNOJIVA_ALL!$A$2:$AE$3303,31,FALSE),"CHYBA")))),2)</f>
        <v>#N/A</v>
      </c>
      <c r="S1714" s="51" t="e">
        <f>ROUND(VLOOKUP(EVID_HNOJENI!N1714,HNOJIVA_ALL!$A$2:$Z$3303,18,FALSE)*K1714*IF(L1714="t",10,IF(L1714="kg",0.01,IF(L1714="q",1,IF(L1714="l",0.01*VLOOKUP(EVID_HNOJENI!N1714,HNOJIVA_ALL!$A$2:$AE$3303,31,FALSE),"CHYBA")))),2)</f>
        <v>#N/A</v>
      </c>
      <c r="T1714" s="51" t="e">
        <f>ROUND(VLOOKUP(EVID_HNOJENI!N1714,HNOJIVA_ALL!$A$2:$Z$3303,17,FALSE)*K1714*IF(L1714="t",10,IF(L1714="kg",0.01,IF(L1714="q",1,IF(L1714="l",0.01*VLOOKUP(EVID_HNOJENI!N1714,HNOJIVA_ALL!$A$2:$AE$3303,31,FALSE),"CHYBA")))),2)</f>
        <v>#N/A</v>
      </c>
      <c r="U1714" s="51" t="e">
        <f>ROUND(VLOOKUP(EVID_HNOJENI!N1714,HNOJIVA_ALL!$A$2:$Z$3303,20,FALSE)*K1714*IF(L1714="t",10,IF(L1714="kg",0.01,IF(L1714="q",1,IF(L1714="l",0.01*VLOOKUP(EVID_HNOJENI!N1714,HNOJIVA_ALL!$A$2:$AE$3303,31,FALSE),"CHYBA")))),2)</f>
        <v>#N/A</v>
      </c>
    </row>
    <row r="1715" spans="1:21" x14ac:dyDescent="0.2">
      <c r="A1715" s="32"/>
      <c r="B1715" s="45" t="e">
        <f>VLOOKUP($A1715,EVID_OSEVU!$A$1:$M$4972,2,FALSE)</f>
        <v>#N/A</v>
      </c>
      <c r="C1715" s="45" t="e">
        <f>VLOOKUP($A1715,EVID_OSEVU!$A$1:$M$4972,3,FALSE)</f>
        <v>#N/A</v>
      </c>
      <c r="D1715" s="45" t="e">
        <f>VLOOKUP($A1715,EVID_OSEVU!$A$1:$M$4972,4,FALSE)</f>
        <v>#N/A</v>
      </c>
      <c r="E1715" s="45" t="e">
        <f>VLOOKUP($A1715,EVID_OSEVU!$A$1:$M$4972,7,FALSE)</f>
        <v>#N/A</v>
      </c>
      <c r="F1715" s="45" t="e">
        <f>VLOOKUP($A1715,EVID_OSEVU!$A$1:$M$4972,8,FALSE)</f>
        <v>#N/A</v>
      </c>
      <c r="G1715" s="45" t="e">
        <f>VLOOKUP($A1715,EVID_OSEVU!$A$1:$M$4972,11,FALSE)</f>
        <v>#N/A</v>
      </c>
      <c r="H1715" s="35"/>
      <c r="I1715" s="48"/>
      <c r="J1715" s="33" t="e">
        <f>VLOOKUP($A1715,EVID_OSEVU!$A$1:$M$4972,11,FALSE)</f>
        <v>#N/A</v>
      </c>
      <c r="K1715" s="39"/>
      <c r="L1715" s="49"/>
      <c r="M1715" s="89" t="e">
        <f t="shared" si="26"/>
        <v>#N/A</v>
      </c>
      <c r="N1715" s="50"/>
      <c r="O1715" s="37" t="e">
        <f>VLOOKUP(EVID_HNOJENI!N1715,HNOJIVA_ALL!$A$2:$Z$3303,4,FALSE)</f>
        <v>#N/A</v>
      </c>
      <c r="P1715" s="51" t="e">
        <f>ROUND(VLOOKUP(EVID_HNOJENI!N1715,HNOJIVA_ALL!$A$2:$Z$3303,14,FALSE)*K1715*IF(L1715="t",10,IF(L1715="kg",0.01,IF(L1715="q",1,IF(L1715="l",0.01*VLOOKUP(EVID_HNOJENI!N1715,HNOJIVA_ALL!$A$2:$AE$3303,31,FALSE),"CHYBA")))),2)</f>
        <v>#N/A</v>
      </c>
      <c r="Q1715" s="51" t="e">
        <f>ROUND(VLOOKUP(EVID_HNOJENI!N1715,HNOJIVA_ALL!$A$2:$Z$3303,15,FALSE)*K1715*IF(L1715="t",10,IF(L1715="kg",0.01,IF(L1715="q",1,IF(L1715="l",0.01*VLOOKUP(EVID_HNOJENI!N1715,HNOJIVA_ALL!$A$2:$AE$3303,31,FALSE),"CHYBA")))),2)</f>
        <v>#N/A</v>
      </c>
      <c r="R1715" s="51" t="e">
        <f>ROUND(VLOOKUP(EVID_HNOJENI!N1715,HNOJIVA_ALL!$A$2:$Z$3303,16,FALSE)*K1715*IF(L1715="t",10,IF(L1715="kg",0.01,IF(L1715="q",1,IF(L1715="l",0.01*VLOOKUP(EVID_HNOJENI!N1715,HNOJIVA_ALL!$A$2:$AE$3303,31,FALSE),"CHYBA")))),2)</f>
        <v>#N/A</v>
      </c>
      <c r="S1715" s="51" t="e">
        <f>ROUND(VLOOKUP(EVID_HNOJENI!N1715,HNOJIVA_ALL!$A$2:$Z$3303,18,FALSE)*K1715*IF(L1715="t",10,IF(L1715="kg",0.01,IF(L1715="q",1,IF(L1715="l",0.01*VLOOKUP(EVID_HNOJENI!N1715,HNOJIVA_ALL!$A$2:$AE$3303,31,FALSE),"CHYBA")))),2)</f>
        <v>#N/A</v>
      </c>
      <c r="T1715" s="51" t="e">
        <f>ROUND(VLOOKUP(EVID_HNOJENI!N1715,HNOJIVA_ALL!$A$2:$Z$3303,17,FALSE)*K1715*IF(L1715="t",10,IF(L1715="kg",0.01,IF(L1715="q",1,IF(L1715="l",0.01*VLOOKUP(EVID_HNOJENI!N1715,HNOJIVA_ALL!$A$2:$AE$3303,31,FALSE),"CHYBA")))),2)</f>
        <v>#N/A</v>
      </c>
      <c r="U1715" s="51" t="e">
        <f>ROUND(VLOOKUP(EVID_HNOJENI!N1715,HNOJIVA_ALL!$A$2:$Z$3303,20,FALSE)*K1715*IF(L1715="t",10,IF(L1715="kg",0.01,IF(L1715="q",1,IF(L1715="l",0.01*VLOOKUP(EVID_HNOJENI!N1715,HNOJIVA_ALL!$A$2:$AE$3303,31,FALSE),"CHYBA")))),2)</f>
        <v>#N/A</v>
      </c>
    </row>
    <row r="1716" spans="1:21" x14ac:dyDescent="0.2">
      <c r="A1716" s="32"/>
      <c r="B1716" s="45" t="e">
        <f>VLOOKUP($A1716,EVID_OSEVU!$A$1:$M$4972,2,FALSE)</f>
        <v>#N/A</v>
      </c>
      <c r="C1716" s="45" t="e">
        <f>VLOOKUP($A1716,EVID_OSEVU!$A$1:$M$4972,3,FALSE)</f>
        <v>#N/A</v>
      </c>
      <c r="D1716" s="45" t="e">
        <f>VLOOKUP($A1716,EVID_OSEVU!$A$1:$M$4972,4,FALSE)</f>
        <v>#N/A</v>
      </c>
      <c r="E1716" s="45" t="e">
        <f>VLOOKUP($A1716,EVID_OSEVU!$A$1:$M$4972,7,FALSE)</f>
        <v>#N/A</v>
      </c>
      <c r="F1716" s="45" t="e">
        <f>VLOOKUP($A1716,EVID_OSEVU!$A$1:$M$4972,8,FALSE)</f>
        <v>#N/A</v>
      </c>
      <c r="G1716" s="45" t="e">
        <f>VLOOKUP($A1716,EVID_OSEVU!$A$1:$M$4972,11,FALSE)</f>
        <v>#N/A</v>
      </c>
      <c r="H1716" s="35"/>
      <c r="I1716" s="48"/>
      <c r="J1716" s="33" t="e">
        <f>VLOOKUP($A1716,EVID_OSEVU!$A$1:$M$4972,11,FALSE)</f>
        <v>#N/A</v>
      </c>
      <c r="K1716" s="39"/>
      <c r="L1716" s="49"/>
      <c r="M1716" s="89" t="e">
        <f t="shared" si="26"/>
        <v>#N/A</v>
      </c>
      <c r="N1716" s="50"/>
      <c r="O1716" s="37" t="e">
        <f>VLOOKUP(EVID_HNOJENI!N1716,HNOJIVA_ALL!$A$2:$Z$3303,4,FALSE)</f>
        <v>#N/A</v>
      </c>
      <c r="P1716" s="51" t="e">
        <f>ROUND(VLOOKUP(EVID_HNOJENI!N1716,HNOJIVA_ALL!$A$2:$Z$3303,14,FALSE)*K1716*IF(L1716="t",10,IF(L1716="kg",0.01,IF(L1716="q",1,IF(L1716="l",0.01*VLOOKUP(EVID_HNOJENI!N1716,HNOJIVA_ALL!$A$2:$AE$3303,31,FALSE),"CHYBA")))),2)</f>
        <v>#N/A</v>
      </c>
      <c r="Q1716" s="51" t="e">
        <f>ROUND(VLOOKUP(EVID_HNOJENI!N1716,HNOJIVA_ALL!$A$2:$Z$3303,15,FALSE)*K1716*IF(L1716="t",10,IF(L1716="kg",0.01,IF(L1716="q",1,IF(L1716="l",0.01*VLOOKUP(EVID_HNOJENI!N1716,HNOJIVA_ALL!$A$2:$AE$3303,31,FALSE),"CHYBA")))),2)</f>
        <v>#N/A</v>
      </c>
      <c r="R1716" s="51" t="e">
        <f>ROUND(VLOOKUP(EVID_HNOJENI!N1716,HNOJIVA_ALL!$A$2:$Z$3303,16,FALSE)*K1716*IF(L1716="t",10,IF(L1716="kg",0.01,IF(L1716="q",1,IF(L1716="l",0.01*VLOOKUP(EVID_HNOJENI!N1716,HNOJIVA_ALL!$A$2:$AE$3303,31,FALSE),"CHYBA")))),2)</f>
        <v>#N/A</v>
      </c>
      <c r="S1716" s="51" t="e">
        <f>ROUND(VLOOKUP(EVID_HNOJENI!N1716,HNOJIVA_ALL!$A$2:$Z$3303,18,FALSE)*K1716*IF(L1716="t",10,IF(L1716="kg",0.01,IF(L1716="q",1,IF(L1716="l",0.01*VLOOKUP(EVID_HNOJENI!N1716,HNOJIVA_ALL!$A$2:$AE$3303,31,FALSE),"CHYBA")))),2)</f>
        <v>#N/A</v>
      </c>
      <c r="T1716" s="51" t="e">
        <f>ROUND(VLOOKUP(EVID_HNOJENI!N1716,HNOJIVA_ALL!$A$2:$Z$3303,17,FALSE)*K1716*IF(L1716="t",10,IF(L1716="kg",0.01,IF(L1716="q",1,IF(L1716="l",0.01*VLOOKUP(EVID_HNOJENI!N1716,HNOJIVA_ALL!$A$2:$AE$3303,31,FALSE),"CHYBA")))),2)</f>
        <v>#N/A</v>
      </c>
      <c r="U1716" s="51" t="e">
        <f>ROUND(VLOOKUP(EVID_HNOJENI!N1716,HNOJIVA_ALL!$A$2:$Z$3303,20,FALSE)*K1716*IF(L1716="t",10,IF(L1716="kg",0.01,IF(L1716="q",1,IF(L1716="l",0.01*VLOOKUP(EVID_HNOJENI!N1716,HNOJIVA_ALL!$A$2:$AE$3303,31,FALSE),"CHYBA")))),2)</f>
        <v>#N/A</v>
      </c>
    </row>
    <row r="1717" spans="1:21" x14ac:dyDescent="0.2">
      <c r="A1717" s="32"/>
      <c r="B1717" s="45" t="e">
        <f>VLOOKUP($A1717,EVID_OSEVU!$A$1:$M$4972,2,FALSE)</f>
        <v>#N/A</v>
      </c>
      <c r="C1717" s="45" t="e">
        <f>VLOOKUP($A1717,EVID_OSEVU!$A$1:$M$4972,3,FALSE)</f>
        <v>#N/A</v>
      </c>
      <c r="D1717" s="45" t="e">
        <f>VLOOKUP($A1717,EVID_OSEVU!$A$1:$M$4972,4,FALSE)</f>
        <v>#N/A</v>
      </c>
      <c r="E1717" s="45" t="e">
        <f>VLOOKUP($A1717,EVID_OSEVU!$A$1:$M$4972,7,FALSE)</f>
        <v>#N/A</v>
      </c>
      <c r="F1717" s="45" t="e">
        <f>VLOOKUP($A1717,EVID_OSEVU!$A$1:$M$4972,8,FALSE)</f>
        <v>#N/A</v>
      </c>
      <c r="G1717" s="45" t="e">
        <f>VLOOKUP($A1717,EVID_OSEVU!$A$1:$M$4972,11,FALSE)</f>
        <v>#N/A</v>
      </c>
      <c r="H1717" s="35"/>
      <c r="I1717" s="48"/>
      <c r="J1717" s="33" t="e">
        <f>VLOOKUP($A1717,EVID_OSEVU!$A$1:$M$4972,11,FALSE)</f>
        <v>#N/A</v>
      </c>
      <c r="K1717" s="39"/>
      <c r="L1717" s="49"/>
      <c r="M1717" s="89" t="e">
        <f t="shared" si="26"/>
        <v>#N/A</v>
      </c>
      <c r="N1717" s="50"/>
      <c r="O1717" s="37" t="e">
        <f>VLOOKUP(EVID_HNOJENI!N1717,HNOJIVA_ALL!$A$2:$Z$3303,4,FALSE)</f>
        <v>#N/A</v>
      </c>
      <c r="P1717" s="51" t="e">
        <f>ROUND(VLOOKUP(EVID_HNOJENI!N1717,HNOJIVA_ALL!$A$2:$Z$3303,14,FALSE)*K1717*IF(L1717="t",10,IF(L1717="kg",0.01,IF(L1717="q",1,IF(L1717="l",0.01*VLOOKUP(EVID_HNOJENI!N1717,HNOJIVA_ALL!$A$2:$AE$3303,31,FALSE),"CHYBA")))),2)</f>
        <v>#N/A</v>
      </c>
      <c r="Q1717" s="51" t="e">
        <f>ROUND(VLOOKUP(EVID_HNOJENI!N1717,HNOJIVA_ALL!$A$2:$Z$3303,15,FALSE)*K1717*IF(L1717="t",10,IF(L1717="kg",0.01,IF(L1717="q",1,IF(L1717="l",0.01*VLOOKUP(EVID_HNOJENI!N1717,HNOJIVA_ALL!$A$2:$AE$3303,31,FALSE),"CHYBA")))),2)</f>
        <v>#N/A</v>
      </c>
      <c r="R1717" s="51" t="e">
        <f>ROUND(VLOOKUP(EVID_HNOJENI!N1717,HNOJIVA_ALL!$A$2:$Z$3303,16,FALSE)*K1717*IF(L1717="t",10,IF(L1717="kg",0.01,IF(L1717="q",1,IF(L1717="l",0.01*VLOOKUP(EVID_HNOJENI!N1717,HNOJIVA_ALL!$A$2:$AE$3303,31,FALSE),"CHYBA")))),2)</f>
        <v>#N/A</v>
      </c>
      <c r="S1717" s="51" t="e">
        <f>ROUND(VLOOKUP(EVID_HNOJENI!N1717,HNOJIVA_ALL!$A$2:$Z$3303,18,FALSE)*K1717*IF(L1717="t",10,IF(L1717="kg",0.01,IF(L1717="q",1,IF(L1717="l",0.01*VLOOKUP(EVID_HNOJENI!N1717,HNOJIVA_ALL!$A$2:$AE$3303,31,FALSE),"CHYBA")))),2)</f>
        <v>#N/A</v>
      </c>
      <c r="T1717" s="51" t="e">
        <f>ROUND(VLOOKUP(EVID_HNOJENI!N1717,HNOJIVA_ALL!$A$2:$Z$3303,17,FALSE)*K1717*IF(L1717="t",10,IF(L1717="kg",0.01,IF(L1717="q",1,IF(L1717="l",0.01*VLOOKUP(EVID_HNOJENI!N1717,HNOJIVA_ALL!$A$2:$AE$3303,31,FALSE),"CHYBA")))),2)</f>
        <v>#N/A</v>
      </c>
      <c r="U1717" s="51" t="e">
        <f>ROUND(VLOOKUP(EVID_HNOJENI!N1717,HNOJIVA_ALL!$A$2:$Z$3303,20,FALSE)*K1717*IF(L1717="t",10,IF(L1717="kg",0.01,IF(L1717="q",1,IF(L1717="l",0.01*VLOOKUP(EVID_HNOJENI!N1717,HNOJIVA_ALL!$A$2:$AE$3303,31,FALSE),"CHYBA")))),2)</f>
        <v>#N/A</v>
      </c>
    </row>
    <row r="1718" spans="1:21" x14ac:dyDescent="0.2">
      <c r="A1718" s="32"/>
      <c r="B1718" s="45" t="e">
        <f>VLOOKUP($A1718,EVID_OSEVU!$A$1:$M$4972,2,FALSE)</f>
        <v>#N/A</v>
      </c>
      <c r="C1718" s="45" t="e">
        <f>VLOOKUP($A1718,EVID_OSEVU!$A$1:$M$4972,3,FALSE)</f>
        <v>#N/A</v>
      </c>
      <c r="D1718" s="45" t="e">
        <f>VLOOKUP($A1718,EVID_OSEVU!$A$1:$M$4972,4,FALSE)</f>
        <v>#N/A</v>
      </c>
      <c r="E1718" s="45" t="e">
        <f>VLOOKUP($A1718,EVID_OSEVU!$A$1:$M$4972,7,FALSE)</f>
        <v>#N/A</v>
      </c>
      <c r="F1718" s="45" t="e">
        <f>VLOOKUP($A1718,EVID_OSEVU!$A$1:$M$4972,8,FALSE)</f>
        <v>#N/A</v>
      </c>
      <c r="G1718" s="45" t="e">
        <f>VLOOKUP($A1718,EVID_OSEVU!$A$1:$M$4972,11,FALSE)</f>
        <v>#N/A</v>
      </c>
      <c r="H1718" s="35"/>
      <c r="I1718" s="48"/>
      <c r="J1718" s="33" t="e">
        <f>VLOOKUP($A1718,EVID_OSEVU!$A$1:$M$4972,11,FALSE)</f>
        <v>#N/A</v>
      </c>
      <c r="K1718" s="39"/>
      <c r="L1718" s="49"/>
      <c r="M1718" s="89" t="e">
        <f t="shared" si="26"/>
        <v>#N/A</v>
      </c>
      <c r="N1718" s="50"/>
      <c r="O1718" s="37" t="e">
        <f>VLOOKUP(EVID_HNOJENI!N1718,HNOJIVA_ALL!$A$2:$Z$3303,4,FALSE)</f>
        <v>#N/A</v>
      </c>
      <c r="P1718" s="51" t="e">
        <f>ROUND(VLOOKUP(EVID_HNOJENI!N1718,HNOJIVA_ALL!$A$2:$Z$3303,14,FALSE)*K1718*IF(L1718="t",10,IF(L1718="kg",0.01,IF(L1718="q",1,IF(L1718="l",0.01*VLOOKUP(EVID_HNOJENI!N1718,HNOJIVA_ALL!$A$2:$AE$3303,31,FALSE),"CHYBA")))),2)</f>
        <v>#N/A</v>
      </c>
      <c r="Q1718" s="51" t="e">
        <f>ROUND(VLOOKUP(EVID_HNOJENI!N1718,HNOJIVA_ALL!$A$2:$Z$3303,15,FALSE)*K1718*IF(L1718="t",10,IF(L1718="kg",0.01,IF(L1718="q",1,IF(L1718="l",0.01*VLOOKUP(EVID_HNOJENI!N1718,HNOJIVA_ALL!$A$2:$AE$3303,31,FALSE),"CHYBA")))),2)</f>
        <v>#N/A</v>
      </c>
      <c r="R1718" s="51" t="e">
        <f>ROUND(VLOOKUP(EVID_HNOJENI!N1718,HNOJIVA_ALL!$A$2:$Z$3303,16,FALSE)*K1718*IF(L1718="t",10,IF(L1718="kg",0.01,IF(L1718="q",1,IF(L1718="l",0.01*VLOOKUP(EVID_HNOJENI!N1718,HNOJIVA_ALL!$A$2:$AE$3303,31,FALSE),"CHYBA")))),2)</f>
        <v>#N/A</v>
      </c>
      <c r="S1718" s="51" t="e">
        <f>ROUND(VLOOKUP(EVID_HNOJENI!N1718,HNOJIVA_ALL!$A$2:$Z$3303,18,FALSE)*K1718*IF(L1718="t",10,IF(L1718="kg",0.01,IF(L1718="q",1,IF(L1718="l",0.01*VLOOKUP(EVID_HNOJENI!N1718,HNOJIVA_ALL!$A$2:$AE$3303,31,FALSE),"CHYBA")))),2)</f>
        <v>#N/A</v>
      </c>
      <c r="T1718" s="51" t="e">
        <f>ROUND(VLOOKUP(EVID_HNOJENI!N1718,HNOJIVA_ALL!$A$2:$Z$3303,17,FALSE)*K1718*IF(L1718="t",10,IF(L1718="kg",0.01,IF(L1718="q",1,IF(L1718="l",0.01*VLOOKUP(EVID_HNOJENI!N1718,HNOJIVA_ALL!$A$2:$AE$3303,31,FALSE),"CHYBA")))),2)</f>
        <v>#N/A</v>
      </c>
      <c r="U1718" s="51" t="e">
        <f>ROUND(VLOOKUP(EVID_HNOJENI!N1718,HNOJIVA_ALL!$A$2:$Z$3303,20,FALSE)*K1718*IF(L1718="t",10,IF(L1718="kg",0.01,IF(L1718="q",1,IF(L1718="l",0.01*VLOOKUP(EVID_HNOJENI!N1718,HNOJIVA_ALL!$A$2:$AE$3303,31,FALSE),"CHYBA")))),2)</f>
        <v>#N/A</v>
      </c>
    </row>
    <row r="1719" spans="1:21" x14ac:dyDescent="0.2">
      <c r="A1719" s="32"/>
      <c r="B1719" s="45" t="e">
        <f>VLOOKUP($A1719,EVID_OSEVU!$A$1:$M$4972,2,FALSE)</f>
        <v>#N/A</v>
      </c>
      <c r="C1719" s="45" t="e">
        <f>VLOOKUP($A1719,EVID_OSEVU!$A$1:$M$4972,3,FALSE)</f>
        <v>#N/A</v>
      </c>
      <c r="D1719" s="45" t="e">
        <f>VLOOKUP($A1719,EVID_OSEVU!$A$1:$M$4972,4,FALSE)</f>
        <v>#N/A</v>
      </c>
      <c r="E1719" s="45" t="e">
        <f>VLOOKUP($A1719,EVID_OSEVU!$A$1:$M$4972,7,FALSE)</f>
        <v>#N/A</v>
      </c>
      <c r="F1719" s="45" t="e">
        <f>VLOOKUP($A1719,EVID_OSEVU!$A$1:$M$4972,8,FALSE)</f>
        <v>#N/A</v>
      </c>
      <c r="G1719" s="45" t="e">
        <f>VLOOKUP($A1719,EVID_OSEVU!$A$1:$M$4972,11,FALSE)</f>
        <v>#N/A</v>
      </c>
      <c r="H1719" s="35"/>
      <c r="I1719" s="48"/>
      <c r="J1719" s="33" t="e">
        <f>VLOOKUP($A1719,EVID_OSEVU!$A$1:$M$4972,11,FALSE)</f>
        <v>#N/A</v>
      </c>
      <c r="K1719" s="39"/>
      <c r="L1719" s="49"/>
      <c r="M1719" s="89" t="e">
        <f t="shared" si="26"/>
        <v>#N/A</v>
      </c>
      <c r="N1719" s="50"/>
      <c r="O1719" s="37" t="e">
        <f>VLOOKUP(EVID_HNOJENI!N1719,HNOJIVA_ALL!$A$2:$Z$3303,4,FALSE)</f>
        <v>#N/A</v>
      </c>
      <c r="P1719" s="51" t="e">
        <f>ROUND(VLOOKUP(EVID_HNOJENI!N1719,HNOJIVA_ALL!$A$2:$Z$3303,14,FALSE)*K1719*IF(L1719="t",10,IF(L1719="kg",0.01,IF(L1719="q",1,IF(L1719="l",0.01*VLOOKUP(EVID_HNOJENI!N1719,HNOJIVA_ALL!$A$2:$AE$3303,31,FALSE),"CHYBA")))),2)</f>
        <v>#N/A</v>
      </c>
      <c r="Q1719" s="51" t="e">
        <f>ROUND(VLOOKUP(EVID_HNOJENI!N1719,HNOJIVA_ALL!$A$2:$Z$3303,15,FALSE)*K1719*IF(L1719="t",10,IF(L1719="kg",0.01,IF(L1719="q",1,IF(L1719="l",0.01*VLOOKUP(EVID_HNOJENI!N1719,HNOJIVA_ALL!$A$2:$AE$3303,31,FALSE),"CHYBA")))),2)</f>
        <v>#N/A</v>
      </c>
      <c r="R1719" s="51" t="e">
        <f>ROUND(VLOOKUP(EVID_HNOJENI!N1719,HNOJIVA_ALL!$A$2:$Z$3303,16,FALSE)*K1719*IF(L1719="t",10,IF(L1719="kg",0.01,IF(L1719="q",1,IF(L1719="l",0.01*VLOOKUP(EVID_HNOJENI!N1719,HNOJIVA_ALL!$A$2:$AE$3303,31,FALSE),"CHYBA")))),2)</f>
        <v>#N/A</v>
      </c>
      <c r="S1719" s="51" t="e">
        <f>ROUND(VLOOKUP(EVID_HNOJENI!N1719,HNOJIVA_ALL!$A$2:$Z$3303,18,FALSE)*K1719*IF(L1719="t",10,IF(L1719="kg",0.01,IF(L1719="q",1,IF(L1719="l",0.01*VLOOKUP(EVID_HNOJENI!N1719,HNOJIVA_ALL!$A$2:$AE$3303,31,FALSE),"CHYBA")))),2)</f>
        <v>#N/A</v>
      </c>
      <c r="T1719" s="51" t="e">
        <f>ROUND(VLOOKUP(EVID_HNOJENI!N1719,HNOJIVA_ALL!$A$2:$Z$3303,17,FALSE)*K1719*IF(L1719="t",10,IF(L1719="kg",0.01,IF(L1719="q",1,IF(L1719="l",0.01*VLOOKUP(EVID_HNOJENI!N1719,HNOJIVA_ALL!$A$2:$AE$3303,31,FALSE),"CHYBA")))),2)</f>
        <v>#N/A</v>
      </c>
      <c r="U1719" s="51" t="e">
        <f>ROUND(VLOOKUP(EVID_HNOJENI!N1719,HNOJIVA_ALL!$A$2:$Z$3303,20,FALSE)*K1719*IF(L1719="t",10,IF(L1719="kg",0.01,IF(L1719="q",1,IF(L1719="l",0.01*VLOOKUP(EVID_HNOJENI!N1719,HNOJIVA_ALL!$A$2:$AE$3303,31,FALSE),"CHYBA")))),2)</f>
        <v>#N/A</v>
      </c>
    </row>
    <row r="1720" spans="1:21" x14ac:dyDescent="0.2">
      <c r="A1720" s="32"/>
      <c r="B1720" s="45" t="e">
        <f>VLOOKUP($A1720,EVID_OSEVU!$A$1:$M$4972,2,FALSE)</f>
        <v>#N/A</v>
      </c>
      <c r="C1720" s="45" t="e">
        <f>VLOOKUP($A1720,EVID_OSEVU!$A$1:$M$4972,3,FALSE)</f>
        <v>#N/A</v>
      </c>
      <c r="D1720" s="45" t="e">
        <f>VLOOKUP($A1720,EVID_OSEVU!$A$1:$M$4972,4,FALSE)</f>
        <v>#N/A</v>
      </c>
      <c r="E1720" s="45" t="e">
        <f>VLOOKUP($A1720,EVID_OSEVU!$A$1:$M$4972,7,FALSE)</f>
        <v>#N/A</v>
      </c>
      <c r="F1720" s="45" t="e">
        <f>VLOOKUP($A1720,EVID_OSEVU!$A$1:$M$4972,8,FALSE)</f>
        <v>#N/A</v>
      </c>
      <c r="G1720" s="45" t="e">
        <f>VLOOKUP($A1720,EVID_OSEVU!$A$1:$M$4972,11,FALSE)</f>
        <v>#N/A</v>
      </c>
      <c r="H1720" s="35"/>
      <c r="I1720" s="48"/>
      <c r="J1720" s="33" t="e">
        <f>VLOOKUP($A1720,EVID_OSEVU!$A$1:$M$4972,11,FALSE)</f>
        <v>#N/A</v>
      </c>
      <c r="K1720" s="39"/>
      <c r="L1720" s="49"/>
      <c r="M1720" s="89" t="e">
        <f t="shared" si="26"/>
        <v>#N/A</v>
      </c>
      <c r="N1720" s="50"/>
      <c r="O1720" s="37" t="e">
        <f>VLOOKUP(EVID_HNOJENI!N1720,HNOJIVA_ALL!$A$2:$Z$3303,4,FALSE)</f>
        <v>#N/A</v>
      </c>
      <c r="P1720" s="51" t="e">
        <f>ROUND(VLOOKUP(EVID_HNOJENI!N1720,HNOJIVA_ALL!$A$2:$Z$3303,14,FALSE)*K1720*IF(L1720="t",10,IF(L1720="kg",0.01,IF(L1720="q",1,IF(L1720="l",0.01*VLOOKUP(EVID_HNOJENI!N1720,HNOJIVA_ALL!$A$2:$AE$3303,31,FALSE),"CHYBA")))),2)</f>
        <v>#N/A</v>
      </c>
      <c r="Q1720" s="51" t="e">
        <f>ROUND(VLOOKUP(EVID_HNOJENI!N1720,HNOJIVA_ALL!$A$2:$Z$3303,15,FALSE)*K1720*IF(L1720="t",10,IF(L1720="kg",0.01,IF(L1720="q",1,IF(L1720="l",0.01*VLOOKUP(EVID_HNOJENI!N1720,HNOJIVA_ALL!$A$2:$AE$3303,31,FALSE),"CHYBA")))),2)</f>
        <v>#N/A</v>
      </c>
      <c r="R1720" s="51" t="e">
        <f>ROUND(VLOOKUP(EVID_HNOJENI!N1720,HNOJIVA_ALL!$A$2:$Z$3303,16,FALSE)*K1720*IF(L1720="t",10,IF(L1720="kg",0.01,IF(L1720="q",1,IF(L1720="l",0.01*VLOOKUP(EVID_HNOJENI!N1720,HNOJIVA_ALL!$A$2:$AE$3303,31,FALSE),"CHYBA")))),2)</f>
        <v>#N/A</v>
      </c>
      <c r="S1720" s="51" t="e">
        <f>ROUND(VLOOKUP(EVID_HNOJENI!N1720,HNOJIVA_ALL!$A$2:$Z$3303,18,FALSE)*K1720*IF(L1720="t",10,IF(L1720="kg",0.01,IF(L1720="q",1,IF(L1720="l",0.01*VLOOKUP(EVID_HNOJENI!N1720,HNOJIVA_ALL!$A$2:$AE$3303,31,FALSE),"CHYBA")))),2)</f>
        <v>#N/A</v>
      </c>
      <c r="T1720" s="51" t="e">
        <f>ROUND(VLOOKUP(EVID_HNOJENI!N1720,HNOJIVA_ALL!$A$2:$Z$3303,17,FALSE)*K1720*IF(L1720="t",10,IF(L1720="kg",0.01,IF(L1720="q",1,IF(L1720="l",0.01*VLOOKUP(EVID_HNOJENI!N1720,HNOJIVA_ALL!$A$2:$AE$3303,31,FALSE),"CHYBA")))),2)</f>
        <v>#N/A</v>
      </c>
      <c r="U1720" s="51" t="e">
        <f>ROUND(VLOOKUP(EVID_HNOJENI!N1720,HNOJIVA_ALL!$A$2:$Z$3303,20,FALSE)*K1720*IF(L1720="t",10,IF(L1720="kg",0.01,IF(L1720="q",1,IF(L1720="l",0.01*VLOOKUP(EVID_HNOJENI!N1720,HNOJIVA_ALL!$A$2:$AE$3303,31,FALSE),"CHYBA")))),2)</f>
        <v>#N/A</v>
      </c>
    </row>
    <row r="1721" spans="1:21" x14ac:dyDescent="0.2">
      <c r="A1721" s="32"/>
      <c r="B1721" s="45" t="e">
        <f>VLOOKUP($A1721,EVID_OSEVU!$A$1:$M$4972,2,FALSE)</f>
        <v>#N/A</v>
      </c>
      <c r="C1721" s="45" t="e">
        <f>VLOOKUP($A1721,EVID_OSEVU!$A$1:$M$4972,3,FALSE)</f>
        <v>#N/A</v>
      </c>
      <c r="D1721" s="45" t="e">
        <f>VLOOKUP($A1721,EVID_OSEVU!$A$1:$M$4972,4,FALSE)</f>
        <v>#N/A</v>
      </c>
      <c r="E1721" s="45" t="e">
        <f>VLOOKUP($A1721,EVID_OSEVU!$A$1:$M$4972,7,FALSE)</f>
        <v>#N/A</v>
      </c>
      <c r="F1721" s="45" t="e">
        <f>VLOOKUP($A1721,EVID_OSEVU!$A$1:$M$4972,8,FALSE)</f>
        <v>#N/A</v>
      </c>
      <c r="G1721" s="45" t="e">
        <f>VLOOKUP($A1721,EVID_OSEVU!$A$1:$M$4972,11,FALSE)</f>
        <v>#N/A</v>
      </c>
      <c r="H1721" s="35"/>
      <c r="I1721" s="48"/>
      <c r="J1721" s="33" t="e">
        <f>VLOOKUP($A1721,EVID_OSEVU!$A$1:$M$4972,11,FALSE)</f>
        <v>#N/A</v>
      </c>
      <c r="K1721" s="39"/>
      <c r="L1721" s="49"/>
      <c r="M1721" s="89" t="e">
        <f t="shared" si="26"/>
        <v>#N/A</v>
      </c>
      <c r="N1721" s="50"/>
      <c r="O1721" s="37" t="e">
        <f>VLOOKUP(EVID_HNOJENI!N1721,HNOJIVA_ALL!$A$2:$Z$3303,4,FALSE)</f>
        <v>#N/A</v>
      </c>
      <c r="P1721" s="51" t="e">
        <f>ROUND(VLOOKUP(EVID_HNOJENI!N1721,HNOJIVA_ALL!$A$2:$Z$3303,14,FALSE)*K1721*IF(L1721="t",10,IF(L1721="kg",0.01,IF(L1721="q",1,IF(L1721="l",0.01*VLOOKUP(EVID_HNOJENI!N1721,HNOJIVA_ALL!$A$2:$AE$3303,31,FALSE),"CHYBA")))),2)</f>
        <v>#N/A</v>
      </c>
      <c r="Q1721" s="51" t="e">
        <f>ROUND(VLOOKUP(EVID_HNOJENI!N1721,HNOJIVA_ALL!$A$2:$Z$3303,15,FALSE)*K1721*IF(L1721="t",10,IF(L1721="kg",0.01,IF(L1721="q",1,IF(L1721="l",0.01*VLOOKUP(EVID_HNOJENI!N1721,HNOJIVA_ALL!$A$2:$AE$3303,31,FALSE),"CHYBA")))),2)</f>
        <v>#N/A</v>
      </c>
      <c r="R1721" s="51" t="e">
        <f>ROUND(VLOOKUP(EVID_HNOJENI!N1721,HNOJIVA_ALL!$A$2:$Z$3303,16,FALSE)*K1721*IF(L1721="t",10,IF(L1721="kg",0.01,IF(L1721="q",1,IF(L1721="l",0.01*VLOOKUP(EVID_HNOJENI!N1721,HNOJIVA_ALL!$A$2:$AE$3303,31,FALSE),"CHYBA")))),2)</f>
        <v>#N/A</v>
      </c>
      <c r="S1721" s="51" t="e">
        <f>ROUND(VLOOKUP(EVID_HNOJENI!N1721,HNOJIVA_ALL!$A$2:$Z$3303,18,FALSE)*K1721*IF(L1721="t",10,IF(L1721="kg",0.01,IF(L1721="q",1,IF(L1721="l",0.01*VLOOKUP(EVID_HNOJENI!N1721,HNOJIVA_ALL!$A$2:$AE$3303,31,FALSE),"CHYBA")))),2)</f>
        <v>#N/A</v>
      </c>
      <c r="T1721" s="51" t="e">
        <f>ROUND(VLOOKUP(EVID_HNOJENI!N1721,HNOJIVA_ALL!$A$2:$Z$3303,17,FALSE)*K1721*IF(L1721="t",10,IF(L1721="kg",0.01,IF(L1721="q",1,IF(L1721="l",0.01*VLOOKUP(EVID_HNOJENI!N1721,HNOJIVA_ALL!$A$2:$AE$3303,31,FALSE),"CHYBA")))),2)</f>
        <v>#N/A</v>
      </c>
      <c r="U1721" s="51" t="e">
        <f>ROUND(VLOOKUP(EVID_HNOJENI!N1721,HNOJIVA_ALL!$A$2:$Z$3303,20,FALSE)*K1721*IF(L1721="t",10,IF(L1721="kg",0.01,IF(L1721="q",1,IF(L1721="l",0.01*VLOOKUP(EVID_HNOJENI!N1721,HNOJIVA_ALL!$A$2:$AE$3303,31,FALSE),"CHYBA")))),2)</f>
        <v>#N/A</v>
      </c>
    </row>
    <row r="1722" spans="1:21" x14ac:dyDescent="0.2">
      <c r="A1722" s="32"/>
      <c r="B1722" s="45" t="e">
        <f>VLOOKUP($A1722,EVID_OSEVU!$A$1:$M$4972,2,FALSE)</f>
        <v>#N/A</v>
      </c>
      <c r="C1722" s="45" t="e">
        <f>VLOOKUP($A1722,EVID_OSEVU!$A$1:$M$4972,3,FALSE)</f>
        <v>#N/A</v>
      </c>
      <c r="D1722" s="45" t="e">
        <f>VLOOKUP($A1722,EVID_OSEVU!$A$1:$M$4972,4,FALSE)</f>
        <v>#N/A</v>
      </c>
      <c r="E1722" s="45" t="e">
        <f>VLOOKUP($A1722,EVID_OSEVU!$A$1:$M$4972,7,FALSE)</f>
        <v>#N/A</v>
      </c>
      <c r="F1722" s="45" t="e">
        <f>VLOOKUP($A1722,EVID_OSEVU!$A$1:$M$4972,8,FALSE)</f>
        <v>#N/A</v>
      </c>
      <c r="G1722" s="45" t="e">
        <f>VLOOKUP($A1722,EVID_OSEVU!$A$1:$M$4972,11,FALSE)</f>
        <v>#N/A</v>
      </c>
      <c r="H1722" s="35"/>
      <c r="I1722" s="48"/>
      <c r="J1722" s="33" t="e">
        <f>VLOOKUP($A1722,EVID_OSEVU!$A$1:$M$4972,11,FALSE)</f>
        <v>#N/A</v>
      </c>
      <c r="K1722" s="39"/>
      <c r="L1722" s="49"/>
      <c r="M1722" s="89" t="e">
        <f t="shared" si="26"/>
        <v>#N/A</v>
      </c>
      <c r="N1722" s="50"/>
      <c r="O1722" s="37" t="e">
        <f>VLOOKUP(EVID_HNOJENI!N1722,HNOJIVA_ALL!$A$2:$Z$3303,4,FALSE)</f>
        <v>#N/A</v>
      </c>
      <c r="P1722" s="51" t="e">
        <f>ROUND(VLOOKUP(EVID_HNOJENI!N1722,HNOJIVA_ALL!$A$2:$Z$3303,14,FALSE)*K1722*IF(L1722="t",10,IF(L1722="kg",0.01,IF(L1722="q",1,IF(L1722="l",0.01*VLOOKUP(EVID_HNOJENI!N1722,HNOJIVA_ALL!$A$2:$AE$3303,31,FALSE),"CHYBA")))),2)</f>
        <v>#N/A</v>
      </c>
      <c r="Q1722" s="51" t="e">
        <f>ROUND(VLOOKUP(EVID_HNOJENI!N1722,HNOJIVA_ALL!$A$2:$Z$3303,15,FALSE)*K1722*IF(L1722="t",10,IF(L1722="kg",0.01,IF(L1722="q",1,IF(L1722="l",0.01*VLOOKUP(EVID_HNOJENI!N1722,HNOJIVA_ALL!$A$2:$AE$3303,31,FALSE),"CHYBA")))),2)</f>
        <v>#N/A</v>
      </c>
      <c r="R1722" s="51" t="e">
        <f>ROUND(VLOOKUP(EVID_HNOJENI!N1722,HNOJIVA_ALL!$A$2:$Z$3303,16,FALSE)*K1722*IF(L1722="t",10,IF(L1722="kg",0.01,IF(L1722="q",1,IF(L1722="l",0.01*VLOOKUP(EVID_HNOJENI!N1722,HNOJIVA_ALL!$A$2:$AE$3303,31,FALSE),"CHYBA")))),2)</f>
        <v>#N/A</v>
      </c>
      <c r="S1722" s="51" t="e">
        <f>ROUND(VLOOKUP(EVID_HNOJENI!N1722,HNOJIVA_ALL!$A$2:$Z$3303,18,FALSE)*K1722*IF(L1722="t",10,IF(L1722="kg",0.01,IF(L1722="q",1,IF(L1722="l",0.01*VLOOKUP(EVID_HNOJENI!N1722,HNOJIVA_ALL!$A$2:$AE$3303,31,FALSE),"CHYBA")))),2)</f>
        <v>#N/A</v>
      </c>
      <c r="T1722" s="51" t="e">
        <f>ROUND(VLOOKUP(EVID_HNOJENI!N1722,HNOJIVA_ALL!$A$2:$Z$3303,17,FALSE)*K1722*IF(L1722="t",10,IF(L1722="kg",0.01,IF(L1722="q",1,IF(L1722="l",0.01*VLOOKUP(EVID_HNOJENI!N1722,HNOJIVA_ALL!$A$2:$AE$3303,31,FALSE),"CHYBA")))),2)</f>
        <v>#N/A</v>
      </c>
      <c r="U1722" s="51" t="e">
        <f>ROUND(VLOOKUP(EVID_HNOJENI!N1722,HNOJIVA_ALL!$A$2:$Z$3303,20,FALSE)*K1722*IF(L1722="t",10,IF(L1722="kg",0.01,IF(L1722="q",1,IF(L1722="l",0.01*VLOOKUP(EVID_HNOJENI!N1722,HNOJIVA_ALL!$A$2:$AE$3303,31,FALSE),"CHYBA")))),2)</f>
        <v>#N/A</v>
      </c>
    </row>
    <row r="1723" spans="1:21" x14ac:dyDescent="0.2">
      <c r="A1723" s="32"/>
      <c r="B1723" s="45" t="e">
        <f>VLOOKUP($A1723,EVID_OSEVU!$A$1:$M$4972,2,FALSE)</f>
        <v>#N/A</v>
      </c>
      <c r="C1723" s="45" t="e">
        <f>VLOOKUP($A1723,EVID_OSEVU!$A$1:$M$4972,3,FALSE)</f>
        <v>#N/A</v>
      </c>
      <c r="D1723" s="45" t="e">
        <f>VLOOKUP($A1723,EVID_OSEVU!$A$1:$M$4972,4,FALSE)</f>
        <v>#N/A</v>
      </c>
      <c r="E1723" s="45" t="e">
        <f>VLOOKUP($A1723,EVID_OSEVU!$A$1:$M$4972,7,FALSE)</f>
        <v>#N/A</v>
      </c>
      <c r="F1723" s="45" t="e">
        <f>VLOOKUP($A1723,EVID_OSEVU!$A$1:$M$4972,8,FALSE)</f>
        <v>#N/A</v>
      </c>
      <c r="G1723" s="45" t="e">
        <f>VLOOKUP($A1723,EVID_OSEVU!$A$1:$M$4972,11,FALSE)</f>
        <v>#N/A</v>
      </c>
      <c r="H1723" s="35"/>
      <c r="I1723" s="48"/>
      <c r="J1723" s="33" t="e">
        <f>VLOOKUP($A1723,EVID_OSEVU!$A$1:$M$4972,11,FALSE)</f>
        <v>#N/A</v>
      </c>
      <c r="K1723" s="39"/>
      <c r="L1723" s="49"/>
      <c r="M1723" s="89" t="e">
        <f t="shared" si="26"/>
        <v>#N/A</v>
      </c>
      <c r="N1723" s="50"/>
      <c r="O1723" s="37" t="e">
        <f>VLOOKUP(EVID_HNOJENI!N1723,HNOJIVA_ALL!$A$2:$Z$3303,4,FALSE)</f>
        <v>#N/A</v>
      </c>
      <c r="P1723" s="51" t="e">
        <f>ROUND(VLOOKUP(EVID_HNOJENI!N1723,HNOJIVA_ALL!$A$2:$Z$3303,14,FALSE)*K1723*IF(L1723="t",10,IF(L1723="kg",0.01,IF(L1723="q",1,IF(L1723="l",0.01*VLOOKUP(EVID_HNOJENI!N1723,HNOJIVA_ALL!$A$2:$AE$3303,31,FALSE),"CHYBA")))),2)</f>
        <v>#N/A</v>
      </c>
      <c r="Q1723" s="51" t="e">
        <f>ROUND(VLOOKUP(EVID_HNOJENI!N1723,HNOJIVA_ALL!$A$2:$Z$3303,15,FALSE)*K1723*IF(L1723="t",10,IF(L1723="kg",0.01,IF(L1723="q",1,IF(L1723="l",0.01*VLOOKUP(EVID_HNOJENI!N1723,HNOJIVA_ALL!$A$2:$AE$3303,31,FALSE),"CHYBA")))),2)</f>
        <v>#N/A</v>
      </c>
      <c r="R1723" s="51" t="e">
        <f>ROUND(VLOOKUP(EVID_HNOJENI!N1723,HNOJIVA_ALL!$A$2:$Z$3303,16,FALSE)*K1723*IF(L1723="t",10,IF(L1723="kg",0.01,IF(L1723="q",1,IF(L1723="l",0.01*VLOOKUP(EVID_HNOJENI!N1723,HNOJIVA_ALL!$A$2:$AE$3303,31,FALSE),"CHYBA")))),2)</f>
        <v>#N/A</v>
      </c>
      <c r="S1723" s="51" t="e">
        <f>ROUND(VLOOKUP(EVID_HNOJENI!N1723,HNOJIVA_ALL!$A$2:$Z$3303,18,FALSE)*K1723*IF(L1723="t",10,IF(L1723="kg",0.01,IF(L1723="q",1,IF(L1723="l",0.01*VLOOKUP(EVID_HNOJENI!N1723,HNOJIVA_ALL!$A$2:$AE$3303,31,FALSE),"CHYBA")))),2)</f>
        <v>#N/A</v>
      </c>
      <c r="T1723" s="51" t="e">
        <f>ROUND(VLOOKUP(EVID_HNOJENI!N1723,HNOJIVA_ALL!$A$2:$Z$3303,17,FALSE)*K1723*IF(L1723="t",10,IF(L1723="kg",0.01,IF(L1723="q",1,IF(L1723="l",0.01*VLOOKUP(EVID_HNOJENI!N1723,HNOJIVA_ALL!$A$2:$AE$3303,31,FALSE),"CHYBA")))),2)</f>
        <v>#N/A</v>
      </c>
      <c r="U1723" s="51" t="e">
        <f>ROUND(VLOOKUP(EVID_HNOJENI!N1723,HNOJIVA_ALL!$A$2:$Z$3303,20,FALSE)*K1723*IF(L1723="t",10,IF(L1723="kg",0.01,IF(L1723="q",1,IF(L1723="l",0.01*VLOOKUP(EVID_HNOJENI!N1723,HNOJIVA_ALL!$A$2:$AE$3303,31,FALSE),"CHYBA")))),2)</f>
        <v>#N/A</v>
      </c>
    </row>
    <row r="1724" spans="1:21" x14ac:dyDescent="0.2">
      <c r="A1724" s="32"/>
      <c r="B1724" s="45" t="e">
        <f>VLOOKUP($A1724,EVID_OSEVU!$A$1:$M$4972,2,FALSE)</f>
        <v>#N/A</v>
      </c>
      <c r="C1724" s="45" t="e">
        <f>VLOOKUP($A1724,EVID_OSEVU!$A$1:$M$4972,3,FALSE)</f>
        <v>#N/A</v>
      </c>
      <c r="D1724" s="45" t="e">
        <f>VLOOKUP($A1724,EVID_OSEVU!$A$1:$M$4972,4,FALSE)</f>
        <v>#N/A</v>
      </c>
      <c r="E1724" s="45" t="e">
        <f>VLOOKUP($A1724,EVID_OSEVU!$A$1:$M$4972,7,FALSE)</f>
        <v>#N/A</v>
      </c>
      <c r="F1724" s="45" t="e">
        <f>VLOOKUP($A1724,EVID_OSEVU!$A$1:$M$4972,8,FALSE)</f>
        <v>#N/A</v>
      </c>
      <c r="G1724" s="45" t="e">
        <f>VLOOKUP($A1724,EVID_OSEVU!$A$1:$M$4972,11,FALSE)</f>
        <v>#N/A</v>
      </c>
      <c r="H1724" s="35"/>
      <c r="I1724" s="48"/>
      <c r="J1724" s="33" t="e">
        <f>VLOOKUP($A1724,EVID_OSEVU!$A$1:$M$4972,11,FALSE)</f>
        <v>#N/A</v>
      </c>
      <c r="K1724" s="39"/>
      <c r="L1724" s="49"/>
      <c r="M1724" s="89" t="e">
        <f t="shared" si="26"/>
        <v>#N/A</v>
      </c>
      <c r="N1724" s="50"/>
      <c r="O1724" s="37" t="e">
        <f>VLOOKUP(EVID_HNOJENI!N1724,HNOJIVA_ALL!$A$2:$Z$3303,4,FALSE)</f>
        <v>#N/A</v>
      </c>
      <c r="P1724" s="51" t="e">
        <f>ROUND(VLOOKUP(EVID_HNOJENI!N1724,HNOJIVA_ALL!$A$2:$Z$3303,14,FALSE)*K1724*IF(L1724="t",10,IF(L1724="kg",0.01,IF(L1724="q",1,IF(L1724="l",0.01*VLOOKUP(EVID_HNOJENI!N1724,HNOJIVA_ALL!$A$2:$AE$3303,31,FALSE),"CHYBA")))),2)</f>
        <v>#N/A</v>
      </c>
      <c r="Q1724" s="51" t="e">
        <f>ROUND(VLOOKUP(EVID_HNOJENI!N1724,HNOJIVA_ALL!$A$2:$Z$3303,15,FALSE)*K1724*IF(L1724="t",10,IF(L1724="kg",0.01,IF(L1724="q",1,IF(L1724="l",0.01*VLOOKUP(EVID_HNOJENI!N1724,HNOJIVA_ALL!$A$2:$AE$3303,31,FALSE),"CHYBA")))),2)</f>
        <v>#N/A</v>
      </c>
      <c r="R1724" s="51" t="e">
        <f>ROUND(VLOOKUP(EVID_HNOJENI!N1724,HNOJIVA_ALL!$A$2:$Z$3303,16,FALSE)*K1724*IF(L1724="t",10,IF(L1724="kg",0.01,IF(L1724="q",1,IF(L1724="l",0.01*VLOOKUP(EVID_HNOJENI!N1724,HNOJIVA_ALL!$A$2:$AE$3303,31,FALSE),"CHYBA")))),2)</f>
        <v>#N/A</v>
      </c>
      <c r="S1724" s="51" t="e">
        <f>ROUND(VLOOKUP(EVID_HNOJENI!N1724,HNOJIVA_ALL!$A$2:$Z$3303,18,FALSE)*K1724*IF(L1724="t",10,IF(L1724="kg",0.01,IF(L1724="q",1,IF(L1724="l",0.01*VLOOKUP(EVID_HNOJENI!N1724,HNOJIVA_ALL!$A$2:$AE$3303,31,FALSE),"CHYBA")))),2)</f>
        <v>#N/A</v>
      </c>
      <c r="T1724" s="51" t="e">
        <f>ROUND(VLOOKUP(EVID_HNOJENI!N1724,HNOJIVA_ALL!$A$2:$Z$3303,17,FALSE)*K1724*IF(L1724="t",10,IF(L1724="kg",0.01,IF(L1724="q",1,IF(L1724="l",0.01*VLOOKUP(EVID_HNOJENI!N1724,HNOJIVA_ALL!$A$2:$AE$3303,31,FALSE),"CHYBA")))),2)</f>
        <v>#N/A</v>
      </c>
      <c r="U1724" s="51" t="e">
        <f>ROUND(VLOOKUP(EVID_HNOJENI!N1724,HNOJIVA_ALL!$A$2:$Z$3303,20,FALSE)*K1724*IF(L1724="t",10,IF(L1724="kg",0.01,IF(L1724="q",1,IF(L1724="l",0.01*VLOOKUP(EVID_HNOJENI!N1724,HNOJIVA_ALL!$A$2:$AE$3303,31,FALSE),"CHYBA")))),2)</f>
        <v>#N/A</v>
      </c>
    </row>
    <row r="1725" spans="1:21" x14ac:dyDescent="0.2">
      <c r="A1725" s="32"/>
      <c r="B1725" s="45" t="e">
        <f>VLOOKUP($A1725,EVID_OSEVU!$A$1:$M$4972,2,FALSE)</f>
        <v>#N/A</v>
      </c>
      <c r="C1725" s="45" t="e">
        <f>VLOOKUP($A1725,EVID_OSEVU!$A$1:$M$4972,3,FALSE)</f>
        <v>#N/A</v>
      </c>
      <c r="D1725" s="45" t="e">
        <f>VLOOKUP($A1725,EVID_OSEVU!$A$1:$M$4972,4,FALSE)</f>
        <v>#N/A</v>
      </c>
      <c r="E1725" s="45" t="e">
        <f>VLOOKUP($A1725,EVID_OSEVU!$A$1:$M$4972,7,FALSE)</f>
        <v>#N/A</v>
      </c>
      <c r="F1725" s="45" t="e">
        <f>VLOOKUP($A1725,EVID_OSEVU!$A$1:$M$4972,8,FALSE)</f>
        <v>#N/A</v>
      </c>
      <c r="G1725" s="45" t="e">
        <f>VLOOKUP($A1725,EVID_OSEVU!$A$1:$M$4972,11,FALSE)</f>
        <v>#N/A</v>
      </c>
      <c r="H1725" s="35"/>
      <c r="I1725" s="48"/>
      <c r="J1725" s="33" t="e">
        <f>VLOOKUP($A1725,EVID_OSEVU!$A$1:$M$4972,11,FALSE)</f>
        <v>#N/A</v>
      </c>
      <c r="K1725" s="39"/>
      <c r="L1725" s="49"/>
      <c r="M1725" s="89" t="e">
        <f t="shared" si="26"/>
        <v>#N/A</v>
      </c>
      <c r="N1725" s="50"/>
      <c r="O1725" s="37" t="e">
        <f>VLOOKUP(EVID_HNOJENI!N1725,HNOJIVA_ALL!$A$2:$Z$3303,4,FALSE)</f>
        <v>#N/A</v>
      </c>
      <c r="P1725" s="51" t="e">
        <f>ROUND(VLOOKUP(EVID_HNOJENI!N1725,HNOJIVA_ALL!$A$2:$Z$3303,14,FALSE)*K1725*IF(L1725="t",10,IF(L1725="kg",0.01,IF(L1725="q",1,IF(L1725="l",0.01*VLOOKUP(EVID_HNOJENI!N1725,HNOJIVA_ALL!$A$2:$AE$3303,31,FALSE),"CHYBA")))),2)</f>
        <v>#N/A</v>
      </c>
      <c r="Q1725" s="51" t="e">
        <f>ROUND(VLOOKUP(EVID_HNOJENI!N1725,HNOJIVA_ALL!$A$2:$Z$3303,15,FALSE)*K1725*IF(L1725="t",10,IF(L1725="kg",0.01,IF(L1725="q",1,IF(L1725="l",0.01*VLOOKUP(EVID_HNOJENI!N1725,HNOJIVA_ALL!$A$2:$AE$3303,31,FALSE),"CHYBA")))),2)</f>
        <v>#N/A</v>
      </c>
      <c r="R1725" s="51" t="e">
        <f>ROUND(VLOOKUP(EVID_HNOJENI!N1725,HNOJIVA_ALL!$A$2:$Z$3303,16,FALSE)*K1725*IF(L1725="t",10,IF(L1725="kg",0.01,IF(L1725="q",1,IF(L1725="l",0.01*VLOOKUP(EVID_HNOJENI!N1725,HNOJIVA_ALL!$A$2:$AE$3303,31,FALSE),"CHYBA")))),2)</f>
        <v>#N/A</v>
      </c>
      <c r="S1725" s="51" t="e">
        <f>ROUND(VLOOKUP(EVID_HNOJENI!N1725,HNOJIVA_ALL!$A$2:$Z$3303,18,FALSE)*K1725*IF(L1725="t",10,IF(L1725="kg",0.01,IF(L1725="q",1,IF(L1725="l",0.01*VLOOKUP(EVID_HNOJENI!N1725,HNOJIVA_ALL!$A$2:$AE$3303,31,FALSE),"CHYBA")))),2)</f>
        <v>#N/A</v>
      </c>
      <c r="T1725" s="51" t="e">
        <f>ROUND(VLOOKUP(EVID_HNOJENI!N1725,HNOJIVA_ALL!$A$2:$Z$3303,17,FALSE)*K1725*IF(L1725="t",10,IF(L1725="kg",0.01,IF(L1725="q",1,IF(L1725="l",0.01*VLOOKUP(EVID_HNOJENI!N1725,HNOJIVA_ALL!$A$2:$AE$3303,31,FALSE),"CHYBA")))),2)</f>
        <v>#N/A</v>
      </c>
      <c r="U1725" s="51" t="e">
        <f>ROUND(VLOOKUP(EVID_HNOJENI!N1725,HNOJIVA_ALL!$A$2:$Z$3303,20,FALSE)*K1725*IF(L1725="t",10,IF(L1725="kg",0.01,IF(L1725="q",1,IF(L1725="l",0.01*VLOOKUP(EVID_HNOJENI!N1725,HNOJIVA_ALL!$A$2:$AE$3303,31,FALSE),"CHYBA")))),2)</f>
        <v>#N/A</v>
      </c>
    </row>
    <row r="1726" spans="1:21" x14ac:dyDescent="0.2">
      <c r="A1726" s="32"/>
      <c r="B1726" s="45" t="e">
        <f>VLOOKUP($A1726,EVID_OSEVU!$A$1:$M$4972,2,FALSE)</f>
        <v>#N/A</v>
      </c>
      <c r="C1726" s="45" t="e">
        <f>VLOOKUP($A1726,EVID_OSEVU!$A$1:$M$4972,3,FALSE)</f>
        <v>#N/A</v>
      </c>
      <c r="D1726" s="45" t="e">
        <f>VLOOKUP($A1726,EVID_OSEVU!$A$1:$M$4972,4,FALSE)</f>
        <v>#N/A</v>
      </c>
      <c r="E1726" s="45" t="e">
        <f>VLOOKUP($A1726,EVID_OSEVU!$A$1:$M$4972,7,FALSE)</f>
        <v>#N/A</v>
      </c>
      <c r="F1726" s="45" t="e">
        <f>VLOOKUP($A1726,EVID_OSEVU!$A$1:$M$4972,8,FALSE)</f>
        <v>#N/A</v>
      </c>
      <c r="G1726" s="45" t="e">
        <f>VLOOKUP($A1726,EVID_OSEVU!$A$1:$M$4972,11,FALSE)</f>
        <v>#N/A</v>
      </c>
      <c r="H1726" s="35"/>
      <c r="I1726" s="48"/>
      <c r="J1726" s="33" t="e">
        <f>VLOOKUP($A1726,EVID_OSEVU!$A$1:$M$4972,11,FALSE)</f>
        <v>#N/A</v>
      </c>
      <c r="K1726" s="39"/>
      <c r="L1726" s="49"/>
      <c r="M1726" s="89" t="e">
        <f t="shared" si="26"/>
        <v>#N/A</v>
      </c>
      <c r="N1726" s="50"/>
      <c r="O1726" s="37" t="e">
        <f>VLOOKUP(EVID_HNOJENI!N1726,HNOJIVA_ALL!$A$2:$Z$3303,4,FALSE)</f>
        <v>#N/A</v>
      </c>
      <c r="P1726" s="51" t="e">
        <f>ROUND(VLOOKUP(EVID_HNOJENI!N1726,HNOJIVA_ALL!$A$2:$Z$3303,14,FALSE)*K1726*IF(L1726="t",10,IF(L1726="kg",0.01,IF(L1726="q",1,IF(L1726="l",0.01*VLOOKUP(EVID_HNOJENI!N1726,HNOJIVA_ALL!$A$2:$AE$3303,31,FALSE),"CHYBA")))),2)</f>
        <v>#N/A</v>
      </c>
      <c r="Q1726" s="51" t="e">
        <f>ROUND(VLOOKUP(EVID_HNOJENI!N1726,HNOJIVA_ALL!$A$2:$Z$3303,15,FALSE)*K1726*IF(L1726="t",10,IF(L1726="kg",0.01,IF(L1726="q",1,IF(L1726="l",0.01*VLOOKUP(EVID_HNOJENI!N1726,HNOJIVA_ALL!$A$2:$AE$3303,31,FALSE),"CHYBA")))),2)</f>
        <v>#N/A</v>
      </c>
      <c r="R1726" s="51" t="e">
        <f>ROUND(VLOOKUP(EVID_HNOJENI!N1726,HNOJIVA_ALL!$A$2:$Z$3303,16,FALSE)*K1726*IF(L1726="t",10,IF(L1726="kg",0.01,IF(L1726="q",1,IF(L1726="l",0.01*VLOOKUP(EVID_HNOJENI!N1726,HNOJIVA_ALL!$A$2:$AE$3303,31,FALSE),"CHYBA")))),2)</f>
        <v>#N/A</v>
      </c>
      <c r="S1726" s="51" t="e">
        <f>ROUND(VLOOKUP(EVID_HNOJENI!N1726,HNOJIVA_ALL!$A$2:$Z$3303,18,FALSE)*K1726*IF(L1726="t",10,IF(L1726="kg",0.01,IF(L1726="q",1,IF(L1726="l",0.01*VLOOKUP(EVID_HNOJENI!N1726,HNOJIVA_ALL!$A$2:$AE$3303,31,FALSE),"CHYBA")))),2)</f>
        <v>#N/A</v>
      </c>
      <c r="T1726" s="51" t="e">
        <f>ROUND(VLOOKUP(EVID_HNOJENI!N1726,HNOJIVA_ALL!$A$2:$Z$3303,17,FALSE)*K1726*IF(L1726="t",10,IF(L1726="kg",0.01,IF(L1726="q",1,IF(L1726="l",0.01*VLOOKUP(EVID_HNOJENI!N1726,HNOJIVA_ALL!$A$2:$AE$3303,31,FALSE),"CHYBA")))),2)</f>
        <v>#N/A</v>
      </c>
      <c r="U1726" s="51" t="e">
        <f>ROUND(VLOOKUP(EVID_HNOJENI!N1726,HNOJIVA_ALL!$A$2:$Z$3303,20,FALSE)*K1726*IF(L1726="t",10,IF(L1726="kg",0.01,IF(L1726="q",1,IF(L1726="l",0.01*VLOOKUP(EVID_HNOJENI!N1726,HNOJIVA_ALL!$A$2:$AE$3303,31,FALSE),"CHYBA")))),2)</f>
        <v>#N/A</v>
      </c>
    </row>
    <row r="1727" spans="1:21" x14ac:dyDescent="0.2">
      <c r="A1727" s="32"/>
      <c r="B1727" s="45" t="e">
        <f>VLOOKUP($A1727,EVID_OSEVU!$A$1:$M$4972,2,FALSE)</f>
        <v>#N/A</v>
      </c>
      <c r="C1727" s="45" t="e">
        <f>VLOOKUP($A1727,EVID_OSEVU!$A$1:$M$4972,3,FALSE)</f>
        <v>#N/A</v>
      </c>
      <c r="D1727" s="45" t="e">
        <f>VLOOKUP($A1727,EVID_OSEVU!$A$1:$M$4972,4,FALSE)</f>
        <v>#N/A</v>
      </c>
      <c r="E1727" s="45" t="e">
        <f>VLOOKUP($A1727,EVID_OSEVU!$A$1:$M$4972,7,FALSE)</f>
        <v>#N/A</v>
      </c>
      <c r="F1727" s="45" t="e">
        <f>VLOOKUP($A1727,EVID_OSEVU!$A$1:$M$4972,8,FALSE)</f>
        <v>#N/A</v>
      </c>
      <c r="G1727" s="45" t="e">
        <f>VLOOKUP($A1727,EVID_OSEVU!$A$1:$M$4972,11,FALSE)</f>
        <v>#N/A</v>
      </c>
      <c r="H1727" s="35"/>
      <c r="I1727" s="48"/>
      <c r="J1727" s="33" t="e">
        <f>VLOOKUP($A1727,EVID_OSEVU!$A$1:$M$4972,11,FALSE)</f>
        <v>#N/A</v>
      </c>
      <c r="K1727" s="39"/>
      <c r="L1727" s="49"/>
      <c r="M1727" s="89" t="e">
        <f t="shared" si="26"/>
        <v>#N/A</v>
      </c>
      <c r="N1727" s="50"/>
      <c r="O1727" s="37" t="e">
        <f>VLOOKUP(EVID_HNOJENI!N1727,HNOJIVA_ALL!$A$2:$Z$3303,4,FALSE)</f>
        <v>#N/A</v>
      </c>
      <c r="P1727" s="51" t="e">
        <f>ROUND(VLOOKUP(EVID_HNOJENI!N1727,HNOJIVA_ALL!$A$2:$Z$3303,14,FALSE)*K1727*IF(L1727="t",10,IF(L1727="kg",0.01,IF(L1727="q",1,IF(L1727="l",0.01*VLOOKUP(EVID_HNOJENI!N1727,HNOJIVA_ALL!$A$2:$AE$3303,31,FALSE),"CHYBA")))),2)</f>
        <v>#N/A</v>
      </c>
      <c r="Q1727" s="51" t="e">
        <f>ROUND(VLOOKUP(EVID_HNOJENI!N1727,HNOJIVA_ALL!$A$2:$Z$3303,15,FALSE)*K1727*IF(L1727="t",10,IF(L1727="kg",0.01,IF(L1727="q",1,IF(L1727="l",0.01*VLOOKUP(EVID_HNOJENI!N1727,HNOJIVA_ALL!$A$2:$AE$3303,31,FALSE),"CHYBA")))),2)</f>
        <v>#N/A</v>
      </c>
      <c r="R1727" s="51" t="e">
        <f>ROUND(VLOOKUP(EVID_HNOJENI!N1727,HNOJIVA_ALL!$A$2:$Z$3303,16,FALSE)*K1727*IF(L1727="t",10,IF(L1727="kg",0.01,IF(L1727="q",1,IF(L1727="l",0.01*VLOOKUP(EVID_HNOJENI!N1727,HNOJIVA_ALL!$A$2:$AE$3303,31,FALSE),"CHYBA")))),2)</f>
        <v>#N/A</v>
      </c>
      <c r="S1727" s="51" t="e">
        <f>ROUND(VLOOKUP(EVID_HNOJENI!N1727,HNOJIVA_ALL!$A$2:$Z$3303,18,FALSE)*K1727*IF(L1727="t",10,IF(L1727="kg",0.01,IF(L1727="q",1,IF(L1727="l",0.01*VLOOKUP(EVID_HNOJENI!N1727,HNOJIVA_ALL!$A$2:$AE$3303,31,FALSE),"CHYBA")))),2)</f>
        <v>#N/A</v>
      </c>
      <c r="T1727" s="51" t="e">
        <f>ROUND(VLOOKUP(EVID_HNOJENI!N1727,HNOJIVA_ALL!$A$2:$Z$3303,17,FALSE)*K1727*IF(L1727="t",10,IF(L1727="kg",0.01,IF(L1727="q",1,IF(L1727="l",0.01*VLOOKUP(EVID_HNOJENI!N1727,HNOJIVA_ALL!$A$2:$AE$3303,31,FALSE),"CHYBA")))),2)</f>
        <v>#N/A</v>
      </c>
      <c r="U1727" s="51" t="e">
        <f>ROUND(VLOOKUP(EVID_HNOJENI!N1727,HNOJIVA_ALL!$A$2:$Z$3303,20,FALSE)*K1727*IF(L1727="t",10,IF(L1727="kg",0.01,IF(L1727="q",1,IF(L1727="l",0.01*VLOOKUP(EVID_HNOJENI!N1727,HNOJIVA_ALL!$A$2:$AE$3303,31,FALSE),"CHYBA")))),2)</f>
        <v>#N/A</v>
      </c>
    </row>
    <row r="1728" spans="1:21" x14ac:dyDescent="0.2">
      <c r="A1728" s="32"/>
      <c r="B1728" s="45" t="e">
        <f>VLOOKUP($A1728,EVID_OSEVU!$A$1:$M$4972,2,FALSE)</f>
        <v>#N/A</v>
      </c>
      <c r="C1728" s="45" t="e">
        <f>VLOOKUP($A1728,EVID_OSEVU!$A$1:$M$4972,3,FALSE)</f>
        <v>#N/A</v>
      </c>
      <c r="D1728" s="45" t="e">
        <f>VLOOKUP($A1728,EVID_OSEVU!$A$1:$M$4972,4,FALSE)</f>
        <v>#N/A</v>
      </c>
      <c r="E1728" s="45" t="e">
        <f>VLOOKUP($A1728,EVID_OSEVU!$A$1:$M$4972,7,FALSE)</f>
        <v>#N/A</v>
      </c>
      <c r="F1728" s="45" t="e">
        <f>VLOOKUP($A1728,EVID_OSEVU!$A$1:$M$4972,8,FALSE)</f>
        <v>#N/A</v>
      </c>
      <c r="G1728" s="45" t="e">
        <f>VLOOKUP($A1728,EVID_OSEVU!$A$1:$M$4972,11,FALSE)</f>
        <v>#N/A</v>
      </c>
      <c r="H1728" s="35"/>
      <c r="I1728" s="48"/>
      <c r="J1728" s="33" t="e">
        <f>VLOOKUP($A1728,EVID_OSEVU!$A$1:$M$4972,11,FALSE)</f>
        <v>#N/A</v>
      </c>
      <c r="K1728" s="39"/>
      <c r="L1728" s="49"/>
      <c r="M1728" s="89" t="e">
        <f t="shared" si="26"/>
        <v>#N/A</v>
      </c>
      <c r="N1728" s="50"/>
      <c r="O1728" s="37" t="e">
        <f>VLOOKUP(EVID_HNOJENI!N1728,HNOJIVA_ALL!$A$2:$Z$3303,4,FALSE)</f>
        <v>#N/A</v>
      </c>
      <c r="P1728" s="51" t="e">
        <f>ROUND(VLOOKUP(EVID_HNOJENI!N1728,HNOJIVA_ALL!$A$2:$Z$3303,14,FALSE)*K1728*IF(L1728="t",10,IF(L1728="kg",0.01,IF(L1728="q",1,IF(L1728="l",0.01*VLOOKUP(EVID_HNOJENI!N1728,HNOJIVA_ALL!$A$2:$AE$3303,31,FALSE),"CHYBA")))),2)</f>
        <v>#N/A</v>
      </c>
      <c r="Q1728" s="51" t="e">
        <f>ROUND(VLOOKUP(EVID_HNOJENI!N1728,HNOJIVA_ALL!$A$2:$Z$3303,15,FALSE)*K1728*IF(L1728="t",10,IF(L1728="kg",0.01,IF(L1728="q",1,IF(L1728="l",0.01*VLOOKUP(EVID_HNOJENI!N1728,HNOJIVA_ALL!$A$2:$AE$3303,31,FALSE),"CHYBA")))),2)</f>
        <v>#N/A</v>
      </c>
      <c r="R1728" s="51" t="e">
        <f>ROUND(VLOOKUP(EVID_HNOJENI!N1728,HNOJIVA_ALL!$A$2:$Z$3303,16,FALSE)*K1728*IF(L1728="t",10,IF(L1728="kg",0.01,IF(L1728="q",1,IF(L1728="l",0.01*VLOOKUP(EVID_HNOJENI!N1728,HNOJIVA_ALL!$A$2:$AE$3303,31,FALSE),"CHYBA")))),2)</f>
        <v>#N/A</v>
      </c>
      <c r="S1728" s="51" t="e">
        <f>ROUND(VLOOKUP(EVID_HNOJENI!N1728,HNOJIVA_ALL!$A$2:$Z$3303,18,FALSE)*K1728*IF(L1728="t",10,IF(L1728="kg",0.01,IF(L1728="q",1,IF(L1728="l",0.01*VLOOKUP(EVID_HNOJENI!N1728,HNOJIVA_ALL!$A$2:$AE$3303,31,FALSE),"CHYBA")))),2)</f>
        <v>#N/A</v>
      </c>
      <c r="T1728" s="51" t="e">
        <f>ROUND(VLOOKUP(EVID_HNOJENI!N1728,HNOJIVA_ALL!$A$2:$Z$3303,17,FALSE)*K1728*IF(L1728="t",10,IF(L1728="kg",0.01,IF(L1728="q",1,IF(L1728="l",0.01*VLOOKUP(EVID_HNOJENI!N1728,HNOJIVA_ALL!$A$2:$AE$3303,31,FALSE),"CHYBA")))),2)</f>
        <v>#N/A</v>
      </c>
      <c r="U1728" s="51" t="e">
        <f>ROUND(VLOOKUP(EVID_HNOJENI!N1728,HNOJIVA_ALL!$A$2:$Z$3303,20,FALSE)*K1728*IF(L1728="t",10,IF(L1728="kg",0.01,IF(L1728="q",1,IF(L1728="l",0.01*VLOOKUP(EVID_HNOJENI!N1728,HNOJIVA_ALL!$A$2:$AE$3303,31,FALSE),"CHYBA")))),2)</f>
        <v>#N/A</v>
      </c>
    </row>
    <row r="1729" spans="1:21" x14ac:dyDescent="0.2">
      <c r="A1729" s="32"/>
      <c r="B1729" s="45" t="e">
        <f>VLOOKUP($A1729,EVID_OSEVU!$A$1:$M$4972,2,FALSE)</f>
        <v>#N/A</v>
      </c>
      <c r="C1729" s="45" t="e">
        <f>VLOOKUP($A1729,EVID_OSEVU!$A$1:$M$4972,3,FALSE)</f>
        <v>#N/A</v>
      </c>
      <c r="D1729" s="45" t="e">
        <f>VLOOKUP($A1729,EVID_OSEVU!$A$1:$M$4972,4,FALSE)</f>
        <v>#N/A</v>
      </c>
      <c r="E1729" s="45" t="e">
        <f>VLOOKUP($A1729,EVID_OSEVU!$A$1:$M$4972,7,FALSE)</f>
        <v>#N/A</v>
      </c>
      <c r="F1729" s="45" t="e">
        <f>VLOOKUP($A1729,EVID_OSEVU!$A$1:$M$4972,8,FALSE)</f>
        <v>#N/A</v>
      </c>
      <c r="G1729" s="45" t="e">
        <f>VLOOKUP($A1729,EVID_OSEVU!$A$1:$M$4972,11,FALSE)</f>
        <v>#N/A</v>
      </c>
      <c r="H1729" s="35"/>
      <c r="I1729" s="48"/>
      <c r="J1729" s="33" t="e">
        <f>VLOOKUP($A1729,EVID_OSEVU!$A$1:$M$4972,11,FALSE)</f>
        <v>#N/A</v>
      </c>
      <c r="K1729" s="39"/>
      <c r="L1729" s="49"/>
      <c r="M1729" s="89" t="e">
        <f t="shared" si="26"/>
        <v>#N/A</v>
      </c>
      <c r="N1729" s="50"/>
      <c r="O1729" s="37" t="e">
        <f>VLOOKUP(EVID_HNOJENI!N1729,HNOJIVA_ALL!$A$2:$Z$3303,4,FALSE)</f>
        <v>#N/A</v>
      </c>
      <c r="P1729" s="51" t="e">
        <f>ROUND(VLOOKUP(EVID_HNOJENI!N1729,HNOJIVA_ALL!$A$2:$Z$3303,14,FALSE)*K1729*IF(L1729="t",10,IF(L1729="kg",0.01,IF(L1729="q",1,IF(L1729="l",0.01*VLOOKUP(EVID_HNOJENI!N1729,HNOJIVA_ALL!$A$2:$AE$3303,31,FALSE),"CHYBA")))),2)</f>
        <v>#N/A</v>
      </c>
      <c r="Q1729" s="51" t="e">
        <f>ROUND(VLOOKUP(EVID_HNOJENI!N1729,HNOJIVA_ALL!$A$2:$Z$3303,15,FALSE)*K1729*IF(L1729="t",10,IF(L1729="kg",0.01,IF(L1729="q",1,IF(L1729="l",0.01*VLOOKUP(EVID_HNOJENI!N1729,HNOJIVA_ALL!$A$2:$AE$3303,31,FALSE),"CHYBA")))),2)</f>
        <v>#N/A</v>
      </c>
      <c r="R1729" s="51" t="e">
        <f>ROUND(VLOOKUP(EVID_HNOJENI!N1729,HNOJIVA_ALL!$A$2:$Z$3303,16,FALSE)*K1729*IF(L1729="t",10,IF(L1729="kg",0.01,IF(L1729="q",1,IF(L1729="l",0.01*VLOOKUP(EVID_HNOJENI!N1729,HNOJIVA_ALL!$A$2:$AE$3303,31,FALSE),"CHYBA")))),2)</f>
        <v>#N/A</v>
      </c>
      <c r="S1729" s="51" t="e">
        <f>ROUND(VLOOKUP(EVID_HNOJENI!N1729,HNOJIVA_ALL!$A$2:$Z$3303,18,FALSE)*K1729*IF(L1729="t",10,IF(L1729="kg",0.01,IF(L1729="q",1,IF(L1729="l",0.01*VLOOKUP(EVID_HNOJENI!N1729,HNOJIVA_ALL!$A$2:$AE$3303,31,FALSE),"CHYBA")))),2)</f>
        <v>#N/A</v>
      </c>
      <c r="T1729" s="51" t="e">
        <f>ROUND(VLOOKUP(EVID_HNOJENI!N1729,HNOJIVA_ALL!$A$2:$Z$3303,17,FALSE)*K1729*IF(L1729="t",10,IF(L1729="kg",0.01,IF(L1729="q",1,IF(L1729="l",0.01*VLOOKUP(EVID_HNOJENI!N1729,HNOJIVA_ALL!$A$2:$AE$3303,31,FALSE),"CHYBA")))),2)</f>
        <v>#N/A</v>
      </c>
      <c r="U1729" s="51" t="e">
        <f>ROUND(VLOOKUP(EVID_HNOJENI!N1729,HNOJIVA_ALL!$A$2:$Z$3303,20,FALSE)*K1729*IF(L1729="t",10,IF(L1729="kg",0.01,IF(L1729="q",1,IF(L1729="l",0.01*VLOOKUP(EVID_HNOJENI!N1729,HNOJIVA_ALL!$A$2:$AE$3303,31,FALSE),"CHYBA")))),2)</f>
        <v>#N/A</v>
      </c>
    </row>
    <row r="1730" spans="1:21" x14ac:dyDescent="0.2">
      <c r="A1730" s="32"/>
      <c r="B1730" s="45" t="e">
        <f>VLOOKUP($A1730,EVID_OSEVU!$A$1:$M$4972,2,FALSE)</f>
        <v>#N/A</v>
      </c>
      <c r="C1730" s="45" t="e">
        <f>VLOOKUP($A1730,EVID_OSEVU!$A$1:$M$4972,3,FALSE)</f>
        <v>#N/A</v>
      </c>
      <c r="D1730" s="45" t="e">
        <f>VLOOKUP($A1730,EVID_OSEVU!$A$1:$M$4972,4,FALSE)</f>
        <v>#N/A</v>
      </c>
      <c r="E1730" s="45" t="e">
        <f>VLOOKUP($A1730,EVID_OSEVU!$A$1:$M$4972,7,FALSE)</f>
        <v>#N/A</v>
      </c>
      <c r="F1730" s="45" t="e">
        <f>VLOOKUP($A1730,EVID_OSEVU!$A$1:$M$4972,8,FALSE)</f>
        <v>#N/A</v>
      </c>
      <c r="G1730" s="45" t="e">
        <f>VLOOKUP($A1730,EVID_OSEVU!$A$1:$M$4972,11,FALSE)</f>
        <v>#N/A</v>
      </c>
      <c r="H1730" s="35"/>
      <c r="I1730" s="48"/>
      <c r="J1730" s="33" t="e">
        <f>VLOOKUP($A1730,EVID_OSEVU!$A$1:$M$4972,11,FALSE)</f>
        <v>#N/A</v>
      </c>
      <c r="K1730" s="39"/>
      <c r="L1730" s="49"/>
      <c r="M1730" s="89" t="e">
        <f t="shared" si="26"/>
        <v>#N/A</v>
      </c>
      <c r="N1730" s="50"/>
      <c r="O1730" s="37" t="e">
        <f>VLOOKUP(EVID_HNOJENI!N1730,HNOJIVA_ALL!$A$2:$Z$3303,4,FALSE)</f>
        <v>#N/A</v>
      </c>
      <c r="P1730" s="51" t="e">
        <f>ROUND(VLOOKUP(EVID_HNOJENI!N1730,HNOJIVA_ALL!$A$2:$Z$3303,14,FALSE)*K1730*IF(L1730="t",10,IF(L1730="kg",0.01,IF(L1730="q",1,IF(L1730="l",0.01*VLOOKUP(EVID_HNOJENI!N1730,HNOJIVA_ALL!$A$2:$AE$3303,31,FALSE),"CHYBA")))),2)</f>
        <v>#N/A</v>
      </c>
      <c r="Q1730" s="51" t="e">
        <f>ROUND(VLOOKUP(EVID_HNOJENI!N1730,HNOJIVA_ALL!$A$2:$Z$3303,15,FALSE)*K1730*IF(L1730="t",10,IF(L1730="kg",0.01,IF(L1730="q",1,IF(L1730="l",0.01*VLOOKUP(EVID_HNOJENI!N1730,HNOJIVA_ALL!$A$2:$AE$3303,31,FALSE),"CHYBA")))),2)</f>
        <v>#N/A</v>
      </c>
      <c r="R1730" s="51" t="e">
        <f>ROUND(VLOOKUP(EVID_HNOJENI!N1730,HNOJIVA_ALL!$A$2:$Z$3303,16,FALSE)*K1730*IF(L1730="t",10,IF(L1730="kg",0.01,IF(L1730="q",1,IF(L1730="l",0.01*VLOOKUP(EVID_HNOJENI!N1730,HNOJIVA_ALL!$A$2:$AE$3303,31,FALSE),"CHYBA")))),2)</f>
        <v>#N/A</v>
      </c>
      <c r="S1730" s="51" t="e">
        <f>ROUND(VLOOKUP(EVID_HNOJENI!N1730,HNOJIVA_ALL!$A$2:$Z$3303,18,FALSE)*K1730*IF(L1730="t",10,IF(L1730="kg",0.01,IF(L1730="q",1,IF(L1730="l",0.01*VLOOKUP(EVID_HNOJENI!N1730,HNOJIVA_ALL!$A$2:$AE$3303,31,FALSE),"CHYBA")))),2)</f>
        <v>#N/A</v>
      </c>
      <c r="T1730" s="51" t="e">
        <f>ROUND(VLOOKUP(EVID_HNOJENI!N1730,HNOJIVA_ALL!$A$2:$Z$3303,17,FALSE)*K1730*IF(L1730="t",10,IF(L1730="kg",0.01,IF(L1730="q",1,IF(L1730="l",0.01*VLOOKUP(EVID_HNOJENI!N1730,HNOJIVA_ALL!$A$2:$AE$3303,31,FALSE),"CHYBA")))),2)</f>
        <v>#N/A</v>
      </c>
      <c r="U1730" s="51" t="e">
        <f>ROUND(VLOOKUP(EVID_HNOJENI!N1730,HNOJIVA_ALL!$A$2:$Z$3303,20,FALSE)*K1730*IF(L1730="t",10,IF(L1730="kg",0.01,IF(L1730="q",1,IF(L1730="l",0.01*VLOOKUP(EVID_HNOJENI!N1730,HNOJIVA_ALL!$A$2:$AE$3303,31,FALSE),"CHYBA")))),2)</f>
        <v>#N/A</v>
      </c>
    </row>
    <row r="1731" spans="1:21" x14ac:dyDescent="0.2">
      <c r="A1731" s="32"/>
      <c r="B1731" s="45" t="e">
        <f>VLOOKUP($A1731,EVID_OSEVU!$A$1:$M$4972,2,FALSE)</f>
        <v>#N/A</v>
      </c>
      <c r="C1731" s="45" t="e">
        <f>VLOOKUP($A1731,EVID_OSEVU!$A$1:$M$4972,3,FALSE)</f>
        <v>#N/A</v>
      </c>
      <c r="D1731" s="45" t="e">
        <f>VLOOKUP($A1731,EVID_OSEVU!$A$1:$M$4972,4,FALSE)</f>
        <v>#N/A</v>
      </c>
      <c r="E1731" s="45" t="e">
        <f>VLOOKUP($A1731,EVID_OSEVU!$A$1:$M$4972,7,FALSE)</f>
        <v>#N/A</v>
      </c>
      <c r="F1731" s="45" t="e">
        <f>VLOOKUP($A1731,EVID_OSEVU!$A$1:$M$4972,8,FALSE)</f>
        <v>#N/A</v>
      </c>
      <c r="G1731" s="45" t="e">
        <f>VLOOKUP($A1731,EVID_OSEVU!$A$1:$M$4972,11,FALSE)</f>
        <v>#N/A</v>
      </c>
      <c r="H1731" s="35"/>
      <c r="I1731" s="48"/>
      <c r="J1731" s="33" t="e">
        <f>VLOOKUP($A1731,EVID_OSEVU!$A$1:$M$4972,11,FALSE)</f>
        <v>#N/A</v>
      </c>
      <c r="K1731" s="39"/>
      <c r="L1731" s="49"/>
      <c r="M1731" s="89" t="e">
        <f t="shared" si="26"/>
        <v>#N/A</v>
      </c>
      <c r="N1731" s="50"/>
      <c r="O1731" s="37" t="e">
        <f>VLOOKUP(EVID_HNOJENI!N1731,HNOJIVA_ALL!$A$2:$Z$3303,4,FALSE)</f>
        <v>#N/A</v>
      </c>
      <c r="P1731" s="51" t="e">
        <f>ROUND(VLOOKUP(EVID_HNOJENI!N1731,HNOJIVA_ALL!$A$2:$Z$3303,14,FALSE)*K1731*IF(L1731="t",10,IF(L1731="kg",0.01,IF(L1731="q",1,IF(L1731="l",0.01*VLOOKUP(EVID_HNOJENI!N1731,HNOJIVA_ALL!$A$2:$AE$3303,31,FALSE),"CHYBA")))),2)</f>
        <v>#N/A</v>
      </c>
      <c r="Q1731" s="51" t="e">
        <f>ROUND(VLOOKUP(EVID_HNOJENI!N1731,HNOJIVA_ALL!$A$2:$Z$3303,15,FALSE)*K1731*IF(L1731="t",10,IF(L1731="kg",0.01,IF(L1731="q",1,IF(L1731="l",0.01*VLOOKUP(EVID_HNOJENI!N1731,HNOJIVA_ALL!$A$2:$AE$3303,31,FALSE),"CHYBA")))),2)</f>
        <v>#N/A</v>
      </c>
      <c r="R1731" s="51" t="e">
        <f>ROUND(VLOOKUP(EVID_HNOJENI!N1731,HNOJIVA_ALL!$A$2:$Z$3303,16,FALSE)*K1731*IF(L1731="t",10,IF(L1731="kg",0.01,IF(L1731="q",1,IF(L1731="l",0.01*VLOOKUP(EVID_HNOJENI!N1731,HNOJIVA_ALL!$A$2:$AE$3303,31,FALSE),"CHYBA")))),2)</f>
        <v>#N/A</v>
      </c>
      <c r="S1731" s="51" t="e">
        <f>ROUND(VLOOKUP(EVID_HNOJENI!N1731,HNOJIVA_ALL!$A$2:$Z$3303,18,FALSE)*K1731*IF(L1731="t",10,IF(L1731="kg",0.01,IF(L1731="q",1,IF(L1731="l",0.01*VLOOKUP(EVID_HNOJENI!N1731,HNOJIVA_ALL!$A$2:$AE$3303,31,FALSE),"CHYBA")))),2)</f>
        <v>#N/A</v>
      </c>
      <c r="T1731" s="51" t="e">
        <f>ROUND(VLOOKUP(EVID_HNOJENI!N1731,HNOJIVA_ALL!$A$2:$Z$3303,17,FALSE)*K1731*IF(L1731="t",10,IF(L1731="kg",0.01,IF(L1731="q",1,IF(L1731="l",0.01*VLOOKUP(EVID_HNOJENI!N1731,HNOJIVA_ALL!$A$2:$AE$3303,31,FALSE),"CHYBA")))),2)</f>
        <v>#N/A</v>
      </c>
      <c r="U1731" s="51" t="e">
        <f>ROUND(VLOOKUP(EVID_HNOJENI!N1731,HNOJIVA_ALL!$A$2:$Z$3303,20,FALSE)*K1731*IF(L1731="t",10,IF(L1731="kg",0.01,IF(L1731="q",1,IF(L1731="l",0.01*VLOOKUP(EVID_HNOJENI!N1731,HNOJIVA_ALL!$A$2:$AE$3303,31,FALSE),"CHYBA")))),2)</f>
        <v>#N/A</v>
      </c>
    </row>
    <row r="1732" spans="1:21" x14ac:dyDescent="0.2">
      <c r="A1732" s="32"/>
      <c r="B1732" s="45" t="e">
        <f>VLOOKUP($A1732,EVID_OSEVU!$A$1:$M$4972,2,FALSE)</f>
        <v>#N/A</v>
      </c>
      <c r="C1732" s="45" t="e">
        <f>VLOOKUP($A1732,EVID_OSEVU!$A$1:$M$4972,3,FALSE)</f>
        <v>#N/A</v>
      </c>
      <c r="D1732" s="45" t="e">
        <f>VLOOKUP($A1732,EVID_OSEVU!$A$1:$M$4972,4,FALSE)</f>
        <v>#N/A</v>
      </c>
      <c r="E1732" s="45" t="e">
        <f>VLOOKUP($A1732,EVID_OSEVU!$A$1:$M$4972,7,FALSE)</f>
        <v>#N/A</v>
      </c>
      <c r="F1732" s="45" t="e">
        <f>VLOOKUP($A1732,EVID_OSEVU!$A$1:$M$4972,8,FALSE)</f>
        <v>#N/A</v>
      </c>
      <c r="G1732" s="45" t="e">
        <f>VLOOKUP($A1732,EVID_OSEVU!$A$1:$M$4972,11,FALSE)</f>
        <v>#N/A</v>
      </c>
      <c r="H1732" s="35"/>
      <c r="I1732" s="48"/>
      <c r="J1732" s="33" t="e">
        <f>VLOOKUP($A1732,EVID_OSEVU!$A$1:$M$4972,11,FALSE)</f>
        <v>#N/A</v>
      </c>
      <c r="K1732" s="39"/>
      <c r="L1732" s="49"/>
      <c r="M1732" s="89" t="e">
        <f t="shared" si="26"/>
        <v>#N/A</v>
      </c>
      <c r="N1732" s="50"/>
      <c r="O1732" s="37" t="e">
        <f>VLOOKUP(EVID_HNOJENI!N1732,HNOJIVA_ALL!$A$2:$Z$3303,4,FALSE)</f>
        <v>#N/A</v>
      </c>
      <c r="P1732" s="51" t="e">
        <f>ROUND(VLOOKUP(EVID_HNOJENI!N1732,HNOJIVA_ALL!$A$2:$Z$3303,14,FALSE)*K1732*IF(L1732="t",10,IF(L1732="kg",0.01,IF(L1732="q",1,IF(L1732="l",0.01*VLOOKUP(EVID_HNOJENI!N1732,HNOJIVA_ALL!$A$2:$AE$3303,31,FALSE),"CHYBA")))),2)</f>
        <v>#N/A</v>
      </c>
      <c r="Q1732" s="51" t="e">
        <f>ROUND(VLOOKUP(EVID_HNOJENI!N1732,HNOJIVA_ALL!$A$2:$Z$3303,15,FALSE)*K1732*IF(L1732="t",10,IF(L1732="kg",0.01,IF(L1732="q",1,IF(L1732="l",0.01*VLOOKUP(EVID_HNOJENI!N1732,HNOJIVA_ALL!$A$2:$AE$3303,31,FALSE),"CHYBA")))),2)</f>
        <v>#N/A</v>
      </c>
      <c r="R1732" s="51" t="e">
        <f>ROUND(VLOOKUP(EVID_HNOJENI!N1732,HNOJIVA_ALL!$A$2:$Z$3303,16,FALSE)*K1732*IF(L1732="t",10,IF(L1732="kg",0.01,IF(L1732="q",1,IF(L1732="l",0.01*VLOOKUP(EVID_HNOJENI!N1732,HNOJIVA_ALL!$A$2:$AE$3303,31,FALSE),"CHYBA")))),2)</f>
        <v>#N/A</v>
      </c>
      <c r="S1732" s="51" t="e">
        <f>ROUND(VLOOKUP(EVID_HNOJENI!N1732,HNOJIVA_ALL!$A$2:$Z$3303,18,FALSE)*K1732*IF(L1732="t",10,IF(L1732="kg",0.01,IF(L1732="q",1,IF(L1732="l",0.01*VLOOKUP(EVID_HNOJENI!N1732,HNOJIVA_ALL!$A$2:$AE$3303,31,FALSE),"CHYBA")))),2)</f>
        <v>#N/A</v>
      </c>
      <c r="T1732" s="51" t="e">
        <f>ROUND(VLOOKUP(EVID_HNOJENI!N1732,HNOJIVA_ALL!$A$2:$Z$3303,17,FALSE)*K1732*IF(L1732="t",10,IF(L1732="kg",0.01,IF(L1732="q",1,IF(L1732="l",0.01*VLOOKUP(EVID_HNOJENI!N1732,HNOJIVA_ALL!$A$2:$AE$3303,31,FALSE),"CHYBA")))),2)</f>
        <v>#N/A</v>
      </c>
      <c r="U1732" s="51" t="e">
        <f>ROUND(VLOOKUP(EVID_HNOJENI!N1732,HNOJIVA_ALL!$A$2:$Z$3303,20,FALSE)*K1732*IF(L1732="t",10,IF(L1732="kg",0.01,IF(L1732="q",1,IF(L1732="l",0.01*VLOOKUP(EVID_HNOJENI!N1732,HNOJIVA_ALL!$A$2:$AE$3303,31,FALSE),"CHYBA")))),2)</f>
        <v>#N/A</v>
      </c>
    </row>
    <row r="1733" spans="1:21" x14ac:dyDescent="0.2">
      <c r="A1733" s="32"/>
      <c r="B1733" s="45" t="e">
        <f>VLOOKUP($A1733,EVID_OSEVU!$A$1:$M$4972,2,FALSE)</f>
        <v>#N/A</v>
      </c>
      <c r="C1733" s="45" t="e">
        <f>VLOOKUP($A1733,EVID_OSEVU!$A$1:$M$4972,3,FALSE)</f>
        <v>#N/A</v>
      </c>
      <c r="D1733" s="45" t="e">
        <f>VLOOKUP($A1733,EVID_OSEVU!$A$1:$M$4972,4,FALSE)</f>
        <v>#N/A</v>
      </c>
      <c r="E1733" s="45" t="e">
        <f>VLOOKUP($A1733,EVID_OSEVU!$A$1:$M$4972,7,FALSE)</f>
        <v>#N/A</v>
      </c>
      <c r="F1733" s="45" t="e">
        <f>VLOOKUP($A1733,EVID_OSEVU!$A$1:$M$4972,8,FALSE)</f>
        <v>#N/A</v>
      </c>
      <c r="G1733" s="45" t="e">
        <f>VLOOKUP($A1733,EVID_OSEVU!$A$1:$M$4972,11,FALSE)</f>
        <v>#N/A</v>
      </c>
      <c r="H1733" s="35"/>
      <c r="I1733" s="48"/>
      <c r="J1733" s="33" t="e">
        <f>VLOOKUP($A1733,EVID_OSEVU!$A$1:$M$4972,11,FALSE)</f>
        <v>#N/A</v>
      </c>
      <c r="K1733" s="39"/>
      <c r="L1733" s="49"/>
      <c r="M1733" s="89" t="e">
        <f t="shared" ref="M1733:M1796" si="27">K1733*J1733</f>
        <v>#N/A</v>
      </c>
      <c r="N1733" s="50"/>
      <c r="O1733" s="37" t="e">
        <f>VLOOKUP(EVID_HNOJENI!N1733,HNOJIVA_ALL!$A$2:$Z$3303,4,FALSE)</f>
        <v>#N/A</v>
      </c>
      <c r="P1733" s="51" t="e">
        <f>ROUND(VLOOKUP(EVID_HNOJENI!N1733,HNOJIVA_ALL!$A$2:$Z$3303,14,FALSE)*K1733*IF(L1733="t",10,IF(L1733="kg",0.01,IF(L1733="q",1,IF(L1733="l",0.01*VLOOKUP(EVID_HNOJENI!N1733,HNOJIVA_ALL!$A$2:$AE$3303,31,FALSE),"CHYBA")))),2)</f>
        <v>#N/A</v>
      </c>
      <c r="Q1733" s="51" t="e">
        <f>ROUND(VLOOKUP(EVID_HNOJENI!N1733,HNOJIVA_ALL!$A$2:$Z$3303,15,FALSE)*K1733*IF(L1733="t",10,IF(L1733="kg",0.01,IF(L1733="q",1,IF(L1733="l",0.01*VLOOKUP(EVID_HNOJENI!N1733,HNOJIVA_ALL!$A$2:$AE$3303,31,FALSE),"CHYBA")))),2)</f>
        <v>#N/A</v>
      </c>
      <c r="R1733" s="51" t="e">
        <f>ROUND(VLOOKUP(EVID_HNOJENI!N1733,HNOJIVA_ALL!$A$2:$Z$3303,16,FALSE)*K1733*IF(L1733="t",10,IF(L1733="kg",0.01,IF(L1733="q",1,IF(L1733="l",0.01*VLOOKUP(EVID_HNOJENI!N1733,HNOJIVA_ALL!$A$2:$AE$3303,31,FALSE),"CHYBA")))),2)</f>
        <v>#N/A</v>
      </c>
      <c r="S1733" s="51" t="e">
        <f>ROUND(VLOOKUP(EVID_HNOJENI!N1733,HNOJIVA_ALL!$A$2:$Z$3303,18,FALSE)*K1733*IF(L1733="t",10,IF(L1733="kg",0.01,IF(L1733="q",1,IF(L1733="l",0.01*VLOOKUP(EVID_HNOJENI!N1733,HNOJIVA_ALL!$A$2:$AE$3303,31,FALSE),"CHYBA")))),2)</f>
        <v>#N/A</v>
      </c>
      <c r="T1733" s="51" t="e">
        <f>ROUND(VLOOKUP(EVID_HNOJENI!N1733,HNOJIVA_ALL!$A$2:$Z$3303,17,FALSE)*K1733*IF(L1733="t",10,IF(L1733="kg",0.01,IF(L1733="q",1,IF(L1733="l",0.01*VLOOKUP(EVID_HNOJENI!N1733,HNOJIVA_ALL!$A$2:$AE$3303,31,FALSE),"CHYBA")))),2)</f>
        <v>#N/A</v>
      </c>
      <c r="U1733" s="51" t="e">
        <f>ROUND(VLOOKUP(EVID_HNOJENI!N1733,HNOJIVA_ALL!$A$2:$Z$3303,20,FALSE)*K1733*IF(L1733="t",10,IF(L1733="kg",0.01,IF(L1733="q",1,IF(L1733="l",0.01*VLOOKUP(EVID_HNOJENI!N1733,HNOJIVA_ALL!$A$2:$AE$3303,31,FALSE),"CHYBA")))),2)</f>
        <v>#N/A</v>
      </c>
    </row>
    <row r="1734" spans="1:21" x14ac:dyDescent="0.2">
      <c r="A1734" s="32"/>
      <c r="B1734" s="45" t="e">
        <f>VLOOKUP($A1734,EVID_OSEVU!$A$1:$M$4972,2,FALSE)</f>
        <v>#N/A</v>
      </c>
      <c r="C1734" s="45" t="e">
        <f>VLOOKUP($A1734,EVID_OSEVU!$A$1:$M$4972,3,FALSE)</f>
        <v>#N/A</v>
      </c>
      <c r="D1734" s="45" t="e">
        <f>VLOOKUP($A1734,EVID_OSEVU!$A$1:$M$4972,4,FALSE)</f>
        <v>#N/A</v>
      </c>
      <c r="E1734" s="45" t="e">
        <f>VLOOKUP($A1734,EVID_OSEVU!$A$1:$M$4972,7,FALSE)</f>
        <v>#N/A</v>
      </c>
      <c r="F1734" s="45" t="e">
        <f>VLOOKUP($A1734,EVID_OSEVU!$A$1:$M$4972,8,FALSE)</f>
        <v>#N/A</v>
      </c>
      <c r="G1734" s="45" t="e">
        <f>VLOOKUP($A1734,EVID_OSEVU!$A$1:$M$4972,11,FALSE)</f>
        <v>#N/A</v>
      </c>
      <c r="H1734" s="35"/>
      <c r="I1734" s="48"/>
      <c r="J1734" s="33" t="e">
        <f>VLOOKUP($A1734,EVID_OSEVU!$A$1:$M$4972,11,FALSE)</f>
        <v>#N/A</v>
      </c>
      <c r="K1734" s="39"/>
      <c r="L1734" s="49"/>
      <c r="M1734" s="89" t="e">
        <f t="shared" si="27"/>
        <v>#N/A</v>
      </c>
      <c r="N1734" s="50"/>
      <c r="O1734" s="37" t="e">
        <f>VLOOKUP(EVID_HNOJENI!N1734,HNOJIVA_ALL!$A$2:$Z$3303,4,FALSE)</f>
        <v>#N/A</v>
      </c>
      <c r="P1734" s="51" t="e">
        <f>ROUND(VLOOKUP(EVID_HNOJENI!N1734,HNOJIVA_ALL!$A$2:$Z$3303,14,FALSE)*K1734*IF(L1734="t",10,IF(L1734="kg",0.01,IF(L1734="q",1,IF(L1734="l",0.01*VLOOKUP(EVID_HNOJENI!N1734,HNOJIVA_ALL!$A$2:$AE$3303,31,FALSE),"CHYBA")))),2)</f>
        <v>#N/A</v>
      </c>
      <c r="Q1734" s="51" t="e">
        <f>ROUND(VLOOKUP(EVID_HNOJENI!N1734,HNOJIVA_ALL!$A$2:$Z$3303,15,FALSE)*K1734*IF(L1734="t",10,IF(L1734="kg",0.01,IF(L1734="q",1,IF(L1734="l",0.01*VLOOKUP(EVID_HNOJENI!N1734,HNOJIVA_ALL!$A$2:$AE$3303,31,FALSE),"CHYBA")))),2)</f>
        <v>#N/A</v>
      </c>
      <c r="R1734" s="51" t="e">
        <f>ROUND(VLOOKUP(EVID_HNOJENI!N1734,HNOJIVA_ALL!$A$2:$Z$3303,16,FALSE)*K1734*IF(L1734="t",10,IF(L1734="kg",0.01,IF(L1734="q",1,IF(L1734="l",0.01*VLOOKUP(EVID_HNOJENI!N1734,HNOJIVA_ALL!$A$2:$AE$3303,31,FALSE),"CHYBA")))),2)</f>
        <v>#N/A</v>
      </c>
      <c r="S1734" s="51" t="e">
        <f>ROUND(VLOOKUP(EVID_HNOJENI!N1734,HNOJIVA_ALL!$A$2:$Z$3303,18,FALSE)*K1734*IF(L1734="t",10,IF(L1734="kg",0.01,IF(L1734="q",1,IF(L1734="l",0.01*VLOOKUP(EVID_HNOJENI!N1734,HNOJIVA_ALL!$A$2:$AE$3303,31,FALSE),"CHYBA")))),2)</f>
        <v>#N/A</v>
      </c>
      <c r="T1734" s="51" t="e">
        <f>ROUND(VLOOKUP(EVID_HNOJENI!N1734,HNOJIVA_ALL!$A$2:$Z$3303,17,FALSE)*K1734*IF(L1734="t",10,IF(L1734="kg",0.01,IF(L1734="q",1,IF(L1734="l",0.01*VLOOKUP(EVID_HNOJENI!N1734,HNOJIVA_ALL!$A$2:$AE$3303,31,FALSE),"CHYBA")))),2)</f>
        <v>#N/A</v>
      </c>
      <c r="U1734" s="51" t="e">
        <f>ROUND(VLOOKUP(EVID_HNOJENI!N1734,HNOJIVA_ALL!$A$2:$Z$3303,20,FALSE)*K1734*IF(L1734="t",10,IF(L1734="kg",0.01,IF(L1734="q",1,IF(L1734="l",0.01*VLOOKUP(EVID_HNOJENI!N1734,HNOJIVA_ALL!$A$2:$AE$3303,31,FALSE),"CHYBA")))),2)</f>
        <v>#N/A</v>
      </c>
    </row>
    <row r="1735" spans="1:21" x14ac:dyDescent="0.2">
      <c r="A1735" s="32"/>
      <c r="B1735" s="45" t="e">
        <f>VLOOKUP($A1735,EVID_OSEVU!$A$1:$M$4972,2,FALSE)</f>
        <v>#N/A</v>
      </c>
      <c r="C1735" s="45" t="e">
        <f>VLOOKUP($A1735,EVID_OSEVU!$A$1:$M$4972,3,FALSE)</f>
        <v>#N/A</v>
      </c>
      <c r="D1735" s="45" t="e">
        <f>VLOOKUP($A1735,EVID_OSEVU!$A$1:$M$4972,4,FALSE)</f>
        <v>#N/A</v>
      </c>
      <c r="E1735" s="45" t="e">
        <f>VLOOKUP($A1735,EVID_OSEVU!$A$1:$M$4972,7,FALSE)</f>
        <v>#N/A</v>
      </c>
      <c r="F1735" s="45" t="e">
        <f>VLOOKUP($A1735,EVID_OSEVU!$A$1:$M$4972,8,FALSE)</f>
        <v>#N/A</v>
      </c>
      <c r="G1735" s="45" t="e">
        <f>VLOOKUP($A1735,EVID_OSEVU!$A$1:$M$4972,11,FALSE)</f>
        <v>#N/A</v>
      </c>
      <c r="H1735" s="35"/>
      <c r="I1735" s="48"/>
      <c r="J1735" s="33" t="e">
        <f>VLOOKUP($A1735,EVID_OSEVU!$A$1:$M$4972,11,FALSE)</f>
        <v>#N/A</v>
      </c>
      <c r="K1735" s="39"/>
      <c r="L1735" s="49"/>
      <c r="M1735" s="89" t="e">
        <f t="shared" si="27"/>
        <v>#N/A</v>
      </c>
      <c r="N1735" s="50"/>
      <c r="O1735" s="37" t="e">
        <f>VLOOKUP(EVID_HNOJENI!N1735,HNOJIVA_ALL!$A$2:$Z$3303,4,FALSE)</f>
        <v>#N/A</v>
      </c>
      <c r="P1735" s="51" t="e">
        <f>ROUND(VLOOKUP(EVID_HNOJENI!N1735,HNOJIVA_ALL!$A$2:$Z$3303,14,FALSE)*K1735*IF(L1735="t",10,IF(L1735="kg",0.01,IF(L1735="q",1,IF(L1735="l",0.01*VLOOKUP(EVID_HNOJENI!N1735,HNOJIVA_ALL!$A$2:$AE$3303,31,FALSE),"CHYBA")))),2)</f>
        <v>#N/A</v>
      </c>
      <c r="Q1735" s="51" t="e">
        <f>ROUND(VLOOKUP(EVID_HNOJENI!N1735,HNOJIVA_ALL!$A$2:$Z$3303,15,FALSE)*K1735*IF(L1735="t",10,IF(L1735="kg",0.01,IF(L1735="q",1,IF(L1735="l",0.01*VLOOKUP(EVID_HNOJENI!N1735,HNOJIVA_ALL!$A$2:$AE$3303,31,FALSE),"CHYBA")))),2)</f>
        <v>#N/A</v>
      </c>
      <c r="R1735" s="51" t="e">
        <f>ROUND(VLOOKUP(EVID_HNOJENI!N1735,HNOJIVA_ALL!$A$2:$Z$3303,16,FALSE)*K1735*IF(L1735="t",10,IF(L1735="kg",0.01,IF(L1735="q",1,IF(L1735="l",0.01*VLOOKUP(EVID_HNOJENI!N1735,HNOJIVA_ALL!$A$2:$AE$3303,31,FALSE),"CHYBA")))),2)</f>
        <v>#N/A</v>
      </c>
      <c r="S1735" s="51" t="e">
        <f>ROUND(VLOOKUP(EVID_HNOJENI!N1735,HNOJIVA_ALL!$A$2:$Z$3303,18,FALSE)*K1735*IF(L1735="t",10,IF(L1735="kg",0.01,IF(L1735="q",1,IF(L1735="l",0.01*VLOOKUP(EVID_HNOJENI!N1735,HNOJIVA_ALL!$A$2:$AE$3303,31,FALSE),"CHYBA")))),2)</f>
        <v>#N/A</v>
      </c>
      <c r="T1735" s="51" t="e">
        <f>ROUND(VLOOKUP(EVID_HNOJENI!N1735,HNOJIVA_ALL!$A$2:$Z$3303,17,FALSE)*K1735*IF(L1735="t",10,IF(L1735="kg",0.01,IF(L1735="q",1,IF(L1735="l",0.01*VLOOKUP(EVID_HNOJENI!N1735,HNOJIVA_ALL!$A$2:$AE$3303,31,FALSE),"CHYBA")))),2)</f>
        <v>#N/A</v>
      </c>
      <c r="U1735" s="51" t="e">
        <f>ROUND(VLOOKUP(EVID_HNOJENI!N1735,HNOJIVA_ALL!$A$2:$Z$3303,20,FALSE)*K1735*IF(L1735="t",10,IF(L1735="kg",0.01,IF(L1735="q",1,IF(L1735="l",0.01*VLOOKUP(EVID_HNOJENI!N1735,HNOJIVA_ALL!$A$2:$AE$3303,31,FALSE),"CHYBA")))),2)</f>
        <v>#N/A</v>
      </c>
    </row>
    <row r="1736" spans="1:21" x14ac:dyDescent="0.2">
      <c r="A1736" s="32"/>
      <c r="B1736" s="45" t="e">
        <f>VLOOKUP($A1736,EVID_OSEVU!$A$1:$M$4972,2,FALSE)</f>
        <v>#N/A</v>
      </c>
      <c r="C1736" s="45" t="e">
        <f>VLOOKUP($A1736,EVID_OSEVU!$A$1:$M$4972,3,FALSE)</f>
        <v>#N/A</v>
      </c>
      <c r="D1736" s="45" t="e">
        <f>VLOOKUP($A1736,EVID_OSEVU!$A$1:$M$4972,4,FALSE)</f>
        <v>#N/A</v>
      </c>
      <c r="E1736" s="45" t="e">
        <f>VLOOKUP($A1736,EVID_OSEVU!$A$1:$M$4972,7,FALSE)</f>
        <v>#N/A</v>
      </c>
      <c r="F1736" s="45" t="e">
        <f>VLOOKUP($A1736,EVID_OSEVU!$A$1:$M$4972,8,FALSE)</f>
        <v>#N/A</v>
      </c>
      <c r="G1736" s="45" t="e">
        <f>VLOOKUP($A1736,EVID_OSEVU!$A$1:$M$4972,11,FALSE)</f>
        <v>#N/A</v>
      </c>
      <c r="H1736" s="35"/>
      <c r="I1736" s="48"/>
      <c r="J1736" s="33" t="e">
        <f>VLOOKUP($A1736,EVID_OSEVU!$A$1:$M$4972,11,FALSE)</f>
        <v>#N/A</v>
      </c>
      <c r="K1736" s="39"/>
      <c r="L1736" s="49"/>
      <c r="M1736" s="89" t="e">
        <f t="shared" si="27"/>
        <v>#N/A</v>
      </c>
      <c r="N1736" s="50"/>
      <c r="O1736" s="37" t="e">
        <f>VLOOKUP(EVID_HNOJENI!N1736,HNOJIVA_ALL!$A$2:$Z$3303,4,FALSE)</f>
        <v>#N/A</v>
      </c>
      <c r="P1736" s="51" t="e">
        <f>ROUND(VLOOKUP(EVID_HNOJENI!N1736,HNOJIVA_ALL!$A$2:$Z$3303,14,FALSE)*K1736*IF(L1736="t",10,IF(L1736="kg",0.01,IF(L1736="q",1,IF(L1736="l",0.01*VLOOKUP(EVID_HNOJENI!N1736,HNOJIVA_ALL!$A$2:$AE$3303,31,FALSE),"CHYBA")))),2)</f>
        <v>#N/A</v>
      </c>
      <c r="Q1736" s="51" t="e">
        <f>ROUND(VLOOKUP(EVID_HNOJENI!N1736,HNOJIVA_ALL!$A$2:$Z$3303,15,FALSE)*K1736*IF(L1736="t",10,IF(L1736="kg",0.01,IF(L1736="q",1,IF(L1736="l",0.01*VLOOKUP(EVID_HNOJENI!N1736,HNOJIVA_ALL!$A$2:$AE$3303,31,FALSE),"CHYBA")))),2)</f>
        <v>#N/A</v>
      </c>
      <c r="R1736" s="51" t="e">
        <f>ROUND(VLOOKUP(EVID_HNOJENI!N1736,HNOJIVA_ALL!$A$2:$Z$3303,16,FALSE)*K1736*IF(L1736="t",10,IF(L1736="kg",0.01,IF(L1736="q",1,IF(L1736="l",0.01*VLOOKUP(EVID_HNOJENI!N1736,HNOJIVA_ALL!$A$2:$AE$3303,31,FALSE),"CHYBA")))),2)</f>
        <v>#N/A</v>
      </c>
      <c r="S1736" s="51" t="e">
        <f>ROUND(VLOOKUP(EVID_HNOJENI!N1736,HNOJIVA_ALL!$A$2:$Z$3303,18,FALSE)*K1736*IF(L1736="t",10,IF(L1736="kg",0.01,IF(L1736="q",1,IF(L1736="l",0.01*VLOOKUP(EVID_HNOJENI!N1736,HNOJIVA_ALL!$A$2:$AE$3303,31,FALSE),"CHYBA")))),2)</f>
        <v>#N/A</v>
      </c>
      <c r="T1736" s="51" t="e">
        <f>ROUND(VLOOKUP(EVID_HNOJENI!N1736,HNOJIVA_ALL!$A$2:$Z$3303,17,FALSE)*K1736*IF(L1736="t",10,IF(L1736="kg",0.01,IF(L1736="q",1,IF(L1736="l",0.01*VLOOKUP(EVID_HNOJENI!N1736,HNOJIVA_ALL!$A$2:$AE$3303,31,FALSE),"CHYBA")))),2)</f>
        <v>#N/A</v>
      </c>
      <c r="U1736" s="51" t="e">
        <f>ROUND(VLOOKUP(EVID_HNOJENI!N1736,HNOJIVA_ALL!$A$2:$Z$3303,20,FALSE)*K1736*IF(L1736="t",10,IF(L1736="kg",0.01,IF(L1736="q",1,IF(L1736="l",0.01*VLOOKUP(EVID_HNOJENI!N1736,HNOJIVA_ALL!$A$2:$AE$3303,31,FALSE),"CHYBA")))),2)</f>
        <v>#N/A</v>
      </c>
    </row>
    <row r="1737" spans="1:21" x14ac:dyDescent="0.2">
      <c r="A1737" s="32"/>
      <c r="B1737" s="45" t="e">
        <f>VLOOKUP($A1737,EVID_OSEVU!$A$1:$M$4972,2,FALSE)</f>
        <v>#N/A</v>
      </c>
      <c r="C1737" s="45" t="e">
        <f>VLOOKUP($A1737,EVID_OSEVU!$A$1:$M$4972,3,FALSE)</f>
        <v>#N/A</v>
      </c>
      <c r="D1737" s="45" t="e">
        <f>VLOOKUP($A1737,EVID_OSEVU!$A$1:$M$4972,4,FALSE)</f>
        <v>#N/A</v>
      </c>
      <c r="E1737" s="45" t="e">
        <f>VLOOKUP($A1737,EVID_OSEVU!$A$1:$M$4972,7,FALSE)</f>
        <v>#N/A</v>
      </c>
      <c r="F1737" s="45" t="e">
        <f>VLOOKUP($A1737,EVID_OSEVU!$A$1:$M$4972,8,FALSE)</f>
        <v>#N/A</v>
      </c>
      <c r="G1737" s="45" t="e">
        <f>VLOOKUP($A1737,EVID_OSEVU!$A$1:$M$4972,11,FALSE)</f>
        <v>#N/A</v>
      </c>
      <c r="H1737" s="35"/>
      <c r="I1737" s="48"/>
      <c r="J1737" s="33" t="e">
        <f>VLOOKUP($A1737,EVID_OSEVU!$A$1:$M$4972,11,FALSE)</f>
        <v>#N/A</v>
      </c>
      <c r="K1737" s="39"/>
      <c r="L1737" s="49"/>
      <c r="M1737" s="89" t="e">
        <f t="shared" si="27"/>
        <v>#N/A</v>
      </c>
      <c r="N1737" s="50"/>
      <c r="O1737" s="37" t="e">
        <f>VLOOKUP(EVID_HNOJENI!N1737,HNOJIVA_ALL!$A$2:$Z$3303,4,FALSE)</f>
        <v>#N/A</v>
      </c>
      <c r="P1737" s="51" t="e">
        <f>ROUND(VLOOKUP(EVID_HNOJENI!N1737,HNOJIVA_ALL!$A$2:$Z$3303,14,FALSE)*K1737*IF(L1737="t",10,IF(L1737="kg",0.01,IF(L1737="q",1,IF(L1737="l",0.01*VLOOKUP(EVID_HNOJENI!N1737,HNOJIVA_ALL!$A$2:$AE$3303,31,FALSE),"CHYBA")))),2)</f>
        <v>#N/A</v>
      </c>
      <c r="Q1737" s="51" t="e">
        <f>ROUND(VLOOKUP(EVID_HNOJENI!N1737,HNOJIVA_ALL!$A$2:$Z$3303,15,FALSE)*K1737*IF(L1737="t",10,IF(L1737="kg",0.01,IF(L1737="q",1,IF(L1737="l",0.01*VLOOKUP(EVID_HNOJENI!N1737,HNOJIVA_ALL!$A$2:$AE$3303,31,FALSE),"CHYBA")))),2)</f>
        <v>#N/A</v>
      </c>
      <c r="R1737" s="51" t="e">
        <f>ROUND(VLOOKUP(EVID_HNOJENI!N1737,HNOJIVA_ALL!$A$2:$Z$3303,16,FALSE)*K1737*IF(L1737="t",10,IF(L1737="kg",0.01,IF(L1737="q",1,IF(L1737="l",0.01*VLOOKUP(EVID_HNOJENI!N1737,HNOJIVA_ALL!$A$2:$AE$3303,31,FALSE),"CHYBA")))),2)</f>
        <v>#N/A</v>
      </c>
      <c r="S1737" s="51" t="e">
        <f>ROUND(VLOOKUP(EVID_HNOJENI!N1737,HNOJIVA_ALL!$A$2:$Z$3303,18,FALSE)*K1737*IF(L1737="t",10,IF(L1737="kg",0.01,IF(L1737="q",1,IF(L1737="l",0.01*VLOOKUP(EVID_HNOJENI!N1737,HNOJIVA_ALL!$A$2:$AE$3303,31,FALSE),"CHYBA")))),2)</f>
        <v>#N/A</v>
      </c>
      <c r="T1737" s="51" t="e">
        <f>ROUND(VLOOKUP(EVID_HNOJENI!N1737,HNOJIVA_ALL!$A$2:$Z$3303,17,FALSE)*K1737*IF(L1737="t",10,IF(L1737="kg",0.01,IF(L1737="q",1,IF(L1737="l",0.01*VLOOKUP(EVID_HNOJENI!N1737,HNOJIVA_ALL!$A$2:$AE$3303,31,FALSE),"CHYBA")))),2)</f>
        <v>#N/A</v>
      </c>
      <c r="U1737" s="51" t="e">
        <f>ROUND(VLOOKUP(EVID_HNOJENI!N1737,HNOJIVA_ALL!$A$2:$Z$3303,20,FALSE)*K1737*IF(L1737="t",10,IF(L1737="kg",0.01,IF(L1737="q",1,IF(L1737="l",0.01*VLOOKUP(EVID_HNOJENI!N1737,HNOJIVA_ALL!$A$2:$AE$3303,31,FALSE),"CHYBA")))),2)</f>
        <v>#N/A</v>
      </c>
    </row>
    <row r="1738" spans="1:21" x14ac:dyDescent="0.2">
      <c r="A1738" s="32"/>
      <c r="B1738" s="45" t="e">
        <f>VLOOKUP($A1738,EVID_OSEVU!$A$1:$M$4972,2,FALSE)</f>
        <v>#N/A</v>
      </c>
      <c r="C1738" s="45" t="e">
        <f>VLOOKUP($A1738,EVID_OSEVU!$A$1:$M$4972,3,FALSE)</f>
        <v>#N/A</v>
      </c>
      <c r="D1738" s="45" t="e">
        <f>VLOOKUP($A1738,EVID_OSEVU!$A$1:$M$4972,4,FALSE)</f>
        <v>#N/A</v>
      </c>
      <c r="E1738" s="45" t="e">
        <f>VLOOKUP($A1738,EVID_OSEVU!$A$1:$M$4972,7,FALSE)</f>
        <v>#N/A</v>
      </c>
      <c r="F1738" s="45" t="e">
        <f>VLOOKUP($A1738,EVID_OSEVU!$A$1:$M$4972,8,FALSE)</f>
        <v>#N/A</v>
      </c>
      <c r="G1738" s="45" t="e">
        <f>VLOOKUP($A1738,EVID_OSEVU!$A$1:$M$4972,11,FALSE)</f>
        <v>#N/A</v>
      </c>
      <c r="H1738" s="35"/>
      <c r="I1738" s="48"/>
      <c r="J1738" s="33" t="e">
        <f>VLOOKUP($A1738,EVID_OSEVU!$A$1:$M$4972,11,FALSE)</f>
        <v>#N/A</v>
      </c>
      <c r="K1738" s="39"/>
      <c r="L1738" s="49"/>
      <c r="M1738" s="89" t="e">
        <f t="shared" si="27"/>
        <v>#N/A</v>
      </c>
      <c r="N1738" s="50"/>
      <c r="O1738" s="37" t="e">
        <f>VLOOKUP(EVID_HNOJENI!N1738,HNOJIVA_ALL!$A$2:$Z$3303,4,FALSE)</f>
        <v>#N/A</v>
      </c>
      <c r="P1738" s="51" t="e">
        <f>ROUND(VLOOKUP(EVID_HNOJENI!N1738,HNOJIVA_ALL!$A$2:$Z$3303,14,FALSE)*K1738*IF(L1738="t",10,IF(L1738="kg",0.01,IF(L1738="q",1,IF(L1738="l",0.01*VLOOKUP(EVID_HNOJENI!N1738,HNOJIVA_ALL!$A$2:$AE$3303,31,FALSE),"CHYBA")))),2)</f>
        <v>#N/A</v>
      </c>
      <c r="Q1738" s="51" t="e">
        <f>ROUND(VLOOKUP(EVID_HNOJENI!N1738,HNOJIVA_ALL!$A$2:$Z$3303,15,FALSE)*K1738*IF(L1738="t",10,IF(L1738="kg",0.01,IF(L1738="q",1,IF(L1738="l",0.01*VLOOKUP(EVID_HNOJENI!N1738,HNOJIVA_ALL!$A$2:$AE$3303,31,FALSE),"CHYBA")))),2)</f>
        <v>#N/A</v>
      </c>
      <c r="R1738" s="51" t="e">
        <f>ROUND(VLOOKUP(EVID_HNOJENI!N1738,HNOJIVA_ALL!$A$2:$Z$3303,16,FALSE)*K1738*IF(L1738="t",10,IF(L1738="kg",0.01,IF(L1738="q",1,IF(L1738="l",0.01*VLOOKUP(EVID_HNOJENI!N1738,HNOJIVA_ALL!$A$2:$AE$3303,31,FALSE),"CHYBA")))),2)</f>
        <v>#N/A</v>
      </c>
      <c r="S1738" s="51" t="e">
        <f>ROUND(VLOOKUP(EVID_HNOJENI!N1738,HNOJIVA_ALL!$A$2:$Z$3303,18,FALSE)*K1738*IF(L1738="t",10,IF(L1738="kg",0.01,IF(L1738="q",1,IF(L1738="l",0.01*VLOOKUP(EVID_HNOJENI!N1738,HNOJIVA_ALL!$A$2:$AE$3303,31,FALSE),"CHYBA")))),2)</f>
        <v>#N/A</v>
      </c>
      <c r="T1738" s="51" t="e">
        <f>ROUND(VLOOKUP(EVID_HNOJENI!N1738,HNOJIVA_ALL!$A$2:$Z$3303,17,FALSE)*K1738*IF(L1738="t",10,IF(L1738="kg",0.01,IF(L1738="q",1,IF(L1738="l",0.01*VLOOKUP(EVID_HNOJENI!N1738,HNOJIVA_ALL!$A$2:$AE$3303,31,FALSE),"CHYBA")))),2)</f>
        <v>#N/A</v>
      </c>
      <c r="U1738" s="51" t="e">
        <f>ROUND(VLOOKUP(EVID_HNOJENI!N1738,HNOJIVA_ALL!$A$2:$Z$3303,20,FALSE)*K1738*IF(L1738="t",10,IF(L1738="kg",0.01,IF(L1738="q",1,IF(L1738="l",0.01*VLOOKUP(EVID_HNOJENI!N1738,HNOJIVA_ALL!$A$2:$AE$3303,31,FALSE),"CHYBA")))),2)</f>
        <v>#N/A</v>
      </c>
    </row>
    <row r="1739" spans="1:21" x14ac:dyDescent="0.2">
      <c r="A1739" s="32"/>
      <c r="B1739" s="45" t="e">
        <f>VLOOKUP($A1739,EVID_OSEVU!$A$1:$M$4972,2,FALSE)</f>
        <v>#N/A</v>
      </c>
      <c r="C1739" s="45" t="e">
        <f>VLOOKUP($A1739,EVID_OSEVU!$A$1:$M$4972,3,FALSE)</f>
        <v>#N/A</v>
      </c>
      <c r="D1739" s="45" t="e">
        <f>VLOOKUP($A1739,EVID_OSEVU!$A$1:$M$4972,4,FALSE)</f>
        <v>#N/A</v>
      </c>
      <c r="E1739" s="45" t="e">
        <f>VLOOKUP($A1739,EVID_OSEVU!$A$1:$M$4972,7,FALSE)</f>
        <v>#N/A</v>
      </c>
      <c r="F1739" s="45" t="e">
        <f>VLOOKUP($A1739,EVID_OSEVU!$A$1:$M$4972,8,FALSE)</f>
        <v>#N/A</v>
      </c>
      <c r="G1739" s="45" t="e">
        <f>VLOOKUP($A1739,EVID_OSEVU!$A$1:$M$4972,11,FALSE)</f>
        <v>#N/A</v>
      </c>
      <c r="H1739" s="35"/>
      <c r="I1739" s="48"/>
      <c r="J1739" s="33" t="e">
        <f>VLOOKUP($A1739,EVID_OSEVU!$A$1:$M$4972,11,FALSE)</f>
        <v>#N/A</v>
      </c>
      <c r="K1739" s="39"/>
      <c r="L1739" s="49"/>
      <c r="M1739" s="89" t="e">
        <f t="shared" si="27"/>
        <v>#N/A</v>
      </c>
      <c r="N1739" s="50"/>
      <c r="O1739" s="37" t="e">
        <f>VLOOKUP(EVID_HNOJENI!N1739,HNOJIVA_ALL!$A$2:$Z$3303,4,FALSE)</f>
        <v>#N/A</v>
      </c>
      <c r="P1739" s="51" t="e">
        <f>ROUND(VLOOKUP(EVID_HNOJENI!N1739,HNOJIVA_ALL!$A$2:$Z$3303,14,FALSE)*K1739*IF(L1739="t",10,IF(L1739="kg",0.01,IF(L1739="q",1,IF(L1739="l",0.01*VLOOKUP(EVID_HNOJENI!N1739,HNOJIVA_ALL!$A$2:$AE$3303,31,FALSE),"CHYBA")))),2)</f>
        <v>#N/A</v>
      </c>
      <c r="Q1739" s="51" t="e">
        <f>ROUND(VLOOKUP(EVID_HNOJENI!N1739,HNOJIVA_ALL!$A$2:$Z$3303,15,FALSE)*K1739*IF(L1739="t",10,IF(L1739="kg",0.01,IF(L1739="q",1,IF(L1739="l",0.01*VLOOKUP(EVID_HNOJENI!N1739,HNOJIVA_ALL!$A$2:$AE$3303,31,FALSE),"CHYBA")))),2)</f>
        <v>#N/A</v>
      </c>
      <c r="R1739" s="51" t="e">
        <f>ROUND(VLOOKUP(EVID_HNOJENI!N1739,HNOJIVA_ALL!$A$2:$Z$3303,16,FALSE)*K1739*IF(L1739="t",10,IF(L1739="kg",0.01,IF(L1739="q",1,IF(L1739="l",0.01*VLOOKUP(EVID_HNOJENI!N1739,HNOJIVA_ALL!$A$2:$AE$3303,31,FALSE),"CHYBA")))),2)</f>
        <v>#N/A</v>
      </c>
      <c r="S1739" s="51" t="e">
        <f>ROUND(VLOOKUP(EVID_HNOJENI!N1739,HNOJIVA_ALL!$A$2:$Z$3303,18,FALSE)*K1739*IF(L1739="t",10,IF(L1739="kg",0.01,IF(L1739="q",1,IF(L1739="l",0.01*VLOOKUP(EVID_HNOJENI!N1739,HNOJIVA_ALL!$A$2:$AE$3303,31,FALSE),"CHYBA")))),2)</f>
        <v>#N/A</v>
      </c>
      <c r="T1739" s="51" t="e">
        <f>ROUND(VLOOKUP(EVID_HNOJENI!N1739,HNOJIVA_ALL!$A$2:$Z$3303,17,FALSE)*K1739*IF(L1739="t",10,IF(L1739="kg",0.01,IF(L1739="q",1,IF(L1739="l",0.01*VLOOKUP(EVID_HNOJENI!N1739,HNOJIVA_ALL!$A$2:$AE$3303,31,FALSE),"CHYBA")))),2)</f>
        <v>#N/A</v>
      </c>
      <c r="U1739" s="51" t="e">
        <f>ROUND(VLOOKUP(EVID_HNOJENI!N1739,HNOJIVA_ALL!$A$2:$Z$3303,20,FALSE)*K1739*IF(L1739="t",10,IF(L1739="kg",0.01,IF(L1739="q",1,IF(L1739="l",0.01*VLOOKUP(EVID_HNOJENI!N1739,HNOJIVA_ALL!$A$2:$AE$3303,31,FALSE),"CHYBA")))),2)</f>
        <v>#N/A</v>
      </c>
    </row>
    <row r="1740" spans="1:21" x14ac:dyDescent="0.2">
      <c r="A1740" s="32"/>
      <c r="B1740" s="45" t="e">
        <f>VLOOKUP($A1740,EVID_OSEVU!$A$1:$M$4972,2,FALSE)</f>
        <v>#N/A</v>
      </c>
      <c r="C1740" s="45" t="e">
        <f>VLOOKUP($A1740,EVID_OSEVU!$A$1:$M$4972,3,FALSE)</f>
        <v>#N/A</v>
      </c>
      <c r="D1740" s="45" t="e">
        <f>VLOOKUP($A1740,EVID_OSEVU!$A$1:$M$4972,4,FALSE)</f>
        <v>#N/A</v>
      </c>
      <c r="E1740" s="45" t="e">
        <f>VLOOKUP($A1740,EVID_OSEVU!$A$1:$M$4972,7,FALSE)</f>
        <v>#N/A</v>
      </c>
      <c r="F1740" s="45" t="e">
        <f>VLOOKUP($A1740,EVID_OSEVU!$A$1:$M$4972,8,FALSE)</f>
        <v>#N/A</v>
      </c>
      <c r="G1740" s="45" t="e">
        <f>VLOOKUP($A1740,EVID_OSEVU!$A$1:$M$4972,11,FALSE)</f>
        <v>#N/A</v>
      </c>
      <c r="H1740" s="35"/>
      <c r="I1740" s="48"/>
      <c r="J1740" s="33" t="e">
        <f>VLOOKUP($A1740,EVID_OSEVU!$A$1:$M$4972,11,FALSE)</f>
        <v>#N/A</v>
      </c>
      <c r="K1740" s="39"/>
      <c r="L1740" s="49"/>
      <c r="M1740" s="89" t="e">
        <f t="shared" si="27"/>
        <v>#N/A</v>
      </c>
      <c r="N1740" s="50"/>
      <c r="O1740" s="37" t="e">
        <f>VLOOKUP(EVID_HNOJENI!N1740,HNOJIVA_ALL!$A$2:$Z$3303,4,FALSE)</f>
        <v>#N/A</v>
      </c>
      <c r="P1740" s="51" t="e">
        <f>ROUND(VLOOKUP(EVID_HNOJENI!N1740,HNOJIVA_ALL!$A$2:$Z$3303,14,FALSE)*K1740*IF(L1740="t",10,IF(L1740="kg",0.01,IF(L1740="q",1,IF(L1740="l",0.01*VLOOKUP(EVID_HNOJENI!N1740,HNOJIVA_ALL!$A$2:$AE$3303,31,FALSE),"CHYBA")))),2)</f>
        <v>#N/A</v>
      </c>
      <c r="Q1740" s="51" t="e">
        <f>ROUND(VLOOKUP(EVID_HNOJENI!N1740,HNOJIVA_ALL!$A$2:$Z$3303,15,FALSE)*K1740*IF(L1740="t",10,IF(L1740="kg",0.01,IF(L1740="q",1,IF(L1740="l",0.01*VLOOKUP(EVID_HNOJENI!N1740,HNOJIVA_ALL!$A$2:$AE$3303,31,FALSE),"CHYBA")))),2)</f>
        <v>#N/A</v>
      </c>
      <c r="R1740" s="51" t="e">
        <f>ROUND(VLOOKUP(EVID_HNOJENI!N1740,HNOJIVA_ALL!$A$2:$Z$3303,16,FALSE)*K1740*IF(L1740="t",10,IF(L1740="kg",0.01,IF(L1740="q",1,IF(L1740="l",0.01*VLOOKUP(EVID_HNOJENI!N1740,HNOJIVA_ALL!$A$2:$AE$3303,31,FALSE),"CHYBA")))),2)</f>
        <v>#N/A</v>
      </c>
      <c r="S1740" s="51" t="e">
        <f>ROUND(VLOOKUP(EVID_HNOJENI!N1740,HNOJIVA_ALL!$A$2:$Z$3303,18,FALSE)*K1740*IF(L1740="t",10,IF(L1740="kg",0.01,IF(L1740="q",1,IF(L1740="l",0.01*VLOOKUP(EVID_HNOJENI!N1740,HNOJIVA_ALL!$A$2:$AE$3303,31,FALSE),"CHYBA")))),2)</f>
        <v>#N/A</v>
      </c>
      <c r="T1740" s="51" t="e">
        <f>ROUND(VLOOKUP(EVID_HNOJENI!N1740,HNOJIVA_ALL!$A$2:$Z$3303,17,FALSE)*K1740*IF(L1740="t",10,IF(L1740="kg",0.01,IF(L1740="q",1,IF(L1740="l",0.01*VLOOKUP(EVID_HNOJENI!N1740,HNOJIVA_ALL!$A$2:$AE$3303,31,FALSE),"CHYBA")))),2)</f>
        <v>#N/A</v>
      </c>
      <c r="U1740" s="51" t="e">
        <f>ROUND(VLOOKUP(EVID_HNOJENI!N1740,HNOJIVA_ALL!$A$2:$Z$3303,20,FALSE)*K1740*IF(L1740="t",10,IF(L1740="kg",0.01,IF(L1740="q",1,IF(L1740="l",0.01*VLOOKUP(EVID_HNOJENI!N1740,HNOJIVA_ALL!$A$2:$AE$3303,31,FALSE),"CHYBA")))),2)</f>
        <v>#N/A</v>
      </c>
    </row>
    <row r="1741" spans="1:21" x14ac:dyDescent="0.2">
      <c r="A1741" s="32"/>
      <c r="B1741" s="45" t="e">
        <f>VLOOKUP($A1741,EVID_OSEVU!$A$1:$M$4972,2,FALSE)</f>
        <v>#N/A</v>
      </c>
      <c r="C1741" s="45" t="e">
        <f>VLOOKUP($A1741,EVID_OSEVU!$A$1:$M$4972,3,FALSE)</f>
        <v>#N/A</v>
      </c>
      <c r="D1741" s="45" t="e">
        <f>VLOOKUP($A1741,EVID_OSEVU!$A$1:$M$4972,4,FALSE)</f>
        <v>#N/A</v>
      </c>
      <c r="E1741" s="45" t="e">
        <f>VLOOKUP($A1741,EVID_OSEVU!$A$1:$M$4972,7,FALSE)</f>
        <v>#N/A</v>
      </c>
      <c r="F1741" s="45" t="e">
        <f>VLOOKUP($A1741,EVID_OSEVU!$A$1:$M$4972,8,FALSE)</f>
        <v>#N/A</v>
      </c>
      <c r="G1741" s="45" t="e">
        <f>VLOOKUP($A1741,EVID_OSEVU!$A$1:$M$4972,11,FALSE)</f>
        <v>#N/A</v>
      </c>
      <c r="H1741" s="35"/>
      <c r="I1741" s="48"/>
      <c r="J1741" s="33" t="e">
        <f>VLOOKUP($A1741,EVID_OSEVU!$A$1:$M$4972,11,FALSE)</f>
        <v>#N/A</v>
      </c>
      <c r="K1741" s="39"/>
      <c r="L1741" s="49"/>
      <c r="M1741" s="89" t="e">
        <f t="shared" si="27"/>
        <v>#N/A</v>
      </c>
      <c r="N1741" s="50"/>
      <c r="O1741" s="37" t="e">
        <f>VLOOKUP(EVID_HNOJENI!N1741,HNOJIVA_ALL!$A$2:$Z$3303,4,FALSE)</f>
        <v>#N/A</v>
      </c>
      <c r="P1741" s="51" t="e">
        <f>ROUND(VLOOKUP(EVID_HNOJENI!N1741,HNOJIVA_ALL!$A$2:$Z$3303,14,FALSE)*K1741*IF(L1741="t",10,IF(L1741="kg",0.01,IF(L1741="q",1,IF(L1741="l",0.01*VLOOKUP(EVID_HNOJENI!N1741,HNOJIVA_ALL!$A$2:$AE$3303,31,FALSE),"CHYBA")))),2)</f>
        <v>#N/A</v>
      </c>
      <c r="Q1741" s="51" t="e">
        <f>ROUND(VLOOKUP(EVID_HNOJENI!N1741,HNOJIVA_ALL!$A$2:$Z$3303,15,FALSE)*K1741*IF(L1741="t",10,IF(L1741="kg",0.01,IF(L1741="q",1,IF(L1741="l",0.01*VLOOKUP(EVID_HNOJENI!N1741,HNOJIVA_ALL!$A$2:$AE$3303,31,FALSE),"CHYBA")))),2)</f>
        <v>#N/A</v>
      </c>
      <c r="R1741" s="51" t="e">
        <f>ROUND(VLOOKUP(EVID_HNOJENI!N1741,HNOJIVA_ALL!$A$2:$Z$3303,16,FALSE)*K1741*IF(L1741="t",10,IF(L1741="kg",0.01,IF(L1741="q",1,IF(L1741="l",0.01*VLOOKUP(EVID_HNOJENI!N1741,HNOJIVA_ALL!$A$2:$AE$3303,31,FALSE),"CHYBA")))),2)</f>
        <v>#N/A</v>
      </c>
      <c r="S1741" s="51" t="e">
        <f>ROUND(VLOOKUP(EVID_HNOJENI!N1741,HNOJIVA_ALL!$A$2:$Z$3303,18,FALSE)*K1741*IF(L1741="t",10,IF(L1741="kg",0.01,IF(L1741="q",1,IF(L1741="l",0.01*VLOOKUP(EVID_HNOJENI!N1741,HNOJIVA_ALL!$A$2:$AE$3303,31,FALSE),"CHYBA")))),2)</f>
        <v>#N/A</v>
      </c>
      <c r="T1741" s="51" t="e">
        <f>ROUND(VLOOKUP(EVID_HNOJENI!N1741,HNOJIVA_ALL!$A$2:$Z$3303,17,FALSE)*K1741*IF(L1741="t",10,IF(L1741="kg",0.01,IF(L1741="q",1,IF(L1741="l",0.01*VLOOKUP(EVID_HNOJENI!N1741,HNOJIVA_ALL!$A$2:$AE$3303,31,FALSE),"CHYBA")))),2)</f>
        <v>#N/A</v>
      </c>
      <c r="U1741" s="51" t="e">
        <f>ROUND(VLOOKUP(EVID_HNOJENI!N1741,HNOJIVA_ALL!$A$2:$Z$3303,20,FALSE)*K1741*IF(L1741="t",10,IF(L1741="kg",0.01,IF(L1741="q",1,IF(L1741="l",0.01*VLOOKUP(EVID_HNOJENI!N1741,HNOJIVA_ALL!$A$2:$AE$3303,31,FALSE),"CHYBA")))),2)</f>
        <v>#N/A</v>
      </c>
    </row>
    <row r="1742" spans="1:21" x14ac:dyDescent="0.2">
      <c r="A1742" s="32"/>
      <c r="B1742" s="45" t="e">
        <f>VLOOKUP($A1742,EVID_OSEVU!$A$1:$M$4972,2,FALSE)</f>
        <v>#N/A</v>
      </c>
      <c r="C1742" s="45" t="e">
        <f>VLOOKUP($A1742,EVID_OSEVU!$A$1:$M$4972,3,FALSE)</f>
        <v>#N/A</v>
      </c>
      <c r="D1742" s="45" t="e">
        <f>VLOOKUP($A1742,EVID_OSEVU!$A$1:$M$4972,4,FALSE)</f>
        <v>#N/A</v>
      </c>
      <c r="E1742" s="45" t="e">
        <f>VLOOKUP($A1742,EVID_OSEVU!$A$1:$M$4972,7,FALSE)</f>
        <v>#N/A</v>
      </c>
      <c r="F1742" s="45" t="e">
        <f>VLOOKUP($A1742,EVID_OSEVU!$A$1:$M$4972,8,FALSE)</f>
        <v>#N/A</v>
      </c>
      <c r="G1742" s="45" t="e">
        <f>VLOOKUP($A1742,EVID_OSEVU!$A$1:$M$4972,11,FALSE)</f>
        <v>#N/A</v>
      </c>
      <c r="H1742" s="35"/>
      <c r="I1742" s="48"/>
      <c r="J1742" s="33" t="e">
        <f>VLOOKUP($A1742,EVID_OSEVU!$A$1:$M$4972,11,FALSE)</f>
        <v>#N/A</v>
      </c>
      <c r="K1742" s="39"/>
      <c r="L1742" s="49"/>
      <c r="M1742" s="89" t="e">
        <f t="shared" si="27"/>
        <v>#N/A</v>
      </c>
      <c r="N1742" s="50"/>
      <c r="O1742" s="37" t="e">
        <f>VLOOKUP(EVID_HNOJENI!N1742,HNOJIVA_ALL!$A$2:$Z$3303,4,FALSE)</f>
        <v>#N/A</v>
      </c>
      <c r="P1742" s="51" t="e">
        <f>ROUND(VLOOKUP(EVID_HNOJENI!N1742,HNOJIVA_ALL!$A$2:$Z$3303,14,FALSE)*K1742*IF(L1742="t",10,IF(L1742="kg",0.01,IF(L1742="q",1,IF(L1742="l",0.01*VLOOKUP(EVID_HNOJENI!N1742,HNOJIVA_ALL!$A$2:$AE$3303,31,FALSE),"CHYBA")))),2)</f>
        <v>#N/A</v>
      </c>
      <c r="Q1742" s="51" t="e">
        <f>ROUND(VLOOKUP(EVID_HNOJENI!N1742,HNOJIVA_ALL!$A$2:$Z$3303,15,FALSE)*K1742*IF(L1742="t",10,IF(L1742="kg",0.01,IF(L1742="q",1,IF(L1742="l",0.01*VLOOKUP(EVID_HNOJENI!N1742,HNOJIVA_ALL!$A$2:$AE$3303,31,FALSE),"CHYBA")))),2)</f>
        <v>#N/A</v>
      </c>
      <c r="R1742" s="51" t="e">
        <f>ROUND(VLOOKUP(EVID_HNOJENI!N1742,HNOJIVA_ALL!$A$2:$Z$3303,16,FALSE)*K1742*IF(L1742="t",10,IF(L1742="kg",0.01,IF(L1742="q",1,IF(L1742="l",0.01*VLOOKUP(EVID_HNOJENI!N1742,HNOJIVA_ALL!$A$2:$AE$3303,31,FALSE),"CHYBA")))),2)</f>
        <v>#N/A</v>
      </c>
      <c r="S1742" s="51" t="e">
        <f>ROUND(VLOOKUP(EVID_HNOJENI!N1742,HNOJIVA_ALL!$A$2:$Z$3303,18,FALSE)*K1742*IF(L1742="t",10,IF(L1742="kg",0.01,IF(L1742="q",1,IF(L1742="l",0.01*VLOOKUP(EVID_HNOJENI!N1742,HNOJIVA_ALL!$A$2:$AE$3303,31,FALSE),"CHYBA")))),2)</f>
        <v>#N/A</v>
      </c>
      <c r="T1742" s="51" t="e">
        <f>ROUND(VLOOKUP(EVID_HNOJENI!N1742,HNOJIVA_ALL!$A$2:$Z$3303,17,FALSE)*K1742*IF(L1742="t",10,IF(L1742="kg",0.01,IF(L1742="q",1,IF(L1742="l",0.01*VLOOKUP(EVID_HNOJENI!N1742,HNOJIVA_ALL!$A$2:$AE$3303,31,FALSE),"CHYBA")))),2)</f>
        <v>#N/A</v>
      </c>
      <c r="U1742" s="51" t="e">
        <f>ROUND(VLOOKUP(EVID_HNOJENI!N1742,HNOJIVA_ALL!$A$2:$Z$3303,20,FALSE)*K1742*IF(L1742="t",10,IF(L1742="kg",0.01,IF(L1742="q",1,IF(L1742="l",0.01*VLOOKUP(EVID_HNOJENI!N1742,HNOJIVA_ALL!$A$2:$AE$3303,31,FALSE),"CHYBA")))),2)</f>
        <v>#N/A</v>
      </c>
    </row>
    <row r="1743" spans="1:21" x14ac:dyDescent="0.2">
      <c r="A1743" s="32"/>
      <c r="B1743" s="45" t="e">
        <f>VLOOKUP($A1743,EVID_OSEVU!$A$1:$M$4972,2,FALSE)</f>
        <v>#N/A</v>
      </c>
      <c r="C1743" s="45" t="e">
        <f>VLOOKUP($A1743,EVID_OSEVU!$A$1:$M$4972,3,FALSE)</f>
        <v>#N/A</v>
      </c>
      <c r="D1743" s="45" t="e">
        <f>VLOOKUP($A1743,EVID_OSEVU!$A$1:$M$4972,4,FALSE)</f>
        <v>#N/A</v>
      </c>
      <c r="E1743" s="45" t="e">
        <f>VLOOKUP($A1743,EVID_OSEVU!$A$1:$M$4972,7,FALSE)</f>
        <v>#N/A</v>
      </c>
      <c r="F1743" s="45" t="e">
        <f>VLOOKUP($A1743,EVID_OSEVU!$A$1:$M$4972,8,FALSE)</f>
        <v>#N/A</v>
      </c>
      <c r="G1743" s="45" t="e">
        <f>VLOOKUP($A1743,EVID_OSEVU!$A$1:$M$4972,11,FALSE)</f>
        <v>#N/A</v>
      </c>
      <c r="H1743" s="35"/>
      <c r="I1743" s="48"/>
      <c r="J1743" s="33" t="e">
        <f>VLOOKUP($A1743,EVID_OSEVU!$A$1:$M$4972,11,FALSE)</f>
        <v>#N/A</v>
      </c>
      <c r="K1743" s="39"/>
      <c r="L1743" s="49"/>
      <c r="M1743" s="89" t="e">
        <f t="shared" si="27"/>
        <v>#N/A</v>
      </c>
      <c r="N1743" s="50"/>
      <c r="O1743" s="37" t="e">
        <f>VLOOKUP(EVID_HNOJENI!N1743,HNOJIVA_ALL!$A$2:$Z$3303,4,FALSE)</f>
        <v>#N/A</v>
      </c>
      <c r="P1743" s="51" t="e">
        <f>ROUND(VLOOKUP(EVID_HNOJENI!N1743,HNOJIVA_ALL!$A$2:$Z$3303,14,FALSE)*K1743*IF(L1743="t",10,IF(L1743="kg",0.01,IF(L1743="q",1,IF(L1743="l",0.01*VLOOKUP(EVID_HNOJENI!N1743,HNOJIVA_ALL!$A$2:$AE$3303,31,FALSE),"CHYBA")))),2)</f>
        <v>#N/A</v>
      </c>
      <c r="Q1743" s="51" t="e">
        <f>ROUND(VLOOKUP(EVID_HNOJENI!N1743,HNOJIVA_ALL!$A$2:$Z$3303,15,FALSE)*K1743*IF(L1743="t",10,IF(L1743="kg",0.01,IF(L1743="q",1,IF(L1743="l",0.01*VLOOKUP(EVID_HNOJENI!N1743,HNOJIVA_ALL!$A$2:$AE$3303,31,FALSE),"CHYBA")))),2)</f>
        <v>#N/A</v>
      </c>
      <c r="R1743" s="51" t="e">
        <f>ROUND(VLOOKUP(EVID_HNOJENI!N1743,HNOJIVA_ALL!$A$2:$Z$3303,16,FALSE)*K1743*IF(L1743="t",10,IF(L1743="kg",0.01,IF(L1743="q",1,IF(L1743="l",0.01*VLOOKUP(EVID_HNOJENI!N1743,HNOJIVA_ALL!$A$2:$AE$3303,31,FALSE),"CHYBA")))),2)</f>
        <v>#N/A</v>
      </c>
      <c r="S1743" s="51" t="e">
        <f>ROUND(VLOOKUP(EVID_HNOJENI!N1743,HNOJIVA_ALL!$A$2:$Z$3303,18,FALSE)*K1743*IF(L1743="t",10,IF(L1743="kg",0.01,IF(L1743="q",1,IF(L1743="l",0.01*VLOOKUP(EVID_HNOJENI!N1743,HNOJIVA_ALL!$A$2:$AE$3303,31,FALSE),"CHYBA")))),2)</f>
        <v>#N/A</v>
      </c>
      <c r="T1743" s="51" t="e">
        <f>ROUND(VLOOKUP(EVID_HNOJENI!N1743,HNOJIVA_ALL!$A$2:$Z$3303,17,FALSE)*K1743*IF(L1743="t",10,IF(L1743="kg",0.01,IF(L1743="q",1,IF(L1743="l",0.01*VLOOKUP(EVID_HNOJENI!N1743,HNOJIVA_ALL!$A$2:$AE$3303,31,FALSE),"CHYBA")))),2)</f>
        <v>#N/A</v>
      </c>
      <c r="U1743" s="51" t="e">
        <f>ROUND(VLOOKUP(EVID_HNOJENI!N1743,HNOJIVA_ALL!$A$2:$Z$3303,20,FALSE)*K1743*IF(L1743="t",10,IF(L1743="kg",0.01,IF(L1743="q",1,IF(L1743="l",0.01*VLOOKUP(EVID_HNOJENI!N1743,HNOJIVA_ALL!$A$2:$AE$3303,31,FALSE),"CHYBA")))),2)</f>
        <v>#N/A</v>
      </c>
    </row>
    <row r="1744" spans="1:21" x14ac:dyDescent="0.2">
      <c r="A1744" s="32"/>
      <c r="B1744" s="45" t="e">
        <f>VLOOKUP($A1744,EVID_OSEVU!$A$1:$M$4972,2,FALSE)</f>
        <v>#N/A</v>
      </c>
      <c r="C1744" s="45" t="e">
        <f>VLOOKUP($A1744,EVID_OSEVU!$A$1:$M$4972,3,FALSE)</f>
        <v>#N/A</v>
      </c>
      <c r="D1744" s="45" t="e">
        <f>VLOOKUP($A1744,EVID_OSEVU!$A$1:$M$4972,4,FALSE)</f>
        <v>#N/A</v>
      </c>
      <c r="E1744" s="45" t="e">
        <f>VLOOKUP($A1744,EVID_OSEVU!$A$1:$M$4972,7,FALSE)</f>
        <v>#N/A</v>
      </c>
      <c r="F1744" s="45" t="e">
        <f>VLOOKUP($A1744,EVID_OSEVU!$A$1:$M$4972,8,FALSE)</f>
        <v>#N/A</v>
      </c>
      <c r="G1744" s="45" t="e">
        <f>VLOOKUP($A1744,EVID_OSEVU!$A$1:$M$4972,11,FALSE)</f>
        <v>#N/A</v>
      </c>
      <c r="H1744" s="35"/>
      <c r="I1744" s="48"/>
      <c r="J1744" s="33" t="e">
        <f>VLOOKUP($A1744,EVID_OSEVU!$A$1:$M$4972,11,FALSE)</f>
        <v>#N/A</v>
      </c>
      <c r="K1744" s="39"/>
      <c r="L1744" s="49"/>
      <c r="M1744" s="89" t="e">
        <f t="shared" si="27"/>
        <v>#N/A</v>
      </c>
      <c r="N1744" s="50"/>
      <c r="O1744" s="37" t="e">
        <f>VLOOKUP(EVID_HNOJENI!N1744,HNOJIVA_ALL!$A$2:$Z$3303,4,FALSE)</f>
        <v>#N/A</v>
      </c>
      <c r="P1744" s="51" t="e">
        <f>ROUND(VLOOKUP(EVID_HNOJENI!N1744,HNOJIVA_ALL!$A$2:$Z$3303,14,FALSE)*K1744*IF(L1744="t",10,IF(L1744="kg",0.01,IF(L1744="q",1,IF(L1744="l",0.01*VLOOKUP(EVID_HNOJENI!N1744,HNOJIVA_ALL!$A$2:$AE$3303,31,FALSE),"CHYBA")))),2)</f>
        <v>#N/A</v>
      </c>
      <c r="Q1744" s="51" t="e">
        <f>ROUND(VLOOKUP(EVID_HNOJENI!N1744,HNOJIVA_ALL!$A$2:$Z$3303,15,FALSE)*K1744*IF(L1744="t",10,IF(L1744="kg",0.01,IF(L1744="q",1,IF(L1744="l",0.01*VLOOKUP(EVID_HNOJENI!N1744,HNOJIVA_ALL!$A$2:$AE$3303,31,FALSE),"CHYBA")))),2)</f>
        <v>#N/A</v>
      </c>
      <c r="R1744" s="51" t="e">
        <f>ROUND(VLOOKUP(EVID_HNOJENI!N1744,HNOJIVA_ALL!$A$2:$Z$3303,16,FALSE)*K1744*IF(L1744="t",10,IF(L1744="kg",0.01,IF(L1744="q",1,IF(L1744="l",0.01*VLOOKUP(EVID_HNOJENI!N1744,HNOJIVA_ALL!$A$2:$AE$3303,31,FALSE),"CHYBA")))),2)</f>
        <v>#N/A</v>
      </c>
      <c r="S1744" s="51" t="e">
        <f>ROUND(VLOOKUP(EVID_HNOJENI!N1744,HNOJIVA_ALL!$A$2:$Z$3303,18,FALSE)*K1744*IF(L1744="t",10,IF(L1744="kg",0.01,IF(L1744="q",1,IF(L1744="l",0.01*VLOOKUP(EVID_HNOJENI!N1744,HNOJIVA_ALL!$A$2:$AE$3303,31,FALSE),"CHYBA")))),2)</f>
        <v>#N/A</v>
      </c>
      <c r="T1744" s="51" t="e">
        <f>ROUND(VLOOKUP(EVID_HNOJENI!N1744,HNOJIVA_ALL!$A$2:$Z$3303,17,FALSE)*K1744*IF(L1744="t",10,IF(L1744="kg",0.01,IF(L1744="q",1,IF(L1744="l",0.01*VLOOKUP(EVID_HNOJENI!N1744,HNOJIVA_ALL!$A$2:$AE$3303,31,FALSE),"CHYBA")))),2)</f>
        <v>#N/A</v>
      </c>
      <c r="U1744" s="51" t="e">
        <f>ROUND(VLOOKUP(EVID_HNOJENI!N1744,HNOJIVA_ALL!$A$2:$Z$3303,20,FALSE)*K1744*IF(L1744="t",10,IF(L1744="kg",0.01,IF(L1744="q",1,IF(L1744="l",0.01*VLOOKUP(EVID_HNOJENI!N1744,HNOJIVA_ALL!$A$2:$AE$3303,31,FALSE),"CHYBA")))),2)</f>
        <v>#N/A</v>
      </c>
    </row>
    <row r="1745" spans="1:21" x14ac:dyDescent="0.2">
      <c r="A1745" s="32"/>
      <c r="B1745" s="45" t="e">
        <f>VLOOKUP($A1745,EVID_OSEVU!$A$1:$M$4972,2,FALSE)</f>
        <v>#N/A</v>
      </c>
      <c r="C1745" s="45" t="e">
        <f>VLOOKUP($A1745,EVID_OSEVU!$A$1:$M$4972,3,FALSE)</f>
        <v>#N/A</v>
      </c>
      <c r="D1745" s="45" t="e">
        <f>VLOOKUP($A1745,EVID_OSEVU!$A$1:$M$4972,4,FALSE)</f>
        <v>#N/A</v>
      </c>
      <c r="E1745" s="45" t="e">
        <f>VLOOKUP($A1745,EVID_OSEVU!$A$1:$M$4972,7,FALSE)</f>
        <v>#N/A</v>
      </c>
      <c r="F1745" s="45" t="e">
        <f>VLOOKUP($A1745,EVID_OSEVU!$A$1:$M$4972,8,FALSE)</f>
        <v>#N/A</v>
      </c>
      <c r="G1745" s="45" t="e">
        <f>VLOOKUP($A1745,EVID_OSEVU!$A$1:$M$4972,11,FALSE)</f>
        <v>#N/A</v>
      </c>
      <c r="H1745" s="35"/>
      <c r="I1745" s="48"/>
      <c r="J1745" s="33" t="e">
        <f>VLOOKUP($A1745,EVID_OSEVU!$A$1:$M$4972,11,FALSE)</f>
        <v>#N/A</v>
      </c>
      <c r="K1745" s="39"/>
      <c r="L1745" s="49"/>
      <c r="M1745" s="89" t="e">
        <f t="shared" si="27"/>
        <v>#N/A</v>
      </c>
      <c r="N1745" s="50"/>
      <c r="O1745" s="37" t="e">
        <f>VLOOKUP(EVID_HNOJENI!N1745,HNOJIVA_ALL!$A$2:$Z$3303,4,FALSE)</f>
        <v>#N/A</v>
      </c>
      <c r="P1745" s="51" t="e">
        <f>ROUND(VLOOKUP(EVID_HNOJENI!N1745,HNOJIVA_ALL!$A$2:$Z$3303,14,FALSE)*K1745*IF(L1745="t",10,IF(L1745="kg",0.01,IF(L1745="q",1,IF(L1745="l",0.01*VLOOKUP(EVID_HNOJENI!N1745,HNOJIVA_ALL!$A$2:$AE$3303,31,FALSE),"CHYBA")))),2)</f>
        <v>#N/A</v>
      </c>
      <c r="Q1745" s="51" t="e">
        <f>ROUND(VLOOKUP(EVID_HNOJENI!N1745,HNOJIVA_ALL!$A$2:$Z$3303,15,FALSE)*K1745*IF(L1745="t",10,IF(L1745="kg",0.01,IF(L1745="q",1,IF(L1745="l",0.01*VLOOKUP(EVID_HNOJENI!N1745,HNOJIVA_ALL!$A$2:$AE$3303,31,FALSE),"CHYBA")))),2)</f>
        <v>#N/A</v>
      </c>
      <c r="R1745" s="51" t="e">
        <f>ROUND(VLOOKUP(EVID_HNOJENI!N1745,HNOJIVA_ALL!$A$2:$Z$3303,16,FALSE)*K1745*IF(L1745="t",10,IF(L1745="kg",0.01,IF(L1745="q",1,IF(L1745="l",0.01*VLOOKUP(EVID_HNOJENI!N1745,HNOJIVA_ALL!$A$2:$AE$3303,31,FALSE),"CHYBA")))),2)</f>
        <v>#N/A</v>
      </c>
      <c r="S1745" s="51" t="e">
        <f>ROUND(VLOOKUP(EVID_HNOJENI!N1745,HNOJIVA_ALL!$A$2:$Z$3303,18,FALSE)*K1745*IF(L1745="t",10,IF(L1745="kg",0.01,IF(L1745="q",1,IF(L1745="l",0.01*VLOOKUP(EVID_HNOJENI!N1745,HNOJIVA_ALL!$A$2:$AE$3303,31,FALSE),"CHYBA")))),2)</f>
        <v>#N/A</v>
      </c>
      <c r="T1745" s="51" t="e">
        <f>ROUND(VLOOKUP(EVID_HNOJENI!N1745,HNOJIVA_ALL!$A$2:$Z$3303,17,FALSE)*K1745*IF(L1745="t",10,IF(L1745="kg",0.01,IF(L1745="q",1,IF(L1745="l",0.01*VLOOKUP(EVID_HNOJENI!N1745,HNOJIVA_ALL!$A$2:$AE$3303,31,FALSE),"CHYBA")))),2)</f>
        <v>#N/A</v>
      </c>
      <c r="U1745" s="51" t="e">
        <f>ROUND(VLOOKUP(EVID_HNOJENI!N1745,HNOJIVA_ALL!$A$2:$Z$3303,20,FALSE)*K1745*IF(L1745="t",10,IF(L1745="kg",0.01,IF(L1745="q",1,IF(L1745="l",0.01*VLOOKUP(EVID_HNOJENI!N1745,HNOJIVA_ALL!$A$2:$AE$3303,31,FALSE),"CHYBA")))),2)</f>
        <v>#N/A</v>
      </c>
    </row>
    <row r="1746" spans="1:21" x14ac:dyDescent="0.2">
      <c r="A1746" s="32"/>
      <c r="B1746" s="45" t="e">
        <f>VLOOKUP($A1746,EVID_OSEVU!$A$1:$M$4972,2,FALSE)</f>
        <v>#N/A</v>
      </c>
      <c r="C1746" s="45" t="e">
        <f>VLOOKUP($A1746,EVID_OSEVU!$A$1:$M$4972,3,FALSE)</f>
        <v>#N/A</v>
      </c>
      <c r="D1746" s="45" t="e">
        <f>VLOOKUP($A1746,EVID_OSEVU!$A$1:$M$4972,4,FALSE)</f>
        <v>#N/A</v>
      </c>
      <c r="E1746" s="45" t="e">
        <f>VLOOKUP($A1746,EVID_OSEVU!$A$1:$M$4972,7,FALSE)</f>
        <v>#N/A</v>
      </c>
      <c r="F1746" s="45" t="e">
        <f>VLOOKUP($A1746,EVID_OSEVU!$A$1:$M$4972,8,FALSE)</f>
        <v>#N/A</v>
      </c>
      <c r="G1746" s="45" t="e">
        <f>VLOOKUP($A1746,EVID_OSEVU!$A$1:$M$4972,11,FALSE)</f>
        <v>#N/A</v>
      </c>
      <c r="H1746" s="35"/>
      <c r="I1746" s="48"/>
      <c r="J1746" s="33" t="e">
        <f>VLOOKUP($A1746,EVID_OSEVU!$A$1:$M$4972,11,FALSE)</f>
        <v>#N/A</v>
      </c>
      <c r="K1746" s="39"/>
      <c r="L1746" s="49"/>
      <c r="M1746" s="89" t="e">
        <f t="shared" si="27"/>
        <v>#N/A</v>
      </c>
      <c r="N1746" s="50"/>
      <c r="O1746" s="37" t="e">
        <f>VLOOKUP(EVID_HNOJENI!N1746,HNOJIVA_ALL!$A$2:$Z$3303,4,FALSE)</f>
        <v>#N/A</v>
      </c>
      <c r="P1746" s="51" t="e">
        <f>ROUND(VLOOKUP(EVID_HNOJENI!N1746,HNOJIVA_ALL!$A$2:$Z$3303,14,FALSE)*K1746*IF(L1746="t",10,IF(L1746="kg",0.01,IF(L1746="q",1,IF(L1746="l",0.01*VLOOKUP(EVID_HNOJENI!N1746,HNOJIVA_ALL!$A$2:$AE$3303,31,FALSE),"CHYBA")))),2)</f>
        <v>#N/A</v>
      </c>
      <c r="Q1746" s="51" t="e">
        <f>ROUND(VLOOKUP(EVID_HNOJENI!N1746,HNOJIVA_ALL!$A$2:$Z$3303,15,FALSE)*K1746*IF(L1746="t",10,IF(L1746="kg",0.01,IF(L1746="q",1,IF(L1746="l",0.01*VLOOKUP(EVID_HNOJENI!N1746,HNOJIVA_ALL!$A$2:$AE$3303,31,FALSE),"CHYBA")))),2)</f>
        <v>#N/A</v>
      </c>
      <c r="R1746" s="51" t="e">
        <f>ROUND(VLOOKUP(EVID_HNOJENI!N1746,HNOJIVA_ALL!$A$2:$Z$3303,16,FALSE)*K1746*IF(L1746="t",10,IF(L1746="kg",0.01,IF(L1746="q",1,IF(L1746="l",0.01*VLOOKUP(EVID_HNOJENI!N1746,HNOJIVA_ALL!$A$2:$AE$3303,31,FALSE),"CHYBA")))),2)</f>
        <v>#N/A</v>
      </c>
      <c r="S1746" s="51" t="e">
        <f>ROUND(VLOOKUP(EVID_HNOJENI!N1746,HNOJIVA_ALL!$A$2:$Z$3303,18,FALSE)*K1746*IF(L1746="t",10,IF(L1746="kg",0.01,IF(L1746="q",1,IF(L1746="l",0.01*VLOOKUP(EVID_HNOJENI!N1746,HNOJIVA_ALL!$A$2:$AE$3303,31,FALSE),"CHYBA")))),2)</f>
        <v>#N/A</v>
      </c>
      <c r="T1746" s="51" t="e">
        <f>ROUND(VLOOKUP(EVID_HNOJENI!N1746,HNOJIVA_ALL!$A$2:$Z$3303,17,FALSE)*K1746*IF(L1746="t",10,IF(L1746="kg",0.01,IF(L1746="q",1,IF(L1746="l",0.01*VLOOKUP(EVID_HNOJENI!N1746,HNOJIVA_ALL!$A$2:$AE$3303,31,FALSE),"CHYBA")))),2)</f>
        <v>#N/A</v>
      </c>
      <c r="U1746" s="51" t="e">
        <f>ROUND(VLOOKUP(EVID_HNOJENI!N1746,HNOJIVA_ALL!$A$2:$Z$3303,20,FALSE)*K1746*IF(L1746="t",10,IF(L1746="kg",0.01,IF(L1746="q",1,IF(L1746="l",0.01*VLOOKUP(EVID_HNOJENI!N1746,HNOJIVA_ALL!$A$2:$AE$3303,31,FALSE),"CHYBA")))),2)</f>
        <v>#N/A</v>
      </c>
    </row>
    <row r="1747" spans="1:21" x14ac:dyDescent="0.2">
      <c r="A1747" s="32"/>
      <c r="B1747" s="45" t="e">
        <f>VLOOKUP($A1747,EVID_OSEVU!$A$1:$M$4972,2,FALSE)</f>
        <v>#N/A</v>
      </c>
      <c r="C1747" s="45" t="e">
        <f>VLOOKUP($A1747,EVID_OSEVU!$A$1:$M$4972,3,FALSE)</f>
        <v>#N/A</v>
      </c>
      <c r="D1747" s="45" t="e">
        <f>VLOOKUP($A1747,EVID_OSEVU!$A$1:$M$4972,4,FALSE)</f>
        <v>#N/A</v>
      </c>
      <c r="E1747" s="45" t="e">
        <f>VLOOKUP($A1747,EVID_OSEVU!$A$1:$M$4972,7,FALSE)</f>
        <v>#N/A</v>
      </c>
      <c r="F1747" s="45" t="e">
        <f>VLOOKUP($A1747,EVID_OSEVU!$A$1:$M$4972,8,FALSE)</f>
        <v>#N/A</v>
      </c>
      <c r="G1747" s="45" t="e">
        <f>VLOOKUP($A1747,EVID_OSEVU!$A$1:$M$4972,11,FALSE)</f>
        <v>#N/A</v>
      </c>
      <c r="H1747" s="35"/>
      <c r="I1747" s="48"/>
      <c r="J1747" s="33" t="e">
        <f>VLOOKUP($A1747,EVID_OSEVU!$A$1:$M$4972,11,FALSE)</f>
        <v>#N/A</v>
      </c>
      <c r="K1747" s="39"/>
      <c r="L1747" s="49"/>
      <c r="M1747" s="89" t="e">
        <f t="shared" si="27"/>
        <v>#N/A</v>
      </c>
      <c r="N1747" s="50"/>
      <c r="O1747" s="37" t="e">
        <f>VLOOKUP(EVID_HNOJENI!N1747,HNOJIVA_ALL!$A$2:$Z$3303,4,FALSE)</f>
        <v>#N/A</v>
      </c>
      <c r="P1747" s="51" t="e">
        <f>ROUND(VLOOKUP(EVID_HNOJENI!N1747,HNOJIVA_ALL!$A$2:$Z$3303,14,FALSE)*K1747*IF(L1747="t",10,IF(L1747="kg",0.01,IF(L1747="q",1,IF(L1747="l",0.01*VLOOKUP(EVID_HNOJENI!N1747,HNOJIVA_ALL!$A$2:$AE$3303,31,FALSE),"CHYBA")))),2)</f>
        <v>#N/A</v>
      </c>
      <c r="Q1747" s="51" t="e">
        <f>ROUND(VLOOKUP(EVID_HNOJENI!N1747,HNOJIVA_ALL!$A$2:$Z$3303,15,FALSE)*K1747*IF(L1747="t",10,IF(L1747="kg",0.01,IF(L1747="q",1,IF(L1747="l",0.01*VLOOKUP(EVID_HNOJENI!N1747,HNOJIVA_ALL!$A$2:$AE$3303,31,FALSE),"CHYBA")))),2)</f>
        <v>#N/A</v>
      </c>
      <c r="R1747" s="51" t="e">
        <f>ROUND(VLOOKUP(EVID_HNOJENI!N1747,HNOJIVA_ALL!$A$2:$Z$3303,16,FALSE)*K1747*IF(L1747="t",10,IF(L1747="kg",0.01,IF(L1747="q",1,IF(L1747="l",0.01*VLOOKUP(EVID_HNOJENI!N1747,HNOJIVA_ALL!$A$2:$AE$3303,31,FALSE),"CHYBA")))),2)</f>
        <v>#N/A</v>
      </c>
      <c r="S1747" s="51" t="e">
        <f>ROUND(VLOOKUP(EVID_HNOJENI!N1747,HNOJIVA_ALL!$A$2:$Z$3303,18,FALSE)*K1747*IF(L1747="t",10,IF(L1747="kg",0.01,IF(L1747="q",1,IF(L1747="l",0.01*VLOOKUP(EVID_HNOJENI!N1747,HNOJIVA_ALL!$A$2:$AE$3303,31,FALSE),"CHYBA")))),2)</f>
        <v>#N/A</v>
      </c>
      <c r="T1747" s="51" t="e">
        <f>ROUND(VLOOKUP(EVID_HNOJENI!N1747,HNOJIVA_ALL!$A$2:$Z$3303,17,FALSE)*K1747*IF(L1747="t",10,IF(L1747="kg",0.01,IF(L1747="q",1,IF(L1747="l",0.01*VLOOKUP(EVID_HNOJENI!N1747,HNOJIVA_ALL!$A$2:$AE$3303,31,FALSE),"CHYBA")))),2)</f>
        <v>#N/A</v>
      </c>
      <c r="U1747" s="51" t="e">
        <f>ROUND(VLOOKUP(EVID_HNOJENI!N1747,HNOJIVA_ALL!$A$2:$Z$3303,20,FALSE)*K1747*IF(L1747="t",10,IF(L1747="kg",0.01,IF(L1747="q",1,IF(L1747="l",0.01*VLOOKUP(EVID_HNOJENI!N1747,HNOJIVA_ALL!$A$2:$AE$3303,31,FALSE),"CHYBA")))),2)</f>
        <v>#N/A</v>
      </c>
    </row>
    <row r="1748" spans="1:21" x14ac:dyDescent="0.2">
      <c r="A1748" s="32"/>
      <c r="B1748" s="45" t="e">
        <f>VLOOKUP($A1748,EVID_OSEVU!$A$1:$M$4972,2,FALSE)</f>
        <v>#N/A</v>
      </c>
      <c r="C1748" s="45" t="e">
        <f>VLOOKUP($A1748,EVID_OSEVU!$A$1:$M$4972,3,FALSE)</f>
        <v>#N/A</v>
      </c>
      <c r="D1748" s="45" t="e">
        <f>VLOOKUP($A1748,EVID_OSEVU!$A$1:$M$4972,4,FALSE)</f>
        <v>#N/A</v>
      </c>
      <c r="E1748" s="45" t="e">
        <f>VLOOKUP($A1748,EVID_OSEVU!$A$1:$M$4972,7,FALSE)</f>
        <v>#N/A</v>
      </c>
      <c r="F1748" s="45" t="e">
        <f>VLOOKUP($A1748,EVID_OSEVU!$A$1:$M$4972,8,FALSE)</f>
        <v>#N/A</v>
      </c>
      <c r="G1748" s="45" t="e">
        <f>VLOOKUP($A1748,EVID_OSEVU!$A$1:$M$4972,11,FALSE)</f>
        <v>#N/A</v>
      </c>
      <c r="H1748" s="35"/>
      <c r="I1748" s="48"/>
      <c r="J1748" s="33" t="e">
        <f>VLOOKUP($A1748,EVID_OSEVU!$A$1:$M$4972,11,FALSE)</f>
        <v>#N/A</v>
      </c>
      <c r="K1748" s="39"/>
      <c r="L1748" s="49"/>
      <c r="M1748" s="89" t="e">
        <f t="shared" si="27"/>
        <v>#N/A</v>
      </c>
      <c r="N1748" s="50"/>
      <c r="O1748" s="37" t="e">
        <f>VLOOKUP(EVID_HNOJENI!N1748,HNOJIVA_ALL!$A$2:$Z$3303,4,FALSE)</f>
        <v>#N/A</v>
      </c>
      <c r="P1748" s="51" t="e">
        <f>ROUND(VLOOKUP(EVID_HNOJENI!N1748,HNOJIVA_ALL!$A$2:$Z$3303,14,FALSE)*K1748*IF(L1748="t",10,IF(L1748="kg",0.01,IF(L1748="q",1,IF(L1748="l",0.01*VLOOKUP(EVID_HNOJENI!N1748,HNOJIVA_ALL!$A$2:$AE$3303,31,FALSE),"CHYBA")))),2)</f>
        <v>#N/A</v>
      </c>
      <c r="Q1748" s="51" t="e">
        <f>ROUND(VLOOKUP(EVID_HNOJENI!N1748,HNOJIVA_ALL!$A$2:$Z$3303,15,FALSE)*K1748*IF(L1748="t",10,IF(L1748="kg",0.01,IF(L1748="q",1,IF(L1748="l",0.01*VLOOKUP(EVID_HNOJENI!N1748,HNOJIVA_ALL!$A$2:$AE$3303,31,FALSE),"CHYBA")))),2)</f>
        <v>#N/A</v>
      </c>
      <c r="R1748" s="51" t="e">
        <f>ROUND(VLOOKUP(EVID_HNOJENI!N1748,HNOJIVA_ALL!$A$2:$Z$3303,16,FALSE)*K1748*IF(L1748="t",10,IF(L1748="kg",0.01,IF(L1748="q",1,IF(L1748="l",0.01*VLOOKUP(EVID_HNOJENI!N1748,HNOJIVA_ALL!$A$2:$AE$3303,31,FALSE),"CHYBA")))),2)</f>
        <v>#N/A</v>
      </c>
      <c r="S1748" s="51" t="e">
        <f>ROUND(VLOOKUP(EVID_HNOJENI!N1748,HNOJIVA_ALL!$A$2:$Z$3303,18,FALSE)*K1748*IF(L1748="t",10,IF(L1748="kg",0.01,IF(L1748="q",1,IF(L1748="l",0.01*VLOOKUP(EVID_HNOJENI!N1748,HNOJIVA_ALL!$A$2:$AE$3303,31,FALSE),"CHYBA")))),2)</f>
        <v>#N/A</v>
      </c>
      <c r="T1748" s="51" t="e">
        <f>ROUND(VLOOKUP(EVID_HNOJENI!N1748,HNOJIVA_ALL!$A$2:$Z$3303,17,FALSE)*K1748*IF(L1748="t",10,IF(L1748="kg",0.01,IF(L1748="q",1,IF(L1748="l",0.01*VLOOKUP(EVID_HNOJENI!N1748,HNOJIVA_ALL!$A$2:$AE$3303,31,FALSE),"CHYBA")))),2)</f>
        <v>#N/A</v>
      </c>
      <c r="U1748" s="51" t="e">
        <f>ROUND(VLOOKUP(EVID_HNOJENI!N1748,HNOJIVA_ALL!$A$2:$Z$3303,20,FALSE)*K1748*IF(L1748="t",10,IF(L1748="kg",0.01,IF(L1748="q",1,IF(L1748="l",0.01*VLOOKUP(EVID_HNOJENI!N1748,HNOJIVA_ALL!$A$2:$AE$3303,31,FALSE),"CHYBA")))),2)</f>
        <v>#N/A</v>
      </c>
    </row>
    <row r="1749" spans="1:21" x14ac:dyDescent="0.2">
      <c r="A1749" s="32"/>
      <c r="B1749" s="45" t="e">
        <f>VLOOKUP($A1749,EVID_OSEVU!$A$1:$M$4972,2,FALSE)</f>
        <v>#N/A</v>
      </c>
      <c r="C1749" s="45" t="e">
        <f>VLOOKUP($A1749,EVID_OSEVU!$A$1:$M$4972,3,FALSE)</f>
        <v>#N/A</v>
      </c>
      <c r="D1749" s="45" t="e">
        <f>VLOOKUP($A1749,EVID_OSEVU!$A$1:$M$4972,4,FALSE)</f>
        <v>#N/A</v>
      </c>
      <c r="E1749" s="45" t="e">
        <f>VLOOKUP($A1749,EVID_OSEVU!$A$1:$M$4972,7,FALSE)</f>
        <v>#N/A</v>
      </c>
      <c r="F1749" s="45" t="e">
        <f>VLOOKUP($A1749,EVID_OSEVU!$A$1:$M$4972,8,FALSE)</f>
        <v>#N/A</v>
      </c>
      <c r="G1749" s="45" t="e">
        <f>VLOOKUP($A1749,EVID_OSEVU!$A$1:$M$4972,11,FALSE)</f>
        <v>#N/A</v>
      </c>
      <c r="H1749" s="35"/>
      <c r="I1749" s="48"/>
      <c r="J1749" s="33" t="e">
        <f>VLOOKUP($A1749,EVID_OSEVU!$A$1:$M$4972,11,FALSE)</f>
        <v>#N/A</v>
      </c>
      <c r="K1749" s="39"/>
      <c r="L1749" s="49"/>
      <c r="M1749" s="89" t="e">
        <f t="shared" si="27"/>
        <v>#N/A</v>
      </c>
      <c r="N1749" s="50"/>
      <c r="O1749" s="37" t="e">
        <f>VLOOKUP(EVID_HNOJENI!N1749,HNOJIVA_ALL!$A$2:$Z$3303,4,FALSE)</f>
        <v>#N/A</v>
      </c>
      <c r="P1749" s="51" t="e">
        <f>ROUND(VLOOKUP(EVID_HNOJENI!N1749,HNOJIVA_ALL!$A$2:$Z$3303,14,FALSE)*K1749*IF(L1749="t",10,IF(L1749="kg",0.01,IF(L1749="q",1,IF(L1749="l",0.01*VLOOKUP(EVID_HNOJENI!N1749,HNOJIVA_ALL!$A$2:$AE$3303,31,FALSE),"CHYBA")))),2)</f>
        <v>#N/A</v>
      </c>
      <c r="Q1749" s="51" t="e">
        <f>ROUND(VLOOKUP(EVID_HNOJENI!N1749,HNOJIVA_ALL!$A$2:$Z$3303,15,FALSE)*K1749*IF(L1749="t",10,IF(L1749="kg",0.01,IF(L1749="q",1,IF(L1749="l",0.01*VLOOKUP(EVID_HNOJENI!N1749,HNOJIVA_ALL!$A$2:$AE$3303,31,FALSE),"CHYBA")))),2)</f>
        <v>#N/A</v>
      </c>
      <c r="R1749" s="51" t="e">
        <f>ROUND(VLOOKUP(EVID_HNOJENI!N1749,HNOJIVA_ALL!$A$2:$Z$3303,16,FALSE)*K1749*IF(L1749="t",10,IF(L1749="kg",0.01,IF(L1749="q",1,IF(L1749="l",0.01*VLOOKUP(EVID_HNOJENI!N1749,HNOJIVA_ALL!$A$2:$AE$3303,31,FALSE),"CHYBA")))),2)</f>
        <v>#N/A</v>
      </c>
      <c r="S1749" s="51" t="e">
        <f>ROUND(VLOOKUP(EVID_HNOJENI!N1749,HNOJIVA_ALL!$A$2:$Z$3303,18,FALSE)*K1749*IF(L1749="t",10,IF(L1749="kg",0.01,IF(L1749="q",1,IF(L1749="l",0.01*VLOOKUP(EVID_HNOJENI!N1749,HNOJIVA_ALL!$A$2:$AE$3303,31,FALSE),"CHYBA")))),2)</f>
        <v>#N/A</v>
      </c>
      <c r="T1749" s="51" t="e">
        <f>ROUND(VLOOKUP(EVID_HNOJENI!N1749,HNOJIVA_ALL!$A$2:$Z$3303,17,FALSE)*K1749*IF(L1749="t",10,IF(L1749="kg",0.01,IF(L1749="q",1,IF(L1749="l",0.01*VLOOKUP(EVID_HNOJENI!N1749,HNOJIVA_ALL!$A$2:$AE$3303,31,FALSE),"CHYBA")))),2)</f>
        <v>#N/A</v>
      </c>
      <c r="U1749" s="51" t="e">
        <f>ROUND(VLOOKUP(EVID_HNOJENI!N1749,HNOJIVA_ALL!$A$2:$Z$3303,20,FALSE)*K1749*IF(L1749="t",10,IF(L1749="kg",0.01,IF(L1749="q",1,IF(L1749="l",0.01*VLOOKUP(EVID_HNOJENI!N1749,HNOJIVA_ALL!$A$2:$AE$3303,31,FALSE),"CHYBA")))),2)</f>
        <v>#N/A</v>
      </c>
    </row>
    <row r="1750" spans="1:21" x14ac:dyDescent="0.2">
      <c r="A1750" s="32"/>
      <c r="B1750" s="45" t="e">
        <f>VLOOKUP($A1750,EVID_OSEVU!$A$1:$M$4972,2,FALSE)</f>
        <v>#N/A</v>
      </c>
      <c r="C1750" s="45" t="e">
        <f>VLOOKUP($A1750,EVID_OSEVU!$A$1:$M$4972,3,FALSE)</f>
        <v>#N/A</v>
      </c>
      <c r="D1750" s="45" t="e">
        <f>VLOOKUP($A1750,EVID_OSEVU!$A$1:$M$4972,4,FALSE)</f>
        <v>#N/A</v>
      </c>
      <c r="E1750" s="45" t="e">
        <f>VLOOKUP($A1750,EVID_OSEVU!$A$1:$M$4972,7,FALSE)</f>
        <v>#N/A</v>
      </c>
      <c r="F1750" s="45" t="e">
        <f>VLOOKUP($A1750,EVID_OSEVU!$A$1:$M$4972,8,FALSE)</f>
        <v>#N/A</v>
      </c>
      <c r="G1750" s="45" t="e">
        <f>VLOOKUP($A1750,EVID_OSEVU!$A$1:$M$4972,11,FALSE)</f>
        <v>#N/A</v>
      </c>
      <c r="H1750" s="35"/>
      <c r="I1750" s="48"/>
      <c r="J1750" s="33" t="e">
        <f>VLOOKUP($A1750,EVID_OSEVU!$A$1:$M$4972,11,FALSE)</f>
        <v>#N/A</v>
      </c>
      <c r="K1750" s="39"/>
      <c r="L1750" s="49"/>
      <c r="M1750" s="89" t="e">
        <f t="shared" si="27"/>
        <v>#N/A</v>
      </c>
      <c r="N1750" s="50"/>
      <c r="O1750" s="37" t="e">
        <f>VLOOKUP(EVID_HNOJENI!N1750,HNOJIVA_ALL!$A$2:$Z$3303,4,FALSE)</f>
        <v>#N/A</v>
      </c>
      <c r="P1750" s="51" t="e">
        <f>ROUND(VLOOKUP(EVID_HNOJENI!N1750,HNOJIVA_ALL!$A$2:$Z$3303,14,FALSE)*K1750*IF(L1750="t",10,IF(L1750="kg",0.01,IF(L1750="q",1,IF(L1750="l",0.01*VLOOKUP(EVID_HNOJENI!N1750,HNOJIVA_ALL!$A$2:$AE$3303,31,FALSE),"CHYBA")))),2)</f>
        <v>#N/A</v>
      </c>
      <c r="Q1750" s="51" t="e">
        <f>ROUND(VLOOKUP(EVID_HNOJENI!N1750,HNOJIVA_ALL!$A$2:$Z$3303,15,FALSE)*K1750*IF(L1750="t",10,IF(L1750="kg",0.01,IF(L1750="q",1,IF(L1750="l",0.01*VLOOKUP(EVID_HNOJENI!N1750,HNOJIVA_ALL!$A$2:$AE$3303,31,FALSE),"CHYBA")))),2)</f>
        <v>#N/A</v>
      </c>
      <c r="R1750" s="51" t="e">
        <f>ROUND(VLOOKUP(EVID_HNOJENI!N1750,HNOJIVA_ALL!$A$2:$Z$3303,16,FALSE)*K1750*IF(L1750="t",10,IF(L1750="kg",0.01,IF(L1750="q",1,IF(L1750="l",0.01*VLOOKUP(EVID_HNOJENI!N1750,HNOJIVA_ALL!$A$2:$AE$3303,31,FALSE),"CHYBA")))),2)</f>
        <v>#N/A</v>
      </c>
      <c r="S1750" s="51" t="e">
        <f>ROUND(VLOOKUP(EVID_HNOJENI!N1750,HNOJIVA_ALL!$A$2:$Z$3303,18,FALSE)*K1750*IF(L1750="t",10,IF(L1750="kg",0.01,IF(L1750="q",1,IF(L1750="l",0.01*VLOOKUP(EVID_HNOJENI!N1750,HNOJIVA_ALL!$A$2:$AE$3303,31,FALSE),"CHYBA")))),2)</f>
        <v>#N/A</v>
      </c>
      <c r="T1750" s="51" t="e">
        <f>ROUND(VLOOKUP(EVID_HNOJENI!N1750,HNOJIVA_ALL!$A$2:$Z$3303,17,FALSE)*K1750*IF(L1750="t",10,IF(L1750="kg",0.01,IF(L1750="q",1,IF(L1750="l",0.01*VLOOKUP(EVID_HNOJENI!N1750,HNOJIVA_ALL!$A$2:$AE$3303,31,FALSE),"CHYBA")))),2)</f>
        <v>#N/A</v>
      </c>
      <c r="U1750" s="51" t="e">
        <f>ROUND(VLOOKUP(EVID_HNOJENI!N1750,HNOJIVA_ALL!$A$2:$Z$3303,20,FALSE)*K1750*IF(L1750="t",10,IF(L1750="kg",0.01,IF(L1750="q",1,IF(L1750="l",0.01*VLOOKUP(EVID_HNOJENI!N1750,HNOJIVA_ALL!$A$2:$AE$3303,31,FALSE),"CHYBA")))),2)</f>
        <v>#N/A</v>
      </c>
    </row>
    <row r="1751" spans="1:21" x14ac:dyDescent="0.2">
      <c r="A1751" s="32"/>
      <c r="B1751" s="45" t="e">
        <f>VLOOKUP($A1751,EVID_OSEVU!$A$1:$M$4972,2,FALSE)</f>
        <v>#N/A</v>
      </c>
      <c r="C1751" s="45" t="e">
        <f>VLOOKUP($A1751,EVID_OSEVU!$A$1:$M$4972,3,FALSE)</f>
        <v>#N/A</v>
      </c>
      <c r="D1751" s="45" t="e">
        <f>VLOOKUP($A1751,EVID_OSEVU!$A$1:$M$4972,4,FALSE)</f>
        <v>#N/A</v>
      </c>
      <c r="E1751" s="45" t="e">
        <f>VLOOKUP($A1751,EVID_OSEVU!$A$1:$M$4972,7,FALSE)</f>
        <v>#N/A</v>
      </c>
      <c r="F1751" s="45" t="e">
        <f>VLOOKUP($A1751,EVID_OSEVU!$A$1:$M$4972,8,FALSE)</f>
        <v>#N/A</v>
      </c>
      <c r="G1751" s="45" t="e">
        <f>VLOOKUP($A1751,EVID_OSEVU!$A$1:$M$4972,11,FALSE)</f>
        <v>#N/A</v>
      </c>
      <c r="H1751" s="35"/>
      <c r="I1751" s="48"/>
      <c r="J1751" s="33" t="e">
        <f>VLOOKUP($A1751,EVID_OSEVU!$A$1:$M$4972,11,FALSE)</f>
        <v>#N/A</v>
      </c>
      <c r="K1751" s="39"/>
      <c r="L1751" s="49"/>
      <c r="M1751" s="89" t="e">
        <f t="shared" si="27"/>
        <v>#N/A</v>
      </c>
      <c r="N1751" s="50"/>
      <c r="O1751" s="37" t="e">
        <f>VLOOKUP(EVID_HNOJENI!N1751,HNOJIVA_ALL!$A$2:$Z$3303,4,FALSE)</f>
        <v>#N/A</v>
      </c>
      <c r="P1751" s="51" t="e">
        <f>ROUND(VLOOKUP(EVID_HNOJENI!N1751,HNOJIVA_ALL!$A$2:$Z$3303,14,FALSE)*K1751*IF(L1751="t",10,IF(L1751="kg",0.01,IF(L1751="q",1,IF(L1751="l",0.01*VLOOKUP(EVID_HNOJENI!N1751,HNOJIVA_ALL!$A$2:$AE$3303,31,FALSE),"CHYBA")))),2)</f>
        <v>#N/A</v>
      </c>
      <c r="Q1751" s="51" t="e">
        <f>ROUND(VLOOKUP(EVID_HNOJENI!N1751,HNOJIVA_ALL!$A$2:$Z$3303,15,FALSE)*K1751*IF(L1751="t",10,IF(L1751="kg",0.01,IF(L1751="q",1,IF(L1751="l",0.01*VLOOKUP(EVID_HNOJENI!N1751,HNOJIVA_ALL!$A$2:$AE$3303,31,FALSE),"CHYBA")))),2)</f>
        <v>#N/A</v>
      </c>
      <c r="R1751" s="51" t="e">
        <f>ROUND(VLOOKUP(EVID_HNOJENI!N1751,HNOJIVA_ALL!$A$2:$Z$3303,16,FALSE)*K1751*IF(L1751="t",10,IF(L1751="kg",0.01,IF(L1751="q",1,IF(L1751="l",0.01*VLOOKUP(EVID_HNOJENI!N1751,HNOJIVA_ALL!$A$2:$AE$3303,31,FALSE),"CHYBA")))),2)</f>
        <v>#N/A</v>
      </c>
      <c r="S1751" s="51" t="e">
        <f>ROUND(VLOOKUP(EVID_HNOJENI!N1751,HNOJIVA_ALL!$A$2:$Z$3303,18,FALSE)*K1751*IF(L1751="t",10,IF(L1751="kg",0.01,IF(L1751="q",1,IF(L1751="l",0.01*VLOOKUP(EVID_HNOJENI!N1751,HNOJIVA_ALL!$A$2:$AE$3303,31,FALSE),"CHYBA")))),2)</f>
        <v>#N/A</v>
      </c>
      <c r="T1751" s="51" t="e">
        <f>ROUND(VLOOKUP(EVID_HNOJENI!N1751,HNOJIVA_ALL!$A$2:$Z$3303,17,FALSE)*K1751*IF(L1751="t",10,IF(L1751="kg",0.01,IF(L1751="q",1,IF(L1751="l",0.01*VLOOKUP(EVID_HNOJENI!N1751,HNOJIVA_ALL!$A$2:$AE$3303,31,FALSE),"CHYBA")))),2)</f>
        <v>#N/A</v>
      </c>
      <c r="U1751" s="51" t="e">
        <f>ROUND(VLOOKUP(EVID_HNOJENI!N1751,HNOJIVA_ALL!$A$2:$Z$3303,20,FALSE)*K1751*IF(L1751="t",10,IF(L1751="kg",0.01,IF(L1751="q",1,IF(L1751="l",0.01*VLOOKUP(EVID_HNOJENI!N1751,HNOJIVA_ALL!$A$2:$AE$3303,31,FALSE),"CHYBA")))),2)</f>
        <v>#N/A</v>
      </c>
    </row>
    <row r="1752" spans="1:21" x14ac:dyDescent="0.2">
      <c r="A1752" s="32"/>
      <c r="B1752" s="45" t="e">
        <f>VLOOKUP($A1752,EVID_OSEVU!$A$1:$M$4972,2,FALSE)</f>
        <v>#N/A</v>
      </c>
      <c r="C1752" s="45" t="e">
        <f>VLOOKUP($A1752,EVID_OSEVU!$A$1:$M$4972,3,FALSE)</f>
        <v>#N/A</v>
      </c>
      <c r="D1752" s="45" t="e">
        <f>VLOOKUP($A1752,EVID_OSEVU!$A$1:$M$4972,4,FALSE)</f>
        <v>#N/A</v>
      </c>
      <c r="E1752" s="45" t="e">
        <f>VLOOKUP($A1752,EVID_OSEVU!$A$1:$M$4972,7,FALSE)</f>
        <v>#N/A</v>
      </c>
      <c r="F1752" s="45" t="e">
        <f>VLOOKUP($A1752,EVID_OSEVU!$A$1:$M$4972,8,FALSE)</f>
        <v>#N/A</v>
      </c>
      <c r="G1752" s="45" t="e">
        <f>VLOOKUP($A1752,EVID_OSEVU!$A$1:$M$4972,11,FALSE)</f>
        <v>#N/A</v>
      </c>
      <c r="H1752" s="35"/>
      <c r="I1752" s="48"/>
      <c r="J1752" s="33" t="e">
        <f>VLOOKUP($A1752,EVID_OSEVU!$A$1:$M$4972,11,FALSE)</f>
        <v>#N/A</v>
      </c>
      <c r="K1752" s="39"/>
      <c r="L1752" s="49"/>
      <c r="M1752" s="89" t="e">
        <f t="shared" si="27"/>
        <v>#N/A</v>
      </c>
      <c r="N1752" s="50"/>
      <c r="O1752" s="37" t="e">
        <f>VLOOKUP(EVID_HNOJENI!N1752,HNOJIVA_ALL!$A$2:$Z$3303,4,FALSE)</f>
        <v>#N/A</v>
      </c>
      <c r="P1752" s="51" t="e">
        <f>ROUND(VLOOKUP(EVID_HNOJENI!N1752,HNOJIVA_ALL!$A$2:$Z$3303,14,FALSE)*K1752*IF(L1752="t",10,IF(L1752="kg",0.01,IF(L1752="q",1,IF(L1752="l",0.01*VLOOKUP(EVID_HNOJENI!N1752,HNOJIVA_ALL!$A$2:$AE$3303,31,FALSE),"CHYBA")))),2)</f>
        <v>#N/A</v>
      </c>
      <c r="Q1752" s="51" t="e">
        <f>ROUND(VLOOKUP(EVID_HNOJENI!N1752,HNOJIVA_ALL!$A$2:$Z$3303,15,FALSE)*K1752*IF(L1752="t",10,IF(L1752="kg",0.01,IF(L1752="q",1,IF(L1752="l",0.01*VLOOKUP(EVID_HNOJENI!N1752,HNOJIVA_ALL!$A$2:$AE$3303,31,FALSE),"CHYBA")))),2)</f>
        <v>#N/A</v>
      </c>
      <c r="R1752" s="51" t="e">
        <f>ROUND(VLOOKUP(EVID_HNOJENI!N1752,HNOJIVA_ALL!$A$2:$Z$3303,16,FALSE)*K1752*IF(L1752="t",10,IF(L1752="kg",0.01,IF(L1752="q",1,IF(L1752="l",0.01*VLOOKUP(EVID_HNOJENI!N1752,HNOJIVA_ALL!$A$2:$AE$3303,31,FALSE),"CHYBA")))),2)</f>
        <v>#N/A</v>
      </c>
      <c r="S1752" s="51" t="e">
        <f>ROUND(VLOOKUP(EVID_HNOJENI!N1752,HNOJIVA_ALL!$A$2:$Z$3303,18,FALSE)*K1752*IF(L1752="t",10,IF(L1752="kg",0.01,IF(L1752="q",1,IF(L1752="l",0.01*VLOOKUP(EVID_HNOJENI!N1752,HNOJIVA_ALL!$A$2:$AE$3303,31,FALSE),"CHYBA")))),2)</f>
        <v>#N/A</v>
      </c>
      <c r="T1752" s="51" t="e">
        <f>ROUND(VLOOKUP(EVID_HNOJENI!N1752,HNOJIVA_ALL!$A$2:$Z$3303,17,FALSE)*K1752*IF(L1752="t",10,IF(L1752="kg",0.01,IF(L1752="q",1,IF(L1752="l",0.01*VLOOKUP(EVID_HNOJENI!N1752,HNOJIVA_ALL!$A$2:$AE$3303,31,FALSE),"CHYBA")))),2)</f>
        <v>#N/A</v>
      </c>
      <c r="U1752" s="51" t="e">
        <f>ROUND(VLOOKUP(EVID_HNOJENI!N1752,HNOJIVA_ALL!$A$2:$Z$3303,20,FALSE)*K1752*IF(L1752="t",10,IF(L1752="kg",0.01,IF(L1752="q",1,IF(L1752="l",0.01*VLOOKUP(EVID_HNOJENI!N1752,HNOJIVA_ALL!$A$2:$AE$3303,31,FALSE),"CHYBA")))),2)</f>
        <v>#N/A</v>
      </c>
    </row>
    <row r="1753" spans="1:21" x14ac:dyDescent="0.2">
      <c r="A1753" s="32"/>
      <c r="B1753" s="45" t="e">
        <f>VLOOKUP($A1753,EVID_OSEVU!$A$1:$M$4972,2,FALSE)</f>
        <v>#N/A</v>
      </c>
      <c r="C1753" s="45" t="e">
        <f>VLOOKUP($A1753,EVID_OSEVU!$A$1:$M$4972,3,FALSE)</f>
        <v>#N/A</v>
      </c>
      <c r="D1753" s="45" t="e">
        <f>VLOOKUP($A1753,EVID_OSEVU!$A$1:$M$4972,4,FALSE)</f>
        <v>#N/A</v>
      </c>
      <c r="E1753" s="45" t="e">
        <f>VLOOKUP($A1753,EVID_OSEVU!$A$1:$M$4972,7,FALSE)</f>
        <v>#N/A</v>
      </c>
      <c r="F1753" s="45" t="e">
        <f>VLOOKUP($A1753,EVID_OSEVU!$A$1:$M$4972,8,FALSE)</f>
        <v>#N/A</v>
      </c>
      <c r="G1753" s="45" t="e">
        <f>VLOOKUP($A1753,EVID_OSEVU!$A$1:$M$4972,11,FALSE)</f>
        <v>#N/A</v>
      </c>
      <c r="H1753" s="35"/>
      <c r="I1753" s="48"/>
      <c r="J1753" s="33" t="e">
        <f>VLOOKUP($A1753,EVID_OSEVU!$A$1:$M$4972,11,FALSE)</f>
        <v>#N/A</v>
      </c>
      <c r="K1753" s="39"/>
      <c r="L1753" s="49"/>
      <c r="M1753" s="89" t="e">
        <f t="shared" si="27"/>
        <v>#N/A</v>
      </c>
      <c r="N1753" s="50"/>
      <c r="O1753" s="37" t="e">
        <f>VLOOKUP(EVID_HNOJENI!N1753,HNOJIVA_ALL!$A$2:$Z$3303,4,FALSE)</f>
        <v>#N/A</v>
      </c>
      <c r="P1753" s="51" t="e">
        <f>ROUND(VLOOKUP(EVID_HNOJENI!N1753,HNOJIVA_ALL!$A$2:$Z$3303,14,FALSE)*K1753*IF(L1753="t",10,IF(L1753="kg",0.01,IF(L1753="q",1,IF(L1753="l",0.01*VLOOKUP(EVID_HNOJENI!N1753,HNOJIVA_ALL!$A$2:$AE$3303,31,FALSE),"CHYBA")))),2)</f>
        <v>#N/A</v>
      </c>
      <c r="Q1753" s="51" t="e">
        <f>ROUND(VLOOKUP(EVID_HNOJENI!N1753,HNOJIVA_ALL!$A$2:$Z$3303,15,FALSE)*K1753*IF(L1753="t",10,IF(L1753="kg",0.01,IF(L1753="q",1,IF(L1753="l",0.01*VLOOKUP(EVID_HNOJENI!N1753,HNOJIVA_ALL!$A$2:$AE$3303,31,FALSE),"CHYBA")))),2)</f>
        <v>#N/A</v>
      </c>
      <c r="R1753" s="51" t="e">
        <f>ROUND(VLOOKUP(EVID_HNOJENI!N1753,HNOJIVA_ALL!$A$2:$Z$3303,16,FALSE)*K1753*IF(L1753="t",10,IF(L1753="kg",0.01,IF(L1753="q",1,IF(L1753="l",0.01*VLOOKUP(EVID_HNOJENI!N1753,HNOJIVA_ALL!$A$2:$AE$3303,31,FALSE),"CHYBA")))),2)</f>
        <v>#N/A</v>
      </c>
      <c r="S1753" s="51" t="e">
        <f>ROUND(VLOOKUP(EVID_HNOJENI!N1753,HNOJIVA_ALL!$A$2:$Z$3303,18,FALSE)*K1753*IF(L1753="t",10,IF(L1753="kg",0.01,IF(L1753="q",1,IF(L1753="l",0.01*VLOOKUP(EVID_HNOJENI!N1753,HNOJIVA_ALL!$A$2:$AE$3303,31,FALSE),"CHYBA")))),2)</f>
        <v>#N/A</v>
      </c>
      <c r="T1753" s="51" t="e">
        <f>ROUND(VLOOKUP(EVID_HNOJENI!N1753,HNOJIVA_ALL!$A$2:$Z$3303,17,FALSE)*K1753*IF(L1753="t",10,IF(L1753="kg",0.01,IF(L1753="q",1,IF(L1753="l",0.01*VLOOKUP(EVID_HNOJENI!N1753,HNOJIVA_ALL!$A$2:$AE$3303,31,FALSE),"CHYBA")))),2)</f>
        <v>#N/A</v>
      </c>
      <c r="U1753" s="51" t="e">
        <f>ROUND(VLOOKUP(EVID_HNOJENI!N1753,HNOJIVA_ALL!$A$2:$Z$3303,20,FALSE)*K1753*IF(L1753="t",10,IF(L1753="kg",0.01,IF(L1753="q",1,IF(L1753="l",0.01*VLOOKUP(EVID_HNOJENI!N1753,HNOJIVA_ALL!$A$2:$AE$3303,31,FALSE),"CHYBA")))),2)</f>
        <v>#N/A</v>
      </c>
    </row>
    <row r="1754" spans="1:21" x14ac:dyDescent="0.2">
      <c r="A1754" s="32"/>
      <c r="B1754" s="45" t="e">
        <f>VLOOKUP($A1754,EVID_OSEVU!$A$1:$M$4972,2,FALSE)</f>
        <v>#N/A</v>
      </c>
      <c r="C1754" s="45" t="e">
        <f>VLOOKUP($A1754,EVID_OSEVU!$A$1:$M$4972,3,FALSE)</f>
        <v>#N/A</v>
      </c>
      <c r="D1754" s="45" t="e">
        <f>VLOOKUP($A1754,EVID_OSEVU!$A$1:$M$4972,4,FALSE)</f>
        <v>#N/A</v>
      </c>
      <c r="E1754" s="45" t="e">
        <f>VLOOKUP($A1754,EVID_OSEVU!$A$1:$M$4972,7,FALSE)</f>
        <v>#N/A</v>
      </c>
      <c r="F1754" s="45" t="e">
        <f>VLOOKUP($A1754,EVID_OSEVU!$A$1:$M$4972,8,FALSE)</f>
        <v>#N/A</v>
      </c>
      <c r="G1754" s="45" t="e">
        <f>VLOOKUP($A1754,EVID_OSEVU!$A$1:$M$4972,11,FALSE)</f>
        <v>#N/A</v>
      </c>
      <c r="H1754" s="35"/>
      <c r="I1754" s="48"/>
      <c r="J1754" s="33" t="e">
        <f>VLOOKUP($A1754,EVID_OSEVU!$A$1:$M$4972,11,FALSE)</f>
        <v>#N/A</v>
      </c>
      <c r="K1754" s="39"/>
      <c r="L1754" s="49"/>
      <c r="M1754" s="89" t="e">
        <f t="shared" si="27"/>
        <v>#N/A</v>
      </c>
      <c r="N1754" s="50"/>
      <c r="O1754" s="37" t="e">
        <f>VLOOKUP(EVID_HNOJENI!N1754,HNOJIVA_ALL!$A$2:$Z$3303,4,FALSE)</f>
        <v>#N/A</v>
      </c>
      <c r="P1754" s="51" t="e">
        <f>ROUND(VLOOKUP(EVID_HNOJENI!N1754,HNOJIVA_ALL!$A$2:$Z$3303,14,FALSE)*K1754*IF(L1754="t",10,IF(L1754="kg",0.01,IF(L1754="q",1,IF(L1754="l",0.01*VLOOKUP(EVID_HNOJENI!N1754,HNOJIVA_ALL!$A$2:$AE$3303,31,FALSE),"CHYBA")))),2)</f>
        <v>#N/A</v>
      </c>
      <c r="Q1754" s="51" t="e">
        <f>ROUND(VLOOKUP(EVID_HNOJENI!N1754,HNOJIVA_ALL!$A$2:$Z$3303,15,FALSE)*K1754*IF(L1754="t",10,IF(L1754="kg",0.01,IF(L1754="q",1,IF(L1754="l",0.01*VLOOKUP(EVID_HNOJENI!N1754,HNOJIVA_ALL!$A$2:$AE$3303,31,FALSE),"CHYBA")))),2)</f>
        <v>#N/A</v>
      </c>
      <c r="R1754" s="51" t="e">
        <f>ROUND(VLOOKUP(EVID_HNOJENI!N1754,HNOJIVA_ALL!$A$2:$Z$3303,16,FALSE)*K1754*IF(L1754="t",10,IF(L1754="kg",0.01,IF(L1754="q",1,IF(L1754="l",0.01*VLOOKUP(EVID_HNOJENI!N1754,HNOJIVA_ALL!$A$2:$AE$3303,31,FALSE),"CHYBA")))),2)</f>
        <v>#N/A</v>
      </c>
      <c r="S1754" s="51" t="e">
        <f>ROUND(VLOOKUP(EVID_HNOJENI!N1754,HNOJIVA_ALL!$A$2:$Z$3303,18,FALSE)*K1754*IF(L1754="t",10,IF(L1754="kg",0.01,IF(L1754="q",1,IF(L1754="l",0.01*VLOOKUP(EVID_HNOJENI!N1754,HNOJIVA_ALL!$A$2:$AE$3303,31,FALSE),"CHYBA")))),2)</f>
        <v>#N/A</v>
      </c>
      <c r="T1754" s="51" t="e">
        <f>ROUND(VLOOKUP(EVID_HNOJENI!N1754,HNOJIVA_ALL!$A$2:$Z$3303,17,FALSE)*K1754*IF(L1754="t",10,IF(L1754="kg",0.01,IF(L1754="q",1,IF(L1754="l",0.01*VLOOKUP(EVID_HNOJENI!N1754,HNOJIVA_ALL!$A$2:$AE$3303,31,FALSE),"CHYBA")))),2)</f>
        <v>#N/A</v>
      </c>
      <c r="U1754" s="51" t="e">
        <f>ROUND(VLOOKUP(EVID_HNOJENI!N1754,HNOJIVA_ALL!$A$2:$Z$3303,20,FALSE)*K1754*IF(L1754="t",10,IF(L1754="kg",0.01,IF(L1754="q",1,IF(L1754="l",0.01*VLOOKUP(EVID_HNOJENI!N1754,HNOJIVA_ALL!$A$2:$AE$3303,31,FALSE),"CHYBA")))),2)</f>
        <v>#N/A</v>
      </c>
    </row>
    <row r="1755" spans="1:21" x14ac:dyDescent="0.2">
      <c r="A1755" s="32"/>
      <c r="B1755" s="45" t="e">
        <f>VLOOKUP($A1755,EVID_OSEVU!$A$1:$M$4972,2,FALSE)</f>
        <v>#N/A</v>
      </c>
      <c r="C1755" s="45" t="e">
        <f>VLOOKUP($A1755,EVID_OSEVU!$A$1:$M$4972,3,FALSE)</f>
        <v>#N/A</v>
      </c>
      <c r="D1755" s="45" t="e">
        <f>VLOOKUP($A1755,EVID_OSEVU!$A$1:$M$4972,4,FALSE)</f>
        <v>#N/A</v>
      </c>
      <c r="E1755" s="45" t="e">
        <f>VLOOKUP($A1755,EVID_OSEVU!$A$1:$M$4972,7,FALSE)</f>
        <v>#N/A</v>
      </c>
      <c r="F1755" s="45" t="e">
        <f>VLOOKUP($A1755,EVID_OSEVU!$A$1:$M$4972,8,FALSE)</f>
        <v>#N/A</v>
      </c>
      <c r="G1755" s="45" t="e">
        <f>VLOOKUP($A1755,EVID_OSEVU!$A$1:$M$4972,11,FALSE)</f>
        <v>#N/A</v>
      </c>
      <c r="H1755" s="35"/>
      <c r="I1755" s="48"/>
      <c r="J1755" s="33" t="e">
        <f>VLOOKUP($A1755,EVID_OSEVU!$A$1:$M$4972,11,FALSE)</f>
        <v>#N/A</v>
      </c>
      <c r="K1755" s="39"/>
      <c r="L1755" s="49"/>
      <c r="M1755" s="89" t="e">
        <f t="shared" si="27"/>
        <v>#N/A</v>
      </c>
      <c r="N1755" s="50"/>
      <c r="O1755" s="37" t="e">
        <f>VLOOKUP(EVID_HNOJENI!N1755,HNOJIVA_ALL!$A$2:$Z$3303,4,FALSE)</f>
        <v>#N/A</v>
      </c>
      <c r="P1755" s="51" t="e">
        <f>ROUND(VLOOKUP(EVID_HNOJENI!N1755,HNOJIVA_ALL!$A$2:$Z$3303,14,FALSE)*K1755*IF(L1755="t",10,IF(L1755="kg",0.01,IF(L1755="q",1,IF(L1755="l",0.01*VLOOKUP(EVID_HNOJENI!N1755,HNOJIVA_ALL!$A$2:$AE$3303,31,FALSE),"CHYBA")))),2)</f>
        <v>#N/A</v>
      </c>
      <c r="Q1755" s="51" t="e">
        <f>ROUND(VLOOKUP(EVID_HNOJENI!N1755,HNOJIVA_ALL!$A$2:$Z$3303,15,FALSE)*K1755*IF(L1755="t",10,IF(L1755="kg",0.01,IF(L1755="q",1,IF(L1755="l",0.01*VLOOKUP(EVID_HNOJENI!N1755,HNOJIVA_ALL!$A$2:$AE$3303,31,FALSE),"CHYBA")))),2)</f>
        <v>#N/A</v>
      </c>
      <c r="R1755" s="51" t="e">
        <f>ROUND(VLOOKUP(EVID_HNOJENI!N1755,HNOJIVA_ALL!$A$2:$Z$3303,16,FALSE)*K1755*IF(L1755="t",10,IF(L1755="kg",0.01,IF(L1755="q",1,IF(L1755="l",0.01*VLOOKUP(EVID_HNOJENI!N1755,HNOJIVA_ALL!$A$2:$AE$3303,31,FALSE),"CHYBA")))),2)</f>
        <v>#N/A</v>
      </c>
      <c r="S1755" s="51" t="e">
        <f>ROUND(VLOOKUP(EVID_HNOJENI!N1755,HNOJIVA_ALL!$A$2:$Z$3303,18,FALSE)*K1755*IF(L1755="t",10,IF(L1755="kg",0.01,IF(L1755="q",1,IF(L1755="l",0.01*VLOOKUP(EVID_HNOJENI!N1755,HNOJIVA_ALL!$A$2:$AE$3303,31,FALSE),"CHYBA")))),2)</f>
        <v>#N/A</v>
      </c>
      <c r="T1755" s="51" t="e">
        <f>ROUND(VLOOKUP(EVID_HNOJENI!N1755,HNOJIVA_ALL!$A$2:$Z$3303,17,FALSE)*K1755*IF(L1755="t",10,IF(L1755="kg",0.01,IF(L1755="q",1,IF(L1755="l",0.01*VLOOKUP(EVID_HNOJENI!N1755,HNOJIVA_ALL!$A$2:$AE$3303,31,FALSE),"CHYBA")))),2)</f>
        <v>#N/A</v>
      </c>
      <c r="U1755" s="51" t="e">
        <f>ROUND(VLOOKUP(EVID_HNOJENI!N1755,HNOJIVA_ALL!$A$2:$Z$3303,20,FALSE)*K1755*IF(L1755="t",10,IF(L1755="kg",0.01,IF(L1755="q",1,IF(L1755="l",0.01*VLOOKUP(EVID_HNOJENI!N1755,HNOJIVA_ALL!$A$2:$AE$3303,31,FALSE),"CHYBA")))),2)</f>
        <v>#N/A</v>
      </c>
    </row>
    <row r="1756" spans="1:21" x14ac:dyDescent="0.2">
      <c r="A1756" s="32"/>
      <c r="B1756" s="45" t="e">
        <f>VLOOKUP($A1756,EVID_OSEVU!$A$1:$M$4972,2,FALSE)</f>
        <v>#N/A</v>
      </c>
      <c r="C1756" s="45" t="e">
        <f>VLOOKUP($A1756,EVID_OSEVU!$A$1:$M$4972,3,FALSE)</f>
        <v>#N/A</v>
      </c>
      <c r="D1756" s="45" t="e">
        <f>VLOOKUP($A1756,EVID_OSEVU!$A$1:$M$4972,4,FALSE)</f>
        <v>#N/A</v>
      </c>
      <c r="E1756" s="45" t="e">
        <f>VLOOKUP($A1756,EVID_OSEVU!$A$1:$M$4972,7,FALSE)</f>
        <v>#N/A</v>
      </c>
      <c r="F1756" s="45" t="e">
        <f>VLOOKUP($A1756,EVID_OSEVU!$A$1:$M$4972,8,FALSE)</f>
        <v>#N/A</v>
      </c>
      <c r="G1756" s="45" t="e">
        <f>VLOOKUP($A1756,EVID_OSEVU!$A$1:$M$4972,11,FALSE)</f>
        <v>#N/A</v>
      </c>
      <c r="H1756" s="35"/>
      <c r="I1756" s="48"/>
      <c r="J1756" s="33" t="e">
        <f>VLOOKUP($A1756,EVID_OSEVU!$A$1:$M$4972,11,FALSE)</f>
        <v>#N/A</v>
      </c>
      <c r="K1756" s="39"/>
      <c r="L1756" s="49"/>
      <c r="M1756" s="89" t="e">
        <f t="shared" si="27"/>
        <v>#N/A</v>
      </c>
      <c r="N1756" s="50"/>
      <c r="O1756" s="37" t="e">
        <f>VLOOKUP(EVID_HNOJENI!N1756,HNOJIVA_ALL!$A$2:$Z$3303,4,FALSE)</f>
        <v>#N/A</v>
      </c>
      <c r="P1756" s="51" t="e">
        <f>ROUND(VLOOKUP(EVID_HNOJENI!N1756,HNOJIVA_ALL!$A$2:$Z$3303,14,FALSE)*K1756*IF(L1756="t",10,IF(L1756="kg",0.01,IF(L1756="q",1,IF(L1756="l",0.01*VLOOKUP(EVID_HNOJENI!N1756,HNOJIVA_ALL!$A$2:$AE$3303,31,FALSE),"CHYBA")))),2)</f>
        <v>#N/A</v>
      </c>
      <c r="Q1756" s="51" t="e">
        <f>ROUND(VLOOKUP(EVID_HNOJENI!N1756,HNOJIVA_ALL!$A$2:$Z$3303,15,FALSE)*K1756*IF(L1756="t",10,IF(L1756="kg",0.01,IF(L1756="q",1,IF(L1756="l",0.01*VLOOKUP(EVID_HNOJENI!N1756,HNOJIVA_ALL!$A$2:$AE$3303,31,FALSE),"CHYBA")))),2)</f>
        <v>#N/A</v>
      </c>
      <c r="R1756" s="51" t="e">
        <f>ROUND(VLOOKUP(EVID_HNOJENI!N1756,HNOJIVA_ALL!$A$2:$Z$3303,16,FALSE)*K1756*IF(L1756="t",10,IF(L1756="kg",0.01,IF(L1756="q",1,IF(L1756="l",0.01*VLOOKUP(EVID_HNOJENI!N1756,HNOJIVA_ALL!$A$2:$AE$3303,31,FALSE),"CHYBA")))),2)</f>
        <v>#N/A</v>
      </c>
      <c r="S1756" s="51" t="e">
        <f>ROUND(VLOOKUP(EVID_HNOJENI!N1756,HNOJIVA_ALL!$A$2:$Z$3303,18,FALSE)*K1756*IF(L1756="t",10,IF(L1756="kg",0.01,IF(L1756="q",1,IF(L1756="l",0.01*VLOOKUP(EVID_HNOJENI!N1756,HNOJIVA_ALL!$A$2:$AE$3303,31,FALSE),"CHYBA")))),2)</f>
        <v>#N/A</v>
      </c>
      <c r="T1756" s="51" t="e">
        <f>ROUND(VLOOKUP(EVID_HNOJENI!N1756,HNOJIVA_ALL!$A$2:$Z$3303,17,FALSE)*K1756*IF(L1756="t",10,IF(L1756="kg",0.01,IF(L1756="q",1,IF(L1756="l",0.01*VLOOKUP(EVID_HNOJENI!N1756,HNOJIVA_ALL!$A$2:$AE$3303,31,FALSE),"CHYBA")))),2)</f>
        <v>#N/A</v>
      </c>
      <c r="U1756" s="51" t="e">
        <f>ROUND(VLOOKUP(EVID_HNOJENI!N1756,HNOJIVA_ALL!$A$2:$Z$3303,20,FALSE)*K1756*IF(L1756="t",10,IF(L1756="kg",0.01,IF(L1756="q",1,IF(L1756="l",0.01*VLOOKUP(EVID_HNOJENI!N1756,HNOJIVA_ALL!$A$2:$AE$3303,31,FALSE),"CHYBA")))),2)</f>
        <v>#N/A</v>
      </c>
    </row>
    <row r="1757" spans="1:21" x14ac:dyDescent="0.2">
      <c r="A1757" s="32"/>
      <c r="B1757" s="45" t="e">
        <f>VLOOKUP($A1757,EVID_OSEVU!$A$1:$M$4972,2,FALSE)</f>
        <v>#N/A</v>
      </c>
      <c r="C1757" s="45" t="e">
        <f>VLOOKUP($A1757,EVID_OSEVU!$A$1:$M$4972,3,FALSE)</f>
        <v>#N/A</v>
      </c>
      <c r="D1757" s="45" t="e">
        <f>VLOOKUP($A1757,EVID_OSEVU!$A$1:$M$4972,4,FALSE)</f>
        <v>#N/A</v>
      </c>
      <c r="E1757" s="45" t="e">
        <f>VLOOKUP($A1757,EVID_OSEVU!$A$1:$M$4972,7,FALSE)</f>
        <v>#N/A</v>
      </c>
      <c r="F1757" s="45" t="e">
        <f>VLOOKUP($A1757,EVID_OSEVU!$A$1:$M$4972,8,FALSE)</f>
        <v>#N/A</v>
      </c>
      <c r="G1757" s="45" t="e">
        <f>VLOOKUP($A1757,EVID_OSEVU!$A$1:$M$4972,11,FALSE)</f>
        <v>#N/A</v>
      </c>
      <c r="H1757" s="35"/>
      <c r="I1757" s="48"/>
      <c r="J1757" s="33" t="e">
        <f>VLOOKUP($A1757,EVID_OSEVU!$A$1:$M$4972,11,FALSE)</f>
        <v>#N/A</v>
      </c>
      <c r="K1757" s="39"/>
      <c r="L1757" s="49"/>
      <c r="M1757" s="89" t="e">
        <f t="shared" si="27"/>
        <v>#N/A</v>
      </c>
      <c r="N1757" s="50"/>
      <c r="O1757" s="37" t="e">
        <f>VLOOKUP(EVID_HNOJENI!N1757,HNOJIVA_ALL!$A$2:$Z$3303,4,FALSE)</f>
        <v>#N/A</v>
      </c>
      <c r="P1757" s="51" t="e">
        <f>ROUND(VLOOKUP(EVID_HNOJENI!N1757,HNOJIVA_ALL!$A$2:$Z$3303,14,FALSE)*K1757*IF(L1757="t",10,IF(L1757="kg",0.01,IF(L1757="q",1,IF(L1757="l",0.01*VLOOKUP(EVID_HNOJENI!N1757,HNOJIVA_ALL!$A$2:$AE$3303,31,FALSE),"CHYBA")))),2)</f>
        <v>#N/A</v>
      </c>
      <c r="Q1757" s="51" t="e">
        <f>ROUND(VLOOKUP(EVID_HNOJENI!N1757,HNOJIVA_ALL!$A$2:$Z$3303,15,FALSE)*K1757*IF(L1757="t",10,IF(L1757="kg",0.01,IF(L1757="q",1,IF(L1757="l",0.01*VLOOKUP(EVID_HNOJENI!N1757,HNOJIVA_ALL!$A$2:$AE$3303,31,FALSE),"CHYBA")))),2)</f>
        <v>#N/A</v>
      </c>
      <c r="R1757" s="51" t="e">
        <f>ROUND(VLOOKUP(EVID_HNOJENI!N1757,HNOJIVA_ALL!$A$2:$Z$3303,16,FALSE)*K1757*IF(L1757="t",10,IF(L1757="kg",0.01,IF(L1757="q",1,IF(L1757="l",0.01*VLOOKUP(EVID_HNOJENI!N1757,HNOJIVA_ALL!$A$2:$AE$3303,31,FALSE),"CHYBA")))),2)</f>
        <v>#N/A</v>
      </c>
      <c r="S1757" s="51" t="e">
        <f>ROUND(VLOOKUP(EVID_HNOJENI!N1757,HNOJIVA_ALL!$A$2:$Z$3303,18,FALSE)*K1757*IF(L1757="t",10,IF(L1757="kg",0.01,IF(L1757="q",1,IF(L1757="l",0.01*VLOOKUP(EVID_HNOJENI!N1757,HNOJIVA_ALL!$A$2:$AE$3303,31,FALSE),"CHYBA")))),2)</f>
        <v>#N/A</v>
      </c>
      <c r="T1757" s="51" t="e">
        <f>ROUND(VLOOKUP(EVID_HNOJENI!N1757,HNOJIVA_ALL!$A$2:$Z$3303,17,FALSE)*K1757*IF(L1757="t",10,IF(L1757="kg",0.01,IF(L1757="q",1,IF(L1757="l",0.01*VLOOKUP(EVID_HNOJENI!N1757,HNOJIVA_ALL!$A$2:$AE$3303,31,FALSE),"CHYBA")))),2)</f>
        <v>#N/A</v>
      </c>
      <c r="U1757" s="51" t="e">
        <f>ROUND(VLOOKUP(EVID_HNOJENI!N1757,HNOJIVA_ALL!$A$2:$Z$3303,20,FALSE)*K1757*IF(L1757="t",10,IF(L1757="kg",0.01,IF(L1757="q",1,IF(L1757="l",0.01*VLOOKUP(EVID_HNOJENI!N1757,HNOJIVA_ALL!$A$2:$AE$3303,31,FALSE),"CHYBA")))),2)</f>
        <v>#N/A</v>
      </c>
    </row>
    <row r="1758" spans="1:21" x14ac:dyDescent="0.2">
      <c r="A1758" s="32"/>
      <c r="B1758" s="45" t="e">
        <f>VLOOKUP($A1758,EVID_OSEVU!$A$1:$M$4972,2,FALSE)</f>
        <v>#N/A</v>
      </c>
      <c r="C1758" s="45" t="e">
        <f>VLOOKUP($A1758,EVID_OSEVU!$A$1:$M$4972,3,FALSE)</f>
        <v>#N/A</v>
      </c>
      <c r="D1758" s="45" t="e">
        <f>VLOOKUP($A1758,EVID_OSEVU!$A$1:$M$4972,4,FALSE)</f>
        <v>#N/A</v>
      </c>
      <c r="E1758" s="45" t="e">
        <f>VLOOKUP($A1758,EVID_OSEVU!$A$1:$M$4972,7,FALSE)</f>
        <v>#N/A</v>
      </c>
      <c r="F1758" s="45" t="e">
        <f>VLOOKUP($A1758,EVID_OSEVU!$A$1:$M$4972,8,FALSE)</f>
        <v>#N/A</v>
      </c>
      <c r="G1758" s="45" t="e">
        <f>VLOOKUP($A1758,EVID_OSEVU!$A$1:$M$4972,11,FALSE)</f>
        <v>#N/A</v>
      </c>
      <c r="H1758" s="35"/>
      <c r="I1758" s="48"/>
      <c r="J1758" s="33" t="e">
        <f>VLOOKUP($A1758,EVID_OSEVU!$A$1:$M$4972,11,FALSE)</f>
        <v>#N/A</v>
      </c>
      <c r="K1758" s="39"/>
      <c r="L1758" s="49"/>
      <c r="M1758" s="89" t="e">
        <f t="shared" si="27"/>
        <v>#N/A</v>
      </c>
      <c r="N1758" s="50"/>
      <c r="O1758" s="37" t="e">
        <f>VLOOKUP(EVID_HNOJENI!N1758,HNOJIVA_ALL!$A$2:$Z$3303,4,FALSE)</f>
        <v>#N/A</v>
      </c>
      <c r="P1758" s="51" t="e">
        <f>ROUND(VLOOKUP(EVID_HNOJENI!N1758,HNOJIVA_ALL!$A$2:$Z$3303,14,FALSE)*K1758*IF(L1758="t",10,IF(L1758="kg",0.01,IF(L1758="q",1,IF(L1758="l",0.01*VLOOKUP(EVID_HNOJENI!N1758,HNOJIVA_ALL!$A$2:$AE$3303,31,FALSE),"CHYBA")))),2)</f>
        <v>#N/A</v>
      </c>
      <c r="Q1758" s="51" t="e">
        <f>ROUND(VLOOKUP(EVID_HNOJENI!N1758,HNOJIVA_ALL!$A$2:$Z$3303,15,FALSE)*K1758*IF(L1758="t",10,IF(L1758="kg",0.01,IF(L1758="q",1,IF(L1758="l",0.01*VLOOKUP(EVID_HNOJENI!N1758,HNOJIVA_ALL!$A$2:$AE$3303,31,FALSE),"CHYBA")))),2)</f>
        <v>#N/A</v>
      </c>
      <c r="R1758" s="51" t="e">
        <f>ROUND(VLOOKUP(EVID_HNOJENI!N1758,HNOJIVA_ALL!$A$2:$Z$3303,16,FALSE)*K1758*IF(L1758="t",10,IF(L1758="kg",0.01,IF(L1758="q",1,IF(L1758="l",0.01*VLOOKUP(EVID_HNOJENI!N1758,HNOJIVA_ALL!$A$2:$AE$3303,31,FALSE),"CHYBA")))),2)</f>
        <v>#N/A</v>
      </c>
      <c r="S1758" s="51" t="e">
        <f>ROUND(VLOOKUP(EVID_HNOJENI!N1758,HNOJIVA_ALL!$A$2:$Z$3303,18,FALSE)*K1758*IF(L1758="t",10,IF(L1758="kg",0.01,IF(L1758="q",1,IF(L1758="l",0.01*VLOOKUP(EVID_HNOJENI!N1758,HNOJIVA_ALL!$A$2:$AE$3303,31,FALSE),"CHYBA")))),2)</f>
        <v>#N/A</v>
      </c>
      <c r="T1758" s="51" t="e">
        <f>ROUND(VLOOKUP(EVID_HNOJENI!N1758,HNOJIVA_ALL!$A$2:$Z$3303,17,FALSE)*K1758*IF(L1758="t",10,IF(L1758="kg",0.01,IF(L1758="q",1,IF(L1758="l",0.01*VLOOKUP(EVID_HNOJENI!N1758,HNOJIVA_ALL!$A$2:$AE$3303,31,FALSE),"CHYBA")))),2)</f>
        <v>#N/A</v>
      </c>
      <c r="U1758" s="51" t="e">
        <f>ROUND(VLOOKUP(EVID_HNOJENI!N1758,HNOJIVA_ALL!$A$2:$Z$3303,20,FALSE)*K1758*IF(L1758="t",10,IF(L1758="kg",0.01,IF(L1758="q",1,IF(L1758="l",0.01*VLOOKUP(EVID_HNOJENI!N1758,HNOJIVA_ALL!$A$2:$AE$3303,31,FALSE),"CHYBA")))),2)</f>
        <v>#N/A</v>
      </c>
    </row>
    <row r="1759" spans="1:21" x14ac:dyDescent="0.2">
      <c r="A1759" s="32"/>
      <c r="B1759" s="45" t="e">
        <f>VLOOKUP($A1759,EVID_OSEVU!$A$1:$M$4972,2,FALSE)</f>
        <v>#N/A</v>
      </c>
      <c r="C1759" s="45" t="e">
        <f>VLOOKUP($A1759,EVID_OSEVU!$A$1:$M$4972,3,FALSE)</f>
        <v>#N/A</v>
      </c>
      <c r="D1759" s="45" t="e">
        <f>VLOOKUP($A1759,EVID_OSEVU!$A$1:$M$4972,4,FALSE)</f>
        <v>#N/A</v>
      </c>
      <c r="E1759" s="45" t="e">
        <f>VLOOKUP($A1759,EVID_OSEVU!$A$1:$M$4972,7,FALSE)</f>
        <v>#N/A</v>
      </c>
      <c r="F1759" s="45" t="e">
        <f>VLOOKUP($A1759,EVID_OSEVU!$A$1:$M$4972,8,FALSE)</f>
        <v>#N/A</v>
      </c>
      <c r="G1759" s="45" t="e">
        <f>VLOOKUP($A1759,EVID_OSEVU!$A$1:$M$4972,11,FALSE)</f>
        <v>#N/A</v>
      </c>
      <c r="H1759" s="35"/>
      <c r="I1759" s="48"/>
      <c r="J1759" s="33" t="e">
        <f>VLOOKUP($A1759,EVID_OSEVU!$A$1:$M$4972,11,FALSE)</f>
        <v>#N/A</v>
      </c>
      <c r="K1759" s="39"/>
      <c r="L1759" s="49"/>
      <c r="M1759" s="89" t="e">
        <f t="shared" si="27"/>
        <v>#N/A</v>
      </c>
      <c r="N1759" s="50"/>
      <c r="O1759" s="37" t="e">
        <f>VLOOKUP(EVID_HNOJENI!N1759,HNOJIVA_ALL!$A$2:$Z$3303,4,FALSE)</f>
        <v>#N/A</v>
      </c>
      <c r="P1759" s="51" t="e">
        <f>ROUND(VLOOKUP(EVID_HNOJENI!N1759,HNOJIVA_ALL!$A$2:$Z$3303,14,FALSE)*K1759*IF(L1759="t",10,IF(L1759="kg",0.01,IF(L1759="q",1,IF(L1759="l",0.01*VLOOKUP(EVID_HNOJENI!N1759,HNOJIVA_ALL!$A$2:$AE$3303,31,FALSE),"CHYBA")))),2)</f>
        <v>#N/A</v>
      </c>
      <c r="Q1759" s="51" t="e">
        <f>ROUND(VLOOKUP(EVID_HNOJENI!N1759,HNOJIVA_ALL!$A$2:$Z$3303,15,FALSE)*K1759*IF(L1759="t",10,IF(L1759="kg",0.01,IF(L1759="q",1,IF(L1759="l",0.01*VLOOKUP(EVID_HNOJENI!N1759,HNOJIVA_ALL!$A$2:$AE$3303,31,FALSE),"CHYBA")))),2)</f>
        <v>#N/A</v>
      </c>
      <c r="R1759" s="51" t="e">
        <f>ROUND(VLOOKUP(EVID_HNOJENI!N1759,HNOJIVA_ALL!$A$2:$Z$3303,16,FALSE)*K1759*IF(L1759="t",10,IF(L1759="kg",0.01,IF(L1759="q",1,IF(L1759="l",0.01*VLOOKUP(EVID_HNOJENI!N1759,HNOJIVA_ALL!$A$2:$AE$3303,31,FALSE),"CHYBA")))),2)</f>
        <v>#N/A</v>
      </c>
      <c r="S1759" s="51" t="e">
        <f>ROUND(VLOOKUP(EVID_HNOJENI!N1759,HNOJIVA_ALL!$A$2:$Z$3303,18,FALSE)*K1759*IF(L1759="t",10,IF(L1759="kg",0.01,IF(L1759="q",1,IF(L1759="l",0.01*VLOOKUP(EVID_HNOJENI!N1759,HNOJIVA_ALL!$A$2:$AE$3303,31,FALSE),"CHYBA")))),2)</f>
        <v>#N/A</v>
      </c>
      <c r="T1759" s="51" t="e">
        <f>ROUND(VLOOKUP(EVID_HNOJENI!N1759,HNOJIVA_ALL!$A$2:$Z$3303,17,FALSE)*K1759*IF(L1759="t",10,IF(L1759="kg",0.01,IF(L1759="q",1,IF(L1759="l",0.01*VLOOKUP(EVID_HNOJENI!N1759,HNOJIVA_ALL!$A$2:$AE$3303,31,FALSE),"CHYBA")))),2)</f>
        <v>#N/A</v>
      </c>
      <c r="U1759" s="51" t="e">
        <f>ROUND(VLOOKUP(EVID_HNOJENI!N1759,HNOJIVA_ALL!$A$2:$Z$3303,20,FALSE)*K1759*IF(L1759="t",10,IF(L1759="kg",0.01,IF(L1759="q",1,IF(L1759="l",0.01*VLOOKUP(EVID_HNOJENI!N1759,HNOJIVA_ALL!$A$2:$AE$3303,31,FALSE),"CHYBA")))),2)</f>
        <v>#N/A</v>
      </c>
    </row>
    <row r="1760" spans="1:21" x14ac:dyDescent="0.2">
      <c r="A1760" s="32"/>
      <c r="B1760" s="45" t="e">
        <f>VLOOKUP($A1760,EVID_OSEVU!$A$1:$M$4972,2,FALSE)</f>
        <v>#N/A</v>
      </c>
      <c r="C1760" s="45" t="e">
        <f>VLOOKUP($A1760,EVID_OSEVU!$A$1:$M$4972,3,FALSE)</f>
        <v>#N/A</v>
      </c>
      <c r="D1760" s="45" t="e">
        <f>VLOOKUP($A1760,EVID_OSEVU!$A$1:$M$4972,4,FALSE)</f>
        <v>#N/A</v>
      </c>
      <c r="E1760" s="45" t="e">
        <f>VLOOKUP($A1760,EVID_OSEVU!$A$1:$M$4972,7,FALSE)</f>
        <v>#N/A</v>
      </c>
      <c r="F1760" s="45" t="e">
        <f>VLOOKUP($A1760,EVID_OSEVU!$A$1:$M$4972,8,FALSE)</f>
        <v>#N/A</v>
      </c>
      <c r="G1760" s="45" t="e">
        <f>VLOOKUP($A1760,EVID_OSEVU!$A$1:$M$4972,11,FALSE)</f>
        <v>#N/A</v>
      </c>
      <c r="H1760" s="35"/>
      <c r="I1760" s="48"/>
      <c r="J1760" s="33" t="e">
        <f>VLOOKUP($A1760,EVID_OSEVU!$A$1:$M$4972,11,FALSE)</f>
        <v>#N/A</v>
      </c>
      <c r="K1760" s="39"/>
      <c r="L1760" s="49"/>
      <c r="M1760" s="89" t="e">
        <f t="shared" si="27"/>
        <v>#N/A</v>
      </c>
      <c r="N1760" s="50"/>
      <c r="O1760" s="37" t="e">
        <f>VLOOKUP(EVID_HNOJENI!N1760,HNOJIVA_ALL!$A$2:$Z$3303,4,FALSE)</f>
        <v>#N/A</v>
      </c>
      <c r="P1760" s="51" t="e">
        <f>ROUND(VLOOKUP(EVID_HNOJENI!N1760,HNOJIVA_ALL!$A$2:$Z$3303,14,FALSE)*K1760*IF(L1760="t",10,IF(L1760="kg",0.01,IF(L1760="q",1,IF(L1760="l",0.01*VLOOKUP(EVID_HNOJENI!N1760,HNOJIVA_ALL!$A$2:$AE$3303,31,FALSE),"CHYBA")))),2)</f>
        <v>#N/A</v>
      </c>
      <c r="Q1760" s="51" t="e">
        <f>ROUND(VLOOKUP(EVID_HNOJENI!N1760,HNOJIVA_ALL!$A$2:$Z$3303,15,FALSE)*K1760*IF(L1760="t",10,IF(L1760="kg",0.01,IF(L1760="q",1,IF(L1760="l",0.01*VLOOKUP(EVID_HNOJENI!N1760,HNOJIVA_ALL!$A$2:$AE$3303,31,FALSE),"CHYBA")))),2)</f>
        <v>#N/A</v>
      </c>
      <c r="R1760" s="51" t="e">
        <f>ROUND(VLOOKUP(EVID_HNOJENI!N1760,HNOJIVA_ALL!$A$2:$Z$3303,16,FALSE)*K1760*IF(L1760="t",10,IF(L1760="kg",0.01,IF(L1760="q",1,IF(L1760="l",0.01*VLOOKUP(EVID_HNOJENI!N1760,HNOJIVA_ALL!$A$2:$AE$3303,31,FALSE),"CHYBA")))),2)</f>
        <v>#N/A</v>
      </c>
      <c r="S1760" s="51" t="e">
        <f>ROUND(VLOOKUP(EVID_HNOJENI!N1760,HNOJIVA_ALL!$A$2:$Z$3303,18,FALSE)*K1760*IF(L1760="t",10,IF(L1760="kg",0.01,IF(L1760="q",1,IF(L1760="l",0.01*VLOOKUP(EVID_HNOJENI!N1760,HNOJIVA_ALL!$A$2:$AE$3303,31,FALSE),"CHYBA")))),2)</f>
        <v>#N/A</v>
      </c>
      <c r="T1760" s="51" t="e">
        <f>ROUND(VLOOKUP(EVID_HNOJENI!N1760,HNOJIVA_ALL!$A$2:$Z$3303,17,FALSE)*K1760*IF(L1760="t",10,IF(L1760="kg",0.01,IF(L1760="q",1,IF(L1760="l",0.01*VLOOKUP(EVID_HNOJENI!N1760,HNOJIVA_ALL!$A$2:$AE$3303,31,FALSE),"CHYBA")))),2)</f>
        <v>#N/A</v>
      </c>
      <c r="U1760" s="51" t="e">
        <f>ROUND(VLOOKUP(EVID_HNOJENI!N1760,HNOJIVA_ALL!$A$2:$Z$3303,20,FALSE)*K1760*IF(L1760="t",10,IF(L1760="kg",0.01,IF(L1760="q",1,IF(L1760="l",0.01*VLOOKUP(EVID_HNOJENI!N1760,HNOJIVA_ALL!$A$2:$AE$3303,31,FALSE),"CHYBA")))),2)</f>
        <v>#N/A</v>
      </c>
    </row>
    <row r="1761" spans="1:21" x14ac:dyDescent="0.2">
      <c r="A1761" s="32"/>
      <c r="B1761" s="45" t="e">
        <f>VLOOKUP($A1761,EVID_OSEVU!$A$1:$M$4972,2,FALSE)</f>
        <v>#N/A</v>
      </c>
      <c r="C1761" s="45" t="e">
        <f>VLOOKUP($A1761,EVID_OSEVU!$A$1:$M$4972,3,FALSE)</f>
        <v>#N/A</v>
      </c>
      <c r="D1761" s="45" t="e">
        <f>VLOOKUP($A1761,EVID_OSEVU!$A$1:$M$4972,4,FALSE)</f>
        <v>#N/A</v>
      </c>
      <c r="E1761" s="45" t="e">
        <f>VLOOKUP($A1761,EVID_OSEVU!$A$1:$M$4972,7,FALSE)</f>
        <v>#N/A</v>
      </c>
      <c r="F1761" s="45" t="e">
        <f>VLOOKUP($A1761,EVID_OSEVU!$A$1:$M$4972,8,FALSE)</f>
        <v>#N/A</v>
      </c>
      <c r="G1761" s="45" t="e">
        <f>VLOOKUP($A1761,EVID_OSEVU!$A$1:$M$4972,11,FALSE)</f>
        <v>#N/A</v>
      </c>
      <c r="H1761" s="35"/>
      <c r="I1761" s="48"/>
      <c r="J1761" s="33" t="e">
        <f>VLOOKUP($A1761,EVID_OSEVU!$A$1:$M$4972,11,FALSE)</f>
        <v>#N/A</v>
      </c>
      <c r="K1761" s="39"/>
      <c r="L1761" s="49"/>
      <c r="M1761" s="89" t="e">
        <f t="shared" si="27"/>
        <v>#N/A</v>
      </c>
      <c r="N1761" s="50"/>
      <c r="O1761" s="37" t="e">
        <f>VLOOKUP(EVID_HNOJENI!N1761,HNOJIVA_ALL!$A$2:$Z$3303,4,FALSE)</f>
        <v>#N/A</v>
      </c>
      <c r="P1761" s="51" t="e">
        <f>ROUND(VLOOKUP(EVID_HNOJENI!N1761,HNOJIVA_ALL!$A$2:$Z$3303,14,FALSE)*K1761*IF(L1761="t",10,IF(L1761="kg",0.01,IF(L1761="q",1,IF(L1761="l",0.01*VLOOKUP(EVID_HNOJENI!N1761,HNOJIVA_ALL!$A$2:$AE$3303,31,FALSE),"CHYBA")))),2)</f>
        <v>#N/A</v>
      </c>
      <c r="Q1761" s="51" t="e">
        <f>ROUND(VLOOKUP(EVID_HNOJENI!N1761,HNOJIVA_ALL!$A$2:$Z$3303,15,FALSE)*K1761*IF(L1761="t",10,IF(L1761="kg",0.01,IF(L1761="q",1,IF(L1761="l",0.01*VLOOKUP(EVID_HNOJENI!N1761,HNOJIVA_ALL!$A$2:$AE$3303,31,FALSE),"CHYBA")))),2)</f>
        <v>#N/A</v>
      </c>
      <c r="R1761" s="51" t="e">
        <f>ROUND(VLOOKUP(EVID_HNOJENI!N1761,HNOJIVA_ALL!$A$2:$Z$3303,16,FALSE)*K1761*IF(L1761="t",10,IF(L1761="kg",0.01,IF(L1761="q",1,IF(L1761="l",0.01*VLOOKUP(EVID_HNOJENI!N1761,HNOJIVA_ALL!$A$2:$AE$3303,31,FALSE),"CHYBA")))),2)</f>
        <v>#N/A</v>
      </c>
      <c r="S1761" s="51" t="e">
        <f>ROUND(VLOOKUP(EVID_HNOJENI!N1761,HNOJIVA_ALL!$A$2:$Z$3303,18,FALSE)*K1761*IF(L1761="t",10,IF(L1761="kg",0.01,IF(L1761="q",1,IF(L1761="l",0.01*VLOOKUP(EVID_HNOJENI!N1761,HNOJIVA_ALL!$A$2:$AE$3303,31,FALSE),"CHYBA")))),2)</f>
        <v>#N/A</v>
      </c>
      <c r="T1761" s="51" t="e">
        <f>ROUND(VLOOKUP(EVID_HNOJENI!N1761,HNOJIVA_ALL!$A$2:$Z$3303,17,FALSE)*K1761*IF(L1761="t",10,IF(L1761="kg",0.01,IF(L1761="q",1,IF(L1761="l",0.01*VLOOKUP(EVID_HNOJENI!N1761,HNOJIVA_ALL!$A$2:$AE$3303,31,FALSE),"CHYBA")))),2)</f>
        <v>#N/A</v>
      </c>
      <c r="U1761" s="51" t="e">
        <f>ROUND(VLOOKUP(EVID_HNOJENI!N1761,HNOJIVA_ALL!$A$2:$Z$3303,20,FALSE)*K1761*IF(L1761="t",10,IF(L1761="kg",0.01,IF(L1761="q",1,IF(L1761="l",0.01*VLOOKUP(EVID_HNOJENI!N1761,HNOJIVA_ALL!$A$2:$AE$3303,31,FALSE),"CHYBA")))),2)</f>
        <v>#N/A</v>
      </c>
    </row>
    <row r="1762" spans="1:21" x14ac:dyDescent="0.2">
      <c r="A1762" s="32"/>
      <c r="B1762" s="45" t="e">
        <f>VLOOKUP($A1762,EVID_OSEVU!$A$1:$M$4972,2,FALSE)</f>
        <v>#N/A</v>
      </c>
      <c r="C1762" s="45" t="e">
        <f>VLOOKUP($A1762,EVID_OSEVU!$A$1:$M$4972,3,FALSE)</f>
        <v>#N/A</v>
      </c>
      <c r="D1762" s="45" t="e">
        <f>VLOOKUP($A1762,EVID_OSEVU!$A$1:$M$4972,4,FALSE)</f>
        <v>#N/A</v>
      </c>
      <c r="E1762" s="45" t="e">
        <f>VLOOKUP($A1762,EVID_OSEVU!$A$1:$M$4972,7,FALSE)</f>
        <v>#N/A</v>
      </c>
      <c r="F1762" s="45" t="e">
        <f>VLOOKUP($A1762,EVID_OSEVU!$A$1:$M$4972,8,FALSE)</f>
        <v>#N/A</v>
      </c>
      <c r="G1762" s="45" t="e">
        <f>VLOOKUP($A1762,EVID_OSEVU!$A$1:$M$4972,11,FALSE)</f>
        <v>#N/A</v>
      </c>
      <c r="H1762" s="35"/>
      <c r="I1762" s="48"/>
      <c r="J1762" s="33" t="e">
        <f>VLOOKUP($A1762,EVID_OSEVU!$A$1:$M$4972,11,FALSE)</f>
        <v>#N/A</v>
      </c>
      <c r="K1762" s="39"/>
      <c r="L1762" s="49"/>
      <c r="M1762" s="89" t="e">
        <f t="shared" si="27"/>
        <v>#N/A</v>
      </c>
      <c r="N1762" s="50"/>
      <c r="O1762" s="37" t="e">
        <f>VLOOKUP(EVID_HNOJENI!N1762,HNOJIVA_ALL!$A$2:$Z$3303,4,FALSE)</f>
        <v>#N/A</v>
      </c>
      <c r="P1762" s="51" t="e">
        <f>ROUND(VLOOKUP(EVID_HNOJENI!N1762,HNOJIVA_ALL!$A$2:$Z$3303,14,FALSE)*K1762*IF(L1762="t",10,IF(L1762="kg",0.01,IF(L1762="q",1,IF(L1762="l",0.01*VLOOKUP(EVID_HNOJENI!N1762,HNOJIVA_ALL!$A$2:$AE$3303,31,FALSE),"CHYBA")))),2)</f>
        <v>#N/A</v>
      </c>
      <c r="Q1762" s="51" t="e">
        <f>ROUND(VLOOKUP(EVID_HNOJENI!N1762,HNOJIVA_ALL!$A$2:$Z$3303,15,FALSE)*K1762*IF(L1762="t",10,IF(L1762="kg",0.01,IF(L1762="q",1,IF(L1762="l",0.01*VLOOKUP(EVID_HNOJENI!N1762,HNOJIVA_ALL!$A$2:$AE$3303,31,FALSE),"CHYBA")))),2)</f>
        <v>#N/A</v>
      </c>
      <c r="R1762" s="51" t="e">
        <f>ROUND(VLOOKUP(EVID_HNOJENI!N1762,HNOJIVA_ALL!$A$2:$Z$3303,16,FALSE)*K1762*IF(L1762="t",10,IF(L1762="kg",0.01,IF(L1762="q",1,IF(L1762="l",0.01*VLOOKUP(EVID_HNOJENI!N1762,HNOJIVA_ALL!$A$2:$AE$3303,31,FALSE),"CHYBA")))),2)</f>
        <v>#N/A</v>
      </c>
      <c r="S1762" s="51" t="e">
        <f>ROUND(VLOOKUP(EVID_HNOJENI!N1762,HNOJIVA_ALL!$A$2:$Z$3303,18,FALSE)*K1762*IF(L1762="t",10,IF(L1762="kg",0.01,IF(L1762="q",1,IF(L1762="l",0.01*VLOOKUP(EVID_HNOJENI!N1762,HNOJIVA_ALL!$A$2:$AE$3303,31,FALSE),"CHYBA")))),2)</f>
        <v>#N/A</v>
      </c>
      <c r="T1762" s="51" t="e">
        <f>ROUND(VLOOKUP(EVID_HNOJENI!N1762,HNOJIVA_ALL!$A$2:$Z$3303,17,FALSE)*K1762*IF(L1762="t",10,IF(L1762="kg",0.01,IF(L1762="q",1,IF(L1762="l",0.01*VLOOKUP(EVID_HNOJENI!N1762,HNOJIVA_ALL!$A$2:$AE$3303,31,FALSE),"CHYBA")))),2)</f>
        <v>#N/A</v>
      </c>
      <c r="U1762" s="51" t="e">
        <f>ROUND(VLOOKUP(EVID_HNOJENI!N1762,HNOJIVA_ALL!$A$2:$Z$3303,20,FALSE)*K1762*IF(L1762="t",10,IF(L1762="kg",0.01,IF(L1762="q",1,IF(L1762="l",0.01*VLOOKUP(EVID_HNOJENI!N1762,HNOJIVA_ALL!$A$2:$AE$3303,31,FALSE),"CHYBA")))),2)</f>
        <v>#N/A</v>
      </c>
    </row>
    <row r="1763" spans="1:21" x14ac:dyDescent="0.2">
      <c r="A1763" s="32"/>
      <c r="B1763" s="45" t="e">
        <f>VLOOKUP($A1763,EVID_OSEVU!$A$1:$M$4972,2,FALSE)</f>
        <v>#N/A</v>
      </c>
      <c r="C1763" s="45" t="e">
        <f>VLOOKUP($A1763,EVID_OSEVU!$A$1:$M$4972,3,FALSE)</f>
        <v>#N/A</v>
      </c>
      <c r="D1763" s="45" t="e">
        <f>VLOOKUP($A1763,EVID_OSEVU!$A$1:$M$4972,4,FALSE)</f>
        <v>#N/A</v>
      </c>
      <c r="E1763" s="45" t="e">
        <f>VLOOKUP($A1763,EVID_OSEVU!$A$1:$M$4972,7,FALSE)</f>
        <v>#N/A</v>
      </c>
      <c r="F1763" s="45" t="e">
        <f>VLOOKUP($A1763,EVID_OSEVU!$A$1:$M$4972,8,FALSE)</f>
        <v>#N/A</v>
      </c>
      <c r="G1763" s="45" t="e">
        <f>VLOOKUP($A1763,EVID_OSEVU!$A$1:$M$4972,11,FALSE)</f>
        <v>#N/A</v>
      </c>
      <c r="H1763" s="35"/>
      <c r="I1763" s="48"/>
      <c r="J1763" s="33" t="e">
        <f>VLOOKUP($A1763,EVID_OSEVU!$A$1:$M$4972,11,FALSE)</f>
        <v>#N/A</v>
      </c>
      <c r="K1763" s="39"/>
      <c r="L1763" s="49"/>
      <c r="M1763" s="89" t="e">
        <f t="shared" si="27"/>
        <v>#N/A</v>
      </c>
      <c r="N1763" s="50"/>
      <c r="O1763" s="37" t="e">
        <f>VLOOKUP(EVID_HNOJENI!N1763,HNOJIVA_ALL!$A$2:$Z$3303,4,FALSE)</f>
        <v>#N/A</v>
      </c>
      <c r="P1763" s="51" t="e">
        <f>ROUND(VLOOKUP(EVID_HNOJENI!N1763,HNOJIVA_ALL!$A$2:$Z$3303,14,FALSE)*K1763*IF(L1763="t",10,IF(L1763="kg",0.01,IF(L1763="q",1,IF(L1763="l",0.01*VLOOKUP(EVID_HNOJENI!N1763,HNOJIVA_ALL!$A$2:$AE$3303,31,FALSE),"CHYBA")))),2)</f>
        <v>#N/A</v>
      </c>
      <c r="Q1763" s="51" t="e">
        <f>ROUND(VLOOKUP(EVID_HNOJENI!N1763,HNOJIVA_ALL!$A$2:$Z$3303,15,FALSE)*K1763*IF(L1763="t",10,IF(L1763="kg",0.01,IF(L1763="q",1,IF(L1763="l",0.01*VLOOKUP(EVID_HNOJENI!N1763,HNOJIVA_ALL!$A$2:$AE$3303,31,FALSE),"CHYBA")))),2)</f>
        <v>#N/A</v>
      </c>
      <c r="R1763" s="51" t="e">
        <f>ROUND(VLOOKUP(EVID_HNOJENI!N1763,HNOJIVA_ALL!$A$2:$Z$3303,16,FALSE)*K1763*IF(L1763="t",10,IF(L1763="kg",0.01,IF(L1763="q",1,IF(L1763="l",0.01*VLOOKUP(EVID_HNOJENI!N1763,HNOJIVA_ALL!$A$2:$AE$3303,31,FALSE),"CHYBA")))),2)</f>
        <v>#N/A</v>
      </c>
      <c r="S1763" s="51" t="e">
        <f>ROUND(VLOOKUP(EVID_HNOJENI!N1763,HNOJIVA_ALL!$A$2:$Z$3303,18,FALSE)*K1763*IF(L1763="t",10,IF(L1763="kg",0.01,IF(L1763="q",1,IF(L1763="l",0.01*VLOOKUP(EVID_HNOJENI!N1763,HNOJIVA_ALL!$A$2:$AE$3303,31,FALSE),"CHYBA")))),2)</f>
        <v>#N/A</v>
      </c>
      <c r="T1763" s="51" t="e">
        <f>ROUND(VLOOKUP(EVID_HNOJENI!N1763,HNOJIVA_ALL!$A$2:$Z$3303,17,FALSE)*K1763*IF(L1763="t",10,IF(L1763="kg",0.01,IF(L1763="q",1,IF(L1763="l",0.01*VLOOKUP(EVID_HNOJENI!N1763,HNOJIVA_ALL!$A$2:$AE$3303,31,FALSE),"CHYBA")))),2)</f>
        <v>#N/A</v>
      </c>
      <c r="U1763" s="51" t="e">
        <f>ROUND(VLOOKUP(EVID_HNOJENI!N1763,HNOJIVA_ALL!$A$2:$Z$3303,20,FALSE)*K1763*IF(L1763="t",10,IF(L1763="kg",0.01,IF(L1763="q",1,IF(L1763="l",0.01*VLOOKUP(EVID_HNOJENI!N1763,HNOJIVA_ALL!$A$2:$AE$3303,31,FALSE),"CHYBA")))),2)</f>
        <v>#N/A</v>
      </c>
    </row>
    <row r="1764" spans="1:21" x14ac:dyDescent="0.2">
      <c r="A1764" s="32"/>
      <c r="B1764" s="45" t="e">
        <f>VLOOKUP($A1764,EVID_OSEVU!$A$1:$M$4972,2,FALSE)</f>
        <v>#N/A</v>
      </c>
      <c r="C1764" s="45" t="e">
        <f>VLOOKUP($A1764,EVID_OSEVU!$A$1:$M$4972,3,FALSE)</f>
        <v>#N/A</v>
      </c>
      <c r="D1764" s="45" t="e">
        <f>VLOOKUP($A1764,EVID_OSEVU!$A$1:$M$4972,4,FALSE)</f>
        <v>#N/A</v>
      </c>
      <c r="E1764" s="45" t="e">
        <f>VLOOKUP($A1764,EVID_OSEVU!$A$1:$M$4972,7,FALSE)</f>
        <v>#N/A</v>
      </c>
      <c r="F1764" s="45" t="e">
        <f>VLOOKUP($A1764,EVID_OSEVU!$A$1:$M$4972,8,FALSE)</f>
        <v>#N/A</v>
      </c>
      <c r="G1764" s="45" t="e">
        <f>VLOOKUP($A1764,EVID_OSEVU!$A$1:$M$4972,11,FALSE)</f>
        <v>#N/A</v>
      </c>
      <c r="H1764" s="35"/>
      <c r="I1764" s="48"/>
      <c r="J1764" s="33" t="e">
        <f>VLOOKUP($A1764,EVID_OSEVU!$A$1:$M$4972,11,FALSE)</f>
        <v>#N/A</v>
      </c>
      <c r="K1764" s="39"/>
      <c r="L1764" s="49"/>
      <c r="M1764" s="89" t="e">
        <f t="shared" si="27"/>
        <v>#N/A</v>
      </c>
      <c r="N1764" s="50"/>
      <c r="O1764" s="37" t="e">
        <f>VLOOKUP(EVID_HNOJENI!N1764,HNOJIVA_ALL!$A$2:$Z$3303,4,FALSE)</f>
        <v>#N/A</v>
      </c>
      <c r="P1764" s="51" t="e">
        <f>ROUND(VLOOKUP(EVID_HNOJENI!N1764,HNOJIVA_ALL!$A$2:$Z$3303,14,FALSE)*K1764*IF(L1764="t",10,IF(L1764="kg",0.01,IF(L1764="q",1,IF(L1764="l",0.01*VLOOKUP(EVID_HNOJENI!N1764,HNOJIVA_ALL!$A$2:$AE$3303,31,FALSE),"CHYBA")))),2)</f>
        <v>#N/A</v>
      </c>
      <c r="Q1764" s="51" t="e">
        <f>ROUND(VLOOKUP(EVID_HNOJENI!N1764,HNOJIVA_ALL!$A$2:$Z$3303,15,FALSE)*K1764*IF(L1764="t",10,IF(L1764="kg",0.01,IF(L1764="q",1,IF(L1764="l",0.01*VLOOKUP(EVID_HNOJENI!N1764,HNOJIVA_ALL!$A$2:$AE$3303,31,FALSE),"CHYBA")))),2)</f>
        <v>#N/A</v>
      </c>
      <c r="R1764" s="51" t="e">
        <f>ROUND(VLOOKUP(EVID_HNOJENI!N1764,HNOJIVA_ALL!$A$2:$Z$3303,16,FALSE)*K1764*IF(L1764="t",10,IF(L1764="kg",0.01,IF(L1764="q",1,IF(L1764="l",0.01*VLOOKUP(EVID_HNOJENI!N1764,HNOJIVA_ALL!$A$2:$AE$3303,31,FALSE),"CHYBA")))),2)</f>
        <v>#N/A</v>
      </c>
      <c r="S1764" s="51" t="e">
        <f>ROUND(VLOOKUP(EVID_HNOJENI!N1764,HNOJIVA_ALL!$A$2:$Z$3303,18,FALSE)*K1764*IF(L1764="t",10,IF(L1764="kg",0.01,IF(L1764="q",1,IF(L1764="l",0.01*VLOOKUP(EVID_HNOJENI!N1764,HNOJIVA_ALL!$A$2:$AE$3303,31,FALSE),"CHYBA")))),2)</f>
        <v>#N/A</v>
      </c>
      <c r="T1764" s="51" t="e">
        <f>ROUND(VLOOKUP(EVID_HNOJENI!N1764,HNOJIVA_ALL!$A$2:$Z$3303,17,FALSE)*K1764*IF(L1764="t",10,IF(L1764="kg",0.01,IF(L1764="q",1,IF(L1764="l",0.01*VLOOKUP(EVID_HNOJENI!N1764,HNOJIVA_ALL!$A$2:$AE$3303,31,FALSE),"CHYBA")))),2)</f>
        <v>#N/A</v>
      </c>
      <c r="U1764" s="51" t="e">
        <f>ROUND(VLOOKUP(EVID_HNOJENI!N1764,HNOJIVA_ALL!$A$2:$Z$3303,20,FALSE)*K1764*IF(L1764="t",10,IF(L1764="kg",0.01,IF(L1764="q",1,IF(L1764="l",0.01*VLOOKUP(EVID_HNOJENI!N1764,HNOJIVA_ALL!$A$2:$AE$3303,31,FALSE),"CHYBA")))),2)</f>
        <v>#N/A</v>
      </c>
    </row>
    <row r="1765" spans="1:21" x14ac:dyDescent="0.2">
      <c r="A1765" s="32"/>
      <c r="B1765" s="45" t="e">
        <f>VLOOKUP($A1765,EVID_OSEVU!$A$1:$M$4972,2,FALSE)</f>
        <v>#N/A</v>
      </c>
      <c r="C1765" s="45" t="e">
        <f>VLOOKUP($A1765,EVID_OSEVU!$A$1:$M$4972,3,FALSE)</f>
        <v>#N/A</v>
      </c>
      <c r="D1765" s="45" t="e">
        <f>VLOOKUP($A1765,EVID_OSEVU!$A$1:$M$4972,4,FALSE)</f>
        <v>#N/A</v>
      </c>
      <c r="E1765" s="45" t="e">
        <f>VLOOKUP($A1765,EVID_OSEVU!$A$1:$M$4972,7,FALSE)</f>
        <v>#N/A</v>
      </c>
      <c r="F1765" s="45" t="e">
        <f>VLOOKUP($A1765,EVID_OSEVU!$A$1:$M$4972,8,FALSE)</f>
        <v>#N/A</v>
      </c>
      <c r="G1765" s="45" t="e">
        <f>VLOOKUP($A1765,EVID_OSEVU!$A$1:$M$4972,11,FALSE)</f>
        <v>#N/A</v>
      </c>
      <c r="H1765" s="35"/>
      <c r="I1765" s="48"/>
      <c r="J1765" s="33" t="e">
        <f>VLOOKUP($A1765,EVID_OSEVU!$A$1:$M$4972,11,FALSE)</f>
        <v>#N/A</v>
      </c>
      <c r="K1765" s="39"/>
      <c r="L1765" s="49"/>
      <c r="M1765" s="89" t="e">
        <f t="shared" si="27"/>
        <v>#N/A</v>
      </c>
      <c r="N1765" s="50"/>
      <c r="O1765" s="37" t="e">
        <f>VLOOKUP(EVID_HNOJENI!N1765,HNOJIVA_ALL!$A$2:$Z$3303,4,FALSE)</f>
        <v>#N/A</v>
      </c>
      <c r="P1765" s="51" t="e">
        <f>ROUND(VLOOKUP(EVID_HNOJENI!N1765,HNOJIVA_ALL!$A$2:$Z$3303,14,FALSE)*K1765*IF(L1765="t",10,IF(L1765="kg",0.01,IF(L1765="q",1,IF(L1765="l",0.01*VLOOKUP(EVID_HNOJENI!N1765,HNOJIVA_ALL!$A$2:$AE$3303,31,FALSE),"CHYBA")))),2)</f>
        <v>#N/A</v>
      </c>
      <c r="Q1765" s="51" t="e">
        <f>ROUND(VLOOKUP(EVID_HNOJENI!N1765,HNOJIVA_ALL!$A$2:$Z$3303,15,FALSE)*K1765*IF(L1765="t",10,IF(L1765="kg",0.01,IF(L1765="q",1,IF(L1765="l",0.01*VLOOKUP(EVID_HNOJENI!N1765,HNOJIVA_ALL!$A$2:$AE$3303,31,FALSE),"CHYBA")))),2)</f>
        <v>#N/A</v>
      </c>
      <c r="R1765" s="51" t="e">
        <f>ROUND(VLOOKUP(EVID_HNOJENI!N1765,HNOJIVA_ALL!$A$2:$Z$3303,16,FALSE)*K1765*IF(L1765="t",10,IF(L1765="kg",0.01,IF(L1765="q",1,IF(L1765="l",0.01*VLOOKUP(EVID_HNOJENI!N1765,HNOJIVA_ALL!$A$2:$AE$3303,31,FALSE),"CHYBA")))),2)</f>
        <v>#N/A</v>
      </c>
      <c r="S1765" s="51" t="e">
        <f>ROUND(VLOOKUP(EVID_HNOJENI!N1765,HNOJIVA_ALL!$A$2:$Z$3303,18,FALSE)*K1765*IF(L1765="t",10,IF(L1765="kg",0.01,IF(L1765="q",1,IF(L1765="l",0.01*VLOOKUP(EVID_HNOJENI!N1765,HNOJIVA_ALL!$A$2:$AE$3303,31,FALSE),"CHYBA")))),2)</f>
        <v>#N/A</v>
      </c>
      <c r="T1765" s="51" t="e">
        <f>ROUND(VLOOKUP(EVID_HNOJENI!N1765,HNOJIVA_ALL!$A$2:$Z$3303,17,FALSE)*K1765*IF(L1765="t",10,IF(L1765="kg",0.01,IF(L1765="q",1,IF(L1765="l",0.01*VLOOKUP(EVID_HNOJENI!N1765,HNOJIVA_ALL!$A$2:$AE$3303,31,FALSE),"CHYBA")))),2)</f>
        <v>#N/A</v>
      </c>
      <c r="U1765" s="51" t="e">
        <f>ROUND(VLOOKUP(EVID_HNOJENI!N1765,HNOJIVA_ALL!$A$2:$Z$3303,20,FALSE)*K1765*IF(L1765="t",10,IF(L1765="kg",0.01,IF(L1765="q",1,IF(L1765="l",0.01*VLOOKUP(EVID_HNOJENI!N1765,HNOJIVA_ALL!$A$2:$AE$3303,31,FALSE),"CHYBA")))),2)</f>
        <v>#N/A</v>
      </c>
    </row>
    <row r="1766" spans="1:21" x14ac:dyDescent="0.2">
      <c r="A1766" s="32"/>
      <c r="B1766" s="45" t="e">
        <f>VLOOKUP($A1766,EVID_OSEVU!$A$1:$M$4972,2,FALSE)</f>
        <v>#N/A</v>
      </c>
      <c r="C1766" s="45" t="e">
        <f>VLOOKUP($A1766,EVID_OSEVU!$A$1:$M$4972,3,FALSE)</f>
        <v>#N/A</v>
      </c>
      <c r="D1766" s="45" t="e">
        <f>VLOOKUP($A1766,EVID_OSEVU!$A$1:$M$4972,4,FALSE)</f>
        <v>#N/A</v>
      </c>
      <c r="E1766" s="45" t="e">
        <f>VLOOKUP($A1766,EVID_OSEVU!$A$1:$M$4972,7,FALSE)</f>
        <v>#N/A</v>
      </c>
      <c r="F1766" s="45" t="e">
        <f>VLOOKUP($A1766,EVID_OSEVU!$A$1:$M$4972,8,FALSE)</f>
        <v>#N/A</v>
      </c>
      <c r="G1766" s="45" t="e">
        <f>VLOOKUP($A1766,EVID_OSEVU!$A$1:$M$4972,11,FALSE)</f>
        <v>#N/A</v>
      </c>
      <c r="H1766" s="35"/>
      <c r="I1766" s="48"/>
      <c r="J1766" s="33" t="e">
        <f>VLOOKUP($A1766,EVID_OSEVU!$A$1:$M$4972,11,FALSE)</f>
        <v>#N/A</v>
      </c>
      <c r="K1766" s="39"/>
      <c r="L1766" s="49"/>
      <c r="M1766" s="89" t="e">
        <f t="shared" si="27"/>
        <v>#N/A</v>
      </c>
      <c r="N1766" s="50"/>
      <c r="O1766" s="37" t="e">
        <f>VLOOKUP(EVID_HNOJENI!N1766,HNOJIVA_ALL!$A$2:$Z$3303,4,FALSE)</f>
        <v>#N/A</v>
      </c>
      <c r="P1766" s="51" t="e">
        <f>ROUND(VLOOKUP(EVID_HNOJENI!N1766,HNOJIVA_ALL!$A$2:$Z$3303,14,FALSE)*K1766*IF(L1766="t",10,IF(L1766="kg",0.01,IF(L1766="q",1,IF(L1766="l",0.01*VLOOKUP(EVID_HNOJENI!N1766,HNOJIVA_ALL!$A$2:$AE$3303,31,FALSE),"CHYBA")))),2)</f>
        <v>#N/A</v>
      </c>
      <c r="Q1766" s="51" t="e">
        <f>ROUND(VLOOKUP(EVID_HNOJENI!N1766,HNOJIVA_ALL!$A$2:$Z$3303,15,FALSE)*K1766*IF(L1766="t",10,IF(L1766="kg",0.01,IF(L1766="q",1,IF(L1766="l",0.01*VLOOKUP(EVID_HNOJENI!N1766,HNOJIVA_ALL!$A$2:$AE$3303,31,FALSE),"CHYBA")))),2)</f>
        <v>#N/A</v>
      </c>
      <c r="R1766" s="51" t="e">
        <f>ROUND(VLOOKUP(EVID_HNOJENI!N1766,HNOJIVA_ALL!$A$2:$Z$3303,16,FALSE)*K1766*IF(L1766="t",10,IF(L1766="kg",0.01,IF(L1766="q",1,IF(L1766="l",0.01*VLOOKUP(EVID_HNOJENI!N1766,HNOJIVA_ALL!$A$2:$AE$3303,31,FALSE),"CHYBA")))),2)</f>
        <v>#N/A</v>
      </c>
      <c r="S1766" s="51" t="e">
        <f>ROUND(VLOOKUP(EVID_HNOJENI!N1766,HNOJIVA_ALL!$A$2:$Z$3303,18,FALSE)*K1766*IF(L1766="t",10,IF(L1766="kg",0.01,IF(L1766="q",1,IF(L1766="l",0.01*VLOOKUP(EVID_HNOJENI!N1766,HNOJIVA_ALL!$A$2:$AE$3303,31,FALSE),"CHYBA")))),2)</f>
        <v>#N/A</v>
      </c>
      <c r="T1766" s="51" t="e">
        <f>ROUND(VLOOKUP(EVID_HNOJENI!N1766,HNOJIVA_ALL!$A$2:$Z$3303,17,FALSE)*K1766*IF(L1766="t",10,IF(L1766="kg",0.01,IF(L1766="q",1,IF(L1766="l",0.01*VLOOKUP(EVID_HNOJENI!N1766,HNOJIVA_ALL!$A$2:$AE$3303,31,FALSE),"CHYBA")))),2)</f>
        <v>#N/A</v>
      </c>
      <c r="U1766" s="51" t="e">
        <f>ROUND(VLOOKUP(EVID_HNOJENI!N1766,HNOJIVA_ALL!$A$2:$Z$3303,20,FALSE)*K1766*IF(L1766="t",10,IF(L1766="kg",0.01,IF(L1766="q",1,IF(L1766="l",0.01*VLOOKUP(EVID_HNOJENI!N1766,HNOJIVA_ALL!$A$2:$AE$3303,31,FALSE),"CHYBA")))),2)</f>
        <v>#N/A</v>
      </c>
    </row>
    <row r="1767" spans="1:21" x14ac:dyDescent="0.2">
      <c r="A1767" s="32"/>
      <c r="B1767" s="45" t="e">
        <f>VLOOKUP($A1767,EVID_OSEVU!$A$1:$M$4972,2,FALSE)</f>
        <v>#N/A</v>
      </c>
      <c r="C1767" s="45" t="e">
        <f>VLOOKUP($A1767,EVID_OSEVU!$A$1:$M$4972,3,FALSE)</f>
        <v>#N/A</v>
      </c>
      <c r="D1767" s="45" t="e">
        <f>VLOOKUP($A1767,EVID_OSEVU!$A$1:$M$4972,4,FALSE)</f>
        <v>#N/A</v>
      </c>
      <c r="E1767" s="45" t="e">
        <f>VLOOKUP($A1767,EVID_OSEVU!$A$1:$M$4972,7,FALSE)</f>
        <v>#N/A</v>
      </c>
      <c r="F1767" s="45" t="e">
        <f>VLOOKUP($A1767,EVID_OSEVU!$A$1:$M$4972,8,FALSE)</f>
        <v>#N/A</v>
      </c>
      <c r="G1767" s="45" t="e">
        <f>VLOOKUP($A1767,EVID_OSEVU!$A$1:$M$4972,11,FALSE)</f>
        <v>#N/A</v>
      </c>
      <c r="H1767" s="35"/>
      <c r="I1767" s="48"/>
      <c r="J1767" s="33" t="e">
        <f>VLOOKUP($A1767,EVID_OSEVU!$A$1:$M$4972,11,FALSE)</f>
        <v>#N/A</v>
      </c>
      <c r="K1767" s="39"/>
      <c r="L1767" s="49"/>
      <c r="M1767" s="89" t="e">
        <f t="shared" si="27"/>
        <v>#N/A</v>
      </c>
      <c r="N1767" s="50"/>
      <c r="O1767" s="37" t="e">
        <f>VLOOKUP(EVID_HNOJENI!N1767,HNOJIVA_ALL!$A$2:$Z$3303,4,FALSE)</f>
        <v>#N/A</v>
      </c>
      <c r="P1767" s="51" t="e">
        <f>ROUND(VLOOKUP(EVID_HNOJENI!N1767,HNOJIVA_ALL!$A$2:$Z$3303,14,FALSE)*K1767*IF(L1767="t",10,IF(L1767="kg",0.01,IF(L1767="q",1,IF(L1767="l",0.01*VLOOKUP(EVID_HNOJENI!N1767,HNOJIVA_ALL!$A$2:$AE$3303,31,FALSE),"CHYBA")))),2)</f>
        <v>#N/A</v>
      </c>
      <c r="Q1767" s="51" t="e">
        <f>ROUND(VLOOKUP(EVID_HNOJENI!N1767,HNOJIVA_ALL!$A$2:$Z$3303,15,FALSE)*K1767*IF(L1767="t",10,IF(L1767="kg",0.01,IF(L1767="q",1,IF(L1767="l",0.01*VLOOKUP(EVID_HNOJENI!N1767,HNOJIVA_ALL!$A$2:$AE$3303,31,FALSE),"CHYBA")))),2)</f>
        <v>#N/A</v>
      </c>
      <c r="R1767" s="51" t="e">
        <f>ROUND(VLOOKUP(EVID_HNOJENI!N1767,HNOJIVA_ALL!$A$2:$Z$3303,16,FALSE)*K1767*IF(L1767="t",10,IF(L1767="kg",0.01,IF(L1767="q",1,IF(L1767="l",0.01*VLOOKUP(EVID_HNOJENI!N1767,HNOJIVA_ALL!$A$2:$AE$3303,31,FALSE),"CHYBA")))),2)</f>
        <v>#N/A</v>
      </c>
      <c r="S1767" s="51" t="e">
        <f>ROUND(VLOOKUP(EVID_HNOJENI!N1767,HNOJIVA_ALL!$A$2:$Z$3303,18,FALSE)*K1767*IF(L1767="t",10,IF(L1767="kg",0.01,IF(L1767="q",1,IF(L1767="l",0.01*VLOOKUP(EVID_HNOJENI!N1767,HNOJIVA_ALL!$A$2:$AE$3303,31,FALSE),"CHYBA")))),2)</f>
        <v>#N/A</v>
      </c>
      <c r="T1767" s="51" t="e">
        <f>ROUND(VLOOKUP(EVID_HNOJENI!N1767,HNOJIVA_ALL!$A$2:$Z$3303,17,FALSE)*K1767*IF(L1767="t",10,IF(L1767="kg",0.01,IF(L1767="q",1,IF(L1767="l",0.01*VLOOKUP(EVID_HNOJENI!N1767,HNOJIVA_ALL!$A$2:$AE$3303,31,FALSE),"CHYBA")))),2)</f>
        <v>#N/A</v>
      </c>
      <c r="U1767" s="51" t="e">
        <f>ROUND(VLOOKUP(EVID_HNOJENI!N1767,HNOJIVA_ALL!$A$2:$Z$3303,20,FALSE)*K1767*IF(L1767="t",10,IF(L1767="kg",0.01,IF(L1767="q",1,IF(L1767="l",0.01*VLOOKUP(EVID_HNOJENI!N1767,HNOJIVA_ALL!$A$2:$AE$3303,31,FALSE),"CHYBA")))),2)</f>
        <v>#N/A</v>
      </c>
    </row>
    <row r="1768" spans="1:21" x14ac:dyDescent="0.2">
      <c r="A1768" s="32"/>
      <c r="B1768" s="45" t="e">
        <f>VLOOKUP($A1768,EVID_OSEVU!$A$1:$M$4972,2,FALSE)</f>
        <v>#N/A</v>
      </c>
      <c r="C1768" s="45" t="e">
        <f>VLOOKUP($A1768,EVID_OSEVU!$A$1:$M$4972,3,FALSE)</f>
        <v>#N/A</v>
      </c>
      <c r="D1768" s="45" t="e">
        <f>VLOOKUP($A1768,EVID_OSEVU!$A$1:$M$4972,4,FALSE)</f>
        <v>#N/A</v>
      </c>
      <c r="E1768" s="45" t="e">
        <f>VLOOKUP($A1768,EVID_OSEVU!$A$1:$M$4972,7,FALSE)</f>
        <v>#N/A</v>
      </c>
      <c r="F1768" s="45" t="e">
        <f>VLOOKUP($A1768,EVID_OSEVU!$A$1:$M$4972,8,FALSE)</f>
        <v>#N/A</v>
      </c>
      <c r="G1768" s="45" t="e">
        <f>VLOOKUP($A1768,EVID_OSEVU!$A$1:$M$4972,11,FALSE)</f>
        <v>#N/A</v>
      </c>
      <c r="H1768" s="35"/>
      <c r="I1768" s="48"/>
      <c r="J1768" s="33" t="e">
        <f>VLOOKUP($A1768,EVID_OSEVU!$A$1:$M$4972,11,FALSE)</f>
        <v>#N/A</v>
      </c>
      <c r="K1768" s="39"/>
      <c r="L1768" s="49"/>
      <c r="M1768" s="89" t="e">
        <f t="shared" si="27"/>
        <v>#N/A</v>
      </c>
      <c r="N1768" s="50"/>
      <c r="O1768" s="37" t="e">
        <f>VLOOKUP(EVID_HNOJENI!N1768,HNOJIVA_ALL!$A$2:$Z$3303,4,FALSE)</f>
        <v>#N/A</v>
      </c>
      <c r="P1768" s="51" t="e">
        <f>ROUND(VLOOKUP(EVID_HNOJENI!N1768,HNOJIVA_ALL!$A$2:$Z$3303,14,FALSE)*K1768*IF(L1768="t",10,IF(L1768="kg",0.01,IF(L1768="q",1,IF(L1768="l",0.01*VLOOKUP(EVID_HNOJENI!N1768,HNOJIVA_ALL!$A$2:$AE$3303,31,FALSE),"CHYBA")))),2)</f>
        <v>#N/A</v>
      </c>
      <c r="Q1768" s="51" t="e">
        <f>ROUND(VLOOKUP(EVID_HNOJENI!N1768,HNOJIVA_ALL!$A$2:$Z$3303,15,FALSE)*K1768*IF(L1768="t",10,IF(L1768="kg",0.01,IF(L1768="q",1,IF(L1768="l",0.01*VLOOKUP(EVID_HNOJENI!N1768,HNOJIVA_ALL!$A$2:$AE$3303,31,FALSE),"CHYBA")))),2)</f>
        <v>#N/A</v>
      </c>
      <c r="R1768" s="51" t="e">
        <f>ROUND(VLOOKUP(EVID_HNOJENI!N1768,HNOJIVA_ALL!$A$2:$Z$3303,16,FALSE)*K1768*IF(L1768="t",10,IF(L1768="kg",0.01,IF(L1768="q",1,IF(L1768="l",0.01*VLOOKUP(EVID_HNOJENI!N1768,HNOJIVA_ALL!$A$2:$AE$3303,31,FALSE),"CHYBA")))),2)</f>
        <v>#N/A</v>
      </c>
      <c r="S1768" s="51" t="e">
        <f>ROUND(VLOOKUP(EVID_HNOJENI!N1768,HNOJIVA_ALL!$A$2:$Z$3303,18,FALSE)*K1768*IF(L1768="t",10,IF(L1768="kg",0.01,IF(L1768="q",1,IF(L1768="l",0.01*VLOOKUP(EVID_HNOJENI!N1768,HNOJIVA_ALL!$A$2:$AE$3303,31,FALSE),"CHYBA")))),2)</f>
        <v>#N/A</v>
      </c>
      <c r="T1768" s="51" t="e">
        <f>ROUND(VLOOKUP(EVID_HNOJENI!N1768,HNOJIVA_ALL!$A$2:$Z$3303,17,FALSE)*K1768*IF(L1768="t",10,IF(L1768="kg",0.01,IF(L1768="q",1,IF(L1768="l",0.01*VLOOKUP(EVID_HNOJENI!N1768,HNOJIVA_ALL!$A$2:$AE$3303,31,FALSE),"CHYBA")))),2)</f>
        <v>#N/A</v>
      </c>
      <c r="U1768" s="51" t="e">
        <f>ROUND(VLOOKUP(EVID_HNOJENI!N1768,HNOJIVA_ALL!$A$2:$Z$3303,20,FALSE)*K1768*IF(L1768="t",10,IF(L1768="kg",0.01,IF(L1768="q",1,IF(L1768="l",0.01*VLOOKUP(EVID_HNOJENI!N1768,HNOJIVA_ALL!$A$2:$AE$3303,31,FALSE),"CHYBA")))),2)</f>
        <v>#N/A</v>
      </c>
    </row>
    <row r="1769" spans="1:21" x14ac:dyDescent="0.2">
      <c r="A1769" s="32"/>
      <c r="B1769" s="45" t="e">
        <f>VLOOKUP($A1769,EVID_OSEVU!$A$1:$M$4972,2,FALSE)</f>
        <v>#N/A</v>
      </c>
      <c r="C1769" s="45" t="e">
        <f>VLOOKUP($A1769,EVID_OSEVU!$A$1:$M$4972,3,FALSE)</f>
        <v>#N/A</v>
      </c>
      <c r="D1769" s="45" t="e">
        <f>VLOOKUP($A1769,EVID_OSEVU!$A$1:$M$4972,4,FALSE)</f>
        <v>#N/A</v>
      </c>
      <c r="E1769" s="45" t="e">
        <f>VLOOKUP($A1769,EVID_OSEVU!$A$1:$M$4972,7,FALSE)</f>
        <v>#N/A</v>
      </c>
      <c r="F1769" s="45" t="e">
        <f>VLOOKUP($A1769,EVID_OSEVU!$A$1:$M$4972,8,FALSE)</f>
        <v>#N/A</v>
      </c>
      <c r="G1769" s="45" t="e">
        <f>VLOOKUP($A1769,EVID_OSEVU!$A$1:$M$4972,11,FALSE)</f>
        <v>#N/A</v>
      </c>
      <c r="H1769" s="35"/>
      <c r="I1769" s="48"/>
      <c r="J1769" s="33" t="e">
        <f>VLOOKUP($A1769,EVID_OSEVU!$A$1:$M$4972,11,FALSE)</f>
        <v>#N/A</v>
      </c>
      <c r="K1769" s="39"/>
      <c r="L1769" s="49"/>
      <c r="M1769" s="89" t="e">
        <f t="shared" si="27"/>
        <v>#N/A</v>
      </c>
      <c r="N1769" s="50"/>
      <c r="O1769" s="37" t="e">
        <f>VLOOKUP(EVID_HNOJENI!N1769,HNOJIVA_ALL!$A$2:$Z$3303,4,FALSE)</f>
        <v>#N/A</v>
      </c>
      <c r="P1769" s="51" t="e">
        <f>ROUND(VLOOKUP(EVID_HNOJENI!N1769,HNOJIVA_ALL!$A$2:$Z$3303,14,FALSE)*K1769*IF(L1769="t",10,IF(L1769="kg",0.01,IF(L1769="q",1,IF(L1769="l",0.01*VLOOKUP(EVID_HNOJENI!N1769,HNOJIVA_ALL!$A$2:$AE$3303,31,FALSE),"CHYBA")))),2)</f>
        <v>#N/A</v>
      </c>
      <c r="Q1769" s="51" t="e">
        <f>ROUND(VLOOKUP(EVID_HNOJENI!N1769,HNOJIVA_ALL!$A$2:$Z$3303,15,FALSE)*K1769*IF(L1769="t",10,IF(L1769="kg",0.01,IF(L1769="q",1,IF(L1769="l",0.01*VLOOKUP(EVID_HNOJENI!N1769,HNOJIVA_ALL!$A$2:$AE$3303,31,FALSE),"CHYBA")))),2)</f>
        <v>#N/A</v>
      </c>
      <c r="R1769" s="51" t="e">
        <f>ROUND(VLOOKUP(EVID_HNOJENI!N1769,HNOJIVA_ALL!$A$2:$Z$3303,16,FALSE)*K1769*IF(L1769="t",10,IF(L1769="kg",0.01,IF(L1769="q",1,IF(L1769="l",0.01*VLOOKUP(EVID_HNOJENI!N1769,HNOJIVA_ALL!$A$2:$AE$3303,31,FALSE),"CHYBA")))),2)</f>
        <v>#N/A</v>
      </c>
      <c r="S1769" s="51" t="e">
        <f>ROUND(VLOOKUP(EVID_HNOJENI!N1769,HNOJIVA_ALL!$A$2:$Z$3303,18,FALSE)*K1769*IF(L1769="t",10,IF(L1769="kg",0.01,IF(L1769="q",1,IF(L1769="l",0.01*VLOOKUP(EVID_HNOJENI!N1769,HNOJIVA_ALL!$A$2:$AE$3303,31,FALSE),"CHYBA")))),2)</f>
        <v>#N/A</v>
      </c>
      <c r="T1769" s="51" t="e">
        <f>ROUND(VLOOKUP(EVID_HNOJENI!N1769,HNOJIVA_ALL!$A$2:$Z$3303,17,FALSE)*K1769*IF(L1769="t",10,IF(L1769="kg",0.01,IF(L1769="q",1,IF(L1769="l",0.01*VLOOKUP(EVID_HNOJENI!N1769,HNOJIVA_ALL!$A$2:$AE$3303,31,FALSE),"CHYBA")))),2)</f>
        <v>#N/A</v>
      </c>
      <c r="U1769" s="51" t="e">
        <f>ROUND(VLOOKUP(EVID_HNOJENI!N1769,HNOJIVA_ALL!$A$2:$Z$3303,20,FALSE)*K1769*IF(L1769="t",10,IF(L1769="kg",0.01,IF(L1769="q",1,IF(L1769="l",0.01*VLOOKUP(EVID_HNOJENI!N1769,HNOJIVA_ALL!$A$2:$AE$3303,31,FALSE),"CHYBA")))),2)</f>
        <v>#N/A</v>
      </c>
    </row>
    <row r="1770" spans="1:21" x14ac:dyDescent="0.2">
      <c r="A1770" s="32"/>
      <c r="B1770" s="45" t="e">
        <f>VLOOKUP($A1770,EVID_OSEVU!$A$1:$M$4972,2,FALSE)</f>
        <v>#N/A</v>
      </c>
      <c r="C1770" s="45" t="e">
        <f>VLOOKUP($A1770,EVID_OSEVU!$A$1:$M$4972,3,FALSE)</f>
        <v>#N/A</v>
      </c>
      <c r="D1770" s="45" t="e">
        <f>VLOOKUP($A1770,EVID_OSEVU!$A$1:$M$4972,4,FALSE)</f>
        <v>#N/A</v>
      </c>
      <c r="E1770" s="45" t="e">
        <f>VLOOKUP($A1770,EVID_OSEVU!$A$1:$M$4972,7,FALSE)</f>
        <v>#N/A</v>
      </c>
      <c r="F1770" s="45" t="e">
        <f>VLOOKUP($A1770,EVID_OSEVU!$A$1:$M$4972,8,FALSE)</f>
        <v>#N/A</v>
      </c>
      <c r="G1770" s="45" t="e">
        <f>VLOOKUP($A1770,EVID_OSEVU!$A$1:$M$4972,11,FALSE)</f>
        <v>#N/A</v>
      </c>
      <c r="H1770" s="35"/>
      <c r="I1770" s="48"/>
      <c r="J1770" s="33" t="e">
        <f>VLOOKUP($A1770,EVID_OSEVU!$A$1:$M$4972,11,FALSE)</f>
        <v>#N/A</v>
      </c>
      <c r="K1770" s="39"/>
      <c r="L1770" s="49"/>
      <c r="M1770" s="89" t="e">
        <f t="shared" si="27"/>
        <v>#N/A</v>
      </c>
      <c r="N1770" s="50"/>
      <c r="O1770" s="37" t="e">
        <f>VLOOKUP(EVID_HNOJENI!N1770,HNOJIVA_ALL!$A$2:$Z$3303,4,FALSE)</f>
        <v>#N/A</v>
      </c>
      <c r="P1770" s="51" t="e">
        <f>ROUND(VLOOKUP(EVID_HNOJENI!N1770,HNOJIVA_ALL!$A$2:$Z$3303,14,FALSE)*K1770*IF(L1770="t",10,IF(L1770="kg",0.01,IF(L1770="q",1,IF(L1770="l",0.01*VLOOKUP(EVID_HNOJENI!N1770,HNOJIVA_ALL!$A$2:$AE$3303,31,FALSE),"CHYBA")))),2)</f>
        <v>#N/A</v>
      </c>
      <c r="Q1770" s="51" t="e">
        <f>ROUND(VLOOKUP(EVID_HNOJENI!N1770,HNOJIVA_ALL!$A$2:$Z$3303,15,FALSE)*K1770*IF(L1770="t",10,IF(L1770="kg",0.01,IF(L1770="q",1,IF(L1770="l",0.01*VLOOKUP(EVID_HNOJENI!N1770,HNOJIVA_ALL!$A$2:$AE$3303,31,FALSE),"CHYBA")))),2)</f>
        <v>#N/A</v>
      </c>
      <c r="R1770" s="51" t="e">
        <f>ROUND(VLOOKUP(EVID_HNOJENI!N1770,HNOJIVA_ALL!$A$2:$Z$3303,16,FALSE)*K1770*IF(L1770="t",10,IF(L1770="kg",0.01,IF(L1770="q",1,IF(L1770="l",0.01*VLOOKUP(EVID_HNOJENI!N1770,HNOJIVA_ALL!$A$2:$AE$3303,31,FALSE),"CHYBA")))),2)</f>
        <v>#N/A</v>
      </c>
      <c r="S1770" s="51" t="e">
        <f>ROUND(VLOOKUP(EVID_HNOJENI!N1770,HNOJIVA_ALL!$A$2:$Z$3303,18,FALSE)*K1770*IF(L1770="t",10,IF(L1770="kg",0.01,IF(L1770="q",1,IF(L1770="l",0.01*VLOOKUP(EVID_HNOJENI!N1770,HNOJIVA_ALL!$A$2:$AE$3303,31,FALSE),"CHYBA")))),2)</f>
        <v>#N/A</v>
      </c>
      <c r="T1770" s="51" t="e">
        <f>ROUND(VLOOKUP(EVID_HNOJENI!N1770,HNOJIVA_ALL!$A$2:$Z$3303,17,FALSE)*K1770*IF(L1770="t",10,IF(L1770="kg",0.01,IF(L1770="q",1,IF(L1770="l",0.01*VLOOKUP(EVID_HNOJENI!N1770,HNOJIVA_ALL!$A$2:$AE$3303,31,FALSE),"CHYBA")))),2)</f>
        <v>#N/A</v>
      </c>
      <c r="U1770" s="51" t="e">
        <f>ROUND(VLOOKUP(EVID_HNOJENI!N1770,HNOJIVA_ALL!$A$2:$Z$3303,20,FALSE)*K1770*IF(L1770="t",10,IF(L1770="kg",0.01,IF(L1770="q",1,IF(L1770="l",0.01*VLOOKUP(EVID_HNOJENI!N1770,HNOJIVA_ALL!$A$2:$AE$3303,31,FALSE),"CHYBA")))),2)</f>
        <v>#N/A</v>
      </c>
    </row>
    <row r="1771" spans="1:21" x14ac:dyDescent="0.2">
      <c r="A1771" s="32"/>
      <c r="B1771" s="45" t="e">
        <f>VLOOKUP($A1771,EVID_OSEVU!$A$1:$M$4972,2,FALSE)</f>
        <v>#N/A</v>
      </c>
      <c r="C1771" s="45" t="e">
        <f>VLOOKUP($A1771,EVID_OSEVU!$A$1:$M$4972,3,FALSE)</f>
        <v>#N/A</v>
      </c>
      <c r="D1771" s="45" t="e">
        <f>VLOOKUP($A1771,EVID_OSEVU!$A$1:$M$4972,4,FALSE)</f>
        <v>#N/A</v>
      </c>
      <c r="E1771" s="45" t="e">
        <f>VLOOKUP($A1771,EVID_OSEVU!$A$1:$M$4972,7,FALSE)</f>
        <v>#N/A</v>
      </c>
      <c r="F1771" s="45" t="e">
        <f>VLOOKUP($A1771,EVID_OSEVU!$A$1:$M$4972,8,FALSE)</f>
        <v>#N/A</v>
      </c>
      <c r="G1771" s="45" t="e">
        <f>VLOOKUP($A1771,EVID_OSEVU!$A$1:$M$4972,11,FALSE)</f>
        <v>#N/A</v>
      </c>
      <c r="H1771" s="35"/>
      <c r="I1771" s="48"/>
      <c r="J1771" s="33" t="e">
        <f>VLOOKUP($A1771,EVID_OSEVU!$A$1:$M$4972,11,FALSE)</f>
        <v>#N/A</v>
      </c>
      <c r="K1771" s="39"/>
      <c r="L1771" s="49"/>
      <c r="M1771" s="89" t="e">
        <f t="shared" si="27"/>
        <v>#N/A</v>
      </c>
      <c r="N1771" s="50"/>
      <c r="O1771" s="37" t="e">
        <f>VLOOKUP(EVID_HNOJENI!N1771,HNOJIVA_ALL!$A$2:$Z$3303,4,FALSE)</f>
        <v>#N/A</v>
      </c>
      <c r="P1771" s="51" t="e">
        <f>ROUND(VLOOKUP(EVID_HNOJENI!N1771,HNOJIVA_ALL!$A$2:$Z$3303,14,FALSE)*K1771*IF(L1771="t",10,IF(L1771="kg",0.01,IF(L1771="q",1,IF(L1771="l",0.01*VLOOKUP(EVID_HNOJENI!N1771,HNOJIVA_ALL!$A$2:$AE$3303,31,FALSE),"CHYBA")))),2)</f>
        <v>#N/A</v>
      </c>
      <c r="Q1771" s="51" t="e">
        <f>ROUND(VLOOKUP(EVID_HNOJENI!N1771,HNOJIVA_ALL!$A$2:$Z$3303,15,FALSE)*K1771*IF(L1771="t",10,IF(L1771="kg",0.01,IF(L1771="q",1,IF(L1771="l",0.01*VLOOKUP(EVID_HNOJENI!N1771,HNOJIVA_ALL!$A$2:$AE$3303,31,FALSE),"CHYBA")))),2)</f>
        <v>#N/A</v>
      </c>
      <c r="R1771" s="51" t="e">
        <f>ROUND(VLOOKUP(EVID_HNOJENI!N1771,HNOJIVA_ALL!$A$2:$Z$3303,16,FALSE)*K1771*IF(L1771="t",10,IF(L1771="kg",0.01,IF(L1771="q",1,IF(L1771="l",0.01*VLOOKUP(EVID_HNOJENI!N1771,HNOJIVA_ALL!$A$2:$AE$3303,31,FALSE),"CHYBA")))),2)</f>
        <v>#N/A</v>
      </c>
      <c r="S1771" s="51" t="e">
        <f>ROUND(VLOOKUP(EVID_HNOJENI!N1771,HNOJIVA_ALL!$A$2:$Z$3303,18,FALSE)*K1771*IF(L1771="t",10,IF(L1771="kg",0.01,IF(L1771="q",1,IF(L1771="l",0.01*VLOOKUP(EVID_HNOJENI!N1771,HNOJIVA_ALL!$A$2:$AE$3303,31,FALSE),"CHYBA")))),2)</f>
        <v>#N/A</v>
      </c>
      <c r="T1771" s="51" t="e">
        <f>ROUND(VLOOKUP(EVID_HNOJENI!N1771,HNOJIVA_ALL!$A$2:$Z$3303,17,FALSE)*K1771*IF(L1771="t",10,IF(L1771="kg",0.01,IF(L1771="q",1,IF(L1771="l",0.01*VLOOKUP(EVID_HNOJENI!N1771,HNOJIVA_ALL!$A$2:$AE$3303,31,FALSE),"CHYBA")))),2)</f>
        <v>#N/A</v>
      </c>
      <c r="U1771" s="51" t="e">
        <f>ROUND(VLOOKUP(EVID_HNOJENI!N1771,HNOJIVA_ALL!$A$2:$Z$3303,20,FALSE)*K1771*IF(L1771="t",10,IF(L1771="kg",0.01,IF(L1771="q",1,IF(L1771="l",0.01*VLOOKUP(EVID_HNOJENI!N1771,HNOJIVA_ALL!$A$2:$AE$3303,31,FALSE),"CHYBA")))),2)</f>
        <v>#N/A</v>
      </c>
    </row>
    <row r="1772" spans="1:21" x14ac:dyDescent="0.2">
      <c r="A1772" s="32"/>
      <c r="B1772" s="45" t="e">
        <f>VLOOKUP($A1772,EVID_OSEVU!$A$1:$M$4972,2,FALSE)</f>
        <v>#N/A</v>
      </c>
      <c r="C1772" s="45" t="e">
        <f>VLOOKUP($A1772,EVID_OSEVU!$A$1:$M$4972,3,FALSE)</f>
        <v>#N/A</v>
      </c>
      <c r="D1772" s="45" t="e">
        <f>VLOOKUP($A1772,EVID_OSEVU!$A$1:$M$4972,4,FALSE)</f>
        <v>#N/A</v>
      </c>
      <c r="E1772" s="45" t="e">
        <f>VLOOKUP($A1772,EVID_OSEVU!$A$1:$M$4972,7,FALSE)</f>
        <v>#N/A</v>
      </c>
      <c r="F1772" s="45" t="e">
        <f>VLOOKUP($A1772,EVID_OSEVU!$A$1:$M$4972,8,FALSE)</f>
        <v>#N/A</v>
      </c>
      <c r="G1772" s="45" t="e">
        <f>VLOOKUP($A1772,EVID_OSEVU!$A$1:$M$4972,11,FALSE)</f>
        <v>#N/A</v>
      </c>
      <c r="H1772" s="35"/>
      <c r="I1772" s="48"/>
      <c r="J1772" s="33" t="e">
        <f>VLOOKUP($A1772,EVID_OSEVU!$A$1:$M$4972,11,FALSE)</f>
        <v>#N/A</v>
      </c>
      <c r="K1772" s="39"/>
      <c r="L1772" s="49"/>
      <c r="M1772" s="89" t="e">
        <f t="shared" si="27"/>
        <v>#N/A</v>
      </c>
      <c r="N1772" s="50"/>
      <c r="O1772" s="37" t="e">
        <f>VLOOKUP(EVID_HNOJENI!N1772,HNOJIVA_ALL!$A$2:$Z$3303,4,FALSE)</f>
        <v>#N/A</v>
      </c>
      <c r="P1772" s="51" t="e">
        <f>ROUND(VLOOKUP(EVID_HNOJENI!N1772,HNOJIVA_ALL!$A$2:$Z$3303,14,FALSE)*K1772*IF(L1772="t",10,IF(L1772="kg",0.01,IF(L1772="q",1,IF(L1772="l",0.01*VLOOKUP(EVID_HNOJENI!N1772,HNOJIVA_ALL!$A$2:$AE$3303,31,FALSE),"CHYBA")))),2)</f>
        <v>#N/A</v>
      </c>
      <c r="Q1772" s="51" t="e">
        <f>ROUND(VLOOKUP(EVID_HNOJENI!N1772,HNOJIVA_ALL!$A$2:$Z$3303,15,FALSE)*K1772*IF(L1772="t",10,IF(L1772="kg",0.01,IF(L1772="q",1,IF(L1772="l",0.01*VLOOKUP(EVID_HNOJENI!N1772,HNOJIVA_ALL!$A$2:$AE$3303,31,FALSE),"CHYBA")))),2)</f>
        <v>#N/A</v>
      </c>
      <c r="R1772" s="51" t="e">
        <f>ROUND(VLOOKUP(EVID_HNOJENI!N1772,HNOJIVA_ALL!$A$2:$Z$3303,16,FALSE)*K1772*IF(L1772="t",10,IF(L1772="kg",0.01,IF(L1772="q",1,IF(L1772="l",0.01*VLOOKUP(EVID_HNOJENI!N1772,HNOJIVA_ALL!$A$2:$AE$3303,31,FALSE),"CHYBA")))),2)</f>
        <v>#N/A</v>
      </c>
      <c r="S1772" s="51" t="e">
        <f>ROUND(VLOOKUP(EVID_HNOJENI!N1772,HNOJIVA_ALL!$A$2:$Z$3303,18,FALSE)*K1772*IF(L1772="t",10,IF(L1772="kg",0.01,IF(L1772="q",1,IF(L1772="l",0.01*VLOOKUP(EVID_HNOJENI!N1772,HNOJIVA_ALL!$A$2:$AE$3303,31,FALSE),"CHYBA")))),2)</f>
        <v>#N/A</v>
      </c>
      <c r="T1772" s="51" t="e">
        <f>ROUND(VLOOKUP(EVID_HNOJENI!N1772,HNOJIVA_ALL!$A$2:$Z$3303,17,FALSE)*K1772*IF(L1772="t",10,IF(L1772="kg",0.01,IF(L1772="q",1,IF(L1772="l",0.01*VLOOKUP(EVID_HNOJENI!N1772,HNOJIVA_ALL!$A$2:$AE$3303,31,FALSE),"CHYBA")))),2)</f>
        <v>#N/A</v>
      </c>
      <c r="U1772" s="51" t="e">
        <f>ROUND(VLOOKUP(EVID_HNOJENI!N1772,HNOJIVA_ALL!$A$2:$Z$3303,20,FALSE)*K1772*IF(L1772="t",10,IF(L1772="kg",0.01,IF(L1772="q",1,IF(L1772="l",0.01*VLOOKUP(EVID_HNOJENI!N1772,HNOJIVA_ALL!$A$2:$AE$3303,31,FALSE),"CHYBA")))),2)</f>
        <v>#N/A</v>
      </c>
    </row>
    <row r="1773" spans="1:21" x14ac:dyDescent="0.2">
      <c r="A1773" s="32"/>
      <c r="B1773" s="45" t="e">
        <f>VLOOKUP($A1773,EVID_OSEVU!$A$1:$M$4972,2,FALSE)</f>
        <v>#N/A</v>
      </c>
      <c r="C1773" s="45" t="e">
        <f>VLOOKUP($A1773,EVID_OSEVU!$A$1:$M$4972,3,FALSE)</f>
        <v>#N/A</v>
      </c>
      <c r="D1773" s="45" t="e">
        <f>VLOOKUP($A1773,EVID_OSEVU!$A$1:$M$4972,4,FALSE)</f>
        <v>#N/A</v>
      </c>
      <c r="E1773" s="45" t="e">
        <f>VLOOKUP($A1773,EVID_OSEVU!$A$1:$M$4972,7,FALSE)</f>
        <v>#N/A</v>
      </c>
      <c r="F1773" s="45" t="e">
        <f>VLOOKUP($A1773,EVID_OSEVU!$A$1:$M$4972,8,FALSE)</f>
        <v>#N/A</v>
      </c>
      <c r="G1773" s="45" t="e">
        <f>VLOOKUP($A1773,EVID_OSEVU!$A$1:$M$4972,11,FALSE)</f>
        <v>#N/A</v>
      </c>
      <c r="H1773" s="35"/>
      <c r="I1773" s="48"/>
      <c r="J1773" s="33" t="e">
        <f>VLOOKUP($A1773,EVID_OSEVU!$A$1:$M$4972,11,FALSE)</f>
        <v>#N/A</v>
      </c>
      <c r="K1773" s="39"/>
      <c r="L1773" s="49"/>
      <c r="M1773" s="89" t="e">
        <f t="shared" si="27"/>
        <v>#N/A</v>
      </c>
      <c r="N1773" s="50"/>
      <c r="O1773" s="37" t="e">
        <f>VLOOKUP(EVID_HNOJENI!N1773,HNOJIVA_ALL!$A$2:$Z$3303,4,FALSE)</f>
        <v>#N/A</v>
      </c>
      <c r="P1773" s="51" t="e">
        <f>ROUND(VLOOKUP(EVID_HNOJENI!N1773,HNOJIVA_ALL!$A$2:$Z$3303,14,FALSE)*K1773*IF(L1773="t",10,IF(L1773="kg",0.01,IF(L1773="q",1,IF(L1773="l",0.01*VLOOKUP(EVID_HNOJENI!N1773,HNOJIVA_ALL!$A$2:$AE$3303,31,FALSE),"CHYBA")))),2)</f>
        <v>#N/A</v>
      </c>
      <c r="Q1773" s="51" t="e">
        <f>ROUND(VLOOKUP(EVID_HNOJENI!N1773,HNOJIVA_ALL!$A$2:$Z$3303,15,FALSE)*K1773*IF(L1773="t",10,IF(L1773="kg",0.01,IF(L1773="q",1,IF(L1773="l",0.01*VLOOKUP(EVID_HNOJENI!N1773,HNOJIVA_ALL!$A$2:$AE$3303,31,FALSE),"CHYBA")))),2)</f>
        <v>#N/A</v>
      </c>
      <c r="R1773" s="51" t="e">
        <f>ROUND(VLOOKUP(EVID_HNOJENI!N1773,HNOJIVA_ALL!$A$2:$Z$3303,16,FALSE)*K1773*IF(L1773="t",10,IF(L1773="kg",0.01,IF(L1773="q",1,IF(L1773="l",0.01*VLOOKUP(EVID_HNOJENI!N1773,HNOJIVA_ALL!$A$2:$AE$3303,31,FALSE),"CHYBA")))),2)</f>
        <v>#N/A</v>
      </c>
      <c r="S1773" s="51" t="e">
        <f>ROUND(VLOOKUP(EVID_HNOJENI!N1773,HNOJIVA_ALL!$A$2:$Z$3303,18,FALSE)*K1773*IF(L1773="t",10,IF(L1773="kg",0.01,IF(L1773="q",1,IF(L1773="l",0.01*VLOOKUP(EVID_HNOJENI!N1773,HNOJIVA_ALL!$A$2:$AE$3303,31,FALSE),"CHYBA")))),2)</f>
        <v>#N/A</v>
      </c>
      <c r="T1773" s="51" t="e">
        <f>ROUND(VLOOKUP(EVID_HNOJENI!N1773,HNOJIVA_ALL!$A$2:$Z$3303,17,FALSE)*K1773*IF(L1773="t",10,IF(L1773="kg",0.01,IF(L1773="q",1,IF(L1773="l",0.01*VLOOKUP(EVID_HNOJENI!N1773,HNOJIVA_ALL!$A$2:$AE$3303,31,FALSE),"CHYBA")))),2)</f>
        <v>#N/A</v>
      </c>
      <c r="U1773" s="51" t="e">
        <f>ROUND(VLOOKUP(EVID_HNOJENI!N1773,HNOJIVA_ALL!$A$2:$Z$3303,20,FALSE)*K1773*IF(L1773="t",10,IF(L1773="kg",0.01,IF(L1773="q",1,IF(L1773="l",0.01*VLOOKUP(EVID_HNOJENI!N1773,HNOJIVA_ALL!$A$2:$AE$3303,31,FALSE),"CHYBA")))),2)</f>
        <v>#N/A</v>
      </c>
    </row>
    <row r="1774" spans="1:21" x14ac:dyDescent="0.2">
      <c r="A1774" s="32"/>
      <c r="B1774" s="45" t="e">
        <f>VLOOKUP($A1774,EVID_OSEVU!$A$1:$M$4972,2,FALSE)</f>
        <v>#N/A</v>
      </c>
      <c r="C1774" s="45" t="e">
        <f>VLOOKUP($A1774,EVID_OSEVU!$A$1:$M$4972,3,FALSE)</f>
        <v>#N/A</v>
      </c>
      <c r="D1774" s="45" t="e">
        <f>VLOOKUP($A1774,EVID_OSEVU!$A$1:$M$4972,4,FALSE)</f>
        <v>#N/A</v>
      </c>
      <c r="E1774" s="45" t="e">
        <f>VLOOKUP($A1774,EVID_OSEVU!$A$1:$M$4972,7,FALSE)</f>
        <v>#N/A</v>
      </c>
      <c r="F1774" s="45" t="e">
        <f>VLOOKUP($A1774,EVID_OSEVU!$A$1:$M$4972,8,FALSE)</f>
        <v>#N/A</v>
      </c>
      <c r="G1774" s="45" t="e">
        <f>VLOOKUP($A1774,EVID_OSEVU!$A$1:$M$4972,11,FALSE)</f>
        <v>#N/A</v>
      </c>
      <c r="H1774" s="35"/>
      <c r="I1774" s="48"/>
      <c r="J1774" s="33" t="e">
        <f>VLOOKUP($A1774,EVID_OSEVU!$A$1:$M$4972,11,FALSE)</f>
        <v>#N/A</v>
      </c>
      <c r="K1774" s="39"/>
      <c r="L1774" s="49"/>
      <c r="M1774" s="89" t="e">
        <f t="shared" si="27"/>
        <v>#N/A</v>
      </c>
      <c r="N1774" s="50"/>
      <c r="O1774" s="37" t="e">
        <f>VLOOKUP(EVID_HNOJENI!N1774,HNOJIVA_ALL!$A$2:$Z$3303,4,FALSE)</f>
        <v>#N/A</v>
      </c>
      <c r="P1774" s="51" t="e">
        <f>ROUND(VLOOKUP(EVID_HNOJENI!N1774,HNOJIVA_ALL!$A$2:$Z$3303,14,FALSE)*K1774*IF(L1774="t",10,IF(L1774="kg",0.01,IF(L1774="q",1,IF(L1774="l",0.01*VLOOKUP(EVID_HNOJENI!N1774,HNOJIVA_ALL!$A$2:$AE$3303,31,FALSE),"CHYBA")))),2)</f>
        <v>#N/A</v>
      </c>
      <c r="Q1774" s="51" t="e">
        <f>ROUND(VLOOKUP(EVID_HNOJENI!N1774,HNOJIVA_ALL!$A$2:$Z$3303,15,FALSE)*K1774*IF(L1774="t",10,IF(L1774="kg",0.01,IF(L1774="q",1,IF(L1774="l",0.01*VLOOKUP(EVID_HNOJENI!N1774,HNOJIVA_ALL!$A$2:$AE$3303,31,FALSE),"CHYBA")))),2)</f>
        <v>#N/A</v>
      </c>
      <c r="R1774" s="51" t="e">
        <f>ROUND(VLOOKUP(EVID_HNOJENI!N1774,HNOJIVA_ALL!$A$2:$Z$3303,16,FALSE)*K1774*IF(L1774="t",10,IF(L1774="kg",0.01,IF(L1774="q",1,IF(L1774="l",0.01*VLOOKUP(EVID_HNOJENI!N1774,HNOJIVA_ALL!$A$2:$AE$3303,31,FALSE),"CHYBA")))),2)</f>
        <v>#N/A</v>
      </c>
      <c r="S1774" s="51" t="e">
        <f>ROUND(VLOOKUP(EVID_HNOJENI!N1774,HNOJIVA_ALL!$A$2:$Z$3303,18,FALSE)*K1774*IF(L1774="t",10,IF(L1774="kg",0.01,IF(L1774="q",1,IF(L1774="l",0.01*VLOOKUP(EVID_HNOJENI!N1774,HNOJIVA_ALL!$A$2:$AE$3303,31,FALSE),"CHYBA")))),2)</f>
        <v>#N/A</v>
      </c>
      <c r="T1774" s="51" t="e">
        <f>ROUND(VLOOKUP(EVID_HNOJENI!N1774,HNOJIVA_ALL!$A$2:$Z$3303,17,FALSE)*K1774*IF(L1774="t",10,IF(L1774="kg",0.01,IF(L1774="q",1,IF(L1774="l",0.01*VLOOKUP(EVID_HNOJENI!N1774,HNOJIVA_ALL!$A$2:$AE$3303,31,FALSE),"CHYBA")))),2)</f>
        <v>#N/A</v>
      </c>
      <c r="U1774" s="51" t="e">
        <f>ROUND(VLOOKUP(EVID_HNOJENI!N1774,HNOJIVA_ALL!$A$2:$Z$3303,20,FALSE)*K1774*IF(L1774="t",10,IF(L1774="kg",0.01,IF(L1774="q",1,IF(L1774="l",0.01*VLOOKUP(EVID_HNOJENI!N1774,HNOJIVA_ALL!$A$2:$AE$3303,31,FALSE),"CHYBA")))),2)</f>
        <v>#N/A</v>
      </c>
    </row>
    <row r="1775" spans="1:21" x14ac:dyDescent="0.2">
      <c r="A1775" s="32"/>
      <c r="B1775" s="45" t="e">
        <f>VLOOKUP($A1775,EVID_OSEVU!$A$1:$M$4972,2,FALSE)</f>
        <v>#N/A</v>
      </c>
      <c r="C1775" s="45" t="e">
        <f>VLOOKUP($A1775,EVID_OSEVU!$A$1:$M$4972,3,FALSE)</f>
        <v>#N/A</v>
      </c>
      <c r="D1775" s="45" t="e">
        <f>VLOOKUP($A1775,EVID_OSEVU!$A$1:$M$4972,4,FALSE)</f>
        <v>#N/A</v>
      </c>
      <c r="E1775" s="45" t="e">
        <f>VLOOKUP($A1775,EVID_OSEVU!$A$1:$M$4972,7,FALSE)</f>
        <v>#N/A</v>
      </c>
      <c r="F1775" s="45" t="e">
        <f>VLOOKUP($A1775,EVID_OSEVU!$A$1:$M$4972,8,FALSE)</f>
        <v>#N/A</v>
      </c>
      <c r="G1775" s="45" t="e">
        <f>VLOOKUP($A1775,EVID_OSEVU!$A$1:$M$4972,11,FALSE)</f>
        <v>#N/A</v>
      </c>
      <c r="H1775" s="35"/>
      <c r="I1775" s="48"/>
      <c r="J1775" s="33" t="e">
        <f>VLOOKUP($A1775,EVID_OSEVU!$A$1:$M$4972,11,FALSE)</f>
        <v>#N/A</v>
      </c>
      <c r="K1775" s="39"/>
      <c r="L1775" s="49"/>
      <c r="M1775" s="89" t="e">
        <f t="shared" si="27"/>
        <v>#N/A</v>
      </c>
      <c r="N1775" s="50"/>
      <c r="O1775" s="37" t="e">
        <f>VLOOKUP(EVID_HNOJENI!N1775,HNOJIVA_ALL!$A$2:$Z$3303,4,FALSE)</f>
        <v>#N/A</v>
      </c>
      <c r="P1775" s="51" t="e">
        <f>ROUND(VLOOKUP(EVID_HNOJENI!N1775,HNOJIVA_ALL!$A$2:$Z$3303,14,FALSE)*K1775*IF(L1775="t",10,IF(L1775="kg",0.01,IF(L1775="q",1,IF(L1775="l",0.01*VLOOKUP(EVID_HNOJENI!N1775,HNOJIVA_ALL!$A$2:$AE$3303,31,FALSE),"CHYBA")))),2)</f>
        <v>#N/A</v>
      </c>
      <c r="Q1775" s="51" t="e">
        <f>ROUND(VLOOKUP(EVID_HNOJENI!N1775,HNOJIVA_ALL!$A$2:$Z$3303,15,FALSE)*K1775*IF(L1775="t",10,IF(L1775="kg",0.01,IF(L1775="q",1,IF(L1775="l",0.01*VLOOKUP(EVID_HNOJENI!N1775,HNOJIVA_ALL!$A$2:$AE$3303,31,FALSE),"CHYBA")))),2)</f>
        <v>#N/A</v>
      </c>
      <c r="R1775" s="51" t="e">
        <f>ROUND(VLOOKUP(EVID_HNOJENI!N1775,HNOJIVA_ALL!$A$2:$Z$3303,16,FALSE)*K1775*IF(L1775="t",10,IF(L1775="kg",0.01,IF(L1775="q",1,IF(L1775="l",0.01*VLOOKUP(EVID_HNOJENI!N1775,HNOJIVA_ALL!$A$2:$AE$3303,31,FALSE),"CHYBA")))),2)</f>
        <v>#N/A</v>
      </c>
      <c r="S1775" s="51" t="e">
        <f>ROUND(VLOOKUP(EVID_HNOJENI!N1775,HNOJIVA_ALL!$A$2:$Z$3303,18,FALSE)*K1775*IF(L1775="t",10,IF(L1775="kg",0.01,IF(L1775="q",1,IF(L1775="l",0.01*VLOOKUP(EVID_HNOJENI!N1775,HNOJIVA_ALL!$A$2:$AE$3303,31,FALSE),"CHYBA")))),2)</f>
        <v>#N/A</v>
      </c>
      <c r="T1775" s="51" t="e">
        <f>ROUND(VLOOKUP(EVID_HNOJENI!N1775,HNOJIVA_ALL!$A$2:$Z$3303,17,FALSE)*K1775*IF(L1775="t",10,IF(L1775="kg",0.01,IF(L1775="q",1,IF(L1775="l",0.01*VLOOKUP(EVID_HNOJENI!N1775,HNOJIVA_ALL!$A$2:$AE$3303,31,FALSE),"CHYBA")))),2)</f>
        <v>#N/A</v>
      </c>
      <c r="U1775" s="51" t="e">
        <f>ROUND(VLOOKUP(EVID_HNOJENI!N1775,HNOJIVA_ALL!$A$2:$Z$3303,20,FALSE)*K1775*IF(L1775="t",10,IF(L1775="kg",0.01,IF(L1775="q",1,IF(L1775="l",0.01*VLOOKUP(EVID_HNOJENI!N1775,HNOJIVA_ALL!$A$2:$AE$3303,31,FALSE),"CHYBA")))),2)</f>
        <v>#N/A</v>
      </c>
    </row>
    <row r="1776" spans="1:21" x14ac:dyDescent="0.2">
      <c r="A1776" s="32"/>
      <c r="B1776" s="45" t="e">
        <f>VLOOKUP($A1776,EVID_OSEVU!$A$1:$M$4972,2,FALSE)</f>
        <v>#N/A</v>
      </c>
      <c r="C1776" s="45" t="e">
        <f>VLOOKUP($A1776,EVID_OSEVU!$A$1:$M$4972,3,FALSE)</f>
        <v>#N/A</v>
      </c>
      <c r="D1776" s="45" t="e">
        <f>VLOOKUP($A1776,EVID_OSEVU!$A$1:$M$4972,4,FALSE)</f>
        <v>#N/A</v>
      </c>
      <c r="E1776" s="45" t="e">
        <f>VLOOKUP($A1776,EVID_OSEVU!$A$1:$M$4972,7,FALSE)</f>
        <v>#N/A</v>
      </c>
      <c r="F1776" s="45" t="e">
        <f>VLOOKUP($A1776,EVID_OSEVU!$A$1:$M$4972,8,FALSE)</f>
        <v>#N/A</v>
      </c>
      <c r="G1776" s="45" t="e">
        <f>VLOOKUP($A1776,EVID_OSEVU!$A$1:$M$4972,11,FALSE)</f>
        <v>#N/A</v>
      </c>
      <c r="H1776" s="35"/>
      <c r="I1776" s="48"/>
      <c r="J1776" s="33" t="e">
        <f>VLOOKUP($A1776,EVID_OSEVU!$A$1:$M$4972,11,FALSE)</f>
        <v>#N/A</v>
      </c>
      <c r="K1776" s="39"/>
      <c r="L1776" s="49"/>
      <c r="M1776" s="89" t="e">
        <f t="shared" si="27"/>
        <v>#N/A</v>
      </c>
      <c r="N1776" s="50"/>
      <c r="O1776" s="37" t="e">
        <f>VLOOKUP(EVID_HNOJENI!N1776,HNOJIVA_ALL!$A$2:$Z$3303,4,FALSE)</f>
        <v>#N/A</v>
      </c>
      <c r="P1776" s="51" t="e">
        <f>ROUND(VLOOKUP(EVID_HNOJENI!N1776,HNOJIVA_ALL!$A$2:$Z$3303,14,FALSE)*K1776*IF(L1776="t",10,IF(L1776="kg",0.01,IF(L1776="q",1,IF(L1776="l",0.01*VLOOKUP(EVID_HNOJENI!N1776,HNOJIVA_ALL!$A$2:$AE$3303,31,FALSE),"CHYBA")))),2)</f>
        <v>#N/A</v>
      </c>
      <c r="Q1776" s="51" t="e">
        <f>ROUND(VLOOKUP(EVID_HNOJENI!N1776,HNOJIVA_ALL!$A$2:$Z$3303,15,FALSE)*K1776*IF(L1776="t",10,IF(L1776="kg",0.01,IF(L1776="q",1,IF(L1776="l",0.01*VLOOKUP(EVID_HNOJENI!N1776,HNOJIVA_ALL!$A$2:$AE$3303,31,FALSE),"CHYBA")))),2)</f>
        <v>#N/A</v>
      </c>
      <c r="R1776" s="51" t="e">
        <f>ROUND(VLOOKUP(EVID_HNOJENI!N1776,HNOJIVA_ALL!$A$2:$Z$3303,16,FALSE)*K1776*IF(L1776="t",10,IF(L1776="kg",0.01,IF(L1776="q",1,IF(L1776="l",0.01*VLOOKUP(EVID_HNOJENI!N1776,HNOJIVA_ALL!$A$2:$AE$3303,31,FALSE),"CHYBA")))),2)</f>
        <v>#N/A</v>
      </c>
      <c r="S1776" s="51" t="e">
        <f>ROUND(VLOOKUP(EVID_HNOJENI!N1776,HNOJIVA_ALL!$A$2:$Z$3303,18,FALSE)*K1776*IF(L1776="t",10,IF(L1776="kg",0.01,IF(L1776="q",1,IF(L1776="l",0.01*VLOOKUP(EVID_HNOJENI!N1776,HNOJIVA_ALL!$A$2:$AE$3303,31,FALSE),"CHYBA")))),2)</f>
        <v>#N/A</v>
      </c>
      <c r="T1776" s="51" t="e">
        <f>ROUND(VLOOKUP(EVID_HNOJENI!N1776,HNOJIVA_ALL!$A$2:$Z$3303,17,FALSE)*K1776*IF(L1776="t",10,IF(L1776="kg",0.01,IF(L1776="q",1,IF(L1776="l",0.01*VLOOKUP(EVID_HNOJENI!N1776,HNOJIVA_ALL!$A$2:$AE$3303,31,FALSE),"CHYBA")))),2)</f>
        <v>#N/A</v>
      </c>
      <c r="U1776" s="51" t="e">
        <f>ROUND(VLOOKUP(EVID_HNOJENI!N1776,HNOJIVA_ALL!$A$2:$Z$3303,20,FALSE)*K1776*IF(L1776="t",10,IF(L1776="kg",0.01,IF(L1776="q",1,IF(L1776="l",0.01*VLOOKUP(EVID_HNOJENI!N1776,HNOJIVA_ALL!$A$2:$AE$3303,31,FALSE),"CHYBA")))),2)</f>
        <v>#N/A</v>
      </c>
    </row>
    <row r="1777" spans="1:21" x14ac:dyDescent="0.2">
      <c r="A1777" s="32"/>
      <c r="B1777" s="45" t="e">
        <f>VLOOKUP($A1777,EVID_OSEVU!$A$1:$M$4972,2,FALSE)</f>
        <v>#N/A</v>
      </c>
      <c r="C1777" s="45" t="e">
        <f>VLOOKUP($A1777,EVID_OSEVU!$A$1:$M$4972,3,FALSE)</f>
        <v>#N/A</v>
      </c>
      <c r="D1777" s="45" t="e">
        <f>VLOOKUP($A1777,EVID_OSEVU!$A$1:$M$4972,4,FALSE)</f>
        <v>#N/A</v>
      </c>
      <c r="E1777" s="45" t="e">
        <f>VLOOKUP($A1777,EVID_OSEVU!$A$1:$M$4972,7,FALSE)</f>
        <v>#N/A</v>
      </c>
      <c r="F1777" s="45" t="e">
        <f>VLOOKUP($A1777,EVID_OSEVU!$A$1:$M$4972,8,FALSE)</f>
        <v>#N/A</v>
      </c>
      <c r="G1777" s="45" t="e">
        <f>VLOOKUP($A1777,EVID_OSEVU!$A$1:$M$4972,11,FALSE)</f>
        <v>#N/A</v>
      </c>
      <c r="H1777" s="35"/>
      <c r="I1777" s="48"/>
      <c r="J1777" s="33" t="e">
        <f>VLOOKUP($A1777,EVID_OSEVU!$A$1:$M$4972,11,FALSE)</f>
        <v>#N/A</v>
      </c>
      <c r="K1777" s="39"/>
      <c r="L1777" s="49"/>
      <c r="M1777" s="89" t="e">
        <f t="shared" si="27"/>
        <v>#N/A</v>
      </c>
      <c r="N1777" s="50"/>
      <c r="O1777" s="37" t="e">
        <f>VLOOKUP(EVID_HNOJENI!N1777,HNOJIVA_ALL!$A$2:$Z$3303,4,FALSE)</f>
        <v>#N/A</v>
      </c>
      <c r="P1777" s="51" t="e">
        <f>ROUND(VLOOKUP(EVID_HNOJENI!N1777,HNOJIVA_ALL!$A$2:$Z$3303,14,FALSE)*K1777*IF(L1777="t",10,IF(L1777="kg",0.01,IF(L1777="q",1,IF(L1777="l",0.01*VLOOKUP(EVID_HNOJENI!N1777,HNOJIVA_ALL!$A$2:$AE$3303,31,FALSE),"CHYBA")))),2)</f>
        <v>#N/A</v>
      </c>
      <c r="Q1777" s="51" t="e">
        <f>ROUND(VLOOKUP(EVID_HNOJENI!N1777,HNOJIVA_ALL!$A$2:$Z$3303,15,FALSE)*K1777*IF(L1777="t",10,IF(L1777="kg",0.01,IF(L1777="q",1,IF(L1777="l",0.01*VLOOKUP(EVID_HNOJENI!N1777,HNOJIVA_ALL!$A$2:$AE$3303,31,FALSE),"CHYBA")))),2)</f>
        <v>#N/A</v>
      </c>
      <c r="R1777" s="51" t="e">
        <f>ROUND(VLOOKUP(EVID_HNOJENI!N1777,HNOJIVA_ALL!$A$2:$Z$3303,16,FALSE)*K1777*IF(L1777="t",10,IF(L1777="kg",0.01,IF(L1777="q",1,IF(L1777="l",0.01*VLOOKUP(EVID_HNOJENI!N1777,HNOJIVA_ALL!$A$2:$AE$3303,31,FALSE),"CHYBA")))),2)</f>
        <v>#N/A</v>
      </c>
      <c r="S1777" s="51" t="e">
        <f>ROUND(VLOOKUP(EVID_HNOJENI!N1777,HNOJIVA_ALL!$A$2:$Z$3303,18,FALSE)*K1777*IF(L1777="t",10,IF(L1777="kg",0.01,IF(L1777="q",1,IF(L1777="l",0.01*VLOOKUP(EVID_HNOJENI!N1777,HNOJIVA_ALL!$A$2:$AE$3303,31,FALSE),"CHYBA")))),2)</f>
        <v>#N/A</v>
      </c>
      <c r="T1777" s="51" t="e">
        <f>ROUND(VLOOKUP(EVID_HNOJENI!N1777,HNOJIVA_ALL!$A$2:$Z$3303,17,FALSE)*K1777*IF(L1777="t",10,IF(L1777="kg",0.01,IF(L1777="q",1,IF(L1777="l",0.01*VLOOKUP(EVID_HNOJENI!N1777,HNOJIVA_ALL!$A$2:$AE$3303,31,FALSE),"CHYBA")))),2)</f>
        <v>#N/A</v>
      </c>
      <c r="U1777" s="51" t="e">
        <f>ROUND(VLOOKUP(EVID_HNOJENI!N1777,HNOJIVA_ALL!$A$2:$Z$3303,20,FALSE)*K1777*IF(L1777="t",10,IF(L1777="kg",0.01,IF(L1777="q",1,IF(L1777="l",0.01*VLOOKUP(EVID_HNOJENI!N1777,HNOJIVA_ALL!$A$2:$AE$3303,31,FALSE),"CHYBA")))),2)</f>
        <v>#N/A</v>
      </c>
    </row>
    <row r="1778" spans="1:21" x14ac:dyDescent="0.2">
      <c r="A1778" s="32"/>
      <c r="B1778" s="45" t="e">
        <f>VLOOKUP($A1778,EVID_OSEVU!$A$1:$M$4972,2,FALSE)</f>
        <v>#N/A</v>
      </c>
      <c r="C1778" s="45" t="e">
        <f>VLOOKUP($A1778,EVID_OSEVU!$A$1:$M$4972,3,FALSE)</f>
        <v>#N/A</v>
      </c>
      <c r="D1778" s="45" t="e">
        <f>VLOOKUP($A1778,EVID_OSEVU!$A$1:$M$4972,4,FALSE)</f>
        <v>#N/A</v>
      </c>
      <c r="E1778" s="45" t="e">
        <f>VLOOKUP($A1778,EVID_OSEVU!$A$1:$M$4972,7,FALSE)</f>
        <v>#N/A</v>
      </c>
      <c r="F1778" s="45" t="e">
        <f>VLOOKUP($A1778,EVID_OSEVU!$A$1:$M$4972,8,FALSE)</f>
        <v>#N/A</v>
      </c>
      <c r="G1778" s="45" t="e">
        <f>VLOOKUP($A1778,EVID_OSEVU!$A$1:$M$4972,11,FALSE)</f>
        <v>#N/A</v>
      </c>
      <c r="H1778" s="35"/>
      <c r="I1778" s="48"/>
      <c r="J1778" s="33" t="e">
        <f>VLOOKUP($A1778,EVID_OSEVU!$A$1:$M$4972,11,FALSE)</f>
        <v>#N/A</v>
      </c>
      <c r="K1778" s="39"/>
      <c r="L1778" s="49"/>
      <c r="M1778" s="89" t="e">
        <f t="shared" si="27"/>
        <v>#N/A</v>
      </c>
      <c r="N1778" s="50"/>
      <c r="O1778" s="37" t="e">
        <f>VLOOKUP(EVID_HNOJENI!N1778,HNOJIVA_ALL!$A$2:$Z$3303,4,FALSE)</f>
        <v>#N/A</v>
      </c>
      <c r="P1778" s="51" t="e">
        <f>ROUND(VLOOKUP(EVID_HNOJENI!N1778,HNOJIVA_ALL!$A$2:$Z$3303,14,FALSE)*K1778*IF(L1778="t",10,IF(L1778="kg",0.01,IF(L1778="q",1,IF(L1778="l",0.01*VLOOKUP(EVID_HNOJENI!N1778,HNOJIVA_ALL!$A$2:$AE$3303,31,FALSE),"CHYBA")))),2)</f>
        <v>#N/A</v>
      </c>
      <c r="Q1778" s="51" t="e">
        <f>ROUND(VLOOKUP(EVID_HNOJENI!N1778,HNOJIVA_ALL!$A$2:$Z$3303,15,FALSE)*K1778*IF(L1778="t",10,IF(L1778="kg",0.01,IF(L1778="q",1,IF(L1778="l",0.01*VLOOKUP(EVID_HNOJENI!N1778,HNOJIVA_ALL!$A$2:$AE$3303,31,FALSE),"CHYBA")))),2)</f>
        <v>#N/A</v>
      </c>
      <c r="R1778" s="51" t="e">
        <f>ROUND(VLOOKUP(EVID_HNOJENI!N1778,HNOJIVA_ALL!$A$2:$Z$3303,16,FALSE)*K1778*IF(L1778="t",10,IF(L1778="kg",0.01,IF(L1778="q",1,IF(L1778="l",0.01*VLOOKUP(EVID_HNOJENI!N1778,HNOJIVA_ALL!$A$2:$AE$3303,31,FALSE),"CHYBA")))),2)</f>
        <v>#N/A</v>
      </c>
      <c r="S1778" s="51" t="e">
        <f>ROUND(VLOOKUP(EVID_HNOJENI!N1778,HNOJIVA_ALL!$A$2:$Z$3303,18,FALSE)*K1778*IF(L1778="t",10,IF(L1778="kg",0.01,IF(L1778="q",1,IF(L1778="l",0.01*VLOOKUP(EVID_HNOJENI!N1778,HNOJIVA_ALL!$A$2:$AE$3303,31,FALSE),"CHYBA")))),2)</f>
        <v>#N/A</v>
      </c>
      <c r="T1778" s="51" t="e">
        <f>ROUND(VLOOKUP(EVID_HNOJENI!N1778,HNOJIVA_ALL!$A$2:$Z$3303,17,FALSE)*K1778*IF(L1778="t",10,IF(L1778="kg",0.01,IF(L1778="q",1,IF(L1778="l",0.01*VLOOKUP(EVID_HNOJENI!N1778,HNOJIVA_ALL!$A$2:$AE$3303,31,FALSE),"CHYBA")))),2)</f>
        <v>#N/A</v>
      </c>
      <c r="U1778" s="51" t="e">
        <f>ROUND(VLOOKUP(EVID_HNOJENI!N1778,HNOJIVA_ALL!$A$2:$Z$3303,20,FALSE)*K1778*IF(L1778="t",10,IF(L1778="kg",0.01,IF(L1778="q",1,IF(L1778="l",0.01*VLOOKUP(EVID_HNOJENI!N1778,HNOJIVA_ALL!$A$2:$AE$3303,31,FALSE),"CHYBA")))),2)</f>
        <v>#N/A</v>
      </c>
    </row>
    <row r="1779" spans="1:21" x14ac:dyDescent="0.2">
      <c r="A1779" s="32"/>
      <c r="B1779" s="45" t="e">
        <f>VLOOKUP($A1779,EVID_OSEVU!$A$1:$M$4972,2,FALSE)</f>
        <v>#N/A</v>
      </c>
      <c r="C1779" s="45" t="e">
        <f>VLOOKUP($A1779,EVID_OSEVU!$A$1:$M$4972,3,FALSE)</f>
        <v>#N/A</v>
      </c>
      <c r="D1779" s="45" t="e">
        <f>VLOOKUP($A1779,EVID_OSEVU!$A$1:$M$4972,4,FALSE)</f>
        <v>#N/A</v>
      </c>
      <c r="E1779" s="45" t="e">
        <f>VLOOKUP($A1779,EVID_OSEVU!$A$1:$M$4972,7,FALSE)</f>
        <v>#N/A</v>
      </c>
      <c r="F1779" s="45" t="e">
        <f>VLOOKUP($A1779,EVID_OSEVU!$A$1:$M$4972,8,FALSE)</f>
        <v>#N/A</v>
      </c>
      <c r="G1779" s="45" t="e">
        <f>VLOOKUP($A1779,EVID_OSEVU!$A$1:$M$4972,11,FALSE)</f>
        <v>#N/A</v>
      </c>
      <c r="H1779" s="35"/>
      <c r="I1779" s="48"/>
      <c r="J1779" s="33" t="e">
        <f>VLOOKUP($A1779,EVID_OSEVU!$A$1:$M$4972,11,FALSE)</f>
        <v>#N/A</v>
      </c>
      <c r="K1779" s="39"/>
      <c r="L1779" s="49"/>
      <c r="M1779" s="89" t="e">
        <f t="shared" si="27"/>
        <v>#N/A</v>
      </c>
      <c r="N1779" s="50"/>
      <c r="O1779" s="37" t="e">
        <f>VLOOKUP(EVID_HNOJENI!N1779,HNOJIVA_ALL!$A$2:$Z$3303,4,FALSE)</f>
        <v>#N/A</v>
      </c>
      <c r="P1779" s="51" t="e">
        <f>ROUND(VLOOKUP(EVID_HNOJENI!N1779,HNOJIVA_ALL!$A$2:$Z$3303,14,FALSE)*K1779*IF(L1779="t",10,IF(L1779="kg",0.01,IF(L1779="q",1,IF(L1779="l",0.01*VLOOKUP(EVID_HNOJENI!N1779,HNOJIVA_ALL!$A$2:$AE$3303,31,FALSE),"CHYBA")))),2)</f>
        <v>#N/A</v>
      </c>
      <c r="Q1779" s="51" t="e">
        <f>ROUND(VLOOKUP(EVID_HNOJENI!N1779,HNOJIVA_ALL!$A$2:$Z$3303,15,FALSE)*K1779*IF(L1779="t",10,IF(L1779="kg",0.01,IF(L1779="q",1,IF(L1779="l",0.01*VLOOKUP(EVID_HNOJENI!N1779,HNOJIVA_ALL!$A$2:$AE$3303,31,FALSE),"CHYBA")))),2)</f>
        <v>#N/A</v>
      </c>
      <c r="R1779" s="51" t="e">
        <f>ROUND(VLOOKUP(EVID_HNOJENI!N1779,HNOJIVA_ALL!$A$2:$Z$3303,16,FALSE)*K1779*IF(L1779="t",10,IF(L1779="kg",0.01,IF(L1779="q",1,IF(L1779="l",0.01*VLOOKUP(EVID_HNOJENI!N1779,HNOJIVA_ALL!$A$2:$AE$3303,31,FALSE),"CHYBA")))),2)</f>
        <v>#N/A</v>
      </c>
      <c r="S1779" s="51" t="e">
        <f>ROUND(VLOOKUP(EVID_HNOJENI!N1779,HNOJIVA_ALL!$A$2:$Z$3303,18,FALSE)*K1779*IF(L1779="t",10,IF(L1779="kg",0.01,IF(L1779="q",1,IF(L1779="l",0.01*VLOOKUP(EVID_HNOJENI!N1779,HNOJIVA_ALL!$A$2:$AE$3303,31,FALSE),"CHYBA")))),2)</f>
        <v>#N/A</v>
      </c>
      <c r="T1779" s="51" t="e">
        <f>ROUND(VLOOKUP(EVID_HNOJENI!N1779,HNOJIVA_ALL!$A$2:$Z$3303,17,FALSE)*K1779*IF(L1779="t",10,IF(L1779="kg",0.01,IF(L1779="q",1,IF(L1779="l",0.01*VLOOKUP(EVID_HNOJENI!N1779,HNOJIVA_ALL!$A$2:$AE$3303,31,FALSE),"CHYBA")))),2)</f>
        <v>#N/A</v>
      </c>
      <c r="U1779" s="51" t="e">
        <f>ROUND(VLOOKUP(EVID_HNOJENI!N1779,HNOJIVA_ALL!$A$2:$Z$3303,20,FALSE)*K1779*IF(L1779="t",10,IF(L1779="kg",0.01,IF(L1779="q",1,IF(L1779="l",0.01*VLOOKUP(EVID_HNOJENI!N1779,HNOJIVA_ALL!$A$2:$AE$3303,31,FALSE),"CHYBA")))),2)</f>
        <v>#N/A</v>
      </c>
    </row>
    <row r="1780" spans="1:21" x14ac:dyDescent="0.2">
      <c r="A1780" s="32"/>
      <c r="B1780" s="45" t="e">
        <f>VLOOKUP($A1780,EVID_OSEVU!$A$1:$M$4972,2,FALSE)</f>
        <v>#N/A</v>
      </c>
      <c r="C1780" s="45" t="e">
        <f>VLOOKUP($A1780,EVID_OSEVU!$A$1:$M$4972,3,FALSE)</f>
        <v>#N/A</v>
      </c>
      <c r="D1780" s="45" t="e">
        <f>VLOOKUP($A1780,EVID_OSEVU!$A$1:$M$4972,4,FALSE)</f>
        <v>#N/A</v>
      </c>
      <c r="E1780" s="45" t="e">
        <f>VLOOKUP($A1780,EVID_OSEVU!$A$1:$M$4972,7,FALSE)</f>
        <v>#N/A</v>
      </c>
      <c r="F1780" s="45" t="e">
        <f>VLOOKUP($A1780,EVID_OSEVU!$A$1:$M$4972,8,FALSE)</f>
        <v>#N/A</v>
      </c>
      <c r="G1780" s="45" t="e">
        <f>VLOOKUP($A1780,EVID_OSEVU!$A$1:$M$4972,11,FALSE)</f>
        <v>#N/A</v>
      </c>
      <c r="H1780" s="35"/>
      <c r="I1780" s="48"/>
      <c r="J1780" s="33" t="e">
        <f>VLOOKUP($A1780,EVID_OSEVU!$A$1:$M$4972,11,FALSE)</f>
        <v>#N/A</v>
      </c>
      <c r="K1780" s="39"/>
      <c r="L1780" s="49"/>
      <c r="M1780" s="89" t="e">
        <f t="shared" si="27"/>
        <v>#N/A</v>
      </c>
      <c r="N1780" s="50"/>
      <c r="O1780" s="37" t="e">
        <f>VLOOKUP(EVID_HNOJENI!N1780,HNOJIVA_ALL!$A$2:$Z$3303,4,FALSE)</f>
        <v>#N/A</v>
      </c>
      <c r="P1780" s="51" t="e">
        <f>ROUND(VLOOKUP(EVID_HNOJENI!N1780,HNOJIVA_ALL!$A$2:$Z$3303,14,FALSE)*K1780*IF(L1780="t",10,IF(L1780="kg",0.01,IF(L1780="q",1,IF(L1780="l",0.01*VLOOKUP(EVID_HNOJENI!N1780,HNOJIVA_ALL!$A$2:$AE$3303,31,FALSE),"CHYBA")))),2)</f>
        <v>#N/A</v>
      </c>
      <c r="Q1780" s="51" t="e">
        <f>ROUND(VLOOKUP(EVID_HNOJENI!N1780,HNOJIVA_ALL!$A$2:$Z$3303,15,FALSE)*K1780*IF(L1780="t",10,IF(L1780="kg",0.01,IF(L1780="q",1,IF(L1780="l",0.01*VLOOKUP(EVID_HNOJENI!N1780,HNOJIVA_ALL!$A$2:$AE$3303,31,FALSE),"CHYBA")))),2)</f>
        <v>#N/A</v>
      </c>
      <c r="R1780" s="51" t="e">
        <f>ROUND(VLOOKUP(EVID_HNOJENI!N1780,HNOJIVA_ALL!$A$2:$Z$3303,16,FALSE)*K1780*IF(L1780="t",10,IF(L1780="kg",0.01,IF(L1780="q",1,IF(L1780="l",0.01*VLOOKUP(EVID_HNOJENI!N1780,HNOJIVA_ALL!$A$2:$AE$3303,31,FALSE),"CHYBA")))),2)</f>
        <v>#N/A</v>
      </c>
      <c r="S1780" s="51" t="e">
        <f>ROUND(VLOOKUP(EVID_HNOJENI!N1780,HNOJIVA_ALL!$A$2:$Z$3303,18,FALSE)*K1780*IF(L1780="t",10,IF(L1780="kg",0.01,IF(L1780="q",1,IF(L1780="l",0.01*VLOOKUP(EVID_HNOJENI!N1780,HNOJIVA_ALL!$A$2:$AE$3303,31,FALSE),"CHYBA")))),2)</f>
        <v>#N/A</v>
      </c>
      <c r="T1780" s="51" t="e">
        <f>ROUND(VLOOKUP(EVID_HNOJENI!N1780,HNOJIVA_ALL!$A$2:$Z$3303,17,FALSE)*K1780*IF(L1780="t",10,IF(L1780="kg",0.01,IF(L1780="q",1,IF(L1780="l",0.01*VLOOKUP(EVID_HNOJENI!N1780,HNOJIVA_ALL!$A$2:$AE$3303,31,FALSE),"CHYBA")))),2)</f>
        <v>#N/A</v>
      </c>
      <c r="U1780" s="51" t="e">
        <f>ROUND(VLOOKUP(EVID_HNOJENI!N1780,HNOJIVA_ALL!$A$2:$Z$3303,20,FALSE)*K1780*IF(L1780="t",10,IF(L1780="kg",0.01,IF(L1780="q",1,IF(L1780="l",0.01*VLOOKUP(EVID_HNOJENI!N1780,HNOJIVA_ALL!$A$2:$AE$3303,31,FALSE),"CHYBA")))),2)</f>
        <v>#N/A</v>
      </c>
    </row>
    <row r="1781" spans="1:21" x14ac:dyDescent="0.2">
      <c r="A1781" s="32"/>
      <c r="B1781" s="45" t="e">
        <f>VLOOKUP($A1781,EVID_OSEVU!$A$1:$M$4972,2,FALSE)</f>
        <v>#N/A</v>
      </c>
      <c r="C1781" s="45" t="e">
        <f>VLOOKUP($A1781,EVID_OSEVU!$A$1:$M$4972,3,FALSE)</f>
        <v>#N/A</v>
      </c>
      <c r="D1781" s="45" t="e">
        <f>VLOOKUP($A1781,EVID_OSEVU!$A$1:$M$4972,4,FALSE)</f>
        <v>#N/A</v>
      </c>
      <c r="E1781" s="45" t="e">
        <f>VLOOKUP($A1781,EVID_OSEVU!$A$1:$M$4972,7,FALSE)</f>
        <v>#N/A</v>
      </c>
      <c r="F1781" s="45" t="e">
        <f>VLOOKUP($A1781,EVID_OSEVU!$A$1:$M$4972,8,FALSE)</f>
        <v>#N/A</v>
      </c>
      <c r="G1781" s="45" t="e">
        <f>VLOOKUP($A1781,EVID_OSEVU!$A$1:$M$4972,11,FALSE)</f>
        <v>#N/A</v>
      </c>
      <c r="H1781" s="35"/>
      <c r="I1781" s="48"/>
      <c r="J1781" s="33" t="e">
        <f>VLOOKUP($A1781,EVID_OSEVU!$A$1:$M$4972,11,FALSE)</f>
        <v>#N/A</v>
      </c>
      <c r="K1781" s="39"/>
      <c r="L1781" s="49"/>
      <c r="M1781" s="89" t="e">
        <f t="shared" si="27"/>
        <v>#N/A</v>
      </c>
      <c r="N1781" s="50"/>
      <c r="O1781" s="37" t="e">
        <f>VLOOKUP(EVID_HNOJENI!N1781,HNOJIVA_ALL!$A$2:$Z$3303,4,FALSE)</f>
        <v>#N/A</v>
      </c>
      <c r="P1781" s="51" t="e">
        <f>ROUND(VLOOKUP(EVID_HNOJENI!N1781,HNOJIVA_ALL!$A$2:$Z$3303,14,FALSE)*K1781*IF(L1781="t",10,IF(L1781="kg",0.01,IF(L1781="q",1,IF(L1781="l",0.01*VLOOKUP(EVID_HNOJENI!N1781,HNOJIVA_ALL!$A$2:$AE$3303,31,FALSE),"CHYBA")))),2)</f>
        <v>#N/A</v>
      </c>
      <c r="Q1781" s="51" t="e">
        <f>ROUND(VLOOKUP(EVID_HNOJENI!N1781,HNOJIVA_ALL!$A$2:$Z$3303,15,FALSE)*K1781*IF(L1781="t",10,IF(L1781="kg",0.01,IF(L1781="q",1,IF(L1781="l",0.01*VLOOKUP(EVID_HNOJENI!N1781,HNOJIVA_ALL!$A$2:$AE$3303,31,FALSE),"CHYBA")))),2)</f>
        <v>#N/A</v>
      </c>
      <c r="R1781" s="51" t="e">
        <f>ROUND(VLOOKUP(EVID_HNOJENI!N1781,HNOJIVA_ALL!$A$2:$Z$3303,16,FALSE)*K1781*IF(L1781="t",10,IF(L1781="kg",0.01,IF(L1781="q",1,IF(L1781="l",0.01*VLOOKUP(EVID_HNOJENI!N1781,HNOJIVA_ALL!$A$2:$AE$3303,31,FALSE),"CHYBA")))),2)</f>
        <v>#N/A</v>
      </c>
      <c r="S1781" s="51" t="e">
        <f>ROUND(VLOOKUP(EVID_HNOJENI!N1781,HNOJIVA_ALL!$A$2:$Z$3303,18,FALSE)*K1781*IF(L1781="t",10,IF(L1781="kg",0.01,IF(L1781="q",1,IF(L1781="l",0.01*VLOOKUP(EVID_HNOJENI!N1781,HNOJIVA_ALL!$A$2:$AE$3303,31,FALSE),"CHYBA")))),2)</f>
        <v>#N/A</v>
      </c>
      <c r="T1781" s="51" t="e">
        <f>ROUND(VLOOKUP(EVID_HNOJENI!N1781,HNOJIVA_ALL!$A$2:$Z$3303,17,FALSE)*K1781*IF(L1781="t",10,IF(L1781="kg",0.01,IF(L1781="q",1,IF(L1781="l",0.01*VLOOKUP(EVID_HNOJENI!N1781,HNOJIVA_ALL!$A$2:$AE$3303,31,FALSE),"CHYBA")))),2)</f>
        <v>#N/A</v>
      </c>
      <c r="U1781" s="51" t="e">
        <f>ROUND(VLOOKUP(EVID_HNOJENI!N1781,HNOJIVA_ALL!$A$2:$Z$3303,20,FALSE)*K1781*IF(L1781="t",10,IF(L1781="kg",0.01,IF(L1781="q",1,IF(L1781="l",0.01*VLOOKUP(EVID_HNOJENI!N1781,HNOJIVA_ALL!$A$2:$AE$3303,31,FALSE),"CHYBA")))),2)</f>
        <v>#N/A</v>
      </c>
    </row>
    <row r="1782" spans="1:21" x14ac:dyDescent="0.2">
      <c r="A1782" s="32"/>
      <c r="B1782" s="45" t="e">
        <f>VLOOKUP($A1782,EVID_OSEVU!$A$1:$M$4972,2,FALSE)</f>
        <v>#N/A</v>
      </c>
      <c r="C1782" s="45" t="e">
        <f>VLOOKUP($A1782,EVID_OSEVU!$A$1:$M$4972,3,FALSE)</f>
        <v>#N/A</v>
      </c>
      <c r="D1782" s="45" t="e">
        <f>VLOOKUP($A1782,EVID_OSEVU!$A$1:$M$4972,4,FALSE)</f>
        <v>#N/A</v>
      </c>
      <c r="E1782" s="45" t="e">
        <f>VLOOKUP($A1782,EVID_OSEVU!$A$1:$M$4972,7,FALSE)</f>
        <v>#N/A</v>
      </c>
      <c r="F1782" s="45" t="e">
        <f>VLOOKUP($A1782,EVID_OSEVU!$A$1:$M$4972,8,FALSE)</f>
        <v>#N/A</v>
      </c>
      <c r="G1782" s="45" t="e">
        <f>VLOOKUP($A1782,EVID_OSEVU!$A$1:$M$4972,11,FALSE)</f>
        <v>#N/A</v>
      </c>
      <c r="H1782" s="35"/>
      <c r="I1782" s="48"/>
      <c r="J1782" s="33" t="e">
        <f>VLOOKUP($A1782,EVID_OSEVU!$A$1:$M$4972,11,FALSE)</f>
        <v>#N/A</v>
      </c>
      <c r="K1782" s="39"/>
      <c r="L1782" s="49"/>
      <c r="M1782" s="89" t="e">
        <f t="shared" si="27"/>
        <v>#N/A</v>
      </c>
      <c r="N1782" s="50"/>
      <c r="O1782" s="37" t="e">
        <f>VLOOKUP(EVID_HNOJENI!N1782,HNOJIVA_ALL!$A$2:$Z$3303,4,FALSE)</f>
        <v>#N/A</v>
      </c>
      <c r="P1782" s="51" t="e">
        <f>ROUND(VLOOKUP(EVID_HNOJENI!N1782,HNOJIVA_ALL!$A$2:$Z$3303,14,FALSE)*K1782*IF(L1782="t",10,IF(L1782="kg",0.01,IF(L1782="q",1,IF(L1782="l",0.01*VLOOKUP(EVID_HNOJENI!N1782,HNOJIVA_ALL!$A$2:$AE$3303,31,FALSE),"CHYBA")))),2)</f>
        <v>#N/A</v>
      </c>
      <c r="Q1782" s="51" t="e">
        <f>ROUND(VLOOKUP(EVID_HNOJENI!N1782,HNOJIVA_ALL!$A$2:$Z$3303,15,FALSE)*K1782*IF(L1782="t",10,IF(L1782="kg",0.01,IF(L1782="q",1,IF(L1782="l",0.01*VLOOKUP(EVID_HNOJENI!N1782,HNOJIVA_ALL!$A$2:$AE$3303,31,FALSE),"CHYBA")))),2)</f>
        <v>#N/A</v>
      </c>
      <c r="R1782" s="51" t="e">
        <f>ROUND(VLOOKUP(EVID_HNOJENI!N1782,HNOJIVA_ALL!$A$2:$Z$3303,16,FALSE)*K1782*IF(L1782="t",10,IF(L1782="kg",0.01,IF(L1782="q",1,IF(L1782="l",0.01*VLOOKUP(EVID_HNOJENI!N1782,HNOJIVA_ALL!$A$2:$AE$3303,31,FALSE),"CHYBA")))),2)</f>
        <v>#N/A</v>
      </c>
      <c r="S1782" s="51" t="e">
        <f>ROUND(VLOOKUP(EVID_HNOJENI!N1782,HNOJIVA_ALL!$A$2:$Z$3303,18,FALSE)*K1782*IF(L1782="t",10,IF(L1782="kg",0.01,IF(L1782="q",1,IF(L1782="l",0.01*VLOOKUP(EVID_HNOJENI!N1782,HNOJIVA_ALL!$A$2:$AE$3303,31,FALSE),"CHYBA")))),2)</f>
        <v>#N/A</v>
      </c>
      <c r="T1782" s="51" t="e">
        <f>ROUND(VLOOKUP(EVID_HNOJENI!N1782,HNOJIVA_ALL!$A$2:$Z$3303,17,FALSE)*K1782*IF(L1782="t",10,IF(L1782="kg",0.01,IF(L1782="q",1,IF(L1782="l",0.01*VLOOKUP(EVID_HNOJENI!N1782,HNOJIVA_ALL!$A$2:$AE$3303,31,FALSE),"CHYBA")))),2)</f>
        <v>#N/A</v>
      </c>
      <c r="U1782" s="51" t="e">
        <f>ROUND(VLOOKUP(EVID_HNOJENI!N1782,HNOJIVA_ALL!$A$2:$Z$3303,20,FALSE)*K1782*IF(L1782="t",10,IF(L1782="kg",0.01,IF(L1782="q",1,IF(L1782="l",0.01*VLOOKUP(EVID_HNOJENI!N1782,HNOJIVA_ALL!$A$2:$AE$3303,31,FALSE),"CHYBA")))),2)</f>
        <v>#N/A</v>
      </c>
    </row>
    <row r="1783" spans="1:21" x14ac:dyDescent="0.2">
      <c r="A1783" s="32"/>
      <c r="B1783" s="45" t="e">
        <f>VLOOKUP($A1783,EVID_OSEVU!$A$1:$M$4972,2,FALSE)</f>
        <v>#N/A</v>
      </c>
      <c r="C1783" s="45" t="e">
        <f>VLOOKUP($A1783,EVID_OSEVU!$A$1:$M$4972,3,FALSE)</f>
        <v>#N/A</v>
      </c>
      <c r="D1783" s="45" t="e">
        <f>VLOOKUP($A1783,EVID_OSEVU!$A$1:$M$4972,4,FALSE)</f>
        <v>#N/A</v>
      </c>
      <c r="E1783" s="45" t="e">
        <f>VLOOKUP($A1783,EVID_OSEVU!$A$1:$M$4972,7,FALSE)</f>
        <v>#N/A</v>
      </c>
      <c r="F1783" s="45" t="e">
        <f>VLOOKUP($A1783,EVID_OSEVU!$A$1:$M$4972,8,FALSE)</f>
        <v>#N/A</v>
      </c>
      <c r="G1783" s="45" t="e">
        <f>VLOOKUP($A1783,EVID_OSEVU!$A$1:$M$4972,11,FALSE)</f>
        <v>#N/A</v>
      </c>
      <c r="H1783" s="35"/>
      <c r="I1783" s="48"/>
      <c r="J1783" s="33" t="e">
        <f>VLOOKUP($A1783,EVID_OSEVU!$A$1:$M$4972,11,FALSE)</f>
        <v>#N/A</v>
      </c>
      <c r="K1783" s="39"/>
      <c r="L1783" s="49"/>
      <c r="M1783" s="89" t="e">
        <f t="shared" si="27"/>
        <v>#N/A</v>
      </c>
      <c r="N1783" s="50"/>
      <c r="O1783" s="37" t="e">
        <f>VLOOKUP(EVID_HNOJENI!N1783,HNOJIVA_ALL!$A$2:$Z$3303,4,FALSE)</f>
        <v>#N/A</v>
      </c>
      <c r="P1783" s="51" t="e">
        <f>ROUND(VLOOKUP(EVID_HNOJENI!N1783,HNOJIVA_ALL!$A$2:$Z$3303,14,FALSE)*K1783*IF(L1783="t",10,IF(L1783="kg",0.01,IF(L1783="q",1,IF(L1783="l",0.01*VLOOKUP(EVID_HNOJENI!N1783,HNOJIVA_ALL!$A$2:$AE$3303,31,FALSE),"CHYBA")))),2)</f>
        <v>#N/A</v>
      </c>
      <c r="Q1783" s="51" t="e">
        <f>ROUND(VLOOKUP(EVID_HNOJENI!N1783,HNOJIVA_ALL!$A$2:$Z$3303,15,FALSE)*K1783*IF(L1783="t",10,IF(L1783="kg",0.01,IF(L1783="q",1,IF(L1783="l",0.01*VLOOKUP(EVID_HNOJENI!N1783,HNOJIVA_ALL!$A$2:$AE$3303,31,FALSE),"CHYBA")))),2)</f>
        <v>#N/A</v>
      </c>
      <c r="R1783" s="51" t="e">
        <f>ROUND(VLOOKUP(EVID_HNOJENI!N1783,HNOJIVA_ALL!$A$2:$Z$3303,16,FALSE)*K1783*IF(L1783="t",10,IF(L1783="kg",0.01,IF(L1783="q",1,IF(L1783="l",0.01*VLOOKUP(EVID_HNOJENI!N1783,HNOJIVA_ALL!$A$2:$AE$3303,31,FALSE),"CHYBA")))),2)</f>
        <v>#N/A</v>
      </c>
      <c r="S1783" s="51" t="e">
        <f>ROUND(VLOOKUP(EVID_HNOJENI!N1783,HNOJIVA_ALL!$A$2:$Z$3303,18,FALSE)*K1783*IF(L1783="t",10,IF(L1783="kg",0.01,IF(L1783="q",1,IF(L1783="l",0.01*VLOOKUP(EVID_HNOJENI!N1783,HNOJIVA_ALL!$A$2:$AE$3303,31,FALSE),"CHYBA")))),2)</f>
        <v>#N/A</v>
      </c>
      <c r="T1783" s="51" t="e">
        <f>ROUND(VLOOKUP(EVID_HNOJENI!N1783,HNOJIVA_ALL!$A$2:$Z$3303,17,FALSE)*K1783*IF(L1783="t",10,IF(L1783="kg",0.01,IF(L1783="q",1,IF(L1783="l",0.01*VLOOKUP(EVID_HNOJENI!N1783,HNOJIVA_ALL!$A$2:$AE$3303,31,FALSE),"CHYBA")))),2)</f>
        <v>#N/A</v>
      </c>
      <c r="U1783" s="51" t="e">
        <f>ROUND(VLOOKUP(EVID_HNOJENI!N1783,HNOJIVA_ALL!$A$2:$Z$3303,20,FALSE)*K1783*IF(L1783="t",10,IF(L1783="kg",0.01,IF(L1783="q",1,IF(L1783="l",0.01*VLOOKUP(EVID_HNOJENI!N1783,HNOJIVA_ALL!$A$2:$AE$3303,31,FALSE),"CHYBA")))),2)</f>
        <v>#N/A</v>
      </c>
    </row>
    <row r="1784" spans="1:21" x14ac:dyDescent="0.2">
      <c r="A1784" s="32"/>
      <c r="B1784" s="45" t="e">
        <f>VLOOKUP($A1784,EVID_OSEVU!$A$1:$M$4972,2,FALSE)</f>
        <v>#N/A</v>
      </c>
      <c r="C1784" s="45" t="e">
        <f>VLOOKUP($A1784,EVID_OSEVU!$A$1:$M$4972,3,FALSE)</f>
        <v>#N/A</v>
      </c>
      <c r="D1784" s="45" t="e">
        <f>VLOOKUP($A1784,EVID_OSEVU!$A$1:$M$4972,4,FALSE)</f>
        <v>#N/A</v>
      </c>
      <c r="E1784" s="45" t="e">
        <f>VLOOKUP($A1784,EVID_OSEVU!$A$1:$M$4972,7,FALSE)</f>
        <v>#N/A</v>
      </c>
      <c r="F1784" s="45" t="e">
        <f>VLOOKUP($A1784,EVID_OSEVU!$A$1:$M$4972,8,FALSE)</f>
        <v>#N/A</v>
      </c>
      <c r="G1784" s="45" t="e">
        <f>VLOOKUP($A1784,EVID_OSEVU!$A$1:$M$4972,11,FALSE)</f>
        <v>#N/A</v>
      </c>
      <c r="H1784" s="35"/>
      <c r="I1784" s="48"/>
      <c r="J1784" s="33" t="e">
        <f>VLOOKUP($A1784,EVID_OSEVU!$A$1:$M$4972,11,FALSE)</f>
        <v>#N/A</v>
      </c>
      <c r="K1784" s="39"/>
      <c r="L1784" s="49"/>
      <c r="M1784" s="89" t="e">
        <f t="shared" si="27"/>
        <v>#N/A</v>
      </c>
      <c r="N1784" s="50"/>
      <c r="O1784" s="37" t="e">
        <f>VLOOKUP(EVID_HNOJENI!N1784,HNOJIVA_ALL!$A$2:$Z$3303,4,FALSE)</f>
        <v>#N/A</v>
      </c>
      <c r="P1784" s="51" t="e">
        <f>ROUND(VLOOKUP(EVID_HNOJENI!N1784,HNOJIVA_ALL!$A$2:$Z$3303,14,FALSE)*K1784*IF(L1784="t",10,IF(L1784="kg",0.01,IF(L1784="q",1,IF(L1784="l",0.01*VLOOKUP(EVID_HNOJENI!N1784,HNOJIVA_ALL!$A$2:$AE$3303,31,FALSE),"CHYBA")))),2)</f>
        <v>#N/A</v>
      </c>
      <c r="Q1784" s="51" t="e">
        <f>ROUND(VLOOKUP(EVID_HNOJENI!N1784,HNOJIVA_ALL!$A$2:$Z$3303,15,FALSE)*K1784*IF(L1784="t",10,IF(L1784="kg",0.01,IF(L1784="q",1,IF(L1784="l",0.01*VLOOKUP(EVID_HNOJENI!N1784,HNOJIVA_ALL!$A$2:$AE$3303,31,FALSE),"CHYBA")))),2)</f>
        <v>#N/A</v>
      </c>
      <c r="R1784" s="51" t="e">
        <f>ROUND(VLOOKUP(EVID_HNOJENI!N1784,HNOJIVA_ALL!$A$2:$Z$3303,16,FALSE)*K1784*IF(L1784="t",10,IF(L1784="kg",0.01,IF(L1784="q",1,IF(L1784="l",0.01*VLOOKUP(EVID_HNOJENI!N1784,HNOJIVA_ALL!$A$2:$AE$3303,31,FALSE),"CHYBA")))),2)</f>
        <v>#N/A</v>
      </c>
      <c r="S1784" s="51" t="e">
        <f>ROUND(VLOOKUP(EVID_HNOJENI!N1784,HNOJIVA_ALL!$A$2:$Z$3303,18,FALSE)*K1784*IF(L1784="t",10,IF(L1784="kg",0.01,IF(L1784="q",1,IF(L1784="l",0.01*VLOOKUP(EVID_HNOJENI!N1784,HNOJIVA_ALL!$A$2:$AE$3303,31,FALSE),"CHYBA")))),2)</f>
        <v>#N/A</v>
      </c>
      <c r="T1784" s="51" t="e">
        <f>ROUND(VLOOKUP(EVID_HNOJENI!N1784,HNOJIVA_ALL!$A$2:$Z$3303,17,FALSE)*K1784*IF(L1784="t",10,IF(L1784="kg",0.01,IF(L1784="q",1,IF(L1784="l",0.01*VLOOKUP(EVID_HNOJENI!N1784,HNOJIVA_ALL!$A$2:$AE$3303,31,FALSE),"CHYBA")))),2)</f>
        <v>#N/A</v>
      </c>
      <c r="U1784" s="51" t="e">
        <f>ROUND(VLOOKUP(EVID_HNOJENI!N1784,HNOJIVA_ALL!$A$2:$Z$3303,20,FALSE)*K1784*IF(L1784="t",10,IF(L1784="kg",0.01,IF(L1784="q",1,IF(L1784="l",0.01*VLOOKUP(EVID_HNOJENI!N1784,HNOJIVA_ALL!$A$2:$AE$3303,31,FALSE),"CHYBA")))),2)</f>
        <v>#N/A</v>
      </c>
    </row>
    <row r="1785" spans="1:21" x14ac:dyDescent="0.2">
      <c r="A1785" s="32"/>
      <c r="B1785" s="45" t="e">
        <f>VLOOKUP($A1785,EVID_OSEVU!$A$1:$M$4972,2,FALSE)</f>
        <v>#N/A</v>
      </c>
      <c r="C1785" s="45" t="e">
        <f>VLOOKUP($A1785,EVID_OSEVU!$A$1:$M$4972,3,FALSE)</f>
        <v>#N/A</v>
      </c>
      <c r="D1785" s="45" t="e">
        <f>VLOOKUP($A1785,EVID_OSEVU!$A$1:$M$4972,4,FALSE)</f>
        <v>#N/A</v>
      </c>
      <c r="E1785" s="45" t="e">
        <f>VLOOKUP($A1785,EVID_OSEVU!$A$1:$M$4972,7,FALSE)</f>
        <v>#N/A</v>
      </c>
      <c r="F1785" s="45" t="e">
        <f>VLOOKUP($A1785,EVID_OSEVU!$A$1:$M$4972,8,FALSE)</f>
        <v>#N/A</v>
      </c>
      <c r="G1785" s="45" t="e">
        <f>VLOOKUP($A1785,EVID_OSEVU!$A$1:$M$4972,11,FALSE)</f>
        <v>#N/A</v>
      </c>
      <c r="H1785" s="35"/>
      <c r="I1785" s="48"/>
      <c r="J1785" s="33" t="e">
        <f>VLOOKUP($A1785,EVID_OSEVU!$A$1:$M$4972,11,FALSE)</f>
        <v>#N/A</v>
      </c>
      <c r="K1785" s="39"/>
      <c r="L1785" s="49"/>
      <c r="M1785" s="89" t="e">
        <f t="shared" si="27"/>
        <v>#N/A</v>
      </c>
      <c r="N1785" s="50"/>
      <c r="O1785" s="37" t="e">
        <f>VLOOKUP(EVID_HNOJENI!N1785,HNOJIVA_ALL!$A$2:$Z$3303,4,FALSE)</f>
        <v>#N/A</v>
      </c>
      <c r="P1785" s="51" t="e">
        <f>ROUND(VLOOKUP(EVID_HNOJENI!N1785,HNOJIVA_ALL!$A$2:$Z$3303,14,FALSE)*K1785*IF(L1785="t",10,IF(L1785="kg",0.01,IF(L1785="q",1,IF(L1785="l",0.01*VLOOKUP(EVID_HNOJENI!N1785,HNOJIVA_ALL!$A$2:$AE$3303,31,FALSE),"CHYBA")))),2)</f>
        <v>#N/A</v>
      </c>
      <c r="Q1785" s="51" t="e">
        <f>ROUND(VLOOKUP(EVID_HNOJENI!N1785,HNOJIVA_ALL!$A$2:$Z$3303,15,FALSE)*K1785*IF(L1785="t",10,IF(L1785="kg",0.01,IF(L1785="q",1,IF(L1785="l",0.01*VLOOKUP(EVID_HNOJENI!N1785,HNOJIVA_ALL!$A$2:$AE$3303,31,FALSE),"CHYBA")))),2)</f>
        <v>#N/A</v>
      </c>
      <c r="R1785" s="51" t="e">
        <f>ROUND(VLOOKUP(EVID_HNOJENI!N1785,HNOJIVA_ALL!$A$2:$Z$3303,16,FALSE)*K1785*IF(L1785="t",10,IF(L1785="kg",0.01,IF(L1785="q",1,IF(L1785="l",0.01*VLOOKUP(EVID_HNOJENI!N1785,HNOJIVA_ALL!$A$2:$AE$3303,31,FALSE),"CHYBA")))),2)</f>
        <v>#N/A</v>
      </c>
      <c r="S1785" s="51" t="e">
        <f>ROUND(VLOOKUP(EVID_HNOJENI!N1785,HNOJIVA_ALL!$A$2:$Z$3303,18,FALSE)*K1785*IF(L1785="t",10,IF(L1785="kg",0.01,IF(L1785="q",1,IF(L1785="l",0.01*VLOOKUP(EVID_HNOJENI!N1785,HNOJIVA_ALL!$A$2:$AE$3303,31,FALSE),"CHYBA")))),2)</f>
        <v>#N/A</v>
      </c>
      <c r="T1785" s="51" t="e">
        <f>ROUND(VLOOKUP(EVID_HNOJENI!N1785,HNOJIVA_ALL!$A$2:$Z$3303,17,FALSE)*K1785*IF(L1785="t",10,IF(L1785="kg",0.01,IF(L1785="q",1,IF(L1785="l",0.01*VLOOKUP(EVID_HNOJENI!N1785,HNOJIVA_ALL!$A$2:$AE$3303,31,FALSE),"CHYBA")))),2)</f>
        <v>#N/A</v>
      </c>
      <c r="U1785" s="51" t="e">
        <f>ROUND(VLOOKUP(EVID_HNOJENI!N1785,HNOJIVA_ALL!$A$2:$Z$3303,20,FALSE)*K1785*IF(L1785="t",10,IF(L1785="kg",0.01,IF(L1785="q",1,IF(L1785="l",0.01*VLOOKUP(EVID_HNOJENI!N1785,HNOJIVA_ALL!$A$2:$AE$3303,31,FALSE),"CHYBA")))),2)</f>
        <v>#N/A</v>
      </c>
    </row>
    <row r="1786" spans="1:21" x14ac:dyDescent="0.2">
      <c r="A1786" s="32"/>
      <c r="B1786" s="45" t="e">
        <f>VLOOKUP($A1786,EVID_OSEVU!$A$1:$M$4972,2,FALSE)</f>
        <v>#N/A</v>
      </c>
      <c r="C1786" s="45" t="e">
        <f>VLOOKUP($A1786,EVID_OSEVU!$A$1:$M$4972,3,FALSE)</f>
        <v>#N/A</v>
      </c>
      <c r="D1786" s="45" t="e">
        <f>VLOOKUP($A1786,EVID_OSEVU!$A$1:$M$4972,4,FALSE)</f>
        <v>#N/A</v>
      </c>
      <c r="E1786" s="45" t="e">
        <f>VLOOKUP($A1786,EVID_OSEVU!$A$1:$M$4972,7,FALSE)</f>
        <v>#N/A</v>
      </c>
      <c r="F1786" s="45" t="e">
        <f>VLOOKUP($A1786,EVID_OSEVU!$A$1:$M$4972,8,FALSE)</f>
        <v>#N/A</v>
      </c>
      <c r="G1786" s="45" t="e">
        <f>VLOOKUP($A1786,EVID_OSEVU!$A$1:$M$4972,11,FALSE)</f>
        <v>#N/A</v>
      </c>
      <c r="H1786" s="35"/>
      <c r="I1786" s="48"/>
      <c r="J1786" s="33" t="e">
        <f>VLOOKUP($A1786,EVID_OSEVU!$A$1:$M$4972,11,FALSE)</f>
        <v>#N/A</v>
      </c>
      <c r="K1786" s="39"/>
      <c r="L1786" s="49"/>
      <c r="M1786" s="89" t="e">
        <f t="shared" si="27"/>
        <v>#N/A</v>
      </c>
      <c r="N1786" s="50"/>
      <c r="O1786" s="37" t="e">
        <f>VLOOKUP(EVID_HNOJENI!N1786,HNOJIVA_ALL!$A$2:$Z$3303,4,FALSE)</f>
        <v>#N/A</v>
      </c>
      <c r="P1786" s="51" t="e">
        <f>ROUND(VLOOKUP(EVID_HNOJENI!N1786,HNOJIVA_ALL!$A$2:$Z$3303,14,FALSE)*K1786*IF(L1786="t",10,IF(L1786="kg",0.01,IF(L1786="q",1,IF(L1786="l",0.01*VLOOKUP(EVID_HNOJENI!N1786,HNOJIVA_ALL!$A$2:$AE$3303,31,FALSE),"CHYBA")))),2)</f>
        <v>#N/A</v>
      </c>
      <c r="Q1786" s="51" t="e">
        <f>ROUND(VLOOKUP(EVID_HNOJENI!N1786,HNOJIVA_ALL!$A$2:$Z$3303,15,FALSE)*K1786*IF(L1786="t",10,IF(L1786="kg",0.01,IF(L1786="q",1,IF(L1786="l",0.01*VLOOKUP(EVID_HNOJENI!N1786,HNOJIVA_ALL!$A$2:$AE$3303,31,FALSE),"CHYBA")))),2)</f>
        <v>#N/A</v>
      </c>
      <c r="R1786" s="51" t="e">
        <f>ROUND(VLOOKUP(EVID_HNOJENI!N1786,HNOJIVA_ALL!$A$2:$Z$3303,16,FALSE)*K1786*IF(L1786="t",10,IF(L1786="kg",0.01,IF(L1786="q",1,IF(L1786="l",0.01*VLOOKUP(EVID_HNOJENI!N1786,HNOJIVA_ALL!$A$2:$AE$3303,31,FALSE),"CHYBA")))),2)</f>
        <v>#N/A</v>
      </c>
      <c r="S1786" s="51" t="e">
        <f>ROUND(VLOOKUP(EVID_HNOJENI!N1786,HNOJIVA_ALL!$A$2:$Z$3303,18,FALSE)*K1786*IF(L1786="t",10,IF(L1786="kg",0.01,IF(L1786="q",1,IF(L1786="l",0.01*VLOOKUP(EVID_HNOJENI!N1786,HNOJIVA_ALL!$A$2:$AE$3303,31,FALSE),"CHYBA")))),2)</f>
        <v>#N/A</v>
      </c>
      <c r="T1786" s="51" t="e">
        <f>ROUND(VLOOKUP(EVID_HNOJENI!N1786,HNOJIVA_ALL!$A$2:$Z$3303,17,FALSE)*K1786*IF(L1786="t",10,IF(L1786="kg",0.01,IF(L1786="q",1,IF(L1786="l",0.01*VLOOKUP(EVID_HNOJENI!N1786,HNOJIVA_ALL!$A$2:$AE$3303,31,FALSE),"CHYBA")))),2)</f>
        <v>#N/A</v>
      </c>
      <c r="U1786" s="51" t="e">
        <f>ROUND(VLOOKUP(EVID_HNOJENI!N1786,HNOJIVA_ALL!$A$2:$Z$3303,20,FALSE)*K1786*IF(L1786="t",10,IF(L1786="kg",0.01,IF(L1786="q",1,IF(L1786="l",0.01*VLOOKUP(EVID_HNOJENI!N1786,HNOJIVA_ALL!$A$2:$AE$3303,31,FALSE),"CHYBA")))),2)</f>
        <v>#N/A</v>
      </c>
    </row>
    <row r="1787" spans="1:21" x14ac:dyDescent="0.2">
      <c r="A1787" s="32"/>
      <c r="B1787" s="45" t="e">
        <f>VLOOKUP($A1787,EVID_OSEVU!$A$1:$M$4972,2,FALSE)</f>
        <v>#N/A</v>
      </c>
      <c r="C1787" s="45" t="e">
        <f>VLOOKUP($A1787,EVID_OSEVU!$A$1:$M$4972,3,FALSE)</f>
        <v>#N/A</v>
      </c>
      <c r="D1787" s="45" t="e">
        <f>VLOOKUP($A1787,EVID_OSEVU!$A$1:$M$4972,4,FALSE)</f>
        <v>#N/A</v>
      </c>
      <c r="E1787" s="45" t="e">
        <f>VLOOKUP($A1787,EVID_OSEVU!$A$1:$M$4972,7,FALSE)</f>
        <v>#N/A</v>
      </c>
      <c r="F1787" s="45" t="e">
        <f>VLOOKUP($A1787,EVID_OSEVU!$A$1:$M$4972,8,FALSE)</f>
        <v>#N/A</v>
      </c>
      <c r="G1787" s="45" t="e">
        <f>VLOOKUP($A1787,EVID_OSEVU!$A$1:$M$4972,11,FALSE)</f>
        <v>#N/A</v>
      </c>
      <c r="H1787" s="35"/>
      <c r="I1787" s="48"/>
      <c r="J1787" s="33" t="e">
        <f>VLOOKUP($A1787,EVID_OSEVU!$A$1:$M$4972,11,FALSE)</f>
        <v>#N/A</v>
      </c>
      <c r="K1787" s="39"/>
      <c r="L1787" s="49"/>
      <c r="M1787" s="89" t="e">
        <f t="shared" si="27"/>
        <v>#N/A</v>
      </c>
      <c r="N1787" s="50"/>
      <c r="O1787" s="37" t="e">
        <f>VLOOKUP(EVID_HNOJENI!N1787,HNOJIVA_ALL!$A$2:$Z$3303,4,FALSE)</f>
        <v>#N/A</v>
      </c>
      <c r="P1787" s="51" t="e">
        <f>ROUND(VLOOKUP(EVID_HNOJENI!N1787,HNOJIVA_ALL!$A$2:$Z$3303,14,FALSE)*K1787*IF(L1787="t",10,IF(L1787="kg",0.01,IF(L1787="q",1,IF(L1787="l",0.01*VLOOKUP(EVID_HNOJENI!N1787,HNOJIVA_ALL!$A$2:$AE$3303,31,FALSE),"CHYBA")))),2)</f>
        <v>#N/A</v>
      </c>
      <c r="Q1787" s="51" t="e">
        <f>ROUND(VLOOKUP(EVID_HNOJENI!N1787,HNOJIVA_ALL!$A$2:$Z$3303,15,FALSE)*K1787*IF(L1787="t",10,IF(L1787="kg",0.01,IF(L1787="q",1,IF(L1787="l",0.01*VLOOKUP(EVID_HNOJENI!N1787,HNOJIVA_ALL!$A$2:$AE$3303,31,FALSE),"CHYBA")))),2)</f>
        <v>#N/A</v>
      </c>
      <c r="R1787" s="51" t="e">
        <f>ROUND(VLOOKUP(EVID_HNOJENI!N1787,HNOJIVA_ALL!$A$2:$Z$3303,16,FALSE)*K1787*IF(L1787="t",10,IF(L1787="kg",0.01,IF(L1787="q",1,IF(L1787="l",0.01*VLOOKUP(EVID_HNOJENI!N1787,HNOJIVA_ALL!$A$2:$AE$3303,31,FALSE),"CHYBA")))),2)</f>
        <v>#N/A</v>
      </c>
      <c r="S1787" s="51" t="e">
        <f>ROUND(VLOOKUP(EVID_HNOJENI!N1787,HNOJIVA_ALL!$A$2:$Z$3303,18,FALSE)*K1787*IF(L1787="t",10,IF(L1787="kg",0.01,IF(L1787="q",1,IF(L1787="l",0.01*VLOOKUP(EVID_HNOJENI!N1787,HNOJIVA_ALL!$A$2:$AE$3303,31,FALSE),"CHYBA")))),2)</f>
        <v>#N/A</v>
      </c>
      <c r="T1787" s="51" t="e">
        <f>ROUND(VLOOKUP(EVID_HNOJENI!N1787,HNOJIVA_ALL!$A$2:$Z$3303,17,FALSE)*K1787*IF(L1787="t",10,IF(L1787="kg",0.01,IF(L1787="q",1,IF(L1787="l",0.01*VLOOKUP(EVID_HNOJENI!N1787,HNOJIVA_ALL!$A$2:$AE$3303,31,FALSE),"CHYBA")))),2)</f>
        <v>#N/A</v>
      </c>
      <c r="U1787" s="51" t="e">
        <f>ROUND(VLOOKUP(EVID_HNOJENI!N1787,HNOJIVA_ALL!$A$2:$Z$3303,20,FALSE)*K1787*IF(L1787="t",10,IF(L1787="kg",0.01,IF(L1787="q",1,IF(L1787="l",0.01*VLOOKUP(EVID_HNOJENI!N1787,HNOJIVA_ALL!$A$2:$AE$3303,31,FALSE),"CHYBA")))),2)</f>
        <v>#N/A</v>
      </c>
    </row>
    <row r="1788" spans="1:21" x14ac:dyDescent="0.2">
      <c r="A1788" s="32"/>
      <c r="B1788" s="45" t="e">
        <f>VLOOKUP($A1788,EVID_OSEVU!$A$1:$M$4972,2,FALSE)</f>
        <v>#N/A</v>
      </c>
      <c r="C1788" s="45" t="e">
        <f>VLOOKUP($A1788,EVID_OSEVU!$A$1:$M$4972,3,FALSE)</f>
        <v>#N/A</v>
      </c>
      <c r="D1788" s="45" t="e">
        <f>VLOOKUP($A1788,EVID_OSEVU!$A$1:$M$4972,4,FALSE)</f>
        <v>#N/A</v>
      </c>
      <c r="E1788" s="45" t="e">
        <f>VLOOKUP($A1788,EVID_OSEVU!$A$1:$M$4972,7,FALSE)</f>
        <v>#N/A</v>
      </c>
      <c r="F1788" s="45" t="e">
        <f>VLOOKUP($A1788,EVID_OSEVU!$A$1:$M$4972,8,FALSE)</f>
        <v>#N/A</v>
      </c>
      <c r="G1788" s="45" t="e">
        <f>VLOOKUP($A1788,EVID_OSEVU!$A$1:$M$4972,11,FALSE)</f>
        <v>#N/A</v>
      </c>
      <c r="H1788" s="35"/>
      <c r="I1788" s="48"/>
      <c r="J1788" s="33" t="e">
        <f>VLOOKUP($A1788,EVID_OSEVU!$A$1:$M$4972,11,FALSE)</f>
        <v>#N/A</v>
      </c>
      <c r="K1788" s="39"/>
      <c r="L1788" s="49"/>
      <c r="M1788" s="89" t="e">
        <f t="shared" si="27"/>
        <v>#N/A</v>
      </c>
      <c r="N1788" s="50"/>
      <c r="O1788" s="37" t="e">
        <f>VLOOKUP(EVID_HNOJENI!N1788,HNOJIVA_ALL!$A$2:$Z$3303,4,FALSE)</f>
        <v>#N/A</v>
      </c>
      <c r="P1788" s="51" t="e">
        <f>ROUND(VLOOKUP(EVID_HNOJENI!N1788,HNOJIVA_ALL!$A$2:$Z$3303,14,FALSE)*K1788*IF(L1788="t",10,IF(L1788="kg",0.01,IF(L1788="q",1,IF(L1788="l",0.01*VLOOKUP(EVID_HNOJENI!N1788,HNOJIVA_ALL!$A$2:$AE$3303,31,FALSE),"CHYBA")))),2)</f>
        <v>#N/A</v>
      </c>
      <c r="Q1788" s="51" t="e">
        <f>ROUND(VLOOKUP(EVID_HNOJENI!N1788,HNOJIVA_ALL!$A$2:$Z$3303,15,FALSE)*K1788*IF(L1788="t",10,IF(L1788="kg",0.01,IF(L1788="q",1,IF(L1788="l",0.01*VLOOKUP(EVID_HNOJENI!N1788,HNOJIVA_ALL!$A$2:$AE$3303,31,FALSE),"CHYBA")))),2)</f>
        <v>#N/A</v>
      </c>
      <c r="R1788" s="51" t="e">
        <f>ROUND(VLOOKUP(EVID_HNOJENI!N1788,HNOJIVA_ALL!$A$2:$Z$3303,16,FALSE)*K1788*IF(L1788="t",10,IF(L1788="kg",0.01,IF(L1788="q",1,IF(L1788="l",0.01*VLOOKUP(EVID_HNOJENI!N1788,HNOJIVA_ALL!$A$2:$AE$3303,31,FALSE),"CHYBA")))),2)</f>
        <v>#N/A</v>
      </c>
      <c r="S1788" s="51" t="e">
        <f>ROUND(VLOOKUP(EVID_HNOJENI!N1788,HNOJIVA_ALL!$A$2:$Z$3303,18,FALSE)*K1788*IF(L1788="t",10,IF(L1788="kg",0.01,IF(L1788="q",1,IF(L1788="l",0.01*VLOOKUP(EVID_HNOJENI!N1788,HNOJIVA_ALL!$A$2:$AE$3303,31,FALSE),"CHYBA")))),2)</f>
        <v>#N/A</v>
      </c>
      <c r="T1788" s="51" t="e">
        <f>ROUND(VLOOKUP(EVID_HNOJENI!N1788,HNOJIVA_ALL!$A$2:$Z$3303,17,FALSE)*K1788*IF(L1788="t",10,IF(L1788="kg",0.01,IF(L1788="q",1,IF(L1788="l",0.01*VLOOKUP(EVID_HNOJENI!N1788,HNOJIVA_ALL!$A$2:$AE$3303,31,FALSE),"CHYBA")))),2)</f>
        <v>#N/A</v>
      </c>
      <c r="U1788" s="51" t="e">
        <f>ROUND(VLOOKUP(EVID_HNOJENI!N1788,HNOJIVA_ALL!$A$2:$Z$3303,20,FALSE)*K1788*IF(L1788="t",10,IF(L1788="kg",0.01,IF(L1788="q",1,IF(L1788="l",0.01*VLOOKUP(EVID_HNOJENI!N1788,HNOJIVA_ALL!$A$2:$AE$3303,31,FALSE),"CHYBA")))),2)</f>
        <v>#N/A</v>
      </c>
    </row>
    <row r="1789" spans="1:21" x14ac:dyDescent="0.2">
      <c r="A1789" s="32"/>
      <c r="B1789" s="45" t="e">
        <f>VLOOKUP($A1789,EVID_OSEVU!$A$1:$M$4972,2,FALSE)</f>
        <v>#N/A</v>
      </c>
      <c r="C1789" s="45" t="e">
        <f>VLOOKUP($A1789,EVID_OSEVU!$A$1:$M$4972,3,FALSE)</f>
        <v>#N/A</v>
      </c>
      <c r="D1789" s="45" t="e">
        <f>VLOOKUP($A1789,EVID_OSEVU!$A$1:$M$4972,4,FALSE)</f>
        <v>#N/A</v>
      </c>
      <c r="E1789" s="45" t="e">
        <f>VLOOKUP($A1789,EVID_OSEVU!$A$1:$M$4972,7,FALSE)</f>
        <v>#N/A</v>
      </c>
      <c r="F1789" s="45" t="e">
        <f>VLOOKUP($A1789,EVID_OSEVU!$A$1:$M$4972,8,FALSE)</f>
        <v>#N/A</v>
      </c>
      <c r="G1789" s="45" t="e">
        <f>VLOOKUP($A1789,EVID_OSEVU!$A$1:$M$4972,11,FALSE)</f>
        <v>#N/A</v>
      </c>
      <c r="H1789" s="35"/>
      <c r="I1789" s="48"/>
      <c r="J1789" s="33" t="e">
        <f>VLOOKUP($A1789,EVID_OSEVU!$A$1:$M$4972,11,FALSE)</f>
        <v>#N/A</v>
      </c>
      <c r="K1789" s="39"/>
      <c r="L1789" s="49"/>
      <c r="M1789" s="89" t="e">
        <f t="shared" si="27"/>
        <v>#N/A</v>
      </c>
      <c r="N1789" s="50"/>
      <c r="O1789" s="37" t="e">
        <f>VLOOKUP(EVID_HNOJENI!N1789,HNOJIVA_ALL!$A$2:$Z$3303,4,FALSE)</f>
        <v>#N/A</v>
      </c>
      <c r="P1789" s="51" t="e">
        <f>ROUND(VLOOKUP(EVID_HNOJENI!N1789,HNOJIVA_ALL!$A$2:$Z$3303,14,FALSE)*K1789*IF(L1789="t",10,IF(L1789="kg",0.01,IF(L1789="q",1,IF(L1789="l",0.01*VLOOKUP(EVID_HNOJENI!N1789,HNOJIVA_ALL!$A$2:$AE$3303,31,FALSE),"CHYBA")))),2)</f>
        <v>#N/A</v>
      </c>
      <c r="Q1789" s="51" t="e">
        <f>ROUND(VLOOKUP(EVID_HNOJENI!N1789,HNOJIVA_ALL!$A$2:$Z$3303,15,FALSE)*K1789*IF(L1789="t",10,IF(L1789="kg",0.01,IF(L1789="q",1,IF(L1789="l",0.01*VLOOKUP(EVID_HNOJENI!N1789,HNOJIVA_ALL!$A$2:$AE$3303,31,FALSE),"CHYBA")))),2)</f>
        <v>#N/A</v>
      </c>
      <c r="R1789" s="51" t="e">
        <f>ROUND(VLOOKUP(EVID_HNOJENI!N1789,HNOJIVA_ALL!$A$2:$Z$3303,16,FALSE)*K1789*IF(L1789="t",10,IF(L1789="kg",0.01,IF(L1789="q",1,IF(L1789="l",0.01*VLOOKUP(EVID_HNOJENI!N1789,HNOJIVA_ALL!$A$2:$AE$3303,31,FALSE),"CHYBA")))),2)</f>
        <v>#N/A</v>
      </c>
      <c r="S1789" s="51" t="e">
        <f>ROUND(VLOOKUP(EVID_HNOJENI!N1789,HNOJIVA_ALL!$A$2:$Z$3303,18,FALSE)*K1789*IF(L1789="t",10,IF(L1789="kg",0.01,IF(L1789="q",1,IF(L1789="l",0.01*VLOOKUP(EVID_HNOJENI!N1789,HNOJIVA_ALL!$A$2:$AE$3303,31,FALSE),"CHYBA")))),2)</f>
        <v>#N/A</v>
      </c>
      <c r="T1789" s="51" t="e">
        <f>ROUND(VLOOKUP(EVID_HNOJENI!N1789,HNOJIVA_ALL!$A$2:$Z$3303,17,FALSE)*K1789*IF(L1789="t",10,IF(L1789="kg",0.01,IF(L1789="q",1,IF(L1789="l",0.01*VLOOKUP(EVID_HNOJENI!N1789,HNOJIVA_ALL!$A$2:$AE$3303,31,FALSE),"CHYBA")))),2)</f>
        <v>#N/A</v>
      </c>
      <c r="U1789" s="51" t="e">
        <f>ROUND(VLOOKUP(EVID_HNOJENI!N1789,HNOJIVA_ALL!$A$2:$Z$3303,20,FALSE)*K1789*IF(L1789="t",10,IF(L1789="kg",0.01,IF(L1789="q",1,IF(L1789="l",0.01*VLOOKUP(EVID_HNOJENI!N1789,HNOJIVA_ALL!$A$2:$AE$3303,31,FALSE),"CHYBA")))),2)</f>
        <v>#N/A</v>
      </c>
    </row>
    <row r="1790" spans="1:21" x14ac:dyDescent="0.2">
      <c r="A1790" s="32"/>
      <c r="B1790" s="45" t="e">
        <f>VLOOKUP($A1790,EVID_OSEVU!$A$1:$M$4972,2,FALSE)</f>
        <v>#N/A</v>
      </c>
      <c r="C1790" s="45" t="e">
        <f>VLOOKUP($A1790,EVID_OSEVU!$A$1:$M$4972,3,FALSE)</f>
        <v>#N/A</v>
      </c>
      <c r="D1790" s="45" t="e">
        <f>VLOOKUP($A1790,EVID_OSEVU!$A$1:$M$4972,4,FALSE)</f>
        <v>#N/A</v>
      </c>
      <c r="E1790" s="45" t="e">
        <f>VLOOKUP($A1790,EVID_OSEVU!$A$1:$M$4972,7,FALSE)</f>
        <v>#N/A</v>
      </c>
      <c r="F1790" s="45" t="e">
        <f>VLOOKUP($A1790,EVID_OSEVU!$A$1:$M$4972,8,FALSE)</f>
        <v>#N/A</v>
      </c>
      <c r="G1790" s="45" t="e">
        <f>VLOOKUP($A1790,EVID_OSEVU!$A$1:$M$4972,11,FALSE)</f>
        <v>#N/A</v>
      </c>
      <c r="H1790" s="35"/>
      <c r="I1790" s="48"/>
      <c r="J1790" s="33" t="e">
        <f>VLOOKUP($A1790,EVID_OSEVU!$A$1:$M$4972,11,FALSE)</f>
        <v>#N/A</v>
      </c>
      <c r="K1790" s="39"/>
      <c r="L1790" s="49"/>
      <c r="M1790" s="89" t="e">
        <f t="shared" si="27"/>
        <v>#N/A</v>
      </c>
      <c r="N1790" s="50"/>
      <c r="O1790" s="37" t="e">
        <f>VLOOKUP(EVID_HNOJENI!N1790,HNOJIVA_ALL!$A$2:$Z$3303,4,FALSE)</f>
        <v>#N/A</v>
      </c>
      <c r="P1790" s="51" t="e">
        <f>ROUND(VLOOKUP(EVID_HNOJENI!N1790,HNOJIVA_ALL!$A$2:$Z$3303,14,FALSE)*K1790*IF(L1790="t",10,IF(L1790="kg",0.01,IF(L1790="q",1,IF(L1790="l",0.01*VLOOKUP(EVID_HNOJENI!N1790,HNOJIVA_ALL!$A$2:$AE$3303,31,FALSE),"CHYBA")))),2)</f>
        <v>#N/A</v>
      </c>
      <c r="Q1790" s="51" t="e">
        <f>ROUND(VLOOKUP(EVID_HNOJENI!N1790,HNOJIVA_ALL!$A$2:$Z$3303,15,FALSE)*K1790*IF(L1790="t",10,IF(L1790="kg",0.01,IF(L1790="q",1,IF(L1790="l",0.01*VLOOKUP(EVID_HNOJENI!N1790,HNOJIVA_ALL!$A$2:$AE$3303,31,FALSE),"CHYBA")))),2)</f>
        <v>#N/A</v>
      </c>
      <c r="R1790" s="51" t="e">
        <f>ROUND(VLOOKUP(EVID_HNOJENI!N1790,HNOJIVA_ALL!$A$2:$Z$3303,16,FALSE)*K1790*IF(L1790="t",10,IF(L1790="kg",0.01,IF(L1790="q",1,IF(L1790="l",0.01*VLOOKUP(EVID_HNOJENI!N1790,HNOJIVA_ALL!$A$2:$AE$3303,31,FALSE),"CHYBA")))),2)</f>
        <v>#N/A</v>
      </c>
      <c r="S1790" s="51" t="e">
        <f>ROUND(VLOOKUP(EVID_HNOJENI!N1790,HNOJIVA_ALL!$A$2:$Z$3303,18,FALSE)*K1790*IF(L1790="t",10,IF(L1790="kg",0.01,IF(L1790="q",1,IF(L1790="l",0.01*VLOOKUP(EVID_HNOJENI!N1790,HNOJIVA_ALL!$A$2:$AE$3303,31,FALSE),"CHYBA")))),2)</f>
        <v>#N/A</v>
      </c>
      <c r="T1790" s="51" t="e">
        <f>ROUND(VLOOKUP(EVID_HNOJENI!N1790,HNOJIVA_ALL!$A$2:$Z$3303,17,FALSE)*K1790*IF(L1790="t",10,IF(L1790="kg",0.01,IF(L1790="q",1,IF(L1790="l",0.01*VLOOKUP(EVID_HNOJENI!N1790,HNOJIVA_ALL!$A$2:$AE$3303,31,FALSE),"CHYBA")))),2)</f>
        <v>#N/A</v>
      </c>
      <c r="U1790" s="51" t="e">
        <f>ROUND(VLOOKUP(EVID_HNOJENI!N1790,HNOJIVA_ALL!$A$2:$Z$3303,20,FALSE)*K1790*IF(L1790="t",10,IF(L1790="kg",0.01,IF(L1790="q",1,IF(L1790="l",0.01*VLOOKUP(EVID_HNOJENI!N1790,HNOJIVA_ALL!$A$2:$AE$3303,31,FALSE),"CHYBA")))),2)</f>
        <v>#N/A</v>
      </c>
    </row>
    <row r="1791" spans="1:21" x14ac:dyDescent="0.2">
      <c r="A1791" s="32"/>
      <c r="B1791" s="45" t="e">
        <f>VLOOKUP($A1791,EVID_OSEVU!$A$1:$M$4972,2,FALSE)</f>
        <v>#N/A</v>
      </c>
      <c r="C1791" s="45" t="e">
        <f>VLOOKUP($A1791,EVID_OSEVU!$A$1:$M$4972,3,FALSE)</f>
        <v>#N/A</v>
      </c>
      <c r="D1791" s="45" t="e">
        <f>VLOOKUP($A1791,EVID_OSEVU!$A$1:$M$4972,4,FALSE)</f>
        <v>#N/A</v>
      </c>
      <c r="E1791" s="45" t="e">
        <f>VLOOKUP($A1791,EVID_OSEVU!$A$1:$M$4972,7,FALSE)</f>
        <v>#N/A</v>
      </c>
      <c r="F1791" s="45" t="e">
        <f>VLOOKUP($A1791,EVID_OSEVU!$A$1:$M$4972,8,FALSE)</f>
        <v>#N/A</v>
      </c>
      <c r="G1791" s="45" t="e">
        <f>VLOOKUP($A1791,EVID_OSEVU!$A$1:$M$4972,11,FALSE)</f>
        <v>#N/A</v>
      </c>
      <c r="H1791" s="35"/>
      <c r="I1791" s="48"/>
      <c r="J1791" s="33" t="e">
        <f>VLOOKUP($A1791,EVID_OSEVU!$A$1:$M$4972,11,FALSE)</f>
        <v>#N/A</v>
      </c>
      <c r="K1791" s="39"/>
      <c r="L1791" s="49"/>
      <c r="M1791" s="89" t="e">
        <f t="shared" si="27"/>
        <v>#N/A</v>
      </c>
      <c r="N1791" s="50"/>
      <c r="O1791" s="37" t="e">
        <f>VLOOKUP(EVID_HNOJENI!N1791,HNOJIVA_ALL!$A$2:$Z$3303,4,FALSE)</f>
        <v>#N/A</v>
      </c>
      <c r="P1791" s="51" t="e">
        <f>ROUND(VLOOKUP(EVID_HNOJENI!N1791,HNOJIVA_ALL!$A$2:$Z$3303,14,FALSE)*K1791*IF(L1791="t",10,IF(L1791="kg",0.01,IF(L1791="q",1,IF(L1791="l",0.01*VLOOKUP(EVID_HNOJENI!N1791,HNOJIVA_ALL!$A$2:$AE$3303,31,FALSE),"CHYBA")))),2)</f>
        <v>#N/A</v>
      </c>
      <c r="Q1791" s="51" t="e">
        <f>ROUND(VLOOKUP(EVID_HNOJENI!N1791,HNOJIVA_ALL!$A$2:$Z$3303,15,FALSE)*K1791*IF(L1791="t",10,IF(L1791="kg",0.01,IF(L1791="q",1,IF(L1791="l",0.01*VLOOKUP(EVID_HNOJENI!N1791,HNOJIVA_ALL!$A$2:$AE$3303,31,FALSE),"CHYBA")))),2)</f>
        <v>#N/A</v>
      </c>
      <c r="R1791" s="51" t="e">
        <f>ROUND(VLOOKUP(EVID_HNOJENI!N1791,HNOJIVA_ALL!$A$2:$Z$3303,16,FALSE)*K1791*IF(L1791="t",10,IF(L1791="kg",0.01,IF(L1791="q",1,IF(L1791="l",0.01*VLOOKUP(EVID_HNOJENI!N1791,HNOJIVA_ALL!$A$2:$AE$3303,31,FALSE),"CHYBA")))),2)</f>
        <v>#N/A</v>
      </c>
      <c r="S1791" s="51" t="e">
        <f>ROUND(VLOOKUP(EVID_HNOJENI!N1791,HNOJIVA_ALL!$A$2:$Z$3303,18,FALSE)*K1791*IF(L1791="t",10,IF(L1791="kg",0.01,IF(L1791="q",1,IF(L1791="l",0.01*VLOOKUP(EVID_HNOJENI!N1791,HNOJIVA_ALL!$A$2:$AE$3303,31,FALSE),"CHYBA")))),2)</f>
        <v>#N/A</v>
      </c>
      <c r="T1791" s="51" t="e">
        <f>ROUND(VLOOKUP(EVID_HNOJENI!N1791,HNOJIVA_ALL!$A$2:$Z$3303,17,FALSE)*K1791*IF(L1791="t",10,IF(L1791="kg",0.01,IF(L1791="q",1,IF(L1791="l",0.01*VLOOKUP(EVID_HNOJENI!N1791,HNOJIVA_ALL!$A$2:$AE$3303,31,FALSE),"CHYBA")))),2)</f>
        <v>#N/A</v>
      </c>
      <c r="U1791" s="51" t="e">
        <f>ROUND(VLOOKUP(EVID_HNOJENI!N1791,HNOJIVA_ALL!$A$2:$Z$3303,20,FALSE)*K1791*IF(L1791="t",10,IF(L1791="kg",0.01,IF(L1791="q",1,IF(L1791="l",0.01*VLOOKUP(EVID_HNOJENI!N1791,HNOJIVA_ALL!$A$2:$AE$3303,31,FALSE),"CHYBA")))),2)</f>
        <v>#N/A</v>
      </c>
    </row>
    <row r="1792" spans="1:21" x14ac:dyDescent="0.2">
      <c r="A1792" s="32"/>
      <c r="B1792" s="45" t="e">
        <f>VLOOKUP($A1792,EVID_OSEVU!$A$1:$M$4972,2,FALSE)</f>
        <v>#N/A</v>
      </c>
      <c r="C1792" s="45" t="e">
        <f>VLOOKUP($A1792,EVID_OSEVU!$A$1:$M$4972,3,FALSE)</f>
        <v>#N/A</v>
      </c>
      <c r="D1792" s="45" t="e">
        <f>VLOOKUP($A1792,EVID_OSEVU!$A$1:$M$4972,4,FALSE)</f>
        <v>#N/A</v>
      </c>
      <c r="E1792" s="45" t="e">
        <f>VLOOKUP($A1792,EVID_OSEVU!$A$1:$M$4972,7,FALSE)</f>
        <v>#N/A</v>
      </c>
      <c r="F1792" s="45" t="e">
        <f>VLOOKUP($A1792,EVID_OSEVU!$A$1:$M$4972,8,FALSE)</f>
        <v>#N/A</v>
      </c>
      <c r="G1792" s="45" t="e">
        <f>VLOOKUP($A1792,EVID_OSEVU!$A$1:$M$4972,11,FALSE)</f>
        <v>#N/A</v>
      </c>
      <c r="H1792" s="35"/>
      <c r="I1792" s="48"/>
      <c r="J1792" s="33" t="e">
        <f>VLOOKUP($A1792,EVID_OSEVU!$A$1:$M$4972,11,FALSE)</f>
        <v>#N/A</v>
      </c>
      <c r="K1792" s="39"/>
      <c r="L1792" s="49"/>
      <c r="M1792" s="89" t="e">
        <f t="shared" si="27"/>
        <v>#N/A</v>
      </c>
      <c r="N1792" s="50"/>
      <c r="O1792" s="37" t="e">
        <f>VLOOKUP(EVID_HNOJENI!N1792,HNOJIVA_ALL!$A$2:$Z$3303,4,FALSE)</f>
        <v>#N/A</v>
      </c>
      <c r="P1792" s="51" t="e">
        <f>ROUND(VLOOKUP(EVID_HNOJENI!N1792,HNOJIVA_ALL!$A$2:$Z$3303,14,FALSE)*K1792*IF(L1792="t",10,IF(L1792="kg",0.01,IF(L1792="q",1,IF(L1792="l",0.01*VLOOKUP(EVID_HNOJENI!N1792,HNOJIVA_ALL!$A$2:$AE$3303,31,FALSE),"CHYBA")))),2)</f>
        <v>#N/A</v>
      </c>
      <c r="Q1792" s="51" t="e">
        <f>ROUND(VLOOKUP(EVID_HNOJENI!N1792,HNOJIVA_ALL!$A$2:$Z$3303,15,FALSE)*K1792*IF(L1792="t",10,IF(L1792="kg",0.01,IF(L1792="q",1,IF(L1792="l",0.01*VLOOKUP(EVID_HNOJENI!N1792,HNOJIVA_ALL!$A$2:$AE$3303,31,FALSE),"CHYBA")))),2)</f>
        <v>#N/A</v>
      </c>
      <c r="R1792" s="51" t="e">
        <f>ROUND(VLOOKUP(EVID_HNOJENI!N1792,HNOJIVA_ALL!$A$2:$Z$3303,16,FALSE)*K1792*IF(L1792="t",10,IF(L1792="kg",0.01,IF(L1792="q",1,IF(L1792="l",0.01*VLOOKUP(EVID_HNOJENI!N1792,HNOJIVA_ALL!$A$2:$AE$3303,31,FALSE),"CHYBA")))),2)</f>
        <v>#N/A</v>
      </c>
      <c r="S1792" s="51" t="e">
        <f>ROUND(VLOOKUP(EVID_HNOJENI!N1792,HNOJIVA_ALL!$A$2:$Z$3303,18,FALSE)*K1792*IF(L1792="t",10,IF(L1792="kg",0.01,IF(L1792="q",1,IF(L1792="l",0.01*VLOOKUP(EVID_HNOJENI!N1792,HNOJIVA_ALL!$A$2:$AE$3303,31,FALSE),"CHYBA")))),2)</f>
        <v>#N/A</v>
      </c>
      <c r="T1792" s="51" t="e">
        <f>ROUND(VLOOKUP(EVID_HNOJENI!N1792,HNOJIVA_ALL!$A$2:$Z$3303,17,FALSE)*K1792*IF(L1792="t",10,IF(L1792="kg",0.01,IF(L1792="q",1,IF(L1792="l",0.01*VLOOKUP(EVID_HNOJENI!N1792,HNOJIVA_ALL!$A$2:$AE$3303,31,FALSE),"CHYBA")))),2)</f>
        <v>#N/A</v>
      </c>
      <c r="U1792" s="51" t="e">
        <f>ROUND(VLOOKUP(EVID_HNOJENI!N1792,HNOJIVA_ALL!$A$2:$Z$3303,20,FALSE)*K1792*IF(L1792="t",10,IF(L1792="kg",0.01,IF(L1792="q",1,IF(L1792="l",0.01*VLOOKUP(EVID_HNOJENI!N1792,HNOJIVA_ALL!$A$2:$AE$3303,31,FALSE),"CHYBA")))),2)</f>
        <v>#N/A</v>
      </c>
    </row>
    <row r="1793" spans="1:21" x14ac:dyDescent="0.2">
      <c r="A1793" s="32"/>
      <c r="B1793" s="45" t="e">
        <f>VLOOKUP($A1793,EVID_OSEVU!$A$1:$M$4972,2,FALSE)</f>
        <v>#N/A</v>
      </c>
      <c r="C1793" s="45" t="e">
        <f>VLOOKUP($A1793,EVID_OSEVU!$A$1:$M$4972,3,FALSE)</f>
        <v>#N/A</v>
      </c>
      <c r="D1793" s="45" t="e">
        <f>VLOOKUP($A1793,EVID_OSEVU!$A$1:$M$4972,4,FALSE)</f>
        <v>#N/A</v>
      </c>
      <c r="E1793" s="45" t="e">
        <f>VLOOKUP($A1793,EVID_OSEVU!$A$1:$M$4972,7,FALSE)</f>
        <v>#N/A</v>
      </c>
      <c r="F1793" s="45" t="e">
        <f>VLOOKUP($A1793,EVID_OSEVU!$A$1:$M$4972,8,FALSE)</f>
        <v>#N/A</v>
      </c>
      <c r="G1793" s="45" t="e">
        <f>VLOOKUP($A1793,EVID_OSEVU!$A$1:$M$4972,11,FALSE)</f>
        <v>#N/A</v>
      </c>
      <c r="H1793" s="35"/>
      <c r="I1793" s="48"/>
      <c r="J1793" s="33" t="e">
        <f>VLOOKUP($A1793,EVID_OSEVU!$A$1:$M$4972,11,FALSE)</f>
        <v>#N/A</v>
      </c>
      <c r="K1793" s="39"/>
      <c r="L1793" s="49"/>
      <c r="M1793" s="89" t="e">
        <f t="shared" si="27"/>
        <v>#N/A</v>
      </c>
      <c r="N1793" s="50"/>
      <c r="O1793" s="37" t="e">
        <f>VLOOKUP(EVID_HNOJENI!N1793,HNOJIVA_ALL!$A$2:$Z$3303,4,FALSE)</f>
        <v>#N/A</v>
      </c>
      <c r="P1793" s="51" t="e">
        <f>ROUND(VLOOKUP(EVID_HNOJENI!N1793,HNOJIVA_ALL!$A$2:$Z$3303,14,FALSE)*K1793*IF(L1793="t",10,IF(L1793="kg",0.01,IF(L1793="q",1,IF(L1793="l",0.01*VLOOKUP(EVID_HNOJENI!N1793,HNOJIVA_ALL!$A$2:$AE$3303,31,FALSE),"CHYBA")))),2)</f>
        <v>#N/A</v>
      </c>
      <c r="Q1793" s="51" t="e">
        <f>ROUND(VLOOKUP(EVID_HNOJENI!N1793,HNOJIVA_ALL!$A$2:$Z$3303,15,FALSE)*K1793*IF(L1793="t",10,IF(L1793="kg",0.01,IF(L1793="q",1,IF(L1793="l",0.01*VLOOKUP(EVID_HNOJENI!N1793,HNOJIVA_ALL!$A$2:$AE$3303,31,FALSE),"CHYBA")))),2)</f>
        <v>#N/A</v>
      </c>
      <c r="R1793" s="51" t="e">
        <f>ROUND(VLOOKUP(EVID_HNOJENI!N1793,HNOJIVA_ALL!$A$2:$Z$3303,16,FALSE)*K1793*IF(L1793="t",10,IF(L1793="kg",0.01,IF(L1793="q",1,IF(L1793="l",0.01*VLOOKUP(EVID_HNOJENI!N1793,HNOJIVA_ALL!$A$2:$AE$3303,31,FALSE),"CHYBA")))),2)</f>
        <v>#N/A</v>
      </c>
      <c r="S1793" s="51" t="e">
        <f>ROUND(VLOOKUP(EVID_HNOJENI!N1793,HNOJIVA_ALL!$A$2:$Z$3303,18,FALSE)*K1793*IF(L1793="t",10,IF(L1793="kg",0.01,IF(L1793="q",1,IF(L1793="l",0.01*VLOOKUP(EVID_HNOJENI!N1793,HNOJIVA_ALL!$A$2:$AE$3303,31,FALSE),"CHYBA")))),2)</f>
        <v>#N/A</v>
      </c>
      <c r="T1793" s="51" t="e">
        <f>ROUND(VLOOKUP(EVID_HNOJENI!N1793,HNOJIVA_ALL!$A$2:$Z$3303,17,FALSE)*K1793*IF(L1793="t",10,IF(L1793="kg",0.01,IF(L1793="q",1,IF(L1793="l",0.01*VLOOKUP(EVID_HNOJENI!N1793,HNOJIVA_ALL!$A$2:$AE$3303,31,FALSE),"CHYBA")))),2)</f>
        <v>#N/A</v>
      </c>
      <c r="U1793" s="51" t="e">
        <f>ROUND(VLOOKUP(EVID_HNOJENI!N1793,HNOJIVA_ALL!$A$2:$Z$3303,20,FALSE)*K1793*IF(L1793="t",10,IF(L1793="kg",0.01,IF(L1793="q",1,IF(L1793="l",0.01*VLOOKUP(EVID_HNOJENI!N1793,HNOJIVA_ALL!$A$2:$AE$3303,31,FALSE),"CHYBA")))),2)</f>
        <v>#N/A</v>
      </c>
    </row>
    <row r="1794" spans="1:21" x14ac:dyDescent="0.2">
      <c r="A1794" s="32"/>
      <c r="B1794" s="45" t="e">
        <f>VLOOKUP($A1794,EVID_OSEVU!$A$1:$M$4972,2,FALSE)</f>
        <v>#N/A</v>
      </c>
      <c r="C1794" s="45" t="e">
        <f>VLOOKUP($A1794,EVID_OSEVU!$A$1:$M$4972,3,FALSE)</f>
        <v>#N/A</v>
      </c>
      <c r="D1794" s="45" t="e">
        <f>VLOOKUP($A1794,EVID_OSEVU!$A$1:$M$4972,4,FALSE)</f>
        <v>#N/A</v>
      </c>
      <c r="E1794" s="45" t="e">
        <f>VLOOKUP($A1794,EVID_OSEVU!$A$1:$M$4972,7,FALSE)</f>
        <v>#N/A</v>
      </c>
      <c r="F1794" s="45" t="e">
        <f>VLOOKUP($A1794,EVID_OSEVU!$A$1:$M$4972,8,FALSE)</f>
        <v>#N/A</v>
      </c>
      <c r="G1794" s="45" t="e">
        <f>VLOOKUP($A1794,EVID_OSEVU!$A$1:$M$4972,11,FALSE)</f>
        <v>#N/A</v>
      </c>
      <c r="H1794" s="35"/>
      <c r="I1794" s="48"/>
      <c r="J1794" s="33" t="e">
        <f>VLOOKUP($A1794,EVID_OSEVU!$A$1:$M$4972,11,FALSE)</f>
        <v>#N/A</v>
      </c>
      <c r="K1794" s="39"/>
      <c r="L1794" s="49"/>
      <c r="M1794" s="89" t="e">
        <f t="shared" si="27"/>
        <v>#N/A</v>
      </c>
      <c r="N1794" s="50"/>
      <c r="O1794" s="37" t="e">
        <f>VLOOKUP(EVID_HNOJENI!N1794,HNOJIVA_ALL!$A$2:$Z$3303,4,FALSE)</f>
        <v>#N/A</v>
      </c>
      <c r="P1794" s="51" t="e">
        <f>ROUND(VLOOKUP(EVID_HNOJENI!N1794,HNOJIVA_ALL!$A$2:$Z$3303,14,FALSE)*K1794*IF(L1794="t",10,IF(L1794="kg",0.01,IF(L1794="q",1,IF(L1794="l",0.01*VLOOKUP(EVID_HNOJENI!N1794,HNOJIVA_ALL!$A$2:$AE$3303,31,FALSE),"CHYBA")))),2)</f>
        <v>#N/A</v>
      </c>
      <c r="Q1794" s="51" t="e">
        <f>ROUND(VLOOKUP(EVID_HNOJENI!N1794,HNOJIVA_ALL!$A$2:$Z$3303,15,FALSE)*K1794*IF(L1794="t",10,IF(L1794="kg",0.01,IF(L1794="q",1,IF(L1794="l",0.01*VLOOKUP(EVID_HNOJENI!N1794,HNOJIVA_ALL!$A$2:$AE$3303,31,FALSE),"CHYBA")))),2)</f>
        <v>#N/A</v>
      </c>
      <c r="R1794" s="51" t="e">
        <f>ROUND(VLOOKUP(EVID_HNOJENI!N1794,HNOJIVA_ALL!$A$2:$Z$3303,16,FALSE)*K1794*IF(L1794="t",10,IF(L1794="kg",0.01,IF(L1794="q",1,IF(L1794="l",0.01*VLOOKUP(EVID_HNOJENI!N1794,HNOJIVA_ALL!$A$2:$AE$3303,31,FALSE),"CHYBA")))),2)</f>
        <v>#N/A</v>
      </c>
      <c r="S1794" s="51" t="e">
        <f>ROUND(VLOOKUP(EVID_HNOJENI!N1794,HNOJIVA_ALL!$A$2:$Z$3303,18,FALSE)*K1794*IF(L1794="t",10,IF(L1794="kg",0.01,IF(L1794="q",1,IF(L1794="l",0.01*VLOOKUP(EVID_HNOJENI!N1794,HNOJIVA_ALL!$A$2:$AE$3303,31,FALSE),"CHYBA")))),2)</f>
        <v>#N/A</v>
      </c>
      <c r="T1794" s="51" t="e">
        <f>ROUND(VLOOKUP(EVID_HNOJENI!N1794,HNOJIVA_ALL!$A$2:$Z$3303,17,FALSE)*K1794*IF(L1794="t",10,IF(L1794="kg",0.01,IF(L1794="q",1,IF(L1794="l",0.01*VLOOKUP(EVID_HNOJENI!N1794,HNOJIVA_ALL!$A$2:$AE$3303,31,FALSE),"CHYBA")))),2)</f>
        <v>#N/A</v>
      </c>
      <c r="U1794" s="51" t="e">
        <f>ROUND(VLOOKUP(EVID_HNOJENI!N1794,HNOJIVA_ALL!$A$2:$Z$3303,20,FALSE)*K1794*IF(L1794="t",10,IF(L1794="kg",0.01,IF(L1794="q",1,IF(L1794="l",0.01*VLOOKUP(EVID_HNOJENI!N1794,HNOJIVA_ALL!$A$2:$AE$3303,31,FALSE),"CHYBA")))),2)</f>
        <v>#N/A</v>
      </c>
    </row>
    <row r="1795" spans="1:21" x14ac:dyDescent="0.2">
      <c r="A1795" s="32"/>
      <c r="B1795" s="45" t="e">
        <f>VLOOKUP($A1795,EVID_OSEVU!$A$1:$M$4972,2,FALSE)</f>
        <v>#N/A</v>
      </c>
      <c r="C1795" s="45" t="e">
        <f>VLOOKUP($A1795,EVID_OSEVU!$A$1:$M$4972,3,FALSE)</f>
        <v>#N/A</v>
      </c>
      <c r="D1795" s="45" t="e">
        <f>VLOOKUP($A1795,EVID_OSEVU!$A$1:$M$4972,4,FALSE)</f>
        <v>#N/A</v>
      </c>
      <c r="E1795" s="45" t="e">
        <f>VLOOKUP($A1795,EVID_OSEVU!$A$1:$M$4972,7,FALSE)</f>
        <v>#N/A</v>
      </c>
      <c r="F1795" s="45" t="e">
        <f>VLOOKUP($A1795,EVID_OSEVU!$A$1:$M$4972,8,FALSE)</f>
        <v>#N/A</v>
      </c>
      <c r="G1795" s="45" t="e">
        <f>VLOOKUP($A1795,EVID_OSEVU!$A$1:$M$4972,11,FALSE)</f>
        <v>#N/A</v>
      </c>
      <c r="H1795" s="35"/>
      <c r="I1795" s="48"/>
      <c r="J1795" s="33" t="e">
        <f>VLOOKUP($A1795,EVID_OSEVU!$A$1:$M$4972,11,FALSE)</f>
        <v>#N/A</v>
      </c>
      <c r="K1795" s="39"/>
      <c r="L1795" s="49"/>
      <c r="M1795" s="89" t="e">
        <f t="shared" si="27"/>
        <v>#N/A</v>
      </c>
      <c r="N1795" s="50"/>
      <c r="O1795" s="37" t="e">
        <f>VLOOKUP(EVID_HNOJENI!N1795,HNOJIVA_ALL!$A$2:$Z$3303,4,FALSE)</f>
        <v>#N/A</v>
      </c>
      <c r="P1795" s="51" t="e">
        <f>ROUND(VLOOKUP(EVID_HNOJENI!N1795,HNOJIVA_ALL!$A$2:$Z$3303,14,FALSE)*K1795*IF(L1795="t",10,IF(L1795="kg",0.01,IF(L1795="q",1,IF(L1795="l",0.01*VLOOKUP(EVID_HNOJENI!N1795,HNOJIVA_ALL!$A$2:$AE$3303,31,FALSE),"CHYBA")))),2)</f>
        <v>#N/A</v>
      </c>
      <c r="Q1795" s="51" t="e">
        <f>ROUND(VLOOKUP(EVID_HNOJENI!N1795,HNOJIVA_ALL!$A$2:$Z$3303,15,FALSE)*K1795*IF(L1795="t",10,IF(L1795="kg",0.01,IF(L1795="q",1,IF(L1795="l",0.01*VLOOKUP(EVID_HNOJENI!N1795,HNOJIVA_ALL!$A$2:$AE$3303,31,FALSE),"CHYBA")))),2)</f>
        <v>#N/A</v>
      </c>
      <c r="R1795" s="51" t="e">
        <f>ROUND(VLOOKUP(EVID_HNOJENI!N1795,HNOJIVA_ALL!$A$2:$Z$3303,16,FALSE)*K1795*IF(L1795="t",10,IF(L1795="kg",0.01,IF(L1795="q",1,IF(L1795="l",0.01*VLOOKUP(EVID_HNOJENI!N1795,HNOJIVA_ALL!$A$2:$AE$3303,31,FALSE),"CHYBA")))),2)</f>
        <v>#N/A</v>
      </c>
      <c r="S1795" s="51" t="e">
        <f>ROUND(VLOOKUP(EVID_HNOJENI!N1795,HNOJIVA_ALL!$A$2:$Z$3303,18,FALSE)*K1795*IF(L1795="t",10,IF(L1795="kg",0.01,IF(L1795="q",1,IF(L1795="l",0.01*VLOOKUP(EVID_HNOJENI!N1795,HNOJIVA_ALL!$A$2:$AE$3303,31,FALSE),"CHYBA")))),2)</f>
        <v>#N/A</v>
      </c>
      <c r="T1795" s="51" t="e">
        <f>ROUND(VLOOKUP(EVID_HNOJENI!N1795,HNOJIVA_ALL!$A$2:$Z$3303,17,FALSE)*K1795*IF(L1795="t",10,IF(L1795="kg",0.01,IF(L1795="q",1,IF(L1795="l",0.01*VLOOKUP(EVID_HNOJENI!N1795,HNOJIVA_ALL!$A$2:$AE$3303,31,FALSE),"CHYBA")))),2)</f>
        <v>#N/A</v>
      </c>
      <c r="U1795" s="51" t="e">
        <f>ROUND(VLOOKUP(EVID_HNOJENI!N1795,HNOJIVA_ALL!$A$2:$Z$3303,20,FALSE)*K1795*IF(L1795="t",10,IF(L1795="kg",0.01,IF(L1795="q",1,IF(L1795="l",0.01*VLOOKUP(EVID_HNOJENI!N1795,HNOJIVA_ALL!$A$2:$AE$3303,31,FALSE),"CHYBA")))),2)</f>
        <v>#N/A</v>
      </c>
    </row>
    <row r="1796" spans="1:21" x14ac:dyDescent="0.2">
      <c r="A1796" s="32"/>
      <c r="B1796" s="45" t="e">
        <f>VLOOKUP($A1796,EVID_OSEVU!$A$1:$M$4972,2,FALSE)</f>
        <v>#N/A</v>
      </c>
      <c r="C1796" s="45" t="e">
        <f>VLOOKUP($A1796,EVID_OSEVU!$A$1:$M$4972,3,FALSE)</f>
        <v>#N/A</v>
      </c>
      <c r="D1796" s="45" t="e">
        <f>VLOOKUP($A1796,EVID_OSEVU!$A$1:$M$4972,4,FALSE)</f>
        <v>#N/A</v>
      </c>
      <c r="E1796" s="45" t="e">
        <f>VLOOKUP($A1796,EVID_OSEVU!$A$1:$M$4972,7,FALSE)</f>
        <v>#N/A</v>
      </c>
      <c r="F1796" s="45" t="e">
        <f>VLOOKUP($A1796,EVID_OSEVU!$A$1:$M$4972,8,FALSE)</f>
        <v>#N/A</v>
      </c>
      <c r="G1796" s="45" t="e">
        <f>VLOOKUP($A1796,EVID_OSEVU!$A$1:$M$4972,11,FALSE)</f>
        <v>#N/A</v>
      </c>
      <c r="H1796" s="35"/>
      <c r="I1796" s="48"/>
      <c r="J1796" s="33" t="e">
        <f>VLOOKUP($A1796,EVID_OSEVU!$A$1:$M$4972,11,FALSE)</f>
        <v>#N/A</v>
      </c>
      <c r="K1796" s="39"/>
      <c r="L1796" s="49"/>
      <c r="M1796" s="89" t="e">
        <f t="shared" si="27"/>
        <v>#N/A</v>
      </c>
      <c r="N1796" s="50"/>
      <c r="O1796" s="37" t="e">
        <f>VLOOKUP(EVID_HNOJENI!N1796,HNOJIVA_ALL!$A$2:$Z$3303,4,FALSE)</f>
        <v>#N/A</v>
      </c>
      <c r="P1796" s="51" t="e">
        <f>ROUND(VLOOKUP(EVID_HNOJENI!N1796,HNOJIVA_ALL!$A$2:$Z$3303,14,FALSE)*K1796*IF(L1796="t",10,IF(L1796="kg",0.01,IF(L1796="q",1,IF(L1796="l",0.01*VLOOKUP(EVID_HNOJENI!N1796,HNOJIVA_ALL!$A$2:$AE$3303,31,FALSE),"CHYBA")))),2)</f>
        <v>#N/A</v>
      </c>
      <c r="Q1796" s="51" t="e">
        <f>ROUND(VLOOKUP(EVID_HNOJENI!N1796,HNOJIVA_ALL!$A$2:$Z$3303,15,FALSE)*K1796*IF(L1796="t",10,IF(L1796="kg",0.01,IF(L1796="q",1,IF(L1796="l",0.01*VLOOKUP(EVID_HNOJENI!N1796,HNOJIVA_ALL!$A$2:$AE$3303,31,FALSE),"CHYBA")))),2)</f>
        <v>#N/A</v>
      </c>
      <c r="R1796" s="51" t="e">
        <f>ROUND(VLOOKUP(EVID_HNOJENI!N1796,HNOJIVA_ALL!$A$2:$Z$3303,16,FALSE)*K1796*IF(L1796="t",10,IF(L1796="kg",0.01,IF(L1796="q",1,IF(L1796="l",0.01*VLOOKUP(EVID_HNOJENI!N1796,HNOJIVA_ALL!$A$2:$AE$3303,31,FALSE),"CHYBA")))),2)</f>
        <v>#N/A</v>
      </c>
      <c r="S1796" s="51" t="e">
        <f>ROUND(VLOOKUP(EVID_HNOJENI!N1796,HNOJIVA_ALL!$A$2:$Z$3303,18,FALSE)*K1796*IF(L1796="t",10,IF(L1796="kg",0.01,IF(L1796="q",1,IF(L1796="l",0.01*VLOOKUP(EVID_HNOJENI!N1796,HNOJIVA_ALL!$A$2:$AE$3303,31,FALSE),"CHYBA")))),2)</f>
        <v>#N/A</v>
      </c>
      <c r="T1796" s="51" t="e">
        <f>ROUND(VLOOKUP(EVID_HNOJENI!N1796,HNOJIVA_ALL!$A$2:$Z$3303,17,FALSE)*K1796*IF(L1796="t",10,IF(L1796="kg",0.01,IF(L1796="q",1,IF(L1796="l",0.01*VLOOKUP(EVID_HNOJENI!N1796,HNOJIVA_ALL!$A$2:$AE$3303,31,FALSE),"CHYBA")))),2)</f>
        <v>#N/A</v>
      </c>
      <c r="U1796" s="51" t="e">
        <f>ROUND(VLOOKUP(EVID_HNOJENI!N1796,HNOJIVA_ALL!$A$2:$Z$3303,20,FALSE)*K1796*IF(L1796="t",10,IF(L1796="kg",0.01,IF(L1796="q",1,IF(L1796="l",0.01*VLOOKUP(EVID_HNOJENI!N1796,HNOJIVA_ALL!$A$2:$AE$3303,31,FALSE),"CHYBA")))),2)</f>
        <v>#N/A</v>
      </c>
    </row>
    <row r="1797" spans="1:21" x14ac:dyDescent="0.2">
      <c r="A1797" s="32"/>
      <c r="B1797" s="45" t="e">
        <f>VLOOKUP($A1797,EVID_OSEVU!$A$1:$M$4972,2,FALSE)</f>
        <v>#N/A</v>
      </c>
      <c r="C1797" s="45" t="e">
        <f>VLOOKUP($A1797,EVID_OSEVU!$A$1:$M$4972,3,FALSE)</f>
        <v>#N/A</v>
      </c>
      <c r="D1797" s="45" t="e">
        <f>VLOOKUP($A1797,EVID_OSEVU!$A$1:$M$4972,4,FALSE)</f>
        <v>#N/A</v>
      </c>
      <c r="E1797" s="45" t="e">
        <f>VLOOKUP($A1797,EVID_OSEVU!$A$1:$M$4972,7,FALSE)</f>
        <v>#N/A</v>
      </c>
      <c r="F1797" s="45" t="e">
        <f>VLOOKUP($A1797,EVID_OSEVU!$A$1:$M$4972,8,FALSE)</f>
        <v>#N/A</v>
      </c>
      <c r="G1797" s="45" t="e">
        <f>VLOOKUP($A1797,EVID_OSEVU!$A$1:$M$4972,11,FALSE)</f>
        <v>#N/A</v>
      </c>
      <c r="H1797" s="35"/>
      <c r="I1797" s="48"/>
      <c r="J1797" s="33" t="e">
        <f>VLOOKUP($A1797,EVID_OSEVU!$A$1:$M$4972,11,FALSE)</f>
        <v>#N/A</v>
      </c>
      <c r="K1797" s="39"/>
      <c r="L1797" s="49"/>
      <c r="M1797" s="89" t="e">
        <f t="shared" ref="M1797:M1860" si="28">K1797*J1797</f>
        <v>#N/A</v>
      </c>
      <c r="N1797" s="50"/>
      <c r="O1797" s="37" t="e">
        <f>VLOOKUP(EVID_HNOJENI!N1797,HNOJIVA_ALL!$A$2:$Z$3303,4,FALSE)</f>
        <v>#N/A</v>
      </c>
      <c r="P1797" s="51" t="e">
        <f>ROUND(VLOOKUP(EVID_HNOJENI!N1797,HNOJIVA_ALL!$A$2:$Z$3303,14,FALSE)*K1797*IF(L1797="t",10,IF(L1797="kg",0.01,IF(L1797="q",1,IF(L1797="l",0.01*VLOOKUP(EVID_HNOJENI!N1797,HNOJIVA_ALL!$A$2:$AE$3303,31,FALSE),"CHYBA")))),2)</f>
        <v>#N/A</v>
      </c>
      <c r="Q1797" s="51" t="e">
        <f>ROUND(VLOOKUP(EVID_HNOJENI!N1797,HNOJIVA_ALL!$A$2:$Z$3303,15,FALSE)*K1797*IF(L1797="t",10,IF(L1797="kg",0.01,IF(L1797="q",1,IF(L1797="l",0.01*VLOOKUP(EVID_HNOJENI!N1797,HNOJIVA_ALL!$A$2:$AE$3303,31,FALSE),"CHYBA")))),2)</f>
        <v>#N/A</v>
      </c>
      <c r="R1797" s="51" t="e">
        <f>ROUND(VLOOKUP(EVID_HNOJENI!N1797,HNOJIVA_ALL!$A$2:$Z$3303,16,FALSE)*K1797*IF(L1797="t",10,IF(L1797="kg",0.01,IF(L1797="q",1,IF(L1797="l",0.01*VLOOKUP(EVID_HNOJENI!N1797,HNOJIVA_ALL!$A$2:$AE$3303,31,FALSE),"CHYBA")))),2)</f>
        <v>#N/A</v>
      </c>
      <c r="S1797" s="51" t="e">
        <f>ROUND(VLOOKUP(EVID_HNOJENI!N1797,HNOJIVA_ALL!$A$2:$Z$3303,18,FALSE)*K1797*IF(L1797="t",10,IF(L1797="kg",0.01,IF(L1797="q",1,IF(L1797="l",0.01*VLOOKUP(EVID_HNOJENI!N1797,HNOJIVA_ALL!$A$2:$AE$3303,31,FALSE),"CHYBA")))),2)</f>
        <v>#N/A</v>
      </c>
      <c r="T1797" s="51" t="e">
        <f>ROUND(VLOOKUP(EVID_HNOJENI!N1797,HNOJIVA_ALL!$A$2:$Z$3303,17,FALSE)*K1797*IF(L1797="t",10,IF(L1797="kg",0.01,IF(L1797="q",1,IF(L1797="l",0.01*VLOOKUP(EVID_HNOJENI!N1797,HNOJIVA_ALL!$A$2:$AE$3303,31,FALSE),"CHYBA")))),2)</f>
        <v>#N/A</v>
      </c>
      <c r="U1797" s="51" t="e">
        <f>ROUND(VLOOKUP(EVID_HNOJENI!N1797,HNOJIVA_ALL!$A$2:$Z$3303,20,FALSE)*K1797*IF(L1797="t",10,IF(L1797="kg",0.01,IF(L1797="q",1,IF(L1797="l",0.01*VLOOKUP(EVID_HNOJENI!N1797,HNOJIVA_ALL!$A$2:$AE$3303,31,FALSE),"CHYBA")))),2)</f>
        <v>#N/A</v>
      </c>
    </row>
    <row r="1798" spans="1:21" x14ac:dyDescent="0.2">
      <c r="A1798" s="32"/>
      <c r="B1798" s="45" t="e">
        <f>VLOOKUP($A1798,EVID_OSEVU!$A$1:$M$4972,2,FALSE)</f>
        <v>#N/A</v>
      </c>
      <c r="C1798" s="45" t="e">
        <f>VLOOKUP($A1798,EVID_OSEVU!$A$1:$M$4972,3,FALSE)</f>
        <v>#N/A</v>
      </c>
      <c r="D1798" s="45" t="e">
        <f>VLOOKUP($A1798,EVID_OSEVU!$A$1:$M$4972,4,FALSE)</f>
        <v>#N/A</v>
      </c>
      <c r="E1798" s="45" t="e">
        <f>VLOOKUP($A1798,EVID_OSEVU!$A$1:$M$4972,7,FALSE)</f>
        <v>#N/A</v>
      </c>
      <c r="F1798" s="45" t="e">
        <f>VLOOKUP($A1798,EVID_OSEVU!$A$1:$M$4972,8,FALSE)</f>
        <v>#N/A</v>
      </c>
      <c r="G1798" s="45" t="e">
        <f>VLOOKUP($A1798,EVID_OSEVU!$A$1:$M$4972,11,FALSE)</f>
        <v>#N/A</v>
      </c>
      <c r="H1798" s="35"/>
      <c r="I1798" s="48"/>
      <c r="J1798" s="33" t="e">
        <f>VLOOKUP($A1798,EVID_OSEVU!$A$1:$M$4972,11,FALSE)</f>
        <v>#N/A</v>
      </c>
      <c r="K1798" s="39"/>
      <c r="L1798" s="49"/>
      <c r="M1798" s="89" t="e">
        <f t="shared" si="28"/>
        <v>#N/A</v>
      </c>
      <c r="N1798" s="50"/>
      <c r="O1798" s="37" t="e">
        <f>VLOOKUP(EVID_HNOJENI!N1798,HNOJIVA_ALL!$A$2:$Z$3303,4,FALSE)</f>
        <v>#N/A</v>
      </c>
      <c r="P1798" s="51" t="e">
        <f>ROUND(VLOOKUP(EVID_HNOJENI!N1798,HNOJIVA_ALL!$A$2:$Z$3303,14,FALSE)*K1798*IF(L1798="t",10,IF(L1798="kg",0.01,IF(L1798="q",1,IF(L1798="l",0.01*VLOOKUP(EVID_HNOJENI!N1798,HNOJIVA_ALL!$A$2:$AE$3303,31,FALSE),"CHYBA")))),2)</f>
        <v>#N/A</v>
      </c>
      <c r="Q1798" s="51" t="e">
        <f>ROUND(VLOOKUP(EVID_HNOJENI!N1798,HNOJIVA_ALL!$A$2:$Z$3303,15,FALSE)*K1798*IF(L1798="t",10,IF(L1798="kg",0.01,IF(L1798="q",1,IF(L1798="l",0.01*VLOOKUP(EVID_HNOJENI!N1798,HNOJIVA_ALL!$A$2:$AE$3303,31,FALSE),"CHYBA")))),2)</f>
        <v>#N/A</v>
      </c>
      <c r="R1798" s="51" t="e">
        <f>ROUND(VLOOKUP(EVID_HNOJENI!N1798,HNOJIVA_ALL!$A$2:$Z$3303,16,FALSE)*K1798*IF(L1798="t",10,IF(L1798="kg",0.01,IF(L1798="q",1,IF(L1798="l",0.01*VLOOKUP(EVID_HNOJENI!N1798,HNOJIVA_ALL!$A$2:$AE$3303,31,FALSE),"CHYBA")))),2)</f>
        <v>#N/A</v>
      </c>
      <c r="S1798" s="51" t="e">
        <f>ROUND(VLOOKUP(EVID_HNOJENI!N1798,HNOJIVA_ALL!$A$2:$Z$3303,18,FALSE)*K1798*IF(L1798="t",10,IF(L1798="kg",0.01,IF(L1798="q",1,IF(L1798="l",0.01*VLOOKUP(EVID_HNOJENI!N1798,HNOJIVA_ALL!$A$2:$AE$3303,31,FALSE),"CHYBA")))),2)</f>
        <v>#N/A</v>
      </c>
      <c r="T1798" s="51" t="e">
        <f>ROUND(VLOOKUP(EVID_HNOJENI!N1798,HNOJIVA_ALL!$A$2:$Z$3303,17,FALSE)*K1798*IF(L1798="t",10,IF(L1798="kg",0.01,IF(L1798="q",1,IF(L1798="l",0.01*VLOOKUP(EVID_HNOJENI!N1798,HNOJIVA_ALL!$A$2:$AE$3303,31,FALSE),"CHYBA")))),2)</f>
        <v>#N/A</v>
      </c>
      <c r="U1798" s="51" t="e">
        <f>ROUND(VLOOKUP(EVID_HNOJENI!N1798,HNOJIVA_ALL!$A$2:$Z$3303,20,FALSE)*K1798*IF(L1798="t",10,IF(L1798="kg",0.01,IF(L1798="q",1,IF(L1798="l",0.01*VLOOKUP(EVID_HNOJENI!N1798,HNOJIVA_ALL!$A$2:$AE$3303,31,FALSE),"CHYBA")))),2)</f>
        <v>#N/A</v>
      </c>
    </row>
    <row r="1799" spans="1:21" x14ac:dyDescent="0.2">
      <c r="A1799" s="32"/>
      <c r="B1799" s="45" t="e">
        <f>VLOOKUP($A1799,EVID_OSEVU!$A$1:$M$4972,2,FALSE)</f>
        <v>#N/A</v>
      </c>
      <c r="C1799" s="45" t="e">
        <f>VLOOKUP($A1799,EVID_OSEVU!$A$1:$M$4972,3,FALSE)</f>
        <v>#N/A</v>
      </c>
      <c r="D1799" s="45" t="e">
        <f>VLOOKUP($A1799,EVID_OSEVU!$A$1:$M$4972,4,FALSE)</f>
        <v>#N/A</v>
      </c>
      <c r="E1799" s="45" t="e">
        <f>VLOOKUP($A1799,EVID_OSEVU!$A$1:$M$4972,7,FALSE)</f>
        <v>#N/A</v>
      </c>
      <c r="F1799" s="45" t="e">
        <f>VLOOKUP($A1799,EVID_OSEVU!$A$1:$M$4972,8,FALSE)</f>
        <v>#N/A</v>
      </c>
      <c r="G1799" s="45" t="e">
        <f>VLOOKUP($A1799,EVID_OSEVU!$A$1:$M$4972,11,FALSE)</f>
        <v>#N/A</v>
      </c>
      <c r="H1799" s="35"/>
      <c r="I1799" s="48"/>
      <c r="J1799" s="33" t="e">
        <f>VLOOKUP($A1799,EVID_OSEVU!$A$1:$M$4972,11,FALSE)</f>
        <v>#N/A</v>
      </c>
      <c r="K1799" s="39"/>
      <c r="L1799" s="49"/>
      <c r="M1799" s="89" t="e">
        <f t="shared" si="28"/>
        <v>#N/A</v>
      </c>
      <c r="N1799" s="50"/>
      <c r="O1799" s="37" t="e">
        <f>VLOOKUP(EVID_HNOJENI!N1799,HNOJIVA_ALL!$A$2:$Z$3303,4,FALSE)</f>
        <v>#N/A</v>
      </c>
      <c r="P1799" s="51" t="e">
        <f>ROUND(VLOOKUP(EVID_HNOJENI!N1799,HNOJIVA_ALL!$A$2:$Z$3303,14,FALSE)*K1799*IF(L1799="t",10,IF(L1799="kg",0.01,IF(L1799="q",1,IF(L1799="l",0.01*VLOOKUP(EVID_HNOJENI!N1799,HNOJIVA_ALL!$A$2:$AE$3303,31,FALSE),"CHYBA")))),2)</f>
        <v>#N/A</v>
      </c>
      <c r="Q1799" s="51" t="e">
        <f>ROUND(VLOOKUP(EVID_HNOJENI!N1799,HNOJIVA_ALL!$A$2:$Z$3303,15,FALSE)*K1799*IF(L1799="t",10,IF(L1799="kg",0.01,IF(L1799="q",1,IF(L1799="l",0.01*VLOOKUP(EVID_HNOJENI!N1799,HNOJIVA_ALL!$A$2:$AE$3303,31,FALSE),"CHYBA")))),2)</f>
        <v>#N/A</v>
      </c>
      <c r="R1799" s="51" t="e">
        <f>ROUND(VLOOKUP(EVID_HNOJENI!N1799,HNOJIVA_ALL!$A$2:$Z$3303,16,FALSE)*K1799*IF(L1799="t",10,IF(L1799="kg",0.01,IF(L1799="q",1,IF(L1799="l",0.01*VLOOKUP(EVID_HNOJENI!N1799,HNOJIVA_ALL!$A$2:$AE$3303,31,FALSE),"CHYBA")))),2)</f>
        <v>#N/A</v>
      </c>
      <c r="S1799" s="51" t="e">
        <f>ROUND(VLOOKUP(EVID_HNOJENI!N1799,HNOJIVA_ALL!$A$2:$Z$3303,18,FALSE)*K1799*IF(L1799="t",10,IF(L1799="kg",0.01,IF(L1799="q",1,IF(L1799="l",0.01*VLOOKUP(EVID_HNOJENI!N1799,HNOJIVA_ALL!$A$2:$AE$3303,31,FALSE),"CHYBA")))),2)</f>
        <v>#N/A</v>
      </c>
      <c r="T1799" s="51" t="e">
        <f>ROUND(VLOOKUP(EVID_HNOJENI!N1799,HNOJIVA_ALL!$A$2:$Z$3303,17,FALSE)*K1799*IF(L1799="t",10,IF(L1799="kg",0.01,IF(L1799="q",1,IF(L1799="l",0.01*VLOOKUP(EVID_HNOJENI!N1799,HNOJIVA_ALL!$A$2:$AE$3303,31,FALSE),"CHYBA")))),2)</f>
        <v>#N/A</v>
      </c>
      <c r="U1799" s="51" t="e">
        <f>ROUND(VLOOKUP(EVID_HNOJENI!N1799,HNOJIVA_ALL!$A$2:$Z$3303,20,FALSE)*K1799*IF(L1799="t",10,IF(L1799="kg",0.01,IF(L1799="q",1,IF(L1799="l",0.01*VLOOKUP(EVID_HNOJENI!N1799,HNOJIVA_ALL!$A$2:$AE$3303,31,FALSE),"CHYBA")))),2)</f>
        <v>#N/A</v>
      </c>
    </row>
    <row r="1800" spans="1:21" x14ac:dyDescent="0.2">
      <c r="A1800" s="32"/>
      <c r="B1800" s="45" t="e">
        <f>VLOOKUP($A1800,EVID_OSEVU!$A$1:$M$4972,2,FALSE)</f>
        <v>#N/A</v>
      </c>
      <c r="C1800" s="45" t="e">
        <f>VLOOKUP($A1800,EVID_OSEVU!$A$1:$M$4972,3,FALSE)</f>
        <v>#N/A</v>
      </c>
      <c r="D1800" s="45" t="e">
        <f>VLOOKUP($A1800,EVID_OSEVU!$A$1:$M$4972,4,FALSE)</f>
        <v>#N/A</v>
      </c>
      <c r="E1800" s="45" t="e">
        <f>VLOOKUP($A1800,EVID_OSEVU!$A$1:$M$4972,7,FALSE)</f>
        <v>#N/A</v>
      </c>
      <c r="F1800" s="45" t="e">
        <f>VLOOKUP($A1800,EVID_OSEVU!$A$1:$M$4972,8,FALSE)</f>
        <v>#N/A</v>
      </c>
      <c r="G1800" s="45" t="e">
        <f>VLOOKUP($A1800,EVID_OSEVU!$A$1:$M$4972,11,FALSE)</f>
        <v>#N/A</v>
      </c>
      <c r="H1800" s="35"/>
      <c r="I1800" s="48"/>
      <c r="J1800" s="33" t="e">
        <f>VLOOKUP($A1800,EVID_OSEVU!$A$1:$M$4972,11,FALSE)</f>
        <v>#N/A</v>
      </c>
      <c r="K1800" s="39"/>
      <c r="L1800" s="49"/>
      <c r="M1800" s="89" t="e">
        <f t="shared" si="28"/>
        <v>#N/A</v>
      </c>
      <c r="N1800" s="50"/>
      <c r="O1800" s="37" t="e">
        <f>VLOOKUP(EVID_HNOJENI!N1800,HNOJIVA_ALL!$A$2:$Z$3303,4,FALSE)</f>
        <v>#N/A</v>
      </c>
      <c r="P1800" s="51" t="e">
        <f>ROUND(VLOOKUP(EVID_HNOJENI!N1800,HNOJIVA_ALL!$A$2:$Z$3303,14,FALSE)*K1800*IF(L1800="t",10,IF(L1800="kg",0.01,IF(L1800="q",1,IF(L1800="l",0.01*VLOOKUP(EVID_HNOJENI!N1800,HNOJIVA_ALL!$A$2:$AE$3303,31,FALSE),"CHYBA")))),2)</f>
        <v>#N/A</v>
      </c>
      <c r="Q1800" s="51" t="e">
        <f>ROUND(VLOOKUP(EVID_HNOJENI!N1800,HNOJIVA_ALL!$A$2:$Z$3303,15,FALSE)*K1800*IF(L1800="t",10,IF(L1800="kg",0.01,IF(L1800="q",1,IF(L1800="l",0.01*VLOOKUP(EVID_HNOJENI!N1800,HNOJIVA_ALL!$A$2:$AE$3303,31,FALSE),"CHYBA")))),2)</f>
        <v>#N/A</v>
      </c>
      <c r="R1800" s="51" t="e">
        <f>ROUND(VLOOKUP(EVID_HNOJENI!N1800,HNOJIVA_ALL!$A$2:$Z$3303,16,FALSE)*K1800*IF(L1800="t",10,IF(L1800="kg",0.01,IF(L1800="q",1,IF(L1800="l",0.01*VLOOKUP(EVID_HNOJENI!N1800,HNOJIVA_ALL!$A$2:$AE$3303,31,FALSE),"CHYBA")))),2)</f>
        <v>#N/A</v>
      </c>
      <c r="S1800" s="51" t="e">
        <f>ROUND(VLOOKUP(EVID_HNOJENI!N1800,HNOJIVA_ALL!$A$2:$Z$3303,18,FALSE)*K1800*IF(L1800="t",10,IF(L1800="kg",0.01,IF(L1800="q",1,IF(L1800="l",0.01*VLOOKUP(EVID_HNOJENI!N1800,HNOJIVA_ALL!$A$2:$AE$3303,31,FALSE),"CHYBA")))),2)</f>
        <v>#N/A</v>
      </c>
      <c r="T1800" s="51" t="e">
        <f>ROUND(VLOOKUP(EVID_HNOJENI!N1800,HNOJIVA_ALL!$A$2:$Z$3303,17,FALSE)*K1800*IF(L1800="t",10,IF(L1800="kg",0.01,IF(L1800="q",1,IF(L1800="l",0.01*VLOOKUP(EVID_HNOJENI!N1800,HNOJIVA_ALL!$A$2:$AE$3303,31,FALSE),"CHYBA")))),2)</f>
        <v>#N/A</v>
      </c>
      <c r="U1800" s="51" t="e">
        <f>ROUND(VLOOKUP(EVID_HNOJENI!N1800,HNOJIVA_ALL!$A$2:$Z$3303,20,FALSE)*K1800*IF(L1800="t",10,IF(L1800="kg",0.01,IF(L1800="q",1,IF(L1800="l",0.01*VLOOKUP(EVID_HNOJENI!N1800,HNOJIVA_ALL!$A$2:$AE$3303,31,FALSE),"CHYBA")))),2)</f>
        <v>#N/A</v>
      </c>
    </row>
    <row r="1801" spans="1:21" x14ac:dyDescent="0.2">
      <c r="A1801" s="32"/>
      <c r="B1801" s="45" t="e">
        <f>VLOOKUP($A1801,EVID_OSEVU!$A$1:$M$4972,2,FALSE)</f>
        <v>#N/A</v>
      </c>
      <c r="C1801" s="45" t="e">
        <f>VLOOKUP($A1801,EVID_OSEVU!$A$1:$M$4972,3,FALSE)</f>
        <v>#N/A</v>
      </c>
      <c r="D1801" s="45" t="e">
        <f>VLOOKUP($A1801,EVID_OSEVU!$A$1:$M$4972,4,FALSE)</f>
        <v>#N/A</v>
      </c>
      <c r="E1801" s="45" t="e">
        <f>VLOOKUP($A1801,EVID_OSEVU!$A$1:$M$4972,7,FALSE)</f>
        <v>#N/A</v>
      </c>
      <c r="F1801" s="45" t="e">
        <f>VLOOKUP($A1801,EVID_OSEVU!$A$1:$M$4972,8,FALSE)</f>
        <v>#N/A</v>
      </c>
      <c r="G1801" s="45" t="e">
        <f>VLOOKUP($A1801,EVID_OSEVU!$A$1:$M$4972,11,FALSE)</f>
        <v>#N/A</v>
      </c>
      <c r="H1801" s="35"/>
      <c r="I1801" s="48"/>
      <c r="J1801" s="33" t="e">
        <f>VLOOKUP($A1801,EVID_OSEVU!$A$1:$M$4972,11,FALSE)</f>
        <v>#N/A</v>
      </c>
      <c r="K1801" s="39"/>
      <c r="L1801" s="49"/>
      <c r="M1801" s="89" t="e">
        <f t="shared" si="28"/>
        <v>#N/A</v>
      </c>
      <c r="N1801" s="50"/>
      <c r="O1801" s="37" t="e">
        <f>VLOOKUP(EVID_HNOJENI!N1801,HNOJIVA_ALL!$A$2:$Z$3303,4,FALSE)</f>
        <v>#N/A</v>
      </c>
      <c r="P1801" s="51" t="e">
        <f>ROUND(VLOOKUP(EVID_HNOJENI!N1801,HNOJIVA_ALL!$A$2:$Z$3303,14,FALSE)*K1801*IF(L1801="t",10,IF(L1801="kg",0.01,IF(L1801="q",1,IF(L1801="l",0.01*VLOOKUP(EVID_HNOJENI!N1801,HNOJIVA_ALL!$A$2:$AE$3303,31,FALSE),"CHYBA")))),2)</f>
        <v>#N/A</v>
      </c>
      <c r="Q1801" s="51" t="e">
        <f>ROUND(VLOOKUP(EVID_HNOJENI!N1801,HNOJIVA_ALL!$A$2:$Z$3303,15,FALSE)*K1801*IF(L1801="t",10,IF(L1801="kg",0.01,IF(L1801="q",1,IF(L1801="l",0.01*VLOOKUP(EVID_HNOJENI!N1801,HNOJIVA_ALL!$A$2:$AE$3303,31,FALSE),"CHYBA")))),2)</f>
        <v>#N/A</v>
      </c>
      <c r="R1801" s="51" t="e">
        <f>ROUND(VLOOKUP(EVID_HNOJENI!N1801,HNOJIVA_ALL!$A$2:$Z$3303,16,FALSE)*K1801*IF(L1801="t",10,IF(L1801="kg",0.01,IF(L1801="q",1,IF(L1801="l",0.01*VLOOKUP(EVID_HNOJENI!N1801,HNOJIVA_ALL!$A$2:$AE$3303,31,FALSE),"CHYBA")))),2)</f>
        <v>#N/A</v>
      </c>
      <c r="S1801" s="51" t="e">
        <f>ROUND(VLOOKUP(EVID_HNOJENI!N1801,HNOJIVA_ALL!$A$2:$Z$3303,18,FALSE)*K1801*IF(L1801="t",10,IF(L1801="kg",0.01,IF(L1801="q",1,IF(L1801="l",0.01*VLOOKUP(EVID_HNOJENI!N1801,HNOJIVA_ALL!$A$2:$AE$3303,31,FALSE),"CHYBA")))),2)</f>
        <v>#N/A</v>
      </c>
      <c r="T1801" s="51" t="e">
        <f>ROUND(VLOOKUP(EVID_HNOJENI!N1801,HNOJIVA_ALL!$A$2:$Z$3303,17,FALSE)*K1801*IF(L1801="t",10,IF(L1801="kg",0.01,IF(L1801="q",1,IF(L1801="l",0.01*VLOOKUP(EVID_HNOJENI!N1801,HNOJIVA_ALL!$A$2:$AE$3303,31,FALSE),"CHYBA")))),2)</f>
        <v>#N/A</v>
      </c>
      <c r="U1801" s="51" t="e">
        <f>ROUND(VLOOKUP(EVID_HNOJENI!N1801,HNOJIVA_ALL!$A$2:$Z$3303,20,FALSE)*K1801*IF(L1801="t",10,IF(L1801="kg",0.01,IF(L1801="q",1,IF(L1801="l",0.01*VLOOKUP(EVID_HNOJENI!N1801,HNOJIVA_ALL!$A$2:$AE$3303,31,FALSE),"CHYBA")))),2)</f>
        <v>#N/A</v>
      </c>
    </row>
    <row r="1802" spans="1:21" x14ac:dyDescent="0.2">
      <c r="A1802" s="32"/>
      <c r="B1802" s="45" t="e">
        <f>VLOOKUP($A1802,EVID_OSEVU!$A$1:$M$4972,2,FALSE)</f>
        <v>#N/A</v>
      </c>
      <c r="C1802" s="45" t="e">
        <f>VLOOKUP($A1802,EVID_OSEVU!$A$1:$M$4972,3,FALSE)</f>
        <v>#N/A</v>
      </c>
      <c r="D1802" s="45" t="e">
        <f>VLOOKUP($A1802,EVID_OSEVU!$A$1:$M$4972,4,FALSE)</f>
        <v>#N/A</v>
      </c>
      <c r="E1802" s="45" t="e">
        <f>VLOOKUP($A1802,EVID_OSEVU!$A$1:$M$4972,7,FALSE)</f>
        <v>#N/A</v>
      </c>
      <c r="F1802" s="45" t="e">
        <f>VLOOKUP($A1802,EVID_OSEVU!$A$1:$M$4972,8,FALSE)</f>
        <v>#N/A</v>
      </c>
      <c r="G1802" s="45" t="e">
        <f>VLOOKUP($A1802,EVID_OSEVU!$A$1:$M$4972,11,FALSE)</f>
        <v>#N/A</v>
      </c>
      <c r="H1802" s="35"/>
      <c r="I1802" s="48"/>
      <c r="J1802" s="33" t="e">
        <f>VLOOKUP($A1802,EVID_OSEVU!$A$1:$M$4972,11,FALSE)</f>
        <v>#N/A</v>
      </c>
      <c r="K1802" s="39"/>
      <c r="L1802" s="49"/>
      <c r="M1802" s="89" t="e">
        <f t="shared" si="28"/>
        <v>#N/A</v>
      </c>
      <c r="N1802" s="50"/>
      <c r="O1802" s="37" t="e">
        <f>VLOOKUP(EVID_HNOJENI!N1802,HNOJIVA_ALL!$A$2:$Z$3303,4,FALSE)</f>
        <v>#N/A</v>
      </c>
      <c r="P1802" s="51" t="e">
        <f>ROUND(VLOOKUP(EVID_HNOJENI!N1802,HNOJIVA_ALL!$A$2:$Z$3303,14,FALSE)*K1802*IF(L1802="t",10,IF(L1802="kg",0.01,IF(L1802="q",1,IF(L1802="l",0.01*VLOOKUP(EVID_HNOJENI!N1802,HNOJIVA_ALL!$A$2:$AE$3303,31,FALSE),"CHYBA")))),2)</f>
        <v>#N/A</v>
      </c>
      <c r="Q1802" s="51" t="e">
        <f>ROUND(VLOOKUP(EVID_HNOJENI!N1802,HNOJIVA_ALL!$A$2:$Z$3303,15,FALSE)*K1802*IF(L1802="t",10,IF(L1802="kg",0.01,IF(L1802="q",1,IF(L1802="l",0.01*VLOOKUP(EVID_HNOJENI!N1802,HNOJIVA_ALL!$A$2:$AE$3303,31,FALSE),"CHYBA")))),2)</f>
        <v>#N/A</v>
      </c>
      <c r="R1802" s="51" t="e">
        <f>ROUND(VLOOKUP(EVID_HNOJENI!N1802,HNOJIVA_ALL!$A$2:$Z$3303,16,FALSE)*K1802*IF(L1802="t",10,IF(L1802="kg",0.01,IF(L1802="q",1,IF(L1802="l",0.01*VLOOKUP(EVID_HNOJENI!N1802,HNOJIVA_ALL!$A$2:$AE$3303,31,FALSE),"CHYBA")))),2)</f>
        <v>#N/A</v>
      </c>
      <c r="S1802" s="51" t="e">
        <f>ROUND(VLOOKUP(EVID_HNOJENI!N1802,HNOJIVA_ALL!$A$2:$Z$3303,18,FALSE)*K1802*IF(L1802="t",10,IF(L1802="kg",0.01,IF(L1802="q",1,IF(L1802="l",0.01*VLOOKUP(EVID_HNOJENI!N1802,HNOJIVA_ALL!$A$2:$AE$3303,31,FALSE),"CHYBA")))),2)</f>
        <v>#N/A</v>
      </c>
      <c r="T1802" s="51" t="e">
        <f>ROUND(VLOOKUP(EVID_HNOJENI!N1802,HNOJIVA_ALL!$A$2:$Z$3303,17,FALSE)*K1802*IF(L1802="t",10,IF(L1802="kg",0.01,IF(L1802="q",1,IF(L1802="l",0.01*VLOOKUP(EVID_HNOJENI!N1802,HNOJIVA_ALL!$A$2:$AE$3303,31,FALSE),"CHYBA")))),2)</f>
        <v>#N/A</v>
      </c>
      <c r="U1802" s="51" t="e">
        <f>ROUND(VLOOKUP(EVID_HNOJENI!N1802,HNOJIVA_ALL!$A$2:$Z$3303,20,FALSE)*K1802*IF(L1802="t",10,IF(L1802="kg",0.01,IF(L1802="q",1,IF(L1802="l",0.01*VLOOKUP(EVID_HNOJENI!N1802,HNOJIVA_ALL!$A$2:$AE$3303,31,FALSE),"CHYBA")))),2)</f>
        <v>#N/A</v>
      </c>
    </row>
    <row r="1803" spans="1:21" x14ac:dyDescent="0.2">
      <c r="A1803" s="32"/>
      <c r="B1803" s="45" t="e">
        <f>VLOOKUP($A1803,EVID_OSEVU!$A$1:$M$4972,2,FALSE)</f>
        <v>#N/A</v>
      </c>
      <c r="C1803" s="45" t="e">
        <f>VLOOKUP($A1803,EVID_OSEVU!$A$1:$M$4972,3,FALSE)</f>
        <v>#N/A</v>
      </c>
      <c r="D1803" s="45" t="e">
        <f>VLOOKUP($A1803,EVID_OSEVU!$A$1:$M$4972,4,FALSE)</f>
        <v>#N/A</v>
      </c>
      <c r="E1803" s="45" t="e">
        <f>VLOOKUP($A1803,EVID_OSEVU!$A$1:$M$4972,7,FALSE)</f>
        <v>#N/A</v>
      </c>
      <c r="F1803" s="45" t="e">
        <f>VLOOKUP($A1803,EVID_OSEVU!$A$1:$M$4972,8,FALSE)</f>
        <v>#N/A</v>
      </c>
      <c r="G1803" s="45" t="e">
        <f>VLOOKUP($A1803,EVID_OSEVU!$A$1:$M$4972,11,FALSE)</f>
        <v>#N/A</v>
      </c>
      <c r="H1803" s="35"/>
      <c r="I1803" s="48"/>
      <c r="J1803" s="33" t="e">
        <f>VLOOKUP($A1803,EVID_OSEVU!$A$1:$M$4972,11,FALSE)</f>
        <v>#N/A</v>
      </c>
      <c r="K1803" s="39"/>
      <c r="L1803" s="49"/>
      <c r="M1803" s="89" t="e">
        <f t="shared" si="28"/>
        <v>#N/A</v>
      </c>
      <c r="N1803" s="50"/>
      <c r="O1803" s="37" t="e">
        <f>VLOOKUP(EVID_HNOJENI!N1803,HNOJIVA_ALL!$A$2:$Z$3303,4,FALSE)</f>
        <v>#N/A</v>
      </c>
      <c r="P1803" s="51" t="e">
        <f>ROUND(VLOOKUP(EVID_HNOJENI!N1803,HNOJIVA_ALL!$A$2:$Z$3303,14,FALSE)*K1803*IF(L1803="t",10,IF(L1803="kg",0.01,IF(L1803="q",1,IF(L1803="l",0.01*VLOOKUP(EVID_HNOJENI!N1803,HNOJIVA_ALL!$A$2:$AE$3303,31,FALSE),"CHYBA")))),2)</f>
        <v>#N/A</v>
      </c>
      <c r="Q1803" s="51" t="e">
        <f>ROUND(VLOOKUP(EVID_HNOJENI!N1803,HNOJIVA_ALL!$A$2:$Z$3303,15,FALSE)*K1803*IF(L1803="t",10,IF(L1803="kg",0.01,IF(L1803="q",1,IF(L1803="l",0.01*VLOOKUP(EVID_HNOJENI!N1803,HNOJIVA_ALL!$A$2:$AE$3303,31,FALSE),"CHYBA")))),2)</f>
        <v>#N/A</v>
      </c>
      <c r="R1803" s="51" t="e">
        <f>ROUND(VLOOKUP(EVID_HNOJENI!N1803,HNOJIVA_ALL!$A$2:$Z$3303,16,FALSE)*K1803*IF(L1803="t",10,IF(L1803="kg",0.01,IF(L1803="q",1,IF(L1803="l",0.01*VLOOKUP(EVID_HNOJENI!N1803,HNOJIVA_ALL!$A$2:$AE$3303,31,FALSE),"CHYBA")))),2)</f>
        <v>#N/A</v>
      </c>
      <c r="S1803" s="51" t="e">
        <f>ROUND(VLOOKUP(EVID_HNOJENI!N1803,HNOJIVA_ALL!$A$2:$Z$3303,18,FALSE)*K1803*IF(L1803="t",10,IF(L1803="kg",0.01,IF(L1803="q",1,IF(L1803="l",0.01*VLOOKUP(EVID_HNOJENI!N1803,HNOJIVA_ALL!$A$2:$AE$3303,31,FALSE),"CHYBA")))),2)</f>
        <v>#N/A</v>
      </c>
      <c r="T1803" s="51" t="e">
        <f>ROUND(VLOOKUP(EVID_HNOJENI!N1803,HNOJIVA_ALL!$A$2:$Z$3303,17,FALSE)*K1803*IF(L1803="t",10,IF(L1803="kg",0.01,IF(L1803="q",1,IF(L1803="l",0.01*VLOOKUP(EVID_HNOJENI!N1803,HNOJIVA_ALL!$A$2:$AE$3303,31,FALSE),"CHYBA")))),2)</f>
        <v>#N/A</v>
      </c>
      <c r="U1803" s="51" t="e">
        <f>ROUND(VLOOKUP(EVID_HNOJENI!N1803,HNOJIVA_ALL!$A$2:$Z$3303,20,FALSE)*K1803*IF(L1803="t",10,IF(L1803="kg",0.01,IF(L1803="q",1,IF(L1803="l",0.01*VLOOKUP(EVID_HNOJENI!N1803,HNOJIVA_ALL!$A$2:$AE$3303,31,FALSE),"CHYBA")))),2)</f>
        <v>#N/A</v>
      </c>
    </row>
    <row r="1804" spans="1:21" x14ac:dyDescent="0.2">
      <c r="A1804" s="32"/>
      <c r="B1804" s="45" t="e">
        <f>VLOOKUP($A1804,EVID_OSEVU!$A$1:$M$4972,2,FALSE)</f>
        <v>#N/A</v>
      </c>
      <c r="C1804" s="45" t="e">
        <f>VLOOKUP($A1804,EVID_OSEVU!$A$1:$M$4972,3,FALSE)</f>
        <v>#N/A</v>
      </c>
      <c r="D1804" s="45" t="e">
        <f>VLOOKUP($A1804,EVID_OSEVU!$A$1:$M$4972,4,FALSE)</f>
        <v>#N/A</v>
      </c>
      <c r="E1804" s="45" t="e">
        <f>VLOOKUP($A1804,EVID_OSEVU!$A$1:$M$4972,7,FALSE)</f>
        <v>#N/A</v>
      </c>
      <c r="F1804" s="45" t="e">
        <f>VLOOKUP($A1804,EVID_OSEVU!$A$1:$M$4972,8,FALSE)</f>
        <v>#N/A</v>
      </c>
      <c r="G1804" s="45" t="e">
        <f>VLOOKUP($A1804,EVID_OSEVU!$A$1:$M$4972,11,FALSE)</f>
        <v>#N/A</v>
      </c>
      <c r="H1804" s="35"/>
      <c r="I1804" s="48"/>
      <c r="J1804" s="33" t="e">
        <f>VLOOKUP($A1804,EVID_OSEVU!$A$1:$M$4972,11,FALSE)</f>
        <v>#N/A</v>
      </c>
      <c r="K1804" s="39"/>
      <c r="L1804" s="49"/>
      <c r="M1804" s="89" t="e">
        <f t="shared" si="28"/>
        <v>#N/A</v>
      </c>
      <c r="N1804" s="50"/>
      <c r="O1804" s="37" t="e">
        <f>VLOOKUP(EVID_HNOJENI!N1804,HNOJIVA_ALL!$A$2:$Z$3303,4,FALSE)</f>
        <v>#N/A</v>
      </c>
      <c r="P1804" s="51" t="e">
        <f>ROUND(VLOOKUP(EVID_HNOJENI!N1804,HNOJIVA_ALL!$A$2:$Z$3303,14,FALSE)*K1804*IF(L1804="t",10,IF(L1804="kg",0.01,IF(L1804="q",1,IF(L1804="l",0.01*VLOOKUP(EVID_HNOJENI!N1804,HNOJIVA_ALL!$A$2:$AE$3303,31,FALSE),"CHYBA")))),2)</f>
        <v>#N/A</v>
      </c>
      <c r="Q1804" s="51" t="e">
        <f>ROUND(VLOOKUP(EVID_HNOJENI!N1804,HNOJIVA_ALL!$A$2:$Z$3303,15,FALSE)*K1804*IF(L1804="t",10,IF(L1804="kg",0.01,IF(L1804="q",1,IF(L1804="l",0.01*VLOOKUP(EVID_HNOJENI!N1804,HNOJIVA_ALL!$A$2:$AE$3303,31,FALSE),"CHYBA")))),2)</f>
        <v>#N/A</v>
      </c>
      <c r="R1804" s="51" t="e">
        <f>ROUND(VLOOKUP(EVID_HNOJENI!N1804,HNOJIVA_ALL!$A$2:$Z$3303,16,FALSE)*K1804*IF(L1804="t",10,IF(L1804="kg",0.01,IF(L1804="q",1,IF(L1804="l",0.01*VLOOKUP(EVID_HNOJENI!N1804,HNOJIVA_ALL!$A$2:$AE$3303,31,FALSE),"CHYBA")))),2)</f>
        <v>#N/A</v>
      </c>
      <c r="S1804" s="51" t="e">
        <f>ROUND(VLOOKUP(EVID_HNOJENI!N1804,HNOJIVA_ALL!$A$2:$Z$3303,18,FALSE)*K1804*IF(L1804="t",10,IF(L1804="kg",0.01,IF(L1804="q",1,IF(L1804="l",0.01*VLOOKUP(EVID_HNOJENI!N1804,HNOJIVA_ALL!$A$2:$AE$3303,31,FALSE),"CHYBA")))),2)</f>
        <v>#N/A</v>
      </c>
      <c r="T1804" s="51" t="e">
        <f>ROUND(VLOOKUP(EVID_HNOJENI!N1804,HNOJIVA_ALL!$A$2:$Z$3303,17,FALSE)*K1804*IF(L1804="t",10,IF(L1804="kg",0.01,IF(L1804="q",1,IF(L1804="l",0.01*VLOOKUP(EVID_HNOJENI!N1804,HNOJIVA_ALL!$A$2:$AE$3303,31,FALSE),"CHYBA")))),2)</f>
        <v>#N/A</v>
      </c>
      <c r="U1804" s="51" t="e">
        <f>ROUND(VLOOKUP(EVID_HNOJENI!N1804,HNOJIVA_ALL!$A$2:$Z$3303,20,FALSE)*K1804*IF(L1804="t",10,IF(L1804="kg",0.01,IF(L1804="q",1,IF(L1804="l",0.01*VLOOKUP(EVID_HNOJENI!N1804,HNOJIVA_ALL!$A$2:$AE$3303,31,FALSE),"CHYBA")))),2)</f>
        <v>#N/A</v>
      </c>
    </row>
    <row r="1805" spans="1:21" x14ac:dyDescent="0.2">
      <c r="A1805" s="32"/>
      <c r="B1805" s="45" t="e">
        <f>VLOOKUP($A1805,EVID_OSEVU!$A$1:$M$4972,2,FALSE)</f>
        <v>#N/A</v>
      </c>
      <c r="C1805" s="45" t="e">
        <f>VLOOKUP($A1805,EVID_OSEVU!$A$1:$M$4972,3,FALSE)</f>
        <v>#N/A</v>
      </c>
      <c r="D1805" s="45" t="e">
        <f>VLOOKUP($A1805,EVID_OSEVU!$A$1:$M$4972,4,FALSE)</f>
        <v>#N/A</v>
      </c>
      <c r="E1805" s="45" t="e">
        <f>VLOOKUP($A1805,EVID_OSEVU!$A$1:$M$4972,7,FALSE)</f>
        <v>#N/A</v>
      </c>
      <c r="F1805" s="45" t="e">
        <f>VLOOKUP($A1805,EVID_OSEVU!$A$1:$M$4972,8,FALSE)</f>
        <v>#N/A</v>
      </c>
      <c r="G1805" s="45" t="e">
        <f>VLOOKUP($A1805,EVID_OSEVU!$A$1:$M$4972,11,FALSE)</f>
        <v>#N/A</v>
      </c>
      <c r="H1805" s="35"/>
      <c r="I1805" s="48"/>
      <c r="J1805" s="33" t="e">
        <f>VLOOKUP($A1805,EVID_OSEVU!$A$1:$M$4972,11,FALSE)</f>
        <v>#N/A</v>
      </c>
      <c r="K1805" s="39"/>
      <c r="L1805" s="49"/>
      <c r="M1805" s="89" t="e">
        <f t="shared" si="28"/>
        <v>#N/A</v>
      </c>
      <c r="N1805" s="50"/>
      <c r="O1805" s="37" t="e">
        <f>VLOOKUP(EVID_HNOJENI!N1805,HNOJIVA_ALL!$A$2:$Z$3303,4,FALSE)</f>
        <v>#N/A</v>
      </c>
      <c r="P1805" s="51" t="e">
        <f>ROUND(VLOOKUP(EVID_HNOJENI!N1805,HNOJIVA_ALL!$A$2:$Z$3303,14,FALSE)*K1805*IF(L1805="t",10,IF(L1805="kg",0.01,IF(L1805="q",1,IF(L1805="l",0.01*VLOOKUP(EVID_HNOJENI!N1805,HNOJIVA_ALL!$A$2:$AE$3303,31,FALSE),"CHYBA")))),2)</f>
        <v>#N/A</v>
      </c>
      <c r="Q1805" s="51" t="e">
        <f>ROUND(VLOOKUP(EVID_HNOJENI!N1805,HNOJIVA_ALL!$A$2:$Z$3303,15,FALSE)*K1805*IF(L1805="t",10,IF(L1805="kg",0.01,IF(L1805="q",1,IF(L1805="l",0.01*VLOOKUP(EVID_HNOJENI!N1805,HNOJIVA_ALL!$A$2:$AE$3303,31,FALSE),"CHYBA")))),2)</f>
        <v>#N/A</v>
      </c>
      <c r="R1805" s="51" t="e">
        <f>ROUND(VLOOKUP(EVID_HNOJENI!N1805,HNOJIVA_ALL!$A$2:$Z$3303,16,FALSE)*K1805*IF(L1805="t",10,IF(L1805="kg",0.01,IF(L1805="q",1,IF(L1805="l",0.01*VLOOKUP(EVID_HNOJENI!N1805,HNOJIVA_ALL!$A$2:$AE$3303,31,FALSE),"CHYBA")))),2)</f>
        <v>#N/A</v>
      </c>
      <c r="S1805" s="51" t="e">
        <f>ROUND(VLOOKUP(EVID_HNOJENI!N1805,HNOJIVA_ALL!$A$2:$Z$3303,18,FALSE)*K1805*IF(L1805="t",10,IF(L1805="kg",0.01,IF(L1805="q",1,IF(L1805="l",0.01*VLOOKUP(EVID_HNOJENI!N1805,HNOJIVA_ALL!$A$2:$AE$3303,31,FALSE),"CHYBA")))),2)</f>
        <v>#N/A</v>
      </c>
      <c r="T1805" s="51" t="e">
        <f>ROUND(VLOOKUP(EVID_HNOJENI!N1805,HNOJIVA_ALL!$A$2:$Z$3303,17,FALSE)*K1805*IF(L1805="t",10,IF(L1805="kg",0.01,IF(L1805="q",1,IF(L1805="l",0.01*VLOOKUP(EVID_HNOJENI!N1805,HNOJIVA_ALL!$A$2:$AE$3303,31,FALSE),"CHYBA")))),2)</f>
        <v>#N/A</v>
      </c>
      <c r="U1805" s="51" t="e">
        <f>ROUND(VLOOKUP(EVID_HNOJENI!N1805,HNOJIVA_ALL!$A$2:$Z$3303,20,FALSE)*K1805*IF(L1805="t",10,IF(L1805="kg",0.01,IF(L1805="q",1,IF(L1805="l",0.01*VLOOKUP(EVID_HNOJENI!N1805,HNOJIVA_ALL!$A$2:$AE$3303,31,FALSE),"CHYBA")))),2)</f>
        <v>#N/A</v>
      </c>
    </row>
    <row r="1806" spans="1:21" x14ac:dyDescent="0.2">
      <c r="A1806" s="32"/>
      <c r="B1806" s="45" t="e">
        <f>VLOOKUP($A1806,EVID_OSEVU!$A$1:$M$4972,2,FALSE)</f>
        <v>#N/A</v>
      </c>
      <c r="C1806" s="45" t="e">
        <f>VLOOKUP($A1806,EVID_OSEVU!$A$1:$M$4972,3,FALSE)</f>
        <v>#N/A</v>
      </c>
      <c r="D1806" s="45" t="e">
        <f>VLOOKUP($A1806,EVID_OSEVU!$A$1:$M$4972,4,FALSE)</f>
        <v>#N/A</v>
      </c>
      <c r="E1806" s="45" t="e">
        <f>VLOOKUP($A1806,EVID_OSEVU!$A$1:$M$4972,7,FALSE)</f>
        <v>#N/A</v>
      </c>
      <c r="F1806" s="45" t="e">
        <f>VLOOKUP($A1806,EVID_OSEVU!$A$1:$M$4972,8,FALSE)</f>
        <v>#N/A</v>
      </c>
      <c r="G1806" s="45" t="e">
        <f>VLOOKUP($A1806,EVID_OSEVU!$A$1:$M$4972,11,FALSE)</f>
        <v>#N/A</v>
      </c>
      <c r="H1806" s="35"/>
      <c r="I1806" s="48"/>
      <c r="J1806" s="33" t="e">
        <f>VLOOKUP($A1806,EVID_OSEVU!$A$1:$M$4972,11,FALSE)</f>
        <v>#N/A</v>
      </c>
      <c r="K1806" s="39"/>
      <c r="L1806" s="49"/>
      <c r="M1806" s="89" t="e">
        <f t="shared" si="28"/>
        <v>#N/A</v>
      </c>
      <c r="N1806" s="50"/>
      <c r="O1806" s="37" t="e">
        <f>VLOOKUP(EVID_HNOJENI!N1806,HNOJIVA_ALL!$A$2:$Z$3303,4,FALSE)</f>
        <v>#N/A</v>
      </c>
      <c r="P1806" s="51" t="e">
        <f>ROUND(VLOOKUP(EVID_HNOJENI!N1806,HNOJIVA_ALL!$A$2:$Z$3303,14,FALSE)*K1806*IF(L1806="t",10,IF(L1806="kg",0.01,IF(L1806="q",1,IF(L1806="l",0.01*VLOOKUP(EVID_HNOJENI!N1806,HNOJIVA_ALL!$A$2:$AE$3303,31,FALSE),"CHYBA")))),2)</f>
        <v>#N/A</v>
      </c>
      <c r="Q1806" s="51" t="e">
        <f>ROUND(VLOOKUP(EVID_HNOJENI!N1806,HNOJIVA_ALL!$A$2:$Z$3303,15,FALSE)*K1806*IF(L1806="t",10,IF(L1806="kg",0.01,IF(L1806="q",1,IF(L1806="l",0.01*VLOOKUP(EVID_HNOJENI!N1806,HNOJIVA_ALL!$A$2:$AE$3303,31,FALSE),"CHYBA")))),2)</f>
        <v>#N/A</v>
      </c>
      <c r="R1806" s="51" t="e">
        <f>ROUND(VLOOKUP(EVID_HNOJENI!N1806,HNOJIVA_ALL!$A$2:$Z$3303,16,FALSE)*K1806*IF(L1806="t",10,IF(L1806="kg",0.01,IF(L1806="q",1,IF(L1806="l",0.01*VLOOKUP(EVID_HNOJENI!N1806,HNOJIVA_ALL!$A$2:$AE$3303,31,FALSE),"CHYBA")))),2)</f>
        <v>#N/A</v>
      </c>
      <c r="S1806" s="51" t="e">
        <f>ROUND(VLOOKUP(EVID_HNOJENI!N1806,HNOJIVA_ALL!$A$2:$Z$3303,18,FALSE)*K1806*IF(L1806="t",10,IF(L1806="kg",0.01,IF(L1806="q",1,IF(L1806="l",0.01*VLOOKUP(EVID_HNOJENI!N1806,HNOJIVA_ALL!$A$2:$AE$3303,31,FALSE),"CHYBA")))),2)</f>
        <v>#N/A</v>
      </c>
      <c r="T1806" s="51" t="e">
        <f>ROUND(VLOOKUP(EVID_HNOJENI!N1806,HNOJIVA_ALL!$A$2:$Z$3303,17,FALSE)*K1806*IF(L1806="t",10,IF(L1806="kg",0.01,IF(L1806="q",1,IF(L1806="l",0.01*VLOOKUP(EVID_HNOJENI!N1806,HNOJIVA_ALL!$A$2:$AE$3303,31,FALSE),"CHYBA")))),2)</f>
        <v>#N/A</v>
      </c>
      <c r="U1806" s="51" t="e">
        <f>ROUND(VLOOKUP(EVID_HNOJENI!N1806,HNOJIVA_ALL!$A$2:$Z$3303,20,FALSE)*K1806*IF(L1806="t",10,IF(L1806="kg",0.01,IF(L1806="q",1,IF(L1806="l",0.01*VLOOKUP(EVID_HNOJENI!N1806,HNOJIVA_ALL!$A$2:$AE$3303,31,FALSE),"CHYBA")))),2)</f>
        <v>#N/A</v>
      </c>
    </row>
    <row r="1807" spans="1:21" x14ac:dyDescent="0.2">
      <c r="A1807" s="32"/>
      <c r="B1807" s="45" t="e">
        <f>VLOOKUP($A1807,EVID_OSEVU!$A$1:$M$4972,2,FALSE)</f>
        <v>#N/A</v>
      </c>
      <c r="C1807" s="45" t="e">
        <f>VLOOKUP($A1807,EVID_OSEVU!$A$1:$M$4972,3,FALSE)</f>
        <v>#N/A</v>
      </c>
      <c r="D1807" s="45" t="e">
        <f>VLOOKUP($A1807,EVID_OSEVU!$A$1:$M$4972,4,FALSE)</f>
        <v>#N/A</v>
      </c>
      <c r="E1807" s="45" t="e">
        <f>VLOOKUP($A1807,EVID_OSEVU!$A$1:$M$4972,7,FALSE)</f>
        <v>#N/A</v>
      </c>
      <c r="F1807" s="45" t="e">
        <f>VLOOKUP($A1807,EVID_OSEVU!$A$1:$M$4972,8,FALSE)</f>
        <v>#N/A</v>
      </c>
      <c r="G1807" s="45" t="e">
        <f>VLOOKUP($A1807,EVID_OSEVU!$A$1:$M$4972,11,FALSE)</f>
        <v>#N/A</v>
      </c>
      <c r="H1807" s="35"/>
      <c r="I1807" s="48"/>
      <c r="J1807" s="33" t="e">
        <f>VLOOKUP($A1807,EVID_OSEVU!$A$1:$M$4972,11,FALSE)</f>
        <v>#N/A</v>
      </c>
      <c r="K1807" s="39"/>
      <c r="L1807" s="49"/>
      <c r="M1807" s="89" t="e">
        <f t="shared" si="28"/>
        <v>#N/A</v>
      </c>
      <c r="N1807" s="50"/>
      <c r="O1807" s="37" t="e">
        <f>VLOOKUP(EVID_HNOJENI!N1807,HNOJIVA_ALL!$A$2:$Z$3303,4,FALSE)</f>
        <v>#N/A</v>
      </c>
      <c r="P1807" s="51" t="e">
        <f>ROUND(VLOOKUP(EVID_HNOJENI!N1807,HNOJIVA_ALL!$A$2:$Z$3303,14,FALSE)*K1807*IF(L1807="t",10,IF(L1807="kg",0.01,IF(L1807="q",1,IF(L1807="l",0.01*VLOOKUP(EVID_HNOJENI!N1807,HNOJIVA_ALL!$A$2:$AE$3303,31,FALSE),"CHYBA")))),2)</f>
        <v>#N/A</v>
      </c>
      <c r="Q1807" s="51" t="e">
        <f>ROUND(VLOOKUP(EVID_HNOJENI!N1807,HNOJIVA_ALL!$A$2:$Z$3303,15,FALSE)*K1807*IF(L1807="t",10,IF(L1807="kg",0.01,IF(L1807="q",1,IF(L1807="l",0.01*VLOOKUP(EVID_HNOJENI!N1807,HNOJIVA_ALL!$A$2:$AE$3303,31,FALSE),"CHYBA")))),2)</f>
        <v>#N/A</v>
      </c>
      <c r="R1807" s="51" t="e">
        <f>ROUND(VLOOKUP(EVID_HNOJENI!N1807,HNOJIVA_ALL!$A$2:$Z$3303,16,FALSE)*K1807*IF(L1807="t",10,IF(L1807="kg",0.01,IF(L1807="q",1,IF(L1807="l",0.01*VLOOKUP(EVID_HNOJENI!N1807,HNOJIVA_ALL!$A$2:$AE$3303,31,FALSE),"CHYBA")))),2)</f>
        <v>#N/A</v>
      </c>
      <c r="S1807" s="51" t="e">
        <f>ROUND(VLOOKUP(EVID_HNOJENI!N1807,HNOJIVA_ALL!$A$2:$Z$3303,18,FALSE)*K1807*IF(L1807="t",10,IF(L1807="kg",0.01,IF(L1807="q",1,IF(L1807="l",0.01*VLOOKUP(EVID_HNOJENI!N1807,HNOJIVA_ALL!$A$2:$AE$3303,31,FALSE),"CHYBA")))),2)</f>
        <v>#N/A</v>
      </c>
      <c r="T1807" s="51" t="e">
        <f>ROUND(VLOOKUP(EVID_HNOJENI!N1807,HNOJIVA_ALL!$A$2:$Z$3303,17,FALSE)*K1807*IF(L1807="t",10,IF(L1807="kg",0.01,IF(L1807="q",1,IF(L1807="l",0.01*VLOOKUP(EVID_HNOJENI!N1807,HNOJIVA_ALL!$A$2:$AE$3303,31,FALSE),"CHYBA")))),2)</f>
        <v>#N/A</v>
      </c>
      <c r="U1807" s="51" t="e">
        <f>ROUND(VLOOKUP(EVID_HNOJENI!N1807,HNOJIVA_ALL!$A$2:$Z$3303,20,FALSE)*K1807*IF(L1807="t",10,IF(L1807="kg",0.01,IF(L1807="q",1,IF(L1807="l",0.01*VLOOKUP(EVID_HNOJENI!N1807,HNOJIVA_ALL!$A$2:$AE$3303,31,FALSE),"CHYBA")))),2)</f>
        <v>#N/A</v>
      </c>
    </row>
    <row r="1808" spans="1:21" x14ac:dyDescent="0.2">
      <c r="A1808" s="32"/>
      <c r="B1808" s="45" t="e">
        <f>VLOOKUP($A1808,EVID_OSEVU!$A$1:$M$4972,2,FALSE)</f>
        <v>#N/A</v>
      </c>
      <c r="C1808" s="45" t="e">
        <f>VLOOKUP($A1808,EVID_OSEVU!$A$1:$M$4972,3,FALSE)</f>
        <v>#N/A</v>
      </c>
      <c r="D1808" s="45" t="e">
        <f>VLOOKUP($A1808,EVID_OSEVU!$A$1:$M$4972,4,FALSE)</f>
        <v>#N/A</v>
      </c>
      <c r="E1808" s="45" t="e">
        <f>VLOOKUP($A1808,EVID_OSEVU!$A$1:$M$4972,7,FALSE)</f>
        <v>#N/A</v>
      </c>
      <c r="F1808" s="45" t="e">
        <f>VLOOKUP($A1808,EVID_OSEVU!$A$1:$M$4972,8,FALSE)</f>
        <v>#N/A</v>
      </c>
      <c r="G1808" s="45" t="e">
        <f>VLOOKUP($A1808,EVID_OSEVU!$A$1:$M$4972,11,FALSE)</f>
        <v>#N/A</v>
      </c>
      <c r="H1808" s="35"/>
      <c r="I1808" s="48"/>
      <c r="J1808" s="33" t="e">
        <f>VLOOKUP($A1808,EVID_OSEVU!$A$1:$M$4972,11,FALSE)</f>
        <v>#N/A</v>
      </c>
      <c r="K1808" s="39"/>
      <c r="L1808" s="49"/>
      <c r="M1808" s="89" t="e">
        <f t="shared" si="28"/>
        <v>#N/A</v>
      </c>
      <c r="N1808" s="50"/>
      <c r="O1808" s="37" t="e">
        <f>VLOOKUP(EVID_HNOJENI!N1808,HNOJIVA_ALL!$A$2:$Z$3303,4,FALSE)</f>
        <v>#N/A</v>
      </c>
      <c r="P1808" s="51" t="e">
        <f>ROUND(VLOOKUP(EVID_HNOJENI!N1808,HNOJIVA_ALL!$A$2:$Z$3303,14,FALSE)*K1808*IF(L1808="t",10,IF(L1808="kg",0.01,IF(L1808="q",1,IF(L1808="l",0.01*VLOOKUP(EVID_HNOJENI!N1808,HNOJIVA_ALL!$A$2:$AE$3303,31,FALSE),"CHYBA")))),2)</f>
        <v>#N/A</v>
      </c>
      <c r="Q1808" s="51" t="e">
        <f>ROUND(VLOOKUP(EVID_HNOJENI!N1808,HNOJIVA_ALL!$A$2:$Z$3303,15,FALSE)*K1808*IF(L1808="t",10,IF(L1808="kg",0.01,IF(L1808="q",1,IF(L1808="l",0.01*VLOOKUP(EVID_HNOJENI!N1808,HNOJIVA_ALL!$A$2:$AE$3303,31,FALSE),"CHYBA")))),2)</f>
        <v>#N/A</v>
      </c>
      <c r="R1808" s="51" t="e">
        <f>ROUND(VLOOKUP(EVID_HNOJENI!N1808,HNOJIVA_ALL!$A$2:$Z$3303,16,FALSE)*K1808*IF(L1808="t",10,IF(L1808="kg",0.01,IF(L1808="q",1,IF(L1808="l",0.01*VLOOKUP(EVID_HNOJENI!N1808,HNOJIVA_ALL!$A$2:$AE$3303,31,FALSE),"CHYBA")))),2)</f>
        <v>#N/A</v>
      </c>
      <c r="S1808" s="51" t="e">
        <f>ROUND(VLOOKUP(EVID_HNOJENI!N1808,HNOJIVA_ALL!$A$2:$Z$3303,18,FALSE)*K1808*IF(L1808="t",10,IF(L1808="kg",0.01,IF(L1808="q",1,IF(L1808="l",0.01*VLOOKUP(EVID_HNOJENI!N1808,HNOJIVA_ALL!$A$2:$AE$3303,31,FALSE),"CHYBA")))),2)</f>
        <v>#N/A</v>
      </c>
      <c r="T1808" s="51" t="e">
        <f>ROUND(VLOOKUP(EVID_HNOJENI!N1808,HNOJIVA_ALL!$A$2:$Z$3303,17,FALSE)*K1808*IF(L1808="t",10,IF(L1808="kg",0.01,IF(L1808="q",1,IF(L1808="l",0.01*VLOOKUP(EVID_HNOJENI!N1808,HNOJIVA_ALL!$A$2:$AE$3303,31,FALSE),"CHYBA")))),2)</f>
        <v>#N/A</v>
      </c>
      <c r="U1808" s="51" t="e">
        <f>ROUND(VLOOKUP(EVID_HNOJENI!N1808,HNOJIVA_ALL!$A$2:$Z$3303,20,FALSE)*K1808*IF(L1808="t",10,IF(L1808="kg",0.01,IF(L1808="q",1,IF(L1808="l",0.01*VLOOKUP(EVID_HNOJENI!N1808,HNOJIVA_ALL!$A$2:$AE$3303,31,FALSE),"CHYBA")))),2)</f>
        <v>#N/A</v>
      </c>
    </row>
    <row r="1809" spans="1:21" x14ac:dyDescent="0.2">
      <c r="A1809" s="32"/>
      <c r="B1809" s="45" t="e">
        <f>VLOOKUP($A1809,EVID_OSEVU!$A$1:$M$4972,2,FALSE)</f>
        <v>#N/A</v>
      </c>
      <c r="C1809" s="45" t="e">
        <f>VLOOKUP($A1809,EVID_OSEVU!$A$1:$M$4972,3,FALSE)</f>
        <v>#N/A</v>
      </c>
      <c r="D1809" s="45" t="e">
        <f>VLOOKUP($A1809,EVID_OSEVU!$A$1:$M$4972,4,FALSE)</f>
        <v>#N/A</v>
      </c>
      <c r="E1809" s="45" t="e">
        <f>VLOOKUP($A1809,EVID_OSEVU!$A$1:$M$4972,7,FALSE)</f>
        <v>#N/A</v>
      </c>
      <c r="F1809" s="45" t="e">
        <f>VLOOKUP($A1809,EVID_OSEVU!$A$1:$M$4972,8,FALSE)</f>
        <v>#N/A</v>
      </c>
      <c r="G1809" s="45" t="e">
        <f>VLOOKUP($A1809,EVID_OSEVU!$A$1:$M$4972,11,FALSE)</f>
        <v>#N/A</v>
      </c>
      <c r="H1809" s="35"/>
      <c r="I1809" s="48"/>
      <c r="J1809" s="33" t="e">
        <f>VLOOKUP($A1809,EVID_OSEVU!$A$1:$M$4972,11,FALSE)</f>
        <v>#N/A</v>
      </c>
      <c r="K1809" s="39"/>
      <c r="L1809" s="49"/>
      <c r="M1809" s="89" t="e">
        <f t="shared" si="28"/>
        <v>#N/A</v>
      </c>
      <c r="N1809" s="50"/>
      <c r="O1809" s="37" t="e">
        <f>VLOOKUP(EVID_HNOJENI!N1809,HNOJIVA_ALL!$A$2:$Z$3303,4,FALSE)</f>
        <v>#N/A</v>
      </c>
      <c r="P1809" s="51" t="e">
        <f>ROUND(VLOOKUP(EVID_HNOJENI!N1809,HNOJIVA_ALL!$A$2:$Z$3303,14,FALSE)*K1809*IF(L1809="t",10,IF(L1809="kg",0.01,IF(L1809="q",1,IF(L1809="l",0.01*VLOOKUP(EVID_HNOJENI!N1809,HNOJIVA_ALL!$A$2:$AE$3303,31,FALSE),"CHYBA")))),2)</f>
        <v>#N/A</v>
      </c>
      <c r="Q1809" s="51" t="e">
        <f>ROUND(VLOOKUP(EVID_HNOJENI!N1809,HNOJIVA_ALL!$A$2:$Z$3303,15,FALSE)*K1809*IF(L1809="t",10,IF(L1809="kg",0.01,IF(L1809="q",1,IF(L1809="l",0.01*VLOOKUP(EVID_HNOJENI!N1809,HNOJIVA_ALL!$A$2:$AE$3303,31,FALSE),"CHYBA")))),2)</f>
        <v>#N/A</v>
      </c>
      <c r="R1809" s="51" t="e">
        <f>ROUND(VLOOKUP(EVID_HNOJENI!N1809,HNOJIVA_ALL!$A$2:$Z$3303,16,FALSE)*K1809*IF(L1809="t",10,IF(L1809="kg",0.01,IF(L1809="q",1,IF(L1809="l",0.01*VLOOKUP(EVID_HNOJENI!N1809,HNOJIVA_ALL!$A$2:$AE$3303,31,FALSE),"CHYBA")))),2)</f>
        <v>#N/A</v>
      </c>
      <c r="S1809" s="51" t="e">
        <f>ROUND(VLOOKUP(EVID_HNOJENI!N1809,HNOJIVA_ALL!$A$2:$Z$3303,18,FALSE)*K1809*IF(L1809="t",10,IF(L1809="kg",0.01,IF(L1809="q",1,IF(L1809="l",0.01*VLOOKUP(EVID_HNOJENI!N1809,HNOJIVA_ALL!$A$2:$AE$3303,31,FALSE),"CHYBA")))),2)</f>
        <v>#N/A</v>
      </c>
      <c r="T1809" s="51" t="e">
        <f>ROUND(VLOOKUP(EVID_HNOJENI!N1809,HNOJIVA_ALL!$A$2:$Z$3303,17,FALSE)*K1809*IF(L1809="t",10,IF(L1809="kg",0.01,IF(L1809="q",1,IF(L1809="l",0.01*VLOOKUP(EVID_HNOJENI!N1809,HNOJIVA_ALL!$A$2:$AE$3303,31,FALSE),"CHYBA")))),2)</f>
        <v>#N/A</v>
      </c>
      <c r="U1809" s="51" t="e">
        <f>ROUND(VLOOKUP(EVID_HNOJENI!N1809,HNOJIVA_ALL!$A$2:$Z$3303,20,FALSE)*K1809*IF(L1809="t",10,IF(L1809="kg",0.01,IF(L1809="q",1,IF(L1809="l",0.01*VLOOKUP(EVID_HNOJENI!N1809,HNOJIVA_ALL!$A$2:$AE$3303,31,FALSE),"CHYBA")))),2)</f>
        <v>#N/A</v>
      </c>
    </row>
    <row r="1810" spans="1:21" x14ac:dyDescent="0.2">
      <c r="A1810" s="32"/>
      <c r="B1810" s="45" t="e">
        <f>VLOOKUP($A1810,EVID_OSEVU!$A$1:$M$4972,2,FALSE)</f>
        <v>#N/A</v>
      </c>
      <c r="C1810" s="45" t="e">
        <f>VLOOKUP($A1810,EVID_OSEVU!$A$1:$M$4972,3,FALSE)</f>
        <v>#N/A</v>
      </c>
      <c r="D1810" s="45" t="e">
        <f>VLOOKUP($A1810,EVID_OSEVU!$A$1:$M$4972,4,FALSE)</f>
        <v>#N/A</v>
      </c>
      <c r="E1810" s="45" t="e">
        <f>VLOOKUP($A1810,EVID_OSEVU!$A$1:$M$4972,7,FALSE)</f>
        <v>#N/A</v>
      </c>
      <c r="F1810" s="45" t="e">
        <f>VLOOKUP($A1810,EVID_OSEVU!$A$1:$M$4972,8,FALSE)</f>
        <v>#N/A</v>
      </c>
      <c r="G1810" s="45" t="e">
        <f>VLOOKUP($A1810,EVID_OSEVU!$A$1:$M$4972,11,FALSE)</f>
        <v>#N/A</v>
      </c>
      <c r="H1810" s="35"/>
      <c r="I1810" s="48"/>
      <c r="J1810" s="33" t="e">
        <f>VLOOKUP($A1810,EVID_OSEVU!$A$1:$M$4972,11,FALSE)</f>
        <v>#N/A</v>
      </c>
      <c r="K1810" s="39"/>
      <c r="L1810" s="49"/>
      <c r="M1810" s="89" t="e">
        <f t="shared" si="28"/>
        <v>#N/A</v>
      </c>
      <c r="N1810" s="50"/>
      <c r="O1810" s="37" t="e">
        <f>VLOOKUP(EVID_HNOJENI!N1810,HNOJIVA_ALL!$A$2:$Z$3303,4,FALSE)</f>
        <v>#N/A</v>
      </c>
      <c r="P1810" s="51" t="e">
        <f>ROUND(VLOOKUP(EVID_HNOJENI!N1810,HNOJIVA_ALL!$A$2:$Z$3303,14,FALSE)*K1810*IF(L1810="t",10,IF(L1810="kg",0.01,IF(L1810="q",1,IF(L1810="l",0.01*VLOOKUP(EVID_HNOJENI!N1810,HNOJIVA_ALL!$A$2:$AE$3303,31,FALSE),"CHYBA")))),2)</f>
        <v>#N/A</v>
      </c>
      <c r="Q1810" s="51" t="e">
        <f>ROUND(VLOOKUP(EVID_HNOJENI!N1810,HNOJIVA_ALL!$A$2:$Z$3303,15,FALSE)*K1810*IF(L1810="t",10,IF(L1810="kg",0.01,IF(L1810="q",1,IF(L1810="l",0.01*VLOOKUP(EVID_HNOJENI!N1810,HNOJIVA_ALL!$A$2:$AE$3303,31,FALSE),"CHYBA")))),2)</f>
        <v>#N/A</v>
      </c>
      <c r="R1810" s="51" t="e">
        <f>ROUND(VLOOKUP(EVID_HNOJENI!N1810,HNOJIVA_ALL!$A$2:$Z$3303,16,FALSE)*K1810*IF(L1810="t",10,IF(L1810="kg",0.01,IF(L1810="q",1,IF(L1810="l",0.01*VLOOKUP(EVID_HNOJENI!N1810,HNOJIVA_ALL!$A$2:$AE$3303,31,FALSE),"CHYBA")))),2)</f>
        <v>#N/A</v>
      </c>
      <c r="S1810" s="51" t="e">
        <f>ROUND(VLOOKUP(EVID_HNOJENI!N1810,HNOJIVA_ALL!$A$2:$Z$3303,18,FALSE)*K1810*IF(L1810="t",10,IF(L1810="kg",0.01,IF(L1810="q",1,IF(L1810="l",0.01*VLOOKUP(EVID_HNOJENI!N1810,HNOJIVA_ALL!$A$2:$AE$3303,31,FALSE),"CHYBA")))),2)</f>
        <v>#N/A</v>
      </c>
      <c r="T1810" s="51" t="e">
        <f>ROUND(VLOOKUP(EVID_HNOJENI!N1810,HNOJIVA_ALL!$A$2:$Z$3303,17,FALSE)*K1810*IF(L1810="t",10,IF(L1810="kg",0.01,IF(L1810="q",1,IF(L1810="l",0.01*VLOOKUP(EVID_HNOJENI!N1810,HNOJIVA_ALL!$A$2:$AE$3303,31,FALSE),"CHYBA")))),2)</f>
        <v>#N/A</v>
      </c>
      <c r="U1810" s="51" t="e">
        <f>ROUND(VLOOKUP(EVID_HNOJENI!N1810,HNOJIVA_ALL!$A$2:$Z$3303,20,FALSE)*K1810*IF(L1810="t",10,IF(L1810="kg",0.01,IF(L1810="q",1,IF(L1810="l",0.01*VLOOKUP(EVID_HNOJENI!N1810,HNOJIVA_ALL!$A$2:$AE$3303,31,FALSE),"CHYBA")))),2)</f>
        <v>#N/A</v>
      </c>
    </row>
    <row r="1811" spans="1:21" x14ac:dyDescent="0.2">
      <c r="A1811" s="32"/>
      <c r="B1811" s="45" t="e">
        <f>VLOOKUP($A1811,EVID_OSEVU!$A$1:$M$4972,2,FALSE)</f>
        <v>#N/A</v>
      </c>
      <c r="C1811" s="45" t="e">
        <f>VLOOKUP($A1811,EVID_OSEVU!$A$1:$M$4972,3,FALSE)</f>
        <v>#N/A</v>
      </c>
      <c r="D1811" s="45" t="e">
        <f>VLOOKUP($A1811,EVID_OSEVU!$A$1:$M$4972,4,FALSE)</f>
        <v>#N/A</v>
      </c>
      <c r="E1811" s="45" t="e">
        <f>VLOOKUP($A1811,EVID_OSEVU!$A$1:$M$4972,7,FALSE)</f>
        <v>#N/A</v>
      </c>
      <c r="F1811" s="45" t="e">
        <f>VLOOKUP($A1811,EVID_OSEVU!$A$1:$M$4972,8,FALSE)</f>
        <v>#N/A</v>
      </c>
      <c r="G1811" s="45" t="e">
        <f>VLOOKUP($A1811,EVID_OSEVU!$A$1:$M$4972,11,FALSE)</f>
        <v>#N/A</v>
      </c>
      <c r="H1811" s="35"/>
      <c r="I1811" s="48"/>
      <c r="J1811" s="33" t="e">
        <f>VLOOKUP($A1811,EVID_OSEVU!$A$1:$M$4972,11,FALSE)</f>
        <v>#N/A</v>
      </c>
      <c r="K1811" s="39"/>
      <c r="L1811" s="49"/>
      <c r="M1811" s="89" t="e">
        <f t="shared" si="28"/>
        <v>#N/A</v>
      </c>
      <c r="N1811" s="50"/>
      <c r="O1811" s="37" t="e">
        <f>VLOOKUP(EVID_HNOJENI!N1811,HNOJIVA_ALL!$A$2:$Z$3303,4,FALSE)</f>
        <v>#N/A</v>
      </c>
      <c r="P1811" s="51" t="e">
        <f>ROUND(VLOOKUP(EVID_HNOJENI!N1811,HNOJIVA_ALL!$A$2:$Z$3303,14,FALSE)*K1811*IF(L1811="t",10,IF(L1811="kg",0.01,IF(L1811="q",1,IF(L1811="l",0.01*VLOOKUP(EVID_HNOJENI!N1811,HNOJIVA_ALL!$A$2:$AE$3303,31,FALSE),"CHYBA")))),2)</f>
        <v>#N/A</v>
      </c>
      <c r="Q1811" s="51" t="e">
        <f>ROUND(VLOOKUP(EVID_HNOJENI!N1811,HNOJIVA_ALL!$A$2:$Z$3303,15,FALSE)*K1811*IF(L1811="t",10,IF(L1811="kg",0.01,IF(L1811="q",1,IF(L1811="l",0.01*VLOOKUP(EVID_HNOJENI!N1811,HNOJIVA_ALL!$A$2:$AE$3303,31,FALSE),"CHYBA")))),2)</f>
        <v>#N/A</v>
      </c>
      <c r="R1811" s="51" t="e">
        <f>ROUND(VLOOKUP(EVID_HNOJENI!N1811,HNOJIVA_ALL!$A$2:$Z$3303,16,FALSE)*K1811*IF(L1811="t",10,IF(L1811="kg",0.01,IF(L1811="q",1,IF(L1811="l",0.01*VLOOKUP(EVID_HNOJENI!N1811,HNOJIVA_ALL!$A$2:$AE$3303,31,FALSE),"CHYBA")))),2)</f>
        <v>#N/A</v>
      </c>
      <c r="S1811" s="51" t="e">
        <f>ROUND(VLOOKUP(EVID_HNOJENI!N1811,HNOJIVA_ALL!$A$2:$Z$3303,18,FALSE)*K1811*IF(L1811="t",10,IF(L1811="kg",0.01,IF(L1811="q",1,IF(L1811="l",0.01*VLOOKUP(EVID_HNOJENI!N1811,HNOJIVA_ALL!$A$2:$AE$3303,31,FALSE),"CHYBA")))),2)</f>
        <v>#N/A</v>
      </c>
      <c r="T1811" s="51" t="e">
        <f>ROUND(VLOOKUP(EVID_HNOJENI!N1811,HNOJIVA_ALL!$A$2:$Z$3303,17,FALSE)*K1811*IF(L1811="t",10,IF(L1811="kg",0.01,IF(L1811="q",1,IF(L1811="l",0.01*VLOOKUP(EVID_HNOJENI!N1811,HNOJIVA_ALL!$A$2:$AE$3303,31,FALSE),"CHYBA")))),2)</f>
        <v>#N/A</v>
      </c>
      <c r="U1811" s="51" t="e">
        <f>ROUND(VLOOKUP(EVID_HNOJENI!N1811,HNOJIVA_ALL!$A$2:$Z$3303,20,FALSE)*K1811*IF(L1811="t",10,IF(L1811="kg",0.01,IF(L1811="q",1,IF(L1811="l",0.01*VLOOKUP(EVID_HNOJENI!N1811,HNOJIVA_ALL!$A$2:$AE$3303,31,FALSE),"CHYBA")))),2)</f>
        <v>#N/A</v>
      </c>
    </row>
    <row r="1812" spans="1:21" x14ac:dyDescent="0.2">
      <c r="A1812" s="32"/>
      <c r="B1812" s="45" t="e">
        <f>VLOOKUP($A1812,EVID_OSEVU!$A$1:$M$4972,2,FALSE)</f>
        <v>#N/A</v>
      </c>
      <c r="C1812" s="45" t="e">
        <f>VLOOKUP($A1812,EVID_OSEVU!$A$1:$M$4972,3,FALSE)</f>
        <v>#N/A</v>
      </c>
      <c r="D1812" s="45" t="e">
        <f>VLOOKUP($A1812,EVID_OSEVU!$A$1:$M$4972,4,FALSE)</f>
        <v>#N/A</v>
      </c>
      <c r="E1812" s="45" t="e">
        <f>VLOOKUP($A1812,EVID_OSEVU!$A$1:$M$4972,7,FALSE)</f>
        <v>#N/A</v>
      </c>
      <c r="F1812" s="45" t="e">
        <f>VLOOKUP($A1812,EVID_OSEVU!$A$1:$M$4972,8,FALSE)</f>
        <v>#N/A</v>
      </c>
      <c r="G1812" s="45" t="e">
        <f>VLOOKUP($A1812,EVID_OSEVU!$A$1:$M$4972,11,FALSE)</f>
        <v>#N/A</v>
      </c>
      <c r="H1812" s="35"/>
      <c r="I1812" s="48"/>
      <c r="J1812" s="33" t="e">
        <f>VLOOKUP($A1812,EVID_OSEVU!$A$1:$M$4972,11,FALSE)</f>
        <v>#N/A</v>
      </c>
      <c r="K1812" s="39"/>
      <c r="L1812" s="49"/>
      <c r="M1812" s="89" t="e">
        <f t="shared" si="28"/>
        <v>#N/A</v>
      </c>
      <c r="N1812" s="50"/>
      <c r="O1812" s="37" t="e">
        <f>VLOOKUP(EVID_HNOJENI!N1812,HNOJIVA_ALL!$A$2:$Z$3303,4,FALSE)</f>
        <v>#N/A</v>
      </c>
      <c r="P1812" s="51" t="e">
        <f>ROUND(VLOOKUP(EVID_HNOJENI!N1812,HNOJIVA_ALL!$A$2:$Z$3303,14,FALSE)*K1812*IF(L1812="t",10,IF(L1812="kg",0.01,IF(L1812="q",1,IF(L1812="l",0.01*VLOOKUP(EVID_HNOJENI!N1812,HNOJIVA_ALL!$A$2:$AE$3303,31,FALSE),"CHYBA")))),2)</f>
        <v>#N/A</v>
      </c>
      <c r="Q1812" s="51" t="e">
        <f>ROUND(VLOOKUP(EVID_HNOJENI!N1812,HNOJIVA_ALL!$A$2:$Z$3303,15,FALSE)*K1812*IF(L1812="t",10,IF(L1812="kg",0.01,IF(L1812="q",1,IF(L1812="l",0.01*VLOOKUP(EVID_HNOJENI!N1812,HNOJIVA_ALL!$A$2:$AE$3303,31,FALSE),"CHYBA")))),2)</f>
        <v>#N/A</v>
      </c>
      <c r="R1812" s="51" t="e">
        <f>ROUND(VLOOKUP(EVID_HNOJENI!N1812,HNOJIVA_ALL!$A$2:$Z$3303,16,FALSE)*K1812*IF(L1812="t",10,IF(L1812="kg",0.01,IF(L1812="q",1,IF(L1812="l",0.01*VLOOKUP(EVID_HNOJENI!N1812,HNOJIVA_ALL!$A$2:$AE$3303,31,FALSE),"CHYBA")))),2)</f>
        <v>#N/A</v>
      </c>
      <c r="S1812" s="51" t="e">
        <f>ROUND(VLOOKUP(EVID_HNOJENI!N1812,HNOJIVA_ALL!$A$2:$Z$3303,18,FALSE)*K1812*IF(L1812="t",10,IF(L1812="kg",0.01,IF(L1812="q",1,IF(L1812="l",0.01*VLOOKUP(EVID_HNOJENI!N1812,HNOJIVA_ALL!$A$2:$AE$3303,31,FALSE),"CHYBA")))),2)</f>
        <v>#N/A</v>
      </c>
      <c r="T1812" s="51" t="e">
        <f>ROUND(VLOOKUP(EVID_HNOJENI!N1812,HNOJIVA_ALL!$A$2:$Z$3303,17,FALSE)*K1812*IF(L1812="t",10,IF(L1812="kg",0.01,IF(L1812="q",1,IF(L1812="l",0.01*VLOOKUP(EVID_HNOJENI!N1812,HNOJIVA_ALL!$A$2:$AE$3303,31,FALSE),"CHYBA")))),2)</f>
        <v>#N/A</v>
      </c>
      <c r="U1812" s="51" t="e">
        <f>ROUND(VLOOKUP(EVID_HNOJENI!N1812,HNOJIVA_ALL!$A$2:$Z$3303,20,FALSE)*K1812*IF(L1812="t",10,IF(L1812="kg",0.01,IF(L1812="q",1,IF(L1812="l",0.01*VLOOKUP(EVID_HNOJENI!N1812,HNOJIVA_ALL!$A$2:$AE$3303,31,FALSE),"CHYBA")))),2)</f>
        <v>#N/A</v>
      </c>
    </row>
    <row r="1813" spans="1:21" x14ac:dyDescent="0.2">
      <c r="A1813" s="32"/>
      <c r="B1813" s="45" t="e">
        <f>VLOOKUP($A1813,EVID_OSEVU!$A$1:$M$4972,2,FALSE)</f>
        <v>#N/A</v>
      </c>
      <c r="C1813" s="45" t="e">
        <f>VLOOKUP($A1813,EVID_OSEVU!$A$1:$M$4972,3,FALSE)</f>
        <v>#N/A</v>
      </c>
      <c r="D1813" s="45" t="e">
        <f>VLOOKUP($A1813,EVID_OSEVU!$A$1:$M$4972,4,FALSE)</f>
        <v>#N/A</v>
      </c>
      <c r="E1813" s="45" t="e">
        <f>VLOOKUP($A1813,EVID_OSEVU!$A$1:$M$4972,7,FALSE)</f>
        <v>#N/A</v>
      </c>
      <c r="F1813" s="45" t="e">
        <f>VLOOKUP($A1813,EVID_OSEVU!$A$1:$M$4972,8,FALSE)</f>
        <v>#N/A</v>
      </c>
      <c r="G1813" s="45" t="e">
        <f>VLOOKUP($A1813,EVID_OSEVU!$A$1:$M$4972,11,FALSE)</f>
        <v>#N/A</v>
      </c>
      <c r="H1813" s="35"/>
      <c r="I1813" s="48"/>
      <c r="J1813" s="33" t="e">
        <f>VLOOKUP($A1813,EVID_OSEVU!$A$1:$M$4972,11,FALSE)</f>
        <v>#N/A</v>
      </c>
      <c r="K1813" s="39"/>
      <c r="L1813" s="49"/>
      <c r="M1813" s="89" t="e">
        <f t="shared" si="28"/>
        <v>#N/A</v>
      </c>
      <c r="N1813" s="50"/>
      <c r="O1813" s="37" t="e">
        <f>VLOOKUP(EVID_HNOJENI!N1813,HNOJIVA_ALL!$A$2:$Z$3303,4,FALSE)</f>
        <v>#N/A</v>
      </c>
      <c r="P1813" s="51" t="e">
        <f>ROUND(VLOOKUP(EVID_HNOJENI!N1813,HNOJIVA_ALL!$A$2:$Z$3303,14,FALSE)*K1813*IF(L1813="t",10,IF(L1813="kg",0.01,IF(L1813="q",1,IF(L1813="l",0.01*VLOOKUP(EVID_HNOJENI!N1813,HNOJIVA_ALL!$A$2:$AE$3303,31,FALSE),"CHYBA")))),2)</f>
        <v>#N/A</v>
      </c>
      <c r="Q1813" s="51" t="e">
        <f>ROUND(VLOOKUP(EVID_HNOJENI!N1813,HNOJIVA_ALL!$A$2:$Z$3303,15,FALSE)*K1813*IF(L1813="t",10,IF(L1813="kg",0.01,IF(L1813="q",1,IF(L1813="l",0.01*VLOOKUP(EVID_HNOJENI!N1813,HNOJIVA_ALL!$A$2:$AE$3303,31,FALSE),"CHYBA")))),2)</f>
        <v>#N/A</v>
      </c>
      <c r="R1813" s="51" t="e">
        <f>ROUND(VLOOKUP(EVID_HNOJENI!N1813,HNOJIVA_ALL!$A$2:$Z$3303,16,FALSE)*K1813*IF(L1813="t",10,IF(L1813="kg",0.01,IF(L1813="q",1,IF(L1813="l",0.01*VLOOKUP(EVID_HNOJENI!N1813,HNOJIVA_ALL!$A$2:$AE$3303,31,FALSE),"CHYBA")))),2)</f>
        <v>#N/A</v>
      </c>
      <c r="S1813" s="51" t="e">
        <f>ROUND(VLOOKUP(EVID_HNOJENI!N1813,HNOJIVA_ALL!$A$2:$Z$3303,18,FALSE)*K1813*IF(L1813="t",10,IF(L1813="kg",0.01,IF(L1813="q",1,IF(L1813="l",0.01*VLOOKUP(EVID_HNOJENI!N1813,HNOJIVA_ALL!$A$2:$AE$3303,31,FALSE),"CHYBA")))),2)</f>
        <v>#N/A</v>
      </c>
      <c r="T1813" s="51" t="e">
        <f>ROUND(VLOOKUP(EVID_HNOJENI!N1813,HNOJIVA_ALL!$A$2:$Z$3303,17,FALSE)*K1813*IF(L1813="t",10,IF(L1813="kg",0.01,IF(L1813="q",1,IF(L1813="l",0.01*VLOOKUP(EVID_HNOJENI!N1813,HNOJIVA_ALL!$A$2:$AE$3303,31,FALSE),"CHYBA")))),2)</f>
        <v>#N/A</v>
      </c>
      <c r="U1813" s="51" t="e">
        <f>ROUND(VLOOKUP(EVID_HNOJENI!N1813,HNOJIVA_ALL!$A$2:$Z$3303,20,FALSE)*K1813*IF(L1813="t",10,IF(L1813="kg",0.01,IF(L1813="q",1,IF(L1813="l",0.01*VLOOKUP(EVID_HNOJENI!N1813,HNOJIVA_ALL!$A$2:$AE$3303,31,FALSE),"CHYBA")))),2)</f>
        <v>#N/A</v>
      </c>
    </row>
    <row r="1814" spans="1:21" x14ac:dyDescent="0.2">
      <c r="A1814" s="32"/>
      <c r="B1814" s="45" t="e">
        <f>VLOOKUP($A1814,EVID_OSEVU!$A$1:$M$4972,2,FALSE)</f>
        <v>#N/A</v>
      </c>
      <c r="C1814" s="45" t="e">
        <f>VLOOKUP($A1814,EVID_OSEVU!$A$1:$M$4972,3,FALSE)</f>
        <v>#N/A</v>
      </c>
      <c r="D1814" s="45" t="e">
        <f>VLOOKUP($A1814,EVID_OSEVU!$A$1:$M$4972,4,FALSE)</f>
        <v>#N/A</v>
      </c>
      <c r="E1814" s="45" t="e">
        <f>VLOOKUP($A1814,EVID_OSEVU!$A$1:$M$4972,7,FALSE)</f>
        <v>#N/A</v>
      </c>
      <c r="F1814" s="45" t="e">
        <f>VLOOKUP($A1814,EVID_OSEVU!$A$1:$M$4972,8,FALSE)</f>
        <v>#N/A</v>
      </c>
      <c r="G1814" s="45" t="e">
        <f>VLOOKUP($A1814,EVID_OSEVU!$A$1:$M$4972,11,FALSE)</f>
        <v>#N/A</v>
      </c>
      <c r="H1814" s="35"/>
      <c r="I1814" s="48"/>
      <c r="J1814" s="33" t="e">
        <f>VLOOKUP($A1814,EVID_OSEVU!$A$1:$M$4972,11,FALSE)</f>
        <v>#N/A</v>
      </c>
      <c r="K1814" s="39"/>
      <c r="L1814" s="49"/>
      <c r="M1814" s="89" t="e">
        <f t="shared" si="28"/>
        <v>#N/A</v>
      </c>
      <c r="N1814" s="50"/>
      <c r="O1814" s="37" t="e">
        <f>VLOOKUP(EVID_HNOJENI!N1814,HNOJIVA_ALL!$A$2:$Z$3303,4,FALSE)</f>
        <v>#N/A</v>
      </c>
      <c r="P1814" s="51" t="e">
        <f>ROUND(VLOOKUP(EVID_HNOJENI!N1814,HNOJIVA_ALL!$A$2:$Z$3303,14,FALSE)*K1814*IF(L1814="t",10,IF(L1814="kg",0.01,IF(L1814="q",1,IF(L1814="l",0.01*VLOOKUP(EVID_HNOJENI!N1814,HNOJIVA_ALL!$A$2:$AE$3303,31,FALSE),"CHYBA")))),2)</f>
        <v>#N/A</v>
      </c>
      <c r="Q1814" s="51" t="e">
        <f>ROUND(VLOOKUP(EVID_HNOJENI!N1814,HNOJIVA_ALL!$A$2:$Z$3303,15,FALSE)*K1814*IF(L1814="t",10,IF(L1814="kg",0.01,IF(L1814="q",1,IF(L1814="l",0.01*VLOOKUP(EVID_HNOJENI!N1814,HNOJIVA_ALL!$A$2:$AE$3303,31,FALSE),"CHYBA")))),2)</f>
        <v>#N/A</v>
      </c>
      <c r="R1814" s="51" t="e">
        <f>ROUND(VLOOKUP(EVID_HNOJENI!N1814,HNOJIVA_ALL!$A$2:$Z$3303,16,FALSE)*K1814*IF(L1814="t",10,IF(L1814="kg",0.01,IF(L1814="q",1,IF(L1814="l",0.01*VLOOKUP(EVID_HNOJENI!N1814,HNOJIVA_ALL!$A$2:$AE$3303,31,FALSE),"CHYBA")))),2)</f>
        <v>#N/A</v>
      </c>
      <c r="S1814" s="51" t="e">
        <f>ROUND(VLOOKUP(EVID_HNOJENI!N1814,HNOJIVA_ALL!$A$2:$Z$3303,18,FALSE)*K1814*IF(L1814="t",10,IF(L1814="kg",0.01,IF(L1814="q",1,IF(L1814="l",0.01*VLOOKUP(EVID_HNOJENI!N1814,HNOJIVA_ALL!$A$2:$AE$3303,31,FALSE),"CHYBA")))),2)</f>
        <v>#N/A</v>
      </c>
      <c r="T1814" s="51" t="e">
        <f>ROUND(VLOOKUP(EVID_HNOJENI!N1814,HNOJIVA_ALL!$A$2:$Z$3303,17,FALSE)*K1814*IF(L1814="t",10,IF(L1814="kg",0.01,IF(L1814="q",1,IF(L1814="l",0.01*VLOOKUP(EVID_HNOJENI!N1814,HNOJIVA_ALL!$A$2:$AE$3303,31,FALSE),"CHYBA")))),2)</f>
        <v>#N/A</v>
      </c>
      <c r="U1814" s="51" t="e">
        <f>ROUND(VLOOKUP(EVID_HNOJENI!N1814,HNOJIVA_ALL!$A$2:$Z$3303,20,FALSE)*K1814*IF(L1814="t",10,IF(L1814="kg",0.01,IF(L1814="q",1,IF(L1814="l",0.01*VLOOKUP(EVID_HNOJENI!N1814,HNOJIVA_ALL!$A$2:$AE$3303,31,FALSE),"CHYBA")))),2)</f>
        <v>#N/A</v>
      </c>
    </row>
    <row r="1815" spans="1:21" x14ac:dyDescent="0.2">
      <c r="A1815" s="32"/>
      <c r="B1815" s="45" t="e">
        <f>VLOOKUP($A1815,EVID_OSEVU!$A$1:$M$4972,2,FALSE)</f>
        <v>#N/A</v>
      </c>
      <c r="C1815" s="45" t="e">
        <f>VLOOKUP($A1815,EVID_OSEVU!$A$1:$M$4972,3,FALSE)</f>
        <v>#N/A</v>
      </c>
      <c r="D1815" s="45" t="e">
        <f>VLOOKUP($A1815,EVID_OSEVU!$A$1:$M$4972,4,FALSE)</f>
        <v>#N/A</v>
      </c>
      <c r="E1815" s="45" t="e">
        <f>VLOOKUP($A1815,EVID_OSEVU!$A$1:$M$4972,7,FALSE)</f>
        <v>#N/A</v>
      </c>
      <c r="F1815" s="45" t="e">
        <f>VLOOKUP($A1815,EVID_OSEVU!$A$1:$M$4972,8,FALSE)</f>
        <v>#N/A</v>
      </c>
      <c r="G1815" s="45" t="e">
        <f>VLOOKUP($A1815,EVID_OSEVU!$A$1:$M$4972,11,FALSE)</f>
        <v>#N/A</v>
      </c>
      <c r="H1815" s="35"/>
      <c r="I1815" s="48"/>
      <c r="J1815" s="33" t="e">
        <f>VLOOKUP($A1815,EVID_OSEVU!$A$1:$M$4972,11,FALSE)</f>
        <v>#N/A</v>
      </c>
      <c r="K1815" s="39"/>
      <c r="L1815" s="49"/>
      <c r="M1815" s="89" t="e">
        <f t="shared" si="28"/>
        <v>#N/A</v>
      </c>
      <c r="N1815" s="50"/>
      <c r="O1815" s="37" t="e">
        <f>VLOOKUP(EVID_HNOJENI!N1815,HNOJIVA_ALL!$A$2:$Z$3303,4,FALSE)</f>
        <v>#N/A</v>
      </c>
      <c r="P1815" s="51" t="e">
        <f>ROUND(VLOOKUP(EVID_HNOJENI!N1815,HNOJIVA_ALL!$A$2:$Z$3303,14,FALSE)*K1815*IF(L1815="t",10,IF(L1815="kg",0.01,IF(L1815="q",1,IF(L1815="l",0.01*VLOOKUP(EVID_HNOJENI!N1815,HNOJIVA_ALL!$A$2:$AE$3303,31,FALSE),"CHYBA")))),2)</f>
        <v>#N/A</v>
      </c>
      <c r="Q1815" s="51" t="e">
        <f>ROUND(VLOOKUP(EVID_HNOJENI!N1815,HNOJIVA_ALL!$A$2:$Z$3303,15,FALSE)*K1815*IF(L1815="t",10,IF(L1815="kg",0.01,IF(L1815="q",1,IF(L1815="l",0.01*VLOOKUP(EVID_HNOJENI!N1815,HNOJIVA_ALL!$A$2:$AE$3303,31,FALSE),"CHYBA")))),2)</f>
        <v>#N/A</v>
      </c>
      <c r="R1815" s="51" t="e">
        <f>ROUND(VLOOKUP(EVID_HNOJENI!N1815,HNOJIVA_ALL!$A$2:$Z$3303,16,FALSE)*K1815*IF(L1815="t",10,IF(L1815="kg",0.01,IF(L1815="q",1,IF(L1815="l",0.01*VLOOKUP(EVID_HNOJENI!N1815,HNOJIVA_ALL!$A$2:$AE$3303,31,FALSE),"CHYBA")))),2)</f>
        <v>#N/A</v>
      </c>
      <c r="S1815" s="51" t="e">
        <f>ROUND(VLOOKUP(EVID_HNOJENI!N1815,HNOJIVA_ALL!$A$2:$Z$3303,18,FALSE)*K1815*IF(L1815="t",10,IF(L1815="kg",0.01,IF(L1815="q",1,IF(L1815="l",0.01*VLOOKUP(EVID_HNOJENI!N1815,HNOJIVA_ALL!$A$2:$AE$3303,31,FALSE),"CHYBA")))),2)</f>
        <v>#N/A</v>
      </c>
      <c r="T1815" s="51" t="e">
        <f>ROUND(VLOOKUP(EVID_HNOJENI!N1815,HNOJIVA_ALL!$A$2:$Z$3303,17,FALSE)*K1815*IF(L1815="t",10,IF(L1815="kg",0.01,IF(L1815="q",1,IF(L1815="l",0.01*VLOOKUP(EVID_HNOJENI!N1815,HNOJIVA_ALL!$A$2:$AE$3303,31,FALSE),"CHYBA")))),2)</f>
        <v>#N/A</v>
      </c>
      <c r="U1815" s="51" t="e">
        <f>ROUND(VLOOKUP(EVID_HNOJENI!N1815,HNOJIVA_ALL!$A$2:$Z$3303,20,FALSE)*K1815*IF(L1815="t",10,IF(L1815="kg",0.01,IF(L1815="q",1,IF(L1815="l",0.01*VLOOKUP(EVID_HNOJENI!N1815,HNOJIVA_ALL!$A$2:$AE$3303,31,FALSE),"CHYBA")))),2)</f>
        <v>#N/A</v>
      </c>
    </row>
    <row r="1816" spans="1:21" x14ac:dyDescent="0.2">
      <c r="A1816" s="32"/>
      <c r="B1816" s="45" t="e">
        <f>VLOOKUP($A1816,EVID_OSEVU!$A$1:$M$4972,2,FALSE)</f>
        <v>#N/A</v>
      </c>
      <c r="C1816" s="45" t="e">
        <f>VLOOKUP($A1816,EVID_OSEVU!$A$1:$M$4972,3,FALSE)</f>
        <v>#N/A</v>
      </c>
      <c r="D1816" s="45" t="e">
        <f>VLOOKUP($A1816,EVID_OSEVU!$A$1:$M$4972,4,FALSE)</f>
        <v>#N/A</v>
      </c>
      <c r="E1816" s="45" t="e">
        <f>VLOOKUP($A1816,EVID_OSEVU!$A$1:$M$4972,7,FALSE)</f>
        <v>#N/A</v>
      </c>
      <c r="F1816" s="45" t="e">
        <f>VLOOKUP($A1816,EVID_OSEVU!$A$1:$M$4972,8,FALSE)</f>
        <v>#N/A</v>
      </c>
      <c r="G1816" s="45" t="e">
        <f>VLOOKUP($A1816,EVID_OSEVU!$A$1:$M$4972,11,FALSE)</f>
        <v>#N/A</v>
      </c>
      <c r="H1816" s="35"/>
      <c r="I1816" s="48"/>
      <c r="J1816" s="33" t="e">
        <f>VLOOKUP($A1816,EVID_OSEVU!$A$1:$M$4972,11,FALSE)</f>
        <v>#N/A</v>
      </c>
      <c r="K1816" s="39"/>
      <c r="L1816" s="49"/>
      <c r="M1816" s="89" t="e">
        <f t="shared" si="28"/>
        <v>#N/A</v>
      </c>
      <c r="N1816" s="50"/>
      <c r="O1816" s="37" t="e">
        <f>VLOOKUP(EVID_HNOJENI!N1816,HNOJIVA_ALL!$A$2:$Z$3303,4,FALSE)</f>
        <v>#N/A</v>
      </c>
      <c r="P1816" s="51" t="e">
        <f>ROUND(VLOOKUP(EVID_HNOJENI!N1816,HNOJIVA_ALL!$A$2:$Z$3303,14,FALSE)*K1816*IF(L1816="t",10,IF(L1816="kg",0.01,IF(L1816="q",1,IF(L1816="l",0.01*VLOOKUP(EVID_HNOJENI!N1816,HNOJIVA_ALL!$A$2:$AE$3303,31,FALSE),"CHYBA")))),2)</f>
        <v>#N/A</v>
      </c>
      <c r="Q1816" s="51" t="e">
        <f>ROUND(VLOOKUP(EVID_HNOJENI!N1816,HNOJIVA_ALL!$A$2:$Z$3303,15,FALSE)*K1816*IF(L1816="t",10,IF(L1816="kg",0.01,IF(L1816="q",1,IF(L1816="l",0.01*VLOOKUP(EVID_HNOJENI!N1816,HNOJIVA_ALL!$A$2:$AE$3303,31,FALSE),"CHYBA")))),2)</f>
        <v>#N/A</v>
      </c>
      <c r="R1816" s="51" t="e">
        <f>ROUND(VLOOKUP(EVID_HNOJENI!N1816,HNOJIVA_ALL!$A$2:$Z$3303,16,FALSE)*K1816*IF(L1816="t",10,IF(L1816="kg",0.01,IF(L1816="q",1,IF(L1816="l",0.01*VLOOKUP(EVID_HNOJENI!N1816,HNOJIVA_ALL!$A$2:$AE$3303,31,FALSE),"CHYBA")))),2)</f>
        <v>#N/A</v>
      </c>
      <c r="S1816" s="51" t="e">
        <f>ROUND(VLOOKUP(EVID_HNOJENI!N1816,HNOJIVA_ALL!$A$2:$Z$3303,18,FALSE)*K1816*IF(L1816="t",10,IF(L1816="kg",0.01,IF(L1816="q",1,IF(L1816="l",0.01*VLOOKUP(EVID_HNOJENI!N1816,HNOJIVA_ALL!$A$2:$AE$3303,31,FALSE),"CHYBA")))),2)</f>
        <v>#N/A</v>
      </c>
      <c r="T1816" s="51" t="e">
        <f>ROUND(VLOOKUP(EVID_HNOJENI!N1816,HNOJIVA_ALL!$A$2:$Z$3303,17,FALSE)*K1816*IF(L1816="t",10,IF(L1816="kg",0.01,IF(L1816="q",1,IF(L1816="l",0.01*VLOOKUP(EVID_HNOJENI!N1816,HNOJIVA_ALL!$A$2:$AE$3303,31,FALSE),"CHYBA")))),2)</f>
        <v>#N/A</v>
      </c>
      <c r="U1816" s="51" t="e">
        <f>ROUND(VLOOKUP(EVID_HNOJENI!N1816,HNOJIVA_ALL!$A$2:$Z$3303,20,FALSE)*K1816*IF(L1816="t",10,IF(L1816="kg",0.01,IF(L1816="q",1,IF(L1816="l",0.01*VLOOKUP(EVID_HNOJENI!N1816,HNOJIVA_ALL!$A$2:$AE$3303,31,FALSE),"CHYBA")))),2)</f>
        <v>#N/A</v>
      </c>
    </row>
    <row r="1817" spans="1:21" x14ac:dyDescent="0.2">
      <c r="A1817" s="32"/>
      <c r="B1817" s="45" t="e">
        <f>VLOOKUP($A1817,EVID_OSEVU!$A$1:$M$4972,2,FALSE)</f>
        <v>#N/A</v>
      </c>
      <c r="C1817" s="45" t="e">
        <f>VLOOKUP($A1817,EVID_OSEVU!$A$1:$M$4972,3,FALSE)</f>
        <v>#N/A</v>
      </c>
      <c r="D1817" s="45" t="e">
        <f>VLOOKUP($A1817,EVID_OSEVU!$A$1:$M$4972,4,FALSE)</f>
        <v>#N/A</v>
      </c>
      <c r="E1817" s="45" t="e">
        <f>VLOOKUP($A1817,EVID_OSEVU!$A$1:$M$4972,7,FALSE)</f>
        <v>#N/A</v>
      </c>
      <c r="F1817" s="45" t="e">
        <f>VLOOKUP($A1817,EVID_OSEVU!$A$1:$M$4972,8,FALSE)</f>
        <v>#N/A</v>
      </c>
      <c r="G1817" s="45" t="e">
        <f>VLOOKUP($A1817,EVID_OSEVU!$A$1:$M$4972,11,FALSE)</f>
        <v>#N/A</v>
      </c>
      <c r="H1817" s="35"/>
      <c r="I1817" s="48"/>
      <c r="J1817" s="33" t="e">
        <f>VLOOKUP($A1817,EVID_OSEVU!$A$1:$M$4972,11,FALSE)</f>
        <v>#N/A</v>
      </c>
      <c r="K1817" s="39"/>
      <c r="L1817" s="49"/>
      <c r="M1817" s="89" t="e">
        <f t="shared" si="28"/>
        <v>#N/A</v>
      </c>
      <c r="N1817" s="50"/>
      <c r="O1817" s="37" t="e">
        <f>VLOOKUP(EVID_HNOJENI!N1817,HNOJIVA_ALL!$A$2:$Z$3303,4,FALSE)</f>
        <v>#N/A</v>
      </c>
      <c r="P1817" s="51" t="e">
        <f>ROUND(VLOOKUP(EVID_HNOJENI!N1817,HNOJIVA_ALL!$A$2:$Z$3303,14,FALSE)*K1817*IF(L1817="t",10,IF(L1817="kg",0.01,IF(L1817="q",1,IF(L1817="l",0.01*VLOOKUP(EVID_HNOJENI!N1817,HNOJIVA_ALL!$A$2:$AE$3303,31,FALSE),"CHYBA")))),2)</f>
        <v>#N/A</v>
      </c>
      <c r="Q1817" s="51" t="e">
        <f>ROUND(VLOOKUP(EVID_HNOJENI!N1817,HNOJIVA_ALL!$A$2:$Z$3303,15,FALSE)*K1817*IF(L1817="t",10,IF(L1817="kg",0.01,IF(L1817="q",1,IF(L1817="l",0.01*VLOOKUP(EVID_HNOJENI!N1817,HNOJIVA_ALL!$A$2:$AE$3303,31,FALSE),"CHYBA")))),2)</f>
        <v>#N/A</v>
      </c>
      <c r="R1817" s="51" t="e">
        <f>ROUND(VLOOKUP(EVID_HNOJENI!N1817,HNOJIVA_ALL!$A$2:$Z$3303,16,FALSE)*K1817*IF(L1817="t",10,IF(L1817="kg",0.01,IF(L1817="q",1,IF(L1817="l",0.01*VLOOKUP(EVID_HNOJENI!N1817,HNOJIVA_ALL!$A$2:$AE$3303,31,FALSE),"CHYBA")))),2)</f>
        <v>#N/A</v>
      </c>
      <c r="S1817" s="51" t="e">
        <f>ROUND(VLOOKUP(EVID_HNOJENI!N1817,HNOJIVA_ALL!$A$2:$Z$3303,18,FALSE)*K1817*IF(L1817="t",10,IF(L1817="kg",0.01,IF(L1817="q",1,IF(L1817="l",0.01*VLOOKUP(EVID_HNOJENI!N1817,HNOJIVA_ALL!$A$2:$AE$3303,31,FALSE),"CHYBA")))),2)</f>
        <v>#N/A</v>
      </c>
      <c r="T1817" s="51" t="e">
        <f>ROUND(VLOOKUP(EVID_HNOJENI!N1817,HNOJIVA_ALL!$A$2:$Z$3303,17,FALSE)*K1817*IF(L1817="t",10,IF(L1817="kg",0.01,IF(L1817="q",1,IF(L1817="l",0.01*VLOOKUP(EVID_HNOJENI!N1817,HNOJIVA_ALL!$A$2:$AE$3303,31,FALSE),"CHYBA")))),2)</f>
        <v>#N/A</v>
      </c>
      <c r="U1817" s="51" t="e">
        <f>ROUND(VLOOKUP(EVID_HNOJENI!N1817,HNOJIVA_ALL!$A$2:$Z$3303,20,FALSE)*K1817*IF(L1817="t",10,IF(L1817="kg",0.01,IF(L1817="q",1,IF(L1817="l",0.01*VLOOKUP(EVID_HNOJENI!N1817,HNOJIVA_ALL!$A$2:$AE$3303,31,FALSE),"CHYBA")))),2)</f>
        <v>#N/A</v>
      </c>
    </row>
    <row r="1818" spans="1:21" x14ac:dyDescent="0.2">
      <c r="A1818" s="32"/>
      <c r="B1818" s="45" t="e">
        <f>VLOOKUP($A1818,EVID_OSEVU!$A$1:$M$4972,2,FALSE)</f>
        <v>#N/A</v>
      </c>
      <c r="C1818" s="45" t="e">
        <f>VLOOKUP($A1818,EVID_OSEVU!$A$1:$M$4972,3,FALSE)</f>
        <v>#N/A</v>
      </c>
      <c r="D1818" s="45" t="e">
        <f>VLOOKUP($A1818,EVID_OSEVU!$A$1:$M$4972,4,FALSE)</f>
        <v>#N/A</v>
      </c>
      <c r="E1818" s="45" t="e">
        <f>VLOOKUP($A1818,EVID_OSEVU!$A$1:$M$4972,7,FALSE)</f>
        <v>#N/A</v>
      </c>
      <c r="F1818" s="45" t="e">
        <f>VLOOKUP($A1818,EVID_OSEVU!$A$1:$M$4972,8,FALSE)</f>
        <v>#N/A</v>
      </c>
      <c r="G1818" s="45" t="e">
        <f>VLOOKUP($A1818,EVID_OSEVU!$A$1:$M$4972,11,FALSE)</f>
        <v>#N/A</v>
      </c>
      <c r="H1818" s="35"/>
      <c r="I1818" s="48"/>
      <c r="J1818" s="33" t="e">
        <f>VLOOKUP($A1818,EVID_OSEVU!$A$1:$M$4972,11,FALSE)</f>
        <v>#N/A</v>
      </c>
      <c r="K1818" s="39"/>
      <c r="L1818" s="49"/>
      <c r="M1818" s="89" t="e">
        <f t="shared" si="28"/>
        <v>#N/A</v>
      </c>
      <c r="N1818" s="50"/>
      <c r="O1818" s="37" t="e">
        <f>VLOOKUP(EVID_HNOJENI!N1818,HNOJIVA_ALL!$A$2:$Z$3303,4,FALSE)</f>
        <v>#N/A</v>
      </c>
      <c r="P1818" s="51" t="e">
        <f>ROUND(VLOOKUP(EVID_HNOJENI!N1818,HNOJIVA_ALL!$A$2:$Z$3303,14,FALSE)*K1818*IF(L1818="t",10,IF(L1818="kg",0.01,IF(L1818="q",1,IF(L1818="l",0.01*VLOOKUP(EVID_HNOJENI!N1818,HNOJIVA_ALL!$A$2:$AE$3303,31,FALSE),"CHYBA")))),2)</f>
        <v>#N/A</v>
      </c>
      <c r="Q1818" s="51" t="e">
        <f>ROUND(VLOOKUP(EVID_HNOJENI!N1818,HNOJIVA_ALL!$A$2:$Z$3303,15,FALSE)*K1818*IF(L1818="t",10,IF(L1818="kg",0.01,IF(L1818="q",1,IF(L1818="l",0.01*VLOOKUP(EVID_HNOJENI!N1818,HNOJIVA_ALL!$A$2:$AE$3303,31,FALSE),"CHYBA")))),2)</f>
        <v>#N/A</v>
      </c>
      <c r="R1818" s="51" t="e">
        <f>ROUND(VLOOKUP(EVID_HNOJENI!N1818,HNOJIVA_ALL!$A$2:$Z$3303,16,FALSE)*K1818*IF(L1818="t",10,IF(L1818="kg",0.01,IF(L1818="q",1,IF(L1818="l",0.01*VLOOKUP(EVID_HNOJENI!N1818,HNOJIVA_ALL!$A$2:$AE$3303,31,FALSE),"CHYBA")))),2)</f>
        <v>#N/A</v>
      </c>
      <c r="S1818" s="51" t="e">
        <f>ROUND(VLOOKUP(EVID_HNOJENI!N1818,HNOJIVA_ALL!$A$2:$Z$3303,18,FALSE)*K1818*IF(L1818="t",10,IF(L1818="kg",0.01,IF(L1818="q",1,IF(L1818="l",0.01*VLOOKUP(EVID_HNOJENI!N1818,HNOJIVA_ALL!$A$2:$AE$3303,31,FALSE),"CHYBA")))),2)</f>
        <v>#N/A</v>
      </c>
      <c r="T1818" s="51" t="e">
        <f>ROUND(VLOOKUP(EVID_HNOJENI!N1818,HNOJIVA_ALL!$A$2:$Z$3303,17,FALSE)*K1818*IF(L1818="t",10,IF(L1818="kg",0.01,IF(L1818="q",1,IF(L1818="l",0.01*VLOOKUP(EVID_HNOJENI!N1818,HNOJIVA_ALL!$A$2:$AE$3303,31,FALSE),"CHYBA")))),2)</f>
        <v>#N/A</v>
      </c>
      <c r="U1818" s="51" t="e">
        <f>ROUND(VLOOKUP(EVID_HNOJENI!N1818,HNOJIVA_ALL!$A$2:$Z$3303,20,FALSE)*K1818*IF(L1818="t",10,IF(L1818="kg",0.01,IF(L1818="q",1,IF(L1818="l",0.01*VLOOKUP(EVID_HNOJENI!N1818,HNOJIVA_ALL!$A$2:$AE$3303,31,FALSE),"CHYBA")))),2)</f>
        <v>#N/A</v>
      </c>
    </row>
    <row r="1819" spans="1:21" x14ac:dyDescent="0.2">
      <c r="A1819" s="32"/>
      <c r="B1819" s="45" t="e">
        <f>VLOOKUP($A1819,EVID_OSEVU!$A$1:$M$4972,2,FALSE)</f>
        <v>#N/A</v>
      </c>
      <c r="C1819" s="45" t="e">
        <f>VLOOKUP($A1819,EVID_OSEVU!$A$1:$M$4972,3,FALSE)</f>
        <v>#N/A</v>
      </c>
      <c r="D1819" s="45" t="e">
        <f>VLOOKUP($A1819,EVID_OSEVU!$A$1:$M$4972,4,FALSE)</f>
        <v>#N/A</v>
      </c>
      <c r="E1819" s="45" t="e">
        <f>VLOOKUP($A1819,EVID_OSEVU!$A$1:$M$4972,7,FALSE)</f>
        <v>#N/A</v>
      </c>
      <c r="F1819" s="45" t="e">
        <f>VLOOKUP($A1819,EVID_OSEVU!$A$1:$M$4972,8,FALSE)</f>
        <v>#N/A</v>
      </c>
      <c r="G1819" s="45" t="e">
        <f>VLOOKUP($A1819,EVID_OSEVU!$A$1:$M$4972,11,FALSE)</f>
        <v>#N/A</v>
      </c>
      <c r="H1819" s="35"/>
      <c r="I1819" s="48"/>
      <c r="J1819" s="33" t="e">
        <f>VLOOKUP($A1819,EVID_OSEVU!$A$1:$M$4972,11,FALSE)</f>
        <v>#N/A</v>
      </c>
      <c r="K1819" s="39"/>
      <c r="L1819" s="49"/>
      <c r="M1819" s="89" t="e">
        <f t="shared" si="28"/>
        <v>#N/A</v>
      </c>
      <c r="N1819" s="50"/>
      <c r="O1819" s="37" t="e">
        <f>VLOOKUP(EVID_HNOJENI!N1819,HNOJIVA_ALL!$A$2:$Z$3303,4,FALSE)</f>
        <v>#N/A</v>
      </c>
      <c r="P1819" s="51" t="e">
        <f>ROUND(VLOOKUP(EVID_HNOJENI!N1819,HNOJIVA_ALL!$A$2:$Z$3303,14,FALSE)*K1819*IF(L1819="t",10,IF(L1819="kg",0.01,IF(L1819="q",1,IF(L1819="l",0.01*VLOOKUP(EVID_HNOJENI!N1819,HNOJIVA_ALL!$A$2:$AE$3303,31,FALSE),"CHYBA")))),2)</f>
        <v>#N/A</v>
      </c>
      <c r="Q1819" s="51" t="e">
        <f>ROUND(VLOOKUP(EVID_HNOJENI!N1819,HNOJIVA_ALL!$A$2:$Z$3303,15,FALSE)*K1819*IF(L1819="t",10,IF(L1819="kg",0.01,IF(L1819="q",1,IF(L1819="l",0.01*VLOOKUP(EVID_HNOJENI!N1819,HNOJIVA_ALL!$A$2:$AE$3303,31,FALSE),"CHYBA")))),2)</f>
        <v>#N/A</v>
      </c>
      <c r="R1819" s="51" t="e">
        <f>ROUND(VLOOKUP(EVID_HNOJENI!N1819,HNOJIVA_ALL!$A$2:$Z$3303,16,FALSE)*K1819*IF(L1819="t",10,IF(L1819="kg",0.01,IF(L1819="q",1,IF(L1819="l",0.01*VLOOKUP(EVID_HNOJENI!N1819,HNOJIVA_ALL!$A$2:$AE$3303,31,FALSE),"CHYBA")))),2)</f>
        <v>#N/A</v>
      </c>
      <c r="S1819" s="51" t="e">
        <f>ROUND(VLOOKUP(EVID_HNOJENI!N1819,HNOJIVA_ALL!$A$2:$Z$3303,18,FALSE)*K1819*IF(L1819="t",10,IF(L1819="kg",0.01,IF(L1819="q",1,IF(L1819="l",0.01*VLOOKUP(EVID_HNOJENI!N1819,HNOJIVA_ALL!$A$2:$AE$3303,31,FALSE),"CHYBA")))),2)</f>
        <v>#N/A</v>
      </c>
      <c r="T1819" s="51" t="e">
        <f>ROUND(VLOOKUP(EVID_HNOJENI!N1819,HNOJIVA_ALL!$A$2:$Z$3303,17,FALSE)*K1819*IF(L1819="t",10,IF(L1819="kg",0.01,IF(L1819="q",1,IF(L1819="l",0.01*VLOOKUP(EVID_HNOJENI!N1819,HNOJIVA_ALL!$A$2:$AE$3303,31,FALSE),"CHYBA")))),2)</f>
        <v>#N/A</v>
      </c>
      <c r="U1819" s="51" t="e">
        <f>ROUND(VLOOKUP(EVID_HNOJENI!N1819,HNOJIVA_ALL!$A$2:$Z$3303,20,FALSE)*K1819*IF(L1819="t",10,IF(L1819="kg",0.01,IF(L1819="q",1,IF(L1819="l",0.01*VLOOKUP(EVID_HNOJENI!N1819,HNOJIVA_ALL!$A$2:$AE$3303,31,FALSE),"CHYBA")))),2)</f>
        <v>#N/A</v>
      </c>
    </row>
    <row r="1820" spans="1:21" x14ac:dyDescent="0.2">
      <c r="A1820" s="32"/>
      <c r="B1820" s="45" t="e">
        <f>VLOOKUP($A1820,EVID_OSEVU!$A$1:$M$4972,2,FALSE)</f>
        <v>#N/A</v>
      </c>
      <c r="C1820" s="45" t="e">
        <f>VLOOKUP($A1820,EVID_OSEVU!$A$1:$M$4972,3,FALSE)</f>
        <v>#N/A</v>
      </c>
      <c r="D1820" s="45" t="e">
        <f>VLOOKUP($A1820,EVID_OSEVU!$A$1:$M$4972,4,FALSE)</f>
        <v>#N/A</v>
      </c>
      <c r="E1820" s="45" t="e">
        <f>VLOOKUP($A1820,EVID_OSEVU!$A$1:$M$4972,7,FALSE)</f>
        <v>#N/A</v>
      </c>
      <c r="F1820" s="45" t="e">
        <f>VLOOKUP($A1820,EVID_OSEVU!$A$1:$M$4972,8,FALSE)</f>
        <v>#N/A</v>
      </c>
      <c r="G1820" s="45" t="e">
        <f>VLOOKUP($A1820,EVID_OSEVU!$A$1:$M$4972,11,FALSE)</f>
        <v>#N/A</v>
      </c>
      <c r="H1820" s="35"/>
      <c r="I1820" s="48"/>
      <c r="J1820" s="33" t="e">
        <f>VLOOKUP($A1820,EVID_OSEVU!$A$1:$M$4972,11,FALSE)</f>
        <v>#N/A</v>
      </c>
      <c r="K1820" s="39"/>
      <c r="L1820" s="49"/>
      <c r="M1820" s="89" t="e">
        <f t="shared" si="28"/>
        <v>#N/A</v>
      </c>
      <c r="N1820" s="50"/>
      <c r="O1820" s="37" t="e">
        <f>VLOOKUP(EVID_HNOJENI!N1820,HNOJIVA_ALL!$A$2:$Z$3303,4,FALSE)</f>
        <v>#N/A</v>
      </c>
      <c r="P1820" s="51" t="e">
        <f>ROUND(VLOOKUP(EVID_HNOJENI!N1820,HNOJIVA_ALL!$A$2:$Z$3303,14,FALSE)*K1820*IF(L1820="t",10,IF(L1820="kg",0.01,IF(L1820="q",1,IF(L1820="l",0.01*VLOOKUP(EVID_HNOJENI!N1820,HNOJIVA_ALL!$A$2:$AE$3303,31,FALSE),"CHYBA")))),2)</f>
        <v>#N/A</v>
      </c>
      <c r="Q1820" s="51" t="e">
        <f>ROUND(VLOOKUP(EVID_HNOJENI!N1820,HNOJIVA_ALL!$A$2:$Z$3303,15,FALSE)*K1820*IF(L1820="t",10,IF(L1820="kg",0.01,IF(L1820="q",1,IF(L1820="l",0.01*VLOOKUP(EVID_HNOJENI!N1820,HNOJIVA_ALL!$A$2:$AE$3303,31,FALSE),"CHYBA")))),2)</f>
        <v>#N/A</v>
      </c>
      <c r="R1820" s="51" t="e">
        <f>ROUND(VLOOKUP(EVID_HNOJENI!N1820,HNOJIVA_ALL!$A$2:$Z$3303,16,FALSE)*K1820*IF(L1820="t",10,IF(L1820="kg",0.01,IF(L1820="q",1,IF(L1820="l",0.01*VLOOKUP(EVID_HNOJENI!N1820,HNOJIVA_ALL!$A$2:$AE$3303,31,FALSE),"CHYBA")))),2)</f>
        <v>#N/A</v>
      </c>
      <c r="S1820" s="51" t="e">
        <f>ROUND(VLOOKUP(EVID_HNOJENI!N1820,HNOJIVA_ALL!$A$2:$Z$3303,18,FALSE)*K1820*IF(L1820="t",10,IF(L1820="kg",0.01,IF(L1820="q",1,IF(L1820="l",0.01*VLOOKUP(EVID_HNOJENI!N1820,HNOJIVA_ALL!$A$2:$AE$3303,31,FALSE),"CHYBA")))),2)</f>
        <v>#N/A</v>
      </c>
      <c r="T1820" s="51" t="e">
        <f>ROUND(VLOOKUP(EVID_HNOJENI!N1820,HNOJIVA_ALL!$A$2:$Z$3303,17,FALSE)*K1820*IF(L1820="t",10,IF(L1820="kg",0.01,IF(L1820="q",1,IF(L1820="l",0.01*VLOOKUP(EVID_HNOJENI!N1820,HNOJIVA_ALL!$A$2:$AE$3303,31,FALSE),"CHYBA")))),2)</f>
        <v>#N/A</v>
      </c>
      <c r="U1820" s="51" t="e">
        <f>ROUND(VLOOKUP(EVID_HNOJENI!N1820,HNOJIVA_ALL!$A$2:$Z$3303,20,FALSE)*K1820*IF(L1820="t",10,IF(L1820="kg",0.01,IF(L1820="q",1,IF(L1820="l",0.01*VLOOKUP(EVID_HNOJENI!N1820,HNOJIVA_ALL!$A$2:$AE$3303,31,FALSE),"CHYBA")))),2)</f>
        <v>#N/A</v>
      </c>
    </row>
    <row r="1821" spans="1:21" x14ac:dyDescent="0.2">
      <c r="A1821" s="32"/>
      <c r="B1821" s="45" t="e">
        <f>VLOOKUP($A1821,EVID_OSEVU!$A$1:$M$4972,2,FALSE)</f>
        <v>#N/A</v>
      </c>
      <c r="C1821" s="45" t="e">
        <f>VLOOKUP($A1821,EVID_OSEVU!$A$1:$M$4972,3,FALSE)</f>
        <v>#N/A</v>
      </c>
      <c r="D1821" s="45" t="e">
        <f>VLOOKUP($A1821,EVID_OSEVU!$A$1:$M$4972,4,FALSE)</f>
        <v>#N/A</v>
      </c>
      <c r="E1821" s="45" t="e">
        <f>VLOOKUP($A1821,EVID_OSEVU!$A$1:$M$4972,7,FALSE)</f>
        <v>#N/A</v>
      </c>
      <c r="F1821" s="45" t="e">
        <f>VLOOKUP($A1821,EVID_OSEVU!$A$1:$M$4972,8,FALSE)</f>
        <v>#N/A</v>
      </c>
      <c r="G1821" s="45" t="e">
        <f>VLOOKUP($A1821,EVID_OSEVU!$A$1:$M$4972,11,FALSE)</f>
        <v>#N/A</v>
      </c>
      <c r="H1821" s="35"/>
      <c r="I1821" s="48"/>
      <c r="J1821" s="33" t="e">
        <f>VLOOKUP($A1821,EVID_OSEVU!$A$1:$M$4972,11,FALSE)</f>
        <v>#N/A</v>
      </c>
      <c r="K1821" s="39"/>
      <c r="L1821" s="49"/>
      <c r="M1821" s="89" t="e">
        <f t="shared" si="28"/>
        <v>#N/A</v>
      </c>
      <c r="N1821" s="50"/>
      <c r="O1821" s="37" t="e">
        <f>VLOOKUP(EVID_HNOJENI!N1821,HNOJIVA_ALL!$A$2:$Z$3303,4,FALSE)</f>
        <v>#N/A</v>
      </c>
      <c r="P1821" s="51" t="e">
        <f>ROUND(VLOOKUP(EVID_HNOJENI!N1821,HNOJIVA_ALL!$A$2:$Z$3303,14,FALSE)*K1821*IF(L1821="t",10,IF(L1821="kg",0.01,IF(L1821="q",1,IF(L1821="l",0.01*VLOOKUP(EVID_HNOJENI!N1821,HNOJIVA_ALL!$A$2:$AE$3303,31,FALSE),"CHYBA")))),2)</f>
        <v>#N/A</v>
      </c>
      <c r="Q1821" s="51" t="e">
        <f>ROUND(VLOOKUP(EVID_HNOJENI!N1821,HNOJIVA_ALL!$A$2:$Z$3303,15,FALSE)*K1821*IF(L1821="t",10,IF(L1821="kg",0.01,IF(L1821="q",1,IF(L1821="l",0.01*VLOOKUP(EVID_HNOJENI!N1821,HNOJIVA_ALL!$A$2:$AE$3303,31,FALSE),"CHYBA")))),2)</f>
        <v>#N/A</v>
      </c>
      <c r="R1821" s="51" t="e">
        <f>ROUND(VLOOKUP(EVID_HNOJENI!N1821,HNOJIVA_ALL!$A$2:$Z$3303,16,FALSE)*K1821*IF(L1821="t",10,IF(L1821="kg",0.01,IF(L1821="q",1,IF(L1821="l",0.01*VLOOKUP(EVID_HNOJENI!N1821,HNOJIVA_ALL!$A$2:$AE$3303,31,FALSE),"CHYBA")))),2)</f>
        <v>#N/A</v>
      </c>
      <c r="S1821" s="51" t="e">
        <f>ROUND(VLOOKUP(EVID_HNOJENI!N1821,HNOJIVA_ALL!$A$2:$Z$3303,18,FALSE)*K1821*IF(L1821="t",10,IF(L1821="kg",0.01,IF(L1821="q",1,IF(L1821="l",0.01*VLOOKUP(EVID_HNOJENI!N1821,HNOJIVA_ALL!$A$2:$AE$3303,31,FALSE),"CHYBA")))),2)</f>
        <v>#N/A</v>
      </c>
      <c r="T1821" s="51" t="e">
        <f>ROUND(VLOOKUP(EVID_HNOJENI!N1821,HNOJIVA_ALL!$A$2:$Z$3303,17,FALSE)*K1821*IF(L1821="t",10,IF(L1821="kg",0.01,IF(L1821="q",1,IF(L1821="l",0.01*VLOOKUP(EVID_HNOJENI!N1821,HNOJIVA_ALL!$A$2:$AE$3303,31,FALSE),"CHYBA")))),2)</f>
        <v>#N/A</v>
      </c>
      <c r="U1821" s="51" t="e">
        <f>ROUND(VLOOKUP(EVID_HNOJENI!N1821,HNOJIVA_ALL!$A$2:$Z$3303,20,FALSE)*K1821*IF(L1821="t",10,IF(L1821="kg",0.01,IF(L1821="q",1,IF(L1821="l",0.01*VLOOKUP(EVID_HNOJENI!N1821,HNOJIVA_ALL!$A$2:$AE$3303,31,FALSE),"CHYBA")))),2)</f>
        <v>#N/A</v>
      </c>
    </row>
    <row r="1822" spans="1:21" x14ac:dyDescent="0.2">
      <c r="A1822" s="32"/>
      <c r="B1822" s="45" t="e">
        <f>VLOOKUP($A1822,EVID_OSEVU!$A$1:$M$4972,2,FALSE)</f>
        <v>#N/A</v>
      </c>
      <c r="C1822" s="45" t="e">
        <f>VLOOKUP($A1822,EVID_OSEVU!$A$1:$M$4972,3,FALSE)</f>
        <v>#N/A</v>
      </c>
      <c r="D1822" s="45" t="e">
        <f>VLOOKUP($A1822,EVID_OSEVU!$A$1:$M$4972,4,FALSE)</f>
        <v>#N/A</v>
      </c>
      <c r="E1822" s="45" t="e">
        <f>VLOOKUP($A1822,EVID_OSEVU!$A$1:$M$4972,7,FALSE)</f>
        <v>#N/A</v>
      </c>
      <c r="F1822" s="45" t="e">
        <f>VLOOKUP($A1822,EVID_OSEVU!$A$1:$M$4972,8,FALSE)</f>
        <v>#N/A</v>
      </c>
      <c r="G1822" s="45" t="e">
        <f>VLOOKUP($A1822,EVID_OSEVU!$A$1:$M$4972,11,FALSE)</f>
        <v>#N/A</v>
      </c>
      <c r="H1822" s="35"/>
      <c r="I1822" s="48"/>
      <c r="J1822" s="33" t="e">
        <f>VLOOKUP($A1822,EVID_OSEVU!$A$1:$M$4972,11,FALSE)</f>
        <v>#N/A</v>
      </c>
      <c r="K1822" s="39"/>
      <c r="L1822" s="49"/>
      <c r="M1822" s="89" t="e">
        <f t="shared" si="28"/>
        <v>#N/A</v>
      </c>
      <c r="N1822" s="50"/>
      <c r="O1822" s="37" t="e">
        <f>VLOOKUP(EVID_HNOJENI!N1822,HNOJIVA_ALL!$A$2:$Z$3303,4,FALSE)</f>
        <v>#N/A</v>
      </c>
      <c r="P1822" s="51" t="e">
        <f>ROUND(VLOOKUP(EVID_HNOJENI!N1822,HNOJIVA_ALL!$A$2:$Z$3303,14,FALSE)*K1822*IF(L1822="t",10,IF(L1822="kg",0.01,IF(L1822="q",1,IF(L1822="l",0.01*VLOOKUP(EVID_HNOJENI!N1822,HNOJIVA_ALL!$A$2:$AE$3303,31,FALSE),"CHYBA")))),2)</f>
        <v>#N/A</v>
      </c>
      <c r="Q1822" s="51" t="e">
        <f>ROUND(VLOOKUP(EVID_HNOJENI!N1822,HNOJIVA_ALL!$A$2:$Z$3303,15,FALSE)*K1822*IF(L1822="t",10,IF(L1822="kg",0.01,IF(L1822="q",1,IF(L1822="l",0.01*VLOOKUP(EVID_HNOJENI!N1822,HNOJIVA_ALL!$A$2:$AE$3303,31,FALSE),"CHYBA")))),2)</f>
        <v>#N/A</v>
      </c>
      <c r="R1822" s="51" t="e">
        <f>ROUND(VLOOKUP(EVID_HNOJENI!N1822,HNOJIVA_ALL!$A$2:$Z$3303,16,FALSE)*K1822*IF(L1822="t",10,IF(L1822="kg",0.01,IF(L1822="q",1,IF(L1822="l",0.01*VLOOKUP(EVID_HNOJENI!N1822,HNOJIVA_ALL!$A$2:$AE$3303,31,FALSE),"CHYBA")))),2)</f>
        <v>#N/A</v>
      </c>
      <c r="S1822" s="51" t="e">
        <f>ROUND(VLOOKUP(EVID_HNOJENI!N1822,HNOJIVA_ALL!$A$2:$Z$3303,18,FALSE)*K1822*IF(L1822="t",10,IF(L1822="kg",0.01,IF(L1822="q",1,IF(L1822="l",0.01*VLOOKUP(EVID_HNOJENI!N1822,HNOJIVA_ALL!$A$2:$AE$3303,31,FALSE),"CHYBA")))),2)</f>
        <v>#N/A</v>
      </c>
      <c r="T1822" s="51" t="e">
        <f>ROUND(VLOOKUP(EVID_HNOJENI!N1822,HNOJIVA_ALL!$A$2:$Z$3303,17,FALSE)*K1822*IF(L1822="t",10,IF(L1822="kg",0.01,IF(L1822="q",1,IF(L1822="l",0.01*VLOOKUP(EVID_HNOJENI!N1822,HNOJIVA_ALL!$A$2:$AE$3303,31,FALSE),"CHYBA")))),2)</f>
        <v>#N/A</v>
      </c>
      <c r="U1822" s="51" t="e">
        <f>ROUND(VLOOKUP(EVID_HNOJENI!N1822,HNOJIVA_ALL!$A$2:$Z$3303,20,FALSE)*K1822*IF(L1822="t",10,IF(L1822="kg",0.01,IF(L1822="q",1,IF(L1822="l",0.01*VLOOKUP(EVID_HNOJENI!N1822,HNOJIVA_ALL!$A$2:$AE$3303,31,FALSE),"CHYBA")))),2)</f>
        <v>#N/A</v>
      </c>
    </row>
    <row r="1823" spans="1:21" x14ac:dyDescent="0.2">
      <c r="A1823" s="32"/>
      <c r="B1823" s="45" t="e">
        <f>VLOOKUP($A1823,EVID_OSEVU!$A$1:$M$4972,2,FALSE)</f>
        <v>#N/A</v>
      </c>
      <c r="C1823" s="45" t="e">
        <f>VLOOKUP($A1823,EVID_OSEVU!$A$1:$M$4972,3,FALSE)</f>
        <v>#N/A</v>
      </c>
      <c r="D1823" s="45" t="e">
        <f>VLOOKUP($A1823,EVID_OSEVU!$A$1:$M$4972,4,FALSE)</f>
        <v>#N/A</v>
      </c>
      <c r="E1823" s="45" t="e">
        <f>VLOOKUP($A1823,EVID_OSEVU!$A$1:$M$4972,7,FALSE)</f>
        <v>#N/A</v>
      </c>
      <c r="F1823" s="45" t="e">
        <f>VLOOKUP($A1823,EVID_OSEVU!$A$1:$M$4972,8,FALSE)</f>
        <v>#N/A</v>
      </c>
      <c r="G1823" s="45" t="e">
        <f>VLOOKUP($A1823,EVID_OSEVU!$A$1:$M$4972,11,FALSE)</f>
        <v>#N/A</v>
      </c>
      <c r="H1823" s="35"/>
      <c r="I1823" s="48"/>
      <c r="J1823" s="33" t="e">
        <f>VLOOKUP($A1823,EVID_OSEVU!$A$1:$M$4972,11,FALSE)</f>
        <v>#N/A</v>
      </c>
      <c r="K1823" s="39"/>
      <c r="L1823" s="49"/>
      <c r="M1823" s="89" t="e">
        <f t="shared" si="28"/>
        <v>#N/A</v>
      </c>
      <c r="N1823" s="50"/>
      <c r="O1823" s="37" t="e">
        <f>VLOOKUP(EVID_HNOJENI!N1823,HNOJIVA_ALL!$A$2:$Z$3303,4,FALSE)</f>
        <v>#N/A</v>
      </c>
      <c r="P1823" s="51" t="e">
        <f>ROUND(VLOOKUP(EVID_HNOJENI!N1823,HNOJIVA_ALL!$A$2:$Z$3303,14,FALSE)*K1823*IF(L1823="t",10,IF(L1823="kg",0.01,IF(L1823="q",1,IF(L1823="l",0.01*VLOOKUP(EVID_HNOJENI!N1823,HNOJIVA_ALL!$A$2:$AE$3303,31,FALSE),"CHYBA")))),2)</f>
        <v>#N/A</v>
      </c>
      <c r="Q1823" s="51" t="e">
        <f>ROUND(VLOOKUP(EVID_HNOJENI!N1823,HNOJIVA_ALL!$A$2:$Z$3303,15,FALSE)*K1823*IF(L1823="t",10,IF(L1823="kg",0.01,IF(L1823="q",1,IF(L1823="l",0.01*VLOOKUP(EVID_HNOJENI!N1823,HNOJIVA_ALL!$A$2:$AE$3303,31,FALSE),"CHYBA")))),2)</f>
        <v>#N/A</v>
      </c>
      <c r="R1823" s="51" t="e">
        <f>ROUND(VLOOKUP(EVID_HNOJENI!N1823,HNOJIVA_ALL!$A$2:$Z$3303,16,FALSE)*K1823*IF(L1823="t",10,IF(L1823="kg",0.01,IF(L1823="q",1,IF(L1823="l",0.01*VLOOKUP(EVID_HNOJENI!N1823,HNOJIVA_ALL!$A$2:$AE$3303,31,FALSE),"CHYBA")))),2)</f>
        <v>#N/A</v>
      </c>
      <c r="S1823" s="51" t="e">
        <f>ROUND(VLOOKUP(EVID_HNOJENI!N1823,HNOJIVA_ALL!$A$2:$Z$3303,18,FALSE)*K1823*IF(L1823="t",10,IF(L1823="kg",0.01,IF(L1823="q",1,IF(L1823="l",0.01*VLOOKUP(EVID_HNOJENI!N1823,HNOJIVA_ALL!$A$2:$AE$3303,31,FALSE),"CHYBA")))),2)</f>
        <v>#N/A</v>
      </c>
      <c r="T1823" s="51" t="e">
        <f>ROUND(VLOOKUP(EVID_HNOJENI!N1823,HNOJIVA_ALL!$A$2:$Z$3303,17,FALSE)*K1823*IF(L1823="t",10,IF(L1823="kg",0.01,IF(L1823="q",1,IF(L1823="l",0.01*VLOOKUP(EVID_HNOJENI!N1823,HNOJIVA_ALL!$A$2:$AE$3303,31,FALSE),"CHYBA")))),2)</f>
        <v>#N/A</v>
      </c>
      <c r="U1823" s="51" t="e">
        <f>ROUND(VLOOKUP(EVID_HNOJENI!N1823,HNOJIVA_ALL!$A$2:$Z$3303,20,FALSE)*K1823*IF(L1823="t",10,IF(L1823="kg",0.01,IF(L1823="q",1,IF(L1823="l",0.01*VLOOKUP(EVID_HNOJENI!N1823,HNOJIVA_ALL!$A$2:$AE$3303,31,FALSE),"CHYBA")))),2)</f>
        <v>#N/A</v>
      </c>
    </row>
    <row r="1824" spans="1:21" x14ac:dyDescent="0.2">
      <c r="A1824" s="32"/>
      <c r="B1824" s="45" t="e">
        <f>VLOOKUP($A1824,EVID_OSEVU!$A$1:$M$4972,2,FALSE)</f>
        <v>#N/A</v>
      </c>
      <c r="C1824" s="45" t="e">
        <f>VLOOKUP($A1824,EVID_OSEVU!$A$1:$M$4972,3,FALSE)</f>
        <v>#N/A</v>
      </c>
      <c r="D1824" s="45" t="e">
        <f>VLOOKUP($A1824,EVID_OSEVU!$A$1:$M$4972,4,FALSE)</f>
        <v>#N/A</v>
      </c>
      <c r="E1824" s="45" t="e">
        <f>VLOOKUP($A1824,EVID_OSEVU!$A$1:$M$4972,7,FALSE)</f>
        <v>#N/A</v>
      </c>
      <c r="F1824" s="45" t="e">
        <f>VLOOKUP($A1824,EVID_OSEVU!$A$1:$M$4972,8,FALSE)</f>
        <v>#N/A</v>
      </c>
      <c r="G1824" s="45" t="e">
        <f>VLOOKUP($A1824,EVID_OSEVU!$A$1:$M$4972,11,FALSE)</f>
        <v>#N/A</v>
      </c>
      <c r="H1824" s="35"/>
      <c r="I1824" s="48"/>
      <c r="J1824" s="33" t="e">
        <f>VLOOKUP($A1824,EVID_OSEVU!$A$1:$M$4972,11,FALSE)</f>
        <v>#N/A</v>
      </c>
      <c r="K1824" s="39"/>
      <c r="L1824" s="49"/>
      <c r="M1824" s="89" t="e">
        <f t="shared" si="28"/>
        <v>#N/A</v>
      </c>
      <c r="N1824" s="50"/>
      <c r="O1824" s="37" t="e">
        <f>VLOOKUP(EVID_HNOJENI!N1824,HNOJIVA_ALL!$A$2:$Z$3303,4,FALSE)</f>
        <v>#N/A</v>
      </c>
      <c r="P1824" s="51" t="e">
        <f>ROUND(VLOOKUP(EVID_HNOJENI!N1824,HNOJIVA_ALL!$A$2:$Z$3303,14,FALSE)*K1824*IF(L1824="t",10,IF(L1824="kg",0.01,IF(L1824="q",1,IF(L1824="l",0.01*VLOOKUP(EVID_HNOJENI!N1824,HNOJIVA_ALL!$A$2:$AE$3303,31,FALSE),"CHYBA")))),2)</f>
        <v>#N/A</v>
      </c>
      <c r="Q1824" s="51" t="e">
        <f>ROUND(VLOOKUP(EVID_HNOJENI!N1824,HNOJIVA_ALL!$A$2:$Z$3303,15,FALSE)*K1824*IF(L1824="t",10,IF(L1824="kg",0.01,IF(L1824="q",1,IF(L1824="l",0.01*VLOOKUP(EVID_HNOJENI!N1824,HNOJIVA_ALL!$A$2:$AE$3303,31,FALSE),"CHYBA")))),2)</f>
        <v>#N/A</v>
      </c>
      <c r="R1824" s="51" t="e">
        <f>ROUND(VLOOKUP(EVID_HNOJENI!N1824,HNOJIVA_ALL!$A$2:$Z$3303,16,FALSE)*K1824*IF(L1824="t",10,IF(L1824="kg",0.01,IF(L1824="q",1,IF(L1824="l",0.01*VLOOKUP(EVID_HNOJENI!N1824,HNOJIVA_ALL!$A$2:$AE$3303,31,FALSE),"CHYBA")))),2)</f>
        <v>#N/A</v>
      </c>
      <c r="S1824" s="51" t="e">
        <f>ROUND(VLOOKUP(EVID_HNOJENI!N1824,HNOJIVA_ALL!$A$2:$Z$3303,18,FALSE)*K1824*IF(L1824="t",10,IF(L1824="kg",0.01,IF(L1824="q",1,IF(L1824="l",0.01*VLOOKUP(EVID_HNOJENI!N1824,HNOJIVA_ALL!$A$2:$AE$3303,31,FALSE),"CHYBA")))),2)</f>
        <v>#N/A</v>
      </c>
      <c r="T1824" s="51" t="e">
        <f>ROUND(VLOOKUP(EVID_HNOJENI!N1824,HNOJIVA_ALL!$A$2:$Z$3303,17,FALSE)*K1824*IF(L1824="t",10,IF(L1824="kg",0.01,IF(L1824="q",1,IF(L1824="l",0.01*VLOOKUP(EVID_HNOJENI!N1824,HNOJIVA_ALL!$A$2:$AE$3303,31,FALSE),"CHYBA")))),2)</f>
        <v>#N/A</v>
      </c>
      <c r="U1824" s="51" t="e">
        <f>ROUND(VLOOKUP(EVID_HNOJENI!N1824,HNOJIVA_ALL!$A$2:$Z$3303,20,FALSE)*K1824*IF(L1824="t",10,IF(L1824="kg",0.01,IF(L1824="q",1,IF(L1824="l",0.01*VLOOKUP(EVID_HNOJENI!N1824,HNOJIVA_ALL!$A$2:$AE$3303,31,FALSE),"CHYBA")))),2)</f>
        <v>#N/A</v>
      </c>
    </row>
    <row r="1825" spans="1:21" x14ac:dyDescent="0.2">
      <c r="A1825" s="32"/>
      <c r="B1825" s="45" t="e">
        <f>VLOOKUP($A1825,EVID_OSEVU!$A$1:$M$4972,2,FALSE)</f>
        <v>#N/A</v>
      </c>
      <c r="C1825" s="45" t="e">
        <f>VLOOKUP($A1825,EVID_OSEVU!$A$1:$M$4972,3,FALSE)</f>
        <v>#N/A</v>
      </c>
      <c r="D1825" s="45" t="e">
        <f>VLOOKUP($A1825,EVID_OSEVU!$A$1:$M$4972,4,FALSE)</f>
        <v>#N/A</v>
      </c>
      <c r="E1825" s="45" t="e">
        <f>VLOOKUP($A1825,EVID_OSEVU!$A$1:$M$4972,7,FALSE)</f>
        <v>#N/A</v>
      </c>
      <c r="F1825" s="45" t="e">
        <f>VLOOKUP($A1825,EVID_OSEVU!$A$1:$M$4972,8,FALSE)</f>
        <v>#N/A</v>
      </c>
      <c r="G1825" s="45" t="e">
        <f>VLOOKUP($A1825,EVID_OSEVU!$A$1:$M$4972,11,FALSE)</f>
        <v>#N/A</v>
      </c>
      <c r="H1825" s="35"/>
      <c r="I1825" s="48"/>
      <c r="J1825" s="33" t="e">
        <f>VLOOKUP($A1825,EVID_OSEVU!$A$1:$M$4972,11,FALSE)</f>
        <v>#N/A</v>
      </c>
      <c r="K1825" s="39"/>
      <c r="L1825" s="49"/>
      <c r="M1825" s="89" t="e">
        <f t="shared" si="28"/>
        <v>#N/A</v>
      </c>
      <c r="N1825" s="50"/>
      <c r="O1825" s="37" t="e">
        <f>VLOOKUP(EVID_HNOJENI!N1825,HNOJIVA_ALL!$A$2:$Z$3303,4,FALSE)</f>
        <v>#N/A</v>
      </c>
      <c r="P1825" s="51" t="e">
        <f>ROUND(VLOOKUP(EVID_HNOJENI!N1825,HNOJIVA_ALL!$A$2:$Z$3303,14,FALSE)*K1825*IF(L1825="t",10,IF(L1825="kg",0.01,IF(L1825="q",1,IF(L1825="l",0.01*VLOOKUP(EVID_HNOJENI!N1825,HNOJIVA_ALL!$A$2:$AE$3303,31,FALSE),"CHYBA")))),2)</f>
        <v>#N/A</v>
      </c>
      <c r="Q1825" s="51" t="e">
        <f>ROUND(VLOOKUP(EVID_HNOJENI!N1825,HNOJIVA_ALL!$A$2:$Z$3303,15,FALSE)*K1825*IF(L1825="t",10,IF(L1825="kg",0.01,IF(L1825="q",1,IF(L1825="l",0.01*VLOOKUP(EVID_HNOJENI!N1825,HNOJIVA_ALL!$A$2:$AE$3303,31,FALSE),"CHYBA")))),2)</f>
        <v>#N/A</v>
      </c>
      <c r="R1825" s="51" t="e">
        <f>ROUND(VLOOKUP(EVID_HNOJENI!N1825,HNOJIVA_ALL!$A$2:$Z$3303,16,FALSE)*K1825*IF(L1825="t",10,IF(L1825="kg",0.01,IF(L1825="q",1,IF(L1825="l",0.01*VLOOKUP(EVID_HNOJENI!N1825,HNOJIVA_ALL!$A$2:$AE$3303,31,FALSE),"CHYBA")))),2)</f>
        <v>#N/A</v>
      </c>
      <c r="S1825" s="51" t="e">
        <f>ROUND(VLOOKUP(EVID_HNOJENI!N1825,HNOJIVA_ALL!$A$2:$Z$3303,18,FALSE)*K1825*IF(L1825="t",10,IF(L1825="kg",0.01,IF(L1825="q",1,IF(L1825="l",0.01*VLOOKUP(EVID_HNOJENI!N1825,HNOJIVA_ALL!$A$2:$AE$3303,31,FALSE),"CHYBA")))),2)</f>
        <v>#N/A</v>
      </c>
      <c r="T1825" s="51" t="e">
        <f>ROUND(VLOOKUP(EVID_HNOJENI!N1825,HNOJIVA_ALL!$A$2:$Z$3303,17,FALSE)*K1825*IF(L1825="t",10,IF(L1825="kg",0.01,IF(L1825="q",1,IF(L1825="l",0.01*VLOOKUP(EVID_HNOJENI!N1825,HNOJIVA_ALL!$A$2:$AE$3303,31,FALSE),"CHYBA")))),2)</f>
        <v>#N/A</v>
      </c>
      <c r="U1825" s="51" t="e">
        <f>ROUND(VLOOKUP(EVID_HNOJENI!N1825,HNOJIVA_ALL!$A$2:$Z$3303,20,FALSE)*K1825*IF(L1825="t",10,IF(L1825="kg",0.01,IF(L1825="q",1,IF(L1825="l",0.01*VLOOKUP(EVID_HNOJENI!N1825,HNOJIVA_ALL!$A$2:$AE$3303,31,FALSE),"CHYBA")))),2)</f>
        <v>#N/A</v>
      </c>
    </row>
    <row r="1826" spans="1:21" x14ac:dyDescent="0.2">
      <c r="A1826" s="32"/>
      <c r="B1826" s="45" t="e">
        <f>VLOOKUP($A1826,EVID_OSEVU!$A$1:$M$4972,2,FALSE)</f>
        <v>#N/A</v>
      </c>
      <c r="C1826" s="45" t="e">
        <f>VLOOKUP($A1826,EVID_OSEVU!$A$1:$M$4972,3,FALSE)</f>
        <v>#N/A</v>
      </c>
      <c r="D1826" s="45" t="e">
        <f>VLOOKUP($A1826,EVID_OSEVU!$A$1:$M$4972,4,FALSE)</f>
        <v>#N/A</v>
      </c>
      <c r="E1826" s="45" t="e">
        <f>VLOOKUP($A1826,EVID_OSEVU!$A$1:$M$4972,7,FALSE)</f>
        <v>#N/A</v>
      </c>
      <c r="F1826" s="45" t="e">
        <f>VLOOKUP($A1826,EVID_OSEVU!$A$1:$M$4972,8,FALSE)</f>
        <v>#N/A</v>
      </c>
      <c r="G1826" s="45" t="e">
        <f>VLOOKUP($A1826,EVID_OSEVU!$A$1:$M$4972,11,FALSE)</f>
        <v>#N/A</v>
      </c>
      <c r="H1826" s="35"/>
      <c r="I1826" s="48"/>
      <c r="J1826" s="33" t="e">
        <f>VLOOKUP($A1826,EVID_OSEVU!$A$1:$M$4972,11,FALSE)</f>
        <v>#N/A</v>
      </c>
      <c r="K1826" s="39"/>
      <c r="L1826" s="49"/>
      <c r="M1826" s="89" t="e">
        <f t="shared" si="28"/>
        <v>#N/A</v>
      </c>
      <c r="N1826" s="50"/>
      <c r="O1826" s="37" t="e">
        <f>VLOOKUP(EVID_HNOJENI!N1826,HNOJIVA_ALL!$A$2:$Z$3303,4,FALSE)</f>
        <v>#N/A</v>
      </c>
      <c r="P1826" s="51" t="e">
        <f>ROUND(VLOOKUP(EVID_HNOJENI!N1826,HNOJIVA_ALL!$A$2:$Z$3303,14,FALSE)*K1826*IF(L1826="t",10,IF(L1826="kg",0.01,IF(L1826="q",1,IF(L1826="l",0.01*VLOOKUP(EVID_HNOJENI!N1826,HNOJIVA_ALL!$A$2:$AE$3303,31,FALSE),"CHYBA")))),2)</f>
        <v>#N/A</v>
      </c>
      <c r="Q1826" s="51" t="e">
        <f>ROUND(VLOOKUP(EVID_HNOJENI!N1826,HNOJIVA_ALL!$A$2:$Z$3303,15,FALSE)*K1826*IF(L1826="t",10,IF(L1826="kg",0.01,IF(L1826="q",1,IF(L1826="l",0.01*VLOOKUP(EVID_HNOJENI!N1826,HNOJIVA_ALL!$A$2:$AE$3303,31,FALSE),"CHYBA")))),2)</f>
        <v>#N/A</v>
      </c>
      <c r="R1826" s="51" t="e">
        <f>ROUND(VLOOKUP(EVID_HNOJENI!N1826,HNOJIVA_ALL!$A$2:$Z$3303,16,FALSE)*K1826*IF(L1826="t",10,IF(L1826="kg",0.01,IF(L1826="q",1,IF(L1826="l",0.01*VLOOKUP(EVID_HNOJENI!N1826,HNOJIVA_ALL!$A$2:$AE$3303,31,FALSE),"CHYBA")))),2)</f>
        <v>#N/A</v>
      </c>
      <c r="S1826" s="51" t="e">
        <f>ROUND(VLOOKUP(EVID_HNOJENI!N1826,HNOJIVA_ALL!$A$2:$Z$3303,18,FALSE)*K1826*IF(L1826="t",10,IF(L1826="kg",0.01,IF(L1826="q",1,IF(L1826="l",0.01*VLOOKUP(EVID_HNOJENI!N1826,HNOJIVA_ALL!$A$2:$AE$3303,31,FALSE),"CHYBA")))),2)</f>
        <v>#N/A</v>
      </c>
      <c r="T1826" s="51" t="e">
        <f>ROUND(VLOOKUP(EVID_HNOJENI!N1826,HNOJIVA_ALL!$A$2:$Z$3303,17,FALSE)*K1826*IF(L1826="t",10,IF(L1826="kg",0.01,IF(L1826="q",1,IF(L1826="l",0.01*VLOOKUP(EVID_HNOJENI!N1826,HNOJIVA_ALL!$A$2:$AE$3303,31,FALSE),"CHYBA")))),2)</f>
        <v>#N/A</v>
      </c>
      <c r="U1826" s="51" t="e">
        <f>ROUND(VLOOKUP(EVID_HNOJENI!N1826,HNOJIVA_ALL!$A$2:$Z$3303,20,FALSE)*K1826*IF(L1826="t",10,IF(L1826="kg",0.01,IF(L1826="q",1,IF(L1826="l",0.01*VLOOKUP(EVID_HNOJENI!N1826,HNOJIVA_ALL!$A$2:$AE$3303,31,FALSE),"CHYBA")))),2)</f>
        <v>#N/A</v>
      </c>
    </row>
    <row r="1827" spans="1:21" x14ac:dyDescent="0.2">
      <c r="A1827" s="32"/>
      <c r="B1827" s="45" t="e">
        <f>VLOOKUP($A1827,EVID_OSEVU!$A$1:$M$4972,2,FALSE)</f>
        <v>#N/A</v>
      </c>
      <c r="C1827" s="45" t="e">
        <f>VLOOKUP($A1827,EVID_OSEVU!$A$1:$M$4972,3,FALSE)</f>
        <v>#N/A</v>
      </c>
      <c r="D1827" s="45" t="e">
        <f>VLOOKUP($A1827,EVID_OSEVU!$A$1:$M$4972,4,FALSE)</f>
        <v>#N/A</v>
      </c>
      <c r="E1827" s="45" t="e">
        <f>VLOOKUP($A1827,EVID_OSEVU!$A$1:$M$4972,7,FALSE)</f>
        <v>#N/A</v>
      </c>
      <c r="F1827" s="45" t="e">
        <f>VLOOKUP($A1827,EVID_OSEVU!$A$1:$M$4972,8,FALSE)</f>
        <v>#N/A</v>
      </c>
      <c r="G1827" s="45" t="e">
        <f>VLOOKUP($A1827,EVID_OSEVU!$A$1:$M$4972,11,FALSE)</f>
        <v>#N/A</v>
      </c>
      <c r="H1827" s="35"/>
      <c r="I1827" s="48"/>
      <c r="J1827" s="33" t="e">
        <f>VLOOKUP($A1827,EVID_OSEVU!$A$1:$M$4972,11,FALSE)</f>
        <v>#N/A</v>
      </c>
      <c r="K1827" s="39"/>
      <c r="L1827" s="49"/>
      <c r="M1827" s="89" t="e">
        <f t="shared" si="28"/>
        <v>#N/A</v>
      </c>
      <c r="N1827" s="50"/>
      <c r="O1827" s="37" t="e">
        <f>VLOOKUP(EVID_HNOJENI!N1827,HNOJIVA_ALL!$A$2:$Z$3303,4,FALSE)</f>
        <v>#N/A</v>
      </c>
      <c r="P1827" s="51" t="e">
        <f>ROUND(VLOOKUP(EVID_HNOJENI!N1827,HNOJIVA_ALL!$A$2:$Z$3303,14,FALSE)*K1827*IF(L1827="t",10,IF(L1827="kg",0.01,IF(L1827="q",1,IF(L1827="l",0.01*VLOOKUP(EVID_HNOJENI!N1827,HNOJIVA_ALL!$A$2:$AE$3303,31,FALSE),"CHYBA")))),2)</f>
        <v>#N/A</v>
      </c>
      <c r="Q1827" s="51" t="e">
        <f>ROUND(VLOOKUP(EVID_HNOJENI!N1827,HNOJIVA_ALL!$A$2:$Z$3303,15,FALSE)*K1827*IF(L1827="t",10,IF(L1827="kg",0.01,IF(L1827="q",1,IF(L1827="l",0.01*VLOOKUP(EVID_HNOJENI!N1827,HNOJIVA_ALL!$A$2:$AE$3303,31,FALSE),"CHYBA")))),2)</f>
        <v>#N/A</v>
      </c>
      <c r="R1827" s="51" t="e">
        <f>ROUND(VLOOKUP(EVID_HNOJENI!N1827,HNOJIVA_ALL!$A$2:$Z$3303,16,FALSE)*K1827*IF(L1827="t",10,IF(L1827="kg",0.01,IF(L1827="q",1,IF(L1827="l",0.01*VLOOKUP(EVID_HNOJENI!N1827,HNOJIVA_ALL!$A$2:$AE$3303,31,FALSE),"CHYBA")))),2)</f>
        <v>#N/A</v>
      </c>
      <c r="S1827" s="51" t="e">
        <f>ROUND(VLOOKUP(EVID_HNOJENI!N1827,HNOJIVA_ALL!$A$2:$Z$3303,18,FALSE)*K1827*IF(L1827="t",10,IF(L1827="kg",0.01,IF(L1827="q",1,IF(L1827="l",0.01*VLOOKUP(EVID_HNOJENI!N1827,HNOJIVA_ALL!$A$2:$AE$3303,31,FALSE),"CHYBA")))),2)</f>
        <v>#N/A</v>
      </c>
      <c r="T1827" s="51" t="e">
        <f>ROUND(VLOOKUP(EVID_HNOJENI!N1827,HNOJIVA_ALL!$A$2:$Z$3303,17,FALSE)*K1827*IF(L1827="t",10,IF(L1827="kg",0.01,IF(L1827="q",1,IF(L1827="l",0.01*VLOOKUP(EVID_HNOJENI!N1827,HNOJIVA_ALL!$A$2:$AE$3303,31,FALSE),"CHYBA")))),2)</f>
        <v>#N/A</v>
      </c>
      <c r="U1827" s="51" t="e">
        <f>ROUND(VLOOKUP(EVID_HNOJENI!N1827,HNOJIVA_ALL!$A$2:$Z$3303,20,FALSE)*K1827*IF(L1827="t",10,IF(L1827="kg",0.01,IF(L1827="q",1,IF(L1827="l",0.01*VLOOKUP(EVID_HNOJENI!N1827,HNOJIVA_ALL!$A$2:$AE$3303,31,FALSE),"CHYBA")))),2)</f>
        <v>#N/A</v>
      </c>
    </row>
    <row r="1828" spans="1:21" x14ac:dyDescent="0.2">
      <c r="A1828" s="32"/>
      <c r="B1828" s="45" t="e">
        <f>VLOOKUP($A1828,EVID_OSEVU!$A$1:$M$4972,2,FALSE)</f>
        <v>#N/A</v>
      </c>
      <c r="C1828" s="45" t="e">
        <f>VLOOKUP($A1828,EVID_OSEVU!$A$1:$M$4972,3,FALSE)</f>
        <v>#N/A</v>
      </c>
      <c r="D1828" s="45" t="e">
        <f>VLOOKUP($A1828,EVID_OSEVU!$A$1:$M$4972,4,FALSE)</f>
        <v>#N/A</v>
      </c>
      <c r="E1828" s="45" t="e">
        <f>VLOOKUP($A1828,EVID_OSEVU!$A$1:$M$4972,7,FALSE)</f>
        <v>#N/A</v>
      </c>
      <c r="F1828" s="45" t="e">
        <f>VLOOKUP($A1828,EVID_OSEVU!$A$1:$M$4972,8,FALSE)</f>
        <v>#N/A</v>
      </c>
      <c r="G1828" s="45" t="e">
        <f>VLOOKUP($A1828,EVID_OSEVU!$A$1:$M$4972,11,FALSE)</f>
        <v>#N/A</v>
      </c>
      <c r="H1828" s="35"/>
      <c r="I1828" s="48"/>
      <c r="J1828" s="33" t="e">
        <f>VLOOKUP($A1828,EVID_OSEVU!$A$1:$M$4972,11,FALSE)</f>
        <v>#N/A</v>
      </c>
      <c r="K1828" s="39"/>
      <c r="L1828" s="49"/>
      <c r="M1828" s="89" t="e">
        <f t="shared" si="28"/>
        <v>#N/A</v>
      </c>
      <c r="N1828" s="50"/>
      <c r="O1828" s="37" t="e">
        <f>VLOOKUP(EVID_HNOJENI!N1828,HNOJIVA_ALL!$A$2:$Z$3303,4,FALSE)</f>
        <v>#N/A</v>
      </c>
      <c r="P1828" s="51" t="e">
        <f>ROUND(VLOOKUP(EVID_HNOJENI!N1828,HNOJIVA_ALL!$A$2:$Z$3303,14,FALSE)*K1828*IF(L1828="t",10,IF(L1828="kg",0.01,IF(L1828="q",1,IF(L1828="l",0.01*VLOOKUP(EVID_HNOJENI!N1828,HNOJIVA_ALL!$A$2:$AE$3303,31,FALSE),"CHYBA")))),2)</f>
        <v>#N/A</v>
      </c>
      <c r="Q1828" s="51" t="e">
        <f>ROUND(VLOOKUP(EVID_HNOJENI!N1828,HNOJIVA_ALL!$A$2:$Z$3303,15,FALSE)*K1828*IF(L1828="t",10,IF(L1828="kg",0.01,IF(L1828="q",1,IF(L1828="l",0.01*VLOOKUP(EVID_HNOJENI!N1828,HNOJIVA_ALL!$A$2:$AE$3303,31,FALSE),"CHYBA")))),2)</f>
        <v>#N/A</v>
      </c>
      <c r="R1828" s="51" t="e">
        <f>ROUND(VLOOKUP(EVID_HNOJENI!N1828,HNOJIVA_ALL!$A$2:$Z$3303,16,FALSE)*K1828*IF(L1828="t",10,IF(L1828="kg",0.01,IF(L1828="q",1,IF(L1828="l",0.01*VLOOKUP(EVID_HNOJENI!N1828,HNOJIVA_ALL!$A$2:$AE$3303,31,FALSE),"CHYBA")))),2)</f>
        <v>#N/A</v>
      </c>
      <c r="S1828" s="51" t="e">
        <f>ROUND(VLOOKUP(EVID_HNOJENI!N1828,HNOJIVA_ALL!$A$2:$Z$3303,18,FALSE)*K1828*IF(L1828="t",10,IF(L1828="kg",0.01,IF(L1828="q",1,IF(L1828="l",0.01*VLOOKUP(EVID_HNOJENI!N1828,HNOJIVA_ALL!$A$2:$AE$3303,31,FALSE),"CHYBA")))),2)</f>
        <v>#N/A</v>
      </c>
      <c r="T1828" s="51" t="e">
        <f>ROUND(VLOOKUP(EVID_HNOJENI!N1828,HNOJIVA_ALL!$A$2:$Z$3303,17,FALSE)*K1828*IF(L1828="t",10,IF(L1828="kg",0.01,IF(L1828="q",1,IF(L1828="l",0.01*VLOOKUP(EVID_HNOJENI!N1828,HNOJIVA_ALL!$A$2:$AE$3303,31,FALSE),"CHYBA")))),2)</f>
        <v>#N/A</v>
      </c>
      <c r="U1828" s="51" t="e">
        <f>ROUND(VLOOKUP(EVID_HNOJENI!N1828,HNOJIVA_ALL!$A$2:$Z$3303,20,FALSE)*K1828*IF(L1828="t",10,IF(L1828="kg",0.01,IF(L1828="q",1,IF(L1828="l",0.01*VLOOKUP(EVID_HNOJENI!N1828,HNOJIVA_ALL!$A$2:$AE$3303,31,FALSE),"CHYBA")))),2)</f>
        <v>#N/A</v>
      </c>
    </row>
    <row r="1829" spans="1:21" x14ac:dyDescent="0.2">
      <c r="A1829" s="32"/>
      <c r="B1829" s="45" t="e">
        <f>VLOOKUP($A1829,EVID_OSEVU!$A$1:$M$4972,2,FALSE)</f>
        <v>#N/A</v>
      </c>
      <c r="C1829" s="45" t="e">
        <f>VLOOKUP($A1829,EVID_OSEVU!$A$1:$M$4972,3,FALSE)</f>
        <v>#N/A</v>
      </c>
      <c r="D1829" s="45" t="e">
        <f>VLOOKUP($A1829,EVID_OSEVU!$A$1:$M$4972,4,FALSE)</f>
        <v>#N/A</v>
      </c>
      <c r="E1829" s="45" t="e">
        <f>VLOOKUP($A1829,EVID_OSEVU!$A$1:$M$4972,7,FALSE)</f>
        <v>#N/A</v>
      </c>
      <c r="F1829" s="45" t="e">
        <f>VLOOKUP($A1829,EVID_OSEVU!$A$1:$M$4972,8,FALSE)</f>
        <v>#N/A</v>
      </c>
      <c r="G1829" s="45" t="e">
        <f>VLOOKUP($A1829,EVID_OSEVU!$A$1:$M$4972,11,FALSE)</f>
        <v>#N/A</v>
      </c>
      <c r="H1829" s="35"/>
      <c r="I1829" s="48"/>
      <c r="J1829" s="33" t="e">
        <f>VLOOKUP($A1829,EVID_OSEVU!$A$1:$M$4972,11,FALSE)</f>
        <v>#N/A</v>
      </c>
      <c r="K1829" s="39"/>
      <c r="L1829" s="49"/>
      <c r="M1829" s="89" t="e">
        <f t="shared" si="28"/>
        <v>#N/A</v>
      </c>
      <c r="N1829" s="50"/>
      <c r="O1829" s="37" t="e">
        <f>VLOOKUP(EVID_HNOJENI!N1829,HNOJIVA_ALL!$A$2:$Z$3303,4,FALSE)</f>
        <v>#N/A</v>
      </c>
      <c r="P1829" s="51" t="e">
        <f>ROUND(VLOOKUP(EVID_HNOJENI!N1829,HNOJIVA_ALL!$A$2:$Z$3303,14,FALSE)*K1829*IF(L1829="t",10,IF(L1829="kg",0.01,IF(L1829="q",1,IF(L1829="l",0.01*VLOOKUP(EVID_HNOJENI!N1829,HNOJIVA_ALL!$A$2:$AE$3303,31,FALSE),"CHYBA")))),2)</f>
        <v>#N/A</v>
      </c>
      <c r="Q1829" s="51" t="e">
        <f>ROUND(VLOOKUP(EVID_HNOJENI!N1829,HNOJIVA_ALL!$A$2:$Z$3303,15,FALSE)*K1829*IF(L1829="t",10,IF(L1829="kg",0.01,IF(L1829="q",1,IF(L1829="l",0.01*VLOOKUP(EVID_HNOJENI!N1829,HNOJIVA_ALL!$A$2:$AE$3303,31,FALSE),"CHYBA")))),2)</f>
        <v>#N/A</v>
      </c>
      <c r="R1829" s="51" t="e">
        <f>ROUND(VLOOKUP(EVID_HNOJENI!N1829,HNOJIVA_ALL!$A$2:$Z$3303,16,FALSE)*K1829*IF(L1829="t",10,IF(L1829="kg",0.01,IF(L1829="q",1,IF(L1829="l",0.01*VLOOKUP(EVID_HNOJENI!N1829,HNOJIVA_ALL!$A$2:$AE$3303,31,FALSE),"CHYBA")))),2)</f>
        <v>#N/A</v>
      </c>
      <c r="S1829" s="51" t="e">
        <f>ROUND(VLOOKUP(EVID_HNOJENI!N1829,HNOJIVA_ALL!$A$2:$Z$3303,18,FALSE)*K1829*IF(L1829="t",10,IF(L1829="kg",0.01,IF(L1829="q",1,IF(L1829="l",0.01*VLOOKUP(EVID_HNOJENI!N1829,HNOJIVA_ALL!$A$2:$AE$3303,31,FALSE),"CHYBA")))),2)</f>
        <v>#N/A</v>
      </c>
      <c r="T1829" s="51" t="e">
        <f>ROUND(VLOOKUP(EVID_HNOJENI!N1829,HNOJIVA_ALL!$A$2:$Z$3303,17,FALSE)*K1829*IF(L1829="t",10,IF(L1829="kg",0.01,IF(L1829="q",1,IF(L1829="l",0.01*VLOOKUP(EVID_HNOJENI!N1829,HNOJIVA_ALL!$A$2:$AE$3303,31,FALSE),"CHYBA")))),2)</f>
        <v>#N/A</v>
      </c>
      <c r="U1829" s="51" t="e">
        <f>ROUND(VLOOKUP(EVID_HNOJENI!N1829,HNOJIVA_ALL!$A$2:$Z$3303,20,FALSE)*K1829*IF(L1829="t",10,IF(L1829="kg",0.01,IF(L1829="q",1,IF(L1829="l",0.01*VLOOKUP(EVID_HNOJENI!N1829,HNOJIVA_ALL!$A$2:$AE$3303,31,FALSE),"CHYBA")))),2)</f>
        <v>#N/A</v>
      </c>
    </row>
    <row r="1830" spans="1:21" x14ac:dyDescent="0.2">
      <c r="A1830" s="32"/>
      <c r="B1830" s="45" t="e">
        <f>VLOOKUP($A1830,EVID_OSEVU!$A$1:$M$4972,2,FALSE)</f>
        <v>#N/A</v>
      </c>
      <c r="C1830" s="45" t="e">
        <f>VLOOKUP($A1830,EVID_OSEVU!$A$1:$M$4972,3,FALSE)</f>
        <v>#N/A</v>
      </c>
      <c r="D1830" s="45" t="e">
        <f>VLOOKUP($A1830,EVID_OSEVU!$A$1:$M$4972,4,FALSE)</f>
        <v>#N/A</v>
      </c>
      <c r="E1830" s="45" t="e">
        <f>VLOOKUP($A1830,EVID_OSEVU!$A$1:$M$4972,7,FALSE)</f>
        <v>#N/A</v>
      </c>
      <c r="F1830" s="45" t="e">
        <f>VLOOKUP($A1830,EVID_OSEVU!$A$1:$M$4972,8,FALSE)</f>
        <v>#N/A</v>
      </c>
      <c r="G1830" s="45" t="e">
        <f>VLOOKUP($A1830,EVID_OSEVU!$A$1:$M$4972,11,FALSE)</f>
        <v>#N/A</v>
      </c>
      <c r="H1830" s="35"/>
      <c r="I1830" s="48"/>
      <c r="J1830" s="33" t="e">
        <f>VLOOKUP($A1830,EVID_OSEVU!$A$1:$M$4972,11,FALSE)</f>
        <v>#N/A</v>
      </c>
      <c r="K1830" s="39"/>
      <c r="L1830" s="49"/>
      <c r="M1830" s="89" t="e">
        <f t="shared" si="28"/>
        <v>#N/A</v>
      </c>
      <c r="N1830" s="50"/>
      <c r="O1830" s="37" t="e">
        <f>VLOOKUP(EVID_HNOJENI!N1830,HNOJIVA_ALL!$A$2:$Z$3303,4,FALSE)</f>
        <v>#N/A</v>
      </c>
      <c r="P1830" s="51" t="e">
        <f>ROUND(VLOOKUP(EVID_HNOJENI!N1830,HNOJIVA_ALL!$A$2:$Z$3303,14,FALSE)*K1830*IF(L1830="t",10,IF(L1830="kg",0.01,IF(L1830="q",1,IF(L1830="l",0.01*VLOOKUP(EVID_HNOJENI!N1830,HNOJIVA_ALL!$A$2:$AE$3303,31,FALSE),"CHYBA")))),2)</f>
        <v>#N/A</v>
      </c>
      <c r="Q1830" s="51" t="e">
        <f>ROUND(VLOOKUP(EVID_HNOJENI!N1830,HNOJIVA_ALL!$A$2:$Z$3303,15,FALSE)*K1830*IF(L1830="t",10,IF(L1830="kg",0.01,IF(L1830="q",1,IF(L1830="l",0.01*VLOOKUP(EVID_HNOJENI!N1830,HNOJIVA_ALL!$A$2:$AE$3303,31,FALSE),"CHYBA")))),2)</f>
        <v>#N/A</v>
      </c>
      <c r="R1830" s="51" t="e">
        <f>ROUND(VLOOKUP(EVID_HNOJENI!N1830,HNOJIVA_ALL!$A$2:$Z$3303,16,FALSE)*K1830*IF(L1830="t",10,IF(L1830="kg",0.01,IF(L1830="q",1,IF(L1830="l",0.01*VLOOKUP(EVID_HNOJENI!N1830,HNOJIVA_ALL!$A$2:$AE$3303,31,FALSE),"CHYBA")))),2)</f>
        <v>#N/A</v>
      </c>
      <c r="S1830" s="51" t="e">
        <f>ROUND(VLOOKUP(EVID_HNOJENI!N1830,HNOJIVA_ALL!$A$2:$Z$3303,18,FALSE)*K1830*IF(L1830="t",10,IF(L1830="kg",0.01,IF(L1830="q",1,IF(L1830="l",0.01*VLOOKUP(EVID_HNOJENI!N1830,HNOJIVA_ALL!$A$2:$AE$3303,31,FALSE),"CHYBA")))),2)</f>
        <v>#N/A</v>
      </c>
      <c r="T1830" s="51" t="e">
        <f>ROUND(VLOOKUP(EVID_HNOJENI!N1830,HNOJIVA_ALL!$A$2:$Z$3303,17,FALSE)*K1830*IF(L1830="t",10,IF(L1830="kg",0.01,IF(L1830="q",1,IF(L1830="l",0.01*VLOOKUP(EVID_HNOJENI!N1830,HNOJIVA_ALL!$A$2:$AE$3303,31,FALSE),"CHYBA")))),2)</f>
        <v>#N/A</v>
      </c>
      <c r="U1830" s="51" t="e">
        <f>ROUND(VLOOKUP(EVID_HNOJENI!N1830,HNOJIVA_ALL!$A$2:$Z$3303,20,FALSE)*K1830*IF(L1830="t",10,IF(L1830="kg",0.01,IF(L1830="q",1,IF(L1830="l",0.01*VLOOKUP(EVID_HNOJENI!N1830,HNOJIVA_ALL!$A$2:$AE$3303,31,FALSE),"CHYBA")))),2)</f>
        <v>#N/A</v>
      </c>
    </row>
    <row r="1831" spans="1:21" x14ac:dyDescent="0.2">
      <c r="A1831" s="32"/>
      <c r="B1831" s="45" t="e">
        <f>VLOOKUP($A1831,EVID_OSEVU!$A$1:$M$4972,2,FALSE)</f>
        <v>#N/A</v>
      </c>
      <c r="C1831" s="45" t="e">
        <f>VLOOKUP($A1831,EVID_OSEVU!$A$1:$M$4972,3,FALSE)</f>
        <v>#N/A</v>
      </c>
      <c r="D1831" s="45" t="e">
        <f>VLOOKUP($A1831,EVID_OSEVU!$A$1:$M$4972,4,FALSE)</f>
        <v>#N/A</v>
      </c>
      <c r="E1831" s="45" t="e">
        <f>VLOOKUP($A1831,EVID_OSEVU!$A$1:$M$4972,7,FALSE)</f>
        <v>#N/A</v>
      </c>
      <c r="F1831" s="45" t="e">
        <f>VLOOKUP($A1831,EVID_OSEVU!$A$1:$M$4972,8,FALSE)</f>
        <v>#N/A</v>
      </c>
      <c r="G1831" s="45" t="e">
        <f>VLOOKUP($A1831,EVID_OSEVU!$A$1:$M$4972,11,FALSE)</f>
        <v>#N/A</v>
      </c>
      <c r="H1831" s="35"/>
      <c r="I1831" s="48"/>
      <c r="J1831" s="33" t="e">
        <f>VLOOKUP($A1831,EVID_OSEVU!$A$1:$M$4972,11,FALSE)</f>
        <v>#N/A</v>
      </c>
      <c r="K1831" s="39"/>
      <c r="L1831" s="49"/>
      <c r="M1831" s="89" t="e">
        <f t="shared" si="28"/>
        <v>#N/A</v>
      </c>
      <c r="N1831" s="50"/>
      <c r="O1831" s="37" t="e">
        <f>VLOOKUP(EVID_HNOJENI!N1831,HNOJIVA_ALL!$A$2:$Z$3303,4,FALSE)</f>
        <v>#N/A</v>
      </c>
      <c r="P1831" s="51" t="e">
        <f>ROUND(VLOOKUP(EVID_HNOJENI!N1831,HNOJIVA_ALL!$A$2:$Z$3303,14,FALSE)*K1831*IF(L1831="t",10,IF(L1831="kg",0.01,IF(L1831="q",1,IF(L1831="l",0.01*VLOOKUP(EVID_HNOJENI!N1831,HNOJIVA_ALL!$A$2:$AE$3303,31,FALSE),"CHYBA")))),2)</f>
        <v>#N/A</v>
      </c>
      <c r="Q1831" s="51" t="e">
        <f>ROUND(VLOOKUP(EVID_HNOJENI!N1831,HNOJIVA_ALL!$A$2:$Z$3303,15,FALSE)*K1831*IF(L1831="t",10,IF(L1831="kg",0.01,IF(L1831="q",1,IF(L1831="l",0.01*VLOOKUP(EVID_HNOJENI!N1831,HNOJIVA_ALL!$A$2:$AE$3303,31,FALSE),"CHYBA")))),2)</f>
        <v>#N/A</v>
      </c>
      <c r="R1831" s="51" t="e">
        <f>ROUND(VLOOKUP(EVID_HNOJENI!N1831,HNOJIVA_ALL!$A$2:$Z$3303,16,FALSE)*K1831*IF(L1831="t",10,IF(L1831="kg",0.01,IF(L1831="q",1,IF(L1831="l",0.01*VLOOKUP(EVID_HNOJENI!N1831,HNOJIVA_ALL!$A$2:$AE$3303,31,FALSE),"CHYBA")))),2)</f>
        <v>#N/A</v>
      </c>
      <c r="S1831" s="51" t="e">
        <f>ROUND(VLOOKUP(EVID_HNOJENI!N1831,HNOJIVA_ALL!$A$2:$Z$3303,18,FALSE)*K1831*IF(L1831="t",10,IF(L1831="kg",0.01,IF(L1831="q",1,IF(L1831="l",0.01*VLOOKUP(EVID_HNOJENI!N1831,HNOJIVA_ALL!$A$2:$AE$3303,31,FALSE),"CHYBA")))),2)</f>
        <v>#N/A</v>
      </c>
      <c r="T1831" s="51" t="e">
        <f>ROUND(VLOOKUP(EVID_HNOJENI!N1831,HNOJIVA_ALL!$A$2:$Z$3303,17,FALSE)*K1831*IF(L1831="t",10,IF(L1831="kg",0.01,IF(L1831="q",1,IF(L1831="l",0.01*VLOOKUP(EVID_HNOJENI!N1831,HNOJIVA_ALL!$A$2:$AE$3303,31,FALSE),"CHYBA")))),2)</f>
        <v>#N/A</v>
      </c>
      <c r="U1831" s="51" t="e">
        <f>ROUND(VLOOKUP(EVID_HNOJENI!N1831,HNOJIVA_ALL!$A$2:$Z$3303,20,FALSE)*K1831*IF(L1831="t",10,IF(L1831="kg",0.01,IF(L1831="q",1,IF(L1831="l",0.01*VLOOKUP(EVID_HNOJENI!N1831,HNOJIVA_ALL!$A$2:$AE$3303,31,FALSE),"CHYBA")))),2)</f>
        <v>#N/A</v>
      </c>
    </row>
    <row r="1832" spans="1:21" x14ac:dyDescent="0.2">
      <c r="A1832" s="32"/>
      <c r="B1832" s="45" t="e">
        <f>VLOOKUP($A1832,EVID_OSEVU!$A$1:$M$4972,2,FALSE)</f>
        <v>#N/A</v>
      </c>
      <c r="C1832" s="45" t="e">
        <f>VLOOKUP($A1832,EVID_OSEVU!$A$1:$M$4972,3,FALSE)</f>
        <v>#N/A</v>
      </c>
      <c r="D1832" s="45" t="e">
        <f>VLOOKUP($A1832,EVID_OSEVU!$A$1:$M$4972,4,FALSE)</f>
        <v>#N/A</v>
      </c>
      <c r="E1832" s="45" t="e">
        <f>VLOOKUP($A1832,EVID_OSEVU!$A$1:$M$4972,7,FALSE)</f>
        <v>#N/A</v>
      </c>
      <c r="F1832" s="45" t="e">
        <f>VLOOKUP($A1832,EVID_OSEVU!$A$1:$M$4972,8,FALSE)</f>
        <v>#N/A</v>
      </c>
      <c r="G1832" s="45" t="e">
        <f>VLOOKUP($A1832,EVID_OSEVU!$A$1:$M$4972,11,FALSE)</f>
        <v>#N/A</v>
      </c>
      <c r="H1832" s="35"/>
      <c r="I1832" s="48"/>
      <c r="J1832" s="33" t="e">
        <f>VLOOKUP($A1832,EVID_OSEVU!$A$1:$M$4972,11,FALSE)</f>
        <v>#N/A</v>
      </c>
      <c r="K1832" s="39"/>
      <c r="L1832" s="49"/>
      <c r="M1832" s="89" t="e">
        <f t="shared" si="28"/>
        <v>#N/A</v>
      </c>
      <c r="N1832" s="50"/>
      <c r="O1832" s="37" t="e">
        <f>VLOOKUP(EVID_HNOJENI!N1832,HNOJIVA_ALL!$A$2:$Z$3303,4,FALSE)</f>
        <v>#N/A</v>
      </c>
      <c r="P1832" s="51" t="e">
        <f>ROUND(VLOOKUP(EVID_HNOJENI!N1832,HNOJIVA_ALL!$A$2:$Z$3303,14,FALSE)*K1832*IF(L1832="t",10,IF(L1832="kg",0.01,IF(L1832="q",1,IF(L1832="l",0.01*VLOOKUP(EVID_HNOJENI!N1832,HNOJIVA_ALL!$A$2:$AE$3303,31,FALSE),"CHYBA")))),2)</f>
        <v>#N/A</v>
      </c>
      <c r="Q1832" s="51" t="e">
        <f>ROUND(VLOOKUP(EVID_HNOJENI!N1832,HNOJIVA_ALL!$A$2:$Z$3303,15,FALSE)*K1832*IF(L1832="t",10,IF(L1832="kg",0.01,IF(L1832="q",1,IF(L1832="l",0.01*VLOOKUP(EVID_HNOJENI!N1832,HNOJIVA_ALL!$A$2:$AE$3303,31,FALSE),"CHYBA")))),2)</f>
        <v>#N/A</v>
      </c>
      <c r="R1832" s="51" t="e">
        <f>ROUND(VLOOKUP(EVID_HNOJENI!N1832,HNOJIVA_ALL!$A$2:$Z$3303,16,FALSE)*K1832*IF(L1832="t",10,IF(L1832="kg",0.01,IF(L1832="q",1,IF(L1832="l",0.01*VLOOKUP(EVID_HNOJENI!N1832,HNOJIVA_ALL!$A$2:$AE$3303,31,FALSE),"CHYBA")))),2)</f>
        <v>#N/A</v>
      </c>
      <c r="S1832" s="51" t="e">
        <f>ROUND(VLOOKUP(EVID_HNOJENI!N1832,HNOJIVA_ALL!$A$2:$Z$3303,18,FALSE)*K1832*IF(L1832="t",10,IF(L1832="kg",0.01,IF(L1832="q",1,IF(L1832="l",0.01*VLOOKUP(EVID_HNOJENI!N1832,HNOJIVA_ALL!$A$2:$AE$3303,31,FALSE),"CHYBA")))),2)</f>
        <v>#N/A</v>
      </c>
      <c r="T1832" s="51" t="e">
        <f>ROUND(VLOOKUP(EVID_HNOJENI!N1832,HNOJIVA_ALL!$A$2:$Z$3303,17,FALSE)*K1832*IF(L1832="t",10,IF(L1832="kg",0.01,IF(L1832="q",1,IF(L1832="l",0.01*VLOOKUP(EVID_HNOJENI!N1832,HNOJIVA_ALL!$A$2:$AE$3303,31,FALSE),"CHYBA")))),2)</f>
        <v>#N/A</v>
      </c>
      <c r="U1832" s="51" t="e">
        <f>ROUND(VLOOKUP(EVID_HNOJENI!N1832,HNOJIVA_ALL!$A$2:$Z$3303,20,FALSE)*K1832*IF(L1832="t",10,IF(L1832="kg",0.01,IF(L1832="q",1,IF(L1832="l",0.01*VLOOKUP(EVID_HNOJENI!N1832,HNOJIVA_ALL!$A$2:$AE$3303,31,FALSE),"CHYBA")))),2)</f>
        <v>#N/A</v>
      </c>
    </row>
    <row r="1833" spans="1:21" x14ac:dyDescent="0.2">
      <c r="A1833" s="32"/>
      <c r="B1833" s="45" t="e">
        <f>VLOOKUP($A1833,EVID_OSEVU!$A$1:$M$4972,2,FALSE)</f>
        <v>#N/A</v>
      </c>
      <c r="C1833" s="45" t="e">
        <f>VLOOKUP($A1833,EVID_OSEVU!$A$1:$M$4972,3,FALSE)</f>
        <v>#N/A</v>
      </c>
      <c r="D1833" s="45" t="e">
        <f>VLOOKUP($A1833,EVID_OSEVU!$A$1:$M$4972,4,FALSE)</f>
        <v>#N/A</v>
      </c>
      <c r="E1833" s="45" t="e">
        <f>VLOOKUP($A1833,EVID_OSEVU!$A$1:$M$4972,7,FALSE)</f>
        <v>#N/A</v>
      </c>
      <c r="F1833" s="45" t="e">
        <f>VLOOKUP($A1833,EVID_OSEVU!$A$1:$M$4972,8,FALSE)</f>
        <v>#N/A</v>
      </c>
      <c r="G1833" s="45" t="e">
        <f>VLOOKUP($A1833,EVID_OSEVU!$A$1:$M$4972,11,FALSE)</f>
        <v>#N/A</v>
      </c>
      <c r="H1833" s="35"/>
      <c r="I1833" s="48"/>
      <c r="J1833" s="33" t="e">
        <f>VLOOKUP($A1833,EVID_OSEVU!$A$1:$M$4972,11,FALSE)</f>
        <v>#N/A</v>
      </c>
      <c r="K1833" s="39"/>
      <c r="L1833" s="49"/>
      <c r="M1833" s="89" t="e">
        <f t="shared" si="28"/>
        <v>#N/A</v>
      </c>
      <c r="N1833" s="50"/>
      <c r="O1833" s="37" t="e">
        <f>VLOOKUP(EVID_HNOJENI!N1833,HNOJIVA_ALL!$A$2:$Z$3303,4,FALSE)</f>
        <v>#N/A</v>
      </c>
      <c r="P1833" s="51" t="e">
        <f>ROUND(VLOOKUP(EVID_HNOJENI!N1833,HNOJIVA_ALL!$A$2:$Z$3303,14,FALSE)*K1833*IF(L1833="t",10,IF(L1833="kg",0.01,IF(L1833="q",1,IF(L1833="l",0.01*VLOOKUP(EVID_HNOJENI!N1833,HNOJIVA_ALL!$A$2:$AE$3303,31,FALSE),"CHYBA")))),2)</f>
        <v>#N/A</v>
      </c>
      <c r="Q1833" s="51" t="e">
        <f>ROUND(VLOOKUP(EVID_HNOJENI!N1833,HNOJIVA_ALL!$A$2:$Z$3303,15,FALSE)*K1833*IF(L1833="t",10,IF(L1833="kg",0.01,IF(L1833="q",1,IF(L1833="l",0.01*VLOOKUP(EVID_HNOJENI!N1833,HNOJIVA_ALL!$A$2:$AE$3303,31,FALSE),"CHYBA")))),2)</f>
        <v>#N/A</v>
      </c>
      <c r="R1833" s="51" t="e">
        <f>ROUND(VLOOKUP(EVID_HNOJENI!N1833,HNOJIVA_ALL!$A$2:$Z$3303,16,FALSE)*K1833*IF(L1833="t",10,IF(L1833="kg",0.01,IF(L1833="q",1,IF(L1833="l",0.01*VLOOKUP(EVID_HNOJENI!N1833,HNOJIVA_ALL!$A$2:$AE$3303,31,FALSE),"CHYBA")))),2)</f>
        <v>#N/A</v>
      </c>
      <c r="S1833" s="51" t="e">
        <f>ROUND(VLOOKUP(EVID_HNOJENI!N1833,HNOJIVA_ALL!$A$2:$Z$3303,18,FALSE)*K1833*IF(L1833="t",10,IF(L1833="kg",0.01,IF(L1833="q",1,IF(L1833="l",0.01*VLOOKUP(EVID_HNOJENI!N1833,HNOJIVA_ALL!$A$2:$AE$3303,31,FALSE),"CHYBA")))),2)</f>
        <v>#N/A</v>
      </c>
      <c r="T1833" s="51" t="e">
        <f>ROUND(VLOOKUP(EVID_HNOJENI!N1833,HNOJIVA_ALL!$A$2:$Z$3303,17,FALSE)*K1833*IF(L1833="t",10,IF(L1833="kg",0.01,IF(L1833="q",1,IF(L1833="l",0.01*VLOOKUP(EVID_HNOJENI!N1833,HNOJIVA_ALL!$A$2:$AE$3303,31,FALSE),"CHYBA")))),2)</f>
        <v>#N/A</v>
      </c>
      <c r="U1833" s="51" t="e">
        <f>ROUND(VLOOKUP(EVID_HNOJENI!N1833,HNOJIVA_ALL!$A$2:$Z$3303,20,FALSE)*K1833*IF(L1833="t",10,IF(L1833="kg",0.01,IF(L1833="q",1,IF(L1833="l",0.01*VLOOKUP(EVID_HNOJENI!N1833,HNOJIVA_ALL!$A$2:$AE$3303,31,FALSE),"CHYBA")))),2)</f>
        <v>#N/A</v>
      </c>
    </row>
    <row r="1834" spans="1:21" x14ac:dyDescent="0.2">
      <c r="A1834" s="32"/>
      <c r="B1834" s="45" t="e">
        <f>VLOOKUP($A1834,EVID_OSEVU!$A$1:$M$4972,2,FALSE)</f>
        <v>#N/A</v>
      </c>
      <c r="C1834" s="45" t="e">
        <f>VLOOKUP($A1834,EVID_OSEVU!$A$1:$M$4972,3,FALSE)</f>
        <v>#N/A</v>
      </c>
      <c r="D1834" s="45" t="e">
        <f>VLOOKUP($A1834,EVID_OSEVU!$A$1:$M$4972,4,FALSE)</f>
        <v>#N/A</v>
      </c>
      <c r="E1834" s="45" t="e">
        <f>VLOOKUP($A1834,EVID_OSEVU!$A$1:$M$4972,7,FALSE)</f>
        <v>#N/A</v>
      </c>
      <c r="F1834" s="45" t="e">
        <f>VLOOKUP($A1834,EVID_OSEVU!$A$1:$M$4972,8,FALSE)</f>
        <v>#N/A</v>
      </c>
      <c r="G1834" s="45" t="e">
        <f>VLOOKUP($A1834,EVID_OSEVU!$A$1:$M$4972,11,FALSE)</f>
        <v>#N/A</v>
      </c>
      <c r="H1834" s="35"/>
      <c r="I1834" s="48"/>
      <c r="J1834" s="33" t="e">
        <f>VLOOKUP($A1834,EVID_OSEVU!$A$1:$M$4972,11,FALSE)</f>
        <v>#N/A</v>
      </c>
      <c r="K1834" s="39"/>
      <c r="L1834" s="49"/>
      <c r="M1834" s="89" t="e">
        <f t="shared" si="28"/>
        <v>#N/A</v>
      </c>
      <c r="N1834" s="50"/>
      <c r="O1834" s="37" t="e">
        <f>VLOOKUP(EVID_HNOJENI!N1834,HNOJIVA_ALL!$A$2:$Z$3303,4,FALSE)</f>
        <v>#N/A</v>
      </c>
      <c r="P1834" s="51" t="e">
        <f>ROUND(VLOOKUP(EVID_HNOJENI!N1834,HNOJIVA_ALL!$A$2:$Z$3303,14,FALSE)*K1834*IF(L1834="t",10,IF(L1834="kg",0.01,IF(L1834="q",1,IF(L1834="l",0.01*VLOOKUP(EVID_HNOJENI!N1834,HNOJIVA_ALL!$A$2:$AE$3303,31,FALSE),"CHYBA")))),2)</f>
        <v>#N/A</v>
      </c>
      <c r="Q1834" s="51" t="e">
        <f>ROUND(VLOOKUP(EVID_HNOJENI!N1834,HNOJIVA_ALL!$A$2:$Z$3303,15,FALSE)*K1834*IF(L1834="t",10,IF(L1834="kg",0.01,IF(L1834="q",1,IF(L1834="l",0.01*VLOOKUP(EVID_HNOJENI!N1834,HNOJIVA_ALL!$A$2:$AE$3303,31,FALSE),"CHYBA")))),2)</f>
        <v>#N/A</v>
      </c>
      <c r="R1834" s="51" t="e">
        <f>ROUND(VLOOKUP(EVID_HNOJENI!N1834,HNOJIVA_ALL!$A$2:$Z$3303,16,FALSE)*K1834*IF(L1834="t",10,IF(L1834="kg",0.01,IF(L1834="q",1,IF(L1834="l",0.01*VLOOKUP(EVID_HNOJENI!N1834,HNOJIVA_ALL!$A$2:$AE$3303,31,FALSE),"CHYBA")))),2)</f>
        <v>#N/A</v>
      </c>
      <c r="S1834" s="51" t="e">
        <f>ROUND(VLOOKUP(EVID_HNOJENI!N1834,HNOJIVA_ALL!$A$2:$Z$3303,18,FALSE)*K1834*IF(L1834="t",10,IF(L1834="kg",0.01,IF(L1834="q",1,IF(L1834="l",0.01*VLOOKUP(EVID_HNOJENI!N1834,HNOJIVA_ALL!$A$2:$AE$3303,31,FALSE),"CHYBA")))),2)</f>
        <v>#N/A</v>
      </c>
      <c r="T1834" s="51" t="e">
        <f>ROUND(VLOOKUP(EVID_HNOJENI!N1834,HNOJIVA_ALL!$A$2:$Z$3303,17,FALSE)*K1834*IF(L1834="t",10,IF(L1834="kg",0.01,IF(L1834="q",1,IF(L1834="l",0.01*VLOOKUP(EVID_HNOJENI!N1834,HNOJIVA_ALL!$A$2:$AE$3303,31,FALSE),"CHYBA")))),2)</f>
        <v>#N/A</v>
      </c>
      <c r="U1834" s="51" t="e">
        <f>ROUND(VLOOKUP(EVID_HNOJENI!N1834,HNOJIVA_ALL!$A$2:$Z$3303,20,FALSE)*K1834*IF(L1834="t",10,IF(L1834="kg",0.01,IF(L1834="q",1,IF(L1834="l",0.01*VLOOKUP(EVID_HNOJENI!N1834,HNOJIVA_ALL!$A$2:$AE$3303,31,FALSE),"CHYBA")))),2)</f>
        <v>#N/A</v>
      </c>
    </row>
    <row r="1835" spans="1:21" x14ac:dyDescent="0.2">
      <c r="A1835" s="32"/>
      <c r="B1835" s="45" t="e">
        <f>VLOOKUP($A1835,EVID_OSEVU!$A$1:$M$4972,2,FALSE)</f>
        <v>#N/A</v>
      </c>
      <c r="C1835" s="45" t="e">
        <f>VLOOKUP($A1835,EVID_OSEVU!$A$1:$M$4972,3,FALSE)</f>
        <v>#N/A</v>
      </c>
      <c r="D1835" s="45" t="e">
        <f>VLOOKUP($A1835,EVID_OSEVU!$A$1:$M$4972,4,FALSE)</f>
        <v>#N/A</v>
      </c>
      <c r="E1835" s="45" t="e">
        <f>VLOOKUP($A1835,EVID_OSEVU!$A$1:$M$4972,7,FALSE)</f>
        <v>#N/A</v>
      </c>
      <c r="F1835" s="45" t="e">
        <f>VLOOKUP($A1835,EVID_OSEVU!$A$1:$M$4972,8,FALSE)</f>
        <v>#N/A</v>
      </c>
      <c r="G1835" s="45" t="e">
        <f>VLOOKUP($A1835,EVID_OSEVU!$A$1:$M$4972,11,FALSE)</f>
        <v>#N/A</v>
      </c>
      <c r="H1835" s="35"/>
      <c r="I1835" s="48"/>
      <c r="J1835" s="33" t="e">
        <f>VLOOKUP($A1835,EVID_OSEVU!$A$1:$M$4972,11,FALSE)</f>
        <v>#N/A</v>
      </c>
      <c r="K1835" s="39"/>
      <c r="L1835" s="49"/>
      <c r="M1835" s="89" t="e">
        <f t="shared" si="28"/>
        <v>#N/A</v>
      </c>
      <c r="N1835" s="50"/>
      <c r="O1835" s="37" t="e">
        <f>VLOOKUP(EVID_HNOJENI!N1835,HNOJIVA_ALL!$A$2:$Z$3303,4,FALSE)</f>
        <v>#N/A</v>
      </c>
      <c r="P1835" s="51" t="e">
        <f>ROUND(VLOOKUP(EVID_HNOJENI!N1835,HNOJIVA_ALL!$A$2:$Z$3303,14,FALSE)*K1835*IF(L1835="t",10,IF(L1835="kg",0.01,IF(L1835="q",1,IF(L1835="l",0.01*VLOOKUP(EVID_HNOJENI!N1835,HNOJIVA_ALL!$A$2:$AE$3303,31,FALSE),"CHYBA")))),2)</f>
        <v>#N/A</v>
      </c>
      <c r="Q1835" s="51" t="e">
        <f>ROUND(VLOOKUP(EVID_HNOJENI!N1835,HNOJIVA_ALL!$A$2:$Z$3303,15,FALSE)*K1835*IF(L1835="t",10,IF(L1835="kg",0.01,IF(L1835="q",1,IF(L1835="l",0.01*VLOOKUP(EVID_HNOJENI!N1835,HNOJIVA_ALL!$A$2:$AE$3303,31,FALSE),"CHYBA")))),2)</f>
        <v>#N/A</v>
      </c>
      <c r="R1835" s="51" t="e">
        <f>ROUND(VLOOKUP(EVID_HNOJENI!N1835,HNOJIVA_ALL!$A$2:$Z$3303,16,FALSE)*K1835*IF(L1835="t",10,IF(L1835="kg",0.01,IF(L1835="q",1,IF(L1835="l",0.01*VLOOKUP(EVID_HNOJENI!N1835,HNOJIVA_ALL!$A$2:$AE$3303,31,FALSE),"CHYBA")))),2)</f>
        <v>#N/A</v>
      </c>
      <c r="S1835" s="51" t="e">
        <f>ROUND(VLOOKUP(EVID_HNOJENI!N1835,HNOJIVA_ALL!$A$2:$Z$3303,18,FALSE)*K1835*IF(L1835="t",10,IF(L1835="kg",0.01,IF(L1835="q",1,IF(L1835="l",0.01*VLOOKUP(EVID_HNOJENI!N1835,HNOJIVA_ALL!$A$2:$AE$3303,31,FALSE),"CHYBA")))),2)</f>
        <v>#N/A</v>
      </c>
      <c r="T1835" s="51" t="e">
        <f>ROUND(VLOOKUP(EVID_HNOJENI!N1835,HNOJIVA_ALL!$A$2:$Z$3303,17,FALSE)*K1835*IF(L1835="t",10,IF(L1835="kg",0.01,IF(L1835="q",1,IF(L1835="l",0.01*VLOOKUP(EVID_HNOJENI!N1835,HNOJIVA_ALL!$A$2:$AE$3303,31,FALSE),"CHYBA")))),2)</f>
        <v>#N/A</v>
      </c>
      <c r="U1835" s="51" t="e">
        <f>ROUND(VLOOKUP(EVID_HNOJENI!N1835,HNOJIVA_ALL!$A$2:$Z$3303,20,FALSE)*K1835*IF(L1835="t",10,IF(L1835="kg",0.01,IF(L1835="q",1,IF(L1835="l",0.01*VLOOKUP(EVID_HNOJENI!N1835,HNOJIVA_ALL!$A$2:$AE$3303,31,FALSE),"CHYBA")))),2)</f>
        <v>#N/A</v>
      </c>
    </row>
    <row r="1836" spans="1:21" x14ac:dyDescent="0.2">
      <c r="A1836" s="32"/>
      <c r="B1836" s="45" t="e">
        <f>VLOOKUP($A1836,EVID_OSEVU!$A$1:$M$4972,2,FALSE)</f>
        <v>#N/A</v>
      </c>
      <c r="C1836" s="45" t="e">
        <f>VLOOKUP($A1836,EVID_OSEVU!$A$1:$M$4972,3,FALSE)</f>
        <v>#N/A</v>
      </c>
      <c r="D1836" s="45" t="e">
        <f>VLOOKUP($A1836,EVID_OSEVU!$A$1:$M$4972,4,FALSE)</f>
        <v>#N/A</v>
      </c>
      <c r="E1836" s="45" t="e">
        <f>VLOOKUP($A1836,EVID_OSEVU!$A$1:$M$4972,7,FALSE)</f>
        <v>#N/A</v>
      </c>
      <c r="F1836" s="45" t="e">
        <f>VLOOKUP($A1836,EVID_OSEVU!$A$1:$M$4972,8,FALSE)</f>
        <v>#N/A</v>
      </c>
      <c r="G1836" s="45" t="e">
        <f>VLOOKUP($A1836,EVID_OSEVU!$A$1:$M$4972,11,FALSE)</f>
        <v>#N/A</v>
      </c>
      <c r="H1836" s="35"/>
      <c r="I1836" s="48"/>
      <c r="J1836" s="33" t="e">
        <f>VLOOKUP($A1836,EVID_OSEVU!$A$1:$M$4972,11,FALSE)</f>
        <v>#N/A</v>
      </c>
      <c r="K1836" s="39"/>
      <c r="L1836" s="49"/>
      <c r="M1836" s="89" t="e">
        <f t="shared" si="28"/>
        <v>#N/A</v>
      </c>
      <c r="N1836" s="50"/>
      <c r="O1836" s="37" t="e">
        <f>VLOOKUP(EVID_HNOJENI!N1836,HNOJIVA_ALL!$A$2:$Z$3303,4,FALSE)</f>
        <v>#N/A</v>
      </c>
      <c r="P1836" s="51" t="e">
        <f>ROUND(VLOOKUP(EVID_HNOJENI!N1836,HNOJIVA_ALL!$A$2:$Z$3303,14,FALSE)*K1836*IF(L1836="t",10,IF(L1836="kg",0.01,IF(L1836="q",1,IF(L1836="l",0.01*VLOOKUP(EVID_HNOJENI!N1836,HNOJIVA_ALL!$A$2:$AE$3303,31,FALSE),"CHYBA")))),2)</f>
        <v>#N/A</v>
      </c>
      <c r="Q1836" s="51" t="e">
        <f>ROUND(VLOOKUP(EVID_HNOJENI!N1836,HNOJIVA_ALL!$A$2:$Z$3303,15,FALSE)*K1836*IF(L1836="t",10,IF(L1836="kg",0.01,IF(L1836="q",1,IF(L1836="l",0.01*VLOOKUP(EVID_HNOJENI!N1836,HNOJIVA_ALL!$A$2:$AE$3303,31,FALSE),"CHYBA")))),2)</f>
        <v>#N/A</v>
      </c>
      <c r="R1836" s="51" t="e">
        <f>ROUND(VLOOKUP(EVID_HNOJENI!N1836,HNOJIVA_ALL!$A$2:$Z$3303,16,FALSE)*K1836*IF(L1836="t",10,IF(L1836="kg",0.01,IF(L1836="q",1,IF(L1836="l",0.01*VLOOKUP(EVID_HNOJENI!N1836,HNOJIVA_ALL!$A$2:$AE$3303,31,FALSE),"CHYBA")))),2)</f>
        <v>#N/A</v>
      </c>
      <c r="S1836" s="51" t="e">
        <f>ROUND(VLOOKUP(EVID_HNOJENI!N1836,HNOJIVA_ALL!$A$2:$Z$3303,18,FALSE)*K1836*IF(L1836="t",10,IF(L1836="kg",0.01,IF(L1836="q",1,IF(L1836="l",0.01*VLOOKUP(EVID_HNOJENI!N1836,HNOJIVA_ALL!$A$2:$AE$3303,31,FALSE),"CHYBA")))),2)</f>
        <v>#N/A</v>
      </c>
      <c r="T1836" s="51" t="e">
        <f>ROUND(VLOOKUP(EVID_HNOJENI!N1836,HNOJIVA_ALL!$A$2:$Z$3303,17,FALSE)*K1836*IF(L1836="t",10,IF(L1836="kg",0.01,IF(L1836="q",1,IF(L1836="l",0.01*VLOOKUP(EVID_HNOJENI!N1836,HNOJIVA_ALL!$A$2:$AE$3303,31,FALSE),"CHYBA")))),2)</f>
        <v>#N/A</v>
      </c>
      <c r="U1836" s="51" t="e">
        <f>ROUND(VLOOKUP(EVID_HNOJENI!N1836,HNOJIVA_ALL!$A$2:$Z$3303,20,FALSE)*K1836*IF(L1836="t",10,IF(L1836="kg",0.01,IF(L1836="q",1,IF(L1836="l",0.01*VLOOKUP(EVID_HNOJENI!N1836,HNOJIVA_ALL!$A$2:$AE$3303,31,FALSE),"CHYBA")))),2)</f>
        <v>#N/A</v>
      </c>
    </row>
    <row r="1837" spans="1:21" x14ac:dyDescent="0.2">
      <c r="A1837" s="32"/>
      <c r="B1837" s="45" t="e">
        <f>VLOOKUP($A1837,EVID_OSEVU!$A$1:$M$4972,2,FALSE)</f>
        <v>#N/A</v>
      </c>
      <c r="C1837" s="45" t="e">
        <f>VLOOKUP($A1837,EVID_OSEVU!$A$1:$M$4972,3,FALSE)</f>
        <v>#N/A</v>
      </c>
      <c r="D1837" s="45" t="e">
        <f>VLOOKUP($A1837,EVID_OSEVU!$A$1:$M$4972,4,FALSE)</f>
        <v>#N/A</v>
      </c>
      <c r="E1837" s="45" t="e">
        <f>VLOOKUP($A1837,EVID_OSEVU!$A$1:$M$4972,7,FALSE)</f>
        <v>#N/A</v>
      </c>
      <c r="F1837" s="45" t="e">
        <f>VLOOKUP($A1837,EVID_OSEVU!$A$1:$M$4972,8,FALSE)</f>
        <v>#N/A</v>
      </c>
      <c r="G1837" s="45" t="e">
        <f>VLOOKUP($A1837,EVID_OSEVU!$A$1:$M$4972,11,FALSE)</f>
        <v>#N/A</v>
      </c>
      <c r="H1837" s="35"/>
      <c r="I1837" s="48"/>
      <c r="J1837" s="33" t="e">
        <f>VLOOKUP($A1837,EVID_OSEVU!$A$1:$M$4972,11,FALSE)</f>
        <v>#N/A</v>
      </c>
      <c r="K1837" s="39"/>
      <c r="L1837" s="49"/>
      <c r="M1837" s="89" t="e">
        <f t="shared" si="28"/>
        <v>#N/A</v>
      </c>
      <c r="N1837" s="50"/>
      <c r="O1837" s="37" t="e">
        <f>VLOOKUP(EVID_HNOJENI!N1837,HNOJIVA_ALL!$A$2:$Z$3303,4,FALSE)</f>
        <v>#N/A</v>
      </c>
      <c r="P1837" s="51" t="e">
        <f>ROUND(VLOOKUP(EVID_HNOJENI!N1837,HNOJIVA_ALL!$A$2:$Z$3303,14,FALSE)*K1837*IF(L1837="t",10,IF(L1837="kg",0.01,IF(L1837="q",1,IF(L1837="l",0.01*VLOOKUP(EVID_HNOJENI!N1837,HNOJIVA_ALL!$A$2:$AE$3303,31,FALSE),"CHYBA")))),2)</f>
        <v>#N/A</v>
      </c>
      <c r="Q1837" s="51" t="e">
        <f>ROUND(VLOOKUP(EVID_HNOJENI!N1837,HNOJIVA_ALL!$A$2:$Z$3303,15,FALSE)*K1837*IF(L1837="t",10,IF(L1837="kg",0.01,IF(L1837="q",1,IF(L1837="l",0.01*VLOOKUP(EVID_HNOJENI!N1837,HNOJIVA_ALL!$A$2:$AE$3303,31,FALSE),"CHYBA")))),2)</f>
        <v>#N/A</v>
      </c>
      <c r="R1837" s="51" t="e">
        <f>ROUND(VLOOKUP(EVID_HNOJENI!N1837,HNOJIVA_ALL!$A$2:$Z$3303,16,FALSE)*K1837*IF(L1837="t",10,IF(L1837="kg",0.01,IF(L1837="q",1,IF(L1837="l",0.01*VLOOKUP(EVID_HNOJENI!N1837,HNOJIVA_ALL!$A$2:$AE$3303,31,FALSE),"CHYBA")))),2)</f>
        <v>#N/A</v>
      </c>
      <c r="S1837" s="51" t="e">
        <f>ROUND(VLOOKUP(EVID_HNOJENI!N1837,HNOJIVA_ALL!$A$2:$Z$3303,18,FALSE)*K1837*IF(L1837="t",10,IF(L1837="kg",0.01,IF(L1837="q",1,IF(L1837="l",0.01*VLOOKUP(EVID_HNOJENI!N1837,HNOJIVA_ALL!$A$2:$AE$3303,31,FALSE),"CHYBA")))),2)</f>
        <v>#N/A</v>
      </c>
      <c r="T1837" s="51" t="e">
        <f>ROUND(VLOOKUP(EVID_HNOJENI!N1837,HNOJIVA_ALL!$A$2:$Z$3303,17,FALSE)*K1837*IF(L1837="t",10,IF(L1837="kg",0.01,IF(L1837="q",1,IF(L1837="l",0.01*VLOOKUP(EVID_HNOJENI!N1837,HNOJIVA_ALL!$A$2:$AE$3303,31,FALSE),"CHYBA")))),2)</f>
        <v>#N/A</v>
      </c>
      <c r="U1837" s="51" t="e">
        <f>ROUND(VLOOKUP(EVID_HNOJENI!N1837,HNOJIVA_ALL!$A$2:$Z$3303,20,FALSE)*K1837*IF(L1837="t",10,IF(L1837="kg",0.01,IF(L1837="q",1,IF(L1837="l",0.01*VLOOKUP(EVID_HNOJENI!N1837,HNOJIVA_ALL!$A$2:$AE$3303,31,FALSE),"CHYBA")))),2)</f>
        <v>#N/A</v>
      </c>
    </row>
    <row r="1838" spans="1:21" x14ac:dyDescent="0.2">
      <c r="A1838" s="32"/>
      <c r="B1838" s="45" t="e">
        <f>VLOOKUP($A1838,EVID_OSEVU!$A$1:$M$4972,2,FALSE)</f>
        <v>#N/A</v>
      </c>
      <c r="C1838" s="45" t="e">
        <f>VLOOKUP($A1838,EVID_OSEVU!$A$1:$M$4972,3,FALSE)</f>
        <v>#N/A</v>
      </c>
      <c r="D1838" s="45" t="e">
        <f>VLOOKUP($A1838,EVID_OSEVU!$A$1:$M$4972,4,FALSE)</f>
        <v>#N/A</v>
      </c>
      <c r="E1838" s="45" t="e">
        <f>VLOOKUP($A1838,EVID_OSEVU!$A$1:$M$4972,7,FALSE)</f>
        <v>#N/A</v>
      </c>
      <c r="F1838" s="45" t="e">
        <f>VLOOKUP($A1838,EVID_OSEVU!$A$1:$M$4972,8,FALSE)</f>
        <v>#N/A</v>
      </c>
      <c r="G1838" s="45" t="e">
        <f>VLOOKUP($A1838,EVID_OSEVU!$A$1:$M$4972,11,FALSE)</f>
        <v>#N/A</v>
      </c>
      <c r="H1838" s="35"/>
      <c r="I1838" s="48"/>
      <c r="J1838" s="33" t="e">
        <f>VLOOKUP($A1838,EVID_OSEVU!$A$1:$M$4972,11,FALSE)</f>
        <v>#N/A</v>
      </c>
      <c r="K1838" s="39"/>
      <c r="L1838" s="49"/>
      <c r="M1838" s="89" t="e">
        <f t="shared" si="28"/>
        <v>#N/A</v>
      </c>
      <c r="N1838" s="50"/>
      <c r="O1838" s="37" t="e">
        <f>VLOOKUP(EVID_HNOJENI!N1838,HNOJIVA_ALL!$A$2:$Z$3303,4,FALSE)</f>
        <v>#N/A</v>
      </c>
      <c r="P1838" s="51" t="e">
        <f>ROUND(VLOOKUP(EVID_HNOJENI!N1838,HNOJIVA_ALL!$A$2:$Z$3303,14,FALSE)*K1838*IF(L1838="t",10,IF(L1838="kg",0.01,IF(L1838="q",1,IF(L1838="l",0.01*VLOOKUP(EVID_HNOJENI!N1838,HNOJIVA_ALL!$A$2:$AE$3303,31,FALSE),"CHYBA")))),2)</f>
        <v>#N/A</v>
      </c>
      <c r="Q1838" s="51" t="e">
        <f>ROUND(VLOOKUP(EVID_HNOJENI!N1838,HNOJIVA_ALL!$A$2:$Z$3303,15,FALSE)*K1838*IF(L1838="t",10,IF(L1838="kg",0.01,IF(L1838="q",1,IF(L1838="l",0.01*VLOOKUP(EVID_HNOJENI!N1838,HNOJIVA_ALL!$A$2:$AE$3303,31,FALSE),"CHYBA")))),2)</f>
        <v>#N/A</v>
      </c>
      <c r="R1838" s="51" t="e">
        <f>ROUND(VLOOKUP(EVID_HNOJENI!N1838,HNOJIVA_ALL!$A$2:$Z$3303,16,FALSE)*K1838*IF(L1838="t",10,IF(L1838="kg",0.01,IF(L1838="q",1,IF(L1838="l",0.01*VLOOKUP(EVID_HNOJENI!N1838,HNOJIVA_ALL!$A$2:$AE$3303,31,FALSE),"CHYBA")))),2)</f>
        <v>#N/A</v>
      </c>
      <c r="S1838" s="51" t="e">
        <f>ROUND(VLOOKUP(EVID_HNOJENI!N1838,HNOJIVA_ALL!$A$2:$Z$3303,18,FALSE)*K1838*IF(L1838="t",10,IF(L1838="kg",0.01,IF(L1838="q",1,IF(L1838="l",0.01*VLOOKUP(EVID_HNOJENI!N1838,HNOJIVA_ALL!$A$2:$AE$3303,31,FALSE),"CHYBA")))),2)</f>
        <v>#N/A</v>
      </c>
      <c r="T1838" s="51" t="e">
        <f>ROUND(VLOOKUP(EVID_HNOJENI!N1838,HNOJIVA_ALL!$A$2:$Z$3303,17,FALSE)*K1838*IF(L1838="t",10,IF(L1838="kg",0.01,IF(L1838="q",1,IF(L1838="l",0.01*VLOOKUP(EVID_HNOJENI!N1838,HNOJIVA_ALL!$A$2:$AE$3303,31,FALSE),"CHYBA")))),2)</f>
        <v>#N/A</v>
      </c>
      <c r="U1838" s="51" t="e">
        <f>ROUND(VLOOKUP(EVID_HNOJENI!N1838,HNOJIVA_ALL!$A$2:$Z$3303,20,FALSE)*K1838*IF(L1838="t",10,IF(L1838="kg",0.01,IF(L1838="q",1,IF(L1838="l",0.01*VLOOKUP(EVID_HNOJENI!N1838,HNOJIVA_ALL!$A$2:$AE$3303,31,FALSE),"CHYBA")))),2)</f>
        <v>#N/A</v>
      </c>
    </row>
    <row r="1839" spans="1:21" x14ac:dyDescent="0.2">
      <c r="A1839" s="32"/>
      <c r="B1839" s="45" t="e">
        <f>VLOOKUP($A1839,EVID_OSEVU!$A$1:$M$4972,2,FALSE)</f>
        <v>#N/A</v>
      </c>
      <c r="C1839" s="45" t="e">
        <f>VLOOKUP($A1839,EVID_OSEVU!$A$1:$M$4972,3,FALSE)</f>
        <v>#N/A</v>
      </c>
      <c r="D1839" s="45" t="e">
        <f>VLOOKUP($A1839,EVID_OSEVU!$A$1:$M$4972,4,FALSE)</f>
        <v>#N/A</v>
      </c>
      <c r="E1839" s="45" t="e">
        <f>VLOOKUP($A1839,EVID_OSEVU!$A$1:$M$4972,7,FALSE)</f>
        <v>#N/A</v>
      </c>
      <c r="F1839" s="45" t="e">
        <f>VLOOKUP($A1839,EVID_OSEVU!$A$1:$M$4972,8,FALSE)</f>
        <v>#N/A</v>
      </c>
      <c r="G1839" s="45" t="e">
        <f>VLOOKUP($A1839,EVID_OSEVU!$A$1:$M$4972,11,FALSE)</f>
        <v>#N/A</v>
      </c>
      <c r="H1839" s="35"/>
      <c r="I1839" s="48"/>
      <c r="J1839" s="33" t="e">
        <f>VLOOKUP($A1839,EVID_OSEVU!$A$1:$M$4972,11,FALSE)</f>
        <v>#N/A</v>
      </c>
      <c r="K1839" s="39"/>
      <c r="L1839" s="49"/>
      <c r="M1839" s="89" t="e">
        <f t="shared" si="28"/>
        <v>#N/A</v>
      </c>
      <c r="N1839" s="50"/>
      <c r="O1839" s="37" t="e">
        <f>VLOOKUP(EVID_HNOJENI!N1839,HNOJIVA_ALL!$A$2:$Z$3303,4,FALSE)</f>
        <v>#N/A</v>
      </c>
      <c r="P1839" s="51" t="e">
        <f>ROUND(VLOOKUP(EVID_HNOJENI!N1839,HNOJIVA_ALL!$A$2:$Z$3303,14,FALSE)*K1839*IF(L1839="t",10,IF(L1839="kg",0.01,IF(L1839="q",1,IF(L1839="l",0.01*VLOOKUP(EVID_HNOJENI!N1839,HNOJIVA_ALL!$A$2:$AE$3303,31,FALSE),"CHYBA")))),2)</f>
        <v>#N/A</v>
      </c>
      <c r="Q1839" s="51" t="e">
        <f>ROUND(VLOOKUP(EVID_HNOJENI!N1839,HNOJIVA_ALL!$A$2:$Z$3303,15,FALSE)*K1839*IF(L1839="t",10,IF(L1839="kg",0.01,IF(L1839="q",1,IF(L1839="l",0.01*VLOOKUP(EVID_HNOJENI!N1839,HNOJIVA_ALL!$A$2:$AE$3303,31,FALSE),"CHYBA")))),2)</f>
        <v>#N/A</v>
      </c>
      <c r="R1839" s="51" t="e">
        <f>ROUND(VLOOKUP(EVID_HNOJENI!N1839,HNOJIVA_ALL!$A$2:$Z$3303,16,FALSE)*K1839*IF(L1839="t",10,IF(L1839="kg",0.01,IF(L1839="q",1,IF(L1839="l",0.01*VLOOKUP(EVID_HNOJENI!N1839,HNOJIVA_ALL!$A$2:$AE$3303,31,FALSE),"CHYBA")))),2)</f>
        <v>#N/A</v>
      </c>
      <c r="S1839" s="51" t="e">
        <f>ROUND(VLOOKUP(EVID_HNOJENI!N1839,HNOJIVA_ALL!$A$2:$Z$3303,18,FALSE)*K1839*IF(L1839="t",10,IF(L1839="kg",0.01,IF(L1839="q",1,IF(L1839="l",0.01*VLOOKUP(EVID_HNOJENI!N1839,HNOJIVA_ALL!$A$2:$AE$3303,31,FALSE),"CHYBA")))),2)</f>
        <v>#N/A</v>
      </c>
      <c r="T1839" s="51" t="e">
        <f>ROUND(VLOOKUP(EVID_HNOJENI!N1839,HNOJIVA_ALL!$A$2:$Z$3303,17,FALSE)*K1839*IF(L1839="t",10,IF(L1839="kg",0.01,IF(L1839="q",1,IF(L1839="l",0.01*VLOOKUP(EVID_HNOJENI!N1839,HNOJIVA_ALL!$A$2:$AE$3303,31,FALSE),"CHYBA")))),2)</f>
        <v>#N/A</v>
      </c>
      <c r="U1839" s="51" t="e">
        <f>ROUND(VLOOKUP(EVID_HNOJENI!N1839,HNOJIVA_ALL!$A$2:$Z$3303,20,FALSE)*K1839*IF(L1839="t",10,IF(L1839="kg",0.01,IF(L1839="q",1,IF(L1839="l",0.01*VLOOKUP(EVID_HNOJENI!N1839,HNOJIVA_ALL!$A$2:$AE$3303,31,FALSE),"CHYBA")))),2)</f>
        <v>#N/A</v>
      </c>
    </row>
    <row r="1840" spans="1:21" x14ac:dyDescent="0.2">
      <c r="A1840" s="32"/>
      <c r="B1840" s="45" t="e">
        <f>VLOOKUP($A1840,EVID_OSEVU!$A$1:$M$4972,2,FALSE)</f>
        <v>#N/A</v>
      </c>
      <c r="C1840" s="45" t="e">
        <f>VLOOKUP($A1840,EVID_OSEVU!$A$1:$M$4972,3,FALSE)</f>
        <v>#N/A</v>
      </c>
      <c r="D1840" s="45" t="e">
        <f>VLOOKUP($A1840,EVID_OSEVU!$A$1:$M$4972,4,FALSE)</f>
        <v>#N/A</v>
      </c>
      <c r="E1840" s="45" t="e">
        <f>VLOOKUP($A1840,EVID_OSEVU!$A$1:$M$4972,7,FALSE)</f>
        <v>#N/A</v>
      </c>
      <c r="F1840" s="45" t="e">
        <f>VLOOKUP($A1840,EVID_OSEVU!$A$1:$M$4972,8,FALSE)</f>
        <v>#N/A</v>
      </c>
      <c r="G1840" s="45" t="e">
        <f>VLOOKUP($A1840,EVID_OSEVU!$A$1:$M$4972,11,FALSE)</f>
        <v>#N/A</v>
      </c>
      <c r="H1840" s="35"/>
      <c r="I1840" s="48"/>
      <c r="J1840" s="33" t="e">
        <f>VLOOKUP($A1840,EVID_OSEVU!$A$1:$M$4972,11,FALSE)</f>
        <v>#N/A</v>
      </c>
      <c r="K1840" s="39"/>
      <c r="L1840" s="49"/>
      <c r="M1840" s="89" t="e">
        <f t="shared" si="28"/>
        <v>#N/A</v>
      </c>
      <c r="N1840" s="50"/>
      <c r="O1840" s="37" t="e">
        <f>VLOOKUP(EVID_HNOJENI!N1840,HNOJIVA_ALL!$A$2:$Z$3303,4,FALSE)</f>
        <v>#N/A</v>
      </c>
      <c r="P1840" s="51" t="e">
        <f>ROUND(VLOOKUP(EVID_HNOJENI!N1840,HNOJIVA_ALL!$A$2:$Z$3303,14,FALSE)*K1840*IF(L1840="t",10,IF(L1840="kg",0.01,IF(L1840="q",1,IF(L1840="l",0.01*VLOOKUP(EVID_HNOJENI!N1840,HNOJIVA_ALL!$A$2:$AE$3303,31,FALSE),"CHYBA")))),2)</f>
        <v>#N/A</v>
      </c>
      <c r="Q1840" s="51" t="e">
        <f>ROUND(VLOOKUP(EVID_HNOJENI!N1840,HNOJIVA_ALL!$A$2:$Z$3303,15,FALSE)*K1840*IF(L1840="t",10,IF(L1840="kg",0.01,IF(L1840="q",1,IF(L1840="l",0.01*VLOOKUP(EVID_HNOJENI!N1840,HNOJIVA_ALL!$A$2:$AE$3303,31,FALSE),"CHYBA")))),2)</f>
        <v>#N/A</v>
      </c>
      <c r="R1840" s="51" t="e">
        <f>ROUND(VLOOKUP(EVID_HNOJENI!N1840,HNOJIVA_ALL!$A$2:$Z$3303,16,FALSE)*K1840*IF(L1840="t",10,IF(L1840="kg",0.01,IF(L1840="q",1,IF(L1840="l",0.01*VLOOKUP(EVID_HNOJENI!N1840,HNOJIVA_ALL!$A$2:$AE$3303,31,FALSE),"CHYBA")))),2)</f>
        <v>#N/A</v>
      </c>
      <c r="S1840" s="51" t="e">
        <f>ROUND(VLOOKUP(EVID_HNOJENI!N1840,HNOJIVA_ALL!$A$2:$Z$3303,18,FALSE)*K1840*IF(L1840="t",10,IF(L1840="kg",0.01,IF(L1840="q",1,IF(L1840="l",0.01*VLOOKUP(EVID_HNOJENI!N1840,HNOJIVA_ALL!$A$2:$AE$3303,31,FALSE),"CHYBA")))),2)</f>
        <v>#N/A</v>
      </c>
      <c r="T1840" s="51" t="e">
        <f>ROUND(VLOOKUP(EVID_HNOJENI!N1840,HNOJIVA_ALL!$A$2:$Z$3303,17,FALSE)*K1840*IF(L1840="t",10,IF(L1840="kg",0.01,IF(L1840="q",1,IF(L1840="l",0.01*VLOOKUP(EVID_HNOJENI!N1840,HNOJIVA_ALL!$A$2:$AE$3303,31,FALSE),"CHYBA")))),2)</f>
        <v>#N/A</v>
      </c>
      <c r="U1840" s="51" t="e">
        <f>ROUND(VLOOKUP(EVID_HNOJENI!N1840,HNOJIVA_ALL!$A$2:$Z$3303,20,FALSE)*K1840*IF(L1840="t",10,IF(L1840="kg",0.01,IF(L1840="q",1,IF(L1840="l",0.01*VLOOKUP(EVID_HNOJENI!N1840,HNOJIVA_ALL!$A$2:$AE$3303,31,FALSE),"CHYBA")))),2)</f>
        <v>#N/A</v>
      </c>
    </row>
    <row r="1841" spans="1:21" x14ac:dyDescent="0.2">
      <c r="A1841" s="32"/>
      <c r="B1841" s="45" t="e">
        <f>VLOOKUP($A1841,EVID_OSEVU!$A$1:$M$4972,2,FALSE)</f>
        <v>#N/A</v>
      </c>
      <c r="C1841" s="45" t="e">
        <f>VLOOKUP($A1841,EVID_OSEVU!$A$1:$M$4972,3,FALSE)</f>
        <v>#N/A</v>
      </c>
      <c r="D1841" s="45" t="e">
        <f>VLOOKUP($A1841,EVID_OSEVU!$A$1:$M$4972,4,FALSE)</f>
        <v>#N/A</v>
      </c>
      <c r="E1841" s="45" t="e">
        <f>VLOOKUP($A1841,EVID_OSEVU!$A$1:$M$4972,7,FALSE)</f>
        <v>#N/A</v>
      </c>
      <c r="F1841" s="45" t="e">
        <f>VLOOKUP($A1841,EVID_OSEVU!$A$1:$M$4972,8,FALSE)</f>
        <v>#N/A</v>
      </c>
      <c r="G1841" s="45" t="e">
        <f>VLOOKUP($A1841,EVID_OSEVU!$A$1:$M$4972,11,FALSE)</f>
        <v>#N/A</v>
      </c>
      <c r="H1841" s="35"/>
      <c r="I1841" s="48"/>
      <c r="J1841" s="33" t="e">
        <f>VLOOKUP($A1841,EVID_OSEVU!$A$1:$M$4972,11,FALSE)</f>
        <v>#N/A</v>
      </c>
      <c r="K1841" s="39"/>
      <c r="L1841" s="49"/>
      <c r="M1841" s="89" t="e">
        <f t="shared" si="28"/>
        <v>#N/A</v>
      </c>
      <c r="N1841" s="50"/>
      <c r="O1841" s="37" t="e">
        <f>VLOOKUP(EVID_HNOJENI!N1841,HNOJIVA_ALL!$A$2:$Z$3303,4,FALSE)</f>
        <v>#N/A</v>
      </c>
      <c r="P1841" s="51" t="e">
        <f>ROUND(VLOOKUP(EVID_HNOJENI!N1841,HNOJIVA_ALL!$A$2:$Z$3303,14,FALSE)*K1841*IF(L1841="t",10,IF(L1841="kg",0.01,IF(L1841="q",1,IF(L1841="l",0.01*VLOOKUP(EVID_HNOJENI!N1841,HNOJIVA_ALL!$A$2:$AE$3303,31,FALSE),"CHYBA")))),2)</f>
        <v>#N/A</v>
      </c>
      <c r="Q1841" s="51" t="e">
        <f>ROUND(VLOOKUP(EVID_HNOJENI!N1841,HNOJIVA_ALL!$A$2:$Z$3303,15,FALSE)*K1841*IF(L1841="t",10,IF(L1841="kg",0.01,IF(L1841="q",1,IF(L1841="l",0.01*VLOOKUP(EVID_HNOJENI!N1841,HNOJIVA_ALL!$A$2:$AE$3303,31,FALSE),"CHYBA")))),2)</f>
        <v>#N/A</v>
      </c>
      <c r="R1841" s="51" t="e">
        <f>ROUND(VLOOKUP(EVID_HNOJENI!N1841,HNOJIVA_ALL!$A$2:$Z$3303,16,FALSE)*K1841*IF(L1841="t",10,IF(L1841="kg",0.01,IF(L1841="q",1,IF(L1841="l",0.01*VLOOKUP(EVID_HNOJENI!N1841,HNOJIVA_ALL!$A$2:$AE$3303,31,FALSE),"CHYBA")))),2)</f>
        <v>#N/A</v>
      </c>
      <c r="S1841" s="51" t="e">
        <f>ROUND(VLOOKUP(EVID_HNOJENI!N1841,HNOJIVA_ALL!$A$2:$Z$3303,18,FALSE)*K1841*IF(L1841="t",10,IF(L1841="kg",0.01,IF(L1841="q",1,IF(L1841="l",0.01*VLOOKUP(EVID_HNOJENI!N1841,HNOJIVA_ALL!$A$2:$AE$3303,31,FALSE),"CHYBA")))),2)</f>
        <v>#N/A</v>
      </c>
      <c r="T1841" s="51" t="e">
        <f>ROUND(VLOOKUP(EVID_HNOJENI!N1841,HNOJIVA_ALL!$A$2:$Z$3303,17,FALSE)*K1841*IF(L1841="t",10,IF(L1841="kg",0.01,IF(L1841="q",1,IF(L1841="l",0.01*VLOOKUP(EVID_HNOJENI!N1841,HNOJIVA_ALL!$A$2:$AE$3303,31,FALSE),"CHYBA")))),2)</f>
        <v>#N/A</v>
      </c>
      <c r="U1841" s="51" t="e">
        <f>ROUND(VLOOKUP(EVID_HNOJENI!N1841,HNOJIVA_ALL!$A$2:$Z$3303,20,FALSE)*K1841*IF(L1841="t",10,IF(L1841="kg",0.01,IF(L1841="q",1,IF(L1841="l",0.01*VLOOKUP(EVID_HNOJENI!N1841,HNOJIVA_ALL!$A$2:$AE$3303,31,FALSE),"CHYBA")))),2)</f>
        <v>#N/A</v>
      </c>
    </row>
    <row r="1842" spans="1:21" x14ac:dyDescent="0.2">
      <c r="A1842" s="32"/>
      <c r="B1842" s="45" t="e">
        <f>VLOOKUP($A1842,EVID_OSEVU!$A$1:$M$4972,2,FALSE)</f>
        <v>#N/A</v>
      </c>
      <c r="C1842" s="45" t="e">
        <f>VLOOKUP($A1842,EVID_OSEVU!$A$1:$M$4972,3,FALSE)</f>
        <v>#N/A</v>
      </c>
      <c r="D1842" s="45" t="e">
        <f>VLOOKUP($A1842,EVID_OSEVU!$A$1:$M$4972,4,FALSE)</f>
        <v>#N/A</v>
      </c>
      <c r="E1842" s="45" t="e">
        <f>VLOOKUP($A1842,EVID_OSEVU!$A$1:$M$4972,7,FALSE)</f>
        <v>#N/A</v>
      </c>
      <c r="F1842" s="45" t="e">
        <f>VLOOKUP($A1842,EVID_OSEVU!$A$1:$M$4972,8,FALSE)</f>
        <v>#N/A</v>
      </c>
      <c r="G1842" s="45" t="e">
        <f>VLOOKUP($A1842,EVID_OSEVU!$A$1:$M$4972,11,FALSE)</f>
        <v>#N/A</v>
      </c>
      <c r="H1842" s="35"/>
      <c r="I1842" s="48"/>
      <c r="J1842" s="33" t="e">
        <f>VLOOKUP($A1842,EVID_OSEVU!$A$1:$M$4972,11,FALSE)</f>
        <v>#N/A</v>
      </c>
      <c r="K1842" s="39"/>
      <c r="L1842" s="49"/>
      <c r="M1842" s="89" t="e">
        <f t="shared" si="28"/>
        <v>#N/A</v>
      </c>
      <c r="N1842" s="50"/>
      <c r="O1842" s="37" t="e">
        <f>VLOOKUP(EVID_HNOJENI!N1842,HNOJIVA_ALL!$A$2:$Z$3303,4,FALSE)</f>
        <v>#N/A</v>
      </c>
      <c r="P1842" s="51" t="e">
        <f>ROUND(VLOOKUP(EVID_HNOJENI!N1842,HNOJIVA_ALL!$A$2:$Z$3303,14,FALSE)*K1842*IF(L1842="t",10,IF(L1842="kg",0.01,IF(L1842="q",1,IF(L1842="l",0.01*VLOOKUP(EVID_HNOJENI!N1842,HNOJIVA_ALL!$A$2:$AE$3303,31,FALSE),"CHYBA")))),2)</f>
        <v>#N/A</v>
      </c>
      <c r="Q1842" s="51" t="e">
        <f>ROUND(VLOOKUP(EVID_HNOJENI!N1842,HNOJIVA_ALL!$A$2:$Z$3303,15,FALSE)*K1842*IF(L1842="t",10,IF(L1842="kg",0.01,IF(L1842="q",1,IF(L1842="l",0.01*VLOOKUP(EVID_HNOJENI!N1842,HNOJIVA_ALL!$A$2:$AE$3303,31,FALSE),"CHYBA")))),2)</f>
        <v>#N/A</v>
      </c>
      <c r="R1842" s="51" t="e">
        <f>ROUND(VLOOKUP(EVID_HNOJENI!N1842,HNOJIVA_ALL!$A$2:$Z$3303,16,FALSE)*K1842*IF(L1842="t",10,IF(L1842="kg",0.01,IF(L1842="q",1,IF(L1842="l",0.01*VLOOKUP(EVID_HNOJENI!N1842,HNOJIVA_ALL!$A$2:$AE$3303,31,FALSE),"CHYBA")))),2)</f>
        <v>#N/A</v>
      </c>
      <c r="S1842" s="51" t="e">
        <f>ROUND(VLOOKUP(EVID_HNOJENI!N1842,HNOJIVA_ALL!$A$2:$Z$3303,18,FALSE)*K1842*IF(L1842="t",10,IF(L1842="kg",0.01,IF(L1842="q",1,IF(L1842="l",0.01*VLOOKUP(EVID_HNOJENI!N1842,HNOJIVA_ALL!$A$2:$AE$3303,31,FALSE),"CHYBA")))),2)</f>
        <v>#N/A</v>
      </c>
      <c r="T1842" s="51" t="e">
        <f>ROUND(VLOOKUP(EVID_HNOJENI!N1842,HNOJIVA_ALL!$A$2:$Z$3303,17,FALSE)*K1842*IF(L1842="t",10,IF(L1842="kg",0.01,IF(L1842="q",1,IF(L1842="l",0.01*VLOOKUP(EVID_HNOJENI!N1842,HNOJIVA_ALL!$A$2:$AE$3303,31,FALSE),"CHYBA")))),2)</f>
        <v>#N/A</v>
      </c>
      <c r="U1842" s="51" t="e">
        <f>ROUND(VLOOKUP(EVID_HNOJENI!N1842,HNOJIVA_ALL!$A$2:$Z$3303,20,FALSE)*K1842*IF(L1842="t",10,IF(L1842="kg",0.01,IF(L1842="q",1,IF(L1842="l",0.01*VLOOKUP(EVID_HNOJENI!N1842,HNOJIVA_ALL!$A$2:$AE$3303,31,FALSE),"CHYBA")))),2)</f>
        <v>#N/A</v>
      </c>
    </row>
    <row r="1843" spans="1:21" x14ac:dyDescent="0.2">
      <c r="A1843" s="32"/>
      <c r="B1843" s="45" t="e">
        <f>VLOOKUP($A1843,EVID_OSEVU!$A$1:$M$4972,2,FALSE)</f>
        <v>#N/A</v>
      </c>
      <c r="C1843" s="45" t="e">
        <f>VLOOKUP($A1843,EVID_OSEVU!$A$1:$M$4972,3,FALSE)</f>
        <v>#N/A</v>
      </c>
      <c r="D1843" s="45" t="e">
        <f>VLOOKUP($A1843,EVID_OSEVU!$A$1:$M$4972,4,FALSE)</f>
        <v>#N/A</v>
      </c>
      <c r="E1843" s="45" t="e">
        <f>VLOOKUP($A1843,EVID_OSEVU!$A$1:$M$4972,7,FALSE)</f>
        <v>#N/A</v>
      </c>
      <c r="F1843" s="45" t="e">
        <f>VLOOKUP($A1843,EVID_OSEVU!$A$1:$M$4972,8,FALSE)</f>
        <v>#N/A</v>
      </c>
      <c r="G1843" s="45" t="e">
        <f>VLOOKUP($A1843,EVID_OSEVU!$A$1:$M$4972,11,FALSE)</f>
        <v>#N/A</v>
      </c>
      <c r="H1843" s="35"/>
      <c r="I1843" s="48"/>
      <c r="J1843" s="33" t="e">
        <f>VLOOKUP($A1843,EVID_OSEVU!$A$1:$M$4972,11,FALSE)</f>
        <v>#N/A</v>
      </c>
      <c r="K1843" s="39"/>
      <c r="L1843" s="49"/>
      <c r="M1843" s="89" t="e">
        <f t="shared" si="28"/>
        <v>#N/A</v>
      </c>
      <c r="N1843" s="50"/>
      <c r="O1843" s="37" t="e">
        <f>VLOOKUP(EVID_HNOJENI!N1843,HNOJIVA_ALL!$A$2:$Z$3303,4,FALSE)</f>
        <v>#N/A</v>
      </c>
      <c r="P1843" s="51" t="e">
        <f>ROUND(VLOOKUP(EVID_HNOJENI!N1843,HNOJIVA_ALL!$A$2:$Z$3303,14,FALSE)*K1843*IF(L1843="t",10,IF(L1843="kg",0.01,IF(L1843="q",1,IF(L1843="l",0.01*VLOOKUP(EVID_HNOJENI!N1843,HNOJIVA_ALL!$A$2:$AE$3303,31,FALSE),"CHYBA")))),2)</f>
        <v>#N/A</v>
      </c>
      <c r="Q1843" s="51" t="e">
        <f>ROUND(VLOOKUP(EVID_HNOJENI!N1843,HNOJIVA_ALL!$A$2:$Z$3303,15,FALSE)*K1843*IF(L1843="t",10,IF(L1843="kg",0.01,IF(L1843="q",1,IF(L1843="l",0.01*VLOOKUP(EVID_HNOJENI!N1843,HNOJIVA_ALL!$A$2:$AE$3303,31,FALSE),"CHYBA")))),2)</f>
        <v>#N/A</v>
      </c>
      <c r="R1843" s="51" t="e">
        <f>ROUND(VLOOKUP(EVID_HNOJENI!N1843,HNOJIVA_ALL!$A$2:$Z$3303,16,FALSE)*K1843*IF(L1843="t",10,IF(L1843="kg",0.01,IF(L1843="q",1,IF(L1843="l",0.01*VLOOKUP(EVID_HNOJENI!N1843,HNOJIVA_ALL!$A$2:$AE$3303,31,FALSE),"CHYBA")))),2)</f>
        <v>#N/A</v>
      </c>
      <c r="S1843" s="51" t="e">
        <f>ROUND(VLOOKUP(EVID_HNOJENI!N1843,HNOJIVA_ALL!$A$2:$Z$3303,18,FALSE)*K1843*IF(L1843="t",10,IF(L1843="kg",0.01,IF(L1843="q",1,IF(L1843="l",0.01*VLOOKUP(EVID_HNOJENI!N1843,HNOJIVA_ALL!$A$2:$AE$3303,31,FALSE),"CHYBA")))),2)</f>
        <v>#N/A</v>
      </c>
      <c r="T1843" s="51" t="e">
        <f>ROUND(VLOOKUP(EVID_HNOJENI!N1843,HNOJIVA_ALL!$A$2:$Z$3303,17,FALSE)*K1843*IF(L1843="t",10,IF(L1843="kg",0.01,IF(L1843="q",1,IF(L1843="l",0.01*VLOOKUP(EVID_HNOJENI!N1843,HNOJIVA_ALL!$A$2:$AE$3303,31,FALSE),"CHYBA")))),2)</f>
        <v>#N/A</v>
      </c>
      <c r="U1843" s="51" t="e">
        <f>ROUND(VLOOKUP(EVID_HNOJENI!N1843,HNOJIVA_ALL!$A$2:$Z$3303,20,FALSE)*K1843*IF(L1843="t",10,IF(L1843="kg",0.01,IF(L1843="q",1,IF(L1843="l",0.01*VLOOKUP(EVID_HNOJENI!N1843,HNOJIVA_ALL!$A$2:$AE$3303,31,FALSE),"CHYBA")))),2)</f>
        <v>#N/A</v>
      </c>
    </row>
    <row r="1844" spans="1:21" x14ac:dyDescent="0.2">
      <c r="A1844" s="32"/>
      <c r="B1844" s="45" t="e">
        <f>VLOOKUP($A1844,EVID_OSEVU!$A$1:$M$4972,2,FALSE)</f>
        <v>#N/A</v>
      </c>
      <c r="C1844" s="45" t="e">
        <f>VLOOKUP($A1844,EVID_OSEVU!$A$1:$M$4972,3,FALSE)</f>
        <v>#N/A</v>
      </c>
      <c r="D1844" s="45" t="e">
        <f>VLOOKUP($A1844,EVID_OSEVU!$A$1:$M$4972,4,FALSE)</f>
        <v>#N/A</v>
      </c>
      <c r="E1844" s="45" t="e">
        <f>VLOOKUP($A1844,EVID_OSEVU!$A$1:$M$4972,7,FALSE)</f>
        <v>#N/A</v>
      </c>
      <c r="F1844" s="45" t="e">
        <f>VLOOKUP($A1844,EVID_OSEVU!$A$1:$M$4972,8,FALSE)</f>
        <v>#N/A</v>
      </c>
      <c r="G1844" s="45" t="e">
        <f>VLOOKUP($A1844,EVID_OSEVU!$A$1:$M$4972,11,FALSE)</f>
        <v>#N/A</v>
      </c>
      <c r="H1844" s="35"/>
      <c r="I1844" s="48"/>
      <c r="J1844" s="33" t="e">
        <f>VLOOKUP($A1844,EVID_OSEVU!$A$1:$M$4972,11,FALSE)</f>
        <v>#N/A</v>
      </c>
      <c r="K1844" s="39"/>
      <c r="L1844" s="49"/>
      <c r="M1844" s="89" t="e">
        <f t="shared" si="28"/>
        <v>#N/A</v>
      </c>
      <c r="N1844" s="50"/>
      <c r="O1844" s="37" t="e">
        <f>VLOOKUP(EVID_HNOJENI!N1844,HNOJIVA_ALL!$A$2:$Z$3303,4,FALSE)</f>
        <v>#N/A</v>
      </c>
      <c r="P1844" s="51" t="e">
        <f>ROUND(VLOOKUP(EVID_HNOJENI!N1844,HNOJIVA_ALL!$A$2:$Z$3303,14,FALSE)*K1844*IF(L1844="t",10,IF(L1844="kg",0.01,IF(L1844="q",1,IF(L1844="l",0.01*VLOOKUP(EVID_HNOJENI!N1844,HNOJIVA_ALL!$A$2:$AE$3303,31,FALSE),"CHYBA")))),2)</f>
        <v>#N/A</v>
      </c>
      <c r="Q1844" s="51" t="e">
        <f>ROUND(VLOOKUP(EVID_HNOJENI!N1844,HNOJIVA_ALL!$A$2:$Z$3303,15,FALSE)*K1844*IF(L1844="t",10,IF(L1844="kg",0.01,IF(L1844="q",1,IF(L1844="l",0.01*VLOOKUP(EVID_HNOJENI!N1844,HNOJIVA_ALL!$A$2:$AE$3303,31,FALSE),"CHYBA")))),2)</f>
        <v>#N/A</v>
      </c>
      <c r="R1844" s="51" t="e">
        <f>ROUND(VLOOKUP(EVID_HNOJENI!N1844,HNOJIVA_ALL!$A$2:$Z$3303,16,FALSE)*K1844*IF(L1844="t",10,IF(L1844="kg",0.01,IF(L1844="q",1,IF(L1844="l",0.01*VLOOKUP(EVID_HNOJENI!N1844,HNOJIVA_ALL!$A$2:$AE$3303,31,FALSE),"CHYBA")))),2)</f>
        <v>#N/A</v>
      </c>
      <c r="S1844" s="51" t="e">
        <f>ROUND(VLOOKUP(EVID_HNOJENI!N1844,HNOJIVA_ALL!$A$2:$Z$3303,18,FALSE)*K1844*IF(L1844="t",10,IF(L1844="kg",0.01,IF(L1844="q",1,IF(L1844="l",0.01*VLOOKUP(EVID_HNOJENI!N1844,HNOJIVA_ALL!$A$2:$AE$3303,31,FALSE),"CHYBA")))),2)</f>
        <v>#N/A</v>
      </c>
      <c r="T1844" s="51" t="e">
        <f>ROUND(VLOOKUP(EVID_HNOJENI!N1844,HNOJIVA_ALL!$A$2:$Z$3303,17,FALSE)*K1844*IF(L1844="t",10,IF(L1844="kg",0.01,IF(L1844="q",1,IF(L1844="l",0.01*VLOOKUP(EVID_HNOJENI!N1844,HNOJIVA_ALL!$A$2:$AE$3303,31,FALSE),"CHYBA")))),2)</f>
        <v>#N/A</v>
      </c>
      <c r="U1844" s="51" t="e">
        <f>ROUND(VLOOKUP(EVID_HNOJENI!N1844,HNOJIVA_ALL!$A$2:$Z$3303,20,FALSE)*K1844*IF(L1844="t",10,IF(L1844="kg",0.01,IF(L1844="q",1,IF(L1844="l",0.01*VLOOKUP(EVID_HNOJENI!N1844,HNOJIVA_ALL!$A$2:$AE$3303,31,FALSE),"CHYBA")))),2)</f>
        <v>#N/A</v>
      </c>
    </row>
    <row r="1845" spans="1:21" x14ac:dyDescent="0.2">
      <c r="A1845" s="32"/>
      <c r="B1845" s="45" t="e">
        <f>VLOOKUP($A1845,EVID_OSEVU!$A$1:$M$4972,2,FALSE)</f>
        <v>#N/A</v>
      </c>
      <c r="C1845" s="45" t="e">
        <f>VLOOKUP($A1845,EVID_OSEVU!$A$1:$M$4972,3,FALSE)</f>
        <v>#N/A</v>
      </c>
      <c r="D1845" s="45" t="e">
        <f>VLOOKUP($A1845,EVID_OSEVU!$A$1:$M$4972,4,FALSE)</f>
        <v>#N/A</v>
      </c>
      <c r="E1845" s="45" t="e">
        <f>VLOOKUP($A1845,EVID_OSEVU!$A$1:$M$4972,7,FALSE)</f>
        <v>#N/A</v>
      </c>
      <c r="F1845" s="45" t="e">
        <f>VLOOKUP($A1845,EVID_OSEVU!$A$1:$M$4972,8,FALSE)</f>
        <v>#N/A</v>
      </c>
      <c r="G1845" s="45" t="e">
        <f>VLOOKUP($A1845,EVID_OSEVU!$A$1:$M$4972,11,FALSE)</f>
        <v>#N/A</v>
      </c>
      <c r="H1845" s="35"/>
      <c r="I1845" s="48"/>
      <c r="J1845" s="33" t="e">
        <f>VLOOKUP($A1845,EVID_OSEVU!$A$1:$M$4972,11,FALSE)</f>
        <v>#N/A</v>
      </c>
      <c r="K1845" s="39"/>
      <c r="L1845" s="49"/>
      <c r="M1845" s="89" t="e">
        <f t="shared" si="28"/>
        <v>#N/A</v>
      </c>
      <c r="N1845" s="50"/>
      <c r="O1845" s="37" t="e">
        <f>VLOOKUP(EVID_HNOJENI!N1845,HNOJIVA_ALL!$A$2:$Z$3303,4,FALSE)</f>
        <v>#N/A</v>
      </c>
      <c r="P1845" s="51" t="e">
        <f>ROUND(VLOOKUP(EVID_HNOJENI!N1845,HNOJIVA_ALL!$A$2:$Z$3303,14,FALSE)*K1845*IF(L1845="t",10,IF(L1845="kg",0.01,IF(L1845="q",1,IF(L1845="l",0.01*VLOOKUP(EVID_HNOJENI!N1845,HNOJIVA_ALL!$A$2:$AE$3303,31,FALSE),"CHYBA")))),2)</f>
        <v>#N/A</v>
      </c>
      <c r="Q1845" s="51" t="e">
        <f>ROUND(VLOOKUP(EVID_HNOJENI!N1845,HNOJIVA_ALL!$A$2:$Z$3303,15,FALSE)*K1845*IF(L1845="t",10,IF(L1845="kg",0.01,IF(L1845="q",1,IF(L1845="l",0.01*VLOOKUP(EVID_HNOJENI!N1845,HNOJIVA_ALL!$A$2:$AE$3303,31,FALSE),"CHYBA")))),2)</f>
        <v>#N/A</v>
      </c>
      <c r="R1845" s="51" t="e">
        <f>ROUND(VLOOKUP(EVID_HNOJENI!N1845,HNOJIVA_ALL!$A$2:$Z$3303,16,FALSE)*K1845*IF(L1845="t",10,IF(L1845="kg",0.01,IF(L1845="q",1,IF(L1845="l",0.01*VLOOKUP(EVID_HNOJENI!N1845,HNOJIVA_ALL!$A$2:$AE$3303,31,FALSE),"CHYBA")))),2)</f>
        <v>#N/A</v>
      </c>
      <c r="S1845" s="51" t="e">
        <f>ROUND(VLOOKUP(EVID_HNOJENI!N1845,HNOJIVA_ALL!$A$2:$Z$3303,18,FALSE)*K1845*IF(L1845="t",10,IF(L1845="kg",0.01,IF(L1845="q",1,IF(L1845="l",0.01*VLOOKUP(EVID_HNOJENI!N1845,HNOJIVA_ALL!$A$2:$AE$3303,31,FALSE),"CHYBA")))),2)</f>
        <v>#N/A</v>
      </c>
      <c r="T1845" s="51" t="e">
        <f>ROUND(VLOOKUP(EVID_HNOJENI!N1845,HNOJIVA_ALL!$A$2:$Z$3303,17,FALSE)*K1845*IF(L1845="t",10,IF(L1845="kg",0.01,IF(L1845="q",1,IF(L1845="l",0.01*VLOOKUP(EVID_HNOJENI!N1845,HNOJIVA_ALL!$A$2:$AE$3303,31,FALSE),"CHYBA")))),2)</f>
        <v>#N/A</v>
      </c>
      <c r="U1845" s="51" t="e">
        <f>ROUND(VLOOKUP(EVID_HNOJENI!N1845,HNOJIVA_ALL!$A$2:$Z$3303,20,FALSE)*K1845*IF(L1845="t",10,IF(L1845="kg",0.01,IF(L1845="q",1,IF(L1845="l",0.01*VLOOKUP(EVID_HNOJENI!N1845,HNOJIVA_ALL!$A$2:$AE$3303,31,FALSE),"CHYBA")))),2)</f>
        <v>#N/A</v>
      </c>
    </row>
    <row r="1846" spans="1:21" x14ac:dyDescent="0.2">
      <c r="A1846" s="32"/>
      <c r="B1846" s="45" t="e">
        <f>VLOOKUP($A1846,EVID_OSEVU!$A$1:$M$4972,2,FALSE)</f>
        <v>#N/A</v>
      </c>
      <c r="C1846" s="45" t="e">
        <f>VLOOKUP($A1846,EVID_OSEVU!$A$1:$M$4972,3,FALSE)</f>
        <v>#N/A</v>
      </c>
      <c r="D1846" s="45" t="e">
        <f>VLOOKUP($A1846,EVID_OSEVU!$A$1:$M$4972,4,FALSE)</f>
        <v>#N/A</v>
      </c>
      <c r="E1846" s="45" t="e">
        <f>VLOOKUP($A1846,EVID_OSEVU!$A$1:$M$4972,7,FALSE)</f>
        <v>#N/A</v>
      </c>
      <c r="F1846" s="45" t="e">
        <f>VLOOKUP($A1846,EVID_OSEVU!$A$1:$M$4972,8,FALSE)</f>
        <v>#N/A</v>
      </c>
      <c r="G1846" s="45" t="e">
        <f>VLOOKUP($A1846,EVID_OSEVU!$A$1:$M$4972,11,FALSE)</f>
        <v>#N/A</v>
      </c>
      <c r="H1846" s="35"/>
      <c r="I1846" s="48"/>
      <c r="J1846" s="33" t="e">
        <f>VLOOKUP($A1846,EVID_OSEVU!$A$1:$M$4972,11,FALSE)</f>
        <v>#N/A</v>
      </c>
      <c r="K1846" s="39"/>
      <c r="L1846" s="49"/>
      <c r="M1846" s="89" t="e">
        <f t="shared" si="28"/>
        <v>#N/A</v>
      </c>
      <c r="N1846" s="50"/>
      <c r="O1846" s="37" t="e">
        <f>VLOOKUP(EVID_HNOJENI!N1846,HNOJIVA_ALL!$A$2:$Z$3303,4,FALSE)</f>
        <v>#N/A</v>
      </c>
      <c r="P1846" s="51" t="e">
        <f>ROUND(VLOOKUP(EVID_HNOJENI!N1846,HNOJIVA_ALL!$A$2:$Z$3303,14,FALSE)*K1846*IF(L1846="t",10,IF(L1846="kg",0.01,IF(L1846="q",1,IF(L1846="l",0.01*VLOOKUP(EVID_HNOJENI!N1846,HNOJIVA_ALL!$A$2:$AE$3303,31,FALSE),"CHYBA")))),2)</f>
        <v>#N/A</v>
      </c>
      <c r="Q1846" s="51" t="e">
        <f>ROUND(VLOOKUP(EVID_HNOJENI!N1846,HNOJIVA_ALL!$A$2:$Z$3303,15,FALSE)*K1846*IF(L1846="t",10,IF(L1846="kg",0.01,IF(L1846="q",1,IF(L1846="l",0.01*VLOOKUP(EVID_HNOJENI!N1846,HNOJIVA_ALL!$A$2:$AE$3303,31,FALSE),"CHYBA")))),2)</f>
        <v>#N/A</v>
      </c>
      <c r="R1846" s="51" t="e">
        <f>ROUND(VLOOKUP(EVID_HNOJENI!N1846,HNOJIVA_ALL!$A$2:$Z$3303,16,FALSE)*K1846*IF(L1846="t",10,IF(L1846="kg",0.01,IF(L1846="q",1,IF(L1846="l",0.01*VLOOKUP(EVID_HNOJENI!N1846,HNOJIVA_ALL!$A$2:$AE$3303,31,FALSE),"CHYBA")))),2)</f>
        <v>#N/A</v>
      </c>
      <c r="S1846" s="51" t="e">
        <f>ROUND(VLOOKUP(EVID_HNOJENI!N1846,HNOJIVA_ALL!$A$2:$Z$3303,18,FALSE)*K1846*IF(L1846="t",10,IF(L1846="kg",0.01,IF(L1846="q",1,IF(L1846="l",0.01*VLOOKUP(EVID_HNOJENI!N1846,HNOJIVA_ALL!$A$2:$AE$3303,31,FALSE),"CHYBA")))),2)</f>
        <v>#N/A</v>
      </c>
      <c r="T1846" s="51" t="e">
        <f>ROUND(VLOOKUP(EVID_HNOJENI!N1846,HNOJIVA_ALL!$A$2:$Z$3303,17,FALSE)*K1846*IF(L1846="t",10,IF(L1846="kg",0.01,IF(L1846="q",1,IF(L1846="l",0.01*VLOOKUP(EVID_HNOJENI!N1846,HNOJIVA_ALL!$A$2:$AE$3303,31,FALSE),"CHYBA")))),2)</f>
        <v>#N/A</v>
      </c>
      <c r="U1846" s="51" t="e">
        <f>ROUND(VLOOKUP(EVID_HNOJENI!N1846,HNOJIVA_ALL!$A$2:$Z$3303,20,FALSE)*K1846*IF(L1846="t",10,IF(L1846="kg",0.01,IF(L1846="q",1,IF(L1846="l",0.01*VLOOKUP(EVID_HNOJENI!N1846,HNOJIVA_ALL!$A$2:$AE$3303,31,FALSE),"CHYBA")))),2)</f>
        <v>#N/A</v>
      </c>
    </row>
    <row r="1847" spans="1:21" x14ac:dyDescent="0.2">
      <c r="A1847" s="32"/>
      <c r="B1847" s="45" t="e">
        <f>VLOOKUP($A1847,EVID_OSEVU!$A$1:$M$4972,2,FALSE)</f>
        <v>#N/A</v>
      </c>
      <c r="C1847" s="45" t="e">
        <f>VLOOKUP($A1847,EVID_OSEVU!$A$1:$M$4972,3,FALSE)</f>
        <v>#N/A</v>
      </c>
      <c r="D1847" s="45" t="e">
        <f>VLOOKUP($A1847,EVID_OSEVU!$A$1:$M$4972,4,FALSE)</f>
        <v>#N/A</v>
      </c>
      <c r="E1847" s="45" t="e">
        <f>VLOOKUP($A1847,EVID_OSEVU!$A$1:$M$4972,7,FALSE)</f>
        <v>#N/A</v>
      </c>
      <c r="F1847" s="45" t="e">
        <f>VLOOKUP($A1847,EVID_OSEVU!$A$1:$M$4972,8,FALSE)</f>
        <v>#N/A</v>
      </c>
      <c r="G1847" s="45" t="e">
        <f>VLOOKUP($A1847,EVID_OSEVU!$A$1:$M$4972,11,FALSE)</f>
        <v>#N/A</v>
      </c>
      <c r="H1847" s="35"/>
      <c r="I1847" s="48"/>
      <c r="J1847" s="33" t="e">
        <f>VLOOKUP($A1847,EVID_OSEVU!$A$1:$M$4972,11,FALSE)</f>
        <v>#N/A</v>
      </c>
      <c r="K1847" s="39"/>
      <c r="L1847" s="49"/>
      <c r="M1847" s="89" t="e">
        <f t="shared" si="28"/>
        <v>#N/A</v>
      </c>
      <c r="N1847" s="50"/>
      <c r="O1847" s="37" t="e">
        <f>VLOOKUP(EVID_HNOJENI!N1847,HNOJIVA_ALL!$A$2:$Z$3303,4,FALSE)</f>
        <v>#N/A</v>
      </c>
      <c r="P1847" s="51" t="e">
        <f>ROUND(VLOOKUP(EVID_HNOJENI!N1847,HNOJIVA_ALL!$A$2:$Z$3303,14,FALSE)*K1847*IF(L1847="t",10,IF(L1847="kg",0.01,IF(L1847="q",1,IF(L1847="l",0.01*VLOOKUP(EVID_HNOJENI!N1847,HNOJIVA_ALL!$A$2:$AE$3303,31,FALSE),"CHYBA")))),2)</f>
        <v>#N/A</v>
      </c>
      <c r="Q1847" s="51" t="e">
        <f>ROUND(VLOOKUP(EVID_HNOJENI!N1847,HNOJIVA_ALL!$A$2:$Z$3303,15,FALSE)*K1847*IF(L1847="t",10,IF(L1847="kg",0.01,IF(L1847="q",1,IF(L1847="l",0.01*VLOOKUP(EVID_HNOJENI!N1847,HNOJIVA_ALL!$A$2:$AE$3303,31,FALSE),"CHYBA")))),2)</f>
        <v>#N/A</v>
      </c>
      <c r="R1847" s="51" t="e">
        <f>ROUND(VLOOKUP(EVID_HNOJENI!N1847,HNOJIVA_ALL!$A$2:$Z$3303,16,FALSE)*K1847*IF(L1847="t",10,IF(L1847="kg",0.01,IF(L1847="q",1,IF(L1847="l",0.01*VLOOKUP(EVID_HNOJENI!N1847,HNOJIVA_ALL!$A$2:$AE$3303,31,FALSE),"CHYBA")))),2)</f>
        <v>#N/A</v>
      </c>
      <c r="S1847" s="51" t="e">
        <f>ROUND(VLOOKUP(EVID_HNOJENI!N1847,HNOJIVA_ALL!$A$2:$Z$3303,18,FALSE)*K1847*IF(L1847="t",10,IF(L1847="kg",0.01,IF(L1847="q",1,IF(L1847="l",0.01*VLOOKUP(EVID_HNOJENI!N1847,HNOJIVA_ALL!$A$2:$AE$3303,31,FALSE),"CHYBA")))),2)</f>
        <v>#N/A</v>
      </c>
      <c r="T1847" s="51" t="e">
        <f>ROUND(VLOOKUP(EVID_HNOJENI!N1847,HNOJIVA_ALL!$A$2:$Z$3303,17,FALSE)*K1847*IF(L1847="t",10,IF(L1847="kg",0.01,IF(L1847="q",1,IF(L1847="l",0.01*VLOOKUP(EVID_HNOJENI!N1847,HNOJIVA_ALL!$A$2:$AE$3303,31,FALSE),"CHYBA")))),2)</f>
        <v>#N/A</v>
      </c>
      <c r="U1847" s="51" t="e">
        <f>ROUND(VLOOKUP(EVID_HNOJENI!N1847,HNOJIVA_ALL!$A$2:$Z$3303,20,FALSE)*K1847*IF(L1847="t",10,IF(L1847="kg",0.01,IF(L1847="q",1,IF(L1847="l",0.01*VLOOKUP(EVID_HNOJENI!N1847,HNOJIVA_ALL!$A$2:$AE$3303,31,FALSE),"CHYBA")))),2)</f>
        <v>#N/A</v>
      </c>
    </row>
    <row r="1848" spans="1:21" x14ac:dyDescent="0.2">
      <c r="A1848" s="32"/>
      <c r="B1848" s="45" t="e">
        <f>VLOOKUP($A1848,EVID_OSEVU!$A$1:$M$4972,2,FALSE)</f>
        <v>#N/A</v>
      </c>
      <c r="C1848" s="45" t="e">
        <f>VLOOKUP($A1848,EVID_OSEVU!$A$1:$M$4972,3,FALSE)</f>
        <v>#N/A</v>
      </c>
      <c r="D1848" s="45" t="e">
        <f>VLOOKUP($A1848,EVID_OSEVU!$A$1:$M$4972,4,FALSE)</f>
        <v>#N/A</v>
      </c>
      <c r="E1848" s="45" t="e">
        <f>VLOOKUP($A1848,EVID_OSEVU!$A$1:$M$4972,7,FALSE)</f>
        <v>#N/A</v>
      </c>
      <c r="F1848" s="45" t="e">
        <f>VLOOKUP($A1848,EVID_OSEVU!$A$1:$M$4972,8,FALSE)</f>
        <v>#N/A</v>
      </c>
      <c r="G1848" s="45" t="e">
        <f>VLOOKUP($A1848,EVID_OSEVU!$A$1:$M$4972,11,FALSE)</f>
        <v>#N/A</v>
      </c>
      <c r="H1848" s="35"/>
      <c r="I1848" s="48"/>
      <c r="J1848" s="33" t="e">
        <f>VLOOKUP($A1848,EVID_OSEVU!$A$1:$M$4972,11,FALSE)</f>
        <v>#N/A</v>
      </c>
      <c r="K1848" s="39"/>
      <c r="L1848" s="49"/>
      <c r="M1848" s="89" t="e">
        <f t="shared" si="28"/>
        <v>#N/A</v>
      </c>
      <c r="N1848" s="50"/>
      <c r="O1848" s="37" t="e">
        <f>VLOOKUP(EVID_HNOJENI!N1848,HNOJIVA_ALL!$A$2:$Z$3303,4,FALSE)</f>
        <v>#N/A</v>
      </c>
      <c r="P1848" s="51" t="e">
        <f>ROUND(VLOOKUP(EVID_HNOJENI!N1848,HNOJIVA_ALL!$A$2:$Z$3303,14,FALSE)*K1848*IF(L1848="t",10,IF(L1848="kg",0.01,IF(L1848="q",1,IF(L1848="l",0.01*VLOOKUP(EVID_HNOJENI!N1848,HNOJIVA_ALL!$A$2:$AE$3303,31,FALSE),"CHYBA")))),2)</f>
        <v>#N/A</v>
      </c>
      <c r="Q1848" s="51" t="e">
        <f>ROUND(VLOOKUP(EVID_HNOJENI!N1848,HNOJIVA_ALL!$A$2:$Z$3303,15,FALSE)*K1848*IF(L1848="t",10,IF(L1848="kg",0.01,IF(L1848="q",1,IF(L1848="l",0.01*VLOOKUP(EVID_HNOJENI!N1848,HNOJIVA_ALL!$A$2:$AE$3303,31,FALSE),"CHYBA")))),2)</f>
        <v>#N/A</v>
      </c>
      <c r="R1848" s="51" t="e">
        <f>ROUND(VLOOKUP(EVID_HNOJENI!N1848,HNOJIVA_ALL!$A$2:$Z$3303,16,FALSE)*K1848*IF(L1848="t",10,IF(L1848="kg",0.01,IF(L1848="q",1,IF(L1848="l",0.01*VLOOKUP(EVID_HNOJENI!N1848,HNOJIVA_ALL!$A$2:$AE$3303,31,FALSE),"CHYBA")))),2)</f>
        <v>#N/A</v>
      </c>
      <c r="S1848" s="51" t="e">
        <f>ROUND(VLOOKUP(EVID_HNOJENI!N1848,HNOJIVA_ALL!$A$2:$Z$3303,18,FALSE)*K1848*IF(L1848="t",10,IF(L1848="kg",0.01,IF(L1848="q",1,IF(L1848="l",0.01*VLOOKUP(EVID_HNOJENI!N1848,HNOJIVA_ALL!$A$2:$AE$3303,31,FALSE),"CHYBA")))),2)</f>
        <v>#N/A</v>
      </c>
      <c r="T1848" s="51" t="e">
        <f>ROUND(VLOOKUP(EVID_HNOJENI!N1848,HNOJIVA_ALL!$A$2:$Z$3303,17,FALSE)*K1848*IF(L1848="t",10,IF(L1848="kg",0.01,IF(L1848="q",1,IF(L1848="l",0.01*VLOOKUP(EVID_HNOJENI!N1848,HNOJIVA_ALL!$A$2:$AE$3303,31,FALSE),"CHYBA")))),2)</f>
        <v>#N/A</v>
      </c>
      <c r="U1848" s="51" t="e">
        <f>ROUND(VLOOKUP(EVID_HNOJENI!N1848,HNOJIVA_ALL!$A$2:$Z$3303,20,FALSE)*K1848*IF(L1848="t",10,IF(L1848="kg",0.01,IF(L1848="q",1,IF(L1848="l",0.01*VLOOKUP(EVID_HNOJENI!N1848,HNOJIVA_ALL!$A$2:$AE$3303,31,FALSE),"CHYBA")))),2)</f>
        <v>#N/A</v>
      </c>
    </row>
    <row r="1849" spans="1:21" x14ac:dyDescent="0.2">
      <c r="A1849" s="32"/>
      <c r="B1849" s="45" t="e">
        <f>VLOOKUP($A1849,EVID_OSEVU!$A$1:$M$4972,2,FALSE)</f>
        <v>#N/A</v>
      </c>
      <c r="C1849" s="45" t="e">
        <f>VLOOKUP($A1849,EVID_OSEVU!$A$1:$M$4972,3,FALSE)</f>
        <v>#N/A</v>
      </c>
      <c r="D1849" s="45" t="e">
        <f>VLOOKUP($A1849,EVID_OSEVU!$A$1:$M$4972,4,FALSE)</f>
        <v>#N/A</v>
      </c>
      <c r="E1849" s="45" t="e">
        <f>VLOOKUP($A1849,EVID_OSEVU!$A$1:$M$4972,7,FALSE)</f>
        <v>#N/A</v>
      </c>
      <c r="F1849" s="45" t="e">
        <f>VLOOKUP($A1849,EVID_OSEVU!$A$1:$M$4972,8,FALSE)</f>
        <v>#N/A</v>
      </c>
      <c r="G1849" s="45" t="e">
        <f>VLOOKUP($A1849,EVID_OSEVU!$A$1:$M$4972,11,FALSE)</f>
        <v>#N/A</v>
      </c>
      <c r="H1849" s="35"/>
      <c r="I1849" s="48"/>
      <c r="J1849" s="33" t="e">
        <f>VLOOKUP($A1849,EVID_OSEVU!$A$1:$M$4972,11,FALSE)</f>
        <v>#N/A</v>
      </c>
      <c r="K1849" s="39"/>
      <c r="L1849" s="49"/>
      <c r="M1849" s="89" t="e">
        <f t="shared" si="28"/>
        <v>#N/A</v>
      </c>
      <c r="N1849" s="50"/>
      <c r="O1849" s="37" t="e">
        <f>VLOOKUP(EVID_HNOJENI!N1849,HNOJIVA_ALL!$A$2:$Z$3303,4,FALSE)</f>
        <v>#N/A</v>
      </c>
      <c r="P1849" s="51" t="e">
        <f>ROUND(VLOOKUP(EVID_HNOJENI!N1849,HNOJIVA_ALL!$A$2:$Z$3303,14,FALSE)*K1849*IF(L1849="t",10,IF(L1849="kg",0.01,IF(L1849="q",1,IF(L1849="l",0.01*VLOOKUP(EVID_HNOJENI!N1849,HNOJIVA_ALL!$A$2:$AE$3303,31,FALSE),"CHYBA")))),2)</f>
        <v>#N/A</v>
      </c>
      <c r="Q1849" s="51" t="e">
        <f>ROUND(VLOOKUP(EVID_HNOJENI!N1849,HNOJIVA_ALL!$A$2:$Z$3303,15,FALSE)*K1849*IF(L1849="t",10,IF(L1849="kg",0.01,IF(L1849="q",1,IF(L1849="l",0.01*VLOOKUP(EVID_HNOJENI!N1849,HNOJIVA_ALL!$A$2:$AE$3303,31,FALSE),"CHYBA")))),2)</f>
        <v>#N/A</v>
      </c>
      <c r="R1849" s="51" t="e">
        <f>ROUND(VLOOKUP(EVID_HNOJENI!N1849,HNOJIVA_ALL!$A$2:$Z$3303,16,FALSE)*K1849*IF(L1849="t",10,IF(L1849="kg",0.01,IF(L1849="q",1,IF(L1849="l",0.01*VLOOKUP(EVID_HNOJENI!N1849,HNOJIVA_ALL!$A$2:$AE$3303,31,FALSE),"CHYBA")))),2)</f>
        <v>#N/A</v>
      </c>
      <c r="S1849" s="51" t="e">
        <f>ROUND(VLOOKUP(EVID_HNOJENI!N1849,HNOJIVA_ALL!$A$2:$Z$3303,18,FALSE)*K1849*IF(L1849="t",10,IF(L1849="kg",0.01,IF(L1849="q",1,IF(L1849="l",0.01*VLOOKUP(EVID_HNOJENI!N1849,HNOJIVA_ALL!$A$2:$AE$3303,31,FALSE),"CHYBA")))),2)</f>
        <v>#N/A</v>
      </c>
      <c r="T1849" s="51" t="e">
        <f>ROUND(VLOOKUP(EVID_HNOJENI!N1849,HNOJIVA_ALL!$A$2:$Z$3303,17,FALSE)*K1849*IF(L1849="t",10,IF(L1849="kg",0.01,IF(L1849="q",1,IF(L1849="l",0.01*VLOOKUP(EVID_HNOJENI!N1849,HNOJIVA_ALL!$A$2:$AE$3303,31,FALSE),"CHYBA")))),2)</f>
        <v>#N/A</v>
      </c>
      <c r="U1849" s="51" t="e">
        <f>ROUND(VLOOKUP(EVID_HNOJENI!N1849,HNOJIVA_ALL!$A$2:$Z$3303,20,FALSE)*K1849*IF(L1849="t",10,IF(L1849="kg",0.01,IF(L1849="q",1,IF(L1849="l",0.01*VLOOKUP(EVID_HNOJENI!N1849,HNOJIVA_ALL!$A$2:$AE$3303,31,FALSE),"CHYBA")))),2)</f>
        <v>#N/A</v>
      </c>
    </row>
    <row r="1850" spans="1:21" x14ac:dyDescent="0.2">
      <c r="A1850" s="32"/>
      <c r="B1850" s="45" t="e">
        <f>VLOOKUP($A1850,EVID_OSEVU!$A$1:$M$4972,2,FALSE)</f>
        <v>#N/A</v>
      </c>
      <c r="C1850" s="45" t="e">
        <f>VLOOKUP($A1850,EVID_OSEVU!$A$1:$M$4972,3,FALSE)</f>
        <v>#N/A</v>
      </c>
      <c r="D1850" s="45" t="e">
        <f>VLOOKUP($A1850,EVID_OSEVU!$A$1:$M$4972,4,FALSE)</f>
        <v>#N/A</v>
      </c>
      <c r="E1850" s="45" t="e">
        <f>VLOOKUP($A1850,EVID_OSEVU!$A$1:$M$4972,7,FALSE)</f>
        <v>#N/A</v>
      </c>
      <c r="F1850" s="45" t="e">
        <f>VLOOKUP($A1850,EVID_OSEVU!$A$1:$M$4972,8,FALSE)</f>
        <v>#N/A</v>
      </c>
      <c r="G1850" s="45" t="e">
        <f>VLOOKUP($A1850,EVID_OSEVU!$A$1:$M$4972,11,FALSE)</f>
        <v>#N/A</v>
      </c>
      <c r="H1850" s="35"/>
      <c r="I1850" s="48"/>
      <c r="J1850" s="33" t="e">
        <f>VLOOKUP($A1850,EVID_OSEVU!$A$1:$M$4972,11,FALSE)</f>
        <v>#N/A</v>
      </c>
      <c r="K1850" s="39"/>
      <c r="L1850" s="49"/>
      <c r="M1850" s="89" t="e">
        <f t="shared" si="28"/>
        <v>#N/A</v>
      </c>
      <c r="N1850" s="50"/>
      <c r="O1850" s="37" t="e">
        <f>VLOOKUP(EVID_HNOJENI!N1850,HNOJIVA_ALL!$A$2:$Z$3303,4,FALSE)</f>
        <v>#N/A</v>
      </c>
      <c r="P1850" s="51" t="e">
        <f>ROUND(VLOOKUP(EVID_HNOJENI!N1850,HNOJIVA_ALL!$A$2:$Z$3303,14,FALSE)*K1850*IF(L1850="t",10,IF(L1850="kg",0.01,IF(L1850="q",1,IF(L1850="l",0.01*VLOOKUP(EVID_HNOJENI!N1850,HNOJIVA_ALL!$A$2:$AE$3303,31,FALSE),"CHYBA")))),2)</f>
        <v>#N/A</v>
      </c>
      <c r="Q1850" s="51" t="e">
        <f>ROUND(VLOOKUP(EVID_HNOJENI!N1850,HNOJIVA_ALL!$A$2:$Z$3303,15,FALSE)*K1850*IF(L1850="t",10,IF(L1850="kg",0.01,IF(L1850="q",1,IF(L1850="l",0.01*VLOOKUP(EVID_HNOJENI!N1850,HNOJIVA_ALL!$A$2:$AE$3303,31,FALSE),"CHYBA")))),2)</f>
        <v>#N/A</v>
      </c>
      <c r="R1850" s="51" t="e">
        <f>ROUND(VLOOKUP(EVID_HNOJENI!N1850,HNOJIVA_ALL!$A$2:$Z$3303,16,FALSE)*K1850*IF(L1850="t",10,IF(L1850="kg",0.01,IF(L1850="q",1,IF(L1850="l",0.01*VLOOKUP(EVID_HNOJENI!N1850,HNOJIVA_ALL!$A$2:$AE$3303,31,FALSE),"CHYBA")))),2)</f>
        <v>#N/A</v>
      </c>
      <c r="S1850" s="51" t="e">
        <f>ROUND(VLOOKUP(EVID_HNOJENI!N1850,HNOJIVA_ALL!$A$2:$Z$3303,18,FALSE)*K1850*IF(L1850="t",10,IF(L1850="kg",0.01,IF(L1850="q",1,IF(L1850="l",0.01*VLOOKUP(EVID_HNOJENI!N1850,HNOJIVA_ALL!$A$2:$AE$3303,31,FALSE),"CHYBA")))),2)</f>
        <v>#N/A</v>
      </c>
      <c r="T1850" s="51" t="e">
        <f>ROUND(VLOOKUP(EVID_HNOJENI!N1850,HNOJIVA_ALL!$A$2:$Z$3303,17,FALSE)*K1850*IF(L1850="t",10,IF(L1850="kg",0.01,IF(L1850="q",1,IF(L1850="l",0.01*VLOOKUP(EVID_HNOJENI!N1850,HNOJIVA_ALL!$A$2:$AE$3303,31,FALSE),"CHYBA")))),2)</f>
        <v>#N/A</v>
      </c>
      <c r="U1850" s="51" t="e">
        <f>ROUND(VLOOKUP(EVID_HNOJENI!N1850,HNOJIVA_ALL!$A$2:$Z$3303,20,FALSE)*K1850*IF(L1850="t",10,IF(L1850="kg",0.01,IF(L1850="q",1,IF(L1850="l",0.01*VLOOKUP(EVID_HNOJENI!N1850,HNOJIVA_ALL!$A$2:$AE$3303,31,FALSE),"CHYBA")))),2)</f>
        <v>#N/A</v>
      </c>
    </row>
    <row r="1851" spans="1:21" x14ac:dyDescent="0.2">
      <c r="A1851" s="32"/>
      <c r="B1851" s="45" t="e">
        <f>VLOOKUP($A1851,EVID_OSEVU!$A$1:$M$4972,2,FALSE)</f>
        <v>#N/A</v>
      </c>
      <c r="C1851" s="45" t="e">
        <f>VLOOKUP($A1851,EVID_OSEVU!$A$1:$M$4972,3,FALSE)</f>
        <v>#N/A</v>
      </c>
      <c r="D1851" s="45" t="e">
        <f>VLOOKUP($A1851,EVID_OSEVU!$A$1:$M$4972,4,FALSE)</f>
        <v>#N/A</v>
      </c>
      <c r="E1851" s="45" t="e">
        <f>VLOOKUP($A1851,EVID_OSEVU!$A$1:$M$4972,7,FALSE)</f>
        <v>#N/A</v>
      </c>
      <c r="F1851" s="45" t="e">
        <f>VLOOKUP($A1851,EVID_OSEVU!$A$1:$M$4972,8,FALSE)</f>
        <v>#N/A</v>
      </c>
      <c r="G1851" s="45" t="e">
        <f>VLOOKUP($A1851,EVID_OSEVU!$A$1:$M$4972,11,FALSE)</f>
        <v>#N/A</v>
      </c>
      <c r="H1851" s="35"/>
      <c r="I1851" s="48"/>
      <c r="J1851" s="33" t="e">
        <f>VLOOKUP($A1851,EVID_OSEVU!$A$1:$M$4972,11,FALSE)</f>
        <v>#N/A</v>
      </c>
      <c r="K1851" s="39"/>
      <c r="L1851" s="49"/>
      <c r="M1851" s="89" t="e">
        <f t="shared" si="28"/>
        <v>#N/A</v>
      </c>
      <c r="N1851" s="50"/>
      <c r="O1851" s="37" t="e">
        <f>VLOOKUP(EVID_HNOJENI!N1851,HNOJIVA_ALL!$A$2:$Z$3303,4,FALSE)</f>
        <v>#N/A</v>
      </c>
      <c r="P1851" s="51" t="e">
        <f>ROUND(VLOOKUP(EVID_HNOJENI!N1851,HNOJIVA_ALL!$A$2:$Z$3303,14,FALSE)*K1851*IF(L1851="t",10,IF(L1851="kg",0.01,IF(L1851="q",1,IF(L1851="l",0.01*VLOOKUP(EVID_HNOJENI!N1851,HNOJIVA_ALL!$A$2:$AE$3303,31,FALSE),"CHYBA")))),2)</f>
        <v>#N/A</v>
      </c>
      <c r="Q1851" s="51" t="e">
        <f>ROUND(VLOOKUP(EVID_HNOJENI!N1851,HNOJIVA_ALL!$A$2:$Z$3303,15,FALSE)*K1851*IF(L1851="t",10,IF(L1851="kg",0.01,IF(L1851="q",1,IF(L1851="l",0.01*VLOOKUP(EVID_HNOJENI!N1851,HNOJIVA_ALL!$A$2:$AE$3303,31,FALSE),"CHYBA")))),2)</f>
        <v>#N/A</v>
      </c>
      <c r="R1851" s="51" t="e">
        <f>ROUND(VLOOKUP(EVID_HNOJENI!N1851,HNOJIVA_ALL!$A$2:$Z$3303,16,FALSE)*K1851*IF(L1851="t",10,IF(L1851="kg",0.01,IF(L1851="q",1,IF(L1851="l",0.01*VLOOKUP(EVID_HNOJENI!N1851,HNOJIVA_ALL!$A$2:$AE$3303,31,FALSE),"CHYBA")))),2)</f>
        <v>#N/A</v>
      </c>
      <c r="S1851" s="51" t="e">
        <f>ROUND(VLOOKUP(EVID_HNOJENI!N1851,HNOJIVA_ALL!$A$2:$Z$3303,18,FALSE)*K1851*IF(L1851="t",10,IF(L1851="kg",0.01,IF(L1851="q",1,IF(L1851="l",0.01*VLOOKUP(EVID_HNOJENI!N1851,HNOJIVA_ALL!$A$2:$AE$3303,31,FALSE),"CHYBA")))),2)</f>
        <v>#N/A</v>
      </c>
      <c r="T1851" s="51" t="e">
        <f>ROUND(VLOOKUP(EVID_HNOJENI!N1851,HNOJIVA_ALL!$A$2:$Z$3303,17,FALSE)*K1851*IF(L1851="t",10,IF(L1851="kg",0.01,IF(L1851="q",1,IF(L1851="l",0.01*VLOOKUP(EVID_HNOJENI!N1851,HNOJIVA_ALL!$A$2:$AE$3303,31,FALSE),"CHYBA")))),2)</f>
        <v>#N/A</v>
      </c>
      <c r="U1851" s="51" t="e">
        <f>ROUND(VLOOKUP(EVID_HNOJENI!N1851,HNOJIVA_ALL!$A$2:$Z$3303,20,FALSE)*K1851*IF(L1851="t",10,IF(L1851="kg",0.01,IF(L1851="q",1,IF(L1851="l",0.01*VLOOKUP(EVID_HNOJENI!N1851,HNOJIVA_ALL!$A$2:$AE$3303,31,FALSE),"CHYBA")))),2)</f>
        <v>#N/A</v>
      </c>
    </row>
    <row r="1852" spans="1:21" x14ac:dyDescent="0.2">
      <c r="A1852" s="32"/>
      <c r="B1852" s="45" t="e">
        <f>VLOOKUP($A1852,EVID_OSEVU!$A$1:$M$4972,2,FALSE)</f>
        <v>#N/A</v>
      </c>
      <c r="C1852" s="45" t="e">
        <f>VLOOKUP($A1852,EVID_OSEVU!$A$1:$M$4972,3,FALSE)</f>
        <v>#N/A</v>
      </c>
      <c r="D1852" s="45" t="e">
        <f>VLOOKUP($A1852,EVID_OSEVU!$A$1:$M$4972,4,FALSE)</f>
        <v>#N/A</v>
      </c>
      <c r="E1852" s="45" t="e">
        <f>VLOOKUP($A1852,EVID_OSEVU!$A$1:$M$4972,7,FALSE)</f>
        <v>#N/A</v>
      </c>
      <c r="F1852" s="45" t="e">
        <f>VLOOKUP($A1852,EVID_OSEVU!$A$1:$M$4972,8,FALSE)</f>
        <v>#N/A</v>
      </c>
      <c r="G1852" s="45" t="e">
        <f>VLOOKUP($A1852,EVID_OSEVU!$A$1:$M$4972,11,FALSE)</f>
        <v>#N/A</v>
      </c>
      <c r="H1852" s="35"/>
      <c r="I1852" s="48"/>
      <c r="J1852" s="33" t="e">
        <f>VLOOKUP($A1852,EVID_OSEVU!$A$1:$M$4972,11,FALSE)</f>
        <v>#N/A</v>
      </c>
      <c r="K1852" s="39"/>
      <c r="L1852" s="49"/>
      <c r="M1852" s="89" t="e">
        <f t="shared" si="28"/>
        <v>#N/A</v>
      </c>
      <c r="N1852" s="50"/>
      <c r="O1852" s="37" t="e">
        <f>VLOOKUP(EVID_HNOJENI!N1852,HNOJIVA_ALL!$A$2:$Z$3303,4,FALSE)</f>
        <v>#N/A</v>
      </c>
      <c r="P1852" s="51" t="e">
        <f>ROUND(VLOOKUP(EVID_HNOJENI!N1852,HNOJIVA_ALL!$A$2:$Z$3303,14,FALSE)*K1852*IF(L1852="t",10,IF(L1852="kg",0.01,IF(L1852="q",1,IF(L1852="l",0.01*VLOOKUP(EVID_HNOJENI!N1852,HNOJIVA_ALL!$A$2:$AE$3303,31,FALSE),"CHYBA")))),2)</f>
        <v>#N/A</v>
      </c>
      <c r="Q1852" s="51" t="e">
        <f>ROUND(VLOOKUP(EVID_HNOJENI!N1852,HNOJIVA_ALL!$A$2:$Z$3303,15,FALSE)*K1852*IF(L1852="t",10,IF(L1852="kg",0.01,IF(L1852="q",1,IF(L1852="l",0.01*VLOOKUP(EVID_HNOJENI!N1852,HNOJIVA_ALL!$A$2:$AE$3303,31,FALSE),"CHYBA")))),2)</f>
        <v>#N/A</v>
      </c>
      <c r="R1852" s="51" t="e">
        <f>ROUND(VLOOKUP(EVID_HNOJENI!N1852,HNOJIVA_ALL!$A$2:$Z$3303,16,FALSE)*K1852*IF(L1852="t",10,IF(L1852="kg",0.01,IF(L1852="q",1,IF(L1852="l",0.01*VLOOKUP(EVID_HNOJENI!N1852,HNOJIVA_ALL!$A$2:$AE$3303,31,FALSE),"CHYBA")))),2)</f>
        <v>#N/A</v>
      </c>
      <c r="S1852" s="51" t="e">
        <f>ROUND(VLOOKUP(EVID_HNOJENI!N1852,HNOJIVA_ALL!$A$2:$Z$3303,18,FALSE)*K1852*IF(L1852="t",10,IF(L1852="kg",0.01,IF(L1852="q",1,IF(L1852="l",0.01*VLOOKUP(EVID_HNOJENI!N1852,HNOJIVA_ALL!$A$2:$AE$3303,31,FALSE),"CHYBA")))),2)</f>
        <v>#N/A</v>
      </c>
      <c r="T1852" s="51" t="e">
        <f>ROUND(VLOOKUP(EVID_HNOJENI!N1852,HNOJIVA_ALL!$A$2:$Z$3303,17,FALSE)*K1852*IF(L1852="t",10,IF(L1852="kg",0.01,IF(L1852="q",1,IF(L1852="l",0.01*VLOOKUP(EVID_HNOJENI!N1852,HNOJIVA_ALL!$A$2:$AE$3303,31,FALSE),"CHYBA")))),2)</f>
        <v>#N/A</v>
      </c>
      <c r="U1852" s="51" t="e">
        <f>ROUND(VLOOKUP(EVID_HNOJENI!N1852,HNOJIVA_ALL!$A$2:$Z$3303,20,FALSE)*K1852*IF(L1852="t",10,IF(L1852="kg",0.01,IF(L1852="q",1,IF(L1852="l",0.01*VLOOKUP(EVID_HNOJENI!N1852,HNOJIVA_ALL!$A$2:$AE$3303,31,FALSE),"CHYBA")))),2)</f>
        <v>#N/A</v>
      </c>
    </row>
    <row r="1853" spans="1:21" x14ac:dyDescent="0.2">
      <c r="A1853" s="32"/>
      <c r="B1853" s="45" t="e">
        <f>VLOOKUP($A1853,EVID_OSEVU!$A$1:$M$4972,2,FALSE)</f>
        <v>#N/A</v>
      </c>
      <c r="C1853" s="45" t="e">
        <f>VLOOKUP($A1853,EVID_OSEVU!$A$1:$M$4972,3,FALSE)</f>
        <v>#N/A</v>
      </c>
      <c r="D1853" s="45" t="e">
        <f>VLOOKUP($A1853,EVID_OSEVU!$A$1:$M$4972,4,FALSE)</f>
        <v>#N/A</v>
      </c>
      <c r="E1853" s="45" t="e">
        <f>VLOOKUP($A1853,EVID_OSEVU!$A$1:$M$4972,7,FALSE)</f>
        <v>#N/A</v>
      </c>
      <c r="F1853" s="45" t="e">
        <f>VLOOKUP($A1853,EVID_OSEVU!$A$1:$M$4972,8,FALSE)</f>
        <v>#N/A</v>
      </c>
      <c r="G1853" s="45" t="e">
        <f>VLOOKUP($A1853,EVID_OSEVU!$A$1:$M$4972,11,FALSE)</f>
        <v>#N/A</v>
      </c>
      <c r="H1853" s="35"/>
      <c r="I1853" s="48"/>
      <c r="J1853" s="33" t="e">
        <f>VLOOKUP($A1853,EVID_OSEVU!$A$1:$M$4972,11,FALSE)</f>
        <v>#N/A</v>
      </c>
      <c r="K1853" s="39"/>
      <c r="L1853" s="49"/>
      <c r="M1853" s="89" t="e">
        <f t="shared" si="28"/>
        <v>#N/A</v>
      </c>
      <c r="N1853" s="50"/>
      <c r="O1853" s="37" t="e">
        <f>VLOOKUP(EVID_HNOJENI!N1853,HNOJIVA_ALL!$A$2:$Z$3303,4,FALSE)</f>
        <v>#N/A</v>
      </c>
      <c r="P1853" s="51" t="e">
        <f>ROUND(VLOOKUP(EVID_HNOJENI!N1853,HNOJIVA_ALL!$A$2:$Z$3303,14,FALSE)*K1853*IF(L1853="t",10,IF(L1853="kg",0.01,IF(L1853="q",1,IF(L1853="l",0.01*VLOOKUP(EVID_HNOJENI!N1853,HNOJIVA_ALL!$A$2:$AE$3303,31,FALSE),"CHYBA")))),2)</f>
        <v>#N/A</v>
      </c>
      <c r="Q1853" s="51" t="e">
        <f>ROUND(VLOOKUP(EVID_HNOJENI!N1853,HNOJIVA_ALL!$A$2:$Z$3303,15,FALSE)*K1853*IF(L1853="t",10,IF(L1853="kg",0.01,IF(L1853="q",1,IF(L1853="l",0.01*VLOOKUP(EVID_HNOJENI!N1853,HNOJIVA_ALL!$A$2:$AE$3303,31,FALSE),"CHYBA")))),2)</f>
        <v>#N/A</v>
      </c>
      <c r="R1853" s="51" t="e">
        <f>ROUND(VLOOKUP(EVID_HNOJENI!N1853,HNOJIVA_ALL!$A$2:$Z$3303,16,FALSE)*K1853*IF(L1853="t",10,IF(L1853="kg",0.01,IF(L1853="q",1,IF(L1853="l",0.01*VLOOKUP(EVID_HNOJENI!N1853,HNOJIVA_ALL!$A$2:$AE$3303,31,FALSE),"CHYBA")))),2)</f>
        <v>#N/A</v>
      </c>
      <c r="S1853" s="51" t="e">
        <f>ROUND(VLOOKUP(EVID_HNOJENI!N1853,HNOJIVA_ALL!$A$2:$Z$3303,18,FALSE)*K1853*IF(L1853="t",10,IF(L1853="kg",0.01,IF(L1853="q",1,IF(L1853="l",0.01*VLOOKUP(EVID_HNOJENI!N1853,HNOJIVA_ALL!$A$2:$AE$3303,31,FALSE),"CHYBA")))),2)</f>
        <v>#N/A</v>
      </c>
      <c r="T1853" s="51" t="e">
        <f>ROUND(VLOOKUP(EVID_HNOJENI!N1853,HNOJIVA_ALL!$A$2:$Z$3303,17,FALSE)*K1853*IF(L1853="t",10,IF(L1853="kg",0.01,IF(L1853="q",1,IF(L1853="l",0.01*VLOOKUP(EVID_HNOJENI!N1853,HNOJIVA_ALL!$A$2:$AE$3303,31,FALSE),"CHYBA")))),2)</f>
        <v>#N/A</v>
      </c>
      <c r="U1853" s="51" t="e">
        <f>ROUND(VLOOKUP(EVID_HNOJENI!N1853,HNOJIVA_ALL!$A$2:$Z$3303,20,FALSE)*K1853*IF(L1853="t",10,IF(L1853="kg",0.01,IF(L1853="q",1,IF(L1853="l",0.01*VLOOKUP(EVID_HNOJENI!N1853,HNOJIVA_ALL!$A$2:$AE$3303,31,FALSE),"CHYBA")))),2)</f>
        <v>#N/A</v>
      </c>
    </row>
    <row r="1854" spans="1:21" x14ac:dyDescent="0.2">
      <c r="A1854" s="32"/>
      <c r="B1854" s="45" t="e">
        <f>VLOOKUP($A1854,EVID_OSEVU!$A$1:$M$4972,2,FALSE)</f>
        <v>#N/A</v>
      </c>
      <c r="C1854" s="45" t="e">
        <f>VLOOKUP($A1854,EVID_OSEVU!$A$1:$M$4972,3,FALSE)</f>
        <v>#N/A</v>
      </c>
      <c r="D1854" s="45" t="e">
        <f>VLOOKUP($A1854,EVID_OSEVU!$A$1:$M$4972,4,FALSE)</f>
        <v>#N/A</v>
      </c>
      <c r="E1854" s="45" t="e">
        <f>VLOOKUP($A1854,EVID_OSEVU!$A$1:$M$4972,7,FALSE)</f>
        <v>#N/A</v>
      </c>
      <c r="F1854" s="45" t="e">
        <f>VLOOKUP($A1854,EVID_OSEVU!$A$1:$M$4972,8,FALSE)</f>
        <v>#N/A</v>
      </c>
      <c r="G1854" s="45" t="e">
        <f>VLOOKUP($A1854,EVID_OSEVU!$A$1:$M$4972,11,FALSE)</f>
        <v>#N/A</v>
      </c>
      <c r="H1854" s="35"/>
      <c r="I1854" s="48"/>
      <c r="J1854" s="33" t="e">
        <f>VLOOKUP($A1854,EVID_OSEVU!$A$1:$M$4972,11,FALSE)</f>
        <v>#N/A</v>
      </c>
      <c r="K1854" s="39"/>
      <c r="L1854" s="49"/>
      <c r="M1854" s="89" t="e">
        <f t="shared" si="28"/>
        <v>#N/A</v>
      </c>
      <c r="N1854" s="50"/>
      <c r="O1854" s="37" t="e">
        <f>VLOOKUP(EVID_HNOJENI!N1854,HNOJIVA_ALL!$A$2:$Z$3303,4,FALSE)</f>
        <v>#N/A</v>
      </c>
      <c r="P1854" s="51" t="e">
        <f>ROUND(VLOOKUP(EVID_HNOJENI!N1854,HNOJIVA_ALL!$A$2:$Z$3303,14,FALSE)*K1854*IF(L1854="t",10,IF(L1854="kg",0.01,IF(L1854="q",1,IF(L1854="l",0.01*VLOOKUP(EVID_HNOJENI!N1854,HNOJIVA_ALL!$A$2:$AE$3303,31,FALSE),"CHYBA")))),2)</f>
        <v>#N/A</v>
      </c>
      <c r="Q1854" s="51" t="e">
        <f>ROUND(VLOOKUP(EVID_HNOJENI!N1854,HNOJIVA_ALL!$A$2:$Z$3303,15,FALSE)*K1854*IF(L1854="t",10,IF(L1854="kg",0.01,IF(L1854="q",1,IF(L1854="l",0.01*VLOOKUP(EVID_HNOJENI!N1854,HNOJIVA_ALL!$A$2:$AE$3303,31,FALSE),"CHYBA")))),2)</f>
        <v>#N/A</v>
      </c>
      <c r="R1854" s="51" t="e">
        <f>ROUND(VLOOKUP(EVID_HNOJENI!N1854,HNOJIVA_ALL!$A$2:$Z$3303,16,FALSE)*K1854*IF(L1854="t",10,IF(L1854="kg",0.01,IF(L1854="q",1,IF(L1854="l",0.01*VLOOKUP(EVID_HNOJENI!N1854,HNOJIVA_ALL!$A$2:$AE$3303,31,FALSE),"CHYBA")))),2)</f>
        <v>#N/A</v>
      </c>
      <c r="S1854" s="51" t="e">
        <f>ROUND(VLOOKUP(EVID_HNOJENI!N1854,HNOJIVA_ALL!$A$2:$Z$3303,18,FALSE)*K1854*IF(L1854="t",10,IF(L1854="kg",0.01,IF(L1854="q",1,IF(L1854="l",0.01*VLOOKUP(EVID_HNOJENI!N1854,HNOJIVA_ALL!$A$2:$AE$3303,31,FALSE),"CHYBA")))),2)</f>
        <v>#N/A</v>
      </c>
      <c r="T1854" s="51" t="e">
        <f>ROUND(VLOOKUP(EVID_HNOJENI!N1854,HNOJIVA_ALL!$A$2:$Z$3303,17,FALSE)*K1854*IF(L1854="t",10,IF(L1854="kg",0.01,IF(L1854="q",1,IF(L1854="l",0.01*VLOOKUP(EVID_HNOJENI!N1854,HNOJIVA_ALL!$A$2:$AE$3303,31,FALSE),"CHYBA")))),2)</f>
        <v>#N/A</v>
      </c>
      <c r="U1854" s="51" t="e">
        <f>ROUND(VLOOKUP(EVID_HNOJENI!N1854,HNOJIVA_ALL!$A$2:$Z$3303,20,FALSE)*K1854*IF(L1854="t",10,IF(L1854="kg",0.01,IF(L1854="q",1,IF(L1854="l",0.01*VLOOKUP(EVID_HNOJENI!N1854,HNOJIVA_ALL!$A$2:$AE$3303,31,FALSE),"CHYBA")))),2)</f>
        <v>#N/A</v>
      </c>
    </row>
    <row r="1855" spans="1:21" x14ac:dyDescent="0.2">
      <c r="A1855" s="32"/>
      <c r="B1855" s="45" t="e">
        <f>VLOOKUP($A1855,EVID_OSEVU!$A$1:$M$4972,2,FALSE)</f>
        <v>#N/A</v>
      </c>
      <c r="C1855" s="45" t="e">
        <f>VLOOKUP($A1855,EVID_OSEVU!$A$1:$M$4972,3,FALSE)</f>
        <v>#N/A</v>
      </c>
      <c r="D1855" s="45" t="e">
        <f>VLOOKUP($A1855,EVID_OSEVU!$A$1:$M$4972,4,FALSE)</f>
        <v>#N/A</v>
      </c>
      <c r="E1855" s="45" t="e">
        <f>VLOOKUP($A1855,EVID_OSEVU!$A$1:$M$4972,7,FALSE)</f>
        <v>#N/A</v>
      </c>
      <c r="F1855" s="45" t="e">
        <f>VLOOKUP($A1855,EVID_OSEVU!$A$1:$M$4972,8,FALSE)</f>
        <v>#N/A</v>
      </c>
      <c r="G1855" s="45" t="e">
        <f>VLOOKUP($A1855,EVID_OSEVU!$A$1:$M$4972,11,FALSE)</f>
        <v>#N/A</v>
      </c>
      <c r="H1855" s="35"/>
      <c r="I1855" s="48"/>
      <c r="J1855" s="33" t="e">
        <f>VLOOKUP($A1855,EVID_OSEVU!$A$1:$M$4972,11,FALSE)</f>
        <v>#N/A</v>
      </c>
      <c r="K1855" s="39"/>
      <c r="L1855" s="49"/>
      <c r="M1855" s="89" t="e">
        <f t="shared" si="28"/>
        <v>#N/A</v>
      </c>
      <c r="N1855" s="50"/>
      <c r="O1855" s="37" t="e">
        <f>VLOOKUP(EVID_HNOJENI!N1855,HNOJIVA_ALL!$A$2:$Z$3303,4,FALSE)</f>
        <v>#N/A</v>
      </c>
      <c r="P1855" s="51" t="e">
        <f>ROUND(VLOOKUP(EVID_HNOJENI!N1855,HNOJIVA_ALL!$A$2:$Z$3303,14,FALSE)*K1855*IF(L1855="t",10,IF(L1855="kg",0.01,IF(L1855="q",1,IF(L1855="l",0.01*VLOOKUP(EVID_HNOJENI!N1855,HNOJIVA_ALL!$A$2:$AE$3303,31,FALSE),"CHYBA")))),2)</f>
        <v>#N/A</v>
      </c>
      <c r="Q1855" s="51" t="e">
        <f>ROUND(VLOOKUP(EVID_HNOJENI!N1855,HNOJIVA_ALL!$A$2:$Z$3303,15,FALSE)*K1855*IF(L1855="t",10,IF(L1855="kg",0.01,IF(L1855="q",1,IF(L1855="l",0.01*VLOOKUP(EVID_HNOJENI!N1855,HNOJIVA_ALL!$A$2:$AE$3303,31,FALSE),"CHYBA")))),2)</f>
        <v>#N/A</v>
      </c>
      <c r="R1855" s="51" t="e">
        <f>ROUND(VLOOKUP(EVID_HNOJENI!N1855,HNOJIVA_ALL!$A$2:$Z$3303,16,FALSE)*K1855*IF(L1855="t",10,IF(L1855="kg",0.01,IF(L1855="q",1,IF(L1855="l",0.01*VLOOKUP(EVID_HNOJENI!N1855,HNOJIVA_ALL!$A$2:$AE$3303,31,FALSE),"CHYBA")))),2)</f>
        <v>#N/A</v>
      </c>
      <c r="S1855" s="51" t="e">
        <f>ROUND(VLOOKUP(EVID_HNOJENI!N1855,HNOJIVA_ALL!$A$2:$Z$3303,18,FALSE)*K1855*IF(L1855="t",10,IF(L1855="kg",0.01,IF(L1855="q",1,IF(L1855="l",0.01*VLOOKUP(EVID_HNOJENI!N1855,HNOJIVA_ALL!$A$2:$AE$3303,31,FALSE),"CHYBA")))),2)</f>
        <v>#N/A</v>
      </c>
      <c r="T1855" s="51" t="e">
        <f>ROUND(VLOOKUP(EVID_HNOJENI!N1855,HNOJIVA_ALL!$A$2:$Z$3303,17,FALSE)*K1855*IF(L1855="t",10,IF(L1855="kg",0.01,IF(L1855="q",1,IF(L1855="l",0.01*VLOOKUP(EVID_HNOJENI!N1855,HNOJIVA_ALL!$A$2:$AE$3303,31,FALSE),"CHYBA")))),2)</f>
        <v>#N/A</v>
      </c>
      <c r="U1855" s="51" t="e">
        <f>ROUND(VLOOKUP(EVID_HNOJENI!N1855,HNOJIVA_ALL!$A$2:$Z$3303,20,FALSE)*K1855*IF(L1855="t",10,IF(L1855="kg",0.01,IF(L1855="q",1,IF(L1855="l",0.01*VLOOKUP(EVID_HNOJENI!N1855,HNOJIVA_ALL!$A$2:$AE$3303,31,FALSE),"CHYBA")))),2)</f>
        <v>#N/A</v>
      </c>
    </row>
    <row r="1856" spans="1:21" x14ac:dyDescent="0.2">
      <c r="A1856" s="32"/>
      <c r="B1856" s="45" t="e">
        <f>VLOOKUP($A1856,EVID_OSEVU!$A$1:$M$4972,2,FALSE)</f>
        <v>#N/A</v>
      </c>
      <c r="C1856" s="45" t="e">
        <f>VLOOKUP($A1856,EVID_OSEVU!$A$1:$M$4972,3,FALSE)</f>
        <v>#N/A</v>
      </c>
      <c r="D1856" s="45" t="e">
        <f>VLOOKUP($A1856,EVID_OSEVU!$A$1:$M$4972,4,FALSE)</f>
        <v>#N/A</v>
      </c>
      <c r="E1856" s="45" t="e">
        <f>VLOOKUP($A1856,EVID_OSEVU!$A$1:$M$4972,7,FALSE)</f>
        <v>#N/A</v>
      </c>
      <c r="F1856" s="45" t="e">
        <f>VLOOKUP($A1856,EVID_OSEVU!$A$1:$M$4972,8,FALSE)</f>
        <v>#N/A</v>
      </c>
      <c r="G1856" s="45" t="e">
        <f>VLOOKUP($A1856,EVID_OSEVU!$A$1:$M$4972,11,FALSE)</f>
        <v>#N/A</v>
      </c>
      <c r="H1856" s="35"/>
      <c r="I1856" s="48"/>
      <c r="J1856" s="33" t="e">
        <f>VLOOKUP($A1856,EVID_OSEVU!$A$1:$M$4972,11,FALSE)</f>
        <v>#N/A</v>
      </c>
      <c r="K1856" s="39"/>
      <c r="L1856" s="49"/>
      <c r="M1856" s="89" t="e">
        <f t="shared" si="28"/>
        <v>#N/A</v>
      </c>
      <c r="N1856" s="50"/>
      <c r="O1856" s="37" t="e">
        <f>VLOOKUP(EVID_HNOJENI!N1856,HNOJIVA_ALL!$A$2:$Z$3303,4,FALSE)</f>
        <v>#N/A</v>
      </c>
      <c r="P1856" s="51" t="e">
        <f>ROUND(VLOOKUP(EVID_HNOJENI!N1856,HNOJIVA_ALL!$A$2:$Z$3303,14,FALSE)*K1856*IF(L1856="t",10,IF(L1856="kg",0.01,IF(L1856="q",1,IF(L1856="l",0.01*VLOOKUP(EVID_HNOJENI!N1856,HNOJIVA_ALL!$A$2:$AE$3303,31,FALSE),"CHYBA")))),2)</f>
        <v>#N/A</v>
      </c>
      <c r="Q1856" s="51" t="e">
        <f>ROUND(VLOOKUP(EVID_HNOJENI!N1856,HNOJIVA_ALL!$A$2:$Z$3303,15,FALSE)*K1856*IF(L1856="t",10,IF(L1856="kg",0.01,IF(L1856="q",1,IF(L1856="l",0.01*VLOOKUP(EVID_HNOJENI!N1856,HNOJIVA_ALL!$A$2:$AE$3303,31,FALSE),"CHYBA")))),2)</f>
        <v>#N/A</v>
      </c>
      <c r="R1856" s="51" t="e">
        <f>ROUND(VLOOKUP(EVID_HNOJENI!N1856,HNOJIVA_ALL!$A$2:$Z$3303,16,FALSE)*K1856*IF(L1856="t",10,IF(L1856="kg",0.01,IF(L1856="q",1,IF(L1856="l",0.01*VLOOKUP(EVID_HNOJENI!N1856,HNOJIVA_ALL!$A$2:$AE$3303,31,FALSE),"CHYBA")))),2)</f>
        <v>#N/A</v>
      </c>
      <c r="S1856" s="51" t="e">
        <f>ROUND(VLOOKUP(EVID_HNOJENI!N1856,HNOJIVA_ALL!$A$2:$Z$3303,18,FALSE)*K1856*IF(L1856="t",10,IF(L1856="kg",0.01,IF(L1856="q",1,IF(L1856="l",0.01*VLOOKUP(EVID_HNOJENI!N1856,HNOJIVA_ALL!$A$2:$AE$3303,31,FALSE),"CHYBA")))),2)</f>
        <v>#N/A</v>
      </c>
      <c r="T1856" s="51" t="e">
        <f>ROUND(VLOOKUP(EVID_HNOJENI!N1856,HNOJIVA_ALL!$A$2:$Z$3303,17,FALSE)*K1856*IF(L1856="t",10,IF(L1856="kg",0.01,IF(L1856="q",1,IF(L1856="l",0.01*VLOOKUP(EVID_HNOJENI!N1856,HNOJIVA_ALL!$A$2:$AE$3303,31,FALSE),"CHYBA")))),2)</f>
        <v>#N/A</v>
      </c>
      <c r="U1856" s="51" t="e">
        <f>ROUND(VLOOKUP(EVID_HNOJENI!N1856,HNOJIVA_ALL!$A$2:$Z$3303,20,FALSE)*K1856*IF(L1856="t",10,IF(L1856="kg",0.01,IF(L1856="q",1,IF(L1856="l",0.01*VLOOKUP(EVID_HNOJENI!N1856,HNOJIVA_ALL!$A$2:$AE$3303,31,FALSE),"CHYBA")))),2)</f>
        <v>#N/A</v>
      </c>
    </row>
    <row r="1857" spans="1:21" x14ac:dyDescent="0.2">
      <c r="A1857" s="32"/>
      <c r="B1857" s="45" t="e">
        <f>VLOOKUP($A1857,EVID_OSEVU!$A$1:$M$4972,2,FALSE)</f>
        <v>#N/A</v>
      </c>
      <c r="C1857" s="45" t="e">
        <f>VLOOKUP($A1857,EVID_OSEVU!$A$1:$M$4972,3,FALSE)</f>
        <v>#N/A</v>
      </c>
      <c r="D1857" s="45" t="e">
        <f>VLOOKUP($A1857,EVID_OSEVU!$A$1:$M$4972,4,FALSE)</f>
        <v>#N/A</v>
      </c>
      <c r="E1857" s="45" t="e">
        <f>VLOOKUP($A1857,EVID_OSEVU!$A$1:$M$4972,7,FALSE)</f>
        <v>#N/A</v>
      </c>
      <c r="F1857" s="45" t="e">
        <f>VLOOKUP($A1857,EVID_OSEVU!$A$1:$M$4972,8,FALSE)</f>
        <v>#N/A</v>
      </c>
      <c r="G1857" s="45" t="e">
        <f>VLOOKUP($A1857,EVID_OSEVU!$A$1:$M$4972,11,FALSE)</f>
        <v>#N/A</v>
      </c>
      <c r="H1857" s="35"/>
      <c r="I1857" s="48"/>
      <c r="J1857" s="33" t="e">
        <f>VLOOKUP($A1857,EVID_OSEVU!$A$1:$M$4972,11,FALSE)</f>
        <v>#N/A</v>
      </c>
      <c r="K1857" s="39"/>
      <c r="L1857" s="49"/>
      <c r="M1857" s="89" t="e">
        <f t="shared" si="28"/>
        <v>#N/A</v>
      </c>
      <c r="N1857" s="50"/>
      <c r="O1857" s="37" t="e">
        <f>VLOOKUP(EVID_HNOJENI!N1857,HNOJIVA_ALL!$A$2:$Z$3303,4,FALSE)</f>
        <v>#N/A</v>
      </c>
      <c r="P1857" s="51" t="e">
        <f>ROUND(VLOOKUP(EVID_HNOJENI!N1857,HNOJIVA_ALL!$A$2:$Z$3303,14,FALSE)*K1857*IF(L1857="t",10,IF(L1857="kg",0.01,IF(L1857="q",1,IF(L1857="l",0.01*VLOOKUP(EVID_HNOJENI!N1857,HNOJIVA_ALL!$A$2:$AE$3303,31,FALSE),"CHYBA")))),2)</f>
        <v>#N/A</v>
      </c>
      <c r="Q1857" s="51" t="e">
        <f>ROUND(VLOOKUP(EVID_HNOJENI!N1857,HNOJIVA_ALL!$A$2:$Z$3303,15,FALSE)*K1857*IF(L1857="t",10,IF(L1857="kg",0.01,IF(L1857="q",1,IF(L1857="l",0.01*VLOOKUP(EVID_HNOJENI!N1857,HNOJIVA_ALL!$A$2:$AE$3303,31,FALSE),"CHYBA")))),2)</f>
        <v>#N/A</v>
      </c>
      <c r="R1857" s="51" t="e">
        <f>ROUND(VLOOKUP(EVID_HNOJENI!N1857,HNOJIVA_ALL!$A$2:$Z$3303,16,FALSE)*K1857*IF(L1857="t",10,IF(L1857="kg",0.01,IF(L1857="q",1,IF(L1857="l",0.01*VLOOKUP(EVID_HNOJENI!N1857,HNOJIVA_ALL!$A$2:$AE$3303,31,FALSE),"CHYBA")))),2)</f>
        <v>#N/A</v>
      </c>
      <c r="S1857" s="51" t="e">
        <f>ROUND(VLOOKUP(EVID_HNOJENI!N1857,HNOJIVA_ALL!$A$2:$Z$3303,18,FALSE)*K1857*IF(L1857="t",10,IF(L1857="kg",0.01,IF(L1857="q",1,IF(L1857="l",0.01*VLOOKUP(EVID_HNOJENI!N1857,HNOJIVA_ALL!$A$2:$AE$3303,31,FALSE),"CHYBA")))),2)</f>
        <v>#N/A</v>
      </c>
      <c r="T1857" s="51" t="e">
        <f>ROUND(VLOOKUP(EVID_HNOJENI!N1857,HNOJIVA_ALL!$A$2:$Z$3303,17,FALSE)*K1857*IF(L1857="t",10,IF(L1857="kg",0.01,IF(L1857="q",1,IF(L1857="l",0.01*VLOOKUP(EVID_HNOJENI!N1857,HNOJIVA_ALL!$A$2:$AE$3303,31,FALSE),"CHYBA")))),2)</f>
        <v>#N/A</v>
      </c>
      <c r="U1857" s="51" t="e">
        <f>ROUND(VLOOKUP(EVID_HNOJENI!N1857,HNOJIVA_ALL!$A$2:$Z$3303,20,FALSE)*K1857*IF(L1857="t",10,IF(L1857="kg",0.01,IF(L1857="q",1,IF(L1857="l",0.01*VLOOKUP(EVID_HNOJENI!N1857,HNOJIVA_ALL!$A$2:$AE$3303,31,FALSE),"CHYBA")))),2)</f>
        <v>#N/A</v>
      </c>
    </row>
    <row r="1858" spans="1:21" x14ac:dyDescent="0.2">
      <c r="A1858" s="32"/>
      <c r="B1858" s="45" t="e">
        <f>VLOOKUP($A1858,EVID_OSEVU!$A$1:$M$4972,2,FALSE)</f>
        <v>#N/A</v>
      </c>
      <c r="C1858" s="45" t="e">
        <f>VLOOKUP($A1858,EVID_OSEVU!$A$1:$M$4972,3,FALSE)</f>
        <v>#N/A</v>
      </c>
      <c r="D1858" s="45" t="e">
        <f>VLOOKUP($A1858,EVID_OSEVU!$A$1:$M$4972,4,FALSE)</f>
        <v>#N/A</v>
      </c>
      <c r="E1858" s="45" t="e">
        <f>VLOOKUP($A1858,EVID_OSEVU!$A$1:$M$4972,7,FALSE)</f>
        <v>#N/A</v>
      </c>
      <c r="F1858" s="45" t="e">
        <f>VLOOKUP($A1858,EVID_OSEVU!$A$1:$M$4972,8,FALSE)</f>
        <v>#N/A</v>
      </c>
      <c r="G1858" s="45" t="e">
        <f>VLOOKUP($A1858,EVID_OSEVU!$A$1:$M$4972,11,FALSE)</f>
        <v>#N/A</v>
      </c>
      <c r="H1858" s="35"/>
      <c r="I1858" s="48"/>
      <c r="J1858" s="33" t="e">
        <f>VLOOKUP($A1858,EVID_OSEVU!$A$1:$M$4972,11,FALSE)</f>
        <v>#N/A</v>
      </c>
      <c r="K1858" s="39"/>
      <c r="L1858" s="49"/>
      <c r="M1858" s="89" t="e">
        <f t="shared" si="28"/>
        <v>#N/A</v>
      </c>
      <c r="N1858" s="50"/>
      <c r="O1858" s="37" t="e">
        <f>VLOOKUP(EVID_HNOJENI!N1858,HNOJIVA_ALL!$A$2:$Z$3303,4,FALSE)</f>
        <v>#N/A</v>
      </c>
      <c r="P1858" s="51" t="e">
        <f>ROUND(VLOOKUP(EVID_HNOJENI!N1858,HNOJIVA_ALL!$A$2:$Z$3303,14,FALSE)*K1858*IF(L1858="t",10,IF(L1858="kg",0.01,IF(L1858="q",1,IF(L1858="l",0.01*VLOOKUP(EVID_HNOJENI!N1858,HNOJIVA_ALL!$A$2:$AE$3303,31,FALSE),"CHYBA")))),2)</f>
        <v>#N/A</v>
      </c>
      <c r="Q1858" s="51" t="e">
        <f>ROUND(VLOOKUP(EVID_HNOJENI!N1858,HNOJIVA_ALL!$A$2:$Z$3303,15,FALSE)*K1858*IF(L1858="t",10,IF(L1858="kg",0.01,IF(L1858="q",1,IF(L1858="l",0.01*VLOOKUP(EVID_HNOJENI!N1858,HNOJIVA_ALL!$A$2:$AE$3303,31,FALSE),"CHYBA")))),2)</f>
        <v>#N/A</v>
      </c>
      <c r="R1858" s="51" t="e">
        <f>ROUND(VLOOKUP(EVID_HNOJENI!N1858,HNOJIVA_ALL!$A$2:$Z$3303,16,FALSE)*K1858*IF(L1858="t",10,IF(L1858="kg",0.01,IF(L1858="q",1,IF(L1858="l",0.01*VLOOKUP(EVID_HNOJENI!N1858,HNOJIVA_ALL!$A$2:$AE$3303,31,FALSE),"CHYBA")))),2)</f>
        <v>#N/A</v>
      </c>
      <c r="S1858" s="51" t="e">
        <f>ROUND(VLOOKUP(EVID_HNOJENI!N1858,HNOJIVA_ALL!$A$2:$Z$3303,18,FALSE)*K1858*IF(L1858="t",10,IF(L1858="kg",0.01,IF(L1858="q",1,IF(L1858="l",0.01*VLOOKUP(EVID_HNOJENI!N1858,HNOJIVA_ALL!$A$2:$AE$3303,31,FALSE),"CHYBA")))),2)</f>
        <v>#N/A</v>
      </c>
      <c r="T1858" s="51" t="e">
        <f>ROUND(VLOOKUP(EVID_HNOJENI!N1858,HNOJIVA_ALL!$A$2:$Z$3303,17,FALSE)*K1858*IF(L1858="t",10,IF(L1858="kg",0.01,IF(L1858="q",1,IF(L1858="l",0.01*VLOOKUP(EVID_HNOJENI!N1858,HNOJIVA_ALL!$A$2:$AE$3303,31,FALSE),"CHYBA")))),2)</f>
        <v>#N/A</v>
      </c>
      <c r="U1858" s="51" t="e">
        <f>ROUND(VLOOKUP(EVID_HNOJENI!N1858,HNOJIVA_ALL!$A$2:$Z$3303,20,FALSE)*K1858*IF(L1858="t",10,IF(L1858="kg",0.01,IF(L1858="q",1,IF(L1858="l",0.01*VLOOKUP(EVID_HNOJENI!N1858,HNOJIVA_ALL!$A$2:$AE$3303,31,FALSE),"CHYBA")))),2)</f>
        <v>#N/A</v>
      </c>
    </row>
    <row r="1859" spans="1:21" x14ac:dyDescent="0.2">
      <c r="A1859" s="32"/>
      <c r="B1859" s="45" t="e">
        <f>VLOOKUP($A1859,EVID_OSEVU!$A$1:$M$4972,2,FALSE)</f>
        <v>#N/A</v>
      </c>
      <c r="C1859" s="45" t="e">
        <f>VLOOKUP($A1859,EVID_OSEVU!$A$1:$M$4972,3,FALSE)</f>
        <v>#N/A</v>
      </c>
      <c r="D1859" s="45" t="e">
        <f>VLOOKUP($A1859,EVID_OSEVU!$A$1:$M$4972,4,FALSE)</f>
        <v>#N/A</v>
      </c>
      <c r="E1859" s="45" t="e">
        <f>VLOOKUP($A1859,EVID_OSEVU!$A$1:$M$4972,7,FALSE)</f>
        <v>#N/A</v>
      </c>
      <c r="F1859" s="45" t="e">
        <f>VLOOKUP($A1859,EVID_OSEVU!$A$1:$M$4972,8,FALSE)</f>
        <v>#N/A</v>
      </c>
      <c r="G1859" s="45" t="e">
        <f>VLOOKUP($A1859,EVID_OSEVU!$A$1:$M$4972,11,FALSE)</f>
        <v>#N/A</v>
      </c>
      <c r="H1859" s="35"/>
      <c r="I1859" s="48"/>
      <c r="J1859" s="33" t="e">
        <f>VLOOKUP($A1859,EVID_OSEVU!$A$1:$M$4972,11,FALSE)</f>
        <v>#N/A</v>
      </c>
      <c r="K1859" s="39"/>
      <c r="L1859" s="49"/>
      <c r="M1859" s="89" t="e">
        <f t="shared" si="28"/>
        <v>#N/A</v>
      </c>
      <c r="N1859" s="50"/>
      <c r="O1859" s="37" t="e">
        <f>VLOOKUP(EVID_HNOJENI!N1859,HNOJIVA_ALL!$A$2:$Z$3303,4,FALSE)</f>
        <v>#N/A</v>
      </c>
      <c r="P1859" s="51" t="e">
        <f>ROUND(VLOOKUP(EVID_HNOJENI!N1859,HNOJIVA_ALL!$A$2:$Z$3303,14,FALSE)*K1859*IF(L1859="t",10,IF(L1859="kg",0.01,IF(L1859="q",1,IF(L1859="l",0.01*VLOOKUP(EVID_HNOJENI!N1859,HNOJIVA_ALL!$A$2:$AE$3303,31,FALSE),"CHYBA")))),2)</f>
        <v>#N/A</v>
      </c>
      <c r="Q1859" s="51" t="e">
        <f>ROUND(VLOOKUP(EVID_HNOJENI!N1859,HNOJIVA_ALL!$A$2:$Z$3303,15,FALSE)*K1859*IF(L1859="t",10,IF(L1859="kg",0.01,IF(L1859="q",1,IF(L1859="l",0.01*VLOOKUP(EVID_HNOJENI!N1859,HNOJIVA_ALL!$A$2:$AE$3303,31,FALSE),"CHYBA")))),2)</f>
        <v>#N/A</v>
      </c>
      <c r="R1859" s="51" t="e">
        <f>ROUND(VLOOKUP(EVID_HNOJENI!N1859,HNOJIVA_ALL!$A$2:$Z$3303,16,FALSE)*K1859*IF(L1859="t",10,IF(L1859="kg",0.01,IF(L1859="q",1,IF(L1859="l",0.01*VLOOKUP(EVID_HNOJENI!N1859,HNOJIVA_ALL!$A$2:$AE$3303,31,FALSE),"CHYBA")))),2)</f>
        <v>#N/A</v>
      </c>
      <c r="S1859" s="51" t="e">
        <f>ROUND(VLOOKUP(EVID_HNOJENI!N1859,HNOJIVA_ALL!$A$2:$Z$3303,18,FALSE)*K1859*IF(L1859="t",10,IF(L1859="kg",0.01,IF(L1859="q",1,IF(L1859="l",0.01*VLOOKUP(EVID_HNOJENI!N1859,HNOJIVA_ALL!$A$2:$AE$3303,31,FALSE),"CHYBA")))),2)</f>
        <v>#N/A</v>
      </c>
      <c r="T1859" s="51" t="e">
        <f>ROUND(VLOOKUP(EVID_HNOJENI!N1859,HNOJIVA_ALL!$A$2:$Z$3303,17,FALSE)*K1859*IF(L1859="t",10,IF(L1859="kg",0.01,IF(L1859="q",1,IF(L1859="l",0.01*VLOOKUP(EVID_HNOJENI!N1859,HNOJIVA_ALL!$A$2:$AE$3303,31,FALSE),"CHYBA")))),2)</f>
        <v>#N/A</v>
      </c>
      <c r="U1859" s="51" t="e">
        <f>ROUND(VLOOKUP(EVID_HNOJENI!N1859,HNOJIVA_ALL!$A$2:$Z$3303,20,FALSE)*K1859*IF(L1859="t",10,IF(L1859="kg",0.01,IF(L1859="q",1,IF(L1859="l",0.01*VLOOKUP(EVID_HNOJENI!N1859,HNOJIVA_ALL!$A$2:$AE$3303,31,FALSE),"CHYBA")))),2)</f>
        <v>#N/A</v>
      </c>
    </row>
    <row r="1860" spans="1:21" x14ac:dyDescent="0.2">
      <c r="A1860" s="32"/>
      <c r="B1860" s="45" t="e">
        <f>VLOOKUP($A1860,EVID_OSEVU!$A$1:$M$4972,2,FALSE)</f>
        <v>#N/A</v>
      </c>
      <c r="C1860" s="45" t="e">
        <f>VLOOKUP($A1860,EVID_OSEVU!$A$1:$M$4972,3,FALSE)</f>
        <v>#N/A</v>
      </c>
      <c r="D1860" s="45" t="e">
        <f>VLOOKUP($A1860,EVID_OSEVU!$A$1:$M$4972,4,FALSE)</f>
        <v>#N/A</v>
      </c>
      <c r="E1860" s="45" t="e">
        <f>VLOOKUP($A1860,EVID_OSEVU!$A$1:$M$4972,7,FALSE)</f>
        <v>#N/A</v>
      </c>
      <c r="F1860" s="45" t="e">
        <f>VLOOKUP($A1860,EVID_OSEVU!$A$1:$M$4972,8,FALSE)</f>
        <v>#N/A</v>
      </c>
      <c r="G1860" s="45" t="e">
        <f>VLOOKUP($A1860,EVID_OSEVU!$A$1:$M$4972,11,FALSE)</f>
        <v>#N/A</v>
      </c>
      <c r="H1860" s="35"/>
      <c r="I1860" s="48"/>
      <c r="J1860" s="33" t="e">
        <f>VLOOKUP($A1860,EVID_OSEVU!$A$1:$M$4972,11,FALSE)</f>
        <v>#N/A</v>
      </c>
      <c r="K1860" s="39"/>
      <c r="L1860" s="49"/>
      <c r="M1860" s="89" t="e">
        <f t="shared" si="28"/>
        <v>#N/A</v>
      </c>
      <c r="N1860" s="50"/>
      <c r="O1860" s="37" t="e">
        <f>VLOOKUP(EVID_HNOJENI!N1860,HNOJIVA_ALL!$A$2:$Z$3303,4,FALSE)</f>
        <v>#N/A</v>
      </c>
      <c r="P1860" s="51" t="e">
        <f>ROUND(VLOOKUP(EVID_HNOJENI!N1860,HNOJIVA_ALL!$A$2:$Z$3303,14,FALSE)*K1860*IF(L1860="t",10,IF(L1860="kg",0.01,IF(L1860="q",1,IF(L1860="l",0.01*VLOOKUP(EVID_HNOJENI!N1860,HNOJIVA_ALL!$A$2:$AE$3303,31,FALSE),"CHYBA")))),2)</f>
        <v>#N/A</v>
      </c>
      <c r="Q1860" s="51" t="e">
        <f>ROUND(VLOOKUP(EVID_HNOJENI!N1860,HNOJIVA_ALL!$A$2:$Z$3303,15,FALSE)*K1860*IF(L1860="t",10,IF(L1860="kg",0.01,IF(L1860="q",1,IF(L1860="l",0.01*VLOOKUP(EVID_HNOJENI!N1860,HNOJIVA_ALL!$A$2:$AE$3303,31,FALSE),"CHYBA")))),2)</f>
        <v>#N/A</v>
      </c>
      <c r="R1860" s="51" t="e">
        <f>ROUND(VLOOKUP(EVID_HNOJENI!N1860,HNOJIVA_ALL!$A$2:$Z$3303,16,FALSE)*K1860*IF(L1860="t",10,IF(L1860="kg",0.01,IF(L1860="q",1,IF(L1860="l",0.01*VLOOKUP(EVID_HNOJENI!N1860,HNOJIVA_ALL!$A$2:$AE$3303,31,FALSE),"CHYBA")))),2)</f>
        <v>#N/A</v>
      </c>
      <c r="S1860" s="51" t="e">
        <f>ROUND(VLOOKUP(EVID_HNOJENI!N1860,HNOJIVA_ALL!$A$2:$Z$3303,18,FALSE)*K1860*IF(L1860="t",10,IF(L1860="kg",0.01,IF(L1860="q",1,IF(L1860="l",0.01*VLOOKUP(EVID_HNOJENI!N1860,HNOJIVA_ALL!$A$2:$AE$3303,31,FALSE),"CHYBA")))),2)</f>
        <v>#N/A</v>
      </c>
      <c r="T1860" s="51" t="e">
        <f>ROUND(VLOOKUP(EVID_HNOJENI!N1860,HNOJIVA_ALL!$A$2:$Z$3303,17,FALSE)*K1860*IF(L1860="t",10,IF(L1860="kg",0.01,IF(L1860="q",1,IF(L1860="l",0.01*VLOOKUP(EVID_HNOJENI!N1860,HNOJIVA_ALL!$A$2:$AE$3303,31,FALSE),"CHYBA")))),2)</f>
        <v>#N/A</v>
      </c>
      <c r="U1860" s="51" t="e">
        <f>ROUND(VLOOKUP(EVID_HNOJENI!N1860,HNOJIVA_ALL!$A$2:$Z$3303,20,FALSE)*K1860*IF(L1860="t",10,IF(L1860="kg",0.01,IF(L1860="q",1,IF(L1860="l",0.01*VLOOKUP(EVID_HNOJENI!N1860,HNOJIVA_ALL!$A$2:$AE$3303,31,FALSE),"CHYBA")))),2)</f>
        <v>#N/A</v>
      </c>
    </row>
    <row r="1861" spans="1:21" x14ac:dyDescent="0.2">
      <c r="A1861" s="32"/>
      <c r="B1861" s="45" t="e">
        <f>VLOOKUP($A1861,EVID_OSEVU!$A$1:$M$4972,2,FALSE)</f>
        <v>#N/A</v>
      </c>
      <c r="C1861" s="45" t="e">
        <f>VLOOKUP($A1861,EVID_OSEVU!$A$1:$M$4972,3,FALSE)</f>
        <v>#N/A</v>
      </c>
      <c r="D1861" s="45" t="e">
        <f>VLOOKUP($A1861,EVID_OSEVU!$A$1:$M$4972,4,FALSE)</f>
        <v>#N/A</v>
      </c>
      <c r="E1861" s="45" t="e">
        <f>VLOOKUP($A1861,EVID_OSEVU!$A$1:$M$4972,7,FALSE)</f>
        <v>#N/A</v>
      </c>
      <c r="F1861" s="45" t="e">
        <f>VLOOKUP($A1861,EVID_OSEVU!$A$1:$M$4972,8,FALSE)</f>
        <v>#N/A</v>
      </c>
      <c r="G1861" s="45" t="e">
        <f>VLOOKUP($A1861,EVID_OSEVU!$A$1:$M$4972,11,FALSE)</f>
        <v>#N/A</v>
      </c>
      <c r="H1861" s="35"/>
      <c r="I1861" s="48"/>
      <c r="J1861" s="33" t="e">
        <f>VLOOKUP($A1861,EVID_OSEVU!$A$1:$M$4972,11,FALSE)</f>
        <v>#N/A</v>
      </c>
      <c r="K1861" s="39"/>
      <c r="L1861" s="49"/>
      <c r="M1861" s="89" t="e">
        <f t="shared" ref="M1861:M1924" si="29">K1861*J1861</f>
        <v>#N/A</v>
      </c>
      <c r="N1861" s="50"/>
      <c r="O1861" s="37" t="e">
        <f>VLOOKUP(EVID_HNOJENI!N1861,HNOJIVA_ALL!$A$2:$Z$3303,4,FALSE)</f>
        <v>#N/A</v>
      </c>
      <c r="P1861" s="51" t="e">
        <f>ROUND(VLOOKUP(EVID_HNOJENI!N1861,HNOJIVA_ALL!$A$2:$Z$3303,14,FALSE)*K1861*IF(L1861="t",10,IF(L1861="kg",0.01,IF(L1861="q",1,IF(L1861="l",0.01*VLOOKUP(EVID_HNOJENI!N1861,HNOJIVA_ALL!$A$2:$AE$3303,31,FALSE),"CHYBA")))),2)</f>
        <v>#N/A</v>
      </c>
      <c r="Q1861" s="51" t="e">
        <f>ROUND(VLOOKUP(EVID_HNOJENI!N1861,HNOJIVA_ALL!$A$2:$Z$3303,15,FALSE)*K1861*IF(L1861="t",10,IF(L1861="kg",0.01,IF(L1861="q",1,IF(L1861="l",0.01*VLOOKUP(EVID_HNOJENI!N1861,HNOJIVA_ALL!$A$2:$AE$3303,31,FALSE),"CHYBA")))),2)</f>
        <v>#N/A</v>
      </c>
      <c r="R1861" s="51" t="e">
        <f>ROUND(VLOOKUP(EVID_HNOJENI!N1861,HNOJIVA_ALL!$A$2:$Z$3303,16,FALSE)*K1861*IF(L1861="t",10,IF(L1861="kg",0.01,IF(L1861="q",1,IF(L1861="l",0.01*VLOOKUP(EVID_HNOJENI!N1861,HNOJIVA_ALL!$A$2:$AE$3303,31,FALSE),"CHYBA")))),2)</f>
        <v>#N/A</v>
      </c>
      <c r="S1861" s="51" t="e">
        <f>ROUND(VLOOKUP(EVID_HNOJENI!N1861,HNOJIVA_ALL!$A$2:$Z$3303,18,FALSE)*K1861*IF(L1861="t",10,IF(L1861="kg",0.01,IF(L1861="q",1,IF(L1861="l",0.01*VLOOKUP(EVID_HNOJENI!N1861,HNOJIVA_ALL!$A$2:$AE$3303,31,FALSE),"CHYBA")))),2)</f>
        <v>#N/A</v>
      </c>
      <c r="T1861" s="51" t="e">
        <f>ROUND(VLOOKUP(EVID_HNOJENI!N1861,HNOJIVA_ALL!$A$2:$Z$3303,17,FALSE)*K1861*IF(L1861="t",10,IF(L1861="kg",0.01,IF(L1861="q",1,IF(L1861="l",0.01*VLOOKUP(EVID_HNOJENI!N1861,HNOJIVA_ALL!$A$2:$AE$3303,31,FALSE),"CHYBA")))),2)</f>
        <v>#N/A</v>
      </c>
      <c r="U1861" s="51" t="e">
        <f>ROUND(VLOOKUP(EVID_HNOJENI!N1861,HNOJIVA_ALL!$A$2:$Z$3303,20,FALSE)*K1861*IF(L1861="t",10,IF(L1861="kg",0.01,IF(L1861="q",1,IF(L1861="l",0.01*VLOOKUP(EVID_HNOJENI!N1861,HNOJIVA_ALL!$A$2:$AE$3303,31,FALSE),"CHYBA")))),2)</f>
        <v>#N/A</v>
      </c>
    </row>
    <row r="1862" spans="1:21" x14ac:dyDescent="0.2">
      <c r="A1862" s="32"/>
      <c r="B1862" s="45" t="e">
        <f>VLOOKUP($A1862,EVID_OSEVU!$A$1:$M$4972,2,FALSE)</f>
        <v>#N/A</v>
      </c>
      <c r="C1862" s="45" t="e">
        <f>VLOOKUP($A1862,EVID_OSEVU!$A$1:$M$4972,3,FALSE)</f>
        <v>#N/A</v>
      </c>
      <c r="D1862" s="45" t="e">
        <f>VLOOKUP($A1862,EVID_OSEVU!$A$1:$M$4972,4,FALSE)</f>
        <v>#N/A</v>
      </c>
      <c r="E1862" s="45" t="e">
        <f>VLOOKUP($A1862,EVID_OSEVU!$A$1:$M$4972,7,FALSE)</f>
        <v>#N/A</v>
      </c>
      <c r="F1862" s="45" t="e">
        <f>VLOOKUP($A1862,EVID_OSEVU!$A$1:$M$4972,8,FALSE)</f>
        <v>#N/A</v>
      </c>
      <c r="G1862" s="45" t="e">
        <f>VLOOKUP($A1862,EVID_OSEVU!$A$1:$M$4972,11,FALSE)</f>
        <v>#N/A</v>
      </c>
      <c r="H1862" s="35"/>
      <c r="I1862" s="48"/>
      <c r="J1862" s="33" t="e">
        <f>VLOOKUP($A1862,EVID_OSEVU!$A$1:$M$4972,11,FALSE)</f>
        <v>#N/A</v>
      </c>
      <c r="K1862" s="39"/>
      <c r="L1862" s="49"/>
      <c r="M1862" s="89" t="e">
        <f t="shared" si="29"/>
        <v>#N/A</v>
      </c>
      <c r="N1862" s="50"/>
      <c r="O1862" s="37" t="e">
        <f>VLOOKUP(EVID_HNOJENI!N1862,HNOJIVA_ALL!$A$2:$Z$3303,4,FALSE)</f>
        <v>#N/A</v>
      </c>
      <c r="P1862" s="51" t="e">
        <f>ROUND(VLOOKUP(EVID_HNOJENI!N1862,HNOJIVA_ALL!$A$2:$Z$3303,14,FALSE)*K1862*IF(L1862="t",10,IF(L1862="kg",0.01,IF(L1862="q",1,IF(L1862="l",0.01*VLOOKUP(EVID_HNOJENI!N1862,HNOJIVA_ALL!$A$2:$AE$3303,31,FALSE),"CHYBA")))),2)</f>
        <v>#N/A</v>
      </c>
      <c r="Q1862" s="51" t="e">
        <f>ROUND(VLOOKUP(EVID_HNOJENI!N1862,HNOJIVA_ALL!$A$2:$Z$3303,15,FALSE)*K1862*IF(L1862="t",10,IF(L1862="kg",0.01,IF(L1862="q",1,IF(L1862="l",0.01*VLOOKUP(EVID_HNOJENI!N1862,HNOJIVA_ALL!$A$2:$AE$3303,31,FALSE),"CHYBA")))),2)</f>
        <v>#N/A</v>
      </c>
      <c r="R1862" s="51" t="e">
        <f>ROUND(VLOOKUP(EVID_HNOJENI!N1862,HNOJIVA_ALL!$A$2:$Z$3303,16,FALSE)*K1862*IF(L1862="t",10,IF(L1862="kg",0.01,IF(L1862="q",1,IF(L1862="l",0.01*VLOOKUP(EVID_HNOJENI!N1862,HNOJIVA_ALL!$A$2:$AE$3303,31,FALSE),"CHYBA")))),2)</f>
        <v>#N/A</v>
      </c>
      <c r="S1862" s="51" t="e">
        <f>ROUND(VLOOKUP(EVID_HNOJENI!N1862,HNOJIVA_ALL!$A$2:$Z$3303,18,FALSE)*K1862*IF(L1862="t",10,IF(L1862="kg",0.01,IF(L1862="q",1,IF(L1862="l",0.01*VLOOKUP(EVID_HNOJENI!N1862,HNOJIVA_ALL!$A$2:$AE$3303,31,FALSE),"CHYBA")))),2)</f>
        <v>#N/A</v>
      </c>
      <c r="T1862" s="51" t="e">
        <f>ROUND(VLOOKUP(EVID_HNOJENI!N1862,HNOJIVA_ALL!$A$2:$Z$3303,17,FALSE)*K1862*IF(L1862="t",10,IF(L1862="kg",0.01,IF(L1862="q",1,IF(L1862="l",0.01*VLOOKUP(EVID_HNOJENI!N1862,HNOJIVA_ALL!$A$2:$AE$3303,31,FALSE),"CHYBA")))),2)</f>
        <v>#N/A</v>
      </c>
      <c r="U1862" s="51" t="e">
        <f>ROUND(VLOOKUP(EVID_HNOJENI!N1862,HNOJIVA_ALL!$A$2:$Z$3303,20,FALSE)*K1862*IF(L1862="t",10,IF(L1862="kg",0.01,IF(L1862="q",1,IF(L1862="l",0.01*VLOOKUP(EVID_HNOJENI!N1862,HNOJIVA_ALL!$A$2:$AE$3303,31,FALSE),"CHYBA")))),2)</f>
        <v>#N/A</v>
      </c>
    </row>
    <row r="1863" spans="1:21" x14ac:dyDescent="0.2">
      <c r="A1863" s="32"/>
      <c r="B1863" s="45" t="e">
        <f>VLOOKUP($A1863,EVID_OSEVU!$A$1:$M$4972,2,FALSE)</f>
        <v>#N/A</v>
      </c>
      <c r="C1863" s="45" t="e">
        <f>VLOOKUP($A1863,EVID_OSEVU!$A$1:$M$4972,3,FALSE)</f>
        <v>#N/A</v>
      </c>
      <c r="D1863" s="45" t="e">
        <f>VLOOKUP($A1863,EVID_OSEVU!$A$1:$M$4972,4,FALSE)</f>
        <v>#N/A</v>
      </c>
      <c r="E1863" s="45" t="e">
        <f>VLOOKUP($A1863,EVID_OSEVU!$A$1:$M$4972,7,FALSE)</f>
        <v>#N/A</v>
      </c>
      <c r="F1863" s="45" t="e">
        <f>VLOOKUP($A1863,EVID_OSEVU!$A$1:$M$4972,8,FALSE)</f>
        <v>#N/A</v>
      </c>
      <c r="G1863" s="45" t="e">
        <f>VLOOKUP($A1863,EVID_OSEVU!$A$1:$M$4972,11,FALSE)</f>
        <v>#N/A</v>
      </c>
      <c r="H1863" s="35"/>
      <c r="I1863" s="48"/>
      <c r="J1863" s="33" t="e">
        <f>VLOOKUP($A1863,EVID_OSEVU!$A$1:$M$4972,11,FALSE)</f>
        <v>#N/A</v>
      </c>
      <c r="K1863" s="39"/>
      <c r="L1863" s="49"/>
      <c r="M1863" s="89" t="e">
        <f t="shared" si="29"/>
        <v>#N/A</v>
      </c>
      <c r="N1863" s="50"/>
      <c r="O1863" s="37" t="e">
        <f>VLOOKUP(EVID_HNOJENI!N1863,HNOJIVA_ALL!$A$2:$Z$3303,4,FALSE)</f>
        <v>#N/A</v>
      </c>
      <c r="P1863" s="51" t="e">
        <f>ROUND(VLOOKUP(EVID_HNOJENI!N1863,HNOJIVA_ALL!$A$2:$Z$3303,14,FALSE)*K1863*IF(L1863="t",10,IF(L1863="kg",0.01,IF(L1863="q",1,IF(L1863="l",0.01*VLOOKUP(EVID_HNOJENI!N1863,HNOJIVA_ALL!$A$2:$AE$3303,31,FALSE),"CHYBA")))),2)</f>
        <v>#N/A</v>
      </c>
      <c r="Q1863" s="51" t="e">
        <f>ROUND(VLOOKUP(EVID_HNOJENI!N1863,HNOJIVA_ALL!$A$2:$Z$3303,15,FALSE)*K1863*IF(L1863="t",10,IF(L1863="kg",0.01,IF(L1863="q",1,IF(L1863="l",0.01*VLOOKUP(EVID_HNOJENI!N1863,HNOJIVA_ALL!$A$2:$AE$3303,31,FALSE),"CHYBA")))),2)</f>
        <v>#N/A</v>
      </c>
      <c r="R1863" s="51" t="e">
        <f>ROUND(VLOOKUP(EVID_HNOJENI!N1863,HNOJIVA_ALL!$A$2:$Z$3303,16,FALSE)*K1863*IF(L1863="t",10,IF(L1863="kg",0.01,IF(L1863="q",1,IF(L1863="l",0.01*VLOOKUP(EVID_HNOJENI!N1863,HNOJIVA_ALL!$A$2:$AE$3303,31,FALSE),"CHYBA")))),2)</f>
        <v>#N/A</v>
      </c>
      <c r="S1863" s="51" t="e">
        <f>ROUND(VLOOKUP(EVID_HNOJENI!N1863,HNOJIVA_ALL!$A$2:$Z$3303,18,FALSE)*K1863*IF(L1863="t",10,IF(L1863="kg",0.01,IF(L1863="q",1,IF(L1863="l",0.01*VLOOKUP(EVID_HNOJENI!N1863,HNOJIVA_ALL!$A$2:$AE$3303,31,FALSE),"CHYBA")))),2)</f>
        <v>#N/A</v>
      </c>
      <c r="T1863" s="51" t="e">
        <f>ROUND(VLOOKUP(EVID_HNOJENI!N1863,HNOJIVA_ALL!$A$2:$Z$3303,17,FALSE)*K1863*IF(L1863="t",10,IF(L1863="kg",0.01,IF(L1863="q",1,IF(L1863="l",0.01*VLOOKUP(EVID_HNOJENI!N1863,HNOJIVA_ALL!$A$2:$AE$3303,31,FALSE),"CHYBA")))),2)</f>
        <v>#N/A</v>
      </c>
      <c r="U1863" s="51" t="e">
        <f>ROUND(VLOOKUP(EVID_HNOJENI!N1863,HNOJIVA_ALL!$A$2:$Z$3303,20,FALSE)*K1863*IF(L1863="t",10,IF(L1863="kg",0.01,IF(L1863="q",1,IF(L1863="l",0.01*VLOOKUP(EVID_HNOJENI!N1863,HNOJIVA_ALL!$A$2:$AE$3303,31,FALSE),"CHYBA")))),2)</f>
        <v>#N/A</v>
      </c>
    </row>
    <row r="1864" spans="1:21" x14ac:dyDescent="0.2">
      <c r="A1864" s="32"/>
      <c r="B1864" s="45" t="e">
        <f>VLOOKUP($A1864,EVID_OSEVU!$A$1:$M$4972,2,FALSE)</f>
        <v>#N/A</v>
      </c>
      <c r="C1864" s="45" t="e">
        <f>VLOOKUP($A1864,EVID_OSEVU!$A$1:$M$4972,3,FALSE)</f>
        <v>#N/A</v>
      </c>
      <c r="D1864" s="45" t="e">
        <f>VLOOKUP($A1864,EVID_OSEVU!$A$1:$M$4972,4,FALSE)</f>
        <v>#N/A</v>
      </c>
      <c r="E1864" s="45" t="e">
        <f>VLOOKUP($A1864,EVID_OSEVU!$A$1:$M$4972,7,FALSE)</f>
        <v>#N/A</v>
      </c>
      <c r="F1864" s="45" t="e">
        <f>VLOOKUP($A1864,EVID_OSEVU!$A$1:$M$4972,8,FALSE)</f>
        <v>#N/A</v>
      </c>
      <c r="G1864" s="45" t="e">
        <f>VLOOKUP($A1864,EVID_OSEVU!$A$1:$M$4972,11,FALSE)</f>
        <v>#N/A</v>
      </c>
      <c r="H1864" s="35"/>
      <c r="I1864" s="48"/>
      <c r="J1864" s="33" t="e">
        <f>VLOOKUP($A1864,EVID_OSEVU!$A$1:$M$4972,11,FALSE)</f>
        <v>#N/A</v>
      </c>
      <c r="K1864" s="39"/>
      <c r="L1864" s="49"/>
      <c r="M1864" s="89" t="e">
        <f t="shared" si="29"/>
        <v>#N/A</v>
      </c>
      <c r="N1864" s="50"/>
      <c r="O1864" s="37" t="e">
        <f>VLOOKUP(EVID_HNOJENI!N1864,HNOJIVA_ALL!$A$2:$Z$3303,4,FALSE)</f>
        <v>#N/A</v>
      </c>
      <c r="P1864" s="51" t="e">
        <f>ROUND(VLOOKUP(EVID_HNOJENI!N1864,HNOJIVA_ALL!$A$2:$Z$3303,14,FALSE)*K1864*IF(L1864="t",10,IF(L1864="kg",0.01,IF(L1864="q",1,IF(L1864="l",0.01*VLOOKUP(EVID_HNOJENI!N1864,HNOJIVA_ALL!$A$2:$AE$3303,31,FALSE),"CHYBA")))),2)</f>
        <v>#N/A</v>
      </c>
      <c r="Q1864" s="51" t="e">
        <f>ROUND(VLOOKUP(EVID_HNOJENI!N1864,HNOJIVA_ALL!$A$2:$Z$3303,15,FALSE)*K1864*IF(L1864="t",10,IF(L1864="kg",0.01,IF(L1864="q",1,IF(L1864="l",0.01*VLOOKUP(EVID_HNOJENI!N1864,HNOJIVA_ALL!$A$2:$AE$3303,31,FALSE),"CHYBA")))),2)</f>
        <v>#N/A</v>
      </c>
      <c r="R1864" s="51" t="e">
        <f>ROUND(VLOOKUP(EVID_HNOJENI!N1864,HNOJIVA_ALL!$A$2:$Z$3303,16,FALSE)*K1864*IF(L1864="t",10,IF(L1864="kg",0.01,IF(L1864="q",1,IF(L1864="l",0.01*VLOOKUP(EVID_HNOJENI!N1864,HNOJIVA_ALL!$A$2:$AE$3303,31,FALSE),"CHYBA")))),2)</f>
        <v>#N/A</v>
      </c>
      <c r="S1864" s="51" t="e">
        <f>ROUND(VLOOKUP(EVID_HNOJENI!N1864,HNOJIVA_ALL!$A$2:$Z$3303,18,FALSE)*K1864*IF(L1864="t",10,IF(L1864="kg",0.01,IF(L1864="q",1,IF(L1864="l",0.01*VLOOKUP(EVID_HNOJENI!N1864,HNOJIVA_ALL!$A$2:$AE$3303,31,FALSE),"CHYBA")))),2)</f>
        <v>#N/A</v>
      </c>
      <c r="T1864" s="51" t="e">
        <f>ROUND(VLOOKUP(EVID_HNOJENI!N1864,HNOJIVA_ALL!$A$2:$Z$3303,17,FALSE)*K1864*IF(L1864="t",10,IF(L1864="kg",0.01,IF(L1864="q",1,IF(L1864="l",0.01*VLOOKUP(EVID_HNOJENI!N1864,HNOJIVA_ALL!$A$2:$AE$3303,31,FALSE),"CHYBA")))),2)</f>
        <v>#N/A</v>
      </c>
      <c r="U1864" s="51" t="e">
        <f>ROUND(VLOOKUP(EVID_HNOJENI!N1864,HNOJIVA_ALL!$A$2:$Z$3303,20,FALSE)*K1864*IF(L1864="t",10,IF(L1864="kg",0.01,IF(L1864="q",1,IF(L1864="l",0.01*VLOOKUP(EVID_HNOJENI!N1864,HNOJIVA_ALL!$A$2:$AE$3303,31,FALSE),"CHYBA")))),2)</f>
        <v>#N/A</v>
      </c>
    </row>
    <row r="1865" spans="1:21" x14ac:dyDescent="0.2">
      <c r="A1865" s="32"/>
      <c r="B1865" s="45" t="e">
        <f>VLOOKUP($A1865,EVID_OSEVU!$A$1:$M$4972,2,FALSE)</f>
        <v>#N/A</v>
      </c>
      <c r="C1865" s="45" t="e">
        <f>VLOOKUP($A1865,EVID_OSEVU!$A$1:$M$4972,3,FALSE)</f>
        <v>#N/A</v>
      </c>
      <c r="D1865" s="45" t="e">
        <f>VLOOKUP($A1865,EVID_OSEVU!$A$1:$M$4972,4,FALSE)</f>
        <v>#N/A</v>
      </c>
      <c r="E1865" s="45" t="e">
        <f>VLOOKUP($A1865,EVID_OSEVU!$A$1:$M$4972,7,FALSE)</f>
        <v>#N/A</v>
      </c>
      <c r="F1865" s="45" t="e">
        <f>VLOOKUP($A1865,EVID_OSEVU!$A$1:$M$4972,8,FALSE)</f>
        <v>#N/A</v>
      </c>
      <c r="G1865" s="45" t="e">
        <f>VLOOKUP($A1865,EVID_OSEVU!$A$1:$M$4972,11,FALSE)</f>
        <v>#N/A</v>
      </c>
      <c r="H1865" s="35"/>
      <c r="I1865" s="48"/>
      <c r="J1865" s="33" t="e">
        <f>VLOOKUP($A1865,EVID_OSEVU!$A$1:$M$4972,11,FALSE)</f>
        <v>#N/A</v>
      </c>
      <c r="K1865" s="39"/>
      <c r="L1865" s="49"/>
      <c r="M1865" s="89" t="e">
        <f t="shared" si="29"/>
        <v>#N/A</v>
      </c>
      <c r="N1865" s="50"/>
      <c r="O1865" s="37" t="e">
        <f>VLOOKUP(EVID_HNOJENI!N1865,HNOJIVA_ALL!$A$2:$Z$3303,4,FALSE)</f>
        <v>#N/A</v>
      </c>
      <c r="P1865" s="51" t="e">
        <f>ROUND(VLOOKUP(EVID_HNOJENI!N1865,HNOJIVA_ALL!$A$2:$Z$3303,14,FALSE)*K1865*IF(L1865="t",10,IF(L1865="kg",0.01,IF(L1865="q",1,IF(L1865="l",0.01*VLOOKUP(EVID_HNOJENI!N1865,HNOJIVA_ALL!$A$2:$AE$3303,31,FALSE),"CHYBA")))),2)</f>
        <v>#N/A</v>
      </c>
      <c r="Q1865" s="51" t="e">
        <f>ROUND(VLOOKUP(EVID_HNOJENI!N1865,HNOJIVA_ALL!$A$2:$Z$3303,15,FALSE)*K1865*IF(L1865="t",10,IF(L1865="kg",0.01,IF(L1865="q",1,IF(L1865="l",0.01*VLOOKUP(EVID_HNOJENI!N1865,HNOJIVA_ALL!$A$2:$AE$3303,31,FALSE),"CHYBA")))),2)</f>
        <v>#N/A</v>
      </c>
      <c r="R1865" s="51" t="e">
        <f>ROUND(VLOOKUP(EVID_HNOJENI!N1865,HNOJIVA_ALL!$A$2:$Z$3303,16,FALSE)*K1865*IF(L1865="t",10,IF(L1865="kg",0.01,IF(L1865="q",1,IF(L1865="l",0.01*VLOOKUP(EVID_HNOJENI!N1865,HNOJIVA_ALL!$A$2:$AE$3303,31,FALSE),"CHYBA")))),2)</f>
        <v>#N/A</v>
      </c>
      <c r="S1865" s="51" t="e">
        <f>ROUND(VLOOKUP(EVID_HNOJENI!N1865,HNOJIVA_ALL!$A$2:$Z$3303,18,FALSE)*K1865*IF(L1865="t",10,IF(L1865="kg",0.01,IF(L1865="q",1,IF(L1865="l",0.01*VLOOKUP(EVID_HNOJENI!N1865,HNOJIVA_ALL!$A$2:$AE$3303,31,FALSE),"CHYBA")))),2)</f>
        <v>#N/A</v>
      </c>
      <c r="T1865" s="51" t="e">
        <f>ROUND(VLOOKUP(EVID_HNOJENI!N1865,HNOJIVA_ALL!$A$2:$Z$3303,17,FALSE)*K1865*IF(L1865="t",10,IF(L1865="kg",0.01,IF(L1865="q",1,IF(L1865="l",0.01*VLOOKUP(EVID_HNOJENI!N1865,HNOJIVA_ALL!$A$2:$AE$3303,31,FALSE),"CHYBA")))),2)</f>
        <v>#N/A</v>
      </c>
      <c r="U1865" s="51" t="e">
        <f>ROUND(VLOOKUP(EVID_HNOJENI!N1865,HNOJIVA_ALL!$A$2:$Z$3303,20,FALSE)*K1865*IF(L1865="t",10,IF(L1865="kg",0.01,IF(L1865="q",1,IF(L1865="l",0.01*VLOOKUP(EVID_HNOJENI!N1865,HNOJIVA_ALL!$A$2:$AE$3303,31,FALSE),"CHYBA")))),2)</f>
        <v>#N/A</v>
      </c>
    </row>
    <row r="1866" spans="1:21" x14ac:dyDescent="0.2">
      <c r="A1866" s="32"/>
      <c r="B1866" s="45" t="e">
        <f>VLOOKUP($A1866,EVID_OSEVU!$A$1:$M$4972,2,FALSE)</f>
        <v>#N/A</v>
      </c>
      <c r="C1866" s="45" t="e">
        <f>VLOOKUP($A1866,EVID_OSEVU!$A$1:$M$4972,3,FALSE)</f>
        <v>#N/A</v>
      </c>
      <c r="D1866" s="45" t="e">
        <f>VLOOKUP($A1866,EVID_OSEVU!$A$1:$M$4972,4,FALSE)</f>
        <v>#N/A</v>
      </c>
      <c r="E1866" s="45" t="e">
        <f>VLOOKUP($A1866,EVID_OSEVU!$A$1:$M$4972,7,FALSE)</f>
        <v>#N/A</v>
      </c>
      <c r="F1866" s="45" t="e">
        <f>VLOOKUP($A1866,EVID_OSEVU!$A$1:$M$4972,8,FALSE)</f>
        <v>#N/A</v>
      </c>
      <c r="G1866" s="45" t="e">
        <f>VLOOKUP($A1866,EVID_OSEVU!$A$1:$M$4972,11,FALSE)</f>
        <v>#N/A</v>
      </c>
      <c r="H1866" s="35"/>
      <c r="I1866" s="48"/>
      <c r="J1866" s="33" t="e">
        <f>VLOOKUP($A1866,EVID_OSEVU!$A$1:$M$4972,11,FALSE)</f>
        <v>#N/A</v>
      </c>
      <c r="K1866" s="39"/>
      <c r="L1866" s="49"/>
      <c r="M1866" s="89" t="e">
        <f t="shared" si="29"/>
        <v>#N/A</v>
      </c>
      <c r="N1866" s="50"/>
      <c r="O1866" s="37" t="e">
        <f>VLOOKUP(EVID_HNOJENI!N1866,HNOJIVA_ALL!$A$2:$Z$3303,4,FALSE)</f>
        <v>#N/A</v>
      </c>
      <c r="P1866" s="51" t="e">
        <f>ROUND(VLOOKUP(EVID_HNOJENI!N1866,HNOJIVA_ALL!$A$2:$Z$3303,14,FALSE)*K1866*IF(L1866="t",10,IF(L1866="kg",0.01,IF(L1866="q",1,IF(L1866="l",0.01*VLOOKUP(EVID_HNOJENI!N1866,HNOJIVA_ALL!$A$2:$AE$3303,31,FALSE),"CHYBA")))),2)</f>
        <v>#N/A</v>
      </c>
      <c r="Q1866" s="51" t="e">
        <f>ROUND(VLOOKUP(EVID_HNOJENI!N1866,HNOJIVA_ALL!$A$2:$Z$3303,15,FALSE)*K1866*IF(L1866="t",10,IF(L1866="kg",0.01,IF(L1866="q",1,IF(L1866="l",0.01*VLOOKUP(EVID_HNOJENI!N1866,HNOJIVA_ALL!$A$2:$AE$3303,31,FALSE),"CHYBA")))),2)</f>
        <v>#N/A</v>
      </c>
      <c r="R1866" s="51" t="e">
        <f>ROUND(VLOOKUP(EVID_HNOJENI!N1866,HNOJIVA_ALL!$A$2:$Z$3303,16,FALSE)*K1866*IF(L1866="t",10,IF(L1866="kg",0.01,IF(L1866="q",1,IF(L1866="l",0.01*VLOOKUP(EVID_HNOJENI!N1866,HNOJIVA_ALL!$A$2:$AE$3303,31,FALSE),"CHYBA")))),2)</f>
        <v>#N/A</v>
      </c>
      <c r="S1866" s="51" t="e">
        <f>ROUND(VLOOKUP(EVID_HNOJENI!N1866,HNOJIVA_ALL!$A$2:$Z$3303,18,FALSE)*K1866*IF(L1866="t",10,IF(L1866="kg",0.01,IF(L1866="q",1,IF(L1866="l",0.01*VLOOKUP(EVID_HNOJENI!N1866,HNOJIVA_ALL!$A$2:$AE$3303,31,FALSE),"CHYBA")))),2)</f>
        <v>#N/A</v>
      </c>
      <c r="T1866" s="51" t="e">
        <f>ROUND(VLOOKUP(EVID_HNOJENI!N1866,HNOJIVA_ALL!$A$2:$Z$3303,17,FALSE)*K1866*IF(L1866="t",10,IF(L1866="kg",0.01,IF(L1866="q",1,IF(L1866="l",0.01*VLOOKUP(EVID_HNOJENI!N1866,HNOJIVA_ALL!$A$2:$AE$3303,31,FALSE),"CHYBA")))),2)</f>
        <v>#N/A</v>
      </c>
      <c r="U1866" s="51" t="e">
        <f>ROUND(VLOOKUP(EVID_HNOJENI!N1866,HNOJIVA_ALL!$A$2:$Z$3303,20,FALSE)*K1866*IF(L1866="t",10,IF(L1866="kg",0.01,IF(L1866="q",1,IF(L1866="l",0.01*VLOOKUP(EVID_HNOJENI!N1866,HNOJIVA_ALL!$A$2:$AE$3303,31,FALSE),"CHYBA")))),2)</f>
        <v>#N/A</v>
      </c>
    </row>
    <row r="1867" spans="1:21" x14ac:dyDescent="0.2">
      <c r="A1867" s="32"/>
      <c r="B1867" s="45" t="e">
        <f>VLOOKUP($A1867,EVID_OSEVU!$A$1:$M$4972,2,FALSE)</f>
        <v>#N/A</v>
      </c>
      <c r="C1867" s="45" t="e">
        <f>VLOOKUP($A1867,EVID_OSEVU!$A$1:$M$4972,3,FALSE)</f>
        <v>#N/A</v>
      </c>
      <c r="D1867" s="45" t="e">
        <f>VLOOKUP($A1867,EVID_OSEVU!$A$1:$M$4972,4,FALSE)</f>
        <v>#N/A</v>
      </c>
      <c r="E1867" s="45" t="e">
        <f>VLOOKUP($A1867,EVID_OSEVU!$A$1:$M$4972,7,FALSE)</f>
        <v>#N/A</v>
      </c>
      <c r="F1867" s="45" t="e">
        <f>VLOOKUP($A1867,EVID_OSEVU!$A$1:$M$4972,8,FALSE)</f>
        <v>#N/A</v>
      </c>
      <c r="G1867" s="45" t="e">
        <f>VLOOKUP($A1867,EVID_OSEVU!$A$1:$M$4972,11,FALSE)</f>
        <v>#N/A</v>
      </c>
      <c r="H1867" s="35"/>
      <c r="I1867" s="48"/>
      <c r="J1867" s="33" t="e">
        <f>VLOOKUP($A1867,EVID_OSEVU!$A$1:$M$4972,11,FALSE)</f>
        <v>#N/A</v>
      </c>
      <c r="K1867" s="39"/>
      <c r="L1867" s="49"/>
      <c r="M1867" s="89" t="e">
        <f t="shared" si="29"/>
        <v>#N/A</v>
      </c>
      <c r="N1867" s="50"/>
      <c r="O1867" s="37" t="e">
        <f>VLOOKUP(EVID_HNOJENI!N1867,HNOJIVA_ALL!$A$2:$Z$3303,4,FALSE)</f>
        <v>#N/A</v>
      </c>
      <c r="P1867" s="51" t="e">
        <f>ROUND(VLOOKUP(EVID_HNOJENI!N1867,HNOJIVA_ALL!$A$2:$Z$3303,14,FALSE)*K1867*IF(L1867="t",10,IF(L1867="kg",0.01,IF(L1867="q",1,IF(L1867="l",0.01*VLOOKUP(EVID_HNOJENI!N1867,HNOJIVA_ALL!$A$2:$AE$3303,31,FALSE),"CHYBA")))),2)</f>
        <v>#N/A</v>
      </c>
      <c r="Q1867" s="51" t="e">
        <f>ROUND(VLOOKUP(EVID_HNOJENI!N1867,HNOJIVA_ALL!$A$2:$Z$3303,15,FALSE)*K1867*IF(L1867="t",10,IF(L1867="kg",0.01,IF(L1867="q",1,IF(L1867="l",0.01*VLOOKUP(EVID_HNOJENI!N1867,HNOJIVA_ALL!$A$2:$AE$3303,31,FALSE),"CHYBA")))),2)</f>
        <v>#N/A</v>
      </c>
      <c r="R1867" s="51" t="e">
        <f>ROUND(VLOOKUP(EVID_HNOJENI!N1867,HNOJIVA_ALL!$A$2:$Z$3303,16,FALSE)*K1867*IF(L1867="t",10,IF(L1867="kg",0.01,IF(L1867="q",1,IF(L1867="l",0.01*VLOOKUP(EVID_HNOJENI!N1867,HNOJIVA_ALL!$A$2:$AE$3303,31,FALSE),"CHYBA")))),2)</f>
        <v>#N/A</v>
      </c>
      <c r="S1867" s="51" t="e">
        <f>ROUND(VLOOKUP(EVID_HNOJENI!N1867,HNOJIVA_ALL!$A$2:$Z$3303,18,FALSE)*K1867*IF(L1867="t",10,IF(L1867="kg",0.01,IF(L1867="q",1,IF(L1867="l",0.01*VLOOKUP(EVID_HNOJENI!N1867,HNOJIVA_ALL!$A$2:$AE$3303,31,FALSE),"CHYBA")))),2)</f>
        <v>#N/A</v>
      </c>
      <c r="T1867" s="51" t="e">
        <f>ROUND(VLOOKUP(EVID_HNOJENI!N1867,HNOJIVA_ALL!$A$2:$Z$3303,17,FALSE)*K1867*IF(L1867="t",10,IF(L1867="kg",0.01,IF(L1867="q",1,IF(L1867="l",0.01*VLOOKUP(EVID_HNOJENI!N1867,HNOJIVA_ALL!$A$2:$AE$3303,31,FALSE),"CHYBA")))),2)</f>
        <v>#N/A</v>
      </c>
      <c r="U1867" s="51" t="e">
        <f>ROUND(VLOOKUP(EVID_HNOJENI!N1867,HNOJIVA_ALL!$A$2:$Z$3303,20,FALSE)*K1867*IF(L1867="t",10,IF(L1867="kg",0.01,IF(L1867="q",1,IF(L1867="l",0.01*VLOOKUP(EVID_HNOJENI!N1867,HNOJIVA_ALL!$A$2:$AE$3303,31,FALSE),"CHYBA")))),2)</f>
        <v>#N/A</v>
      </c>
    </row>
    <row r="1868" spans="1:21" x14ac:dyDescent="0.2">
      <c r="A1868" s="32"/>
      <c r="B1868" s="45" t="e">
        <f>VLOOKUP($A1868,EVID_OSEVU!$A$1:$M$4972,2,FALSE)</f>
        <v>#N/A</v>
      </c>
      <c r="C1868" s="45" t="e">
        <f>VLOOKUP($A1868,EVID_OSEVU!$A$1:$M$4972,3,FALSE)</f>
        <v>#N/A</v>
      </c>
      <c r="D1868" s="45" t="e">
        <f>VLOOKUP($A1868,EVID_OSEVU!$A$1:$M$4972,4,FALSE)</f>
        <v>#N/A</v>
      </c>
      <c r="E1868" s="45" t="e">
        <f>VLOOKUP($A1868,EVID_OSEVU!$A$1:$M$4972,7,FALSE)</f>
        <v>#N/A</v>
      </c>
      <c r="F1868" s="45" t="e">
        <f>VLOOKUP($A1868,EVID_OSEVU!$A$1:$M$4972,8,FALSE)</f>
        <v>#N/A</v>
      </c>
      <c r="G1868" s="45" t="e">
        <f>VLOOKUP($A1868,EVID_OSEVU!$A$1:$M$4972,11,FALSE)</f>
        <v>#N/A</v>
      </c>
      <c r="H1868" s="35"/>
      <c r="I1868" s="48"/>
      <c r="J1868" s="33" t="e">
        <f>VLOOKUP($A1868,EVID_OSEVU!$A$1:$M$4972,11,FALSE)</f>
        <v>#N/A</v>
      </c>
      <c r="K1868" s="39"/>
      <c r="L1868" s="49"/>
      <c r="M1868" s="89" t="e">
        <f t="shared" si="29"/>
        <v>#N/A</v>
      </c>
      <c r="N1868" s="50"/>
      <c r="O1868" s="37" t="e">
        <f>VLOOKUP(EVID_HNOJENI!N1868,HNOJIVA_ALL!$A$2:$Z$3303,4,FALSE)</f>
        <v>#N/A</v>
      </c>
      <c r="P1868" s="51" t="e">
        <f>ROUND(VLOOKUP(EVID_HNOJENI!N1868,HNOJIVA_ALL!$A$2:$Z$3303,14,FALSE)*K1868*IF(L1868="t",10,IF(L1868="kg",0.01,IF(L1868="q",1,IF(L1868="l",0.01*VLOOKUP(EVID_HNOJENI!N1868,HNOJIVA_ALL!$A$2:$AE$3303,31,FALSE),"CHYBA")))),2)</f>
        <v>#N/A</v>
      </c>
      <c r="Q1868" s="51" t="e">
        <f>ROUND(VLOOKUP(EVID_HNOJENI!N1868,HNOJIVA_ALL!$A$2:$Z$3303,15,FALSE)*K1868*IF(L1868="t",10,IF(L1868="kg",0.01,IF(L1868="q",1,IF(L1868="l",0.01*VLOOKUP(EVID_HNOJENI!N1868,HNOJIVA_ALL!$A$2:$AE$3303,31,FALSE),"CHYBA")))),2)</f>
        <v>#N/A</v>
      </c>
      <c r="R1868" s="51" t="e">
        <f>ROUND(VLOOKUP(EVID_HNOJENI!N1868,HNOJIVA_ALL!$A$2:$Z$3303,16,FALSE)*K1868*IF(L1868="t",10,IF(L1868="kg",0.01,IF(L1868="q",1,IF(L1868="l",0.01*VLOOKUP(EVID_HNOJENI!N1868,HNOJIVA_ALL!$A$2:$AE$3303,31,FALSE),"CHYBA")))),2)</f>
        <v>#N/A</v>
      </c>
      <c r="S1868" s="51" t="e">
        <f>ROUND(VLOOKUP(EVID_HNOJENI!N1868,HNOJIVA_ALL!$A$2:$Z$3303,18,FALSE)*K1868*IF(L1868="t",10,IF(L1868="kg",0.01,IF(L1868="q",1,IF(L1868="l",0.01*VLOOKUP(EVID_HNOJENI!N1868,HNOJIVA_ALL!$A$2:$AE$3303,31,FALSE),"CHYBA")))),2)</f>
        <v>#N/A</v>
      </c>
      <c r="T1868" s="51" t="e">
        <f>ROUND(VLOOKUP(EVID_HNOJENI!N1868,HNOJIVA_ALL!$A$2:$Z$3303,17,FALSE)*K1868*IF(L1868="t",10,IF(L1868="kg",0.01,IF(L1868="q",1,IF(L1868="l",0.01*VLOOKUP(EVID_HNOJENI!N1868,HNOJIVA_ALL!$A$2:$AE$3303,31,FALSE),"CHYBA")))),2)</f>
        <v>#N/A</v>
      </c>
      <c r="U1868" s="51" t="e">
        <f>ROUND(VLOOKUP(EVID_HNOJENI!N1868,HNOJIVA_ALL!$A$2:$Z$3303,20,FALSE)*K1868*IF(L1868="t",10,IF(L1868="kg",0.01,IF(L1868="q",1,IF(L1868="l",0.01*VLOOKUP(EVID_HNOJENI!N1868,HNOJIVA_ALL!$A$2:$AE$3303,31,FALSE),"CHYBA")))),2)</f>
        <v>#N/A</v>
      </c>
    </row>
    <row r="1869" spans="1:21" x14ac:dyDescent="0.2">
      <c r="A1869" s="32"/>
      <c r="B1869" s="45" t="e">
        <f>VLOOKUP($A1869,EVID_OSEVU!$A$1:$M$4972,2,FALSE)</f>
        <v>#N/A</v>
      </c>
      <c r="C1869" s="45" t="e">
        <f>VLOOKUP($A1869,EVID_OSEVU!$A$1:$M$4972,3,FALSE)</f>
        <v>#N/A</v>
      </c>
      <c r="D1869" s="45" t="e">
        <f>VLOOKUP($A1869,EVID_OSEVU!$A$1:$M$4972,4,FALSE)</f>
        <v>#N/A</v>
      </c>
      <c r="E1869" s="45" t="e">
        <f>VLOOKUP($A1869,EVID_OSEVU!$A$1:$M$4972,7,FALSE)</f>
        <v>#N/A</v>
      </c>
      <c r="F1869" s="45" t="e">
        <f>VLOOKUP($A1869,EVID_OSEVU!$A$1:$M$4972,8,FALSE)</f>
        <v>#N/A</v>
      </c>
      <c r="G1869" s="45" t="e">
        <f>VLOOKUP($A1869,EVID_OSEVU!$A$1:$M$4972,11,FALSE)</f>
        <v>#N/A</v>
      </c>
      <c r="H1869" s="35"/>
      <c r="I1869" s="48"/>
      <c r="J1869" s="33" t="e">
        <f>VLOOKUP($A1869,EVID_OSEVU!$A$1:$M$4972,11,FALSE)</f>
        <v>#N/A</v>
      </c>
      <c r="K1869" s="39"/>
      <c r="L1869" s="49"/>
      <c r="M1869" s="89" t="e">
        <f t="shared" si="29"/>
        <v>#N/A</v>
      </c>
      <c r="N1869" s="50"/>
      <c r="O1869" s="37" t="e">
        <f>VLOOKUP(EVID_HNOJENI!N1869,HNOJIVA_ALL!$A$2:$Z$3303,4,FALSE)</f>
        <v>#N/A</v>
      </c>
      <c r="P1869" s="51" t="e">
        <f>ROUND(VLOOKUP(EVID_HNOJENI!N1869,HNOJIVA_ALL!$A$2:$Z$3303,14,FALSE)*K1869*IF(L1869="t",10,IF(L1869="kg",0.01,IF(L1869="q",1,IF(L1869="l",0.01*VLOOKUP(EVID_HNOJENI!N1869,HNOJIVA_ALL!$A$2:$AE$3303,31,FALSE),"CHYBA")))),2)</f>
        <v>#N/A</v>
      </c>
      <c r="Q1869" s="51" t="e">
        <f>ROUND(VLOOKUP(EVID_HNOJENI!N1869,HNOJIVA_ALL!$A$2:$Z$3303,15,FALSE)*K1869*IF(L1869="t",10,IF(L1869="kg",0.01,IF(L1869="q",1,IF(L1869="l",0.01*VLOOKUP(EVID_HNOJENI!N1869,HNOJIVA_ALL!$A$2:$AE$3303,31,FALSE),"CHYBA")))),2)</f>
        <v>#N/A</v>
      </c>
      <c r="R1869" s="51" t="e">
        <f>ROUND(VLOOKUP(EVID_HNOJENI!N1869,HNOJIVA_ALL!$A$2:$Z$3303,16,FALSE)*K1869*IF(L1869="t",10,IF(L1869="kg",0.01,IF(L1869="q",1,IF(L1869="l",0.01*VLOOKUP(EVID_HNOJENI!N1869,HNOJIVA_ALL!$A$2:$AE$3303,31,FALSE),"CHYBA")))),2)</f>
        <v>#N/A</v>
      </c>
      <c r="S1869" s="51" t="e">
        <f>ROUND(VLOOKUP(EVID_HNOJENI!N1869,HNOJIVA_ALL!$A$2:$Z$3303,18,FALSE)*K1869*IF(L1869="t",10,IF(L1869="kg",0.01,IF(L1869="q",1,IF(L1869="l",0.01*VLOOKUP(EVID_HNOJENI!N1869,HNOJIVA_ALL!$A$2:$AE$3303,31,FALSE),"CHYBA")))),2)</f>
        <v>#N/A</v>
      </c>
      <c r="T1869" s="51" t="e">
        <f>ROUND(VLOOKUP(EVID_HNOJENI!N1869,HNOJIVA_ALL!$A$2:$Z$3303,17,FALSE)*K1869*IF(L1869="t",10,IF(L1869="kg",0.01,IF(L1869="q",1,IF(L1869="l",0.01*VLOOKUP(EVID_HNOJENI!N1869,HNOJIVA_ALL!$A$2:$AE$3303,31,FALSE),"CHYBA")))),2)</f>
        <v>#N/A</v>
      </c>
      <c r="U1869" s="51" t="e">
        <f>ROUND(VLOOKUP(EVID_HNOJENI!N1869,HNOJIVA_ALL!$A$2:$Z$3303,20,FALSE)*K1869*IF(L1869="t",10,IF(L1869="kg",0.01,IF(L1869="q",1,IF(L1869="l",0.01*VLOOKUP(EVID_HNOJENI!N1869,HNOJIVA_ALL!$A$2:$AE$3303,31,FALSE),"CHYBA")))),2)</f>
        <v>#N/A</v>
      </c>
    </row>
    <row r="1870" spans="1:21" x14ac:dyDescent="0.2">
      <c r="A1870" s="32"/>
      <c r="B1870" s="45" t="e">
        <f>VLOOKUP($A1870,EVID_OSEVU!$A$1:$M$4972,2,FALSE)</f>
        <v>#N/A</v>
      </c>
      <c r="C1870" s="45" t="e">
        <f>VLOOKUP($A1870,EVID_OSEVU!$A$1:$M$4972,3,FALSE)</f>
        <v>#N/A</v>
      </c>
      <c r="D1870" s="45" t="e">
        <f>VLOOKUP($A1870,EVID_OSEVU!$A$1:$M$4972,4,FALSE)</f>
        <v>#N/A</v>
      </c>
      <c r="E1870" s="45" t="e">
        <f>VLOOKUP($A1870,EVID_OSEVU!$A$1:$M$4972,7,FALSE)</f>
        <v>#N/A</v>
      </c>
      <c r="F1870" s="45" t="e">
        <f>VLOOKUP($A1870,EVID_OSEVU!$A$1:$M$4972,8,FALSE)</f>
        <v>#N/A</v>
      </c>
      <c r="G1870" s="45" t="e">
        <f>VLOOKUP($A1870,EVID_OSEVU!$A$1:$M$4972,11,FALSE)</f>
        <v>#N/A</v>
      </c>
      <c r="H1870" s="35"/>
      <c r="I1870" s="48"/>
      <c r="J1870" s="33" t="e">
        <f>VLOOKUP($A1870,EVID_OSEVU!$A$1:$M$4972,11,FALSE)</f>
        <v>#N/A</v>
      </c>
      <c r="K1870" s="39"/>
      <c r="L1870" s="49"/>
      <c r="M1870" s="89" t="e">
        <f t="shared" si="29"/>
        <v>#N/A</v>
      </c>
      <c r="N1870" s="50"/>
      <c r="O1870" s="37" t="e">
        <f>VLOOKUP(EVID_HNOJENI!N1870,HNOJIVA_ALL!$A$2:$Z$3303,4,FALSE)</f>
        <v>#N/A</v>
      </c>
      <c r="P1870" s="51" t="e">
        <f>ROUND(VLOOKUP(EVID_HNOJENI!N1870,HNOJIVA_ALL!$A$2:$Z$3303,14,FALSE)*K1870*IF(L1870="t",10,IF(L1870="kg",0.01,IF(L1870="q",1,IF(L1870="l",0.01*VLOOKUP(EVID_HNOJENI!N1870,HNOJIVA_ALL!$A$2:$AE$3303,31,FALSE),"CHYBA")))),2)</f>
        <v>#N/A</v>
      </c>
      <c r="Q1870" s="51" t="e">
        <f>ROUND(VLOOKUP(EVID_HNOJENI!N1870,HNOJIVA_ALL!$A$2:$Z$3303,15,FALSE)*K1870*IF(L1870="t",10,IF(L1870="kg",0.01,IF(L1870="q",1,IF(L1870="l",0.01*VLOOKUP(EVID_HNOJENI!N1870,HNOJIVA_ALL!$A$2:$AE$3303,31,FALSE),"CHYBA")))),2)</f>
        <v>#N/A</v>
      </c>
      <c r="R1870" s="51" t="e">
        <f>ROUND(VLOOKUP(EVID_HNOJENI!N1870,HNOJIVA_ALL!$A$2:$Z$3303,16,FALSE)*K1870*IF(L1870="t",10,IF(L1870="kg",0.01,IF(L1870="q",1,IF(L1870="l",0.01*VLOOKUP(EVID_HNOJENI!N1870,HNOJIVA_ALL!$A$2:$AE$3303,31,FALSE),"CHYBA")))),2)</f>
        <v>#N/A</v>
      </c>
      <c r="S1870" s="51" t="e">
        <f>ROUND(VLOOKUP(EVID_HNOJENI!N1870,HNOJIVA_ALL!$A$2:$Z$3303,18,FALSE)*K1870*IF(L1870="t",10,IF(L1870="kg",0.01,IF(L1870="q",1,IF(L1870="l",0.01*VLOOKUP(EVID_HNOJENI!N1870,HNOJIVA_ALL!$A$2:$AE$3303,31,FALSE),"CHYBA")))),2)</f>
        <v>#N/A</v>
      </c>
      <c r="T1870" s="51" t="e">
        <f>ROUND(VLOOKUP(EVID_HNOJENI!N1870,HNOJIVA_ALL!$A$2:$Z$3303,17,FALSE)*K1870*IF(L1870="t",10,IF(L1870="kg",0.01,IF(L1870="q",1,IF(L1870="l",0.01*VLOOKUP(EVID_HNOJENI!N1870,HNOJIVA_ALL!$A$2:$AE$3303,31,FALSE),"CHYBA")))),2)</f>
        <v>#N/A</v>
      </c>
      <c r="U1870" s="51" t="e">
        <f>ROUND(VLOOKUP(EVID_HNOJENI!N1870,HNOJIVA_ALL!$A$2:$Z$3303,20,FALSE)*K1870*IF(L1870="t",10,IF(L1870="kg",0.01,IF(L1870="q",1,IF(L1870="l",0.01*VLOOKUP(EVID_HNOJENI!N1870,HNOJIVA_ALL!$A$2:$AE$3303,31,FALSE),"CHYBA")))),2)</f>
        <v>#N/A</v>
      </c>
    </row>
    <row r="1871" spans="1:21" x14ac:dyDescent="0.2">
      <c r="A1871" s="32"/>
      <c r="B1871" s="45" t="e">
        <f>VLOOKUP($A1871,EVID_OSEVU!$A$1:$M$4972,2,FALSE)</f>
        <v>#N/A</v>
      </c>
      <c r="C1871" s="45" t="e">
        <f>VLOOKUP($A1871,EVID_OSEVU!$A$1:$M$4972,3,FALSE)</f>
        <v>#N/A</v>
      </c>
      <c r="D1871" s="45" t="e">
        <f>VLOOKUP($A1871,EVID_OSEVU!$A$1:$M$4972,4,FALSE)</f>
        <v>#N/A</v>
      </c>
      <c r="E1871" s="45" t="e">
        <f>VLOOKUP($A1871,EVID_OSEVU!$A$1:$M$4972,7,FALSE)</f>
        <v>#N/A</v>
      </c>
      <c r="F1871" s="45" t="e">
        <f>VLOOKUP($A1871,EVID_OSEVU!$A$1:$M$4972,8,FALSE)</f>
        <v>#N/A</v>
      </c>
      <c r="G1871" s="45" t="e">
        <f>VLOOKUP($A1871,EVID_OSEVU!$A$1:$M$4972,11,FALSE)</f>
        <v>#N/A</v>
      </c>
      <c r="H1871" s="35"/>
      <c r="I1871" s="48"/>
      <c r="J1871" s="33" t="e">
        <f>VLOOKUP($A1871,EVID_OSEVU!$A$1:$M$4972,11,FALSE)</f>
        <v>#N/A</v>
      </c>
      <c r="K1871" s="39"/>
      <c r="L1871" s="49"/>
      <c r="M1871" s="89" t="e">
        <f t="shared" si="29"/>
        <v>#N/A</v>
      </c>
      <c r="N1871" s="50"/>
      <c r="O1871" s="37" t="e">
        <f>VLOOKUP(EVID_HNOJENI!N1871,HNOJIVA_ALL!$A$2:$Z$3303,4,FALSE)</f>
        <v>#N/A</v>
      </c>
      <c r="P1871" s="51" t="e">
        <f>ROUND(VLOOKUP(EVID_HNOJENI!N1871,HNOJIVA_ALL!$A$2:$Z$3303,14,FALSE)*K1871*IF(L1871="t",10,IF(L1871="kg",0.01,IF(L1871="q",1,IF(L1871="l",0.01*VLOOKUP(EVID_HNOJENI!N1871,HNOJIVA_ALL!$A$2:$AE$3303,31,FALSE),"CHYBA")))),2)</f>
        <v>#N/A</v>
      </c>
      <c r="Q1871" s="51" t="e">
        <f>ROUND(VLOOKUP(EVID_HNOJENI!N1871,HNOJIVA_ALL!$A$2:$Z$3303,15,FALSE)*K1871*IF(L1871="t",10,IF(L1871="kg",0.01,IF(L1871="q",1,IF(L1871="l",0.01*VLOOKUP(EVID_HNOJENI!N1871,HNOJIVA_ALL!$A$2:$AE$3303,31,FALSE),"CHYBA")))),2)</f>
        <v>#N/A</v>
      </c>
      <c r="R1871" s="51" t="e">
        <f>ROUND(VLOOKUP(EVID_HNOJENI!N1871,HNOJIVA_ALL!$A$2:$Z$3303,16,FALSE)*K1871*IF(L1871="t",10,IF(L1871="kg",0.01,IF(L1871="q",1,IF(L1871="l",0.01*VLOOKUP(EVID_HNOJENI!N1871,HNOJIVA_ALL!$A$2:$AE$3303,31,FALSE),"CHYBA")))),2)</f>
        <v>#N/A</v>
      </c>
      <c r="S1871" s="51" t="e">
        <f>ROUND(VLOOKUP(EVID_HNOJENI!N1871,HNOJIVA_ALL!$A$2:$Z$3303,18,FALSE)*K1871*IF(L1871="t",10,IF(L1871="kg",0.01,IF(L1871="q",1,IF(L1871="l",0.01*VLOOKUP(EVID_HNOJENI!N1871,HNOJIVA_ALL!$A$2:$AE$3303,31,FALSE),"CHYBA")))),2)</f>
        <v>#N/A</v>
      </c>
      <c r="T1871" s="51" t="e">
        <f>ROUND(VLOOKUP(EVID_HNOJENI!N1871,HNOJIVA_ALL!$A$2:$Z$3303,17,FALSE)*K1871*IF(L1871="t",10,IF(L1871="kg",0.01,IF(L1871="q",1,IF(L1871="l",0.01*VLOOKUP(EVID_HNOJENI!N1871,HNOJIVA_ALL!$A$2:$AE$3303,31,FALSE),"CHYBA")))),2)</f>
        <v>#N/A</v>
      </c>
      <c r="U1871" s="51" t="e">
        <f>ROUND(VLOOKUP(EVID_HNOJENI!N1871,HNOJIVA_ALL!$A$2:$Z$3303,20,FALSE)*K1871*IF(L1871="t",10,IF(L1871="kg",0.01,IF(L1871="q",1,IF(L1871="l",0.01*VLOOKUP(EVID_HNOJENI!N1871,HNOJIVA_ALL!$A$2:$AE$3303,31,FALSE),"CHYBA")))),2)</f>
        <v>#N/A</v>
      </c>
    </row>
    <row r="1872" spans="1:21" x14ac:dyDescent="0.2">
      <c r="A1872" s="32"/>
      <c r="B1872" s="45" t="e">
        <f>VLOOKUP($A1872,EVID_OSEVU!$A$1:$M$4972,2,FALSE)</f>
        <v>#N/A</v>
      </c>
      <c r="C1872" s="45" t="e">
        <f>VLOOKUP($A1872,EVID_OSEVU!$A$1:$M$4972,3,FALSE)</f>
        <v>#N/A</v>
      </c>
      <c r="D1872" s="45" t="e">
        <f>VLOOKUP($A1872,EVID_OSEVU!$A$1:$M$4972,4,FALSE)</f>
        <v>#N/A</v>
      </c>
      <c r="E1872" s="45" t="e">
        <f>VLOOKUP($A1872,EVID_OSEVU!$A$1:$M$4972,7,FALSE)</f>
        <v>#N/A</v>
      </c>
      <c r="F1872" s="45" t="e">
        <f>VLOOKUP($A1872,EVID_OSEVU!$A$1:$M$4972,8,FALSE)</f>
        <v>#N/A</v>
      </c>
      <c r="G1872" s="45" t="e">
        <f>VLOOKUP($A1872,EVID_OSEVU!$A$1:$M$4972,11,FALSE)</f>
        <v>#N/A</v>
      </c>
      <c r="H1872" s="35"/>
      <c r="I1872" s="48"/>
      <c r="J1872" s="33" t="e">
        <f>VLOOKUP($A1872,EVID_OSEVU!$A$1:$M$4972,11,FALSE)</f>
        <v>#N/A</v>
      </c>
      <c r="K1872" s="39"/>
      <c r="L1872" s="49"/>
      <c r="M1872" s="89" t="e">
        <f t="shared" si="29"/>
        <v>#N/A</v>
      </c>
      <c r="N1872" s="50"/>
      <c r="O1872" s="37" t="e">
        <f>VLOOKUP(EVID_HNOJENI!N1872,HNOJIVA_ALL!$A$2:$Z$3303,4,FALSE)</f>
        <v>#N/A</v>
      </c>
      <c r="P1872" s="51" t="e">
        <f>ROUND(VLOOKUP(EVID_HNOJENI!N1872,HNOJIVA_ALL!$A$2:$Z$3303,14,FALSE)*K1872*IF(L1872="t",10,IF(L1872="kg",0.01,IF(L1872="q",1,IF(L1872="l",0.01*VLOOKUP(EVID_HNOJENI!N1872,HNOJIVA_ALL!$A$2:$AE$3303,31,FALSE),"CHYBA")))),2)</f>
        <v>#N/A</v>
      </c>
      <c r="Q1872" s="51" t="e">
        <f>ROUND(VLOOKUP(EVID_HNOJENI!N1872,HNOJIVA_ALL!$A$2:$Z$3303,15,FALSE)*K1872*IF(L1872="t",10,IF(L1872="kg",0.01,IF(L1872="q",1,IF(L1872="l",0.01*VLOOKUP(EVID_HNOJENI!N1872,HNOJIVA_ALL!$A$2:$AE$3303,31,FALSE),"CHYBA")))),2)</f>
        <v>#N/A</v>
      </c>
      <c r="R1872" s="51" t="e">
        <f>ROUND(VLOOKUP(EVID_HNOJENI!N1872,HNOJIVA_ALL!$A$2:$Z$3303,16,FALSE)*K1872*IF(L1872="t",10,IF(L1872="kg",0.01,IF(L1872="q",1,IF(L1872="l",0.01*VLOOKUP(EVID_HNOJENI!N1872,HNOJIVA_ALL!$A$2:$AE$3303,31,FALSE),"CHYBA")))),2)</f>
        <v>#N/A</v>
      </c>
      <c r="S1872" s="51" t="e">
        <f>ROUND(VLOOKUP(EVID_HNOJENI!N1872,HNOJIVA_ALL!$A$2:$Z$3303,18,FALSE)*K1872*IF(L1872="t",10,IF(L1872="kg",0.01,IF(L1872="q",1,IF(L1872="l",0.01*VLOOKUP(EVID_HNOJENI!N1872,HNOJIVA_ALL!$A$2:$AE$3303,31,FALSE),"CHYBA")))),2)</f>
        <v>#N/A</v>
      </c>
      <c r="T1872" s="51" t="e">
        <f>ROUND(VLOOKUP(EVID_HNOJENI!N1872,HNOJIVA_ALL!$A$2:$Z$3303,17,FALSE)*K1872*IF(L1872="t",10,IF(L1872="kg",0.01,IF(L1872="q",1,IF(L1872="l",0.01*VLOOKUP(EVID_HNOJENI!N1872,HNOJIVA_ALL!$A$2:$AE$3303,31,FALSE),"CHYBA")))),2)</f>
        <v>#N/A</v>
      </c>
      <c r="U1872" s="51" t="e">
        <f>ROUND(VLOOKUP(EVID_HNOJENI!N1872,HNOJIVA_ALL!$A$2:$Z$3303,20,FALSE)*K1872*IF(L1872="t",10,IF(L1872="kg",0.01,IF(L1872="q",1,IF(L1872="l",0.01*VLOOKUP(EVID_HNOJENI!N1872,HNOJIVA_ALL!$A$2:$AE$3303,31,FALSE),"CHYBA")))),2)</f>
        <v>#N/A</v>
      </c>
    </row>
    <row r="1873" spans="1:21" x14ac:dyDescent="0.2">
      <c r="A1873" s="32"/>
      <c r="B1873" s="45" t="e">
        <f>VLOOKUP($A1873,EVID_OSEVU!$A$1:$M$4972,2,FALSE)</f>
        <v>#N/A</v>
      </c>
      <c r="C1873" s="45" t="e">
        <f>VLOOKUP($A1873,EVID_OSEVU!$A$1:$M$4972,3,FALSE)</f>
        <v>#N/A</v>
      </c>
      <c r="D1873" s="45" t="e">
        <f>VLOOKUP($A1873,EVID_OSEVU!$A$1:$M$4972,4,FALSE)</f>
        <v>#N/A</v>
      </c>
      <c r="E1873" s="45" t="e">
        <f>VLOOKUP($A1873,EVID_OSEVU!$A$1:$M$4972,7,FALSE)</f>
        <v>#N/A</v>
      </c>
      <c r="F1873" s="45" t="e">
        <f>VLOOKUP($A1873,EVID_OSEVU!$A$1:$M$4972,8,FALSE)</f>
        <v>#N/A</v>
      </c>
      <c r="G1873" s="45" t="e">
        <f>VLOOKUP($A1873,EVID_OSEVU!$A$1:$M$4972,11,FALSE)</f>
        <v>#N/A</v>
      </c>
      <c r="H1873" s="35"/>
      <c r="I1873" s="48"/>
      <c r="J1873" s="33" t="e">
        <f>VLOOKUP($A1873,EVID_OSEVU!$A$1:$M$4972,11,FALSE)</f>
        <v>#N/A</v>
      </c>
      <c r="K1873" s="39"/>
      <c r="L1873" s="49"/>
      <c r="M1873" s="89" t="e">
        <f t="shared" si="29"/>
        <v>#N/A</v>
      </c>
      <c r="N1873" s="50"/>
      <c r="O1873" s="37" t="e">
        <f>VLOOKUP(EVID_HNOJENI!N1873,HNOJIVA_ALL!$A$2:$Z$3303,4,FALSE)</f>
        <v>#N/A</v>
      </c>
      <c r="P1873" s="51" t="e">
        <f>ROUND(VLOOKUP(EVID_HNOJENI!N1873,HNOJIVA_ALL!$A$2:$Z$3303,14,FALSE)*K1873*IF(L1873="t",10,IF(L1873="kg",0.01,IF(L1873="q",1,IF(L1873="l",0.01*VLOOKUP(EVID_HNOJENI!N1873,HNOJIVA_ALL!$A$2:$AE$3303,31,FALSE),"CHYBA")))),2)</f>
        <v>#N/A</v>
      </c>
      <c r="Q1873" s="51" t="e">
        <f>ROUND(VLOOKUP(EVID_HNOJENI!N1873,HNOJIVA_ALL!$A$2:$Z$3303,15,FALSE)*K1873*IF(L1873="t",10,IF(L1873="kg",0.01,IF(L1873="q",1,IF(L1873="l",0.01*VLOOKUP(EVID_HNOJENI!N1873,HNOJIVA_ALL!$A$2:$AE$3303,31,FALSE),"CHYBA")))),2)</f>
        <v>#N/A</v>
      </c>
      <c r="R1873" s="51" t="e">
        <f>ROUND(VLOOKUP(EVID_HNOJENI!N1873,HNOJIVA_ALL!$A$2:$Z$3303,16,FALSE)*K1873*IF(L1873="t",10,IF(L1873="kg",0.01,IF(L1873="q",1,IF(L1873="l",0.01*VLOOKUP(EVID_HNOJENI!N1873,HNOJIVA_ALL!$A$2:$AE$3303,31,FALSE),"CHYBA")))),2)</f>
        <v>#N/A</v>
      </c>
      <c r="S1873" s="51" t="e">
        <f>ROUND(VLOOKUP(EVID_HNOJENI!N1873,HNOJIVA_ALL!$A$2:$Z$3303,18,FALSE)*K1873*IF(L1873="t",10,IF(L1873="kg",0.01,IF(L1873="q",1,IF(L1873="l",0.01*VLOOKUP(EVID_HNOJENI!N1873,HNOJIVA_ALL!$A$2:$AE$3303,31,FALSE),"CHYBA")))),2)</f>
        <v>#N/A</v>
      </c>
      <c r="T1873" s="51" t="e">
        <f>ROUND(VLOOKUP(EVID_HNOJENI!N1873,HNOJIVA_ALL!$A$2:$Z$3303,17,FALSE)*K1873*IF(L1873="t",10,IF(L1873="kg",0.01,IF(L1873="q",1,IF(L1873="l",0.01*VLOOKUP(EVID_HNOJENI!N1873,HNOJIVA_ALL!$A$2:$AE$3303,31,FALSE),"CHYBA")))),2)</f>
        <v>#N/A</v>
      </c>
      <c r="U1873" s="51" t="e">
        <f>ROUND(VLOOKUP(EVID_HNOJENI!N1873,HNOJIVA_ALL!$A$2:$Z$3303,20,FALSE)*K1873*IF(L1873="t",10,IF(L1873="kg",0.01,IF(L1873="q",1,IF(L1873="l",0.01*VLOOKUP(EVID_HNOJENI!N1873,HNOJIVA_ALL!$A$2:$AE$3303,31,FALSE),"CHYBA")))),2)</f>
        <v>#N/A</v>
      </c>
    </row>
    <row r="1874" spans="1:21" x14ac:dyDescent="0.2">
      <c r="A1874" s="32"/>
      <c r="B1874" s="45" t="e">
        <f>VLOOKUP($A1874,EVID_OSEVU!$A$1:$M$4972,2,FALSE)</f>
        <v>#N/A</v>
      </c>
      <c r="C1874" s="45" t="e">
        <f>VLOOKUP($A1874,EVID_OSEVU!$A$1:$M$4972,3,FALSE)</f>
        <v>#N/A</v>
      </c>
      <c r="D1874" s="45" t="e">
        <f>VLOOKUP($A1874,EVID_OSEVU!$A$1:$M$4972,4,FALSE)</f>
        <v>#N/A</v>
      </c>
      <c r="E1874" s="45" t="e">
        <f>VLOOKUP($A1874,EVID_OSEVU!$A$1:$M$4972,7,FALSE)</f>
        <v>#N/A</v>
      </c>
      <c r="F1874" s="45" t="e">
        <f>VLOOKUP($A1874,EVID_OSEVU!$A$1:$M$4972,8,FALSE)</f>
        <v>#N/A</v>
      </c>
      <c r="G1874" s="45" t="e">
        <f>VLOOKUP($A1874,EVID_OSEVU!$A$1:$M$4972,11,FALSE)</f>
        <v>#N/A</v>
      </c>
      <c r="H1874" s="35"/>
      <c r="I1874" s="48"/>
      <c r="J1874" s="33" t="e">
        <f>VLOOKUP($A1874,EVID_OSEVU!$A$1:$M$4972,11,FALSE)</f>
        <v>#N/A</v>
      </c>
      <c r="K1874" s="39"/>
      <c r="L1874" s="49"/>
      <c r="M1874" s="89" t="e">
        <f t="shared" si="29"/>
        <v>#N/A</v>
      </c>
      <c r="N1874" s="50"/>
      <c r="O1874" s="37" t="e">
        <f>VLOOKUP(EVID_HNOJENI!N1874,HNOJIVA_ALL!$A$2:$Z$3303,4,FALSE)</f>
        <v>#N/A</v>
      </c>
      <c r="P1874" s="51" t="e">
        <f>ROUND(VLOOKUP(EVID_HNOJENI!N1874,HNOJIVA_ALL!$A$2:$Z$3303,14,FALSE)*K1874*IF(L1874="t",10,IF(L1874="kg",0.01,IF(L1874="q",1,IF(L1874="l",0.01*VLOOKUP(EVID_HNOJENI!N1874,HNOJIVA_ALL!$A$2:$AE$3303,31,FALSE),"CHYBA")))),2)</f>
        <v>#N/A</v>
      </c>
      <c r="Q1874" s="51" t="e">
        <f>ROUND(VLOOKUP(EVID_HNOJENI!N1874,HNOJIVA_ALL!$A$2:$Z$3303,15,FALSE)*K1874*IF(L1874="t",10,IF(L1874="kg",0.01,IF(L1874="q",1,IF(L1874="l",0.01*VLOOKUP(EVID_HNOJENI!N1874,HNOJIVA_ALL!$A$2:$AE$3303,31,FALSE),"CHYBA")))),2)</f>
        <v>#N/A</v>
      </c>
      <c r="R1874" s="51" t="e">
        <f>ROUND(VLOOKUP(EVID_HNOJENI!N1874,HNOJIVA_ALL!$A$2:$Z$3303,16,FALSE)*K1874*IF(L1874="t",10,IF(L1874="kg",0.01,IF(L1874="q",1,IF(L1874="l",0.01*VLOOKUP(EVID_HNOJENI!N1874,HNOJIVA_ALL!$A$2:$AE$3303,31,FALSE),"CHYBA")))),2)</f>
        <v>#N/A</v>
      </c>
      <c r="S1874" s="51" t="e">
        <f>ROUND(VLOOKUP(EVID_HNOJENI!N1874,HNOJIVA_ALL!$A$2:$Z$3303,18,FALSE)*K1874*IF(L1874="t",10,IF(L1874="kg",0.01,IF(L1874="q",1,IF(L1874="l",0.01*VLOOKUP(EVID_HNOJENI!N1874,HNOJIVA_ALL!$A$2:$AE$3303,31,FALSE),"CHYBA")))),2)</f>
        <v>#N/A</v>
      </c>
      <c r="T1874" s="51" t="e">
        <f>ROUND(VLOOKUP(EVID_HNOJENI!N1874,HNOJIVA_ALL!$A$2:$Z$3303,17,FALSE)*K1874*IF(L1874="t",10,IF(L1874="kg",0.01,IF(L1874="q",1,IF(L1874="l",0.01*VLOOKUP(EVID_HNOJENI!N1874,HNOJIVA_ALL!$A$2:$AE$3303,31,FALSE),"CHYBA")))),2)</f>
        <v>#N/A</v>
      </c>
      <c r="U1874" s="51" t="e">
        <f>ROUND(VLOOKUP(EVID_HNOJENI!N1874,HNOJIVA_ALL!$A$2:$Z$3303,20,FALSE)*K1874*IF(L1874="t",10,IF(L1874="kg",0.01,IF(L1874="q",1,IF(L1874="l",0.01*VLOOKUP(EVID_HNOJENI!N1874,HNOJIVA_ALL!$A$2:$AE$3303,31,FALSE),"CHYBA")))),2)</f>
        <v>#N/A</v>
      </c>
    </row>
    <row r="1875" spans="1:21" x14ac:dyDescent="0.2">
      <c r="A1875" s="32"/>
      <c r="B1875" s="45" t="e">
        <f>VLOOKUP($A1875,EVID_OSEVU!$A$1:$M$4972,2,FALSE)</f>
        <v>#N/A</v>
      </c>
      <c r="C1875" s="45" t="e">
        <f>VLOOKUP($A1875,EVID_OSEVU!$A$1:$M$4972,3,FALSE)</f>
        <v>#N/A</v>
      </c>
      <c r="D1875" s="45" t="e">
        <f>VLOOKUP($A1875,EVID_OSEVU!$A$1:$M$4972,4,FALSE)</f>
        <v>#N/A</v>
      </c>
      <c r="E1875" s="45" t="e">
        <f>VLOOKUP($A1875,EVID_OSEVU!$A$1:$M$4972,7,FALSE)</f>
        <v>#N/A</v>
      </c>
      <c r="F1875" s="45" t="e">
        <f>VLOOKUP($A1875,EVID_OSEVU!$A$1:$M$4972,8,FALSE)</f>
        <v>#N/A</v>
      </c>
      <c r="G1875" s="45" t="e">
        <f>VLOOKUP($A1875,EVID_OSEVU!$A$1:$M$4972,11,FALSE)</f>
        <v>#N/A</v>
      </c>
      <c r="H1875" s="35"/>
      <c r="I1875" s="48"/>
      <c r="J1875" s="33" t="e">
        <f>VLOOKUP($A1875,EVID_OSEVU!$A$1:$M$4972,11,FALSE)</f>
        <v>#N/A</v>
      </c>
      <c r="K1875" s="39"/>
      <c r="L1875" s="49"/>
      <c r="M1875" s="89" t="e">
        <f t="shared" si="29"/>
        <v>#N/A</v>
      </c>
      <c r="N1875" s="50"/>
      <c r="O1875" s="37" t="e">
        <f>VLOOKUP(EVID_HNOJENI!N1875,HNOJIVA_ALL!$A$2:$Z$3303,4,FALSE)</f>
        <v>#N/A</v>
      </c>
      <c r="P1875" s="51" t="e">
        <f>ROUND(VLOOKUP(EVID_HNOJENI!N1875,HNOJIVA_ALL!$A$2:$Z$3303,14,FALSE)*K1875*IF(L1875="t",10,IF(L1875="kg",0.01,IF(L1875="q",1,IF(L1875="l",0.01*VLOOKUP(EVID_HNOJENI!N1875,HNOJIVA_ALL!$A$2:$AE$3303,31,FALSE),"CHYBA")))),2)</f>
        <v>#N/A</v>
      </c>
      <c r="Q1875" s="51" t="e">
        <f>ROUND(VLOOKUP(EVID_HNOJENI!N1875,HNOJIVA_ALL!$A$2:$Z$3303,15,FALSE)*K1875*IF(L1875="t",10,IF(L1875="kg",0.01,IF(L1875="q",1,IF(L1875="l",0.01*VLOOKUP(EVID_HNOJENI!N1875,HNOJIVA_ALL!$A$2:$AE$3303,31,FALSE),"CHYBA")))),2)</f>
        <v>#N/A</v>
      </c>
      <c r="R1875" s="51" t="e">
        <f>ROUND(VLOOKUP(EVID_HNOJENI!N1875,HNOJIVA_ALL!$A$2:$Z$3303,16,FALSE)*K1875*IF(L1875="t",10,IF(L1875="kg",0.01,IF(L1875="q",1,IF(L1875="l",0.01*VLOOKUP(EVID_HNOJENI!N1875,HNOJIVA_ALL!$A$2:$AE$3303,31,FALSE),"CHYBA")))),2)</f>
        <v>#N/A</v>
      </c>
      <c r="S1875" s="51" t="e">
        <f>ROUND(VLOOKUP(EVID_HNOJENI!N1875,HNOJIVA_ALL!$A$2:$Z$3303,18,FALSE)*K1875*IF(L1875="t",10,IF(L1875="kg",0.01,IF(L1875="q",1,IF(L1875="l",0.01*VLOOKUP(EVID_HNOJENI!N1875,HNOJIVA_ALL!$A$2:$AE$3303,31,FALSE),"CHYBA")))),2)</f>
        <v>#N/A</v>
      </c>
      <c r="T1875" s="51" t="e">
        <f>ROUND(VLOOKUP(EVID_HNOJENI!N1875,HNOJIVA_ALL!$A$2:$Z$3303,17,FALSE)*K1875*IF(L1875="t",10,IF(L1875="kg",0.01,IF(L1875="q",1,IF(L1875="l",0.01*VLOOKUP(EVID_HNOJENI!N1875,HNOJIVA_ALL!$A$2:$AE$3303,31,FALSE),"CHYBA")))),2)</f>
        <v>#N/A</v>
      </c>
      <c r="U1875" s="51" t="e">
        <f>ROUND(VLOOKUP(EVID_HNOJENI!N1875,HNOJIVA_ALL!$A$2:$Z$3303,20,FALSE)*K1875*IF(L1875="t",10,IF(L1875="kg",0.01,IF(L1875="q",1,IF(L1875="l",0.01*VLOOKUP(EVID_HNOJENI!N1875,HNOJIVA_ALL!$A$2:$AE$3303,31,FALSE),"CHYBA")))),2)</f>
        <v>#N/A</v>
      </c>
    </row>
    <row r="1876" spans="1:21" x14ac:dyDescent="0.2">
      <c r="A1876" s="32"/>
      <c r="B1876" s="45" t="e">
        <f>VLOOKUP($A1876,EVID_OSEVU!$A$1:$M$4972,2,FALSE)</f>
        <v>#N/A</v>
      </c>
      <c r="C1876" s="45" t="e">
        <f>VLOOKUP($A1876,EVID_OSEVU!$A$1:$M$4972,3,FALSE)</f>
        <v>#N/A</v>
      </c>
      <c r="D1876" s="45" t="e">
        <f>VLOOKUP($A1876,EVID_OSEVU!$A$1:$M$4972,4,FALSE)</f>
        <v>#N/A</v>
      </c>
      <c r="E1876" s="45" t="e">
        <f>VLOOKUP($A1876,EVID_OSEVU!$A$1:$M$4972,7,FALSE)</f>
        <v>#N/A</v>
      </c>
      <c r="F1876" s="45" t="e">
        <f>VLOOKUP($A1876,EVID_OSEVU!$A$1:$M$4972,8,FALSE)</f>
        <v>#N/A</v>
      </c>
      <c r="G1876" s="45" t="e">
        <f>VLOOKUP($A1876,EVID_OSEVU!$A$1:$M$4972,11,FALSE)</f>
        <v>#N/A</v>
      </c>
      <c r="H1876" s="35"/>
      <c r="I1876" s="48"/>
      <c r="J1876" s="33" t="e">
        <f>VLOOKUP($A1876,EVID_OSEVU!$A$1:$M$4972,11,FALSE)</f>
        <v>#N/A</v>
      </c>
      <c r="K1876" s="39"/>
      <c r="L1876" s="49"/>
      <c r="M1876" s="89" t="e">
        <f t="shared" si="29"/>
        <v>#N/A</v>
      </c>
      <c r="N1876" s="50"/>
      <c r="O1876" s="37" t="e">
        <f>VLOOKUP(EVID_HNOJENI!N1876,HNOJIVA_ALL!$A$2:$Z$3303,4,FALSE)</f>
        <v>#N/A</v>
      </c>
      <c r="P1876" s="51" t="e">
        <f>ROUND(VLOOKUP(EVID_HNOJENI!N1876,HNOJIVA_ALL!$A$2:$Z$3303,14,FALSE)*K1876*IF(L1876="t",10,IF(L1876="kg",0.01,IF(L1876="q",1,IF(L1876="l",0.01*VLOOKUP(EVID_HNOJENI!N1876,HNOJIVA_ALL!$A$2:$AE$3303,31,FALSE),"CHYBA")))),2)</f>
        <v>#N/A</v>
      </c>
      <c r="Q1876" s="51" t="e">
        <f>ROUND(VLOOKUP(EVID_HNOJENI!N1876,HNOJIVA_ALL!$A$2:$Z$3303,15,FALSE)*K1876*IF(L1876="t",10,IF(L1876="kg",0.01,IF(L1876="q",1,IF(L1876="l",0.01*VLOOKUP(EVID_HNOJENI!N1876,HNOJIVA_ALL!$A$2:$AE$3303,31,FALSE),"CHYBA")))),2)</f>
        <v>#N/A</v>
      </c>
      <c r="R1876" s="51" t="e">
        <f>ROUND(VLOOKUP(EVID_HNOJENI!N1876,HNOJIVA_ALL!$A$2:$Z$3303,16,FALSE)*K1876*IF(L1876="t",10,IF(L1876="kg",0.01,IF(L1876="q",1,IF(L1876="l",0.01*VLOOKUP(EVID_HNOJENI!N1876,HNOJIVA_ALL!$A$2:$AE$3303,31,FALSE),"CHYBA")))),2)</f>
        <v>#N/A</v>
      </c>
      <c r="S1876" s="51" t="e">
        <f>ROUND(VLOOKUP(EVID_HNOJENI!N1876,HNOJIVA_ALL!$A$2:$Z$3303,18,FALSE)*K1876*IF(L1876="t",10,IF(L1876="kg",0.01,IF(L1876="q",1,IF(L1876="l",0.01*VLOOKUP(EVID_HNOJENI!N1876,HNOJIVA_ALL!$A$2:$AE$3303,31,FALSE),"CHYBA")))),2)</f>
        <v>#N/A</v>
      </c>
      <c r="T1876" s="51" t="e">
        <f>ROUND(VLOOKUP(EVID_HNOJENI!N1876,HNOJIVA_ALL!$A$2:$Z$3303,17,FALSE)*K1876*IF(L1876="t",10,IF(L1876="kg",0.01,IF(L1876="q",1,IF(L1876="l",0.01*VLOOKUP(EVID_HNOJENI!N1876,HNOJIVA_ALL!$A$2:$AE$3303,31,FALSE),"CHYBA")))),2)</f>
        <v>#N/A</v>
      </c>
      <c r="U1876" s="51" t="e">
        <f>ROUND(VLOOKUP(EVID_HNOJENI!N1876,HNOJIVA_ALL!$A$2:$Z$3303,20,FALSE)*K1876*IF(L1876="t",10,IF(L1876="kg",0.01,IF(L1876="q",1,IF(L1876="l",0.01*VLOOKUP(EVID_HNOJENI!N1876,HNOJIVA_ALL!$A$2:$AE$3303,31,FALSE),"CHYBA")))),2)</f>
        <v>#N/A</v>
      </c>
    </row>
    <row r="1877" spans="1:21" x14ac:dyDescent="0.2">
      <c r="A1877" s="32"/>
      <c r="B1877" s="45" t="e">
        <f>VLOOKUP($A1877,EVID_OSEVU!$A$1:$M$4972,2,FALSE)</f>
        <v>#N/A</v>
      </c>
      <c r="C1877" s="45" t="e">
        <f>VLOOKUP($A1877,EVID_OSEVU!$A$1:$M$4972,3,FALSE)</f>
        <v>#N/A</v>
      </c>
      <c r="D1877" s="45" t="e">
        <f>VLOOKUP($A1877,EVID_OSEVU!$A$1:$M$4972,4,FALSE)</f>
        <v>#N/A</v>
      </c>
      <c r="E1877" s="45" t="e">
        <f>VLOOKUP($A1877,EVID_OSEVU!$A$1:$M$4972,7,FALSE)</f>
        <v>#N/A</v>
      </c>
      <c r="F1877" s="45" t="e">
        <f>VLOOKUP($A1877,EVID_OSEVU!$A$1:$M$4972,8,FALSE)</f>
        <v>#N/A</v>
      </c>
      <c r="G1877" s="45" t="e">
        <f>VLOOKUP($A1877,EVID_OSEVU!$A$1:$M$4972,11,FALSE)</f>
        <v>#N/A</v>
      </c>
      <c r="H1877" s="35"/>
      <c r="I1877" s="48"/>
      <c r="J1877" s="33" t="e">
        <f>VLOOKUP($A1877,EVID_OSEVU!$A$1:$M$4972,11,FALSE)</f>
        <v>#N/A</v>
      </c>
      <c r="K1877" s="39"/>
      <c r="L1877" s="49"/>
      <c r="M1877" s="89" t="e">
        <f t="shared" si="29"/>
        <v>#N/A</v>
      </c>
      <c r="N1877" s="50"/>
      <c r="O1877" s="37" t="e">
        <f>VLOOKUP(EVID_HNOJENI!N1877,HNOJIVA_ALL!$A$2:$Z$3303,4,FALSE)</f>
        <v>#N/A</v>
      </c>
      <c r="P1877" s="51" t="e">
        <f>ROUND(VLOOKUP(EVID_HNOJENI!N1877,HNOJIVA_ALL!$A$2:$Z$3303,14,FALSE)*K1877*IF(L1877="t",10,IF(L1877="kg",0.01,IF(L1877="q",1,IF(L1877="l",0.01*VLOOKUP(EVID_HNOJENI!N1877,HNOJIVA_ALL!$A$2:$AE$3303,31,FALSE),"CHYBA")))),2)</f>
        <v>#N/A</v>
      </c>
      <c r="Q1877" s="51" t="e">
        <f>ROUND(VLOOKUP(EVID_HNOJENI!N1877,HNOJIVA_ALL!$A$2:$Z$3303,15,FALSE)*K1877*IF(L1877="t",10,IF(L1877="kg",0.01,IF(L1877="q",1,IF(L1877="l",0.01*VLOOKUP(EVID_HNOJENI!N1877,HNOJIVA_ALL!$A$2:$AE$3303,31,FALSE),"CHYBA")))),2)</f>
        <v>#N/A</v>
      </c>
      <c r="R1877" s="51" t="e">
        <f>ROUND(VLOOKUP(EVID_HNOJENI!N1877,HNOJIVA_ALL!$A$2:$Z$3303,16,FALSE)*K1877*IF(L1877="t",10,IF(L1877="kg",0.01,IF(L1877="q",1,IF(L1877="l",0.01*VLOOKUP(EVID_HNOJENI!N1877,HNOJIVA_ALL!$A$2:$AE$3303,31,FALSE),"CHYBA")))),2)</f>
        <v>#N/A</v>
      </c>
      <c r="S1877" s="51" t="e">
        <f>ROUND(VLOOKUP(EVID_HNOJENI!N1877,HNOJIVA_ALL!$A$2:$Z$3303,18,FALSE)*K1877*IF(L1877="t",10,IF(L1877="kg",0.01,IF(L1877="q",1,IF(L1877="l",0.01*VLOOKUP(EVID_HNOJENI!N1877,HNOJIVA_ALL!$A$2:$AE$3303,31,FALSE),"CHYBA")))),2)</f>
        <v>#N/A</v>
      </c>
      <c r="T1877" s="51" t="e">
        <f>ROUND(VLOOKUP(EVID_HNOJENI!N1877,HNOJIVA_ALL!$A$2:$Z$3303,17,FALSE)*K1877*IF(L1877="t",10,IF(L1877="kg",0.01,IF(L1877="q",1,IF(L1877="l",0.01*VLOOKUP(EVID_HNOJENI!N1877,HNOJIVA_ALL!$A$2:$AE$3303,31,FALSE),"CHYBA")))),2)</f>
        <v>#N/A</v>
      </c>
      <c r="U1877" s="51" t="e">
        <f>ROUND(VLOOKUP(EVID_HNOJENI!N1877,HNOJIVA_ALL!$A$2:$Z$3303,20,FALSE)*K1877*IF(L1877="t",10,IF(L1877="kg",0.01,IF(L1877="q",1,IF(L1877="l",0.01*VLOOKUP(EVID_HNOJENI!N1877,HNOJIVA_ALL!$A$2:$AE$3303,31,FALSE),"CHYBA")))),2)</f>
        <v>#N/A</v>
      </c>
    </row>
    <row r="1878" spans="1:21" x14ac:dyDescent="0.2">
      <c r="A1878" s="32"/>
      <c r="B1878" s="45" t="e">
        <f>VLOOKUP($A1878,EVID_OSEVU!$A$1:$M$4972,2,FALSE)</f>
        <v>#N/A</v>
      </c>
      <c r="C1878" s="45" t="e">
        <f>VLOOKUP($A1878,EVID_OSEVU!$A$1:$M$4972,3,FALSE)</f>
        <v>#N/A</v>
      </c>
      <c r="D1878" s="45" t="e">
        <f>VLOOKUP($A1878,EVID_OSEVU!$A$1:$M$4972,4,FALSE)</f>
        <v>#N/A</v>
      </c>
      <c r="E1878" s="45" t="e">
        <f>VLOOKUP($A1878,EVID_OSEVU!$A$1:$M$4972,7,FALSE)</f>
        <v>#N/A</v>
      </c>
      <c r="F1878" s="45" t="e">
        <f>VLOOKUP($A1878,EVID_OSEVU!$A$1:$M$4972,8,FALSE)</f>
        <v>#N/A</v>
      </c>
      <c r="G1878" s="45" t="e">
        <f>VLOOKUP($A1878,EVID_OSEVU!$A$1:$M$4972,11,FALSE)</f>
        <v>#N/A</v>
      </c>
      <c r="H1878" s="35"/>
      <c r="I1878" s="48"/>
      <c r="J1878" s="33" t="e">
        <f>VLOOKUP($A1878,EVID_OSEVU!$A$1:$M$4972,11,FALSE)</f>
        <v>#N/A</v>
      </c>
      <c r="K1878" s="39"/>
      <c r="L1878" s="49"/>
      <c r="M1878" s="89" t="e">
        <f t="shared" si="29"/>
        <v>#N/A</v>
      </c>
      <c r="N1878" s="50"/>
      <c r="O1878" s="37" t="e">
        <f>VLOOKUP(EVID_HNOJENI!N1878,HNOJIVA_ALL!$A$2:$Z$3303,4,FALSE)</f>
        <v>#N/A</v>
      </c>
      <c r="P1878" s="51" t="e">
        <f>ROUND(VLOOKUP(EVID_HNOJENI!N1878,HNOJIVA_ALL!$A$2:$Z$3303,14,FALSE)*K1878*IF(L1878="t",10,IF(L1878="kg",0.01,IF(L1878="q",1,IF(L1878="l",0.01*VLOOKUP(EVID_HNOJENI!N1878,HNOJIVA_ALL!$A$2:$AE$3303,31,FALSE),"CHYBA")))),2)</f>
        <v>#N/A</v>
      </c>
      <c r="Q1878" s="51" t="e">
        <f>ROUND(VLOOKUP(EVID_HNOJENI!N1878,HNOJIVA_ALL!$A$2:$Z$3303,15,FALSE)*K1878*IF(L1878="t",10,IF(L1878="kg",0.01,IF(L1878="q",1,IF(L1878="l",0.01*VLOOKUP(EVID_HNOJENI!N1878,HNOJIVA_ALL!$A$2:$AE$3303,31,FALSE),"CHYBA")))),2)</f>
        <v>#N/A</v>
      </c>
      <c r="R1878" s="51" t="e">
        <f>ROUND(VLOOKUP(EVID_HNOJENI!N1878,HNOJIVA_ALL!$A$2:$Z$3303,16,FALSE)*K1878*IF(L1878="t",10,IF(L1878="kg",0.01,IF(L1878="q",1,IF(L1878="l",0.01*VLOOKUP(EVID_HNOJENI!N1878,HNOJIVA_ALL!$A$2:$AE$3303,31,FALSE),"CHYBA")))),2)</f>
        <v>#N/A</v>
      </c>
      <c r="S1878" s="51" t="e">
        <f>ROUND(VLOOKUP(EVID_HNOJENI!N1878,HNOJIVA_ALL!$A$2:$Z$3303,18,FALSE)*K1878*IF(L1878="t",10,IF(L1878="kg",0.01,IF(L1878="q",1,IF(L1878="l",0.01*VLOOKUP(EVID_HNOJENI!N1878,HNOJIVA_ALL!$A$2:$AE$3303,31,FALSE),"CHYBA")))),2)</f>
        <v>#N/A</v>
      </c>
      <c r="T1878" s="51" t="e">
        <f>ROUND(VLOOKUP(EVID_HNOJENI!N1878,HNOJIVA_ALL!$A$2:$Z$3303,17,FALSE)*K1878*IF(L1878="t",10,IF(L1878="kg",0.01,IF(L1878="q",1,IF(L1878="l",0.01*VLOOKUP(EVID_HNOJENI!N1878,HNOJIVA_ALL!$A$2:$AE$3303,31,FALSE),"CHYBA")))),2)</f>
        <v>#N/A</v>
      </c>
      <c r="U1878" s="51" t="e">
        <f>ROUND(VLOOKUP(EVID_HNOJENI!N1878,HNOJIVA_ALL!$A$2:$Z$3303,20,FALSE)*K1878*IF(L1878="t",10,IF(L1878="kg",0.01,IF(L1878="q",1,IF(L1878="l",0.01*VLOOKUP(EVID_HNOJENI!N1878,HNOJIVA_ALL!$A$2:$AE$3303,31,FALSE),"CHYBA")))),2)</f>
        <v>#N/A</v>
      </c>
    </row>
    <row r="1879" spans="1:21" x14ac:dyDescent="0.2">
      <c r="A1879" s="32"/>
      <c r="B1879" s="45" t="e">
        <f>VLOOKUP($A1879,EVID_OSEVU!$A$1:$M$4972,2,FALSE)</f>
        <v>#N/A</v>
      </c>
      <c r="C1879" s="45" t="e">
        <f>VLOOKUP($A1879,EVID_OSEVU!$A$1:$M$4972,3,FALSE)</f>
        <v>#N/A</v>
      </c>
      <c r="D1879" s="45" t="e">
        <f>VLOOKUP($A1879,EVID_OSEVU!$A$1:$M$4972,4,FALSE)</f>
        <v>#N/A</v>
      </c>
      <c r="E1879" s="45" t="e">
        <f>VLOOKUP($A1879,EVID_OSEVU!$A$1:$M$4972,7,FALSE)</f>
        <v>#N/A</v>
      </c>
      <c r="F1879" s="45" t="e">
        <f>VLOOKUP($A1879,EVID_OSEVU!$A$1:$M$4972,8,FALSE)</f>
        <v>#N/A</v>
      </c>
      <c r="G1879" s="45" t="e">
        <f>VLOOKUP($A1879,EVID_OSEVU!$A$1:$M$4972,11,FALSE)</f>
        <v>#N/A</v>
      </c>
      <c r="H1879" s="35"/>
      <c r="I1879" s="48"/>
      <c r="J1879" s="33" t="e">
        <f>VLOOKUP($A1879,EVID_OSEVU!$A$1:$M$4972,11,FALSE)</f>
        <v>#N/A</v>
      </c>
      <c r="K1879" s="39"/>
      <c r="L1879" s="49"/>
      <c r="M1879" s="89" t="e">
        <f t="shared" si="29"/>
        <v>#N/A</v>
      </c>
      <c r="N1879" s="50"/>
      <c r="O1879" s="37" t="e">
        <f>VLOOKUP(EVID_HNOJENI!N1879,HNOJIVA_ALL!$A$2:$Z$3303,4,FALSE)</f>
        <v>#N/A</v>
      </c>
      <c r="P1879" s="51" t="e">
        <f>ROUND(VLOOKUP(EVID_HNOJENI!N1879,HNOJIVA_ALL!$A$2:$Z$3303,14,FALSE)*K1879*IF(L1879="t",10,IF(L1879="kg",0.01,IF(L1879="q",1,IF(L1879="l",0.01*VLOOKUP(EVID_HNOJENI!N1879,HNOJIVA_ALL!$A$2:$AE$3303,31,FALSE),"CHYBA")))),2)</f>
        <v>#N/A</v>
      </c>
      <c r="Q1879" s="51" t="e">
        <f>ROUND(VLOOKUP(EVID_HNOJENI!N1879,HNOJIVA_ALL!$A$2:$Z$3303,15,FALSE)*K1879*IF(L1879="t",10,IF(L1879="kg",0.01,IF(L1879="q",1,IF(L1879="l",0.01*VLOOKUP(EVID_HNOJENI!N1879,HNOJIVA_ALL!$A$2:$AE$3303,31,FALSE),"CHYBA")))),2)</f>
        <v>#N/A</v>
      </c>
      <c r="R1879" s="51" t="e">
        <f>ROUND(VLOOKUP(EVID_HNOJENI!N1879,HNOJIVA_ALL!$A$2:$Z$3303,16,FALSE)*K1879*IF(L1879="t",10,IF(L1879="kg",0.01,IF(L1879="q",1,IF(L1879="l",0.01*VLOOKUP(EVID_HNOJENI!N1879,HNOJIVA_ALL!$A$2:$AE$3303,31,FALSE),"CHYBA")))),2)</f>
        <v>#N/A</v>
      </c>
      <c r="S1879" s="51" t="e">
        <f>ROUND(VLOOKUP(EVID_HNOJENI!N1879,HNOJIVA_ALL!$A$2:$Z$3303,18,FALSE)*K1879*IF(L1879="t",10,IF(L1879="kg",0.01,IF(L1879="q",1,IF(L1879="l",0.01*VLOOKUP(EVID_HNOJENI!N1879,HNOJIVA_ALL!$A$2:$AE$3303,31,FALSE),"CHYBA")))),2)</f>
        <v>#N/A</v>
      </c>
      <c r="T1879" s="51" t="e">
        <f>ROUND(VLOOKUP(EVID_HNOJENI!N1879,HNOJIVA_ALL!$A$2:$Z$3303,17,FALSE)*K1879*IF(L1879="t",10,IF(L1879="kg",0.01,IF(L1879="q",1,IF(L1879="l",0.01*VLOOKUP(EVID_HNOJENI!N1879,HNOJIVA_ALL!$A$2:$AE$3303,31,FALSE),"CHYBA")))),2)</f>
        <v>#N/A</v>
      </c>
      <c r="U1879" s="51" t="e">
        <f>ROUND(VLOOKUP(EVID_HNOJENI!N1879,HNOJIVA_ALL!$A$2:$Z$3303,20,FALSE)*K1879*IF(L1879="t",10,IF(L1879="kg",0.01,IF(L1879="q",1,IF(L1879="l",0.01*VLOOKUP(EVID_HNOJENI!N1879,HNOJIVA_ALL!$A$2:$AE$3303,31,FALSE),"CHYBA")))),2)</f>
        <v>#N/A</v>
      </c>
    </row>
    <row r="1880" spans="1:21" x14ac:dyDescent="0.2">
      <c r="A1880" s="32"/>
      <c r="B1880" s="45" t="e">
        <f>VLOOKUP($A1880,EVID_OSEVU!$A$1:$M$4972,2,FALSE)</f>
        <v>#N/A</v>
      </c>
      <c r="C1880" s="45" t="e">
        <f>VLOOKUP($A1880,EVID_OSEVU!$A$1:$M$4972,3,FALSE)</f>
        <v>#N/A</v>
      </c>
      <c r="D1880" s="45" t="e">
        <f>VLOOKUP($A1880,EVID_OSEVU!$A$1:$M$4972,4,FALSE)</f>
        <v>#N/A</v>
      </c>
      <c r="E1880" s="45" t="e">
        <f>VLOOKUP($A1880,EVID_OSEVU!$A$1:$M$4972,7,FALSE)</f>
        <v>#N/A</v>
      </c>
      <c r="F1880" s="45" t="e">
        <f>VLOOKUP($A1880,EVID_OSEVU!$A$1:$M$4972,8,FALSE)</f>
        <v>#N/A</v>
      </c>
      <c r="G1880" s="45" t="e">
        <f>VLOOKUP($A1880,EVID_OSEVU!$A$1:$M$4972,11,FALSE)</f>
        <v>#N/A</v>
      </c>
      <c r="H1880" s="35"/>
      <c r="I1880" s="48"/>
      <c r="J1880" s="33" t="e">
        <f>VLOOKUP($A1880,EVID_OSEVU!$A$1:$M$4972,11,FALSE)</f>
        <v>#N/A</v>
      </c>
      <c r="K1880" s="39"/>
      <c r="L1880" s="49"/>
      <c r="M1880" s="89" t="e">
        <f t="shared" si="29"/>
        <v>#N/A</v>
      </c>
      <c r="N1880" s="50"/>
      <c r="O1880" s="37" t="e">
        <f>VLOOKUP(EVID_HNOJENI!N1880,HNOJIVA_ALL!$A$2:$Z$3303,4,FALSE)</f>
        <v>#N/A</v>
      </c>
      <c r="P1880" s="51" t="e">
        <f>ROUND(VLOOKUP(EVID_HNOJENI!N1880,HNOJIVA_ALL!$A$2:$Z$3303,14,FALSE)*K1880*IF(L1880="t",10,IF(L1880="kg",0.01,IF(L1880="q",1,IF(L1880="l",0.01*VLOOKUP(EVID_HNOJENI!N1880,HNOJIVA_ALL!$A$2:$AE$3303,31,FALSE),"CHYBA")))),2)</f>
        <v>#N/A</v>
      </c>
      <c r="Q1880" s="51" t="e">
        <f>ROUND(VLOOKUP(EVID_HNOJENI!N1880,HNOJIVA_ALL!$A$2:$Z$3303,15,FALSE)*K1880*IF(L1880="t",10,IF(L1880="kg",0.01,IF(L1880="q",1,IF(L1880="l",0.01*VLOOKUP(EVID_HNOJENI!N1880,HNOJIVA_ALL!$A$2:$AE$3303,31,FALSE),"CHYBA")))),2)</f>
        <v>#N/A</v>
      </c>
      <c r="R1880" s="51" t="e">
        <f>ROUND(VLOOKUP(EVID_HNOJENI!N1880,HNOJIVA_ALL!$A$2:$Z$3303,16,FALSE)*K1880*IF(L1880="t",10,IF(L1880="kg",0.01,IF(L1880="q",1,IF(L1880="l",0.01*VLOOKUP(EVID_HNOJENI!N1880,HNOJIVA_ALL!$A$2:$AE$3303,31,FALSE),"CHYBA")))),2)</f>
        <v>#N/A</v>
      </c>
      <c r="S1880" s="51" t="e">
        <f>ROUND(VLOOKUP(EVID_HNOJENI!N1880,HNOJIVA_ALL!$A$2:$Z$3303,18,FALSE)*K1880*IF(L1880="t",10,IF(L1880="kg",0.01,IF(L1880="q",1,IF(L1880="l",0.01*VLOOKUP(EVID_HNOJENI!N1880,HNOJIVA_ALL!$A$2:$AE$3303,31,FALSE),"CHYBA")))),2)</f>
        <v>#N/A</v>
      </c>
      <c r="T1880" s="51" t="e">
        <f>ROUND(VLOOKUP(EVID_HNOJENI!N1880,HNOJIVA_ALL!$A$2:$Z$3303,17,FALSE)*K1880*IF(L1880="t",10,IF(L1880="kg",0.01,IF(L1880="q",1,IF(L1880="l",0.01*VLOOKUP(EVID_HNOJENI!N1880,HNOJIVA_ALL!$A$2:$AE$3303,31,FALSE),"CHYBA")))),2)</f>
        <v>#N/A</v>
      </c>
      <c r="U1880" s="51" t="e">
        <f>ROUND(VLOOKUP(EVID_HNOJENI!N1880,HNOJIVA_ALL!$A$2:$Z$3303,20,FALSE)*K1880*IF(L1880="t",10,IF(L1880="kg",0.01,IF(L1880="q",1,IF(L1880="l",0.01*VLOOKUP(EVID_HNOJENI!N1880,HNOJIVA_ALL!$A$2:$AE$3303,31,FALSE),"CHYBA")))),2)</f>
        <v>#N/A</v>
      </c>
    </row>
    <row r="1881" spans="1:21" x14ac:dyDescent="0.2">
      <c r="A1881" s="32"/>
      <c r="B1881" s="45" t="e">
        <f>VLOOKUP($A1881,EVID_OSEVU!$A$1:$M$4972,2,FALSE)</f>
        <v>#N/A</v>
      </c>
      <c r="C1881" s="45" t="e">
        <f>VLOOKUP($A1881,EVID_OSEVU!$A$1:$M$4972,3,FALSE)</f>
        <v>#N/A</v>
      </c>
      <c r="D1881" s="45" t="e">
        <f>VLOOKUP($A1881,EVID_OSEVU!$A$1:$M$4972,4,FALSE)</f>
        <v>#N/A</v>
      </c>
      <c r="E1881" s="45" t="e">
        <f>VLOOKUP($A1881,EVID_OSEVU!$A$1:$M$4972,7,FALSE)</f>
        <v>#N/A</v>
      </c>
      <c r="F1881" s="45" t="e">
        <f>VLOOKUP($A1881,EVID_OSEVU!$A$1:$M$4972,8,FALSE)</f>
        <v>#N/A</v>
      </c>
      <c r="G1881" s="45" t="e">
        <f>VLOOKUP($A1881,EVID_OSEVU!$A$1:$M$4972,11,FALSE)</f>
        <v>#N/A</v>
      </c>
      <c r="H1881" s="35"/>
      <c r="I1881" s="48"/>
      <c r="J1881" s="33" t="e">
        <f>VLOOKUP($A1881,EVID_OSEVU!$A$1:$M$4972,11,FALSE)</f>
        <v>#N/A</v>
      </c>
      <c r="K1881" s="39"/>
      <c r="L1881" s="49"/>
      <c r="M1881" s="89" t="e">
        <f t="shared" si="29"/>
        <v>#N/A</v>
      </c>
      <c r="N1881" s="50"/>
      <c r="O1881" s="37" t="e">
        <f>VLOOKUP(EVID_HNOJENI!N1881,HNOJIVA_ALL!$A$2:$Z$3303,4,FALSE)</f>
        <v>#N/A</v>
      </c>
      <c r="P1881" s="51" t="e">
        <f>ROUND(VLOOKUP(EVID_HNOJENI!N1881,HNOJIVA_ALL!$A$2:$Z$3303,14,FALSE)*K1881*IF(L1881="t",10,IF(L1881="kg",0.01,IF(L1881="q",1,IF(L1881="l",0.01*VLOOKUP(EVID_HNOJENI!N1881,HNOJIVA_ALL!$A$2:$AE$3303,31,FALSE),"CHYBA")))),2)</f>
        <v>#N/A</v>
      </c>
      <c r="Q1881" s="51" t="e">
        <f>ROUND(VLOOKUP(EVID_HNOJENI!N1881,HNOJIVA_ALL!$A$2:$Z$3303,15,FALSE)*K1881*IF(L1881="t",10,IF(L1881="kg",0.01,IF(L1881="q",1,IF(L1881="l",0.01*VLOOKUP(EVID_HNOJENI!N1881,HNOJIVA_ALL!$A$2:$AE$3303,31,FALSE),"CHYBA")))),2)</f>
        <v>#N/A</v>
      </c>
      <c r="R1881" s="51" t="e">
        <f>ROUND(VLOOKUP(EVID_HNOJENI!N1881,HNOJIVA_ALL!$A$2:$Z$3303,16,FALSE)*K1881*IF(L1881="t",10,IF(L1881="kg",0.01,IF(L1881="q",1,IF(L1881="l",0.01*VLOOKUP(EVID_HNOJENI!N1881,HNOJIVA_ALL!$A$2:$AE$3303,31,FALSE),"CHYBA")))),2)</f>
        <v>#N/A</v>
      </c>
      <c r="S1881" s="51" t="e">
        <f>ROUND(VLOOKUP(EVID_HNOJENI!N1881,HNOJIVA_ALL!$A$2:$Z$3303,18,FALSE)*K1881*IF(L1881="t",10,IF(L1881="kg",0.01,IF(L1881="q",1,IF(L1881="l",0.01*VLOOKUP(EVID_HNOJENI!N1881,HNOJIVA_ALL!$A$2:$AE$3303,31,FALSE),"CHYBA")))),2)</f>
        <v>#N/A</v>
      </c>
      <c r="T1881" s="51" t="e">
        <f>ROUND(VLOOKUP(EVID_HNOJENI!N1881,HNOJIVA_ALL!$A$2:$Z$3303,17,FALSE)*K1881*IF(L1881="t",10,IF(L1881="kg",0.01,IF(L1881="q",1,IF(L1881="l",0.01*VLOOKUP(EVID_HNOJENI!N1881,HNOJIVA_ALL!$A$2:$AE$3303,31,FALSE),"CHYBA")))),2)</f>
        <v>#N/A</v>
      </c>
      <c r="U1881" s="51" t="e">
        <f>ROUND(VLOOKUP(EVID_HNOJENI!N1881,HNOJIVA_ALL!$A$2:$Z$3303,20,FALSE)*K1881*IF(L1881="t",10,IF(L1881="kg",0.01,IF(L1881="q",1,IF(L1881="l",0.01*VLOOKUP(EVID_HNOJENI!N1881,HNOJIVA_ALL!$A$2:$AE$3303,31,FALSE),"CHYBA")))),2)</f>
        <v>#N/A</v>
      </c>
    </row>
    <row r="1882" spans="1:21" x14ac:dyDescent="0.2">
      <c r="A1882" s="32"/>
      <c r="B1882" s="45" t="e">
        <f>VLOOKUP($A1882,EVID_OSEVU!$A$1:$M$4972,2,FALSE)</f>
        <v>#N/A</v>
      </c>
      <c r="C1882" s="45" t="e">
        <f>VLOOKUP($A1882,EVID_OSEVU!$A$1:$M$4972,3,FALSE)</f>
        <v>#N/A</v>
      </c>
      <c r="D1882" s="45" t="e">
        <f>VLOOKUP($A1882,EVID_OSEVU!$A$1:$M$4972,4,FALSE)</f>
        <v>#N/A</v>
      </c>
      <c r="E1882" s="45" t="e">
        <f>VLOOKUP($A1882,EVID_OSEVU!$A$1:$M$4972,7,FALSE)</f>
        <v>#N/A</v>
      </c>
      <c r="F1882" s="45" t="e">
        <f>VLOOKUP($A1882,EVID_OSEVU!$A$1:$M$4972,8,FALSE)</f>
        <v>#N/A</v>
      </c>
      <c r="G1882" s="45" t="e">
        <f>VLOOKUP($A1882,EVID_OSEVU!$A$1:$M$4972,11,FALSE)</f>
        <v>#N/A</v>
      </c>
      <c r="H1882" s="35"/>
      <c r="I1882" s="48"/>
      <c r="J1882" s="33" t="e">
        <f>VLOOKUP($A1882,EVID_OSEVU!$A$1:$M$4972,11,FALSE)</f>
        <v>#N/A</v>
      </c>
      <c r="K1882" s="39"/>
      <c r="L1882" s="49"/>
      <c r="M1882" s="89" t="e">
        <f t="shared" si="29"/>
        <v>#N/A</v>
      </c>
      <c r="N1882" s="50"/>
      <c r="O1882" s="37" t="e">
        <f>VLOOKUP(EVID_HNOJENI!N1882,HNOJIVA_ALL!$A$2:$Z$3303,4,FALSE)</f>
        <v>#N/A</v>
      </c>
      <c r="P1882" s="51" t="e">
        <f>ROUND(VLOOKUP(EVID_HNOJENI!N1882,HNOJIVA_ALL!$A$2:$Z$3303,14,FALSE)*K1882*IF(L1882="t",10,IF(L1882="kg",0.01,IF(L1882="q",1,IF(L1882="l",0.01*VLOOKUP(EVID_HNOJENI!N1882,HNOJIVA_ALL!$A$2:$AE$3303,31,FALSE),"CHYBA")))),2)</f>
        <v>#N/A</v>
      </c>
      <c r="Q1882" s="51" t="e">
        <f>ROUND(VLOOKUP(EVID_HNOJENI!N1882,HNOJIVA_ALL!$A$2:$Z$3303,15,FALSE)*K1882*IF(L1882="t",10,IF(L1882="kg",0.01,IF(L1882="q",1,IF(L1882="l",0.01*VLOOKUP(EVID_HNOJENI!N1882,HNOJIVA_ALL!$A$2:$AE$3303,31,FALSE),"CHYBA")))),2)</f>
        <v>#N/A</v>
      </c>
      <c r="R1882" s="51" t="e">
        <f>ROUND(VLOOKUP(EVID_HNOJENI!N1882,HNOJIVA_ALL!$A$2:$Z$3303,16,FALSE)*K1882*IF(L1882="t",10,IF(L1882="kg",0.01,IF(L1882="q",1,IF(L1882="l",0.01*VLOOKUP(EVID_HNOJENI!N1882,HNOJIVA_ALL!$A$2:$AE$3303,31,FALSE),"CHYBA")))),2)</f>
        <v>#N/A</v>
      </c>
      <c r="S1882" s="51" t="e">
        <f>ROUND(VLOOKUP(EVID_HNOJENI!N1882,HNOJIVA_ALL!$A$2:$Z$3303,18,FALSE)*K1882*IF(L1882="t",10,IF(L1882="kg",0.01,IF(L1882="q",1,IF(L1882="l",0.01*VLOOKUP(EVID_HNOJENI!N1882,HNOJIVA_ALL!$A$2:$AE$3303,31,FALSE),"CHYBA")))),2)</f>
        <v>#N/A</v>
      </c>
      <c r="T1882" s="51" t="e">
        <f>ROUND(VLOOKUP(EVID_HNOJENI!N1882,HNOJIVA_ALL!$A$2:$Z$3303,17,FALSE)*K1882*IF(L1882="t",10,IF(L1882="kg",0.01,IF(L1882="q",1,IF(L1882="l",0.01*VLOOKUP(EVID_HNOJENI!N1882,HNOJIVA_ALL!$A$2:$AE$3303,31,FALSE),"CHYBA")))),2)</f>
        <v>#N/A</v>
      </c>
      <c r="U1882" s="51" t="e">
        <f>ROUND(VLOOKUP(EVID_HNOJENI!N1882,HNOJIVA_ALL!$A$2:$Z$3303,20,FALSE)*K1882*IF(L1882="t",10,IF(L1882="kg",0.01,IF(L1882="q",1,IF(L1882="l",0.01*VLOOKUP(EVID_HNOJENI!N1882,HNOJIVA_ALL!$A$2:$AE$3303,31,FALSE),"CHYBA")))),2)</f>
        <v>#N/A</v>
      </c>
    </row>
    <row r="1883" spans="1:21" x14ac:dyDescent="0.2">
      <c r="A1883" s="32"/>
      <c r="B1883" s="45" t="e">
        <f>VLOOKUP($A1883,EVID_OSEVU!$A$1:$M$4972,2,FALSE)</f>
        <v>#N/A</v>
      </c>
      <c r="C1883" s="45" t="e">
        <f>VLOOKUP($A1883,EVID_OSEVU!$A$1:$M$4972,3,FALSE)</f>
        <v>#N/A</v>
      </c>
      <c r="D1883" s="45" t="e">
        <f>VLOOKUP($A1883,EVID_OSEVU!$A$1:$M$4972,4,FALSE)</f>
        <v>#N/A</v>
      </c>
      <c r="E1883" s="45" t="e">
        <f>VLOOKUP($A1883,EVID_OSEVU!$A$1:$M$4972,7,FALSE)</f>
        <v>#N/A</v>
      </c>
      <c r="F1883" s="45" t="e">
        <f>VLOOKUP($A1883,EVID_OSEVU!$A$1:$M$4972,8,FALSE)</f>
        <v>#N/A</v>
      </c>
      <c r="G1883" s="45" t="e">
        <f>VLOOKUP($A1883,EVID_OSEVU!$A$1:$M$4972,11,FALSE)</f>
        <v>#N/A</v>
      </c>
      <c r="H1883" s="35"/>
      <c r="I1883" s="48"/>
      <c r="J1883" s="33" t="e">
        <f>VLOOKUP($A1883,EVID_OSEVU!$A$1:$M$4972,11,FALSE)</f>
        <v>#N/A</v>
      </c>
      <c r="K1883" s="39"/>
      <c r="L1883" s="49"/>
      <c r="M1883" s="89" t="e">
        <f t="shared" si="29"/>
        <v>#N/A</v>
      </c>
      <c r="N1883" s="50"/>
      <c r="O1883" s="37" t="e">
        <f>VLOOKUP(EVID_HNOJENI!N1883,HNOJIVA_ALL!$A$2:$Z$3303,4,FALSE)</f>
        <v>#N/A</v>
      </c>
      <c r="P1883" s="51" t="e">
        <f>ROUND(VLOOKUP(EVID_HNOJENI!N1883,HNOJIVA_ALL!$A$2:$Z$3303,14,FALSE)*K1883*IF(L1883="t",10,IF(L1883="kg",0.01,IF(L1883="q",1,IF(L1883="l",0.01*VLOOKUP(EVID_HNOJENI!N1883,HNOJIVA_ALL!$A$2:$AE$3303,31,FALSE),"CHYBA")))),2)</f>
        <v>#N/A</v>
      </c>
      <c r="Q1883" s="51" t="e">
        <f>ROUND(VLOOKUP(EVID_HNOJENI!N1883,HNOJIVA_ALL!$A$2:$Z$3303,15,FALSE)*K1883*IF(L1883="t",10,IF(L1883="kg",0.01,IF(L1883="q",1,IF(L1883="l",0.01*VLOOKUP(EVID_HNOJENI!N1883,HNOJIVA_ALL!$A$2:$AE$3303,31,FALSE),"CHYBA")))),2)</f>
        <v>#N/A</v>
      </c>
      <c r="R1883" s="51" t="e">
        <f>ROUND(VLOOKUP(EVID_HNOJENI!N1883,HNOJIVA_ALL!$A$2:$Z$3303,16,FALSE)*K1883*IF(L1883="t",10,IF(L1883="kg",0.01,IF(L1883="q",1,IF(L1883="l",0.01*VLOOKUP(EVID_HNOJENI!N1883,HNOJIVA_ALL!$A$2:$AE$3303,31,FALSE),"CHYBA")))),2)</f>
        <v>#N/A</v>
      </c>
      <c r="S1883" s="51" t="e">
        <f>ROUND(VLOOKUP(EVID_HNOJENI!N1883,HNOJIVA_ALL!$A$2:$Z$3303,18,FALSE)*K1883*IF(L1883="t",10,IF(L1883="kg",0.01,IF(L1883="q",1,IF(L1883="l",0.01*VLOOKUP(EVID_HNOJENI!N1883,HNOJIVA_ALL!$A$2:$AE$3303,31,FALSE),"CHYBA")))),2)</f>
        <v>#N/A</v>
      </c>
      <c r="T1883" s="51" t="e">
        <f>ROUND(VLOOKUP(EVID_HNOJENI!N1883,HNOJIVA_ALL!$A$2:$Z$3303,17,FALSE)*K1883*IF(L1883="t",10,IF(L1883="kg",0.01,IF(L1883="q",1,IF(L1883="l",0.01*VLOOKUP(EVID_HNOJENI!N1883,HNOJIVA_ALL!$A$2:$AE$3303,31,FALSE),"CHYBA")))),2)</f>
        <v>#N/A</v>
      </c>
      <c r="U1883" s="51" t="e">
        <f>ROUND(VLOOKUP(EVID_HNOJENI!N1883,HNOJIVA_ALL!$A$2:$Z$3303,20,FALSE)*K1883*IF(L1883="t",10,IF(L1883="kg",0.01,IF(L1883="q",1,IF(L1883="l",0.01*VLOOKUP(EVID_HNOJENI!N1883,HNOJIVA_ALL!$A$2:$AE$3303,31,FALSE),"CHYBA")))),2)</f>
        <v>#N/A</v>
      </c>
    </row>
    <row r="1884" spans="1:21" x14ac:dyDescent="0.2">
      <c r="A1884" s="32"/>
      <c r="B1884" s="45" t="e">
        <f>VLOOKUP($A1884,EVID_OSEVU!$A$1:$M$4972,2,FALSE)</f>
        <v>#N/A</v>
      </c>
      <c r="C1884" s="45" t="e">
        <f>VLOOKUP($A1884,EVID_OSEVU!$A$1:$M$4972,3,FALSE)</f>
        <v>#N/A</v>
      </c>
      <c r="D1884" s="45" t="e">
        <f>VLOOKUP($A1884,EVID_OSEVU!$A$1:$M$4972,4,FALSE)</f>
        <v>#N/A</v>
      </c>
      <c r="E1884" s="45" t="e">
        <f>VLOOKUP($A1884,EVID_OSEVU!$A$1:$M$4972,7,FALSE)</f>
        <v>#N/A</v>
      </c>
      <c r="F1884" s="45" t="e">
        <f>VLOOKUP($A1884,EVID_OSEVU!$A$1:$M$4972,8,FALSE)</f>
        <v>#N/A</v>
      </c>
      <c r="G1884" s="45" t="e">
        <f>VLOOKUP($A1884,EVID_OSEVU!$A$1:$M$4972,11,FALSE)</f>
        <v>#N/A</v>
      </c>
      <c r="H1884" s="35"/>
      <c r="I1884" s="48"/>
      <c r="J1884" s="33" t="e">
        <f>VLOOKUP($A1884,EVID_OSEVU!$A$1:$M$4972,11,FALSE)</f>
        <v>#N/A</v>
      </c>
      <c r="K1884" s="39"/>
      <c r="L1884" s="49"/>
      <c r="M1884" s="89" t="e">
        <f t="shared" si="29"/>
        <v>#N/A</v>
      </c>
      <c r="N1884" s="50"/>
      <c r="O1884" s="37" t="e">
        <f>VLOOKUP(EVID_HNOJENI!N1884,HNOJIVA_ALL!$A$2:$Z$3303,4,FALSE)</f>
        <v>#N/A</v>
      </c>
      <c r="P1884" s="51" t="e">
        <f>ROUND(VLOOKUP(EVID_HNOJENI!N1884,HNOJIVA_ALL!$A$2:$Z$3303,14,FALSE)*K1884*IF(L1884="t",10,IF(L1884="kg",0.01,IF(L1884="q",1,IF(L1884="l",0.01*VLOOKUP(EVID_HNOJENI!N1884,HNOJIVA_ALL!$A$2:$AE$3303,31,FALSE),"CHYBA")))),2)</f>
        <v>#N/A</v>
      </c>
      <c r="Q1884" s="51" t="e">
        <f>ROUND(VLOOKUP(EVID_HNOJENI!N1884,HNOJIVA_ALL!$A$2:$Z$3303,15,FALSE)*K1884*IF(L1884="t",10,IF(L1884="kg",0.01,IF(L1884="q",1,IF(L1884="l",0.01*VLOOKUP(EVID_HNOJENI!N1884,HNOJIVA_ALL!$A$2:$AE$3303,31,FALSE),"CHYBA")))),2)</f>
        <v>#N/A</v>
      </c>
      <c r="R1884" s="51" t="e">
        <f>ROUND(VLOOKUP(EVID_HNOJENI!N1884,HNOJIVA_ALL!$A$2:$Z$3303,16,FALSE)*K1884*IF(L1884="t",10,IF(L1884="kg",0.01,IF(L1884="q",1,IF(L1884="l",0.01*VLOOKUP(EVID_HNOJENI!N1884,HNOJIVA_ALL!$A$2:$AE$3303,31,FALSE),"CHYBA")))),2)</f>
        <v>#N/A</v>
      </c>
      <c r="S1884" s="51" t="e">
        <f>ROUND(VLOOKUP(EVID_HNOJENI!N1884,HNOJIVA_ALL!$A$2:$Z$3303,18,FALSE)*K1884*IF(L1884="t",10,IF(L1884="kg",0.01,IF(L1884="q",1,IF(L1884="l",0.01*VLOOKUP(EVID_HNOJENI!N1884,HNOJIVA_ALL!$A$2:$AE$3303,31,FALSE),"CHYBA")))),2)</f>
        <v>#N/A</v>
      </c>
      <c r="T1884" s="51" t="e">
        <f>ROUND(VLOOKUP(EVID_HNOJENI!N1884,HNOJIVA_ALL!$A$2:$Z$3303,17,FALSE)*K1884*IF(L1884="t",10,IF(L1884="kg",0.01,IF(L1884="q",1,IF(L1884="l",0.01*VLOOKUP(EVID_HNOJENI!N1884,HNOJIVA_ALL!$A$2:$AE$3303,31,FALSE),"CHYBA")))),2)</f>
        <v>#N/A</v>
      </c>
      <c r="U1884" s="51" t="e">
        <f>ROUND(VLOOKUP(EVID_HNOJENI!N1884,HNOJIVA_ALL!$A$2:$Z$3303,20,FALSE)*K1884*IF(L1884="t",10,IF(L1884="kg",0.01,IF(L1884="q",1,IF(L1884="l",0.01*VLOOKUP(EVID_HNOJENI!N1884,HNOJIVA_ALL!$A$2:$AE$3303,31,FALSE),"CHYBA")))),2)</f>
        <v>#N/A</v>
      </c>
    </row>
    <row r="1885" spans="1:21" x14ac:dyDescent="0.2">
      <c r="A1885" s="32"/>
      <c r="B1885" s="45" t="e">
        <f>VLOOKUP($A1885,EVID_OSEVU!$A$1:$M$4972,2,FALSE)</f>
        <v>#N/A</v>
      </c>
      <c r="C1885" s="45" t="e">
        <f>VLOOKUP($A1885,EVID_OSEVU!$A$1:$M$4972,3,FALSE)</f>
        <v>#N/A</v>
      </c>
      <c r="D1885" s="45" t="e">
        <f>VLOOKUP($A1885,EVID_OSEVU!$A$1:$M$4972,4,FALSE)</f>
        <v>#N/A</v>
      </c>
      <c r="E1885" s="45" t="e">
        <f>VLOOKUP($A1885,EVID_OSEVU!$A$1:$M$4972,7,FALSE)</f>
        <v>#N/A</v>
      </c>
      <c r="F1885" s="45" t="e">
        <f>VLOOKUP($A1885,EVID_OSEVU!$A$1:$M$4972,8,FALSE)</f>
        <v>#N/A</v>
      </c>
      <c r="G1885" s="45" t="e">
        <f>VLOOKUP($A1885,EVID_OSEVU!$A$1:$M$4972,11,FALSE)</f>
        <v>#N/A</v>
      </c>
      <c r="H1885" s="35"/>
      <c r="I1885" s="48"/>
      <c r="J1885" s="33" t="e">
        <f>VLOOKUP($A1885,EVID_OSEVU!$A$1:$M$4972,11,FALSE)</f>
        <v>#N/A</v>
      </c>
      <c r="K1885" s="39"/>
      <c r="L1885" s="49"/>
      <c r="M1885" s="89" t="e">
        <f t="shared" si="29"/>
        <v>#N/A</v>
      </c>
      <c r="N1885" s="50"/>
      <c r="O1885" s="37" t="e">
        <f>VLOOKUP(EVID_HNOJENI!N1885,HNOJIVA_ALL!$A$2:$Z$3303,4,FALSE)</f>
        <v>#N/A</v>
      </c>
      <c r="P1885" s="51" t="e">
        <f>ROUND(VLOOKUP(EVID_HNOJENI!N1885,HNOJIVA_ALL!$A$2:$Z$3303,14,FALSE)*K1885*IF(L1885="t",10,IF(L1885="kg",0.01,IF(L1885="q",1,IF(L1885="l",0.01*VLOOKUP(EVID_HNOJENI!N1885,HNOJIVA_ALL!$A$2:$AE$3303,31,FALSE),"CHYBA")))),2)</f>
        <v>#N/A</v>
      </c>
      <c r="Q1885" s="51" t="e">
        <f>ROUND(VLOOKUP(EVID_HNOJENI!N1885,HNOJIVA_ALL!$A$2:$Z$3303,15,FALSE)*K1885*IF(L1885="t",10,IF(L1885="kg",0.01,IF(L1885="q",1,IF(L1885="l",0.01*VLOOKUP(EVID_HNOJENI!N1885,HNOJIVA_ALL!$A$2:$AE$3303,31,FALSE),"CHYBA")))),2)</f>
        <v>#N/A</v>
      </c>
      <c r="R1885" s="51" t="e">
        <f>ROUND(VLOOKUP(EVID_HNOJENI!N1885,HNOJIVA_ALL!$A$2:$Z$3303,16,FALSE)*K1885*IF(L1885="t",10,IF(L1885="kg",0.01,IF(L1885="q",1,IF(L1885="l",0.01*VLOOKUP(EVID_HNOJENI!N1885,HNOJIVA_ALL!$A$2:$AE$3303,31,FALSE),"CHYBA")))),2)</f>
        <v>#N/A</v>
      </c>
      <c r="S1885" s="51" t="e">
        <f>ROUND(VLOOKUP(EVID_HNOJENI!N1885,HNOJIVA_ALL!$A$2:$Z$3303,18,FALSE)*K1885*IF(L1885="t",10,IF(L1885="kg",0.01,IF(L1885="q",1,IF(L1885="l",0.01*VLOOKUP(EVID_HNOJENI!N1885,HNOJIVA_ALL!$A$2:$AE$3303,31,FALSE),"CHYBA")))),2)</f>
        <v>#N/A</v>
      </c>
      <c r="T1885" s="51" t="e">
        <f>ROUND(VLOOKUP(EVID_HNOJENI!N1885,HNOJIVA_ALL!$A$2:$Z$3303,17,FALSE)*K1885*IF(L1885="t",10,IF(L1885="kg",0.01,IF(L1885="q",1,IF(L1885="l",0.01*VLOOKUP(EVID_HNOJENI!N1885,HNOJIVA_ALL!$A$2:$AE$3303,31,FALSE),"CHYBA")))),2)</f>
        <v>#N/A</v>
      </c>
      <c r="U1885" s="51" t="e">
        <f>ROUND(VLOOKUP(EVID_HNOJENI!N1885,HNOJIVA_ALL!$A$2:$Z$3303,20,FALSE)*K1885*IF(L1885="t",10,IF(L1885="kg",0.01,IF(L1885="q",1,IF(L1885="l",0.01*VLOOKUP(EVID_HNOJENI!N1885,HNOJIVA_ALL!$A$2:$AE$3303,31,FALSE),"CHYBA")))),2)</f>
        <v>#N/A</v>
      </c>
    </row>
    <row r="1886" spans="1:21" x14ac:dyDescent="0.2">
      <c r="A1886" s="32"/>
      <c r="B1886" s="45" t="e">
        <f>VLOOKUP($A1886,EVID_OSEVU!$A$1:$M$4972,2,FALSE)</f>
        <v>#N/A</v>
      </c>
      <c r="C1886" s="45" t="e">
        <f>VLOOKUP($A1886,EVID_OSEVU!$A$1:$M$4972,3,FALSE)</f>
        <v>#N/A</v>
      </c>
      <c r="D1886" s="45" t="e">
        <f>VLOOKUP($A1886,EVID_OSEVU!$A$1:$M$4972,4,FALSE)</f>
        <v>#N/A</v>
      </c>
      <c r="E1886" s="45" t="e">
        <f>VLOOKUP($A1886,EVID_OSEVU!$A$1:$M$4972,7,FALSE)</f>
        <v>#N/A</v>
      </c>
      <c r="F1886" s="45" t="e">
        <f>VLOOKUP($A1886,EVID_OSEVU!$A$1:$M$4972,8,FALSE)</f>
        <v>#N/A</v>
      </c>
      <c r="G1886" s="45" t="e">
        <f>VLOOKUP($A1886,EVID_OSEVU!$A$1:$M$4972,11,FALSE)</f>
        <v>#N/A</v>
      </c>
      <c r="H1886" s="35"/>
      <c r="I1886" s="48"/>
      <c r="J1886" s="33" t="e">
        <f>VLOOKUP($A1886,EVID_OSEVU!$A$1:$M$4972,11,FALSE)</f>
        <v>#N/A</v>
      </c>
      <c r="K1886" s="39"/>
      <c r="L1886" s="49"/>
      <c r="M1886" s="89" t="e">
        <f t="shared" si="29"/>
        <v>#N/A</v>
      </c>
      <c r="N1886" s="50"/>
      <c r="O1886" s="37" t="e">
        <f>VLOOKUP(EVID_HNOJENI!N1886,HNOJIVA_ALL!$A$2:$Z$3303,4,FALSE)</f>
        <v>#N/A</v>
      </c>
      <c r="P1886" s="51" t="e">
        <f>ROUND(VLOOKUP(EVID_HNOJENI!N1886,HNOJIVA_ALL!$A$2:$Z$3303,14,FALSE)*K1886*IF(L1886="t",10,IF(L1886="kg",0.01,IF(L1886="q",1,IF(L1886="l",0.01*VLOOKUP(EVID_HNOJENI!N1886,HNOJIVA_ALL!$A$2:$AE$3303,31,FALSE),"CHYBA")))),2)</f>
        <v>#N/A</v>
      </c>
      <c r="Q1886" s="51" t="e">
        <f>ROUND(VLOOKUP(EVID_HNOJENI!N1886,HNOJIVA_ALL!$A$2:$Z$3303,15,FALSE)*K1886*IF(L1886="t",10,IF(L1886="kg",0.01,IF(L1886="q",1,IF(L1886="l",0.01*VLOOKUP(EVID_HNOJENI!N1886,HNOJIVA_ALL!$A$2:$AE$3303,31,FALSE),"CHYBA")))),2)</f>
        <v>#N/A</v>
      </c>
      <c r="R1886" s="51" t="e">
        <f>ROUND(VLOOKUP(EVID_HNOJENI!N1886,HNOJIVA_ALL!$A$2:$Z$3303,16,FALSE)*K1886*IF(L1886="t",10,IF(L1886="kg",0.01,IF(L1886="q",1,IF(L1886="l",0.01*VLOOKUP(EVID_HNOJENI!N1886,HNOJIVA_ALL!$A$2:$AE$3303,31,FALSE),"CHYBA")))),2)</f>
        <v>#N/A</v>
      </c>
      <c r="S1886" s="51" t="e">
        <f>ROUND(VLOOKUP(EVID_HNOJENI!N1886,HNOJIVA_ALL!$A$2:$Z$3303,18,FALSE)*K1886*IF(L1886="t",10,IF(L1886="kg",0.01,IF(L1886="q",1,IF(L1886="l",0.01*VLOOKUP(EVID_HNOJENI!N1886,HNOJIVA_ALL!$A$2:$AE$3303,31,FALSE),"CHYBA")))),2)</f>
        <v>#N/A</v>
      </c>
      <c r="T1886" s="51" t="e">
        <f>ROUND(VLOOKUP(EVID_HNOJENI!N1886,HNOJIVA_ALL!$A$2:$Z$3303,17,FALSE)*K1886*IF(L1886="t",10,IF(L1886="kg",0.01,IF(L1886="q",1,IF(L1886="l",0.01*VLOOKUP(EVID_HNOJENI!N1886,HNOJIVA_ALL!$A$2:$AE$3303,31,FALSE),"CHYBA")))),2)</f>
        <v>#N/A</v>
      </c>
      <c r="U1886" s="51" t="e">
        <f>ROUND(VLOOKUP(EVID_HNOJENI!N1886,HNOJIVA_ALL!$A$2:$Z$3303,20,FALSE)*K1886*IF(L1886="t",10,IF(L1886="kg",0.01,IF(L1886="q",1,IF(L1886="l",0.01*VLOOKUP(EVID_HNOJENI!N1886,HNOJIVA_ALL!$A$2:$AE$3303,31,FALSE),"CHYBA")))),2)</f>
        <v>#N/A</v>
      </c>
    </row>
    <row r="1887" spans="1:21" x14ac:dyDescent="0.2">
      <c r="A1887" s="32"/>
      <c r="B1887" s="45" t="e">
        <f>VLOOKUP($A1887,EVID_OSEVU!$A$1:$M$4972,2,FALSE)</f>
        <v>#N/A</v>
      </c>
      <c r="C1887" s="45" t="e">
        <f>VLOOKUP($A1887,EVID_OSEVU!$A$1:$M$4972,3,FALSE)</f>
        <v>#N/A</v>
      </c>
      <c r="D1887" s="45" t="e">
        <f>VLOOKUP($A1887,EVID_OSEVU!$A$1:$M$4972,4,FALSE)</f>
        <v>#N/A</v>
      </c>
      <c r="E1887" s="45" t="e">
        <f>VLOOKUP($A1887,EVID_OSEVU!$A$1:$M$4972,7,FALSE)</f>
        <v>#N/A</v>
      </c>
      <c r="F1887" s="45" t="e">
        <f>VLOOKUP($A1887,EVID_OSEVU!$A$1:$M$4972,8,FALSE)</f>
        <v>#N/A</v>
      </c>
      <c r="G1887" s="45" t="e">
        <f>VLOOKUP($A1887,EVID_OSEVU!$A$1:$M$4972,11,FALSE)</f>
        <v>#N/A</v>
      </c>
      <c r="H1887" s="35"/>
      <c r="I1887" s="48"/>
      <c r="J1887" s="33" t="e">
        <f>VLOOKUP($A1887,EVID_OSEVU!$A$1:$M$4972,11,FALSE)</f>
        <v>#N/A</v>
      </c>
      <c r="K1887" s="39"/>
      <c r="L1887" s="49"/>
      <c r="M1887" s="89" t="e">
        <f t="shared" si="29"/>
        <v>#N/A</v>
      </c>
      <c r="N1887" s="50"/>
      <c r="O1887" s="37" t="e">
        <f>VLOOKUP(EVID_HNOJENI!N1887,HNOJIVA_ALL!$A$2:$Z$3303,4,FALSE)</f>
        <v>#N/A</v>
      </c>
      <c r="P1887" s="51" t="e">
        <f>ROUND(VLOOKUP(EVID_HNOJENI!N1887,HNOJIVA_ALL!$A$2:$Z$3303,14,FALSE)*K1887*IF(L1887="t",10,IF(L1887="kg",0.01,IF(L1887="q",1,IF(L1887="l",0.01*VLOOKUP(EVID_HNOJENI!N1887,HNOJIVA_ALL!$A$2:$AE$3303,31,FALSE),"CHYBA")))),2)</f>
        <v>#N/A</v>
      </c>
      <c r="Q1887" s="51" t="e">
        <f>ROUND(VLOOKUP(EVID_HNOJENI!N1887,HNOJIVA_ALL!$A$2:$Z$3303,15,FALSE)*K1887*IF(L1887="t",10,IF(L1887="kg",0.01,IF(L1887="q",1,IF(L1887="l",0.01*VLOOKUP(EVID_HNOJENI!N1887,HNOJIVA_ALL!$A$2:$AE$3303,31,FALSE),"CHYBA")))),2)</f>
        <v>#N/A</v>
      </c>
      <c r="R1887" s="51" t="e">
        <f>ROUND(VLOOKUP(EVID_HNOJENI!N1887,HNOJIVA_ALL!$A$2:$Z$3303,16,FALSE)*K1887*IF(L1887="t",10,IF(L1887="kg",0.01,IF(L1887="q",1,IF(L1887="l",0.01*VLOOKUP(EVID_HNOJENI!N1887,HNOJIVA_ALL!$A$2:$AE$3303,31,FALSE),"CHYBA")))),2)</f>
        <v>#N/A</v>
      </c>
      <c r="S1887" s="51" t="e">
        <f>ROUND(VLOOKUP(EVID_HNOJENI!N1887,HNOJIVA_ALL!$A$2:$Z$3303,18,FALSE)*K1887*IF(L1887="t",10,IF(L1887="kg",0.01,IF(L1887="q",1,IF(L1887="l",0.01*VLOOKUP(EVID_HNOJENI!N1887,HNOJIVA_ALL!$A$2:$AE$3303,31,FALSE),"CHYBA")))),2)</f>
        <v>#N/A</v>
      </c>
      <c r="T1887" s="51" t="e">
        <f>ROUND(VLOOKUP(EVID_HNOJENI!N1887,HNOJIVA_ALL!$A$2:$Z$3303,17,FALSE)*K1887*IF(L1887="t",10,IF(L1887="kg",0.01,IF(L1887="q",1,IF(L1887="l",0.01*VLOOKUP(EVID_HNOJENI!N1887,HNOJIVA_ALL!$A$2:$AE$3303,31,FALSE),"CHYBA")))),2)</f>
        <v>#N/A</v>
      </c>
      <c r="U1887" s="51" t="e">
        <f>ROUND(VLOOKUP(EVID_HNOJENI!N1887,HNOJIVA_ALL!$A$2:$Z$3303,20,FALSE)*K1887*IF(L1887="t",10,IF(L1887="kg",0.01,IF(L1887="q",1,IF(L1887="l",0.01*VLOOKUP(EVID_HNOJENI!N1887,HNOJIVA_ALL!$A$2:$AE$3303,31,FALSE),"CHYBA")))),2)</f>
        <v>#N/A</v>
      </c>
    </row>
    <row r="1888" spans="1:21" x14ac:dyDescent="0.2">
      <c r="A1888" s="32"/>
      <c r="B1888" s="45" t="e">
        <f>VLOOKUP($A1888,EVID_OSEVU!$A$1:$M$4972,2,FALSE)</f>
        <v>#N/A</v>
      </c>
      <c r="C1888" s="45" t="e">
        <f>VLOOKUP($A1888,EVID_OSEVU!$A$1:$M$4972,3,FALSE)</f>
        <v>#N/A</v>
      </c>
      <c r="D1888" s="45" t="e">
        <f>VLOOKUP($A1888,EVID_OSEVU!$A$1:$M$4972,4,FALSE)</f>
        <v>#N/A</v>
      </c>
      <c r="E1888" s="45" t="e">
        <f>VLOOKUP($A1888,EVID_OSEVU!$A$1:$M$4972,7,FALSE)</f>
        <v>#N/A</v>
      </c>
      <c r="F1888" s="45" t="e">
        <f>VLOOKUP($A1888,EVID_OSEVU!$A$1:$M$4972,8,FALSE)</f>
        <v>#N/A</v>
      </c>
      <c r="G1888" s="45" t="e">
        <f>VLOOKUP($A1888,EVID_OSEVU!$A$1:$M$4972,11,FALSE)</f>
        <v>#N/A</v>
      </c>
      <c r="H1888" s="35"/>
      <c r="I1888" s="48"/>
      <c r="J1888" s="33" t="e">
        <f>VLOOKUP($A1888,EVID_OSEVU!$A$1:$M$4972,11,FALSE)</f>
        <v>#N/A</v>
      </c>
      <c r="K1888" s="39"/>
      <c r="L1888" s="49"/>
      <c r="M1888" s="89" t="e">
        <f t="shared" si="29"/>
        <v>#N/A</v>
      </c>
      <c r="N1888" s="50"/>
      <c r="O1888" s="37" t="e">
        <f>VLOOKUP(EVID_HNOJENI!N1888,HNOJIVA_ALL!$A$2:$Z$3303,4,FALSE)</f>
        <v>#N/A</v>
      </c>
      <c r="P1888" s="51" t="e">
        <f>ROUND(VLOOKUP(EVID_HNOJENI!N1888,HNOJIVA_ALL!$A$2:$Z$3303,14,FALSE)*K1888*IF(L1888="t",10,IF(L1888="kg",0.01,IF(L1888="q",1,IF(L1888="l",0.01*VLOOKUP(EVID_HNOJENI!N1888,HNOJIVA_ALL!$A$2:$AE$3303,31,FALSE),"CHYBA")))),2)</f>
        <v>#N/A</v>
      </c>
      <c r="Q1888" s="51" t="e">
        <f>ROUND(VLOOKUP(EVID_HNOJENI!N1888,HNOJIVA_ALL!$A$2:$Z$3303,15,FALSE)*K1888*IF(L1888="t",10,IF(L1888="kg",0.01,IF(L1888="q",1,IF(L1888="l",0.01*VLOOKUP(EVID_HNOJENI!N1888,HNOJIVA_ALL!$A$2:$AE$3303,31,FALSE),"CHYBA")))),2)</f>
        <v>#N/A</v>
      </c>
      <c r="R1888" s="51" t="e">
        <f>ROUND(VLOOKUP(EVID_HNOJENI!N1888,HNOJIVA_ALL!$A$2:$Z$3303,16,FALSE)*K1888*IF(L1888="t",10,IF(L1888="kg",0.01,IF(L1888="q",1,IF(L1888="l",0.01*VLOOKUP(EVID_HNOJENI!N1888,HNOJIVA_ALL!$A$2:$AE$3303,31,FALSE),"CHYBA")))),2)</f>
        <v>#N/A</v>
      </c>
      <c r="S1888" s="51" t="e">
        <f>ROUND(VLOOKUP(EVID_HNOJENI!N1888,HNOJIVA_ALL!$A$2:$Z$3303,18,FALSE)*K1888*IF(L1888="t",10,IF(L1888="kg",0.01,IF(L1888="q",1,IF(L1888="l",0.01*VLOOKUP(EVID_HNOJENI!N1888,HNOJIVA_ALL!$A$2:$AE$3303,31,FALSE),"CHYBA")))),2)</f>
        <v>#N/A</v>
      </c>
      <c r="T1888" s="51" t="e">
        <f>ROUND(VLOOKUP(EVID_HNOJENI!N1888,HNOJIVA_ALL!$A$2:$Z$3303,17,FALSE)*K1888*IF(L1888="t",10,IF(L1888="kg",0.01,IF(L1888="q",1,IF(L1888="l",0.01*VLOOKUP(EVID_HNOJENI!N1888,HNOJIVA_ALL!$A$2:$AE$3303,31,FALSE),"CHYBA")))),2)</f>
        <v>#N/A</v>
      </c>
      <c r="U1888" s="51" t="e">
        <f>ROUND(VLOOKUP(EVID_HNOJENI!N1888,HNOJIVA_ALL!$A$2:$Z$3303,20,FALSE)*K1888*IF(L1888="t",10,IF(L1888="kg",0.01,IF(L1888="q",1,IF(L1888="l",0.01*VLOOKUP(EVID_HNOJENI!N1888,HNOJIVA_ALL!$A$2:$AE$3303,31,FALSE),"CHYBA")))),2)</f>
        <v>#N/A</v>
      </c>
    </row>
    <row r="1889" spans="1:21" x14ac:dyDescent="0.2">
      <c r="A1889" s="32"/>
      <c r="B1889" s="45" t="e">
        <f>VLOOKUP($A1889,EVID_OSEVU!$A$1:$M$4972,2,FALSE)</f>
        <v>#N/A</v>
      </c>
      <c r="C1889" s="45" t="e">
        <f>VLOOKUP($A1889,EVID_OSEVU!$A$1:$M$4972,3,FALSE)</f>
        <v>#N/A</v>
      </c>
      <c r="D1889" s="45" t="e">
        <f>VLOOKUP($A1889,EVID_OSEVU!$A$1:$M$4972,4,FALSE)</f>
        <v>#N/A</v>
      </c>
      <c r="E1889" s="45" t="e">
        <f>VLOOKUP($A1889,EVID_OSEVU!$A$1:$M$4972,7,FALSE)</f>
        <v>#N/A</v>
      </c>
      <c r="F1889" s="45" t="e">
        <f>VLOOKUP($A1889,EVID_OSEVU!$A$1:$M$4972,8,FALSE)</f>
        <v>#N/A</v>
      </c>
      <c r="G1889" s="45" t="e">
        <f>VLOOKUP($A1889,EVID_OSEVU!$A$1:$M$4972,11,FALSE)</f>
        <v>#N/A</v>
      </c>
      <c r="H1889" s="35"/>
      <c r="I1889" s="48"/>
      <c r="J1889" s="33" t="e">
        <f>VLOOKUP($A1889,EVID_OSEVU!$A$1:$M$4972,11,FALSE)</f>
        <v>#N/A</v>
      </c>
      <c r="K1889" s="39"/>
      <c r="L1889" s="49"/>
      <c r="M1889" s="89" t="e">
        <f t="shared" si="29"/>
        <v>#N/A</v>
      </c>
      <c r="N1889" s="50"/>
      <c r="O1889" s="37" t="e">
        <f>VLOOKUP(EVID_HNOJENI!N1889,HNOJIVA_ALL!$A$2:$Z$3303,4,FALSE)</f>
        <v>#N/A</v>
      </c>
      <c r="P1889" s="51" t="e">
        <f>ROUND(VLOOKUP(EVID_HNOJENI!N1889,HNOJIVA_ALL!$A$2:$Z$3303,14,FALSE)*K1889*IF(L1889="t",10,IF(L1889="kg",0.01,IF(L1889="q",1,IF(L1889="l",0.01*VLOOKUP(EVID_HNOJENI!N1889,HNOJIVA_ALL!$A$2:$AE$3303,31,FALSE),"CHYBA")))),2)</f>
        <v>#N/A</v>
      </c>
      <c r="Q1889" s="51" t="e">
        <f>ROUND(VLOOKUP(EVID_HNOJENI!N1889,HNOJIVA_ALL!$A$2:$Z$3303,15,FALSE)*K1889*IF(L1889="t",10,IF(L1889="kg",0.01,IF(L1889="q",1,IF(L1889="l",0.01*VLOOKUP(EVID_HNOJENI!N1889,HNOJIVA_ALL!$A$2:$AE$3303,31,FALSE),"CHYBA")))),2)</f>
        <v>#N/A</v>
      </c>
      <c r="R1889" s="51" t="e">
        <f>ROUND(VLOOKUP(EVID_HNOJENI!N1889,HNOJIVA_ALL!$A$2:$Z$3303,16,FALSE)*K1889*IF(L1889="t",10,IF(L1889="kg",0.01,IF(L1889="q",1,IF(L1889="l",0.01*VLOOKUP(EVID_HNOJENI!N1889,HNOJIVA_ALL!$A$2:$AE$3303,31,FALSE),"CHYBA")))),2)</f>
        <v>#N/A</v>
      </c>
      <c r="S1889" s="51" t="e">
        <f>ROUND(VLOOKUP(EVID_HNOJENI!N1889,HNOJIVA_ALL!$A$2:$Z$3303,18,FALSE)*K1889*IF(L1889="t",10,IF(L1889="kg",0.01,IF(L1889="q",1,IF(L1889="l",0.01*VLOOKUP(EVID_HNOJENI!N1889,HNOJIVA_ALL!$A$2:$AE$3303,31,FALSE),"CHYBA")))),2)</f>
        <v>#N/A</v>
      </c>
      <c r="T1889" s="51" t="e">
        <f>ROUND(VLOOKUP(EVID_HNOJENI!N1889,HNOJIVA_ALL!$A$2:$Z$3303,17,FALSE)*K1889*IF(L1889="t",10,IF(L1889="kg",0.01,IF(L1889="q",1,IF(L1889="l",0.01*VLOOKUP(EVID_HNOJENI!N1889,HNOJIVA_ALL!$A$2:$AE$3303,31,FALSE),"CHYBA")))),2)</f>
        <v>#N/A</v>
      </c>
      <c r="U1889" s="51" t="e">
        <f>ROUND(VLOOKUP(EVID_HNOJENI!N1889,HNOJIVA_ALL!$A$2:$Z$3303,20,FALSE)*K1889*IF(L1889="t",10,IF(L1889="kg",0.01,IF(L1889="q",1,IF(L1889="l",0.01*VLOOKUP(EVID_HNOJENI!N1889,HNOJIVA_ALL!$A$2:$AE$3303,31,FALSE),"CHYBA")))),2)</f>
        <v>#N/A</v>
      </c>
    </row>
    <row r="1890" spans="1:21" x14ac:dyDescent="0.2">
      <c r="A1890" s="32"/>
      <c r="B1890" s="45" t="e">
        <f>VLOOKUP($A1890,EVID_OSEVU!$A$1:$M$4972,2,FALSE)</f>
        <v>#N/A</v>
      </c>
      <c r="C1890" s="45" t="e">
        <f>VLOOKUP($A1890,EVID_OSEVU!$A$1:$M$4972,3,FALSE)</f>
        <v>#N/A</v>
      </c>
      <c r="D1890" s="45" t="e">
        <f>VLOOKUP($A1890,EVID_OSEVU!$A$1:$M$4972,4,FALSE)</f>
        <v>#N/A</v>
      </c>
      <c r="E1890" s="45" t="e">
        <f>VLOOKUP($A1890,EVID_OSEVU!$A$1:$M$4972,7,FALSE)</f>
        <v>#N/A</v>
      </c>
      <c r="F1890" s="45" t="e">
        <f>VLOOKUP($A1890,EVID_OSEVU!$A$1:$M$4972,8,FALSE)</f>
        <v>#N/A</v>
      </c>
      <c r="G1890" s="45" t="e">
        <f>VLOOKUP($A1890,EVID_OSEVU!$A$1:$M$4972,11,FALSE)</f>
        <v>#N/A</v>
      </c>
      <c r="H1890" s="35"/>
      <c r="I1890" s="48"/>
      <c r="J1890" s="33" t="e">
        <f>VLOOKUP($A1890,EVID_OSEVU!$A$1:$M$4972,11,FALSE)</f>
        <v>#N/A</v>
      </c>
      <c r="K1890" s="39"/>
      <c r="L1890" s="49"/>
      <c r="M1890" s="89" t="e">
        <f t="shared" si="29"/>
        <v>#N/A</v>
      </c>
      <c r="N1890" s="50"/>
      <c r="O1890" s="37" t="e">
        <f>VLOOKUP(EVID_HNOJENI!N1890,HNOJIVA_ALL!$A$2:$Z$3303,4,FALSE)</f>
        <v>#N/A</v>
      </c>
      <c r="P1890" s="51" t="e">
        <f>ROUND(VLOOKUP(EVID_HNOJENI!N1890,HNOJIVA_ALL!$A$2:$Z$3303,14,FALSE)*K1890*IF(L1890="t",10,IF(L1890="kg",0.01,IF(L1890="q",1,IF(L1890="l",0.01*VLOOKUP(EVID_HNOJENI!N1890,HNOJIVA_ALL!$A$2:$AE$3303,31,FALSE),"CHYBA")))),2)</f>
        <v>#N/A</v>
      </c>
      <c r="Q1890" s="51" t="e">
        <f>ROUND(VLOOKUP(EVID_HNOJENI!N1890,HNOJIVA_ALL!$A$2:$Z$3303,15,FALSE)*K1890*IF(L1890="t",10,IF(L1890="kg",0.01,IF(L1890="q",1,IF(L1890="l",0.01*VLOOKUP(EVID_HNOJENI!N1890,HNOJIVA_ALL!$A$2:$AE$3303,31,FALSE),"CHYBA")))),2)</f>
        <v>#N/A</v>
      </c>
      <c r="R1890" s="51" t="e">
        <f>ROUND(VLOOKUP(EVID_HNOJENI!N1890,HNOJIVA_ALL!$A$2:$Z$3303,16,FALSE)*K1890*IF(L1890="t",10,IF(L1890="kg",0.01,IF(L1890="q",1,IF(L1890="l",0.01*VLOOKUP(EVID_HNOJENI!N1890,HNOJIVA_ALL!$A$2:$AE$3303,31,FALSE),"CHYBA")))),2)</f>
        <v>#N/A</v>
      </c>
      <c r="S1890" s="51" t="e">
        <f>ROUND(VLOOKUP(EVID_HNOJENI!N1890,HNOJIVA_ALL!$A$2:$Z$3303,18,FALSE)*K1890*IF(L1890="t",10,IF(L1890="kg",0.01,IF(L1890="q",1,IF(L1890="l",0.01*VLOOKUP(EVID_HNOJENI!N1890,HNOJIVA_ALL!$A$2:$AE$3303,31,FALSE),"CHYBA")))),2)</f>
        <v>#N/A</v>
      </c>
      <c r="T1890" s="51" t="e">
        <f>ROUND(VLOOKUP(EVID_HNOJENI!N1890,HNOJIVA_ALL!$A$2:$Z$3303,17,FALSE)*K1890*IF(L1890="t",10,IF(L1890="kg",0.01,IF(L1890="q",1,IF(L1890="l",0.01*VLOOKUP(EVID_HNOJENI!N1890,HNOJIVA_ALL!$A$2:$AE$3303,31,FALSE),"CHYBA")))),2)</f>
        <v>#N/A</v>
      </c>
      <c r="U1890" s="51" t="e">
        <f>ROUND(VLOOKUP(EVID_HNOJENI!N1890,HNOJIVA_ALL!$A$2:$Z$3303,20,FALSE)*K1890*IF(L1890="t",10,IF(L1890="kg",0.01,IF(L1890="q",1,IF(L1890="l",0.01*VLOOKUP(EVID_HNOJENI!N1890,HNOJIVA_ALL!$A$2:$AE$3303,31,FALSE),"CHYBA")))),2)</f>
        <v>#N/A</v>
      </c>
    </row>
    <row r="1891" spans="1:21" x14ac:dyDescent="0.2">
      <c r="A1891" s="32"/>
      <c r="B1891" s="45" t="e">
        <f>VLOOKUP($A1891,EVID_OSEVU!$A$1:$M$4972,2,FALSE)</f>
        <v>#N/A</v>
      </c>
      <c r="C1891" s="45" t="e">
        <f>VLOOKUP($A1891,EVID_OSEVU!$A$1:$M$4972,3,FALSE)</f>
        <v>#N/A</v>
      </c>
      <c r="D1891" s="45" t="e">
        <f>VLOOKUP($A1891,EVID_OSEVU!$A$1:$M$4972,4,FALSE)</f>
        <v>#N/A</v>
      </c>
      <c r="E1891" s="45" t="e">
        <f>VLOOKUP($A1891,EVID_OSEVU!$A$1:$M$4972,7,FALSE)</f>
        <v>#N/A</v>
      </c>
      <c r="F1891" s="45" t="e">
        <f>VLOOKUP($A1891,EVID_OSEVU!$A$1:$M$4972,8,FALSE)</f>
        <v>#N/A</v>
      </c>
      <c r="G1891" s="45" t="e">
        <f>VLOOKUP($A1891,EVID_OSEVU!$A$1:$M$4972,11,FALSE)</f>
        <v>#N/A</v>
      </c>
      <c r="H1891" s="35"/>
      <c r="I1891" s="48"/>
      <c r="J1891" s="33" t="e">
        <f>VLOOKUP($A1891,EVID_OSEVU!$A$1:$M$4972,11,FALSE)</f>
        <v>#N/A</v>
      </c>
      <c r="K1891" s="39"/>
      <c r="L1891" s="49"/>
      <c r="M1891" s="89" t="e">
        <f t="shared" si="29"/>
        <v>#N/A</v>
      </c>
      <c r="N1891" s="50"/>
      <c r="O1891" s="37" t="e">
        <f>VLOOKUP(EVID_HNOJENI!N1891,HNOJIVA_ALL!$A$2:$Z$3303,4,FALSE)</f>
        <v>#N/A</v>
      </c>
      <c r="P1891" s="51" t="e">
        <f>ROUND(VLOOKUP(EVID_HNOJENI!N1891,HNOJIVA_ALL!$A$2:$Z$3303,14,FALSE)*K1891*IF(L1891="t",10,IF(L1891="kg",0.01,IF(L1891="q",1,IF(L1891="l",0.01*VLOOKUP(EVID_HNOJENI!N1891,HNOJIVA_ALL!$A$2:$AE$3303,31,FALSE),"CHYBA")))),2)</f>
        <v>#N/A</v>
      </c>
      <c r="Q1891" s="51" t="e">
        <f>ROUND(VLOOKUP(EVID_HNOJENI!N1891,HNOJIVA_ALL!$A$2:$Z$3303,15,FALSE)*K1891*IF(L1891="t",10,IF(L1891="kg",0.01,IF(L1891="q",1,IF(L1891="l",0.01*VLOOKUP(EVID_HNOJENI!N1891,HNOJIVA_ALL!$A$2:$AE$3303,31,FALSE),"CHYBA")))),2)</f>
        <v>#N/A</v>
      </c>
      <c r="R1891" s="51" t="e">
        <f>ROUND(VLOOKUP(EVID_HNOJENI!N1891,HNOJIVA_ALL!$A$2:$Z$3303,16,FALSE)*K1891*IF(L1891="t",10,IF(L1891="kg",0.01,IF(L1891="q",1,IF(L1891="l",0.01*VLOOKUP(EVID_HNOJENI!N1891,HNOJIVA_ALL!$A$2:$AE$3303,31,FALSE),"CHYBA")))),2)</f>
        <v>#N/A</v>
      </c>
      <c r="S1891" s="51" t="e">
        <f>ROUND(VLOOKUP(EVID_HNOJENI!N1891,HNOJIVA_ALL!$A$2:$Z$3303,18,FALSE)*K1891*IF(L1891="t",10,IF(L1891="kg",0.01,IF(L1891="q",1,IF(L1891="l",0.01*VLOOKUP(EVID_HNOJENI!N1891,HNOJIVA_ALL!$A$2:$AE$3303,31,FALSE),"CHYBA")))),2)</f>
        <v>#N/A</v>
      </c>
      <c r="T1891" s="51" t="e">
        <f>ROUND(VLOOKUP(EVID_HNOJENI!N1891,HNOJIVA_ALL!$A$2:$Z$3303,17,FALSE)*K1891*IF(L1891="t",10,IF(L1891="kg",0.01,IF(L1891="q",1,IF(L1891="l",0.01*VLOOKUP(EVID_HNOJENI!N1891,HNOJIVA_ALL!$A$2:$AE$3303,31,FALSE),"CHYBA")))),2)</f>
        <v>#N/A</v>
      </c>
      <c r="U1891" s="51" t="e">
        <f>ROUND(VLOOKUP(EVID_HNOJENI!N1891,HNOJIVA_ALL!$A$2:$Z$3303,20,FALSE)*K1891*IF(L1891="t",10,IF(L1891="kg",0.01,IF(L1891="q",1,IF(L1891="l",0.01*VLOOKUP(EVID_HNOJENI!N1891,HNOJIVA_ALL!$A$2:$AE$3303,31,FALSE),"CHYBA")))),2)</f>
        <v>#N/A</v>
      </c>
    </row>
    <row r="1892" spans="1:21" x14ac:dyDescent="0.2">
      <c r="A1892" s="32"/>
      <c r="B1892" s="45" t="e">
        <f>VLOOKUP($A1892,EVID_OSEVU!$A$1:$M$4972,2,FALSE)</f>
        <v>#N/A</v>
      </c>
      <c r="C1892" s="45" t="e">
        <f>VLOOKUP($A1892,EVID_OSEVU!$A$1:$M$4972,3,FALSE)</f>
        <v>#N/A</v>
      </c>
      <c r="D1892" s="45" t="e">
        <f>VLOOKUP($A1892,EVID_OSEVU!$A$1:$M$4972,4,FALSE)</f>
        <v>#N/A</v>
      </c>
      <c r="E1892" s="45" t="e">
        <f>VLOOKUP($A1892,EVID_OSEVU!$A$1:$M$4972,7,FALSE)</f>
        <v>#N/A</v>
      </c>
      <c r="F1892" s="45" t="e">
        <f>VLOOKUP($A1892,EVID_OSEVU!$A$1:$M$4972,8,FALSE)</f>
        <v>#N/A</v>
      </c>
      <c r="G1892" s="45" t="e">
        <f>VLOOKUP($A1892,EVID_OSEVU!$A$1:$M$4972,11,FALSE)</f>
        <v>#N/A</v>
      </c>
      <c r="H1892" s="35"/>
      <c r="I1892" s="48"/>
      <c r="J1892" s="33" t="e">
        <f>VLOOKUP($A1892,EVID_OSEVU!$A$1:$M$4972,11,FALSE)</f>
        <v>#N/A</v>
      </c>
      <c r="K1892" s="39"/>
      <c r="L1892" s="49"/>
      <c r="M1892" s="89" t="e">
        <f t="shared" si="29"/>
        <v>#N/A</v>
      </c>
      <c r="N1892" s="50"/>
      <c r="O1892" s="37" t="e">
        <f>VLOOKUP(EVID_HNOJENI!N1892,HNOJIVA_ALL!$A$2:$Z$3303,4,FALSE)</f>
        <v>#N/A</v>
      </c>
      <c r="P1892" s="51" t="e">
        <f>ROUND(VLOOKUP(EVID_HNOJENI!N1892,HNOJIVA_ALL!$A$2:$Z$3303,14,FALSE)*K1892*IF(L1892="t",10,IF(L1892="kg",0.01,IF(L1892="q",1,IF(L1892="l",0.01*VLOOKUP(EVID_HNOJENI!N1892,HNOJIVA_ALL!$A$2:$AE$3303,31,FALSE),"CHYBA")))),2)</f>
        <v>#N/A</v>
      </c>
      <c r="Q1892" s="51" t="e">
        <f>ROUND(VLOOKUP(EVID_HNOJENI!N1892,HNOJIVA_ALL!$A$2:$Z$3303,15,FALSE)*K1892*IF(L1892="t",10,IF(L1892="kg",0.01,IF(L1892="q",1,IF(L1892="l",0.01*VLOOKUP(EVID_HNOJENI!N1892,HNOJIVA_ALL!$A$2:$AE$3303,31,FALSE),"CHYBA")))),2)</f>
        <v>#N/A</v>
      </c>
      <c r="R1892" s="51" t="e">
        <f>ROUND(VLOOKUP(EVID_HNOJENI!N1892,HNOJIVA_ALL!$A$2:$Z$3303,16,FALSE)*K1892*IF(L1892="t",10,IF(L1892="kg",0.01,IF(L1892="q",1,IF(L1892="l",0.01*VLOOKUP(EVID_HNOJENI!N1892,HNOJIVA_ALL!$A$2:$AE$3303,31,FALSE),"CHYBA")))),2)</f>
        <v>#N/A</v>
      </c>
      <c r="S1892" s="51" t="e">
        <f>ROUND(VLOOKUP(EVID_HNOJENI!N1892,HNOJIVA_ALL!$A$2:$Z$3303,18,FALSE)*K1892*IF(L1892="t",10,IF(L1892="kg",0.01,IF(L1892="q",1,IF(L1892="l",0.01*VLOOKUP(EVID_HNOJENI!N1892,HNOJIVA_ALL!$A$2:$AE$3303,31,FALSE),"CHYBA")))),2)</f>
        <v>#N/A</v>
      </c>
      <c r="T1892" s="51" t="e">
        <f>ROUND(VLOOKUP(EVID_HNOJENI!N1892,HNOJIVA_ALL!$A$2:$Z$3303,17,FALSE)*K1892*IF(L1892="t",10,IF(L1892="kg",0.01,IF(L1892="q",1,IF(L1892="l",0.01*VLOOKUP(EVID_HNOJENI!N1892,HNOJIVA_ALL!$A$2:$AE$3303,31,FALSE),"CHYBA")))),2)</f>
        <v>#N/A</v>
      </c>
      <c r="U1892" s="51" t="e">
        <f>ROUND(VLOOKUP(EVID_HNOJENI!N1892,HNOJIVA_ALL!$A$2:$Z$3303,20,FALSE)*K1892*IF(L1892="t",10,IF(L1892="kg",0.01,IF(L1892="q",1,IF(L1892="l",0.01*VLOOKUP(EVID_HNOJENI!N1892,HNOJIVA_ALL!$A$2:$AE$3303,31,FALSE),"CHYBA")))),2)</f>
        <v>#N/A</v>
      </c>
    </row>
    <row r="1893" spans="1:21" x14ac:dyDescent="0.2">
      <c r="A1893" s="32"/>
      <c r="B1893" s="45" t="e">
        <f>VLOOKUP($A1893,EVID_OSEVU!$A$1:$M$4972,2,FALSE)</f>
        <v>#N/A</v>
      </c>
      <c r="C1893" s="45" t="e">
        <f>VLOOKUP($A1893,EVID_OSEVU!$A$1:$M$4972,3,FALSE)</f>
        <v>#N/A</v>
      </c>
      <c r="D1893" s="45" t="e">
        <f>VLOOKUP($A1893,EVID_OSEVU!$A$1:$M$4972,4,FALSE)</f>
        <v>#N/A</v>
      </c>
      <c r="E1893" s="45" t="e">
        <f>VLOOKUP($A1893,EVID_OSEVU!$A$1:$M$4972,7,FALSE)</f>
        <v>#N/A</v>
      </c>
      <c r="F1893" s="45" t="e">
        <f>VLOOKUP($A1893,EVID_OSEVU!$A$1:$M$4972,8,FALSE)</f>
        <v>#N/A</v>
      </c>
      <c r="G1893" s="45" t="e">
        <f>VLOOKUP($A1893,EVID_OSEVU!$A$1:$M$4972,11,FALSE)</f>
        <v>#N/A</v>
      </c>
      <c r="H1893" s="35"/>
      <c r="I1893" s="48"/>
      <c r="J1893" s="33" t="e">
        <f>VLOOKUP($A1893,EVID_OSEVU!$A$1:$M$4972,11,FALSE)</f>
        <v>#N/A</v>
      </c>
      <c r="K1893" s="39"/>
      <c r="L1893" s="49"/>
      <c r="M1893" s="89" t="e">
        <f t="shared" si="29"/>
        <v>#N/A</v>
      </c>
      <c r="N1893" s="50"/>
      <c r="O1893" s="37" t="e">
        <f>VLOOKUP(EVID_HNOJENI!N1893,HNOJIVA_ALL!$A$2:$Z$3303,4,FALSE)</f>
        <v>#N/A</v>
      </c>
      <c r="P1893" s="51" t="e">
        <f>ROUND(VLOOKUP(EVID_HNOJENI!N1893,HNOJIVA_ALL!$A$2:$Z$3303,14,FALSE)*K1893*IF(L1893="t",10,IF(L1893="kg",0.01,IF(L1893="q",1,IF(L1893="l",0.01*VLOOKUP(EVID_HNOJENI!N1893,HNOJIVA_ALL!$A$2:$AE$3303,31,FALSE),"CHYBA")))),2)</f>
        <v>#N/A</v>
      </c>
      <c r="Q1893" s="51" t="e">
        <f>ROUND(VLOOKUP(EVID_HNOJENI!N1893,HNOJIVA_ALL!$A$2:$Z$3303,15,FALSE)*K1893*IF(L1893="t",10,IF(L1893="kg",0.01,IF(L1893="q",1,IF(L1893="l",0.01*VLOOKUP(EVID_HNOJENI!N1893,HNOJIVA_ALL!$A$2:$AE$3303,31,FALSE),"CHYBA")))),2)</f>
        <v>#N/A</v>
      </c>
      <c r="R1893" s="51" t="e">
        <f>ROUND(VLOOKUP(EVID_HNOJENI!N1893,HNOJIVA_ALL!$A$2:$Z$3303,16,FALSE)*K1893*IF(L1893="t",10,IF(L1893="kg",0.01,IF(L1893="q",1,IF(L1893="l",0.01*VLOOKUP(EVID_HNOJENI!N1893,HNOJIVA_ALL!$A$2:$AE$3303,31,FALSE),"CHYBA")))),2)</f>
        <v>#N/A</v>
      </c>
      <c r="S1893" s="51" t="e">
        <f>ROUND(VLOOKUP(EVID_HNOJENI!N1893,HNOJIVA_ALL!$A$2:$Z$3303,18,FALSE)*K1893*IF(L1893="t",10,IF(L1893="kg",0.01,IF(L1893="q",1,IF(L1893="l",0.01*VLOOKUP(EVID_HNOJENI!N1893,HNOJIVA_ALL!$A$2:$AE$3303,31,FALSE),"CHYBA")))),2)</f>
        <v>#N/A</v>
      </c>
      <c r="T1893" s="51" t="e">
        <f>ROUND(VLOOKUP(EVID_HNOJENI!N1893,HNOJIVA_ALL!$A$2:$Z$3303,17,FALSE)*K1893*IF(L1893="t",10,IF(L1893="kg",0.01,IF(L1893="q",1,IF(L1893="l",0.01*VLOOKUP(EVID_HNOJENI!N1893,HNOJIVA_ALL!$A$2:$AE$3303,31,FALSE),"CHYBA")))),2)</f>
        <v>#N/A</v>
      </c>
      <c r="U1893" s="51" t="e">
        <f>ROUND(VLOOKUP(EVID_HNOJENI!N1893,HNOJIVA_ALL!$A$2:$Z$3303,20,FALSE)*K1893*IF(L1893="t",10,IF(L1893="kg",0.01,IF(L1893="q",1,IF(L1893="l",0.01*VLOOKUP(EVID_HNOJENI!N1893,HNOJIVA_ALL!$A$2:$AE$3303,31,FALSE),"CHYBA")))),2)</f>
        <v>#N/A</v>
      </c>
    </row>
    <row r="1894" spans="1:21" x14ac:dyDescent="0.2">
      <c r="A1894" s="32"/>
      <c r="B1894" s="45" t="e">
        <f>VLOOKUP($A1894,EVID_OSEVU!$A$1:$M$4972,2,FALSE)</f>
        <v>#N/A</v>
      </c>
      <c r="C1894" s="45" t="e">
        <f>VLOOKUP($A1894,EVID_OSEVU!$A$1:$M$4972,3,FALSE)</f>
        <v>#N/A</v>
      </c>
      <c r="D1894" s="45" t="e">
        <f>VLOOKUP($A1894,EVID_OSEVU!$A$1:$M$4972,4,FALSE)</f>
        <v>#N/A</v>
      </c>
      <c r="E1894" s="45" t="e">
        <f>VLOOKUP($A1894,EVID_OSEVU!$A$1:$M$4972,7,FALSE)</f>
        <v>#N/A</v>
      </c>
      <c r="F1894" s="45" t="e">
        <f>VLOOKUP($A1894,EVID_OSEVU!$A$1:$M$4972,8,FALSE)</f>
        <v>#N/A</v>
      </c>
      <c r="G1894" s="45" t="e">
        <f>VLOOKUP($A1894,EVID_OSEVU!$A$1:$M$4972,11,FALSE)</f>
        <v>#N/A</v>
      </c>
      <c r="H1894" s="35"/>
      <c r="I1894" s="48"/>
      <c r="J1894" s="33" t="e">
        <f>VLOOKUP($A1894,EVID_OSEVU!$A$1:$M$4972,11,FALSE)</f>
        <v>#N/A</v>
      </c>
      <c r="K1894" s="39"/>
      <c r="L1894" s="49"/>
      <c r="M1894" s="89" t="e">
        <f t="shared" si="29"/>
        <v>#N/A</v>
      </c>
      <c r="N1894" s="50"/>
      <c r="O1894" s="37" t="e">
        <f>VLOOKUP(EVID_HNOJENI!N1894,HNOJIVA_ALL!$A$2:$Z$3303,4,FALSE)</f>
        <v>#N/A</v>
      </c>
      <c r="P1894" s="51" t="e">
        <f>ROUND(VLOOKUP(EVID_HNOJENI!N1894,HNOJIVA_ALL!$A$2:$Z$3303,14,FALSE)*K1894*IF(L1894="t",10,IF(L1894="kg",0.01,IF(L1894="q",1,IF(L1894="l",0.01*VLOOKUP(EVID_HNOJENI!N1894,HNOJIVA_ALL!$A$2:$AE$3303,31,FALSE),"CHYBA")))),2)</f>
        <v>#N/A</v>
      </c>
      <c r="Q1894" s="51" t="e">
        <f>ROUND(VLOOKUP(EVID_HNOJENI!N1894,HNOJIVA_ALL!$A$2:$Z$3303,15,FALSE)*K1894*IF(L1894="t",10,IF(L1894="kg",0.01,IF(L1894="q",1,IF(L1894="l",0.01*VLOOKUP(EVID_HNOJENI!N1894,HNOJIVA_ALL!$A$2:$AE$3303,31,FALSE),"CHYBA")))),2)</f>
        <v>#N/A</v>
      </c>
      <c r="R1894" s="51" t="e">
        <f>ROUND(VLOOKUP(EVID_HNOJENI!N1894,HNOJIVA_ALL!$A$2:$Z$3303,16,FALSE)*K1894*IF(L1894="t",10,IF(L1894="kg",0.01,IF(L1894="q",1,IF(L1894="l",0.01*VLOOKUP(EVID_HNOJENI!N1894,HNOJIVA_ALL!$A$2:$AE$3303,31,FALSE),"CHYBA")))),2)</f>
        <v>#N/A</v>
      </c>
      <c r="S1894" s="51" t="e">
        <f>ROUND(VLOOKUP(EVID_HNOJENI!N1894,HNOJIVA_ALL!$A$2:$Z$3303,18,FALSE)*K1894*IF(L1894="t",10,IF(L1894="kg",0.01,IF(L1894="q",1,IF(L1894="l",0.01*VLOOKUP(EVID_HNOJENI!N1894,HNOJIVA_ALL!$A$2:$AE$3303,31,FALSE),"CHYBA")))),2)</f>
        <v>#N/A</v>
      </c>
      <c r="T1894" s="51" t="e">
        <f>ROUND(VLOOKUP(EVID_HNOJENI!N1894,HNOJIVA_ALL!$A$2:$Z$3303,17,FALSE)*K1894*IF(L1894="t",10,IF(L1894="kg",0.01,IF(L1894="q",1,IF(L1894="l",0.01*VLOOKUP(EVID_HNOJENI!N1894,HNOJIVA_ALL!$A$2:$AE$3303,31,FALSE),"CHYBA")))),2)</f>
        <v>#N/A</v>
      </c>
      <c r="U1894" s="51" t="e">
        <f>ROUND(VLOOKUP(EVID_HNOJENI!N1894,HNOJIVA_ALL!$A$2:$Z$3303,20,FALSE)*K1894*IF(L1894="t",10,IF(L1894="kg",0.01,IF(L1894="q",1,IF(L1894="l",0.01*VLOOKUP(EVID_HNOJENI!N1894,HNOJIVA_ALL!$A$2:$AE$3303,31,FALSE),"CHYBA")))),2)</f>
        <v>#N/A</v>
      </c>
    </row>
    <row r="1895" spans="1:21" x14ac:dyDescent="0.2">
      <c r="A1895" s="32"/>
      <c r="B1895" s="45" t="e">
        <f>VLOOKUP($A1895,EVID_OSEVU!$A$1:$M$4972,2,FALSE)</f>
        <v>#N/A</v>
      </c>
      <c r="C1895" s="45" t="e">
        <f>VLOOKUP($A1895,EVID_OSEVU!$A$1:$M$4972,3,FALSE)</f>
        <v>#N/A</v>
      </c>
      <c r="D1895" s="45" t="e">
        <f>VLOOKUP($A1895,EVID_OSEVU!$A$1:$M$4972,4,FALSE)</f>
        <v>#N/A</v>
      </c>
      <c r="E1895" s="45" t="e">
        <f>VLOOKUP($A1895,EVID_OSEVU!$A$1:$M$4972,7,FALSE)</f>
        <v>#N/A</v>
      </c>
      <c r="F1895" s="45" t="e">
        <f>VLOOKUP($A1895,EVID_OSEVU!$A$1:$M$4972,8,FALSE)</f>
        <v>#N/A</v>
      </c>
      <c r="G1895" s="45" t="e">
        <f>VLOOKUP($A1895,EVID_OSEVU!$A$1:$M$4972,11,FALSE)</f>
        <v>#N/A</v>
      </c>
      <c r="H1895" s="35"/>
      <c r="I1895" s="48"/>
      <c r="J1895" s="33" t="e">
        <f>VLOOKUP($A1895,EVID_OSEVU!$A$1:$M$4972,11,FALSE)</f>
        <v>#N/A</v>
      </c>
      <c r="K1895" s="39"/>
      <c r="L1895" s="49"/>
      <c r="M1895" s="89" t="e">
        <f t="shared" si="29"/>
        <v>#N/A</v>
      </c>
      <c r="N1895" s="50"/>
      <c r="O1895" s="37" t="e">
        <f>VLOOKUP(EVID_HNOJENI!N1895,HNOJIVA_ALL!$A$2:$Z$3303,4,FALSE)</f>
        <v>#N/A</v>
      </c>
      <c r="P1895" s="51" t="e">
        <f>ROUND(VLOOKUP(EVID_HNOJENI!N1895,HNOJIVA_ALL!$A$2:$Z$3303,14,FALSE)*K1895*IF(L1895="t",10,IF(L1895="kg",0.01,IF(L1895="q",1,IF(L1895="l",0.01*VLOOKUP(EVID_HNOJENI!N1895,HNOJIVA_ALL!$A$2:$AE$3303,31,FALSE),"CHYBA")))),2)</f>
        <v>#N/A</v>
      </c>
      <c r="Q1895" s="51" t="e">
        <f>ROUND(VLOOKUP(EVID_HNOJENI!N1895,HNOJIVA_ALL!$A$2:$Z$3303,15,FALSE)*K1895*IF(L1895="t",10,IF(L1895="kg",0.01,IF(L1895="q",1,IF(L1895="l",0.01*VLOOKUP(EVID_HNOJENI!N1895,HNOJIVA_ALL!$A$2:$AE$3303,31,FALSE),"CHYBA")))),2)</f>
        <v>#N/A</v>
      </c>
      <c r="R1895" s="51" t="e">
        <f>ROUND(VLOOKUP(EVID_HNOJENI!N1895,HNOJIVA_ALL!$A$2:$Z$3303,16,FALSE)*K1895*IF(L1895="t",10,IF(L1895="kg",0.01,IF(L1895="q",1,IF(L1895="l",0.01*VLOOKUP(EVID_HNOJENI!N1895,HNOJIVA_ALL!$A$2:$AE$3303,31,FALSE),"CHYBA")))),2)</f>
        <v>#N/A</v>
      </c>
      <c r="S1895" s="51" t="e">
        <f>ROUND(VLOOKUP(EVID_HNOJENI!N1895,HNOJIVA_ALL!$A$2:$Z$3303,18,FALSE)*K1895*IF(L1895="t",10,IF(L1895="kg",0.01,IF(L1895="q",1,IF(L1895="l",0.01*VLOOKUP(EVID_HNOJENI!N1895,HNOJIVA_ALL!$A$2:$AE$3303,31,FALSE),"CHYBA")))),2)</f>
        <v>#N/A</v>
      </c>
      <c r="T1895" s="51" t="e">
        <f>ROUND(VLOOKUP(EVID_HNOJENI!N1895,HNOJIVA_ALL!$A$2:$Z$3303,17,FALSE)*K1895*IF(L1895="t",10,IF(L1895="kg",0.01,IF(L1895="q",1,IF(L1895="l",0.01*VLOOKUP(EVID_HNOJENI!N1895,HNOJIVA_ALL!$A$2:$AE$3303,31,FALSE),"CHYBA")))),2)</f>
        <v>#N/A</v>
      </c>
      <c r="U1895" s="51" t="e">
        <f>ROUND(VLOOKUP(EVID_HNOJENI!N1895,HNOJIVA_ALL!$A$2:$Z$3303,20,FALSE)*K1895*IF(L1895="t",10,IF(L1895="kg",0.01,IF(L1895="q",1,IF(L1895="l",0.01*VLOOKUP(EVID_HNOJENI!N1895,HNOJIVA_ALL!$A$2:$AE$3303,31,FALSE),"CHYBA")))),2)</f>
        <v>#N/A</v>
      </c>
    </row>
    <row r="1896" spans="1:21" x14ac:dyDescent="0.2">
      <c r="A1896" s="32"/>
      <c r="B1896" s="45" t="e">
        <f>VLOOKUP($A1896,EVID_OSEVU!$A$1:$M$4972,2,FALSE)</f>
        <v>#N/A</v>
      </c>
      <c r="C1896" s="45" t="e">
        <f>VLOOKUP($A1896,EVID_OSEVU!$A$1:$M$4972,3,FALSE)</f>
        <v>#N/A</v>
      </c>
      <c r="D1896" s="45" t="e">
        <f>VLOOKUP($A1896,EVID_OSEVU!$A$1:$M$4972,4,FALSE)</f>
        <v>#N/A</v>
      </c>
      <c r="E1896" s="45" t="e">
        <f>VLOOKUP($A1896,EVID_OSEVU!$A$1:$M$4972,7,FALSE)</f>
        <v>#N/A</v>
      </c>
      <c r="F1896" s="45" t="e">
        <f>VLOOKUP($A1896,EVID_OSEVU!$A$1:$M$4972,8,FALSE)</f>
        <v>#N/A</v>
      </c>
      <c r="G1896" s="45" t="e">
        <f>VLOOKUP($A1896,EVID_OSEVU!$A$1:$M$4972,11,FALSE)</f>
        <v>#N/A</v>
      </c>
      <c r="H1896" s="35"/>
      <c r="I1896" s="48"/>
      <c r="J1896" s="33" t="e">
        <f>VLOOKUP($A1896,EVID_OSEVU!$A$1:$M$4972,11,FALSE)</f>
        <v>#N/A</v>
      </c>
      <c r="K1896" s="39"/>
      <c r="L1896" s="49"/>
      <c r="M1896" s="89" t="e">
        <f t="shared" si="29"/>
        <v>#N/A</v>
      </c>
      <c r="N1896" s="50"/>
      <c r="O1896" s="37" t="e">
        <f>VLOOKUP(EVID_HNOJENI!N1896,HNOJIVA_ALL!$A$2:$Z$3303,4,FALSE)</f>
        <v>#N/A</v>
      </c>
      <c r="P1896" s="51" t="e">
        <f>ROUND(VLOOKUP(EVID_HNOJENI!N1896,HNOJIVA_ALL!$A$2:$Z$3303,14,FALSE)*K1896*IF(L1896="t",10,IF(L1896="kg",0.01,IF(L1896="q",1,IF(L1896="l",0.01*VLOOKUP(EVID_HNOJENI!N1896,HNOJIVA_ALL!$A$2:$AE$3303,31,FALSE),"CHYBA")))),2)</f>
        <v>#N/A</v>
      </c>
      <c r="Q1896" s="51" t="e">
        <f>ROUND(VLOOKUP(EVID_HNOJENI!N1896,HNOJIVA_ALL!$A$2:$Z$3303,15,FALSE)*K1896*IF(L1896="t",10,IF(L1896="kg",0.01,IF(L1896="q",1,IF(L1896="l",0.01*VLOOKUP(EVID_HNOJENI!N1896,HNOJIVA_ALL!$A$2:$AE$3303,31,FALSE),"CHYBA")))),2)</f>
        <v>#N/A</v>
      </c>
      <c r="R1896" s="51" t="e">
        <f>ROUND(VLOOKUP(EVID_HNOJENI!N1896,HNOJIVA_ALL!$A$2:$Z$3303,16,FALSE)*K1896*IF(L1896="t",10,IF(L1896="kg",0.01,IF(L1896="q",1,IF(L1896="l",0.01*VLOOKUP(EVID_HNOJENI!N1896,HNOJIVA_ALL!$A$2:$AE$3303,31,FALSE),"CHYBA")))),2)</f>
        <v>#N/A</v>
      </c>
      <c r="S1896" s="51" t="e">
        <f>ROUND(VLOOKUP(EVID_HNOJENI!N1896,HNOJIVA_ALL!$A$2:$Z$3303,18,FALSE)*K1896*IF(L1896="t",10,IF(L1896="kg",0.01,IF(L1896="q",1,IF(L1896="l",0.01*VLOOKUP(EVID_HNOJENI!N1896,HNOJIVA_ALL!$A$2:$AE$3303,31,FALSE),"CHYBA")))),2)</f>
        <v>#N/A</v>
      </c>
      <c r="T1896" s="51" t="e">
        <f>ROUND(VLOOKUP(EVID_HNOJENI!N1896,HNOJIVA_ALL!$A$2:$Z$3303,17,FALSE)*K1896*IF(L1896="t",10,IF(L1896="kg",0.01,IF(L1896="q",1,IF(L1896="l",0.01*VLOOKUP(EVID_HNOJENI!N1896,HNOJIVA_ALL!$A$2:$AE$3303,31,FALSE),"CHYBA")))),2)</f>
        <v>#N/A</v>
      </c>
      <c r="U1896" s="51" t="e">
        <f>ROUND(VLOOKUP(EVID_HNOJENI!N1896,HNOJIVA_ALL!$A$2:$Z$3303,20,FALSE)*K1896*IF(L1896="t",10,IF(L1896="kg",0.01,IF(L1896="q",1,IF(L1896="l",0.01*VLOOKUP(EVID_HNOJENI!N1896,HNOJIVA_ALL!$A$2:$AE$3303,31,FALSE),"CHYBA")))),2)</f>
        <v>#N/A</v>
      </c>
    </row>
    <row r="1897" spans="1:21" x14ac:dyDescent="0.2">
      <c r="A1897" s="32"/>
      <c r="B1897" s="45" t="e">
        <f>VLOOKUP($A1897,EVID_OSEVU!$A$1:$M$4972,2,FALSE)</f>
        <v>#N/A</v>
      </c>
      <c r="C1897" s="45" t="e">
        <f>VLOOKUP($A1897,EVID_OSEVU!$A$1:$M$4972,3,FALSE)</f>
        <v>#N/A</v>
      </c>
      <c r="D1897" s="45" t="e">
        <f>VLOOKUP($A1897,EVID_OSEVU!$A$1:$M$4972,4,FALSE)</f>
        <v>#N/A</v>
      </c>
      <c r="E1897" s="45" t="e">
        <f>VLOOKUP($A1897,EVID_OSEVU!$A$1:$M$4972,7,FALSE)</f>
        <v>#N/A</v>
      </c>
      <c r="F1897" s="45" t="e">
        <f>VLOOKUP($A1897,EVID_OSEVU!$A$1:$M$4972,8,FALSE)</f>
        <v>#N/A</v>
      </c>
      <c r="G1897" s="45" t="e">
        <f>VLOOKUP($A1897,EVID_OSEVU!$A$1:$M$4972,11,FALSE)</f>
        <v>#N/A</v>
      </c>
      <c r="H1897" s="35"/>
      <c r="I1897" s="48"/>
      <c r="J1897" s="33" t="e">
        <f>VLOOKUP($A1897,EVID_OSEVU!$A$1:$M$4972,11,FALSE)</f>
        <v>#N/A</v>
      </c>
      <c r="K1897" s="39"/>
      <c r="L1897" s="49"/>
      <c r="M1897" s="89" t="e">
        <f t="shared" si="29"/>
        <v>#N/A</v>
      </c>
      <c r="N1897" s="50"/>
      <c r="O1897" s="37" t="e">
        <f>VLOOKUP(EVID_HNOJENI!N1897,HNOJIVA_ALL!$A$2:$Z$3303,4,FALSE)</f>
        <v>#N/A</v>
      </c>
      <c r="P1897" s="51" t="e">
        <f>ROUND(VLOOKUP(EVID_HNOJENI!N1897,HNOJIVA_ALL!$A$2:$Z$3303,14,FALSE)*K1897*IF(L1897="t",10,IF(L1897="kg",0.01,IF(L1897="q",1,IF(L1897="l",0.01*VLOOKUP(EVID_HNOJENI!N1897,HNOJIVA_ALL!$A$2:$AE$3303,31,FALSE),"CHYBA")))),2)</f>
        <v>#N/A</v>
      </c>
      <c r="Q1897" s="51" t="e">
        <f>ROUND(VLOOKUP(EVID_HNOJENI!N1897,HNOJIVA_ALL!$A$2:$Z$3303,15,FALSE)*K1897*IF(L1897="t",10,IF(L1897="kg",0.01,IF(L1897="q",1,IF(L1897="l",0.01*VLOOKUP(EVID_HNOJENI!N1897,HNOJIVA_ALL!$A$2:$AE$3303,31,FALSE),"CHYBA")))),2)</f>
        <v>#N/A</v>
      </c>
      <c r="R1897" s="51" t="e">
        <f>ROUND(VLOOKUP(EVID_HNOJENI!N1897,HNOJIVA_ALL!$A$2:$Z$3303,16,FALSE)*K1897*IF(L1897="t",10,IF(L1897="kg",0.01,IF(L1897="q",1,IF(L1897="l",0.01*VLOOKUP(EVID_HNOJENI!N1897,HNOJIVA_ALL!$A$2:$AE$3303,31,FALSE),"CHYBA")))),2)</f>
        <v>#N/A</v>
      </c>
      <c r="S1897" s="51" t="e">
        <f>ROUND(VLOOKUP(EVID_HNOJENI!N1897,HNOJIVA_ALL!$A$2:$Z$3303,18,FALSE)*K1897*IF(L1897="t",10,IF(L1897="kg",0.01,IF(L1897="q",1,IF(L1897="l",0.01*VLOOKUP(EVID_HNOJENI!N1897,HNOJIVA_ALL!$A$2:$AE$3303,31,FALSE),"CHYBA")))),2)</f>
        <v>#N/A</v>
      </c>
      <c r="T1897" s="51" t="e">
        <f>ROUND(VLOOKUP(EVID_HNOJENI!N1897,HNOJIVA_ALL!$A$2:$Z$3303,17,FALSE)*K1897*IF(L1897="t",10,IF(L1897="kg",0.01,IF(L1897="q",1,IF(L1897="l",0.01*VLOOKUP(EVID_HNOJENI!N1897,HNOJIVA_ALL!$A$2:$AE$3303,31,FALSE),"CHYBA")))),2)</f>
        <v>#N/A</v>
      </c>
      <c r="U1897" s="51" t="e">
        <f>ROUND(VLOOKUP(EVID_HNOJENI!N1897,HNOJIVA_ALL!$A$2:$Z$3303,20,FALSE)*K1897*IF(L1897="t",10,IF(L1897="kg",0.01,IF(L1897="q",1,IF(L1897="l",0.01*VLOOKUP(EVID_HNOJENI!N1897,HNOJIVA_ALL!$A$2:$AE$3303,31,FALSE),"CHYBA")))),2)</f>
        <v>#N/A</v>
      </c>
    </row>
    <row r="1898" spans="1:21" x14ac:dyDescent="0.2">
      <c r="A1898" s="32"/>
      <c r="B1898" s="45" t="e">
        <f>VLOOKUP($A1898,EVID_OSEVU!$A$1:$M$4972,2,FALSE)</f>
        <v>#N/A</v>
      </c>
      <c r="C1898" s="45" t="e">
        <f>VLOOKUP($A1898,EVID_OSEVU!$A$1:$M$4972,3,FALSE)</f>
        <v>#N/A</v>
      </c>
      <c r="D1898" s="45" t="e">
        <f>VLOOKUP($A1898,EVID_OSEVU!$A$1:$M$4972,4,FALSE)</f>
        <v>#N/A</v>
      </c>
      <c r="E1898" s="45" t="e">
        <f>VLOOKUP($A1898,EVID_OSEVU!$A$1:$M$4972,7,FALSE)</f>
        <v>#N/A</v>
      </c>
      <c r="F1898" s="45" t="e">
        <f>VLOOKUP($A1898,EVID_OSEVU!$A$1:$M$4972,8,FALSE)</f>
        <v>#N/A</v>
      </c>
      <c r="G1898" s="45" t="e">
        <f>VLOOKUP($A1898,EVID_OSEVU!$A$1:$M$4972,11,FALSE)</f>
        <v>#N/A</v>
      </c>
      <c r="H1898" s="35"/>
      <c r="I1898" s="48"/>
      <c r="J1898" s="33" t="e">
        <f>VLOOKUP($A1898,EVID_OSEVU!$A$1:$M$4972,11,FALSE)</f>
        <v>#N/A</v>
      </c>
      <c r="K1898" s="39"/>
      <c r="L1898" s="49"/>
      <c r="M1898" s="89" t="e">
        <f t="shared" si="29"/>
        <v>#N/A</v>
      </c>
      <c r="N1898" s="50"/>
      <c r="O1898" s="37" t="e">
        <f>VLOOKUP(EVID_HNOJENI!N1898,HNOJIVA_ALL!$A$2:$Z$3303,4,FALSE)</f>
        <v>#N/A</v>
      </c>
      <c r="P1898" s="51" t="e">
        <f>ROUND(VLOOKUP(EVID_HNOJENI!N1898,HNOJIVA_ALL!$A$2:$Z$3303,14,FALSE)*K1898*IF(L1898="t",10,IF(L1898="kg",0.01,IF(L1898="q",1,IF(L1898="l",0.01*VLOOKUP(EVID_HNOJENI!N1898,HNOJIVA_ALL!$A$2:$AE$3303,31,FALSE),"CHYBA")))),2)</f>
        <v>#N/A</v>
      </c>
      <c r="Q1898" s="51" t="e">
        <f>ROUND(VLOOKUP(EVID_HNOJENI!N1898,HNOJIVA_ALL!$A$2:$Z$3303,15,FALSE)*K1898*IF(L1898="t",10,IF(L1898="kg",0.01,IF(L1898="q",1,IF(L1898="l",0.01*VLOOKUP(EVID_HNOJENI!N1898,HNOJIVA_ALL!$A$2:$AE$3303,31,FALSE),"CHYBA")))),2)</f>
        <v>#N/A</v>
      </c>
      <c r="R1898" s="51" t="e">
        <f>ROUND(VLOOKUP(EVID_HNOJENI!N1898,HNOJIVA_ALL!$A$2:$Z$3303,16,FALSE)*K1898*IF(L1898="t",10,IF(L1898="kg",0.01,IF(L1898="q",1,IF(L1898="l",0.01*VLOOKUP(EVID_HNOJENI!N1898,HNOJIVA_ALL!$A$2:$AE$3303,31,FALSE),"CHYBA")))),2)</f>
        <v>#N/A</v>
      </c>
      <c r="S1898" s="51" t="e">
        <f>ROUND(VLOOKUP(EVID_HNOJENI!N1898,HNOJIVA_ALL!$A$2:$Z$3303,18,FALSE)*K1898*IF(L1898="t",10,IF(L1898="kg",0.01,IF(L1898="q",1,IF(L1898="l",0.01*VLOOKUP(EVID_HNOJENI!N1898,HNOJIVA_ALL!$A$2:$AE$3303,31,FALSE),"CHYBA")))),2)</f>
        <v>#N/A</v>
      </c>
      <c r="T1898" s="51" t="e">
        <f>ROUND(VLOOKUP(EVID_HNOJENI!N1898,HNOJIVA_ALL!$A$2:$Z$3303,17,FALSE)*K1898*IF(L1898="t",10,IF(L1898="kg",0.01,IF(L1898="q",1,IF(L1898="l",0.01*VLOOKUP(EVID_HNOJENI!N1898,HNOJIVA_ALL!$A$2:$AE$3303,31,FALSE),"CHYBA")))),2)</f>
        <v>#N/A</v>
      </c>
      <c r="U1898" s="51" t="e">
        <f>ROUND(VLOOKUP(EVID_HNOJENI!N1898,HNOJIVA_ALL!$A$2:$Z$3303,20,FALSE)*K1898*IF(L1898="t",10,IF(L1898="kg",0.01,IF(L1898="q",1,IF(L1898="l",0.01*VLOOKUP(EVID_HNOJENI!N1898,HNOJIVA_ALL!$A$2:$AE$3303,31,FALSE),"CHYBA")))),2)</f>
        <v>#N/A</v>
      </c>
    </row>
    <row r="1899" spans="1:21" x14ac:dyDescent="0.2">
      <c r="A1899" s="32"/>
      <c r="B1899" s="45" t="e">
        <f>VLOOKUP($A1899,EVID_OSEVU!$A$1:$M$4972,2,FALSE)</f>
        <v>#N/A</v>
      </c>
      <c r="C1899" s="45" t="e">
        <f>VLOOKUP($A1899,EVID_OSEVU!$A$1:$M$4972,3,FALSE)</f>
        <v>#N/A</v>
      </c>
      <c r="D1899" s="45" t="e">
        <f>VLOOKUP($A1899,EVID_OSEVU!$A$1:$M$4972,4,FALSE)</f>
        <v>#N/A</v>
      </c>
      <c r="E1899" s="45" t="e">
        <f>VLOOKUP($A1899,EVID_OSEVU!$A$1:$M$4972,7,FALSE)</f>
        <v>#N/A</v>
      </c>
      <c r="F1899" s="45" t="e">
        <f>VLOOKUP($A1899,EVID_OSEVU!$A$1:$M$4972,8,FALSE)</f>
        <v>#N/A</v>
      </c>
      <c r="G1899" s="45" t="e">
        <f>VLOOKUP($A1899,EVID_OSEVU!$A$1:$M$4972,11,FALSE)</f>
        <v>#N/A</v>
      </c>
      <c r="H1899" s="35"/>
      <c r="I1899" s="48"/>
      <c r="J1899" s="33" t="e">
        <f>VLOOKUP($A1899,EVID_OSEVU!$A$1:$M$4972,11,FALSE)</f>
        <v>#N/A</v>
      </c>
      <c r="K1899" s="39"/>
      <c r="L1899" s="49"/>
      <c r="M1899" s="89" t="e">
        <f t="shared" si="29"/>
        <v>#N/A</v>
      </c>
      <c r="N1899" s="50"/>
      <c r="O1899" s="37" t="e">
        <f>VLOOKUP(EVID_HNOJENI!N1899,HNOJIVA_ALL!$A$2:$Z$3303,4,FALSE)</f>
        <v>#N/A</v>
      </c>
      <c r="P1899" s="51" t="e">
        <f>ROUND(VLOOKUP(EVID_HNOJENI!N1899,HNOJIVA_ALL!$A$2:$Z$3303,14,FALSE)*K1899*IF(L1899="t",10,IF(L1899="kg",0.01,IF(L1899="q",1,IF(L1899="l",0.01*VLOOKUP(EVID_HNOJENI!N1899,HNOJIVA_ALL!$A$2:$AE$3303,31,FALSE),"CHYBA")))),2)</f>
        <v>#N/A</v>
      </c>
      <c r="Q1899" s="51" t="e">
        <f>ROUND(VLOOKUP(EVID_HNOJENI!N1899,HNOJIVA_ALL!$A$2:$Z$3303,15,FALSE)*K1899*IF(L1899="t",10,IF(L1899="kg",0.01,IF(L1899="q",1,IF(L1899="l",0.01*VLOOKUP(EVID_HNOJENI!N1899,HNOJIVA_ALL!$A$2:$AE$3303,31,FALSE),"CHYBA")))),2)</f>
        <v>#N/A</v>
      </c>
      <c r="R1899" s="51" t="e">
        <f>ROUND(VLOOKUP(EVID_HNOJENI!N1899,HNOJIVA_ALL!$A$2:$Z$3303,16,FALSE)*K1899*IF(L1899="t",10,IF(L1899="kg",0.01,IF(L1899="q",1,IF(L1899="l",0.01*VLOOKUP(EVID_HNOJENI!N1899,HNOJIVA_ALL!$A$2:$AE$3303,31,FALSE),"CHYBA")))),2)</f>
        <v>#N/A</v>
      </c>
      <c r="S1899" s="51" t="e">
        <f>ROUND(VLOOKUP(EVID_HNOJENI!N1899,HNOJIVA_ALL!$A$2:$Z$3303,18,FALSE)*K1899*IF(L1899="t",10,IF(L1899="kg",0.01,IF(L1899="q",1,IF(L1899="l",0.01*VLOOKUP(EVID_HNOJENI!N1899,HNOJIVA_ALL!$A$2:$AE$3303,31,FALSE),"CHYBA")))),2)</f>
        <v>#N/A</v>
      </c>
      <c r="T1899" s="51" t="e">
        <f>ROUND(VLOOKUP(EVID_HNOJENI!N1899,HNOJIVA_ALL!$A$2:$Z$3303,17,FALSE)*K1899*IF(L1899="t",10,IF(L1899="kg",0.01,IF(L1899="q",1,IF(L1899="l",0.01*VLOOKUP(EVID_HNOJENI!N1899,HNOJIVA_ALL!$A$2:$AE$3303,31,FALSE),"CHYBA")))),2)</f>
        <v>#N/A</v>
      </c>
      <c r="U1899" s="51" t="e">
        <f>ROUND(VLOOKUP(EVID_HNOJENI!N1899,HNOJIVA_ALL!$A$2:$Z$3303,20,FALSE)*K1899*IF(L1899="t",10,IF(L1899="kg",0.01,IF(L1899="q",1,IF(L1899="l",0.01*VLOOKUP(EVID_HNOJENI!N1899,HNOJIVA_ALL!$A$2:$AE$3303,31,FALSE),"CHYBA")))),2)</f>
        <v>#N/A</v>
      </c>
    </row>
    <row r="1900" spans="1:21" x14ac:dyDescent="0.2">
      <c r="A1900" s="32"/>
      <c r="B1900" s="45" t="e">
        <f>VLOOKUP($A1900,EVID_OSEVU!$A$1:$M$4972,2,FALSE)</f>
        <v>#N/A</v>
      </c>
      <c r="C1900" s="45" t="e">
        <f>VLOOKUP($A1900,EVID_OSEVU!$A$1:$M$4972,3,FALSE)</f>
        <v>#N/A</v>
      </c>
      <c r="D1900" s="45" t="e">
        <f>VLOOKUP($A1900,EVID_OSEVU!$A$1:$M$4972,4,FALSE)</f>
        <v>#N/A</v>
      </c>
      <c r="E1900" s="45" t="e">
        <f>VLOOKUP($A1900,EVID_OSEVU!$A$1:$M$4972,7,FALSE)</f>
        <v>#N/A</v>
      </c>
      <c r="F1900" s="45" t="e">
        <f>VLOOKUP($A1900,EVID_OSEVU!$A$1:$M$4972,8,FALSE)</f>
        <v>#N/A</v>
      </c>
      <c r="G1900" s="45" t="e">
        <f>VLOOKUP($A1900,EVID_OSEVU!$A$1:$M$4972,11,FALSE)</f>
        <v>#N/A</v>
      </c>
      <c r="H1900" s="35"/>
      <c r="I1900" s="48"/>
      <c r="J1900" s="33" t="e">
        <f>VLOOKUP($A1900,EVID_OSEVU!$A$1:$M$4972,11,FALSE)</f>
        <v>#N/A</v>
      </c>
      <c r="K1900" s="39"/>
      <c r="L1900" s="49"/>
      <c r="M1900" s="89" t="e">
        <f t="shared" si="29"/>
        <v>#N/A</v>
      </c>
      <c r="N1900" s="50"/>
      <c r="O1900" s="37" t="e">
        <f>VLOOKUP(EVID_HNOJENI!N1900,HNOJIVA_ALL!$A$2:$Z$3303,4,FALSE)</f>
        <v>#N/A</v>
      </c>
      <c r="P1900" s="51" t="e">
        <f>ROUND(VLOOKUP(EVID_HNOJENI!N1900,HNOJIVA_ALL!$A$2:$Z$3303,14,FALSE)*K1900*IF(L1900="t",10,IF(L1900="kg",0.01,IF(L1900="q",1,IF(L1900="l",0.01*VLOOKUP(EVID_HNOJENI!N1900,HNOJIVA_ALL!$A$2:$AE$3303,31,FALSE),"CHYBA")))),2)</f>
        <v>#N/A</v>
      </c>
      <c r="Q1900" s="51" t="e">
        <f>ROUND(VLOOKUP(EVID_HNOJENI!N1900,HNOJIVA_ALL!$A$2:$Z$3303,15,FALSE)*K1900*IF(L1900="t",10,IF(L1900="kg",0.01,IF(L1900="q",1,IF(L1900="l",0.01*VLOOKUP(EVID_HNOJENI!N1900,HNOJIVA_ALL!$A$2:$AE$3303,31,FALSE),"CHYBA")))),2)</f>
        <v>#N/A</v>
      </c>
      <c r="R1900" s="51" t="e">
        <f>ROUND(VLOOKUP(EVID_HNOJENI!N1900,HNOJIVA_ALL!$A$2:$Z$3303,16,FALSE)*K1900*IF(L1900="t",10,IF(L1900="kg",0.01,IF(L1900="q",1,IF(L1900="l",0.01*VLOOKUP(EVID_HNOJENI!N1900,HNOJIVA_ALL!$A$2:$AE$3303,31,FALSE),"CHYBA")))),2)</f>
        <v>#N/A</v>
      </c>
      <c r="S1900" s="51" t="e">
        <f>ROUND(VLOOKUP(EVID_HNOJENI!N1900,HNOJIVA_ALL!$A$2:$Z$3303,18,FALSE)*K1900*IF(L1900="t",10,IF(L1900="kg",0.01,IF(L1900="q",1,IF(L1900="l",0.01*VLOOKUP(EVID_HNOJENI!N1900,HNOJIVA_ALL!$A$2:$AE$3303,31,FALSE),"CHYBA")))),2)</f>
        <v>#N/A</v>
      </c>
      <c r="T1900" s="51" t="e">
        <f>ROUND(VLOOKUP(EVID_HNOJENI!N1900,HNOJIVA_ALL!$A$2:$Z$3303,17,FALSE)*K1900*IF(L1900="t",10,IF(L1900="kg",0.01,IF(L1900="q",1,IF(L1900="l",0.01*VLOOKUP(EVID_HNOJENI!N1900,HNOJIVA_ALL!$A$2:$AE$3303,31,FALSE),"CHYBA")))),2)</f>
        <v>#N/A</v>
      </c>
      <c r="U1900" s="51" t="e">
        <f>ROUND(VLOOKUP(EVID_HNOJENI!N1900,HNOJIVA_ALL!$A$2:$Z$3303,20,FALSE)*K1900*IF(L1900="t",10,IF(L1900="kg",0.01,IF(L1900="q",1,IF(L1900="l",0.01*VLOOKUP(EVID_HNOJENI!N1900,HNOJIVA_ALL!$A$2:$AE$3303,31,FALSE),"CHYBA")))),2)</f>
        <v>#N/A</v>
      </c>
    </row>
    <row r="1901" spans="1:21" x14ac:dyDescent="0.2">
      <c r="A1901" s="32"/>
      <c r="B1901" s="45" t="e">
        <f>VLOOKUP($A1901,EVID_OSEVU!$A$1:$M$4972,2,FALSE)</f>
        <v>#N/A</v>
      </c>
      <c r="C1901" s="45" t="e">
        <f>VLOOKUP($A1901,EVID_OSEVU!$A$1:$M$4972,3,FALSE)</f>
        <v>#N/A</v>
      </c>
      <c r="D1901" s="45" t="e">
        <f>VLOOKUP($A1901,EVID_OSEVU!$A$1:$M$4972,4,FALSE)</f>
        <v>#N/A</v>
      </c>
      <c r="E1901" s="45" t="e">
        <f>VLOOKUP($A1901,EVID_OSEVU!$A$1:$M$4972,7,FALSE)</f>
        <v>#N/A</v>
      </c>
      <c r="F1901" s="45" t="e">
        <f>VLOOKUP($A1901,EVID_OSEVU!$A$1:$M$4972,8,FALSE)</f>
        <v>#N/A</v>
      </c>
      <c r="G1901" s="45" t="e">
        <f>VLOOKUP($A1901,EVID_OSEVU!$A$1:$M$4972,11,FALSE)</f>
        <v>#N/A</v>
      </c>
      <c r="H1901" s="35"/>
      <c r="I1901" s="48"/>
      <c r="J1901" s="33" t="e">
        <f>VLOOKUP($A1901,EVID_OSEVU!$A$1:$M$4972,11,FALSE)</f>
        <v>#N/A</v>
      </c>
      <c r="K1901" s="39"/>
      <c r="L1901" s="49"/>
      <c r="M1901" s="89" t="e">
        <f t="shared" si="29"/>
        <v>#N/A</v>
      </c>
      <c r="N1901" s="50"/>
      <c r="O1901" s="37" t="e">
        <f>VLOOKUP(EVID_HNOJENI!N1901,HNOJIVA_ALL!$A$2:$Z$3303,4,FALSE)</f>
        <v>#N/A</v>
      </c>
      <c r="P1901" s="51" t="e">
        <f>ROUND(VLOOKUP(EVID_HNOJENI!N1901,HNOJIVA_ALL!$A$2:$Z$3303,14,FALSE)*K1901*IF(L1901="t",10,IF(L1901="kg",0.01,IF(L1901="q",1,IF(L1901="l",0.01*VLOOKUP(EVID_HNOJENI!N1901,HNOJIVA_ALL!$A$2:$AE$3303,31,FALSE),"CHYBA")))),2)</f>
        <v>#N/A</v>
      </c>
      <c r="Q1901" s="51" t="e">
        <f>ROUND(VLOOKUP(EVID_HNOJENI!N1901,HNOJIVA_ALL!$A$2:$Z$3303,15,FALSE)*K1901*IF(L1901="t",10,IF(L1901="kg",0.01,IF(L1901="q",1,IF(L1901="l",0.01*VLOOKUP(EVID_HNOJENI!N1901,HNOJIVA_ALL!$A$2:$AE$3303,31,FALSE),"CHYBA")))),2)</f>
        <v>#N/A</v>
      </c>
      <c r="R1901" s="51" t="e">
        <f>ROUND(VLOOKUP(EVID_HNOJENI!N1901,HNOJIVA_ALL!$A$2:$Z$3303,16,FALSE)*K1901*IF(L1901="t",10,IF(L1901="kg",0.01,IF(L1901="q",1,IF(L1901="l",0.01*VLOOKUP(EVID_HNOJENI!N1901,HNOJIVA_ALL!$A$2:$AE$3303,31,FALSE),"CHYBA")))),2)</f>
        <v>#N/A</v>
      </c>
      <c r="S1901" s="51" t="e">
        <f>ROUND(VLOOKUP(EVID_HNOJENI!N1901,HNOJIVA_ALL!$A$2:$Z$3303,18,FALSE)*K1901*IF(L1901="t",10,IF(L1901="kg",0.01,IF(L1901="q",1,IF(L1901="l",0.01*VLOOKUP(EVID_HNOJENI!N1901,HNOJIVA_ALL!$A$2:$AE$3303,31,FALSE),"CHYBA")))),2)</f>
        <v>#N/A</v>
      </c>
      <c r="T1901" s="51" t="e">
        <f>ROUND(VLOOKUP(EVID_HNOJENI!N1901,HNOJIVA_ALL!$A$2:$Z$3303,17,FALSE)*K1901*IF(L1901="t",10,IF(L1901="kg",0.01,IF(L1901="q",1,IF(L1901="l",0.01*VLOOKUP(EVID_HNOJENI!N1901,HNOJIVA_ALL!$A$2:$AE$3303,31,FALSE),"CHYBA")))),2)</f>
        <v>#N/A</v>
      </c>
      <c r="U1901" s="51" t="e">
        <f>ROUND(VLOOKUP(EVID_HNOJENI!N1901,HNOJIVA_ALL!$A$2:$Z$3303,20,FALSE)*K1901*IF(L1901="t",10,IF(L1901="kg",0.01,IF(L1901="q",1,IF(L1901="l",0.01*VLOOKUP(EVID_HNOJENI!N1901,HNOJIVA_ALL!$A$2:$AE$3303,31,FALSE),"CHYBA")))),2)</f>
        <v>#N/A</v>
      </c>
    </row>
    <row r="1902" spans="1:21" x14ac:dyDescent="0.2">
      <c r="A1902" s="32"/>
      <c r="B1902" s="45" t="e">
        <f>VLOOKUP($A1902,EVID_OSEVU!$A$1:$M$4972,2,FALSE)</f>
        <v>#N/A</v>
      </c>
      <c r="C1902" s="45" t="e">
        <f>VLOOKUP($A1902,EVID_OSEVU!$A$1:$M$4972,3,FALSE)</f>
        <v>#N/A</v>
      </c>
      <c r="D1902" s="45" t="e">
        <f>VLOOKUP($A1902,EVID_OSEVU!$A$1:$M$4972,4,FALSE)</f>
        <v>#N/A</v>
      </c>
      <c r="E1902" s="45" t="e">
        <f>VLOOKUP($A1902,EVID_OSEVU!$A$1:$M$4972,7,FALSE)</f>
        <v>#N/A</v>
      </c>
      <c r="F1902" s="45" t="e">
        <f>VLOOKUP($A1902,EVID_OSEVU!$A$1:$M$4972,8,FALSE)</f>
        <v>#N/A</v>
      </c>
      <c r="G1902" s="45" t="e">
        <f>VLOOKUP($A1902,EVID_OSEVU!$A$1:$M$4972,11,FALSE)</f>
        <v>#N/A</v>
      </c>
      <c r="H1902" s="35"/>
      <c r="I1902" s="48"/>
      <c r="J1902" s="33" t="e">
        <f>VLOOKUP($A1902,EVID_OSEVU!$A$1:$M$4972,11,FALSE)</f>
        <v>#N/A</v>
      </c>
      <c r="K1902" s="39"/>
      <c r="L1902" s="49"/>
      <c r="M1902" s="89" t="e">
        <f t="shared" si="29"/>
        <v>#N/A</v>
      </c>
      <c r="N1902" s="50"/>
      <c r="O1902" s="37" t="e">
        <f>VLOOKUP(EVID_HNOJENI!N1902,HNOJIVA_ALL!$A$2:$Z$3303,4,FALSE)</f>
        <v>#N/A</v>
      </c>
      <c r="P1902" s="51" t="e">
        <f>ROUND(VLOOKUP(EVID_HNOJENI!N1902,HNOJIVA_ALL!$A$2:$Z$3303,14,FALSE)*K1902*IF(L1902="t",10,IF(L1902="kg",0.01,IF(L1902="q",1,IF(L1902="l",0.01*VLOOKUP(EVID_HNOJENI!N1902,HNOJIVA_ALL!$A$2:$AE$3303,31,FALSE),"CHYBA")))),2)</f>
        <v>#N/A</v>
      </c>
      <c r="Q1902" s="51" t="e">
        <f>ROUND(VLOOKUP(EVID_HNOJENI!N1902,HNOJIVA_ALL!$A$2:$Z$3303,15,FALSE)*K1902*IF(L1902="t",10,IF(L1902="kg",0.01,IF(L1902="q",1,IF(L1902="l",0.01*VLOOKUP(EVID_HNOJENI!N1902,HNOJIVA_ALL!$A$2:$AE$3303,31,FALSE),"CHYBA")))),2)</f>
        <v>#N/A</v>
      </c>
      <c r="R1902" s="51" t="e">
        <f>ROUND(VLOOKUP(EVID_HNOJENI!N1902,HNOJIVA_ALL!$A$2:$Z$3303,16,FALSE)*K1902*IF(L1902="t",10,IF(L1902="kg",0.01,IF(L1902="q",1,IF(L1902="l",0.01*VLOOKUP(EVID_HNOJENI!N1902,HNOJIVA_ALL!$A$2:$AE$3303,31,FALSE),"CHYBA")))),2)</f>
        <v>#N/A</v>
      </c>
      <c r="S1902" s="51" t="e">
        <f>ROUND(VLOOKUP(EVID_HNOJENI!N1902,HNOJIVA_ALL!$A$2:$Z$3303,18,FALSE)*K1902*IF(L1902="t",10,IF(L1902="kg",0.01,IF(L1902="q",1,IF(L1902="l",0.01*VLOOKUP(EVID_HNOJENI!N1902,HNOJIVA_ALL!$A$2:$AE$3303,31,FALSE),"CHYBA")))),2)</f>
        <v>#N/A</v>
      </c>
      <c r="T1902" s="51" t="e">
        <f>ROUND(VLOOKUP(EVID_HNOJENI!N1902,HNOJIVA_ALL!$A$2:$Z$3303,17,FALSE)*K1902*IF(L1902="t",10,IF(L1902="kg",0.01,IF(L1902="q",1,IF(L1902="l",0.01*VLOOKUP(EVID_HNOJENI!N1902,HNOJIVA_ALL!$A$2:$AE$3303,31,FALSE),"CHYBA")))),2)</f>
        <v>#N/A</v>
      </c>
      <c r="U1902" s="51" t="e">
        <f>ROUND(VLOOKUP(EVID_HNOJENI!N1902,HNOJIVA_ALL!$A$2:$Z$3303,20,FALSE)*K1902*IF(L1902="t",10,IF(L1902="kg",0.01,IF(L1902="q",1,IF(L1902="l",0.01*VLOOKUP(EVID_HNOJENI!N1902,HNOJIVA_ALL!$A$2:$AE$3303,31,FALSE),"CHYBA")))),2)</f>
        <v>#N/A</v>
      </c>
    </row>
    <row r="1903" spans="1:21" x14ac:dyDescent="0.2">
      <c r="A1903" s="32"/>
      <c r="B1903" s="45" t="e">
        <f>VLOOKUP($A1903,EVID_OSEVU!$A$1:$M$4972,2,FALSE)</f>
        <v>#N/A</v>
      </c>
      <c r="C1903" s="45" t="e">
        <f>VLOOKUP($A1903,EVID_OSEVU!$A$1:$M$4972,3,FALSE)</f>
        <v>#N/A</v>
      </c>
      <c r="D1903" s="45" t="e">
        <f>VLOOKUP($A1903,EVID_OSEVU!$A$1:$M$4972,4,FALSE)</f>
        <v>#N/A</v>
      </c>
      <c r="E1903" s="45" t="e">
        <f>VLOOKUP($A1903,EVID_OSEVU!$A$1:$M$4972,7,FALSE)</f>
        <v>#N/A</v>
      </c>
      <c r="F1903" s="45" t="e">
        <f>VLOOKUP($A1903,EVID_OSEVU!$A$1:$M$4972,8,FALSE)</f>
        <v>#N/A</v>
      </c>
      <c r="G1903" s="45" t="e">
        <f>VLOOKUP($A1903,EVID_OSEVU!$A$1:$M$4972,11,FALSE)</f>
        <v>#N/A</v>
      </c>
      <c r="H1903" s="35"/>
      <c r="I1903" s="48"/>
      <c r="J1903" s="33" t="e">
        <f>VLOOKUP($A1903,EVID_OSEVU!$A$1:$M$4972,11,FALSE)</f>
        <v>#N/A</v>
      </c>
      <c r="K1903" s="39"/>
      <c r="L1903" s="49"/>
      <c r="M1903" s="89" t="e">
        <f t="shared" si="29"/>
        <v>#N/A</v>
      </c>
      <c r="N1903" s="50"/>
      <c r="O1903" s="37" t="e">
        <f>VLOOKUP(EVID_HNOJENI!N1903,HNOJIVA_ALL!$A$2:$Z$3303,4,FALSE)</f>
        <v>#N/A</v>
      </c>
      <c r="P1903" s="51" t="e">
        <f>ROUND(VLOOKUP(EVID_HNOJENI!N1903,HNOJIVA_ALL!$A$2:$Z$3303,14,FALSE)*K1903*IF(L1903="t",10,IF(L1903="kg",0.01,IF(L1903="q",1,IF(L1903="l",0.01*VLOOKUP(EVID_HNOJENI!N1903,HNOJIVA_ALL!$A$2:$AE$3303,31,FALSE),"CHYBA")))),2)</f>
        <v>#N/A</v>
      </c>
      <c r="Q1903" s="51" t="e">
        <f>ROUND(VLOOKUP(EVID_HNOJENI!N1903,HNOJIVA_ALL!$A$2:$Z$3303,15,FALSE)*K1903*IF(L1903="t",10,IF(L1903="kg",0.01,IF(L1903="q",1,IF(L1903="l",0.01*VLOOKUP(EVID_HNOJENI!N1903,HNOJIVA_ALL!$A$2:$AE$3303,31,FALSE),"CHYBA")))),2)</f>
        <v>#N/A</v>
      </c>
      <c r="R1903" s="51" t="e">
        <f>ROUND(VLOOKUP(EVID_HNOJENI!N1903,HNOJIVA_ALL!$A$2:$Z$3303,16,FALSE)*K1903*IF(L1903="t",10,IF(L1903="kg",0.01,IF(L1903="q",1,IF(L1903="l",0.01*VLOOKUP(EVID_HNOJENI!N1903,HNOJIVA_ALL!$A$2:$AE$3303,31,FALSE),"CHYBA")))),2)</f>
        <v>#N/A</v>
      </c>
      <c r="S1903" s="51" t="e">
        <f>ROUND(VLOOKUP(EVID_HNOJENI!N1903,HNOJIVA_ALL!$A$2:$Z$3303,18,FALSE)*K1903*IF(L1903="t",10,IF(L1903="kg",0.01,IF(L1903="q",1,IF(L1903="l",0.01*VLOOKUP(EVID_HNOJENI!N1903,HNOJIVA_ALL!$A$2:$AE$3303,31,FALSE),"CHYBA")))),2)</f>
        <v>#N/A</v>
      </c>
      <c r="T1903" s="51" t="e">
        <f>ROUND(VLOOKUP(EVID_HNOJENI!N1903,HNOJIVA_ALL!$A$2:$Z$3303,17,FALSE)*K1903*IF(L1903="t",10,IF(L1903="kg",0.01,IF(L1903="q",1,IF(L1903="l",0.01*VLOOKUP(EVID_HNOJENI!N1903,HNOJIVA_ALL!$A$2:$AE$3303,31,FALSE),"CHYBA")))),2)</f>
        <v>#N/A</v>
      </c>
      <c r="U1903" s="51" t="e">
        <f>ROUND(VLOOKUP(EVID_HNOJENI!N1903,HNOJIVA_ALL!$A$2:$Z$3303,20,FALSE)*K1903*IF(L1903="t",10,IF(L1903="kg",0.01,IF(L1903="q",1,IF(L1903="l",0.01*VLOOKUP(EVID_HNOJENI!N1903,HNOJIVA_ALL!$A$2:$AE$3303,31,FALSE),"CHYBA")))),2)</f>
        <v>#N/A</v>
      </c>
    </row>
    <row r="1904" spans="1:21" x14ac:dyDescent="0.2">
      <c r="A1904" s="32"/>
      <c r="B1904" s="45" t="e">
        <f>VLOOKUP($A1904,EVID_OSEVU!$A$1:$M$4972,2,FALSE)</f>
        <v>#N/A</v>
      </c>
      <c r="C1904" s="45" t="e">
        <f>VLOOKUP($A1904,EVID_OSEVU!$A$1:$M$4972,3,FALSE)</f>
        <v>#N/A</v>
      </c>
      <c r="D1904" s="45" t="e">
        <f>VLOOKUP($A1904,EVID_OSEVU!$A$1:$M$4972,4,FALSE)</f>
        <v>#N/A</v>
      </c>
      <c r="E1904" s="45" t="e">
        <f>VLOOKUP($A1904,EVID_OSEVU!$A$1:$M$4972,7,FALSE)</f>
        <v>#N/A</v>
      </c>
      <c r="F1904" s="45" t="e">
        <f>VLOOKUP($A1904,EVID_OSEVU!$A$1:$M$4972,8,FALSE)</f>
        <v>#N/A</v>
      </c>
      <c r="G1904" s="45" t="e">
        <f>VLOOKUP($A1904,EVID_OSEVU!$A$1:$M$4972,11,FALSE)</f>
        <v>#N/A</v>
      </c>
      <c r="H1904" s="35"/>
      <c r="I1904" s="48"/>
      <c r="J1904" s="33" t="e">
        <f>VLOOKUP($A1904,EVID_OSEVU!$A$1:$M$4972,11,FALSE)</f>
        <v>#N/A</v>
      </c>
      <c r="K1904" s="39"/>
      <c r="L1904" s="49"/>
      <c r="M1904" s="89" t="e">
        <f t="shared" si="29"/>
        <v>#N/A</v>
      </c>
      <c r="N1904" s="50"/>
      <c r="O1904" s="37" t="e">
        <f>VLOOKUP(EVID_HNOJENI!N1904,HNOJIVA_ALL!$A$2:$Z$3303,4,FALSE)</f>
        <v>#N/A</v>
      </c>
      <c r="P1904" s="51" t="e">
        <f>ROUND(VLOOKUP(EVID_HNOJENI!N1904,HNOJIVA_ALL!$A$2:$Z$3303,14,FALSE)*K1904*IF(L1904="t",10,IF(L1904="kg",0.01,IF(L1904="q",1,IF(L1904="l",0.01*VLOOKUP(EVID_HNOJENI!N1904,HNOJIVA_ALL!$A$2:$AE$3303,31,FALSE),"CHYBA")))),2)</f>
        <v>#N/A</v>
      </c>
      <c r="Q1904" s="51" t="e">
        <f>ROUND(VLOOKUP(EVID_HNOJENI!N1904,HNOJIVA_ALL!$A$2:$Z$3303,15,FALSE)*K1904*IF(L1904="t",10,IF(L1904="kg",0.01,IF(L1904="q",1,IF(L1904="l",0.01*VLOOKUP(EVID_HNOJENI!N1904,HNOJIVA_ALL!$A$2:$AE$3303,31,FALSE),"CHYBA")))),2)</f>
        <v>#N/A</v>
      </c>
      <c r="R1904" s="51" t="e">
        <f>ROUND(VLOOKUP(EVID_HNOJENI!N1904,HNOJIVA_ALL!$A$2:$Z$3303,16,FALSE)*K1904*IF(L1904="t",10,IF(L1904="kg",0.01,IF(L1904="q",1,IF(L1904="l",0.01*VLOOKUP(EVID_HNOJENI!N1904,HNOJIVA_ALL!$A$2:$AE$3303,31,FALSE),"CHYBA")))),2)</f>
        <v>#N/A</v>
      </c>
      <c r="S1904" s="51" t="e">
        <f>ROUND(VLOOKUP(EVID_HNOJENI!N1904,HNOJIVA_ALL!$A$2:$Z$3303,18,FALSE)*K1904*IF(L1904="t",10,IF(L1904="kg",0.01,IF(L1904="q",1,IF(L1904="l",0.01*VLOOKUP(EVID_HNOJENI!N1904,HNOJIVA_ALL!$A$2:$AE$3303,31,FALSE),"CHYBA")))),2)</f>
        <v>#N/A</v>
      </c>
      <c r="T1904" s="51" t="e">
        <f>ROUND(VLOOKUP(EVID_HNOJENI!N1904,HNOJIVA_ALL!$A$2:$Z$3303,17,FALSE)*K1904*IF(L1904="t",10,IF(L1904="kg",0.01,IF(L1904="q",1,IF(L1904="l",0.01*VLOOKUP(EVID_HNOJENI!N1904,HNOJIVA_ALL!$A$2:$AE$3303,31,FALSE),"CHYBA")))),2)</f>
        <v>#N/A</v>
      </c>
      <c r="U1904" s="51" t="e">
        <f>ROUND(VLOOKUP(EVID_HNOJENI!N1904,HNOJIVA_ALL!$A$2:$Z$3303,20,FALSE)*K1904*IF(L1904="t",10,IF(L1904="kg",0.01,IF(L1904="q",1,IF(L1904="l",0.01*VLOOKUP(EVID_HNOJENI!N1904,HNOJIVA_ALL!$A$2:$AE$3303,31,FALSE),"CHYBA")))),2)</f>
        <v>#N/A</v>
      </c>
    </row>
    <row r="1905" spans="1:21" x14ac:dyDescent="0.2">
      <c r="A1905" s="32"/>
      <c r="B1905" s="45" t="e">
        <f>VLOOKUP($A1905,EVID_OSEVU!$A$1:$M$4972,2,FALSE)</f>
        <v>#N/A</v>
      </c>
      <c r="C1905" s="45" t="e">
        <f>VLOOKUP($A1905,EVID_OSEVU!$A$1:$M$4972,3,FALSE)</f>
        <v>#N/A</v>
      </c>
      <c r="D1905" s="45" t="e">
        <f>VLOOKUP($A1905,EVID_OSEVU!$A$1:$M$4972,4,FALSE)</f>
        <v>#N/A</v>
      </c>
      <c r="E1905" s="45" t="e">
        <f>VLOOKUP($A1905,EVID_OSEVU!$A$1:$M$4972,7,FALSE)</f>
        <v>#N/A</v>
      </c>
      <c r="F1905" s="45" t="e">
        <f>VLOOKUP($A1905,EVID_OSEVU!$A$1:$M$4972,8,FALSE)</f>
        <v>#N/A</v>
      </c>
      <c r="G1905" s="45" t="e">
        <f>VLOOKUP($A1905,EVID_OSEVU!$A$1:$M$4972,11,FALSE)</f>
        <v>#N/A</v>
      </c>
      <c r="H1905" s="35"/>
      <c r="I1905" s="48"/>
      <c r="J1905" s="33" t="e">
        <f>VLOOKUP($A1905,EVID_OSEVU!$A$1:$M$4972,11,FALSE)</f>
        <v>#N/A</v>
      </c>
      <c r="K1905" s="39"/>
      <c r="L1905" s="49"/>
      <c r="M1905" s="89" t="e">
        <f t="shared" si="29"/>
        <v>#N/A</v>
      </c>
      <c r="N1905" s="50"/>
      <c r="O1905" s="37" t="e">
        <f>VLOOKUP(EVID_HNOJENI!N1905,HNOJIVA_ALL!$A$2:$Z$3303,4,FALSE)</f>
        <v>#N/A</v>
      </c>
      <c r="P1905" s="51" t="e">
        <f>ROUND(VLOOKUP(EVID_HNOJENI!N1905,HNOJIVA_ALL!$A$2:$Z$3303,14,FALSE)*K1905*IF(L1905="t",10,IF(L1905="kg",0.01,IF(L1905="q",1,IF(L1905="l",0.01*VLOOKUP(EVID_HNOJENI!N1905,HNOJIVA_ALL!$A$2:$AE$3303,31,FALSE),"CHYBA")))),2)</f>
        <v>#N/A</v>
      </c>
      <c r="Q1905" s="51" t="e">
        <f>ROUND(VLOOKUP(EVID_HNOJENI!N1905,HNOJIVA_ALL!$A$2:$Z$3303,15,FALSE)*K1905*IF(L1905="t",10,IF(L1905="kg",0.01,IF(L1905="q",1,IF(L1905="l",0.01*VLOOKUP(EVID_HNOJENI!N1905,HNOJIVA_ALL!$A$2:$AE$3303,31,FALSE),"CHYBA")))),2)</f>
        <v>#N/A</v>
      </c>
      <c r="R1905" s="51" t="e">
        <f>ROUND(VLOOKUP(EVID_HNOJENI!N1905,HNOJIVA_ALL!$A$2:$Z$3303,16,FALSE)*K1905*IF(L1905="t",10,IF(L1905="kg",0.01,IF(L1905="q",1,IF(L1905="l",0.01*VLOOKUP(EVID_HNOJENI!N1905,HNOJIVA_ALL!$A$2:$AE$3303,31,FALSE),"CHYBA")))),2)</f>
        <v>#N/A</v>
      </c>
      <c r="S1905" s="51" t="e">
        <f>ROUND(VLOOKUP(EVID_HNOJENI!N1905,HNOJIVA_ALL!$A$2:$Z$3303,18,FALSE)*K1905*IF(L1905="t",10,IF(L1905="kg",0.01,IF(L1905="q",1,IF(L1905="l",0.01*VLOOKUP(EVID_HNOJENI!N1905,HNOJIVA_ALL!$A$2:$AE$3303,31,FALSE),"CHYBA")))),2)</f>
        <v>#N/A</v>
      </c>
      <c r="T1905" s="51" t="e">
        <f>ROUND(VLOOKUP(EVID_HNOJENI!N1905,HNOJIVA_ALL!$A$2:$Z$3303,17,FALSE)*K1905*IF(L1905="t",10,IF(L1905="kg",0.01,IF(L1905="q",1,IF(L1905="l",0.01*VLOOKUP(EVID_HNOJENI!N1905,HNOJIVA_ALL!$A$2:$AE$3303,31,FALSE),"CHYBA")))),2)</f>
        <v>#N/A</v>
      </c>
      <c r="U1905" s="51" t="e">
        <f>ROUND(VLOOKUP(EVID_HNOJENI!N1905,HNOJIVA_ALL!$A$2:$Z$3303,20,FALSE)*K1905*IF(L1905="t",10,IF(L1905="kg",0.01,IF(L1905="q",1,IF(L1905="l",0.01*VLOOKUP(EVID_HNOJENI!N1905,HNOJIVA_ALL!$A$2:$AE$3303,31,FALSE),"CHYBA")))),2)</f>
        <v>#N/A</v>
      </c>
    </row>
    <row r="1906" spans="1:21" x14ac:dyDescent="0.2">
      <c r="A1906" s="32"/>
      <c r="B1906" s="45" t="e">
        <f>VLOOKUP($A1906,EVID_OSEVU!$A$1:$M$4972,2,FALSE)</f>
        <v>#N/A</v>
      </c>
      <c r="C1906" s="45" t="e">
        <f>VLOOKUP($A1906,EVID_OSEVU!$A$1:$M$4972,3,FALSE)</f>
        <v>#N/A</v>
      </c>
      <c r="D1906" s="45" t="e">
        <f>VLOOKUP($A1906,EVID_OSEVU!$A$1:$M$4972,4,FALSE)</f>
        <v>#N/A</v>
      </c>
      <c r="E1906" s="45" t="e">
        <f>VLOOKUP($A1906,EVID_OSEVU!$A$1:$M$4972,7,FALSE)</f>
        <v>#N/A</v>
      </c>
      <c r="F1906" s="45" t="e">
        <f>VLOOKUP($A1906,EVID_OSEVU!$A$1:$M$4972,8,FALSE)</f>
        <v>#N/A</v>
      </c>
      <c r="G1906" s="45" t="e">
        <f>VLOOKUP($A1906,EVID_OSEVU!$A$1:$M$4972,11,FALSE)</f>
        <v>#N/A</v>
      </c>
      <c r="H1906" s="35"/>
      <c r="I1906" s="48"/>
      <c r="J1906" s="33" t="e">
        <f>VLOOKUP($A1906,EVID_OSEVU!$A$1:$M$4972,11,FALSE)</f>
        <v>#N/A</v>
      </c>
      <c r="K1906" s="39"/>
      <c r="L1906" s="49"/>
      <c r="M1906" s="89" t="e">
        <f t="shared" si="29"/>
        <v>#N/A</v>
      </c>
      <c r="N1906" s="50"/>
      <c r="O1906" s="37" t="e">
        <f>VLOOKUP(EVID_HNOJENI!N1906,HNOJIVA_ALL!$A$2:$Z$3303,4,FALSE)</f>
        <v>#N/A</v>
      </c>
      <c r="P1906" s="51" t="e">
        <f>ROUND(VLOOKUP(EVID_HNOJENI!N1906,HNOJIVA_ALL!$A$2:$Z$3303,14,FALSE)*K1906*IF(L1906="t",10,IF(L1906="kg",0.01,IF(L1906="q",1,IF(L1906="l",0.01*VLOOKUP(EVID_HNOJENI!N1906,HNOJIVA_ALL!$A$2:$AE$3303,31,FALSE),"CHYBA")))),2)</f>
        <v>#N/A</v>
      </c>
      <c r="Q1906" s="51" t="e">
        <f>ROUND(VLOOKUP(EVID_HNOJENI!N1906,HNOJIVA_ALL!$A$2:$Z$3303,15,FALSE)*K1906*IF(L1906="t",10,IF(L1906="kg",0.01,IF(L1906="q",1,IF(L1906="l",0.01*VLOOKUP(EVID_HNOJENI!N1906,HNOJIVA_ALL!$A$2:$AE$3303,31,FALSE),"CHYBA")))),2)</f>
        <v>#N/A</v>
      </c>
      <c r="R1906" s="51" t="e">
        <f>ROUND(VLOOKUP(EVID_HNOJENI!N1906,HNOJIVA_ALL!$A$2:$Z$3303,16,FALSE)*K1906*IF(L1906="t",10,IF(L1906="kg",0.01,IF(L1906="q",1,IF(L1906="l",0.01*VLOOKUP(EVID_HNOJENI!N1906,HNOJIVA_ALL!$A$2:$AE$3303,31,FALSE),"CHYBA")))),2)</f>
        <v>#N/A</v>
      </c>
      <c r="S1906" s="51" t="e">
        <f>ROUND(VLOOKUP(EVID_HNOJENI!N1906,HNOJIVA_ALL!$A$2:$Z$3303,18,FALSE)*K1906*IF(L1906="t",10,IF(L1906="kg",0.01,IF(L1906="q",1,IF(L1906="l",0.01*VLOOKUP(EVID_HNOJENI!N1906,HNOJIVA_ALL!$A$2:$AE$3303,31,FALSE),"CHYBA")))),2)</f>
        <v>#N/A</v>
      </c>
      <c r="T1906" s="51" t="e">
        <f>ROUND(VLOOKUP(EVID_HNOJENI!N1906,HNOJIVA_ALL!$A$2:$Z$3303,17,FALSE)*K1906*IF(L1906="t",10,IF(L1906="kg",0.01,IF(L1906="q",1,IF(L1906="l",0.01*VLOOKUP(EVID_HNOJENI!N1906,HNOJIVA_ALL!$A$2:$AE$3303,31,FALSE),"CHYBA")))),2)</f>
        <v>#N/A</v>
      </c>
      <c r="U1906" s="51" t="e">
        <f>ROUND(VLOOKUP(EVID_HNOJENI!N1906,HNOJIVA_ALL!$A$2:$Z$3303,20,FALSE)*K1906*IF(L1906="t",10,IF(L1906="kg",0.01,IF(L1906="q",1,IF(L1906="l",0.01*VLOOKUP(EVID_HNOJENI!N1906,HNOJIVA_ALL!$A$2:$AE$3303,31,FALSE),"CHYBA")))),2)</f>
        <v>#N/A</v>
      </c>
    </row>
    <row r="1907" spans="1:21" x14ac:dyDescent="0.2">
      <c r="A1907" s="32"/>
      <c r="B1907" s="45" t="e">
        <f>VLOOKUP($A1907,EVID_OSEVU!$A$1:$M$4972,2,FALSE)</f>
        <v>#N/A</v>
      </c>
      <c r="C1907" s="45" t="e">
        <f>VLOOKUP($A1907,EVID_OSEVU!$A$1:$M$4972,3,FALSE)</f>
        <v>#N/A</v>
      </c>
      <c r="D1907" s="45" t="e">
        <f>VLOOKUP($A1907,EVID_OSEVU!$A$1:$M$4972,4,FALSE)</f>
        <v>#N/A</v>
      </c>
      <c r="E1907" s="45" t="e">
        <f>VLOOKUP($A1907,EVID_OSEVU!$A$1:$M$4972,7,FALSE)</f>
        <v>#N/A</v>
      </c>
      <c r="F1907" s="45" t="e">
        <f>VLOOKUP($A1907,EVID_OSEVU!$A$1:$M$4972,8,FALSE)</f>
        <v>#N/A</v>
      </c>
      <c r="G1907" s="45" t="e">
        <f>VLOOKUP($A1907,EVID_OSEVU!$A$1:$M$4972,11,FALSE)</f>
        <v>#N/A</v>
      </c>
      <c r="H1907" s="35"/>
      <c r="I1907" s="48"/>
      <c r="J1907" s="33" t="e">
        <f>VLOOKUP($A1907,EVID_OSEVU!$A$1:$M$4972,11,FALSE)</f>
        <v>#N/A</v>
      </c>
      <c r="K1907" s="39"/>
      <c r="L1907" s="49"/>
      <c r="M1907" s="89" t="e">
        <f t="shared" si="29"/>
        <v>#N/A</v>
      </c>
      <c r="N1907" s="50"/>
      <c r="O1907" s="37" t="e">
        <f>VLOOKUP(EVID_HNOJENI!N1907,HNOJIVA_ALL!$A$2:$Z$3303,4,FALSE)</f>
        <v>#N/A</v>
      </c>
      <c r="P1907" s="51" t="e">
        <f>ROUND(VLOOKUP(EVID_HNOJENI!N1907,HNOJIVA_ALL!$A$2:$Z$3303,14,FALSE)*K1907*IF(L1907="t",10,IF(L1907="kg",0.01,IF(L1907="q",1,IF(L1907="l",0.01*VLOOKUP(EVID_HNOJENI!N1907,HNOJIVA_ALL!$A$2:$AE$3303,31,FALSE),"CHYBA")))),2)</f>
        <v>#N/A</v>
      </c>
      <c r="Q1907" s="51" t="e">
        <f>ROUND(VLOOKUP(EVID_HNOJENI!N1907,HNOJIVA_ALL!$A$2:$Z$3303,15,FALSE)*K1907*IF(L1907="t",10,IF(L1907="kg",0.01,IF(L1907="q",1,IF(L1907="l",0.01*VLOOKUP(EVID_HNOJENI!N1907,HNOJIVA_ALL!$A$2:$AE$3303,31,FALSE),"CHYBA")))),2)</f>
        <v>#N/A</v>
      </c>
      <c r="R1907" s="51" t="e">
        <f>ROUND(VLOOKUP(EVID_HNOJENI!N1907,HNOJIVA_ALL!$A$2:$Z$3303,16,FALSE)*K1907*IF(L1907="t",10,IF(L1907="kg",0.01,IF(L1907="q",1,IF(L1907="l",0.01*VLOOKUP(EVID_HNOJENI!N1907,HNOJIVA_ALL!$A$2:$AE$3303,31,FALSE),"CHYBA")))),2)</f>
        <v>#N/A</v>
      </c>
      <c r="S1907" s="51" t="e">
        <f>ROUND(VLOOKUP(EVID_HNOJENI!N1907,HNOJIVA_ALL!$A$2:$Z$3303,18,FALSE)*K1907*IF(L1907="t",10,IF(L1907="kg",0.01,IF(L1907="q",1,IF(L1907="l",0.01*VLOOKUP(EVID_HNOJENI!N1907,HNOJIVA_ALL!$A$2:$AE$3303,31,FALSE),"CHYBA")))),2)</f>
        <v>#N/A</v>
      </c>
      <c r="T1907" s="51" t="e">
        <f>ROUND(VLOOKUP(EVID_HNOJENI!N1907,HNOJIVA_ALL!$A$2:$Z$3303,17,FALSE)*K1907*IF(L1907="t",10,IF(L1907="kg",0.01,IF(L1907="q",1,IF(L1907="l",0.01*VLOOKUP(EVID_HNOJENI!N1907,HNOJIVA_ALL!$A$2:$AE$3303,31,FALSE),"CHYBA")))),2)</f>
        <v>#N/A</v>
      </c>
      <c r="U1907" s="51" t="e">
        <f>ROUND(VLOOKUP(EVID_HNOJENI!N1907,HNOJIVA_ALL!$A$2:$Z$3303,20,FALSE)*K1907*IF(L1907="t",10,IF(L1907="kg",0.01,IF(L1907="q",1,IF(L1907="l",0.01*VLOOKUP(EVID_HNOJENI!N1907,HNOJIVA_ALL!$A$2:$AE$3303,31,FALSE),"CHYBA")))),2)</f>
        <v>#N/A</v>
      </c>
    </row>
    <row r="1908" spans="1:21" x14ac:dyDescent="0.2">
      <c r="A1908" s="32"/>
      <c r="B1908" s="45" t="e">
        <f>VLOOKUP($A1908,EVID_OSEVU!$A$1:$M$4972,2,FALSE)</f>
        <v>#N/A</v>
      </c>
      <c r="C1908" s="45" t="e">
        <f>VLOOKUP($A1908,EVID_OSEVU!$A$1:$M$4972,3,FALSE)</f>
        <v>#N/A</v>
      </c>
      <c r="D1908" s="45" t="e">
        <f>VLOOKUP($A1908,EVID_OSEVU!$A$1:$M$4972,4,FALSE)</f>
        <v>#N/A</v>
      </c>
      <c r="E1908" s="45" t="e">
        <f>VLOOKUP($A1908,EVID_OSEVU!$A$1:$M$4972,7,FALSE)</f>
        <v>#N/A</v>
      </c>
      <c r="F1908" s="45" t="e">
        <f>VLOOKUP($A1908,EVID_OSEVU!$A$1:$M$4972,8,FALSE)</f>
        <v>#N/A</v>
      </c>
      <c r="G1908" s="45" t="e">
        <f>VLOOKUP($A1908,EVID_OSEVU!$A$1:$M$4972,11,FALSE)</f>
        <v>#N/A</v>
      </c>
      <c r="H1908" s="35"/>
      <c r="I1908" s="48"/>
      <c r="J1908" s="33" t="e">
        <f>VLOOKUP($A1908,EVID_OSEVU!$A$1:$M$4972,11,FALSE)</f>
        <v>#N/A</v>
      </c>
      <c r="K1908" s="39"/>
      <c r="L1908" s="49"/>
      <c r="M1908" s="89" t="e">
        <f t="shared" si="29"/>
        <v>#N/A</v>
      </c>
      <c r="N1908" s="50"/>
      <c r="O1908" s="37" t="e">
        <f>VLOOKUP(EVID_HNOJENI!N1908,HNOJIVA_ALL!$A$2:$Z$3303,4,FALSE)</f>
        <v>#N/A</v>
      </c>
      <c r="P1908" s="51" t="e">
        <f>ROUND(VLOOKUP(EVID_HNOJENI!N1908,HNOJIVA_ALL!$A$2:$Z$3303,14,FALSE)*K1908*IF(L1908="t",10,IF(L1908="kg",0.01,IF(L1908="q",1,IF(L1908="l",0.01*VLOOKUP(EVID_HNOJENI!N1908,HNOJIVA_ALL!$A$2:$AE$3303,31,FALSE),"CHYBA")))),2)</f>
        <v>#N/A</v>
      </c>
      <c r="Q1908" s="51" t="e">
        <f>ROUND(VLOOKUP(EVID_HNOJENI!N1908,HNOJIVA_ALL!$A$2:$Z$3303,15,FALSE)*K1908*IF(L1908="t",10,IF(L1908="kg",0.01,IF(L1908="q",1,IF(L1908="l",0.01*VLOOKUP(EVID_HNOJENI!N1908,HNOJIVA_ALL!$A$2:$AE$3303,31,FALSE),"CHYBA")))),2)</f>
        <v>#N/A</v>
      </c>
      <c r="R1908" s="51" t="e">
        <f>ROUND(VLOOKUP(EVID_HNOJENI!N1908,HNOJIVA_ALL!$A$2:$Z$3303,16,FALSE)*K1908*IF(L1908="t",10,IF(L1908="kg",0.01,IF(L1908="q",1,IF(L1908="l",0.01*VLOOKUP(EVID_HNOJENI!N1908,HNOJIVA_ALL!$A$2:$AE$3303,31,FALSE),"CHYBA")))),2)</f>
        <v>#N/A</v>
      </c>
      <c r="S1908" s="51" t="e">
        <f>ROUND(VLOOKUP(EVID_HNOJENI!N1908,HNOJIVA_ALL!$A$2:$Z$3303,18,FALSE)*K1908*IF(L1908="t",10,IF(L1908="kg",0.01,IF(L1908="q",1,IF(L1908="l",0.01*VLOOKUP(EVID_HNOJENI!N1908,HNOJIVA_ALL!$A$2:$AE$3303,31,FALSE),"CHYBA")))),2)</f>
        <v>#N/A</v>
      </c>
      <c r="T1908" s="51" t="e">
        <f>ROUND(VLOOKUP(EVID_HNOJENI!N1908,HNOJIVA_ALL!$A$2:$Z$3303,17,FALSE)*K1908*IF(L1908="t",10,IF(L1908="kg",0.01,IF(L1908="q",1,IF(L1908="l",0.01*VLOOKUP(EVID_HNOJENI!N1908,HNOJIVA_ALL!$A$2:$AE$3303,31,FALSE),"CHYBA")))),2)</f>
        <v>#N/A</v>
      </c>
      <c r="U1908" s="51" t="e">
        <f>ROUND(VLOOKUP(EVID_HNOJENI!N1908,HNOJIVA_ALL!$A$2:$Z$3303,20,FALSE)*K1908*IF(L1908="t",10,IF(L1908="kg",0.01,IF(L1908="q",1,IF(L1908="l",0.01*VLOOKUP(EVID_HNOJENI!N1908,HNOJIVA_ALL!$A$2:$AE$3303,31,FALSE),"CHYBA")))),2)</f>
        <v>#N/A</v>
      </c>
    </row>
    <row r="1909" spans="1:21" x14ac:dyDescent="0.2">
      <c r="A1909" s="32"/>
      <c r="B1909" s="45" t="e">
        <f>VLOOKUP($A1909,EVID_OSEVU!$A$1:$M$4972,2,FALSE)</f>
        <v>#N/A</v>
      </c>
      <c r="C1909" s="45" t="e">
        <f>VLOOKUP($A1909,EVID_OSEVU!$A$1:$M$4972,3,FALSE)</f>
        <v>#N/A</v>
      </c>
      <c r="D1909" s="45" t="e">
        <f>VLOOKUP($A1909,EVID_OSEVU!$A$1:$M$4972,4,FALSE)</f>
        <v>#N/A</v>
      </c>
      <c r="E1909" s="45" t="e">
        <f>VLOOKUP($A1909,EVID_OSEVU!$A$1:$M$4972,7,FALSE)</f>
        <v>#N/A</v>
      </c>
      <c r="F1909" s="45" t="e">
        <f>VLOOKUP($A1909,EVID_OSEVU!$A$1:$M$4972,8,FALSE)</f>
        <v>#N/A</v>
      </c>
      <c r="G1909" s="45" t="e">
        <f>VLOOKUP($A1909,EVID_OSEVU!$A$1:$M$4972,11,FALSE)</f>
        <v>#N/A</v>
      </c>
      <c r="H1909" s="35"/>
      <c r="I1909" s="48"/>
      <c r="J1909" s="33" t="e">
        <f>VLOOKUP($A1909,EVID_OSEVU!$A$1:$M$4972,11,FALSE)</f>
        <v>#N/A</v>
      </c>
      <c r="K1909" s="39"/>
      <c r="L1909" s="49"/>
      <c r="M1909" s="89" t="e">
        <f t="shared" si="29"/>
        <v>#N/A</v>
      </c>
      <c r="N1909" s="50"/>
      <c r="O1909" s="37" t="e">
        <f>VLOOKUP(EVID_HNOJENI!N1909,HNOJIVA_ALL!$A$2:$Z$3303,4,FALSE)</f>
        <v>#N/A</v>
      </c>
      <c r="P1909" s="51" t="e">
        <f>ROUND(VLOOKUP(EVID_HNOJENI!N1909,HNOJIVA_ALL!$A$2:$Z$3303,14,FALSE)*K1909*IF(L1909="t",10,IF(L1909="kg",0.01,IF(L1909="q",1,IF(L1909="l",0.01*VLOOKUP(EVID_HNOJENI!N1909,HNOJIVA_ALL!$A$2:$AE$3303,31,FALSE),"CHYBA")))),2)</f>
        <v>#N/A</v>
      </c>
      <c r="Q1909" s="51" t="e">
        <f>ROUND(VLOOKUP(EVID_HNOJENI!N1909,HNOJIVA_ALL!$A$2:$Z$3303,15,FALSE)*K1909*IF(L1909="t",10,IF(L1909="kg",0.01,IF(L1909="q",1,IF(L1909="l",0.01*VLOOKUP(EVID_HNOJENI!N1909,HNOJIVA_ALL!$A$2:$AE$3303,31,FALSE),"CHYBA")))),2)</f>
        <v>#N/A</v>
      </c>
      <c r="R1909" s="51" t="e">
        <f>ROUND(VLOOKUP(EVID_HNOJENI!N1909,HNOJIVA_ALL!$A$2:$Z$3303,16,FALSE)*K1909*IF(L1909="t",10,IF(L1909="kg",0.01,IF(L1909="q",1,IF(L1909="l",0.01*VLOOKUP(EVID_HNOJENI!N1909,HNOJIVA_ALL!$A$2:$AE$3303,31,FALSE),"CHYBA")))),2)</f>
        <v>#N/A</v>
      </c>
      <c r="S1909" s="51" t="e">
        <f>ROUND(VLOOKUP(EVID_HNOJENI!N1909,HNOJIVA_ALL!$A$2:$Z$3303,18,FALSE)*K1909*IF(L1909="t",10,IF(L1909="kg",0.01,IF(L1909="q",1,IF(L1909="l",0.01*VLOOKUP(EVID_HNOJENI!N1909,HNOJIVA_ALL!$A$2:$AE$3303,31,FALSE),"CHYBA")))),2)</f>
        <v>#N/A</v>
      </c>
      <c r="T1909" s="51" t="e">
        <f>ROUND(VLOOKUP(EVID_HNOJENI!N1909,HNOJIVA_ALL!$A$2:$Z$3303,17,FALSE)*K1909*IF(L1909="t",10,IF(L1909="kg",0.01,IF(L1909="q",1,IF(L1909="l",0.01*VLOOKUP(EVID_HNOJENI!N1909,HNOJIVA_ALL!$A$2:$AE$3303,31,FALSE),"CHYBA")))),2)</f>
        <v>#N/A</v>
      </c>
      <c r="U1909" s="51" t="e">
        <f>ROUND(VLOOKUP(EVID_HNOJENI!N1909,HNOJIVA_ALL!$A$2:$Z$3303,20,FALSE)*K1909*IF(L1909="t",10,IF(L1909="kg",0.01,IF(L1909="q",1,IF(L1909="l",0.01*VLOOKUP(EVID_HNOJENI!N1909,HNOJIVA_ALL!$A$2:$AE$3303,31,FALSE),"CHYBA")))),2)</f>
        <v>#N/A</v>
      </c>
    </row>
    <row r="1910" spans="1:21" x14ac:dyDescent="0.2">
      <c r="A1910" s="32"/>
      <c r="B1910" s="45" t="e">
        <f>VLOOKUP($A1910,EVID_OSEVU!$A$1:$M$4972,2,FALSE)</f>
        <v>#N/A</v>
      </c>
      <c r="C1910" s="45" t="e">
        <f>VLOOKUP($A1910,EVID_OSEVU!$A$1:$M$4972,3,FALSE)</f>
        <v>#N/A</v>
      </c>
      <c r="D1910" s="45" t="e">
        <f>VLOOKUP($A1910,EVID_OSEVU!$A$1:$M$4972,4,FALSE)</f>
        <v>#N/A</v>
      </c>
      <c r="E1910" s="45" t="e">
        <f>VLOOKUP($A1910,EVID_OSEVU!$A$1:$M$4972,7,FALSE)</f>
        <v>#N/A</v>
      </c>
      <c r="F1910" s="45" t="e">
        <f>VLOOKUP($A1910,EVID_OSEVU!$A$1:$M$4972,8,FALSE)</f>
        <v>#N/A</v>
      </c>
      <c r="G1910" s="45" t="e">
        <f>VLOOKUP($A1910,EVID_OSEVU!$A$1:$M$4972,11,FALSE)</f>
        <v>#N/A</v>
      </c>
      <c r="H1910" s="35"/>
      <c r="I1910" s="48"/>
      <c r="J1910" s="33" t="e">
        <f>VLOOKUP($A1910,EVID_OSEVU!$A$1:$M$4972,11,FALSE)</f>
        <v>#N/A</v>
      </c>
      <c r="K1910" s="39"/>
      <c r="L1910" s="49"/>
      <c r="M1910" s="89" t="e">
        <f t="shared" si="29"/>
        <v>#N/A</v>
      </c>
      <c r="N1910" s="50"/>
      <c r="O1910" s="37" t="e">
        <f>VLOOKUP(EVID_HNOJENI!N1910,HNOJIVA_ALL!$A$2:$Z$3303,4,FALSE)</f>
        <v>#N/A</v>
      </c>
      <c r="P1910" s="51" t="e">
        <f>ROUND(VLOOKUP(EVID_HNOJENI!N1910,HNOJIVA_ALL!$A$2:$Z$3303,14,FALSE)*K1910*IF(L1910="t",10,IF(L1910="kg",0.01,IF(L1910="q",1,IF(L1910="l",0.01*VLOOKUP(EVID_HNOJENI!N1910,HNOJIVA_ALL!$A$2:$AE$3303,31,FALSE),"CHYBA")))),2)</f>
        <v>#N/A</v>
      </c>
      <c r="Q1910" s="51" t="e">
        <f>ROUND(VLOOKUP(EVID_HNOJENI!N1910,HNOJIVA_ALL!$A$2:$Z$3303,15,FALSE)*K1910*IF(L1910="t",10,IF(L1910="kg",0.01,IF(L1910="q",1,IF(L1910="l",0.01*VLOOKUP(EVID_HNOJENI!N1910,HNOJIVA_ALL!$A$2:$AE$3303,31,FALSE),"CHYBA")))),2)</f>
        <v>#N/A</v>
      </c>
      <c r="R1910" s="51" t="e">
        <f>ROUND(VLOOKUP(EVID_HNOJENI!N1910,HNOJIVA_ALL!$A$2:$Z$3303,16,FALSE)*K1910*IF(L1910="t",10,IF(L1910="kg",0.01,IF(L1910="q",1,IF(L1910="l",0.01*VLOOKUP(EVID_HNOJENI!N1910,HNOJIVA_ALL!$A$2:$AE$3303,31,FALSE),"CHYBA")))),2)</f>
        <v>#N/A</v>
      </c>
      <c r="S1910" s="51" t="e">
        <f>ROUND(VLOOKUP(EVID_HNOJENI!N1910,HNOJIVA_ALL!$A$2:$Z$3303,18,FALSE)*K1910*IF(L1910="t",10,IF(L1910="kg",0.01,IF(L1910="q",1,IF(L1910="l",0.01*VLOOKUP(EVID_HNOJENI!N1910,HNOJIVA_ALL!$A$2:$AE$3303,31,FALSE),"CHYBA")))),2)</f>
        <v>#N/A</v>
      </c>
      <c r="T1910" s="51" t="e">
        <f>ROUND(VLOOKUP(EVID_HNOJENI!N1910,HNOJIVA_ALL!$A$2:$Z$3303,17,FALSE)*K1910*IF(L1910="t",10,IF(L1910="kg",0.01,IF(L1910="q",1,IF(L1910="l",0.01*VLOOKUP(EVID_HNOJENI!N1910,HNOJIVA_ALL!$A$2:$AE$3303,31,FALSE),"CHYBA")))),2)</f>
        <v>#N/A</v>
      </c>
      <c r="U1910" s="51" t="e">
        <f>ROUND(VLOOKUP(EVID_HNOJENI!N1910,HNOJIVA_ALL!$A$2:$Z$3303,20,FALSE)*K1910*IF(L1910="t",10,IF(L1910="kg",0.01,IF(L1910="q",1,IF(L1910="l",0.01*VLOOKUP(EVID_HNOJENI!N1910,HNOJIVA_ALL!$A$2:$AE$3303,31,FALSE),"CHYBA")))),2)</f>
        <v>#N/A</v>
      </c>
    </row>
    <row r="1911" spans="1:21" x14ac:dyDescent="0.2">
      <c r="A1911" s="32"/>
      <c r="B1911" s="45" t="e">
        <f>VLOOKUP($A1911,EVID_OSEVU!$A$1:$M$4972,2,FALSE)</f>
        <v>#N/A</v>
      </c>
      <c r="C1911" s="45" t="e">
        <f>VLOOKUP($A1911,EVID_OSEVU!$A$1:$M$4972,3,FALSE)</f>
        <v>#N/A</v>
      </c>
      <c r="D1911" s="45" t="e">
        <f>VLOOKUP($A1911,EVID_OSEVU!$A$1:$M$4972,4,FALSE)</f>
        <v>#N/A</v>
      </c>
      <c r="E1911" s="45" t="e">
        <f>VLOOKUP($A1911,EVID_OSEVU!$A$1:$M$4972,7,FALSE)</f>
        <v>#N/A</v>
      </c>
      <c r="F1911" s="45" t="e">
        <f>VLOOKUP($A1911,EVID_OSEVU!$A$1:$M$4972,8,FALSE)</f>
        <v>#N/A</v>
      </c>
      <c r="G1911" s="45" t="e">
        <f>VLOOKUP($A1911,EVID_OSEVU!$A$1:$M$4972,11,FALSE)</f>
        <v>#N/A</v>
      </c>
      <c r="H1911" s="35"/>
      <c r="I1911" s="48"/>
      <c r="J1911" s="33" t="e">
        <f>VLOOKUP($A1911,EVID_OSEVU!$A$1:$M$4972,11,FALSE)</f>
        <v>#N/A</v>
      </c>
      <c r="K1911" s="39"/>
      <c r="L1911" s="49"/>
      <c r="M1911" s="89" t="e">
        <f t="shared" si="29"/>
        <v>#N/A</v>
      </c>
      <c r="N1911" s="50"/>
      <c r="O1911" s="37" t="e">
        <f>VLOOKUP(EVID_HNOJENI!N1911,HNOJIVA_ALL!$A$2:$Z$3303,4,FALSE)</f>
        <v>#N/A</v>
      </c>
      <c r="P1911" s="51" t="e">
        <f>ROUND(VLOOKUP(EVID_HNOJENI!N1911,HNOJIVA_ALL!$A$2:$Z$3303,14,FALSE)*K1911*IF(L1911="t",10,IF(L1911="kg",0.01,IF(L1911="q",1,IF(L1911="l",0.01*VLOOKUP(EVID_HNOJENI!N1911,HNOJIVA_ALL!$A$2:$AE$3303,31,FALSE),"CHYBA")))),2)</f>
        <v>#N/A</v>
      </c>
      <c r="Q1911" s="51" t="e">
        <f>ROUND(VLOOKUP(EVID_HNOJENI!N1911,HNOJIVA_ALL!$A$2:$Z$3303,15,FALSE)*K1911*IF(L1911="t",10,IF(L1911="kg",0.01,IF(L1911="q",1,IF(L1911="l",0.01*VLOOKUP(EVID_HNOJENI!N1911,HNOJIVA_ALL!$A$2:$AE$3303,31,FALSE),"CHYBA")))),2)</f>
        <v>#N/A</v>
      </c>
      <c r="R1911" s="51" t="e">
        <f>ROUND(VLOOKUP(EVID_HNOJENI!N1911,HNOJIVA_ALL!$A$2:$Z$3303,16,FALSE)*K1911*IF(L1911="t",10,IF(L1911="kg",0.01,IF(L1911="q",1,IF(L1911="l",0.01*VLOOKUP(EVID_HNOJENI!N1911,HNOJIVA_ALL!$A$2:$AE$3303,31,FALSE),"CHYBA")))),2)</f>
        <v>#N/A</v>
      </c>
      <c r="S1911" s="51" t="e">
        <f>ROUND(VLOOKUP(EVID_HNOJENI!N1911,HNOJIVA_ALL!$A$2:$Z$3303,18,FALSE)*K1911*IF(L1911="t",10,IF(L1911="kg",0.01,IF(L1911="q",1,IF(L1911="l",0.01*VLOOKUP(EVID_HNOJENI!N1911,HNOJIVA_ALL!$A$2:$AE$3303,31,FALSE),"CHYBA")))),2)</f>
        <v>#N/A</v>
      </c>
      <c r="T1911" s="51" t="e">
        <f>ROUND(VLOOKUP(EVID_HNOJENI!N1911,HNOJIVA_ALL!$A$2:$Z$3303,17,FALSE)*K1911*IF(L1911="t",10,IF(L1911="kg",0.01,IF(L1911="q",1,IF(L1911="l",0.01*VLOOKUP(EVID_HNOJENI!N1911,HNOJIVA_ALL!$A$2:$AE$3303,31,FALSE),"CHYBA")))),2)</f>
        <v>#N/A</v>
      </c>
      <c r="U1911" s="51" t="e">
        <f>ROUND(VLOOKUP(EVID_HNOJENI!N1911,HNOJIVA_ALL!$A$2:$Z$3303,20,FALSE)*K1911*IF(L1911="t",10,IF(L1911="kg",0.01,IF(L1911="q",1,IF(L1911="l",0.01*VLOOKUP(EVID_HNOJENI!N1911,HNOJIVA_ALL!$A$2:$AE$3303,31,FALSE),"CHYBA")))),2)</f>
        <v>#N/A</v>
      </c>
    </row>
    <row r="1912" spans="1:21" x14ac:dyDescent="0.2">
      <c r="A1912" s="32"/>
      <c r="B1912" s="45" t="e">
        <f>VLOOKUP($A1912,EVID_OSEVU!$A$1:$M$4972,2,FALSE)</f>
        <v>#N/A</v>
      </c>
      <c r="C1912" s="45" t="e">
        <f>VLOOKUP($A1912,EVID_OSEVU!$A$1:$M$4972,3,FALSE)</f>
        <v>#N/A</v>
      </c>
      <c r="D1912" s="45" t="e">
        <f>VLOOKUP($A1912,EVID_OSEVU!$A$1:$M$4972,4,FALSE)</f>
        <v>#N/A</v>
      </c>
      <c r="E1912" s="45" t="e">
        <f>VLOOKUP($A1912,EVID_OSEVU!$A$1:$M$4972,7,FALSE)</f>
        <v>#N/A</v>
      </c>
      <c r="F1912" s="45" t="e">
        <f>VLOOKUP($A1912,EVID_OSEVU!$A$1:$M$4972,8,FALSE)</f>
        <v>#N/A</v>
      </c>
      <c r="G1912" s="45" t="e">
        <f>VLOOKUP($A1912,EVID_OSEVU!$A$1:$M$4972,11,FALSE)</f>
        <v>#N/A</v>
      </c>
      <c r="H1912" s="35"/>
      <c r="I1912" s="48"/>
      <c r="J1912" s="33" t="e">
        <f>VLOOKUP($A1912,EVID_OSEVU!$A$1:$M$4972,11,FALSE)</f>
        <v>#N/A</v>
      </c>
      <c r="K1912" s="39"/>
      <c r="L1912" s="49"/>
      <c r="M1912" s="89" t="e">
        <f t="shared" si="29"/>
        <v>#N/A</v>
      </c>
      <c r="N1912" s="50"/>
      <c r="O1912" s="37" t="e">
        <f>VLOOKUP(EVID_HNOJENI!N1912,HNOJIVA_ALL!$A$2:$Z$3303,4,FALSE)</f>
        <v>#N/A</v>
      </c>
      <c r="P1912" s="51" t="e">
        <f>ROUND(VLOOKUP(EVID_HNOJENI!N1912,HNOJIVA_ALL!$A$2:$Z$3303,14,FALSE)*K1912*IF(L1912="t",10,IF(L1912="kg",0.01,IF(L1912="q",1,IF(L1912="l",0.01*VLOOKUP(EVID_HNOJENI!N1912,HNOJIVA_ALL!$A$2:$AE$3303,31,FALSE),"CHYBA")))),2)</f>
        <v>#N/A</v>
      </c>
      <c r="Q1912" s="51" t="e">
        <f>ROUND(VLOOKUP(EVID_HNOJENI!N1912,HNOJIVA_ALL!$A$2:$Z$3303,15,FALSE)*K1912*IF(L1912="t",10,IF(L1912="kg",0.01,IF(L1912="q",1,IF(L1912="l",0.01*VLOOKUP(EVID_HNOJENI!N1912,HNOJIVA_ALL!$A$2:$AE$3303,31,FALSE),"CHYBA")))),2)</f>
        <v>#N/A</v>
      </c>
      <c r="R1912" s="51" t="e">
        <f>ROUND(VLOOKUP(EVID_HNOJENI!N1912,HNOJIVA_ALL!$A$2:$Z$3303,16,FALSE)*K1912*IF(L1912="t",10,IF(L1912="kg",0.01,IF(L1912="q",1,IF(L1912="l",0.01*VLOOKUP(EVID_HNOJENI!N1912,HNOJIVA_ALL!$A$2:$AE$3303,31,FALSE),"CHYBA")))),2)</f>
        <v>#N/A</v>
      </c>
      <c r="S1912" s="51" t="e">
        <f>ROUND(VLOOKUP(EVID_HNOJENI!N1912,HNOJIVA_ALL!$A$2:$Z$3303,18,FALSE)*K1912*IF(L1912="t",10,IF(L1912="kg",0.01,IF(L1912="q",1,IF(L1912="l",0.01*VLOOKUP(EVID_HNOJENI!N1912,HNOJIVA_ALL!$A$2:$AE$3303,31,FALSE),"CHYBA")))),2)</f>
        <v>#N/A</v>
      </c>
      <c r="T1912" s="51" t="e">
        <f>ROUND(VLOOKUP(EVID_HNOJENI!N1912,HNOJIVA_ALL!$A$2:$Z$3303,17,FALSE)*K1912*IF(L1912="t",10,IF(L1912="kg",0.01,IF(L1912="q",1,IF(L1912="l",0.01*VLOOKUP(EVID_HNOJENI!N1912,HNOJIVA_ALL!$A$2:$AE$3303,31,FALSE),"CHYBA")))),2)</f>
        <v>#N/A</v>
      </c>
      <c r="U1912" s="51" t="e">
        <f>ROUND(VLOOKUP(EVID_HNOJENI!N1912,HNOJIVA_ALL!$A$2:$Z$3303,20,FALSE)*K1912*IF(L1912="t",10,IF(L1912="kg",0.01,IF(L1912="q",1,IF(L1912="l",0.01*VLOOKUP(EVID_HNOJENI!N1912,HNOJIVA_ALL!$A$2:$AE$3303,31,FALSE),"CHYBA")))),2)</f>
        <v>#N/A</v>
      </c>
    </row>
    <row r="1913" spans="1:21" x14ac:dyDescent="0.2">
      <c r="A1913" s="32"/>
      <c r="B1913" s="45" t="e">
        <f>VLOOKUP($A1913,EVID_OSEVU!$A$1:$M$4972,2,FALSE)</f>
        <v>#N/A</v>
      </c>
      <c r="C1913" s="45" t="e">
        <f>VLOOKUP($A1913,EVID_OSEVU!$A$1:$M$4972,3,FALSE)</f>
        <v>#N/A</v>
      </c>
      <c r="D1913" s="45" t="e">
        <f>VLOOKUP($A1913,EVID_OSEVU!$A$1:$M$4972,4,FALSE)</f>
        <v>#N/A</v>
      </c>
      <c r="E1913" s="45" t="e">
        <f>VLOOKUP($A1913,EVID_OSEVU!$A$1:$M$4972,7,FALSE)</f>
        <v>#N/A</v>
      </c>
      <c r="F1913" s="45" t="e">
        <f>VLOOKUP($A1913,EVID_OSEVU!$A$1:$M$4972,8,FALSE)</f>
        <v>#N/A</v>
      </c>
      <c r="G1913" s="45" t="e">
        <f>VLOOKUP($A1913,EVID_OSEVU!$A$1:$M$4972,11,FALSE)</f>
        <v>#N/A</v>
      </c>
      <c r="H1913" s="35"/>
      <c r="I1913" s="48"/>
      <c r="J1913" s="33" t="e">
        <f>VLOOKUP($A1913,EVID_OSEVU!$A$1:$M$4972,11,FALSE)</f>
        <v>#N/A</v>
      </c>
      <c r="K1913" s="39"/>
      <c r="L1913" s="49"/>
      <c r="M1913" s="89" t="e">
        <f t="shared" si="29"/>
        <v>#N/A</v>
      </c>
      <c r="N1913" s="50"/>
      <c r="O1913" s="37" t="e">
        <f>VLOOKUP(EVID_HNOJENI!N1913,HNOJIVA_ALL!$A$2:$Z$3303,4,FALSE)</f>
        <v>#N/A</v>
      </c>
      <c r="P1913" s="51" t="e">
        <f>ROUND(VLOOKUP(EVID_HNOJENI!N1913,HNOJIVA_ALL!$A$2:$Z$3303,14,FALSE)*K1913*IF(L1913="t",10,IF(L1913="kg",0.01,IF(L1913="q",1,IF(L1913="l",0.01*VLOOKUP(EVID_HNOJENI!N1913,HNOJIVA_ALL!$A$2:$AE$3303,31,FALSE),"CHYBA")))),2)</f>
        <v>#N/A</v>
      </c>
      <c r="Q1913" s="51" t="e">
        <f>ROUND(VLOOKUP(EVID_HNOJENI!N1913,HNOJIVA_ALL!$A$2:$Z$3303,15,FALSE)*K1913*IF(L1913="t",10,IF(L1913="kg",0.01,IF(L1913="q",1,IF(L1913="l",0.01*VLOOKUP(EVID_HNOJENI!N1913,HNOJIVA_ALL!$A$2:$AE$3303,31,FALSE),"CHYBA")))),2)</f>
        <v>#N/A</v>
      </c>
      <c r="R1913" s="51" t="e">
        <f>ROUND(VLOOKUP(EVID_HNOJENI!N1913,HNOJIVA_ALL!$A$2:$Z$3303,16,FALSE)*K1913*IF(L1913="t",10,IF(L1913="kg",0.01,IF(L1913="q",1,IF(L1913="l",0.01*VLOOKUP(EVID_HNOJENI!N1913,HNOJIVA_ALL!$A$2:$AE$3303,31,FALSE),"CHYBA")))),2)</f>
        <v>#N/A</v>
      </c>
      <c r="S1913" s="51" t="e">
        <f>ROUND(VLOOKUP(EVID_HNOJENI!N1913,HNOJIVA_ALL!$A$2:$Z$3303,18,FALSE)*K1913*IF(L1913="t",10,IF(L1913="kg",0.01,IF(L1913="q",1,IF(L1913="l",0.01*VLOOKUP(EVID_HNOJENI!N1913,HNOJIVA_ALL!$A$2:$AE$3303,31,FALSE),"CHYBA")))),2)</f>
        <v>#N/A</v>
      </c>
      <c r="T1913" s="51" t="e">
        <f>ROUND(VLOOKUP(EVID_HNOJENI!N1913,HNOJIVA_ALL!$A$2:$Z$3303,17,FALSE)*K1913*IF(L1913="t",10,IF(L1913="kg",0.01,IF(L1913="q",1,IF(L1913="l",0.01*VLOOKUP(EVID_HNOJENI!N1913,HNOJIVA_ALL!$A$2:$AE$3303,31,FALSE),"CHYBA")))),2)</f>
        <v>#N/A</v>
      </c>
      <c r="U1913" s="51" t="e">
        <f>ROUND(VLOOKUP(EVID_HNOJENI!N1913,HNOJIVA_ALL!$A$2:$Z$3303,20,FALSE)*K1913*IF(L1913="t",10,IF(L1913="kg",0.01,IF(L1913="q",1,IF(L1913="l",0.01*VLOOKUP(EVID_HNOJENI!N1913,HNOJIVA_ALL!$A$2:$AE$3303,31,FALSE),"CHYBA")))),2)</f>
        <v>#N/A</v>
      </c>
    </row>
    <row r="1914" spans="1:21" x14ac:dyDescent="0.2">
      <c r="A1914" s="32"/>
      <c r="B1914" s="45" t="e">
        <f>VLOOKUP($A1914,EVID_OSEVU!$A$1:$M$4972,2,FALSE)</f>
        <v>#N/A</v>
      </c>
      <c r="C1914" s="45" t="e">
        <f>VLOOKUP($A1914,EVID_OSEVU!$A$1:$M$4972,3,FALSE)</f>
        <v>#N/A</v>
      </c>
      <c r="D1914" s="45" t="e">
        <f>VLOOKUP($A1914,EVID_OSEVU!$A$1:$M$4972,4,FALSE)</f>
        <v>#N/A</v>
      </c>
      <c r="E1914" s="45" t="e">
        <f>VLOOKUP($A1914,EVID_OSEVU!$A$1:$M$4972,7,FALSE)</f>
        <v>#N/A</v>
      </c>
      <c r="F1914" s="45" t="e">
        <f>VLOOKUP($A1914,EVID_OSEVU!$A$1:$M$4972,8,FALSE)</f>
        <v>#N/A</v>
      </c>
      <c r="G1914" s="45" t="e">
        <f>VLOOKUP($A1914,EVID_OSEVU!$A$1:$M$4972,11,FALSE)</f>
        <v>#N/A</v>
      </c>
      <c r="H1914" s="35"/>
      <c r="I1914" s="48"/>
      <c r="J1914" s="33" t="e">
        <f>VLOOKUP($A1914,EVID_OSEVU!$A$1:$M$4972,11,FALSE)</f>
        <v>#N/A</v>
      </c>
      <c r="K1914" s="39"/>
      <c r="L1914" s="49"/>
      <c r="M1914" s="89" t="e">
        <f t="shared" si="29"/>
        <v>#N/A</v>
      </c>
      <c r="N1914" s="50"/>
      <c r="O1914" s="37" t="e">
        <f>VLOOKUP(EVID_HNOJENI!N1914,HNOJIVA_ALL!$A$2:$Z$3303,4,FALSE)</f>
        <v>#N/A</v>
      </c>
      <c r="P1914" s="51" t="e">
        <f>ROUND(VLOOKUP(EVID_HNOJENI!N1914,HNOJIVA_ALL!$A$2:$Z$3303,14,FALSE)*K1914*IF(L1914="t",10,IF(L1914="kg",0.01,IF(L1914="q",1,IF(L1914="l",0.01*VLOOKUP(EVID_HNOJENI!N1914,HNOJIVA_ALL!$A$2:$AE$3303,31,FALSE),"CHYBA")))),2)</f>
        <v>#N/A</v>
      </c>
      <c r="Q1914" s="51" t="e">
        <f>ROUND(VLOOKUP(EVID_HNOJENI!N1914,HNOJIVA_ALL!$A$2:$Z$3303,15,FALSE)*K1914*IF(L1914="t",10,IF(L1914="kg",0.01,IF(L1914="q",1,IF(L1914="l",0.01*VLOOKUP(EVID_HNOJENI!N1914,HNOJIVA_ALL!$A$2:$AE$3303,31,FALSE),"CHYBA")))),2)</f>
        <v>#N/A</v>
      </c>
      <c r="R1914" s="51" t="e">
        <f>ROUND(VLOOKUP(EVID_HNOJENI!N1914,HNOJIVA_ALL!$A$2:$Z$3303,16,FALSE)*K1914*IF(L1914="t",10,IF(L1914="kg",0.01,IF(L1914="q",1,IF(L1914="l",0.01*VLOOKUP(EVID_HNOJENI!N1914,HNOJIVA_ALL!$A$2:$AE$3303,31,FALSE),"CHYBA")))),2)</f>
        <v>#N/A</v>
      </c>
      <c r="S1914" s="51" t="e">
        <f>ROUND(VLOOKUP(EVID_HNOJENI!N1914,HNOJIVA_ALL!$A$2:$Z$3303,18,FALSE)*K1914*IF(L1914="t",10,IF(L1914="kg",0.01,IF(L1914="q",1,IF(L1914="l",0.01*VLOOKUP(EVID_HNOJENI!N1914,HNOJIVA_ALL!$A$2:$AE$3303,31,FALSE),"CHYBA")))),2)</f>
        <v>#N/A</v>
      </c>
      <c r="T1914" s="51" t="e">
        <f>ROUND(VLOOKUP(EVID_HNOJENI!N1914,HNOJIVA_ALL!$A$2:$Z$3303,17,FALSE)*K1914*IF(L1914="t",10,IF(L1914="kg",0.01,IF(L1914="q",1,IF(L1914="l",0.01*VLOOKUP(EVID_HNOJENI!N1914,HNOJIVA_ALL!$A$2:$AE$3303,31,FALSE),"CHYBA")))),2)</f>
        <v>#N/A</v>
      </c>
      <c r="U1914" s="51" t="e">
        <f>ROUND(VLOOKUP(EVID_HNOJENI!N1914,HNOJIVA_ALL!$A$2:$Z$3303,20,FALSE)*K1914*IF(L1914="t",10,IF(L1914="kg",0.01,IF(L1914="q",1,IF(L1914="l",0.01*VLOOKUP(EVID_HNOJENI!N1914,HNOJIVA_ALL!$A$2:$AE$3303,31,FALSE),"CHYBA")))),2)</f>
        <v>#N/A</v>
      </c>
    </row>
    <row r="1915" spans="1:21" x14ac:dyDescent="0.2">
      <c r="A1915" s="32"/>
      <c r="B1915" s="45" t="e">
        <f>VLOOKUP($A1915,EVID_OSEVU!$A$1:$M$4972,2,FALSE)</f>
        <v>#N/A</v>
      </c>
      <c r="C1915" s="45" t="e">
        <f>VLOOKUP($A1915,EVID_OSEVU!$A$1:$M$4972,3,FALSE)</f>
        <v>#N/A</v>
      </c>
      <c r="D1915" s="45" t="e">
        <f>VLOOKUP($A1915,EVID_OSEVU!$A$1:$M$4972,4,FALSE)</f>
        <v>#N/A</v>
      </c>
      <c r="E1915" s="45" t="e">
        <f>VLOOKUP($A1915,EVID_OSEVU!$A$1:$M$4972,7,FALSE)</f>
        <v>#N/A</v>
      </c>
      <c r="F1915" s="45" t="e">
        <f>VLOOKUP($A1915,EVID_OSEVU!$A$1:$M$4972,8,FALSE)</f>
        <v>#N/A</v>
      </c>
      <c r="G1915" s="45" t="e">
        <f>VLOOKUP($A1915,EVID_OSEVU!$A$1:$M$4972,11,FALSE)</f>
        <v>#N/A</v>
      </c>
      <c r="H1915" s="35"/>
      <c r="I1915" s="48"/>
      <c r="J1915" s="33" t="e">
        <f>VLOOKUP($A1915,EVID_OSEVU!$A$1:$M$4972,11,FALSE)</f>
        <v>#N/A</v>
      </c>
      <c r="K1915" s="39"/>
      <c r="L1915" s="49"/>
      <c r="M1915" s="89" t="e">
        <f t="shared" si="29"/>
        <v>#N/A</v>
      </c>
      <c r="N1915" s="50"/>
      <c r="O1915" s="37" t="e">
        <f>VLOOKUP(EVID_HNOJENI!N1915,HNOJIVA_ALL!$A$2:$Z$3303,4,FALSE)</f>
        <v>#N/A</v>
      </c>
      <c r="P1915" s="51" t="e">
        <f>ROUND(VLOOKUP(EVID_HNOJENI!N1915,HNOJIVA_ALL!$A$2:$Z$3303,14,FALSE)*K1915*IF(L1915="t",10,IF(L1915="kg",0.01,IF(L1915="q",1,IF(L1915="l",0.01*VLOOKUP(EVID_HNOJENI!N1915,HNOJIVA_ALL!$A$2:$AE$3303,31,FALSE),"CHYBA")))),2)</f>
        <v>#N/A</v>
      </c>
      <c r="Q1915" s="51" t="e">
        <f>ROUND(VLOOKUP(EVID_HNOJENI!N1915,HNOJIVA_ALL!$A$2:$Z$3303,15,FALSE)*K1915*IF(L1915="t",10,IF(L1915="kg",0.01,IF(L1915="q",1,IF(L1915="l",0.01*VLOOKUP(EVID_HNOJENI!N1915,HNOJIVA_ALL!$A$2:$AE$3303,31,FALSE),"CHYBA")))),2)</f>
        <v>#N/A</v>
      </c>
      <c r="R1915" s="51" t="e">
        <f>ROUND(VLOOKUP(EVID_HNOJENI!N1915,HNOJIVA_ALL!$A$2:$Z$3303,16,FALSE)*K1915*IF(L1915="t",10,IF(L1915="kg",0.01,IF(L1915="q",1,IF(L1915="l",0.01*VLOOKUP(EVID_HNOJENI!N1915,HNOJIVA_ALL!$A$2:$AE$3303,31,FALSE),"CHYBA")))),2)</f>
        <v>#N/A</v>
      </c>
      <c r="S1915" s="51" t="e">
        <f>ROUND(VLOOKUP(EVID_HNOJENI!N1915,HNOJIVA_ALL!$A$2:$Z$3303,18,FALSE)*K1915*IF(L1915="t",10,IF(L1915="kg",0.01,IF(L1915="q",1,IF(L1915="l",0.01*VLOOKUP(EVID_HNOJENI!N1915,HNOJIVA_ALL!$A$2:$AE$3303,31,FALSE),"CHYBA")))),2)</f>
        <v>#N/A</v>
      </c>
      <c r="T1915" s="51" t="e">
        <f>ROUND(VLOOKUP(EVID_HNOJENI!N1915,HNOJIVA_ALL!$A$2:$Z$3303,17,FALSE)*K1915*IF(L1915="t",10,IF(L1915="kg",0.01,IF(L1915="q",1,IF(L1915="l",0.01*VLOOKUP(EVID_HNOJENI!N1915,HNOJIVA_ALL!$A$2:$AE$3303,31,FALSE),"CHYBA")))),2)</f>
        <v>#N/A</v>
      </c>
      <c r="U1915" s="51" t="e">
        <f>ROUND(VLOOKUP(EVID_HNOJENI!N1915,HNOJIVA_ALL!$A$2:$Z$3303,20,FALSE)*K1915*IF(L1915="t",10,IF(L1915="kg",0.01,IF(L1915="q",1,IF(L1915="l",0.01*VLOOKUP(EVID_HNOJENI!N1915,HNOJIVA_ALL!$A$2:$AE$3303,31,FALSE),"CHYBA")))),2)</f>
        <v>#N/A</v>
      </c>
    </row>
    <row r="1916" spans="1:21" x14ac:dyDescent="0.2">
      <c r="A1916" s="32"/>
      <c r="B1916" s="45" t="e">
        <f>VLOOKUP($A1916,EVID_OSEVU!$A$1:$M$4972,2,FALSE)</f>
        <v>#N/A</v>
      </c>
      <c r="C1916" s="45" t="e">
        <f>VLOOKUP($A1916,EVID_OSEVU!$A$1:$M$4972,3,FALSE)</f>
        <v>#N/A</v>
      </c>
      <c r="D1916" s="45" t="e">
        <f>VLOOKUP($A1916,EVID_OSEVU!$A$1:$M$4972,4,FALSE)</f>
        <v>#N/A</v>
      </c>
      <c r="E1916" s="45" t="e">
        <f>VLOOKUP($A1916,EVID_OSEVU!$A$1:$M$4972,7,FALSE)</f>
        <v>#N/A</v>
      </c>
      <c r="F1916" s="45" t="e">
        <f>VLOOKUP($A1916,EVID_OSEVU!$A$1:$M$4972,8,FALSE)</f>
        <v>#N/A</v>
      </c>
      <c r="G1916" s="45" t="e">
        <f>VLOOKUP($A1916,EVID_OSEVU!$A$1:$M$4972,11,FALSE)</f>
        <v>#N/A</v>
      </c>
      <c r="H1916" s="35"/>
      <c r="I1916" s="48"/>
      <c r="J1916" s="33" t="e">
        <f>VLOOKUP($A1916,EVID_OSEVU!$A$1:$M$4972,11,FALSE)</f>
        <v>#N/A</v>
      </c>
      <c r="K1916" s="39"/>
      <c r="L1916" s="49"/>
      <c r="M1916" s="89" t="e">
        <f t="shared" si="29"/>
        <v>#N/A</v>
      </c>
      <c r="N1916" s="50"/>
      <c r="O1916" s="37" t="e">
        <f>VLOOKUP(EVID_HNOJENI!N1916,HNOJIVA_ALL!$A$2:$Z$3303,4,FALSE)</f>
        <v>#N/A</v>
      </c>
      <c r="P1916" s="51" t="e">
        <f>ROUND(VLOOKUP(EVID_HNOJENI!N1916,HNOJIVA_ALL!$A$2:$Z$3303,14,FALSE)*K1916*IF(L1916="t",10,IF(L1916="kg",0.01,IF(L1916="q",1,IF(L1916="l",0.01*VLOOKUP(EVID_HNOJENI!N1916,HNOJIVA_ALL!$A$2:$AE$3303,31,FALSE),"CHYBA")))),2)</f>
        <v>#N/A</v>
      </c>
      <c r="Q1916" s="51" t="e">
        <f>ROUND(VLOOKUP(EVID_HNOJENI!N1916,HNOJIVA_ALL!$A$2:$Z$3303,15,FALSE)*K1916*IF(L1916="t",10,IF(L1916="kg",0.01,IF(L1916="q",1,IF(L1916="l",0.01*VLOOKUP(EVID_HNOJENI!N1916,HNOJIVA_ALL!$A$2:$AE$3303,31,FALSE),"CHYBA")))),2)</f>
        <v>#N/A</v>
      </c>
      <c r="R1916" s="51" t="e">
        <f>ROUND(VLOOKUP(EVID_HNOJENI!N1916,HNOJIVA_ALL!$A$2:$Z$3303,16,FALSE)*K1916*IF(L1916="t",10,IF(L1916="kg",0.01,IF(L1916="q",1,IF(L1916="l",0.01*VLOOKUP(EVID_HNOJENI!N1916,HNOJIVA_ALL!$A$2:$AE$3303,31,FALSE),"CHYBA")))),2)</f>
        <v>#N/A</v>
      </c>
      <c r="S1916" s="51" t="e">
        <f>ROUND(VLOOKUP(EVID_HNOJENI!N1916,HNOJIVA_ALL!$A$2:$Z$3303,18,FALSE)*K1916*IF(L1916="t",10,IF(L1916="kg",0.01,IF(L1916="q",1,IF(L1916="l",0.01*VLOOKUP(EVID_HNOJENI!N1916,HNOJIVA_ALL!$A$2:$AE$3303,31,FALSE),"CHYBA")))),2)</f>
        <v>#N/A</v>
      </c>
      <c r="T1916" s="51" t="e">
        <f>ROUND(VLOOKUP(EVID_HNOJENI!N1916,HNOJIVA_ALL!$A$2:$Z$3303,17,FALSE)*K1916*IF(L1916="t",10,IF(L1916="kg",0.01,IF(L1916="q",1,IF(L1916="l",0.01*VLOOKUP(EVID_HNOJENI!N1916,HNOJIVA_ALL!$A$2:$AE$3303,31,FALSE),"CHYBA")))),2)</f>
        <v>#N/A</v>
      </c>
      <c r="U1916" s="51" t="e">
        <f>ROUND(VLOOKUP(EVID_HNOJENI!N1916,HNOJIVA_ALL!$A$2:$Z$3303,20,FALSE)*K1916*IF(L1916="t",10,IF(L1916="kg",0.01,IF(L1916="q",1,IF(L1916="l",0.01*VLOOKUP(EVID_HNOJENI!N1916,HNOJIVA_ALL!$A$2:$AE$3303,31,FALSE),"CHYBA")))),2)</f>
        <v>#N/A</v>
      </c>
    </row>
    <row r="1917" spans="1:21" x14ac:dyDescent="0.2">
      <c r="A1917" s="32"/>
      <c r="B1917" s="45" t="e">
        <f>VLOOKUP($A1917,EVID_OSEVU!$A$1:$M$4972,2,FALSE)</f>
        <v>#N/A</v>
      </c>
      <c r="C1917" s="45" t="e">
        <f>VLOOKUP($A1917,EVID_OSEVU!$A$1:$M$4972,3,FALSE)</f>
        <v>#N/A</v>
      </c>
      <c r="D1917" s="45" t="e">
        <f>VLOOKUP($A1917,EVID_OSEVU!$A$1:$M$4972,4,FALSE)</f>
        <v>#N/A</v>
      </c>
      <c r="E1917" s="45" t="e">
        <f>VLOOKUP($A1917,EVID_OSEVU!$A$1:$M$4972,7,FALSE)</f>
        <v>#N/A</v>
      </c>
      <c r="F1917" s="45" t="e">
        <f>VLOOKUP($A1917,EVID_OSEVU!$A$1:$M$4972,8,FALSE)</f>
        <v>#N/A</v>
      </c>
      <c r="G1917" s="45" t="e">
        <f>VLOOKUP($A1917,EVID_OSEVU!$A$1:$M$4972,11,FALSE)</f>
        <v>#N/A</v>
      </c>
      <c r="H1917" s="35"/>
      <c r="I1917" s="48"/>
      <c r="J1917" s="33" t="e">
        <f>VLOOKUP($A1917,EVID_OSEVU!$A$1:$M$4972,11,FALSE)</f>
        <v>#N/A</v>
      </c>
      <c r="K1917" s="39"/>
      <c r="L1917" s="49"/>
      <c r="M1917" s="89" t="e">
        <f t="shared" si="29"/>
        <v>#N/A</v>
      </c>
      <c r="N1917" s="50"/>
      <c r="O1917" s="37" t="e">
        <f>VLOOKUP(EVID_HNOJENI!N1917,HNOJIVA_ALL!$A$2:$Z$3303,4,FALSE)</f>
        <v>#N/A</v>
      </c>
      <c r="P1917" s="51" t="e">
        <f>ROUND(VLOOKUP(EVID_HNOJENI!N1917,HNOJIVA_ALL!$A$2:$Z$3303,14,FALSE)*K1917*IF(L1917="t",10,IF(L1917="kg",0.01,IF(L1917="q",1,IF(L1917="l",0.01*VLOOKUP(EVID_HNOJENI!N1917,HNOJIVA_ALL!$A$2:$AE$3303,31,FALSE),"CHYBA")))),2)</f>
        <v>#N/A</v>
      </c>
      <c r="Q1917" s="51" t="e">
        <f>ROUND(VLOOKUP(EVID_HNOJENI!N1917,HNOJIVA_ALL!$A$2:$Z$3303,15,FALSE)*K1917*IF(L1917="t",10,IF(L1917="kg",0.01,IF(L1917="q",1,IF(L1917="l",0.01*VLOOKUP(EVID_HNOJENI!N1917,HNOJIVA_ALL!$A$2:$AE$3303,31,FALSE),"CHYBA")))),2)</f>
        <v>#N/A</v>
      </c>
      <c r="R1917" s="51" t="e">
        <f>ROUND(VLOOKUP(EVID_HNOJENI!N1917,HNOJIVA_ALL!$A$2:$Z$3303,16,FALSE)*K1917*IF(L1917="t",10,IF(L1917="kg",0.01,IF(L1917="q",1,IF(L1917="l",0.01*VLOOKUP(EVID_HNOJENI!N1917,HNOJIVA_ALL!$A$2:$AE$3303,31,FALSE),"CHYBA")))),2)</f>
        <v>#N/A</v>
      </c>
      <c r="S1917" s="51" t="e">
        <f>ROUND(VLOOKUP(EVID_HNOJENI!N1917,HNOJIVA_ALL!$A$2:$Z$3303,18,FALSE)*K1917*IF(L1917="t",10,IF(L1917="kg",0.01,IF(L1917="q",1,IF(L1917="l",0.01*VLOOKUP(EVID_HNOJENI!N1917,HNOJIVA_ALL!$A$2:$AE$3303,31,FALSE),"CHYBA")))),2)</f>
        <v>#N/A</v>
      </c>
      <c r="T1917" s="51" t="e">
        <f>ROUND(VLOOKUP(EVID_HNOJENI!N1917,HNOJIVA_ALL!$A$2:$Z$3303,17,FALSE)*K1917*IF(L1917="t",10,IF(L1917="kg",0.01,IF(L1917="q",1,IF(L1917="l",0.01*VLOOKUP(EVID_HNOJENI!N1917,HNOJIVA_ALL!$A$2:$AE$3303,31,FALSE),"CHYBA")))),2)</f>
        <v>#N/A</v>
      </c>
      <c r="U1917" s="51" t="e">
        <f>ROUND(VLOOKUP(EVID_HNOJENI!N1917,HNOJIVA_ALL!$A$2:$Z$3303,20,FALSE)*K1917*IF(L1917="t",10,IF(L1917="kg",0.01,IF(L1917="q",1,IF(L1917="l",0.01*VLOOKUP(EVID_HNOJENI!N1917,HNOJIVA_ALL!$A$2:$AE$3303,31,FALSE),"CHYBA")))),2)</f>
        <v>#N/A</v>
      </c>
    </row>
    <row r="1918" spans="1:21" x14ac:dyDescent="0.2">
      <c r="A1918" s="32"/>
      <c r="B1918" s="45" t="e">
        <f>VLOOKUP($A1918,EVID_OSEVU!$A$1:$M$4972,2,FALSE)</f>
        <v>#N/A</v>
      </c>
      <c r="C1918" s="45" t="e">
        <f>VLOOKUP($A1918,EVID_OSEVU!$A$1:$M$4972,3,FALSE)</f>
        <v>#N/A</v>
      </c>
      <c r="D1918" s="45" t="e">
        <f>VLOOKUP($A1918,EVID_OSEVU!$A$1:$M$4972,4,FALSE)</f>
        <v>#N/A</v>
      </c>
      <c r="E1918" s="45" t="e">
        <f>VLOOKUP($A1918,EVID_OSEVU!$A$1:$M$4972,7,FALSE)</f>
        <v>#N/A</v>
      </c>
      <c r="F1918" s="45" t="e">
        <f>VLOOKUP($A1918,EVID_OSEVU!$A$1:$M$4972,8,FALSE)</f>
        <v>#N/A</v>
      </c>
      <c r="G1918" s="45" t="e">
        <f>VLOOKUP($A1918,EVID_OSEVU!$A$1:$M$4972,11,FALSE)</f>
        <v>#N/A</v>
      </c>
      <c r="H1918" s="35"/>
      <c r="I1918" s="48"/>
      <c r="J1918" s="33" t="e">
        <f>VLOOKUP($A1918,EVID_OSEVU!$A$1:$M$4972,11,FALSE)</f>
        <v>#N/A</v>
      </c>
      <c r="K1918" s="39"/>
      <c r="L1918" s="49"/>
      <c r="M1918" s="89" t="e">
        <f t="shared" si="29"/>
        <v>#N/A</v>
      </c>
      <c r="N1918" s="50"/>
      <c r="O1918" s="37" t="e">
        <f>VLOOKUP(EVID_HNOJENI!N1918,HNOJIVA_ALL!$A$2:$Z$3303,4,FALSE)</f>
        <v>#N/A</v>
      </c>
      <c r="P1918" s="51" t="e">
        <f>ROUND(VLOOKUP(EVID_HNOJENI!N1918,HNOJIVA_ALL!$A$2:$Z$3303,14,FALSE)*K1918*IF(L1918="t",10,IF(L1918="kg",0.01,IF(L1918="q",1,IF(L1918="l",0.01*VLOOKUP(EVID_HNOJENI!N1918,HNOJIVA_ALL!$A$2:$AE$3303,31,FALSE),"CHYBA")))),2)</f>
        <v>#N/A</v>
      </c>
      <c r="Q1918" s="51" t="e">
        <f>ROUND(VLOOKUP(EVID_HNOJENI!N1918,HNOJIVA_ALL!$A$2:$Z$3303,15,FALSE)*K1918*IF(L1918="t",10,IF(L1918="kg",0.01,IF(L1918="q",1,IF(L1918="l",0.01*VLOOKUP(EVID_HNOJENI!N1918,HNOJIVA_ALL!$A$2:$AE$3303,31,FALSE),"CHYBA")))),2)</f>
        <v>#N/A</v>
      </c>
      <c r="R1918" s="51" t="e">
        <f>ROUND(VLOOKUP(EVID_HNOJENI!N1918,HNOJIVA_ALL!$A$2:$Z$3303,16,FALSE)*K1918*IF(L1918="t",10,IF(L1918="kg",0.01,IF(L1918="q",1,IF(L1918="l",0.01*VLOOKUP(EVID_HNOJENI!N1918,HNOJIVA_ALL!$A$2:$AE$3303,31,FALSE),"CHYBA")))),2)</f>
        <v>#N/A</v>
      </c>
      <c r="S1918" s="51" t="e">
        <f>ROUND(VLOOKUP(EVID_HNOJENI!N1918,HNOJIVA_ALL!$A$2:$Z$3303,18,FALSE)*K1918*IF(L1918="t",10,IF(L1918="kg",0.01,IF(L1918="q",1,IF(L1918="l",0.01*VLOOKUP(EVID_HNOJENI!N1918,HNOJIVA_ALL!$A$2:$AE$3303,31,FALSE),"CHYBA")))),2)</f>
        <v>#N/A</v>
      </c>
      <c r="T1918" s="51" t="e">
        <f>ROUND(VLOOKUP(EVID_HNOJENI!N1918,HNOJIVA_ALL!$A$2:$Z$3303,17,FALSE)*K1918*IF(L1918="t",10,IF(L1918="kg",0.01,IF(L1918="q",1,IF(L1918="l",0.01*VLOOKUP(EVID_HNOJENI!N1918,HNOJIVA_ALL!$A$2:$AE$3303,31,FALSE),"CHYBA")))),2)</f>
        <v>#N/A</v>
      </c>
      <c r="U1918" s="51" t="e">
        <f>ROUND(VLOOKUP(EVID_HNOJENI!N1918,HNOJIVA_ALL!$A$2:$Z$3303,20,FALSE)*K1918*IF(L1918="t",10,IF(L1918="kg",0.01,IF(L1918="q",1,IF(L1918="l",0.01*VLOOKUP(EVID_HNOJENI!N1918,HNOJIVA_ALL!$A$2:$AE$3303,31,FALSE),"CHYBA")))),2)</f>
        <v>#N/A</v>
      </c>
    </row>
    <row r="1919" spans="1:21" x14ac:dyDescent="0.2">
      <c r="A1919" s="32"/>
      <c r="B1919" s="45" t="e">
        <f>VLOOKUP($A1919,EVID_OSEVU!$A$1:$M$4972,2,FALSE)</f>
        <v>#N/A</v>
      </c>
      <c r="C1919" s="45" t="e">
        <f>VLOOKUP($A1919,EVID_OSEVU!$A$1:$M$4972,3,FALSE)</f>
        <v>#N/A</v>
      </c>
      <c r="D1919" s="45" t="e">
        <f>VLOOKUP($A1919,EVID_OSEVU!$A$1:$M$4972,4,FALSE)</f>
        <v>#N/A</v>
      </c>
      <c r="E1919" s="45" t="e">
        <f>VLOOKUP($A1919,EVID_OSEVU!$A$1:$M$4972,7,FALSE)</f>
        <v>#N/A</v>
      </c>
      <c r="F1919" s="45" t="e">
        <f>VLOOKUP($A1919,EVID_OSEVU!$A$1:$M$4972,8,FALSE)</f>
        <v>#N/A</v>
      </c>
      <c r="G1919" s="45" t="e">
        <f>VLOOKUP($A1919,EVID_OSEVU!$A$1:$M$4972,11,FALSE)</f>
        <v>#N/A</v>
      </c>
      <c r="H1919" s="35"/>
      <c r="I1919" s="48"/>
      <c r="J1919" s="33" t="e">
        <f>VLOOKUP($A1919,EVID_OSEVU!$A$1:$M$4972,11,FALSE)</f>
        <v>#N/A</v>
      </c>
      <c r="K1919" s="39"/>
      <c r="L1919" s="49"/>
      <c r="M1919" s="89" t="e">
        <f t="shared" si="29"/>
        <v>#N/A</v>
      </c>
      <c r="N1919" s="50"/>
      <c r="O1919" s="37" t="e">
        <f>VLOOKUP(EVID_HNOJENI!N1919,HNOJIVA_ALL!$A$2:$Z$3303,4,FALSE)</f>
        <v>#N/A</v>
      </c>
      <c r="P1919" s="51" t="e">
        <f>ROUND(VLOOKUP(EVID_HNOJENI!N1919,HNOJIVA_ALL!$A$2:$Z$3303,14,FALSE)*K1919*IF(L1919="t",10,IF(L1919="kg",0.01,IF(L1919="q",1,IF(L1919="l",0.01*VLOOKUP(EVID_HNOJENI!N1919,HNOJIVA_ALL!$A$2:$AE$3303,31,FALSE),"CHYBA")))),2)</f>
        <v>#N/A</v>
      </c>
      <c r="Q1919" s="51" t="e">
        <f>ROUND(VLOOKUP(EVID_HNOJENI!N1919,HNOJIVA_ALL!$A$2:$Z$3303,15,FALSE)*K1919*IF(L1919="t",10,IF(L1919="kg",0.01,IF(L1919="q",1,IF(L1919="l",0.01*VLOOKUP(EVID_HNOJENI!N1919,HNOJIVA_ALL!$A$2:$AE$3303,31,FALSE),"CHYBA")))),2)</f>
        <v>#N/A</v>
      </c>
      <c r="R1919" s="51" t="e">
        <f>ROUND(VLOOKUP(EVID_HNOJENI!N1919,HNOJIVA_ALL!$A$2:$Z$3303,16,FALSE)*K1919*IF(L1919="t",10,IF(L1919="kg",0.01,IF(L1919="q",1,IF(L1919="l",0.01*VLOOKUP(EVID_HNOJENI!N1919,HNOJIVA_ALL!$A$2:$AE$3303,31,FALSE),"CHYBA")))),2)</f>
        <v>#N/A</v>
      </c>
      <c r="S1919" s="51" t="e">
        <f>ROUND(VLOOKUP(EVID_HNOJENI!N1919,HNOJIVA_ALL!$A$2:$Z$3303,18,FALSE)*K1919*IF(L1919="t",10,IF(L1919="kg",0.01,IF(L1919="q",1,IF(L1919="l",0.01*VLOOKUP(EVID_HNOJENI!N1919,HNOJIVA_ALL!$A$2:$AE$3303,31,FALSE),"CHYBA")))),2)</f>
        <v>#N/A</v>
      </c>
      <c r="T1919" s="51" t="e">
        <f>ROUND(VLOOKUP(EVID_HNOJENI!N1919,HNOJIVA_ALL!$A$2:$Z$3303,17,FALSE)*K1919*IF(L1919="t",10,IF(L1919="kg",0.01,IF(L1919="q",1,IF(L1919="l",0.01*VLOOKUP(EVID_HNOJENI!N1919,HNOJIVA_ALL!$A$2:$AE$3303,31,FALSE),"CHYBA")))),2)</f>
        <v>#N/A</v>
      </c>
      <c r="U1919" s="51" t="e">
        <f>ROUND(VLOOKUP(EVID_HNOJENI!N1919,HNOJIVA_ALL!$A$2:$Z$3303,20,FALSE)*K1919*IF(L1919="t",10,IF(L1919="kg",0.01,IF(L1919="q",1,IF(L1919="l",0.01*VLOOKUP(EVID_HNOJENI!N1919,HNOJIVA_ALL!$A$2:$AE$3303,31,FALSE),"CHYBA")))),2)</f>
        <v>#N/A</v>
      </c>
    </row>
    <row r="1920" spans="1:21" x14ac:dyDescent="0.2">
      <c r="A1920" s="32"/>
      <c r="B1920" s="45" t="e">
        <f>VLOOKUP($A1920,EVID_OSEVU!$A$1:$M$4972,2,FALSE)</f>
        <v>#N/A</v>
      </c>
      <c r="C1920" s="45" t="e">
        <f>VLOOKUP($A1920,EVID_OSEVU!$A$1:$M$4972,3,FALSE)</f>
        <v>#N/A</v>
      </c>
      <c r="D1920" s="45" t="e">
        <f>VLOOKUP($A1920,EVID_OSEVU!$A$1:$M$4972,4,FALSE)</f>
        <v>#N/A</v>
      </c>
      <c r="E1920" s="45" t="e">
        <f>VLOOKUP($A1920,EVID_OSEVU!$A$1:$M$4972,7,FALSE)</f>
        <v>#N/A</v>
      </c>
      <c r="F1920" s="45" t="e">
        <f>VLOOKUP($A1920,EVID_OSEVU!$A$1:$M$4972,8,FALSE)</f>
        <v>#N/A</v>
      </c>
      <c r="G1920" s="45" t="e">
        <f>VLOOKUP($A1920,EVID_OSEVU!$A$1:$M$4972,11,FALSE)</f>
        <v>#N/A</v>
      </c>
      <c r="H1920" s="35"/>
      <c r="I1920" s="48"/>
      <c r="J1920" s="33" t="e">
        <f>VLOOKUP($A1920,EVID_OSEVU!$A$1:$M$4972,11,FALSE)</f>
        <v>#N/A</v>
      </c>
      <c r="K1920" s="39"/>
      <c r="L1920" s="49"/>
      <c r="M1920" s="89" t="e">
        <f t="shared" si="29"/>
        <v>#N/A</v>
      </c>
      <c r="N1920" s="50"/>
      <c r="O1920" s="37" t="e">
        <f>VLOOKUP(EVID_HNOJENI!N1920,HNOJIVA_ALL!$A$2:$Z$3303,4,FALSE)</f>
        <v>#N/A</v>
      </c>
      <c r="P1920" s="51" t="e">
        <f>ROUND(VLOOKUP(EVID_HNOJENI!N1920,HNOJIVA_ALL!$A$2:$Z$3303,14,FALSE)*K1920*IF(L1920="t",10,IF(L1920="kg",0.01,IF(L1920="q",1,IF(L1920="l",0.01*VLOOKUP(EVID_HNOJENI!N1920,HNOJIVA_ALL!$A$2:$AE$3303,31,FALSE),"CHYBA")))),2)</f>
        <v>#N/A</v>
      </c>
      <c r="Q1920" s="51" t="e">
        <f>ROUND(VLOOKUP(EVID_HNOJENI!N1920,HNOJIVA_ALL!$A$2:$Z$3303,15,FALSE)*K1920*IF(L1920="t",10,IF(L1920="kg",0.01,IF(L1920="q",1,IF(L1920="l",0.01*VLOOKUP(EVID_HNOJENI!N1920,HNOJIVA_ALL!$A$2:$AE$3303,31,FALSE),"CHYBA")))),2)</f>
        <v>#N/A</v>
      </c>
      <c r="R1920" s="51" t="e">
        <f>ROUND(VLOOKUP(EVID_HNOJENI!N1920,HNOJIVA_ALL!$A$2:$Z$3303,16,FALSE)*K1920*IF(L1920="t",10,IF(L1920="kg",0.01,IF(L1920="q",1,IF(L1920="l",0.01*VLOOKUP(EVID_HNOJENI!N1920,HNOJIVA_ALL!$A$2:$AE$3303,31,FALSE),"CHYBA")))),2)</f>
        <v>#N/A</v>
      </c>
      <c r="S1920" s="51" t="e">
        <f>ROUND(VLOOKUP(EVID_HNOJENI!N1920,HNOJIVA_ALL!$A$2:$Z$3303,18,FALSE)*K1920*IF(L1920="t",10,IF(L1920="kg",0.01,IF(L1920="q",1,IF(L1920="l",0.01*VLOOKUP(EVID_HNOJENI!N1920,HNOJIVA_ALL!$A$2:$AE$3303,31,FALSE),"CHYBA")))),2)</f>
        <v>#N/A</v>
      </c>
      <c r="T1920" s="51" t="e">
        <f>ROUND(VLOOKUP(EVID_HNOJENI!N1920,HNOJIVA_ALL!$A$2:$Z$3303,17,FALSE)*K1920*IF(L1920="t",10,IF(L1920="kg",0.01,IF(L1920="q",1,IF(L1920="l",0.01*VLOOKUP(EVID_HNOJENI!N1920,HNOJIVA_ALL!$A$2:$AE$3303,31,FALSE),"CHYBA")))),2)</f>
        <v>#N/A</v>
      </c>
      <c r="U1920" s="51" t="e">
        <f>ROUND(VLOOKUP(EVID_HNOJENI!N1920,HNOJIVA_ALL!$A$2:$Z$3303,20,FALSE)*K1920*IF(L1920="t",10,IF(L1920="kg",0.01,IF(L1920="q",1,IF(L1920="l",0.01*VLOOKUP(EVID_HNOJENI!N1920,HNOJIVA_ALL!$A$2:$AE$3303,31,FALSE),"CHYBA")))),2)</f>
        <v>#N/A</v>
      </c>
    </row>
    <row r="1921" spans="1:21" x14ac:dyDescent="0.2">
      <c r="A1921" s="32"/>
      <c r="B1921" s="45" t="e">
        <f>VLOOKUP($A1921,EVID_OSEVU!$A$1:$M$4972,2,FALSE)</f>
        <v>#N/A</v>
      </c>
      <c r="C1921" s="45" t="e">
        <f>VLOOKUP($A1921,EVID_OSEVU!$A$1:$M$4972,3,FALSE)</f>
        <v>#N/A</v>
      </c>
      <c r="D1921" s="45" t="e">
        <f>VLOOKUP($A1921,EVID_OSEVU!$A$1:$M$4972,4,FALSE)</f>
        <v>#N/A</v>
      </c>
      <c r="E1921" s="45" t="e">
        <f>VLOOKUP($A1921,EVID_OSEVU!$A$1:$M$4972,7,FALSE)</f>
        <v>#N/A</v>
      </c>
      <c r="F1921" s="45" t="e">
        <f>VLOOKUP($A1921,EVID_OSEVU!$A$1:$M$4972,8,FALSE)</f>
        <v>#N/A</v>
      </c>
      <c r="G1921" s="45" t="e">
        <f>VLOOKUP($A1921,EVID_OSEVU!$A$1:$M$4972,11,FALSE)</f>
        <v>#N/A</v>
      </c>
      <c r="H1921" s="35"/>
      <c r="I1921" s="48"/>
      <c r="J1921" s="33" t="e">
        <f>VLOOKUP($A1921,EVID_OSEVU!$A$1:$M$4972,11,FALSE)</f>
        <v>#N/A</v>
      </c>
      <c r="K1921" s="39"/>
      <c r="L1921" s="49"/>
      <c r="M1921" s="89" t="e">
        <f t="shared" si="29"/>
        <v>#N/A</v>
      </c>
      <c r="N1921" s="50"/>
      <c r="O1921" s="37" t="e">
        <f>VLOOKUP(EVID_HNOJENI!N1921,HNOJIVA_ALL!$A$2:$Z$3303,4,FALSE)</f>
        <v>#N/A</v>
      </c>
      <c r="P1921" s="51" t="e">
        <f>ROUND(VLOOKUP(EVID_HNOJENI!N1921,HNOJIVA_ALL!$A$2:$Z$3303,14,FALSE)*K1921*IF(L1921="t",10,IF(L1921="kg",0.01,IF(L1921="q",1,IF(L1921="l",0.01*VLOOKUP(EVID_HNOJENI!N1921,HNOJIVA_ALL!$A$2:$AE$3303,31,FALSE),"CHYBA")))),2)</f>
        <v>#N/A</v>
      </c>
      <c r="Q1921" s="51" t="e">
        <f>ROUND(VLOOKUP(EVID_HNOJENI!N1921,HNOJIVA_ALL!$A$2:$Z$3303,15,FALSE)*K1921*IF(L1921="t",10,IF(L1921="kg",0.01,IF(L1921="q",1,IF(L1921="l",0.01*VLOOKUP(EVID_HNOJENI!N1921,HNOJIVA_ALL!$A$2:$AE$3303,31,FALSE),"CHYBA")))),2)</f>
        <v>#N/A</v>
      </c>
      <c r="R1921" s="51" t="e">
        <f>ROUND(VLOOKUP(EVID_HNOJENI!N1921,HNOJIVA_ALL!$A$2:$Z$3303,16,FALSE)*K1921*IF(L1921="t",10,IF(L1921="kg",0.01,IF(L1921="q",1,IF(L1921="l",0.01*VLOOKUP(EVID_HNOJENI!N1921,HNOJIVA_ALL!$A$2:$AE$3303,31,FALSE),"CHYBA")))),2)</f>
        <v>#N/A</v>
      </c>
      <c r="S1921" s="51" t="e">
        <f>ROUND(VLOOKUP(EVID_HNOJENI!N1921,HNOJIVA_ALL!$A$2:$Z$3303,18,FALSE)*K1921*IF(L1921="t",10,IF(L1921="kg",0.01,IF(L1921="q",1,IF(L1921="l",0.01*VLOOKUP(EVID_HNOJENI!N1921,HNOJIVA_ALL!$A$2:$AE$3303,31,FALSE),"CHYBA")))),2)</f>
        <v>#N/A</v>
      </c>
      <c r="T1921" s="51" t="e">
        <f>ROUND(VLOOKUP(EVID_HNOJENI!N1921,HNOJIVA_ALL!$A$2:$Z$3303,17,FALSE)*K1921*IF(L1921="t",10,IF(L1921="kg",0.01,IF(L1921="q",1,IF(L1921="l",0.01*VLOOKUP(EVID_HNOJENI!N1921,HNOJIVA_ALL!$A$2:$AE$3303,31,FALSE),"CHYBA")))),2)</f>
        <v>#N/A</v>
      </c>
      <c r="U1921" s="51" t="e">
        <f>ROUND(VLOOKUP(EVID_HNOJENI!N1921,HNOJIVA_ALL!$A$2:$Z$3303,20,FALSE)*K1921*IF(L1921="t",10,IF(L1921="kg",0.01,IF(L1921="q",1,IF(L1921="l",0.01*VLOOKUP(EVID_HNOJENI!N1921,HNOJIVA_ALL!$A$2:$AE$3303,31,FALSE),"CHYBA")))),2)</f>
        <v>#N/A</v>
      </c>
    </row>
    <row r="1922" spans="1:21" x14ac:dyDescent="0.2">
      <c r="A1922" s="32"/>
      <c r="B1922" s="45" t="e">
        <f>VLOOKUP($A1922,EVID_OSEVU!$A$1:$M$4972,2,FALSE)</f>
        <v>#N/A</v>
      </c>
      <c r="C1922" s="45" t="e">
        <f>VLOOKUP($A1922,EVID_OSEVU!$A$1:$M$4972,3,FALSE)</f>
        <v>#N/A</v>
      </c>
      <c r="D1922" s="45" t="e">
        <f>VLOOKUP($A1922,EVID_OSEVU!$A$1:$M$4972,4,FALSE)</f>
        <v>#N/A</v>
      </c>
      <c r="E1922" s="45" t="e">
        <f>VLOOKUP($A1922,EVID_OSEVU!$A$1:$M$4972,7,FALSE)</f>
        <v>#N/A</v>
      </c>
      <c r="F1922" s="45" t="e">
        <f>VLOOKUP($A1922,EVID_OSEVU!$A$1:$M$4972,8,FALSE)</f>
        <v>#N/A</v>
      </c>
      <c r="G1922" s="45" t="e">
        <f>VLOOKUP($A1922,EVID_OSEVU!$A$1:$M$4972,11,FALSE)</f>
        <v>#N/A</v>
      </c>
      <c r="H1922" s="35"/>
      <c r="I1922" s="48"/>
      <c r="J1922" s="33" t="e">
        <f>VLOOKUP($A1922,EVID_OSEVU!$A$1:$M$4972,11,FALSE)</f>
        <v>#N/A</v>
      </c>
      <c r="K1922" s="39"/>
      <c r="L1922" s="49"/>
      <c r="M1922" s="89" t="e">
        <f t="shared" si="29"/>
        <v>#N/A</v>
      </c>
      <c r="N1922" s="50"/>
      <c r="O1922" s="37" t="e">
        <f>VLOOKUP(EVID_HNOJENI!N1922,HNOJIVA_ALL!$A$2:$Z$3303,4,FALSE)</f>
        <v>#N/A</v>
      </c>
      <c r="P1922" s="51" t="e">
        <f>ROUND(VLOOKUP(EVID_HNOJENI!N1922,HNOJIVA_ALL!$A$2:$Z$3303,14,FALSE)*K1922*IF(L1922="t",10,IF(L1922="kg",0.01,IF(L1922="q",1,IF(L1922="l",0.01*VLOOKUP(EVID_HNOJENI!N1922,HNOJIVA_ALL!$A$2:$AE$3303,31,FALSE),"CHYBA")))),2)</f>
        <v>#N/A</v>
      </c>
      <c r="Q1922" s="51" t="e">
        <f>ROUND(VLOOKUP(EVID_HNOJENI!N1922,HNOJIVA_ALL!$A$2:$Z$3303,15,FALSE)*K1922*IF(L1922="t",10,IF(L1922="kg",0.01,IF(L1922="q",1,IF(L1922="l",0.01*VLOOKUP(EVID_HNOJENI!N1922,HNOJIVA_ALL!$A$2:$AE$3303,31,FALSE),"CHYBA")))),2)</f>
        <v>#N/A</v>
      </c>
      <c r="R1922" s="51" t="e">
        <f>ROUND(VLOOKUP(EVID_HNOJENI!N1922,HNOJIVA_ALL!$A$2:$Z$3303,16,FALSE)*K1922*IF(L1922="t",10,IF(L1922="kg",0.01,IF(L1922="q",1,IF(L1922="l",0.01*VLOOKUP(EVID_HNOJENI!N1922,HNOJIVA_ALL!$A$2:$AE$3303,31,FALSE),"CHYBA")))),2)</f>
        <v>#N/A</v>
      </c>
      <c r="S1922" s="51" t="e">
        <f>ROUND(VLOOKUP(EVID_HNOJENI!N1922,HNOJIVA_ALL!$A$2:$Z$3303,18,FALSE)*K1922*IF(L1922="t",10,IF(L1922="kg",0.01,IF(L1922="q",1,IF(L1922="l",0.01*VLOOKUP(EVID_HNOJENI!N1922,HNOJIVA_ALL!$A$2:$AE$3303,31,FALSE),"CHYBA")))),2)</f>
        <v>#N/A</v>
      </c>
      <c r="T1922" s="51" t="e">
        <f>ROUND(VLOOKUP(EVID_HNOJENI!N1922,HNOJIVA_ALL!$A$2:$Z$3303,17,FALSE)*K1922*IF(L1922="t",10,IF(L1922="kg",0.01,IF(L1922="q",1,IF(L1922="l",0.01*VLOOKUP(EVID_HNOJENI!N1922,HNOJIVA_ALL!$A$2:$AE$3303,31,FALSE),"CHYBA")))),2)</f>
        <v>#N/A</v>
      </c>
      <c r="U1922" s="51" t="e">
        <f>ROUND(VLOOKUP(EVID_HNOJENI!N1922,HNOJIVA_ALL!$A$2:$Z$3303,20,FALSE)*K1922*IF(L1922="t",10,IF(L1922="kg",0.01,IF(L1922="q",1,IF(L1922="l",0.01*VLOOKUP(EVID_HNOJENI!N1922,HNOJIVA_ALL!$A$2:$AE$3303,31,FALSE),"CHYBA")))),2)</f>
        <v>#N/A</v>
      </c>
    </row>
    <row r="1923" spans="1:21" x14ac:dyDescent="0.2">
      <c r="A1923" s="32"/>
      <c r="B1923" s="45" t="e">
        <f>VLOOKUP($A1923,EVID_OSEVU!$A$1:$M$4972,2,FALSE)</f>
        <v>#N/A</v>
      </c>
      <c r="C1923" s="45" t="e">
        <f>VLOOKUP($A1923,EVID_OSEVU!$A$1:$M$4972,3,FALSE)</f>
        <v>#N/A</v>
      </c>
      <c r="D1923" s="45" t="e">
        <f>VLOOKUP($A1923,EVID_OSEVU!$A$1:$M$4972,4,FALSE)</f>
        <v>#N/A</v>
      </c>
      <c r="E1923" s="45" t="e">
        <f>VLOOKUP($A1923,EVID_OSEVU!$A$1:$M$4972,7,FALSE)</f>
        <v>#N/A</v>
      </c>
      <c r="F1923" s="45" t="e">
        <f>VLOOKUP($A1923,EVID_OSEVU!$A$1:$M$4972,8,FALSE)</f>
        <v>#N/A</v>
      </c>
      <c r="G1923" s="45" t="e">
        <f>VLOOKUP($A1923,EVID_OSEVU!$A$1:$M$4972,11,FALSE)</f>
        <v>#N/A</v>
      </c>
      <c r="H1923" s="35"/>
      <c r="I1923" s="48"/>
      <c r="J1923" s="33" t="e">
        <f>VLOOKUP($A1923,EVID_OSEVU!$A$1:$M$4972,11,FALSE)</f>
        <v>#N/A</v>
      </c>
      <c r="K1923" s="39"/>
      <c r="L1923" s="49"/>
      <c r="M1923" s="89" t="e">
        <f t="shared" si="29"/>
        <v>#N/A</v>
      </c>
      <c r="N1923" s="50"/>
      <c r="O1923" s="37" t="e">
        <f>VLOOKUP(EVID_HNOJENI!N1923,HNOJIVA_ALL!$A$2:$Z$3303,4,FALSE)</f>
        <v>#N/A</v>
      </c>
      <c r="P1923" s="51" t="e">
        <f>ROUND(VLOOKUP(EVID_HNOJENI!N1923,HNOJIVA_ALL!$A$2:$Z$3303,14,FALSE)*K1923*IF(L1923="t",10,IF(L1923="kg",0.01,IF(L1923="q",1,IF(L1923="l",0.01*VLOOKUP(EVID_HNOJENI!N1923,HNOJIVA_ALL!$A$2:$AE$3303,31,FALSE),"CHYBA")))),2)</f>
        <v>#N/A</v>
      </c>
      <c r="Q1923" s="51" t="e">
        <f>ROUND(VLOOKUP(EVID_HNOJENI!N1923,HNOJIVA_ALL!$A$2:$Z$3303,15,FALSE)*K1923*IF(L1923="t",10,IF(L1923="kg",0.01,IF(L1923="q",1,IF(L1923="l",0.01*VLOOKUP(EVID_HNOJENI!N1923,HNOJIVA_ALL!$A$2:$AE$3303,31,FALSE),"CHYBA")))),2)</f>
        <v>#N/A</v>
      </c>
      <c r="R1923" s="51" t="e">
        <f>ROUND(VLOOKUP(EVID_HNOJENI!N1923,HNOJIVA_ALL!$A$2:$Z$3303,16,FALSE)*K1923*IF(L1923="t",10,IF(L1923="kg",0.01,IF(L1923="q",1,IF(L1923="l",0.01*VLOOKUP(EVID_HNOJENI!N1923,HNOJIVA_ALL!$A$2:$AE$3303,31,FALSE),"CHYBA")))),2)</f>
        <v>#N/A</v>
      </c>
      <c r="S1923" s="51" t="e">
        <f>ROUND(VLOOKUP(EVID_HNOJENI!N1923,HNOJIVA_ALL!$A$2:$Z$3303,18,FALSE)*K1923*IF(L1923="t",10,IF(L1923="kg",0.01,IF(L1923="q",1,IF(L1923="l",0.01*VLOOKUP(EVID_HNOJENI!N1923,HNOJIVA_ALL!$A$2:$AE$3303,31,FALSE),"CHYBA")))),2)</f>
        <v>#N/A</v>
      </c>
      <c r="T1923" s="51" t="e">
        <f>ROUND(VLOOKUP(EVID_HNOJENI!N1923,HNOJIVA_ALL!$A$2:$Z$3303,17,FALSE)*K1923*IF(L1923="t",10,IF(L1923="kg",0.01,IF(L1923="q",1,IF(L1923="l",0.01*VLOOKUP(EVID_HNOJENI!N1923,HNOJIVA_ALL!$A$2:$AE$3303,31,FALSE),"CHYBA")))),2)</f>
        <v>#N/A</v>
      </c>
      <c r="U1923" s="51" t="e">
        <f>ROUND(VLOOKUP(EVID_HNOJENI!N1923,HNOJIVA_ALL!$A$2:$Z$3303,20,FALSE)*K1923*IF(L1923="t",10,IF(L1923="kg",0.01,IF(L1923="q",1,IF(L1923="l",0.01*VLOOKUP(EVID_HNOJENI!N1923,HNOJIVA_ALL!$A$2:$AE$3303,31,FALSE),"CHYBA")))),2)</f>
        <v>#N/A</v>
      </c>
    </row>
    <row r="1924" spans="1:21" x14ac:dyDescent="0.2">
      <c r="A1924" s="32"/>
      <c r="B1924" s="45" t="e">
        <f>VLOOKUP($A1924,EVID_OSEVU!$A$1:$M$4972,2,FALSE)</f>
        <v>#N/A</v>
      </c>
      <c r="C1924" s="45" t="e">
        <f>VLOOKUP($A1924,EVID_OSEVU!$A$1:$M$4972,3,FALSE)</f>
        <v>#N/A</v>
      </c>
      <c r="D1924" s="45" t="e">
        <f>VLOOKUP($A1924,EVID_OSEVU!$A$1:$M$4972,4,FALSE)</f>
        <v>#N/A</v>
      </c>
      <c r="E1924" s="45" t="e">
        <f>VLOOKUP($A1924,EVID_OSEVU!$A$1:$M$4972,7,FALSE)</f>
        <v>#N/A</v>
      </c>
      <c r="F1924" s="45" t="e">
        <f>VLOOKUP($A1924,EVID_OSEVU!$A$1:$M$4972,8,FALSE)</f>
        <v>#N/A</v>
      </c>
      <c r="G1924" s="45" t="e">
        <f>VLOOKUP($A1924,EVID_OSEVU!$A$1:$M$4972,11,FALSE)</f>
        <v>#N/A</v>
      </c>
      <c r="H1924" s="35"/>
      <c r="I1924" s="48"/>
      <c r="J1924" s="33" t="e">
        <f>VLOOKUP($A1924,EVID_OSEVU!$A$1:$M$4972,11,FALSE)</f>
        <v>#N/A</v>
      </c>
      <c r="K1924" s="39"/>
      <c r="L1924" s="49"/>
      <c r="M1924" s="89" t="e">
        <f t="shared" si="29"/>
        <v>#N/A</v>
      </c>
      <c r="N1924" s="50"/>
      <c r="O1924" s="37" t="e">
        <f>VLOOKUP(EVID_HNOJENI!N1924,HNOJIVA_ALL!$A$2:$Z$3303,4,FALSE)</f>
        <v>#N/A</v>
      </c>
      <c r="P1924" s="51" t="e">
        <f>ROUND(VLOOKUP(EVID_HNOJENI!N1924,HNOJIVA_ALL!$A$2:$Z$3303,14,FALSE)*K1924*IF(L1924="t",10,IF(L1924="kg",0.01,IF(L1924="q",1,IF(L1924="l",0.01*VLOOKUP(EVID_HNOJENI!N1924,HNOJIVA_ALL!$A$2:$AE$3303,31,FALSE),"CHYBA")))),2)</f>
        <v>#N/A</v>
      </c>
      <c r="Q1924" s="51" t="e">
        <f>ROUND(VLOOKUP(EVID_HNOJENI!N1924,HNOJIVA_ALL!$A$2:$Z$3303,15,FALSE)*K1924*IF(L1924="t",10,IF(L1924="kg",0.01,IF(L1924="q",1,IF(L1924="l",0.01*VLOOKUP(EVID_HNOJENI!N1924,HNOJIVA_ALL!$A$2:$AE$3303,31,FALSE),"CHYBA")))),2)</f>
        <v>#N/A</v>
      </c>
      <c r="R1924" s="51" t="e">
        <f>ROUND(VLOOKUP(EVID_HNOJENI!N1924,HNOJIVA_ALL!$A$2:$Z$3303,16,FALSE)*K1924*IF(L1924="t",10,IF(L1924="kg",0.01,IF(L1924="q",1,IF(L1924="l",0.01*VLOOKUP(EVID_HNOJENI!N1924,HNOJIVA_ALL!$A$2:$AE$3303,31,FALSE),"CHYBA")))),2)</f>
        <v>#N/A</v>
      </c>
      <c r="S1924" s="51" t="e">
        <f>ROUND(VLOOKUP(EVID_HNOJENI!N1924,HNOJIVA_ALL!$A$2:$Z$3303,18,FALSE)*K1924*IF(L1924="t",10,IF(L1924="kg",0.01,IF(L1924="q",1,IF(L1924="l",0.01*VLOOKUP(EVID_HNOJENI!N1924,HNOJIVA_ALL!$A$2:$AE$3303,31,FALSE),"CHYBA")))),2)</f>
        <v>#N/A</v>
      </c>
      <c r="T1924" s="51" t="e">
        <f>ROUND(VLOOKUP(EVID_HNOJENI!N1924,HNOJIVA_ALL!$A$2:$Z$3303,17,FALSE)*K1924*IF(L1924="t",10,IF(L1924="kg",0.01,IF(L1924="q",1,IF(L1924="l",0.01*VLOOKUP(EVID_HNOJENI!N1924,HNOJIVA_ALL!$A$2:$AE$3303,31,FALSE),"CHYBA")))),2)</f>
        <v>#N/A</v>
      </c>
      <c r="U1924" s="51" t="e">
        <f>ROUND(VLOOKUP(EVID_HNOJENI!N1924,HNOJIVA_ALL!$A$2:$Z$3303,20,FALSE)*K1924*IF(L1924="t",10,IF(L1924="kg",0.01,IF(L1924="q",1,IF(L1924="l",0.01*VLOOKUP(EVID_HNOJENI!N1924,HNOJIVA_ALL!$A$2:$AE$3303,31,FALSE),"CHYBA")))),2)</f>
        <v>#N/A</v>
      </c>
    </row>
    <row r="1925" spans="1:21" x14ac:dyDescent="0.2">
      <c r="A1925" s="32"/>
      <c r="B1925" s="45" t="e">
        <f>VLOOKUP($A1925,EVID_OSEVU!$A$1:$M$4972,2,FALSE)</f>
        <v>#N/A</v>
      </c>
      <c r="C1925" s="45" t="e">
        <f>VLOOKUP($A1925,EVID_OSEVU!$A$1:$M$4972,3,FALSE)</f>
        <v>#N/A</v>
      </c>
      <c r="D1925" s="45" t="e">
        <f>VLOOKUP($A1925,EVID_OSEVU!$A$1:$M$4972,4,FALSE)</f>
        <v>#N/A</v>
      </c>
      <c r="E1925" s="45" t="e">
        <f>VLOOKUP($A1925,EVID_OSEVU!$A$1:$M$4972,7,FALSE)</f>
        <v>#N/A</v>
      </c>
      <c r="F1925" s="45" t="e">
        <f>VLOOKUP($A1925,EVID_OSEVU!$A$1:$M$4972,8,FALSE)</f>
        <v>#N/A</v>
      </c>
      <c r="G1925" s="45" t="e">
        <f>VLOOKUP($A1925,EVID_OSEVU!$A$1:$M$4972,11,FALSE)</f>
        <v>#N/A</v>
      </c>
      <c r="H1925" s="35"/>
      <c r="I1925" s="48"/>
      <c r="J1925" s="33" t="e">
        <f>VLOOKUP($A1925,EVID_OSEVU!$A$1:$M$4972,11,FALSE)</f>
        <v>#N/A</v>
      </c>
      <c r="K1925" s="39"/>
      <c r="L1925" s="49"/>
      <c r="M1925" s="89" t="e">
        <f t="shared" ref="M1925:M1988" si="30">K1925*J1925</f>
        <v>#N/A</v>
      </c>
      <c r="N1925" s="50"/>
      <c r="O1925" s="37" t="e">
        <f>VLOOKUP(EVID_HNOJENI!N1925,HNOJIVA_ALL!$A$2:$Z$3303,4,FALSE)</f>
        <v>#N/A</v>
      </c>
      <c r="P1925" s="51" t="e">
        <f>ROUND(VLOOKUP(EVID_HNOJENI!N1925,HNOJIVA_ALL!$A$2:$Z$3303,14,FALSE)*K1925*IF(L1925="t",10,IF(L1925="kg",0.01,IF(L1925="q",1,IF(L1925="l",0.01*VLOOKUP(EVID_HNOJENI!N1925,HNOJIVA_ALL!$A$2:$AE$3303,31,FALSE),"CHYBA")))),2)</f>
        <v>#N/A</v>
      </c>
      <c r="Q1925" s="51" t="e">
        <f>ROUND(VLOOKUP(EVID_HNOJENI!N1925,HNOJIVA_ALL!$A$2:$Z$3303,15,FALSE)*K1925*IF(L1925="t",10,IF(L1925="kg",0.01,IF(L1925="q",1,IF(L1925="l",0.01*VLOOKUP(EVID_HNOJENI!N1925,HNOJIVA_ALL!$A$2:$AE$3303,31,FALSE),"CHYBA")))),2)</f>
        <v>#N/A</v>
      </c>
      <c r="R1925" s="51" t="e">
        <f>ROUND(VLOOKUP(EVID_HNOJENI!N1925,HNOJIVA_ALL!$A$2:$Z$3303,16,FALSE)*K1925*IF(L1925="t",10,IF(L1925="kg",0.01,IF(L1925="q",1,IF(L1925="l",0.01*VLOOKUP(EVID_HNOJENI!N1925,HNOJIVA_ALL!$A$2:$AE$3303,31,FALSE),"CHYBA")))),2)</f>
        <v>#N/A</v>
      </c>
      <c r="S1925" s="51" t="e">
        <f>ROUND(VLOOKUP(EVID_HNOJENI!N1925,HNOJIVA_ALL!$A$2:$Z$3303,18,FALSE)*K1925*IF(L1925="t",10,IF(L1925="kg",0.01,IF(L1925="q",1,IF(L1925="l",0.01*VLOOKUP(EVID_HNOJENI!N1925,HNOJIVA_ALL!$A$2:$AE$3303,31,FALSE),"CHYBA")))),2)</f>
        <v>#N/A</v>
      </c>
      <c r="T1925" s="51" t="e">
        <f>ROUND(VLOOKUP(EVID_HNOJENI!N1925,HNOJIVA_ALL!$A$2:$Z$3303,17,FALSE)*K1925*IF(L1925="t",10,IF(L1925="kg",0.01,IF(L1925="q",1,IF(L1925="l",0.01*VLOOKUP(EVID_HNOJENI!N1925,HNOJIVA_ALL!$A$2:$AE$3303,31,FALSE),"CHYBA")))),2)</f>
        <v>#N/A</v>
      </c>
      <c r="U1925" s="51" t="e">
        <f>ROUND(VLOOKUP(EVID_HNOJENI!N1925,HNOJIVA_ALL!$A$2:$Z$3303,20,FALSE)*K1925*IF(L1925="t",10,IF(L1925="kg",0.01,IF(L1925="q",1,IF(L1925="l",0.01*VLOOKUP(EVID_HNOJENI!N1925,HNOJIVA_ALL!$A$2:$AE$3303,31,FALSE),"CHYBA")))),2)</f>
        <v>#N/A</v>
      </c>
    </row>
    <row r="1926" spans="1:21" x14ac:dyDescent="0.2">
      <c r="A1926" s="32"/>
      <c r="B1926" s="45" t="e">
        <f>VLOOKUP($A1926,EVID_OSEVU!$A$1:$M$4972,2,FALSE)</f>
        <v>#N/A</v>
      </c>
      <c r="C1926" s="45" t="e">
        <f>VLOOKUP($A1926,EVID_OSEVU!$A$1:$M$4972,3,FALSE)</f>
        <v>#N/A</v>
      </c>
      <c r="D1926" s="45" t="e">
        <f>VLOOKUP($A1926,EVID_OSEVU!$A$1:$M$4972,4,FALSE)</f>
        <v>#N/A</v>
      </c>
      <c r="E1926" s="45" t="e">
        <f>VLOOKUP($A1926,EVID_OSEVU!$A$1:$M$4972,7,FALSE)</f>
        <v>#N/A</v>
      </c>
      <c r="F1926" s="45" t="e">
        <f>VLOOKUP($A1926,EVID_OSEVU!$A$1:$M$4972,8,FALSE)</f>
        <v>#N/A</v>
      </c>
      <c r="G1926" s="45" t="e">
        <f>VLOOKUP($A1926,EVID_OSEVU!$A$1:$M$4972,11,FALSE)</f>
        <v>#N/A</v>
      </c>
      <c r="H1926" s="35"/>
      <c r="I1926" s="48"/>
      <c r="J1926" s="33" t="e">
        <f>VLOOKUP($A1926,EVID_OSEVU!$A$1:$M$4972,11,FALSE)</f>
        <v>#N/A</v>
      </c>
      <c r="K1926" s="39"/>
      <c r="L1926" s="49"/>
      <c r="M1926" s="89" t="e">
        <f t="shared" si="30"/>
        <v>#N/A</v>
      </c>
      <c r="N1926" s="50"/>
      <c r="O1926" s="37" t="e">
        <f>VLOOKUP(EVID_HNOJENI!N1926,HNOJIVA_ALL!$A$2:$Z$3303,4,FALSE)</f>
        <v>#N/A</v>
      </c>
      <c r="P1926" s="51" t="e">
        <f>ROUND(VLOOKUP(EVID_HNOJENI!N1926,HNOJIVA_ALL!$A$2:$Z$3303,14,FALSE)*K1926*IF(L1926="t",10,IF(L1926="kg",0.01,IF(L1926="q",1,IF(L1926="l",0.01*VLOOKUP(EVID_HNOJENI!N1926,HNOJIVA_ALL!$A$2:$AE$3303,31,FALSE),"CHYBA")))),2)</f>
        <v>#N/A</v>
      </c>
      <c r="Q1926" s="51" t="e">
        <f>ROUND(VLOOKUP(EVID_HNOJENI!N1926,HNOJIVA_ALL!$A$2:$Z$3303,15,FALSE)*K1926*IF(L1926="t",10,IF(L1926="kg",0.01,IF(L1926="q",1,IF(L1926="l",0.01*VLOOKUP(EVID_HNOJENI!N1926,HNOJIVA_ALL!$A$2:$AE$3303,31,FALSE),"CHYBA")))),2)</f>
        <v>#N/A</v>
      </c>
      <c r="R1926" s="51" t="e">
        <f>ROUND(VLOOKUP(EVID_HNOJENI!N1926,HNOJIVA_ALL!$A$2:$Z$3303,16,FALSE)*K1926*IF(L1926="t",10,IF(L1926="kg",0.01,IF(L1926="q",1,IF(L1926="l",0.01*VLOOKUP(EVID_HNOJENI!N1926,HNOJIVA_ALL!$A$2:$AE$3303,31,FALSE),"CHYBA")))),2)</f>
        <v>#N/A</v>
      </c>
      <c r="S1926" s="51" t="e">
        <f>ROUND(VLOOKUP(EVID_HNOJENI!N1926,HNOJIVA_ALL!$A$2:$Z$3303,18,FALSE)*K1926*IF(L1926="t",10,IF(L1926="kg",0.01,IF(L1926="q",1,IF(L1926="l",0.01*VLOOKUP(EVID_HNOJENI!N1926,HNOJIVA_ALL!$A$2:$AE$3303,31,FALSE),"CHYBA")))),2)</f>
        <v>#N/A</v>
      </c>
      <c r="T1926" s="51" t="e">
        <f>ROUND(VLOOKUP(EVID_HNOJENI!N1926,HNOJIVA_ALL!$A$2:$Z$3303,17,FALSE)*K1926*IF(L1926="t",10,IF(L1926="kg",0.01,IF(L1926="q",1,IF(L1926="l",0.01*VLOOKUP(EVID_HNOJENI!N1926,HNOJIVA_ALL!$A$2:$AE$3303,31,FALSE),"CHYBA")))),2)</f>
        <v>#N/A</v>
      </c>
      <c r="U1926" s="51" t="e">
        <f>ROUND(VLOOKUP(EVID_HNOJENI!N1926,HNOJIVA_ALL!$A$2:$Z$3303,20,FALSE)*K1926*IF(L1926="t",10,IF(L1926="kg",0.01,IF(L1926="q",1,IF(L1926="l",0.01*VLOOKUP(EVID_HNOJENI!N1926,HNOJIVA_ALL!$A$2:$AE$3303,31,FALSE),"CHYBA")))),2)</f>
        <v>#N/A</v>
      </c>
    </row>
    <row r="1927" spans="1:21" x14ac:dyDescent="0.2">
      <c r="A1927" s="32"/>
      <c r="B1927" s="45" t="e">
        <f>VLOOKUP($A1927,EVID_OSEVU!$A$1:$M$4972,2,FALSE)</f>
        <v>#N/A</v>
      </c>
      <c r="C1927" s="45" t="e">
        <f>VLOOKUP($A1927,EVID_OSEVU!$A$1:$M$4972,3,FALSE)</f>
        <v>#N/A</v>
      </c>
      <c r="D1927" s="45" t="e">
        <f>VLOOKUP($A1927,EVID_OSEVU!$A$1:$M$4972,4,FALSE)</f>
        <v>#N/A</v>
      </c>
      <c r="E1927" s="45" t="e">
        <f>VLOOKUP($A1927,EVID_OSEVU!$A$1:$M$4972,7,FALSE)</f>
        <v>#N/A</v>
      </c>
      <c r="F1927" s="45" t="e">
        <f>VLOOKUP($A1927,EVID_OSEVU!$A$1:$M$4972,8,FALSE)</f>
        <v>#N/A</v>
      </c>
      <c r="G1927" s="45" t="e">
        <f>VLOOKUP($A1927,EVID_OSEVU!$A$1:$M$4972,11,FALSE)</f>
        <v>#N/A</v>
      </c>
      <c r="H1927" s="35"/>
      <c r="I1927" s="48"/>
      <c r="J1927" s="33" t="e">
        <f>VLOOKUP($A1927,EVID_OSEVU!$A$1:$M$4972,11,FALSE)</f>
        <v>#N/A</v>
      </c>
      <c r="K1927" s="39"/>
      <c r="L1927" s="49"/>
      <c r="M1927" s="89" t="e">
        <f t="shared" si="30"/>
        <v>#N/A</v>
      </c>
      <c r="N1927" s="50"/>
      <c r="O1927" s="37" t="e">
        <f>VLOOKUP(EVID_HNOJENI!N1927,HNOJIVA_ALL!$A$2:$Z$3303,4,FALSE)</f>
        <v>#N/A</v>
      </c>
      <c r="P1927" s="51" t="e">
        <f>ROUND(VLOOKUP(EVID_HNOJENI!N1927,HNOJIVA_ALL!$A$2:$Z$3303,14,FALSE)*K1927*IF(L1927="t",10,IF(L1927="kg",0.01,IF(L1927="q",1,IF(L1927="l",0.01*VLOOKUP(EVID_HNOJENI!N1927,HNOJIVA_ALL!$A$2:$AE$3303,31,FALSE),"CHYBA")))),2)</f>
        <v>#N/A</v>
      </c>
      <c r="Q1927" s="51" t="e">
        <f>ROUND(VLOOKUP(EVID_HNOJENI!N1927,HNOJIVA_ALL!$A$2:$Z$3303,15,FALSE)*K1927*IF(L1927="t",10,IF(L1927="kg",0.01,IF(L1927="q",1,IF(L1927="l",0.01*VLOOKUP(EVID_HNOJENI!N1927,HNOJIVA_ALL!$A$2:$AE$3303,31,FALSE),"CHYBA")))),2)</f>
        <v>#N/A</v>
      </c>
      <c r="R1927" s="51" t="e">
        <f>ROUND(VLOOKUP(EVID_HNOJENI!N1927,HNOJIVA_ALL!$A$2:$Z$3303,16,FALSE)*K1927*IF(L1927="t",10,IF(L1927="kg",0.01,IF(L1927="q",1,IF(L1927="l",0.01*VLOOKUP(EVID_HNOJENI!N1927,HNOJIVA_ALL!$A$2:$AE$3303,31,FALSE),"CHYBA")))),2)</f>
        <v>#N/A</v>
      </c>
      <c r="S1927" s="51" t="e">
        <f>ROUND(VLOOKUP(EVID_HNOJENI!N1927,HNOJIVA_ALL!$A$2:$Z$3303,18,FALSE)*K1927*IF(L1927="t",10,IF(L1927="kg",0.01,IF(L1927="q",1,IF(L1927="l",0.01*VLOOKUP(EVID_HNOJENI!N1927,HNOJIVA_ALL!$A$2:$AE$3303,31,FALSE),"CHYBA")))),2)</f>
        <v>#N/A</v>
      </c>
      <c r="T1927" s="51" t="e">
        <f>ROUND(VLOOKUP(EVID_HNOJENI!N1927,HNOJIVA_ALL!$A$2:$Z$3303,17,FALSE)*K1927*IF(L1927="t",10,IF(L1927="kg",0.01,IF(L1927="q",1,IF(L1927="l",0.01*VLOOKUP(EVID_HNOJENI!N1927,HNOJIVA_ALL!$A$2:$AE$3303,31,FALSE),"CHYBA")))),2)</f>
        <v>#N/A</v>
      </c>
      <c r="U1927" s="51" t="e">
        <f>ROUND(VLOOKUP(EVID_HNOJENI!N1927,HNOJIVA_ALL!$A$2:$Z$3303,20,FALSE)*K1927*IF(L1927="t",10,IF(L1927="kg",0.01,IF(L1927="q",1,IF(L1927="l",0.01*VLOOKUP(EVID_HNOJENI!N1927,HNOJIVA_ALL!$A$2:$AE$3303,31,FALSE),"CHYBA")))),2)</f>
        <v>#N/A</v>
      </c>
    </row>
    <row r="1928" spans="1:21" x14ac:dyDescent="0.2">
      <c r="A1928" s="32"/>
      <c r="B1928" s="45" t="e">
        <f>VLOOKUP($A1928,EVID_OSEVU!$A$1:$M$4972,2,FALSE)</f>
        <v>#N/A</v>
      </c>
      <c r="C1928" s="45" t="e">
        <f>VLOOKUP($A1928,EVID_OSEVU!$A$1:$M$4972,3,FALSE)</f>
        <v>#N/A</v>
      </c>
      <c r="D1928" s="45" t="e">
        <f>VLOOKUP($A1928,EVID_OSEVU!$A$1:$M$4972,4,FALSE)</f>
        <v>#N/A</v>
      </c>
      <c r="E1928" s="45" t="e">
        <f>VLOOKUP($A1928,EVID_OSEVU!$A$1:$M$4972,7,FALSE)</f>
        <v>#N/A</v>
      </c>
      <c r="F1928" s="45" t="e">
        <f>VLOOKUP($A1928,EVID_OSEVU!$A$1:$M$4972,8,FALSE)</f>
        <v>#N/A</v>
      </c>
      <c r="G1928" s="45" t="e">
        <f>VLOOKUP($A1928,EVID_OSEVU!$A$1:$M$4972,11,FALSE)</f>
        <v>#N/A</v>
      </c>
      <c r="H1928" s="35"/>
      <c r="I1928" s="48"/>
      <c r="J1928" s="33" t="e">
        <f>VLOOKUP($A1928,EVID_OSEVU!$A$1:$M$4972,11,FALSE)</f>
        <v>#N/A</v>
      </c>
      <c r="K1928" s="39"/>
      <c r="L1928" s="49"/>
      <c r="M1928" s="89" t="e">
        <f t="shared" si="30"/>
        <v>#N/A</v>
      </c>
      <c r="N1928" s="50"/>
      <c r="O1928" s="37" t="e">
        <f>VLOOKUP(EVID_HNOJENI!N1928,HNOJIVA_ALL!$A$2:$Z$3303,4,FALSE)</f>
        <v>#N/A</v>
      </c>
      <c r="P1928" s="51" t="e">
        <f>ROUND(VLOOKUP(EVID_HNOJENI!N1928,HNOJIVA_ALL!$A$2:$Z$3303,14,FALSE)*K1928*IF(L1928="t",10,IF(L1928="kg",0.01,IF(L1928="q",1,IF(L1928="l",0.01*VLOOKUP(EVID_HNOJENI!N1928,HNOJIVA_ALL!$A$2:$AE$3303,31,FALSE),"CHYBA")))),2)</f>
        <v>#N/A</v>
      </c>
      <c r="Q1928" s="51" t="e">
        <f>ROUND(VLOOKUP(EVID_HNOJENI!N1928,HNOJIVA_ALL!$A$2:$Z$3303,15,FALSE)*K1928*IF(L1928="t",10,IF(L1928="kg",0.01,IF(L1928="q",1,IF(L1928="l",0.01*VLOOKUP(EVID_HNOJENI!N1928,HNOJIVA_ALL!$A$2:$AE$3303,31,FALSE),"CHYBA")))),2)</f>
        <v>#N/A</v>
      </c>
      <c r="R1928" s="51" t="e">
        <f>ROUND(VLOOKUP(EVID_HNOJENI!N1928,HNOJIVA_ALL!$A$2:$Z$3303,16,FALSE)*K1928*IF(L1928="t",10,IF(L1928="kg",0.01,IF(L1928="q",1,IF(L1928="l",0.01*VLOOKUP(EVID_HNOJENI!N1928,HNOJIVA_ALL!$A$2:$AE$3303,31,FALSE),"CHYBA")))),2)</f>
        <v>#N/A</v>
      </c>
      <c r="S1928" s="51" t="e">
        <f>ROUND(VLOOKUP(EVID_HNOJENI!N1928,HNOJIVA_ALL!$A$2:$Z$3303,18,FALSE)*K1928*IF(L1928="t",10,IF(L1928="kg",0.01,IF(L1928="q",1,IF(L1928="l",0.01*VLOOKUP(EVID_HNOJENI!N1928,HNOJIVA_ALL!$A$2:$AE$3303,31,FALSE),"CHYBA")))),2)</f>
        <v>#N/A</v>
      </c>
      <c r="T1928" s="51" t="e">
        <f>ROUND(VLOOKUP(EVID_HNOJENI!N1928,HNOJIVA_ALL!$A$2:$Z$3303,17,FALSE)*K1928*IF(L1928="t",10,IF(L1928="kg",0.01,IF(L1928="q",1,IF(L1928="l",0.01*VLOOKUP(EVID_HNOJENI!N1928,HNOJIVA_ALL!$A$2:$AE$3303,31,FALSE),"CHYBA")))),2)</f>
        <v>#N/A</v>
      </c>
      <c r="U1928" s="51" t="e">
        <f>ROUND(VLOOKUP(EVID_HNOJENI!N1928,HNOJIVA_ALL!$A$2:$Z$3303,20,FALSE)*K1928*IF(L1928="t",10,IF(L1928="kg",0.01,IF(L1928="q",1,IF(L1928="l",0.01*VLOOKUP(EVID_HNOJENI!N1928,HNOJIVA_ALL!$A$2:$AE$3303,31,FALSE),"CHYBA")))),2)</f>
        <v>#N/A</v>
      </c>
    </row>
    <row r="1929" spans="1:21" x14ac:dyDescent="0.2">
      <c r="A1929" s="32"/>
      <c r="B1929" s="45" t="e">
        <f>VLOOKUP($A1929,EVID_OSEVU!$A$1:$M$4972,2,FALSE)</f>
        <v>#N/A</v>
      </c>
      <c r="C1929" s="45" t="e">
        <f>VLOOKUP($A1929,EVID_OSEVU!$A$1:$M$4972,3,FALSE)</f>
        <v>#N/A</v>
      </c>
      <c r="D1929" s="45" t="e">
        <f>VLOOKUP($A1929,EVID_OSEVU!$A$1:$M$4972,4,FALSE)</f>
        <v>#N/A</v>
      </c>
      <c r="E1929" s="45" t="e">
        <f>VLOOKUP($A1929,EVID_OSEVU!$A$1:$M$4972,7,FALSE)</f>
        <v>#N/A</v>
      </c>
      <c r="F1929" s="45" t="e">
        <f>VLOOKUP($A1929,EVID_OSEVU!$A$1:$M$4972,8,FALSE)</f>
        <v>#N/A</v>
      </c>
      <c r="G1929" s="45" t="e">
        <f>VLOOKUP($A1929,EVID_OSEVU!$A$1:$M$4972,11,FALSE)</f>
        <v>#N/A</v>
      </c>
      <c r="H1929" s="35"/>
      <c r="I1929" s="48"/>
      <c r="J1929" s="33" t="e">
        <f>VLOOKUP($A1929,EVID_OSEVU!$A$1:$M$4972,11,FALSE)</f>
        <v>#N/A</v>
      </c>
      <c r="K1929" s="39"/>
      <c r="L1929" s="49"/>
      <c r="M1929" s="89" t="e">
        <f t="shared" si="30"/>
        <v>#N/A</v>
      </c>
      <c r="N1929" s="50"/>
      <c r="O1929" s="37" t="e">
        <f>VLOOKUP(EVID_HNOJENI!N1929,HNOJIVA_ALL!$A$2:$Z$3303,4,FALSE)</f>
        <v>#N/A</v>
      </c>
      <c r="P1929" s="51" t="e">
        <f>ROUND(VLOOKUP(EVID_HNOJENI!N1929,HNOJIVA_ALL!$A$2:$Z$3303,14,FALSE)*K1929*IF(L1929="t",10,IF(L1929="kg",0.01,IF(L1929="q",1,IF(L1929="l",0.01*VLOOKUP(EVID_HNOJENI!N1929,HNOJIVA_ALL!$A$2:$AE$3303,31,FALSE),"CHYBA")))),2)</f>
        <v>#N/A</v>
      </c>
      <c r="Q1929" s="51" t="e">
        <f>ROUND(VLOOKUP(EVID_HNOJENI!N1929,HNOJIVA_ALL!$A$2:$Z$3303,15,FALSE)*K1929*IF(L1929="t",10,IF(L1929="kg",0.01,IF(L1929="q",1,IF(L1929="l",0.01*VLOOKUP(EVID_HNOJENI!N1929,HNOJIVA_ALL!$A$2:$AE$3303,31,FALSE),"CHYBA")))),2)</f>
        <v>#N/A</v>
      </c>
      <c r="R1929" s="51" t="e">
        <f>ROUND(VLOOKUP(EVID_HNOJENI!N1929,HNOJIVA_ALL!$A$2:$Z$3303,16,FALSE)*K1929*IF(L1929="t",10,IF(L1929="kg",0.01,IF(L1929="q",1,IF(L1929="l",0.01*VLOOKUP(EVID_HNOJENI!N1929,HNOJIVA_ALL!$A$2:$AE$3303,31,FALSE),"CHYBA")))),2)</f>
        <v>#N/A</v>
      </c>
      <c r="S1929" s="51" t="e">
        <f>ROUND(VLOOKUP(EVID_HNOJENI!N1929,HNOJIVA_ALL!$A$2:$Z$3303,18,FALSE)*K1929*IF(L1929="t",10,IF(L1929="kg",0.01,IF(L1929="q",1,IF(L1929="l",0.01*VLOOKUP(EVID_HNOJENI!N1929,HNOJIVA_ALL!$A$2:$AE$3303,31,FALSE),"CHYBA")))),2)</f>
        <v>#N/A</v>
      </c>
      <c r="T1929" s="51" t="e">
        <f>ROUND(VLOOKUP(EVID_HNOJENI!N1929,HNOJIVA_ALL!$A$2:$Z$3303,17,FALSE)*K1929*IF(L1929="t",10,IF(L1929="kg",0.01,IF(L1929="q",1,IF(L1929="l",0.01*VLOOKUP(EVID_HNOJENI!N1929,HNOJIVA_ALL!$A$2:$AE$3303,31,FALSE),"CHYBA")))),2)</f>
        <v>#N/A</v>
      </c>
      <c r="U1929" s="51" t="e">
        <f>ROUND(VLOOKUP(EVID_HNOJENI!N1929,HNOJIVA_ALL!$A$2:$Z$3303,20,FALSE)*K1929*IF(L1929="t",10,IF(L1929="kg",0.01,IF(L1929="q",1,IF(L1929="l",0.01*VLOOKUP(EVID_HNOJENI!N1929,HNOJIVA_ALL!$A$2:$AE$3303,31,FALSE),"CHYBA")))),2)</f>
        <v>#N/A</v>
      </c>
    </row>
    <row r="1930" spans="1:21" x14ac:dyDescent="0.2">
      <c r="A1930" s="32"/>
      <c r="B1930" s="45" t="e">
        <f>VLOOKUP($A1930,EVID_OSEVU!$A$1:$M$4972,2,FALSE)</f>
        <v>#N/A</v>
      </c>
      <c r="C1930" s="45" t="e">
        <f>VLOOKUP($A1930,EVID_OSEVU!$A$1:$M$4972,3,FALSE)</f>
        <v>#N/A</v>
      </c>
      <c r="D1930" s="45" t="e">
        <f>VLOOKUP($A1930,EVID_OSEVU!$A$1:$M$4972,4,FALSE)</f>
        <v>#N/A</v>
      </c>
      <c r="E1930" s="45" t="e">
        <f>VLOOKUP($A1930,EVID_OSEVU!$A$1:$M$4972,7,FALSE)</f>
        <v>#N/A</v>
      </c>
      <c r="F1930" s="45" t="e">
        <f>VLOOKUP($A1930,EVID_OSEVU!$A$1:$M$4972,8,FALSE)</f>
        <v>#N/A</v>
      </c>
      <c r="G1930" s="45" t="e">
        <f>VLOOKUP($A1930,EVID_OSEVU!$A$1:$M$4972,11,FALSE)</f>
        <v>#N/A</v>
      </c>
      <c r="H1930" s="35"/>
      <c r="I1930" s="48"/>
      <c r="J1930" s="33" t="e">
        <f>VLOOKUP($A1930,EVID_OSEVU!$A$1:$M$4972,11,FALSE)</f>
        <v>#N/A</v>
      </c>
      <c r="K1930" s="39"/>
      <c r="L1930" s="49"/>
      <c r="M1930" s="89" t="e">
        <f t="shared" si="30"/>
        <v>#N/A</v>
      </c>
      <c r="N1930" s="50"/>
      <c r="O1930" s="37" t="e">
        <f>VLOOKUP(EVID_HNOJENI!N1930,HNOJIVA_ALL!$A$2:$Z$3303,4,FALSE)</f>
        <v>#N/A</v>
      </c>
      <c r="P1930" s="51" t="e">
        <f>ROUND(VLOOKUP(EVID_HNOJENI!N1930,HNOJIVA_ALL!$A$2:$Z$3303,14,FALSE)*K1930*IF(L1930="t",10,IF(L1930="kg",0.01,IF(L1930="q",1,IF(L1930="l",0.01*VLOOKUP(EVID_HNOJENI!N1930,HNOJIVA_ALL!$A$2:$AE$3303,31,FALSE),"CHYBA")))),2)</f>
        <v>#N/A</v>
      </c>
      <c r="Q1930" s="51" t="e">
        <f>ROUND(VLOOKUP(EVID_HNOJENI!N1930,HNOJIVA_ALL!$A$2:$Z$3303,15,FALSE)*K1930*IF(L1930="t",10,IF(L1930="kg",0.01,IF(L1930="q",1,IF(L1930="l",0.01*VLOOKUP(EVID_HNOJENI!N1930,HNOJIVA_ALL!$A$2:$AE$3303,31,FALSE),"CHYBA")))),2)</f>
        <v>#N/A</v>
      </c>
      <c r="R1930" s="51" t="e">
        <f>ROUND(VLOOKUP(EVID_HNOJENI!N1930,HNOJIVA_ALL!$A$2:$Z$3303,16,FALSE)*K1930*IF(L1930="t",10,IF(L1930="kg",0.01,IF(L1930="q",1,IF(L1930="l",0.01*VLOOKUP(EVID_HNOJENI!N1930,HNOJIVA_ALL!$A$2:$AE$3303,31,FALSE),"CHYBA")))),2)</f>
        <v>#N/A</v>
      </c>
      <c r="S1930" s="51" t="e">
        <f>ROUND(VLOOKUP(EVID_HNOJENI!N1930,HNOJIVA_ALL!$A$2:$Z$3303,18,FALSE)*K1930*IF(L1930="t",10,IF(L1930="kg",0.01,IF(L1930="q",1,IF(L1930="l",0.01*VLOOKUP(EVID_HNOJENI!N1930,HNOJIVA_ALL!$A$2:$AE$3303,31,FALSE),"CHYBA")))),2)</f>
        <v>#N/A</v>
      </c>
      <c r="T1930" s="51" t="e">
        <f>ROUND(VLOOKUP(EVID_HNOJENI!N1930,HNOJIVA_ALL!$A$2:$Z$3303,17,FALSE)*K1930*IF(L1930="t",10,IF(L1930="kg",0.01,IF(L1930="q",1,IF(L1930="l",0.01*VLOOKUP(EVID_HNOJENI!N1930,HNOJIVA_ALL!$A$2:$AE$3303,31,FALSE),"CHYBA")))),2)</f>
        <v>#N/A</v>
      </c>
      <c r="U1930" s="51" t="e">
        <f>ROUND(VLOOKUP(EVID_HNOJENI!N1930,HNOJIVA_ALL!$A$2:$Z$3303,20,FALSE)*K1930*IF(L1930="t",10,IF(L1930="kg",0.01,IF(L1930="q",1,IF(L1930="l",0.01*VLOOKUP(EVID_HNOJENI!N1930,HNOJIVA_ALL!$A$2:$AE$3303,31,FALSE),"CHYBA")))),2)</f>
        <v>#N/A</v>
      </c>
    </row>
    <row r="1931" spans="1:21" x14ac:dyDescent="0.2">
      <c r="A1931" s="32"/>
      <c r="B1931" s="45" t="e">
        <f>VLOOKUP($A1931,EVID_OSEVU!$A$1:$M$4972,2,FALSE)</f>
        <v>#N/A</v>
      </c>
      <c r="C1931" s="45" t="e">
        <f>VLOOKUP($A1931,EVID_OSEVU!$A$1:$M$4972,3,FALSE)</f>
        <v>#N/A</v>
      </c>
      <c r="D1931" s="45" t="e">
        <f>VLOOKUP($A1931,EVID_OSEVU!$A$1:$M$4972,4,FALSE)</f>
        <v>#N/A</v>
      </c>
      <c r="E1931" s="45" t="e">
        <f>VLOOKUP($A1931,EVID_OSEVU!$A$1:$M$4972,7,FALSE)</f>
        <v>#N/A</v>
      </c>
      <c r="F1931" s="45" t="e">
        <f>VLOOKUP($A1931,EVID_OSEVU!$A$1:$M$4972,8,FALSE)</f>
        <v>#N/A</v>
      </c>
      <c r="G1931" s="45" t="e">
        <f>VLOOKUP($A1931,EVID_OSEVU!$A$1:$M$4972,11,FALSE)</f>
        <v>#N/A</v>
      </c>
      <c r="H1931" s="35"/>
      <c r="I1931" s="48"/>
      <c r="J1931" s="33" t="e">
        <f>VLOOKUP($A1931,EVID_OSEVU!$A$1:$M$4972,11,FALSE)</f>
        <v>#N/A</v>
      </c>
      <c r="K1931" s="39"/>
      <c r="L1931" s="49"/>
      <c r="M1931" s="89" t="e">
        <f t="shared" si="30"/>
        <v>#N/A</v>
      </c>
      <c r="N1931" s="50"/>
      <c r="O1931" s="37" t="e">
        <f>VLOOKUP(EVID_HNOJENI!N1931,HNOJIVA_ALL!$A$2:$Z$3303,4,FALSE)</f>
        <v>#N/A</v>
      </c>
      <c r="P1931" s="51" t="e">
        <f>ROUND(VLOOKUP(EVID_HNOJENI!N1931,HNOJIVA_ALL!$A$2:$Z$3303,14,FALSE)*K1931*IF(L1931="t",10,IF(L1931="kg",0.01,IF(L1931="q",1,IF(L1931="l",0.01*VLOOKUP(EVID_HNOJENI!N1931,HNOJIVA_ALL!$A$2:$AE$3303,31,FALSE),"CHYBA")))),2)</f>
        <v>#N/A</v>
      </c>
      <c r="Q1931" s="51" t="e">
        <f>ROUND(VLOOKUP(EVID_HNOJENI!N1931,HNOJIVA_ALL!$A$2:$Z$3303,15,FALSE)*K1931*IF(L1931="t",10,IF(L1931="kg",0.01,IF(L1931="q",1,IF(L1931="l",0.01*VLOOKUP(EVID_HNOJENI!N1931,HNOJIVA_ALL!$A$2:$AE$3303,31,FALSE),"CHYBA")))),2)</f>
        <v>#N/A</v>
      </c>
      <c r="R1931" s="51" t="e">
        <f>ROUND(VLOOKUP(EVID_HNOJENI!N1931,HNOJIVA_ALL!$A$2:$Z$3303,16,FALSE)*K1931*IF(L1931="t",10,IF(L1931="kg",0.01,IF(L1931="q",1,IF(L1931="l",0.01*VLOOKUP(EVID_HNOJENI!N1931,HNOJIVA_ALL!$A$2:$AE$3303,31,FALSE),"CHYBA")))),2)</f>
        <v>#N/A</v>
      </c>
      <c r="S1931" s="51" t="e">
        <f>ROUND(VLOOKUP(EVID_HNOJENI!N1931,HNOJIVA_ALL!$A$2:$Z$3303,18,FALSE)*K1931*IF(L1931="t",10,IF(L1931="kg",0.01,IF(L1931="q",1,IF(L1931="l",0.01*VLOOKUP(EVID_HNOJENI!N1931,HNOJIVA_ALL!$A$2:$AE$3303,31,FALSE),"CHYBA")))),2)</f>
        <v>#N/A</v>
      </c>
      <c r="T1931" s="51" t="e">
        <f>ROUND(VLOOKUP(EVID_HNOJENI!N1931,HNOJIVA_ALL!$A$2:$Z$3303,17,FALSE)*K1931*IF(L1931="t",10,IF(L1931="kg",0.01,IF(L1931="q",1,IF(L1931="l",0.01*VLOOKUP(EVID_HNOJENI!N1931,HNOJIVA_ALL!$A$2:$AE$3303,31,FALSE),"CHYBA")))),2)</f>
        <v>#N/A</v>
      </c>
      <c r="U1931" s="51" t="e">
        <f>ROUND(VLOOKUP(EVID_HNOJENI!N1931,HNOJIVA_ALL!$A$2:$Z$3303,20,FALSE)*K1931*IF(L1931="t",10,IF(L1931="kg",0.01,IF(L1931="q",1,IF(L1931="l",0.01*VLOOKUP(EVID_HNOJENI!N1931,HNOJIVA_ALL!$A$2:$AE$3303,31,FALSE),"CHYBA")))),2)</f>
        <v>#N/A</v>
      </c>
    </row>
    <row r="1932" spans="1:21" x14ac:dyDescent="0.2">
      <c r="A1932" s="32"/>
      <c r="B1932" s="45" t="e">
        <f>VLOOKUP($A1932,EVID_OSEVU!$A$1:$M$4972,2,FALSE)</f>
        <v>#N/A</v>
      </c>
      <c r="C1932" s="45" t="e">
        <f>VLOOKUP($A1932,EVID_OSEVU!$A$1:$M$4972,3,FALSE)</f>
        <v>#N/A</v>
      </c>
      <c r="D1932" s="45" t="e">
        <f>VLOOKUP($A1932,EVID_OSEVU!$A$1:$M$4972,4,FALSE)</f>
        <v>#N/A</v>
      </c>
      <c r="E1932" s="45" t="e">
        <f>VLOOKUP($A1932,EVID_OSEVU!$A$1:$M$4972,7,FALSE)</f>
        <v>#N/A</v>
      </c>
      <c r="F1932" s="45" t="e">
        <f>VLOOKUP($A1932,EVID_OSEVU!$A$1:$M$4972,8,FALSE)</f>
        <v>#N/A</v>
      </c>
      <c r="G1932" s="45" t="e">
        <f>VLOOKUP($A1932,EVID_OSEVU!$A$1:$M$4972,11,FALSE)</f>
        <v>#N/A</v>
      </c>
      <c r="H1932" s="35"/>
      <c r="I1932" s="48"/>
      <c r="J1932" s="33" t="e">
        <f>VLOOKUP($A1932,EVID_OSEVU!$A$1:$M$4972,11,FALSE)</f>
        <v>#N/A</v>
      </c>
      <c r="K1932" s="39"/>
      <c r="L1932" s="49"/>
      <c r="M1932" s="89" t="e">
        <f t="shared" si="30"/>
        <v>#N/A</v>
      </c>
      <c r="N1932" s="50"/>
      <c r="O1932" s="37" t="e">
        <f>VLOOKUP(EVID_HNOJENI!N1932,HNOJIVA_ALL!$A$2:$Z$3303,4,FALSE)</f>
        <v>#N/A</v>
      </c>
      <c r="P1932" s="51" t="e">
        <f>ROUND(VLOOKUP(EVID_HNOJENI!N1932,HNOJIVA_ALL!$A$2:$Z$3303,14,FALSE)*K1932*IF(L1932="t",10,IF(L1932="kg",0.01,IF(L1932="q",1,IF(L1932="l",0.01*VLOOKUP(EVID_HNOJENI!N1932,HNOJIVA_ALL!$A$2:$AE$3303,31,FALSE),"CHYBA")))),2)</f>
        <v>#N/A</v>
      </c>
      <c r="Q1932" s="51" t="e">
        <f>ROUND(VLOOKUP(EVID_HNOJENI!N1932,HNOJIVA_ALL!$A$2:$Z$3303,15,FALSE)*K1932*IF(L1932="t",10,IF(L1932="kg",0.01,IF(L1932="q",1,IF(L1932="l",0.01*VLOOKUP(EVID_HNOJENI!N1932,HNOJIVA_ALL!$A$2:$AE$3303,31,FALSE),"CHYBA")))),2)</f>
        <v>#N/A</v>
      </c>
      <c r="R1932" s="51" t="e">
        <f>ROUND(VLOOKUP(EVID_HNOJENI!N1932,HNOJIVA_ALL!$A$2:$Z$3303,16,FALSE)*K1932*IF(L1932="t",10,IF(L1932="kg",0.01,IF(L1932="q",1,IF(L1932="l",0.01*VLOOKUP(EVID_HNOJENI!N1932,HNOJIVA_ALL!$A$2:$AE$3303,31,FALSE),"CHYBA")))),2)</f>
        <v>#N/A</v>
      </c>
      <c r="S1932" s="51" t="e">
        <f>ROUND(VLOOKUP(EVID_HNOJENI!N1932,HNOJIVA_ALL!$A$2:$Z$3303,18,FALSE)*K1932*IF(L1932="t",10,IF(L1932="kg",0.01,IF(L1932="q",1,IF(L1932="l",0.01*VLOOKUP(EVID_HNOJENI!N1932,HNOJIVA_ALL!$A$2:$AE$3303,31,FALSE),"CHYBA")))),2)</f>
        <v>#N/A</v>
      </c>
      <c r="T1932" s="51" t="e">
        <f>ROUND(VLOOKUP(EVID_HNOJENI!N1932,HNOJIVA_ALL!$A$2:$Z$3303,17,FALSE)*K1932*IF(L1932="t",10,IF(L1932="kg",0.01,IF(L1932="q",1,IF(L1932="l",0.01*VLOOKUP(EVID_HNOJENI!N1932,HNOJIVA_ALL!$A$2:$AE$3303,31,FALSE),"CHYBA")))),2)</f>
        <v>#N/A</v>
      </c>
      <c r="U1932" s="51" t="e">
        <f>ROUND(VLOOKUP(EVID_HNOJENI!N1932,HNOJIVA_ALL!$A$2:$Z$3303,20,FALSE)*K1932*IF(L1932="t",10,IF(L1932="kg",0.01,IF(L1932="q",1,IF(L1932="l",0.01*VLOOKUP(EVID_HNOJENI!N1932,HNOJIVA_ALL!$A$2:$AE$3303,31,FALSE),"CHYBA")))),2)</f>
        <v>#N/A</v>
      </c>
    </row>
    <row r="1933" spans="1:21" x14ac:dyDescent="0.2">
      <c r="A1933" s="32"/>
      <c r="B1933" s="45" t="e">
        <f>VLOOKUP($A1933,EVID_OSEVU!$A$1:$M$4972,2,FALSE)</f>
        <v>#N/A</v>
      </c>
      <c r="C1933" s="45" t="e">
        <f>VLOOKUP($A1933,EVID_OSEVU!$A$1:$M$4972,3,FALSE)</f>
        <v>#N/A</v>
      </c>
      <c r="D1933" s="45" t="e">
        <f>VLOOKUP($A1933,EVID_OSEVU!$A$1:$M$4972,4,FALSE)</f>
        <v>#N/A</v>
      </c>
      <c r="E1933" s="45" t="e">
        <f>VLOOKUP($A1933,EVID_OSEVU!$A$1:$M$4972,7,FALSE)</f>
        <v>#N/A</v>
      </c>
      <c r="F1933" s="45" t="e">
        <f>VLOOKUP($A1933,EVID_OSEVU!$A$1:$M$4972,8,FALSE)</f>
        <v>#N/A</v>
      </c>
      <c r="G1933" s="45" t="e">
        <f>VLOOKUP($A1933,EVID_OSEVU!$A$1:$M$4972,11,FALSE)</f>
        <v>#N/A</v>
      </c>
      <c r="H1933" s="35"/>
      <c r="I1933" s="48"/>
      <c r="J1933" s="33" t="e">
        <f>VLOOKUP($A1933,EVID_OSEVU!$A$1:$M$4972,11,FALSE)</f>
        <v>#N/A</v>
      </c>
      <c r="K1933" s="39"/>
      <c r="L1933" s="49"/>
      <c r="M1933" s="89" t="e">
        <f t="shared" si="30"/>
        <v>#N/A</v>
      </c>
      <c r="N1933" s="50"/>
      <c r="O1933" s="37" t="e">
        <f>VLOOKUP(EVID_HNOJENI!N1933,HNOJIVA_ALL!$A$2:$Z$3303,4,FALSE)</f>
        <v>#N/A</v>
      </c>
      <c r="P1933" s="51" t="e">
        <f>ROUND(VLOOKUP(EVID_HNOJENI!N1933,HNOJIVA_ALL!$A$2:$Z$3303,14,FALSE)*K1933*IF(L1933="t",10,IF(L1933="kg",0.01,IF(L1933="q",1,IF(L1933="l",0.01*VLOOKUP(EVID_HNOJENI!N1933,HNOJIVA_ALL!$A$2:$AE$3303,31,FALSE),"CHYBA")))),2)</f>
        <v>#N/A</v>
      </c>
      <c r="Q1933" s="51" t="e">
        <f>ROUND(VLOOKUP(EVID_HNOJENI!N1933,HNOJIVA_ALL!$A$2:$Z$3303,15,FALSE)*K1933*IF(L1933="t",10,IF(L1933="kg",0.01,IF(L1933="q",1,IF(L1933="l",0.01*VLOOKUP(EVID_HNOJENI!N1933,HNOJIVA_ALL!$A$2:$AE$3303,31,FALSE),"CHYBA")))),2)</f>
        <v>#N/A</v>
      </c>
      <c r="R1933" s="51" t="e">
        <f>ROUND(VLOOKUP(EVID_HNOJENI!N1933,HNOJIVA_ALL!$A$2:$Z$3303,16,FALSE)*K1933*IF(L1933="t",10,IF(L1933="kg",0.01,IF(L1933="q",1,IF(L1933="l",0.01*VLOOKUP(EVID_HNOJENI!N1933,HNOJIVA_ALL!$A$2:$AE$3303,31,FALSE),"CHYBA")))),2)</f>
        <v>#N/A</v>
      </c>
      <c r="S1933" s="51" t="e">
        <f>ROUND(VLOOKUP(EVID_HNOJENI!N1933,HNOJIVA_ALL!$A$2:$Z$3303,18,FALSE)*K1933*IF(L1933="t",10,IF(L1933="kg",0.01,IF(L1933="q",1,IF(L1933="l",0.01*VLOOKUP(EVID_HNOJENI!N1933,HNOJIVA_ALL!$A$2:$AE$3303,31,FALSE),"CHYBA")))),2)</f>
        <v>#N/A</v>
      </c>
      <c r="T1933" s="51" t="e">
        <f>ROUND(VLOOKUP(EVID_HNOJENI!N1933,HNOJIVA_ALL!$A$2:$Z$3303,17,FALSE)*K1933*IF(L1933="t",10,IF(L1933="kg",0.01,IF(L1933="q",1,IF(L1933="l",0.01*VLOOKUP(EVID_HNOJENI!N1933,HNOJIVA_ALL!$A$2:$AE$3303,31,FALSE),"CHYBA")))),2)</f>
        <v>#N/A</v>
      </c>
      <c r="U1933" s="51" t="e">
        <f>ROUND(VLOOKUP(EVID_HNOJENI!N1933,HNOJIVA_ALL!$A$2:$Z$3303,20,FALSE)*K1933*IF(L1933="t",10,IF(L1933="kg",0.01,IF(L1933="q",1,IF(L1933="l",0.01*VLOOKUP(EVID_HNOJENI!N1933,HNOJIVA_ALL!$A$2:$AE$3303,31,FALSE),"CHYBA")))),2)</f>
        <v>#N/A</v>
      </c>
    </row>
    <row r="1934" spans="1:21" x14ac:dyDescent="0.2">
      <c r="A1934" s="32"/>
      <c r="B1934" s="45" t="e">
        <f>VLOOKUP($A1934,EVID_OSEVU!$A$1:$M$4972,2,FALSE)</f>
        <v>#N/A</v>
      </c>
      <c r="C1934" s="45" t="e">
        <f>VLOOKUP($A1934,EVID_OSEVU!$A$1:$M$4972,3,FALSE)</f>
        <v>#N/A</v>
      </c>
      <c r="D1934" s="45" t="e">
        <f>VLOOKUP($A1934,EVID_OSEVU!$A$1:$M$4972,4,FALSE)</f>
        <v>#N/A</v>
      </c>
      <c r="E1934" s="45" t="e">
        <f>VLOOKUP($A1934,EVID_OSEVU!$A$1:$M$4972,7,FALSE)</f>
        <v>#N/A</v>
      </c>
      <c r="F1934" s="45" t="e">
        <f>VLOOKUP($A1934,EVID_OSEVU!$A$1:$M$4972,8,FALSE)</f>
        <v>#N/A</v>
      </c>
      <c r="G1934" s="45" t="e">
        <f>VLOOKUP($A1934,EVID_OSEVU!$A$1:$M$4972,11,FALSE)</f>
        <v>#N/A</v>
      </c>
      <c r="H1934" s="35"/>
      <c r="I1934" s="48"/>
      <c r="J1934" s="33" t="e">
        <f>VLOOKUP($A1934,EVID_OSEVU!$A$1:$M$4972,11,FALSE)</f>
        <v>#N/A</v>
      </c>
      <c r="K1934" s="39"/>
      <c r="L1934" s="49"/>
      <c r="M1934" s="89" t="e">
        <f t="shared" si="30"/>
        <v>#N/A</v>
      </c>
      <c r="N1934" s="50"/>
      <c r="O1934" s="37" t="e">
        <f>VLOOKUP(EVID_HNOJENI!N1934,HNOJIVA_ALL!$A$2:$Z$3303,4,FALSE)</f>
        <v>#N/A</v>
      </c>
      <c r="P1934" s="51" t="e">
        <f>ROUND(VLOOKUP(EVID_HNOJENI!N1934,HNOJIVA_ALL!$A$2:$Z$3303,14,FALSE)*K1934*IF(L1934="t",10,IF(L1934="kg",0.01,IF(L1934="q",1,IF(L1934="l",0.01*VLOOKUP(EVID_HNOJENI!N1934,HNOJIVA_ALL!$A$2:$AE$3303,31,FALSE),"CHYBA")))),2)</f>
        <v>#N/A</v>
      </c>
      <c r="Q1934" s="51" t="e">
        <f>ROUND(VLOOKUP(EVID_HNOJENI!N1934,HNOJIVA_ALL!$A$2:$Z$3303,15,FALSE)*K1934*IF(L1934="t",10,IF(L1934="kg",0.01,IF(L1934="q",1,IF(L1934="l",0.01*VLOOKUP(EVID_HNOJENI!N1934,HNOJIVA_ALL!$A$2:$AE$3303,31,FALSE),"CHYBA")))),2)</f>
        <v>#N/A</v>
      </c>
      <c r="R1934" s="51" t="e">
        <f>ROUND(VLOOKUP(EVID_HNOJENI!N1934,HNOJIVA_ALL!$A$2:$Z$3303,16,FALSE)*K1934*IF(L1934="t",10,IF(L1934="kg",0.01,IF(L1934="q",1,IF(L1934="l",0.01*VLOOKUP(EVID_HNOJENI!N1934,HNOJIVA_ALL!$A$2:$AE$3303,31,FALSE),"CHYBA")))),2)</f>
        <v>#N/A</v>
      </c>
      <c r="S1934" s="51" t="e">
        <f>ROUND(VLOOKUP(EVID_HNOJENI!N1934,HNOJIVA_ALL!$A$2:$Z$3303,18,FALSE)*K1934*IF(L1934="t",10,IF(L1934="kg",0.01,IF(L1934="q",1,IF(L1934="l",0.01*VLOOKUP(EVID_HNOJENI!N1934,HNOJIVA_ALL!$A$2:$AE$3303,31,FALSE),"CHYBA")))),2)</f>
        <v>#N/A</v>
      </c>
      <c r="T1934" s="51" t="e">
        <f>ROUND(VLOOKUP(EVID_HNOJENI!N1934,HNOJIVA_ALL!$A$2:$Z$3303,17,FALSE)*K1934*IF(L1934="t",10,IF(L1934="kg",0.01,IF(L1934="q",1,IF(L1934="l",0.01*VLOOKUP(EVID_HNOJENI!N1934,HNOJIVA_ALL!$A$2:$AE$3303,31,FALSE),"CHYBA")))),2)</f>
        <v>#N/A</v>
      </c>
      <c r="U1934" s="51" t="e">
        <f>ROUND(VLOOKUP(EVID_HNOJENI!N1934,HNOJIVA_ALL!$A$2:$Z$3303,20,FALSE)*K1934*IF(L1934="t",10,IF(L1934="kg",0.01,IF(L1934="q",1,IF(L1934="l",0.01*VLOOKUP(EVID_HNOJENI!N1934,HNOJIVA_ALL!$A$2:$AE$3303,31,FALSE),"CHYBA")))),2)</f>
        <v>#N/A</v>
      </c>
    </row>
    <row r="1935" spans="1:21" x14ac:dyDescent="0.2">
      <c r="A1935" s="32"/>
      <c r="B1935" s="45" t="e">
        <f>VLOOKUP($A1935,EVID_OSEVU!$A$1:$M$4972,2,FALSE)</f>
        <v>#N/A</v>
      </c>
      <c r="C1935" s="45" t="e">
        <f>VLOOKUP($A1935,EVID_OSEVU!$A$1:$M$4972,3,FALSE)</f>
        <v>#N/A</v>
      </c>
      <c r="D1935" s="45" t="e">
        <f>VLOOKUP($A1935,EVID_OSEVU!$A$1:$M$4972,4,FALSE)</f>
        <v>#N/A</v>
      </c>
      <c r="E1935" s="45" t="e">
        <f>VLOOKUP($A1935,EVID_OSEVU!$A$1:$M$4972,7,FALSE)</f>
        <v>#N/A</v>
      </c>
      <c r="F1935" s="45" t="e">
        <f>VLOOKUP($A1935,EVID_OSEVU!$A$1:$M$4972,8,FALSE)</f>
        <v>#N/A</v>
      </c>
      <c r="G1935" s="45" t="e">
        <f>VLOOKUP($A1935,EVID_OSEVU!$A$1:$M$4972,11,FALSE)</f>
        <v>#N/A</v>
      </c>
      <c r="H1935" s="35"/>
      <c r="I1935" s="48"/>
      <c r="J1935" s="33" t="e">
        <f>VLOOKUP($A1935,EVID_OSEVU!$A$1:$M$4972,11,FALSE)</f>
        <v>#N/A</v>
      </c>
      <c r="K1935" s="39"/>
      <c r="L1935" s="49"/>
      <c r="M1935" s="89" t="e">
        <f t="shared" si="30"/>
        <v>#N/A</v>
      </c>
      <c r="N1935" s="50"/>
      <c r="O1935" s="37" t="e">
        <f>VLOOKUP(EVID_HNOJENI!N1935,HNOJIVA_ALL!$A$2:$Z$3303,4,FALSE)</f>
        <v>#N/A</v>
      </c>
      <c r="P1935" s="51" t="e">
        <f>ROUND(VLOOKUP(EVID_HNOJENI!N1935,HNOJIVA_ALL!$A$2:$Z$3303,14,FALSE)*K1935*IF(L1935="t",10,IF(L1935="kg",0.01,IF(L1935="q",1,IF(L1935="l",0.01*VLOOKUP(EVID_HNOJENI!N1935,HNOJIVA_ALL!$A$2:$AE$3303,31,FALSE),"CHYBA")))),2)</f>
        <v>#N/A</v>
      </c>
      <c r="Q1935" s="51" t="e">
        <f>ROUND(VLOOKUP(EVID_HNOJENI!N1935,HNOJIVA_ALL!$A$2:$Z$3303,15,FALSE)*K1935*IF(L1935="t",10,IF(L1935="kg",0.01,IF(L1935="q",1,IF(L1935="l",0.01*VLOOKUP(EVID_HNOJENI!N1935,HNOJIVA_ALL!$A$2:$AE$3303,31,FALSE),"CHYBA")))),2)</f>
        <v>#N/A</v>
      </c>
      <c r="R1935" s="51" t="e">
        <f>ROUND(VLOOKUP(EVID_HNOJENI!N1935,HNOJIVA_ALL!$A$2:$Z$3303,16,FALSE)*K1935*IF(L1935="t",10,IF(L1935="kg",0.01,IF(L1935="q",1,IF(L1935="l",0.01*VLOOKUP(EVID_HNOJENI!N1935,HNOJIVA_ALL!$A$2:$AE$3303,31,FALSE),"CHYBA")))),2)</f>
        <v>#N/A</v>
      </c>
      <c r="S1935" s="51" t="e">
        <f>ROUND(VLOOKUP(EVID_HNOJENI!N1935,HNOJIVA_ALL!$A$2:$Z$3303,18,FALSE)*K1935*IF(L1935="t",10,IF(L1935="kg",0.01,IF(L1935="q",1,IF(L1935="l",0.01*VLOOKUP(EVID_HNOJENI!N1935,HNOJIVA_ALL!$A$2:$AE$3303,31,FALSE),"CHYBA")))),2)</f>
        <v>#N/A</v>
      </c>
      <c r="T1935" s="51" t="e">
        <f>ROUND(VLOOKUP(EVID_HNOJENI!N1935,HNOJIVA_ALL!$A$2:$Z$3303,17,FALSE)*K1935*IF(L1935="t",10,IF(L1935="kg",0.01,IF(L1935="q",1,IF(L1935="l",0.01*VLOOKUP(EVID_HNOJENI!N1935,HNOJIVA_ALL!$A$2:$AE$3303,31,FALSE),"CHYBA")))),2)</f>
        <v>#N/A</v>
      </c>
      <c r="U1935" s="51" t="e">
        <f>ROUND(VLOOKUP(EVID_HNOJENI!N1935,HNOJIVA_ALL!$A$2:$Z$3303,20,FALSE)*K1935*IF(L1935="t",10,IF(L1935="kg",0.01,IF(L1935="q",1,IF(L1935="l",0.01*VLOOKUP(EVID_HNOJENI!N1935,HNOJIVA_ALL!$A$2:$AE$3303,31,FALSE),"CHYBA")))),2)</f>
        <v>#N/A</v>
      </c>
    </row>
    <row r="1936" spans="1:21" x14ac:dyDescent="0.2">
      <c r="A1936" s="32"/>
      <c r="B1936" s="45" t="e">
        <f>VLOOKUP($A1936,EVID_OSEVU!$A$1:$M$4972,2,FALSE)</f>
        <v>#N/A</v>
      </c>
      <c r="C1936" s="45" t="e">
        <f>VLOOKUP($A1936,EVID_OSEVU!$A$1:$M$4972,3,FALSE)</f>
        <v>#N/A</v>
      </c>
      <c r="D1936" s="45" t="e">
        <f>VLOOKUP($A1936,EVID_OSEVU!$A$1:$M$4972,4,FALSE)</f>
        <v>#N/A</v>
      </c>
      <c r="E1936" s="45" t="e">
        <f>VLOOKUP($A1936,EVID_OSEVU!$A$1:$M$4972,7,FALSE)</f>
        <v>#N/A</v>
      </c>
      <c r="F1936" s="45" t="e">
        <f>VLOOKUP($A1936,EVID_OSEVU!$A$1:$M$4972,8,FALSE)</f>
        <v>#N/A</v>
      </c>
      <c r="G1936" s="45" t="e">
        <f>VLOOKUP($A1936,EVID_OSEVU!$A$1:$M$4972,11,FALSE)</f>
        <v>#N/A</v>
      </c>
      <c r="H1936" s="35"/>
      <c r="I1936" s="48"/>
      <c r="J1936" s="33" t="e">
        <f>VLOOKUP($A1936,EVID_OSEVU!$A$1:$M$4972,11,FALSE)</f>
        <v>#N/A</v>
      </c>
      <c r="K1936" s="39"/>
      <c r="L1936" s="49"/>
      <c r="M1936" s="89" t="e">
        <f t="shared" si="30"/>
        <v>#N/A</v>
      </c>
      <c r="N1936" s="50"/>
      <c r="O1936" s="37" t="e">
        <f>VLOOKUP(EVID_HNOJENI!N1936,HNOJIVA_ALL!$A$2:$Z$3303,4,FALSE)</f>
        <v>#N/A</v>
      </c>
      <c r="P1936" s="51" t="e">
        <f>ROUND(VLOOKUP(EVID_HNOJENI!N1936,HNOJIVA_ALL!$A$2:$Z$3303,14,FALSE)*K1936*IF(L1936="t",10,IF(L1936="kg",0.01,IF(L1936="q",1,IF(L1936="l",0.01*VLOOKUP(EVID_HNOJENI!N1936,HNOJIVA_ALL!$A$2:$AE$3303,31,FALSE),"CHYBA")))),2)</f>
        <v>#N/A</v>
      </c>
      <c r="Q1936" s="51" t="e">
        <f>ROUND(VLOOKUP(EVID_HNOJENI!N1936,HNOJIVA_ALL!$A$2:$Z$3303,15,FALSE)*K1936*IF(L1936="t",10,IF(L1936="kg",0.01,IF(L1936="q",1,IF(L1936="l",0.01*VLOOKUP(EVID_HNOJENI!N1936,HNOJIVA_ALL!$A$2:$AE$3303,31,FALSE),"CHYBA")))),2)</f>
        <v>#N/A</v>
      </c>
      <c r="R1936" s="51" t="e">
        <f>ROUND(VLOOKUP(EVID_HNOJENI!N1936,HNOJIVA_ALL!$A$2:$Z$3303,16,FALSE)*K1936*IF(L1936="t",10,IF(L1936="kg",0.01,IF(L1936="q",1,IF(L1936="l",0.01*VLOOKUP(EVID_HNOJENI!N1936,HNOJIVA_ALL!$A$2:$AE$3303,31,FALSE),"CHYBA")))),2)</f>
        <v>#N/A</v>
      </c>
      <c r="S1936" s="51" t="e">
        <f>ROUND(VLOOKUP(EVID_HNOJENI!N1936,HNOJIVA_ALL!$A$2:$Z$3303,18,FALSE)*K1936*IF(L1936="t",10,IF(L1936="kg",0.01,IF(L1936="q",1,IF(L1936="l",0.01*VLOOKUP(EVID_HNOJENI!N1936,HNOJIVA_ALL!$A$2:$AE$3303,31,FALSE),"CHYBA")))),2)</f>
        <v>#N/A</v>
      </c>
      <c r="T1936" s="51" t="e">
        <f>ROUND(VLOOKUP(EVID_HNOJENI!N1936,HNOJIVA_ALL!$A$2:$Z$3303,17,FALSE)*K1936*IF(L1936="t",10,IF(L1936="kg",0.01,IF(L1936="q",1,IF(L1936="l",0.01*VLOOKUP(EVID_HNOJENI!N1936,HNOJIVA_ALL!$A$2:$AE$3303,31,FALSE),"CHYBA")))),2)</f>
        <v>#N/A</v>
      </c>
      <c r="U1936" s="51" t="e">
        <f>ROUND(VLOOKUP(EVID_HNOJENI!N1936,HNOJIVA_ALL!$A$2:$Z$3303,20,FALSE)*K1936*IF(L1936="t",10,IF(L1936="kg",0.01,IF(L1936="q",1,IF(L1936="l",0.01*VLOOKUP(EVID_HNOJENI!N1936,HNOJIVA_ALL!$A$2:$AE$3303,31,FALSE),"CHYBA")))),2)</f>
        <v>#N/A</v>
      </c>
    </row>
    <row r="1937" spans="1:21" x14ac:dyDescent="0.2">
      <c r="A1937" s="32"/>
      <c r="B1937" s="45" t="e">
        <f>VLOOKUP($A1937,EVID_OSEVU!$A$1:$M$4972,2,FALSE)</f>
        <v>#N/A</v>
      </c>
      <c r="C1937" s="45" t="e">
        <f>VLOOKUP($A1937,EVID_OSEVU!$A$1:$M$4972,3,FALSE)</f>
        <v>#N/A</v>
      </c>
      <c r="D1937" s="45" t="e">
        <f>VLOOKUP($A1937,EVID_OSEVU!$A$1:$M$4972,4,FALSE)</f>
        <v>#N/A</v>
      </c>
      <c r="E1937" s="45" t="e">
        <f>VLOOKUP($A1937,EVID_OSEVU!$A$1:$M$4972,7,FALSE)</f>
        <v>#N/A</v>
      </c>
      <c r="F1937" s="45" t="e">
        <f>VLOOKUP($A1937,EVID_OSEVU!$A$1:$M$4972,8,FALSE)</f>
        <v>#N/A</v>
      </c>
      <c r="G1937" s="45" t="e">
        <f>VLOOKUP($A1937,EVID_OSEVU!$A$1:$M$4972,11,FALSE)</f>
        <v>#N/A</v>
      </c>
      <c r="H1937" s="35"/>
      <c r="I1937" s="48"/>
      <c r="J1937" s="33" t="e">
        <f>VLOOKUP($A1937,EVID_OSEVU!$A$1:$M$4972,11,FALSE)</f>
        <v>#N/A</v>
      </c>
      <c r="K1937" s="39"/>
      <c r="L1937" s="49"/>
      <c r="M1937" s="89" t="e">
        <f t="shared" si="30"/>
        <v>#N/A</v>
      </c>
      <c r="N1937" s="50"/>
      <c r="O1937" s="37" t="e">
        <f>VLOOKUP(EVID_HNOJENI!N1937,HNOJIVA_ALL!$A$2:$Z$3303,4,FALSE)</f>
        <v>#N/A</v>
      </c>
      <c r="P1937" s="51" t="e">
        <f>ROUND(VLOOKUP(EVID_HNOJENI!N1937,HNOJIVA_ALL!$A$2:$Z$3303,14,FALSE)*K1937*IF(L1937="t",10,IF(L1937="kg",0.01,IF(L1937="q",1,IF(L1937="l",0.01*VLOOKUP(EVID_HNOJENI!N1937,HNOJIVA_ALL!$A$2:$AE$3303,31,FALSE),"CHYBA")))),2)</f>
        <v>#N/A</v>
      </c>
      <c r="Q1937" s="51" t="e">
        <f>ROUND(VLOOKUP(EVID_HNOJENI!N1937,HNOJIVA_ALL!$A$2:$Z$3303,15,FALSE)*K1937*IF(L1937="t",10,IF(L1937="kg",0.01,IF(L1937="q",1,IF(L1937="l",0.01*VLOOKUP(EVID_HNOJENI!N1937,HNOJIVA_ALL!$A$2:$AE$3303,31,FALSE),"CHYBA")))),2)</f>
        <v>#N/A</v>
      </c>
      <c r="R1937" s="51" t="e">
        <f>ROUND(VLOOKUP(EVID_HNOJENI!N1937,HNOJIVA_ALL!$A$2:$Z$3303,16,FALSE)*K1937*IF(L1937="t",10,IF(L1937="kg",0.01,IF(L1937="q",1,IF(L1937="l",0.01*VLOOKUP(EVID_HNOJENI!N1937,HNOJIVA_ALL!$A$2:$AE$3303,31,FALSE),"CHYBA")))),2)</f>
        <v>#N/A</v>
      </c>
      <c r="S1937" s="51" t="e">
        <f>ROUND(VLOOKUP(EVID_HNOJENI!N1937,HNOJIVA_ALL!$A$2:$Z$3303,18,FALSE)*K1937*IF(L1937="t",10,IF(L1937="kg",0.01,IF(L1937="q",1,IF(L1937="l",0.01*VLOOKUP(EVID_HNOJENI!N1937,HNOJIVA_ALL!$A$2:$AE$3303,31,FALSE),"CHYBA")))),2)</f>
        <v>#N/A</v>
      </c>
      <c r="T1937" s="51" t="e">
        <f>ROUND(VLOOKUP(EVID_HNOJENI!N1937,HNOJIVA_ALL!$A$2:$Z$3303,17,FALSE)*K1937*IF(L1937="t",10,IF(L1937="kg",0.01,IF(L1937="q",1,IF(L1937="l",0.01*VLOOKUP(EVID_HNOJENI!N1937,HNOJIVA_ALL!$A$2:$AE$3303,31,FALSE),"CHYBA")))),2)</f>
        <v>#N/A</v>
      </c>
      <c r="U1937" s="51" t="e">
        <f>ROUND(VLOOKUP(EVID_HNOJENI!N1937,HNOJIVA_ALL!$A$2:$Z$3303,20,FALSE)*K1937*IF(L1937="t",10,IF(L1937="kg",0.01,IF(L1937="q",1,IF(L1937="l",0.01*VLOOKUP(EVID_HNOJENI!N1937,HNOJIVA_ALL!$A$2:$AE$3303,31,FALSE),"CHYBA")))),2)</f>
        <v>#N/A</v>
      </c>
    </row>
    <row r="1938" spans="1:21" x14ac:dyDescent="0.2">
      <c r="A1938" s="32"/>
      <c r="B1938" s="45" t="e">
        <f>VLOOKUP($A1938,EVID_OSEVU!$A$1:$M$4972,2,FALSE)</f>
        <v>#N/A</v>
      </c>
      <c r="C1938" s="45" t="e">
        <f>VLOOKUP($A1938,EVID_OSEVU!$A$1:$M$4972,3,FALSE)</f>
        <v>#N/A</v>
      </c>
      <c r="D1938" s="45" t="e">
        <f>VLOOKUP($A1938,EVID_OSEVU!$A$1:$M$4972,4,FALSE)</f>
        <v>#N/A</v>
      </c>
      <c r="E1938" s="45" t="e">
        <f>VLOOKUP($A1938,EVID_OSEVU!$A$1:$M$4972,7,FALSE)</f>
        <v>#N/A</v>
      </c>
      <c r="F1938" s="45" t="e">
        <f>VLOOKUP($A1938,EVID_OSEVU!$A$1:$M$4972,8,FALSE)</f>
        <v>#N/A</v>
      </c>
      <c r="G1938" s="45" t="e">
        <f>VLOOKUP($A1938,EVID_OSEVU!$A$1:$M$4972,11,FALSE)</f>
        <v>#N/A</v>
      </c>
      <c r="H1938" s="35"/>
      <c r="I1938" s="48"/>
      <c r="J1938" s="33" t="e">
        <f>VLOOKUP($A1938,EVID_OSEVU!$A$1:$M$4972,11,FALSE)</f>
        <v>#N/A</v>
      </c>
      <c r="K1938" s="39"/>
      <c r="L1938" s="49"/>
      <c r="M1938" s="89" t="e">
        <f t="shared" si="30"/>
        <v>#N/A</v>
      </c>
      <c r="N1938" s="50"/>
      <c r="O1938" s="37" t="e">
        <f>VLOOKUP(EVID_HNOJENI!N1938,HNOJIVA_ALL!$A$2:$Z$3303,4,FALSE)</f>
        <v>#N/A</v>
      </c>
      <c r="P1938" s="51" t="e">
        <f>ROUND(VLOOKUP(EVID_HNOJENI!N1938,HNOJIVA_ALL!$A$2:$Z$3303,14,FALSE)*K1938*IF(L1938="t",10,IF(L1938="kg",0.01,IF(L1938="q",1,IF(L1938="l",0.01*VLOOKUP(EVID_HNOJENI!N1938,HNOJIVA_ALL!$A$2:$AE$3303,31,FALSE),"CHYBA")))),2)</f>
        <v>#N/A</v>
      </c>
      <c r="Q1938" s="51" t="e">
        <f>ROUND(VLOOKUP(EVID_HNOJENI!N1938,HNOJIVA_ALL!$A$2:$Z$3303,15,FALSE)*K1938*IF(L1938="t",10,IF(L1938="kg",0.01,IF(L1938="q",1,IF(L1938="l",0.01*VLOOKUP(EVID_HNOJENI!N1938,HNOJIVA_ALL!$A$2:$AE$3303,31,FALSE),"CHYBA")))),2)</f>
        <v>#N/A</v>
      </c>
      <c r="R1938" s="51" t="e">
        <f>ROUND(VLOOKUP(EVID_HNOJENI!N1938,HNOJIVA_ALL!$A$2:$Z$3303,16,FALSE)*K1938*IF(L1938="t",10,IF(L1938="kg",0.01,IF(L1938="q",1,IF(L1938="l",0.01*VLOOKUP(EVID_HNOJENI!N1938,HNOJIVA_ALL!$A$2:$AE$3303,31,FALSE),"CHYBA")))),2)</f>
        <v>#N/A</v>
      </c>
      <c r="S1938" s="51" t="e">
        <f>ROUND(VLOOKUP(EVID_HNOJENI!N1938,HNOJIVA_ALL!$A$2:$Z$3303,18,FALSE)*K1938*IF(L1938="t",10,IF(L1938="kg",0.01,IF(L1938="q",1,IF(L1938="l",0.01*VLOOKUP(EVID_HNOJENI!N1938,HNOJIVA_ALL!$A$2:$AE$3303,31,FALSE),"CHYBA")))),2)</f>
        <v>#N/A</v>
      </c>
      <c r="T1938" s="51" t="e">
        <f>ROUND(VLOOKUP(EVID_HNOJENI!N1938,HNOJIVA_ALL!$A$2:$Z$3303,17,FALSE)*K1938*IF(L1938="t",10,IF(L1938="kg",0.01,IF(L1938="q",1,IF(L1938="l",0.01*VLOOKUP(EVID_HNOJENI!N1938,HNOJIVA_ALL!$A$2:$AE$3303,31,FALSE),"CHYBA")))),2)</f>
        <v>#N/A</v>
      </c>
      <c r="U1938" s="51" t="e">
        <f>ROUND(VLOOKUP(EVID_HNOJENI!N1938,HNOJIVA_ALL!$A$2:$Z$3303,20,FALSE)*K1938*IF(L1938="t",10,IF(L1938="kg",0.01,IF(L1938="q",1,IF(L1938="l",0.01*VLOOKUP(EVID_HNOJENI!N1938,HNOJIVA_ALL!$A$2:$AE$3303,31,FALSE),"CHYBA")))),2)</f>
        <v>#N/A</v>
      </c>
    </row>
    <row r="1939" spans="1:21" x14ac:dyDescent="0.2">
      <c r="A1939" s="32"/>
      <c r="B1939" s="45" t="e">
        <f>VLOOKUP($A1939,EVID_OSEVU!$A$1:$M$4972,2,FALSE)</f>
        <v>#N/A</v>
      </c>
      <c r="C1939" s="45" t="e">
        <f>VLOOKUP($A1939,EVID_OSEVU!$A$1:$M$4972,3,FALSE)</f>
        <v>#N/A</v>
      </c>
      <c r="D1939" s="45" t="e">
        <f>VLOOKUP($A1939,EVID_OSEVU!$A$1:$M$4972,4,FALSE)</f>
        <v>#N/A</v>
      </c>
      <c r="E1939" s="45" t="e">
        <f>VLOOKUP($A1939,EVID_OSEVU!$A$1:$M$4972,7,FALSE)</f>
        <v>#N/A</v>
      </c>
      <c r="F1939" s="45" t="e">
        <f>VLOOKUP($A1939,EVID_OSEVU!$A$1:$M$4972,8,FALSE)</f>
        <v>#N/A</v>
      </c>
      <c r="G1939" s="45" t="e">
        <f>VLOOKUP($A1939,EVID_OSEVU!$A$1:$M$4972,11,FALSE)</f>
        <v>#N/A</v>
      </c>
      <c r="H1939" s="35"/>
      <c r="I1939" s="48"/>
      <c r="J1939" s="33" t="e">
        <f>VLOOKUP($A1939,EVID_OSEVU!$A$1:$M$4972,11,FALSE)</f>
        <v>#N/A</v>
      </c>
      <c r="K1939" s="39"/>
      <c r="L1939" s="49"/>
      <c r="M1939" s="89" t="e">
        <f t="shared" si="30"/>
        <v>#N/A</v>
      </c>
      <c r="N1939" s="50"/>
      <c r="O1939" s="37" t="e">
        <f>VLOOKUP(EVID_HNOJENI!N1939,HNOJIVA_ALL!$A$2:$Z$3303,4,FALSE)</f>
        <v>#N/A</v>
      </c>
      <c r="P1939" s="51" t="e">
        <f>ROUND(VLOOKUP(EVID_HNOJENI!N1939,HNOJIVA_ALL!$A$2:$Z$3303,14,FALSE)*K1939*IF(L1939="t",10,IF(L1939="kg",0.01,IF(L1939="q",1,IF(L1939="l",0.01*VLOOKUP(EVID_HNOJENI!N1939,HNOJIVA_ALL!$A$2:$AE$3303,31,FALSE),"CHYBA")))),2)</f>
        <v>#N/A</v>
      </c>
      <c r="Q1939" s="51" t="e">
        <f>ROUND(VLOOKUP(EVID_HNOJENI!N1939,HNOJIVA_ALL!$A$2:$Z$3303,15,FALSE)*K1939*IF(L1939="t",10,IF(L1939="kg",0.01,IF(L1939="q",1,IF(L1939="l",0.01*VLOOKUP(EVID_HNOJENI!N1939,HNOJIVA_ALL!$A$2:$AE$3303,31,FALSE),"CHYBA")))),2)</f>
        <v>#N/A</v>
      </c>
      <c r="R1939" s="51" t="e">
        <f>ROUND(VLOOKUP(EVID_HNOJENI!N1939,HNOJIVA_ALL!$A$2:$Z$3303,16,FALSE)*K1939*IF(L1939="t",10,IF(L1939="kg",0.01,IF(L1939="q",1,IF(L1939="l",0.01*VLOOKUP(EVID_HNOJENI!N1939,HNOJIVA_ALL!$A$2:$AE$3303,31,FALSE),"CHYBA")))),2)</f>
        <v>#N/A</v>
      </c>
      <c r="S1939" s="51" t="e">
        <f>ROUND(VLOOKUP(EVID_HNOJENI!N1939,HNOJIVA_ALL!$A$2:$Z$3303,18,FALSE)*K1939*IF(L1939="t",10,IF(L1939="kg",0.01,IF(L1939="q",1,IF(L1939="l",0.01*VLOOKUP(EVID_HNOJENI!N1939,HNOJIVA_ALL!$A$2:$AE$3303,31,FALSE),"CHYBA")))),2)</f>
        <v>#N/A</v>
      </c>
      <c r="T1939" s="51" t="e">
        <f>ROUND(VLOOKUP(EVID_HNOJENI!N1939,HNOJIVA_ALL!$A$2:$Z$3303,17,FALSE)*K1939*IF(L1939="t",10,IF(L1939="kg",0.01,IF(L1939="q",1,IF(L1939="l",0.01*VLOOKUP(EVID_HNOJENI!N1939,HNOJIVA_ALL!$A$2:$AE$3303,31,FALSE),"CHYBA")))),2)</f>
        <v>#N/A</v>
      </c>
      <c r="U1939" s="51" t="e">
        <f>ROUND(VLOOKUP(EVID_HNOJENI!N1939,HNOJIVA_ALL!$A$2:$Z$3303,20,FALSE)*K1939*IF(L1939="t",10,IF(L1939="kg",0.01,IF(L1939="q",1,IF(L1939="l",0.01*VLOOKUP(EVID_HNOJENI!N1939,HNOJIVA_ALL!$A$2:$AE$3303,31,FALSE),"CHYBA")))),2)</f>
        <v>#N/A</v>
      </c>
    </row>
    <row r="1940" spans="1:21" x14ac:dyDescent="0.2">
      <c r="A1940" s="32"/>
      <c r="B1940" s="45" t="e">
        <f>VLOOKUP($A1940,EVID_OSEVU!$A$1:$M$4972,2,FALSE)</f>
        <v>#N/A</v>
      </c>
      <c r="C1940" s="45" t="e">
        <f>VLOOKUP($A1940,EVID_OSEVU!$A$1:$M$4972,3,FALSE)</f>
        <v>#N/A</v>
      </c>
      <c r="D1940" s="45" t="e">
        <f>VLOOKUP($A1940,EVID_OSEVU!$A$1:$M$4972,4,FALSE)</f>
        <v>#N/A</v>
      </c>
      <c r="E1940" s="45" t="e">
        <f>VLOOKUP($A1940,EVID_OSEVU!$A$1:$M$4972,7,FALSE)</f>
        <v>#N/A</v>
      </c>
      <c r="F1940" s="45" t="e">
        <f>VLOOKUP($A1940,EVID_OSEVU!$A$1:$M$4972,8,FALSE)</f>
        <v>#N/A</v>
      </c>
      <c r="G1940" s="45" t="e">
        <f>VLOOKUP($A1940,EVID_OSEVU!$A$1:$M$4972,11,FALSE)</f>
        <v>#N/A</v>
      </c>
      <c r="H1940" s="35"/>
      <c r="I1940" s="48"/>
      <c r="J1940" s="33" t="e">
        <f>VLOOKUP($A1940,EVID_OSEVU!$A$1:$M$4972,11,FALSE)</f>
        <v>#N/A</v>
      </c>
      <c r="K1940" s="39"/>
      <c r="L1940" s="49"/>
      <c r="M1940" s="89" t="e">
        <f t="shared" si="30"/>
        <v>#N/A</v>
      </c>
      <c r="N1940" s="50"/>
      <c r="O1940" s="37" t="e">
        <f>VLOOKUP(EVID_HNOJENI!N1940,HNOJIVA_ALL!$A$2:$Z$3303,4,FALSE)</f>
        <v>#N/A</v>
      </c>
      <c r="P1940" s="51" t="e">
        <f>ROUND(VLOOKUP(EVID_HNOJENI!N1940,HNOJIVA_ALL!$A$2:$Z$3303,14,FALSE)*K1940*IF(L1940="t",10,IF(L1940="kg",0.01,IF(L1940="q",1,IF(L1940="l",0.01*VLOOKUP(EVID_HNOJENI!N1940,HNOJIVA_ALL!$A$2:$AE$3303,31,FALSE),"CHYBA")))),2)</f>
        <v>#N/A</v>
      </c>
      <c r="Q1940" s="51" t="e">
        <f>ROUND(VLOOKUP(EVID_HNOJENI!N1940,HNOJIVA_ALL!$A$2:$Z$3303,15,FALSE)*K1940*IF(L1940="t",10,IF(L1940="kg",0.01,IF(L1940="q",1,IF(L1940="l",0.01*VLOOKUP(EVID_HNOJENI!N1940,HNOJIVA_ALL!$A$2:$AE$3303,31,FALSE),"CHYBA")))),2)</f>
        <v>#N/A</v>
      </c>
      <c r="R1940" s="51" t="e">
        <f>ROUND(VLOOKUP(EVID_HNOJENI!N1940,HNOJIVA_ALL!$A$2:$Z$3303,16,FALSE)*K1940*IF(L1940="t",10,IF(L1940="kg",0.01,IF(L1940="q",1,IF(L1940="l",0.01*VLOOKUP(EVID_HNOJENI!N1940,HNOJIVA_ALL!$A$2:$AE$3303,31,FALSE),"CHYBA")))),2)</f>
        <v>#N/A</v>
      </c>
      <c r="S1940" s="51" t="e">
        <f>ROUND(VLOOKUP(EVID_HNOJENI!N1940,HNOJIVA_ALL!$A$2:$Z$3303,18,FALSE)*K1940*IF(L1940="t",10,IF(L1940="kg",0.01,IF(L1940="q",1,IF(L1940="l",0.01*VLOOKUP(EVID_HNOJENI!N1940,HNOJIVA_ALL!$A$2:$AE$3303,31,FALSE),"CHYBA")))),2)</f>
        <v>#N/A</v>
      </c>
      <c r="T1940" s="51" t="e">
        <f>ROUND(VLOOKUP(EVID_HNOJENI!N1940,HNOJIVA_ALL!$A$2:$Z$3303,17,FALSE)*K1940*IF(L1940="t",10,IF(L1940="kg",0.01,IF(L1940="q",1,IF(L1940="l",0.01*VLOOKUP(EVID_HNOJENI!N1940,HNOJIVA_ALL!$A$2:$AE$3303,31,FALSE),"CHYBA")))),2)</f>
        <v>#N/A</v>
      </c>
      <c r="U1940" s="51" t="e">
        <f>ROUND(VLOOKUP(EVID_HNOJENI!N1940,HNOJIVA_ALL!$A$2:$Z$3303,20,FALSE)*K1940*IF(L1940="t",10,IF(L1940="kg",0.01,IF(L1940="q",1,IF(L1940="l",0.01*VLOOKUP(EVID_HNOJENI!N1940,HNOJIVA_ALL!$A$2:$AE$3303,31,FALSE),"CHYBA")))),2)</f>
        <v>#N/A</v>
      </c>
    </row>
    <row r="1941" spans="1:21" x14ac:dyDescent="0.2">
      <c r="A1941" s="32"/>
      <c r="B1941" s="45" t="e">
        <f>VLOOKUP($A1941,EVID_OSEVU!$A$1:$M$4972,2,FALSE)</f>
        <v>#N/A</v>
      </c>
      <c r="C1941" s="45" t="e">
        <f>VLOOKUP($A1941,EVID_OSEVU!$A$1:$M$4972,3,FALSE)</f>
        <v>#N/A</v>
      </c>
      <c r="D1941" s="45" t="e">
        <f>VLOOKUP($A1941,EVID_OSEVU!$A$1:$M$4972,4,FALSE)</f>
        <v>#N/A</v>
      </c>
      <c r="E1941" s="45" t="e">
        <f>VLOOKUP($A1941,EVID_OSEVU!$A$1:$M$4972,7,FALSE)</f>
        <v>#N/A</v>
      </c>
      <c r="F1941" s="45" t="e">
        <f>VLOOKUP($A1941,EVID_OSEVU!$A$1:$M$4972,8,FALSE)</f>
        <v>#N/A</v>
      </c>
      <c r="G1941" s="45" t="e">
        <f>VLOOKUP($A1941,EVID_OSEVU!$A$1:$M$4972,11,FALSE)</f>
        <v>#N/A</v>
      </c>
      <c r="H1941" s="35"/>
      <c r="I1941" s="48"/>
      <c r="J1941" s="33" t="e">
        <f>VLOOKUP($A1941,EVID_OSEVU!$A$1:$M$4972,11,FALSE)</f>
        <v>#N/A</v>
      </c>
      <c r="K1941" s="39"/>
      <c r="L1941" s="49"/>
      <c r="M1941" s="89" t="e">
        <f t="shared" si="30"/>
        <v>#N/A</v>
      </c>
      <c r="N1941" s="50"/>
      <c r="O1941" s="37" t="e">
        <f>VLOOKUP(EVID_HNOJENI!N1941,HNOJIVA_ALL!$A$2:$Z$3303,4,FALSE)</f>
        <v>#N/A</v>
      </c>
      <c r="P1941" s="51" t="e">
        <f>ROUND(VLOOKUP(EVID_HNOJENI!N1941,HNOJIVA_ALL!$A$2:$Z$3303,14,FALSE)*K1941*IF(L1941="t",10,IF(L1941="kg",0.01,IF(L1941="q",1,IF(L1941="l",0.01*VLOOKUP(EVID_HNOJENI!N1941,HNOJIVA_ALL!$A$2:$AE$3303,31,FALSE),"CHYBA")))),2)</f>
        <v>#N/A</v>
      </c>
      <c r="Q1941" s="51" t="e">
        <f>ROUND(VLOOKUP(EVID_HNOJENI!N1941,HNOJIVA_ALL!$A$2:$Z$3303,15,FALSE)*K1941*IF(L1941="t",10,IF(L1941="kg",0.01,IF(L1941="q",1,IF(L1941="l",0.01*VLOOKUP(EVID_HNOJENI!N1941,HNOJIVA_ALL!$A$2:$AE$3303,31,FALSE),"CHYBA")))),2)</f>
        <v>#N/A</v>
      </c>
      <c r="R1941" s="51" t="e">
        <f>ROUND(VLOOKUP(EVID_HNOJENI!N1941,HNOJIVA_ALL!$A$2:$Z$3303,16,FALSE)*K1941*IF(L1941="t",10,IF(L1941="kg",0.01,IF(L1941="q",1,IF(L1941="l",0.01*VLOOKUP(EVID_HNOJENI!N1941,HNOJIVA_ALL!$A$2:$AE$3303,31,FALSE),"CHYBA")))),2)</f>
        <v>#N/A</v>
      </c>
      <c r="S1941" s="51" t="e">
        <f>ROUND(VLOOKUP(EVID_HNOJENI!N1941,HNOJIVA_ALL!$A$2:$Z$3303,18,FALSE)*K1941*IF(L1941="t",10,IF(L1941="kg",0.01,IF(L1941="q",1,IF(L1941="l",0.01*VLOOKUP(EVID_HNOJENI!N1941,HNOJIVA_ALL!$A$2:$AE$3303,31,FALSE),"CHYBA")))),2)</f>
        <v>#N/A</v>
      </c>
      <c r="T1941" s="51" t="e">
        <f>ROUND(VLOOKUP(EVID_HNOJENI!N1941,HNOJIVA_ALL!$A$2:$Z$3303,17,FALSE)*K1941*IF(L1941="t",10,IF(L1941="kg",0.01,IF(L1941="q",1,IF(L1941="l",0.01*VLOOKUP(EVID_HNOJENI!N1941,HNOJIVA_ALL!$A$2:$AE$3303,31,FALSE),"CHYBA")))),2)</f>
        <v>#N/A</v>
      </c>
      <c r="U1941" s="51" t="e">
        <f>ROUND(VLOOKUP(EVID_HNOJENI!N1941,HNOJIVA_ALL!$A$2:$Z$3303,20,FALSE)*K1941*IF(L1941="t",10,IF(L1941="kg",0.01,IF(L1941="q",1,IF(L1941="l",0.01*VLOOKUP(EVID_HNOJENI!N1941,HNOJIVA_ALL!$A$2:$AE$3303,31,FALSE),"CHYBA")))),2)</f>
        <v>#N/A</v>
      </c>
    </row>
    <row r="1942" spans="1:21" x14ac:dyDescent="0.2">
      <c r="A1942" s="32"/>
      <c r="B1942" s="45" t="e">
        <f>VLOOKUP($A1942,EVID_OSEVU!$A$1:$M$4972,2,FALSE)</f>
        <v>#N/A</v>
      </c>
      <c r="C1942" s="45" t="e">
        <f>VLOOKUP($A1942,EVID_OSEVU!$A$1:$M$4972,3,FALSE)</f>
        <v>#N/A</v>
      </c>
      <c r="D1942" s="45" t="e">
        <f>VLOOKUP($A1942,EVID_OSEVU!$A$1:$M$4972,4,FALSE)</f>
        <v>#N/A</v>
      </c>
      <c r="E1942" s="45" t="e">
        <f>VLOOKUP($A1942,EVID_OSEVU!$A$1:$M$4972,7,FALSE)</f>
        <v>#N/A</v>
      </c>
      <c r="F1942" s="45" t="e">
        <f>VLOOKUP($A1942,EVID_OSEVU!$A$1:$M$4972,8,FALSE)</f>
        <v>#N/A</v>
      </c>
      <c r="G1942" s="45" t="e">
        <f>VLOOKUP($A1942,EVID_OSEVU!$A$1:$M$4972,11,FALSE)</f>
        <v>#N/A</v>
      </c>
      <c r="H1942" s="35"/>
      <c r="I1942" s="48"/>
      <c r="J1942" s="33" t="e">
        <f>VLOOKUP($A1942,EVID_OSEVU!$A$1:$M$4972,11,FALSE)</f>
        <v>#N/A</v>
      </c>
      <c r="K1942" s="39"/>
      <c r="L1942" s="49"/>
      <c r="M1942" s="89" t="e">
        <f t="shared" si="30"/>
        <v>#N/A</v>
      </c>
      <c r="N1942" s="50"/>
      <c r="O1942" s="37" t="e">
        <f>VLOOKUP(EVID_HNOJENI!N1942,HNOJIVA_ALL!$A$2:$Z$3303,4,FALSE)</f>
        <v>#N/A</v>
      </c>
      <c r="P1942" s="51" t="e">
        <f>ROUND(VLOOKUP(EVID_HNOJENI!N1942,HNOJIVA_ALL!$A$2:$Z$3303,14,FALSE)*K1942*IF(L1942="t",10,IF(L1942="kg",0.01,IF(L1942="q",1,IF(L1942="l",0.01*VLOOKUP(EVID_HNOJENI!N1942,HNOJIVA_ALL!$A$2:$AE$3303,31,FALSE),"CHYBA")))),2)</f>
        <v>#N/A</v>
      </c>
      <c r="Q1942" s="51" t="e">
        <f>ROUND(VLOOKUP(EVID_HNOJENI!N1942,HNOJIVA_ALL!$A$2:$Z$3303,15,FALSE)*K1942*IF(L1942="t",10,IF(L1942="kg",0.01,IF(L1942="q",1,IF(L1942="l",0.01*VLOOKUP(EVID_HNOJENI!N1942,HNOJIVA_ALL!$A$2:$AE$3303,31,FALSE),"CHYBA")))),2)</f>
        <v>#N/A</v>
      </c>
      <c r="R1942" s="51" t="e">
        <f>ROUND(VLOOKUP(EVID_HNOJENI!N1942,HNOJIVA_ALL!$A$2:$Z$3303,16,FALSE)*K1942*IF(L1942="t",10,IF(L1942="kg",0.01,IF(L1942="q",1,IF(L1942="l",0.01*VLOOKUP(EVID_HNOJENI!N1942,HNOJIVA_ALL!$A$2:$AE$3303,31,FALSE),"CHYBA")))),2)</f>
        <v>#N/A</v>
      </c>
      <c r="S1942" s="51" t="e">
        <f>ROUND(VLOOKUP(EVID_HNOJENI!N1942,HNOJIVA_ALL!$A$2:$Z$3303,18,FALSE)*K1942*IF(L1942="t",10,IF(L1942="kg",0.01,IF(L1942="q",1,IF(L1942="l",0.01*VLOOKUP(EVID_HNOJENI!N1942,HNOJIVA_ALL!$A$2:$AE$3303,31,FALSE),"CHYBA")))),2)</f>
        <v>#N/A</v>
      </c>
      <c r="T1942" s="51" t="e">
        <f>ROUND(VLOOKUP(EVID_HNOJENI!N1942,HNOJIVA_ALL!$A$2:$Z$3303,17,FALSE)*K1942*IF(L1942="t",10,IF(L1942="kg",0.01,IF(L1942="q",1,IF(L1942="l",0.01*VLOOKUP(EVID_HNOJENI!N1942,HNOJIVA_ALL!$A$2:$AE$3303,31,FALSE),"CHYBA")))),2)</f>
        <v>#N/A</v>
      </c>
      <c r="U1942" s="51" t="e">
        <f>ROUND(VLOOKUP(EVID_HNOJENI!N1942,HNOJIVA_ALL!$A$2:$Z$3303,20,FALSE)*K1942*IF(L1942="t",10,IF(L1942="kg",0.01,IF(L1942="q",1,IF(L1942="l",0.01*VLOOKUP(EVID_HNOJENI!N1942,HNOJIVA_ALL!$A$2:$AE$3303,31,FALSE),"CHYBA")))),2)</f>
        <v>#N/A</v>
      </c>
    </row>
    <row r="1943" spans="1:21" x14ac:dyDescent="0.2">
      <c r="A1943" s="32"/>
      <c r="B1943" s="45" t="e">
        <f>VLOOKUP($A1943,EVID_OSEVU!$A$1:$M$4972,2,FALSE)</f>
        <v>#N/A</v>
      </c>
      <c r="C1943" s="45" t="e">
        <f>VLOOKUP($A1943,EVID_OSEVU!$A$1:$M$4972,3,FALSE)</f>
        <v>#N/A</v>
      </c>
      <c r="D1943" s="45" t="e">
        <f>VLOOKUP($A1943,EVID_OSEVU!$A$1:$M$4972,4,FALSE)</f>
        <v>#N/A</v>
      </c>
      <c r="E1943" s="45" t="e">
        <f>VLOOKUP($A1943,EVID_OSEVU!$A$1:$M$4972,7,FALSE)</f>
        <v>#N/A</v>
      </c>
      <c r="F1943" s="45" t="e">
        <f>VLOOKUP($A1943,EVID_OSEVU!$A$1:$M$4972,8,FALSE)</f>
        <v>#N/A</v>
      </c>
      <c r="G1943" s="45" t="e">
        <f>VLOOKUP($A1943,EVID_OSEVU!$A$1:$M$4972,11,FALSE)</f>
        <v>#N/A</v>
      </c>
      <c r="H1943" s="35"/>
      <c r="I1943" s="48"/>
      <c r="J1943" s="33" t="e">
        <f>VLOOKUP($A1943,EVID_OSEVU!$A$1:$M$4972,11,FALSE)</f>
        <v>#N/A</v>
      </c>
      <c r="K1943" s="39"/>
      <c r="L1943" s="49"/>
      <c r="M1943" s="89" t="e">
        <f t="shared" si="30"/>
        <v>#N/A</v>
      </c>
      <c r="N1943" s="50"/>
      <c r="O1943" s="37" t="e">
        <f>VLOOKUP(EVID_HNOJENI!N1943,HNOJIVA_ALL!$A$2:$Z$3303,4,FALSE)</f>
        <v>#N/A</v>
      </c>
      <c r="P1943" s="51" t="e">
        <f>ROUND(VLOOKUP(EVID_HNOJENI!N1943,HNOJIVA_ALL!$A$2:$Z$3303,14,FALSE)*K1943*IF(L1943="t",10,IF(L1943="kg",0.01,IF(L1943="q",1,IF(L1943="l",0.01*VLOOKUP(EVID_HNOJENI!N1943,HNOJIVA_ALL!$A$2:$AE$3303,31,FALSE),"CHYBA")))),2)</f>
        <v>#N/A</v>
      </c>
      <c r="Q1943" s="51" t="e">
        <f>ROUND(VLOOKUP(EVID_HNOJENI!N1943,HNOJIVA_ALL!$A$2:$Z$3303,15,FALSE)*K1943*IF(L1943="t",10,IF(L1943="kg",0.01,IF(L1943="q",1,IF(L1943="l",0.01*VLOOKUP(EVID_HNOJENI!N1943,HNOJIVA_ALL!$A$2:$AE$3303,31,FALSE),"CHYBA")))),2)</f>
        <v>#N/A</v>
      </c>
      <c r="R1943" s="51" t="e">
        <f>ROUND(VLOOKUP(EVID_HNOJENI!N1943,HNOJIVA_ALL!$A$2:$Z$3303,16,FALSE)*K1943*IF(L1943="t",10,IF(L1943="kg",0.01,IF(L1943="q",1,IF(L1943="l",0.01*VLOOKUP(EVID_HNOJENI!N1943,HNOJIVA_ALL!$A$2:$AE$3303,31,FALSE),"CHYBA")))),2)</f>
        <v>#N/A</v>
      </c>
      <c r="S1943" s="51" t="e">
        <f>ROUND(VLOOKUP(EVID_HNOJENI!N1943,HNOJIVA_ALL!$A$2:$Z$3303,18,FALSE)*K1943*IF(L1943="t",10,IF(L1943="kg",0.01,IF(L1943="q",1,IF(L1943="l",0.01*VLOOKUP(EVID_HNOJENI!N1943,HNOJIVA_ALL!$A$2:$AE$3303,31,FALSE),"CHYBA")))),2)</f>
        <v>#N/A</v>
      </c>
      <c r="T1943" s="51" t="e">
        <f>ROUND(VLOOKUP(EVID_HNOJENI!N1943,HNOJIVA_ALL!$A$2:$Z$3303,17,FALSE)*K1943*IF(L1943="t",10,IF(L1943="kg",0.01,IF(L1943="q",1,IF(L1943="l",0.01*VLOOKUP(EVID_HNOJENI!N1943,HNOJIVA_ALL!$A$2:$AE$3303,31,FALSE),"CHYBA")))),2)</f>
        <v>#N/A</v>
      </c>
      <c r="U1943" s="51" t="e">
        <f>ROUND(VLOOKUP(EVID_HNOJENI!N1943,HNOJIVA_ALL!$A$2:$Z$3303,20,FALSE)*K1943*IF(L1943="t",10,IF(L1943="kg",0.01,IF(L1943="q",1,IF(L1943="l",0.01*VLOOKUP(EVID_HNOJENI!N1943,HNOJIVA_ALL!$A$2:$AE$3303,31,FALSE),"CHYBA")))),2)</f>
        <v>#N/A</v>
      </c>
    </row>
    <row r="1944" spans="1:21" x14ac:dyDescent="0.2">
      <c r="A1944" s="32"/>
      <c r="B1944" s="45" t="e">
        <f>VLOOKUP($A1944,EVID_OSEVU!$A$1:$M$4972,2,FALSE)</f>
        <v>#N/A</v>
      </c>
      <c r="C1944" s="45" t="e">
        <f>VLOOKUP($A1944,EVID_OSEVU!$A$1:$M$4972,3,FALSE)</f>
        <v>#N/A</v>
      </c>
      <c r="D1944" s="45" t="e">
        <f>VLOOKUP($A1944,EVID_OSEVU!$A$1:$M$4972,4,FALSE)</f>
        <v>#N/A</v>
      </c>
      <c r="E1944" s="45" t="e">
        <f>VLOOKUP($A1944,EVID_OSEVU!$A$1:$M$4972,7,FALSE)</f>
        <v>#N/A</v>
      </c>
      <c r="F1944" s="45" t="e">
        <f>VLOOKUP($A1944,EVID_OSEVU!$A$1:$M$4972,8,FALSE)</f>
        <v>#N/A</v>
      </c>
      <c r="G1944" s="45" t="e">
        <f>VLOOKUP($A1944,EVID_OSEVU!$A$1:$M$4972,11,FALSE)</f>
        <v>#N/A</v>
      </c>
      <c r="H1944" s="35"/>
      <c r="I1944" s="48"/>
      <c r="J1944" s="33" t="e">
        <f>VLOOKUP($A1944,EVID_OSEVU!$A$1:$M$4972,11,FALSE)</f>
        <v>#N/A</v>
      </c>
      <c r="K1944" s="39"/>
      <c r="L1944" s="49"/>
      <c r="M1944" s="89" t="e">
        <f t="shared" si="30"/>
        <v>#N/A</v>
      </c>
      <c r="N1944" s="50"/>
      <c r="O1944" s="37" t="e">
        <f>VLOOKUP(EVID_HNOJENI!N1944,HNOJIVA_ALL!$A$2:$Z$3303,4,FALSE)</f>
        <v>#N/A</v>
      </c>
      <c r="P1944" s="51" t="e">
        <f>ROUND(VLOOKUP(EVID_HNOJENI!N1944,HNOJIVA_ALL!$A$2:$Z$3303,14,FALSE)*K1944*IF(L1944="t",10,IF(L1944="kg",0.01,IF(L1944="q",1,IF(L1944="l",0.01*VLOOKUP(EVID_HNOJENI!N1944,HNOJIVA_ALL!$A$2:$AE$3303,31,FALSE),"CHYBA")))),2)</f>
        <v>#N/A</v>
      </c>
      <c r="Q1944" s="51" t="e">
        <f>ROUND(VLOOKUP(EVID_HNOJENI!N1944,HNOJIVA_ALL!$A$2:$Z$3303,15,FALSE)*K1944*IF(L1944="t",10,IF(L1944="kg",0.01,IF(L1944="q",1,IF(L1944="l",0.01*VLOOKUP(EVID_HNOJENI!N1944,HNOJIVA_ALL!$A$2:$AE$3303,31,FALSE),"CHYBA")))),2)</f>
        <v>#N/A</v>
      </c>
      <c r="R1944" s="51" t="e">
        <f>ROUND(VLOOKUP(EVID_HNOJENI!N1944,HNOJIVA_ALL!$A$2:$Z$3303,16,FALSE)*K1944*IF(L1944="t",10,IF(L1944="kg",0.01,IF(L1944="q",1,IF(L1944="l",0.01*VLOOKUP(EVID_HNOJENI!N1944,HNOJIVA_ALL!$A$2:$AE$3303,31,FALSE),"CHYBA")))),2)</f>
        <v>#N/A</v>
      </c>
      <c r="S1944" s="51" t="e">
        <f>ROUND(VLOOKUP(EVID_HNOJENI!N1944,HNOJIVA_ALL!$A$2:$Z$3303,18,FALSE)*K1944*IF(L1944="t",10,IF(L1944="kg",0.01,IF(L1944="q",1,IF(L1944="l",0.01*VLOOKUP(EVID_HNOJENI!N1944,HNOJIVA_ALL!$A$2:$AE$3303,31,FALSE),"CHYBA")))),2)</f>
        <v>#N/A</v>
      </c>
      <c r="T1944" s="51" t="e">
        <f>ROUND(VLOOKUP(EVID_HNOJENI!N1944,HNOJIVA_ALL!$A$2:$Z$3303,17,FALSE)*K1944*IF(L1944="t",10,IF(L1944="kg",0.01,IF(L1944="q",1,IF(L1944="l",0.01*VLOOKUP(EVID_HNOJENI!N1944,HNOJIVA_ALL!$A$2:$AE$3303,31,FALSE),"CHYBA")))),2)</f>
        <v>#N/A</v>
      </c>
      <c r="U1944" s="51" t="e">
        <f>ROUND(VLOOKUP(EVID_HNOJENI!N1944,HNOJIVA_ALL!$A$2:$Z$3303,20,FALSE)*K1944*IF(L1944="t",10,IF(L1944="kg",0.01,IF(L1944="q",1,IF(L1944="l",0.01*VLOOKUP(EVID_HNOJENI!N1944,HNOJIVA_ALL!$A$2:$AE$3303,31,FALSE),"CHYBA")))),2)</f>
        <v>#N/A</v>
      </c>
    </row>
    <row r="1945" spans="1:21" x14ac:dyDescent="0.2">
      <c r="A1945" s="32"/>
      <c r="B1945" s="45" t="e">
        <f>VLOOKUP($A1945,EVID_OSEVU!$A$1:$M$4972,2,FALSE)</f>
        <v>#N/A</v>
      </c>
      <c r="C1945" s="45" t="e">
        <f>VLOOKUP($A1945,EVID_OSEVU!$A$1:$M$4972,3,FALSE)</f>
        <v>#N/A</v>
      </c>
      <c r="D1945" s="45" t="e">
        <f>VLOOKUP($A1945,EVID_OSEVU!$A$1:$M$4972,4,FALSE)</f>
        <v>#N/A</v>
      </c>
      <c r="E1945" s="45" t="e">
        <f>VLOOKUP($A1945,EVID_OSEVU!$A$1:$M$4972,7,FALSE)</f>
        <v>#N/A</v>
      </c>
      <c r="F1945" s="45" t="e">
        <f>VLOOKUP($A1945,EVID_OSEVU!$A$1:$M$4972,8,FALSE)</f>
        <v>#N/A</v>
      </c>
      <c r="G1945" s="45" t="e">
        <f>VLOOKUP($A1945,EVID_OSEVU!$A$1:$M$4972,11,FALSE)</f>
        <v>#N/A</v>
      </c>
      <c r="H1945" s="35"/>
      <c r="I1945" s="48"/>
      <c r="J1945" s="33" t="e">
        <f>VLOOKUP($A1945,EVID_OSEVU!$A$1:$M$4972,11,FALSE)</f>
        <v>#N/A</v>
      </c>
      <c r="K1945" s="39"/>
      <c r="L1945" s="49"/>
      <c r="M1945" s="89" t="e">
        <f t="shared" si="30"/>
        <v>#N/A</v>
      </c>
      <c r="N1945" s="50"/>
      <c r="O1945" s="37" t="e">
        <f>VLOOKUP(EVID_HNOJENI!N1945,HNOJIVA_ALL!$A$2:$Z$3303,4,FALSE)</f>
        <v>#N/A</v>
      </c>
      <c r="P1945" s="51" t="e">
        <f>ROUND(VLOOKUP(EVID_HNOJENI!N1945,HNOJIVA_ALL!$A$2:$Z$3303,14,FALSE)*K1945*IF(L1945="t",10,IF(L1945="kg",0.01,IF(L1945="q",1,IF(L1945="l",0.01*VLOOKUP(EVID_HNOJENI!N1945,HNOJIVA_ALL!$A$2:$AE$3303,31,FALSE),"CHYBA")))),2)</f>
        <v>#N/A</v>
      </c>
      <c r="Q1945" s="51" t="e">
        <f>ROUND(VLOOKUP(EVID_HNOJENI!N1945,HNOJIVA_ALL!$A$2:$Z$3303,15,FALSE)*K1945*IF(L1945="t",10,IF(L1945="kg",0.01,IF(L1945="q",1,IF(L1945="l",0.01*VLOOKUP(EVID_HNOJENI!N1945,HNOJIVA_ALL!$A$2:$AE$3303,31,FALSE),"CHYBA")))),2)</f>
        <v>#N/A</v>
      </c>
      <c r="R1945" s="51" t="e">
        <f>ROUND(VLOOKUP(EVID_HNOJENI!N1945,HNOJIVA_ALL!$A$2:$Z$3303,16,FALSE)*K1945*IF(L1945="t",10,IF(L1945="kg",0.01,IF(L1945="q",1,IF(L1945="l",0.01*VLOOKUP(EVID_HNOJENI!N1945,HNOJIVA_ALL!$A$2:$AE$3303,31,FALSE),"CHYBA")))),2)</f>
        <v>#N/A</v>
      </c>
      <c r="S1945" s="51" t="e">
        <f>ROUND(VLOOKUP(EVID_HNOJENI!N1945,HNOJIVA_ALL!$A$2:$Z$3303,18,FALSE)*K1945*IF(L1945="t",10,IF(L1945="kg",0.01,IF(L1945="q",1,IF(L1945="l",0.01*VLOOKUP(EVID_HNOJENI!N1945,HNOJIVA_ALL!$A$2:$AE$3303,31,FALSE),"CHYBA")))),2)</f>
        <v>#N/A</v>
      </c>
      <c r="T1945" s="51" t="e">
        <f>ROUND(VLOOKUP(EVID_HNOJENI!N1945,HNOJIVA_ALL!$A$2:$Z$3303,17,FALSE)*K1945*IF(L1945="t",10,IF(L1945="kg",0.01,IF(L1945="q",1,IF(L1945="l",0.01*VLOOKUP(EVID_HNOJENI!N1945,HNOJIVA_ALL!$A$2:$AE$3303,31,FALSE),"CHYBA")))),2)</f>
        <v>#N/A</v>
      </c>
      <c r="U1945" s="51" t="e">
        <f>ROUND(VLOOKUP(EVID_HNOJENI!N1945,HNOJIVA_ALL!$A$2:$Z$3303,20,FALSE)*K1945*IF(L1945="t",10,IF(L1945="kg",0.01,IF(L1945="q",1,IF(L1945="l",0.01*VLOOKUP(EVID_HNOJENI!N1945,HNOJIVA_ALL!$A$2:$AE$3303,31,FALSE),"CHYBA")))),2)</f>
        <v>#N/A</v>
      </c>
    </row>
    <row r="1946" spans="1:21" x14ac:dyDescent="0.2">
      <c r="A1946" s="32"/>
      <c r="B1946" s="45" t="e">
        <f>VLOOKUP($A1946,EVID_OSEVU!$A$1:$M$4972,2,FALSE)</f>
        <v>#N/A</v>
      </c>
      <c r="C1946" s="45" t="e">
        <f>VLOOKUP($A1946,EVID_OSEVU!$A$1:$M$4972,3,FALSE)</f>
        <v>#N/A</v>
      </c>
      <c r="D1946" s="45" t="e">
        <f>VLOOKUP($A1946,EVID_OSEVU!$A$1:$M$4972,4,FALSE)</f>
        <v>#N/A</v>
      </c>
      <c r="E1946" s="45" t="e">
        <f>VLOOKUP($A1946,EVID_OSEVU!$A$1:$M$4972,7,FALSE)</f>
        <v>#N/A</v>
      </c>
      <c r="F1946" s="45" t="e">
        <f>VLOOKUP($A1946,EVID_OSEVU!$A$1:$M$4972,8,FALSE)</f>
        <v>#N/A</v>
      </c>
      <c r="G1946" s="45" t="e">
        <f>VLOOKUP($A1946,EVID_OSEVU!$A$1:$M$4972,11,FALSE)</f>
        <v>#N/A</v>
      </c>
      <c r="H1946" s="35"/>
      <c r="I1946" s="48"/>
      <c r="J1946" s="33" t="e">
        <f>VLOOKUP($A1946,EVID_OSEVU!$A$1:$M$4972,11,FALSE)</f>
        <v>#N/A</v>
      </c>
      <c r="K1946" s="39"/>
      <c r="L1946" s="49"/>
      <c r="M1946" s="89" t="e">
        <f t="shared" si="30"/>
        <v>#N/A</v>
      </c>
      <c r="N1946" s="50"/>
      <c r="O1946" s="37" t="e">
        <f>VLOOKUP(EVID_HNOJENI!N1946,HNOJIVA_ALL!$A$2:$Z$3303,4,FALSE)</f>
        <v>#N/A</v>
      </c>
      <c r="P1946" s="51" t="e">
        <f>ROUND(VLOOKUP(EVID_HNOJENI!N1946,HNOJIVA_ALL!$A$2:$Z$3303,14,FALSE)*K1946*IF(L1946="t",10,IF(L1946="kg",0.01,IF(L1946="q",1,IF(L1946="l",0.01*VLOOKUP(EVID_HNOJENI!N1946,HNOJIVA_ALL!$A$2:$AE$3303,31,FALSE),"CHYBA")))),2)</f>
        <v>#N/A</v>
      </c>
      <c r="Q1946" s="51" t="e">
        <f>ROUND(VLOOKUP(EVID_HNOJENI!N1946,HNOJIVA_ALL!$A$2:$Z$3303,15,FALSE)*K1946*IF(L1946="t",10,IF(L1946="kg",0.01,IF(L1946="q",1,IF(L1946="l",0.01*VLOOKUP(EVID_HNOJENI!N1946,HNOJIVA_ALL!$A$2:$AE$3303,31,FALSE),"CHYBA")))),2)</f>
        <v>#N/A</v>
      </c>
      <c r="R1946" s="51" t="e">
        <f>ROUND(VLOOKUP(EVID_HNOJENI!N1946,HNOJIVA_ALL!$A$2:$Z$3303,16,FALSE)*K1946*IF(L1946="t",10,IF(L1946="kg",0.01,IF(L1946="q",1,IF(L1946="l",0.01*VLOOKUP(EVID_HNOJENI!N1946,HNOJIVA_ALL!$A$2:$AE$3303,31,FALSE),"CHYBA")))),2)</f>
        <v>#N/A</v>
      </c>
      <c r="S1946" s="51" t="e">
        <f>ROUND(VLOOKUP(EVID_HNOJENI!N1946,HNOJIVA_ALL!$A$2:$Z$3303,18,FALSE)*K1946*IF(L1946="t",10,IF(L1946="kg",0.01,IF(L1946="q",1,IF(L1946="l",0.01*VLOOKUP(EVID_HNOJENI!N1946,HNOJIVA_ALL!$A$2:$AE$3303,31,FALSE),"CHYBA")))),2)</f>
        <v>#N/A</v>
      </c>
      <c r="T1946" s="51" t="e">
        <f>ROUND(VLOOKUP(EVID_HNOJENI!N1946,HNOJIVA_ALL!$A$2:$Z$3303,17,FALSE)*K1946*IF(L1946="t",10,IF(L1946="kg",0.01,IF(L1946="q",1,IF(L1946="l",0.01*VLOOKUP(EVID_HNOJENI!N1946,HNOJIVA_ALL!$A$2:$AE$3303,31,FALSE),"CHYBA")))),2)</f>
        <v>#N/A</v>
      </c>
      <c r="U1946" s="51" t="e">
        <f>ROUND(VLOOKUP(EVID_HNOJENI!N1946,HNOJIVA_ALL!$A$2:$Z$3303,20,FALSE)*K1946*IF(L1946="t",10,IF(L1946="kg",0.01,IF(L1946="q",1,IF(L1946="l",0.01*VLOOKUP(EVID_HNOJENI!N1946,HNOJIVA_ALL!$A$2:$AE$3303,31,FALSE),"CHYBA")))),2)</f>
        <v>#N/A</v>
      </c>
    </row>
    <row r="1947" spans="1:21" x14ac:dyDescent="0.2">
      <c r="A1947" s="32"/>
      <c r="B1947" s="45" t="e">
        <f>VLOOKUP($A1947,EVID_OSEVU!$A$1:$M$4972,2,FALSE)</f>
        <v>#N/A</v>
      </c>
      <c r="C1947" s="45" t="e">
        <f>VLOOKUP($A1947,EVID_OSEVU!$A$1:$M$4972,3,FALSE)</f>
        <v>#N/A</v>
      </c>
      <c r="D1947" s="45" t="e">
        <f>VLOOKUP($A1947,EVID_OSEVU!$A$1:$M$4972,4,FALSE)</f>
        <v>#N/A</v>
      </c>
      <c r="E1947" s="45" t="e">
        <f>VLOOKUP($A1947,EVID_OSEVU!$A$1:$M$4972,7,FALSE)</f>
        <v>#N/A</v>
      </c>
      <c r="F1947" s="45" t="e">
        <f>VLOOKUP($A1947,EVID_OSEVU!$A$1:$M$4972,8,FALSE)</f>
        <v>#N/A</v>
      </c>
      <c r="G1947" s="45" t="e">
        <f>VLOOKUP($A1947,EVID_OSEVU!$A$1:$M$4972,11,FALSE)</f>
        <v>#N/A</v>
      </c>
      <c r="H1947" s="35"/>
      <c r="I1947" s="48"/>
      <c r="J1947" s="33" t="e">
        <f>VLOOKUP($A1947,EVID_OSEVU!$A$1:$M$4972,11,FALSE)</f>
        <v>#N/A</v>
      </c>
      <c r="K1947" s="39"/>
      <c r="L1947" s="49"/>
      <c r="M1947" s="89" t="e">
        <f t="shared" si="30"/>
        <v>#N/A</v>
      </c>
      <c r="N1947" s="50"/>
      <c r="O1947" s="37" t="e">
        <f>VLOOKUP(EVID_HNOJENI!N1947,HNOJIVA_ALL!$A$2:$Z$3303,4,FALSE)</f>
        <v>#N/A</v>
      </c>
      <c r="P1947" s="51" t="e">
        <f>ROUND(VLOOKUP(EVID_HNOJENI!N1947,HNOJIVA_ALL!$A$2:$Z$3303,14,FALSE)*K1947*IF(L1947="t",10,IF(L1947="kg",0.01,IF(L1947="q",1,IF(L1947="l",0.01*VLOOKUP(EVID_HNOJENI!N1947,HNOJIVA_ALL!$A$2:$AE$3303,31,FALSE),"CHYBA")))),2)</f>
        <v>#N/A</v>
      </c>
      <c r="Q1947" s="51" t="e">
        <f>ROUND(VLOOKUP(EVID_HNOJENI!N1947,HNOJIVA_ALL!$A$2:$Z$3303,15,FALSE)*K1947*IF(L1947="t",10,IF(L1947="kg",0.01,IF(L1947="q",1,IF(L1947="l",0.01*VLOOKUP(EVID_HNOJENI!N1947,HNOJIVA_ALL!$A$2:$AE$3303,31,FALSE),"CHYBA")))),2)</f>
        <v>#N/A</v>
      </c>
      <c r="R1947" s="51" t="e">
        <f>ROUND(VLOOKUP(EVID_HNOJENI!N1947,HNOJIVA_ALL!$A$2:$Z$3303,16,FALSE)*K1947*IF(L1947="t",10,IF(L1947="kg",0.01,IF(L1947="q",1,IF(L1947="l",0.01*VLOOKUP(EVID_HNOJENI!N1947,HNOJIVA_ALL!$A$2:$AE$3303,31,FALSE),"CHYBA")))),2)</f>
        <v>#N/A</v>
      </c>
      <c r="S1947" s="51" t="e">
        <f>ROUND(VLOOKUP(EVID_HNOJENI!N1947,HNOJIVA_ALL!$A$2:$Z$3303,18,FALSE)*K1947*IF(L1947="t",10,IF(L1947="kg",0.01,IF(L1947="q",1,IF(L1947="l",0.01*VLOOKUP(EVID_HNOJENI!N1947,HNOJIVA_ALL!$A$2:$AE$3303,31,FALSE),"CHYBA")))),2)</f>
        <v>#N/A</v>
      </c>
      <c r="T1947" s="51" t="e">
        <f>ROUND(VLOOKUP(EVID_HNOJENI!N1947,HNOJIVA_ALL!$A$2:$Z$3303,17,FALSE)*K1947*IF(L1947="t",10,IF(L1947="kg",0.01,IF(L1947="q",1,IF(L1947="l",0.01*VLOOKUP(EVID_HNOJENI!N1947,HNOJIVA_ALL!$A$2:$AE$3303,31,FALSE),"CHYBA")))),2)</f>
        <v>#N/A</v>
      </c>
      <c r="U1947" s="51" t="e">
        <f>ROUND(VLOOKUP(EVID_HNOJENI!N1947,HNOJIVA_ALL!$A$2:$Z$3303,20,FALSE)*K1947*IF(L1947="t",10,IF(L1947="kg",0.01,IF(L1947="q",1,IF(L1947="l",0.01*VLOOKUP(EVID_HNOJENI!N1947,HNOJIVA_ALL!$A$2:$AE$3303,31,FALSE),"CHYBA")))),2)</f>
        <v>#N/A</v>
      </c>
    </row>
    <row r="1948" spans="1:21" x14ac:dyDescent="0.2">
      <c r="A1948" s="32"/>
      <c r="B1948" s="45" t="e">
        <f>VLOOKUP($A1948,EVID_OSEVU!$A$1:$M$4972,2,FALSE)</f>
        <v>#N/A</v>
      </c>
      <c r="C1948" s="45" t="e">
        <f>VLOOKUP($A1948,EVID_OSEVU!$A$1:$M$4972,3,FALSE)</f>
        <v>#N/A</v>
      </c>
      <c r="D1948" s="45" t="e">
        <f>VLOOKUP($A1948,EVID_OSEVU!$A$1:$M$4972,4,FALSE)</f>
        <v>#N/A</v>
      </c>
      <c r="E1948" s="45" t="e">
        <f>VLOOKUP($A1948,EVID_OSEVU!$A$1:$M$4972,7,FALSE)</f>
        <v>#N/A</v>
      </c>
      <c r="F1948" s="45" t="e">
        <f>VLOOKUP($A1948,EVID_OSEVU!$A$1:$M$4972,8,FALSE)</f>
        <v>#N/A</v>
      </c>
      <c r="G1948" s="45" t="e">
        <f>VLOOKUP($A1948,EVID_OSEVU!$A$1:$M$4972,11,FALSE)</f>
        <v>#N/A</v>
      </c>
      <c r="H1948" s="35"/>
      <c r="I1948" s="48"/>
      <c r="J1948" s="33" t="e">
        <f>VLOOKUP($A1948,EVID_OSEVU!$A$1:$M$4972,11,FALSE)</f>
        <v>#N/A</v>
      </c>
      <c r="K1948" s="39"/>
      <c r="L1948" s="49"/>
      <c r="M1948" s="89" t="e">
        <f t="shared" si="30"/>
        <v>#N/A</v>
      </c>
      <c r="N1948" s="50"/>
      <c r="O1948" s="37" t="e">
        <f>VLOOKUP(EVID_HNOJENI!N1948,HNOJIVA_ALL!$A$2:$Z$3303,4,FALSE)</f>
        <v>#N/A</v>
      </c>
      <c r="P1948" s="51" t="e">
        <f>ROUND(VLOOKUP(EVID_HNOJENI!N1948,HNOJIVA_ALL!$A$2:$Z$3303,14,FALSE)*K1948*IF(L1948="t",10,IF(L1948="kg",0.01,IF(L1948="q",1,IF(L1948="l",0.01*VLOOKUP(EVID_HNOJENI!N1948,HNOJIVA_ALL!$A$2:$AE$3303,31,FALSE),"CHYBA")))),2)</f>
        <v>#N/A</v>
      </c>
      <c r="Q1948" s="51" t="e">
        <f>ROUND(VLOOKUP(EVID_HNOJENI!N1948,HNOJIVA_ALL!$A$2:$Z$3303,15,FALSE)*K1948*IF(L1948="t",10,IF(L1948="kg",0.01,IF(L1948="q",1,IF(L1948="l",0.01*VLOOKUP(EVID_HNOJENI!N1948,HNOJIVA_ALL!$A$2:$AE$3303,31,FALSE),"CHYBA")))),2)</f>
        <v>#N/A</v>
      </c>
      <c r="R1948" s="51" t="e">
        <f>ROUND(VLOOKUP(EVID_HNOJENI!N1948,HNOJIVA_ALL!$A$2:$Z$3303,16,FALSE)*K1948*IF(L1948="t",10,IF(L1948="kg",0.01,IF(L1948="q",1,IF(L1948="l",0.01*VLOOKUP(EVID_HNOJENI!N1948,HNOJIVA_ALL!$A$2:$AE$3303,31,FALSE),"CHYBA")))),2)</f>
        <v>#N/A</v>
      </c>
      <c r="S1948" s="51" t="e">
        <f>ROUND(VLOOKUP(EVID_HNOJENI!N1948,HNOJIVA_ALL!$A$2:$Z$3303,18,FALSE)*K1948*IF(L1948="t",10,IF(L1948="kg",0.01,IF(L1948="q",1,IF(L1948="l",0.01*VLOOKUP(EVID_HNOJENI!N1948,HNOJIVA_ALL!$A$2:$AE$3303,31,FALSE),"CHYBA")))),2)</f>
        <v>#N/A</v>
      </c>
      <c r="T1948" s="51" t="e">
        <f>ROUND(VLOOKUP(EVID_HNOJENI!N1948,HNOJIVA_ALL!$A$2:$Z$3303,17,FALSE)*K1948*IF(L1948="t",10,IF(L1948="kg",0.01,IF(L1948="q",1,IF(L1948="l",0.01*VLOOKUP(EVID_HNOJENI!N1948,HNOJIVA_ALL!$A$2:$AE$3303,31,FALSE),"CHYBA")))),2)</f>
        <v>#N/A</v>
      </c>
      <c r="U1948" s="51" t="e">
        <f>ROUND(VLOOKUP(EVID_HNOJENI!N1948,HNOJIVA_ALL!$A$2:$Z$3303,20,FALSE)*K1948*IF(L1948="t",10,IF(L1948="kg",0.01,IF(L1948="q",1,IF(L1948="l",0.01*VLOOKUP(EVID_HNOJENI!N1948,HNOJIVA_ALL!$A$2:$AE$3303,31,FALSE),"CHYBA")))),2)</f>
        <v>#N/A</v>
      </c>
    </row>
    <row r="1949" spans="1:21" x14ac:dyDescent="0.2">
      <c r="A1949" s="32"/>
      <c r="B1949" s="45" t="e">
        <f>VLOOKUP($A1949,EVID_OSEVU!$A$1:$M$4972,2,FALSE)</f>
        <v>#N/A</v>
      </c>
      <c r="C1949" s="45" t="e">
        <f>VLOOKUP($A1949,EVID_OSEVU!$A$1:$M$4972,3,FALSE)</f>
        <v>#N/A</v>
      </c>
      <c r="D1949" s="45" t="e">
        <f>VLOOKUP($A1949,EVID_OSEVU!$A$1:$M$4972,4,FALSE)</f>
        <v>#N/A</v>
      </c>
      <c r="E1949" s="45" t="e">
        <f>VLOOKUP($A1949,EVID_OSEVU!$A$1:$M$4972,7,FALSE)</f>
        <v>#N/A</v>
      </c>
      <c r="F1949" s="45" t="e">
        <f>VLOOKUP($A1949,EVID_OSEVU!$A$1:$M$4972,8,FALSE)</f>
        <v>#N/A</v>
      </c>
      <c r="G1949" s="45" t="e">
        <f>VLOOKUP($A1949,EVID_OSEVU!$A$1:$M$4972,11,FALSE)</f>
        <v>#N/A</v>
      </c>
      <c r="H1949" s="35"/>
      <c r="I1949" s="48"/>
      <c r="J1949" s="33" t="e">
        <f>VLOOKUP($A1949,EVID_OSEVU!$A$1:$M$4972,11,FALSE)</f>
        <v>#N/A</v>
      </c>
      <c r="K1949" s="39"/>
      <c r="L1949" s="49"/>
      <c r="M1949" s="89" t="e">
        <f t="shared" si="30"/>
        <v>#N/A</v>
      </c>
      <c r="N1949" s="50"/>
      <c r="O1949" s="37" t="e">
        <f>VLOOKUP(EVID_HNOJENI!N1949,HNOJIVA_ALL!$A$2:$Z$3303,4,FALSE)</f>
        <v>#N/A</v>
      </c>
      <c r="P1949" s="51" t="e">
        <f>ROUND(VLOOKUP(EVID_HNOJENI!N1949,HNOJIVA_ALL!$A$2:$Z$3303,14,FALSE)*K1949*IF(L1949="t",10,IF(L1949="kg",0.01,IF(L1949="q",1,IF(L1949="l",0.01*VLOOKUP(EVID_HNOJENI!N1949,HNOJIVA_ALL!$A$2:$AE$3303,31,FALSE),"CHYBA")))),2)</f>
        <v>#N/A</v>
      </c>
      <c r="Q1949" s="51" t="e">
        <f>ROUND(VLOOKUP(EVID_HNOJENI!N1949,HNOJIVA_ALL!$A$2:$Z$3303,15,FALSE)*K1949*IF(L1949="t",10,IF(L1949="kg",0.01,IF(L1949="q",1,IF(L1949="l",0.01*VLOOKUP(EVID_HNOJENI!N1949,HNOJIVA_ALL!$A$2:$AE$3303,31,FALSE),"CHYBA")))),2)</f>
        <v>#N/A</v>
      </c>
      <c r="R1949" s="51" t="e">
        <f>ROUND(VLOOKUP(EVID_HNOJENI!N1949,HNOJIVA_ALL!$A$2:$Z$3303,16,FALSE)*K1949*IF(L1949="t",10,IF(L1949="kg",0.01,IF(L1949="q",1,IF(L1949="l",0.01*VLOOKUP(EVID_HNOJENI!N1949,HNOJIVA_ALL!$A$2:$AE$3303,31,FALSE),"CHYBA")))),2)</f>
        <v>#N/A</v>
      </c>
      <c r="S1949" s="51" t="e">
        <f>ROUND(VLOOKUP(EVID_HNOJENI!N1949,HNOJIVA_ALL!$A$2:$Z$3303,18,FALSE)*K1949*IF(L1949="t",10,IF(L1949="kg",0.01,IF(L1949="q",1,IF(L1949="l",0.01*VLOOKUP(EVID_HNOJENI!N1949,HNOJIVA_ALL!$A$2:$AE$3303,31,FALSE),"CHYBA")))),2)</f>
        <v>#N/A</v>
      </c>
      <c r="T1949" s="51" t="e">
        <f>ROUND(VLOOKUP(EVID_HNOJENI!N1949,HNOJIVA_ALL!$A$2:$Z$3303,17,FALSE)*K1949*IF(L1949="t",10,IF(L1949="kg",0.01,IF(L1949="q",1,IF(L1949="l",0.01*VLOOKUP(EVID_HNOJENI!N1949,HNOJIVA_ALL!$A$2:$AE$3303,31,FALSE),"CHYBA")))),2)</f>
        <v>#N/A</v>
      </c>
      <c r="U1949" s="51" t="e">
        <f>ROUND(VLOOKUP(EVID_HNOJENI!N1949,HNOJIVA_ALL!$A$2:$Z$3303,20,FALSE)*K1949*IF(L1949="t",10,IF(L1949="kg",0.01,IF(L1949="q",1,IF(L1949="l",0.01*VLOOKUP(EVID_HNOJENI!N1949,HNOJIVA_ALL!$A$2:$AE$3303,31,FALSE),"CHYBA")))),2)</f>
        <v>#N/A</v>
      </c>
    </row>
    <row r="1950" spans="1:21" x14ac:dyDescent="0.2">
      <c r="A1950" s="32"/>
      <c r="B1950" s="45" t="e">
        <f>VLOOKUP($A1950,EVID_OSEVU!$A$1:$M$4972,2,FALSE)</f>
        <v>#N/A</v>
      </c>
      <c r="C1950" s="45" t="e">
        <f>VLOOKUP($A1950,EVID_OSEVU!$A$1:$M$4972,3,FALSE)</f>
        <v>#N/A</v>
      </c>
      <c r="D1950" s="45" t="e">
        <f>VLOOKUP($A1950,EVID_OSEVU!$A$1:$M$4972,4,FALSE)</f>
        <v>#N/A</v>
      </c>
      <c r="E1950" s="45" t="e">
        <f>VLOOKUP($A1950,EVID_OSEVU!$A$1:$M$4972,7,FALSE)</f>
        <v>#N/A</v>
      </c>
      <c r="F1950" s="45" t="e">
        <f>VLOOKUP($A1950,EVID_OSEVU!$A$1:$M$4972,8,FALSE)</f>
        <v>#N/A</v>
      </c>
      <c r="G1950" s="45" t="e">
        <f>VLOOKUP($A1950,EVID_OSEVU!$A$1:$M$4972,11,FALSE)</f>
        <v>#N/A</v>
      </c>
      <c r="H1950" s="35"/>
      <c r="I1950" s="48"/>
      <c r="J1950" s="33" t="e">
        <f>VLOOKUP($A1950,EVID_OSEVU!$A$1:$M$4972,11,FALSE)</f>
        <v>#N/A</v>
      </c>
      <c r="K1950" s="39"/>
      <c r="L1950" s="49"/>
      <c r="M1950" s="89" t="e">
        <f t="shared" si="30"/>
        <v>#N/A</v>
      </c>
      <c r="N1950" s="50"/>
      <c r="O1950" s="37" t="e">
        <f>VLOOKUP(EVID_HNOJENI!N1950,HNOJIVA_ALL!$A$2:$Z$3303,4,FALSE)</f>
        <v>#N/A</v>
      </c>
      <c r="P1950" s="51" t="e">
        <f>ROUND(VLOOKUP(EVID_HNOJENI!N1950,HNOJIVA_ALL!$A$2:$Z$3303,14,FALSE)*K1950*IF(L1950="t",10,IF(L1950="kg",0.01,IF(L1950="q",1,IF(L1950="l",0.01*VLOOKUP(EVID_HNOJENI!N1950,HNOJIVA_ALL!$A$2:$AE$3303,31,FALSE),"CHYBA")))),2)</f>
        <v>#N/A</v>
      </c>
      <c r="Q1950" s="51" t="e">
        <f>ROUND(VLOOKUP(EVID_HNOJENI!N1950,HNOJIVA_ALL!$A$2:$Z$3303,15,FALSE)*K1950*IF(L1950="t",10,IF(L1950="kg",0.01,IF(L1950="q",1,IF(L1950="l",0.01*VLOOKUP(EVID_HNOJENI!N1950,HNOJIVA_ALL!$A$2:$AE$3303,31,FALSE),"CHYBA")))),2)</f>
        <v>#N/A</v>
      </c>
      <c r="R1950" s="51" t="e">
        <f>ROUND(VLOOKUP(EVID_HNOJENI!N1950,HNOJIVA_ALL!$A$2:$Z$3303,16,FALSE)*K1950*IF(L1950="t",10,IF(L1950="kg",0.01,IF(L1950="q",1,IF(L1950="l",0.01*VLOOKUP(EVID_HNOJENI!N1950,HNOJIVA_ALL!$A$2:$AE$3303,31,FALSE),"CHYBA")))),2)</f>
        <v>#N/A</v>
      </c>
      <c r="S1950" s="51" t="e">
        <f>ROUND(VLOOKUP(EVID_HNOJENI!N1950,HNOJIVA_ALL!$A$2:$Z$3303,18,FALSE)*K1950*IF(L1950="t",10,IF(L1950="kg",0.01,IF(L1950="q",1,IF(L1950="l",0.01*VLOOKUP(EVID_HNOJENI!N1950,HNOJIVA_ALL!$A$2:$AE$3303,31,FALSE),"CHYBA")))),2)</f>
        <v>#N/A</v>
      </c>
      <c r="T1950" s="51" t="e">
        <f>ROUND(VLOOKUP(EVID_HNOJENI!N1950,HNOJIVA_ALL!$A$2:$Z$3303,17,FALSE)*K1950*IF(L1950="t",10,IF(L1950="kg",0.01,IF(L1950="q",1,IF(L1950="l",0.01*VLOOKUP(EVID_HNOJENI!N1950,HNOJIVA_ALL!$A$2:$AE$3303,31,FALSE),"CHYBA")))),2)</f>
        <v>#N/A</v>
      </c>
      <c r="U1950" s="51" t="e">
        <f>ROUND(VLOOKUP(EVID_HNOJENI!N1950,HNOJIVA_ALL!$A$2:$Z$3303,20,FALSE)*K1950*IF(L1950="t",10,IF(L1950="kg",0.01,IF(L1950="q",1,IF(L1950="l",0.01*VLOOKUP(EVID_HNOJENI!N1950,HNOJIVA_ALL!$A$2:$AE$3303,31,FALSE),"CHYBA")))),2)</f>
        <v>#N/A</v>
      </c>
    </row>
    <row r="1951" spans="1:21" x14ac:dyDescent="0.2">
      <c r="A1951" s="32"/>
      <c r="B1951" s="45" t="e">
        <f>VLOOKUP($A1951,EVID_OSEVU!$A$1:$M$4972,2,FALSE)</f>
        <v>#N/A</v>
      </c>
      <c r="C1951" s="45" t="e">
        <f>VLOOKUP($A1951,EVID_OSEVU!$A$1:$M$4972,3,FALSE)</f>
        <v>#N/A</v>
      </c>
      <c r="D1951" s="45" t="e">
        <f>VLOOKUP($A1951,EVID_OSEVU!$A$1:$M$4972,4,FALSE)</f>
        <v>#N/A</v>
      </c>
      <c r="E1951" s="45" t="e">
        <f>VLOOKUP($A1951,EVID_OSEVU!$A$1:$M$4972,7,FALSE)</f>
        <v>#N/A</v>
      </c>
      <c r="F1951" s="45" t="e">
        <f>VLOOKUP($A1951,EVID_OSEVU!$A$1:$M$4972,8,FALSE)</f>
        <v>#N/A</v>
      </c>
      <c r="G1951" s="45" t="e">
        <f>VLOOKUP($A1951,EVID_OSEVU!$A$1:$M$4972,11,FALSE)</f>
        <v>#N/A</v>
      </c>
      <c r="H1951" s="35"/>
      <c r="I1951" s="48"/>
      <c r="J1951" s="33" t="e">
        <f>VLOOKUP($A1951,EVID_OSEVU!$A$1:$M$4972,11,FALSE)</f>
        <v>#N/A</v>
      </c>
      <c r="K1951" s="39"/>
      <c r="L1951" s="49"/>
      <c r="M1951" s="89" t="e">
        <f t="shared" si="30"/>
        <v>#N/A</v>
      </c>
      <c r="N1951" s="50"/>
      <c r="O1951" s="37" t="e">
        <f>VLOOKUP(EVID_HNOJENI!N1951,HNOJIVA_ALL!$A$2:$Z$3303,4,FALSE)</f>
        <v>#N/A</v>
      </c>
      <c r="P1951" s="51" t="e">
        <f>ROUND(VLOOKUP(EVID_HNOJENI!N1951,HNOJIVA_ALL!$A$2:$Z$3303,14,FALSE)*K1951*IF(L1951="t",10,IF(L1951="kg",0.01,IF(L1951="q",1,IF(L1951="l",0.01*VLOOKUP(EVID_HNOJENI!N1951,HNOJIVA_ALL!$A$2:$AE$3303,31,FALSE),"CHYBA")))),2)</f>
        <v>#N/A</v>
      </c>
      <c r="Q1951" s="51" t="e">
        <f>ROUND(VLOOKUP(EVID_HNOJENI!N1951,HNOJIVA_ALL!$A$2:$Z$3303,15,FALSE)*K1951*IF(L1951="t",10,IF(L1951="kg",0.01,IF(L1951="q",1,IF(L1951="l",0.01*VLOOKUP(EVID_HNOJENI!N1951,HNOJIVA_ALL!$A$2:$AE$3303,31,FALSE),"CHYBA")))),2)</f>
        <v>#N/A</v>
      </c>
      <c r="R1951" s="51" t="e">
        <f>ROUND(VLOOKUP(EVID_HNOJENI!N1951,HNOJIVA_ALL!$A$2:$Z$3303,16,FALSE)*K1951*IF(L1951="t",10,IF(L1951="kg",0.01,IF(L1951="q",1,IF(L1951="l",0.01*VLOOKUP(EVID_HNOJENI!N1951,HNOJIVA_ALL!$A$2:$AE$3303,31,FALSE),"CHYBA")))),2)</f>
        <v>#N/A</v>
      </c>
      <c r="S1951" s="51" t="e">
        <f>ROUND(VLOOKUP(EVID_HNOJENI!N1951,HNOJIVA_ALL!$A$2:$Z$3303,18,FALSE)*K1951*IF(L1951="t",10,IF(L1951="kg",0.01,IF(L1951="q",1,IF(L1951="l",0.01*VLOOKUP(EVID_HNOJENI!N1951,HNOJIVA_ALL!$A$2:$AE$3303,31,FALSE),"CHYBA")))),2)</f>
        <v>#N/A</v>
      </c>
      <c r="T1951" s="51" t="e">
        <f>ROUND(VLOOKUP(EVID_HNOJENI!N1951,HNOJIVA_ALL!$A$2:$Z$3303,17,FALSE)*K1951*IF(L1951="t",10,IF(L1951="kg",0.01,IF(L1951="q",1,IF(L1951="l",0.01*VLOOKUP(EVID_HNOJENI!N1951,HNOJIVA_ALL!$A$2:$AE$3303,31,FALSE),"CHYBA")))),2)</f>
        <v>#N/A</v>
      </c>
      <c r="U1951" s="51" t="e">
        <f>ROUND(VLOOKUP(EVID_HNOJENI!N1951,HNOJIVA_ALL!$A$2:$Z$3303,20,FALSE)*K1951*IF(L1951="t",10,IF(L1951="kg",0.01,IF(L1951="q",1,IF(L1951="l",0.01*VLOOKUP(EVID_HNOJENI!N1951,HNOJIVA_ALL!$A$2:$AE$3303,31,FALSE),"CHYBA")))),2)</f>
        <v>#N/A</v>
      </c>
    </row>
    <row r="1952" spans="1:21" x14ac:dyDescent="0.2">
      <c r="A1952" s="32"/>
      <c r="B1952" s="45" t="e">
        <f>VLOOKUP($A1952,EVID_OSEVU!$A$1:$M$4972,2,FALSE)</f>
        <v>#N/A</v>
      </c>
      <c r="C1952" s="45" t="e">
        <f>VLOOKUP($A1952,EVID_OSEVU!$A$1:$M$4972,3,FALSE)</f>
        <v>#N/A</v>
      </c>
      <c r="D1952" s="45" t="e">
        <f>VLOOKUP($A1952,EVID_OSEVU!$A$1:$M$4972,4,FALSE)</f>
        <v>#N/A</v>
      </c>
      <c r="E1952" s="45" t="e">
        <f>VLOOKUP($A1952,EVID_OSEVU!$A$1:$M$4972,7,FALSE)</f>
        <v>#N/A</v>
      </c>
      <c r="F1952" s="45" t="e">
        <f>VLOOKUP($A1952,EVID_OSEVU!$A$1:$M$4972,8,FALSE)</f>
        <v>#N/A</v>
      </c>
      <c r="G1952" s="45" t="e">
        <f>VLOOKUP($A1952,EVID_OSEVU!$A$1:$M$4972,11,FALSE)</f>
        <v>#N/A</v>
      </c>
      <c r="H1952" s="35"/>
      <c r="I1952" s="48"/>
      <c r="J1952" s="33" t="e">
        <f>VLOOKUP($A1952,EVID_OSEVU!$A$1:$M$4972,11,FALSE)</f>
        <v>#N/A</v>
      </c>
      <c r="K1952" s="39"/>
      <c r="L1952" s="49"/>
      <c r="M1952" s="89" t="e">
        <f t="shared" si="30"/>
        <v>#N/A</v>
      </c>
      <c r="N1952" s="50"/>
      <c r="O1952" s="37" t="e">
        <f>VLOOKUP(EVID_HNOJENI!N1952,HNOJIVA_ALL!$A$2:$Z$3303,4,FALSE)</f>
        <v>#N/A</v>
      </c>
      <c r="P1952" s="51" t="e">
        <f>ROUND(VLOOKUP(EVID_HNOJENI!N1952,HNOJIVA_ALL!$A$2:$Z$3303,14,FALSE)*K1952*IF(L1952="t",10,IF(L1952="kg",0.01,IF(L1952="q",1,IF(L1952="l",0.01*VLOOKUP(EVID_HNOJENI!N1952,HNOJIVA_ALL!$A$2:$AE$3303,31,FALSE),"CHYBA")))),2)</f>
        <v>#N/A</v>
      </c>
      <c r="Q1952" s="51" t="e">
        <f>ROUND(VLOOKUP(EVID_HNOJENI!N1952,HNOJIVA_ALL!$A$2:$Z$3303,15,FALSE)*K1952*IF(L1952="t",10,IF(L1952="kg",0.01,IF(L1952="q",1,IF(L1952="l",0.01*VLOOKUP(EVID_HNOJENI!N1952,HNOJIVA_ALL!$A$2:$AE$3303,31,FALSE),"CHYBA")))),2)</f>
        <v>#N/A</v>
      </c>
      <c r="R1952" s="51" t="e">
        <f>ROUND(VLOOKUP(EVID_HNOJENI!N1952,HNOJIVA_ALL!$A$2:$Z$3303,16,FALSE)*K1952*IF(L1952="t",10,IF(L1952="kg",0.01,IF(L1952="q",1,IF(L1952="l",0.01*VLOOKUP(EVID_HNOJENI!N1952,HNOJIVA_ALL!$A$2:$AE$3303,31,FALSE),"CHYBA")))),2)</f>
        <v>#N/A</v>
      </c>
      <c r="S1952" s="51" t="e">
        <f>ROUND(VLOOKUP(EVID_HNOJENI!N1952,HNOJIVA_ALL!$A$2:$Z$3303,18,FALSE)*K1952*IF(L1952="t",10,IF(L1952="kg",0.01,IF(L1952="q",1,IF(L1952="l",0.01*VLOOKUP(EVID_HNOJENI!N1952,HNOJIVA_ALL!$A$2:$AE$3303,31,FALSE),"CHYBA")))),2)</f>
        <v>#N/A</v>
      </c>
      <c r="T1952" s="51" t="e">
        <f>ROUND(VLOOKUP(EVID_HNOJENI!N1952,HNOJIVA_ALL!$A$2:$Z$3303,17,FALSE)*K1952*IF(L1952="t",10,IF(L1952="kg",0.01,IF(L1952="q",1,IF(L1952="l",0.01*VLOOKUP(EVID_HNOJENI!N1952,HNOJIVA_ALL!$A$2:$AE$3303,31,FALSE),"CHYBA")))),2)</f>
        <v>#N/A</v>
      </c>
      <c r="U1952" s="51" t="e">
        <f>ROUND(VLOOKUP(EVID_HNOJENI!N1952,HNOJIVA_ALL!$A$2:$Z$3303,20,FALSE)*K1952*IF(L1952="t",10,IF(L1952="kg",0.01,IF(L1952="q",1,IF(L1952="l",0.01*VLOOKUP(EVID_HNOJENI!N1952,HNOJIVA_ALL!$A$2:$AE$3303,31,FALSE),"CHYBA")))),2)</f>
        <v>#N/A</v>
      </c>
    </row>
    <row r="1953" spans="1:21" x14ac:dyDescent="0.2">
      <c r="A1953" s="32"/>
      <c r="B1953" s="45" t="e">
        <f>VLOOKUP($A1953,EVID_OSEVU!$A$1:$M$4972,2,FALSE)</f>
        <v>#N/A</v>
      </c>
      <c r="C1953" s="45" t="e">
        <f>VLOOKUP($A1953,EVID_OSEVU!$A$1:$M$4972,3,FALSE)</f>
        <v>#N/A</v>
      </c>
      <c r="D1953" s="45" t="e">
        <f>VLOOKUP($A1953,EVID_OSEVU!$A$1:$M$4972,4,FALSE)</f>
        <v>#N/A</v>
      </c>
      <c r="E1953" s="45" t="e">
        <f>VLOOKUP($A1953,EVID_OSEVU!$A$1:$M$4972,7,FALSE)</f>
        <v>#N/A</v>
      </c>
      <c r="F1953" s="45" t="e">
        <f>VLOOKUP($A1953,EVID_OSEVU!$A$1:$M$4972,8,FALSE)</f>
        <v>#N/A</v>
      </c>
      <c r="G1953" s="45" t="e">
        <f>VLOOKUP($A1953,EVID_OSEVU!$A$1:$M$4972,11,FALSE)</f>
        <v>#N/A</v>
      </c>
      <c r="H1953" s="35"/>
      <c r="I1953" s="48"/>
      <c r="J1953" s="33" t="e">
        <f>VLOOKUP($A1953,EVID_OSEVU!$A$1:$M$4972,11,FALSE)</f>
        <v>#N/A</v>
      </c>
      <c r="K1953" s="39"/>
      <c r="L1953" s="49"/>
      <c r="M1953" s="89" t="e">
        <f t="shared" si="30"/>
        <v>#N/A</v>
      </c>
      <c r="N1953" s="50"/>
      <c r="O1953" s="37" t="e">
        <f>VLOOKUP(EVID_HNOJENI!N1953,HNOJIVA_ALL!$A$2:$Z$3303,4,FALSE)</f>
        <v>#N/A</v>
      </c>
      <c r="P1953" s="51" t="e">
        <f>ROUND(VLOOKUP(EVID_HNOJENI!N1953,HNOJIVA_ALL!$A$2:$Z$3303,14,FALSE)*K1953*IF(L1953="t",10,IF(L1953="kg",0.01,IF(L1953="q",1,IF(L1953="l",0.01*VLOOKUP(EVID_HNOJENI!N1953,HNOJIVA_ALL!$A$2:$AE$3303,31,FALSE),"CHYBA")))),2)</f>
        <v>#N/A</v>
      </c>
      <c r="Q1953" s="51" t="e">
        <f>ROUND(VLOOKUP(EVID_HNOJENI!N1953,HNOJIVA_ALL!$A$2:$Z$3303,15,FALSE)*K1953*IF(L1953="t",10,IF(L1953="kg",0.01,IF(L1953="q",1,IF(L1953="l",0.01*VLOOKUP(EVID_HNOJENI!N1953,HNOJIVA_ALL!$A$2:$AE$3303,31,FALSE),"CHYBA")))),2)</f>
        <v>#N/A</v>
      </c>
      <c r="R1953" s="51" t="e">
        <f>ROUND(VLOOKUP(EVID_HNOJENI!N1953,HNOJIVA_ALL!$A$2:$Z$3303,16,FALSE)*K1953*IF(L1953="t",10,IF(L1953="kg",0.01,IF(L1953="q",1,IF(L1953="l",0.01*VLOOKUP(EVID_HNOJENI!N1953,HNOJIVA_ALL!$A$2:$AE$3303,31,FALSE),"CHYBA")))),2)</f>
        <v>#N/A</v>
      </c>
      <c r="S1953" s="51" t="e">
        <f>ROUND(VLOOKUP(EVID_HNOJENI!N1953,HNOJIVA_ALL!$A$2:$Z$3303,18,FALSE)*K1953*IF(L1953="t",10,IF(L1953="kg",0.01,IF(L1953="q",1,IF(L1953="l",0.01*VLOOKUP(EVID_HNOJENI!N1953,HNOJIVA_ALL!$A$2:$AE$3303,31,FALSE),"CHYBA")))),2)</f>
        <v>#N/A</v>
      </c>
      <c r="T1953" s="51" t="e">
        <f>ROUND(VLOOKUP(EVID_HNOJENI!N1953,HNOJIVA_ALL!$A$2:$Z$3303,17,FALSE)*K1953*IF(L1953="t",10,IF(L1953="kg",0.01,IF(L1953="q",1,IF(L1953="l",0.01*VLOOKUP(EVID_HNOJENI!N1953,HNOJIVA_ALL!$A$2:$AE$3303,31,FALSE),"CHYBA")))),2)</f>
        <v>#N/A</v>
      </c>
      <c r="U1953" s="51" t="e">
        <f>ROUND(VLOOKUP(EVID_HNOJENI!N1953,HNOJIVA_ALL!$A$2:$Z$3303,20,FALSE)*K1953*IF(L1953="t",10,IF(L1953="kg",0.01,IF(L1953="q",1,IF(L1953="l",0.01*VLOOKUP(EVID_HNOJENI!N1953,HNOJIVA_ALL!$A$2:$AE$3303,31,FALSE),"CHYBA")))),2)</f>
        <v>#N/A</v>
      </c>
    </row>
    <row r="1954" spans="1:21" x14ac:dyDescent="0.2">
      <c r="A1954" s="32"/>
      <c r="B1954" s="45" t="e">
        <f>VLOOKUP($A1954,EVID_OSEVU!$A$1:$M$4972,2,FALSE)</f>
        <v>#N/A</v>
      </c>
      <c r="C1954" s="45" t="e">
        <f>VLOOKUP($A1954,EVID_OSEVU!$A$1:$M$4972,3,FALSE)</f>
        <v>#N/A</v>
      </c>
      <c r="D1954" s="45" t="e">
        <f>VLOOKUP($A1954,EVID_OSEVU!$A$1:$M$4972,4,FALSE)</f>
        <v>#N/A</v>
      </c>
      <c r="E1954" s="45" t="e">
        <f>VLOOKUP($A1954,EVID_OSEVU!$A$1:$M$4972,7,FALSE)</f>
        <v>#N/A</v>
      </c>
      <c r="F1954" s="45" t="e">
        <f>VLOOKUP($A1954,EVID_OSEVU!$A$1:$M$4972,8,FALSE)</f>
        <v>#N/A</v>
      </c>
      <c r="G1954" s="45" t="e">
        <f>VLOOKUP($A1954,EVID_OSEVU!$A$1:$M$4972,11,FALSE)</f>
        <v>#N/A</v>
      </c>
      <c r="H1954" s="35"/>
      <c r="I1954" s="48"/>
      <c r="J1954" s="33" t="e">
        <f>VLOOKUP($A1954,EVID_OSEVU!$A$1:$M$4972,11,FALSE)</f>
        <v>#N/A</v>
      </c>
      <c r="K1954" s="39"/>
      <c r="L1954" s="49"/>
      <c r="M1954" s="89" t="e">
        <f t="shared" si="30"/>
        <v>#N/A</v>
      </c>
      <c r="N1954" s="50"/>
      <c r="O1954" s="37" t="e">
        <f>VLOOKUP(EVID_HNOJENI!N1954,HNOJIVA_ALL!$A$2:$Z$3303,4,FALSE)</f>
        <v>#N/A</v>
      </c>
      <c r="P1954" s="51" t="e">
        <f>ROUND(VLOOKUP(EVID_HNOJENI!N1954,HNOJIVA_ALL!$A$2:$Z$3303,14,FALSE)*K1954*IF(L1954="t",10,IF(L1954="kg",0.01,IF(L1954="q",1,IF(L1954="l",0.01*VLOOKUP(EVID_HNOJENI!N1954,HNOJIVA_ALL!$A$2:$AE$3303,31,FALSE),"CHYBA")))),2)</f>
        <v>#N/A</v>
      </c>
      <c r="Q1954" s="51" t="e">
        <f>ROUND(VLOOKUP(EVID_HNOJENI!N1954,HNOJIVA_ALL!$A$2:$Z$3303,15,FALSE)*K1954*IF(L1954="t",10,IF(L1954="kg",0.01,IF(L1954="q",1,IF(L1954="l",0.01*VLOOKUP(EVID_HNOJENI!N1954,HNOJIVA_ALL!$A$2:$AE$3303,31,FALSE),"CHYBA")))),2)</f>
        <v>#N/A</v>
      </c>
      <c r="R1954" s="51" t="e">
        <f>ROUND(VLOOKUP(EVID_HNOJENI!N1954,HNOJIVA_ALL!$A$2:$Z$3303,16,FALSE)*K1954*IF(L1954="t",10,IF(L1954="kg",0.01,IF(L1954="q",1,IF(L1954="l",0.01*VLOOKUP(EVID_HNOJENI!N1954,HNOJIVA_ALL!$A$2:$AE$3303,31,FALSE),"CHYBA")))),2)</f>
        <v>#N/A</v>
      </c>
      <c r="S1954" s="51" t="e">
        <f>ROUND(VLOOKUP(EVID_HNOJENI!N1954,HNOJIVA_ALL!$A$2:$Z$3303,18,FALSE)*K1954*IF(L1954="t",10,IF(L1954="kg",0.01,IF(L1954="q",1,IF(L1954="l",0.01*VLOOKUP(EVID_HNOJENI!N1954,HNOJIVA_ALL!$A$2:$AE$3303,31,FALSE),"CHYBA")))),2)</f>
        <v>#N/A</v>
      </c>
      <c r="T1954" s="51" t="e">
        <f>ROUND(VLOOKUP(EVID_HNOJENI!N1954,HNOJIVA_ALL!$A$2:$Z$3303,17,FALSE)*K1954*IF(L1954="t",10,IF(L1954="kg",0.01,IF(L1954="q",1,IF(L1954="l",0.01*VLOOKUP(EVID_HNOJENI!N1954,HNOJIVA_ALL!$A$2:$AE$3303,31,FALSE),"CHYBA")))),2)</f>
        <v>#N/A</v>
      </c>
      <c r="U1954" s="51" t="e">
        <f>ROUND(VLOOKUP(EVID_HNOJENI!N1954,HNOJIVA_ALL!$A$2:$Z$3303,20,FALSE)*K1954*IF(L1954="t",10,IF(L1954="kg",0.01,IF(L1954="q",1,IF(L1954="l",0.01*VLOOKUP(EVID_HNOJENI!N1954,HNOJIVA_ALL!$A$2:$AE$3303,31,FALSE),"CHYBA")))),2)</f>
        <v>#N/A</v>
      </c>
    </row>
    <row r="1955" spans="1:21" x14ac:dyDescent="0.2">
      <c r="A1955" s="32"/>
      <c r="B1955" s="45" t="e">
        <f>VLOOKUP($A1955,EVID_OSEVU!$A$1:$M$4972,2,FALSE)</f>
        <v>#N/A</v>
      </c>
      <c r="C1955" s="45" t="e">
        <f>VLOOKUP($A1955,EVID_OSEVU!$A$1:$M$4972,3,FALSE)</f>
        <v>#N/A</v>
      </c>
      <c r="D1955" s="45" t="e">
        <f>VLOOKUP($A1955,EVID_OSEVU!$A$1:$M$4972,4,FALSE)</f>
        <v>#N/A</v>
      </c>
      <c r="E1955" s="45" t="e">
        <f>VLOOKUP($A1955,EVID_OSEVU!$A$1:$M$4972,7,FALSE)</f>
        <v>#N/A</v>
      </c>
      <c r="F1955" s="45" t="e">
        <f>VLOOKUP($A1955,EVID_OSEVU!$A$1:$M$4972,8,FALSE)</f>
        <v>#N/A</v>
      </c>
      <c r="G1955" s="45" t="e">
        <f>VLOOKUP($A1955,EVID_OSEVU!$A$1:$M$4972,11,FALSE)</f>
        <v>#N/A</v>
      </c>
      <c r="H1955" s="35"/>
      <c r="I1955" s="48"/>
      <c r="J1955" s="33" t="e">
        <f>VLOOKUP($A1955,EVID_OSEVU!$A$1:$M$4972,11,FALSE)</f>
        <v>#N/A</v>
      </c>
      <c r="K1955" s="39"/>
      <c r="L1955" s="49"/>
      <c r="M1955" s="89" t="e">
        <f t="shared" si="30"/>
        <v>#N/A</v>
      </c>
      <c r="N1955" s="50"/>
      <c r="O1955" s="37" t="e">
        <f>VLOOKUP(EVID_HNOJENI!N1955,HNOJIVA_ALL!$A$2:$Z$3303,4,FALSE)</f>
        <v>#N/A</v>
      </c>
      <c r="P1955" s="51" t="e">
        <f>ROUND(VLOOKUP(EVID_HNOJENI!N1955,HNOJIVA_ALL!$A$2:$Z$3303,14,FALSE)*K1955*IF(L1955="t",10,IF(L1955="kg",0.01,IF(L1955="q",1,IF(L1955="l",0.01*VLOOKUP(EVID_HNOJENI!N1955,HNOJIVA_ALL!$A$2:$AE$3303,31,FALSE),"CHYBA")))),2)</f>
        <v>#N/A</v>
      </c>
      <c r="Q1955" s="51" t="e">
        <f>ROUND(VLOOKUP(EVID_HNOJENI!N1955,HNOJIVA_ALL!$A$2:$Z$3303,15,FALSE)*K1955*IF(L1955="t",10,IF(L1955="kg",0.01,IF(L1955="q",1,IF(L1955="l",0.01*VLOOKUP(EVID_HNOJENI!N1955,HNOJIVA_ALL!$A$2:$AE$3303,31,FALSE),"CHYBA")))),2)</f>
        <v>#N/A</v>
      </c>
      <c r="R1955" s="51" t="e">
        <f>ROUND(VLOOKUP(EVID_HNOJENI!N1955,HNOJIVA_ALL!$A$2:$Z$3303,16,FALSE)*K1955*IF(L1955="t",10,IF(L1955="kg",0.01,IF(L1955="q",1,IF(L1955="l",0.01*VLOOKUP(EVID_HNOJENI!N1955,HNOJIVA_ALL!$A$2:$AE$3303,31,FALSE),"CHYBA")))),2)</f>
        <v>#N/A</v>
      </c>
      <c r="S1955" s="51" t="e">
        <f>ROUND(VLOOKUP(EVID_HNOJENI!N1955,HNOJIVA_ALL!$A$2:$Z$3303,18,FALSE)*K1955*IF(L1955="t",10,IF(L1955="kg",0.01,IF(L1955="q",1,IF(L1955="l",0.01*VLOOKUP(EVID_HNOJENI!N1955,HNOJIVA_ALL!$A$2:$AE$3303,31,FALSE),"CHYBA")))),2)</f>
        <v>#N/A</v>
      </c>
      <c r="T1955" s="51" t="e">
        <f>ROUND(VLOOKUP(EVID_HNOJENI!N1955,HNOJIVA_ALL!$A$2:$Z$3303,17,FALSE)*K1955*IF(L1955="t",10,IF(L1955="kg",0.01,IF(L1955="q",1,IF(L1955="l",0.01*VLOOKUP(EVID_HNOJENI!N1955,HNOJIVA_ALL!$A$2:$AE$3303,31,FALSE),"CHYBA")))),2)</f>
        <v>#N/A</v>
      </c>
      <c r="U1955" s="51" t="e">
        <f>ROUND(VLOOKUP(EVID_HNOJENI!N1955,HNOJIVA_ALL!$A$2:$Z$3303,20,FALSE)*K1955*IF(L1955="t",10,IF(L1955="kg",0.01,IF(L1955="q",1,IF(L1955="l",0.01*VLOOKUP(EVID_HNOJENI!N1955,HNOJIVA_ALL!$A$2:$AE$3303,31,FALSE),"CHYBA")))),2)</f>
        <v>#N/A</v>
      </c>
    </row>
    <row r="1956" spans="1:21" x14ac:dyDescent="0.2">
      <c r="A1956" s="32"/>
      <c r="B1956" s="45" t="e">
        <f>VLOOKUP($A1956,EVID_OSEVU!$A$1:$M$4972,2,FALSE)</f>
        <v>#N/A</v>
      </c>
      <c r="C1956" s="45" t="e">
        <f>VLOOKUP($A1956,EVID_OSEVU!$A$1:$M$4972,3,FALSE)</f>
        <v>#N/A</v>
      </c>
      <c r="D1956" s="45" t="e">
        <f>VLOOKUP($A1956,EVID_OSEVU!$A$1:$M$4972,4,FALSE)</f>
        <v>#N/A</v>
      </c>
      <c r="E1956" s="45" t="e">
        <f>VLOOKUP($A1956,EVID_OSEVU!$A$1:$M$4972,7,FALSE)</f>
        <v>#N/A</v>
      </c>
      <c r="F1956" s="45" t="e">
        <f>VLOOKUP($A1956,EVID_OSEVU!$A$1:$M$4972,8,FALSE)</f>
        <v>#N/A</v>
      </c>
      <c r="G1956" s="45" t="e">
        <f>VLOOKUP($A1956,EVID_OSEVU!$A$1:$M$4972,11,FALSE)</f>
        <v>#N/A</v>
      </c>
      <c r="H1956" s="35"/>
      <c r="I1956" s="48"/>
      <c r="J1956" s="33" t="e">
        <f>VLOOKUP($A1956,EVID_OSEVU!$A$1:$M$4972,11,FALSE)</f>
        <v>#N/A</v>
      </c>
      <c r="K1956" s="39"/>
      <c r="L1956" s="49"/>
      <c r="M1956" s="89" t="e">
        <f t="shared" si="30"/>
        <v>#N/A</v>
      </c>
      <c r="N1956" s="50"/>
      <c r="O1956" s="37" t="e">
        <f>VLOOKUP(EVID_HNOJENI!N1956,HNOJIVA_ALL!$A$2:$Z$3303,4,FALSE)</f>
        <v>#N/A</v>
      </c>
      <c r="P1956" s="51" t="e">
        <f>ROUND(VLOOKUP(EVID_HNOJENI!N1956,HNOJIVA_ALL!$A$2:$Z$3303,14,FALSE)*K1956*IF(L1956="t",10,IF(L1956="kg",0.01,IF(L1956="q",1,IF(L1956="l",0.01*VLOOKUP(EVID_HNOJENI!N1956,HNOJIVA_ALL!$A$2:$AE$3303,31,FALSE),"CHYBA")))),2)</f>
        <v>#N/A</v>
      </c>
      <c r="Q1956" s="51" t="e">
        <f>ROUND(VLOOKUP(EVID_HNOJENI!N1956,HNOJIVA_ALL!$A$2:$Z$3303,15,FALSE)*K1956*IF(L1956="t",10,IF(L1956="kg",0.01,IF(L1956="q",1,IF(L1956="l",0.01*VLOOKUP(EVID_HNOJENI!N1956,HNOJIVA_ALL!$A$2:$AE$3303,31,FALSE),"CHYBA")))),2)</f>
        <v>#N/A</v>
      </c>
      <c r="R1956" s="51" t="e">
        <f>ROUND(VLOOKUP(EVID_HNOJENI!N1956,HNOJIVA_ALL!$A$2:$Z$3303,16,FALSE)*K1956*IF(L1956="t",10,IF(L1956="kg",0.01,IF(L1956="q",1,IF(L1956="l",0.01*VLOOKUP(EVID_HNOJENI!N1956,HNOJIVA_ALL!$A$2:$AE$3303,31,FALSE),"CHYBA")))),2)</f>
        <v>#N/A</v>
      </c>
      <c r="S1956" s="51" t="e">
        <f>ROUND(VLOOKUP(EVID_HNOJENI!N1956,HNOJIVA_ALL!$A$2:$Z$3303,18,FALSE)*K1956*IF(L1956="t",10,IF(L1956="kg",0.01,IF(L1956="q",1,IF(L1956="l",0.01*VLOOKUP(EVID_HNOJENI!N1956,HNOJIVA_ALL!$A$2:$AE$3303,31,FALSE),"CHYBA")))),2)</f>
        <v>#N/A</v>
      </c>
      <c r="T1956" s="51" t="e">
        <f>ROUND(VLOOKUP(EVID_HNOJENI!N1956,HNOJIVA_ALL!$A$2:$Z$3303,17,FALSE)*K1956*IF(L1956="t",10,IF(L1956="kg",0.01,IF(L1956="q",1,IF(L1956="l",0.01*VLOOKUP(EVID_HNOJENI!N1956,HNOJIVA_ALL!$A$2:$AE$3303,31,FALSE),"CHYBA")))),2)</f>
        <v>#N/A</v>
      </c>
      <c r="U1956" s="51" t="e">
        <f>ROUND(VLOOKUP(EVID_HNOJENI!N1956,HNOJIVA_ALL!$A$2:$Z$3303,20,FALSE)*K1956*IF(L1956="t",10,IF(L1956="kg",0.01,IF(L1956="q",1,IF(L1956="l",0.01*VLOOKUP(EVID_HNOJENI!N1956,HNOJIVA_ALL!$A$2:$AE$3303,31,FALSE),"CHYBA")))),2)</f>
        <v>#N/A</v>
      </c>
    </row>
    <row r="1957" spans="1:21" x14ac:dyDescent="0.2">
      <c r="A1957" s="32"/>
      <c r="B1957" s="45" t="e">
        <f>VLOOKUP($A1957,EVID_OSEVU!$A$1:$M$4972,2,FALSE)</f>
        <v>#N/A</v>
      </c>
      <c r="C1957" s="45" t="e">
        <f>VLOOKUP($A1957,EVID_OSEVU!$A$1:$M$4972,3,FALSE)</f>
        <v>#N/A</v>
      </c>
      <c r="D1957" s="45" t="e">
        <f>VLOOKUP($A1957,EVID_OSEVU!$A$1:$M$4972,4,FALSE)</f>
        <v>#N/A</v>
      </c>
      <c r="E1957" s="45" t="e">
        <f>VLOOKUP($A1957,EVID_OSEVU!$A$1:$M$4972,7,FALSE)</f>
        <v>#N/A</v>
      </c>
      <c r="F1957" s="45" t="e">
        <f>VLOOKUP($A1957,EVID_OSEVU!$A$1:$M$4972,8,FALSE)</f>
        <v>#N/A</v>
      </c>
      <c r="G1957" s="45" t="e">
        <f>VLOOKUP($A1957,EVID_OSEVU!$A$1:$M$4972,11,FALSE)</f>
        <v>#N/A</v>
      </c>
      <c r="H1957" s="35"/>
      <c r="I1957" s="48"/>
      <c r="J1957" s="33" t="e">
        <f>VLOOKUP($A1957,EVID_OSEVU!$A$1:$M$4972,11,FALSE)</f>
        <v>#N/A</v>
      </c>
      <c r="K1957" s="39"/>
      <c r="L1957" s="49"/>
      <c r="M1957" s="89" t="e">
        <f t="shared" si="30"/>
        <v>#N/A</v>
      </c>
      <c r="N1957" s="50"/>
      <c r="O1957" s="37" t="e">
        <f>VLOOKUP(EVID_HNOJENI!N1957,HNOJIVA_ALL!$A$2:$Z$3303,4,FALSE)</f>
        <v>#N/A</v>
      </c>
      <c r="P1957" s="51" t="e">
        <f>ROUND(VLOOKUP(EVID_HNOJENI!N1957,HNOJIVA_ALL!$A$2:$Z$3303,14,FALSE)*K1957*IF(L1957="t",10,IF(L1957="kg",0.01,IF(L1957="q",1,IF(L1957="l",0.01*VLOOKUP(EVID_HNOJENI!N1957,HNOJIVA_ALL!$A$2:$AE$3303,31,FALSE),"CHYBA")))),2)</f>
        <v>#N/A</v>
      </c>
      <c r="Q1957" s="51" t="e">
        <f>ROUND(VLOOKUP(EVID_HNOJENI!N1957,HNOJIVA_ALL!$A$2:$Z$3303,15,FALSE)*K1957*IF(L1957="t",10,IF(L1957="kg",0.01,IF(L1957="q",1,IF(L1957="l",0.01*VLOOKUP(EVID_HNOJENI!N1957,HNOJIVA_ALL!$A$2:$AE$3303,31,FALSE),"CHYBA")))),2)</f>
        <v>#N/A</v>
      </c>
      <c r="R1957" s="51" t="e">
        <f>ROUND(VLOOKUP(EVID_HNOJENI!N1957,HNOJIVA_ALL!$A$2:$Z$3303,16,FALSE)*K1957*IF(L1957="t",10,IF(L1957="kg",0.01,IF(L1957="q",1,IF(L1957="l",0.01*VLOOKUP(EVID_HNOJENI!N1957,HNOJIVA_ALL!$A$2:$AE$3303,31,FALSE),"CHYBA")))),2)</f>
        <v>#N/A</v>
      </c>
      <c r="S1957" s="51" t="e">
        <f>ROUND(VLOOKUP(EVID_HNOJENI!N1957,HNOJIVA_ALL!$A$2:$Z$3303,18,FALSE)*K1957*IF(L1957="t",10,IF(L1957="kg",0.01,IF(L1957="q",1,IF(L1957="l",0.01*VLOOKUP(EVID_HNOJENI!N1957,HNOJIVA_ALL!$A$2:$AE$3303,31,FALSE),"CHYBA")))),2)</f>
        <v>#N/A</v>
      </c>
      <c r="T1957" s="51" t="e">
        <f>ROUND(VLOOKUP(EVID_HNOJENI!N1957,HNOJIVA_ALL!$A$2:$Z$3303,17,FALSE)*K1957*IF(L1957="t",10,IF(L1957="kg",0.01,IF(L1957="q",1,IF(L1957="l",0.01*VLOOKUP(EVID_HNOJENI!N1957,HNOJIVA_ALL!$A$2:$AE$3303,31,FALSE),"CHYBA")))),2)</f>
        <v>#N/A</v>
      </c>
      <c r="U1957" s="51" t="e">
        <f>ROUND(VLOOKUP(EVID_HNOJENI!N1957,HNOJIVA_ALL!$A$2:$Z$3303,20,FALSE)*K1957*IF(L1957="t",10,IF(L1957="kg",0.01,IF(L1957="q",1,IF(L1957="l",0.01*VLOOKUP(EVID_HNOJENI!N1957,HNOJIVA_ALL!$A$2:$AE$3303,31,FALSE),"CHYBA")))),2)</f>
        <v>#N/A</v>
      </c>
    </row>
    <row r="1958" spans="1:21" x14ac:dyDescent="0.2">
      <c r="A1958" s="32"/>
      <c r="B1958" s="45" t="e">
        <f>VLOOKUP($A1958,EVID_OSEVU!$A$1:$M$4972,2,FALSE)</f>
        <v>#N/A</v>
      </c>
      <c r="C1958" s="45" t="e">
        <f>VLOOKUP($A1958,EVID_OSEVU!$A$1:$M$4972,3,FALSE)</f>
        <v>#N/A</v>
      </c>
      <c r="D1958" s="45" t="e">
        <f>VLOOKUP($A1958,EVID_OSEVU!$A$1:$M$4972,4,FALSE)</f>
        <v>#N/A</v>
      </c>
      <c r="E1958" s="45" t="e">
        <f>VLOOKUP($A1958,EVID_OSEVU!$A$1:$M$4972,7,FALSE)</f>
        <v>#N/A</v>
      </c>
      <c r="F1958" s="45" t="e">
        <f>VLOOKUP($A1958,EVID_OSEVU!$A$1:$M$4972,8,FALSE)</f>
        <v>#N/A</v>
      </c>
      <c r="G1958" s="45" t="e">
        <f>VLOOKUP($A1958,EVID_OSEVU!$A$1:$M$4972,11,FALSE)</f>
        <v>#N/A</v>
      </c>
      <c r="H1958" s="35"/>
      <c r="I1958" s="48"/>
      <c r="J1958" s="33" t="e">
        <f>VLOOKUP($A1958,EVID_OSEVU!$A$1:$M$4972,11,FALSE)</f>
        <v>#N/A</v>
      </c>
      <c r="K1958" s="39"/>
      <c r="L1958" s="49"/>
      <c r="M1958" s="89" t="e">
        <f t="shared" si="30"/>
        <v>#N/A</v>
      </c>
      <c r="N1958" s="50"/>
      <c r="O1958" s="37" t="e">
        <f>VLOOKUP(EVID_HNOJENI!N1958,HNOJIVA_ALL!$A$2:$Z$3303,4,FALSE)</f>
        <v>#N/A</v>
      </c>
      <c r="P1958" s="51" t="e">
        <f>ROUND(VLOOKUP(EVID_HNOJENI!N1958,HNOJIVA_ALL!$A$2:$Z$3303,14,FALSE)*K1958*IF(L1958="t",10,IF(L1958="kg",0.01,IF(L1958="q",1,IF(L1958="l",0.01*VLOOKUP(EVID_HNOJENI!N1958,HNOJIVA_ALL!$A$2:$AE$3303,31,FALSE),"CHYBA")))),2)</f>
        <v>#N/A</v>
      </c>
      <c r="Q1958" s="51" t="e">
        <f>ROUND(VLOOKUP(EVID_HNOJENI!N1958,HNOJIVA_ALL!$A$2:$Z$3303,15,FALSE)*K1958*IF(L1958="t",10,IF(L1958="kg",0.01,IF(L1958="q",1,IF(L1958="l",0.01*VLOOKUP(EVID_HNOJENI!N1958,HNOJIVA_ALL!$A$2:$AE$3303,31,FALSE),"CHYBA")))),2)</f>
        <v>#N/A</v>
      </c>
      <c r="R1958" s="51" t="e">
        <f>ROUND(VLOOKUP(EVID_HNOJENI!N1958,HNOJIVA_ALL!$A$2:$Z$3303,16,FALSE)*K1958*IF(L1958="t",10,IF(L1958="kg",0.01,IF(L1958="q",1,IF(L1958="l",0.01*VLOOKUP(EVID_HNOJENI!N1958,HNOJIVA_ALL!$A$2:$AE$3303,31,FALSE),"CHYBA")))),2)</f>
        <v>#N/A</v>
      </c>
      <c r="S1958" s="51" t="e">
        <f>ROUND(VLOOKUP(EVID_HNOJENI!N1958,HNOJIVA_ALL!$A$2:$Z$3303,18,FALSE)*K1958*IF(L1958="t",10,IF(L1958="kg",0.01,IF(L1958="q",1,IF(L1958="l",0.01*VLOOKUP(EVID_HNOJENI!N1958,HNOJIVA_ALL!$A$2:$AE$3303,31,FALSE),"CHYBA")))),2)</f>
        <v>#N/A</v>
      </c>
      <c r="T1958" s="51" t="e">
        <f>ROUND(VLOOKUP(EVID_HNOJENI!N1958,HNOJIVA_ALL!$A$2:$Z$3303,17,FALSE)*K1958*IF(L1958="t",10,IF(L1958="kg",0.01,IF(L1958="q",1,IF(L1958="l",0.01*VLOOKUP(EVID_HNOJENI!N1958,HNOJIVA_ALL!$A$2:$AE$3303,31,FALSE),"CHYBA")))),2)</f>
        <v>#N/A</v>
      </c>
      <c r="U1958" s="51" t="e">
        <f>ROUND(VLOOKUP(EVID_HNOJENI!N1958,HNOJIVA_ALL!$A$2:$Z$3303,20,FALSE)*K1958*IF(L1958="t",10,IF(L1958="kg",0.01,IF(L1958="q",1,IF(L1958="l",0.01*VLOOKUP(EVID_HNOJENI!N1958,HNOJIVA_ALL!$A$2:$AE$3303,31,FALSE),"CHYBA")))),2)</f>
        <v>#N/A</v>
      </c>
    </row>
    <row r="1959" spans="1:21" x14ac:dyDescent="0.2">
      <c r="A1959" s="32"/>
      <c r="B1959" s="45" t="e">
        <f>VLOOKUP($A1959,EVID_OSEVU!$A$1:$M$4972,2,FALSE)</f>
        <v>#N/A</v>
      </c>
      <c r="C1959" s="45" t="e">
        <f>VLOOKUP($A1959,EVID_OSEVU!$A$1:$M$4972,3,FALSE)</f>
        <v>#N/A</v>
      </c>
      <c r="D1959" s="45" t="e">
        <f>VLOOKUP($A1959,EVID_OSEVU!$A$1:$M$4972,4,FALSE)</f>
        <v>#N/A</v>
      </c>
      <c r="E1959" s="45" t="e">
        <f>VLOOKUP($A1959,EVID_OSEVU!$A$1:$M$4972,7,FALSE)</f>
        <v>#N/A</v>
      </c>
      <c r="F1959" s="45" t="e">
        <f>VLOOKUP($A1959,EVID_OSEVU!$A$1:$M$4972,8,FALSE)</f>
        <v>#N/A</v>
      </c>
      <c r="G1959" s="45" t="e">
        <f>VLOOKUP($A1959,EVID_OSEVU!$A$1:$M$4972,11,FALSE)</f>
        <v>#N/A</v>
      </c>
      <c r="H1959" s="35"/>
      <c r="I1959" s="48"/>
      <c r="J1959" s="33" t="e">
        <f>VLOOKUP($A1959,EVID_OSEVU!$A$1:$M$4972,11,FALSE)</f>
        <v>#N/A</v>
      </c>
      <c r="K1959" s="39"/>
      <c r="L1959" s="49"/>
      <c r="M1959" s="89" t="e">
        <f t="shared" si="30"/>
        <v>#N/A</v>
      </c>
      <c r="N1959" s="50"/>
      <c r="O1959" s="37" t="e">
        <f>VLOOKUP(EVID_HNOJENI!N1959,HNOJIVA_ALL!$A$2:$Z$3303,4,FALSE)</f>
        <v>#N/A</v>
      </c>
      <c r="P1959" s="51" t="e">
        <f>ROUND(VLOOKUP(EVID_HNOJENI!N1959,HNOJIVA_ALL!$A$2:$Z$3303,14,FALSE)*K1959*IF(L1959="t",10,IF(L1959="kg",0.01,IF(L1959="q",1,IF(L1959="l",0.01*VLOOKUP(EVID_HNOJENI!N1959,HNOJIVA_ALL!$A$2:$AE$3303,31,FALSE),"CHYBA")))),2)</f>
        <v>#N/A</v>
      </c>
      <c r="Q1959" s="51" t="e">
        <f>ROUND(VLOOKUP(EVID_HNOJENI!N1959,HNOJIVA_ALL!$A$2:$Z$3303,15,FALSE)*K1959*IF(L1959="t",10,IF(L1959="kg",0.01,IF(L1959="q",1,IF(L1959="l",0.01*VLOOKUP(EVID_HNOJENI!N1959,HNOJIVA_ALL!$A$2:$AE$3303,31,FALSE),"CHYBA")))),2)</f>
        <v>#N/A</v>
      </c>
      <c r="R1959" s="51" t="e">
        <f>ROUND(VLOOKUP(EVID_HNOJENI!N1959,HNOJIVA_ALL!$A$2:$Z$3303,16,FALSE)*K1959*IF(L1959="t",10,IF(L1959="kg",0.01,IF(L1959="q",1,IF(L1959="l",0.01*VLOOKUP(EVID_HNOJENI!N1959,HNOJIVA_ALL!$A$2:$AE$3303,31,FALSE),"CHYBA")))),2)</f>
        <v>#N/A</v>
      </c>
      <c r="S1959" s="51" t="e">
        <f>ROUND(VLOOKUP(EVID_HNOJENI!N1959,HNOJIVA_ALL!$A$2:$Z$3303,18,FALSE)*K1959*IF(L1959="t",10,IF(L1959="kg",0.01,IF(L1959="q",1,IF(L1959="l",0.01*VLOOKUP(EVID_HNOJENI!N1959,HNOJIVA_ALL!$A$2:$AE$3303,31,FALSE),"CHYBA")))),2)</f>
        <v>#N/A</v>
      </c>
      <c r="T1959" s="51" t="e">
        <f>ROUND(VLOOKUP(EVID_HNOJENI!N1959,HNOJIVA_ALL!$A$2:$Z$3303,17,FALSE)*K1959*IF(L1959="t",10,IF(L1959="kg",0.01,IF(L1959="q",1,IF(L1959="l",0.01*VLOOKUP(EVID_HNOJENI!N1959,HNOJIVA_ALL!$A$2:$AE$3303,31,FALSE),"CHYBA")))),2)</f>
        <v>#N/A</v>
      </c>
      <c r="U1959" s="51" t="e">
        <f>ROUND(VLOOKUP(EVID_HNOJENI!N1959,HNOJIVA_ALL!$A$2:$Z$3303,20,FALSE)*K1959*IF(L1959="t",10,IF(L1959="kg",0.01,IF(L1959="q",1,IF(L1959="l",0.01*VLOOKUP(EVID_HNOJENI!N1959,HNOJIVA_ALL!$A$2:$AE$3303,31,FALSE),"CHYBA")))),2)</f>
        <v>#N/A</v>
      </c>
    </row>
    <row r="1960" spans="1:21" x14ac:dyDescent="0.2">
      <c r="A1960" s="32"/>
      <c r="B1960" s="45" t="e">
        <f>VLOOKUP($A1960,EVID_OSEVU!$A$1:$M$4972,2,FALSE)</f>
        <v>#N/A</v>
      </c>
      <c r="C1960" s="45" t="e">
        <f>VLOOKUP($A1960,EVID_OSEVU!$A$1:$M$4972,3,FALSE)</f>
        <v>#N/A</v>
      </c>
      <c r="D1960" s="45" t="e">
        <f>VLOOKUP($A1960,EVID_OSEVU!$A$1:$M$4972,4,FALSE)</f>
        <v>#N/A</v>
      </c>
      <c r="E1960" s="45" t="e">
        <f>VLOOKUP($A1960,EVID_OSEVU!$A$1:$M$4972,7,FALSE)</f>
        <v>#N/A</v>
      </c>
      <c r="F1960" s="45" t="e">
        <f>VLOOKUP($A1960,EVID_OSEVU!$A$1:$M$4972,8,FALSE)</f>
        <v>#N/A</v>
      </c>
      <c r="G1960" s="45" t="e">
        <f>VLOOKUP($A1960,EVID_OSEVU!$A$1:$M$4972,11,FALSE)</f>
        <v>#N/A</v>
      </c>
      <c r="H1960" s="35"/>
      <c r="I1960" s="48"/>
      <c r="J1960" s="33" t="e">
        <f>VLOOKUP($A1960,EVID_OSEVU!$A$1:$M$4972,11,FALSE)</f>
        <v>#N/A</v>
      </c>
      <c r="K1960" s="39"/>
      <c r="L1960" s="49"/>
      <c r="M1960" s="89" t="e">
        <f t="shared" si="30"/>
        <v>#N/A</v>
      </c>
      <c r="N1960" s="50"/>
      <c r="O1960" s="37" t="e">
        <f>VLOOKUP(EVID_HNOJENI!N1960,HNOJIVA_ALL!$A$2:$Z$3303,4,FALSE)</f>
        <v>#N/A</v>
      </c>
      <c r="P1960" s="51" t="e">
        <f>ROUND(VLOOKUP(EVID_HNOJENI!N1960,HNOJIVA_ALL!$A$2:$Z$3303,14,FALSE)*K1960*IF(L1960="t",10,IF(L1960="kg",0.01,IF(L1960="q",1,IF(L1960="l",0.01*VLOOKUP(EVID_HNOJENI!N1960,HNOJIVA_ALL!$A$2:$AE$3303,31,FALSE),"CHYBA")))),2)</f>
        <v>#N/A</v>
      </c>
      <c r="Q1960" s="51" t="e">
        <f>ROUND(VLOOKUP(EVID_HNOJENI!N1960,HNOJIVA_ALL!$A$2:$Z$3303,15,FALSE)*K1960*IF(L1960="t",10,IF(L1960="kg",0.01,IF(L1960="q",1,IF(L1960="l",0.01*VLOOKUP(EVID_HNOJENI!N1960,HNOJIVA_ALL!$A$2:$AE$3303,31,FALSE),"CHYBA")))),2)</f>
        <v>#N/A</v>
      </c>
      <c r="R1960" s="51" t="e">
        <f>ROUND(VLOOKUP(EVID_HNOJENI!N1960,HNOJIVA_ALL!$A$2:$Z$3303,16,FALSE)*K1960*IF(L1960="t",10,IF(L1960="kg",0.01,IF(L1960="q",1,IF(L1960="l",0.01*VLOOKUP(EVID_HNOJENI!N1960,HNOJIVA_ALL!$A$2:$AE$3303,31,FALSE),"CHYBA")))),2)</f>
        <v>#N/A</v>
      </c>
      <c r="S1960" s="51" t="e">
        <f>ROUND(VLOOKUP(EVID_HNOJENI!N1960,HNOJIVA_ALL!$A$2:$Z$3303,18,FALSE)*K1960*IF(L1960="t",10,IF(L1960="kg",0.01,IF(L1960="q",1,IF(L1960="l",0.01*VLOOKUP(EVID_HNOJENI!N1960,HNOJIVA_ALL!$A$2:$AE$3303,31,FALSE),"CHYBA")))),2)</f>
        <v>#N/A</v>
      </c>
      <c r="T1960" s="51" t="e">
        <f>ROUND(VLOOKUP(EVID_HNOJENI!N1960,HNOJIVA_ALL!$A$2:$Z$3303,17,FALSE)*K1960*IF(L1960="t",10,IF(L1960="kg",0.01,IF(L1960="q",1,IF(L1960="l",0.01*VLOOKUP(EVID_HNOJENI!N1960,HNOJIVA_ALL!$A$2:$AE$3303,31,FALSE),"CHYBA")))),2)</f>
        <v>#N/A</v>
      </c>
      <c r="U1960" s="51" t="e">
        <f>ROUND(VLOOKUP(EVID_HNOJENI!N1960,HNOJIVA_ALL!$A$2:$Z$3303,20,FALSE)*K1960*IF(L1960="t",10,IF(L1960="kg",0.01,IF(L1960="q",1,IF(L1960="l",0.01*VLOOKUP(EVID_HNOJENI!N1960,HNOJIVA_ALL!$A$2:$AE$3303,31,FALSE),"CHYBA")))),2)</f>
        <v>#N/A</v>
      </c>
    </row>
    <row r="1961" spans="1:21" x14ac:dyDescent="0.2">
      <c r="A1961" s="32"/>
      <c r="B1961" s="45" t="e">
        <f>VLOOKUP($A1961,EVID_OSEVU!$A$1:$M$4972,2,FALSE)</f>
        <v>#N/A</v>
      </c>
      <c r="C1961" s="45" t="e">
        <f>VLOOKUP($A1961,EVID_OSEVU!$A$1:$M$4972,3,FALSE)</f>
        <v>#N/A</v>
      </c>
      <c r="D1961" s="45" t="e">
        <f>VLOOKUP($A1961,EVID_OSEVU!$A$1:$M$4972,4,FALSE)</f>
        <v>#N/A</v>
      </c>
      <c r="E1961" s="45" t="e">
        <f>VLOOKUP($A1961,EVID_OSEVU!$A$1:$M$4972,7,FALSE)</f>
        <v>#N/A</v>
      </c>
      <c r="F1961" s="45" t="e">
        <f>VLOOKUP($A1961,EVID_OSEVU!$A$1:$M$4972,8,FALSE)</f>
        <v>#N/A</v>
      </c>
      <c r="G1961" s="45" t="e">
        <f>VLOOKUP($A1961,EVID_OSEVU!$A$1:$M$4972,11,FALSE)</f>
        <v>#N/A</v>
      </c>
      <c r="H1961" s="35"/>
      <c r="I1961" s="48"/>
      <c r="J1961" s="33" t="e">
        <f>VLOOKUP($A1961,EVID_OSEVU!$A$1:$M$4972,11,FALSE)</f>
        <v>#N/A</v>
      </c>
      <c r="K1961" s="39"/>
      <c r="L1961" s="49"/>
      <c r="M1961" s="89" t="e">
        <f t="shared" si="30"/>
        <v>#N/A</v>
      </c>
      <c r="N1961" s="50"/>
      <c r="O1961" s="37" t="e">
        <f>VLOOKUP(EVID_HNOJENI!N1961,HNOJIVA_ALL!$A$2:$Z$3303,4,FALSE)</f>
        <v>#N/A</v>
      </c>
      <c r="P1961" s="51" t="e">
        <f>ROUND(VLOOKUP(EVID_HNOJENI!N1961,HNOJIVA_ALL!$A$2:$Z$3303,14,FALSE)*K1961*IF(L1961="t",10,IF(L1961="kg",0.01,IF(L1961="q",1,IF(L1961="l",0.01*VLOOKUP(EVID_HNOJENI!N1961,HNOJIVA_ALL!$A$2:$AE$3303,31,FALSE),"CHYBA")))),2)</f>
        <v>#N/A</v>
      </c>
      <c r="Q1961" s="51" t="e">
        <f>ROUND(VLOOKUP(EVID_HNOJENI!N1961,HNOJIVA_ALL!$A$2:$Z$3303,15,FALSE)*K1961*IF(L1961="t",10,IF(L1961="kg",0.01,IF(L1961="q",1,IF(L1961="l",0.01*VLOOKUP(EVID_HNOJENI!N1961,HNOJIVA_ALL!$A$2:$AE$3303,31,FALSE),"CHYBA")))),2)</f>
        <v>#N/A</v>
      </c>
      <c r="R1961" s="51" t="e">
        <f>ROUND(VLOOKUP(EVID_HNOJENI!N1961,HNOJIVA_ALL!$A$2:$Z$3303,16,FALSE)*K1961*IF(L1961="t",10,IF(L1961="kg",0.01,IF(L1961="q",1,IF(L1961="l",0.01*VLOOKUP(EVID_HNOJENI!N1961,HNOJIVA_ALL!$A$2:$AE$3303,31,FALSE),"CHYBA")))),2)</f>
        <v>#N/A</v>
      </c>
      <c r="S1961" s="51" t="e">
        <f>ROUND(VLOOKUP(EVID_HNOJENI!N1961,HNOJIVA_ALL!$A$2:$Z$3303,18,FALSE)*K1961*IF(L1961="t",10,IF(L1961="kg",0.01,IF(L1961="q",1,IF(L1961="l",0.01*VLOOKUP(EVID_HNOJENI!N1961,HNOJIVA_ALL!$A$2:$AE$3303,31,FALSE),"CHYBA")))),2)</f>
        <v>#N/A</v>
      </c>
      <c r="T1961" s="51" t="e">
        <f>ROUND(VLOOKUP(EVID_HNOJENI!N1961,HNOJIVA_ALL!$A$2:$Z$3303,17,FALSE)*K1961*IF(L1961="t",10,IF(L1961="kg",0.01,IF(L1961="q",1,IF(L1961="l",0.01*VLOOKUP(EVID_HNOJENI!N1961,HNOJIVA_ALL!$A$2:$AE$3303,31,FALSE),"CHYBA")))),2)</f>
        <v>#N/A</v>
      </c>
      <c r="U1961" s="51" t="e">
        <f>ROUND(VLOOKUP(EVID_HNOJENI!N1961,HNOJIVA_ALL!$A$2:$Z$3303,20,FALSE)*K1961*IF(L1961="t",10,IF(L1961="kg",0.01,IF(L1961="q",1,IF(L1961="l",0.01*VLOOKUP(EVID_HNOJENI!N1961,HNOJIVA_ALL!$A$2:$AE$3303,31,FALSE),"CHYBA")))),2)</f>
        <v>#N/A</v>
      </c>
    </row>
    <row r="1962" spans="1:21" x14ac:dyDescent="0.2">
      <c r="A1962" s="32"/>
      <c r="B1962" s="45" t="e">
        <f>VLOOKUP($A1962,EVID_OSEVU!$A$1:$M$4972,2,FALSE)</f>
        <v>#N/A</v>
      </c>
      <c r="C1962" s="45" t="e">
        <f>VLOOKUP($A1962,EVID_OSEVU!$A$1:$M$4972,3,FALSE)</f>
        <v>#N/A</v>
      </c>
      <c r="D1962" s="45" t="e">
        <f>VLOOKUP($A1962,EVID_OSEVU!$A$1:$M$4972,4,FALSE)</f>
        <v>#N/A</v>
      </c>
      <c r="E1962" s="45" t="e">
        <f>VLOOKUP($A1962,EVID_OSEVU!$A$1:$M$4972,7,FALSE)</f>
        <v>#N/A</v>
      </c>
      <c r="F1962" s="45" t="e">
        <f>VLOOKUP($A1962,EVID_OSEVU!$A$1:$M$4972,8,FALSE)</f>
        <v>#N/A</v>
      </c>
      <c r="G1962" s="45" t="e">
        <f>VLOOKUP($A1962,EVID_OSEVU!$A$1:$M$4972,11,FALSE)</f>
        <v>#N/A</v>
      </c>
      <c r="H1962" s="35"/>
      <c r="I1962" s="48"/>
      <c r="J1962" s="33" t="e">
        <f>VLOOKUP($A1962,EVID_OSEVU!$A$1:$M$4972,11,FALSE)</f>
        <v>#N/A</v>
      </c>
      <c r="K1962" s="39"/>
      <c r="L1962" s="49"/>
      <c r="M1962" s="89" t="e">
        <f t="shared" si="30"/>
        <v>#N/A</v>
      </c>
      <c r="N1962" s="50"/>
      <c r="O1962" s="37" t="e">
        <f>VLOOKUP(EVID_HNOJENI!N1962,HNOJIVA_ALL!$A$2:$Z$3303,4,FALSE)</f>
        <v>#N/A</v>
      </c>
      <c r="P1962" s="51" t="e">
        <f>ROUND(VLOOKUP(EVID_HNOJENI!N1962,HNOJIVA_ALL!$A$2:$Z$3303,14,FALSE)*K1962*IF(L1962="t",10,IF(L1962="kg",0.01,IF(L1962="q",1,IF(L1962="l",0.01*VLOOKUP(EVID_HNOJENI!N1962,HNOJIVA_ALL!$A$2:$AE$3303,31,FALSE),"CHYBA")))),2)</f>
        <v>#N/A</v>
      </c>
      <c r="Q1962" s="51" t="e">
        <f>ROUND(VLOOKUP(EVID_HNOJENI!N1962,HNOJIVA_ALL!$A$2:$Z$3303,15,FALSE)*K1962*IF(L1962="t",10,IF(L1962="kg",0.01,IF(L1962="q",1,IF(L1962="l",0.01*VLOOKUP(EVID_HNOJENI!N1962,HNOJIVA_ALL!$A$2:$AE$3303,31,FALSE),"CHYBA")))),2)</f>
        <v>#N/A</v>
      </c>
      <c r="R1962" s="51" t="e">
        <f>ROUND(VLOOKUP(EVID_HNOJENI!N1962,HNOJIVA_ALL!$A$2:$Z$3303,16,FALSE)*K1962*IF(L1962="t",10,IF(L1962="kg",0.01,IF(L1962="q",1,IF(L1962="l",0.01*VLOOKUP(EVID_HNOJENI!N1962,HNOJIVA_ALL!$A$2:$AE$3303,31,FALSE),"CHYBA")))),2)</f>
        <v>#N/A</v>
      </c>
      <c r="S1962" s="51" t="e">
        <f>ROUND(VLOOKUP(EVID_HNOJENI!N1962,HNOJIVA_ALL!$A$2:$Z$3303,18,FALSE)*K1962*IF(L1962="t",10,IF(L1962="kg",0.01,IF(L1962="q",1,IF(L1962="l",0.01*VLOOKUP(EVID_HNOJENI!N1962,HNOJIVA_ALL!$A$2:$AE$3303,31,FALSE),"CHYBA")))),2)</f>
        <v>#N/A</v>
      </c>
      <c r="T1962" s="51" t="e">
        <f>ROUND(VLOOKUP(EVID_HNOJENI!N1962,HNOJIVA_ALL!$A$2:$Z$3303,17,FALSE)*K1962*IF(L1962="t",10,IF(L1962="kg",0.01,IF(L1962="q",1,IF(L1962="l",0.01*VLOOKUP(EVID_HNOJENI!N1962,HNOJIVA_ALL!$A$2:$AE$3303,31,FALSE),"CHYBA")))),2)</f>
        <v>#N/A</v>
      </c>
      <c r="U1962" s="51" t="e">
        <f>ROUND(VLOOKUP(EVID_HNOJENI!N1962,HNOJIVA_ALL!$A$2:$Z$3303,20,FALSE)*K1962*IF(L1962="t",10,IF(L1962="kg",0.01,IF(L1962="q",1,IF(L1962="l",0.01*VLOOKUP(EVID_HNOJENI!N1962,HNOJIVA_ALL!$A$2:$AE$3303,31,FALSE),"CHYBA")))),2)</f>
        <v>#N/A</v>
      </c>
    </row>
    <row r="1963" spans="1:21" x14ac:dyDescent="0.2">
      <c r="A1963" s="32"/>
      <c r="B1963" s="45" t="e">
        <f>VLOOKUP($A1963,EVID_OSEVU!$A$1:$M$4972,2,FALSE)</f>
        <v>#N/A</v>
      </c>
      <c r="C1963" s="45" t="e">
        <f>VLOOKUP($A1963,EVID_OSEVU!$A$1:$M$4972,3,FALSE)</f>
        <v>#N/A</v>
      </c>
      <c r="D1963" s="45" t="e">
        <f>VLOOKUP($A1963,EVID_OSEVU!$A$1:$M$4972,4,FALSE)</f>
        <v>#N/A</v>
      </c>
      <c r="E1963" s="45" t="e">
        <f>VLOOKUP($A1963,EVID_OSEVU!$A$1:$M$4972,7,FALSE)</f>
        <v>#N/A</v>
      </c>
      <c r="F1963" s="45" t="e">
        <f>VLOOKUP($A1963,EVID_OSEVU!$A$1:$M$4972,8,FALSE)</f>
        <v>#N/A</v>
      </c>
      <c r="G1963" s="45" t="e">
        <f>VLOOKUP($A1963,EVID_OSEVU!$A$1:$M$4972,11,FALSE)</f>
        <v>#N/A</v>
      </c>
      <c r="H1963" s="35"/>
      <c r="I1963" s="48"/>
      <c r="J1963" s="33" t="e">
        <f>VLOOKUP($A1963,EVID_OSEVU!$A$1:$M$4972,11,FALSE)</f>
        <v>#N/A</v>
      </c>
      <c r="K1963" s="39"/>
      <c r="L1963" s="49"/>
      <c r="M1963" s="89" t="e">
        <f t="shared" si="30"/>
        <v>#N/A</v>
      </c>
      <c r="N1963" s="50"/>
      <c r="O1963" s="37" t="e">
        <f>VLOOKUP(EVID_HNOJENI!N1963,HNOJIVA_ALL!$A$2:$Z$3303,4,FALSE)</f>
        <v>#N/A</v>
      </c>
      <c r="P1963" s="51" t="e">
        <f>ROUND(VLOOKUP(EVID_HNOJENI!N1963,HNOJIVA_ALL!$A$2:$Z$3303,14,FALSE)*K1963*IF(L1963="t",10,IF(L1963="kg",0.01,IF(L1963="q",1,IF(L1963="l",0.01*VLOOKUP(EVID_HNOJENI!N1963,HNOJIVA_ALL!$A$2:$AE$3303,31,FALSE),"CHYBA")))),2)</f>
        <v>#N/A</v>
      </c>
      <c r="Q1963" s="51" t="e">
        <f>ROUND(VLOOKUP(EVID_HNOJENI!N1963,HNOJIVA_ALL!$A$2:$Z$3303,15,FALSE)*K1963*IF(L1963="t",10,IF(L1963="kg",0.01,IF(L1963="q",1,IF(L1963="l",0.01*VLOOKUP(EVID_HNOJENI!N1963,HNOJIVA_ALL!$A$2:$AE$3303,31,FALSE),"CHYBA")))),2)</f>
        <v>#N/A</v>
      </c>
      <c r="R1963" s="51" t="e">
        <f>ROUND(VLOOKUP(EVID_HNOJENI!N1963,HNOJIVA_ALL!$A$2:$Z$3303,16,FALSE)*K1963*IF(L1963="t",10,IF(L1963="kg",0.01,IF(L1963="q",1,IF(L1963="l",0.01*VLOOKUP(EVID_HNOJENI!N1963,HNOJIVA_ALL!$A$2:$AE$3303,31,FALSE),"CHYBA")))),2)</f>
        <v>#N/A</v>
      </c>
      <c r="S1963" s="51" t="e">
        <f>ROUND(VLOOKUP(EVID_HNOJENI!N1963,HNOJIVA_ALL!$A$2:$Z$3303,18,FALSE)*K1963*IF(L1963="t",10,IF(L1963="kg",0.01,IF(L1963="q",1,IF(L1963="l",0.01*VLOOKUP(EVID_HNOJENI!N1963,HNOJIVA_ALL!$A$2:$AE$3303,31,FALSE),"CHYBA")))),2)</f>
        <v>#N/A</v>
      </c>
      <c r="T1963" s="51" t="e">
        <f>ROUND(VLOOKUP(EVID_HNOJENI!N1963,HNOJIVA_ALL!$A$2:$Z$3303,17,FALSE)*K1963*IF(L1963="t",10,IF(L1963="kg",0.01,IF(L1963="q",1,IF(L1963="l",0.01*VLOOKUP(EVID_HNOJENI!N1963,HNOJIVA_ALL!$A$2:$AE$3303,31,FALSE),"CHYBA")))),2)</f>
        <v>#N/A</v>
      </c>
      <c r="U1963" s="51" t="e">
        <f>ROUND(VLOOKUP(EVID_HNOJENI!N1963,HNOJIVA_ALL!$A$2:$Z$3303,20,FALSE)*K1963*IF(L1963="t",10,IF(L1963="kg",0.01,IF(L1963="q",1,IF(L1963="l",0.01*VLOOKUP(EVID_HNOJENI!N1963,HNOJIVA_ALL!$A$2:$AE$3303,31,FALSE),"CHYBA")))),2)</f>
        <v>#N/A</v>
      </c>
    </row>
    <row r="1964" spans="1:21" x14ac:dyDescent="0.2">
      <c r="A1964" s="32"/>
      <c r="B1964" s="45" t="e">
        <f>VLOOKUP($A1964,EVID_OSEVU!$A$1:$M$4972,2,FALSE)</f>
        <v>#N/A</v>
      </c>
      <c r="C1964" s="45" t="e">
        <f>VLOOKUP($A1964,EVID_OSEVU!$A$1:$M$4972,3,FALSE)</f>
        <v>#N/A</v>
      </c>
      <c r="D1964" s="45" t="e">
        <f>VLOOKUP($A1964,EVID_OSEVU!$A$1:$M$4972,4,FALSE)</f>
        <v>#N/A</v>
      </c>
      <c r="E1964" s="45" t="e">
        <f>VLOOKUP($A1964,EVID_OSEVU!$A$1:$M$4972,7,FALSE)</f>
        <v>#N/A</v>
      </c>
      <c r="F1964" s="45" t="e">
        <f>VLOOKUP($A1964,EVID_OSEVU!$A$1:$M$4972,8,FALSE)</f>
        <v>#N/A</v>
      </c>
      <c r="G1964" s="45" t="e">
        <f>VLOOKUP($A1964,EVID_OSEVU!$A$1:$M$4972,11,FALSE)</f>
        <v>#N/A</v>
      </c>
      <c r="H1964" s="35"/>
      <c r="I1964" s="48"/>
      <c r="J1964" s="33" t="e">
        <f>VLOOKUP($A1964,EVID_OSEVU!$A$1:$M$4972,11,FALSE)</f>
        <v>#N/A</v>
      </c>
      <c r="K1964" s="39"/>
      <c r="L1964" s="49"/>
      <c r="M1964" s="89" t="e">
        <f t="shared" si="30"/>
        <v>#N/A</v>
      </c>
      <c r="N1964" s="50"/>
      <c r="O1964" s="37" t="e">
        <f>VLOOKUP(EVID_HNOJENI!N1964,HNOJIVA_ALL!$A$2:$Z$3303,4,FALSE)</f>
        <v>#N/A</v>
      </c>
      <c r="P1964" s="51" t="e">
        <f>ROUND(VLOOKUP(EVID_HNOJENI!N1964,HNOJIVA_ALL!$A$2:$Z$3303,14,FALSE)*K1964*IF(L1964="t",10,IF(L1964="kg",0.01,IF(L1964="q",1,IF(L1964="l",0.01*VLOOKUP(EVID_HNOJENI!N1964,HNOJIVA_ALL!$A$2:$AE$3303,31,FALSE),"CHYBA")))),2)</f>
        <v>#N/A</v>
      </c>
      <c r="Q1964" s="51" t="e">
        <f>ROUND(VLOOKUP(EVID_HNOJENI!N1964,HNOJIVA_ALL!$A$2:$Z$3303,15,FALSE)*K1964*IF(L1964="t",10,IF(L1964="kg",0.01,IF(L1964="q",1,IF(L1964="l",0.01*VLOOKUP(EVID_HNOJENI!N1964,HNOJIVA_ALL!$A$2:$AE$3303,31,FALSE),"CHYBA")))),2)</f>
        <v>#N/A</v>
      </c>
      <c r="R1964" s="51" t="e">
        <f>ROUND(VLOOKUP(EVID_HNOJENI!N1964,HNOJIVA_ALL!$A$2:$Z$3303,16,FALSE)*K1964*IF(L1964="t",10,IF(L1964="kg",0.01,IF(L1964="q",1,IF(L1964="l",0.01*VLOOKUP(EVID_HNOJENI!N1964,HNOJIVA_ALL!$A$2:$AE$3303,31,FALSE),"CHYBA")))),2)</f>
        <v>#N/A</v>
      </c>
      <c r="S1964" s="51" t="e">
        <f>ROUND(VLOOKUP(EVID_HNOJENI!N1964,HNOJIVA_ALL!$A$2:$Z$3303,18,FALSE)*K1964*IF(L1964="t",10,IF(L1964="kg",0.01,IF(L1964="q",1,IF(L1964="l",0.01*VLOOKUP(EVID_HNOJENI!N1964,HNOJIVA_ALL!$A$2:$AE$3303,31,FALSE),"CHYBA")))),2)</f>
        <v>#N/A</v>
      </c>
      <c r="T1964" s="51" t="e">
        <f>ROUND(VLOOKUP(EVID_HNOJENI!N1964,HNOJIVA_ALL!$A$2:$Z$3303,17,FALSE)*K1964*IF(L1964="t",10,IF(L1964="kg",0.01,IF(L1964="q",1,IF(L1964="l",0.01*VLOOKUP(EVID_HNOJENI!N1964,HNOJIVA_ALL!$A$2:$AE$3303,31,FALSE),"CHYBA")))),2)</f>
        <v>#N/A</v>
      </c>
      <c r="U1964" s="51" t="e">
        <f>ROUND(VLOOKUP(EVID_HNOJENI!N1964,HNOJIVA_ALL!$A$2:$Z$3303,20,FALSE)*K1964*IF(L1964="t",10,IF(L1964="kg",0.01,IF(L1964="q",1,IF(L1964="l",0.01*VLOOKUP(EVID_HNOJENI!N1964,HNOJIVA_ALL!$A$2:$AE$3303,31,FALSE),"CHYBA")))),2)</f>
        <v>#N/A</v>
      </c>
    </row>
    <row r="1965" spans="1:21" x14ac:dyDescent="0.2">
      <c r="A1965" s="32"/>
      <c r="B1965" s="45" t="e">
        <f>VLOOKUP($A1965,EVID_OSEVU!$A$1:$M$4972,2,FALSE)</f>
        <v>#N/A</v>
      </c>
      <c r="C1965" s="45" t="e">
        <f>VLOOKUP($A1965,EVID_OSEVU!$A$1:$M$4972,3,FALSE)</f>
        <v>#N/A</v>
      </c>
      <c r="D1965" s="45" t="e">
        <f>VLOOKUP($A1965,EVID_OSEVU!$A$1:$M$4972,4,FALSE)</f>
        <v>#N/A</v>
      </c>
      <c r="E1965" s="45" t="e">
        <f>VLOOKUP($A1965,EVID_OSEVU!$A$1:$M$4972,7,FALSE)</f>
        <v>#N/A</v>
      </c>
      <c r="F1965" s="45" t="e">
        <f>VLOOKUP($A1965,EVID_OSEVU!$A$1:$M$4972,8,FALSE)</f>
        <v>#N/A</v>
      </c>
      <c r="G1965" s="45" t="e">
        <f>VLOOKUP($A1965,EVID_OSEVU!$A$1:$M$4972,11,FALSE)</f>
        <v>#N/A</v>
      </c>
      <c r="H1965" s="35"/>
      <c r="I1965" s="48"/>
      <c r="J1965" s="33" t="e">
        <f>VLOOKUP($A1965,EVID_OSEVU!$A$1:$M$4972,11,FALSE)</f>
        <v>#N/A</v>
      </c>
      <c r="K1965" s="39"/>
      <c r="L1965" s="49"/>
      <c r="M1965" s="89" t="e">
        <f t="shared" si="30"/>
        <v>#N/A</v>
      </c>
      <c r="N1965" s="50"/>
      <c r="O1965" s="37" t="e">
        <f>VLOOKUP(EVID_HNOJENI!N1965,HNOJIVA_ALL!$A$2:$Z$3303,4,FALSE)</f>
        <v>#N/A</v>
      </c>
      <c r="P1965" s="51" t="e">
        <f>ROUND(VLOOKUP(EVID_HNOJENI!N1965,HNOJIVA_ALL!$A$2:$Z$3303,14,FALSE)*K1965*IF(L1965="t",10,IF(L1965="kg",0.01,IF(L1965="q",1,IF(L1965="l",0.01*VLOOKUP(EVID_HNOJENI!N1965,HNOJIVA_ALL!$A$2:$AE$3303,31,FALSE),"CHYBA")))),2)</f>
        <v>#N/A</v>
      </c>
      <c r="Q1965" s="51" t="e">
        <f>ROUND(VLOOKUP(EVID_HNOJENI!N1965,HNOJIVA_ALL!$A$2:$Z$3303,15,FALSE)*K1965*IF(L1965="t",10,IF(L1965="kg",0.01,IF(L1965="q",1,IF(L1965="l",0.01*VLOOKUP(EVID_HNOJENI!N1965,HNOJIVA_ALL!$A$2:$AE$3303,31,FALSE),"CHYBA")))),2)</f>
        <v>#N/A</v>
      </c>
      <c r="R1965" s="51" t="e">
        <f>ROUND(VLOOKUP(EVID_HNOJENI!N1965,HNOJIVA_ALL!$A$2:$Z$3303,16,FALSE)*K1965*IF(L1965="t",10,IF(L1965="kg",0.01,IF(L1965="q",1,IF(L1965="l",0.01*VLOOKUP(EVID_HNOJENI!N1965,HNOJIVA_ALL!$A$2:$AE$3303,31,FALSE),"CHYBA")))),2)</f>
        <v>#N/A</v>
      </c>
      <c r="S1965" s="51" t="e">
        <f>ROUND(VLOOKUP(EVID_HNOJENI!N1965,HNOJIVA_ALL!$A$2:$Z$3303,18,FALSE)*K1965*IF(L1965="t",10,IF(L1965="kg",0.01,IF(L1965="q",1,IF(L1965="l",0.01*VLOOKUP(EVID_HNOJENI!N1965,HNOJIVA_ALL!$A$2:$AE$3303,31,FALSE),"CHYBA")))),2)</f>
        <v>#N/A</v>
      </c>
      <c r="T1965" s="51" t="e">
        <f>ROUND(VLOOKUP(EVID_HNOJENI!N1965,HNOJIVA_ALL!$A$2:$Z$3303,17,FALSE)*K1965*IF(L1965="t",10,IF(L1965="kg",0.01,IF(L1965="q",1,IF(L1965="l",0.01*VLOOKUP(EVID_HNOJENI!N1965,HNOJIVA_ALL!$A$2:$AE$3303,31,FALSE),"CHYBA")))),2)</f>
        <v>#N/A</v>
      </c>
      <c r="U1965" s="51" t="e">
        <f>ROUND(VLOOKUP(EVID_HNOJENI!N1965,HNOJIVA_ALL!$A$2:$Z$3303,20,FALSE)*K1965*IF(L1965="t",10,IF(L1965="kg",0.01,IF(L1965="q",1,IF(L1965="l",0.01*VLOOKUP(EVID_HNOJENI!N1965,HNOJIVA_ALL!$A$2:$AE$3303,31,FALSE),"CHYBA")))),2)</f>
        <v>#N/A</v>
      </c>
    </row>
    <row r="1966" spans="1:21" x14ac:dyDescent="0.2">
      <c r="A1966" s="32"/>
      <c r="B1966" s="45" t="e">
        <f>VLOOKUP($A1966,EVID_OSEVU!$A$1:$M$4972,2,FALSE)</f>
        <v>#N/A</v>
      </c>
      <c r="C1966" s="45" t="e">
        <f>VLOOKUP($A1966,EVID_OSEVU!$A$1:$M$4972,3,FALSE)</f>
        <v>#N/A</v>
      </c>
      <c r="D1966" s="45" t="e">
        <f>VLOOKUP($A1966,EVID_OSEVU!$A$1:$M$4972,4,FALSE)</f>
        <v>#N/A</v>
      </c>
      <c r="E1966" s="45" t="e">
        <f>VLOOKUP($A1966,EVID_OSEVU!$A$1:$M$4972,7,FALSE)</f>
        <v>#N/A</v>
      </c>
      <c r="F1966" s="45" t="e">
        <f>VLOOKUP($A1966,EVID_OSEVU!$A$1:$M$4972,8,FALSE)</f>
        <v>#N/A</v>
      </c>
      <c r="G1966" s="45" t="e">
        <f>VLOOKUP($A1966,EVID_OSEVU!$A$1:$M$4972,11,FALSE)</f>
        <v>#N/A</v>
      </c>
      <c r="H1966" s="35"/>
      <c r="I1966" s="48"/>
      <c r="J1966" s="33" t="e">
        <f>VLOOKUP($A1966,EVID_OSEVU!$A$1:$M$4972,11,FALSE)</f>
        <v>#N/A</v>
      </c>
      <c r="K1966" s="39"/>
      <c r="L1966" s="49"/>
      <c r="M1966" s="89" t="e">
        <f t="shared" si="30"/>
        <v>#N/A</v>
      </c>
      <c r="N1966" s="50"/>
      <c r="O1966" s="37" t="e">
        <f>VLOOKUP(EVID_HNOJENI!N1966,HNOJIVA_ALL!$A$2:$Z$3303,4,FALSE)</f>
        <v>#N/A</v>
      </c>
      <c r="P1966" s="51" t="e">
        <f>ROUND(VLOOKUP(EVID_HNOJENI!N1966,HNOJIVA_ALL!$A$2:$Z$3303,14,FALSE)*K1966*IF(L1966="t",10,IF(L1966="kg",0.01,IF(L1966="q",1,IF(L1966="l",0.01*VLOOKUP(EVID_HNOJENI!N1966,HNOJIVA_ALL!$A$2:$AE$3303,31,FALSE),"CHYBA")))),2)</f>
        <v>#N/A</v>
      </c>
      <c r="Q1966" s="51" t="e">
        <f>ROUND(VLOOKUP(EVID_HNOJENI!N1966,HNOJIVA_ALL!$A$2:$Z$3303,15,FALSE)*K1966*IF(L1966="t",10,IF(L1966="kg",0.01,IF(L1966="q",1,IF(L1966="l",0.01*VLOOKUP(EVID_HNOJENI!N1966,HNOJIVA_ALL!$A$2:$AE$3303,31,FALSE),"CHYBA")))),2)</f>
        <v>#N/A</v>
      </c>
      <c r="R1966" s="51" t="e">
        <f>ROUND(VLOOKUP(EVID_HNOJENI!N1966,HNOJIVA_ALL!$A$2:$Z$3303,16,FALSE)*K1966*IF(L1966="t",10,IF(L1966="kg",0.01,IF(L1966="q",1,IF(L1966="l",0.01*VLOOKUP(EVID_HNOJENI!N1966,HNOJIVA_ALL!$A$2:$AE$3303,31,FALSE),"CHYBA")))),2)</f>
        <v>#N/A</v>
      </c>
      <c r="S1966" s="51" t="e">
        <f>ROUND(VLOOKUP(EVID_HNOJENI!N1966,HNOJIVA_ALL!$A$2:$Z$3303,18,FALSE)*K1966*IF(L1966="t",10,IF(L1966="kg",0.01,IF(L1966="q",1,IF(L1966="l",0.01*VLOOKUP(EVID_HNOJENI!N1966,HNOJIVA_ALL!$A$2:$AE$3303,31,FALSE),"CHYBA")))),2)</f>
        <v>#N/A</v>
      </c>
      <c r="T1966" s="51" t="e">
        <f>ROUND(VLOOKUP(EVID_HNOJENI!N1966,HNOJIVA_ALL!$A$2:$Z$3303,17,FALSE)*K1966*IF(L1966="t",10,IF(L1966="kg",0.01,IF(L1966="q",1,IF(L1966="l",0.01*VLOOKUP(EVID_HNOJENI!N1966,HNOJIVA_ALL!$A$2:$AE$3303,31,FALSE),"CHYBA")))),2)</f>
        <v>#N/A</v>
      </c>
      <c r="U1966" s="51" t="e">
        <f>ROUND(VLOOKUP(EVID_HNOJENI!N1966,HNOJIVA_ALL!$A$2:$Z$3303,20,FALSE)*K1966*IF(L1966="t",10,IF(L1966="kg",0.01,IF(L1966="q",1,IF(L1966="l",0.01*VLOOKUP(EVID_HNOJENI!N1966,HNOJIVA_ALL!$A$2:$AE$3303,31,FALSE),"CHYBA")))),2)</f>
        <v>#N/A</v>
      </c>
    </row>
    <row r="1967" spans="1:21" x14ac:dyDescent="0.2">
      <c r="A1967" s="32"/>
      <c r="B1967" s="45" t="e">
        <f>VLOOKUP($A1967,EVID_OSEVU!$A$1:$M$4972,2,FALSE)</f>
        <v>#N/A</v>
      </c>
      <c r="C1967" s="45" t="e">
        <f>VLOOKUP($A1967,EVID_OSEVU!$A$1:$M$4972,3,FALSE)</f>
        <v>#N/A</v>
      </c>
      <c r="D1967" s="45" t="e">
        <f>VLOOKUP($A1967,EVID_OSEVU!$A$1:$M$4972,4,FALSE)</f>
        <v>#N/A</v>
      </c>
      <c r="E1967" s="45" t="e">
        <f>VLOOKUP($A1967,EVID_OSEVU!$A$1:$M$4972,7,FALSE)</f>
        <v>#N/A</v>
      </c>
      <c r="F1967" s="45" t="e">
        <f>VLOOKUP($A1967,EVID_OSEVU!$A$1:$M$4972,8,FALSE)</f>
        <v>#N/A</v>
      </c>
      <c r="G1967" s="45" t="e">
        <f>VLOOKUP($A1967,EVID_OSEVU!$A$1:$M$4972,11,FALSE)</f>
        <v>#N/A</v>
      </c>
      <c r="H1967" s="35"/>
      <c r="I1967" s="48"/>
      <c r="J1967" s="33" t="e">
        <f>VLOOKUP($A1967,EVID_OSEVU!$A$1:$M$4972,11,FALSE)</f>
        <v>#N/A</v>
      </c>
      <c r="K1967" s="39"/>
      <c r="L1967" s="49"/>
      <c r="M1967" s="89" t="e">
        <f t="shared" si="30"/>
        <v>#N/A</v>
      </c>
      <c r="N1967" s="50"/>
      <c r="O1967" s="37" t="e">
        <f>VLOOKUP(EVID_HNOJENI!N1967,HNOJIVA_ALL!$A$2:$Z$3303,4,FALSE)</f>
        <v>#N/A</v>
      </c>
      <c r="P1967" s="51" t="e">
        <f>ROUND(VLOOKUP(EVID_HNOJENI!N1967,HNOJIVA_ALL!$A$2:$Z$3303,14,FALSE)*K1967*IF(L1967="t",10,IF(L1967="kg",0.01,IF(L1967="q",1,IF(L1967="l",0.01*VLOOKUP(EVID_HNOJENI!N1967,HNOJIVA_ALL!$A$2:$AE$3303,31,FALSE),"CHYBA")))),2)</f>
        <v>#N/A</v>
      </c>
      <c r="Q1967" s="51" t="e">
        <f>ROUND(VLOOKUP(EVID_HNOJENI!N1967,HNOJIVA_ALL!$A$2:$Z$3303,15,FALSE)*K1967*IF(L1967="t",10,IF(L1967="kg",0.01,IF(L1967="q",1,IF(L1967="l",0.01*VLOOKUP(EVID_HNOJENI!N1967,HNOJIVA_ALL!$A$2:$AE$3303,31,FALSE),"CHYBA")))),2)</f>
        <v>#N/A</v>
      </c>
      <c r="R1967" s="51" t="e">
        <f>ROUND(VLOOKUP(EVID_HNOJENI!N1967,HNOJIVA_ALL!$A$2:$Z$3303,16,FALSE)*K1967*IF(L1967="t",10,IF(L1967="kg",0.01,IF(L1967="q",1,IF(L1967="l",0.01*VLOOKUP(EVID_HNOJENI!N1967,HNOJIVA_ALL!$A$2:$AE$3303,31,FALSE),"CHYBA")))),2)</f>
        <v>#N/A</v>
      </c>
      <c r="S1967" s="51" t="e">
        <f>ROUND(VLOOKUP(EVID_HNOJENI!N1967,HNOJIVA_ALL!$A$2:$Z$3303,18,FALSE)*K1967*IF(L1967="t",10,IF(L1967="kg",0.01,IF(L1967="q",1,IF(L1967="l",0.01*VLOOKUP(EVID_HNOJENI!N1967,HNOJIVA_ALL!$A$2:$AE$3303,31,FALSE),"CHYBA")))),2)</f>
        <v>#N/A</v>
      </c>
      <c r="T1967" s="51" t="e">
        <f>ROUND(VLOOKUP(EVID_HNOJENI!N1967,HNOJIVA_ALL!$A$2:$Z$3303,17,FALSE)*K1967*IF(L1967="t",10,IF(L1967="kg",0.01,IF(L1967="q",1,IF(L1967="l",0.01*VLOOKUP(EVID_HNOJENI!N1967,HNOJIVA_ALL!$A$2:$AE$3303,31,FALSE),"CHYBA")))),2)</f>
        <v>#N/A</v>
      </c>
      <c r="U1967" s="51" t="e">
        <f>ROUND(VLOOKUP(EVID_HNOJENI!N1967,HNOJIVA_ALL!$A$2:$Z$3303,20,FALSE)*K1967*IF(L1967="t",10,IF(L1967="kg",0.01,IF(L1967="q",1,IF(L1967="l",0.01*VLOOKUP(EVID_HNOJENI!N1967,HNOJIVA_ALL!$A$2:$AE$3303,31,FALSE),"CHYBA")))),2)</f>
        <v>#N/A</v>
      </c>
    </row>
    <row r="1968" spans="1:21" x14ac:dyDescent="0.2">
      <c r="A1968" s="32"/>
      <c r="B1968" s="45" t="e">
        <f>VLOOKUP($A1968,EVID_OSEVU!$A$1:$M$4972,2,FALSE)</f>
        <v>#N/A</v>
      </c>
      <c r="C1968" s="45" t="e">
        <f>VLOOKUP($A1968,EVID_OSEVU!$A$1:$M$4972,3,FALSE)</f>
        <v>#N/A</v>
      </c>
      <c r="D1968" s="45" t="e">
        <f>VLOOKUP($A1968,EVID_OSEVU!$A$1:$M$4972,4,FALSE)</f>
        <v>#N/A</v>
      </c>
      <c r="E1968" s="45" t="e">
        <f>VLOOKUP($A1968,EVID_OSEVU!$A$1:$M$4972,7,FALSE)</f>
        <v>#N/A</v>
      </c>
      <c r="F1968" s="45" t="e">
        <f>VLOOKUP($A1968,EVID_OSEVU!$A$1:$M$4972,8,FALSE)</f>
        <v>#N/A</v>
      </c>
      <c r="G1968" s="45" t="e">
        <f>VLOOKUP($A1968,EVID_OSEVU!$A$1:$M$4972,11,FALSE)</f>
        <v>#N/A</v>
      </c>
      <c r="H1968" s="35"/>
      <c r="I1968" s="48"/>
      <c r="J1968" s="33" t="e">
        <f>VLOOKUP($A1968,EVID_OSEVU!$A$1:$M$4972,11,FALSE)</f>
        <v>#N/A</v>
      </c>
      <c r="K1968" s="39"/>
      <c r="L1968" s="49"/>
      <c r="M1968" s="89" t="e">
        <f t="shared" si="30"/>
        <v>#N/A</v>
      </c>
      <c r="N1968" s="50"/>
      <c r="O1968" s="37" t="e">
        <f>VLOOKUP(EVID_HNOJENI!N1968,HNOJIVA_ALL!$A$2:$Z$3303,4,FALSE)</f>
        <v>#N/A</v>
      </c>
      <c r="P1968" s="51" t="e">
        <f>ROUND(VLOOKUP(EVID_HNOJENI!N1968,HNOJIVA_ALL!$A$2:$Z$3303,14,FALSE)*K1968*IF(L1968="t",10,IF(L1968="kg",0.01,IF(L1968="q",1,IF(L1968="l",0.01*VLOOKUP(EVID_HNOJENI!N1968,HNOJIVA_ALL!$A$2:$AE$3303,31,FALSE),"CHYBA")))),2)</f>
        <v>#N/A</v>
      </c>
      <c r="Q1968" s="51" t="e">
        <f>ROUND(VLOOKUP(EVID_HNOJENI!N1968,HNOJIVA_ALL!$A$2:$Z$3303,15,FALSE)*K1968*IF(L1968="t",10,IF(L1968="kg",0.01,IF(L1968="q",1,IF(L1968="l",0.01*VLOOKUP(EVID_HNOJENI!N1968,HNOJIVA_ALL!$A$2:$AE$3303,31,FALSE),"CHYBA")))),2)</f>
        <v>#N/A</v>
      </c>
      <c r="R1968" s="51" t="e">
        <f>ROUND(VLOOKUP(EVID_HNOJENI!N1968,HNOJIVA_ALL!$A$2:$Z$3303,16,FALSE)*K1968*IF(L1968="t",10,IF(L1968="kg",0.01,IF(L1968="q",1,IF(L1968="l",0.01*VLOOKUP(EVID_HNOJENI!N1968,HNOJIVA_ALL!$A$2:$AE$3303,31,FALSE),"CHYBA")))),2)</f>
        <v>#N/A</v>
      </c>
      <c r="S1968" s="51" t="e">
        <f>ROUND(VLOOKUP(EVID_HNOJENI!N1968,HNOJIVA_ALL!$A$2:$Z$3303,18,FALSE)*K1968*IF(L1968="t",10,IF(L1968="kg",0.01,IF(L1968="q",1,IF(L1968="l",0.01*VLOOKUP(EVID_HNOJENI!N1968,HNOJIVA_ALL!$A$2:$AE$3303,31,FALSE),"CHYBA")))),2)</f>
        <v>#N/A</v>
      </c>
      <c r="T1968" s="51" t="e">
        <f>ROUND(VLOOKUP(EVID_HNOJENI!N1968,HNOJIVA_ALL!$A$2:$Z$3303,17,FALSE)*K1968*IF(L1968="t",10,IF(L1968="kg",0.01,IF(L1968="q",1,IF(L1968="l",0.01*VLOOKUP(EVID_HNOJENI!N1968,HNOJIVA_ALL!$A$2:$AE$3303,31,FALSE),"CHYBA")))),2)</f>
        <v>#N/A</v>
      </c>
      <c r="U1968" s="51" t="e">
        <f>ROUND(VLOOKUP(EVID_HNOJENI!N1968,HNOJIVA_ALL!$A$2:$Z$3303,20,FALSE)*K1968*IF(L1968="t",10,IF(L1968="kg",0.01,IF(L1968="q",1,IF(L1968="l",0.01*VLOOKUP(EVID_HNOJENI!N1968,HNOJIVA_ALL!$A$2:$AE$3303,31,FALSE),"CHYBA")))),2)</f>
        <v>#N/A</v>
      </c>
    </row>
    <row r="1969" spans="1:21" x14ac:dyDescent="0.2">
      <c r="A1969" s="32"/>
      <c r="B1969" s="45" t="e">
        <f>VLOOKUP($A1969,EVID_OSEVU!$A$1:$M$4972,2,FALSE)</f>
        <v>#N/A</v>
      </c>
      <c r="C1969" s="45" t="e">
        <f>VLOOKUP($A1969,EVID_OSEVU!$A$1:$M$4972,3,FALSE)</f>
        <v>#N/A</v>
      </c>
      <c r="D1969" s="45" t="e">
        <f>VLOOKUP($A1969,EVID_OSEVU!$A$1:$M$4972,4,FALSE)</f>
        <v>#N/A</v>
      </c>
      <c r="E1969" s="45" t="e">
        <f>VLOOKUP($A1969,EVID_OSEVU!$A$1:$M$4972,7,FALSE)</f>
        <v>#N/A</v>
      </c>
      <c r="F1969" s="45" t="e">
        <f>VLOOKUP($A1969,EVID_OSEVU!$A$1:$M$4972,8,FALSE)</f>
        <v>#N/A</v>
      </c>
      <c r="G1969" s="45" t="e">
        <f>VLOOKUP($A1969,EVID_OSEVU!$A$1:$M$4972,11,FALSE)</f>
        <v>#N/A</v>
      </c>
      <c r="H1969" s="35"/>
      <c r="I1969" s="48"/>
      <c r="J1969" s="33" t="e">
        <f>VLOOKUP($A1969,EVID_OSEVU!$A$1:$M$4972,11,FALSE)</f>
        <v>#N/A</v>
      </c>
      <c r="K1969" s="39"/>
      <c r="L1969" s="49"/>
      <c r="M1969" s="89" t="e">
        <f t="shared" si="30"/>
        <v>#N/A</v>
      </c>
      <c r="N1969" s="50"/>
      <c r="O1969" s="37" t="e">
        <f>VLOOKUP(EVID_HNOJENI!N1969,HNOJIVA_ALL!$A$2:$Z$3303,4,FALSE)</f>
        <v>#N/A</v>
      </c>
      <c r="P1969" s="51" t="e">
        <f>ROUND(VLOOKUP(EVID_HNOJENI!N1969,HNOJIVA_ALL!$A$2:$Z$3303,14,FALSE)*K1969*IF(L1969="t",10,IF(L1969="kg",0.01,IF(L1969="q",1,IF(L1969="l",0.01*VLOOKUP(EVID_HNOJENI!N1969,HNOJIVA_ALL!$A$2:$AE$3303,31,FALSE),"CHYBA")))),2)</f>
        <v>#N/A</v>
      </c>
      <c r="Q1969" s="51" t="e">
        <f>ROUND(VLOOKUP(EVID_HNOJENI!N1969,HNOJIVA_ALL!$A$2:$Z$3303,15,FALSE)*K1969*IF(L1969="t",10,IF(L1969="kg",0.01,IF(L1969="q",1,IF(L1969="l",0.01*VLOOKUP(EVID_HNOJENI!N1969,HNOJIVA_ALL!$A$2:$AE$3303,31,FALSE),"CHYBA")))),2)</f>
        <v>#N/A</v>
      </c>
      <c r="R1969" s="51" t="e">
        <f>ROUND(VLOOKUP(EVID_HNOJENI!N1969,HNOJIVA_ALL!$A$2:$Z$3303,16,FALSE)*K1969*IF(L1969="t",10,IF(L1969="kg",0.01,IF(L1969="q",1,IF(L1969="l",0.01*VLOOKUP(EVID_HNOJENI!N1969,HNOJIVA_ALL!$A$2:$AE$3303,31,FALSE),"CHYBA")))),2)</f>
        <v>#N/A</v>
      </c>
      <c r="S1969" s="51" t="e">
        <f>ROUND(VLOOKUP(EVID_HNOJENI!N1969,HNOJIVA_ALL!$A$2:$Z$3303,18,FALSE)*K1969*IF(L1969="t",10,IF(L1969="kg",0.01,IF(L1969="q",1,IF(L1969="l",0.01*VLOOKUP(EVID_HNOJENI!N1969,HNOJIVA_ALL!$A$2:$AE$3303,31,FALSE),"CHYBA")))),2)</f>
        <v>#N/A</v>
      </c>
      <c r="T1969" s="51" t="e">
        <f>ROUND(VLOOKUP(EVID_HNOJENI!N1969,HNOJIVA_ALL!$A$2:$Z$3303,17,FALSE)*K1969*IF(L1969="t",10,IF(L1969="kg",0.01,IF(L1969="q",1,IF(L1969="l",0.01*VLOOKUP(EVID_HNOJENI!N1969,HNOJIVA_ALL!$A$2:$AE$3303,31,FALSE),"CHYBA")))),2)</f>
        <v>#N/A</v>
      </c>
      <c r="U1969" s="51" t="e">
        <f>ROUND(VLOOKUP(EVID_HNOJENI!N1969,HNOJIVA_ALL!$A$2:$Z$3303,20,FALSE)*K1969*IF(L1969="t",10,IF(L1969="kg",0.01,IF(L1969="q",1,IF(L1969="l",0.01*VLOOKUP(EVID_HNOJENI!N1969,HNOJIVA_ALL!$A$2:$AE$3303,31,FALSE),"CHYBA")))),2)</f>
        <v>#N/A</v>
      </c>
    </row>
    <row r="1970" spans="1:21" x14ac:dyDescent="0.2">
      <c r="A1970" s="32"/>
      <c r="B1970" s="45" t="e">
        <f>VLOOKUP($A1970,EVID_OSEVU!$A$1:$M$4972,2,FALSE)</f>
        <v>#N/A</v>
      </c>
      <c r="C1970" s="45" t="e">
        <f>VLOOKUP($A1970,EVID_OSEVU!$A$1:$M$4972,3,FALSE)</f>
        <v>#N/A</v>
      </c>
      <c r="D1970" s="45" t="e">
        <f>VLOOKUP($A1970,EVID_OSEVU!$A$1:$M$4972,4,FALSE)</f>
        <v>#N/A</v>
      </c>
      <c r="E1970" s="45" t="e">
        <f>VLOOKUP($A1970,EVID_OSEVU!$A$1:$M$4972,7,FALSE)</f>
        <v>#N/A</v>
      </c>
      <c r="F1970" s="45" t="e">
        <f>VLOOKUP($A1970,EVID_OSEVU!$A$1:$M$4972,8,FALSE)</f>
        <v>#N/A</v>
      </c>
      <c r="G1970" s="45" t="e">
        <f>VLOOKUP($A1970,EVID_OSEVU!$A$1:$M$4972,11,FALSE)</f>
        <v>#N/A</v>
      </c>
      <c r="H1970" s="35"/>
      <c r="I1970" s="48"/>
      <c r="J1970" s="33" t="e">
        <f>VLOOKUP($A1970,EVID_OSEVU!$A$1:$M$4972,11,FALSE)</f>
        <v>#N/A</v>
      </c>
      <c r="K1970" s="39"/>
      <c r="L1970" s="49"/>
      <c r="M1970" s="89" t="e">
        <f t="shared" si="30"/>
        <v>#N/A</v>
      </c>
      <c r="N1970" s="50"/>
      <c r="O1970" s="37" t="e">
        <f>VLOOKUP(EVID_HNOJENI!N1970,HNOJIVA_ALL!$A$2:$Z$3303,4,FALSE)</f>
        <v>#N/A</v>
      </c>
      <c r="P1970" s="51" t="e">
        <f>ROUND(VLOOKUP(EVID_HNOJENI!N1970,HNOJIVA_ALL!$A$2:$Z$3303,14,FALSE)*K1970*IF(L1970="t",10,IF(L1970="kg",0.01,IF(L1970="q",1,IF(L1970="l",0.01*VLOOKUP(EVID_HNOJENI!N1970,HNOJIVA_ALL!$A$2:$AE$3303,31,FALSE),"CHYBA")))),2)</f>
        <v>#N/A</v>
      </c>
      <c r="Q1970" s="51" t="e">
        <f>ROUND(VLOOKUP(EVID_HNOJENI!N1970,HNOJIVA_ALL!$A$2:$Z$3303,15,FALSE)*K1970*IF(L1970="t",10,IF(L1970="kg",0.01,IF(L1970="q",1,IF(L1970="l",0.01*VLOOKUP(EVID_HNOJENI!N1970,HNOJIVA_ALL!$A$2:$AE$3303,31,FALSE),"CHYBA")))),2)</f>
        <v>#N/A</v>
      </c>
      <c r="R1970" s="51" t="e">
        <f>ROUND(VLOOKUP(EVID_HNOJENI!N1970,HNOJIVA_ALL!$A$2:$Z$3303,16,FALSE)*K1970*IF(L1970="t",10,IF(L1970="kg",0.01,IF(L1970="q",1,IF(L1970="l",0.01*VLOOKUP(EVID_HNOJENI!N1970,HNOJIVA_ALL!$A$2:$AE$3303,31,FALSE),"CHYBA")))),2)</f>
        <v>#N/A</v>
      </c>
      <c r="S1970" s="51" t="e">
        <f>ROUND(VLOOKUP(EVID_HNOJENI!N1970,HNOJIVA_ALL!$A$2:$Z$3303,18,FALSE)*K1970*IF(L1970="t",10,IF(L1970="kg",0.01,IF(L1970="q",1,IF(L1970="l",0.01*VLOOKUP(EVID_HNOJENI!N1970,HNOJIVA_ALL!$A$2:$AE$3303,31,FALSE),"CHYBA")))),2)</f>
        <v>#N/A</v>
      </c>
      <c r="T1970" s="51" t="e">
        <f>ROUND(VLOOKUP(EVID_HNOJENI!N1970,HNOJIVA_ALL!$A$2:$Z$3303,17,FALSE)*K1970*IF(L1970="t",10,IF(L1970="kg",0.01,IF(L1970="q",1,IF(L1970="l",0.01*VLOOKUP(EVID_HNOJENI!N1970,HNOJIVA_ALL!$A$2:$AE$3303,31,FALSE),"CHYBA")))),2)</f>
        <v>#N/A</v>
      </c>
      <c r="U1970" s="51" t="e">
        <f>ROUND(VLOOKUP(EVID_HNOJENI!N1970,HNOJIVA_ALL!$A$2:$Z$3303,20,FALSE)*K1970*IF(L1970="t",10,IF(L1970="kg",0.01,IF(L1970="q",1,IF(L1970="l",0.01*VLOOKUP(EVID_HNOJENI!N1970,HNOJIVA_ALL!$A$2:$AE$3303,31,FALSE),"CHYBA")))),2)</f>
        <v>#N/A</v>
      </c>
    </row>
    <row r="1971" spans="1:21" x14ac:dyDescent="0.2">
      <c r="A1971" s="32"/>
      <c r="B1971" s="45" t="e">
        <f>VLOOKUP($A1971,EVID_OSEVU!$A$1:$M$4972,2,FALSE)</f>
        <v>#N/A</v>
      </c>
      <c r="C1971" s="45" t="e">
        <f>VLOOKUP($A1971,EVID_OSEVU!$A$1:$M$4972,3,FALSE)</f>
        <v>#N/A</v>
      </c>
      <c r="D1971" s="45" t="e">
        <f>VLOOKUP($A1971,EVID_OSEVU!$A$1:$M$4972,4,FALSE)</f>
        <v>#N/A</v>
      </c>
      <c r="E1971" s="45" t="e">
        <f>VLOOKUP($A1971,EVID_OSEVU!$A$1:$M$4972,7,FALSE)</f>
        <v>#N/A</v>
      </c>
      <c r="F1971" s="45" t="e">
        <f>VLOOKUP($A1971,EVID_OSEVU!$A$1:$M$4972,8,FALSE)</f>
        <v>#N/A</v>
      </c>
      <c r="G1971" s="45" t="e">
        <f>VLOOKUP($A1971,EVID_OSEVU!$A$1:$M$4972,11,FALSE)</f>
        <v>#N/A</v>
      </c>
      <c r="H1971" s="35"/>
      <c r="I1971" s="48"/>
      <c r="J1971" s="33" t="e">
        <f>VLOOKUP($A1971,EVID_OSEVU!$A$1:$M$4972,11,FALSE)</f>
        <v>#N/A</v>
      </c>
      <c r="K1971" s="39"/>
      <c r="L1971" s="49"/>
      <c r="M1971" s="89" t="e">
        <f t="shared" si="30"/>
        <v>#N/A</v>
      </c>
      <c r="N1971" s="50"/>
      <c r="O1971" s="37" t="e">
        <f>VLOOKUP(EVID_HNOJENI!N1971,HNOJIVA_ALL!$A$2:$Z$3303,4,FALSE)</f>
        <v>#N/A</v>
      </c>
      <c r="P1971" s="51" t="e">
        <f>ROUND(VLOOKUP(EVID_HNOJENI!N1971,HNOJIVA_ALL!$A$2:$Z$3303,14,FALSE)*K1971*IF(L1971="t",10,IF(L1971="kg",0.01,IF(L1971="q",1,IF(L1971="l",0.01*VLOOKUP(EVID_HNOJENI!N1971,HNOJIVA_ALL!$A$2:$AE$3303,31,FALSE),"CHYBA")))),2)</f>
        <v>#N/A</v>
      </c>
      <c r="Q1971" s="51" t="e">
        <f>ROUND(VLOOKUP(EVID_HNOJENI!N1971,HNOJIVA_ALL!$A$2:$Z$3303,15,FALSE)*K1971*IF(L1971="t",10,IF(L1971="kg",0.01,IF(L1971="q",1,IF(L1971="l",0.01*VLOOKUP(EVID_HNOJENI!N1971,HNOJIVA_ALL!$A$2:$AE$3303,31,FALSE),"CHYBA")))),2)</f>
        <v>#N/A</v>
      </c>
      <c r="R1971" s="51" t="e">
        <f>ROUND(VLOOKUP(EVID_HNOJENI!N1971,HNOJIVA_ALL!$A$2:$Z$3303,16,FALSE)*K1971*IF(L1971="t",10,IF(L1971="kg",0.01,IF(L1971="q",1,IF(L1971="l",0.01*VLOOKUP(EVID_HNOJENI!N1971,HNOJIVA_ALL!$A$2:$AE$3303,31,FALSE),"CHYBA")))),2)</f>
        <v>#N/A</v>
      </c>
      <c r="S1971" s="51" t="e">
        <f>ROUND(VLOOKUP(EVID_HNOJENI!N1971,HNOJIVA_ALL!$A$2:$Z$3303,18,FALSE)*K1971*IF(L1971="t",10,IF(L1971="kg",0.01,IF(L1971="q",1,IF(L1971="l",0.01*VLOOKUP(EVID_HNOJENI!N1971,HNOJIVA_ALL!$A$2:$AE$3303,31,FALSE),"CHYBA")))),2)</f>
        <v>#N/A</v>
      </c>
      <c r="T1971" s="51" t="e">
        <f>ROUND(VLOOKUP(EVID_HNOJENI!N1971,HNOJIVA_ALL!$A$2:$Z$3303,17,FALSE)*K1971*IF(L1971="t",10,IF(L1971="kg",0.01,IF(L1971="q",1,IF(L1971="l",0.01*VLOOKUP(EVID_HNOJENI!N1971,HNOJIVA_ALL!$A$2:$AE$3303,31,FALSE),"CHYBA")))),2)</f>
        <v>#N/A</v>
      </c>
      <c r="U1971" s="51" t="e">
        <f>ROUND(VLOOKUP(EVID_HNOJENI!N1971,HNOJIVA_ALL!$A$2:$Z$3303,20,FALSE)*K1971*IF(L1971="t",10,IF(L1971="kg",0.01,IF(L1971="q",1,IF(L1971="l",0.01*VLOOKUP(EVID_HNOJENI!N1971,HNOJIVA_ALL!$A$2:$AE$3303,31,FALSE),"CHYBA")))),2)</f>
        <v>#N/A</v>
      </c>
    </row>
    <row r="1972" spans="1:21" x14ac:dyDescent="0.2">
      <c r="A1972" s="32"/>
      <c r="B1972" s="45" t="e">
        <f>VLOOKUP($A1972,EVID_OSEVU!$A$1:$M$4972,2,FALSE)</f>
        <v>#N/A</v>
      </c>
      <c r="C1972" s="45" t="e">
        <f>VLOOKUP($A1972,EVID_OSEVU!$A$1:$M$4972,3,FALSE)</f>
        <v>#N/A</v>
      </c>
      <c r="D1972" s="45" t="e">
        <f>VLOOKUP($A1972,EVID_OSEVU!$A$1:$M$4972,4,FALSE)</f>
        <v>#N/A</v>
      </c>
      <c r="E1972" s="45" t="e">
        <f>VLOOKUP($A1972,EVID_OSEVU!$A$1:$M$4972,7,FALSE)</f>
        <v>#N/A</v>
      </c>
      <c r="F1972" s="45" t="e">
        <f>VLOOKUP($A1972,EVID_OSEVU!$A$1:$M$4972,8,FALSE)</f>
        <v>#N/A</v>
      </c>
      <c r="G1972" s="45" t="e">
        <f>VLOOKUP($A1972,EVID_OSEVU!$A$1:$M$4972,11,FALSE)</f>
        <v>#N/A</v>
      </c>
      <c r="H1972" s="35"/>
      <c r="I1972" s="48"/>
      <c r="J1972" s="33" t="e">
        <f>VLOOKUP($A1972,EVID_OSEVU!$A$1:$M$4972,11,FALSE)</f>
        <v>#N/A</v>
      </c>
      <c r="K1972" s="39"/>
      <c r="L1972" s="49"/>
      <c r="M1972" s="89" t="e">
        <f t="shared" si="30"/>
        <v>#N/A</v>
      </c>
      <c r="N1972" s="50"/>
      <c r="O1972" s="37" t="e">
        <f>VLOOKUP(EVID_HNOJENI!N1972,HNOJIVA_ALL!$A$2:$Z$3303,4,FALSE)</f>
        <v>#N/A</v>
      </c>
      <c r="P1972" s="51" t="e">
        <f>ROUND(VLOOKUP(EVID_HNOJENI!N1972,HNOJIVA_ALL!$A$2:$Z$3303,14,FALSE)*K1972*IF(L1972="t",10,IF(L1972="kg",0.01,IF(L1972="q",1,IF(L1972="l",0.01*VLOOKUP(EVID_HNOJENI!N1972,HNOJIVA_ALL!$A$2:$AE$3303,31,FALSE),"CHYBA")))),2)</f>
        <v>#N/A</v>
      </c>
      <c r="Q1972" s="51" t="e">
        <f>ROUND(VLOOKUP(EVID_HNOJENI!N1972,HNOJIVA_ALL!$A$2:$Z$3303,15,FALSE)*K1972*IF(L1972="t",10,IF(L1972="kg",0.01,IF(L1972="q",1,IF(L1972="l",0.01*VLOOKUP(EVID_HNOJENI!N1972,HNOJIVA_ALL!$A$2:$AE$3303,31,FALSE),"CHYBA")))),2)</f>
        <v>#N/A</v>
      </c>
      <c r="R1972" s="51" t="e">
        <f>ROUND(VLOOKUP(EVID_HNOJENI!N1972,HNOJIVA_ALL!$A$2:$Z$3303,16,FALSE)*K1972*IF(L1972="t",10,IF(L1972="kg",0.01,IF(L1972="q",1,IF(L1972="l",0.01*VLOOKUP(EVID_HNOJENI!N1972,HNOJIVA_ALL!$A$2:$AE$3303,31,FALSE),"CHYBA")))),2)</f>
        <v>#N/A</v>
      </c>
      <c r="S1972" s="51" t="e">
        <f>ROUND(VLOOKUP(EVID_HNOJENI!N1972,HNOJIVA_ALL!$A$2:$Z$3303,18,FALSE)*K1972*IF(L1972="t",10,IF(L1972="kg",0.01,IF(L1972="q",1,IF(L1972="l",0.01*VLOOKUP(EVID_HNOJENI!N1972,HNOJIVA_ALL!$A$2:$AE$3303,31,FALSE),"CHYBA")))),2)</f>
        <v>#N/A</v>
      </c>
      <c r="T1972" s="51" t="e">
        <f>ROUND(VLOOKUP(EVID_HNOJENI!N1972,HNOJIVA_ALL!$A$2:$Z$3303,17,FALSE)*K1972*IF(L1972="t",10,IF(L1972="kg",0.01,IF(L1972="q",1,IF(L1972="l",0.01*VLOOKUP(EVID_HNOJENI!N1972,HNOJIVA_ALL!$A$2:$AE$3303,31,FALSE),"CHYBA")))),2)</f>
        <v>#N/A</v>
      </c>
      <c r="U1972" s="51" t="e">
        <f>ROUND(VLOOKUP(EVID_HNOJENI!N1972,HNOJIVA_ALL!$A$2:$Z$3303,20,FALSE)*K1972*IF(L1972="t",10,IF(L1972="kg",0.01,IF(L1972="q",1,IF(L1972="l",0.01*VLOOKUP(EVID_HNOJENI!N1972,HNOJIVA_ALL!$A$2:$AE$3303,31,FALSE),"CHYBA")))),2)</f>
        <v>#N/A</v>
      </c>
    </row>
    <row r="1973" spans="1:21" x14ac:dyDescent="0.2">
      <c r="A1973" s="32"/>
      <c r="B1973" s="45" t="e">
        <f>VLOOKUP($A1973,EVID_OSEVU!$A$1:$M$4972,2,FALSE)</f>
        <v>#N/A</v>
      </c>
      <c r="C1973" s="45" t="e">
        <f>VLOOKUP($A1973,EVID_OSEVU!$A$1:$M$4972,3,FALSE)</f>
        <v>#N/A</v>
      </c>
      <c r="D1973" s="45" t="e">
        <f>VLOOKUP($A1973,EVID_OSEVU!$A$1:$M$4972,4,FALSE)</f>
        <v>#N/A</v>
      </c>
      <c r="E1973" s="45" t="e">
        <f>VLOOKUP($A1973,EVID_OSEVU!$A$1:$M$4972,7,FALSE)</f>
        <v>#N/A</v>
      </c>
      <c r="F1973" s="45" t="e">
        <f>VLOOKUP($A1973,EVID_OSEVU!$A$1:$M$4972,8,FALSE)</f>
        <v>#N/A</v>
      </c>
      <c r="G1973" s="45" t="e">
        <f>VLOOKUP($A1973,EVID_OSEVU!$A$1:$M$4972,11,FALSE)</f>
        <v>#N/A</v>
      </c>
      <c r="H1973" s="35"/>
      <c r="I1973" s="48"/>
      <c r="J1973" s="33" t="e">
        <f>VLOOKUP($A1973,EVID_OSEVU!$A$1:$M$4972,11,FALSE)</f>
        <v>#N/A</v>
      </c>
      <c r="K1973" s="39"/>
      <c r="L1973" s="49"/>
      <c r="M1973" s="89" t="e">
        <f t="shared" si="30"/>
        <v>#N/A</v>
      </c>
      <c r="N1973" s="50"/>
      <c r="O1973" s="37" t="e">
        <f>VLOOKUP(EVID_HNOJENI!N1973,HNOJIVA_ALL!$A$2:$Z$3303,4,FALSE)</f>
        <v>#N/A</v>
      </c>
      <c r="P1973" s="51" t="e">
        <f>ROUND(VLOOKUP(EVID_HNOJENI!N1973,HNOJIVA_ALL!$A$2:$Z$3303,14,FALSE)*K1973*IF(L1973="t",10,IF(L1973="kg",0.01,IF(L1973="q",1,IF(L1973="l",0.01*VLOOKUP(EVID_HNOJENI!N1973,HNOJIVA_ALL!$A$2:$AE$3303,31,FALSE),"CHYBA")))),2)</f>
        <v>#N/A</v>
      </c>
      <c r="Q1973" s="51" t="e">
        <f>ROUND(VLOOKUP(EVID_HNOJENI!N1973,HNOJIVA_ALL!$A$2:$Z$3303,15,FALSE)*K1973*IF(L1973="t",10,IF(L1973="kg",0.01,IF(L1973="q",1,IF(L1973="l",0.01*VLOOKUP(EVID_HNOJENI!N1973,HNOJIVA_ALL!$A$2:$AE$3303,31,FALSE),"CHYBA")))),2)</f>
        <v>#N/A</v>
      </c>
      <c r="R1973" s="51" t="e">
        <f>ROUND(VLOOKUP(EVID_HNOJENI!N1973,HNOJIVA_ALL!$A$2:$Z$3303,16,FALSE)*K1973*IF(L1973="t",10,IF(L1973="kg",0.01,IF(L1973="q",1,IF(L1973="l",0.01*VLOOKUP(EVID_HNOJENI!N1973,HNOJIVA_ALL!$A$2:$AE$3303,31,FALSE),"CHYBA")))),2)</f>
        <v>#N/A</v>
      </c>
      <c r="S1973" s="51" t="e">
        <f>ROUND(VLOOKUP(EVID_HNOJENI!N1973,HNOJIVA_ALL!$A$2:$Z$3303,18,FALSE)*K1973*IF(L1973="t",10,IF(L1973="kg",0.01,IF(L1973="q",1,IF(L1973="l",0.01*VLOOKUP(EVID_HNOJENI!N1973,HNOJIVA_ALL!$A$2:$AE$3303,31,FALSE),"CHYBA")))),2)</f>
        <v>#N/A</v>
      </c>
      <c r="T1973" s="51" t="e">
        <f>ROUND(VLOOKUP(EVID_HNOJENI!N1973,HNOJIVA_ALL!$A$2:$Z$3303,17,FALSE)*K1973*IF(L1973="t",10,IF(L1973="kg",0.01,IF(L1973="q",1,IF(L1973="l",0.01*VLOOKUP(EVID_HNOJENI!N1973,HNOJIVA_ALL!$A$2:$AE$3303,31,FALSE),"CHYBA")))),2)</f>
        <v>#N/A</v>
      </c>
      <c r="U1973" s="51" t="e">
        <f>ROUND(VLOOKUP(EVID_HNOJENI!N1973,HNOJIVA_ALL!$A$2:$Z$3303,20,FALSE)*K1973*IF(L1973="t",10,IF(L1973="kg",0.01,IF(L1973="q",1,IF(L1973="l",0.01*VLOOKUP(EVID_HNOJENI!N1973,HNOJIVA_ALL!$A$2:$AE$3303,31,FALSE),"CHYBA")))),2)</f>
        <v>#N/A</v>
      </c>
    </row>
    <row r="1974" spans="1:21" x14ac:dyDescent="0.2">
      <c r="A1974" s="32"/>
      <c r="B1974" s="45" t="e">
        <f>VLOOKUP($A1974,EVID_OSEVU!$A$1:$M$4972,2,FALSE)</f>
        <v>#N/A</v>
      </c>
      <c r="C1974" s="45" t="e">
        <f>VLOOKUP($A1974,EVID_OSEVU!$A$1:$M$4972,3,FALSE)</f>
        <v>#N/A</v>
      </c>
      <c r="D1974" s="45" t="e">
        <f>VLOOKUP($A1974,EVID_OSEVU!$A$1:$M$4972,4,FALSE)</f>
        <v>#N/A</v>
      </c>
      <c r="E1974" s="45" t="e">
        <f>VLOOKUP($A1974,EVID_OSEVU!$A$1:$M$4972,7,FALSE)</f>
        <v>#N/A</v>
      </c>
      <c r="F1974" s="45" t="e">
        <f>VLOOKUP($A1974,EVID_OSEVU!$A$1:$M$4972,8,FALSE)</f>
        <v>#N/A</v>
      </c>
      <c r="G1974" s="45" t="e">
        <f>VLOOKUP($A1974,EVID_OSEVU!$A$1:$M$4972,11,FALSE)</f>
        <v>#N/A</v>
      </c>
      <c r="H1974" s="35"/>
      <c r="I1974" s="48"/>
      <c r="J1974" s="33" t="e">
        <f>VLOOKUP($A1974,EVID_OSEVU!$A$1:$M$4972,11,FALSE)</f>
        <v>#N/A</v>
      </c>
      <c r="K1974" s="39"/>
      <c r="L1974" s="49"/>
      <c r="M1974" s="89" t="e">
        <f t="shared" si="30"/>
        <v>#N/A</v>
      </c>
      <c r="N1974" s="50"/>
      <c r="O1974" s="37" t="e">
        <f>VLOOKUP(EVID_HNOJENI!N1974,HNOJIVA_ALL!$A$2:$Z$3303,4,FALSE)</f>
        <v>#N/A</v>
      </c>
      <c r="P1974" s="51" t="e">
        <f>ROUND(VLOOKUP(EVID_HNOJENI!N1974,HNOJIVA_ALL!$A$2:$Z$3303,14,FALSE)*K1974*IF(L1974="t",10,IF(L1974="kg",0.01,IF(L1974="q",1,IF(L1974="l",0.01*VLOOKUP(EVID_HNOJENI!N1974,HNOJIVA_ALL!$A$2:$AE$3303,31,FALSE),"CHYBA")))),2)</f>
        <v>#N/A</v>
      </c>
      <c r="Q1974" s="51" t="e">
        <f>ROUND(VLOOKUP(EVID_HNOJENI!N1974,HNOJIVA_ALL!$A$2:$Z$3303,15,FALSE)*K1974*IF(L1974="t",10,IF(L1974="kg",0.01,IF(L1974="q",1,IF(L1974="l",0.01*VLOOKUP(EVID_HNOJENI!N1974,HNOJIVA_ALL!$A$2:$AE$3303,31,FALSE),"CHYBA")))),2)</f>
        <v>#N/A</v>
      </c>
      <c r="R1974" s="51" t="e">
        <f>ROUND(VLOOKUP(EVID_HNOJENI!N1974,HNOJIVA_ALL!$A$2:$Z$3303,16,FALSE)*K1974*IF(L1974="t",10,IF(L1974="kg",0.01,IF(L1974="q",1,IF(L1974="l",0.01*VLOOKUP(EVID_HNOJENI!N1974,HNOJIVA_ALL!$A$2:$AE$3303,31,FALSE),"CHYBA")))),2)</f>
        <v>#N/A</v>
      </c>
      <c r="S1974" s="51" t="e">
        <f>ROUND(VLOOKUP(EVID_HNOJENI!N1974,HNOJIVA_ALL!$A$2:$Z$3303,18,FALSE)*K1974*IF(L1974="t",10,IF(L1974="kg",0.01,IF(L1974="q",1,IF(L1974="l",0.01*VLOOKUP(EVID_HNOJENI!N1974,HNOJIVA_ALL!$A$2:$AE$3303,31,FALSE),"CHYBA")))),2)</f>
        <v>#N/A</v>
      </c>
      <c r="T1974" s="51" t="e">
        <f>ROUND(VLOOKUP(EVID_HNOJENI!N1974,HNOJIVA_ALL!$A$2:$Z$3303,17,FALSE)*K1974*IF(L1974="t",10,IF(L1974="kg",0.01,IF(L1974="q",1,IF(L1974="l",0.01*VLOOKUP(EVID_HNOJENI!N1974,HNOJIVA_ALL!$A$2:$AE$3303,31,FALSE),"CHYBA")))),2)</f>
        <v>#N/A</v>
      </c>
      <c r="U1974" s="51" t="e">
        <f>ROUND(VLOOKUP(EVID_HNOJENI!N1974,HNOJIVA_ALL!$A$2:$Z$3303,20,FALSE)*K1974*IF(L1974="t",10,IF(L1974="kg",0.01,IF(L1974="q",1,IF(L1974="l",0.01*VLOOKUP(EVID_HNOJENI!N1974,HNOJIVA_ALL!$A$2:$AE$3303,31,FALSE),"CHYBA")))),2)</f>
        <v>#N/A</v>
      </c>
    </row>
    <row r="1975" spans="1:21" x14ac:dyDescent="0.2">
      <c r="A1975" s="32"/>
      <c r="B1975" s="45" t="e">
        <f>VLOOKUP($A1975,EVID_OSEVU!$A$1:$M$4972,2,FALSE)</f>
        <v>#N/A</v>
      </c>
      <c r="C1975" s="45" t="e">
        <f>VLOOKUP($A1975,EVID_OSEVU!$A$1:$M$4972,3,FALSE)</f>
        <v>#N/A</v>
      </c>
      <c r="D1975" s="45" t="e">
        <f>VLOOKUP($A1975,EVID_OSEVU!$A$1:$M$4972,4,FALSE)</f>
        <v>#N/A</v>
      </c>
      <c r="E1975" s="45" t="e">
        <f>VLOOKUP($A1975,EVID_OSEVU!$A$1:$M$4972,7,FALSE)</f>
        <v>#N/A</v>
      </c>
      <c r="F1975" s="45" t="e">
        <f>VLOOKUP($A1975,EVID_OSEVU!$A$1:$M$4972,8,FALSE)</f>
        <v>#N/A</v>
      </c>
      <c r="G1975" s="45" t="e">
        <f>VLOOKUP($A1975,EVID_OSEVU!$A$1:$M$4972,11,FALSE)</f>
        <v>#N/A</v>
      </c>
      <c r="H1975" s="35"/>
      <c r="I1975" s="48"/>
      <c r="J1975" s="33" t="e">
        <f>VLOOKUP($A1975,EVID_OSEVU!$A$1:$M$4972,11,FALSE)</f>
        <v>#N/A</v>
      </c>
      <c r="K1975" s="39"/>
      <c r="L1975" s="49"/>
      <c r="M1975" s="89" t="e">
        <f t="shared" si="30"/>
        <v>#N/A</v>
      </c>
      <c r="N1975" s="50"/>
      <c r="O1975" s="37" t="e">
        <f>VLOOKUP(EVID_HNOJENI!N1975,HNOJIVA_ALL!$A$2:$Z$3303,4,FALSE)</f>
        <v>#N/A</v>
      </c>
      <c r="P1975" s="51" t="e">
        <f>ROUND(VLOOKUP(EVID_HNOJENI!N1975,HNOJIVA_ALL!$A$2:$Z$3303,14,FALSE)*K1975*IF(L1975="t",10,IF(L1975="kg",0.01,IF(L1975="q",1,IF(L1975="l",0.01*VLOOKUP(EVID_HNOJENI!N1975,HNOJIVA_ALL!$A$2:$AE$3303,31,FALSE),"CHYBA")))),2)</f>
        <v>#N/A</v>
      </c>
      <c r="Q1975" s="51" t="e">
        <f>ROUND(VLOOKUP(EVID_HNOJENI!N1975,HNOJIVA_ALL!$A$2:$Z$3303,15,FALSE)*K1975*IF(L1975="t",10,IF(L1975="kg",0.01,IF(L1975="q",1,IF(L1975="l",0.01*VLOOKUP(EVID_HNOJENI!N1975,HNOJIVA_ALL!$A$2:$AE$3303,31,FALSE),"CHYBA")))),2)</f>
        <v>#N/A</v>
      </c>
      <c r="R1975" s="51" t="e">
        <f>ROUND(VLOOKUP(EVID_HNOJENI!N1975,HNOJIVA_ALL!$A$2:$Z$3303,16,FALSE)*K1975*IF(L1975="t",10,IF(L1975="kg",0.01,IF(L1975="q",1,IF(L1975="l",0.01*VLOOKUP(EVID_HNOJENI!N1975,HNOJIVA_ALL!$A$2:$AE$3303,31,FALSE),"CHYBA")))),2)</f>
        <v>#N/A</v>
      </c>
      <c r="S1975" s="51" t="e">
        <f>ROUND(VLOOKUP(EVID_HNOJENI!N1975,HNOJIVA_ALL!$A$2:$Z$3303,18,FALSE)*K1975*IF(L1975="t",10,IF(L1975="kg",0.01,IF(L1975="q",1,IF(L1975="l",0.01*VLOOKUP(EVID_HNOJENI!N1975,HNOJIVA_ALL!$A$2:$AE$3303,31,FALSE),"CHYBA")))),2)</f>
        <v>#N/A</v>
      </c>
      <c r="T1975" s="51" t="e">
        <f>ROUND(VLOOKUP(EVID_HNOJENI!N1975,HNOJIVA_ALL!$A$2:$Z$3303,17,FALSE)*K1975*IF(L1975="t",10,IF(L1975="kg",0.01,IF(L1975="q",1,IF(L1975="l",0.01*VLOOKUP(EVID_HNOJENI!N1975,HNOJIVA_ALL!$A$2:$AE$3303,31,FALSE),"CHYBA")))),2)</f>
        <v>#N/A</v>
      </c>
      <c r="U1975" s="51" t="e">
        <f>ROUND(VLOOKUP(EVID_HNOJENI!N1975,HNOJIVA_ALL!$A$2:$Z$3303,20,FALSE)*K1975*IF(L1975="t",10,IF(L1975="kg",0.01,IF(L1975="q",1,IF(L1975="l",0.01*VLOOKUP(EVID_HNOJENI!N1975,HNOJIVA_ALL!$A$2:$AE$3303,31,FALSE),"CHYBA")))),2)</f>
        <v>#N/A</v>
      </c>
    </row>
    <row r="1976" spans="1:21" x14ac:dyDescent="0.2">
      <c r="A1976" s="32"/>
      <c r="B1976" s="45" t="e">
        <f>VLOOKUP($A1976,EVID_OSEVU!$A$1:$M$4972,2,FALSE)</f>
        <v>#N/A</v>
      </c>
      <c r="C1976" s="45" t="e">
        <f>VLOOKUP($A1976,EVID_OSEVU!$A$1:$M$4972,3,FALSE)</f>
        <v>#N/A</v>
      </c>
      <c r="D1976" s="45" t="e">
        <f>VLOOKUP($A1976,EVID_OSEVU!$A$1:$M$4972,4,FALSE)</f>
        <v>#N/A</v>
      </c>
      <c r="E1976" s="45" t="e">
        <f>VLOOKUP($A1976,EVID_OSEVU!$A$1:$M$4972,7,FALSE)</f>
        <v>#N/A</v>
      </c>
      <c r="F1976" s="45" t="e">
        <f>VLOOKUP($A1976,EVID_OSEVU!$A$1:$M$4972,8,FALSE)</f>
        <v>#N/A</v>
      </c>
      <c r="G1976" s="45" t="e">
        <f>VLOOKUP($A1976,EVID_OSEVU!$A$1:$M$4972,11,FALSE)</f>
        <v>#N/A</v>
      </c>
      <c r="H1976" s="35"/>
      <c r="I1976" s="48"/>
      <c r="J1976" s="33" t="e">
        <f>VLOOKUP($A1976,EVID_OSEVU!$A$1:$M$4972,11,FALSE)</f>
        <v>#N/A</v>
      </c>
      <c r="K1976" s="39"/>
      <c r="L1976" s="49"/>
      <c r="M1976" s="89" t="e">
        <f t="shared" si="30"/>
        <v>#N/A</v>
      </c>
      <c r="N1976" s="50"/>
      <c r="O1976" s="37" t="e">
        <f>VLOOKUP(EVID_HNOJENI!N1976,HNOJIVA_ALL!$A$2:$Z$3303,4,FALSE)</f>
        <v>#N/A</v>
      </c>
      <c r="P1976" s="51" t="e">
        <f>ROUND(VLOOKUP(EVID_HNOJENI!N1976,HNOJIVA_ALL!$A$2:$Z$3303,14,FALSE)*K1976*IF(L1976="t",10,IF(L1976="kg",0.01,IF(L1976="q",1,IF(L1976="l",0.01*VLOOKUP(EVID_HNOJENI!N1976,HNOJIVA_ALL!$A$2:$AE$3303,31,FALSE),"CHYBA")))),2)</f>
        <v>#N/A</v>
      </c>
      <c r="Q1976" s="51" t="e">
        <f>ROUND(VLOOKUP(EVID_HNOJENI!N1976,HNOJIVA_ALL!$A$2:$Z$3303,15,FALSE)*K1976*IF(L1976="t",10,IF(L1976="kg",0.01,IF(L1976="q",1,IF(L1976="l",0.01*VLOOKUP(EVID_HNOJENI!N1976,HNOJIVA_ALL!$A$2:$AE$3303,31,FALSE),"CHYBA")))),2)</f>
        <v>#N/A</v>
      </c>
      <c r="R1976" s="51" t="e">
        <f>ROUND(VLOOKUP(EVID_HNOJENI!N1976,HNOJIVA_ALL!$A$2:$Z$3303,16,FALSE)*K1976*IF(L1976="t",10,IF(L1976="kg",0.01,IF(L1976="q",1,IF(L1976="l",0.01*VLOOKUP(EVID_HNOJENI!N1976,HNOJIVA_ALL!$A$2:$AE$3303,31,FALSE),"CHYBA")))),2)</f>
        <v>#N/A</v>
      </c>
      <c r="S1976" s="51" t="e">
        <f>ROUND(VLOOKUP(EVID_HNOJENI!N1976,HNOJIVA_ALL!$A$2:$Z$3303,18,FALSE)*K1976*IF(L1976="t",10,IF(L1976="kg",0.01,IF(L1976="q",1,IF(L1976="l",0.01*VLOOKUP(EVID_HNOJENI!N1976,HNOJIVA_ALL!$A$2:$AE$3303,31,FALSE),"CHYBA")))),2)</f>
        <v>#N/A</v>
      </c>
      <c r="T1976" s="51" t="e">
        <f>ROUND(VLOOKUP(EVID_HNOJENI!N1976,HNOJIVA_ALL!$A$2:$Z$3303,17,FALSE)*K1976*IF(L1976="t",10,IF(L1976="kg",0.01,IF(L1976="q",1,IF(L1976="l",0.01*VLOOKUP(EVID_HNOJENI!N1976,HNOJIVA_ALL!$A$2:$AE$3303,31,FALSE),"CHYBA")))),2)</f>
        <v>#N/A</v>
      </c>
      <c r="U1976" s="51" t="e">
        <f>ROUND(VLOOKUP(EVID_HNOJENI!N1976,HNOJIVA_ALL!$A$2:$Z$3303,20,FALSE)*K1976*IF(L1976="t",10,IF(L1976="kg",0.01,IF(L1976="q",1,IF(L1976="l",0.01*VLOOKUP(EVID_HNOJENI!N1976,HNOJIVA_ALL!$A$2:$AE$3303,31,FALSE),"CHYBA")))),2)</f>
        <v>#N/A</v>
      </c>
    </row>
    <row r="1977" spans="1:21" x14ac:dyDescent="0.2">
      <c r="A1977" s="32"/>
      <c r="B1977" s="45" t="e">
        <f>VLOOKUP($A1977,EVID_OSEVU!$A$1:$M$4972,2,FALSE)</f>
        <v>#N/A</v>
      </c>
      <c r="C1977" s="45" t="e">
        <f>VLOOKUP($A1977,EVID_OSEVU!$A$1:$M$4972,3,FALSE)</f>
        <v>#N/A</v>
      </c>
      <c r="D1977" s="45" t="e">
        <f>VLOOKUP($A1977,EVID_OSEVU!$A$1:$M$4972,4,FALSE)</f>
        <v>#N/A</v>
      </c>
      <c r="E1977" s="45" t="e">
        <f>VLOOKUP($A1977,EVID_OSEVU!$A$1:$M$4972,7,FALSE)</f>
        <v>#N/A</v>
      </c>
      <c r="F1977" s="45" t="e">
        <f>VLOOKUP($A1977,EVID_OSEVU!$A$1:$M$4972,8,FALSE)</f>
        <v>#N/A</v>
      </c>
      <c r="G1977" s="45" t="e">
        <f>VLOOKUP($A1977,EVID_OSEVU!$A$1:$M$4972,11,FALSE)</f>
        <v>#N/A</v>
      </c>
      <c r="H1977" s="35"/>
      <c r="I1977" s="48"/>
      <c r="J1977" s="33" t="e">
        <f>VLOOKUP($A1977,EVID_OSEVU!$A$1:$M$4972,11,FALSE)</f>
        <v>#N/A</v>
      </c>
      <c r="K1977" s="39"/>
      <c r="L1977" s="49"/>
      <c r="M1977" s="89" t="e">
        <f t="shared" si="30"/>
        <v>#N/A</v>
      </c>
      <c r="N1977" s="50"/>
      <c r="O1977" s="37" t="e">
        <f>VLOOKUP(EVID_HNOJENI!N1977,HNOJIVA_ALL!$A$2:$Z$3303,4,FALSE)</f>
        <v>#N/A</v>
      </c>
      <c r="P1977" s="51" t="e">
        <f>ROUND(VLOOKUP(EVID_HNOJENI!N1977,HNOJIVA_ALL!$A$2:$Z$3303,14,FALSE)*K1977*IF(L1977="t",10,IF(L1977="kg",0.01,IF(L1977="q",1,IF(L1977="l",0.01*VLOOKUP(EVID_HNOJENI!N1977,HNOJIVA_ALL!$A$2:$AE$3303,31,FALSE),"CHYBA")))),2)</f>
        <v>#N/A</v>
      </c>
      <c r="Q1977" s="51" t="e">
        <f>ROUND(VLOOKUP(EVID_HNOJENI!N1977,HNOJIVA_ALL!$A$2:$Z$3303,15,FALSE)*K1977*IF(L1977="t",10,IF(L1977="kg",0.01,IF(L1977="q",1,IF(L1977="l",0.01*VLOOKUP(EVID_HNOJENI!N1977,HNOJIVA_ALL!$A$2:$AE$3303,31,FALSE),"CHYBA")))),2)</f>
        <v>#N/A</v>
      </c>
      <c r="R1977" s="51" t="e">
        <f>ROUND(VLOOKUP(EVID_HNOJENI!N1977,HNOJIVA_ALL!$A$2:$Z$3303,16,FALSE)*K1977*IF(L1977="t",10,IF(L1977="kg",0.01,IF(L1977="q",1,IF(L1977="l",0.01*VLOOKUP(EVID_HNOJENI!N1977,HNOJIVA_ALL!$A$2:$AE$3303,31,FALSE),"CHYBA")))),2)</f>
        <v>#N/A</v>
      </c>
      <c r="S1977" s="51" t="e">
        <f>ROUND(VLOOKUP(EVID_HNOJENI!N1977,HNOJIVA_ALL!$A$2:$Z$3303,18,FALSE)*K1977*IF(L1977="t",10,IF(L1977="kg",0.01,IF(L1977="q",1,IF(L1977="l",0.01*VLOOKUP(EVID_HNOJENI!N1977,HNOJIVA_ALL!$A$2:$AE$3303,31,FALSE),"CHYBA")))),2)</f>
        <v>#N/A</v>
      </c>
      <c r="T1977" s="51" t="e">
        <f>ROUND(VLOOKUP(EVID_HNOJENI!N1977,HNOJIVA_ALL!$A$2:$Z$3303,17,FALSE)*K1977*IF(L1977="t",10,IF(L1977="kg",0.01,IF(L1977="q",1,IF(L1977="l",0.01*VLOOKUP(EVID_HNOJENI!N1977,HNOJIVA_ALL!$A$2:$AE$3303,31,FALSE),"CHYBA")))),2)</f>
        <v>#N/A</v>
      </c>
      <c r="U1977" s="51" t="e">
        <f>ROUND(VLOOKUP(EVID_HNOJENI!N1977,HNOJIVA_ALL!$A$2:$Z$3303,20,FALSE)*K1977*IF(L1977="t",10,IF(L1977="kg",0.01,IF(L1977="q",1,IF(L1977="l",0.01*VLOOKUP(EVID_HNOJENI!N1977,HNOJIVA_ALL!$A$2:$AE$3303,31,FALSE),"CHYBA")))),2)</f>
        <v>#N/A</v>
      </c>
    </row>
    <row r="1978" spans="1:21" x14ac:dyDescent="0.2">
      <c r="A1978" s="32"/>
      <c r="B1978" s="45" t="e">
        <f>VLOOKUP($A1978,EVID_OSEVU!$A$1:$M$4972,2,FALSE)</f>
        <v>#N/A</v>
      </c>
      <c r="C1978" s="45" t="e">
        <f>VLOOKUP($A1978,EVID_OSEVU!$A$1:$M$4972,3,FALSE)</f>
        <v>#N/A</v>
      </c>
      <c r="D1978" s="45" t="e">
        <f>VLOOKUP($A1978,EVID_OSEVU!$A$1:$M$4972,4,FALSE)</f>
        <v>#N/A</v>
      </c>
      <c r="E1978" s="45" t="e">
        <f>VLOOKUP($A1978,EVID_OSEVU!$A$1:$M$4972,7,FALSE)</f>
        <v>#N/A</v>
      </c>
      <c r="F1978" s="45" t="e">
        <f>VLOOKUP($A1978,EVID_OSEVU!$A$1:$M$4972,8,FALSE)</f>
        <v>#N/A</v>
      </c>
      <c r="G1978" s="45" t="e">
        <f>VLOOKUP($A1978,EVID_OSEVU!$A$1:$M$4972,11,FALSE)</f>
        <v>#N/A</v>
      </c>
      <c r="H1978" s="35"/>
      <c r="I1978" s="48"/>
      <c r="J1978" s="33" t="e">
        <f>VLOOKUP($A1978,EVID_OSEVU!$A$1:$M$4972,11,FALSE)</f>
        <v>#N/A</v>
      </c>
      <c r="K1978" s="39"/>
      <c r="L1978" s="49"/>
      <c r="M1978" s="89" t="e">
        <f t="shared" si="30"/>
        <v>#N/A</v>
      </c>
      <c r="N1978" s="50"/>
      <c r="O1978" s="37" t="e">
        <f>VLOOKUP(EVID_HNOJENI!N1978,HNOJIVA_ALL!$A$2:$Z$3303,4,FALSE)</f>
        <v>#N/A</v>
      </c>
      <c r="P1978" s="51" t="e">
        <f>ROUND(VLOOKUP(EVID_HNOJENI!N1978,HNOJIVA_ALL!$A$2:$Z$3303,14,FALSE)*K1978*IF(L1978="t",10,IF(L1978="kg",0.01,IF(L1978="q",1,IF(L1978="l",0.01*VLOOKUP(EVID_HNOJENI!N1978,HNOJIVA_ALL!$A$2:$AE$3303,31,FALSE),"CHYBA")))),2)</f>
        <v>#N/A</v>
      </c>
      <c r="Q1978" s="51" t="e">
        <f>ROUND(VLOOKUP(EVID_HNOJENI!N1978,HNOJIVA_ALL!$A$2:$Z$3303,15,FALSE)*K1978*IF(L1978="t",10,IF(L1978="kg",0.01,IF(L1978="q",1,IF(L1978="l",0.01*VLOOKUP(EVID_HNOJENI!N1978,HNOJIVA_ALL!$A$2:$AE$3303,31,FALSE),"CHYBA")))),2)</f>
        <v>#N/A</v>
      </c>
      <c r="R1978" s="51" t="e">
        <f>ROUND(VLOOKUP(EVID_HNOJENI!N1978,HNOJIVA_ALL!$A$2:$Z$3303,16,FALSE)*K1978*IF(L1978="t",10,IF(L1978="kg",0.01,IF(L1978="q",1,IF(L1978="l",0.01*VLOOKUP(EVID_HNOJENI!N1978,HNOJIVA_ALL!$A$2:$AE$3303,31,FALSE),"CHYBA")))),2)</f>
        <v>#N/A</v>
      </c>
      <c r="S1978" s="51" t="e">
        <f>ROUND(VLOOKUP(EVID_HNOJENI!N1978,HNOJIVA_ALL!$A$2:$Z$3303,18,FALSE)*K1978*IF(L1978="t",10,IF(L1978="kg",0.01,IF(L1978="q",1,IF(L1978="l",0.01*VLOOKUP(EVID_HNOJENI!N1978,HNOJIVA_ALL!$A$2:$AE$3303,31,FALSE),"CHYBA")))),2)</f>
        <v>#N/A</v>
      </c>
      <c r="T1978" s="51" t="e">
        <f>ROUND(VLOOKUP(EVID_HNOJENI!N1978,HNOJIVA_ALL!$A$2:$Z$3303,17,FALSE)*K1978*IF(L1978="t",10,IF(L1978="kg",0.01,IF(L1978="q",1,IF(L1978="l",0.01*VLOOKUP(EVID_HNOJENI!N1978,HNOJIVA_ALL!$A$2:$AE$3303,31,FALSE),"CHYBA")))),2)</f>
        <v>#N/A</v>
      </c>
      <c r="U1978" s="51" t="e">
        <f>ROUND(VLOOKUP(EVID_HNOJENI!N1978,HNOJIVA_ALL!$A$2:$Z$3303,20,FALSE)*K1978*IF(L1978="t",10,IF(L1978="kg",0.01,IF(L1978="q",1,IF(L1978="l",0.01*VLOOKUP(EVID_HNOJENI!N1978,HNOJIVA_ALL!$A$2:$AE$3303,31,FALSE),"CHYBA")))),2)</f>
        <v>#N/A</v>
      </c>
    </row>
    <row r="1979" spans="1:21" x14ac:dyDescent="0.2">
      <c r="A1979" s="32"/>
      <c r="B1979" s="45" t="e">
        <f>VLOOKUP($A1979,EVID_OSEVU!$A$1:$M$4972,2,FALSE)</f>
        <v>#N/A</v>
      </c>
      <c r="C1979" s="45" t="e">
        <f>VLOOKUP($A1979,EVID_OSEVU!$A$1:$M$4972,3,FALSE)</f>
        <v>#N/A</v>
      </c>
      <c r="D1979" s="45" t="e">
        <f>VLOOKUP($A1979,EVID_OSEVU!$A$1:$M$4972,4,FALSE)</f>
        <v>#N/A</v>
      </c>
      <c r="E1979" s="45" t="e">
        <f>VLOOKUP($A1979,EVID_OSEVU!$A$1:$M$4972,7,FALSE)</f>
        <v>#N/A</v>
      </c>
      <c r="F1979" s="45" t="e">
        <f>VLOOKUP($A1979,EVID_OSEVU!$A$1:$M$4972,8,FALSE)</f>
        <v>#N/A</v>
      </c>
      <c r="G1979" s="45" t="e">
        <f>VLOOKUP($A1979,EVID_OSEVU!$A$1:$M$4972,11,FALSE)</f>
        <v>#N/A</v>
      </c>
      <c r="H1979" s="35"/>
      <c r="I1979" s="48"/>
      <c r="J1979" s="33" t="e">
        <f>VLOOKUP($A1979,EVID_OSEVU!$A$1:$M$4972,11,FALSE)</f>
        <v>#N/A</v>
      </c>
      <c r="K1979" s="39"/>
      <c r="L1979" s="49"/>
      <c r="M1979" s="89" t="e">
        <f t="shared" si="30"/>
        <v>#N/A</v>
      </c>
      <c r="N1979" s="50"/>
      <c r="O1979" s="37" t="e">
        <f>VLOOKUP(EVID_HNOJENI!N1979,HNOJIVA_ALL!$A$2:$Z$3303,4,FALSE)</f>
        <v>#N/A</v>
      </c>
      <c r="P1979" s="51" t="e">
        <f>ROUND(VLOOKUP(EVID_HNOJENI!N1979,HNOJIVA_ALL!$A$2:$Z$3303,14,FALSE)*K1979*IF(L1979="t",10,IF(L1979="kg",0.01,IF(L1979="q",1,IF(L1979="l",0.01*VLOOKUP(EVID_HNOJENI!N1979,HNOJIVA_ALL!$A$2:$AE$3303,31,FALSE),"CHYBA")))),2)</f>
        <v>#N/A</v>
      </c>
      <c r="Q1979" s="51" t="e">
        <f>ROUND(VLOOKUP(EVID_HNOJENI!N1979,HNOJIVA_ALL!$A$2:$Z$3303,15,FALSE)*K1979*IF(L1979="t",10,IF(L1979="kg",0.01,IF(L1979="q",1,IF(L1979="l",0.01*VLOOKUP(EVID_HNOJENI!N1979,HNOJIVA_ALL!$A$2:$AE$3303,31,FALSE),"CHYBA")))),2)</f>
        <v>#N/A</v>
      </c>
      <c r="R1979" s="51" t="e">
        <f>ROUND(VLOOKUP(EVID_HNOJENI!N1979,HNOJIVA_ALL!$A$2:$Z$3303,16,FALSE)*K1979*IF(L1979="t",10,IF(L1979="kg",0.01,IF(L1979="q",1,IF(L1979="l",0.01*VLOOKUP(EVID_HNOJENI!N1979,HNOJIVA_ALL!$A$2:$AE$3303,31,FALSE),"CHYBA")))),2)</f>
        <v>#N/A</v>
      </c>
      <c r="S1979" s="51" t="e">
        <f>ROUND(VLOOKUP(EVID_HNOJENI!N1979,HNOJIVA_ALL!$A$2:$Z$3303,18,FALSE)*K1979*IF(L1979="t",10,IF(L1979="kg",0.01,IF(L1979="q",1,IF(L1979="l",0.01*VLOOKUP(EVID_HNOJENI!N1979,HNOJIVA_ALL!$A$2:$AE$3303,31,FALSE),"CHYBA")))),2)</f>
        <v>#N/A</v>
      </c>
      <c r="T1979" s="51" t="e">
        <f>ROUND(VLOOKUP(EVID_HNOJENI!N1979,HNOJIVA_ALL!$A$2:$Z$3303,17,FALSE)*K1979*IF(L1979="t",10,IF(L1979="kg",0.01,IF(L1979="q",1,IF(L1979="l",0.01*VLOOKUP(EVID_HNOJENI!N1979,HNOJIVA_ALL!$A$2:$AE$3303,31,FALSE),"CHYBA")))),2)</f>
        <v>#N/A</v>
      </c>
      <c r="U1979" s="51" t="e">
        <f>ROUND(VLOOKUP(EVID_HNOJENI!N1979,HNOJIVA_ALL!$A$2:$Z$3303,20,FALSE)*K1979*IF(L1979="t",10,IF(L1979="kg",0.01,IF(L1979="q",1,IF(L1979="l",0.01*VLOOKUP(EVID_HNOJENI!N1979,HNOJIVA_ALL!$A$2:$AE$3303,31,FALSE),"CHYBA")))),2)</f>
        <v>#N/A</v>
      </c>
    </row>
    <row r="1980" spans="1:21" x14ac:dyDescent="0.2">
      <c r="A1980" s="32"/>
      <c r="B1980" s="45" t="e">
        <f>VLOOKUP($A1980,EVID_OSEVU!$A$1:$M$4972,2,FALSE)</f>
        <v>#N/A</v>
      </c>
      <c r="C1980" s="45" t="e">
        <f>VLOOKUP($A1980,EVID_OSEVU!$A$1:$M$4972,3,FALSE)</f>
        <v>#N/A</v>
      </c>
      <c r="D1980" s="45" t="e">
        <f>VLOOKUP($A1980,EVID_OSEVU!$A$1:$M$4972,4,FALSE)</f>
        <v>#N/A</v>
      </c>
      <c r="E1980" s="45" t="e">
        <f>VLOOKUP($A1980,EVID_OSEVU!$A$1:$M$4972,7,FALSE)</f>
        <v>#N/A</v>
      </c>
      <c r="F1980" s="45" t="e">
        <f>VLOOKUP($A1980,EVID_OSEVU!$A$1:$M$4972,8,FALSE)</f>
        <v>#N/A</v>
      </c>
      <c r="G1980" s="45" t="e">
        <f>VLOOKUP($A1980,EVID_OSEVU!$A$1:$M$4972,11,FALSE)</f>
        <v>#N/A</v>
      </c>
      <c r="H1980" s="35"/>
      <c r="I1980" s="48"/>
      <c r="J1980" s="33" t="e">
        <f>VLOOKUP($A1980,EVID_OSEVU!$A$1:$M$4972,11,FALSE)</f>
        <v>#N/A</v>
      </c>
      <c r="K1980" s="39"/>
      <c r="L1980" s="49"/>
      <c r="M1980" s="89" t="e">
        <f t="shared" si="30"/>
        <v>#N/A</v>
      </c>
      <c r="N1980" s="50"/>
      <c r="O1980" s="37" t="e">
        <f>VLOOKUP(EVID_HNOJENI!N1980,HNOJIVA_ALL!$A$2:$Z$3303,4,FALSE)</f>
        <v>#N/A</v>
      </c>
      <c r="P1980" s="51" t="e">
        <f>ROUND(VLOOKUP(EVID_HNOJENI!N1980,HNOJIVA_ALL!$A$2:$Z$3303,14,FALSE)*K1980*IF(L1980="t",10,IF(L1980="kg",0.01,IF(L1980="q",1,IF(L1980="l",0.01*VLOOKUP(EVID_HNOJENI!N1980,HNOJIVA_ALL!$A$2:$AE$3303,31,FALSE),"CHYBA")))),2)</f>
        <v>#N/A</v>
      </c>
      <c r="Q1980" s="51" t="e">
        <f>ROUND(VLOOKUP(EVID_HNOJENI!N1980,HNOJIVA_ALL!$A$2:$Z$3303,15,FALSE)*K1980*IF(L1980="t",10,IF(L1980="kg",0.01,IF(L1980="q",1,IF(L1980="l",0.01*VLOOKUP(EVID_HNOJENI!N1980,HNOJIVA_ALL!$A$2:$AE$3303,31,FALSE),"CHYBA")))),2)</f>
        <v>#N/A</v>
      </c>
      <c r="R1980" s="51" t="e">
        <f>ROUND(VLOOKUP(EVID_HNOJENI!N1980,HNOJIVA_ALL!$A$2:$Z$3303,16,FALSE)*K1980*IF(L1980="t",10,IF(L1980="kg",0.01,IF(L1980="q",1,IF(L1980="l",0.01*VLOOKUP(EVID_HNOJENI!N1980,HNOJIVA_ALL!$A$2:$AE$3303,31,FALSE),"CHYBA")))),2)</f>
        <v>#N/A</v>
      </c>
      <c r="S1980" s="51" t="e">
        <f>ROUND(VLOOKUP(EVID_HNOJENI!N1980,HNOJIVA_ALL!$A$2:$Z$3303,18,FALSE)*K1980*IF(L1980="t",10,IF(L1980="kg",0.01,IF(L1980="q",1,IF(L1980="l",0.01*VLOOKUP(EVID_HNOJENI!N1980,HNOJIVA_ALL!$A$2:$AE$3303,31,FALSE),"CHYBA")))),2)</f>
        <v>#N/A</v>
      </c>
      <c r="T1980" s="51" t="e">
        <f>ROUND(VLOOKUP(EVID_HNOJENI!N1980,HNOJIVA_ALL!$A$2:$Z$3303,17,FALSE)*K1980*IF(L1980="t",10,IF(L1980="kg",0.01,IF(L1980="q",1,IF(L1980="l",0.01*VLOOKUP(EVID_HNOJENI!N1980,HNOJIVA_ALL!$A$2:$AE$3303,31,FALSE),"CHYBA")))),2)</f>
        <v>#N/A</v>
      </c>
      <c r="U1980" s="51" t="e">
        <f>ROUND(VLOOKUP(EVID_HNOJENI!N1980,HNOJIVA_ALL!$A$2:$Z$3303,20,FALSE)*K1980*IF(L1980="t",10,IF(L1980="kg",0.01,IF(L1980="q",1,IF(L1980="l",0.01*VLOOKUP(EVID_HNOJENI!N1980,HNOJIVA_ALL!$A$2:$AE$3303,31,FALSE),"CHYBA")))),2)</f>
        <v>#N/A</v>
      </c>
    </row>
    <row r="1981" spans="1:21" x14ac:dyDescent="0.2">
      <c r="A1981" s="32"/>
      <c r="B1981" s="45" t="e">
        <f>VLOOKUP($A1981,EVID_OSEVU!$A$1:$M$4972,2,FALSE)</f>
        <v>#N/A</v>
      </c>
      <c r="C1981" s="45" t="e">
        <f>VLOOKUP($A1981,EVID_OSEVU!$A$1:$M$4972,3,FALSE)</f>
        <v>#N/A</v>
      </c>
      <c r="D1981" s="45" t="e">
        <f>VLOOKUP($A1981,EVID_OSEVU!$A$1:$M$4972,4,FALSE)</f>
        <v>#N/A</v>
      </c>
      <c r="E1981" s="45" t="e">
        <f>VLOOKUP($A1981,EVID_OSEVU!$A$1:$M$4972,7,FALSE)</f>
        <v>#N/A</v>
      </c>
      <c r="F1981" s="45" t="e">
        <f>VLOOKUP($A1981,EVID_OSEVU!$A$1:$M$4972,8,FALSE)</f>
        <v>#N/A</v>
      </c>
      <c r="G1981" s="45" t="e">
        <f>VLOOKUP($A1981,EVID_OSEVU!$A$1:$M$4972,11,FALSE)</f>
        <v>#N/A</v>
      </c>
      <c r="H1981" s="35"/>
      <c r="I1981" s="48"/>
      <c r="J1981" s="33" t="e">
        <f>VLOOKUP($A1981,EVID_OSEVU!$A$1:$M$4972,11,FALSE)</f>
        <v>#N/A</v>
      </c>
      <c r="K1981" s="39"/>
      <c r="L1981" s="49"/>
      <c r="M1981" s="89" t="e">
        <f t="shared" si="30"/>
        <v>#N/A</v>
      </c>
      <c r="N1981" s="50"/>
      <c r="O1981" s="37" t="e">
        <f>VLOOKUP(EVID_HNOJENI!N1981,HNOJIVA_ALL!$A$2:$Z$3303,4,FALSE)</f>
        <v>#N/A</v>
      </c>
      <c r="P1981" s="51" t="e">
        <f>ROUND(VLOOKUP(EVID_HNOJENI!N1981,HNOJIVA_ALL!$A$2:$Z$3303,14,FALSE)*K1981*IF(L1981="t",10,IF(L1981="kg",0.01,IF(L1981="q",1,IF(L1981="l",0.01*VLOOKUP(EVID_HNOJENI!N1981,HNOJIVA_ALL!$A$2:$AE$3303,31,FALSE),"CHYBA")))),2)</f>
        <v>#N/A</v>
      </c>
      <c r="Q1981" s="51" t="e">
        <f>ROUND(VLOOKUP(EVID_HNOJENI!N1981,HNOJIVA_ALL!$A$2:$Z$3303,15,FALSE)*K1981*IF(L1981="t",10,IF(L1981="kg",0.01,IF(L1981="q",1,IF(L1981="l",0.01*VLOOKUP(EVID_HNOJENI!N1981,HNOJIVA_ALL!$A$2:$AE$3303,31,FALSE),"CHYBA")))),2)</f>
        <v>#N/A</v>
      </c>
      <c r="R1981" s="51" t="e">
        <f>ROUND(VLOOKUP(EVID_HNOJENI!N1981,HNOJIVA_ALL!$A$2:$Z$3303,16,FALSE)*K1981*IF(L1981="t",10,IF(L1981="kg",0.01,IF(L1981="q",1,IF(L1981="l",0.01*VLOOKUP(EVID_HNOJENI!N1981,HNOJIVA_ALL!$A$2:$AE$3303,31,FALSE),"CHYBA")))),2)</f>
        <v>#N/A</v>
      </c>
      <c r="S1981" s="51" t="e">
        <f>ROUND(VLOOKUP(EVID_HNOJENI!N1981,HNOJIVA_ALL!$A$2:$Z$3303,18,FALSE)*K1981*IF(L1981="t",10,IF(L1981="kg",0.01,IF(L1981="q",1,IF(L1981="l",0.01*VLOOKUP(EVID_HNOJENI!N1981,HNOJIVA_ALL!$A$2:$AE$3303,31,FALSE),"CHYBA")))),2)</f>
        <v>#N/A</v>
      </c>
      <c r="T1981" s="51" t="e">
        <f>ROUND(VLOOKUP(EVID_HNOJENI!N1981,HNOJIVA_ALL!$A$2:$Z$3303,17,FALSE)*K1981*IF(L1981="t",10,IF(L1981="kg",0.01,IF(L1981="q",1,IF(L1981="l",0.01*VLOOKUP(EVID_HNOJENI!N1981,HNOJIVA_ALL!$A$2:$AE$3303,31,FALSE),"CHYBA")))),2)</f>
        <v>#N/A</v>
      </c>
      <c r="U1981" s="51" t="e">
        <f>ROUND(VLOOKUP(EVID_HNOJENI!N1981,HNOJIVA_ALL!$A$2:$Z$3303,20,FALSE)*K1981*IF(L1981="t",10,IF(L1981="kg",0.01,IF(L1981="q",1,IF(L1981="l",0.01*VLOOKUP(EVID_HNOJENI!N1981,HNOJIVA_ALL!$A$2:$AE$3303,31,FALSE),"CHYBA")))),2)</f>
        <v>#N/A</v>
      </c>
    </row>
    <row r="1982" spans="1:21" x14ac:dyDescent="0.2">
      <c r="A1982" s="32"/>
      <c r="B1982" s="45" t="e">
        <f>VLOOKUP($A1982,EVID_OSEVU!$A$1:$M$4972,2,FALSE)</f>
        <v>#N/A</v>
      </c>
      <c r="C1982" s="45" t="e">
        <f>VLOOKUP($A1982,EVID_OSEVU!$A$1:$M$4972,3,FALSE)</f>
        <v>#N/A</v>
      </c>
      <c r="D1982" s="45" t="e">
        <f>VLOOKUP($A1982,EVID_OSEVU!$A$1:$M$4972,4,FALSE)</f>
        <v>#N/A</v>
      </c>
      <c r="E1982" s="45" t="e">
        <f>VLOOKUP($A1982,EVID_OSEVU!$A$1:$M$4972,7,FALSE)</f>
        <v>#N/A</v>
      </c>
      <c r="F1982" s="45" t="e">
        <f>VLOOKUP($A1982,EVID_OSEVU!$A$1:$M$4972,8,FALSE)</f>
        <v>#N/A</v>
      </c>
      <c r="G1982" s="45" t="e">
        <f>VLOOKUP($A1982,EVID_OSEVU!$A$1:$M$4972,11,FALSE)</f>
        <v>#N/A</v>
      </c>
      <c r="H1982" s="35"/>
      <c r="I1982" s="48"/>
      <c r="J1982" s="33" t="e">
        <f>VLOOKUP($A1982,EVID_OSEVU!$A$1:$M$4972,11,FALSE)</f>
        <v>#N/A</v>
      </c>
      <c r="K1982" s="39"/>
      <c r="L1982" s="49"/>
      <c r="M1982" s="89" t="e">
        <f t="shared" si="30"/>
        <v>#N/A</v>
      </c>
      <c r="N1982" s="50"/>
      <c r="O1982" s="37" t="e">
        <f>VLOOKUP(EVID_HNOJENI!N1982,HNOJIVA_ALL!$A$2:$Z$3303,4,FALSE)</f>
        <v>#N/A</v>
      </c>
      <c r="P1982" s="51" t="e">
        <f>ROUND(VLOOKUP(EVID_HNOJENI!N1982,HNOJIVA_ALL!$A$2:$Z$3303,14,FALSE)*K1982*IF(L1982="t",10,IF(L1982="kg",0.01,IF(L1982="q",1,IF(L1982="l",0.01*VLOOKUP(EVID_HNOJENI!N1982,HNOJIVA_ALL!$A$2:$AE$3303,31,FALSE),"CHYBA")))),2)</f>
        <v>#N/A</v>
      </c>
      <c r="Q1982" s="51" t="e">
        <f>ROUND(VLOOKUP(EVID_HNOJENI!N1982,HNOJIVA_ALL!$A$2:$Z$3303,15,FALSE)*K1982*IF(L1982="t",10,IF(L1982="kg",0.01,IF(L1982="q",1,IF(L1982="l",0.01*VLOOKUP(EVID_HNOJENI!N1982,HNOJIVA_ALL!$A$2:$AE$3303,31,FALSE),"CHYBA")))),2)</f>
        <v>#N/A</v>
      </c>
      <c r="R1982" s="51" t="e">
        <f>ROUND(VLOOKUP(EVID_HNOJENI!N1982,HNOJIVA_ALL!$A$2:$Z$3303,16,FALSE)*K1982*IF(L1982="t",10,IF(L1982="kg",0.01,IF(L1982="q",1,IF(L1982="l",0.01*VLOOKUP(EVID_HNOJENI!N1982,HNOJIVA_ALL!$A$2:$AE$3303,31,FALSE),"CHYBA")))),2)</f>
        <v>#N/A</v>
      </c>
      <c r="S1982" s="51" t="e">
        <f>ROUND(VLOOKUP(EVID_HNOJENI!N1982,HNOJIVA_ALL!$A$2:$Z$3303,18,FALSE)*K1982*IF(L1982="t",10,IF(L1982="kg",0.01,IF(L1982="q",1,IF(L1982="l",0.01*VLOOKUP(EVID_HNOJENI!N1982,HNOJIVA_ALL!$A$2:$AE$3303,31,FALSE),"CHYBA")))),2)</f>
        <v>#N/A</v>
      </c>
      <c r="T1982" s="51" t="e">
        <f>ROUND(VLOOKUP(EVID_HNOJENI!N1982,HNOJIVA_ALL!$A$2:$Z$3303,17,FALSE)*K1982*IF(L1982="t",10,IF(L1982="kg",0.01,IF(L1982="q",1,IF(L1982="l",0.01*VLOOKUP(EVID_HNOJENI!N1982,HNOJIVA_ALL!$A$2:$AE$3303,31,FALSE),"CHYBA")))),2)</f>
        <v>#N/A</v>
      </c>
      <c r="U1982" s="51" t="e">
        <f>ROUND(VLOOKUP(EVID_HNOJENI!N1982,HNOJIVA_ALL!$A$2:$Z$3303,20,FALSE)*K1982*IF(L1982="t",10,IF(L1982="kg",0.01,IF(L1982="q",1,IF(L1982="l",0.01*VLOOKUP(EVID_HNOJENI!N1982,HNOJIVA_ALL!$A$2:$AE$3303,31,FALSE),"CHYBA")))),2)</f>
        <v>#N/A</v>
      </c>
    </row>
    <row r="1983" spans="1:21" x14ac:dyDescent="0.2">
      <c r="A1983" s="32"/>
      <c r="B1983" s="45" t="e">
        <f>VLOOKUP($A1983,EVID_OSEVU!$A$1:$M$4972,2,FALSE)</f>
        <v>#N/A</v>
      </c>
      <c r="C1983" s="45" t="e">
        <f>VLOOKUP($A1983,EVID_OSEVU!$A$1:$M$4972,3,FALSE)</f>
        <v>#N/A</v>
      </c>
      <c r="D1983" s="45" t="e">
        <f>VLOOKUP($A1983,EVID_OSEVU!$A$1:$M$4972,4,FALSE)</f>
        <v>#N/A</v>
      </c>
      <c r="E1983" s="45" t="e">
        <f>VLOOKUP($A1983,EVID_OSEVU!$A$1:$M$4972,7,FALSE)</f>
        <v>#N/A</v>
      </c>
      <c r="F1983" s="45" t="e">
        <f>VLOOKUP($A1983,EVID_OSEVU!$A$1:$M$4972,8,FALSE)</f>
        <v>#N/A</v>
      </c>
      <c r="G1983" s="45" t="e">
        <f>VLOOKUP($A1983,EVID_OSEVU!$A$1:$M$4972,11,FALSE)</f>
        <v>#N/A</v>
      </c>
      <c r="H1983" s="35"/>
      <c r="I1983" s="48"/>
      <c r="J1983" s="33" t="e">
        <f>VLOOKUP($A1983,EVID_OSEVU!$A$1:$M$4972,11,FALSE)</f>
        <v>#N/A</v>
      </c>
      <c r="K1983" s="39"/>
      <c r="L1983" s="49"/>
      <c r="M1983" s="89" t="e">
        <f t="shared" si="30"/>
        <v>#N/A</v>
      </c>
      <c r="N1983" s="50"/>
      <c r="O1983" s="37" t="e">
        <f>VLOOKUP(EVID_HNOJENI!N1983,HNOJIVA_ALL!$A$2:$Z$3303,4,FALSE)</f>
        <v>#N/A</v>
      </c>
      <c r="P1983" s="51" t="e">
        <f>ROUND(VLOOKUP(EVID_HNOJENI!N1983,HNOJIVA_ALL!$A$2:$Z$3303,14,FALSE)*K1983*IF(L1983="t",10,IF(L1983="kg",0.01,IF(L1983="q",1,IF(L1983="l",0.01*VLOOKUP(EVID_HNOJENI!N1983,HNOJIVA_ALL!$A$2:$AE$3303,31,FALSE),"CHYBA")))),2)</f>
        <v>#N/A</v>
      </c>
      <c r="Q1983" s="51" t="e">
        <f>ROUND(VLOOKUP(EVID_HNOJENI!N1983,HNOJIVA_ALL!$A$2:$Z$3303,15,FALSE)*K1983*IF(L1983="t",10,IF(L1983="kg",0.01,IF(L1983="q",1,IF(L1983="l",0.01*VLOOKUP(EVID_HNOJENI!N1983,HNOJIVA_ALL!$A$2:$AE$3303,31,FALSE),"CHYBA")))),2)</f>
        <v>#N/A</v>
      </c>
      <c r="R1983" s="51" t="e">
        <f>ROUND(VLOOKUP(EVID_HNOJENI!N1983,HNOJIVA_ALL!$A$2:$Z$3303,16,FALSE)*K1983*IF(L1983="t",10,IF(L1983="kg",0.01,IF(L1983="q",1,IF(L1983="l",0.01*VLOOKUP(EVID_HNOJENI!N1983,HNOJIVA_ALL!$A$2:$AE$3303,31,FALSE),"CHYBA")))),2)</f>
        <v>#N/A</v>
      </c>
      <c r="S1983" s="51" t="e">
        <f>ROUND(VLOOKUP(EVID_HNOJENI!N1983,HNOJIVA_ALL!$A$2:$Z$3303,18,FALSE)*K1983*IF(L1983="t",10,IF(L1983="kg",0.01,IF(L1983="q",1,IF(L1983="l",0.01*VLOOKUP(EVID_HNOJENI!N1983,HNOJIVA_ALL!$A$2:$AE$3303,31,FALSE),"CHYBA")))),2)</f>
        <v>#N/A</v>
      </c>
      <c r="T1983" s="51" t="e">
        <f>ROUND(VLOOKUP(EVID_HNOJENI!N1983,HNOJIVA_ALL!$A$2:$Z$3303,17,FALSE)*K1983*IF(L1983="t",10,IF(L1983="kg",0.01,IF(L1983="q",1,IF(L1983="l",0.01*VLOOKUP(EVID_HNOJENI!N1983,HNOJIVA_ALL!$A$2:$AE$3303,31,FALSE),"CHYBA")))),2)</f>
        <v>#N/A</v>
      </c>
      <c r="U1983" s="51" t="e">
        <f>ROUND(VLOOKUP(EVID_HNOJENI!N1983,HNOJIVA_ALL!$A$2:$Z$3303,20,FALSE)*K1983*IF(L1983="t",10,IF(L1983="kg",0.01,IF(L1983="q",1,IF(L1983="l",0.01*VLOOKUP(EVID_HNOJENI!N1983,HNOJIVA_ALL!$A$2:$AE$3303,31,FALSE),"CHYBA")))),2)</f>
        <v>#N/A</v>
      </c>
    </row>
    <row r="1984" spans="1:21" x14ac:dyDescent="0.2">
      <c r="A1984" s="32"/>
      <c r="B1984" s="45" t="e">
        <f>VLOOKUP($A1984,EVID_OSEVU!$A$1:$M$4972,2,FALSE)</f>
        <v>#N/A</v>
      </c>
      <c r="C1984" s="45" t="e">
        <f>VLOOKUP($A1984,EVID_OSEVU!$A$1:$M$4972,3,FALSE)</f>
        <v>#N/A</v>
      </c>
      <c r="D1984" s="45" t="e">
        <f>VLOOKUP($A1984,EVID_OSEVU!$A$1:$M$4972,4,FALSE)</f>
        <v>#N/A</v>
      </c>
      <c r="E1984" s="45" t="e">
        <f>VLOOKUP($A1984,EVID_OSEVU!$A$1:$M$4972,7,FALSE)</f>
        <v>#N/A</v>
      </c>
      <c r="F1984" s="45" t="e">
        <f>VLOOKUP($A1984,EVID_OSEVU!$A$1:$M$4972,8,FALSE)</f>
        <v>#N/A</v>
      </c>
      <c r="G1984" s="45" t="e">
        <f>VLOOKUP($A1984,EVID_OSEVU!$A$1:$M$4972,11,FALSE)</f>
        <v>#N/A</v>
      </c>
      <c r="H1984" s="35"/>
      <c r="I1984" s="48"/>
      <c r="J1984" s="33" t="e">
        <f>VLOOKUP($A1984,EVID_OSEVU!$A$1:$M$4972,11,FALSE)</f>
        <v>#N/A</v>
      </c>
      <c r="K1984" s="39"/>
      <c r="L1984" s="49"/>
      <c r="M1984" s="89" t="e">
        <f t="shared" si="30"/>
        <v>#N/A</v>
      </c>
      <c r="N1984" s="50"/>
      <c r="O1984" s="37" t="e">
        <f>VLOOKUP(EVID_HNOJENI!N1984,HNOJIVA_ALL!$A$2:$Z$3303,4,FALSE)</f>
        <v>#N/A</v>
      </c>
      <c r="P1984" s="51" t="e">
        <f>ROUND(VLOOKUP(EVID_HNOJENI!N1984,HNOJIVA_ALL!$A$2:$Z$3303,14,FALSE)*K1984*IF(L1984="t",10,IF(L1984="kg",0.01,IF(L1984="q",1,IF(L1984="l",0.01*VLOOKUP(EVID_HNOJENI!N1984,HNOJIVA_ALL!$A$2:$AE$3303,31,FALSE),"CHYBA")))),2)</f>
        <v>#N/A</v>
      </c>
      <c r="Q1984" s="51" t="e">
        <f>ROUND(VLOOKUP(EVID_HNOJENI!N1984,HNOJIVA_ALL!$A$2:$Z$3303,15,FALSE)*K1984*IF(L1984="t",10,IF(L1984="kg",0.01,IF(L1984="q",1,IF(L1984="l",0.01*VLOOKUP(EVID_HNOJENI!N1984,HNOJIVA_ALL!$A$2:$AE$3303,31,FALSE),"CHYBA")))),2)</f>
        <v>#N/A</v>
      </c>
      <c r="R1984" s="51" t="e">
        <f>ROUND(VLOOKUP(EVID_HNOJENI!N1984,HNOJIVA_ALL!$A$2:$Z$3303,16,FALSE)*K1984*IF(L1984="t",10,IF(L1984="kg",0.01,IF(L1984="q",1,IF(L1984="l",0.01*VLOOKUP(EVID_HNOJENI!N1984,HNOJIVA_ALL!$A$2:$AE$3303,31,FALSE),"CHYBA")))),2)</f>
        <v>#N/A</v>
      </c>
      <c r="S1984" s="51" t="e">
        <f>ROUND(VLOOKUP(EVID_HNOJENI!N1984,HNOJIVA_ALL!$A$2:$Z$3303,18,FALSE)*K1984*IF(L1984="t",10,IF(L1984="kg",0.01,IF(L1984="q",1,IF(L1984="l",0.01*VLOOKUP(EVID_HNOJENI!N1984,HNOJIVA_ALL!$A$2:$AE$3303,31,FALSE),"CHYBA")))),2)</f>
        <v>#N/A</v>
      </c>
      <c r="T1984" s="51" t="e">
        <f>ROUND(VLOOKUP(EVID_HNOJENI!N1984,HNOJIVA_ALL!$A$2:$Z$3303,17,FALSE)*K1984*IF(L1984="t",10,IF(L1984="kg",0.01,IF(L1984="q",1,IF(L1984="l",0.01*VLOOKUP(EVID_HNOJENI!N1984,HNOJIVA_ALL!$A$2:$AE$3303,31,FALSE),"CHYBA")))),2)</f>
        <v>#N/A</v>
      </c>
      <c r="U1984" s="51" t="e">
        <f>ROUND(VLOOKUP(EVID_HNOJENI!N1984,HNOJIVA_ALL!$A$2:$Z$3303,20,FALSE)*K1984*IF(L1984="t",10,IF(L1984="kg",0.01,IF(L1984="q",1,IF(L1984="l",0.01*VLOOKUP(EVID_HNOJENI!N1984,HNOJIVA_ALL!$A$2:$AE$3303,31,FALSE),"CHYBA")))),2)</f>
        <v>#N/A</v>
      </c>
    </row>
    <row r="1985" spans="1:21" x14ac:dyDescent="0.2">
      <c r="A1985" s="32"/>
      <c r="B1985" s="45" t="e">
        <f>VLOOKUP($A1985,EVID_OSEVU!$A$1:$M$4972,2,FALSE)</f>
        <v>#N/A</v>
      </c>
      <c r="C1985" s="45" t="e">
        <f>VLOOKUP($A1985,EVID_OSEVU!$A$1:$M$4972,3,FALSE)</f>
        <v>#N/A</v>
      </c>
      <c r="D1985" s="45" t="e">
        <f>VLOOKUP($A1985,EVID_OSEVU!$A$1:$M$4972,4,FALSE)</f>
        <v>#N/A</v>
      </c>
      <c r="E1985" s="45" t="e">
        <f>VLOOKUP($A1985,EVID_OSEVU!$A$1:$M$4972,7,FALSE)</f>
        <v>#N/A</v>
      </c>
      <c r="F1985" s="45" t="e">
        <f>VLOOKUP($A1985,EVID_OSEVU!$A$1:$M$4972,8,FALSE)</f>
        <v>#N/A</v>
      </c>
      <c r="G1985" s="45" t="e">
        <f>VLOOKUP($A1985,EVID_OSEVU!$A$1:$M$4972,11,FALSE)</f>
        <v>#N/A</v>
      </c>
      <c r="H1985" s="35"/>
      <c r="I1985" s="48"/>
      <c r="J1985" s="33" t="e">
        <f>VLOOKUP($A1985,EVID_OSEVU!$A$1:$M$4972,11,FALSE)</f>
        <v>#N/A</v>
      </c>
      <c r="K1985" s="39"/>
      <c r="L1985" s="49"/>
      <c r="M1985" s="89" t="e">
        <f t="shared" si="30"/>
        <v>#N/A</v>
      </c>
      <c r="N1985" s="50"/>
      <c r="O1985" s="37" t="e">
        <f>VLOOKUP(EVID_HNOJENI!N1985,HNOJIVA_ALL!$A$2:$Z$3303,4,FALSE)</f>
        <v>#N/A</v>
      </c>
      <c r="P1985" s="51" t="e">
        <f>ROUND(VLOOKUP(EVID_HNOJENI!N1985,HNOJIVA_ALL!$A$2:$Z$3303,14,FALSE)*K1985*IF(L1985="t",10,IF(L1985="kg",0.01,IF(L1985="q",1,IF(L1985="l",0.01*VLOOKUP(EVID_HNOJENI!N1985,HNOJIVA_ALL!$A$2:$AE$3303,31,FALSE),"CHYBA")))),2)</f>
        <v>#N/A</v>
      </c>
      <c r="Q1985" s="51" t="e">
        <f>ROUND(VLOOKUP(EVID_HNOJENI!N1985,HNOJIVA_ALL!$A$2:$Z$3303,15,FALSE)*K1985*IF(L1985="t",10,IF(L1985="kg",0.01,IF(L1985="q",1,IF(L1985="l",0.01*VLOOKUP(EVID_HNOJENI!N1985,HNOJIVA_ALL!$A$2:$AE$3303,31,FALSE),"CHYBA")))),2)</f>
        <v>#N/A</v>
      </c>
      <c r="R1985" s="51" t="e">
        <f>ROUND(VLOOKUP(EVID_HNOJENI!N1985,HNOJIVA_ALL!$A$2:$Z$3303,16,FALSE)*K1985*IF(L1985="t",10,IF(L1985="kg",0.01,IF(L1985="q",1,IF(L1985="l",0.01*VLOOKUP(EVID_HNOJENI!N1985,HNOJIVA_ALL!$A$2:$AE$3303,31,FALSE),"CHYBA")))),2)</f>
        <v>#N/A</v>
      </c>
      <c r="S1985" s="51" t="e">
        <f>ROUND(VLOOKUP(EVID_HNOJENI!N1985,HNOJIVA_ALL!$A$2:$Z$3303,18,FALSE)*K1985*IF(L1985="t",10,IF(L1985="kg",0.01,IF(L1985="q",1,IF(L1985="l",0.01*VLOOKUP(EVID_HNOJENI!N1985,HNOJIVA_ALL!$A$2:$AE$3303,31,FALSE),"CHYBA")))),2)</f>
        <v>#N/A</v>
      </c>
      <c r="T1985" s="51" t="e">
        <f>ROUND(VLOOKUP(EVID_HNOJENI!N1985,HNOJIVA_ALL!$A$2:$Z$3303,17,FALSE)*K1985*IF(L1985="t",10,IF(L1985="kg",0.01,IF(L1985="q",1,IF(L1985="l",0.01*VLOOKUP(EVID_HNOJENI!N1985,HNOJIVA_ALL!$A$2:$AE$3303,31,FALSE),"CHYBA")))),2)</f>
        <v>#N/A</v>
      </c>
      <c r="U1985" s="51" t="e">
        <f>ROUND(VLOOKUP(EVID_HNOJENI!N1985,HNOJIVA_ALL!$A$2:$Z$3303,20,FALSE)*K1985*IF(L1985="t",10,IF(L1985="kg",0.01,IF(L1985="q",1,IF(L1985="l",0.01*VLOOKUP(EVID_HNOJENI!N1985,HNOJIVA_ALL!$A$2:$AE$3303,31,FALSE),"CHYBA")))),2)</f>
        <v>#N/A</v>
      </c>
    </row>
    <row r="1986" spans="1:21" x14ac:dyDescent="0.2">
      <c r="A1986" s="32"/>
      <c r="B1986" s="45" t="e">
        <f>VLOOKUP($A1986,EVID_OSEVU!$A$1:$M$4972,2,FALSE)</f>
        <v>#N/A</v>
      </c>
      <c r="C1986" s="45" t="e">
        <f>VLOOKUP($A1986,EVID_OSEVU!$A$1:$M$4972,3,FALSE)</f>
        <v>#N/A</v>
      </c>
      <c r="D1986" s="45" t="e">
        <f>VLOOKUP($A1986,EVID_OSEVU!$A$1:$M$4972,4,FALSE)</f>
        <v>#N/A</v>
      </c>
      <c r="E1986" s="45" t="e">
        <f>VLOOKUP($A1986,EVID_OSEVU!$A$1:$M$4972,7,FALSE)</f>
        <v>#N/A</v>
      </c>
      <c r="F1986" s="45" t="e">
        <f>VLOOKUP($A1986,EVID_OSEVU!$A$1:$M$4972,8,FALSE)</f>
        <v>#N/A</v>
      </c>
      <c r="G1986" s="45" t="e">
        <f>VLOOKUP($A1986,EVID_OSEVU!$A$1:$M$4972,11,FALSE)</f>
        <v>#N/A</v>
      </c>
      <c r="H1986" s="35"/>
      <c r="I1986" s="48"/>
      <c r="J1986" s="33" t="e">
        <f>VLOOKUP($A1986,EVID_OSEVU!$A$1:$M$4972,11,FALSE)</f>
        <v>#N/A</v>
      </c>
      <c r="K1986" s="39"/>
      <c r="L1986" s="49"/>
      <c r="M1986" s="89" t="e">
        <f t="shared" si="30"/>
        <v>#N/A</v>
      </c>
      <c r="N1986" s="50"/>
      <c r="O1986" s="37" t="e">
        <f>VLOOKUP(EVID_HNOJENI!N1986,HNOJIVA_ALL!$A$2:$Z$3303,4,FALSE)</f>
        <v>#N/A</v>
      </c>
      <c r="P1986" s="51" t="e">
        <f>ROUND(VLOOKUP(EVID_HNOJENI!N1986,HNOJIVA_ALL!$A$2:$Z$3303,14,FALSE)*K1986*IF(L1986="t",10,IF(L1986="kg",0.01,IF(L1986="q",1,IF(L1986="l",0.01*VLOOKUP(EVID_HNOJENI!N1986,HNOJIVA_ALL!$A$2:$AE$3303,31,FALSE),"CHYBA")))),2)</f>
        <v>#N/A</v>
      </c>
      <c r="Q1986" s="51" t="e">
        <f>ROUND(VLOOKUP(EVID_HNOJENI!N1986,HNOJIVA_ALL!$A$2:$Z$3303,15,FALSE)*K1986*IF(L1986="t",10,IF(L1986="kg",0.01,IF(L1986="q",1,IF(L1986="l",0.01*VLOOKUP(EVID_HNOJENI!N1986,HNOJIVA_ALL!$A$2:$AE$3303,31,FALSE),"CHYBA")))),2)</f>
        <v>#N/A</v>
      </c>
      <c r="R1986" s="51" t="e">
        <f>ROUND(VLOOKUP(EVID_HNOJENI!N1986,HNOJIVA_ALL!$A$2:$Z$3303,16,FALSE)*K1986*IF(L1986="t",10,IF(L1986="kg",0.01,IF(L1986="q",1,IF(L1986="l",0.01*VLOOKUP(EVID_HNOJENI!N1986,HNOJIVA_ALL!$A$2:$AE$3303,31,FALSE),"CHYBA")))),2)</f>
        <v>#N/A</v>
      </c>
      <c r="S1986" s="51" t="e">
        <f>ROUND(VLOOKUP(EVID_HNOJENI!N1986,HNOJIVA_ALL!$A$2:$Z$3303,18,FALSE)*K1986*IF(L1986="t",10,IF(L1986="kg",0.01,IF(L1986="q",1,IF(L1986="l",0.01*VLOOKUP(EVID_HNOJENI!N1986,HNOJIVA_ALL!$A$2:$AE$3303,31,FALSE),"CHYBA")))),2)</f>
        <v>#N/A</v>
      </c>
      <c r="T1986" s="51" t="e">
        <f>ROUND(VLOOKUP(EVID_HNOJENI!N1986,HNOJIVA_ALL!$A$2:$Z$3303,17,FALSE)*K1986*IF(L1986="t",10,IF(L1986="kg",0.01,IF(L1986="q",1,IF(L1986="l",0.01*VLOOKUP(EVID_HNOJENI!N1986,HNOJIVA_ALL!$A$2:$AE$3303,31,FALSE),"CHYBA")))),2)</f>
        <v>#N/A</v>
      </c>
      <c r="U1986" s="51" t="e">
        <f>ROUND(VLOOKUP(EVID_HNOJENI!N1986,HNOJIVA_ALL!$A$2:$Z$3303,20,FALSE)*K1986*IF(L1986="t",10,IF(L1986="kg",0.01,IF(L1986="q",1,IF(L1986="l",0.01*VLOOKUP(EVID_HNOJENI!N1986,HNOJIVA_ALL!$A$2:$AE$3303,31,FALSE),"CHYBA")))),2)</f>
        <v>#N/A</v>
      </c>
    </row>
    <row r="1987" spans="1:21" x14ac:dyDescent="0.2">
      <c r="A1987" s="32"/>
      <c r="B1987" s="45" t="e">
        <f>VLOOKUP($A1987,EVID_OSEVU!$A$1:$M$4972,2,FALSE)</f>
        <v>#N/A</v>
      </c>
      <c r="C1987" s="45" t="e">
        <f>VLOOKUP($A1987,EVID_OSEVU!$A$1:$M$4972,3,FALSE)</f>
        <v>#N/A</v>
      </c>
      <c r="D1987" s="45" t="e">
        <f>VLOOKUP($A1987,EVID_OSEVU!$A$1:$M$4972,4,FALSE)</f>
        <v>#N/A</v>
      </c>
      <c r="E1987" s="45" t="e">
        <f>VLOOKUP($A1987,EVID_OSEVU!$A$1:$M$4972,7,FALSE)</f>
        <v>#N/A</v>
      </c>
      <c r="F1987" s="45" t="e">
        <f>VLOOKUP($A1987,EVID_OSEVU!$A$1:$M$4972,8,FALSE)</f>
        <v>#N/A</v>
      </c>
      <c r="G1987" s="45" t="e">
        <f>VLOOKUP($A1987,EVID_OSEVU!$A$1:$M$4972,11,FALSE)</f>
        <v>#N/A</v>
      </c>
      <c r="H1987" s="35"/>
      <c r="I1987" s="48"/>
      <c r="J1987" s="33" t="e">
        <f>VLOOKUP($A1987,EVID_OSEVU!$A$1:$M$4972,11,FALSE)</f>
        <v>#N/A</v>
      </c>
      <c r="K1987" s="39"/>
      <c r="L1987" s="49"/>
      <c r="M1987" s="89" t="e">
        <f t="shared" si="30"/>
        <v>#N/A</v>
      </c>
      <c r="N1987" s="50"/>
      <c r="O1987" s="37" t="e">
        <f>VLOOKUP(EVID_HNOJENI!N1987,HNOJIVA_ALL!$A$2:$Z$3303,4,FALSE)</f>
        <v>#N/A</v>
      </c>
      <c r="P1987" s="51" t="e">
        <f>ROUND(VLOOKUP(EVID_HNOJENI!N1987,HNOJIVA_ALL!$A$2:$Z$3303,14,FALSE)*K1987*IF(L1987="t",10,IF(L1987="kg",0.01,IF(L1987="q",1,IF(L1987="l",0.01*VLOOKUP(EVID_HNOJENI!N1987,HNOJIVA_ALL!$A$2:$AE$3303,31,FALSE),"CHYBA")))),2)</f>
        <v>#N/A</v>
      </c>
      <c r="Q1987" s="51" t="e">
        <f>ROUND(VLOOKUP(EVID_HNOJENI!N1987,HNOJIVA_ALL!$A$2:$Z$3303,15,FALSE)*K1987*IF(L1987="t",10,IF(L1987="kg",0.01,IF(L1987="q",1,IF(L1987="l",0.01*VLOOKUP(EVID_HNOJENI!N1987,HNOJIVA_ALL!$A$2:$AE$3303,31,FALSE),"CHYBA")))),2)</f>
        <v>#N/A</v>
      </c>
      <c r="R1987" s="51" t="e">
        <f>ROUND(VLOOKUP(EVID_HNOJENI!N1987,HNOJIVA_ALL!$A$2:$Z$3303,16,FALSE)*K1987*IF(L1987="t",10,IF(L1987="kg",0.01,IF(L1987="q",1,IF(L1987="l",0.01*VLOOKUP(EVID_HNOJENI!N1987,HNOJIVA_ALL!$A$2:$AE$3303,31,FALSE),"CHYBA")))),2)</f>
        <v>#N/A</v>
      </c>
      <c r="S1987" s="51" t="e">
        <f>ROUND(VLOOKUP(EVID_HNOJENI!N1987,HNOJIVA_ALL!$A$2:$Z$3303,18,FALSE)*K1987*IF(L1987="t",10,IF(L1987="kg",0.01,IF(L1987="q",1,IF(L1987="l",0.01*VLOOKUP(EVID_HNOJENI!N1987,HNOJIVA_ALL!$A$2:$AE$3303,31,FALSE),"CHYBA")))),2)</f>
        <v>#N/A</v>
      </c>
      <c r="T1987" s="51" t="e">
        <f>ROUND(VLOOKUP(EVID_HNOJENI!N1987,HNOJIVA_ALL!$A$2:$Z$3303,17,FALSE)*K1987*IF(L1987="t",10,IF(L1987="kg",0.01,IF(L1987="q",1,IF(L1987="l",0.01*VLOOKUP(EVID_HNOJENI!N1987,HNOJIVA_ALL!$A$2:$AE$3303,31,FALSE),"CHYBA")))),2)</f>
        <v>#N/A</v>
      </c>
      <c r="U1987" s="51" t="e">
        <f>ROUND(VLOOKUP(EVID_HNOJENI!N1987,HNOJIVA_ALL!$A$2:$Z$3303,20,FALSE)*K1987*IF(L1987="t",10,IF(L1987="kg",0.01,IF(L1987="q",1,IF(L1987="l",0.01*VLOOKUP(EVID_HNOJENI!N1987,HNOJIVA_ALL!$A$2:$AE$3303,31,FALSE),"CHYBA")))),2)</f>
        <v>#N/A</v>
      </c>
    </row>
    <row r="1988" spans="1:21" x14ac:dyDescent="0.2">
      <c r="A1988" s="32"/>
      <c r="B1988" s="45" t="e">
        <f>VLOOKUP($A1988,EVID_OSEVU!$A$1:$M$4972,2,FALSE)</f>
        <v>#N/A</v>
      </c>
      <c r="C1988" s="45" t="e">
        <f>VLOOKUP($A1988,EVID_OSEVU!$A$1:$M$4972,3,FALSE)</f>
        <v>#N/A</v>
      </c>
      <c r="D1988" s="45" t="e">
        <f>VLOOKUP($A1988,EVID_OSEVU!$A$1:$M$4972,4,FALSE)</f>
        <v>#N/A</v>
      </c>
      <c r="E1988" s="45" t="e">
        <f>VLOOKUP($A1988,EVID_OSEVU!$A$1:$M$4972,7,FALSE)</f>
        <v>#N/A</v>
      </c>
      <c r="F1988" s="45" t="e">
        <f>VLOOKUP($A1988,EVID_OSEVU!$A$1:$M$4972,8,FALSE)</f>
        <v>#N/A</v>
      </c>
      <c r="G1988" s="45" t="e">
        <f>VLOOKUP($A1988,EVID_OSEVU!$A$1:$M$4972,11,FALSE)</f>
        <v>#N/A</v>
      </c>
      <c r="H1988" s="35"/>
      <c r="I1988" s="48"/>
      <c r="J1988" s="33" t="e">
        <f>VLOOKUP($A1988,EVID_OSEVU!$A$1:$M$4972,11,FALSE)</f>
        <v>#N/A</v>
      </c>
      <c r="K1988" s="39"/>
      <c r="L1988" s="49"/>
      <c r="M1988" s="89" t="e">
        <f t="shared" si="30"/>
        <v>#N/A</v>
      </c>
      <c r="N1988" s="50"/>
      <c r="O1988" s="37" t="e">
        <f>VLOOKUP(EVID_HNOJENI!N1988,HNOJIVA_ALL!$A$2:$Z$3303,4,FALSE)</f>
        <v>#N/A</v>
      </c>
      <c r="P1988" s="51" t="e">
        <f>ROUND(VLOOKUP(EVID_HNOJENI!N1988,HNOJIVA_ALL!$A$2:$Z$3303,14,FALSE)*K1988*IF(L1988="t",10,IF(L1988="kg",0.01,IF(L1988="q",1,IF(L1988="l",0.01*VLOOKUP(EVID_HNOJENI!N1988,HNOJIVA_ALL!$A$2:$AE$3303,31,FALSE),"CHYBA")))),2)</f>
        <v>#N/A</v>
      </c>
      <c r="Q1988" s="51" t="e">
        <f>ROUND(VLOOKUP(EVID_HNOJENI!N1988,HNOJIVA_ALL!$A$2:$Z$3303,15,FALSE)*K1988*IF(L1988="t",10,IF(L1988="kg",0.01,IF(L1988="q",1,IF(L1988="l",0.01*VLOOKUP(EVID_HNOJENI!N1988,HNOJIVA_ALL!$A$2:$AE$3303,31,FALSE),"CHYBA")))),2)</f>
        <v>#N/A</v>
      </c>
      <c r="R1988" s="51" t="e">
        <f>ROUND(VLOOKUP(EVID_HNOJENI!N1988,HNOJIVA_ALL!$A$2:$Z$3303,16,FALSE)*K1988*IF(L1988="t",10,IF(L1988="kg",0.01,IF(L1988="q",1,IF(L1988="l",0.01*VLOOKUP(EVID_HNOJENI!N1988,HNOJIVA_ALL!$A$2:$AE$3303,31,FALSE),"CHYBA")))),2)</f>
        <v>#N/A</v>
      </c>
      <c r="S1988" s="51" t="e">
        <f>ROUND(VLOOKUP(EVID_HNOJENI!N1988,HNOJIVA_ALL!$A$2:$Z$3303,18,FALSE)*K1988*IF(L1988="t",10,IF(L1988="kg",0.01,IF(L1988="q",1,IF(L1988="l",0.01*VLOOKUP(EVID_HNOJENI!N1988,HNOJIVA_ALL!$A$2:$AE$3303,31,FALSE),"CHYBA")))),2)</f>
        <v>#N/A</v>
      </c>
      <c r="T1988" s="51" t="e">
        <f>ROUND(VLOOKUP(EVID_HNOJENI!N1988,HNOJIVA_ALL!$A$2:$Z$3303,17,FALSE)*K1988*IF(L1988="t",10,IF(L1988="kg",0.01,IF(L1988="q",1,IF(L1988="l",0.01*VLOOKUP(EVID_HNOJENI!N1988,HNOJIVA_ALL!$A$2:$AE$3303,31,FALSE),"CHYBA")))),2)</f>
        <v>#N/A</v>
      </c>
      <c r="U1988" s="51" t="e">
        <f>ROUND(VLOOKUP(EVID_HNOJENI!N1988,HNOJIVA_ALL!$A$2:$Z$3303,20,FALSE)*K1988*IF(L1988="t",10,IF(L1988="kg",0.01,IF(L1988="q",1,IF(L1988="l",0.01*VLOOKUP(EVID_HNOJENI!N1988,HNOJIVA_ALL!$A$2:$AE$3303,31,FALSE),"CHYBA")))),2)</f>
        <v>#N/A</v>
      </c>
    </row>
    <row r="1989" spans="1:21" x14ac:dyDescent="0.2">
      <c r="A1989" s="32"/>
      <c r="B1989" s="45" t="e">
        <f>VLOOKUP($A1989,EVID_OSEVU!$A$1:$M$4972,2,FALSE)</f>
        <v>#N/A</v>
      </c>
      <c r="C1989" s="45" t="e">
        <f>VLOOKUP($A1989,EVID_OSEVU!$A$1:$M$4972,3,FALSE)</f>
        <v>#N/A</v>
      </c>
      <c r="D1989" s="45" t="e">
        <f>VLOOKUP($A1989,EVID_OSEVU!$A$1:$M$4972,4,FALSE)</f>
        <v>#N/A</v>
      </c>
      <c r="E1989" s="45" t="e">
        <f>VLOOKUP($A1989,EVID_OSEVU!$A$1:$M$4972,7,FALSE)</f>
        <v>#N/A</v>
      </c>
      <c r="F1989" s="45" t="e">
        <f>VLOOKUP($A1989,EVID_OSEVU!$A$1:$M$4972,8,FALSE)</f>
        <v>#N/A</v>
      </c>
      <c r="G1989" s="45" t="e">
        <f>VLOOKUP($A1989,EVID_OSEVU!$A$1:$M$4972,11,FALSE)</f>
        <v>#N/A</v>
      </c>
      <c r="H1989" s="35"/>
      <c r="I1989" s="48"/>
      <c r="J1989" s="33" t="e">
        <f>VLOOKUP($A1989,EVID_OSEVU!$A$1:$M$4972,11,FALSE)</f>
        <v>#N/A</v>
      </c>
      <c r="K1989" s="39"/>
      <c r="L1989" s="49"/>
      <c r="M1989" s="89" t="e">
        <f t="shared" ref="M1989:M2052" si="31">K1989*J1989</f>
        <v>#N/A</v>
      </c>
      <c r="N1989" s="50"/>
      <c r="O1989" s="37" t="e">
        <f>VLOOKUP(EVID_HNOJENI!N1989,HNOJIVA_ALL!$A$2:$Z$3303,4,FALSE)</f>
        <v>#N/A</v>
      </c>
      <c r="P1989" s="51" t="e">
        <f>ROUND(VLOOKUP(EVID_HNOJENI!N1989,HNOJIVA_ALL!$A$2:$Z$3303,14,FALSE)*K1989*IF(L1989="t",10,IF(L1989="kg",0.01,IF(L1989="q",1,IF(L1989="l",0.01*VLOOKUP(EVID_HNOJENI!N1989,HNOJIVA_ALL!$A$2:$AE$3303,31,FALSE),"CHYBA")))),2)</f>
        <v>#N/A</v>
      </c>
      <c r="Q1989" s="51" t="e">
        <f>ROUND(VLOOKUP(EVID_HNOJENI!N1989,HNOJIVA_ALL!$A$2:$Z$3303,15,FALSE)*K1989*IF(L1989="t",10,IF(L1989="kg",0.01,IF(L1989="q",1,IF(L1989="l",0.01*VLOOKUP(EVID_HNOJENI!N1989,HNOJIVA_ALL!$A$2:$AE$3303,31,FALSE),"CHYBA")))),2)</f>
        <v>#N/A</v>
      </c>
      <c r="R1989" s="51" t="e">
        <f>ROUND(VLOOKUP(EVID_HNOJENI!N1989,HNOJIVA_ALL!$A$2:$Z$3303,16,FALSE)*K1989*IF(L1989="t",10,IF(L1989="kg",0.01,IF(L1989="q",1,IF(L1989="l",0.01*VLOOKUP(EVID_HNOJENI!N1989,HNOJIVA_ALL!$A$2:$AE$3303,31,FALSE),"CHYBA")))),2)</f>
        <v>#N/A</v>
      </c>
      <c r="S1989" s="51" t="e">
        <f>ROUND(VLOOKUP(EVID_HNOJENI!N1989,HNOJIVA_ALL!$A$2:$Z$3303,18,FALSE)*K1989*IF(L1989="t",10,IF(L1989="kg",0.01,IF(L1989="q",1,IF(L1989="l",0.01*VLOOKUP(EVID_HNOJENI!N1989,HNOJIVA_ALL!$A$2:$AE$3303,31,FALSE),"CHYBA")))),2)</f>
        <v>#N/A</v>
      </c>
      <c r="T1989" s="51" t="e">
        <f>ROUND(VLOOKUP(EVID_HNOJENI!N1989,HNOJIVA_ALL!$A$2:$Z$3303,17,FALSE)*K1989*IF(L1989="t",10,IF(L1989="kg",0.01,IF(L1989="q",1,IF(L1989="l",0.01*VLOOKUP(EVID_HNOJENI!N1989,HNOJIVA_ALL!$A$2:$AE$3303,31,FALSE),"CHYBA")))),2)</f>
        <v>#N/A</v>
      </c>
      <c r="U1989" s="51" t="e">
        <f>ROUND(VLOOKUP(EVID_HNOJENI!N1989,HNOJIVA_ALL!$A$2:$Z$3303,20,FALSE)*K1989*IF(L1989="t",10,IF(L1989="kg",0.01,IF(L1989="q",1,IF(L1989="l",0.01*VLOOKUP(EVID_HNOJENI!N1989,HNOJIVA_ALL!$A$2:$AE$3303,31,FALSE),"CHYBA")))),2)</f>
        <v>#N/A</v>
      </c>
    </row>
    <row r="1990" spans="1:21" x14ac:dyDescent="0.2">
      <c r="A1990" s="32"/>
      <c r="B1990" s="45" t="e">
        <f>VLOOKUP($A1990,EVID_OSEVU!$A$1:$M$4972,2,FALSE)</f>
        <v>#N/A</v>
      </c>
      <c r="C1990" s="45" t="e">
        <f>VLOOKUP($A1990,EVID_OSEVU!$A$1:$M$4972,3,FALSE)</f>
        <v>#N/A</v>
      </c>
      <c r="D1990" s="45" t="e">
        <f>VLOOKUP($A1990,EVID_OSEVU!$A$1:$M$4972,4,FALSE)</f>
        <v>#N/A</v>
      </c>
      <c r="E1990" s="45" t="e">
        <f>VLOOKUP($A1990,EVID_OSEVU!$A$1:$M$4972,7,FALSE)</f>
        <v>#N/A</v>
      </c>
      <c r="F1990" s="45" t="e">
        <f>VLOOKUP($A1990,EVID_OSEVU!$A$1:$M$4972,8,FALSE)</f>
        <v>#N/A</v>
      </c>
      <c r="G1990" s="45" t="e">
        <f>VLOOKUP($A1990,EVID_OSEVU!$A$1:$M$4972,11,FALSE)</f>
        <v>#N/A</v>
      </c>
      <c r="H1990" s="35"/>
      <c r="I1990" s="48"/>
      <c r="J1990" s="33" t="e">
        <f>VLOOKUP($A1990,EVID_OSEVU!$A$1:$M$4972,11,FALSE)</f>
        <v>#N/A</v>
      </c>
      <c r="K1990" s="39"/>
      <c r="L1990" s="49"/>
      <c r="M1990" s="89" t="e">
        <f t="shared" si="31"/>
        <v>#N/A</v>
      </c>
      <c r="N1990" s="50"/>
      <c r="O1990" s="37" t="e">
        <f>VLOOKUP(EVID_HNOJENI!N1990,HNOJIVA_ALL!$A$2:$Z$3303,4,FALSE)</f>
        <v>#N/A</v>
      </c>
      <c r="P1990" s="51" t="e">
        <f>ROUND(VLOOKUP(EVID_HNOJENI!N1990,HNOJIVA_ALL!$A$2:$Z$3303,14,FALSE)*K1990*IF(L1990="t",10,IF(L1990="kg",0.01,IF(L1990="q",1,IF(L1990="l",0.01*VLOOKUP(EVID_HNOJENI!N1990,HNOJIVA_ALL!$A$2:$AE$3303,31,FALSE),"CHYBA")))),2)</f>
        <v>#N/A</v>
      </c>
      <c r="Q1990" s="51" t="e">
        <f>ROUND(VLOOKUP(EVID_HNOJENI!N1990,HNOJIVA_ALL!$A$2:$Z$3303,15,FALSE)*K1990*IF(L1990="t",10,IF(L1990="kg",0.01,IF(L1990="q",1,IF(L1990="l",0.01*VLOOKUP(EVID_HNOJENI!N1990,HNOJIVA_ALL!$A$2:$AE$3303,31,FALSE),"CHYBA")))),2)</f>
        <v>#N/A</v>
      </c>
      <c r="R1990" s="51" t="e">
        <f>ROUND(VLOOKUP(EVID_HNOJENI!N1990,HNOJIVA_ALL!$A$2:$Z$3303,16,FALSE)*K1990*IF(L1990="t",10,IF(L1990="kg",0.01,IF(L1990="q",1,IF(L1990="l",0.01*VLOOKUP(EVID_HNOJENI!N1990,HNOJIVA_ALL!$A$2:$AE$3303,31,FALSE),"CHYBA")))),2)</f>
        <v>#N/A</v>
      </c>
      <c r="S1990" s="51" t="e">
        <f>ROUND(VLOOKUP(EVID_HNOJENI!N1990,HNOJIVA_ALL!$A$2:$Z$3303,18,FALSE)*K1990*IF(L1990="t",10,IF(L1990="kg",0.01,IF(L1990="q",1,IF(L1990="l",0.01*VLOOKUP(EVID_HNOJENI!N1990,HNOJIVA_ALL!$A$2:$AE$3303,31,FALSE),"CHYBA")))),2)</f>
        <v>#N/A</v>
      </c>
      <c r="T1990" s="51" t="e">
        <f>ROUND(VLOOKUP(EVID_HNOJENI!N1990,HNOJIVA_ALL!$A$2:$Z$3303,17,FALSE)*K1990*IF(L1990="t",10,IF(L1990="kg",0.01,IF(L1990="q",1,IF(L1990="l",0.01*VLOOKUP(EVID_HNOJENI!N1990,HNOJIVA_ALL!$A$2:$AE$3303,31,FALSE),"CHYBA")))),2)</f>
        <v>#N/A</v>
      </c>
      <c r="U1990" s="51" t="e">
        <f>ROUND(VLOOKUP(EVID_HNOJENI!N1990,HNOJIVA_ALL!$A$2:$Z$3303,20,FALSE)*K1990*IF(L1990="t",10,IF(L1990="kg",0.01,IF(L1990="q",1,IF(L1990="l",0.01*VLOOKUP(EVID_HNOJENI!N1990,HNOJIVA_ALL!$A$2:$AE$3303,31,FALSE),"CHYBA")))),2)</f>
        <v>#N/A</v>
      </c>
    </row>
    <row r="1991" spans="1:21" x14ac:dyDescent="0.2">
      <c r="A1991" s="32"/>
      <c r="B1991" s="45" t="e">
        <f>VLOOKUP($A1991,EVID_OSEVU!$A$1:$M$4972,2,FALSE)</f>
        <v>#N/A</v>
      </c>
      <c r="C1991" s="45" t="e">
        <f>VLOOKUP($A1991,EVID_OSEVU!$A$1:$M$4972,3,FALSE)</f>
        <v>#N/A</v>
      </c>
      <c r="D1991" s="45" t="e">
        <f>VLOOKUP($A1991,EVID_OSEVU!$A$1:$M$4972,4,FALSE)</f>
        <v>#N/A</v>
      </c>
      <c r="E1991" s="45" t="e">
        <f>VLOOKUP($A1991,EVID_OSEVU!$A$1:$M$4972,7,FALSE)</f>
        <v>#N/A</v>
      </c>
      <c r="F1991" s="45" t="e">
        <f>VLOOKUP($A1991,EVID_OSEVU!$A$1:$M$4972,8,FALSE)</f>
        <v>#N/A</v>
      </c>
      <c r="G1991" s="45" t="e">
        <f>VLOOKUP($A1991,EVID_OSEVU!$A$1:$M$4972,11,FALSE)</f>
        <v>#N/A</v>
      </c>
      <c r="H1991" s="35"/>
      <c r="I1991" s="48"/>
      <c r="J1991" s="33" t="e">
        <f>VLOOKUP($A1991,EVID_OSEVU!$A$1:$M$4972,11,FALSE)</f>
        <v>#N/A</v>
      </c>
      <c r="K1991" s="39"/>
      <c r="L1991" s="49"/>
      <c r="M1991" s="89" t="e">
        <f t="shared" si="31"/>
        <v>#N/A</v>
      </c>
      <c r="N1991" s="50"/>
      <c r="O1991" s="37" t="e">
        <f>VLOOKUP(EVID_HNOJENI!N1991,HNOJIVA_ALL!$A$2:$Z$3303,4,FALSE)</f>
        <v>#N/A</v>
      </c>
      <c r="P1991" s="51" t="e">
        <f>ROUND(VLOOKUP(EVID_HNOJENI!N1991,HNOJIVA_ALL!$A$2:$Z$3303,14,FALSE)*K1991*IF(L1991="t",10,IF(L1991="kg",0.01,IF(L1991="q",1,IF(L1991="l",0.01*VLOOKUP(EVID_HNOJENI!N1991,HNOJIVA_ALL!$A$2:$AE$3303,31,FALSE),"CHYBA")))),2)</f>
        <v>#N/A</v>
      </c>
      <c r="Q1991" s="51" t="e">
        <f>ROUND(VLOOKUP(EVID_HNOJENI!N1991,HNOJIVA_ALL!$A$2:$Z$3303,15,FALSE)*K1991*IF(L1991="t",10,IF(L1991="kg",0.01,IF(L1991="q",1,IF(L1991="l",0.01*VLOOKUP(EVID_HNOJENI!N1991,HNOJIVA_ALL!$A$2:$AE$3303,31,FALSE),"CHYBA")))),2)</f>
        <v>#N/A</v>
      </c>
      <c r="R1991" s="51" t="e">
        <f>ROUND(VLOOKUP(EVID_HNOJENI!N1991,HNOJIVA_ALL!$A$2:$Z$3303,16,FALSE)*K1991*IF(L1991="t",10,IF(L1991="kg",0.01,IF(L1991="q",1,IF(L1991="l",0.01*VLOOKUP(EVID_HNOJENI!N1991,HNOJIVA_ALL!$A$2:$AE$3303,31,FALSE),"CHYBA")))),2)</f>
        <v>#N/A</v>
      </c>
      <c r="S1991" s="51" t="e">
        <f>ROUND(VLOOKUP(EVID_HNOJENI!N1991,HNOJIVA_ALL!$A$2:$Z$3303,18,FALSE)*K1991*IF(L1991="t",10,IF(L1991="kg",0.01,IF(L1991="q",1,IF(L1991="l",0.01*VLOOKUP(EVID_HNOJENI!N1991,HNOJIVA_ALL!$A$2:$AE$3303,31,FALSE),"CHYBA")))),2)</f>
        <v>#N/A</v>
      </c>
      <c r="T1991" s="51" t="e">
        <f>ROUND(VLOOKUP(EVID_HNOJENI!N1991,HNOJIVA_ALL!$A$2:$Z$3303,17,FALSE)*K1991*IF(L1991="t",10,IF(L1991="kg",0.01,IF(L1991="q",1,IF(L1991="l",0.01*VLOOKUP(EVID_HNOJENI!N1991,HNOJIVA_ALL!$A$2:$AE$3303,31,FALSE),"CHYBA")))),2)</f>
        <v>#N/A</v>
      </c>
      <c r="U1991" s="51" t="e">
        <f>ROUND(VLOOKUP(EVID_HNOJENI!N1991,HNOJIVA_ALL!$A$2:$Z$3303,20,FALSE)*K1991*IF(L1991="t",10,IF(L1991="kg",0.01,IF(L1991="q",1,IF(L1991="l",0.01*VLOOKUP(EVID_HNOJENI!N1991,HNOJIVA_ALL!$A$2:$AE$3303,31,FALSE),"CHYBA")))),2)</f>
        <v>#N/A</v>
      </c>
    </row>
    <row r="1992" spans="1:21" x14ac:dyDescent="0.2">
      <c r="A1992" s="32"/>
      <c r="B1992" s="45" t="e">
        <f>VLOOKUP($A1992,EVID_OSEVU!$A$1:$M$4972,2,FALSE)</f>
        <v>#N/A</v>
      </c>
      <c r="C1992" s="45" t="e">
        <f>VLOOKUP($A1992,EVID_OSEVU!$A$1:$M$4972,3,FALSE)</f>
        <v>#N/A</v>
      </c>
      <c r="D1992" s="45" t="e">
        <f>VLOOKUP($A1992,EVID_OSEVU!$A$1:$M$4972,4,FALSE)</f>
        <v>#N/A</v>
      </c>
      <c r="E1992" s="45" t="e">
        <f>VLOOKUP($A1992,EVID_OSEVU!$A$1:$M$4972,7,FALSE)</f>
        <v>#N/A</v>
      </c>
      <c r="F1992" s="45" t="e">
        <f>VLOOKUP($A1992,EVID_OSEVU!$A$1:$M$4972,8,FALSE)</f>
        <v>#N/A</v>
      </c>
      <c r="G1992" s="45" t="e">
        <f>VLOOKUP($A1992,EVID_OSEVU!$A$1:$M$4972,11,FALSE)</f>
        <v>#N/A</v>
      </c>
      <c r="H1992" s="35"/>
      <c r="I1992" s="48"/>
      <c r="J1992" s="33" t="e">
        <f>VLOOKUP($A1992,EVID_OSEVU!$A$1:$M$4972,11,FALSE)</f>
        <v>#N/A</v>
      </c>
      <c r="K1992" s="39"/>
      <c r="L1992" s="49"/>
      <c r="M1992" s="89" t="e">
        <f t="shared" si="31"/>
        <v>#N/A</v>
      </c>
      <c r="N1992" s="50"/>
      <c r="O1992" s="37" t="e">
        <f>VLOOKUP(EVID_HNOJENI!N1992,HNOJIVA_ALL!$A$2:$Z$3303,4,FALSE)</f>
        <v>#N/A</v>
      </c>
      <c r="P1992" s="51" t="e">
        <f>ROUND(VLOOKUP(EVID_HNOJENI!N1992,HNOJIVA_ALL!$A$2:$Z$3303,14,FALSE)*K1992*IF(L1992="t",10,IF(L1992="kg",0.01,IF(L1992="q",1,IF(L1992="l",0.01*VLOOKUP(EVID_HNOJENI!N1992,HNOJIVA_ALL!$A$2:$AE$3303,31,FALSE),"CHYBA")))),2)</f>
        <v>#N/A</v>
      </c>
      <c r="Q1992" s="51" t="e">
        <f>ROUND(VLOOKUP(EVID_HNOJENI!N1992,HNOJIVA_ALL!$A$2:$Z$3303,15,FALSE)*K1992*IF(L1992="t",10,IF(L1992="kg",0.01,IF(L1992="q",1,IF(L1992="l",0.01*VLOOKUP(EVID_HNOJENI!N1992,HNOJIVA_ALL!$A$2:$AE$3303,31,FALSE),"CHYBA")))),2)</f>
        <v>#N/A</v>
      </c>
      <c r="R1992" s="51" t="e">
        <f>ROUND(VLOOKUP(EVID_HNOJENI!N1992,HNOJIVA_ALL!$A$2:$Z$3303,16,FALSE)*K1992*IF(L1992="t",10,IF(L1992="kg",0.01,IF(L1992="q",1,IF(L1992="l",0.01*VLOOKUP(EVID_HNOJENI!N1992,HNOJIVA_ALL!$A$2:$AE$3303,31,FALSE),"CHYBA")))),2)</f>
        <v>#N/A</v>
      </c>
      <c r="S1992" s="51" t="e">
        <f>ROUND(VLOOKUP(EVID_HNOJENI!N1992,HNOJIVA_ALL!$A$2:$Z$3303,18,FALSE)*K1992*IF(L1992="t",10,IF(L1992="kg",0.01,IF(L1992="q",1,IF(L1992="l",0.01*VLOOKUP(EVID_HNOJENI!N1992,HNOJIVA_ALL!$A$2:$AE$3303,31,FALSE),"CHYBA")))),2)</f>
        <v>#N/A</v>
      </c>
      <c r="T1992" s="51" t="e">
        <f>ROUND(VLOOKUP(EVID_HNOJENI!N1992,HNOJIVA_ALL!$A$2:$Z$3303,17,FALSE)*K1992*IF(L1992="t",10,IF(L1992="kg",0.01,IF(L1992="q",1,IF(L1992="l",0.01*VLOOKUP(EVID_HNOJENI!N1992,HNOJIVA_ALL!$A$2:$AE$3303,31,FALSE),"CHYBA")))),2)</f>
        <v>#N/A</v>
      </c>
      <c r="U1992" s="51" t="e">
        <f>ROUND(VLOOKUP(EVID_HNOJENI!N1992,HNOJIVA_ALL!$A$2:$Z$3303,20,FALSE)*K1992*IF(L1992="t",10,IF(L1992="kg",0.01,IF(L1992="q",1,IF(L1992="l",0.01*VLOOKUP(EVID_HNOJENI!N1992,HNOJIVA_ALL!$A$2:$AE$3303,31,FALSE),"CHYBA")))),2)</f>
        <v>#N/A</v>
      </c>
    </row>
    <row r="1993" spans="1:21" x14ac:dyDescent="0.2">
      <c r="A1993" s="32"/>
      <c r="B1993" s="45" t="e">
        <f>VLOOKUP($A1993,EVID_OSEVU!$A$1:$M$4972,2,FALSE)</f>
        <v>#N/A</v>
      </c>
      <c r="C1993" s="45" t="e">
        <f>VLOOKUP($A1993,EVID_OSEVU!$A$1:$M$4972,3,FALSE)</f>
        <v>#N/A</v>
      </c>
      <c r="D1993" s="45" t="e">
        <f>VLOOKUP($A1993,EVID_OSEVU!$A$1:$M$4972,4,FALSE)</f>
        <v>#N/A</v>
      </c>
      <c r="E1993" s="45" t="e">
        <f>VLOOKUP($A1993,EVID_OSEVU!$A$1:$M$4972,7,FALSE)</f>
        <v>#N/A</v>
      </c>
      <c r="F1993" s="45" t="e">
        <f>VLOOKUP($A1993,EVID_OSEVU!$A$1:$M$4972,8,FALSE)</f>
        <v>#N/A</v>
      </c>
      <c r="G1993" s="45" t="e">
        <f>VLOOKUP($A1993,EVID_OSEVU!$A$1:$M$4972,11,FALSE)</f>
        <v>#N/A</v>
      </c>
      <c r="H1993" s="35"/>
      <c r="I1993" s="48"/>
      <c r="J1993" s="33" t="e">
        <f>VLOOKUP($A1993,EVID_OSEVU!$A$1:$M$4972,11,FALSE)</f>
        <v>#N/A</v>
      </c>
      <c r="K1993" s="39"/>
      <c r="L1993" s="49"/>
      <c r="M1993" s="89" t="e">
        <f t="shared" si="31"/>
        <v>#N/A</v>
      </c>
      <c r="N1993" s="50"/>
      <c r="O1993" s="37" t="e">
        <f>VLOOKUP(EVID_HNOJENI!N1993,HNOJIVA_ALL!$A$2:$Z$3303,4,FALSE)</f>
        <v>#N/A</v>
      </c>
      <c r="P1993" s="51" t="e">
        <f>ROUND(VLOOKUP(EVID_HNOJENI!N1993,HNOJIVA_ALL!$A$2:$Z$3303,14,FALSE)*K1993*IF(L1993="t",10,IF(L1993="kg",0.01,IF(L1993="q",1,IF(L1993="l",0.01*VLOOKUP(EVID_HNOJENI!N1993,HNOJIVA_ALL!$A$2:$AE$3303,31,FALSE),"CHYBA")))),2)</f>
        <v>#N/A</v>
      </c>
      <c r="Q1993" s="51" t="e">
        <f>ROUND(VLOOKUP(EVID_HNOJENI!N1993,HNOJIVA_ALL!$A$2:$Z$3303,15,FALSE)*K1993*IF(L1993="t",10,IF(L1993="kg",0.01,IF(L1993="q",1,IF(L1993="l",0.01*VLOOKUP(EVID_HNOJENI!N1993,HNOJIVA_ALL!$A$2:$AE$3303,31,FALSE),"CHYBA")))),2)</f>
        <v>#N/A</v>
      </c>
      <c r="R1993" s="51" t="e">
        <f>ROUND(VLOOKUP(EVID_HNOJENI!N1993,HNOJIVA_ALL!$A$2:$Z$3303,16,FALSE)*K1993*IF(L1993="t",10,IF(L1993="kg",0.01,IF(L1993="q",1,IF(L1993="l",0.01*VLOOKUP(EVID_HNOJENI!N1993,HNOJIVA_ALL!$A$2:$AE$3303,31,FALSE),"CHYBA")))),2)</f>
        <v>#N/A</v>
      </c>
      <c r="S1993" s="51" t="e">
        <f>ROUND(VLOOKUP(EVID_HNOJENI!N1993,HNOJIVA_ALL!$A$2:$Z$3303,18,FALSE)*K1993*IF(L1993="t",10,IF(L1993="kg",0.01,IF(L1993="q",1,IF(L1993="l",0.01*VLOOKUP(EVID_HNOJENI!N1993,HNOJIVA_ALL!$A$2:$AE$3303,31,FALSE),"CHYBA")))),2)</f>
        <v>#N/A</v>
      </c>
      <c r="T1993" s="51" t="e">
        <f>ROUND(VLOOKUP(EVID_HNOJENI!N1993,HNOJIVA_ALL!$A$2:$Z$3303,17,FALSE)*K1993*IF(L1993="t",10,IF(L1993="kg",0.01,IF(L1993="q",1,IF(L1993="l",0.01*VLOOKUP(EVID_HNOJENI!N1993,HNOJIVA_ALL!$A$2:$AE$3303,31,FALSE),"CHYBA")))),2)</f>
        <v>#N/A</v>
      </c>
      <c r="U1993" s="51" t="e">
        <f>ROUND(VLOOKUP(EVID_HNOJENI!N1993,HNOJIVA_ALL!$A$2:$Z$3303,20,FALSE)*K1993*IF(L1993="t",10,IF(L1993="kg",0.01,IF(L1993="q",1,IF(L1993="l",0.01*VLOOKUP(EVID_HNOJENI!N1993,HNOJIVA_ALL!$A$2:$AE$3303,31,FALSE),"CHYBA")))),2)</f>
        <v>#N/A</v>
      </c>
    </row>
    <row r="1994" spans="1:21" x14ac:dyDescent="0.2">
      <c r="A1994" s="32"/>
      <c r="B1994" s="45" t="e">
        <f>VLOOKUP($A1994,EVID_OSEVU!$A$1:$M$4972,2,FALSE)</f>
        <v>#N/A</v>
      </c>
      <c r="C1994" s="45" t="e">
        <f>VLOOKUP($A1994,EVID_OSEVU!$A$1:$M$4972,3,FALSE)</f>
        <v>#N/A</v>
      </c>
      <c r="D1994" s="45" t="e">
        <f>VLOOKUP($A1994,EVID_OSEVU!$A$1:$M$4972,4,FALSE)</f>
        <v>#N/A</v>
      </c>
      <c r="E1994" s="45" t="e">
        <f>VLOOKUP($A1994,EVID_OSEVU!$A$1:$M$4972,7,FALSE)</f>
        <v>#N/A</v>
      </c>
      <c r="F1994" s="45" t="e">
        <f>VLOOKUP($A1994,EVID_OSEVU!$A$1:$M$4972,8,FALSE)</f>
        <v>#N/A</v>
      </c>
      <c r="G1994" s="45" t="e">
        <f>VLOOKUP($A1994,EVID_OSEVU!$A$1:$M$4972,11,FALSE)</f>
        <v>#N/A</v>
      </c>
      <c r="H1994" s="35"/>
      <c r="I1994" s="48"/>
      <c r="J1994" s="33" t="e">
        <f>VLOOKUP($A1994,EVID_OSEVU!$A$1:$M$4972,11,FALSE)</f>
        <v>#N/A</v>
      </c>
      <c r="K1994" s="39"/>
      <c r="L1994" s="49"/>
      <c r="M1994" s="89" t="e">
        <f t="shared" si="31"/>
        <v>#N/A</v>
      </c>
      <c r="N1994" s="50"/>
      <c r="O1994" s="37" t="e">
        <f>VLOOKUP(EVID_HNOJENI!N1994,HNOJIVA_ALL!$A$2:$Z$3303,4,FALSE)</f>
        <v>#N/A</v>
      </c>
      <c r="P1994" s="51" t="e">
        <f>ROUND(VLOOKUP(EVID_HNOJENI!N1994,HNOJIVA_ALL!$A$2:$Z$3303,14,FALSE)*K1994*IF(L1994="t",10,IF(L1994="kg",0.01,IF(L1994="q",1,IF(L1994="l",0.01*VLOOKUP(EVID_HNOJENI!N1994,HNOJIVA_ALL!$A$2:$AE$3303,31,FALSE),"CHYBA")))),2)</f>
        <v>#N/A</v>
      </c>
      <c r="Q1994" s="51" t="e">
        <f>ROUND(VLOOKUP(EVID_HNOJENI!N1994,HNOJIVA_ALL!$A$2:$Z$3303,15,FALSE)*K1994*IF(L1994="t",10,IF(L1994="kg",0.01,IF(L1994="q",1,IF(L1994="l",0.01*VLOOKUP(EVID_HNOJENI!N1994,HNOJIVA_ALL!$A$2:$AE$3303,31,FALSE),"CHYBA")))),2)</f>
        <v>#N/A</v>
      </c>
      <c r="R1994" s="51" t="e">
        <f>ROUND(VLOOKUP(EVID_HNOJENI!N1994,HNOJIVA_ALL!$A$2:$Z$3303,16,FALSE)*K1994*IF(L1994="t",10,IF(L1994="kg",0.01,IF(L1994="q",1,IF(L1994="l",0.01*VLOOKUP(EVID_HNOJENI!N1994,HNOJIVA_ALL!$A$2:$AE$3303,31,FALSE),"CHYBA")))),2)</f>
        <v>#N/A</v>
      </c>
      <c r="S1994" s="51" t="e">
        <f>ROUND(VLOOKUP(EVID_HNOJENI!N1994,HNOJIVA_ALL!$A$2:$Z$3303,18,FALSE)*K1994*IF(L1994="t",10,IF(L1994="kg",0.01,IF(L1994="q",1,IF(L1994="l",0.01*VLOOKUP(EVID_HNOJENI!N1994,HNOJIVA_ALL!$A$2:$AE$3303,31,FALSE),"CHYBA")))),2)</f>
        <v>#N/A</v>
      </c>
      <c r="T1994" s="51" t="e">
        <f>ROUND(VLOOKUP(EVID_HNOJENI!N1994,HNOJIVA_ALL!$A$2:$Z$3303,17,FALSE)*K1994*IF(L1994="t",10,IF(L1994="kg",0.01,IF(L1994="q",1,IF(L1994="l",0.01*VLOOKUP(EVID_HNOJENI!N1994,HNOJIVA_ALL!$A$2:$AE$3303,31,FALSE),"CHYBA")))),2)</f>
        <v>#N/A</v>
      </c>
      <c r="U1994" s="51" t="e">
        <f>ROUND(VLOOKUP(EVID_HNOJENI!N1994,HNOJIVA_ALL!$A$2:$Z$3303,20,FALSE)*K1994*IF(L1994="t",10,IF(L1994="kg",0.01,IF(L1994="q",1,IF(L1994="l",0.01*VLOOKUP(EVID_HNOJENI!N1994,HNOJIVA_ALL!$A$2:$AE$3303,31,FALSE),"CHYBA")))),2)</f>
        <v>#N/A</v>
      </c>
    </row>
    <row r="1995" spans="1:21" x14ac:dyDescent="0.2">
      <c r="A1995" s="32"/>
      <c r="B1995" s="45" t="e">
        <f>VLOOKUP($A1995,EVID_OSEVU!$A$1:$M$4972,2,FALSE)</f>
        <v>#N/A</v>
      </c>
      <c r="C1995" s="45" t="e">
        <f>VLOOKUP($A1995,EVID_OSEVU!$A$1:$M$4972,3,FALSE)</f>
        <v>#N/A</v>
      </c>
      <c r="D1995" s="45" t="e">
        <f>VLOOKUP($A1995,EVID_OSEVU!$A$1:$M$4972,4,FALSE)</f>
        <v>#N/A</v>
      </c>
      <c r="E1995" s="45" t="e">
        <f>VLOOKUP($A1995,EVID_OSEVU!$A$1:$M$4972,7,FALSE)</f>
        <v>#N/A</v>
      </c>
      <c r="F1995" s="45" t="e">
        <f>VLOOKUP($A1995,EVID_OSEVU!$A$1:$M$4972,8,FALSE)</f>
        <v>#N/A</v>
      </c>
      <c r="G1995" s="45" t="e">
        <f>VLOOKUP($A1995,EVID_OSEVU!$A$1:$M$4972,11,FALSE)</f>
        <v>#N/A</v>
      </c>
      <c r="H1995" s="35"/>
      <c r="I1995" s="48"/>
      <c r="J1995" s="33" t="e">
        <f>VLOOKUP($A1995,EVID_OSEVU!$A$1:$M$4972,11,FALSE)</f>
        <v>#N/A</v>
      </c>
      <c r="K1995" s="39"/>
      <c r="L1995" s="49"/>
      <c r="M1995" s="89" t="e">
        <f t="shared" si="31"/>
        <v>#N/A</v>
      </c>
      <c r="N1995" s="50"/>
      <c r="O1995" s="37" t="e">
        <f>VLOOKUP(EVID_HNOJENI!N1995,HNOJIVA_ALL!$A$2:$Z$3303,4,FALSE)</f>
        <v>#N/A</v>
      </c>
      <c r="P1995" s="51" t="e">
        <f>ROUND(VLOOKUP(EVID_HNOJENI!N1995,HNOJIVA_ALL!$A$2:$Z$3303,14,FALSE)*K1995*IF(L1995="t",10,IF(L1995="kg",0.01,IF(L1995="q",1,IF(L1995="l",0.01*VLOOKUP(EVID_HNOJENI!N1995,HNOJIVA_ALL!$A$2:$AE$3303,31,FALSE),"CHYBA")))),2)</f>
        <v>#N/A</v>
      </c>
      <c r="Q1995" s="51" t="e">
        <f>ROUND(VLOOKUP(EVID_HNOJENI!N1995,HNOJIVA_ALL!$A$2:$Z$3303,15,FALSE)*K1995*IF(L1995="t",10,IF(L1995="kg",0.01,IF(L1995="q",1,IF(L1995="l",0.01*VLOOKUP(EVID_HNOJENI!N1995,HNOJIVA_ALL!$A$2:$AE$3303,31,FALSE),"CHYBA")))),2)</f>
        <v>#N/A</v>
      </c>
      <c r="R1995" s="51" t="e">
        <f>ROUND(VLOOKUP(EVID_HNOJENI!N1995,HNOJIVA_ALL!$A$2:$Z$3303,16,FALSE)*K1995*IF(L1995="t",10,IF(L1995="kg",0.01,IF(L1995="q",1,IF(L1995="l",0.01*VLOOKUP(EVID_HNOJENI!N1995,HNOJIVA_ALL!$A$2:$AE$3303,31,FALSE),"CHYBA")))),2)</f>
        <v>#N/A</v>
      </c>
      <c r="S1995" s="51" t="e">
        <f>ROUND(VLOOKUP(EVID_HNOJENI!N1995,HNOJIVA_ALL!$A$2:$Z$3303,18,FALSE)*K1995*IF(L1995="t",10,IF(L1995="kg",0.01,IF(L1995="q",1,IF(L1995="l",0.01*VLOOKUP(EVID_HNOJENI!N1995,HNOJIVA_ALL!$A$2:$AE$3303,31,FALSE),"CHYBA")))),2)</f>
        <v>#N/A</v>
      </c>
      <c r="T1995" s="51" t="e">
        <f>ROUND(VLOOKUP(EVID_HNOJENI!N1995,HNOJIVA_ALL!$A$2:$Z$3303,17,FALSE)*K1995*IF(L1995="t",10,IF(L1995="kg",0.01,IF(L1995="q",1,IF(L1995="l",0.01*VLOOKUP(EVID_HNOJENI!N1995,HNOJIVA_ALL!$A$2:$AE$3303,31,FALSE),"CHYBA")))),2)</f>
        <v>#N/A</v>
      </c>
      <c r="U1995" s="51" t="e">
        <f>ROUND(VLOOKUP(EVID_HNOJENI!N1995,HNOJIVA_ALL!$A$2:$Z$3303,20,FALSE)*K1995*IF(L1995="t",10,IF(L1995="kg",0.01,IF(L1995="q",1,IF(L1995="l",0.01*VLOOKUP(EVID_HNOJENI!N1995,HNOJIVA_ALL!$A$2:$AE$3303,31,FALSE),"CHYBA")))),2)</f>
        <v>#N/A</v>
      </c>
    </row>
    <row r="1996" spans="1:21" x14ac:dyDescent="0.2">
      <c r="A1996" s="32"/>
      <c r="B1996" s="45" t="e">
        <f>VLOOKUP($A1996,EVID_OSEVU!$A$1:$M$4972,2,FALSE)</f>
        <v>#N/A</v>
      </c>
      <c r="C1996" s="45" t="e">
        <f>VLOOKUP($A1996,EVID_OSEVU!$A$1:$M$4972,3,FALSE)</f>
        <v>#N/A</v>
      </c>
      <c r="D1996" s="45" t="e">
        <f>VLOOKUP($A1996,EVID_OSEVU!$A$1:$M$4972,4,FALSE)</f>
        <v>#N/A</v>
      </c>
      <c r="E1996" s="45" t="e">
        <f>VLOOKUP($A1996,EVID_OSEVU!$A$1:$M$4972,7,FALSE)</f>
        <v>#N/A</v>
      </c>
      <c r="F1996" s="45" t="e">
        <f>VLOOKUP($A1996,EVID_OSEVU!$A$1:$M$4972,8,FALSE)</f>
        <v>#N/A</v>
      </c>
      <c r="G1996" s="45" t="e">
        <f>VLOOKUP($A1996,EVID_OSEVU!$A$1:$M$4972,11,FALSE)</f>
        <v>#N/A</v>
      </c>
      <c r="H1996" s="35"/>
      <c r="I1996" s="48"/>
      <c r="J1996" s="33" t="e">
        <f>VLOOKUP($A1996,EVID_OSEVU!$A$1:$M$4972,11,FALSE)</f>
        <v>#N/A</v>
      </c>
      <c r="K1996" s="39"/>
      <c r="L1996" s="49"/>
      <c r="M1996" s="89" t="e">
        <f t="shared" si="31"/>
        <v>#N/A</v>
      </c>
      <c r="N1996" s="50"/>
      <c r="O1996" s="37" t="e">
        <f>VLOOKUP(EVID_HNOJENI!N1996,HNOJIVA_ALL!$A$2:$Z$3303,4,FALSE)</f>
        <v>#N/A</v>
      </c>
      <c r="P1996" s="51" t="e">
        <f>ROUND(VLOOKUP(EVID_HNOJENI!N1996,HNOJIVA_ALL!$A$2:$Z$3303,14,FALSE)*K1996*IF(L1996="t",10,IF(L1996="kg",0.01,IF(L1996="q",1,IF(L1996="l",0.01*VLOOKUP(EVID_HNOJENI!N1996,HNOJIVA_ALL!$A$2:$AE$3303,31,FALSE),"CHYBA")))),2)</f>
        <v>#N/A</v>
      </c>
      <c r="Q1996" s="51" t="e">
        <f>ROUND(VLOOKUP(EVID_HNOJENI!N1996,HNOJIVA_ALL!$A$2:$Z$3303,15,FALSE)*K1996*IF(L1996="t",10,IF(L1996="kg",0.01,IF(L1996="q",1,IF(L1996="l",0.01*VLOOKUP(EVID_HNOJENI!N1996,HNOJIVA_ALL!$A$2:$AE$3303,31,FALSE),"CHYBA")))),2)</f>
        <v>#N/A</v>
      </c>
      <c r="R1996" s="51" t="e">
        <f>ROUND(VLOOKUP(EVID_HNOJENI!N1996,HNOJIVA_ALL!$A$2:$Z$3303,16,FALSE)*K1996*IF(L1996="t",10,IF(L1996="kg",0.01,IF(L1996="q",1,IF(L1996="l",0.01*VLOOKUP(EVID_HNOJENI!N1996,HNOJIVA_ALL!$A$2:$AE$3303,31,FALSE),"CHYBA")))),2)</f>
        <v>#N/A</v>
      </c>
      <c r="S1996" s="51" t="e">
        <f>ROUND(VLOOKUP(EVID_HNOJENI!N1996,HNOJIVA_ALL!$A$2:$Z$3303,18,FALSE)*K1996*IF(L1996="t",10,IF(L1996="kg",0.01,IF(L1996="q",1,IF(L1996="l",0.01*VLOOKUP(EVID_HNOJENI!N1996,HNOJIVA_ALL!$A$2:$AE$3303,31,FALSE),"CHYBA")))),2)</f>
        <v>#N/A</v>
      </c>
      <c r="T1996" s="51" t="e">
        <f>ROUND(VLOOKUP(EVID_HNOJENI!N1996,HNOJIVA_ALL!$A$2:$Z$3303,17,FALSE)*K1996*IF(L1996="t",10,IF(L1996="kg",0.01,IF(L1996="q",1,IF(L1996="l",0.01*VLOOKUP(EVID_HNOJENI!N1996,HNOJIVA_ALL!$A$2:$AE$3303,31,FALSE),"CHYBA")))),2)</f>
        <v>#N/A</v>
      </c>
      <c r="U1996" s="51" t="e">
        <f>ROUND(VLOOKUP(EVID_HNOJENI!N1996,HNOJIVA_ALL!$A$2:$Z$3303,20,FALSE)*K1996*IF(L1996="t",10,IF(L1996="kg",0.01,IF(L1996="q",1,IF(L1996="l",0.01*VLOOKUP(EVID_HNOJENI!N1996,HNOJIVA_ALL!$A$2:$AE$3303,31,FALSE),"CHYBA")))),2)</f>
        <v>#N/A</v>
      </c>
    </row>
    <row r="1997" spans="1:21" x14ac:dyDescent="0.2">
      <c r="A1997" s="32"/>
      <c r="B1997" s="45" t="e">
        <f>VLOOKUP($A1997,EVID_OSEVU!$A$1:$M$4972,2,FALSE)</f>
        <v>#N/A</v>
      </c>
      <c r="C1997" s="45" t="e">
        <f>VLOOKUP($A1997,EVID_OSEVU!$A$1:$M$4972,3,FALSE)</f>
        <v>#N/A</v>
      </c>
      <c r="D1997" s="45" t="e">
        <f>VLOOKUP($A1997,EVID_OSEVU!$A$1:$M$4972,4,FALSE)</f>
        <v>#N/A</v>
      </c>
      <c r="E1997" s="45" t="e">
        <f>VLOOKUP($A1997,EVID_OSEVU!$A$1:$M$4972,7,FALSE)</f>
        <v>#N/A</v>
      </c>
      <c r="F1997" s="45" t="e">
        <f>VLOOKUP($A1997,EVID_OSEVU!$A$1:$M$4972,8,FALSE)</f>
        <v>#N/A</v>
      </c>
      <c r="G1997" s="45" t="e">
        <f>VLOOKUP($A1997,EVID_OSEVU!$A$1:$M$4972,11,FALSE)</f>
        <v>#N/A</v>
      </c>
      <c r="H1997" s="35"/>
      <c r="I1997" s="48"/>
      <c r="J1997" s="33" t="e">
        <f>VLOOKUP($A1997,EVID_OSEVU!$A$1:$M$4972,11,FALSE)</f>
        <v>#N/A</v>
      </c>
      <c r="K1997" s="39"/>
      <c r="L1997" s="49"/>
      <c r="M1997" s="89" t="e">
        <f t="shared" si="31"/>
        <v>#N/A</v>
      </c>
      <c r="N1997" s="50"/>
      <c r="O1997" s="37" t="e">
        <f>VLOOKUP(EVID_HNOJENI!N1997,HNOJIVA_ALL!$A$2:$Z$3303,4,FALSE)</f>
        <v>#N/A</v>
      </c>
      <c r="P1997" s="51" t="e">
        <f>ROUND(VLOOKUP(EVID_HNOJENI!N1997,HNOJIVA_ALL!$A$2:$Z$3303,14,FALSE)*K1997*IF(L1997="t",10,IF(L1997="kg",0.01,IF(L1997="q",1,IF(L1997="l",0.01*VLOOKUP(EVID_HNOJENI!N1997,HNOJIVA_ALL!$A$2:$AE$3303,31,FALSE),"CHYBA")))),2)</f>
        <v>#N/A</v>
      </c>
      <c r="Q1997" s="51" t="e">
        <f>ROUND(VLOOKUP(EVID_HNOJENI!N1997,HNOJIVA_ALL!$A$2:$Z$3303,15,FALSE)*K1997*IF(L1997="t",10,IF(L1997="kg",0.01,IF(L1997="q",1,IF(L1997="l",0.01*VLOOKUP(EVID_HNOJENI!N1997,HNOJIVA_ALL!$A$2:$AE$3303,31,FALSE),"CHYBA")))),2)</f>
        <v>#N/A</v>
      </c>
      <c r="R1997" s="51" t="e">
        <f>ROUND(VLOOKUP(EVID_HNOJENI!N1997,HNOJIVA_ALL!$A$2:$Z$3303,16,FALSE)*K1997*IF(L1997="t",10,IF(L1997="kg",0.01,IF(L1997="q",1,IF(L1997="l",0.01*VLOOKUP(EVID_HNOJENI!N1997,HNOJIVA_ALL!$A$2:$AE$3303,31,FALSE),"CHYBA")))),2)</f>
        <v>#N/A</v>
      </c>
      <c r="S1997" s="51" t="e">
        <f>ROUND(VLOOKUP(EVID_HNOJENI!N1997,HNOJIVA_ALL!$A$2:$Z$3303,18,FALSE)*K1997*IF(L1997="t",10,IF(L1997="kg",0.01,IF(L1997="q",1,IF(L1997="l",0.01*VLOOKUP(EVID_HNOJENI!N1997,HNOJIVA_ALL!$A$2:$AE$3303,31,FALSE),"CHYBA")))),2)</f>
        <v>#N/A</v>
      </c>
      <c r="T1997" s="51" t="e">
        <f>ROUND(VLOOKUP(EVID_HNOJENI!N1997,HNOJIVA_ALL!$A$2:$Z$3303,17,FALSE)*K1997*IF(L1997="t",10,IF(L1997="kg",0.01,IF(L1997="q",1,IF(L1997="l",0.01*VLOOKUP(EVID_HNOJENI!N1997,HNOJIVA_ALL!$A$2:$AE$3303,31,FALSE),"CHYBA")))),2)</f>
        <v>#N/A</v>
      </c>
      <c r="U1997" s="51" t="e">
        <f>ROUND(VLOOKUP(EVID_HNOJENI!N1997,HNOJIVA_ALL!$A$2:$Z$3303,20,FALSE)*K1997*IF(L1997="t",10,IF(L1997="kg",0.01,IF(L1997="q",1,IF(L1997="l",0.01*VLOOKUP(EVID_HNOJENI!N1997,HNOJIVA_ALL!$A$2:$AE$3303,31,FALSE),"CHYBA")))),2)</f>
        <v>#N/A</v>
      </c>
    </row>
    <row r="1998" spans="1:21" x14ac:dyDescent="0.2">
      <c r="A1998" s="32"/>
      <c r="B1998" s="45" t="e">
        <f>VLOOKUP($A1998,EVID_OSEVU!$A$1:$M$4972,2,FALSE)</f>
        <v>#N/A</v>
      </c>
      <c r="C1998" s="45" t="e">
        <f>VLOOKUP($A1998,EVID_OSEVU!$A$1:$M$4972,3,FALSE)</f>
        <v>#N/A</v>
      </c>
      <c r="D1998" s="45" t="e">
        <f>VLOOKUP($A1998,EVID_OSEVU!$A$1:$M$4972,4,FALSE)</f>
        <v>#N/A</v>
      </c>
      <c r="E1998" s="45" t="e">
        <f>VLOOKUP($A1998,EVID_OSEVU!$A$1:$M$4972,7,FALSE)</f>
        <v>#N/A</v>
      </c>
      <c r="F1998" s="45" t="e">
        <f>VLOOKUP($A1998,EVID_OSEVU!$A$1:$M$4972,8,FALSE)</f>
        <v>#N/A</v>
      </c>
      <c r="G1998" s="45" t="e">
        <f>VLOOKUP($A1998,EVID_OSEVU!$A$1:$M$4972,11,FALSE)</f>
        <v>#N/A</v>
      </c>
      <c r="H1998" s="35"/>
      <c r="I1998" s="48"/>
      <c r="J1998" s="33" t="e">
        <f>VLOOKUP($A1998,EVID_OSEVU!$A$1:$M$4972,11,FALSE)</f>
        <v>#N/A</v>
      </c>
      <c r="K1998" s="39"/>
      <c r="L1998" s="49"/>
      <c r="M1998" s="89" t="e">
        <f t="shared" si="31"/>
        <v>#N/A</v>
      </c>
      <c r="N1998" s="50"/>
      <c r="O1998" s="37" t="e">
        <f>VLOOKUP(EVID_HNOJENI!N1998,HNOJIVA_ALL!$A$2:$Z$3303,4,FALSE)</f>
        <v>#N/A</v>
      </c>
      <c r="P1998" s="51" t="e">
        <f>ROUND(VLOOKUP(EVID_HNOJENI!N1998,HNOJIVA_ALL!$A$2:$Z$3303,14,FALSE)*K1998*IF(L1998="t",10,IF(L1998="kg",0.01,IF(L1998="q",1,IF(L1998="l",0.01*VLOOKUP(EVID_HNOJENI!N1998,HNOJIVA_ALL!$A$2:$AE$3303,31,FALSE),"CHYBA")))),2)</f>
        <v>#N/A</v>
      </c>
      <c r="Q1998" s="51" t="e">
        <f>ROUND(VLOOKUP(EVID_HNOJENI!N1998,HNOJIVA_ALL!$A$2:$Z$3303,15,FALSE)*K1998*IF(L1998="t",10,IF(L1998="kg",0.01,IF(L1998="q",1,IF(L1998="l",0.01*VLOOKUP(EVID_HNOJENI!N1998,HNOJIVA_ALL!$A$2:$AE$3303,31,FALSE),"CHYBA")))),2)</f>
        <v>#N/A</v>
      </c>
      <c r="R1998" s="51" t="e">
        <f>ROUND(VLOOKUP(EVID_HNOJENI!N1998,HNOJIVA_ALL!$A$2:$Z$3303,16,FALSE)*K1998*IF(L1998="t",10,IF(L1998="kg",0.01,IF(L1998="q",1,IF(L1998="l",0.01*VLOOKUP(EVID_HNOJENI!N1998,HNOJIVA_ALL!$A$2:$AE$3303,31,FALSE),"CHYBA")))),2)</f>
        <v>#N/A</v>
      </c>
      <c r="S1998" s="51" t="e">
        <f>ROUND(VLOOKUP(EVID_HNOJENI!N1998,HNOJIVA_ALL!$A$2:$Z$3303,18,FALSE)*K1998*IF(L1998="t",10,IF(L1998="kg",0.01,IF(L1998="q",1,IF(L1998="l",0.01*VLOOKUP(EVID_HNOJENI!N1998,HNOJIVA_ALL!$A$2:$AE$3303,31,FALSE),"CHYBA")))),2)</f>
        <v>#N/A</v>
      </c>
      <c r="T1998" s="51" t="e">
        <f>ROUND(VLOOKUP(EVID_HNOJENI!N1998,HNOJIVA_ALL!$A$2:$Z$3303,17,FALSE)*K1998*IF(L1998="t",10,IF(L1998="kg",0.01,IF(L1998="q",1,IF(L1998="l",0.01*VLOOKUP(EVID_HNOJENI!N1998,HNOJIVA_ALL!$A$2:$AE$3303,31,FALSE),"CHYBA")))),2)</f>
        <v>#N/A</v>
      </c>
      <c r="U1998" s="51" t="e">
        <f>ROUND(VLOOKUP(EVID_HNOJENI!N1998,HNOJIVA_ALL!$A$2:$Z$3303,20,FALSE)*K1998*IF(L1998="t",10,IF(L1998="kg",0.01,IF(L1998="q",1,IF(L1998="l",0.01*VLOOKUP(EVID_HNOJENI!N1998,HNOJIVA_ALL!$A$2:$AE$3303,31,FALSE),"CHYBA")))),2)</f>
        <v>#N/A</v>
      </c>
    </row>
    <row r="1999" spans="1:21" x14ac:dyDescent="0.2">
      <c r="A1999" s="32"/>
      <c r="B1999" s="45" t="e">
        <f>VLOOKUP($A1999,EVID_OSEVU!$A$1:$M$4972,2,FALSE)</f>
        <v>#N/A</v>
      </c>
      <c r="C1999" s="45" t="e">
        <f>VLOOKUP($A1999,EVID_OSEVU!$A$1:$M$4972,3,FALSE)</f>
        <v>#N/A</v>
      </c>
      <c r="D1999" s="45" t="e">
        <f>VLOOKUP($A1999,EVID_OSEVU!$A$1:$M$4972,4,FALSE)</f>
        <v>#N/A</v>
      </c>
      <c r="E1999" s="45" t="e">
        <f>VLOOKUP($A1999,EVID_OSEVU!$A$1:$M$4972,7,FALSE)</f>
        <v>#N/A</v>
      </c>
      <c r="F1999" s="45" t="e">
        <f>VLOOKUP($A1999,EVID_OSEVU!$A$1:$M$4972,8,FALSE)</f>
        <v>#N/A</v>
      </c>
      <c r="G1999" s="45" t="e">
        <f>VLOOKUP($A1999,EVID_OSEVU!$A$1:$M$4972,11,FALSE)</f>
        <v>#N/A</v>
      </c>
      <c r="H1999" s="35"/>
      <c r="I1999" s="48"/>
      <c r="J1999" s="33" t="e">
        <f>VLOOKUP($A1999,EVID_OSEVU!$A$1:$M$4972,11,FALSE)</f>
        <v>#N/A</v>
      </c>
      <c r="K1999" s="39"/>
      <c r="L1999" s="49"/>
      <c r="M1999" s="89" t="e">
        <f t="shared" si="31"/>
        <v>#N/A</v>
      </c>
      <c r="N1999" s="50"/>
      <c r="O1999" s="37" t="e">
        <f>VLOOKUP(EVID_HNOJENI!N1999,HNOJIVA_ALL!$A$2:$Z$3303,4,FALSE)</f>
        <v>#N/A</v>
      </c>
      <c r="P1999" s="51" t="e">
        <f>ROUND(VLOOKUP(EVID_HNOJENI!N1999,HNOJIVA_ALL!$A$2:$Z$3303,14,FALSE)*K1999*IF(L1999="t",10,IF(L1999="kg",0.01,IF(L1999="q",1,IF(L1999="l",0.01*VLOOKUP(EVID_HNOJENI!N1999,HNOJIVA_ALL!$A$2:$AE$3303,31,FALSE),"CHYBA")))),2)</f>
        <v>#N/A</v>
      </c>
      <c r="Q1999" s="51" t="e">
        <f>ROUND(VLOOKUP(EVID_HNOJENI!N1999,HNOJIVA_ALL!$A$2:$Z$3303,15,FALSE)*K1999*IF(L1999="t",10,IF(L1999="kg",0.01,IF(L1999="q",1,IF(L1999="l",0.01*VLOOKUP(EVID_HNOJENI!N1999,HNOJIVA_ALL!$A$2:$AE$3303,31,FALSE),"CHYBA")))),2)</f>
        <v>#N/A</v>
      </c>
      <c r="R1999" s="51" t="e">
        <f>ROUND(VLOOKUP(EVID_HNOJENI!N1999,HNOJIVA_ALL!$A$2:$Z$3303,16,FALSE)*K1999*IF(L1999="t",10,IF(L1999="kg",0.01,IF(L1999="q",1,IF(L1999="l",0.01*VLOOKUP(EVID_HNOJENI!N1999,HNOJIVA_ALL!$A$2:$AE$3303,31,FALSE),"CHYBA")))),2)</f>
        <v>#N/A</v>
      </c>
      <c r="S1999" s="51" t="e">
        <f>ROUND(VLOOKUP(EVID_HNOJENI!N1999,HNOJIVA_ALL!$A$2:$Z$3303,18,FALSE)*K1999*IF(L1999="t",10,IF(L1999="kg",0.01,IF(L1999="q",1,IF(L1999="l",0.01*VLOOKUP(EVID_HNOJENI!N1999,HNOJIVA_ALL!$A$2:$AE$3303,31,FALSE),"CHYBA")))),2)</f>
        <v>#N/A</v>
      </c>
      <c r="T1999" s="51" t="e">
        <f>ROUND(VLOOKUP(EVID_HNOJENI!N1999,HNOJIVA_ALL!$A$2:$Z$3303,17,FALSE)*K1999*IF(L1999="t",10,IF(L1999="kg",0.01,IF(L1999="q",1,IF(L1999="l",0.01*VLOOKUP(EVID_HNOJENI!N1999,HNOJIVA_ALL!$A$2:$AE$3303,31,FALSE),"CHYBA")))),2)</f>
        <v>#N/A</v>
      </c>
      <c r="U1999" s="51" t="e">
        <f>ROUND(VLOOKUP(EVID_HNOJENI!N1999,HNOJIVA_ALL!$A$2:$Z$3303,20,FALSE)*K1999*IF(L1999="t",10,IF(L1999="kg",0.01,IF(L1999="q",1,IF(L1999="l",0.01*VLOOKUP(EVID_HNOJENI!N1999,HNOJIVA_ALL!$A$2:$AE$3303,31,FALSE),"CHYBA")))),2)</f>
        <v>#N/A</v>
      </c>
    </row>
    <row r="2000" spans="1:21" x14ac:dyDescent="0.2">
      <c r="A2000" s="32"/>
      <c r="B2000" s="45" t="e">
        <f>VLOOKUP($A2000,EVID_OSEVU!$A$1:$M$4972,2,FALSE)</f>
        <v>#N/A</v>
      </c>
      <c r="C2000" s="45" t="e">
        <f>VLOOKUP($A2000,EVID_OSEVU!$A$1:$M$4972,3,FALSE)</f>
        <v>#N/A</v>
      </c>
      <c r="D2000" s="45" t="e">
        <f>VLOOKUP($A2000,EVID_OSEVU!$A$1:$M$4972,4,FALSE)</f>
        <v>#N/A</v>
      </c>
      <c r="E2000" s="45" t="e">
        <f>VLOOKUP($A2000,EVID_OSEVU!$A$1:$M$4972,7,FALSE)</f>
        <v>#N/A</v>
      </c>
      <c r="F2000" s="45" t="e">
        <f>VLOOKUP($A2000,EVID_OSEVU!$A$1:$M$4972,8,FALSE)</f>
        <v>#N/A</v>
      </c>
      <c r="G2000" s="45" t="e">
        <f>VLOOKUP($A2000,EVID_OSEVU!$A$1:$M$4972,11,FALSE)</f>
        <v>#N/A</v>
      </c>
      <c r="H2000" s="35"/>
      <c r="I2000" s="48"/>
      <c r="J2000" s="33" t="e">
        <f>VLOOKUP($A2000,EVID_OSEVU!$A$1:$M$4972,11,FALSE)</f>
        <v>#N/A</v>
      </c>
      <c r="K2000" s="39"/>
      <c r="L2000" s="49"/>
      <c r="M2000" s="89" t="e">
        <f t="shared" si="31"/>
        <v>#N/A</v>
      </c>
      <c r="N2000" s="50"/>
      <c r="O2000" s="37" t="e">
        <f>VLOOKUP(EVID_HNOJENI!N2000,HNOJIVA_ALL!$A$2:$Z$3303,4,FALSE)</f>
        <v>#N/A</v>
      </c>
      <c r="P2000" s="51" t="e">
        <f>ROUND(VLOOKUP(EVID_HNOJENI!N2000,HNOJIVA_ALL!$A$2:$Z$3303,14,FALSE)*K2000*IF(L2000="t",10,IF(L2000="kg",0.01,IF(L2000="q",1,IF(L2000="l",0.01*VLOOKUP(EVID_HNOJENI!N2000,HNOJIVA_ALL!$A$2:$AE$3303,31,FALSE),"CHYBA")))),2)</f>
        <v>#N/A</v>
      </c>
      <c r="Q2000" s="51" t="e">
        <f>ROUND(VLOOKUP(EVID_HNOJENI!N2000,HNOJIVA_ALL!$A$2:$Z$3303,15,FALSE)*K2000*IF(L2000="t",10,IF(L2000="kg",0.01,IF(L2000="q",1,IF(L2000="l",0.01*VLOOKUP(EVID_HNOJENI!N2000,HNOJIVA_ALL!$A$2:$AE$3303,31,FALSE),"CHYBA")))),2)</f>
        <v>#N/A</v>
      </c>
      <c r="R2000" s="51" t="e">
        <f>ROUND(VLOOKUP(EVID_HNOJENI!N2000,HNOJIVA_ALL!$A$2:$Z$3303,16,FALSE)*K2000*IF(L2000="t",10,IF(L2000="kg",0.01,IF(L2000="q",1,IF(L2000="l",0.01*VLOOKUP(EVID_HNOJENI!N2000,HNOJIVA_ALL!$A$2:$AE$3303,31,FALSE),"CHYBA")))),2)</f>
        <v>#N/A</v>
      </c>
      <c r="S2000" s="51" t="e">
        <f>ROUND(VLOOKUP(EVID_HNOJENI!N2000,HNOJIVA_ALL!$A$2:$Z$3303,18,FALSE)*K2000*IF(L2000="t",10,IF(L2000="kg",0.01,IF(L2000="q",1,IF(L2000="l",0.01*VLOOKUP(EVID_HNOJENI!N2000,HNOJIVA_ALL!$A$2:$AE$3303,31,FALSE),"CHYBA")))),2)</f>
        <v>#N/A</v>
      </c>
      <c r="T2000" s="51" t="e">
        <f>ROUND(VLOOKUP(EVID_HNOJENI!N2000,HNOJIVA_ALL!$A$2:$Z$3303,17,FALSE)*K2000*IF(L2000="t",10,IF(L2000="kg",0.01,IF(L2000="q",1,IF(L2000="l",0.01*VLOOKUP(EVID_HNOJENI!N2000,HNOJIVA_ALL!$A$2:$AE$3303,31,FALSE),"CHYBA")))),2)</f>
        <v>#N/A</v>
      </c>
      <c r="U2000" s="51" t="e">
        <f>ROUND(VLOOKUP(EVID_HNOJENI!N2000,HNOJIVA_ALL!$A$2:$Z$3303,20,FALSE)*K2000*IF(L2000="t",10,IF(L2000="kg",0.01,IF(L2000="q",1,IF(L2000="l",0.01*VLOOKUP(EVID_HNOJENI!N2000,HNOJIVA_ALL!$A$2:$AE$3303,31,FALSE),"CHYBA")))),2)</f>
        <v>#N/A</v>
      </c>
    </row>
    <row r="2001" spans="1:21" x14ac:dyDescent="0.2">
      <c r="A2001" s="32"/>
      <c r="B2001" s="45" t="e">
        <f>VLOOKUP($A2001,EVID_OSEVU!$A$1:$M$4972,2,FALSE)</f>
        <v>#N/A</v>
      </c>
      <c r="C2001" s="45" t="e">
        <f>VLOOKUP($A2001,EVID_OSEVU!$A$1:$M$4972,3,FALSE)</f>
        <v>#N/A</v>
      </c>
      <c r="D2001" s="45" t="e">
        <f>VLOOKUP($A2001,EVID_OSEVU!$A$1:$M$4972,4,FALSE)</f>
        <v>#N/A</v>
      </c>
      <c r="E2001" s="45" t="e">
        <f>VLOOKUP($A2001,EVID_OSEVU!$A$1:$M$4972,7,FALSE)</f>
        <v>#N/A</v>
      </c>
      <c r="F2001" s="45" t="e">
        <f>VLOOKUP($A2001,EVID_OSEVU!$A$1:$M$4972,8,FALSE)</f>
        <v>#N/A</v>
      </c>
      <c r="G2001" s="45" t="e">
        <f>VLOOKUP($A2001,EVID_OSEVU!$A$1:$M$4972,11,FALSE)</f>
        <v>#N/A</v>
      </c>
      <c r="H2001" s="35"/>
      <c r="I2001" s="48"/>
      <c r="J2001" s="33" t="e">
        <f>VLOOKUP($A2001,EVID_OSEVU!$A$1:$M$4972,11,FALSE)</f>
        <v>#N/A</v>
      </c>
      <c r="K2001" s="39"/>
      <c r="L2001" s="49"/>
      <c r="M2001" s="89" t="e">
        <f t="shared" si="31"/>
        <v>#N/A</v>
      </c>
      <c r="N2001" s="50"/>
      <c r="O2001" s="37" t="e">
        <f>VLOOKUP(EVID_HNOJENI!N2001,HNOJIVA_ALL!$A$2:$Z$3303,4,FALSE)</f>
        <v>#N/A</v>
      </c>
      <c r="P2001" s="51" t="e">
        <f>ROUND(VLOOKUP(EVID_HNOJENI!N2001,HNOJIVA_ALL!$A$2:$Z$3303,14,FALSE)*K2001*IF(L2001="t",10,IF(L2001="kg",0.01,IF(L2001="q",1,IF(L2001="l",0.01*VLOOKUP(EVID_HNOJENI!N2001,HNOJIVA_ALL!$A$2:$AE$3303,31,FALSE),"CHYBA")))),2)</f>
        <v>#N/A</v>
      </c>
      <c r="Q2001" s="51" t="e">
        <f>ROUND(VLOOKUP(EVID_HNOJENI!N2001,HNOJIVA_ALL!$A$2:$Z$3303,15,FALSE)*K2001*IF(L2001="t",10,IF(L2001="kg",0.01,IF(L2001="q",1,IF(L2001="l",0.01*VLOOKUP(EVID_HNOJENI!N2001,HNOJIVA_ALL!$A$2:$AE$3303,31,FALSE),"CHYBA")))),2)</f>
        <v>#N/A</v>
      </c>
      <c r="R2001" s="51" t="e">
        <f>ROUND(VLOOKUP(EVID_HNOJENI!N2001,HNOJIVA_ALL!$A$2:$Z$3303,16,FALSE)*K2001*IF(L2001="t",10,IF(L2001="kg",0.01,IF(L2001="q",1,IF(L2001="l",0.01*VLOOKUP(EVID_HNOJENI!N2001,HNOJIVA_ALL!$A$2:$AE$3303,31,FALSE),"CHYBA")))),2)</f>
        <v>#N/A</v>
      </c>
      <c r="S2001" s="51" t="e">
        <f>ROUND(VLOOKUP(EVID_HNOJENI!N2001,HNOJIVA_ALL!$A$2:$Z$3303,18,FALSE)*K2001*IF(L2001="t",10,IF(L2001="kg",0.01,IF(L2001="q",1,IF(L2001="l",0.01*VLOOKUP(EVID_HNOJENI!N2001,HNOJIVA_ALL!$A$2:$AE$3303,31,FALSE),"CHYBA")))),2)</f>
        <v>#N/A</v>
      </c>
      <c r="T2001" s="51" t="e">
        <f>ROUND(VLOOKUP(EVID_HNOJENI!N2001,HNOJIVA_ALL!$A$2:$Z$3303,17,FALSE)*K2001*IF(L2001="t",10,IF(L2001="kg",0.01,IF(L2001="q",1,IF(L2001="l",0.01*VLOOKUP(EVID_HNOJENI!N2001,HNOJIVA_ALL!$A$2:$AE$3303,31,FALSE),"CHYBA")))),2)</f>
        <v>#N/A</v>
      </c>
      <c r="U2001" s="51" t="e">
        <f>ROUND(VLOOKUP(EVID_HNOJENI!N2001,HNOJIVA_ALL!$A$2:$Z$3303,20,FALSE)*K2001*IF(L2001="t",10,IF(L2001="kg",0.01,IF(L2001="q",1,IF(L2001="l",0.01*VLOOKUP(EVID_HNOJENI!N2001,HNOJIVA_ALL!$A$2:$AE$3303,31,FALSE),"CHYBA")))),2)</f>
        <v>#N/A</v>
      </c>
    </row>
    <row r="2002" spans="1:21" x14ac:dyDescent="0.2">
      <c r="A2002" s="32"/>
      <c r="B2002" s="45" t="e">
        <f>VLOOKUP($A2002,EVID_OSEVU!$A$1:$M$4972,2,FALSE)</f>
        <v>#N/A</v>
      </c>
      <c r="C2002" s="45" t="e">
        <f>VLOOKUP($A2002,EVID_OSEVU!$A$1:$M$4972,3,FALSE)</f>
        <v>#N/A</v>
      </c>
      <c r="D2002" s="45" t="e">
        <f>VLOOKUP($A2002,EVID_OSEVU!$A$1:$M$4972,4,FALSE)</f>
        <v>#N/A</v>
      </c>
      <c r="E2002" s="45" t="e">
        <f>VLOOKUP($A2002,EVID_OSEVU!$A$1:$M$4972,7,FALSE)</f>
        <v>#N/A</v>
      </c>
      <c r="F2002" s="45" t="e">
        <f>VLOOKUP($A2002,EVID_OSEVU!$A$1:$M$4972,8,FALSE)</f>
        <v>#N/A</v>
      </c>
      <c r="G2002" s="45" t="e">
        <f>VLOOKUP($A2002,EVID_OSEVU!$A$1:$M$4972,11,FALSE)</f>
        <v>#N/A</v>
      </c>
      <c r="H2002" s="35"/>
      <c r="I2002" s="48"/>
      <c r="J2002" s="33" t="e">
        <f>VLOOKUP($A2002,EVID_OSEVU!$A$1:$M$4972,11,FALSE)</f>
        <v>#N/A</v>
      </c>
      <c r="K2002" s="39"/>
      <c r="L2002" s="49"/>
      <c r="M2002" s="89" t="e">
        <f t="shared" si="31"/>
        <v>#N/A</v>
      </c>
      <c r="N2002" s="50"/>
      <c r="O2002" s="37" t="e">
        <f>VLOOKUP(EVID_HNOJENI!N2002,HNOJIVA_ALL!$A$2:$Z$3303,4,FALSE)</f>
        <v>#N/A</v>
      </c>
      <c r="P2002" s="51" t="e">
        <f>ROUND(VLOOKUP(EVID_HNOJENI!N2002,HNOJIVA_ALL!$A$2:$Z$3303,14,FALSE)*K2002*IF(L2002="t",10,IF(L2002="kg",0.01,IF(L2002="q",1,IF(L2002="l",0.01*VLOOKUP(EVID_HNOJENI!N2002,HNOJIVA_ALL!$A$2:$AE$3303,31,FALSE),"CHYBA")))),2)</f>
        <v>#N/A</v>
      </c>
      <c r="Q2002" s="51" t="e">
        <f>ROUND(VLOOKUP(EVID_HNOJENI!N2002,HNOJIVA_ALL!$A$2:$Z$3303,15,FALSE)*K2002*IF(L2002="t",10,IF(L2002="kg",0.01,IF(L2002="q",1,IF(L2002="l",0.01*VLOOKUP(EVID_HNOJENI!N2002,HNOJIVA_ALL!$A$2:$AE$3303,31,FALSE),"CHYBA")))),2)</f>
        <v>#N/A</v>
      </c>
      <c r="R2002" s="51" t="e">
        <f>ROUND(VLOOKUP(EVID_HNOJENI!N2002,HNOJIVA_ALL!$A$2:$Z$3303,16,FALSE)*K2002*IF(L2002="t",10,IF(L2002="kg",0.01,IF(L2002="q",1,IF(L2002="l",0.01*VLOOKUP(EVID_HNOJENI!N2002,HNOJIVA_ALL!$A$2:$AE$3303,31,FALSE),"CHYBA")))),2)</f>
        <v>#N/A</v>
      </c>
      <c r="S2002" s="51" t="e">
        <f>ROUND(VLOOKUP(EVID_HNOJENI!N2002,HNOJIVA_ALL!$A$2:$Z$3303,18,FALSE)*K2002*IF(L2002="t",10,IF(L2002="kg",0.01,IF(L2002="q",1,IF(L2002="l",0.01*VLOOKUP(EVID_HNOJENI!N2002,HNOJIVA_ALL!$A$2:$AE$3303,31,FALSE),"CHYBA")))),2)</f>
        <v>#N/A</v>
      </c>
      <c r="T2002" s="51" t="e">
        <f>ROUND(VLOOKUP(EVID_HNOJENI!N2002,HNOJIVA_ALL!$A$2:$Z$3303,17,FALSE)*K2002*IF(L2002="t",10,IF(L2002="kg",0.01,IF(L2002="q",1,IF(L2002="l",0.01*VLOOKUP(EVID_HNOJENI!N2002,HNOJIVA_ALL!$A$2:$AE$3303,31,FALSE),"CHYBA")))),2)</f>
        <v>#N/A</v>
      </c>
      <c r="U2002" s="51" t="e">
        <f>ROUND(VLOOKUP(EVID_HNOJENI!N2002,HNOJIVA_ALL!$A$2:$Z$3303,20,FALSE)*K2002*IF(L2002="t",10,IF(L2002="kg",0.01,IF(L2002="q",1,IF(L2002="l",0.01*VLOOKUP(EVID_HNOJENI!N2002,HNOJIVA_ALL!$A$2:$AE$3303,31,FALSE),"CHYBA")))),2)</f>
        <v>#N/A</v>
      </c>
    </row>
    <row r="2003" spans="1:21" x14ac:dyDescent="0.2">
      <c r="A2003" s="32"/>
      <c r="B2003" s="45" t="e">
        <f>VLOOKUP($A2003,EVID_OSEVU!$A$1:$M$4972,2,FALSE)</f>
        <v>#N/A</v>
      </c>
      <c r="C2003" s="45" t="e">
        <f>VLOOKUP($A2003,EVID_OSEVU!$A$1:$M$4972,3,FALSE)</f>
        <v>#N/A</v>
      </c>
      <c r="D2003" s="45" t="e">
        <f>VLOOKUP($A2003,EVID_OSEVU!$A$1:$M$4972,4,FALSE)</f>
        <v>#N/A</v>
      </c>
      <c r="E2003" s="45" t="e">
        <f>VLOOKUP($A2003,EVID_OSEVU!$A$1:$M$4972,7,FALSE)</f>
        <v>#N/A</v>
      </c>
      <c r="F2003" s="45" t="e">
        <f>VLOOKUP($A2003,EVID_OSEVU!$A$1:$M$4972,8,FALSE)</f>
        <v>#N/A</v>
      </c>
      <c r="G2003" s="45" t="e">
        <f>VLOOKUP($A2003,EVID_OSEVU!$A$1:$M$4972,11,FALSE)</f>
        <v>#N/A</v>
      </c>
      <c r="H2003" s="35"/>
      <c r="I2003" s="48"/>
      <c r="J2003" s="33" t="e">
        <f>VLOOKUP($A2003,EVID_OSEVU!$A$1:$M$4972,11,FALSE)</f>
        <v>#N/A</v>
      </c>
      <c r="K2003" s="39"/>
      <c r="L2003" s="49"/>
      <c r="M2003" s="89" t="e">
        <f t="shared" si="31"/>
        <v>#N/A</v>
      </c>
      <c r="N2003" s="50"/>
      <c r="O2003" s="37" t="e">
        <f>VLOOKUP(EVID_HNOJENI!N2003,HNOJIVA_ALL!$A$2:$Z$3303,4,FALSE)</f>
        <v>#N/A</v>
      </c>
      <c r="P2003" s="51" t="e">
        <f>ROUND(VLOOKUP(EVID_HNOJENI!N2003,HNOJIVA_ALL!$A$2:$Z$3303,14,FALSE)*K2003*IF(L2003="t",10,IF(L2003="kg",0.01,IF(L2003="q",1,IF(L2003="l",0.01*VLOOKUP(EVID_HNOJENI!N2003,HNOJIVA_ALL!$A$2:$AE$3303,31,FALSE),"CHYBA")))),2)</f>
        <v>#N/A</v>
      </c>
      <c r="Q2003" s="51" t="e">
        <f>ROUND(VLOOKUP(EVID_HNOJENI!N2003,HNOJIVA_ALL!$A$2:$Z$3303,15,FALSE)*K2003*IF(L2003="t",10,IF(L2003="kg",0.01,IF(L2003="q",1,IF(L2003="l",0.01*VLOOKUP(EVID_HNOJENI!N2003,HNOJIVA_ALL!$A$2:$AE$3303,31,FALSE),"CHYBA")))),2)</f>
        <v>#N/A</v>
      </c>
      <c r="R2003" s="51" t="e">
        <f>ROUND(VLOOKUP(EVID_HNOJENI!N2003,HNOJIVA_ALL!$A$2:$Z$3303,16,FALSE)*K2003*IF(L2003="t",10,IF(L2003="kg",0.01,IF(L2003="q",1,IF(L2003="l",0.01*VLOOKUP(EVID_HNOJENI!N2003,HNOJIVA_ALL!$A$2:$AE$3303,31,FALSE),"CHYBA")))),2)</f>
        <v>#N/A</v>
      </c>
      <c r="S2003" s="51" t="e">
        <f>ROUND(VLOOKUP(EVID_HNOJENI!N2003,HNOJIVA_ALL!$A$2:$Z$3303,18,FALSE)*K2003*IF(L2003="t",10,IF(L2003="kg",0.01,IF(L2003="q",1,IF(L2003="l",0.01*VLOOKUP(EVID_HNOJENI!N2003,HNOJIVA_ALL!$A$2:$AE$3303,31,FALSE),"CHYBA")))),2)</f>
        <v>#N/A</v>
      </c>
      <c r="T2003" s="51" t="e">
        <f>ROUND(VLOOKUP(EVID_HNOJENI!N2003,HNOJIVA_ALL!$A$2:$Z$3303,17,FALSE)*K2003*IF(L2003="t",10,IF(L2003="kg",0.01,IF(L2003="q",1,IF(L2003="l",0.01*VLOOKUP(EVID_HNOJENI!N2003,HNOJIVA_ALL!$A$2:$AE$3303,31,FALSE),"CHYBA")))),2)</f>
        <v>#N/A</v>
      </c>
      <c r="U2003" s="51" t="e">
        <f>ROUND(VLOOKUP(EVID_HNOJENI!N2003,HNOJIVA_ALL!$A$2:$Z$3303,20,FALSE)*K2003*IF(L2003="t",10,IF(L2003="kg",0.01,IF(L2003="q",1,IF(L2003="l",0.01*VLOOKUP(EVID_HNOJENI!N2003,HNOJIVA_ALL!$A$2:$AE$3303,31,FALSE),"CHYBA")))),2)</f>
        <v>#N/A</v>
      </c>
    </row>
    <row r="2004" spans="1:21" x14ac:dyDescent="0.2">
      <c r="A2004" s="32"/>
      <c r="B2004" s="45" t="e">
        <f>VLOOKUP($A2004,EVID_OSEVU!$A$1:$M$4972,2,FALSE)</f>
        <v>#N/A</v>
      </c>
      <c r="C2004" s="45" t="e">
        <f>VLOOKUP($A2004,EVID_OSEVU!$A$1:$M$4972,3,FALSE)</f>
        <v>#N/A</v>
      </c>
      <c r="D2004" s="45" t="e">
        <f>VLOOKUP($A2004,EVID_OSEVU!$A$1:$M$4972,4,FALSE)</f>
        <v>#N/A</v>
      </c>
      <c r="E2004" s="45" t="e">
        <f>VLOOKUP($A2004,EVID_OSEVU!$A$1:$M$4972,7,FALSE)</f>
        <v>#N/A</v>
      </c>
      <c r="F2004" s="45" t="e">
        <f>VLOOKUP($A2004,EVID_OSEVU!$A$1:$M$4972,8,FALSE)</f>
        <v>#N/A</v>
      </c>
      <c r="G2004" s="45" t="e">
        <f>VLOOKUP($A2004,EVID_OSEVU!$A$1:$M$4972,11,FALSE)</f>
        <v>#N/A</v>
      </c>
      <c r="H2004" s="35"/>
      <c r="I2004" s="48"/>
      <c r="J2004" s="33" t="e">
        <f>VLOOKUP($A2004,EVID_OSEVU!$A$1:$M$4972,11,FALSE)</f>
        <v>#N/A</v>
      </c>
      <c r="K2004" s="39"/>
      <c r="L2004" s="49"/>
      <c r="M2004" s="89" t="e">
        <f t="shared" si="31"/>
        <v>#N/A</v>
      </c>
      <c r="N2004" s="50"/>
      <c r="O2004" s="37" t="e">
        <f>VLOOKUP(EVID_HNOJENI!N2004,HNOJIVA_ALL!$A$2:$Z$3303,4,FALSE)</f>
        <v>#N/A</v>
      </c>
      <c r="P2004" s="51" t="e">
        <f>ROUND(VLOOKUP(EVID_HNOJENI!N2004,HNOJIVA_ALL!$A$2:$Z$3303,14,FALSE)*K2004*IF(L2004="t",10,IF(L2004="kg",0.01,IF(L2004="q",1,IF(L2004="l",0.01*VLOOKUP(EVID_HNOJENI!N2004,HNOJIVA_ALL!$A$2:$AE$3303,31,FALSE),"CHYBA")))),2)</f>
        <v>#N/A</v>
      </c>
      <c r="Q2004" s="51" t="e">
        <f>ROUND(VLOOKUP(EVID_HNOJENI!N2004,HNOJIVA_ALL!$A$2:$Z$3303,15,FALSE)*K2004*IF(L2004="t",10,IF(L2004="kg",0.01,IF(L2004="q",1,IF(L2004="l",0.01*VLOOKUP(EVID_HNOJENI!N2004,HNOJIVA_ALL!$A$2:$AE$3303,31,FALSE),"CHYBA")))),2)</f>
        <v>#N/A</v>
      </c>
      <c r="R2004" s="51" t="e">
        <f>ROUND(VLOOKUP(EVID_HNOJENI!N2004,HNOJIVA_ALL!$A$2:$Z$3303,16,FALSE)*K2004*IF(L2004="t",10,IF(L2004="kg",0.01,IF(L2004="q",1,IF(L2004="l",0.01*VLOOKUP(EVID_HNOJENI!N2004,HNOJIVA_ALL!$A$2:$AE$3303,31,FALSE),"CHYBA")))),2)</f>
        <v>#N/A</v>
      </c>
      <c r="S2004" s="51" t="e">
        <f>ROUND(VLOOKUP(EVID_HNOJENI!N2004,HNOJIVA_ALL!$A$2:$Z$3303,18,FALSE)*K2004*IF(L2004="t",10,IF(L2004="kg",0.01,IF(L2004="q",1,IF(L2004="l",0.01*VLOOKUP(EVID_HNOJENI!N2004,HNOJIVA_ALL!$A$2:$AE$3303,31,FALSE),"CHYBA")))),2)</f>
        <v>#N/A</v>
      </c>
      <c r="T2004" s="51" t="e">
        <f>ROUND(VLOOKUP(EVID_HNOJENI!N2004,HNOJIVA_ALL!$A$2:$Z$3303,17,FALSE)*K2004*IF(L2004="t",10,IF(L2004="kg",0.01,IF(L2004="q",1,IF(L2004="l",0.01*VLOOKUP(EVID_HNOJENI!N2004,HNOJIVA_ALL!$A$2:$AE$3303,31,FALSE),"CHYBA")))),2)</f>
        <v>#N/A</v>
      </c>
      <c r="U2004" s="51" t="e">
        <f>ROUND(VLOOKUP(EVID_HNOJENI!N2004,HNOJIVA_ALL!$A$2:$Z$3303,20,FALSE)*K2004*IF(L2004="t",10,IF(L2004="kg",0.01,IF(L2004="q",1,IF(L2004="l",0.01*VLOOKUP(EVID_HNOJENI!N2004,HNOJIVA_ALL!$A$2:$AE$3303,31,FALSE),"CHYBA")))),2)</f>
        <v>#N/A</v>
      </c>
    </row>
    <row r="2005" spans="1:21" x14ac:dyDescent="0.2">
      <c r="A2005" s="32"/>
      <c r="B2005" s="45" t="e">
        <f>VLOOKUP($A2005,EVID_OSEVU!$A$1:$M$4972,2,FALSE)</f>
        <v>#N/A</v>
      </c>
      <c r="C2005" s="45" t="e">
        <f>VLOOKUP($A2005,EVID_OSEVU!$A$1:$M$4972,3,FALSE)</f>
        <v>#N/A</v>
      </c>
      <c r="D2005" s="45" t="e">
        <f>VLOOKUP($A2005,EVID_OSEVU!$A$1:$M$4972,4,FALSE)</f>
        <v>#N/A</v>
      </c>
      <c r="E2005" s="45" t="e">
        <f>VLOOKUP($A2005,EVID_OSEVU!$A$1:$M$4972,7,FALSE)</f>
        <v>#N/A</v>
      </c>
      <c r="F2005" s="45" t="e">
        <f>VLOOKUP($A2005,EVID_OSEVU!$A$1:$M$4972,8,FALSE)</f>
        <v>#N/A</v>
      </c>
      <c r="G2005" s="45" t="e">
        <f>VLOOKUP($A2005,EVID_OSEVU!$A$1:$M$4972,11,FALSE)</f>
        <v>#N/A</v>
      </c>
      <c r="H2005" s="35"/>
      <c r="I2005" s="48"/>
      <c r="J2005" s="33" t="e">
        <f>VLOOKUP($A2005,EVID_OSEVU!$A$1:$M$4972,11,FALSE)</f>
        <v>#N/A</v>
      </c>
      <c r="K2005" s="39"/>
      <c r="L2005" s="49"/>
      <c r="M2005" s="89" t="e">
        <f t="shared" si="31"/>
        <v>#N/A</v>
      </c>
      <c r="N2005" s="50"/>
      <c r="O2005" s="37" t="e">
        <f>VLOOKUP(EVID_HNOJENI!N2005,HNOJIVA_ALL!$A$2:$Z$3303,4,FALSE)</f>
        <v>#N/A</v>
      </c>
      <c r="P2005" s="51" t="e">
        <f>ROUND(VLOOKUP(EVID_HNOJENI!N2005,HNOJIVA_ALL!$A$2:$Z$3303,14,FALSE)*K2005*IF(L2005="t",10,IF(L2005="kg",0.01,IF(L2005="q",1,IF(L2005="l",0.01*VLOOKUP(EVID_HNOJENI!N2005,HNOJIVA_ALL!$A$2:$AE$3303,31,FALSE),"CHYBA")))),2)</f>
        <v>#N/A</v>
      </c>
      <c r="Q2005" s="51" t="e">
        <f>ROUND(VLOOKUP(EVID_HNOJENI!N2005,HNOJIVA_ALL!$A$2:$Z$3303,15,FALSE)*K2005*IF(L2005="t",10,IF(L2005="kg",0.01,IF(L2005="q",1,IF(L2005="l",0.01*VLOOKUP(EVID_HNOJENI!N2005,HNOJIVA_ALL!$A$2:$AE$3303,31,FALSE),"CHYBA")))),2)</f>
        <v>#N/A</v>
      </c>
      <c r="R2005" s="51" t="e">
        <f>ROUND(VLOOKUP(EVID_HNOJENI!N2005,HNOJIVA_ALL!$A$2:$Z$3303,16,FALSE)*K2005*IF(L2005="t",10,IF(L2005="kg",0.01,IF(L2005="q",1,IF(L2005="l",0.01*VLOOKUP(EVID_HNOJENI!N2005,HNOJIVA_ALL!$A$2:$AE$3303,31,FALSE),"CHYBA")))),2)</f>
        <v>#N/A</v>
      </c>
      <c r="S2005" s="51" t="e">
        <f>ROUND(VLOOKUP(EVID_HNOJENI!N2005,HNOJIVA_ALL!$A$2:$Z$3303,18,FALSE)*K2005*IF(L2005="t",10,IF(L2005="kg",0.01,IF(L2005="q",1,IF(L2005="l",0.01*VLOOKUP(EVID_HNOJENI!N2005,HNOJIVA_ALL!$A$2:$AE$3303,31,FALSE),"CHYBA")))),2)</f>
        <v>#N/A</v>
      </c>
      <c r="T2005" s="51" t="e">
        <f>ROUND(VLOOKUP(EVID_HNOJENI!N2005,HNOJIVA_ALL!$A$2:$Z$3303,17,FALSE)*K2005*IF(L2005="t",10,IF(L2005="kg",0.01,IF(L2005="q",1,IF(L2005="l",0.01*VLOOKUP(EVID_HNOJENI!N2005,HNOJIVA_ALL!$A$2:$AE$3303,31,FALSE),"CHYBA")))),2)</f>
        <v>#N/A</v>
      </c>
      <c r="U2005" s="51" t="e">
        <f>ROUND(VLOOKUP(EVID_HNOJENI!N2005,HNOJIVA_ALL!$A$2:$Z$3303,20,FALSE)*K2005*IF(L2005="t",10,IF(L2005="kg",0.01,IF(L2005="q",1,IF(L2005="l",0.01*VLOOKUP(EVID_HNOJENI!N2005,HNOJIVA_ALL!$A$2:$AE$3303,31,FALSE),"CHYBA")))),2)</f>
        <v>#N/A</v>
      </c>
    </row>
    <row r="2006" spans="1:21" x14ac:dyDescent="0.2">
      <c r="A2006" s="32"/>
      <c r="B2006" s="45" t="e">
        <f>VLOOKUP($A2006,EVID_OSEVU!$A$1:$M$4972,2,FALSE)</f>
        <v>#N/A</v>
      </c>
      <c r="C2006" s="45" t="e">
        <f>VLOOKUP($A2006,EVID_OSEVU!$A$1:$M$4972,3,FALSE)</f>
        <v>#N/A</v>
      </c>
      <c r="D2006" s="45" t="e">
        <f>VLOOKUP($A2006,EVID_OSEVU!$A$1:$M$4972,4,FALSE)</f>
        <v>#N/A</v>
      </c>
      <c r="E2006" s="45" t="e">
        <f>VLOOKUP($A2006,EVID_OSEVU!$A$1:$M$4972,7,FALSE)</f>
        <v>#N/A</v>
      </c>
      <c r="F2006" s="45" t="e">
        <f>VLOOKUP($A2006,EVID_OSEVU!$A$1:$M$4972,8,FALSE)</f>
        <v>#N/A</v>
      </c>
      <c r="G2006" s="45" t="e">
        <f>VLOOKUP($A2006,EVID_OSEVU!$A$1:$M$4972,11,FALSE)</f>
        <v>#N/A</v>
      </c>
      <c r="H2006" s="35"/>
      <c r="I2006" s="48"/>
      <c r="J2006" s="33" t="e">
        <f>VLOOKUP($A2006,EVID_OSEVU!$A$1:$M$4972,11,FALSE)</f>
        <v>#N/A</v>
      </c>
      <c r="K2006" s="39"/>
      <c r="L2006" s="49"/>
      <c r="M2006" s="89" t="e">
        <f t="shared" si="31"/>
        <v>#N/A</v>
      </c>
      <c r="N2006" s="50"/>
      <c r="O2006" s="37" t="e">
        <f>VLOOKUP(EVID_HNOJENI!N2006,HNOJIVA_ALL!$A$2:$Z$3303,4,FALSE)</f>
        <v>#N/A</v>
      </c>
      <c r="P2006" s="51" t="e">
        <f>ROUND(VLOOKUP(EVID_HNOJENI!N2006,HNOJIVA_ALL!$A$2:$Z$3303,14,FALSE)*K2006*IF(L2006="t",10,IF(L2006="kg",0.01,IF(L2006="q",1,IF(L2006="l",0.01*VLOOKUP(EVID_HNOJENI!N2006,HNOJIVA_ALL!$A$2:$AE$3303,31,FALSE),"CHYBA")))),2)</f>
        <v>#N/A</v>
      </c>
      <c r="Q2006" s="51" t="e">
        <f>ROUND(VLOOKUP(EVID_HNOJENI!N2006,HNOJIVA_ALL!$A$2:$Z$3303,15,FALSE)*K2006*IF(L2006="t",10,IF(L2006="kg",0.01,IF(L2006="q",1,IF(L2006="l",0.01*VLOOKUP(EVID_HNOJENI!N2006,HNOJIVA_ALL!$A$2:$AE$3303,31,FALSE),"CHYBA")))),2)</f>
        <v>#N/A</v>
      </c>
      <c r="R2006" s="51" t="e">
        <f>ROUND(VLOOKUP(EVID_HNOJENI!N2006,HNOJIVA_ALL!$A$2:$Z$3303,16,FALSE)*K2006*IF(L2006="t",10,IF(L2006="kg",0.01,IF(L2006="q",1,IF(L2006="l",0.01*VLOOKUP(EVID_HNOJENI!N2006,HNOJIVA_ALL!$A$2:$AE$3303,31,FALSE),"CHYBA")))),2)</f>
        <v>#N/A</v>
      </c>
      <c r="S2006" s="51" t="e">
        <f>ROUND(VLOOKUP(EVID_HNOJENI!N2006,HNOJIVA_ALL!$A$2:$Z$3303,18,FALSE)*K2006*IF(L2006="t",10,IF(L2006="kg",0.01,IF(L2006="q",1,IF(L2006="l",0.01*VLOOKUP(EVID_HNOJENI!N2006,HNOJIVA_ALL!$A$2:$AE$3303,31,FALSE),"CHYBA")))),2)</f>
        <v>#N/A</v>
      </c>
      <c r="T2006" s="51" t="e">
        <f>ROUND(VLOOKUP(EVID_HNOJENI!N2006,HNOJIVA_ALL!$A$2:$Z$3303,17,FALSE)*K2006*IF(L2006="t",10,IF(L2006="kg",0.01,IF(L2006="q",1,IF(L2006="l",0.01*VLOOKUP(EVID_HNOJENI!N2006,HNOJIVA_ALL!$A$2:$AE$3303,31,FALSE),"CHYBA")))),2)</f>
        <v>#N/A</v>
      </c>
      <c r="U2006" s="51" t="e">
        <f>ROUND(VLOOKUP(EVID_HNOJENI!N2006,HNOJIVA_ALL!$A$2:$Z$3303,20,FALSE)*K2006*IF(L2006="t",10,IF(L2006="kg",0.01,IF(L2006="q",1,IF(L2006="l",0.01*VLOOKUP(EVID_HNOJENI!N2006,HNOJIVA_ALL!$A$2:$AE$3303,31,FALSE),"CHYBA")))),2)</f>
        <v>#N/A</v>
      </c>
    </row>
    <row r="2007" spans="1:21" x14ac:dyDescent="0.2">
      <c r="A2007" s="32"/>
      <c r="B2007" s="45" t="e">
        <f>VLOOKUP($A2007,EVID_OSEVU!$A$1:$M$4972,2,FALSE)</f>
        <v>#N/A</v>
      </c>
      <c r="C2007" s="45" t="e">
        <f>VLOOKUP($A2007,EVID_OSEVU!$A$1:$M$4972,3,FALSE)</f>
        <v>#N/A</v>
      </c>
      <c r="D2007" s="45" t="e">
        <f>VLOOKUP($A2007,EVID_OSEVU!$A$1:$M$4972,4,FALSE)</f>
        <v>#N/A</v>
      </c>
      <c r="E2007" s="45" t="e">
        <f>VLOOKUP($A2007,EVID_OSEVU!$A$1:$M$4972,7,FALSE)</f>
        <v>#N/A</v>
      </c>
      <c r="F2007" s="45" t="e">
        <f>VLOOKUP($A2007,EVID_OSEVU!$A$1:$M$4972,8,FALSE)</f>
        <v>#N/A</v>
      </c>
      <c r="G2007" s="45" t="e">
        <f>VLOOKUP($A2007,EVID_OSEVU!$A$1:$M$4972,11,FALSE)</f>
        <v>#N/A</v>
      </c>
      <c r="H2007" s="35"/>
      <c r="I2007" s="48"/>
      <c r="J2007" s="33" t="e">
        <f>VLOOKUP($A2007,EVID_OSEVU!$A$1:$M$4972,11,FALSE)</f>
        <v>#N/A</v>
      </c>
      <c r="K2007" s="39"/>
      <c r="L2007" s="49"/>
      <c r="M2007" s="89" t="e">
        <f t="shared" si="31"/>
        <v>#N/A</v>
      </c>
      <c r="N2007" s="50"/>
      <c r="O2007" s="37" t="e">
        <f>VLOOKUP(EVID_HNOJENI!N2007,HNOJIVA_ALL!$A$2:$Z$3303,4,FALSE)</f>
        <v>#N/A</v>
      </c>
      <c r="P2007" s="51" t="e">
        <f>ROUND(VLOOKUP(EVID_HNOJENI!N2007,HNOJIVA_ALL!$A$2:$Z$3303,14,FALSE)*K2007*IF(L2007="t",10,IF(L2007="kg",0.01,IF(L2007="q",1,IF(L2007="l",0.01*VLOOKUP(EVID_HNOJENI!N2007,HNOJIVA_ALL!$A$2:$AE$3303,31,FALSE),"CHYBA")))),2)</f>
        <v>#N/A</v>
      </c>
      <c r="Q2007" s="51" t="e">
        <f>ROUND(VLOOKUP(EVID_HNOJENI!N2007,HNOJIVA_ALL!$A$2:$Z$3303,15,FALSE)*K2007*IF(L2007="t",10,IF(L2007="kg",0.01,IF(L2007="q",1,IF(L2007="l",0.01*VLOOKUP(EVID_HNOJENI!N2007,HNOJIVA_ALL!$A$2:$AE$3303,31,FALSE),"CHYBA")))),2)</f>
        <v>#N/A</v>
      </c>
      <c r="R2007" s="51" t="e">
        <f>ROUND(VLOOKUP(EVID_HNOJENI!N2007,HNOJIVA_ALL!$A$2:$Z$3303,16,FALSE)*K2007*IF(L2007="t",10,IF(L2007="kg",0.01,IF(L2007="q",1,IF(L2007="l",0.01*VLOOKUP(EVID_HNOJENI!N2007,HNOJIVA_ALL!$A$2:$AE$3303,31,FALSE),"CHYBA")))),2)</f>
        <v>#N/A</v>
      </c>
      <c r="S2007" s="51" t="e">
        <f>ROUND(VLOOKUP(EVID_HNOJENI!N2007,HNOJIVA_ALL!$A$2:$Z$3303,18,FALSE)*K2007*IF(L2007="t",10,IF(L2007="kg",0.01,IF(L2007="q",1,IF(L2007="l",0.01*VLOOKUP(EVID_HNOJENI!N2007,HNOJIVA_ALL!$A$2:$AE$3303,31,FALSE),"CHYBA")))),2)</f>
        <v>#N/A</v>
      </c>
      <c r="T2007" s="51" t="e">
        <f>ROUND(VLOOKUP(EVID_HNOJENI!N2007,HNOJIVA_ALL!$A$2:$Z$3303,17,FALSE)*K2007*IF(L2007="t",10,IF(L2007="kg",0.01,IF(L2007="q",1,IF(L2007="l",0.01*VLOOKUP(EVID_HNOJENI!N2007,HNOJIVA_ALL!$A$2:$AE$3303,31,FALSE),"CHYBA")))),2)</f>
        <v>#N/A</v>
      </c>
      <c r="U2007" s="51" t="e">
        <f>ROUND(VLOOKUP(EVID_HNOJENI!N2007,HNOJIVA_ALL!$A$2:$Z$3303,20,FALSE)*K2007*IF(L2007="t",10,IF(L2007="kg",0.01,IF(L2007="q",1,IF(L2007="l",0.01*VLOOKUP(EVID_HNOJENI!N2007,HNOJIVA_ALL!$A$2:$AE$3303,31,FALSE),"CHYBA")))),2)</f>
        <v>#N/A</v>
      </c>
    </row>
    <row r="2008" spans="1:21" x14ac:dyDescent="0.2">
      <c r="A2008" s="32"/>
      <c r="B2008" s="45" t="e">
        <f>VLOOKUP($A2008,EVID_OSEVU!$A$1:$M$4972,2,FALSE)</f>
        <v>#N/A</v>
      </c>
      <c r="C2008" s="45" t="e">
        <f>VLOOKUP($A2008,EVID_OSEVU!$A$1:$M$4972,3,FALSE)</f>
        <v>#N/A</v>
      </c>
      <c r="D2008" s="45" t="e">
        <f>VLOOKUP($A2008,EVID_OSEVU!$A$1:$M$4972,4,FALSE)</f>
        <v>#N/A</v>
      </c>
      <c r="E2008" s="45" t="e">
        <f>VLOOKUP($A2008,EVID_OSEVU!$A$1:$M$4972,7,FALSE)</f>
        <v>#N/A</v>
      </c>
      <c r="F2008" s="45" t="e">
        <f>VLOOKUP($A2008,EVID_OSEVU!$A$1:$M$4972,8,FALSE)</f>
        <v>#N/A</v>
      </c>
      <c r="G2008" s="45" t="e">
        <f>VLOOKUP($A2008,EVID_OSEVU!$A$1:$M$4972,11,FALSE)</f>
        <v>#N/A</v>
      </c>
      <c r="H2008" s="35"/>
      <c r="I2008" s="48"/>
      <c r="J2008" s="33" t="e">
        <f>VLOOKUP($A2008,EVID_OSEVU!$A$1:$M$4972,11,FALSE)</f>
        <v>#N/A</v>
      </c>
      <c r="K2008" s="39"/>
      <c r="L2008" s="49"/>
      <c r="M2008" s="89" t="e">
        <f t="shared" si="31"/>
        <v>#N/A</v>
      </c>
      <c r="N2008" s="50"/>
      <c r="O2008" s="37" t="e">
        <f>VLOOKUP(EVID_HNOJENI!N2008,HNOJIVA_ALL!$A$2:$Z$3303,4,FALSE)</f>
        <v>#N/A</v>
      </c>
      <c r="P2008" s="51" t="e">
        <f>ROUND(VLOOKUP(EVID_HNOJENI!N2008,HNOJIVA_ALL!$A$2:$Z$3303,14,FALSE)*K2008*IF(L2008="t",10,IF(L2008="kg",0.01,IF(L2008="q",1,IF(L2008="l",0.01*VLOOKUP(EVID_HNOJENI!N2008,HNOJIVA_ALL!$A$2:$AE$3303,31,FALSE),"CHYBA")))),2)</f>
        <v>#N/A</v>
      </c>
      <c r="Q2008" s="51" t="e">
        <f>ROUND(VLOOKUP(EVID_HNOJENI!N2008,HNOJIVA_ALL!$A$2:$Z$3303,15,FALSE)*K2008*IF(L2008="t",10,IF(L2008="kg",0.01,IF(L2008="q",1,IF(L2008="l",0.01*VLOOKUP(EVID_HNOJENI!N2008,HNOJIVA_ALL!$A$2:$AE$3303,31,FALSE),"CHYBA")))),2)</f>
        <v>#N/A</v>
      </c>
      <c r="R2008" s="51" t="e">
        <f>ROUND(VLOOKUP(EVID_HNOJENI!N2008,HNOJIVA_ALL!$A$2:$Z$3303,16,FALSE)*K2008*IF(L2008="t",10,IF(L2008="kg",0.01,IF(L2008="q",1,IF(L2008="l",0.01*VLOOKUP(EVID_HNOJENI!N2008,HNOJIVA_ALL!$A$2:$AE$3303,31,FALSE),"CHYBA")))),2)</f>
        <v>#N/A</v>
      </c>
      <c r="S2008" s="51" t="e">
        <f>ROUND(VLOOKUP(EVID_HNOJENI!N2008,HNOJIVA_ALL!$A$2:$Z$3303,18,FALSE)*K2008*IF(L2008="t",10,IF(L2008="kg",0.01,IF(L2008="q",1,IF(L2008="l",0.01*VLOOKUP(EVID_HNOJENI!N2008,HNOJIVA_ALL!$A$2:$AE$3303,31,FALSE),"CHYBA")))),2)</f>
        <v>#N/A</v>
      </c>
      <c r="T2008" s="51" t="e">
        <f>ROUND(VLOOKUP(EVID_HNOJENI!N2008,HNOJIVA_ALL!$A$2:$Z$3303,17,FALSE)*K2008*IF(L2008="t",10,IF(L2008="kg",0.01,IF(L2008="q",1,IF(L2008="l",0.01*VLOOKUP(EVID_HNOJENI!N2008,HNOJIVA_ALL!$A$2:$AE$3303,31,FALSE),"CHYBA")))),2)</f>
        <v>#N/A</v>
      </c>
      <c r="U2008" s="51" t="e">
        <f>ROUND(VLOOKUP(EVID_HNOJENI!N2008,HNOJIVA_ALL!$A$2:$Z$3303,20,FALSE)*K2008*IF(L2008="t",10,IF(L2008="kg",0.01,IF(L2008="q",1,IF(L2008="l",0.01*VLOOKUP(EVID_HNOJENI!N2008,HNOJIVA_ALL!$A$2:$AE$3303,31,FALSE),"CHYBA")))),2)</f>
        <v>#N/A</v>
      </c>
    </row>
    <row r="2009" spans="1:21" x14ac:dyDescent="0.2">
      <c r="A2009" s="32"/>
      <c r="B2009" s="45" t="e">
        <f>VLOOKUP($A2009,EVID_OSEVU!$A$1:$M$4972,2,FALSE)</f>
        <v>#N/A</v>
      </c>
      <c r="C2009" s="45" t="e">
        <f>VLOOKUP($A2009,EVID_OSEVU!$A$1:$M$4972,3,FALSE)</f>
        <v>#N/A</v>
      </c>
      <c r="D2009" s="45" t="e">
        <f>VLOOKUP($A2009,EVID_OSEVU!$A$1:$M$4972,4,FALSE)</f>
        <v>#N/A</v>
      </c>
      <c r="E2009" s="45" t="e">
        <f>VLOOKUP($A2009,EVID_OSEVU!$A$1:$M$4972,7,FALSE)</f>
        <v>#N/A</v>
      </c>
      <c r="F2009" s="45" t="e">
        <f>VLOOKUP($A2009,EVID_OSEVU!$A$1:$M$4972,8,FALSE)</f>
        <v>#N/A</v>
      </c>
      <c r="G2009" s="45" t="e">
        <f>VLOOKUP($A2009,EVID_OSEVU!$A$1:$M$4972,11,FALSE)</f>
        <v>#N/A</v>
      </c>
      <c r="H2009" s="35"/>
      <c r="I2009" s="48"/>
      <c r="J2009" s="33" t="e">
        <f>VLOOKUP($A2009,EVID_OSEVU!$A$1:$M$4972,11,FALSE)</f>
        <v>#N/A</v>
      </c>
      <c r="K2009" s="39"/>
      <c r="L2009" s="49"/>
      <c r="M2009" s="89" t="e">
        <f t="shared" si="31"/>
        <v>#N/A</v>
      </c>
      <c r="N2009" s="50"/>
      <c r="O2009" s="37" t="e">
        <f>VLOOKUP(EVID_HNOJENI!N2009,HNOJIVA_ALL!$A$2:$Z$3303,4,FALSE)</f>
        <v>#N/A</v>
      </c>
      <c r="P2009" s="51" t="e">
        <f>ROUND(VLOOKUP(EVID_HNOJENI!N2009,HNOJIVA_ALL!$A$2:$Z$3303,14,FALSE)*K2009*IF(L2009="t",10,IF(L2009="kg",0.01,IF(L2009="q",1,IF(L2009="l",0.01*VLOOKUP(EVID_HNOJENI!N2009,HNOJIVA_ALL!$A$2:$AE$3303,31,FALSE),"CHYBA")))),2)</f>
        <v>#N/A</v>
      </c>
      <c r="Q2009" s="51" t="e">
        <f>ROUND(VLOOKUP(EVID_HNOJENI!N2009,HNOJIVA_ALL!$A$2:$Z$3303,15,FALSE)*K2009*IF(L2009="t",10,IF(L2009="kg",0.01,IF(L2009="q",1,IF(L2009="l",0.01*VLOOKUP(EVID_HNOJENI!N2009,HNOJIVA_ALL!$A$2:$AE$3303,31,FALSE),"CHYBA")))),2)</f>
        <v>#N/A</v>
      </c>
      <c r="R2009" s="51" t="e">
        <f>ROUND(VLOOKUP(EVID_HNOJENI!N2009,HNOJIVA_ALL!$A$2:$Z$3303,16,FALSE)*K2009*IF(L2009="t",10,IF(L2009="kg",0.01,IF(L2009="q",1,IF(L2009="l",0.01*VLOOKUP(EVID_HNOJENI!N2009,HNOJIVA_ALL!$A$2:$AE$3303,31,FALSE),"CHYBA")))),2)</f>
        <v>#N/A</v>
      </c>
      <c r="S2009" s="51" t="e">
        <f>ROUND(VLOOKUP(EVID_HNOJENI!N2009,HNOJIVA_ALL!$A$2:$Z$3303,18,FALSE)*K2009*IF(L2009="t",10,IF(L2009="kg",0.01,IF(L2009="q",1,IF(L2009="l",0.01*VLOOKUP(EVID_HNOJENI!N2009,HNOJIVA_ALL!$A$2:$AE$3303,31,FALSE),"CHYBA")))),2)</f>
        <v>#N/A</v>
      </c>
      <c r="T2009" s="51" t="e">
        <f>ROUND(VLOOKUP(EVID_HNOJENI!N2009,HNOJIVA_ALL!$A$2:$Z$3303,17,FALSE)*K2009*IF(L2009="t",10,IF(L2009="kg",0.01,IF(L2009="q",1,IF(L2009="l",0.01*VLOOKUP(EVID_HNOJENI!N2009,HNOJIVA_ALL!$A$2:$AE$3303,31,FALSE),"CHYBA")))),2)</f>
        <v>#N/A</v>
      </c>
      <c r="U2009" s="51" t="e">
        <f>ROUND(VLOOKUP(EVID_HNOJENI!N2009,HNOJIVA_ALL!$A$2:$Z$3303,20,FALSE)*K2009*IF(L2009="t",10,IF(L2009="kg",0.01,IF(L2009="q",1,IF(L2009="l",0.01*VLOOKUP(EVID_HNOJENI!N2009,HNOJIVA_ALL!$A$2:$AE$3303,31,FALSE),"CHYBA")))),2)</f>
        <v>#N/A</v>
      </c>
    </row>
    <row r="2010" spans="1:21" x14ac:dyDescent="0.2">
      <c r="A2010" s="32"/>
      <c r="B2010" s="45" t="e">
        <f>VLOOKUP($A2010,EVID_OSEVU!$A$1:$M$4972,2,FALSE)</f>
        <v>#N/A</v>
      </c>
      <c r="C2010" s="45" t="e">
        <f>VLOOKUP($A2010,EVID_OSEVU!$A$1:$M$4972,3,FALSE)</f>
        <v>#N/A</v>
      </c>
      <c r="D2010" s="45" t="e">
        <f>VLOOKUP($A2010,EVID_OSEVU!$A$1:$M$4972,4,FALSE)</f>
        <v>#N/A</v>
      </c>
      <c r="E2010" s="45" t="e">
        <f>VLOOKUP($A2010,EVID_OSEVU!$A$1:$M$4972,7,FALSE)</f>
        <v>#N/A</v>
      </c>
      <c r="F2010" s="45" t="e">
        <f>VLOOKUP($A2010,EVID_OSEVU!$A$1:$M$4972,8,FALSE)</f>
        <v>#N/A</v>
      </c>
      <c r="G2010" s="45" t="e">
        <f>VLOOKUP($A2010,EVID_OSEVU!$A$1:$M$4972,11,FALSE)</f>
        <v>#N/A</v>
      </c>
      <c r="H2010" s="35"/>
      <c r="I2010" s="48"/>
      <c r="J2010" s="33" t="e">
        <f>VLOOKUP($A2010,EVID_OSEVU!$A$1:$M$4972,11,FALSE)</f>
        <v>#N/A</v>
      </c>
      <c r="K2010" s="39"/>
      <c r="L2010" s="49"/>
      <c r="M2010" s="89" t="e">
        <f t="shared" si="31"/>
        <v>#N/A</v>
      </c>
      <c r="N2010" s="50"/>
      <c r="O2010" s="37" t="e">
        <f>VLOOKUP(EVID_HNOJENI!N2010,HNOJIVA_ALL!$A$2:$Z$3303,4,FALSE)</f>
        <v>#N/A</v>
      </c>
      <c r="P2010" s="51" t="e">
        <f>ROUND(VLOOKUP(EVID_HNOJENI!N2010,HNOJIVA_ALL!$A$2:$Z$3303,14,FALSE)*K2010*IF(L2010="t",10,IF(L2010="kg",0.01,IF(L2010="q",1,IF(L2010="l",0.01*VLOOKUP(EVID_HNOJENI!N2010,HNOJIVA_ALL!$A$2:$AE$3303,31,FALSE),"CHYBA")))),2)</f>
        <v>#N/A</v>
      </c>
      <c r="Q2010" s="51" t="e">
        <f>ROUND(VLOOKUP(EVID_HNOJENI!N2010,HNOJIVA_ALL!$A$2:$Z$3303,15,FALSE)*K2010*IF(L2010="t",10,IF(L2010="kg",0.01,IF(L2010="q",1,IF(L2010="l",0.01*VLOOKUP(EVID_HNOJENI!N2010,HNOJIVA_ALL!$A$2:$AE$3303,31,FALSE),"CHYBA")))),2)</f>
        <v>#N/A</v>
      </c>
      <c r="R2010" s="51" t="e">
        <f>ROUND(VLOOKUP(EVID_HNOJENI!N2010,HNOJIVA_ALL!$A$2:$Z$3303,16,FALSE)*K2010*IF(L2010="t",10,IF(L2010="kg",0.01,IF(L2010="q",1,IF(L2010="l",0.01*VLOOKUP(EVID_HNOJENI!N2010,HNOJIVA_ALL!$A$2:$AE$3303,31,FALSE),"CHYBA")))),2)</f>
        <v>#N/A</v>
      </c>
      <c r="S2010" s="51" t="e">
        <f>ROUND(VLOOKUP(EVID_HNOJENI!N2010,HNOJIVA_ALL!$A$2:$Z$3303,18,FALSE)*K2010*IF(L2010="t",10,IF(L2010="kg",0.01,IF(L2010="q",1,IF(L2010="l",0.01*VLOOKUP(EVID_HNOJENI!N2010,HNOJIVA_ALL!$A$2:$AE$3303,31,FALSE),"CHYBA")))),2)</f>
        <v>#N/A</v>
      </c>
      <c r="T2010" s="51" t="e">
        <f>ROUND(VLOOKUP(EVID_HNOJENI!N2010,HNOJIVA_ALL!$A$2:$Z$3303,17,FALSE)*K2010*IF(L2010="t",10,IF(L2010="kg",0.01,IF(L2010="q",1,IF(L2010="l",0.01*VLOOKUP(EVID_HNOJENI!N2010,HNOJIVA_ALL!$A$2:$AE$3303,31,FALSE),"CHYBA")))),2)</f>
        <v>#N/A</v>
      </c>
      <c r="U2010" s="51" t="e">
        <f>ROUND(VLOOKUP(EVID_HNOJENI!N2010,HNOJIVA_ALL!$A$2:$Z$3303,20,FALSE)*K2010*IF(L2010="t",10,IF(L2010="kg",0.01,IF(L2010="q",1,IF(L2010="l",0.01*VLOOKUP(EVID_HNOJENI!N2010,HNOJIVA_ALL!$A$2:$AE$3303,31,FALSE),"CHYBA")))),2)</f>
        <v>#N/A</v>
      </c>
    </row>
    <row r="2011" spans="1:21" x14ac:dyDescent="0.2">
      <c r="A2011" s="32"/>
      <c r="B2011" s="45" t="e">
        <f>VLOOKUP($A2011,EVID_OSEVU!$A$1:$M$4972,2,FALSE)</f>
        <v>#N/A</v>
      </c>
      <c r="C2011" s="45" t="e">
        <f>VLOOKUP($A2011,EVID_OSEVU!$A$1:$M$4972,3,FALSE)</f>
        <v>#N/A</v>
      </c>
      <c r="D2011" s="45" t="e">
        <f>VLOOKUP($A2011,EVID_OSEVU!$A$1:$M$4972,4,FALSE)</f>
        <v>#N/A</v>
      </c>
      <c r="E2011" s="45" t="e">
        <f>VLOOKUP($A2011,EVID_OSEVU!$A$1:$M$4972,7,FALSE)</f>
        <v>#N/A</v>
      </c>
      <c r="F2011" s="45" t="e">
        <f>VLOOKUP($A2011,EVID_OSEVU!$A$1:$M$4972,8,FALSE)</f>
        <v>#N/A</v>
      </c>
      <c r="G2011" s="45" t="e">
        <f>VLOOKUP($A2011,EVID_OSEVU!$A$1:$M$4972,11,FALSE)</f>
        <v>#N/A</v>
      </c>
      <c r="H2011" s="35"/>
      <c r="I2011" s="48"/>
      <c r="J2011" s="33" t="e">
        <f>VLOOKUP($A2011,EVID_OSEVU!$A$1:$M$4972,11,FALSE)</f>
        <v>#N/A</v>
      </c>
      <c r="K2011" s="39"/>
      <c r="L2011" s="49"/>
      <c r="M2011" s="89" t="e">
        <f t="shared" si="31"/>
        <v>#N/A</v>
      </c>
      <c r="N2011" s="50"/>
      <c r="O2011" s="37" t="e">
        <f>VLOOKUP(EVID_HNOJENI!N2011,HNOJIVA_ALL!$A$2:$Z$3303,4,FALSE)</f>
        <v>#N/A</v>
      </c>
      <c r="P2011" s="51" t="e">
        <f>ROUND(VLOOKUP(EVID_HNOJENI!N2011,HNOJIVA_ALL!$A$2:$Z$3303,14,FALSE)*K2011*IF(L2011="t",10,IF(L2011="kg",0.01,IF(L2011="q",1,IF(L2011="l",0.01*VLOOKUP(EVID_HNOJENI!N2011,HNOJIVA_ALL!$A$2:$AE$3303,31,FALSE),"CHYBA")))),2)</f>
        <v>#N/A</v>
      </c>
      <c r="Q2011" s="51" t="e">
        <f>ROUND(VLOOKUP(EVID_HNOJENI!N2011,HNOJIVA_ALL!$A$2:$Z$3303,15,FALSE)*K2011*IF(L2011="t",10,IF(L2011="kg",0.01,IF(L2011="q",1,IF(L2011="l",0.01*VLOOKUP(EVID_HNOJENI!N2011,HNOJIVA_ALL!$A$2:$AE$3303,31,FALSE),"CHYBA")))),2)</f>
        <v>#N/A</v>
      </c>
      <c r="R2011" s="51" t="e">
        <f>ROUND(VLOOKUP(EVID_HNOJENI!N2011,HNOJIVA_ALL!$A$2:$Z$3303,16,FALSE)*K2011*IF(L2011="t",10,IF(L2011="kg",0.01,IF(L2011="q",1,IF(L2011="l",0.01*VLOOKUP(EVID_HNOJENI!N2011,HNOJIVA_ALL!$A$2:$AE$3303,31,FALSE),"CHYBA")))),2)</f>
        <v>#N/A</v>
      </c>
      <c r="S2011" s="51" t="e">
        <f>ROUND(VLOOKUP(EVID_HNOJENI!N2011,HNOJIVA_ALL!$A$2:$Z$3303,18,FALSE)*K2011*IF(L2011="t",10,IF(L2011="kg",0.01,IF(L2011="q",1,IF(L2011="l",0.01*VLOOKUP(EVID_HNOJENI!N2011,HNOJIVA_ALL!$A$2:$AE$3303,31,FALSE),"CHYBA")))),2)</f>
        <v>#N/A</v>
      </c>
      <c r="T2011" s="51" t="e">
        <f>ROUND(VLOOKUP(EVID_HNOJENI!N2011,HNOJIVA_ALL!$A$2:$Z$3303,17,FALSE)*K2011*IF(L2011="t",10,IF(L2011="kg",0.01,IF(L2011="q",1,IF(L2011="l",0.01*VLOOKUP(EVID_HNOJENI!N2011,HNOJIVA_ALL!$A$2:$AE$3303,31,FALSE),"CHYBA")))),2)</f>
        <v>#N/A</v>
      </c>
      <c r="U2011" s="51" t="e">
        <f>ROUND(VLOOKUP(EVID_HNOJENI!N2011,HNOJIVA_ALL!$A$2:$Z$3303,20,FALSE)*K2011*IF(L2011="t",10,IF(L2011="kg",0.01,IF(L2011="q",1,IF(L2011="l",0.01*VLOOKUP(EVID_HNOJENI!N2011,HNOJIVA_ALL!$A$2:$AE$3303,31,FALSE),"CHYBA")))),2)</f>
        <v>#N/A</v>
      </c>
    </row>
    <row r="2012" spans="1:21" x14ac:dyDescent="0.2">
      <c r="A2012" s="32"/>
      <c r="B2012" s="45" t="e">
        <f>VLOOKUP($A2012,EVID_OSEVU!$A$1:$M$4972,2,FALSE)</f>
        <v>#N/A</v>
      </c>
      <c r="C2012" s="45" t="e">
        <f>VLOOKUP($A2012,EVID_OSEVU!$A$1:$M$4972,3,FALSE)</f>
        <v>#N/A</v>
      </c>
      <c r="D2012" s="45" t="e">
        <f>VLOOKUP($A2012,EVID_OSEVU!$A$1:$M$4972,4,FALSE)</f>
        <v>#N/A</v>
      </c>
      <c r="E2012" s="45" t="e">
        <f>VLOOKUP($A2012,EVID_OSEVU!$A$1:$M$4972,7,FALSE)</f>
        <v>#N/A</v>
      </c>
      <c r="F2012" s="45" t="e">
        <f>VLOOKUP($A2012,EVID_OSEVU!$A$1:$M$4972,8,FALSE)</f>
        <v>#N/A</v>
      </c>
      <c r="G2012" s="45" t="e">
        <f>VLOOKUP($A2012,EVID_OSEVU!$A$1:$M$4972,11,FALSE)</f>
        <v>#N/A</v>
      </c>
      <c r="H2012" s="35"/>
      <c r="I2012" s="48"/>
      <c r="J2012" s="33" t="e">
        <f>VLOOKUP($A2012,EVID_OSEVU!$A$1:$M$4972,11,FALSE)</f>
        <v>#N/A</v>
      </c>
      <c r="K2012" s="39"/>
      <c r="L2012" s="49"/>
      <c r="M2012" s="89" t="e">
        <f t="shared" si="31"/>
        <v>#N/A</v>
      </c>
      <c r="N2012" s="50"/>
      <c r="O2012" s="37" t="e">
        <f>VLOOKUP(EVID_HNOJENI!N2012,HNOJIVA_ALL!$A$2:$Z$3303,4,FALSE)</f>
        <v>#N/A</v>
      </c>
      <c r="P2012" s="51" t="e">
        <f>ROUND(VLOOKUP(EVID_HNOJENI!N2012,HNOJIVA_ALL!$A$2:$Z$3303,14,FALSE)*K2012*IF(L2012="t",10,IF(L2012="kg",0.01,IF(L2012="q",1,IF(L2012="l",0.01*VLOOKUP(EVID_HNOJENI!N2012,HNOJIVA_ALL!$A$2:$AE$3303,31,FALSE),"CHYBA")))),2)</f>
        <v>#N/A</v>
      </c>
      <c r="Q2012" s="51" t="e">
        <f>ROUND(VLOOKUP(EVID_HNOJENI!N2012,HNOJIVA_ALL!$A$2:$Z$3303,15,FALSE)*K2012*IF(L2012="t",10,IF(L2012="kg",0.01,IF(L2012="q",1,IF(L2012="l",0.01*VLOOKUP(EVID_HNOJENI!N2012,HNOJIVA_ALL!$A$2:$AE$3303,31,FALSE),"CHYBA")))),2)</f>
        <v>#N/A</v>
      </c>
      <c r="R2012" s="51" t="e">
        <f>ROUND(VLOOKUP(EVID_HNOJENI!N2012,HNOJIVA_ALL!$A$2:$Z$3303,16,FALSE)*K2012*IF(L2012="t",10,IF(L2012="kg",0.01,IF(L2012="q",1,IF(L2012="l",0.01*VLOOKUP(EVID_HNOJENI!N2012,HNOJIVA_ALL!$A$2:$AE$3303,31,FALSE),"CHYBA")))),2)</f>
        <v>#N/A</v>
      </c>
      <c r="S2012" s="51" t="e">
        <f>ROUND(VLOOKUP(EVID_HNOJENI!N2012,HNOJIVA_ALL!$A$2:$Z$3303,18,FALSE)*K2012*IF(L2012="t",10,IF(L2012="kg",0.01,IF(L2012="q",1,IF(L2012="l",0.01*VLOOKUP(EVID_HNOJENI!N2012,HNOJIVA_ALL!$A$2:$AE$3303,31,FALSE),"CHYBA")))),2)</f>
        <v>#N/A</v>
      </c>
      <c r="T2012" s="51" t="e">
        <f>ROUND(VLOOKUP(EVID_HNOJENI!N2012,HNOJIVA_ALL!$A$2:$Z$3303,17,FALSE)*K2012*IF(L2012="t",10,IF(L2012="kg",0.01,IF(L2012="q",1,IF(L2012="l",0.01*VLOOKUP(EVID_HNOJENI!N2012,HNOJIVA_ALL!$A$2:$AE$3303,31,FALSE),"CHYBA")))),2)</f>
        <v>#N/A</v>
      </c>
      <c r="U2012" s="51" t="e">
        <f>ROUND(VLOOKUP(EVID_HNOJENI!N2012,HNOJIVA_ALL!$A$2:$Z$3303,20,FALSE)*K2012*IF(L2012="t",10,IF(L2012="kg",0.01,IF(L2012="q",1,IF(L2012="l",0.01*VLOOKUP(EVID_HNOJENI!N2012,HNOJIVA_ALL!$A$2:$AE$3303,31,FALSE),"CHYBA")))),2)</f>
        <v>#N/A</v>
      </c>
    </row>
    <row r="2013" spans="1:21" x14ac:dyDescent="0.2">
      <c r="A2013" s="32"/>
      <c r="B2013" s="45" t="e">
        <f>VLOOKUP($A2013,EVID_OSEVU!$A$1:$M$4972,2,FALSE)</f>
        <v>#N/A</v>
      </c>
      <c r="C2013" s="45" t="e">
        <f>VLOOKUP($A2013,EVID_OSEVU!$A$1:$M$4972,3,FALSE)</f>
        <v>#N/A</v>
      </c>
      <c r="D2013" s="45" t="e">
        <f>VLOOKUP($A2013,EVID_OSEVU!$A$1:$M$4972,4,FALSE)</f>
        <v>#N/A</v>
      </c>
      <c r="E2013" s="45" t="e">
        <f>VLOOKUP($A2013,EVID_OSEVU!$A$1:$M$4972,7,FALSE)</f>
        <v>#N/A</v>
      </c>
      <c r="F2013" s="45" t="e">
        <f>VLOOKUP($A2013,EVID_OSEVU!$A$1:$M$4972,8,FALSE)</f>
        <v>#N/A</v>
      </c>
      <c r="G2013" s="45" t="e">
        <f>VLOOKUP($A2013,EVID_OSEVU!$A$1:$M$4972,11,FALSE)</f>
        <v>#N/A</v>
      </c>
      <c r="H2013" s="35"/>
      <c r="I2013" s="48"/>
      <c r="J2013" s="33" t="e">
        <f>VLOOKUP($A2013,EVID_OSEVU!$A$1:$M$4972,11,FALSE)</f>
        <v>#N/A</v>
      </c>
      <c r="K2013" s="39"/>
      <c r="L2013" s="49"/>
      <c r="M2013" s="89" t="e">
        <f t="shared" si="31"/>
        <v>#N/A</v>
      </c>
      <c r="N2013" s="50"/>
      <c r="O2013" s="37" t="e">
        <f>VLOOKUP(EVID_HNOJENI!N2013,HNOJIVA_ALL!$A$2:$Z$3303,4,FALSE)</f>
        <v>#N/A</v>
      </c>
      <c r="P2013" s="51" t="e">
        <f>ROUND(VLOOKUP(EVID_HNOJENI!N2013,HNOJIVA_ALL!$A$2:$Z$3303,14,FALSE)*K2013*IF(L2013="t",10,IF(L2013="kg",0.01,IF(L2013="q",1,IF(L2013="l",0.01*VLOOKUP(EVID_HNOJENI!N2013,HNOJIVA_ALL!$A$2:$AE$3303,31,FALSE),"CHYBA")))),2)</f>
        <v>#N/A</v>
      </c>
      <c r="Q2013" s="51" t="e">
        <f>ROUND(VLOOKUP(EVID_HNOJENI!N2013,HNOJIVA_ALL!$A$2:$Z$3303,15,FALSE)*K2013*IF(L2013="t",10,IF(L2013="kg",0.01,IF(L2013="q",1,IF(L2013="l",0.01*VLOOKUP(EVID_HNOJENI!N2013,HNOJIVA_ALL!$A$2:$AE$3303,31,FALSE),"CHYBA")))),2)</f>
        <v>#N/A</v>
      </c>
      <c r="R2013" s="51" t="e">
        <f>ROUND(VLOOKUP(EVID_HNOJENI!N2013,HNOJIVA_ALL!$A$2:$Z$3303,16,FALSE)*K2013*IF(L2013="t",10,IF(L2013="kg",0.01,IF(L2013="q",1,IF(L2013="l",0.01*VLOOKUP(EVID_HNOJENI!N2013,HNOJIVA_ALL!$A$2:$AE$3303,31,FALSE),"CHYBA")))),2)</f>
        <v>#N/A</v>
      </c>
      <c r="S2013" s="51" t="e">
        <f>ROUND(VLOOKUP(EVID_HNOJENI!N2013,HNOJIVA_ALL!$A$2:$Z$3303,18,FALSE)*K2013*IF(L2013="t",10,IF(L2013="kg",0.01,IF(L2013="q",1,IF(L2013="l",0.01*VLOOKUP(EVID_HNOJENI!N2013,HNOJIVA_ALL!$A$2:$AE$3303,31,FALSE),"CHYBA")))),2)</f>
        <v>#N/A</v>
      </c>
      <c r="T2013" s="51" t="e">
        <f>ROUND(VLOOKUP(EVID_HNOJENI!N2013,HNOJIVA_ALL!$A$2:$Z$3303,17,FALSE)*K2013*IF(L2013="t",10,IF(L2013="kg",0.01,IF(L2013="q",1,IF(L2013="l",0.01*VLOOKUP(EVID_HNOJENI!N2013,HNOJIVA_ALL!$A$2:$AE$3303,31,FALSE),"CHYBA")))),2)</f>
        <v>#N/A</v>
      </c>
      <c r="U2013" s="51" t="e">
        <f>ROUND(VLOOKUP(EVID_HNOJENI!N2013,HNOJIVA_ALL!$A$2:$Z$3303,20,FALSE)*K2013*IF(L2013="t",10,IF(L2013="kg",0.01,IF(L2013="q",1,IF(L2013="l",0.01*VLOOKUP(EVID_HNOJENI!N2013,HNOJIVA_ALL!$A$2:$AE$3303,31,FALSE),"CHYBA")))),2)</f>
        <v>#N/A</v>
      </c>
    </row>
    <row r="2014" spans="1:21" x14ac:dyDescent="0.2">
      <c r="A2014" s="32"/>
      <c r="B2014" s="45" t="e">
        <f>VLOOKUP($A2014,EVID_OSEVU!$A$1:$M$4972,2,FALSE)</f>
        <v>#N/A</v>
      </c>
      <c r="C2014" s="45" t="e">
        <f>VLOOKUP($A2014,EVID_OSEVU!$A$1:$M$4972,3,FALSE)</f>
        <v>#N/A</v>
      </c>
      <c r="D2014" s="45" t="e">
        <f>VLOOKUP($A2014,EVID_OSEVU!$A$1:$M$4972,4,FALSE)</f>
        <v>#N/A</v>
      </c>
      <c r="E2014" s="45" t="e">
        <f>VLOOKUP($A2014,EVID_OSEVU!$A$1:$M$4972,7,FALSE)</f>
        <v>#N/A</v>
      </c>
      <c r="F2014" s="45" t="e">
        <f>VLOOKUP($A2014,EVID_OSEVU!$A$1:$M$4972,8,FALSE)</f>
        <v>#N/A</v>
      </c>
      <c r="G2014" s="45" t="e">
        <f>VLOOKUP($A2014,EVID_OSEVU!$A$1:$M$4972,11,FALSE)</f>
        <v>#N/A</v>
      </c>
      <c r="H2014" s="35"/>
      <c r="I2014" s="48"/>
      <c r="J2014" s="33" t="e">
        <f>VLOOKUP($A2014,EVID_OSEVU!$A$1:$M$4972,11,FALSE)</f>
        <v>#N/A</v>
      </c>
      <c r="K2014" s="39"/>
      <c r="L2014" s="49"/>
      <c r="M2014" s="89" t="e">
        <f t="shared" si="31"/>
        <v>#N/A</v>
      </c>
      <c r="N2014" s="50"/>
      <c r="O2014" s="37" t="e">
        <f>VLOOKUP(EVID_HNOJENI!N2014,HNOJIVA_ALL!$A$2:$Z$3303,4,FALSE)</f>
        <v>#N/A</v>
      </c>
      <c r="P2014" s="51" t="e">
        <f>ROUND(VLOOKUP(EVID_HNOJENI!N2014,HNOJIVA_ALL!$A$2:$Z$3303,14,FALSE)*K2014*IF(L2014="t",10,IF(L2014="kg",0.01,IF(L2014="q",1,IF(L2014="l",0.01*VLOOKUP(EVID_HNOJENI!N2014,HNOJIVA_ALL!$A$2:$AE$3303,31,FALSE),"CHYBA")))),2)</f>
        <v>#N/A</v>
      </c>
      <c r="Q2014" s="51" t="e">
        <f>ROUND(VLOOKUP(EVID_HNOJENI!N2014,HNOJIVA_ALL!$A$2:$Z$3303,15,FALSE)*K2014*IF(L2014="t",10,IF(L2014="kg",0.01,IF(L2014="q",1,IF(L2014="l",0.01*VLOOKUP(EVID_HNOJENI!N2014,HNOJIVA_ALL!$A$2:$AE$3303,31,FALSE),"CHYBA")))),2)</f>
        <v>#N/A</v>
      </c>
      <c r="R2014" s="51" t="e">
        <f>ROUND(VLOOKUP(EVID_HNOJENI!N2014,HNOJIVA_ALL!$A$2:$Z$3303,16,FALSE)*K2014*IF(L2014="t",10,IF(L2014="kg",0.01,IF(L2014="q",1,IF(L2014="l",0.01*VLOOKUP(EVID_HNOJENI!N2014,HNOJIVA_ALL!$A$2:$AE$3303,31,FALSE),"CHYBA")))),2)</f>
        <v>#N/A</v>
      </c>
      <c r="S2014" s="51" t="e">
        <f>ROUND(VLOOKUP(EVID_HNOJENI!N2014,HNOJIVA_ALL!$A$2:$Z$3303,18,FALSE)*K2014*IF(L2014="t",10,IF(L2014="kg",0.01,IF(L2014="q",1,IF(L2014="l",0.01*VLOOKUP(EVID_HNOJENI!N2014,HNOJIVA_ALL!$A$2:$AE$3303,31,FALSE),"CHYBA")))),2)</f>
        <v>#N/A</v>
      </c>
      <c r="T2014" s="51" t="e">
        <f>ROUND(VLOOKUP(EVID_HNOJENI!N2014,HNOJIVA_ALL!$A$2:$Z$3303,17,FALSE)*K2014*IF(L2014="t",10,IF(L2014="kg",0.01,IF(L2014="q",1,IF(L2014="l",0.01*VLOOKUP(EVID_HNOJENI!N2014,HNOJIVA_ALL!$A$2:$AE$3303,31,FALSE),"CHYBA")))),2)</f>
        <v>#N/A</v>
      </c>
      <c r="U2014" s="51" t="e">
        <f>ROUND(VLOOKUP(EVID_HNOJENI!N2014,HNOJIVA_ALL!$A$2:$Z$3303,20,FALSE)*K2014*IF(L2014="t",10,IF(L2014="kg",0.01,IF(L2014="q",1,IF(L2014="l",0.01*VLOOKUP(EVID_HNOJENI!N2014,HNOJIVA_ALL!$A$2:$AE$3303,31,FALSE),"CHYBA")))),2)</f>
        <v>#N/A</v>
      </c>
    </row>
    <row r="2015" spans="1:21" x14ac:dyDescent="0.2">
      <c r="A2015" s="32"/>
      <c r="B2015" s="45" t="e">
        <f>VLOOKUP($A2015,EVID_OSEVU!$A$1:$M$4972,2,FALSE)</f>
        <v>#N/A</v>
      </c>
      <c r="C2015" s="45" t="e">
        <f>VLOOKUP($A2015,EVID_OSEVU!$A$1:$M$4972,3,FALSE)</f>
        <v>#N/A</v>
      </c>
      <c r="D2015" s="45" t="e">
        <f>VLOOKUP($A2015,EVID_OSEVU!$A$1:$M$4972,4,FALSE)</f>
        <v>#N/A</v>
      </c>
      <c r="E2015" s="45" t="e">
        <f>VLOOKUP($A2015,EVID_OSEVU!$A$1:$M$4972,7,FALSE)</f>
        <v>#N/A</v>
      </c>
      <c r="F2015" s="45" t="e">
        <f>VLOOKUP($A2015,EVID_OSEVU!$A$1:$M$4972,8,FALSE)</f>
        <v>#N/A</v>
      </c>
      <c r="G2015" s="45" t="e">
        <f>VLOOKUP($A2015,EVID_OSEVU!$A$1:$M$4972,11,FALSE)</f>
        <v>#N/A</v>
      </c>
      <c r="H2015" s="35"/>
      <c r="I2015" s="48"/>
      <c r="J2015" s="33" t="e">
        <f>VLOOKUP($A2015,EVID_OSEVU!$A$1:$M$4972,11,FALSE)</f>
        <v>#N/A</v>
      </c>
      <c r="K2015" s="39"/>
      <c r="L2015" s="49"/>
      <c r="M2015" s="89" t="e">
        <f t="shared" si="31"/>
        <v>#N/A</v>
      </c>
      <c r="N2015" s="50"/>
      <c r="O2015" s="37" t="e">
        <f>VLOOKUP(EVID_HNOJENI!N2015,HNOJIVA_ALL!$A$2:$Z$3303,4,FALSE)</f>
        <v>#N/A</v>
      </c>
      <c r="P2015" s="51" t="e">
        <f>ROUND(VLOOKUP(EVID_HNOJENI!N2015,HNOJIVA_ALL!$A$2:$Z$3303,14,FALSE)*K2015*IF(L2015="t",10,IF(L2015="kg",0.01,IF(L2015="q",1,IF(L2015="l",0.01*VLOOKUP(EVID_HNOJENI!N2015,HNOJIVA_ALL!$A$2:$AE$3303,31,FALSE),"CHYBA")))),2)</f>
        <v>#N/A</v>
      </c>
      <c r="Q2015" s="51" t="e">
        <f>ROUND(VLOOKUP(EVID_HNOJENI!N2015,HNOJIVA_ALL!$A$2:$Z$3303,15,FALSE)*K2015*IF(L2015="t",10,IF(L2015="kg",0.01,IF(L2015="q",1,IF(L2015="l",0.01*VLOOKUP(EVID_HNOJENI!N2015,HNOJIVA_ALL!$A$2:$AE$3303,31,FALSE),"CHYBA")))),2)</f>
        <v>#N/A</v>
      </c>
      <c r="R2015" s="51" t="e">
        <f>ROUND(VLOOKUP(EVID_HNOJENI!N2015,HNOJIVA_ALL!$A$2:$Z$3303,16,FALSE)*K2015*IF(L2015="t",10,IF(L2015="kg",0.01,IF(L2015="q",1,IF(L2015="l",0.01*VLOOKUP(EVID_HNOJENI!N2015,HNOJIVA_ALL!$A$2:$AE$3303,31,FALSE),"CHYBA")))),2)</f>
        <v>#N/A</v>
      </c>
      <c r="S2015" s="51" t="e">
        <f>ROUND(VLOOKUP(EVID_HNOJENI!N2015,HNOJIVA_ALL!$A$2:$Z$3303,18,FALSE)*K2015*IF(L2015="t",10,IF(L2015="kg",0.01,IF(L2015="q",1,IF(L2015="l",0.01*VLOOKUP(EVID_HNOJENI!N2015,HNOJIVA_ALL!$A$2:$AE$3303,31,FALSE),"CHYBA")))),2)</f>
        <v>#N/A</v>
      </c>
      <c r="T2015" s="51" t="e">
        <f>ROUND(VLOOKUP(EVID_HNOJENI!N2015,HNOJIVA_ALL!$A$2:$Z$3303,17,FALSE)*K2015*IF(L2015="t",10,IF(L2015="kg",0.01,IF(L2015="q",1,IF(L2015="l",0.01*VLOOKUP(EVID_HNOJENI!N2015,HNOJIVA_ALL!$A$2:$AE$3303,31,FALSE),"CHYBA")))),2)</f>
        <v>#N/A</v>
      </c>
      <c r="U2015" s="51" t="e">
        <f>ROUND(VLOOKUP(EVID_HNOJENI!N2015,HNOJIVA_ALL!$A$2:$Z$3303,20,FALSE)*K2015*IF(L2015="t",10,IF(L2015="kg",0.01,IF(L2015="q",1,IF(L2015="l",0.01*VLOOKUP(EVID_HNOJENI!N2015,HNOJIVA_ALL!$A$2:$AE$3303,31,FALSE),"CHYBA")))),2)</f>
        <v>#N/A</v>
      </c>
    </row>
    <row r="2016" spans="1:21" x14ac:dyDescent="0.2">
      <c r="A2016" s="32"/>
      <c r="B2016" s="45" t="e">
        <f>VLOOKUP($A2016,EVID_OSEVU!$A$1:$M$4972,2,FALSE)</f>
        <v>#N/A</v>
      </c>
      <c r="C2016" s="45" t="e">
        <f>VLOOKUP($A2016,EVID_OSEVU!$A$1:$M$4972,3,FALSE)</f>
        <v>#N/A</v>
      </c>
      <c r="D2016" s="45" t="e">
        <f>VLOOKUP($A2016,EVID_OSEVU!$A$1:$M$4972,4,FALSE)</f>
        <v>#N/A</v>
      </c>
      <c r="E2016" s="45" t="e">
        <f>VLOOKUP($A2016,EVID_OSEVU!$A$1:$M$4972,7,FALSE)</f>
        <v>#N/A</v>
      </c>
      <c r="F2016" s="45" t="e">
        <f>VLOOKUP($A2016,EVID_OSEVU!$A$1:$M$4972,8,FALSE)</f>
        <v>#N/A</v>
      </c>
      <c r="G2016" s="45" t="e">
        <f>VLOOKUP($A2016,EVID_OSEVU!$A$1:$M$4972,11,FALSE)</f>
        <v>#N/A</v>
      </c>
      <c r="H2016" s="35"/>
      <c r="I2016" s="48"/>
      <c r="J2016" s="33" t="e">
        <f>VLOOKUP($A2016,EVID_OSEVU!$A$1:$M$4972,11,FALSE)</f>
        <v>#N/A</v>
      </c>
      <c r="K2016" s="39"/>
      <c r="L2016" s="49"/>
      <c r="M2016" s="89" t="e">
        <f t="shared" si="31"/>
        <v>#N/A</v>
      </c>
      <c r="N2016" s="50"/>
      <c r="O2016" s="37" t="e">
        <f>VLOOKUP(EVID_HNOJENI!N2016,HNOJIVA_ALL!$A$2:$Z$3303,4,FALSE)</f>
        <v>#N/A</v>
      </c>
      <c r="P2016" s="51" t="e">
        <f>ROUND(VLOOKUP(EVID_HNOJENI!N2016,HNOJIVA_ALL!$A$2:$Z$3303,14,FALSE)*K2016*IF(L2016="t",10,IF(L2016="kg",0.01,IF(L2016="q",1,IF(L2016="l",0.01*VLOOKUP(EVID_HNOJENI!N2016,HNOJIVA_ALL!$A$2:$AE$3303,31,FALSE),"CHYBA")))),2)</f>
        <v>#N/A</v>
      </c>
      <c r="Q2016" s="51" t="e">
        <f>ROUND(VLOOKUP(EVID_HNOJENI!N2016,HNOJIVA_ALL!$A$2:$Z$3303,15,FALSE)*K2016*IF(L2016="t",10,IF(L2016="kg",0.01,IF(L2016="q",1,IF(L2016="l",0.01*VLOOKUP(EVID_HNOJENI!N2016,HNOJIVA_ALL!$A$2:$AE$3303,31,FALSE),"CHYBA")))),2)</f>
        <v>#N/A</v>
      </c>
      <c r="R2016" s="51" t="e">
        <f>ROUND(VLOOKUP(EVID_HNOJENI!N2016,HNOJIVA_ALL!$A$2:$Z$3303,16,FALSE)*K2016*IF(L2016="t",10,IF(L2016="kg",0.01,IF(L2016="q",1,IF(L2016="l",0.01*VLOOKUP(EVID_HNOJENI!N2016,HNOJIVA_ALL!$A$2:$AE$3303,31,FALSE),"CHYBA")))),2)</f>
        <v>#N/A</v>
      </c>
      <c r="S2016" s="51" t="e">
        <f>ROUND(VLOOKUP(EVID_HNOJENI!N2016,HNOJIVA_ALL!$A$2:$Z$3303,18,FALSE)*K2016*IF(L2016="t",10,IF(L2016="kg",0.01,IF(L2016="q",1,IF(L2016="l",0.01*VLOOKUP(EVID_HNOJENI!N2016,HNOJIVA_ALL!$A$2:$AE$3303,31,FALSE),"CHYBA")))),2)</f>
        <v>#N/A</v>
      </c>
      <c r="T2016" s="51" t="e">
        <f>ROUND(VLOOKUP(EVID_HNOJENI!N2016,HNOJIVA_ALL!$A$2:$Z$3303,17,FALSE)*K2016*IF(L2016="t",10,IF(L2016="kg",0.01,IF(L2016="q",1,IF(L2016="l",0.01*VLOOKUP(EVID_HNOJENI!N2016,HNOJIVA_ALL!$A$2:$AE$3303,31,FALSE),"CHYBA")))),2)</f>
        <v>#N/A</v>
      </c>
      <c r="U2016" s="51" t="e">
        <f>ROUND(VLOOKUP(EVID_HNOJENI!N2016,HNOJIVA_ALL!$A$2:$Z$3303,20,FALSE)*K2016*IF(L2016="t",10,IF(L2016="kg",0.01,IF(L2016="q",1,IF(L2016="l",0.01*VLOOKUP(EVID_HNOJENI!N2016,HNOJIVA_ALL!$A$2:$AE$3303,31,FALSE),"CHYBA")))),2)</f>
        <v>#N/A</v>
      </c>
    </row>
    <row r="2017" spans="1:21" x14ac:dyDescent="0.2">
      <c r="A2017" s="32"/>
      <c r="B2017" s="45" t="e">
        <f>VLOOKUP($A2017,EVID_OSEVU!$A$1:$M$4972,2,FALSE)</f>
        <v>#N/A</v>
      </c>
      <c r="C2017" s="45" t="e">
        <f>VLOOKUP($A2017,EVID_OSEVU!$A$1:$M$4972,3,FALSE)</f>
        <v>#N/A</v>
      </c>
      <c r="D2017" s="45" t="e">
        <f>VLOOKUP($A2017,EVID_OSEVU!$A$1:$M$4972,4,FALSE)</f>
        <v>#N/A</v>
      </c>
      <c r="E2017" s="45" t="e">
        <f>VLOOKUP($A2017,EVID_OSEVU!$A$1:$M$4972,7,FALSE)</f>
        <v>#N/A</v>
      </c>
      <c r="F2017" s="45" t="e">
        <f>VLOOKUP($A2017,EVID_OSEVU!$A$1:$M$4972,8,FALSE)</f>
        <v>#N/A</v>
      </c>
      <c r="G2017" s="45" t="e">
        <f>VLOOKUP($A2017,EVID_OSEVU!$A$1:$M$4972,11,FALSE)</f>
        <v>#N/A</v>
      </c>
      <c r="H2017" s="35"/>
      <c r="I2017" s="48"/>
      <c r="J2017" s="33" t="e">
        <f>VLOOKUP($A2017,EVID_OSEVU!$A$1:$M$4972,11,FALSE)</f>
        <v>#N/A</v>
      </c>
      <c r="K2017" s="39"/>
      <c r="L2017" s="49"/>
      <c r="M2017" s="89" t="e">
        <f t="shared" si="31"/>
        <v>#N/A</v>
      </c>
      <c r="N2017" s="50"/>
      <c r="O2017" s="37" t="e">
        <f>VLOOKUP(EVID_HNOJENI!N2017,HNOJIVA_ALL!$A$2:$Z$3303,4,FALSE)</f>
        <v>#N/A</v>
      </c>
      <c r="P2017" s="51" t="e">
        <f>ROUND(VLOOKUP(EVID_HNOJENI!N2017,HNOJIVA_ALL!$A$2:$Z$3303,14,FALSE)*K2017*IF(L2017="t",10,IF(L2017="kg",0.01,IF(L2017="q",1,IF(L2017="l",0.01*VLOOKUP(EVID_HNOJENI!N2017,HNOJIVA_ALL!$A$2:$AE$3303,31,FALSE),"CHYBA")))),2)</f>
        <v>#N/A</v>
      </c>
      <c r="Q2017" s="51" t="e">
        <f>ROUND(VLOOKUP(EVID_HNOJENI!N2017,HNOJIVA_ALL!$A$2:$Z$3303,15,FALSE)*K2017*IF(L2017="t",10,IF(L2017="kg",0.01,IF(L2017="q",1,IF(L2017="l",0.01*VLOOKUP(EVID_HNOJENI!N2017,HNOJIVA_ALL!$A$2:$AE$3303,31,FALSE),"CHYBA")))),2)</f>
        <v>#N/A</v>
      </c>
      <c r="R2017" s="51" t="e">
        <f>ROUND(VLOOKUP(EVID_HNOJENI!N2017,HNOJIVA_ALL!$A$2:$Z$3303,16,FALSE)*K2017*IF(L2017="t",10,IF(L2017="kg",0.01,IF(L2017="q",1,IF(L2017="l",0.01*VLOOKUP(EVID_HNOJENI!N2017,HNOJIVA_ALL!$A$2:$AE$3303,31,FALSE),"CHYBA")))),2)</f>
        <v>#N/A</v>
      </c>
      <c r="S2017" s="51" t="e">
        <f>ROUND(VLOOKUP(EVID_HNOJENI!N2017,HNOJIVA_ALL!$A$2:$Z$3303,18,FALSE)*K2017*IF(L2017="t",10,IF(L2017="kg",0.01,IF(L2017="q",1,IF(L2017="l",0.01*VLOOKUP(EVID_HNOJENI!N2017,HNOJIVA_ALL!$A$2:$AE$3303,31,FALSE),"CHYBA")))),2)</f>
        <v>#N/A</v>
      </c>
      <c r="T2017" s="51" t="e">
        <f>ROUND(VLOOKUP(EVID_HNOJENI!N2017,HNOJIVA_ALL!$A$2:$Z$3303,17,FALSE)*K2017*IF(L2017="t",10,IF(L2017="kg",0.01,IF(L2017="q",1,IF(L2017="l",0.01*VLOOKUP(EVID_HNOJENI!N2017,HNOJIVA_ALL!$A$2:$AE$3303,31,FALSE),"CHYBA")))),2)</f>
        <v>#N/A</v>
      </c>
      <c r="U2017" s="51" t="e">
        <f>ROUND(VLOOKUP(EVID_HNOJENI!N2017,HNOJIVA_ALL!$A$2:$Z$3303,20,FALSE)*K2017*IF(L2017="t",10,IF(L2017="kg",0.01,IF(L2017="q",1,IF(L2017="l",0.01*VLOOKUP(EVID_HNOJENI!N2017,HNOJIVA_ALL!$A$2:$AE$3303,31,FALSE),"CHYBA")))),2)</f>
        <v>#N/A</v>
      </c>
    </row>
    <row r="2018" spans="1:21" x14ac:dyDescent="0.2">
      <c r="A2018" s="32"/>
      <c r="B2018" s="45" t="e">
        <f>VLOOKUP($A2018,EVID_OSEVU!$A$1:$M$4972,2,FALSE)</f>
        <v>#N/A</v>
      </c>
      <c r="C2018" s="45" t="e">
        <f>VLOOKUP($A2018,EVID_OSEVU!$A$1:$M$4972,3,FALSE)</f>
        <v>#N/A</v>
      </c>
      <c r="D2018" s="45" t="e">
        <f>VLOOKUP($A2018,EVID_OSEVU!$A$1:$M$4972,4,FALSE)</f>
        <v>#N/A</v>
      </c>
      <c r="E2018" s="45" t="e">
        <f>VLOOKUP($A2018,EVID_OSEVU!$A$1:$M$4972,7,FALSE)</f>
        <v>#N/A</v>
      </c>
      <c r="F2018" s="45" t="e">
        <f>VLOOKUP($A2018,EVID_OSEVU!$A$1:$M$4972,8,FALSE)</f>
        <v>#N/A</v>
      </c>
      <c r="G2018" s="45" t="e">
        <f>VLOOKUP($A2018,EVID_OSEVU!$A$1:$M$4972,11,FALSE)</f>
        <v>#N/A</v>
      </c>
      <c r="H2018" s="35"/>
      <c r="I2018" s="48"/>
      <c r="J2018" s="33" t="e">
        <f>VLOOKUP($A2018,EVID_OSEVU!$A$1:$M$4972,11,FALSE)</f>
        <v>#N/A</v>
      </c>
      <c r="K2018" s="39"/>
      <c r="L2018" s="49"/>
      <c r="M2018" s="89" t="e">
        <f t="shared" si="31"/>
        <v>#N/A</v>
      </c>
      <c r="N2018" s="50"/>
      <c r="O2018" s="37" t="e">
        <f>VLOOKUP(EVID_HNOJENI!N2018,HNOJIVA_ALL!$A$2:$Z$3303,4,FALSE)</f>
        <v>#N/A</v>
      </c>
      <c r="P2018" s="51" t="e">
        <f>ROUND(VLOOKUP(EVID_HNOJENI!N2018,HNOJIVA_ALL!$A$2:$Z$3303,14,FALSE)*K2018*IF(L2018="t",10,IF(L2018="kg",0.01,IF(L2018="q",1,IF(L2018="l",0.01*VLOOKUP(EVID_HNOJENI!N2018,HNOJIVA_ALL!$A$2:$AE$3303,31,FALSE),"CHYBA")))),2)</f>
        <v>#N/A</v>
      </c>
      <c r="Q2018" s="51" t="e">
        <f>ROUND(VLOOKUP(EVID_HNOJENI!N2018,HNOJIVA_ALL!$A$2:$Z$3303,15,FALSE)*K2018*IF(L2018="t",10,IF(L2018="kg",0.01,IF(L2018="q",1,IF(L2018="l",0.01*VLOOKUP(EVID_HNOJENI!N2018,HNOJIVA_ALL!$A$2:$AE$3303,31,FALSE),"CHYBA")))),2)</f>
        <v>#N/A</v>
      </c>
      <c r="R2018" s="51" t="e">
        <f>ROUND(VLOOKUP(EVID_HNOJENI!N2018,HNOJIVA_ALL!$A$2:$Z$3303,16,FALSE)*K2018*IF(L2018="t",10,IF(L2018="kg",0.01,IF(L2018="q",1,IF(L2018="l",0.01*VLOOKUP(EVID_HNOJENI!N2018,HNOJIVA_ALL!$A$2:$AE$3303,31,FALSE),"CHYBA")))),2)</f>
        <v>#N/A</v>
      </c>
      <c r="S2018" s="51" t="e">
        <f>ROUND(VLOOKUP(EVID_HNOJENI!N2018,HNOJIVA_ALL!$A$2:$Z$3303,18,FALSE)*K2018*IF(L2018="t",10,IF(L2018="kg",0.01,IF(L2018="q",1,IF(L2018="l",0.01*VLOOKUP(EVID_HNOJENI!N2018,HNOJIVA_ALL!$A$2:$AE$3303,31,FALSE),"CHYBA")))),2)</f>
        <v>#N/A</v>
      </c>
      <c r="T2018" s="51" t="e">
        <f>ROUND(VLOOKUP(EVID_HNOJENI!N2018,HNOJIVA_ALL!$A$2:$Z$3303,17,FALSE)*K2018*IF(L2018="t",10,IF(L2018="kg",0.01,IF(L2018="q",1,IF(L2018="l",0.01*VLOOKUP(EVID_HNOJENI!N2018,HNOJIVA_ALL!$A$2:$AE$3303,31,FALSE),"CHYBA")))),2)</f>
        <v>#N/A</v>
      </c>
      <c r="U2018" s="51" t="e">
        <f>ROUND(VLOOKUP(EVID_HNOJENI!N2018,HNOJIVA_ALL!$A$2:$Z$3303,20,FALSE)*K2018*IF(L2018="t",10,IF(L2018="kg",0.01,IF(L2018="q",1,IF(L2018="l",0.01*VLOOKUP(EVID_HNOJENI!N2018,HNOJIVA_ALL!$A$2:$AE$3303,31,FALSE),"CHYBA")))),2)</f>
        <v>#N/A</v>
      </c>
    </row>
    <row r="2019" spans="1:21" x14ac:dyDescent="0.2">
      <c r="A2019" s="32"/>
      <c r="B2019" s="45" t="e">
        <f>VLOOKUP($A2019,EVID_OSEVU!$A$1:$M$4972,2,FALSE)</f>
        <v>#N/A</v>
      </c>
      <c r="C2019" s="45" t="e">
        <f>VLOOKUP($A2019,EVID_OSEVU!$A$1:$M$4972,3,FALSE)</f>
        <v>#N/A</v>
      </c>
      <c r="D2019" s="45" t="e">
        <f>VLOOKUP($A2019,EVID_OSEVU!$A$1:$M$4972,4,FALSE)</f>
        <v>#N/A</v>
      </c>
      <c r="E2019" s="45" t="e">
        <f>VLOOKUP($A2019,EVID_OSEVU!$A$1:$M$4972,7,FALSE)</f>
        <v>#N/A</v>
      </c>
      <c r="F2019" s="45" t="e">
        <f>VLOOKUP($A2019,EVID_OSEVU!$A$1:$M$4972,8,FALSE)</f>
        <v>#N/A</v>
      </c>
      <c r="G2019" s="45" t="e">
        <f>VLOOKUP($A2019,EVID_OSEVU!$A$1:$M$4972,11,FALSE)</f>
        <v>#N/A</v>
      </c>
      <c r="H2019" s="35"/>
      <c r="I2019" s="48"/>
      <c r="J2019" s="33" t="e">
        <f>VLOOKUP($A2019,EVID_OSEVU!$A$1:$M$4972,11,FALSE)</f>
        <v>#N/A</v>
      </c>
      <c r="K2019" s="39"/>
      <c r="L2019" s="49"/>
      <c r="M2019" s="89" t="e">
        <f t="shared" si="31"/>
        <v>#N/A</v>
      </c>
      <c r="N2019" s="50"/>
      <c r="O2019" s="37" t="e">
        <f>VLOOKUP(EVID_HNOJENI!N2019,HNOJIVA_ALL!$A$2:$Z$3303,4,FALSE)</f>
        <v>#N/A</v>
      </c>
      <c r="P2019" s="51" t="e">
        <f>ROUND(VLOOKUP(EVID_HNOJENI!N2019,HNOJIVA_ALL!$A$2:$Z$3303,14,FALSE)*K2019*IF(L2019="t",10,IF(L2019="kg",0.01,IF(L2019="q",1,IF(L2019="l",0.01*VLOOKUP(EVID_HNOJENI!N2019,HNOJIVA_ALL!$A$2:$AE$3303,31,FALSE),"CHYBA")))),2)</f>
        <v>#N/A</v>
      </c>
      <c r="Q2019" s="51" t="e">
        <f>ROUND(VLOOKUP(EVID_HNOJENI!N2019,HNOJIVA_ALL!$A$2:$Z$3303,15,FALSE)*K2019*IF(L2019="t",10,IF(L2019="kg",0.01,IF(L2019="q",1,IF(L2019="l",0.01*VLOOKUP(EVID_HNOJENI!N2019,HNOJIVA_ALL!$A$2:$AE$3303,31,FALSE),"CHYBA")))),2)</f>
        <v>#N/A</v>
      </c>
      <c r="R2019" s="51" t="e">
        <f>ROUND(VLOOKUP(EVID_HNOJENI!N2019,HNOJIVA_ALL!$A$2:$Z$3303,16,FALSE)*K2019*IF(L2019="t",10,IF(L2019="kg",0.01,IF(L2019="q",1,IF(L2019="l",0.01*VLOOKUP(EVID_HNOJENI!N2019,HNOJIVA_ALL!$A$2:$AE$3303,31,FALSE),"CHYBA")))),2)</f>
        <v>#N/A</v>
      </c>
      <c r="S2019" s="51" t="e">
        <f>ROUND(VLOOKUP(EVID_HNOJENI!N2019,HNOJIVA_ALL!$A$2:$Z$3303,18,FALSE)*K2019*IF(L2019="t",10,IF(L2019="kg",0.01,IF(L2019="q",1,IF(L2019="l",0.01*VLOOKUP(EVID_HNOJENI!N2019,HNOJIVA_ALL!$A$2:$AE$3303,31,FALSE),"CHYBA")))),2)</f>
        <v>#N/A</v>
      </c>
      <c r="T2019" s="51" t="e">
        <f>ROUND(VLOOKUP(EVID_HNOJENI!N2019,HNOJIVA_ALL!$A$2:$Z$3303,17,FALSE)*K2019*IF(L2019="t",10,IF(L2019="kg",0.01,IF(L2019="q",1,IF(L2019="l",0.01*VLOOKUP(EVID_HNOJENI!N2019,HNOJIVA_ALL!$A$2:$AE$3303,31,FALSE),"CHYBA")))),2)</f>
        <v>#N/A</v>
      </c>
      <c r="U2019" s="51" t="e">
        <f>ROUND(VLOOKUP(EVID_HNOJENI!N2019,HNOJIVA_ALL!$A$2:$Z$3303,20,FALSE)*K2019*IF(L2019="t",10,IF(L2019="kg",0.01,IF(L2019="q",1,IF(L2019="l",0.01*VLOOKUP(EVID_HNOJENI!N2019,HNOJIVA_ALL!$A$2:$AE$3303,31,FALSE),"CHYBA")))),2)</f>
        <v>#N/A</v>
      </c>
    </row>
    <row r="2020" spans="1:21" x14ac:dyDescent="0.2">
      <c r="A2020" s="32"/>
      <c r="B2020" s="45" t="e">
        <f>VLOOKUP($A2020,EVID_OSEVU!$A$1:$M$4972,2,FALSE)</f>
        <v>#N/A</v>
      </c>
      <c r="C2020" s="45" t="e">
        <f>VLOOKUP($A2020,EVID_OSEVU!$A$1:$M$4972,3,FALSE)</f>
        <v>#N/A</v>
      </c>
      <c r="D2020" s="45" t="e">
        <f>VLOOKUP($A2020,EVID_OSEVU!$A$1:$M$4972,4,FALSE)</f>
        <v>#N/A</v>
      </c>
      <c r="E2020" s="45" t="e">
        <f>VLOOKUP($A2020,EVID_OSEVU!$A$1:$M$4972,7,FALSE)</f>
        <v>#N/A</v>
      </c>
      <c r="F2020" s="45" t="e">
        <f>VLOOKUP($A2020,EVID_OSEVU!$A$1:$M$4972,8,FALSE)</f>
        <v>#N/A</v>
      </c>
      <c r="G2020" s="45" t="e">
        <f>VLOOKUP($A2020,EVID_OSEVU!$A$1:$M$4972,11,FALSE)</f>
        <v>#N/A</v>
      </c>
      <c r="H2020" s="35"/>
      <c r="I2020" s="48"/>
      <c r="J2020" s="33" t="e">
        <f>VLOOKUP($A2020,EVID_OSEVU!$A$1:$M$4972,11,FALSE)</f>
        <v>#N/A</v>
      </c>
      <c r="K2020" s="39"/>
      <c r="L2020" s="49"/>
      <c r="M2020" s="89" t="e">
        <f t="shared" si="31"/>
        <v>#N/A</v>
      </c>
      <c r="N2020" s="50"/>
      <c r="O2020" s="37" t="e">
        <f>VLOOKUP(EVID_HNOJENI!N2020,HNOJIVA_ALL!$A$2:$Z$3303,4,FALSE)</f>
        <v>#N/A</v>
      </c>
      <c r="P2020" s="51" t="e">
        <f>ROUND(VLOOKUP(EVID_HNOJENI!N2020,HNOJIVA_ALL!$A$2:$Z$3303,14,FALSE)*K2020*IF(L2020="t",10,IF(L2020="kg",0.01,IF(L2020="q",1,IF(L2020="l",0.01*VLOOKUP(EVID_HNOJENI!N2020,HNOJIVA_ALL!$A$2:$AE$3303,31,FALSE),"CHYBA")))),2)</f>
        <v>#N/A</v>
      </c>
      <c r="Q2020" s="51" t="e">
        <f>ROUND(VLOOKUP(EVID_HNOJENI!N2020,HNOJIVA_ALL!$A$2:$Z$3303,15,FALSE)*K2020*IF(L2020="t",10,IF(L2020="kg",0.01,IF(L2020="q",1,IF(L2020="l",0.01*VLOOKUP(EVID_HNOJENI!N2020,HNOJIVA_ALL!$A$2:$AE$3303,31,FALSE),"CHYBA")))),2)</f>
        <v>#N/A</v>
      </c>
      <c r="R2020" s="51" t="e">
        <f>ROUND(VLOOKUP(EVID_HNOJENI!N2020,HNOJIVA_ALL!$A$2:$Z$3303,16,FALSE)*K2020*IF(L2020="t",10,IF(L2020="kg",0.01,IF(L2020="q",1,IF(L2020="l",0.01*VLOOKUP(EVID_HNOJENI!N2020,HNOJIVA_ALL!$A$2:$AE$3303,31,FALSE),"CHYBA")))),2)</f>
        <v>#N/A</v>
      </c>
      <c r="S2020" s="51" t="e">
        <f>ROUND(VLOOKUP(EVID_HNOJENI!N2020,HNOJIVA_ALL!$A$2:$Z$3303,18,FALSE)*K2020*IF(L2020="t",10,IF(L2020="kg",0.01,IF(L2020="q",1,IF(L2020="l",0.01*VLOOKUP(EVID_HNOJENI!N2020,HNOJIVA_ALL!$A$2:$AE$3303,31,FALSE),"CHYBA")))),2)</f>
        <v>#N/A</v>
      </c>
      <c r="T2020" s="51" t="e">
        <f>ROUND(VLOOKUP(EVID_HNOJENI!N2020,HNOJIVA_ALL!$A$2:$Z$3303,17,FALSE)*K2020*IF(L2020="t",10,IF(L2020="kg",0.01,IF(L2020="q",1,IF(L2020="l",0.01*VLOOKUP(EVID_HNOJENI!N2020,HNOJIVA_ALL!$A$2:$AE$3303,31,FALSE),"CHYBA")))),2)</f>
        <v>#N/A</v>
      </c>
      <c r="U2020" s="51" t="e">
        <f>ROUND(VLOOKUP(EVID_HNOJENI!N2020,HNOJIVA_ALL!$A$2:$Z$3303,20,FALSE)*K2020*IF(L2020="t",10,IF(L2020="kg",0.01,IF(L2020="q",1,IF(L2020="l",0.01*VLOOKUP(EVID_HNOJENI!N2020,HNOJIVA_ALL!$A$2:$AE$3303,31,FALSE),"CHYBA")))),2)</f>
        <v>#N/A</v>
      </c>
    </row>
    <row r="2021" spans="1:21" x14ac:dyDescent="0.2">
      <c r="A2021" s="32"/>
      <c r="B2021" s="45" t="e">
        <f>VLOOKUP($A2021,EVID_OSEVU!$A$1:$M$4972,2,FALSE)</f>
        <v>#N/A</v>
      </c>
      <c r="C2021" s="45" t="e">
        <f>VLOOKUP($A2021,EVID_OSEVU!$A$1:$M$4972,3,FALSE)</f>
        <v>#N/A</v>
      </c>
      <c r="D2021" s="45" t="e">
        <f>VLOOKUP($A2021,EVID_OSEVU!$A$1:$M$4972,4,FALSE)</f>
        <v>#N/A</v>
      </c>
      <c r="E2021" s="45" t="e">
        <f>VLOOKUP($A2021,EVID_OSEVU!$A$1:$M$4972,7,FALSE)</f>
        <v>#N/A</v>
      </c>
      <c r="F2021" s="45" t="e">
        <f>VLOOKUP($A2021,EVID_OSEVU!$A$1:$M$4972,8,FALSE)</f>
        <v>#N/A</v>
      </c>
      <c r="G2021" s="45" t="e">
        <f>VLOOKUP($A2021,EVID_OSEVU!$A$1:$M$4972,11,FALSE)</f>
        <v>#N/A</v>
      </c>
      <c r="H2021" s="35"/>
      <c r="I2021" s="48"/>
      <c r="J2021" s="33" t="e">
        <f>VLOOKUP($A2021,EVID_OSEVU!$A$1:$M$4972,11,FALSE)</f>
        <v>#N/A</v>
      </c>
      <c r="K2021" s="39"/>
      <c r="L2021" s="49"/>
      <c r="M2021" s="89" t="e">
        <f t="shared" si="31"/>
        <v>#N/A</v>
      </c>
      <c r="N2021" s="50"/>
      <c r="O2021" s="37" t="e">
        <f>VLOOKUP(EVID_HNOJENI!N2021,HNOJIVA_ALL!$A$2:$Z$3303,4,FALSE)</f>
        <v>#N/A</v>
      </c>
      <c r="P2021" s="51" t="e">
        <f>ROUND(VLOOKUP(EVID_HNOJENI!N2021,HNOJIVA_ALL!$A$2:$Z$3303,14,FALSE)*K2021*IF(L2021="t",10,IF(L2021="kg",0.01,IF(L2021="q",1,IF(L2021="l",0.01*VLOOKUP(EVID_HNOJENI!N2021,HNOJIVA_ALL!$A$2:$AE$3303,31,FALSE),"CHYBA")))),2)</f>
        <v>#N/A</v>
      </c>
      <c r="Q2021" s="51" t="e">
        <f>ROUND(VLOOKUP(EVID_HNOJENI!N2021,HNOJIVA_ALL!$A$2:$Z$3303,15,FALSE)*K2021*IF(L2021="t",10,IF(L2021="kg",0.01,IF(L2021="q",1,IF(L2021="l",0.01*VLOOKUP(EVID_HNOJENI!N2021,HNOJIVA_ALL!$A$2:$AE$3303,31,FALSE),"CHYBA")))),2)</f>
        <v>#N/A</v>
      </c>
      <c r="R2021" s="51" t="e">
        <f>ROUND(VLOOKUP(EVID_HNOJENI!N2021,HNOJIVA_ALL!$A$2:$Z$3303,16,FALSE)*K2021*IF(L2021="t",10,IF(L2021="kg",0.01,IF(L2021="q",1,IF(L2021="l",0.01*VLOOKUP(EVID_HNOJENI!N2021,HNOJIVA_ALL!$A$2:$AE$3303,31,FALSE),"CHYBA")))),2)</f>
        <v>#N/A</v>
      </c>
      <c r="S2021" s="51" t="e">
        <f>ROUND(VLOOKUP(EVID_HNOJENI!N2021,HNOJIVA_ALL!$A$2:$Z$3303,18,FALSE)*K2021*IF(L2021="t",10,IF(L2021="kg",0.01,IF(L2021="q",1,IF(L2021="l",0.01*VLOOKUP(EVID_HNOJENI!N2021,HNOJIVA_ALL!$A$2:$AE$3303,31,FALSE),"CHYBA")))),2)</f>
        <v>#N/A</v>
      </c>
      <c r="T2021" s="51" t="e">
        <f>ROUND(VLOOKUP(EVID_HNOJENI!N2021,HNOJIVA_ALL!$A$2:$Z$3303,17,FALSE)*K2021*IF(L2021="t",10,IF(L2021="kg",0.01,IF(L2021="q",1,IF(L2021="l",0.01*VLOOKUP(EVID_HNOJENI!N2021,HNOJIVA_ALL!$A$2:$AE$3303,31,FALSE),"CHYBA")))),2)</f>
        <v>#N/A</v>
      </c>
      <c r="U2021" s="51" t="e">
        <f>ROUND(VLOOKUP(EVID_HNOJENI!N2021,HNOJIVA_ALL!$A$2:$Z$3303,20,FALSE)*K2021*IF(L2021="t",10,IF(L2021="kg",0.01,IF(L2021="q",1,IF(L2021="l",0.01*VLOOKUP(EVID_HNOJENI!N2021,HNOJIVA_ALL!$A$2:$AE$3303,31,FALSE),"CHYBA")))),2)</f>
        <v>#N/A</v>
      </c>
    </row>
    <row r="2022" spans="1:21" x14ac:dyDescent="0.2">
      <c r="A2022" s="32"/>
      <c r="B2022" s="45" t="e">
        <f>VLOOKUP($A2022,EVID_OSEVU!$A$1:$M$4972,2,FALSE)</f>
        <v>#N/A</v>
      </c>
      <c r="C2022" s="45" t="e">
        <f>VLOOKUP($A2022,EVID_OSEVU!$A$1:$M$4972,3,FALSE)</f>
        <v>#N/A</v>
      </c>
      <c r="D2022" s="45" t="e">
        <f>VLOOKUP($A2022,EVID_OSEVU!$A$1:$M$4972,4,FALSE)</f>
        <v>#N/A</v>
      </c>
      <c r="E2022" s="45" t="e">
        <f>VLOOKUP($A2022,EVID_OSEVU!$A$1:$M$4972,7,FALSE)</f>
        <v>#N/A</v>
      </c>
      <c r="F2022" s="45" t="e">
        <f>VLOOKUP($A2022,EVID_OSEVU!$A$1:$M$4972,8,FALSE)</f>
        <v>#N/A</v>
      </c>
      <c r="G2022" s="45" t="e">
        <f>VLOOKUP($A2022,EVID_OSEVU!$A$1:$M$4972,11,FALSE)</f>
        <v>#N/A</v>
      </c>
      <c r="H2022" s="35"/>
      <c r="I2022" s="48"/>
      <c r="J2022" s="33" t="e">
        <f>VLOOKUP($A2022,EVID_OSEVU!$A$1:$M$4972,11,FALSE)</f>
        <v>#N/A</v>
      </c>
      <c r="K2022" s="39"/>
      <c r="L2022" s="49"/>
      <c r="M2022" s="89" t="e">
        <f t="shared" si="31"/>
        <v>#N/A</v>
      </c>
      <c r="N2022" s="50"/>
      <c r="O2022" s="37" t="e">
        <f>VLOOKUP(EVID_HNOJENI!N2022,HNOJIVA_ALL!$A$2:$Z$3303,4,FALSE)</f>
        <v>#N/A</v>
      </c>
      <c r="P2022" s="51" t="e">
        <f>ROUND(VLOOKUP(EVID_HNOJENI!N2022,HNOJIVA_ALL!$A$2:$Z$3303,14,FALSE)*K2022*IF(L2022="t",10,IF(L2022="kg",0.01,IF(L2022="q",1,IF(L2022="l",0.01*VLOOKUP(EVID_HNOJENI!N2022,HNOJIVA_ALL!$A$2:$AE$3303,31,FALSE),"CHYBA")))),2)</f>
        <v>#N/A</v>
      </c>
      <c r="Q2022" s="51" t="e">
        <f>ROUND(VLOOKUP(EVID_HNOJENI!N2022,HNOJIVA_ALL!$A$2:$Z$3303,15,FALSE)*K2022*IF(L2022="t",10,IF(L2022="kg",0.01,IF(L2022="q",1,IF(L2022="l",0.01*VLOOKUP(EVID_HNOJENI!N2022,HNOJIVA_ALL!$A$2:$AE$3303,31,FALSE),"CHYBA")))),2)</f>
        <v>#N/A</v>
      </c>
      <c r="R2022" s="51" t="e">
        <f>ROUND(VLOOKUP(EVID_HNOJENI!N2022,HNOJIVA_ALL!$A$2:$Z$3303,16,FALSE)*K2022*IF(L2022="t",10,IF(L2022="kg",0.01,IF(L2022="q",1,IF(L2022="l",0.01*VLOOKUP(EVID_HNOJENI!N2022,HNOJIVA_ALL!$A$2:$AE$3303,31,FALSE),"CHYBA")))),2)</f>
        <v>#N/A</v>
      </c>
      <c r="S2022" s="51" t="e">
        <f>ROUND(VLOOKUP(EVID_HNOJENI!N2022,HNOJIVA_ALL!$A$2:$Z$3303,18,FALSE)*K2022*IF(L2022="t",10,IF(L2022="kg",0.01,IF(L2022="q",1,IF(L2022="l",0.01*VLOOKUP(EVID_HNOJENI!N2022,HNOJIVA_ALL!$A$2:$AE$3303,31,FALSE),"CHYBA")))),2)</f>
        <v>#N/A</v>
      </c>
      <c r="T2022" s="51" t="e">
        <f>ROUND(VLOOKUP(EVID_HNOJENI!N2022,HNOJIVA_ALL!$A$2:$Z$3303,17,FALSE)*K2022*IF(L2022="t",10,IF(L2022="kg",0.01,IF(L2022="q",1,IF(L2022="l",0.01*VLOOKUP(EVID_HNOJENI!N2022,HNOJIVA_ALL!$A$2:$AE$3303,31,FALSE),"CHYBA")))),2)</f>
        <v>#N/A</v>
      </c>
      <c r="U2022" s="51" t="e">
        <f>ROUND(VLOOKUP(EVID_HNOJENI!N2022,HNOJIVA_ALL!$A$2:$Z$3303,20,FALSE)*K2022*IF(L2022="t",10,IF(L2022="kg",0.01,IF(L2022="q",1,IF(L2022="l",0.01*VLOOKUP(EVID_HNOJENI!N2022,HNOJIVA_ALL!$A$2:$AE$3303,31,FALSE),"CHYBA")))),2)</f>
        <v>#N/A</v>
      </c>
    </row>
    <row r="2023" spans="1:21" x14ac:dyDescent="0.2">
      <c r="A2023" s="32"/>
      <c r="B2023" s="45" t="e">
        <f>VLOOKUP($A2023,EVID_OSEVU!$A$1:$M$4972,2,FALSE)</f>
        <v>#N/A</v>
      </c>
      <c r="C2023" s="45" t="e">
        <f>VLOOKUP($A2023,EVID_OSEVU!$A$1:$M$4972,3,FALSE)</f>
        <v>#N/A</v>
      </c>
      <c r="D2023" s="45" t="e">
        <f>VLOOKUP($A2023,EVID_OSEVU!$A$1:$M$4972,4,FALSE)</f>
        <v>#N/A</v>
      </c>
      <c r="E2023" s="45" t="e">
        <f>VLOOKUP($A2023,EVID_OSEVU!$A$1:$M$4972,7,FALSE)</f>
        <v>#N/A</v>
      </c>
      <c r="F2023" s="45" t="e">
        <f>VLOOKUP($A2023,EVID_OSEVU!$A$1:$M$4972,8,FALSE)</f>
        <v>#N/A</v>
      </c>
      <c r="G2023" s="45" t="e">
        <f>VLOOKUP($A2023,EVID_OSEVU!$A$1:$M$4972,11,FALSE)</f>
        <v>#N/A</v>
      </c>
      <c r="H2023" s="35"/>
      <c r="I2023" s="48"/>
      <c r="J2023" s="33" t="e">
        <f>VLOOKUP($A2023,EVID_OSEVU!$A$1:$M$4972,11,FALSE)</f>
        <v>#N/A</v>
      </c>
      <c r="K2023" s="39"/>
      <c r="L2023" s="49"/>
      <c r="M2023" s="89" t="e">
        <f t="shared" si="31"/>
        <v>#N/A</v>
      </c>
      <c r="N2023" s="50"/>
      <c r="O2023" s="37" t="e">
        <f>VLOOKUP(EVID_HNOJENI!N2023,HNOJIVA_ALL!$A$2:$Z$3303,4,FALSE)</f>
        <v>#N/A</v>
      </c>
      <c r="P2023" s="51" t="e">
        <f>ROUND(VLOOKUP(EVID_HNOJENI!N2023,HNOJIVA_ALL!$A$2:$Z$3303,14,FALSE)*K2023*IF(L2023="t",10,IF(L2023="kg",0.01,IF(L2023="q",1,IF(L2023="l",0.01*VLOOKUP(EVID_HNOJENI!N2023,HNOJIVA_ALL!$A$2:$AE$3303,31,FALSE),"CHYBA")))),2)</f>
        <v>#N/A</v>
      </c>
      <c r="Q2023" s="51" t="e">
        <f>ROUND(VLOOKUP(EVID_HNOJENI!N2023,HNOJIVA_ALL!$A$2:$Z$3303,15,FALSE)*K2023*IF(L2023="t",10,IF(L2023="kg",0.01,IF(L2023="q",1,IF(L2023="l",0.01*VLOOKUP(EVID_HNOJENI!N2023,HNOJIVA_ALL!$A$2:$AE$3303,31,FALSE),"CHYBA")))),2)</f>
        <v>#N/A</v>
      </c>
      <c r="R2023" s="51" t="e">
        <f>ROUND(VLOOKUP(EVID_HNOJENI!N2023,HNOJIVA_ALL!$A$2:$Z$3303,16,FALSE)*K2023*IF(L2023="t",10,IF(L2023="kg",0.01,IF(L2023="q",1,IF(L2023="l",0.01*VLOOKUP(EVID_HNOJENI!N2023,HNOJIVA_ALL!$A$2:$AE$3303,31,FALSE),"CHYBA")))),2)</f>
        <v>#N/A</v>
      </c>
      <c r="S2023" s="51" t="e">
        <f>ROUND(VLOOKUP(EVID_HNOJENI!N2023,HNOJIVA_ALL!$A$2:$Z$3303,18,FALSE)*K2023*IF(L2023="t",10,IF(L2023="kg",0.01,IF(L2023="q",1,IF(L2023="l",0.01*VLOOKUP(EVID_HNOJENI!N2023,HNOJIVA_ALL!$A$2:$AE$3303,31,FALSE),"CHYBA")))),2)</f>
        <v>#N/A</v>
      </c>
      <c r="T2023" s="51" t="e">
        <f>ROUND(VLOOKUP(EVID_HNOJENI!N2023,HNOJIVA_ALL!$A$2:$Z$3303,17,FALSE)*K2023*IF(L2023="t",10,IF(L2023="kg",0.01,IF(L2023="q",1,IF(L2023="l",0.01*VLOOKUP(EVID_HNOJENI!N2023,HNOJIVA_ALL!$A$2:$AE$3303,31,FALSE),"CHYBA")))),2)</f>
        <v>#N/A</v>
      </c>
      <c r="U2023" s="51" t="e">
        <f>ROUND(VLOOKUP(EVID_HNOJENI!N2023,HNOJIVA_ALL!$A$2:$Z$3303,20,FALSE)*K2023*IF(L2023="t",10,IF(L2023="kg",0.01,IF(L2023="q",1,IF(L2023="l",0.01*VLOOKUP(EVID_HNOJENI!N2023,HNOJIVA_ALL!$A$2:$AE$3303,31,FALSE),"CHYBA")))),2)</f>
        <v>#N/A</v>
      </c>
    </row>
    <row r="2024" spans="1:21" x14ac:dyDescent="0.2">
      <c r="A2024" s="32"/>
      <c r="B2024" s="45" t="e">
        <f>VLOOKUP($A2024,EVID_OSEVU!$A$1:$M$4972,2,FALSE)</f>
        <v>#N/A</v>
      </c>
      <c r="C2024" s="45" t="e">
        <f>VLOOKUP($A2024,EVID_OSEVU!$A$1:$M$4972,3,FALSE)</f>
        <v>#N/A</v>
      </c>
      <c r="D2024" s="45" t="e">
        <f>VLOOKUP($A2024,EVID_OSEVU!$A$1:$M$4972,4,FALSE)</f>
        <v>#N/A</v>
      </c>
      <c r="E2024" s="45" t="e">
        <f>VLOOKUP($A2024,EVID_OSEVU!$A$1:$M$4972,7,FALSE)</f>
        <v>#N/A</v>
      </c>
      <c r="F2024" s="45" t="e">
        <f>VLOOKUP($A2024,EVID_OSEVU!$A$1:$M$4972,8,FALSE)</f>
        <v>#N/A</v>
      </c>
      <c r="G2024" s="45" t="e">
        <f>VLOOKUP($A2024,EVID_OSEVU!$A$1:$M$4972,11,FALSE)</f>
        <v>#N/A</v>
      </c>
      <c r="H2024" s="35"/>
      <c r="I2024" s="48"/>
      <c r="J2024" s="33" t="e">
        <f>VLOOKUP($A2024,EVID_OSEVU!$A$1:$M$4972,11,FALSE)</f>
        <v>#N/A</v>
      </c>
      <c r="K2024" s="39"/>
      <c r="L2024" s="49"/>
      <c r="M2024" s="89" t="e">
        <f t="shared" si="31"/>
        <v>#N/A</v>
      </c>
      <c r="N2024" s="50"/>
      <c r="O2024" s="37" t="e">
        <f>VLOOKUP(EVID_HNOJENI!N2024,HNOJIVA_ALL!$A$2:$Z$3303,4,FALSE)</f>
        <v>#N/A</v>
      </c>
      <c r="P2024" s="51" t="e">
        <f>ROUND(VLOOKUP(EVID_HNOJENI!N2024,HNOJIVA_ALL!$A$2:$Z$3303,14,FALSE)*K2024*IF(L2024="t",10,IF(L2024="kg",0.01,IF(L2024="q",1,IF(L2024="l",0.01*VLOOKUP(EVID_HNOJENI!N2024,HNOJIVA_ALL!$A$2:$AE$3303,31,FALSE),"CHYBA")))),2)</f>
        <v>#N/A</v>
      </c>
      <c r="Q2024" s="51" t="e">
        <f>ROUND(VLOOKUP(EVID_HNOJENI!N2024,HNOJIVA_ALL!$A$2:$Z$3303,15,FALSE)*K2024*IF(L2024="t",10,IF(L2024="kg",0.01,IF(L2024="q",1,IF(L2024="l",0.01*VLOOKUP(EVID_HNOJENI!N2024,HNOJIVA_ALL!$A$2:$AE$3303,31,FALSE),"CHYBA")))),2)</f>
        <v>#N/A</v>
      </c>
      <c r="R2024" s="51" t="e">
        <f>ROUND(VLOOKUP(EVID_HNOJENI!N2024,HNOJIVA_ALL!$A$2:$Z$3303,16,FALSE)*K2024*IF(L2024="t",10,IF(L2024="kg",0.01,IF(L2024="q",1,IF(L2024="l",0.01*VLOOKUP(EVID_HNOJENI!N2024,HNOJIVA_ALL!$A$2:$AE$3303,31,FALSE),"CHYBA")))),2)</f>
        <v>#N/A</v>
      </c>
      <c r="S2024" s="51" t="e">
        <f>ROUND(VLOOKUP(EVID_HNOJENI!N2024,HNOJIVA_ALL!$A$2:$Z$3303,18,FALSE)*K2024*IF(L2024="t",10,IF(L2024="kg",0.01,IF(L2024="q",1,IF(L2024="l",0.01*VLOOKUP(EVID_HNOJENI!N2024,HNOJIVA_ALL!$A$2:$AE$3303,31,FALSE),"CHYBA")))),2)</f>
        <v>#N/A</v>
      </c>
      <c r="T2024" s="51" t="e">
        <f>ROUND(VLOOKUP(EVID_HNOJENI!N2024,HNOJIVA_ALL!$A$2:$Z$3303,17,FALSE)*K2024*IF(L2024="t",10,IF(L2024="kg",0.01,IF(L2024="q",1,IF(L2024="l",0.01*VLOOKUP(EVID_HNOJENI!N2024,HNOJIVA_ALL!$A$2:$AE$3303,31,FALSE),"CHYBA")))),2)</f>
        <v>#N/A</v>
      </c>
      <c r="U2024" s="51" t="e">
        <f>ROUND(VLOOKUP(EVID_HNOJENI!N2024,HNOJIVA_ALL!$A$2:$Z$3303,20,FALSE)*K2024*IF(L2024="t",10,IF(L2024="kg",0.01,IF(L2024="q",1,IF(L2024="l",0.01*VLOOKUP(EVID_HNOJENI!N2024,HNOJIVA_ALL!$A$2:$AE$3303,31,FALSE),"CHYBA")))),2)</f>
        <v>#N/A</v>
      </c>
    </row>
    <row r="2025" spans="1:21" x14ac:dyDescent="0.2">
      <c r="A2025" s="32"/>
      <c r="B2025" s="45" t="e">
        <f>VLOOKUP($A2025,EVID_OSEVU!$A$1:$M$4972,2,FALSE)</f>
        <v>#N/A</v>
      </c>
      <c r="C2025" s="45" t="e">
        <f>VLOOKUP($A2025,EVID_OSEVU!$A$1:$M$4972,3,FALSE)</f>
        <v>#N/A</v>
      </c>
      <c r="D2025" s="45" t="e">
        <f>VLOOKUP($A2025,EVID_OSEVU!$A$1:$M$4972,4,FALSE)</f>
        <v>#N/A</v>
      </c>
      <c r="E2025" s="45" t="e">
        <f>VLOOKUP($A2025,EVID_OSEVU!$A$1:$M$4972,7,FALSE)</f>
        <v>#N/A</v>
      </c>
      <c r="F2025" s="45" t="e">
        <f>VLOOKUP($A2025,EVID_OSEVU!$A$1:$M$4972,8,FALSE)</f>
        <v>#N/A</v>
      </c>
      <c r="G2025" s="45" t="e">
        <f>VLOOKUP($A2025,EVID_OSEVU!$A$1:$M$4972,11,FALSE)</f>
        <v>#N/A</v>
      </c>
      <c r="H2025" s="35"/>
      <c r="I2025" s="48"/>
      <c r="J2025" s="33" t="e">
        <f>VLOOKUP($A2025,EVID_OSEVU!$A$1:$M$4972,11,FALSE)</f>
        <v>#N/A</v>
      </c>
      <c r="K2025" s="39"/>
      <c r="L2025" s="49"/>
      <c r="M2025" s="89" t="e">
        <f t="shared" si="31"/>
        <v>#N/A</v>
      </c>
      <c r="N2025" s="50"/>
      <c r="O2025" s="37" t="e">
        <f>VLOOKUP(EVID_HNOJENI!N2025,HNOJIVA_ALL!$A$2:$Z$3303,4,FALSE)</f>
        <v>#N/A</v>
      </c>
      <c r="P2025" s="51" t="e">
        <f>ROUND(VLOOKUP(EVID_HNOJENI!N2025,HNOJIVA_ALL!$A$2:$Z$3303,14,FALSE)*K2025*IF(L2025="t",10,IF(L2025="kg",0.01,IF(L2025="q",1,IF(L2025="l",0.01*VLOOKUP(EVID_HNOJENI!N2025,HNOJIVA_ALL!$A$2:$AE$3303,31,FALSE),"CHYBA")))),2)</f>
        <v>#N/A</v>
      </c>
      <c r="Q2025" s="51" t="e">
        <f>ROUND(VLOOKUP(EVID_HNOJENI!N2025,HNOJIVA_ALL!$A$2:$Z$3303,15,FALSE)*K2025*IF(L2025="t",10,IF(L2025="kg",0.01,IF(L2025="q",1,IF(L2025="l",0.01*VLOOKUP(EVID_HNOJENI!N2025,HNOJIVA_ALL!$A$2:$AE$3303,31,FALSE),"CHYBA")))),2)</f>
        <v>#N/A</v>
      </c>
      <c r="R2025" s="51" t="e">
        <f>ROUND(VLOOKUP(EVID_HNOJENI!N2025,HNOJIVA_ALL!$A$2:$Z$3303,16,FALSE)*K2025*IF(L2025="t",10,IF(L2025="kg",0.01,IF(L2025="q",1,IF(L2025="l",0.01*VLOOKUP(EVID_HNOJENI!N2025,HNOJIVA_ALL!$A$2:$AE$3303,31,FALSE),"CHYBA")))),2)</f>
        <v>#N/A</v>
      </c>
      <c r="S2025" s="51" t="e">
        <f>ROUND(VLOOKUP(EVID_HNOJENI!N2025,HNOJIVA_ALL!$A$2:$Z$3303,18,FALSE)*K2025*IF(L2025="t",10,IF(L2025="kg",0.01,IF(L2025="q",1,IF(L2025="l",0.01*VLOOKUP(EVID_HNOJENI!N2025,HNOJIVA_ALL!$A$2:$AE$3303,31,FALSE),"CHYBA")))),2)</f>
        <v>#N/A</v>
      </c>
      <c r="T2025" s="51" t="e">
        <f>ROUND(VLOOKUP(EVID_HNOJENI!N2025,HNOJIVA_ALL!$A$2:$Z$3303,17,FALSE)*K2025*IF(L2025="t",10,IF(L2025="kg",0.01,IF(L2025="q",1,IF(L2025="l",0.01*VLOOKUP(EVID_HNOJENI!N2025,HNOJIVA_ALL!$A$2:$AE$3303,31,FALSE),"CHYBA")))),2)</f>
        <v>#N/A</v>
      </c>
      <c r="U2025" s="51" t="e">
        <f>ROUND(VLOOKUP(EVID_HNOJENI!N2025,HNOJIVA_ALL!$A$2:$Z$3303,20,FALSE)*K2025*IF(L2025="t",10,IF(L2025="kg",0.01,IF(L2025="q",1,IF(L2025="l",0.01*VLOOKUP(EVID_HNOJENI!N2025,HNOJIVA_ALL!$A$2:$AE$3303,31,FALSE),"CHYBA")))),2)</f>
        <v>#N/A</v>
      </c>
    </row>
    <row r="2026" spans="1:21" x14ac:dyDescent="0.2">
      <c r="A2026" s="32"/>
      <c r="B2026" s="45" t="e">
        <f>VLOOKUP($A2026,EVID_OSEVU!$A$1:$M$4972,2,FALSE)</f>
        <v>#N/A</v>
      </c>
      <c r="C2026" s="45" t="e">
        <f>VLOOKUP($A2026,EVID_OSEVU!$A$1:$M$4972,3,FALSE)</f>
        <v>#N/A</v>
      </c>
      <c r="D2026" s="45" t="e">
        <f>VLOOKUP($A2026,EVID_OSEVU!$A$1:$M$4972,4,FALSE)</f>
        <v>#N/A</v>
      </c>
      <c r="E2026" s="45" t="e">
        <f>VLOOKUP($A2026,EVID_OSEVU!$A$1:$M$4972,7,FALSE)</f>
        <v>#N/A</v>
      </c>
      <c r="F2026" s="45" t="e">
        <f>VLOOKUP($A2026,EVID_OSEVU!$A$1:$M$4972,8,FALSE)</f>
        <v>#N/A</v>
      </c>
      <c r="G2026" s="45" t="e">
        <f>VLOOKUP($A2026,EVID_OSEVU!$A$1:$M$4972,11,FALSE)</f>
        <v>#N/A</v>
      </c>
      <c r="H2026" s="35"/>
      <c r="I2026" s="48"/>
      <c r="J2026" s="33" t="e">
        <f>VLOOKUP($A2026,EVID_OSEVU!$A$1:$M$4972,11,FALSE)</f>
        <v>#N/A</v>
      </c>
      <c r="K2026" s="39"/>
      <c r="L2026" s="49"/>
      <c r="M2026" s="89" t="e">
        <f t="shared" si="31"/>
        <v>#N/A</v>
      </c>
      <c r="N2026" s="50"/>
      <c r="O2026" s="37" t="e">
        <f>VLOOKUP(EVID_HNOJENI!N2026,HNOJIVA_ALL!$A$2:$Z$3303,4,FALSE)</f>
        <v>#N/A</v>
      </c>
      <c r="P2026" s="51" t="e">
        <f>ROUND(VLOOKUP(EVID_HNOJENI!N2026,HNOJIVA_ALL!$A$2:$Z$3303,14,FALSE)*K2026*IF(L2026="t",10,IF(L2026="kg",0.01,IF(L2026="q",1,IF(L2026="l",0.01*VLOOKUP(EVID_HNOJENI!N2026,HNOJIVA_ALL!$A$2:$AE$3303,31,FALSE),"CHYBA")))),2)</f>
        <v>#N/A</v>
      </c>
      <c r="Q2026" s="51" t="e">
        <f>ROUND(VLOOKUP(EVID_HNOJENI!N2026,HNOJIVA_ALL!$A$2:$Z$3303,15,FALSE)*K2026*IF(L2026="t",10,IF(L2026="kg",0.01,IF(L2026="q",1,IF(L2026="l",0.01*VLOOKUP(EVID_HNOJENI!N2026,HNOJIVA_ALL!$A$2:$AE$3303,31,FALSE),"CHYBA")))),2)</f>
        <v>#N/A</v>
      </c>
      <c r="R2026" s="51" t="e">
        <f>ROUND(VLOOKUP(EVID_HNOJENI!N2026,HNOJIVA_ALL!$A$2:$Z$3303,16,FALSE)*K2026*IF(L2026="t",10,IF(L2026="kg",0.01,IF(L2026="q",1,IF(L2026="l",0.01*VLOOKUP(EVID_HNOJENI!N2026,HNOJIVA_ALL!$A$2:$AE$3303,31,FALSE),"CHYBA")))),2)</f>
        <v>#N/A</v>
      </c>
      <c r="S2026" s="51" t="e">
        <f>ROUND(VLOOKUP(EVID_HNOJENI!N2026,HNOJIVA_ALL!$A$2:$Z$3303,18,FALSE)*K2026*IF(L2026="t",10,IF(L2026="kg",0.01,IF(L2026="q",1,IF(L2026="l",0.01*VLOOKUP(EVID_HNOJENI!N2026,HNOJIVA_ALL!$A$2:$AE$3303,31,FALSE),"CHYBA")))),2)</f>
        <v>#N/A</v>
      </c>
      <c r="T2026" s="51" t="e">
        <f>ROUND(VLOOKUP(EVID_HNOJENI!N2026,HNOJIVA_ALL!$A$2:$Z$3303,17,FALSE)*K2026*IF(L2026="t",10,IF(L2026="kg",0.01,IF(L2026="q",1,IF(L2026="l",0.01*VLOOKUP(EVID_HNOJENI!N2026,HNOJIVA_ALL!$A$2:$AE$3303,31,FALSE),"CHYBA")))),2)</f>
        <v>#N/A</v>
      </c>
      <c r="U2026" s="51" t="e">
        <f>ROUND(VLOOKUP(EVID_HNOJENI!N2026,HNOJIVA_ALL!$A$2:$Z$3303,20,FALSE)*K2026*IF(L2026="t",10,IF(L2026="kg",0.01,IF(L2026="q",1,IF(L2026="l",0.01*VLOOKUP(EVID_HNOJENI!N2026,HNOJIVA_ALL!$A$2:$AE$3303,31,FALSE),"CHYBA")))),2)</f>
        <v>#N/A</v>
      </c>
    </row>
    <row r="2027" spans="1:21" x14ac:dyDescent="0.2">
      <c r="A2027" s="32"/>
      <c r="B2027" s="45" t="e">
        <f>VLOOKUP($A2027,EVID_OSEVU!$A$1:$M$4972,2,FALSE)</f>
        <v>#N/A</v>
      </c>
      <c r="C2027" s="45" t="e">
        <f>VLOOKUP($A2027,EVID_OSEVU!$A$1:$M$4972,3,FALSE)</f>
        <v>#N/A</v>
      </c>
      <c r="D2027" s="45" t="e">
        <f>VLOOKUP($A2027,EVID_OSEVU!$A$1:$M$4972,4,FALSE)</f>
        <v>#N/A</v>
      </c>
      <c r="E2027" s="45" t="e">
        <f>VLOOKUP($A2027,EVID_OSEVU!$A$1:$M$4972,7,FALSE)</f>
        <v>#N/A</v>
      </c>
      <c r="F2027" s="45" t="e">
        <f>VLOOKUP($A2027,EVID_OSEVU!$A$1:$M$4972,8,FALSE)</f>
        <v>#N/A</v>
      </c>
      <c r="G2027" s="45" t="e">
        <f>VLOOKUP($A2027,EVID_OSEVU!$A$1:$M$4972,11,FALSE)</f>
        <v>#N/A</v>
      </c>
      <c r="H2027" s="35"/>
      <c r="I2027" s="48"/>
      <c r="J2027" s="33" t="e">
        <f>VLOOKUP($A2027,EVID_OSEVU!$A$1:$M$4972,11,FALSE)</f>
        <v>#N/A</v>
      </c>
      <c r="K2027" s="39"/>
      <c r="L2027" s="49"/>
      <c r="M2027" s="89" t="e">
        <f t="shared" si="31"/>
        <v>#N/A</v>
      </c>
      <c r="N2027" s="50"/>
      <c r="O2027" s="37" t="e">
        <f>VLOOKUP(EVID_HNOJENI!N2027,HNOJIVA_ALL!$A$2:$Z$3303,4,FALSE)</f>
        <v>#N/A</v>
      </c>
      <c r="P2027" s="51" t="e">
        <f>ROUND(VLOOKUP(EVID_HNOJENI!N2027,HNOJIVA_ALL!$A$2:$Z$3303,14,FALSE)*K2027*IF(L2027="t",10,IF(L2027="kg",0.01,IF(L2027="q",1,IF(L2027="l",0.01*VLOOKUP(EVID_HNOJENI!N2027,HNOJIVA_ALL!$A$2:$AE$3303,31,FALSE),"CHYBA")))),2)</f>
        <v>#N/A</v>
      </c>
      <c r="Q2027" s="51" t="e">
        <f>ROUND(VLOOKUP(EVID_HNOJENI!N2027,HNOJIVA_ALL!$A$2:$Z$3303,15,FALSE)*K2027*IF(L2027="t",10,IF(L2027="kg",0.01,IF(L2027="q",1,IF(L2027="l",0.01*VLOOKUP(EVID_HNOJENI!N2027,HNOJIVA_ALL!$A$2:$AE$3303,31,FALSE),"CHYBA")))),2)</f>
        <v>#N/A</v>
      </c>
      <c r="R2027" s="51" t="e">
        <f>ROUND(VLOOKUP(EVID_HNOJENI!N2027,HNOJIVA_ALL!$A$2:$Z$3303,16,FALSE)*K2027*IF(L2027="t",10,IF(L2027="kg",0.01,IF(L2027="q",1,IF(L2027="l",0.01*VLOOKUP(EVID_HNOJENI!N2027,HNOJIVA_ALL!$A$2:$AE$3303,31,FALSE),"CHYBA")))),2)</f>
        <v>#N/A</v>
      </c>
      <c r="S2027" s="51" t="e">
        <f>ROUND(VLOOKUP(EVID_HNOJENI!N2027,HNOJIVA_ALL!$A$2:$Z$3303,18,FALSE)*K2027*IF(L2027="t",10,IF(L2027="kg",0.01,IF(L2027="q",1,IF(L2027="l",0.01*VLOOKUP(EVID_HNOJENI!N2027,HNOJIVA_ALL!$A$2:$AE$3303,31,FALSE),"CHYBA")))),2)</f>
        <v>#N/A</v>
      </c>
      <c r="T2027" s="51" t="e">
        <f>ROUND(VLOOKUP(EVID_HNOJENI!N2027,HNOJIVA_ALL!$A$2:$Z$3303,17,FALSE)*K2027*IF(L2027="t",10,IF(L2027="kg",0.01,IF(L2027="q",1,IF(L2027="l",0.01*VLOOKUP(EVID_HNOJENI!N2027,HNOJIVA_ALL!$A$2:$AE$3303,31,FALSE),"CHYBA")))),2)</f>
        <v>#N/A</v>
      </c>
      <c r="U2027" s="51" t="e">
        <f>ROUND(VLOOKUP(EVID_HNOJENI!N2027,HNOJIVA_ALL!$A$2:$Z$3303,20,FALSE)*K2027*IF(L2027="t",10,IF(L2027="kg",0.01,IF(L2027="q",1,IF(L2027="l",0.01*VLOOKUP(EVID_HNOJENI!N2027,HNOJIVA_ALL!$A$2:$AE$3303,31,FALSE),"CHYBA")))),2)</f>
        <v>#N/A</v>
      </c>
    </row>
    <row r="2028" spans="1:21" x14ac:dyDescent="0.2">
      <c r="A2028" s="32"/>
      <c r="B2028" s="45" t="e">
        <f>VLOOKUP($A2028,EVID_OSEVU!$A$1:$M$4972,2,FALSE)</f>
        <v>#N/A</v>
      </c>
      <c r="C2028" s="45" t="e">
        <f>VLOOKUP($A2028,EVID_OSEVU!$A$1:$M$4972,3,FALSE)</f>
        <v>#N/A</v>
      </c>
      <c r="D2028" s="45" t="e">
        <f>VLOOKUP($A2028,EVID_OSEVU!$A$1:$M$4972,4,FALSE)</f>
        <v>#N/A</v>
      </c>
      <c r="E2028" s="45" t="e">
        <f>VLOOKUP($A2028,EVID_OSEVU!$A$1:$M$4972,7,FALSE)</f>
        <v>#N/A</v>
      </c>
      <c r="F2028" s="45" t="e">
        <f>VLOOKUP($A2028,EVID_OSEVU!$A$1:$M$4972,8,FALSE)</f>
        <v>#N/A</v>
      </c>
      <c r="G2028" s="45" t="e">
        <f>VLOOKUP($A2028,EVID_OSEVU!$A$1:$M$4972,11,FALSE)</f>
        <v>#N/A</v>
      </c>
      <c r="H2028" s="35"/>
      <c r="I2028" s="48"/>
      <c r="J2028" s="33" t="e">
        <f>VLOOKUP($A2028,EVID_OSEVU!$A$1:$M$4972,11,FALSE)</f>
        <v>#N/A</v>
      </c>
      <c r="K2028" s="39"/>
      <c r="L2028" s="49"/>
      <c r="M2028" s="89" t="e">
        <f t="shared" si="31"/>
        <v>#N/A</v>
      </c>
      <c r="N2028" s="50"/>
      <c r="O2028" s="37" t="e">
        <f>VLOOKUP(EVID_HNOJENI!N2028,HNOJIVA_ALL!$A$2:$Z$3303,4,FALSE)</f>
        <v>#N/A</v>
      </c>
      <c r="P2028" s="51" t="e">
        <f>ROUND(VLOOKUP(EVID_HNOJENI!N2028,HNOJIVA_ALL!$A$2:$Z$3303,14,FALSE)*K2028*IF(L2028="t",10,IF(L2028="kg",0.01,IF(L2028="q",1,IF(L2028="l",0.01*VLOOKUP(EVID_HNOJENI!N2028,HNOJIVA_ALL!$A$2:$AE$3303,31,FALSE),"CHYBA")))),2)</f>
        <v>#N/A</v>
      </c>
      <c r="Q2028" s="51" t="e">
        <f>ROUND(VLOOKUP(EVID_HNOJENI!N2028,HNOJIVA_ALL!$A$2:$Z$3303,15,FALSE)*K2028*IF(L2028="t",10,IF(L2028="kg",0.01,IF(L2028="q",1,IF(L2028="l",0.01*VLOOKUP(EVID_HNOJENI!N2028,HNOJIVA_ALL!$A$2:$AE$3303,31,FALSE),"CHYBA")))),2)</f>
        <v>#N/A</v>
      </c>
      <c r="R2028" s="51" t="e">
        <f>ROUND(VLOOKUP(EVID_HNOJENI!N2028,HNOJIVA_ALL!$A$2:$Z$3303,16,FALSE)*K2028*IF(L2028="t",10,IF(L2028="kg",0.01,IF(L2028="q",1,IF(L2028="l",0.01*VLOOKUP(EVID_HNOJENI!N2028,HNOJIVA_ALL!$A$2:$AE$3303,31,FALSE),"CHYBA")))),2)</f>
        <v>#N/A</v>
      </c>
      <c r="S2028" s="51" t="e">
        <f>ROUND(VLOOKUP(EVID_HNOJENI!N2028,HNOJIVA_ALL!$A$2:$Z$3303,18,FALSE)*K2028*IF(L2028="t",10,IF(L2028="kg",0.01,IF(L2028="q",1,IF(L2028="l",0.01*VLOOKUP(EVID_HNOJENI!N2028,HNOJIVA_ALL!$A$2:$AE$3303,31,FALSE),"CHYBA")))),2)</f>
        <v>#N/A</v>
      </c>
      <c r="T2028" s="51" t="e">
        <f>ROUND(VLOOKUP(EVID_HNOJENI!N2028,HNOJIVA_ALL!$A$2:$Z$3303,17,FALSE)*K2028*IF(L2028="t",10,IF(L2028="kg",0.01,IF(L2028="q",1,IF(L2028="l",0.01*VLOOKUP(EVID_HNOJENI!N2028,HNOJIVA_ALL!$A$2:$AE$3303,31,FALSE),"CHYBA")))),2)</f>
        <v>#N/A</v>
      </c>
      <c r="U2028" s="51" t="e">
        <f>ROUND(VLOOKUP(EVID_HNOJENI!N2028,HNOJIVA_ALL!$A$2:$Z$3303,20,FALSE)*K2028*IF(L2028="t",10,IF(L2028="kg",0.01,IF(L2028="q",1,IF(L2028="l",0.01*VLOOKUP(EVID_HNOJENI!N2028,HNOJIVA_ALL!$A$2:$AE$3303,31,FALSE),"CHYBA")))),2)</f>
        <v>#N/A</v>
      </c>
    </row>
    <row r="2029" spans="1:21" x14ac:dyDescent="0.2">
      <c r="A2029" s="32"/>
      <c r="B2029" s="45" t="e">
        <f>VLOOKUP($A2029,EVID_OSEVU!$A$1:$M$4972,2,FALSE)</f>
        <v>#N/A</v>
      </c>
      <c r="C2029" s="45" t="e">
        <f>VLOOKUP($A2029,EVID_OSEVU!$A$1:$M$4972,3,FALSE)</f>
        <v>#N/A</v>
      </c>
      <c r="D2029" s="45" t="e">
        <f>VLOOKUP($A2029,EVID_OSEVU!$A$1:$M$4972,4,FALSE)</f>
        <v>#N/A</v>
      </c>
      <c r="E2029" s="45" t="e">
        <f>VLOOKUP($A2029,EVID_OSEVU!$A$1:$M$4972,7,FALSE)</f>
        <v>#N/A</v>
      </c>
      <c r="F2029" s="45" t="e">
        <f>VLOOKUP($A2029,EVID_OSEVU!$A$1:$M$4972,8,FALSE)</f>
        <v>#N/A</v>
      </c>
      <c r="G2029" s="45" t="e">
        <f>VLOOKUP($A2029,EVID_OSEVU!$A$1:$M$4972,11,FALSE)</f>
        <v>#N/A</v>
      </c>
      <c r="H2029" s="35"/>
      <c r="I2029" s="48"/>
      <c r="J2029" s="33" t="e">
        <f>VLOOKUP($A2029,EVID_OSEVU!$A$1:$M$4972,11,FALSE)</f>
        <v>#N/A</v>
      </c>
      <c r="K2029" s="39"/>
      <c r="L2029" s="49"/>
      <c r="M2029" s="89" t="e">
        <f t="shared" si="31"/>
        <v>#N/A</v>
      </c>
      <c r="N2029" s="50"/>
      <c r="O2029" s="37" t="e">
        <f>VLOOKUP(EVID_HNOJENI!N2029,HNOJIVA_ALL!$A$2:$Z$3303,4,FALSE)</f>
        <v>#N/A</v>
      </c>
      <c r="P2029" s="51" t="e">
        <f>ROUND(VLOOKUP(EVID_HNOJENI!N2029,HNOJIVA_ALL!$A$2:$Z$3303,14,FALSE)*K2029*IF(L2029="t",10,IF(L2029="kg",0.01,IF(L2029="q",1,IF(L2029="l",0.01*VLOOKUP(EVID_HNOJENI!N2029,HNOJIVA_ALL!$A$2:$AE$3303,31,FALSE),"CHYBA")))),2)</f>
        <v>#N/A</v>
      </c>
      <c r="Q2029" s="51" t="e">
        <f>ROUND(VLOOKUP(EVID_HNOJENI!N2029,HNOJIVA_ALL!$A$2:$Z$3303,15,FALSE)*K2029*IF(L2029="t",10,IF(L2029="kg",0.01,IF(L2029="q",1,IF(L2029="l",0.01*VLOOKUP(EVID_HNOJENI!N2029,HNOJIVA_ALL!$A$2:$AE$3303,31,FALSE),"CHYBA")))),2)</f>
        <v>#N/A</v>
      </c>
      <c r="R2029" s="51" t="e">
        <f>ROUND(VLOOKUP(EVID_HNOJENI!N2029,HNOJIVA_ALL!$A$2:$Z$3303,16,FALSE)*K2029*IF(L2029="t",10,IF(L2029="kg",0.01,IF(L2029="q",1,IF(L2029="l",0.01*VLOOKUP(EVID_HNOJENI!N2029,HNOJIVA_ALL!$A$2:$AE$3303,31,FALSE),"CHYBA")))),2)</f>
        <v>#N/A</v>
      </c>
      <c r="S2029" s="51" t="e">
        <f>ROUND(VLOOKUP(EVID_HNOJENI!N2029,HNOJIVA_ALL!$A$2:$Z$3303,18,FALSE)*K2029*IF(L2029="t",10,IF(L2029="kg",0.01,IF(L2029="q",1,IF(L2029="l",0.01*VLOOKUP(EVID_HNOJENI!N2029,HNOJIVA_ALL!$A$2:$AE$3303,31,FALSE),"CHYBA")))),2)</f>
        <v>#N/A</v>
      </c>
      <c r="T2029" s="51" t="e">
        <f>ROUND(VLOOKUP(EVID_HNOJENI!N2029,HNOJIVA_ALL!$A$2:$Z$3303,17,FALSE)*K2029*IF(L2029="t",10,IF(L2029="kg",0.01,IF(L2029="q",1,IF(L2029="l",0.01*VLOOKUP(EVID_HNOJENI!N2029,HNOJIVA_ALL!$A$2:$AE$3303,31,FALSE),"CHYBA")))),2)</f>
        <v>#N/A</v>
      </c>
      <c r="U2029" s="51" t="e">
        <f>ROUND(VLOOKUP(EVID_HNOJENI!N2029,HNOJIVA_ALL!$A$2:$Z$3303,20,FALSE)*K2029*IF(L2029="t",10,IF(L2029="kg",0.01,IF(L2029="q",1,IF(L2029="l",0.01*VLOOKUP(EVID_HNOJENI!N2029,HNOJIVA_ALL!$A$2:$AE$3303,31,FALSE),"CHYBA")))),2)</f>
        <v>#N/A</v>
      </c>
    </row>
    <row r="2030" spans="1:21" x14ac:dyDescent="0.2">
      <c r="A2030" s="32"/>
      <c r="B2030" s="45" t="e">
        <f>VLOOKUP($A2030,EVID_OSEVU!$A$1:$M$4972,2,FALSE)</f>
        <v>#N/A</v>
      </c>
      <c r="C2030" s="45" t="e">
        <f>VLOOKUP($A2030,EVID_OSEVU!$A$1:$M$4972,3,FALSE)</f>
        <v>#N/A</v>
      </c>
      <c r="D2030" s="45" t="e">
        <f>VLOOKUP($A2030,EVID_OSEVU!$A$1:$M$4972,4,FALSE)</f>
        <v>#N/A</v>
      </c>
      <c r="E2030" s="45" t="e">
        <f>VLOOKUP($A2030,EVID_OSEVU!$A$1:$M$4972,7,FALSE)</f>
        <v>#N/A</v>
      </c>
      <c r="F2030" s="45" t="e">
        <f>VLOOKUP($A2030,EVID_OSEVU!$A$1:$M$4972,8,FALSE)</f>
        <v>#N/A</v>
      </c>
      <c r="G2030" s="45" t="e">
        <f>VLOOKUP($A2030,EVID_OSEVU!$A$1:$M$4972,11,FALSE)</f>
        <v>#N/A</v>
      </c>
      <c r="H2030" s="35"/>
      <c r="I2030" s="48"/>
      <c r="J2030" s="33" t="e">
        <f>VLOOKUP($A2030,EVID_OSEVU!$A$1:$M$4972,11,FALSE)</f>
        <v>#N/A</v>
      </c>
      <c r="K2030" s="39"/>
      <c r="L2030" s="49"/>
      <c r="M2030" s="89" t="e">
        <f t="shared" si="31"/>
        <v>#N/A</v>
      </c>
      <c r="N2030" s="50"/>
      <c r="O2030" s="37" t="e">
        <f>VLOOKUP(EVID_HNOJENI!N2030,HNOJIVA_ALL!$A$2:$Z$3303,4,FALSE)</f>
        <v>#N/A</v>
      </c>
      <c r="P2030" s="51" t="e">
        <f>ROUND(VLOOKUP(EVID_HNOJENI!N2030,HNOJIVA_ALL!$A$2:$Z$3303,14,FALSE)*K2030*IF(L2030="t",10,IF(L2030="kg",0.01,IF(L2030="q",1,IF(L2030="l",0.01*VLOOKUP(EVID_HNOJENI!N2030,HNOJIVA_ALL!$A$2:$AE$3303,31,FALSE),"CHYBA")))),2)</f>
        <v>#N/A</v>
      </c>
      <c r="Q2030" s="51" t="e">
        <f>ROUND(VLOOKUP(EVID_HNOJENI!N2030,HNOJIVA_ALL!$A$2:$Z$3303,15,FALSE)*K2030*IF(L2030="t",10,IF(L2030="kg",0.01,IF(L2030="q",1,IF(L2030="l",0.01*VLOOKUP(EVID_HNOJENI!N2030,HNOJIVA_ALL!$A$2:$AE$3303,31,FALSE),"CHYBA")))),2)</f>
        <v>#N/A</v>
      </c>
      <c r="R2030" s="51" t="e">
        <f>ROUND(VLOOKUP(EVID_HNOJENI!N2030,HNOJIVA_ALL!$A$2:$Z$3303,16,FALSE)*K2030*IF(L2030="t",10,IF(L2030="kg",0.01,IF(L2030="q",1,IF(L2030="l",0.01*VLOOKUP(EVID_HNOJENI!N2030,HNOJIVA_ALL!$A$2:$AE$3303,31,FALSE),"CHYBA")))),2)</f>
        <v>#N/A</v>
      </c>
      <c r="S2030" s="51" t="e">
        <f>ROUND(VLOOKUP(EVID_HNOJENI!N2030,HNOJIVA_ALL!$A$2:$Z$3303,18,FALSE)*K2030*IF(L2030="t",10,IF(L2030="kg",0.01,IF(L2030="q",1,IF(L2030="l",0.01*VLOOKUP(EVID_HNOJENI!N2030,HNOJIVA_ALL!$A$2:$AE$3303,31,FALSE),"CHYBA")))),2)</f>
        <v>#N/A</v>
      </c>
      <c r="T2030" s="51" t="e">
        <f>ROUND(VLOOKUP(EVID_HNOJENI!N2030,HNOJIVA_ALL!$A$2:$Z$3303,17,FALSE)*K2030*IF(L2030="t",10,IF(L2030="kg",0.01,IF(L2030="q",1,IF(L2030="l",0.01*VLOOKUP(EVID_HNOJENI!N2030,HNOJIVA_ALL!$A$2:$AE$3303,31,FALSE),"CHYBA")))),2)</f>
        <v>#N/A</v>
      </c>
      <c r="U2030" s="51" t="e">
        <f>ROUND(VLOOKUP(EVID_HNOJENI!N2030,HNOJIVA_ALL!$A$2:$Z$3303,20,FALSE)*K2030*IF(L2030="t",10,IF(L2030="kg",0.01,IF(L2030="q",1,IF(L2030="l",0.01*VLOOKUP(EVID_HNOJENI!N2030,HNOJIVA_ALL!$A$2:$AE$3303,31,FALSE),"CHYBA")))),2)</f>
        <v>#N/A</v>
      </c>
    </row>
    <row r="2031" spans="1:21" x14ac:dyDescent="0.2">
      <c r="A2031" s="32"/>
      <c r="B2031" s="45" t="e">
        <f>VLOOKUP($A2031,EVID_OSEVU!$A$1:$M$4972,2,FALSE)</f>
        <v>#N/A</v>
      </c>
      <c r="C2031" s="45" t="e">
        <f>VLOOKUP($A2031,EVID_OSEVU!$A$1:$M$4972,3,FALSE)</f>
        <v>#N/A</v>
      </c>
      <c r="D2031" s="45" t="e">
        <f>VLOOKUP($A2031,EVID_OSEVU!$A$1:$M$4972,4,FALSE)</f>
        <v>#N/A</v>
      </c>
      <c r="E2031" s="45" t="e">
        <f>VLOOKUP($A2031,EVID_OSEVU!$A$1:$M$4972,7,FALSE)</f>
        <v>#N/A</v>
      </c>
      <c r="F2031" s="45" t="e">
        <f>VLOOKUP($A2031,EVID_OSEVU!$A$1:$M$4972,8,FALSE)</f>
        <v>#N/A</v>
      </c>
      <c r="G2031" s="45" t="e">
        <f>VLOOKUP($A2031,EVID_OSEVU!$A$1:$M$4972,11,FALSE)</f>
        <v>#N/A</v>
      </c>
      <c r="H2031" s="35"/>
      <c r="I2031" s="48"/>
      <c r="J2031" s="33" t="e">
        <f>VLOOKUP($A2031,EVID_OSEVU!$A$1:$M$4972,11,FALSE)</f>
        <v>#N/A</v>
      </c>
      <c r="K2031" s="39"/>
      <c r="L2031" s="49"/>
      <c r="M2031" s="89" t="e">
        <f t="shared" si="31"/>
        <v>#N/A</v>
      </c>
      <c r="N2031" s="50"/>
      <c r="O2031" s="37" t="e">
        <f>VLOOKUP(EVID_HNOJENI!N2031,HNOJIVA_ALL!$A$2:$Z$3303,4,FALSE)</f>
        <v>#N/A</v>
      </c>
      <c r="P2031" s="51" t="e">
        <f>ROUND(VLOOKUP(EVID_HNOJENI!N2031,HNOJIVA_ALL!$A$2:$Z$3303,14,FALSE)*K2031*IF(L2031="t",10,IF(L2031="kg",0.01,IF(L2031="q",1,IF(L2031="l",0.01*VLOOKUP(EVID_HNOJENI!N2031,HNOJIVA_ALL!$A$2:$AE$3303,31,FALSE),"CHYBA")))),2)</f>
        <v>#N/A</v>
      </c>
      <c r="Q2031" s="51" t="e">
        <f>ROUND(VLOOKUP(EVID_HNOJENI!N2031,HNOJIVA_ALL!$A$2:$Z$3303,15,FALSE)*K2031*IF(L2031="t",10,IF(L2031="kg",0.01,IF(L2031="q",1,IF(L2031="l",0.01*VLOOKUP(EVID_HNOJENI!N2031,HNOJIVA_ALL!$A$2:$AE$3303,31,FALSE),"CHYBA")))),2)</f>
        <v>#N/A</v>
      </c>
      <c r="R2031" s="51" t="e">
        <f>ROUND(VLOOKUP(EVID_HNOJENI!N2031,HNOJIVA_ALL!$A$2:$Z$3303,16,FALSE)*K2031*IF(L2031="t",10,IF(L2031="kg",0.01,IF(L2031="q",1,IF(L2031="l",0.01*VLOOKUP(EVID_HNOJENI!N2031,HNOJIVA_ALL!$A$2:$AE$3303,31,FALSE),"CHYBA")))),2)</f>
        <v>#N/A</v>
      </c>
      <c r="S2031" s="51" t="e">
        <f>ROUND(VLOOKUP(EVID_HNOJENI!N2031,HNOJIVA_ALL!$A$2:$Z$3303,18,FALSE)*K2031*IF(L2031="t",10,IF(L2031="kg",0.01,IF(L2031="q",1,IF(L2031="l",0.01*VLOOKUP(EVID_HNOJENI!N2031,HNOJIVA_ALL!$A$2:$AE$3303,31,FALSE),"CHYBA")))),2)</f>
        <v>#N/A</v>
      </c>
      <c r="T2031" s="51" t="e">
        <f>ROUND(VLOOKUP(EVID_HNOJENI!N2031,HNOJIVA_ALL!$A$2:$Z$3303,17,FALSE)*K2031*IF(L2031="t",10,IF(L2031="kg",0.01,IF(L2031="q",1,IF(L2031="l",0.01*VLOOKUP(EVID_HNOJENI!N2031,HNOJIVA_ALL!$A$2:$AE$3303,31,FALSE),"CHYBA")))),2)</f>
        <v>#N/A</v>
      </c>
      <c r="U2031" s="51" t="e">
        <f>ROUND(VLOOKUP(EVID_HNOJENI!N2031,HNOJIVA_ALL!$A$2:$Z$3303,20,FALSE)*K2031*IF(L2031="t",10,IF(L2031="kg",0.01,IF(L2031="q",1,IF(L2031="l",0.01*VLOOKUP(EVID_HNOJENI!N2031,HNOJIVA_ALL!$A$2:$AE$3303,31,FALSE),"CHYBA")))),2)</f>
        <v>#N/A</v>
      </c>
    </row>
    <row r="2032" spans="1:21" x14ac:dyDescent="0.2">
      <c r="A2032" s="32"/>
      <c r="B2032" s="45" t="e">
        <f>VLOOKUP($A2032,EVID_OSEVU!$A$1:$M$4972,2,FALSE)</f>
        <v>#N/A</v>
      </c>
      <c r="C2032" s="45" t="e">
        <f>VLOOKUP($A2032,EVID_OSEVU!$A$1:$M$4972,3,FALSE)</f>
        <v>#N/A</v>
      </c>
      <c r="D2032" s="45" t="e">
        <f>VLOOKUP($A2032,EVID_OSEVU!$A$1:$M$4972,4,FALSE)</f>
        <v>#N/A</v>
      </c>
      <c r="E2032" s="45" t="e">
        <f>VLOOKUP($A2032,EVID_OSEVU!$A$1:$M$4972,7,FALSE)</f>
        <v>#N/A</v>
      </c>
      <c r="F2032" s="45" t="e">
        <f>VLOOKUP($A2032,EVID_OSEVU!$A$1:$M$4972,8,FALSE)</f>
        <v>#N/A</v>
      </c>
      <c r="G2032" s="45" t="e">
        <f>VLOOKUP($A2032,EVID_OSEVU!$A$1:$M$4972,11,FALSE)</f>
        <v>#N/A</v>
      </c>
      <c r="H2032" s="35"/>
      <c r="I2032" s="48"/>
      <c r="J2032" s="33" t="e">
        <f>VLOOKUP($A2032,EVID_OSEVU!$A$1:$M$4972,11,FALSE)</f>
        <v>#N/A</v>
      </c>
      <c r="K2032" s="39"/>
      <c r="L2032" s="49"/>
      <c r="M2032" s="89" t="e">
        <f t="shared" si="31"/>
        <v>#N/A</v>
      </c>
      <c r="N2032" s="50"/>
      <c r="O2032" s="37" t="e">
        <f>VLOOKUP(EVID_HNOJENI!N2032,HNOJIVA_ALL!$A$2:$Z$3303,4,FALSE)</f>
        <v>#N/A</v>
      </c>
      <c r="P2032" s="51" t="e">
        <f>ROUND(VLOOKUP(EVID_HNOJENI!N2032,HNOJIVA_ALL!$A$2:$Z$3303,14,FALSE)*K2032*IF(L2032="t",10,IF(L2032="kg",0.01,IF(L2032="q",1,IF(L2032="l",0.01*VLOOKUP(EVID_HNOJENI!N2032,HNOJIVA_ALL!$A$2:$AE$3303,31,FALSE),"CHYBA")))),2)</f>
        <v>#N/A</v>
      </c>
      <c r="Q2032" s="51" t="e">
        <f>ROUND(VLOOKUP(EVID_HNOJENI!N2032,HNOJIVA_ALL!$A$2:$Z$3303,15,FALSE)*K2032*IF(L2032="t",10,IF(L2032="kg",0.01,IF(L2032="q",1,IF(L2032="l",0.01*VLOOKUP(EVID_HNOJENI!N2032,HNOJIVA_ALL!$A$2:$AE$3303,31,FALSE),"CHYBA")))),2)</f>
        <v>#N/A</v>
      </c>
      <c r="R2032" s="51" t="e">
        <f>ROUND(VLOOKUP(EVID_HNOJENI!N2032,HNOJIVA_ALL!$A$2:$Z$3303,16,FALSE)*K2032*IF(L2032="t",10,IF(L2032="kg",0.01,IF(L2032="q",1,IF(L2032="l",0.01*VLOOKUP(EVID_HNOJENI!N2032,HNOJIVA_ALL!$A$2:$AE$3303,31,FALSE),"CHYBA")))),2)</f>
        <v>#N/A</v>
      </c>
      <c r="S2032" s="51" t="e">
        <f>ROUND(VLOOKUP(EVID_HNOJENI!N2032,HNOJIVA_ALL!$A$2:$Z$3303,18,FALSE)*K2032*IF(L2032="t",10,IF(L2032="kg",0.01,IF(L2032="q",1,IF(L2032="l",0.01*VLOOKUP(EVID_HNOJENI!N2032,HNOJIVA_ALL!$A$2:$AE$3303,31,FALSE),"CHYBA")))),2)</f>
        <v>#N/A</v>
      </c>
      <c r="T2032" s="51" t="e">
        <f>ROUND(VLOOKUP(EVID_HNOJENI!N2032,HNOJIVA_ALL!$A$2:$Z$3303,17,FALSE)*K2032*IF(L2032="t",10,IF(L2032="kg",0.01,IF(L2032="q",1,IF(L2032="l",0.01*VLOOKUP(EVID_HNOJENI!N2032,HNOJIVA_ALL!$A$2:$AE$3303,31,FALSE),"CHYBA")))),2)</f>
        <v>#N/A</v>
      </c>
      <c r="U2032" s="51" t="e">
        <f>ROUND(VLOOKUP(EVID_HNOJENI!N2032,HNOJIVA_ALL!$A$2:$Z$3303,20,FALSE)*K2032*IF(L2032="t",10,IF(L2032="kg",0.01,IF(L2032="q",1,IF(L2032="l",0.01*VLOOKUP(EVID_HNOJENI!N2032,HNOJIVA_ALL!$A$2:$AE$3303,31,FALSE),"CHYBA")))),2)</f>
        <v>#N/A</v>
      </c>
    </row>
    <row r="2033" spans="1:21" x14ac:dyDescent="0.2">
      <c r="A2033" s="32"/>
      <c r="B2033" s="45" t="e">
        <f>VLOOKUP($A2033,EVID_OSEVU!$A$1:$M$4972,2,FALSE)</f>
        <v>#N/A</v>
      </c>
      <c r="C2033" s="45" t="e">
        <f>VLOOKUP($A2033,EVID_OSEVU!$A$1:$M$4972,3,FALSE)</f>
        <v>#N/A</v>
      </c>
      <c r="D2033" s="45" t="e">
        <f>VLOOKUP($A2033,EVID_OSEVU!$A$1:$M$4972,4,FALSE)</f>
        <v>#N/A</v>
      </c>
      <c r="E2033" s="45" t="e">
        <f>VLOOKUP($A2033,EVID_OSEVU!$A$1:$M$4972,7,FALSE)</f>
        <v>#N/A</v>
      </c>
      <c r="F2033" s="45" t="e">
        <f>VLOOKUP($A2033,EVID_OSEVU!$A$1:$M$4972,8,FALSE)</f>
        <v>#N/A</v>
      </c>
      <c r="G2033" s="45" t="e">
        <f>VLOOKUP($A2033,EVID_OSEVU!$A$1:$M$4972,11,FALSE)</f>
        <v>#N/A</v>
      </c>
      <c r="H2033" s="35"/>
      <c r="I2033" s="48"/>
      <c r="J2033" s="33" t="e">
        <f>VLOOKUP($A2033,EVID_OSEVU!$A$1:$M$4972,11,FALSE)</f>
        <v>#N/A</v>
      </c>
      <c r="K2033" s="39"/>
      <c r="L2033" s="49"/>
      <c r="M2033" s="89" t="e">
        <f t="shared" si="31"/>
        <v>#N/A</v>
      </c>
      <c r="N2033" s="50"/>
      <c r="O2033" s="37" t="e">
        <f>VLOOKUP(EVID_HNOJENI!N2033,HNOJIVA_ALL!$A$2:$Z$3303,4,FALSE)</f>
        <v>#N/A</v>
      </c>
      <c r="P2033" s="51" t="e">
        <f>ROUND(VLOOKUP(EVID_HNOJENI!N2033,HNOJIVA_ALL!$A$2:$Z$3303,14,FALSE)*K2033*IF(L2033="t",10,IF(L2033="kg",0.01,IF(L2033="q",1,IF(L2033="l",0.01*VLOOKUP(EVID_HNOJENI!N2033,HNOJIVA_ALL!$A$2:$AE$3303,31,FALSE),"CHYBA")))),2)</f>
        <v>#N/A</v>
      </c>
      <c r="Q2033" s="51" t="e">
        <f>ROUND(VLOOKUP(EVID_HNOJENI!N2033,HNOJIVA_ALL!$A$2:$Z$3303,15,FALSE)*K2033*IF(L2033="t",10,IF(L2033="kg",0.01,IF(L2033="q",1,IF(L2033="l",0.01*VLOOKUP(EVID_HNOJENI!N2033,HNOJIVA_ALL!$A$2:$AE$3303,31,FALSE),"CHYBA")))),2)</f>
        <v>#N/A</v>
      </c>
      <c r="R2033" s="51" t="e">
        <f>ROUND(VLOOKUP(EVID_HNOJENI!N2033,HNOJIVA_ALL!$A$2:$Z$3303,16,FALSE)*K2033*IF(L2033="t",10,IF(L2033="kg",0.01,IF(L2033="q",1,IF(L2033="l",0.01*VLOOKUP(EVID_HNOJENI!N2033,HNOJIVA_ALL!$A$2:$AE$3303,31,FALSE),"CHYBA")))),2)</f>
        <v>#N/A</v>
      </c>
      <c r="S2033" s="51" t="e">
        <f>ROUND(VLOOKUP(EVID_HNOJENI!N2033,HNOJIVA_ALL!$A$2:$Z$3303,18,FALSE)*K2033*IF(L2033="t",10,IF(L2033="kg",0.01,IF(L2033="q",1,IF(L2033="l",0.01*VLOOKUP(EVID_HNOJENI!N2033,HNOJIVA_ALL!$A$2:$AE$3303,31,FALSE),"CHYBA")))),2)</f>
        <v>#N/A</v>
      </c>
      <c r="T2033" s="51" t="e">
        <f>ROUND(VLOOKUP(EVID_HNOJENI!N2033,HNOJIVA_ALL!$A$2:$Z$3303,17,FALSE)*K2033*IF(L2033="t",10,IF(L2033="kg",0.01,IF(L2033="q",1,IF(L2033="l",0.01*VLOOKUP(EVID_HNOJENI!N2033,HNOJIVA_ALL!$A$2:$AE$3303,31,FALSE),"CHYBA")))),2)</f>
        <v>#N/A</v>
      </c>
      <c r="U2033" s="51" t="e">
        <f>ROUND(VLOOKUP(EVID_HNOJENI!N2033,HNOJIVA_ALL!$A$2:$Z$3303,20,FALSE)*K2033*IF(L2033="t",10,IF(L2033="kg",0.01,IF(L2033="q",1,IF(L2033="l",0.01*VLOOKUP(EVID_HNOJENI!N2033,HNOJIVA_ALL!$A$2:$AE$3303,31,FALSE),"CHYBA")))),2)</f>
        <v>#N/A</v>
      </c>
    </row>
    <row r="2034" spans="1:21" x14ac:dyDescent="0.2">
      <c r="A2034" s="32"/>
      <c r="B2034" s="45" t="e">
        <f>VLOOKUP($A2034,EVID_OSEVU!$A$1:$M$4972,2,FALSE)</f>
        <v>#N/A</v>
      </c>
      <c r="C2034" s="45" t="e">
        <f>VLOOKUP($A2034,EVID_OSEVU!$A$1:$M$4972,3,FALSE)</f>
        <v>#N/A</v>
      </c>
      <c r="D2034" s="45" t="e">
        <f>VLOOKUP($A2034,EVID_OSEVU!$A$1:$M$4972,4,FALSE)</f>
        <v>#N/A</v>
      </c>
      <c r="E2034" s="45" t="e">
        <f>VLOOKUP($A2034,EVID_OSEVU!$A$1:$M$4972,7,FALSE)</f>
        <v>#N/A</v>
      </c>
      <c r="F2034" s="45" t="e">
        <f>VLOOKUP($A2034,EVID_OSEVU!$A$1:$M$4972,8,FALSE)</f>
        <v>#N/A</v>
      </c>
      <c r="G2034" s="45" t="e">
        <f>VLOOKUP($A2034,EVID_OSEVU!$A$1:$M$4972,11,FALSE)</f>
        <v>#N/A</v>
      </c>
      <c r="H2034" s="35"/>
      <c r="I2034" s="48"/>
      <c r="J2034" s="33" t="e">
        <f>VLOOKUP($A2034,EVID_OSEVU!$A$1:$M$4972,11,FALSE)</f>
        <v>#N/A</v>
      </c>
      <c r="K2034" s="39"/>
      <c r="L2034" s="49"/>
      <c r="M2034" s="89" t="e">
        <f t="shared" si="31"/>
        <v>#N/A</v>
      </c>
      <c r="N2034" s="50"/>
      <c r="O2034" s="37" t="e">
        <f>VLOOKUP(EVID_HNOJENI!N2034,HNOJIVA_ALL!$A$2:$Z$3303,4,FALSE)</f>
        <v>#N/A</v>
      </c>
      <c r="P2034" s="51" t="e">
        <f>ROUND(VLOOKUP(EVID_HNOJENI!N2034,HNOJIVA_ALL!$A$2:$Z$3303,14,FALSE)*K2034*IF(L2034="t",10,IF(L2034="kg",0.01,IF(L2034="q",1,IF(L2034="l",0.01*VLOOKUP(EVID_HNOJENI!N2034,HNOJIVA_ALL!$A$2:$AE$3303,31,FALSE),"CHYBA")))),2)</f>
        <v>#N/A</v>
      </c>
      <c r="Q2034" s="51" t="e">
        <f>ROUND(VLOOKUP(EVID_HNOJENI!N2034,HNOJIVA_ALL!$A$2:$Z$3303,15,FALSE)*K2034*IF(L2034="t",10,IF(L2034="kg",0.01,IF(L2034="q",1,IF(L2034="l",0.01*VLOOKUP(EVID_HNOJENI!N2034,HNOJIVA_ALL!$A$2:$AE$3303,31,FALSE),"CHYBA")))),2)</f>
        <v>#N/A</v>
      </c>
      <c r="R2034" s="51" t="e">
        <f>ROUND(VLOOKUP(EVID_HNOJENI!N2034,HNOJIVA_ALL!$A$2:$Z$3303,16,FALSE)*K2034*IF(L2034="t",10,IF(L2034="kg",0.01,IF(L2034="q",1,IF(L2034="l",0.01*VLOOKUP(EVID_HNOJENI!N2034,HNOJIVA_ALL!$A$2:$AE$3303,31,FALSE),"CHYBA")))),2)</f>
        <v>#N/A</v>
      </c>
      <c r="S2034" s="51" t="e">
        <f>ROUND(VLOOKUP(EVID_HNOJENI!N2034,HNOJIVA_ALL!$A$2:$Z$3303,18,FALSE)*K2034*IF(L2034="t",10,IF(L2034="kg",0.01,IF(L2034="q",1,IF(L2034="l",0.01*VLOOKUP(EVID_HNOJENI!N2034,HNOJIVA_ALL!$A$2:$AE$3303,31,FALSE),"CHYBA")))),2)</f>
        <v>#N/A</v>
      </c>
      <c r="T2034" s="51" t="e">
        <f>ROUND(VLOOKUP(EVID_HNOJENI!N2034,HNOJIVA_ALL!$A$2:$Z$3303,17,FALSE)*K2034*IF(L2034="t",10,IF(L2034="kg",0.01,IF(L2034="q",1,IF(L2034="l",0.01*VLOOKUP(EVID_HNOJENI!N2034,HNOJIVA_ALL!$A$2:$AE$3303,31,FALSE),"CHYBA")))),2)</f>
        <v>#N/A</v>
      </c>
      <c r="U2034" s="51" t="e">
        <f>ROUND(VLOOKUP(EVID_HNOJENI!N2034,HNOJIVA_ALL!$A$2:$Z$3303,20,FALSE)*K2034*IF(L2034="t",10,IF(L2034="kg",0.01,IF(L2034="q",1,IF(L2034="l",0.01*VLOOKUP(EVID_HNOJENI!N2034,HNOJIVA_ALL!$A$2:$AE$3303,31,FALSE),"CHYBA")))),2)</f>
        <v>#N/A</v>
      </c>
    </row>
    <row r="2035" spans="1:21" x14ac:dyDescent="0.2">
      <c r="A2035" s="32"/>
      <c r="B2035" s="45" t="e">
        <f>VLOOKUP($A2035,EVID_OSEVU!$A$1:$M$4972,2,FALSE)</f>
        <v>#N/A</v>
      </c>
      <c r="C2035" s="45" t="e">
        <f>VLOOKUP($A2035,EVID_OSEVU!$A$1:$M$4972,3,FALSE)</f>
        <v>#N/A</v>
      </c>
      <c r="D2035" s="45" t="e">
        <f>VLOOKUP($A2035,EVID_OSEVU!$A$1:$M$4972,4,FALSE)</f>
        <v>#N/A</v>
      </c>
      <c r="E2035" s="45" t="e">
        <f>VLOOKUP($A2035,EVID_OSEVU!$A$1:$M$4972,7,FALSE)</f>
        <v>#N/A</v>
      </c>
      <c r="F2035" s="45" t="e">
        <f>VLOOKUP($A2035,EVID_OSEVU!$A$1:$M$4972,8,FALSE)</f>
        <v>#N/A</v>
      </c>
      <c r="G2035" s="45" t="e">
        <f>VLOOKUP($A2035,EVID_OSEVU!$A$1:$M$4972,11,FALSE)</f>
        <v>#N/A</v>
      </c>
      <c r="H2035" s="35"/>
      <c r="I2035" s="48"/>
      <c r="J2035" s="33" t="e">
        <f>VLOOKUP($A2035,EVID_OSEVU!$A$1:$M$4972,11,FALSE)</f>
        <v>#N/A</v>
      </c>
      <c r="K2035" s="39"/>
      <c r="L2035" s="49"/>
      <c r="M2035" s="89" t="e">
        <f t="shared" si="31"/>
        <v>#N/A</v>
      </c>
      <c r="N2035" s="50"/>
      <c r="O2035" s="37" t="e">
        <f>VLOOKUP(EVID_HNOJENI!N2035,HNOJIVA_ALL!$A$2:$Z$3303,4,FALSE)</f>
        <v>#N/A</v>
      </c>
      <c r="P2035" s="51" t="e">
        <f>ROUND(VLOOKUP(EVID_HNOJENI!N2035,HNOJIVA_ALL!$A$2:$Z$3303,14,FALSE)*K2035*IF(L2035="t",10,IF(L2035="kg",0.01,IF(L2035="q",1,IF(L2035="l",0.01*VLOOKUP(EVID_HNOJENI!N2035,HNOJIVA_ALL!$A$2:$AE$3303,31,FALSE),"CHYBA")))),2)</f>
        <v>#N/A</v>
      </c>
      <c r="Q2035" s="51" t="e">
        <f>ROUND(VLOOKUP(EVID_HNOJENI!N2035,HNOJIVA_ALL!$A$2:$Z$3303,15,FALSE)*K2035*IF(L2035="t",10,IF(L2035="kg",0.01,IF(L2035="q",1,IF(L2035="l",0.01*VLOOKUP(EVID_HNOJENI!N2035,HNOJIVA_ALL!$A$2:$AE$3303,31,FALSE),"CHYBA")))),2)</f>
        <v>#N/A</v>
      </c>
      <c r="R2035" s="51" t="e">
        <f>ROUND(VLOOKUP(EVID_HNOJENI!N2035,HNOJIVA_ALL!$A$2:$Z$3303,16,FALSE)*K2035*IF(L2035="t",10,IF(L2035="kg",0.01,IF(L2035="q",1,IF(L2035="l",0.01*VLOOKUP(EVID_HNOJENI!N2035,HNOJIVA_ALL!$A$2:$AE$3303,31,FALSE),"CHYBA")))),2)</f>
        <v>#N/A</v>
      </c>
      <c r="S2035" s="51" t="e">
        <f>ROUND(VLOOKUP(EVID_HNOJENI!N2035,HNOJIVA_ALL!$A$2:$Z$3303,18,FALSE)*K2035*IF(L2035="t",10,IF(L2035="kg",0.01,IF(L2035="q",1,IF(L2035="l",0.01*VLOOKUP(EVID_HNOJENI!N2035,HNOJIVA_ALL!$A$2:$AE$3303,31,FALSE),"CHYBA")))),2)</f>
        <v>#N/A</v>
      </c>
      <c r="T2035" s="51" t="e">
        <f>ROUND(VLOOKUP(EVID_HNOJENI!N2035,HNOJIVA_ALL!$A$2:$Z$3303,17,FALSE)*K2035*IF(L2035="t",10,IF(L2035="kg",0.01,IF(L2035="q",1,IF(L2035="l",0.01*VLOOKUP(EVID_HNOJENI!N2035,HNOJIVA_ALL!$A$2:$AE$3303,31,FALSE),"CHYBA")))),2)</f>
        <v>#N/A</v>
      </c>
      <c r="U2035" s="51" t="e">
        <f>ROUND(VLOOKUP(EVID_HNOJENI!N2035,HNOJIVA_ALL!$A$2:$Z$3303,20,FALSE)*K2035*IF(L2035="t",10,IF(L2035="kg",0.01,IF(L2035="q",1,IF(L2035="l",0.01*VLOOKUP(EVID_HNOJENI!N2035,HNOJIVA_ALL!$A$2:$AE$3303,31,FALSE),"CHYBA")))),2)</f>
        <v>#N/A</v>
      </c>
    </row>
    <row r="2036" spans="1:21" x14ac:dyDescent="0.2">
      <c r="A2036" s="32"/>
      <c r="B2036" s="45" t="e">
        <f>VLOOKUP($A2036,EVID_OSEVU!$A$1:$M$4972,2,FALSE)</f>
        <v>#N/A</v>
      </c>
      <c r="C2036" s="45" t="e">
        <f>VLOOKUP($A2036,EVID_OSEVU!$A$1:$M$4972,3,FALSE)</f>
        <v>#N/A</v>
      </c>
      <c r="D2036" s="45" t="e">
        <f>VLOOKUP($A2036,EVID_OSEVU!$A$1:$M$4972,4,FALSE)</f>
        <v>#N/A</v>
      </c>
      <c r="E2036" s="45" t="e">
        <f>VLOOKUP($A2036,EVID_OSEVU!$A$1:$M$4972,7,FALSE)</f>
        <v>#N/A</v>
      </c>
      <c r="F2036" s="45" t="e">
        <f>VLOOKUP($A2036,EVID_OSEVU!$A$1:$M$4972,8,FALSE)</f>
        <v>#N/A</v>
      </c>
      <c r="G2036" s="45" t="e">
        <f>VLOOKUP($A2036,EVID_OSEVU!$A$1:$M$4972,11,FALSE)</f>
        <v>#N/A</v>
      </c>
      <c r="H2036" s="35"/>
      <c r="I2036" s="48"/>
      <c r="J2036" s="33" t="e">
        <f>VLOOKUP($A2036,EVID_OSEVU!$A$1:$M$4972,11,FALSE)</f>
        <v>#N/A</v>
      </c>
      <c r="K2036" s="39"/>
      <c r="L2036" s="49"/>
      <c r="M2036" s="89" t="e">
        <f t="shared" si="31"/>
        <v>#N/A</v>
      </c>
      <c r="N2036" s="50"/>
      <c r="O2036" s="37" t="e">
        <f>VLOOKUP(EVID_HNOJENI!N2036,HNOJIVA_ALL!$A$2:$Z$3303,4,FALSE)</f>
        <v>#N/A</v>
      </c>
      <c r="P2036" s="51" t="e">
        <f>ROUND(VLOOKUP(EVID_HNOJENI!N2036,HNOJIVA_ALL!$A$2:$Z$3303,14,FALSE)*K2036*IF(L2036="t",10,IF(L2036="kg",0.01,IF(L2036="q",1,IF(L2036="l",0.01*VLOOKUP(EVID_HNOJENI!N2036,HNOJIVA_ALL!$A$2:$AE$3303,31,FALSE),"CHYBA")))),2)</f>
        <v>#N/A</v>
      </c>
      <c r="Q2036" s="51" t="e">
        <f>ROUND(VLOOKUP(EVID_HNOJENI!N2036,HNOJIVA_ALL!$A$2:$Z$3303,15,FALSE)*K2036*IF(L2036="t",10,IF(L2036="kg",0.01,IF(L2036="q",1,IF(L2036="l",0.01*VLOOKUP(EVID_HNOJENI!N2036,HNOJIVA_ALL!$A$2:$AE$3303,31,FALSE),"CHYBA")))),2)</f>
        <v>#N/A</v>
      </c>
      <c r="R2036" s="51" t="e">
        <f>ROUND(VLOOKUP(EVID_HNOJENI!N2036,HNOJIVA_ALL!$A$2:$Z$3303,16,FALSE)*K2036*IF(L2036="t",10,IF(L2036="kg",0.01,IF(L2036="q",1,IF(L2036="l",0.01*VLOOKUP(EVID_HNOJENI!N2036,HNOJIVA_ALL!$A$2:$AE$3303,31,FALSE),"CHYBA")))),2)</f>
        <v>#N/A</v>
      </c>
      <c r="S2036" s="51" t="e">
        <f>ROUND(VLOOKUP(EVID_HNOJENI!N2036,HNOJIVA_ALL!$A$2:$Z$3303,18,FALSE)*K2036*IF(L2036="t",10,IF(L2036="kg",0.01,IF(L2036="q",1,IF(L2036="l",0.01*VLOOKUP(EVID_HNOJENI!N2036,HNOJIVA_ALL!$A$2:$AE$3303,31,FALSE),"CHYBA")))),2)</f>
        <v>#N/A</v>
      </c>
      <c r="T2036" s="51" t="e">
        <f>ROUND(VLOOKUP(EVID_HNOJENI!N2036,HNOJIVA_ALL!$A$2:$Z$3303,17,FALSE)*K2036*IF(L2036="t",10,IF(L2036="kg",0.01,IF(L2036="q",1,IF(L2036="l",0.01*VLOOKUP(EVID_HNOJENI!N2036,HNOJIVA_ALL!$A$2:$AE$3303,31,FALSE),"CHYBA")))),2)</f>
        <v>#N/A</v>
      </c>
      <c r="U2036" s="51" t="e">
        <f>ROUND(VLOOKUP(EVID_HNOJENI!N2036,HNOJIVA_ALL!$A$2:$Z$3303,20,FALSE)*K2036*IF(L2036="t",10,IF(L2036="kg",0.01,IF(L2036="q",1,IF(L2036="l",0.01*VLOOKUP(EVID_HNOJENI!N2036,HNOJIVA_ALL!$A$2:$AE$3303,31,FALSE),"CHYBA")))),2)</f>
        <v>#N/A</v>
      </c>
    </row>
    <row r="2037" spans="1:21" x14ac:dyDescent="0.2">
      <c r="A2037" s="32"/>
      <c r="B2037" s="45" t="e">
        <f>VLOOKUP($A2037,EVID_OSEVU!$A$1:$M$4972,2,FALSE)</f>
        <v>#N/A</v>
      </c>
      <c r="C2037" s="45" t="e">
        <f>VLOOKUP($A2037,EVID_OSEVU!$A$1:$M$4972,3,FALSE)</f>
        <v>#N/A</v>
      </c>
      <c r="D2037" s="45" t="e">
        <f>VLOOKUP($A2037,EVID_OSEVU!$A$1:$M$4972,4,FALSE)</f>
        <v>#N/A</v>
      </c>
      <c r="E2037" s="45" t="e">
        <f>VLOOKUP($A2037,EVID_OSEVU!$A$1:$M$4972,7,FALSE)</f>
        <v>#N/A</v>
      </c>
      <c r="F2037" s="45" t="e">
        <f>VLOOKUP($A2037,EVID_OSEVU!$A$1:$M$4972,8,FALSE)</f>
        <v>#N/A</v>
      </c>
      <c r="G2037" s="45" t="e">
        <f>VLOOKUP($A2037,EVID_OSEVU!$A$1:$M$4972,11,FALSE)</f>
        <v>#N/A</v>
      </c>
      <c r="H2037" s="35"/>
      <c r="I2037" s="48"/>
      <c r="J2037" s="33" t="e">
        <f>VLOOKUP($A2037,EVID_OSEVU!$A$1:$M$4972,11,FALSE)</f>
        <v>#N/A</v>
      </c>
      <c r="K2037" s="39"/>
      <c r="L2037" s="49"/>
      <c r="M2037" s="89" t="e">
        <f t="shared" si="31"/>
        <v>#N/A</v>
      </c>
      <c r="N2037" s="50"/>
      <c r="O2037" s="37" t="e">
        <f>VLOOKUP(EVID_HNOJENI!N2037,HNOJIVA_ALL!$A$2:$Z$3303,4,FALSE)</f>
        <v>#N/A</v>
      </c>
      <c r="P2037" s="51" t="e">
        <f>ROUND(VLOOKUP(EVID_HNOJENI!N2037,HNOJIVA_ALL!$A$2:$Z$3303,14,FALSE)*K2037*IF(L2037="t",10,IF(L2037="kg",0.01,IF(L2037="q",1,IF(L2037="l",0.01*VLOOKUP(EVID_HNOJENI!N2037,HNOJIVA_ALL!$A$2:$AE$3303,31,FALSE),"CHYBA")))),2)</f>
        <v>#N/A</v>
      </c>
      <c r="Q2037" s="51" t="e">
        <f>ROUND(VLOOKUP(EVID_HNOJENI!N2037,HNOJIVA_ALL!$A$2:$Z$3303,15,FALSE)*K2037*IF(L2037="t",10,IF(L2037="kg",0.01,IF(L2037="q",1,IF(L2037="l",0.01*VLOOKUP(EVID_HNOJENI!N2037,HNOJIVA_ALL!$A$2:$AE$3303,31,FALSE),"CHYBA")))),2)</f>
        <v>#N/A</v>
      </c>
      <c r="R2037" s="51" t="e">
        <f>ROUND(VLOOKUP(EVID_HNOJENI!N2037,HNOJIVA_ALL!$A$2:$Z$3303,16,FALSE)*K2037*IF(L2037="t",10,IF(L2037="kg",0.01,IF(L2037="q",1,IF(L2037="l",0.01*VLOOKUP(EVID_HNOJENI!N2037,HNOJIVA_ALL!$A$2:$AE$3303,31,FALSE),"CHYBA")))),2)</f>
        <v>#N/A</v>
      </c>
      <c r="S2037" s="51" t="e">
        <f>ROUND(VLOOKUP(EVID_HNOJENI!N2037,HNOJIVA_ALL!$A$2:$Z$3303,18,FALSE)*K2037*IF(L2037="t",10,IF(L2037="kg",0.01,IF(L2037="q",1,IF(L2037="l",0.01*VLOOKUP(EVID_HNOJENI!N2037,HNOJIVA_ALL!$A$2:$AE$3303,31,FALSE),"CHYBA")))),2)</f>
        <v>#N/A</v>
      </c>
      <c r="T2037" s="51" t="e">
        <f>ROUND(VLOOKUP(EVID_HNOJENI!N2037,HNOJIVA_ALL!$A$2:$Z$3303,17,FALSE)*K2037*IF(L2037="t",10,IF(L2037="kg",0.01,IF(L2037="q",1,IF(L2037="l",0.01*VLOOKUP(EVID_HNOJENI!N2037,HNOJIVA_ALL!$A$2:$AE$3303,31,FALSE),"CHYBA")))),2)</f>
        <v>#N/A</v>
      </c>
      <c r="U2037" s="51" t="e">
        <f>ROUND(VLOOKUP(EVID_HNOJENI!N2037,HNOJIVA_ALL!$A$2:$Z$3303,20,FALSE)*K2037*IF(L2037="t",10,IF(L2037="kg",0.01,IF(L2037="q",1,IF(L2037="l",0.01*VLOOKUP(EVID_HNOJENI!N2037,HNOJIVA_ALL!$A$2:$AE$3303,31,FALSE),"CHYBA")))),2)</f>
        <v>#N/A</v>
      </c>
    </row>
    <row r="2038" spans="1:21" x14ac:dyDescent="0.2">
      <c r="A2038" s="32"/>
      <c r="B2038" s="45" t="e">
        <f>VLOOKUP($A2038,EVID_OSEVU!$A$1:$M$4972,2,FALSE)</f>
        <v>#N/A</v>
      </c>
      <c r="C2038" s="45" t="e">
        <f>VLOOKUP($A2038,EVID_OSEVU!$A$1:$M$4972,3,FALSE)</f>
        <v>#N/A</v>
      </c>
      <c r="D2038" s="45" t="e">
        <f>VLOOKUP($A2038,EVID_OSEVU!$A$1:$M$4972,4,FALSE)</f>
        <v>#N/A</v>
      </c>
      <c r="E2038" s="45" t="e">
        <f>VLOOKUP($A2038,EVID_OSEVU!$A$1:$M$4972,7,FALSE)</f>
        <v>#N/A</v>
      </c>
      <c r="F2038" s="45" t="e">
        <f>VLOOKUP($A2038,EVID_OSEVU!$A$1:$M$4972,8,FALSE)</f>
        <v>#N/A</v>
      </c>
      <c r="G2038" s="45" t="e">
        <f>VLOOKUP($A2038,EVID_OSEVU!$A$1:$M$4972,11,FALSE)</f>
        <v>#N/A</v>
      </c>
      <c r="H2038" s="35"/>
      <c r="I2038" s="48"/>
      <c r="J2038" s="33" t="e">
        <f>VLOOKUP($A2038,EVID_OSEVU!$A$1:$M$4972,11,FALSE)</f>
        <v>#N/A</v>
      </c>
      <c r="K2038" s="39"/>
      <c r="L2038" s="49"/>
      <c r="M2038" s="89" t="e">
        <f t="shared" si="31"/>
        <v>#N/A</v>
      </c>
      <c r="N2038" s="50"/>
      <c r="O2038" s="37" t="e">
        <f>VLOOKUP(EVID_HNOJENI!N2038,HNOJIVA_ALL!$A$2:$Z$3303,4,FALSE)</f>
        <v>#N/A</v>
      </c>
      <c r="P2038" s="51" t="e">
        <f>ROUND(VLOOKUP(EVID_HNOJENI!N2038,HNOJIVA_ALL!$A$2:$Z$3303,14,FALSE)*K2038*IF(L2038="t",10,IF(L2038="kg",0.01,IF(L2038="q",1,IF(L2038="l",0.01*VLOOKUP(EVID_HNOJENI!N2038,HNOJIVA_ALL!$A$2:$AE$3303,31,FALSE),"CHYBA")))),2)</f>
        <v>#N/A</v>
      </c>
      <c r="Q2038" s="51" t="e">
        <f>ROUND(VLOOKUP(EVID_HNOJENI!N2038,HNOJIVA_ALL!$A$2:$Z$3303,15,FALSE)*K2038*IF(L2038="t",10,IF(L2038="kg",0.01,IF(L2038="q",1,IF(L2038="l",0.01*VLOOKUP(EVID_HNOJENI!N2038,HNOJIVA_ALL!$A$2:$AE$3303,31,FALSE),"CHYBA")))),2)</f>
        <v>#N/A</v>
      </c>
      <c r="R2038" s="51" t="e">
        <f>ROUND(VLOOKUP(EVID_HNOJENI!N2038,HNOJIVA_ALL!$A$2:$Z$3303,16,FALSE)*K2038*IF(L2038="t",10,IF(L2038="kg",0.01,IF(L2038="q",1,IF(L2038="l",0.01*VLOOKUP(EVID_HNOJENI!N2038,HNOJIVA_ALL!$A$2:$AE$3303,31,FALSE),"CHYBA")))),2)</f>
        <v>#N/A</v>
      </c>
      <c r="S2038" s="51" t="e">
        <f>ROUND(VLOOKUP(EVID_HNOJENI!N2038,HNOJIVA_ALL!$A$2:$Z$3303,18,FALSE)*K2038*IF(L2038="t",10,IF(L2038="kg",0.01,IF(L2038="q",1,IF(L2038="l",0.01*VLOOKUP(EVID_HNOJENI!N2038,HNOJIVA_ALL!$A$2:$AE$3303,31,FALSE),"CHYBA")))),2)</f>
        <v>#N/A</v>
      </c>
      <c r="T2038" s="51" t="e">
        <f>ROUND(VLOOKUP(EVID_HNOJENI!N2038,HNOJIVA_ALL!$A$2:$Z$3303,17,FALSE)*K2038*IF(L2038="t",10,IF(L2038="kg",0.01,IF(L2038="q",1,IF(L2038="l",0.01*VLOOKUP(EVID_HNOJENI!N2038,HNOJIVA_ALL!$A$2:$AE$3303,31,FALSE),"CHYBA")))),2)</f>
        <v>#N/A</v>
      </c>
      <c r="U2038" s="51" t="e">
        <f>ROUND(VLOOKUP(EVID_HNOJENI!N2038,HNOJIVA_ALL!$A$2:$Z$3303,20,FALSE)*K2038*IF(L2038="t",10,IF(L2038="kg",0.01,IF(L2038="q",1,IF(L2038="l",0.01*VLOOKUP(EVID_HNOJENI!N2038,HNOJIVA_ALL!$A$2:$AE$3303,31,FALSE),"CHYBA")))),2)</f>
        <v>#N/A</v>
      </c>
    </row>
    <row r="2039" spans="1:21" x14ac:dyDescent="0.2">
      <c r="A2039" s="32"/>
      <c r="B2039" s="45" t="e">
        <f>VLOOKUP($A2039,EVID_OSEVU!$A$1:$M$4972,2,FALSE)</f>
        <v>#N/A</v>
      </c>
      <c r="C2039" s="45" t="e">
        <f>VLOOKUP($A2039,EVID_OSEVU!$A$1:$M$4972,3,FALSE)</f>
        <v>#N/A</v>
      </c>
      <c r="D2039" s="45" t="e">
        <f>VLOOKUP($A2039,EVID_OSEVU!$A$1:$M$4972,4,FALSE)</f>
        <v>#N/A</v>
      </c>
      <c r="E2039" s="45" t="e">
        <f>VLOOKUP($A2039,EVID_OSEVU!$A$1:$M$4972,7,FALSE)</f>
        <v>#N/A</v>
      </c>
      <c r="F2039" s="45" t="e">
        <f>VLOOKUP($A2039,EVID_OSEVU!$A$1:$M$4972,8,FALSE)</f>
        <v>#N/A</v>
      </c>
      <c r="G2039" s="45" t="e">
        <f>VLOOKUP($A2039,EVID_OSEVU!$A$1:$M$4972,11,FALSE)</f>
        <v>#N/A</v>
      </c>
      <c r="H2039" s="35"/>
      <c r="I2039" s="48"/>
      <c r="J2039" s="33" t="e">
        <f>VLOOKUP($A2039,EVID_OSEVU!$A$1:$M$4972,11,FALSE)</f>
        <v>#N/A</v>
      </c>
      <c r="K2039" s="39"/>
      <c r="L2039" s="49"/>
      <c r="M2039" s="89" t="e">
        <f t="shared" si="31"/>
        <v>#N/A</v>
      </c>
      <c r="N2039" s="50"/>
      <c r="O2039" s="37" t="e">
        <f>VLOOKUP(EVID_HNOJENI!N2039,HNOJIVA_ALL!$A$2:$Z$3303,4,FALSE)</f>
        <v>#N/A</v>
      </c>
      <c r="P2039" s="51" t="e">
        <f>ROUND(VLOOKUP(EVID_HNOJENI!N2039,HNOJIVA_ALL!$A$2:$Z$3303,14,FALSE)*K2039*IF(L2039="t",10,IF(L2039="kg",0.01,IF(L2039="q",1,IF(L2039="l",0.01*VLOOKUP(EVID_HNOJENI!N2039,HNOJIVA_ALL!$A$2:$AE$3303,31,FALSE),"CHYBA")))),2)</f>
        <v>#N/A</v>
      </c>
      <c r="Q2039" s="51" t="e">
        <f>ROUND(VLOOKUP(EVID_HNOJENI!N2039,HNOJIVA_ALL!$A$2:$Z$3303,15,FALSE)*K2039*IF(L2039="t",10,IF(L2039="kg",0.01,IF(L2039="q",1,IF(L2039="l",0.01*VLOOKUP(EVID_HNOJENI!N2039,HNOJIVA_ALL!$A$2:$AE$3303,31,FALSE),"CHYBA")))),2)</f>
        <v>#N/A</v>
      </c>
      <c r="R2039" s="51" t="e">
        <f>ROUND(VLOOKUP(EVID_HNOJENI!N2039,HNOJIVA_ALL!$A$2:$Z$3303,16,FALSE)*K2039*IF(L2039="t",10,IF(L2039="kg",0.01,IF(L2039="q",1,IF(L2039="l",0.01*VLOOKUP(EVID_HNOJENI!N2039,HNOJIVA_ALL!$A$2:$AE$3303,31,FALSE),"CHYBA")))),2)</f>
        <v>#N/A</v>
      </c>
      <c r="S2039" s="51" t="e">
        <f>ROUND(VLOOKUP(EVID_HNOJENI!N2039,HNOJIVA_ALL!$A$2:$Z$3303,18,FALSE)*K2039*IF(L2039="t",10,IF(L2039="kg",0.01,IF(L2039="q",1,IF(L2039="l",0.01*VLOOKUP(EVID_HNOJENI!N2039,HNOJIVA_ALL!$A$2:$AE$3303,31,FALSE),"CHYBA")))),2)</f>
        <v>#N/A</v>
      </c>
      <c r="T2039" s="51" t="e">
        <f>ROUND(VLOOKUP(EVID_HNOJENI!N2039,HNOJIVA_ALL!$A$2:$Z$3303,17,FALSE)*K2039*IF(L2039="t",10,IF(L2039="kg",0.01,IF(L2039="q",1,IF(L2039="l",0.01*VLOOKUP(EVID_HNOJENI!N2039,HNOJIVA_ALL!$A$2:$AE$3303,31,FALSE),"CHYBA")))),2)</f>
        <v>#N/A</v>
      </c>
      <c r="U2039" s="51" t="e">
        <f>ROUND(VLOOKUP(EVID_HNOJENI!N2039,HNOJIVA_ALL!$A$2:$Z$3303,20,FALSE)*K2039*IF(L2039="t",10,IF(L2039="kg",0.01,IF(L2039="q",1,IF(L2039="l",0.01*VLOOKUP(EVID_HNOJENI!N2039,HNOJIVA_ALL!$A$2:$AE$3303,31,FALSE),"CHYBA")))),2)</f>
        <v>#N/A</v>
      </c>
    </row>
    <row r="2040" spans="1:21" x14ac:dyDescent="0.2">
      <c r="A2040" s="32"/>
      <c r="B2040" s="45" t="e">
        <f>VLOOKUP($A2040,EVID_OSEVU!$A$1:$M$4972,2,FALSE)</f>
        <v>#N/A</v>
      </c>
      <c r="C2040" s="45" t="e">
        <f>VLOOKUP($A2040,EVID_OSEVU!$A$1:$M$4972,3,FALSE)</f>
        <v>#N/A</v>
      </c>
      <c r="D2040" s="45" t="e">
        <f>VLOOKUP($A2040,EVID_OSEVU!$A$1:$M$4972,4,FALSE)</f>
        <v>#N/A</v>
      </c>
      <c r="E2040" s="45" t="e">
        <f>VLOOKUP($A2040,EVID_OSEVU!$A$1:$M$4972,7,FALSE)</f>
        <v>#N/A</v>
      </c>
      <c r="F2040" s="45" t="e">
        <f>VLOOKUP($A2040,EVID_OSEVU!$A$1:$M$4972,8,FALSE)</f>
        <v>#N/A</v>
      </c>
      <c r="G2040" s="45" t="e">
        <f>VLOOKUP($A2040,EVID_OSEVU!$A$1:$M$4972,11,FALSE)</f>
        <v>#N/A</v>
      </c>
      <c r="H2040" s="35"/>
      <c r="I2040" s="48"/>
      <c r="J2040" s="33" t="e">
        <f>VLOOKUP($A2040,EVID_OSEVU!$A$1:$M$4972,11,FALSE)</f>
        <v>#N/A</v>
      </c>
      <c r="K2040" s="39"/>
      <c r="L2040" s="49"/>
      <c r="M2040" s="89" t="e">
        <f t="shared" si="31"/>
        <v>#N/A</v>
      </c>
      <c r="N2040" s="50"/>
      <c r="O2040" s="37" t="e">
        <f>VLOOKUP(EVID_HNOJENI!N2040,HNOJIVA_ALL!$A$2:$Z$3303,4,FALSE)</f>
        <v>#N/A</v>
      </c>
      <c r="P2040" s="51" t="e">
        <f>ROUND(VLOOKUP(EVID_HNOJENI!N2040,HNOJIVA_ALL!$A$2:$Z$3303,14,FALSE)*K2040*IF(L2040="t",10,IF(L2040="kg",0.01,IF(L2040="q",1,IF(L2040="l",0.01*VLOOKUP(EVID_HNOJENI!N2040,HNOJIVA_ALL!$A$2:$AE$3303,31,FALSE),"CHYBA")))),2)</f>
        <v>#N/A</v>
      </c>
      <c r="Q2040" s="51" t="e">
        <f>ROUND(VLOOKUP(EVID_HNOJENI!N2040,HNOJIVA_ALL!$A$2:$Z$3303,15,FALSE)*K2040*IF(L2040="t",10,IF(L2040="kg",0.01,IF(L2040="q",1,IF(L2040="l",0.01*VLOOKUP(EVID_HNOJENI!N2040,HNOJIVA_ALL!$A$2:$AE$3303,31,FALSE),"CHYBA")))),2)</f>
        <v>#N/A</v>
      </c>
      <c r="R2040" s="51" t="e">
        <f>ROUND(VLOOKUP(EVID_HNOJENI!N2040,HNOJIVA_ALL!$A$2:$Z$3303,16,FALSE)*K2040*IF(L2040="t",10,IF(L2040="kg",0.01,IF(L2040="q",1,IF(L2040="l",0.01*VLOOKUP(EVID_HNOJENI!N2040,HNOJIVA_ALL!$A$2:$AE$3303,31,FALSE),"CHYBA")))),2)</f>
        <v>#N/A</v>
      </c>
      <c r="S2040" s="51" t="e">
        <f>ROUND(VLOOKUP(EVID_HNOJENI!N2040,HNOJIVA_ALL!$A$2:$Z$3303,18,FALSE)*K2040*IF(L2040="t",10,IF(L2040="kg",0.01,IF(L2040="q",1,IF(L2040="l",0.01*VLOOKUP(EVID_HNOJENI!N2040,HNOJIVA_ALL!$A$2:$AE$3303,31,FALSE),"CHYBA")))),2)</f>
        <v>#N/A</v>
      </c>
      <c r="T2040" s="51" t="e">
        <f>ROUND(VLOOKUP(EVID_HNOJENI!N2040,HNOJIVA_ALL!$A$2:$Z$3303,17,FALSE)*K2040*IF(L2040="t",10,IF(L2040="kg",0.01,IF(L2040="q",1,IF(L2040="l",0.01*VLOOKUP(EVID_HNOJENI!N2040,HNOJIVA_ALL!$A$2:$AE$3303,31,FALSE),"CHYBA")))),2)</f>
        <v>#N/A</v>
      </c>
      <c r="U2040" s="51" t="e">
        <f>ROUND(VLOOKUP(EVID_HNOJENI!N2040,HNOJIVA_ALL!$A$2:$Z$3303,20,FALSE)*K2040*IF(L2040="t",10,IF(L2040="kg",0.01,IF(L2040="q",1,IF(L2040="l",0.01*VLOOKUP(EVID_HNOJENI!N2040,HNOJIVA_ALL!$A$2:$AE$3303,31,FALSE),"CHYBA")))),2)</f>
        <v>#N/A</v>
      </c>
    </row>
    <row r="2041" spans="1:21" x14ac:dyDescent="0.2">
      <c r="A2041" s="32"/>
      <c r="B2041" s="45" t="e">
        <f>VLOOKUP($A2041,EVID_OSEVU!$A$1:$M$4972,2,FALSE)</f>
        <v>#N/A</v>
      </c>
      <c r="C2041" s="45" t="e">
        <f>VLOOKUP($A2041,EVID_OSEVU!$A$1:$M$4972,3,FALSE)</f>
        <v>#N/A</v>
      </c>
      <c r="D2041" s="45" t="e">
        <f>VLOOKUP($A2041,EVID_OSEVU!$A$1:$M$4972,4,FALSE)</f>
        <v>#N/A</v>
      </c>
      <c r="E2041" s="45" t="e">
        <f>VLOOKUP($A2041,EVID_OSEVU!$A$1:$M$4972,7,FALSE)</f>
        <v>#N/A</v>
      </c>
      <c r="F2041" s="45" t="e">
        <f>VLOOKUP($A2041,EVID_OSEVU!$A$1:$M$4972,8,FALSE)</f>
        <v>#N/A</v>
      </c>
      <c r="G2041" s="45" t="e">
        <f>VLOOKUP($A2041,EVID_OSEVU!$A$1:$M$4972,11,FALSE)</f>
        <v>#N/A</v>
      </c>
      <c r="H2041" s="35"/>
      <c r="I2041" s="48"/>
      <c r="J2041" s="33" t="e">
        <f>VLOOKUP($A2041,EVID_OSEVU!$A$1:$M$4972,11,FALSE)</f>
        <v>#N/A</v>
      </c>
      <c r="K2041" s="39"/>
      <c r="L2041" s="49"/>
      <c r="M2041" s="89" t="e">
        <f t="shared" si="31"/>
        <v>#N/A</v>
      </c>
      <c r="N2041" s="50"/>
      <c r="O2041" s="37" t="e">
        <f>VLOOKUP(EVID_HNOJENI!N2041,HNOJIVA_ALL!$A$2:$Z$3303,4,FALSE)</f>
        <v>#N/A</v>
      </c>
      <c r="P2041" s="51" t="e">
        <f>ROUND(VLOOKUP(EVID_HNOJENI!N2041,HNOJIVA_ALL!$A$2:$Z$3303,14,FALSE)*K2041*IF(L2041="t",10,IF(L2041="kg",0.01,IF(L2041="q",1,IF(L2041="l",0.01*VLOOKUP(EVID_HNOJENI!N2041,HNOJIVA_ALL!$A$2:$AE$3303,31,FALSE),"CHYBA")))),2)</f>
        <v>#N/A</v>
      </c>
      <c r="Q2041" s="51" t="e">
        <f>ROUND(VLOOKUP(EVID_HNOJENI!N2041,HNOJIVA_ALL!$A$2:$Z$3303,15,FALSE)*K2041*IF(L2041="t",10,IF(L2041="kg",0.01,IF(L2041="q",1,IF(L2041="l",0.01*VLOOKUP(EVID_HNOJENI!N2041,HNOJIVA_ALL!$A$2:$AE$3303,31,FALSE),"CHYBA")))),2)</f>
        <v>#N/A</v>
      </c>
      <c r="R2041" s="51" t="e">
        <f>ROUND(VLOOKUP(EVID_HNOJENI!N2041,HNOJIVA_ALL!$A$2:$Z$3303,16,FALSE)*K2041*IF(L2041="t",10,IF(L2041="kg",0.01,IF(L2041="q",1,IF(L2041="l",0.01*VLOOKUP(EVID_HNOJENI!N2041,HNOJIVA_ALL!$A$2:$AE$3303,31,FALSE),"CHYBA")))),2)</f>
        <v>#N/A</v>
      </c>
      <c r="S2041" s="51" t="e">
        <f>ROUND(VLOOKUP(EVID_HNOJENI!N2041,HNOJIVA_ALL!$A$2:$Z$3303,18,FALSE)*K2041*IF(L2041="t",10,IF(L2041="kg",0.01,IF(L2041="q",1,IF(L2041="l",0.01*VLOOKUP(EVID_HNOJENI!N2041,HNOJIVA_ALL!$A$2:$AE$3303,31,FALSE),"CHYBA")))),2)</f>
        <v>#N/A</v>
      </c>
      <c r="T2041" s="51" t="e">
        <f>ROUND(VLOOKUP(EVID_HNOJENI!N2041,HNOJIVA_ALL!$A$2:$Z$3303,17,FALSE)*K2041*IF(L2041="t",10,IF(L2041="kg",0.01,IF(L2041="q",1,IF(L2041="l",0.01*VLOOKUP(EVID_HNOJENI!N2041,HNOJIVA_ALL!$A$2:$AE$3303,31,FALSE),"CHYBA")))),2)</f>
        <v>#N/A</v>
      </c>
      <c r="U2041" s="51" t="e">
        <f>ROUND(VLOOKUP(EVID_HNOJENI!N2041,HNOJIVA_ALL!$A$2:$Z$3303,20,FALSE)*K2041*IF(L2041="t",10,IF(L2041="kg",0.01,IF(L2041="q",1,IF(L2041="l",0.01*VLOOKUP(EVID_HNOJENI!N2041,HNOJIVA_ALL!$A$2:$AE$3303,31,FALSE),"CHYBA")))),2)</f>
        <v>#N/A</v>
      </c>
    </row>
    <row r="2042" spans="1:21" x14ac:dyDescent="0.2">
      <c r="A2042" s="32"/>
      <c r="B2042" s="45" t="e">
        <f>VLOOKUP($A2042,EVID_OSEVU!$A$1:$M$4972,2,FALSE)</f>
        <v>#N/A</v>
      </c>
      <c r="C2042" s="45" t="e">
        <f>VLOOKUP($A2042,EVID_OSEVU!$A$1:$M$4972,3,FALSE)</f>
        <v>#N/A</v>
      </c>
      <c r="D2042" s="45" t="e">
        <f>VLOOKUP($A2042,EVID_OSEVU!$A$1:$M$4972,4,FALSE)</f>
        <v>#N/A</v>
      </c>
      <c r="E2042" s="45" t="e">
        <f>VLOOKUP($A2042,EVID_OSEVU!$A$1:$M$4972,7,FALSE)</f>
        <v>#N/A</v>
      </c>
      <c r="F2042" s="45" t="e">
        <f>VLOOKUP($A2042,EVID_OSEVU!$A$1:$M$4972,8,FALSE)</f>
        <v>#N/A</v>
      </c>
      <c r="G2042" s="45" t="e">
        <f>VLOOKUP($A2042,EVID_OSEVU!$A$1:$M$4972,11,FALSE)</f>
        <v>#N/A</v>
      </c>
      <c r="H2042" s="35"/>
      <c r="I2042" s="48"/>
      <c r="J2042" s="33" t="e">
        <f>VLOOKUP($A2042,EVID_OSEVU!$A$1:$M$4972,11,FALSE)</f>
        <v>#N/A</v>
      </c>
      <c r="K2042" s="39"/>
      <c r="L2042" s="49"/>
      <c r="M2042" s="89" t="e">
        <f t="shared" si="31"/>
        <v>#N/A</v>
      </c>
      <c r="N2042" s="50"/>
      <c r="O2042" s="37" t="e">
        <f>VLOOKUP(EVID_HNOJENI!N2042,HNOJIVA_ALL!$A$2:$Z$3303,4,FALSE)</f>
        <v>#N/A</v>
      </c>
      <c r="P2042" s="51" t="e">
        <f>ROUND(VLOOKUP(EVID_HNOJENI!N2042,HNOJIVA_ALL!$A$2:$Z$3303,14,FALSE)*K2042*IF(L2042="t",10,IF(L2042="kg",0.01,IF(L2042="q",1,IF(L2042="l",0.01*VLOOKUP(EVID_HNOJENI!N2042,HNOJIVA_ALL!$A$2:$AE$3303,31,FALSE),"CHYBA")))),2)</f>
        <v>#N/A</v>
      </c>
      <c r="Q2042" s="51" t="e">
        <f>ROUND(VLOOKUP(EVID_HNOJENI!N2042,HNOJIVA_ALL!$A$2:$Z$3303,15,FALSE)*K2042*IF(L2042="t",10,IF(L2042="kg",0.01,IF(L2042="q",1,IF(L2042="l",0.01*VLOOKUP(EVID_HNOJENI!N2042,HNOJIVA_ALL!$A$2:$AE$3303,31,FALSE),"CHYBA")))),2)</f>
        <v>#N/A</v>
      </c>
      <c r="R2042" s="51" t="e">
        <f>ROUND(VLOOKUP(EVID_HNOJENI!N2042,HNOJIVA_ALL!$A$2:$Z$3303,16,FALSE)*K2042*IF(L2042="t",10,IF(L2042="kg",0.01,IF(L2042="q",1,IF(L2042="l",0.01*VLOOKUP(EVID_HNOJENI!N2042,HNOJIVA_ALL!$A$2:$AE$3303,31,FALSE),"CHYBA")))),2)</f>
        <v>#N/A</v>
      </c>
      <c r="S2042" s="51" t="e">
        <f>ROUND(VLOOKUP(EVID_HNOJENI!N2042,HNOJIVA_ALL!$A$2:$Z$3303,18,FALSE)*K2042*IF(L2042="t",10,IF(L2042="kg",0.01,IF(L2042="q",1,IF(L2042="l",0.01*VLOOKUP(EVID_HNOJENI!N2042,HNOJIVA_ALL!$A$2:$AE$3303,31,FALSE),"CHYBA")))),2)</f>
        <v>#N/A</v>
      </c>
      <c r="T2042" s="51" t="e">
        <f>ROUND(VLOOKUP(EVID_HNOJENI!N2042,HNOJIVA_ALL!$A$2:$Z$3303,17,FALSE)*K2042*IF(L2042="t",10,IF(L2042="kg",0.01,IF(L2042="q",1,IF(L2042="l",0.01*VLOOKUP(EVID_HNOJENI!N2042,HNOJIVA_ALL!$A$2:$AE$3303,31,FALSE),"CHYBA")))),2)</f>
        <v>#N/A</v>
      </c>
      <c r="U2042" s="51" t="e">
        <f>ROUND(VLOOKUP(EVID_HNOJENI!N2042,HNOJIVA_ALL!$A$2:$Z$3303,20,FALSE)*K2042*IF(L2042="t",10,IF(L2042="kg",0.01,IF(L2042="q",1,IF(L2042="l",0.01*VLOOKUP(EVID_HNOJENI!N2042,HNOJIVA_ALL!$A$2:$AE$3303,31,FALSE),"CHYBA")))),2)</f>
        <v>#N/A</v>
      </c>
    </row>
    <row r="2043" spans="1:21" x14ac:dyDescent="0.2">
      <c r="A2043" s="32"/>
      <c r="B2043" s="45" t="e">
        <f>VLOOKUP($A2043,EVID_OSEVU!$A$1:$M$4972,2,FALSE)</f>
        <v>#N/A</v>
      </c>
      <c r="C2043" s="45" t="e">
        <f>VLOOKUP($A2043,EVID_OSEVU!$A$1:$M$4972,3,FALSE)</f>
        <v>#N/A</v>
      </c>
      <c r="D2043" s="45" t="e">
        <f>VLOOKUP($A2043,EVID_OSEVU!$A$1:$M$4972,4,FALSE)</f>
        <v>#N/A</v>
      </c>
      <c r="E2043" s="45" t="e">
        <f>VLOOKUP($A2043,EVID_OSEVU!$A$1:$M$4972,7,FALSE)</f>
        <v>#N/A</v>
      </c>
      <c r="F2043" s="45" t="e">
        <f>VLOOKUP($A2043,EVID_OSEVU!$A$1:$M$4972,8,FALSE)</f>
        <v>#N/A</v>
      </c>
      <c r="G2043" s="45" t="e">
        <f>VLOOKUP($A2043,EVID_OSEVU!$A$1:$M$4972,11,FALSE)</f>
        <v>#N/A</v>
      </c>
      <c r="H2043" s="35"/>
      <c r="I2043" s="48"/>
      <c r="J2043" s="33" t="e">
        <f>VLOOKUP($A2043,EVID_OSEVU!$A$1:$M$4972,11,FALSE)</f>
        <v>#N/A</v>
      </c>
      <c r="K2043" s="39"/>
      <c r="L2043" s="49"/>
      <c r="M2043" s="89" t="e">
        <f t="shared" si="31"/>
        <v>#N/A</v>
      </c>
      <c r="N2043" s="50"/>
      <c r="O2043" s="37" t="e">
        <f>VLOOKUP(EVID_HNOJENI!N2043,HNOJIVA_ALL!$A$2:$Z$3303,4,FALSE)</f>
        <v>#N/A</v>
      </c>
      <c r="P2043" s="51" t="e">
        <f>ROUND(VLOOKUP(EVID_HNOJENI!N2043,HNOJIVA_ALL!$A$2:$Z$3303,14,FALSE)*K2043*IF(L2043="t",10,IF(L2043="kg",0.01,IF(L2043="q",1,IF(L2043="l",0.01*VLOOKUP(EVID_HNOJENI!N2043,HNOJIVA_ALL!$A$2:$AE$3303,31,FALSE),"CHYBA")))),2)</f>
        <v>#N/A</v>
      </c>
      <c r="Q2043" s="51" t="e">
        <f>ROUND(VLOOKUP(EVID_HNOJENI!N2043,HNOJIVA_ALL!$A$2:$Z$3303,15,FALSE)*K2043*IF(L2043="t",10,IF(L2043="kg",0.01,IF(L2043="q",1,IF(L2043="l",0.01*VLOOKUP(EVID_HNOJENI!N2043,HNOJIVA_ALL!$A$2:$AE$3303,31,FALSE),"CHYBA")))),2)</f>
        <v>#N/A</v>
      </c>
      <c r="R2043" s="51" t="e">
        <f>ROUND(VLOOKUP(EVID_HNOJENI!N2043,HNOJIVA_ALL!$A$2:$Z$3303,16,FALSE)*K2043*IF(L2043="t",10,IF(L2043="kg",0.01,IF(L2043="q",1,IF(L2043="l",0.01*VLOOKUP(EVID_HNOJENI!N2043,HNOJIVA_ALL!$A$2:$AE$3303,31,FALSE),"CHYBA")))),2)</f>
        <v>#N/A</v>
      </c>
      <c r="S2043" s="51" t="e">
        <f>ROUND(VLOOKUP(EVID_HNOJENI!N2043,HNOJIVA_ALL!$A$2:$Z$3303,18,FALSE)*K2043*IF(L2043="t",10,IF(L2043="kg",0.01,IF(L2043="q",1,IF(L2043="l",0.01*VLOOKUP(EVID_HNOJENI!N2043,HNOJIVA_ALL!$A$2:$AE$3303,31,FALSE),"CHYBA")))),2)</f>
        <v>#N/A</v>
      </c>
      <c r="T2043" s="51" t="e">
        <f>ROUND(VLOOKUP(EVID_HNOJENI!N2043,HNOJIVA_ALL!$A$2:$Z$3303,17,FALSE)*K2043*IF(L2043="t",10,IF(L2043="kg",0.01,IF(L2043="q",1,IF(L2043="l",0.01*VLOOKUP(EVID_HNOJENI!N2043,HNOJIVA_ALL!$A$2:$AE$3303,31,FALSE),"CHYBA")))),2)</f>
        <v>#N/A</v>
      </c>
      <c r="U2043" s="51" t="e">
        <f>ROUND(VLOOKUP(EVID_HNOJENI!N2043,HNOJIVA_ALL!$A$2:$Z$3303,20,FALSE)*K2043*IF(L2043="t",10,IF(L2043="kg",0.01,IF(L2043="q",1,IF(L2043="l",0.01*VLOOKUP(EVID_HNOJENI!N2043,HNOJIVA_ALL!$A$2:$AE$3303,31,FALSE),"CHYBA")))),2)</f>
        <v>#N/A</v>
      </c>
    </row>
    <row r="2044" spans="1:21" x14ac:dyDescent="0.2">
      <c r="A2044" s="32"/>
      <c r="B2044" s="45" t="e">
        <f>VLOOKUP($A2044,EVID_OSEVU!$A$1:$M$4972,2,FALSE)</f>
        <v>#N/A</v>
      </c>
      <c r="C2044" s="45" t="e">
        <f>VLOOKUP($A2044,EVID_OSEVU!$A$1:$M$4972,3,FALSE)</f>
        <v>#N/A</v>
      </c>
      <c r="D2044" s="45" t="e">
        <f>VLOOKUP($A2044,EVID_OSEVU!$A$1:$M$4972,4,FALSE)</f>
        <v>#N/A</v>
      </c>
      <c r="E2044" s="45" t="e">
        <f>VLOOKUP($A2044,EVID_OSEVU!$A$1:$M$4972,7,FALSE)</f>
        <v>#N/A</v>
      </c>
      <c r="F2044" s="45" t="e">
        <f>VLOOKUP($A2044,EVID_OSEVU!$A$1:$M$4972,8,FALSE)</f>
        <v>#N/A</v>
      </c>
      <c r="G2044" s="45" t="e">
        <f>VLOOKUP($A2044,EVID_OSEVU!$A$1:$M$4972,11,FALSE)</f>
        <v>#N/A</v>
      </c>
      <c r="H2044" s="35"/>
      <c r="I2044" s="48"/>
      <c r="J2044" s="33" t="e">
        <f>VLOOKUP($A2044,EVID_OSEVU!$A$1:$M$4972,11,FALSE)</f>
        <v>#N/A</v>
      </c>
      <c r="K2044" s="39"/>
      <c r="L2044" s="49"/>
      <c r="M2044" s="89" t="e">
        <f t="shared" si="31"/>
        <v>#N/A</v>
      </c>
      <c r="N2044" s="50"/>
      <c r="O2044" s="37" t="e">
        <f>VLOOKUP(EVID_HNOJENI!N2044,HNOJIVA_ALL!$A$2:$Z$3303,4,FALSE)</f>
        <v>#N/A</v>
      </c>
      <c r="P2044" s="51" t="e">
        <f>ROUND(VLOOKUP(EVID_HNOJENI!N2044,HNOJIVA_ALL!$A$2:$Z$3303,14,FALSE)*K2044*IF(L2044="t",10,IF(L2044="kg",0.01,IF(L2044="q",1,IF(L2044="l",0.01*VLOOKUP(EVID_HNOJENI!N2044,HNOJIVA_ALL!$A$2:$AE$3303,31,FALSE),"CHYBA")))),2)</f>
        <v>#N/A</v>
      </c>
      <c r="Q2044" s="51" t="e">
        <f>ROUND(VLOOKUP(EVID_HNOJENI!N2044,HNOJIVA_ALL!$A$2:$Z$3303,15,FALSE)*K2044*IF(L2044="t",10,IF(L2044="kg",0.01,IF(L2044="q",1,IF(L2044="l",0.01*VLOOKUP(EVID_HNOJENI!N2044,HNOJIVA_ALL!$A$2:$AE$3303,31,FALSE),"CHYBA")))),2)</f>
        <v>#N/A</v>
      </c>
      <c r="R2044" s="51" t="e">
        <f>ROUND(VLOOKUP(EVID_HNOJENI!N2044,HNOJIVA_ALL!$A$2:$Z$3303,16,FALSE)*K2044*IF(L2044="t",10,IF(L2044="kg",0.01,IF(L2044="q",1,IF(L2044="l",0.01*VLOOKUP(EVID_HNOJENI!N2044,HNOJIVA_ALL!$A$2:$AE$3303,31,FALSE),"CHYBA")))),2)</f>
        <v>#N/A</v>
      </c>
      <c r="S2044" s="51" t="e">
        <f>ROUND(VLOOKUP(EVID_HNOJENI!N2044,HNOJIVA_ALL!$A$2:$Z$3303,18,FALSE)*K2044*IF(L2044="t",10,IF(L2044="kg",0.01,IF(L2044="q",1,IF(L2044="l",0.01*VLOOKUP(EVID_HNOJENI!N2044,HNOJIVA_ALL!$A$2:$AE$3303,31,FALSE),"CHYBA")))),2)</f>
        <v>#N/A</v>
      </c>
      <c r="T2044" s="51" t="e">
        <f>ROUND(VLOOKUP(EVID_HNOJENI!N2044,HNOJIVA_ALL!$A$2:$Z$3303,17,FALSE)*K2044*IF(L2044="t",10,IF(L2044="kg",0.01,IF(L2044="q",1,IF(L2044="l",0.01*VLOOKUP(EVID_HNOJENI!N2044,HNOJIVA_ALL!$A$2:$AE$3303,31,FALSE),"CHYBA")))),2)</f>
        <v>#N/A</v>
      </c>
      <c r="U2044" s="51" t="e">
        <f>ROUND(VLOOKUP(EVID_HNOJENI!N2044,HNOJIVA_ALL!$A$2:$Z$3303,20,FALSE)*K2044*IF(L2044="t",10,IF(L2044="kg",0.01,IF(L2044="q",1,IF(L2044="l",0.01*VLOOKUP(EVID_HNOJENI!N2044,HNOJIVA_ALL!$A$2:$AE$3303,31,FALSE),"CHYBA")))),2)</f>
        <v>#N/A</v>
      </c>
    </row>
    <row r="2045" spans="1:21" x14ac:dyDescent="0.2">
      <c r="A2045" s="32"/>
      <c r="B2045" s="45" t="e">
        <f>VLOOKUP($A2045,EVID_OSEVU!$A$1:$M$4972,2,FALSE)</f>
        <v>#N/A</v>
      </c>
      <c r="C2045" s="45" t="e">
        <f>VLOOKUP($A2045,EVID_OSEVU!$A$1:$M$4972,3,FALSE)</f>
        <v>#N/A</v>
      </c>
      <c r="D2045" s="45" t="e">
        <f>VLOOKUP($A2045,EVID_OSEVU!$A$1:$M$4972,4,FALSE)</f>
        <v>#N/A</v>
      </c>
      <c r="E2045" s="45" t="e">
        <f>VLOOKUP($A2045,EVID_OSEVU!$A$1:$M$4972,7,FALSE)</f>
        <v>#N/A</v>
      </c>
      <c r="F2045" s="45" t="e">
        <f>VLOOKUP($A2045,EVID_OSEVU!$A$1:$M$4972,8,FALSE)</f>
        <v>#N/A</v>
      </c>
      <c r="G2045" s="45" t="e">
        <f>VLOOKUP($A2045,EVID_OSEVU!$A$1:$M$4972,11,FALSE)</f>
        <v>#N/A</v>
      </c>
      <c r="H2045" s="35"/>
      <c r="I2045" s="48"/>
      <c r="J2045" s="33" t="e">
        <f>VLOOKUP($A2045,EVID_OSEVU!$A$1:$M$4972,11,FALSE)</f>
        <v>#N/A</v>
      </c>
      <c r="K2045" s="39"/>
      <c r="L2045" s="49"/>
      <c r="M2045" s="89" t="e">
        <f t="shared" si="31"/>
        <v>#N/A</v>
      </c>
      <c r="N2045" s="50"/>
      <c r="O2045" s="37" t="e">
        <f>VLOOKUP(EVID_HNOJENI!N2045,HNOJIVA_ALL!$A$2:$Z$3303,4,FALSE)</f>
        <v>#N/A</v>
      </c>
      <c r="P2045" s="51" t="e">
        <f>ROUND(VLOOKUP(EVID_HNOJENI!N2045,HNOJIVA_ALL!$A$2:$Z$3303,14,FALSE)*K2045*IF(L2045="t",10,IF(L2045="kg",0.01,IF(L2045="q",1,IF(L2045="l",0.01*VLOOKUP(EVID_HNOJENI!N2045,HNOJIVA_ALL!$A$2:$AE$3303,31,FALSE),"CHYBA")))),2)</f>
        <v>#N/A</v>
      </c>
      <c r="Q2045" s="51" t="e">
        <f>ROUND(VLOOKUP(EVID_HNOJENI!N2045,HNOJIVA_ALL!$A$2:$Z$3303,15,FALSE)*K2045*IF(L2045="t",10,IF(L2045="kg",0.01,IF(L2045="q",1,IF(L2045="l",0.01*VLOOKUP(EVID_HNOJENI!N2045,HNOJIVA_ALL!$A$2:$AE$3303,31,FALSE),"CHYBA")))),2)</f>
        <v>#N/A</v>
      </c>
      <c r="R2045" s="51" t="e">
        <f>ROUND(VLOOKUP(EVID_HNOJENI!N2045,HNOJIVA_ALL!$A$2:$Z$3303,16,FALSE)*K2045*IF(L2045="t",10,IF(L2045="kg",0.01,IF(L2045="q",1,IF(L2045="l",0.01*VLOOKUP(EVID_HNOJENI!N2045,HNOJIVA_ALL!$A$2:$AE$3303,31,FALSE),"CHYBA")))),2)</f>
        <v>#N/A</v>
      </c>
      <c r="S2045" s="51" t="e">
        <f>ROUND(VLOOKUP(EVID_HNOJENI!N2045,HNOJIVA_ALL!$A$2:$Z$3303,18,FALSE)*K2045*IF(L2045="t",10,IF(L2045="kg",0.01,IF(L2045="q",1,IF(L2045="l",0.01*VLOOKUP(EVID_HNOJENI!N2045,HNOJIVA_ALL!$A$2:$AE$3303,31,FALSE),"CHYBA")))),2)</f>
        <v>#N/A</v>
      </c>
      <c r="T2045" s="51" t="e">
        <f>ROUND(VLOOKUP(EVID_HNOJENI!N2045,HNOJIVA_ALL!$A$2:$Z$3303,17,FALSE)*K2045*IF(L2045="t",10,IF(L2045="kg",0.01,IF(L2045="q",1,IF(L2045="l",0.01*VLOOKUP(EVID_HNOJENI!N2045,HNOJIVA_ALL!$A$2:$AE$3303,31,FALSE),"CHYBA")))),2)</f>
        <v>#N/A</v>
      </c>
      <c r="U2045" s="51" t="e">
        <f>ROUND(VLOOKUP(EVID_HNOJENI!N2045,HNOJIVA_ALL!$A$2:$Z$3303,20,FALSE)*K2045*IF(L2045="t",10,IF(L2045="kg",0.01,IF(L2045="q",1,IF(L2045="l",0.01*VLOOKUP(EVID_HNOJENI!N2045,HNOJIVA_ALL!$A$2:$AE$3303,31,FALSE),"CHYBA")))),2)</f>
        <v>#N/A</v>
      </c>
    </row>
    <row r="2046" spans="1:21" x14ac:dyDescent="0.2">
      <c r="A2046" s="32"/>
      <c r="B2046" s="45" t="e">
        <f>VLOOKUP($A2046,EVID_OSEVU!$A$1:$M$4972,2,FALSE)</f>
        <v>#N/A</v>
      </c>
      <c r="C2046" s="45" t="e">
        <f>VLOOKUP($A2046,EVID_OSEVU!$A$1:$M$4972,3,FALSE)</f>
        <v>#N/A</v>
      </c>
      <c r="D2046" s="45" t="e">
        <f>VLOOKUP($A2046,EVID_OSEVU!$A$1:$M$4972,4,FALSE)</f>
        <v>#N/A</v>
      </c>
      <c r="E2046" s="45" t="e">
        <f>VLOOKUP($A2046,EVID_OSEVU!$A$1:$M$4972,7,FALSE)</f>
        <v>#N/A</v>
      </c>
      <c r="F2046" s="45" t="e">
        <f>VLOOKUP($A2046,EVID_OSEVU!$A$1:$M$4972,8,FALSE)</f>
        <v>#N/A</v>
      </c>
      <c r="G2046" s="45" t="e">
        <f>VLOOKUP($A2046,EVID_OSEVU!$A$1:$M$4972,11,FALSE)</f>
        <v>#N/A</v>
      </c>
      <c r="H2046" s="35"/>
      <c r="I2046" s="48"/>
      <c r="J2046" s="33" t="e">
        <f>VLOOKUP($A2046,EVID_OSEVU!$A$1:$M$4972,11,FALSE)</f>
        <v>#N/A</v>
      </c>
      <c r="K2046" s="39"/>
      <c r="L2046" s="49"/>
      <c r="M2046" s="89" t="e">
        <f t="shared" si="31"/>
        <v>#N/A</v>
      </c>
      <c r="N2046" s="50"/>
      <c r="O2046" s="37" t="e">
        <f>VLOOKUP(EVID_HNOJENI!N2046,HNOJIVA_ALL!$A$2:$Z$3303,4,FALSE)</f>
        <v>#N/A</v>
      </c>
      <c r="P2046" s="51" t="e">
        <f>ROUND(VLOOKUP(EVID_HNOJENI!N2046,HNOJIVA_ALL!$A$2:$Z$3303,14,FALSE)*K2046*IF(L2046="t",10,IF(L2046="kg",0.01,IF(L2046="q",1,IF(L2046="l",0.01*VLOOKUP(EVID_HNOJENI!N2046,HNOJIVA_ALL!$A$2:$AE$3303,31,FALSE),"CHYBA")))),2)</f>
        <v>#N/A</v>
      </c>
      <c r="Q2046" s="51" t="e">
        <f>ROUND(VLOOKUP(EVID_HNOJENI!N2046,HNOJIVA_ALL!$A$2:$Z$3303,15,FALSE)*K2046*IF(L2046="t",10,IF(L2046="kg",0.01,IF(L2046="q",1,IF(L2046="l",0.01*VLOOKUP(EVID_HNOJENI!N2046,HNOJIVA_ALL!$A$2:$AE$3303,31,FALSE),"CHYBA")))),2)</f>
        <v>#N/A</v>
      </c>
      <c r="R2046" s="51" t="e">
        <f>ROUND(VLOOKUP(EVID_HNOJENI!N2046,HNOJIVA_ALL!$A$2:$Z$3303,16,FALSE)*K2046*IF(L2046="t",10,IF(L2046="kg",0.01,IF(L2046="q",1,IF(L2046="l",0.01*VLOOKUP(EVID_HNOJENI!N2046,HNOJIVA_ALL!$A$2:$AE$3303,31,FALSE),"CHYBA")))),2)</f>
        <v>#N/A</v>
      </c>
      <c r="S2046" s="51" t="e">
        <f>ROUND(VLOOKUP(EVID_HNOJENI!N2046,HNOJIVA_ALL!$A$2:$Z$3303,18,FALSE)*K2046*IF(L2046="t",10,IF(L2046="kg",0.01,IF(L2046="q",1,IF(L2046="l",0.01*VLOOKUP(EVID_HNOJENI!N2046,HNOJIVA_ALL!$A$2:$AE$3303,31,FALSE),"CHYBA")))),2)</f>
        <v>#N/A</v>
      </c>
      <c r="T2046" s="51" t="e">
        <f>ROUND(VLOOKUP(EVID_HNOJENI!N2046,HNOJIVA_ALL!$A$2:$Z$3303,17,FALSE)*K2046*IF(L2046="t",10,IF(L2046="kg",0.01,IF(L2046="q",1,IF(L2046="l",0.01*VLOOKUP(EVID_HNOJENI!N2046,HNOJIVA_ALL!$A$2:$AE$3303,31,FALSE),"CHYBA")))),2)</f>
        <v>#N/A</v>
      </c>
      <c r="U2046" s="51" t="e">
        <f>ROUND(VLOOKUP(EVID_HNOJENI!N2046,HNOJIVA_ALL!$A$2:$Z$3303,20,FALSE)*K2046*IF(L2046="t",10,IF(L2046="kg",0.01,IF(L2046="q",1,IF(L2046="l",0.01*VLOOKUP(EVID_HNOJENI!N2046,HNOJIVA_ALL!$A$2:$AE$3303,31,FALSE),"CHYBA")))),2)</f>
        <v>#N/A</v>
      </c>
    </row>
    <row r="2047" spans="1:21" x14ac:dyDescent="0.2">
      <c r="A2047" s="32"/>
      <c r="B2047" s="45" t="e">
        <f>VLOOKUP($A2047,EVID_OSEVU!$A$1:$M$4972,2,FALSE)</f>
        <v>#N/A</v>
      </c>
      <c r="C2047" s="45" t="e">
        <f>VLOOKUP($A2047,EVID_OSEVU!$A$1:$M$4972,3,FALSE)</f>
        <v>#N/A</v>
      </c>
      <c r="D2047" s="45" t="e">
        <f>VLOOKUP($A2047,EVID_OSEVU!$A$1:$M$4972,4,FALSE)</f>
        <v>#N/A</v>
      </c>
      <c r="E2047" s="45" t="e">
        <f>VLOOKUP($A2047,EVID_OSEVU!$A$1:$M$4972,7,FALSE)</f>
        <v>#N/A</v>
      </c>
      <c r="F2047" s="45" t="e">
        <f>VLOOKUP($A2047,EVID_OSEVU!$A$1:$M$4972,8,FALSE)</f>
        <v>#N/A</v>
      </c>
      <c r="G2047" s="45" t="e">
        <f>VLOOKUP($A2047,EVID_OSEVU!$A$1:$M$4972,11,FALSE)</f>
        <v>#N/A</v>
      </c>
      <c r="H2047" s="35"/>
      <c r="I2047" s="48"/>
      <c r="J2047" s="33" t="e">
        <f>VLOOKUP($A2047,EVID_OSEVU!$A$1:$M$4972,11,FALSE)</f>
        <v>#N/A</v>
      </c>
      <c r="K2047" s="39"/>
      <c r="L2047" s="49"/>
      <c r="M2047" s="89" t="e">
        <f t="shared" si="31"/>
        <v>#N/A</v>
      </c>
      <c r="N2047" s="50"/>
      <c r="O2047" s="37" t="e">
        <f>VLOOKUP(EVID_HNOJENI!N2047,HNOJIVA_ALL!$A$2:$Z$3303,4,FALSE)</f>
        <v>#N/A</v>
      </c>
      <c r="P2047" s="51" t="e">
        <f>ROUND(VLOOKUP(EVID_HNOJENI!N2047,HNOJIVA_ALL!$A$2:$Z$3303,14,FALSE)*K2047*IF(L2047="t",10,IF(L2047="kg",0.01,IF(L2047="q",1,IF(L2047="l",0.01*VLOOKUP(EVID_HNOJENI!N2047,HNOJIVA_ALL!$A$2:$AE$3303,31,FALSE),"CHYBA")))),2)</f>
        <v>#N/A</v>
      </c>
      <c r="Q2047" s="51" t="e">
        <f>ROUND(VLOOKUP(EVID_HNOJENI!N2047,HNOJIVA_ALL!$A$2:$Z$3303,15,FALSE)*K2047*IF(L2047="t",10,IF(L2047="kg",0.01,IF(L2047="q",1,IF(L2047="l",0.01*VLOOKUP(EVID_HNOJENI!N2047,HNOJIVA_ALL!$A$2:$AE$3303,31,FALSE),"CHYBA")))),2)</f>
        <v>#N/A</v>
      </c>
      <c r="R2047" s="51" t="e">
        <f>ROUND(VLOOKUP(EVID_HNOJENI!N2047,HNOJIVA_ALL!$A$2:$Z$3303,16,FALSE)*K2047*IF(L2047="t",10,IF(L2047="kg",0.01,IF(L2047="q",1,IF(L2047="l",0.01*VLOOKUP(EVID_HNOJENI!N2047,HNOJIVA_ALL!$A$2:$AE$3303,31,FALSE),"CHYBA")))),2)</f>
        <v>#N/A</v>
      </c>
      <c r="S2047" s="51" t="e">
        <f>ROUND(VLOOKUP(EVID_HNOJENI!N2047,HNOJIVA_ALL!$A$2:$Z$3303,18,FALSE)*K2047*IF(L2047="t",10,IF(L2047="kg",0.01,IF(L2047="q",1,IF(L2047="l",0.01*VLOOKUP(EVID_HNOJENI!N2047,HNOJIVA_ALL!$A$2:$AE$3303,31,FALSE),"CHYBA")))),2)</f>
        <v>#N/A</v>
      </c>
      <c r="T2047" s="51" t="e">
        <f>ROUND(VLOOKUP(EVID_HNOJENI!N2047,HNOJIVA_ALL!$A$2:$Z$3303,17,FALSE)*K2047*IF(L2047="t",10,IF(L2047="kg",0.01,IF(L2047="q",1,IF(L2047="l",0.01*VLOOKUP(EVID_HNOJENI!N2047,HNOJIVA_ALL!$A$2:$AE$3303,31,FALSE),"CHYBA")))),2)</f>
        <v>#N/A</v>
      </c>
      <c r="U2047" s="51" t="e">
        <f>ROUND(VLOOKUP(EVID_HNOJENI!N2047,HNOJIVA_ALL!$A$2:$Z$3303,20,FALSE)*K2047*IF(L2047="t",10,IF(L2047="kg",0.01,IF(L2047="q",1,IF(L2047="l",0.01*VLOOKUP(EVID_HNOJENI!N2047,HNOJIVA_ALL!$A$2:$AE$3303,31,FALSE),"CHYBA")))),2)</f>
        <v>#N/A</v>
      </c>
    </row>
    <row r="2048" spans="1:21" x14ac:dyDescent="0.2">
      <c r="A2048" s="32"/>
      <c r="B2048" s="45" t="e">
        <f>VLOOKUP($A2048,EVID_OSEVU!$A$1:$M$4972,2,FALSE)</f>
        <v>#N/A</v>
      </c>
      <c r="C2048" s="45" t="e">
        <f>VLOOKUP($A2048,EVID_OSEVU!$A$1:$M$4972,3,FALSE)</f>
        <v>#N/A</v>
      </c>
      <c r="D2048" s="45" t="e">
        <f>VLOOKUP($A2048,EVID_OSEVU!$A$1:$M$4972,4,FALSE)</f>
        <v>#N/A</v>
      </c>
      <c r="E2048" s="45" t="e">
        <f>VLOOKUP($A2048,EVID_OSEVU!$A$1:$M$4972,7,FALSE)</f>
        <v>#N/A</v>
      </c>
      <c r="F2048" s="45" t="e">
        <f>VLOOKUP($A2048,EVID_OSEVU!$A$1:$M$4972,8,FALSE)</f>
        <v>#N/A</v>
      </c>
      <c r="G2048" s="45" t="e">
        <f>VLOOKUP($A2048,EVID_OSEVU!$A$1:$M$4972,11,FALSE)</f>
        <v>#N/A</v>
      </c>
      <c r="H2048" s="35"/>
      <c r="I2048" s="48"/>
      <c r="J2048" s="33" t="e">
        <f>VLOOKUP($A2048,EVID_OSEVU!$A$1:$M$4972,11,FALSE)</f>
        <v>#N/A</v>
      </c>
      <c r="K2048" s="39"/>
      <c r="L2048" s="49"/>
      <c r="M2048" s="89" t="e">
        <f t="shared" si="31"/>
        <v>#N/A</v>
      </c>
      <c r="N2048" s="50"/>
      <c r="O2048" s="37" t="e">
        <f>VLOOKUP(EVID_HNOJENI!N2048,HNOJIVA_ALL!$A$2:$Z$3303,4,FALSE)</f>
        <v>#N/A</v>
      </c>
      <c r="P2048" s="51" t="e">
        <f>ROUND(VLOOKUP(EVID_HNOJENI!N2048,HNOJIVA_ALL!$A$2:$Z$3303,14,FALSE)*K2048*IF(L2048="t",10,IF(L2048="kg",0.01,IF(L2048="q",1,IF(L2048="l",0.01*VLOOKUP(EVID_HNOJENI!N2048,HNOJIVA_ALL!$A$2:$AE$3303,31,FALSE),"CHYBA")))),2)</f>
        <v>#N/A</v>
      </c>
      <c r="Q2048" s="51" t="e">
        <f>ROUND(VLOOKUP(EVID_HNOJENI!N2048,HNOJIVA_ALL!$A$2:$Z$3303,15,FALSE)*K2048*IF(L2048="t",10,IF(L2048="kg",0.01,IF(L2048="q",1,IF(L2048="l",0.01*VLOOKUP(EVID_HNOJENI!N2048,HNOJIVA_ALL!$A$2:$AE$3303,31,FALSE),"CHYBA")))),2)</f>
        <v>#N/A</v>
      </c>
      <c r="R2048" s="51" t="e">
        <f>ROUND(VLOOKUP(EVID_HNOJENI!N2048,HNOJIVA_ALL!$A$2:$Z$3303,16,FALSE)*K2048*IF(L2048="t",10,IF(L2048="kg",0.01,IF(L2048="q",1,IF(L2048="l",0.01*VLOOKUP(EVID_HNOJENI!N2048,HNOJIVA_ALL!$A$2:$AE$3303,31,FALSE),"CHYBA")))),2)</f>
        <v>#N/A</v>
      </c>
      <c r="S2048" s="51" t="e">
        <f>ROUND(VLOOKUP(EVID_HNOJENI!N2048,HNOJIVA_ALL!$A$2:$Z$3303,18,FALSE)*K2048*IF(L2048="t",10,IF(L2048="kg",0.01,IF(L2048="q",1,IF(L2048="l",0.01*VLOOKUP(EVID_HNOJENI!N2048,HNOJIVA_ALL!$A$2:$AE$3303,31,FALSE),"CHYBA")))),2)</f>
        <v>#N/A</v>
      </c>
      <c r="T2048" s="51" t="e">
        <f>ROUND(VLOOKUP(EVID_HNOJENI!N2048,HNOJIVA_ALL!$A$2:$Z$3303,17,FALSE)*K2048*IF(L2048="t",10,IF(L2048="kg",0.01,IF(L2048="q",1,IF(L2048="l",0.01*VLOOKUP(EVID_HNOJENI!N2048,HNOJIVA_ALL!$A$2:$AE$3303,31,FALSE),"CHYBA")))),2)</f>
        <v>#N/A</v>
      </c>
      <c r="U2048" s="51" t="e">
        <f>ROUND(VLOOKUP(EVID_HNOJENI!N2048,HNOJIVA_ALL!$A$2:$Z$3303,20,FALSE)*K2048*IF(L2048="t",10,IF(L2048="kg",0.01,IF(L2048="q",1,IF(L2048="l",0.01*VLOOKUP(EVID_HNOJENI!N2048,HNOJIVA_ALL!$A$2:$AE$3303,31,FALSE),"CHYBA")))),2)</f>
        <v>#N/A</v>
      </c>
    </row>
    <row r="2049" spans="1:21" x14ac:dyDescent="0.2">
      <c r="A2049" s="32"/>
      <c r="B2049" s="45" t="e">
        <f>VLOOKUP($A2049,EVID_OSEVU!$A$1:$M$4972,2,FALSE)</f>
        <v>#N/A</v>
      </c>
      <c r="C2049" s="45" t="e">
        <f>VLOOKUP($A2049,EVID_OSEVU!$A$1:$M$4972,3,FALSE)</f>
        <v>#N/A</v>
      </c>
      <c r="D2049" s="45" t="e">
        <f>VLOOKUP($A2049,EVID_OSEVU!$A$1:$M$4972,4,FALSE)</f>
        <v>#N/A</v>
      </c>
      <c r="E2049" s="45" t="e">
        <f>VLOOKUP($A2049,EVID_OSEVU!$A$1:$M$4972,7,FALSE)</f>
        <v>#N/A</v>
      </c>
      <c r="F2049" s="45" t="e">
        <f>VLOOKUP($A2049,EVID_OSEVU!$A$1:$M$4972,8,FALSE)</f>
        <v>#N/A</v>
      </c>
      <c r="G2049" s="45" t="e">
        <f>VLOOKUP($A2049,EVID_OSEVU!$A$1:$M$4972,11,FALSE)</f>
        <v>#N/A</v>
      </c>
      <c r="H2049" s="35"/>
      <c r="I2049" s="48"/>
      <c r="J2049" s="33" t="e">
        <f>VLOOKUP($A2049,EVID_OSEVU!$A$1:$M$4972,11,FALSE)</f>
        <v>#N/A</v>
      </c>
      <c r="K2049" s="39"/>
      <c r="L2049" s="49"/>
      <c r="M2049" s="89" t="e">
        <f t="shared" si="31"/>
        <v>#N/A</v>
      </c>
      <c r="N2049" s="50"/>
      <c r="O2049" s="37" t="e">
        <f>VLOOKUP(EVID_HNOJENI!N2049,HNOJIVA_ALL!$A$2:$Z$3303,4,FALSE)</f>
        <v>#N/A</v>
      </c>
      <c r="P2049" s="51" t="e">
        <f>ROUND(VLOOKUP(EVID_HNOJENI!N2049,HNOJIVA_ALL!$A$2:$Z$3303,14,FALSE)*K2049*IF(L2049="t",10,IF(L2049="kg",0.01,IF(L2049="q",1,IF(L2049="l",0.01*VLOOKUP(EVID_HNOJENI!N2049,HNOJIVA_ALL!$A$2:$AE$3303,31,FALSE),"CHYBA")))),2)</f>
        <v>#N/A</v>
      </c>
      <c r="Q2049" s="51" t="e">
        <f>ROUND(VLOOKUP(EVID_HNOJENI!N2049,HNOJIVA_ALL!$A$2:$Z$3303,15,FALSE)*K2049*IF(L2049="t",10,IF(L2049="kg",0.01,IF(L2049="q",1,IF(L2049="l",0.01*VLOOKUP(EVID_HNOJENI!N2049,HNOJIVA_ALL!$A$2:$AE$3303,31,FALSE),"CHYBA")))),2)</f>
        <v>#N/A</v>
      </c>
      <c r="R2049" s="51" t="e">
        <f>ROUND(VLOOKUP(EVID_HNOJENI!N2049,HNOJIVA_ALL!$A$2:$Z$3303,16,FALSE)*K2049*IF(L2049="t",10,IF(L2049="kg",0.01,IF(L2049="q",1,IF(L2049="l",0.01*VLOOKUP(EVID_HNOJENI!N2049,HNOJIVA_ALL!$A$2:$AE$3303,31,FALSE),"CHYBA")))),2)</f>
        <v>#N/A</v>
      </c>
      <c r="S2049" s="51" t="e">
        <f>ROUND(VLOOKUP(EVID_HNOJENI!N2049,HNOJIVA_ALL!$A$2:$Z$3303,18,FALSE)*K2049*IF(L2049="t",10,IF(L2049="kg",0.01,IF(L2049="q",1,IF(L2049="l",0.01*VLOOKUP(EVID_HNOJENI!N2049,HNOJIVA_ALL!$A$2:$AE$3303,31,FALSE),"CHYBA")))),2)</f>
        <v>#N/A</v>
      </c>
      <c r="T2049" s="51" t="e">
        <f>ROUND(VLOOKUP(EVID_HNOJENI!N2049,HNOJIVA_ALL!$A$2:$Z$3303,17,FALSE)*K2049*IF(L2049="t",10,IF(L2049="kg",0.01,IF(L2049="q",1,IF(L2049="l",0.01*VLOOKUP(EVID_HNOJENI!N2049,HNOJIVA_ALL!$A$2:$AE$3303,31,FALSE),"CHYBA")))),2)</f>
        <v>#N/A</v>
      </c>
      <c r="U2049" s="51" t="e">
        <f>ROUND(VLOOKUP(EVID_HNOJENI!N2049,HNOJIVA_ALL!$A$2:$Z$3303,20,FALSE)*K2049*IF(L2049="t",10,IF(L2049="kg",0.01,IF(L2049="q",1,IF(L2049="l",0.01*VLOOKUP(EVID_HNOJENI!N2049,HNOJIVA_ALL!$A$2:$AE$3303,31,FALSE),"CHYBA")))),2)</f>
        <v>#N/A</v>
      </c>
    </row>
    <row r="2050" spans="1:21" x14ac:dyDescent="0.2">
      <c r="A2050" s="32"/>
      <c r="B2050" s="45" t="e">
        <f>VLOOKUP($A2050,EVID_OSEVU!$A$1:$M$4972,2,FALSE)</f>
        <v>#N/A</v>
      </c>
      <c r="C2050" s="45" t="e">
        <f>VLOOKUP($A2050,EVID_OSEVU!$A$1:$M$4972,3,FALSE)</f>
        <v>#N/A</v>
      </c>
      <c r="D2050" s="45" t="e">
        <f>VLOOKUP($A2050,EVID_OSEVU!$A$1:$M$4972,4,FALSE)</f>
        <v>#N/A</v>
      </c>
      <c r="E2050" s="45" t="e">
        <f>VLOOKUP($A2050,EVID_OSEVU!$A$1:$M$4972,7,FALSE)</f>
        <v>#N/A</v>
      </c>
      <c r="F2050" s="45" t="e">
        <f>VLOOKUP($A2050,EVID_OSEVU!$A$1:$M$4972,8,FALSE)</f>
        <v>#N/A</v>
      </c>
      <c r="G2050" s="45" t="e">
        <f>VLOOKUP($A2050,EVID_OSEVU!$A$1:$M$4972,11,FALSE)</f>
        <v>#N/A</v>
      </c>
      <c r="H2050" s="35"/>
      <c r="I2050" s="48"/>
      <c r="J2050" s="33" t="e">
        <f>VLOOKUP($A2050,EVID_OSEVU!$A$1:$M$4972,11,FALSE)</f>
        <v>#N/A</v>
      </c>
      <c r="K2050" s="39"/>
      <c r="L2050" s="49"/>
      <c r="M2050" s="89" t="e">
        <f t="shared" si="31"/>
        <v>#N/A</v>
      </c>
      <c r="N2050" s="50"/>
      <c r="O2050" s="37" t="e">
        <f>VLOOKUP(EVID_HNOJENI!N2050,HNOJIVA_ALL!$A$2:$Z$3303,4,FALSE)</f>
        <v>#N/A</v>
      </c>
      <c r="P2050" s="51" t="e">
        <f>ROUND(VLOOKUP(EVID_HNOJENI!N2050,HNOJIVA_ALL!$A$2:$Z$3303,14,FALSE)*K2050*IF(L2050="t",10,IF(L2050="kg",0.01,IF(L2050="q",1,IF(L2050="l",0.01*VLOOKUP(EVID_HNOJENI!N2050,HNOJIVA_ALL!$A$2:$AE$3303,31,FALSE),"CHYBA")))),2)</f>
        <v>#N/A</v>
      </c>
      <c r="Q2050" s="51" t="e">
        <f>ROUND(VLOOKUP(EVID_HNOJENI!N2050,HNOJIVA_ALL!$A$2:$Z$3303,15,FALSE)*K2050*IF(L2050="t",10,IF(L2050="kg",0.01,IF(L2050="q",1,IF(L2050="l",0.01*VLOOKUP(EVID_HNOJENI!N2050,HNOJIVA_ALL!$A$2:$AE$3303,31,FALSE),"CHYBA")))),2)</f>
        <v>#N/A</v>
      </c>
      <c r="R2050" s="51" t="e">
        <f>ROUND(VLOOKUP(EVID_HNOJENI!N2050,HNOJIVA_ALL!$A$2:$Z$3303,16,FALSE)*K2050*IF(L2050="t",10,IF(L2050="kg",0.01,IF(L2050="q",1,IF(L2050="l",0.01*VLOOKUP(EVID_HNOJENI!N2050,HNOJIVA_ALL!$A$2:$AE$3303,31,FALSE),"CHYBA")))),2)</f>
        <v>#N/A</v>
      </c>
      <c r="S2050" s="51" t="e">
        <f>ROUND(VLOOKUP(EVID_HNOJENI!N2050,HNOJIVA_ALL!$A$2:$Z$3303,18,FALSE)*K2050*IF(L2050="t",10,IF(L2050="kg",0.01,IF(L2050="q",1,IF(L2050="l",0.01*VLOOKUP(EVID_HNOJENI!N2050,HNOJIVA_ALL!$A$2:$AE$3303,31,FALSE),"CHYBA")))),2)</f>
        <v>#N/A</v>
      </c>
      <c r="T2050" s="51" t="e">
        <f>ROUND(VLOOKUP(EVID_HNOJENI!N2050,HNOJIVA_ALL!$A$2:$Z$3303,17,FALSE)*K2050*IF(L2050="t",10,IF(L2050="kg",0.01,IF(L2050="q",1,IF(L2050="l",0.01*VLOOKUP(EVID_HNOJENI!N2050,HNOJIVA_ALL!$A$2:$AE$3303,31,FALSE),"CHYBA")))),2)</f>
        <v>#N/A</v>
      </c>
      <c r="U2050" s="51" t="e">
        <f>ROUND(VLOOKUP(EVID_HNOJENI!N2050,HNOJIVA_ALL!$A$2:$Z$3303,20,FALSE)*K2050*IF(L2050="t",10,IF(L2050="kg",0.01,IF(L2050="q",1,IF(L2050="l",0.01*VLOOKUP(EVID_HNOJENI!N2050,HNOJIVA_ALL!$A$2:$AE$3303,31,FALSE),"CHYBA")))),2)</f>
        <v>#N/A</v>
      </c>
    </row>
    <row r="2051" spans="1:21" x14ac:dyDescent="0.2">
      <c r="A2051" s="32"/>
      <c r="B2051" s="45" t="e">
        <f>VLOOKUP($A2051,EVID_OSEVU!$A$1:$M$4972,2,FALSE)</f>
        <v>#N/A</v>
      </c>
      <c r="C2051" s="45" t="e">
        <f>VLOOKUP($A2051,EVID_OSEVU!$A$1:$M$4972,3,FALSE)</f>
        <v>#N/A</v>
      </c>
      <c r="D2051" s="45" t="e">
        <f>VLOOKUP($A2051,EVID_OSEVU!$A$1:$M$4972,4,FALSE)</f>
        <v>#N/A</v>
      </c>
      <c r="E2051" s="45" t="e">
        <f>VLOOKUP($A2051,EVID_OSEVU!$A$1:$M$4972,7,FALSE)</f>
        <v>#N/A</v>
      </c>
      <c r="F2051" s="45" t="e">
        <f>VLOOKUP($A2051,EVID_OSEVU!$A$1:$M$4972,8,FALSE)</f>
        <v>#N/A</v>
      </c>
      <c r="G2051" s="45" t="e">
        <f>VLOOKUP($A2051,EVID_OSEVU!$A$1:$M$4972,11,FALSE)</f>
        <v>#N/A</v>
      </c>
      <c r="H2051" s="35"/>
      <c r="I2051" s="48"/>
      <c r="J2051" s="33" t="e">
        <f>VLOOKUP($A2051,EVID_OSEVU!$A$1:$M$4972,11,FALSE)</f>
        <v>#N/A</v>
      </c>
      <c r="K2051" s="39"/>
      <c r="L2051" s="49"/>
      <c r="M2051" s="89" t="e">
        <f t="shared" si="31"/>
        <v>#N/A</v>
      </c>
      <c r="N2051" s="50"/>
      <c r="O2051" s="37" t="e">
        <f>VLOOKUP(EVID_HNOJENI!N2051,HNOJIVA_ALL!$A$2:$Z$3303,4,FALSE)</f>
        <v>#N/A</v>
      </c>
      <c r="P2051" s="51" t="e">
        <f>ROUND(VLOOKUP(EVID_HNOJENI!N2051,HNOJIVA_ALL!$A$2:$Z$3303,14,FALSE)*K2051*IF(L2051="t",10,IF(L2051="kg",0.01,IF(L2051="q",1,IF(L2051="l",0.01*VLOOKUP(EVID_HNOJENI!N2051,HNOJIVA_ALL!$A$2:$AE$3303,31,FALSE),"CHYBA")))),2)</f>
        <v>#N/A</v>
      </c>
      <c r="Q2051" s="51" t="e">
        <f>ROUND(VLOOKUP(EVID_HNOJENI!N2051,HNOJIVA_ALL!$A$2:$Z$3303,15,FALSE)*K2051*IF(L2051="t",10,IF(L2051="kg",0.01,IF(L2051="q",1,IF(L2051="l",0.01*VLOOKUP(EVID_HNOJENI!N2051,HNOJIVA_ALL!$A$2:$AE$3303,31,FALSE),"CHYBA")))),2)</f>
        <v>#N/A</v>
      </c>
      <c r="R2051" s="51" t="e">
        <f>ROUND(VLOOKUP(EVID_HNOJENI!N2051,HNOJIVA_ALL!$A$2:$Z$3303,16,FALSE)*K2051*IF(L2051="t",10,IF(L2051="kg",0.01,IF(L2051="q",1,IF(L2051="l",0.01*VLOOKUP(EVID_HNOJENI!N2051,HNOJIVA_ALL!$A$2:$AE$3303,31,FALSE),"CHYBA")))),2)</f>
        <v>#N/A</v>
      </c>
      <c r="S2051" s="51" t="e">
        <f>ROUND(VLOOKUP(EVID_HNOJENI!N2051,HNOJIVA_ALL!$A$2:$Z$3303,18,FALSE)*K2051*IF(L2051="t",10,IF(L2051="kg",0.01,IF(L2051="q",1,IF(L2051="l",0.01*VLOOKUP(EVID_HNOJENI!N2051,HNOJIVA_ALL!$A$2:$AE$3303,31,FALSE),"CHYBA")))),2)</f>
        <v>#N/A</v>
      </c>
      <c r="T2051" s="51" t="e">
        <f>ROUND(VLOOKUP(EVID_HNOJENI!N2051,HNOJIVA_ALL!$A$2:$Z$3303,17,FALSE)*K2051*IF(L2051="t",10,IF(L2051="kg",0.01,IF(L2051="q",1,IF(L2051="l",0.01*VLOOKUP(EVID_HNOJENI!N2051,HNOJIVA_ALL!$A$2:$AE$3303,31,FALSE),"CHYBA")))),2)</f>
        <v>#N/A</v>
      </c>
      <c r="U2051" s="51" t="e">
        <f>ROUND(VLOOKUP(EVID_HNOJENI!N2051,HNOJIVA_ALL!$A$2:$Z$3303,20,FALSE)*K2051*IF(L2051="t",10,IF(L2051="kg",0.01,IF(L2051="q",1,IF(L2051="l",0.01*VLOOKUP(EVID_HNOJENI!N2051,HNOJIVA_ALL!$A$2:$AE$3303,31,FALSE),"CHYBA")))),2)</f>
        <v>#N/A</v>
      </c>
    </row>
    <row r="2052" spans="1:21" x14ac:dyDescent="0.2">
      <c r="A2052" s="32"/>
      <c r="B2052" s="45" t="e">
        <f>VLOOKUP($A2052,EVID_OSEVU!$A$1:$M$4972,2,FALSE)</f>
        <v>#N/A</v>
      </c>
      <c r="C2052" s="45" t="e">
        <f>VLOOKUP($A2052,EVID_OSEVU!$A$1:$M$4972,3,FALSE)</f>
        <v>#N/A</v>
      </c>
      <c r="D2052" s="45" t="e">
        <f>VLOOKUP($A2052,EVID_OSEVU!$A$1:$M$4972,4,FALSE)</f>
        <v>#N/A</v>
      </c>
      <c r="E2052" s="45" t="e">
        <f>VLOOKUP($A2052,EVID_OSEVU!$A$1:$M$4972,7,FALSE)</f>
        <v>#N/A</v>
      </c>
      <c r="F2052" s="45" t="e">
        <f>VLOOKUP($A2052,EVID_OSEVU!$A$1:$M$4972,8,FALSE)</f>
        <v>#N/A</v>
      </c>
      <c r="G2052" s="45" t="e">
        <f>VLOOKUP($A2052,EVID_OSEVU!$A$1:$M$4972,11,FALSE)</f>
        <v>#N/A</v>
      </c>
      <c r="H2052" s="35"/>
      <c r="I2052" s="48"/>
      <c r="J2052" s="33" t="e">
        <f>VLOOKUP($A2052,EVID_OSEVU!$A$1:$M$4972,11,FALSE)</f>
        <v>#N/A</v>
      </c>
      <c r="K2052" s="39"/>
      <c r="L2052" s="49"/>
      <c r="M2052" s="89" t="e">
        <f t="shared" si="31"/>
        <v>#N/A</v>
      </c>
      <c r="N2052" s="50"/>
      <c r="O2052" s="37" t="e">
        <f>VLOOKUP(EVID_HNOJENI!N2052,HNOJIVA_ALL!$A$2:$Z$3303,4,FALSE)</f>
        <v>#N/A</v>
      </c>
      <c r="P2052" s="51" t="e">
        <f>ROUND(VLOOKUP(EVID_HNOJENI!N2052,HNOJIVA_ALL!$A$2:$Z$3303,14,FALSE)*K2052*IF(L2052="t",10,IF(L2052="kg",0.01,IF(L2052="q",1,IF(L2052="l",0.01*VLOOKUP(EVID_HNOJENI!N2052,HNOJIVA_ALL!$A$2:$AE$3303,31,FALSE),"CHYBA")))),2)</f>
        <v>#N/A</v>
      </c>
      <c r="Q2052" s="51" t="e">
        <f>ROUND(VLOOKUP(EVID_HNOJENI!N2052,HNOJIVA_ALL!$A$2:$Z$3303,15,FALSE)*K2052*IF(L2052="t",10,IF(L2052="kg",0.01,IF(L2052="q",1,IF(L2052="l",0.01*VLOOKUP(EVID_HNOJENI!N2052,HNOJIVA_ALL!$A$2:$AE$3303,31,FALSE),"CHYBA")))),2)</f>
        <v>#N/A</v>
      </c>
      <c r="R2052" s="51" t="e">
        <f>ROUND(VLOOKUP(EVID_HNOJENI!N2052,HNOJIVA_ALL!$A$2:$Z$3303,16,FALSE)*K2052*IF(L2052="t",10,IF(L2052="kg",0.01,IF(L2052="q",1,IF(L2052="l",0.01*VLOOKUP(EVID_HNOJENI!N2052,HNOJIVA_ALL!$A$2:$AE$3303,31,FALSE),"CHYBA")))),2)</f>
        <v>#N/A</v>
      </c>
      <c r="S2052" s="51" t="e">
        <f>ROUND(VLOOKUP(EVID_HNOJENI!N2052,HNOJIVA_ALL!$A$2:$Z$3303,18,FALSE)*K2052*IF(L2052="t",10,IF(L2052="kg",0.01,IF(L2052="q",1,IF(L2052="l",0.01*VLOOKUP(EVID_HNOJENI!N2052,HNOJIVA_ALL!$A$2:$AE$3303,31,FALSE),"CHYBA")))),2)</f>
        <v>#N/A</v>
      </c>
      <c r="T2052" s="51" t="e">
        <f>ROUND(VLOOKUP(EVID_HNOJENI!N2052,HNOJIVA_ALL!$A$2:$Z$3303,17,FALSE)*K2052*IF(L2052="t",10,IF(L2052="kg",0.01,IF(L2052="q",1,IF(L2052="l",0.01*VLOOKUP(EVID_HNOJENI!N2052,HNOJIVA_ALL!$A$2:$AE$3303,31,FALSE),"CHYBA")))),2)</f>
        <v>#N/A</v>
      </c>
      <c r="U2052" s="51" t="e">
        <f>ROUND(VLOOKUP(EVID_HNOJENI!N2052,HNOJIVA_ALL!$A$2:$Z$3303,20,FALSE)*K2052*IF(L2052="t",10,IF(L2052="kg",0.01,IF(L2052="q",1,IF(L2052="l",0.01*VLOOKUP(EVID_HNOJENI!N2052,HNOJIVA_ALL!$A$2:$AE$3303,31,FALSE),"CHYBA")))),2)</f>
        <v>#N/A</v>
      </c>
    </row>
    <row r="2053" spans="1:21" x14ac:dyDescent="0.2">
      <c r="A2053" s="32"/>
      <c r="B2053" s="45" t="e">
        <f>VLOOKUP($A2053,EVID_OSEVU!$A$1:$M$4972,2,FALSE)</f>
        <v>#N/A</v>
      </c>
      <c r="C2053" s="45" t="e">
        <f>VLOOKUP($A2053,EVID_OSEVU!$A$1:$M$4972,3,FALSE)</f>
        <v>#N/A</v>
      </c>
      <c r="D2053" s="45" t="e">
        <f>VLOOKUP($A2053,EVID_OSEVU!$A$1:$M$4972,4,FALSE)</f>
        <v>#N/A</v>
      </c>
      <c r="E2053" s="45" t="e">
        <f>VLOOKUP($A2053,EVID_OSEVU!$A$1:$M$4972,7,FALSE)</f>
        <v>#N/A</v>
      </c>
      <c r="F2053" s="45" t="e">
        <f>VLOOKUP($A2053,EVID_OSEVU!$A$1:$M$4972,8,FALSE)</f>
        <v>#N/A</v>
      </c>
      <c r="G2053" s="45" t="e">
        <f>VLOOKUP($A2053,EVID_OSEVU!$A$1:$M$4972,11,FALSE)</f>
        <v>#N/A</v>
      </c>
      <c r="H2053" s="35"/>
      <c r="I2053" s="48"/>
      <c r="J2053" s="33" t="e">
        <f>VLOOKUP($A2053,EVID_OSEVU!$A$1:$M$4972,11,FALSE)</f>
        <v>#N/A</v>
      </c>
      <c r="K2053" s="39"/>
      <c r="L2053" s="49"/>
      <c r="M2053" s="89" t="e">
        <f t="shared" ref="M2053:M2116" si="32">K2053*J2053</f>
        <v>#N/A</v>
      </c>
      <c r="N2053" s="50"/>
      <c r="O2053" s="37" t="e">
        <f>VLOOKUP(EVID_HNOJENI!N2053,HNOJIVA_ALL!$A$2:$Z$3303,4,FALSE)</f>
        <v>#N/A</v>
      </c>
      <c r="P2053" s="51" t="e">
        <f>ROUND(VLOOKUP(EVID_HNOJENI!N2053,HNOJIVA_ALL!$A$2:$Z$3303,14,FALSE)*K2053*IF(L2053="t",10,IF(L2053="kg",0.01,IF(L2053="q",1,IF(L2053="l",0.01*VLOOKUP(EVID_HNOJENI!N2053,HNOJIVA_ALL!$A$2:$AE$3303,31,FALSE),"CHYBA")))),2)</f>
        <v>#N/A</v>
      </c>
      <c r="Q2053" s="51" t="e">
        <f>ROUND(VLOOKUP(EVID_HNOJENI!N2053,HNOJIVA_ALL!$A$2:$Z$3303,15,FALSE)*K2053*IF(L2053="t",10,IF(L2053="kg",0.01,IF(L2053="q",1,IF(L2053="l",0.01*VLOOKUP(EVID_HNOJENI!N2053,HNOJIVA_ALL!$A$2:$AE$3303,31,FALSE),"CHYBA")))),2)</f>
        <v>#N/A</v>
      </c>
      <c r="R2053" s="51" t="e">
        <f>ROUND(VLOOKUP(EVID_HNOJENI!N2053,HNOJIVA_ALL!$A$2:$Z$3303,16,FALSE)*K2053*IF(L2053="t",10,IF(L2053="kg",0.01,IF(L2053="q",1,IF(L2053="l",0.01*VLOOKUP(EVID_HNOJENI!N2053,HNOJIVA_ALL!$A$2:$AE$3303,31,FALSE),"CHYBA")))),2)</f>
        <v>#N/A</v>
      </c>
      <c r="S2053" s="51" t="e">
        <f>ROUND(VLOOKUP(EVID_HNOJENI!N2053,HNOJIVA_ALL!$A$2:$Z$3303,18,FALSE)*K2053*IF(L2053="t",10,IF(L2053="kg",0.01,IF(L2053="q",1,IF(L2053="l",0.01*VLOOKUP(EVID_HNOJENI!N2053,HNOJIVA_ALL!$A$2:$AE$3303,31,FALSE),"CHYBA")))),2)</f>
        <v>#N/A</v>
      </c>
      <c r="T2053" s="51" t="e">
        <f>ROUND(VLOOKUP(EVID_HNOJENI!N2053,HNOJIVA_ALL!$A$2:$Z$3303,17,FALSE)*K2053*IF(L2053="t",10,IF(L2053="kg",0.01,IF(L2053="q",1,IF(L2053="l",0.01*VLOOKUP(EVID_HNOJENI!N2053,HNOJIVA_ALL!$A$2:$AE$3303,31,FALSE),"CHYBA")))),2)</f>
        <v>#N/A</v>
      </c>
      <c r="U2053" s="51" t="e">
        <f>ROUND(VLOOKUP(EVID_HNOJENI!N2053,HNOJIVA_ALL!$A$2:$Z$3303,20,FALSE)*K2053*IF(L2053="t",10,IF(L2053="kg",0.01,IF(L2053="q",1,IF(L2053="l",0.01*VLOOKUP(EVID_HNOJENI!N2053,HNOJIVA_ALL!$A$2:$AE$3303,31,FALSE),"CHYBA")))),2)</f>
        <v>#N/A</v>
      </c>
    </row>
    <row r="2054" spans="1:21" x14ac:dyDescent="0.2">
      <c r="A2054" s="32"/>
      <c r="B2054" s="45" t="e">
        <f>VLOOKUP($A2054,EVID_OSEVU!$A$1:$M$4972,2,FALSE)</f>
        <v>#N/A</v>
      </c>
      <c r="C2054" s="45" t="e">
        <f>VLOOKUP($A2054,EVID_OSEVU!$A$1:$M$4972,3,FALSE)</f>
        <v>#N/A</v>
      </c>
      <c r="D2054" s="45" t="e">
        <f>VLOOKUP($A2054,EVID_OSEVU!$A$1:$M$4972,4,FALSE)</f>
        <v>#N/A</v>
      </c>
      <c r="E2054" s="45" t="e">
        <f>VLOOKUP($A2054,EVID_OSEVU!$A$1:$M$4972,7,FALSE)</f>
        <v>#N/A</v>
      </c>
      <c r="F2054" s="45" t="e">
        <f>VLOOKUP($A2054,EVID_OSEVU!$A$1:$M$4972,8,FALSE)</f>
        <v>#N/A</v>
      </c>
      <c r="G2054" s="45" t="e">
        <f>VLOOKUP($A2054,EVID_OSEVU!$A$1:$M$4972,11,FALSE)</f>
        <v>#N/A</v>
      </c>
      <c r="H2054" s="35"/>
      <c r="I2054" s="48"/>
      <c r="J2054" s="33" t="e">
        <f>VLOOKUP($A2054,EVID_OSEVU!$A$1:$M$4972,11,FALSE)</f>
        <v>#N/A</v>
      </c>
      <c r="K2054" s="39"/>
      <c r="L2054" s="49"/>
      <c r="M2054" s="89" t="e">
        <f t="shared" si="32"/>
        <v>#N/A</v>
      </c>
      <c r="N2054" s="50"/>
      <c r="O2054" s="37" t="e">
        <f>VLOOKUP(EVID_HNOJENI!N2054,HNOJIVA_ALL!$A$2:$Z$3303,4,FALSE)</f>
        <v>#N/A</v>
      </c>
      <c r="P2054" s="51" t="e">
        <f>ROUND(VLOOKUP(EVID_HNOJENI!N2054,HNOJIVA_ALL!$A$2:$Z$3303,14,FALSE)*K2054*IF(L2054="t",10,IF(L2054="kg",0.01,IF(L2054="q",1,IF(L2054="l",0.01*VLOOKUP(EVID_HNOJENI!N2054,HNOJIVA_ALL!$A$2:$AE$3303,31,FALSE),"CHYBA")))),2)</f>
        <v>#N/A</v>
      </c>
      <c r="Q2054" s="51" t="e">
        <f>ROUND(VLOOKUP(EVID_HNOJENI!N2054,HNOJIVA_ALL!$A$2:$Z$3303,15,FALSE)*K2054*IF(L2054="t",10,IF(L2054="kg",0.01,IF(L2054="q",1,IF(L2054="l",0.01*VLOOKUP(EVID_HNOJENI!N2054,HNOJIVA_ALL!$A$2:$AE$3303,31,FALSE),"CHYBA")))),2)</f>
        <v>#N/A</v>
      </c>
      <c r="R2054" s="51" t="e">
        <f>ROUND(VLOOKUP(EVID_HNOJENI!N2054,HNOJIVA_ALL!$A$2:$Z$3303,16,FALSE)*K2054*IF(L2054="t",10,IF(L2054="kg",0.01,IF(L2054="q",1,IF(L2054="l",0.01*VLOOKUP(EVID_HNOJENI!N2054,HNOJIVA_ALL!$A$2:$AE$3303,31,FALSE),"CHYBA")))),2)</f>
        <v>#N/A</v>
      </c>
      <c r="S2054" s="51" t="e">
        <f>ROUND(VLOOKUP(EVID_HNOJENI!N2054,HNOJIVA_ALL!$A$2:$Z$3303,18,FALSE)*K2054*IF(L2054="t",10,IF(L2054="kg",0.01,IF(L2054="q",1,IF(L2054="l",0.01*VLOOKUP(EVID_HNOJENI!N2054,HNOJIVA_ALL!$A$2:$AE$3303,31,FALSE),"CHYBA")))),2)</f>
        <v>#N/A</v>
      </c>
      <c r="T2054" s="51" t="e">
        <f>ROUND(VLOOKUP(EVID_HNOJENI!N2054,HNOJIVA_ALL!$A$2:$Z$3303,17,FALSE)*K2054*IF(L2054="t",10,IF(L2054="kg",0.01,IF(L2054="q",1,IF(L2054="l",0.01*VLOOKUP(EVID_HNOJENI!N2054,HNOJIVA_ALL!$A$2:$AE$3303,31,FALSE),"CHYBA")))),2)</f>
        <v>#N/A</v>
      </c>
      <c r="U2054" s="51" t="e">
        <f>ROUND(VLOOKUP(EVID_HNOJENI!N2054,HNOJIVA_ALL!$A$2:$Z$3303,20,FALSE)*K2054*IF(L2054="t",10,IF(L2054="kg",0.01,IF(L2054="q",1,IF(L2054="l",0.01*VLOOKUP(EVID_HNOJENI!N2054,HNOJIVA_ALL!$A$2:$AE$3303,31,FALSE),"CHYBA")))),2)</f>
        <v>#N/A</v>
      </c>
    </row>
    <row r="2055" spans="1:21" x14ac:dyDescent="0.2">
      <c r="A2055" s="32"/>
      <c r="B2055" s="45" t="e">
        <f>VLOOKUP($A2055,EVID_OSEVU!$A$1:$M$4972,2,FALSE)</f>
        <v>#N/A</v>
      </c>
      <c r="C2055" s="45" t="e">
        <f>VLOOKUP($A2055,EVID_OSEVU!$A$1:$M$4972,3,FALSE)</f>
        <v>#N/A</v>
      </c>
      <c r="D2055" s="45" t="e">
        <f>VLOOKUP($A2055,EVID_OSEVU!$A$1:$M$4972,4,FALSE)</f>
        <v>#N/A</v>
      </c>
      <c r="E2055" s="45" t="e">
        <f>VLOOKUP($A2055,EVID_OSEVU!$A$1:$M$4972,7,FALSE)</f>
        <v>#N/A</v>
      </c>
      <c r="F2055" s="45" t="e">
        <f>VLOOKUP($A2055,EVID_OSEVU!$A$1:$M$4972,8,FALSE)</f>
        <v>#N/A</v>
      </c>
      <c r="G2055" s="45" t="e">
        <f>VLOOKUP($A2055,EVID_OSEVU!$A$1:$M$4972,11,FALSE)</f>
        <v>#N/A</v>
      </c>
      <c r="H2055" s="35"/>
      <c r="I2055" s="48"/>
      <c r="J2055" s="33" t="e">
        <f>VLOOKUP($A2055,EVID_OSEVU!$A$1:$M$4972,11,FALSE)</f>
        <v>#N/A</v>
      </c>
      <c r="K2055" s="39"/>
      <c r="L2055" s="49"/>
      <c r="M2055" s="89" t="e">
        <f t="shared" si="32"/>
        <v>#N/A</v>
      </c>
      <c r="N2055" s="50"/>
      <c r="O2055" s="37" t="e">
        <f>VLOOKUP(EVID_HNOJENI!N2055,HNOJIVA_ALL!$A$2:$Z$3303,4,FALSE)</f>
        <v>#N/A</v>
      </c>
      <c r="P2055" s="51" t="e">
        <f>ROUND(VLOOKUP(EVID_HNOJENI!N2055,HNOJIVA_ALL!$A$2:$Z$3303,14,FALSE)*K2055*IF(L2055="t",10,IF(L2055="kg",0.01,IF(L2055="q",1,IF(L2055="l",0.01*VLOOKUP(EVID_HNOJENI!N2055,HNOJIVA_ALL!$A$2:$AE$3303,31,FALSE),"CHYBA")))),2)</f>
        <v>#N/A</v>
      </c>
      <c r="Q2055" s="51" t="e">
        <f>ROUND(VLOOKUP(EVID_HNOJENI!N2055,HNOJIVA_ALL!$A$2:$Z$3303,15,FALSE)*K2055*IF(L2055="t",10,IF(L2055="kg",0.01,IF(L2055="q",1,IF(L2055="l",0.01*VLOOKUP(EVID_HNOJENI!N2055,HNOJIVA_ALL!$A$2:$AE$3303,31,FALSE),"CHYBA")))),2)</f>
        <v>#N/A</v>
      </c>
      <c r="R2055" s="51" t="e">
        <f>ROUND(VLOOKUP(EVID_HNOJENI!N2055,HNOJIVA_ALL!$A$2:$Z$3303,16,FALSE)*K2055*IF(L2055="t",10,IF(L2055="kg",0.01,IF(L2055="q",1,IF(L2055="l",0.01*VLOOKUP(EVID_HNOJENI!N2055,HNOJIVA_ALL!$A$2:$AE$3303,31,FALSE),"CHYBA")))),2)</f>
        <v>#N/A</v>
      </c>
      <c r="S2055" s="51" t="e">
        <f>ROUND(VLOOKUP(EVID_HNOJENI!N2055,HNOJIVA_ALL!$A$2:$Z$3303,18,FALSE)*K2055*IF(L2055="t",10,IF(L2055="kg",0.01,IF(L2055="q",1,IF(L2055="l",0.01*VLOOKUP(EVID_HNOJENI!N2055,HNOJIVA_ALL!$A$2:$AE$3303,31,FALSE),"CHYBA")))),2)</f>
        <v>#N/A</v>
      </c>
      <c r="T2055" s="51" t="e">
        <f>ROUND(VLOOKUP(EVID_HNOJENI!N2055,HNOJIVA_ALL!$A$2:$Z$3303,17,FALSE)*K2055*IF(L2055="t",10,IF(L2055="kg",0.01,IF(L2055="q",1,IF(L2055="l",0.01*VLOOKUP(EVID_HNOJENI!N2055,HNOJIVA_ALL!$A$2:$AE$3303,31,FALSE),"CHYBA")))),2)</f>
        <v>#N/A</v>
      </c>
      <c r="U2055" s="51" t="e">
        <f>ROUND(VLOOKUP(EVID_HNOJENI!N2055,HNOJIVA_ALL!$A$2:$Z$3303,20,FALSE)*K2055*IF(L2055="t",10,IF(L2055="kg",0.01,IF(L2055="q",1,IF(L2055="l",0.01*VLOOKUP(EVID_HNOJENI!N2055,HNOJIVA_ALL!$A$2:$AE$3303,31,FALSE),"CHYBA")))),2)</f>
        <v>#N/A</v>
      </c>
    </row>
    <row r="2056" spans="1:21" x14ac:dyDescent="0.2">
      <c r="A2056" s="32"/>
      <c r="B2056" s="45" t="e">
        <f>VLOOKUP($A2056,EVID_OSEVU!$A$1:$M$4972,2,FALSE)</f>
        <v>#N/A</v>
      </c>
      <c r="C2056" s="45" t="e">
        <f>VLOOKUP($A2056,EVID_OSEVU!$A$1:$M$4972,3,FALSE)</f>
        <v>#N/A</v>
      </c>
      <c r="D2056" s="45" t="e">
        <f>VLOOKUP($A2056,EVID_OSEVU!$A$1:$M$4972,4,FALSE)</f>
        <v>#N/A</v>
      </c>
      <c r="E2056" s="45" t="e">
        <f>VLOOKUP($A2056,EVID_OSEVU!$A$1:$M$4972,7,FALSE)</f>
        <v>#N/A</v>
      </c>
      <c r="F2056" s="45" t="e">
        <f>VLOOKUP($A2056,EVID_OSEVU!$A$1:$M$4972,8,FALSE)</f>
        <v>#N/A</v>
      </c>
      <c r="G2056" s="45" t="e">
        <f>VLOOKUP($A2056,EVID_OSEVU!$A$1:$M$4972,11,FALSE)</f>
        <v>#N/A</v>
      </c>
      <c r="H2056" s="35"/>
      <c r="I2056" s="48"/>
      <c r="J2056" s="33" t="e">
        <f>VLOOKUP($A2056,EVID_OSEVU!$A$1:$M$4972,11,FALSE)</f>
        <v>#N/A</v>
      </c>
      <c r="K2056" s="39"/>
      <c r="L2056" s="49"/>
      <c r="M2056" s="89" t="e">
        <f t="shared" si="32"/>
        <v>#N/A</v>
      </c>
      <c r="N2056" s="50"/>
      <c r="O2056" s="37" t="e">
        <f>VLOOKUP(EVID_HNOJENI!N2056,HNOJIVA_ALL!$A$2:$Z$3303,4,FALSE)</f>
        <v>#N/A</v>
      </c>
      <c r="P2056" s="51" t="e">
        <f>ROUND(VLOOKUP(EVID_HNOJENI!N2056,HNOJIVA_ALL!$A$2:$Z$3303,14,FALSE)*K2056*IF(L2056="t",10,IF(L2056="kg",0.01,IF(L2056="q",1,IF(L2056="l",0.01*VLOOKUP(EVID_HNOJENI!N2056,HNOJIVA_ALL!$A$2:$AE$3303,31,FALSE),"CHYBA")))),2)</f>
        <v>#N/A</v>
      </c>
      <c r="Q2056" s="51" t="e">
        <f>ROUND(VLOOKUP(EVID_HNOJENI!N2056,HNOJIVA_ALL!$A$2:$Z$3303,15,FALSE)*K2056*IF(L2056="t",10,IF(L2056="kg",0.01,IF(L2056="q",1,IF(L2056="l",0.01*VLOOKUP(EVID_HNOJENI!N2056,HNOJIVA_ALL!$A$2:$AE$3303,31,FALSE),"CHYBA")))),2)</f>
        <v>#N/A</v>
      </c>
      <c r="R2056" s="51" t="e">
        <f>ROUND(VLOOKUP(EVID_HNOJENI!N2056,HNOJIVA_ALL!$A$2:$Z$3303,16,FALSE)*K2056*IF(L2056="t",10,IF(L2056="kg",0.01,IF(L2056="q",1,IF(L2056="l",0.01*VLOOKUP(EVID_HNOJENI!N2056,HNOJIVA_ALL!$A$2:$AE$3303,31,FALSE),"CHYBA")))),2)</f>
        <v>#N/A</v>
      </c>
      <c r="S2056" s="51" t="e">
        <f>ROUND(VLOOKUP(EVID_HNOJENI!N2056,HNOJIVA_ALL!$A$2:$Z$3303,18,FALSE)*K2056*IF(L2056="t",10,IF(L2056="kg",0.01,IF(L2056="q",1,IF(L2056="l",0.01*VLOOKUP(EVID_HNOJENI!N2056,HNOJIVA_ALL!$A$2:$AE$3303,31,FALSE),"CHYBA")))),2)</f>
        <v>#N/A</v>
      </c>
      <c r="T2056" s="51" t="e">
        <f>ROUND(VLOOKUP(EVID_HNOJENI!N2056,HNOJIVA_ALL!$A$2:$Z$3303,17,FALSE)*K2056*IF(L2056="t",10,IF(L2056="kg",0.01,IF(L2056="q",1,IF(L2056="l",0.01*VLOOKUP(EVID_HNOJENI!N2056,HNOJIVA_ALL!$A$2:$AE$3303,31,FALSE),"CHYBA")))),2)</f>
        <v>#N/A</v>
      </c>
      <c r="U2056" s="51" t="e">
        <f>ROUND(VLOOKUP(EVID_HNOJENI!N2056,HNOJIVA_ALL!$A$2:$Z$3303,20,FALSE)*K2056*IF(L2056="t",10,IF(L2056="kg",0.01,IF(L2056="q",1,IF(L2056="l",0.01*VLOOKUP(EVID_HNOJENI!N2056,HNOJIVA_ALL!$A$2:$AE$3303,31,FALSE),"CHYBA")))),2)</f>
        <v>#N/A</v>
      </c>
    </row>
    <row r="2057" spans="1:21" x14ac:dyDescent="0.2">
      <c r="A2057" s="32"/>
      <c r="B2057" s="45" t="e">
        <f>VLOOKUP($A2057,EVID_OSEVU!$A$1:$M$4972,2,FALSE)</f>
        <v>#N/A</v>
      </c>
      <c r="C2057" s="45" t="e">
        <f>VLOOKUP($A2057,EVID_OSEVU!$A$1:$M$4972,3,FALSE)</f>
        <v>#N/A</v>
      </c>
      <c r="D2057" s="45" t="e">
        <f>VLOOKUP($A2057,EVID_OSEVU!$A$1:$M$4972,4,FALSE)</f>
        <v>#N/A</v>
      </c>
      <c r="E2057" s="45" t="e">
        <f>VLOOKUP($A2057,EVID_OSEVU!$A$1:$M$4972,7,FALSE)</f>
        <v>#N/A</v>
      </c>
      <c r="F2057" s="45" t="e">
        <f>VLOOKUP($A2057,EVID_OSEVU!$A$1:$M$4972,8,FALSE)</f>
        <v>#N/A</v>
      </c>
      <c r="G2057" s="45" t="e">
        <f>VLOOKUP($A2057,EVID_OSEVU!$A$1:$M$4972,11,FALSE)</f>
        <v>#N/A</v>
      </c>
      <c r="H2057" s="35"/>
      <c r="I2057" s="48"/>
      <c r="J2057" s="33" t="e">
        <f>VLOOKUP($A2057,EVID_OSEVU!$A$1:$M$4972,11,FALSE)</f>
        <v>#N/A</v>
      </c>
      <c r="K2057" s="39"/>
      <c r="L2057" s="49"/>
      <c r="M2057" s="89" t="e">
        <f t="shared" si="32"/>
        <v>#N/A</v>
      </c>
      <c r="N2057" s="50"/>
      <c r="O2057" s="37" t="e">
        <f>VLOOKUP(EVID_HNOJENI!N2057,HNOJIVA_ALL!$A$2:$Z$3303,4,FALSE)</f>
        <v>#N/A</v>
      </c>
      <c r="P2057" s="51" t="e">
        <f>ROUND(VLOOKUP(EVID_HNOJENI!N2057,HNOJIVA_ALL!$A$2:$Z$3303,14,FALSE)*K2057*IF(L2057="t",10,IF(L2057="kg",0.01,IF(L2057="q",1,IF(L2057="l",0.01*VLOOKUP(EVID_HNOJENI!N2057,HNOJIVA_ALL!$A$2:$AE$3303,31,FALSE),"CHYBA")))),2)</f>
        <v>#N/A</v>
      </c>
      <c r="Q2057" s="51" t="e">
        <f>ROUND(VLOOKUP(EVID_HNOJENI!N2057,HNOJIVA_ALL!$A$2:$Z$3303,15,FALSE)*K2057*IF(L2057="t",10,IF(L2057="kg",0.01,IF(L2057="q",1,IF(L2057="l",0.01*VLOOKUP(EVID_HNOJENI!N2057,HNOJIVA_ALL!$A$2:$AE$3303,31,FALSE),"CHYBA")))),2)</f>
        <v>#N/A</v>
      </c>
      <c r="R2057" s="51" t="e">
        <f>ROUND(VLOOKUP(EVID_HNOJENI!N2057,HNOJIVA_ALL!$A$2:$Z$3303,16,FALSE)*K2057*IF(L2057="t",10,IF(L2057="kg",0.01,IF(L2057="q",1,IF(L2057="l",0.01*VLOOKUP(EVID_HNOJENI!N2057,HNOJIVA_ALL!$A$2:$AE$3303,31,FALSE),"CHYBA")))),2)</f>
        <v>#N/A</v>
      </c>
      <c r="S2057" s="51" t="e">
        <f>ROUND(VLOOKUP(EVID_HNOJENI!N2057,HNOJIVA_ALL!$A$2:$Z$3303,18,FALSE)*K2057*IF(L2057="t",10,IF(L2057="kg",0.01,IF(L2057="q",1,IF(L2057="l",0.01*VLOOKUP(EVID_HNOJENI!N2057,HNOJIVA_ALL!$A$2:$AE$3303,31,FALSE),"CHYBA")))),2)</f>
        <v>#N/A</v>
      </c>
      <c r="T2057" s="51" t="e">
        <f>ROUND(VLOOKUP(EVID_HNOJENI!N2057,HNOJIVA_ALL!$A$2:$Z$3303,17,FALSE)*K2057*IF(L2057="t",10,IF(L2057="kg",0.01,IF(L2057="q",1,IF(L2057="l",0.01*VLOOKUP(EVID_HNOJENI!N2057,HNOJIVA_ALL!$A$2:$AE$3303,31,FALSE),"CHYBA")))),2)</f>
        <v>#N/A</v>
      </c>
      <c r="U2057" s="51" t="e">
        <f>ROUND(VLOOKUP(EVID_HNOJENI!N2057,HNOJIVA_ALL!$A$2:$Z$3303,20,FALSE)*K2057*IF(L2057="t",10,IF(L2057="kg",0.01,IF(L2057="q",1,IF(L2057="l",0.01*VLOOKUP(EVID_HNOJENI!N2057,HNOJIVA_ALL!$A$2:$AE$3303,31,FALSE),"CHYBA")))),2)</f>
        <v>#N/A</v>
      </c>
    </row>
    <row r="2058" spans="1:21" x14ac:dyDescent="0.2">
      <c r="A2058" s="32"/>
      <c r="B2058" s="45" t="e">
        <f>VLOOKUP($A2058,EVID_OSEVU!$A$1:$M$4972,2,FALSE)</f>
        <v>#N/A</v>
      </c>
      <c r="C2058" s="45" t="e">
        <f>VLOOKUP($A2058,EVID_OSEVU!$A$1:$M$4972,3,FALSE)</f>
        <v>#N/A</v>
      </c>
      <c r="D2058" s="45" t="e">
        <f>VLOOKUP($A2058,EVID_OSEVU!$A$1:$M$4972,4,FALSE)</f>
        <v>#N/A</v>
      </c>
      <c r="E2058" s="45" t="e">
        <f>VLOOKUP($A2058,EVID_OSEVU!$A$1:$M$4972,7,FALSE)</f>
        <v>#N/A</v>
      </c>
      <c r="F2058" s="45" t="e">
        <f>VLOOKUP($A2058,EVID_OSEVU!$A$1:$M$4972,8,FALSE)</f>
        <v>#N/A</v>
      </c>
      <c r="G2058" s="45" t="e">
        <f>VLOOKUP($A2058,EVID_OSEVU!$A$1:$M$4972,11,FALSE)</f>
        <v>#N/A</v>
      </c>
      <c r="H2058" s="35"/>
      <c r="I2058" s="48"/>
      <c r="J2058" s="33" t="e">
        <f>VLOOKUP($A2058,EVID_OSEVU!$A$1:$M$4972,11,FALSE)</f>
        <v>#N/A</v>
      </c>
      <c r="K2058" s="39"/>
      <c r="L2058" s="49"/>
      <c r="M2058" s="89" t="e">
        <f t="shared" si="32"/>
        <v>#N/A</v>
      </c>
      <c r="N2058" s="50"/>
      <c r="O2058" s="37" t="e">
        <f>VLOOKUP(EVID_HNOJENI!N2058,HNOJIVA_ALL!$A$2:$Z$3303,4,FALSE)</f>
        <v>#N/A</v>
      </c>
      <c r="P2058" s="51" t="e">
        <f>ROUND(VLOOKUP(EVID_HNOJENI!N2058,HNOJIVA_ALL!$A$2:$Z$3303,14,FALSE)*K2058*IF(L2058="t",10,IF(L2058="kg",0.01,IF(L2058="q",1,IF(L2058="l",0.01*VLOOKUP(EVID_HNOJENI!N2058,HNOJIVA_ALL!$A$2:$AE$3303,31,FALSE),"CHYBA")))),2)</f>
        <v>#N/A</v>
      </c>
      <c r="Q2058" s="51" t="e">
        <f>ROUND(VLOOKUP(EVID_HNOJENI!N2058,HNOJIVA_ALL!$A$2:$Z$3303,15,FALSE)*K2058*IF(L2058="t",10,IF(L2058="kg",0.01,IF(L2058="q",1,IF(L2058="l",0.01*VLOOKUP(EVID_HNOJENI!N2058,HNOJIVA_ALL!$A$2:$AE$3303,31,FALSE),"CHYBA")))),2)</f>
        <v>#N/A</v>
      </c>
      <c r="R2058" s="51" t="e">
        <f>ROUND(VLOOKUP(EVID_HNOJENI!N2058,HNOJIVA_ALL!$A$2:$Z$3303,16,FALSE)*K2058*IF(L2058="t",10,IF(L2058="kg",0.01,IF(L2058="q",1,IF(L2058="l",0.01*VLOOKUP(EVID_HNOJENI!N2058,HNOJIVA_ALL!$A$2:$AE$3303,31,FALSE),"CHYBA")))),2)</f>
        <v>#N/A</v>
      </c>
      <c r="S2058" s="51" t="e">
        <f>ROUND(VLOOKUP(EVID_HNOJENI!N2058,HNOJIVA_ALL!$A$2:$Z$3303,18,FALSE)*K2058*IF(L2058="t",10,IF(L2058="kg",0.01,IF(L2058="q",1,IF(L2058="l",0.01*VLOOKUP(EVID_HNOJENI!N2058,HNOJIVA_ALL!$A$2:$AE$3303,31,FALSE),"CHYBA")))),2)</f>
        <v>#N/A</v>
      </c>
      <c r="T2058" s="51" t="e">
        <f>ROUND(VLOOKUP(EVID_HNOJENI!N2058,HNOJIVA_ALL!$A$2:$Z$3303,17,FALSE)*K2058*IF(L2058="t",10,IF(L2058="kg",0.01,IF(L2058="q",1,IF(L2058="l",0.01*VLOOKUP(EVID_HNOJENI!N2058,HNOJIVA_ALL!$A$2:$AE$3303,31,FALSE),"CHYBA")))),2)</f>
        <v>#N/A</v>
      </c>
      <c r="U2058" s="51" t="e">
        <f>ROUND(VLOOKUP(EVID_HNOJENI!N2058,HNOJIVA_ALL!$A$2:$Z$3303,20,FALSE)*K2058*IF(L2058="t",10,IF(L2058="kg",0.01,IF(L2058="q",1,IF(L2058="l",0.01*VLOOKUP(EVID_HNOJENI!N2058,HNOJIVA_ALL!$A$2:$AE$3303,31,FALSE),"CHYBA")))),2)</f>
        <v>#N/A</v>
      </c>
    </row>
    <row r="2059" spans="1:21" x14ac:dyDescent="0.2">
      <c r="A2059" s="32"/>
      <c r="B2059" s="45" t="e">
        <f>VLOOKUP($A2059,EVID_OSEVU!$A$1:$M$4972,2,FALSE)</f>
        <v>#N/A</v>
      </c>
      <c r="C2059" s="45" t="e">
        <f>VLOOKUP($A2059,EVID_OSEVU!$A$1:$M$4972,3,FALSE)</f>
        <v>#N/A</v>
      </c>
      <c r="D2059" s="45" t="e">
        <f>VLOOKUP($A2059,EVID_OSEVU!$A$1:$M$4972,4,FALSE)</f>
        <v>#N/A</v>
      </c>
      <c r="E2059" s="45" t="e">
        <f>VLOOKUP($A2059,EVID_OSEVU!$A$1:$M$4972,7,FALSE)</f>
        <v>#N/A</v>
      </c>
      <c r="F2059" s="45" t="e">
        <f>VLOOKUP($A2059,EVID_OSEVU!$A$1:$M$4972,8,FALSE)</f>
        <v>#N/A</v>
      </c>
      <c r="G2059" s="45" t="e">
        <f>VLOOKUP($A2059,EVID_OSEVU!$A$1:$M$4972,11,FALSE)</f>
        <v>#N/A</v>
      </c>
      <c r="H2059" s="35"/>
      <c r="I2059" s="48"/>
      <c r="J2059" s="33" t="e">
        <f>VLOOKUP($A2059,EVID_OSEVU!$A$1:$M$4972,11,FALSE)</f>
        <v>#N/A</v>
      </c>
      <c r="K2059" s="39"/>
      <c r="L2059" s="49"/>
      <c r="M2059" s="89" t="e">
        <f t="shared" si="32"/>
        <v>#N/A</v>
      </c>
      <c r="N2059" s="50"/>
      <c r="O2059" s="37" t="e">
        <f>VLOOKUP(EVID_HNOJENI!N2059,HNOJIVA_ALL!$A$2:$Z$3303,4,FALSE)</f>
        <v>#N/A</v>
      </c>
      <c r="P2059" s="51" t="e">
        <f>ROUND(VLOOKUP(EVID_HNOJENI!N2059,HNOJIVA_ALL!$A$2:$Z$3303,14,FALSE)*K2059*IF(L2059="t",10,IF(L2059="kg",0.01,IF(L2059="q",1,IF(L2059="l",0.01*VLOOKUP(EVID_HNOJENI!N2059,HNOJIVA_ALL!$A$2:$AE$3303,31,FALSE),"CHYBA")))),2)</f>
        <v>#N/A</v>
      </c>
      <c r="Q2059" s="51" t="e">
        <f>ROUND(VLOOKUP(EVID_HNOJENI!N2059,HNOJIVA_ALL!$A$2:$Z$3303,15,FALSE)*K2059*IF(L2059="t",10,IF(L2059="kg",0.01,IF(L2059="q",1,IF(L2059="l",0.01*VLOOKUP(EVID_HNOJENI!N2059,HNOJIVA_ALL!$A$2:$AE$3303,31,FALSE),"CHYBA")))),2)</f>
        <v>#N/A</v>
      </c>
      <c r="R2059" s="51" t="e">
        <f>ROUND(VLOOKUP(EVID_HNOJENI!N2059,HNOJIVA_ALL!$A$2:$Z$3303,16,FALSE)*K2059*IF(L2059="t",10,IF(L2059="kg",0.01,IF(L2059="q",1,IF(L2059="l",0.01*VLOOKUP(EVID_HNOJENI!N2059,HNOJIVA_ALL!$A$2:$AE$3303,31,FALSE),"CHYBA")))),2)</f>
        <v>#N/A</v>
      </c>
      <c r="S2059" s="51" t="e">
        <f>ROUND(VLOOKUP(EVID_HNOJENI!N2059,HNOJIVA_ALL!$A$2:$Z$3303,18,FALSE)*K2059*IF(L2059="t",10,IF(L2059="kg",0.01,IF(L2059="q",1,IF(L2059="l",0.01*VLOOKUP(EVID_HNOJENI!N2059,HNOJIVA_ALL!$A$2:$AE$3303,31,FALSE),"CHYBA")))),2)</f>
        <v>#N/A</v>
      </c>
      <c r="T2059" s="51" t="e">
        <f>ROUND(VLOOKUP(EVID_HNOJENI!N2059,HNOJIVA_ALL!$A$2:$Z$3303,17,FALSE)*K2059*IF(L2059="t",10,IF(L2059="kg",0.01,IF(L2059="q",1,IF(L2059="l",0.01*VLOOKUP(EVID_HNOJENI!N2059,HNOJIVA_ALL!$A$2:$AE$3303,31,FALSE),"CHYBA")))),2)</f>
        <v>#N/A</v>
      </c>
      <c r="U2059" s="51" t="e">
        <f>ROUND(VLOOKUP(EVID_HNOJENI!N2059,HNOJIVA_ALL!$A$2:$Z$3303,20,FALSE)*K2059*IF(L2059="t",10,IF(L2059="kg",0.01,IF(L2059="q",1,IF(L2059="l",0.01*VLOOKUP(EVID_HNOJENI!N2059,HNOJIVA_ALL!$A$2:$AE$3303,31,FALSE),"CHYBA")))),2)</f>
        <v>#N/A</v>
      </c>
    </row>
    <row r="2060" spans="1:21" x14ac:dyDescent="0.2">
      <c r="A2060" s="32"/>
      <c r="B2060" s="45" t="e">
        <f>VLOOKUP($A2060,EVID_OSEVU!$A$1:$M$4972,2,FALSE)</f>
        <v>#N/A</v>
      </c>
      <c r="C2060" s="45" t="e">
        <f>VLOOKUP($A2060,EVID_OSEVU!$A$1:$M$4972,3,FALSE)</f>
        <v>#N/A</v>
      </c>
      <c r="D2060" s="45" t="e">
        <f>VLOOKUP($A2060,EVID_OSEVU!$A$1:$M$4972,4,FALSE)</f>
        <v>#N/A</v>
      </c>
      <c r="E2060" s="45" t="e">
        <f>VLOOKUP($A2060,EVID_OSEVU!$A$1:$M$4972,7,FALSE)</f>
        <v>#N/A</v>
      </c>
      <c r="F2060" s="45" t="e">
        <f>VLOOKUP($A2060,EVID_OSEVU!$A$1:$M$4972,8,FALSE)</f>
        <v>#N/A</v>
      </c>
      <c r="G2060" s="45" t="e">
        <f>VLOOKUP($A2060,EVID_OSEVU!$A$1:$M$4972,11,FALSE)</f>
        <v>#N/A</v>
      </c>
      <c r="H2060" s="35"/>
      <c r="I2060" s="48"/>
      <c r="J2060" s="33" t="e">
        <f>VLOOKUP($A2060,EVID_OSEVU!$A$1:$M$4972,11,FALSE)</f>
        <v>#N/A</v>
      </c>
      <c r="K2060" s="39"/>
      <c r="L2060" s="49"/>
      <c r="M2060" s="89" t="e">
        <f t="shared" si="32"/>
        <v>#N/A</v>
      </c>
      <c r="N2060" s="50"/>
      <c r="O2060" s="37" t="e">
        <f>VLOOKUP(EVID_HNOJENI!N2060,HNOJIVA_ALL!$A$2:$Z$3303,4,FALSE)</f>
        <v>#N/A</v>
      </c>
      <c r="P2060" s="51" t="e">
        <f>ROUND(VLOOKUP(EVID_HNOJENI!N2060,HNOJIVA_ALL!$A$2:$Z$3303,14,FALSE)*K2060*IF(L2060="t",10,IF(L2060="kg",0.01,IF(L2060="q",1,IF(L2060="l",0.01*VLOOKUP(EVID_HNOJENI!N2060,HNOJIVA_ALL!$A$2:$AE$3303,31,FALSE),"CHYBA")))),2)</f>
        <v>#N/A</v>
      </c>
      <c r="Q2060" s="51" t="e">
        <f>ROUND(VLOOKUP(EVID_HNOJENI!N2060,HNOJIVA_ALL!$A$2:$Z$3303,15,FALSE)*K2060*IF(L2060="t",10,IF(L2060="kg",0.01,IF(L2060="q",1,IF(L2060="l",0.01*VLOOKUP(EVID_HNOJENI!N2060,HNOJIVA_ALL!$A$2:$AE$3303,31,FALSE),"CHYBA")))),2)</f>
        <v>#N/A</v>
      </c>
      <c r="R2060" s="51" t="e">
        <f>ROUND(VLOOKUP(EVID_HNOJENI!N2060,HNOJIVA_ALL!$A$2:$Z$3303,16,FALSE)*K2060*IF(L2060="t",10,IF(L2060="kg",0.01,IF(L2060="q",1,IF(L2060="l",0.01*VLOOKUP(EVID_HNOJENI!N2060,HNOJIVA_ALL!$A$2:$AE$3303,31,FALSE),"CHYBA")))),2)</f>
        <v>#N/A</v>
      </c>
      <c r="S2060" s="51" t="e">
        <f>ROUND(VLOOKUP(EVID_HNOJENI!N2060,HNOJIVA_ALL!$A$2:$Z$3303,18,FALSE)*K2060*IF(L2060="t",10,IF(L2060="kg",0.01,IF(L2060="q",1,IF(L2060="l",0.01*VLOOKUP(EVID_HNOJENI!N2060,HNOJIVA_ALL!$A$2:$AE$3303,31,FALSE),"CHYBA")))),2)</f>
        <v>#N/A</v>
      </c>
      <c r="T2060" s="51" t="e">
        <f>ROUND(VLOOKUP(EVID_HNOJENI!N2060,HNOJIVA_ALL!$A$2:$Z$3303,17,FALSE)*K2060*IF(L2060="t",10,IF(L2060="kg",0.01,IF(L2060="q",1,IF(L2060="l",0.01*VLOOKUP(EVID_HNOJENI!N2060,HNOJIVA_ALL!$A$2:$AE$3303,31,FALSE),"CHYBA")))),2)</f>
        <v>#N/A</v>
      </c>
      <c r="U2060" s="51" t="e">
        <f>ROUND(VLOOKUP(EVID_HNOJENI!N2060,HNOJIVA_ALL!$A$2:$Z$3303,20,FALSE)*K2060*IF(L2060="t",10,IF(L2060="kg",0.01,IF(L2060="q",1,IF(L2060="l",0.01*VLOOKUP(EVID_HNOJENI!N2060,HNOJIVA_ALL!$A$2:$AE$3303,31,FALSE),"CHYBA")))),2)</f>
        <v>#N/A</v>
      </c>
    </row>
    <row r="2061" spans="1:21" x14ac:dyDescent="0.2">
      <c r="A2061" s="32"/>
      <c r="B2061" s="45" t="e">
        <f>VLOOKUP($A2061,EVID_OSEVU!$A$1:$M$4972,2,FALSE)</f>
        <v>#N/A</v>
      </c>
      <c r="C2061" s="45" t="e">
        <f>VLOOKUP($A2061,EVID_OSEVU!$A$1:$M$4972,3,FALSE)</f>
        <v>#N/A</v>
      </c>
      <c r="D2061" s="45" t="e">
        <f>VLOOKUP($A2061,EVID_OSEVU!$A$1:$M$4972,4,FALSE)</f>
        <v>#N/A</v>
      </c>
      <c r="E2061" s="45" t="e">
        <f>VLOOKUP($A2061,EVID_OSEVU!$A$1:$M$4972,7,FALSE)</f>
        <v>#N/A</v>
      </c>
      <c r="F2061" s="45" t="e">
        <f>VLOOKUP($A2061,EVID_OSEVU!$A$1:$M$4972,8,FALSE)</f>
        <v>#N/A</v>
      </c>
      <c r="G2061" s="45" t="e">
        <f>VLOOKUP($A2061,EVID_OSEVU!$A$1:$M$4972,11,FALSE)</f>
        <v>#N/A</v>
      </c>
      <c r="H2061" s="35"/>
      <c r="I2061" s="48"/>
      <c r="J2061" s="33" t="e">
        <f>VLOOKUP($A2061,EVID_OSEVU!$A$1:$M$4972,11,FALSE)</f>
        <v>#N/A</v>
      </c>
      <c r="K2061" s="39"/>
      <c r="L2061" s="49"/>
      <c r="M2061" s="89" t="e">
        <f t="shared" si="32"/>
        <v>#N/A</v>
      </c>
      <c r="N2061" s="50"/>
      <c r="O2061" s="37" t="e">
        <f>VLOOKUP(EVID_HNOJENI!N2061,HNOJIVA_ALL!$A$2:$Z$3303,4,FALSE)</f>
        <v>#N/A</v>
      </c>
      <c r="P2061" s="51" t="e">
        <f>ROUND(VLOOKUP(EVID_HNOJENI!N2061,HNOJIVA_ALL!$A$2:$Z$3303,14,FALSE)*K2061*IF(L2061="t",10,IF(L2061="kg",0.01,IF(L2061="q",1,IF(L2061="l",0.01*VLOOKUP(EVID_HNOJENI!N2061,HNOJIVA_ALL!$A$2:$AE$3303,31,FALSE),"CHYBA")))),2)</f>
        <v>#N/A</v>
      </c>
      <c r="Q2061" s="51" t="e">
        <f>ROUND(VLOOKUP(EVID_HNOJENI!N2061,HNOJIVA_ALL!$A$2:$Z$3303,15,FALSE)*K2061*IF(L2061="t",10,IF(L2061="kg",0.01,IF(L2061="q",1,IF(L2061="l",0.01*VLOOKUP(EVID_HNOJENI!N2061,HNOJIVA_ALL!$A$2:$AE$3303,31,FALSE),"CHYBA")))),2)</f>
        <v>#N/A</v>
      </c>
      <c r="R2061" s="51" t="e">
        <f>ROUND(VLOOKUP(EVID_HNOJENI!N2061,HNOJIVA_ALL!$A$2:$Z$3303,16,FALSE)*K2061*IF(L2061="t",10,IF(L2061="kg",0.01,IF(L2061="q",1,IF(L2061="l",0.01*VLOOKUP(EVID_HNOJENI!N2061,HNOJIVA_ALL!$A$2:$AE$3303,31,FALSE),"CHYBA")))),2)</f>
        <v>#N/A</v>
      </c>
      <c r="S2061" s="51" t="e">
        <f>ROUND(VLOOKUP(EVID_HNOJENI!N2061,HNOJIVA_ALL!$A$2:$Z$3303,18,FALSE)*K2061*IF(L2061="t",10,IF(L2061="kg",0.01,IF(L2061="q",1,IF(L2061="l",0.01*VLOOKUP(EVID_HNOJENI!N2061,HNOJIVA_ALL!$A$2:$AE$3303,31,FALSE),"CHYBA")))),2)</f>
        <v>#N/A</v>
      </c>
      <c r="T2061" s="51" t="e">
        <f>ROUND(VLOOKUP(EVID_HNOJENI!N2061,HNOJIVA_ALL!$A$2:$Z$3303,17,FALSE)*K2061*IF(L2061="t",10,IF(L2061="kg",0.01,IF(L2061="q",1,IF(L2061="l",0.01*VLOOKUP(EVID_HNOJENI!N2061,HNOJIVA_ALL!$A$2:$AE$3303,31,FALSE),"CHYBA")))),2)</f>
        <v>#N/A</v>
      </c>
      <c r="U2061" s="51" t="e">
        <f>ROUND(VLOOKUP(EVID_HNOJENI!N2061,HNOJIVA_ALL!$A$2:$Z$3303,20,FALSE)*K2061*IF(L2061="t",10,IF(L2061="kg",0.01,IF(L2061="q",1,IF(L2061="l",0.01*VLOOKUP(EVID_HNOJENI!N2061,HNOJIVA_ALL!$A$2:$AE$3303,31,FALSE),"CHYBA")))),2)</f>
        <v>#N/A</v>
      </c>
    </row>
    <row r="2062" spans="1:21" x14ac:dyDescent="0.2">
      <c r="A2062" s="32"/>
      <c r="B2062" s="45" t="e">
        <f>VLOOKUP($A2062,EVID_OSEVU!$A$1:$M$4972,2,FALSE)</f>
        <v>#N/A</v>
      </c>
      <c r="C2062" s="45" t="e">
        <f>VLOOKUP($A2062,EVID_OSEVU!$A$1:$M$4972,3,FALSE)</f>
        <v>#N/A</v>
      </c>
      <c r="D2062" s="45" t="e">
        <f>VLOOKUP($A2062,EVID_OSEVU!$A$1:$M$4972,4,FALSE)</f>
        <v>#N/A</v>
      </c>
      <c r="E2062" s="45" t="e">
        <f>VLOOKUP($A2062,EVID_OSEVU!$A$1:$M$4972,7,FALSE)</f>
        <v>#N/A</v>
      </c>
      <c r="F2062" s="45" t="e">
        <f>VLOOKUP($A2062,EVID_OSEVU!$A$1:$M$4972,8,FALSE)</f>
        <v>#N/A</v>
      </c>
      <c r="G2062" s="45" t="e">
        <f>VLOOKUP($A2062,EVID_OSEVU!$A$1:$M$4972,11,FALSE)</f>
        <v>#N/A</v>
      </c>
      <c r="H2062" s="35"/>
      <c r="I2062" s="48"/>
      <c r="J2062" s="33" t="e">
        <f>VLOOKUP($A2062,EVID_OSEVU!$A$1:$M$4972,11,FALSE)</f>
        <v>#N/A</v>
      </c>
      <c r="K2062" s="39"/>
      <c r="L2062" s="49"/>
      <c r="M2062" s="89" t="e">
        <f t="shared" si="32"/>
        <v>#N/A</v>
      </c>
      <c r="N2062" s="50"/>
      <c r="O2062" s="37" t="e">
        <f>VLOOKUP(EVID_HNOJENI!N2062,HNOJIVA_ALL!$A$2:$Z$3303,4,FALSE)</f>
        <v>#N/A</v>
      </c>
      <c r="P2062" s="51" t="e">
        <f>ROUND(VLOOKUP(EVID_HNOJENI!N2062,HNOJIVA_ALL!$A$2:$Z$3303,14,FALSE)*K2062*IF(L2062="t",10,IF(L2062="kg",0.01,IF(L2062="q",1,IF(L2062="l",0.01*VLOOKUP(EVID_HNOJENI!N2062,HNOJIVA_ALL!$A$2:$AE$3303,31,FALSE),"CHYBA")))),2)</f>
        <v>#N/A</v>
      </c>
      <c r="Q2062" s="51" t="e">
        <f>ROUND(VLOOKUP(EVID_HNOJENI!N2062,HNOJIVA_ALL!$A$2:$Z$3303,15,FALSE)*K2062*IF(L2062="t",10,IF(L2062="kg",0.01,IF(L2062="q",1,IF(L2062="l",0.01*VLOOKUP(EVID_HNOJENI!N2062,HNOJIVA_ALL!$A$2:$AE$3303,31,FALSE),"CHYBA")))),2)</f>
        <v>#N/A</v>
      </c>
      <c r="R2062" s="51" t="e">
        <f>ROUND(VLOOKUP(EVID_HNOJENI!N2062,HNOJIVA_ALL!$A$2:$Z$3303,16,FALSE)*K2062*IF(L2062="t",10,IF(L2062="kg",0.01,IF(L2062="q",1,IF(L2062="l",0.01*VLOOKUP(EVID_HNOJENI!N2062,HNOJIVA_ALL!$A$2:$AE$3303,31,FALSE),"CHYBA")))),2)</f>
        <v>#N/A</v>
      </c>
      <c r="S2062" s="51" t="e">
        <f>ROUND(VLOOKUP(EVID_HNOJENI!N2062,HNOJIVA_ALL!$A$2:$Z$3303,18,FALSE)*K2062*IF(L2062="t",10,IF(L2062="kg",0.01,IF(L2062="q",1,IF(L2062="l",0.01*VLOOKUP(EVID_HNOJENI!N2062,HNOJIVA_ALL!$A$2:$AE$3303,31,FALSE),"CHYBA")))),2)</f>
        <v>#N/A</v>
      </c>
      <c r="T2062" s="51" t="e">
        <f>ROUND(VLOOKUP(EVID_HNOJENI!N2062,HNOJIVA_ALL!$A$2:$Z$3303,17,FALSE)*K2062*IF(L2062="t",10,IF(L2062="kg",0.01,IF(L2062="q",1,IF(L2062="l",0.01*VLOOKUP(EVID_HNOJENI!N2062,HNOJIVA_ALL!$A$2:$AE$3303,31,FALSE),"CHYBA")))),2)</f>
        <v>#N/A</v>
      </c>
      <c r="U2062" s="51" t="e">
        <f>ROUND(VLOOKUP(EVID_HNOJENI!N2062,HNOJIVA_ALL!$A$2:$Z$3303,20,FALSE)*K2062*IF(L2062="t",10,IF(L2062="kg",0.01,IF(L2062="q",1,IF(L2062="l",0.01*VLOOKUP(EVID_HNOJENI!N2062,HNOJIVA_ALL!$A$2:$AE$3303,31,FALSE),"CHYBA")))),2)</f>
        <v>#N/A</v>
      </c>
    </row>
    <row r="2063" spans="1:21" x14ac:dyDescent="0.2">
      <c r="A2063" s="32"/>
      <c r="B2063" s="45" t="e">
        <f>VLOOKUP($A2063,EVID_OSEVU!$A$1:$M$4972,2,FALSE)</f>
        <v>#N/A</v>
      </c>
      <c r="C2063" s="45" t="e">
        <f>VLOOKUP($A2063,EVID_OSEVU!$A$1:$M$4972,3,FALSE)</f>
        <v>#N/A</v>
      </c>
      <c r="D2063" s="45" t="e">
        <f>VLOOKUP($A2063,EVID_OSEVU!$A$1:$M$4972,4,FALSE)</f>
        <v>#N/A</v>
      </c>
      <c r="E2063" s="45" t="e">
        <f>VLOOKUP($A2063,EVID_OSEVU!$A$1:$M$4972,7,FALSE)</f>
        <v>#N/A</v>
      </c>
      <c r="F2063" s="45" t="e">
        <f>VLOOKUP($A2063,EVID_OSEVU!$A$1:$M$4972,8,FALSE)</f>
        <v>#N/A</v>
      </c>
      <c r="G2063" s="45" t="e">
        <f>VLOOKUP($A2063,EVID_OSEVU!$A$1:$M$4972,11,FALSE)</f>
        <v>#N/A</v>
      </c>
      <c r="H2063" s="35"/>
      <c r="I2063" s="48"/>
      <c r="J2063" s="33" t="e">
        <f>VLOOKUP($A2063,EVID_OSEVU!$A$1:$M$4972,11,FALSE)</f>
        <v>#N/A</v>
      </c>
      <c r="K2063" s="39"/>
      <c r="L2063" s="49"/>
      <c r="M2063" s="89" t="e">
        <f t="shared" si="32"/>
        <v>#N/A</v>
      </c>
      <c r="N2063" s="50"/>
      <c r="O2063" s="37" t="e">
        <f>VLOOKUP(EVID_HNOJENI!N2063,HNOJIVA_ALL!$A$2:$Z$3303,4,FALSE)</f>
        <v>#N/A</v>
      </c>
      <c r="P2063" s="51" t="e">
        <f>ROUND(VLOOKUP(EVID_HNOJENI!N2063,HNOJIVA_ALL!$A$2:$Z$3303,14,FALSE)*K2063*IF(L2063="t",10,IF(L2063="kg",0.01,IF(L2063="q",1,IF(L2063="l",0.01*VLOOKUP(EVID_HNOJENI!N2063,HNOJIVA_ALL!$A$2:$AE$3303,31,FALSE),"CHYBA")))),2)</f>
        <v>#N/A</v>
      </c>
      <c r="Q2063" s="51" t="e">
        <f>ROUND(VLOOKUP(EVID_HNOJENI!N2063,HNOJIVA_ALL!$A$2:$Z$3303,15,FALSE)*K2063*IF(L2063="t",10,IF(L2063="kg",0.01,IF(L2063="q",1,IF(L2063="l",0.01*VLOOKUP(EVID_HNOJENI!N2063,HNOJIVA_ALL!$A$2:$AE$3303,31,FALSE),"CHYBA")))),2)</f>
        <v>#N/A</v>
      </c>
      <c r="R2063" s="51" t="e">
        <f>ROUND(VLOOKUP(EVID_HNOJENI!N2063,HNOJIVA_ALL!$A$2:$Z$3303,16,FALSE)*K2063*IF(L2063="t",10,IF(L2063="kg",0.01,IF(L2063="q",1,IF(L2063="l",0.01*VLOOKUP(EVID_HNOJENI!N2063,HNOJIVA_ALL!$A$2:$AE$3303,31,FALSE),"CHYBA")))),2)</f>
        <v>#N/A</v>
      </c>
      <c r="S2063" s="51" t="e">
        <f>ROUND(VLOOKUP(EVID_HNOJENI!N2063,HNOJIVA_ALL!$A$2:$Z$3303,18,FALSE)*K2063*IF(L2063="t",10,IF(L2063="kg",0.01,IF(L2063="q",1,IF(L2063="l",0.01*VLOOKUP(EVID_HNOJENI!N2063,HNOJIVA_ALL!$A$2:$AE$3303,31,FALSE),"CHYBA")))),2)</f>
        <v>#N/A</v>
      </c>
      <c r="T2063" s="51" t="e">
        <f>ROUND(VLOOKUP(EVID_HNOJENI!N2063,HNOJIVA_ALL!$A$2:$Z$3303,17,FALSE)*K2063*IF(L2063="t",10,IF(L2063="kg",0.01,IF(L2063="q",1,IF(L2063="l",0.01*VLOOKUP(EVID_HNOJENI!N2063,HNOJIVA_ALL!$A$2:$AE$3303,31,FALSE),"CHYBA")))),2)</f>
        <v>#N/A</v>
      </c>
      <c r="U2063" s="51" t="e">
        <f>ROUND(VLOOKUP(EVID_HNOJENI!N2063,HNOJIVA_ALL!$A$2:$Z$3303,20,FALSE)*K2063*IF(L2063="t",10,IF(L2063="kg",0.01,IF(L2063="q",1,IF(L2063="l",0.01*VLOOKUP(EVID_HNOJENI!N2063,HNOJIVA_ALL!$A$2:$AE$3303,31,FALSE),"CHYBA")))),2)</f>
        <v>#N/A</v>
      </c>
    </row>
    <row r="2064" spans="1:21" x14ac:dyDescent="0.2">
      <c r="A2064" s="32"/>
      <c r="B2064" s="45" t="e">
        <f>VLOOKUP($A2064,EVID_OSEVU!$A$1:$M$4972,2,FALSE)</f>
        <v>#N/A</v>
      </c>
      <c r="C2064" s="45" t="e">
        <f>VLOOKUP($A2064,EVID_OSEVU!$A$1:$M$4972,3,FALSE)</f>
        <v>#N/A</v>
      </c>
      <c r="D2064" s="45" t="e">
        <f>VLOOKUP($A2064,EVID_OSEVU!$A$1:$M$4972,4,FALSE)</f>
        <v>#N/A</v>
      </c>
      <c r="E2064" s="45" t="e">
        <f>VLOOKUP($A2064,EVID_OSEVU!$A$1:$M$4972,7,FALSE)</f>
        <v>#N/A</v>
      </c>
      <c r="F2064" s="45" t="e">
        <f>VLOOKUP($A2064,EVID_OSEVU!$A$1:$M$4972,8,FALSE)</f>
        <v>#N/A</v>
      </c>
      <c r="G2064" s="45" t="e">
        <f>VLOOKUP($A2064,EVID_OSEVU!$A$1:$M$4972,11,FALSE)</f>
        <v>#N/A</v>
      </c>
      <c r="H2064" s="35"/>
      <c r="I2064" s="48"/>
      <c r="J2064" s="33" t="e">
        <f>VLOOKUP($A2064,EVID_OSEVU!$A$1:$M$4972,11,FALSE)</f>
        <v>#N/A</v>
      </c>
      <c r="K2064" s="39"/>
      <c r="L2064" s="49"/>
      <c r="M2064" s="89" t="e">
        <f t="shared" si="32"/>
        <v>#N/A</v>
      </c>
      <c r="N2064" s="50"/>
      <c r="O2064" s="37" t="e">
        <f>VLOOKUP(EVID_HNOJENI!N2064,HNOJIVA_ALL!$A$2:$Z$3303,4,FALSE)</f>
        <v>#N/A</v>
      </c>
      <c r="P2064" s="51" t="e">
        <f>ROUND(VLOOKUP(EVID_HNOJENI!N2064,HNOJIVA_ALL!$A$2:$Z$3303,14,FALSE)*K2064*IF(L2064="t",10,IF(L2064="kg",0.01,IF(L2064="q",1,IF(L2064="l",0.01*VLOOKUP(EVID_HNOJENI!N2064,HNOJIVA_ALL!$A$2:$AE$3303,31,FALSE),"CHYBA")))),2)</f>
        <v>#N/A</v>
      </c>
      <c r="Q2064" s="51" t="e">
        <f>ROUND(VLOOKUP(EVID_HNOJENI!N2064,HNOJIVA_ALL!$A$2:$Z$3303,15,FALSE)*K2064*IF(L2064="t",10,IF(L2064="kg",0.01,IF(L2064="q",1,IF(L2064="l",0.01*VLOOKUP(EVID_HNOJENI!N2064,HNOJIVA_ALL!$A$2:$AE$3303,31,FALSE),"CHYBA")))),2)</f>
        <v>#N/A</v>
      </c>
      <c r="R2064" s="51" t="e">
        <f>ROUND(VLOOKUP(EVID_HNOJENI!N2064,HNOJIVA_ALL!$A$2:$Z$3303,16,FALSE)*K2064*IF(L2064="t",10,IF(L2064="kg",0.01,IF(L2064="q",1,IF(L2064="l",0.01*VLOOKUP(EVID_HNOJENI!N2064,HNOJIVA_ALL!$A$2:$AE$3303,31,FALSE),"CHYBA")))),2)</f>
        <v>#N/A</v>
      </c>
      <c r="S2064" s="51" t="e">
        <f>ROUND(VLOOKUP(EVID_HNOJENI!N2064,HNOJIVA_ALL!$A$2:$Z$3303,18,FALSE)*K2064*IF(L2064="t",10,IF(L2064="kg",0.01,IF(L2064="q",1,IF(L2064="l",0.01*VLOOKUP(EVID_HNOJENI!N2064,HNOJIVA_ALL!$A$2:$AE$3303,31,FALSE),"CHYBA")))),2)</f>
        <v>#N/A</v>
      </c>
      <c r="T2064" s="51" t="e">
        <f>ROUND(VLOOKUP(EVID_HNOJENI!N2064,HNOJIVA_ALL!$A$2:$Z$3303,17,FALSE)*K2064*IF(L2064="t",10,IF(L2064="kg",0.01,IF(L2064="q",1,IF(L2064="l",0.01*VLOOKUP(EVID_HNOJENI!N2064,HNOJIVA_ALL!$A$2:$AE$3303,31,FALSE),"CHYBA")))),2)</f>
        <v>#N/A</v>
      </c>
      <c r="U2064" s="51" t="e">
        <f>ROUND(VLOOKUP(EVID_HNOJENI!N2064,HNOJIVA_ALL!$A$2:$Z$3303,20,FALSE)*K2064*IF(L2064="t",10,IF(L2064="kg",0.01,IF(L2064="q",1,IF(L2064="l",0.01*VLOOKUP(EVID_HNOJENI!N2064,HNOJIVA_ALL!$A$2:$AE$3303,31,FALSE),"CHYBA")))),2)</f>
        <v>#N/A</v>
      </c>
    </row>
    <row r="2065" spans="1:21" x14ac:dyDescent="0.2">
      <c r="A2065" s="32"/>
      <c r="B2065" s="45" t="e">
        <f>VLOOKUP($A2065,EVID_OSEVU!$A$1:$M$4972,2,FALSE)</f>
        <v>#N/A</v>
      </c>
      <c r="C2065" s="45" t="e">
        <f>VLOOKUP($A2065,EVID_OSEVU!$A$1:$M$4972,3,FALSE)</f>
        <v>#N/A</v>
      </c>
      <c r="D2065" s="45" t="e">
        <f>VLOOKUP($A2065,EVID_OSEVU!$A$1:$M$4972,4,FALSE)</f>
        <v>#N/A</v>
      </c>
      <c r="E2065" s="45" t="e">
        <f>VLOOKUP($A2065,EVID_OSEVU!$A$1:$M$4972,7,FALSE)</f>
        <v>#N/A</v>
      </c>
      <c r="F2065" s="45" t="e">
        <f>VLOOKUP($A2065,EVID_OSEVU!$A$1:$M$4972,8,FALSE)</f>
        <v>#N/A</v>
      </c>
      <c r="G2065" s="45" t="e">
        <f>VLOOKUP($A2065,EVID_OSEVU!$A$1:$M$4972,11,FALSE)</f>
        <v>#N/A</v>
      </c>
      <c r="H2065" s="35"/>
      <c r="I2065" s="48"/>
      <c r="J2065" s="33" t="e">
        <f>VLOOKUP($A2065,EVID_OSEVU!$A$1:$M$4972,11,FALSE)</f>
        <v>#N/A</v>
      </c>
      <c r="K2065" s="39"/>
      <c r="L2065" s="49"/>
      <c r="M2065" s="89" t="e">
        <f t="shared" si="32"/>
        <v>#N/A</v>
      </c>
      <c r="N2065" s="50"/>
      <c r="O2065" s="37" t="e">
        <f>VLOOKUP(EVID_HNOJENI!N2065,HNOJIVA_ALL!$A$2:$Z$3303,4,FALSE)</f>
        <v>#N/A</v>
      </c>
      <c r="P2065" s="51" t="e">
        <f>ROUND(VLOOKUP(EVID_HNOJENI!N2065,HNOJIVA_ALL!$A$2:$Z$3303,14,FALSE)*K2065*IF(L2065="t",10,IF(L2065="kg",0.01,IF(L2065="q",1,IF(L2065="l",0.01*VLOOKUP(EVID_HNOJENI!N2065,HNOJIVA_ALL!$A$2:$AE$3303,31,FALSE),"CHYBA")))),2)</f>
        <v>#N/A</v>
      </c>
      <c r="Q2065" s="51" t="e">
        <f>ROUND(VLOOKUP(EVID_HNOJENI!N2065,HNOJIVA_ALL!$A$2:$Z$3303,15,FALSE)*K2065*IF(L2065="t",10,IF(L2065="kg",0.01,IF(L2065="q",1,IF(L2065="l",0.01*VLOOKUP(EVID_HNOJENI!N2065,HNOJIVA_ALL!$A$2:$AE$3303,31,FALSE),"CHYBA")))),2)</f>
        <v>#N/A</v>
      </c>
      <c r="R2065" s="51" t="e">
        <f>ROUND(VLOOKUP(EVID_HNOJENI!N2065,HNOJIVA_ALL!$A$2:$Z$3303,16,FALSE)*K2065*IF(L2065="t",10,IF(L2065="kg",0.01,IF(L2065="q",1,IF(L2065="l",0.01*VLOOKUP(EVID_HNOJENI!N2065,HNOJIVA_ALL!$A$2:$AE$3303,31,FALSE),"CHYBA")))),2)</f>
        <v>#N/A</v>
      </c>
      <c r="S2065" s="51" t="e">
        <f>ROUND(VLOOKUP(EVID_HNOJENI!N2065,HNOJIVA_ALL!$A$2:$Z$3303,18,FALSE)*K2065*IF(L2065="t",10,IF(L2065="kg",0.01,IF(L2065="q",1,IF(L2065="l",0.01*VLOOKUP(EVID_HNOJENI!N2065,HNOJIVA_ALL!$A$2:$AE$3303,31,FALSE),"CHYBA")))),2)</f>
        <v>#N/A</v>
      </c>
      <c r="T2065" s="51" t="e">
        <f>ROUND(VLOOKUP(EVID_HNOJENI!N2065,HNOJIVA_ALL!$A$2:$Z$3303,17,FALSE)*K2065*IF(L2065="t",10,IF(L2065="kg",0.01,IF(L2065="q",1,IF(L2065="l",0.01*VLOOKUP(EVID_HNOJENI!N2065,HNOJIVA_ALL!$A$2:$AE$3303,31,FALSE),"CHYBA")))),2)</f>
        <v>#N/A</v>
      </c>
      <c r="U2065" s="51" t="e">
        <f>ROUND(VLOOKUP(EVID_HNOJENI!N2065,HNOJIVA_ALL!$A$2:$Z$3303,20,FALSE)*K2065*IF(L2065="t",10,IF(L2065="kg",0.01,IF(L2065="q",1,IF(L2065="l",0.01*VLOOKUP(EVID_HNOJENI!N2065,HNOJIVA_ALL!$A$2:$AE$3303,31,FALSE),"CHYBA")))),2)</f>
        <v>#N/A</v>
      </c>
    </row>
    <row r="2066" spans="1:21" x14ac:dyDescent="0.2">
      <c r="A2066" s="32"/>
      <c r="B2066" s="45" t="e">
        <f>VLOOKUP($A2066,EVID_OSEVU!$A$1:$M$4972,2,FALSE)</f>
        <v>#N/A</v>
      </c>
      <c r="C2066" s="45" t="e">
        <f>VLOOKUP($A2066,EVID_OSEVU!$A$1:$M$4972,3,FALSE)</f>
        <v>#N/A</v>
      </c>
      <c r="D2066" s="45" t="e">
        <f>VLOOKUP($A2066,EVID_OSEVU!$A$1:$M$4972,4,FALSE)</f>
        <v>#N/A</v>
      </c>
      <c r="E2066" s="45" t="e">
        <f>VLOOKUP($A2066,EVID_OSEVU!$A$1:$M$4972,7,FALSE)</f>
        <v>#N/A</v>
      </c>
      <c r="F2066" s="45" t="e">
        <f>VLOOKUP($A2066,EVID_OSEVU!$A$1:$M$4972,8,FALSE)</f>
        <v>#N/A</v>
      </c>
      <c r="G2066" s="45" t="e">
        <f>VLOOKUP($A2066,EVID_OSEVU!$A$1:$M$4972,11,FALSE)</f>
        <v>#N/A</v>
      </c>
      <c r="H2066" s="35"/>
      <c r="I2066" s="48"/>
      <c r="J2066" s="33" t="e">
        <f>VLOOKUP($A2066,EVID_OSEVU!$A$1:$M$4972,11,FALSE)</f>
        <v>#N/A</v>
      </c>
      <c r="K2066" s="39"/>
      <c r="L2066" s="49"/>
      <c r="M2066" s="89" t="e">
        <f t="shared" si="32"/>
        <v>#N/A</v>
      </c>
      <c r="N2066" s="50"/>
      <c r="O2066" s="37" t="e">
        <f>VLOOKUP(EVID_HNOJENI!N2066,HNOJIVA_ALL!$A$2:$Z$3303,4,FALSE)</f>
        <v>#N/A</v>
      </c>
      <c r="P2066" s="51" t="e">
        <f>ROUND(VLOOKUP(EVID_HNOJENI!N2066,HNOJIVA_ALL!$A$2:$Z$3303,14,FALSE)*K2066*IF(L2066="t",10,IF(L2066="kg",0.01,IF(L2066="q",1,IF(L2066="l",0.01*VLOOKUP(EVID_HNOJENI!N2066,HNOJIVA_ALL!$A$2:$AE$3303,31,FALSE),"CHYBA")))),2)</f>
        <v>#N/A</v>
      </c>
      <c r="Q2066" s="51" t="e">
        <f>ROUND(VLOOKUP(EVID_HNOJENI!N2066,HNOJIVA_ALL!$A$2:$Z$3303,15,FALSE)*K2066*IF(L2066="t",10,IF(L2066="kg",0.01,IF(L2066="q",1,IF(L2066="l",0.01*VLOOKUP(EVID_HNOJENI!N2066,HNOJIVA_ALL!$A$2:$AE$3303,31,FALSE),"CHYBA")))),2)</f>
        <v>#N/A</v>
      </c>
      <c r="R2066" s="51" t="e">
        <f>ROUND(VLOOKUP(EVID_HNOJENI!N2066,HNOJIVA_ALL!$A$2:$Z$3303,16,FALSE)*K2066*IF(L2066="t",10,IF(L2066="kg",0.01,IF(L2066="q",1,IF(L2066="l",0.01*VLOOKUP(EVID_HNOJENI!N2066,HNOJIVA_ALL!$A$2:$AE$3303,31,FALSE),"CHYBA")))),2)</f>
        <v>#N/A</v>
      </c>
      <c r="S2066" s="51" t="e">
        <f>ROUND(VLOOKUP(EVID_HNOJENI!N2066,HNOJIVA_ALL!$A$2:$Z$3303,18,FALSE)*K2066*IF(L2066="t",10,IF(L2066="kg",0.01,IF(L2066="q",1,IF(L2066="l",0.01*VLOOKUP(EVID_HNOJENI!N2066,HNOJIVA_ALL!$A$2:$AE$3303,31,FALSE),"CHYBA")))),2)</f>
        <v>#N/A</v>
      </c>
      <c r="T2066" s="51" t="e">
        <f>ROUND(VLOOKUP(EVID_HNOJENI!N2066,HNOJIVA_ALL!$A$2:$Z$3303,17,FALSE)*K2066*IF(L2066="t",10,IF(L2066="kg",0.01,IF(L2066="q",1,IF(L2066="l",0.01*VLOOKUP(EVID_HNOJENI!N2066,HNOJIVA_ALL!$A$2:$AE$3303,31,FALSE),"CHYBA")))),2)</f>
        <v>#N/A</v>
      </c>
      <c r="U2066" s="51" t="e">
        <f>ROUND(VLOOKUP(EVID_HNOJENI!N2066,HNOJIVA_ALL!$A$2:$Z$3303,20,FALSE)*K2066*IF(L2066="t",10,IF(L2066="kg",0.01,IF(L2066="q",1,IF(L2066="l",0.01*VLOOKUP(EVID_HNOJENI!N2066,HNOJIVA_ALL!$A$2:$AE$3303,31,FALSE),"CHYBA")))),2)</f>
        <v>#N/A</v>
      </c>
    </row>
    <row r="2067" spans="1:21" x14ac:dyDescent="0.2">
      <c r="A2067" s="32"/>
      <c r="B2067" s="45" t="e">
        <f>VLOOKUP($A2067,EVID_OSEVU!$A$1:$M$4972,2,FALSE)</f>
        <v>#N/A</v>
      </c>
      <c r="C2067" s="45" t="e">
        <f>VLOOKUP($A2067,EVID_OSEVU!$A$1:$M$4972,3,FALSE)</f>
        <v>#N/A</v>
      </c>
      <c r="D2067" s="45" t="e">
        <f>VLOOKUP($A2067,EVID_OSEVU!$A$1:$M$4972,4,FALSE)</f>
        <v>#N/A</v>
      </c>
      <c r="E2067" s="45" t="e">
        <f>VLOOKUP($A2067,EVID_OSEVU!$A$1:$M$4972,7,FALSE)</f>
        <v>#N/A</v>
      </c>
      <c r="F2067" s="45" t="e">
        <f>VLOOKUP($A2067,EVID_OSEVU!$A$1:$M$4972,8,FALSE)</f>
        <v>#N/A</v>
      </c>
      <c r="G2067" s="45" t="e">
        <f>VLOOKUP($A2067,EVID_OSEVU!$A$1:$M$4972,11,FALSE)</f>
        <v>#N/A</v>
      </c>
      <c r="H2067" s="35"/>
      <c r="I2067" s="48"/>
      <c r="J2067" s="33" t="e">
        <f>VLOOKUP($A2067,EVID_OSEVU!$A$1:$M$4972,11,FALSE)</f>
        <v>#N/A</v>
      </c>
      <c r="K2067" s="39"/>
      <c r="L2067" s="49"/>
      <c r="M2067" s="89" t="e">
        <f t="shared" si="32"/>
        <v>#N/A</v>
      </c>
      <c r="N2067" s="50"/>
      <c r="O2067" s="37" t="e">
        <f>VLOOKUP(EVID_HNOJENI!N2067,HNOJIVA_ALL!$A$2:$Z$3303,4,FALSE)</f>
        <v>#N/A</v>
      </c>
      <c r="P2067" s="51" t="e">
        <f>ROUND(VLOOKUP(EVID_HNOJENI!N2067,HNOJIVA_ALL!$A$2:$Z$3303,14,FALSE)*K2067*IF(L2067="t",10,IF(L2067="kg",0.01,IF(L2067="q",1,IF(L2067="l",0.01*VLOOKUP(EVID_HNOJENI!N2067,HNOJIVA_ALL!$A$2:$AE$3303,31,FALSE),"CHYBA")))),2)</f>
        <v>#N/A</v>
      </c>
      <c r="Q2067" s="51" t="e">
        <f>ROUND(VLOOKUP(EVID_HNOJENI!N2067,HNOJIVA_ALL!$A$2:$Z$3303,15,FALSE)*K2067*IF(L2067="t",10,IF(L2067="kg",0.01,IF(L2067="q",1,IF(L2067="l",0.01*VLOOKUP(EVID_HNOJENI!N2067,HNOJIVA_ALL!$A$2:$AE$3303,31,FALSE),"CHYBA")))),2)</f>
        <v>#N/A</v>
      </c>
      <c r="R2067" s="51" t="e">
        <f>ROUND(VLOOKUP(EVID_HNOJENI!N2067,HNOJIVA_ALL!$A$2:$Z$3303,16,FALSE)*K2067*IF(L2067="t",10,IF(L2067="kg",0.01,IF(L2067="q",1,IF(L2067="l",0.01*VLOOKUP(EVID_HNOJENI!N2067,HNOJIVA_ALL!$A$2:$AE$3303,31,FALSE),"CHYBA")))),2)</f>
        <v>#N/A</v>
      </c>
      <c r="S2067" s="51" t="e">
        <f>ROUND(VLOOKUP(EVID_HNOJENI!N2067,HNOJIVA_ALL!$A$2:$Z$3303,18,FALSE)*K2067*IF(L2067="t",10,IF(L2067="kg",0.01,IF(L2067="q",1,IF(L2067="l",0.01*VLOOKUP(EVID_HNOJENI!N2067,HNOJIVA_ALL!$A$2:$AE$3303,31,FALSE),"CHYBA")))),2)</f>
        <v>#N/A</v>
      </c>
      <c r="T2067" s="51" t="e">
        <f>ROUND(VLOOKUP(EVID_HNOJENI!N2067,HNOJIVA_ALL!$A$2:$Z$3303,17,FALSE)*K2067*IF(L2067="t",10,IF(L2067="kg",0.01,IF(L2067="q",1,IF(L2067="l",0.01*VLOOKUP(EVID_HNOJENI!N2067,HNOJIVA_ALL!$A$2:$AE$3303,31,FALSE),"CHYBA")))),2)</f>
        <v>#N/A</v>
      </c>
      <c r="U2067" s="51" t="e">
        <f>ROUND(VLOOKUP(EVID_HNOJENI!N2067,HNOJIVA_ALL!$A$2:$Z$3303,20,FALSE)*K2067*IF(L2067="t",10,IF(L2067="kg",0.01,IF(L2067="q",1,IF(L2067="l",0.01*VLOOKUP(EVID_HNOJENI!N2067,HNOJIVA_ALL!$A$2:$AE$3303,31,FALSE),"CHYBA")))),2)</f>
        <v>#N/A</v>
      </c>
    </row>
    <row r="2068" spans="1:21" x14ac:dyDescent="0.2">
      <c r="A2068" s="32"/>
      <c r="B2068" s="45" t="e">
        <f>VLOOKUP($A2068,EVID_OSEVU!$A$1:$M$4972,2,FALSE)</f>
        <v>#N/A</v>
      </c>
      <c r="C2068" s="45" t="e">
        <f>VLOOKUP($A2068,EVID_OSEVU!$A$1:$M$4972,3,FALSE)</f>
        <v>#N/A</v>
      </c>
      <c r="D2068" s="45" t="e">
        <f>VLOOKUP($A2068,EVID_OSEVU!$A$1:$M$4972,4,FALSE)</f>
        <v>#N/A</v>
      </c>
      <c r="E2068" s="45" t="e">
        <f>VLOOKUP($A2068,EVID_OSEVU!$A$1:$M$4972,7,FALSE)</f>
        <v>#N/A</v>
      </c>
      <c r="F2068" s="45" t="e">
        <f>VLOOKUP($A2068,EVID_OSEVU!$A$1:$M$4972,8,FALSE)</f>
        <v>#N/A</v>
      </c>
      <c r="G2068" s="45" t="e">
        <f>VLOOKUP($A2068,EVID_OSEVU!$A$1:$M$4972,11,FALSE)</f>
        <v>#N/A</v>
      </c>
      <c r="H2068" s="35"/>
      <c r="I2068" s="48"/>
      <c r="J2068" s="33" t="e">
        <f>VLOOKUP($A2068,EVID_OSEVU!$A$1:$M$4972,11,FALSE)</f>
        <v>#N/A</v>
      </c>
      <c r="K2068" s="39"/>
      <c r="L2068" s="49"/>
      <c r="M2068" s="89" t="e">
        <f t="shared" si="32"/>
        <v>#N/A</v>
      </c>
      <c r="N2068" s="50"/>
      <c r="O2068" s="37" t="e">
        <f>VLOOKUP(EVID_HNOJENI!N2068,HNOJIVA_ALL!$A$2:$Z$3303,4,FALSE)</f>
        <v>#N/A</v>
      </c>
      <c r="P2068" s="51" t="e">
        <f>ROUND(VLOOKUP(EVID_HNOJENI!N2068,HNOJIVA_ALL!$A$2:$Z$3303,14,FALSE)*K2068*IF(L2068="t",10,IF(L2068="kg",0.01,IF(L2068="q",1,IF(L2068="l",0.01*VLOOKUP(EVID_HNOJENI!N2068,HNOJIVA_ALL!$A$2:$AE$3303,31,FALSE),"CHYBA")))),2)</f>
        <v>#N/A</v>
      </c>
      <c r="Q2068" s="51" t="e">
        <f>ROUND(VLOOKUP(EVID_HNOJENI!N2068,HNOJIVA_ALL!$A$2:$Z$3303,15,FALSE)*K2068*IF(L2068="t",10,IF(L2068="kg",0.01,IF(L2068="q",1,IF(L2068="l",0.01*VLOOKUP(EVID_HNOJENI!N2068,HNOJIVA_ALL!$A$2:$AE$3303,31,FALSE),"CHYBA")))),2)</f>
        <v>#N/A</v>
      </c>
      <c r="R2068" s="51" t="e">
        <f>ROUND(VLOOKUP(EVID_HNOJENI!N2068,HNOJIVA_ALL!$A$2:$Z$3303,16,FALSE)*K2068*IF(L2068="t",10,IF(L2068="kg",0.01,IF(L2068="q",1,IF(L2068="l",0.01*VLOOKUP(EVID_HNOJENI!N2068,HNOJIVA_ALL!$A$2:$AE$3303,31,FALSE),"CHYBA")))),2)</f>
        <v>#N/A</v>
      </c>
      <c r="S2068" s="51" t="e">
        <f>ROUND(VLOOKUP(EVID_HNOJENI!N2068,HNOJIVA_ALL!$A$2:$Z$3303,18,FALSE)*K2068*IF(L2068="t",10,IF(L2068="kg",0.01,IF(L2068="q",1,IF(L2068="l",0.01*VLOOKUP(EVID_HNOJENI!N2068,HNOJIVA_ALL!$A$2:$AE$3303,31,FALSE),"CHYBA")))),2)</f>
        <v>#N/A</v>
      </c>
      <c r="T2068" s="51" t="e">
        <f>ROUND(VLOOKUP(EVID_HNOJENI!N2068,HNOJIVA_ALL!$A$2:$Z$3303,17,FALSE)*K2068*IF(L2068="t",10,IF(L2068="kg",0.01,IF(L2068="q",1,IF(L2068="l",0.01*VLOOKUP(EVID_HNOJENI!N2068,HNOJIVA_ALL!$A$2:$AE$3303,31,FALSE),"CHYBA")))),2)</f>
        <v>#N/A</v>
      </c>
      <c r="U2068" s="51" t="e">
        <f>ROUND(VLOOKUP(EVID_HNOJENI!N2068,HNOJIVA_ALL!$A$2:$Z$3303,20,FALSE)*K2068*IF(L2068="t",10,IF(L2068="kg",0.01,IF(L2068="q",1,IF(L2068="l",0.01*VLOOKUP(EVID_HNOJENI!N2068,HNOJIVA_ALL!$A$2:$AE$3303,31,FALSE),"CHYBA")))),2)</f>
        <v>#N/A</v>
      </c>
    </row>
    <row r="2069" spans="1:21" x14ac:dyDescent="0.2">
      <c r="A2069" s="32"/>
      <c r="B2069" s="45" t="e">
        <f>VLOOKUP($A2069,EVID_OSEVU!$A$1:$M$4972,2,FALSE)</f>
        <v>#N/A</v>
      </c>
      <c r="C2069" s="45" t="e">
        <f>VLOOKUP($A2069,EVID_OSEVU!$A$1:$M$4972,3,FALSE)</f>
        <v>#N/A</v>
      </c>
      <c r="D2069" s="45" t="e">
        <f>VLOOKUP($A2069,EVID_OSEVU!$A$1:$M$4972,4,FALSE)</f>
        <v>#N/A</v>
      </c>
      <c r="E2069" s="45" t="e">
        <f>VLOOKUP($A2069,EVID_OSEVU!$A$1:$M$4972,7,FALSE)</f>
        <v>#N/A</v>
      </c>
      <c r="F2069" s="45" t="e">
        <f>VLOOKUP($A2069,EVID_OSEVU!$A$1:$M$4972,8,FALSE)</f>
        <v>#N/A</v>
      </c>
      <c r="G2069" s="45" t="e">
        <f>VLOOKUP($A2069,EVID_OSEVU!$A$1:$M$4972,11,FALSE)</f>
        <v>#N/A</v>
      </c>
      <c r="H2069" s="35"/>
      <c r="I2069" s="48"/>
      <c r="J2069" s="33" t="e">
        <f>VLOOKUP($A2069,EVID_OSEVU!$A$1:$M$4972,11,FALSE)</f>
        <v>#N/A</v>
      </c>
      <c r="K2069" s="39"/>
      <c r="L2069" s="49"/>
      <c r="M2069" s="89" t="e">
        <f t="shared" si="32"/>
        <v>#N/A</v>
      </c>
      <c r="N2069" s="50"/>
      <c r="O2069" s="37" t="e">
        <f>VLOOKUP(EVID_HNOJENI!N2069,HNOJIVA_ALL!$A$2:$Z$3303,4,FALSE)</f>
        <v>#N/A</v>
      </c>
      <c r="P2069" s="51" t="e">
        <f>ROUND(VLOOKUP(EVID_HNOJENI!N2069,HNOJIVA_ALL!$A$2:$Z$3303,14,FALSE)*K2069*IF(L2069="t",10,IF(L2069="kg",0.01,IF(L2069="q",1,IF(L2069="l",0.01*VLOOKUP(EVID_HNOJENI!N2069,HNOJIVA_ALL!$A$2:$AE$3303,31,FALSE),"CHYBA")))),2)</f>
        <v>#N/A</v>
      </c>
      <c r="Q2069" s="51" t="e">
        <f>ROUND(VLOOKUP(EVID_HNOJENI!N2069,HNOJIVA_ALL!$A$2:$Z$3303,15,FALSE)*K2069*IF(L2069="t",10,IF(L2069="kg",0.01,IF(L2069="q",1,IF(L2069="l",0.01*VLOOKUP(EVID_HNOJENI!N2069,HNOJIVA_ALL!$A$2:$AE$3303,31,FALSE),"CHYBA")))),2)</f>
        <v>#N/A</v>
      </c>
      <c r="R2069" s="51" t="e">
        <f>ROUND(VLOOKUP(EVID_HNOJENI!N2069,HNOJIVA_ALL!$A$2:$Z$3303,16,FALSE)*K2069*IF(L2069="t",10,IF(L2069="kg",0.01,IF(L2069="q",1,IF(L2069="l",0.01*VLOOKUP(EVID_HNOJENI!N2069,HNOJIVA_ALL!$A$2:$AE$3303,31,FALSE),"CHYBA")))),2)</f>
        <v>#N/A</v>
      </c>
      <c r="S2069" s="51" t="e">
        <f>ROUND(VLOOKUP(EVID_HNOJENI!N2069,HNOJIVA_ALL!$A$2:$Z$3303,18,FALSE)*K2069*IF(L2069="t",10,IF(L2069="kg",0.01,IF(L2069="q",1,IF(L2069="l",0.01*VLOOKUP(EVID_HNOJENI!N2069,HNOJIVA_ALL!$A$2:$AE$3303,31,FALSE),"CHYBA")))),2)</f>
        <v>#N/A</v>
      </c>
      <c r="T2069" s="51" t="e">
        <f>ROUND(VLOOKUP(EVID_HNOJENI!N2069,HNOJIVA_ALL!$A$2:$Z$3303,17,FALSE)*K2069*IF(L2069="t",10,IF(L2069="kg",0.01,IF(L2069="q",1,IF(L2069="l",0.01*VLOOKUP(EVID_HNOJENI!N2069,HNOJIVA_ALL!$A$2:$AE$3303,31,FALSE),"CHYBA")))),2)</f>
        <v>#N/A</v>
      </c>
      <c r="U2069" s="51" t="e">
        <f>ROUND(VLOOKUP(EVID_HNOJENI!N2069,HNOJIVA_ALL!$A$2:$Z$3303,20,FALSE)*K2069*IF(L2069="t",10,IF(L2069="kg",0.01,IF(L2069="q",1,IF(L2069="l",0.01*VLOOKUP(EVID_HNOJENI!N2069,HNOJIVA_ALL!$A$2:$AE$3303,31,FALSE),"CHYBA")))),2)</f>
        <v>#N/A</v>
      </c>
    </row>
    <row r="2070" spans="1:21" x14ac:dyDescent="0.2">
      <c r="A2070" s="32"/>
      <c r="B2070" s="45" t="e">
        <f>VLOOKUP($A2070,EVID_OSEVU!$A$1:$M$4972,2,FALSE)</f>
        <v>#N/A</v>
      </c>
      <c r="C2070" s="45" t="e">
        <f>VLOOKUP($A2070,EVID_OSEVU!$A$1:$M$4972,3,FALSE)</f>
        <v>#N/A</v>
      </c>
      <c r="D2070" s="45" t="e">
        <f>VLOOKUP($A2070,EVID_OSEVU!$A$1:$M$4972,4,FALSE)</f>
        <v>#N/A</v>
      </c>
      <c r="E2070" s="45" t="e">
        <f>VLOOKUP($A2070,EVID_OSEVU!$A$1:$M$4972,7,FALSE)</f>
        <v>#N/A</v>
      </c>
      <c r="F2070" s="45" t="e">
        <f>VLOOKUP($A2070,EVID_OSEVU!$A$1:$M$4972,8,FALSE)</f>
        <v>#N/A</v>
      </c>
      <c r="G2070" s="45" t="e">
        <f>VLOOKUP($A2070,EVID_OSEVU!$A$1:$M$4972,11,FALSE)</f>
        <v>#N/A</v>
      </c>
      <c r="H2070" s="35"/>
      <c r="I2070" s="48"/>
      <c r="J2070" s="33" t="e">
        <f>VLOOKUP($A2070,EVID_OSEVU!$A$1:$M$4972,11,FALSE)</f>
        <v>#N/A</v>
      </c>
      <c r="K2070" s="39"/>
      <c r="L2070" s="49"/>
      <c r="M2070" s="89" t="e">
        <f t="shared" si="32"/>
        <v>#N/A</v>
      </c>
      <c r="N2070" s="50"/>
      <c r="O2070" s="37" t="e">
        <f>VLOOKUP(EVID_HNOJENI!N2070,HNOJIVA_ALL!$A$2:$Z$3303,4,FALSE)</f>
        <v>#N/A</v>
      </c>
      <c r="P2070" s="51" t="e">
        <f>ROUND(VLOOKUP(EVID_HNOJENI!N2070,HNOJIVA_ALL!$A$2:$Z$3303,14,FALSE)*K2070*IF(L2070="t",10,IF(L2070="kg",0.01,IF(L2070="q",1,IF(L2070="l",0.01*VLOOKUP(EVID_HNOJENI!N2070,HNOJIVA_ALL!$A$2:$AE$3303,31,FALSE),"CHYBA")))),2)</f>
        <v>#N/A</v>
      </c>
      <c r="Q2070" s="51" t="e">
        <f>ROUND(VLOOKUP(EVID_HNOJENI!N2070,HNOJIVA_ALL!$A$2:$Z$3303,15,FALSE)*K2070*IF(L2070="t",10,IF(L2070="kg",0.01,IF(L2070="q",1,IF(L2070="l",0.01*VLOOKUP(EVID_HNOJENI!N2070,HNOJIVA_ALL!$A$2:$AE$3303,31,FALSE),"CHYBA")))),2)</f>
        <v>#N/A</v>
      </c>
      <c r="R2070" s="51" t="e">
        <f>ROUND(VLOOKUP(EVID_HNOJENI!N2070,HNOJIVA_ALL!$A$2:$Z$3303,16,FALSE)*K2070*IF(L2070="t",10,IF(L2070="kg",0.01,IF(L2070="q",1,IF(L2070="l",0.01*VLOOKUP(EVID_HNOJENI!N2070,HNOJIVA_ALL!$A$2:$AE$3303,31,FALSE),"CHYBA")))),2)</f>
        <v>#N/A</v>
      </c>
      <c r="S2070" s="51" t="e">
        <f>ROUND(VLOOKUP(EVID_HNOJENI!N2070,HNOJIVA_ALL!$A$2:$Z$3303,18,FALSE)*K2070*IF(L2070="t",10,IF(L2070="kg",0.01,IF(L2070="q",1,IF(L2070="l",0.01*VLOOKUP(EVID_HNOJENI!N2070,HNOJIVA_ALL!$A$2:$AE$3303,31,FALSE),"CHYBA")))),2)</f>
        <v>#N/A</v>
      </c>
      <c r="T2070" s="51" t="e">
        <f>ROUND(VLOOKUP(EVID_HNOJENI!N2070,HNOJIVA_ALL!$A$2:$Z$3303,17,FALSE)*K2070*IF(L2070="t",10,IF(L2070="kg",0.01,IF(L2070="q",1,IF(L2070="l",0.01*VLOOKUP(EVID_HNOJENI!N2070,HNOJIVA_ALL!$A$2:$AE$3303,31,FALSE),"CHYBA")))),2)</f>
        <v>#N/A</v>
      </c>
      <c r="U2070" s="51" t="e">
        <f>ROUND(VLOOKUP(EVID_HNOJENI!N2070,HNOJIVA_ALL!$A$2:$Z$3303,20,FALSE)*K2070*IF(L2070="t",10,IF(L2070="kg",0.01,IF(L2070="q",1,IF(L2070="l",0.01*VLOOKUP(EVID_HNOJENI!N2070,HNOJIVA_ALL!$A$2:$AE$3303,31,FALSE),"CHYBA")))),2)</f>
        <v>#N/A</v>
      </c>
    </row>
    <row r="2071" spans="1:21" x14ac:dyDescent="0.2">
      <c r="A2071" s="32"/>
      <c r="B2071" s="45" t="e">
        <f>VLOOKUP($A2071,EVID_OSEVU!$A$1:$M$4972,2,FALSE)</f>
        <v>#N/A</v>
      </c>
      <c r="C2071" s="45" t="e">
        <f>VLOOKUP($A2071,EVID_OSEVU!$A$1:$M$4972,3,FALSE)</f>
        <v>#N/A</v>
      </c>
      <c r="D2071" s="45" t="e">
        <f>VLOOKUP($A2071,EVID_OSEVU!$A$1:$M$4972,4,FALSE)</f>
        <v>#N/A</v>
      </c>
      <c r="E2071" s="45" t="e">
        <f>VLOOKUP($A2071,EVID_OSEVU!$A$1:$M$4972,7,FALSE)</f>
        <v>#N/A</v>
      </c>
      <c r="F2071" s="45" t="e">
        <f>VLOOKUP($A2071,EVID_OSEVU!$A$1:$M$4972,8,FALSE)</f>
        <v>#N/A</v>
      </c>
      <c r="G2071" s="45" t="e">
        <f>VLOOKUP($A2071,EVID_OSEVU!$A$1:$M$4972,11,FALSE)</f>
        <v>#N/A</v>
      </c>
      <c r="H2071" s="35"/>
      <c r="I2071" s="48"/>
      <c r="J2071" s="33" t="e">
        <f>VLOOKUP($A2071,EVID_OSEVU!$A$1:$M$4972,11,FALSE)</f>
        <v>#N/A</v>
      </c>
      <c r="K2071" s="39"/>
      <c r="L2071" s="49"/>
      <c r="M2071" s="89" t="e">
        <f t="shared" si="32"/>
        <v>#N/A</v>
      </c>
      <c r="N2071" s="50"/>
      <c r="O2071" s="37" t="e">
        <f>VLOOKUP(EVID_HNOJENI!N2071,HNOJIVA_ALL!$A$2:$Z$3303,4,FALSE)</f>
        <v>#N/A</v>
      </c>
      <c r="P2071" s="51" t="e">
        <f>ROUND(VLOOKUP(EVID_HNOJENI!N2071,HNOJIVA_ALL!$A$2:$Z$3303,14,FALSE)*K2071*IF(L2071="t",10,IF(L2071="kg",0.01,IF(L2071="q",1,IF(L2071="l",0.01*VLOOKUP(EVID_HNOJENI!N2071,HNOJIVA_ALL!$A$2:$AE$3303,31,FALSE),"CHYBA")))),2)</f>
        <v>#N/A</v>
      </c>
      <c r="Q2071" s="51" t="e">
        <f>ROUND(VLOOKUP(EVID_HNOJENI!N2071,HNOJIVA_ALL!$A$2:$Z$3303,15,FALSE)*K2071*IF(L2071="t",10,IF(L2071="kg",0.01,IF(L2071="q",1,IF(L2071="l",0.01*VLOOKUP(EVID_HNOJENI!N2071,HNOJIVA_ALL!$A$2:$AE$3303,31,FALSE),"CHYBA")))),2)</f>
        <v>#N/A</v>
      </c>
      <c r="R2071" s="51" t="e">
        <f>ROUND(VLOOKUP(EVID_HNOJENI!N2071,HNOJIVA_ALL!$A$2:$Z$3303,16,FALSE)*K2071*IF(L2071="t",10,IF(L2071="kg",0.01,IF(L2071="q",1,IF(L2071="l",0.01*VLOOKUP(EVID_HNOJENI!N2071,HNOJIVA_ALL!$A$2:$AE$3303,31,FALSE),"CHYBA")))),2)</f>
        <v>#N/A</v>
      </c>
      <c r="S2071" s="51" t="e">
        <f>ROUND(VLOOKUP(EVID_HNOJENI!N2071,HNOJIVA_ALL!$A$2:$Z$3303,18,FALSE)*K2071*IF(L2071="t",10,IF(L2071="kg",0.01,IF(L2071="q",1,IF(L2071="l",0.01*VLOOKUP(EVID_HNOJENI!N2071,HNOJIVA_ALL!$A$2:$AE$3303,31,FALSE),"CHYBA")))),2)</f>
        <v>#N/A</v>
      </c>
      <c r="T2071" s="51" t="e">
        <f>ROUND(VLOOKUP(EVID_HNOJENI!N2071,HNOJIVA_ALL!$A$2:$Z$3303,17,FALSE)*K2071*IF(L2071="t",10,IF(L2071="kg",0.01,IF(L2071="q",1,IF(L2071="l",0.01*VLOOKUP(EVID_HNOJENI!N2071,HNOJIVA_ALL!$A$2:$AE$3303,31,FALSE),"CHYBA")))),2)</f>
        <v>#N/A</v>
      </c>
      <c r="U2071" s="51" t="e">
        <f>ROUND(VLOOKUP(EVID_HNOJENI!N2071,HNOJIVA_ALL!$A$2:$Z$3303,20,FALSE)*K2071*IF(L2071="t",10,IF(L2071="kg",0.01,IF(L2071="q",1,IF(L2071="l",0.01*VLOOKUP(EVID_HNOJENI!N2071,HNOJIVA_ALL!$A$2:$AE$3303,31,FALSE),"CHYBA")))),2)</f>
        <v>#N/A</v>
      </c>
    </row>
    <row r="2072" spans="1:21" x14ac:dyDescent="0.2">
      <c r="A2072" s="32"/>
      <c r="B2072" s="45" t="e">
        <f>VLOOKUP($A2072,EVID_OSEVU!$A$1:$M$4972,2,FALSE)</f>
        <v>#N/A</v>
      </c>
      <c r="C2072" s="45" t="e">
        <f>VLOOKUP($A2072,EVID_OSEVU!$A$1:$M$4972,3,FALSE)</f>
        <v>#N/A</v>
      </c>
      <c r="D2072" s="45" t="e">
        <f>VLOOKUP($A2072,EVID_OSEVU!$A$1:$M$4972,4,FALSE)</f>
        <v>#N/A</v>
      </c>
      <c r="E2072" s="45" t="e">
        <f>VLOOKUP($A2072,EVID_OSEVU!$A$1:$M$4972,7,FALSE)</f>
        <v>#N/A</v>
      </c>
      <c r="F2072" s="45" t="e">
        <f>VLOOKUP($A2072,EVID_OSEVU!$A$1:$M$4972,8,FALSE)</f>
        <v>#N/A</v>
      </c>
      <c r="G2072" s="45" t="e">
        <f>VLOOKUP($A2072,EVID_OSEVU!$A$1:$M$4972,11,FALSE)</f>
        <v>#N/A</v>
      </c>
      <c r="H2072" s="35"/>
      <c r="I2072" s="48"/>
      <c r="J2072" s="33" t="e">
        <f>VLOOKUP($A2072,EVID_OSEVU!$A$1:$M$4972,11,FALSE)</f>
        <v>#N/A</v>
      </c>
      <c r="K2072" s="39"/>
      <c r="L2072" s="49"/>
      <c r="M2072" s="89" t="e">
        <f t="shared" si="32"/>
        <v>#N/A</v>
      </c>
      <c r="N2072" s="50"/>
      <c r="O2072" s="37" t="e">
        <f>VLOOKUP(EVID_HNOJENI!N2072,HNOJIVA_ALL!$A$2:$Z$3303,4,FALSE)</f>
        <v>#N/A</v>
      </c>
      <c r="P2072" s="51" t="e">
        <f>ROUND(VLOOKUP(EVID_HNOJENI!N2072,HNOJIVA_ALL!$A$2:$Z$3303,14,FALSE)*K2072*IF(L2072="t",10,IF(L2072="kg",0.01,IF(L2072="q",1,IF(L2072="l",0.01*VLOOKUP(EVID_HNOJENI!N2072,HNOJIVA_ALL!$A$2:$AE$3303,31,FALSE),"CHYBA")))),2)</f>
        <v>#N/A</v>
      </c>
      <c r="Q2072" s="51" t="e">
        <f>ROUND(VLOOKUP(EVID_HNOJENI!N2072,HNOJIVA_ALL!$A$2:$Z$3303,15,FALSE)*K2072*IF(L2072="t",10,IF(L2072="kg",0.01,IF(L2072="q",1,IF(L2072="l",0.01*VLOOKUP(EVID_HNOJENI!N2072,HNOJIVA_ALL!$A$2:$AE$3303,31,FALSE),"CHYBA")))),2)</f>
        <v>#N/A</v>
      </c>
      <c r="R2072" s="51" t="e">
        <f>ROUND(VLOOKUP(EVID_HNOJENI!N2072,HNOJIVA_ALL!$A$2:$Z$3303,16,FALSE)*K2072*IF(L2072="t",10,IF(L2072="kg",0.01,IF(L2072="q",1,IF(L2072="l",0.01*VLOOKUP(EVID_HNOJENI!N2072,HNOJIVA_ALL!$A$2:$AE$3303,31,FALSE),"CHYBA")))),2)</f>
        <v>#N/A</v>
      </c>
      <c r="S2072" s="51" t="e">
        <f>ROUND(VLOOKUP(EVID_HNOJENI!N2072,HNOJIVA_ALL!$A$2:$Z$3303,18,FALSE)*K2072*IF(L2072="t",10,IF(L2072="kg",0.01,IF(L2072="q",1,IF(L2072="l",0.01*VLOOKUP(EVID_HNOJENI!N2072,HNOJIVA_ALL!$A$2:$AE$3303,31,FALSE),"CHYBA")))),2)</f>
        <v>#N/A</v>
      </c>
      <c r="T2072" s="51" t="e">
        <f>ROUND(VLOOKUP(EVID_HNOJENI!N2072,HNOJIVA_ALL!$A$2:$Z$3303,17,FALSE)*K2072*IF(L2072="t",10,IF(L2072="kg",0.01,IF(L2072="q",1,IF(L2072="l",0.01*VLOOKUP(EVID_HNOJENI!N2072,HNOJIVA_ALL!$A$2:$AE$3303,31,FALSE),"CHYBA")))),2)</f>
        <v>#N/A</v>
      </c>
      <c r="U2072" s="51" t="e">
        <f>ROUND(VLOOKUP(EVID_HNOJENI!N2072,HNOJIVA_ALL!$A$2:$Z$3303,20,FALSE)*K2072*IF(L2072="t",10,IF(L2072="kg",0.01,IF(L2072="q",1,IF(L2072="l",0.01*VLOOKUP(EVID_HNOJENI!N2072,HNOJIVA_ALL!$A$2:$AE$3303,31,FALSE),"CHYBA")))),2)</f>
        <v>#N/A</v>
      </c>
    </row>
    <row r="2073" spans="1:21" x14ac:dyDescent="0.2">
      <c r="A2073" s="32"/>
      <c r="B2073" s="45" t="e">
        <f>VLOOKUP($A2073,EVID_OSEVU!$A$1:$M$4972,2,FALSE)</f>
        <v>#N/A</v>
      </c>
      <c r="C2073" s="45" t="e">
        <f>VLOOKUP($A2073,EVID_OSEVU!$A$1:$M$4972,3,FALSE)</f>
        <v>#N/A</v>
      </c>
      <c r="D2073" s="45" t="e">
        <f>VLOOKUP($A2073,EVID_OSEVU!$A$1:$M$4972,4,FALSE)</f>
        <v>#N/A</v>
      </c>
      <c r="E2073" s="45" t="e">
        <f>VLOOKUP($A2073,EVID_OSEVU!$A$1:$M$4972,7,FALSE)</f>
        <v>#N/A</v>
      </c>
      <c r="F2073" s="45" t="e">
        <f>VLOOKUP($A2073,EVID_OSEVU!$A$1:$M$4972,8,FALSE)</f>
        <v>#N/A</v>
      </c>
      <c r="G2073" s="45" t="e">
        <f>VLOOKUP($A2073,EVID_OSEVU!$A$1:$M$4972,11,FALSE)</f>
        <v>#N/A</v>
      </c>
      <c r="H2073" s="35"/>
      <c r="I2073" s="48"/>
      <c r="J2073" s="33" t="e">
        <f>VLOOKUP($A2073,EVID_OSEVU!$A$1:$M$4972,11,FALSE)</f>
        <v>#N/A</v>
      </c>
      <c r="K2073" s="39"/>
      <c r="L2073" s="49"/>
      <c r="M2073" s="89" t="e">
        <f t="shared" si="32"/>
        <v>#N/A</v>
      </c>
      <c r="N2073" s="50"/>
      <c r="O2073" s="37" t="e">
        <f>VLOOKUP(EVID_HNOJENI!N2073,HNOJIVA_ALL!$A$2:$Z$3303,4,FALSE)</f>
        <v>#N/A</v>
      </c>
      <c r="P2073" s="51" t="e">
        <f>ROUND(VLOOKUP(EVID_HNOJENI!N2073,HNOJIVA_ALL!$A$2:$Z$3303,14,FALSE)*K2073*IF(L2073="t",10,IF(L2073="kg",0.01,IF(L2073="q",1,IF(L2073="l",0.01*VLOOKUP(EVID_HNOJENI!N2073,HNOJIVA_ALL!$A$2:$AE$3303,31,FALSE),"CHYBA")))),2)</f>
        <v>#N/A</v>
      </c>
      <c r="Q2073" s="51" t="e">
        <f>ROUND(VLOOKUP(EVID_HNOJENI!N2073,HNOJIVA_ALL!$A$2:$Z$3303,15,FALSE)*K2073*IF(L2073="t",10,IF(L2073="kg",0.01,IF(L2073="q",1,IF(L2073="l",0.01*VLOOKUP(EVID_HNOJENI!N2073,HNOJIVA_ALL!$A$2:$AE$3303,31,FALSE),"CHYBA")))),2)</f>
        <v>#N/A</v>
      </c>
      <c r="R2073" s="51" t="e">
        <f>ROUND(VLOOKUP(EVID_HNOJENI!N2073,HNOJIVA_ALL!$A$2:$Z$3303,16,FALSE)*K2073*IF(L2073="t",10,IF(L2073="kg",0.01,IF(L2073="q",1,IF(L2073="l",0.01*VLOOKUP(EVID_HNOJENI!N2073,HNOJIVA_ALL!$A$2:$AE$3303,31,FALSE),"CHYBA")))),2)</f>
        <v>#N/A</v>
      </c>
      <c r="S2073" s="51" t="e">
        <f>ROUND(VLOOKUP(EVID_HNOJENI!N2073,HNOJIVA_ALL!$A$2:$Z$3303,18,FALSE)*K2073*IF(L2073="t",10,IF(L2073="kg",0.01,IF(L2073="q",1,IF(L2073="l",0.01*VLOOKUP(EVID_HNOJENI!N2073,HNOJIVA_ALL!$A$2:$AE$3303,31,FALSE),"CHYBA")))),2)</f>
        <v>#N/A</v>
      </c>
      <c r="T2073" s="51" t="e">
        <f>ROUND(VLOOKUP(EVID_HNOJENI!N2073,HNOJIVA_ALL!$A$2:$Z$3303,17,FALSE)*K2073*IF(L2073="t",10,IF(L2073="kg",0.01,IF(L2073="q",1,IF(L2073="l",0.01*VLOOKUP(EVID_HNOJENI!N2073,HNOJIVA_ALL!$A$2:$AE$3303,31,FALSE),"CHYBA")))),2)</f>
        <v>#N/A</v>
      </c>
      <c r="U2073" s="51" t="e">
        <f>ROUND(VLOOKUP(EVID_HNOJENI!N2073,HNOJIVA_ALL!$A$2:$Z$3303,20,FALSE)*K2073*IF(L2073="t",10,IF(L2073="kg",0.01,IF(L2073="q",1,IF(L2073="l",0.01*VLOOKUP(EVID_HNOJENI!N2073,HNOJIVA_ALL!$A$2:$AE$3303,31,FALSE),"CHYBA")))),2)</f>
        <v>#N/A</v>
      </c>
    </row>
    <row r="2074" spans="1:21" x14ac:dyDescent="0.2">
      <c r="A2074" s="32"/>
      <c r="B2074" s="45" t="e">
        <f>VLOOKUP($A2074,EVID_OSEVU!$A$1:$M$4972,2,FALSE)</f>
        <v>#N/A</v>
      </c>
      <c r="C2074" s="45" t="e">
        <f>VLOOKUP($A2074,EVID_OSEVU!$A$1:$M$4972,3,FALSE)</f>
        <v>#N/A</v>
      </c>
      <c r="D2074" s="45" t="e">
        <f>VLOOKUP($A2074,EVID_OSEVU!$A$1:$M$4972,4,FALSE)</f>
        <v>#N/A</v>
      </c>
      <c r="E2074" s="45" t="e">
        <f>VLOOKUP($A2074,EVID_OSEVU!$A$1:$M$4972,7,FALSE)</f>
        <v>#N/A</v>
      </c>
      <c r="F2074" s="45" t="e">
        <f>VLOOKUP($A2074,EVID_OSEVU!$A$1:$M$4972,8,FALSE)</f>
        <v>#N/A</v>
      </c>
      <c r="G2074" s="45" t="e">
        <f>VLOOKUP($A2074,EVID_OSEVU!$A$1:$M$4972,11,FALSE)</f>
        <v>#N/A</v>
      </c>
      <c r="H2074" s="35"/>
      <c r="I2074" s="48"/>
      <c r="J2074" s="33" t="e">
        <f>VLOOKUP($A2074,EVID_OSEVU!$A$1:$M$4972,11,FALSE)</f>
        <v>#N/A</v>
      </c>
      <c r="K2074" s="39"/>
      <c r="L2074" s="49"/>
      <c r="M2074" s="89" t="e">
        <f t="shared" si="32"/>
        <v>#N/A</v>
      </c>
      <c r="N2074" s="50"/>
      <c r="O2074" s="37" t="e">
        <f>VLOOKUP(EVID_HNOJENI!N2074,HNOJIVA_ALL!$A$2:$Z$3303,4,FALSE)</f>
        <v>#N/A</v>
      </c>
      <c r="P2074" s="51" t="e">
        <f>ROUND(VLOOKUP(EVID_HNOJENI!N2074,HNOJIVA_ALL!$A$2:$Z$3303,14,FALSE)*K2074*IF(L2074="t",10,IF(L2074="kg",0.01,IF(L2074="q",1,IF(L2074="l",0.01*VLOOKUP(EVID_HNOJENI!N2074,HNOJIVA_ALL!$A$2:$AE$3303,31,FALSE),"CHYBA")))),2)</f>
        <v>#N/A</v>
      </c>
      <c r="Q2074" s="51" t="e">
        <f>ROUND(VLOOKUP(EVID_HNOJENI!N2074,HNOJIVA_ALL!$A$2:$Z$3303,15,FALSE)*K2074*IF(L2074="t",10,IF(L2074="kg",0.01,IF(L2074="q",1,IF(L2074="l",0.01*VLOOKUP(EVID_HNOJENI!N2074,HNOJIVA_ALL!$A$2:$AE$3303,31,FALSE),"CHYBA")))),2)</f>
        <v>#N/A</v>
      </c>
      <c r="R2074" s="51" t="e">
        <f>ROUND(VLOOKUP(EVID_HNOJENI!N2074,HNOJIVA_ALL!$A$2:$Z$3303,16,FALSE)*K2074*IF(L2074="t",10,IF(L2074="kg",0.01,IF(L2074="q",1,IF(L2074="l",0.01*VLOOKUP(EVID_HNOJENI!N2074,HNOJIVA_ALL!$A$2:$AE$3303,31,FALSE),"CHYBA")))),2)</f>
        <v>#N/A</v>
      </c>
      <c r="S2074" s="51" t="e">
        <f>ROUND(VLOOKUP(EVID_HNOJENI!N2074,HNOJIVA_ALL!$A$2:$Z$3303,18,FALSE)*K2074*IF(L2074="t",10,IF(L2074="kg",0.01,IF(L2074="q",1,IF(L2074="l",0.01*VLOOKUP(EVID_HNOJENI!N2074,HNOJIVA_ALL!$A$2:$AE$3303,31,FALSE),"CHYBA")))),2)</f>
        <v>#N/A</v>
      </c>
      <c r="T2074" s="51" t="e">
        <f>ROUND(VLOOKUP(EVID_HNOJENI!N2074,HNOJIVA_ALL!$A$2:$Z$3303,17,FALSE)*K2074*IF(L2074="t",10,IF(L2074="kg",0.01,IF(L2074="q",1,IF(L2074="l",0.01*VLOOKUP(EVID_HNOJENI!N2074,HNOJIVA_ALL!$A$2:$AE$3303,31,FALSE),"CHYBA")))),2)</f>
        <v>#N/A</v>
      </c>
      <c r="U2074" s="51" t="e">
        <f>ROUND(VLOOKUP(EVID_HNOJENI!N2074,HNOJIVA_ALL!$A$2:$Z$3303,20,FALSE)*K2074*IF(L2074="t",10,IF(L2074="kg",0.01,IF(L2074="q",1,IF(L2074="l",0.01*VLOOKUP(EVID_HNOJENI!N2074,HNOJIVA_ALL!$A$2:$AE$3303,31,FALSE),"CHYBA")))),2)</f>
        <v>#N/A</v>
      </c>
    </row>
    <row r="2075" spans="1:21" x14ac:dyDescent="0.2">
      <c r="A2075" s="32"/>
      <c r="B2075" s="45" t="e">
        <f>VLOOKUP($A2075,EVID_OSEVU!$A$1:$M$4972,2,FALSE)</f>
        <v>#N/A</v>
      </c>
      <c r="C2075" s="45" t="e">
        <f>VLOOKUP($A2075,EVID_OSEVU!$A$1:$M$4972,3,FALSE)</f>
        <v>#N/A</v>
      </c>
      <c r="D2075" s="45" t="e">
        <f>VLOOKUP($A2075,EVID_OSEVU!$A$1:$M$4972,4,FALSE)</f>
        <v>#N/A</v>
      </c>
      <c r="E2075" s="45" t="e">
        <f>VLOOKUP($A2075,EVID_OSEVU!$A$1:$M$4972,7,FALSE)</f>
        <v>#N/A</v>
      </c>
      <c r="F2075" s="45" t="e">
        <f>VLOOKUP($A2075,EVID_OSEVU!$A$1:$M$4972,8,FALSE)</f>
        <v>#N/A</v>
      </c>
      <c r="G2075" s="45" t="e">
        <f>VLOOKUP($A2075,EVID_OSEVU!$A$1:$M$4972,11,FALSE)</f>
        <v>#N/A</v>
      </c>
      <c r="H2075" s="35"/>
      <c r="I2075" s="48"/>
      <c r="J2075" s="33" t="e">
        <f>VLOOKUP($A2075,EVID_OSEVU!$A$1:$M$4972,11,FALSE)</f>
        <v>#N/A</v>
      </c>
      <c r="K2075" s="39"/>
      <c r="L2075" s="49"/>
      <c r="M2075" s="89" t="e">
        <f t="shared" si="32"/>
        <v>#N/A</v>
      </c>
      <c r="N2075" s="50"/>
      <c r="O2075" s="37" t="e">
        <f>VLOOKUP(EVID_HNOJENI!N2075,HNOJIVA_ALL!$A$2:$Z$3303,4,FALSE)</f>
        <v>#N/A</v>
      </c>
      <c r="P2075" s="51" t="e">
        <f>ROUND(VLOOKUP(EVID_HNOJENI!N2075,HNOJIVA_ALL!$A$2:$Z$3303,14,FALSE)*K2075*IF(L2075="t",10,IF(L2075="kg",0.01,IF(L2075="q",1,IF(L2075="l",0.01*VLOOKUP(EVID_HNOJENI!N2075,HNOJIVA_ALL!$A$2:$AE$3303,31,FALSE),"CHYBA")))),2)</f>
        <v>#N/A</v>
      </c>
      <c r="Q2075" s="51" t="e">
        <f>ROUND(VLOOKUP(EVID_HNOJENI!N2075,HNOJIVA_ALL!$A$2:$Z$3303,15,FALSE)*K2075*IF(L2075="t",10,IF(L2075="kg",0.01,IF(L2075="q",1,IF(L2075="l",0.01*VLOOKUP(EVID_HNOJENI!N2075,HNOJIVA_ALL!$A$2:$AE$3303,31,FALSE),"CHYBA")))),2)</f>
        <v>#N/A</v>
      </c>
      <c r="R2075" s="51" t="e">
        <f>ROUND(VLOOKUP(EVID_HNOJENI!N2075,HNOJIVA_ALL!$A$2:$Z$3303,16,FALSE)*K2075*IF(L2075="t",10,IF(L2075="kg",0.01,IF(L2075="q",1,IF(L2075="l",0.01*VLOOKUP(EVID_HNOJENI!N2075,HNOJIVA_ALL!$A$2:$AE$3303,31,FALSE),"CHYBA")))),2)</f>
        <v>#N/A</v>
      </c>
      <c r="S2075" s="51" t="e">
        <f>ROUND(VLOOKUP(EVID_HNOJENI!N2075,HNOJIVA_ALL!$A$2:$Z$3303,18,FALSE)*K2075*IF(L2075="t",10,IF(L2075="kg",0.01,IF(L2075="q",1,IF(L2075="l",0.01*VLOOKUP(EVID_HNOJENI!N2075,HNOJIVA_ALL!$A$2:$AE$3303,31,FALSE),"CHYBA")))),2)</f>
        <v>#N/A</v>
      </c>
      <c r="T2075" s="51" t="e">
        <f>ROUND(VLOOKUP(EVID_HNOJENI!N2075,HNOJIVA_ALL!$A$2:$Z$3303,17,FALSE)*K2075*IF(L2075="t",10,IF(L2075="kg",0.01,IF(L2075="q",1,IF(L2075="l",0.01*VLOOKUP(EVID_HNOJENI!N2075,HNOJIVA_ALL!$A$2:$AE$3303,31,FALSE),"CHYBA")))),2)</f>
        <v>#N/A</v>
      </c>
      <c r="U2075" s="51" t="e">
        <f>ROUND(VLOOKUP(EVID_HNOJENI!N2075,HNOJIVA_ALL!$A$2:$Z$3303,20,FALSE)*K2075*IF(L2075="t",10,IF(L2075="kg",0.01,IF(L2075="q",1,IF(L2075="l",0.01*VLOOKUP(EVID_HNOJENI!N2075,HNOJIVA_ALL!$A$2:$AE$3303,31,FALSE),"CHYBA")))),2)</f>
        <v>#N/A</v>
      </c>
    </row>
    <row r="2076" spans="1:21" x14ac:dyDescent="0.2">
      <c r="A2076" s="32"/>
      <c r="B2076" s="45" t="e">
        <f>VLOOKUP($A2076,EVID_OSEVU!$A$1:$M$4972,2,FALSE)</f>
        <v>#N/A</v>
      </c>
      <c r="C2076" s="45" t="e">
        <f>VLOOKUP($A2076,EVID_OSEVU!$A$1:$M$4972,3,FALSE)</f>
        <v>#N/A</v>
      </c>
      <c r="D2076" s="45" t="e">
        <f>VLOOKUP($A2076,EVID_OSEVU!$A$1:$M$4972,4,FALSE)</f>
        <v>#N/A</v>
      </c>
      <c r="E2076" s="45" t="e">
        <f>VLOOKUP($A2076,EVID_OSEVU!$A$1:$M$4972,7,FALSE)</f>
        <v>#N/A</v>
      </c>
      <c r="F2076" s="45" t="e">
        <f>VLOOKUP($A2076,EVID_OSEVU!$A$1:$M$4972,8,FALSE)</f>
        <v>#N/A</v>
      </c>
      <c r="G2076" s="45" t="e">
        <f>VLOOKUP($A2076,EVID_OSEVU!$A$1:$M$4972,11,FALSE)</f>
        <v>#N/A</v>
      </c>
      <c r="H2076" s="35"/>
      <c r="I2076" s="48"/>
      <c r="J2076" s="33" t="e">
        <f>VLOOKUP($A2076,EVID_OSEVU!$A$1:$M$4972,11,FALSE)</f>
        <v>#N/A</v>
      </c>
      <c r="K2076" s="39"/>
      <c r="L2076" s="49"/>
      <c r="M2076" s="89" t="e">
        <f t="shared" si="32"/>
        <v>#N/A</v>
      </c>
      <c r="N2076" s="50"/>
      <c r="O2076" s="37" t="e">
        <f>VLOOKUP(EVID_HNOJENI!N2076,HNOJIVA_ALL!$A$2:$Z$3303,4,FALSE)</f>
        <v>#N/A</v>
      </c>
      <c r="P2076" s="51" t="e">
        <f>ROUND(VLOOKUP(EVID_HNOJENI!N2076,HNOJIVA_ALL!$A$2:$Z$3303,14,FALSE)*K2076*IF(L2076="t",10,IF(L2076="kg",0.01,IF(L2076="q",1,IF(L2076="l",0.01*VLOOKUP(EVID_HNOJENI!N2076,HNOJIVA_ALL!$A$2:$AE$3303,31,FALSE),"CHYBA")))),2)</f>
        <v>#N/A</v>
      </c>
      <c r="Q2076" s="51" t="e">
        <f>ROUND(VLOOKUP(EVID_HNOJENI!N2076,HNOJIVA_ALL!$A$2:$Z$3303,15,FALSE)*K2076*IF(L2076="t",10,IF(L2076="kg",0.01,IF(L2076="q",1,IF(L2076="l",0.01*VLOOKUP(EVID_HNOJENI!N2076,HNOJIVA_ALL!$A$2:$AE$3303,31,FALSE),"CHYBA")))),2)</f>
        <v>#N/A</v>
      </c>
      <c r="R2076" s="51" t="e">
        <f>ROUND(VLOOKUP(EVID_HNOJENI!N2076,HNOJIVA_ALL!$A$2:$Z$3303,16,FALSE)*K2076*IF(L2076="t",10,IF(L2076="kg",0.01,IF(L2076="q",1,IF(L2076="l",0.01*VLOOKUP(EVID_HNOJENI!N2076,HNOJIVA_ALL!$A$2:$AE$3303,31,FALSE),"CHYBA")))),2)</f>
        <v>#N/A</v>
      </c>
      <c r="S2076" s="51" t="e">
        <f>ROUND(VLOOKUP(EVID_HNOJENI!N2076,HNOJIVA_ALL!$A$2:$Z$3303,18,FALSE)*K2076*IF(L2076="t",10,IF(L2076="kg",0.01,IF(L2076="q",1,IF(L2076="l",0.01*VLOOKUP(EVID_HNOJENI!N2076,HNOJIVA_ALL!$A$2:$AE$3303,31,FALSE),"CHYBA")))),2)</f>
        <v>#N/A</v>
      </c>
      <c r="T2076" s="51" t="e">
        <f>ROUND(VLOOKUP(EVID_HNOJENI!N2076,HNOJIVA_ALL!$A$2:$Z$3303,17,FALSE)*K2076*IF(L2076="t",10,IF(L2076="kg",0.01,IF(L2076="q",1,IF(L2076="l",0.01*VLOOKUP(EVID_HNOJENI!N2076,HNOJIVA_ALL!$A$2:$AE$3303,31,FALSE),"CHYBA")))),2)</f>
        <v>#N/A</v>
      </c>
      <c r="U2076" s="51" t="e">
        <f>ROUND(VLOOKUP(EVID_HNOJENI!N2076,HNOJIVA_ALL!$A$2:$Z$3303,20,FALSE)*K2076*IF(L2076="t",10,IF(L2076="kg",0.01,IF(L2076="q",1,IF(L2076="l",0.01*VLOOKUP(EVID_HNOJENI!N2076,HNOJIVA_ALL!$A$2:$AE$3303,31,FALSE),"CHYBA")))),2)</f>
        <v>#N/A</v>
      </c>
    </row>
    <row r="2077" spans="1:21" x14ac:dyDescent="0.2">
      <c r="A2077" s="32"/>
      <c r="B2077" s="45" t="e">
        <f>VLOOKUP($A2077,EVID_OSEVU!$A$1:$M$4972,2,FALSE)</f>
        <v>#N/A</v>
      </c>
      <c r="C2077" s="45" t="e">
        <f>VLOOKUP($A2077,EVID_OSEVU!$A$1:$M$4972,3,FALSE)</f>
        <v>#N/A</v>
      </c>
      <c r="D2077" s="45" t="e">
        <f>VLOOKUP($A2077,EVID_OSEVU!$A$1:$M$4972,4,FALSE)</f>
        <v>#N/A</v>
      </c>
      <c r="E2077" s="45" t="e">
        <f>VLOOKUP($A2077,EVID_OSEVU!$A$1:$M$4972,7,FALSE)</f>
        <v>#N/A</v>
      </c>
      <c r="F2077" s="45" t="e">
        <f>VLOOKUP($A2077,EVID_OSEVU!$A$1:$M$4972,8,FALSE)</f>
        <v>#N/A</v>
      </c>
      <c r="G2077" s="45" t="e">
        <f>VLOOKUP($A2077,EVID_OSEVU!$A$1:$M$4972,11,FALSE)</f>
        <v>#N/A</v>
      </c>
      <c r="H2077" s="35"/>
      <c r="I2077" s="48"/>
      <c r="J2077" s="33" t="e">
        <f>VLOOKUP($A2077,EVID_OSEVU!$A$1:$M$4972,11,FALSE)</f>
        <v>#N/A</v>
      </c>
      <c r="K2077" s="39"/>
      <c r="L2077" s="49"/>
      <c r="M2077" s="89" t="e">
        <f t="shared" si="32"/>
        <v>#N/A</v>
      </c>
      <c r="N2077" s="50"/>
      <c r="O2077" s="37" t="e">
        <f>VLOOKUP(EVID_HNOJENI!N2077,HNOJIVA_ALL!$A$2:$Z$3303,4,FALSE)</f>
        <v>#N/A</v>
      </c>
      <c r="P2077" s="51" t="e">
        <f>ROUND(VLOOKUP(EVID_HNOJENI!N2077,HNOJIVA_ALL!$A$2:$Z$3303,14,FALSE)*K2077*IF(L2077="t",10,IF(L2077="kg",0.01,IF(L2077="q",1,IF(L2077="l",0.01*VLOOKUP(EVID_HNOJENI!N2077,HNOJIVA_ALL!$A$2:$AE$3303,31,FALSE),"CHYBA")))),2)</f>
        <v>#N/A</v>
      </c>
      <c r="Q2077" s="51" t="e">
        <f>ROUND(VLOOKUP(EVID_HNOJENI!N2077,HNOJIVA_ALL!$A$2:$Z$3303,15,FALSE)*K2077*IF(L2077="t",10,IF(L2077="kg",0.01,IF(L2077="q",1,IF(L2077="l",0.01*VLOOKUP(EVID_HNOJENI!N2077,HNOJIVA_ALL!$A$2:$AE$3303,31,FALSE),"CHYBA")))),2)</f>
        <v>#N/A</v>
      </c>
      <c r="R2077" s="51" t="e">
        <f>ROUND(VLOOKUP(EVID_HNOJENI!N2077,HNOJIVA_ALL!$A$2:$Z$3303,16,FALSE)*K2077*IF(L2077="t",10,IF(L2077="kg",0.01,IF(L2077="q",1,IF(L2077="l",0.01*VLOOKUP(EVID_HNOJENI!N2077,HNOJIVA_ALL!$A$2:$AE$3303,31,FALSE),"CHYBA")))),2)</f>
        <v>#N/A</v>
      </c>
      <c r="S2077" s="51" t="e">
        <f>ROUND(VLOOKUP(EVID_HNOJENI!N2077,HNOJIVA_ALL!$A$2:$Z$3303,18,FALSE)*K2077*IF(L2077="t",10,IF(L2077="kg",0.01,IF(L2077="q",1,IF(L2077="l",0.01*VLOOKUP(EVID_HNOJENI!N2077,HNOJIVA_ALL!$A$2:$AE$3303,31,FALSE),"CHYBA")))),2)</f>
        <v>#N/A</v>
      </c>
      <c r="T2077" s="51" t="e">
        <f>ROUND(VLOOKUP(EVID_HNOJENI!N2077,HNOJIVA_ALL!$A$2:$Z$3303,17,FALSE)*K2077*IF(L2077="t",10,IF(L2077="kg",0.01,IF(L2077="q",1,IF(L2077="l",0.01*VLOOKUP(EVID_HNOJENI!N2077,HNOJIVA_ALL!$A$2:$AE$3303,31,FALSE),"CHYBA")))),2)</f>
        <v>#N/A</v>
      </c>
      <c r="U2077" s="51" t="e">
        <f>ROUND(VLOOKUP(EVID_HNOJENI!N2077,HNOJIVA_ALL!$A$2:$Z$3303,20,FALSE)*K2077*IF(L2077="t",10,IF(L2077="kg",0.01,IF(L2077="q",1,IF(L2077="l",0.01*VLOOKUP(EVID_HNOJENI!N2077,HNOJIVA_ALL!$A$2:$AE$3303,31,FALSE),"CHYBA")))),2)</f>
        <v>#N/A</v>
      </c>
    </row>
    <row r="2078" spans="1:21" x14ac:dyDescent="0.2">
      <c r="A2078" s="32"/>
      <c r="B2078" s="45" t="e">
        <f>VLOOKUP($A2078,EVID_OSEVU!$A$1:$M$4972,2,FALSE)</f>
        <v>#N/A</v>
      </c>
      <c r="C2078" s="45" t="e">
        <f>VLOOKUP($A2078,EVID_OSEVU!$A$1:$M$4972,3,FALSE)</f>
        <v>#N/A</v>
      </c>
      <c r="D2078" s="45" t="e">
        <f>VLOOKUP($A2078,EVID_OSEVU!$A$1:$M$4972,4,FALSE)</f>
        <v>#N/A</v>
      </c>
      <c r="E2078" s="45" t="e">
        <f>VLOOKUP($A2078,EVID_OSEVU!$A$1:$M$4972,7,FALSE)</f>
        <v>#N/A</v>
      </c>
      <c r="F2078" s="45" t="e">
        <f>VLOOKUP($A2078,EVID_OSEVU!$A$1:$M$4972,8,FALSE)</f>
        <v>#N/A</v>
      </c>
      <c r="G2078" s="45" t="e">
        <f>VLOOKUP($A2078,EVID_OSEVU!$A$1:$M$4972,11,FALSE)</f>
        <v>#N/A</v>
      </c>
      <c r="H2078" s="35"/>
      <c r="I2078" s="48"/>
      <c r="J2078" s="33" t="e">
        <f>VLOOKUP($A2078,EVID_OSEVU!$A$1:$M$4972,11,FALSE)</f>
        <v>#N/A</v>
      </c>
      <c r="K2078" s="39"/>
      <c r="L2078" s="49"/>
      <c r="M2078" s="89" t="e">
        <f t="shared" si="32"/>
        <v>#N/A</v>
      </c>
      <c r="N2078" s="50"/>
      <c r="O2078" s="37" t="e">
        <f>VLOOKUP(EVID_HNOJENI!N2078,HNOJIVA_ALL!$A$2:$Z$3303,4,FALSE)</f>
        <v>#N/A</v>
      </c>
      <c r="P2078" s="51" t="e">
        <f>ROUND(VLOOKUP(EVID_HNOJENI!N2078,HNOJIVA_ALL!$A$2:$Z$3303,14,FALSE)*K2078*IF(L2078="t",10,IF(L2078="kg",0.01,IF(L2078="q",1,IF(L2078="l",0.01*VLOOKUP(EVID_HNOJENI!N2078,HNOJIVA_ALL!$A$2:$AE$3303,31,FALSE),"CHYBA")))),2)</f>
        <v>#N/A</v>
      </c>
      <c r="Q2078" s="51" t="e">
        <f>ROUND(VLOOKUP(EVID_HNOJENI!N2078,HNOJIVA_ALL!$A$2:$Z$3303,15,FALSE)*K2078*IF(L2078="t",10,IF(L2078="kg",0.01,IF(L2078="q",1,IF(L2078="l",0.01*VLOOKUP(EVID_HNOJENI!N2078,HNOJIVA_ALL!$A$2:$AE$3303,31,FALSE),"CHYBA")))),2)</f>
        <v>#N/A</v>
      </c>
      <c r="R2078" s="51" t="e">
        <f>ROUND(VLOOKUP(EVID_HNOJENI!N2078,HNOJIVA_ALL!$A$2:$Z$3303,16,FALSE)*K2078*IF(L2078="t",10,IF(L2078="kg",0.01,IF(L2078="q",1,IF(L2078="l",0.01*VLOOKUP(EVID_HNOJENI!N2078,HNOJIVA_ALL!$A$2:$AE$3303,31,FALSE),"CHYBA")))),2)</f>
        <v>#N/A</v>
      </c>
      <c r="S2078" s="51" t="e">
        <f>ROUND(VLOOKUP(EVID_HNOJENI!N2078,HNOJIVA_ALL!$A$2:$Z$3303,18,FALSE)*K2078*IF(L2078="t",10,IF(L2078="kg",0.01,IF(L2078="q",1,IF(L2078="l",0.01*VLOOKUP(EVID_HNOJENI!N2078,HNOJIVA_ALL!$A$2:$AE$3303,31,FALSE),"CHYBA")))),2)</f>
        <v>#N/A</v>
      </c>
      <c r="T2078" s="51" t="e">
        <f>ROUND(VLOOKUP(EVID_HNOJENI!N2078,HNOJIVA_ALL!$A$2:$Z$3303,17,FALSE)*K2078*IF(L2078="t",10,IF(L2078="kg",0.01,IF(L2078="q",1,IF(L2078="l",0.01*VLOOKUP(EVID_HNOJENI!N2078,HNOJIVA_ALL!$A$2:$AE$3303,31,FALSE),"CHYBA")))),2)</f>
        <v>#N/A</v>
      </c>
      <c r="U2078" s="51" t="e">
        <f>ROUND(VLOOKUP(EVID_HNOJENI!N2078,HNOJIVA_ALL!$A$2:$Z$3303,20,FALSE)*K2078*IF(L2078="t",10,IF(L2078="kg",0.01,IF(L2078="q",1,IF(L2078="l",0.01*VLOOKUP(EVID_HNOJENI!N2078,HNOJIVA_ALL!$A$2:$AE$3303,31,FALSE),"CHYBA")))),2)</f>
        <v>#N/A</v>
      </c>
    </row>
    <row r="2079" spans="1:21" x14ac:dyDescent="0.2">
      <c r="A2079" s="32"/>
      <c r="B2079" s="45" t="e">
        <f>VLOOKUP($A2079,EVID_OSEVU!$A$1:$M$4972,2,FALSE)</f>
        <v>#N/A</v>
      </c>
      <c r="C2079" s="45" t="e">
        <f>VLOOKUP($A2079,EVID_OSEVU!$A$1:$M$4972,3,FALSE)</f>
        <v>#N/A</v>
      </c>
      <c r="D2079" s="45" t="e">
        <f>VLOOKUP($A2079,EVID_OSEVU!$A$1:$M$4972,4,FALSE)</f>
        <v>#N/A</v>
      </c>
      <c r="E2079" s="45" t="e">
        <f>VLOOKUP($A2079,EVID_OSEVU!$A$1:$M$4972,7,FALSE)</f>
        <v>#N/A</v>
      </c>
      <c r="F2079" s="45" t="e">
        <f>VLOOKUP($A2079,EVID_OSEVU!$A$1:$M$4972,8,FALSE)</f>
        <v>#N/A</v>
      </c>
      <c r="G2079" s="45" t="e">
        <f>VLOOKUP($A2079,EVID_OSEVU!$A$1:$M$4972,11,FALSE)</f>
        <v>#N/A</v>
      </c>
      <c r="H2079" s="35"/>
      <c r="I2079" s="48"/>
      <c r="J2079" s="33" t="e">
        <f>VLOOKUP($A2079,EVID_OSEVU!$A$1:$M$4972,11,FALSE)</f>
        <v>#N/A</v>
      </c>
      <c r="K2079" s="39"/>
      <c r="L2079" s="49"/>
      <c r="M2079" s="89" t="e">
        <f t="shared" si="32"/>
        <v>#N/A</v>
      </c>
      <c r="N2079" s="50"/>
      <c r="O2079" s="37" t="e">
        <f>VLOOKUP(EVID_HNOJENI!N2079,HNOJIVA_ALL!$A$2:$Z$3303,4,FALSE)</f>
        <v>#N/A</v>
      </c>
      <c r="P2079" s="51" t="e">
        <f>ROUND(VLOOKUP(EVID_HNOJENI!N2079,HNOJIVA_ALL!$A$2:$Z$3303,14,FALSE)*K2079*IF(L2079="t",10,IF(L2079="kg",0.01,IF(L2079="q",1,IF(L2079="l",0.01*VLOOKUP(EVID_HNOJENI!N2079,HNOJIVA_ALL!$A$2:$AE$3303,31,FALSE),"CHYBA")))),2)</f>
        <v>#N/A</v>
      </c>
      <c r="Q2079" s="51" t="e">
        <f>ROUND(VLOOKUP(EVID_HNOJENI!N2079,HNOJIVA_ALL!$A$2:$Z$3303,15,FALSE)*K2079*IF(L2079="t",10,IF(L2079="kg",0.01,IF(L2079="q",1,IF(L2079="l",0.01*VLOOKUP(EVID_HNOJENI!N2079,HNOJIVA_ALL!$A$2:$AE$3303,31,FALSE),"CHYBA")))),2)</f>
        <v>#N/A</v>
      </c>
      <c r="R2079" s="51" t="e">
        <f>ROUND(VLOOKUP(EVID_HNOJENI!N2079,HNOJIVA_ALL!$A$2:$Z$3303,16,FALSE)*K2079*IF(L2079="t",10,IF(L2079="kg",0.01,IF(L2079="q",1,IF(L2079="l",0.01*VLOOKUP(EVID_HNOJENI!N2079,HNOJIVA_ALL!$A$2:$AE$3303,31,FALSE),"CHYBA")))),2)</f>
        <v>#N/A</v>
      </c>
      <c r="S2079" s="51" t="e">
        <f>ROUND(VLOOKUP(EVID_HNOJENI!N2079,HNOJIVA_ALL!$A$2:$Z$3303,18,FALSE)*K2079*IF(L2079="t",10,IF(L2079="kg",0.01,IF(L2079="q",1,IF(L2079="l",0.01*VLOOKUP(EVID_HNOJENI!N2079,HNOJIVA_ALL!$A$2:$AE$3303,31,FALSE),"CHYBA")))),2)</f>
        <v>#N/A</v>
      </c>
      <c r="T2079" s="51" t="e">
        <f>ROUND(VLOOKUP(EVID_HNOJENI!N2079,HNOJIVA_ALL!$A$2:$Z$3303,17,FALSE)*K2079*IF(L2079="t",10,IF(L2079="kg",0.01,IF(L2079="q",1,IF(L2079="l",0.01*VLOOKUP(EVID_HNOJENI!N2079,HNOJIVA_ALL!$A$2:$AE$3303,31,FALSE),"CHYBA")))),2)</f>
        <v>#N/A</v>
      </c>
      <c r="U2079" s="51" t="e">
        <f>ROUND(VLOOKUP(EVID_HNOJENI!N2079,HNOJIVA_ALL!$A$2:$Z$3303,20,FALSE)*K2079*IF(L2079="t",10,IF(L2079="kg",0.01,IF(L2079="q",1,IF(L2079="l",0.01*VLOOKUP(EVID_HNOJENI!N2079,HNOJIVA_ALL!$A$2:$AE$3303,31,FALSE),"CHYBA")))),2)</f>
        <v>#N/A</v>
      </c>
    </row>
    <row r="2080" spans="1:21" x14ac:dyDescent="0.2">
      <c r="A2080" s="32"/>
      <c r="B2080" s="45" t="e">
        <f>VLOOKUP($A2080,EVID_OSEVU!$A$1:$M$4972,2,FALSE)</f>
        <v>#N/A</v>
      </c>
      <c r="C2080" s="45" t="e">
        <f>VLOOKUP($A2080,EVID_OSEVU!$A$1:$M$4972,3,FALSE)</f>
        <v>#N/A</v>
      </c>
      <c r="D2080" s="45" t="e">
        <f>VLOOKUP($A2080,EVID_OSEVU!$A$1:$M$4972,4,FALSE)</f>
        <v>#N/A</v>
      </c>
      <c r="E2080" s="45" t="e">
        <f>VLOOKUP($A2080,EVID_OSEVU!$A$1:$M$4972,7,FALSE)</f>
        <v>#N/A</v>
      </c>
      <c r="F2080" s="45" t="e">
        <f>VLOOKUP($A2080,EVID_OSEVU!$A$1:$M$4972,8,FALSE)</f>
        <v>#N/A</v>
      </c>
      <c r="G2080" s="45" t="e">
        <f>VLOOKUP($A2080,EVID_OSEVU!$A$1:$M$4972,11,FALSE)</f>
        <v>#N/A</v>
      </c>
      <c r="H2080" s="35"/>
      <c r="I2080" s="48"/>
      <c r="J2080" s="33" t="e">
        <f>VLOOKUP($A2080,EVID_OSEVU!$A$1:$M$4972,11,FALSE)</f>
        <v>#N/A</v>
      </c>
      <c r="K2080" s="39"/>
      <c r="L2080" s="49"/>
      <c r="M2080" s="89" t="e">
        <f t="shared" si="32"/>
        <v>#N/A</v>
      </c>
      <c r="N2080" s="50"/>
      <c r="O2080" s="37" t="e">
        <f>VLOOKUP(EVID_HNOJENI!N2080,HNOJIVA_ALL!$A$2:$Z$3303,4,FALSE)</f>
        <v>#N/A</v>
      </c>
      <c r="P2080" s="51" t="e">
        <f>ROUND(VLOOKUP(EVID_HNOJENI!N2080,HNOJIVA_ALL!$A$2:$Z$3303,14,FALSE)*K2080*IF(L2080="t",10,IF(L2080="kg",0.01,IF(L2080="q",1,IF(L2080="l",0.01*VLOOKUP(EVID_HNOJENI!N2080,HNOJIVA_ALL!$A$2:$AE$3303,31,FALSE),"CHYBA")))),2)</f>
        <v>#N/A</v>
      </c>
      <c r="Q2080" s="51" t="e">
        <f>ROUND(VLOOKUP(EVID_HNOJENI!N2080,HNOJIVA_ALL!$A$2:$Z$3303,15,FALSE)*K2080*IF(L2080="t",10,IF(L2080="kg",0.01,IF(L2080="q",1,IF(L2080="l",0.01*VLOOKUP(EVID_HNOJENI!N2080,HNOJIVA_ALL!$A$2:$AE$3303,31,FALSE),"CHYBA")))),2)</f>
        <v>#N/A</v>
      </c>
      <c r="R2080" s="51" t="e">
        <f>ROUND(VLOOKUP(EVID_HNOJENI!N2080,HNOJIVA_ALL!$A$2:$Z$3303,16,FALSE)*K2080*IF(L2080="t",10,IF(L2080="kg",0.01,IF(L2080="q",1,IF(L2080="l",0.01*VLOOKUP(EVID_HNOJENI!N2080,HNOJIVA_ALL!$A$2:$AE$3303,31,FALSE),"CHYBA")))),2)</f>
        <v>#N/A</v>
      </c>
      <c r="S2080" s="51" t="e">
        <f>ROUND(VLOOKUP(EVID_HNOJENI!N2080,HNOJIVA_ALL!$A$2:$Z$3303,18,FALSE)*K2080*IF(L2080="t",10,IF(L2080="kg",0.01,IF(L2080="q",1,IF(L2080="l",0.01*VLOOKUP(EVID_HNOJENI!N2080,HNOJIVA_ALL!$A$2:$AE$3303,31,FALSE),"CHYBA")))),2)</f>
        <v>#N/A</v>
      </c>
      <c r="T2080" s="51" t="e">
        <f>ROUND(VLOOKUP(EVID_HNOJENI!N2080,HNOJIVA_ALL!$A$2:$Z$3303,17,FALSE)*K2080*IF(L2080="t",10,IF(L2080="kg",0.01,IF(L2080="q",1,IF(L2080="l",0.01*VLOOKUP(EVID_HNOJENI!N2080,HNOJIVA_ALL!$A$2:$AE$3303,31,FALSE),"CHYBA")))),2)</f>
        <v>#N/A</v>
      </c>
      <c r="U2080" s="51" t="e">
        <f>ROUND(VLOOKUP(EVID_HNOJENI!N2080,HNOJIVA_ALL!$A$2:$Z$3303,20,FALSE)*K2080*IF(L2080="t",10,IF(L2080="kg",0.01,IF(L2080="q",1,IF(L2080="l",0.01*VLOOKUP(EVID_HNOJENI!N2080,HNOJIVA_ALL!$A$2:$AE$3303,31,FALSE),"CHYBA")))),2)</f>
        <v>#N/A</v>
      </c>
    </row>
    <row r="2081" spans="1:21" x14ac:dyDescent="0.2">
      <c r="A2081" s="32"/>
      <c r="B2081" s="45" t="e">
        <f>VLOOKUP($A2081,EVID_OSEVU!$A$1:$M$4972,2,FALSE)</f>
        <v>#N/A</v>
      </c>
      <c r="C2081" s="45" t="e">
        <f>VLOOKUP($A2081,EVID_OSEVU!$A$1:$M$4972,3,FALSE)</f>
        <v>#N/A</v>
      </c>
      <c r="D2081" s="45" t="e">
        <f>VLOOKUP($A2081,EVID_OSEVU!$A$1:$M$4972,4,FALSE)</f>
        <v>#N/A</v>
      </c>
      <c r="E2081" s="45" t="e">
        <f>VLOOKUP($A2081,EVID_OSEVU!$A$1:$M$4972,7,FALSE)</f>
        <v>#N/A</v>
      </c>
      <c r="F2081" s="45" t="e">
        <f>VLOOKUP($A2081,EVID_OSEVU!$A$1:$M$4972,8,FALSE)</f>
        <v>#N/A</v>
      </c>
      <c r="G2081" s="45" t="e">
        <f>VLOOKUP($A2081,EVID_OSEVU!$A$1:$M$4972,11,FALSE)</f>
        <v>#N/A</v>
      </c>
      <c r="H2081" s="35"/>
      <c r="I2081" s="48"/>
      <c r="J2081" s="33" t="e">
        <f>VLOOKUP($A2081,EVID_OSEVU!$A$1:$M$4972,11,FALSE)</f>
        <v>#N/A</v>
      </c>
      <c r="K2081" s="39"/>
      <c r="L2081" s="49"/>
      <c r="M2081" s="89" t="e">
        <f t="shared" si="32"/>
        <v>#N/A</v>
      </c>
      <c r="N2081" s="50"/>
      <c r="O2081" s="37" t="e">
        <f>VLOOKUP(EVID_HNOJENI!N2081,HNOJIVA_ALL!$A$2:$Z$3303,4,FALSE)</f>
        <v>#N/A</v>
      </c>
      <c r="P2081" s="51" t="e">
        <f>ROUND(VLOOKUP(EVID_HNOJENI!N2081,HNOJIVA_ALL!$A$2:$Z$3303,14,FALSE)*K2081*IF(L2081="t",10,IF(L2081="kg",0.01,IF(L2081="q",1,IF(L2081="l",0.01*VLOOKUP(EVID_HNOJENI!N2081,HNOJIVA_ALL!$A$2:$AE$3303,31,FALSE),"CHYBA")))),2)</f>
        <v>#N/A</v>
      </c>
      <c r="Q2081" s="51" t="e">
        <f>ROUND(VLOOKUP(EVID_HNOJENI!N2081,HNOJIVA_ALL!$A$2:$Z$3303,15,FALSE)*K2081*IF(L2081="t",10,IF(L2081="kg",0.01,IF(L2081="q",1,IF(L2081="l",0.01*VLOOKUP(EVID_HNOJENI!N2081,HNOJIVA_ALL!$A$2:$AE$3303,31,FALSE),"CHYBA")))),2)</f>
        <v>#N/A</v>
      </c>
      <c r="R2081" s="51" t="e">
        <f>ROUND(VLOOKUP(EVID_HNOJENI!N2081,HNOJIVA_ALL!$A$2:$Z$3303,16,FALSE)*K2081*IF(L2081="t",10,IF(L2081="kg",0.01,IF(L2081="q",1,IF(L2081="l",0.01*VLOOKUP(EVID_HNOJENI!N2081,HNOJIVA_ALL!$A$2:$AE$3303,31,FALSE),"CHYBA")))),2)</f>
        <v>#N/A</v>
      </c>
      <c r="S2081" s="51" t="e">
        <f>ROUND(VLOOKUP(EVID_HNOJENI!N2081,HNOJIVA_ALL!$A$2:$Z$3303,18,FALSE)*K2081*IF(L2081="t",10,IF(L2081="kg",0.01,IF(L2081="q",1,IF(L2081="l",0.01*VLOOKUP(EVID_HNOJENI!N2081,HNOJIVA_ALL!$A$2:$AE$3303,31,FALSE),"CHYBA")))),2)</f>
        <v>#N/A</v>
      </c>
      <c r="T2081" s="51" t="e">
        <f>ROUND(VLOOKUP(EVID_HNOJENI!N2081,HNOJIVA_ALL!$A$2:$Z$3303,17,FALSE)*K2081*IF(L2081="t",10,IF(L2081="kg",0.01,IF(L2081="q",1,IF(L2081="l",0.01*VLOOKUP(EVID_HNOJENI!N2081,HNOJIVA_ALL!$A$2:$AE$3303,31,FALSE),"CHYBA")))),2)</f>
        <v>#N/A</v>
      </c>
      <c r="U2081" s="51" t="e">
        <f>ROUND(VLOOKUP(EVID_HNOJENI!N2081,HNOJIVA_ALL!$A$2:$Z$3303,20,FALSE)*K2081*IF(L2081="t",10,IF(L2081="kg",0.01,IF(L2081="q",1,IF(L2081="l",0.01*VLOOKUP(EVID_HNOJENI!N2081,HNOJIVA_ALL!$A$2:$AE$3303,31,FALSE),"CHYBA")))),2)</f>
        <v>#N/A</v>
      </c>
    </row>
    <row r="2082" spans="1:21" x14ac:dyDescent="0.2">
      <c r="A2082" s="32"/>
      <c r="B2082" s="45" t="e">
        <f>VLOOKUP($A2082,EVID_OSEVU!$A$1:$M$4972,2,FALSE)</f>
        <v>#N/A</v>
      </c>
      <c r="C2082" s="45" t="e">
        <f>VLOOKUP($A2082,EVID_OSEVU!$A$1:$M$4972,3,FALSE)</f>
        <v>#N/A</v>
      </c>
      <c r="D2082" s="45" t="e">
        <f>VLOOKUP($A2082,EVID_OSEVU!$A$1:$M$4972,4,FALSE)</f>
        <v>#N/A</v>
      </c>
      <c r="E2082" s="45" t="e">
        <f>VLOOKUP($A2082,EVID_OSEVU!$A$1:$M$4972,7,FALSE)</f>
        <v>#N/A</v>
      </c>
      <c r="F2082" s="45" t="e">
        <f>VLOOKUP($A2082,EVID_OSEVU!$A$1:$M$4972,8,FALSE)</f>
        <v>#N/A</v>
      </c>
      <c r="G2082" s="45" t="e">
        <f>VLOOKUP($A2082,EVID_OSEVU!$A$1:$M$4972,11,FALSE)</f>
        <v>#N/A</v>
      </c>
      <c r="H2082" s="35"/>
      <c r="I2082" s="48"/>
      <c r="J2082" s="33" t="e">
        <f>VLOOKUP($A2082,EVID_OSEVU!$A$1:$M$4972,11,FALSE)</f>
        <v>#N/A</v>
      </c>
      <c r="K2082" s="39"/>
      <c r="L2082" s="49"/>
      <c r="M2082" s="89" t="e">
        <f t="shared" si="32"/>
        <v>#N/A</v>
      </c>
      <c r="N2082" s="50"/>
      <c r="O2082" s="37" t="e">
        <f>VLOOKUP(EVID_HNOJENI!N2082,HNOJIVA_ALL!$A$2:$Z$3303,4,FALSE)</f>
        <v>#N/A</v>
      </c>
      <c r="P2082" s="51" t="e">
        <f>ROUND(VLOOKUP(EVID_HNOJENI!N2082,HNOJIVA_ALL!$A$2:$Z$3303,14,FALSE)*K2082*IF(L2082="t",10,IF(L2082="kg",0.01,IF(L2082="q",1,IF(L2082="l",0.01*VLOOKUP(EVID_HNOJENI!N2082,HNOJIVA_ALL!$A$2:$AE$3303,31,FALSE),"CHYBA")))),2)</f>
        <v>#N/A</v>
      </c>
      <c r="Q2082" s="51" t="e">
        <f>ROUND(VLOOKUP(EVID_HNOJENI!N2082,HNOJIVA_ALL!$A$2:$Z$3303,15,FALSE)*K2082*IF(L2082="t",10,IF(L2082="kg",0.01,IF(L2082="q",1,IF(L2082="l",0.01*VLOOKUP(EVID_HNOJENI!N2082,HNOJIVA_ALL!$A$2:$AE$3303,31,FALSE),"CHYBA")))),2)</f>
        <v>#N/A</v>
      </c>
      <c r="R2082" s="51" t="e">
        <f>ROUND(VLOOKUP(EVID_HNOJENI!N2082,HNOJIVA_ALL!$A$2:$Z$3303,16,FALSE)*K2082*IF(L2082="t",10,IF(L2082="kg",0.01,IF(L2082="q",1,IF(L2082="l",0.01*VLOOKUP(EVID_HNOJENI!N2082,HNOJIVA_ALL!$A$2:$AE$3303,31,FALSE),"CHYBA")))),2)</f>
        <v>#N/A</v>
      </c>
      <c r="S2082" s="51" t="e">
        <f>ROUND(VLOOKUP(EVID_HNOJENI!N2082,HNOJIVA_ALL!$A$2:$Z$3303,18,FALSE)*K2082*IF(L2082="t",10,IF(L2082="kg",0.01,IF(L2082="q",1,IF(L2082="l",0.01*VLOOKUP(EVID_HNOJENI!N2082,HNOJIVA_ALL!$A$2:$AE$3303,31,FALSE),"CHYBA")))),2)</f>
        <v>#N/A</v>
      </c>
      <c r="T2082" s="51" t="e">
        <f>ROUND(VLOOKUP(EVID_HNOJENI!N2082,HNOJIVA_ALL!$A$2:$Z$3303,17,FALSE)*K2082*IF(L2082="t",10,IF(L2082="kg",0.01,IF(L2082="q",1,IF(L2082="l",0.01*VLOOKUP(EVID_HNOJENI!N2082,HNOJIVA_ALL!$A$2:$AE$3303,31,FALSE),"CHYBA")))),2)</f>
        <v>#N/A</v>
      </c>
      <c r="U2082" s="51" t="e">
        <f>ROUND(VLOOKUP(EVID_HNOJENI!N2082,HNOJIVA_ALL!$A$2:$Z$3303,20,FALSE)*K2082*IF(L2082="t",10,IF(L2082="kg",0.01,IF(L2082="q",1,IF(L2082="l",0.01*VLOOKUP(EVID_HNOJENI!N2082,HNOJIVA_ALL!$A$2:$AE$3303,31,FALSE),"CHYBA")))),2)</f>
        <v>#N/A</v>
      </c>
    </row>
    <row r="2083" spans="1:21" x14ac:dyDescent="0.2">
      <c r="A2083" s="32"/>
      <c r="B2083" s="45" t="e">
        <f>VLOOKUP($A2083,EVID_OSEVU!$A$1:$M$4972,2,FALSE)</f>
        <v>#N/A</v>
      </c>
      <c r="C2083" s="45" t="e">
        <f>VLOOKUP($A2083,EVID_OSEVU!$A$1:$M$4972,3,FALSE)</f>
        <v>#N/A</v>
      </c>
      <c r="D2083" s="45" t="e">
        <f>VLOOKUP($A2083,EVID_OSEVU!$A$1:$M$4972,4,FALSE)</f>
        <v>#N/A</v>
      </c>
      <c r="E2083" s="45" t="e">
        <f>VLOOKUP($A2083,EVID_OSEVU!$A$1:$M$4972,7,FALSE)</f>
        <v>#N/A</v>
      </c>
      <c r="F2083" s="45" t="e">
        <f>VLOOKUP($A2083,EVID_OSEVU!$A$1:$M$4972,8,FALSE)</f>
        <v>#N/A</v>
      </c>
      <c r="G2083" s="45" t="e">
        <f>VLOOKUP($A2083,EVID_OSEVU!$A$1:$M$4972,11,FALSE)</f>
        <v>#N/A</v>
      </c>
      <c r="H2083" s="35"/>
      <c r="I2083" s="48"/>
      <c r="J2083" s="33" t="e">
        <f>VLOOKUP($A2083,EVID_OSEVU!$A$1:$M$4972,11,FALSE)</f>
        <v>#N/A</v>
      </c>
      <c r="K2083" s="39"/>
      <c r="L2083" s="49"/>
      <c r="M2083" s="89" t="e">
        <f t="shared" si="32"/>
        <v>#N/A</v>
      </c>
      <c r="N2083" s="50"/>
      <c r="O2083" s="37" t="e">
        <f>VLOOKUP(EVID_HNOJENI!N2083,HNOJIVA_ALL!$A$2:$Z$3303,4,FALSE)</f>
        <v>#N/A</v>
      </c>
      <c r="P2083" s="51" t="e">
        <f>ROUND(VLOOKUP(EVID_HNOJENI!N2083,HNOJIVA_ALL!$A$2:$Z$3303,14,FALSE)*K2083*IF(L2083="t",10,IF(L2083="kg",0.01,IF(L2083="q",1,IF(L2083="l",0.01*VLOOKUP(EVID_HNOJENI!N2083,HNOJIVA_ALL!$A$2:$AE$3303,31,FALSE),"CHYBA")))),2)</f>
        <v>#N/A</v>
      </c>
      <c r="Q2083" s="51" t="e">
        <f>ROUND(VLOOKUP(EVID_HNOJENI!N2083,HNOJIVA_ALL!$A$2:$Z$3303,15,FALSE)*K2083*IF(L2083="t",10,IF(L2083="kg",0.01,IF(L2083="q",1,IF(L2083="l",0.01*VLOOKUP(EVID_HNOJENI!N2083,HNOJIVA_ALL!$A$2:$AE$3303,31,FALSE),"CHYBA")))),2)</f>
        <v>#N/A</v>
      </c>
      <c r="R2083" s="51" t="e">
        <f>ROUND(VLOOKUP(EVID_HNOJENI!N2083,HNOJIVA_ALL!$A$2:$Z$3303,16,FALSE)*K2083*IF(L2083="t",10,IF(L2083="kg",0.01,IF(L2083="q",1,IF(L2083="l",0.01*VLOOKUP(EVID_HNOJENI!N2083,HNOJIVA_ALL!$A$2:$AE$3303,31,FALSE),"CHYBA")))),2)</f>
        <v>#N/A</v>
      </c>
      <c r="S2083" s="51" t="e">
        <f>ROUND(VLOOKUP(EVID_HNOJENI!N2083,HNOJIVA_ALL!$A$2:$Z$3303,18,FALSE)*K2083*IF(L2083="t",10,IF(L2083="kg",0.01,IF(L2083="q",1,IF(L2083="l",0.01*VLOOKUP(EVID_HNOJENI!N2083,HNOJIVA_ALL!$A$2:$AE$3303,31,FALSE),"CHYBA")))),2)</f>
        <v>#N/A</v>
      </c>
      <c r="T2083" s="51" t="e">
        <f>ROUND(VLOOKUP(EVID_HNOJENI!N2083,HNOJIVA_ALL!$A$2:$Z$3303,17,FALSE)*K2083*IF(L2083="t",10,IF(L2083="kg",0.01,IF(L2083="q",1,IF(L2083="l",0.01*VLOOKUP(EVID_HNOJENI!N2083,HNOJIVA_ALL!$A$2:$AE$3303,31,FALSE),"CHYBA")))),2)</f>
        <v>#N/A</v>
      </c>
      <c r="U2083" s="51" t="e">
        <f>ROUND(VLOOKUP(EVID_HNOJENI!N2083,HNOJIVA_ALL!$A$2:$Z$3303,20,FALSE)*K2083*IF(L2083="t",10,IF(L2083="kg",0.01,IF(L2083="q",1,IF(L2083="l",0.01*VLOOKUP(EVID_HNOJENI!N2083,HNOJIVA_ALL!$A$2:$AE$3303,31,FALSE),"CHYBA")))),2)</f>
        <v>#N/A</v>
      </c>
    </row>
    <row r="2084" spans="1:21" x14ac:dyDescent="0.2">
      <c r="A2084" s="32"/>
      <c r="B2084" s="45" t="e">
        <f>VLOOKUP($A2084,EVID_OSEVU!$A$1:$M$4972,2,FALSE)</f>
        <v>#N/A</v>
      </c>
      <c r="C2084" s="45" t="e">
        <f>VLOOKUP($A2084,EVID_OSEVU!$A$1:$M$4972,3,FALSE)</f>
        <v>#N/A</v>
      </c>
      <c r="D2084" s="45" t="e">
        <f>VLOOKUP($A2084,EVID_OSEVU!$A$1:$M$4972,4,FALSE)</f>
        <v>#N/A</v>
      </c>
      <c r="E2084" s="45" t="e">
        <f>VLOOKUP($A2084,EVID_OSEVU!$A$1:$M$4972,7,FALSE)</f>
        <v>#N/A</v>
      </c>
      <c r="F2084" s="45" t="e">
        <f>VLOOKUP($A2084,EVID_OSEVU!$A$1:$M$4972,8,FALSE)</f>
        <v>#N/A</v>
      </c>
      <c r="G2084" s="45" t="e">
        <f>VLOOKUP($A2084,EVID_OSEVU!$A$1:$M$4972,11,FALSE)</f>
        <v>#N/A</v>
      </c>
      <c r="H2084" s="35"/>
      <c r="I2084" s="48"/>
      <c r="J2084" s="33" t="e">
        <f>VLOOKUP($A2084,EVID_OSEVU!$A$1:$M$4972,11,FALSE)</f>
        <v>#N/A</v>
      </c>
      <c r="K2084" s="39"/>
      <c r="L2084" s="49"/>
      <c r="M2084" s="89" t="e">
        <f t="shared" si="32"/>
        <v>#N/A</v>
      </c>
      <c r="N2084" s="50"/>
      <c r="O2084" s="37" t="e">
        <f>VLOOKUP(EVID_HNOJENI!N2084,HNOJIVA_ALL!$A$2:$Z$3303,4,FALSE)</f>
        <v>#N/A</v>
      </c>
      <c r="P2084" s="51" t="e">
        <f>ROUND(VLOOKUP(EVID_HNOJENI!N2084,HNOJIVA_ALL!$A$2:$Z$3303,14,FALSE)*K2084*IF(L2084="t",10,IF(L2084="kg",0.01,IF(L2084="q",1,IF(L2084="l",0.01*VLOOKUP(EVID_HNOJENI!N2084,HNOJIVA_ALL!$A$2:$AE$3303,31,FALSE),"CHYBA")))),2)</f>
        <v>#N/A</v>
      </c>
      <c r="Q2084" s="51" t="e">
        <f>ROUND(VLOOKUP(EVID_HNOJENI!N2084,HNOJIVA_ALL!$A$2:$Z$3303,15,FALSE)*K2084*IF(L2084="t",10,IF(L2084="kg",0.01,IF(L2084="q",1,IF(L2084="l",0.01*VLOOKUP(EVID_HNOJENI!N2084,HNOJIVA_ALL!$A$2:$AE$3303,31,FALSE),"CHYBA")))),2)</f>
        <v>#N/A</v>
      </c>
      <c r="R2084" s="51" t="e">
        <f>ROUND(VLOOKUP(EVID_HNOJENI!N2084,HNOJIVA_ALL!$A$2:$Z$3303,16,FALSE)*K2084*IF(L2084="t",10,IF(L2084="kg",0.01,IF(L2084="q",1,IF(L2084="l",0.01*VLOOKUP(EVID_HNOJENI!N2084,HNOJIVA_ALL!$A$2:$AE$3303,31,FALSE),"CHYBA")))),2)</f>
        <v>#N/A</v>
      </c>
      <c r="S2084" s="51" t="e">
        <f>ROUND(VLOOKUP(EVID_HNOJENI!N2084,HNOJIVA_ALL!$A$2:$Z$3303,18,FALSE)*K2084*IF(L2084="t",10,IF(L2084="kg",0.01,IF(L2084="q",1,IF(L2084="l",0.01*VLOOKUP(EVID_HNOJENI!N2084,HNOJIVA_ALL!$A$2:$AE$3303,31,FALSE),"CHYBA")))),2)</f>
        <v>#N/A</v>
      </c>
      <c r="T2084" s="51" t="e">
        <f>ROUND(VLOOKUP(EVID_HNOJENI!N2084,HNOJIVA_ALL!$A$2:$Z$3303,17,FALSE)*K2084*IF(L2084="t",10,IF(L2084="kg",0.01,IF(L2084="q",1,IF(L2084="l",0.01*VLOOKUP(EVID_HNOJENI!N2084,HNOJIVA_ALL!$A$2:$AE$3303,31,FALSE),"CHYBA")))),2)</f>
        <v>#N/A</v>
      </c>
      <c r="U2084" s="51" t="e">
        <f>ROUND(VLOOKUP(EVID_HNOJENI!N2084,HNOJIVA_ALL!$A$2:$Z$3303,20,FALSE)*K2084*IF(L2084="t",10,IF(L2084="kg",0.01,IF(L2084="q",1,IF(L2084="l",0.01*VLOOKUP(EVID_HNOJENI!N2084,HNOJIVA_ALL!$A$2:$AE$3303,31,FALSE),"CHYBA")))),2)</f>
        <v>#N/A</v>
      </c>
    </row>
    <row r="2085" spans="1:21" x14ac:dyDescent="0.2">
      <c r="A2085" s="32"/>
      <c r="B2085" s="45" t="e">
        <f>VLOOKUP($A2085,EVID_OSEVU!$A$1:$M$4972,2,FALSE)</f>
        <v>#N/A</v>
      </c>
      <c r="C2085" s="45" t="e">
        <f>VLOOKUP($A2085,EVID_OSEVU!$A$1:$M$4972,3,FALSE)</f>
        <v>#N/A</v>
      </c>
      <c r="D2085" s="45" t="e">
        <f>VLOOKUP($A2085,EVID_OSEVU!$A$1:$M$4972,4,FALSE)</f>
        <v>#N/A</v>
      </c>
      <c r="E2085" s="45" t="e">
        <f>VLOOKUP($A2085,EVID_OSEVU!$A$1:$M$4972,7,FALSE)</f>
        <v>#N/A</v>
      </c>
      <c r="F2085" s="45" t="e">
        <f>VLOOKUP($A2085,EVID_OSEVU!$A$1:$M$4972,8,FALSE)</f>
        <v>#N/A</v>
      </c>
      <c r="G2085" s="45" t="e">
        <f>VLOOKUP($A2085,EVID_OSEVU!$A$1:$M$4972,11,FALSE)</f>
        <v>#N/A</v>
      </c>
      <c r="H2085" s="35"/>
      <c r="I2085" s="48"/>
      <c r="J2085" s="33" t="e">
        <f>VLOOKUP($A2085,EVID_OSEVU!$A$1:$M$4972,11,FALSE)</f>
        <v>#N/A</v>
      </c>
      <c r="K2085" s="39"/>
      <c r="L2085" s="49"/>
      <c r="M2085" s="89" t="e">
        <f t="shared" si="32"/>
        <v>#N/A</v>
      </c>
      <c r="N2085" s="50"/>
      <c r="O2085" s="37" t="e">
        <f>VLOOKUP(EVID_HNOJENI!N2085,HNOJIVA_ALL!$A$2:$Z$3303,4,FALSE)</f>
        <v>#N/A</v>
      </c>
      <c r="P2085" s="51" t="e">
        <f>ROUND(VLOOKUP(EVID_HNOJENI!N2085,HNOJIVA_ALL!$A$2:$Z$3303,14,FALSE)*K2085*IF(L2085="t",10,IF(L2085="kg",0.01,IF(L2085="q",1,IF(L2085="l",0.01*VLOOKUP(EVID_HNOJENI!N2085,HNOJIVA_ALL!$A$2:$AE$3303,31,FALSE),"CHYBA")))),2)</f>
        <v>#N/A</v>
      </c>
      <c r="Q2085" s="51" t="e">
        <f>ROUND(VLOOKUP(EVID_HNOJENI!N2085,HNOJIVA_ALL!$A$2:$Z$3303,15,FALSE)*K2085*IF(L2085="t",10,IF(L2085="kg",0.01,IF(L2085="q",1,IF(L2085="l",0.01*VLOOKUP(EVID_HNOJENI!N2085,HNOJIVA_ALL!$A$2:$AE$3303,31,FALSE),"CHYBA")))),2)</f>
        <v>#N/A</v>
      </c>
      <c r="R2085" s="51" t="e">
        <f>ROUND(VLOOKUP(EVID_HNOJENI!N2085,HNOJIVA_ALL!$A$2:$Z$3303,16,FALSE)*K2085*IF(L2085="t",10,IF(L2085="kg",0.01,IF(L2085="q",1,IF(L2085="l",0.01*VLOOKUP(EVID_HNOJENI!N2085,HNOJIVA_ALL!$A$2:$AE$3303,31,FALSE),"CHYBA")))),2)</f>
        <v>#N/A</v>
      </c>
      <c r="S2085" s="51" t="e">
        <f>ROUND(VLOOKUP(EVID_HNOJENI!N2085,HNOJIVA_ALL!$A$2:$Z$3303,18,FALSE)*K2085*IF(L2085="t",10,IF(L2085="kg",0.01,IF(L2085="q",1,IF(L2085="l",0.01*VLOOKUP(EVID_HNOJENI!N2085,HNOJIVA_ALL!$A$2:$AE$3303,31,FALSE),"CHYBA")))),2)</f>
        <v>#N/A</v>
      </c>
      <c r="T2085" s="51" t="e">
        <f>ROUND(VLOOKUP(EVID_HNOJENI!N2085,HNOJIVA_ALL!$A$2:$Z$3303,17,FALSE)*K2085*IF(L2085="t",10,IF(L2085="kg",0.01,IF(L2085="q",1,IF(L2085="l",0.01*VLOOKUP(EVID_HNOJENI!N2085,HNOJIVA_ALL!$A$2:$AE$3303,31,FALSE),"CHYBA")))),2)</f>
        <v>#N/A</v>
      </c>
      <c r="U2085" s="51" t="e">
        <f>ROUND(VLOOKUP(EVID_HNOJENI!N2085,HNOJIVA_ALL!$A$2:$Z$3303,20,FALSE)*K2085*IF(L2085="t",10,IF(L2085="kg",0.01,IF(L2085="q",1,IF(L2085="l",0.01*VLOOKUP(EVID_HNOJENI!N2085,HNOJIVA_ALL!$A$2:$AE$3303,31,FALSE),"CHYBA")))),2)</f>
        <v>#N/A</v>
      </c>
    </row>
    <row r="2086" spans="1:21" x14ac:dyDescent="0.2">
      <c r="A2086" s="32"/>
      <c r="B2086" s="45" t="e">
        <f>VLOOKUP($A2086,EVID_OSEVU!$A$1:$M$4972,2,FALSE)</f>
        <v>#N/A</v>
      </c>
      <c r="C2086" s="45" t="e">
        <f>VLOOKUP($A2086,EVID_OSEVU!$A$1:$M$4972,3,FALSE)</f>
        <v>#N/A</v>
      </c>
      <c r="D2086" s="45" t="e">
        <f>VLOOKUP($A2086,EVID_OSEVU!$A$1:$M$4972,4,FALSE)</f>
        <v>#N/A</v>
      </c>
      <c r="E2086" s="45" t="e">
        <f>VLOOKUP($A2086,EVID_OSEVU!$A$1:$M$4972,7,FALSE)</f>
        <v>#N/A</v>
      </c>
      <c r="F2086" s="45" t="e">
        <f>VLOOKUP($A2086,EVID_OSEVU!$A$1:$M$4972,8,FALSE)</f>
        <v>#N/A</v>
      </c>
      <c r="G2086" s="45" t="e">
        <f>VLOOKUP($A2086,EVID_OSEVU!$A$1:$M$4972,11,FALSE)</f>
        <v>#N/A</v>
      </c>
      <c r="H2086" s="35"/>
      <c r="I2086" s="48"/>
      <c r="J2086" s="33" t="e">
        <f>VLOOKUP($A2086,EVID_OSEVU!$A$1:$M$4972,11,FALSE)</f>
        <v>#N/A</v>
      </c>
      <c r="K2086" s="39"/>
      <c r="L2086" s="49"/>
      <c r="M2086" s="89" t="e">
        <f t="shared" si="32"/>
        <v>#N/A</v>
      </c>
      <c r="N2086" s="50"/>
      <c r="O2086" s="37" t="e">
        <f>VLOOKUP(EVID_HNOJENI!N2086,HNOJIVA_ALL!$A$2:$Z$3303,4,FALSE)</f>
        <v>#N/A</v>
      </c>
      <c r="P2086" s="51" t="e">
        <f>ROUND(VLOOKUP(EVID_HNOJENI!N2086,HNOJIVA_ALL!$A$2:$Z$3303,14,FALSE)*K2086*IF(L2086="t",10,IF(L2086="kg",0.01,IF(L2086="q",1,IF(L2086="l",0.01*VLOOKUP(EVID_HNOJENI!N2086,HNOJIVA_ALL!$A$2:$AE$3303,31,FALSE),"CHYBA")))),2)</f>
        <v>#N/A</v>
      </c>
      <c r="Q2086" s="51" t="e">
        <f>ROUND(VLOOKUP(EVID_HNOJENI!N2086,HNOJIVA_ALL!$A$2:$Z$3303,15,FALSE)*K2086*IF(L2086="t",10,IF(L2086="kg",0.01,IF(L2086="q",1,IF(L2086="l",0.01*VLOOKUP(EVID_HNOJENI!N2086,HNOJIVA_ALL!$A$2:$AE$3303,31,FALSE),"CHYBA")))),2)</f>
        <v>#N/A</v>
      </c>
      <c r="R2086" s="51" t="e">
        <f>ROUND(VLOOKUP(EVID_HNOJENI!N2086,HNOJIVA_ALL!$A$2:$Z$3303,16,FALSE)*K2086*IF(L2086="t",10,IF(L2086="kg",0.01,IF(L2086="q",1,IF(L2086="l",0.01*VLOOKUP(EVID_HNOJENI!N2086,HNOJIVA_ALL!$A$2:$AE$3303,31,FALSE),"CHYBA")))),2)</f>
        <v>#N/A</v>
      </c>
      <c r="S2086" s="51" t="e">
        <f>ROUND(VLOOKUP(EVID_HNOJENI!N2086,HNOJIVA_ALL!$A$2:$Z$3303,18,FALSE)*K2086*IF(L2086="t",10,IF(L2086="kg",0.01,IF(L2086="q",1,IF(L2086="l",0.01*VLOOKUP(EVID_HNOJENI!N2086,HNOJIVA_ALL!$A$2:$AE$3303,31,FALSE),"CHYBA")))),2)</f>
        <v>#N/A</v>
      </c>
      <c r="T2086" s="51" t="e">
        <f>ROUND(VLOOKUP(EVID_HNOJENI!N2086,HNOJIVA_ALL!$A$2:$Z$3303,17,FALSE)*K2086*IF(L2086="t",10,IF(L2086="kg",0.01,IF(L2086="q",1,IF(L2086="l",0.01*VLOOKUP(EVID_HNOJENI!N2086,HNOJIVA_ALL!$A$2:$AE$3303,31,FALSE),"CHYBA")))),2)</f>
        <v>#N/A</v>
      </c>
      <c r="U2086" s="51" t="e">
        <f>ROUND(VLOOKUP(EVID_HNOJENI!N2086,HNOJIVA_ALL!$A$2:$Z$3303,20,FALSE)*K2086*IF(L2086="t",10,IF(L2086="kg",0.01,IF(L2086="q",1,IF(L2086="l",0.01*VLOOKUP(EVID_HNOJENI!N2086,HNOJIVA_ALL!$A$2:$AE$3303,31,FALSE),"CHYBA")))),2)</f>
        <v>#N/A</v>
      </c>
    </row>
    <row r="2087" spans="1:21" x14ac:dyDescent="0.2">
      <c r="A2087" s="32"/>
      <c r="B2087" s="45" t="e">
        <f>VLOOKUP($A2087,EVID_OSEVU!$A$1:$M$4972,2,FALSE)</f>
        <v>#N/A</v>
      </c>
      <c r="C2087" s="45" t="e">
        <f>VLOOKUP($A2087,EVID_OSEVU!$A$1:$M$4972,3,FALSE)</f>
        <v>#N/A</v>
      </c>
      <c r="D2087" s="45" t="e">
        <f>VLOOKUP($A2087,EVID_OSEVU!$A$1:$M$4972,4,FALSE)</f>
        <v>#N/A</v>
      </c>
      <c r="E2087" s="45" t="e">
        <f>VLOOKUP($A2087,EVID_OSEVU!$A$1:$M$4972,7,FALSE)</f>
        <v>#N/A</v>
      </c>
      <c r="F2087" s="45" t="e">
        <f>VLOOKUP($A2087,EVID_OSEVU!$A$1:$M$4972,8,FALSE)</f>
        <v>#N/A</v>
      </c>
      <c r="G2087" s="45" t="e">
        <f>VLOOKUP($A2087,EVID_OSEVU!$A$1:$M$4972,11,FALSE)</f>
        <v>#N/A</v>
      </c>
      <c r="H2087" s="35"/>
      <c r="I2087" s="48"/>
      <c r="J2087" s="33" t="e">
        <f>VLOOKUP($A2087,EVID_OSEVU!$A$1:$M$4972,11,FALSE)</f>
        <v>#N/A</v>
      </c>
      <c r="K2087" s="39"/>
      <c r="L2087" s="49"/>
      <c r="M2087" s="89" t="e">
        <f t="shared" si="32"/>
        <v>#N/A</v>
      </c>
      <c r="N2087" s="50"/>
      <c r="O2087" s="37" t="e">
        <f>VLOOKUP(EVID_HNOJENI!N2087,HNOJIVA_ALL!$A$2:$Z$3303,4,FALSE)</f>
        <v>#N/A</v>
      </c>
      <c r="P2087" s="51" t="e">
        <f>ROUND(VLOOKUP(EVID_HNOJENI!N2087,HNOJIVA_ALL!$A$2:$Z$3303,14,FALSE)*K2087*IF(L2087="t",10,IF(L2087="kg",0.01,IF(L2087="q",1,IF(L2087="l",0.01*VLOOKUP(EVID_HNOJENI!N2087,HNOJIVA_ALL!$A$2:$AE$3303,31,FALSE),"CHYBA")))),2)</f>
        <v>#N/A</v>
      </c>
      <c r="Q2087" s="51" t="e">
        <f>ROUND(VLOOKUP(EVID_HNOJENI!N2087,HNOJIVA_ALL!$A$2:$Z$3303,15,FALSE)*K2087*IF(L2087="t",10,IF(L2087="kg",0.01,IF(L2087="q",1,IF(L2087="l",0.01*VLOOKUP(EVID_HNOJENI!N2087,HNOJIVA_ALL!$A$2:$AE$3303,31,FALSE),"CHYBA")))),2)</f>
        <v>#N/A</v>
      </c>
      <c r="R2087" s="51" t="e">
        <f>ROUND(VLOOKUP(EVID_HNOJENI!N2087,HNOJIVA_ALL!$A$2:$Z$3303,16,FALSE)*K2087*IF(L2087="t",10,IF(L2087="kg",0.01,IF(L2087="q",1,IF(L2087="l",0.01*VLOOKUP(EVID_HNOJENI!N2087,HNOJIVA_ALL!$A$2:$AE$3303,31,FALSE),"CHYBA")))),2)</f>
        <v>#N/A</v>
      </c>
      <c r="S2087" s="51" t="e">
        <f>ROUND(VLOOKUP(EVID_HNOJENI!N2087,HNOJIVA_ALL!$A$2:$Z$3303,18,FALSE)*K2087*IF(L2087="t",10,IF(L2087="kg",0.01,IF(L2087="q",1,IF(L2087="l",0.01*VLOOKUP(EVID_HNOJENI!N2087,HNOJIVA_ALL!$A$2:$AE$3303,31,FALSE),"CHYBA")))),2)</f>
        <v>#N/A</v>
      </c>
      <c r="T2087" s="51" t="e">
        <f>ROUND(VLOOKUP(EVID_HNOJENI!N2087,HNOJIVA_ALL!$A$2:$Z$3303,17,FALSE)*K2087*IF(L2087="t",10,IF(L2087="kg",0.01,IF(L2087="q",1,IF(L2087="l",0.01*VLOOKUP(EVID_HNOJENI!N2087,HNOJIVA_ALL!$A$2:$AE$3303,31,FALSE),"CHYBA")))),2)</f>
        <v>#N/A</v>
      </c>
      <c r="U2087" s="51" t="e">
        <f>ROUND(VLOOKUP(EVID_HNOJENI!N2087,HNOJIVA_ALL!$A$2:$Z$3303,20,FALSE)*K2087*IF(L2087="t",10,IF(L2087="kg",0.01,IF(L2087="q",1,IF(L2087="l",0.01*VLOOKUP(EVID_HNOJENI!N2087,HNOJIVA_ALL!$A$2:$AE$3303,31,FALSE),"CHYBA")))),2)</f>
        <v>#N/A</v>
      </c>
    </row>
    <row r="2088" spans="1:21" x14ac:dyDescent="0.2">
      <c r="A2088" s="32"/>
      <c r="B2088" s="45" t="e">
        <f>VLOOKUP($A2088,EVID_OSEVU!$A$1:$M$4972,2,FALSE)</f>
        <v>#N/A</v>
      </c>
      <c r="C2088" s="45" t="e">
        <f>VLOOKUP($A2088,EVID_OSEVU!$A$1:$M$4972,3,FALSE)</f>
        <v>#N/A</v>
      </c>
      <c r="D2088" s="45" t="e">
        <f>VLOOKUP($A2088,EVID_OSEVU!$A$1:$M$4972,4,FALSE)</f>
        <v>#N/A</v>
      </c>
      <c r="E2088" s="45" t="e">
        <f>VLOOKUP($A2088,EVID_OSEVU!$A$1:$M$4972,7,FALSE)</f>
        <v>#N/A</v>
      </c>
      <c r="F2088" s="45" t="e">
        <f>VLOOKUP($A2088,EVID_OSEVU!$A$1:$M$4972,8,FALSE)</f>
        <v>#N/A</v>
      </c>
      <c r="G2088" s="45" t="e">
        <f>VLOOKUP($A2088,EVID_OSEVU!$A$1:$M$4972,11,FALSE)</f>
        <v>#N/A</v>
      </c>
      <c r="H2088" s="35"/>
      <c r="I2088" s="48"/>
      <c r="J2088" s="33" t="e">
        <f>VLOOKUP($A2088,EVID_OSEVU!$A$1:$M$4972,11,FALSE)</f>
        <v>#N/A</v>
      </c>
      <c r="K2088" s="39"/>
      <c r="L2088" s="49"/>
      <c r="M2088" s="89" t="e">
        <f t="shared" si="32"/>
        <v>#N/A</v>
      </c>
      <c r="N2088" s="50"/>
      <c r="O2088" s="37" t="e">
        <f>VLOOKUP(EVID_HNOJENI!N2088,HNOJIVA_ALL!$A$2:$Z$3303,4,FALSE)</f>
        <v>#N/A</v>
      </c>
      <c r="P2088" s="51" t="e">
        <f>ROUND(VLOOKUP(EVID_HNOJENI!N2088,HNOJIVA_ALL!$A$2:$Z$3303,14,FALSE)*K2088*IF(L2088="t",10,IF(L2088="kg",0.01,IF(L2088="q",1,IF(L2088="l",0.01*VLOOKUP(EVID_HNOJENI!N2088,HNOJIVA_ALL!$A$2:$AE$3303,31,FALSE),"CHYBA")))),2)</f>
        <v>#N/A</v>
      </c>
      <c r="Q2088" s="51" t="e">
        <f>ROUND(VLOOKUP(EVID_HNOJENI!N2088,HNOJIVA_ALL!$A$2:$Z$3303,15,FALSE)*K2088*IF(L2088="t",10,IF(L2088="kg",0.01,IF(L2088="q",1,IF(L2088="l",0.01*VLOOKUP(EVID_HNOJENI!N2088,HNOJIVA_ALL!$A$2:$AE$3303,31,FALSE),"CHYBA")))),2)</f>
        <v>#N/A</v>
      </c>
      <c r="R2088" s="51" t="e">
        <f>ROUND(VLOOKUP(EVID_HNOJENI!N2088,HNOJIVA_ALL!$A$2:$Z$3303,16,FALSE)*K2088*IF(L2088="t",10,IF(L2088="kg",0.01,IF(L2088="q",1,IF(L2088="l",0.01*VLOOKUP(EVID_HNOJENI!N2088,HNOJIVA_ALL!$A$2:$AE$3303,31,FALSE),"CHYBA")))),2)</f>
        <v>#N/A</v>
      </c>
      <c r="S2088" s="51" t="e">
        <f>ROUND(VLOOKUP(EVID_HNOJENI!N2088,HNOJIVA_ALL!$A$2:$Z$3303,18,FALSE)*K2088*IF(L2088="t",10,IF(L2088="kg",0.01,IF(L2088="q",1,IF(L2088="l",0.01*VLOOKUP(EVID_HNOJENI!N2088,HNOJIVA_ALL!$A$2:$AE$3303,31,FALSE),"CHYBA")))),2)</f>
        <v>#N/A</v>
      </c>
      <c r="T2088" s="51" t="e">
        <f>ROUND(VLOOKUP(EVID_HNOJENI!N2088,HNOJIVA_ALL!$A$2:$Z$3303,17,FALSE)*K2088*IF(L2088="t",10,IF(L2088="kg",0.01,IF(L2088="q",1,IF(L2088="l",0.01*VLOOKUP(EVID_HNOJENI!N2088,HNOJIVA_ALL!$A$2:$AE$3303,31,FALSE),"CHYBA")))),2)</f>
        <v>#N/A</v>
      </c>
      <c r="U2088" s="51" t="e">
        <f>ROUND(VLOOKUP(EVID_HNOJENI!N2088,HNOJIVA_ALL!$A$2:$Z$3303,20,FALSE)*K2088*IF(L2088="t",10,IF(L2088="kg",0.01,IF(L2088="q",1,IF(L2088="l",0.01*VLOOKUP(EVID_HNOJENI!N2088,HNOJIVA_ALL!$A$2:$AE$3303,31,FALSE),"CHYBA")))),2)</f>
        <v>#N/A</v>
      </c>
    </row>
    <row r="2089" spans="1:21" x14ac:dyDescent="0.2">
      <c r="A2089" s="32"/>
      <c r="B2089" s="45" t="e">
        <f>VLOOKUP($A2089,EVID_OSEVU!$A$1:$M$4972,2,FALSE)</f>
        <v>#N/A</v>
      </c>
      <c r="C2089" s="45" t="e">
        <f>VLOOKUP($A2089,EVID_OSEVU!$A$1:$M$4972,3,FALSE)</f>
        <v>#N/A</v>
      </c>
      <c r="D2089" s="45" t="e">
        <f>VLOOKUP($A2089,EVID_OSEVU!$A$1:$M$4972,4,FALSE)</f>
        <v>#N/A</v>
      </c>
      <c r="E2089" s="45" t="e">
        <f>VLOOKUP($A2089,EVID_OSEVU!$A$1:$M$4972,7,FALSE)</f>
        <v>#N/A</v>
      </c>
      <c r="F2089" s="45" t="e">
        <f>VLOOKUP($A2089,EVID_OSEVU!$A$1:$M$4972,8,FALSE)</f>
        <v>#N/A</v>
      </c>
      <c r="G2089" s="45" t="e">
        <f>VLOOKUP($A2089,EVID_OSEVU!$A$1:$M$4972,11,FALSE)</f>
        <v>#N/A</v>
      </c>
      <c r="H2089" s="35"/>
      <c r="I2089" s="48"/>
      <c r="J2089" s="33" t="e">
        <f>VLOOKUP($A2089,EVID_OSEVU!$A$1:$M$4972,11,FALSE)</f>
        <v>#N/A</v>
      </c>
      <c r="K2089" s="39"/>
      <c r="L2089" s="49"/>
      <c r="M2089" s="89" t="e">
        <f t="shared" si="32"/>
        <v>#N/A</v>
      </c>
      <c r="N2089" s="50"/>
      <c r="O2089" s="37" t="e">
        <f>VLOOKUP(EVID_HNOJENI!N2089,HNOJIVA_ALL!$A$2:$Z$3303,4,FALSE)</f>
        <v>#N/A</v>
      </c>
      <c r="P2089" s="51" t="e">
        <f>ROUND(VLOOKUP(EVID_HNOJENI!N2089,HNOJIVA_ALL!$A$2:$Z$3303,14,FALSE)*K2089*IF(L2089="t",10,IF(L2089="kg",0.01,IF(L2089="q",1,IF(L2089="l",0.01*VLOOKUP(EVID_HNOJENI!N2089,HNOJIVA_ALL!$A$2:$AE$3303,31,FALSE),"CHYBA")))),2)</f>
        <v>#N/A</v>
      </c>
      <c r="Q2089" s="51" t="e">
        <f>ROUND(VLOOKUP(EVID_HNOJENI!N2089,HNOJIVA_ALL!$A$2:$Z$3303,15,FALSE)*K2089*IF(L2089="t",10,IF(L2089="kg",0.01,IF(L2089="q",1,IF(L2089="l",0.01*VLOOKUP(EVID_HNOJENI!N2089,HNOJIVA_ALL!$A$2:$AE$3303,31,FALSE),"CHYBA")))),2)</f>
        <v>#N/A</v>
      </c>
      <c r="R2089" s="51" t="e">
        <f>ROUND(VLOOKUP(EVID_HNOJENI!N2089,HNOJIVA_ALL!$A$2:$Z$3303,16,FALSE)*K2089*IF(L2089="t",10,IF(L2089="kg",0.01,IF(L2089="q",1,IF(L2089="l",0.01*VLOOKUP(EVID_HNOJENI!N2089,HNOJIVA_ALL!$A$2:$AE$3303,31,FALSE),"CHYBA")))),2)</f>
        <v>#N/A</v>
      </c>
      <c r="S2089" s="51" t="e">
        <f>ROUND(VLOOKUP(EVID_HNOJENI!N2089,HNOJIVA_ALL!$A$2:$Z$3303,18,FALSE)*K2089*IF(L2089="t",10,IF(L2089="kg",0.01,IF(L2089="q",1,IF(L2089="l",0.01*VLOOKUP(EVID_HNOJENI!N2089,HNOJIVA_ALL!$A$2:$AE$3303,31,FALSE),"CHYBA")))),2)</f>
        <v>#N/A</v>
      </c>
      <c r="T2089" s="51" t="e">
        <f>ROUND(VLOOKUP(EVID_HNOJENI!N2089,HNOJIVA_ALL!$A$2:$Z$3303,17,FALSE)*K2089*IF(L2089="t",10,IF(L2089="kg",0.01,IF(L2089="q",1,IF(L2089="l",0.01*VLOOKUP(EVID_HNOJENI!N2089,HNOJIVA_ALL!$A$2:$AE$3303,31,FALSE),"CHYBA")))),2)</f>
        <v>#N/A</v>
      </c>
      <c r="U2089" s="51" t="e">
        <f>ROUND(VLOOKUP(EVID_HNOJENI!N2089,HNOJIVA_ALL!$A$2:$Z$3303,20,FALSE)*K2089*IF(L2089="t",10,IF(L2089="kg",0.01,IF(L2089="q",1,IF(L2089="l",0.01*VLOOKUP(EVID_HNOJENI!N2089,HNOJIVA_ALL!$A$2:$AE$3303,31,FALSE),"CHYBA")))),2)</f>
        <v>#N/A</v>
      </c>
    </row>
    <row r="2090" spans="1:21" x14ac:dyDescent="0.2">
      <c r="A2090" s="32"/>
      <c r="B2090" s="45" t="e">
        <f>VLOOKUP($A2090,EVID_OSEVU!$A$1:$M$4972,2,FALSE)</f>
        <v>#N/A</v>
      </c>
      <c r="C2090" s="45" t="e">
        <f>VLOOKUP($A2090,EVID_OSEVU!$A$1:$M$4972,3,FALSE)</f>
        <v>#N/A</v>
      </c>
      <c r="D2090" s="45" t="e">
        <f>VLOOKUP($A2090,EVID_OSEVU!$A$1:$M$4972,4,FALSE)</f>
        <v>#N/A</v>
      </c>
      <c r="E2090" s="45" t="e">
        <f>VLOOKUP($A2090,EVID_OSEVU!$A$1:$M$4972,7,FALSE)</f>
        <v>#N/A</v>
      </c>
      <c r="F2090" s="45" t="e">
        <f>VLOOKUP($A2090,EVID_OSEVU!$A$1:$M$4972,8,FALSE)</f>
        <v>#N/A</v>
      </c>
      <c r="G2090" s="45" t="e">
        <f>VLOOKUP($A2090,EVID_OSEVU!$A$1:$M$4972,11,FALSE)</f>
        <v>#N/A</v>
      </c>
      <c r="H2090" s="35"/>
      <c r="I2090" s="48"/>
      <c r="J2090" s="33" t="e">
        <f>VLOOKUP($A2090,EVID_OSEVU!$A$1:$M$4972,11,FALSE)</f>
        <v>#N/A</v>
      </c>
      <c r="K2090" s="39"/>
      <c r="L2090" s="49"/>
      <c r="M2090" s="89" t="e">
        <f t="shared" si="32"/>
        <v>#N/A</v>
      </c>
      <c r="N2090" s="50"/>
      <c r="O2090" s="37" t="e">
        <f>VLOOKUP(EVID_HNOJENI!N2090,HNOJIVA_ALL!$A$2:$Z$3303,4,FALSE)</f>
        <v>#N/A</v>
      </c>
      <c r="P2090" s="51" t="e">
        <f>ROUND(VLOOKUP(EVID_HNOJENI!N2090,HNOJIVA_ALL!$A$2:$Z$3303,14,FALSE)*K2090*IF(L2090="t",10,IF(L2090="kg",0.01,IF(L2090="q",1,IF(L2090="l",0.01*VLOOKUP(EVID_HNOJENI!N2090,HNOJIVA_ALL!$A$2:$AE$3303,31,FALSE),"CHYBA")))),2)</f>
        <v>#N/A</v>
      </c>
      <c r="Q2090" s="51" t="e">
        <f>ROUND(VLOOKUP(EVID_HNOJENI!N2090,HNOJIVA_ALL!$A$2:$Z$3303,15,FALSE)*K2090*IF(L2090="t",10,IF(L2090="kg",0.01,IF(L2090="q",1,IF(L2090="l",0.01*VLOOKUP(EVID_HNOJENI!N2090,HNOJIVA_ALL!$A$2:$AE$3303,31,FALSE),"CHYBA")))),2)</f>
        <v>#N/A</v>
      </c>
      <c r="R2090" s="51" t="e">
        <f>ROUND(VLOOKUP(EVID_HNOJENI!N2090,HNOJIVA_ALL!$A$2:$Z$3303,16,FALSE)*K2090*IF(L2090="t",10,IF(L2090="kg",0.01,IF(L2090="q",1,IF(L2090="l",0.01*VLOOKUP(EVID_HNOJENI!N2090,HNOJIVA_ALL!$A$2:$AE$3303,31,FALSE),"CHYBA")))),2)</f>
        <v>#N/A</v>
      </c>
      <c r="S2090" s="51" t="e">
        <f>ROUND(VLOOKUP(EVID_HNOJENI!N2090,HNOJIVA_ALL!$A$2:$Z$3303,18,FALSE)*K2090*IF(L2090="t",10,IF(L2090="kg",0.01,IF(L2090="q",1,IF(L2090="l",0.01*VLOOKUP(EVID_HNOJENI!N2090,HNOJIVA_ALL!$A$2:$AE$3303,31,FALSE),"CHYBA")))),2)</f>
        <v>#N/A</v>
      </c>
      <c r="T2090" s="51" t="e">
        <f>ROUND(VLOOKUP(EVID_HNOJENI!N2090,HNOJIVA_ALL!$A$2:$Z$3303,17,FALSE)*K2090*IF(L2090="t",10,IF(L2090="kg",0.01,IF(L2090="q",1,IF(L2090="l",0.01*VLOOKUP(EVID_HNOJENI!N2090,HNOJIVA_ALL!$A$2:$AE$3303,31,FALSE),"CHYBA")))),2)</f>
        <v>#N/A</v>
      </c>
      <c r="U2090" s="51" t="e">
        <f>ROUND(VLOOKUP(EVID_HNOJENI!N2090,HNOJIVA_ALL!$A$2:$Z$3303,20,FALSE)*K2090*IF(L2090="t",10,IF(L2090="kg",0.01,IF(L2090="q",1,IF(L2090="l",0.01*VLOOKUP(EVID_HNOJENI!N2090,HNOJIVA_ALL!$A$2:$AE$3303,31,FALSE),"CHYBA")))),2)</f>
        <v>#N/A</v>
      </c>
    </row>
    <row r="2091" spans="1:21" x14ac:dyDescent="0.2">
      <c r="A2091" s="32"/>
      <c r="B2091" s="45" t="e">
        <f>VLOOKUP($A2091,EVID_OSEVU!$A$1:$M$4972,2,FALSE)</f>
        <v>#N/A</v>
      </c>
      <c r="C2091" s="45" t="e">
        <f>VLOOKUP($A2091,EVID_OSEVU!$A$1:$M$4972,3,FALSE)</f>
        <v>#N/A</v>
      </c>
      <c r="D2091" s="45" t="e">
        <f>VLOOKUP($A2091,EVID_OSEVU!$A$1:$M$4972,4,FALSE)</f>
        <v>#N/A</v>
      </c>
      <c r="E2091" s="45" t="e">
        <f>VLOOKUP($A2091,EVID_OSEVU!$A$1:$M$4972,7,FALSE)</f>
        <v>#N/A</v>
      </c>
      <c r="F2091" s="45" t="e">
        <f>VLOOKUP($A2091,EVID_OSEVU!$A$1:$M$4972,8,FALSE)</f>
        <v>#N/A</v>
      </c>
      <c r="G2091" s="45" t="e">
        <f>VLOOKUP($A2091,EVID_OSEVU!$A$1:$M$4972,11,FALSE)</f>
        <v>#N/A</v>
      </c>
      <c r="H2091" s="35"/>
      <c r="I2091" s="48"/>
      <c r="J2091" s="33" t="e">
        <f>VLOOKUP($A2091,EVID_OSEVU!$A$1:$M$4972,11,FALSE)</f>
        <v>#N/A</v>
      </c>
      <c r="K2091" s="39"/>
      <c r="L2091" s="49"/>
      <c r="M2091" s="89" t="e">
        <f t="shared" si="32"/>
        <v>#N/A</v>
      </c>
      <c r="N2091" s="50"/>
      <c r="O2091" s="37" t="e">
        <f>VLOOKUP(EVID_HNOJENI!N2091,HNOJIVA_ALL!$A$2:$Z$3303,4,FALSE)</f>
        <v>#N/A</v>
      </c>
      <c r="P2091" s="51" t="e">
        <f>ROUND(VLOOKUP(EVID_HNOJENI!N2091,HNOJIVA_ALL!$A$2:$Z$3303,14,FALSE)*K2091*IF(L2091="t",10,IF(L2091="kg",0.01,IF(L2091="q",1,IF(L2091="l",0.01*VLOOKUP(EVID_HNOJENI!N2091,HNOJIVA_ALL!$A$2:$AE$3303,31,FALSE),"CHYBA")))),2)</f>
        <v>#N/A</v>
      </c>
      <c r="Q2091" s="51" t="e">
        <f>ROUND(VLOOKUP(EVID_HNOJENI!N2091,HNOJIVA_ALL!$A$2:$Z$3303,15,FALSE)*K2091*IF(L2091="t",10,IF(L2091="kg",0.01,IF(L2091="q",1,IF(L2091="l",0.01*VLOOKUP(EVID_HNOJENI!N2091,HNOJIVA_ALL!$A$2:$AE$3303,31,FALSE),"CHYBA")))),2)</f>
        <v>#N/A</v>
      </c>
      <c r="R2091" s="51" t="e">
        <f>ROUND(VLOOKUP(EVID_HNOJENI!N2091,HNOJIVA_ALL!$A$2:$Z$3303,16,FALSE)*K2091*IF(L2091="t",10,IF(L2091="kg",0.01,IF(L2091="q",1,IF(L2091="l",0.01*VLOOKUP(EVID_HNOJENI!N2091,HNOJIVA_ALL!$A$2:$AE$3303,31,FALSE),"CHYBA")))),2)</f>
        <v>#N/A</v>
      </c>
      <c r="S2091" s="51" t="e">
        <f>ROUND(VLOOKUP(EVID_HNOJENI!N2091,HNOJIVA_ALL!$A$2:$Z$3303,18,FALSE)*K2091*IF(L2091="t",10,IF(L2091="kg",0.01,IF(L2091="q",1,IF(L2091="l",0.01*VLOOKUP(EVID_HNOJENI!N2091,HNOJIVA_ALL!$A$2:$AE$3303,31,FALSE),"CHYBA")))),2)</f>
        <v>#N/A</v>
      </c>
      <c r="T2091" s="51" t="e">
        <f>ROUND(VLOOKUP(EVID_HNOJENI!N2091,HNOJIVA_ALL!$A$2:$Z$3303,17,FALSE)*K2091*IF(L2091="t",10,IF(L2091="kg",0.01,IF(L2091="q",1,IF(L2091="l",0.01*VLOOKUP(EVID_HNOJENI!N2091,HNOJIVA_ALL!$A$2:$AE$3303,31,FALSE),"CHYBA")))),2)</f>
        <v>#N/A</v>
      </c>
      <c r="U2091" s="51" t="e">
        <f>ROUND(VLOOKUP(EVID_HNOJENI!N2091,HNOJIVA_ALL!$A$2:$Z$3303,20,FALSE)*K2091*IF(L2091="t",10,IF(L2091="kg",0.01,IF(L2091="q",1,IF(L2091="l",0.01*VLOOKUP(EVID_HNOJENI!N2091,HNOJIVA_ALL!$A$2:$AE$3303,31,FALSE),"CHYBA")))),2)</f>
        <v>#N/A</v>
      </c>
    </row>
    <row r="2092" spans="1:21" x14ac:dyDescent="0.2">
      <c r="A2092" s="32"/>
      <c r="B2092" s="45" t="e">
        <f>VLOOKUP($A2092,EVID_OSEVU!$A$1:$M$4972,2,FALSE)</f>
        <v>#N/A</v>
      </c>
      <c r="C2092" s="45" t="e">
        <f>VLOOKUP($A2092,EVID_OSEVU!$A$1:$M$4972,3,FALSE)</f>
        <v>#N/A</v>
      </c>
      <c r="D2092" s="45" t="e">
        <f>VLOOKUP($A2092,EVID_OSEVU!$A$1:$M$4972,4,FALSE)</f>
        <v>#N/A</v>
      </c>
      <c r="E2092" s="45" t="e">
        <f>VLOOKUP($A2092,EVID_OSEVU!$A$1:$M$4972,7,FALSE)</f>
        <v>#N/A</v>
      </c>
      <c r="F2092" s="45" t="e">
        <f>VLOOKUP($A2092,EVID_OSEVU!$A$1:$M$4972,8,FALSE)</f>
        <v>#N/A</v>
      </c>
      <c r="G2092" s="45" t="e">
        <f>VLOOKUP($A2092,EVID_OSEVU!$A$1:$M$4972,11,FALSE)</f>
        <v>#N/A</v>
      </c>
      <c r="H2092" s="35"/>
      <c r="I2092" s="48"/>
      <c r="J2092" s="33" t="e">
        <f>VLOOKUP($A2092,EVID_OSEVU!$A$1:$M$4972,11,FALSE)</f>
        <v>#N/A</v>
      </c>
      <c r="K2092" s="39"/>
      <c r="L2092" s="49"/>
      <c r="M2092" s="89" t="e">
        <f t="shared" si="32"/>
        <v>#N/A</v>
      </c>
      <c r="N2092" s="50"/>
      <c r="O2092" s="37" t="e">
        <f>VLOOKUP(EVID_HNOJENI!N2092,HNOJIVA_ALL!$A$2:$Z$3303,4,FALSE)</f>
        <v>#N/A</v>
      </c>
      <c r="P2092" s="51" t="e">
        <f>ROUND(VLOOKUP(EVID_HNOJENI!N2092,HNOJIVA_ALL!$A$2:$Z$3303,14,FALSE)*K2092*IF(L2092="t",10,IF(L2092="kg",0.01,IF(L2092="q",1,IF(L2092="l",0.01*VLOOKUP(EVID_HNOJENI!N2092,HNOJIVA_ALL!$A$2:$AE$3303,31,FALSE),"CHYBA")))),2)</f>
        <v>#N/A</v>
      </c>
      <c r="Q2092" s="51" t="e">
        <f>ROUND(VLOOKUP(EVID_HNOJENI!N2092,HNOJIVA_ALL!$A$2:$Z$3303,15,FALSE)*K2092*IF(L2092="t",10,IF(L2092="kg",0.01,IF(L2092="q",1,IF(L2092="l",0.01*VLOOKUP(EVID_HNOJENI!N2092,HNOJIVA_ALL!$A$2:$AE$3303,31,FALSE),"CHYBA")))),2)</f>
        <v>#N/A</v>
      </c>
      <c r="R2092" s="51" t="e">
        <f>ROUND(VLOOKUP(EVID_HNOJENI!N2092,HNOJIVA_ALL!$A$2:$Z$3303,16,FALSE)*K2092*IF(L2092="t",10,IF(L2092="kg",0.01,IF(L2092="q",1,IF(L2092="l",0.01*VLOOKUP(EVID_HNOJENI!N2092,HNOJIVA_ALL!$A$2:$AE$3303,31,FALSE),"CHYBA")))),2)</f>
        <v>#N/A</v>
      </c>
      <c r="S2092" s="51" t="e">
        <f>ROUND(VLOOKUP(EVID_HNOJENI!N2092,HNOJIVA_ALL!$A$2:$Z$3303,18,FALSE)*K2092*IF(L2092="t",10,IF(L2092="kg",0.01,IF(L2092="q",1,IF(L2092="l",0.01*VLOOKUP(EVID_HNOJENI!N2092,HNOJIVA_ALL!$A$2:$AE$3303,31,FALSE),"CHYBA")))),2)</f>
        <v>#N/A</v>
      </c>
      <c r="T2092" s="51" t="e">
        <f>ROUND(VLOOKUP(EVID_HNOJENI!N2092,HNOJIVA_ALL!$A$2:$Z$3303,17,FALSE)*K2092*IF(L2092="t",10,IF(L2092="kg",0.01,IF(L2092="q",1,IF(L2092="l",0.01*VLOOKUP(EVID_HNOJENI!N2092,HNOJIVA_ALL!$A$2:$AE$3303,31,FALSE),"CHYBA")))),2)</f>
        <v>#N/A</v>
      </c>
      <c r="U2092" s="51" t="e">
        <f>ROUND(VLOOKUP(EVID_HNOJENI!N2092,HNOJIVA_ALL!$A$2:$Z$3303,20,FALSE)*K2092*IF(L2092="t",10,IF(L2092="kg",0.01,IF(L2092="q",1,IF(L2092="l",0.01*VLOOKUP(EVID_HNOJENI!N2092,HNOJIVA_ALL!$A$2:$AE$3303,31,FALSE),"CHYBA")))),2)</f>
        <v>#N/A</v>
      </c>
    </row>
    <row r="2093" spans="1:21" x14ac:dyDescent="0.2">
      <c r="A2093" s="32"/>
      <c r="B2093" s="45" t="e">
        <f>VLOOKUP($A2093,EVID_OSEVU!$A$1:$M$4972,2,FALSE)</f>
        <v>#N/A</v>
      </c>
      <c r="C2093" s="45" t="e">
        <f>VLOOKUP($A2093,EVID_OSEVU!$A$1:$M$4972,3,FALSE)</f>
        <v>#N/A</v>
      </c>
      <c r="D2093" s="45" t="e">
        <f>VLOOKUP($A2093,EVID_OSEVU!$A$1:$M$4972,4,FALSE)</f>
        <v>#N/A</v>
      </c>
      <c r="E2093" s="45" t="e">
        <f>VLOOKUP($A2093,EVID_OSEVU!$A$1:$M$4972,7,FALSE)</f>
        <v>#N/A</v>
      </c>
      <c r="F2093" s="45" t="e">
        <f>VLOOKUP($A2093,EVID_OSEVU!$A$1:$M$4972,8,FALSE)</f>
        <v>#N/A</v>
      </c>
      <c r="G2093" s="45" t="e">
        <f>VLOOKUP($A2093,EVID_OSEVU!$A$1:$M$4972,11,FALSE)</f>
        <v>#N/A</v>
      </c>
      <c r="H2093" s="35"/>
      <c r="I2093" s="48"/>
      <c r="J2093" s="33" t="e">
        <f>VLOOKUP($A2093,EVID_OSEVU!$A$1:$M$4972,11,FALSE)</f>
        <v>#N/A</v>
      </c>
      <c r="K2093" s="39"/>
      <c r="L2093" s="49"/>
      <c r="M2093" s="89" t="e">
        <f t="shared" si="32"/>
        <v>#N/A</v>
      </c>
      <c r="N2093" s="50"/>
      <c r="O2093" s="37" t="e">
        <f>VLOOKUP(EVID_HNOJENI!N2093,HNOJIVA_ALL!$A$2:$Z$3303,4,FALSE)</f>
        <v>#N/A</v>
      </c>
      <c r="P2093" s="51" t="e">
        <f>ROUND(VLOOKUP(EVID_HNOJENI!N2093,HNOJIVA_ALL!$A$2:$Z$3303,14,FALSE)*K2093*IF(L2093="t",10,IF(L2093="kg",0.01,IF(L2093="q",1,IF(L2093="l",0.01*VLOOKUP(EVID_HNOJENI!N2093,HNOJIVA_ALL!$A$2:$AE$3303,31,FALSE),"CHYBA")))),2)</f>
        <v>#N/A</v>
      </c>
      <c r="Q2093" s="51" t="e">
        <f>ROUND(VLOOKUP(EVID_HNOJENI!N2093,HNOJIVA_ALL!$A$2:$Z$3303,15,FALSE)*K2093*IF(L2093="t",10,IF(L2093="kg",0.01,IF(L2093="q",1,IF(L2093="l",0.01*VLOOKUP(EVID_HNOJENI!N2093,HNOJIVA_ALL!$A$2:$AE$3303,31,FALSE),"CHYBA")))),2)</f>
        <v>#N/A</v>
      </c>
      <c r="R2093" s="51" t="e">
        <f>ROUND(VLOOKUP(EVID_HNOJENI!N2093,HNOJIVA_ALL!$A$2:$Z$3303,16,FALSE)*K2093*IF(L2093="t",10,IF(L2093="kg",0.01,IF(L2093="q",1,IF(L2093="l",0.01*VLOOKUP(EVID_HNOJENI!N2093,HNOJIVA_ALL!$A$2:$AE$3303,31,FALSE),"CHYBA")))),2)</f>
        <v>#N/A</v>
      </c>
      <c r="S2093" s="51" t="e">
        <f>ROUND(VLOOKUP(EVID_HNOJENI!N2093,HNOJIVA_ALL!$A$2:$Z$3303,18,FALSE)*K2093*IF(L2093="t",10,IF(L2093="kg",0.01,IF(L2093="q",1,IF(L2093="l",0.01*VLOOKUP(EVID_HNOJENI!N2093,HNOJIVA_ALL!$A$2:$AE$3303,31,FALSE),"CHYBA")))),2)</f>
        <v>#N/A</v>
      </c>
      <c r="T2093" s="51" t="e">
        <f>ROUND(VLOOKUP(EVID_HNOJENI!N2093,HNOJIVA_ALL!$A$2:$Z$3303,17,FALSE)*K2093*IF(L2093="t",10,IF(L2093="kg",0.01,IF(L2093="q",1,IF(L2093="l",0.01*VLOOKUP(EVID_HNOJENI!N2093,HNOJIVA_ALL!$A$2:$AE$3303,31,FALSE),"CHYBA")))),2)</f>
        <v>#N/A</v>
      </c>
      <c r="U2093" s="51" t="e">
        <f>ROUND(VLOOKUP(EVID_HNOJENI!N2093,HNOJIVA_ALL!$A$2:$Z$3303,20,FALSE)*K2093*IF(L2093="t",10,IF(L2093="kg",0.01,IF(L2093="q",1,IF(L2093="l",0.01*VLOOKUP(EVID_HNOJENI!N2093,HNOJIVA_ALL!$A$2:$AE$3303,31,FALSE),"CHYBA")))),2)</f>
        <v>#N/A</v>
      </c>
    </row>
    <row r="2094" spans="1:21" x14ac:dyDescent="0.2">
      <c r="A2094" s="32"/>
      <c r="B2094" s="45" t="e">
        <f>VLOOKUP($A2094,EVID_OSEVU!$A$1:$M$4972,2,FALSE)</f>
        <v>#N/A</v>
      </c>
      <c r="C2094" s="45" t="e">
        <f>VLOOKUP($A2094,EVID_OSEVU!$A$1:$M$4972,3,FALSE)</f>
        <v>#N/A</v>
      </c>
      <c r="D2094" s="45" t="e">
        <f>VLOOKUP($A2094,EVID_OSEVU!$A$1:$M$4972,4,FALSE)</f>
        <v>#N/A</v>
      </c>
      <c r="E2094" s="45" t="e">
        <f>VLOOKUP($A2094,EVID_OSEVU!$A$1:$M$4972,7,FALSE)</f>
        <v>#N/A</v>
      </c>
      <c r="F2094" s="45" t="e">
        <f>VLOOKUP($A2094,EVID_OSEVU!$A$1:$M$4972,8,FALSE)</f>
        <v>#N/A</v>
      </c>
      <c r="G2094" s="45" t="e">
        <f>VLOOKUP($A2094,EVID_OSEVU!$A$1:$M$4972,11,FALSE)</f>
        <v>#N/A</v>
      </c>
      <c r="H2094" s="35"/>
      <c r="I2094" s="48"/>
      <c r="J2094" s="33" t="e">
        <f>VLOOKUP($A2094,EVID_OSEVU!$A$1:$M$4972,11,FALSE)</f>
        <v>#N/A</v>
      </c>
      <c r="K2094" s="39"/>
      <c r="L2094" s="49"/>
      <c r="M2094" s="89" t="e">
        <f t="shared" si="32"/>
        <v>#N/A</v>
      </c>
      <c r="N2094" s="50"/>
      <c r="O2094" s="37" t="e">
        <f>VLOOKUP(EVID_HNOJENI!N2094,HNOJIVA_ALL!$A$2:$Z$3303,4,FALSE)</f>
        <v>#N/A</v>
      </c>
      <c r="P2094" s="51" t="e">
        <f>ROUND(VLOOKUP(EVID_HNOJENI!N2094,HNOJIVA_ALL!$A$2:$Z$3303,14,FALSE)*K2094*IF(L2094="t",10,IF(L2094="kg",0.01,IF(L2094="q",1,IF(L2094="l",0.01*VLOOKUP(EVID_HNOJENI!N2094,HNOJIVA_ALL!$A$2:$AE$3303,31,FALSE),"CHYBA")))),2)</f>
        <v>#N/A</v>
      </c>
      <c r="Q2094" s="51" t="e">
        <f>ROUND(VLOOKUP(EVID_HNOJENI!N2094,HNOJIVA_ALL!$A$2:$Z$3303,15,FALSE)*K2094*IF(L2094="t",10,IF(L2094="kg",0.01,IF(L2094="q",1,IF(L2094="l",0.01*VLOOKUP(EVID_HNOJENI!N2094,HNOJIVA_ALL!$A$2:$AE$3303,31,FALSE),"CHYBA")))),2)</f>
        <v>#N/A</v>
      </c>
      <c r="R2094" s="51" t="e">
        <f>ROUND(VLOOKUP(EVID_HNOJENI!N2094,HNOJIVA_ALL!$A$2:$Z$3303,16,FALSE)*K2094*IF(L2094="t",10,IF(L2094="kg",0.01,IF(L2094="q",1,IF(L2094="l",0.01*VLOOKUP(EVID_HNOJENI!N2094,HNOJIVA_ALL!$A$2:$AE$3303,31,FALSE),"CHYBA")))),2)</f>
        <v>#N/A</v>
      </c>
      <c r="S2094" s="51" t="e">
        <f>ROUND(VLOOKUP(EVID_HNOJENI!N2094,HNOJIVA_ALL!$A$2:$Z$3303,18,FALSE)*K2094*IF(L2094="t",10,IF(L2094="kg",0.01,IF(L2094="q",1,IF(L2094="l",0.01*VLOOKUP(EVID_HNOJENI!N2094,HNOJIVA_ALL!$A$2:$AE$3303,31,FALSE),"CHYBA")))),2)</f>
        <v>#N/A</v>
      </c>
      <c r="T2094" s="51" t="e">
        <f>ROUND(VLOOKUP(EVID_HNOJENI!N2094,HNOJIVA_ALL!$A$2:$Z$3303,17,FALSE)*K2094*IF(L2094="t",10,IF(L2094="kg",0.01,IF(L2094="q",1,IF(L2094="l",0.01*VLOOKUP(EVID_HNOJENI!N2094,HNOJIVA_ALL!$A$2:$AE$3303,31,FALSE),"CHYBA")))),2)</f>
        <v>#N/A</v>
      </c>
      <c r="U2094" s="51" t="e">
        <f>ROUND(VLOOKUP(EVID_HNOJENI!N2094,HNOJIVA_ALL!$A$2:$Z$3303,20,FALSE)*K2094*IF(L2094="t",10,IF(L2094="kg",0.01,IF(L2094="q",1,IF(L2094="l",0.01*VLOOKUP(EVID_HNOJENI!N2094,HNOJIVA_ALL!$A$2:$AE$3303,31,FALSE),"CHYBA")))),2)</f>
        <v>#N/A</v>
      </c>
    </row>
    <row r="2095" spans="1:21" x14ac:dyDescent="0.2">
      <c r="A2095" s="32"/>
      <c r="B2095" s="45" t="e">
        <f>VLOOKUP($A2095,EVID_OSEVU!$A$1:$M$4972,2,FALSE)</f>
        <v>#N/A</v>
      </c>
      <c r="C2095" s="45" t="e">
        <f>VLOOKUP($A2095,EVID_OSEVU!$A$1:$M$4972,3,FALSE)</f>
        <v>#N/A</v>
      </c>
      <c r="D2095" s="45" t="e">
        <f>VLOOKUP($A2095,EVID_OSEVU!$A$1:$M$4972,4,FALSE)</f>
        <v>#N/A</v>
      </c>
      <c r="E2095" s="45" t="e">
        <f>VLOOKUP($A2095,EVID_OSEVU!$A$1:$M$4972,7,FALSE)</f>
        <v>#N/A</v>
      </c>
      <c r="F2095" s="45" t="e">
        <f>VLOOKUP($A2095,EVID_OSEVU!$A$1:$M$4972,8,FALSE)</f>
        <v>#N/A</v>
      </c>
      <c r="G2095" s="45" t="e">
        <f>VLOOKUP($A2095,EVID_OSEVU!$A$1:$M$4972,11,FALSE)</f>
        <v>#N/A</v>
      </c>
      <c r="H2095" s="35"/>
      <c r="I2095" s="48"/>
      <c r="J2095" s="33" t="e">
        <f>VLOOKUP($A2095,EVID_OSEVU!$A$1:$M$4972,11,FALSE)</f>
        <v>#N/A</v>
      </c>
      <c r="K2095" s="39"/>
      <c r="L2095" s="49"/>
      <c r="M2095" s="89" t="e">
        <f t="shared" si="32"/>
        <v>#N/A</v>
      </c>
      <c r="N2095" s="50"/>
      <c r="O2095" s="37" t="e">
        <f>VLOOKUP(EVID_HNOJENI!N2095,HNOJIVA_ALL!$A$2:$Z$3303,4,FALSE)</f>
        <v>#N/A</v>
      </c>
      <c r="P2095" s="51" t="e">
        <f>ROUND(VLOOKUP(EVID_HNOJENI!N2095,HNOJIVA_ALL!$A$2:$Z$3303,14,FALSE)*K2095*IF(L2095="t",10,IF(L2095="kg",0.01,IF(L2095="q",1,IF(L2095="l",0.01*VLOOKUP(EVID_HNOJENI!N2095,HNOJIVA_ALL!$A$2:$AE$3303,31,FALSE),"CHYBA")))),2)</f>
        <v>#N/A</v>
      </c>
      <c r="Q2095" s="51" t="e">
        <f>ROUND(VLOOKUP(EVID_HNOJENI!N2095,HNOJIVA_ALL!$A$2:$Z$3303,15,FALSE)*K2095*IF(L2095="t",10,IF(L2095="kg",0.01,IF(L2095="q",1,IF(L2095="l",0.01*VLOOKUP(EVID_HNOJENI!N2095,HNOJIVA_ALL!$A$2:$AE$3303,31,FALSE),"CHYBA")))),2)</f>
        <v>#N/A</v>
      </c>
      <c r="R2095" s="51" t="e">
        <f>ROUND(VLOOKUP(EVID_HNOJENI!N2095,HNOJIVA_ALL!$A$2:$Z$3303,16,FALSE)*K2095*IF(L2095="t",10,IF(L2095="kg",0.01,IF(L2095="q",1,IF(L2095="l",0.01*VLOOKUP(EVID_HNOJENI!N2095,HNOJIVA_ALL!$A$2:$AE$3303,31,FALSE),"CHYBA")))),2)</f>
        <v>#N/A</v>
      </c>
      <c r="S2095" s="51" t="e">
        <f>ROUND(VLOOKUP(EVID_HNOJENI!N2095,HNOJIVA_ALL!$A$2:$Z$3303,18,FALSE)*K2095*IF(L2095="t",10,IF(L2095="kg",0.01,IF(L2095="q",1,IF(L2095="l",0.01*VLOOKUP(EVID_HNOJENI!N2095,HNOJIVA_ALL!$A$2:$AE$3303,31,FALSE),"CHYBA")))),2)</f>
        <v>#N/A</v>
      </c>
      <c r="T2095" s="51" t="e">
        <f>ROUND(VLOOKUP(EVID_HNOJENI!N2095,HNOJIVA_ALL!$A$2:$Z$3303,17,FALSE)*K2095*IF(L2095="t",10,IF(L2095="kg",0.01,IF(L2095="q",1,IF(L2095="l",0.01*VLOOKUP(EVID_HNOJENI!N2095,HNOJIVA_ALL!$A$2:$AE$3303,31,FALSE),"CHYBA")))),2)</f>
        <v>#N/A</v>
      </c>
      <c r="U2095" s="51" t="e">
        <f>ROUND(VLOOKUP(EVID_HNOJENI!N2095,HNOJIVA_ALL!$A$2:$Z$3303,20,FALSE)*K2095*IF(L2095="t",10,IF(L2095="kg",0.01,IF(L2095="q",1,IF(L2095="l",0.01*VLOOKUP(EVID_HNOJENI!N2095,HNOJIVA_ALL!$A$2:$AE$3303,31,FALSE),"CHYBA")))),2)</f>
        <v>#N/A</v>
      </c>
    </row>
    <row r="2096" spans="1:21" x14ac:dyDescent="0.2">
      <c r="A2096" s="32"/>
      <c r="B2096" s="45" t="e">
        <f>VLOOKUP($A2096,EVID_OSEVU!$A$1:$M$4972,2,FALSE)</f>
        <v>#N/A</v>
      </c>
      <c r="C2096" s="45" t="e">
        <f>VLOOKUP($A2096,EVID_OSEVU!$A$1:$M$4972,3,FALSE)</f>
        <v>#N/A</v>
      </c>
      <c r="D2096" s="45" t="e">
        <f>VLOOKUP($A2096,EVID_OSEVU!$A$1:$M$4972,4,FALSE)</f>
        <v>#N/A</v>
      </c>
      <c r="E2096" s="45" t="e">
        <f>VLOOKUP($A2096,EVID_OSEVU!$A$1:$M$4972,7,FALSE)</f>
        <v>#N/A</v>
      </c>
      <c r="F2096" s="45" t="e">
        <f>VLOOKUP($A2096,EVID_OSEVU!$A$1:$M$4972,8,FALSE)</f>
        <v>#N/A</v>
      </c>
      <c r="G2096" s="45" t="e">
        <f>VLOOKUP($A2096,EVID_OSEVU!$A$1:$M$4972,11,FALSE)</f>
        <v>#N/A</v>
      </c>
      <c r="H2096" s="35"/>
      <c r="I2096" s="48"/>
      <c r="J2096" s="33" t="e">
        <f>VLOOKUP($A2096,EVID_OSEVU!$A$1:$M$4972,11,FALSE)</f>
        <v>#N/A</v>
      </c>
      <c r="K2096" s="39"/>
      <c r="L2096" s="49"/>
      <c r="M2096" s="89" t="e">
        <f t="shared" si="32"/>
        <v>#N/A</v>
      </c>
      <c r="N2096" s="50"/>
      <c r="O2096" s="37" t="e">
        <f>VLOOKUP(EVID_HNOJENI!N2096,HNOJIVA_ALL!$A$2:$Z$3303,4,FALSE)</f>
        <v>#N/A</v>
      </c>
      <c r="P2096" s="51" t="e">
        <f>ROUND(VLOOKUP(EVID_HNOJENI!N2096,HNOJIVA_ALL!$A$2:$Z$3303,14,FALSE)*K2096*IF(L2096="t",10,IF(L2096="kg",0.01,IF(L2096="q",1,IF(L2096="l",0.01*VLOOKUP(EVID_HNOJENI!N2096,HNOJIVA_ALL!$A$2:$AE$3303,31,FALSE),"CHYBA")))),2)</f>
        <v>#N/A</v>
      </c>
      <c r="Q2096" s="51" t="e">
        <f>ROUND(VLOOKUP(EVID_HNOJENI!N2096,HNOJIVA_ALL!$A$2:$Z$3303,15,FALSE)*K2096*IF(L2096="t",10,IF(L2096="kg",0.01,IF(L2096="q",1,IF(L2096="l",0.01*VLOOKUP(EVID_HNOJENI!N2096,HNOJIVA_ALL!$A$2:$AE$3303,31,FALSE),"CHYBA")))),2)</f>
        <v>#N/A</v>
      </c>
      <c r="R2096" s="51" t="e">
        <f>ROUND(VLOOKUP(EVID_HNOJENI!N2096,HNOJIVA_ALL!$A$2:$Z$3303,16,FALSE)*K2096*IF(L2096="t",10,IF(L2096="kg",0.01,IF(L2096="q",1,IF(L2096="l",0.01*VLOOKUP(EVID_HNOJENI!N2096,HNOJIVA_ALL!$A$2:$AE$3303,31,FALSE),"CHYBA")))),2)</f>
        <v>#N/A</v>
      </c>
      <c r="S2096" s="51" t="e">
        <f>ROUND(VLOOKUP(EVID_HNOJENI!N2096,HNOJIVA_ALL!$A$2:$Z$3303,18,FALSE)*K2096*IF(L2096="t",10,IF(L2096="kg",0.01,IF(L2096="q",1,IF(L2096="l",0.01*VLOOKUP(EVID_HNOJENI!N2096,HNOJIVA_ALL!$A$2:$AE$3303,31,FALSE),"CHYBA")))),2)</f>
        <v>#N/A</v>
      </c>
      <c r="T2096" s="51" t="e">
        <f>ROUND(VLOOKUP(EVID_HNOJENI!N2096,HNOJIVA_ALL!$A$2:$Z$3303,17,FALSE)*K2096*IF(L2096="t",10,IF(L2096="kg",0.01,IF(L2096="q",1,IF(L2096="l",0.01*VLOOKUP(EVID_HNOJENI!N2096,HNOJIVA_ALL!$A$2:$AE$3303,31,FALSE),"CHYBA")))),2)</f>
        <v>#N/A</v>
      </c>
      <c r="U2096" s="51" t="e">
        <f>ROUND(VLOOKUP(EVID_HNOJENI!N2096,HNOJIVA_ALL!$A$2:$Z$3303,20,FALSE)*K2096*IF(L2096="t",10,IF(L2096="kg",0.01,IF(L2096="q",1,IF(L2096="l",0.01*VLOOKUP(EVID_HNOJENI!N2096,HNOJIVA_ALL!$A$2:$AE$3303,31,FALSE),"CHYBA")))),2)</f>
        <v>#N/A</v>
      </c>
    </row>
    <row r="2097" spans="1:21" x14ac:dyDescent="0.2">
      <c r="A2097" s="32"/>
      <c r="B2097" s="45" t="e">
        <f>VLOOKUP($A2097,EVID_OSEVU!$A$1:$M$4972,2,FALSE)</f>
        <v>#N/A</v>
      </c>
      <c r="C2097" s="45" t="e">
        <f>VLOOKUP($A2097,EVID_OSEVU!$A$1:$M$4972,3,FALSE)</f>
        <v>#N/A</v>
      </c>
      <c r="D2097" s="45" t="e">
        <f>VLOOKUP($A2097,EVID_OSEVU!$A$1:$M$4972,4,FALSE)</f>
        <v>#N/A</v>
      </c>
      <c r="E2097" s="45" t="e">
        <f>VLOOKUP($A2097,EVID_OSEVU!$A$1:$M$4972,7,FALSE)</f>
        <v>#N/A</v>
      </c>
      <c r="F2097" s="45" t="e">
        <f>VLOOKUP($A2097,EVID_OSEVU!$A$1:$M$4972,8,FALSE)</f>
        <v>#N/A</v>
      </c>
      <c r="G2097" s="45" t="e">
        <f>VLOOKUP($A2097,EVID_OSEVU!$A$1:$M$4972,11,FALSE)</f>
        <v>#N/A</v>
      </c>
      <c r="H2097" s="35"/>
      <c r="I2097" s="48"/>
      <c r="J2097" s="33" t="e">
        <f>VLOOKUP($A2097,EVID_OSEVU!$A$1:$M$4972,11,FALSE)</f>
        <v>#N/A</v>
      </c>
      <c r="K2097" s="39"/>
      <c r="L2097" s="49"/>
      <c r="M2097" s="89" t="e">
        <f t="shared" si="32"/>
        <v>#N/A</v>
      </c>
      <c r="N2097" s="50"/>
      <c r="O2097" s="37" t="e">
        <f>VLOOKUP(EVID_HNOJENI!N2097,HNOJIVA_ALL!$A$2:$Z$3303,4,FALSE)</f>
        <v>#N/A</v>
      </c>
      <c r="P2097" s="51" t="e">
        <f>ROUND(VLOOKUP(EVID_HNOJENI!N2097,HNOJIVA_ALL!$A$2:$Z$3303,14,FALSE)*K2097*IF(L2097="t",10,IF(L2097="kg",0.01,IF(L2097="q",1,IF(L2097="l",0.01*VLOOKUP(EVID_HNOJENI!N2097,HNOJIVA_ALL!$A$2:$AE$3303,31,FALSE),"CHYBA")))),2)</f>
        <v>#N/A</v>
      </c>
      <c r="Q2097" s="51" t="e">
        <f>ROUND(VLOOKUP(EVID_HNOJENI!N2097,HNOJIVA_ALL!$A$2:$Z$3303,15,FALSE)*K2097*IF(L2097="t",10,IF(L2097="kg",0.01,IF(L2097="q",1,IF(L2097="l",0.01*VLOOKUP(EVID_HNOJENI!N2097,HNOJIVA_ALL!$A$2:$AE$3303,31,FALSE),"CHYBA")))),2)</f>
        <v>#N/A</v>
      </c>
      <c r="R2097" s="51" t="e">
        <f>ROUND(VLOOKUP(EVID_HNOJENI!N2097,HNOJIVA_ALL!$A$2:$Z$3303,16,FALSE)*K2097*IF(L2097="t",10,IF(L2097="kg",0.01,IF(L2097="q",1,IF(L2097="l",0.01*VLOOKUP(EVID_HNOJENI!N2097,HNOJIVA_ALL!$A$2:$AE$3303,31,FALSE),"CHYBA")))),2)</f>
        <v>#N/A</v>
      </c>
      <c r="S2097" s="51" t="e">
        <f>ROUND(VLOOKUP(EVID_HNOJENI!N2097,HNOJIVA_ALL!$A$2:$Z$3303,18,FALSE)*K2097*IF(L2097="t",10,IF(L2097="kg",0.01,IF(L2097="q",1,IF(L2097="l",0.01*VLOOKUP(EVID_HNOJENI!N2097,HNOJIVA_ALL!$A$2:$AE$3303,31,FALSE),"CHYBA")))),2)</f>
        <v>#N/A</v>
      </c>
      <c r="T2097" s="51" t="e">
        <f>ROUND(VLOOKUP(EVID_HNOJENI!N2097,HNOJIVA_ALL!$A$2:$Z$3303,17,FALSE)*K2097*IF(L2097="t",10,IF(L2097="kg",0.01,IF(L2097="q",1,IF(L2097="l",0.01*VLOOKUP(EVID_HNOJENI!N2097,HNOJIVA_ALL!$A$2:$AE$3303,31,FALSE),"CHYBA")))),2)</f>
        <v>#N/A</v>
      </c>
      <c r="U2097" s="51" t="e">
        <f>ROUND(VLOOKUP(EVID_HNOJENI!N2097,HNOJIVA_ALL!$A$2:$Z$3303,20,FALSE)*K2097*IF(L2097="t",10,IF(L2097="kg",0.01,IF(L2097="q",1,IF(L2097="l",0.01*VLOOKUP(EVID_HNOJENI!N2097,HNOJIVA_ALL!$A$2:$AE$3303,31,FALSE),"CHYBA")))),2)</f>
        <v>#N/A</v>
      </c>
    </row>
    <row r="2098" spans="1:21" x14ac:dyDescent="0.2">
      <c r="A2098" s="32"/>
      <c r="B2098" s="45" t="e">
        <f>VLOOKUP($A2098,EVID_OSEVU!$A$1:$M$4972,2,FALSE)</f>
        <v>#N/A</v>
      </c>
      <c r="C2098" s="45" t="e">
        <f>VLOOKUP($A2098,EVID_OSEVU!$A$1:$M$4972,3,FALSE)</f>
        <v>#N/A</v>
      </c>
      <c r="D2098" s="45" t="e">
        <f>VLOOKUP($A2098,EVID_OSEVU!$A$1:$M$4972,4,FALSE)</f>
        <v>#N/A</v>
      </c>
      <c r="E2098" s="45" t="e">
        <f>VLOOKUP($A2098,EVID_OSEVU!$A$1:$M$4972,7,FALSE)</f>
        <v>#N/A</v>
      </c>
      <c r="F2098" s="45" t="e">
        <f>VLOOKUP($A2098,EVID_OSEVU!$A$1:$M$4972,8,FALSE)</f>
        <v>#N/A</v>
      </c>
      <c r="G2098" s="45" t="e">
        <f>VLOOKUP($A2098,EVID_OSEVU!$A$1:$M$4972,11,FALSE)</f>
        <v>#N/A</v>
      </c>
      <c r="H2098" s="35"/>
      <c r="I2098" s="48"/>
      <c r="J2098" s="33" t="e">
        <f>VLOOKUP($A2098,EVID_OSEVU!$A$1:$M$4972,11,FALSE)</f>
        <v>#N/A</v>
      </c>
      <c r="K2098" s="39"/>
      <c r="L2098" s="49"/>
      <c r="M2098" s="89" t="e">
        <f t="shared" si="32"/>
        <v>#N/A</v>
      </c>
      <c r="N2098" s="50"/>
      <c r="O2098" s="37" t="e">
        <f>VLOOKUP(EVID_HNOJENI!N2098,HNOJIVA_ALL!$A$2:$Z$3303,4,FALSE)</f>
        <v>#N/A</v>
      </c>
      <c r="P2098" s="51" t="e">
        <f>ROUND(VLOOKUP(EVID_HNOJENI!N2098,HNOJIVA_ALL!$A$2:$Z$3303,14,FALSE)*K2098*IF(L2098="t",10,IF(L2098="kg",0.01,IF(L2098="q",1,IF(L2098="l",0.01*VLOOKUP(EVID_HNOJENI!N2098,HNOJIVA_ALL!$A$2:$AE$3303,31,FALSE),"CHYBA")))),2)</f>
        <v>#N/A</v>
      </c>
      <c r="Q2098" s="51" t="e">
        <f>ROUND(VLOOKUP(EVID_HNOJENI!N2098,HNOJIVA_ALL!$A$2:$Z$3303,15,FALSE)*K2098*IF(L2098="t",10,IF(L2098="kg",0.01,IF(L2098="q",1,IF(L2098="l",0.01*VLOOKUP(EVID_HNOJENI!N2098,HNOJIVA_ALL!$A$2:$AE$3303,31,FALSE),"CHYBA")))),2)</f>
        <v>#N/A</v>
      </c>
      <c r="R2098" s="51" t="e">
        <f>ROUND(VLOOKUP(EVID_HNOJENI!N2098,HNOJIVA_ALL!$A$2:$Z$3303,16,FALSE)*K2098*IF(L2098="t",10,IF(L2098="kg",0.01,IF(L2098="q",1,IF(L2098="l",0.01*VLOOKUP(EVID_HNOJENI!N2098,HNOJIVA_ALL!$A$2:$AE$3303,31,FALSE),"CHYBA")))),2)</f>
        <v>#N/A</v>
      </c>
      <c r="S2098" s="51" t="e">
        <f>ROUND(VLOOKUP(EVID_HNOJENI!N2098,HNOJIVA_ALL!$A$2:$Z$3303,18,FALSE)*K2098*IF(L2098="t",10,IF(L2098="kg",0.01,IF(L2098="q",1,IF(L2098="l",0.01*VLOOKUP(EVID_HNOJENI!N2098,HNOJIVA_ALL!$A$2:$AE$3303,31,FALSE),"CHYBA")))),2)</f>
        <v>#N/A</v>
      </c>
      <c r="T2098" s="51" t="e">
        <f>ROUND(VLOOKUP(EVID_HNOJENI!N2098,HNOJIVA_ALL!$A$2:$Z$3303,17,FALSE)*K2098*IF(L2098="t",10,IF(L2098="kg",0.01,IF(L2098="q",1,IF(L2098="l",0.01*VLOOKUP(EVID_HNOJENI!N2098,HNOJIVA_ALL!$A$2:$AE$3303,31,FALSE),"CHYBA")))),2)</f>
        <v>#N/A</v>
      </c>
      <c r="U2098" s="51" t="e">
        <f>ROUND(VLOOKUP(EVID_HNOJENI!N2098,HNOJIVA_ALL!$A$2:$Z$3303,20,FALSE)*K2098*IF(L2098="t",10,IF(L2098="kg",0.01,IF(L2098="q",1,IF(L2098="l",0.01*VLOOKUP(EVID_HNOJENI!N2098,HNOJIVA_ALL!$A$2:$AE$3303,31,FALSE),"CHYBA")))),2)</f>
        <v>#N/A</v>
      </c>
    </row>
    <row r="2099" spans="1:21" x14ac:dyDescent="0.2">
      <c r="A2099" s="32"/>
      <c r="B2099" s="45" t="e">
        <f>VLOOKUP($A2099,EVID_OSEVU!$A$1:$M$4972,2,FALSE)</f>
        <v>#N/A</v>
      </c>
      <c r="C2099" s="45" t="e">
        <f>VLOOKUP($A2099,EVID_OSEVU!$A$1:$M$4972,3,FALSE)</f>
        <v>#N/A</v>
      </c>
      <c r="D2099" s="45" t="e">
        <f>VLOOKUP($A2099,EVID_OSEVU!$A$1:$M$4972,4,FALSE)</f>
        <v>#N/A</v>
      </c>
      <c r="E2099" s="45" t="e">
        <f>VLOOKUP($A2099,EVID_OSEVU!$A$1:$M$4972,7,FALSE)</f>
        <v>#N/A</v>
      </c>
      <c r="F2099" s="45" t="e">
        <f>VLOOKUP($A2099,EVID_OSEVU!$A$1:$M$4972,8,FALSE)</f>
        <v>#N/A</v>
      </c>
      <c r="G2099" s="45" t="e">
        <f>VLOOKUP($A2099,EVID_OSEVU!$A$1:$M$4972,11,FALSE)</f>
        <v>#N/A</v>
      </c>
      <c r="H2099" s="35"/>
      <c r="I2099" s="48"/>
      <c r="J2099" s="33" t="e">
        <f>VLOOKUP($A2099,EVID_OSEVU!$A$1:$M$4972,11,FALSE)</f>
        <v>#N/A</v>
      </c>
      <c r="K2099" s="39"/>
      <c r="L2099" s="49"/>
      <c r="M2099" s="89" t="e">
        <f t="shared" si="32"/>
        <v>#N/A</v>
      </c>
      <c r="N2099" s="50"/>
      <c r="O2099" s="37" t="e">
        <f>VLOOKUP(EVID_HNOJENI!N2099,HNOJIVA_ALL!$A$2:$Z$3303,4,FALSE)</f>
        <v>#N/A</v>
      </c>
      <c r="P2099" s="51" t="e">
        <f>ROUND(VLOOKUP(EVID_HNOJENI!N2099,HNOJIVA_ALL!$A$2:$Z$3303,14,FALSE)*K2099*IF(L2099="t",10,IF(L2099="kg",0.01,IF(L2099="q",1,IF(L2099="l",0.01*VLOOKUP(EVID_HNOJENI!N2099,HNOJIVA_ALL!$A$2:$AE$3303,31,FALSE),"CHYBA")))),2)</f>
        <v>#N/A</v>
      </c>
      <c r="Q2099" s="51" t="e">
        <f>ROUND(VLOOKUP(EVID_HNOJENI!N2099,HNOJIVA_ALL!$A$2:$Z$3303,15,FALSE)*K2099*IF(L2099="t",10,IF(L2099="kg",0.01,IF(L2099="q",1,IF(L2099="l",0.01*VLOOKUP(EVID_HNOJENI!N2099,HNOJIVA_ALL!$A$2:$AE$3303,31,FALSE),"CHYBA")))),2)</f>
        <v>#N/A</v>
      </c>
      <c r="R2099" s="51" t="e">
        <f>ROUND(VLOOKUP(EVID_HNOJENI!N2099,HNOJIVA_ALL!$A$2:$Z$3303,16,FALSE)*K2099*IF(L2099="t",10,IF(L2099="kg",0.01,IF(L2099="q",1,IF(L2099="l",0.01*VLOOKUP(EVID_HNOJENI!N2099,HNOJIVA_ALL!$A$2:$AE$3303,31,FALSE),"CHYBA")))),2)</f>
        <v>#N/A</v>
      </c>
      <c r="S2099" s="51" t="e">
        <f>ROUND(VLOOKUP(EVID_HNOJENI!N2099,HNOJIVA_ALL!$A$2:$Z$3303,18,FALSE)*K2099*IF(L2099="t",10,IF(L2099="kg",0.01,IF(L2099="q",1,IF(L2099="l",0.01*VLOOKUP(EVID_HNOJENI!N2099,HNOJIVA_ALL!$A$2:$AE$3303,31,FALSE),"CHYBA")))),2)</f>
        <v>#N/A</v>
      </c>
      <c r="T2099" s="51" t="e">
        <f>ROUND(VLOOKUP(EVID_HNOJENI!N2099,HNOJIVA_ALL!$A$2:$Z$3303,17,FALSE)*K2099*IF(L2099="t",10,IF(L2099="kg",0.01,IF(L2099="q",1,IF(L2099="l",0.01*VLOOKUP(EVID_HNOJENI!N2099,HNOJIVA_ALL!$A$2:$AE$3303,31,FALSE),"CHYBA")))),2)</f>
        <v>#N/A</v>
      </c>
      <c r="U2099" s="51" t="e">
        <f>ROUND(VLOOKUP(EVID_HNOJENI!N2099,HNOJIVA_ALL!$A$2:$Z$3303,20,FALSE)*K2099*IF(L2099="t",10,IF(L2099="kg",0.01,IF(L2099="q",1,IF(L2099="l",0.01*VLOOKUP(EVID_HNOJENI!N2099,HNOJIVA_ALL!$A$2:$AE$3303,31,FALSE),"CHYBA")))),2)</f>
        <v>#N/A</v>
      </c>
    </row>
    <row r="2100" spans="1:21" x14ac:dyDescent="0.2">
      <c r="A2100" s="32"/>
      <c r="B2100" s="45" t="e">
        <f>VLOOKUP($A2100,EVID_OSEVU!$A$1:$M$4972,2,FALSE)</f>
        <v>#N/A</v>
      </c>
      <c r="C2100" s="45" t="e">
        <f>VLOOKUP($A2100,EVID_OSEVU!$A$1:$M$4972,3,FALSE)</f>
        <v>#N/A</v>
      </c>
      <c r="D2100" s="45" t="e">
        <f>VLOOKUP($A2100,EVID_OSEVU!$A$1:$M$4972,4,FALSE)</f>
        <v>#N/A</v>
      </c>
      <c r="E2100" s="45" t="e">
        <f>VLOOKUP($A2100,EVID_OSEVU!$A$1:$M$4972,7,FALSE)</f>
        <v>#N/A</v>
      </c>
      <c r="F2100" s="45" t="e">
        <f>VLOOKUP($A2100,EVID_OSEVU!$A$1:$M$4972,8,FALSE)</f>
        <v>#N/A</v>
      </c>
      <c r="G2100" s="45" t="e">
        <f>VLOOKUP($A2100,EVID_OSEVU!$A$1:$M$4972,11,FALSE)</f>
        <v>#N/A</v>
      </c>
      <c r="H2100" s="35"/>
      <c r="I2100" s="48"/>
      <c r="J2100" s="33" t="e">
        <f>VLOOKUP($A2100,EVID_OSEVU!$A$1:$M$4972,11,FALSE)</f>
        <v>#N/A</v>
      </c>
      <c r="K2100" s="39"/>
      <c r="L2100" s="49"/>
      <c r="M2100" s="89" t="e">
        <f t="shared" si="32"/>
        <v>#N/A</v>
      </c>
      <c r="N2100" s="50"/>
      <c r="O2100" s="37" t="e">
        <f>VLOOKUP(EVID_HNOJENI!N2100,HNOJIVA_ALL!$A$2:$Z$3303,4,FALSE)</f>
        <v>#N/A</v>
      </c>
      <c r="P2100" s="51" t="e">
        <f>ROUND(VLOOKUP(EVID_HNOJENI!N2100,HNOJIVA_ALL!$A$2:$Z$3303,14,FALSE)*K2100*IF(L2100="t",10,IF(L2100="kg",0.01,IF(L2100="q",1,IF(L2100="l",0.01*VLOOKUP(EVID_HNOJENI!N2100,HNOJIVA_ALL!$A$2:$AE$3303,31,FALSE),"CHYBA")))),2)</f>
        <v>#N/A</v>
      </c>
      <c r="Q2100" s="51" t="e">
        <f>ROUND(VLOOKUP(EVID_HNOJENI!N2100,HNOJIVA_ALL!$A$2:$Z$3303,15,FALSE)*K2100*IF(L2100="t",10,IF(L2100="kg",0.01,IF(L2100="q",1,IF(L2100="l",0.01*VLOOKUP(EVID_HNOJENI!N2100,HNOJIVA_ALL!$A$2:$AE$3303,31,FALSE),"CHYBA")))),2)</f>
        <v>#N/A</v>
      </c>
      <c r="R2100" s="51" t="e">
        <f>ROUND(VLOOKUP(EVID_HNOJENI!N2100,HNOJIVA_ALL!$A$2:$Z$3303,16,FALSE)*K2100*IF(L2100="t",10,IF(L2100="kg",0.01,IF(L2100="q",1,IF(L2100="l",0.01*VLOOKUP(EVID_HNOJENI!N2100,HNOJIVA_ALL!$A$2:$AE$3303,31,FALSE),"CHYBA")))),2)</f>
        <v>#N/A</v>
      </c>
      <c r="S2100" s="51" t="e">
        <f>ROUND(VLOOKUP(EVID_HNOJENI!N2100,HNOJIVA_ALL!$A$2:$Z$3303,18,FALSE)*K2100*IF(L2100="t",10,IF(L2100="kg",0.01,IF(L2100="q",1,IF(L2100="l",0.01*VLOOKUP(EVID_HNOJENI!N2100,HNOJIVA_ALL!$A$2:$AE$3303,31,FALSE),"CHYBA")))),2)</f>
        <v>#N/A</v>
      </c>
      <c r="T2100" s="51" t="e">
        <f>ROUND(VLOOKUP(EVID_HNOJENI!N2100,HNOJIVA_ALL!$A$2:$Z$3303,17,FALSE)*K2100*IF(L2100="t",10,IF(L2100="kg",0.01,IF(L2100="q",1,IF(L2100="l",0.01*VLOOKUP(EVID_HNOJENI!N2100,HNOJIVA_ALL!$A$2:$AE$3303,31,FALSE),"CHYBA")))),2)</f>
        <v>#N/A</v>
      </c>
      <c r="U2100" s="51" t="e">
        <f>ROUND(VLOOKUP(EVID_HNOJENI!N2100,HNOJIVA_ALL!$A$2:$Z$3303,20,FALSE)*K2100*IF(L2100="t",10,IF(L2100="kg",0.01,IF(L2100="q",1,IF(L2100="l",0.01*VLOOKUP(EVID_HNOJENI!N2100,HNOJIVA_ALL!$A$2:$AE$3303,31,FALSE),"CHYBA")))),2)</f>
        <v>#N/A</v>
      </c>
    </row>
    <row r="2101" spans="1:21" x14ac:dyDescent="0.2">
      <c r="A2101" s="32"/>
      <c r="B2101" s="45" t="e">
        <f>VLOOKUP($A2101,EVID_OSEVU!$A$1:$M$4972,2,FALSE)</f>
        <v>#N/A</v>
      </c>
      <c r="C2101" s="45" t="e">
        <f>VLOOKUP($A2101,EVID_OSEVU!$A$1:$M$4972,3,FALSE)</f>
        <v>#N/A</v>
      </c>
      <c r="D2101" s="45" t="e">
        <f>VLOOKUP($A2101,EVID_OSEVU!$A$1:$M$4972,4,FALSE)</f>
        <v>#N/A</v>
      </c>
      <c r="E2101" s="45" t="e">
        <f>VLOOKUP($A2101,EVID_OSEVU!$A$1:$M$4972,7,FALSE)</f>
        <v>#N/A</v>
      </c>
      <c r="F2101" s="45" t="e">
        <f>VLOOKUP($A2101,EVID_OSEVU!$A$1:$M$4972,8,FALSE)</f>
        <v>#N/A</v>
      </c>
      <c r="G2101" s="45" t="e">
        <f>VLOOKUP($A2101,EVID_OSEVU!$A$1:$M$4972,11,FALSE)</f>
        <v>#N/A</v>
      </c>
      <c r="H2101" s="35"/>
      <c r="I2101" s="48"/>
      <c r="J2101" s="33" t="e">
        <f>VLOOKUP($A2101,EVID_OSEVU!$A$1:$M$4972,11,FALSE)</f>
        <v>#N/A</v>
      </c>
      <c r="K2101" s="39"/>
      <c r="L2101" s="49"/>
      <c r="M2101" s="89" t="e">
        <f t="shared" si="32"/>
        <v>#N/A</v>
      </c>
      <c r="N2101" s="50"/>
      <c r="O2101" s="37" t="e">
        <f>VLOOKUP(EVID_HNOJENI!N2101,HNOJIVA_ALL!$A$2:$Z$3303,4,FALSE)</f>
        <v>#N/A</v>
      </c>
      <c r="P2101" s="51" t="e">
        <f>ROUND(VLOOKUP(EVID_HNOJENI!N2101,HNOJIVA_ALL!$A$2:$Z$3303,14,FALSE)*K2101*IF(L2101="t",10,IF(L2101="kg",0.01,IF(L2101="q",1,IF(L2101="l",0.01*VLOOKUP(EVID_HNOJENI!N2101,HNOJIVA_ALL!$A$2:$AE$3303,31,FALSE),"CHYBA")))),2)</f>
        <v>#N/A</v>
      </c>
      <c r="Q2101" s="51" t="e">
        <f>ROUND(VLOOKUP(EVID_HNOJENI!N2101,HNOJIVA_ALL!$A$2:$Z$3303,15,FALSE)*K2101*IF(L2101="t",10,IF(L2101="kg",0.01,IF(L2101="q",1,IF(L2101="l",0.01*VLOOKUP(EVID_HNOJENI!N2101,HNOJIVA_ALL!$A$2:$AE$3303,31,FALSE),"CHYBA")))),2)</f>
        <v>#N/A</v>
      </c>
      <c r="R2101" s="51" t="e">
        <f>ROUND(VLOOKUP(EVID_HNOJENI!N2101,HNOJIVA_ALL!$A$2:$Z$3303,16,FALSE)*K2101*IF(L2101="t",10,IF(L2101="kg",0.01,IF(L2101="q",1,IF(L2101="l",0.01*VLOOKUP(EVID_HNOJENI!N2101,HNOJIVA_ALL!$A$2:$AE$3303,31,FALSE),"CHYBA")))),2)</f>
        <v>#N/A</v>
      </c>
      <c r="S2101" s="51" t="e">
        <f>ROUND(VLOOKUP(EVID_HNOJENI!N2101,HNOJIVA_ALL!$A$2:$Z$3303,18,FALSE)*K2101*IF(L2101="t",10,IF(L2101="kg",0.01,IF(L2101="q",1,IF(L2101="l",0.01*VLOOKUP(EVID_HNOJENI!N2101,HNOJIVA_ALL!$A$2:$AE$3303,31,FALSE),"CHYBA")))),2)</f>
        <v>#N/A</v>
      </c>
      <c r="T2101" s="51" t="e">
        <f>ROUND(VLOOKUP(EVID_HNOJENI!N2101,HNOJIVA_ALL!$A$2:$Z$3303,17,FALSE)*K2101*IF(L2101="t",10,IF(L2101="kg",0.01,IF(L2101="q",1,IF(L2101="l",0.01*VLOOKUP(EVID_HNOJENI!N2101,HNOJIVA_ALL!$A$2:$AE$3303,31,FALSE),"CHYBA")))),2)</f>
        <v>#N/A</v>
      </c>
      <c r="U2101" s="51" t="e">
        <f>ROUND(VLOOKUP(EVID_HNOJENI!N2101,HNOJIVA_ALL!$A$2:$Z$3303,20,FALSE)*K2101*IF(L2101="t",10,IF(L2101="kg",0.01,IF(L2101="q",1,IF(L2101="l",0.01*VLOOKUP(EVID_HNOJENI!N2101,HNOJIVA_ALL!$A$2:$AE$3303,31,FALSE),"CHYBA")))),2)</f>
        <v>#N/A</v>
      </c>
    </row>
    <row r="2102" spans="1:21" x14ac:dyDescent="0.2">
      <c r="A2102" s="32"/>
      <c r="B2102" s="45" t="e">
        <f>VLOOKUP($A2102,EVID_OSEVU!$A$1:$M$4972,2,FALSE)</f>
        <v>#N/A</v>
      </c>
      <c r="C2102" s="45" t="e">
        <f>VLOOKUP($A2102,EVID_OSEVU!$A$1:$M$4972,3,FALSE)</f>
        <v>#N/A</v>
      </c>
      <c r="D2102" s="45" t="e">
        <f>VLOOKUP($A2102,EVID_OSEVU!$A$1:$M$4972,4,FALSE)</f>
        <v>#N/A</v>
      </c>
      <c r="E2102" s="45" t="e">
        <f>VLOOKUP($A2102,EVID_OSEVU!$A$1:$M$4972,7,FALSE)</f>
        <v>#N/A</v>
      </c>
      <c r="F2102" s="45" t="e">
        <f>VLOOKUP($A2102,EVID_OSEVU!$A$1:$M$4972,8,FALSE)</f>
        <v>#N/A</v>
      </c>
      <c r="G2102" s="45" t="e">
        <f>VLOOKUP($A2102,EVID_OSEVU!$A$1:$M$4972,11,FALSE)</f>
        <v>#N/A</v>
      </c>
      <c r="H2102" s="35"/>
      <c r="I2102" s="48"/>
      <c r="J2102" s="33" t="e">
        <f>VLOOKUP($A2102,EVID_OSEVU!$A$1:$M$4972,11,FALSE)</f>
        <v>#N/A</v>
      </c>
      <c r="K2102" s="39"/>
      <c r="L2102" s="49"/>
      <c r="M2102" s="89" t="e">
        <f t="shared" si="32"/>
        <v>#N/A</v>
      </c>
      <c r="N2102" s="50"/>
      <c r="O2102" s="37" t="e">
        <f>VLOOKUP(EVID_HNOJENI!N2102,HNOJIVA_ALL!$A$2:$Z$3303,4,FALSE)</f>
        <v>#N/A</v>
      </c>
      <c r="P2102" s="51" t="e">
        <f>ROUND(VLOOKUP(EVID_HNOJENI!N2102,HNOJIVA_ALL!$A$2:$Z$3303,14,FALSE)*K2102*IF(L2102="t",10,IF(L2102="kg",0.01,IF(L2102="q",1,IF(L2102="l",0.01*VLOOKUP(EVID_HNOJENI!N2102,HNOJIVA_ALL!$A$2:$AE$3303,31,FALSE),"CHYBA")))),2)</f>
        <v>#N/A</v>
      </c>
      <c r="Q2102" s="51" t="e">
        <f>ROUND(VLOOKUP(EVID_HNOJENI!N2102,HNOJIVA_ALL!$A$2:$Z$3303,15,FALSE)*K2102*IF(L2102="t",10,IF(L2102="kg",0.01,IF(L2102="q",1,IF(L2102="l",0.01*VLOOKUP(EVID_HNOJENI!N2102,HNOJIVA_ALL!$A$2:$AE$3303,31,FALSE),"CHYBA")))),2)</f>
        <v>#N/A</v>
      </c>
      <c r="R2102" s="51" t="e">
        <f>ROUND(VLOOKUP(EVID_HNOJENI!N2102,HNOJIVA_ALL!$A$2:$Z$3303,16,FALSE)*K2102*IF(L2102="t",10,IF(L2102="kg",0.01,IF(L2102="q",1,IF(L2102="l",0.01*VLOOKUP(EVID_HNOJENI!N2102,HNOJIVA_ALL!$A$2:$AE$3303,31,FALSE),"CHYBA")))),2)</f>
        <v>#N/A</v>
      </c>
      <c r="S2102" s="51" t="e">
        <f>ROUND(VLOOKUP(EVID_HNOJENI!N2102,HNOJIVA_ALL!$A$2:$Z$3303,18,FALSE)*K2102*IF(L2102="t",10,IF(L2102="kg",0.01,IF(L2102="q",1,IF(L2102="l",0.01*VLOOKUP(EVID_HNOJENI!N2102,HNOJIVA_ALL!$A$2:$AE$3303,31,FALSE),"CHYBA")))),2)</f>
        <v>#N/A</v>
      </c>
      <c r="T2102" s="51" t="e">
        <f>ROUND(VLOOKUP(EVID_HNOJENI!N2102,HNOJIVA_ALL!$A$2:$Z$3303,17,FALSE)*K2102*IF(L2102="t",10,IF(L2102="kg",0.01,IF(L2102="q",1,IF(L2102="l",0.01*VLOOKUP(EVID_HNOJENI!N2102,HNOJIVA_ALL!$A$2:$AE$3303,31,FALSE),"CHYBA")))),2)</f>
        <v>#N/A</v>
      </c>
      <c r="U2102" s="51" t="e">
        <f>ROUND(VLOOKUP(EVID_HNOJENI!N2102,HNOJIVA_ALL!$A$2:$Z$3303,20,FALSE)*K2102*IF(L2102="t",10,IF(L2102="kg",0.01,IF(L2102="q",1,IF(L2102="l",0.01*VLOOKUP(EVID_HNOJENI!N2102,HNOJIVA_ALL!$A$2:$AE$3303,31,FALSE),"CHYBA")))),2)</f>
        <v>#N/A</v>
      </c>
    </row>
    <row r="2103" spans="1:21" x14ac:dyDescent="0.2">
      <c r="A2103" s="32"/>
      <c r="B2103" s="45" t="e">
        <f>VLOOKUP($A2103,EVID_OSEVU!$A$1:$M$4972,2,FALSE)</f>
        <v>#N/A</v>
      </c>
      <c r="C2103" s="45" t="e">
        <f>VLOOKUP($A2103,EVID_OSEVU!$A$1:$M$4972,3,FALSE)</f>
        <v>#N/A</v>
      </c>
      <c r="D2103" s="45" t="e">
        <f>VLOOKUP($A2103,EVID_OSEVU!$A$1:$M$4972,4,FALSE)</f>
        <v>#N/A</v>
      </c>
      <c r="E2103" s="45" t="e">
        <f>VLOOKUP($A2103,EVID_OSEVU!$A$1:$M$4972,7,FALSE)</f>
        <v>#N/A</v>
      </c>
      <c r="F2103" s="45" t="e">
        <f>VLOOKUP($A2103,EVID_OSEVU!$A$1:$M$4972,8,FALSE)</f>
        <v>#N/A</v>
      </c>
      <c r="G2103" s="45" t="e">
        <f>VLOOKUP($A2103,EVID_OSEVU!$A$1:$M$4972,11,FALSE)</f>
        <v>#N/A</v>
      </c>
      <c r="H2103" s="35"/>
      <c r="I2103" s="48"/>
      <c r="J2103" s="33" t="e">
        <f>VLOOKUP($A2103,EVID_OSEVU!$A$1:$M$4972,11,FALSE)</f>
        <v>#N/A</v>
      </c>
      <c r="K2103" s="39"/>
      <c r="L2103" s="49"/>
      <c r="M2103" s="89" t="e">
        <f t="shared" si="32"/>
        <v>#N/A</v>
      </c>
      <c r="N2103" s="50"/>
      <c r="O2103" s="37" t="e">
        <f>VLOOKUP(EVID_HNOJENI!N2103,HNOJIVA_ALL!$A$2:$Z$3303,4,FALSE)</f>
        <v>#N/A</v>
      </c>
      <c r="P2103" s="51" t="e">
        <f>ROUND(VLOOKUP(EVID_HNOJENI!N2103,HNOJIVA_ALL!$A$2:$Z$3303,14,FALSE)*K2103*IF(L2103="t",10,IF(L2103="kg",0.01,IF(L2103="q",1,IF(L2103="l",0.01*VLOOKUP(EVID_HNOJENI!N2103,HNOJIVA_ALL!$A$2:$AE$3303,31,FALSE),"CHYBA")))),2)</f>
        <v>#N/A</v>
      </c>
      <c r="Q2103" s="51" t="e">
        <f>ROUND(VLOOKUP(EVID_HNOJENI!N2103,HNOJIVA_ALL!$A$2:$Z$3303,15,FALSE)*K2103*IF(L2103="t",10,IF(L2103="kg",0.01,IF(L2103="q",1,IF(L2103="l",0.01*VLOOKUP(EVID_HNOJENI!N2103,HNOJIVA_ALL!$A$2:$AE$3303,31,FALSE),"CHYBA")))),2)</f>
        <v>#N/A</v>
      </c>
      <c r="R2103" s="51" t="e">
        <f>ROUND(VLOOKUP(EVID_HNOJENI!N2103,HNOJIVA_ALL!$A$2:$Z$3303,16,FALSE)*K2103*IF(L2103="t",10,IF(L2103="kg",0.01,IF(L2103="q",1,IF(L2103="l",0.01*VLOOKUP(EVID_HNOJENI!N2103,HNOJIVA_ALL!$A$2:$AE$3303,31,FALSE),"CHYBA")))),2)</f>
        <v>#N/A</v>
      </c>
      <c r="S2103" s="51" t="e">
        <f>ROUND(VLOOKUP(EVID_HNOJENI!N2103,HNOJIVA_ALL!$A$2:$Z$3303,18,FALSE)*K2103*IF(L2103="t",10,IF(L2103="kg",0.01,IF(L2103="q",1,IF(L2103="l",0.01*VLOOKUP(EVID_HNOJENI!N2103,HNOJIVA_ALL!$A$2:$AE$3303,31,FALSE),"CHYBA")))),2)</f>
        <v>#N/A</v>
      </c>
      <c r="T2103" s="51" t="e">
        <f>ROUND(VLOOKUP(EVID_HNOJENI!N2103,HNOJIVA_ALL!$A$2:$Z$3303,17,FALSE)*K2103*IF(L2103="t",10,IF(L2103="kg",0.01,IF(L2103="q",1,IF(L2103="l",0.01*VLOOKUP(EVID_HNOJENI!N2103,HNOJIVA_ALL!$A$2:$AE$3303,31,FALSE),"CHYBA")))),2)</f>
        <v>#N/A</v>
      </c>
      <c r="U2103" s="51" t="e">
        <f>ROUND(VLOOKUP(EVID_HNOJENI!N2103,HNOJIVA_ALL!$A$2:$Z$3303,20,FALSE)*K2103*IF(L2103="t",10,IF(L2103="kg",0.01,IF(L2103="q",1,IF(L2103="l",0.01*VLOOKUP(EVID_HNOJENI!N2103,HNOJIVA_ALL!$A$2:$AE$3303,31,FALSE),"CHYBA")))),2)</f>
        <v>#N/A</v>
      </c>
    </row>
    <row r="2104" spans="1:21" x14ac:dyDescent="0.2">
      <c r="A2104" s="32"/>
      <c r="B2104" s="45" t="e">
        <f>VLOOKUP($A2104,EVID_OSEVU!$A$1:$M$4972,2,FALSE)</f>
        <v>#N/A</v>
      </c>
      <c r="C2104" s="45" t="e">
        <f>VLOOKUP($A2104,EVID_OSEVU!$A$1:$M$4972,3,FALSE)</f>
        <v>#N/A</v>
      </c>
      <c r="D2104" s="45" t="e">
        <f>VLOOKUP($A2104,EVID_OSEVU!$A$1:$M$4972,4,FALSE)</f>
        <v>#N/A</v>
      </c>
      <c r="E2104" s="45" t="e">
        <f>VLOOKUP($A2104,EVID_OSEVU!$A$1:$M$4972,7,FALSE)</f>
        <v>#N/A</v>
      </c>
      <c r="F2104" s="45" t="e">
        <f>VLOOKUP($A2104,EVID_OSEVU!$A$1:$M$4972,8,FALSE)</f>
        <v>#N/A</v>
      </c>
      <c r="G2104" s="45" t="e">
        <f>VLOOKUP($A2104,EVID_OSEVU!$A$1:$M$4972,11,FALSE)</f>
        <v>#N/A</v>
      </c>
      <c r="H2104" s="35"/>
      <c r="I2104" s="48"/>
      <c r="J2104" s="33" t="e">
        <f>VLOOKUP($A2104,EVID_OSEVU!$A$1:$M$4972,11,FALSE)</f>
        <v>#N/A</v>
      </c>
      <c r="K2104" s="39"/>
      <c r="L2104" s="49"/>
      <c r="M2104" s="89" t="e">
        <f t="shared" si="32"/>
        <v>#N/A</v>
      </c>
      <c r="N2104" s="50"/>
      <c r="O2104" s="37" t="e">
        <f>VLOOKUP(EVID_HNOJENI!N2104,HNOJIVA_ALL!$A$2:$Z$3303,4,FALSE)</f>
        <v>#N/A</v>
      </c>
      <c r="P2104" s="51" t="e">
        <f>ROUND(VLOOKUP(EVID_HNOJENI!N2104,HNOJIVA_ALL!$A$2:$Z$3303,14,FALSE)*K2104*IF(L2104="t",10,IF(L2104="kg",0.01,IF(L2104="q",1,IF(L2104="l",0.01*VLOOKUP(EVID_HNOJENI!N2104,HNOJIVA_ALL!$A$2:$AE$3303,31,FALSE),"CHYBA")))),2)</f>
        <v>#N/A</v>
      </c>
      <c r="Q2104" s="51" t="e">
        <f>ROUND(VLOOKUP(EVID_HNOJENI!N2104,HNOJIVA_ALL!$A$2:$Z$3303,15,FALSE)*K2104*IF(L2104="t",10,IF(L2104="kg",0.01,IF(L2104="q",1,IF(L2104="l",0.01*VLOOKUP(EVID_HNOJENI!N2104,HNOJIVA_ALL!$A$2:$AE$3303,31,FALSE),"CHYBA")))),2)</f>
        <v>#N/A</v>
      </c>
      <c r="R2104" s="51" t="e">
        <f>ROUND(VLOOKUP(EVID_HNOJENI!N2104,HNOJIVA_ALL!$A$2:$Z$3303,16,FALSE)*K2104*IF(L2104="t",10,IF(L2104="kg",0.01,IF(L2104="q",1,IF(L2104="l",0.01*VLOOKUP(EVID_HNOJENI!N2104,HNOJIVA_ALL!$A$2:$AE$3303,31,FALSE),"CHYBA")))),2)</f>
        <v>#N/A</v>
      </c>
      <c r="S2104" s="51" t="e">
        <f>ROUND(VLOOKUP(EVID_HNOJENI!N2104,HNOJIVA_ALL!$A$2:$Z$3303,18,FALSE)*K2104*IF(L2104="t",10,IF(L2104="kg",0.01,IF(L2104="q",1,IF(L2104="l",0.01*VLOOKUP(EVID_HNOJENI!N2104,HNOJIVA_ALL!$A$2:$AE$3303,31,FALSE),"CHYBA")))),2)</f>
        <v>#N/A</v>
      </c>
      <c r="T2104" s="51" t="e">
        <f>ROUND(VLOOKUP(EVID_HNOJENI!N2104,HNOJIVA_ALL!$A$2:$Z$3303,17,FALSE)*K2104*IF(L2104="t",10,IF(L2104="kg",0.01,IF(L2104="q",1,IF(L2104="l",0.01*VLOOKUP(EVID_HNOJENI!N2104,HNOJIVA_ALL!$A$2:$AE$3303,31,FALSE),"CHYBA")))),2)</f>
        <v>#N/A</v>
      </c>
      <c r="U2104" s="51" t="e">
        <f>ROUND(VLOOKUP(EVID_HNOJENI!N2104,HNOJIVA_ALL!$A$2:$Z$3303,20,FALSE)*K2104*IF(L2104="t",10,IF(L2104="kg",0.01,IF(L2104="q",1,IF(L2104="l",0.01*VLOOKUP(EVID_HNOJENI!N2104,HNOJIVA_ALL!$A$2:$AE$3303,31,FALSE),"CHYBA")))),2)</f>
        <v>#N/A</v>
      </c>
    </row>
    <row r="2105" spans="1:21" x14ac:dyDescent="0.2">
      <c r="A2105" s="32"/>
      <c r="B2105" s="45" t="e">
        <f>VLOOKUP($A2105,EVID_OSEVU!$A$1:$M$4972,2,FALSE)</f>
        <v>#N/A</v>
      </c>
      <c r="C2105" s="45" t="e">
        <f>VLOOKUP($A2105,EVID_OSEVU!$A$1:$M$4972,3,FALSE)</f>
        <v>#N/A</v>
      </c>
      <c r="D2105" s="45" t="e">
        <f>VLOOKUP($A2105,EVID_OSEVU!$A$1:$M$4972,4,FALSE)</f>
        <v>#N/A</v>
      </c>
      <c r="E2105" s="45" t="e">
        <f>VLOOKUP($A2105,EVID_OSEVU!$A$1:$M$4972,7,FALSE)</f>
        <v>#N/A</v>
      </c>
      <c r="F2105" s="45" t="e">
        <f>VLOOKUP($A2105,EVID_OSEVU!$A$1:$M$4972,8,FALSE)</f>
        <v>#N/A</v>
      </c>
      <c r="G2105" s="45" t="e">
        <f>VLOOKUP($A2105,EVID_OSEVU!$A$1:$M$4972,11,FALSE)</f>
        <v>#N/A</v>
      </c>
      <c r="H2105" s="35"/>
      <c r="I2105" s="48"/>
      <c r="J2105" s="33" t="e">
        <f>VLOOKUP($A2105,EVID_OSEVU!$A$1:$M$4972,11,FALSE)</f>
        <v>#N/A</v>
      </c>
      <c r="K2105" s="39"/>
      <c r="L2105" s="49"/>
      <c r="M2105" s="89" t="e">
        <f t="shared" si="32"/>
        <v>#N/A</v>
      </c>
      <c r="N2105" s="50"/>
      <c r="O2105" s="37" t="e">
        <f>VLOOKUP(EVID_HNOJENI!N2105,HNOJIVA_ALL!$A$2:$Z$3303,4,FALSE)</f>
        <v>#N/A</v>
      </c>
      <c r="P2105" s="51" t="e">
        <f>ROUND(VLOOKUP(EVID_HNOJENI!N2105,HNOJIVA_ALL!$A$2:$Z$3303,14,FALSE)*K2105*IF(L2105="t",10,IF(L2105="kg",0.01,IF(L2105="q",1,IF(L2105="l",0.01*VLOOKUP(EVID_HNOJENI!N2105,HNOJIVA_ALL!$A$2:$AE$3303,31,FALSE),"CHYBA")))),2)</f>
        <v>#N/A</v>
      </c>
      <c r="Q2105" s="51" t="e">
        <f>ROUND(VLOOKUP(EVID_HNOJENI!N2105,HNOJIVA_ALL!$A$2:$Z$3303,15,FALSE)*K2105*IF(L2105="t",10,IF(L2105="kg",0.01,IF(L2105="q",1,IF(L2105="l",0.01*VLOOKUP(EVID_HNOJENI!N2105,HNOJIVA_ALL!$A$2:$AE$3303,31,FALSE),"CHYBA")))),2)</f>
        <v>#N/A</v>
      </c>
      <c r="R2105" s="51" t="e">
        <f>ROUND(VLOOKUP(EVID_HNOJENI!N2105,HNOJIVA_ALL!$A$2:$Z$3303,16,FALSE)*K2105*IF(L2105="t",10,IF(L2105="kg",0.01,IF(L2105="q",1,IF(L2105="l",0.01*VLOOKUP(EVID_HNOJENI!N2105,HNOJIVA_ALL!$A$2:$AE$3303,31,FALSE),"CHYBA")))),2)</f>
        <v>#N/A</v>
      </c>
      <c r="S2105" s="51" t="e">
        <f>ROUND(VLOOKUP(EVID_HNOJENI!N2105,HNOJIVA_ALL!$A$2:$Z$3303,18,FALSE)*K2105*IF(L2105="t",10,IF(L2105="kg",0.01,IF(L2105="q",1,IF(L2105="l",0.01*VLOOKUP(EVID_HNOJENI!N2105,HNOJIVA_ALL!$A$2:$AE$3303,31,FALSE),"CHYBA")))),2)</f>
        <v>#N/A</v>
      </c>
      <c r="T2105" s="51" t="e">
        <f>ROUND(VLOOKUP(EVID_HNOJENI!N2105,HNOJIVA_ALL!$A$2:$Z$3303,17,FALSE)*K2105*IF(L2105="t",10,IF(L2105="kg",0.01,IF(L2105="q",1,IF(L2105="l",0.01*VLOOKUP(EVID_HNOJENI!N2105,HNOJIVA_ALL!$A$2:$AE$3303,31,FALSE),"CHYBA")))),2)</f>
        <v>#N/A</v>
      </c>
      <c r="U2105" s="51" t="e">
        <f>ROUND(VLOOKUP(EVID_HNOJENI!N2105,HNOJIVA_ALL!$A$2:$Z$3303,20,FALSE)*K2105*IF(L2105="t",10,IF(L2105="kg",0.01,IF(L2105="q",1,IF(L2105="l",0.01*VLOOKUP(EVID_HNOJENI!N2105,HNOJIVA_ALL!$A$2:$AE$3303,31,FALSE),"CHYBA")))),2)</f>
        <v>#N/A</v>
      </c>
    </row>
    <row r="2106" spans="1:21" x14ac:dyDescent="0.2">
      <c r="A2106" s="32"/>
      <c r="B2106" s="45" t="e">
        <f>VLOOKUP($A2106,EVID_OSEVU!$A$1:$M$4972,2,FALSE)</f>
        <v>#N/A</v>
      </c>
      <c r="C2106" s="45" t="e">
        <f>VLOOKUP($A2106,EVID_OSEVU!$A$1:$M$4972,3,FALSE)</f>
        <v>#N/A</v>
      </c>
      <c r="D2106" s="45" t="e">
        <f>VLOOKUP($A2106,EVID_OSEVU!$A$1:$M$4972,4,FALSE)</f>
        <v>#N/A</v>
      </c>
      <c r="E2106" s="45" t="e">
        <f>VLOOKUP($A2106,EVID_OSEVU!$A$1:$M$4972,7,FALSE)</f>
        <v>#N/A</v>
      </c>
      <c r="F2106" s="45" t="e">
        <f>VLOOKUP($A2106,EVID_OSEVU!$A$1:$M$4972,8,FALSE)</f>
        <v>#N/A</v>
      </c>
      <c r="G2106" s="45" t="e">
        <f>VLOOKUP($A2106,EVID_OSEVU!$A$1:$M$4972,11,FALSE)</f>
        <v>#N/A</v>
      </c>
      <c r="H2106" s="35"/>
      <c r="I2106" s="48"/>
      <c r="J2106" s="33" t="e">
        <f>VLOOKUP($A2106,EVID_OSEVU!$A$1:$M$4972,11,FALSE)</f>
        <v>#N/A</v>
      </c>
      <c r="K2106" s="39"/>
      <c r="L2106" s="49"/>
      <c r="M2106" s="89" t="e">
        <f t="shared" si="32"/>
        <v>#N/A</v>
      </c>
      <c r="N2106" s="50"/>
      <c r="O2106" s="37" t="e">
        <f>VLOOKUP(EVID_HNOJENI!N2106,HNOJIVA_ALL!$A$2:$Z$3303,4,FALSE)</f>
        <v>#N/A</v>
      </c>
      <c r="P2106" s="51" t="e">
        <f>ROUND(VLOOKUP(EVID_HNOJENI!N2106,HNOJIVA_ALL!$A$2:$Z$3303,14,FALSE)*K2106*IF(L2106="t",10,IF(L2106="kg",0.01,IF(L2106="q",1,IF(L2106="l",0.01*VLOOKUP(EVID_HNOJENI!N2106,HNOJIVA_ALL!$A$2:$AE$3303,31,FALSE),"CHYBA")))),2)</f>
        <v>#N/A</v>
      </c>
      <c r="Q2106" s="51" t="e">
        <f>ROUND(VLOOKUP(EVID_HNOJENI!N2106,HNOJIVA_ALL!$A$2:$Z$3303,15,FALSE)*K2106*IF(L2106="t",10,IF(L2106="kg",0.01,IF(L2106="q",1,IF(L2106="l",0.01*VLOOKUP(EVID_HNOJENI!N2106,HNOJIVA_ALL!$A$2:$AE$3303,31,FALSE),"CHYBA")))),2)</f>
        <v>#N/A</v>
      </c>
      <c r="R2106" s="51" t="e">
        <f>ROUND(VLOOKUP(EVID_HNOJENI!N2106,HNOJIVA_ALL!$A$2:$Z$3303,16,FALSE)*K2106*IF(L2106="t",10,IF(L2106="kg",0.01,IF(L2106="q",1,IF(L2106="l",0.01*VLOOKUP(EVID_HNOJENI!N2106,HNOJIVA_ALL!$A$2:$AE$3303,31,FALSE),"CHYBA")))),2)</f>
        <v>#N/A</v>
      </c>
      <c r="S2106" s="51" t="e">
        <f>ROUND(VLOOKUP(EVID_HNOJENI!N2106,HNOJIVA_ALL!$A$2:$Z$3303,18,FALSE)*K2106*IF(L2106="t",10,IF(L2106="kg",0.01,IF(L2106="q",1,IF(L2106="l",0.01*VLOOKUP(EVID_HNOJENI!N2106,HNOJIVA_ALL!$A$2:$AE$3303,31,FALSE),"CHYBA")))),2)</f>
        <v>#N/A</v>
      </c>
      <c r="T2106" s="51" t="e">
        <f>ROUND(VLOOKUP(EVID_HNOJENI!N2106,HNOJIVA_ALL!$A$2:$Z$3303,17,FALSE)*K2106*IF(L2106="t",10,IF(L2106="kg",0.01,IF(L2106="q",1,IF(L2106="l",0.01*VLOOKUP(EVID_HNOJENI!N2106,HNOJIVA_ALL!$A$2:$AE$3303,31,FALSE),"CHYBA")))),2)</f>
        <v>#N/A</v>
      </c>
      <c r="U2106" s="51" t="e">
        <f>ROUND(VLOOKUP(EVID_HNOJENI!N2106,HNOJIVA_ALL!$A$2:$Z$3303,20,FALSE)*K2106*IF(L2106="t",10,IF(L2106="kg",0.01,IF(L2106="q",1,IF(L2106="l",0.01*VLOOKUP(EVID_HNOJENI!N2106,HNOJIVA_ALL!$A$2:$AE$3303,31,FALSE),"CHYBA")))),2)</f>
        <v>#N/A</v>
      </c>
    </row>
    <row r="2107" spans="1:21" x14ac:dyDescent="0.2">
      <c r="A2107" s="32"/>
      <c r="B2107" s="45" t="e">
        <f>VLOOKUP($A2107,EVID_OSEVU!$A$1:$M$4972,2,FALSE)</f>
        <v>#N/A</v>
      </c>
      <c r="C2107" s="45" t="e">
        <f>VLOOKUP($A2107,EVID_OSEVU!$A$1:$M$4972,3,FALSE)</f>
        <v>#N/A</v>
      </c>
      <c r="D2107" s="45" t="e">
        <f>VLOOKUP($A2107,EVID_OSEVU!$A$1:$M$4972,4,FALSE)</f>
        <v>#N/A</v>
      </c>
      <c r="E2107" s="45" t="e">
        <f>VLOOKUP($A2107,EVID_OSEVU!$A$1:$M$4972,7,FALSE)</f>
        <v>#N/A</v>
      </c>
      <c r="F2107" s="45" t="e">
        <f>VLOOKUP($A2107,EVID_OSEVU!$A$1:$M$4972,8,FALSE)</f>
        <v>#N/A</v>
      </c>
      <c r="G2107" s="45" t="e">
        <f>VLOOKUP($A2107,EVID_OSEVU!$A$1:$M$4972,11,FALSE)</f>
        <v>#N/A</v>
      </c>
      <c r="H2107" s="35"/>
      <c r="I2107" s="48"/>
      <c r="J2107" s="33" t="e">
        <f>VLOOKUP($A2107,EVID_OSEVU!$A$1:$M$4972,11,FALSE)</f>
        <v>#N/A</v>
      </c>
      <c r="K2107" s="39"/>
      <c r="L2107" s="49"/>
      <c r="M2107" s="89" t="e">
        <f t="shared" si="32"/>
        <v>#N/A</v>
      </c>
      <c r="N2107" s="50"/>
      <c r="O2107" s="37" t="e">
        <f>VLOOKUP(EVID_HNOJENI!N2107,HNOJIVA_ALL!$A$2:$Z$3303,4,FALSE)</f>
        <v>#N/A</v>
      </c>
      <c r="P2107" s="51" t="e">
        <f>ROUND(VLOOKUP(EVID_HNOJENI!N2107,HNOJIVA_ALL!$A$2:$Z$3303,14,FALSE)*K2107*IF(L2107="t",10,IF(L2107="kg",0.01,IF(L2107="q",1,IF(L2107="l",0.01*VLOOKUP(EVID_HNOJENI!N2107,HNOJIVA_ALL!$A$2:$AE$3303,31,FALSE),"CHYBA")))),2)</f>
        <v>#N/A</v>
      </c>
      <c r="Q2107" s="51" t="e">
        <f>ROUND(VLOOKUP(EVID_HNOJENI!N2107,HNOJIVA_ALL!$A$2:$Z$3303,15,FALSE)*K2107*IF(L2107="t",10,IF(L2107="kg",0.01,IF(L2107="q",1,IF(L2107="l",0.01*VLOOKUP(EVID_HNOJENI!N2107,HNOJIVA_ALL!$A$2:$AE$3303,31,FALSE),"CHYBA")))),2)</f>
        <v>#N/A</v>
      </c>
      <c r="R2107" s="51" t="e">
        <f>ROUND(VLOOKUP(EVID_HNOJENI!N2107,HNOJIVA_ALL!$A$2:$Z$3303,16,FALSE)*K2107*IF(L2107="t",10,IF(L2107="kg",0.01,IF(L2107="q",1,IF(L2107="l",0.01*VLOOKUP(EVID_HNOJENI!N2107,HNOJIVA_ALL!$A$2:$AE$3303,31,FALSE),"CHYBA")))),2)</f>
        <v>#N/A</v>
      </c>
      <c r="S2107" s="51" t="e">
        <f>ROUND(VLOOKUP(EVID_HNOJENI!N2107,HNOJIVA_ALL!$A$2:$Z$3303,18,FALSE)*K2107*IF(L2107="t",10,IF(L2107="kg",0.01,IF(L2107="q",1,IF(L2107="l",0.01*VLOOKUP(EVID_HNOJENI!N2107,HNOJIVA_ALL!$A$2:$AE$3303,31,FALSE),"CHYBA")))),2)</f>
        <v>#N/A</v>
      </c>
      <c r="T2107" s="51" t="e">
        <f>ROUND(VLOOKUP(EVID_HNOJENI!N2107,HNOJIVA_ALL!$A$2:$Z$3303,17,FALSE)*K2107*IF(L2107="t",10,IF(L2107="kg",0.01,IF(L2107="q",1,IF(L2107="l",0.01*VLOOKUP(EVID_HNOJENI!N2107,HNOJIVA_ALL!$A$2:$AE$3303,31,FALSE),"CHYBA")))),2)</f>
        <v>#N/A</v>
      </c>
      <c r="U2107" s="51" t="e">
        <f>ROUND(VLOOKUP(EVID_HNOJENI!N2107,HNOJIVA_ALL!$A$2:$Z$3303,20,FALSE)*K2107*IF(L2107="t",10,IF(L2107="kg",0.01,IF(L2107="q",1,IF(L2107="l",0.01*VLOOKUP(EVID_HNOJENI!N2107,HNOJIVA_ALL!$A$2:$AE$3303,31,FALSE),"CHYBA")))),2)</f>
        <v>#N/A</v>
      </c>
    </row>
    <row r="2108" spans="1:21" x14ac:dyDescent="0.2">
      <c r="A2108" s="32"/>
      <c r="B2108" s="45" t="e">
        <f>VLOOKUP($A2108,EVID_OSEVU!$A$1:$M$4972,2,FALSE)</f>
        <v>#N/A</v>
      </c>
      <c r="C2108" s="45" t="e">
        <f>VLOOKUP($A2108,EVID_OSEVU!$A$1:$M$4972,3,FALSE)</f>
        <v>#N/A</v>
      </c>
      <c r="D2108" s="45" t="e">
        <f>VLOOKUP($A2108,EVID_OSEVU!$A$1:$M$4972,4,FALSE)</f>
        <v>#N/A</v>
      </c>
      <c r="E2108" s="45" t="e">
        <f>VLOOKUP($A2108,EVID_OSEVU!$A$1:$M$4972,7,FALSE)</f>
        <v>#N/A</v>
      </c>
      <c r="F2108" s="45" t="e">
        <f>VLOOKUP($A2108,EVID_OSEVU!$A$1:$M$4972,8,FALSE)</f>
        <v>#N/A</v>
      </c>
      <c r="G2108" s="45" t="e">
        <f>VLOOKUP($A2108,EVID_OSEVU!$A$1:$M$4972,11,FALSE)</f>
        <v>#N/A</v>
      </c>
      <c r="H2108" s="35"/>
      <c r="I2108" s="48"/>
      <c r="J2108" s="33" t="e">
        <f>VLOOKUP($A2108,EVID_OSEVU!$A$1:$M$4972,11,FALSE)</f>
        <v>#N/A</v>
      </c>
      <c r="K2108" s="39"/>
      <c r="L2108" s="49"/>
      <c r="M2108" s="89" t="e">
        <f t="shared" si="32"/>
        <v>#N/A</v>
      </c>
      <c r="N2108" s="50"/>
      <c r="O2108" s="37" t="e">
        <f>VLOOKUP(EVID_HNOJENI!N2108,HNOJIVA_ALL!$A$2:$Z$3303,4,FALSE)</f>
        <v>#N/A</v>
      </c>
      <c r="P2108" s="51" t="e">
        <f>ROUND(VLOOKUP(EVID_HNOJENI!N2108,HNOJIVA_ALL!$A$2:$Z$3303,14,FALSE)*K2108*IF(L2108="t",10,IF(L2108="kg",0.01,IF(L2108="q",1,IF(L2108="l",0.01*VLOOKUP(EVID_HNOJENI!N2108,HNOJIVA_ALL!$A$2:$AE$3303,31,FALSE),"CHYBA")))),2)</f>
        <v>#N/A</v>
      </c>
      <c r="Q2108" s="51" t="e">
        <f>ROUND(VLOOKUP(EVID_HNOJENI!N2108,HNOJIVA_ALL!$A$2:$Z$3303,15,FALSE)*K2108*IF(L2108="t",10,IF(L2108="kg",0.01,IF(L2108="q",1,IF(L2108="l",0.01*VLOOKUP(EVID_HNOJENI!N2108,HNOJIVA_ALL!$A$2:$AE$3303,31,FALSE),"CHYBA")))),2)</f>
        <v>#N/A</v>
      </c>
      <c r="R2108" s="51" t="e">
        <f>ROUND(VLOOKUP(EVID_HNOJENI!N2108,HNOJIVA_ALL!$A$2:$Z$3303,16,FALSE)*K2108*IF(L2108="t",10,IF(L2108="kg",0.01,IF(L2108="q",1,IF(L2108="l",0.01*VLOOKUP(EVID_HNOJENI!N2108,HNOJIVA_ALL!$A$2:$AE$3303,31,FALSE),"CHYBA")))),2)</f>
        <v>#N/A</v>
      </c>
      <c r="S2108" s="51" t="e">
        <f>ROUND(VLOOKUP(EVID_HNOJENI!N2108,HNOJIVA_ALL!$A$2:$Z$3303,18,FALSE)*K2108*IF(L2108="t",10,IF(L2108="kg",0.01,IF(L2108="q",1,IF(L2108="l",0.01*VLOOKUP(EVID_HNOJENI!N2108,HNOJIVA_ALL!$A$2:$AE$3303,31,FALSE),"CHYBA")))),2)</f>
        <v>#N/A</v>
      </c>
      <c r="T2108" s="51" t="e">
        <f>ROUND(VLOOKUP(EVID_HNOJENI!N2108,HNOJIVA_ALL!$A$2:$Z$3303,17,FALSE)*K2108*IF(L2108="t",10,IF(L2108="kg",0.01,IF(L2108="q",1,IF(L2108="l",0.01*VLOOKUP(EVID_HNOJENI!N2108,HNOJIVA_ALL!$A$2:$AE$3303,31,FALSE),"CHYBA")))),2)</f>
        <v>#N/A</v>
      </c>
      <c r="U2108" s="51" t="e">
        <f>ROUND(VLOOKUP(EVID_HNOJENI!N2108,HNOJIVA_ALL!$A$2:$Z$3303,20,FALSE)*K2108*IF(L2108="t",10,IF(L2108="kg",0.01,IF(L2108="q",1,IF(L2108="l",0.01*VLOOKUP(EVID_HNOJENI!N2108,HNOJIVA_ALL!$A$2:$AE$3303,31,FALSE),"CHYBA")))),2)</f>
        <v>#N/A</v>
      </c>
    </row>
    <row r="2109" spans="1:21" x14ac:dyDescent="0.2">
      <c r="A2109" s="32"/>
      <c r="B2109" s="45" t="e">
        <f>VLOOKUP($A2109,EVID_OSEVU!$A$1:$M$4972,2,FALSE)</f>
        <v>#N/A</v>
      </c>
      <c r="C2109" s="45" t="e">
        <f>VLOOKUP($A2109,EVID_OSEVU!$A$1:$M$4972,3,FALSE)</f>
        <v>#N/A</v>
      </c>
      <c r="D2109" s="45" t="e">
        <f>VLOOKUP($A2109,EVID_OSEVU!$A$1:$M$4972,4,FALSE)</f>
        <v>#N/A</v>
      </c>
      <c r="E2109" s="45" t="e">
        <f>VLOOKUP($A2109,EVID_OSEVU!$A$1:$M$4972,7,FALSE)</f>
        <v>#N/A</v>
      </c>
      <c r="F2109" s="45" t="e">
        <f>VLOOKUP($A2109,EVID_OSEVU!$A$1:$M$4972,8,FALSE)</f>
        <v>#N/A</v>
      </c>
      <c r="G2109" s="45" t="e">
        <f>VLOOKUP($A2109,EVID_OSEVU!$A$1:$M$4972,11,FALSE)</f>
        <v>#N/A</v>
      </c>
      <c r="H2109" s="35"/>
      <c r="I2109" s="48"/>
      <c r="J2109" s="33" t="e">
        <f>VLOOKUP($A2109,EVID_OSEVU!$A$1:$M$4972,11,FALSE)</f>
        <v>#N/A</v>
      </c>
      <c r="K2109" s="39"/>
      <c r="L2109" s="49"/>
      <c r="M2109" s="89" t="e">
        <f t="shared" si="32"/>
        <v>#N/A</v>
      </c>
      <c r="N2109" s="50"/>
      <c r="O2109" s="37" t="e">
        <f>VLOOKUP(EVID_HNOJENI!N2109,HNOJIVA_ALL!$A$2:$Z$3303,4,FALSE)</f>
        <v>#N/A</v>
      </c>
      <c r="P2109" s="51" t="e">
        <f>ROUND(VLOOKUP(EVID_HNOJENI!N2109,HNOJIVA_ALL!$A$2:$Z$3303,14,FALSE)*K2109*IF(L2109="t",10,IF(L2109="kg",0.01,IF(L2109="q",1,IF(L2109="l",0.01*VLOOKUP(EVID_HNOJENI!N2109,HNOJIVA_ALL!$A$2:$AE$3303,31,FALSE),"CHYBA")))),2)</f>
        <v>#N/A</v>
      </c>
      <c r="Q2109" s="51" t="e">
        <f>ROUND(VLOOKUP(EVID_HNOJENI!N2109,HNOJIVA_ALL!$A$2:$Z$3303,15,FALSE)*K2109*IF(L2109="t",10,IF(L2109="kg",0.01,IF(L2109="q",1,IF(L2109="l",0.01*VLOOKUP(EVID_HNOJENI!N2109,HNOJIVA_ALL!$A$2:$AE$3303,31,FALSE),"CHYBA")))),2)</f>
        <v>#N/A</v>
      </c>
      <c r="R2109" s="51" t="e">
        <f>ROUND(VLOOKUP(EVID_HNOJENI!N2109,HNOJIVA_ALL!$A$2:$Z$3303,16,FALSE)*K2109*IF(L2109="t",10,IF(L2109="kg",0.01,IF(L2109="q",1,IF(L2109="l",0.01*VLOOKUP(EVID_HNOJENI!N2109,HNOJIVA_ALL!$A$2:$AE$3303,31,FALSE),"CHYBA")))),2)</f>
        <v>#N/A</v>
      </c>
      <c r="S2109" s="51" t="e">
        <f>ROUND(VLOOKUP(EVID_HNOJENI!N2109,HNOJIVA_ALL!$A$2:$Z$3303,18,FALSE)*K2109*IF(L2109="t",10,IF(L2109="kg",0.01,IF(L2109="q",1,IF(L2109="l",0.01*VLOOKUP(EVID_HNOJENI!N2109,HNOJIVA_ALL!$A$2:$AE$3303,31,FALSE),"CHYBA")))),2)</f>
        <v>#N/A</v>
      </c>
      <c r="T2109" s="51" t="e">
        <f>ROUND(VLOOKUP(EVID_HNOJENI!N2109,HNOJIVA_ALL!$A$2:$Z$3303,17,FALSE)*K2109*IF(L2109="t",10,IF(L2109="kg",0.01,IF(L2109="q",1,IF(L2109="l",0.01*VLOOKUP(EVID_HNOJENI!N2109,HNOJIVA_ALL!$A$2:$AE$3303,31,FALSE),"CHYBA")))),2)</f>
        <v>#N/A</v>
      </c>
      <c r="U2109" s="51" t="e">
        <f>ROUND(VLOOKUP(EVID_HNOJENI!N2109,HNOJIVA_ALL!$A$2:$Z$3303,20,FALSE)*K2109*IF(L2109="t",10,IF(L2109="kg",0.01,IF(L2109="q",1,IF(L2109="l",0.01*VLOOKUP(EVID_HNOJENI!N2109,HNOJIVA_ALL!$A$2:$AE$3303,31,FALSE),"CHYBA")))),2)</f>
        <v>#N/A</v>
      </c>
    </row>
    <row r="2110" spans="1:21" x14ac:dyDescent="0.2">
      <c r="A2110" s="32"/>
      <c r="B2110" s="45" t="e">
        <f>VLOOKUP($A2110,EVID_OSEVU!$A$1:$M$4972,2,FALSE)</f>
        <v>#N/A</v>
      </c>
      <c r="C2110" s="45" t="e">
        <f>VLOOKUP($A2110,EVID_OSEVU!$A$1:$M$4972,3,FALSE)</f>
        <v>#N/A</v>
      </c>
      <c r="D2110" s="45" t="e">
        <f>VLOOKUP($A2110,EVID_OSEVU!$A$1:$M$4972,4,FALSE)</f>
        <v>#N/A</v>
      </c>
      <c r="E2110" s="45" t="e">
        <f>VLOOKUP($A2110,EVID_OSEVU!$A$1:$M$4972,7,FALSE)</f>
        <v>#N/A</v>
      </c>
      <c r="F2110" s="45" t="e">
        <f>VLOOKUP($A2110,EVID_OSEVU!$A$1:$M$4972,8,FALSE)</f>
        <v>#N/A</v>
      </c>
      <c r="G2110" s="45" t="e">
        <f>VLOOKUP($A2110,EVID_OSEVU!$A$1:$M$4972,11,FALSE)</f>
        <v>#N/A</v>
      </c>
      <c r="H2110" s="35"/>
      <c r="I2110" s="48"/>
      <c r="J2110" s="33" t="e">
        <f>VLOOKUP($A2110,EVID_OSEVU!$A$1:$M$4972,11,FALSE)</f>
        <v>#N/A</v>
      </c>
      <c r="K2110" s="39"/>
      <c r="L2110" s="49"/>
      <c r="M2110" s="89" t="e">
        <f t="shared" si="32"/>
        <v>#N/A</v>
      </c>
      <c r="N2110" s="50"/>
      <c r="O2110" s="37" t="e">
        <f>VLOOKUP(EVID_HNOJENI!N2110,HNOJIVA_ALL!$A$2:$Z$3303,4,FALSE)</f>
        <v>#N/A</v>
      </c>
      <c r="P2110" s="51" t="e">
        <f>ROUND(VLOOKUP(EVID_HNOJENI!N2110,HNOJIVA_ALL!$A$2:$Z$3303,14,FALSE)*K2110*IF(L2110="t",10,IF(L2110="kg",0.01,IF(L2110="q",1,IF(L2110="l",0.01*VLOOKUP(EVID_HNOJENI!N2110,HNOJIVA_ALL!$A$2:$AE$3303,31,FALSE),"CHYBA")))),2)</f>
        <v>#N/A</v>
      </c>
      <c r="Q2110" s="51" t="e">
        <f>ROUND(VLOOKUP(EVID_HNOJENI!N2110,HNOJIVA_ALL!$A$2:$Z$3303,15,FALSE)*K2110*IF(L2110="t",10,IF(L2110="kg",0.01,IF(L2110="q",1,IF(L2110="l",0.01*VLOOKUP(EVID_HNOJENI!N2110,HNOJIVA_ALL!$A$2:$AE$3303,31,FALSE),"CHYBA")))),2)</f>
        <v>#N/A</v>
      </c>
      <c r="R2110" s="51" t="e">
        <f>ROUND(VLOOKUP(EVID_HNOJENI!N2110,HNOJIVA_ALL!$A$2:$Z$3303,16,FALSE)*K2110*IF(L2110="t",10,IF(L2110="kg",0.01,IF(L2110="q",1,IF(L2110="l",0.01*VLOOKUP(EVID_HNOJENI!N2110,HNOJIVA_ALL!$A$2:$AE$3303,31,FALSE),"CHYBA")))),2)</f>
        <v>#N/A</v>
      </c>
      <c r="S2110" s="51" t="e">
        <f>ROUND(VLOOKUP(EVID_HNOJENI!N2110,HNOJIVA_ALL!$A$2:$Z$3303,18,FALSE)*K2110*IF(L2110="t",10,IF(L2110="kg",0.01,IF(L2110="q",1,IF(L2110="l",0.01*VLOOKUP(EVID_HNOJENI!N2110,HNOJIVA_ALL!$A$2:$AE$3303,31,FALSE),"CHYBA")))),2)</f>
        <v>#N/A</v>
      </c>
      <c r="T2110" s="51" t="e">
        <f>ROUND(VLOOKUP(EVID_HNOJENI!N2110,HNOJIVA_ALL!$A$2:$Z$3303,17,FALSE)*K2110*IF(L2110="t",10,IF(L2110="kg",0.01,IF(L2110="q",1,IF(L2110="l",0.01*VLOOKUP(EVID_HNOJENI!N2110,HNOJIVA_ALL!$A$2:$AE$3303,31,FALSE),"CHYBA")))),2)</f>
        <v>#N/A</v>
      </c>
      <c r="U2110" s="51" t="e">
        <f>ROUND(VLOOKUP(EVID_HNOJENI!N2110,HNOJIVA_ALL!$A$2:$Z$3303,20,FALSE)*K2110*IF(L2110="t",10,IF(L2110="kg",0.01,IF(L2110="q",1,IF(L2110="l",0.01*VLOOKUP(EVID_HNOJENI!N2110,HNOJIVA_ALL!$A$2:$AE$3303,31,FALSE),"CHYBA")))),2)</f>
        <v>#N/A</v>
      </c>
    </row>
    <row r="2111" spans="1:21" x14ac:dyDescent="0.2">
      <c r="A2111" s="32"/>
      <c r="B2111" s="45" t="e">
        <f>VLOOKUP($A2111,EVID_OSEVU!$A$1:$M$4972,2,FALSE)</f>
        <v>#N/A</v>
      </c>
      <c r="C2111" s="45" t="e">
        <f>VLOOKUP($A2111,EVID_OSEVU!$A$1:$M$4972,3,FALSE)</f>
        <v>#N/A</v>
      </c>
      <c r="D2111" s="45" t="e">
        <f>VLOOKUP($A2111,EVID_OSEVU!$A$1:$M$4972,4,FALSE)</f>
        <v>#N/A</v>
      </c>
      <c r="E2111" s="45" t="e">
        <f>VLOOKUP($A2111,EVID_OSEVU!$A$1:$M$4972,7,FALSE)</f>
        <v>#N/A</v>
      </c>
      <c r="F2111" s="45" t="e">
        <f>VLOOKUP($A2111,EVID_OSEVU!$A$1:$M$4972,8,FALSE)</f>
        <v>#N/A</v>
      </c>
      <c r="G2111" s="45" t="e">
        <f>VLOOKUP($A2111,EVID_OSEVU!$A$1:$M$4972,11,FALSE)</f>
        <v>#N/A</v>
      </c>
      <c r="H2111" s="35"/>
      <c r="I2111" s="48"/>
      <c r="J2111" s="33" t="e">
        <f>VLOOKUP($A2111,EVID_OSEVU!$A$1:$M$4972,11,FALSE)</f>
        <v>#N/A</v>
      </c>
      <c r="K2111" s="39"/>
      <c r="L2111" s="49"/>
      <c r="M2111" s="89" t="e">
        <f t="shared" si="32"/>
        <v>#N/A</v>
      </c>
      <c r="N2111" s="50"/>
      <c r="O2111" s="37" t="e">
        <f>VLOOKUP(EVID_HNOJENI!N2111,HNOJIVA_ALL!$A$2:$Z$3303,4,FALSE)</f>
        <v>#N/A</v>
      </c>
      <c r="P2111" s="51" t="e">
        <f>ROUND(VLOOKUP(EVID_HNOJENI!N2111,HNOJIVA_ALL!$A$2:$Z$3303,14,FALSE)*K2111*IF(L2111="t",10,IF(L2111="kg",0.01,IF(L2111="q",1,IF(L2111="l",0.01*VLOOKUP(EVID_HNOJENI!N2111,HNOJIVA_ALL!$A$2:$AE$3303,31,FALSE),"CHYBA")))),2)</f>
        <v>#N/A</v>
      </c>
      <c r="Q2111" s="51" t="e">
        <f>ROUND(VLOOKUP(EVID_HNOJENI!N2111,HNOJIVA_ALL!$A$2:$Z$3303,15,FALSE)*K2111*IF(L2111="t",10,IF(L2111="kg",0.01,IF(L2111="q",1,IF(L2111="l",0.01*VLOOKUP(EVID_HNOJENI!N2111,HNOJIVA_ALL!$A$2:$AE$3303,31,FALSE),"CHYBA")))),2)</f>
        <v>#N/A</v>
      </c>
      <c r="R2111" s="51" t="e">
        <f>ROUND(VLOOKUP(EVID_HNOJENI!N2111,HNOJIVA_ALL!$A$2:$Z$3303,16,FALSE)*K2111*IF(L2111="t",10,IF(L2111="kg",0.01,IF(L2111="q",1,IF(L2111="l",0.01*VLOOKUP(EVID_HNOJENI!N2111,HNOJIVA_ALL!$A$2:$AE$3303,31,FALSE),"CHYBA")))),2)</f>
        <v>#N/A</v>
      </c>
      <c r="S2111" s="51" t="e">
        <f>ROUND(VLOOKUP(EVID_HNOJENI!N2111,HNOJIVA_ALL!$A$2:$Z$3303,18,FALSE)*K2111*IF(L2111="t",10,IF(L2111="kg",0.01,IF(L2111="q",1,IF(L2111="l",0.01*VLOOKUP(EVID_HNOJENI!N2111,HNOJIVA_ALL!$A$2:$AE$3303,31,FALSE),"CHYBA")))),2)</f>
        <v>#N/A</v>
      </c>
      <c r="T2111" s="51" t="e">
        <f>ROUND(VLOOKUP(EVID_HNOJENI!N2111,HNOJIVA_ALL!$A$2:$Z$3303,17,FALSE)*K2111*IF(L2111="t",10,IF(L2111="kg",0.01,IF(L2111="q",1,IF(L2111="l",0.01*VLOOKUP(EVID_HNOJENI!N2111,HNOJIVA_ALL!$A$2:$AE$3303,31,FALSE),"CHYBA")))),2)</f>
        <v>#N/A</v>
      </c>
      <c r="U2111" s="51" t="e">
        <f>ROUND(VLOOKUP(EVID_HNOJENI!N2111,HNOJIVA_ALL!$A$2:$Z$3303,20,FALSE)*K2111*IF(L2111="t",10,IF(L2111="kg",0.01,IF(L2111="q",1,IF(L2111="l",0.01*VLOOKUP(EVID_HNOJENI!N2111,HNOJIVA_ALL!$A$2:$AE$3303,31,FALSE),"CHYBA")))),2)</f>
        <v>#N/A</v>
      </c>
    </row>
    <row r="2112" spans="1:21" x14ac:dyDescent="0.2">
      <c r="A2112" s="32"/>
      <c r="B2112" s="45" t="e">
        <f>VLOOKUP($A2112,EVID_OSEVU!$A$1:$M$4972,2,FALSE)</f>
        <v>#N/A</v>
      </c>
      <c r="C2112" s="45" t="e">
        <f>VLOOKUP($A2112,EVID_OSEVU!$A$1:$M$4972,3,FALSE)</f>
        <v>#N/A</v>
      </c>
      <c r="D2112" s="45" t="e">
        <f>VLOOKUP($A2112,EVID_OSEVU!$A$1:$M$4972,4,FALSE)</f>
        <v>#N/A</v>
      </c>
      <c r="E2112" s="45" t="e">
        <f>VLOOKUP($A2112,EVID_OSEVU!$A$1:$M$4972,7,FALSE)</f>
        <v>#N/A</v>
      </c>
      <c r="F2112" s="45" t="e">
        <f>VLOOKUP($A2112,EVID_OSEVU!$A$1:$M$4972,8,FALSE)</f>
        <v>#N/A</v>
      </c>
      <c r="G2112" s="45" t="e">
        <f>VLOOKUP($A2112,EVID_OSEVU!$A$1:$M$4972,11,FALSE)</f>
        <v>#N/A</v>
      </c>
      <c r="H2112" s="35"/>
      <c r="I2112" s="48"/>
      <c r="J2112" s="33" t="e">
        <f>VLOOKUP($A2112,EVID_OSEVU!$A$1:$M$4972,11,FALSE)</f>
        <v>#N/A</v>
      </c>
      <c r="K2112" s="39"/>
      <c r="L2112" s="49"/>
      <c r="M2112" s="89" t="e">
        <f t="shared" si="32"/>
        <v>#N/A</v>
      </c>
      <c r="N2112" s="50"/>
      <c r="O2112" s="37" t="e">
        <f>VLOOKUP(EVID_HNOJENI!N2112,HNOJIVA_ALL!$A$2:$Z$3303,4,FALSE)</f>
        <v>#N/A</v>
      </c>
      <c r="P2112" s="51" t="e">
        <f>ROUND(VLOOKUP(EVID_HNOJENI!N2112,HNOJIVA_ALL!$A$2:$Z$3303,14,FALSE)*K2112*IF(L2112="t",10,IF(L2112="kg",0.01,IF(L2112="q",1,IF(L2112="l",0.01*VLOOKUP(EVID_HNOJENI!N2112,HNOJIVA_ALL!$A$2:$AE$3303,31,FALSE),"CHYBA")))),2)</f>
        <v>#N/A</v>
      </c>
      <c r="Q2112" s="51" t="e">
        <f>ROUND(VLOOKUP(EVID_HNOJENI!N2112,HNOJIVA_ALL!$A$2:$Z$3303,15,FALSE)*K2112*IF(L2112="t",10,IF(L2112="kg",0.01,IF(L2112="q",1,IF(L2112="l",0.01*VLOOKUP(EVID_HNOJENI!N2112,HNOJIVA_ALL!$A$2:$AE$3303,31,FALSE),"CHYBA")))),2)</f>
        <v>#N/A</v>
      </c>
      <c r="R2112" s="51" t="e">
        <f>ROUND(VLOOKUP(EVID_HNOJENI!N2112,HNOJIVA_ALL!$A$2:$Z$3303,16,FALSE)*K2112*IF(L2112="t",10,IF(L2112="kg",0.01,IF(L2112="q",1,IF(L2112="l",0.01*VLOOKUP(EVID_HNOJENI!N2112,HNOJIVA_ALL!$A$2:$AE$3303,31,FALSE),"CHYBA")))),2)</f>
        <v>#N/A</v>
      </c>
      <c r="S2112" s="51" t="e">
        <f>ROUND(VLOOKUP(EVID_HNOJENI!N2112,HNOJIVA_ALL!$A$2:$Z$3303,18,FALSE)*K2112*IF(L2112="t",10,IF(L2112="kg",0.01,IF(L2112="q",1,IF(L2112="l",0.01*VLOOKUP(EVID_HNOJENI!N2112,HNOJIVA_ALL!$A$2:$AE$3303,31,FALSE),"CHYBA")))),2)</f>
        <v>#N/A</v>
      </c>
      <c r="T2112" s="51" t="e">
        <f>ROUND(VLOOKUP(EVID_HNOJENI!N2112,HNOJIVA_ALL!$A$2:$Z$3303,17,FALSE)*K2112*IF(L2112="t",10,IF(L2112="kg",0.01,IF(L2112="q",1,IF(L2112="l",0.01*VLOOKUP(EVID_HNOJENI!N2112,HNOJIVA_ALL!$A$2:$AE$3303,31,FALSE),"CHYBA")))),2)</f>
        <v>#N/A</v>
      </c>
      <c r="U2112" s="51" t="e">
        <f>ROUND(VLOOKUP(EVID_HNOJENI!N2112,HNOJIVA_ALL!$A$2:$Z$3303,20,FALSE)*K2112*IF(L2112="t",10,IF(L2112="kg",0.01,IF(L2112="q",1,IF(L2112="l",0.01*VLOOKUP(EVID_HNOJENI!N2112,HNOJIVA_ALL!$A$2:$AE$3303,31,FALSE),"CHYBA")))),2)</f>
        <v>#N/A</v>
      </c>
    </row>
    <row r="2113" spans="1:21" x14ac:dyDescent="0.2">
      <c r="A2113" s="32"/>
      <c r="B2113" s="45" t="e">
        <f>VLOOKUP($A2113,EVID_OSEVU!$A$1:$M$4972,2,FALSE)</f>
        <v>#N/A</v>
      </c>
      <c r="C2113" s="45" t="e">
        <f>VLOOKUP($A2113,EVID_OSEVU!$A$1:$M$4972,3,FALSE)</f>
        <v>#N/A</v>
      </c>
      <c r="D2113" s="45" t="e">
        <f>VLOOKUP($A2113,EVID_OSEVU!$A$1:$M$4972,4,FALSE)</f>
        <v>#N/A</v>
      </c>
      <c r="E2113" s="45" t="e">
        <f>VLOOKUP($A2113,EVID_OSEVU!$A$1:$M$4972,7,FALSE)</f>
        <v>#N/A</v>
      </c>
      <c r="F2113" s="45" t="e">
        <f>VLOOKUP($A2113,EVID_OSEVU!$A$1:$M$4972,8,FALSE)</f>
        <v>#N/A</v>
      </c>
      <c r="G2113" s="45" t="e">
        <f>VLOOKUP($A2113,EVID_OSEVU!$A$1:$M$4972,11,FALSE)</f>
        <v>#N/A</v>
      </c>
      <c r="H2113" s="35"/>
      <c r="I2113" s="48"/>
      <c r="J2113" s="33" t="e">
        <f>VLOOKUP($A2113,EVID_OSEVU!$A$1:$M$4972,11,FALSE)</f>
        <v>#N/A</v>
      </c>
      <c r="K2113" s="39"/>
      <c r="L2113" s="49"/>
      <c r="M2113" s="89" t="e">
        <f t="shared" si="32"/>
        <v>#N/A</v>
      </c>
      <c r="N2113" s="50"/>
      <c r="O2113" s="37" t="e">
        <f>VLOOKUP(EVID_HNOJENI!N2113,HNOJIVA_ALL!$A$2:$Z$3303,4,FALSE)</f>
        <v>#N/A</v>
      </c>
      <c r="P2113" s="51" t="e">
        <f>ROUND(VLOOKUP(EVID_HNOJENI!N2113,HNOJIVA_ALL!$A$2:$Z$3303,14,FALSE)*K2113*IF(L2113="t",10,IF(L2113="kg",0.01,IF(L2113="q",1,IF(L2113="l",0.01*VLOOKUP(EVID_HNOJENI!N2113,HNOJIVA_ALL!$A$2:$AE$3303,31,FALSE),"CHYBA")))),2)</f>
        <v>#N/A</v>
      </c>
      <c r="Q2113" s="51" t="e">
        <f>ROUND(VLOOKUP(EVID_HNOJENI!N2113,HNOJIVA_ALL!$A$2:$Z$3303,15,FALSE)*K2113*IF(L2113="t",10,IF(L2113="kg",0.01,IF(L2113="q",1,IF(L2113="l",0.01*VLOOKUP(EVID_HNOJENI!N2113,HNOJIVA_ALL!$A$2:$AE$3303,31,FALSE),"CHYBA")))),2)</f>
        <v>#N/A</v>
      </c>
      <c r="R2113" s="51" t="e">
        <f>ROUND(VLOOKUP(EVID_HNOJENI!N2113,HNOJIVA_ALL!$A$2:$Z$3303,16,FALSE)*K2113*IF(L2113="t",10,IF(L2113="kg",0.01,IF(L2113="q",1,IF(L2113="l",0.01*VLOOKUP(EVID_HNOJENI!N2113,HNOJIVA_ALL!$A$2:$AE$3303,31,FALSE),"CHYBA")))),2)</f>
        <v>#N/A</v>
      </c>
      <c r="S2113" s="51" t="e">
        <f>ROUND(VLOOKUP(EVID_HNOJENI!N2113,HNOJIVA_ALL!$A$2:$Z$3303,18,FALSE)*K2113*IF(L2113="t",10,IF(L2113="kg",0.01,IF(L2113="q",1,IF(L2113="l",0.01*VLOOKUP(EVID_HNOJENI!N2113,HNOJIVA_ALL!$A$2:$AE$3303,31,FALSE),"CHYBA")))),2)</f>
        <v>#N/A</v>
      </c>
      <c r="T2113" s="51" t="e">
        <f>ROUND(VLOOKUP(EVID_HNOJENI!N2113,HNOJIVA_ALL!$A$2:$Z$3303,17,FALSE)*K2113*IF(L2113="t",10,IF(L2113="kg",0.01,IF(L2113="q",1,IF(L2113="l",0.01*VLOOKUP(EVID_HNOJENI!N2113,HNOJIVA_ALL!$A$2:$AE$3303,31,FALSE),"CHYBA")))),2)</f>
        <v>#N/A</v>
      </c>
      <c r="U2113" s="51" t="e">
        <f>ROUND(VLOOKUP(EVID_HNOJENI!N2113,HNOJIVA_ALL!$A$2:$Z$3303,20,FALSE)*K2113*IF(L2113="t",10,IF(L2113="kg",0.01,IF(L2113="q",1,IF(L2113="l",0.01*VLOOKUP(EVID_HNOJENI!N2113,HNOJIVA_ALL!$A$2:$AE$3303,31,FALSE),"CHYBA")))),2)</f>
        <v>#N/A</v>
      </c>
    </row>
    <row r="2114" spans="1:21" x14ac:dyDescent="0.2">
      <c r="A2114" s="32"/>
      <c r="B2114" s="45" t="e">
        <f>VLOOKUP($A2114,EVID_OSEVU!$A$1:$M$4972,2,FALSE)</f>
        <v>#N/A</v>
      </c>
      <c r="C2114" s="45" t="e">
        <f>VLOOKUP($A2114,EVID_OSEVU!$A$1:$M$4972,3,FALSE)</f>
        <v>#N/A</v>
      </c>
      <c r="D2114" s="45" t="e">
        <f>VLOOKUP($A2114,EVID_OSEVU!$A$1:$M$4972,4,FALSE)</f>
        <v>#N/A</v>
      </c>
      <c r="E2114" s="45" t="e">
        <f>VLOOKUP($A2114,EVID_OSEVU!$A$1:$M$4972,7,FALSE)</f>
        <v>#N/A</v>
      </c>
      <c r="F2114" s="45" t="e">
        <f>VLOOKUP($A2114,EVID_OSEVU!$A$1:$M$4972,8,FALSE)</f>
        <v>#N/A</v>
      </c>
      <c r="G2114" s="45" t="e">
        <f>VLOOKUP($A2114,EVID_OSEVU!$A$1:$M$4972,11,FALSE)</f>
        <v>#N/A</v>
      </c>
      <c r="H2114" s="35"/>
      <c r="I2114" s="48"/>
      <c r="J2114" s="33" t="e">
        <f>VLOOKUP($A2114,EVID_OSEVU!$A$1:$M$4972,11,FALSE)</f>
        <v>#N/A</v>
      </c>
      <c r="K2114" s="39"/>
      <c r="L2114" s="49"/>
      <c r="M2114" s="89" t="e">
        <f t="shared" si="32"/>
        <v>#N/A</v>
      </c>
      <c r="N2114" s="50"/>
      <c r="O2114" s="37" t="e">
        <f>VLOOKUP(EVID_HNOJENI!N2114,HNOJIVA_ALL!$A$2:$Z$3303,4,FALSE)</f>
        <v>#N/A</v>
      </c>
      <c r="P2114" s="51" t="e">
        <f>ROUND(VLOOKUP(EVID_HNOJENI!N2114,HNOJIVA_ALL!$A$2:$Z$3303,14,FALSE)*K2114*IF(L2114="t",10,IF(L2114="kg",0.01,IF(L2114="q",1,IF(L2114="l",0.01*VLOOKUP(EVID_HNOJENI!N2114,HNOJIVA_ALL!$A$2:$AE$3303,31,FALSE),"CHYBA")))),2)</f>
        <v>#N/A</v>
      </c>
      <c r="Q2114" s="51" t="e">
        <f>ROUND(VLOOKUP(EVID_HNOJENI!N2114,HNOJIVA_ALL!$A$2:$Z$3303,15,FALSE)*K2114*IF(L2114="t",10,IF(L2114="kg",0.01,IF(L2114="q",1,IF(L2114="l",0.01*VLOOKUP(EVID_HNOJENI!N2114,HNOJIVA_ALL!$A$2:$AE$3303,31,FALSE),"CHYBA")))),2)</f>
        <v>#N/A</v>
      </c>
      <c r="R2114" s="51" t="e">
        <f>ROUND(VLOOKUP(EVID_HNOJENI!N2114,HNOJIVA_ALL!$A$2:$Z$3303,16,FALSE)*K2114*IF(L2114="t",10,IF(L2114="kg",0.01,IF(L2114="q",1,IF(L2114="l",0.01*VLOOKUP(EVID_HNOJENI!N2114,HNOJIVA_ALL!$A$2:$AE$3303,31,FALSE),"CHYBA")))),2)</f>
        <v>#N/A</v>
      </c>
      <c r="S2114" s="51" t="e">
        <f>ROUND(VLOOKUP(EVID_HNOJENI!N2114,HNOJIVA_ALL!$A$2:$Z$3303,18,FALSE)*K2114*IF(L2114="t",10,IF(L2114="kg",0.01,IF(L2114="q",1,IF(L2114="l",0.01*VLOOKUP(EVID_HNOJENI!N2114,HNOJIVA_ALL!$A$2:$AE$3303,31,FALSE),"CHYBA")))),2)</f>
        <v>#N/A</v>
      </c>
      <c r="T2114" s="51" t="e">
        <f>ROUND(VLOOKUP(EVID_HNOJENI!N2114,HNOJIVA_ALL!$A$2:$Z$3303,17,FALSE)*K2114*IF(L2114="t",10,IF(L2114="kg",0.01,IF(L2114="q",1,IF(L2114="l",0.01*VLOOKUP(EVID_HNOJENI!N2114,HNOJIVA_ALL!$A$2:$AE$3303,31,FALSE),"CHYBA")))),2)</f>
        <v>#N/A</v>
      </c>
      <c r="U2114" s="51" t="e">
        <f>ROUND(VLOOKUP(EVID_HNOJENI!N2114,HNOJIVA_ALL!$A$2:$Z$3303,20,FALSE)*K2114*IF(L2114="t",10,IF(L2114="kg",0.01,IF(L2114="q",1,IF(L2114="l",0.01*VLOOKUP(EVID_HNOJENI!N2114,HNOJIVA_ALL!$A$2:$AE$3303,31,FALSE),"CHYBA")))),2)</f>
        <v>#N/A</v>
      </c>
    </row>
    <row r="2115" spans="1:21" x14ac:dyDescent="0.2">
      <c r="A2115" s="32"/>
      <c r="B2115" s="45" t="e">
        <f>VLOOKUP($A2115,EVID_OSEVU!$A$1:$M$4972,2,FALSE)</f>
        <v>#N/A</v>
      </c>
      <c r="C2115" s="45" t="e">
        <f>VLOOKUP($A2115,EVID_OSEVU!$A$1:$M$4972,3,FALSE)</f>
        <v>#N/A</v>
      </c>
      <c r="D2115" s="45" t="e">
        <f>VLOOKUP($A2115,EVID_OSEVU!$A$1:$M$4972,4,FALSE)</f>
        <v>#N/A</v>
      </c>
      <c r="E2115" s="45" t="e">
        <f>VLOOKUP($A2115,EVID_OSEVU!$A$1:$M$4972,7,FALSE)</f>
        <v>#N/A</v>
      </c>
      <c r="F2115" s="45" t="e">
        <f>VLOOKUP($A2115,EVID_OSEVU!$A$1:$M$4972,8,FALSE)</f>
        <v>#N/A</v>
      </c>
      <c r="G2115" s="45" t="e">
        <f>VLOOKUP($A2115,EVID_OSEVU!$A$1:$M$4972,11,FALSE)</f>
        <v>#N/A</v>
      </c>
      <c r="H2115" s="35"/>
      <c r="I2115" s="48"/>
      <c r="J2115" s="33" t="e">
        <f>VLOOKUP($A2115,EVID_OSEVU!$A$1:$M$4972,11,FALSE)</f>
        <v>#N/A</v>
      </c>
      <c r="K2115" s="39"/>
      <c r="L2115" s="49"/>
      <c r="M2115" s="89" t="e">
        <f t="shared" si="32"/>
        <v>#N/A</v>
      </c>
      <c r="N2115" s="50"/>
      <c r="O2115" s="37" t="e">
        <f>VLOOKUP(EVID_HNOJENI!N2115,HNOJIVA_ALL!$A$2:$Z$3303,4,FALSE)</f>
        <v>#N/A</v>
      </c>
      <c r="P2115" s="51" t="e">
        <f>ROUND(VLOOKUP(EVID_HNOJENI!N2115,HNOJIVA_ALL!$A$2:$Z$3303,14,FALSE)*K2115*IF(L2115="t",10,IF(L2115="kg",0.01,IF(L2115="q",1,IF(L2115="l",0.01*VLOOKUP(EVID_HNOJENI!N2115,HNOJIVA_ALL!$A$2:$AE$3303,31,FALSE),"CHYBA")))),2)</f>
        <v>#N/A</v>
      </c>
      <c r="Q2115" s="51" t="e">
        <f>ROUND(VLOOKUP(EVID_HNOJENI!N2115,HNOJIVA_ALL!$A$2:$Z$3303,15,FALSE)*K2115*IF(L2115="t",10,IF(L2115="kg",0.01,IF(L2115="q",1,IF(L2115="l",0.01*VLOOKUP(EVID_HNOJENI!N2115,HNOJIVA_ALL!$A$2:$AE$3303,31,FALSE),"CHYBA")))),2)</f>
        <v>#N/A</v>
      </c>
      <c r="R2115" s="51" t="e">
        <f>ROUND(VLOOKUP(EVID_HNOJENI!N2115,HNOJIVA_ALL!$A$2:$Z$3303,16,FALSE)*K2115*IF(L2115="t",10,IF(L2115="kg",0.01,IF(L2115="q",1,IF(L2115="l",0.01*VLOOKUP(EVID_HNOJENI!N2115,HNOJIVA_ALL!$A$2:$AE$3303,31,FALSE),"CHYBA")))),2)</f>
        <v>#N/A</v>
      </c>
      <c r="S2115" s="51" t="e">
        <f>ROUND(VLOOKUP(EVID_HNOJENI!N2115,HNOJIVA_ALL!$A$2:$Z$3303,18,FALSE)*K2115*IF(L2115="t",10,IF(L2115="kg",0.01,IF(L2115="q",1,IF(L2115="l",0.01*VLOOKUP(EVID_HNOJENI!N2115,HNOJIVA_ALL!$A$2:$AE$3303,31,FALSE),"CHYBA")))),2)</f>
        <v>#N/A</v>
      </c>
      <c r="T2115" s="51" t="e">
        <f>ROUND(VLOOKUP(EVID_HNOJENI!N2115,HNOJIVA_ALL!$A$2:$Z$3303,17,FALSE)*K2115*IF(L2115="t",10,IF(L2115="kg",0.01,IF(L2115="q",1,IF(L2115="l",0.01*VLOOKUP(EVID_HNOJENI!N2115,HNOJIVA_ALL!$A$2:$AE$3303,31,FALSE),"CHYBA")))),2)</f>
        <v>#N/A</v>
      </c>
      <c r="U2115" s="51" t="e">
        <f>ROUND(VLOOKUP(EVID_HNOJENI!N2115,HNOJIVA_ALL!$A$2:$Z$3303,20,FALSE)*K2115*IF(L2115="t",10,IF(L2115="kg",0.01,IF(L2115="q",1,IF(L2115="l",0.01*VLOOKUP(EVID_HNOJENI!N2115,HNOJIVA_ALL!$A$2:$AE$3303,31,FALSE),"CHYBA")))),2)</f>
        <v>#N/A</v>
      </c>
    </row>
    <row r="2116" spans="1:21" x14ac:dyDescent="0.2">
      <c r="A2116" s="32"/>
      <c r="B2116" s="45" t="e">
        <f>VLOOKUP($A2116,EVID_OSEVU!$A$1:$M$4972,2,FALSE)</f>
        <v>#N/A</v>
      </c>
      <c r="C2116" s="45" t="e">
        <f>VLOOKUP($A2116,EVID_OSEVU!$A$1:$M$4972,3,FALSE)</f>
        <v>#N/A</v>
      </c>
      <c r="D2116" s="45" t="e">
        <f>VLOOKUP($A2116,EVID_OSEVU!$A$1:$M$4972,4,FALSE)</f>
        <v>#N/A</v>
      </c>
      <c r="E2116" s="45" t="e">
        <f>VLOOKUP($A2116,EVID_OSEVU!$A$1:$M$4972,7,FALSE)</f>
        <v>#N/A</v>
      </c>
      <c r="F2116" s="45" t="e">
        <f>VLOOKUP($A2116,EVID_OSEVU!$A$1:$M$4972,8,FALSE)</f>
        <v>#N/A</v>
      </c>
      <c r="G2116" s="45" t="e">
        <f>VLOOKUP($A2116,EVID_OSEVU!$A$1:$M$4972,11,FALSE)</f>
        <v>#N/A</v>
      </c>
      <c r="H2116" s="35"/>
      <c r="I2116" s="48"/>
      <c r="J2116" s="33" t="e">
        <f>VLOOKUP($A2116,EVID_OSEVU!$A$1:$M$4972,11,FALSE)</f>
        <v>#N/A</v>
      </c>
      <c r="K2116" s="39"/>
      <c r="L2116" s="49"/>
      <c r="M2116" s="89" t="e">
        <f t="shared" si="32"/>
        <v>#N/A</v>
      </c>
      <c r="N2116" s="50"/>
      <c r="O2116" s="37" t="e">
        <f>VLOOKUP(EVID_HNOJENI!N2116,HNOJIVA_ALL!$A$2:$Z$3303,4,FALSE)</f>
        <v>#N/A</v>
      </c>
      <c r="P2116" s="51" t="e">
        <f>ROUND(VLOOKUP(EVID_HNOJENI!N2116,HNOJIVA_ALL!$A$2:$Z$3303,14,FALSE)*K2116*IF(L2116="t",10,IF(L2116="kg",0.01,IF(L2116="q",1,IF(L2116="l",0.01*VLOOKUP(EVID_HNOJENI!N2116,HNOJIVA_ALL!$A$2:$AE$3303,31,FALSE),"CHYBA")))),2)</f>
        <v>#N/A</v>
      </c>
      <c r="Q2116" s="51" t="e">
        <f>ROUND(VLOOKUP(EVID_HNOJENI!N2116,HNOJIVA_ALL!$A$2:$Z$3303,15,FALSE)*K2116*IF(L2116="t",10,IF(L2116="kg",0.01,IF(L2116="q",1,IF(L2116="l",0.01*VLOOKUP(EVID_HNOJENI!N2116,HNOJIVA_ALL!$A$2:$AE$3303,31,FALSE),"CHYBA")))),2)</f>
        <v>#N/A</v>
      </c>
      <c r="R2116" s="51" t="e">
        <f>ROUND(VLOOKUP(EVID_HNOJENI!N2116,HNOJIVA_ALL!$A$2:$Z$3303,16,FALSE)*K2116*IF(L2116="t",10,IF(L2116="kg",0.01,IF(L2116="q",1,IF(L2116="l",0.01*VLOOKUP(EVID_HNOJENI!N2116,HNOJIVA_ALL!$A$2:$AE$3303,31,FALSE),"CHYBA")))),2)</f>
        <v>#N/A</v>
      </c>
      <c r="S2116" s="51" t="e">
        <f>ROUND(VLOOKUP(EVID_HNOJENI!N2116,HNOJIVA_ALL!$A$2:$Z$3303,18,FALSE)*K2116*IF(L2116="t",10,IF(L2116="kg",0.01,IF(L2116="q",1,IF(L2116="l",0.01*VLOOKUP(EVID_HNOJENI!N2116,HNOJIVA_ALL!$A$2:$AE$3303,31,FALSE),"CHYBA")))),2)</f>
        <v>#N/A</v>
      </c>
      <c r="T2116" s="51" t="e">
        <f>ROUND(VLOOKUP(EVID_HNOJENI!N2116,HNOJIVA_ALL!$A$2:$Z$3303,17,FALSE)*K2116*IF(L2116="t",10,IF(L2116="kg",0.01,IF(L2116="q",1,IF(L2116="l",0.01*VLOOKUP(EVID_HNOJENI!N2116,HNOJIVA_ALL!$A$2:$AE$3303,31,FALSE),"CHYBA")))),2)</f>
        <v>#N/A</v>
      </c>
      <c r="U2116" s="51" t="e">
        <f>ROUND(VLOOKUP(EVID_HNOJENI!N2116,HNOJIVA_ALL!$A$2:$Z$3303,20,FALSE)*K2116*IF(L2116="t",10,IF(L2116="kg",0.01,IF(L2116="q",1,IF(L2116="l",0.01*VLOOKUP(EVID_HNOJENI!N2116,HNOJIVA_ALL!$A$2:$AE$3303,31,FALSE),"CHYBA")))),2)</f>
        <v>#N/A</v>
      </c>
    </row>
    <row r="2117" spans="1:21" x14ac:dyDescent="0.2">
      <c r="A2117" s="32"/>
      <c r="B2117" s="45" t="e">
        <f>VLOOKUP($A2117,EVID_OSEVU!$A$1:$M$4972,2,FALSE)</f>
        <v>#N/A</v>
      </c>
      <c r="C2117" s="45" t="e">
        <f>VLOOKUP($A2117,EVID_OSEVU!$A$1:$M$4972,3,FALSE)</f>
        <v>#N/A</v>
      </c>
      <c r="D2117" s="45" t="e">
        <f>VLOOKUP($A2117,EVID_OSEVU!$A$1:$M$4972,4,FALSE)</f>
        <v>#N/A</v>
      </c>
      <c r="E2117" s="45" t="e">
        <f>VLOOKUP($A2117,EVID_OSEVU!$A$1:$M$4972,7,FALSE)</f>
        <v>#N/A</v>
      </c>
      <c r="F2117" s="45" t="e">
        <f>VLOOKUP($A2117,EVID_OSEVU!$A$1:$M$4972,8,FALSE)</f>
        <v>#N/A</v>
      </c>
      <c r="G2117" s="45" t="e">
        <f>VLOOKUP($A2117,EVID_OSEVU!$A$1:$M$4972,11,FALSE)</f>
        <v>#N/A</v>
      </c>
      <c r="H2117" s="35"/>
      <c r="I2117" s="48"/>
      <c r="J2117" s="33" t="e">
        <f>VLOOKUP($A2117,EVID_OSEVU!$A$1:$M$4972,11,FALSE)</f>
        <v>#N/A</v>
      </c>
      <c r="K2117" s="39"/>
      <c r="L2117" s="49"/>
      <c r="M2117" s="89" t="e">
        <f t="shared" ref="M2117:M2180" si="33">K2117*J2117</f>
        <v>#N/A</v>
      </c>
      <c r="N2117" s="50"/>
      <c r="O2117" s="37" t="e">
        <f>VLOOKUP(EVID_HNOJENI!N2117,HNOJIVA_ALL!$A$2:$Z$3303,4,FALSE)</f>
        <v>#N/A</v>
      </c>
      <c r="P2117" s="51" t="e">
        <f>ROUND(VLOOKUP(EVID_HNOJENI!N2117,HNOJIVA_ALL!$A$2:$Z$3303,14,FALSE)*K2117*IF(L2117="t",10,IF(L2117="kg",0.01,IF(L2117="q",1,IF(L2117="l",0.01*VLOOKUP(EVID_HNOJENI!N2117,HNOJIVA_ALL!$A$2:$AE$3303,31,FALSE),"CHYBA")))),2)</f>
        <v>#N/A</v>
      </c>
      <c r="Q2117" s="51" t="e">
        <f>ROUND(VLOOKUP(EVID_HNOJENI!N2117,HNOJIVA_ALL!$A$2:$Z$3303,15,FALSE)*K2117*IF(L2117="t",10,IF(L2117="kg",0.01,IF(L2117="q",1,IF(L2117="l",0.01*VLOOKUP(EVID_HNOJENI!N2117,HNOJIVA_ALL!$A$2:$AE$3303,31,FALSE),"CHYBA")))),2)</f>
        <v>#N/A</v>
      </c>
      <c r="R2117" s="51" t="e">
        <f>ROUND(VLOOKUP(EVID_HNOJENI!N2117,HNOJIVA_ALL!$A$2:$Z$3303,16,FALSE)*K2117*IF(L2117="t",10,IF(L2117="kg",0.01,IF(L2117="q",1,IF(L2117="l",0.01*VLOOKUP(EVID_HNOJENI!N2117,HNOJIVA_ALL!$A$2:$AE$3303,31,FALSE),"CHYBA")))),2)</f>
        <v>#N/A</v>
      </c>
      <c r="S2117" s="51" t="e">
        <f>ROUND(VLOOKUP(EVID_HNOJENI!N2117,HNOJIVA_ALL!$A$2:$Z$3303,18,FALSE)*K2117*IF(L2117="t",10,IF(L2117="kg",0.01,IF(L2117="q",1,IF(L2117="l",0.01*VLOOKUP(EVID_HNOJENI!N2117,HNOJIVA_ALL!$A$2:$AE$3303,31,FALSE),"CHYBA")))),2)</f>
        <v>#N/A</v>
      </c>
      <c r="T2117" s="51" t="e">
        <f>ROUND(VLOOKUP(EVID_HNOJENI!N2117,HNOJIVA_ALL!$A$2:$Z$3303,17,FALSE)*K2117*IF(L2117="t",10,IF(L2117="kg",0.01,IF(L2117="q",1,IF(L2117="l",0.01*VLOOKUP(EVID_HNOJENI!N2117,HNOJIVA_ALL!$A$2:$AE$3303,31,FALSE),"CHYBA")))),2)</f>
        <v>#N/A</v>
      </c>
      <c r="U2117" s="51" t="e">
        <f>ROUND(VLOOKUP(EVID_HNOJENI!N2117,HNOJIVA_ALL!$A$2:$Z$3303,20,FALSE)*K2117*IF(L2117="t",10,IF(L2117="kg",0.01,IF(L2117="q",1,IF(L2117="l",0.01*VLOOKUP(EVID_HNOJENI!N2117,HNOJIVA_ALL!$A$2:$AE$3303,31,FALSE),"CHYBA")))),2)</f>
        <v>#N/A</v>
      </c>
    </row>
    <row r="2118" spans="1:21" x14ac:dyDescent="0.2">
      <c r="A2118" s="32"/>
      <c r="B2118" s="45" t="e">
        <f>VLOOKUP($A2118,EVID_OSEVU!$A$1:$M$4972,2,FALSE)</f>
        <v>#N/A</v>
      </c>
      <c r="C2118" s="45" t="e">
        <f>VLOOKUP($A2118,EVID_OSEVU!$A$1:$M$4972,3,FALSE)</f>
        <v>#N/A</v>
      </c>
      <c r="D2118" s="45" t="e">
        <f>VLOOKUP($A2118,EVID_OSEVU!$A$1:$M$4972,4,FALSE)</f>
        <v>#N/A</v>
      </c>
      <c r="E2118" s="45" t="e">
        <f>VLOOKUP($A2118,EVID_OSEVU!$A$1:$M$4972,7,FALSE)</f>
        <v>#N/A</v>
      </c>
      <c r="F2118" s="45" t="e">
        <f>VLOOKUP($A2118,EVID_OSEVU!$A$1:$M$4972,8,FALSE)</f>
        <v>#N/A</v>
      </c>
      <c r="G2118" s="45" t="e">
        <f>VLOOKUP($A2118,EVID_OSEVU!$A$1:$M$4972,11,FALSE)</f>
        <v>#N/A</v>
      </c>
      <c r="H2118" s="35"/>
      <c r="I2118" s="48"/>
      <c r="J2118" s="33" t="e">
        <f>VLOOKUP($A2118,EVID_OSEVU!$A$1:$M$4972,11,FALSE)</f>
        <v>#N/A</v>
      </c>
      <c r="K2118" s="39"/>
      <c r="L2118" s="49"/>
      <c r="M2118" s="89" t="e">
        <f t="shared" si="33"/>
        <v>#N/A</v>
      </c>
      <c r="N2118" s="50"/>
      <c r="O2118" s="37" t="e">
        <f>VLOOKUP(EVID_HNOJENI!N2118,HNOJIVA_ALL!$A$2:$Z$3303,4,FALSE)</f>
        <v>#N/A</v>
      </c>
      <c r="P2118" s="51" t="e">
        <f>ROUND(VLOOKUP(EVID_HNOJENI!N2118,HNOJIVA_ALL!$A$2:$Z$3303,14,FALSE)*K2118*IF(L2118="t",10,IF(L2118="kg",0.01,IF(L2118="q",1,IF(L2118="l",0.01*VLOOKUP(EVID_HNOJENI!N2118,HNOJIVA_ALL!$A$2:$AE$3303,31,FALSE),"CHYBA")))),2)</f>
        <v>#N/A</v>
      </c>
      <c r="Q2118" s="51" t="e">
        <f>ROUND(VLOOKUP(EVID_HNOJENI!N2118,HNOJIVA_ALL!$A$2:$Z$3303,15,FALSE)*K2118*IF(L2118="t",10,IF(L2118="kg",0.01,IF(L2118="q",1,IF(L2118="l",0.01*VLOOKUP(EVID_HNOJENI!N2118,HNOJIVA_ALL!$A$2:$AE$3303,31,FALSE),"CHYBA")))),2)</f>
        <v>#N/A</v>
      </c>
      <c r="R2118" s="51" t="e">
        <f>ROUND(VLOOKUP(EVID_HNOJENI!N2118,HNOJIVA_ALL!$A$2:$Z$3303,16,FALSE)*K2118*IF(L2118="t",10,IF(L2118="kg",0.01,IF(L2118="q",1,IF(L2118="l",0.01*VLOOKUP(EVID_HNOJENI!N2118,HNOJIVA_ALL!$A$2:$AE$3303,31,FALSE),"CHYBA")))),2)</f>
        <v>#N/A</v>
      </c>
      <c r="S2118" s="51" t="e">
        <f>ROUND(VLOOKUP(EVID_HNOJENI!N2118,HNOJIVA_ALL!$A$2:$Z$3303,18,FALSE)*K2118*IF(L2118="t",10,IF(L2118="kg",0.01,IF(L2118="q",1,IF(L2118="l",0.01*VLOOKUP(EVID_HNOJENI!N2118,HNOJIVA_ALL!$A$2:$AE$3303,31,FALSE),"CHYBA")))),2)</f>
        <v>#N/A</v>
      </c>
      <c r="T2118" s="51" t="e">
        <f>ROUND(VLOOKUP(EVID_HNOJENI!N2118,HNOJIVA_ALL!$A$2:$Z$3303,17,FALSE)*K2118*IF(L2118="t",10,IF(L2118="kg",0.01,IF(L2118="q",1,IF(L2118="l",0.01*VLOOKUP(EVID_HNOJENI!N2118,HNOJIVA_ALL!$A$2:$AE$3303,31,FALSE),"CHYBA")))),2)</f>
        <v>#N/A</v>
      </c>
      <c r="U2118" s="51" t="e">
        <f>ROUND(VLOOKUP(EVID_HNOJENI!N2118,HNOJIVA_ALL!$A$2:$Z$3303,20,FALSE)*K2118*IF(L2118="t",10,IF(L2118="kg",0.01,IF(L2118="q",1,IF(L2118="l",0.01*VLOOKUP(EVID_HNOJENI!N2118,HNOJIVA_ALL!$A$2:$AE$3303,31,FALSE),"CHYBA")))),2)</f>
        <v>#N/A</v>
      </c>
    </row>
    <row r="2119" spans="1:21" x14ac:dyDescent="0.2">
      <c r="A2119" s="32"/>
      <c r="B2119" s="45" t="e">
        <f>VLOOKUP($A2119,EVID_OSEVU!$A$1:$M$4972,2,FALSE)</f>
        <v>#N/A</v>
      </c>
      <c r="C2119" s="45" t="e">
        <f>VLOOKUP($A2119,EVID_OSEVU!$A$1:$M$4972,3,FALSE)</f>
        <v>#N/A</v>
      </c>
      <c r="D2119" s="45" t="e">
        <f>VLOOKUP($A2119,EVID_OSEVU!$A$1:$M$4972,4,FALSE)</f>
        <v>#N/A</v>
      </c>
      <c r="E2119" s="45" t="e">
        <f>VLOOKUP($A2119,EVID_OSEVU!$A$1:$M$4972,7,FALSE)</f>
        <v>#N/A</v>
      </c>
      <c r="F2119" s="45" t="e">
        <f>VLOOKUP($A2119,EVID_OSEVU!$A$1:$M$4972,8,FALSE)</f>
        <v>#N/A</v>
      </c>
      <c r="G2119" s="45" t="e">
        <f>VLOOKUP($A2119,EVID_OSEVU!$A$1:$M$4972,11,FALSE)</f>
        <v>#N/A</v>
      </c>
      <c r="H2119" s="35"/>
      <c r="I2119" s="48"/>
      <c r="J2119" s="33" t="e">
        <f>VLOOKUP($A2119,EVID_OSEVU!$A$1:$M$4972,11,FALSE)</f>
        <v>#N/A</v>
      </c>
      <c r="K2119" s="39"/>
      <c r="L2119" s="49"/>
      <c r="M2119" s="89" t="e">
        <f t="shared" si="33"/>
        <v>#N/A</v>
      </c>
      <c r="N2119" s="50"/>
      <c r="O2119" s="37" t="e">
        <f>VLOOKUP(EVID_HNOJENI!N2119,HNOJIVA_ALL!$A$2:$Z$3303,4,FALSE)</f>
        <v>#N/A</v>
      </c>
      <c r="P2119" s="51" t="e">
        <f>ROUND(VLOOKUP(EVID_HNOJENI!N2119,HNOJIVA_ALL!$A$2:$Z$3303,14,FALSE)*K2119*IF(L2119="t",10,IF(L2119="kg",0.01,IF(L2119="q",1,IF(L2119="l",0.01*VLOOKUP(EVID_HNOJENI!N2119,HNOJIVA_ALL!$A$2:$AE$3303,31,FALSE),"CHYBA")))),2)</f>
        <v>#N/A</v>
      </c>
      <c r="Q2119" s="51" t="e">
        <f>ROUND(VLOOKUP(EVID_HNOJENI!N2119,HNOJIVA_ALL!$A$2:$Z$3303,15,FALSE)*K2119*IF(L2119="t",10,IF(L2119="kg",0.01,IF(L2119="q",1,IF(L2119="l",0.01*VLOOKUP(EVID_HNOJENI!N2119,HNOJIVA_ALL!$A$2:$AE$3303,31,FALSE),"CHYBA")))),2)</f>
        <v>#N/A</v>
      </c>
      <c r="R2119" s="51" t="e">
        <f>ROUND(VLOOKUP(EVID_HNOJENI!N2119,HNOJIVA_ALL!$A$2:$Z$3303,16,FALSE)*K2119*IF(L2119="t",10,IF(L2119="kg",0.01,IF(L2119="q",1,IF(L2119="l",0.01*VLOOKUP(EVID_HNOJENI!N2119,HNOJIVA_ALL!$A$2:$AE$3303,31,FALSE),"CHYBA")))),2)</f>
        <v>#N/A</v>
      </c>
      <c r="S2119" s="51" t="e">
        <f>ROUND(VLOOKUP(EVID_HNOJENI!N2119,HNOJIVA_ALL!$A$2:$Z$3303,18,FALSE)*K2119*IF(L2119="t",10,IF(L2119="kg",0.01,IF(L2119="q",1,IF(L2119="l",0.01*VLOOKUP(EVID_HNOJENI!N2119,HNOJIVA_ALL!$A$2:$AE$3303,31,FALSE),"CHYBA")))),2)</f>
        <v>#N/A</v>
      </c>
      <c r="T2119" s="51" t="e">
        <f>ROUND(VLOOKUP(EVID_HNOJENI!N2119,HNOJIVA_ALL!$A$2:$Z$3303,17,FALSE)*K2119*IF(L2119="t",10,IF(L2119="kg",0.01,IF(L2119="q",1,IF(L2119="l",0.01*VLOOKUP(EVID_HNOJENI!N2119,HNOJIVA_ALL!$A$2:$AE$3303,31,FALSE),"CHYBA")))),2)</f>
        <v>#N/A</v>
      </c>
      <c r="U2119" s="51" t="e">
        <f>ROUND(VLOOKUP(EVID_HNOJENI!N2119,HNOJIVA_ALL!$A$2:$Z$3303,20,FALSE)*K2119*IF(L2119="t",10,IF(L2119="kg",0.01,IF(L2119="q",1,IF(L2119="l",0.01*VLOOKUP(EVID_HNOJENI!N2119,HNOJIVA_ALL!$A$2:$AE$3303,31,FALSE),"CHYBA")))),2)</f>
        <v>#N/A</v>
      </c>
    </row>
    <row r="2120" spans="1:21" x14ac:dyDescent="0.2">
      <c r="A2120" s="32"/>
      <c r="B2120" s="45" t="e">
        <f>VLOOKUP($A2120,EVID_OSEVU!$A$1:$M$4972,2,FALSE)</f>
        <v>#N/A</v>
      </c>
      <c r="C2120" s="45" t="e">
        <f>VLOOKUP($A2120,EVID_OSEVU!$A$1:$M$4972,3,FALSE)</f>
        <v>#N/A</v>
      </c>
      <c r="D2120" s="45" t="e">
        <f>VLOOKUP($A2120,EVID_OSEVU!$A$1:$M$4972,4,FALSE)</f>
        <v>#N/A</v>
      </c>
      <c r="E2120" s="45" t="e">
        <f>VLOOKUP($A2120,EVID_OSEVU!$A$1:$M$4972,7,FALSE)</f>
        <v>#N/A</v>
      </c>
      <c r="F2120" s="45" t="e">
        <f>VLOOKUP($A2120,EVID_OSEVU!$A$1:$M$4972,8,FALSE)</f>
        <v>#N/A</v>
      </c>
      <c r="G2120" s="45" t="e">
        <f>VLOOKUP($A2120,EVID_OSEVU!$A$1:$M$4972,11,FALSE)</f>
        <v>#N/A</v>
      </c>
      <c r="H2120" s="35"/>
      <c r="I2120" s="48"/>
      <c r="J2120" s="33" t="e">
        <f>VLOOKUP($A2120,EVID_OSEVU!$A$1:$M$4972,11,FALSE)</f>
        <v>#N/A</v>
      </c>
      <c r="K2120" s="39"/>
      <c r="L2120" s="49"/>
      <c r="M2120" s="89" t="e">
        <f t="shared" si="33"/>
        <v>#N/A</v>
      </c>
      <c r="N2120" s="50"/>
      <c r="O2120" s="37" t="e">
        <f>VLOOKUP(EVID_HNOJENI!N2120,HNOJIVA_ALL!$A$2:$Z$3303,4,FALSE)</f>
        <v>#N/A</v>
      </c>
      <c r="P2120" s="51" t="e">
        <f>ROUND(VLOOKUP(EVID_HNOJENI!N2120,HNOJIVA_ALL!$A$2:$Z$3303,14,FALSE)*K2120*IF(L2120="t",10,IF(L2120="kg",0.01,IF(L2120="q",1,IF(L2120="l",0.01*VLOOKUP(EVID_HNOJENI!N2120,HNOJIVA_ALL!$A$2:$AE$3303,31,FALSE),"CHYBA")))),2)</f>
        <v>#N/A</v>
      </c>
      <c r="Q2120" s="51" t="e">
        <f>ROUND(VLOOKUP(EVID_HNOJENI!N2120,HNOJIVA_ALL!$A$2:$Z$3303,15,FALSE)*K2120*IF(L2120="t",10,IF(L2120="kg",0.01,IF(L2120="q",1,IF(L2120="l",0.01*VLOOKUP(EVID_HNOJENI!N2120,HNOJIVA_ALL!$A$2:$AE$3303,31,FALSE),"CHYBA")))),2)</f>
        <v>#N/A</v>
      </c>
      <c r="R2120" s="51" t="e">
        <f>ROUND(VLOOKUP(EVID_HNOJENI!N2120,HNOJIVA_ALL!$A$2:$Z$3303,16,FALSE)*K2120*IF(L2120="t",10,IF(L2120="kg",0.01,IF(L2120="q",1,IF(L2120="l",0.01*VLOOKUP(EVID_HNOJENI!N2120,HNOJIVA_ALL!$A$2:$AE$3303,31,FALSE),"CHYBA")))),2)</f>
        <v>#N/A</v>
      </c>
      <c r="S2120" s="51" t="e">
        <f>ROUND(VLOOKUP(EVID_HNOJENI!N2120,HNOJIVA_ALL!$A$2:$Z$3303,18,FALSE)*K2120*IF(L2120="t",10,IF(L2120="kg",0.01,IF(L2120="q",1,IF(L2120="l",0.01*VLOOKUP(EVID_HNOJENI!N2120,HNOJIVA_ALL!$A$2:$AE$3303,31,FALSE),"CHYBA")))),2)</f>
        <v>#N/A</v>
      </c>
      <c r="T2120" s="51" t="e">
        <f>ROUND(VLOOKUP(EVID_HNOJENI!N2120,HNOJIVA_ALL!$A$2:$Z$3303,17,FALSE)*K2120*IF(L2120="t",10,IF(L2120="kg",0.01,IF(L2120="q",1,IF(L2120="l",0.01*VLOOKUP(EVID_HNOJENI!N2120,HNOJIVA_ALL!$A$2:$AE$3303,31,FALSE),"CHYBA")))),2)</f>
        <v>#N/A</v>
      </c>
      <c r="U2120" s="51" t="e">
        <f>ROUND(VLOOKUP(EVID_HNOJENI!N2120,HNOJIVA_ALL!$A$2:$Z$3303,20,FALSE)*K2120*IF(L2120="t",10,IF(L2120="kg",0.01,IF(L2120="q",1,IF(L2120="l",0.01*VLOOKUP(EVID_HNOJENI!N2120,HNOJIVA_ALL!$A$2:$AE$3303,31,FALSE),"CHYBA")))),2)</f>
        <v>#N/A</v>
      </c>
    </row>
    <row r="2121" spans="1:21" x14ac:dyDescent="0.2">
      <c r="A2121" s="32"/>
      <c r="B2121" s="45" t="e">
        <f>VLOOKUP($A2121,EVID_OSEVU!$A$1:$M$4972,2,FALSE)</f>
        <v>#N/A</v>
      </c>
      <c r="C2121" s="45" t="e">
        <f>VLOOKUP($A2121,EVID_OSEVU!$A$1:$M$4972,3,FALSE)</f>
        <v>#N/A</v>
      </c>
      <c r="D2121" s="45" t="e">
        <f>VLOOKUP($A2121,EVID_OSEVU!$A$1:$M$4972,4,FALSE)</f>
        <v>#N/A</v>
      </c>
      <c r="E2121" s="45" t="e">
        <f>VLOOKUP($A2121,EVID_OSEVU!$A$1:$M$4972,7,FALSE)</f>
        <v>#N/A</v>
      </c>
      <c r="F2121" s="45" t="e">
        <f>VLOOKUP($A2121,EVID_OSEVU!$A$1:$M$4972,8,FALSE)</f>
        <v>#N/A</v>
      </c>
      <c r="G2121" s="45" t="e">
        <f>VLOOKUP($A2121,EVID_OSEVU!$A$1:$M$4972,11,FALSE)</f>
        <v>#N/A</v>
      </c>
      <c r="H2121" s="35"/>
      <c r="I2121" s="48"/>
      <c r="J2121" s="33" t="e">
        <f>VLOOKUP($A2121,EVID_OSEVU!$A$1:$M$4972,11,FALSE)</f>
        <v>#N/A</v>
      </c>
      <c r="K2121" s="39"/>
      <c r="L2121" s="49"/>
      <c r="M2121" s="89" t="e">
        <f t="shared" si="33"/>
        <v>#N/A</v>
      </c>
      <c r="N2121" s="50"/>
      <c r="O2121" s="37" t="e">
        <f>VLOOKUP(EVID_HNOJENI!N2121,HNOJIVA_ALL!$A$2:$Z$3303,4,FALSE)</f>
        <v>#N/A</v>
      </c>
      <c r="P2121" s="51" t="e">
        <f>ROUND(VLOOKUP(EVID_HNOJENI!N2121,HNOJIVA_ALL!$A$2:$Z$3303,14,FALSE)*K2121*IF(L2121="t",10,IF(L2121="kg",0.01,IF(L2121="q",1,IF(L2121="l",0.01*VLOOKUP(EVID_HNOJENI!N2121,HNOJIVA_ALL!$A$2:$AE$3303,31,FALSE),"CHYBA")))),2)</f>
        <v>#N/A</v>
      </c>
      <c r="Q2121" s="51" t="e">
        <f>ROUND(VLOOKUP(EVID_HNOJENI!N2121,HNOJIVA_ALL!$A$2:$Z$3303,15,FALSE)*K2121*IF(L2121="t",10,IF(L2121="kg",0.01,IF(L2121="q",1,IF(L2121="l",0.01*VLOOKUP(EVID_HNOJENI!N2121,HNOJIVA_ALL!$A$2:$AE$3303,31,FALSE),"CHYBA")))),2)</f>
        <v>#N/A</v>
      </c>
      <c r="R2121" s="51" t="e">
        <f>ROUND(VLOOKUP(EVID_HNOJENI!N2121,HNOJIVA_ALL!$A$2:$Z$3303,16,FALSE)*K2121*IF(L2121="t",10,IF(L2121="kg",0.01,IF(L2121="q",1,IF(L2121="l",0.01*VLOOKUP(EVID_HNOJENI!N2121,HNOJIVA_ALL!$A$2:$AE$3303,31,FALSE),"CHYBA")))),2)</f>
        <v>#N/A</v>
      </c>
      <c r="S2121" s="51" t="e">
        <f>ROUND(VLOOKUP(EVID_HNOJENI!N2121,HNOJIVA_ALL!$A$2:$Z$3303,18,FALSE)*K2121*IF(L2121="t",10,IF(L2121="kg",0.01,IF(L2121="q",1,IF(L2121="l",0.01*VLOOKUP(EVID_HNOJENI!N2121,HNOJIVA_ALL!$A$2:$AE$3303,31,FALSE),"CHYBA")))),2)</f>
        <v>#N/A</v>
      </c>
      <c r="T2121" s="51" t="e">
        <f>ROUND(VLOOKUP(EVID_HNOJENI!N2121,HNOJIVA_ALL!$A$2:$Z$3303,17,FALSE)*K2121*IF(L2121="t",10,IF(L2121="kg",0.01,IF(L2121="q",1,IF(L2121="l",0.01*VLOOKUP(EVID_HNOJENI!N2121,HNOJIVA_ALL!$A$2:$AE$3303,31,FALSE),"CHYBA")))),2)</f>
        <v>#N/A</v>
      </c>
      <c r="U2121" s="51" t="e">
        <f>ROUND(VLOOKUP(EVID_HNOJENI!N2121,HNOJIVA_ALL!$A$2:$Z$3303,20,FALSE)*K2121*IF(L2121="t",10,IF(L2121="kg",0.01,IF(L2121="q",1,IF(L2121="l",0.01*VLOOKUP(EVID_HNOJENI!N2121,HNOJIVA_ALL!$A$2:$AE$3303,31,FALSE),"CHYBA")))),2)</f>
        <v>#N/A</v>
      </c>
    </row>
    <row r="2122" spans="1:21" x14ac:dyDescent="0.2">
      <c r="A2122" s="32"/>
      <c r="B2122" s="45" t="e">
        <f>VLOOKUP($A2122,EVID_OSEVU!$A$1:$M$4972,2,FALSE)</f>
        <v>#N/A</v>
      </c>
      <c r="C2122" s="45" t="e">
        <f>VLOOKUP($A2122,EVID_OSEVU!$A$1:$M$4972,3,FALSE)</f>
        <v>#N/A</v>
      </c>
      <c r="D2122" s="45" t="e">
        <f>VLOOKUP($A2122,EVID_OSEVU!$A$1:$M$4972,4,FALSE)</f>
        <v>#N/A</v>
      </c>
      <c r="E2122" s="45" t="e">
        <f>VLOOKUP($A2122,EVID_OSEVU!$A$1:$M$4972,7,FALSE)</f>
        <v>#N/A</v>
      </c>
      <c r="F2122" s="45" t="e">
        <f>VLOOKUP($A2122,EVID_OSEVU!$A$1:$M$4972,8,FALSE)</f>
        <v>#N/A</v>
      </c>
      <c r="G2122" s="45" t="e">
        <f>VLOOKUP($A2122,EVID_OSEVU!$A$1:$M$4972,11,FALSE)</f>
        <v>#N/A</v>
      </c>
      <c r="H2122" s="35"/>
      <c r="I2122" s="48"/>
      <c r="J2122" s="33" t="e">
        <f>VLOOKUP($A2122,EVID_OSEVU!$A$1:$M$4972,11,FALSE)</f>
        <v>#N/A</v>
      </c>
      <c r="K2122" s="39"/>
      <c r="L2122" s="49"/>
      <c r="M2122" s="89" t="e">
        <f t="shared" si="33"/>
        <v>#N/A</v>
      </c>
      <c r="N2122" s="50"/>
      <c r="O2122" s="37" t="e">
        <f>VLOOKUP(EVID_HNOJENI!N2122,HNOJIVA_ALL!$A$2:$Z$3303,4,FALSE)</f>
        <v>#N/A</v>
      </c>
      <c r="P2122" s="51" t="e">
        <f>ROUND(VLOOKUP(EVID_HNOJENI!N2122,HNOJIVA_ALL!$A$2:$Z$3303,14,FALSE)*K2122*IF(L2122="t",10,IF(L2122="kg",0.01,IF(L2122="q",1,IF(L2122="l",0.01*VLOOKUP(EVID_HNOJENI!N2122,HNOJIVA_ALL!$A$2:$AE$3303,31,FALSE),"CHYBA")))),2)</f>
        <v>#N/A</v>
      </c>
      <c r="Q2122" s="51" t="e">
        <f>ROUND(VLOOKUP(EVID_HNOJENI!N2122,HNOJIVA_ALL!$A$2:$Z$3303,15,FALSE)*K2122*IF(L2122="t",10,IF(L2122="kg",0.01,IF(L2122="q",1,IF(L2122="l",0.01*VLOOKUP(EVID_HNOJENI!N2122,HNOJIVA_ALL!$A$2:$AE$3303,31,FALSE),"CHYBA")))),2)</f>
        <v>#N/A</v>
      </c>
      <c r="R2122" s="51" t="e">
        <f>ROUND(VLOOKUP(EVID_HNOJENI!N2122,HNOJIVA_ALL!$A$2:$Z$3303,16,FALSE)*K2122*IF(L2122="t",10,IF(L2122="kg",0.01,IF(L2122="q",1,IF(L2122="l",0.01*VLOOKUP(EVID_HNOJENI!N2122,HNOJIVA_ALL!$A$2:$AE$3303,31,FALSE),"CHYBA")))),2)</f>
        <v>#N/A</v>
      </c>
      <c r="S2122" s="51" t="e">
        <f>ROUND(VLOOKUP(EVID_HNOJENI!N2122,HNOJIVA_ALL!$A$2:$Z$3303,18,FALSE)*K2122*IF(L2122="t",10,IF(L2122="kg",0.01,IF(L2122="q",1,IF(L2122="l",0.01*VLOOKUP(EVID_HNOJENI!N2122,HNOJIVA_ALL!$A$2:$AE$3303,31,FALSE),"CHYBA")))),2)</f>
        <v>#N/A</v>
      </c>
      <c r="T2122" s="51" t="e">
        <f>ROUND(VLOOKUP(EVID_HNOJENI!N2122,HNOJIVA_ALL!$A$2:$Z$3303,17,FALSE)*K2122*IF(L2122="t",10,IF(L2122="kg",0.01,IF(L2122="q",1,IF(L2122="l",0.01*VLOOKUP(EVID_HNOJENI!N2122,HNOJIVA_ALL!$A$2:$AE$3303,31,FALSE),"CHYBA")))),2)</f>
        <v>#N/A</v>
      </c>
      <c r="U2122" s="51" t="e">
        <f>ROUND(VLOOKUP(EVID_HNOJENI!N2122,HNOJIVA_ALL!$A$2:$Z$3303,20,FALSE)*K2122*IF(L2122="t",10,IF(L2122="kg",0.01,IF(L2122="q",1,IF(L2122="l",0.01*VLOOKUP(EVID_HNOJENI!N2122,HNOJIVA_ALL!$A$2:$AE$3303,31,FALSE),"CHYBA")))),2)</f>
        <v>#N/A</v>
      </c>
    </row>
    <row r="2123" spans="1:21" x14ac:dyDescent="0.2">
      <c r="A2123" s="32"/>
      <c r="B2123" s="45" t="e">
        <f>VLOOKUP($A2123,EVID_OSEVU!$A$1:$M$4972,2,FALSE)</f>
        <v>#N/A</v>
      </c>
      <c r="C2123" s="45" t="e">
        <f>VLOOKUP($A2123,EVID_OSEVU!$A$1:$M$4972,3,FALSE)</f>
        <v>#N/A</v>
      </c>
      <c r="D2123" s="45" t="e">
        <f>VLOOKUP($A2123,EVID_OSEVU!$A$1:$M$4972,4,FALSE)</f>
        <v>#N/A</v>
      </c>
      <c r="E2123" s="45" t="e">
        <f>VLOOKUP($A2123,EVID_OSEVU!$A$1:$M$4972,7,FALSE)</f>
        <v>#N/A</v>
      </c>
      <c r="F2123" s="45" t="e">
        <f>VLOOKUP($A2123,EVID_OSEVU!$A$1:$M$4972,8,FALSE)</f>
        <v>#N/A</v>
      </c>
      <c r="G2123" s="45" t="e">
        <f>VLOOKUP($A2123,EVID_OSEVU!$A$1:$M$4972,11,FALSE)</f>
        <v>#N/A</v>
      </c>
      <c r="H2123" s="35"/>
      <c r="I2123" s="48"/>
      <c r="J2123" s="33" t="e">
        <f>VLOOKUP($A2123,EVID_OSEVU!$A$1:$M$4972,11,FALSE)</f>
        <v>#N/A</v>
      </c>
      <c r="K2123" s="39"/>
      <c r="L2123" s="49"/>
      <c r="M2123" s="89" t="e">
        <f t="shared" si="33"/>
        <v>#N/A</v>
      </c>
      <c r="N2123" s="50"/>
      <c r="O2123" s="37" t="e">
        <f>VLOOKUP(EVID_HNOJENI!N2123,HNOJIVA_ALL!$A$2:$Z$3303,4,FALSE)</f>
        <v>#N/A</v>
      </c>
      <c r="P2123" s="51" t="e">
        <f>ROUND(VLOOKUP(EVID_HNOJENI!N2123,HNOJIVA_ALL!$A$2:$Z$3303,14,FALSE)*K2123*IF(L2123="t",10,IF(L2123="kg",0.01,IF(L2123="q",1,IF(L2123="l",0.01*VLOOKUP(EVID_HNOJENI!N2123,HNOJIVA_ALL!$A$2:$AE$3303,31,FALSE),"CHYBA")))),2)</f>
        <v>#N/A</v>
      </c>
      <c r="Q2123" s="51" t="e">
        <f>ROUND(VLOOKUP(EVID_HNOJENI!N2123,HNOJIVA_ALL!$A$2:$Z$3303,15,FALSE)*K2123*IF(L2123="t",10,IF(L2123="kg",0.01,IF(L2123="q",1,IF(L2123="l",0.01*VLOOKUP(EVID_HNOJENI!N2123,HNOJIVA_ALL!$A$2:$AE$3303,31,FALSE),"CHYBA")))),2)</f>
        <v>#N/A</v>
      </c>
      <c r="R2123" s="51" t="e">
        <f>ROUND(VLOOKUP(EVID_HNOJENI!N2123,HNOJIVA_ALL!$A$2:$Z$3303,16,FALSE)*K2123*IF(L2123="t",10,IF(L2123="kg",0.01,IF(L2123="q",1,IF(L2123="l",0.01*VLOOKUP(EVID_HNOJENI!N2123,HNOJIVA_ALL!$A$2:$AE$3303,31,FALSE),"CHYBA")))),2)</f>
        <v>#N/A</v>
      </c>
      <c r="S2123" s="51" t="e">
        <f>ROUND(VLOOKUP(EVID_HNOJENI!N2123,HNOJIVA_ALL!$A$2:$Z$3303,18,FALSE)*K2123*IF(L2123="t",10,IF(L2123="kg",0.01,IF(L2123="q",1,IF(L2123="l",0.01*VLOOKUP(EVID_HNOJENI!N2123,HNOJIVA_ALL!$A$2:$AE$3303,31,FALSE),"CHYBA")))),2)</f>
        <v>#N/A</v>
      </c>
      <c r="T2123" s="51" t="e">
        <f>ROUND(VLOOKUP(EVID_HNOJENI!N2123,HNOJIVA_ALL!$A$2:$Z$3303,17,FALSE)*K2123*IF(L2123="t",10,IF(L2123="kg",0.01,IF(L2123="q",1,IF(L2123="l",0.01*VLOOKUP(EVID_HNOJENI!N2123,HNOJIVA_ALL!$A$2:$AE$3303,31,FALSE),"CHYBA")))),2)</f>
        <v>#N/A</v>
      </c>
      <c r="U2123" s="51" t="e">
        <f>ROUND(VLOOKUP(EVID_HNOJENI!N2123,HNOJIVA_ALL!$A$2:$Z$3303,20,FALSE)*K2123*IF(L2123="t",10,IF(L2123="kg",0.01,IF(L2123="q",1,IF(L2123="l",0.01*VLOOKUP(EVID_HNOJENI!N2123,HNOJIVA_ALL!$A$2:$AE$3303,31,FALSE),"CHYBA")))),2)</f>
        <v>#N/A</v>
      </c>
    </row>
    <row r="2124" spans="1:21" x14ac:dyDescent="0.2">
      <c r="A2124" s="32"/>
      <c r="B2124" s="45" t="e">
        <f>VLOOKUP($A2124,EVID_OSEVU!$A$1:$M$4972,2,FALSE)</f>
        <v>#N/A</v>
      </c>
      <c r="C2124" s="45" t="e">
        <f>VLOOKUP($A2124,EVID_OSEVU!$A$1:$M$4972,3,FALSE)</f>
        <v>#N/A</v>
      </c>
      <c r="D2124" s="45" t="e">
        <f>VLOOKUP($A2124,EVID_OSEVU!$A$1:$M$4972,4,FALSE)</f>
        <v>#N/A</v>
      </c>
      <c r="E2124" s="45" t="e">
        <f>VLOOKUP($A2124,EVID_OSEVU!$A$1:$M$4972,7,FALSE)</f>
        <v>#N/A</v>
      </c>
      <c r="F2124" s="45" t="e">
        <f>VLOOKUP($A2124,EVID_OSEVU!$A$1:$M$4972,8,FALSE)</f>
        <v>#N/A</v>
      </c>
      <c r="G2124" s="45" t="e">
        <f>VLOOKUP($A2124,EVID_OSEVU!$A$1:$M$4972,11,FALSE)</f>
        <v>#N/A</v>
      </c>
      <c r="H2124" s="35"/>
      <c r="I2124" s="48"/>
      <c r="J2124" s="33" t="e">
        <f>VLOOKUP($A2124,EVID_OSEVU!$A$1:$M$4972,11,FALSE)</f>
        <v>#N/A</v>
      </c>
      <c r="K2124" s="39"/>
      <c r="L2124" s="49"/>
      <c r="M2124" s="89" t="e">
        <f t="shared" si="33"/>
        <v>#N/A</v>
      </c>
      <c r="N2124" s="50"/>
      <c r="O2124" s="37" t="e">
        <f>VLOOKUP(EVID_HNOJENI!N2124,HNOJIVA_ALL!$A$2:$Z$3303,4,FALSE)</f>
        <v>#N/A</v>
      </c>
      <c r="P2124" s="51" t="e">
        <f>ROUND(VLOOKUP(EVID_HNOJENI!N2124,HNOJIVA_ALL!$A$2:$Z$3303,14,FALSE)*K2124*IF(L2124="t",10,IF(L2124="kg",0.01,IF(L2124="q",1,IF(L2124="l",0.01*VLOOKUP(EVID_HNOJENI!N2124,HNOJIVA_ALL!$A$2:$AE$3303,31,FALSE),"CHYBA")))),2)</f>
        <v>#N/A</v>
      </c>
      <c r="Q2124" s="51" t="e">
        <f>ROUND(VLOOKUP(EVID_HNOJENI!N2124,HNOJIVA_ALL!$A$2:$Z$3303,15,FALSE)*K2124*IF(L2124="t",10,IF(L2124="kg",0.01,IF(L2124="q",1,IF(L2124="l",0.01*VLOOKUP(EVID_HNOJENI!N2124,HNOJIVA_ALL!$A$2:$AE$3303,31,FALSE),"CHYBA")))),2)</f>
        <v>#N/A</v>
      </c>
      <c r="R2124" s="51" t="e">
        <f>ROUND(VLOOKUP(EVID_HNOJENI!N2124,HNOJIVA_ALL!$A$2:$Z$3303,16,FALSE)*K2124*IF(L2124="t",10,IF(L2124="kg",0.01,IF(L2124="q",1,IF(L2124="l",0.01*VLOOKUP(EVID_HNOJENI!N2124,HNOJIVA_ALL!$A$2:$AE$3303,31,FALSE),"CHYBA")))),2)</f>
        <v>#N/A</v>
      </c>
      <c r="S2124" s="51" t="e">
        <f>ROUND(VLOOKUP(EVID_HNOJENI!N2124,HNOJIVA_ALL!$A$2:$Z$3303,18,FALSE)*K2124*IF(L2124="t",10,IF(L2124="kg",0.01,IF(L2124="q",1,IF(L2124="l",0.01*VLOOKUP(EVID_HNOJENI!N2124,HNOJIVA_ALL!$A$2:$AE$3303,31,FALSE),"CHYBA")))),2)</f>
        <v>#N/A</v>
      </c>
      <c r="T2124" s="51" t="e">
        <f>ROUND(VLOOKUP(EVID_HNOJENI!N2124,HNOJIVA_ALL!$A$2:$Z$3303,17,FALSE)*K2124*IF(L2124="t",10,IF(L2124="kg",0.01,IF(L2124="q",1,IF(L2124="l",0.01*VLOOKUP(EVID_HNOJENI!N2124,HNOJIVA_ALL!$A$2:$AE$3303,31,FALSE),"CHYBA")))),2)</f>
        <v>#N/A</v>
      </c>
      <c r="U2124" s="51" t="e">
        <f>ROUND(VLOOKUP(EVID_HNOJENI!N2124,HNOJIVA_ALL!$A$2:$Z$3303,20,FALSE)*K2124*IF(L2124="t",10,IF(L2124="kg",0.01,IF(L2124="q",1,IF(L2124="l",0.01*VLOOKUP(EVID_HNOJENI!N2124,HNOJIVA_ALL!$A$2:$AE$3303,31,FALSE),"CHYBA")))),2)</f>
        <v>#N/A</v>
      </c>
    </row>
    <row r="2125" spans="1:21" x14ac:dyDescent="0.2">
      <c r="A2125" s="32"/>
      <c r="B2125" s="45" t="e">
        <f>VLOOKUP($A2125,EVID_OSEVU!$A$1:$M$4972,2,FALSE)</f>
        <v>#N/A</v>
      </c>
      <c r="C2125" s="45" t="e">
        <f>VLOOKUP($A2125,EVID_OSEVU!$A$1:$M$4972,3,FALSE)</f>
        <v>#N/A</v>
      </c>
      <c r="D2125" s="45" t="e">
        <f>VLOOKUP($A2125,EVID_OSEVU!$A$1:$M$4972,4,FALSE)</f>
        <v>#N/A</v>
      </c>
      <c r="E2125" s="45" t="e">
        <f>VLOOKUP($A2125,EVID_OSEVU!$A$1:$M$4972,7,FALSE)</f>
        <v>#N/A</v>
      </c>
      <c r="F2125" s="45" t="e">
        <f>VLOOKUP($A2125,EVID_OSEVU!$A$1:$M$4972,8,FALSE)</f>
        <v>#N/A</v>
      </c>
      <c r="G2125" s="45" t="e">
        <f>VLOOKUP($A2125,EVID_OSEVU!$A$1:$M$4972,11,FALSE)</f>
        <v>#N/A</v>
      </c>
      <c r="H2125" s="35"/>
      <c r="I2125" s="48"/>
      <c r="J2125" s="33" t="e">
        <f>VLOOKUP($A2125,EVID_OSEVU!$A$1:$M$4972,11,FALSE)</f>
        <v>#N/A</v>
      </c>
      <c r="K2125" s="39"/>
      <c r="L2125" s="49"/>
      <c r="M2125" s="89" t="e">
        <f t="shared" si="33"/>
        <v>#N/A</v>
      </c>
      <c r="N2125" s="50"/>
      <c r="O2125" s="37" t="e">
        <f>VLOOKUP(EVID_HNOJENI!N2125,HNOJIVA_ALL!$A$2:$Z$3303,4,FALSE)</f>
        <v>#N/A</v>
      </c>
      <c r="P2125" s="51" t="e">
        <f>ROUND(VLOOKUP(EVID_HNOJENI!N2125,HNOJIVA_ALL!$A$2:$Z$3303,14,FALSE)*K2125*IF(L2125="t",10,IF(L2125="kg",0.01,IF(L2125="q",1,IF(L2125="l",0.01*VLOOKUP(EVID_HNOJENI!N2125,HNOJIVA_ALL!$A$2:$AE$3303,31,FALSE),"CHYBA")))),2)</f>
        <v>#N/A</v>
      </c>
      <c r="Q2125" s="51" t="e">
        <f>ROUND(VLOOKUP(EVID_HNOJENI!N2125,HNOJIVA_ALL!$A$2:$Z$3303,15,FALSE)*K2125*IF(L2125="t",10,IF(L2125="kg",0.01,IF(L2125="q",1,IF(L2125="l",0.01*VLOOKUP(EVID_HNOJENI!N2125,HNOJIVA_ALL!$A$2:$AE$3303,31,FALSE),"CHYBA")))),2)</f>
        <v>#N/A</v>
      </c>
      <c r="R2125" s="51" t="e">
        <f>ROUND(VLOOKUP(EVID_HNOJENI!N2125,HNOJIVA_ALL!$A$2:$Z$3303,16,FALSE)*K2125*IF(L2125="t",10,IF(L2125="kg",0.01,IF(L2125="q",1,IF(L2125="l",0.01*VLOOKUP(EVID_HNOJENI!N2125,HNOJIVA_ALL!$A$2:$AE$3303,31,FALSE),"CHYBA")))),2)</f>
        <v>#N/A</v>
      </c>
      <c r="S2125" s="51" t="e">
        <f>ROUND(VLOOKUP(EVID_HNOJENI!N2125,HNOJIVA_ALL!$A$2:$Z$3303,18,FALSE)*K2125*IF(L2125="t",10,IF(L2125="kg",0.01,IF(L2125="q",1,IF(L2125="l",0.01*VLOOKUP(EVID_HNOJENI!N2125,HNOJIVA_ALL!$A$2:$AE$3303,31,FALSE),"CHYBA")))),2)</f>
        <v>#N/A</v>
      </c>
      <c r="T2125" s="51" t="e">
        <f>ROUND(VLOOKUP(EVID_HNOJENI!N2125,HNOJIVA_ALL!$A$2:$Z$3303,17,FALSE)*K2125*IF(L2125="t",10,IF(L2125="kg",0.01,IF(L2125="q",1,IF(L2125="l",0.01*VLOOKUP(EVID_HNOJENI!N2125,HNOJIVA_ALL!$A$2:$AE$3303,31,FALSE),"CHYBA")))),2)</f>
        <v>#N/A</v>
      </c>
      <c r="U2125" s="51" t="e">
        <f>ROUND(VLOOKUP(EVID_HNOJENI!N2125,HNOJIVA_ALL!$A$2:$Z$3303,20,FALSE)*K2125*IF(L2125="t",10,IF(L2125="kg",0.01,IF(L2125="q",1,IF(L2125="l",0.01*VLOOKUP(EVID_HNOJENI!N2125,HNOJIVA_ALL!$A$2:$AE$3303,31,FALSE),"CHYBA")))),2)</f>
        <v>#N/A</v>
      </c>
    </row>
    <row r="2126" spans="1:21" x14ac:dyDescent="0.2">
      <c r="A2126" s="32"/>
      <c r="B2126" s="45" t="e">
        <f>VLOOKUP($A2126,EVID_OSEVU!$A$1:$M$4972,2,FALSE)</f>
        <v>#N/A</v>
      </c>
      <c r="C2126" s="45" t="e">
        <f>VLOOKUP($A2126,EVID_OSEVU!$A$1:$M$4972,3,FALSE)</f>
        <v>#N/A</v>
      </c>
      <c r="D2126" s="45" t="e">
        <f>VLOOKUP($A2126,EVID_OSEVU!$A$1:$M$4972,4,FALSE)</f>
        <v>#N/A</v>
      </c>
      <c r="E2126" s="45" t="e">
        <f>VLOOKUP($A2126,EVID_OSEVU!$A$1:$M$4972,7,FALSE)</f>
        <v>#N/A</v>
      </c>
      <c r="F2126" s="45" t="e">
        <f>VLOOKUP($A2126,EVID_OSEVU!$A$1:$M$4972,8,FALSE)</f>
        <v>#N/A</v>
      </c>
      <c r="G2126" s="45" t="e">
        <f>VLOOKUP($A2126,EVID_OSEVU!$A$1:$M$4972,11,FALSE)</f>
        <v>#N/A</v>
      </c>
      <c r="H2126" s="35"/>
      <c r="I2126" s="48"/>
      <c r="J2126" s="33" t="e">
        <f>VLOOKUP($A2126,EVID_OSEVU!$A$1:$M$4972,11,FALSE)</f>
        <v>#N/A</v>
      </c>
      <c r="K2126" s="39"/>
      <c r="L2126" s="49"/>
      <c r="M2126" s="89" t="e">
        <f t="shared" si="33"/>
        <v>#N/A</v>
      </c>
      <c r="N2126" s="50"/>
      <c r="O2126" s="37" t="e">
        <f>VLOOKUP(EVID_HNOJENI!N2126,HNOJIVA_ALL!$A$2:$Z$3303,4,FALSE)</f>
        <v>#N/A</v>
      </c>
      <c r="P2126" s="51" t="e">
        <f>ROUND(VLOOKUP(EVID_HNOJENI!N2126,HNOJIVA_ALL!$A$2:$Z$3303,14,FALSE)*K2126*IF(L2126="t",10,IF(L2126="kg",0.01,IF(L2126="q",1,IF(L2126="l",0.01*VLOOKUP(EVID_HNOJENI!N2126,HNOJIVA_ALL!$A$2:$AE$3303,31,FALSE),"CHYBA")))),2)</f>
        <v>#N/A</v>
      </c>
      <c r="Q2126" s="51" t="e">
        <f>ROUND(VLOOKUP(EVID_HNOJENI!N2126,HNOJIVA_ALL!$A$2:$Z$3303,15,FALSE)*K2126*IF(L2126="t",10,IF(L2126="kg",0.01,IF(L2126="q",1,IF(L2126="l",0.01*VLOOKUP(EVID_HNOJENI!N2126,HNOJIVA_ALL!$A$2:$AE$3303,31,FALSE),"CHYBA")))),2)</f>
        <v>#N/A</v>
      </c>
      <c r="R2126" s="51" t="e">
        <f>ROUND(VLOOKUP(EVID_HNOJENI!N2126,HNOJIVA_ALL!$A$2:$Z$3303,16,FALSE)*K2126*IF(L2126="t",10,IF(L2126="kg",0.01,IF(L2126="q",1,IF(L2126="l",0.01*VLOOKUP(EVID_HNOJENI!N2126,HNOJIVA_ALL!$A$2:$AE$3303,31,FALSE),"CHYBA")))),2)</f>
        <v>#N/A</v>
      </c>
      <c r="S2126" s="51" t="e">
        <f>ROUND(VLOOKUP(EVID_HNOJENI!N2126,HNOJIVA_ALL!$A$2:$Z$3303,18,FALSE)*K2126*IF(L2126="t",10,IF(L2126="kg",0.01,IF(L2126="q",1,IF(L2126="l",0.01*VLOOKUP(EVID_HNOJENI!N2126,HNOJIVA_ALL!$A$2:$AE$3303,31,FALSE),"CHYBA")))),2)</f>
        <v>#N/A</v>
      </c>
      <c r="T2126" s="51" t="e">
        <f>ROUND(VLOOKUP(EVID_HNOJENI!N2126,HNOJIVA_ALL!$A$2:$Z$3303,17,FALSE)*K2126*IF(L2126="t",10,IF(L2126="kg",0.01,IF(L2126="q",1,IF(L2126="l",0.01*VLOOKUP(EVID_HNOJENI!N2126,HNOJIVA_ALL!$A$2:$AE$3303,31,FALSE),"CHYBA")))),2)</f>
        <v>#N/A</v>
      </c>
      <c r="U2126" s="51" t="e">
        <f>ROUND(VLOOKUP(EVID_HNOJENI!N2126,HNOJIVA_ALL!$A$2:$Z$3303,20,FALSE)*K2126*IF(L2126="t",10,IF(L2126="kg",0.01,IF(L2126="q",1,IF(L2126="l",0.01*VLOOKUP(EVID_HNOJENI!N2126,HNOJIVA_ALL!$A$2:$AE$3303,31,FALSE),"CHYBA")))),2)</f>
        <v>#N/A</v>
      </c>
    </row>
    <row r="2127" spans="1:21" x14ac:dyDescent="0.2">
      <c r="A2127" s="32"/>
      <c r="B2127" s="45" t="e">
        <f>VLOOKUP($A2127,EVID_OSEVU!$A$1:$M$4972,2,FALSE)</f>
        <v>#N/A</v>
      </c>
      <c r="C2127" s="45" t="e">
        <f>VLOOKUP($A2127,EVID_OSEVU!$A$1:$M$4972,3,FALSE)</f>
        <v>#N/A</v>
      </c>
      <c r="D2127" s="45" t="e">
        <f>VLOOKUP($A2127,EVID_OSEVU!$A$1:$M$4972,4,FALSE)</f>
        <v>#N/A</v>
      </c>
      <c r="E2127" s="45" t="e">
        <f>VLOOKUP($A2127,EVID_OSEVU!$A$1:$M$4972,7,FALSE)</f>
        <v>#N/A</v>
      </c>
      <c r="F2127" s="45" t="e">
        <f>VLOOKUP($A2127,EVID_OSEVU!$A$1:$M$4972,8,FALSE)</f>
        <v>#N/A</v>
      </c>
      <c r="G2127" s="45" t="e">
        <f>VLOOKUP($A2127,EVID_OSEVU!$A$1:$M$4972,11,FALSE)</f>
        <v>#N/A</v>
      </c>
      <c r="H2127" s="35"/>
      <c r="I2127" s="48"/>
      <c r="J2127" s="33" t="e">
        <f>VLOOKUP($A2127,EVID_OSEVU!$A$1:$M$4972,11,FALSE)</f>
        <v>#N/A</v>
      </c>
      <c r="K2127" s="39"/>
      <c r="L2127" s="49"/>
      <c r="M2127" s="89" t="e">
        <f t="shared" si="33"/>
        <v>#N/A</v>
      </c>
      <c r="N2127" s="50"/>
      <c r="O2127" s="37" t="e">
        <f>VLOOKUP(EVID_HNOJENI!N2127,HNOJIVA_ALL!$A$2:$Z$3303,4,FALSE)</f>
        <v>#N/A</v>
      </c>
      <c r="P2127" s="51" t="e">
        <f>ROUND(VLOOKUP(EVID_HNOJENI!N2127,HNOJIVA_ALL!$A$2:$Z$3303,14,FALSE)*K2127*IF(L2127="t",10,IF(L2127="kg",0.01,IF(L2127="q",1,IF(L2127="l",0.01*VLOOKUP(EVID_HNOJENI!N2127,HNOJIVA_ALL!$A$2:$AE$3303,31,FALSE),"CHYBA")))),2)</f>
        <v>#N/A</v>
      </c>
      <c r="Q2127" s="51" t="e">
        <f>ROUND(VLOOKUP(EVID_HNOJENI!N2127,HNOJIVA_ALL!$A$2:$Z$3303,15,FALSE)*K2127*IF(L2127="t",10,IF(L2127="kg",0.01,IF(L2127="q",1,IF(L2127="l",0.01*VLOOKUP(EVID_HNOJENI!N2127,HNOJIVA_ALL!$A$2:$AE$3303,31,FALSE),"CHYBA")))),2)</f>
        <v>#N/A</v>
      </c>
      <c r="R2127" s="51" t="e">
        <f>ROUND(VLOOKUP(EVID_HNOJENI!N2127,HNOJIVA_ALL!$A$2:$Z$3303,16,FALSE)*K2127*IF(L2127="t",10,IF(L2127="kg",0.01,IF(L2127="q",1,IF(L2127="l",0.01*VLOOKUP(EVID_HNOJENI!N2127,HNOJIVA_ALL!$A$2:$AE$3303,31,FALSE),"CHYBA")))),2)</f>
        <v>#N/A</v>
      </c>
      <c r="S2127" s="51" t="e">
        <f>ROUND(VLOOKUP(EVID_HNOJENI!N2127,HNOJIVA_ALL!$A$2:$Z$3303,18,FALSE)*K2127*IF(L2127="t",10,IF(L2127="kg",0.01,IF(L2127="q",1,IF(L2127="l",0.01*VLOOKUP(EVID_HNOJENI!N2127,HNOJIVA_ALL!$A$2:$AE$3303,31,FALSE),"CHYBA")))),2)</f>
        <v>#N/A</v>
      </c>
      <c r="T2127" s="51" t="e">
        <f>ROUND(VLOOKUP(EVID_HNOJENI!N2127,HNOJIVA_ALL!$A$2:$Z$3303,17,FALSE)*K2127*IF(L2127="t",10,IF(L2127="kg",0.01,IF(L2127="q",1,IF(L2127="l",0.01*VLOOKUP(EVID_HNOJENI!N2127,HNOJIVA_ALL!$A$2:$AE$3303,31,FALSE),"CHYBA")))),2)</f>
        <v>#N/A</v>
      </c>
      <c r="U2127" s="51" t="e">
        <f>ROUND(VLOOKUP(EVID_HNOJENI!N2127,HNOJIVA_ALL!$A$2:$Z$3303,20,FALSE)*K2127*IF(L2127="t",10,IF(L2127="kg",0.01,IF(L2127="q",1,IF(L2127="l",0.01*VLOOKUP(EVID_HNOJENI!N2127,HNOJIVA_ALL!$A$2:$AE$3303,31,FALSE),"CHYBA")))),2)</f>
        <v>#N/A</v>
      </c>
    </row>
    <row r="2128" spans="1:21" x14ac:dyDescent="0.2">
      <c r="A2128" s="32"/>
      <c r="B2128" s="45" t="e">
        <f>VLOOKUP($A2128,EVID_OSEVU!$A$1:$M$4972,2,FALSE)</f>
        <v>#N/A</v>
      </c>
      <c r="C2128" s="45" t="e">
        <f>VLOOKUP($A2128,EVID_OSEVU!$A$1:$M$4972,3,FALSE)</f>
        <v>#N/A</v>
      </c>
      <c r="D2128" s="45" t="e">
        <f>VLOOKUP($A2128,EVID_OSEVU!$A$1:$M$4972,4,FALSE)</f>
        <v>#N/A</v>
      </c>
      <c r="E2128" s="45" t="e">
        <f>VLOOKUP($A2128,EVID_OSEVU!$A$1:$M$4972,7,FALSE)</f>
        <v>#N/A</v>
      </c>
      <c r="F2128" s="45" t="e">
        <f>VLOOKUP($A2128,EVID_OSEVU!$A$1:$M$4972,8,FALSE)</f>
        <v>#N/A</v>
      </c>
      <c r="G2128" s="45" t="e">
        <f>VLOOKUP($A2128,EVID_OSEVU!$A$1:$M$4972,11,FALSE)</f>
        <v>#N/A</v>
      </c>
      <c r="H2128" s="35"/>
      <c r="I2128" s="48"/>
      <c r="J2128" s="33" t="e">
        <f>VLOOKUP($A2128,EVID_OSEVU!$A$1:$M$4972,11,FALSE)</f>
        <v>#N/A</v>
      </c>
      <c r="K2128" s="39"/>
      <c r="L2128" s="49"/>
      <c r="M2128" s="89" t="e">
        <f t="shared" si="33"/>
        <v>#N/A</v>
      </c>
      <c r="N2128" s="50"/>
      <c r="O2128" s="37" t="e">
        <f>VLOOKUP(EVID_HNOJENI!N2128,HNOJIVA_ALL!$A$2:$Z$3303,4,FALSE)</f>
        <v>#N/A</v>
      </c>
      <c r="P2128" s="51" t="e">
        <f>ROUND(VLOOKUP(EVID_HNOJENI!N2128,HNOJIVA_ALL!$A$2:$Z$3303,14,FALSE)*K2128*IF(L2128="t",10,IF(L2128="kg",0.01,IF(L2128="q",1,IF(L2128="l",0.01*VLOOKUP(EVID_HNOJENI!N2128,HNOJIVA_ALL!$A$2:$AE$3303,31,FALSE),"CHYBA")))),2)</f>
        <v>#N/A</v>
      </c>
      <c r="Q2128" s="51" t="e">
        <f>ROUND(VLOOKUP(EVID_HNOJENI!N2128,HNOJIVA_ALL!$A$2:$Z$3303,15,FALSE)*K2128*IF(L2128="t",10,IF(L2128="kg",0.01,IF(L2128="q",1,IF(L2128="l",0.01*VLOOKUP(EVID_HNOJENI!N2128,HNOJIVA_ALL!$A$2:$AE$3303,31,FALSE),"CHYBA")))),2)</f>
        <v>#N/A</v>
      </c>
      <c r="R2128" s="51" t="e">
        <f>ROUND(VLOOKUP(EVID_HNOJENI!N2128,HNOJIVA_ALL!$A$2:$Z$3303,16,FALSE)*K2128*IF(L2128="t",10,IF(L2128="kg",0.01,IF(L2128="q",1,IF(L2128="l",0.01*VLOOKUP(EVID_HNOJENI!N2128,HNOJIVA_ALL!$A$2:$AE$3303,31,FALSE),"CHYBA")))),2)</f>
        <v>#N/A</v>
      </c>
      <c r="S2128" s="51" t="e">
        <f>ROUND(VLOOKUP(EVID_HNOJENI!N2128,HNOJIVA_ALL!$A$2:$Z$3303,18,FALSE)*K2128*IF(L2128="t",10,IF(L2128="kg",0.01,IF(L2128="q",1,IF(L2128="l",0.01*VLOOKUP(EVID_HNOJENI!N2128,HNOJIVA_ALL!$A$2:$AE$3303,31,FALSE),"CHYBA")))),2)</f>
        <v>#N/A</v>
      </c>
      <c r="T2128" s="51" t="e">
        <f>ROUND(VLOOKUP(EVID_HNOJENI!N2128,HNOJIVA_ALL!$A$2:$Z$3303,17,FALSE)*K2128*IF(L2128="t",10,IF(L2128="kg",0.01,IF(L2128="q",1,IF(L2128="l",0.01*VLOOKUP(EVID_HNOJENI!N2128,HNOJIVA_ALL!$A$2:$AE$3303,31,FALSE),"CHYBA")))),2)</f>
        <v>#N/A</v>
      </c>
      <c r="U2128" s="51" t="e">
        <f>ROUND(VLOOKUP(EVID_HNOJENI!N2128,HNOJIVA_ALL!$A$2:$Z$3303,20,FALSE)*K2128*IF(L2128="t",10,IF(L2128="kg",0.01,IF(L2128="q",1,IF(L2128="l",0.01*VLOOKUP(EVID_HNOJENI!N2128,HNOJIVA_ALL!$A$2:$AE$3303,31,FALSE),"CHYBA")))),2)</f>
        <v>#N/A</v>
      </c>
    </row>
    <row r="2129" spans="1:21" x14ac:dyDescent="0.2">
      <c r="A2129" s="32"/>
      <c r="B2129" s="45" t="e">
        <f>VLOOKUP($A2129,EVID_OSEVU!$A$1:$M$4972,2,FALSE)</f>
        <v>#N/A</v>
      </c>
      <c r="C2129" s="45" t="e">
        <f>VLOOKUP($A2129,EVID_OSEVU!$A$1:$M$4972,3,FALSE)</f>
        <v>#N/A</v>
      </c>
      <c r="D2129" s="45" t="e">
        <f>VLOOKUP($A2129,EVID_OSEVU!$A$1:$M$4972,4,FALSE)</f>
        <v>#N/A</v>
      </c>
      <c r="E2129" s="45" t="e">
        <f>VLOOKUP($A2129,EVID_OSEVU!$A$1:$M$4972,7,FALSE)</f>
        <v>#N/A</v>
      </c>
      <c r="F2129" s="45" t="e">
        <f>VLOOKUP($A2129,EVID_OSEVU!$A$1:$M$4972,8,FALSE)</f>
        <v>#N/A</v>
      </c>
      <c r="G2129" s="45" t="e">
        <f>VLOOKUP($A2129,EVID_OSEVU!$A$1:$M$4972,11,FALSE)</f>
        <v>#N/A</v>
      </c>
      <c r="H2129" s="35"/>
      <c r="I2129" s="48"/>
      <c r="J2129" s="33" t="e">
        <f>VLOOKUP($A2129,EVID_OSEVU!$A$1:$M$4972,11,FALSE)</f>
        <v>#N/A</v>
      </c>
      <c r="K2129" s="39"/>
      <c r="L2129" s="49"/>
      <c r="M2129" s="89" t="e">
        <f t="shared" si="33"/>
        <v>#N/A</v>
      </c>
      <c r="N2129" s="50"/>
      <c r="O2129" s="37" t="e">
        <f>VLOOKUP(EVID_HNOJENI!N2129,HNOJIVA_ALL!$A$2:$Z$3303,4,FALSE)</f>
        <v>#N/A</v>
      </c>
      <c r="P2129" s="51" t="e">
        <f>ROUND(VLOOKUP(EVID_HNOJENI!N2129,HNOJIVA_ALL!$A$2:$Z$3303,14,FALSE)*K2129*IF(L2129="t",10,IF(L2129="kg",0.01,IF(L2129="q",1,IF(L2129="l",0.01*VLOOKUP(EVID_HNOJENI!N2129,HNOJIVA_ALL!$A$2:$AE$3303,31,FALSE),"CHYBA")))),2)</f>
        <v>#N/A</v>
      </c>
      <c r="Q2129" s="51" t="e">
        <f>ROUND(VLOOKUP(EVID_HNOJENI!N2129,HNOJIVA_ALL!$A$2:$Z$3303,15,FALSE)*K2129*IF(L2129="t",10,IF(L2129="kg",0.01,IF(L2129="q",1,IF(L2129="l",0.01*VLOOKUP(EVID_HNOJENI!N2129,HNOJIVA_ALL!$A$2:$AE$3303,31,FALSE),"CHYBA")))),2)</f>
        <v>#N/A</v>
      </c>
      <c r="R2129" s="51" t="e">
        <f>ROUND(VLOOKUP(EVID_HNOJENI!N2129,HNOJIVA_ALL!$A$2:$Z$3303,16,FALSE)*K2129*IF(L2129="t",10,IF(L2129="kg",0.01,IF(L2129="q",1,IF(L2129="l",0.01*VLOOKUP(EVID_HNOJENI!N2129,HNOJIVA_ALL!$A$2:$AE$3303,31,FALSE),"CHYBA")))),2)</f>
        <v>#N/A</v>
      </c>
      <c r="S2129" s="51" t="e">
        <f>ROUND(VLOOKUP(EVID_HNOJENI!N2129,HNOJIVA_ALL!$A$2:$Z$3303,18,FALSE)*K2129*IF(L2129="t",10,IF(L2129="kg",0.01,IF(L2129="q",1,IF(L2129="l",0.01*VLOOKUP(EVID_HNOJENI!N2129,HNOJIVA_ALL!$A$2:$AE$3303,31,FALSE),"CHYBA")))),2)</f>
        <v>#N/A</v>
      </c>
      <c r="T2129" s="51" t="e">
        <f>ROUND(VLOOKUP(EVID_HNOJENI!N2129,HNOJIVA_ALL!$A$2:$Z$3303,17,FALSE)*K2129*IF(L2129="t",10,IF(L2129="kg",0.01,IF(L2129="q",1,IF(L2129="l",0.01*VLOOKUP(EVID_HNOJENI!N2129,HNOJIVA_ALL!$A$2:$AE$3303,31,FALSE),"CHYBA")))),2)</f>
        <v>#N/A</v>
      </c>
      <c r="U2129" s="51" t="e">
        <f>ROUND(VLOOKUP(EVID_HNOJENI!N2129,HNOJIVA_ALL!$A$2:$Z$3303,20,FALSE)*K2129*IF(L2129="t",10,IF(L2129="kg",0.01,IF(L2129="q",1,IF(L2129="l",0.01*VLOOKUP(EVID_HNOJENI!N2129,HNOJIVA_ALL!$A$2:$AE$3303,31,FALSE),"CHYBA")))),2)</f>
        <v>#N/A</v>
      </c>
    </row>
    <row r="2130" spans="1:21" x14ac:dyDescent="0.2">
      <c r="A2130" s="32"/>
      <c r="B2130" s="45" t="e">
        <f>VLOOKUP($A2130,EVID_OSEVU!$A$1:$M$4972,2,FALSE)</f>
        <v>#N/A</v>
      </c>
      <c r="C2130" s="45" t="e">
        <f>VLOOKUP($A2130,EVID_OSEVU!$A$1:$M$4972,3,FALSE)</f>
        <v>#N/A</v>
      </c>
      <c r="D2130" s="45" t="e">
        <f>VLOOKUP($A2130,EVID_OSEVU!$A$1:$M$4972,4,FALSE)</f>
        <v>#N/A</v>
      </c>
      <c r="E2130" s="45" t="e">
        <f>VLOOKUP($A2130,EVID_OSEVU!$A$1:$M$4972,7,FALSE)</f>
        <v>#N/A</v>
      </c>
      <c r="F2130" s="45" t="e">
        <f>VLOOKUP($A2130,EVID_OSEVU!$A$1:$M$4972,8,FALSE)</f>
        <v>#N/A</v>
      </c>
      <c r="G2130" s="45" t="e">
        <f>VLOOKUP($A2130,EVID_OSEVU!$A$1:$M$4972,11,FALSE)</f>
        <v>#N/A</v>
      </c>
      <c r="H2130" s="35"/>
      <c r="I2130" s="48"/>
      <c r="J2130" s="33" t="e">
        <f>VLOOKUP($A2130,EVID_OSEVU!$A$1:$M$4972,11,FALSE)</f>
        <v>#N/A</v>
      </c>
      <c r="K2130" s="39"/>
      <c r="L2130" s="49"/>
      <c r="M2130" s="89" t="e">
        <f t="shared" si="33"/>
        <v>#N/A</v>
      </c>
      <c r="N2130" s="50"/>
      <c r="O2130" s="37" t="e">
        <f>VLOOKUP(EVID_HNOJENI!N2130,HNOJIVA_ALL!$A$2:$Z$3303,4,FALSE)</f>
        <v>#N/A</v>
      </c>
      <c r="P2130" s="51" t="e">
        <f>ROUND(VLOOKUP(EVID_HNOJENI!N2130,HNOJIVA_ALL!$A$2:$Z$3303,14,FALSE)*K2130*IF(L2130="t",10,IF(L2130="kg",0.01,IF(L2130="q",1,IF(L2130="l",0.01*VLOOKUP(EVID_HNOJENI!N2130,HNOJIVA_ALL!$A$2:$AE$3303,31,FALSE),"CHYBA")))),2)</f>
        <v>#N/A</v>
      </c>
      <c r="Q2130" s="51" t="e">
        <f>ROUND(VLOOKUP(EVID_HNOJENI!N2130,HNOJIVA_ALL!$A$2:$Z$3303,15,FALSE)*K2130*IF(L2130="t",10,IF(L2130="kg",0.01,IF(L2130="q",1,IF(L2130="l",0.01*VLOOKUP(EVID_HNOJENI!N2130,HNOJIVA_ALL!$A$2:$AE$3303,31,FALSE),"CHYBA")))),2)</f>
        <v>#N/A</v>
      </c>
      <c r="R2130" s="51" t="e">
        <f>ROUND(VLOOKUP(EVID_HNOJENI!N2130,HNOJIVA_ALL!$A$2:$Z$3303,16,FALSE)*K2130*IF(L2130="t",10,IF(L2130="kg",0.01,IF(L2130="q",1,IF(L2130="l",0.01*VLOOKUP(EVID_HNOJENI!N2130,HNOJIVA_ALL!$A$2:$AE$3303,31,FALSE),"CHYBA")))),2)</f>
        <v>#N/A</v>
      </c>
      <c r="S2130" s="51" t="e">
        <f>ROUND(VLOOKUP(EVID_HNOJENI!N2130,HNOJIVA_ALL!$A$2:$Z$3303,18,FALSE)*K2130*IF(L2130="t",10,IF(L2130="kg",0.01,IF(L2130="q",1,IF(L2130="l",0.01*VLOOKUP(EVID_HNOJENI!N2130,HNOJIVA_ALL!$A$2:$AE$3303,31,FALSE),"CHYBA")))),2)</f>
        <v>#N/A</v>
      </c>
      <c r="T2130" s="51" t="e">
        <f>ROUND(VLOOKUP(EVID_HNOJENI!N2130,HNOJIVA_ALL!$A$2:$Z$3303,17,FALSE)*K2130*IF(L2130="t",10,IF(L2130="kg",0.01,IF(L2130="q",1,IF(L2130="l",0.01*VLOOKUP(EVID_HNOJENI!N2130,HNOJIVA_ALL!$A$2:$AE$3303,31,FALSE),"CHYBA")))),2)</f>
        <v>#N/A</v>
      </c>
      <c r="U2130" s="51" t="e">
        <f>ROUND(VLOOKUP(EVID_HNOJENI!N2130,HNOJIVA_ALL!$A$2:$Z$3303,20,FALSE)*K2130*IF(L2130="t",10,IF(L2130="kg",0.01,IF(L2130="q",1,IF(L2130="l",0.01*VLOOKUP(EVID_HNOJENI!N2130,HNOJIVA_ALL!$A$2:$AE$3303,31,FALSE),"CHYBA")))),2)</f>
        <v>#N/A</v>
      </c>
    </row>
    <row r="2131" spans="1:21" x14ac:dyDescent="0.2">
      <c r="A2131" s="32"/>
      <c r="B2131" s="45" t="e">
        <f>VLOOKUP($A2131,EVID_OSEVU!$A$1:$M$4972,2,FALSE)</f>
        <v>#N/A</v>
      </c>
      <c r="C2131" s="45" t="e">
        <f>VLOOKUP($A2131,EVID_OSEVU!$A$1:$M$4972,3,FALSE)</f>
        <v>#N/A</v>
      </c>
      <c r="D2131" s="45" t="e">
        <f>VLOOKUP($A2131,EVID_OSEVU!$A$1:$M$4972,4,FALSE)</f>
        <v>#N/A</v>
      </c>
      <c r="E2131" s="45" t="e">
        <f>VLOOKUP($A2131,EVID_OSEVU!$A$1:$M$4972,7,FALSE)</f>
        <v>#N/A</v>
      </c>
      <c r="F2131" s="45" t="e">
        <f>VLOOKUP($A2131,EVID_OSEVU!$A$1:$M$4972,8,FALSE)</f>
        <v>#N/A</v>
      </c>
      <c r="G2131" s="45" t="e">
        <f>VLOOKUP($A2131,EVID_OSEVU!$A$1:$M$4972,11,FALSE)</f>
        <v>#N/A</v>
      </c>
      <c r="H2131" s="35"/>
      <c r="I2131" s="48"/>
      <c r="J2131" s="33" t="e">
        <f>VLOOKUP($A2131,EVID_OSEVU!$A$1:$M$4972,11,FALSE)</f>
        <v>#N/A</v>
      </c>
      <c r="K2131" s="39"/>
      <c r="L2131" s="49"/>
      <c r="M2131" s="89" t="e">
        <f t="shared" si="33"/>
        <v>#N/A</v>
      </c>
      <c r="N2131" s="50"/>
      <c r="O2131" s="37" t="e">
        <f>VLOOKUP(EVID_HNOJENI!N2131,HNOJIVA_ALL!$A$2:$Z$3303,4,FALSE)</f>
        <v>#N/A</v>
      </c>
      <c r="P2131" s="51" t="e">
        <f>ROUND(VLOOKUP(EVID_HNOJENI!N2131,HNOJIVA_ALL!$A$2:$Z$3303,14,FALSE)*K2131*IF(L2131="t",10,IF(L2131="kg",0.01,IF(L2131="q",1,IF(L2131="l",0.01*VLOOKUP(EVID_HNOJENI!N2131,HNOJIVA_ALL!$A$2:$AE$3303,31,FALSE),"CHYBA")))),2)</f>
        <v>#N/A</v>
      </c>
      <c r="Q2131" s="51" t="e">
        <f>ROUND(VLOOKUP(EVID_HNOJENI!N2131,HNOJIVA_ALL!$A$2:$Z$3303,15,FALSE)*K2131*IF(L2131="t",10,IF(L2131="kg",0.01,IF(L2131="q",1,IF(L2131="l",0.01*VLOOKUP(EVID_HNOJENI!N2131,HNOJIVA_ALL!$A$2:$AE$3303,31,FALSE),"CHYBA")))),2)</f>
        <v>#N/A</v>
      </c>
      <c r="R2131" s="51" t="e">
        <f>ROUND(VLOOKUP(EVID_HNOJENI!N2131,HNOJIVA_ALL!$A$2:$Z$3303,16,FALSE)*K2131*IF(L2131="t",10,IF(L2131="kg",0.01,IF(L2131="q",1,IF(L2131="l",0.01*VLOOKUP(EVID_HNOJENI!N2131,HNOJIVA_ALL!$A$2:$AE$3303,31,FALSE),"CHYBA")))),2)</f>
        <v>#N/A</v>
      </c>
      <c r="S2131" s="51" t="e">
        <f>ROUND(VLOOKUP(EVID_HNOJENI!N2131,HNOJIVA_ALL!$A$2:$Z$3303,18,FALSE)*K2131*IF(L2131="t",10,IF(L2131="kg",0.01,IF(L2131="q",1,IF(L2131="l",0.01*VLOOKUP(EVID_HNOJENI!N2131,HNOJIVA_ALL!$A$2:$AE$3303,31,FALSE),"CHYBA")))),2)</f>
        <v>#N/A</v>
      </c>
      <c r="T2131" s="51" t="e">
        <f>ROUND(VLOOKUP(EVID_HNOJENI!N2131,HNOJIVA_ALL!$A$2:$Z$3303,17,FALSE)*K2131*IF(L2131="t",10,IF(L2131="kg",0.01,IF(L2131="q",1,IF(L2131="l",0.01*VLOOKUP(EVID_HNOJENI!N2131,HNOJIVA_ALL!$A$2:$AE$3303,31,FALSE),"CHYBA")))),2)</f>
        <v>#N/A</v>
      </c>
      <c r="U2131" s="51" t="e">
        <f>ROUND(VLOOKUP(EVID_HNOJENI!N2131,HNOJIVA_ALL!$A$2:$Z$3303,20,FALSE)*K2131*IF(L2131="t",10,IF(L2131="kg",0.01,IF(L2131="q",1,IF(L2131="l",0.01*VLOOKUP(EVID_HNOJENI!N2131,HNOJIVA_ALL!$A$2:$AE$3303,31,FALSE),"CHYBA")))),2)</f>
        <v>#N/A</v>
      </c>
    </row>
    <row r="2132" spans="1:21" x14ac:dyDescent="0.2">
      <c r="A2132" s="32"/>
      <c r="B2132" s="45" t="e">
        <f>VLOOKUP($A2132,EVID_OSEVU!$A$1:$M$4972,2,FALSE)</f>
        <v>#N/A</v>
      </c>
      <c r="C2132" s="45" t="e">
        <f>VLOOKUP($A2132,EVID_OSEVU!$A$1:$M$4972,3,FALSE)</f>
        <v>#N/A</v>
      </c>
      <c r="D2132" s="45" t="e">
        <f>VLOOKUP($A2132,EVID_OSEVU!$A$1:$M$4972,4,FALSE)</f>
        <v>#N/A</v>
      </c>
      <c r="E2132" s="45" t="e">
        <f>VLOOKUP($A2132,EVID_OSEVU!$A$1:$M$4972,7,FALSE)</f>
        <v>#N/A</v>
      </c>
      <c r="F2132" s="45" t="e">
        <f>VLOOKUP($A2132,EVID_OSEVU!$A$1:$M$4972,8,FALSE)</f>
        <v>#N/A</v>
      </c>
      <c r="G2132" s="45" t="e">
        <f>VLOOKUP($A2132,EVID_OSEVU!$A$1:$M$4972,11,FALSE)</f>
        <v>#N/A</v>
      </c>
      <c r="H2132" s="35"/>
      <c r="I2132" s="48"/>
      <c r="J2132" s="33" t="e">
        <f>VLOOKUP($A2132,EVID_OSEVU!$A$1:$M$4972,11,FALSE)</f>
        <v>#N/A</v>
      </c>
      <c r="K2132" s="39"/>
      <c r="L2132" s="49"/>
      <c r="M2132" s="89" t="e">
        <f t="shared" si="33"/>
        <v>#N/A</v>
      </c>
      <c r="N2132" s="50"/>
      <c r="O2132" s="37" t="e">
        <f>VLOOKUP(EVID_HNOJENI!N2132,HNOJIVA_ALL!$A$2:$Z$3303,4,FALSE)</f>
        <v>#N/A</v>
      </c>
      <c r="P2132" s="51" t="e">
        <f>ROUND(VLOOKUP(EVID_HNOJENI!N2132,HNOJIVA_ALL!$A$2:$Z$3303,14,FALSE)*K2132*IF(L2132="t",10,IF(L2132="kg",0.01,IF(L2132="q",1,IF(L2132="l",0.01*VLOOKUP(EVID_HNOJENI!N2132,HNOJIVA_ALL!$A$2:$AE$3303,31,FALSE),"CHYBA")))),2)</f>
        <v>#N/A</v>
      </c>
      <c r="Q2132" s="51" t="e">
        <f>ROUND(VLOOKUP(EVID_HNOJENI!N2132,HNOJIVA_ALL!$A$2:$Z$3303,15,FALSE)*K2132*IF(L2132="t",10,IF(L2132="kg",0.01,IF(L2132="q",1,IF(L2132="l",0.01*VLOOKUP(EVID_HNOJENI!N2132,HNOJIVA_ALL!$A$2:$AE$3303,31,FALSE),"CHYBA")))),2)</f>
        <v>#N/A</v>
      </c>
      <c r="R2132" s="51" t="e">
        <f>ROUND(VLOOKUP(EVID_HNOJENI!N2132,HNOJIVA_ALL!$A$2:$Z$3303,16,FALSE)*K2132*IF(L2132="t",10,IF(L2132="kg",0.01,IF(L2132="q",1,IF(L2132="l",0.01*VLOOKUP(EVID_HNOJENI!N2132,HNOJIVA_ALL!$A$2:$AE$3303,31,FALSE),"CHYBA")))),2)</f>
        <v>#N/A</v>
      </c>
      <c r="S2132" s="51" t="e">
        <f>ROUND(VLOOKUP(EVID_HNOJENI!N2132,HNOJIVA_ALL!$A$2:$Z$3303,18,FALSE)*K2132*IF(L2132="t",10,IF(L2132="kg",0.01,IF(L2132="q",1,IF(L2132="l",0.01*VLOOKUP(EVID_HNOJENI!N2132,HNOJIVA_ALL!$A$2:$AE$3303,31,FALSE),"CHYBA")))),2)</f>
        <v>#N/A</v>
      </c>
      <c r="T2132" s="51" t="e">
        <f>ROUND(VLOOKUP(EVID_HNOJENI!N2132,HNOJIVA_ALL!$A$2:$Z$3303,17,FALSE)*K2132*IF(L2132="t",10,IF(L2132="kg",0.01,IF(L2132="q",1,IF(L2132="l",0.01*VLOOKUP(EVID_HNOJENI!N2132,HNOJIVA_ALL!$A$2:$AE$3303,31,FALSE),"CHYBA")))),2)</f>
        <v>#N/A</v>
      </c>
      <c r="U2132" s="51" t="e">
        <f>ROUND(VLOOKUP(EVID_HNOJENI!N2132,HNOJIVA_ALL!$A$2:$Z$3303,20,FALSE)*K2132*IF(L2132="t",10,IF(L2132="kg",0.01,IF(L2132="q",1,IF(L2132="l",0.01*VLOOKUP(EVID_HNOJENI!N2132,HNOJIVA_ALL!$A$2:$AE$3303,31,FALSE),"CHYBA")))),2)</f>
        <v>#N/A</v>
      </c>
    </row>
    <row r="2133" spans="1:21" x14ac:dyDescent="0.2">
      <c r="A2133" s="32"/>
      <c r="B2133" s="45" t="e">
        <f>VLOOKUP($A2133,EVID_OSEVU!$A$1:$M$4972,2,FALSE)</f>
        <v>#N/A</v>
      </c>
      <c r="C2133" s="45" t="e">
        <f>VLOOKUP($A2133,EVID_OSEVU!$A$1:$M$4972,3,FALSE)</f>
        <v>#N/A</v>
      </c>
      <c r="D2133" s="45" t="e">
        <f>VLOOKUP($A2133,EVID_OSEVU!$A$1:$M$4972,4,FALSE)</f>
        <v>#N/A</v>
      </c>
      <c r="E2133" s="45" t="e">
        <f>VLOOKUP($A2133,EVID_OSEVU!$A$1:$M$4972,7,FALSE)</f>
        <v>#N/A</v>
      </c>
      <c r="F2133" s="45" t="e">
        <f>VLOOKUP($A2133,EVID_OSEVU!$A$1:$M$4972,8,FALSE)</f>
        <v>#N/A</v>
      </c>
      <c r="G2133" s="45" t="e">
        <f>VLOOKUP($A2133,EVID_OSEVU!$A$1:$M$4972,11,FALSE)</f>
        <v>#N/A</v>
      </c>
      <c r="H2133" s="35"/>
      <c r="I2133" s="48"/>
      <c r="J2133" s="33" t="e">
        <f>VLOOKUP($A2133,EVID_OSEVU!$A$1:$M$4972,11,FALSE)</f>
        <v>#N/A</v>
      </c>
      <c r="K2133" s="39"/>
      <c r="L2133" s="49"/>
      <c r="M2133" s="89" t="e">
        <f t="shared" si="33"/>
        <v>#N/A</v>
      </c>
      <c r="N2133" s="50"/>
      <c r="O2133" s="37" t="e">
        <f>VLOOKUP(EVID_HNOJENI!N2133,HNOJIVA_ALL!$A$2:$Z$3303,4,FALSE)</f>
        <v>#N/A</v>
      </c>
      <c r="P2133" s="51" t="e">
        <f>ROUND(VLOOKUP(EVID_HNOJENI!N2133,HNOJIVA_ALL!$A$2:$Z$3303,14,FALSE)*K2133*IF(L2133="t",10,IF(L2133="kg",0.01,IF(L2133="q",1,IF(L2133="l",0.01*VLOOKUP(EVID_HNOJENI!N2133,HNOJIVA_ALL!$A$2:$AE$3303,31,FALSE),"CHYBA")))),2)</f>
        <v>#N/A</v>
      </c>
      <c r="Q2133" s="51" t="e">
        <f>ROUND(VLOOKUP(EVID_HNOJENI!N2133,HNOJIVA_ALL!$A$2:$Z$3303,15,FALSE)*K2133*IF(L2133="t",10,IF(L2133="kg",0.01,IF(L2133="q",1,IF(L2133="l",0.01*VLOOKUP(EVID_HNOJENI!N2133,HNOJIVA_ALL!$A$2:$AE$3303,31,FALSE),"CHYBA")))),2)</f>
        <v>#N/A</v>
      </c>
      <c r="R2133" s="51" t="e">
        <f>ROUND(VLOOKUP(EVID_HNOJENI!N2133,HNOJIVA_ALL!$A$2:$Z$3303,16,FALSE)*K2133*IF(L2133="t",10,IF(L2133="kg",0.01,IF(L2133="q",1,IF(L2133="l",0.01*VLOOKUP(EVID_HNOJENI!N2133,HNOJIVA_ALL!$A$2:$AE$3303,31,FALSE),"CHYBA")))),2)</f>
        <v>#N/A</v>
      </c>
      <c r="S2133" s="51" t="e">
        <f>ROUND(VLOOKUP(EVID_HNOJENI!N2133,HNOJIVA_ALL!$A$2:$Z$3303,18,FALSE)*K2133*IF(L2133="t",10,IF(L2133="kg",0.01,IF(L2133="q",1,IF(L2133="l",0.01*VLOOKUP(EVID_HNOJENI!N2133,HNOJIVA_ALL!$A$2:$AE$3303,31,FALSE),"CHYBA")))),2)</f>
        <v>#N/A</v>
      </c>
      <c r="T2133" s="51" t="e">
        <f>ROUND(VLOOKUP(EVID_HNOJENI!N2133,HNOJIVA_ALL!$A$2:$Z$3303,17,FALSE)*K2133*IF(L2133="t",10,IF(L2133="kg",0.01,IF(L2133="q",1,IF(L2133="l",0.01*VLOOKUP(EVID_HNOJENI!N2133,HNOJIVA_ALL!$A$2:$AE$3303,31,FALSE),"CHYBA")))),2)</f>
        <v>#N/A</v>
      </c>
      <c r="U2133" s="51" t="e">
        <f>ROUND(VLOOKUP(EVID_HNOJENI!N2133,HNOJIVA_ALL!$A$2:$Z$3303,20,FALSE)*K2133*IF(L2133="t",10,IF(L2133="kg",0.01,IF(L2133="q",1,IF(L2133="l",0.01*VLOOKUP(EVID_HNOJENI!N2133,HNOJIVA_ALL!$A$2:$AE$3303,31,FALSE),"CHYBA")))),2)</f>
        <v>#N/A</v>
      </c>
    </row>
    <row r="2134" spans="1:21" x14ac:dyDescent="0.2">
      <c r="A2134" s="32"/>
      <c r="B2134" s="45" t="e">
        <f>VLOOKUP($A2134,EVID_OSEVU!$A$1:$M$4972,2,FALSE)</f>
        <v>#N/A</v>
      </c>
      <c r="C2134" s="45" t="e">
        <f>VLOOKUP($A2134,EVID_OSEVU!$A$1:$M$4972,3,FALSE)</f>
        <v>#N/A</v>
      </c>
      <c r="D2134" s="45" t="e">
        <f>VLOOKUP($A2134,EVID_OSEVU!$A$1:$M$4972,4,FALSE)</f>
        <v>#N/A</v>
      </c>
      <c r="E2134" s="45" t="e">
        <f>VLOOKUP($A2134,EVID_OSEVU!$A$1:$M$4972,7,FALSE)</f>
        <v>#N/A</v>
      </c>
      <c r="F2134" s="45" t="e">
        <f>VLOOKUP($A2134,EVID_OSEVU!$A$1:$M$4972,8,FALSE)</f>
        <v>#N/A</v>
      </c>
      <c r="G2134" s="45" t="e">
        <f>VLOOKUP($A2134,EVID_OSEVU!$A$1:$M$4972,11,FALSE)</f>
        <v>#N/A</v>
      </c>
      <c r="H2134" s="35"/>
      <c r="I2134" s="48"/>
      <c r="J2134" s="33" t="e">
        <f>VLOOKUP($A2134,EVID_OSEVU!$A$1:$M$4972,11,FALSE)</f>
        <v>#N/A</v>
      </c>
      <c r="K2134" s="39"/>
      <c r="L2134" s="49"/>
      <c r="M2134" s="89" t="e">
        <f t="shared" si="33"/>
        <v>#N/A</v>
      </c>
      <c r="N2134" s="50"/>
      <c r="O2134" s="37" t="e">
        <f>VLOOKUP(EVID_HNOJENI!N2134,HNOJIVA_ALL!$A$2:$Z$3303,4,FALSE)</f>
        <v>#N/A</v>
      </c>
      <c r="P2134" s="51" t="e">
        <f>ROUND(VLOOKUP(EVID_HNOJENI!N2134,HNOJIVA_ALL!$A$2:$Z$3303,14,FALSE)*K2134*IF(L2134="t",10,IF(L2134="kg",0.01,IF(L2134="q",1,IF(L2134="l",0.01*VLOOKUP(EVID_HNOJENI!N2134,HNOJIVA_ALL!$A$2:$AE$3303,31,FALSE),"CHYBA")))),2)</f>
        <v>#N/A</v>
      </c>
      <c r="Q2134" s="51" t="e">
        <f>ROUND(VLOOKUP(EVID_HNOJENI!N2134,HNOJIVA_ALL!$A$2:$Z$3303,15,FALSE)*K2134*IF(L2134="t",10,IF(L2134="kg",0.01,IF(L2134="q",1,IF(L2134="l",0.01*VLOOKUP(EVID_HNOJENI!N2134,HNOJIVA_ALL!$A$2:$AE$3303,31,FALSE),"CHYBA")))),2)</f>
        <v>#N/A</v>
      </c>
      <c r="R2134" s="51" t="e">
        <f>ROUND(VLOOKUP(EVID_HNOJENI!N2134,HNOJIVA_ALL!$A$2:$Z$3303,16,FALSE)*K2134*IF(L2134="t",10,IF(L2134="kg",0.01,IF(L2134="q",1,IF(L2134="l",0.01*VLOOKUP(EVID_HNOJENI!N2134,HNOJIVA_ALL!$A$2:$AE$3303,31,FALSE),"CHYBA")))),2)</f>
        <v>#N/A</v>
      </c>
      <c r="S2134" s="51" t="e">
        <f>ROUND(VLOOKUP(EVID_HNOJENI!N2134,HNOJIVA_ALL!$A$2:$Z$3303,18,FALSE)*K2134*IF(L2134="t",10,IF(L2134="kg",0.01,IF(L2134="q",1,IF(L2134="l",0.01*VLOOKUP(EVID_HNOJENI!N2134,HNOJIVA_ALL!$A$2:$AE$3303,31,FALSE),"CHYBA")))),2)</f>
        <v>#N/A</v>
      </c>
      <c r="T2134" s="51" t="e">
        <f>ROUND(VLOOKUP(EVID_HNOJENI!N2134,HNOJIVA_ALL!$A$2:$Z$3303,17,FALSE)*K2134*IF(L2134="t",10,IF(L2134="kg",0.01,IF(L2134="q",1,IF(L2134="l",0.01*VLOOKUP(EVID_HNOJENI!N2134,HNOJIVA_ALL!$A$2:$AE$3303,31,FALSE),"CHYBA")))),2)</f>
        <v>#N/A</v>
      </c>
      <c r="U2134" s="51" t="e">
        <f>ROUND(VLOOKUP(EVID_HNOJENI!N2134,HNOJIVA_ALL!$A$2:$Z$3303,20,FALSE)*K2134*IF(L2134="t",10,IF(L2134="kg",0.01,IF(L2134="q",1,IF(L2134="l",0.01*VLOOKUP(EVID_HNOJENI!N2134,HNOJIVA_ALL!$A$2:$AE$3303,31,FALSE),"CHYBA")))),2)</f>
        <v>#N/A</v>
      </c>
    </row>
    <row r="2135" spans="1:21" x14ac:dyDescent="0.2">
      <c r="A2135" s="32"/>
      <c r="B2135" s="45" t="e">
        <f>VLOOKUP($A2135,EVID_OSEVU!$A$1:$M$4972,2,FALSE)</f>
        <v>#N/A</v>
      </c>
      <c r="C2135" s="45" t="e">
        <f>VLOOKUP($A2135,EVID_OSEVU!$A$1:$M$4972,3,FALSE)</f>
        <v>#N/A</v>
      </c>
      <c r="D2135" s="45" t="e">
        <f>VLOOKUP($A2135,EVID_OSEVU!$A$1:$M$4972,4,FALSE)</f>
        <v>#N/A</v>
      </c>
      <c r="E2135" s="45" t="e">
        <f>VLOOKUP($A2135,EVID_OSEVU!$A$1:$M$4972,7,FALSE)</f>
        <v>#N/A</v>
      </c>
      <c r="F2135" s="45" t="e">
        <f>VLOOKUP($A2135,EVID_OSEVU!$A$1:$M$4972,8,FALSE)</f>
        <v>#N/A</v>
      </c>
      <c r="G2135" s="45" t="e">
        <f>VLOOKUP($A2135,EVID_OSEVU!$A$1:$M$4972,11,FALSE)</f>
        <v>#N/A</v>
      </c>
      <c r="H2135" s="35"/>
      <c r="I2135" s="48"/>
      <c r="J2135" s="33" t="e">
        <f>VLOOKUP($A2135,EVID_OSEVU!$A$1:$M$4972,11,FALSE)</f>
        <v>#N/A</v>
      </c>
      <c r="K2135" s="39"/>
      <c r="L2135" s="49"/>
      <c r="M2135" s="89" t="e">
        <f t="shared" si="33"/>
        <v>#N/A</v>
      </c>
      <c r="N2135" s="50"/>
      <c r="O2135" s="37" t="e">
        <f>VLOOKUP(EVID_HNOJENI!N2135,HNOJIVA_ALL!$A$2:$Z$3303,4,FALSE)</f>
        <v>#N/A</v>
      </c>
      <c r="P2135" s="51" t="e">
        <f>ROUND(VLOOKUP(EVID_HNOJENI!N2135,HNOJIVA_ALL!$A$2:$Z$3303,14,FALSE)*K2135*IF(L2135="t",10,IF(L2135="kg",0.01,IF(L2135="q",1,IF(L2135="l",0.01*VLOOKUP(EVID_HNOJENI!N2135,HNOJIVA_ALL!$A$2:$AE$3303,31,FALSE),"CHYBA")))),2)</f>
        <v>#N/A</v>
      </c>
      <c r="Q2135" s="51" t="e">
        <f>ROUND(VLOOKUP(EVID_HNOJENI!N2135,HNOJIVA_ALL!$A$2:$Z$3303,15,FALSE)*K2135*IF(L2135="t",10,IF(L2135="kg",0.01,IF(L2135="q",1,IF(L2135="l",0.01*VLOOKUP(EVID_HNOJENI!N2135,HNOJIVA_ALL!$A$2:$AE$3303,31,FALSE),"CHYBA")))),2)</f>
        <v>#N/A</v>
      </c>
      <c r="R2135" s="51" t="e">
        <f>ROUND(VLOOKUP(EVID_HNOJENI!N2135,HNOJIVA_ALL!$A$2:$Z$3303,16,FALSE)*K2135*IF(L2135="t",10,IF(L2135="kg",0.01,IF(L2135="q",1,IF(L2135="l",0.01*VLOOKUP(EVID_HNOJENI!N2135,HNOJIVA_ALL!$A$2:$AE$3303,31,FALSE),"CHYBA")))),2)</f>
        <v>#N/A</v>
      </c>
      <c r="S2135" s="51" t="e">
        <f>ROUND(VLOOKUP(EVID_HNOJENI!N2135,HNOJIVA_ALL!$A$2:$Z$3303,18,FALSE)*K2135*IF(L2135="t",10,IF(L2135="kg",0.01,IF(L2135="q",1,IF(L2135="l",0.01*VLOOKUP(EVID_HNOJENI!N2135,HNOJIVA_ALL!$A$2:$AE$3303,31,FALSE),"CHYBA")))),2)</f>
        <v>#N/A</v>
      </c>
      <c r="T2135" s="51" t="e">
        <f>ROUND(VLOOKUP(EVID_HNOJENI!N2135,HNOJIVA_ALL!$A$2:$Z$3303,17,FALSE)*K2135*IF(L2135="t",10,IF(L2135="kg",0.01,IF(L2135="q",1,IF(L2135="l",0.01*VLOOKUP(EVID_HNOJENI!N2135,HNOJIVA_ALL!$A$2:$AE$3303,31,FALSE),"CHYBA")))),2)</f>
        <v>#N/A</v>
      </c>
      <c r="U2135" s="51" t="e">
        <f>ROUND(VLOOKUP(EVID_HNOJENI!N2135,HNOJIVA_ALL!$A$2:$Z$3303,20,FALSE)*K2135*IF(L2135="t",10,IF(L2135="kg",0.01,IF(L2135="q",1,IF(L2135="l",0.01*VLOOKUP(EVID_HNOJENI!N2135,HNOJIVA_ALL!$A$2:$AE$3303,31,FALSE),"CHYBA")))),2)</f>
        <v>#N/A</v>
      </c>
    </row>
    <row r="2136" spans="1:21" x14ac:dyDescent="0.2">
      <c r="A2136" s="32"/>
      <c r="B2136" s="45" t="e">
        <f>VLOOKUP($A2136,EVID_OSEVU!$A$1:$M$4972,2,FALSE)</f>
        <v>#N/A</v>
      </c>
      <c r="C2136" s="45" t="e">
        <f>VLOOKUP($A2136,EVID_OSEVU!$A$1:$M$4972,3,FALSE)</f>
        <v>#N/A</v>
      </c>
      <c r="D2136" s="45" t="e">
        <f>VLOOKUP($A2136,EVID_OSEVU!$A$1:$M$4972,4,FALSE)</f>
        <v>#N/A</v>
      </c>
      <c r="E2136" s="45" t="e">
        <f>VLOOKUP($A2136,EVID_OSEVU!$A$1:$M$4972,7,FALSE)</f>
        <v>#N/A</v>
      </c>
      <c r="F2136" s="45" t="e">
        <f>VLOOKUP($A2136,EVID_OSEVU!$A$1:$M$4972,8,FALSE)</f>
        <v>#N/A</v>
      </c>
      <c r="G2136" s="45" t="e">
        <f>VLOOKUP($A2136,EVID_OSEVU!$A$1:$M$4972,11,FALSE)</f>
        <v>#N/A</v>
      </c>
      <c r="H2136" s="35"/>
      <c r="I2136" s="48"/>
      <c r="J2136" s="33" t="e">
        <f>VLOOKUP($A2136,EVID_OSEVU!$A$1:$M$4972,11,FALSE)</f>
        <v>#N/A</v>
      </c>
      <c r="K2136" s="39"/>
      <c r="L2136" s="49"/>
      <c r="M2136" s="89" t="e">
        <f t="shared" si="33"/>
        <v>#N/A</v>
      </c>
      <c r="N2136" s="50"/>
      <c r="O2136" s="37" t="e">
        <f>VLOOKUP(EVID_HNOJENI!N2136,HNOJIVA_ALL!$A$2:$Z$3303,4,FALSE)</f>
        <v>#N/A</v>
      </c>
      <c r="P2136" s="51" t="e">
        <f>ROUND(VLOOKUP(EVID_HNOJENI!N2136,HNOJIVA_ALL!$A$2:$Z$3303,14,FALSE)*K2136*IF(L2136="t",10,IF(L2136="kg",0.01,IF(L2136="q",1,IF(L2136="l",0.01*VLOOKUP(EVID_HNOJENI!N2136,HNOJIVA_ALL!$A$2:$AE$3303,31,FALSE),"CHYBA")))),2)</f>
        <v>#N/A</v>
      </c>
      <c r="Q2136" s="51" t="e">
        <f>ROUND(VLOOKUP(EVID_HNOJENI!N2136,HNOJIVA_ALL!$A$2:$Z$3303,15,FALSE)*K2136*IF(L2136="t",10,IF(L2136="kg",0.01,IF(L2136="q",1,IF(L2136="l",0.01*VLOOKUP(EVID_HNOJENI!N2136,HNOJIVA_ALL!$A$2:$AE$3303,31,FALSE),"CHYBA")))),2)</f>
        <v>#N/A</v>
      </c>
      <c r="R2136" s="51" t="e">
        <f>ROUND(VLOOKUP(EVID_HNOJENI!N2136,HNOJIVA_ALL!$A$2:$Z$3303,16,FALSE)*K2136*IF(L2136="t",10,IF(L2136="kg",0.01,IF(L2136="q",1,IF(L2136="l",0.01*VLOOKUP(EVID_HNOJENI!N2136,HNOJIVA_ALL!$A$2:$AE$3303,31,FALSE),"CHYBA")))),2)</f>
        <v>#N/A</v>
      </c>
      <c r="S2136" s="51" t="e">
        <f>ROUND(VLOOKUP(EVID_HNOJENI!N2136,HNOJIVA_ALL!$A$2:$Z$3303,18,FALSE)*K2136*IF(L2136="t",10,IF(L2136="kg",0.01,IF(L2136="q",1,IF(L2136="l",0.01*VLOOKUP(EVID_HNOJENI!N2136,HNOJIVA_ALL!$A$2:$AE$3303,31,FALSE),"CHYBA")))),2)</f>
        <v>#N/A</v>
      </c>
      <c r="T2136" s="51" t="e">
        <f>ROUND(VLOOKUP(EVID_HNOJENI!N2136,HNOJIVA_ALL!$A$2:$Z$3303,17,FALSE)*K2136*IF(L2136="t",10,IF(L2136="kg",0.01,IF(L2136="q",1,IF(L2136="l",0.01*VLOOKUP(EVID_HNOJENI!N2136,HNOJIVA_ALL!$A$2:$AE$3303,31,FALSE),"CHYBA")))),2)</f>
        <v>#N/A</v>
      </c>
      <c r="U2136" s="51" t="e">
        <f>ROUND(VLOOKUP(EVID_HNOJENI!N2136,HNOJIVA_ALL!$A$2:$Z$3303,20,FALSE)*K2136*IF(L2136="t",10,IF(L2136="kg",0.01,IF(L2136="q",1,IF(L2136="l",0.01*VLOOKUP(EVID_HNOJENI!N2136,HNOJIVA_ALL!$A$2:$AE$3303,31,FALSE),"CHYBA")))),2)</f>
        <v>#N/A</v>
      </c>
    </row>
    <row r="2137" spans="1:21" x14ac:dyDescent="0.2">
      <c r="A2137" s="32"/>
      <c r="B2137" s="45" t="e">
        <f>VLOOKUP($A2137,EVID_OSEVU!$A$1:$M$4972,2,FALSE)</f>
        <v>#N/A</v>
      </c>
      <c r="C2137" s="45" t="e">
        <f>VLOOKUP($A2137,EVID_OSEVU!$A$1:$M$4972,3,FALSE)</f>
        <v>#N/A</v>
      </c>
      <c r="D2137" s="45" t="e">
        <f>VLOOKUP($A2137,EVID_OSEVU!$A$1:$M$4972,4,FALSE)</f>
        <v>#N/A</v>
      </c>
      <c r="E2137" s="45" t="e">
        <f>VLOOKUP($A2137,EVID_OSEVU!$A$1:$M$4972,7,FALSE)</f>
        <v>#N/A</v>
      </c>
      <c r="F2137" s="45" t="e">
        <f>VLOOKUP($A2137,EVID_OSEVU!$A$1:$M$4972,8,FALSE)</f>
        <v>#N/A</v>
      </c>
      <c r="G2137" s="45" t="e">
        <f>VLOOKUP($A2137,EVID_OSEVU!$A$1:$M$4972,11,FALSE)</f>
        <v>#N/A</v>
      </c>
      <c r="H2137" s="35"/>
      <c r="I2137" s="48"/>
      <c r="J2137" s="33" t="e">
        <f>VLOOKUP($A2137,EVID_OSEVU!$A$1:$M$4972,11,FALSE)</f>
        <v>#N/A</v>
      </c>
      <c r="K2137" s="39"/>
      <c r="L2137" s="49"/>
      <c r="M2137" s="89" t="e">
        <f t="shared" si="33"/>
        <v>#N/A</v>
      </c>
      <c r="N2137" s="50"/>
      <c r="O2137" s="37" t="e">
        <f>VLOOKUP(EVID_HNOJENI!N2137,HNOJIVA_ALL!$A$2:$Z$3303,4,FALSE)</f>
        <v>#N/A</v>
      </c>
      <c r="P2137" s="51" t="e">
        <f>ROUND(VLOOKUP(EVID_HNOJENI!N2137,HNOJIVA_ALL!$A$2:$Z$3303,14,FALSE)*K2137*IF(L2137="t",10,IF(L2137="kg",0.01,IF(L2137="q",1,IF(L2137="l",0.01*VLOOKUP(EVID_HNOJENI!N2137,HNOJIVA_ALL!$A$2:$AE$3303,31,FALSE),"CHYBA")))),2)</f>
        <v>#N/A</v>
      </c>
      <c r="Q2137" s="51" t="e">
        <f>ROUND(VLOOKUP(EVID_HNOJENI!N2137,HNOJIVA_ALL!$A$2:$Z$3303,15,FALSE)*K2137*IF(L2137="t",10,IF(L2137="kg",0.01,IF(L2137="q",1,IF(L2137="l",0.01*VLOOKUP(EVID_HNOJENI!N2137,HNOJIVA_ALL!$A$2:$AE$3303,31,FALSE),"CHYBA")))),2)</f>
        <v>#N/A</v>
      </c>
      <c r="R2137" s="51" t="e">
        <f>ROUND(VLOOKUP(EVID_HNOJENI!N2137,HNOJIVA_ALL!$A$2:$Z$3303,16,FALSE)*K2137*IF(L2137="t",10,IF(L2137="kg",0.01,IF(L2137="q",1,IF(L2137="l",0.01*VLOOKUP(EVID_HNOJENI!N2137,HNOJIVA_ALL!$A$2:$AE$3303,31,FALSE),"CHYBA")))),2)</f>
        <v>#N/A</v>
      </c>
      <c r="S2137" s="51" t="e">
        <f>ROUND(VLOOKUP(EVID_HNOJENI!N2137,HNOJIVA_ALL!$A$2:$Z$3303,18,FALSE)*K2137*IF(L2137="t",10,IF(L2137="kg",0.01,IF(L2137="q",1,IF(L2137="l",0.01*VLOOKUP(EVID_HNOJENI!N2137,HNOJIVA_ALL!$A$2:$AE$3303,31,FALSE),"CHYBA")))),2)</f>
        <v>#N/A</v>
      </c>
      <c r="T2137" s="51" t="e">
        <f>ROUND(VLOOKUP(EVID_HNOJENI!N2137,HNOJIVA_ALL!$A$2:$Z$3303,17,FALSE)*K2137*IF(L2137="t",10,IF(L2137="kg",0.01,IF(L2137="q",1,IF(L2137="l",0.01*VLOOKUP(EVID_HNOJENI!N2137,HNOJIVA_ALL!$A$2:$AE$3303,31,FALSE),"CHYBA")))),2)</f>
        <v>#N/A</v>
      </c>
      <c r="U2137" s="51" t="e">
        <f>ROUND(VLOOKUP(EVID_HNOJENI!N2137,HNOJIVA_ALL!$A$2:$Z$3303,20,FALSE)*K2137*IF(L2137="t",10,IF(L2137="kg",0.01,IF(L2137="q",1,IF(L2137="l",0.01*VLOOKUP(EVID_HNOJENI!N2137,HNOJIVA_ALL!$A$2:$AE$3303,31,FALSE),"CHYBA")))),2)</f>
        <v>#N/A</v>
      </c>
    </row>
    <row r="2138" spans="1:21" x14ac:dyDescent="0.2">
      <c r="A2138" s="32"/>
      <c r="B2138" s="45" t="e">
        <f>VLOOKUP($A2138,EVID_OSEVU!$A$1:$M$4972,2,FALSE)</f>
        <v>#N/A</v>
      </c>
      <c r="C2138" s="45" t="e">
        <f>VLOOKUP($A2138,EVID_OSEVU!$A$1:$M$4972,3,FALSE)</f>
        <v>#N/A</v>
      </c>
      <c r="D2138" s="45" t="e">
        <f>VLOOKUP($A2138,EVID_OSEVU!$A$1:$M$4972,4,FALSE)</f>
        <v>#N/A</v>
      </c>
      <c r="E2138" s="45" t="e">
        <f>VLOOKUP($A2138,EVID_OSEVU!$A$1:$M$4972,7,FALSE)</f>
        <v>#N/A</v>
      </c>
      <c r="F2138" s="45" t="e">
        <f>VLOOKUP($A2138,EVID_OSEVU!$A$1:$M$4972,8,FALSE)</f>
        <v>#N/A</v>
      </c>
      <c r="G2138" s="45" t="e">
        <f>VLOOKUP($A2138,EVID_OSEVU!$A$1:$M$4972,11,FALSE)</f>
        <v>#N/A</v>
      </c>
      <c r="H2138" s="35"/>
      <c r="I2138" s="48"/>
      <c r="J2138" s="33" t="e">
        <f>VLOOKUP($A2138,EVID_OSEVU!$A$1:$M$4972,11,FALSE)</f>
        <v>#N/A</v>
      </c>
      <c r="K2138" s="39"/>
      <c r="L2138" s="49"/>
      <c r="M2138" s="89" t="e">
        <f t="shared" si="33"/>
        <v>#N/A</v>
      </c>
      <c r="N2138" s="50"/>
      <c r="O2138" s="37" t="e">
        <f>VLOOKUP(EVID_HNOJENI!N2138,HNOJIVA_ALL!$A$2:$Z$3303,4,FALSE)</f>
        <v>#N/A</v>
      </c>
      <c r="P2138" s="51" t="e">
        <f>ROUND(VLOOKUP(EVID_HNOJENI!N2138,HNOJIVA_ALL!$A$2:$Z$3303,14,FALSE)*K2138*IF(L2138="t",10,IF(L2138="kg",0.01,IF(L2138="q",1,IF(L2138="l",0.01*VLOOKUP(EVID_HNOJENI!N2138,HNOJIVA_ALL!$A$2:$AE$3303,31,FALSE),"CHYBA")))),2)</f>
        <v>#N/A</v>
      </c>
      <c r="Q2138" s="51" t="e">
        <f>ROUND(VLOOKUP(EVID_HNOJENI!N2138,HNOJIVA_ALL!$A$2:$Z$3303,15,FALSE)*K2138*IF(L2138="t",10,IF(L2138="kg",0.01,IF(L2138="q",1,IF(L2138="l",0.01*VLOOKUP(EVID_HNOJENI!N2138,HNOJIVA_ALL!$A$2:$AE$3303,31,FALSE),"CHYBA")))),2)</f>
        <v>#N/A</v>
      </c>
      <c r="R2138" s="51" t="e">
        <f>ROUND(VLOOKUP(EVID_HNOJENI!N2138,HNOJIVA_ALL!$A$2:$Z$3303,16,FALSE)*K2138*IF(L2138="t",10,IF(L2138="kg",0.01,IF(L2138="q",1,IF(L2138="l",0.01*VLOOKUP(EVID_HNOJENI!N2138,HNOJIVA_ALL!$A$2:$AE$3303,31,FALSE),"CHYBA")))),2)</f>
        <v>#N/A</v>
      </c>
      <c r="S2138" s="51" t="e">
        <f>ROUND(VLOOKUP(EVID_HNOJENI!N2138,HNOJIVA_ALL!$A$2:$Z$3303,18,FALSE)*K2138*IF(L2138="t",10,IF(L2138="kg",0.01,IF(L2138="q",1,IF(L2138="l",0.01*VLOOKUP(EVID_HNOJENI!N2138,HNOJIVA_ALL!$A$2:$AE$3303,31,FALSE),"CHYBA")))),2)</f>
        <v>#N/A</v>
      </c>
      <c r="T2138" s="51" t="e">
        <f>ROUND(VLOOKUP(EVID_HNOJENI!N2138,HNOJIVA_ALL!$A$2:$Z$3303,17,FALSE)*K2138*IF(L2138="t",10,IF(L2138="kg",0.01,IF(L2138="q",1,IF(L2138="l",0.01*VLOOKUP(EVID_HNOJENI!N2138,HNOJIVA_ALL!$A$2:$AE$3303,31,FALSE),"CHYBA")))),2)</f>
        <v>#N/A</v>
      </c>
      <c r="U2138" s="51" t="e">
        <f>ROUND(VLOOKUP(EVID_HNOJENI!N2138,HNOJIVA_ALL!$A$2:$Z$3303,20,FALSE)*K2138*IF(L2138="t",10,IF(L2138="kg",0.01,IF(L2138="q",1,IF(L2138="l",0.01*VLOOKUP(EVID_HNOJENI!N2138,HNOJIVA_ALL!$A$2:$AE$3303,31,FALSE),"CHYBA")))),2)</f>
        <v>#N/A</v>
      </c>
    </row>
    <row r="2139" spans="1:21" x14ac:dyDescent="0.2">
      <c r="A2139" s="32"/>
      <c r="B2139" s="45" t="e">
        <f>VLOOKUP($A2139,EVID_OSEVU!$A$1:$M$4972,2,FALSE)</f>
        <v>#N/A</v>
      </c>
      <c r="C2139" s="45" t="e">
        <f>VLOOKUP($A2139,EVID_OSEVU!$A$1:$M$4972,3,FALSE)</f>
        <v>#N/A</v>
      </c>
      <c r="D2139" s="45" t="e">
        <f>VLOOKUP($A2139,EVID_OSEVU!$A$1:$M$4972,4,FALSE)</f>
        <v>#N/A</v>
      </c>
      <c r="E2139" s="45" t="e">
        <f>VLOOKUP($A2139,EVID_OSEVU!$A$1:$M$4972,7,FALSE)</f>
        <v>#N/A</v>
      </c>
      <c r="F2139" s="45" t="e">
        <f>VLOOKUP($A2139,EVID_OSEVU!$A$1:$M$4972,8,FALSE)</f>
        <v>#N/A</v>
      </c>
      <c r="G2139" s="45" t="e">
        <f>VLOOKUP($A2139,EVID_OSEVU!$A$1:$M$4972,11,FALSE)</f>
        <v>#N/A</v>
      </c>
      <c r="H2139" s="35"/>
      <c r="I2139" s="48"/>
      <c r="J2139" s="33" t="e">
        <f>VLOOKUP($A2139,EVID_OSEVU!$A$1:$M$4972,11,FALSE)</f>
        <v>#N/A</v>
      </c>
      <c r="K2139" s="39"/>
      <c r="L2139" s="49"/>
      <c r="M2139" s="89" t="e">
        <f t="shared" si="33"/>
        <v>#N/A</v>
      </c>
      <c r="N2139" s="50"/>
      <c r="O2139" s="37" t="e">
        <f>VLOOKUP(EVID_HNOJENI!N2139,HNOJIVA_ALL!$A$2:$Z$3303,4,FALSE)</f>
        <v>#N/A</v>
      </c>
      <c r="P2139" s="51" t="e">
        <f>ROUND(VLOOKUP(EVID_HNOJENI!N2139,HNOJIVA_ALL!$A$2:$Z$3303,14,FALSE)*K2139*IF(L2139="t",10,IF(L2139="kg",0.01,IF(L2139="q",1,IF(L2139="l",0.01*VLOOKUP(EVID_HNOJENI!N2139,HNOJIVA_ALL!$A$2:$AE$3303,31,FALSE),"CHYBA")))),2)</f>
        <v>#N/A</v>
      </c>
      <c r="Q2139" s="51" t="e">
        <f>ROUND(VLOOKUP(EVID_HNOJENI!N2139,HNOJIVA_ALL!$A$2:$Z$3303,15,FALSE)*K2139*IF(L2139="t",10,IF(L2139="kg",0.01,IF(L2139="q",1,IF(L2139="l",0.01*VLOOKUP(EVID_HNOJENI!N2139,HNOJIVA_ALL!$A$2:$AE$3303,31,FALSE),"CHYBA")))),2)</f>
        <v>#N/A</v>
      </c>
      <c r="R2139" s="51" t="e">
        <f>ROUND(VLOOKUP(EVID_HNOJENI!N2139,HNOJIVA_ALL!$A$2:$Z$3303,16,FALSE)*K2139*IF(L2139="t",10,IF(L2139="kg",0.01,IF(L2139="q",1,IF(L2139="l",0.01*VLOOKUP(EVID_HNOJENI!N2139,HNOJIVA_ALL!$A$2:$AE$3303,31,FALSE),"CHYBA")))),2)</f>
        <v>#N/A</v>
      </c>
      <c r="S2139" s="51" t="e">
        <f>ROUND(VLOOKUP(EVID_HNOJENI!N2139,HNOJIVA_ALL!$A$2:$Z$3303,18,FALSE)*K2139*IF(L2139="t",10,IF(L2139="kg",0.01,IF(L2139="q",1,IF(L2139="l",0.01*VLOOKUP(EVID_HNOJENI!N2139,HNOJIVA_ALL!$A$2:$AE$3303,31,FALSE),"CHYBA")))),2)</f>
        <v>#N/A</v>
      </c>
      <c r="T2139" s="51" t="e">
        <f>ROUND(VLOOKUP(EVID_HNOJENI!N2139,HNOJIVA_ALL!$A$2:$Z$3303,17,FALSE)*K2139*IF(L2139="t",10,IF(L2139="kg",0.01,IF(L2139="q",1,IF(L2139="l",0.01*VLOOKUP(EVID_HNOJENI!N2139,HNOJIVA_ALL!$A$2:$AE$3303,31,FALSE),"CHYBA")))),2)</f>
        <v>#N/A</v>
      </c>
      <c r="U2139" s="51" t="e">
        <f>ROUND(VLOOKUP(EVID_HNOJENI!N2139,HNOJIVA_ALL!$A$2:$Z$3303,20,FALSE)*K2139*IF(L2139="t",10,IF(L2139="kg",0.01,IF(L2139="q",1,IF(L2139="l",0.01*VLOOKUP(EVID_HNOJENI!N2139,HNOJIVA_ALL!$A$2:$AE$3303,31,FALSE),"CHYBA")))),2)</f>
        <v>#N/A</v>
      </c>
    </row>
    <row r="2140" spans="1:21" x14ac:dyDescent="0.2">
      <c r="A2140" s="32"/>
      <c r="B2140" s="45" t="e">
        <f>VLOOKUP($A2140,EVID_OSEVU!$A$1:$M$4972,2,FALSE)</f>
        <v>#N/A</v>
      </c>
      <c r="C2140" s="45" t="e">
        <f>VLOOKUP($A2140,EVID_OSEVU!$A$1:$M$4972,3,FALSE)</f>
        <v>#N/A</v>
      </c>
      <c r="D2140" s="45" t="e">
        <f>VLOOKUP($A2140,EVID_OSEVU!$A$1:$M$4972,4,FALSE)</f>
        <v>#N/A</v>
      </c>
      <c r="E2140" s="45" t="e">
        <f>VLOOKUP($A2140,EVID_OSEVU!$A$1:$M$4972,7,FALSE)</f>
        <v>#N/A</v>
      </c>
      <c r="F2140" s="45" t="e">
        <f>VLOOKUP($A2140,EVID_OSEVU!$A$1:$M$4972,8,FALSE)</f>
        <v>#N/A</v>
      </c>
      <c r="G2140" s="45" t="e">
        <f>VLOOKUP($A2140,EVID_OSEVU!$A$1:$M$4972,11,FALSE)</f>
        <v>#N/A</v>
      </c>
      <c r="H2140" s="35"/>
      <c r="I2140" s="48"/>
      <c r="J2140" s="33" t="e">
        <f>VLOOKUP($A2140,EVID_OSEVU!$A$1:$M$4972,11,FALSE)</f>
        <v>#N/A</v>
      </c>
      <c r="K2140" s="39"/>
      <c r="L2140" s="49"/>
      <c r="M2140" s="89" t="e">
        <f t="shared" si="33"/>
        <v>#N/A</v>
      </c>
      <c r="N2140" s="50"/>
      <c r="O2140" s="37" t="e">
        <f>VLOOKUP(EVID_HNOJENI!N2140,HNOJIVA_ALL!$A$2:$Z$3303,4,FALSE)</f>
        <v>#N/A</v>
      </c>
      <c r="P2140" s="51" t="e">
        <f>ROUND(VLOOKUP(EVID_HNOJENI!N2140,HNOJIVA_ALL!$A$2:$Z$3303,14,FALSE)*K2140*IF(L2140="t",10,IF(L2140="kg",0.01,IF(L2140="q",1,IF(L2140="l",0.01*VLOOKUP(EVID_HNOJENI!N2140,HNOJIVA_ALL!$A$2:$AE$3303,31,FALSE),"CHYBA")))),2)</f>
        <v>#N/A</v>
      </c>
      <c r="Q2140" s="51" t="e">
        <f>ROUND(VLOOKUP(EVID_HNOJENI!N2140,HNOJIVA_ALL!$A$2:$Z$3303,15,FALSE)*K2140*IF(L2140="t",10,IF(L2140="kg",0.01,IF(L2140="q",1,IF(L2140="l",0.01*VLOOKUP(EVID_HNOJENI!N2140,HNOJIVA_ALL!$A$2:$AE$3303,31,FALSE),"CHYBA")))),2)</f>
        <v>#N/A</v>
      </c>
      <c r="R2140" s="51" t="e">
        <f>ROUND(VLOOKUP(EVID_HNOJENI!N2140,HNOJIVA_ALL!$A$2:$Z$3303,16,FALSE)*K2140*IF(L2140="t",10,IF(L2140="kg",0.01,IF(L2140="q",1,IF(L2140="l",0.01*VLOOKUP(EVID_HNOJENI!N2140,HNOJIVA_ALL!$A$2:$AE$3303,31,FALSE),"CHYBA")))),2)</f>
        <v>#N/A</v>
      </c>
      <c r="S2140" s="51" t="e">
        <f>ROUND(VLOOKUP(EVID_HNOJENI!N2140,HNOJIVA_ALL!$A$2:$Z$3303,18,FALSE)*K2140*IF(L2140="t",10,IF(L2140="kg",0.01,IF(L2140="q",1,IF(L2140="l",0.01*VLOOKUP(EVID_HNOJENI!N2140,HNOJIVA_ALL!$A$2:$AE$3303,31,FALSE),"CHYBA")))),2)</f>
        <v>#N/A</v>
      </c>
      <c r="T2140" s="51" t="e">
        <f>ROUND(VLOOKUP(EVID_HNOJENI!N2140,HNOJIVA_ALL!$A$2:$Z$3303,17,FALSE)*K2140*IF(L2140="t",10,IF(L2140="kg",0.01,IF(L2140="q",1,IF(L2140="l",0.01*VLOOKUP(EVID_HNOJENI!N2140,HNOJIVA_ALL!$A$2:$AE$3303,31,FALSE),"CHYBA")))),2)</f>
        <v>#N/A</v>
      </c>
      <c r="U2140" s="51" t="e">
        <f>ROUND(VLOOKUP(EVID_HNOJENI!N2140,HNOJIVA_ALL!$A$2:$Z$3303,20,FALSE)*K2140*IF(L2140="t",10,IF(L2140="kg",0.01,IF(L2140="q",1,IF(L2140="l",0.01*VLOOKUP(EVID_HNOJENI!N2140,HNOJIVA_ALL!$A$2:$AE$3303,31,FALSE),"CHYBA")))),2)</f>
        <v>#N/A</v>
      </c>
    </row>
    <row r="2141" spans="1:21" x14ac:dyDescent="0.2">
      <c r="A2141" s="32"/>
      <c r="B2141" s="45" t="e">
        <f>VLOOKUP($A2141,EVID_OSEVU!$A$1:$M$4972,2,FALSE)</f>
        <v>#N/A</v>
      </c>
      <c r="C2141" s="45" t="e">
        <f>VLOOKUP($A2141,EVID_OSEVU!$A$1:$M$4972,3,FALSE)</f>
        <v>#N/A</v>
      </c>
      <c r="D2141" s="45" t="e">
        <f>VLOOKUP($A2141,EVID_OSEVU!$A$1:$M$4972,4,FALSE)</f>
        <v>#N/A</v>
      </c>
      <c r="E2141" s="45" t="e">
        <f>VLOOKUP($A2141,EVID_OSEVU!$A$1:$M$4972,7,FALSE)</f>
        <v>#N/A</v>
      </c>
      <c r="F2141" s="45" t="e">
        <f>VLOOKUP($A2141,EVID_OSEVU!$A$1:$M$4972,8,FALSE)</f>
        <v>#N/A</v>
      </c>
      <c r="G2141" s="45" t="e">
        <f>VLOOKUP($A2141,EVID_OSEVU!$A$1:$M$4972,11,FALSE)</f>
        <v>#N/A</v>
      </c>
      <c r="H2141" s="35"/>
      <c r="I2141" s="48"/>
      <c r="J2141" s="33" t="e">
        <f>VLOOKUP($A2141,EVID_OSEVU!$A$1:$M$4972,11,FALSE)</f>
        <v>#N/A</v>
      </c>
      <c r="K2141" s="39"/>
      <c r="L2141" s="49"/>
      <c r="M2141" s="89" t="e">
        <f t="shared" si="33"/>
        <v>#N/A</v>
      </c>
      <c r="N2141" s="50"/>
      <c r="O2141" s="37" t="e">
        <f>VLOOKUP(EVID_HNOJENI!N2141,HNOJIVA_ALL!$A$2:$Z$3303,4,FALSE)</f>
        <v>#N/A</v>
      </c>
      <c r="P2141" s="51" t="e">
        <f>ROUND(VLOOKUP(EVID_HNOJENI!N2141,HNOJIVA_ALL!$A$2:$Z$3303,14,FALSE)*K2141*IF(L2141="t",10,IF(L2141="kg",0.01,IF(L2141="q",1,IF(L2141="l",0.01*VLOOKUP(EVID_HNOJENI!N2141,HNOJIVA_ALL!$A$2:$AE$3303,31,FALSE),"CHYBA")))),2)</f>
        <v>#N/A</v>
      </c>
      <c r="Q2141" s="51" t="e">
        <f>ROUND(VLOOKUP(EVID_HNOJENI!N2141,HNOJIVA_ALL!$A$2:$Z$3303,15,FALSE)*K2141*IF(L2141="t",10,IF(L2141="kg",0.01,IF(L2141="q",1,IF(L2141="l",0.01*VLOOKUP(EVID_HNOJENI!N2141,HNOJIVA_ALL!$A$2:$AE$3303,31,FALSE),"CHYBA")))),2)</f>
        <v>#N/A</v>
      </c>
      <c r="R2141" s="51" t="e">
        <f>ROUND(VLOOKUP(EVID_HNOJENI!N2141,HNOJIVA_ALL!$A$2:$Z$3303,16,FALSE)*K2141*IF(L2141="t",10,IF(L2141="kg",0.01,IF(L2141="q",1,IF(L2141="l",0.01*VLOOKUP(EVID_HNOJENI!N2141,HNOJIVA_ALL!$A$2:$AE$3303,31,FALSE),"CHYBA")))),2)</f>
        <v>#N/A</v>
      </c>
      <c r="S2141" s="51" t="e">
        <f>ROUND(VLOOKUP(EVID_HNOJENI!N2141,HNOJIVA_ALL!$A$2:$Z$3303,18,FALSE)*K2141*IF(L2141="t",10,IF(L2141="kg",0.01,IF(L2141="q",1,IF(L2141="l",0.01*VLOOKUP(EVID_HNOJENI!N2141,HNOJIVA_ALL!$A$2:$AE$3303,31,FALSE),"CHYBA")))),2)</f>
        <v>#N/A</v>
      </c>
      <c r="T2141" s="51" t="e">
        <f>ROUND(VLOOKUP(EVID_HNOJENI!N2141,HNOJIVA_ALL!$A$2:$Z$3303,17,FALSE)*K2141*IF(L2141="t",10,IF(L2141="kg",0.01,IF(L2141="q",1,IF(L2141="l",0.01*VLOOKUP(EVID_HNOJENI!N2141,HNOJIVA_ALL!$A$2:$AE$3303,31,FALSE),"CHYBA")))),2)</f>
        <v>#N/A</v>
      </c>
      <c r="U2141" s="51" t="e">
        <f>ROUND(VLOOKUP(EVID_HNOJENI!N2141,HNOJIVA_ALL!$A$2:$Z$3303,20,FALSE)*K2141*IF(L2141="t",10,IF(L2141="kg",0.01,IF(L2141="q",1,IF(L2141="l",0.01*VLOOKUP(EVID_HNOJENI!N2141,HNOJIVA_ALL!$A$2:$AE$3303,31,FALSE),"CHYBA")))),2)</f>
        <v>#N/A</v>
      </c>
    </row>
    <row r="2142" spans="1:21" x14ac:dyDescent="0.2">
      <c r="A2142" s="32"/>
      <c r="B2142" s="45" t="e">
        <f>VLOOKUP($A2142,EVID_OSEVU!$A$1:$M$4972,2,FALSE)</f>
        <v>#N/A</v>
      </c>
      <c r="C2142" s="45" t="e">
        <f>VLOOKUP($A2142,EVID_OSEVU!$A$1:$M$4972,3,FALSE)</f>
        <v>#N/A</v>
      </c>
      <c r="D2142" s="45" t="e">
        <f>VLOOKUP($A2142,EVID_OSEVU!$A$1:$M$4972,4,FALSE)</f>
        <v>#N/A</v>
      </c>
      <c r="E2142" s="45" t="e">
        <f>VLOOKUP($A2142,EVID_OSEVU!$A$1:$M$4972,7,FALSE)</f>
        <v>#N/A</v>
      </c>
      <c r="F2142" s="45" t="e">
        <f>VLOOKUP($A2142,EVID_OSEVU!$A$1:$M$4972,8,FALSE)</f>
        <v>#N/A</v>
      </c>
      <c r="G2142" s="45" t="e">
        <f>VLOOKUP($A2142,EVID_OSEVU!$A$1:$M$4972,11,FALSE)</f>
        <v>#N/A</v>
      </c>
      <c r="H2142" s="35"/>
      <c r="I2142" s="48"/>
      <c r="J2142" s="33" t="e">
        <f>VLOOKUP($A2142,EVID_OSEVU!$A$1:$M$4972,11,FALSE)</f>
        <v>#N/A</v>
      </c>
      <c r="K2142" s="39"/>
      <c r="L2142" s="49"/>
      <c r="M2142" s="89" t="e">
        <f t="shared" si="33"/>
        <v>#N/A</v>
      </c>
      <c r="N2142" s="50"/>
      <c r="O2142" s="37" t="e">
        <f>VLOOKUP(EVID_HNOJENI!N2142,HNOJIVA_ALL!$A$2:$Z$3303,4,FALSE)</f>
        <v>#N/A</v>
      </c>
      <c r="P2142" s="51" t="e">
        <f>ROUND(VLOOKUP(EVID_HNOJENI!N2142,HNOJIVA_ALL!$A$2:$Z$3303,14,FALSE)*K2142*IF(L2142="t",10,IF(L2142="kg",0.01,IF(L2142="q",1,IF(L2142="l",0.01*VLOOKUP(EVID_HNOJENI!N2142,HNOJIVA_ALL!$A$2:$AE$3303,31,FALSE),"CHYBA")))),2)</f>
        <v>#N/A</v>
      </c>
      <c r="Q2142" s="51" t="e">
        <f>ROUND(VLOOKUP(EVID_HNOJENI!N2142,HNOJIVA_ALL!$A$2:$Z$3303,15,FALSE)*K2142*IF(L2142="t",10,IF(L2142="kg",0.01,IF(L2142="q",1,IF(L2142="l",0.01*VLOOKUP(EVID_HNOJENI!N2142,HNOJIVA_ALL!$A$2:$AE$3303,31,FALSE),"CHYBA")))),2)</f>
        <v>#N/A</v>
      </c>
      <c r="R2142" s="51" t="e">
        <f>ROUND(VLOOKUP(EVID_HNOJENI!N2142,HNOJIVA_ALL!$A$2:$Z$3303,16,FALSE)*K2142*IF(L2142="t",10,IF(L2142="kg",0.01,IF(L2142="q",1,IF(L2142="l",0.01*VLOOKUP(EVID_HNOJENI!N2142,HNOJIVA_ALL!$A$2:$AE$3303,31,FALSE),"CHYBA")))),2)</f>
        <v>#N/A</v>
      </c>
      <c r="S2142" s="51" t="e">
        <f>ROUND(VLOOKUP(EVID_HNOJENI!N2142,HNOJIVA_ALL!$A$2:$Z$3303,18,FALSE)*K2142*IF(L2142="t",10,IF(L2142="kg",0.01,IF(L2142="q",1,IF(L2142="l",0.01*VLOOKUP(EVID_HNOJENI!N2142,HNOJIVA_ALL!$A$2:$AE$3303,31,FALSE),"CHYBA")))),2)</f>
        <v>#N/A</v>
      </c>
      <c r="T2142" s="51" t="e">
        <f>ROUND(VLOOKUP(EVID_HNOJENI!N2142,HNOJIVA_ALL!$A$2:$Z$3303,17,FALSE)*K2142*IF(L2142="t",10,IF(L2142="kg",0.01,IF(L2142="q",1,IF(L2142="l",0.01*VLOOKUP(EVID_HNOJENI!N2142,HNOJIVA_ALL!$A$2:$AE$3303,31,FALSE),"CHYBA")))),2)</f>
        <v>#N/A</v>
      </c>
      <c r="U2142" s="51" t="e">
        <f>ROUND(VLOOKUP(EVID_HNOJENI!N2142,HNOJIVA_ALL!$A$2:$Z$3303,20,FALSE)*K2142*IF(L2142="t",10,IF(L2142="kg",0.01,IF(L2142="q",1,IF(L2142="l",0.01*VLOOKUP(EVID_HNOJENI!N2142,HNOJIVA_ALL!$A$2:$AE$3303,31,FALSE),"CHYBA")))),2)</f>
        <v>#N/A</v>
      </c>
    </row>
    <row r="2143" spans="1:21" x14ac:dyDescent="0.2">
      <c r="A2143" s="32"/>
      <c r="B2143" s="45" t="e">
        <f>VLOOKUP($A2143,EVID_OSEVU!$A$1:$M$4972,2,FALSE)</f>
        <v>#N/A</v>
      </c>
      <c r="C2143" s="45" t="e">
        <f>VLOOKUP($A2143,EVID_OSEVU!$A$1:$M$4972,3,FALSE)</f>
        <v>#N/A</v>
      </c>
      <c r="D2143" s="45" t="e">
        <f>VLOOKUP($A2143,EVID_OSEVU!$A$1:$M$4972,4,FALSE)</f>
        <v>#N/A</v>
      </c>
      <c r="E2143" s="45" t="e">
        <f>VLOOKUP($A2143,EVID_OSEVU!$A$1:$M$4972,7,FALSE)</f>
        <v>#N/A</v>
      </c>
      <c r="F2143" s="45" t="e">
        <f>VLOOKUP($A2143,EVID_OSEVU!$A$1:$M$4972,8,FALSE)</f>
        <v>#N/A</v>
      </c>
      <c r="G2143" s="45" t="e">
        <f>VLOOKUP($A2143,EVID_OSEVU!$A$1:$M$4972,11,FALSE)</f>
        <v>#N/A</v>
      </c>
      <c r="H2143" s="35"/>
      <c r="I2143" s="48"/>
      <c r="J2143" s="33" t="e">
        <f>VLOOKUP($A2143,EVID_OSEVU!$A$1:$M$4972,11,FALSE)</f>
        <v>#N/A</v>
      </c>
      <c r="K2143" s="39"/>
      <c r="L2143" s="49"/>
      <c r="M2143" s="89" t="e">
        <f t="shared" si="33"/>
        <v>#N/A</v>
      </c>
      <c r="N2143" s="50"/>
      <c r="O2143" s="37" t="e">
        <f>VLOOKUP(EVID_HNOJENI!N2143,HNOJIVA_ALL!$A$2:$Z$3303,4,FALSE)</f>
        <v>#N/A</v>
      </c>
      <c r="P2143" s="51" t="e">
        <f>ROUND(VLOOKUP(EVID_HNOJENI!N2143,HNOJIVA_ALL!$A$2:$Z$3303,14,FALSE)*K2143*IF(L2143="t",10,IF(L2143="kg",0.01,IF(L2143="q",1,IF(L2143="l",0.01*VLOOKUP(EVID_HNOJENI!N2143,HNOJIVA_ALL!$A$2:$AE$3303,31,FALSE),"CHYBA")))),2)</f>
        <v>#N/A</v>
      </c>
      <c r="Q2143" s="51" t="e">
        <f>ROUND(VLOOKUP(EVID_HNOJENI!N2143,HNOJIVA_ALL!$A$2:$Z$3303,15,FALSE)*K2143*IF(L2143="t",10,IF(L2143="kg",0.01,IF(L2143="q",1,IF(L2143="l",0.01*VLOOKUP(EVID_HNOJENI!N2143,HNOJIVA_ALL!$A$2:$AE$3303,31,FALSE),"CHYBA")))),2)</f>
        <v>#N/A</v>
      </c>
      <c r="R2143" s="51" t="e">
        <f>ROUND(VLOOKUP(EVID_HNOJENI!N2143,HNOJIVA_ALL!$A$2:$Z$3303,16,FALSE)*K2143*IF(L2143="t",10,IF(L2143="kg",0.01,IF(L2143="q",1,IF(L2143="l",0.01*VLOOKUP(EVID_HNOJENI!N2143,HNOJIVA_ALL!$A$2:$AE$3303,31,FALSE),"CHYBA")))),2)</f>
        <v>#N/A</v>
      </c>
      <c r="S2143" s="51" t="e">
        <f>ROUND(VLOOKUP(EVID_HNOJENI!N2143,HNOJIVA_ALL!$A$2:$Z$3303,18,FALSE)*K2143*IF(L2143="t",10,IF(L2143="kg",0.01,IF(L2143="q",1,IF(L2143="l",0.01*VLOOKUP(EVID_HNOJENI!N2143,HNOJIVA_ALL!$A$2:$AE$3303,31,FALSE),"CHYBA")))),2)</f>
        <v>#N/A</v>
      </c>
      <c r="T2143" s="51" t="e">
        <f>ROUND(VLOOKUP(EVID_HNOJENI!N2143,HNOJIVA_ALL!$A$2:$Z$3303,17,FALSE)*K2143*IF(L2143="t",10,IF(L2143="kg",0.01,IF(L2143="q",1,IF(L2143="l",0.01*VLOOKUP(EVID_HNOJENI!N2143,HNOJIVA_ALL!$A$2:$AE$3303,31,FALSE),"CHYBA")))),2)</f>
        <v>#N/A</v>
      </c>
      <c r="U2143" s="51" t="e">
        <f>ROUND(VLOOKUP(EVID_HNOJENI!N2143,HNOJIVA_ALL!$A$2:$Z$3303,20,FALSE)*K2143*IF(L2143="t",10,IF(L2143="kg",0.01,IF(L2143="q",1,IF(L2143="l",0.01*VLOOKUP(EVID_HNOJENI!N2143,HNOJIVA_ALL!$A$2:$AE$3303,31,FALSE),"CHYBA")))),2)</f>
        <v>#N/A</v>
      </c>
    </row>
    <row r="2144" spans="1:21" x14ac:dyDescent="0.2">
      <c r="A2144" s="32"/>
      <c r="B2144" s="45" t="e">
        <f>VLOOKUP($A2144,EVID_OSEVU!$A$1:$M$4972,2,FALSE)</f>
        <v>#N/A</v>
      </c>
      <c r="C2144" s="45" t="e">
        <f>VLOOKUP($A2144,EVID_OSEVU!$A$1:$M$4972,3,FALSE)</f>
        <v>#N/A</v>
      </c>
      <c r="D2144" s="45" t="e">
        <f>VLOOKUP($A2144,EVID_OSEVU!$A$1:$M$4972,4,FALSE)</f>
        <v>#N/A</v>
      </c>
      <c r="E2144" s="45" t="e">
        <f>VLOOKUP($A2144,EVID_OSEVU!$A$1:$M$4972,7,FALSE)</f>
        <v>#N/A</v>
      </c>
      <c r="F2144" s="45" t="e">
        <f>VLOOKUP($A2144,EVID_OSEVU!$A$1:$M$4972,8,FALSE)</f>
        <v>#N/A</v>
      </c>
      <c r="G2144" s="45" t="e">
        <f>VLOOKUP($A2144,EVID_OSEVU!$A$1:$M$4972,11,FALSE)</f>
        <v>#N/A</v>
      </c>
      <c r="H2144" s="35"/>
      <c r="I2144" s="48"/>
      <c r="J2144" s="33" t="e">
        <f>VLOOKUP($A2144,EVID_OSEVU!$A$1:$M$4972,11,FALSE)</f>
        <v>#N/A</v>
      </c>
      <c r="K2144" s="39"/>
      <c r="L2144" s="49"/>
      <c r="M2144" s="89" t="e">
        <f t="shared" si="33"/>
        <v>#N/A</v>
      </c>
      <c r="N2144" s="50"/>
      <c r="O2144" s="37" t="e">
        <f>VLOOKUP(EVID_HNOJENI!N2144,HNOJIVA_ALL!$A$2:$Z$3303,4,FALSE)</f>
        <v>#N/A</v>
      </c>
      <c r="P2144" s="51" t="e">
        <f>ROUND(VLOOKUP(EVID_HNOJENI!N2144,HNOJIVA_ALL!$A$2:$Z$3303,14,FALSE)*K2144*IF(L2144="t",10,IF(L2144="kg",0.01,IF(L2144="q",1,IF(L2144="l",0.01*VLOOKUP(EVID_HNOJENI!N2144,HNOJIVA_ALL!$A$2:$AE$3303,31,FALSE),"CHYBA")))),2)</f>
        <v>#N/A</v>
      </c>
      <c r="Q2144" s="51" t="e">
        <f>ROUND(VLOOKUP(EVID_HNOJENI!N2144,HNOJIVA_ALL!$A$2:$Z$3303,15,FALSE)*K2144*IF(L2144="t",10,IF(L2144="kg",0.01,IF(L2144="q",1,IF(L2144="l",0.01*VLOOKUP(EVID_HNOJENI!N2144,HNOJIVA_ALL!$A$2:$AE$3303,31,FALSE),"CHYBA")))),2)</f>
        <v>#N/A</v>
      </c>
      <c r="R2144" s="51" t="e">
        <f>ROUND(VLOOKUP(EVID_HNOJENI!N2144,HNOJIVA_ALL!$A$2:$Z$3303,16,FALSE)*K2144*IF(L2144="t",10,IF(L2144="kg",0.01,IF(L2144="q",1,IF(L2144="l",0.01*VLOOKUP(EVID_HNOJENI!N2144,HNOJIVA_ALL!$A$2:$AE$3303,31,FALSE),"CHYBA")))),2)</f>
        <v>#N/A</v>
      </c>
      <c r="S2144" s="51" t="e">
        <f>ROUND(VLOOKUP(EVID_HNOJENI!N2144,HNOJIVA_ALL!$A$2:$Z$3303,18,FALSE)*K2144*IF(L2144="t",10,IF(L2144="kg",0.01,IF(L2144="q",1,IF(L2144="l",0.01*VLOOKUP(EVID_HNOJENI!N2144,HNOJIVA_ALL!$A$2:$AE$3303,31,FALSE),"CHYBA")))),2)</f>
        <v>#N/A</v>
      </c>
      <c r="T2144" s="51" t="e">
        <f>ROUND(VLOOKUP(EVID_HNOJENI!N2144,HNOJIVA_ALL!$A$2:$Z$3303,17,FALSE)*K2144*IF(L2144="t",10,IF(L2144="kg",0.01,IF(L2144="q",1,IF(L2144="l",0.01*VLOOKUP(EVID_HNOJENI!N2144,HNOJIVA_ALL!$A$2:$AE$3303,31,FALSE),"CHYBA")))),2)</f>
        <v>#N/A</v>
      </c>
      <c r="U2144" s="51" t="e">
        <f>ROUND(VLOOKUP(EVID_HNOJENI!N2144,HNOJIVA_ALL!$A$2:$Z$3303,20,FALSE)*K2144*IF(L2144="t",10,IF(L2144="kg",0.01,IF(L2144="q",1,IF(L2144="l",0.01*VLOOKUP(EVID_HNOJENI!N2144,HNOJIVA_ALL!$A$2:$AE$3303,31,FALSE),"CHYBA")))),2)</f>
        <v>#N/A</v>
      </c>
    </row>
    <row r="2145" spans="1:21" x14ac:dyDescent="0.2">
      <c r="A2145" s="32"/>
      <c r="B2145" s="45" t="e">
        <f>VLOOKUP($A2145,EVID_OSEVU!$A$1:$M$4972,2,FALSE)</f>
        <v>#N/A</v>
      </c>
      <c r="C2145" s="45" t="e">
        <f>VLOOKUP($A2145,EVID_OSEVU!$A$1:$M$4972,3,FALSE)</f>
        <v>#N/A</v>
      </c>
      <c r="D2145" s="45" t="e">
        <f>VLOOKUP($A2145,EVID_OSEVU!$A$1:$M$4972,4,FALSE)</f>
        <v>#N/A</v>
      </c>
      <c r="E2145" s="45" t="e">
        <f>VLOOKUP($A2145,EVID_OSEVU!$A$1:$M$4972,7,FALSE)</f>
        <v>#N/A</v>
      </c>
      <c r="F2145" s="45" t="e">
        <f>VLOOKUP($A2145,EVID_OSEVU!$A$1:$M$4972,8,FALSE)</f>
        <v>#N/A</v>
      </c>
      <c r="G2145" s="45" t="e">
        <f>VLOOKUP($A2145,EVID_OSEVU!$A$1:$M$4972,11,FALSE)</f>
        <v>#N/A</v>
      </c>
      <c r="H2145" s="35"/>
      <c r="I2145" s="48"/>
      <c r="J2145" s="33" t="e">
        <f>VLOOKUP($A2145,EVID_OSEVU!$A$1:$M$4972,11,FALSE)</f>
        <v>#N/A</v>
      </c>
      <c r="K2145" s="39"/>
      <c r="L2145" s="49"/>
      <c r="M2145" s="89" t="e">
        <f t="shared" si="33"/>
        <v>#N/A</v>
      </c>
      <c r="N2145" s="50"/>
      <c r="O2145" s="37" t="e">
        <f>VLOOKUP(EVID_HNOJENI!N2145,HNOJIVA_ALL!$A$2:$Z$3303,4,FALSE)</f>
        <v>#N/A</v>
      </c>
      <c r="P2145" s="51" t="e">
        <f>ROUND(VLOOKUP(EVID_HNOJENI!N2145,HNOJIVA_ALL!$A$2:$Z$3303,14,FALSE)*K2145*IF(L2145="t",10,IF(L2145="kg",0.01,IF(L2145="q",1,IF(L2145="l",0.01*VLOOKUP(EVID_HNOJENI!N2145,HNOJIVA_ALL!$A$2:$AE$3303,31,FALSE),"CHYBA")))),2)</f>
        <v>#N/A</v>
      </c>
      <c r="Q2145" s="51" t="e">
        <f>ROUND(VLOOKUP(EVID_HNOJENI!N2145,HNOJIVA_ALL!$A$2:$Z$3303,15,FALSE)*K2145*IF(L2145="t",10,IF(L2145="kg",0.01,IF(L2145="q",1,IF(L2145="l",0.01*VLOOKUP(EVID_HNOJENI!N2145,HNOJIVA_ALL!$A$2:$AE$3303,31,FALSE),"CHYBA")))),2)</f>
        <v>#N/A</v>
      </c>
      <c r="R2145" s="51" t="e">
        <f>ROUND(VLOOKUP(EVID_HNOJENI!N2145,HNOJIVA_ALL!$A$2:$Z$3303,16,FALSE)*K2145*IF(L2145="t",10,IF(L2145="kg",0.01,IF(L2145="q",1,IF(L2145="l",0.01*VLOOKUP(EVID_HNOJENI!N2145,HNOJIVA_ALL!$A$2:$AE$3303,31,FALSE),"CHYBA")))),2)</f>
        <v>#N/A</v>
      </c>
      <c r="S2145" s="51" t="e">
        <f>ROUND(VLOOKUP(EVID_HNOJENI!N2145,HNOJIVA_ALL!$A$2:$Z$3303,18,FALSE)*K2145*IF(L2145="t",10,IF(L2145="kg",0.01,IF(L2145="q",1,IF(L2145="l",0.01*VLOOKUP(EVID_HNOJENI!N2145,HNOJIVA_ALL!$A$2:$AE$3303,31,FALSE),"CHYBA")))),2)</f>
        <v>#N/A</v>
      </c>
      <c r="T2145" s="51" t="e">
        <f>ROUND(VLOOKUP(EVID_HNOJENI!N2145,HNOJIVA_ALL!$A$2:$Z$3303,17,FALSE)*K2145*IF(L2145="t",10,IF(L2145="kg",0.01,IF(L2145="q",1,IF(L2145="l",0.01*VLOOKUP(EVID_HNOJENI!N2145,HNOJIVA_ALL!$A$2:$AE$3303,31,FALSE),"CHYBA")))),2)</f>
        <v>#N/A</v>
      </c>
      <c r="U2145" s="51" t="e">
        <f>ROUND(VLOOKUP(EVID_HNOJENI!N2145,HNOJIVA_ALL!$A$2:$Z$3303,20,FALSE)*K2145*IF(L2145="t",10,IF(L2145="kg",0.01,IF(L2145="q",1,IF(L2145="l",0.01*VLOOKUP(EVID_HNOJENI!N2145,HNOJIVA_ALL!$A$2:$AE$3303,31,FALSE),"CHYBA")))),2)</f>
        <v>#N/A</v>
      </c>
    </row>
    <row r="2146" spans="1:21" x14ac:dyDescent="0.2">
      <c r="A2146" s="32"/>
      <c r="B2146" s="45" t="e">
        <f>VLOOKUP($A2146,EVID_OSEVU!$A$1:$M$4972,2,FALSE)</f>
        <v>#N/A</v>
      </c>
      <c r="C2146" s="45" t="e">
        <f>VLOOKUP($A2146,EVID_OSEVU!$A$1:$M$4972,3,FALSE)</f>
        <v>#N/A</v>
      </c>
      <c r="D2146" s="45" t="e">
        <f>VLOOKUP($A2146,EVID_OSEVU!$A$1:$M$4972,4,FALSE)</f>
        <v>#N/A</v>
      </c>
      <c r="E2146" s="45" t="e">
        <f>VLOOKUP($A2146,EVID_OSEVU!$A$1:$M$4972,7,FALSE)</f>
        <v>#N/A</v>
      </c>
      <c r="F2146" s="45" t="e">
        <f>VLOOKUP($A2146,EVID_OSEVU!$A$1:$M$4972,8,FALSE)</f>
        <v>#N/A</v>
      </c>
      <c r="G2146" s="45" t="e">
        <f>VLOOKUP($A2146,EVID_OSEVU!$A$1:$M$4972,11,FALSE)</f>
        <v>#N/A</v>
      </c>
      <c r="H2146" s="35"/>
      <c r="I2146" s="48"/>
      <c r="J2146" s="33" t="e">
        <f>VLOOKUP($A2146,EVID_OSEVU!$A$1:$M$4972,11,FALSE)</f>
        <v>#N/A</v>
      </c>
      <c r="K2146" s="39"/>
      <c r="L2146" s="49"/>
      <c r="M2146" s="89" t="e">
        <f t="shared" si="33"/>
        <v>#N/A</v>
      </c>
      <c r="N2146" s="50"/>
      <c r="O2146" s="37" t="e">
        <f>VLOOKUP(EVID_HNOJENI!N2146,HNOJIVA_ALL!$A$2:$Z$3303,4,FALSE)</f>
        <v>#N/A</v>
      </c>
      <c r="P2146" s="51" t="e">
        <f>ROUND(VLOOKUP(EVID_HNOJENI!N2146,HNOJIVA_ALL!$A$2:$Z$3303,14,FALSE)*K2146*IF(L2146="t",10,IF(L2146="kg",0.01,IF(L2146="q",1,IF(L2146="l",0.01*VLOOKUP(EVID_HNOJENI!N2146,HNOJIVA_ALL!$A$2:$AE$3303,31,FALSE),"CHYBA")))),2)</f>
        <v>#N/A</v>
      </c>
      <c r="Q2146" s="51" t="e">
        <f>ROUND(VLOOKUP(EVID_HNOJENI!N2146,HNOJIVA_ALL!$A$2:$Z$3303,15,FALSE)*K2146*IF(L2146="t",10,IF(L2146="kg",0.01,IF(L2146="q",1,IF(L2146="l",0.01*VLOOKUP(EVID_HNOJENI!N2146,HNOJIVA_ALL!$A$2:$AE$3303,31,FALSE),"CHYBA")))),2)</f>
        <v>#N/A</v>
      </c>
      <c r="R2146" s="51" t="e">
        <f>ROUND(VLOOKUP(EVID_HNOJENI!N2146,HNOJIVA_ALL!$A$2:$Z$3303,16,FALSE)*K2146*IF(L2146="t",10,IF(L2146="kg",0.01,IF(L2146="q",1,IF(L2146="l",0.01*VLOOKUP(EVID_HNOJENI!N2146,HNOJIVA_ALL!$A$2:$AE$3303,31,FALSE),"CHYBA")))),2)</f>
        <v>#N/A</v>
      </c>
      <c r="S2146" s="51" t="e">
        <f>ROUND(VLOOKUP(EVID_HNOJENI!N2146,HNOJIVA_ALL!$A$2:$Z$3303,18,FALSE)*K2146*IF(L2146="t",10,IF(L2146="kg",0.01,IF(L2146="q",1,IF(L2146="l",0.01*VLOOKUP(EVID_HNOJENI!N2146,HNOJIVA_ALL!$A$2:$AE$3303,31,FALSE),"CHYBA")))),2)</f>
        <v>#N/A</v>
      </c>
      <c r="T2146" s="51" t="e">
        <f>ROUND(VLOOKUP(EVID_HNOJENI!N2146,HNOJIVA_ALL!$A$2:$Z$3303,17,FALSE)*K2146*IF(L2146="t",10,IF(L2146="kg",0.01,IF(L2146="q",1,IF(L2146="l",0.01*VLOOKUP(EVID_HNOJENI!N2146,HNOJIVA_ALL!$A$2:$AE$3303,31,FALSE),"CHYBA")))),2)</f>
        <v>#N/A</v>
      </c>
      <c r="U2146" s="51" t="e">
        <f>ROUND(VLOOKUP(EVID_HNOJENI!N2146,HNOJIVA_ALL!$A$2:$Z$3303,20,FALSE)*K2146*IF(L2146="t",10,IF(L2146="kg",0.01,IF(L2146="q",1,IF(L2146="l",0.01*VLOOKUP(EVID_HNOJENI!N2146,HNOJIVA_ALL!$A$2:$AE$3303,31,FALSE),"CHYBA")))),2)</f>
        <v>#N/A</v>
      </c>
    </row>
    <row r="2147" spans="1:21" x14ac:dyDescent="0.2">
      <c r="A2147" s="32"/>
      <c r="B2147" s="45" t="e">
        <f>VLOOKUP($A2147,EVID_OSEVU!$A$1:$M$4972,2,FALSE)</f>
        <v>#N/A</v>
      </c>
      <c r="C2147" s="45" t="e">
        <f>VLOOKUP($A2147,EVID_OSEVU!$A$1:$M$4972,3,FALSE)</f>
        <v>#N/A</v>
      </c>
      <c r="D2147" s="45" t="e">
        <f>VLOOKUP($A2147,EVID_OSEVU!$A$1:$M$4972,4,FALSE)</f>
        <v>#N/A</v>
      </c>
      <c r="E2147" s="45" t="e">
        <f>VLOOKUP($A2147,EVID_OSEVU!$A$1:$M$4972,7,FALSE)</f>
        <v>#N/A</v>
      </c>
      <c r="F2147" s="45" t="e">
        <f>VLOOKUP($A2147,EVID_OSEVU!$A$1:$M$4972,8,FALSE)</f>
        <v>#N/A</v>
      </c>
      <c r="G2147" s="45" t="e">
        <f>VLOOKUP($A2147,EVID_OSEVU!$A$1:$M$4972,11,FALSE)</f>
        <v>#N/A</v>
      </c>
      <c r="H2147" s="35"/>
      <c r="I2147" s="48"/>
      <c r="J2147" s="33" t="e">
        <f>VLOOKUP($A2147,EVID_OSEVU!$A$1:$M$4972,11,FALSE)</f>
        <v>#N/A</v>
      </c>
      <c r="K2147" s="39"/>
      <c r="L2147" s="49"/>
      <c r="M2147" s="89" t="e">
        <f t="shared" si="33"/>
        <v>#N/A</v>
      </c>
      <c r="N2147" s="50"/>
      <c r="O2147" s="37" t="e">
        <f>VLOOKUP(EVID_HNOJENI!N2147,HNOJIVA_ALL!$A$2:$Z$3303,4,FALSE)</f>
        <v>#N/A</v>
      </c>
      <c r="P2147" s="51" t="e">
        <f>ROUND(VLOOKUP(EVID_HNOJENI!N2147,HNOJIVA_ALL!$A$2:$Z$3303,14,FALSE)*K2147*IF(L2147="t",10,IF(L2147="kg",0.01,IF(L2147="q",1,IF(L2147="l",0.01*VLOOKUP(EVID_HNOJENI!N2147,HNOJIVA_ALL!$A$2:$AE$3303,31,FALSE),"CHYBA")))),2)</f>
        <v>#N/A</v>
      </c>
      <c r="Q2147" s="51" t="e">
        <f>ROUND(VLOOKUP(EVID_HNOJENI!N2147,HNOJIVA_ALL!$A$2:$Z$3303,15,FALSE)*K2147*IF(L2147="t",10,IF(L2147="kg",0.01,IF(L2147="q",1,IF(L2147="l",0.01*VLOOKUP(EVID_HNOJENI!N2147,HNOJIVA_ALL!$A$2:$AE$3303,31,FALSE),"CHYBA")))),2)</f>
        <v>#N/A</v>
      </c>
      <c r="R2147" s="51" t="e">
        <f>ROUND(VLOOKUP(EVID_HNOJENI!N2147,HNOJIVA_ALL!$A$2:$Z$3303,16,FALSE)*K2147*IF(L2147="t",10,IF(L2147="kg",0.01,IF(L2147="q",1,IF(L2147="l",0.01*VLOOKUP(EVID_HNOJENI!N2147,HNOJIVA_ALL!$A$2:$AE$3303,31,FALSE),"CHYBA")))),2)</f>
        <v>#N/A</v>
      </c>
      <c r="S2147" s="51" t="e">
        <f>ROUND(VLOOKUP(EVID_HNOJENI!N2147,HNOJIVA_ALL!$A$2:$Z$3303,18,FALSE)*K2147*IF(L2147="t",10,IF(L2147="kg",0.01,IF(L2147="q",1,IF(L2147="l",0.01*VLOOKUP(EVID_HNOJENI!N2147,HNOJIVA_ALL!$A$2:$AE$3303,31,FALSE),"CHYBA")))),2)</f>
        <v>#N/A</v>
      </c>
      <c r="T2147" s="51" t="e">
        <f>ROUND(VLOOKUP(EVID_HNOJENI!N2147,HNOJIVA_ALL!$A$2:$Z$3303,17,FALSE)*K2147*IF(L2147="t",10,IF(L2147="kg",0.01,IF(L2147="q",1,IF(L2147="l",0.01*VLOOKUP(EVID_HNOJENI!N2147,HNOJIVA_ALL!$A$2:$AE$3303,31,FALSE),"CHYBA")))),2)</f>
        <v>#N/A</v>
      </c>
      <c r="U2147" s="51" t="e">
        <f>ROUND(VLOOKUP(EVID_HNOJENI!N2147,HNOJIVA_ALL!$A$2:$Z$3303,20,FALSE)*K2147*IF(L2147="t",10,IF(L2147="kg",0.01,IF(L2147="q",1,IF(L2147="l",0.01*VLOOKUP(EVID_HNOJENI!N2147,HNOJIVA_ALL!$A$2:$AE$3303,31,FALSE),"CHYBA")))),2)</f>
        <v>#N/A</v>
      </c>
    </row>
    <row r="2148" spans="1:21" x14ac:dyDescent="0.2">
      <c r="A2148" s="32"/>
      <c r="B2148" s="45" t="e">
        <f>VLOOKUP($A2148,EVID_OSEVU!$A$1:$M$4972,2,FALSE)</f>
        <v>#N/A</v>
      </c>
      <c r="C2148" s="45" t="e">
        <f>VLOOKUP($A2148,EVID_OSEVU!$A$1:$M$4972,3,FALSE)</f>
        <v>#N/A</v>
      </c>
      <c r="D2148" s="45" t="e">
        <f>VLOOKUP($A2148,EVID_OSEVU!$A$1:$M$4972,4,FALSE)</f>
        <v>#N/A</v>
      </c>
      <c r="E2148" s="45" t="e">
        <f>VLOOKUP($A2148,EVID_OSEVU!$A$1:$M$4972,7,FALSE)</f>
        <v>#N/A</v>
      </c>
      <c r="F2148" s="45" t="e">
        <f>VLOOKUP($A2148,EVID_OSEVU!$A$1:$M$4972,8,FALSE)</f>
        <v>#N/A</v>
      </c>
      <c r="G2148" s="45" t="e">
        <f>VLOOKUP($A2148,EVID_OSEVU!$A$1:$M$4972,11,FALSE)</f>
        <v>#N/A</v>
      </c>
      <c r="H2148" s="35"/>
      <c r="I2148" s="48"/>
      <c r="J2148" s="33" t="e">
        <f>VLOOKUP($A2148,EVID_OSEVU!$A$1:$M$4972,11,FALSE)</f>
        <v>#N/A</v>
      </c>
      <c r="K2148" s="39"/>
      <c r="L2148" s="49"/>
      <c r="M2148" s="89" t="e">
        <f t="shared" si="33"/>
        <v>#N/A</v>
      </c>
      <c r="N2148" s="50"/>
      <c r="O2148" s="37" t="e">
        <f>VLOOKUP(EVID_HNOJENI!N2148,HNOJIVA_ALL!$A$2:$Z$3303,4,FALSE)</f>
        <v>#N/A</v>
      </c>
      <c r="P2148" s="51" t="e">
        <f>ROUND(VLOOKUP(EVID_HNOJENI!N2148,HNOJIVA_ALL!$A$2:$Z$3303,14,FALSE)*K2148*IF(L2148="t",10,IF(L2148="kg",0.01,IF(L2148="q",1,IF(L2148="l",0.01*VLOOKUP(EVID_HNOJENI!N2148,HNOJIVA_ALL!$A$2:$AE$3303,31,FALSE),"CHYBA")))),2)</f>
        <v>#N/A</v>
      </c>
      <c r="Q2148" s="51" t="e">
        <f>ROUND(VLOOKUP(EVID_HNOJENI!N2148,HNOJIVA_ALL!$A$2:$Z$3303,15,FALSE)*K2148*IF(L2148="t",10,IF(L2148="kg",0.01,IF(L2148="q",1,IF(L2148="l",0.01*VLOOKUP(EVID_HNOJENI!N2148,HNOJIVA_ALL!$A$2:$AE$3303,31,FALSE),"CHYBA")))),2)</f>
        <v>#N/A</v>
      </c>
      <c r="R2148" s="51" t="e">
        <f>ROUND(VLOOKUP(EVID_HNOJENI!N2148,HNOJIVA_ALL!$A$2:$Z$3303,16,FALSE)*K2148*IF(L2148="t",10,IF(L2148="kg",0.01,IF(L2148="q",1,IF(L2148="l",0.01*VLOOKUP(EVID_HNOJENI!N2148,HNOJIVA_ALL!$A$2:$AE$3303,31,FALSE),"CHYBA")))),2)</f>
        <v>#N/A</v>
      </c>
      <c r="S2148" s="51" t="e">
        <f>ROUND(VLOOKUP(EVID_HNOJENI!N2148,HNOJIVA_ALL!$A$2:$Z$3303,18,FALSE)*K2148*IF(L2148="t",10,IF(L2148="kg",0.01,IF(L2148="q",1,IF(L2148="l",0.01*VLOOKUP(EVID_HNOJENI!N2148,HNOJIVA_ALL!$A$2:$AE$3303,31,FALSE),"CHYBA")))),2)</f>
        <v>#N/A</v>
      </c>
      <c r="T2148" s="51" t="e">
        <f>ROUND(VLOOKUP(EVID_HNOJENI!N2148,HNOJIVA_ALL!$A$2:$Z$3303,17,FALSE)*K2148*IF(L2148="t",10,IF(L2148="kg",0.01,IF(L2148="q",1,IF(L2148="l",0.01*VLOOKUP(EVID_HNOJENI!N2148,HNOJIVA_ALL!$A$2:$AE$3303,31,FALSE),"CHYBA")))),2)</f>
        <v>#N/A</v>
      </c>
      <c r="U2148" s="51" t="e">
        <f>ROUND(VLOOKUP(EVID_HNOJENI!N2148,HNOJIVA_ALL!$A$2:$Z$3303,20,FALSE)*K2148*IF(L2148="t",10,IF(L2148="kg",0.01,IF(L2148="q",1,IF(L2148="l",0.01*VLOOKUP(EVID_HNOJENI!N2148,HNOJIVA_ALL!$A$2:$AE$3303,31,FALSE),"CHYBA")))),2)</f>
        <v>#N/A</v>
      </c>
    </row>
    <row r="2149" spans="1:21" x14ac:dyDescent="0.2">
      <c r="A2149" s="32"/>
      <c r="B2149" s="45" t="e">
        <f>VLOOKUP($A2149,EVID_OSEVU!$A$1:$M$4972,2,FALSE)</f>
        <v>#N/A</v>
      </c>
      <c r="C2149" s="45" t="e">
        <f>VLOOKUP($A2149,EVID_OSEVU!$A$1:$M$4972,3,FALSE)</f>
        <v>#N/A</v>
      </c>
      <c r="D2149" s="45" t="e">
        <f>VLOOKUP($A2149,EVID_OSEVU!$A$1:$M$4972,4,FALSE)</f>
        <v>#N/A</v>
      </c>
      <c r="E2149" s="45" t="e">
        <f>VLOOKUP($A2149,EVID_OSEVU!$A$1:$M$4972,7,FALSE)</f>
        <v>#N/A</v>
      </c>
      <c r="F2149" s="45" t="e">
        <f>VLOOKUP($A2149,EVID_OSEVU!$A$1:$M$4972,8,FALSE)</f>
        <v>#N/A</v>
      </c>
      <c r="G2149" s="45" t="e">
        <f>VLOOKUP($A2149,EVID_OSEVU!$A$1:$M$4972,11,FALSE)</f>
        <v>#N/A</v>
      </c>
      <c r="H2149" s="35"/>
      <c r="I2149" s="48"/>
      <c r="J2149" s="33" t="e">
        <f>VLOOKUP($A2149,EVID_OSEVU!$A$1:$M$4972,11,FALSE)</f>
        <v>#N/A</v>
      </c>
      <c r="K2149" s="39"/>
      <c r="L2149" s="49"/>
      <c r="M2149" s="89" t="e">
        <f t="shared" si="33"/>
        <v>#N/A</v>
      </c>
      <c r="N2149" s="50"/>
      <c r="O2149" s="37" t="e">
        <f>VLOOKUP(EVID_HNOJENI!N2149,HNOJIVA_ALL!$A$2:$Z$3303,4,FALSE)</f>
        <v>#N/A</v>
      </c>
      <c r="P2149" s="51" t="e">
        <f>ROUND(VLOOKUP(EVID_HNOJENI!N2149,HNOJIVA_ALL!$A$2:$Z$3303,14,FALSE)*K2149*IF(L2149="t",10,IF(L2149="kg",0.01,IF(L2149="q",1,IF(L2149="l",0.01*VLOOKUP(EVID_HNOJENI!N2149,HNOJIVA_ALL!$A$2:$AE$3303,31,FALSE),"CHYBA")))),2)</f>
        <v>#N/A</v>
      </c>
      <c r="Q2149" s="51" t="e">
        <f>ROUND(VLOOKUP(EVID_HNOJENI!N2149,HNOJIVA_ALL!$A$2:$Z$3303,15,FALSE)*K2149*IF(L2149="t",10,IF(L2149="kg",0.01,IF(L2149="q",1,IF(L2149="l",0.01*VLOOKUP(EVID_HNOJENI!N2149,HNOJIVA_ALL!$A$2:$AE$3303,31,FALSE),"CHYBA")))),2)</f>
        <v>#N/A</v>
      </c>
      <c r="R2149" s="51" t="e">
        <f>ROUND(VLOOKUP(EVID_HNOJENI!N2149,HNOJIVA_ALL!$A$2:$Z$3303,16,FALSE)*K2149*IF(L2149="t",10,IF(L2149="kg",0.01,IF(L2149="q",1,IF(L2149="l",0.01*VLOOKUP(EVID_HNOJENI!N2149,HNOJIVA_ALL!$A$2:$AE$3303,31,FALSE),"CHYBA")))),2)</f>
        <v>#N/A</v>
      </c>
      <c r="S2149" s="51" t="e">
        <f>ROUND(VLOOKUP(EVID_HNOJENI!N2149,HNOJIVA_ALL!$A$2:$Z$3303,18,FALSE)*K2149*IF(L2149="t",10,IF(L2149="kg",0.01,IF(L2149="q",1,IF(L2149="l",0.01*VLOOKUP(EVID_HNOJENI!N2149,HNOJIVA_ALL!$A$2:$AE$3303,31,FALSE),"CHYBA")))),2)</f>
        <v>#N/A</v>
      </c>
      <c r="T2149" s="51" t="e">
        <f>ROUND(VLOOKUP(EVID_HNOJENI!N2149,HNOJIVA_ALL!$A$2:$Z$3303,17,FALSE)*K2149*IF(L2149="t",10,IF(L2149="kg",0.01,IF(L2149="q",1,IF(L2149="l",0.01*VLOOKUP(EVID_HNOJENI!N2149,HNOJIVA_ALL!$A$2:$AE$3303,31,FALSE),"CHYBA")))),2)</f>
        <v>#N/A</v>
      </c>
      <c r="U2149" s="51" t="e">
        <f>ROUND(VLOOKUP(EVID_HNOJENI!N2149,HNOJIVA_ALL!$A$2:$Z$3303,20,FALSE)*K2149*IF(L2149="t",10,IF(L2149="kg",0.01,IF(L2149="q",1,IF(L2149="l",0.01*VLOOKUP(EVID_HNOJENI!N2149,HNOJIVA_ALL!$A$2:$AE$3303,31,FALSE),"CHYBA")))),2)</f>
        <v>#N/A</v>
      </c>
    </row>
    <row r="2150" spans="1:21" x14ac:dyDescent="0.2">
      <c r="A2150" s="32"/>
      <c r="B2150" s="45" t="e">
        <f>VLOOKUP($A2150,EVID_OSEVU!$A$1:$M$4972,2,FALSE)</f>
        <v>#N/A</v>
      </c>
      <c r="C2150" s="45" t="e">
        <f>VLOOKUP($A2150,EVID_OSEVU!$A$1:$M$4972,3,FALSE)</f>
        <v>#N/A</v>
      </c>
      <c r="D2150" s="45" t="e">
        <f>VLOOKUP($A2150,EVID_OSEVU!$A$1:$M$4972,4,FALSE)</f>
        <v>#N/A</v>
      </c>
      <c r="E2150" s="45" t="e">
        <f>VLOOKUP($A2150,EVID_OSEVU!$A$1:$M$4972,7,FALSE)</f>
        <v>#N/A</v>
      </c>
      <c r="F2150" s="45" t="e">
        <f>VLOOKUP($A2150,EVID_OSEVU!$A$1:$M$4972,8,FALSE)</f>
        <v>#N/A</v>
      </c>
      <c r="G2150" s="45" t="e">
        <f>VLOOKUP($A2150,EVID_OSEVU!$A$1:$M$4972,11,FALSE)</f>
        <v>#N/A</v>
      </c>
      <c r="H2150" s="35"/>
      <c r="I2150" s="48"/>
      <c r="J2150" s="33" t="e">
        <f>VLOOKUP($A2150,EVID_OSEVU!$A$1:$M$4972,11,FALSE)</f>
        <v>#N/A</v>
      </c>
      <c r="K2150" s="39"/>
      <c r="L2150" s="49"/>
      <c r="M2150" s="89" t="e">
        <f t="shared" si="33"/>
        <v>#N/A</v>
      </c>
      <c r="N2150" s="50"/>
      <c r="O2150" s="37" t="e">
        <f>VLOOKUP(EVID_HNOJENI!N2150,HNOJIVA_ALL!$A$2:$Z$3303,4,FALSE)</f>
        <v>#N/A</v>
      </c>
      <c r="P2150" s="51" t="e">
        <f>ROUND(VLOOKUP(EVID_HNOJENI!N2150,HNOJIVA_ALL!$A$2:$Z$3303,14,FALSE)*K2150*IF(L2150="t",10,IF(L2150="kg",0.01,IF(L2150="q",1,IF(L2150="l",0.01*VLOOKUP(EVID_HNOJENI!N2150,HNOJIVA_ALL!$A$2:$AE$3303,31,FALSE),"CHYBA")))),2)</f>
        <v>#N/A</v>
      </c>
      <c r="Q2150" s="51" t="e">
        <f>ROUND(VLOOKUP(EVID_HNOJENI!N2150,HNOJIVA_ALL!$A$2:$Z$3303,15,FALSE)*K2150*IF(L2150="t",10,IF(L2150="kg",0.01,IF(L2150="q",1,IF(L2150="l",0.01*VLOOKUP(EVID_HNOJENI!N2150,HNOJIVA_ALL!$A$2:$AE$3303,31,FALSE),"CHYBA")))),2)</f>
        <v>#N/A</v>
      </c>
      <c r="R2150" s="51" t="e">
        <f>ROUND(VLOOKUP(EVID_HNOJENI!N2150,HNOJIVA_ALL!$A$2:$Z$3303,16,FALSE)*K2150*IF(L2150="t",10,IF(L2150="kg",0.01,IF(L2150="q",1,IF(L2150="l",0.01*VLOOKUP(EVID_HNOJENI!N2150,HNOJIVA_ALL!$A$2:$AE$3303,31,FALSE),"CHYBA")))),2)</f>
        <v>#N/A</v>
      </c>
      <c r="S2150" s="51" t="e">
        <f>ROUND(VLOOKUP(EVID_HNOJENI!N2150,HNOJIVA_ALL!$A$2:$Z$3303,18,FALSE)*K2150*IF(L2150="t",10,IF(L2150="kg",0.01,IF(L2150="q",1,IF(L2150="l",0.01*VLOOKUP(EVID_HNOJENI!N2150,HNOJIVA_ALL!$A$2:$AE$3303,31,FALSE),"CHYBA")))),2)</f>
        <v>#N/A</v>
      </c>
      <c r="T2150" s="51" t="e">
        <f>ROUND(VLOOKUP(EVID_HNOJENI!N2150,HNOJIVA_ALL!$A$2:$Z$3303,17,FALSE)*K2150*IF(L2150="t",10,IF(L2150="kg",0.01,IF(L2150="q",1,IF(L2150="l",0.01*VLOOKUP(EVID_HNOJENI!N2150,HNOJIVA_ALL!$A$2:$AE$3303,31,FALSE),"CHYBA")))),2)</f>
        <v>#N/A</v>
      </c>
      <c r="U2150" s="51" t="e">
        <f>ROUND(VLOOKUP(EVID_HNOJENI!N2150,HNOJIVA_ALL!$A$2:$Z$3303,20,FALSE)*K2150*IF(L2150="t",10,IF(L2150="kg",0.01,IF(L2150="q",1,IF(L2150="l",0.01*VLOOKUP(EVID_HNOJENI!N2150,HNOJIVA_ALL!$A$2:$AE$3303,31,FALSE),"CHYBA")))),2)</f>
        <v>#N/A</v>
      </c>
    </row>
    <row r="2151" spans="1:21" x14ac:dyDescent="0.2">
      <c r="A2151" s="32"/>
      <c r="B2151" s="45" t="e">
        <f>VLOOKUP($A2151,EVID_OSEVU!$A$1:$M$4972,2,FALSE)</f>
        <v>#N/A</v>
      </c>
      <c r="C2151" s="45" t="e">
        <f>VLOOKUP($A2151,EVID_OSEVU!$A$1:$M$4972,3,FALSE)</f>
        <v>#N/A</v>
      </c>
      <c r="D2151" s="45" t="e">
        <f>VLOOKUP($A2151,EVID_OSEVU!$A$1:$M$4972,4,FALSE)</f>
        <v>#N/A</v>
      </c>
      <c r="E2151" s="45" t="e">
        <f>VLOOKUP($A2151,EVID_OSEVU!$A$1:$M$4972,7,FALSE)</f>
        <v>#N/A</v>
      </c>
      <c r="F2151" s="45" t="e">
        <f>VLOOKUP($A2151,EVID_OSEVU!$A$1:$M$4972,8,FALSE)</f>
        <v>#N/A</v>
      </c>
      <c r="G2151" s="45" t="e">
        <f>VLOOKUP($A2151,EVID_OSEVU!$A$1:$M$4972,11,FALSE)</f>
        <v>#N/A</v>
      </c>
      <c r="H2151" s="35"/>
      <c r="I2151" s="48"/>
      <c r="J2151" s="33" t="e">
        <f>VLOOKUP($A2151,EVID_OSEVU!$A$1:$M$4972,11,FALSE)</f>
        <v>#N/A</v>
      </c>
      <c r="K2151" s="39"/>
      <c r="L2151" s="49"/>
      <c r="M2151" s="89" t="e">
        <f t="shared" si="33"/>
        <v>#N/A</v>
      </c>
      <c r="N2151" s="50"/>
      <c r="O2151" s="37" t="e">
        <f>VLOOKUP(EVID_HNOJENI!N2151,HNOJIVA_ALL!$A$2:$Z$3303,4,FALSE)</f>
        <v>#N/A</v>
      </c>
      <c r="P2151" s="51" t="e">
        <f>ROUND(VLOOKUP(EVID_HNOJENI!N2151,HNOJIVA_ALL!$A$2:$Z$3303,14,FALSE)*K2151*IF(L2151="t",10,IF(L2151="kg",0.01,IF(L2151="q",1,IF(L2151="l",0.01*VLOOKUP(EVID_HNOJENI!N2151,HNOJIVA_ALL!$A$2:$AE$3303,31,FALSE),"CHYBA")))),2)</f>
        <v>#N/A</v>
      </c>
      <c r="Q2151" s="51" t="e">
        <f>ROUND(VLOOKUP(EVID_HNOJENI!N2151,HNOJIVA_ALL!$A$2:$Z$3303,15,FALSE)*K2151*IF(L2151="t",10,IF(L2151="kg",0.01,IF(L2151="q",1,IF(L2151="l",0.01*VLOOKUP(EVID_HNOJENI!N2151,HNOJIVA_ALL!$A$2:$AE$3303,31,FALSE),"CHYBA")))),2)</f>
        <v>#N/A</v>
      </c>
      <c r="R2151" s="51" t="e">
        <f>ROUND(VLOOKUP(EVID_HNOJENI!N2151,HNOJIVA_ALL!$A$2:$Z$3303,16,FALSE)*K2151*IF(L2151="t",10,IF(L2151="kg",0.01,IF(L2151="q",1,IF(L2151="l",0.01*VLOOKUP(EVID_HNOJENI!N2151,HNOJIVA_ALL!$A$2:$AE$3303,31,FALSE),"CHYBA")))),2)</f>
        <v>#N/A</v>
      </c>
      <c r="S2151" s="51" t="e">
        <f>ROUND(VLOOKUP(EVID_HNOJENI!N2151,HNOJIVA_ALL!$A$2:$Z$3303,18,FALSE)*K2151*IF(L2151="t",10,IF(L2151="kg",0.01,IF(L2151="q",1,IF(L2151="l",0.01*VLOOKUP(EVID_HNOJENI!N2151,HNOJIVA_ALL!$A$2:$AE$3303,31,FALSE),"CHYBA")))),2)</f>
        <v>#N/A</v>
      </c>
      <c r="T2151" s="51" t="e">
        <f>ROUND(VLOOKUP(EVID_HNOJENI!N2151,HNOJIVA_ALL!$A$2:$Z$3303,17,FALSE)*K2151*IF(L2151="t",10,IF(L2151="kg",0.01,IF(L2151="q",1,IF(L2151="l",0.01*VLOOKUP(EVID_HNOJENI!N2151,HNOJIVA_ALL!$A$2:$AE$3303,31,FALSE),"CHYBA")))),2)</f>
        <v>#N/A</v>
      </c>
      <c r="U2151" s="51" t="e">
        <f>ROUND(VLOOKUP(EVID_HNOJENI!N2151,HNOJIVA_ALL!$A$2:$Z$3303,20,FALSE)*K2151*IF(L2151="t",10,IF(L2151="kg",0.01,IF(L2151="q",1,IF(L2151="l",0.01*VLOOKUP(EVID_HNOJENI!N2151,HNOJIVA_ALL!$A$2:$AE$3303,31,FALSE),"CHYBA")))),2)</f>
        <v>#N/A</v>
      </c>
    </row>
    <row r="2152" spans="1:21" x14ac:dyDescent="0.2">
      <c r="A2152" s="32"/>
      <c r="B2152" s="45" t="e">
        <f>VLOOKUP($A2152,EVID_OSEVU!$A$1:$M$4972,2,FALSE)</f>
        <v>#N/A</v>
      </c>
      <c r="C2152" s="45" t="e">
        <f>VLOOKUP($A2152,EVID_OSEVU!$A$1:$M$4972,3,FALSE)</f>
        <v>#N/A</v>
      </c>
      <c r="D2152" s="45" t="e">
        <f>VLOOKUP($A2152,EVID_OSEVU!$A$1:$M$4972,4,FALSE)</f>
        <v>#N/A</v>
      </c>
      <c r="E2152" s="45" t="e">
        <f>VLOOKUP($A2152,EVID_OSEVU!$A$1:$M$4972,7,FALSE)</f>
        <v>#N/A</v>
      </c>
      <c r="F2152" s="45" t="e">
        <f>VLOOKUP($A2152,EVID_OSEVU!$A$1:$M$4972,8,FALSE)</f>
        <v>#N/A</v>
      </c>
      <c r="G2152" s="45" t="e">
        <f>VLOOKUP($A2152,EVID_OSEVU!$A$1:$M$4972,11,FALSE)</f>
        <v>#N/A</v>
      </c>
      <c r="H2152" s="35"/>
      <c r="I2152" s="48"/>
      <c r="J2152" s="33" t="e">
        <f>VLOOKUP($A2152,EVID_OSEVU!$A$1:$M$4972,11,FALSE)</f>
        <v>#N/A</v>
      </c>
      <c r="K2152" s="39"/>
      <c r="L2152" s="49"/>
      <c r="M2152" s="89" t="e">
        <f t="shared" si="33"/>
        <v>#N/A</v>
      </c>
      <c r="N2152" s="50"/>
      <c r="O2152" s="37" t="e">
        <f>VLOOKUP(EVID_HNOJENI!N2152,HNOJIVA_ALL!$A$2:$Z$3303,4,FALSE)</f>
        <v>#N/A</v>
      </c>
      <c r="P2152" s="51" t="e">
        <f>ROUND(VLOOKUP(EVID_HNOJENI!N2152,HNOJIVA_ALL!$A$2:$Z$3303,14,FALSE)*K2152*IF(L2152="t",10,IF(L2152="kg",0.01,IF(L2152="q",1,IF(L2152="l",0.01*VLOOKUP(EVID_HNOJENI!N2152,HNOJIVA_ALL!$A$2:$AE$3303,31,FALSE),"CHYBA")))),2)</f>
        <v>#N/A</v>
      </c>
      <c r="Q2152" s="51" t="e">
        <f>ROUND(VLOOKUP(EVID_HNOJENI!N2152,HNOJIVA_ALL!$A$2:$Z$3303,15,FALSE)*K2152*IF(L2152="t",10,IF(L2152="kg",0.01,IF(L2152="q",1,IF(L2152="l",0.01*VLOOKUP(EVID_HNOJENI!N2152,HNOJIVA_ALL!$A$2:$AE$3303,31,FALSE),"CHYBA")))),2)</f>
        <v>#N/A</v>
      </c>
      <c r="R2152" s="51" t="e">
        <f>ROUND(VLOOKUP(EVID_HNOJENI!N2152,HNOJIVA_ALL!$A$2:$Z$3303,16,FALSE)*K2152*IF(L2152="t",10,IF(L2152="kg",0.01,IF(L2152="q",1,IF(L2152="l",0.01*VLOOKUP(EVID_HNOJENI!N2152,HNOJIVA_ALL!$A$2:$AE$3303,31,FALSE),"CHYBA")))),2)</f>
        <v>#N/A</v>
      </c>
      <c r="S2152" s="51" t="e">
        <f>ROUND(VLOOKUP(EVID_HNOJENI!N2152,HNOJIVA_ALL!$A$2:$Z$3303,18,FALSE)*K2152*IF(L2152="t",10,IF(L2152="kg",0.01,IF(L2152="q",1,IF(L2152="l",0.01*VLOOKUP(EVID_HNOJENI!N2152,HNOJIVA_ALL!$A$2:$AE$3303,31,FALSE),"CHYBA")))),2)</f>
        <v>#N/A</v>
      </c>
      <c r="T2152" s="51" t="e">
        <f>ROUND(VLOOKUP(EVID_HNOJENI!N2152,HNOJIVA_ALL!$A$2:$Z$3303,17,FALSE)*K2152*IF(L2152="t",10,IF(L2152="kg",0.01,IF(L2152="q",1,IF(L2152="l",0.01*VLOOKUP(EVID_HNOJENI!N2152,HNOJIVA_ALL!$A$2:$AE$3303,31,FALSE),"CHYBA")))),2)</f>
        <v>#N/A</v>
      </c>
      <c r="U2152" s="51" t="e">
        <f>ROUND(VLOOKUP(EVID_HNOJENI!N2152,HNOJIVA_ALL!$A$2:$Z$3303,20,FALSE)*K2152*IF(L2152="t",10,IF(L2152="kg",0.01,IF(L2152="q",1,IF(L2152="l",0.01*VLOOKUP(EVID_HNOJENI!N2152,HNOJIVA_ALL!$A$2:$AE$3303,31,FALSE),"CHYBA")))),2)</f>
        <v>#N/A</v>
      </c>
    </row>
    <row r="2153" spans="1:21" x14ac:dyDescent="0.2">
      <c r="A2153" s="32"/>
      <c r="B2153" s="45" t="e">
        <f>VLOOKUP($A2153,EVID_OSEVU!$A$1:$M$4972,2,FALSE)</f>
        <v>#N/A</v>
      </c>
      <c r="C2153" s="45" t="e">
        <f>VLOOKUP($A2153,EVID_OSEVU!$A$1:$M$4972,3,FALSE)</f>
        <v>#N/A</v>
      </c>
      <c r="D2153" s="45" t="e">
        <f>VLOOKUP($A2153,EVID_OSEVU!$A$1:$M$4972,4,FALSE)</f>
        <v>#N/A</v>
      </c>
      <c r="E2153" s="45" t="e">
        <f>VLOOKUP($A2153,EVID_OSEVU!$A$1:$M$4972,7,FALSE)</f>
        <v>#N/A</v>
      </c>
      <c r="F2153" s="45" t="e">
        <f>VLOOKUP($A2153,EVID_OSEVU!$A$1:$M$4972,8,FALSE)</f>
        <v>#N/A</v>
      </c>
      <c r="G2153" s="45" t="e">
        <f>VLOOKUP($A2153,EVID_OSEVU!$A$1:$M$4972,11,FALSE)</f>
        <v>#N/A</v>
      </c>
      <c r="H2153" s="35"/>
      <c r="I2153" s="48"/>
      <c r="J2153" s="33" t="e">
        <f>VLOOKUP($A2153,EVID_OSEVU!$A$1:$M$4972,11,FALSE)</f>
        <v>#N/A</v>
      </c>
      <c r="K2153" s="39"/>
      <c r="L2153" s="49"/>
      <c r="M2153" s="89" t="e">
        <f t="shared" si="33"/>
        <v>#N/A</v>
      </c>
      <c r="N2153" s="50"/>
      <c r="O2153" s="37" t="e">
        <f>VLOOKUP(EVID_HNOJENI!N2153,HNOJIVA_ALL!$A$2:$Z$3303,4,FALSE)</f>
        <v>#N/A</v>
      </c>
      <c r="P2153" s="51" t="e">
        <f>ROUND(VLOOKUP(EVID_HNOJENI!N2153,HNOJIVA_ALL!$A$2:$Z$3303,14,FALSE)*K2153*IF(L2153="t",10,IF(L2153="kg",0.01,IF(L2153="q",1,IF(L2153="l",0.01*VLOOKUP(EVID_HNOJENI!N2153,HNOJIVA_ALL!$A$2:$AE$3303,31,FALSE),"CHYBA")))),2)</f>
        <v>#N/A</v>
      </c>
      <c r="Q2153" s="51" t="e">
        <f>ROUND(VLOOKUP(EVID_HNOJENI!N2153,HNOJIVA_ALL!$A$2:$Z$3303,15,FALSE)*K2153*IF(L2153="t",10,IF(L2153="kg",0.01,IF(L2153="q",1,IF(L2153="l",0.01*VLOOKUP(EVID_HNOJENI!N2153,HNOJIVA_ALL!$A$2:$AE$3303,31,FALSE),"CHYBA")))),2)</f>
        <v>#N/A</v>
      </c>
      <c r="R2153" s="51" t="e">
        <f>ROUND(VLOOKUP(EVID_HNOJENI!N2153,HNOJIVA_ALL!$A$2:$Z$3303,16,FALSE)*K2153*IF(L2153="t",10,IF(L2153="kg",0.01,IF(L2153="q",1,IF(L2153="l",0.01*VLOOKUP(EVID_HNOJENI!N2153,HNOJIVA_ALL!$A$2:$AE$3303,31,FALSE),"CHYBA")))),2)</f>
        <v>#N/A</v>
      </c>
      <c r="S2153" s="51" t="e">
        <f>ROUND(VLOOKUP(EVID_HNOJENI!N2153,HNOJIVA_ALL!$A$2:$Z$3303,18,FALSE)*K2153*IF(L2153="t",10,IF(L2153="kg",0.01,IF(L2153="q",1,IF(L2153="l",0.01*VLOOKUP(EVID_HNOJENI!N2153,HNOJIVA_ALL!$A$2:$AE$3303,31,FALSE),"CHYBA")))),2)</f>
        <v>#N/A</v>
      </c>
      <c r="T2153" s="51" t="e">
        <f>ROUND(VLOOKUP(EVID_HNOJENI!N2153,HNOJIVA_ALL!$A$2:$Z$3303,17,FALSE)*K2153*IF(L2153="t",10,IF(L2153="kg",0.01,IF(L2153="q",1,IF(L2153="l",0.01*VLOOKUP(EVID_HNOJENI!N2153,HNOJIVA_ALL!$A$2:$AE$3303,31,FALSE),"CHYBA")))),2)</f>
        <v>#N/A</v>
      </c>
      <c r="U2153" s="51" t="e">
        <f>ROUND(VLOOKUP(EVID_HNOJENI!N2153,HNOJIVA_ALL!$A$2:$Z$3303,20,FALSE)*K2153*IF(L2153="t",10,IF(L2153="kg",0.01,IF(L2153="q",1,IF(L2153="l",0.01*VLOOKUP(EVID_HNOJENI!N2153,HNOJIVA_ALL!$A$2:$AE$3303,31,FALSE),"CHYBA")))),2)</f>
        <v>#N/A</v>
      </c>
    </row>
    <row r="2154" spans="1:21" x14ac:dyDescent="0.2">
      <c r="A2154" s="32"/>
      <c r="B2154" s="45" t="e">
        <f>VLOOKUP($A2154,EVID_OSEVU!$A$1:$M$4972,2,FALSE)</f>
        <v>#N/A</v>
      </c>
      <c r="C2154" s="45" t="e">
        <f>VLOOKUP($A2154,EVID_OSEVU!$A$1:$M$4972,3,FALSE)</f>
        <v>#N/A</v>
      </c>
      <c r="D2154" s="45" t="e">
        <f>VLOOKUP($A2154,EVID_OSEVU!$A$1:$M$4972,4,FALSE)</f>
        <v>#N/A</v>
      </c>
      <c r="E2154" s="45" t="e">
        <f>VLOOKUP($A2154,EVID_OSEVU!$A$1:$M$4972,7,FALSE)</f>
        <v>#N/A</v>
      </c>
      <c r="F2154" s="45" t="e">
        <f>VLOOKUP($A2154,EVID_OSEVU!$A$1:$M$4972,8,FALSE)</f>
        <v>#N/A</v>
      </c>
      <c r="G2154" s="45" t="e">
        <f>VLOOKUP($A2154,EVID_OSEVU!$A$1:$M$4972,11,FALSE)</f>
        <v>#N/A</v>
      </c>
      <c r="H2154" s="35"/>
      <c r="I2154" s="48"/>
      <c r="J2154" s="33" t="e">
        <f>VLOOKUP($A2154,EVID_OSEVU!$A$1:$M$4972,11,FALSE)</f>
        <v>#N/A</v>
      </c>
      <c r="K2154" s="39"/>
      <c r="L2154" s="49"/>
      <c r="M2154" s="89" t="e">
        <f t="shared" si="33"/>
        <v>#N/A</v>
      </c>
      <c r="N2154" s="50"/>
      <c r="O2154" s="37" t="e">
        <f>VLOOKUP(EVID_HNOJENI!N2154,HNOJIVA_ALL!$A$2:$Z$3303,4,FALSE)</f>
        <v>#N/A</v>
      </c>
      <c r="P2154" s="51" t="e">
        <f>ROUND(VLOOKUP(EVID_HNOJENI!N2154,HNOJIVA_ALL!$A$2:$Z$3303,14,FALSE)*K2154*IF(L2154="t",10,IF(L2154="kg",0.01,IF(L2154="q",1,IF(L2154="l",0.01*VLOOKUP(EVID_HNOJENI!N2154,HNOJIVA_ALL!$A$2:$AE$3303,31,FALSE),"CHYBA")))),2)</f>
        <v>#N/A</v>
      </c>
      <c r="Q2154" s="51" t="e">
        <f>ROUND(VLOOKUP(EVID_HNOJENI!N2154,HNOJIVA_ALL!$A$2:$Z$3303,15,FALSE)*K2154*IF(L2154="t",10,IF(L2154="kg",0.01,IF(L2154="q",1,IF(L2154="l",0.01*VLOOKUP(EVID_HNOJENI!N2154,HNOJIVA_ALL!$A$2:$AE$3303,31,FALSE),"CHYBA")))),2)</f>
        <v>#N/A</v>
      </c>
      <c r="R2154" s="51" t="e">
        <f>ROUND(VLOOKUP(EVID_HNOJENI!N2154,HNOJIVA_ALL!$A$2:$Z$3303,16,FALSE)*K2154*IF(L2154="t",10,IF(L2154="kg",0.01,IF(L2154="q",1,IF(L2154="l",0.01*VLOOKUP(EVID_HNOJENI!N2154,HNOJIVA_ALL!$A$2:$AE$3303,31,FALSE),"CHYBA")))),2)</f>
        <v>#N/A</v>
      </c>
      <c r="S2154" s="51" t="e">
        <f>ROUND(VLOOKUP(EVID_HNOJENI!N2154,HNOJIVA_ALL!$A$2:$Z$3303,18,FALSE)*K2154*IF(L2154="t",10,IF(L2154="kg",0.01,IF(L2154="q",1,IF(L2154="l",0.01*VLOOKUP(EVID_HNOJENI!N2154,HNOJIVA_ALL!$A$2:$AE$3303,31,FALSE),"CHYBA")))),2)</f>
        <v>#N/A</v>
      </c>
      <c r="T2154" s="51" t="e">
        <f>ROUND(VLOOKUP(EVID_HNOJENI!N2154,HNOJIVA_ALL!$A$2:$Z$3303,17,FALSE)*K2154*IF(L2154="t",10,IF(L2154="kg",0.01,IF(L2154="q",1,IF(L2154="l",0.01*VLOOKUP(EVID_HNOJENI!N2154,HNOJIVA_ALL!$A$2:$AE$3303,31,FALSE),"CHYBA")))),2)</f>
        <v>#N/A</v>
      </c>
      <c r="U2154" s="51" t="e">
        <f>ROUND(VLOOKUP(EVID_HNOJENI!N2154,HNOJIVA_ALL!$A$2:$Z$3303,20,FALSE)*K2154*IF(L2154="t",10,IF(L2154="kg",0.01,IF(L2154="q",1,IF(L2154="l",0.01*VLOOKUP(EVID_HNOJENI!N2154,HNOJIVA_ALL!$A$2:$AE$3303,31,FALSE),"CHYBA")))),2)</f>
        <v>#N/A</v>
      </c>
    </row>
    <row r="2155" spans="1:21" x14ac:dyDescent="0.2">
      <c r="A2155" s="32"/>
      <c r="B2155" s="45" t="e">
        <f>VLOOKUP($A2155,EVID_OSEVU!$A$1:$M$4972,2,FALSE)</f>
        <v>#N/A</v>
      </c>
      <c r="C2155" s="45" t="e">
        <f>VLOOKUP($A2155,EVID_OSEVU!$A$1:$M$4972,3,FALSE)</f>
        <v>#N/A</v>
      </c>
      <c r="D2155" s="45" t="e">
        <f>VLOOKUP($A2155,EVID_OSEVU!$A$1:$M$4972,4,FALSE)</f>
        <v>#N/A</v>
      </c>
      <c r="E2155" s="45" t="e">
        <f>VLOOKUP($A2155,EVID_OSEVU!$A$1:$M$4972,7,FALSE)</f>
        <v>#N/A</v>
      </c>
      <c r="F2155" s="45" t="e">
        <f>VLOOKUP($A2155,EVID_OSEVU!$A$1:$M$4972,8,FALSE)</f>
        <v>#N/A</v>
      </c>
      <c r="G2155" s="45" t="e">
        <f>VLOOKUP($A2155,EVID_OSEVU!$A$1:$M$4972,11,FALSE)</f>
        <v>#N/A</v>
      </c>
      <c r="H2155" s="35"/>
      <c r="I2155" s="48"/>
      <c r="J2155" s="33" t="e">
        <f>VLOOKUP($A2155,EVID_OSEVU!$A$1:$M$4972,11,FALSE)</f>
        <v>#N/A</v>
      </c>
      <c r="K2155" s="39"/>
      <c r="L2155" s="49"/>
      <c r="M2155" s="89" t="e">
        <f t="shared" si="33"/>
        <v>#N/A</v>
      </c>
      <c r="N2155" s="50"/>
      <c r="O2155" s="37" t="e">
        <f>VLOOKUP(EVID_HNOJENI!N2155,HNOJIVA_ALL!$A$2:$Z$3303,4,FALSE)</f>
        <v>#N/A</v>
      </c>
      <c r="P2155" s="51" t="e">
        <f>ROUND(VLOOKUP(EVID_HNOJENI!N2155,HNOJIVA_ALL!$A$2:$Z$3303,14,FALSE)*K2155*IF(L2155="t",10,IF(L2155="kg",0.01,IF(L2155="q",1,IF(L2155="l",0.01*VLOOKUP(EVID_HNOJENI!N2155,HNOJIVA_ALL!$A$2:$AE$3303,31,FALSE),"CHYBA")))),2)</f>
        <v>#N/A</v>
      </c>
      <c r="Q2155" s="51" t="e">
        <f>ROUND(VLOOKUP(EVID_HNOJENI!N2155,HNOJIVA_ALL!$A$2:$Z$3303,15,FALSE)*K2155*IF(L2155="t",10,IF(L2155="kg",0.01,IF(L2155="q",1,IF(L2155="l",0.01*VLOOKUP(EVID_HNOJENI!N2155,HNOJIVA_ALL!$A$2:$AE$3303,31,FALSE),"CHYBA")))),2)</f>
        <v>#N/A</v>
      </c>
      <c r="R2155" s="51" t="e">
        <f>ROUND(VLOOKUP(EVID_HNOJENI!N2155,HNOJIVA_ALL!$A$2:$Z$3303,16,FALSE)*K2155*IF(L2155="t",10,IF(L2155="kg",0.01,IF(L2155="q",1,IF(L2155="l",0.01*VLOOKUP(EVID_HNOJENI!N2155,HNOJIVA_ALL!$A$2:$AE$3303,31,FALSE),"CHYBA")))),2)</f>
        <v>#N/A</v>
      </c>
      <c r="S2155" s="51" t="e">
        <f>ROUND(VLOOKUP(EVID_HNOJENI!N2155,HNOJIVA_ALL!$A$2:$Z$3303,18,FALSE)*K2155*IF(L2155="t",10,IF(L2155="kg",0.01,IF(L2155="q",1,IF(L2155="l",0.01*VLOOKUP(EVID_HNOJENI!N2155,HNOJIVA_ALL!$A$2:$AE$3303,31,FALSE),"CHYBA")))),2)</f>
        <v>#N/A</v>
      </c>
      <c r="T2155" s="51" t="e">
        <f>ROUND(VLOOKUP(EVID_HNOJENI!N2155,HNOJIVA_ALL!$A$2:$Z$3303,17,FALSE)*K2155*IF(L2155="t",10,IF(L2155="kg",0.01,IF(L2155="q",1,IF(L2155="l",0.01*VLOOKUP(EVID_HNOJENI!N2155,HNOJIVA_ALL!$A$2:$AE$3303,31,FALSE),"CHYBA")))),2)</f>
        <v>#N/A</v>
      </c>
      <c r="U2155" s="51" t="e">
        <f>ROUND(VLOOKUP(EVID_HNOJENI!N2155,HNOJIVA_ALL!$A$2:$Z$3303,20,FALSE)*K2155*IF(L2155="t",10,IF(L2155="kg",0.01,IF(L2155="q",1,IF(L2155="l",0.01*VLOOKUP(EVID_HNOJENI!N2155,HNOJIVA_ALL!$A$2:$AE$3303,31,FALSE),"CHYBA")))),2)</f>
        <v>#N/A</v>
      </c>
    </row>
    <row r="2156" spans="1:21" x14ac:dyDescent="0.2">
      <c r="A2156" s="32"/>
      <c r="B2156" s="45" t="e">
        <f>VLOOKUP($A2156,EVID_OSEVU!$A$1:$M$4972,2,FALSE)</f>
        <v>#N/A</v>
      </c>
      <c r="C2156" s="45" t="e">
        <f>VLOOKUP($A2156,EVID_OSEVU!$A$1:$M$4972,3,FALSE)</f>
        <v>#N/A</v>
      </c>
      <c r="D2156" s="45" t="e">
        <f>VLOOKUP($A2156,EVID_OSEVU!$A$1:$M$4972,4,FALSE)</f>
        <v>#N/A</v>
      </c>
      <c r="E2156" s="45" t="e">
        <f>VLOOKUP($A2156,EVID_OSEVU!$A$1:$M$4972,7,FALSE)</f>
        <v>#N/A</v>
      </c>
      <c r="F2156" s="45" t="e">
        <f>VLOOKUP($A2156,EVID_OSEVU!$A$1:$M$4972,8,FALSE)</f>
        <v>#N/A</v>
      </c>
      <c r="G2156" s="45" t="e">
        <f>VLOOKUP($A2156,EVID_OSEVU!$A$1:$M$4972,11,FALSE)</f>
        <v>#N/A</v>
      </c>
      <c r="H2156" s="35"/>
      <c r="I2156" s="48"/>
      <c r="J2156" s="33" t="e">
        <f>VLOOKUP($A2156,EVID_OSEVU!$A$1:$M$4972,11,FALSE)</f>
        <v>#N/A</v>
      </c>
      <c r="K2156" s="39"/>
      <c r="L2156" s="49"/>
      <c r="M2156" s="89" t="e">
        <f t="shared" si="33"/>
        <v>#N/A</v>
      </c>
      <c r="N2156" s="50"/>
      <c r="O2156" s="37" t="e">
        <f>VLOOKUP(EVID_HNOJENI!N2156,HNOJIVA_ALL!$A$2:$Z$3303,4,FALSE)</f>
        <v>#N/A</v>
      </c>
      <c r="P2156" s="51" t="e">
        <f>ROUND(VLOOKUP(EVID_HNOJENI!N2156,HNOJIVA_ALL!$A$2:$Z$3303,14,FALSE)*K2156*IF(L2156="t",10,IF(L2156="kg",0.01,IF(L2156="q",1,IF(L2156="l",0.01*VLOOKUP(EVID_HNOJENI!N2156,HNOJIVA_ALL!$A$2:$AE$3303,31,FALSE),"CHYBA")))),2)</f>
        <v>#N/A</v>
      </c>
      <c r="Q2156" s="51" t="e">
        <f>ROUND(VLOOKUP(EVID_HNOJENI!N2156,HNOJIVA_ALL!$A$2:$Z$3303,15,FALSE)*K2156*IF(L2156="t",10,IF(L2156="kg",0.01,IF(L2156="q",1,IF(L2156="l",0.01*VLOOKUP(EVID_HNOJENI!N2156,HNOJIVA_ALL!$A$2:$AE$3303,31,FALSE),"CHYBA")))),2)</f>
        <v>#N/A</v>
      </c>
      <c r="R2156" s="51" t="e">
        <f>ROUND(VLOOKUP(EVID_HNOJENI!N2156,HNOJIVA_ALL!$A$2:$Z$3303,16,FALSE)*K2156*IF(L2156="t",10,IF(L2156="kg",0.01,IF(L2156="q",1,IF(L2156="l",0.01*VLOOKUP(EVID_HNOJENI!N2156,HNOJIVA_ALL!$A$2:$AE$3303,31,FALSE),"CHYBA")))),2)</f>
        <v>#N/A</v>
      </c>
      <c r="S2156" s="51" t="e">
        <f>ROUND(VLOOKUP(EVID_HNOJENI!N2156,HNOJIVA_ALL!$A$2:$Z$3303,18,FALSE)*K2156*IF(L2156="t",10,IF(L2156="kg",0.01,IF(L2156="q",1,IF(L2156="l",0.01*VLOOKUP(EVID_HNOJENI!N2156,HNOJIVA_ALL!$A$2:$AE$3303,31,FALSE),"CHYBA")))),2)</f>
        <v>#N/A</v>
      </c>
      <c r="T2156" s="51" t="e">
        <f>ROUND(VLOOKUP(EVID_HNOJENI!N2156,HNOJIVA_ALL!$A$2:$Z$3303,17,FALSE)*K2156*IF(L2156="t",10,IF(L2156="kg",0.01,IF(L2156="q",1,IF(L2156="l",0.01*VLOOKUP(EVID_HNOJENI!N2156,HNOJIVA_ALL!$A$2:$AE$3303,31,FALSE),"CHYBA")))),2)</f>
        <v>#N/A</v>
      </c>
      <c r="U2156" s="51" t="e">
        <f>ROUND(VLOOKUP(EVID_HNOJENI!N2156,HNOJIVA_ALL!$A$2:$Z$3303,20,FALSE)*K2156*IF(L2156="t",10,IF(L2156="kg",0.01,IF(L2156="q",1,IF(L2156="l",0.01*VLOOKUP(EVID_HNOJENI!N2156,HNOJIVA_ALL!$A$2:$AE$3303,31,FALSE),"CHYBA")))),2)</f>
        <v>#N/A</v>
      </c>
    </row>
    <row r="2157" spans="1:21" x14ac:dyDescent="0.2">
      <c r="A2157" s="32"/>
      <c r="B2157" s="45" t="e">
        <f>VLOOKUP($A2157,EVID_OSEVU!$A$1:$M$4972,2,FALSE)</f>
        <v>#N/A</v>
      </c>
      <c r="C2157" s="45" t="e">
        <f>VLOOKUP($A2157,EVID_OSEVU!$A$1:$M$4972,3,FALSE)</f>
        <v>#N/A</v>
      </c>
      <c r="D2157" s="45" t="e">
        <f>VLOOKUP($A2157,EVID_OSEVU!$A$1:$M$4972,4,FALSE)</f>
        <v>#N/A</v>
      </c>
      <c r="E2157" s="45" t="e">
        <f>VLOOKUP($A2157,EVID_OSEVU!$A$1:$M$4972,7,FALSE)</f>
        <v>#N/A</v>
      </c>
      <c r="F2157" s="45" t="e">
        <f>VLOOKUP($A2157,EVID_OSEVU!$A$1:$M$4972,8,FALSE)</f>
        <v>#N/A</v>
      </c>
      <c r="G2157" s="45" t="e">
        <f>VLOOKUP($A2157,EVID_OSEVU!$A$1:$M$4972,11,FALSE)</f>
        <v>#N/A</v>
      </c>
      <c r="H2157" s="35"/>
      <c r="I2157" s="48"/>
      <c r="J2157" s="33" t="e">
        <f>VLOOKUP($A2157,EVID_OSEVU!$A$1:$M$4972,11,FALSE)</f>
        <v>#N/A</v>
      </c>
      <c r="K2157" s="39"/>
      <c r="L2157" s="49"/>
      <c r="M2157" s="89" t="e">
        <f t="shared" si="33"/>
        <v>#N/A</v>
      </c>
      <c r="N2157" s="50"/>
      <c r="O2157" s="37" t="e">
        <f>VLOOKUP(EVID_HNOJENI!N2157,HNOJIVA_ALL!$A$2:$Z$3303,4,FALSE)</f>
        <v>#N/A</v>
      </c>
      <c r="P2157" s="51" t="e">
        <f>ROUND(VLOOKUP(EVID_HNOJENI!N2157,HNOJIVA_ALL!$A$2:$Z$3303,14,FALSE)*K2157*IF(L2157="t",10,IF(L2157="kg",0.01,IF(L2157="q",1,IF(L2157="l",0.01*VLOOKUP(EVID_HNOJENI!N2157,HNOJIVA_ALL!$A$2:$AE$3303,31,FALSE),"CHYBA")))),2)</f>
        <v>#N/A</v>
      </c>
      <c r="Q2157" s="51" t="e">
        <f>ROUND(VLOOKUP(EVID_HNOJENI!N2157,HNOJIVA_ALL!$A$2:$Z$3303,15,FALSE)*K2157*IF(L2157="t",10,IF(L2157="kg",0.01,IF(L2157="q",1,IF(L2157="l",0.01*VLOOKUP(EVID_HNOJENI!N2157,HNOJIVA_ALL!$A$2:$AE$3303,31,FALSE),"CHYBA")))),2)</f>
        <v>#N/A</v>
      </c>
      <c r="R2157" s="51" t="e">
        <f>ROUND(VLOOKUP(EVID_HNOJENI!N2157,HNOJIVA_ALL!$A$2:$Z$3303,16,FALSE)*K2157*IF(L2157="t",10,IF(L2157="kg",0.01,IF(L2157="q",1,IF(L2157="l",0.01*VLOOKUP(EVID_HNOJENI!N2157,HNOJIVA_ALL!$A$2:$AE$3303,31,FALSE),"CHYBA")))),2)</f>
        <v>#N/A</v>
      </c>
      <c r="S2157" s="51" t="e">
        <f>ROUND(VLOOKUP(EVID_HNOJENI!N2157,HNOJIVA_ALL!$A$2:$Z$3303,18,FALSE)*K2157*IF(L2157="t",10,IF(L2157="kg",0.01,IF(L2157="q",1,IF(L2157="l",0.01*VLOOKUP(EVID_HNOJENI!N2157,HNOJIVA_ALL!$A$2:$AE$3303,31,FALSE),"CHYBA")))),2)</f>
        <v>#N/A</v>
      </c>
      <c r="T2157" s="51" t="e">
        <f>ROUND(VLOOKUP(EVID_HNOJENI!N2157,HNOJIVA_ALL!$A$2:$Z$3303,17,FALSE)*K2157*IF(L2157="t",10,IF(L2157="kg",0.01,IF(L2157="q",1,IF(L2157="l",0.01*VLOOKUP(EVID_HNOJENI!N2157,HNOJIVA_ALL!$A$2:$AE$3303,31,FALSE),"CHYBA")))),2)</f>
        <v>#N/A</v>
      </c>
      <c r="U2157" s="51" t="e">
        <f>ROUND(VLOOKUP(EVID_HNOJENI!N2157,HNOJIVA_ALL!$A$2:$Z$3303,20,FALSE)*K2157*IF(L2157="t",10,IF(L2157="kg",0.01,IF(L2157="q",1,IF(L2157="l",0.01*VLOOKUP(EVID_HNOJENI!N2157,HNOJIVA_ALL!$A$2:$AE$3303,31,FALSE),"CHYBA")))),2)</f>
        <v>#N/A</v>
      </c>
    </row>
    <row r="2158" spans="1:21" x14ac:dyDescent="0.2">
      <c r="A2158" s="32"/>
      <c r="B2158" s="45" t="e">
        <f>VLOOKUP($A2158,EVID_OSEVU!$A$1:$M$4972,2,FALSE)</f>
        <v>#N/A</v>
      </c>
      <c r="C2158" s="45" t="e">
        <f>VLOOKUP($A2158,EVID_OSEVU!$A$1:$M$4972,3,FALSE)</f>
        <v>#N/A</v>
      </c>
      <c r="D2158" s="45" t="e">
        <f>VLOOKUP($A2158,EVID_OSEVU!$A$1:$M$4972,4,FALSE)</f>
        <v>#N/A</v>
      </c>
      <c r="E2158" s="45" t="e">
        <f>VLOOKUP($A2158,EVID_OSEVU!$A$1:$M$4972,7,FALSE)</f>
        <v>#N/A</v>
      </c>
      <c r="F2158" s="45" t="e">
        <f>VLOOKUP($A2158,EVID_OSEVU!$A$1:$M$4972,8,FALSE)</f>
        <v>#N/A</v>
      </c>
      <c r="G2158" s="45" t="e">
        <f>VLOOKUP($A2158,EVID_OSEVU!$A$1:$M$4972,11,FALSE)</f>
        <v>#N/A</v>
      </c>
      <c r="H2158" s="35"/>
      <c r="I2158" s="48"/>
      <c r="J2158" s="33" t="e">
        <f>VLOOKUP($A2158,EVID_OSEVU!$A$1:$M$4972,11,FALSE)</f>
        <v>#N/A</v>
      </c>
      <c r="K2158" s="39"/>
      <c r="L2158" s="49"/>
      <c r="M2158" s="89" t="e">
        <f t="shared" si="33"/>
        <v>#N/A</v>
      </c>
      <c r="N2158" s="50"/>
      <c r="O2158" s="37" t="e">
        <f>VLOOKUP(EVID_HNOJENI!N2158,HNOJIVA_ALL!$A$2:$Z$3303,4,FALSE)</f>
        <v>#N/A</v>
      </c>
      <c r="P2158" s="51" t="e">
        <f>ROUND(VLOOKUP(EVID_HNOJENI!N2158,HNOJIVA_ALL!$A$2:$Z$3303,14,FALSE)*K2158*IF(L2158="t",10,IF(L2158="kg",0.01,IF(L2158="q",1,IF(L2158="l",0.01*VLOOKUP(EVID_HNOJENI!N2158,HNOJIVA_ALL!$A$2:$AE$3303,31,FALSE),"CHYBA")))),2)</f>
        <v>#N/A</v>
      </c>
      <c r="Q2158" s="51" t="e">
        <f>ROUND(VLOOKUP(EVID_HNOJENI!N2158,HNOJIVA_ALL!$A$2:$Z$3303,15,FALSE)*K2158*IF(L2158="t",10,IF(L2158="kg",0.01,IF(L2158="q",1,IF(L2158="l",0.01*VLOOKUP(EVID_HNOJENI!N2158,HNOJIVA_ALL!$A$2:$AE$3303,31,FALSE),"CHYBA")))),2)</f>
        <v>#N/A</v>
      </c>
      <c r="R2158" s="51" t="e">
        <f>ROUND(VLOOKUP(EVID_HNOJENI!N2158,HNOJIVA_ALL!$A$2:$Z$3303,16,FALSE)*K2158*IF(L2158="t",10,IF(L2158="kg",0.01,IF(L2158="q",1,IF(L2158="l",0.01*VLOOKUP(EVID_HNOJENI!N2158,HNOJIVA_ALL!$A$2:$AE$3303,31,FALSE),"CHYBA")))),2)</f>
        <v>#N/A</v>
      </c>
      <c r="S2158" s="51" t="e">
        <f>ROUND(VLOOKUP(EVID_HNOJENI!N2158,HNOJIVA_ALL!$A$2:$Z$3303,18,FALSE)*K2158*IF(L2158="t",10,IF(L2158="kg",0.01,IF(L2158="q",1,IF(L2158="l",0.01*VLOOKUP(EVID_HNOJENI!N2158,HNOJIVA_ALL!$A$2:$AE$3303,31,FALSE),"CHYBA")))),2)</f>
        <v>#N/A</v>
      </c>
      <c r="T2158" s="51" t="e">
        <f>ROUND(VLOOKUP(EVID_HNOJENI!N2158,HNOJIVA_ALL!$A$2:$Z$3303,17,FALSE)*K2158*IF(L2158="t",10,IF(L2158="kg",0.01,IF(L2158="q",1,IF(L2158="l",0.01*VLOOKUP(EVID_HNOJENI!N2158,HNOJIVA_ALL!$A$2:$AE$3303,31,FALSE),"CHYBA")))),2)</f>
        <v>#N/A</v>
      </c>
      <c r="U2158" s="51" t="e">
        <f>ROUND(VLOOKUP(EVID_HNOJENI!N2158,HNOJIVA_ALL!$A$2:$Z$3303,20,FALSE)*K2158*IF(L2158="t",10,IF(L2158="kg",0.01,IF(L2158="q",1,IF(L2158="l",0.01*VLOOKUP(EVID_HNOJENI!N2158,HNOJIVA_ALL!$A$2:$AE$3303,31,FALSE),"CHYBA")))),2)</f>
        <v>#N/A</v>
      </c>
    </row>
    <row r="2159" spans="1:21" x14ac:dyDescent="0.2">
      <c r="A2159" s="32"/>
      <c r="B2159" s="45" t="e">
        <f>VLOOKUP($A2159,EVID_OSEVU!$A$1:$M$4972,2,FALSE)</f>
        <v>#N/A</v>
      </c>
      <c r="C2159" s="45" t="e">
        <f>VLOOKUP($A2159,EVID_OSEVU!$A$1:$M$4972,3,FALSE)</f>
        <v>#N/A</v>
      </c>
      <c r="D2159" s="45" t="e">
        <f>VLOOKUP($A2159,EVID_OSEVU!$A$1:$M$4972,4,FALSE)</f>
        <v>#N/A</v>
      </c>
      <c r="E2159" s="45" t="e">
        <f>VLOOKUP($A2159,EVID_OSEVU!$A$1:$M$4972,7,FALSE)</f>
        <v>#N/A</v>
      </c>
      <c r="F2159" s="45" t="e">
        <f>VLOOKUP($A2159,EVID_OSEVU!$A$1:$M$4972,8,FALSE)</f>
        <v>#N/A</v>
      </c>
      <c r="G2159" s="45" t="e">
        <f>VLOOKUP($A2159,EVID_OSEVU!$A$1:$M$4972,11,FALSE)</f>
        <v>#N/A</v>
      </c>
      <c r="H2159" s="35"/>
      <c r="I2159" s="48"/>
      <c r="J2159" s="33" t="e">
        <f>VLOOKUP($A2159,EVID_OSEVU!$A$1:$M$4972,11,FALSE)</f>
        <v>#N/A</v>
      </c>
      <c r="K2159" s="39"/>
      <c r="L2159" s="49"/>
      <c r="M2159" s="89" t="e">
        <f t="shared" si="33"/>
        <v>#N/A</v>
      </c>
      <c r="N2159" s="50"/>
      <c r="O2159" s="37" t="e">
        <f>VLOOKUP(EVID_HNOJENI!N2159,HNOJIVA_ALL!$A$2:$Z$3303,4,FALSE)</f>
        <v>#N/A</v>
      </c>
      <c r="P2159" s="51" t="e">
        <f>ROUND(VLOOKUP(EVID_HNOJENI!N2159,HNOJIVA_ALL!$A$2:$Z$3303,14,FALSE)*K2159*IF(L2159="t",10,IF(L2159="kg",0.01,IF(L2159="q",1,IF(L2159="l",0.01*VLOOKUP(EVID_HNOJENI!N2159,HNOJIVA_ALL!$A$2:$AE$3303,31,FALSE),"CHYBA")))),2)</f>
        <v>#N/A</v>
      </c>
      <c r="Q2159" s="51" t="e">
        <f>ROUND(VLOOKUP(EVID_HNOJENI!N2159,HNOJIVA_ALL!$A$2:$Z$3303,15,FALSE)*K2159*IF(L2159="t",10,IF(L2159="kg",0.01,IF(L2159="q",1,IF(L2159="l",0.01*VLOOKUP(EVID_HNOJENI!N2159,HNOJIVA_ALL!$A$2:$AE$3303,31,FALSE),"CHYBA")))),2)</f>
        <v>#N/A</v>
      </c>
      <c r="R2159" s="51" t="e">
        <f>ROUND(VLOOKUP(EVID_HNOJENI!N2159,HNOJIVA_ALL!$A$2:$Z$3303,16,FALSE)*K2159*IF(L2159="t",10,IF(L2159="kg",0.01,IF(L2159="q",1,IF(L2159="l",0.01*VLOOKUP(EVID_HNOJENI!N2159,HNOJIVA_ALL!$A$2:$AE$3303,31,FALSE),"CHYBA")))),2)</f>
        <v>#N/A</v>
      </c>
      <c r="S2159" s="51" t="e">
        <f>ROUND(VLOOKUP(EVID_HNOJENI!N2159,HNOJIVA_ALL!$A$2:$Z$3303,18,FALSE)*K2159*IF(L2159="t",10,IF(L2159="kg",0.01,IF(L2159="q",1,IF(L2159="l",0.01*VLOOKUP(EVID_HNOJENI!N2159,HNOJIVA_ALL!$A$2:$AE$3303,31,FALSE),"CHYBA")))),2)</f>
        <v>#N/A</v>
      </c>
      <c r="T2159" s="51" t="e">
        <f>ROUND(VLOOKUP(EVID_HNOJENI!N2159,HNOJIVA_ALL!$A$2:$Z$3303,17,FALSE)*K2159*IF(L2159="t",10,IF(L2159="kg",0.01,IF(L2159="q",1,IF(L2159="l",0.01*VLOOKUP(EVID_HNOJENI!N2159,HNOJIVA_ALL!$A$2:$AE$3303,31,FALSE),"CHYBA")))),2)</f>
        <v>#N/A</v>
      </c>
      <c r="U2159" s="51" t="e">
        <f>ROUND(VLOOKUP(EVID_HNOJENI!N2159,HNOJIVA_ALL!$A$2:$Z$3303,20,FALSE)*K2159*IF(L2159="t",10,IF(L2159="kg",0.01,IF(L2159="q",1,IF(L2159="l",0.01*VLOOKUP(EVID_HNOJENI!N2159,HNOJIVA_ALL!$A$2:$AE$3303,31,FALSE),"CHYBA")))),2)</f>
        <v>#N/A</v>
      </c>
    </row>
    <row r="2160" spans="1:21" x14ac:dyDescent="0.2">
      <c r="A2160" s="32"/>
      <c r="B2160" s="45" t="e">
        <f>VLOOKUP($A2160,EVID_OSEVU!$A$1:$M$4972,2,FALSE)</f>
        <v>#N/A</v>
      </c>
      <c r="C2160" s="45" t="e">
        <f>VLOOKUP($A2160,EVID_OSEVU!$A$1:$M$4972,3,FALSE)</f>
        <v>#N/A</v>
      </c>
      <c r="D2160" s="45" t="e">
        <f>VLOOKUP($A2160,EVID_OSEVU!$A$1:$M$4972,4,FALSE)</f>
        <v>#N/A</v>
      </c>
      <c r="E2160" s="45" t="e">
        <f>VLOOKUP($A2160,EVID_OSEVU!$A$1:$M$4972,7,FALSE)</f>
        <v>#N/A</v>
      </c>
      <c r="F2160" s="45" t="e">
        <f>VLOOKUP($A2160,EVID_OSEVU!$A$1:$M$4972,8,FALSE)</f>
        <v>#N/A</v>
      </c>
      <c r="G2160" s="45" t="e">
        <f>VLOOKUP($A2160,EVID_OSEVU!$A$1:$M$4972,11,FALSE)</f>
        <v>#N/A</v>
      </c>
      <c r="H2160" s="35"/>
      <c r="I2160" s="48"/>
      <c r="J2160" s="33" t="e">
        <f>VLOOKUP($A2160,EVID_OSEVU!$A$1:$M$4972,11,FALSE)</f>
        <v>#N/A</v>
      </c>
      <c r="K2160" s="39"/>
      <c r="L2160" s="49"/>
      <c r="M2160" s="89" t="e">
        <f t="shared" si="33"/>
        <v>#N/A</v>
      </c>
      <c r="N2160" s="50"/>
      <c r="O2160" s="37" t="e">
        <f>VLOOKUP(EVID_HNOJENI!N2160,HNOJIVA_ALL!$A$2:$Z$3303,4,FALSE)</f>
        <v>#N/A</v>
      </c>
      <c r="P2160" s="51" t="e">
        <f>ROUND(VLOOKUP(EVID_HNOJENI!N2160,HNOJIVA_ALL!$A$2:$Z$3303,14,FALSE)*K2160*IF(L2160="t",10,IF(L2160="kg",0.01,IF(L2160="q",1,IF(L2160="l",0.01*VLOOKUP(EVID_HNOJENI!N2160,HNOJIVA_ALL!$A$2:$AE$3303,31,FALSE),"CHYBA")))),2)</f>
        <v>#N/A</v>
      </c>
      <c r="Q2160" s="51" t="e">
        <f>ROUND(VLOOKUP(EVID_HNOJENI!N2160,HNOJIVA_ALL!$A$2:$Z$3303,15,FALSE)*K2160*IF(L2160="t",10,IF(L2160="kg",0.01,IF(L2160="q",1,IF(L2160="l",0.01*VLOOKUP(EVID_HNOJENI!N2160,HNOJIVA_ALL!$A$2:$AE$3303,31,FALSE),"CHYBA")))),2)</f>
        <v>#N/A</v>
      </c>
      <c r="R2160" s="51" t="e">
        <f>ROUND(VLOOKUP(EVID_HNOJENI!N2160,HNOJIVA_ALL!$A$2:$Z$3303,16,FALSE)*K2160*IF(L2160="t",10,IF(L2160="kg",0.01,IF(L2160="q",1,IF(L2160="l",0.01*VLOOKUP(EVID_HNOJENI!N2160,HNOJIVA_ALL!$A$2:$AE$3303,31,FALSE),"CHYBA")))),2)</f>
        <v>#N/A</v>
      </c>
      <c r="S2160" s="51" t="e">
        <f>ROUND(VLOOKUP(EVID_HNOJENI!N2160,HNOJIVA_ALL!$A$2:$Z$3303,18,FALSE)*K2160*IF(L2160="t",10,IF(L2160="kg",0.01,IF(L2160="q",1,IF(L2160="l",0.01*VLOOKUP(EVID_HNOJENI!N2160,HNOJIVA_ALL!$A$2:$AE$3303,31,FALSE),"CHYBA")))),2)</f>
        <v>#N/A</v>
      </c>
      <c r="T2160" s="51" t="e">
        <f>ROUND(VLOOKUP(EVID_HNOJENI!N2160,HNOJIVA_ALL!$A$2:$Z$3303,17,FALSE)*K2160*IF(L2160="t",10,IF(L2160="kg",0.01,IF(L2160="q",1,IF(L2160="l",0.01*VLOOKUP(EVID_HNOJENI!N2160,HNOJIVA_ALL!$A$2:$AE$3303,31,FALSE),"CHYBA")))),2)</f>
        <v>#N/A</v>
      </c>
      <c r="U2160" s="51" t="e">
        <f>ROUND(VLOOKUP(EVID_HNOJENI!N2160,HNOJIVA_ALL!$A$2:$Z$3303,20,FALSE)*K2160*IF(L2160="t",10,IF(L2160="kg",0.01,IF(L2160="q",1,IF(L2160="l",0.01*VLOOKUP(EVID_HNOJENI!N2160,HNOJIVA_ALL!$A$2:$AE$3303,31,FALSE),"CHYBA")))),2)</f>
        <v>#N/A</v>
      </c>
    </row>
    <row r="2161" spans="1:21" x14ac:dyDescent="0.2">
      <c r="A2161" s="32"/>
      <c r="B2161" s="45" t="e">
        <f>VLOOKUP($A2161,EVID_OSEVU!$A$1:$M$4972,2,FALSE)</f>
        <v>#N/A</v>
      </c>
      <c r="C2161" s="45" t="e">
        <f>VLOOKUP($A2161,EVID_OSEVU!$A$1:$M$4972,3,FALSE)</f>
        <v>#N/A</v>
      </c>
      <c r="D2161" s="45" t="e">
        <f>VLOOKUP($A2161,EVID_OSEVU!$A$1:$M$4972,4,FALSE)</f>
        <v>#N/A</v>
      </c>
      <c r="E2161" s="45" t="e">
        <f>VLOOKUP($A2161,EVID_OSEVU!$A$1:$M$4972,7,FALSE)</f>
        <v>#N/A</v>
      </c>
      <c r="F2161" s="45" t="e">
        <f>VLOOKUP($A2161,EVID_OSEVU!$A$1:$M$4972,8,FALSE)</f>
        <v>#N/A</v>
      </c>
      <c r="G2161" s="45" t="e">
        <f>VLOOKUP($A2161,EVID_OSEVU!$A$1:$M$4972,11,FALSE)</f>
        <v>#N/A</v>
      </c>
      <c r="H2161" s="35"/>
      <c r="I2161" s="48"/>
      <c r="J2161" s="33" t="e">
        <f>VLOOKUP($A2161,EVID_OSEVU!$A$1:$M$4972,11,FALSE)</f>
        <v>#N/A</v>
      </c>
      <c r="K2161" s="39"/>
      <c r="L2161" s="49"/>
      <c r="M2161" s="89" t="e">
        <f t="shared" si="33"/>
        <v>#N/A</v>
      </c>
      <c r="N2161" s="50"/>
      <c r="O2161" s="37" t="e">
        <f>VLOOKUP(EVID_HNOJENI!N2161,HNOJIVA_ALL!$A$2:$Z$3303,4,FALSE)</f>
        <v>#N/A</v>
      </c>
      <c r="P2161" s="51" t="e">
        <f>ROUND(VLOOKUP(EVID_HNOJENI!N2161,HNOJIVA_ALL!$A$2:$Z$3303,14,FALSE)*K2161*IF(L2161="t",10,IF(L2161="kg",0.01,IF(L2161="q",1,IF(L2161="l",0.01*VLOOKUP(EVID_HNOJENI!N2161,HNOJIVA_ALL!$A$2:$AE$3303,31,FALSE),"CHYBA")))),2)</f>
        <v>#N/A</v>
      </c>
      <c r="Q2161" s="51" t="e">
        <f>ROUND(VLOOKUP(EVID_HNOJENI!N2161,HNOJIVA_ALL!$A$2:$Z$3303,15,FALSE)*K2161*IF(L2161="t",10,IF(L2161="kg",0.01,IF(L2161="q",1,IF(L2161="l",0.01*VLOOKUP(EVID_HNOJENI!N2161,HNOJIVA_ALL!$A$2:$AE$3303,31,FALSE),"CHYBA")))),2)</f>
        <v>#N/A</v>
      </c>
      <c r="R2161" s="51" t="e">
        <f>ROUND(VLOOKUP(EVID_HNOJENI!N2161,HNOJIVA_ALL!$A$2:$Z$3303,16,FALSE)*K2161*IF(L2161="t",10,IF(L2161="kg",0.01,IF(L2161="q",1,IF(L2161="l",0.01*VLOOKUP(EVID_HNOJENI!N2161,HNOJIVA_ALL!$A$2:$AE$3303,31,FALSE),"CHYBA")))),2)</f>
        <v>#N/A</v>
      </c>
      <c r="S2161" s="51" t="e">
        <f>ROUND(VLOOKUP(EVID_HNOJENI!N2161,HNOJIVA_ALL!$A$2:$Z$3303,18,FALSE)*K2161*IF(L2161="t",10,IF(L2161="kg",0.01,IF(L2161="q",1,IF(L2161="l",0.01*VLOOKUP(EVID_HNOJENI!N2161,HNOJIVA_ALL!$A$2:$AE$3303,31,FALSE),"CHYBA")))),2)</f>
        <v>#N/A</v>
      </c>
      <c r="T2161" s="51" t="e">
        <f>ROUND(VLOOKUP(EVID_HNOJENI!N2161,HNOJIVA_ALL!$A$2:$Z$3303,17,FALSE)*K2161*IF(L2161="t",10,IF(L2161="kg",0.01,IF(L2161="q",1,IF(L2161="l",0.01*VLOOKUP(EVID_HNOJENI!N2161,HNOJIVA_ALL!$A$2:$AE$3303,31,FALSE),"CHYBA")))),2)</f>
        <v>#N/A</v>
      </c>
      <c r="U2161" s="51" t="e">
        <f>ROUND(VLOOKUP(EVID_HNOJENI!N2161,HNOJIVA_ALL!$A$2:$Z$3303,20,FALSE)*K2161*IF(L2161="t",10,IF(L2161="kg",0.01,IF(L2161="q",1,IF(L2161="l",0.01*VLOOKUP(EVID_HNOJENI!N2161,HNOJIVA_ALL!$A$2:$AE$3303,31,FALSE),"CHYBA")))),2)</f>
        <v>#N/A</v>
      </c>
    </row>
    <row r="2162" spans="1:21" x14ac:dyDescent="0.2">
      <c r="A2162" s="32"/>
      <c r="B2162" s="45" t="e">
        <f>VLOOKUP($A2162,EVID_OSEVU!$A$1:$M$4972,2,FALSE)</f>
        <v>#N/A</v>
      </c>
      <c r="C2162" s="45" t="e">
        <f>VLOOKUP($A2162,EVID_OSEVU!$A$1:$M$4972,3,FALSE)</f>
        <v>#N/A</v>
      </c>
      <c r="D2162" s="45" t="e">
        <f>VLOOKUP($A2162,EVID_OSEVU!$A$1:$M$4972,4,FALSE)</f>
        <v>#N/A</v>
      </c>
      <c r="E2162" s="45" t="e">
        <f>VLOOKUP($A2162,EVID_OSEVU!$A$1:$M$4972,7,FALSE)</f>
        <v>#N/A</v>
      </c>
      <c r="F2162" s="45" t="e">
        <f>VLOOKUP($A2162,EVID_OSEVU!$A$1:$M$4972,8,FALSE)</f>
        <v>#N/A</v>
      </c>
      <c r="G2162" s="45" t="e">
        <f>VLOOKUP($A2162,EVID_OSEVU!$A$1:$M$4972,11,FALSE)</f>
        <v>#N/A</v>
      </c>
      <c r="H2162" s="35"/>
      <c r="I2162" s="48"/>
      <c r="J2162" s="33" t="e">
        <f>VLOOKUP($A2162,EVID_OSEVU!$A$1:$M$4972,11,FALSE)</f>
        <v>#N/A</v>
      </c>
      <c r="K2162" s="39"/>
      <c r="L2162" s="49"/>
      <c r="M2162" s="89" t="e">
        <f t="shared" si="33"/>
        <v>#N/A</v>
      </c>
      <c r="N2162" s="50"/>
      <c r="O2162" s="37" t="e">
        <f>VLOOKUP(EVID_HNOJENI!N2162,HNOJIVA_ALL!$A$2:$Z$3303,4,FALSE)</f>
        <v>#N/A</v>
      </c>
      <c r="P2162" s="51" t="e">
        <f>ROUND(VLOOKUP(EVID_HNOJENI!N2162,HNOJIVA_ALL!$A$2:$Z$3303,14,FALSE)*K2162*IF(L2162="t",10,IF(L2162="kg",0.01,IF(L2162="q",1,IF(L2162="l",0.01*VLOOKUP(EVID_HNOJENI!N2162,HNOJIVA_ALL!$A$2:$AE$3303,31,FALSE),"CHYBA")))),2)</f>
        <v>#N/A</v>
      </c>
      <c r="Q2162" s="51" t="e">
        <f>ROUND(VLOOKUP(EVID_HNOJENI!N2162,HNOJIVA_ALL!$A$2:$Z$3303,15,FALSE)*K2162*IF(L2162="t",10,IF(L2162="kg",0.01,IF(L2162="q",1,IF(L2162="l",0.01*VLOOKUP(EVID_HNOJENI!N2162,HNOJIVA_ALL!$A$2:$AE$3303,31,FALSE),"CHYBA")))),2)</f>
        <v>#N/A</v>
      </c>
      <c r="R2162" s="51" t="e">
        <f>ROUND(VLOOKUP(EVID_HNOJENI!N2162,HNOJIVA_ALL!$A$2:$Z$3303,16,FALSE)*K2162*IF(L2162="t",10,IF(L2162="kg",0.01,IF(L2162="q",1,IF(L2162="l",0.01*VLOOKUP(EVID_HNOJENI!N2162,HNOJIVA_ALL!$A$2:$AE$3303,31,FALSE),"CHYBA")))),2)</f>
        <v>#N/A</v>
      </c>
      <c r="S2162" s="51" t="e">
        <f>ROUND(VLOOKUP(EVID_HNOJENI!N2162,HNOJIVA_ALL!$A$2:$Z$3303,18,FALSE)*K2162*IF(L2162="t",10,IF(L2162="kg",0.01,IF(L2162="q",1,IF(L2162="l",0.01*VLOOKUP(EVID_HNOJENI!N2162,HNOJIVA_ALL!$A$2:$AE$3303,31,FALSE),"CHYBA")))),2)</f>
        <v>#N/A</v>
      </c>
      <c r="T2162" s="51" t="e">
        <f>ROUND(VLOOKUP(EVID_HNOJENI!N2162,HNOJIVA_ALL!$A$2:$Z$3303,17,FALSE)*K2162*IF(L2162="t",10,IF(L2162="kg",0.01,IF(L2162="q",1,IF(L2162="l",0.01*VLOOKUP(EVID_HNOJENI!N2162,HNOJIVA_ALL!$A$2:$AE$3303,31,FALSE),"CHYBA")))),2)</f>
        <v>#N/A</v>
      </c>
      <c r="U2162" s="51" t="e">
        <f>ROUND(VLOOKUP(EVID_HNOJENI!N2162,HNOJIVA_ALL!$A$2:$Z$3303,20,FALSE)*K2162*IF(L2162="t",10,IF(L2162="kg",0.01,IF(L2162="q",1,IF(L2162="l",0.01*VLOOKUP(EVID_HNOJENI!N2162,HNOJIVA_ALL!$A$2:$AE$3303,31,FALSE),"CHYBA")))),2)</f>
        <v>#N/A</v>
      </c>
    </row>
    <row r="2163" spans="1:21" x14ac:dyDescent="0.2">
      <c r="A2163" s="32"/>
      <c r="B2163" s="45" t="e">
        <f>VLOOKUP($A2163,EVID_OSEVU!$A$1:$M$4972,2,FALSE)</f>
        <v>#N/A</v>
      </c>
      <c r="C2163" s="45" t="e">
        <f>VLOOKUP($A2163,EVID_OSEVU!$A$1:$M$4972,3,FALSE)</f>
        <v>#N/A</v>
      </c>
      <c r="D2163" s="45" t="e">
        <f>VLOOKUP($A2163,EVID_OSEVU!$A$1:$M$4972,4,FALSE)</f>
        <v>#N/A</v>
      </c>
      <c r="E2163" s="45" t="e">
        <f>VLOOKUP($A2163,EVID_OSEVU!$A$1:$M$4972,7,FALSE)</f>
        <v>#N/A</v>
      </c>
      <c r="F2163" s="45" t="e">
        <f>VLOOKUP($A2163,EVID_OSEVU!$A$1:$M$4972,8,FALSE)</f>
        <v>#N/A</v>
      </c>
      <c r="G2163" s="45" t="e">
        <f>VLOOKUP($A2163,EVID_OSEVU!$A$1:$M$4972,11,FALSE)</f>
        <v>#N/A</v>
      </c>
      <c r="H2163" s="35"/>
      <c r="I2163" s="48"/>
      <c r="J2163" s="33" t="e">
        <f>VLOOKUP($A2163,EVID_OSEVU!$A$1:$M$4972,11,FALSE)</f>
        <v>#N/A</v>
      </c>
      <c r="K2163" s="39"/>
      <c r="L2163" s="49"/>
      <c r="M2163" s="89" t="e">
        <f t="shared" si="33"/>
        <v>#N/A</v>
      </c>
      <c r="N2163" s="50"/>
      <c r="O2163" s="37" t="e">
        <f>VLOOKUP(EVID_HNOJENI!N2163,HNOJIVA_ALL!$A$2:$Z$3303,4,FALSE)</f>
        <v>#N/A</v>
      </c>
      <c r="P2163" s="51" t="e">
        <f>ROUND(VLOOKUP(EVID_HNOJENI!N2163,HNOJIVA_ALL!$A$2:$Z$3303,14,FALSE)*K2163*IF(L2163="t",10,IF(L2163="kg",0.01,IF(L2163="q",1,IF(L2163="l",0.01*VLOOKUP(EVID_HNOJENI!N2163,HNOJIVA_ALL!$A$2:$AE$3303,31,FALSE),"CHYBA")))),2)</f>
        <v>#N/A</v>
      </c>
      <c r="Q2163" s="51" t="e">
        <f>ROUND(VLOOKUP(EVID_HNOJENI!N2163,HNOJIVA_ALL!$A$2:$Z$3303,15,FALSE)*K2163*IF(L2163="t",10,IF(L2163="kg",0.01,IF(L2163="q",1,IF(L2163="l",0.01*VLOOKUP(EVID_HNOJENI!N2163,HNOJIVA_ALL!$A$2:$AE$3303,31,FALSE),"CHYBA")))),2)</f>
        <v>#N/A</v>
      </c>
      <c r="R2163" s="51" t="e">
        <f>ROUND(VLOOKUP(EVID_HNOJENI!N2163,HNOJIVA_ALL!$A$2:$Z$3303,16,FALSE)*K2163*IF(L2163="t",10,IF(L2163="kg",0.01,IF(L2163="q",1,IF(L2163="l",0.01*VLOOKUP(EVID_HNOJENI!N2163,HNOJIVA_ALL!$A$2:$AE$3303,31,FALSE),"CHYBA")))),2)</f>
        <v>#N/A</v>
      </c>
      <c r="S2163" s="51" t="e">
        <f>ROUND(VLOOKUP(EVID_HNOJENI!N2163,HNOJIVA_ALL!$A$2:$Z$3303,18,FALSE)*K2163*IF(L2163="t",10,IF(L2163="kg",0.01,IF(L2163="q",1,IF(L2163="l",0.01*VLOOKUP(EVID_HNOJENI!N2163,HNOJIVA_ALL!$A$2:$AE$3303,31,FALSE),"CHYBA")))),2)</f>
        <v>#N/A</v>
      </c>
      <c r="T2163" s="51" t="e">
        <f>ROUND(VLOOKUP(EVID_HNOJENI!N2163,HNOJIVA_ALL!$A$2:$Z$3303,17,FALSE)*K2163*IF(L2163="t",10,IF(L2163="kg",0.01,IF(L2163="q",1,IF(L2163="l",0.01*VLOOKUP(EVID_HNOJENI!N2163,HNOJIVA_ALL!$A$2:$AE$3303,31,FALSE),"CHYBA")))),2)</f>
        <v>#N/A</v>
      </c>
      <c r="U2163" s="51" t="e">
        <f>ROUND(VLOOKUP(EVID_HNOJENI!N2163,HNOJIVA_ALL!$A$2:$Z$3303,20,FALSE)*K2163*IF(L2163="t",10,IF(L2163="kg",0.01,IF(L2163="q",1,IF(L2163="l",0.01*VLOOKUP(EVID_HNOJENI!N2163,HNOJIVA_ALL!$A$2:$AE$3303,31,FALSE),"CHYBA")))),2)</f>
        <v>#N/A</v>
      </c>
    </row>
    <row r="2164" spans="1:21" x14ac:dyDescent="0.2">
      <c r="A2164" s="32"/>
      <c r="B2164" s="45" t="e">
        <f>VLOOKUP($A2164,EVID_OSEVU!$A$1:$M$4972,2,FALSE)</f>
        <v>#N/A</v>
      </c>
      <c r="C2164" s="45" t="e">
        <f>VLOOKUP($A2164,EVID_OSEVU!$A$1:$M$4972,3,FALSE)</f>
        <v>#N/A</v>
      </c>
      <c r="D2164" s="45" t="e">
        <f>VLOOKUP($A2164,EVID_OSEVU!$A$1:$M$4972,4,FALSE)</f>
        <v>#N/A</v>
      </c>
      <c r="E2164" s="45" t="e">
        <f>VLOOKUP($A2164,EVID_OSEVU!$A$1:$M$4972,7,FALSE)</f>
        <v>#N/A</v>
      </c>
      <c r="F2164" s="45" t="e">
        <f>VLOOKUP($A2164,EVID_OSEVU!$A$1:$M$4972,8,FALSE)</f>
        <v>#N/A</v>
      </c>
      <c r="G2164" s="45" t="e">
        <f>VLOOKUP($A2164,EVID_OSEVU!$A$1:$M$4972,11,FALSE)</f>
        <v>#N/A</v>
      </c>
      <c r="H2164" s="35"/>
      <c r="I2164" s="48"/>
      <c r="J2164" s="33" t="e">
        <f>VLOOKUP($A2164,EVID_OSEVU!$A$1:$M$4972,11,FALSE)</f>
        <v>#N/A</v>
      </c>
      <c r="K2164" s="39"/>
      <c r="L2164" s="49"/>
      <c r="M2164" s="89" t="e">
        <f t="shared" si="33"/>
        <v>#N/A</v>
      </c>
      <c r="N2164" s="50"/>
      <c r="O2164" s="37" t="e">
        <f>VLOOKUP(EVID_HNOJENI!N2164,HNOJIVA_ALL!$A$2:$Z$3303,4,FALSE)</f>
        <v>#N/A</v>
      </c>
      <c r="P2164" s="51" t="e">
        <f>ROUND(VLOOKUP(EVID_HNOJENI!N2164,HNOJIVA_ALL!$A$2:$Z$3303,14,FALSE)*K2164*IF(L2164="t",10,IF(L2164="kg",0.01,IF(L2164="q",1,IF(L2164="l",0.01*VLOOKUP(EVID_HNOJENI!N2164,HNOJIVA_ALL!$A$2:$AE$3303,31,FALSE),"CHYBA")))),2)</f>
        <v>#N/A</v>
      </c>
      <c r="Q2164" s="51" t="e">
        <f>ROUND(VLOOKUP(EVID_HNOJENI!N2164,HNOJIVA_ALL!$A$2:$Z$3303,15,FALSE)*K2164*IF(L2164="t",10,IF(L2164="kg",0.01,IF(L2164="q",1,IF(L2164="l",0.01*VLOOKUP(EVID_HNOJENI!N2164,HNOJIVA_ALL!$A$2:$AE$3303,31,FALSE),"CHYBA")))),2)</f>
        <v>#N/A</v>
      </c>
      <c r="R2164" s="51" t="e">
        <f>ROUND(VLOOKUP(EVID_HNOJENI!N2164,HNOJIVA_ALL!$A$2:$Z$3303,16,FALSE)*K2164*IF(L2164="t",10,IF(L2164="kg",0.01,IF(L2164="q",1,IF(L2164="l",0.01*VLOOKUP(EVID_HNOJENI!N2164,HNOJIVA_ALL!$A$2:$AE$3303,31,FALSE),"CHYBA")))),2)</f>
        <v>#N/A</v>
      </c>
      <c r="S2164" s="51" t="e">
        <f>ROUND(VLOOKUP(EVID_HNOJENI!N2164,HNOJIVA_ALL!$A$2:$Z$3303,18,FALSE)*K2164*IF(L2164="t",10,IF(L2164="kg",0.01,IF(L2164="q",1,IF(L2164="l",0.01*VLOOKUP(EVID_HNOJENI!N2164,HNOJIVA_ALL!$A$2:$AE$3303,31,FALSE),"CHYBA")))),2)</f>
        <v>#N/A</v>
      </c>
      <c r="T2164" s="51" t="e">
        <f>ROUND(VLOOKUP(EVID_HNOJENI!N2164,HNOJIVA_ALL!$A$2:$Z$3303,17,FALSE)*K2164*IF(L2164="t",10,IF(L2164="kg",0.01,IF(L2164="q",1,IF(L2164="l",0.01*VLOOKUP(EVID_HNOJENI!N2164,HNOJIVA_ALL!$A$2:$AE$3303,31,FALSE),"CHYBA")))),2)</f>
        <v>#N/A</v>
      </c>
      <c r="U2164" s="51" t="e">
        <f>ROUND(VLOOKUP(EVID_HNOJENI!N2164,HNOJIVA_ALL!$A$2:$Z$3303,20,FALSE)*K2164*IF(L2164="t",10,IF(L2164="kg",0.01,IF(L2164="q",1,IF(L2164="l",0.01*VLOOKUP(EVID_HNOJENI!N2164,HNOJIVA_ALL!$A$2:$AE$3303,31,FALSE),"CHYBA")))),2)</f>
        <v>#N/A</v>
      </c>
    </row>
    <row r="2165" spans="1:21" x14ac:dyDescent="0.2">
      <c r="A2165" s="32"/>
      <c r="B2165" s="45" t="e">
        <f>VLOOKUP($A2165,EVID_OSEVU!$A$1:$M$4972,2,FALSE)</f>
        <v>#N/A</v>
      </c>
      <c r="C2165" s="45" t="e">
        <f>VLOOKUP($A2165,EVID_OSEVU!$A$1:$M$4972,3,FALSE)</f>
        <v>#N/A</v>
      </c>
      <c r="D2165" s="45" t="e">
        <f>VLOOKUP($A2165,EVID_OSEVU!$A$1:$M$4972,4,FALSE)</f>
        <v>#N/A</v>
      </c>
      <c r="E2165" s="45" t="e">
        <f>VLOOKUP($A2165,EVID_OSEVU!$A$1:$M$4972,7,FALSE)</f>
        <v>#N/A</v>
      </c>
      <c r="F2165" s="45" t="e">
        <f>VLOOKUP($A2165,EVID_OSEVU!$A$1:$M$4972,8,FALSE)</f>
        <v>#N/A</v>
      </c>
      <c r="G2165" s="45" t="e">
        <f>VLOOKUP($A2165,EVID_OSEVU!$A$1:$M$4972,11,FALSE)</f>
        <v>#N/A</v>
      </c>
      <c r="H2165" s="35"/>
      <c r="I2165" s="48"/>
      <c r="J2165" s="33" t="e">
        <f>VLOOKUP($A2165,EVID_OSEVU!$A$1:$M$4972,11,FALSE)</f>
        <v>#N/A</v>
      </c>
      <c r="K2165" s="39"/>
      <c r="L2165" s="49"/>
      <c r="M2165" s="89" t="e">
        <f t="shared" si="33"/>
        <v>#N/A</v>
      </c>
      <c r="N2165" s="50"/>
      <c r="O2165" s="37" t="e">
        <f>VLOOKUP(EVID_HNOJENI!N2165,HNOJIVA_ALL!$A$2:$Z$3303,4,FALSE)</f>
        <v>#N/A</v>
      </c>
      <c r="P2165" s="51" t="e">
        <f>ROUND(VLOOKUP(EVID_HNOJENI!N2165,HNOJIVA_ALL!$A$2:$Z$3303,14,FALSE)*K2165*IF(L2165="t",10,IF(L2165="kg",0.01,IF(L2165="q",1,IF(L2165="l",0.01*VLOOKUP(EVID_HNOJENI!N2165,HNOJIVA_ALL!$A$2:$AE$3303,31,FALSE),"CHYBA")))),2)</f>
        <v>#N/A</v>
      </c>
      <c r="Q2165" s="51" t="e">
        <f>ROUND(VLOOKUP(EVID_HNOJENI!N2165,HNOJIVA_ALL!$A$2:$Z$3303,15,FALSE)*K2165*IF(L2165="t",10,IF(L2165="kg",0.01,IF(L2165="q",1,IF(L2165="l",0.01*VLOOKUP(EVID_HNOJENI!N2165,HNOJIVA_ALL!$A$2:$AE$3303,31,FALSE),"CHYBA")))),2)</f>
        <v>#N/A</v>
      </c>
      <c r="R2165" s="51" t="e">
        <f>ROUND(VLOOKUP(EVID_HNOJENI!N2165,HNOJIVA_ALL!$A$2:$Z$3303,16,FALSE)*K2165*IF(L2165="t",10,IF(L2165="kg",0.01,IF(L2165="q",1,IF(L2165="l",0.01*VLOOKUP(EVID_HNOJENI!N2165,HNOJIVA_ALL!$A$2:$AE$3303,31,FALSE),"CHYBA")))),2)</f>
        <v>#N/A</v>
      </c>
      <c r="S2165" s="51" t="e">
        <f>ROUND(VLOOKUP(EVID_HNOJENI!N2165,HNOJIVA_ALL!$A$2:$Z$3303,18,FALSE)*K2165*IF(L2165="t",10,IF(L2165="kg",0.01,IF(L2165="q",1,IF(L2165="l",0.01*VLOOKUP(EVID_HNOJENI!N2165,HNOJIVA_ALL!$A$2:$AE$3303,31,FALSE),"CHYBA")))),2)</f>
        <v>#N/A</v>
      </c>
      <c r="T2165" s="51" t="e">
        <f>ROUND(VLOOKUP(EVID_HNOJENI!N2165,HNOJIVA_ALL!$A$2:$Z$3303,17,FALSE)*K2165*IF(L2165="t",10,IF(L2165="kg",0.01,IF(L2165="q",1,IF(L2165="l",0.01*VLOOKUP(EVID_HNOJENI!N2165,HNOJIVA_ALL!$A$2:$AE$3303,31,FALSE),"CHYBA")))),2)</f>
        <v>#N/A</v>
      </c>
      <c r="U2165" s="51" t="e">
        <f>ROUND(VLOOKUP(EVID_HNOJENI!N2165,HNOJIVA_ALL!$A$2:$Z$3303,20,FALSE)*K2165*IF(L2165="t",10,IF(L2165="kg",0.01,IF(L2165="q",1,IF(L2165="l",0.01*VLOOKUP(EVID_HNOJENI!N2165,HNOJIVA_ALL!$A$2:$AE$3303,31,FALSE),"CHYBA")))),2)</f>
        <v>#N/A</v>
      </c>
    </row>
    <row r="2166" spans="1:21" x14ac:dyDescent="0.2">
      <c r="A2166" s="32"/>
      <c r="B2166" s="45" t="e">
        <f>VLOOKUP($A2166,EVID_OSEVU!$A$1:$M$4972,2,FALSE)</f>
        <v>#N/A</v>
      </c>
      <c r="C2166" s="45" t="e">
        <f>VLOOKUP($A2166,EVID_OSEVU!$A$1:$M$4972,3,FALSE)</f>
        <v>#N/A</v>
      </c>
      <c r="D2166" s="45" t="e">
        <f>VLOOKUP($A2166,EVID_OSEVU!$A$1:$M$4972,4,FALSE)</f>
        <v>#N/A</v>
      </c>
      <c r="E2166" s="45" t="e">
        <f>VLOOKUP($A2166,EVID_OSEVU!$A$1:$M$4972,7,FALSE)</f>
        <v>#N/A</v>
      </c>
      <c r="F2166" s="45" t="e">
        <f>VLOOKUP($A2166,EVID_OSEVU!$A$1:$M$4972,8,FALSE)</f>
        <v>#N/A</v>
      </c>
      <c r="G2166" s="45" t="e">
        <f>VLOOKUP($A2166,EVID_OSEVU!$A$1:$M$4972,11,FALSE)</f>
        <v>#N/A</v>
      </c>
      <c r="H2166" s="35"/>
      <c r="I2166" s="48"/>
      <c r="J2166" s="33" t="e">
        <f>VLOOKUP($A2166,EVID_OSEVU!$A$1:$M$4972,11,FALSE)</f>
        <v>#N/A</v>
      </c>
      <c r="K2166" s="39"/>
      <c r="L2166" s="49"/>
      <c r="M2166" s="89" t="e">
        <f t="shared" si="33"/>
        <v>#N/A</v>
      </c>
      <c r="N2166" s="50"/>
      <c r="O2166" s="37" t="e">
        <f>VLOOKUP(EVID_HNOJENI!N2166,HNOJIVA_ALL!$A$2:$Z$3303,4,FALSE)</f>
        <v>#N/A</v>
      </c>
      <c r="P2166" s="51" t="e">
        <f>ROUND(VLOOKUP(EVID_HNOJENI!N2166,HNOJIVA_ALL!$A$2:$Z$3303,14,FALSE)*K2166*IF(L2166="t",10,IF(L2166="kg",0.01,IF(L2166="q",1,IF(L2166="l",0.01*VLOOKUP(EVID_HNOJENI!N2166,HNOJIVA_ALL!$A$2:$AE$3303,31,FALSE),"CHYBA")))),2)</f>
        <v>#N/A</v>
      </c>
      <c r="Q2166" s="51" t="e">
        <f>ROUND(VLOOKUP(EVID_HNOJENI!N2166,HNOJIVA_ALL!$A$2:$Z$3303,15,FALSE)*K2166*IF(L2166="t",10,IF(L2166="kg",0.01,IF(L2166="q",1,IF(L2166="l",0.01*VLOOKUP(EVID_HNOJENI!N2166,HNOJIVA_ALL!$A$2:$AE$3303,31,FALSE),"CHYBA")))),2)</f>
        <v>#N/A</v>
      </c>
      <c r="R2166" s="51" t="e">
        <f>ROUND(VLOOKUP(EVID_HNOJENI!N2166,HNOJIVA_ALL!$A$2:$Z$3303,16,FALSE)*K2166*IF(L2166="t",10,IF(L2166="kg",0.01,IF(L2166="q",1,IF(L2166="l",0.01*VLOOKUP(EVID_HNOJENI!N2166,HNOJIVA_ALL!$A$2:$AE$3303,31,FALSE),"CHYBA")))),2)</f>
        <v>#N/A</v>
      </c>
      <c r="S2166" s="51" t="e">
        <f>ROUND(VLOOKUP(EVID_HNOJENI!N2166,HNOJIVA_ALL!$A$2:$Z$3303,18,FALSE)*K2166*IF(L2166="t",10,IF(L2166="kg",0.01,IF(L2166="q",1,IF(L2166="l",0.01*VLOOKUP(EVID_HNOJENI!N2166,HNOJIVA_ALL!$A$2:$AE$3303,31,FALSE),"CHYBA")))),2)</f>
        <v>#N/A</v>
      </c>
      <c r="T2166" s="51" t="e">
        <f>ROUND(VLOOKUP(EVID_HNOJENI!N2166,HNOJIVA_ALL!$A$2:$Z$3303,17,FALSE)*K2166*IF(L2166="t",10,IF(L2166="kg",0.01,IF(L2166="q",1,IF(L2166="l",0.01*VLOOKUP(EVID_HNOJENI!N2166,HNOJIVA_ALL!$A$2:$AE$3303,31,FALSE),"CHYBA")))),2)</f>
        <v>#N/A</v>
      </c>
      <c r="U2166" s="51" t="e">
        <f>ROUND(VLOOKUP(EVID_HNOJENI!N2166,HNOJIVA_ALL!$A$2:$Z$3303,20,FALSE)*K2166*IF(L2166="t",10,IF(L2166="kg",0.01,IF(L2166="q",1,IF(L2166="l",0.01*VLOOKUP(EVID_HNOJENI!N2166,HNOJIVA_ALL!$A$2:$AE$3303,31,FALSE),"CHYBA")))),2)</f>
        <v>#N/A</v>
      </c>
    </row>
    <row r="2167" spans="1:21" x14ac:dyDescent="0.2">
      <c r="A2167" s="32"/>
      <c r="B2167" s="45" t="e">
        <f>VLOOKUP($A2167,EVID_OSEVU!$A$1:$M$4972,2,FALSE)</f>
        <v>#N/A</v>
      </c>
      <c r="C2167" s="45" t="e">
        <f>VLOOKUP($A2167,EVID_OSEVU!$A$1:$M$4972,3,FALSE)</f>
        <v>#N/A</v>
      </c>
      <c r="D2167" s="45" t="e">
        <f>VLOOKUP($A2167,EVID_OSEVU!$A$1:$M$4972,4,FALSE)</f>
        <v>#N/A</v>
      </c>
      <c r="E2167" s="45" t="e">
        <f>VLOOKUP($A2167,EVID_OSEVU!$A$1:$M$4972,7,FALSE)</f>
        <v>#N/A</v>
      </c>
      <c r="F2167" s="45" t="e">
        <f>VLOOKUP($A2167,EVID_OSEVU!$A$1:$M$4972,8,FALSE)</f>
        <v>#N/A</v>
      </c>
      <c r="G2167" s="45" t="e">
        <f>VLOOKUP($A2167,EVID_OSEVU!$A$1:$M$4972,11,FALSE)</f>
        <v>#N/A</v>
      </c>
      <c r="H2167" s="35"/>
      <c r="I2167" s="48"/>
      <c r="J2167" s="33" t="e">
        <f>VLOOKUP($A2167,EVID_OSEVU!$A$1:$M$4972,11,FALSE)</f>
        <v>#N/A</v>
      </c>
      <c r="K2167" s="39"/>
      <c r="L2167" s="49"/>
      <c r="M2167" s="89" t="e">
        <f t="shared" si="33"/>
        <v>#N/A</v>
      </c>
      <c r="N2167" s="50"/>
      <c r="O2167" s="37" t="e">
        <f>VLOOKUP(EVID_HNOJENI!N2167,HNOJIVA_ALL!$A$2:$Z$3303,4,FALSE)</f>
        <v>#N/A</v>
      </c>
      <c r="P2167" s="51" t="e">
        <f>ROUND(VLOOKUP(EVID_HNOJENI!N2167,HNOJIVA_ALL!$A$2:$Z$3303,14,FALSE)*K2167*IF(L2167="t",10,IF(L2167="kg",0.01,IF(L2167="q",1,IF(L2167="l",0.01*VLOOKUP(EVID_HNOJENI!N2167,HNOJIVA_ALL!$A$2:$AE$3303,31,FALSE),"CHYBA")))),2)</f>
        <v>#N/A</v>
      </c>
      <c r="Q2167" s="51" t="e">
        <f>ROUND(VLOOKUP(EVID_HNOJENI!N2167,HNOJIVA_ALL!$A$2:$Z$3303,15,FALSE)*K2167*IF(L2167="t",10,IF(L2167="kg",0.01,IF(L2167="q",1,IF(L2167="l",0.01*VLOOKUP(EVID_HNOJENI!N2167,HNOJIVA_ALL!$A$2:$AE$3303,31,FALSE),"CHYBA")))),2)</f>
        <v>#N/A</v>
      </c>
      <c r="R2167" s="51" t="e">
        <f>ROUND(VLOOKUP(EVID_HNOJENI!N2167,HNOJIVA_ALL!$A$2:$Z$3303,16,FALSE)*K2167*IF(L2167="t",10,IF(L2167="kg",0.01,IF(L2167="q",1,IF(L2167="l",0.01*VLOOKUP(EVID_HNOJENI!N2167,HNOJIVA_ALL!$A$2:$AE$3303,31,FALSE),"CHYBA")))),2)</f>
        <v>#N/A</v>
      </c>
      <c r="S2167" s="51" t="e">
        <f>ROUND(VLOOKUP(EVID_HNOJENI!N2167,HNOJIVA_ALL!$A$2:$Z$3303,18,FALSE)*K2167*IF(L2167="t",10,IF(L2167="kg",0.01,IF(L2167="q",1,IF(L2167="l",0.01*VLOOKUP(EVID_HNOJENI!N2167,HNOJIVA_ALL!$A$2:$AE$3303,31,FALSE),"CHYBA")))),2)</f>
        <v>#N/A</v>
      </c>
      <c r="T2167" s="51" t="e">
        <f>ROUND(VLOOKUP(EVID_HNOJENI!N2167,HNOJIVA_ALL!$A$2:$Z$3303,17,FALSE)*K2167*IF(L2167="t",10,IF(L2167="kg",0.01,IF(L2167="q",1,IF(L2167="l",0.01*VLOOKUP(EVID_HNOJENI!N2167,HNOJIVA_ALL!$A$2:$AE$3303,31,FALSE),"CHYBA")))),2)</f>
        <v>#N/A</v>
      </c>
      <c r="U2167" s="51" t="e">
        <f>ROUND(VLOOKUP(EVID_HNOJENI!N2167,HNOJIVA_ALL!$A$2:$Z$3303,20,FALSE)*K2167*IF(L2167="t",10,IF(L2167="kg",0.01,IF(L2167="q",1,IF(L2167="l",0.01*VLOOKUP(EVID_HNOJENI!N2167,HNOJIVA_ALL!$A$2:$AE$3303,31,FALSE),"CHYBA")))),2)</f>
        <v>#N/A</v>
      </c>
    </row>
    <row r="2168" spans="1:21" x14ac:dyDescent="0.2">
      <c r="A2168" s="32"/>
      <c r="B2168" s="45" t="e">
        <f>VLOOKUP($A2168,EVID_OSEVU!$A$1:$M$4972,2,FALSE)</f>
        <v>#N/A</v>
      </c>
      <c r="C2168" s="45" t="e">
        <f>VLOOKUP($A2168,EVID_OSEVU!$A$1:$M$4972,3,FALSE)</f>
        <v>#N/A</v>
      </c>
      <c r="D2168" s="45" t="e">
        <f>VLOOKUP($A2168,EVID_OSEVU!$A$1:$M$4972,4,FALSE)</f>
        <v>#N/A</v>
      </c>
      <c r="E2168" s="45" t="e">
        <f>VLOOKUP($A2168,EVID_OSEVU!$A$1:$M$4972,7,FALSE)</f>
        <v>#N/A</v>
      </c>
      <c r="F2168" s="45" t="e">
        <f>VLOOKUP($A2168,EVID_OSEVU!$A$1:$M$4972,8,FALSE)</f>
        <v>#N/A</v>
      </c>
      <c r="G2168" s="45" t="e">
        <f>VLOOKUP($A2168,EVID_OSEVU!$A$1:$M$4972,11,FALSE)</f>
        <v>#N/A</v>
      </c>
      <c r="H2168" s="35"/>
      <c r="I2168" s="48"/>
      <c r="J2168" s="33" t="e">
        <f>VLOOKUP($A2168,EVID_OSEVU!$A$1:$M$4972,11,FALSE)</f>
        <v>#N/A</v>
      </c>
      <c r="K2168" s="39"/>
      <c r="L2168" s="49"/>
      <c r="M2168" s="89" t="e">
        <f t="shared" si="33"/>
        <v>#N/A</v>
      </c>
      <c r="N2168" s="50"/>
      <c r="O2168" s="37" t="e">
        <f>VLOOKUP(EVID_HNOJENI!N2168,HNOJIVA_ALL!$A$2:$Z$3303,4,FALSE)</f>
        <v>#N/A</v>
      </c>
      <c r="P2168" s="51" t="e">
        <f>ROUND(VLOOKUP(EVID_HNOJENI!N2168,HNOJIVA_ALL!$A$2:$Z$3303,14,FALSE)*K2168*IF(L2168="t",10,IF(L2168="kg",0.01,IF(L2168="q",1,IF(L2168="l",0.01*VLOOKUP(EVID_HNOJENI!N2168,HNOJIVA_ALL!$A$2:$AE$3303,31,FALSE),"CHYBA")))),2)</f>
        <v>#N/A</v>
      </c>
      <c r="Q2168" s="51" t="e">
        <f>ROUND(VLOOKUP(EVID_HNOJENI!N2168,HNOJIVA_ALL!$A$2:$Z$3303,15,FALSE)*K2168*IF(L2168="t",10,IF(L2168="kg",0.01,IF(L2168="q",1,IF(L2168="l",0.01*VLOOKUP(EVID_HNOJENI!N2168,HNOJIVA_ALL!$A$2:$AE$3303,31,FALSE),"CHYBA")))),2)</f>
        <v>#N/A</v>
      </c>
      <c r="R2168" s="51" t="e">
        <f>ROUND(VLOOKUP(EVID_HNOJENI!N2168,HNOJIVA_ALL!$A$2:$Z$3303,16,FALSE)*K2168*IF(L2168="t",10,IF(L2168="kg",0.01,IF(L2168="q",1,IF(L2168="l",0.01*VLOOKUP(EVID_HNOJENI!N2168,HNOJIVA_ALL!$A$2:$AE$3303,31,FALSE),"CHYBA")))),2)</f>
        <v>#N/A</v>
      </c>
      <c r="S2168" s="51" t="e">
        <f>ROUND(VLOOKUP(EVID_HNOJENI!N2168,HNOJIVA_ALL!$A$2:$Z$3303,18,FALSE)*K2168*IF(L2168="t",10,IF(L2168="kg",0.01,IF(L2168="q",1,IF(L2168="l",0.01*VLOOKUP(EVID_HNOJENI!N2168,HNOJIVA_ALL!$A$2:$AE$3303,31,FALSE),"CHYBA")))),2)</f>
        <v>#N/A</v>
      </c>
      <c r="T2168" s="51" t="e">
        <f>ROUND(VLOOKUP(EVID_HNOJENI!N2168,HNOJIVA_ALL!$A$2:$Z$3303,17,FALSE)*K2168*IF(L2168="t",10,IF(L2168="kg",0.01,IF(L2168="q",1,IF(L2168="l",0.01*VLOOKUP(EVID_HNOJENI!N2168,HNOJIVA_ALL!$A$2:$AE$3303,31,FALSE),"CHYBA")))),2)</f>
        <v>#N/A</v>
      </c>
      <c r="U2168" s="51" t="e">
        <f>ROUND(VLOOKUP(EVID_HNOJENI!N2168,HNOJIVA_ALL!$A$2:$Z$3303,20,FALSE)*K2168*IF(L2168="t",10,IF(L2168="kg",0.01,IF(L2168="q",1,IF(L2168="l",0.01*VLOOKUP(EVID_HNOJENI!N2168,HNOJIVA_ALL!$A$2:$AE$3303,31,FALSE),"CHYBA")))),2)</f>
        <v>#N/A</v>
      </c>
    </row>
    <row r="2169" spans="1:21" x14ac:dyDescent="0.2">
      <c r="A2169" s="32"/>
      <c r="B2169" s="45" t="e">
        <f>VLOOKUP($A2169,EVID_OSEVU!$A$1:$M$4972,2,FALSE)</f>
        <v>#N/A</v>
      </c>
      <c r="C2169" s="45" t="e">
        <f>VLOOKUP($A2169,EVID_OSEVU!$A$1:$M$4972,3,FALSE)</f>
        <v>#N/A</v>
      </c>
      <c r="D2169" s="45" t="e">
        <f>VLOOKUP($A2169,EVID_OSEVU!$A$1:$M$4972,4,FALSE)</f>
        <v>#N/A</v>
      </c>
      <c r="E2169" s="45" t="e">
        <f>VLOOKUP($A2169,EVID_OSEVU!$A$1:$M$4972,7,FALSE)</f>
        <v>#N/A</v>
      </c>
      <c r="F2169" s="45" t="e">
        <f>VLOOKUP($A2169,EVID_OSEVU!$A$1:$M$4972,8,FALSE)</f>
        <v>#N/A</v>
      </c>
      <c r="G2169" s="45" t="e">
        <f>VLOOKUP($A2169,EVID_OSEVU!$A$1:$M$4972,11,FALSE)</f>
        <v>#N/A</v>
      </c>
      <c r="H2169" s="35"/>
      <c r="I2169" s="48"/>
      <c r="J2169" s="33" t="e">
        <f>VLOOKUP($A2169,EVID_OSEVU!$A$1:$M$4972,11,FALSE)</f>
        <v>#N/A</v>
      </c>
      <c r="K2169" s="39"/>
      <c r="L2169" s="49"/>
      <c r="M2169" s="89" t="e">
        <f t="shared" si="33"/>
        <v>#N/A</v>
      </c>
      <c r="N2169" s="50"/>
      <c r="O2169" s="37" t="e">
        <f>VLOOKUP(EVID_HNOJENI!N2169,HNOJIVA_ALL!$A$2:$Z$3303,4,FALSE)</f>
        <v>#N/A</v>
      </c>
      <c r="P2169" s="51" t="e">
        <f>ROUND(VLOOKUP(EVID_HNOJENI!N2169,HNOJIVA_ALL!$A$2:$Z$3303,14,FALSE)*K2169*IF(L2169="t",10,IF(L2169="kg",0.01,IF(L2169="q",1,IF(L2169="l",0.01*VLOOKUP(EVID_HNOJENI!N2169,HNOJIVA_ALL!$A$2:$AE$3303,31,FALSE),"CHYBA")))),2)</f>
        <v>#N/A</v>
      </c>
      <c r="Q2169" s="51" t="e">
        <f>ROUND(VLOOKUP(EVID_HNOJENI!N2169,HNOJIVA_ALL!$A$2:$Z$3303,15,FALSE)*K2169*IF(L2169="t",10,IF(L2169="kg",0.01,IF(L2169="q",1,IF(L2169="l",0.01*VLOOKUP(EVID_HNOJENI!N2169,HNOJIVA_ALL!$A$2:$AE$3303,31,FALSE),"CHYBA")))),2)</f>
        <v>#N/A</v>
      </c>
      <c r="R2169" s="51" t="e">
        <f>ROUND(VLOOKUP(EVID_HNOJENI!N2169,HNOJIVA_ALL!$A$2:$Z$3303,16,FALSE)*K2169*IF(L2169="t",10,IF(L2169="kg",0.01,IF(L2169="q",1,IF(L2169="l",0.01*VLOOKUP(EVID_HNOJENI!N2169,HNOJIVA_ALL!$A$2:$AE$3303,31,FALSE),"CHYBA")))),2)</f>
        <v>#N/A</v>
      </c>
      <c r="S2169" s="51" t="e">
        <f>ROUND(VLOOKUP(EVID_HNOJENI!N2169,HNOJIVA_ALL!$A$2:$Z$3303,18,FALSE)*K2169*IF(L2169="t",10,IF(L2169="kg",0.01,IF(L2169="q",1,IF(L2169="l",0.01*VLOOKUP(EVID_HNOJENI!N2169,HNOJIVA_ALL!$A$2:$AE$3303,31,FALSE),"CHYBA")))),2)</f>
        <v>#N/A</v>
      </c>
      <c r="T2169" s="51" t="e">
        <f>ROUND(VLOOKUP(EVID_HNOJENI!N2169,HNOJIVA_ALL!$A$2:$Z$3303,17,FALSE)*K2169*IF(L2169="t",10,IF(L2169="kg",0.01,IF(L2169="q",1,IF(L2169="l",0.01*VLOOKUP(EVID_HNOJENI!N2169,HNOJIVA_ALL!$A$2:$AE$3303,31,FALSE),"CHYBA")))),2)</f>
        <v>#N/A</v>
      </c>
      <c r="U2169" s="51" t="e">
        <f>ROUND(VLOOKUP(EVID_HNOJENI!N2169,HNOJIVA_ALL!$A$2:$Z$3303,20,FALSE)*K2169*IF(L2169="t",10,IF(L2169="kg",0.01,IF(L2169="q",1,IF(L2169="l",0.01*VLOOKUP(EVID_HNOJENI!N2169,HNOJIVA_ALL!$A$2:$AE$3303,31,FALSE),"CHYBA")))),2)</f>
        <v>#N/A</v>
      </c>
    </row>
    <row r="2170" spans="1:21" x14ac:dyDescent="0.2">
      <c r="A2170" s="32"/>
      <c r="B2170" s="45" t="e">
        <f>VLOOKUP($A2170,EVID_OSEVU!$A$1:$M$4972,2,FALSE)</f>
        <v>#N/A</v>
      </c>
      <c r="C2170" s="45" t="e">
        <f>VLOOKUP($A2170,EVID_OSEVU!$A$1:$M$4972,3,FALSE)</f>
        <v>#N/A</v>
      </c>
      <c r="D2170" s="45" t="e">
        <f>VLOOKUP($A2170,EVID_OSEVU!$A$1:$M$4972,4,FALSE)</f>
        <v>#N/A</v>
      </c>
      <c r="E2170" s="45" t="e">
        <f>VLOOKUP($A2170,EVID_OSEVU!$A$1:$M$4972,7,FALSE)</f>
        <v>#N/A</v>
      </c>
      <c r="F2170" s="45" t="e">
        <f>VLOOKUP($A2170,EVID_OSEVU!$A$1:$M$4972,8,FALSE)</f>
        <v>#N/A</v>
      </c>
      <c r="G2170" s="45" t="e">
        <f>VLOOKUP($A2170,EVID_OSEVU!$A$1:$M$4972,11,FALSE)</f>
        <v>#N/A</v>
      </c>
      <c r="H2170" s="35"/>
      <c r="I2170" s="48"/>
      <c r="J2170" s="33" t="e">
        <f>VLOOKUP($A2170,EVID_OSEVU!$A$1:$M$4972,11,FALSE)</f>
        <v>#N/A</v>
      </c>
      <c r="K2170" s="39"/>
      <c r="L2170" s="49"/>
      <c r="M2170" s="89" t="e">
        <f t="shared" si="33"/>
        <v>#N/A</v>
      </c>
      <c r="N2170" s="50"/>
      <c r="O2170" s="37" t="e">
        <f>VLOOKUP(EVID_HNOJENI!N2170,HNOJIVA_ALL!$A$2:$Z$3303,4,FALSE)</f>
        <v>#N/A</v>
      </c>
      <c r="P2170" s="51" t="e">
        <f>ROUND(VLOOKUP(EVID_HNOJENI!N2170,HNOJIVA_ALL!$A$2:$Z$3303,14,FALSE)*K2170*IF(L2170="t",10,IF(L2170="kg",0.01,IF(L2170="q",1,IF(L2170="l",0.01*VLOOKUP(EVID_HNOJENI!N2170,HNOJIVA_ALL!$A$2:$AE$3303,31,FALSE),"CHYBA")))),2)</f>
        <v>#N/A</v>
      </c>
      <c r="Q2170" s="51" t="e">
        <f>ROUND(VLOOKUP(EVID_HNOJENI!N2170,HNOJIVA_ALL!$A$2:$Z$3303,15,FALSE)*K2170*IF(L2170="t",10,IF(L2170="kg",0.01,IF(L2170="q",1,IF(L2170="l",0.01*VLOOKUP(EVID_HNOJENI!N2170,HNOJIVA_ALL!$A$2:$AE$3303,31,FALSE),"CHYBA")))),2)</f>
        <v>#N/A</v>
      </c>
      <c r="R2170" s="51" t="e">
        <f>ROUND(VLOOKUP(EVID_HNOJENI!N2170,HNOJIVA_ALL!$A$2:$Z$3303,16,FALSE)*K2170*IF(L2170="t",10,IF(L2170="kg",0.01,IF(L2170="q",1,IF(L2170="l",0.01*VLOOKUP(EVID_HNOJENI!N2170,HNOJIVA_ALL!$A$2:$AE$3303,31,FALSE),"CHYBA")))),2)</f>
        <v>#N/A</v>
      </c>
      <c r="S2170" s="51" t="e">
        <f>ROUND(VLOOKUP(EVID_HNOJENI!N2170,HNOJIVA_ALL!$A$2:$Z$3303,18,FALSE)*K2170*IF(L2170="t",10,IF(L2170="kg",0.01,IF(L2170="q",1,IF(L2170="l",0.01*VLOOKUP(EVID_HNOJENI!N2170,HNOJIVA_ALL!$A$2:$AE$3303,31,FALSE),"CHYBA")))),2)</f>
        <v>#N/A</v>
      </c>
      <c r="T2170" s="51" t="e">
        <f>ROUND(VLOOKUP(EVID_HNOJENI!N2170,HNOJIVA_ALL!$A$2:$Z$3303,17,FALSE)*K2170*IF(L2170="t",10,IF(L2170="kg",0.01,IF(L2170="q",1,IF(L2170="l",0.01*VLOOKUP(EVID_HNOJENI!N2170,HNOJIVA_ALL!$A$2:$AE$3303,31,FALSE),"CHYBA")))),2)</f>
        <v>#N/A</v>
      </c>
      <c r="U2170" s="51" t="e">
        <f>ROUND(VLOOKUP(EVID_HNOJENI!N2170,HNOJIVA_ALL!$A$2:$Z$3303,20,FALSE)*K2170*IF(L2170="t",10,IF(L2170="kg",0.01,IF(L2170="q",1,IF(L2170="l",0.01*VLOOKUP(EVID_HNOJENI!N2170,HNOJIVA_ALL!$A$2:$AE$3303,31,FALSE),"CHYBA")))),2)</f>
        <v>#N/A</v>
      </c>
    </row>
    <row r="2171" spans="1:21" x14ac:dyDescent="0.2">
      <c r="A2171" s="32"/>
      <c r="B2171" s="45" t="e">
        <f>VLOOKUP($A2171,EVID_OSEVU!$A$1:$M$4972,2,FALSE)</f>
        <v>#N/A</v>
      </c>
      <c r="C2171" s="45" t="e">
        <f>VLOOKUP($A2171,EVID_OSEVU!$A$1:$M$4972,3,FALSE)</f>
        <v>#N/A</v>
      </c>
      <c r="D2171" s="45" t="e">
        <f>VLOOKUP($A2171,EVID_OSEVU!$A$1:$M$4972,4,FALSE)</f>
        <v>#N/A</v>
      </c>
      <c r="E2171" s="45" t="e">
        <f>VLOOKUP($A2171,EVID_OSEVU!$A$1:$M$4972,7,FALSE)</f>
        <v>#N/A</v>
      </c>
      <c r="F2171" s="45" t="e">
        <f>VLOOKUP($A2171,EVID_OSEVU!$A$1:$M$4972,8,FALSE)</f>
        <v>#N/A</v>
      </c>
      <c r="G2171" s="45" t="e">
        <f>VLOOKUP($A2171,EVID_OSEVU!$A$1:$M$4972,11,FALSE)</f>
        <v>#N/A</v>
      </c>
      <c r="H2171" s="35"/>
      <c r="I2171" s="48"/>
      <c r="J2171" s="33" t="e">
        <f>VLOOKUP($A2171,EVID_OSEVU!$A$1:$M$4972,11,FALSE)</f>
        <v>#N/A</v>
      </c>
      <c r="K2171" s="39"/>
      <c r="L2171" s="49"/>
      <c r="M2171" s="89" t="e">
        <f t="shared" si="33"/>
        <v>#N/A</v>
      </c>
      <c r="N2171" s="50"/>
      <c r="O2171" s="37" t="e">
        <f>VLOOKUP(EVID_HNOJENI!N2171,HNOJIVA_ALL!$A$2:$Z$3303,4,FALSE)</f>
        <v>#N/A</v>
      </c>
      <c r="P2171" s="51" t="e">
        <f>ROUND(VLOOKUP(EVID_HNOJENI!N2171,HNOJIVA_ALL!$A$2:$Z$3303,14,FALSE)*K2171*IF(L2171="t",10,IF(L2171="kg",0.01,IF(L2171="q",1,IF(L2171="l",0.01*VLOOKUP(EVID_HNOJENI!N2171,HNOJIVA_ALL!$A$2:$AE$3303,31,FALSE),"CHYBA")))),2)</f>
        <v>#N/A</v>
      </c>
      <c r="Q2171" s="51" t="e">
        <f>ROUND(VLOOKUP(EVID_HNOJENI!N2171,HNOJIVA_ALL!$A$2:$Z$3303,15,FALSE)*K2171*IF(L2171="t",10,IF(L2171="kg",0.01,IF(L2171="q",1,IF(L2171="l",0.01*VLOOKUP(EVID_HNOJENI!N2171,HNOJIVA_ALL!$A$2:$AE$3303,31,FALSE),"CHYBA")))),2)</f>
        <v>#N/A</v>
      </c>
      <c r="R2171" s="51" t="e">
        <f>ROUND(VLOOKUP(EVID_HNOJENI!N2171,HNOJIVA_ALL!$A$2:$Z$3303,16,FALSE)*K2171*IF(L2171="t",10,IF(L2171="kg",0.01,IF(L2171="q",1,IF(L2171="l",0.01*VLOOKUP(EVID_HNOJENI!N2171,HNOJIVA_ALL!$A$2:$AE$3303,31,FALSE),"CHYBA")))),2)</f>
        <v>#N/A</v>
      </c>
      <c r="S2171" s="51" t="e">
        <f>ROUND(VLOOKUP(EVID_HNOJENI!N2171,HNOJIVA_ALL!$A$2:$Z$3303,18,FALSE)*K2171*IF(L2171="t",10,IF(L2171="kg",0.01,IF(L2171="q",1,IF(L2171="l",0.01*VLOOKUP(EVID_HNOJENI!N2171,HNOJIVA_ALL!$A$2:$AE$3303,31,FALSE),"CHYBA")))),2)</f>
        <v>#N/A</v>
      </c>
      <c r="T2171" s="51" t="e">
        <f>ROUND(VLOOKUP(EVID_HNOJENI!N2171,HNOJIVA_ALL!$A$2:$Z$3303,17,FALSE)*K2171*IF(L2171="t",10,IF(L2171="kg",0.01,IF(L2171="q",1,IF(L2171="l",0.01*VLOOKUP(EVID_HNOJENI!N2171,HNOJIVA_ALL!$A$2:$AE$3303,31,FALSE),"CHYBA")))),2)</f>
        <v>#N/A</v>
      </c>
      <c r="U2171" s="51" t="e">
        <f>ROUND(VLOOKUP(EVID_HNOJENI!N2171,HNOJIVA_ALL!$A$2:$Z$3303,20,FALSE)*K2171*IF(L2171="t",10,IF(L2171="kg",0.01,IF(L2171="q",1,IF(L2171="l",0.01*VLOOKUP(EVID_HNOJENI!N2171,HNOJIVA_ALL!$A$2:$AE$3303,31,FALSE),"CHYBA")))),2)</f>
        <v>#N/A</v>
      </c>
    </row>
    <row r="2172" spans="1:21" x14ac:dyDescent="0.2">
      <c r="A2172" s="32"/>
      <c r="B2172" s="45" t="e">
        <f>VLOOKUP($A2172,EVID_OSEVU!$A$1:$M$4972,2,FALSE)</f>
        <v>#N/A</v>
      </c>
      <c r="C2172" s="45" t="e">
        <f>VLOOKUP($A2172,EVID_OSEVU!$A$1:$M$4972,3,FALSE)</f>
        <v>#N/A</v>
      </c>
      <c r="D2172" s="45" t="e">
        <f>VLOOKUP($A2172,EVID_OSEVU!$A$1:$M$4972,4,FALSE)</f>
        <v>#N/A</v>
      </c>
      <c r="E2172" s="45" t="e">
        <f>VLOOKUP($A2172,EVID_OSEVU!$A$1:$M$4972,7,FALSE)</f>
        <v>#N/A</v>
      </c>
      <c r="F2172" s="45" t="e">
        <f>VLOOKUP($A2172,EVID_OSEVU!$A$1:$M$4972,8,FALSE)</f>
        <v>#N/A</v>
      </c>
      <c r="G2172" s="45" t="e">
        <f>VLOOKUP($A2172,EVID_OSEVU!$A$1:$M$4972,11,FALSE)</f>
        <v>#N/A</v>
      </c>
      <c r="H2172" s="35"/>
      <c r="I2172" s="48"/>
      <c r="J2172" s="33" t="e">
        <f>VLOOKUP($A2172,EVID_OSEVU!$A$1:$M$4972,11,FALSE)</f>
        <v>#N/A</v>
      </c>
      <c r="K2172" s="39"/>
      <c r="L2172" s="49"/>
      <c r="M2172" s="89" t="e">
        <f t="shared" si="33"/>
        <v>#N/A</v>
      </c>
      <c r="N2172" s="50"/>
      <c r="O2172" s="37" t="e">
        <f>VLOOKUP(EVID_HNOJENI!N2172,HNOJIVA_ALL!$A$2:$Z$3303,4,FALSE)</f>
        <v>#N/A</v>
      </c>
      <c r="P2172" s="51" t="e">
        <f>ROUND(VLOOKUP(EVID_HNOJENI!N2172,HNOJIVA_ALL!$A$2:$Z$3303,14,FALSE)*K2172*IF(L2172="t",10,IF(L2172="kg",0.01,IF(L2172="q",1,IF(L2172="l",0.01*VLOOKUP(EVID_HNOJENI!N2172,HNOJIVA_ALL!$A$2:$AE$3303,31,FALSE),"CHYBA")))),2)</f>
        <v>#N/A</v>
      </c>
      <c r="Q2172" s="51" t="e">
        <f>ROUND(VLOOKUP(EVID_HNOJENI!N2172,HNOJIVA_ALL!$A$2:$Z$3303,15,FALSE)*K2172*IF(L2172="t",10,IF(L2172="kg",0.01,IF(L2172="q",1,IF(L2172="l",0.01*VLOOKUP(EVID_HNOJENI!N2172,HNOJIVA_ALL!$A$2:$AE$3303,31,FALSE),"CHYBA")))),2)</f>
        <v>#N/A</v>
      </c>
      <c r="R2172" s="51" t="e">
        <f>ROUND(VLOOKUP(EVID_HNOJENI!N2172,HNOJIVA_ALL!$A$2:$Z$3303,16,FALSE)*K2172*IF(L2172="t",10,IF(L2172="kg",0.01,IF(L2172="q",1,IF(L2172="l",0.01*VLOOKUP(EVID_HNOJENI!N2172,HNOJIVA_ALL!$A$2:$AE$3303,31,FALSE),"CHYBA")))),2)</f>
        <v>#N/A</v>
      </c>
      <c r="S2172" s="51" t="e">
        <f>ROUND(VLOOKUP(EVID_HNOJENI!N2172,HNOJIVA_ALL!$A$2:$Z$3303,18,FALSE)*K2172*IF(L2172="t",10,IF(L2172="kg",0.01,IF(L2172="q",1,IF(L2172="l",0.01*VLOOKUP(EVID_HNOJENI!N2172,HNOJIVA_ALL!$A$2:$AE$3303,31,FALSE),"CHYBA")))),2)</f>
        <v>#N/A</v>
      </c>
      <c r="T2172" s="51" t="e">
        <f>ROUND(VLOOKUP(EVID_HNOJENI!N2172,HNOJIVA_ALL!$A$2:$Z$3303,17,FALSE)*K2172*IF(L2172="t",10,IF(L2172="kg",0.01,IF(L2172="q",1,IF(L2172="l",0.01*VLOOKUP(EVID_HNOJENI!N2172,HNOJIVA_ALL!$A$2:$AE$3303,31,FALSE),"CHYBA")))),2)</f>
        <v>#N/A</v>
      </c>
      <c r="U2172" s="51" t="e">
        <f>ROUND(VLOOKUP(EVID_HNOJENI!N2172,HNOJIVA_ALL!$A$2:$Z$3303,20,FALSE)*K2172*IF(L2172="t",10,IF(L2172="kg",0.01,IF(L2172="q",1,IF(L2172="l",0.01*VLOOKUP(EVID_HNOJENI!N2172,HNOJIVA_ALL!$A$2:$AE$3303,31,FALSE),"CHYBA")))),2)</f>
        <v>#N/A</v>
      </c>
    </row>
    <row r="2173" spans="1:21" x14ac:dyDescent="0.2">
      <c r="A2173" s="32"/>
      <c r="B2173" s="45" t="e">
        <f>VLOOKUP($A2173,EVID_OSEVU!$A$1:$M$4972,2,FALSE)</f>
        <v>#N/A</v>
      </c>
      <c r="C2173" s="45" t="e">
        <f>VLOOKUP($A2173,EVID_OSEVU!$A$1:$M$4972,3,FALSE)</f>
        <v>#N/A</v>
      </c>
      <c r="D2173" s="45" t="e">
        <f>VLOOKUP($A2173,EVID_OSEVU!$A$1:$M$4972,4,FALSE)</f>
        <v>#N/A</v>
      </c>
      <c r="E2173" s="45" t="e">
        <f>VLOOKUP($A2173,EVID_OSEVU!$A$1:$M$4972,7,FALSE)</f>
        <v>#N/A</v>
      </c>
      <c r="F2173" s="45" t="e">
        <f>VLOOKUP($A2173,EVID_OSEVU!$A$1:$M$4972,8,FALSE)</f>
        <v>#N/A</v>
      </c>
      <c r="G2173" s="45" t="e">
        <f>VLOOKUP($A2173,EVID_OSEVU!$A$1:$M$4972,11,FALSE)</f>
        <v>#N/A</v>
      </c>
      <c r="H2173" s="35"/>
      <c r="I2173" s="48"/>
      <c r="J2173" s="33" t="e">
        <f>VLOOKUP($A2173,EVID_OSEVU!$A$1:$M$4972,11,FALSE)</f>
        <v>#N/A</v>
      </c>
      <c r="K2173" s="39"/>
      <c r="L2173" s="49"/>
      <c r="M2173" s="89" t="e">
        <f t="shared" si="33"/>
        <v>#N/A</v>
      </c>
      <c r="N2173" s="50"/>
      <c r="O2173" s="37" t="e">
        <f>VLOOKUP(EVID_HNOJENI!N2173,HNOJIVA_ALL!$A$2:$Z$3303,4,FALSE)</f>
        <v>#N/A</v>
      </c>
      <c r="P2173" s="51" t="e">
        <f>ROUND(VLOOKUP(EVID_HNOJENI!N2173,HNOJIVA_ALL!$A$2:$Z$3303,14,FALSE)*K2173*IF(L2173="t",10,IF(L2173="kg",0.01,IF(L2173="q",1,IF(L2173="l",0.01*VLOOKUP(EVID_HNOJENI!N2173,HNOJIVA_ALL!$A$2:$AE$3303,31,FALSE),"CHYBA")))),2)</f>
        <v>#N/A</v>
      </c>
      <c r="Q2173" s="51" t="e">
        <f>ROUND(VLOOKUP(EVID_HNOJENI!N2173,HNOJIVA_ALL!$A$2:$Z$3303,15,FALSE)*K2173*IF(L2173="t",10,IF(L2173="kg",0.01,IF(L2173="q",1,IF(L2173="l",0.01*VLOOKUP(EVID_HNOJENI!N2173,HNOJIVA_ALL!$A$2:$AE$3303,31,FALSE),"CHYBA")))),2)</f>
        <v>#N/A</v>
      </c>
      <c r="R2173" s="51" t="e">
        <f>ROUND(VLOOKUP(EVID_HNOJENI!N2173,HNOJIVA_ALL!$A$2:$Z$3303,16,FALSE)*K2173*IF(L2173="t",10,IF(L2173="kg",0.01,IF(L2173="q",1,IF(L2173="l",0.01*VLOOKUP(EVID_HNOJENI!N2173,HNOJIVA_ALL!$A$2:$AE$3303,31,FALSE),"CHYBA")))),2)</f>
        <v>#N/A</v>
      </c>
      <c r="S2173" s="51" t="e">
        <f>ROUND(VLOOKUP(EVID_HNOJENI!N2173,HNOJIVA_ALL!$A$2:$Z$3303,18,FALSE)*K2173*IF(L2173="t",10,IF(L2173="kg",0.01,IF(L2173="q",1,IF(L2173="l",0.01*VLOOKUP(EVID_HNOJENI!N2173,HNOJIVA_ALL!$A$2:$AE$3303,31,FALSE),"CHYBA")))),2)</f>
        <v>#N/A</v>
      </c>
      <c r="T2173" s="51" t="e">
        <f>ROUND(VLOOKUP(EVID_HNOJENI!N2173,HNOJIVA_ALL!$A$2:$Z$3303,17,FALSE)*K2173*IF(L2173="t",10,IF(L2173="kg",0.01,IF(L2173="q",1,IF(L2173="l",0.01*VLOOKUP(EVID_HNOJENI!N2173,HNOJIVA_ALL!$A$2:$AE$3303,31,FALSE),"CHYBA")))),2)</f>
        <v>#N/A</v>
      </c>
      <c r="U2173" s="51" t="e">
        <f>ROUND(VLOOKUP(EVID_HNOJENI!N2173,HNOJIVA_ALL!$A$2:$Z$3303,20,FALSE)*K2173*IF(L2173="t",10,IF(L2173="kg",0.01,IF(L2173="q",1,IF(L2173="l",0.01*VLOOKUP(EVID_HNOJENI!N2173,HNOJIVA_ALL!$A$2:$AE$3303,31,FALSE),"CHYBA")))),2)</f>
        <v>#N/A</v>
      </c>
    </row>
    <row r="2174" spans="1:21" x14ac:dyDescent="0.2">
      <c r="A2174" s="32"/>
      <c r="B2174" s="45" t="e">
        <f>VLOOKUP($A2174,EVID_OSEVU!$A$1:$M$4972,2,FALSE)</f>
        <v>#N/A</v>
      </c>
      <c r="C2174" s="45" t="e">
        <f>VLOOKUP($A2174,EVID_OSEVU!$A$1:$M$4972,3,FALSE)</f>
        <v>#N/A</v>
      </c>
      <c r="D2174" s="45" t="e">
        <f>VLOOKUP($A2174,EVID_OSEVU!$A$1:$M$4972,4,FALSE)</f>
        <v>#N/A</v>
      </c>
      <c r="E2174" s="45" t="e">
        <f>VLOOKUP($A2174,EVID_OSEVU!$A$1:$M$4972,7,FALSE)</f>
        <v>#N/A</v>
      </c>
      <c r="F2174" s="45" t="e">
        <f>VLOOKUP($A2174,EVID_OSEVU!$A$1:$M$4972,8,FALSE)</f>
        <v>#N/A</v>
      </c>
      <c r="G2174" s="45" t="e">
        <f>VLOOKUP($A2174,EVID_OSEVU!$A$1:$M$4972,11,FALSE)</f>
        <v>#N/A</v>
      </c>
      <c r="H2174" s="35"/>
      <c r="I2174" s="48"/>
      <c r="J2174" s="33" t="e">
        <f>VLOOKUP($A2174,EVID_OSEVU!$A$1:$M$4972,11,FALSE)</f>
        <v>#N/A</v>
      </c>
      <c r="K2174" s="39"/>
      <c r="L2174" s="49"/>
      <c r="M2174" s="89" t="e">
        <f t="shared" si="33"/>
        <v>#N/A</v>
      </c>
      <c r="N2174" s="50"/>
      <c r="O2174" s="37" t="e">
        <f>VLOOKUP(EVID_HNOJENI!N2174,HNOJIVA_ALL!$A$2:$Z$3303,4,FALSE)</f>
        <v>#N/A</v>
      </c>
      <c r="P2174" s="51" t="e">
        <f>ROUND(VLOOKUP(EVID_HNOJENI!N2174,HNOJIVA_ALL!$A$2:$Z$3303,14,FALSE)*K2174*IF(L2174="t",10,IF(L2174="kg",0.01,IF(L2174="q",1,IF(L2174="l",0.01*VLOOKUP(EVID_HNOJENI!N2174,HNOJIVA_ALL!$A$2:$AE$3303,31,FALSE),"CHYBA")))),2)</f>
        <v>#N/A</v>
      </c>
      <c r="Q2174" s="51" t="e">
        <f>ROUND(VLOOKUP(EVID_HNOJENI!N2174,HNOJIVA_ALL!$A$2:$Z$3303,15,FALSE)*K2174*IF(L2174="t",10,IF(L2174="kg",0.01,IF(L2174="q",1,IF(L2174="l",0.01*VLOOKUP(EVID_HNOJENI!N2174,HNOJIVA_ALL!$A$2:$AE$3303,31,FALSE),"CHYBA")))),2)</f>
        <v>#N/A</v>
      </c>
      <c r="R2174" s="51" t="e">
        <f>ROUND(VLOOKUP(EVID_HNOJENI!N2174,HNOJIVA_ALL!$A$2:$Z$3303,16,FALSE)*K2174*IF(L2174="t",10,IF(L2174="kg",0.01,IF(L2174="q",1,IF(L2174="l",0.01*VLOOKUP(EVID_HNOJENI!N2174,HNOJIVA_ALL!$A$2:$AE$3303,31,FALSE),"CHYBA")))),2)</f>
        <v>#N/A</v>
      </c>
      <c r="S2174" s="51" t="e">
        <f>ROUND(VLOOKUP(EVID_HNOJENI!N2174,HNOJIVA_ALL!$A$2:$Z$3303,18,FALSE)*K2174*IF(L2174="t",10,IF(L2174="kg",0.01,IF(L2174="q",1,IF(L2174="l",0.01*VLOOKUP(EVID_HNOJENI!N2174,HNOJIVA_ALL!$A$2:$AE$3303,31,FALSE),"CHYBA")))),2)</f>
        <v>#N/A</v>
      </c>
      <c r="T2174" s="51" t="e">
        <f>ROUND(VLOOKUP(EVID_HNOJENI!N2174,HNOJIVA_ALL!$A$2:$Z$3303,17,FALSE)*K2174*IF(L2174="t",10,IF(L2174="kg",0.01,IF(L2174="q",1,IF(L2174="l",0.01*VLOOKUP(EVID_HNOJENI!N2174,HNOJIVA_ALL!$A$2:$AE$3303,31,FALSE),"CHYBA")))),2)</f>
        <v>#N/A</v>
      </c>
      <c r="U2174" s="51" t="e">
        <f>ROUND(VLOOKUP(EVID_HNOJENI!N2174,HNOJIVA_ALL!$A$2:$Z$3303,20,FALSE)*K2174*IF(L2174="t",10,IF(L2174="kg",0.01,IF(L2174="q",1,IF(L2174="l",0.01*VLOOKUP(EVID_HNOJENI!N2174,HNOJIVA_ALL!$A$2:$AE$3303,31,FALSE),"CHYBA")))),2)</f>
        <v>#N/A</v>
      </c>
    </row>
    <row r="2175" spans="1:21" x14ac:dyDescent="0.2">
      <c r="A2175" s="32"/>
      <c r="B2175" s="45" t="e">
        <f>VLOOKUP($A2175,EVID_OSEVU!$A$1:$M$4972,2,FALSE)</f>
        <v>#N/A</v>
      </c>
      <c r="C2175" s="45" t="e">
        <f>VLOOKUP($A2175,EVID_OSEVU!$A$1:$M$4972,3,FALSE)</f>
        <v>#N/A</v>
      </c>
      <c r="D2175" s="45" t="e">
        <f>VLOOKUP($A2175,EVID_OSEVU!$A$1:$M$4972,4,FALSE)</f>
        <v>#N/A</v>
      </c>
      <c r="E2175" s="45" t="e">
        <f>VLOOKUP($A2175,EVID_OSEVU!$A$1:$M$4972,7,FALSE)</f>
        <v>#N/A</v>
      </c>
      <c r="F2175" s="45" t="e">
        <f>VLOOKUP($A2175,EVID_OSEVU!$A$1:$M$4972,8,FALSE)</f>
        <v>#N/A</v>
      </c>
      <c r="G2175" s="45" t="e">
        <f>VLOOKUP($A2175,EVID_OSEVU!$A$1:$M$4972,11,FALSE)</f>
        <v>#N/A</v>
      </c>
      <c r="H2175" s="35"/>
      <c r="I2175" s="48"/>
      <c r="J2175" s="33" t="e">
        <f>VLOOKUP($A2175,EVID_OSEVU!$A$1:$M$4972,11,FALSE)</f>
        <v>#N/A</v>
      </c>
      <c r="K2175" s="39"/>
      <c r="L2175" s="49"/>
      <c r="M2175" s="89" t="e">
        <f t="shared" si="33"/>
        <v>#N/A</v>
      </c>
      <c r="N2175" s="50"/>
      <c r="O2175" s="37" t="e">
        <f>VLOOKUP(EVID_HNOJENI!N2175,HNOJIVA_ALL!$A$2:$Z$3303,4,FALSE)</f>
        <v>#N/A</v>
      </c>
      <c r="P2175" s="51" t="e">
        <f>ROUND(VLOOKUP(EVID_HNOJENI!N2175,HNOJIVA_ALL!$A$2:$Z$3303,14,FALSE)*K2175*IF(L2175="t",10,IF(L2175="kg",0.01,IF(L2175="q",1,IF(L2175="l",0.01*VLOOKUP(EVID_HNOJENI!N2175,HNOJIVA_ALL!$A$2:$AE$3303,31,FALSE),"CHYBA")))),2)</f>
        <v>#N/A</v>
      </c>
      <c r="Q2175" s="51" t="e">
        <f>ROUND(VLOOKUP(EVID_HNOJENI!N2175,HNOJIVA_ALL!$A$2:$Z$3303,15,FALSE)*K2175*IF(L2175="t",10,IF(L2175="kg",0.01,IF(L2175="q",1,IF(L2175="l",0.01*VLOOKUP(EVID_HNOJENI!N2175,HNOJIVA_ALL!$A$2:$AE$3303,31,FALSE),"CHYBA")))),2)</f>
        <v>#N/A</v>
      </c>
      <c r="R2175" s="51" t="e">
        <f>ROUND(VLOOKUP(EVID_HNOJENI!N2175,HNOJIVA_ALL!$A$2:$Z$3303,16,FALSE)*K2175*IF(L2175="t",10,IF(L2175="kg",0.01,IF(L2175="q",1,IF(L2175="l",0.01*VLOOKUP(EVID_HNOJENI!N2175,HNOJIVA_ALL!$A$2:$AE$3303,31,FALSE),"CHYBA")))),2)</f>
        <v>#N/A</v>
      </c>
      <c r="S2175" s="51" t="e">
        <f>ROUND(VLOOKUP(EVID_HNOJENI!N2175,HNOJIVA_ALL!$A$2:$Z$3303,18,FALSE)*K2175*IF(L2175="t",10,IF(L2175="kg",0.01,IF(L2175="q",1,IF(L2175="l",0.01*VLOOKUP(EVID_HNOJENI!N2175,HNOJIVA_ALL!$A$2:$AE$3303,31,FALSE),"CHYBA")))),2)</f>
        <v>#N/A</v>
      </c>
      <c r="T2175" s="51" t="e">
        <f>ROUND(VLOOKUP(EVID_HNOJENI!N2175,HNOJIVA_ALL!$A$2:$Z$3303,17,FALSE)*K2175*IF(L2175="t",10,IF(L2175="kg",0.01,IF(L2175="q",1,IF(L2175="l",0.01*VLOOKUP(EVID_HNOJENI!N2175,HNOJIVA_ALL!$A$2:$AE$3303,31,FALSE),"CHYBA")))),2)</f>
        <v>#N/A</v>
      </c>
      <c r="U2175" s="51" t="e">
        <f>ROUND(VLOOKUP(EVID_HNOJENI!N2175,HNOJIVA_ALL!$A$2:$Z$3303,20,FALSE)*K2175*IF(L2175="t",10,IF(L2175="kg",0.01,IF(L2175="q",1,IF(L2175="l",0.01*VLOOKUP(EVID_HNOJENI!N2175,HNOJIVA_ALL!$A$2:$AE$3303,31,FALSE),"CHYBA")))),2)</f>
        <v>#N/A</v>
      </c>
    </row>
    <row r="2176" spans="1:21" x14ac:dyDescent="0.2">
      <c r="A2176" s="32"/>
      <c r="B2176" s="45" t="e">
        <f>VLOOKUP($A2176,EVID_OSEVU!$A$1:$M$4972,2,FALSE)</f>
        <v>#N/A</v>
      </c>
      <c r="C2176" s="45" t="e">
        <f>VLOOKUP($A2176,EVID_OSEVU!$A$1:$M$4972,3,FALSE)</f>
        <v>#N/A</v>
      </c>
      <c r="D2176" s="45" t="e">
        <f>VLOOKUP($A2176,EVID_OSEVU!$A$1:$M$4972,4,FALSE)</f>
        <v>#N/A</v>
      </c>
      <c r="E2176" s="45" t="e">
        <f>VLOOKUP($A2176,EVID_OSEVU!$A$1:$M$4972,7,FALSE)</f>
        <v>#N/A</v>
      </c>
      <c r="F2176" s="45" t="e">
        <f>VLOOKUP($A2176,EVID_OSEVU!$A$1:$M$4972,8,FALSE)</f>
        <v>#N/A</v>
      </c>
      <c r="G2176" s="45" t="e">
        <f>VLOOKUP($A2176,EVID_OSEVU!$A$1:$M$4972,11,FALSE)</f>
        <v>#N/A</v>
      </c>
      <c r="H2176" s="35"/>
      <c r="I2176" s="48"/>
      <c r="J2176" s="33" t="e">
        <f>VLOOKUP($A2176,EVID_OSEVU!$A$1:$M$4972,11,FALSE)</f>
        <v>#N/A</v>
      </c>
      <c r="K2176" s="39"/>
      <c r="L2176" s="49"/>
      <c r="M2176" s="89" t="e">
        <f t="shared" si="33"/>
        <v>#N/A</v>
      </c>
      <c r="N2176" s="50"/>
      <c r="O2176" s="37" t="e">
        <f>VLOOKUP(EVID_HNOJENI!N2176,HNOJIVA_ALL!$A$2:$Z$3303,4,FALSE)</f>
        <v>#N/A</v>
      </c>
      <c r="P2176" s="51" t="e">
        <f>ROUND(VLOOKUP(EVID_HNOJENI!N2176,HNOJIVA_ALL!$A$2:$Z$3303,14,FALSE)*K2176*IF(L2176="t",10,IF(L2176="kg",0.01,IF(L2176="q",1,IF(L2176="l",0.01*VLOOKUP(EVID_HNOJENI!N2176,HNOJIVA_ALL!$A$2:$AE$3303,31,FALSE),"CHYBA")))),2)</f>
        <v>#N/A</v>
      </c>
      <c r="Q2176" s="51" t="e">
        <f>ROUND(VLOOKUP(EVID_HNOJENI!N2176,HNOJIVA_ALL!$A$2:$Z$3303,15,FALSE)*K2176*IF(L2176="t",10,IF(L2176="kg",0.01,IF(L2176="q",1,IF(L2176="l",0.01*VLOOKUP(EVID_HNOJENI!N2176,HNOJIVA_ALL!$A$2:$AE$3303,31,FALSE),"CHYBA")))),2)</f>
        <v>#N/A</v>
      </c>
      <c r="R2176" s="51" t="e">
        <f>ROUND(VLOOKUP(EVID_HNOJENI!N2176,HNOJIVA_ALL!$A$2:$Z$3303,16,FALSE)*K2176*IF(L2176="t",10,IF(L2176="kg",0.01,IF(L2176="q",1,IF(L2176="l",0.01*VLOOKUP(EVID_HNOJENI!N2176,HNOJIVA_ALL!$A$2:$AE$3303,31,FALSE),"CHYBA")))),2)</f>
        <v>#N/A</v>
      </c>
      <c r="S2176" s="51" t="e">
        <f>ROUND(VLOOKUP(EVID_HNOJENI!N2176,HNOJIVA_ALL!$A$2:$Z$3303,18,FALSE)*K2176*IF(L2176="t",10,IF(L2176="kg",0.01,IF(L2176="q",1,IF(L2176="l",0.01*VLOOKUP(EVID_HNOJENI!N2176,HNOJIVA_ALL!$A$2:$AE$3303,31,FALSE),"CHYBA")))),2)</f>
        <v>#N/A</v>
      </c>
      <c r="T2176" s="51" t="e">
        <f>ROUND(VLOOKUP(EVID_HNOJENI!N2176,HNOJIVA_ALL!$A$2:$Z$3303,17,FALSE)*K2176*IF(L2176="t",10,IF(L2176="kg",0.01,IF(L2176="q",1,IF(L2176="l",0.01*VLOOKUP(EVID_HNOJENI!N2176,HNOJIVA_ALL!$A$2:$AE$3303,31,FALSE),"CHYBA")))),2)</f>
        <v>#N/A</v>
      </c>
      <c r="U2176" s="51" t="e">
        <f>ROUND(VLOOKUP(EVID_HNOJENI!N2176,HNOJIVA_ALL!$A$2:$Z$3303,20,FALSE)*K2176*IF(L2176="t",10,IF(L2176="kg",0.01,IF(L2176="q",1,IF(L2176="l",0.01*VLOOKUP(EVID_HNOJENI!N2176,HNOJIVA_ALL!$A$2:$AE$3303,31,FALSE),"CHYBA")))),2)</f>
        <v>#N/A</v>
      </c>
    </row>
    <row r="2177" spans="1:21" x14ac:dyDescent="0.2">
      <c r="A2177" s="32"/>
      <c r="B2177" s="45" t="e">
        <f>VLOOKUP($A2177,EVID_OSEVU!$A$1:$M$4972,2,FALSE)</f>
        <v>#N/A</v>
      </c>
      <c r="C2177" s="45" t="e">
        <f>VLOOKUP($A2177,EVID_OSEVU!$A$1:$M$4972,3,FALSE)</f>
        <v>#N/A</v>
      </c>
      <c r="D2177" s="45" t="e">
        <f>VLOOKUP($A2177,EVID_OSEVU!$A$1:$M$4972,4,FALSE)</f>
        <v>#N/A</v>
      </c>
      <c r="E2177" s="45" t="e">
        <f>VLOOKUP($A2177,EVID_OSEVU!$A$1:$M$4972,7,FALSE)</f>
        <v>#N/A</v>
      </c>
      <c r="F2177" s="45" t="e">
        <f>VLOOKUP($A2177,EVID_OSEVU!$A$1:$M$4972,8,FALSE)</f>
        <v>#N/A</v>
      </c>
      <c r="G2177" s="45" t="e">
        <f>VLOOKUP($A2177,EVID_OSEVU!$A$1:$M$4972,11,FALSE)</f>
        <v>#N/A</v>
      </c>
      <c r="H2177" s="35"/>
      <c r="I2177" s="48"/>
      <c r="J2177" s="33" t="e">
        <f>VLOOKUP($A2177,EVID_OSEVU!$A$1:$M$4972,11,FALSE)</f>
        <v>#N/A</v>
      </c>
      <c r="K2177" s="39"/>
      <c r="L2177" s="49"/>
      <c r="M2177" s="89" t="e">
        <f t="shared" si="33"/>
        <v>#N/A</v>
      </c>
      <c r="N2177" s="50"/>
      <c r="O2177" s="37" t="e">
        <f>VLOOKUP(EVID_HNOJENI!N2177,HNOJIVA_ALL!$A$2:$Z$3303,4,FALSE)</f>
        <v>#N/A</v>
      </c>
      <c r="P2177" s="51" t="e">
        <f>ROUND(VLOOKUP(EVID_HNOJENI!N2177,HNOJIVA_ALL!$A$2:$Z$3303,14,FALSE)*K2177*IF(L2177="t",10,IF(L2177="kg",0.01,IF(L2177="q",1,IF(L2177="l",0.01*VLOOKUP(EVID_HNOJENI!N2177,HNOJIVA_ALL!$A$2:$AE$3303,31,FALSE),"CHYBA")))),2)</f>
        <v>#N/A</v>
      </c>
      <c r="Q2177" s="51" t="e">
        <f>ROUND(VLOOKUP(EVID_HNOJENI!N2177,HNOJIVA_ALL!$A$2:$Z$3303,15,FALSE)*K2177*IF(L2177="t",10,IF(L2177="kg",0.01,IF(L2177="q",1,IF(L2177="l",0.01*VLOOKUP(EVID_HNOJENI!N2177,HNOJIVA_ALL!$A$2:$AE$3303,31,FALSE),"CHYBA")))),2)</f>
        <v>#N/A</v>
      </c>
      <c r="R2177" s="51" t="e">
        <f>ROUND(VLOOKUP(EVID_HNOJENI!N2177,HNOJIVA_ALL!$A$2:$Z$3303,16,FALSE)*K2177*IF(L2177="t",10,IF(L2177="kg",0.01,IF(L2177="q",1,IF(L2177="l",0.01*VLOOKUP(EVID_HNOJENI!N2177,HNOJIVA_ALL!$A$2:$AE$3303,31,FALSE),"CHYBA")))),2)</f>
        <v>#N/A</v>
      </c>
      <c r="S2177" s="51" t="e">
        <f>ROUND(VLOOKUP(EVID_HNOJENI!N2177,HNOJIVA_ALL!$A$2:$Z$3303,18,FALSE)*K2177*IF(L2177="t",10,IF(L2177="kg",0.01,IF(L2177="q",1,IF(L2177="l",0.01*VLOOKUP(EVID_HNOJENI!N2177,HNOJIVA_ALL!$A$2:$AE$3303,31,FALSE),"CHYBA")))),2)</f>
        <v>#N/A</v>
      </c>
      <c r="T2177" s="51" t="e">
        <f>ROUND(VLOOKUP(EVID_HNOJENI!N2177,HNOJIVA_ALL!$A$2:$Z$3303,17,FALSE)*K2177*IF(L2177="t",10,IF(L2177="kg",0.01,IF(L2177="q",1,IF(L2177="l",0.01*VLOOKUP(EVID_HNOJENI!N2177,HNOJIVA_ALL!$A$2:$AE$3303,31,FALSE),"CHYBA")))),2)</f>
        <v>#N/A</v>
      </c>
      <c r="U2177" s="51" t="e">
        <f>ROUND(VLOOKUP(EVID_HNOJENI!N2177,HNOJIVA_ALL!$A$2:$Z$3303,20,FALSE)*K2177*IF(L2177="t",10,IF(L2177="kg",0.01,IF(L2177="q",1,IF(L2177="l",0.01*VLOOKUP(EVID_HNOJENI!N2177,HNOJIVA_ALL!$A$2:$AE$3303,31,FALSE),"CHYBA")))),2)</f>
        <v>#N/A</v>
      </c>
    </row>
    <row r="2178" spans="1:21" x14ac:dyDescent="0.2">
      <c r="A2178" s="32"/>
      <c r="B2178" s="45" t="e">
        <f>VLOOKUP($A2178,EVID_OSEVU!$A$1:$M$4972,2,FALSE)</f>
        <v>#N/A</v>
      </c>
      <c r="C2178" s="45" t="e">
        <f>VLOOKUP($A2178,EVID_OSEVU!$A$1:$M$4972,3,FALSE)</f>
        <v>#N/A</v>
      </c>
      <c r="D2178" s="45" t="e">
        <f>VLOOKUP($A2178,EVID_OSEVU!$A$1:$M$4972,4,FALSE)</f>
        <v>#N/A</v>
      </c>
      <c r="E2178" s="45" t="e">
        <f>VLOOKUP($A2178,EVID_OSEVU!$A$1:$M$4972,7,FALSE)</f>
        <v>#N/A</v>
      </c>
      <c r="F2178" s="45" t="e">
        <f>VLOOKUP($A2178,EVID_OSEVU!$A$1:$M$4972,8,FALSE)</f>
        <v>#N/A</v>
      </c>
      <c r="G2178" s="45" t="e">
        <f>VLOOKUP($A2178,EVID_OSEVU!$A$1:$M$4972,11,FALSE)</f>
        <v>#N/A</v>
      </c>
      <c r="H2178" s="35"/>
      <c r="I2178" s="48"/>
      <c r="J2178" s="33" t="e">
        <f>VLOOKUP($A2178,EVID_OSEVU!$A$1:$M$4972,11,FALSE)</f>
        <v>#N/A</v>
      </c>
      <c r="K2178" s="39"/>
      <c r="L2178" s="49"/>
      <c r="M2178" s="89" t="e">
        <f t="shared" si="33"/>
        <v>#N/A</v>
      </c>
      <c r="N2178" s="50"/>
      <c r="O2178" s="37" t="e">
        <f>VLOOKUP(EVID_HNOJENI!N2178,HNOJIVA_ALL!$A$2:$Z$3303,4,FALSE)</f>
        <v>#N/A</v>
      </c>
      <c r="P2178" s="51" t="e">
        <f>ROUND(VLOOKUP(EVID_HNOJENI!N2178,HNOJIVA_ALL!$A$2:$Z$3303,14,FALSE)*K2178*IF(L2178="t",10,IF(L2178="kg",0.01,IF(L2178="q",1,IF(L2178="l",0.01*VLOOKUP(EVID_HNOJENI!N2178,HNOJIVA_ALL!$A$2:$AE$3303,31,FALSE),"CHYBA")))),2)</f>
        <v>#N/A</v>
      </c>
      <c r="Q2178" s="51" t="e">
        <f>ROUND(VLOOKUP(EVID_HNOJENI!N2178,HNOJIVA_ALL!$A$2:$Z$3303,15,FALSE)*K2178*IF(L2178="t",10,IF(L2178="kg",0.01,IF(L2178="q",1,IF(L2178="l",0.01*VLOOKUP(EVID_HNOJENI!N2178,HNOJIVA_ALL!$A$2:$AE$3303,31,FALSE),"CHYBA")))),2)</f>
        <v>#N/A</v>
      </c>
      <c r="R2178" s="51" t="e">
        <f>ROUND(VLOOKUP(EVID_HNOJENI!N2178,HNOJIVA_ALL!$A$2:$Z$3303,16,FALSE)*K2178*IF(L2178="t",10,IF(L2178="kg",0.01,IF(L2178="q",1,IF(L2178="l",0.01*VLOOKUP(EVID_HNOJENI!N2178,HNOJIVA_ALL!$A$2:$AE$3303,31,FALSE),"CHYBA")))),2)</f>
        <v>#N/A</v>
      </c>
      <c r="S2178" s="51" t="e">
        <f>ROUND(VLOOKUP(EVID_HNOJENI!N2178,HNOJIVA_ALL!$A$2:$Z$3303,18,FALSE)*K2178*IF(L2178="t",10,IF(L2178="kg",0.01,IF(L2178="q",1,IF(L2178="l",0.01*VLOOKUP(EVID_HNOJENI!N2178,HNOJIVA_ALL!$A$2:$AE$3303,31,FALSE),"CHYBA")))),2)</f>
        <v>#N/A</v>
      </c>
      <c r="T2178" s="51" t="e">
        <f>ROUND(VLOOKUP(EVID_HNOJENI!N2178,HNOJIVA_ALL!$A$2:$Z$3303,17,FALSE)*K2178*IF(L2178="t",10,IF(L2178="kg",0.01,IF(L2178="q",1,IF(L2178="l",0.01*VLOOKUP(EVID_HNOJENI!N2178,HNOJIVA_ALL!$A$2:$AE$3303,31,FALSE),"CHYBA")))),2)</f>
        <v>#N/A</v>
      </c>
      <c r="U2178" s="51" t="e">
        <f>ROUND(VLOOKUP(EVID_HNOJENI!N2178,HNOJIVA_ALL!$A$2:$Z$3303,20,FALSE)*K2178*IF(L2178="t",10,IF(L2178="kg",0.01,IF(L2178="q",1,IF(L2178="l",0.01*VLOOKUP(EVID_HNOJENI!N2178,HNOJIVA_ALL!$A$2:$AE$3303,31,FALSE),"CHYBA")))),2)</f>
        <v>#N/A</v>
      </c>
    </row>
    <row r="2179" spans="1:21" x14ac:dyDescent="0.2">
      <c r="A2179" s="32"/>
      <c r="B2179" s="45" t="e">
        <f>VLOOKUP($A2179,EVID_OSEVU!$A$1:$M$4972,2,FALSE)</f>
        <v>#N/A</v>
      </c>
      <c r="C2179" s="45" t="e">
        <f>VLOOKUP($A2179,EVID_OSEVU!$A$1:$M$4972,3,FALSE)</f>
        <v>#N/A</v>
      </c>
      <c r="D2179" s="45" t="e">
        <f>VLOOKUP($A2179,EVID_OSEVU!$A$1:$M$4972,4,FALSE)</f>
        <v>#N/A</v>
      </c>
      <c r="E2179" s="45" t="e">
        <f>VLOOKUP($A2179,EVID_OSEVU!$A$1:$M$4972,7,FALSE)</f>
        <v>#N/A</v>
      </c>
      <c r="F2179" s="45" t="e">
        <f>VLOOKUP($A2179,EVID_OSEVU!$A$1:$M$4972,8,FALSE)</f>
        <v>#N/A</v>
      </c>
      <c r="G2179" s="45" t="e">
        <f>VLOOKUP($A2179,EVID_OSEVU!$A$1:$M$4972,11,FALSE)</f>
        <v>#N/A</v>
      </c>
      <c r="H2179" s="35"/>
      <c r="I2179" s="48"/>
      <c r="J2179" s="33" t="e">
        <f>VLOOKUP($A2179,EVID_OSEVU!$A$1:$M$4972,11,FALSE)</f>
        <v>#N/A</v>
      </c>
      <c r="K2179" s="39"/>
      <c r="L2179" s="49"/>
      <c r="M2179" s="89" t="e">
        <f t="shared" si="33"/>
        <v>#N/A</v>
      </c>
      <c r="N2179" s="50"/>
      <c r="O2179" s="37" t="e">
        <f>VLOOKUP(EVID_HNOJENI!N2179,HNOJIVA_ALL!$A$2:$Z$3303,4,FALSE)</f>
        <v>#N/A</v>
      </c>
      <c r="P2179" s="51" t="e">
        <f>ROUND(VLOOKUP(EVID_HNOJENI!N2179,HNOJIVA_ALL!$A$2:$Z$3303,14,FALSE)*K2179*IF(L2179="t",10,IF(L2179="kg",0.01,IF(L2179="q",1,IF(L2179="l",0.01*VLOOKUP(EVID_HNOJENI!N2179,HNOJIVA_ALL!$A$2:$AE$3303,31,FALSE),"CHYBA")))),2)</f>
        <v>#N/A</v>
      </c>
      <c r="Q2179" s="51" t="e">
        <f>ROUND(VLOOKUP(EVID_HNOJENI!N2179,HNOJIVA_ALL!$A$2:$Z$3303,15,FALSE)*K2179*IF(L2179="t",10,IF(L2179="kg",0.01,IF(L2179="q",1,IF(L2179="l",0.01*VLOOKUP(EVID_HNOJENI!N2179,HNOJIVA_ALL!$A$2:$AE$3303,31,FALSE),"CHYBA")))),2)</f>
        <v>#N/A</v>
      </c>
      <c r="R2179" s="51" t="e">
        <f>ROUND(VLOOKUP(EVID_HNOJENI!N2179,HNOJIVA_ALL!$A$2:$Z$3303,16,FALSE)*K2179*IF(L2179="t",10,IF(L2179="kg",0.01,IF(L2179="q",1,IF(L2179="l",0.01*VLOOKUP(EVID_HNOJENI!N2179,HNOJIVA_ALL!$A$2:$AE$3303,31,FALSE),"CHYBA")))),2)</f>
        <v>#N/A</v>
      </c>
      <c r="S2179" s="51" t="e">
        <f>ROUND(VLOOKUP(EVID_HNOJENI!N2179,HNOJIVA_ALL!$A$2:$Z$3303,18,FALSE)*K2179*IF(L2179="t",10,IF(L2179="kg",0.01,IF(L2179="q",1,IF(L2179="l",0.01*VLOOKUP(EVID_HNOJENI!N2179,HNOJIVA_ALL!$A$2:$AE$3303,31,FALSE),"CHYBA")))),2)</f>
        <v>#N/A</v>
      </c>
      <c r="T2179" s="51" t="e">
        <f>ROUND(VLOOKUP(EVID_HNOJENI!N2179,HNOJIVA_ALL!$A$2:$Z$3303,17,FALSE)*K2179*IF(L2179="t",10,IF(L2179="kg",0.01,IF(L2179="q",1,IF(L2179="l",0.01*VLOOKUP(EVID_HNOJENI!N2179,HNOJIVA_ALL!$A$2:$AE$3303,31,FALSE),"CHYBA")))),2)</f>
        <v>#N/A</v>
      </c>
      <c r="U2179" s="51" t="e">
        <f>ROUND(VLOOKUP(EVID_HNOJENI!N2179,HNOJIVA_ALL!$A$2:$Z$3303,20,FALSE)*K2179*IF(L2179="t",10,IF(L2179="kg",0.01,IF(L2179="q",1,IF(L2179="l",0.01*VLOOKUP(EVID_HNOJENI!N2179,HNOJIVA_ALL!$A$2:$AE$3303,31,FALSE),"CHYBA")))),2)</f>
        <v>#N/A</v>
      </c>
    </row>
    <row r="2180" spans="1:21" x14ac:dyDescent="0.2">
      <c r="A2180" s="32"/>
      <c r="B2180" s="45" t="e">
        <f>VLOOKUP($A2180,EVID_OSEVU!$A$1:$M$4972,2,FALSE)</f>
        <v>#N/A</v>
      </c>
      <c r="C2180" s="45" t="e">
        <f>VLOOKUP($A2180,EVID_OSEVU!$A$1:$M$4972,3,FALSE)</f>
        <v>#N/A</v>
      </c>
      <c r="D2180" s="45" t="e">
        <f>VLOOKUP($A2180,EVID_OSEVU!$A$1:$M$4972,4,FALSE)</f>
        <v>#N/A</v>
      </c>
      <c r="E2180" s="45" t="e">
        <f>VLOOKUP($A2180,EVID_OSEVU!$A$1:$M$4972,7,FALSE)</f>
        <v>#N/A</v>
      </c>
      <c r="F2180" s="45" t="e">
        <f>VLOOKUP($A2180,EVID_OSEVU!$A$1:$M$4972,8,FALSE)</f>
        <v>#N/A</v>
      </c>
      <c r="G2180" s="45" t="e">
        <f>VLOOKUP($A2180,EVID_OSEVU!$A$1:$M$4972,11,FALSE)</f>
        <v>#N/A</v>
      </c>
      <c r="H2180" s="35"/>
      <c r="I2180" s="48"/>
      <c r="J2180" s="33" t="e">
        <f>VLOOKUP($A2180,EVID_OSEVU!$A$1:$M$4972,11,FALSE)</f>
        <v>#N/A</v>
      </c>
      <c r="K2180" s="39"/>
      <c r="L2180" s="49"/>
      <c r="M2180" s="89" t="e">
        <f t="shared" si="33"/>
        <v>#N/A</v>
      </c>
      <c r="N2180" s="50"/>
      <c r="O2180" s="37" t="e">
        <f>VLOOKUP(EVID_HNOJENI!N2180,HNOJIVA_ALL!$A$2:$Z$3303,4,FALSE)</f>
        <v>#N/A</v>
      </c>
      <c r="P2180" s="51" t="e">
        <f>ROUND(VLOOKUP(EVID_HNOJENI!N2180,HNOJIVA_ALL!$A$2:$Z$3303,14,FALSE)*K2180*IF(L2180="t",10,IF(L2180="kg",0.01,IF(L2180="q",1,IF(L2180="l",0.01*VLOOKUP(EVID_HNOJENI!N2180,HNOJIVA_ALL!$A$2:$AE$3303,31,FALSE),"CHYBA")))),2)</f>
        <v>#N/A</v>
      </c>
      <c r="Q2180" s="51" t="e">
        <f>ROUND(VLOOKUP(EVID_HNOJENI!N2180,HNOJIVA_ALL!$A$2:$Z$3303,15,FALSE)*K2180*IF(L2180="t",10,IF(L2180="kg",0.01,IF(L2180="q",1,IF(L2180="l",0.01*VLOOKUP(EVID_HNOJENI!N2180,HNOJIVA_ALL!$A$2:$AE$3303,31,FALSE),"CHYBA")))),2)</f>
        <v>#N/A</v>
      </c>
      <c r="R2180" s="51" t="e">
        <f>ROUND(VLOOKUP(EVID_HNOJENI!N2180,HNOJIVA_ALL!$A$2:$Z$3303,16,FALSE)*K2180*IF(L2180="t",10,IF(L2180="kg",0.01,IF(L2180="q",1,IF(L2180="l",0.01*VLOOKUP(EVID_HNOJENI!N2180,HNOJIVA_ALL!$A$2:$AE$3303,31,FALSE),"CHYBA")))),2)</f>
        <v>#N/A</v>
      </c>
      <c r="S2180" s="51" t="e">
        <f>ROUND(VLOOKUP(EVID_HNOJENI!N2180,HNOJIVA_ALL!$A$2:$Z$3303,18,FALSE)*K2180*IF(L2180="t",10,IF(L2180="kg",0.01,IF(L2180="q",1,IF(L2180="l",0.01*VLOOKUP(EVID_HNOJENI!N2180,HNOJIVA_ALL!$A$2:$AE$3303,31,FALSE),"CHYBA")))),2)</f>
        <v>#N/A</v>
      </c>
      <c r="T2180" s="51" t="e">
        <f>ROUND(VLOOKUP(EVID_HNOJENI!N2180,HNOJIVA_ALL!$A$2:$Z$3303,17,FALSE)*K2180*IF(L2180="t",10,IF(L2180="kg",0.01,IF(L2180="q",1,IF(L2180="l",0.01*VLOOKUP(EVID_HNOJENI!N2180,HNOJIVA_ALL!$A$2:$AE$3303,31,FALSE),"CHYBA")))),2)</f>
        <v>#N/A</v>
      </c>
      <c r="U2180" s="51" t="e">
        <f>ROUND(VLOOKUP(EVID_HNOJENI!N2180,HNOJIVA_ALL!$A$2:$Z$3303,20,FALSE)*K2180*IF(L2180="t",10,IF(L2180="kg",0.01,IF(L2180="q",1,IF(L2180="l",0.01*VLOOKUP(EVID_HNOJENI!N2180,HNOJIVA_ALL!$A$2:$AE$3303,31,FALSE),"CHYBA")))),2)</f>
        <v>#N/A</v>
      </c>
    </row>
    <row r="2181" spans="1:21" x14ac:dyDescent="0.2">
      <c r="A2181" s="32"/>
      <c r="B2181" s="45" t="e">
        <f>VLOOKUP($A2181,EVID_OSEVU!$A$1:$M$4972,2,FALSE)</f>
        <v>#N/A</v>
      </c>
      <c r="C2181" s="45" t="e">
        <f>VLOOKUP($A2181,EVID_OSEVU!$A$1:$M$4972,3,FALSE)</f>
        <v>#N/A</v>
      </c>
      <c r="D2181" s="45" t="e">
        <f>VLOOKUP($A2181,EVID_OSEVU!$A$1:$M$4972,4,FALSE)</f>
        <v>#N/A</v>
      </c>
      <c r="E2181" s="45" t="e">
        <f>VLOOKUP($A2181,EVID_OSEVU!$A$1:$M$4972,7,FALSE)</f>
        <v>#N/A</v>
      </c>
      <c r="F2181" s="45" t="e">
        <f>VLOOKUP($A2181,EVID_OSEVU!$A$1:$M$4972,8,FALSE)</f>
        <v>#N/A</v>
      </c>
      <c r="G2181" s="45" t="e">
        <f>VLOOKUP($A2181,EVID_OSEVU!$A$1:$M$4972,11,FALSE)</f>
        <v>#N/A</v>
      </c>
      <c r="H2181" s="35"/>
      <c r="I2181" s="48"/>
      <c r="J2181" s="33" t="e">
        <f>VLOOKUP($A2181,EVID_OSEVU!$A$1:$M$4972,11,FALSE)</f>
        <v>#N/A</v>
      </c>
      <c r="K2181" s="39"/>
      <c r="L2181" s="49"/>
      <c r="M2181" s="89" t="e">
        <f t="shared" ref="M2181:M2244" si="34">K2181*J2181</f>
        <v>#N/A</v>
      </c>
      <c r="N2181" s="50"/>
      <c r="O2181" s="37" t="e">
        <f>VLOOKUP(EVID_HNOJENI!N2181,HNOJIVA_ALL!$A$2:$Z$3303,4,FALSE)</f>
        <v>#N/A</v>
      </c>
      <c r="P2181" s="51" t="e">
        <f>ROUND(VLOOKUP(EVID_HNOJENI!N2181,HNOJIVA_ALL!$A$2:$Z$3303,14,FALSE)*K2181*IF(L2181="t",10,IF(L2181="kg",0.01,IF(L2181="q",1,IF(L2181="l",0.01*VLOOKUP(EVID_HNOJENI!N2181,HNOJIVA_ALL!$A$2:$AE$3303,31,FALSE),"CHYBA")))),2)</f>
        <v>#N/A</v>
      </c>
      <c r="Q2181" s="51" t="e">
        <f>ROUND(VLOOKUP(EVID_HNOJENI!N2181,HNOJIVA_ALL!$A$2:$Z$3303,15,FALSE)*K2181*IF(L2181="t",10,IF(L2181="kg",0.01,IF(L2181="q",1,IF(L2181="l",0.01*VLOOKUP(EVID_HNOJENI!N2181,HNOJIVA_ALL!$A$2:$AE$3303,31,FALSE),"CHYBA")))),2)</f>
        <v>#N/A</v>
      </c>
      <c r="R2181" s="51" t="e">
        <f>ROUND(VLOOKUP(EVID_HNOJENI!N2181,HNOJIVA_ALL!$A$2:$Z$3303,16,FALSE)*K2181*IF(L2181="t",10,IF(L2181="kg",0.01,IF(L2181="q",1,IF(L2181="l",0.01*VLOOKUP(EVID_HNOJENI!N2181,HNOJIVA_ALL!$A$2:$AE$3303,31,FALSE),"CHYBA")))),2)</f>
        <v>#N/A</v>
      </c>
      <c r="S2181" s="51" t="e">
        <f>ROUND(VLOOKUP(EVID_HNOJENI!N2181,HNOJIVA_ALL!$A$2:$Z$3303,18,FALSE)*K2181*IF(L2181="t",10,IF(L2181="kg",0.01,IF(L2181="q",1,IF(L2181="l",0.01*VLOOKUP(EVID_HNOJENI!N2181,HNOJIVA_ALL!$A$2:$AE$3303,31,FALSE),"CHYBA")))),2)</f>
        <v>#N/A</v>
      </c>
      <c r="T2181" s="51" t="e">
        <f>ROUND(VLOOKUP(EVID_HNOJENI!N2181,HNOJIVA_ALL!$A$2:$Z$3303,17,FALSE)*K2181*IF(L2181="t",10,IF(L2181="kg",0.01,IF(L2181="q",1,IF(L2181="l",0.01*VLOOKUP(EVID_HNOJENI!N2181,HNOJIVA_ALL!$A$2:$AE$3303,31,FALSE),"CHYBA")))),2)</f>
        <v>#N/A</v>
      </c>
      <c r="U2181" s="51" t="e">
        <f>ROUND(VLOOKUP(EVID_HNOJENI!N2181,HNOJIVA_ALL!$A$2:$Z$3303,20,FALSE)*K2181*IF(L2181="t",10,IF(L2181="kg",0.01,IF(L2181="q",1,IF(L2181="l",0.01*VLOOKUP(EVID_HNOJENI!N2181,HNOJIVA_ALL!$A$2:$AE$3303,31,FALSE),"CHYBA")))),2)</f>
        <v>#N/A</v>
      </c>
    </row>
    <row r="2182" spans="1:21" x14ac:dyDescent="0.2">
      <c r="A2182" s="32"/>
      <c r="B2182" s="45" t="e">
        <f>VLOOKUP($A2182,EVID_OSEVU!$A$1:$M$4972,2,FALSE)</f>
        <v>#N/A</v>
      </c>
      <c r="C2182" s="45" t="e">
        <f>VLOOKUP($A2182,EVID_OSEVU!$A$1:$M$4972,3,FALSE)</f>
        <v>#N/A</v>
      </c>
      <c r="D2182" s="45" t="e">
        <f>VLOOKUP($A2182,EVID_OSEVU!$A$1:$M$4972,4,FALSE)</f>
        <v>#N/A</v>
      </c>
      <c r="E2182" s="45" t="e">
        <f>VLOOKUP($A2182,EVID_OSEVU!$A$1:$M$4972,7,FALSE)</f>
        <v>#N/A</v>
      </c>
      <c r="F2182" s="45" t="e">
        <f>VLOOKUP($A2182,EVID_OSEVU!$A$1:$M$4972,8,FALSE)</f>
        <v>#N/A</v>
      </c>
      <c r="G2182" s="45" t="e">
        <f>VLOOKUP($A2182,EVID_OSEVU!$A$1:$M$4972,11,FALSE)</f>
        <v>#N/A</v>
      </c>
      <c r="H2182" s="35"/>
      <c r="I2182" s="48"/>
      <c r="J2182" s="33" t="e">
        <f>VLOOKUP($A2182,EVID_OSEVU!$A$1:$M$4972,11,FALSE)</f>
        <v>#N/A</v>
      </c>
      <c r="K2182" s="39"/>
      <c r="L2182" s="49"/>
      <c r="M2182" s="89" t="e">
        <f t="shared" si="34"/>
        <v>#N/A</v>
      </c>
      <c r="N2182" s="50"/>
      <c r="O2182" s="37" t="e">
        <f>VLOOKUP(EVID_HNOJENI!N2182,HNOJIVA_ALL!$A$2:$Z$3303,4,FALSE)</f>
        <v>#N/A</v>
      </c>
      <c r="P2182" s="51" t="e">
        <f>ROUND(VLOOKUP(EVID_HNOJENI!N2182,HNOJIVA_ALL!$A$2:$Z$3303,14,FALSE)*K2182*IF(L2182="t",10,IF(L2182="kg",0.01,IF(L2182="q",1,IF(L2182="l",0.01*VLOOKUP(EVID_HNOJENI!N2182,HNOJIVA_ALL!$A$2:$AE$3303,31,FALSE),"CHYBA")))),2)</f>
        <v>#N/A</v>
      </c>
      <c r="Q2182" s="51" t="e">
        <f>ROUND(VLOOKUP(EVID_HNOJENI!N2182,HNOJIVA_ALL!$A$2:$Z$3303,15,FALSE)*K2182*IF(L2182="t",10,IF(L2182="kg",0.01,IF(L2182="q",1,IF(L2182="l",0.01*VLOOKUP(EVID_HNOJENI!N2182,HNOJIVA_ALL!$A$2:$AE$3303,31,FALSE),"CHYBA")))),2)</f>
        <v>#N/A</v>
      </c>
      <c r="R2182" s="51" t="e">
        <f>ROUND(VLOOKUP(EVID_HNOJENI!N2182,HNOJIVA_ALL!$A$2:$Z$3303,16,FALSE)*K2182*IF(L2182="t",10,IF(L2182="kg",0.01,IF(L2182="q",1,IF(L2182="l",0.01*VLOOKUP(EVID_HNOJENI!N2182,HNOJIVA_ALL!$A$2:$AE$3303,31,FALSE),"CHYBA")))),2)</f>
        <v>#N/A</v>
      </c>
      <c r="S2182" s="51" t="e">
        <f>ROUND(VLOOKUP(EVID_HNOJENI!N2182,HNOJIVA_ALL!$A$2:$Z$3303,18,FALSE)*K2182*IF(L2182="t",10,IF(L2182="kg",0.01,IF(L2182="q",1,IF(L2182="l",0.01*VLOOKUP(EVID_HNOJENI!N2182,HNOJIVA_ALL!$A$2:$AE$3303,31,FALSE),"CHYBA")))),2)</f>
        <v>#N/A</v>
      </c>
      <c r="T2182" s="51" t="e">
        <f>ROUND(VLOOKUP(EVID_HNOJENI!N2182,HNOJIVA_ALL!$A$2:$Z$3303,17,FALSE)*K2182*IF(L2182="t",10,IF(L2182="kg",0.01,IF(L2182="q",1,IF(L2182="l",0.01*VLOOKUP(EVID_HNOJENI!N2182,HNOJIVA_ALL!$A$2:$AE$3303,31,FALSE),"CHYBA")))),2)</f>
        <v>#N/A</v>
      </c>
      <c r="U2182" s="51" t="e">
        <f>ROUND(VLOOKUP(EVID_HNOJENI!N2182,HNOJIVA_ALL!$A$2:$Z$3303,20,FALSE)*K2182*IF(L2182="t",10,IF(L2182="kg",0.01,IF(L2182="q",1,IF(L2182="l",0.01*VLOOKUP(EVID_HNOJENI!N2182,HNOJIVA_ALL!$A$2:$AE$3303,31,FALSE),"CHYBA")))),2)</f>
        <v>#N/A</v>
      </c>
    </row>
    <row r="2183" spans="1:21" x14ac:dyDescent="0.2">
      <c r="A2183" s="32"/>
      <c r="B2183" s="45" t="e">
        <f>VLOOKUP($A2183,EVID_OSEVU!$A$1:$M$4972,2,FALSE)</f>
        <v>#N/A</v>
      </c>
      <c r="C2183" s="45" t="e">
        <f>VLOOKUP($A2183,EVID_OSEVU!$A$1:$M$4972,3,FALSE)</f>
        <v>#N/A</v>
      </c>
      <c r="D2183" s="45" t="e">
        <f>VLOOKUP($A2183,EVID_OSEVU!$A$1:$M$4972,4,FALSE)</f>
        <v>#N/A</v>
      </c>
      <c r="E2183" s="45" t="e">
        <f>VLOOKUP($A2183,EVID_OSEVU!$A$1:$M$4972,7,FALSE)</f>
        <v>#N/A</v>
      </c>
      <c r="F2183" s="45" t="e">
        <f>VLOOKUP($A2183,EVID_OSEVU!$A$1:$M$4972,8,FALSE)</f>
        <v>#N/A</v>
      </c>
      <c r="G2183" s="45" t="e">
        <f>VLOOKUP($A2183,EVID_OSEVU!$A$1:$M$4972,11,FALSE)</f>
        <v>#N/A</v>
      </c>
      <c r="H2183" s="35"/>
      <c r="I2183" s="48"/>
      <c r="J2183" s="33" t="e">
        <f>VLOOKUP($A2183,EVID_OSEVU!$A$1:$M$4972,11,FALSE)</f>
        <v>#N/A</v>
      </c>
      <c r="K2183" s="39"/>
      <c r="L2183" s="49"/>
      <c r="M2183" s="89" t="e">
        <f t="shared" si="34"/>
        <v>#N/A</v>
      </c>
      <c r="N2183" s="50"/>
      <c r="O2183" s="37" t="e">
        <f>VLOOKUP(EVID_HNOJENI!N2183,HNOJIVA_ALL!$A$2:$Z$3303,4,FALSE)</f>
        <v>#N/A</v>
      </c>
      <c r="P2183" s="51" t="e">
        <f>ROUND(VLOOKUP(EVID_HNOJENI!N2183,HNOJIVA_ALL!$A$2:$Z$3303,14,FALSE)*K2183*IF(L2183="t",10,IF(L2183="kg",0.01,IF(L2183="q",1,IF(L2183="l",0.01*VLOOKUP(EVID_HNOJENI!N2183,HNOJIVA_ALL!$A$2:$AE$3303,31,FALSE),"CHYBA")))),2)</f>
        <v>#N/A</v>
      </c>
      <c r="Q2183" s="51" t="e">
        <f>ROUND(VLOOKUP(EVID_HNOJENI!N2183,HNOJIVA_ALL!$A$2:$Z$3303,15,FALSE)*K2183*IF(L2183="t",10,IF(L2183="kg",0.01,IF(L2183="q",1,IF(L2183="l",0.01*VLOOKUP(EVID_HNOJENI!N2183,HNOJIVA_ALL!$A$2:$AE$3303,31,FALSE),"CHYBA")))),2)</f>
        <v>#N/A</v>
      </c>
      <c r="R2183" s="51" t="e">
        <f>ROUND(VLOOKUP(EVID_HNOJENI!N2183,HNOJIVA_ALL!$A$2:$Z$3303,16,FALSE)*K2183*IF(L2183="t",10,IF(L2183="kg",0.01,IF(L2183="q",1,IF(L2183="l",0.01*VLOOKUP(EVID_HNOJENI!N2183,HNOJIVA_ALL!$A$2:$AE$3303,31,FALSE),"CHYBA")))),2)</f>
        <v>#N/A</v>
      </c>
      <c r="S2183" s="51" t="e">
        <f>ROUND(VLOOKUP(EVID_HNOJENI!N2183,HNOJIVA_ALL!$A$2:$Z$3303,18,FALSE)*K2183*IF(L2183="t",10,IF(L2183="kg",0.01,IF(L2183="q",1,IF(L2183="l",0.01*VLOOKUP(EVID_HNOJENI!N2183,HNOJIVA_ALL!$A$2:$AE$3303,31,FALSE),"CHYBA")))),2)</f>
        <v>#N/A</v>
      </c>
      <c r="T2183" s="51" t="e">
        <f>ROUND(VLOOKUP(EVID_HNOJENI!N2183,HNOJIVA_ALL!$A$2:$Z$3303,17,FALSE)*K2183*IF(L2183="t",10,IF(L2183="kg",0.01,IF(L2183="q",1,IF(L2183="l",0.01*VLOOKUP(EVID_HNOJENI!N2183,HNOJIVA_ALL!$A$2:$AE$3303,31,FALSE),"CHYBA")))),2)</f>
        <v>#N/A</v>
      </c>
      <c r="U2183" s="51" t="e">
        <f>ROUND(VLOOKUP(EVID_HNOJENI!N2183,HNOJIVA_ALL!$A$2:$Z$3303,20,FALSE)*K2183*IF(L2183="t",10,IF(L2183="kg",0.01,IF(L2183="q",1,IF(L2183="l",0.01*VLOOKUP(EVID_HNOJENI!N2183,HNOJIVA_ALL!$A$2:$AE$3303,31,FALSE),"CHYBA")))),2)</f>
        <v>#N/A</v>
      </c>
    </row>
    <row r="2184" spans="1:21" x14ac:dyDescent="0.2">
      <c r="A2184" s="32"/>
      <c r="B2184" s="45" t="e">
        <f>VLOOKUP($A2184,EVID_OSEVU!$A$1:$M$4972,2,FALSE)</f>
        <v>#N/A</v>
      </c>
      <c r="C2184" s="45" t="e">
        <f>VLOOKUP($A2184,EVID_OSEVU!$A$1:$M$4972,3,FALSE)</f>
        <v>#N/A</v>
      </c>
      <c r="D2184" s="45" t="e">
        <f>VLOOKUP($A2184,EVID_OSEVU!$A$1:$M$4972,4,FALSE)</f>
        <v>#N/A</v>
      </c>
      <c r="E2184" s="45" t="e">
        <f>VLOOKUP($A2184,EVID_OSEVU!$A$1:$M$4972,7,FALSE)</f>
        <v>#N/A</v>
      </c>
      <c r="F2184" s="45" t="e">
        <f>VLOOKUP($A2184,EVID_OSEVU!$A$1:$M$4972,8,FALSE)</f>
        <v>#N/A</v>
      </c>
      <c r="G2184" s="45" t="e">
        <f>VLOOKUP($A2184,EVID_OSEVU!$A$1:$M$4972,11,FALSE)</f>
        <v>#N/A</v>
      </c>
      <c r="H2184" s="35"/>
      <c r="I2184" s="48"/>
      <c r="J2184" s="33" t="e">
        <f>VLOOKUP($A2184,EVID_OSEVU!$A$1:$M$4972,11,FALSE)</f>
        <v>#N/A</v>
      </c>
      <c r="K2184" s="39"/>
      <c r="L2184" s="49"/>
      <c r="M2184" s="89" t="e">
        <f t="shared" si="34"/>
        <v>#N/A</v>
      </c>
      <c r="N2184" s="50"/>
      <c r="O2184" s="37" t="e">
        <f>VLOOKUP(EVID_HNOJENI!N2184,HNOJIVA_ALL!$A$2:$Z$3303,4,FALSE)</f>
        <v>#N/A</v>
      </c>
      <c r="P2184" s="51" t="e">
        <f>ROUND(VLOOKUP(EVID_HNOJENI!N2184,HNOJIVA_ALL!$A$2:$Z$3303,14,FALSE)*K2184*IF(L2184="t",10,IF(L2184="kg",0.01,IF(L2184="q",1,IF(L2184="l",0.01*VLOOKUP(EVID_HNOJENI!N2184,HNOJIVA_ALL!$A$2:$AE$3303,31,FALSE),"CHYBA")))),2)</f>
        <v>#N/A</v>
      </c>
      <c r="Q2184" s="51" t="e">
        <f>ROUND(VLOOKUP(EVID_HNOJENI!N2184,HNOJIVA_ALL!$A$2:$Z$3303,15,FALSE)*K2184*IF(L2184="t",10,IF(L2184="kg",0.01,IF(L2184="q",1,IF(L2184="l",0.01*VLOOKUP(EVID_HNOJENI!N2184,HNOJIVA_ALL!$A$2:$AE$3303,31,FALSE),"CHYBA")))),2)</f>
        <v>#N/A</v>
      </c>
      <c r="R2184" s="51" t="e">
        <f>ROUND(VLOOKUP(EVID_HNOJENI!N2184,HNOJIVA_ALL!$A$2:$Z$3303,16,FALSE)*K2184*IF(L2184="t",10,IF(L2184="kg",0.01,IF(L2184="q",1,IF(L2184="l",0.01*VLOOKUP(EVID_HNOJENI!N2184,HNOJIVA_ALL!$A$2:$AE$3303,31,FALSE),"CHYBA")))),2)</f>
        <v>#N/A</v>
      </c>
      <c r="S2184" s="51" t="e">
        <f>ROUND(VLOOKUP(EVID_HNOJENI!N2184,HNOJIVA_ALL!$A$2:$Z$3303,18,FALSE)*K2184*IF(L2184="t",10,IF(L2184="kg",0.01,IF(L2184="q",1,IF(L2184="l",0.01*VLOOKUP(EVID_HNOJENI!N2184,HNOJIVA_ALL!$A$2:$AE$3303,31,FALSE),"CHYBA")))),2)</f>
        <v>#N/A</v>
      </c>
      <c r="T2184" s="51" t="e">
        <f>ROUND(VLOOKUP(EVID_HNOJENI!N2184,HNOJIVA_ALL!$A$2:$Z$3303,17,FALSE)*K2184*IF(L2184="t",10,IF(L2184="kg",0.01,IF(L2184="q",1,IF(L2184="l",0.01*VLOOKUP(EVID_HNOJENI!N2184,HNOJIVA_ALL!$A$2:$AE$3303,31,FALSE),"CHYBA")))),2)</f>
        <v>#N/A</v>
      </c>
      <c r="U2184" s="51" t="e">
        <f>ROUND(VLOOKUP(EVID_HNOJENI!N2184,HNOJIVA_ALL!$A$2:$Z$3303,20,FALSE)*K2184*IF(L2184="t",10,IF(L2184="kg",0.01,IF(L2184="q",1,IF(L2184="l",0.01*VLOOKUP(EVID_HNOJENI!N2184,HNOJIVA_ALL!$A$2:$AE$3303,31,FALSE),"CHYBA")))),2)</f>
        <v>#N/A</v>
      </c>
    </row>
    <row r="2185" spans="1:21" x14ac:dyDescent="0.2">
      <c r="A2185" s="32"/>
      <c r="B2185" s="45" t="e">
        <f>VLOOKUP($A2185,EVID_OSEVU!$A$1:$M$4972,2,FALSE)</f>
        <v>#N/A</v>
      </c>
      <c r="C2185" s="45" t="e">
        <f>VLOOKUP($A2185,EVID_OSEVU!$A$1:$M$4972,3,FALSE)</f>
        <v>#N/A</v>
      </c>
      <c r="D2185" s="45" t="e">
        <f>VLOOKUP($A2185,EVID_OSEVU!$A$1:$M$4972,4,FALSE)</f>
        <v>#N/A</v>
      </c>
      <c r="E2185" s="45" t="e">
        <f>VLOOKUP($A2185,EVID_OSEVU!$A$1:$M$4972,7,FALSE)</f>
        <v>#N/A</v>
      </c>
      <c r="F2185" s="45" t="e">
        <f>VLOOKUP($A2185,EVID_OSEVU!$A$1:$M$4972,8,FALSE)</f>
        <v>#N/A</v>
      </c>
      <c r="G2185" s="45" t="e">
        <f>VLOOKUP($A2185,EVID_OSEVU!$A$1:$M$4972,11,FALSE)</f>
        <v>#N/A</v>
      </c>
      <c r="H2185" s="35"/>
      <c r="I2185" s="48"/>
      <c r="J2185" s="33" t="e">
        <f>VLOOKUP($A2185,EVID_OSEVU!$A$1:$M$4972,11,FALSE)</f>
        <v>#N/A</v>
      </c>
      <c r="K2185" s="39"/>
      <c r="L2185" s="49"/>
      <c r="M2185" s="89" t="e">
        <f t="shared" si="34"/>
        <v>#N/A</v>
      </c>
      <c r="N2185" s="50"/>
      <c r="O2185" s="37" t="e">
        <f>VLOOKUP(EVID_HNOJENI!N2185,HNOJIVA_ALL!$A$2:$Z$3303,4,FALSE)</f>
        <v>#N/A</v>
      </c>
      <c r="P2185" s="51" t="e">
        <f>ROUND(VLOOKUP(EVID_HNOJENI!N2185,HNOJIVA_ALL!$A$2:$Z$3303,14,FALSE)*K2185*IF(L2185="t",10,IF(L2185="kg",0.01,IF(L2185="q",1,IF(L2185="l",0.01*VLOOKUP(EVID_HNOJENI!N2185,HNOJIVA_ALL!$A$2:$AE$3303,31,FALSE),"CHYBA")))),2)</f>
        <v>#N/A</v>
      </c>
      <c r="Q2185" s="51" t="e">
        <f>ROUND(VLOOKUP(EVID_HNOJENI!N2185,HNOJIVA_ALL!$A$2:$Z$3303,15,FALSE)*K2185*IF(L2185="t",10,IF(L2185="kg",0.01,IF(L2185="q",1,IF(L2185="l",0.01*VLOOKUP(EVID_HNOJENI!N2185,HNOJIVA_ALL!$A$2:$AE$3303,31,FALSE),"CHYBA")))),2)</f>
        <v>#N/A</v>
      </c>
      <c r="R2185" s="51" t="e">
        <f>ROUND(VLOOKUP(EVID_HNOJENI!N2185,HNOJIVA_ALL!$A$2:$Z$3303,16,FALSE)*K2185*IF(L2185="t",10,IF(L2185="kg",0.01,IF(L2185="q",1,IF(L2185="l",0.01*VLOOKUP(EVID_HNOJENI!N2185,HNOJIVA_ALL!$A$2:$AE$3303,31,FALSE),"CHYBA")))),2)</f>
        <v>#N/A</v>
      </c>
      <c r="S2185" s="51" t="e">
        <f>ROUND(VLOOKUP(EVID_HNOJENI!N2185,HNOJIVA_ALL!$A$2:$Z$3303,18,FALSE)*K2185*IF(L2185="t",10,IF(L2185="kg",0.01,IF(L2185="q",1,IF(L2185="l",0.01*VLOOKUP(EVID_HNOJENI!N2185,HNOJIVA_ALL!$A$2:$AE$3303,31,FALSE),"CHYBA")))),2)</f>
        <v>#N/A</v>
      </c>
      <c r="T2185" s="51" t="e">
        <f>ROUND(VLOOKUP(EVID_HNOJENI!N2185,HNOJIVA_ALL!$A$2:$Z$3303,17,FALSE)*K2185*IF(L2185="t",10,IF(L2185="kg",0.01,IF(L2185="q",1,IF(L2185="l",0.01*VLOOKUP(EVID_HNOJENI!N2185,HNOJIVA_ALL!$A$2:$AE$3303,31,FALSE),"CHYBA")))),2)</f>
        <v>#N/A</v>
      </c>
      <c r="U2185" s="51" t="e">
        <f>ROUND(VLOOKUP(EVID_HNOJENI!N2185,HNOJIVA_ALL!$A$2:$Z$3303,20,FALSE)*K2185*IF(L2185="t",10,IF(L2185="kg",0.01,IF(L2185="q",1,IF(L2185="l",0.01*VLOOKUP(EVID_HNOJENI!N2185,HNOJIVA_ALL!$A$2:$AE$3303,31,FALSE),"CHYBA")))),2)</f>
        <v>#N/A</v>
      </c>
    </row>
    <row r="2186" spans="1:21" x14ac:dyDescent="0.2">
      <c r="A2186" s="32"/>
      <c r="B2186" s="45" t="e">
        <f>VLOOKUP($A2186,EVID_OSEVU!$A$1:$M$4972,2,FALSE)</f>
        <v>#N/A</v>
      </c>
      <c r="C2186" s="45" t="e">
        <f>VLOOKUP($A2186,EVID_OSEVU!$A$1:$M$4972,3,FALSE)</f>
        <v>#N/A</v>
      </c>
      <c r="D2186" s="45" t="e">
        <f>VLOOKUP($A2186,EVID_OSEVU!$A$1:$M$4972,4,FALSE)</f>
        <v>#N/A</v>
      </c>
      <c r="E2186" s="45" t="e">
        <f>VLOOKUP($A2186,EVID_OSEVU!$A$1:$M$4972,7,FALSE)</f>
        <v>#N/A</v>
      </c>
      <c r="F2186" s="45" t="e">
        <f>VLOOKUP($A2186,EVID_OSEVU!$A$1:$M$4972,8,FALSE)</f>
        <v>#N/A</v>
      </c>
      <c r="G2186" s="45" t="e">
        <f>VLOOKUP($A2186,EVID_OSEVU!$A$1:$M$4972,11,FALSE)</f>
        <v>#N/A</v>
      </c>
      <c r="H2186" s="35"/>
      <c r="I2186" s="48"/>
      <c r="J2186" s="33" t="e">
        <f>VLOOKUP($A2186,EVID_OSEVU!$A$1:$M$4972,11,FALSE)</f>
        <v>#N/A</v>
      </c>
      <c r="K2186" s="39"/>
      <c r="L2186" s="49"/>
      <c r="M2186" s="89" t="e">
        <f t="shared" si="34"/>
        <v>#N/A</v>
      </c>
      <c r="N2186" s="50"/>
      <c r="O2186" s="37" t="e">
        <f>VLOOKUP(EVID_HNOJENI!N2186,HNOJIVA_ALL!$A$2:$Z$3303,4,FALSE)</f>
        <v>#N/A</v>
      </c>
      <c r="P2186" s="51" t="e">
        <f>ROUND(VLOOKUP(EVID_HNOJENI!N2186,HNOJIVA_ALL!$A$2:$Z$3303,14,FALSE)*K2186*IF(L2186="t",10,IF(L2186="kg",0.01,IF(L2186="q",1,IF(L2186="l",0.01*VLOOKUP(EVID_HNOJENI!N2186,HNOJIVA_ALL!$A$2:$AE$3303,31,FALSE),"CHYBA")))),2)</f>
        <v>#N/A</v>
      </c>
      <c r="Q2186" s="51" t="e">
        <f>ROUND(VLOOKUP(EVID_HNOJENI!N2186,HNOJIVA_ALL!$A$2:$Z$3303,15,FALSE)*K2186*IF(L2186="t",10,IF(L2186="kg",0.01,IF(L2186="q",1,IF(L2186="l",0.01*VLOOKUP(EVID_HNOJENI!N2186,HNOJIVA_ALL!$A$2:$AE$3303,31,FALSE),"CHYBA")))),2)</f>
        <v>#N/A</v>
      </c>
      <c r="R2186" s="51" t="e">
        <f>ROUND(VLOOKUP(EVID_HNOJENI!N2186,HNOJIVA_ALL!$A$2:$Z$3303,16,FALSE)*K2186*IF(L2186="t",10,IF(L2186="kg",0.01,IF(L2186="q",1,IF(L2186="l",0.01*VLOOKUP(EVID_HNOJENI!N2186,HNOJIVA_ALL!$A$2:$AE$3303,31,FALSE),"CHYBA")))),2)</f>
        <v>#N/A</v>
      </c>
      <c r="S2186" s="51" t="e">
        <f>ROUND(VLOOKUP(EVID_HNOJENI!N2186,HNOJIVA_ALL!$A$2:$Z$3303,18,FALSE)*K2186*IF(L2186="t",10,IF(L2186="kg",0.01,IF(L2186="q",1,IF(L2186="l",0.01*VLOOKUP(EVID_HNOJENI!N2186,HNOJIVA_ALL!$A$2:$AE$3303,31,FALSE),"CHYBA")))),2)</f>
        <v>#N/A</v>
      </c>
      <c r="T2186" s="51" t="e">
        <f>ROUND(VLOOKUP(EVID_HNOJENI!N2186,HNOJIVA_ALL!$A$2:$Z$3303,17,FALSE)*K2186*IF(L2186="t",10,IF(L2186="kg",0.01,IF(L2186="q",1,IF(L2186="l",0.01*VLOOKUP(EVID_HNOJENI!N2186,HNOJIVA_ALL!$A$2:$AE$3303,31,FALSE),"CHYBA")))),2)</f>
        <v>#N/A</v>
      </c>
      <c r="U2186" s="51" t="e">
        <f>ROUND(VLOOKUP(EVID_HNOJENI!N2186,HNOJIVA_ALL!$A$2:$Z$3303,20,FALSE)*K2186*IF(L2186="t",10,IF(L2186="kg",0.01,IF(L2186="q",1,IF(L2186="l",0.01*VLOOKUP(EVID_HNOJENI!N2186,HNOJIVA_ALL!$A$2:$AE$3303,31,FALSE),"CHYBA")))),2)</f>
        <v>#N/A</v>
      </c>
    </row>
    <row r="2187" spans="1:21" x14ac:dyDescent="0.2">
      <c r="A2187" s="32"/>
      <c r="B2187" s="45" t="e">
        <f>VLOOKUP($A2187,EVID_OSEVU!$A$1:$M$4972,2,FALSE)</f>
        <v>#N/A</v>
      </c>
      <c r="C2187" s="45" t="e">
        <f>VLOOKUP($A2187,EVID_OSEVU!$A$1:$M$4972,3,FALSE)</f>
        <v>#N/A</v>
      </c>
      <c r="D2187" s="45" t="e">
        <f>VLOOKUP($A2187,EVID_OSEVU!$A$1:$M$4972,4,FALSE)</f>
        <v>#N/A</v>
      </c>
      <c r="E2187" s="45" t="e">
        <f>VLOOKUP($A2187,EVID_OSEVU!$A$1:$M$4972,7,FALSE)</f>
        <v>#N/A</v>
      </c>
      <c r="F2187" s="45" t="e">
        <f>VLOOKUP($A2187,EVID_OSEVU!$A$1:$M$4972,8,FALSE)</f>
        <v>#N/A</v>
      </c>
      <c r="G2187" s="45" t="e">
        <f>VLOOKUP($A2187,EVID_OSEVU!$A$1:$M$4972,11,FALSE)</f>
        <v>#N/A</v>
      </c>
      <c r="H2187" s="35"/>
      <c r="I2187" s="48"/>
      <c r="J2187" s="33" t="e">
        <f>VLOOKUP($A2187,EVID_OSEVU!$A$1:$M$4972,11,FALSE)</f>
        <v>#N/A</v>
      </c>
      <c r="K2187" s="39"/>
      <c r="L2187" s="49"/>
      <c r="M2187" s="89" t="e">
        <f t="shared" si="34"/>
        <v>#N/A</v>
      </c>
      <c r="N2187" s="50"/>
      <c r="O2187" s="37" t="e">
        <f>VLOOKUP(EVID_HNOJENI!N2187,HNOJIVA_ALL!$A$2:$Z$3303,4,FALSE)</f>
        <v>#N/A</v>
      </c>
      <c r="P2187" s="51" t="e">
        <f>ROUND(VLOOKUP(EVID_HNOJENI!N2187,HNOJIVA_ALL!$A$2:$Z$3303,14,FALSE)*K2187*IF(L2187="t",10,IF(L2187="kg",0.01,IF(L2187="q",1,IF(L2187="l",0.01*VLOOKUP(EVID_HNOJENI!N2187,HNOJIVA_ALL!$A$2:$AE$3303,31,FALSE),"CHYBA")))),2)</f>
        <v>#N/A</v>
      </c>
      <c r="Q2187" s="51" t="e">
        <f>ROUND(VLOOKUP(EVID_HNOJENI!N2187,HNOJIVA_ALL!$A$2:$Z$3303,15,FALSE)*K2187*IF(L2187="t",10,IF(L2187="kg",0.01,IF(L2187="q",1,IF(L2187="l",0.01*VLOOKUP(EVID_HNOJENI!N2187,HNOJIVA_ALL!$A$2:$AE$3303,31,FALSE),"CHYBA")))),2)</f>
        <v>#N/A</v>
      </c>
      <c r="R2187" s="51" t="e">
        <f>ROUND(VLOOKUP(EVID_HNOJENI!N2187,HNOJIVA_ALL!$A$2:$Z$3303,16,FALSE)*K2187*IF(L2187="t",10,IF(L2187="kg",0.01,IF(L2187="q",1,IF(L2187="l",0.01*VLOOKUP(EVID_HNOJENI!N2187,HNOJIVA_ALL!$A$2:$AE$3303,31,FALSE),"CHYBA")))),2)</f>
        <v>#N/A</v>
      </c>
      <c r="S2187" s="51" t="e">
        <f>ROUND(VLOOKUP(EVID_HNOJENI!N2187,HNOJIVA_ALL!$A$2:$Z$3303,18,FALSE)*K2187*IF(L2187="t",10,IF(L2187="kg",0.01,IF(L2187="q",1,IF(L2187="l",0.01*VLOOKUP(EVID_HNOJENI!N2187,HNOJIVA_ALL!$A$2:$AE$3303,31,FALSE),"CHYBA")))),2)</f>
        <v>#N/A</v>
      </c>
      <c r="T2187" s="51" t="e">
        <f>ROUND(VLOOKUP(EVID_HNOJENI!N2187,HNOJIVA_ALL!$A$2:$Z$3303,17,FALSE)*K2187*IF(L2187="t",10,IF(L2187="kg",0.01,IF(L2187="q",1,IF(L2187="l",0.01*VLOOKUP(EVID_HNOJENI!N2187,HNOJIVA_ALL!$A$2:$AE$3303,31,FALSE),"CHYBA")))),2)</f>
        <v>#N/A</v>
      </c>
      <c r="U2187" s="51" t="e">
        <f>ROUND(VLOOKUP(EVID_HNOJENI!N2187,HNOJIVA_ALL!$A$2:$Z$3303,20,FALSE)*K2187*IF(L2187="t",10,IF(L2187="kg",0.01,IF(L2187="q",1,IF(L2187="l",0.01*VLOOKUP(EVID_HNOJENI!N2187,HNOJIVA_ALL!$A$2:$AE$3303,31,FALSE),"CHYBA")))),2)</f>
        <v>#N/A</v>
      </c>
    </row>
    <row r="2188" spans="1:21" x14ac:dyDescent="0.2">
      <c r="A2188" s="32"/>
      <c r="B2188" s="45" t="e">
        <f>VLOOKUP($A2188,EVID_OSEVU!$A$1:$M$4972,2,FALSE)</f>
        <v>#N/A</v>
      </c>
      <c r="C2188" s="45" t="e">
        <f>VLOOKUP($A2188,EVID_OSEVU!$A$1:$M$4972,3,FALSE)</f>
        <v>#N/A</v>
      </c>
      <c r="D2188" s="45" t="e">
        <f>VLOOKUP($A2188,EVID_OSEVU!$A$1:$M$4972,4,FALSE)</f>
        <v>#N/A</v>
      </c>
      <c r="E2188" s="45" t="e">
        <f>VLOOKUP($A2188,EVID_OSEVU!$A$1:$M$4972,7,FALSE)</f>
        <v>#N/A</v>
      </c>
      <c r="F2188" s="45" t="e">
        <f>VLOOKUP($A2188,EVID_OSEVU!$A$1:$M$4972,8,FALSE)</f>
        <v>#N/A</v>
      </c>
      <c r="G2188" s="45" t="e">
        <f>VLOOKUP($A2188,EVID_OSEVU!$A$1:$M$4972,11,FALSE)</f>
        <v>#N/A</v>
      </c>
      <c r="H2188" s="35"/>
      <c r="I2188" s="48"/>
      <c r="J2188" s="33" t="e">
        <f>VLOOKUP($A2188,EVID_OSEVU!$A$1:$M$4972,11,FALSE)</f>
        <v>#N/A</v>
      </c>
      <c r="K2188" s="39"/>
      <c r="L2188" s="49"/>
      <c r="M2188" s="89" t="e">
        <f t="shared" si="34"/>
        <v>#N/A</v>
      </c>
      <c r="N2188" s="50"/>
      <c r="O2188" s="37" t="e">
        <f>VLOOKUP(EVID_HNOJENI!N2188,HNOJIVA_ALL!$A$2:$Z$3303,4,FALSE)</f>
        <v>#N/A</v>
      </c>
      <c r="P2188" s="51" t="e">
        <f>ROUND(VLOOKUP(EVID_HNOJENI!N2188,HNOJIVA_ALL!$A$2:$Z$3303,14,FALSE)*K2188*IF(L2188="t",10,IF(L2188="kg",0.01,IF(L2188="q",1,IF(L2188="l",0.01*VLOOKUP(EVID_HNOJENI!N2188,HNOJIVA_ALL!$A$2:$AE$3303,31,FALSE),"CHYBA")))),2)</f>
        <v>#N/A</v>
      </c>
      <c r="Q2188" s="51" t="e">
        <f>ROUND(VLOOKUP(EVID_HNOJENI!N2188,HNOJIVA_ALL!$A$2:$Z$3303,15,FALSE)*K2188*IF(L2188="t",10,IF(L2188="kg",0.01,IF(L2188="q",1,IF(L2188="l",0.01*VLOOKUP(EVID_HNOJENI!N2188,HNOJIVA_ALL!$A$2:$AE$3303,31,FALSE),"CHYBA")))),2)</f>
        <v>#N/A</v>
      </c>
      <c r="R2188" s="51" t="e">
        <f>ROUND(VLOOKUP(EVID_HNOJENI!N2188,HNOJIVA_ALL!$A$2:$Z$3303,16,FALSE)*K2188*IF(L2188="t",10,IF(L2188="kg",0.01,IF(L2188="q",1,IF(L2188="l",0.01*VLOOKUP(EVID_HNOJENI!N2188,HNOJIVA_ALL!$A$2:$AE$3303,31,FALSE),"CHYBA")))),2)</f>
        <v>#N/A</v>
      </c>
      <c r="S2188" s="51" t="e">
        <f>ROUND(VLOOKUP(EVID_HNOJENI!N2188,HNOJIVA_ALL!$A$2:$Z$3303,18,FALSE)*K2188*IF(L2188="t",10,IF(L2188="kg",0.01,IF(L2188="q",1,IF(L2188="l",0.01*VLOOKUP(EVID_HNOJENI!N2188,HNOJIVA_ALL!$A$2:$AE$3303,31,FALSE),"CHYBA")))),2)</f>
        <v>#N/A</v>
      </c>
      <c r="T2188" s="51" t="e">
        <f>ROUND(VLOOKUP(EVID_HNOJENI!N2188,HNOJIVA_ALL!$A$2:$Z$3303,17,FALSE)*K2188*IF(L2188="t",10,IF(L2188="kg",0.01,IF(L2188="q",1,IF(L2188="l",0.01*VLOOKUP(EVID_HNOJENI!N2188,HNOJIVA_ALL!$A$2:$AE$3303,31,FALSE),"CHYBA")))),2)</f>
        <v>#N/A</v>
      </c>
      <c r="U2188" s="51" t="e">
        <f>ROUND(VLOOKUP(EVID_HNOJENI!N2188,HNOJIVA_ALL!$A$2:$Z$3303,20,FALSE)*K2188*IF(L2188="t",10,IF(L2188="kg",0.01,IF(L2188="q",1,IF(L2188="l",0.01*VLOOKUP(EVID_HNOJENI!N2188,HNOJIVA_ALL!$A$2:$AE$3303,31,FALSE),"CHYBA")))),2)</f>
        <v>#N/A</v>
      </c>
    </row>
    <row r="2189" spans="1:21" x14ac:dyDescent="0.2">
      <c r="A2189" s="32"/>
      <c r="B2189" s="45" t="e">
        <f>VLOOKUP($A2189,EVID_OSEVU!$A$1:$M$4972,2,FALSE)</f>
        <v>#N/A</v>
      </c>
      <c r="C2189" s="45" t="e">
        <f>VLOOKUP($A2189,EVID_OSEVU!$A$1:$M$4972,3,FALSE)</f>
        <v>#N/A</v>
      </c>
      <c r="D2189" s="45" t="e">
        <f>VLOOKUP($A2189,EVID_OSEVU!$A$1:$M$4972,4,FALSE)</f>
        <v>#N/A</v>
      </c>
      <c r="E2189" s="45" t="e">
        <f>VLOOKUP($A2189,EVID_OSEVU!$A$1:$M$4972,7,FALSE)</f>
        <v>#N/A</v>
      </c>
      <c r="F2189" s="45" t="e">
        <f>VLOOKUP($A2189,EVID_OSEVU!$A$1:$M$4972,8,FALSE)</f>
        <v>#N/A</v>
      </c>
      <c r="G2189" s="45" t="e">
        <f>VLOOKUP($A2189,EVID_OSEVU!$A$1:$M$4972,11,FALSE)</f>
        <v>#N/A</v>
      </c>
      <c r="H2189" s="35"/>
      <c r="I2189" s="48"/>
      <c r="J2189" s="33" t="e">
        <f>VLOOKUP($A2189,EVID_OSEVU!$A$1:$M$4972,11,FALSE)</f>
        <v>#N/A</v>
      </c>
      <c r="K2189" s="39"/>
      <c r="L2189" s="49"/>
      <c r="M2189" s="89" t="e">
        <f t="shared" si="34"/>
        <v>#N/A</v>
      </c>
      <c r="N2189" s="50"/>
      <c r="O2189" s="37" t="e">
        <f>VLOOKUP(EVID_HNOJENI!N2189,HNOJIVA_ALL!$A$2:$Z$3303,4,FALSE)</f>
        <v>#N/A</v>
      </c>
      <c r="P2189" s="51" t="e">
        <f>ROUND(VLOOKUP(EVID_HNOJENI!N2189,HNOJIVA_ALL!$A$2:$Z$3303,14,FALSE)*K2189*IF(L2189="t",10,IF(L2189="kg",0.01,IF(L2189="q",1,IF(L2189="l",0.01*VLOOKUP(EVID_HNOJENI!N2189,HNOJIVA_ALL!$A$2:$AE$3303,31,FALSE),"CHYBA")))),2)</f>
        <v>#N/A</v>
      </c>
      <c r="Q2189" s="51" t="e">
        <f>ROUND(VLOOKUP(EVID_HNOJENI!N2189,HNOJIVA_ALL!$A$2:$Z$3303,15,FALSE)*K2189*IF(L2189="t",10,IF(L2189="kg",0.01,IF(L2189="q",1,IF(L2189="l",0.01*VLOOKUP(EVID_HNOJENI!N2189,HNOJIVA_ALL!$A$2:$AE$3303,31,FALSE),"CHYBA")))),2)</f>
        <v>#N/A</v>
      </c>
      <c r="R2189" s="51" t="e">
        <f>ROUND(VLOOKUP(EVID_HNOJENI!N2189,HNOJIVA_ALL!$A$2:$Z$3303,16,FALSE)*K2189*IF(L2189="t",10,IF(L2189="kg",0.01,IF(L2189="q",1,IF(L2189="l",0.01*VLOOKUP(EVID_HNOJENI!N2189,HNOJIVA_ALL!$A$2:$AE$3303,31,FALSE),"CHYBA")))),2)</f>
        <v>#N/A</v>
      </c>
      <c r="S2189" s="51" t="e">
        <f>ROUND(VLOOKUP(EVID_HNOJENI!N2189,HNOJIVA_ALL!$A$2:$Z$3303,18,FALSE)*K2189*IF(L2189="t",10,IF(L2189="kg",0.01,IF(L2189="q",1,IF(L2189="l",0.01*VLOOKUP(EVID_HNOJENI!N2189,HNOJIVA_ALL!$A$2:$AE$3303,31,FALSE),"CHYBA")))),2)</f>
        <v>#N/A</v>
      </c>
      <c r="T2189" s="51" t="e">
        <f>ROUND(VLOOKUP(EVID_HNOJENI!N2189,HNOJIVA_ALL!$A$2:$Z$3303,17,FALSE)*K2189*IF(L2189="t",10,IF(L2189="kg",0.01,IF(L2189="q",1,IF(L2189="l",0.01*VLOOKUP(EVID_HNOJENI!N2189,HNOJIVA_ALL!$A$2:$AE$3303,31,FALSE),"CHYBA")))),2)</f>
        <v>#N/A</v>
      </c>
      <c r="U2189" s="51" t="e">
        <f>ROUND(VLOOKUP(EVID_HNOJENI!N2189,HNOJIVA_ALL!$A$2:$Z$3303,20,FALSE)*K2189*IF(L2189="t",10,IF(L2189="kg",0.01,IF(L2189="q",1,IF(L2189="l",0.01*VLOOKUP(EVID_HNOJENI!N2189,HNOJIVA_ALL!$A$2:$AE$3303,31,FALSE),"CHYBA")))),2)</f>
        <v>#N/A</v>
      </c>
    </row>
    <row r="2190" spans="1:21" x14ac:dyDescent="0.2">
      <c r="A2190" s="32"/>
      <c r="B2190" s="45" t="e">
        <f>VLOOKUP($A2190,EVID_OSEVU!$A$1:$M$4972,2,FALSE)</f>
        <v>#N/A</v>
      </c>
      <c r="C2190" s="45" t="e">
        <f>VLOOKUP($A2190,EVID_OSEVU!$A$1:$M$4972,3,FALSE)</f>
        <v>#N/A</v>
      </c>
      <c r="D2190" s="45" t="e">
        <f>VLOOKUP($A2190,EVID_OSEVU!$A$1:$M$4972,4,FALSE)</f>
        <v>#N/A</v>
      </c>
      <c r="E2190" s="45" t="e">
        <f>VLOOKUP($A2190,EVID_OSEVU!$A$1:$M$4972,7,FALSE)</f>
        <v>#N/A</v>
      </c>
      <c r="F2190" s="45" t="e">
        <f>VLOOKUP($A2190,EVID_OSEVU!$A$1:$M$4972,8,FALSE)</f>
        <v>#N/A</v>
      </c>
      <c r="G2190" s="45" t="e">
        <f>VLOOKUP($A2190,EVID_OSEVU!$A$1:$M$4972,11,FALSE)</f>
        <v>#N/A</v>
      </c>
      <c r="H2190" s="35"/>
      <c r="I2190" s="48"/>
      <c r="J2190" s="33" t="e">
        <f>VLOOKUP($A2190,EVID_OSEVU!$A$1:$M$4972,11,FALSE)</f>
        <v>#N/A</v>
      </c>
      <c r="K2190" s="39"/>
      <c r="L2190" s="49"/>
      <c r="M2190" s="89" t="e">
        <f t="shared" si="34"/>
        <v>#N/A</v>
      </c>
      <c r="N2190" s="50"/>
      <c r="O2190" s="37" t="e">
        <f>VLOOKUP(EVID_HNOJENI!N2190,HNOJIVA_ALL!$A$2:$Z$3303,4,FALSE)</f>
        <v>#N/A</v>
      </c>
      <c r="P2190" s="51" t="e">
        <f>ROUND(VLOOKUP(EVID_HNOJENI!N2190,HNOJIVA_ALL!$A$2:$Z$3303,14,FALSE)*K2190*IF(L2190="t",10,IF(L2190="kg",0.01,IF(L2190="q",1,IF(L2190="l",0.01*VLOOKUP(EVID_HNOJENI!N2190,HNOJIVA_ALL!$A$2:$AE$3303,31,FALSE),"CHYBA")))),2)</f>
        <v>#N/A</v>
      </c>
      <c r="Q2190" s="51" t="e">
        <f>ROUND(VLOOKUP(EVID_HNOJENI!N2190,HNOJIVA_ALL!$A$2:$Z$3303,15,FALSE)*K2190*IF(L2190="t",10,IF(L2190="kg",0.01,IF(L2190="q",1,IF(L2190="l",0.01*VLOOKUP(EVID_HNOJENI!N2190,HNOJIVA_ALL!$A$2:$AE$3303,31,FALSE),"CHYBA")))),2)</f>
        <v>#N/A</v>
      </c>
      <c r="R2190" s="51" t="e">
        <f>ROUND(VLOOKUP(EVID_HNOJENI!N2190,HNOJIVA_ALL!$A$2:$Z$3303,16,FALSE)*K2190*IF(L2190="t",10,IF(L2190="kg",0.01,IF(L2190="q",1,IF(L2190="l",0.01*VLOOKUP(EVID_HNOJENI!N2190,HNOJIVA_ALL!$A$2:$AE$3303,31,FALSE),"CHYBA")))),2)</f>
        <v>#N/A</v>
      </c>
      <c r="S2190" s="51" t="e">
        <f>ROUND(VLOOKUP(EVID_HNOJENI!N2190,HNOJIVA_ALL!$A$2:$Z$3303,18,FALSE)*K2190*IF(L2190="t",10,IF(L2190="kg",0.01,IF(L2190="q",1,IF(L2190="l",0.01*VLOOKUP(EVID_HNOJENI!N2190,HNOJIVA_ALL!$A$2:$AE$3303,31,FALSE),"CHYBA")))),2)</f>
        <v>#N/A</v>
      </c>
      <c r="T2190" s="51" t="e">
        <f>ROUND(VLOOKUP(EVID_HNOJENI!N2190,HNOJIVA_ALL!$A$2:$Z$3303,17,FALSE)*K2190*IF(L2190="t",10,IF(L2190="kg",0.01,IF(L2190="q",1,IF(L2190="l",0.01*VLOOKUP(EVID_HNOJENI!N2190,HNOJIVA_ALL!$A$2:$AE$3303,31,FALSE),"CHYBA")))),2)</f>
        <v>#N/A</v>
      </c>
      <c r="U2190" s="51" t="e">
        <f>ROUND(VLOOKUP(EVID_HNOJENI!N2190,HNOJIVA_ALL!$A$2:$Z$3303,20,FALSE)*K2190*IF(L2190="t",10,IF(L2190="kg",0.01,IF(L2190="q",1,IF(L2190="l",0.01*VLOOKUP(EVID_HNOJENI!N2190,HNOJIVA_ALL!$A$2:$AE$3303,31,FALSE),"CHYBA")))),2)</f>
        <v>#N/A</v>
      </c>
    </row>
    <row r="2191" spans="1:21" x14ac:dyDescent="0.2">
      <c r="A2191" s="32"/>
      <c r="B2191" s="45" t="e">
        <f>VLOOKUP($A2191,EVID_OSEVU!$A$1:$M$4972,2,FALSE)</f>
        <v>#N/A</v>
      </c>
      <c r="C2191" s="45" t="e">
        <f>VLOOKUP($A2191,EVID_OSEVU!$A$1:$M$4972,3,FALSE)</f>
        <v>#N/A</v>
      </c>
      <c r="D2191" s="45" t="e">
        <f>VLOOKUP($A2191,EVID_OSEVU!$A$1:$M$4972,4,FALSE)</f>
        <v>#N/A</v>
      </c>
      <c r="E2191" s="45" t="e">
        <f>VLOOKUP($A2191,EVID_OSEVU!$A$1:$M$4972,7,FALSE)</f>
        <v>#N/A</v>
      </c>
      <c r="F2191" s="45" t="e">
        <f>VLOOKUP($A2191,EVID_OSEVU!$A$1:$M$4972,8,FALSE)</f>
        <v>#N/A</v>
      </c>
      <c r="G2191" s="45" t="e">
        <f>VLOOKUP($A2191,EVID_OSEVU!$A$1:$M$4972,11,FALSE)</f>
        <v>#N/A</v>
      </c>
      <c r="H2191" s="35"/>
      <c r="I2191" s="48"/>
      <c r="J2191" s="33" t="e">
        <f>VLOOKUP($A2191,EVID_OSEVU!$A$1:$M$4972,11,FALSE)</f>
        <v>#N/A</v>
      </c>
      <c r="K2191" s="39"/>
      <c r="L2191" s="49"/>
      <c r="M2191" s="89" t="e">
        <f t="shared" si="34"/>
        <v>#N/A</v>
      </c>
      <c r="N2191" s="50"/>
      <c r="O2191" s="37" t="e">
        <f>VLOOKUP(EVID_HNOJENI!N2191,HNOJIVA_ALL!$A$2:$Z$3303,4,FALSE)</f>
        <v>#N/A</v>
      </c>
      <c r="P2191" s="51" t="e">
        <f>ROUND(VLOOKUP(EVID_HNOJENI!N2191,HNOJIVA_ALL!$A$2:$Z$3303,14,FALSE)*K2191*IF(L2191="t",10,IF(L2191="kg",0.01,IF(L2191="q",1,IF(L2191="l",0.01*VLOOKUP(EVID_HNOJENI!N2191,HNOJIVA_ALL!$A$2:$AE$3303,31,FALSE),"CHYBA")))),2)</f>
        <v>#N/A</v>
      </c>
      <c r="Q2191" s="51" t="e">
        <f>ROUND(VLOOKUP(EVID_HNOJENI!N2191,HNOJIVA_ALL!$A$2:$Z$3303,15,FALSE)*K2191*IF(L2191="t",10,IF(L2191="kg",0.01,IF(L2191="q",1,IF(L2191="l",0.01*VLOOKUP(EVID_HNOJENI!N2191,HNOJIVA_ALL!$A$2:$AE$3303,31,FALSE),"CHYBA")))),2)</f>
        <v>#N/A</v>
      </c>
      <c r="R2191" s="51" t="e">
        <f>ROUND(VLOOKUP(EVID_HNOJENI!N2191,HNOJIVA_ALL!$A$2:$Z$3303,16,FALSE)*K2191*IF(L2191="t",10,IF(L2191="kg",0.01,IF(L2191="q",1,IF(L2191="l",0.01*VLOOKUP(EVID_HNOJENI!N2191,HNOJIVA_ALL!$A$2:$AE$3303,31,FALSE),"CHYBA")))),2)</f>
        <v>#N/A</v>
      </c>
      <c r="S2191" s="51" t="e">
        <f>ROUND(VLOOKUP(EVID_HNOJENI!N2191,HNOJIVA_ALL!$A$2:$Z$3303,18,FALSE)*K2191*IF(L2191="t",10,IF(L2191="kg",0.01,IF(L2191="q",1,IF(L2191="l",0.01*VLOOKUP(EVID_HNOJENI!N2191,HNOJIVA_ALL!$A$2:$AE$3303,31,FALSE),"CHYBA")))),2)</f>
        <v>#N/A</v>
      </c>
      <c r="T2191" s="51" t="e">
        <f>ROUND(VLOOKUP(EVID_HNOJENI!N2191,HNOJIVA_ALL!$A$2:$Z$3303,17,FALSE)*K2191*IF(L2191="t",10,IF(L2191="kg",0.01,IF(L2191="q",1,IF(L2191="l",0.01*VLOOKUP(EVID_HNOJENI!N2191,HNOJIVA_ALL!$A$2:$AE$3303,31,FALSE),"CHYBA")))),2)</f>
        <v>#N/A</v>
      </c>
      <c r="U2191" s="51" t="e">
        <f>ROUND(VLOOKUP(EVID_HNOJENI!N2191,HNOJIVA_ALL!$A$2:$Z$3303,20,FALSE)*K2191*IF(L2191="t",10,IF(L2191="kg",0.01,IF(L2191="q",1,IF(L2191="l",0.01*VLOOKUP(EVID_HNOJENI!N2191,HNOJIVA_ALL!$A$2:$AE$3303,31,FALSE),"CHYBA")))),2)</f>
        <v>#N/A</v>
      </c>
    </row>
    <row r="2192" spans="1:21" x14ac:dyDescent="0.2">
      <c r="A2192" s="32"/>
      <c r="B2192" s="45" t="e">
        <f>VLOOKUP($A2192,EVID_OSEVU!$A$1:$M$4972,2,FALSE)</f>
        <v>#N/A</v>
      </c>
      <c r="C2192" s="45" t="e">
        <f>VLOOKUP($A2192,EVID_OSEVU!$A$1:$M$4972,3,FALSE)</f>
        <v>#N/A</v>
      </c>
      <c r="D2192" s="45" t="e">
        <f>VLOOKUP($A2192,EVID_OSEVU!$A$1:$M$4972,4,FALSE)</f>
        <v>#N/A</v>
      </c>
      <c r="E2192" s="45" t="e">
        <f>VLOOKUP($A2192,EVID_OSEVU!$A$1:$M$4972,7,FALSE)</f>
        <v>#N/A</v>
      </c>
      <c r="F2192" s="45" t="e">
        <f>VLOOKUP($A2192,EVID_OSEVU!$A$1:$M$4972,8,FALSE)</f>
        <v>#N/A</v>
      </c>
      <c r="G2192" s="45" t="e">
        <f>VLOOKUP($A2192,EVID_OSEVU!$A$1:$M$4972,11,FALSE)</f>
        <v>#N/A</v>
      </c>
      <c r="H2192" s="35"/>
      <c r="I2192" s="48"/>
      <c r="J2192" s="33" t="e">
        <f>VLOOKUP($A2192,EVID_OSEVU!$A$1:$M$4972,11,FALSE)</f>
        <v>#N/A</v>
      </c>
      <c r="K2192" s="39"/>
      <c r="L2192" s="49"/>
      <c r="M2192" s="89" t="e">
        <f t="shared" si="34"/>
        <v>#N/A</v>
      </c>
      <c r="N2192" s="50"/>
      <c r="O2192" s="37" t="e">
        <f>VLOOKUP(EVID_HNOJENI!N2192,HNOJIVA_ALL!$A$2:$Z$3303,4,FALSE)</f>
        <v>#N/A</v>
      </c>
      <c r="P2192" s="51" t="e">
        <f>ROUND(VLOOKUP(EVID_HNOJENI!N2192,HNOJIVA_ALL!$A$2:$Z$3303,14,FALSE)*K2192*IF(L2192="t",10,IF(L2192="kg",0.01,IF(L2192="q",1,IF(L2192="l",0.01*VLOOKUP(EVID_HNOJENI!N2192,HNOJIVA_ALL!$A$2:$AE$3303,31,FALSE),"CHYBA")))),2)</f>
        <v>#N/A</v>
      </c>
      <c r="Q2192" s="51" t="e">
        <f>ROUND(VLOOKUP(EVID_HNOJENI!N2192,HNOJIVA_ALL!$A$2:$Z$3303,15,FALSE)*K2192*IF(L2192="t",10,IF(L2192="kg",0.01,IF(L2192="q",1,IF(L2192="l",0.01*VLOOKUP(EVID_HNOJENI!N2192,HNOJIVA_ALL!$A$2:$AE$3303,31,FALSE),"CHYBA")))),2)</f>
        <v>#N/A</v>
      </c>
      <c r="R2192" s="51" t="e">
        <f>ROUND(VLOOKUP(EVID_HNOJENI!N2192,HNOJIVA_ALL!$A$2:$Z$3303,16,FALSE)*K2192*IF(L2192="t",10,IF(L2192="kg",0.01,IF(L2192="q",1,IF(L2192="l",0.01*VLOOKUP(EVID_HNOJENI!N2192,HNOJIVA_ALL!$A$2:$AE$3303,31,FALSE),"CHYBA")))),2)</f>
        <v>#N/A</v>
      </c>
      <c r="S2192" s="51" t="e">
        <f>ROUND(VLOOKUP(EVID_HNOJENI!N2192,HNOJIVA_ALL!$A$2:$Z$3303,18,FALSE)*K2192*IF(L2192="t",10,IF(L2192="kg",0.01,IF(L2192="q",1,IF(L2192="l",0.01*VLOOKUP(EVID_HNOJENI!N2192,HNOJIVA_ALL!$A$2:$AE$3303,31,FALSE),"CHYBA")))),2)</f>
        <v>#N/A</v>
      </c>
      <c r="T2192" s="51" t="e">
        <f>ROUND(VLOOKUP(EVID_HNOJENI!N2192,HNOJIVA_ALL!$A$2:$Z$3303,17,FALSE)*K2192*IF(L2192="t",10,IF(L2192="kg",0.01,IF(L2192="q",1,IF(L2192="l",0.01*VLOOKUP(EVID_HNOJENI!N2192,HNOJIVA_ALL!$A$2:$AE$3303,31,FALSE),"CHYBA")))),2)</f>
        <v>#N/A</v>
      </c>
      <c r="U2192" s="51" t="e">
        <f>ROUND(VLOOKUP(EVID_HNOJENI!N2192,HNOJIVA_ALL!$A$2:$Z$3303,20,FALSE)*K2192*IF(L2192="t",10,IF(L2192="kg",0.01,IF(L2192="q",1,IF(L2192="l",0.01*VLOOKUP(EVID_HNOJENI!N2192,HNOJIVA_ALL!$A$2:$AE$3303,31,FALSE),"CHYBA")))),2)</f>
        <v>#N/A</v>
      </c>
    </row>
    <row r="2193" spans="1:21" x14ac:dyDescent="0.2">
      <c r="A2193" s="32"/>
      <c r="B2193" s="45" t="e">
        <f>VLOOKUP($A2193,EVID_OSEVU!$A$1:$M$4972,2,FALSE)</f>
        <v>#N/A</v>
      </c>
      <c r="C2193" s="45" t="e">
        <f>VLOOKUP($A2193,EVID_OSEVU!$A$1:$M$4972,3,FALSE)</f>
        <v>#N/A</v>
      </c>
      <c r="D2193" s="45" t="e">
        <f>VLOOKUP($A2193,EVID_OSEVU!$A$1:$M$4972,4,FALSE)</f>
        <v>#N/A</v>
      </c>
      <c r="E2193" s="45" t="e">
        <f>VLOOKUP($A2193,EVID_OSEVU!$A$1:$M$4972,7,FALSE)</f>
        <v>#N/A</v>
      </c>
      <c r="F2193" s="45" t="e">
        <f>VLOOKUP($A2193,EVID_OSEVU!$A$1:$M$4972,8,FALSE)</f>
        <v>#N/A</v>
      </c>
      <c r="G2193" s="45" t="e">
        <f>VLOOKUP($A2193,EVID_OSEVU!$A$1:$M$4972,11,FALSE)</f>
        <v>#N/A</v>
      </c>
      <c r="H2193" s="35"/>
      <c r="I2193" s="48"/>
      <c r="J2193" s="33" t="e">
        <f>VLOOKUP($A2193,EVID_OSEVU!$A$1:$M$4972,11,FALSE)</f>
        <v>#N/A</v>
      </c>
      <c r="K2193" s="39"/>
      <c r="L2193" s="49"/>
      <c r="M2193" s="89" t="e">
        <f t="shared" si="34"/>
        <v>#N/A</v>
      </c>
      <c r="N2193" s="50"/>
      <c r="O2193" s="37" t="e">
        <f>VLOOKUP(EVID_HNOJENI!N2193,HNOJIVA_ALL!$A$2:$Z$3303,4,FALSE)</f>
        <v>#N/A</v>
      </c>
      <c r="P2193" s="51" t="e">
        <f>ROUND(VLOOKUP(EVID_HNOJENI!N2193,HNOJIVA_ALL!$A$2:$Z$3303,14,FALSE)*K2193*IF(L2193="t",10,IF(L2193="kg",0.01,IF(L2193="q",1,IF(L2193="l",0.01*VLOOKUP(EVID_HNOJENI!N2193,HNOJIVA_ALL!$A$2:$AE$3303,31,FALSE),"CHYBA")))),2)</f>
        <v>#N/A</v>
      </c>
      <c r="Q2193" s="51" t="e">
        <f>ROUND(VLOOKUP(EVID_HNOJENI!N2193,HNOJIVA_ALL!$A$2:$Z$3303,15,FALSE)*K2193*IF(L2193="t",10,IF(L2193="kg",0.01,IF(L2193="q",1,IF(L2193="l",0.01*VLOOKUP(EVID_HNOJENI!N2193,HNOJIVA_ALL!$A$2:$AE$3303,31,FALSE),"CHYBA")))),2)</f>
        <v>#N/A</v>
      </c>
      <c r="R2193" s="51" t="e">
        <f>ROUND(VLOOKUP(EVID_HNOJENI!N2193,HNOJIVA_ALL!$A$2:$Z$3303,16,FALSE)*K2193*IF(L2193="t",10,IF(L2193="kg",0.01,IF(L2193="q",1,IF(L2193="l",0.01*VLOOKUP(EVID_HNOJENI!N2193,HNOJIVA_ALL!$A$2:$AE$3303,31,FALSE),"CHYBA")))),2)</f>
        <v>#N/A</v>
      </c>
      <c r="S2193" s="51" t="e">
        <f>ROUND(VLOOKUP(EVID_HNOJENI!N2193,HNOJIVA_ALL!$A$2:$Z$3303,18,FALSE)*K2193*IF(L2193="t",10,IF(L2193="kg",0.01,IF(L2193="q",1,IF(L2193="l",0.01*VLOOKUP(EVID_HNOJENI!N2193,HNOJIVA_ALL!$A$2:$AE$3303,31,FALSE),"CHYBA")))),2)</f>
        <v>#N/A</v>
      </c>
      <c r="T2193" s="51" t="e">
        <f>ROUND(VLOOKUP(EVID_HNOJENI!N2193,HNOJIVA_ALL!$A$2:$Z$3303,17,FALSE)*K2193*IF(L2193="t",10,IF(L2193="kg",0.01,IF(L2193="q",1,IF(L2193="l",0.01*VLOOKUP(EVID_HNOJENI!N2193,HNOJIVA_ALL!$A$2:$AE$3303,31,FALSE),"CHYBA")))),2)</f>
        <v>#N/A</v>
      </c>
      <c r="U2193" s="51" t="e">
        <f>ROUND(VLOOKUP(EVID_HNOJENI!N2193,HNOJIVA_ALL!$A$2:$Z$3303,20,FALSE)*K2193*IF(L2193="t",10,IF(L2193="kg",0.01,IF(L2193="q",1,IF(L2193="l",0.01*VLOOKUP(EVID_HNOJENI!N2193,HNOJIVA_ALL!$A$2:$AE$3303,31,FALSE),"CHYBA")))),2)</f>
        <v>#N/A</v>
      </c>
    </row>
    <row r="2194" spans="1:21" x14ac:dyDescent="0.2">
      <c r="A2194" s="32"/>
      <c r="B2194" s="45" t="e">
        <f>VLOOKUP($A2194,EVID_OSEVU!$A$1:$M$4972,2,FALSE)</f>
        <v>#N/A</v>
      </c>
      <c r="C2194" s="45" t="e">
        <f>VLOOKUP($A2194,EVID_OSEVU!$A$1:$M$4972,3,FALSE)</f>
        <v>#N/A</v>
      </c>
      <c r="D2194" s="45" t="e">
        <f>VLOOKUP($A2194,EVID_OSEVU!$A$1:$M$4972,4,FALSE)</f>
        <v>#N/A</v>
      </c>
      <c r="E2194" s="45" t="e">
        <f>VLOOKUP($A2194,EVID_OSEVU!$A$1:$M$4972,7,FALSE)</f>
        <v>#N/A</v>
      </c>
      <c r="F2194" s="45" t="e">
        <f>VLOOKUP($A2194,EVID_OSEVU!$A$1:$M$4972,8,FALSE)</f>
        <v>#N/A</v>
      </c>
      <c r="G2194" s="45" t="e">
        <f>VLOOKUP($A2194,EVID_OSEVU!$A$1:$M$4972,11,FALSE)</f>
        <v>#N/A</v>
      </c>
      <c r="H2194" s="35"/>
      <c r="I2194" s="48"/>
      <c r="J2194" s="33" t="e">
        <f>VLOOKUP($A2194,EVID_OSEVU!$A$1:$M$4972,11,FALSE)</f>
        <v>#N/A</v>
      </c>
      <c r="K2194" s="39"/>
      <c r="L2194" s="49"/>
      <c r="M2194" s="89" t="e">
        <f t="shared" si="34"/>
        <v>#N/A</v>
      </c>
      <c r="N2194" s="50"/>
      <c r="O2194" s="37" t="e">
        <f>VLOOKUP(EVID_HNOJENI!N2194,HNOJIVA_ALL!$A$2:$Z$3303,4,FALSE)</f>
        <v>#N/A</v>
      </c>
      <c r="P2194" s="51" t="e">
        <f>ROUND(VLOOKUP(EVID_HNOJENI!N2194,HNOJIVA_ALL!$A$2:$Z$3303,14,FALSE)*K2194*IF(L2194="t",10,IF(L2194="kg",0.01,IF(L2194="q",1,IF(L2194="l",0.01*VLOOKUP(EVID_HNOJENI!N2194,HNOJIVA_ALL!$A$2:$AE$3303,31,FALSE),"CHYBA")))),2)</f>
        <v>#N/A</v>
      </c>
      <c r="Q2194" s="51" t="e">
        <f>ROUND(VLOOKUP(EVID_HNOJENI!N2194,HNOJIVA_ALL!$A$2:$Z$3303,15,FALSE)*K2194*IF(L2194="t",10,IF(L2194="kg",0.01,IF(L2194="q",1,IF(L2194="l",0.01*VLOOKUP(EVID_HNOJENI!N2194,HNOJIVA_ALL!$A$2:$AE$3303,31,FALSE),"CHYBA")))),2)</f>
        <v>#N/A</v>
      </c>
      <c r="R2194" s="51" t="e">
        <f>ROUND(VLOOKUP(EVID_HNOJENI!N2194,HNOJIVA_ALL!$A$2:$Z$3303,16,FALSE)*K2194*IF(L2194="t",10,IF(L2194="kg",0.01,IF(L2194="q",1,IF(L2194="l",0.01*VLOOKUP(EVID_HNOJENI!N2194,HNOJIVA_ALL!$A$2:$AE$3303,31,FALSE),"CHYBA")))),2)</f>
        <v>#N/A</v>
      </c>
      <c r="S2194" s="51" t="e">
        <f>ROUND(VLOOKUP(EVID_HNOJENI!N2194,HNOJIVA_ALL!$A$2:$Z$3303,18,FALSE)*K2194*IF(L2194="t",10,IF(L2194="kg",0.01,IF(L2194="q",1,IF(L2194="l",0.01*VLOOKUP(EVID_HNOJENI!N2194,HNOJIVA_ALL!$A$2:$AE$3303,31,FALSE),"CHYBA")))),2)</f>
        <v>#N/A</v>
      </c>
      <c r="T2194" s="51" t="e">
        <f>ROUND(VLOOKUP(EVID_HNOJENI!N2194,HNOJIVA_ALL!$A$2:$Z$3303,17,FALSE)*K2194*IF(L2194="t",10,IF(L2194="kg",0.01,IF(L2194="q",1,IF(L2194="l",0.01*VLOOKUP(EVID_HNOJENI!N2194,HNOJIVA_ALL!$A$2:$AE$3303,31,FALSE),"CHYBA")))),2)</f>
        <v>#N/A</v>
      </c>
      <c r="U2194" s="51" t="e">
        <f>ROUND(VLOOKUP(EVID_HNOJENI!N2194,HNOJIVA_ALL!$A$2:$Z$3303,20,FALSE)*K2194*IF(L2194="t",10,IF(L2194="kg",0.01,IF(L2194="q",1,IF(L2194="l",0.01*VLOOKUP(EVID_HNOJENI!N2194,HNOJIVA_ALL!$A$2:$AE$3303,31,FALSE),"CHYBA")))),2)</f>
        <v>#N/A</v>
      </c>
    </row>
    <row r="2195" spans="1:21" x14ac:dyDescent="0.2">
      <c r="A2195" s="32"/>
      <c r="B2195" s="45" t="e">
        <f>VLOOKUP($A2195,EVID_OSEVU!$A$1:$M$4972,2,FALSE)</f>
        <v>#N/A</v>
      </c>
      <c r="C2195" s="45" t="e">
        <f>VLOOKUP($A2195,EVID_OSEVU!$A$1:$M$4972,3,FALSE)</f>
        <v>#N/A</v>
      </c>
      <c r="D2195" s="45" t="e">
        <f>VLOOKUP($A2195,EVID_OSEVU!$A$1:$M$4972,4,FALSE)</f>
        <v>#N/A</v>
      </c>
      <c r="E2195" s="45" t="e">
        <f>VLOOKUP($A2195,EVID_OSEVU!$A$1:$M$4972,7,FALSE)</f>
        <v>#N/A</v>
      </c>
      <c r="F2195" s="45" t="e">
        <f>VLOOKUP($A2195,EVID_OSEVU!$A$1:$M$4972,8,FALSE)</f>
        <v>#N/A</v>
      </c>
      <c r="G2195" s="45" t="e">
        <f>VLOOKUP($A2195,EVID_OSEVU!$A$1:$M$4972,11,FALSE)</f>
        <v>#N/A</v>
      </c>
      <c r="H2195" s="35"/>
      <c r="I2195" s="48"/>
      <c r="J2195" s="33" t="e">
        <f>VLOOKUP($A2195,EVID_OSEVU!$A$1:$M$4972,11,FALSE)</f>
        <v>#N/A</v>
      </c>
      <c r="K2195" s="39"/>
      <c r="L2195" s="49"/>
      <c r="M2195" s="89" t="e">
        <f t="shared" si="34"/>
        <v>#N/A</v>
      </c>
      <c r="N2195" s="50"/>
      <c r="O2195" s="37" t="e">
        <f>VLOOKUP(EVID_HNOJENI!N2195,HNOJIVA_ALL!$A$2:$Z$3303,4,FALSE)</f>
        <v>#N/A</v>
      </c>
      <c r="P2195" s="51" t="e">
        <f>ROUND(VLOOKUP(EVID_HNOJENI!N2195,HNOJIVA_ALL!$A$2:$Z$3303,14,FALSE)*K2195*IF(L2195="t",10,IF(L2195="kg",0.01,IF(L2195="q",1,IF(L2195="l",0.01*VLOOKUP(EVID_HNOJENI!N2195,HNOJIVA_ALL!$A$2:$AE$3303,31,FALSE),"CHYBA")))),2)</f>
        <v>#N/A</v>
      </c>
      <c r="Q2195" s="51" t="e">
        <f>ROUND(VLOOKUP(EVID_HNOJENI!N2195,HNOJIVA_ALL!$A$2:$Z$3303,15,FALSE)*K2195*IF(L2195="t",10,IF(L2195="kg",0.01,IF(L2195="q",1,IF(L2195="l",0.01*VLOOKUP(EVID_HNOJENI!N2195,HNOJIVA_ALL!$A$2:$AE$3303,31,FALSE),"CHYBA")))),2)</f>
        <v>#N/A</v>
      </c>
      <c r="R2195" s="51" t="e">
        <f>ROUND(VLOOKUP(EVID_HNOJENI!N2195,HNOJIVA_ALL!$A$2:$Z$3303,16,FALSE)*K2195*IF(L2195="t",10,IF(L2195="kg",0.01,IF(L2195="q",1,IF(L2195="l",0.01*VLOOKUP(EVID_HNOJENI!N2195,HNOJIVA_ALL!$A$2:$AE$3303,31,FALSE),"CHYBA")))),2)</f>
        <v>#N/A</v>
      </c>
      <c r="S2195" s="51" t="e">
        <f>ROUND(VLOOKUP(EVID_HNOJENI!N2195,HNOJIVA_ALL!$A$2:$Z$3303,18,FALSE)*K2195*IF(L2195="t",10,IF(L2195="kg",0.01,IF(L2195="q",1,IF(L2195="l",0.01*VLOOKUP(EVID_HNOJENI!N2195,HNOJIVA_ALL!$A$2:$AE$3303,31,FALSE),"CHYBA")))),2)</f>
        <v>#N/A</v>
      </c>
      <c r="T2195" s="51" t="e">
        <f>ROUND(VLOOKUP(EVID_HNOJENI!N2195,HNOJIVA_ALL!$A$2:$Z$3303,17,FALSE)*K2195*IF(L2195="t",10,IF(L2195="kg",0.01,IF(L2195="q",1,IF(L2195="l",0.01*VLOOKUP(EVID_HNOJENI!N2195,HNOJIVA_ALL!$A$2:$AE$3303,31,FALSE),"CHYBA")))),2)</f>
        <v>#N/A</v>
      </c>
      <c r="U2195" s="51" t="e">
        <f>ROUND(VLOOKUP(EVID_HNOJENI!N2195,HNOJIVA_ALL!$A$2:$Z$3303,20,FALSE)*K2195*IF(L2195="t",10,IF(L2195="kg",0.01,IF(L2195="q",1,IF(L2195="l",0.01*VLOOKUP(EVID_HNOJENI!N2195,HNOJIVA_ALL!$A$2:$AE$3303,31,FALSE),"CHYBA")))),2)</f>
        <v>#N/A</v>
      </c>
    </row>
    <row r="2196" spans="1:21" x14ac:dyDescent="0.2">
      <c r="A2196" s="32"/>
      <c r="B2196" s="45" t="e">
        <f>VLOOKUP($A2196,EVID_OSEVU!$A$1:$M$4972,2,FALSE)</f>
        <v>#N/A</v>
      </c>
      <c r="C2196" s="45" t="e">
        <f>VLOOKUP($A2196,EVID_OSEVU!$A$1:$M$4972,3,FALSE)</f>
        <v>#N/A</v>
      </c>
      <c r="D2196" s="45" t="e">
        <f>VLOOKUP($A2196,EVID_OSEVU!$A$1:$M$4972,4,FALSE)</f>
        <v>#N/A</v>
      </c>
      <c r="E2196" s="45" t="e">
        <f>VLOOKUP($A2196,EVID_OSEVU!$A$1:$M$4972,7,FALSE)</f>
        <v>#N/A</v>
      </c>
      <c r="F2196" s="45" t="e">
        <f>VLOOKUP($A2196,EVID_OSEVU!$A$1:$M$4972,8,FALSE)</f>
        <v>#N/A</v>
      </c>
      <c r="G2196" s="45" t="e">
        <f>VLOOKUP($A2196,EVID_OSEVU!$A$1:$M$4972,11,FALSE)</f>
        <v>#N/A</v>
      </c>
      <c r="H2196" s="35"/>
      <c r="I2196" s="48"/>
      <c r="J2196" s="33" t="e">
        <f>VLOOKUP($A2196,EVID_OSEVU!$A$1:$M$4972,11,FALSE)</f>
        <v>#N/A</v>
      </c>
      <c r="K2196" s="39"/>
      <c r="L2196" s="49"/>
      <c r="M2196" s="89" t="e">
        <f t="shared" si="34"/>
        <v>#N/A</v>
      </c>
      <c r="N2196" s="50"/>
      <c r="O2196" s="37" t="e">
        <f>VLOOKUP(EVID_HNOJENI!N2196,HNOJIVA_ALL!$A$2:$Z$3303,4,FALSE)</f>
        <v>#N/A</v>
      </c>
      <c r="P2196" s="51" t="e">
        <f>ROUND(VLOOKUP(EVID_HNOJENI!N2196,HNOJIVA_ALL!$A$2:$Z$3303,14,FALSE)*K2196*IF(L2196="t",10,IF(L2196="kg",0.01,IF(L2196="q",1,IF(L2196="l",0.01*VLOOKUP(EVID_HNOJENI!N2196,HNOJIVA_ALL!$A$2:$AE$3303,31,FALSE),"CHYBA")))),2)</f>
        <v>#N/A</v>
      </c>
      <c r="Q2196" s="51" t="e">
        <f>ROUND(VLOOKUP(EVID_HNOJENI!N2196,HNOJIVA_ALL!$A$2:$Z$3303,15,FALSE)*K2196*IF(L2196="t",10,IF(L2196="kg",0.01,IF(L2196="q",1,IF(L2196="l",0.01*VLOOKUP(EVID_HNOJENI!N2196,HNOJIVA_ALL!$A$2:$AE$3303,31,FALSE),"CHYBA")))),2)</f>
        <v>#N/A</v>
      </c>
      <c r="R2196" s="51" t="e">
        <f>ROUND(VLOOKUP(EVID_HNOJENI!N2196,HNOJIVA_ALL!$A$2:$Z$3303,16,FALSE)*K2196*IF(L2196="t",10,IF(L2196="kg",0.01,IF(L2196="q",1,IF(L2196="l",0.01*VLOOKUP(EVID_HNOJENI!N2196,HNOJIVA_ALL!$A$2:$AE$3303,31,FALSE),"CHYBA")))),2)</f>
        <v>#N/A</v>
      </c>
      <c r="S2196" s="51" t="e">
        <f>ROUND(VLOOKUP(EVID_HNOJENI!N2196,HNOJIVA_ALL!$A$2:$Z$3303,18,FALSE)*K2196*IF(L2196="t",10,IF(L2196="kg",0.01,IF(L2196="q",1,IF(L2196="l",0.01*VLOOKUP(EVID_HNOJENI!N2196,HNOJIVA_ALL!$A$2:$AE$3303,31,FALSE),"CHYBA")))),2)</f>
        <v>#N/A</v>
      </c>
      <c r="T2196" s="51" t="e">
        <f>ROUND(VLOOKUP(EVID_HNOJENI!N2196,HNOJIVA_ALL!$A$2:$Z$3303,17,FALSE)*K2196*IF(L2196="t",10,IF(L2196="kg",0.01,IF(L2196="q",1,IF(L2196="l",0.01*VLOOKUP(EVID_HNOJENI!N2196,HNOJIVA_ALL!$A$2:$AE$3303,31,FALSE),"CHYBA")))),2)</f>
        <v>#N/A</v>
      </c>
      <c r="U2196" s="51" t="e">
        <f>ROUND(VLOOKUP(EVID_HNOJENI!N2196,HNOJIVA_ALL!$A$2:$Z$3303,20,FALSE)*K2196*IF(L2196="t",10,IF(L2196="kg",0.01,IF(L2196="q",1,IF(L2196="l",0.01*VLOOKUP(EVID_HNOJENI!N2196,HNOJIVA_ALL!$A$2:$AE$3303,31,FALSE),"CHYBA")))),2)</f>
        <v>#N/A</v>
      </c>
    </row>
    <row r="2197" spans="1:21" x14ac:dyDescent="0.2">
      <c r="A2197" s="32"/>
      <c r="B2197" s="45" t="e">
        <f>VLOOKUP($A2197,EVID_OSEVU!$A$1:$M$4972,2,FALSE)</f>
        <v>#N/A</v>
      </c>
      <c r="C2197" s="45" t="e">
        <f>VLOOKUP($A2197,EVID_OSEVU!$A$1:$M$4972,3,FALSE)</f>
        <v>#N/A</v>
      </c>
      <c r="D2197" s="45" t="e">
        <f>VLOOKUP($A2197,EVID_OSEVU!$A$1:$M$4972,4,FALSE)</f>
        <v>#N/A</v>
      </c>
      <c r="E2197" s="45" t="e">
        <f>VLOOKUP($A2197,EVID_OSEVU!$A$1:$M$4972,7,FALSE)</f>
        <v>#N/A</v>
      </c>
      <c r="F2197" s="45" t="e">
        <f>VLOOKUP($A2197,EVID_OSEVU!$A$1:$M$4972,8,FALSE)</f>
        <v>#N/A</v>
      </c>
      <c r="G2197" s="45" t="e">
        <f>VLOOKUP($A2197,EVID_OSEVU!$A$1:$M$4972,11,FALSE)</f>
        <v>#N/A</v>
      </c>
      <c r="H2197" s="35"/>
      <c r="I2197" s="48"/>
      <c r="J2197" s="33" t="e">
        <f>VLOOKUP($A2197,EVID_OSEVU!$A$1:$M$4972,11,FALSE)</f>
        <v>#N/A</v>
      </c>
      <c r="K2197" s="39"/>
      <c r="L2197" s="49"/>
      <c r="M2197" s="89" t="e">
        <f t="shared" si="34"/>
        <v>#N/A</v>
      </c>
      <c r="N2197" s="50"/>
      <c r="O2197" s="37" t="e">
        <f>VLOOKUP(EVID_HNOJENI!N2197,HNOJIVA_ALL!$A$2:$Z$3303,4,FALSE)</f>
        <v>#N/A</v>
      </c>
      <c r="P2197" s="51" t="e">
        <f>ROUND(VLOOKUP(EVID_HNOJENI!N2197,HNOJIVA_ALL!$A$2:$Z$3303,14,FALSE)*K2197*IF(L2197="t",10,IF(L2197="kg",0.01,IF(L2197="q",1,IF(L2197="l",0.01*VLOOKUP(EVID_HNOJENI!N2197,HNOJIVA_ALL!$A$2:$AE$3303,31,FALSE),"CHYBA")))),2)</f>
        <v>#N/A</v>
      </c>
      <c r="Q2197" s="51" t="e">
        <f>ROUND(VLOOKUP(EVID_HNOJENI!N2197,HNOJIVA_ALL!$A$2:$Z$3303,15,FALSE)*K2197*IF(L2197="t",10,IF(L2197="kg",0.01,IF(L2197="q",1,IF(L2197="l",0.01*VLOOKUP(EVID_HNOJENI!N2197,HNOJIVA_ALL!$A$2:$AE$3303,31,FALSE),"CHYBA")))),2)</f>
        <v>#N/A</v>
      </c>
      <c r="R2197" s="51" t="e">
        <f>ROUND(VLOOKUP(EVID_HNOJENI!N2197,HNOJIVA_ALL!$A$2:$Z$3303,16,FALSE)*K2197*IF(L2197="t",10,IF(L2197="kg",0.01,IF(L2197="q",1,IF(L2197="l",0.01*VLOOKUP(EVID_HNOJENI!N2197,HNOJIVA_ALL!$A$2:$AE$3303,31,FALSE),"CHYBA")))),2)</f>
        <v>#N/A</v>
      </c>
      <c r="S2197" s="51" t="e">
        <f>ROUND(VLOOKUP(EVID_HNOJENI!N2197,HNOJIVA_ALL!$A$2:$Z$3303,18,FALSE)*K2197*IF(L2197="t",10,IF(L2197="kg",0.01,IF(L2197="q",1,IF(L2197="l",0.01*VLOOKUP(EVID_HNOJENI!N2197,HNOJIVA_ALL!$A$2:$AE$3303,31,FALSE),"CHYBA")))),2)</f>
        <v>#N/A</v>
      </c>
      <c r="T2197" s="51" t="e">
        <f>ROUND(VLOOKUP(EVID_HNOJENI!N2197,HNOJIVA_ALL!$A$2:$Z$3303,17,FALSE)*K2197*IF(L2197="t",10,IF(L2197="kg",0.01,IF(L2197="q",1,IF(L2197="l",0.01*VLOOKUP(EVID_HNOJENI!N2197,HNOJIVA_ALL!$A$2:$AE$3303,31,FALSE),"CHYBA")))),2)</f>
        <v>#N/A</v>
      </c>
      <c r="U2197" s="51" t="e">
        <f>ROUND(VLOOKUP(EVID_HNOJENI!N2197,HNOJIVA_ALL!$A$2:$Z$3303,20,FALSE)*K2197*IF(L2197="t",10,IF(L2197="kg",0.01,IF(L2197="q",1,IF(L2197="l",0.01*VLOOKUP(EVID_HNOJENI!N2197,HNOJIVA_ALL!$A$2:$AE$3303,31,FALSE),"CHYBA")))),2)</f>
        <v>#N/A</v>
      </c>
    </row>
    <row r="2198" spans="1:21" x14ac:dyDescent="0.2">
      <c r="A2198" s="32"/>
      <c r="B2198" s="45" t="e">
        <f>VLOOKUP($A2198,EVID_OSEVU!$A$1:$M$4972,2,FALSE)</f>
        <v>#N/A</v>
      </c>
      <c r="C2198" s="45" t="e">
        <f>VLOOKUP($A2198,EVID_OSEVU!$A$1:$M$4972,3,FALSE)</f>
        <v>#N/A</v>
      </c>
      <c r="D2198" s="45" t="e">
        <f>VLOOKUP($A2198,EVID_OSEVU!$A$1:$M$4972,4,FALSE)</f>
        <v>#N/A</v>
      </c>
      <c r="E2198" s="45" t="e">
        <f>VLOOKUP($A2198,EVID_OSEVU!$A$1:$M$4972,7,FALSE)</f>
        <v>#N/A</v>
      </c>
      <c r="F2198" s="45" t="e">
        <f>VLOOKUP($A2198,EVID_OSEVU!$A$1:$M$4972,8,FALSE)</f>
        <v>#N/A</v>
      </c>
      <c r="G2198" s="45" t="e">
        <f>VLOOKUP($A2198,EVID_OSEVU!$A$1:$M$4972,11,FALSE)</f>
        <v>#N/A</v>
      </c>
      <c r="H2198" s="35"/>
      <c r="I2198" s="48"/>
      <c r="J2198" s="33" t="e">
        <f>VLOOKUP($A2198,EVID_OSEVU!$A$1:$M$4972,11,FALSE)</f>
        <v>#N/A</v>
      </c>
      <c r="K2198" s="39"/>
      <c r="L2198" s="49"/>
      <c r="M2198" s="89" t="e">
        <f t="shared" si="34"/>
        <v>#N/A</v>
      </c>
      <c r="N2198" s="50"/>
      <c r="O2198" s="37" t="e">
        <f>VLOOKUP(EVID_HNOJENI!N2198,HNOJIVA_ALL!$A$2:$Z$3303,4,FALSE)</f>
        <v>#N/A</v>
      </c>
      <c r="P2198" s="51" t="e">
        <f>ROUND(VLOOKUP(EVID_HNOJENI!N2198,HNOJIVA_ALL!$A$2:$Z$3303,14,FALSE)*K2198*IF(L2198="t",10,IF(L2198="kg",0.01,IF(L2198="q",1,IF(L2198="l",0.01*VLOOKUP(EVID_HNOJENI!N2198,HNOJIVA_ALL!$A$2:$AE$3303,31,FALSE),"CHYBA")))),2)</f>
        <v>#N/A</v>
      </c>
      <c r="Q2198" s="51" t="e">
        <f>ROUND(VLOOKUP(EVID_HNOJENI!N2198,HNOJIVA_ALL!$A$2:$Z$3303,15,FALSE)*K2198*IF(L2198="t",10,IF(L2198="kg",0.01,IF(L2198="q",1,IF(L2198="l",0.01*VLOOKUP(EVID_HNOJENI!N2198,HNOJIVA_ALL!$A$2:$AE$3303,31,FALSE),"CHYBA")))),2)</f>
        <v>#N/A</v>
      </c>
      <c r="R2198" s="51" t="e">
        <f>ROUND(VLOOKUP(EVID_HNOJENI!N2198,HNOJIVA_ALL!$A$2:$Z$3303,16,FALSE)*K2198*IF(L2198="t",10,IF(L2198="kg",0.01,IF(L2198="q",1,IF(L2198="l",0.01*VLOOKUP(EVID_HNOJENI!N2198,HNOJIVA_ALL!$A$2:$AE$3303,31,FALSE),"CHYBA")))),2)</f>
        <v>#N/A</v>
      </c>
      <c r="S2198" s="51" t="e">
        <f>ROUND(VLOOKUP(EVID_HNOJENI!N2198,HNOJIVA_ALL!$A$2:$Z$3303,18,FALSE)*K2198*IF(L2198="t",10,IF(L2198="kg",0.01,IF(L2198="q",1,IF(L2198="l",0.01*VLOOKUP(EVID_HNOJENI!N2198,HNOJIVA_ALL!$A$2:$AE$3303,31,FALSE),"CHYBA")))),2)</f>
        <v>#N/A</v>
      </c>
      <c r="T2198" s="51" t="e">
        <f>ROUND(VLOOKUP(EVID_HNOJENI!N2198,HNOJIVA_ALL!$A$2:$Z$3303,17,FALSE)*K2198*IF(L2198="t",10,IF(L2198="kg",0.01,IF(L2198="q",1,IF(L2198="l",0.01*VLOOKUP(EVID_HNOJENI!N2198,HNOJIVA_ALL!$A$2:$AE$3303,31,FALSE),"CHYBA")))),2)</f>
        <v>#N/A</v>
      </c>
      <c r="U2198" s="51" t="e">
        <f>ROUND(VLOOKUP(EVID_HNOJENI!N2198,HNOJIVA_ALL!$A$2:$Z$3303,20,FALSE)*K2198*IF(L2198="t",10,IF(L2198="kg",0.01,IF(L2198="q",1,IF(L2198="l",0.01*VLOOKUP(EVID_HNOJENI!N2198,HNOJIVA_ALL!$A$2:$AE$3303,31,FALSE),"CHYBA")))),2)</f>
        <v>#N/A</v>
      </c>
    </row>
    <row r="2199" spans="1:21" x14ac:dyDescent="0.2">
      <c r="A2199" s="32"/>
      <c r="B2199" s="45" t="e">
        <f>VLOOKUP($A2199,EVID_OSEVU!$A$1:$M$4972,2,FALSE)</f>
        <v>#N/A</v>
      </c>
      <c r="C2199" s="45" t="e">
        <f>VLOOKUP($A2199,EVID_OSEVU!$A$1:$M$4972,3,FALSE)</f>
        <v>#N/A</v>
      </c>
      <c r="D2199" s="45" t="e">
        <f>VLOOKUP($A2199,EVID_OSEVU!$A$1:$M$4972,4,FALSE)</f>
        <v>#N/A</v>
      </c>
      <c r="E2199" s="45" t="e">
        <f>VLOOKUP($A2199,EVID_OSEVU!$A$1:$M$4972,7,FALSE)</f>
        <v>#N/A</v>
      </c>
      <c r="F2199" s="45" t="e">
        <f>VLOOKUP($A2199,EVID_OSEVU!$A$1:$M$4972,8,FALSE)</f>
        <v>#N/A</v>
      </c>
      <c r="G2199" s="45" t="e">
        <f>VLOOKUP($A2199,EVID_OSEVU!$A$1:$M$4972,11,FALSE)</f>
        <v>#N/A</v>
      </c>
      <c r="H2199" s="35"/>
      <c r="I2199" s="48"/>
      <c r="J2199" s="33" t="e">
        <f>VLOOKUP($A2199,EVID_OSEVU!$A$1:$M$4972,11,FALSE)</f>
        <v>#N/A</v>
      </c>
      <c r="K2199" s="39"/>
      <c r="L2199" s="49"/>
      <c r="M2199" s="89" t="e">
        <f t="shared" si="34"/>
        <v>#N/A</v>
      </c>
      <c r="N2199" s="50"/>
      <c r="O2199" s="37" t="e">
        <f>VLOOKUP(EVID_HNOJENI!N2199,HNOJIVA_ALL!$A$2:$Z$3303,4,FALSE)</f>
        <v>#N/A</v>
      </c>
      <c r="P2199" s="51" t="e">
        <f>ROUND(VLOOKUP(EVID_HNOJENI!N2199,HNOJIVA_ALL!$A$2:$Z$3303,14,FALSE)*K2199*IF(L2199="t",10,IF(L2199="kg",0.01,IF(L2199="q",1,IF(L2199="l",0.01*VLOOKUP(EVID_HNOJENI!N2199,HNOJIVA_ALL!$A$2:$AE$3303,31,FALSE),"CHYBA")))),2)</f>
        <v>#N/A</v>
      </c>
      <c r="Q2199" s="51" t="e">
        <f>ROUND(VLOOKUP(EVID_HNOJENI!N2199,HNOJIVA_ALL!$A$2:$Z$3303,15,FALSE)*K2199*IF(L2199="t",10,IF(L2199="kg",0.01,IF(L2199="q",1,IF(L2199="l",0.01*VLOOKUP(EVID_HNOJENI!N2199,HNOJIVA_ALL!$A$2:$AE$3303,31,FALSE),"CHYBA")))),2)</f>
        <v>#N/A</v>
      </c>
      <c r="R2199" s="51" t="e">
        <f>ROUND(VLOOKUP(EVID_HNOJENI!N2199,HNOJIVA_ALL!$A$2:$Z$3303,16,FALSE)*K2199*IF(L2199="t",10,IF(L2199="kg",0.01,IF(L2199="q",1,IF(L2199="l",0.01*VLOOKUP(EVID_HNOJENI!N2199,HNOJIVA_ALL!$A$2:$AE$3303,31,FALSE),"CHYBA")))),2)</f>
        <v>#N/A</v>
      </c>
      <c r="S2199" s="51" t="e">
        <f>ROUND(VLOOKUP(EVID_HNOJENI!N2199,HNOJIVA_ALL!$A$2:$Z$3303,18,FALSE)*K2199*IF(L2199="t",10,IF(L2199="kg",0.01,IF(L2199="q",1,IF(L2199="l",0.01*VLOOKUP(EVID_HNOJENI!N2199,HNOJIVA_ALL!$A$2:$AE$3303,31,FALSE),"CHYBA")))),2)</f>
        <v>#N/A</v>
      </c>
      <c r="T2199" s="51" t="e">
        <f>ROUND(VLOOKUP(EVID_HNOJENI!N2199,HNOJIVA_ALL!$A$2:$Z$3303,17,FALSE)*K2199*IF(L2199="t",10,IF(L2199="kg",0.01,IF(L2199="q",1,IF(L2199="l",0.01*VLOOKUP(EVID_HNOJENI!N2199,HNOJIVA_ALL!$A$2:$AE$3303,31,FALSE),"CHYBA")))),2)</f>
        <v>#N/A</v>
      </c>
      <c r="U2199" s="51" t="e">
        <f>ROUND(VLOOKUP(EVID_HNOJENI!N2199,HNOJIVA_ALL!$A$2:$Z$3303,20,FALSE)*K2199*IF(L2199="t",10,IF(L2199="kg",0.01,IF(L2199="q",1,IF(L2199="l",0.01*VLOOKUP(EVID_HNOJENI!N2199,HNOJIVA_ALL!$A$2:$AE$3303,31,FALSE),"CHYBA")))),2)</f>
        <v>#N/A</v>
      </c>
    </row>
    <row r="2200" spans="1:21" x14ac:dyDescent="0.2">
      <c r="A2200" s="32"/>
      <c r="B2200" s="45" t="e">
        <f>VLOOKUP($A2200,EVID_OSEVU!$A$1:$M$4972,2,FALSE)</f>
        <v>#N/A</v>
      </c>
      <c r="C2200" s="45" t="e">
        <f>VLOOKUP($A2200,EVID_OSEVU!$A$1:$M$4972,3,FALSE)</f>
        <v>#N/A</v>
      </c>
      <c r="D2200" s="45" t="e">
        <f>VLOOKUP($A2200,EVID_OSEVU!$A$1:$M$4972,4,FALSE)</f>
        <v>#N/A</v>
      </c>
      <c r="E2200" s="45" t="e">
        <f>VLOOKUP($A2200,EVID_OSEVU!$A$1:$M$4972,7,FALSE)</f>
        <v>#N/A</v>
      </c>
      <c r="F2200" s="45" t="e">
        <f>VLOOKUP($A2200,EVID_OSEVU!$A$1:$M$4972,8,FALSE)</f>
        <v>#N/A</v>
      </c>
      <c r="G2200" s="45" t="e">
        <f>VLOOKUP($A2200,EVID_OSEVU!$A$1:$M$4972,11,FALSE)</f>
        <v>#N/A</v>
      </c>
      <c r="H2200" s="35"/>
      <c r="I2200" s="48"/>
      <c r="J2200" s="33" t="e">
        <f>VLOOKUP($A2200,EVID_OSEVU!$A$1:$M$4972,11,FALSE)</f>
        <v>#N/A</v>
      </c>
      <c r="K2200" s="39"/>
      <c r="L2200" s="49"/>
      <c r="M2200" s="89" t="e">
        <f t="shared" si="34"/>
        <v>#N/A</v>
      </c>
      <c r="N2200" s="50"/>
      <c r="O2200" s="37" t="e">
        <f>VLOOKUP(EVID_HNOJENI!N2200,HNOJIVA_ALL!$A$2:$Z$3303,4,FALSE)</f>
        <v>#N/A</v>
      </c>
      <c r="P2200" s="51" t="e">
        <f>ROUND(VLOOKUP(EVID_HNOJENI!N2200,HNOJIVA_ALL!$A$2:$Z$3303,14,FALSE)*K2200*IF(L2200="t",10,IF(L2200="kg",0.01,IF(L2200="q",1,IF(L2200="l",0.01*VLOOKUP(EVID_HNOJENI!N2200,HNOJIVA_ALL!$A$2:$AE$3303,31,FALSE),"CHYBA")))),2)</f>
        <v>#N/A</v>
      </c>
      <c r="Q2200" s="51" t="e">
        <f>ROUND(VLOOKUP(EVID_HNOJENI!N2200,HNOJIVA_ALL!$A$2:$Z$3303,15,FALSE)*K2200*IF(L2200="t",10,IF(L2200="kg",0.01,IF(L2200="q",1,IF(L2200="l",0.01*VLOOKUP(EVID_HNOJENI!N2200,HNOJIVA_ALL!$A$2:$AE$3303,31,FALSE),"CHYBA")))),2)</f>
        <v>#N/A</v>
      </c>
      <c r="R2200" s="51" t="e">
        <f>ROUND(VLOOKUP(EVID_HNOJENI!N2200,HNOJIVA_ALL!$A$2:$Z$3303,16,FALSE)*K2200*IF(L2200="t",10,IF(L2200="kg",0.01,IF(L2200="q",1,IF(L2200="l",0.01*VLOOKUP(EVID_HNOJENI!N2200,HNOJIVA_ALL!$A$2:$AE$3303,31,FALSE),"CHYBA")))),2)</f>
        <v>#N/A</v>
      </c>
      <c r="S2200" s="51" t="e">
        <f>ROUND(VLOOKUP(EVID_HNOJENI!N2200,HNOJIVA_ALL!$A$2:$Z$3303,18,FALSE)*K2200*IF(L2200="t",10,IF(L2200="kg",0.01,IF(L2200="q",1,IF(L2200="l",0.01*VLOOKUP(EVID_HNOJENI!N2200,HNOJIVA_ALL!$A$2:$AE$3303,31,FALSE),"CHYBA")))),2)</f>
        <v>#N/A</v>
      </c>
      <c r="T2200" s="51" t="e">
        <f>ROUND(VLOOKUP(EVID_HNOJENI!N2200,HNOJIVA_ALL!$A$2:$Z$3303,17,FALSE)*K2200*IF(L2200="t",10,IF(L2200="kg",0.01,IF(L2200="q",1,IF(L2200="l",0.01*VLOOKUP(EVID_HNOJENI!N2200,HNOJIVA_ALL!$A$2:$AE$3303,31,FALSE),"CHYBA")))),2)</f>
        <v>#N/A</v>
      </c>
      <c r="U2200" s="51" t="e">
        <f>ROUND(VLOOKUP(EVID_HNOJENI!N2200,HNOJIVA_ALL!$A$2:$Z$3303,20,FALSE)*K2200*IF(L2200="t",10,IF(L2200="kg",0.01,IF(L2200="q",1,IF(L2200="l",0.01*VLOOKUP(EVID_HNOJENI!N2200,HNOJIVA_ALL!$A$2:$AE$3303,31,FALSE),"CHYBA")))),2)</f>
        <v>#N/A</v>
      </c>
    </row>
    <row r="2201" spans="1:21" x14ac:dyDescent="0.2">
      <c r="A2201" s="32"/>
      <c r="B2201" s="45" t="e">
        <f>VLOOKUP($A2201,EVID_OSEVU!$A$1:$M$4972,2,FALSE)</f>
        <v>#N/A</v>
      </c>
      <c r="C2201" s="45" t="e">
        <f>VLOOKUP($A2201,EVID_OSEVU!$A$1:$M$4972,3,FALSE)</f>
        <v>#N/A</v>
      </c>
      <c r="D2201" s="45" t="e">
        <f>VLOOKUP($A2201,EVID_OSEVU!$A$1:$M$4972,4,FALSE)</f>
        <v>#N/A</v>
      </c>
      <c r="E2201" s="45" t="e">
        <f>VLOOKUP($A2201,EVID_OSEVU!$A$1:$M$4972,7,FALSE)</f>
        <v>#N/A</v>
      </c>
      <c r="F2201" s="45" t="e">
        <f>VLOOKUP($A2201,EVID_OSEVU!$A$1:$M$4972,8,FALSE)</f>
        <v>#N/A</v>
      </c>
      <c r="G2201" s="45" t="e">
        <f>VLOOKUP($A2201,EVID_OSEVU!$A$1:$M$4972,11,FALSE)</f>
        <v>#N/A</v>
      </c>
      <c r="H2201" s="35"/>
      <c r="I2201" s="48"/>
      <c r="J2201" s="33" t="e">
        <f>VLOOKUP($A2201,EVID_OSEVU!$A$1:$M$4972,11,FALSE)</f>
        <v>#N/A</v>
      </c>
      <c r="K2201" s="39"/>
      <c r="L2201" s="49"/>
      <c r="M2201" s="89" t="e">
        <f t="shared" si="34"/>
        <v>#N/A</v>
      </c>
      <c r="N2201" s="50"/>
      <c r="O2201" s="37" t="e">
        <f>VLOOKUP(EVID_HNOJENI!N2201,HNOJIVA_ALL!$A$2:$Z$3303,4,FALSE)</f>
        <v>#N/A</v>
      </c>
      <c r="P2201" s="51" t="e">
        <f>ROUND(VLOOKUP(EVID_HNOJENI!N2201,HNOJIVA_ALL!$A$2:$Z$3303,14,FALSE)*K2201*IF(L2201="t",10,IF(L2201="kg",0.01,IF(L2201="q",1,IF(L2201="l",0.01*VLOOKUP(EVID_HNOJENI!N2201,HNOJIVA_ALL!$A$2:$AE$3303,31,FALSE),"CHYBA")))),2)</f>
        <v>#N/A</v>
      </c>
      <c r="Q2201" s="51" t="e">
        <f>ROUND(VLOOKUP(EVID_HNOJENI!N2201,HNOJIVA_ALL!$A$2:$Z$3303,15,FALSE)*K2201*IF(L2201="t",10,IF(L2201="kg",0.01,IF(L2201="q",1,IF(L2201="l",0.01*VLOOKUP(EVID_HNOJENI!N2201,HNOJIVA_ALL!$A$2:$AE$3303,31,FALSE),"CHYBA")))),2)</f>
        <v>#N/A</v>
      </c>
      <c r="R2201" s="51" t="e">
        <f>ROUND(VLOOKUP(EVID_HNOJENI!N2201,HNOJIVA_ALL!$A$2:$Z$3303,16,FALSE)*K2201*IF(L2201="t",10,IF(L2201="kg",0.01,IF(L2201="q",1,IF(L2201="l",0.01*VLOOKUP(EVID_HNOJENI!N2201,HNOJIVA_ALL!$A$2:$AE$3303,31,FALSE),"CHYBA")))),2)</f>
        <v>#N/A</v>
      </c>
      <c r="S2201" s="51" t="e">
        <f>ROUND(VLOOKUP(EVID_HNOJENI!N2201,HNOJIVA_ALL!$A$2:$Z$3303,18,FALSE)*K2201*IF(L2201="t",10,IF(L2201="kg",0.01,IF(L2201="q",1,IF(L2201="l",0.01*VLOOKUP(EVID_HNOJENI!N2201,HNOJIVA_ALL!$A$2:$AE$3303,31,FALSE),"CHYBA")))),2)</f>
        <v>#N/A</v>
      </c>
      <c r="T2201" s="51" t="e">
        <f>ROUND(VLOOKUP(EVID_HNOJENI!N2201,HNOJIVA_ALL!$A$2:$Z$3303,17,FALSE)*K2201*IF(L2201="t",10,IF(L2201="kg",0.01,IF(L2201="q",1,IF(L2201="l",0.01*VLOOKUP(EVID_HNOJENI!N2201,HNOJIVA_ALL!$A$2:$AE$3303,31,FALSE),"CHYBA")))),2)</f>
        <v>#N/A</v>
      </c>
      <c r="U2201" s="51" t="e">
        <f>ROUND(VLOOKUP(EVID_HNOJENI!N2201,HNOJIVA_ALL!$A$2:$Z$3303,20,FALSE)*K2201*IF(L2201="t",10,IF(L2201="kg",0.01,IF(L2201="q",1,IF(L2201="l",0.01*VLOOKUP(EVID_HNOJENI!N2201,HNOJIVA_ALL!$A$2:$AE$3303,31,FALSE),"CHYBA")))),2)</f>
        <v>#N/A</v>
      </c>
    </row>
    <row r="2202" spans="1:21" x14ac:dyDescent="0.2">
      <c r="A2202" s="32"/>
      <c r="B2202" s="45" t="e">
        <f>VLOOKUP($A2202,EVID_OSEVU!$A$1:$M$4972,2,FALSE)</f>
        <v>#N/A</v>
      </c>
      <c r="C2202" s="45" t="e">
        <f>VLOOKUP($A2202,EVID_OSEVU!$A$1:$M$4972,3,FALSE)</f>
        <v>#N/A</v>
      </c>
      <c r="D2202" s="45" t="e">
        <f>VLOOKUP($A2202,EVID_OSEVU!$A$1:$M$4972,4,FALSE)</f>
        <v>#N/A</v>
      </c>
      <c r="E2202" s="45" t="e">
        <f>VLOOKUP($A2202,EVID_OSEVU!$A$1:$M$4972,7,FALSE)</f>
        <v>#N/A</v>
      </c>
      <c r="F2202" s="45" t="e">
        <f>VLOOKUP($A2202,EVID_OSEVU!$A$1:$M$4972,8,FALSE)</f>
        <v>#N/A</v>
      </c>
      <c r="G2202" s="45" t="e">
        <f>VLOOKUP($A2202,EVID_OSEVU!$A$1:$M$4972,11,FALSE)</f>
        <v>#N/A</v>
      </c>
      <c r="H2202" s="35"/>
      <c r="I2202" s="48"/>
      <c r="J2202" s="33" t="e">
        <f>VLOOKUP($A2202,EVID_OSEVU!$A$1:$M$4972,11,FALSE)</f>
        <v>#N/A</v>
      </c>
      <c r="K2202" s="39"/>
      <c r="L2202" s="49"/>
      <c r="M2202" s="89" t="e">
        <f t="shared" si="34"/>
        <v>#N/A</v>
      </c>
      <c r="N2202" s="50"/>
      <c r="O2202" s="37" t="e">
        <f>VLOOKUP(EVID_HNOJENI!N2202,HNOJIVA_ALL!$A$2:$Z$3303,4,FALSE)</f>
        <v>#N/A</v>
      </c>
      <c r="P2202" s="51" t="e">
        <f>ROUND(VLOOKUP(EVID_HNOJENI!N2202,HNOJIVA_ALL!$A$2:$Z$3303,14,FALSE)*K2202*IF(L2202="t",10,IF(L2202="kg",0.01,IF(L2202="q",1,IF(L2202="l",0.01*VLOOKUP(EVID_HNOJENI!N2202,HNOJIVA_ALL!$A$2:$AE$3303,31,FALSE),"CHYBA")))),2)</f>
        <v>#N/A</v>
      </c>
      <c r="Q2202" s="51" t="e">
        <f>ROUND(VLOOKUP(EVID_HNOJENI!N2202,HNOJIVA_ALL!$A$2:$Z$3303,15,FALSE)*K2202*IF(L2202="t",10,IF(L2202="kg",0.01,IF(L2202="q",1,IF(L2202="l",0.01*VLOOKUP(EVID_HNOJENI!N2202,HNOJIVA_ALL!$A$2:$AE$3303,31,FALSE),"CHYBA")))),2)</f>
        <v>#N/A</v>
      </c>
      <c r="R2202" s="51" t="e">
        <f>ROUND(VLOOKUP(EVID_HNOJENI!N2202,HNOJIVA_ALL!$A$2:$Z$3303,16,FALSE)*K2202*IF(L2202="t",10,IF(L2202="kg",0.01,IF(L2202="q",1,IF(L2202="l",0.01*VLOOKUP(EVID_HNOJENI!N2202,HNOJIVA_ALL!$A$2:$AE$3303,31,FALSE),"CHYBA")))),2)</f>
        <v>#N/A</v>
      </c>
      <c r="S2202" s="51" t="e">
        <f>ROUND(VLOOKUP(EVID_HNOJENI!N2202,HNOJIVA_ALL!$A$2:$Z$3303,18,FALSE)*K2202*IF(L2202="t",10,IF(L2202="kg",0.01,IF(L2202="q",1,IF(L2202="l",0.01*VLOOKUP(EVID_HNOJENI!N2202,HNOJIVA_ALL!$A$2:$AE$3303,31,FALSE),"CHYBA")))),2)</f>
        <v>#N/A</v>
      </c>
      <c r="T2202" s="51" t="e">
        <f>ROUND(VLOOKUP(EVID_HNOJENI!N2202,HNOJIVA_ALL!$A$2:$Z$3303,17,FALSE)*K2202*IF(L2202="t",10,IF(L2202="kg",0.01,IF(L2202="q",1,IF(L2202="l",0.01*VLOOKUP(EVID_HNOJENI!N2202,HNOJIVA_ALL!$A$2:$AE$3303,31,FALSE),"CHYBA")))),2)</f>
        <v>#N/A</v>
      </c>
      <c r="U2202" s="51" t="e">
        <f>ROUND(VLOOKUP(EVID_HNOJENI!N2202,HNOJIVA_ALL!$A$2:$Z$3303,20,FALSE)*K2202*IF(L2202="t",10,IF(L2202="kg",0.01,IF(L2202="q",1,IF(L2202="l",0.01*VLOOKUP(EVID_HNOJENI!N2202,HNOJIVA_ALL!$A$2:$AE$3303,31,FALSE),"CHYBA")))),2)</f>
        <v>#N/A</v>
      </c>
    </row>
    <row r="2203" spans="1:21" x14ac:dyDescent="0.2">
      <c r="A2203" s="32"/>
      <c r="B2203" s="45" t="e">
        <f>VLOOKUP($A2203,EVID_OSEVU!$A$1:$M$4972,2,FALSE)</f>
        <v>#N/A</v>
      </c>
      <c r="C2203" s="45" t="e">
        <f>VLOOKUP($A2203,EVID_OSEVU!$A$1:$M$4972,3,FALSE)</f>
        <v>#N/A</v>
      </c>
      <c r="D2203" s="45" t="e">
        <f>VLOOKUP($A2203,EVID_OSEVU!$A$1:$M$4972,4,FALSE)</f>
        <v>#N/A</v>
      </c>
      <c r="E2203" s="45" t="e">
        <f>VLOOKUP($A2203,EVID_OSEVU!$A$1:$M$4972,7,FALSE)</f>
        <v>#N/A</v>
      </c>
      <c r="F2203" s="45" t="e">
        <f>VLOOKUP($A2203,EVID_OSEVU!$A$1:$M$4972,8,FALSE)</f>
        <v>#N/A</v>
      </c>
      <c r="G2203" s="45" t="e">
        <f>VLOOKUP($A2203,EVID_OSEVU!$A$1:$M$4972,11,FALSE)</f>
        <v>#N/A</v>
      </c>
      <c r="H2203" s="35"/>
      <c r="I2203" s="48"/>
      <c r="J2203" s="33" t="e">
        <f>VLOOKUP($A2203,EVID_OSEVU!$A$1:$M$4972,11,FALSE)</f>
        <v>#N/A</v>
      </c>
      <c r="K2203" s="39"/>
      <c r="L2203" s="49"/>
      <c r="M2203" s="89" t="e">
        <f t="shared" si="34"/>
        <v>#N/A</v>
      </c>
      <c r="N2203" s="50"/>
      <c r="O2203" s="37" t="e">
        <f>VLOOKUP(EVID_HNOJENI!N2203,HNOJIVA_ALL!$A$2:$Z$3303,4,FALSE)</f>
        <v>#N/A</v>
      </c>
      <c r="P2203" s="51" t="e">
        <f>ROUND(VLOOKUP(EVID_HNOJENI!N2203,HNOJIVA_ALL!$A$2:$Z$3303,14,FALSE)*K2203*IF(L2203="t",10,IF(L2203="kg",0.01,IF(L2203="q",1,IF(L2203="l",0.01*VLOOKUP(EVID_HNOJENI!N2203,HNOJIVA_ALL!$A$2:$AE$3303,31,FALSE),"CHYBA")))),2)</f>
        <v>#N/A</v>
      </c>
      <c r="Q2203" s="51" t="e">
        <f>ROUND(VLOOKUP(EVID_HNOJENI!N2203,HNOJIVA_ALL!$A$2:$Z$3303,15,FALSE)*K2203*IF(L2203="t",10,IF(L2203="kg",0.01,IF(L2203="q",1,IF(L2203="l",0.01*VLOOKUP(EVID_HNOJENI!N2203,HNOJIVA_ALL!$A$2:$AE$3303,31,FALSE),"CHYBA")))),2)</f>
        <v>#N/A</v>
      </c>
      <c r="R2203" s="51" t="e">
        <f>ROUND(VLOOKUP(EVID_HNOJENI!N2203,HNOJIVA_ALL!$A$2:$Z$3303,16,FALSE)*K2203*IF(L2203="t",10,IF(L2203="kg",0.01,IF(L2203="q",1,IF(L2203="l",0.01*VLOOKUP(EVID_HNOJENI!N2203,HNOJIVA_ALL!$A$2:$AE$3303,31,FALSE),"CHYBA")))),2)</f>
        <v>#N/A</v>
      </c>
      <c r="S2203" s="51" t="e">
        <f>ROUND(VLOOKUP(EVID_HNOJENI!N2203,HNOJIVA_ALL!$A$2:$Z$3303,18,FALSE)*K2203*IF(L2203="t",10,IF(L2203="kg",0.01,IF(L2203="q",1,IF(L2203="l",0.01*VLOOKUP(EVID_HNOJENI!N2203,HNOJIVA_ALL!$A$2:$AE$3303,31,FALSE),"CHYBA")))),2)</f>
        <v>#N/A</v>
      </c>
      <c r="T2203" s="51" t="e">
        <f>ROUND(VLOOKUP(EVID_HNOJENI!N2203,HNOJIVA_ALL!$A$2:$Z$3303,17,FALSE)*K2203*IF(L2203="t",10,IF(L2203="kg",0.01,IF(L2203="q",1,IF(L2203="l",0.01*VLOOKUP(EVID_HNOJENI!N2203,HNOJIVA_ALL!$A$2:$AE$3303,31,FALSE),"CHYBA")))),2)</f>
        <v>#N/A</v>
      </c>
      <c r="U2203" s="51" t="e">
        <f>ROUND(VLOOKUP(EVID_HNOJENI!N2203,HNOJIVA_ALL!$A$2:$Z$3303,20,FALSE)*K2203*IF(L2203="t",10,IF(L2203="kg",0.01,IF(L2203="q",1,IF(L2203="l",0.01*VLOOKUP(EVID_HNOJENI!N2203,HNOJIVA_ALL!$A$2:$AE$3303,31,FALSE),"CHYBA")))),2)</f>
        <v>#N/A</v>
      </c>
    </row>
    <row r="2204" spans="1:21" x14ac:dyDescent="0.2">
      <c r="A2204" s="32"/>
      <c r="B2204" s="45" t="e">
        <f>VLOOKUP($A2204,EVID_OSEVU!$A$1:$M$4972,2,FALSE)</f>
        <v>#N/A</v>
      </c>
      <c r="C2204" s="45" t="e">
        <f>VLOOKUP($A2204,EVID_OSEVU!$A$1:$M$4972,3,FALSE)</f>
        <v>#N/A</v>
      </c>
      <c r="D2204" s="45" t="e">
        <f>VLOOKUP($A2204,EVID_OSEVU!$A$1:$M$4972,4,FALSE)</f>
        <v>#N/A</v>
      </c>
      <c r="E2204" s="45" t="e">
        <f>VLOOKUP($A2204,EVID_OSEVU!$A$1:$M$4972,7,FALSE)</f>
        <v>#N/A</v>
      </c>
      <c r="F2204" s="45" t="e">
        <f>VLOOKUP($A2204,EVID_OSEVU!$A$1:$M$4972,8,FALSE)</f>
        <v>#N/A</v>
      </c>
      <c r="G2204" s="45" t="e">
        <f>VLOOKUP($A2204,EVID_OSEVU!$A$1:$M$4972,11,FALSE)</f>
        <v>#N/A</v>
      </c>
      <c r="H2204" s="35"/>
      <c r="I2204" s="48"/>
      <c r="J2204" s="33" t="e">
        <f>VLOOKUP($A2204,EVID_OSEVU!$A$1:$M$4972,11,FALSE)</f>
        <v>#N/A</v>
      </c>
      <c r="K2204" s="39"/>
      <c r="L2204" s="49"/>
      <c r="M2204" s="89" t="e">
        <f t="shared" si="34"/>
        <v>#N/A</v>
      </c>
      <c r="N2204" s="50"/>
      <c r="O2204" s="37" t="e">
        <f>VLOOKUP(EVID_HNOJENI!N2204,HNOJIVA_ALL!$A$2:$Z$3303,4,FALSE)</f>
        <v>#N/A</v>
      </c>
      <c r="P2204" s="51" t="e">
        <f>ROUND(VLOOKUP(EVID_HNOJENI!N2204,HNOJIVA_ALL!$A$2:$Z$3303,14,FALSE)*K2204*IF(L2204="t",10,IF(L2204="kg",0.01,IF(L2204="q",1,IF(L2204="l",0.01*VLOOKUP(EVID_HNOJENI!N2204,HNOJIVA_ALL!$A$2:$AE$3303,31,FALSE),"CHYBA")))),2)</f>
        <v>#N/A</v>
      </c>
      <c r="Q2204" s="51" t="e">
        <f>ROUND(VLOOKUP(EVID_HNOJENI!N2204,HNOJIVA_ALL!$A$2:$Z$3303,15,FALSE)*K2204*IF(L2204="t",10,IF(L2204="kg",0.01,IF(L2204="q",1,IF(L2204="l",0.01*VLOOKUP(EVID_HNOJENI!N2204,HNOJIVA_ALL!$A$2:$AE$3303,31,FALSE),"CHYBA")))),2)</f>
        <v>#N/A</v>
      </c>
      <c r="R2204" s="51" t="e">
        <f>ROUND(VLOOKUP(EVID_HNOJENI!N2204,HNOJIVA_ALL!$A$2:$Z$3303,16,FALSE)*K2204*IF(L2204="t",10,IF(L2204="kg",0.01,IF(L2204="q",1,IF(L2204="l",0.01*VLOOKUP(EVID_HNOJENI!N2204,HNOJIVA_ALL!$A$2:$AE$3303,31,FALSE),"CHYBA")))),2)</f>
        <v>#N/A</v>
      </c>
      <c r="S2204" s="51" t="e">
        <f>ROUND(VLOOKUP(EVID_HNOJENI!N2204,HNOJIVA_ALL!$A$2:$Z$3303,18,FALSE)*K2204*IF(L2204="t",10,IF(L2204="kg",0.01,IF(L2204="q",1,IF(L2204="l",0.01*VLOOKUP(EVID_HNOJENI!N2204,HNOJIVA_ALL!$A$2:$AE$3303,31,FALSE),"CHYBA")))),2)</f>
        <v>#N/A</v>
      </c>
      <c r="T2204" s="51" t="e">
        <f>ROUND(VLOOKUP(EVID_HNOJENI!N2204,HNOJIVA_ALL!$A$2:$Z$3303,17,FALSE)*K2204*IF(L2204="t",10,IF(L2204="kg",0.01,IF(L2204="q",1,IF(L2204="l",0.01*VLOOKUP(EVID_HNOJENI!N2204,HNOJIVA_ALL!$A$2:$AE$3303,31,FALSE),"CHYBA")))),2)</f>
        <v>#N/A</v>
      </c>
      <c r="U2204" s="51" t="e">
        <f>ROUND(VLOOKUP(EVID_HNOJENI!N2204,HNOJIVA_ALL!$A$2:$Z$3303,20,FALSE)*K2204*IF(L2204="t",10,IF(L2204="kg",0.01,IF(L2204="q",1,IF(L2204="l",0.01*VLOOKUP(EVID_HNOJENI!N2204,HNOJIVA_ALL!$A$2:$AE$3303,31,FALSE),"CHYBA")))),2)</f>
        <v>#N/A</v>
      </c>
    </row>
    <row r="2205" spans="1:21" x14ac:dyDescent="0.2">
      <c r="A2205" s="32"/>
      <c r="B2205" s="45" t="e">
        <f>VLOOKUP($A2205,EVID_OSEVU!$A$1:$M$4972,2,FALSE)</f>
        <v>#N/A</v>
      </c>
      <c r="C2205" s="45" t="e">
        <f>VLOOKUP($A2205,EVID_OSEVU!$A$1:$M$4972,3,FALSE)</f>
        <v>#N/A</v>
      </c>
      <c r="D2205" s="45" t="e">
        <f>VLOOKUP($A2205,EVID_OSEVU!$A$1:$M$4972,4,FALSE)</f>
        <v>#N/A</v>
      </c>
      <c r="E2205" s="45" t="e">
        <f>VLOOKUP($A2205,EVID_OSEVU!$A$1:$M$4972,7,FALSE)</f>
        <v>#N/A</v>
      </c>
      <c r="F2205" s="45" t="e">
        <f>VLOOKUP($A2205,EVID_OSEVU!$A$1:$M$4972,8,FALSE)</f>
        <v>#N/A</v>
      </c>
      <c r="G2205" s="45" t="e">
        <f>VLOOKUP($A2205,EVID_OSEVU!$A$1:$M$4972,11,FALSE)</f>
        <v>#N/A</v>
      </c>
      <c r="H2205" s="35"/>
      <c r="I2205" s="48"/>
      <c r="J2205" s="33" t="e">
        <f>VLOOKUP($A2205,EVID_OSEVU!$A$1:$M$4972,11,FALSE)</f>
        <v>#N/A</v>
      </c>
      <c r="K2205" s="39"/>
      <c r="L2205" s="49"/>
      <c r="M2205" s="89" t="e">
        <f t="shared" si="34"/>
        <v>#N/A</v>
      </c>
      <c r="N2205" s="50"/>
      <c r="O2205" s="37" t="e">
        <f>VLOOKUP(EVID_HNOJENI!N2205,HNOJIVA_ALL!$A$2:$Z$3303,4,FALSE)</f>
        <v>#N/A</v>
      </c>
      <c r="P2205" s="51" t="e">
        <f>ROUND(VLOOKUP(EVID_HNOJENI!N2205,HNOJIVA_ALL!$A$2:$Z$3303,14,FALSE)*K2205*IF(L2205="t",10,IF(L2205="kg",0.01,IF(L2205="q",1,IF(L2205="l",0.01*VLOOKUP(EVID_HNOJENI!N2205,HNOJIVA_ALL!$A$2:$AE$3303,31,FALSE),"CHYBA")))),2)</f>
        <v>#N/A</v>
      </c>
      <c r="Q2205" s="51" t="e">
        <f>ROUND(VLOOKUP(EVID_HNOJENI!N2205,HNOJIVA_ALL!$A$2:$Z$3303,15,FALSE)*K2205*IF(L2205="t",10,IF(L2205="kg",0.01,IF(L2205="q",1,IF(L2205="l",0.01*VLOOKUP(EVID_HNOJENI!N2205,HNOJIVA_ALL!$A$2:$AE$3303,31,FALSE),"CHYBA")))),2)</f>
        <v>#N/A</v>
      </c>
      <c r="R2205" s="51" t="e">
        <f>ROUND(VLOOKUP(EVID_HNOJENI!N2205,HNOJIVA_ALL!$A$2:$Z$3303,16,FALSE)*K2205*IF(L2205="t",10,IF(L2205="kg",0.01,IF(L2205="q",1,IF(L2205="l",0.01*VLOOKUP(EVID_HNOJENI!N2205,HNOJIVA_ALL!$A$2:$AE$3303,31,FALSE),"CHYBA")))),2)</f>
        <v>#N/A</v>
      </c>
      <c r="S2205" s="51" t="e">
        <f>ROUND(VLOOKUP(EVID_HNOJENI!N2205,HNOJIVA_ALL!$A$2:$Z$3303,18,FALSE)*K2205*IF(L2205="t",10,IF(L2205="kg",0.01,IF(L2205="q",1,IF(L2205="l",0.01*VLOOKUP(EVID_HNOJENI!N2205,HNOJIVA_ALL!$A$2:$AE$3303,31,FALSE),"CHYBA")))),2)</f>
        <v>#N/A</v>
      </c>
      <c r="T2205" s="51" t="e">
        <f>ROUND(VLOOKUP(EVID_HNOJENI!N2205,HNOJIVA_ALL!$A$2:$Z$3303,17,FALSE)*K2205*IF(L2205="t",10,IF(L2205="kg",0.01,IF(L2205="q",1,IF(L2205="l",0.01*VLOOKUP(EVID_HNOJENI!N2205,HNOJIVA_ALL!$A$2:$AE$3303,31,FALSE),"CHYBA")))),2)</f>
        <v>#N/A</v>
      </c>
      <c r="U2205" s="51" t="e">
        <f>ROUND(VLOOKUP(EVID_HNOJENI!N2205,HNOJIVA_ALL!$A$2:$Z$3303,20,FALSE)*K2205*IF(L2205="t",10,IF(L2205="kg",0.01,IF(L2205="q",1,IF(L2205="l",0.01*VLOOKUP(EVID_HNOJENI!N2205,HNOJIVA_ALL!$A$2:$AE$3303,31,FALSE),"CHYBA")))),2)</f>
        <v>#N/A</v>
      </c>
    </row>
    <row r="2206" spans="1:21" x14ac:dyDescent="0.2">
      <c r="A2206" s="32"/>
      <c r="B2206" s="45" t="e">
        <f>VLOOKUP($A2206,EVID_OSEVU!$A$1:$M$4972,2,FALSE)</f>
        <v>#N/A</v>
      </c>
      <c r="C2206" s="45" t="e">
        <f>VLOOKUP($A2206,EVID_OSEVU!$A$1:$M$4972,3,FALSE)</f>
        <v>#N/A</v>
      </c>
      <c r="D2206" s="45" t="e">
        <f>VLOOKUP($A2206,EVID_OSEVU!$A$1:$M$4972,4,FALSE)</f>
        <v>#N/A</v>
      </c>
      <c r="E2206" s="45" t="e">
        <f>VLOOKUP($A2206,EVID_OSEVU!$A$1:$M$4972,7,FALSE)</f>
        <v>#N/A</v>
      </c>
      <c r="F2206" s="45" t="e">
        <f>VLOOKUP($A2206,EVID_OSEVU!$A$1:$M$4972,8,FALSE)</f>
        <v>#N/A</v>
      </c>
      <c r="G2206" s="45" t="e">
        <f>VLOOKUP($A2206,EVID_OSEVU!$A$1:$M$4972,11,FALSE)</f>
        <v>#N/A</v>
      </c>
      <c r="H2206" s="35"/>
      <c r="I2206" s="48"/>
      <c r="J2206" s="33" t="e">
        <f>VLOOKUP($A2206,EVID_OSEVU!$A$1:$M$4972,11,FALSE)</f>
        <v>#N/A</v>
      </c>
      <c r="K2206" s="39"/>
      <c r="L2206" s="49"/>
      <c r="M2206" s="89" t="e">
        <f t="shared" si="34"/>
        <v>#N/A</v>
      </c>
      <c r="N2206" s="50"/>
      <c r="O2206" s="37" t="e">
        <f>VLOOKUP(EVID_HNOJENI!N2206,HNOJIVA_ALL!$A$2:$Z$3303,4,FALSE)</f>
        <v>#N/A</v>
      </c>
      <c r="P2206" s="51" t="e">
        <f>ROUND(VLOOKUP(EVID_HNOJENI!N2206,HNOJIVA_ALL!$A$2:$Z$3303,14,FALSE)*K2206*IF(L2206="t",10,IF(L2206="kg",0.01,IF(L2206="q",1,IF(L2206="l",0.01*VLOOKUP(EVID_HNOJENI!N2206,HNOJIVA_ALL!$A$2:$AE$3303,31,FALSE),"CHYBA")))),2)</f>
        <v>#N/A</v>
      </c>
      <c r="Q2206" s="51" t="e">
        <f>ROUND(VLOOKUP(EVID_HNOJENI!N2206,HNOJIVA_ALL!$A$2:$Z$3303,15,FALSE)*K2206*IF(L2206="t",10,IF(L2206="kg",0.01,IF(L2206="q",1,IF(L2206="l",0.01*VLOOKUP(EVID_HNOJENI!N2206,HNOJIVA_ALL!$A$2:$AE$3303,31,FALSE),"CHYBA")))),2)</f>
        <v>#N/A</v>
      </c>
      <c r="R2206" s="51" t="e">
        <f>ROUND(VLOOKUP(EVID_HNOJENI!N2206,HNOJIVA_ALL!$A$2:$Z$3303,16,FALSE)*K2206*IF(L2206="t",10,IF(L2206="kg",0.01,IF(L2206="q",1,IF(L2206="l",0.01*VLOOKUP(EVID_HNOJENI!N2206,HNOJIVA_ALL!$A$2:$AE$3303,31,FALSE),"CHYBA")))),2)</f>
        <v>#N/A</v>
      </c>
      <c r="S2206" s="51" t="e">
        <f>ROUND(VLOOKUP(EVID_HNOJENI!N2206,HNOJIVA_ALL!$A$2:$Z$3303,18,FALSE)*K2206*IF(L2206="t",10,IF(L2206="kg",0.01,IF(L2206="q",1,IF(L2206="l",0.01*VLOOKUP(EVID_HNOJENI!N2206,HNOJIVA_ALL!$A$2:$AE$3303,31,FALSE),"CHYBA")))),2)</f>
        <v>#N/A</v>
      </c>
      <c r="T2206" s="51" t="e">
        <f>ROUND(VLOOKUP(EVID_HNOJENI!N2206,HNOJIVA_ALL!$A$2:$Z$3303,17,FALSE)*K2206*IF(L2206="t",10,IF(L2206="kg",0.01,IF(L2206="q",1,IF(L2206="l",0.01*VLOOKUP(EVID_HNOJENI!N2206,HNOJIVA_ALL!$A$2:$AE$3303,31,FALSE),"CHYBA")))),2)</f>
        <v>#N/A</v>
      </c>
      <c r="U2206" s="51" t="e">
        <f>ROUND(VLOOKUP(EVID_HNOJENI!N2206,HNOJIVA_ALL!$A$2:$Z$3303,20,FALSE)*K2206*IF(L2206="t",10,IF(L2206="kg",0.01,IF(L2206="q",1,IF(L2206="l",0.01*VLOOKUP(EVID_HNOJENI!N2206,HNOJIVA_ALL!$A$2:$AE$3303,31,FALSE),"CHYBA")))),2)</f>
        <v>#N/A</v>
      </c>
    </row>
    <row r="2207" spans="1:21" x14ac:dyDescent="0.2">
      <c r="A2207" s="32"/>
      <c r="B2207" s="45" t="e">
        <f>VLOOKUP($A2207,EVID_OSEVU!$A$1:$M$4972,2,FALSE)</f>
        <v>#N/A</v>
      </c>
      <c r="C2207" s="45" t="e">
        <f>VLOOKUP($A2207,EVID_OSEVU!$A$1:$M$4972,3,FALSE)</f>
        <v>#N/A</v>
      </c>
      <c r="D2207" s="45" t="e">
        <f>VLOOKUP($A2207,EVID_OSEVU!$A$1:$M$4972,4,FALSE)</f>
        <v>#N/A</v>
      </c>
      <c r="E2207" s="45" t="e">
        <f>VLOOKUP($A2207,EVID_OSEVU!$A$1:$M$4972,7,FALSE)</f>
        <v>#N/A</v>
      </c>
      <c r="F2207" s="45" t="e">
        <f>VLOOKUP($A2207,EVID_OSEVU!$A$1:$M$4972,8,FALSE)</f>
        <v>#N/A</v>
      </c>
      <c r="G2207" s="45" t="e">
        <f>VLOOKUP($A2207,EVID_OSEVU!$A$1:$M$4972,11,FALSE)</f>
        <v>#N/A</v>
      </c>
      <c r="H2207" s="35"/>
      <c r="I2207" s="48"/>
      <c r="J2207" s="33" t="e">
        <f>VLOOKUP($A2207,EVID_OSEVU!$A$1:$M$4972,11,FALSE)</f>
        <v>#N/A</v>
      </c>
      <c r="K2207" s="39"/>
      <c r="L2207" s="49"/>
      <c r="M2207" s="89" t="e">
        <f t="shared" si="34"/>
        <v>#N/A</v>
      </c>
      <c r="N2207" s="50"/>
      <c r="O2207" s="37" t="e">
        <f>VLOOKUP(EVID_HNOJENI!N2207,HNOJIVA_ALL!$A$2:$Z$3303,4,FALSE)</f>
        <v>#N/A</v>
      </c>
      <c r="P2207" s="51" t="e">
        <f>ROUND(VLOOKUP(EVID_HNOJENI!N2207,HNOJIVA_ALL!$A$2:$Z$3303,14,FALSE)*K2207*IF(L2207="t",10,IF(L2207="kg",0.01,IF(L2207="q",1,IF(L2207="l",0.01*VLOOKUP(EVID_HNOJENI!N2207,HNOJIVA_ALL!$A$2:$AE$3303,31,FALSE),"CHYBA")))),2)</f>
        <v>#N/A</v>
      </c>
      <c r="Q2207" s="51" t="e">
        <f>ROUND(VLOOKUP(EVID_HNOJENI!N2207,HNOJIVA_ALL!$A$2:$Z$3303,15,FALSE)*K2207*IF(L2207="t",10,IF(L2207="kg",0.01,IF(L2207="q",1,IF(L2207="l",0.01*VLOOKUP(EVID_HNOJENI!N2207,HNOJIVA_ALL!$A$2:$AE$3303,31,FALSE),"CHYBA")))),2)</f>
        <v>#N/A</v>
      </c>
      <c r="R2207" s="51" t="e">
        <f>ROUND(VLOOKUP(EVID_HNOJENI!N2207,HNOJIVA_ALL!$A$2:$Z$3303,16,FALSE)*K2207*IF(L2207="t",10,IF(L2207="kg",0.01,IF(L2207="q",1,IF(L2207="l",0.01*VLOOKUP(EVID_HNOJENI!N2207,HNOJIVA_ALL!$A$2:$AE$3303,31,FALSE),"CHYBA")))),2)</f>
        <v>#N/A</v>
      </c>
      <c r="S2207" s="51" t="e">
        <f>ROUND(VLOOKUP(EVID_HNOJENI!N2207,HNOJIVA_ALL!$A$2:$Z$3303,18,FALSE)*K2207*IF(L2207="t",10,IF(L2207="kg",0.01,IF(L2207="q",1,IF(L2207="l",0.01*VLOOKUP(EVID_HNOJENI!N2207,HNOJIVA_ALL!$A$2:$AE$3303,31,FALSE),"CHYBA")))),2)</f>
        <v>#N/A</v>
      </c>
      <c r="T2207" s="51" t="e">
        <f>ROUND(VLOOKUP(EVID_HNOJENI!N2207,HNOJIVA_ALL!$A$2:$Z$3303,17,FALSE)*K2207*IF(L2207="t",10,IF(L2207="kg",0.01,IF(L2207="q",1,IF(L2207="l",0.01*VLOOKUP(EVID_HNOJENI!N2207,HNOJIVA_ALL!$A$2:$AE$3303,31,FALSE),"CHYBA")))),2)</f>
        <v>#N/A</v>
      </c>
      <c r="U2207" s="51" t="e">
        <f>ROUND(VLOOKUP(EVID_HNOJENI!N2207,HNOJIVA_ALL!$A$2:$Z$3303,20,FALSE)*K2207*IF(L2207="t",10,IF(L2207="kg",0.01,IF(L2207="q",1,IF(L2207="l",0.01*VLOOKUP(EVID_HNOJENI!N2207,HNOJIVA_ALL!$A$2:$AE$3303,31,FALSE),"CHYBA")))),2)</f>
        <v>#N/A</v>
      </c>
    </row>
    <row r="2208" spans="1:21" x14ac:dyDescent="0.2">
      <c r="A2208" s="32"/>
      <c r="B2208" s="45" t="e">
        <f>VLOOKUP($A2208,EVID_OSEVU!$A$1:$M$4972,2,FALSE)</f>
        <v>#N/A</v>
      </c>
      <c r="C2208" s="45" t="e">
        <f>VLOOKUP($A2208,EVID_OSEVU!$A$1:$M$4972,3,FALSE)</f>
        <v>#N/A</v>
      </c>
      <c r="D2208" s="45" t="e">
        <f>VLOOKUP($A2208,EVID_OSEVU!$A$1:$M$4972,4,FALSE)</f>
        <v>#N/A</v>
      </c>
      <c r="E2208" s="45" t="e">
        <f>VLOOKUP($A2208,EVID_OSEVU!$A$1:$M$4972,7,FALSE)</f>
        <v>#N/A</v>
      </c>
      <c r="F2208" s="45" t="e">
        <f>VLOOKUP($A2208,EVID_OSEVU!$A$1:$M$4972,8,FALSE)</f>
        <v>#N/A</v>
      </c>
      <c r="G2208" s="45" t="e">
        <f>VLOOKUP($A2208,EVID_OSEVU!$A$1:$M$4972,11,FALSE)</f>
        <v>#N/A</v>
      </c>
      <c r="H2208" s="35"/>
      <c r="I2208" s="48"/>
      <c r="J2208" s="33" t="e">
        <f>VLOOKUP($A2208,EVID_OSEVU!$A$1:$M$4972,11,FALSE)</f>
        <v>#N/A</v>
      </c>
      <c r="K2208" s="39"/>
      <c r="L2208" s="49"/>
      <c r="M2208" s="89" t="e">
        <f t="shared" si="34"/>
        <v>#N/A</v>
      </c>
      <c r="N2208" s="50"/>
      <c r="O2208" s="37" t="e">
        <f>VLOOKUP(EVID_HNOJENI!N2208,HNOJIVA_ALL!$A$2:$Z$3303,4,FALSE)</f>
        <v>#N/A</v>
      </c>
      <c r="P2208" s="51" t="e">
        <f>ROUND(VLOOKUP(EVID_HNOJENI!N2208,HNOJIVA_ALL!$A$2:$Z$3303,14,FALSE)*K2208*IF(L2208="t",10,IF(L2208="kg",0.01,IF(L2208="q",1,IF(L2208="l",0.01*VLOOKUP(EVID_HNOJENI!N2208,HNOJIVA_ALL!$A$2:$AE$3303,31,FALSE),"CHYBA")))),2)</f>
        <v>#N/A</v>
      </c>
      <c r="Q2208" s="51" t="e">
        <f>ROUND(VLOOKUP(EVID_HNOJENI!N2208,HNOJIVA_ALL!$A$2:$Z$3303,15,FALSE)*K2208*IF(L2208="t",10,IF(L2208="kg",0.01,IF(L2208="q",1,IF(L2208="l",0.01*VLOOKUP(EVID_HNOJENI!N2208,HNOJIVA_ALL!$A$2:$AE$3303,31,FALSE),"CHYBA")))),2)</f>
        <v>#N/A</v>
      </c>
      <c r="R2208" s="51" t="e">
        <f>ROUND(VLOOKUP(EVID_HNOJENI!N2208,HNOJIVA_ALL!$A$2:$Z$3303,16,FALSE)*K2208*IF(L2208="t",10,IF(L2208="kg",0.01,IF(L2208="q",1,IF(L2208="l",0.01*VLOOKUP(EVID_HNOJENI!N2208,HNOJIVA_ALL!$A$2:$AE$3303,31,FALSE),"CHYBA")))),2)</f>
        <v>#N/A</v>
      </c>
      <c r="S2208" s="51" t="e">
        <f>ROUND(VLOOKUP(EVID_HNOJENI!N2208,HNOJIVA_ALL!$A$2:$Z$3303,18,FALSE)*K2208*IF(L2208="t",10,IF(L2208="kg",0.01,IF(L2208="q",1,IF(L2208="l",0.01*VLOOKUP(EVID_HNOJENI!N2208,HNOJIVA_ALL!$A$2:$AE$3303,31,FALSE),"CHYBA")))),2)</f>
        <v>#N/A</v>
      </c>
      <c r="T2208" s="51" t="e">
        <f>ROUND(VLOOKUP(EVID_HNOJENI!N2208,HNOJIVA_ALL!$A$2:$Z$3303,17,FALSE)*K2208*IF(L2208="t",10,IF(L2208="kg",0.01,IF(L2208="q",1,IF(L2208="l",0.01*VLOOKUP(EVID_HNOJENI!N2208,HNOJIVA_ALL!$A$2:$AE$3303,31,FALSE),"CHYBA")))),2)</f>
        <v>#N/A</v>
      </c>
      <c r="U2208" s="51" t="e">
        <f>ROUND(VLOOKUP(EVID_HNOJENI!N2208,HNOJIVA_ALL!$A$2:$Z$3303,20,FALSE)*K2208*IF(L2208="t",10,IF(L2208="kg",0.01,IF(L2208="q",1,IF(L2208="l",0.01*VLOOKUP(EVID_HNOJENI!N2208,HNOJIVA_ALL!$A$2:$AE$3303,31,FALSE),"CHYBA")))),2)</f>
        <v>#N/A</v>
      </c>
    </row>
    <row r="2209" spans="1:21" x14ac:dyDescent="0.2">
      <c r="A2209" s="32"/>
      <c r="B2209" s="45" t="e">
        <f>VLOOKUP($A2209,EVID_OSEVU!$A$1:$M$4972,2,FALSE)</f>
        <v>#N/A</v>
      </c>
      <c r="C2209" s="45" t="e">
        <f>VLOOKUP($A2209,EVID_OSEVU!$A$1:$M$4972,3,FALSE)</f>
        <v>#N/A</v>
      </c>
      <c r="D2209" s="45" t="e">
        <f>VLOOKUP($A2209,EVID_OSEVU!$A$1:$M$4972,4,FALSE)</f>
        <v>#N/A</v>
      </c>
      <c r="E2209" s="45" t="e">
        <f>VLOOKUP($A2209,EVID_OSEVU!$A$1:$M$4972,7,FALSE)</f>
        <v>#N/A</v>
      </c>
      <c r="F2209" s="45" t="e">
        <f>VLOOKUP($A2209,EVID_OSEVU!$A$1:$M$4972,8,FALSE)</f>
        <v>#N/A</v>
      </c>
      <c r="G2209" s="45" t="e">
        <f>VLOOKUP($A2209,EVID_OSEVU!$A$1:$M$4972,11,FALSE)</f>
        <v>#N/A</v>
      </c>
      <c r="H2209" s="35"/>
      <c r="I2209" s="48"/>
      <c r="J2209" s="33" t="e">
        <f>VLOOKUP($A2209,EVID_OSEVU!$A$1:$M$4972,11,FALSE)</f>
        <v>#N/A</v>
      </c>
      <c r="K2209" s="39"/>
      <c r="L2209" s="49"/>
      <c r="M2209" s="89" t="e">
        <f t="shared" si="34"/>
        <v>#N/A</v>
      </c>
      <c r="N2209" s="50"/>
      <c r="O2209" s="37" t="e">
        <f>VLOOKUP(EVID_HNOJENI!N2209,HNOJIVA_ALL!$A$2:$Z$3303,4,FALSE)</f>
        <v>#N/A</v>
      </c>
      <c r="P2209" s="51" t="e">
        <f>ROUND(VLOOKUP(EVID_HNOJENI!N2209,HNOJIVA_ALL!$A$2:$Z$3303,14,FALSE)*K2209*IF(L2209="t",10,IF(L2209="kg",0.01,IF(L2209="q",1,IF(L2209="l",0.01*VLOOKUP(EVID_HNOJENI!N2209,HNOJIVA_ALL!$A$2:$AE$3303,31,FALSE),"CHYBA")))),2)</f>
        <v>#N/A</v>
      </c>
      <c r="Q2209" s="51" t="e">
        <f>ROUND(VLOOKUP(EVID_HNOJENI!N2209,HNOJIVA_ALL!$A$2:$Z$3303,15,FALSE)*K2209*IF(L2209="t",10,IF(L2209="kg",0.01,IF(L2209="q",1,IF(L2209="l",0.01*VLOOKUP(EVID_HNOJENI!N2209,HNOJIVA_ALL!$A$2:$AE$3303,31,FALSE),"CHYBA")))),2)</f>
        <v>#N/A</v>
      </c>
      <c r="R2209" s="51" t="e">
        <f>ROUND(VLOOKUP(EVID_HNOJENI!N2209,HNOJIVA_ALL!$A$2:$Z$3303,16,FALSE)*K2209*IF(L2209="t",10,IF(L2209="kg",0.01,IF(L2209="q",1,IF(L2209="l",0.01*VLOOKUP(EVID_HNOJENI!N2209,HNOJIVA_ALL!$A$2:$AE$3303,31,FALSE),"CHYBA")))),2)</f>
        <v>#N/A</v>
      </c>
      <c r="S2209" s="51" t="e">
        <f>ROUND(VLOOKUP(EVID_HNOJENI!N2209,HNOJIVA_ALL!$A$2:$Z$3303,18,FALSE)*K2209*IF(L2209="t",10,IF(L2209="kg",0.01,IF(L2209="q",1,IF(L2209="l",0.01*VLOOKUP(EVID_HNOJENI!N2209,HNOJIVA_ALL!$A$2:$AE$3303,31,FALSE),"CHYBA")))),2)</f>
        <v>#N/A</v>
      </c>
      <c r="T2209" s="51" t="e">
        <f>ROUND(VLOOKUP(EVID_HNOJENI!N2209,HNOJIVA_ALL!$A$2:$Z$3303,17,FALSE)*K2209*IF(L2209="t",10,IF(L2209="kg",0.01,IF(L2209="q",1,IF(L2209="l",0.01*VLOOKUP(EVID_HNOJENI!N2209,HNOJIVA_ALL!$A$2:$AE$3303,31,FALSE),"CHYBA")))),2)</f>
        <v>#N/A</v>
      </c>
      <c r="U2209" s="51" t="e">
        <f>ROUND(VLOOKUP(EVID_HNOJENI!N2209,HNOJIVA_ALL!$A$2:$Z$3303,20,FALSE)*K2209*IF(L2209="t",10,IF(L2209="kg",0.01,IF(L2209="q",1,IF(L2209="l",0.01*VLOOKUP(EVID_HNOJENI!N2209,HNOJIVA_ALL!$A$2:$AE$3303,31,FALSE),"CHYBA")))),2)</f>
        <v>#N/A</v>
      </c>
    </row>
    <row r="2210" spans="1:21" x14ac:dyDescent="0.2">
      <c r="A2210" s="32"/>
      <c r="B2210" s="45" t="e">
        <f>VLOOKUP($A2210,EVID_OSEVU!$A$1:$M$4972,2,FALSE)</f>
        <v>#N/A</v>
      </c>
      <c r="C2210" s="45" t="e">
        <f>VLOOKUP($A2210,EVID_OSEVU!$A$1:$M$4972,3,FALSE)</f>
        <v>#N/A</v>
      </c>
      <c r="D2210" s="45" t="e">
        <f>VLOOKUP($A2210,EVID_OSEVU!$A$1:$M$4972,4,FALSE)</f>
        <v>#N/A</v>
      </c>
      <c r="E2210" s="45" t="e">
        <f>VLOOKUP($A2210,EVID_OSEVU!$A$1:$M$4972,7,FALSE)</f>
        <v>#N/A</v>
      </c>
      <c r="F2210" s="45" t="e">
        <f>VLOOKUP($A2210,EVID_OSEVU!$A$1:$M$4972,8,FALSE)</f>
        <v>#N/A</v>
      </c>
      <c r="G2210" s="45" t="e">
        <f>VLOOKUP($A2210,EVID_OSEVU!$A$1:$M$4972,11,FALSE)</f>
        <v>#N/A</v>
      </c>
      <c r="H2210" s="35"/>
      <c r="I2210" s="48"/>
      <c r="J2210" s="33" t="e">
        <f>VLOOKUP($A2210,EVID_OSEVU!$A$1:$M$4972,11,FALSE)</f>
        <v>#N/A</v>
      </c>
      <c r="K2210" s="39"/>
      <c r="L2210" s="49"/>
      <c r="M2210" s="89" t="e">
        <f t="shared" si="34"/>
        <v>#N/A</v>
      </c>
      <c r="N2210" s="50"/>
      <c r="O2210" s="37" t="e">
        <f>VLOOKUP(EVID_HNOJENI!N2210,HNOJIVA_ALL!$A$2:$Z$3303,4,FALSE)</f>
        <v>#N/A</v>
      </c>
      <c r="P2210" s="51" t="e">
        <f>ROUND(VLOOKUP(EVID_HNOJENI!N2210,HNOJIVA_ALL!$A$2:$Z$3303,14,FALSE)*K2210*IF(L2210="t",10,IF(L2210="kg",0.01,IF(L2210="q",1,IF(L2210="l",0.01*VLOOKUP(EVID_HNOJENI!N2210,HNOJIVA_ALL!$A$2:$AE$3303,31,FALSE),"CHYBA")))),2)</f>
        <v>#N/A</v>
      </c>
      <c r="Q2210" s="51" t="e">
        <f>ROUND(VLOOKUP(EVID_HNOJENI!N2210,HNOJIVA_ALL!$A$2:$Z$3303,15,FALSE)*K2210*IF(L2210="t",10,IF(L2210="kg",0.01,IF(L2210="q",1,IF(L2210="l",0.01*VLOOKUP(EVID_HNOJENI!N2210,HNOJIVA_ALL!$A$2:$AE$3303,31,FALSE),"CHYBA")))),2)</f>
        <v>#N/A</v>
      </c>
      <c r="R2210" s="51" t="e">
        <f>ROUND(VLOOKUP(EVID_HNOJENI!N2210,HNOJIVA_ALL!$A$2:$Z$3303,16,FALSE)*K2210*IF(L2210="t",10,IF(L2210="kg",0.01,IF(L2210="q",1,IF(L2210="l",0.01*VLOOKUP(EVID_HNOJENI!N2210,HNOJIVA_ALL!$A$2:$AE$3303,31,FALSE),"CHYBA")))),2)</f>
        <v>#N/A</v>
      </c>
      <c r="S2210" s="51" t="e">
        <f>ROUND(VLOOKUP(EVID_HNOJENI!N2210,HNOJIVA_ALL!$A$2:$Z$3303,18,FALSE)*K2210*IF(L2210="t",10,IF(L2210="kg",0.01,IF(L2210="q",1,IF(L2210="l",0.01*VLOOKUP(EVID_HNOJENI!N2210,HNOJIVA_ALL!$A$2:$AE$3303,31,FALSE),"CHYBA")))),2)</f>
        <v>#N/A</v>
      </c>
      <c r="T2210" s="51" t="e">
        <f>ROUND(VLOOKUP(EVID_HNOJENI!N2210,HNOJIVA_ALL!$A$2:$Z$3303,17,FALSE)*K2210*IF(L2210="t",10,IF(L2210="kg",0.01,IF(L2210="q",1,IF(L2210="l",0.01*VLOOKUP(EVID_HNOJENI!N2210,HNOJIVA_ALL!$A$2:$AE$3303,31,FALSE),"CHYBA")))),2)</f>
        <v>#N/A</v>
      </c>
      <c r="U2210" s="51" t="e">
        <f>ROUND(VLOOKUP(EVID_HNOJENI!N2210,HNOJIVA_ALL!$A$2:$Z$3303,20,FALSE)*K2210*IF(L2210="t",10,IF(L2210="kg",0.01,IF(L2210="q",1,IF(L2210="l",0.01*VLOOKUP(EVID_HNOJENI!N2210,HNOJIVA_ALL!$A$2:$AE$3303,31,FALSE),"CHYBA")))),2)</f>
        <v>#N/A</v>
      </c>
    </row>
    <row r="2211" spans="1:21" x14ac:dyDescent="0.2">
      <c r="A2211" s="32"/>
      <c r="B2211" s="45" t="e">
        <f>VLOOKUP($A2211,EVID_OSEVU!$A$1:$M$4972,2,FALSE)</f>
        <v>#N/A</v>
      </c>
      <c r="C2211" s="45" t="e">
        <f>VLOOKUP($A2211,EVID_OSEVU!$A$1:$M$4972,3,FALSE)</f>
        <v>#N/A</v>
      </c>
      <c r="D2211" s="45" t="e">
        <f>VLOOKUP($A2211,EVID_OSEVU!$A$1:$M$4972,4,FALSE)</f>
        <v>#N/A</v>
      </c>
      <c r="E2211" s="45" t="e">
        <f>VLOOKUP($A2211,EVID_OSEVU!$A$1:$M$4972,7,FALSE)</f>
        <v>#N/A</v>
      </c>
      <c r="F2211" s="45" t="e">
        <f>VLOOKUP($A2211,EVID_OSEVU!$A$1:$M$4972,8,FALSE)</f>
        <v>#N/A</v>
      </c>
      <c r="G2211" s="45" t="e">
        <f>VLOOKUP($A2211,EVID_OSEVU!$A$1:$M$4972,11,FALSE)</f>
        <v>#N/A</v>
      </c>
      <c r="H2211" s="35"/>
      <c r="I2211" s="48"/>
      <c r="J2211" s="33" t="e">
        <f>VLOOKUP($A2211,EVID_OSEVU!$A$1:$M$4972,11,FALSE)</f>
        <v>#N/A</v>
      </c>
      <c r="K2211" s="39"/>
      <c r="L2211" s="49"/>
      <c r="M2211" s="89" t="e">
        <f t="shared" si="34"/>
        <v>#N/A</v>
      </c>
      <c r="N2211" s="50"/>
      <c r="O2211" s="37" t="e">
        <f>VLOOKUP(EVID_HNOJENI!N2211,HNOJIVA_ALL!$A$2:$Z$3303,4,FALSE)</f>
        <v>#N/A</v>
      </c>
      <c r="P2211" s="51" t="e">
        <f>ROUND(VLOOKUP(EVID_HNOJENI!N2211,HNOJIVA_ALL!$A$2:$Z$3303,14,FALSE)*K2211*IF(L2211="t",10,IF(L2211="kg",0.01,IF(L2211="q",1,IF(L2211="l",0.01*VLOOKUP(EVID_HNOJENI!N2211,HNOJIVA_ALL!$A$2:$AE$3303,31,FALSE),"CHYBA")))),2)</f>
        <v>#N/A</v>
      </c>
      <c r="Q2211" s="51" t="e">
        <f>ROUND(VLOOKUP(EVID_HNOJENI!N2211,HNOJIVA_ALL!$A$2:$Z$3303,15,FALSE)*K2211*IF(L2211="t",10,IF(L2211="kg",0.01,IF(L2211="q",1,IF(L2211="l",0.01*VLOOKUP(EVID_HNOJENI!N2211,HNOJIVA_ALL!$A$2:$AE$3303,31,FALSE),"CHYBA")))),2)</f>
        <v>#N/A</v>
      </c>
      <c r="R2211" s="51" t="e">
        <f>ROUND(VLOOKUP(EVID_HNOJENI!N2211,HNOJIVA_ALL!$A$2:$Z$3303,16,FALSE)*K2211*IF(L2211="t",10,IF(L2211="kg",0.01,IF(L2211="q",1,IF(L2211="l",0.01*VLOOKUP(EVID_HNOJENI!N2211,HNOJIVA_ALL!$A$2:$AE$3303,31,FALSE),"CHYBA")))),2)</f>
        <v>#N/A</v>
      </c>
      <c r="S2211" s="51" t="e">
        <f>ROUND(VLOOKUP(EVID_HNOJENI!N2211,HNOJIVA_ALL!$A$2:$Z$3303,18,FALSE)*K2211*IF(L2211="t",10,IF(L2211="kg",0.01,IF(L2211="q",1,IF(L2211="l",0.01*VLOOKUP(EVID_HNOJENI!N2211,HNOJIVA_ALL!$A$2:$AE$3303,31,FALSE),"CHYBA")))),2)</f>
        <v>#N/A</v>
      </c>
      <c r="T2211" s="51" t="e">
        <f>ROUND(VLOOKUP(EVID_HNOJENI!N2211,HNOJIVA_ALL!$A$2:$Z$3303,17,FALSE)*K2211*IF(L2211="t",10,IF(L2211="kg",0.01,IF(L2211="q",1,IF(L2211="l",0.01*VLOOKUP(EVID_HNOJENI!N2211,HNOJIVA_ALL!$A$2:$AE$3303,31,FALSE),"CHYBA")))),2)</f>
        <v>#N/A</v>
      </c>
      <c r="U2211" s="51" t="e">
        <f>ROUND(VLOOKUP(EVID_HNOJENI!N2211,HNOJIVA_ALL!$A$2:$Z$3303,20,FALSE)*K2211*IF(L2211="t",10,IF(L2211="kg",0.01,IF(L2211="q",1,IF(L2211="l",0.01*VLOOKUP(EVID_HNOJENI!N2211,HNOJIVA_ALL!$A$2:$AE$3303,31,FALSE),"CHYBA")))),2)</f>
        <v>#N/A</v>
      </c>
    </row>
    <row r="2212" spans="1:21" x14ac:dyDescent="0.2">
      <c r="A2212" s="32"/>
      <c r="B2212" s="45" t="e">
        <f>VLOOKUP($A2212,EVID_OSEVU!$A$1:$M$4972,2,FALSE)</f>
        <v>#N/A</v>
      </c>
      <c r="C2212" s="45" t="e">
        <f>VLOOKUP($A2212,EVID_OSEVU!$A$1:$M$4972,3,FALSE)</f>
        <v>#N/A</v>
      </c>
      <c r="D2212" s="45" t="e">
        <f>VLOOKUP($A2212,EVID_OSEVU!$A$1:$M$4972,4,FALSE)</f>
        <v>#N/A</v>
      </c>
      <c r="E2212" s="45" t="e">
        <f>VLOOKUP($A2212,EVID_OSEVU!$A$1:$M$4972,7,FALSE)</f>
        <v>#N/A</v>
      </c>
      <c r="F2212" s="45" t="e">
        <f>VLOOKUP($A2212,EVID_OSEVU!$A$1:$M$4972,8,FALSE)</f>
        <v>#N/A</v>
      </c>
      <c r="G2212" s="45" t="e">
        <f>VLOOKUP($A2212,EVID_OSEVU!$A$1:$M$4972,11,FALSE)</f>
        <v>#N/A</v>
      </c>
      <c r="H2212" s="35"/>
      <c r="I2212" s="48"/>
      <c r="J2212" s="33" t="e">
        <f>VLOOKUP($A2212,EVID_OSEVU!$A$1:$M$4972,11,FALSE)</f>
        <v>#N/A</v>
      </c>
      <c r="K2212" s="39"/>
      <c r="L2212" s="49"/>
      <c r="M2212" s="89" t="e">
        <f t="shared" si="34"/>
        <v>#N/A</v>
      </c>
      <c r="N2212" s="50"/>
      <c r="O2212" s="37" t="e">
        <f>VLOOKUP(EVID_HNOJENI!N2212,HNOJIVA_ALL!$A$2:$Z$3303,4,FALSE)</f>
        <v>#N/A</v>
      </c>
      <c r="P2212" s="51" t="e">
        <f>ROUND(VLOOKUP(EVID_HNOJENI!N2212,HNOJIVA_ALL!$A$2:$Z$3303,14,FALSE)*K2212*IF(L2212="t",10,IF(L2212="kg",0.01,IF(L2212="q",1,IF(L2212="l",0.01*VLOOKUP(EVID_HNOJENI!N2212,HNOJIVA_ALL!$A$2:$AE$3303,31,FALSE),"CHYBA")))),2)</f>
        <v>#N/A</v>
      </c>
      <c r="Q2212" s="51" t="e">
        <f>ROUND(VLOOKUP(EVID_HNOJENI!N2212,HNOJIVA_ALL!$A$2:$Z$3303,15,FALSE)*K2212*IF(L2212="t",10,IF(L2212="kg",0.01,IF(L2212="q",1,IF(L2212="l",0.01*VLOOKUP(EVID_HNOJENI!N2212,HNOJIVA_ALL!$A$2:$AE$3303,31,FALSE),"CHYBA")))),2)</f>
        <v>#N/A</v>
      </c>
      <c r="R2212" s="51" t="e">
        <f>ROUND(VLOOKUP(EVID_HNOJENI!N2212,HNOJIVA_ALL!$A$2:$Z$3303,16,FALSE)*K2212*IF(L2212="t",10,IF(L2212="kg",0.01,IF(L2212="q",1,IF(L2212="l",0.01*VLOOKUP(EVID_HNOJENI!N2212,HNOJIVA_ALL!$A$2:$AE$3303,31,FALSE),"CHYBA")))),2)</f>
        <v>#N/A</v>
      </c>
      <c r="S2212" s="51" t="e">
        <f>ROUND(VLOOKUP(EVID_HNOJENI!N2212,HNOJIVA_ALL!$A$2:$Z$3303,18,FALSE)*K2212*IF(L2212="t",10,IF(L2212="kg",0.01,IF(L2212="q",1,IF(L2212="l",0.01*VLOOKUP(EVID_HNOJENI!N2212,HNOJIVA_ALL!$A$2:$AE$3303,31,FALSE),"CHYBA")))),2)</f>
        <v>#N/A</v>
      </c>
      <c r="T2212" s="51" t="e">
        <f>ROUND(VLOOKUP(EVID_HNOJENI!N2212,HNOJIVA_ALL!$A$2:$Z$3303,17,FALSE)*K2212*IF(L2212="t",10,IF(L2212="kg",0.01,IF(L2212="q",1,IF(L2212="l",0.01*VLOOKUP(EVID_HNOJENI!N2212,HNOJIVA_ALL!$A$2:$AE$3303,31,FALSE),"CHYBA")))),2)</f>
        <v>#N/A</v>
      </c>
      <c r="U2212" s="51" t="e">
        <f>ROUND(VLOOKUP(EVID_HNOJENI!N2212,HNOJIVA_ALL!$A$2:$Z$3303,20,FALSE)*K2212*IF(L2212="t",10,IF(L2212="kg",0.01,IF(L2212="q",1,IF(L2212="l",0.01*VLOOKUP(EVID_HNOJENI!N2212,HNOJIVA_ALL!$A$2:$AE$3303,31,FALSE),"CHYBA")))),2)</f>
        <v>#N/A</v>
      </c>
    </row>
    <row r="2213" spans="1:21" x14ac:dyDescent="0.2">
      <c r="A2213" s="32"/>
      <c r="B2213" s="45" t="e">
        <f>VLOOKUP($A2213,EVID_OSEVU!$A$1:$M$4972,2,FALSE)</f>
        <v>#N/A</v>
      </c>
      <c r="C2213" s="45" t="e">
        <f>VLOOKUP($A2213,EVID_OSEVU!$A$1:$M$4972,3,FALSE)</f>
        <v>#N/A</v>
      </c>
      <c r="D2213" s="45" t="e">
        <f>VLOOKUP($A2213,EVID_OSEVU!$A$1:$M$4972,4,FALSE)</f>
        <v>#N/A</v>
      </c>
      <c r="E2213" s="45" t="e">
        <f>VLOOKUP($A2213,EVID_OSEVU!$A$1:$M$4972,7,FALSE)</f>
        <v>#N/A</v>
      </c>
      <c r="F2213" s="45" t="e">
        <f>VLOOKUP($A2213,EVID_OSEVU!$A$1:$M$4972,8,FALSE)</f>
        <v>#N/A</v>
      </c>
      <c r="G2213" s="45" t="e">
        <f>VLOOKUP($A2213,EVID_OSEVU!$A$1:$M$4972,11,FALSE)</f>
        <v>#N/A</v>
      </c>
      <c r="H2213" s="35"/>
      <c r="I2213" s="48"/>
      <c r="J2213" s="33" t="e">
        <f>VLOOKUP($A2213,EVID_OSEVU!$A$1:$M$4972,11,FALSE)</f>
        <v>#N/A</v>
      </c>
      <c r="K2213" s="39"/>
      <c r="L2213" s="49"/>
      <c r="M2213" s="89" t="e">
        <f t="shared" si="34"/>
        <v>#N/A</v>
      </c>
      <c r="N2213" s="50"/>
      <c r="O2213" s="37" t="e">
        <f>VLOOKUP(EVID_HNOJENI!N2213,HNOJIVA_ALL!$A$2:$Z$3303,4,FALSE)</f>
        <v>#N/A</v>
      </c>
      <c r="P2213" s="51" t="e">
        <f>ROUND(VLOOKUP(EVID_HNOJENI!N2213,HNOJIVA_ALL!$A$2:$Z$3303,14,FALSE)*K2213*IF(L2213="t",10,IF(L2213="kg",0.01,IF(L2213="q",1,IF(L2213="l",0.01*VLOOKUP(EVID_HNOJENI!N2213,HNOJIVA_ALL!$A$2:$AE$3303,31,FALSE),"CHYBA")))),2)</f>
        <v>#N/A</v>
      </c>
      <c r="Q2213" s="51" t="e">
        <f>ROUND(VLOOKUP(EVID_HNOJENI!N2213,HNOJIVA_ALL!$A$2:$Z$3303,15,FALSE)*K2213*IF(L2213="t",10,IF(L2213="kg",0.01,IF(L2213="q",1,IF(L2213="l",0.01*VLOOKUP(EVID_HNOJENI!N2213,HNOJIVA_ALL!$A$2:$AE$3303,31,FALSE),"CHYBA")))),2)</f>
        <v>#N/A</v>
      </c>
      <c r="R2213" s="51" t="e">
        <f>ROUND(VLOOKUP(EVID_HNOJENI!N2213,HNOJIVA_ALL!$A$2:$Z$3303,16,FALSE)*K2213*IF(L2213="t",10,IF(L2213="kg",0.01,IF(L2213="q",1,IF(L2213="l",0.01*VLOOKUP(EVID_HNOJENI!N2213,HNOJIVA_ALL!$A$2:$AE$3303,31,FALSE),"CHYBA")))),2)</f>
        <v>#N/A</v>
      </c>
      <c r="S2213" s="51" t="e">
        <f>ROUND(VLOOKUP(EVID_HNOJENI!N2213,HNOJIVA_ALL!$A$2:$Z$3303,18,FALSE)*K2213*IF(L2213="t",10,IF(L2213="kg",0.01,IF(L2213="q",1,IF(L2213="l",0.01*VLOOKUP(EVID_HNOJENI!N2213,HNOJIVA_ALL!$A$2:$AE$3303,31,FALSE),"CHYBA")))),2)</f>
        <v>#N/A</v>
      </c>
      <c r="T2213" s="51" t="e">
        <f>ROUND(VLOOKUP(EVID_HNOJENI!N2213,HNOJIVA_ALL!$A$2:$Z$3303,17,FALSE)*K2213*IF(L2213="t",10,IF(L2213="kg",0.01,IF(L2213="q",1,IF(L2213="l",0.01*VLOOKUP(EVID_HNOJENI!N2213,HNOJIVA_ALL!$A$2:$AE$3303,31,FALSE),"CHYBA")))),2)</f>
        <v>#N/A</v>
      </c>
      <c r="U2213" s="51" t="e">
        <f>ROUND(VLOOKUP(EVID_HNOJENI!N2213,HNOJIVA_ALL!$A$2:$Z$3303,20,FALSE)*K2213*IF(L2213="t",10,IF(L2213="kg",0.01,IF(L2213="q",1,IF(L2213="l",0.01*VLOOKUP(EVID_HNOJENI!N2213,HNOJIVA_ALL!$A$2:$AE$3303,31,FALSE),"CHYBA")))),2)</f>
        <v>#N/A</v>
      </c>
    </row>
    <row r="2214" spans="1:21" x14ac:dyDescent="0.2">
      <c r="A2214" s="32"/>
      <c r="B2214" s="45" t="e">
        <f>VLOOKUP($A2214,EVID_OSEVU!$A$1:$M$4972,2,FALSE)</f>
        <v>#N/A</v>
      </c>
      <c r="C2214" s="45" t="e">
        <f>VLOOKUP($A2214,EVID_OSEVU!$A$1:$M$4972,3,FALSE)</f>
        <v>#N/A</v>
      </c>
      <c r="D2214" s="45" t="e">
        <f>VLOOKUP($A2214,EVID_OSEVU!$A$1:$M$4972,4,FALSE)</f>
        <v>#N/A</v>
      </c>
      <c r="E2214" s="45" t="e">
        <f>VLOOKUP($A2214,EVID_OSEVU!$A$1:$M$4972,7,FALSE)</f>
        <v>#N/A</v>
      </c>
      <c r="F2214" s="45" t="e">
        <f>VLOOKUP($A2214,EVID_OSEVU!$A$1:$M$4972,8,FALSE)</f>
        <v>#N/A</v>
      </c>
      <c r="G2214" s="45" t="e">
        <f>VLOOKUP($A2214,EVID_OSEVU!$A$1:$M$4972,11,FALSE)</f>
        <v>#N/A</v>
      </c>
      <c r="H2214" s="35"/>
      <c r="I2214" s="48"/>
      <c r="J2214" s="33" t="e">
        <f>VLOOKUP($A2214,EVID_OSEVU!$A$1:$M$4972,11,FALSE)</f>
        <v>#N/A</v>
      </c>
      <c r="K2214" s="39"/>
      <c r="L2214" s="49"/>
      <c r="M2214" s="89" t="e">
        <f t="shared" si="34"/>
        <v>#N/A</v>
      </c>
      <c r="N2214" s="50"/>
      <c r="O2214" s="37" t="e">
        <f>VLOOKUP(EVID_HNOJENI!N2214,HNOJIVA_ALL!$A$2:$Z$3303,4,FALSE)</f>
        <v>#N/A</v>
      </c>
      <c r="P2214" s="51" t="e">
        <f>ROUND(VLOOKUP(EVID_HNOJENI!N2214,HNOJIVA_ALL!$A$2:$Z$3303,14,FALSE)*K2214*IF(L2214="t",10,IF(L2214="kg",0.01,IF(L2214="q",1,IF(L2214="l",0.01*VLOOKUP(EVID_HNOJENI!N2214,HNOJIVA_ALL!$A$2:$AE$3303,31,FALSE),"CHYBA")))),2)</f>
        <v>#N/A</v>
      </c>
      <c r="Q2214" s="51" t="e">
        <f>ROUND(VLOOKUP(EVID_HNOJENI!N2214,HNOJIVA_ALL!$A$2:$Z$3303,15,FALSE)*K2214*IF(L2214="t",10,IF(L2214="kg",0.01,IF(L2214="q",1,IF(L2214="l",0.01*VLOOKUP(EVID_HNOJENI!N2214,HNOJIVA_ALL!$A$2:$AE$3303,31,FALSE),"CHYBA")))),2)</f>
        <v>#N/A</v>
      </c>
      <c r="R2214" s="51" t="e">
        <f>ROUND(VLOOKUP(EVID_HNOJENI!N2214,HNOJIVA_ALL!$A$2:$Z$3303,16,FALSE)*K2214*IF(L2214="t",10,IF(L2214="kg",0.01,IF(L2214="q",1,IF(L2214="l",0.01*VLOOKUP(EVID_HNOJENI!N2214,HNOJIVA_ALL!$A$2:$AE$3303,31,FALSE),"CHYBA")))),2)</f>
        <v>#N/A</v>
      </c>
      <c r="S2214" s="51" t="e">
        <f>ROUND(VLOOKUP(EVID_HNOJENI!N2214,HNOJIVA_ALL!$A$2:$Z$3303,18,FALSE)*K2214*IF(L2214="t",10,IF(L2214="kg",0.01,IF(L2214="q",1,IF(L2214="l",0.01*VLOOKUP(EVID_HNOJENI!N2214,HNOJIVA_ALL!$A$2:$AE$3303,31,FALSE),"CHYBA")))),2)</f>
        <v>#N/A</v>
      </c>
      <c r="T2214" s="51" t="e">
        <f>ROUND(VLOOKUP(EVID_HNOJENI!N2214,HNOJIVA_ALL!$A$2:$Z$3303,17,FALSE)*K2214*IF(L2214="t",10,IF(L2214="kg",0.01,IF(L2214="q",1,IF(L2214="l",0.01*VLOOKUP(EVID_HNOJENI!N2214,HNOJIVA_ALL!$A$2:$AE$3303,31,FALSE),"CHYBA")))),2)</f>
        <v>#N/A</v>
      </c>
      <c r="U2214" s="51" t="e">
        <f>ROUND(VLOOKUP(EVID_HNOJENI!N2214,HNOJIVA_ALL!$A$2:$Z$3303,20,FALSE)*K2214*IF(L2214="t",10,IF(L2214="kg",0.01,IF(L2214="q",1,IF(L2214="l",0.01*VLOOKUP(EVID_HNOJENI!N2214,HNOJIVA_ALL!$A$2:$AE$3303,31,FALSE),"CHYBA")))),2)</f>
        <v>#N/A</v>
      </c>
    </row>
    <row r="2215" spans="1:21" x14ac:dyDescent="0.2">
      <c r="A2215" s="32"/>
      <c r="B2215" s="45" t="e">
        <f>VLOOKUP($A2215,EVID_OSEVU!$A$1:$M$4972,2,FALSE)</f>
        <v>#N/A</v>
      </c>
      <c r="C2215" s="45" t="e">
        <f>VLOOKUP($A2215,EVID_OSEVU!$A$1:$M$4972,3,FALSE)</f>
        <v>#N/A</v>
      </c>
      <c r="D2215" s="45" t="e">
        <f>VLOOKUP($A2215,EVID_OSEVU!$A$1:$M$4972,4,FALSE)</f>
        <v>#N/A</v>
      </c>
      <c r="E2215" s="45" t="e">
        <f>VLOOKUP($A2215,EVID_OSEVU!$A$1:$M$4972,7,FALSE)</f>
        <v>#N/A</v>
      </c>
      <c r="F2215" s="45" t="e">
        <f>VLOOKUP($A2215,EVID_OSEVU!$A$1:$M$4972,8,FALSE)</f>
        <v>#N/A</v>
      </c>
      <c r="G2215" s="45" t="e">
        <f>VLOOKUP($A2215,EVID_OSEVU!$A$1:$M$4972,11,FALSE)</f>
        <v>#N/A</v>
      </c>
      <c r="H2215" s="35"/>
      <c r="I2215" s="48"/>
      <c r="J2215" s="33" t="e">
        <f>VLOOKUP($A2215,EVID_OSEVU!$A$1:$M$4972,11,FALSE)</f>
        <v>#N/A</v>
      </c>
      <c r="K2215" s="39"/>
      <c r="L2215" s="49"/>
      <c r="M2215" s="89" t="e">
        <f t="shared" si="34"/>
        <v>#N/A</v>
      </c>
      <c r="N2215" s="50"/>
      <c r="O2215" s="37" t="e">
        <f>VLOOKUP(EVID_HNOJENI!N2215,HNOJIVA_ALL!$A$2:$Z$3303,4,FALSE)</f>
        <v>#N/A</v>
      </c>
      <c r="P2215" s="51" t="e">
        <f>ROUND(VLOOKUP(EVID_HNOJENI!N2215,HNOJIVA_ALL!$A$2:$Z$3303,14,FALSE)*K2215*IF(L2215="t",10,IF(L2215="kg",0.01,IF(L2215="q",1,IF(L2215="l",0.01*VLOOKUP(EVID_HNOJENI!N2215,HNOJIVA_ALL!$A$2:$AE$3303,31,FALSE),"CHYBA")))),2)</f>
        <v>#N/A</v>
      </c>
      <c r="Q2215" s="51" t="e">
        <f>ROUND(VLOOKUP(EVID_HNOJENI!N2215,HNOJIVA_ALL!$A$2:$Z$3303,15,FALSE)*K2215*IF(L2215="t",10,IF(L2215="kg",0.01,IF(L2215="q",1,IF(L2215="l",0.01*VLOOKUP(EVID_HNOJENI!N2215,HNOJIVA_ALL!$A$2:$AE$3303,31,FALSE),"CHYBA")))),2)</f>
        <v>#N/A</v>
      </c>
      <c r="R2215" s="51" t="e">
        <f>ROUND(VLOOKUP(EVID_HNOJENI!N2215,HNOJIVA_ALL!$A$2:$Z$3303,16,FALSE)*K2215*IF(L2215="t",10,IF(L2215="kg",0.01,IF(L2215="q",1,IF(L2215="l",0.01*VLOOKUP(EVID_HNOJENI!N2215,HNOJIVA_ALL!$A$2:$AE$3303,31,FALSE),"CHYBA")))),2)</f>
        <v>#N/A</v>
      </c>
      <c r="S2215" s="51" t="e">
        <f>ROUND(VLOOKUP(EVID_HNOJENI!N2215,HNOJIVA_ALL!$A$2:$Z$3303,18,FALSE)*K2215*IF(L2215="t",10,IF(L2215="kg",0.01,IF(L2215="q",1,IF(L2215="l",0.01*VLOOKUP(EVID_HNOJENI!N2215,HNOJIVA_ALL!$A$2:$AE$3303,31,FALSE),"CHYBA")))),2)</f>
        <v>#N/A</v>
      </c>
      <c r="T2215" s="51" t="e">
        <f>ROUND(VLOOKUP(EVID_HNOJENI!N2215,HNOJIVA_ALL!$A$2:$Z$3303,17,FALSE)*K2215*IF(L2215="t",10,IF(L2215="kg",0.01,IF(L2215="q",1,IF(L2215="l",0.01*VLOOKUP(EVID_HNOJENI!N2215,HNOJIVA_ALL!$A$2:$AE$3303,31,FALSE),"CHYBA")))),2)</f>
        <v>#N/A</v>
      </c>
      <c r="U2215" s="51" t="e">
        <f>ROUND(VLOOKUP(EVID_HNOJENI!N2215,HNOJIVA_ALL!$A$2:$Z$3303,20,FALSE)*K2215*IF(L2215="t",10,IF(L2215="kg",0.01,IF(L2215="q",1,IF(L2215="l",0.01*VLOOKUP(EVID_HNOJENI!N2215,HNOJIVA_ALL!$A$2:$AE$3303,31,FALSE),"CHYBA")))),2)</f>
        <v>#N/A</v>
      </c>
    </row>
    <row r="2216" spans="1:21" x14ac:dyDescent="0.2">
      <c r="A2216" s="32"/>
      <c r="B2216" s="45" t="e">
        <f>VLOOKUP($A2216,EVID_OSEVU!$A$1:$M$4972,2,FALSE)</f>
        <v>#N/A</v>
      </c>
      <c r="C2216" s="45" t="e">
        <f>VLOOKUP($A2216,EVID_OSEVU!$A$1:$M$4972,3,FALSE)</f>
        <v>#N/A</v>
      </c>
      <c r="D2216" s="45" t="e">
        <f>VLOOKUP($A2216,EVID_OSEVU!$A$1:$M$4972,4,FALSE)</f>
        <v>#N/A</v>
      </c>
      <c r="E2216" s="45" t="e">
        <f>VLOOKUP($A2216,EVID_OSEVU!$A$1:$M$4972,7,FALSE)</f>
        <v>#N/A</v>
      </c>
      <c r="F2216" s="45" t="e">
        <f>VLOOKUP($A2216,EVID_OSEVU!$A$1:$M$4972,8,FALSE)</f>
        <v>#N/A</v>
      </c>
      <c r="G2216" s="45" t="e">
        <f>VLOOKUP($A2216,EVID_OSEVU!$A$1:$M$4972,11,FALSE)</f>
        <v>#N/A</v>
      </c>
      <c r="H2216" s="35"/>
      <c r="I2216" s="48"/>
      <c r="J2216" s="33" t="e">
        <f>VLOOKUP($A2216,EVID_OSEVU!$A$1:$M$4972,11,FALSE)</f>
        <v>#N/A</v>
      </c>
      <c r="K2216" s="39"/>
      <c r="L2216" s="49"/>
      <c r="M2216" s="89" t="e">
        <f t="shared" si="34"/>
        <v>#N/A</v>
      </c>
      <c r="N2216" s="50"/>
      <c r="O2216" s="37" t="e">
        <f>VLOOKUP(EVID_HNOJENI!N2216,HNOJIVA_ALL!$A$2:$Z$3303,4,FALSE)</f>
        <v>#N/A</v>
      </c>
      <c r="P2216" s="51" t="e">
        <f>ROUND(VLOOKUP(EVID_HNOJENI!N2216,HNOJIVA_ALL!$A$2:$Z$3303,14,FALSE)*K2216*IF(L2216="t",10,IF(L2216="kg",0.01,IF(L2216="q",1,IF(L2216="l",0.01*VLOOKUP(EVID_HNOJENI!N2216,HNOJIVA_ALL!$A$2:$AE$3303,31,FALSE),"CHYBA")))),2)</f>
        <v>#N/A</v>
      </c>
      <c r="Q2216" s="51" t="e">
        <f>ROUND(VLOOKUP(EVID_HNOJENI!N2216,HNOJIVA_ALL!$A$2:$Z$3303,15,FALSE)*K2216*IF(L2216="t",10,IF(L2216="kg",0.01,IF(L2216="q",1,IF(L2216="l",0.01*VLOOKUP(EVID_HNOJENI!N2216,HNOJIVA_ALL!$A$2:$AE$3303,31,FALSE),"CHYBA")))),2)</f>
        <v>#N/A</v>
      </c>
      <c r="R2216" s="51" t="e">
        <f>ROUND(VLOOKUP(EVID_HNOJENI!N2216,HNOJIVA_ALL!$A$2:$Z$3303,16,FALSE)*K2216*IF(L2216="t",10,IF(L2216="kg",0.01,IF(L2216="q",1,IF(L2216="l",0.01*VLOOKUP(EVID_HNOJENI!N2216,HNOJIVA_ALL!$A$2:$AE$3303,31,FALSE),"CHYBA")))),2)</f>
        <v>#N/A</v>
      </c>
      <c r="S2216" s="51" t="e">
        <f>ROUND(VLOOKUP(EVID_HNOJENI!N2216,HNOJIVA_ALL!$A$2:$Z$3303,18,FALSE)*K2216*IF(L2216="t",10,IF(L2216="kg",0.01,IF(L2216="q",1,IF(L2216="l",0.01*VLOOKUP(EVID_HNOJENI!N2216,HNOJIVA_ALL!$A$2:$AE$3303,31,FALSE),"CHYBA")))),2)</f>
        <v>#N/A</v>
      </c>
      <c r="T2216" s="51" t="e">
        <f>ROUND(VLOOKUP(EVID_HNOJENI!N2216,HNOJIVA_ALL!$A$2:$Z$3303,17,FALSE)*K2216*IF(L2216="t",10,IF(L2216="kg",0.01,IF(L2216="q",1,IF(L2216="l",0.01*VLOOKUP(EVID_HNOJENI!N2216,HNOJIVA_ALL!$A$2:$AE$3303,31,FALSE),"CHYBA")))),2)</f>
        <v>#N/A</v>
      </c>
      <c r="U2216" s="51" t="e">
        <f>ROUND(VLOOKUP(EVID_HNOJENI!N2216,HNOJIVA_ALL!$A$2:$Z$3303,20,FALSE)*K2216*IF(L2216="t",10,IF(L2216="kg",0.01,IF(L2216="q",1,IF(L2216="l",0.01*VLOOKUP(EVID_HNOJENI!N2216,HNOJIVA_ALL!$A$2:$AE$3303,31,FALSE),"CHYBA")))),2)</f>
        <v>#N/A</v>
      </c>
    </row>
    <row r="2217" spans="1:21" x14ac:dyDescent="0.2">
      <c r="A2217" s="32"/>
      <c r="B2217" s="45" t="e">
        <f>VLOOKUP($A2217,EVID_OSEVU!$A$1:$M$4972,2,FALSE)</f>
        <v>#N/A</v>
      </c>
      <c r="C2217" s="45" t="e">
        <f>VLOOKUP($A2217,EVID_OSEVU!$A$1:$M$4972,3,FALSE)</f>
        <v>#N/A</v>
      </c>
      <c r="D2217" s="45" t="e">
        <f>VLOOKUP($A2217,EVID_OSEVU!$A$1:$M$4972,4,FALSE)</f>
        <v>#N/A</v>
      </c>
      <c r="E2217" s="45" t="e">
        <f>VLOOKUP($A2217,EVID_OSEVU!$A$1:$M$4972,7,FALSE)</f>
        <v>#N/A</v>
      </c>
      <c r="F2217" s="45" t="e">
        <f>VLOOKUP($A2217,EVID_OSEVU!$A$1:$M$4972,8,FALSE)</f>
        <v>#N/A</v>
      </c>
      <c r="G2217" s="45" t="e">
        <f>VLOOKUP($A2217,EVID_OSEVU!$A$1:$M$4972,11,FALSE)</f>
        <v>#N/A</v>
      </c>
      <c r="H2217" s="35"/>
      <c r="I2217" s="48"/>
      <c r="J2217" s="33" t="e">
        <f>VLOOKUP($A2217,EVID_OSEVU!$A$1:$M$4972,11,FALSE)</f>
        <v>#N/A</v>
      </c>
      <c r="K2217" s="39"/>
      <c r="L2217" s="49"/>
      <c r="M2217" s="89" t="e">
        <f t="shared" si="34"/>
        <v>#N/A</v>
      </c>
      <c r="N2217" s="50"/>
      <c r="O2217" s="37" t="e">
        <f>VLOOKUP(EVID_HNOJENI!N2217,HNOJIVA_ALL!$A$2:$Z$3303,4,FALSE)</f>
        <v>#N/A</v>
      </c>
      <c r="P2217" s="51" t="e">
        <f>ROUND(VLOOKUP(EVID_HNOJENI!N2217,HNOJIVA_ALL!$A$2:$Z$3303,14,FALSE)*K2217*IF(L2217="t",10,IF(L2217="kg",0.01,IF(L2217="q",1,IF(L2217="l",0.01*VLOOKUP(EVID_HNOJENI!N2217,HNOJIVA_ALL!$A$2:$AE$3303,31,FALSE),"CHYBA")))),2)</f>
        <v>#N/A</v>
      </c>
      <c r="Q2217" s="51" t="e">
        <f>ROUND(VLOOKUP(EVID_HNOJENI!N2217,HNOJIVA_ALL!$A$2:$Z$3303,15,FALSE)*K2217*IF(L2217="t",10,IF(L2217="kg",0.01,IF(L2217="q",1,IF(L2217="l",0.01*VLOOKUP(EVID_HNOJENI!N2217,HNOJIVA_ALL!$A$2:$AE$3303,31,FALSE),"CHYBA")))),2)</f>
        <v>#N/A</v>
      </c>
      <c r="R2217" s="51" t="e">
        <f>ROUND(VLOOKUP(EVID_HNOJENI!N2217,HNOJIVA_ALL!$A$2:$Z$3303,16,FALSE)*K2217*IF(L2217="t",10,IF(L2217="kg",0.01,IF(L2217="q",1,IF(L2217="l",0.01*VLOOKUP(EVID_HNOJENI!N2217,HNOJIVA_ALL!$A$2:$AE$3303,31,FALSE),"CHYBA")))),2)</f>
        <v>#N/A</v>
      </c>
      <c r="S2217" s="51" t="e">
        <f>ROUND(VLOOKUP(EVID_HNOJENI!N2217,HNOJIVA_ALL!$A$2:$Z$3303,18,FALSE)*K2217*IF(L2217="t",10,IF(L2217="kg",0.01,IF(L2217="q",1,IF(L2217="l",0.01*VLOOKUP(EVID_HNOJENI!N2217,HNOJIVA_ALL!$A$2:$AE$3303,31,FALSE),"CHYBA")))),2)</f>
        <v>#N/A</v>
      </c>
      <c r="T2217" s="51" t="e">
        <f>ROUND(VLOOKUP(EVID_HNOJENI!N2217,HNOJIVA_ALL!$A$2:$Z$3303,17,FALSE)*K2217*IF(L2217="t",10,IF(L2217="kg",0.01,IF(L2217="q",1,IF(L2217="l",0.01*VLOOKUP(EVID_HNOJENI!N2217,HNOJIVA_ALL!$A$2:$AE$3303,31,FALSE),"CHYBA")))),2)</f>
        <v>#N/A</v>
      </c>
      <c r="U2217" s="51" t="e">
        <f>ROUND(VLOOKUP(EVID_HNOJENI!N2217,HNOJIVA_ALL!$A$2:$Z$3303,20,FALSE)*K2217*IF(L2217="t",10,IF(L2217="kg",0.01,IF(L2217="q",1,IF(L2217="l",0.01*VLOOKUP(EVID_HNOJENI!N2217,HNOJIVA_ALL!$A$2:$AE$3303,31,FALSE),"CHYBA")))),2)</f>
        <v>#N/A</v>
      </c>
    </row>
    <row r="2218" spans="1:21" x14ac:dyDescent="0.2">
      <c r="A2218" s="32"/>
      <c r="B2218" s="45" t="e">
        <f>VLOOKUP($A2218,EVID_OSEVU!$A$1:$M$4972,2,FALSE)</f>
        <v>#N/A</v>
      </c>
      <c r="C2218" s="45" t="e">
        <f>VLOOKUP($A2218,EVID_OSEVU!$A$1:$M$4972,3,FALSE)</f>
        <v>#N/A</v>
      </c>
      <c r="D2218" s="45" t="e">
        <f>VLOOKUP($A2218,EVID_OSEVU!$A$1:$M$4972,4,FALSE)</f>
        <v>#N/A</v>
      </c>
      <c r="E2218" s="45" t="e">
        <f>VLOOKUP($A2218,EVID_OSEVU!$A$1:$M$4972,7,FALSE)</f>
        <v>#N/A</v>
      </c>
      <c r="F2218" s="45" t="e">
        <f>VLOOKUP($A2218,EVID_OSEVU!$A$1:$M$4972,8,FALSE)</f>
        <v>#N/A</v>
      </c>
      <c r="G2218" s="45" t="e">
        <f>VLOOKUP($A2218,EVID_OSEVU!$A$1:$M$4972,11,FALSE)</f>
        <v>#N/A</v>
      </c>
      <c r="H2218" s="35"/>
      <c r="I2218" s="48"/>
      <c r="J2218" s="33" t="e">
        <f>VLOOKUP($A2218,EVID_OSEVU!$A$1:$M$4972,11,FALSE)</f>
        <v>#N/A</v>
      </c>
      <c r="K2218" s="39"/>
      <c r="L2218" s="49"/>
      <c r="M2218" s="89" t="e">
        <f t="shared" si="34"/>
        <v>#N/A</v>
      </c>
      <c r="N2218" s="50"/>
      <c r="O2218" s="37" t="e">
        <f>VLOOKUP(EVID_HNOJENI!N2218,HNOJIVA_ALL!$A$2:$Z$3303,4,FALSE)</f>
        <v>#N/A</v>
      </c>
      <c r="P2218" s="51" t="e">
        <f>ROUND(VLOOKUP(EVID_HNOJENI!N2218,HNOJIVA_ALL!$A$2:$Z$3303,14,FALSE)*K2218*IF(L2218="t",10,IF(L2218="kg",0.01,IF(L2218="q",1,IF(L2218="l",0.01*VLOOKUP(EVID_HNOJENI!N2218,HNOJIVA_ALL!$A$2:$AE$3303,31,FALSE),"CHYBA")))),2)</f>
        <v>#N/A</v>
      </c>
      <c r="Q2218" s="51" t="e">
        <f>ROUND(VLOOKUP(EVID_HNOJENI!N2218,HNOJIVA_ALL!$A$2:$Z$3303,15,FALSE)*K2218*IF(L2218="t",10,IF(L2218="kg",0.01,IF(L2218="q",1,IF(L2218="l",0.01*VLOOKUP(EVID_HNOJENI!N2218,HNOJIVA_ALL!$A$2:$AE$3303,31,FALSE),"CHYBA")))),2)</f>
        <v>#N/A</v>
      </c>
      <c r="R2218" s="51" t="e">
        <f>ROUND(VLOOKUP(EVID_HNOJENI!N2218,HNOJIVA_ALL!$A$2:$Z$3303,16,FALSE)*K2218*IF(L2218="t",10,IF(L2218="kg",0.01,IF(L2218="q",1,IF(L2218="l",0.01*VLOOKUP(EVID_HNOJENI!N2218,HNOJIVA_ALL!$A$2:$AE$3303,31,FALSE),"CHYBA")))),2)</f>
        <v>#N/A</v>
      </c>
      <c r="S2218" s="51" t="e">
        <f>ROUND(VLOOKUP(EVID_HNOJENI!N2218,HNOJIVA_ALL!$A$2:$Z$3303,18,FALSE)*K2218*IF(L2218="t",10,IF(L2218="kg",0.01,IF(L2218="q",1,IF(L2218="l",0.01*VLOOKUP(EVID_HNOJENI!N2218,HNOJIVA_ALL!$A$2:$AE$3303,31,FALSE),"CHYBA")))),2)</f>
        <v>#N/A</v>
      </c>
      <c r="T2218" s="51" t="e">
        <f>ROUND(VLOOKUP(EVID_HNOJENI!N2218,HNOJIVA_ALL!$A$2:$Z$3303,17,FALSE)*K2218*IF(L2218="t",10,IF(L2218="kg",0.01,IF(L2218="q",1,IF(L2218="l",0.01*VLOOKUP(EVID_HNOJENI!N2218,HNOJIVA_ALL!$A$2:$AE$3303,31,FALSE),"CHYBA")))),2)</f>
        <v>#N/A</v>
      </c>
      <c r="U2218" s="51" t="e">
        <f>ROUND(VLOOKUP(EVID_HNOJENI!N2218,HNOJIVA_ALL!$A$2:$Z$3303,20,FALSE)*K2218*IF(L2218="t",10,IF(L2218="kg",0.01,IF(L2218="q",1,IF(L2218="l",0.01*VLOOKUP(EVID_HNOJENI!N2218,HNOJIVA_ALL!$A$2:$AE$3303,31,FALSE),"CHYBA")))),2)</f>
        <v>#N/A</v>
      </c>
    </row>
    <row r="2219" spans="1:21" x14ac:dyDescent="0.2">
      <c r="A2219" s="32"/>
      <c r="B2219" s="45" t="e">
        <f>VLOOKUP($A2219,EVID_OSEVU!$A$1:$M$4972,2,FALSE)</f>
        <v>#N/A</v>
      </c>
      <c r="C2219" s="45" t="e">
        <f>VLOOKUP($A2219,EVID_OSEVU!$A$1:$M$4972,3,FALSE)</f>
        <v>#N/A</v>
      </c>
      <c r="D2219" s="45" t="e">
        <f>VLOOKUP($A2219,EVID_OSEVU!$A$1:$M$4972,4,FALSE)</f>
        <v>#N/A</v>
      </c>
      <c r="E2219" s="45" t="e">
        <f>VLOOKUP($A2219,EVID_OSEVU!$A$1:$M$4972,7,FALSE)</f>
        <v>#N/A</v>
      </c>
      <c r="F2219" s="45" t="e">
        <f>VLOOKUP($A2219,EVID_OSEVU!$A$1:$M$4972,8,FALSE)</f>
        <v>#N/A</v>
      </c>
      <c r="G2219" s="45" t="e">
        <f>VLOOKUP($A2219,EVID_OSEVU!$A$1:$M$4972,11,FALSE)</f>
        <v>#N/A</v>
      </c>
      <c r="H2219" s="35"/>
      <c r="I2219" s="48"/>
      <c r="J2219" s="33" t="e">
        <f>VLOOKUP($A2219,EVID_OSEVU!$A$1:$M$4972,11,FALSE)</f>
        <v>#N/A</v>
      </c>
      <c r="K2219" s="39"/>
      <c r="L2219" s="49"/>
      <c r="M2219" s="89" t="e">
        <f t="shared" si="34"/>
        <v>#N/A</v>
      </c>
      <c r="N2219" s="50"/>
      <c r="O2219" s="37" t="e">
        <f>VLOOKUP(EVID_HNOJENI!N2219,HNOJIVA_ALL!$A$2:$Z$3303,4,FALSE)</f>
        <v>#N/A</v>
      </c>
      <c r="P2219" s="51" t="e">
        <f>ROUND(VLOOKUP(EVID_HNOJENI!N2219,HNOJIVA_ALL!$A$2:$Z$3303,14,FALSE)*K2219*IF(L2219="t",10,IF(L2219="kg",0.01,IF(L2219="q",1,IF(L2219="l",0.01*VLOOKUP(EVID_HNOJENI!N2219,HNOJIVA_ALL!$A$2:$AE$3303,31,FALSE),"CHYBA")))),2)</f>
        <v>#N/A</v>
      </c>
      <c r="Q2219" s="51" t="e">
        <f>ROUND(VLOOKUP(EVID_HNOJENI!N2219,HNOJIVA_ALL!$A$2:$Z$3303,15,FALSE)*K2219*IF(L2219="t",10,IF(L2219="kg",0.01,IF(L2219="q",1,IF(L2219="l",0.01*VLOOKUP(EVID_HNOJENI!N2219,HNOJIVA_ALL!$A$2:$AE$3303,31,FALSE),"CHYBA")))),2)</f>
        <v>#N/A</v>
      </c>
      <c r="R2219" s="51" t="e">
        <f>ROUND(VLOOKUP(EVID_HNOJENI!N2219,HNOJIVA_ALL!$A$2:$Z$3303,16,FALSE)*K2219*IF(L2219="t",10,IF(L2219="kg",0.01,IF(L2219="q",1,IF(L2219="l",0.01*VLOOKUP(EVID_HNOJENI!N2219,HNOJIVA_ALL!$A$2:$AE$3303,31,FALSE),"CHYBA")))),2)</f>
        <v>#N/A</v>
      </c>
      <c r="S2219" s="51" t="e">
        <f>ROUND(VLOOKUP(EVID_HNOJENI!N2219,HNOJIVA_ALL!$A$2:$Z$3303,18,FALSE)*K2219*IF(L2219="t",10,IF(L2219="kg",0.01,IF(L2219="q",1,IF(L2219="l",0.01*VLOOKUP(EVID_HNOJENI!N2219,HNOJIVA_ALL!$A$2:$AE$3303,31,FALSE),"CHYBA")))),2)</f>
        <v>#N/A</v>
      </c>
      <c r="T2219" s="51" t="e">
        <f>ROUND(VLOOKUP(EVID_HNOJENI!N2219,HNOJIVA_ALL!$A$2:$Z$3303,17,FALSE)*K2219*IF(L2219="t",10,IF(L2219="kg",0.01,IF(L2219="q",1,IF(L2219="l",0.01*VLOOKUP(EVID_HNOJENI!N2219,HNOJIVA_ALL!$A$2:$AE$3303,31,FALSE),"CHYBA")))),2)</f>
        <v>#N/A</v>
      </c>
      <c r="U2219" s="51" t="e">
        <f>ROUND(VLOOKUP(EVID_HNOJENI!N2219,HNOJIVA_ALL!$A$2:$Z$3303,20,FALSE)*K2219*IF(L2219="t",10,IF(L2219="kg",0.01,IF(L2219="q",1,IF(L2219="l",0.01*VLOOKUP(EVID_HNOJENI!N2219,HNOJIVA_ALL!$A$2:$AE$3303,31,FALSE),"CHYBA")))),2)</f>
        <v>#N/A</v>
      </c>
    </row>
    <row r="2220" spans="1:21" x14ac:dyDescent="0.2">
      <c r="A2220" s="32"/>
      <c r="B2220" s="45" t="e">
        <f>VLOOKUP($A2220,EVID_OSEVU!$A$1:$M$4972,2,FALSE)</f>
        <v>#N/A</v>
      </c>
      <c r="C2220" s="45" t="e">
        <f>VLOOKUP($A2220,EVID_OSEVU!$A$1:$M$4972,3,FALSE)</f>
        <v>#N/A</v>
      </c>
      <c r="D2220" s="45" t="e">
        <f>VLOOKUP($A2220,EVID_OSEVU!$A$1:$M$4972,4,FALSE)</f>
        <v>#N/A</v>
      </c>
      <c r="E2220" s="45" t="e">
        <f>VLOOKUP($A2220,EVID_OSEVU!$A$1:$M$4972,7,FALSE)</f>
        <v>#N/A</v>
      </c>
      <c r="F2220" s="45" t="e">
        <f>VLOOKUP($A2220,EVID_OSEVU!$A$1:$M$4972,8,FALSE)</f>
        <v>#N/A</v>
      </c>
      <c r="G2220" s="45" t="e">
        <f>VLOOKUP($A2220,EVID_OSEVU!$A$1:$M$4972,11,FALSE)</f>
        <v>#N/A</v>
      </c>
      <c r="H2220" s="35"/>
      <c r="I2220" s="48"/>
      <c r="J2220" s="33" t="e">
        <f>VLOOKUP($A2220,EVID_OSEVU!$A$1:$M$4972,11,FALSE)</f>
        <v>#N/A</v>
      </c>
      <c r="K2220" s="39"/>
      <c r="L2220" s="49"/>
      <c r="M2220" s="89" t="e">
        <f t="shared" si="34"/>
        <v>#N/A</v>
      </c>
      <c r="N2220" s="50"/>
      <c r="O2220" s="37" t="e">
        <f>VLOOKUP(EVID_HNOJENI!N2220,HNOJIVA_ALL!$A$2:$Z$3303,4,FALSE)</f>
        <v>#N/A</v>
      </c>
      <c r="P2220" s="51" t="e">
        <f>ROUND(VLOOKUP(EVID_HNOJENI!N2220,HNOJIVA_ALL!$A$2:$Z$3303,14,FALSE)*K2220*IF(L2220="t",10,IF(L2220="kg",0.01,IF(L2220="q",1,IF(L2220="l",0.01*VLOOKUP(EVID_HNOJENI!N2220,HNOJIVA_ALL!$A$2:$AE$3303,31,FALSE),"CHYBA")))),2)</f>
        <v>#N/A</v>
      </c>
      <c r="Q2220" s="51" t="e">
        <f>ROUND(VLOOKUP(EVID_HNOJENI!N2220,HNOJIVA_ALL!$A$2:$Z$3303,15,FALSE)*K2220*IF(L2220="t",10,IF(L2220="kg",0.01,IF(L2220="q",1,IF(L2220="l",0.01*VLOOKUP(EVID_HNOJENI!N2220,HNOJIVA_ALL!$A$2:$AE$3303,31,FALSE),"CHYBA")))),2)</f>
        <v>#N/A</v>
      </c>
      <c r="R2220" s="51" t="e">
        <f>ROUND(VLOOKUP(EVID_HNOJENI!N2220,HNOJIVA_ALL!$A$2:$Z$3303,16,FALSE)*K2220*IF(L2220="t",10,IF(L2220="kg",0.01,IF(L2220="q",1,IF(L2220="l",0.01*VLOOKUP(EVID_HNOJENI!N2220,HNOJIVA_ALL!$A$2:$AE$3303,31,FALSE),"CHYBA")))),2)</f>
        <v>#N/A</v>
      </c>
      <c r="S2220" s="51" t="e">
        <f>ROUND(VLOOKUP(EVID_HNOJENI!N2220,HNOJIVA_ALL!$A$2:$Z$3303,18,FALSE)*K2220*IF(L2220="t",10,IF(L2220="kg",0.01,IF(L2220="q",1,IF(L2220="l",0.01*VLOOKUP(EVID_HNOJENI!N2220,HNOJIVA_ALL!$A$2:$AE$3303,31,FALSE),"CHYBA")))),2)</f>
        <v>#N/A</v>
      </c>
      <c r="T2220" s="51" t="e">
        <f>ROUND(VLOOKUP(EVID_HNOJENI!N2220,HNOJIVA_ALL!$A$2:$Z$3303,17,FALSE)*K2220*IF(L2220="t",10,IF(L2220="kg",0.01,IF(L2220="q",1,IF(L2220="l",0.01*VLOOKUP(EVID_HNOJENI!N2220,HNOJIVA_ALL!$A$2:$AE$3303,31,FALSE),"CHYBA")))),2)</f>
        <v>#N/A</v>
      </c>
      <c r="U2220" s="51" t="e">
        <f>ROUND(VLOOKUP(EVID_HNOJENI!N2220,HNOJIVA_ALL!$A$2:$Z$3303,20,FALSE)*K2220*IF(L2220="t",10,IF(L2220="kg",0.01,IF(L2220="q",1,IF(L2220="l",0.01*VLOOKUP(EVID_HNOJENI!N2220,HNOJIVA_ALL!$A$2:$AE$3303,31,FALSE),"CHYBA")))),2)</f>
        <v>#N/A</v>
      </c>
    </row>
    <row r="2221" spans="1:21" x14ac:dyDescent="0.2">
      <c r="A2221" s="32"/>
      <c r="B2221" s="45" t="e">
        <f>VLOOKUP($A2221,EVID_OSEVU!$A$1:$M$4972,2,FALSE)</f>
        <v>#N/A</v>
      </c>
      <c r="C2221" s="45" t="e">
        <f>VLOOKUP($A2221,EVID_OSEVU!$A$1:$M$4972,3,FALSE)</f>
        <v>#N/A</v>
      </c>
      <c r="D2221" s="45" t="e">
        <f>VLOOKUP($A2221,EVID_OSEVU!$A$1:$M$4972,4,FALSE)</f>
        <v>#N/A</v>
      </c>
      <c r="E2221" s="45" t="e">
        <f>VLOOKUP($A2221,EVID_OSEVU!$A$1:$M$4972,7,FALSE)</f>
        <v>#N/A</v>
      </c>
      <c r="F2221" s="45" t="e">
        <f>VLOOKUP($A2221,EVID_OSEVU!$A$1:$M$4972,8,FALSE)</f>
        <v>#N/A</v>
      </c>
      <c r="G2221" s="45" t="e">
        <f>VLOOKUP($A2221,EVID_OSEVU!$A$1:$M$4972,11,FALSE)</f>
        <v>#N/A</v>
      </c>
      <c r="H2221" s="35"/>
      <c r="I2221" s="48"/>
      <c r="J2221" s="33" t="e">
        <f>VLOOKUP($A2221,EVID_OSEVU!$A$1:$M$4972,11,FALSE)</f>
        <v>#N/A</v>
      </c>
      <c r="K2221" s="39"/>
      <c r="L2221" s="49"/>
      <c r="M2221" s="89" t="e">
        <f t="shared" si="34"/>
        <v>#N/A</v>
      </c>
      <c r="N2221" s="50"/>
      <c r="O2221" s="37" t="e">
        <f>VLOOKUP(EVID_HNOJENI!N2221,HNOJIVA_ALL!$A$2:$Z$3303,4,FALSE)</f>
        <v>#N/A</v>
      </c>
      <c r="P2221" s="51" t="e">
        <f>ROUND(VLOOKUP(EVID_HNOJENI!N2221,HNOJIVA_ALL!$A$2:$Z$3303,14,FALSE)*K2221*IF(L2221="t",10,IF(L2221="kg",0.01,IF(L2221="q",1,IF(L2221="l",0.01*VLOOKUP(EVID_HNOJENI!N2221,HNOJIVA_ALL!$A$2:$AE$3303,31,FALSE),"CHYBA")))),2)</f>
        <v>#N/A</v>
      </c>
      <c r="Q2221" s="51" t="e">
        <f>ROUND(VLOOKUP(EVID_HNOJENI!N2221,HNOJIVA_ALL!$A$2:$Z$3303,15,FALSE)*K2221*IF(L2221="t",10,IF(L2221="kg",0.01,IF(L2221="q",1,IF(L2221="l",0.01*VLOOKUP(EVID_HNOJENI!N2221,HNOJIVA_ALL!$A$2:$AE$3303,31,FALSE),"CHYBA")))),2)</f>
        <v>#N/A</v>
      </c>
      <c r="R2221" s="51" t="e">
        <f>ROUND(VLOOKUP(EVID_HNOJENI!N2221,HNOJIVA_ALL!$A$2:$Z$3303,16,FALSE)*K2221*IF(L2221="t",10,IF(L2221="kg",0.01,IF(L2221="q",1,IF(L2221="l",0.01*VLOOKUP(EVID_HNOJENI!N2221,HNOJIVA_ALL!$A$2:$AE$3303,31,FALSE),"CHYBA")))),2)</f>
        <v>#N/A</v>
      </c>
      <c r="S2221" s="51" t="e">
        <f>ROUND(VLOOKUP(EVID_HNOJENI!N2221,HNOJIVA_ALL!$A$2:$Z$3303,18,FALSE)*K2221*IF(L2221="t",10,IF(L2221="kg",0.01,IF(L2221="q",1,IF(L2221="l",0.01*VLOOKUP(EVID_HNOJENI!N2221,HNOJIVA_ALL!$A$2:$AE$3303,31,FALSE),"CHYBA")))),2)</f>
        <v>#N/A</v>
      </c>
      <c r="T2221" s="51" t="e">
        <f>ROUND(VLOOKUP(EVID_HNOJENI!N2221,HNOJIVA_ALL!$A$2:$Z$3303,17,FALSE)*K2221*IF(L2221="t",10,IF(L2221="kg",0.01,IF(L2221="q",1,IF(L2221="l",0.01*VLOOKUP(EVID_HNOJENI!N2221,HNOJIVA_ALL!$A$2:$AE$3303,31,FALSE),"CHYBA")))),2)</f>
        <v>#N/A</v>
      </c>
      <c r="U2221" s="51" t="e">
        <f>ROUND(VLOOKUP(EVID_HNOJENI!N2221,HNOJIVA_ALL!$A$2:$Z$3303,20,FALSE)*K2221*IF(L2221="t",10,IF(L2221="kg",0.01,IF(L2221="q",1,IF(L2221="l",0.01*VLOOKUP(EVID_HNOJENI!N2221,HNOJIVA_ALL!$A$2:$AE$3303,31,FALSE),"CHYBA")))),2)</f>
        <v>#N/A</v>
      </c>
    </row>
    <row r="2222" spans="1:21" x14ac:dyDescent="0.2">
      <c r="A2222" s="32"/>
      <c r="B2222" s="45" t="e">
        <f>VLOOKUP($A2222,EVID_OSEVU!$A$1:$M$4972,2,FALSE)</f>
        <v>#N/A</v>
      </c>
      <c r="C2222" s="45" t="e">
        <f>VLOOKUP($A2222,EVID_OSEVU!$A$1:$M$4972,3,FALSE)</f>
        <v>#N/A</v>
      </c>
      <c r="D2222" s="45" t="e">
        <f>VLOOKUP($A2222,EVID_OSEVU!$A$1:$M$4972,4,FALSE)</f>
        <v>#N/A</v>
      </c>
      <c r="E2222" s="45" t="e">
        <f>VLOOKUP($A2222,EVID_OSEVU!$A$1:$M$4972,7,FALSE)</f>
        <v>#N/A</v>
      </c>
      <c r="F2222" s="45" t="e">
        <f>VLOOKUP($A2222,EVID_OSEVU!$A$1:$M$4972,8,FALSE)</f>
        <v>#N/A</v>
      </c>
      <c r="G2222" s="45" t="e">
        <f>VLOOKUP($A2222,EVID_OSEVU!$A$1:$M$4972,11,FALSE)</f>
        <v>#N/A</v>
      </c>
      <c r="H2222" s="35"/>
      <c r="I2222" s="48"/>
      <c r="J2222" s="33" t="e">
        <f>VLOOKUP($A2222,EVID_OSEVU!$A$1:$M$4972,11,FALSE)</f>
        <v>#N/A</v>
      </c>
      <c r="K2222" s="39"/>
      <c r="L2222" s="49"/>
      <c r="M2222" s="89" t="e">
        <f t="shared" si="34"/>
        <v>#N/A</v>
      </c>
      <c r="N2222" s="50"/>
      <c r="O2222" s="37" t="e">
        <f>VLOOKUP(EVID_HNOJENI!N2222,HNOJIVA_ALL!$A$2:$Z$3303,4,FALSE)</f>
        <v>#N/A</v>
      </c>
      <c r="P2222" s="51" t="e">
        <f>ROUND(VLOOKUP(EVID_HNOJENI!N2222,HNOJIVA_ALL!$A$2:$Z$3303,14,FALSE)*K2222*IF(L2222="t",10,IF(L2222="kg",0.01,IF(L2222="q",1,IF(L2222="l",0.01*VLOOKUP(EVID_HNOJENI!N2222,HNOJIVA_ALL!$A$2:$AE$3303,31,FALSE),"CHYBA")))),2)</f>
        <v>#N/A</v>
      </c>
      <c r="Q2222" s="51" t="e">
        <f>ROUND(VLOOKUP(EVID_HNOJENI!N2222,HNOJIVA_ALL!$A$2:$Z$3303,15,FALSE)*K2222*IF(L2222="t",10,IF(L2222="kg",0.01,IF(L2222="q",1,IF(L2222="l",0.01*VLOOKUP(EVID_HNOJENI!N2222,HNOJIVA_ALL!$A$2:$AE$3303,31,FALSE),"CHYBA")))),2)</f>
        <v>#N/A</v>
      </c>
      <c r="R2222" s="51" t="e">
        <f>ROUND(VLOOKUP(EVID_HNOJENI!N2222,HNOJIVA_ALL!$A$2:$Z$3303,16,FALSE)*K2222*IF(L2222="t",10,IF(L2222="kg",0.01,IF(L2222="q",1,IF(L2222="l",0.01*VLOOKUP(EVID_HNOJENI!N2222,HNOJIVA_ALL!$A$2:$AE$3303,31,FALSE),"CHYBA")))),2)</f>
        <v>#N/A</v>
      </c>
      <c r="S2222" s="51" t="e">
        <f>ROUND(VLOOKUP(EVID_HNOJENI!N2222,HNOJIVA_ALL!$A$2:$Z$3303,18,FALSE)*K2222*IF(L2222="t",10,IF(L2222="kg",0.01,IF(L2222="q",1,IF(L2222="l",0.01*VLOOKUP(EVID_HNOJENI!N2222,HNOJIVA_ALL!$A$2:$AE$3303,31,FALSE),"CHYBA")))),2)</f>
        <v>#N/A</v>
      </c>
      <c r="T2222" s="51" t="e">
        <f>ROUND(VLOOKUP(EVID_HNOJENI!N2222,HNOJIVA_ALL!$A$2:$Z$3303,17,FALSE)*K2222*IF(L2222="t",10,IF(L2222="kg",0.01,IF(L2222="q",1,IF(L2222="l",0.01*VLOOKUP(EVID_HNOJENI!N2222,HNOJIVA_ALL!$A$2:$AE$3303,31,FALSE),"CHYBA")))),2)</f>
        <v>#N/A</v>
      </c>
      <c r="U2222" s="51" t="e">
        <f>ROUND(VLOOKUP(EVID_HNOJENI!N2222,HNOJIVA_ALL!$A$2:$Z$3303,20,FALSE)*K2222*IF(L2222="t",10,IF(L2222="kg",0.01,IF(L2222="q",1,IF(L2222="l",0.01*VLOOKUP(EVID_HNOJENI!N2222,HNOJIVA_ALL!$A$2:$AE$3303,31,FALSE),"CHYBA")))),2)</f>
        <v>#N/A</v>
      </c>
    </row>
    <row r="2223" spans="1:21" x14ac:dyDescent="0.2">
      <c r="A2223" s="32"/>
      <c r="B2223" s="45" t="e">
        <f>VLOOKUP($A2223,EVID_OSEVU!$A$1:$M$4972,2,FALSE)</f>
        <v>#N/A</v>
      </c>
      <c r="C2223" s="45" t="e">
        <f>VLOOKUP($A2223,EVID_OSEVU!$A$1:$M$4972,3,FALSE)</f>
        <v>#N/A</v>
      </c>
      <c r="D2223" s="45" t="e">
        <f>VLOOKUP($A2223,EVID_OSEVU!$A$1:$M$4972,4,FALSE)</f>
        <v>#N/A</v>
      </c>
      <c r="E2223" s="45" t="e">
        <f>VLOOKUP($A2223,EVID_OSEVU!$A$1:$M$4972,7,FALSE)</f>
        <v>#N/A</v>
      </c>
      <c r="F2223" s="45" t="e">
        <f>VLOOKUP($A2223,EVID_OSEVU!$A$1:$M$4972,8,FALSE)</f>
        <v>#N/A</v>
      </c>
      <c r="G2223" s="45" t="e">
        <f>VLOOKUP($A2223,EVID_OSEVU!$A$1:$M$4972,11,FALSE)</f>
        <v>#N/A</v>
      </c>
      <c r="H2223" s="35"/>
      <c r="I2223" s="48"/>
      <c r="J2223" s="33" t="e">
        <f>VLOOKUP($A2223,EVID_OSEVU!$A$1:$M$4972,11,FALSE)</f>
        <v>#N/A</v>
      </c>
      <c r="K2223" s="39"/>
      <c r="L2223" s="49"/>
      <c r="M2223" s="89" t="e">
        <f t="shared" si="34"/>
        <v>#N/A</v>
      </c>
      <c r="N2223" s="50"/>
      <c r="O2223" s="37" t="e">
        <f>VLOOKUP(EVID_HNOJENI!N2223,HNOJIVA_ALL!$A$2:$Z$3303,4,FALSE)</f>
        <v>#N/A</v>
      </c>
      <c r="P2223" s="51" t="e">
        <f>ROUND(VLOOKUP(EVID_HNOJENI!N2223,HNOJIVA_ALL!$A$2:$Z$3303,14,FALSE)*K2223*IF(L2223="t",10,IF(L2223="kg",0.01,IF(L2223="q",1,IF(L2223="l",0.01*VLOOKUP(EVID_HNOJENI!N2223,HNOJIVA_ALL!$A$2:$AE$3303,31,FALSE),"CHYBA")))),2)</f>
        <v>#N/A</v>
      </c>
      <c r="Q2223" s="51" t="e">
        <f>ROUND(VLOOKUP(EVID_HNOJENI!N2223,HNOJIVA_ALL!$A$2:$Z$3303,15,FALSE)*K2223*IF(L2223="t",10,IF(L2223="kg",0.01,IF(L2223="q",1,IF(L2223="l",0.01*VLOOKUP(EVID_HNOJENI!N2223,HNOJIVA_ALL!$A$2:$AE$3303,31,FALSE),"CHYBA")))),2)</f>
        <v>#N/A</v>
      </c>
      <c r="R2223" s="51" t="e">
        <f>ROUND(VLOOKUP(EVID_HNOJENI!N2223,HNOJIVA_ALL!$A$2:$Z$3303,16,FALSE)*K2223*IF(L2223="t",10,IF(L2223="kg",0.01,IF(L2223="q",1,IF(L2223="l",0.01*VLOOKUP(EVID_HNOJENI!N2223,HNOJIVA_ALL!$A$2:$AE$3303,31,FALSE),"CHYBA")))),2)</f>
        <v>#N/A</v>
      </c>
      <c r="S2223" s="51" t="e">
        <f>ROUND(VLOOKUP(EVID_HNOJENI!N2223,HNOJIVA_ALL!$A$2:$Z$3303,18,FALSE)*K2223*IF(L2223="t",10,IF(L2223="kg",0.01,IF(L2223="q",1,IF(L2223="l",0.01*VLOOKUP(EVID_HNOJENI!N2223,HNOJIVA_ALL!$A$2:$AE$3303,31,FALSE),"CHYBA")))),2)</f>
        <v>#N/A</v>
      </c>
      <c r="T2223" s="51" t="e">
        <f>ROUND(VLOOKUP(EVID_HNOJENI!N2223,HNOJIVA_ALL!$A$2:$Z$3303,17,FALSE)*K2223*IF(L2223="t",10,IF(L2223="kg",0.01,IF(L2223="q",1,IF(L2223="l",0.01*VLOOKUP(EVID_HNOJENI!N2223,HNOJIVA_ALL!$A$2:$AE$3303,31,FALSE),"CHYBA")))),2)</f>
        <v>#N/A</v>
      </c>
      <c r="U2223" s="51" t="e">
        <f>ROUND(VLOOKUP(EVID_HNOJENI!N2223,HNOJIVA_ALL!$A$2:$Z$3303,20,FALSE)*K2223*IF(L2223="t",10,IF(L2223="kg",0.01,IF(L2223="q",1,IF(L2223="l",0.01*VLOOKUP(EVID_HNOJENI!N2223,HNOJIVA_ALL!$A$2:$AE$3303,31,FALSE),"CHYBA")))),2)</f>
        <v>#N/A</v>
      </c>
    </row>
    <row r="2224" spans="1:21" x14ac:dyDescent="0.2">
      <c r="A2224" s="32"/>
      <c r="B2224" s="45" t="e">
        <f>VLOOKUP($A2224,EVID_OSEVU!$A$1:$M$4972,2,FALSE)</f>
        <v>#N/A</v>
      </c>
      <c r="C2224" s="45" t="e">
        <f>VLOOKUP($A2224,EVID_OSEVU!$A$1:$M$4972,3,FALSE)</f>
        <v>#N/A</v>
      </c>
      <c r="D2224" s="45" t="e">
        <f>VLOOKUP($A2224,EVID_OSEVU!$A$1:$M$4972,4,FALSE)</f>
        <v>#N/A</v>
      </c>
      <c r="E2224" s="45" t="e">
        <f>VLOOKUP($A2224,EVID_OSEVU!$A$1:$M$4972,7,FALSE)</f>
        <v>#N/A</v>
      </c>
      <c r="F2224" s="45" t="e">
        <f>VLOOKUP($A2224,EVID_OSEVU!$A$1:$M$4972,8,FALSE)</f>
        <v>#N/A</v>
      </c>
      <c r="G2224" s="45" t="e">
        <f>VLOOKUP($A2224,EVID_OSEVU!$A$1:$M$4972,11,FALSE)</f>
        <v>#N/A</v>
      </c>
      <c r="H2224" s="35"/>
      <c r="I2224" s="48"/>
      <c r="J2224" s="33" t="e">
        <f>VLOOKUP($A2224,EVID_OSEVU!$A$1:$M$4972,11,FALSE)</f>
        <v>#N/A</v>
      </c>
      <c r="K2224" s="39"/>
      <c r="L2224" s="49"/>
      <c r="M2224" s="89" t="e">
        <f t="shared" si="34"/>
        <v>#N/A</v>
      </c>
      <c r="N2224" s="50"/>
      <c r="O2224" s="37" t="e">
        <f>VLOOKUP(EVID_HNOJENI!N2224,HNOJIVA_ALL!$A$2:$Z$3303,4,FALSE)</f>
        <v>#N/A</v>
      </c>
      <c r="P2224" s="51" t="e">
        <f>ROUND(VLOOKUP(EVID_HNOJENI!N2224,HNOJIVA_ALL!$A$2:$Z$3303,14,FALSE)*K2224*IF(L2224="t",10,IF(L2224="kg",0.01,IF(L2224="q",1,IF(L2224="l",0.01*VLOOKUP(EVID_HNOJENI!N2224,HNOJIVA_ALL!$A$2:$AE$3303,31,FALSE),"CHYBA")))),2)</f>
        <v>#N/A</v>
      </c>
      <c r="Q2224" s="51" t="e">
        <f>ROUND(VLOOKUP(EVID_HNOJENI!N2224,HNOJIVA_ALL!$A$2:$Z$3303,15,FALSE)*K2224*IF(L2224="t",10,IF(L2224="kg",0.01,IF(L2224="q",1,IF(L2224="l",0.01*VLOOKUP(EVID_HNOJENI!N2224,HNOJIVA_ALL!$A$2:$AE$3303,31,FALSE),"CHYBA")))),2)</f>
        <v>#N/A</v>
      </c>
      <c r="R2224" s="51" t="e">
        <f>ROUND(VLOOKUP(EVID_HNOJENI!N2224,HNOJIVA_ALL!$A$2:$Z$3303,16,FALSE)*K2224*IF(L2224="t",10,IF(L2224="kg",0.01,IF(L2224="q",1,IF(L2224="l",0.01*VLOOKUP(EVID_HNOJENI!N2224,HNOJIVA_ALL!$A$2:$AE$3303,31,FALSE),"CHYBA")))),2)</f>
        <v>#N/A</v>
      </c>
      <c r="S2224" s="51" t="e">
        <f>ROUND(VLOOKUP(EVID_HNOJENI!N2224,HNOJIVA_ALL!$A$2:$Z$3303,18,FALSE)*K2224*IF(L2224="t",10,IF(L2224="kg",0.01,IF(L2224="q",1,IF(L2224="l",0.01*VLOOKUP(EVID_HNOJENI!N2224,HNOJIVA_ALL!$A$2:$AE$3303,31,FALSE),"CHYBA")))),2)</f>
        <v>#N/A</v>
      </c>
      <c r="T2224" s="51" t="e">
        <f>ROUND(VLOOKUP(EVID_HNOJENI!N2224,HNOJIVA_ALL!$A$2:$Z$3303,17,FALSE)*K2224*IF(L2224="t",10,IF(L2224="kg",0.01,IF(L2224="q",1,IF(L2224="l",0.01*VLOOKUP(EVID_HNOJENI!N2224,HNOJIVA_ALL!$A$2:$AE$3303,31,FALSE),"CHYBA")))),2)</f>
        <v>#N/A</v>
      </c>
      <c r="U2224" s="51" t="e">
        <f>ROUND(VLOOKUP(EVID_HNOJENI!N2224,HNOJIVA_ALL!$A$2:$Z$3303,20,FALSE)*K2224*IF(L2224="t",10,IF(L2224="kg",0.01,IF(L2224="q",1,IF(L2224="l",0.01*VLOOKUP(EVID_HNOJENI!N2224,HNOJIVA_ALL!$A$2:$AE$3303,31,FALSE),"CHYBA")))),2)</f>
        <v>#N/A</v>
      </c>
    </row>
    <row r="2225" spans="1:21" x14ac:dyDescent="0.2">
      <c r="A2225" s="32"/>
      <c r="B2225" s="45" t="e">
        <f>VLOOKUP($A2225,EVID_OSEVU!$A$1:$M$4972,2,FALSE)</f>
        <v>#N/A</v>
      </c>
      <c r="C2225" s="45" t="e">
        <f>VLOOKUP($A2225,EVID_OSEVU!$A$1:$M$4972,3,FALSE)</f>
        <v>#N/A</v>
      </c>
      <c r="D2225" s="45" t="e">
        <f>VLOOKUP($A2225,EVID_OSEVU!$A$1:$M$4972,4,FALSE)</f>
        <v>#N/A</v>
      </c>
      <c r="E2225" s="45" t="e">
        <f>VLOOKUP($A2225,EVID_OSEVU!$A$1:$M$4972,7,FALSE)</f>
        <v>#N/A</v>
      </c>
      <c r="F2225" s="45" t="e">
        <f>VLOOKUP($A2225,EVID_OSEVU!$A$1:$M$4972,8,FALSE)</f>
        <v>#N/A</v>
      </c>
      <c r="G2225" s="45" t="e">
        <f>VLOOKUP($A2225,EVID_OSEVU!$A$1:$M$4972,11,FALSE)</f>
        <v>#N/A</v>
      </c>
      <c r="H2225" s="35"/>
      <c r="I2225" s="48"/>
      <c r="J2225" s="33" t="e">
        <f>VLOOKUP($A2225,EVID_OSEVU!$A$1:$M$4972,11,FALSE)</f>
        <v>#N/A</v>
      </c>
      <c r="K2225" s="39"/>
      <c r="L2225" s="49"/>
      <c r="M2225" s="89" t="e">
        <f t="shared" si="34"/>
        <v>#N/A</v>
      </c>
      <c r="N2225" s="50"/>
      <c r="O2225" s="37" t="e">
        <f>VLOOKUP(EVID_HNOJENI!N2225,HNOJIVA_ALL!$A$2:$Z$3303,4,FALSE)</f>
        <v>#N/A</v>
      </c>
      <c r="P2225" s="51" t="e">
        <f>ROUND(VLOOKUP(EVID_HNOJENI!N2225,HNOJIVA_ALL!$A$2:$Z$3303,14,FALSE)*K2225*IF(L2225="t",10,IF(L2225="kg",0.01,IF(L2225="q",1,IF(L2225="l",0.01*VLOOKUP(EVID_HNOJENI!N2225,HNOJIVA_ALL!$A$2:$AE$3303,31,FALSE),"CHYBA")))),2)</f>
        <v>#N/A</v>
      </c>
      <c r="Q2225" s="51" t="e">
        <f>ROUND(VLOOKUP(EVID_HNOJENI!N2225,HNOJIVA_ALL!$A$2:$Z$3303,15,FALSE)*K2225*IF(L2225="t",10,IF(L2225="kg",0.01,IF(L2225="q",1,IF(L2225="l",0.01*VLOOKUP(EVID_HNOJENI!N2225,HNOJIVA_ALL!$A$2:$AE$3303,31,FALSE),"CHYBA")))),2)</f>
        <v>#N/A</v>
      </c>
      <c r="R2225" s="51" t="e">
        <f>ROUND(VLOOKUP(EVID_HNOJENI!N2225,HNOJIVA_ALL!$A$2:$Z$3303,16,FALSE)*K2225*IF(L2225="t",10,IF(L2225="kg",0.01,IF(L2225="q",1,IF(L2225="l",0.01*VLOOKUP(EVID_HNOJENI!N2225,HNOJIVA_ALL!$A$2:$AE$3303,31,FALSE),"CHYBA")))),2)</f>
        <v>#N/A</v>
      </c>
      <c r="S2225" s="51" t="e">
        <f>ROUND(VLOOKUP(EVID_HNOJENI!N2225,HNOJIVA_ALL!$A$2:$Z$3303,18,FALSE)*K2225*IF(L2225="t",10,IF(L2225="kg",0.01,IF(L2225="q",1,IF(L2225="l",0.01*VLOOKUP(EVID_HNOJENI!N2225,HNOJIVA_ALL!$A$2:$AE$3303,31,FALSE),"CHYBA")))),2)</f>
        <v>#N/A</v>
      </c>
      <c r="T2225" s="51" t="e">
        <f>ROUND(VLOOKUP(EVID_HNOJENI!N2225,HNOJIVA_ALL!$A$2:$Z$3303,17,FALSE)*K2225*IF(L2225="t",10,IF(L2225="kg",0.01,IF(L2225="q",1,IF(L2225="l",0.01*VLOOKUP(EVID_HNOJENI!N2225,HNOJIVA_ALL!$A$2:$AE$3303,31,FALSE),"CHYBA")))),2)</f>
        <v>#N/A</v>
      </c>
      <c r="U2225" s="51" t="e">
        <f>ROUND(VLOOKUP(EVID_HNOJENI!N2225,HNOJIVA_ALL!$A$2:$Z$3303,20,FALSE)*K2225*IF(L2225="t",10,IF(L2225="kg",0.01,IF(L2225="q",1,IF(L2225="l",0.01*VLOOKUP(EVID_HNOJENI!N2225,HNOJIVA_ALL!$A$2:$AE$3303,31,FALSE),"CHYBA")))),2)</f>
        <v>#N/A</v>
      </c>
    </row>
    <row r="2226" spans="1:21" x14ac:dyDescent="0.2">
      <c r="A2226" s="32"/>
      <c r="B2226" s="45" t="e">
        <f>VLOOKUP($A2226,EVID_OSEVU!$A$1:$M$4972,2,FALSE)</f>
        <v>#N/A</v>
      </c>
      <c r="C2226" s="45" t="e">
        <f>VLOOKUP($A2226,EVID_OSEVU!$A$1:$M$4972,3,FALSE)</f>
        <v>#N/A</v>
      </c>
      <c r="D2226" s="45" t="e">
        <f>VLOOKUP($A2226,EVID_OSEVU!$A$1:$M$4972,4,FALSE)</f>
        <v>#N/A</v>
      </c>
      <c r="E2226" s="45" t="e">
        <f>VLOOKUP($A2226,EVID_OSEVU!$A$1:$M$4972,7,FALSE)</f>
        <v>#N/A</v>
      </c>
      <c r="F2226" s="45" t="e">
        <f>VLOOKUP($A2226,EVID_OSEVU!$A$1:$M$4972,8,FALSE)</f>
        <v>#N/A</v>
      </c>
      <c r="G2226" s="45" t="e">
        <f>VLOOKUP($A2226,EVID_OSEVU!$A$1:$M$4972,11,FALSE)</f>
        <v>#N/A</v>
      </c>
      <c r="H2226" s="35"/>
      <c r="I2226" s="48"/>
      <c r="J2226" s="33" t="e">
        <f>VLOOKUP($A2226,EVID_OSEVU!$A$1:$M$4972,11,FALSE)</f>
        <v>#N/A</v>
      </c>
      <c r="K2226" s="39"/>
      <c r="L2226" s="49"/>
      <c r="M2226" s="89" t="e">
        <f t="shared" si="34"/>
        <v>#N/A</v>
      </c>
      <c r="N2226" s="50"/>
      <c r="O2226" s="37" t="e">
        <f>VLOOKUP(EVID_HNOJENI!N2226,HNOJIVA_ALL!$A$2:$Z$3303,4,FALSE)</f>
        <v>#N/A</v>
      </c>
      <c r="P2226" s="51" t="e">
        <f>ROUND(VLOOKUP(EVID_HNOJENI!N2226,HNOJIVA_ALL!$A$2:$Z$3303,14,FALSE)*K2226*IF(L2226="t",10,IF(L2226="kg",0.01,IF(L2226="q",1,IF(L2226="l",0.01*VLOOKUP(EVID_HNOJENI!N2226,HNOJIVA_ALL!$A$2:$AE$3303,31,FALSE),"CHYBA")))),2)</f>
        <v>#N/A</v>
      </c>
      <c r="Q2226" s="51" t="e">
        <f>ROUND(VLOOKUP(EVID_HNOJENI!N2226,HNOJIVA_ALL!$A$2:$Z$3303,15,FALSE)*K2226*IF(L2226="t",10,IF(L2226="kg",0.01,IF(L2226="q",1,IF(L2226="l",0.01*VLOOKUP(EVID_HNOJENI!N2226,HNOJIVA_ALL!$A$2:$AE$3303,31,FALSE),"CHYBA")))),2)</f>
        <v>#N/A</v>
      </c>
      <c r="R2226" s="51" t="e">
        <f>ROUND(VLOOKUP(EVID_HNOJENI!N2226,HNOJIVA_ALL!$A$2:$Z$3303,16,FALSE)*K2226*IF(L2226="t",10,IF(L2226="kg",0.01,IF(L2226="q",1,IF(L2226="l",0.01*VLOOKUP(EVID_HNOJENI!N2226,HNOJIVA_ALL!$A$2:$AE$3303,31,FALSE),"CHYBA")))),2)</f>
        <v>#N/A</v>
      </c>
      <c r="S2226" s="51" t="e">
        <f>ROUND(VLOOKUP(EVID_HNOJENI!N2226,HNOJIVA_ALL!$A$2:$Z$3303,18,FALSE)*K2226*IF(L2226="t",10,IF(L2226="kg",0.01,IF(L2226="q",1,IF(L2226="l",0.01*VLOOKUP(EVID_HNOJENI!N2226,HNOJIVA_ALL!$A$2:$AE$3303,31,FALSE),"CHYBA")))),2)</f>
        <v>#N/A</v>
      </c>
      <c r="T2226" s="51" t="e">
        <f>ROUND(VLOOKUP(EVID_HNOJENI!N2226,HNOJIVA_ALL!$A$2:$Z$3303,17,FALSE)*K2226*IF(L2226="t",10,IF(L2226="kg",0.01,IF(L2226="q",1,IF(L2226="l",0.01*VLOOKUP(EVID_HNOJENI!N2226,HNOJIVA_ALL!$A$2:$AE$3303,31,FALSE),"CHYBA")))),2)</f>
        <v>#N/A</v>
      </c>
      <c r="U2226" s="51" t="e">
        <f>ROUND(VLOOKUP(EVID_HNOJENI!N2226,HNOJIVA_ALL!$A$2:$Z$3303,20,FALSE)*K2226*IF(L2226="t",10,IF(L2226="kg",0.01,IF(L2226="q",1,IF(L2226="l",0.01*VLOOKUP(EVID_HNOJENI!N2226,HNOJIVA_ALL!$A$2:$AE$3303,31,FALSE),"CHYBA")))),2)</f>
        <v>#N/A</v>
      </c>
    </row>
    <row r="2227" spans="1:21" x14ac:dyDescent="0.2">
      <c r="A2227" s="32"/>
      <c r="B2227" s="45" t="e">
        <f>VLOOKUP($A2227,EVID_OSEVU!$A$1:$M$4972,2,FALSE)</f>
        <v>#N/A</v>
      </c>
      <c r="C2227" s="45" t="e">
        <f>VLOOKUP($A2227,EVID_OSEVU!$A$1:$M$4972,3,FALSE)</f>
        <v>#N/A</v>
      </c>
      <c r="D2227" s="45" t="e">
        <f>VLOOKUP($A2227,EVID_OSEVU!$A$1:$M$4972,4,FALSE)</f>
        <v>#N/A</v>
      </c>
      <c r="E2227" s="45" t="e">
        <f>VLOOKUP($A2227,EVID_OSEVU!$A$1:$M$4972,7,FALSE)</f>
        <v>#N/A</v>
      </c>
      <c r="F2227" s="45" t="e">
        <f>VLOOKUP($A2227,EVID_OSEVU!$A$1:$M$4972,8,FALSE)</f>
        <v>#N/A</v>
      </c>
      <c r="G2227" s="45" t="e">
        <f>VLOOKUP($A2227,EVID_OSEVU!$A$1:$M$4972,11,FALSE)</f>
        <v>#N/A</v>
      </c>
      <c r="H2227" s="35"/>
      <c r="I2227" s="48"/>
      <c r="J2227" s="33" t="e">
        <f>VLOOKUP($A2227,EVID_OSEVU!$A$1:$M$4972,11,FALSE)</f>
        <v>#N/A</v>
      </c>
      <c r="K2227" s="39"/>
      <c r="L2227" s="49"/>
      <c r="M2227" s="89" t="e">
        <f t="shared" si="34"/>
        <v>#N/A</v>
      </c>
      <c r="N2227" s="50"/>
      <c r="O2227" s="37" t="e">
        <f>VLOOKUP(EVID_HNOJENI!N2227,HNOJIVA_ALL!$A$2:$Z$3303,4,FALSE)</f>
        <v>#N/A</v>
      </c>
      <c r="P2227" s="51" t="e">
        <f>ROUND(VLOOKUP(EVID_HNOJENI!N2227,HNOJIVA_ALL!$A$2:$Z$3303,14,FALSE)*K2227*IF(L2227="t",10,IF(L2227="kg",0.01,IF(L2227="q",1,IF(L2227="l",0.01*VLOOKUP(EVID_HNOJENI!N2227,HNOJIVA_ALL!$A$2:$AE$3303,31,FALSE),"CHYBA")))),2)</f>
        <v>#N/A</v>
      </c>
      <c r="Q2227" s="51" t="e">
        <f>ROUND(VLOOKUP(EVID_HNOJENI!N2227,HNOJIVA_ALL!$A$2:$Z$3303,15,FALSE)*K2227*IF(L2227="t",10,IF(L2227="kg",0.01,IF(L2227="q",1,IF(L2227="l",0.01*VLOOKUP(EVID_HNOJENI!N2227,HNOJIVA_ALL!$A$2:$AE$3303,31,FALSE),"CHYBA")))),2)</f>
        <v>#N/A</v>
      </c>
      <c r="R2227" s="51" t="e">
        <f>ROUND(VLOOKUP(EVID_HNOJENI!N2227,HNOJIVA_ALL!$A$2:$Z$3303,16,FALSE)*K2227*IF(L2227="t",10,IF(L2227="kg",0.01,IF(L2227="q",1,IF(L2227="l",0.01*VLOOKUP(EVID_HNOJENI!N2227,HNOJIVA_ALL!$A$2:$AE$3303,31,FALSE),"CHYBA")))),2)</f>
        <v>#N/A</v>
      </c>
      <c r="S2227" s="51" t="e">
        <f>ROUND(VLOOKUP(EVID_HNOJENI!N2227,HNOJIVA_ALL!$A$2:$Z$3303,18,FALSE)*K2227*IF(L2227="t",10,IF(L2227="kg",0.01,IF(L2227="q",1,IF(L2227="l",0.01*VLOOKUP(EVID_HNOJENI!N2227,HNOJIVA_ALL!$A$2:$AE$3303,31,FALSE),"CHYBA")))),2)</f>
        <v>#N/A</v>
      </c>
      <c r="T2227" s="51" t="e">
        <f>ROUND(VLOOKUP(EVID_HNOJENI!N2227,HNOJIVA_ALL!$A$2:$Z$3303,17,FALSE)*K2227*IF(L2227="t",10,IF(L2227="kg",0.01,IF(L2227="q",1,IF(L2227="l",0.01*VLOOKUP(EVID_HNOJENI!N2227,HNOJIVA_ALL!$A$2:$AE$3303,31,FALSE),"CHYBA")))),2)</f>
        <v>#N/A</v>
      </c>
      <c r="U2227" s="51" t="e">
        <f>ROUND(VLOOKUP(EVID_HNOJENI!N2227,HNOJIVA_ALL!$A$2:$Z$3303,20,FALSE)*K2227*IF(L2227="t",10,IF(L2227="kg",0.01,IF(L2227="q",1,IF(L2227="l",0.01*VLOOKUP(EVID_HNOJENI!N2227,HNOJIVA_ALL!$A$2:$AE$3303,31,FALSE),"CHYBA")))),2)</f>
        <v>#N/A</v>
      </c>
    </row>
    <row r="2228" spans="1:21" x14ac:dyDescent="0.2">
      <c r="A2228" s="32"/>
      <c r="B2228" s="45" t="e">
        <f>VLOOKUP($A2228,EVID_OSEVU!$A$1:$M$4972,2,FALSE)</f>
        <v>#N/A</v>
      </c>
      <c r="C2228" s="45" t="e">
        <f>VLOOKUP($A2228,EVID_OSEVU!$A$1:$M$4972,3,FALSE)</f>
        <v>#N/A</v>
      </c>
      <c r="D2228" s="45" t="e">
        <f>VLOOKUP($A2228,EVID_OSEVU!$A$1:$M$4972,4,FALSE)</f>
        <v>#N/A</v>
      </c>
      <c r="E2228" s="45" t="e">
        <f>VLOOKUP($A2228,EVID_OSEVU!$A$1:$M$4972,7,FALSE)</f>
        <v>#N/A</v>
      </c>
      <c r="F2228" s="45" t="e">
        <f>VLOOKUP($A2228,EVID_OSEVU!$A$1:$M$4972,8,FALSE)</f>
        <v>#N/A</v>
      </c>
      <c r="G2228" s="45" t="e">
        <f>VLOOKUP($A2228,EVID_OSEVU!$A$1:$M$4972,11,FALSE)</f>
        <v>#N/A</v>
      </c>
      <c r="H2228" s="35"/>
      <c r="I2228" s="48"/>
      <c r="J2228" s="33" t="e">
        <f>VLOOKUP($A2228,EVID_OSEVU!$A$1:$M$4972,11,FALSE)</f>
        <v>#N/A</v>
      </c>
      <c r="K2228" s="39"/>
      <c r="L2228" s="49"/>
      <c r="M2228" s="89" t="e">
        <f t="shared" si="34"/>
        <v>#N/A</v>
      </c>
      <c r="N2228" s="50"/>
      <c r="O2228" s="37" t="e">
        <f>VLOOKUP(EVID_HNOJENI!N2228,HNOJIVA_ALL!$A$2:$Z$3303,4,FALSE)</f>
        <v>#N/A</v>
      </c>
      <c r="P2228" s="51" t="e">
        <f>ROUND(VLOOKUP(EVID_HNOJENI!N2228,HNOJIVA_ALL!$A$2:$Z$3303,14,FALSE)*K2228*IF(L2228="t",10,IF(L2228="kg",0.01,IF(L2228="q",1,IF(L2228="l",0.01*VLOOKUP(EVID_HNOJENI!N2228,HNOJIVA_ALL!$A$2:$AE$3303,31,FALSE),"CHYBA")))),2)</f>
        <v>#N/A</v>
      </c>
      <c r="Q2228" s="51" t="e">
        <f>ROUND(VLOOKUP(EVID_HNOJENI!N2228,HNOJIVA_ALL!$A$2:$Z$3303,15,FALSE)*K2228*IF(L2228="t",10,IF(L2228="kg",0.01,IF(L2228="q",1,IF(L2228="l",0.01*VLOOKUP(EVID_HNOJENI!N2228,HNOJIVA_ALL!$A$2:$AE$3303,31,FALSE),"CHYBA")))),2)</f>
        <v>#N/A</v>
      </c>
      <c r="R2228" s="51" t="e">
        <f>ROUND(VLOOKUP(EVID_HNOJENI!N2228,HNOJIVA_ALL!$A$2:$Z$3303,16,FALSE)*K2228*IF(L2228="t",10,IF(L2228="kg",0.01,IF(L2228="q",1,IF(L2228="l",0.01*VLOOKUP(EVID_HNOJENI!N2228,HNOJIVA_ALL!$A$2:$AE$3303,31,FALSE),"CHYBA")))),2)</f>
        <v>#N/A</v>
      </c>
      <c r="S2228" s="51" t="e">
        <f>ROUND(VLOOKUP(EVID_HNOJENI!N2228,HNOJIVA_ALL!$A$2:$Z$3303,18,FALSE)*K2228*IF(L2228="t",10,IF(L2228="kg",0.01,IF(L2228="q",1,IF(L2228="l",0.01*VLOOKUP(EVID_HNOJENI!N2228,HNOJIVA_ALL!$A$2:$AE$3303,31,FALSE),"CHYBA")))),2)</f>
        <v>#N/A</v>
      </c>
      <c r="T2228" s="51" t="e">
        <f>ROUND(VLOOKUP(EVID_HNOJENI!N2228,HNOJIVA_ALL!$A$2:$Z$3303,17,FALSE)*K2228*IF(L2228="t",10,IF(L2228="kg",0.01,IF(L2228="q",1,IF(L2228="l",0.01*VLOOKUP(EVID_HNOJENI!N2228,HNOJIVA_ALL!$A$2:$AE$3303,31,FALSE),"CHYBA")))),2)</f>
        <v>#N/A</v>
      </c>
      <c r="U2228" s="51" t="e">
        <f>ROUND(VLOOKUP(EVID_HNOJENI!N2228,HNOJIVA_ALL!$A$2:$Z$3303,20,FALSE)*K2228*IF(L2228="t",10,IF(L2228="kg",0.01,IF(L2228="q",1,IF(L2228="l",0.01*VLOOKUP(EVID_HNOJENI!N2228,HNOJIVA_ALL!$A$2:$AE$3303,31,FALSE),"CHYBA")))),2)</f>
        <v>#N/A</v>
      </c>
    </row>
    <row r="2229" spans="1:21" x14ac:dyDescent="0.2">
      <c r="A2229" s="32"/>
      <c r="B2229" s="45" t="e">
        <f>VLOOKUP($A2229,EVID_OSEVU!$A$1:$M$4972,2,FALSE)</f>
        <v>#N/A</v>
      </c>
      <c r="C2229" s="45" t="e">
        <f>VLOOKUP($A2229,EVID_OSEVU!$A$1:$M$4972,3,FALSE)</f>
        <v>#N/A</v>
      </c>
      <c r="D2229" s="45" t="e">
        <f>VLOOKUP($A2229,EVID_OSEVU!$A$1:$M$4972,4,FALSE)</f>
        <v>#N/A</v>
      </c>
      <c r="E2229" s="45" t="e">
        <f>VLOOKUP($A2229,EVID_OSEVU!$A$1:$M$4972,7,FALSE)</f>
        <v>#N/A</v>
      </c>
      <c r="F2229" s="45" t="e">
        <f>VLOOKUP($A2229,EVID_OSEVU!$A$1:$M$4972,8,FALSE)</f>
        <v>#N/A</v>
      </c>
      <c r="G2229" s="45" t="e">
        <f>VLOOKUP($A2229,EVID_OSEVU!$A$1:$M$4972,11,FALSE)</f>
        <v>#N/A</v>
      </c>
      <c r="H2229" s="35"/>
      <c r="I2229" s="48"/>
      <c r="J2229" s="33" t="e">
        <f>VLOOKUP($A2229,EVID_OSEVU!$A$1:$M$4972,11,FALSE)</f>
        <v>#N/A</v>
      </c>
      <c r="K2229" s="39"/>
      <c r="L2229" s="49"/>
      <c r="M2229" s="89" t="e">
        <f t="shared" si="34"/>
        <v>#N/A</v>
      </c>
      <c r="N2229" s="50"/>
      <c r="O2229" s="37" t="e">
        <f>VLOOKUP(EVID_HNOJENI!N2229,HNOJIVA_ALL!$A$2:$Z$3303,4,FALSE)</f>
        <v>#N/A</v>
      </c>
      <c r="P2229" s="51" t="e">
        <f>ROUND(VLOOKUP(EVID_HNOJENI!N2229,HNOJIVA_ALL!$A$2:$Z$3303,14,FALSE)*K2229*IF(L2229="t",10,IF(L2229="kg",0.01,IF(L2229="q",1,IF(L2229="l",0.01*VLOOKUP(EVID_HNOJENI!N2229,HNOJIVA_ALL!$A$2:$AE$3303,31,FALSE),"CHYBA")))),2)</f>
        <v>#N/A</v>
      </c>
      <c r="Q2229" s="51" t="e">
        <f>ROUND(VLOOKUP(EVID_HNOJENI!N2229,HNOJIVA_ALL!$A$2:$Z$3303,15,FALSE)*K2229*IF(L2229="t",10,IF(L2229="kg",0.01,IF(L2229="q",1,IF(L2229="l",0.01*VLOOKUP(EVID_HNOJENI!N2229,HNOJIVA_ALL!$A$2:$AE$3303,31,FALSE),"CHYBA")))),2)</f>
        <v>#N/A</v>
      </c>
      <c r="R2229" s="51" t="e">
        <f>ROUND(VLOOKUP(EVID_HNOJENI!N2229,HNOJIVA_ALL!$A$2:$Z$3303,16,FALSE)*K2229*IF(L2229="t",10,IF(L2229="kg",0.01,IF(L2229="q",1,IF(L2229="l",0.01*VLOOKUP(EVID_HNOJENI!N2229,HNOJIVA_ALL!$A$2:$AE$3303,31,FALSE),"CHYBA")))),2)</f>
        <v>#N/A</v>
      </c>
      <c r="S2229" s="51" t="e">
        <f>ROUND(VLOOKUP(EVID_HNOJENI!N2229,HNOJIVA_ALL!$A$2:$Z$3303,18,FALSE)*K2229*IF(L2229="t",10,IF(L2229="kg",0.01,IF(L2229="q",1,IF(L2229="l",0.01*VLOOKUP(EVID_HNOJENI!N2229,HNOJIVA_ALL!$A$2:$AE$3303,31,FALSE),"CHYBA")))),2)</f>
        <v>#N/A</v>
      </c>
      <c r="T2229" s="51" t="e">
        <f>ROUND(VLOOKUP(EVID_HNOJENI!N2229,HNOJIVA_ALL!$A$2:$Z$3303,17,FALSE)*K2229*IF(L2229="t",10,IF(L2229="kg",0.01,IF(L2229="q",1,IF(L2229="l",0.01*VLOOKUP(EVID_HNOJENI!N2229,HNOJIVA_ALL!$A$2:$AE$3303,31,FALSE),"CHYBA")))),2)</f>
        <v>#N/A</v>
      </c>
      <c r="U2229" s="51" t="e">
        <f>ROUND(VLOOKUP(EVID_HNOJENI!N2229,HNOJIVA_ALL!$A$2:$Z$3303,20,FALSE)*K2229*IF(L2229="t",10,IF(L2229="kg",0.01,IF(L2229="q",1,IF(L2229="l",0.01*VLOOKUP(EVID_HNOJENI!N2229,HNOJIVA_ALL!$A$2:$AE$3303,31,FALSE),"CHYBA")))),2)</f>
        <v>#N/A</v>
      </c>
    </row>
    <row r="2230" spans="1:21" x14ac:dyDescent="0.2">
      <c r="A2230" s="32"/>
      <c r="B2230" s="45" t="e">
        <f>VLOOKUP($A2230,EVID_OSEVU!$A$1:$M$4972,2,FALSE)</f>
        <v>#N/A</v>
      </c>
      <c r="C2230" s="45" t="e">
        <f>VLOOKUP($A2230,EVID_OSEVU!$A$1:$M$4972,3,FALSE)</f>
        <v>#N/A</v>
      </c>
      <c r="D2230" s="45" t="e">
        <f>VLOOKUP($A2230,EVID_OSEVU!$A$1:$M$4972,4,FALSE)</f>
        <v>#N/A</v>
      </c>
      <c r="E2230" s="45" t="e">
        <f>VLOOKUP($A2230,EVID_OSEVU!$A$1:$M$4972,7,FALSE)</f>
        <v>#N/A</v>
      </c>
      <c r="F2230" s="45" t="e">
        <f>VLOOKUP($A2230,EVID_OSEVU!$A$1:$M$4972,8,FALSE)</f>
        <v>#N/A</v>
      </c>
      <c r="G2230" s="45" t="e">
        <f>VLOOKUP($A2230,EVID_OSEVU!$A$1:$M$4972,11,FALSE)</f>
        <v>#N/A</v>
      </c>
      <c r="H2230" s="35"/>
      <c r="I2230" s="48"/>
      <c r="J2230" s="33" t="e">
        <f>VLOOKUP($A2230,EVID_OSEVU!$A$1:$M$4972,11,FALSE)</f>
        <v>#N/A</v>
      </c>
      <c r="K2230" s="39"/>
      <c r="L2230" s="49"/>
      <c r="M2230" s="89" t="e">
        <f t="shared" si="34"/>
        <v>#N/A</v>
      </c>
      <c r="N2230" s="50"/>
      <c r="O2230" s="37" t="e">
        <f>VLOOKUP(EVID_HNOJENI!N2230,HNOJIVA_ALL!$A$2:$Z$3303,4,FALSE)</f>
        <v>#N/A</v>
      </c>
      <c r="P2230" s="51" t="e">
        <f>ROUND(VLOOKUP(EVID_HNOJENI!N2230,HNOJIVA_ALL!$A$2:$Z$3303,14,FALSE)*K2230*IF(L2230="t",10,IF(L2230="kg",0.01,IF(L2230="q",1,IF(L2230="l",0.01*VLOOKUP(EVID_HNOJENI!N2230,HNOJIVA_ALL!$A$2:$AE$3303,31,FALSE),"CHYBA")))),2)</f>
        <v>#N/A</v>
      </c>
      <c r="Q2230" s="51" t="e">
        <f>ROUND(VLOOKUP(EVID_HNOJENI!N2230,HNOJIVA_ALL!$A$2:$Z$3303,15,FALSE)*K2230*IF(L2230="t",10,IF(L2230="kg",0.01,IF(L2230="q",1,IF(L2230="l",0.01*VLOOKUP(EVID_HNOJENI!N2230,HNOJIVA_ALL!$A$2:$AE$3303,31,FALSE),"CHYBA")))),2)</f>
        <v>#N/A</v>
      </c>
      <c r="R2230" s="51" t="e">
        <f>ROUND(VLOOKUP(EVID_HNOJENI!N2230,HNOJIVA_ALL!$A$2:$Z$3303,16,FALSE)*K2230*IF(L2230="t",10,IF(L2230="kg",0.01,IF(L2230="q",1,IF(L2230="l",0.01*VLOOKUP(EVID_HNOJENI!N2230,HNOJIVA_ALL!$A$2:$AE$3303,31,FALSE),"CHYBA")))),2)</f>
        <v>#N/A</v>
      </c>
      <c r="S2230" s="51" t="e">
        <f>ROUND(VLOOKUP(EVID_HNOJENI!N2230,HNOJIVA_ALL!$A$2:$Z$3303,18,FALSE)*K2230*IF(L2230="t",10,IF(L2230="kg",0.01,IF(L2230="q",1,IF(L2230="l",0.01*VLOOKUP(EVID_HNOJENI!N2230,HNOJIVA_ALL!$A$2:$AE$3303,31,FALSE),"CHYBA")))),2)</f>
        <v>#N/A</v>
      </c>
      <c r="T2230" s="51" t="e">
        <f>ROUND(VLOOKUP(EVID_HNOJENI!N2230,HNOJIVA_ALL!$A$2:$Z$3303,17,FALSE)*K2230*IF(L2230="t",10,IF(L2230="kg",0.01,IF(L2230="q",1,IF(L2230="l",0.01*VLOOKUP(EVID_HNOJENI!N2230,HNOJIVA_ALL!$A$2:$AE$3303,31,FALSE),"CHYBA")))),2)</f>
        <v>#N/A</v>
      </c>
      <c r="U2230" s="51" t="e">
        <f>ROUND(VLOOKUP(EVID_HNOJENI!N2230,HNOJIVA_ALL!$A$2:$Z$3303,20,FALSE)*K2230*IF(L2230="t",10,IF(L2230="kg",0.01,IF(L2230="q",1,IF(L2230="l",0.01*VLOOKUP(EVID_HNOJENI!N2230,HNOJIVA_ALL!$A$2:$AE$3303,31,FALSE),"CHYBA")))),2)</f>
        <v>#N/A</v>
      </c>
    </row>
    <row r="2231" spans="1:21" x14ac:dyDescent="0.2">
      <c r="A2231" s="32"/>
      <c r="B2231" s="45" t="e">
        <f>VLOOKUP($A2231,EVID_OSEVU!$A$1:$M$4972,2,FALSE)</f>
        <v>#N/A</v>
      </c>
      <c r="C2231" s="45" t="e">
        <f>VLOOKUP($A2231,EVID_OSEVU!$A$1:$M$4972,3,FALSE)</f>
        <v>#N/A</v>
      </c>
      <c r="D2231" s="45" t="e">
        <f>VLOOKUP($A2231,EVID_OSEVU!$A$1:$M$4972,4,FALSE)</f>
        <v>#N/A</v>
      </c>
      <c r="E2231" s="45" t="e">
        <f>VLOOKUP($A2231,EVID_OSEVU!$A$1:$M$4972,7,FALSE)</f>
        <v>#N/A</v>
      </c>
      <c r="F2231" s="45" t="e">
        <f>VLOOKUP($A2231,EVID_OSEVU!$A$1:$M$4972,8,FALSE)</f>
        <v>#N/A</v>
      </c>
      <c r="G2231" s="45" t="e">
        <f>VLOOKUP($A2231,EVID_OSEVU!$A$1:$M$4972,11,FALSE)</f>
        <v>#N/A</v>
      </c>
      <c r="H2231" s="35"/>
      <c r="I2231" s="48"/>
      <c r="J2231" s="33" t="e">
        <f>VLOOKUP($A2231,EVID_OSEVU!$A$1:$M$4972,11,FALSE)</f>
        <v>#N/A</v>
      </c>
      <c r="K2231" s="39"/>
      <c r="L2231" s="49"/>
      <c r="M2231" s="89" t="e">
        <f t="shared" si="34"/>
        <v>#N/A</v>
      </c>
      <c r="N2231" s="50"/>
      <c r="O2231" s="37" t="e">
        <f>VLOOKUP(EVID_HNOJENI!N2231,HNOJIVA_ALL!$A$2:$Z$3303,4,FALSE)</f>
        <v>#N/A</v>
      </c>
      <c r="P2231" s="51" t="e">
        <f>ROUND(VLOOKUP(EVID_HNOJENI!N2231,HNOJIVA_ALL!$A$2:$Z$3303,14,FALSE)*K2231*IF(L2231="t",10,IF(L2231="kg",0.01,IF(L2231="q",1,IF(L2231="l",0.01*VLOOKUP(EVID_HNOJENI!N2231,HNOJIVA_ALL!$A$2:$AE$3303,31,FALSE),"CHYBA")))),2)</f>
        <v>#N/A</v>
      </c>
      <c r="Q2231" s="51" t="e">
        <f>ROUND(VLOOKUP(EVID_HNOJENI!N2231,HNOJIVA_ALL!$A$2:$Z$3303,15,FALSE)*K2231*IF(L2231="t",10,IF(L2231="kg",0.01,IF(L2231="q",1,IF(L2231="l",0.01*VLOOKUP(EVID_HNOJENI!N2231,HNOJIVA_ALL!$A$2:$AE$3303,31,FALSE),"CHYBA")))),2)</f>
        <v>#N/A</v>
      </c>
      <c r="R2231" s="51" t="e">
        <f>ROUND(VLOOKUP(EVID_HNOJENI!N2231,HNOJIVA_ALL!$A$2:$Z$3303,16,FALSE)*K2231*IF(L2231="t",10,IF(L2231="kg",0.01,IF(L2231="q",1,IF(L2231="l",0.01*VLOOKUP(EVID_HNOJENI!N2231,HNOJIVA_ALL!$A$2:$AE$3303,31,FALSE),"CHYBA")))),2)</f>
        <v>#N/A</v>
      </c>
      <c r="S2231" s="51" t="e">
        <f>ROUND(VLOOKUP(EVID_HNOJENI!N2231,HNOJIVA_ALL!$A$2:$Z$3303,18,FALSE)*K2231*IF(L2231="t",10,IF(L2231="kg",0.01,IF(L2231="q",1,IF(L2231="l",0.01*VLOOKUP(EVID_HNOJENI!N2231,HNOJIVA_ALL!$A$2:$AE$3303,31,FALSE),"CHYBA")))),2)</f>
        <v>#N/A</v>
      </c>
      <c r="T2231" s="51" t="e">
        <f>ROUND(VLOOKUP(EVID_HNOJENI!N2231,HNOJIVA_ALL!$A$2:$Z$3303,17,FALSE)*K2231*IF(L2231="t",10,IF(L2231="kg",0.01,IF(L2231="q",1,IF(L2231="l",0.01*VLOOKUP(EVID_HNOJENI!N2231,HNOJIVA_ALL!$A$2:$AE$3303,31,FALSE),"CHYBA")))),2)</f>
        <v>#N/A</v>
      </c>
      <c r="U2231" s="51" t="e">
        <f>ROUND(VLOOKUP(EVID_HNOJENI!N2231,HNOJIVA_ALL!$A$2:$Z$3303,20,FALSE)*K2231*IF(L2231="t",10,IF(L2231="kg",0.01,IF(L2231="q",1,IF(L2231="l",0.01*VLOOKUP(EVID_HNOJENI!N2231,HNOJIVA_ALL!$A$2:$AE$3303,31,FALSE),"CHYBA")))),2)</f>
        <v>#N/A</v>
      </c>
    </row>
    <row r="2232" spans="1:21" x14ac:dyDescent="0.2">
      <c r="A2232" s="32"/>
      <c r="B2232" s="45" t="e">
        <f>VLOOKUP($A2232,EVID_OSEVU!$A$1:$M$4972,2,FALSE)</f>
        <v>#N/A</v>
      </c>
      <c r="C2232" s="45" t="e">
        <f>VLOOKUP($A2232,EVID_OSEVU!$A$1:$M$4972,3,FALSE)</f>
        <v>#N/A</v>
      </c>
      <c r="D2232" s="45" t="e">
        <f>VLOOKUP($A2232,EVID_OSEVU!$A$1:$M$4972,4,FALSE)</f>
        <v>#N/A</v>
      </c>
      <c r="E2232" s="45" t="e">
        <f>VLOOKUP($A2232,EVID_OSEVU!$A$1:$M$4972,7,FALSE)</f>
        <v>#N/A</v>
      </c>
      <c r="F2232" s="45" t="e">
        <f>VLOOKUP($A2232,EVID_OSEVU!$A$1:$M$4972,8,FALSE)</f>
        <v>#N/A</v>
      </c>
      <c r="G2232" s="45" t="e">
        <f>VLOOKUP($A2232,EVID_OSEVU!$A$1:$M$4972,11,FALSE)</f>
        <v>#N/A</v>
      </c>
      <c r="H2232" s="35"/>
      <c r="I2232" s="48"/>
      <c r="J2232" s="33" t="e">
        <f>VLOOKUP($A2232,EVID_OSEVU!$A$1:$M$4972,11,FALSE)</f>
        <v>#N/A</v>
      </c>
      <c r="K2232" s="39"/>
      <c r="L2232" s="49"/>
      <c r="M2232" s="89" t="e">
        <f t="shared" si="34"/>
        <v>#N/A</v>
      </c>
      <c r="N2232" s="50"/>
      <c r="O2232" s="37" t="e">
        <f>VLOOKUP(EVID_HNOJENI!N2232,HNOJIVA_ALL!$A$2:$Z$3303,4,FALSE)</f>
        <v>#N/A</v>
      </c>
      <c r="P2232" s="51" t="e">
        <f>ROUND(VLOOKUP(EVID_HNOJENI!N2232,HNOJIVA_ALL!$A$2:$Z$3303,14,FALSE)*K2232*IF(L2232="t",10,IF(L2232="kg",0.01,IF(L2232="q",1,IF(L2232="l",0.01*VLOOKUP(EVID_HNOJENI!N2232,HNOJIVA_ALL!$A$2:$AE$3303,31,FALSE),"CHYBA")))),2)</f>
        <v>#N/A</v>
      </c>
      <c r="Q2232" s="51" t="e">
        <f>ROUND(VLOOKUP(EVID_HNOJENI!N2232,HNOJIVA_ALL!$A$2:$Z$3303,15,FALSE)*K2232*IF(L2232="t",10,IF(L2232="kg",0.01,IF(L2232="q",1,IF(L2232="l",0.01*VLOOKUP(EVID_HNOJENI!N2232,HNOJIVA_ALL!$A$2:$AE$3303,31,FALSE),"CHYBA")))),2)</f>
        <v>#N/A</v>
      </c>
      <c r="R2232" s="51" t="e">
        <f>ROUND(VLOOKUP(EVID_HNOJENI!N2232,HNOJIVA_ALL!$A$2:$Z$3303,16,FALSE)*K2232*IF(L2232="t",10,IF(L2232="kg",0.01,IF(L2232="q",1,IF(L2232="l",0.01*VLOOKUP(EVID_HNOJENI!N2232,HNOJIVA_ALL!$A$2:$AE$3303,31,FALSE),"CHYBA")))),2)</f>
        <v>#N/A</v>
      </c>
      <c r="S2232" s="51" t="e">
        <f>ROUND(VLOOKUP(EVID_HNOJENI!N2232,HNOJIVA_ALL!$A$2:$Z$3303,18,FALSE)*K2232*IF(L2232="t",10,IF(L2232="kg",0.01,IF(L2232="q",1,IF(L2232="l",0.01*VLOOKUP(EVID_HNOJENI!N2232,HNOJIVA_ALL!$A$2:$AE$3303,31,FALSE),"CHYBA")))),2)</f>
        <v>#N/A</v>
      </c>
      <c r="T2232" s="51" t="e">
        <f>ROUND(VLOOKUP(EVID_HNOJENI!N2232,HNOJIVA_ALL!$A$2:$Z$3303,17,FALSE)*K2232*IF(L2232="t",10,IF(L2232="kg",0.01,IF(L2232="q",1,IF(L2232="l",0.01*VLOOKUP(EVID_HNOJENI!N2232,HNOJIVA_ALL!$A$2:$AE$3303,31,FALSE),"CHYBA")))),2)</f>
        <v>#N/A</v>
      </c>
      <c r="U2232" s="51" t="e">
        <f>ROUND(VLOOKUP(EVID_HNOJENI!N2232,HNOJIVA_ALL!$A$2:$Z$3303,20,FALSE)*K2232*IF(L2232="t",10,IF(L2232="kg",0.01,IF(L2232="q",1,IF(L2232="l",0.01*VLOOKUP(EVID_HNOJENI!N2232,HNOJIVA_ALL!$A$2:$AE$3303,31,FALSE),"CHYBA")))),2)</f>
        <v>#N/A</v>
      </c>
    </row>
    <row r="2233" spans="1:21" x14ac:dyDescent="0.2">
      <c r="A2233" s="32"/>
      <c r="B2233" s="45" t="e">
        <f>VLOOKUP($A2233,EVID_OSEVU!$A$1:$M$4972,2,FALSE)</f>
        <v>#N/A</v>
      </c>
      <c r="C2233" s="45" t="e">
        <f>VLOOKUP($A2233,EVID_OSEVU!$A$1:$M$4972,3,FALSE)</f>
        <v>#N/A</v>
      </c>
      <c r="D2233" s="45" t="e">
        <f>VLOOKUP($A2233,EVID_OSEVU!$A$1:$M$4972,4,FALSE)</f>
        <v>#N/A</v>
      </c>
      <c r="E2233" s="45" t="e">
        <f>VLOOKUP($A2233,EVID_OSEVU!$A$1:$M$4972,7,FALSE)</f>
        <v>#N/A</v>
      </c>
      <c r="F2233" s="45" t="e">
        <f>VLOOKUP($A2233,EVID_OSEVU!$A$1:$M$4972,8,FALSE)</f>
        <v>#N/A</v>
      </c>
      <c r="G2233" s="45" t="e">
        <f>VLOOKUP($A2233,EVID_OSEVU!$A$1:$M$4972,11,FALSE)</f>
        <v>#N/A</v>
      </c>
      <c r="H2233" s="35"/>
      <c r="I2233" s="48"/>
      <c r="J2233" s="33" t="e">
        <f>VLOOKUP($A2233,EVID_OSEVU!$A$1:$M$4972,11,FALSE)</f>
        <v>#N/A</v>
      </c>
      <c r="K2233" s="39"/>
      <c r="L2233" s="49"/>
      <c r="M2233" s="89" t="e">
        <f t="shared" si="34"/>
        <v>#N/A</v>
      </c>
      <c r="N2233" s="50"/>
      <c r="O2233" s="37" t="e">
        <f>VLOOKUP(EVID_HNOJENI!N2233,HNOJIVA_ALL!$A$2:$Z$3303,4,FALSE)</f>
        <v>#N/A</v>
      </c>
      <c r="P2233" s="51" t="e">
        <f>ROUND(VLOOKUP(EVID_HNOJENI!N2233,HNOJIVA_ALL!$A$2:$Z$3303,14,FALSE)*K2233*IF(L2233="t",10,IF(L2233="kg",0.01,IF(L2233="q",1,IF(L2233="l",0.01*VLOOKUP(EVID_HNOJENI!N2233,HNOJIVA_ALL!$A$2:$AE$3303,31,FALSE),"CHYBA")))),2)</f>
        <v>#N/A</v>
      </c>
      <c r="Q2233" s="51" t="e">
        <f>ROUND(VLOOKUP(EVID_HNOJENI!N2233,HNOJIVA_ALL!$A$2:$Z$3303,15,FALSE)*K2233*IF(L2233="t",10,IF(L2233="kg",0.01,IF(L2233="q",1,IF(L2233="l",0.01*VLOOKUP(EVID_HNOJENI!N2233,HNOJIVA_ALL!$A$2:$AE$3303,31,FALSE),"CHYBA")))),2)</f>
        <v>#N/A</v>
      </c>
      <c r="R2233" s="51" t="e">
        <f>ROUND(VLOOKUP(EVID_HNOJENI!N2233,HNOJIVA_ALL!$A$2:$Z$3303,16,FALSE)*K2233*IF(L2233="t",10,IF(L2233="kg",0.01,IF(L2233="q",1,IF(L2233="l",0.01*VLOOKUP(EVID_HNOJENI!N2233,HNOJIVA_ALL!$A$2:$AE$3303,31,FALSE),"CHYBA")))),2)</f>
        <v>#N/A</v>
      </c>
      <c r="S2233" s="51" t="e">
        <f>ROUND(VLOOKUP(EVID_HNOJENI!N2233,HNOJIVA_ALL!$A$2:$Z$3303,18,FALSE)*K2233*IF(L2233="t",10,IF(L2233="kg",0.01,IF(L2233="q",1,IF(L2233="l",0.01*VLOOKUP(EVID_HNOJENI!N2233,HNOJIVA_ALL!$A$2:$AE$3303,31,FALSE),"CHYBA")))),2)</f>
        <v>#N/A</v>
      </c>
      <c r="T2233" s="51" t="e">
        <f>ROUND(VLOOKUP(EVID_HNOJENI!N2233,HNOJIVA_ALL!$A$2:$Z$3303,17,FALSE)*K2233*IF(L2233="t",10,IF(L2233="kg",0.01,IF(L2233="q",1,IF(L2233="l",0.01*VLOOKUP(EVID_HNOJENI!N2233,HNOJIVA_ALL!$A$2:$AE$3303,31,FALSE),"CHYBA")))),2)</f>
        <v>#N/A</v>
      </c>
      <c r="U2233" s="51" t="e">
        <f>ROUND(VLOOKUP(EVID_HNOJENI!N2233,HNOJIVA_ALL!$A$2:$Z$3303,20,FALSE)*K2233*IF(L2233="t",10,IF(L2233="kg",0.01,IF(L2233="q",1,IF(L2233="l",0.01*VLOOKUP(EVID_HNOJENI!N2233,HNOJIVA_ALL!$A$2:$AE$3303,31,FALSE),"CHYBA")))),2)</f>
        <v>#N/A</v>
      </c>
    </row>
    <row r="2234" spans="1:21" x14ac:dyDescent="0.2">
      <c r="A2234" s="32"/>
      <c r="B2234" s="45" t="e">
        <f>VLOOKUP($A2234,EVID_OSEVU!$A$1:$M$4972,2,FALSE)</f>
        <v>#N/A</v>
      </c>
      <c r="C2234" s="45" t="e">
        <f>VLOOKUP($A2234,EVID_OSEVU!$A$1:$M$4972,3,FALSE)</f>
        <v>#N/A</v>
      </c>
      <c r="D2234" s="45" t="e">
        <f>VLOOKUP($A2234,EVID_OSEVU!$A$1:$M$4972,4,FALSE)</f>
        <v>#N/A</v>
      </c>
      <c r="E2234" s="45" t="e">
        <f>VLOOKUP($A2234,EVID_OSEVU!$A$1:$M$4972,7,FALSE)</f>
        <v>#N/A</v>
      </c>
      <c r="F2234" s="45" t="e">
        <f>VLOOKUP($A2234,EVID_OSEVU!$A$1:$M$4972,8,FALSE)</f>
        <v>#N/A</v>
      </c>
      <c r="G2234" s="45" t="e">
        <f>VLOOKUP($A2234,EVID_OSEVU!$A$1:$M$4972,11,FALSE)</f>
        <v>#N/A</v>
      </c>
      <c r="H2234" s="35"/>
      <c r="I2234" s="48"/>
      <c r="J2234" s="33" t="e">
        <f>VLOOKUP($A2234,EVID_OSEVU!$A$1:$M$4972,11,FALSE)</f>
        <v>#N/A</v>
      </c>
      <c r="K2234" s="39"/>
      <c r="L2234" s="49"/>
      <c r="M2234" s="89" t="e">
        <f t="shared" si="34"/>
        <v>#N/A</v>
      </c>
      <c r="N2234" s="50"/>
      <c r="O2234" s="37" t="e">
        <f>VLOOKUP(EVID_HNOJENI!N2234,HNOJIVA_ALL!$A$2:$Z$3303,4,FALSE)</f>
        <v>#N/A</v>
      </c>
      <c r="P2234" s="51" t="e">
        <f>ROUND(VLOOKUP(EVID_HNOJENI!N2234,HNOJIVA_ALL!$A$2:$Z$3303,14,FALSE)*K2234*IF(L2234="t",10,IF(L2234="kg",0.01,IF(L2234="q",1,IF(L2234="l",0.01*VLOOKUP(EVID_HNOJENI!N2234,HNOJIVA_ALL!$A$2:$AE$3303,31,FALSE),"CHYBA")))),2)</f>
        <v>#N/A</v>
      </c>
      <c r="Q2234" s="51" t="e">
        <f>ROUND(VLOOKUP(EVID_HNOJENI!N2234,HNOJIVA_ALL!$A$2:$Z$3303,15,FALSE)*K2234*IF(L2234="t",10,IF(L2234="kg",0.01,IF(L2234="q",1,IF(L2234="l",0.01*VLOOKUP(EVID_HNOJENI!N2234,HNOJIVA_ALL!$A$2:$AE$3303,31,FALSE),"CHYBA")))),2)</f>
        <v>#N/A</v>
      </c>
      <c r="R2234" s="51" t="e">
        <f>ROUND(VLOOKUP(EVID_HNOJENI!N2234,HNOJIVA_ALL!$A$2:$Z$3303,16,FALSE)*K2234*IF(L2234="t",10,IF(L2234="kg",0.01,IF(L2234="q",1,IF(L2234="l",0.01*VLOOKUP(EVID_HNOJENI!N2234,HNOJIVA_ALL!$A$2:$AE$3303,31,FALSE),"CHYBA")))),2)</f>
        <v>#N/A</v>
      </c>
      <c r="S2234" s="51" t="e">
        <f>ROUND(VLOOKUP(EVID_HNOJENI!N2234,HNOJIVA_ALL!$A$2:$Z$3303,18,FALSE)*K2234*IF(L2234="t",10,IF(L2234="kg",0.01,IF(L2234="q",1,IF(L2234="l",0.01*VLOOKUP(EVID_HNOJENI!N2234,HNOJIVA_ALL!$A$2:$AE$3303,31,FALSE),"CHYBA")))),2)</f>
        <v>#N/A</v>
      </c>
      <c r="T2234" s="51" t="e">
        <f>ROUND(VLOOKUP(EVID_HNOJENI!N2234,HNOJIVA_ALL!$A$2:$Z$3303,17,FALSE)*K2234*IF(L2234="t",10,IF(L2234="kg",0.01,IF(L2234="q",1,IF(L2234="l",0.01*VLOOKUP(EVID_HNOJENI!N2234,HNOJIVA_ALL!$A$2:$AE$3303,31,FALSE),"CHYBA")))),2)</f>
        <v>#N/A</v>
      </c>
      <c r="U2234" s="51" t="e">
        <f>ROUND(VLOOKUP(EVID_HNOJENI!N2234,HNOJIVA_ALL!$A$2:$Z$3303,20,FALSE)*K2234*IF(L2234="t",10,IF(L2234="kg",0.01,IF(L2234="q",1,IF(L2234="l",0.01*VLOOKUP(EVID_HNOJENI!N2234,HNOJIVA_ALL!$A$2:$AE$3303,31,FALSE),"CHYBA")))),2)</f>
        <v>#N/A</v>
      </c>
    </row>
    <row r="2235" spans="1:21" x14ac:dyDescent="0.2">
      <c r="A2235" s="32"/>
      <c r="B2235" s="45" t="e">
        <f>VLOOKUP($A2235,EVID_OSEVU!$A$1:$M$4972,2,FALSE)</f>
        <v>#N/A</v>
      </c>
      <c r="C2235" s="45" t="e">
        <f>VLOOKUP($A2235,EVID_OSEVU!$A$1:$M$4972,3,FALSE)</f>
        <v>#N/A</v>
      </c>
      <c r="D2235" s="45" t="e">
        <f>VLOOKUP($A2235,EVID_OSEVU!$A$1:$M$4972,4,FALSE)</f>
        <v>#N/A</v>
      </c>
      <c r="E2235" s="45" t="e">
        <f>VLOOKUP($A2235,EVID_OSEVU!$A$1:$M$4972,7,FALSE)</f>
        <v>#N/A</v>
      </c>
      <c r="F2235" s="45" t="e">
        <f>VLOOKUP($A2235,EVID_OSEVU!$A$1:$M$4972,8,FALSE)</f>
        <v>#N/A</v>
      </c>
      <c r="G2235" s="45" t="e">
        <f>VLOOKUP($A2235,EVID_OSEVU!$A$1:$M$4972,11,FALSE)</f>
        <v>#N/A</v>
      </c>
      <c r="H2235" s="35"/>
      <c r="I2235" s="48"/>
      <c r="J2235" s="33" t="e">
        <f>VLOOKUP($A2235,EVID_OSEVU!$A$1:$M$4972,11,FALSE)</f>
        <v>#N/A</v>
      </c>
      <c r="K2235" s="39"/>
      <c r="L2235" s="49"/>
      <c r="M2235" s="89" t="e">
        <f t="shared" si="34"/>
        <v>#N/A</v>
      </c>
      <c r="N2235" s="50"/>
      <c r="O2235" s="37" t="e">
        <f>VLOOKUP(EVID_HNOJENI!N2235,HNOJIVA_ALL!$A$2:$Z$3303,4,FALSE)</f>
        <v>#N/A</v>
      </c>
      <c r="P2235" s="51" t="e">
        <f>ROUND(VLOOKUP(EVID_HNOJENI!N2235,HNOJIVA_ALL!$A$2:$Z$3303,14,FALSE)*K2235*IF(L2235="t",10,IF(L2235="kg",0.01,IF(L2235="q",1,IF(L2235="l",0.01*VLOOKUP(EVID_HNOJENI!N2235,HNOJIVA_ALL!$A$2:$AE$3303,31,FALSE),"CHYBA")))),2)</f>
        <v>#N/A</v>
      </c>
      <c r="Q2235" s="51" t="e">
        <f>ROUND(VLOOKUP(EVID_HNOJENI!N2235,HNOJIVA_ALL!$A$2:$Z$3303,15,FALSE)*K2235*IF(L2235="t",10,IF(L2235="kg",0.01,IF(L2235="q",1,IF(L2235="l",0.01*VLOOKUP(EVID_HNOJENI!N2235,HNOJIVA_ALL!$A$2:$AE$3303,31,FALSE),"CHYBA")))),2)</f>
        <v>#N/A</v>
      </c>
      <c r="R2235" s="51" t="e">
        <f>ROUND(VLOOKUP(EVID_HNOJENI!N2235,HNOJIVA_ALL!$A$2:$Z$3303,16,FALSE)*K2235*IF(L2235="t",10,IF(L2235="kg",0.01,IF(L2235="q",1,IF(L2235="l",0.01*VLOOKUP(EVID_HNOJENI!N2235,HNOJIVA_ALL!$A$2:$AE$3303,31,FALSE),"CHYBA")))),2)</f>
        <v>#N/A</v>
      </c>
      <c r="S2235" s="51" t="e">
        <f>ROUND(VLOOKUP(EVID_HNOJENI!N2235,HNOJIVA_ALL!$A$2:$Z$3303,18,FALSE)*K2235*IF(L2235="t",10,IF(L2235="kg",0.01,IF(L2235="q",1,IF(L2235="l",0.01*VLOOKUP(EVID_HNOJENI!N2235,HNOJIVA_ALL!$A$2:$AE$3303,31,FALSE),"CHYBA")))),2)</f>
        <v>#N/A</v>
      </c>
      <c r="T2235" s="51" t="e">
        <f>ROUND(VLOOKUP(EVID_HNOJENI!N2235,HNOJIVA_ALL!$A$2:$Z$3303,17,FALSE)*K2235*IF(L2235="t",10,IF(L2235="kg",0.01,IF(L2235="q",1,IF(L2235="l",0.01*VLOOKUP(EVID_HNOJENI!N2235,HNOJIVA_ALL!$A$2:$AE$3303,31,FALSE),"CHYBA")))),2)</f>
        <v>#N/A</v>
      </c>
      <c r="U2235" s="51" t="e">
        <f>ROUND(VLOOKUP(EVID_HNOJENI!N2235,HNOJIVA_ALL!$A$2:$Z$3303,20,FALSE)*K2235*IF(L2235="t",10,IF(L2235="kg",0.01,IF(L2235="q",1,IF(L2235="l",0.01*VLOOKUP(EVID_HNOJENI!N2235,HNOJIVA_ALL!$A$2:$AE$3303,31,FALSE),"CHYBA")))),2)</f>
        <v>#N/A</v>
      </c>
    </row>
    <row r="2236" spans="1:21" x14ac:dyDescent="0.2">
      <c r="A2236" s="32"/>
      <c r="B2236" s="45" t="e">
        <f>VLOOKUP($A2236,EVID_OSEVU!$A$1:$M$4972,2,FALSE)</f>
        <v>#N/A</v>
      </c>
      <c r="C2236" s="45" t="e">
        <f>VLOOKUP($A2236,EVID_OSEVU!$A$1:$M$4972,3,FALSE)</f>
        <v>#N/A</v>
      </c>
      <c r="D2236" s="45" t="e">
        <f>VLOOKUP($A2236,EVID_OSEVU!$A$1:$M$4972,4,FALSE)</f>
        <v>#N/A</v>
      </c>
      <c r="E2236" s="45" t="e">
        <f>VLOOKUP($A2236,EVID_OSEVU!$A$1:$M$4972,7,FALSE)</f>
        <v>#N/A</v>
      </c>
      <c r="F2236" s="45" t="e">
        <f>VLOOKUP($A2236,EVID_OSEVU!$A$1:$M$4972,8,FALSE)</f>
        <v>#N/A</v>
      </c>
      <c r="G2236" s="45" t="e">
        <f>VLOOKUP($A2236,EVID_OSEVU!$A$1:$M$4972,11,FALSE)</f>
        <v>#N/A</v>
      </c>
      <c r="H2236" s="35"/>
      <c r="I2236" s="48"/>
      <c r="J2236" s="33" t="e">
        <f>VLOOKUP($A2236,EVID_OSEVU!$A$1:$M$4972,11,FALSE)</f>
        <v>#N/A</v>
      </c>
      <c r="K2236" s="39"/>
      <c r="L2236" s="49"/>
      <c r="M2236" s="89" t="e">
        <f t="shared" si="34"/>
        <v>#N/A</v>
      </c>
      <c r="N2236" s="50"/>
      <c r="O2236" s="37" t="e">
        <f>VLOOKUP(EVID_HNOJENI!N2236,HNOJIVA_ALL!$A$2:$Z$3303,4,FALSE)</f>
        <v>#N/A</v>
      </c>
      <c r="P2236" s="51" t="e">
        <f>ROUND(VLOOKUP(EVID_HNOJENI!N2236,HNOJIVA_ALL!$A$2:$Z$3303,14,FALSE)*K2236*IF(L2236="t",10,IF(L2236="kg",0.01,IF(L2236="q",1,IF(L2236="l",0.01*VLOOKUP(EVID_HNOJENI!N2236,HNOJIVA_ALL!$A$2:$AE$3303,31,FALSE),"CHYBA")))),2)</f>
        <v>#N/A</v>
      </c>
      <c r="Q2236" s="51" t="e">
        <f>ROUND(VLOOKUP(EVID_HNOJENI!N2236,HNOJIVA_ALL!$A$2:$Z$3303,15,FALSE)*K2236*IF(L2236="t",10,IF(L2236="kg",0.01,IF(L2236="q",1,IF(L2236="l",0.01*VLOOKUP(EVID_HNOJENI!N2236,HNOJIVA_ALL!$A$2:$AE$3303,31,FALSE),"CHYBA")))),2)</f>
        <v>#N/A</v>
      </c>
      <c r="R2236" s="51" t="e">
        <f>ROUND(VLOOKUP(EVID_HNOJENI!N2236,HNOJIVA_ALL!$A$2:$Z$3303,16,FALSE)*K2236*IF(L2236="t",10,IF(L2236="kg",0.01,IF(L2236="q",1,IF(L2236="l",0.01*VLOOKUP(EVID_HNOJENI!N2236,HNOJIVA_ALL!$A$2:$AE$3303,31,FALSE),"CHYBA")))),2)</f>
        <v>#N/A</v>
      </c>
      <c r="S2236" s="51" t="e">
        <f>ROUND(VLOOKUP(EVID_HNOJENI!N2236,HNOJIVA_ALL!$A$2:$Z$3303,18,FALSE)*K2236*IF(L2236="t",10,IF(L2236="kg",0.01,IF(L2236="q",1,IF(L2236="l",0.01*VLOOKUP(EVID_HNOJENI!N2236,HNOJIVA_ALL!$A$2:$AE$3303,31,FALSE),"CHYBA")))),2)</f>
        <v>#N/A</v>
      </c>
      <c r="T2236" s="51" t="e">
        <f>ROUND(VLOOKUP(EVID_HNOJENI!N2236,HNOJIVA_ALL!$A$2:$Z$3303,17,FALSE)*K2236*IF(L2236="t",10,IF(L2236="kg",0.01,IF(L2236="q",1,IF(L2236="l",0.01*VLOOKUP(EVID_HNOJENI!N2236,HNOJIVA_ALL!$A$2:$AE$3303,31,FALSE),"CHYBA")))),2)</f>
        <v>#N/A</v>
      </c>
      <c r="U2236" s="51" t="e">
        <f>ROUND(VLOOKUP(EVID_HNOJENI!N2236,HNOJIVA_ALL!$A$2:$Z$3303,20,FALSE)*K2236*IF(L2236="t",10,IF(L2236="kg",0.01,IF(L2236="q",1,IF(L2236="l",0.01*VLOOKUP(EVID_HNOJENI!N2236,HNOJIVA_ALL!$A$2:$AE$3303,31,FALSE),"CHYBA")))),2)</f>
        <v>#N/A</v>
      </c>
    </row>
    <row r="2237" spans="1:21" x14ac:dyDescent="0.2">
      <c r="A2237" s="32"/>
      <c r="B2237" s="45" t="e">
        <f>VLOOKUP($A2237,EVID_OSEVU!$A$1:$M$4972,2,FALSE)</f>
        <v>#N/A</v>
      </c>
      <c r="C2237" s="45" t="e">
        <f>VLOOKUP($A2237,EVID_OSEVU!$A$1:$M$4972,3,FALSE)</f>
        <v>#N/A</v>
      </c>
      <c r="D2237" s="45" t="e">
        <f>VLOOKUP($A2237,EVID_OSEVU!$A$1:$M$4972,4,FALSE)</f>
        <v>#N/A</v>
      </c>
      <c r="E2237" s="45" t="e">
        <f>VLOOKUP($A2237,EVID_OSEVU!$A$1:$M$4972,7,FALSE)</f>
        <v>#N/A</v>
      </c>
      <c r="F2237" s="45" t="e">
        <f>VLOOKUP($A2237,EVID_OSEVU!$A$1:$M$4972,8,FALSE)</f>
        <v>#N/A</v>
      </c>
      <c r="G2237" s="45" t="e">
        <f>VLOOKUP($A2237,EVID_OSEVU!$A$1:$M$4972,11,FALSE)</f>
        <v>#N/A</v>
      </c>
      <c r="H2237" s="35"/>
      <c r="I2237" s="48"/>
      <c r="J2237" s="33" t="e">
        <f>VLOOKUP($A2237,EVID_OSEVU!$A$1:$M$4972,11,FALSE)</f>
        <v>#N/A</v>
      </c>
      <c r="K2237" s="39"/>
      <c r="L2237" s="49"/>
      <c r="M2237" s="89" t="e">
        <f t="shared" si="34"/>
        <v>#N/A</v>
      </c>
      <c r="N2237" s="50"/>
      <c r="O2237" s="37" t="e">
        <f>VLOOKUP(EVID_HNOJENI!N2237,HNOJIVA_ALL!$A$2:$Z$3303,4,FALSE)</f>
        <v>#N/A</v>
      </c>
      <c r="P2237" s="51" t="e">
        <f>ROUND(VLOOKUP(EVID_HNOJENI!N2237,HNOJIVA_ALL!$A$2:$Z$3303,14,FALSE)*K2237*IF(L2237="t",10,IF(L2237="kg",0.01,IF(L2237="q",1,IF(L2237="l",0.01*VLOOKUP(EVID_HNOJENI!N2237,HNOJIVA_ALL!$A$2:$AE$3303,31,FALSE),"CHYBA")))),2)</f>
        <v>#N/A</v>
      </c>
      <c r="Q2237" s="51" t="e">
        <f>ROUND(VLOOKUP(EVID_HNOJENI!N2237,HNOJIVA_ALL!$A$2:$Z$3303,15,FALSE)*K2237*IF(L2237="t",10,IF(L2237="kg",0.01,IF(L2237="q",1,IF(L2237="l",0.01*VLOOKUP(EVID_HNOJENI!N2237,HNOJIVA_ALL!$A$2:$AE$3303,31,FALSE),"CHYBA")))),2)</f>
        <v>#N/A</v>
      </c>
      <c r="R2237" s="51" t="e">
        <f>ROUND(VLOOKUP(EVID_HNOJENI!N2237,HNOJIVA_ALL!$A$2:$Z$3303,16,FALSE)*K2237*IF(L2237="t",10,IF(L2237="kg",0.01,IF(L2237="q",1,IF(L2237="l",0.01*VLOOKUP(EVID_HNOJENI!N2237,HNOJIVA_ALL!$A$2:$AE$3303,31,FALSE),"CHYBA")))),2)</f>
        <v>#N/A</v>
      </c>
      <c r="S2237" s="51" t="e">
        <f>ROUND(VLOOKUP(EVID_HNOJENI!N2237,HNOJIVA_ALL!$A$2:$Z$3303,18,FALSE)*K2237*IF(L2237="t",10,IF(L2237="kg",0.01,IF(L2237="q",1,IF(L2237="l",0.01*VLOOKUP(EVID_HNOJENI!N2237,HNOJIVA_ALL!$A$2:$AE$3303,31,FALSE),"CHYBA")))),2)</f>
        <v>#N/A</v>
      </c>
      <c r="T2237" s="51" t="e">
        <f>ROUND(VLOOKUP(EVID_HNOJENI!N2237,HNOJIVA_ALL!$A$2:$Z$3303,17,FALSE)*K2237*IF(L2237="t",10,IF(L2237="kg",0.01,IF(L2237="q",1,IF(L2237="l",0.01*VLOOKUP(EVID_HNOJENI!N2237,HNOJIVA_ALL!$A$2:$AE$3303,31,FALSE),"CHYBA")))),2)</f>
        <v>#N/A</v>
      </c>
      <c r="U2237" s="51" t="e">
        <f>ROUND(VLOOKUP(EVID_HNOJENI!N2237,HNOJIVA_ALL!$A$2:$Z$3303,20,FALSE)*K2237*IF(L2237="t",10,IF(L2237="kg",0.01,IF(L2237="q",1,IF(L2237="l",0.01*VLOOKUP(EVID_HNOJENI!N2237,HNOJIVA_ALL!$A$2:$AE$3303,31,FALSE),"CHYBA")))),2)</f>
        <v>#N/A</v>
      </c>
    </row>
    <row r="2238" spans="1:21" x14ac:dyDescent="0.2">
      <c r="A2238" s="32"/>
      <c r="B2238" s="45" t="e">
        <f>VLOOKUP($A2238,EVID_OSEVU!$A$1:$M$4972,2,FALSE)</f>
        <v>#N/A</v>
      </c>
      <c r="C2238" s="45" t="e">
        <f>VLOOKUP($A2238,EVID_OSEVU!$A$1:$M$4972,3,FALSE)</f>
        <v>#N/A</v>
      </c>
      <c r="D2238" s="45" t="e">
        <f>VLOOKUP($A2238,EVID_OSEVU!$A$1:$M$4972,4,FALSE)</f>
        <v>#N/A</v>
      </c>
      <c r="E2238" s="45" t="e">
        <f>VLOOKUP($A2238,EVID_OSEVU!$A$1:$M$4972,7,FALSE)</f>
        <v>#N/A</v>
      </c>
      <c r="F2238" s="45" t="e">
        <f>VLOOKUP($A2238,EVID_OSEVU!$A$1:$M$4972,8,FALSE)</f>
        <v>#N/A</v>
      </c>
      <c r="G2238" s="45" t="e">
        <f>VLOOKUP($A2238,EVID_OSEVU!$A$1:$M$4972,11,FALSE)</f>
        <v>#N/A</v>
      </c>
      <c r="H2238" s="35"/>
      <c r="I2238" s="48"/>
      <c r="J2238" s="33" t="e">
        <f>VLOOKUP($A2238,EVID_OSEVU!$A$1:$M$4972,11,FALSE)</f>
        <v>#N/A</v>
      </c>
      <c r="K2238" s="39"/>
      <c r="L2238" s="49"/>
      <c r="M2238" s="89" t="e">
        <f t="shared" si="34"/>
        <v>#N/A</v>
      </c>
      <c r="N2238" s="50"/>
      <c r="O2238" s="37" t="e">
        <f>VLOOKUP(EVID_HNOJENI!N2238,HNOJIVA_ALL!$A$2:$Z$3303,4,FALSE)</f>
        <v>#N/A</v>
      </c>
      <c r="P2238" s="51" t="e">
        <f>ROUND(VLOOKUP(EVID_HNOJENI!N2238,HNOJIVA_ALL!$A$2:$Z$3303,14,FALSE)*K2238*IF(L2238="t",10,IF(L2238="kg",0.01,IF(L2238="q",1,IF(L2238="l",0.01*VLOOKUP(EVID_HNOJENI!N2238,HNOJIVA_ALL!$A$2:$AE$3303,31,FALSE),"CHYBA")))),2)</f>
        <v>#N/A</v>
      </c>
      <c r="Q2238" s="51" t="e">
        <f>ROUND(VLOOKUP(EVID_HNOJENI!N2238,HNOJIVA_ALL!$A$2:$Z$3303,15,FALSE)*K2238*IF(L2238="t",10,IF(L2238="kg",0.01,IF(L2238="q",1,IF(L2238="l",0.01*VLOOKUP(EVID_HNOJENI!N2238,HNOJIVA_ALL!$A$2:$AE$3303,31,FALSE),"CHYBA")))),2)</f>
        <v>#N/A</v>
      </c>
      <c r="R2238" s="51" t="e">
        <f>ROUND(VLOOKUP(EVID_HNOJENI!N2238,HNOJIVA_ALL!$A$2:$Z$3303,16,FALSE)*K2238*IF(L2238="t",10,IF(L2238="kg",0.01,IF(L2238="q",1,IF(L2238="l",0.01*VLOOKUP(EVID_HNOJENI!N2238,HNOJIVA_ALL!$A$2:$AE$3303,31,FALSE),"CHYBA")))),2)</f>
        <v>#N/A</v>
      </c>
      <c r="S2238" s="51" t="e">
        <f>ROUND(VLOOKUP(EVID_HNOJENI!N2238,HNOJIVA_ALL!$A$2:$Z$3303,18,FALSE)*K2238*IF(L2238="t",10,IF(L2238="kg",0.01,IF(L2238="q",1,IF(L2238="l",0.01*VLOOKUP(EVID_HNOJENI!N2238,HNOJIVA_ALL!$A$2:$AE$3303,31,FALSE),"CHYBA")))),2)</f>
        <v>#N/A</v>
      </c>
      <c r="T2238" s="51" t="e">
        <f>ROUND(VLOOKUP(EVID_HNOJENI!N2238,HNOJIVA_ALL!$A$2:$Z$3303,17,FALSE)*K2238*IF(L2238="t",10,IF(L2238="kg",0.01,IF(L2238="q",1,IF(L2238="l",0.01*VLOOKUP(EVID_HNOJENI!N2238,HNOJIVA_ALL!$A$2:$AE$3303,31,FALSE),"CHYBA")))),2)</f>
        <v>#N/A</v>
      </c>
      <c r="U2238" s="51" t="e">
        <f>ROUND(VLOOKUP(EVID_HNOJENI!N2238,HNOJIVA_ALL!$A$2:$Z$3303,20,FALSE)*K2238*IF(L2238="t",10,IF(L2238="kg",0.01,IF(L2238="q",1,IF(L2238="l",0.01*VLOOKUP(EVID_HNOJENI!N2238,HNOJIVA_ALL!$A$2:$AE$3303,31,FALSE),"CHYBA")))),2)</f>
        <v>#N/A</v>
      </c>
    </row>
    <row r="2239" spans="1:21" x14ac:dyDescent="0.2">
      <c r="A2239" s="32"/>
      <c r="B2239" s="45" t="e">
        <f>VLOOKUP($A2239,EVID_OSEVU!$A$1:$M$4972,2,FALSE)</f>
        <v>#N/A</v>
      </c>
      <c r="C2239" s="45" t="e">
        <f>VLOOKUP($A2239,EVID_OSEVU!$A$1:$M$4972,3,FALSE)</f>
        <v>#N/A</v>
      </c>
      <c r="D2239" s="45" t="e">
        <f>VLOOKUP($A2239,EVID_OSEVU!$A$1:$M$4972,4,FALSE)</f>
        <v>#N/A</v>
      </c>
      <c r="E2239" s="45" t="e">
        <f>VLOOKUP($A2239,EVID_OSEVU!$A$1:$M$4972,7,FALSE)</f>
        <v>#N/A</v>
      </c>
      <c r="F2239" s="45" t="e">
        <f>VLOOKUP($A2239,EVID_OSEVU!$A$1:$M$4972,8,FALSE)</f>
        <v>#N/A</v>
      </c>
      <c r="G2239" s="45" t="e">
        <f>VLOOKUP($A2239,EVID_OSEVU!$A$1:$M$4972,11,FALSE)</f>
        <v>#N/A</v>
      </c>
      <c r="H2239" s="35"/>
      <c r="I2239" s="48"/>
      <c r="J2239" s="33" t="e">
        <f>VLOOKUP($A2239,EVID_OSEVU!$A$1:$M$4972,11,FALSE)</f>
        <v>#N/A</v>
      </c>
      <c r="K2239" s="39"/>
      <c r="L2239" s="49"/>
      <c r="M2239" s="89" t="e">
        <f t="shared" si="34"/>
        <v>#N/A</v>
      </c>
      <c r="N2239" s="50"/>
      <c r="O2239" s="37" t="e">
        <f>VLOOKUP(EVID_HNOJENI!N2239,HNOJIVA_ALL!$A$2:$Z$3303,4,FALSE)</f>
        <v>#N/A</v>
      </c>
      <c r="P2239" s="51" t="e">
        <f>ROUND(VLOOKUP(EVID_HNOJENI!N2239,HNOJIVA_ALL!$A$2:$Z$3303,14,FALSE)*K2239*IF(L2239="t",10,IF(L2239="kg",0.01,IF(L2239="q",1,IF(L2239="l",0.01*VLOOKUP(EVID_HNOJENI!N2239,HNOJIVA_ALL!$A$2:$AE$3303,31,FALSE),"CHYBA")))),2)</f>
        <v>#N/A</v>
      </c>
      <c r="Q2239" s="51" t="e">
        <f>ROUND(VLOOKUP(EVID_HNOJENI!N2239,HNOJIVA_ALL!$A$2:$Z$3303,15,FALSE)*K2239*IF(L2239="t",10,IF(L2239="kg",0.01,IF(L2239="q",1,IF(L2239="l",0.01*VLOOKUP(EVID_HNOJENI!N2239,HNOJIVA_ALL!$A$2:$AE$3303,31,FALSE),"CHYBA")))),2)</f>
        <v>#N/A</v>
      </c>
      <c r="R2239" s="51" t="e">
        <f>ROUND(VLOOKUP(EVID_HNOJENI!N2239,HNOJIVA_ALL!$A$2:$Z$3303,16,FALSE)*K2239*IF(L2239="t",10,IF(L2239="kg",0.01,IF(L2239="q",1,IF(L2239="l",0.01*VLOOKUP(EVID_HNOJENI!N2239,HNOJIVA_ALL!$A$2:$AE$3303,31,FALSE),"CHYBA")))),2)</f>
        <v>#N/A</v>
      </c>
      <c r="S2239" s="51" t="e">
        <f>ROUND(VLOOKUP(EVID_HNOJENI!N2239,HNOJIVA_ALL!$A$2:$Z$3303,18,FALSE)*K2239*IF(L2239="t",10,IF(L2239="kg",0.01,IF(L2239="q",1,IF(L2239="l",0.01*VLOOKUP(EVID_HNOJENI!N2239,HNOJIVA_ALL!$A$2:$AE$3303,31,FALSE),"CHYBA")))),2)</f>
        <v>#N/A</v>
      </c>
      <c r="T2239" s="51" t="e">
        <f>ROUND(VLOOKUP(EVID_HNOJENI!N2239,HNOJIVA_ALL!$A$2:$Z$3303,17,FALSE)*K2239*IF(L2239="t",10,IF(L2239="kg",0.01,IF(L2239="q",1,IF(L2239="l",0.01*VLOOKUP(EVID_HNOJENI!N2239,HNOJIVA_ALL!$A$2:$AE$3303,31,FALSE),"CHYBA")))),2)</f>
        <v>#N/A</v>
      </c>
      <c r="U2239" s="51" t="e">
        <f>ROUND(VLOOKUP(EVID_HNOJENI!N2239,HNOJIVA_ALL!$A$2:$Z$3303,20,FALSE)*K2239*IF(L2239="t",10,IF(L2239="kg",0.01,IF(L2239="q",1,IF(L2239="l",0.01*VLOOKUP(EVID_HNOJENI!N2239,HNOJIVA_ALL!$A$2:$AE$3303,31,FALSE),"CHYBA")))),2)</f>
        <v>#N/A</v>
      </c>
    </row>
    <row r="2240" spans="1:21" x14ac:dyDescent="0.2">
      <c r="A2240" s="32"/>
      <c r="B2240" s="45" t="e">
        <f>VLOOKUP($A2240,EVID_OSEVU!$A$1:$M$4972,2,FALSE)</f>
        <v>#N/A</v>
      </c>
      <c r="C2240" s="45" t="e">
        <f>VLOOKUP($A2240,EVID_OSEVU!$A$1:$M$4972,3,FALSE)</f>
        <v>#N/A</v>
      </c>
      <c r="D2240" s="45" t="e">
        <f>VLOOKUP($A2240,EVID_OSEVU!$A$1:$M$4972,4,FALSE)</f>
        <v>#N/A</v>
      </c>
      <c r="E2240" s="45" t="e">
        <f>VLOOKUP($A2240,EVID_OSEVU!$A$1:$M$4972,7,FALSE)</f>
        <v>#N/A</v>
      </c>
      <c r="F2240" s="45" t="e">
        <f>VLOOKUP($A2240,EVID_OSEVU!$A$1:$M$4972,8,FALSE)</f>
        <v>#N/A</v>
      </c>
      <c r="G2240" s="45" t="e">
        <f>VLOOKUP($A2240,EVID_OSEVU!$A$1:$M$4972,11,FALSE)</f>
        <v>#N/A</v>
      </c>
      <c r="H2240" s="35"/>
      <c r="I2240" s="48"/>
      <c r="J2240" s="33" t="e">
        <f>VLOOKUP($A2240,EVID_OSEVU!$A$1:$M$4972,11,FALSE)</f>
        <v>#N/A</v>
      </c>
      <c r="K2240" s="39"/>
      <c r="L2240" s="49"/>
      <c r="M2240" s="89" t="e">
        <f t="shared" si="34"/>
        <v>#N/A</v>
      </c>
      <c r="N2240" s="50"/>
      <c r="O2240" s="37" t="e">
        <f>VLOOKUP(EVID_HNOJENI!N2240,HNOJIVA_ALL!$A$2:$Z$3303,4,FALSE)</f>
        <v>#N/A</v>
      </c>
      <c r="P2240" s="51" t="e">
        <f>ROUND(VLOOKUP(EVID_HNOJENI!N2240,HNOJIVA_ALL!$A$2:$Z$3303,14,FALSE)*K2240*IF(L2240="t",10,IF(L2240="kg",0.01,IF(L2240="q",1,IF(L2240="l",0.01*VLOOKUP(EVID_HNOJENI!N2240,HNOJIVA_ALL!$A$2:$AE$3303,31,FALSE),"CHYBA")))),2)</f>
        <v>#N/A</v>
      </c>
      <c r="Q2240" s="51" t="e">
        <f>ROUND(VLOOKUP(EVID_HNOJENI!N2240,HNOJIVA_ALL!$A$2:$Z$3303,15,FALSE)*K2240*IF(L2240="t",10,IF(L2240="kg",0.01,IF(L2240="q",1,IF(L2240="l",0.01*VLOOKUP(EVID_HNOJENI!N2240,HNOJIVA_ALL!$A$2:$AE$3303,31,FALSE),"CHYBA")))),2)</f>
        <v>#N/A</v>
      </c>
      <c r="R2240" s="51" t="e">
        <f>ROUND(VLOOKUP(EVID_HNOJENI!N2240,HNOJIVA_ALL!$A$2:$Z$3303,16,FALSE)*K2240*IF(L2240="t",10,IF(L2240="kg",0.01,IF(L2240="q",1,IF(L2240="l",0.01*VLOOKUP(EVID_HNOJENI!N2240,HNOJIVA_ALL!$A$2:$AE$3303,31,FALSE),"CHYBA")))),2)</f>
        <v>#N/A</v>
      </c>
      <c r="S2240" s="51" t="e">
        <f>ROUND(VLOOKUP(EVID_HNOJENI!N2240,HNOJIVA_ALL!$A$2:$Z$3303,18,FALSE)*K2240*IF(L2240="t",10,IF(L2240="kg",0.01,IF(L2240="q",1,IF(L2240="l",0.01*VLOOKUP(EVID_HNOJENI!N2240,HNOJIVA_ALL!$A$2:$AE$3303,31,FALSE),"CHYBA")))),2)</f>
        <v>#N/A</v>
      </c>
      <c r="T2240" s="51" t="e">
        <f>ROUND(VLOOKUP(EVID_HNOJENI!N2240,HNOJIVA_ALL!$A$2:$Z$3303,17,FALSE)*K2240*IF(L2240="t",10,IF(L2240="kg",0.01,IF(L2240="q",1,IF(L2240="l",0.01*VLOOKUP(EVID_HNOJENI!N2240,HNOJIVA_ALL!$A$2:$AE$3303,31,FALSE),"CHYBA")))),2)</f>
        <v>#N/A</v>
      </c>
      <c r="U2240" s="51" t="e">
        <f>ROUND(VLOOKUP(EVID_HNOJENI!N2240,HNOJIVA_ALL!$A$2:$Z$3303,20,FALSE)*K2240*IF(L2240="t",10,IF(L2240="kg",0.01,IF(L2240="q",1,IF(L2240="l",0.01*VLOOKUP(EVID_HNOJENI!N2240,HNOJIVA_ALL!$A$2:$AE$3303,31,FALSE),"CHYBA")))),2)</f>
        <v>#N/A</v>
      </c>
    </row>
    <row r="2241" spans="1:21" x14ac:dyDescent="0.2">
      <c r="A2241" s="32"/>
      <c r="B2241" s="45" t="e">
        <f>VLOOKUP($A2241,EVID_OSEVU!$A$1:$M$4972,2,FALSE)</f>
        <v>#N/A</v>
      </c>
      <c r="C2241" s="45" t="e">
        <f>VLOOKUP($A2241,EVID_OSEVU!$A$1:$M$4972,3,FALSE)</f>
        <v>#N/A</v>
      </c>
      <c r="D2241" s="45" t="e">
        <f>VLOOKUP($A2241,EVID_OSEVU!$A$1:$M$4972,4,FALSE)</f>
        <v>#N/A</v>
      </c>
      <c r="E2241" s="45" t="e">
        <f>VLOOKUP($A2241,EVID_OSEVU!$A$1:$M$4972,7,FALSE)</f>
        <v>#N/A</v>
      </c>
      <c r="F2241" s="45" t="e">
        <f>VLOOKUP($A2241,EVID_OSEVU!$A$1:$M$4972,8,FALSE)</f>
        <v>#N/A</v>
      </c>
      <c r="G2241" s="45" t="e">
        <f>VLOOKUP($A2241,EVID_OSEVU!$A$1:$M$4972,11,FALSE)</f>
        <v>#N/A</v>
      </c>
      <c r="H2241" s="35"/>
      <c r="I2241" s="48"/>
      <c r="J2241" s="33" t="e">
        <f>VLOOKUP($A2241,EVID_OSEVU!$A$1:$M$4972,11,FALSE)</f>
        <v>#N/A</v>
      </c>
      <c r="K2241" s="39"/>
      <c r="L2241" s="49"/>
      <c r="M2241" s="89" t="e">
        <f t="shared" si="34"/>
        <v>#N/A</v>
      </c>
      <c r="N2241" s="50"/>
      <c r="O2241" s="37" t="e">
        <f>VLOOKUP(EVID_HNOJENI!N2241,HNOJIVA_ALL!$A$2:$Z$3303,4,FALSE)</f>
        <v>#N/A</v>
      </c>
      <c r="P2241" s="51" t="e">
        <f>ROUND(VLOOKUP(EVID_HNOJENI!N2241,HNOJIVA_ALL!$A$2:$Z$3303,14,FALSE)*K2241*IF(L2241="t",10,IF(L2241="kg",0.01,IF(L2241="q",1,IF(L2241="l",0.01*VLOOKUP(EVID_HNOJENI!N2241,HNOJIVA_ALL!$A$2:$AE$3303,31,FALSE),"CHYBA")))),2)</f>
        <v>#N/A</v>
      </c>
      <c r="Q2241" s="51" t="e">
        <f>ROUND(VLOOKUP(EVID_HNOJENI!N2241,HNOJIVA_ALL!$A$2:$Z$3303,15,FALSE)*K2241*IF(L2241="t",10,IF(L2241="kg",0.01,IF(L2241="q",1,IF(L2241="l",0.01*VLOOKUP(EVID_HNOJENI!N2241,HNOJIVA_ALL!$A$2:$AE$3303,31,FALSE),"CHYBA")))),2)</f>
        <v>#N/A</v>
      </c>
      <c r="R2241" s="51" t="e">
        <f>ROUND(VLOOKUP(EVID_HNOJENI!N2241,HNOJIVA_ALL!$A$2:$Z$3303,16,FALSE)*K2241*IF(L2241="t",10,IF(L2241="kg",0.01,IF(L2241="q",1,IF(L2241="l",0.01*VLOOKUP(EVID_HNOJENI!N2241,HNOJIVA_ALL!$A$2:$AE$3303,31,FALSE),"CHYBA")))),2)</f>
        <v>#N/A</v>
      </c>
      <c r="S2241" s="51" t="e">
        <f>ROUND(VLOOKUP(EVID_HNOJENI!N2241,HNOJIVA_ALL!$A$2:$Z$3303,18,FALSE)*K2241*IF(L2241="t",10,IF(L2241="kg",0.01,IF(L2241="q",1,IF(L2241="l",0.01*VLOOKUP(EVID_HNOJENI!N2241,HNOJIVA_ALL!$A$2:$AE$3303,31,FALSE),"CHYBA")))),2)</f>
        <v>#N/A</v>
      </c>
      <c r="T2241" s="51" t="e">
        <f>ROUND(VLOOKUP(EVID_HNOJENI!N2241,HNOJIVA_ALL!$A$2:$Z$3303,17,FALSE)*K2241*IF(L2241="t",10,IF(L2241="kg",0.01,IF(L2241="q",1,IF(L2241="l",0.01*VLOOKUP(EVID_HNOJENI!N2241,HNOJIVA_ALL!$A$2:$AE$3303,31,FALSE),"CHYBA")))),2)</f>
        <v>#N/A</v>
      </c>
      <c r="U2241" s="51" t="e">
        <f>ROUND(VLOOKUP(EVID_HNOJENI!N2241,HNOJIVA_ALL!$A$2:$Z$3303,20,FALSE)*K2241*IF(L2241="t",10,IF(L2241="kg",0.01,IF(L2241="q",1,IF(L2241="l",0.01*VLOOKUP(EVID_HNOJENI!N2241,HNOJIVA_ALL!$A$2:$AE$3303,31,FALSE),"CHYBA")))),2)</f>
        <v>#N/A</v>
      </c>
    </row>
    <row r="2242" spans="1:21" x14ac:dyDescent="0.2">
      <c r="A2242" s="32"/>
      <c r="B2242" s="45" t="e">
        <f>VLOOKUP($A2242,EVID_OSEVU!$A$1:$M$4972,2,FALSE)</f>
        <v>#N/A</v>
      </c>
      <c r="C2242" s="45" t="e">
        <f>VLOOKUP($A2242,EVID_OSEVU!$A$1:$M$4972,3,FALSE)</f>
        <v>#N/A</v>
      </c>
      <c r="D2242" s="45" t="e">
        <f>VLOOKUP($A2242,EVID_OSEVU!$A$1:$M$4972,4,FALSE)</f>
        <v>#N/A</v>
      </c>
      <c r="E2242" s="45" t="e">
        <f>VLOOKUP($A2242,EVID_OSEVU!$A$1:$M$4972,7,FALSE)</f>
        <v>#N/A</v>
      </c>
      <c r="F2242" s="45" t="e">
        <f>VLOOKUP($A2242,EVID_OSEVU!$A$1:$M$4972,8,FALSE)</f>
        <v>#N/A</v>
      </c>
      <c r="G2242" s="45" t="e">
        <f>VLOOKUP($A2242,EVID_OSEVU!$A$1:$M$4972,11,FALSE)</f>
        <v>#N/A</v>
      </c>
      <c r="H2242" s="35"/>
      <c r="I2242" s="48"/>
      <c r="J2242" s="33" t="e">
        <f>VLOOKUP($A2242,EVID_OSEVU!$A$1:$M$4972,11,FALSE)</f>
        <v>#N/A</v>
      </c>
      <c r="K2242" s="39"/>
      <c r="L2242" s="49"/>
      <c r="M2242" s="89" t="e">
        <f t="shared" si="34"/>
        <v>#N/A</v>
      </c>
      <c r="N2242" s="50"/>
      <c r="O2242" s="37" t="e">
        <f>VLOOKUP(EVID_HNOJENI!N2242,HNOJIVA_ALL!$A$2:$Z$3303,4,FALSE)</f>
        <v>#N/A</v>
      </c>
      <c r="P2242" s="51" t="e">
        <f>ROUND(VLOOKUP(EVID_HNOJENI!N2242,HNOJIVA_ALL!$A$2:$Z$3303,14,FALSE)*K2242*IF(L2242="t",10,IF(L2242="kg",0.01,IF(L2242="q",1,IF(L2242="l",0.01*VLOOKUP(EVID_HNOJENI!N2242,HNOJIVA_ALL!$A$2:$AE$3303,31,FALSE),"CHYBA")))),2)</f>
        <v>#N/A</v>
      </c>
      <c r="Q2242" s="51" t="e">
        <f>ROUND(VLOOKUP(EVID_HNOJENI!N2242,HNOJIVA_ALL!$A$2:$Z$3303,15,FALSE)*K2242*IF(L2242="t",10,IF(L2242="kg",0.01,IF(L2242="q",1,IF(L2242="l",0.01*VLOOKUP(EVID_HNOJENI!N2242,HNOJIVA_ALL!$A$2:$AE$3303,31,FALSE),"CHYBA")))),2)</f>
        <v>#N/A</v>
      </c>
      <c r="R2242" s="51" t="e">
        <f>ROUND(VLOOKUP(EVID_HNOJENI!N2242,HNOJIVA_ALL!$A$2:$Z$3303,16,FALSE)*K2242*IF(L2242="t",10,IF(L2242="kg",0.01,IF(L2242="q",1,IF(L2242="l",0.01*VLOOKUP(EVID_HNOJENI!N2242,HNOJIVA_ALL!$A$2:$AE$3303,31,FALSE),"CHYBA")))),2)</f>
        <v>#N/A</v>
      </c>
      <c r="S2242" s="51" t="e">
        <f>ROUND(VLOOKUP(EVID_HNOJENI!N2242,HNOJIVA_ALL!$A$2:$Z$3303,18,FALSE)*K2242*IF(L2242="t",10,IF(L2242="kg",0.01,IF(L2242="q",1,IF(L2242="l",0.01*VLOOKUP(EVID_HNOJENI!N2242,HNOJIVA_ALL!$A$2:$AE$3303,31,FALSE),"CHYBA")))),2)</f>
        <v>#N/A</v>
      </c>
      <c r="T2242" s="51" t="e">
        <f>ROUND(VLOOKUP(EVID_HNOJENI!N2242,HNOJIVA_ALL!$A$2:$Z$3303,17,FALSE)*K2242*IF(L2242="t",10,IF(L2242="kg",0.01,IF(L2242="q",1,IF(L2242="l",0.01*VLOOKUP(EVID_HNOJENI!N2242,HNOJIVA_ALL!$A$2:$AE$3303,31,FALSE),"CHYBA")))),2)</f>
        <v>#N/A</v>
      </c>
      <c r="U2242" s="51" t="e">
        <f>ROUND(VLOOKUP(EVID_HNOJENI!N2242,HNOJIVA_ALL!$A$2:$Z$3303,20,FALSE)*K2242*IF(L2242="t",10,IF(L2242="kg",0.01,IF(L2242="q",1,IF(L2242="l",0.01*VLOOKUP(EVID_HNOJENI!N2242,HNOJIVA_ALL!$A$2:$AE$3303,31,FALSE),"CHYBA")))),2)</f>
        <v>#N/A</v>
      </c>
    </row>
    <row r="2243" spans="1:21" x14ac:dyDescent="0.2">
      <c r="A2243" s="32"/>
      <c r="B2243" s="45" t="e">
        <f>VLOOKUP($A2243,EVID_OSEVU!$A$1:$M$4972,2,FALSE)</f>
        <v>#N/A</v>
      </c>
      <c r="C2243" s="45" t="e">
        <f>VLOOKUP($A2243,EVID_OSEVU!$A$1:$M$4972,3,FALSE)</f>
        <v>#N/A</v>
      </c>
      <c r="D2243" s="45" t="e">
        <f>VLOOKUP($A2243,EVID_OSEVU!$A$1:$M$4972,4,FALSE)</f>
        <v>#N/A</v>
      </c>
      <c r="E2243" s="45" t="e">
        <f>VLOOKUP($A2243,EVID_OSEVU!$A$1:$M$4972,7,FALSE)</f>
        <v>#N/A</v>
      </c>
      <c r="F2243" s="45" t="e">
        <f>VLOOKUP($A2243,EVID_OSEVU!$A$1:$M$4972,8,FALSE)</f>
        <v>#N/A</v>
      </c>
      <c r="G2243" s="45" t="e">
        <f>VLOOKUP($A2243,EVID_OSEVU!$A$1:$M$4972,11,FALSE)</f>
        <v>#N/A</v>
      </c>
      <c r="H2243" s="35"/>
      <c r="I2243" s="48"/>
      <c r="J2243" s="33" t="e">
        <f>VLOOKUP($A2243,EVID_OSEVU!$A$1:$M$4972,11,FALSE)</f>
        <v>#N/A</v>
      </c>
      <c r="K2243" s="39"/>
      <c r="L2243" s="49"/>
      <c r="M2243" s="89" t="e">
        <f t="shared" si="34"/>
        <v>#N/A</v>
      </c>
      <c r="N2243" s="50"/>
      <c r="O2243" s="37" t="e">
        <f>VLOOKUP(EVID_HNOJENI!N2243,HNOJIVA_ALL!$A$2:$Z$3303,4,FALSE)</f>
        <v>#N/A</v>
      </c>
      <c r="P2243" s="51" t="e">
        <f>ROUND(VLOOKUP(EVID_HNOJENI!N2243,HNOJIVA_ALL!$A$2:$Z$3303,14,FALSE)*K2243*IF(L2243="t",10,IF(L2243="kg",0.01,IF(L2243="q",1,IF(L2243="l",0.01*VLOOKUP(EVID_HNOJENI!N2243,HNOJIVA_ALL!$A$2:$AE$3303,31,FALSE),"CHYBA")))),2)</f>
        <v>#N/A</v>
      </c>
      <c r="Q2243" s="51" t="e">
        <f>ROUND(VLOOKUP(EVID_HNOJENI!N2243,HNOJIVA_ALL!$A$2:$Z$3303,15,FALSE)*K2243*IF(L2243="t",10,IF(L2243="kg",0.01,IF(L2243="q",1,IF(L2243="l",0.01*VLOOKUP(EVID_HNOJENI!N2243,HNOJIVA_ALL!$A$2:$AE$3303,31,FALSE),"CHYBA")))),2)</f>
        <v>#N/A</v>
      </c>
      <c r="R2243" s="51" t="e">
        <f>ROUND(VLOOKUP(EVID_HNOJENI!N2243,HNOJIVA_ALL!$A$2:$Z$3303,16,FALSE)*K2243*IF(L2243="t",10,IF(L2243="kg",0.01,IF(L2243="q",1,IF(L2243="l",0.01*VLOOKUP(EVID_HNOJENI!N2243,HNOJIVA_ALL!$A$2:$AE$3303,31,FALSE),"CHYBA")))),2)</f>
        <v>#N/A</v>
      </c>
      <c r="S2243" s="51" t="e">
        <f>ROUND(VLOOKUP(EVID_HNOJENI!N2243,HNOJIVA_ALL!$A$2:$Z$3303,18,FALSE)*K2243*IF(L2243="t",10,IF(L2243="kg",0.01,IF(L2243="q",1,IF(L2243="l",0.01*VLOOKUP(EVID_HNOJENI!N2243,HNOJIVA_ALL!$A$2:$AE$3303,31,FALSE),"CHYBA")))),2)</f>
        <v>#N/A</v>
      </c>
      <c r="T2243" s="51" t="e">
        <f>ROUND(VLOOKUP(EVID_HNOJENI!N2243,HNOJIVA_ALL!$A$2:$Z$3303,17,FALSE)*K2243*IF(L2243="t",10,IF(L2243="kg",0.01,IF(L2243="q",1,IF(L2243="l",0.01*VLOOKUP(EVID_HNOJENI!N2243,HNOJIVA_ALL!$A$2:$AE$3303,31,FALSE),"CHYBA")))),2)</f>
        <v>#N/A</v>
      </c>
      <c r="U2243" s="51" t="e">
        <f>ROUND(VLOOKUP(EVID_HNOJENI!N2243,HNOJIVA_ALL!$A$2:$Z$3303,20,FALSE)*K2243*IF(L2243="t",10,IF(L2243="kg",0.01,IF(L2243="q",1,IF(L2243="l",0.01*VLOOKUP(EVID_HNOJENI!N2243,HNOJIVA_ALL!$A$2:$AE$3303,31,FALSE),"CHYBA")))),2)</f>
        <v>#N/A</v>
      </c>
    </row>
    <row r="2244" spans="1:21" x14ac:dyDescent="0.2">
      <c r="A2244" s="32"/>
      <c r="B2244" s="45" t="e">
        <f>VLOOKUP($A2244,EVID_OSEVU!$A$1:$M$4972,2,FALSE)</f>
        <v>#N/A</v>
      </c>
      <c r="C2244" s="45" t="e">
        <f>VLOOKUP($A2244,EVID_OSEVU!$A$1:$M$4972,3,FALSE)</f>
        <v>#N/A</v>
      </c>
      <c r="D2244" s="45" t="e">
        <f>VLOOKUP($A2244,EVID_OSEVU!$A$1:$M$4972,4,FALSE)</f>
        <v>#N/A</v>
      </c>
      <c r="E2244" s="45" t="e">
        <f>VLOOKUP($A2244,EVID_OSEVU!$A$1:$M$4972,7,FALSE)</f>
        <v>#N/A</v>
      </c>
      <c r="F2244" s="45" t="e">
        <f>VLOOKUP($A2244,EVID_OSEVU!$A$1:$M$4972,8,FALSE)</f>
        <v>#N/A</v>
      </c>
      <c r="G2244" s="45" t="e">
        <f>VLOOKUP($A2244,EVID_OSEVU!$A$1:$M$4972,11,FALSE)</f>
        <v>#N/A</v>
      </c>
      <c r="H2244" s="35"/>
      <c r="I2244" s="48"/>
      <c r="J2244" s="33" t="e">
        <f>VLOOKUP($A2244,EVID_OSEVU!$A$1:$M$4972,11,FALSE)</f>
        <v>#N/A</v>
      </c>
      <c r="K2244" s="39"/>
      <c r="L2244" s="49"/>
      <c r="M2244" s="89" t="e">
        <f t="shared" si="34"/>
        <v>#N/A</v>
      </c>
      <c r="N2244" s="50"/>
      <c r="O2244" s="37" t="e">
        <f>VLOOKUP(EVID_HNOJENI!N2244,HNOJIVA_ALL!$A$2:$Z$3303,4,FALSE)</f>
        <v>#N/A</v>
      </c>
      <c r="P2244" s="51" t="e">
        <f>ROUND(VLOOKUP(EVID_HNOJENI!N2244,HNOJIVA_ALL!$A$2:$Z$3303,14,FALSE)*K2244*IF(L2244="t",10,IF(L2244="kg",0.01,IF(L2244="q",1,IF(L2244="l",0.01*VLOOKUP(EVID_HNOJENI!N2244,HNOJIVA_ALL!$A$2:$AE$3303,31,FALSE),"CHYBA")))),2)</f>
        <v>#N/A</v>
      </c>
      <c r="Q2244" s="51" t="e">
        <f>ROUND(VLOOKUP(EVID_HNOJENI!N2244,HNOJIVA_ALL!$A$2:$Z$3303,15,FALSE)*K2244*IF(L2244="t",10,IF(L2244="kg",0.01,IF(L2244="q",1,IF(L2244="l",0.01*VLOOKUP(EVID_HNOJENI!N2244,HNOJIVA_ALL!$A$2:$AE$3303,31,FALSE),"CHYBA")))),2)</f>
        <v>#N/A</v>
      </c>
      <c r="R2244" s="51" t="e">
        <f>ROUND(VLOOKUP(EVID_HNOJENI!N2244,HNOJIVA_ALL!$A$2:$Z$3303,16,FALSE)*K2244*IF(L2244="t",10,IF(L2244="kg",0.01,IF(L2244="q",1,IF(L2244="l",0.01*VLOOKUP(EVID_HNOJENI!N2244,HNOJIVA_ALL!$A$2:$AE$3303,31,FALSE),"CHYBA")))),2)</f>
        <v>#N/A</v>
      </c>
      <c r="S2244" s="51" t="e">
        <f>ROUND(VLOOKUP(EVID_HNOJENI!N2244,HNOJIVA_ALL!$A$2:$Z$3303,18,FALSE)*K2244*IF(L2244="t",10,IF(L2244="kg",0.01,IF(L2244="q",1,IF(L2244="l",0.01*VLOOKUP(EVID_HNOJENI!N2244,HNOJIVA_ALL!$A$2:$AE$3303,31,FALSE),"CHYBA")))),2)</f>
        <v>#N/A</v>
      </c>
      <c r="T2244" s="51" t="e">
        <f>ROUND(VLOOKUP(EVID_HNOJENI!N2244,HNOJIVA_ALL!$A$2:$Z$3303,17,FALSE)*K2244*IF(L2244="t",10,IF(L2244="kg",0.01,IF(L2244="q",1,IF(L2244="l",0.01*VLOOKUP(EVID_HNOJENI!N2244,HNOJIVA_ALL!$A$2:$AE$3303,31,FALSE),"CHYBA")))),2)</f>
        <v>#N/A</v>
      </c>
      <c r="U2244" s="51" t="e">
        <f>ROUND(VLOOKUP(EVID_HNOJENI!N2244,HNOJIVA_ALL!$A$2:$Z$3303,20,FALSE)*K2244*IF(L2244="t",10,IF(L2244="kg",0.01,IF(L2244="q",1,IF(L2244="l",0.01*VLOOKUP(EVID_HNOJENI!N2244,HNOJIVA_ALL!$A$2:$AE$3303,31,FALSE),"CHYBA")))),2)</f>
        <v>#N/A</v>
      </c>
    </row>
    <row r="2245" spans="1:21" x14ac:dyDescent="0.2">
      <c r="A2245" s="32"/>
      <c r="B2245" s="45" t="e">
        <f>VLOOKUP($A2245,EVID_OSEVU!$A$1:$M$4972,2,FALSE)</f>
        <v>#N/A</v>
      </c>
      <c r="C2245" s="45" t="e">
        <f>VLOOKUP($A2245,EVID_OSEVU!$A$1:$M$4972,3,FALSE)</f>
        <v>#N/A</v>
      </c>
      <c r="D2245" s="45" t="e">
        <f>VLOOKUP($A2245,EVID_OSEVU!$A$1:$M$4972,4,FALSE)</f>
        <v>#N/A</v>
      </c>
      <c r="E2245" s="45" t="e">
        <f>VLOOKUP($A2245,EVID_OSEVU!$A$1:$M$4972,7,FALSE)</f>
        <v>#N/A</v>
      </c>
      <c r="F2245" s="45" t="e">
        <f>VLOOKUP($A2245,EVID_OSEVU!$A$1:$M$4972,8,FALSE)</f>
        <v>#N/A</v>
      </c>
      <c r="G2245" s="45" t="e">
        <f>VLOOKUP($A2245,EVID_OSEVU!$A$1:$M$4972,11,FALSE)</f>
        <v>#N/A</v>
      </c>
      <c r="H2245" s="35"/>
      <c r="I2245" s="48"/>
      <c r="J2245" s="33" t="e">
        <f>VLOOKUP($A2245,EVID_OSEVU!$A$1:$M$4972,11,FALSE)</f>
        <v>#N/A</v>
      </c>
      <c r="K2245" s="39"/>
      <c r="L2245" s="49"/>
      <c r="M2245" s="89" t="e">
        <f t="shared" ref="M2245:M2308" si="35">K2245*J2245</f>
        <v>#N/A</v>
      </c>
      <c r="N2245" s="50"/>
      <c r="O2245" s="37" t="e">
        <f>VLOOKUP(EVID_HNOJENI!N2245,HNOJIVA_ALL!$A$2:$Z$3303,4,FALSE)</f>
        <v>#N/A</v>
      </c>
      <c r="P2245" s="51" t="e">
        <f>ROUND(VLOOKUP(EVID_HNOJENI!N2245,HNOJIVA_ALL!$A$2:$Z$3303,14,FALSE)*K2245*IF(L2245="t",10,IF(L2245="kg",0.01,IF(L2245="q",1,IF(L2245="l",0.01*VLOOKUP(EVID_HNOJENI!N2245,HNOJIVA_ALL!$A$2:$AE$3303,31,FALSE),"CHYBA")))),2)</f>
        <v>#N/A</v>
      </c>
      <c r="Q2245" s="51" t="e">
        <f>ROUND(VLOOKUP(EVID_HNOJENI!N2245,HNOJIVA_ALL!$A$2:$Z$3303,15,FALSE)*K2245*IF(L2245="t",10,IF(L2245="kg",0.01,IF(L2245="q",1,IF(L2245="l",0.01*VLOOKUP(EVID_HNOJENI!N2245,HNOJIVA_ALL!$A$2:$AE$3303,31,FALSE),"CHYBA")))),2)</f>
        <v>#N/A</v>
      </c>
      <c r="R2245" s="51" t="e">
        <f>ROUND(VLOOKUP(EVID_HNOJENI!N2245,HNOJIVA_ALL!$A$2:$Z$3303,16,FALSE)*K2245*IF(L2245="t",10,IF(L2245="kg",0.01,IF(L2245="q",1,IF(L2245="l",0.01*VLOOKUP(EVID_HNOJENI!N2245,HNOJIVA_ALL!$A$2:$AE$3303,31,FALSE),"CHYBA")))),2)</f>
        <v>#N/A</v>
      </c>
      <c r="S2245" s="51" t="e">
        <f>ROUND(VLOOKUP(EVID_HNOJENI!N2245,HNOJIVA_ALL!$A$2:$Z$3303,18,FALSE)*K2245*IF(L2245="t",10,IF(L2245="kg",0.01,IF(L2245="q",1,IF(L2245="l",0.01*VLOOKUP(EVID_HNOJENI!N2245,HNOJIVA_ALL!$A$2:$AE$3303,31,FALSE),"CHYBA")))),2)</f>
        <v>#N/A</v>
      </c>
      <c r="T2245" s="51" t="e">
        <f>ROUND(VLOOKUP(EVID_HNOJENI!N2245,HNOJIVA_ALL!$A$2:$Z$3303,17,FALSE)*K2245*IF(L2245="t",10,IF(L2245="kg",0.01,IF(L2245="q",1,IF(L2245="l",0.01*VLOOKUP(EVID_HNOJENI!N2245,HNOJIVA_ALL!$A$2:$AE$3303,31,FALSE),"CHYBA")))),2)</f>
        <v>#N/A</v>
      </c>
      <c r="U2245" s="51" t="e">
        <f>ROUND(VLOOKUP(EVID_HNOJENI!N2245,HNOJIVA_ALL!$A$2:$Z$3303,20,FALSE)*K2245*IF(L2245="t",10,IF(L2245="kg",0.01,IF(L2245="q",1,IF(L2245="l",0.01*VLOOKUP(EVID_HNOJENI!N2245,HNOJIVA_ALL!$A$2:$AE$3303,31,FALSE),"CHYBA")))),2)</f>
        <v>#N/A</v>
      </c>
    </row>
    <row r="2246" spans="1:21" x14ac:dyDescent="0.2">
      <c r="A2246" s="32"/>
      <c r="B2246" s="45" t="e">
        <f>VLOOKUP($A2246,EVID_OSEVU!$A$1:$M$4972,2,FALSE)</f>
        <v>#N/A</v>
      </c>
      <c r="C2246" s="45" t="e">
        <f>VLOOKUP($A2246,EVID_OSEVU!$A$1:$M$4972,3,FALSE)</f>
        <v>#N/A</v>
      </c>
      <c r="D2246" s="45" t="e">
        <f>VLOOKUP($A2246,EVID_OSEVU!$A$1:$M$4972,4,FALSE)</f>
        <v>#N/A</v>
      </c>
      <c r="E2246" s="45" t="e">
        <f>VLOOKUP($A2246,EVID_OSEVU!$A$1:$M$4972,7,FALSE)</f>
        <v>#N/A</v>
      </c>
      <c r="F2246" s="45" t="e">
        <f>VLOOKUP($A2246,EVID_OSEVU!$A$1:$M$4972,8,FALSE)</f>
        <v>#N/A</v>
      </c>
      <c r="G2246" s="45" t="e">
        <f>VLOOKUP($A2246,EVID_OSEVU!$A$1:$M$4972,11,FALSE)</f>
        <v>#N/A</v>
      </c>
      <c r="H2246" s="35"/>
      <c r="I2246" s="48"/>
      <c r="J2246" s="33" t="e">
        <f>VLOOKUP($A2246,EVID_OSEVU!$A$1:$M$4972,11,FALSE)</f>
        <v>#N/A</v>
      </c>
      <c r="K2246" s="39"/>
      <c r="L2246" s="49"/>
      <c r="M2246" s="89" t="e">
        <f t="shared" si="35"/>
        <v>#N/A</v>
      </c>
      <c r="N2246" s="50"/>
      <c r="O2246" s="37" t="e">
        <f>VLOOKUP(EVID_HNOJENI!N2246,HNOJIVA_ALL!$A$2:$Z$3303,4,FALSE)</f>
        <v>#N/A</v>
      </c>
      <c r="P2246" s="51" t="e">
        <f>ROUND(VLOOKUP(EVID_HNOJENI!N2246,HNOJIVA_ALL!$A$2:$Z$3303,14,FALSE)*K2246*IF(L2246="t",10,IF(L2246="kg",0.01,IF(L2246="q",1,IF(L2246="l",0.01*VLOOKUP(EVID_HNOJENI!N2246,HNOJIVA_ALL!$A$2:$AE$3303,31,FALSE),"CHYBA")))),2)</f>
        <v>#N/A</v>
      </c>
      <c r="Q2246" s="51" t="e">
        <f>ROUND(VLOOKUP(EVID_HNOJENI!N2246,HNOJIVA_ALL!$A$2:$Z$3303,15,FALSE)*K2246*IF(L2246="t",10,IF(L2246="kg",0.01,IF(L2246="q",1,IF(L2246="l",0.01*VLOOKUP(EVID_HNOJENI!N2246,HNOJIVA_ALL!$A$2:$AE$3303,31,FALSE),"CHYBA")))),2)</f>
        <v>#N/A</v>
      </c>
      <c r="R2246" s="51" t="e">
        <f>ROUND(VLOOKUP(EVID_HNOJENI!N2246,HNOJIVA_ALL!$A$2:$Z$3303,16,FALSE)*K2246*IF(L2246="t",10,IF(L2246="kg",0.01,IF(L2246="q",1,IF(L2246="l",0.01*VLOOKUP(EVID_HNOJENI!N2246,HNOJIVA_ALL!$A$2:$AE$3303,31,FALSE),"CHYBA")))),2)</f>
        <v>#N/A</v>
      </c>
      <c r="S2246" s="51" t="e">
        <f>ROUND(VLOOKUP(EVID_HNOJENI!N2246,HNOJIVA_ALL!$A$2:$Z$3303,18,FALSE)*K2246*IF(L2246="t",10,IF(L2246="kg",0.01,IF(L2246="q",1,IF(L2246="l",0.01*VLOOKUP(EVID_HNOJENI!N2246,HNOJIVA_ALL!$A$2:$AE$3303,31,FALSE),"CHYBA")))),2)</f>
        <v>#N/A</v>
      </c>
      <c r="T2246" s="51" t="e">
        <f>ROUND(VLOOKUP(EVID_HNOJENI!N2246,HNOJIVA_ALL!$A$2:$Z$3303,17,FALSE)*K2246*IF(L2246="t",10,IF(L2246="kg",0.01,IF(L2246="q",1,IF(L2246="l",0.01*VLOOKUP(EVID_HNOJENI!N2246,HNOJIVA_ALL!$A$2:$AE$3303,31,FALSE),"CHYBA")))),2)</f>
        <v>#N/A</v>
      </c>
      <c r="U2246" s="51" t="e">
        <f>ROUND(VLOOKUP(EVID_HNOJENI!N2246,HNOJIVA_ALL!$A$2:$Z$3303,20,FALSE)*K2246*IF(L2246="t",10,IF(L2246="kg",0.01,IF(L2246="q",1,IF(L2246="l",0.01*VLOOKUP(EVID_HNOJENI!N2246,HNOJIVA_ALL!$A$2:$AE$3303,31,FALSE),"CHYBA")))),2)</f>
        <v>#N/A</v>
      </c>
    </row>
    <row r="2247" spans="1:21" x14ac:dyDescent="0.2">
      <c r="A2247" s="32"/>
      <c r="B2247" s="45" t="e">
        <f>VLOOKUP($A2247,EVID_OSEVU!$A$1:$M$4972,2,FALSE)</f>
        <v>#N/A</v>
      </c>
      <c r="C2247" s="45" t="e">
        <f>VLOOKUP($A2247,EVID_OSEVU!$A$1:$M$4972,3,FALSE)</f>
        <v>#N/A</v>
      </c>
      <c r="D2247" s="45" t="e">
        <f>VLOOKUP($A2247,EVID_OSEVU!$A$1:$M$4972,4,FALSE)</f>
        <v>#N/A</v>
      </c>
      <c r="E2247" s="45" t="e">
        <f>VLOOKUP($A2247,EVID_OSEVU!$A$1:$M$4972,7,FALSE)</f>
        <v>#N/A</v>
      </c>
      <c r="F2247" s="45" t="e">
        <f>VLOOKUP($A2247,EVID_OSEVU!$A$1:$M$4972,8,FALSE)</f>
        <v>#N/A</v>
      </c>
      <c r="G2247" s="45" t="e">
        <f>VLOOKUP($A2247,EVID_OSEVU!$A$1:$M$4972,11,FALSE)</f>
        <v>#N/A</v>
      </c>
      <c r="H2247" s="35"/>
      <c r="I2247" s="48"/>
      <c r="J2247" s="33" t="e">
        <f>VLOOKUP($A2247,EVID_OSEVU!$A$1:$M$4972,11,FALSE)</f>
        <v>#N/A</v>
      </c>
      <c r="K2247" s="39"/>
      <c r="L2247" s="49"/>
      <c r="M2247" s="89" t="e">
        <f t="shared" si="35"/>
        <v>#N/A</v>
      </c>
      <c r="N2247" s="50"/>
      <c r="O2247" s="37" t="e">
        <f>VLOOKUP(EVID_HNOJENI!N2247,HNOJIVA_ALL!$A$2:$Z$3303,4,FALSE)</f>
        <v>#N/A</v>
      </c>
      <c r="P2247" s="51" t="e">
        <f>ROUND(VLOOKUP(EVID_HNOJENI!N2247,HNOJIVA_ALL!$A$2:$Z$3303,14,FALSE)*K2247*IF(L2247="t",10,IF(L2247="kg",0.01,IF(L2247="q",1,IF(L2247="l",0.01*VLOOKUP(EVID_HNOJENI!N2247,HNOJIVA_ALL!$A$2:$AE$3303,31,FALSE),"CHYBA")))),2)</f>
        <v>#N/A</v>
      </c>
      <c r="Q2247" s="51" t="e">
        <f>ROUND(VLOOKUP(EVID_HNOJENI!N2247,HNOJIVA_ALL!$A$2:$Z$3303,15,FALSE)*K2247*IF(L2247="t",10,IF(L2247="kg",0.01,IF(L2247="q",1,IF(L2247="l",0.01*VLOOKUP(EVID_HNOJENI!N2247,HNOJIVA_ALL!$A$2:$AE$3303,31,FALSE),"CHYBA")))),2)</f>
        <v>#N/A</v>
      </c>
      <c r="R2247" s="51" t="e">
        <f>ROUND(VLOOKUP(EVID_HNOJENI!N2247,HNOJIVA_ALL!$A$2:$Z$3303,16,FALSE)*K2247*IF(L2247="t",10,IF(L2247="kg",0.01,IF(L2247="q",1,IF(L2247="l",0.01*VLOOKUP(EVID_HNOJENI!N2247,HNOJIVA_ALL!$A$2:$AE$3303,31,FALSE),"CHYBA")))),2)</f>
        <v>#N/A</v>
      </c>
      <c r="S2247" s="51" t="e">
        <f>ROUND(VLOOKUP(EVID_HNOJENI!N2247,HNOJIVA_ALL!$A$2:$Z$3303,18,FALSE)*K2247*IF(L2247="t",10,IF(L2247="kg",0.01,IF(L2247="q",1,IF(L2247="l",0.01*VLOOKUP(EVID_HNOJENI!N2247,HNOJIVA_ALL!$A$2:$AE$3303,31,FALSE),"CHYBA")))),2)</f>
        <v>#N/A</v>
      </c>
      <c r="T2247" s="51" t="e">
        <f>ROUND(VLOOKUP(EVID_HNOJENI!N2247,HNOJIVA_ALL!$A$2:$Z$3303,17,FALSE)*K2247*IF(L2247="t",10,IF(L2247="kg",0.01,IF(L2247="q",1,IF(L2247="l",0.01*VLOOKUP(EVID_HNOJENI!N2247,HNOJIVA_ALL!$A$2:$AE$3303,31,FALSE),"CHYBA")))),2)</f>
        <v>#N/A</v>
      </c>
      <c r="U2247" s="51" t="e">
        <f>ROUND(VLOOKUP(EVID_HNOJENI!N2247,HNOJIVA_ALL!$A$2:$Z$3303,20,FALSE)*K2247*IF(L2247="t",10,IF(L2247="kg",0.01,IF(L2247="q",1,IF(L2247="l",0.01*VLOOKUP(EVID_HNOJENI!N2247,HNOJIVA_ALL!$A$2:$AE$3303,31,FALSE),"CHYBA")))),2)</f>
        <v>#N/A</v>
      </c>
    </row>
    <row r="2248" spans="1:21" x14ac:dyDescent="0.2">
      <c r="A2248" s="32"/>
      <c r="B2248" s="45" t="e">
        <f>VLOOKUP($A2248,EVID_OSEVU!$A$1:$M$4972,2,FALSE)</f>
        <v>#N/A</v>
      </c>
      <c r="C2248" s="45" t="e">
        <f>VLOOKUP($A2248,EVID_OSEVU!$A$1:$M$4972,3,FALSE)</f>
        <v>#N/A</v>
      </c>
      <c r="D2248" s="45" t="e">
        <f>VLOOKUP($A2248,EVID_OSEVU!$A$1:$M$4972,4,FALSE)</f>
        <v>#N/A</v>
      </c>
      <c r="E2248" s="45" t="e">
        <f>VLOOKUP($A2248,EVID_OSEVU!$A$1:$M$4972,7,FALSE)</f>
        <v>#N/A</v>
      </c>
      <c r="F2248" s="45" t="e">
        <f>VLOOKUP($A2248,EVID_OSEVU!$A$1:$M$4972,8,FALSE)</f>
        <v>#N/A</v>
      </c>
      <c r="G2248" s="45" t="e">
        <f>VLOOKUP($A2248,EVID_OSEVU!$A$1:$M$4972,11,FALSE)</f>
        <v>#N/A</v>
      </c>
      <c r="H2248" s="35"/>
      <c r="I2248" s="48"/>
      <c r="J2248" s="33" t="e">
        <f>VLOOKUP($A2248,EVID_OSEVU!$A$1:$M$4972,11,FALSE)</f>
        <v>#N/A</v>
      </c>
      <c r="K2248" s="39"/>
      <c r="L2248" s="49"/>
      <c r="M2248" s="89" t="e">
        <f t="shared" si="35"/>
        <v>#N/A</v>
      </c>
      <c r="N2248" s="50"/>
      <c r="O2248" s="37" t="e">
        <f>VLOOKUP(EVID_HNOJENI!N2248,HNOJIVA_ALL!$A$2:$Z$3303,4,FALSE)</f>
        <v>#N/A</v>
      </c>
      <c r="P2248" s="51" t="e">
        <f>ROUND(VLOOKUP(EVID_HNOJENI!N2248,HNOJIVA_ALL!$A$2:$Z$3303,14,FALSE)*K2248*IF(L2248="t",10,IF(L2248="kg",0.01,IF(L2248="q",1,IF(L2248="l",0.01*VLOOKUP(EVID_HNOJENI!N2248,HNOJIVA_ALL!$A$2:$AE$3303,31,FALSE),"CHYBA")))),2)</f>
        <v>#N/A</v>
      </c>
      <c r="Q2248" s="51" t="e">
        <f>ROUND(VLOOKUP(EVID_HNOJENI!N2248,HNOJIVA_ALL!$A$2:$Z$3303,15,FALSE)*K2248*IF(L2248="t",10,IF(L2248="kg",0.01,IF(L2248="q",1,IF(L2248="l",0.01*VLOOKUP(EVID_HNOJENI!N2248,HNOJIVA_ALL!$A$2:$AE$3303,31,FALSE),"CHYBA")))),2)</f>
        <v>#N/A</v>
      </c>
      <c r="R2248" s="51" t="e">
        <f>ROUND(VLOOKUP(EVID_HNOJENI!N2248,HNOJIVA_ALL!$A$2:$Z$3303,16,FALSE)*K2248*IF(L2248="t",10,IF(L2248="kg",0.01,IF(L2248="q",1,IF(L2248="l",0.01*VLOOKUP(EVID_HNOJENI!N2248,HNOJIVA_ALL!$A$2:$AE$3303,31,FALSE),"CHYBA")))),2)</f>
        <v>#N/A</v>
      </c>
      <c r="S2248" s="51" t="e">
        <f>ROUND(VLOOKUP(EVID_HNOJENI!N2248,HNOJIVA_ALL!$A$2:$Z$3303,18,FALSE)*K2248*IF(L2248="t",10,IF(L2248="kg",0.01,IF(L2248="q",1,IF(L2248="l",0.01*VLOOKUP(EVID_HNOJENI!N2248,HNOJIVA_ALL!$A$2:$AE$3303,31,FALSE),"CHYBA")))),2)</f>
        <v>#N/A</v>
      </c>
      <c r="T2248" s="51" t="e">
        <f>ROUND(VLOOKUP(EVID_HNOJENI!N2248,HNOJIVA_ALL!$A$2:$Z$3303,17,FALSE)*K2248*IF(L2248="t",10,IF(L2248="kg",0.01,IF(L2248="q",1,IF(L2248="l",0.01*VLOOKUP(EVID_HNOJENI!N2248,HNOJIVA_ALL!$A$2:$AE$3303,31,FALSE),"CHYBA")))),2)</f>
        <v>#N/A</v>
      </c>
      <c r="U2248" s="51" t="e">
        <f>ROUND(VLOOKUP(EVID_HNOJENI!N2248,HNOJIVA_ALL!$A$2:$Z$3303,20,FALSE)*K2248*IF(L2248="t",10,IF(L2248="kg",0.01,IF(L2248="q",1,IF(L2248="l",0.01*VLOOKUP(EVID_HNOJENI!N2248,HNOJIVA_ALL!$A$2:$AE$3303,31,FALSE),"CHYBA")))),2)</f>
        <v>#N/A</v>
      </c>
    </row>
    <row r="2249" spans="1:21" x14ac:dyDescent="0.2">
      <c r="A2249" s="32"/>
      <c r="B2249" s="45" t="e">
        <f>VLOOKUP($A2249,EVID_OSEVU!$A$1:$M$4972,2,FALSE)</f>
        <v>#N/A</v>
      </c>
      <c r="C2249" s="45" t="e">
        <f>VLOOKUP($A2249,EVID_OSEVU!$A$1:$M$4972,3,FALSE)</f>
        <v>#N/A</v>
      </c>
      <c r="D2249" s="45" t="e">
        <f>VLOOKUP($A2249,EVID_OSEVU!$A$1:$M$4972,4,FALSE)</f>
        <v>#N/A</v>
      </c>
      <c r="E2249" s="45" t="e">
        <f>VLOOKUP($A2249,EVID_OSEVU!$A$1:$M$4972,7,FALSE)</f>
        <v>#N/A</v>
      </c>
      <c r="F2249" s="45" t="e">
        <f>VLOOKUP($A2249,EVID_OSEVU!$A$1:$M$4972,8,FALSE)</f>
        <v>#N/A</v>
      </c>
      <c r="G2249" s="45" t="e">
        <f>VLOOKUP($A2249,EVID_OSEVU!$A$1:$M$4972,11,FALSE)</f>
        <v>#N/A</v>
      </c>
      <c r="H2249" s="35"/>
      <c r="I2249" s="48"/>
      <c r="J2249" s="33" t="e">
        <f>VLOOKUP($A2249,EVID_OSEVU!$A$1:$M$4972,11,FALSE)</f>
        <v>#N/A</v>
      </c>
      <c r="K2249" s="39"/>
      <c r="L2249" s="49"/>
      <c r="M2249" s="89" t="e">
        <f t="shared" si="35"/>
        <v>#N/A</v>
      </c>
      <c r="N2249" s="50"/>
      <c r="O2249" s="37" t="e">
        <f>VLOOKUP(EVID_HNOJENI!N2249,HNOJIVA_ALL!$A$2:$Z$3303,4,FALSE)</f>
        <v>#N/A</v>
      </c>
      <c r="P2249" s="51" t="e">
        <f>ROUND(VLOOKUP(EVID_HNOJENI!N2249,HNOJIVA_ALL!$A$2:$Z$3303,14,FALSE)*K2249*IF(L2249="t",10,IF(L2249="kg",0.01,IF(L2249="q",1,IF(L2249="l",0.01*VLOOKUP(EVID_HNOJENI!N2249,HNOJIVA_ALL!$A$2:$AE$3303,31,FALSE),"CHYBA")))),2)</f>
        <v>#N/A</v>
      </c>
      <c r="Q2249" s="51" t="e">
        <f>ROUND(VLOOKUP(EVID_HNOJENI!N2249,HNOJIVA_ALL!$A$2:$Z$3303,15,FALSE)*K2249*IF(L2249="t",10,IF(L2249="kg",0.01,IF(L2249="q",1,IF(L2249="l",0.01*VLOOKUP(EVID_HNOJENI!N2249,HNOJIVA_ALL!$A$2:$AE$3303,31,FALSE),"CHYBA")))),2)</f>
        <v>#N/A</v>
      </c>
      <c r="R2249" s="51" t="e">
        <f>ROUND(VLOOKUP(EVID_HNOJENI!N2249,HNOJIVA_ALL!$A$2:$Z$3303,16,FALSE)*K2249*IF(L2249="t",10,IF(L2249="kg",0.01,IF(L2249="q",1,IF(L2249="l",0.01*VLOOKUP(EVID_HNOJENI!N2249,HNOJIVA_ALL!$A$2:$AE$3303,31,FALSE),"CHYBA")))),2)</f>
        <v>#N/A</v>
      </c>
      <c r="S2249" s="51" t="e">
        <f>ROUND(VLOOKUP(EVID_HNOJENI!N2249,HNOJIVA_ALL!$A$2:$Z$3303,18,FALSE)*K2249*IF(L2249="t",10,IF(L2249="kg",0.01,IF(L2249="q",1,IF(L2249="l",0.01*VLOOKUP(EVID_HNOJENI!N2249,HNOJIVA_ALL!$A$2:$AE$3303,31,FALSE),"CHYBA")))),2)</f>
        <v>#N/A</v>
      </c>
      <c r="T2249" s="51" t="e">
        <f>ROUND(VLOOKUP(EVID_HNOJENI!N2249,HNOJIVA_ALL!$A$2:$Z$3303,17,FALSE)*K2249*IF(L2249="t",10,IF(L2249="kg",0.01,IF(L2249="q",1,IF(L2249="l",0.01*VLOOKUP(EVID_HNOJENI!N2249,HNOJIVA_ALL!$A$2:$AE$3303,31,FALSE),"CHYBA")))),2)</f>
        <v>#N/A</v>
      </c>
      <c r="U2249" s="51" t="e">
        <f>ROUND(VLOOKUP(EVID_HNOJENI!N2249,HNOJIVA_ALL!$A$2:$Z$3303,20,FALSE)*K2249*IF(L2249="t",10,IF(L2249="kg",0.01,IF(L2249="q",1,IF(L2249="l",0.01*VLOOKUP(EVID_HNOJENI!N2249,HNOJIVA_ALL!$A$2:$AE$3303,31,FALSE),"CHYBA")))),2)</f>
        <v>#N/A</v>
      </c>
    </row>
    <row r="2250" spans="1:21" x14ac:dyDescent="0.2">
      <c r="A2250" s="32"/>
      <c r="B2250" s="45" t="e">
        <f>VLOOKUP($A2250,EVID_OSEVU!$A$1:$M$4972,2,FALSE)</f>
        <v>#N/A</v>
      </c>
      <c r="C2250" s="45" t="e">
        <f>VLOOKUP($A2250,EVID_OSEVU!$A$1:$M$4972,3,FALSE)</f>
        <v>#N/A</v>
      </c>
      <c r="D2250" s="45" t="e">
        <f>VLOOKUP($A2250,EVID_OSEVU!$A$1:$M$4972,4,FALSE)</f>
        <v>#N/A</v>
      </c>
      <c r="E2250" s="45" t="e">
        <f>VLOOKUP($A2250,EVID_OSEVU!$A$1:$M$4972,7,FALSE)</f>
        <v>#N/A</v>
      </c>
      <c r="F2250" s="45" t="e">
        <f>VLOOKUP($A2250,EVID_OSEVU!$A$1:$M$4972,8,FALSE)</f>
        <v>#N/A</v>
      </c>
      <c r="G2250" s="45" t="e">
        <f>VLOOKUP($A2250,EVID_OSEVU!$A$1:$M$4972,11,FALSE)</f>
        <v>#N/A</v>
      </c>
      <c r="H2250" s="35"/>
      <c r="I2250" s="48"/>
      <c r="J2250" s="33" t="e">
        <f>VLOOKUP($A2250,EVID_OSEVU!$A$1:$M$4972,11,FALSE)</f>
        <v>#N/A</v>
      </c>
      <c r="K2250" s="39"/>
      <c r="L2250" s="49"/>
      <c r="M2250" s="89" t="e">
        <f t="shared" si="35"/>
        <v>#N/A</v>
      </c>
      <c r="N2250" s="50"/>
      <c r="O2250" s="37" t="e">
        <f>VLOOKUP(EVID_HNOJENI!N2250,HNOJIVA_ALL!$A$2:$Z$3303,4,FALSE)</f>
        <v>#N/A</v>
      </c>
      <c r="P2250" s="51" t="e">
        <f>ROUND(VLOOKUP(EVID_HNOJENI!N2250,HNOJIVA_ALL!$A$2:$Z$3303,14,FALSE)*K2250*IF(L2250="t",10,IF(L2250="kg",0.01,IF(L2250="q",1,IF(L2250="l",0.01*VLOOKUP(EVID_HNOJENI!N2250,HNOJIVA_ALL!$A$2:$AE$3303,31,FALSE),"CHYBA")))),2)</f>
        <v>#N/A</v>
      </c>
      <c r="Q2250" s="51" t="e">
        <f>ROUND(VLOOKUP(EVID_HNOJENI!N2250,HNOJIVA_ALL!$A$2:$Z$3303,15,FALSE)*K2250*IF(L2250="t",10,IF(L2250="kg",0.01,IF(L2250="q",1,IF(L2250="l",0.01*VLOOKUP(EVID_HNOJENI!N2250,HNOJIVA_ALL!$A$2:$AE$3303,31,FALSE),"CHYBA")))),2)</f>
        <v>#N/A</v>
      </c>
      <c r="R2250" s="51" t="e">
        <f>ROUND(VLOOKUP(EVID_HNOJENI!N2250,HNOJIVA_ALL!$A$2:$Z$3303,16,FALSE)*K2250*IF(L2250="t",10,IF(L2250="kg",0.01,IF(L2250="q",1,IF(L2250="l",0.01*VLOOKUP(EVID_HNOJENI!N2250,HNOJIVA_ALL!$A$2:$AE$3303,31,FALSE),"CHYBA")))),2)</f>
        <v>#N/A</v>
      </c>
      <c r="S2250" s="51" t="e">
        <f>ROUND(VLOOKUP(EVID_HNOJENI!N2250,HNOJIVA_ALL!$A$2:$Z$3303,18,FALSE)*K2250*IF(L2250="t",10,IF(L2250="kg",0.01,IF(L2250="q",1,IF(L2250="l",0.01*VLOOKUP(EVID_HNOJENI!N2250,HNOJIVA_ALL!$A$2:$AE$3303,31,FALSE),"CHYBA")))),2)</f>
        <v>#N/A</v>
      </c>
      <c r="T2250" s="51" t="e">
        <f>ROUND(VLOOKUP(EVID_HNOJENI!N2250,HNOJIVA_ALL!$A$2:$Z$3303,17,FALSE)*K2250*IF(L2250="t",10,IF(L2250="kg",0.01,IF(L2250="q",1,IF(L2250="l",0.01*VLOOKUP(EVID_HNOJENI!N2250,HNOJIVA_ALL!$A$2:$AE$3303,31,FALSE),"CHYBA")))),2)</f>
        <v>#N/A</v>
      </c>
      <c r="U2250" s="51" t="e">
        <f>ROUND(VLOOKUP(EVID_HNOJENI!N2250,HNOJIVA_ALL!$A$2:$Z$3303,20,FALSE)*K2250*IF(L2250="t",10,IF(L2250="kg",0.01,IF(L2250="q",1,IF(L2250="l",0.01*VLOOKUP(EVID_HNOJENI!N2250,HNOJIVA_ALL!$A$2:$AE$3303,31,FALSE),"CHYBA")))),2)</f>
        <v>#N/A</v>
      </c>
    </row>
    <row r="2251" spans="1:21" x14ac:dyDescent="0.2">
      <c r="A2251" s="32"/>
      <c r="B2251" s="45" t="e">
        <f>VLOOKUP($A2251,EVID_OSEVU!$A$1:$M$4972,2,FALSE)</f>
        <v>#N/A</v>
      </c>
      <c r="C2251" s="45" t="e">
        <f>VLOOKUP($A2251,EVID_OSEVU!$A$1:$M$4972,3,FALSE)</f>
        <v>#N/A</v>
      </c>
      <c r="D2251" s="45" t="e">
        <f>VLOOKUP($A2251,EVID_OSEVU!$A$1:$M$4972,4,FALSE)</f>
        <v>#N/A</v>
      </c>
      <c r="E2251" s="45" t="e">
        <f>VLOOKUP($A2251,EVID_OSEVU!$A$1:$M$4972,7,FALSE)</f>
        <v>#N/A</v>
      </c>
      <c r="F2251" s="45" t="e">
        <f>VLOOKUP($A2251,EVID_OSEVU!$A$1:$M$4972,8,FALSE)</f>
        <v>#N/A</v>
      </c>
      <c r="G2251" s="45" t="e">
        <f>VLOOKUP($A2251,EVID_OSEVU!$A$1:$M$4972,11,FALSE)</f>
        <v>#N/A</v>
      </c>
      <c r="H2251" s="35"/>
      <c r="I2251" s="48"/>
      <c r="J2251" s="33" t="e">
        <f>VLOOKUP($A2251,EVID_OSEVU!$A$1:$M$4972,11,FALSE)</f>
        <v>#N/A</v>
      </c>
      <c r="K2251" s="39"/>
      <c r="L2251" s="49"/>
      <c r="M2251" s="89" t="e">
        <f t="shared" si="35"/>
        <v>#N/A</v>
      </c>
      <c r="N2251" s="50"/>
      <c r="O2251" s="37" t="e">
        <f>VLOOKUP(EVID_HNOJENI!N2251,HNOJIVA_ALL!$A$2:$Z$3303,4,FALSE)</f>
        <v>#N/A</v>
      </c>
      <c r="P2251" s="51" t="e">
        <f>ROUND(VLOOKUP(EVID_HNOJENI!N2251,HNOJIVA_ALL!$A$2:$Z$3303,14,FALSE)*K2251*IF(L2251="t",10,IF(L2251="kg",0.01,IF(L2251="q",1,IF(L2251="l",0.01*VLOOKUP(EVID_HNOJENI!N2251,HNOJIVA_ALL!$A$2:$AE$3303,31,FALSE),"CHYBA")))),2)</f>
        <v>#N/A</v>
      </c>
      <c r="Q2251" s="51" t="e">
        <f>ROUND(VLOOKUP(EVID_HNOJENI!N2251,HNOJIVA_ALL!$A$2:$Z$3303,15,FALSE)*K2251*IF(L2251="t",10,IF(L2251="kg",0.01,IF(L2251="q",1,IF(L2251="l",0.01*VLOOKUP(EVID_HNOJENI!N2251,HNOJIVA_ALL!$A$2:$AE$3303,31,FALSE),"CHYBA")))),2)</f>
        <v>#N/A</v>
      </c>
      <c r="R2251" s="51" t="e">
        <f>ROUND(VLOOKUP(EVID_HNOJENI!N2251,HNOJIVA_ALL!$A$2:$Z$3303,16,FALSE)*K2251*IF(L2251="t",10,IF(L2251="kg",0.01,IF(L2251="q",1,IF(L2251="l",0.01*VLOOKUP(EVID_HNOJENI!N2251,HNOJIVA_ALL!$A$2:$AE$3303,31,FALSE),"CHYBA")))),2)</f>
        <v>#N/A</v>
      </c>
      <c r="S2251" s="51" t="e">
        <f>ROUND(VLOOKUP(EVID_HNOJENI!N2251,HNOJIVA_ALL!$A$2:$Z$3303,18,FALSE)*K2251*IF(L2251="t",10,IF(L2251="kg",0.01,IF(L2251="q",1,IF(L2251="l",0.01*VLOOKUP(EVID_HNOJENI!N2251,HNOJIVA_ALL!$A$2:$AE$3303,31,FALSE),"CHYBA")))),2)</f>
        <v>#N/A</v>
      </c>
      <c r="T2251" s="51" t="e">
        <f>ROUND(VLOOKUP(EVID_HNOJENI!N2251,HNOJIVA_ALL!$A$2:$Z$3303,17,FALSE)*K2251*IF(L2251="t",10,IF(L2251="kg",0.01,IF(L2251="q",1,IF(L2251="l",0.01*VLOOKUP(EVID_HNOJENI!N2251,HNOJIVA_ALL!$A$2:$AE$3303,31,FALSE),"CHYBA")))),2)</f>
        <v>#N/A</v>
      </c>
      <c r="U2251" s="51" t="e">
        <f>ROUND(VLOOKUP(EVID_HNOJENI!N2251,HNOJIVA_ALL!$A$2:$Z$3303,20,FALSE)*K2251*IF(L2251="t",10,IF(L2251="kg",0.01,IF(L2251="q",1,IF(L2251="l",0.01*VLOOKUP(EVID_HNOJENI!N2251,HNOJIVA_ALL!$A$2:$AE$3303,31,FALSE),"CHYBA")))),2)</f>
        <v>#N/A</v>
      </c>
    </row>
    <row r="2252" spans="1:21" x14ac:dyDescent="0.2">
      <c r="A2252" s="32"/>
      <c r="B2252" s="45" t="e">
        <f>VLOOKUP($A2252,EVID_OSEVU!$A$1:$M$4972,2,FALSE)</f>
        <v>#N/A</v>
      </c>
      <c r="C2252" s="45" t="e">
        <f>VLOOKUP($A2252,EVID_OSEVU!$A$1:$M$4972,3,FALSE)</f>
        <v>#N/A</v>
      </c>
      <c r="D2252" s="45" t="e">
        <f>VLOOKUP($A2252,EVID_OSEVU!$A$1:$M$4972,4,FALSE)</f>
        <v>#N/A</v>
      </c>
      <c r="E2252" s="45" t="e">
        <f>VLOOKUP($A2252,EVID_OSEVU!$A$1:$M$4972,7,FALSE)</f>
        <v>#N/A</v>
      </c>
      <c r="F2252" s="45" t="e">
        <f>VLOOKUP($A2252,EVID_OSEVU!$A$1:$M$4972,8,FALSE)</f>
        <v>#N/A</v>
      </c>
      <c r="G2252" s="45" t="e">
        <f>VLOOKUP($A2252,EVID_OSEVU!$A$1:$M$4972,11,FALSE)</f>
        <v>#N/A</v>
      </c>
      <c r="H2252" s="35"/>
      <c r="I2252" s="48"/>
      <c r="J2252" s="33" t="e">
        <f>VLOOKUP($A2252,EVID_OSEVU!$A$1:$M$4972,11,FALSE)</f>
        <v>#N/A</v>
      </c>
      <c r="K2252" s="39"/>
      <c r="L2252" s="49"/>
      <c r="M2252" s="89" t="e">
        <f t="shared" si="35"/>
        <v>#N/A</v>
      </c>
      <c r="N2252" s="50"/>
      <c r="O2252" s="37" t="e">
        <f>VLOOKUP(EVID_HNOJENI!N2252,HNOJIVA_ALL!$A$2:$Z$3303,4,FALSE)</f>
        <v>#N/A</v>
      </c>
      <c r="P2252" s="51" t="e">
        <f>ROUND(VLOOKUP(EVID_HNOJENI!N2252,HNOJIVA_ALL!$A$2:$Z$3303,14,FALSE)*K2252*IF(L2252="t",10,IF(L2252="kg",0.01,IF(L2252="q",1,IF(L2252="l",0.01*VLOOKUP(EVID_HNOJENI!N2252,HNOJIVA_ALL!$A$2:$AE$3303,31,FALSE),"CHYBA")))),2)</f>
        <v>#N/A</v>
      </c>
      <c r="Q2252" s="51" t="e">
        <f>ROUND(VLOOKUP(EVID_HNOJENI!N2252,HNOJIVA_ALL!$A$2:$Z$3303,15,FALSE)*K2252*IF(L2252="t",10,IF(L2252="kg",0.01,IF(L2252="q",1,IF(L2252="l",0.01*VLOOKUP(EVID_HNOJENI!N2252,HNOJIVA_ALL!$A$2:$AE$3303,31,FALSE),"CHYBA")))),2)</f>
        <v>#N/A</v>
      </c>
      <c r="R2252" s="51" t="e">
        <f>ROUND(VLOOKUP(EVID_HNOJENI!N2252,HNOJIVA_ALL!$A$2:$Z$3303,16,FALSE)*K2252*IF(L2252="t",10,IF(L2252="kg",0.01,IF(L2252="q",1,IF(L2252="l",0.01*VLOOKUP(EVID_HNOJENI!N2252,HNOJIVA_ALL!$A$2:$AE$3303,31,FALSE),"CHYBA")))),2)</f>
        <v>#N/A</v>
      </c>
      <c r="S2252" s="51" t="e">
        <f>ROUND(VLOOKUP(EVID_HNOJENI!N2252,HNOJIVA_ALL!$A$2:$Z$3303,18,FALSE)*K2252*IF(L2252="t",10,IF(L2252="kg",0.01,IF(L2252="q",1,IF(L2252="l",0.01*VLOOKUP(EVID_HNOJENI!N2252,HNOJIVA_ALL!$A$2:$AE$3303,31,FALSE),"CHYBA")))),2)</f>
        <v>#N/A</v>
      </c>
      <c r="T2252" s="51" t="e">
        <f>ROUND(VLOOKUP(EVID_HNOJENI!N2252,HNOJIVA_ALL!$A$2:$Z$3303,17,FALSE)*K2252*IF(L2252="t",10,IF(L2252="kg",0.01,IF(L2252="q",1,IF(L2252="l",0.01*VLOOKUP(EVID_HNOJENI!N2252,HNOJIVA_ALL!$A$2:$AE$3303,31,FALSE),"CHYBA")))),2)</f>
        <v>#N/A</v>
      </c>
      <c r="U2252" s="51" t="e">
        <f>ROUND(VLOOKUP(EVID_HNOJENI!N2252,HNOJIVA_ALL!$A$2:$Z$3303,20,FALSE)*K2252*IF(L2252="t",10,IF(L2252="kg",0.01,IF(L2252="q",1,IF(L2252="l",0.01*VLOOKUP(EVID_HNOJENI!N2252,HNOJIVA_ALL!$A$2:$AE$3303,31,FALSE),"CHYBA")))),2)</f>
        <v>#N/A</v>
      </c>
    </row>
    <row r="2253" spans="1:21" x14ac:dyDescent="0.2">
      <c r="A2253" s="32"/>
      <c r="B2253" s="45" t="e">
        <f>VLOOKUP($A2253,EVID_OSEVU!$A$1:$M$4972,2,FALSE)</f>
        <v>#N/A</v>
      </c>
      <c r="C2253" s="45" t="e">
        <f>VLOOKUP($A2253,EVID_OSEVU!$A$1:$M$4972,3,FALSE)</f>
        <v>#N/A</v>
      </c>
      <c r="D2253" s="45" t="e">
        <f>VLOOKUP($A2253,EVID_OSEVU!$A$1:$M$4972,4,FALSE)</f>
        <v>#N/A</v>
      </c>
      <c r="E2253" s="45" t="e">
        <f>VLOOKUP($A2253,EVID_OSEVU!$A$1:$M$4972,7,FALSE)</f>
        <v>#N/A</v>
      </c>
      <c r="F2253" s="45" t="e">
        <f>VLOOKUP($A2253,EVID_OSEVU!$A$1:$M$4972,8,FALSE)</f>
        <v>#N/A</v>
      </c>
      <c r="G2253" s="45" t="e">
        <f>VLOOKUP($A2253,EVID_OSEVU!$A$1:$M$4972,11,FALSE)</f>
        <v>#N/A</v>
      </c>
      <c r="H2253" s="35"/>
      <c r="I2253" s="48"/>
      <c r="J2253" s="33" t="e">
        <f>VLOOKUP($A2253,EVID_OSEVU!$A$1:$M$4972,11,FALSE)</f>
        <v>#N/A</v>
      </c>
      <c r="K2253" s="39"/>
      <c r="L2253" s="49"/>
      <c r="M2253" s="89" t="e">
        <f t="shared" si="35"/>
        <v>#N/A</v>
      </c>
      <c r="N2253" s="50"/>
      <c r="O2253" s="37" t="e">
        <f>VLOOKUP(EVID_HNOJENI!N2253,HNOJIVA_ALL!$A$2:$Z$3303,4,FALSE)</f>
        <v>#N/A</v>
      </c>
      <c r="P2253" s="51" t="e">
        <f>ROUND(VLOOKUP(EVID_HNOJENI!N2253,HNOJIVA_ALL!$A$2:$Z$3303,14,FALSE)*K2253*IF(L2253="t",10,IF(L2253="kg",0.01,IF(L2253="q",1,IF(L2253="l",0.01*VLOOKUP(EVID_HNOJENI!N2253,HNOJIVA_ALL!$A$2:$AE$3303,31,FALSE),"CHYBA")))),2)</f>
        <v>#N/A</v>
      </c>
      <c r="Q2253" s="51" t="e">
        <f>ROUND(VLOOKUP(EVID_HNOJENI!N2253,HNOJIVA_ALL!$A$2:$Z$3303,15,FALSE)*K2253*IF(L2253="t",10,IF(L2253="kg",0.01,IF(L2253="q",1,IF(L2253="l",0.01*VLOOKUP(EVID_HNOJENI!N2253,HNOJIVA_ALL!$A$2:$AE$3303,31,FALSE),"CHYBA")))),2)</f>
        <v>#N/A</v>
      </c>
      <c r="R2253" s="51" t="e">
        <f>ROUND(VLOOKUP(EVID_HNOJENI!N2253,HNOJIVA_ALL!$A$2:$Z$3303,16,FALSE)*K2253*IF(L2253="t",10,IF(L2253="kg",0.01,IF(L2253="q",1,IF(L2253="l",0.01*VLOOKUP(EVID_HNOJENI!N2253,HNOJIVA_ALL!$A$2:$AE$3303,31,FALSE),"CHYBA")))),2)</f>
        <v>#N/A</v>
      </c>
      <c r="S2253" s="51" t="e">
        <f>ROUND(VLOOKUP(EVID_HNOJENI!N2253,HNOJIVA_ALL!$A$2:$Z$3303,18,FALSE)*K2253*IF(L2253="t",10,IF(L2253="kg",0.01,IF(L2253="q",1,IF(L2253="l",0.01*VLOOKUP(EVID_HNOJENI!N2253,HNOJIVA_ALL!$A$2:$AE$3303,31,FALSE),"CHYBA")))),2)</f>
        <v>#N/A</v>
      </c>
      <c r="T2253" s="51" t="e">
        <f>ROUND(VLOOKUP(EVID_HNOJENI!N2253,HNOJIVA_ALL!$A$2:$Z$3303,17,FALSE)*K2253*IF(L2253="t",10,IF(L2253="kg",0.01,IF(L2253="q",1,IF(L2253="l",0.01*VLOOKUP(EVID_HNOJENI!N2253,HNOJIVA_ALL!$A$2:$AE$3303,31,FALSE),"CHYBA")))),2)</f>
        <v>#N/A</v>
      </c>
      <c r="U2253" s="51" t="e">
        <f>ROUND(VLOOKUP(EVID_HNOJENI!N2253,HNOJIVA_ALL!$A$2:$Z$3303,20,FALSE)*K2253*IF(L2253="t",10,IF(L2253="kg",0.01,IF(L2253="q",1,IF(L2253="l",0.01*VLOOKUP(EVID_HNOJENI!N2253,HNOJIVA_ALL!$A$2:$AE$3303,31,FALSE),"CHYBA")))),2)</f>
        <v>#N/A</v>
      </c>
    </row>
    <row r="2254" spans="1:21" x14ac:dyDescent="0.2">
      <c r="A2254" s="32"/>
      <c r="B2254" s="45" t="e">
        <f>VLOOKUP($A2254,EVID_OSEVU!$A$1:$M$4972,2,FALSE)</f>
        <v>#N/A</v>
      </c>
      <c r="C2254" s="45" t="e">
        <f>VLOOKUP($A2254,EVID_OSEVU!$A$1:$M$4972,3,FALSE)</f>
        <v>#N/A</v>
      </c>
      <c r="D2254" s="45" t="e">
        <f>VLOOKUP($A2254,EVID_OSEVU!$A$1:$M$4972,4,FALSE)</f>
        <v>#N/A</v>
      </c>
      <c r="E2254" s="45" t="e">
        <f>VLOOKUP($A2254,EVID_OSEVU!$A$1:$M$4972,7,FALSE)</f>
        <v>#N/A</v>
      </c>
      <c r="F2254" s="45" t="e">
        <f>VLOOKUP($A2254,EVID_OSEVU!$A$1:$M$4972,8,FALSE)</f>
        <v>#N/A</v>
      </c>
      <c r="G2254" s="45" t="e">
        <f>VLOOKUP($A2254,EVID_OSEVU!$A$1:$M$4972,11,FALSE)</f>
        <v>#N/A</v>
      </c>
      <c r="H2254" s="35"/>
      <c r="I2254" s="48"/>
      <c r="J2254" s="33" t="e">
        <f>VLOOKUP($A2254,EVID_OSEVU!$A$1:$M$4972,11,FALSE)</f>
        <v>#N/A</v>
      </c>
      <c r="K2254" s="39"/>
      <c r="L2254" s="49"/>
      <c r="M2254" s="89" t="e">
        <f t="shared" si="35"/>
        <v>#N/A</v>
      </c>
      <c r="N2254" s="50"/>
      <c r="O2254" s="37" t="e">
        <f>VLOOKUP(EVID_HNOJENI!N2254,HNOJIVA_ALL!$A$2:$Z$3303,4,FALSE)</f>
        <v>#N/A</v>
      </c>
      <c r="P2254" s="51" t="e">
        <f>ROUND(VLOOKUP(EVID_HNOJENI!N2254,HNOJIVA_ALL!$A$2:$Z$3303,14,FALSE)*K2254*IF(L2254="t",10,IF(L2254="kg",0.01,IF(L2254="q",1,IF(L2254="l",0.01*VLOOKUP(EVID_HNOJENI!N2254,HNOJIVA_ALL!$A$2:$AE$3303,31,FALSE),"CHYBA")))),2)</f>
        <v>#N/A</v>
      </c>
      <c r="Q2254" s="51" t="e">
        <f>ROUND(VLOOKUP(EVID_HNOJENI!N2254,HNOJIVA_ALL!$A$2:$Z$3303,15,FALSE)*K2254*IF(L2254="t",10,IF(L2254="kg",0.01,IF(L2254="q",1,IF(L2254="l",0.01*VLOOKUP(EVID_HNOJENI!N2254,HNOJIVA_ALL!$A$2:$AE$3303,31,FALSE),"CHYBA")))),2)</f>
        <v>#N/A</v>
      </c>
      <c r="R2254" s="51" t="e">
        <f>ROUND(VLOOKUP(EVID_HNOJENI!N2254,HNOJIVA_ALL!$A$2:$Z$3303,16,FALSE)*K2254*IF(L2254="t",10,IF(L2254="kg",0.01,IF(L2254="q",1,IF(L2254="l",0.01*VLOOKUP(EVID_HNOJENI!N2254,HNOJIVA_ALL!$A$2:$AE$3303,31,FALSE),"CHYBA")))),2)</f>
        <v>#N/A</v>
      </c>
      <c r="S2254" s="51" t="e">
        <f>ROUND(VLOOKUP(EVID_HNOJENI!N2254,HNOJIVA_ALL!$A$2:$Z$3303,18,FALSE)*K2254*IF(L2254="t",10,IF(L2254="kg",0.01,IF(L2254="q",1,IF(L2254="l",0.01*VLOOKUP(EVID_HNOJENI!N2254,HNOJIVA_ALL!$A$2:$AE$3303,31,FALSE),"CHYBA")))),2)</f>
        <v>#N/A</v>
      </c>
      <c r="T2254" s="51" t="e">
        <f>ROUND(VLOOKUP(EVID_HNOJENI!N2254,HNOJIVA_ALL!$A$2:$Z$3303,17,FALSE)*K2254*IF(L2254="t",10,IF(L2254="kg",0.01,IF(L2254="q",1,IF(L2254="l",0.01*VLOOKUP(EVID_HNOJENI!N2254,HNOJIVA_ALL!$A$2:$AE$3303,31,FALSE),"CHYBA")))),2)</f>
        <v>#N/A</v>
      </c>
      <c r="U2254" s="51" t="e">
        <f>ROUND(VLOOKUP(EVID_HNOJENI!N2254,HNOJIVA_ALL!$A$2:$Z$3303,20,FALSE)*K2254*IF(L2254="t",10,IF(L2254="kg",0.01,IF(L2254="q",1,IF(L2254="l",0.01*VLOOKUP(EVID_HNOJENI!N2254,HNOJIVA_ALL!$A$2:$AE$3303,31,FALSE),"CHYBA")))),2)</f>
        <v>#N/A</v>
      </c>
    </row>
    <row r="2255" spans="1:21" x14ac:dyDescent="0.2">
      <c r="A2255" s="32"/>
      <c r="B2255" s="45" t="e">
        <f>VLOOKUP($A2255,EVID_OSEVU!$A$1:$M$4972,2,FALSE)</f>
        <v>#N/A</v>
      </c>
      <c r="C2255" s="45" t="e">
        <f>VLOOKUP($A2255,EVID_OSEVU!$A$1:$M$4972,3,FALSE)</f>
        <v>#N/A</v>
      </c>
      <c r="D2255" s="45" t="e">
        <f>VLOOKUP($A2255,EVID_OSEVU!$A$1:$M$4972,4,FALSE)</f>
        <v>#N/A</v>
      </c>
      <c r="E2255" s="45" t="e">
        <f>VLOOKUP($A2255,EVID_OSEVU!$A$1:$M$4972,7,FALSE)</f>
        <v>#N/A</v>
      </c>
      <c r="F2255" s="45" t="e">
        <f>VLOOKUP($A2255,EVID_OSEVU!$A$1:$M$4972,8,FALSE)</f>
        <v>#N/A</v>
      </c>
      <c r="G2255" s="45" t="e">
        <f>VLOOKUP($A2255,EVID_OSEVU!$A$1:$M$4972,11,FALSE)</f>
        <v>#N/A</v>
      </c>
      <c r="H2255" s="35"/>
      <c r="I2255" s="48"/>
      <c r="J2255" s="33" t="e">
        <f>VLOOKUP($A2255,EVID_OSEVU!$A$1:$M$4972,11,FALSE)</f>
        <v>#N/A</v>
      </c>
      <c r="K2255" s="39"/>
      <c r="L2255" s="49"/>
      <c r="M2255" s="89" t="e">
        <f t="shared" si="35"/>
        <v>#N/A</v>
      </c>
      <c r="N2255" s="50"/>
      <c r="O2255" s="37" t="e">
        <f>VLOOKUP(EVID_HNOJENI!N2255,HNOJIVA_ALL!$A$2:$Z$3303,4,FALSE)</f>
        <v>#N/A</v>
      </c>
      <c r="P2255" s="51" t="e">
        <f>ROUND(VLOOKUP(EVID_HNOJENI!N2255,HNOJIVA_ALL!$A$2:$Z$3303,14,FALSE)*K2255*IF(L2255="t",10,IF(L2255="kg",0.01,IF(L2255="q",1,IF(L2255="l",0.01*VLOOKUP(EVID_HNOJENI!N2255,HNOJIVA_ALL!$A$2:$AE$3303,31,FALSE),"CHYBA")))),2)</f>
        <v>#N/A</v>
      </c>
      <c r="Q2255" s="51" t="e">
        <f>ROUND(VLOOKUP(EVID_HNOJENI!N2255,HNOJIVA_ALL!$A$2:$Z$3303,15,FALSE)*K2255*IF(L2255="t",10,IF(L2255="kg",0.01,IF(L2255="q",1,IF(L2255="l",0.01*VLOOKUP(EVID_HNOJENI!N2255,HNOJIVA_ALL!$A$2:$AE$3303,31,FALSE),"CHYBA")))),2)</f>
        <v>#N/A</v>
      </c>
      <c r="R2255" s="51" t="e">
        <f>ROUND(VLOOKUP(EVID_HNOJENI!N2255,HNOJIVA_ALL!$A$2:$Z$3303,16,FALSE)*K2255*IF(L2255="t",10,IF(L2255="kg",0.01,IF(L2255="q",1,IF(L2255="l",0.01*VLOOKUP(EVID_HNOJENI!N2255,HNOJIVA_ALL!$A$2:$AE$3303,31,FALSE),"CHYBA")))),2)</f>
        <v>#N/A</v>
      </c>
      <c r="S2255" s="51" t="e">
        <f>ROUND(VLOOKUP(EVID_HNOJENI!N2255,HNOJIVA_ALL!$A$2:$Z$3303,18,FALSE)*K2255*IF(L2255="t",10,IF(L2255="kg",0.01,IF(L2255="q",1,IF(L2255="l",0.01*VLOOKUP(EVID_HNOJENI!N2255,HNOJIVA_ALL!$A$2:$AE$3303,31,FALSE),"CHYBA")))),2)</f>
        <v>#N/A</v>
      </c>
      <c r="T2255" s="51" t="e">
        <f>ROUND(VLOOKUP(EVID_HNOJENI!N2255,HNOJIVA_ALL!$A$2:$Z$3303,17,FALSE)*K2255*IF(L2255="t",10,IF(L2255="kg",0.01,IF(L2255="q",1,IF(L2255="l",0.01*VLOOKUP(EVID_HNOJENI!N2255,HNOJIVA_ALL!$A$2:$AE$3303,31,FALSE),"CHYBA")))),2)</f>
        <v>#N/A</v>
      </c>
      <c r="U2255" s="51" t="e">
        <f>ROUND(VLOOKUP(EVID_HNOJENI!N2255,HNOJIVA_ALL!$A$2:$Z$3303,20,FALSE)*K2255*IF(L2255="t",10,IF(L2255="kg",0.01,IF(L2255="q",1,IF(L2255="l",0.01*VLOOKUP(EVID_HNOJENI!N2255,HNOJIVA_ALL!$A$2:$AE$3303,31,FALSE),"CHYBA")))),2)</f>
        <v>#N/A</v>
      </c>
    </row>
    <row r="2256" spans="1:21" x14ac:dyDescent="0.2">
      <c r="A2256" s="32"/>
      <c r="B2256" s="45" t="e">
        <f>VLOOKUP($A2256,EVID_OSEVU!$A$1:$M$4972,2,FALSE)</f>
        <v>#N/A</v>
      </c>
      <c r="C2256" s="45" t="e">
        <f>VLOOKUP($A2256,EVID_OSEVU!$A$1:$M$4972,3,FALSE)</f>
        <v>#N/A</v>
      </c>
      <c r="D2256" s="45" t="e">
        <f>VLOOKUP($A2256,EVID_OSEVU!$A$1:$M$4972,4,FALSE)</f>
        <v>#N/A</v>
      </c>
      <c r="E2256" s="45" t="e">
        <f>VLOOKUP($A2256,EVID_OSEVU!$A$1:$M$4972,7,FALSE)</f>
        <v>#N/A</v>
      </c>
      <c r="F2256" s="45" t="e">
        <f>VLOOKUP($A2256,EVID_OSEVU!$A$1:$M$4972,8,FALSE)</f>
        <v>#N/A</v>
      </c>
      <c r="G2256" s="45" t="e">
        <f>VLOOKUP($A2256,EVID_OSEVU!$A$1:$M$4972,11,FALSE)</f>
        <v>#N/A</v>
      </c>
      <c r="H2256" s="35"/>
      <c r="I2256" s="48"/>
      <c r="J2256" s="33" t="e">
        <f>VLOOKUP($A2256,EVID_OSEVU!$A$1:$M$4972,11,FALSE)</f>
        <v>#N/A</v>
      </c>
      <c r="K2256" s="39"/>
      <c r="L2256" s="49"/>
      <c r="M2256" s="89" t="e">
        <f t="shared" si="35"/>
        <v>#N/A</v>
      </c>
      <c r="N2256" s="50"/>
      <c r="O2256" s="37" t="e">
        <f>VLOOKUP(EVID_HNOJENI!N2256,HNOJIVA_ALL!$A$2:$Z$3303,4,FALSE)</f>
        <v>#N/A</v>
      </c>
      <c r="P2256" s="51" t="e">
        <f>ROUND(VLOOKUP(EVID_HNOJENI!N2256,HNOJIVA_ALL!$A$2:$Z$3303,14,FALSE)*K2256*IF(L2256="t",10,IF(L2256="kg",0.01,IF(L2256="q",1,IF(L2256="l",0.01*VLOOKUP(EVID_HNOJENI!N2256,HNOJIVA_ALL!$A$2:$AE$3303,31,FALSE),"CHYBA")))),2)</f>
        <v>#N/A</v>
      </c>
      <c r="Q2256" s="51" t="e">
        <f>ROUND(VLOOKUP(EVID_HNOJENI!N2256,HNOJIVA_ALL!$A$2:$Z$3303,15,FALSE)*K2256*IF(L2256="t",10,IF(L2256="kg",0.01,IF(L2256="q",1,IF(L2256="l",0.01*VLOOKUP(EVID_HNOJENI!N2256,HNOJIVA_ALL!$A$2:$AE$3303,31,FALSE),"CHYBA")))),2)</f>
        <v>#N/A</v>
      </c>
      <c r="R2256" s="51" t="e">
        <f>ROUND(VLOOKUP(EVID_HNOJENI!N2256,HNOJIVA_ALL!$A$2:$Z$3303,16,FALSE)*K2256*IF(L2256="t",10,IF(L2256="kg",0.01,IF(L2256="q",1,IF(L2256="l",0.01*VLOOKUP(EVID_HNOJENI!N2256,HNOJIVA_ALL!$A$2:$AE$3303,31,FALSE),"CHYBA")))),2)</f>
        <v>#N/A</v>
      </c>
      <c r="S2256" s="51" t="e">
        <f>ROUND(VLOOKUP(EVID_HNOJENI!N2256,HNOJIVA_ALL!$A$2:$Z$3303,18,FALSE)*K2256*IF(L2256="t",10,IF(L2256="kg",0.01,IF(L2256="q",1,IF(L2256="l",0.01*VLOOKUP(EVID_HNOJENI!N2256,HNOJIVA_ALL!$A$2:$AE$3303,31,FALSE),"CHYBA")))),2)</f>
        <v>#N/A</v>
      </c>
      <c r="T2256" s="51" t="e">
        <f>ROUND(VLOOKUP(EVID_HNOJENI!N2256,HNOJIVA_ALL!$A$2:$Z$3303,17,FALSE)*K2256*IF(L2256="t",10,IF(L2256="kg",0.01,IF(L2256="q",1,IF(L2256="l",0.01*VLOOKUP(EVID_HNOJENI!N2256,HNOJIVA_ALL!$A$2:$AE$3303,31,FALSE),"CHYBA")))),2)</f>
        <v>#N/A</v>
      </c>
      <c r="U2256" s="51" t="e">
        <f>ROUND(VLOOKUP(EVID_HNOJENI!N2256,HNOJIVA_ALL!$A$2:$Z$3303,20,FALSE)*K2256*IF(L2256="t",10,IF(L2256="kg",0.01,IF(L2256="q",1,IF(L2256="l",0.01*VLOOKUP(EVID_HNOJENI!N2256,HNOJIVA_ALL!$A$2:$AE$3303,31,FALSE),"CHYBA")))),2)</f>
        <v>#N/A</v>
      </c>
    </row>
    <row r="2257" spans="1:21" x14ac:dyDescent="0.2">
      <c r="A2257" s="32"/>
      <c r="B2257" s="45" t="e">
        <f>VLOOKUP($A2257,EVID_OSEVU!$A$1:$M$4972,2,FALSE)</f>
        <v>#N/A</v>
      </c>
      <c r="C2257" s="45" t="e">
        <f>VLOOKUP($A2257,EVID_OSEVU!$A$1:$M$4972,3,FALSE)</f>
        <v>#N/A</v>
      </c>
      <c r="D2257" s="45" t="e">
        <f>VLOOKUP($A2257,EVID_OSEVU!$A$1:$M$4972,4,FALSE)</f>
        <v>#N/A</v>
      </c>
      <c r="E2257" s="45" t="e">
        <f>VLOOKUP($A2257,EVID_OSEVU!$A$1:$M$4972,7,FALSE)</f>
        <v>#N/A</v>
      </c>
      <c r="F2257" s="45" t="e">
        <f>VLOOKUP($A2257,EVID_OSEVU!$A$1:$M$4972,8,FALSE)</f>
        <v>#N/A</v>
      </c>
      <c r="G2257" s="45" t="e">
        <f>VLOOKUP($A2257,EVID_OSEVU!$A$1:$M$4972,11,FALSE)</f>
        <v>#N/A</v>
      </c>
      <c r="H2257" s="35"/>
      <c r="I2257" s="48"/>
      <c r="J2257" s="33" t="e">
        <f>VLOOKUP($A2257,EVID_OSEVU!$A$1:$M$4972,11,FALSE)</f>
        <v>#N/A</v>
      </c>
      <c r="K2257" s="39"/>
      <c r="L2257" s="49"/>
      <c r="M2257" s="89" t="e">
        <f t="shared" si="35"/>
        <v>#N/A</v>
      </c>
      <c r="N2257" s="50"/>
      <c r="O2257" s="37" t="e">
        <f>VLOOKUP(EVID_HNOJENI!N2257,HNOJIVA_ALL!$A$2:$Z$3303,4,FALSE)</f>
        <v>#N/A</v>
      </c>
      <c r="P2257" s="51" t="e">
        <f>ROUND(VLOOKUP(EVID_HNOJENI!N2257,HNOJIVA_ALL!$A$2:$Z$3303,14,FALSE)*K2257*IF(L2257="t",10,IF(L2257="kg",0.01,IF(L2257="q",1,IF(L2257="l",0.01*VLOOKUP(EVID_HNOJENI!N2257,HNOJIVA_ALL!$A$2:$AE$3303,31,FALSE),"CHYBA")))),2)</f>
        <v>#N/A</v>
      </c>
      <c r="Q2257" s="51" t="e">
        <f>ROUND(VLOOKUP(EVID_HNOJENI!N2257,HNOJIVA_ALL!$A$2:$Z$3303,15,FALSE)*K2257*IF(L2257="t",10,IF(L2257="kg",0.01,IF(L2257="q",1,IF(L2257="l",0.01*VLOOKUP(EVID_HNOJENI!N2257,HNOJIVA_ALL!$A$2:$AE$3303,31,FALSE),"CHYBA")))),2)</f>
        <v>#N/A</v>
      </c>
      <c r="R2257" s="51" t="e">
        <f>ROUND(VLOOKUP(EVID_HNOJENI!N2257,HNOJIVA_ALL!$A$2:$Z$3303,16,FALSE)*K2257*IF(L2257="t",10,IF(L2257="kg",0.01,IF(L2257="q",1,IF(L2257="l",0.01*VLOOKUP(EVID_HNOJENI!N2257,HNOJIVA_ALL!$A$2:$AE$3303,31,FALSE),"CHYBA")))),2)</f>
        <v>#N/A</v>
      </c>
      <c r="S2257" s="51" t="e">
        <f>ROUND(VLOOKUP(EVID_HNOJENI!N2257,HNOJIVA_ALL!$A$2:$Z$3303,18,FALSE)*K2257*IF(L2257="t",10,IF(L2257="kg",0.01,IF(L2257="q",1,IF(L2257="l",0.01*VLOOKUP(EVID_HNOJENI!N2257,HNOJIVA_ALL!$A$2:$AE$3303,31,FALSE),"CHYBA")))),2)</f>
        <v>#N/A</v>
      </c>
      <c r="T2257" s="51" t="e">
        <f>ROUND(VLOOKUP(EVID_HNOJENI!N2257,HNOJIVA_ALL!$A$2:$Z$3303,17,FALSE)*K2257*IF(L2257="t",10,IF(L2257="kg",0.01,IF(L2257="q",1,IF(L2257="l",0.01*VLOOKUP(EVID_HNOJENI!N2257,HNOJIVA_ALL!$A$2:$AE$3303,31,FALSE),"CHYBA")))),2)</f>
        <v>#N/A</v>
      </c>
      <c r="U2257" s="51" t="e">
        <f>ROUND(VLOOKUP(EVID_HNOJENI!N2257,HNOJIVA_ALL!$A$2:$Z$3303,20,FALSE)*K2257*IF(L2257="t",10,IF(L2257="kg",0.01,IF(L2257="q",1,IF(L2257="l",0.01*VLOOKUP(EVID_HNOJENI!N2257,HNOJIVA_ALL!$A$2:$AE$3303,31,FALSE),"CHYBA")))),2)</f>
        <v>#N/A</v>
      </c>
    </row>
    <row r="2258" spans="1:21" x14ac:dyDescent="0.2">
      <c r="A2258" s="32"/>
      <c r="B2258" s="45" t="e">
        <f>VLOOKUP($A2258,EVID_OSEVU!$A$1:$M$4972,2,FALSE)</f>
        <v>#N/A</v>
      </c>
      <c r="C2258" s="45" t="e">
        <f>VLOOKUP($A2258,EVID_OSEVU!$A$1:$M$4972,3,FALSE)</f>
        <v>#N/A</v>
      </c>
      <c r="D2258" s="45" t="e">
        <f>VLOOKUP($A2258,EVID_OSEVU!$A$1:$M$4972,4,FALSE)</f>
        <v>#N/A</v>
      </c>
      <c r="E2258" s="45" t="e">
        <f>VLOOKUP($A2258,EVID_OSEVU!$A$1:$M$4972,7,FALSE)</f>
        <v>#N/A</v>
      </c>
      <c r="F2258" s="45" t="e">
        <f>VLOOKUP($A2258,EVID_OSEVU!$A$1:$M$4972,8,FALSE)</f>
        <v>#N/A</v>
      </c>
      <c r="G2258" s="45" t="e">
        <f>VLOOKUP($A2258,EVID_OSEVU!$A$1:$M$4972,11,FALSE)</f>
        <v>#N/A</v>
      </c>
      <c r="H2258" s="35"/>
      <c r="I2258" s="48"/>
      <c r="J2258" s="33" t="e">
        <f>VLOOKUP($A2258,EVID_OSEVU!$A$1:$M$4972,11,FALSE)</f>
        <v>#N/A</v>
      </c>
      <c r="K2258" s="39"/>
      <c r="L2258" s="49"/>
      <c r="M2258" s="89" t="e">
        <f t="shared" si="35"/>
        <v>#N/A</v>
      </c>
      <c r="N2258" s="50"/>
      <c r="O2258" s="37" t="e">
        <f>VLOOKUP(EVID_HNOJENI!N2258,HNOJIVA_ALL!$A$2:$Z$3303,4,FALSE)</f>
        <v>#N/A</v>
      </c>
      <c r="P2258" s="51" t="e">
        <f>ROUND(VLOOKUP(EVID_HNOJENI!N2258,HNOJIVA_ALL!$A$2:$Z$3303,14,FALSE)*K2258*IF(L2258="t",10,IF(L2258="kg",0.01,IF(L2258="q",1,IF(L2258="l",0.01*VLOOKUP(EVID_HNOJENI!N2258,HNOJIVA_ALL!$A$2:$AE$3303,31,FALSE),"CHYBA")))),2)</f>
        <v>#N/A</v>
      </c>
      <c r="Q2258" s="51" t="e">
        <f>ROUND(VLOOKUP(EVID_HNOJENI!N2258,HNOJIVA_ALL!$A$2:$Z$3303,15,FALSE)*K2258*IF(L2258="t",10,IF(L2258="kg",0.01,IF(L2258="q",1,IF(L2258="l",0.01*VLOOKUP(EVID_HNOJENI!N2258,HNOJIVA_ALL!$A$2:$AE$3303,31,FALSE),"CHYBA")))),2)</f>
        <v>#N/A</v>
      </c>
      <c r="R2258" s="51" t="e">
        <f>ROUND(VLOOKUP(EVID_HNOJENI!N2258,HNOJIVA_ALL!$A$2:$Z$3303,16,FALSE)*K2258*IF(L2258="t",10,IF(L2258="kg",0.01,IF(L2258="q",1,IF(L2258="l",0.01*VLOOKUP(EVID_HNOJENI!N2258,HNOJIVA_ALL!$A$2:$AE$3303,31,FALSE),"CHYBA")))),2)</f>
        <v>#N/A</v>
      </c>
      <c r="S2258" s="51" t="e">
        <f>ROUND(VLOOKUP(EVID_HNOJENI!N2258,HNOJIVA_ALL!$A$2:$Z$3303,18,FALSE)*K2258*IF(L2258="t",10,IF(L2258="kg",0.01,IF(L2258="q",1,IF(L2258="l",0.01*VLOOKUP(EVID_HNOJENI!N2258,HNOJIVA_ALL!$A$2:$AE$3303,31,FALSE),"CHYBA")))),2)</f>
        <v>#N/A</v>
      </c>
      <c r="T2258" s="51" t="e">
        <f>ROUND(VLOOKUP(EVID_HNOJENI!N2258,HNOJIVA_ALL!$A$2:$Z$3303,17,FALSE)*K2258*IF(L2258="t",10,IF(L2258="kg",0.01,IF(L2258="q",1,IF(L2258="l",0.01*VLOOKUP(EVID_HNOJENI!N2258,HNOJIVA_ALL!$A$2:$AE$3303,31,FALSE),"CHYBA")))),2)</f>
        <v>#N/A</v>
      </c>
      <c r="U2258" s="51" t="e">
        <f>ROUND(VLOOKUP(EVID_HNOJENI!N2258,HNOJIVA_ALL!$A$2:$Z$3303,20,FALSE)*K2258*IF(L2258="t",10,IF(L2258="kg",0.01,IF(L2258="q",1,IF(L2258="l",0.01*VLOOKUP(EVID_HNOJENI!N2258,HNOJIVA_ALL!$A$2:$AE$3303,31,FALSE),"CHYBA")))),2)</f>
        <v>#N/A</v>
      </c>
    </row>
    <row r="2259" spans="1:21" x14ac:dyDescent="0.2">
      <c r="A2259" s="32"/>
      <c r="B2259" s="45" t="e">
        <f>VLOOKUP($A2259,EVID_OSEVU!$A$1:$M$4972,2,FALSE)</f>
        <v>#N/A</v>
      </c>
      <c r="C2259" s="45" t="e">
        <f>VLOOKUP($A2259,EVID_OSEVU!$A$1:$M$4972,3,FALSE)</f>
        <v>#N/A</v>
      </c>
      <c r="D2259" s="45" t="e">
        <f>VLOOKUP($A2259,EVID_OSEVU!$A$1:$M$4972,4,FALSE)</f>
        <v>#N/A</v>
      </c>
      <c r="E2259" s="45" t="e">
        <f>VLOOKUP($A2259,EVID_OSEVU!$A$1:$M$4972,7,FALSE)</f>
        <v>#N/A</v>
      </c>
      <c r="F2259" s="45" t="e">
        <f>VLOOKUP($A2259,EVID_OSEVU!$A$1:$M$4972,8,FALSE)</f>
        <v>#N/A</v>
      </c>
      <c r="G2259" s="45" t="e">
        <f>VLOOKUP($A2259,EVID_OSEVU!$A$1:$M$4972,11,FALSE)</f>
        <v>#N/A</v>
      </c>
      <c r="H2259" s="35"/>
      <c r="I2259" s="48"/>
      <c r="J2259" s="33" t="e">
        <f>VLOOKUP($A2259,EVID_OSEVU!$A$1:$M$4972,11,FALSE)</f>
        <v>#N/A</v>
      </c>
      <c r="K2259" s="39"/>
      <c r="L2259" s="49"/>
      <c r="M2259" s="89" t="e">
        <f t="shared" si="35"/>
        <v>#N/A</v>
      </c>
      <c r="N2259" s="50"/>
      <c r="O2259" s="37" t="e">
        <f>VLOOKUP(EVID_HNOJENI!N2259,HNOJIVA_ALL!$A$2:$Z$3303,4,FALSE)</f>
        <v>#N/A</v>
      </c>
      <c r="P2259" s="51" t="e">
        <f>ROUND(VLOOKUP(EVID_HNOJENI!N2259,HNOJIVA_ALL!$A$2:$Z$3303,14,FALSE)*K2259*IF(L2259="t",10,IF(L2259="kg",0.01,IF(L2259="q",1,IF(L2259="l",0.01*VLOOKUP(EVID_HNOJENI!N2259,HNOJIVA_ALL!$A$2:$AE$3303,31,FALSE),"CHYBA")))),2)</f>
        <v>#N/A</v>
      </c>
      <c r="Q2259" s="51" t="e">
        <f>ROUND(VLOOKUP(EVID_HNOJENI!N2259,HNOJIVA_ALL!$A$2:$Z$3303,15,FALSE)*K2259*IF(L2259="t",10,IF(L2259="kg",0.01,IF(L2259="q",1,IF(L2259="l",0.01*VLOOKUP(EVID_HNOJENI!N2259,HNOJIVA_ALL!$A$2:$AE$3303,31,FALSE),"CHYBA")))),2)</f>
        <v>#N/A</v>
      </c>
      <c r="R2259" s="51" t="e">
        <f>ROUND(VLOOKUP(EVID_HNOJENI!N2259,HNOJIVA_ALL!$A$2:$Z$3303,16,FALSE)*K2259*IF(L2259="t",10,IF(L2259="kg",0.01,IF(L2259="q",1,IF(L2259="l",0.01*VLOOKUP(EVID_HNOJENI!N2259,HNOJIVA_ALL!$A$2:$AE$3303,31,FALSE),"CHYBA")))),2)</f>
        <v>#N/A</v>
      </c>
      <c r="S2259" s="51" t="e">
        <f>ROUND(VLOOKUP(EVID_HNOJENI!N2259,HNOJIVA_ALL!$A$2:$Z$3303,18,FALSE)*K2259*IF(L2259="t",10,IF(L2259="kg",0.01,IF(L2259="q",1,IF(L2259="l",0.01*VLOOKUP(EVID_HNOJENI!N2259,HNOJIVA_ALL!$A$2:$AE$3303,31,FALSE),"CHYBA")))),2)</f>
        <v>#N/A</v>
      </c>
      <c r="T2259" s="51" t="e">
        <f>ROUND(VLOOKUP(EVID_HNOJENI!N2259,HNOJIVA_ALL!$A$2:$Z$3303,17,FALSE)*K2259*IF(L2259="t",10,IF(L2259="kg",0.01,IF(L2259="q",1,IF(L2259="l",0.01*VLOOKUP(EVID_HNOJENI!N2259,HNOJIVA_ALL!$A$2:$AE$3303,31,FALSE),"CHYBA")))),2)</f>
        <v>#N/A</v>
      </c>
      <c r="U2259" s="51" t="e">
        <f>ROUND(VLOOKUP(EVID_HNOJENI!N2259,HNOJIVA_ALL!$A$2:$Z$3303,20,FALSE)*K2259*IF(L2259="t",10,IF(L2259="kg",0.01,IF(L2259="q",1,IF(L2259="l",0.01*VLOOKUP(EVID_HNOJENI!N2259,HNOJIVA_ALL!$A$2:$AE$3303,31,FALSE),"CHYBA")))),2)</f>
        <v>#N/A</v>
      </c>
    </row>
    <row r="2260" spans="1:21" x14ac:dyDescent="0.2">
      <c r="A2260" s="32"/>
      <c r="B2260" s="45" t="e">
        <f>VLOOKUP($A2260,EVID_OSEVU!$A$1:$M$4972,2,FALSE)</f>
        <v>#N/A</v>
      </c>
      <c r="C2260" s="45" t="e">
        <f>VLOOKUP($A2260,EVID_OSEVU!$A$1:$M$4972,3,FALSE)</f>
        <v>#N/A</v>
      </c>
      <c r="D2260" s="45" t="e">
        <f>VLOOKUP($A2260,EVID_OSEVU!$A$1:$M$4972,4,FALSE)</f>
        <v>#N/A</v>
      </c>
      <c r="E2260" s="45" t="e">
        <f>VLOOKUP($A2260,EVID_OSEVU!$A$1:$M$4972,7,FALSE)</f>
        <v>#N/A</v>
      </c>
      <c r="F2260" s="45" t="e">
        <f>VLOOKUP($A2260,EVID_OSEVU!$A$1:$M$4972,8,FALSE)</f>
        <v>#N/A</v>
      </c>
      <c r="G2260" s="45" t="e">
        <f>VLOOKUP($A2260,EVID_OSEVU!$A$1:$M$4972,11,FALSE)</f>
        <v>#N/A</v>
      </c>
      <c r="H2260" s="35"/>
      <c r="I2260" s="48"/>
      <c r="J2260" s="33" t="e">
        <f>VLOOKUP($A2260,EVID_OSEVU!$A$1:$M$4972,11,FALSE)</f>
        <v>#N/A</v>
      </c>
      <c r="K2260" s="39"/>
      <c r="L2260" s="49"/>
      <c r="M2260" s="89" t="e">
        <f t="shared" si="35"/>
        <v>#N/A</v>
      </c>
      <c r="N2260" s="50"/>
      <c r="O2260" s="37" t="e">
        <f>VLOOKUP(EVID_HNOJENI!N2260,HNOJIVA_ALL!$A$2:$Z$3303,4,FALSE)</f>
        <v>#N/A</v>
      </c>
      <c r="P2260" s="51" t="e">
        <f>ROUND(VLOOKUP(EVID_HNOJENI!N2260,HNOJIVA_ALL!$A$2:$Z$3303,14,FALSE)*K2260*IF(L2260="t",10,IF(L2260="kg",0.01,IF(L2260="q",1,IF(L2260="l",0.01*VLOOKUP(EVID_HNOJENI!N2260,HNOJIVA_ALL!$A$2:$AE$3303,31,FALSE),"CHYBA")))),2)</f>
        <v>#N/A</v>
      </c>
      <c r="Q2260" s="51" t="e">
        <f>ROUND(VLOOKUP(EVID_HNOJENI!N2260,HNOJIVA_ALL!$A$2:$Z$3303,15,FALSE)*K2260*IF(L2260="t",10,IF(L2260="kg",0.01,IF(L2260="q",1,IF(L2260="l",0.01*VLOOKUP(EVID_HNOJENI!N2260,HNOJIVA_ALL!$A$2:$AE$3303,31,FALSE),"CHYBA")))),2)</f>
        <v>#N/A</v>
      </c>
      <c r="R2260" s="51" t="e">
        <f>ROUND(VLOOKUP(EVID_HNOJENI!N2260,HNOJIVA_ALL!$A$2:$Z$3303,16,FALSE)*K2260*IF(L2260="t",10,IF(L2260="kg",0.01,IF(L2260="q",1,IF(L2260="l",0.01*VLOOKUP(EVID_HNOJENI!N2260,HNOJIVA_ALL!$A$2:$AE$3303,31,FALSE),"CHYBA")))),2)</f>
        <v>#N/A</v>
      </c>
      <c r="S2260" s="51" t="e">
        <f>ROUND(VLOOKUP(EVID_HNOJENI!N2260,HNOJIVA_ALL!$A$2:$Z$3303,18,FALSE)*K2260*IF(L2260="t",10,IF(L2260="kg",0.01,IF(L2260="q",1,IF(L2260="l",0.01*VLOOKUP(EVID_HNOJENI!N2260,HNOJIVA_ALL!$A$2:$AE$3303,31,FALSE),"CHYBA")))),2)</f>
        <v>#N/A</v>
      </c>
      <c r="T2260" s="51" t="e">
        <f>ROUND(VLOOKUP(EVID_HNOJENI!N2260,HNOJIVA_ALL!$A$2:$Z$3303,17,FALSE)*K2260*IF(L2260="t",10,IF(L2260="kg",0.01,IF(L2260="q",1,IF(L2260="l",0.01*VLOOKUP(EVID_HNOJENI!N2260,HNOJIVA_ALL!$A$2:$AE$3303,31,FALSE),"CHYBA")))),2)</f>
        <v>#N/A</v>
      </c>
      <c r="U2260" s="51" t="e">
        <f>ROUND(VLOOKUP(EVID_HNOJENI!N2260,HNOJIVA_ALL!$A$2:$Z$3303,20,FALSE)*K2260*IF(L2260="t",10,IF(L2260="kg",0.01,IF(L2260="q",1,IF(L2260="l",0.01*VLOOKUP(EVID_HNOJENI!N2260,HNOJIVA_ALL!$A$2:$AE$3303,31,FALSE),"CHYBA")))),2)</f>
        <v>#N/A</v>
      </c>
    </row>
    <row r="2261" spans="1:21" x14ac:dyDescent="0.2">
      <c r="A2261" s="32"/>
      <c r="B2261" s="45" t="e">
        <f>VLOOKUP($A2261,EVID_OSEVU!$A$1:$M$4972,2,FALSE)</f>
        <v>#N/A</v>
      </c>
      <c r="C2261" s="45" t="e">
        <f>VLOOKUP($A2261,EVID_OSEVU!$A$1:$M$4972,3,FALSE)</f>
        <v>#N/A</v>
      </c>
      <c r="D2261" s="45" t="e">
        <f>VLOOKUP($A2261,EVID_OSEVU!$A$1:$M$4972,4,FALSE)</f>
        <v>#N/A</v>
      </c>
      <c r="E2261" s="45" t="e">
        <f>VLOOKUP($A2261,EVID_OSEVU!$A$1:$M$4972,7,FALSE)</f>
        <v>#N/A</v>
      </c>
      <c r="F2261" s="45" t="e">
        <f>VLOOKUP($A2261,EVID_OSEVU!$A$1:$M$4972,8,FALSE)</f>
        <v>#N/A</v>
      </c>
      <c r="G2261" s="45" t="e">
        <f>VLOOKUP($A2261,EVID_OSEVU!$A$1:$M$4972,11,FALSE)</f>
        <v>#N/A</v>
      </c>
      <c r="H2261" s="35"/>
      <c r="I2261" s="48"/>
      <c r="J2261" s="33" t="e">
        <f>VLOOKUP($A2261,EVID_OSEVU!$A$1:$M$4972,11,FALSE)</f>
        <v>#N/A</v>
      </c>
      <c r="K2261" s="39"/>
      <c r="L2261" s="49"/>
      <c r="M2261" s="89" t="e">
        <f t="shared" si="35"/>
        <v>#N/A</v>
      </c>
      <c r="N2261" s="50"/>
      <c r="O2261" s="37" t="e">
        <f>VLOOKUP(EVID_HNOJENI!N2261,HNOJIVA_ALL!$A$2:$Z$3303,4,FALSE)</f>
        <v>#N/A</v>
      </c>
      <c r="P2261" s="51" t="e">
        <f>ROUND(VLOOKUP(EVID_HNOJENI!N2261,HNOJIVA_ALL!$A$2:$Z$3303,14,FALSE)*K2261*IF(L2261="t",10,IF(L2261="kg",0.01,IF(L2261="q",1,IF(L2261="l",0.01*VLOOKUP(EVID_HNOJENI!N2261,HNOJIVA_ALL!$A$2:$AE$3303,31,FALSE),"CHYBA")))),2)</f>
        <v>#N/A</v>
      </c>
      <c r="Q2261" s="51" t="e">
        <f>ROUND(VLOOKUP(EVID_HNOJENI!N2261,HNOJIVA_ALL!$A$2:$Z$3303,15,FALSE)*K2261*IF(L2261="t",10,IF(L2261="kg",0.01,IF(L2261="q",1,IF(L2261="l",0.01*VLOOKUP(EVID_HNOJENI!N2261,HNOJIVA_ALL!$A$2:$AE$3303,31,FALSE),"CHYBA")))),2)</f>
        <v>#N/A</v>
      </c>
      <c r="R2261" s="51" t="e">
        <f>ROUND(VLOOKUP(EVID_HNOJENI!N2261,HNOJIVA_ALL!$A$2:$Z$3303,16,FALSE)*K2261*IF(L2261="t",10,IF(L2261="kg",0.01,IF(L2261="q",1,IF(L2261="l",0.01*VLOOKUP(EVID_HNOJENI!N2261,HNOJIVA_ALL!$A$2:$AE$3303,31,FALSE),"CHYBA")))),2)</f>
        <v>#N/A</v>
      </c>
      <c r="S2261" s="51" t="e">
        <f>ROUND(VLOOKUP(EVID_HNOJENI!N2261,HNOJIVA_ALL!$A$2:$Z$3303,18,FALSE)*K2261*IF(L2261="t",10,IF(L2261="kg",0.01,IF(L2261="q",1,IF(L2261="l",0.01*VLOOKUP(EVID_HNOJENI!N2261,HNOJIVA_ALL!$A$2:$AE$3303,31,FALSE),"CHYBA")))),2)</f>
        <v>#N/A</v>
      </c>
      <c r="T2261" s="51" t="e">
        <f>ROUND(VLOOKUP(EVID_HNOJENI!N2261,HNOJIVA_ALL!$A$2:$Z$3303,17,FALSE)*K2261*IF(L2261="t",10,IF(L2261="kg",0.01,IF(L2261="q",1,IF(L2261="l",0.01*VLOOKUP(EVID_HNOJENI!N2261,HNOJIVA_ALL!$A$2:$AE$3303,31,FALSE),"CHYBA")))),2)</f>
        <v>#N/A</v>
      </c>
      <c r="U2261" s="51" t="e">
        <f>ROUND(VLOOKUP(EVID_HNOJENI!N2261,HNOJIVA_ALL!$A$2:$Z$3303,20,FALSE)*K2261*IF(L2261="t",10,IF(L2261="kg",0.01,IF(L2261="q",1,IF(L2261="l",0.01*VLOOKUP(EVID_HNOJENI!N2261,HNOJIVA_ALL!$A$2:$AE$3303,31,FALSE),"CHYBA")))),2)</f>
        <v>#N/A</v>
      </c>
    </row>
    <row r="2262" spans="1:21" x14ac:dyDescent="0.2">
      <c r="A2262" s="32"/>
      <c r="B2262" s="45" t="e">
        <f>VLOOKUP($A2262,EVID_OSEVU!$A$1:$M$4972,2,FALSE)</f>
        <v>#N/A</v>
      </c>
      <c r="C2262" s="45" t="e">
        <f>VLOOKUP($A2262,EVID_OSEVU!$A$1:$M$4972,3,FALSE)</f>
        <v>#N/A</v>
      </c>
      <c r="D2262" s="45" t="e">
        <f>VLOOKUP($A2262,EVID_OSEVU!$A$1:$M$4972,4,FALSE)</f>
        <v>#N/A</v>
      </c>
      <c r="E2262" s="45" t="e">
        <f>VLOOKUP($A2262,EVID_OSEVU!$A$1:$M$4972,7,FALSE)</f>
        <v>#N/A</v>
      </c>
      <c r="F2262" s="45" t="e">
        <f>VLOOKUP($A2262,EVID_OSEVU!$A$1:$M$4972,8,FALSE)</f>
        <v>#N/A</v>
      </c>
      <c r="G2262" s="45" t="e">
        <f>VLOOKUP($A2262,EVID_OSEVU!$A$1:$M$4972,11,FALSE)</f>
        <v>#N/A</v>
      </c>
      <c r="H2262" s="35"/>
      <c r="I2262" s="48"/>
      <c r="J2262" s="33" t="e">
        <f>VLOOKUP($A2262,EVID_OSEVU!$A$1:$M$4972,11,FALSE)</f>
        <v>#N/A</v>
      </c>
      <c r="K2262" s="39"/>
      <c r="L2262" s="49"/>
      <c r="M2262" s="89" t="e">
        <f t="shared" si="35"/>
        <v>#N/A</v>
      </c>
      <c r="N2262" s="50"/>
      <c r="O2262" s="37" t="e">
        <f>VLOOKUP(EVID_HNOJENI!N2262,HNOJIVA_ALL!$A$2:$Z$3303,4,FALSE)</f>
        <v>#N/A</v>
      </c>
      <c r="P2262" s="51" t="e">
        <f>ROUND(VLOOKUP(EVID_HNOJENI!N2262,HNOJIVA_ALL!$A$2:$Z$3303,14,FALSE)*K2262*IF(L2262="t",10,IF(L2262="kg",0.01,IF(L2262="q",1,IF(L2262="l",0.01*VLOOKUP(EVID_HNOJENI!N2262,HNOJIVA_ALL!$A$2:$AE$3303,31,FALSE),"CHYBA")))),2)</f>
        <v>#N/A</v>
      </c>
      <c r="Q2262" s="51" t="e">
        <f>ROUND(VLOOKUP(EVID_HNOJENI!N2262,HNOJIVA_ALL!$A$2:$Z$3303,15,FALSE)*K2262*IF(L2262="t",10,IF(L2262="kg",0.01,IF(L2262="q",1,IF(L2262="l",0.01*VLOOKUP(EVID_HNOJENI!N2262,HNOJIVA_ALL!$A$2:$AE$3303,31,FALSE),"CHYBA")))),2)</f>
        <v>#N/A</v>
      </c>
      <c r="R2262" s="51" t="e">
        <f>ROUND(VLOOKUP(EVID_HNOJENI!N2262,HNOJIVA_ALL!$A$2:$Z$3303,16,FALSE)*K2262*IF(L2262="t",10,IF(L2262="kg",0.01,IF(L2262="q",1,IF(L2262="l",0.01*VLOOKUP(EVID_HNOJENI!N2262,HNOJIVA_ALL!$A$2:$AE$3303,31,FALSE),"CHYBA")))),2)</f>
        <v>#N/A</v>
      </c>
      <c r="S2262" s="51" t="e">
        <f>ROUND(VLOOKUP(EVID_HNOJENI!N2262,HNOJIVA_ALL!$A$2:$Z$3303,18,FALSE)*K2262*IF(L2262="t",10,IF(L2262="kg",0.01,IF(L2262="q",1,IF(L2262="l",0.01*VLOOKUP(EVID_HNOJENI!N2262,HNOJIVA_ALL!$A$2:$AE$3303,31,FALSE),"CHYBA")))),2)</f>
        <v>#N/A</v>
      </c>
      <c r="T2262" s="51" t="e">
        <f>ROUND(VLOOKUP(EVID_HNOJENI!N2262,HNOJIVA_ALL!$A$2:$Z$3303,17,FALSE)*K2262*IF(L2262="t",10,IF(L2262="kg",0.01,IF(L2262="q",1,IF(L2262="l",0.01*VLOOKUP(EVID_HNOJENI!N2262,HNOJIVA_ALL!$A$2:$AE$3303,31,FALSE),"CHYBA")))),2)</f>
        <v>#N/A</v>
      </c>
      <c r="U2262" s="51" t="e">
        <f>ROUND(VLOOKUP(EVID_HNOJENI!N2262,HNOJIVA_ALL!$A$2:$Z$3303,20,FALSE)*K2262*IF(L2262="t",10,IF(L2262="kg",0.01,IF(L2262="q",1,IF(L2262="l",0.01*VLOOKUP(EVID_HNOJENI!N2262,HNOJIVA_ALL!$A$2:$AE$3303,31,FALSE),"CHYBA")))),2)</f>
        <v>#N/A</v>
      </c>
    </row>
    <row r="2263" spans="1:21" x14ac:dyDescent="0.2">
      <c r="A2263" s="32"/>
      <c r="B2263" s="45" t="e">
        <f>VLOOKUP($A2263,EVID_OSEVU!$A$1:$M$4972,2,FALSE)</f>
        <v>#N/A</v>
      </c>
      <c r="C2263" s="45" t="e">
        <f>VLOOKUP($A2263,EVID_OSEVU!$A$1:$M$4972,3,FALSE)</f>
        <v>#N/A</v>
      </c>
      <c r="D2263" s="45" t="e">
        <f>VLOOKUP($A2263,EVID_OSEVU!$A$1:$M$4972,4,FALSE)</f>
        <v>#N/A</v>
      </c>
      <c r="E2263" s="45" t="e">
        <f>VLOOKUP($A2263,EVID_OSEVU!$A$1:$M$4972,7,FALSE)</f>
        <v>#N/A</v>
      </c>
      <c r="F2263" s="45" t="e">
        <f>VLOOKUP($A2263,EVID_OSEVU!$A$1:$M$4972,8,FALSE)</f>
        <v>#N/A</v>
      </c>
      <c r="G2263" s="45" t="e">
        <f>VLOOKUP($A2263,EVID_OSEVU!$A$1:$M$4972,11,FALSE)</f>
        <v>#N/A</v>
      </c>
      <c r="H2263" s="35"/>
      <c r="I2263" s="48"/>
      <c r="J2263" s="33" t="e">
        <f>VLOOKUP($A2263,EVID_OSEVU!$A$1:$M$4972,11,FALSE)</f>
        <v>#N/A</v>
      </c>
      <c r="K2263" s="39"/>
      <c r="L2263" s="49"/>
      <c r="M2263" s="89" t="e">
        <f t="shared" si="35"/>
        <v>#N/A</v>
      </c>
      <c r="N2263" s="50"/>
      <c r="O2263" s="37" t="e">
        <f>VLOOKUP(EVID_HNOJENI!N2263,HNOJIVA_ALL!$A$2:$Z$3303,4,FALSE)</f>
        <v>#N/A</v>
      </c>
      <c r="P2263" s="51" t="e">
        <f>ROUND(VLOOKUP(EVID_HNOJENI!N2263,HNOJIVA_ALL!$A$2:$Z$3303,14,FALSE)*K2263*IF(L2263="t",10,IF(L2263="kg",0.01,IF(L2263="q",1,IF(L2263="l",0.01*VLOOKUP(EVID_HNOJENI!N2263,HNOJIVA_ALL!$A$2:$AE$3303,31,FALSE),"CHYBA")))),2)</f>
        <v>#N/A</v>
      </c>
      <c r="Q2263" s="51" t="e">
        <f>ROUND(VLOOKUP(EVID_HNOJENI!N2263,HNOJIVA_ALL!$A$2:$Z$3303,15,FALSE)*K2263*IF(L2263="t",10,IF(L2263="kg",0.01,IF(L2263="q",1,IF(L2263="l",0.01*VLOOKUP(EVID_HNOJENI!N2263,HNOJIVA_ALL!$A$2:$AE$3303,31,FALSE),"CHYBA")))),2)</f>
        <v>#N/A</v>
      </c>
      <c r="R2263" s="51" t="e">
        <f>ROUND(VLOOKUP(EVID_HNOJENI!N2263,HNOJIVA_ALL!$A$2:$Z$3303,16,FALSE)*K2263*IF(L2263="t",10,IF(L2263="kg",0.01,IF(L2263="q",1,IF(L2263="l",0.01*VLOOKUP(EVID_HNOJENI!N2263,HNOJIVA_ALL!$A$2:$AE$3303,31,FALSE),"CHYBA")))),2)</f>
        <v>#N/A</v>
      </c>
      <c r="S2263" s="51" t="e">
        <f>ROUND(VLOOKUP(EVID_HNOJENI!N2263,HNOJIVA_ALL!$A$2:$Z$3303,18,FALSE)*K2263*IF(L2263="t",10,IF(L2263="kg",0.01,IF(L2263="q",1,IF(L2263="l",0.01*VLOOKUP(EVID_HNOJENI!N2263,HNOJIVA_ALL!$A$2:$AE$3303,31,FALSE),"CHYBA")))),2)</f>
        <v>#N/A</v>
      </c>
      <c r="T2263" s="51" t="e">
        <f>ROUND(VLOOKUP(EVID_HNOJENI!N2263,HNOJIVA_ALL!$A$2:$Z$3303,17,FALSE)*K2263*IF(L2263="t",10,IF(L2263="kg",0.01,IF(L2263="q",1,IF(L2263="l",0.01*VLOOKUP(EVID_HNOJENI!N2263,HNOJIVA_ALL!$A$2:$AE$3303,31,FALSE),"CHYBA")))),2)</f>
        <v>#N/A</v>
      </c>
      <c r="U2263" s="51" t="e">
        <f>ROUND(VLOOKUP(EVID_HNOJENI!N2263,HNOJIVA_ALL!$A$2:$Z$3303,20,FALSE)*K2263*IF(L2263="t",10,IF(L2263="kg",0.01,IF(L2263="q",1,IF(L2263="l",0.01*VLOOKUP(EVID_HNOJENI!N2263,HNOJIVA_ALL!$A$2:$AE$3303,31,FALSE),"CHYBA")))),2)</f>
        <v>#N/A</v>
      </c>
    </row>
    <row r="2264" spans="1:21" x14ac:dyDescent="0.2">
      <c r="A2264" s="32"/>
      <c r="B2264" s="45" t="e">
        <f>VLOOKUP($A2264,EVID_OSEVU!$A$1:$M$4972,2,FALSE)</f>
        <v>#N/A</v>
      </c>
      <c r="C2264" s="45" t="e">
        <f>VLOOKUP($A2264,EVID_OSEVU!$A$1:$M$4972,3,FALSE)</f>
        <v>#N/A</v>
      </c>
      <c r="D2264" s="45" t="e">
        <f>VLOOKUP($A2264,EVID_OSEVU!$A$1:$M$4972,4,FALSE)</f>
        <v>#N/A</v>
      </c>
      <c r="E2264" s="45" t="e">
        <f>VLOOKUP($A2264,EVID_OSEVU!$A$1:$M$4972,7,FALSE)</f>
        <v>#N/A</v>
      </c>
      <c r="F2264" s="45" t="e">
        <f>VLOOKUP($A2264,EVID_OSEVU!$A$1:$M$4972,8,FALSE)</f>
        <v>#N/A</v>
      </c>
      <c r="G2264" s="45" t="e">
        <f>VLOOKUP($A2264,EVID_OSEVU!$A$1:$M$4972,11,FALSE)</f>
        <v>#N/A</v>
      </c>
      <c r="H2264" s="35"/>
      <c r="I2264" s="48"/>
      <c r="J2264" s="33" t="e">
        <f>VLOOKUP($A2264,EVID_OSEVU!$A$1:$M$4972,11,FALSE)</f>
        <v>#N/A</v>
      </c>
      <c r="K2264" s="39"/>
      <c r="L2264" s="49"/>
      <c r="M2264" s="89" t="e">
        <f t="shared" si="35"/>
        <v>#N/A</v>
      </c>
      <c r="N2264" s="50"/>
      <c r="O2264" s="37" t="e">
        <f>VLOOKUP(EVID_HNOJENI!N2264,HNOJIVA_ALL!$A$2:$Z$3303,4,FALSE)</f>
        <v>#N/A</v>
      </c>
      <c r="P2264" s="51" t="e">
        <f>ROUND(VLOOKUP(EVID_HNOJENI!N2264,HNOJIVA_ALL!$A$2:$Z$3303,14,FALSE)*K2264*IF(L2264="t",10,IF(L2264="kg",0.01,IF(L2264="q",1,IF(L2264="l",0.01*VLOOKUP(EVID_HNOJENI!N2264,HNOJIVA_ALL!$A$2:$AE$3303,31,FALSE),"CHYBA")))),2)</f>
        <v>#N/A</v>
      </c>
      <c r="Q2264" s="51" t="e">
        <f>ROUND(VLOOKUP(EVID_HNOJENI!N2264,HNOJIVA_ALL!$A$2:$Z$3303,15,FALSE)*K2264*IF(L2264="t",10,IF(L2264="kg",0.01,IF(L2264="q",1,IF(L2264="l",0.01*VLOOKUP(EVID_HNOJENI!N2264,HNOJIVA_ALL!$A$2:$AE$3303,31,FALSE),"CHYBA")))),2)</f>
        <v>#N/A</v>
      </c>
      <c r="R2264" s="51" t="e">
        <f>ROUND(VLOOKUP(EVID_HNOJENI!N2264,HNOJIVA_ALL!$A$2:$Z$3303,16,FALSE)*K2264*IF(L2264="t",10,IF(L2264="kg",0.01,IF(L2264="q",1,IF(L2264="l",0.01*VLOOKUP(EVID_HNOJENI!N2264,HNOJIVA_ALL!$A$2:$AE$3303,31,FALSE),"CHYBA")))),2)</f>
        <v>#N/A</v>
      </c>
      <c r="S2264" s="51" t="e">
        <f>ROUND(VLOOKUP(EVID_HNOJENI!N2264,HNOJIVA_ALL!$A$2:$Z$3303,18,FALSE)*K2264*IF(L2264="t",10,IF(L2264="kg",0.01,IF(L2264="q",1,IF(L2264="l",0.01*VLOOKUP(EVID_HNOJENI!N2264,HNOJIVA_ALL!$A$2:$AE$3303,31,FALSE),"CHYBA")))),2)</f>
        <v>#N/A</v>
      </c>
      <c r="T2264" s="51" t="e">
        <f>ROUND(VLOOKUP(EVID_HNOJENI!N2264,HNOJIVA_ALL!$A$2:$Z$3303,17,FALSE)*K2264*IF(L2264="t",10,IF(L2264="kg",0.01,IF(L2264="q",1,IF(L2264="l",0.01*VLOOKUP(EVID_HNOJENI!N2264,HNOJIVA_ALL!$A$2:$AE$3303,31,FALSE),"CHYBA")))),2)</f>
        <v>#N/A</v>
      </c>
      <c r="U2264" s="51" t="e">
        <f>ROUND(VLOOKUP(EVID_HNOJENI!N2264,HNOJIVA_ALL!$A$2:$Z$3303,20,FALSE)*K2264*IF(L2264="t",10,IF(L2264="kg",0.01,IF(L2264="q",1,IF(L2264="l",0.01*VLOOKUP(EVID_HNOJENI!N2264,HNOJIVA_ALL!$A$2:$AE$3303,31,FALSE),"CHYBA")))),2)</f>
        <v>#N/A</v>
      </c>
    </row>
    <row r="2265" spans="1:21" x14ac:dyDescent="0.2">
      <c r="A2265" s="32"/>
      <c r="B2265" s="45" t="e">
        <f>VLOOKUP($A2265,EVID_OSEVU!$A$1:$M$4972,2,FALSE)</f>
        <v>#N/A</v>
      </c>
      <c r="C2265" s="45" t="e">
        <f>VLOOKUP($A2265,EVID_OSEVU!$A$1:$M$4972,3,FALSE)</f>
        <v>#N/A</v>
      </c>
      <c r="D2265" s="45" t="e">
        <f>VLOOKUP($A2265,EVID_OSEVU!$A$1:$M$4972,4,FALSE)</f>
        <v>#N/A</v>
      </c>
      <c r="E2265" s="45" t="e">
        <f>VLOOKUP($A2265,EVID_OSEVU!$A$1:$M$4972,7,FALSE)</f>
        <v>#N/A</v>
      </c>
      <c r="F2265" s="45" t="e">
        <f>VLOOKUP($A2265,EVID_OSEVU!$A$1:$M$4972,8,FALSE)</f>
        <v>#N/A</v>
      </c>
      <c r="G2265" s="45" t="e">
        <f>VLOOKUP($A2265,EVID_OSEVU!$A$1:$M$4972,11,FALSE)</f>
        <v>#N/A</v>
      </c>
      <c r="H2265" s="35"/>
      <c r="I2265" s="48"/>
      <c r="J2265" s="33" t="e">
        <f>VLOOKUP($A2265,EVID_OSEVU!$A$1:$M$4972,11,FALSE)</f>
        <v>#N/A</v>
      </c>
      <c r="K2265" s="39"/>
      <c r="L2265" s="49"/>
      <c r="M2265" s="89" t="e">
        <f t="shared" si="35"/>
        <v>#N/A</v>
      </c>
      <c r="N2265" s="50"/>
      <c r="O2265" s="37" t="e">
        <f>VLOOKUP(EVID_HNOJENI!N2265,HNOJIVA_ALL!$A$2:$Z$3303,4,FALSE)</f>
        <v>#N/A</v>
      </c>
      <c r="P2265" s="51" t="e">
        <f>ROUND(VLOOKUP(EVID_HNOJENI!N2265,HNOJIVA_ALL!$A$2:$Z$3303,14,FALSE)*K2265*IF(L2265="t",10,IF(L2265="kg",0.01,IF(L2265="q",1,IF(L2265="l",0.01*VLOOKUP(EVID_HNOJENI!N2265,HNOJIVA_ALL!$A$2:$AE$3303,31,FALSE),"CHYBA")))),2)</f>
        <v>#N/A</v>
      </c>
      <c r="Q2265" s="51" t="e">
        <f>ROUND(VLOOKUP(EVID_HNOJENI!N2265,HNOJIVA_ALL!$A$2:$Z$3303,15,FALSE)*K2265*IF(L2265="t",10,IF(L2265="kg",0.01,IF(L2265="q",1,IF(L2265="l",0.01*VLOOKUP(EVID_HNOJENI!N2265,HNOJIVA_ALL!$A$2:$AE$3303,31,FALSE),"CHYBA")))),2)</f>
        <v>#N/A</v>
      </c>
      <c r="R2265" s="51" t="e">
        <f>ROUND(VLOOKUP(EVID_HNOJENI!N2265,HNOJIVA_ALL!$A$2:$Z$3303,16,FALSE)*K2265*IF(L2265="t",10,IF(L2265="kg",0.01,IF(L2265="q",1,IF(L2265="l",0.01*VLOOKUP(EVID_HNOJENI!N2265,HNOJIVA_ALL!$A$2:$AE$3303,31,FALSE),"CHYBA")))),2)</f>
        <v>#N/A</v>
      </c>
      <c r="S2265" s="51" t="e">
        <f>ROUND(VLOOKUP(EVID_HNOJENI!N2265,HNOJIVA_ALL!$A$2:$Z$3303,18,FALSE)*K2265*IF(L2265="t",10,IF(L2265="kg",0.01,IF(L2265="q",1,IF(L2265="l",0.01*VLOOKUP(EVID_HNOJENI!N2265,HNOJIVA_ALL!$A$2:$AE$3303,31,FALSE),"CHYBA")))),2)</f>
        <v>#N/A</v>
      </c>
      <c r="T2265" s="51" t="e">
        <f>ROUND(VLOOKUP(EVID_HNOJENI!N2265,HNOJIVA_ALL!$A$2:$Z$3303,17,FALSE)*K2265*IF(L2265="t",10,IF(L2265="kg",0.01,IF(L2265="q",1,IF(L2265="l",0.01*VLOOKUP(EVID_HNOJENI!N2265,HNOJIVA_ALL!$A$2:$AE$3303,31,FALSE),"CHYBA")))),2)</f>
        <v>#N/A</v>
      </c>
      <c r="U2265" s="51" t="e">
        <f>ROUND(VLOOKUP(EVID_HNOJENI!N2265,HNOJIVA_ALL!$A$2:$Z$3303,20,FALSE)*K2265*IF(L2265="t",10,IF(L2265="kg",0.01,IF(L2265="q",1,IF(L2265="l",0.01*VLOOKUP(EVID_HNOJENI!N2265,HNOJIVA_ALL!$A$2:$AE$3303,31,FALSE),"CHYBA")))),2)</f>
        <v>#N/A</v>
      </c>
    </row>
    <row r="2266" spans="1:21" x14ac:dyDescent="0.2">
      <c r="A2266" s="32"/>
      <c r="B2266" s="45" t="e">
        <f>VLOOKUP($A2266,EVID_OSEVU!$A$1:$M$4972,2,FALSE)</f>
        <v>#N/A</v>
      </c>
      <c r="C2266" s="45" t="e">
        <f>VLOOKUP($A2266,EVID_OSEVU!$A$1:$M$4972,3,FALSE)</f>
        <v>#N/A</v>
      </c>
      <c r="D2266" s="45" t="e">
        <f>VLOOKUP($A2266,EVID_OSEVU!$A$1:$M$4972,4,FALSE)</f>
        <v>#N/A</v>
      </c>
      <c r="E2266" s="45" t="e">
        <f>VLOOKUP($A2266,EVID_OSEVU!$A$1:$M$4972,7,FALSE)</f>
        <v>#N/A</v>
      </c>
      <c r="F2266" s="45" t="e">
        <f>VLOOKUP($A2266,EVID_OSEVU!$A$1:$M$4972,8,FALSE)</f>
        <v>#N/A</v>
      </c>
      <c r="G2266" s="45" t="e">
        <f>VLOOKUP($A2266,EVID_OSEVU!$A$1:$M$4972,11,FALSE)</f>
        <v>#N/A</v>
      </c>
      <c r="H2266" s="35"/>
      <c r="I2266" s="48"/>
      <c r="J2266" s="33" t="e">
        <f>VLOOKUP($A2266,EVID_OSEVU!$A$1:$M$4972,11,FALSE)</f>
        <v>#N/A</v>
      </c>
      <c r="K2266" s="39"/>
      <c r="L2266" s="49"/>
      <c r="M2266" s="89" t="e">
        <f t="shared" si="35"/>
        <v>#N/A</v>
      </c>
      <c r="N2266" s="50"/>
      <c r="O2266" s="37" t="e">
        <f>VLOOKUP(EVID_HNOJENI!N2266,HNOJIVA_ALL!$A$2:$Z$3303,4,FALSE)</f>
        <v>#N/A</v>
      </c>
      <c r="P2266" s="51" t="e">
        <f>ROUND(VLOOKUP(EVID_HNOJENI!N2266,HNOJIVA_ALL!$A$2:$Z$3303,14,FALSE)*K2266*IF(L2266="t",10,IF(L2266="kg",0.01,IF(L2266="q",1,IF(L2266="l",0.01*VLOOKUP(EVID_HNOJENI!N2266,HNOJIVA_ALL!$A$2:$AE$3303,31,FALSE),"CHYBA")))),2)</f>
        <v>#N/A</v>
      </c>
      <c r="Q2266" s="51" t="e">
        <f>ROUND(VLOOKUP(EVID_HNOJENI!N2266,HNOJIVA_ALL!$A$2:$Z$3303,15,FALSE)*K2266*IF(L2266="t",10,IF(L2266="kg",0.01,IF(L2266="q",1,IF(L2266="l",0.01*VLOOKUP(EVID_HNOJENI!N2266,HNOJIVA_ALL!$A$2:$AE$3303,31,FALSE),"CHYBA")))),2)</f>
        <v>#N/A</v>
      </c>
      <c r="R2266" s="51" t="e">
        <f>ROUND(VLOOKUP(EVID_HNOJENI!N2266,HNOJIVA_ALL!$A$2:$Z$3303,16,FALSE)*K2266*IF(L2266="t",10,IF(L2266="kg",0.01,IF(L2266="q",1,IF(L2266="l",0.01*VLOOKUP(EVID_HNOJENI!N2266,HNOJIVA_ALL!$A$2:$AE$3303,31,FALSE),"CHYBA")))),2)</f>
        <v>#N/A</v>
      </c>
      <c r="S2266" s="51" t="e">
        <f>ROUND(VLOOKUP(EVID_HNOJENI!N2266,HNOJIVA_ALL!$A$2:$Z$3303,18,FALSE)*K2266*IF(L2266="t",10,IF(L2266="kg",0.01,IF(L2266="q",1,IF(L2266="l",0.01*VLOOKUP(EVID_HNOJENI!N2266,HNOJIVA_ALL!$A$2:$AE$3303,31,FALSE),"CHYBA")))),2)</f>
        <v>#N/A</v>
      </c>
      <c r="T2266" s="51" t="e">
        <f>ROUND(VLOOKUP(EVID_HNOJENI!N2266,HNOJIVA_ALL!$A$2:$Z$3303,17,FALSE)*K2266*IF(L2266="t",10,IF(L2266="kg",0.01,IF(L2266="q",1,IF(L2266="l",0.01*VLOOKUP(EVID_HNOJENI!N2266,HNOJIVA_ALL!$A$2:$AE$3303,31,FALSE),"CHYBA")))),2)</f>
        <v>#N/A</v>
      </c>
      <c r="U2266" s="51" t="e">
        <f>ROUND(VLOOKUP(EVID_HNOJENI!N2266,HNOJIVA_ALL!$A$2:$Z$3303,20,FALSE)*K2266*IF(L2266="t",10,IF(L2266="kg",0.01,IF(L2266="q",1,IF(L2266="l",0.01*VLOOKUP(EVID_HNOJENI!N2266,HNOJIVA_ALL!$A$2:$AE$3303,31,FALSE),"CHYBA")))),2)</f>
        <v>#N/A</v>
      </c>
    </row>
    <row r="2267" spans="1:21" x14ac:dyDescent="0.2">
      <c r="A2267" s="32"/>
      <c r="B2267" s="45" t="e">
        <f>VLOOKUP($A2267,EVID_OSEVU!$A$1:$M$4972,2,FALSE)</f>
        <v>#N/A</v>
      </c>
      <c r="C2267" s="45" t="e">
        <f>VLOOKUP($A2267,EVID_OSEVU!$A$1:$M$4972,3,FALSE)</f>
        <v>#N/A</v>
      </c>
      <c r="D2267" s="45" t="e">
        <f>VLOOKUP($A2267,EVID_OSEVU!$A$1:$M$4972,4,FALSE)</f>
        <v>#N/A</v>
      </c>
      <c r="E2267" s="45" t="e">
        <f>VLOOKUP($A2267,EVID_OSEVU!$A$1:$M$4972,7,FALSE)</f>
        <v>#N/A</v>
      </c>
      <c r="F2267" s="45" t="e">
        <f>VLOOKUP($A2267,EVID_OSEVU!$A$1:$M$4972,8,FALSE)</f>
        <v>#N/A</v>
      </c>
      <c r="G2267" s="45" t="e">
        <f>VLOOKUP($A2267,EVID_OSEVU!$A$1:$M$4972,11,FALSE)</f>
        <v>#N/A</v>
      </c>
      <c r="H2267" s="35"/>
      <c r="I2267" s="48"/>
      <c r="J2267" s="33" t="e">
        <f>VLOOKUP($A2267,EVID_OSEVU!$A$1:$M$4972,11,FALSE)</f>
        <v>#N/A</v>
      </c>
      <c r="K2267" s="39"/>
      <c r="L2267" s="49"/>
      <c r="M2267" s="89" t="e">
        <f t="shared" si="35"/>
        <v>#N/A</v>
      </c>
      <c r="N2267" s="50"/>
      <c r="O2267" s="37" t="e">
        <f>VLOOKUP(EVID_HNOJENI!N2267,HNOJIVA_ALL!$A$2:$Z$3303,4,FALSE)</f>
        <v>#N/A</v>
      </c>
      <c r="P2267" s="51" t="e">
        <f>ROUND(VLOOKUP(EVID_HNOJENI!N2267,HNOJIVA_ALL!$A$2:$Z$3303,14,FALSE)*K2267*IF(L2267="t",10,IF(L2267="kg",0.01,IF(L2267="q",1,IF(L2267="l",0.01*VLOOKUP(EVID_HNOJENI!N2267,HNOJIVA_ALL!$A$2:$AE$3303,31,FALSE),"CHYBA")))),2)</f>
        <v>#N/A</v>
      </c>
      <c r="Q2267" s="51" t="e">
        <f>ROUND(VLOOKUP(EVID_HNOJENI!N2267,HNOJIVA_ALL!$A$2:$Z$3303,15,FALSE)*K2267*IF(L2267="t",10,IF(L2267="kg",0.01,IF(L2267="q",1,IF(L2267="l",0.01*VLOOKUP(EVID_HNOJENI!N2267,HNOJIVA_ALL!$A$2:$AE$3303,31,FALSE),"CHYBA")))),2)</f>
        <v>#N/A</v>
      </c>
      <c r="R2267" s="51" t="e">
        <f>ROUND(VLOOKUP(EVID_HNOJENI!N2267,HNOJIVA_ALL!$A$2:$Z$3303,16,FALSE)*K2267*IF(L2267="t",10,IF(L2267="kg",0.01,IF(L2267="q",1,IF(L2267="l",0.01*VLOOKUP(EVID_HNOJENI!N2267,HNOJIVA_ALL!$A$2:$AE$3303,31,FALSE),"CHYBA")))),2)</f>
        <v>#N/A</v>
      </c>
      <c r="S2267" s="51" t="e">
        <f>ROUND(VLOOKUP(EVID_HNOJENI!N2267,HNOJIVA_ALL!$A$2:$Z$3303,18,FALSE)*K2267*IF(L2267="t",10,IF(L2267="kg",0.01,IF(L2267="q",1,IF(L2267="l",0.01*VLOOKUP(EVID_HNOJENI!N2267,HNOJIVA_ALL!$A$2:$AE$3303,31,FALSE),"CHYBA")))),2)</f>
        <v>#N/A</v>
      </c>
      <c r="T2267" s="51" t="e">
        <f>ROUND(VLOOKUP(EVID_HNOJENI!N2267,HNOJIVA_ALL!$A$2:$Z$3303,17,FALSE)*K2267*IF(L2267="t",10,IF(L2267="kg",0.01,IF(L2267="q",1,IF(L2267="l",0.01*VLOOKUP(EVID_HNOJENI!N2267,HNOJIVA_ALL!$A$2:$AE$3303,31,FALSE),"CHYBA")))),2)</f>
        <v>#N/A</v>
      </c>
      <c r="U2267" s="51" t="e">
        <f>ROUND(VLOOKUP(EVID_HNOJENI!N2267,HNOJIVA_ALL!$A$2:$Z$3303,20,FALSE)*K2267*IF(L2267="t",10,IF(L2267="kg",0.01,IF(L2267="q",1,IF(L2267="l",0.01*VLOOKUP(EVID_HNOJENI!N2267,HNOJIVA_ALL!$A$2:$AE$3303,31,FALSE),"CHYBA")))),2)</f>
        <v>#N/A</v>
      </c>
    </row>
    <row r="2268" spans="1:21" x14ac:dyDescent="0.2">
      <c r="A2268" s="32"/>
      <c r="B2268" s="45" t="e">
        <f>VLOOKUP($A2268,EVID_OSEVU!$A$1:$M$4972,2,FALSE)</f>
        <v>#N/A</v>
      </c>
      <c r="C2268" s="45" t="e">
        <f>VLOOKUP($A2268,EVID_OSEVU!$A$1:$M$4972,3,FALSE)</f>
        <v>#N/A</v>
      </c>
      <c r="D2268" s="45" t="e">
        <f>VLOOKUP($A2268,EVID_OSEVU!$A$1:$M$4972,4,FALSE)</f>
        <v>#N/A</v>
      </c>
      <c r="E2268" s="45" t="e">
        <f>VLOOKUP($A2268,EVID_OSEVU!$A$1:$M$4972,7,FALSE)</f>
        <v>#N/A</v>
      </c>
      <c r="F2268" s="45" t="e">
        <f>VLOOKUP($A2268,EVID_OSEVU!$A$1:$M$4972,8,FALSE)</f>
        <v>#N/A</v>
      </c>
      <c r="G2268" s="45" t="e">
        <f>VLOOKUP($A2268,EVID_OSEVU!$A$1:$M$4972,11,FALSE)</f>
        <v>#N/A</v>
      </c>
      <c r="H2268" s="35"/>
      <c r="I2268" s="48"/>
      <c r="J2268" s="33" t="e">
        <f>VLOOKUP($A2268,EVID_OSEVU!$A$1:$M$4972,11,FALSE)</f>
        <v>#N/A</v>
      </c>
      <c r="K2268" s="39"/>
      <c r="L2268" s="49"/>
      <c r="M2268" s="89" t="e">
        <f t="shared" si="35"/>
        <v>#N/A</v>
      </c>
      <c r="N2268" s="50"/>
      <c r="O2268" s="37" t="e">
        <f>VLOOKUP(EVID_HNOJENI!N2268,HNOJIVA_ALL!$A$2:$Z$3303,4,FALSE)</f>
        <v>#N/A</v>
      </c>
      <c r="P2268" s="51" t="e">
        <f>ROUND(VLOOKUP(EVID_HNOJENI!N2268,HNOJIVA_ALL!$A$2:$Z$3303,14,FALSE)*K2268*IF(L2268="t",10,IF(L2268="kg",0.01,IF(L2268="q",1,IF(L2268="l",0.01*VLOOKUP(EVID_HNOJENI!N2268,HNOJIVA_ALL!$A$2:$AE$3303,31,FALSE),"CHYBA")))),2)</f>
        <v>#N/A</v>
      </c>
      <c r="Q2268" s="51" t="e">
        <f>ROUND(VLOOKUP(EVID_HNOJENI!N2268,HNOJIVA_ALL!$A$2:$Z$3303,15,FALSE)*K2268*IF(L2268="t",10,IF(L2268="kg",0.01,IF(L2268="q",1,IF(L2268="l",0.01*VLOOKUP(EVID_HNOJENI!N2268,HNOJIVA_ALL!$A$2:$AE$3303,31,FALSE),"CHYBA")))),2)</f>
        <v>#N/A</v>
      </c>
      <c r="R2268" s="51" t="e">
        <f>ROUND(VLOOKUP(EVID_HNOJENI!N2268,HNOJIVA_ALL!$A$2:$Z$3303,16,FALSE)*K2268*IF(L2268="t",10,IF(L2268="kg",0.01,IF(L2268="q",1,IF(L2268="l",0.01*VLOOKUP(EVID_HNOJENI!N2268,HNOJIVA_ALL!$A$2:$AE$3303,31,FALSE),"CHYBA")))),2)</f>
        <v>#N/A</v>
      </c>
      <c r="S2268" s="51" t="e">
        <f>ROUND(VLOOKUP(EVID_HNOJENI!N2268,HNOJIVA_ALL!$A$2:$Z$3303,18,FALSE)*K2268*IF(L2268="t",10,IF(L2268="kg",0.01,IF(L2268="q",1,IF(L2268="l",0.01*VLOOKUP(EVID_HNOJENI!N2268,HNOJIVA_ALL!$A$2:$AE$3303,31,FALSE),"CHYBA")))),2)</f>
        <v>#N/A</v>
      </c>
      <c r="T2268" s="51" t="e">
        <f>ROUND(VLOOKUP(EVID_HNOJENI!N2268,HNOJIVA_ALL!$A$2:$Z$3303,17,FALSE)*K2268*IF(L2268="t",10,IF(L2268="kg",0.01,IF(L2268="q",1,IF(L2268="l",0.01*VLOOKUP(EVID_HNOJENI!N2268,HNOJIVA_ALL!$A$2:$AE$3303,31,FALSE),"CHYBA")))),2)</f>
        <v>#N/A</v>
      </c>
      <c r="U2268" s="51" t="e">
        <f>ROUND(VLOOKUP(EVID_HNOJENI!N2268,HNOJIVA_ALL!$A$2:$Z$3303,20,FALSE)*K2268*IF(L2268="t",10,IF(L2268="kg",0.01,IF(L2268="q",1,IF(L2268="l",0.01*VLOOKUP(EVID_HNOJENI!N2268,HNOJIVA_ALL!$A$2:$AE$3303,31,FALSE),"CHYBA")))),2)</f>
        <v>#N/A</v>
      </c>
    </row>
    <row r="2269" spans="1:21" x14ac:dyDescent="0.2">
      <c r="A2269" s="32"/>
      <c r="B2269" s="45" t="e">
        <f>VLOOKUP($A2269,EVID_OSEVU!$A$1:$M$4972,2,FALSE)</f>
        <v>#N/A</v>
      </c>
      <c r="C2269" s="45" t="e">
        <f>VLOOKUP($A2269,EVID_OSEVU!$A$1:$M$4972,3,FALSE)</f>
        <v>#N/A</v>
      </c>
      <c r="D2269" s="45" t="e">
        <f>VLOOKUP($A2269,EVID_OSEVU!$A$1:$M$4972,4,FALSE)</f>
        <v>#N/A</v>
      </c>
      <c r="E2269" s="45" t="e">
        <f>VLOOKUP($A2269,EVID_OSEVU!$A$1:$M$4972,7,FALSE)</f>
        <v>#N/A</v>
      </c>
      <c r="F2269" s="45" t="e">
        <f>VLOOKUP($A2269,EVID_OSEVU!$A$1:$M$4972,8,FALSE)</f>
        <v>#N/A</v>
      </c>
      <c r="G2269" s="45" t="e">
        <f>VLOOKUP($A2269,EVID_OSEVU!$A$1:$M$4972,11,FALSE)</f>
        <v>#N/A</v>
      </c>
      <c r="H2269" s="35"/>
      <c r="I2269" s="48"/>
      <c r="J2269" s="33" t="e">
        <f>VLOOKUP($A2269,EVID_OSEVU!$A$1:$M$4972,11,FALSE)</f>
        <v>#N/A</v>
      </c>
      <c r="K2269" s="39"/>
      <c r="L2269" s="49"/>
      <c r="M2269" s="89" t="e">
        <f t="shared" si="35"/>
        <v>#N/A</v>
      </c>
      <c r="N2269" s="50"/>
      <c r="O2269" s="37" t="e">
        <f>VLOOKUP(EVID_HNOJENI!N2269,HNOJIVA_ALL!$A$2:$Z$3303,4,FALSE)</f>
        <v>#N/A</v>
      </c>
      <c r="P2269" s="51" t="e">
        <f>ROUND(VLOOKUP(EVID_HNOJENI!N2269,HNOJIVA_ALL!$A$2:$Z$3303,14,FALSE)*K2269*IF(L2269="t",10,IF(L2269="kg",0.01,IF(L2269="q",1,IF(L2269="l",0.01*VLOOKUP(EVID_HNOJENI!N2269,HNOJIVA_ALL!$A$2:$AE$3303,31,FALSE),"CHYBA")))),2)</f>
        <v>#N/A</v>
      </c>
      <c r="Q2269" s="51" t="e">
        <f>ROUND(VLOOKUP(EVID_HNOJENI!N2269,HNOJIVA_ALL!$A$2:$Z$3303,15,FALSE)*K2269*IF(L2269="t",10,IF(L2269="kg",0.01,IF(L2269="q",1,IF(L2269="l",0.01*VLOOKUP(EVID_HNOJENI!N2269,HNOJIVA_ALL!$A$2:$AE$3303,31,FALSE),"CHYBA")))),2)</f>
        <v>#N/A</v>
      </c>
      <c r="R2269" s="51" t="e">
        <f>ROUND(VLOOKUP(EVID_HNOJENI!N2269,HNOJIVA_ALL!$A$2:$Z$3303,16,FALSE)*K2269*IF(L2269="t",10,IF(L2269="kg",0.01,IF(L2269="q",1,IF(L2269="l",0.01*VLOOKUP(EVID_HNOJENI!N2269,HNOJIVA_ALL!$A$2:$AE$3303,31,FALSE),"CHYBA")))),2)</f>
        <v>#N/A</v>
      </c>
      <c r="S2269" s="51" t="e">
        <f>ROUND(VLOOKUP(EVID_HNOJENI!N2269,HNOJIVA_ALL!$A$2:$Z$3303,18,FALSE)*K2269*IF(L2269="t",10,IF(L2269="kg",0.01,IF(L2269="q",1,IF(L2269="l",0.01*VLOOKUP(EVID_HNOJENI!N2269,HNOJIVA_ALL!$A$2:$AE$3303,31,FALSE),"CHYBA")))),2)</f>
        <v>#N/A</v>
      </c>
      <c r="T2269" s="51" t="e">
        <f>ROUND(VLOOKUP(EVID_HNOJENI!N2269,HNOJIVA_ALL!$A$2:$Z$3303,17,FALSE)*K2269*IF(L2269="t",10,IF(L2269="kg",0.01,IF(L2269="q",1,IF(L2269="l",0.01*VLOOKUP(EVID_HNOJENI!N2269,HNOJIVA_ALL!$A$2:$AE$3303,31,FALSE),"CHYBA")))),2)</f>
        <v>#N/A</v>
      </c>
      <c r="U2269" s="51" t="e">
        <f>ROUND(VLOOKUP(EVID_HNOJENI!N2269,HNOJIVA_ALL!$A$2:$Z$3303,20,FALSE)*K2269*IF(L2269="t",10,IF(L2269="kg",0.01,IF(L2269="q",1,IF(L2269="l",0.01*VLOOKUP(EVID_HNOJENI!N2269,HNOJIVA_ALL!$A$2:$AE$3303,31,FALSE),"CHYBA")))),2)</f>
        <v>#N/A</v>
      </c>
    </row>
    <row r="2270" spans="1:21" x14ac:dyDescent="0.2">
      <c r="A2270" s="32"/>
      <c r="B2270" s="45" t="e">
        <f>VLOOKUP($A2270,EVID_OSEVU!$A$1:$M$4972,2,FALSE)</f>
        <v>#N/A</v>
      </c>
      <c r="C2270" s="45" t="e">
        <f>VLOOKUP($A2270,EVID_OSEVU!$A$1:$M$4972,3,FALSE)</f>
        <v>#N/A</v>
      </c>
      <c r="D2270" s="45" t="e">
        <f>VLOOKUP($A2270,EVID_OSEVU!$A$1:$M$4972,4,FALSE)</f>
        <v>#N/A</v>
      </c>
      <c r="E2270" s="45" t="e">
        <f>VLOOKUP($A2270,EVID_OSEVU!$A$1:$M$4972,7,FALSE)</f>
        <v>#N/A</v>
      </c>
      <c r="F2270" s="45" t="e">
        <f>VLOOKUP($A2270,EVID_OSEVU!$A$1:$M$4972,8,FALSE)</f>
        <v>#N/A</v>
      </c>
      <c r="G2270" s="45" t="e">
        <f>VLOOKUP($A2270,EVID_OSEVU!$A$1:$M$4972,11,FALSE)</f>
        <v>#N/A</v>
      </c>
      <c r="H2270" s="35"/>
      <c r="I2270" s="48"/>
      <c r="J2270" s="33" t="e">
        <f>VLOOKUP($A2270,EVID_OSEVU!$A$1:$M$4972,11,FALSE)</f>
        <v>#N/A</v>
      </c>
      <c r="K2270" s="39"/>
      <c r="L2270" s="49"/>
      <c r="M2270" s="89" t="e">
        <f t="shared" si="35"/>
        <v>#N/A</v>
      </c>
      <c r="N2270" s="50"/>
      <c r="O2270" s="37" t="e">
        <f>VLOOKUP(EVID_HNOJENI!N2270,HNOJIVA_ALL!$A$2:$Z$3303,4,FALSE)</f>
        <v>#N/A</v>
      </c>
      <c r="P2270" s="51" t="e">
        <f>ROUND(VLOOKUP(EVID_HNOJENI!N2270,HNOJIVA_ALL!$A$2:$Z$3303,14,FALSE)*K2270*IF(L2270="t",10,IF(L2270="kg",0.01,IF(L2270="q",1,IF(L2270="l",0.01*VLOOKUP(EVID_HNOJENI!N2270,HNOJIVA_ALL!$A$2:$AE$3303,31,FALSE),"CHYBA")))),2)</f>
        <v>#N/A</v>
      </c>
      <c r="Q2270" s="51" t="e">
        <f>ROUND(VLOOKUP(EVID_HNOJENI!N2270,HNOJIVA_ALL!$A$2:$Z$3303,15,FALSE)*K2270*IF(L2270="t",10,IF(L2270="kg",0.01,IF(L2270="q",1,IF(L2270="l",0.01*VLOOKUP(EVID_HNOJENI!N2270,HNOJIVA_ALL!$A$2:$AE$3303,31,FALSE),"CHYBA")))),2)</f>
        <v>#N/A</v>
      </c>
      <c r="R2270" s="51" t="e">
        <f>ROUND(VLOOKUP(EVID_HNOJENI!N2270,HNOJIVA_ALL!$A$2:$Z$3303,16,FALSE)*K2270*IF(L2270="t",10,IF(L2270="kg",0.01,IF(L2270="q",1,IF(L2270="l",0.01*VLOOKUP(EVID_HNOJENI!N2270,HNOJIVA_ALL!$A$2:$AE$3303,31,FALSE),"CHYBA")))),2)</f>
        <v>#N/A</v>
      </c>
      <c r="S2270" s="51" t="e">
        <f>ROUND(VLOOKUP(EVID_HNOJENI!N2270,HNOJIVA_ALL!$A$2:$Z$3303,18,FALSE)*K2270*IF(L2270="t",10,IF(L2270="kg",0.01,IF(L2270="q",1,IF(L2270="l",0.01*VLOOKUP(EVID_HNOJENI!N2270,HNOJIVA_ALL!$A$2:$AE$3303,31,FALSE),"CHYBA")))),2)</f>
        <v>#N/A</v>
      </c>
      <c r="T2270" s="51" t="e">
        <f>ROUND(VLOOKUP(EVID_HNOJENI!N2270,HNOJIVA_ALL!$A$2:$Z$3303,17,FALSE)*K2270*IF(L2270="t",10,IF(L2270="kg",0.01,IF(L2270="q",1,IF(L2270="l",0.01*VLOOKUP(EVID_HNOJENI!N2270,HNOJIVA_ALL!$A$2:$AE$3303,31,FALSE),"CHYBA")))),2)</f>
        <v>#N/A</v>
      </c>
      <c r="U2270" s="51" t="e">
        <f>ROUND(VLOOKUP(EVID_HNOJENI!N2270,HNOJIVA_ALL!$A$2:$Z$3303,20,FALSE)*K2270*IF(L2270="t",10,IF(L2270="kg",0.01,IF(L2270="q",1,IF(L2270="l",0.01*VLOOKUP(EVID_HNOJENI!N2270,HNOJIVA_ALL!$A$2:$AE$3303,31,FALSE),"CHYBA")))),2)</f>
        <v>#N/A</v>
      </c>
    </row>
    <row r="2271" spans="1:21" x14ac:dyDescent="0.2">
      <c r="A2271" s="32"/>
      <c r="B2271" s="45" t="e">
        <f>VLOOKUP($A2271,EVID_OSEVU!$A$1:$M$4972,2,FALSE)</f>
        <v>#N/A</v>
      </c>
      <c r="C2271" s="45" t="e">
        <f>VLOOKUP($A2271,EVID_OSEVU!$A$1:$M$4972,3,FALSE)</f>
        <v>#N/A</v>
      </c>
      <c r="D2271" s="45" t="e">
        <f>VLOOKUP($A2271,EVID_OSEVU!$A$1:$M$4972,4,FALSE)</f>
        <v>#N/A</v>
      </c>
      <c r="E2271" s="45" t="e">
        <f>VLOOKUP($A2271,EVID_OSEVU!$A$1:$M$4972,7,FALSE)</f>
        <v>#N/A</v>
      </c>
      <c r="F2271" s="45" t="e">
        <f>VLOOKUP($A2271,EVID_OSEVU!$A$1:$M$4972,8,FALSE)</f>
        <v>#N/A</v>
      </c>
      <c r="G2271" s="45" t="e">
        <f>VLOOKUP($A2271,EVID_OSEVU!$A$1:$M$4972,11,FALSE)</f>
        <v>#N/A</v>
      </c>
      <c r="H2271" s="35"/>
      <c r="I2271" s="48"/>
      <c r="J2271" s="33" t="e">
        <f>VLOOKUP($A2271,EVID_OSEVU!$A$1:$M$4972,11,FALSE)</f>
        <v>#N/A</v>
      </c>
      <c r="K2271" s="39"/>
      <c r="L2271" s="49"/>
      <c r="M2271" s="89" t="e">
        <f t="shared" si="35"/>
        <v>#N/A</v>
      </c>
      <c r="N2271" s="50"/>
      <c r="O2271" s="37" t="e">
        <f>VLOOKUP(EVID_HNOJENI!N2271,HNOJIVA_ALL!$A$2:$Z$3303,4,FALSE)</f>
        <v>#N/A</v>
      </c>
      <c r="P2271" s="51" t="e">
        <f>ROUND(VLOOKUP(EVID_HNOJENI!N2271,HNOJIVA_ALL!$A$2:$Z$3303,14,FALSE)*K2271*IF(L2271="t",10,IF(L2271="kg",0.01,IF(L2271="q",1,IF(L2271="l",0.01*VLOOKUP(EVID_HNOJENI!N2271,HNOJIVA_ALL!$A$2:$AE$3303,31,FALSE),"CHYBA")))),2)</f>
        <v>#N/A</v>
      </c>
      <c r="Q2271" s="51" t="e">
        <f>ROUND(VLOOKUP(EVID_HNOJENI!N2271,HNOJIVA_ALL!$A$2:$Z$3303,15,FALSE)*K2271*IF(L2271="t",10,IF(L2271="kg",0.01,IF(L2271="q",1,IF(L2271="l",0.01*VLOOKUP(EVID_HNOJENI!N2271,HNOJIVA_ALL!$A$2:$AE$3303,31,FALSE),"CHYBA")))),2)</f>
        <v>#N/A</v>
      </c>
      <c r="R2271" s="51" t="e">
        <f>ROUND(VLOOKUP(EVID_HNOJENI!N2271,HNOJIVA_ALL!$A$2:$Z$3303,16,FALSE)*K2271*IF(L2271="t",10,IF(L2271="kg",0.01,IF(L2271="q",1,IF(L2271="l",0.01*VLOOKUP(EVID_HNOJENI!N2271,HNOJIVA_ALL!$A$2:$AE$3303,31,FALSE),"CHYBA")))),2)</f>
        <v>#N/A</v>
      </c>
      <c r="S2271" s="51" t="e">
        <f>ROUND(VLOOKUP(EVID_HNOJENI!N2271,HNOJIVA_ALL!$A$2:$Z$3303,18,FALSE)*K2271*IF(L2271="t",10,IF(L2271="kg",0.01,IF(L2271="q",1,IF(L2271="l",0.01*VLOOKUP(EVID_HNOJENI!N2271,HNOJIVA_ALL!$A$2:$AE$3303,31,FALSE),"CHYBA")))),2)</f>
        <v>#N/A</v>
      </c>
      <c r="T2271" s="51" t="e">
        <f>ROUND(VLOOKUP(EVID_HNOJENI!N2271,HNOJIVA_ALL!$A$2:$Z$3303,17,FALSE)*K2271*IF(L2271="t",10,IF(L2271="kg",0.01,IF(L2271="q",1,IF(L2271="l",0.01*VLOOKUP(EVID_HNOJENI!N2271,HNOJIVA_ALL!$A$2:$AE$3303,31,FALSE),"CHYBA")))),2)</f>
        <v>#N/A</v>
      </c>
      <c r="U2271" s="51" t="e">
        <f>ROUND(VLOOKUP(EVID_HNOJENI!N2271,HNOJIVA_ALL!$A$2:$Z$3303,20,FALSE)*K2271*IF(L2271="t",10,IF(L2271="kg",0.01,IF(L2271="q",1,IF(L2271="l",0.01*VLOOKUP(EVID_HNOJENI!N2271,HNOJIVA_ALL!$A$2:$AE$3303,31,FALSE),"CHYBA")))),2)</f>
        <v>#N/A</v>
      </c>
    </row>
    <row r="2272" spans="1:21" x14ac:dyDescent="0.2">
      <c r="A2272" s="32"/>
      <c r="B2272" s="45" t="e">
        <f>VLOOKUP($A2272,EVID_OSEVU!$A$1:$M$4972,2,FALSE)</f>
        <v>#N/A</v>
      </c>
      <c r="C2272" s="45" t="e">
        <f>VLOOKUP($A2272,EVID_OSEVU!$A$1:$M$4972,3,FALSE)</f>
        <v>#N/A</v>
      </c>
      <c r="D2272" s="45" t="e">
        <f>VLOOKUP($A2272,EVID_OSEVU!$A$1:$M$4972,4,FALSE)</f>
        <v>#N/A</v>
      </c>
      <c r="E2272" s="45" t="e">
        <f>VLOOKUP($A2272,EVID_OSEVU!$A$1:$M$4972,7,FALSE)</f>
        <v>#N/A</v>
      </c>
      <c r="F2272" s="45" t="e">
        <f>VLOOKUP($A2272,EVID_OSEVU!$A$1:$M$4972,8,FALSE)</f>
        <v>#N/A</v>
      </c>
      <c r="G2272" s="45" t="e">
        <f>VLOOKUP($A2272,EVID_OSEVU!$A$1:$M$4972,11,FALSE)</f>
        <v>#N/A</v>
      </c>
      <c r="H2272" s="35"/>
      <c r="I2272" s="48"/>
      <c r="J2272" s="33" t="e">
        <f>VLOOKUP($A2272,EVID_OSEVU!$A$1:$M$4972,11,FALSE)</f>
        <v>#N/A</v>
      </c>
      <c r="K2272" s="39"/>
      <c r="L2272" s="49"/>
      <c r="M2272" s="89" t="e">
        <f t="shared" si="35"/>
        <v>#N/A</v>
      </c>
      <c r="N2272" s="50"/>
      <c r="O2272" s="37" t="e">
        <f>VLOOKUP(EVID_HNOJENI!N2272,HNOJIVA_ALL!$A$2:$Z$3303,4,FALSE)</f>
        <v>#N/A</v>
      </c>
      <c r="P2272" s="51" t="e">
        <f>ROUND(VLOOKUP(EVID_HNOJENI!N2272,HNOJIVA_ALL!$A$2:$Z$3303,14,FALSE)*K2272*IF(L2272="t",10,IF(L2272="kg",0.01,IF(L2272="q",1,IF(L2272="l",0.01*VLOOKUP(EVID_HNOJENI!N2272,HNOJIVA_ALL!$A$2:$AE$3303,31,FALSE),"CHYBA")))),2)</f>
        <v>#N/A</v>
      </c>
      <c r="Q2272" s="51" t="e">
        <f>ROUND(VLOOKUP(EVID_HNOJENI!N2272,HNOJIVA_ALL!$A$2:$Z$3303,15,FALSE)*K2272*IF(L2272="t",10,IF(L2272="kg",0.01,IF(L2272="q",1,IF(L2272="l",0.01*VLOOKUP(EVID_HNOJENI!N2272,HNOJIVA_ALL!$A$2:$AE$3303,31,FALSE),"CHYBA")))),2)</f>
        <v>#N/A</v>
      </c>
      <c r="R2272" s="51" t="e">
        <f>ROUND(VLOOKUP(EVID_HNOJENI!N2272,HNOJIVA_ALL!$A$2:$Z$3303,16,FALSE)*K2272*IF(L2272="t",10,IF(L2272="kg",0.01,IF(L2272="q",1,IF(L2272="l",0.01*VLOOKUP(EVID_HNOJENI!N2272,HNOJIVA_ALL!$A$2:$AE$3303,31,FALSE),"CHYBA")))),2)</f>
        <v>#N/A</v>
      </c>
      <c r="S2272" s="51" t="e">
        <f>ROUND(VLOOKUP(EVID_HNOJENI!N2272,HNOJIVA_ALL!$A$2:$Z$3303,18,FALSE)*K2272*IF(L2272="t",10,IF(L2272="kg",0.01,IF(L2272="q",1,IF(L2272="l",0.01*VLOOKUP(EVID_HNOJENI!N2272,HNOJIVA_ALL!$A$2:$AE$3303,31,FALSE),"CHYBA")))),2)</f>
        <v>#N/A</v>
      </c>
      <c r="T2272" s="51" t="e">
        <f>ROUND(VLOOKUP(EVID_HNOJENI!N2272,HNOJIVA_ALL!$A$2:$Z$3303,17,FALSE)*K2272*IF(L2272="t",10,IF(L2272="kg",0.01,IF(L2272="q",1,IF(L2272="l",0.01*VLOOKUP(EVID_HNOJENI!N2272,HNOJIVA_ALL!$A$2:$AE$3303,31,FALSE),"CHYBA")))),2)</f>
        <v>#N/A</v>
      </c>
      <c r="U2272" s="51" t="e">
        <f>ROUND(VLOOKUP(EVID_HNOJENI!N2272,HNOJIVA_ALL!$A$2:$Z$3303,20,FALSE)*K2272*IF(L2272="t",10,IF(L2272="kg",0.01,IF(L2272="q",1,IF(L2272="l",0.01*VLOOKUP(EVID_HNOJENI!N2272,HNOJIVA_ALL!$A$2:$AE$3303,31,FALSE),"CHYBA")))),2)</f>
        <v>#N/A</v>
      </c>
    </row>
    <row r="2273" spans="1:21" x14ac:dyDescent="0.2">
      <c r="A2273" s="32"/>
      <c r="B2273" s="45" t="e">
        <f>VLOOKUP($A2273,EVID_OSEVU!$A$1:$M$4972,2,FALSE)</f>
        <v>#N/A</v>
      </c>
      <c r="C2273" s="45" t="e">
        <f>VLOOKUP($A2273,EVID_OSEVU!$A$1:$M$4972,3,FALSE)</f>
        <v>#N/A</v>
      </c>
      <c r="D2273" s="45" t="e">
        <f>VLOOKUP($A2273,EVID_OSEVU!$A$1:$M$4972,4,FALSE)</f>
        <v>#N/A</v>
      </c>
      <c r="E2273" s="45" t="e">
        <f>VLOOKUP($A2273,EVID_OSEVU!$A$1:$M$4972,7,FALSE)</f>
        <v>#N/A</v>
      </c>
      <c r="F2273" s="45" t="e">
        <f>VLOOKUP($A2273,EVID_OSEVU!$A$1:$M$4972,8,FALSE)</f>
        <v>#N/A</v>
      </c>
      <c r="G2273" s="45" t="e">
        <f>VLOOKUP($A2273,EVID_OSEVU!$A$1:$M$4972,11,FALSE)</f>
        <v>#N/A</v>
      </c>
      <c r="H2273" s="35"/>
      <c r="I2273" s="48"/>
      <c r="J2273" s="33" t="e">
        <f>VLOOKUP($A2273,EVID_OSEVU!$A$1:$M$4972,11,FALSE)</f>
        <v>#N/A</v>
      </c>
      <c r="K2273" s="39"/>
      <c r="L2273" s="49"/>
      <c r="M2273" s="89" t="e">
        <f t="shared" si="35"/>
        <v>#N/A</v>
      </c>
      <c r="N2273" s="50"/>
      <c r="O2273" s="37" t="e">
        <f>VLOOKUP(EVID_HNOJENI!N2273,HNOJIVA_ALL!$A$2:$Z$3303,4,FALSE)</f>
        <v>#N/A</v>
      </c>
      <c r="P2273" s="51" t="e">
        <f>ROUND(VLOOKUP(EVID_HNOJENI!N2273,HNOJIVA_ALL!$A$2:$Z$3303,14,FALSE)*K2273*IF(L2273="t",10,IF(L2273="kg",0.01,IF(L2273="q",1,IF(L2273="l",0.01*VLOOKUP(EVID_HNOJENI!N2273,HNOJIVA_ALL!$A$2:$AE$3303,31,FALSE),"CHYBA")))),2)</f>
        <v>#N/A</v>
      </c>
      <c r="Q2273" s="51" t="e">
        <f>ROUND(VLOOKUP(EVID_HNOJENI!N2273,HNOJIVA_ALL!$A$2:$Z$3303,15,FALSE)*K2273*IF(L2273="t",10,IF(L2273="kg",0.01,IF(L2273="q",1,IF(L2273="l",0.01*VLOOKUP(EVID_HNOJENI!N2273,HNOJIVA_ALL!$A$2:$AE$3303,31,FALSE),"CHYBA")))),2)</f>
        <v>#N/A</v>
      </c>
      <c r="R2273" s="51" t="e">
        <f>ROUND(VLOOKUP(EVID_HNOJENI!N2273,HNOJIVA_ALL!$A$2:$Z$3303,16,FALSE)*K2273*IF(L2273="t",10,IF(L2273="kg",0.01,IF(L2273="q",1,IF(L2273="l",0.01*VLOOKUP(EVID_HNOJENI!N2273,HNOJIVA_ALL!$A$2:$AE$3303,31,FALSE),"CHYBA")))),2)</f>
        <v>#N/A</v>
      </c>
      <c r="S2273" s="51" t="e">
        <f>ROUND(VLOOKUP(EVID_HNOJENI!N2273,HNOJIVA_ALL!$A$2:$Z$3303,18,FALSE)*K2273*IF(L2273="t",10,IF(L2273="kg",0.01,IF(L2273="q",1,IF(L2273="l",0.01*VLOOKUP(EVID_HNOJENI!N2273,HNOJIVA_ALL!$A$2:$AE$3303,31,FALSE),"CHYBA")))),2)</f>
        <v>#N/A</v>
      </c>
      <c r="T2273" s="51" t="e">
        <f>ROUND(VLOOKUP(EVID_HNOJENI!N2273,HNOJIVA_ALL!$A$2:$Z$3303,17,FALSE)*K2273*IF(L2273="t",10,IF(L2273="kg",0.01,IF(L2273="q",1,IF(L2273="l",0.01*VLOOKUP(EVID_HNOJENI!N2273,HNOJIVA_ALL!$A$2:$AE$3303,31,FALSE),"CHYBA")))),2)</f>
        <v>#N/A</v>
      </c>
      <c r="U2273" s="51" t="e">
        <f>ROUND(VLOOKUP(EVID_HNOJENI!N2273,HNOJIVA_ALL!$A$2:$Z$3303,20,FALSE)*K2273*IF(L2273="t",10,IF(L2273="kg",0.01,IF(L2273="q",1,IF(L2273="l",0.01*VLOOKUP(EVID_HNOJENI!N2273,HNOJIVA_ALL!$A$2:$AE$3303,31,FALSE),"CHYBA")))),2)</f>
        <v>#N/A</v>
      </c>
    </row>
    <row r="2274" spans="1:21" x14ac:dyDescent="0.2">
      <c r="A2274" s="32"/>
      <c r="B2274" s="45" t="e">
        <f>VLOOKUP($A2274,EVID_OSEVU!$A$1:$M$4972,2,FALSE)</f>
        <v>#N/A</v>
      </c>
      <c r="C2274" s="45" t="e">
        <f>VLOOKUP($A2274,EVID_OSEVU!$A$1:$M$4972,3,FALSE)</f>
        <v>#N/A</v>
      </c>
      <c r="D2274" s="45" t="e">
        <f>VLOOKUP($A2274,EVID_OSEVU!$A$1:$M$4972,4,FALSE)</f>
        <v>#N/A</v>
      </c>
      <c r="E2274" s="45" t="e">
        <f>VLOOKUP($A2274,EVID_OSEVU!$A$1:$M$4972,7,FALSE)</f>
        <v>#N/A</v>
      </c>
      <c r="F2274" s="45" t="e">
        <f>VLOOKUP($A2274,EVID_OSEVU!$A$1:$M$4972,8,FALSE)</f>
        <v>#N/A</v>
      </c>
      <c r="G2274" s="45" t="e">
        <f>VLOOKUP($A2274,EVID_OSEVU!$A$1:$M$4972,11,FALSE)</f>
        <v>#N/A</v>
      </c>
      <c r="H2274" s="35"/>
      <c r="I2274" s="48"/>
      <c r="J2274" s="33" t="e">
        <f>VLOOKUP($A2274,EVID_OSEVU!$A$1:$M$4972,11,FALSE)</f>
        <v>#N/A</v>
      </c>
      <c r="K2274" s="39"/>
      <c r="L2274" s="49"/>
      <c r="M2274" s="89" t="e">
        <f t="shared" si="35"/>
        <v>#N/A</v>
      </c>
      <c r="N2274" s="50"/>
      <c r="O2274" s="37" t="e">
        <f>VLOOKUP(EVID_HNOJENI!N2274,HNOJIVA_ALL!$A$2:$Z$3303,4,FALSE)</f>
        <v>#N/A</v>
      </c>
      <c r="P2274" s="51" t="e">
        <f>ROUND(VLOOKUP(EVID_HNOJENI!N2274,HNOJIVA_ALL!$A$2:$Z$3303,14,FALSE)*K2274*IF(L2274="t",10,IF(L2274="kg",0.01,IF(L2274="q",1,IF(L2274="l",0.01*VLOOKUP(EVID_HNOJENI!N2274,HNOJIVA_ALL!$A$2:$AE$3303,31,FALSE),"CHYBA")))),2)</f>
        <v>#N/A</v>
      </c>
      <c r="Q2274" s="51" t="e">
        <f>ROUND(VLOOKUP(EVID_HNOJENI!N2274,HNOJIVA_ALL!$A$2:$Z$3303,15,FALSE)*K2274*IF(L2274="t",10,IF(L2274="kg",0.01,IF(L2274="q",1,IF(L2274="l",0.01*VLOOKUP(EVID_HNOJENI!N2274,HNOJIVA_ALL!$A$2:$AE$3303,31,FALSE),"CHYBA")))),2)</f>
        <v>#N/A</v>
      </c>
      <c r="R2274" s="51" t="e">
        <f>ROUND(VLOOKUP(EVID_HNOJENI!N2274,HNOJIVA_ALL!$A$2:$Z$3303,16,FALSE)*K2274*IF(L2274="t",10,IF(L2274="kg",0.01,IF(L2274="q",1,IF(L2274="l",0.01*VLOOKUP(EVID_HNOJENI!N2274,HNOJIVA_ALL!$A$2:$AE$3303,31,FALSE),"CHYBA")))),2)</f>
        <v>#N/A</v>
      </c>
      <c r="S2274" s="51" t="e">
        <f>ROUND(VLOOKUP(EVID_HNOJENI!N2274,HNOJIVA_ALL!$A$2:$Z$3303,18,FALSE)*K2274*IF(L2274="t",10,IF(L2274="kg",0.01,IF(L2274="q",1,IF(L2274="l",0.01*VLOOKUP(EVID_HNOJENI!N2274,HNOJIVA_ALL!$A$2:$AE$3303,31,FALSE),"CHYBA")))),2)</f>
        <v>#N/A</v>
      </c>
      <c r="T2274" s="51" t="e">
        <f>ROUND(VLOOKUP(EVID_HNOJENI!N2274,HNOJIVA_ALL!$A$2:$Z$3303,17,FALSE)*K2274*IF(L2274="t",10,IF(L2274="kg",0.01,IF(L2274="q",1,IF(L2274="l",0.01*VLOOKUP(EVID_HNOJENI!N2274,HNOJIVA_ALL!$A$2:$AE$3303,31,FALSE),"CHYBA")))),2)</f>
        <v>#N/A</v>
      </c>
      <c r="U2274" s="51" t="e">
        <f>ROUND(VLOOKUP(EVID_HNOJENI!N2274,HNOJIVA_ALL!$A$2:$Z$3303,20,FALSE)*K2274*IF(L2274="t",10,IF(L2274="kg",0.01,IF(L2274="q",1,IF(L2274="l",0.01*VLOOKUP(EVID_HNOJENI!N2274,HNOJIVA_ALL!$A$2:$AE$3303,31,FALSE),"CHYBA")))),2)</f>
        <v>#N/A</v>
      </c>
    </row>
    <row r="2275" spans="1:21" x14ac:dyDescent="0.2">
      <c r="A2275" s="32"/>
      <c r="B2275" s="45" t="e">
        <f>VLOOKUP($A2275,EVID_OSEVU!$A$1:$M$4972,2,FALSE)</f>
        <v>#N/A</v>
      </c>
      <c r="C2275" s="45" t="e">
        <f>VLOOKUP($A2275,EVID_OSEVU!$A$1:$M$4972,3,FALSE)</f>
        <v>#N/A</v>
      </c>
      <c r="D2275" s="45" t="e">
        <f>VLOOKUP($A2275,EVID_OSEVU!$A$1:$M$4972,4,FALSE)</f>
        <v>#N/A</v>
      </c>
      <c r="E2275" s="45" t="e">
        <f>VLOOKUP($A2275,EVID_OSEVU!$A$1:$M$4972,7,FALSE)</f>
        <v>#N/A</v>
      </c>
      <c r="F2275" s="45" t="e">
        <f>VLOOKUP($A2275,EVID_OSEVU!$A$1:$M$4972,8,FALSE)</f>
        <v>#N/A</v>
      </c>
      <c r="G2275" s="45" t="e">
        <f>VLOOKUP($A2275,EVID_OSEVU!$A$1:$M$4972,11,FALSE)</f>
        <v>#N/A</v>
      </c>
      <c r="H2275" s="35"/>
      <c r="I2275" s="48"/>
      <c r="J2275" s="33" t="e">
        <f>VLOOKUP($A2275,EVID_OSEVU!$A$1:$M$4972,11,FALSE)</f>
        <v>#N/A</v>
      </c>
      <c r="K2275" s="39"/>
      <c r="L2275" s="49"/>
      <c r="M2275" s="89" t="e">
        <f t="shared" si="35"/>
        <v>#N/A</v>
      </c>
      <c r="N2275" s="50"/>
      <c r="O2275" s="37" t="e">
        <f>VLOOKUP(EVID_HNOJENI!N2275,HNOJIVA_ALL!$A$2:$Z$3303,4,FALSE)</f>
        <v>#N/A</v>
      </c>
      <c r="P2275" s="51" t="e">
        <f>ROUND(VLOOKUP(EVID_HNOJENI!N2275,HNOJIVA_ALL!$A$2:$Z$3303,14,FALSE)*K2275*IF(L2275="t",10,IF(L2275="kg",0.01,IF(L2275="q",1,IF(L2275="l",0.01*VLOOKUP(EVID_HNOJENI!N2275,HNOJIVA_ALL!$A$2:$AE$3303,31,FALSE),"CHYBA")))),2)</f>
        <v>#N/A</v>
      </c>
      <c r="Q2275" s="51" t="e">
        <f>ROUND(VLOOKUP(EVID_HNOJENI!N2275,HNOJIVA_ALL!$A$2:$Z$3303,15,FALSE)*K2275*IF(L2275="t",10,IF(L2275="kg",0.01,IF(L2275="q",1,IF(L2275="l",0.01*VLOOKUP(EVID_HNOJENI!N2275,HNOJIVA_ALL!$A$2:$AE$3303,31,FALSE),"CHYBA")))),2)</f>
        <v>#N/A</v>
      </c>
      <c r="R2275" s="51" t="e">
        <f>ROUND(VLOOKUP(EVID_HNOJENI!N2275,HNOJIVA_ALL!$A$2:$Z$3303,16,FALSE)*K2275*IF(L2275="t",10,IF(L2275="kg",0.01,IF(L2275="q",1,IF(L2275="l",0.01*VLOOKUP(EVID_HNOJENI!N2275,HNOJIVA_ALL!$A$2:$AE$3303,31,FALSE),"CHYBA")))),2)</f>
        <v>#N/A</v>
      </c>
      <c r="S2275" s="51" t="e">
        <f>ROUND(VLOOKUP(EVID_HNOJENI!N2275,HNOJIVA_ALL!$A$2:$Z$3303,18,FALSE)*K2275*IF(L2275="t",10,IF(L2275="kg",0.01,IF(L2275="q",1,IF(L2275="l",0.01*VLOOKUP(EVID_HNOJENI!N2275,HNOJIVA_ALL!$A$2:$AE$3303,31,FALSE),"CHYBA")))),2)</f>
        <v>#N/A</v>
      </c>
      <c r="T2275" s="51" t="e">
        <f>ROUND(VLOOKUP(EVID_HNOJENI!N2275,HNOJIVA_ALL!$A$2:$Z$3303,17,FALSE)*K2275*IF(L2275="t",10,IF(L2275="kg",0.01,IF(L2275="q",1,IF(L2275="l",0.01*VLOOKUP(EVID_HNOJENI!N2275,HNOJIVA_ALL!$A$2:$AE$3303,31,FALSE),"CHYBA")))),2)</f>
        <v>#N/A</v>
      </c>
      <c r="U2275" s="51" t="e">
        <f>ROUND(VLOOKUP(EVID_HNOJENI!N2275,HNOJIVA_ALL!$A$2:$Z$3303,20,FALSE)*K2275*IF(L2275="t",10,IF(L2275="kg",0.01,IF(L2275="q",1,IF(L2275="l",0.01*VLOOKUP(EVID_HNOJENI!N2275,HNOJIVA_ALL!$A$2:$AE$3303,31,FALSE),"CHYBA")))),2)</f>
        <v>#N/A</v>
      </c>
    </row>
    <row r="2276" spans="1:21" x14ac:dyDescent="0.2">
      <c r="A2276" s="32"/>
      <c r="B2276" s="45" t="e">
        <f>VLOOKUP($A2276,EVID_OSEVU!$A$1:$M$4972,2,FALSE)</f>
        <v>#N/A</v>
      </c>
      <c r="C2276" s="45" t="e">
        <f>VLOOKUP($A2276,EVID_OSEVU!$A$1:$M$4972,3,FALSE)</f>
        <v>#N/A</v>
      </c>
      <c r="D2276" s="45" t="e">
        <f>VLOOKUP($A2276,EVID_OSEVU!$A$1:$M$4972,4,FALSE)</f>
        <v>#N/A</v>
      </c>
      <c r="E2276" s="45" t="e">
        <f>VLOOKUP($A2276,EVID_OSEVU!$A$1:$M$4972,7,FALSE)</f>
        <v>#N/A</v>
      </c>
      <c r="F2276" s="45" t="e">
        <f>VLOOKUP($A2276,EVID_OSEVU!$A$1:$M$4972,8,FALSE)</f>
        <v>#N/A</v>
      </c>
      <c r="G2276" s="45" t="e">
        <f>VLOOKUP($A2276,EVID_OSEVU!$A$1:$M$4972,11,FALSE)</f>
        <v>#N/A</v>
      </c>
      <c r="H2276" s="35"/>
      <c r="I2276" s="48"/>
      <c r="J2276" s="33" t="e">
        <f>VLOOKUP($A2276,EVID_OSEVU!$A$1:$M$4972,11,FALSE)</f>
        <v>#N/A</v>
      </c>
      <c r="K2276" s="39"/>
      <c r="L2276" s="49"/>
      <c r="M2276" s="89" t="e">
        <f t="shared" si="35"/>
        <v>#N/A</v>
      </c>
      <c r="N2276" s="50"/>
      <c r="O2276" s="37" t="e">
        <f>VLOOKUP(EVID_HNOJENI!N2276,HNOJIVA_ALL!$A$2:$Z$3303,4,FALSE)</f>
        <v>#N/A</v>
      </c>
      <c r="P2276" s="51" t="e">
        <f>ROUND(VLOOKUP(EVID_HNOJENI!N2276,HNOJIVA_ALL!$A$2:$Z$3303,14,FALSE)*K2276*IF(L2276="t",10,IF(L2276="kg",0.01,IF(L2276="q",1,IF(L2276="l",0.01*VLOOKUP(EVID_HNOJENI!N2276,HNOJIVA_ALL!$A$2:$AE$3303,31,FALSE),"CHYBA")))),2)</f>
        <v>#N/A</v>
      </c>
      <c r="Q2276" s="51" t="e">
        <f>ROUND(VLOOKUP(EVID_HNOJENI!N2276,HNOJIVA_ALL!$A$2:$Z$3303,15,FALSE)*K2276*IF(L2276="t",10,IF(L2276="kg",0.01,IF(L2276="q",1,IF(L2276="l",0.01*VLOOKUP(EVID_HNOJENI!N2276,HNOJIVA_ALL!$A$2:$AE$3303,31,FALSE),"CHYBA")))),2)</f>
        <v>#N/A</v>
      </c>
      <c r="R2276" s="51" t="e">
        <f>ROUND(VLOOKUP(EVID_HNOJENI!N2276,HNOJIVA_ALL!$A$2:$Z$3303,16,FALSE)*K2276*IF(L2276="t",10,IF(L2276="kg",0.01,IF(L2276="q",1,IF(L2276="l",0.01*VLOOKUP(EVID_HNOJENI!N2276,HNOJIVA_ALL!$A$2:$AE$3303,31,FALSE),"CHYBA")))),2)</f>
        <v>#N/A</v>
      </c>
      <c r="S2276" s="51" t="e">
        <f>ROUND(VLOOKUP(EVID_HNOJENI!N2276,HNOJIVA_ALL!$A$2:$Z$3303,18,FALSE)*K2276*IF(L2276="t",10,IF(L2276="kg",0.01,IF(L2276="q",1,IF(L2276="l",0.01*VLOOKUP(EVID_HNOJENI!N2276,HNOJIVA_ALL!$A$2:$AE$3303,31,FALSE),"CHYBA")))),2)</f>
        <v>#N/A</v>
      </c>
      <c r="T2276" s="51" t="e">
        <f>ROUND(VLOOKUP(EVID_HNOJENI!N2276,HNOJIVA_ALL!$A$2:$Z$3303,17,FALSE)*K2276*IF(L2276="t",10,IF(L2276="kg",0.01,IF(L2276="q",1,IF(L2276="l",0.01*VLOOKUP(EVID_HNOJENI!N2276,HNOJIVA_ALL!$A$2:$AE$3303,31,FALSE),"CHYBA")))),2)</f>
        <v>#N/A</v>
      </c>
      <c r="U2276" s="51" t="e">
        <f>ROUND(VLOOKUP(EVID_HNOJENI!N2276,HNOJIVA_ALL!$A$2:$Z$3303,20,FALSE)*K2276*IF(L2276="t",10,IF(L2276="kg",0.01,IF(L2276="q",1,IF(L2276="l",0.01*VLOOKUP(EVID_HNOJENI!N2276,HNOJIVA_ALL!$A$2:$AE$3303,31,FALSE),"CHYBA")))),2)</f>
        <v>#N/A</v>
      </c>
    </row>
    <row r="2277" spans="1:21" x14ac:dyDescent="0.2">
      <c r="A2277" s="32"/>
      <c r="B2277" s="45" t="e">
        <f>VLOOKUP($A2277,EVID_OSEVU!$A$1:$M$4972,2,FALSE)</f>
        <v>#N/A</v>
      </c>
      <c r="C2277" s="45" t="e">
        <f>VLOOKUP($A2277,EVID_OSEVU!$A$1:$M$4972,3,FALSE)</f>
        <v>#N/A</v>
      </c>
      <c r="D2277" s="45" t="e">
        <f>VLOOKUP($A2277,EVID_OSEVU!$A$1:$M$4972,4,FALSE)</f>
        <v>#N/A</v>
      </c>
      <c r="E2277" s="45" t="e">
        <f>VLOOKUP($A2277,EVID_OSEVU!$A$1:$M$4972,7,FALSE)</f>
        <v>#N/A</v>
      </c>
      <c r="F2277" s="45" t="e">
        <f>VLOOKUP($A2277,EVID_OSEVU!$A$1:$M$4972,8,FALSE)</f>
        <v>#N/A</v>
      </c>
      <c r="G2277" s="45" t="e">
        <f>VLOOKUP($A2277,EVID_OSEVU!$A$1:$M$4972,11,FALSE)</f>
        <v>#N/A</v>
      </c>
      <c r="H2277" s="35"/>
      <c r="I2277" s="48"/>
      <c r="J2277" s="33" t="e">
        <f>VLOOKUP($A2277,EVID_OSEVU!$A$1:$M$4972,11,FALSE)</f>
        <v>#N/A</v>
      </c>
      <c r="K2277" s="39"/>
      <c r="L2277" s="49"/>
      <c r="M2277" s="89" t="e">
        <f t="shared" si="35"/>
        <v>#N/A</v>
      </c>
      <c r="N2277" s="50"/>
      <c r="O2277" s="37" t="e">
        <f>VLOOKUP(EVID_HNOJENI!N2277,HNOJIVA_ALL!$A$2:$Z$3303,4,FALSE)</f>
        <v>#N/A</v>
      </c>
      <c r="P2277" s="51" t="e">
        <f>ROUND(VLOOKUP(EVID_HNOJENI!N2277,HNOJIVA_ALL!$A$2:$Z$3303,14,FALSE)*K2277*IF(L2277="t",10,IF(L2277="kg",0.01,IF(L2277="q",1,IF(L2277="l",0.01*VLOOKUP(EVID_HNOJENI!N2277,HNOJIVA_ALL!$A$2:$AE$3303,31,FALSE),"CHYBA")))),2)</f>
        <v>#N/A</v>
      </c>
      <c r="Q2277" s="51" t="e">
        <f>ROUND(VLOOKUP(EVID_HNOJENI!N2277,HNOJIVA_ALL!$A$2:$Z$3303,15,FALSE)*K2277*IF(L2277="t",10,IF(L2277="kg",0.01,IF(L2277="q",1,IF(L2277="l",0.01*VLOOKUP(EVID_HNOJENI!N2277,HNOJIVA_ALL!$A$2:$AE$3303,31,FALSE),"CHYBA")))),2)</f>
        <v>#N/A</v>
      </c>
      <c r="R2277" s="51" t="e">
        <f>ROUND(VLOOKUP(EVID_HNOJENI!N2277,HNOJIVA_ALL!$A$2:$Z$3303,16,FALSE)*K2277*IF(L2277="t",10,IF(L2277="kg",0.01,IF(L2277="q",1,IF(L2277="l",0.01*VLOOKUP(EVID_HNOJENI!N2277,HNOJIVA_ALL!$A$2:$AE$3303,31,FALSE),"CHYBA")))),2)</f>
        <v>#N/A</v>
      </c>
      <c r="S2277" s="51" t="e">
        <f>ROUND(VLOOKUP(EVID_HNOJENI!N2277,HNOJIVA_ALL!$A$2:$Z$3303,18,FALSE)*K2277*IF(L2277="t",10,IF(L2277="kg",0.01,IF(L2277="q",1,IF(L2277="l",0.01*VLOOKUP(EVID_HNOJENI!N2277,HNOJIVA_ALL!$A$2:$AE$3303,31,FALSE),"CHYBA")))),2)</f>
        <v>#N/A</v>
      </c>
      <c r="T2277" s="51" t="e">
        <f>ROUND(VLOOKUP(EVID_HNOJENI!N2277,HNOJIVA_ALL!$A$2:$Z$3303,17,FALSE)*K2277*IF(L2277="t",10,IF(L2277="kg",0.01,IF(L2277="q",1,IF(L2277="l",0.01*VLOOKUP(EVID_HNOJENI!N2277,HNOJIVA_ALL!$A$2:$AE$3303,31,FALSE),"CHYBA")))),2)</f>
        <v>#N/A</v>
      </c>
      <c r="U2277" s="51" t="e">
        <f>ROUND(VLOOKUP(EVID_HNOJENI!N2277,HNOJIVA_ALL!$A$2:$Z$3303,20,FALSE)*K2277*IF(L2277="t",10,IF(L2277="kg",0.01,IF(L2277="q",1,IF(L2277="l",0.01*VLOOKUP(EVID_HNOJENI!N2277,HNOJIVA_ALL!$A$2:$AE$3303,31,FALSE),"CHYBA")))),2)</f>
        <v>#N/A</v>
      </c>
    </row>
    <row r="2278" spans="1:21" x14ac:dyDescent="0.2">
      <c r="A2278" s="32"/>
      <c r="B2278" s="45" t="e">
        <f>VLOOKUP($A2278,EVID_OSEVU!$A$1:$M$4972,2,FALSE)</f>
        <v>#N/A</v>
      </c>
      <c r="C2278" s="45" t="e">
        <f>VLOOKUP($A2278,EVID_OSEVU!$A$1:$M$4972,3,FALSE)</f>
        <v>#N/A</v>
      </c>
      <c r="D2278" s="45" t="e">
        <f>VLOOKUP($A2278,EVID_OSEVU!$A$1:$M$4972,4,FALSE)</f>
        <v>#N/A</v>
      </c>
      <c r="E2278" s="45" t="e">
        <f>VLOOKUP($A2278,EVID_OSEVU!$A$1:$M$4972,7,FALSE)</f>
        <v>#N/A</v>
      </c>
      <c r="F2278" s="45" t="e">
        <f>VLOOKUP($A2278,EVID_OSEVU!$A$1:$M$4972,8,FALSE)</f>
        <v>#N/A</v>
      </c>
      <c r="G2278" s="45" t="e">
        <f>VLOOKUP($A2278,EVID_OSEVU!$A$1:$M$4972,11,FALSE)</f>
        <v>#N/A</v>
      </c>
      <c r="H2278" s="35"/>
      <c r="I2278" s="48"/>
      <c r="J2278" s="33" t="e">
        <f>VLOOKUP($A2278,EVID_OSEVU!$A$1:$M$4972,11,FALSE)</f>
        <v>#N/A</v>
      </c>
      <c r="K2278" s="39"/>
      <c r="L2278" s="49"/>
      <c r="M2278" s="89" t="e">
        <f t="shared" si="35"/>
        <v>#N/A</v>
      </c>
      <c r="N2278" s="50"/>
      <c r="O2278" s="37" t="e">
        <f>VLOOKUP(EVID_HNOJENI!N2278,HNOJIVA_ALL!$A$2:$Z$3303,4,FALSE)</f>
        <v>#N/A</v>
      </c>
      <c r="P2278" s="51" t="e">
        <f>ROUND(VLOOKUP(EVID_HNOJENI!N2278,HNOJIVA_ALL!$A$2:$Z$3303,14,FALSE)*K2278*IF(L2278="t",10,IF(L2278="kg",0.01,IF(L2278="q",1,IF(L2278="l",0.01*VLOOKUP(EVID_HNOJENI!N2278,HNOJIVA_ALL!$A$2:$AE$3303,31,FALSE),"CHYBA")))),2)</f>
        <v>#N/A</v>
      </c>
      <c r="Q2278" s="51" t="e">
        <f>ROUND(VLOOKUP(EVID_HNOJENI!N2278,HNOJIVA_ALL!$A$2:$Z$3303,15,FALSE)*K2278*IF(L2278="t",10,IF(L2278="kg",0.01,IF(L2278="q",1,IF(L2278="l",0.01*VLOOKUP(EVID_HNOJENI!N2278,HNOJIVA_ALL!$A$2:$AE$3303,31,FALSE),"CHYBA")))),2)</f>
        <v>#N/A</v>
      </c>
      <c r="R2278" s="51" t="e">
        <f>ROUND(VLOOKUP(EVID_HNOJENI!N2278,HNOJIVA_ALL!$A$2:$Z$3303,16,FALSE)*K2278*IF(L2278="t",10,IF(L2278="kg",0.01,IF(L2278="q",1,IF(L2278="l",0.01*VLOOKUP(EVID_HNOJENI!N2278,HNOJIVA_ALL!$A$2:$AE$3303,31,FALSE),"CHYBA")))),2)</f>
        <v>#N/A</v>
      </c>
      <c r="S2278" s="51" t="e">
        <f>ROUND(VLOOKUP(EVID_HNOJENI!N2278,HNOJIVA_ALL!$A$2:$Z$3303,18,FALSE)*K2278*IF(L2278="t",10,IF(L2278="kg",0.01,IF(L2278="q",1,IF(L2278="l",0.01*VLOOKUP(EVID_HNOJENI!N2278,HNOJIVA_ALL!$A$2:$AE$3303,31,FALSE),"CHYBA")))),2)</f>
        <v>#N/A</v>
      </c>
      <c r="T2278" s="51" t="e">
        <f>ROUND(VLOOKUP(EVID_HNOJENI!N2278,HNOJIVA_ALL!$A$2:$Z$3303,17,FALSE)*K2278*IF(L2278="t",10,IF(L2278="kg",0.01,IF(L2278="q",1,IF(L2278="l",0.01*VLOOKUP(EVID_HNOJENI!N2278,HNOJIVA_ALL!$A$2:$AE$3303,31,FALSE),"CHYBA")))),2)</f>
        <v>#N/A</v>
      </c>
      <c r="U2278" s="51" t="e">
        <f>ROUND(VLOOKUP(EVID_HNOJENI!N2278,HNOJIVA_ALL!$A$2:$Z$3303,20,FALSE)*K2278*IF(L2278="t",10,IF(L2278="kg",0.01,IF(L2278="q",1,IF(L2278="l",0.01*VLOOKUP(EVID_HNOJENI!N2278,HNOJIVA_ALL!$A$2:$AE$3303,31,FALSE),"CHYBA")))),2)</f>
        <v>#N/A</v>
      </c>
    </row>
    <row r="2279" spans="1:21" x14ac:dyDescent="0.2">
      <c r="A2279" s="32"/>
      <c r="B2279" s="45" t="e">
        <f>VLOOKUP($A2279,EVID_OSEVU!$A$1:$M$4972,2,FALSE)</f>
        <v>#N/A</v>
      </c>
      <c r="C2279" s="45" t="e">
        <f>VLOOKUP($A2279,EVID_OSEVU!$A$1:$M$4972,3,FALSE)</f>
        <v>#N/A</v>
      </c>
      <c r="D2279" s="45" t="e">
        <f>VLOOKUP($A2279,EVID_OSEVU!$A$1:$M$4972,4,FALSE)</f>
        <v>#N/A</v>
      </c>
      <c r="E2279" s="45" t="e">
        <f>VLOOKUP($A2279,EVID_OSEVU!$A$1:$M$4972,7,FALSE)</f>
        <v>#N/A</v>
      </c>
      <c r="F2279" s="45" t="e">
        <f>VLOOKUP($A2279,EVID_OSEVU!$A$1:$M$4972,8,FALSE)</f>
        <v>#N/A</v>
      </c>
      <c r="G2279" s="45" t="e">
        <f>VLOOKUP($A2279,EVID_OSEVU!$A$1:$M$4972,11,FALSE)</f>
        <v>#N/A</v>
      </c>
      <c r="H2279" s="35"/>
      <c r="I2279" s="48"/>
      <c r="J2279" s="33" t="e">
        <f>VLOOKUP($A2279,EVID_OSEVU!$A$1:$M$4972,11,FALSE)</f>
        <v>#N/A</v>
      </c>
      <c r="K2279" s="39"/>
      <c r="L2279" s="49"/>
      <c r="M2279" s="89" t="e">
        <f t="shared" si="35"/>
        <v>#N/A</v>
      </c>
      <c r="N2279" s="50"/>
      <c r="O2279" s="37" t="e">
        <f>VLOOKUP(EVID_HNOJENI!N2279,HNOJIVA_ALL!$A$2:$Z$3303,4,FALSE)</f>
        <v>#N/A</v>
      </c>
      <c r="P2279" s="51" t="e">
        <f>ROUND(VLOOKUP(EVID_HNOJENI!N2279,HNOJIVA_ALL!$A$2:$Z$3303,14,FALSE)*K2279*IF(L2279="t",10,IF(L2279="kg",0.01,IF(L2279="q",1,IF(L2279="l",0.01*VLOOKUP(EVID_HNOJENI!N2279,HNOJIVA_ALL!$A$2:$AE$3303,31,FALSE),"CHYBA")))),2)</f>
        <v>#N/A</v>
      </c>
      <c r="Q2279" s="51" t="e">
        <f>ROUND(VLOOKUP(EVID_HNOJENI!N2279,HNOJIVA_ALL!$A$2:$Z$3303,15,FALSE)*K2279*IF(L2279="t",10,IF(L2279="kg",0.01,IF(L2279="q",1,IF(L2279="l",0.01*VLOOKUP(EVID_HNOJENI!N2279,HNOJIVA_ALL!$A$2:$AE$3303,31,FALSE),"CHYBA")))),2)</f>
        <v>#N/A</v>
      </c>
      <c r="R2279" s="51" t="e">
        <f>ROUND(VLOOKUP(EVID_HNOJENI!N2279,HNOJIVA_ALL!$A$2:$Z$3303,16,FALSE)*K2279*IF(L2279="t",10,IF(L2279="kg",0.01,IF(L2279="q",1,IF(L2279="l",0.01*VLOOKUP(EVID_HNOJENI!N2279,HNOJIVA_ALL!$A$2:$AE$3303,31,FALSE),"CHYBA")))),2)</f>
        <v>#N/A</v>
      </c>
      <c r="S2279" s="51" t="e">
        <f>ROUND(VLOOKUP(EVID_HNOJENI!N2279,HNOJIVA_ALL!$A$2:$Z$3303,18,FALSE)*K2279*IF(L2279="t",10,IF(L2279="kg",0.01,IF(L2279="q",1,IF(L2279="l",0.01*VLOOKUP(EVID_HNOJENI!N2279,HNOJIVA_ALL!$A$2:$AE$3303,31,FALSE),"CHYBA")))),2)</f>
        <v>#N/A</v>
      </c>
      <c r="T2279" s="51" t="e">
        <f>ROUND(VLOOKUP(EVID_HNOJENI!N2279,HNOJIVA_ALL!$A$2:$Z$3303,17,FALSE)*K2279*IF(L2279="t",10,IF(L2279="kg",0.01,IF(L2279="q",1,IF(L2279="l",0.01*VLOOKUP(EVID_HNOJENI!N2279,HNOJIVA_ALL!$A$2:$AE$3303,31,FALSE),"CHYBA")))),2)</f>
        <v>#N/A</v>
      </c>
      <c r="U2279" s="51" t="e">
        <f>ROUND(VLOOKUP(EVID_HNOJENI!N2279,HNOJIVA_ALL!$A$2:$Z$3303,20,FALSE)*K2279*IF(L2279="t",10,IF(L2279="kg",0.01,IF(L2279="q",1,IF(L2279="l",0.01*VLOOKUP(EVID_HNOJENI!N2279,HNOJIVA_ALL!$A$2:$AE$3303,31,FALSE),"CHYBA")))),2)</f>
        <v>#N/A</v>
      </c>
    </row>
    <row r="2280" spans="1:21" x14ac:dyDescent="0.2">
      <c r="A2280" s="32"/>
      <c r="B2280" s="45" t="e">
        <f>VLOOKUP($A2280,EVID_OSEVU!$A$1:$M$4972,2,FALSE)</f>
        <v>#N/A</v>
      </c>
      <c r="C2280" s="45" t="e">
        <f>VLOOKUP($A2280,EVID_OSEVU!$A$1:$M$4972,3,FALSE)</f>
        <v>#N/A</v>
      </c>
      <c r="D2280" s="45" t="e">
        <f>VLOOKUP($A2280,EVID_OSEVU!$A$1:$M$4972,4,FALSE)</f>
        <v>#N/A</v>
      </c>
      <c r="E2280" s="45" t="e">
        <f>VLOOKUP($A2280,EVID_OSEVU!$A$1:$M$4972,7,FALSE)</f>
        <v>#N/A</v>
      </c>
      <c r="F2280" s="45" t="e">
        <f>VLOOKUP($A2280,EVID_OSEVU!$A$1:$M$4972,8,FALSE)</f>
        <v>#N/A</v>
      </c>
      <c r="G2280" s="45" t="e">
        <f>VLOOKUP($A2280,EVID_OSEVU!$A$1:$M$4972,11,FALSE)</f>
        <v>#N/A</v>
      </c>
      <c r="H2280" s="35"/>
      <c r="I2280" s="48"/>
      <c r="J2280" s="33" t="e">
        <f>VLOOKUP($A2280,EVID_OSEVU!$A$1:$M$4972,11,FALSE)</f>
        <v>#N/A</v>
      </c>
      <c r="K2280" s="39"/>
      <c r="L2280" s="49"/>
      <c r="M2280" s="89" t="e">
        <f t="shared" si="35"/>
        <v>#N/A</v>
      </c>
      <c r="N2280" s="50"/>
      <c r="O2280" s="37" t="e">
        <f>VLOOKUP(EVID_HNOJENI!N2280,HNOJIVA_ALL!$A$2:$Z$3303,4,FALSE)</f>
        <v>#N/A</v>
      </c>
      <c r="P2280" s="51" t="e">
        <f>ROUND(VLOOKUP(EVID_HNOJENI!N2280,HNOJIVA_ALL!$A$2:$Z$3303,14,FALSE)*K2280*IF(L2280="t",10,IF(L2280="kg",0.01,IF(L2280="q",1,IF(L2280="l",0.01*VLOOKUP(EVID_HNOJENI!N2280,HNOJIVA_ALL!$A$2:$AE$3303,31,FALSE),"CHYBA")))),2)</f>
        <v>#N/A</v>
      </c>
      <c r="Q2280" s="51" t="e">
        <f>ROUND(VLOOKUP(EVID_HNOJENI!N2280,HNOJIVA_ALL!$A$2:$Z$3303,15,FALSE)*K2280*IF(L2280="t",10,IF(L2280="kg",0.01,IF(L2280="q",1,IF(L2280="l",0.01*VLOOKUP(EVID_HNOJENI!N2280,HNOJIVA_ALL!$A$2:$AE$3303,31,FALSE),"CHYBA")))),2)</f>
        <v>#N/A</v>
      </c>
      <c r="R2280" s="51" t="e">
        <f>ROUND(VLOOKUP(EVID_HNOJENI!N2280,HNOJIVA_ALL!$A$2:$Z$3303,16,FALSE)*K2280*IF(L2280="t",10,IF(L2280="kg",0.01,IF(L2280="q",1,IF(L2280="l",0.01*VLOOKUP(EVID_HNOJENI!N2280,HNOJIVA_ALL!$A$2:$AE$3303,31,FALSE),"CHYBA")))),2)</f>
        <v>#N/A</v>
      </c>
      <c r="S2280" s="51" t="e">
        <f>ROUND(VLOOKUP(EVID_HNOJENI!N2280,HNOJIVA_ALL!$A$2:$Z$3303,18,FALSE)*K2280*IF(L2280="t",10,IF(L2280="kg",0.01,IF(L2280="q",1,IF(L2280="l",0.01*VLOOKUP(EVID_HNOJENI!N2280,HNOJIVA_ALL!$A$2:$AE$3303,31,FALSE),"CHYBA")))),2)</f>
        <v>#N/A</v>
      </c>
      <c r="T2280" s="51" t="e">
        <f>ROUND(VLOOKUP(EVID_HNOJENI!N2280,HNOJIVA_ALL!$A$2:$Z$3303,17,FALSE)*K2280*IF(L2280="t",10,IF(L2280="kg",0.01,IF(L2280="q",1,IF(L2280="l",0.01*VLOOKUP(EVID_HNOJENI!N2280,HNOJIVA_ALL!$A$2:$AE$3303,31,FALSE),"CHYBA")))),2)</f>
        <v>#N/A</v>
      </c>
      <c r="U2280" s="51" t="e">
        <f>ROUND(VLOOKUP(EVID_HNOJENI!N2280,HNOJIVA_ALL!$A$2:$Z$3303,20,FALSE)*K2280*IF(L2280="t",10,IF(L2280="kg",0.01,IF(L2280="q",1,IF(L2280="l",0.01*VLOOKUP(EVID_HNOJENI!N2280,HNOJIVA_ALL!$A$2:$AE$3303,31,FALSE),"CHYBA")))),2)</f>
        <v>#N/A</v>
      </c>
    </row>
    <row r="2281" spans="1:21" x14ac:dyDescent="0.2">
      <c r="A2281" s="32"/>
      <c r="B2281" s="45" t="e">
        <f>VLOOKUP($A2281,EVID_OSEVU!$A$1:$M$4972,2,FALSE)</f>
        <v>#N/A</v>
      </c>
      <c r="C2281" s="45" t="e">
        <f>VLOOKUP($A2281,EVID_OSEVU!$A$1:$M$4972,3,FALSE)</f>
        <v>#N/A</v>
      </c>
      <c r="D2281" s="45" t="e">
        <f>VLOOKUP($A2281,EVID_OSEVU!$A$1:$M$4972,4,FALSE)</f>
        <v>#N/A</v>
      </c>
      <c r="E2281" s="45" t="e">
        <f>VLOOKUP($A2281,EVID_OSEVU!$A$1:$M$4972,7,FALSE)</f>
        <v>#N/A</v>
      </c>
      <c r="F2281" s="45" t="e">
        <f>VLOOKUP($A2281,EVID_OSEVU!$A$1:$M$4972,8,FALSE)</f>
        <v>#N/A</v>
      </c>
      <c r="G2281" s="45" t="e">
        <f>VLOOKUP($A2281,EVID_OSEVU!$A$1:$M$4972,11,FALSE)</f>
        <v>#N/A</v>
      </c>
      <c r="H2281" s="35"/>
      <c r="I2281" s="48"/>
      <c r="J2281" s="33" t="e">
        <f>VLOOKUP($A2281,EVID_OSEVU!$A$1:$M$4972,11,FALSE)</f>
        <v>#N/A</v>
      </c>
      <c r="K2281" s="39"/>
      <c r="L2281" s="49"/>
      <c r="M2281" s="89" t="e">
        <f t="shared" si="35"/>
        <v>#N/A</v>
      </c>
      <c r="N2281" s="50"/>
      <c r="O2281" s="37" t="e">
        <f>VLOOKUP(EVID_HNOJENI!N2281,HNOJIVA_ALL!$A$2:$Z$3303,4,FALSE)</f>
        <v>#N/A</v>
      </c>
      <c r="P2281" s="51" t="e">
        <f>ROUND(VLOOKUP(EVID_HNOJENI!N2281,HNOJIVA_ALL!$A$2:$Z$3303,14,FALSE)*K2281*IF(L2281="t",10,IF(L2281="kg",0.01,IF(L2281="q",1,IF(L2281="l",0.01*VLOOKUP(EVID_HNOJENI!N2281,HNOJIVA_ALL!$A$2:$AE$3303,31,FALSE),"CHYBA")))),2)</f>
        <v>#N/A</v>
      </c>
      <c r="Q2281" s="51" t="e">
        <f>ROUND(VLOOKUP(EVID_HNOJENI!N2281,HNOJIVA_ALL!$A$2:$Z$3303,15,FALSE)*K2281*IF(L2281="t",10,IF(L2281="kg",0.01,IF(L2281="q",1,IF(L2281="l",0.01*VLOOKUP(EVID_HNOJENI!N2281,HNOJIVA_ALL!$A$2:$AE$3303,31,FALSE),"CHYBA")))),2)</f>
        <v>#N/A</v>
      </c>
      <c r="R2281" s="51" t="e">
        <f>ROUND(VLOOKUP(EVID_HNOJENI!N2281,HNOJIVA_ALL!$A$2:$Z$3303,16,FALSE)*K2281*IF(L2281="t",10,IF(L2281="kg",0.01,IF(L2281="q",1,IF(L2281="l",0.01*VLOOKUP(EVID_HNOJENI!N2281,HNOJIVA_ALL!$A$2:$AE$3303,31,FALSE),"CHYBA")))),2)</f>
        <v>#N/A</v>
      </c>
      <c r="S2281" s="51" t="e">
        <f>ROUND(VLOOKUP(EVID_HNOJENI!N2281,HNOJIVA_ALL!$A$2:$Z$3303,18,FALSE)*K2281*IF(L2281="t",10,IF(L2281="kg",0.01,IF(L2281="q",1,IF(L2281="l",0.01*VLOOKUP(EVID_HNOJENI!N2281,HNOJIVA_ALL!$A$2:$AE$3303,31,FALSE),"CHYBA")))),2)</f>
        <v>#N/A</v>
      </c>
      <c r="T2281" s="51" t="e">
        <f>ROUND(VLOOKUP(EVID_HNOJENI!N2281,HNOJIVA_ALL!$A$2:$Z$3303,17,FALSE)*K2281*IF(L2281="t",10,IF(L2281="kg",0.01,IF(L2281="q",1,IF(L2281="l",0.01*VLOOKUP(EVID_HNOJENI!N2281,HNOJIVA_ALL!$A$2:$AE$3303,31,FALSE),"CHYBA")))),2)</f>
        <v>#N/A</v>
      </c>
      <c r="U2281" s="51" t="e">
        <f>ROUND(VLOOKUP(EVID_HNOJENI!N2281,HNOJIVA_ALL!$A$2:$Z$3303,20,FALSE)*K2281*IF(L2281="t",10,IF(L2281="kg",0.01,IF(L2281="q",1,IF(L2281="l",0.01*VLOOKUP(EVID_HNOJENI!N2281,HNOJIVA_ALL!$A$2:$AE$3303,31,FALSE),"CHYBA")))),2)</f>
        <v>#N/A</v>
      </c>
    </row>
    <row r="2282" spans="1:21" x14ac:dyDescent="0.2">
      <c r="A2282" s="32"/>
      <c r="B2282" s="45" t="e">
        <f>VLOOKUP($A2282,EVID_OSEVU!$A$1:$M$4972,2,FALSE)</f>
        <v>#N/A</v>
      </c>
      <c r="C2282" s="45" t="e">
        <f>VLOOKUP($A2282,EVID_OSEVU!$A$1:$M$4972,3,FALSE)</f>
        <v>#N/A</v>
      </c>
      <c r="D2282" s="45" t="e">
        <f>VLOOKUP($A2282,EVID_OSEVU!$A$1:$M$4972,4,FALSE)</f>
        <v>#N/A</v>
      </c>
      <c r="E2282" s="45" t="e">
        <f>VLOOKUP($A2282,EVID_OSEVU!$A$1:$M$4972,7,FALSE)</f>
        <v>#N/A</v>
      </c>
      <c r="F2282" s="45" t="e">
        <f>VLOOKUP($A2282,EVID_OSEVU!$A$1:$M$4972,8,FALSE)</f>
        <v>#N/A</v>
      </c>
      <c r="G2282" s="45" t="e">
        <f>VLOOKUP($A2282,EVID_OSEVU!$A$1:$M$4972,11,FALSE)</f>
        <v>#N/A</v>
      </c>
      <c r="H2282" s="35"/>
      <c r="I2282" s="48"/>
      <c r="J2282" s="33" t="e">
        <f>VLOOKUP($A2282,EVID_OSEVU!$A$1:$M$4972,11,FALSE)</f>
        <v>#N/A</v>
      </c>
      <c r="K2282" s="39"/>
      <c r="L2282" s="49"/>
      <c r="M2282" s="89" t="e">
        <f t="shared" si="35"/>
        <v>#N/A</v>
      </c>
      <c r="N2282" s="50"/>
      <c r="O2282" s="37" t="e">
        <f>VLOOKUP(EVID_HNOJENI!N2282,HNOJIVA_ALL!$A$2:$Z$3303,4,FALSE)</f>
        <v>#N/A</v>
      </c>
      <c r="P2282" s="51" t="e">
        <f>ROUND(VLOOKUP(EVID_HNOJENI!N2282,HNOJIVA_ALL!$A$2:$Z$3303,14,FALSE)*K2282*IF(L2282="t",10,IF(L2282="kg",0.01,IF(L2282="q",1,IF(L2282="l",0.01*VLOOKUP(EVID_HNOJENI!N2282,HNOJIVA_ALL!$A$2:$AE$3303,31,FALSE),"CHYBA")))),2)</f>
        <v>#N/A</v>
      </c>
      <c r="Q2282" s="51" t="e">
        <f>ROUND(VLOOKUP(EVID_HNOJENI!N2282,HNOJIVA_ALL!$A$2:$Z$3303,15,FALSE)*K2282*IF(L2282="t",10,IF(L2282="kg",0.01,IF(L2282="q",1,IF(L2282="l",0.01*VLOOKUP(EVID_HNOJENI!N2282,HNOJIVA_ALL!$A$2:$AE$3303,31,FALSE),"CHYBA")))),2)</f>
        <v>#N/A</v>
      </c>
      <c r="R2282" s="51" t="e">
        <f>ROUND(VLOOKUP(EVID_HNOJENI!N2282,HNOJIVA_ALL!$A$2:$Z$3303,16,FALSE)*K2282*IF(L2282="t",10,IF(L2282="kg",0.01,IF(L2282="q",1,IF(L2282="l",0.01*VLOOKUP(EVID_HNOJENI!N2282,HNOJIVA_ALL!$A$2:$AE$3303,31,FALSE),"CHYBA")))),2)</f>
        <v>#N/A</v>
      </c>
      <c r="S2282" s="51" t="e">
        <f>ROUND(VLOOKUP(EVID_HNOJENI!N2282,HNOJIVA_ALL!$A$2:$Z$3303,18,FALSE)*K2282*IF(L2282="t",10,IF(L2282="kg",0.01,IF(L2282="q",1,IF(L2282="l",0.01*VLOOKUP(EVID_HNOJENI!N2282,HNOJIVA_ALL!$A$2:$AE$3303,31,FALSE),"CHYBA")))),2)</f>
        <v>#N/A</v>
      </c>
      <c r="T2282" s="51" t="e">
        <f>ROUND(VLOOKUP(EVID_HNOJENI!N2282,HNOJIVA_ALL!$A$2:$Z$3303,17,FALSE)*K2282*IF(L2282="t",10,IF(L2282="kg",0.01,IF(L2282="q",1,IF(L2282="l",0.01*VLOOKUP(EVID_HNOJENI!N2282,HNOJIVA_ALL!$A$2:$AE$3303,31,FALSE),"CHYBA")))),2)</f>
        <v>#N/A</v>
      </c>
      <c r="U2282" s="51" t="e">
        <f>ROUND(VLOOKUP(EVID_HNOJENI!N2282,HNOJIVA_ALL!$A$2:$Z$3303,20,FALSE)*K2282*IF(L2282="t",10,IF(L2282="kg",0.01,IF(L2282="q",1,IF(L2282="l",0.01*VLOOKUP(EVID_HNOJENI!N2282,HNOJIVA_ALL!$A$2:$AE$3303,31,FALSE),"CHYBA")))),2)</f>
        <v>#N/A</v>
      </c>
    </row>
    <row r="2283" spans="1:21" x14ac:dyDescent="0.2">
      <c r="A2283" s="32"/>
      <c r="B2283" s="45" t="e">
        <f>VLOOKUP($A2283,EVID_OSEVU!$A$1:$M$4972,2,FALSE)</f>
        <v>#N/A</v>
      </c>
      <c r="C2283" s="45" t="e">
        <f>VLOOKUP($A2283,EVID_OSEVU!$A$1:$M$4972,3,FALSE)</f>
        <v>#N/A</v>
      </c>
      <c r="D2283" s="45" t="e">
        <f>VLOOKUP($A2283,EVID_OSEVU!$A$1:$M$4972,4,FALSE)</f>
        <v>#N/A</v>
      </c>
      <c r="E2283" s="45" t="e">
        <f>VLOOKUP($A2283,EVID_OSEVU!$A$1:$M$4972,7,FALSE)</f>
        <v>#N/A</v>
      </c>
      <c r="F2283" s="45" t="e">
        <f>VLOOKUP($A2283,EVID_OSEVU!$A$1:$M$4972,8,FALSE)</f>
        <v>#N/A</v>
      </c>
      <c r="G2283" s="45" t="e">
        <f>VLOOKUP($A2283,EVID_OSEVU!$A$1:$M$4972,11,FALSE)</f>
        <v>#N/A</v>
      </c>
      <c r="H2283" s="35"/>
      <c r="I2283" s="48"/>
      <c r="J2283" s="33" t="e">
        <f>VLOOKUP($A2283,EVID_OSEVU!$A$1:$M$4972,11,FALSE)</f>
        <v>#N/A</v>
      </c>
      <c r="K2283" s="39"/>
      <c r="L2283" s="49"/>
      <c r="M2283" s="89" t="e">
        <f t="shared" si="35"/>
        <v>#N/A</v>
      </c>
      <c r="N2283" s="50"/>
      <c r="O2283" s="37" t="e">
        <f>VLOOKUP(EVID_HNOJENI!N2283,HNOJIVA_ALL!$A$2:$Z$3303,4,FALSE)</f>
        <v>#N/A</v>
      </c>
      <c r="P2283" s="51" t="e">
        <f>ROUND(VLOOKUP(EVID_HNOJENI!N2283,HNOJIVA_ALL!$A$2:$Z$3303,14,FALSE)*K2283*IF(L2283="t",10,IF(L2283="kg",0.01,IF(L2283="q",1,IF(L2283="l",0.01*VLOOKUP(EVID_HNOJENI!N2283,HNOJIVA_ALL!$A$2:$AE$3303,31,FALSE),"CHYBA")))),2)</f>
        <v>#N/A</v>
      </c>
      <c r="Q2283" s="51" t="e">
        <f>ROUND(VLOOKUP(EVID_HNOJENI!N2283,HNOJIVA_ALL!$A$2:$Z$3303,15,FALSE)*K2283*IF(L2283="t",10,IF(L2283="kg",0.01,IF(L2283="q",1,IF(L2283="l",0.01*VLOOKUP(EVID_HNOJENI!N2283,HNOJIVA_ALL!$A$2:$AE$3303,31,FALSE),"CHYBA")))),2)</f>
        <v>#N/A</v>
      </c>
      <c r="R2283" s="51" t="e">
        <f>ROUND(VLOOKUP(EVID_HNOJENI!N2283,HNOJIVA_ALL!$A$2:$Z$3303,16,FALSE)*K2283*IF(L2283="t",10,IF(L2283="kg",0.01,IF(L2283="q",1,IF(L2283="l",0.01*VLOOKUP(EVID_HNOJENI!N2283,HNOJIVA_ALL!$A$2:$AE$3303,31,FALSE),"CHYBA")))),2)</f>
        <v>#N/A</v>
      </c>
      <c r="S2283" s="51" t="e">
        <f>ROUND(VLOOKUP(EVID_HNOJENI!N2283,HNOJIVA_ALL!$A$2:$Z$3303,18,FALSE)*K2283*IF(L2283="t",10,IF(L2283="kg",0.01,IF(L2283="q",1,IF(L2283="l",0.01*VLOOKUP(EVID_HNOJENI!N2283,HNOJIVA_ALL!$A$2:$AE$3303,31,FALSE),"CHYBA")))),2)</f>
        <v>#N/A</v>
      </c>
      <c r="T2283" s="51" t="e">
        <f>ROUND(VLOOKUP(EVID_HNOJENI!N2283,HNOJIVA_ALL!$A$2:$Z$3303,17,FALSE)*K2283*IF(L2283="t",10,IF(L2283="kg",0.01,IF(L2283="q",1,IF(L2283="l",0.01*VLOOKUP(EVID_HNOJENI!N2283,HNOJIVA_ALL!$A$2:$AE$3303,31,FALSE),"CHYBA")))),2)</f>
        <v>#N/A</v>
      </c>
      <c r="U2283" s="51" t="e">
        <f>ROUND(VLOOKUP(EVID_HNOJENI!N2283,HNOJIVA_ALL!$A$2:$Z$3303,20,FALSE)*K2283*IF(L2283="t",10,IF(L2283="kg",0.01,IF(L2283="q",1,IF(L2283="l",0.01*VLOOKUP(EVID_HNOJENI!N2283,HNOJIVA_ALL!$A$2:$AE$3303,31,FALSE),"CHYBA")))),2)</f>
        <v>#N/A</v>
      </c>
    </row>
    <row r="2284" spans="1:21" x14ac:dyDescent="0.2">
      <c r="A2284" s="32"/>
      <c r="B2284" s="45" t="e">
        <f>VLOOKUP($A2284,EVID_OSEVU!$A$1:$M$4972,2,FALSE)</f>
        <v>#N/A</v>
      </c>
      <c r="C2284" s="45" t="e">
        <f>VLOOKUP($A2284,EVID_OSEVU!$A$1:$M$4972,3,FALSE)</f>
        <v>#N/A</v>
      </c>
      <c r="D2284" s="45" t="e">
        <f>VLOOKUP($A2284,EVID_OSEVU!$A$1:$M$4972,4,FALSE)</f>
        <v>#N/A</v>
      </c>
      <c r="E2284" s="45" t="e">
        <f>VLOOKUP($A2284,EVID_OSEVU!$A$1:$M$4972,7,FALSE)</f>
        <v>#N/A</v>
      </c>
      <c r="F2284" s="45" t="e">
        <f>VLOOKUP($A2284,EVID_OSEVU!$A$1:$M$4972,8,FALSE)</f>
        <v>#N/A</v>
      </c>
      <c r="G2284" s="45" t="e">
        <f>VLOOKUP($A2284,EVID_OSEVU!$A$1:$M$4972,11,FALSE)</f>
        <v>#N/A</v>
      </c>
      <c r="H2284" s="35"/>
      <c r="I2284" s="48"/>
      <c r="J2284" s="33" t="e">
        <f>VLOOKUP($A2284,EVID_OSEVU!$A$1:$M$4972,11,FALSE)</f>
        <v>#N/A</v>
      </c>
      <c r="K2284" s="39"/>
      <c r="L2284" s="49"/>
      <c r="M2284" s="89" t="e">
        <f t="shared" si="35"/>
        <v>#N/A</v>
      </c>
      <c r="N2284" s="50"/>
      <c r="O2284" s="37" t="e">
        <f>VLOOKUP(EVID_HNOJENI!N2284,HNOJIVA_ALL!$A$2:$Z$3303,4,FALSE)</f>
        <v>#N/A</v>
      </c>
      <c r="P2284" s="51" t="e">
        <f>ROUND(VLOOKUP(EVID_HNOJENI!N2284,HNOJIVA_ALL!$A$2:$Z$3303,14,FALSE)*K2284*IF(L2284="t",10,IF(L2284="kg",0.01,IF(L2284="q",1,IF(L2284="l",0.01*VLOOKUP(EVID_HNOJENI!N2284,HNOJIVA_ALL!$A$2:$AE$3303,31,FALSE),"CHYBA")))),2)</f>
        <v>#N/A</v>
      </c>
      <c r="Q2284" s="51" t="e">
        <f>ROUND(VLOOKUP(EVID_HNOJENI!N2284,HNOJIVA_ALL!$A$2:$Z$3303,15,FALSE)*K2284*IF(L2284="t",10,IF(L2284="kg",0.01,IF(L2284="q",1,IF(L2284="l",0.01*VLOOKUP(EVID_HNOJENI!N2284,HNOJIVA_ALL!$A$2:$AE$3303,31,FALSE),"CHYBA")))),2)</f>
        <v>#N/A</v>
      </c>
      <c r="R2284" s="51" t="e">
        <f>ROUND(VLOOKUP(EVID_HNOJENI!N2284,HNOJIVA_ALL!$A$2:$Z$3303,16,FALSE)*K2284*IF(L2284="t",10,IF(L2284="kg",0.01,IF(L2284="q",1,IF(L2284="l",0.01*VLOOKUP(EVID_HNOJENI!N2284,HNOJIVA_ALL!$A$2:$AE$3303,31,FALSE),"CHYBA")))),2)</f>
        <v>#N/A</v>
      </c>
      <c r="S2284" s="51" t="e">
        <f>ROUND(VLOOKUP(EVID_HNOJENI!N2284,HNOJIVA_ALL!$A$2:$Z$3303,18,FALSE)*K2284*IF(L2284="t",10,IF(L2284="kg",0.01,IF(L2284="q",1,IF(L2284="l",0.01*VLOOKUP(EVID_HNOJENI!N2284,HNOJIVA_ALL!$A$2:$AE$3303,31,FALSE),"CHYBA")))),2)</f>
        <v>#N/A</v>
      </c>
      <c r="T2284" s="51" t="e">
        <f>ROUND(VLOOKUP(EVID_HNOJENI!N2284,HNOJIVA_ALL!$A$2:$Z$3303,17,FALSE)*K2284*IF(L2284="t",10,IF(L2284="kg",0.01,IF(L2284="q",1,IF(L2284="l",0.01*VLOOKUP(EVID_HNOJENI!N2284,HNOJIVA_ALL!$A$2:$AE$3303,31,FALSE),"CHYBA")))),2)</f>
        <v>#N/A</v>
      </c>
      <c r="U2284" s="51" t="e">
        <f>ROUND(VLOOKUP(EVID_HNOJENI!N2284,HNOJIVA_ALL!$A$2:$Z$3303,20,FALSE)*K2284*IF(L2284="t",10,IF(L2284="kg",0.01,IF(L2284="q",1,IF(L2284="l",0.01*VLOOKUP(EVID_HNOJENI!N2284,HNOJIVA_ALL!$A$2:$AE$3303,31,FALSE),"CHYBA")))),2)</f>
        <v>#N/A</v>
      </c>
    </row>
    <row r="2285" spans="1:21" x14ac:dyDescent="0.2">
      <c r="A2285" s="32"/>
      <c r="B2285" s="45" t="e">
        <f>VLOOKUP($A2285,EVID_OSEVU!$A$1:$M$4972,2,FALSE)</f>
        <v>#N/A</v>
      </c>
      <c r="C2285" s="45" t="e">
        <f>VLOOKUP($A2285,EVID_OSEVU!$A$1:$M$4972,3,FALSE)</f>
        <v>#N/A</v>
      </c>
      <c r="D2285" s="45" t="e">
        <f>VLOOKUP($A2285,EVID_OSEVU!$A$1:$M$4972,4,FALSE)</f>
        <v>#N/A</v>
      </c>
      <c r="E2285" s="45" t="e">
        <f>VLOOKUP($A2285,EVID_OSEVU!$A$1:$M$4972,7,FALSE)</f>
        <v>#N/A</v>
      </c>
      <c r="F2285" s="45" t="e">
        <f>VLOOKUP($A2285,EVID_OSEVU!$A$1:$M$4972,8,FALSE)</f>
        <v>#N/A</v>
      </c>
      <c r="G2285" s="45" t="e">
        <f>VLOOKUP($A2285,EVID_OSEVU!$A$1:$M$4972,11,FALSE)</f>
        <v>#N/A</v>
      </c>
      <c r="H2285" s="35"/>
      <c r="I2285" s="48"/>
      <c r="J2285" s="33" t="e">
        <f>VLOOKUP($A2285,EVID_OSEVU!$A$1:$M$4972,11,FALSE)</f>
        <v>#N/A</v>
      </c>
      <c r="K2285" s="39"/>
      <c r="L2285" s="49"/>
      <c r="M2285" s="89" t="e">
        <f t="shared" si="35"/>
        <v>#N/A</v>
      </c>
      <c r="N2285" s="50"/>
      <c r="O2285" s="37" t="e">
        <f>VLOOKUP(EVID_HNOJENI!N2285,HNOJIVA_ALL!$A$2:$Z$3303,4,FALSE)</f>
        <v>#N/A</v>
      </c>
      <c r="P2285" s="51" t="e">
        <f>ROUND(VLOOKUP(EVID_HNOJENI!N2285,HNOJIVA_ALL!$A$2:$Z$3303,14,FALSE)*K2285*IF(L2285="t",10,IF(L2285="kg",0.01,IF(L2285="q",1,IF(L2285="l",0.01*VLOOKUP(EVID_HNOJENI!N2285,HNOJIVA_ALL!$A$2:$AE$3303,31,FALSE),"CHYBA")))),2)</f>
        <v>#N/A</v>
      </c>
      <c r="Q2285" s="51" t="e">
        <f>ROUND(VLOOKUP(EVID_HNOJENI!N2285,HNOJIVA_ALL!$A$2:$Z$3303,15,FALSE)*K2285*IF(L2285="t",10,IF(L2285="kg",0.01,IF(L2285="q",1,IF(L2285="l",0.01*VLOOKUP(EVID_HNOJENI!N2285,HNOJIVA_ALL!$A$2:$AE$3303,31,FALSE),"CHYBA")))),2)</f>
        <v>#N/A</v>
      </c>
      <c r="R2285" s="51" t="e">
        <f>ROUND(VLOOKUP(EVID_HNOJENI!N2285,HNOJIVA_ALL!$A$2:$Z$3303,16,FALSE)*K2285*IF(L2285="t",10,IF(L2285="kg",0.01,IF(L2285="q",1,IF(L2285="l",0.01*VLOOKUP(EVID_HNOJENI!N2285,HNOJIVA_ALL!$A$2:$AE$3303,31,FALSE),"CHYBA")))),2)</f>
        <v>#N/A</v>
      </c>
      <c r="S2285" s="51" t="e">
        <f>ROUND(VLOOKUP(EVID_HNOJENI!N2285,HNOJIVA_ALL!$A$2:$Z$3303,18,FALSE)*K2285*IF(L2285="t",10,IF(L2285="kg",0.01,IF(L2285="q",1,IF(L2285="l",0.01*VLOOKUP(EVID_HNOJENI!N2285,HNOJIVA_ALL!$A$2:$AE$3303,31,FALSE),"CHYBA")))),2)</f>
        <v>#N/A</v>
      </c>
      <c r="T2285" s="51" t="e">
        <f>ROUND(VLOOKUP(EVID_HNOJENI!N2285,HNOJIVA_ALL!$A$2:$Z$3303,17,FALSE)*K2285*IF(L2285="t",10,IF(L2285="kg",0.01,IF(L2285="q",1,IF(L2285="l",0.01*VLOOKUP(EVID_HNOJENI!N2285,HNOJIVA_ALL!$A$2:$AE$3303,31,FALSE),"CHYBA")))),2)</f>
        <v>#N/A</v>
      </c>
      <c r="U2285" s="51" t="e">
        <f>ROUND(VLOOKUP(EVID_HNOJENI!N2285,HNOJIVA_ALL!$A$2:$Z$3303,20,FALSE)*K2285*IF(L2285="t",10,IF(L2285="kg",0.01,IF(L2285="q",1,IF(L2285="l",0.01*VLOOKUP(EVID_HNOJENI!N2285,HNOJIVA_ALL!$A$2:$AE$3303,31,FALSE),"CHYBA")))),2)</f>
        <v>#N/A</v>
      </c>
    </row>
    <row r="2286" spans="1:21" x14ac:dyDescent="0.2">
      <c r="A2286" s="32"/>
      <c r="B2286" s="45" t="e">
        <f>VLOOKUP($A2286,EVID_OSEVU!$A$1:$M$4972,2,FALSE)</f>
        <v>#N/A</v>
      </c>
      <c r="C2286" s="45" t="e">
        <f>VLOOKUP($A2286,EVID_OSEVU!$A$1:$M$4972,3,FALSE)</f>
        <v>#N/A</v>
      </c>
      <c r="D2286" s="45" t="e">
        <f>VLOOKUP($A2286,EVID_OSEVU!$A$1:$M$4972,4,FALSE)</f>
        <v>#N/A</v>
      </c>
      <c r="E2286" s="45" t="e">
        <f>VLOOKUP($A2286,EVID_OSEVU!$A$1:$M$4972,7,FALSE)</f>
        <v>#N/A</v>
      </c>
      <c r="F2286" s="45" t="e">
        <f>VLOOKUP($A2286,EVID_OSEVU!$A$1:$M$4972,8,FALSE)</f>
        <v>#N/A</v>
      </c>
      <c r="G2286" s="45" t="e">
        <f>VLOOKUP($A2286,EVID_OSEVU!$A$1:$M$4972,11,FALSE)</f>
        <v>#N/A</v>
      </c>
      <c r="H2286" s="35"/>
      <c r="I2286" s="48"/>
      <c r="J2286" s="33" t="e">
        <f>VLOOKUP($A2286,EVID_OSEVU!$A$1:$M$4972,11,FALSE)</f>
        <v>#N/A</v>
      </c>
      <c r="K2286" s="39"/>
      <c r="L2286" s="49"/>
      <c r="M2286" s="89" t="e">
        <f t="shared" si="35"/>
        <v>#N/A</v>
      </c>
      <c r="N2286" s="50"/>
      <c r="O2286" s="37" t="e">
        <f>VLOOKUP(EVID_HNOJENI!N2286,HNOJIVA_ALL!$A$2:$Z$3303,4,FALSE)</f>
        <v>#N/A</v>
      </c>
      <c r="P2286" s="51" t="e">
        <f>ROUND(VLOOKUP(EVID_HNOJENI!N2286,HNOJIVA_ALL!$A$2:$Z$3303,14,FALSE)*K2286*IF(L2286="t",10,IF(L2286="kg",0.01,IF(L2286="q",1,IF(L2286="l",0.01*VLOOKUP(EVID_HNOJENI!N2286,HNOJIVA_ALL!$A$2:$AE$3303,31,FALSE),"CHYBA")))),2)</f>
        <v>#N/A</v>
      </c>
      <c r="Q2286" s="51" t="e">
        <f>ROUND(VLOOKUP(EVID_HNOJENI!N2286,HNOJIVA_ALL!$A$2:$Z$3303,15,FALSE)*K2286*IF(L2286="t",10,IF(L2286="kg",0.01,IF(L2286="q",1,IF(L2286="l",0.01*VLOOKUP(EVID_HNOJENI!N2286,HNOJIVA_ALL!$A$2:$AE$3303,31,FALSE),"CHYBA")))),2)</f>
        <v>#N/A</v>
      </c>
      <c r="R2286" s="51" t="e">
        <f>ROUND(VLOOKUP(EVID_HNOJENI!N2286,HNOJIVA_ALL!$A$2:$Z$3303,16,FALSE)*K2286*IF(L2286="t",10,IF(L2286="kg",0.01,IF(L2286="q",1,IF(L2286="l",0.01*VLOOKUP(EVID_HNOJENI!N2286,HNOJIVA_ALL!$A$2:$AE$3303,31,FALSE),"CHYBA")))),2)</f>
        <v>#N/A</v>
      </c>
      <c r="S2286" s="51" t="e">
        <f>ROUND(VLOOKUP(EVID_HNOJENI!N2286,HNOJIVA_ALL!$A$2:$Z$3303,18,FALSE)*K2286*IF(L2286="t",10,IF(L2286="kg",0.01,IF(L2286="q",1,IF(L2286="l",0.01*VLOOKUP(EVID_HNOJENI!N2286,HNOJIVA_ALL!$A$2:$AE$3303,31,FALSE),"CHYBA")))),2)</f>
        <v>#N/A</v>
      </c>
      <c r="T2286" s="51" t="e">
        <f>ROUND(VLOOKUP(EVID_HNOJENI!N2286,HNOJIVA_ALL!$A$2:$Z$3303,17,FALSE)*K2286*IF(L2286="t",10,IF(L2286="kg",0.01,IF(L2286="q",1,IF(L2286="l",0.01*VLOOKUP(EVID_HNOJENI!N2286,HNOJIVA_ALL!$A$2:$AE$3303,31,FALSE),"CHYBA")))),2)</f>
        <v>#N/A</v>
      </c>
      <c r="U2286" s="51" t="e">
        <f>ROUND(VLOOKUP(EVID_HNOJENI!N2286,HNOJIVA_ALL!$A$2:$Z$3303,20,FALSE)*K2286*IF(L2286="t",10,IF(L2286="kg",0.01,IF(L2286="q",1,IF(L2286="l",0.01*VLOOKUP(EVID_HNOJENI!N2286,HNOJIVA_ALL!$A$2:$AE$3303,31,FALSE),"CHYBA")))),2)</f>
        <v>#N/A</v>
      </c>
    </row>
    <row r="2287" spans="1:21" x14ac:dyDescent="0.2">
      <c r="A2287" s="32"/>
      <c r="B2287" s="45" t="e">
        <f>VLOOKUP($A2287,EVID_OSEVU!$A$1:$M$4972,2,FALSE)</f>
        <v>#N/A</v>
      </c>
      <c r="C2287" s="45" t="e">
        <f>VLOOKUP($A2287,EVID_OSEVU!$A$1:$M$4972,3,FALSE)</f>
        <v>#N/A</v>
      </c>
      <c r="D2287" s="45" t="e">
        <f>VLOOKUP($A2287,EVID_OSEVU!$A$1:$M$4972,4,FALSE)</f>
        <v>#N/A</v>
      </c>
      <c r="E2287" s="45" t="e">
        <f>VLOOKUP($A2287,EVID_OSEVU!$A$1:$M$4972,7,FALSE)</f>
        <v>#N/A</v>
      </c>
      <c r="F2287" s="45" t="e">
        <f>VLOOKUP($A2287,EVID_OSEVU!$A$1:$M$4972,8,FALSE)</f>
        <v>#N/A</v>
      </c>
      <c r="G2287" s="45" t="e">
        <f>VLOOKUP($A2287,EVID_OSEVU!$A$1:$M$4972,11,FALSE)</f>
        <v>#N/A</v>
      </c>
      <c r="H2287" s="35"/>
      <c r="I2287" s="48"/>
      <c r="J2287" s="33" t="e">
        <f>VLOOKUP($A2287,EVID_OSEVU!$A$1:$M$4972,11,FALSE)</f>
        <v>#N/A</v>
      </c>
      <c r="K2287" s="39"/>
      <c r="L2287" s="49"/>
      <c r="M2287" s="89" t="e">
        <f t="shared" si="35"/>
        <v>#N/A</v>
      </c>
      <c r="N2287" s="50"/>
      <c r="O2287" s="37" t="e">
        <f>VLOOKUP(EVID_HNOJENI!N2287,HNOJIVA_ALL!$A$2:$Z$3303,4,FALSE)</f>
        <v>#N/A</v>
      </c>
      <c r="P2287" s="51" t="e">
        <f>ROUND(VLOOKUP(EVID_HNOJENI!N2287,HNOJIVA_ALL!$A$2:$Z$3303,14,FALSE)*K2287*IF(L2287="t",10,IF(L2287="kg",0.01,IF(L2287="q",1,IF(L2287="l",0.01*VLOOKUP(EVID_HNOJENI!N2287,HNOJIVA_ALL!$A$2:$AE$3303,31,FALSE),"CHYBA")))),2)</f>
        <v>#N/A</v>
      </c>
      <c r="Q2287" s="51" t="e">
        <f>ROUND(VLOOKUP(EVID_HNOJENI!N2287,HNOJIVA_ALL!$A$2:$Z$3303,15,FALSE)*K2287*IF(L2287="t",10,IF(L2287="kg",0.01,IF(L2287="q",1,IF(L2287="l",0.01*VLOOKUP(EVID_HNOJENI!N2287,HNOJIVA_ALL!$A$2:$AE$3303,31,FALSE),"CHYBA")))),2)</f>
        <v>#N/A</v>
      </c>
      <c r="R2287" s="51" t="e">
        <f>ROUND(VLOOKUP(EVID_HNOJENI!N2287,HNOJIVA_ALL!$A$2:$Z$3303,16,FALSE)*K2287*IF(L2287="t",10,IF(L2287="kg",0.01,IF(L2287="q",1,IF(L2287="l",0.01*VLOOKUP(EVID_HNOJENI!N2287,HNOJIVA_ALL!$A$2:$AE$3303,31,FALSE),"CHYBA")))),2)</f>
        <v>#N/A</v>
      </c>
      <c r="S2287" s="51" t="e">
        <f>ROUND(VLOOKUP(EVID_HNOJENI!N2287,HNOJIVA_ALL!$A$2:$Z$3303,18,FALSE)*K2287*IF(L2287="t",10,IF(L2287="kg",0.01,IF(L2287="q",1,IF(L2287="l",0.01*VLOOKUP(EVID_HNOJENI!N2287,HNOJIVA_ALL!$A$2:$AE$3303,31,FALSE),"CHYBA")))),2)</f>
        <v>#N/A</v>
      </c>
      <c r="T2287" s="51" t="e">
        <f>ROUND(VLOOKUP(EVID_HNOJENI!N2287,HNOJIVA_ALL!$A$2:$Z$3303,17,FALSE)*K2287*IF(L2287="t",10,IF(L2287="kg",0.01,IF(L2287="q",1,IF(L2287="l",0.01*VLOOKUP(EVID_HNOJENI!N2287,HNOJIVA_ALL!$A$2:$AE$3303,31,FALSE),"CHYBA")))),2)</f>
        <v>#N/A</v>
      </c>
      <c r="U2287" s="51" t="e">
        <f>ROUND(VLOOKUP(EVID_HNOJENI!N2287,HNOJIVA_ALL!$A$2:$Z$3303,20,FALSE)*K2287*IF(L2287="t",10,IF(L2287="kg",0.01,IF(L2287="q",1,IF(L2287="l",0.01*VLOOKUP(EVID_HNOJENI!N2287,HNOJIVA_ALL!$A$2:$AE$3303,31,FALSE),"CHYBA")))),2)</f>
        <v>#N/A</v>
      </c>
    </row>
    <row r="2288" spans="1:21" x14ac:dyDescent="0.2">
      <c r="A2288" s="32"/>
      <c r="B2288" s="45" t="e">
        <f>VLOOKUP($A2288,EVID_OSEVU!$A$1:$M$4972,2,FALSE)</f>
        <v>#N/A</v>
      </c>
      <c r="C2288" s="45" t="e">
        <f>VLOOKUP($A2288,EVID_OSEVU!$A$1:$M$4972,3,FALSE)</f>
        <v>#N/A</v>
      </c>
      <c r="D2288" s="45" t="e">
        <f>VLOOKUP($A2288,EVID_OSEVU!$A$1:$M$4972,4,FALSE)</f>
        <v>#N/A</v>
      </c>
      <c r="E2288" s="45" t="e">
        <f>VLOOKUP($A2288,EVID_OSEVU!$A$1:$M$4972,7,FALSE)</f>
        <v>#N/A</v>
      </c>
      <c r="F2288" s="45" t="e">
        <f>VLOOKUP($A2288,EVID_OSEVU!$A$1:$M$4972,8,FALSE)</f>
        <v>#N/A</v>
      </c>
      <c r="G2288" s="45" t="e">
        <f>VLOOKUP($A2288,EVID_OSEVU!$A$1:$M$4972,11,FALSE)</f>
        <v>#N/A</v>
      </c>
      <c r="H2288" s="35"/>
      <c r="I2288" s="48"/>
      <c r="J2288" s="33" t="e">
        <f>VLOOKUP($A2288,EVID_OSEVU!$A$1:$M$4972,11,FALSE)</f>
        <v>#N/A</v>
      </c>
      <c r="K2288" s="39"/>
      <c r="L2288" s="49"/>
      <c r="M2288" s="89" t="e">
        <f t="shared" si="35"/>
        <v>#N/A</v>
      </c>
      <c r="N2288" s="50"/>
      <c r="O2288" s="37" t="e">
        <f>VLOOKUP(EVID_HNOJENI!N2288,HNOJIVA_ALL!$A$2:$Z$3303,4,FALSE)</f>
        <v>#N/A</v>
      </c>
      <c r="P2288" s="51" t="e">
        <f>ROUND(VLOOKUP(EVID_HNOJENI!N2288,HNOJIVA_ALL!$A$2:$Z$3303,14,FALSE)*K2288*IF(L2288="t",10,IF(L2288="kg",0.01,IF(L2288="q",1,IF(L2288="l",0.01*VLOOKUP(EVID_HNOJENI!N2288,HNOJIVA_ALL!$A$2:$AE$3303,31,FALSE),"CHYBA")))),2)</f>
        <v>#N/A</v>
      </c>
      <c r="Q2288" s="51" t="e">
        <f>ROUND(VLOOKUP(EVID_HNOJENI!N2288,HNOJIVA_ALL!$A$2:$Z$3303,15,FALSE)*K2288*IF(L2288="t",10,IF(L2288="kg",0.01,IF(L2288="q",1,IF(L2288="l",0.01*VLOOKUP(EVID_HNOJENI!N2288,HNOJIVA_ALL!$A$2:$AE$3303,31,FALSE),"CHYBA")))),2)</f>
        <v>#N/A</v>
      </c>
      <c r="R2288" s="51" t="e">
        <f>ROUND(VLOOKUP(EVID_HNOJENI!N2288,HNOJIVA_ALL!$A$2:$Z$3303,16,FALSE)*K2288*IF(L2288="t",10,IF(L2288="kg",0.01,IF(L2288="q",1,IF(L2288="l",0.01*VLOOKUP(EVID_HNOJENI!N2288,HNOJIVA_ALL!$A$2:$AE$3303,31,FALSE),"CHYBA")))),2)</f>
        <v>#N/A</v>
      </c>
      <c r="S2288" s="51" t="e">
        <f>ROUND(VLOOKUP(EVID_HNOJENI!N2288,HNOJIVA_ALL!$A$2:$Z$3303,18,FALSE)*K2288*IF(L2288="t",10,IF(L2288="kg",0.01,IF(L2288="q",1,IF(L2288="l",0.01*VLOOKUP(EVID_HNOJENI!N2288,HNOJIVA_ALL!$A$2:$AE$3303,31,FALSE),"CHYBA")))),2)</f>
        <v>#N/A</v>
      </c>
      <c r="T2288" s="51" t="e">
        <f>ROUND(VLOOKUP(EVID_HNOJENI!N2288,HNOJIVA_ALL!$A$2:$Z$3303,17,FALSE)*K2288*IF(L2288="t",10,IF(L2288="kg",0.01,IF(L2288="q",1,IF(L2288="l",0.01*VLOOKUP(EVID_HNOJENI!N2288,HNOJIVA_ALL!$A$2:$AE$3303,31,FALSE),"CHYBA")))),2)</f>
        <v>#N/A</v>
      </c>
      <c r="U2288" s="51" t="e">
        <f>ROUND(VLOOKUP(EVID_HNOJENI!N2288,HNOJIVA_ALL!$A$2:$Z$3303,20,FALSE)*K2288*IF(L2288="t",10,IF(L2288="kg",0.01,IF(L2288="q",1,IF(L2288="l",0.01*VLOOKUP(EVID_HNOJENI!N2288,HNOJIVA_ALL!$A$2:$AE$3303,31,FALSE),"CHYBA")))),2)</f>
        <v>#N/A</v>
      </c>
    </row>
    <row r="2289" spans="1:21" x14ac:dyDescent="0.2">
      <c r="A2289" s="32"/>
      <c r="B2289" s="45" t="e">
        <f>VLOOKUP($A2289,EVID_OSEVU!$A$1:$M$4972,2,FALSE)</f>
        <v>#N/A</v>
      </c>
      <c r="C2289" s="45" t="e">
        <f>VLOOKUP($A2289,EVID_OSEVU!$A$1:$M$4972,3,FALSE)</f>
        <v>#N/A</v>
      </c>
      <c r="D2289" s="45" t="e">
        <f>VLOOKUP($A2289,EVID_OSEVU!$A$1:$M$4972,4,FALSE)</f>
        <v>#N/A</v>
      </c>
      <c r="E2289" s="45" t="e">
        <f>VLOOKUP($A2289,EVID_OSEVU!$A$1:$M$4972,7,FALSE)</f>
        <v>#N/A</v>
      </c>
      <c r="F2289" s="45" t="e">
        <f>VLOOKUP($A2289,EVID_OSEVU!$A$1:$M$4972,8,FALSE)</f>
        <v>#N/A</v>
      </c>
      <c r="G2289" s="45" t="e">
        <f>VLOOKUP($A2289,EVID_OSEVU!$A$1:$M$4972,11,FALSE)</f>
        <v>#N/A</v>
      </c>
      <c r="H2289" s="35"/>
      <c r="I2289" s="48"/>
      <c r="J2289" s="33" t="e">
        <f>VLOOKUP($A2289,EVID_OSEVU!$A$1:$M$4972,11,FALSE)</f>
        <v>#N/A</v>
      </c>
      <c r="K2289" s="39"/>
      <c r="L2289" s="49"/>
      <c r="M2289" s="89" t="e">
        <f t="shared" si="35"/>
        <v>#N/A</v>
      </c>
      <c r="N2289" s="50"/>
      <c r="O2289" s="37" t="e">
        <f>VLOOKUP(EVID_HNOJENI!N2289,HNOJIVA_ALL!$A$2:$Z$3303,4,FALSE)</f>
        <v>#N/A</v>
      </c>
      <c r="P2289" s="51" t="e">
        <f>ROUND(VLOOKUP(EVID_HNOJENI!N2289,HNOJIVA_ALL!$A$2:$Z$3303,14,FALSE)*K2289*IF(L2289="t",10,IF(L2289="kg",0.01,IF(L2289="q",1,IF(L2289="l",0.01*VLOOKUP(EVID_HNOJENI!N2289,HNOJIVA_ALL!$A$2:$AE$3303,31,FALSE),"CHYBA")))),2)</f>
        <v>#N/A</v>
      </c>
      <c r="Q2289" s="51" t="e">
        <f>ROUND(VLOOKUP(EVID_HNOJENI!N2289,HNOJIVA_ALL!$A$2:$Z$3303,15,FALSE)*K2289*IF(L2289="t",10,IF(L2289="kg",0.01,IF(L2289="q",1,IF(L2289="l",0.01*VLOOKUP(EVID_HNOJENI!N2289,HNOJIVA_ALL!$A$2:$AE$3303,31,FALSE),"CHYBA")))),2)</f>
        <v>#N/A</v>
      </c>
      <c r="R2289" s="51" t="e">
        <f>ROUND(VLOOKUP(EVID_HNOJENI!N2289,HNOJIVA_ALL!$A$2:$Z$3303,16,FALSE)*K2289*IF(L2289="t",10,IF(L2289="kg",0.01,IF(L2289="q",1,IF(L2289="l",0.01*VLOOKUP(EVID_HNOJENI!N2289,HNOJIVA_ALL!$A$2:$AE$3303,31,FALSE),"CHYBA")))),2)</f>
        <v>#N/A</v>
      </c>
      <c r="S2289" s="51" t="e">
        <f>ROUND(VLOOKUP(EVID_HNOJENI!N2289,HNOJIVA_ALL!$A$2:$Z$3303,18,FALSE)*K2289*IF(L2289="t",10,IF(L2289="kg",0.01,IF(L2289="q",1,IF(L2289="l",0.01*VLOOKUP(EVID_HNOJENI!N2289,HNOJIVA_ALL!$A$2:$AE$3303,31,FALSE),"CHYBA")))),2)</f>
        <v>#N/A</v>
      </c>
      <c r="T2289" s="51" t="e">
        <f>ROUND(VLOOKUP(EVID_HNOJENI!N2289,HNOJIVA_ALL!$A$2:$Z$3303,17,FALSE)*K2289*IF(L2289="t",10,IF(L2289="kg",0.01,IF(L2289="q",1,IF(L2289="l",0.01*VLOOKUP(EVID_HNOJENI!N2289,HNOJIVA_ALL!$A$2:$AE$3303,31,FALSE),"CHYBA")))),2)</f>
        <v>#N/A</v>
      </c>
      <c r="U2289" s="51" t="e">
        <f>ROUND(VLOOKUP(EVID_HNOJENI!N2289,HNOJIVA_ALL!$A$2:$Z$3303,20,FALSE)*K2289*IF(L2289="t",10,IF(L2289="kg",0.01,IF(L2289="q",1,IF(L2289="l",0.01*VLOOKUP(EVID_HNOJENI!N2289,HNOJIVA_ALL!$A$2:$AE$3303,31,FALSE),"CHYBA")))),2)</f>
        <v>#N/A</v>
      </c>
    </row>
    <row r="2290" spans="1:21" x14ac:dyDescent="0.2">
      <c r="A2290" s="32"/>
      <c r="B2290" s="45" t="e">
        <f>VLOOKUP($A2290,EVID_OSEVU!$A$1:$M$4972,2,FALSE)</f>
        <v>#N/A</v>
      </c>
      <c r="C2290" s="45" t="e">
        <f>VLOOKUP($A2290,EVID_OSEVU!$A$1:$M$4972,3,FALSE)</f>
        <v>#N/A</v>
      </c>
      <c r="D2290" s="45" t="e">
        <f>VLOOKUP($A2290,EVID_OSEVU!$A$1:$M$4972,4,FALSE)</f>
        <v>#N/A</v>
      </c>
      <c r="E2290" s="45" t="e">
        <f>VLOOKUP($A2290,EVID_OSEVU!$A$1:$M$4972,7,FALSE)</f>
        <v>#N/A</v>
      </c>
      <c r="F2290" s="45" t="e">
        <f>VLOOKUP($A2290,EVID_OSEVU!$A$1:$M$4972,8,FALSE)</f>
        <v>#N/A</v>
      </c>
      <c r="G2290" s="45" t="e">
        <f>VLOOKUP($A2290,EVID_OSEVU!$A$1:$M$4972,11,FALSE)</f>
        <v>#N/A</v>
      </c>
      <c r="H2290" s="35"/>
      <c r="I2290" s="48"/>
      <c r="J2290" s="33" t="e">
        <f>VLOOKUP($A2290,EVID_OSEVU!$A$1:$M$4972,11,FALSE)</f>
        <v>#N/A</v>
      </c>
      <c r="K2290" s="39"/>
      <c r="L2290" s="49"/>
      <c r="M2290" s="89" t="e">
        <f t="shared" si="35"/>
        <v>#N/A</v>
      </c>
      <c r="N2290" s="50"/>
      <c r="O2290" s="37" t="e">
        <f>VLOOKUP(EVID_HNOJENI!N2290,HNOJIVA_ALL!$A$2:$Z$3303,4,FALSE)</f>
        <v>#N/A</v>
      </c>
      <c r="P2290" s="51" t="e">
        <f>ROUND(VLOOKUP(EVID_HNOJENI!N2290,HNOJIVA_ALL!$A$2:$Z$3303,14,FALSE)*K2290*IF(L2290="t",10,IF(L2290="kg",0.01,IF(L2290="q",1,IF(L2290="l",0.01*VLOOKUP(EVID_HNOJENI!N2290,HNOJIVA_ALL!$A$2:$AE$3303,31,FALSE),"CHYBA")))),2)</f>
        <v>#N/A</v>
      </c>
      <c r="Q2290" s="51" t="e">
        <f>ROUND(VLOOKUP(EVID_HNOJENI!N2290,HNOJIVA_ALL!$A$2:$Z$3303,15,FALSE)*K2290*IF(L2290="t",10,IF(L2290="kg",0.01,IF(L2290="q",1,IF(L2290="l",0.01*VLOOKUP(EVID_HNOJENI!N2290,HNOJIVA_ALL!$A$2:$AE$3303,31,FALSE),"CHYBA")))),2)</f>
        <v>#N/A</v>
      </c>
      <c r="R2290" s="51" t="e">
        <f>ROUND(VLOOKUP(EVID_HNOJENI!N2290,HNOJIVA_ALL!$A$2:$Z$3303,16,FALSE)*K2290*IF(L2290="t",10,IF(L2290="kg",0.01,IF(L2290="q",1,IF(L2290="l",0.01*VLOOKUP(EVID_HNOJENI!N2290,HNOJIVA_ALL!$A$2:$AE$3303,31,FALSE),"CHYBA")))),2)</f>
        <v>#N/A</v>
      </c>
      <c r="S2290" s="51" t="e">
        <f>ROUND(VLOOKUP(EVID_HNOJENI!N2290,HNOJIVA_ALL!$A$2:$Z$3303,18,FALSE)*K2290*IF(L2290="t",10,IF(L2290="kg",0.01,IF(L2290="q",1,IF(L2290="l",0.01*VLOOKUP(EVID_HNOJENI!N2290,HNOJIVA_ALL!$A$2:$AE$3303,31,FALSE),"CHYBA")))),2)</f>
        <v>#N/A</v>
      </c>
      <c r="T2290" s="51" t="e">
        <f>ROUND(VLOOKUP(EVID_HNOJENI!N2290,HNOJIVA_ALL!$A$2:$Z$3303,17,FALSE)*K2290*IF(L2290="t",10,IF(L2290="kg",0.01,IF(L2290="q",1,IF(L2290="l",0.01*VLOOKUP(EVID_HNOJENI!N2290,HNOJIVA_ALL!$A$2:$AE$3303,31,FALSE),"CHYBA")))),2)</f>
        <v>#N/A</v>
      </c>
      <c r="U2290" s="51" t="e">
        <f>ROUND(VLOOKUP(EVID_HNOJENI!N2290,HNOJIVA_ALL!$A$2:$Z$3303,20,FALSE)*K2290*IF(L2290="t",10,IF(L2290="kg",0.01,IF(L2290="q",1,IF(L2290="l",0.01*VLOOKUP(EVID_HNOJENI!N2290,HNOJIVA_ALL!$A$2:$AE$3303,31,FALSE),"CHYBA")))),2)</f>
        <v>#N/A</v>
      </c>
    </row>
    <row r="2291" spans="1:21" x14ac:dyDescent="0.2">
      <c r="A2291" s="32"/>
      <c r="B2291" s="45" t="e">
        <f>VLOOKUP($A2291,EVID_OSEVU!$A$1:$M$4972,2,FALSE)</f>
        <v>#N/A</v>
      </c>
      <c r="C2291" s="45" t="e">
        <f>VLOOKUP($A2291,EVID_OSEVU!$A$1:$M$4972,3,FALSE)</f>
        <v>#N/A</v>
      </c>
      <c r="D2291" s="45" t="e">
        <f>VLOOKUP($A2291,EVID_OSEVU!$A$1:$M$4972,4,FALSE)</f>
        <v>#N/A</v>
      </c>
      <c r="E2291" s="45" t="e">
        <f>VLOOKUP($A2291,EVID_OSEVU!$A$1:$M$4972,7,FALSE)</f>
        <v>#N/A</v>
      </c>
      <c r="F2291" s="45" t="e">
        <f>VLOOKUP($A2291,EVID_OSEVU!$A$1:$M$4972,8,FALSE)</f>
        <v>#N/A</v>
      </c>
      <c r="G2291" s="45" t="e">
        <f>VLOOKUP($A2291,EVID_OSEVU!$A$1:$M$4972,11,FALSE)</f>
        <v>#N/A</v>
      </c>
      <c r="H2291" s="35"/>
      <c r="I2291" s="48"/>
      <c r="J2291" s="33" t="e">
        <f>VLOOKUP($A2291,EVID_OSEVU!$A$1:$M$4972,11,FALSE)</f>
        <v>#N/A</v>
      </c>
      <c r="K2291" s="39"/>
      <c r="L2291" s="49"/>
      <c r="M2291" s="89" t="e">
        <f t="shared" si="35"/>
        <v>#N/A</v>
      </c>
      <c r="N2291" s="50"/>
      <c r="O2291" s="37" t="e">
        <f>VLOOKUP(EVID_HNOJENI!N2291,HNOJIVA_ALL!$A$2:$Z$3303,4,FALSE)</f>
        <v>#N/A</v>
      </c>
      <c r="P2291" s="51" t="e">
        <f>ROUND(VLOOKUP(EVID_HNOJENI!N2291,HNOJIVA_ALL!$A$2:$Z$3303,14,FALSE)*K2291*IF(L2291="t",10,IF(L2291="kg",0.01,IF(L2291="q",1,IF(L2291="l",0.01*VLOOKUP(EVID_HNOJENI!N2291,HNOJIVA_ALL!$A$2:$AE$3303,31,FALSE),"CHYBA")))),2)</f>
        <v>#N/A</v>
      </c>
      <c r="Q2291" s="51" t="e">
        <f>ROUND(VLOOKUP(EVID_HNOJENI!N2291,HNOJIVA_ALL!$A$2:$Z$3303,15,FALSE)*K2291*IF(L2291="t",10,IF(L2291="kg",0.01,IF(L2291="q",1,IF(L2291="l",0.01*VLOOKUP(EVID_HNOJENI!N2291,HNOJIVA_ALL!$A$2:$AE$3303,31,FALSE),"CHYBA")))),2)</f>
        <v>#N/A</v>
      </c>
      <c r="R2291" s="51" t="e">
        <f>ROUND(VLOOKUP(EVID_HNOJENI!N2291,HNOJIVA_ALL!$A$2:$Z$3303,16,FALSE)*K2291*IF(L2291="t",10,IF(L2291="kg",0.01,IF(L2291="q",1,IF(L2291="l",0.01*VLOOKUP(EVID_HNOJENI!N2291,HNOJIVA_ALL!$A$2:$AE$3303,31,FALSE),"CHYBA")))),2)</f>
        <v>#N/A</v>
      </c>
      <c r="S2291" s="51" t="e">
        <f>ROUND(VLOOKUP(EVID_HNOJENI!N2291,HNOJIVA_ALL!$A$2:$Z$3303,18,FALSE)*K2291*IF(L2291="t",10,IF(L2291="kg",0.01,IF(L2291="q",1,IF(L2291="l",0.01*VLOOKUP(EVID_HNOJENI!N2291,HNOJIVA_ALL!$A$2:$AE$3303,31,FALSE),"CHYBA")))),2)</f>
        <v>#N/A</v>
      </c>
      <c r="T2291" s="51" t="e">
        <f>ROUND(VLOOKUP(EVID_HNOJENI!N2291,HNOJIVA_ALL!$A$2:$Z$3303,17,FALSE)*K2291*IF(L2291="t",10,IF(L2291="kg",0.01,IF(L2291="q",1,IF(L2291="l",0.01*VLOOKUP(EVID_HNOJENI!N2291,HNOJIVA_ALL!$A$2:$AE$3303,31,FALSE),"CHYBA")))),2)</f>
        <v>#N/A</v>
      </c>
      <c r="U2291" s="51" t="e">
        <f>ROUND(VLOOKUP(EVID_HNOJENI!N2291,HNOJIVA_ALL!$A$2:$Z$3303,20,FALSE)*K2291*IF(L2291="t",10,IF(L2291="kg",0.01,IF(L2291="q",1,IF(L2291="l",0.01*VLOOKUP(EVID_HNOJENI!N2291,HNOJIVA_ALL!$A$2:$AE$3303,31,FALSE),"CHYBA")))),2)</f>
        <v>#N/A</v>
      </c>
    </row>
    <row r="2292" spans="1:21" x14ac:dyDescent="0.2">
      <c r="A2292" s="32"/>
      <c r="B2292" s="45" t="e">
        <f>VLOOKUP($A2292,EVID_OSEVU!$A$1:$M$4972,2,FALSE)</f>
        <v>#N/A</v>
      </c>
      <c r="C2292" s="45" t="e">
        <f>VLOOKUP($A2292,EVID_OSEVU!$A$1:$M$4972,3,FALSE)</f>
        <v>#N/A</v>
      </c>
      <c r="D2292" s="45" t="e">
        <f>VLOOKUP($A2292,EVID_OSEVU!$A$1:$M$4972,4,FALSE)</f>
        <v>#N/A</v>
      </c>
      <c r="E2292" s="45" t="e">
        <f>VLOOKUP($A2292,EVID_OSEVU!$A$1:$M$4972,7,FALSE)</f>
        <v>#N/A</v>
      </c>
      <c r="F2292" s="45" t="e">
        <f>VLOOKUP($A2292,EVID_OSEVU!$A$1:$M$4972,8,FALSE)</f>
        <v>#N/A</v>
      </c>
      <c r="G2292" s="45" t="e">
        <f>VLOOKUP($A2292,EVID_OSEVU!$A$1:$M$4972,11,FALSE)</f>
        <v>#N/A</v>
      </c>
      <c r="H2292" s="35"/>
      <c r="I2292" s="48"/>
      <c r="J2292" s="33" t="e">
        <f>VLOOKUP($A2292,EVID_OSEVU!$A$1:$M$4972,11,FALSE)</f>
        <v>#N/A</v>
      </c>
      <c r="K2292" s="39"/>
      <c r="L2292" s="49"/>
      <c r="M2292" s="89" t="e">
        <f t="shared" si="35"/>
        <v>#N/A</v>
      </c>
      <c r="N2292" s="50"/>
      <c r="O2292" s="37" t="e">
        <f>VLOOKUP(EVID_HNOJENI!N2292,HNOJIVA_ALL!$A$2:$Z$3303,4,FALSE)</f>
        <v>#N/A</v>
      </c>
      <c r="P2292" s="51" t="e">
        <f>ROUND(VLOOKUP(EVID_HNOJENI!N2292,HNOJIVA_ALL!$A$2:$Z$3303,14,FALSE)*K2292*IF(L2292="t",10,IF(L2292="kg",0.01,IF(L2292="q",1,IF(L2292="l",0.01*VLOOKUP(EVID_HNOJENI!N2292,HNOJIVA_ALL!$A$2:$AE$3303,31,FALSE),"CHYBA")))),2)</f>
        <v>#N/A</v>
      </c>
      <c r="Q2292" s="51" t="e">
        <f>ROUND(VLOOKUP(EVID_HNOJENI!N2292,HNOJIVA_ALL!$A$2:$Z$3303,15,FALSE)*K2292*IF(L2292="t",10,IF(L2292="kg",0.01,IF(L2292="q",1,IF(L2292="l",0.01*VLOOKUP(EVID_HNOJENI!N2292,HNOJIVA_ALL!$A$2:$AE$3303,31,FALSE),"CHYBA")))),2)</f>
        <v>#N/A</v>
      </c>
      <c r="R2292" s="51" t="e">
        <f>ROUND(VLOOKUP(EVID_HNOJENI!N2292,HNOJIVA_ALL!$A$2:$Z$3303,16,FALSE)*K2292*IF(L2292="t",10,IF(L2292="kg",0.01,IF(L2292="q",1,IF(L2292="l",0.01*VLOOKUP(EVID_HNOJENI!N2292,HNOJIVA_ALL!$A$2:$AE$3303,31,FALSE),"CHYBA")))),2)</f>
        <v>#N/A</v>
      </c>
      <c r="S2292" s="51" t="e">
        <f>ROUND(VLOOKUP(EVID_HNOJENI!N2292,HNOJIVA_ALL!$A$2:$Z$3303,18,FALSE)*K2292*IF(L2292="t",10,IF(L2292="kg",0.01,IF(L2292="q",1,IF(L2292="l",0.01*VLOOKUP(EVID_HNOJENI!N2292,HNOJIVA_ALL!$A$2:$AE$3303,31,FALSE),"CHYBA")))),2)</f>
        <v>#N/A</v>
      </c>
      <c r="T2292" s="51" t="e">
        <f>ROUND(VLOOKUP(EVID_HNOJENI!N2292,HNOJIVA_ALL!$A$2:$Z$3303,17,FALSE)*K2292*IF(L2292="t",10,IF(L2292="kg",0.01,IF(L2292="q",1,IF(L2292="l",0.01*VLOOKUP(EVID_HNOJENI!N2292,HNOJIVA_ALL!$A$2:$AE$3303,31,FALSE),"CHYBA")))),2)</f>
        <v>#N/A</v>
      </c>
      <c r="U2292" s="51" t="e">
        <f>ROUND(VLOOKUP(EVID_HNOJENI!N2292,HNOJIVA_ALL!$A$2:$Z$3303,20,FALSE)*K2292*IF(L2292="t",10,IF(L2292="kg",0.01,IF(L2292="q",1,IF(L2292="l",0.01*VLOOKUP(EVID_HNOJENI!N2292,HNOJIVA_ALL!$A$2:$AE$3303,31,FALSE),"CHYBA")))),2)</f>
        <v>#N/A</v>
      </c>
    </row>
    <row r="2293" spans="1:21" x14ac:dyDescent="0.2">
      <c r="A2293" s="32"/>
      <c r="B2293" s="45" t="e">
        <f>VLOOKUP($A2293,EVID_OSEVU!$A$1:$M$4972,2,FALSE)</f>
        <v>#N/A</v>
      </c>
      <c r="C2293" s="45" t="e">
        <f>VLOOKUP($A2293,EVID_OSEVU!$A$1:$M$4972,3,FALSE)</f>
        <v>#N/A</v>
      </c>
      <c r="D2293" s="45" t="e">
        <f>VLOOKUP($A2293,EVID_OSEVU!$A$1:$M$4972,4,FALSE)</f>
        <v>#N/A</v>
      </c>
      <c r="E2293" s="45" t="e">
        <f>VLOOKUP($A2293,EVID_OSEVU!$A$1:$M$4972,7,FALSE)</f>
        <v>#N/A</v>
      </c>
      <c r="F2293" s="45" t="e">
        <f>VLOOKUP($A2293,EVID_OSEVU!$A$1:$M$4972,8,FALSE)</f>
        <v>#N/A</v>
      </c>
      <c r="G2293" s="45" t="e">
        <f>VLOOKUP($A2293,EVID_OSEVU!$A$1:$M$4972,11,FALSE)</f>
        <v>#N/A</v>
      </c>
      <c r="H2293" s="35"/>
      <c r="I2293" s="48"/>
      <c r="J2293" s="33" t="e">
        <f>VLOOKUP($A2293,EVID_OSEVU!$A$1:$M$4972,11,FALSE)</f>
        <v>#N/A</v>
      </c>
      <c r="K2293" s="39"/>
      <c r="L2293" s="49"/>
      <c r="M2293" s="89" t="e">
        <f t="shared" si="35"/>
        <v>#N/A</v>
      </c>
      <c r="N2293" s="50"/>
      <c r="O2293" s="37" t="e">
        <f>VLOOKUP(EVID_HNOJENI!N2293,HNOJIVA_ALL!$A$2:$Z$3303,4,FALSE)</f>
        <v>#N/A</v>
      </c>
      <c r="P2293" s="51" t="e">
        <f>ROUND(VLOOKUP(EVID_HNOJENI!N2293,HNOJIVA_ALL!$A$2:$Z$3303,14,FALSE)*K2293*IF(L2293="t",10,IF(L2293="kg",0.01,IF(L2293="q",1,IF(L2293="l",0.01*VLOOKUP(EVID_HNOJENI!N2293,HNOJIVA_ALL!$A$2:$AE$3303,31,FALSE),"CHYBA")))),2)</f>
        <v>#N/A</v>
      </c>
      <c r="Q2293" s="51" t="e">
        <f>ROUND(VLOOKUP(EVID_HNOJENI!N2293,HNOJIVA_ALL!$A$2:$Z$3303,15,FALSE)*K2293*IF(L2293="t",10,IF(L2293="kg",0.01,IF(L2293="q",1,IF(L2293="l",0.01*VLOOKUP(EVID_HNOJENI!N2293,HNOJIVA_ALL!$A$2:$AE$3303,31,FALSE),"CHYBA")))),2)</f>
        <v>#N/A</v>
      </c>
      <c r="R2293" s="51" t="e">
        <f>ROUND(VLOOKUP(EVID_HNOJENI!N2293,HNOJIVA_ALL!$A$2:$Z$3303,16,FALSE)*K2293*IF(L2293="t",10,IF(L2293="kg",0.01,IF(L2293="q",1,IF(L2293="l",0.01*VLOOKUP(EVID_HNOJENI!N2293,HNOJIVA_ALL!$A$2:$AE$3303,31,FALSE),"CHYBA")))),2)</f>
        <v>#N/A</v>
      </c>
      <c r="S2293" s="51" t="e">
        <f>ROUND(VLOOKUP(EVID_HNOJENI!N2293,HNOJIVA_ALL!$A$2:$Z$3303,18,FALSE)*K2293*IF(L2293="t",10,IF(L2293="kg",0.01,IF(L2293="q",1,IF(L2293="l",0.01*VLOOKUP(EVID_HNOJENI!N2293,HNOJIVA_ALL!$A$2:$AE$3303,31,FALSE),"CHYBA")))),2)</f>
        <v>#N/A</v>
      </c>
      <c r="T2293" s="51" t="e">
        <f>ROUND(VLOOKUP(EVID_HNOJENI!N2293,HNOJIVA_ALL!$A$2:$Z$3303,17,FALSE)*K2293*IF(L2293="t",10,IF(L2293="kg",0.01,IF(L2293="q",1,IF(L2293="l",0.01*VLOOKUP(EVID_HNOJENI!N2293,HNOJIVA_ALL!$A$2:$AE$3303,31,FALSE),"CHYBA")))),2)</f>
        <v>#N/A</v>
      </c>
      <c r="U2293" s="51" t="e">
        <f>ROUND(VLOOKUP(EVID_HNOJENI!N2293,HNOJIVA_ALL!$A$2:$Z$3303,20,FALSE)*K2293*IF(L2293="t",10,IF(L2293="kg",0.01,IF(L2293="q",1,IF(L2293="l",0.01*VLOOKUP(EVID_HNOJENI!N2293,HNOJIVA_ALL!$A$2:$AE$3303,31,FALSE),"CHYBA")))),2)</f>
        <v>#N/A</v>
      </c>
    </row>
    <row r="2294" spans="1:21" x14ac:dyDescent="0.2">
      <c r="A2294" s="32"/>
      <c r="B2294" s="45" t="e">
        <f>VLOOKUP($A2294,EVID_OSEVU!$A$1:$M$4972,2,FALSE)</f>
        <v>#N/A</v>
      </c>
      <c r="C2294" s="45" t="e">
        <f>VLOOKUP($A2294,EVID_OSEVU!$A$1:$M$4972,3,FALSE)</f>
        <v>#N/A</v>
      </c>
      <c r="D2294" s="45" t="e">
        <f>VLOOKUP($A2294,EVID_OSEVU!$A$1:$M$4972,4,FALSE)</f>
        <v>#N/A</v>
      </c>
      <c r="E2294" s="45" t="e">
        <f>VLOOKUP($A2294,EVID_OSEVU!$A$1:$M$4972,7,FALSE)</f>
        <v>#N/A</v>
      </c>
      <c r="F2294" s="45" t="e">
        <f>VLOOKUP($A2294,EVID_OSEVU!$A$1:$M$4972,8,FALSE)</f>
        <v>#N/A</v>
      </c>
      <c r="G2294" s="45" t="e">
        <f>VLOOKUP($A2294,EVID_OSEVU!$A$1:$M$4972,11,FALSE)</f>
        <v>#N/A</v>
      </c>
      <c r="H2294" s="35"/>
      <c r="I2294" s="48"/>
      <c r="J2294" s="33" t="e">
        <f>VLOOKUP($A2294,EVID_OSEVU!$A$1:$M$4972,11,FALSE)</f>
        <v>#N/A</v>
      </c>
      <c r="K2294" s="39"/>
      <c r="L2294" s="49"/>
      <c r="M2294" s="89" t="e">
        <f t="shared" si="35"/>
        <v>#N/A</v>
      </c>
      <c r="N2294" s="50"/>
      <c r="O2294" s="37" t="e">
        <f>VLOOKUP(EVID_HNOJENI!N2294,HNOJIVA_ALL!$A$2:$Z$3303,4,FALSE)</f>
        <v>#N/A</v>
      </c>
      <c r="P2294" s="51" t="e">
        <f>ROUND(VLOOKUP(EVID_HNOJENI!N2294,HNOJIVA_ALL!$A$2:$Z$3303,14,FALSE)*K2294*IF(L2294="t",10,IF(L2294="kg",0.01,IF(L2294="q",1,IF(L2294="l",0.01*VLOOKUP(EVID_HNOJENI!N2294,HNOJIVA_ALL!$A$2:$AE$3303,31,FALSE),"CHYBA")))),2)</f>
        <v>#N/A</v>
      </c>
      <c r="Q2294" s="51" t="e">
        <f>ROUND(VLOOKUP(EVID_HNOJENI!N2294,HNOJIVA_ALL!$A$2:$Z$3303,15,FALSE)*K2294*IF(L2294="t",10,IF(L2294="kg",0.01,IF(L2294="q",1,IF(L2294="l",0.01*VLOOKUP(EVID_HNOJENI!N2294,HNOJIVA_ALL!$A$2:$AE$3303,31,FALSE),"CHYBA")))),2)</f>
        <v>#N/A</v>
      </c>
      <c r="R2294" s="51" t="e">
        <f>ROUND(VLOOKUP(EVID_HNOJENI!N2294,HNOJIVA_ALL!$A$2:$Z$3303,16,FALSE)*K2294*IF(L2294="t",10,IF(L2294="kg",0.01,IF(L2294="q",1,IF(L2294="l",0.01*VLOOKUP(EVID_HNOJENI!N2294,HNOJIVA_ALL!$A$2:$AE$3303,31,FALSE),"CHYBA")))),2)</f>
        <v>#N/A</v>
      </c>
      <c r="S2294" s="51" t="e">
        <f>ROUND(VLOOKUP(EVID_HNOJENI!N2294,HNOJIVA_ALL!$A$2:$Z$3303,18,FALSE)*K2294*IF(L2294="t",10,IF(L2294="kg",0.01,IF(L2294="q",1,IF(L2294="l",0.01*VLOOKUP(EVID_HNOJENI!N2294,HNOJIVA_ALL!$A$2:$AE$3303,31,FALSE),"CHYBA")))),2)</f>
        <v>#N/A</v>
      </c>
      <c r="T2294" s="51" t="e">
        <f>ROUND(VLOOKUP(EVID_HNOJENI!N2294,HNOJIVA_ALL!$A$2:$Z$3303,17,FALSE)*K2294*IF(L2294="t",10,IF(L2294="kg",0.01,IF(L2294="q",1,IF(L2294="l",0.01*VLOOKUP(EVID_HNOJENI!N2294,HNOJIVA_ALL!$A$2:$AE$3303,31,FALSE),"CHYBA")))),2)</f>
        <v>#N/A</v>
      </c>
      <c r="U2294" s="51" t="e">
        <f>ROUND(VLOOKUP(EVID_HNOJENI!N2294,HNOJIVA_ALL!$A$2:$Z$3303,20,FALSE)*K2294*IF(L2294="t",10,IF(L2294="kg",0.01,IF(L2294="q",1,IF(L2294="l",0.01*VLOOKUP(EVID_HNOJENI!N2294,HNOJIVA_ALL!$A$2:$AE$3303,31,FALSE),"CHYBA")))),2)</f>
        <v>#N/A</v>
      </c>
    </row>
    <row r="2295" spans="1:21" x14ac:dyDescent="0.2">
      <c r="A2295" s="32"/>
      <c r="B2295" s="45" t="e">
        <f>VLOOKUP($A2295,EVID_OSEVU!$A$1:$M$4972,2,FALSE)</f>
        <v>#N/A</v>
      </c>
      <c r="C2295" s="45" t="e">
        <f>VLOOKUP($A2295,EVID_OSEVU!$A$1:$M$4972,3,FALSE)</f>
        <v>#N/A</v>
      </c>
      <c r="D2295" s="45" t="e">
        <f>VLOOKUP($A2295,EVID_OSEVU!$A$1:$M$4972,4,FALSE)</f>
        <v>#N/A</v>
      </c>
      <c r="E2295" s="45" t="e">
        <f>VLOOKUP($A2295,EVID_OSEVU!$A$1:$M$4972,7,FALSE)</f>
        <v>#N/A</v>
      </c>
      <c r="F2295" s="45" t="e">
        <f>VLOOKUP($A2295,EVID_OSEVU!$A$1:$M$4972,8,FALSE)</f>
        <v>#N/A</v>
      </c>
      <c r="G2295" s="45" t="e">
        <f>VLOOKUP($A2295,EVID_OSEVU!$A$1:$M$4972,11,FALSE)</f>
        <v>#N/A</v>
      </c>
      <c r="H2295" s="35"/>
      <c r="I2295" s="48"/>
      <c r="J2295" s="33" t="e">
        <f>VLOOKUP($A2295,EVID_OSEVU!$A$1:$M$4972,11,FALSE)</f>
        <v>#N/A</v>
      </c>
      <c r="K2295" s="39"/>
      <c r="L2295" s="49"/>
      <c r="M2295" s="89" t="e">
        <f t="shared" si="35"/>
        <v>#N/A</v>
      </c>
      <c r="N2295" s="50"/>
      <c r="O2295" s="37" t="e">
        <f>VLOOKUP(EVID_HNOJENI!N2295,HNOJIVA_ALL!$A$2:$Z$3303,4,FALSE)</f>
        <v>#N/A</v>
      </c>
      <c r="P2295" s="51" t="e">
        <f>ROUND(VLOOKUP(EVID_HNOJENI!N2295,HNOJIVA_ALL!$A$2:$Z$3303,14,FALSE)*K2295*IF(L2295="t",10,IF(L2295="kg",0.01,IF(L2295="q",1,IF(L2295="l",0.01*VLOOKUP(EVID_HNOJENI!N2295,HNOJIVA_ALL!$A$2:$AE$3303,31,FALSE),"CHYBA")))),2)</f>
        <v>#N/A</v>
      </c>
      <c r="Q2295" s="51" t="e">
        <f>ROUND(VLOOKUP(EVID_HNOJENI!N2295,HNOJIVA_ALL!$A$2:$Z$3303,15,FALSE)*K2295*IF(L2295="t",10,IF(L2295="kg",0.01,IF(L2295="q",1,IF(L2295="l",0.01*VLOOKUP(EVID_HNOJENI!N2295,HNOJIVA_ALL!$A$2:$AE$3303,31,FALSE),"CHYBA")))),2)</f>
        <v>#N/A</v>
      </c>
      <c r="R2295" s="51" t="e">
        <f>ROUND(VLOOKUP(EVID_HNOJENI!N2295,HNOJIVA_ALL!$A$2:$Z$3303,16,FALSE)*K2295*IF(L2295="t",10,IF(L2295="kg",0.01,IF(L2295="q",1,IF(L2295="l",0.01*VLOOKUP(EVID_HNOJENI!N2295,HNOJIVA_ALL!$A$2:$AE$3303,31,FALSE),"CHYBA")))),2)</f>
        <v>#N/A</v>
      </c>
      <c r="S2295" s="51" t="e">
        <f>ROUND(VLOOKUP(EVID_HNOJENI!N2295,HNOJIVA_ALL!$A$2:$Z$3303,18,FALSE)*K2295*IF(L2295="t",10,IF(L2295="kg",0.01,IF(L2295="q",1,IF(L2295="l",0.01*VLOOKUP(EVID_HNOJENI!N2295,HNOJIVA_ALL!$A$2:$AE$3303,31,FALSE),"CHYBA")))),2)</f>
        <v>#N/A</v>
      </c>
      <c r="T2295" s="51" t="e">
        <f>ROUND(VLOOKUP(EVID_HNOJENI!N2295,HNOJIVA_ALL!$A$2:$Z$3303,17,FALSE)*K2295*IF(L2295="t",10,IF(L2295="kg",0.01,IF(L2295="q",1,IF(L2295="l",0.01*VLOOKUP(EVID_HNOJENI!N2295,HNOJIVA_ALL!$A$2:$AE$3303,31,FALSE),"CHYBA")))),2)</f>
        <v>#N/A</v>
      </c>
      <c r="U2295" s="51" t="e">
        <f>ROUND(VLOOKUP(EVID_HNOJENI!N2295,HNOJIVA_ALL!$A$2:$Z$3303,20,FALSE)*K2295*IF(L2295="t",10,IF(L2295="kg",0.01,IF(L2295="q",1,IF(L2295="l",0.01*VLOOKUP(EVID_HNOJENI!N2295,HNOJIVA_ALL!$A$2:$AE$3303,31,FALSE),"CHYBA")))),2)</f>
        <v>#N/A</v>
      </c>
    </row>
    <row r="2296" spans="1:21" x14ac:dyDescent="0.2">
      <c r="A2296" s="32"/>
      <c r="B2296" s="45" t="e">
        <f>VLOOKUP($A2296,EVID_OSEVU!$A$1:$M$4972,2,FALSE)</f>
        <v>#N/A</v>
      </c>
      <c r="C2296" s="45" t="e">
        <f>VLOOKUP($A2296,EVID_OSEVU!$A$1:$M$4972,3,FALSE)</f>
        <v>#N/A</v>
      </c>
      <c r="D2296" s="45" t="e">
        <f>VLOOKUP($A2296,EVID_OSEVU!$A$1:$M$4972,4,FALSE)</f>
        <v>#N/A</v>
      </c>
      <c r="E2296" s="45" t="e">
        <f>VLOOKUP($A2296,EVID_OSEVU!$A$1:$M$4972,7,FALSE)</f>
        <v>#N/A</v>
      </c>
      <c r="F2296" s="45" t="e">
        <f>VLOOKUP($A2296,EVID_OSEVU!$A$1:$M$4972,8,FALSE)</f>
        <v>#N/A</v>
      </c>
      <c r="G2296" s="45" t="e">
        <f>VLOOKUP($A2296,EVID_OSEVU!$A$1:$M$4972,11,FALSE)</f>
        <v>#N/A</v>
      </c>
      <c r="H2296" s="35"/>
      <c r="I2296" s="48"/>
      <c r="J2296" s="33" t="e">
        <f>VLOOKUP($A2296,EVID_OSEVU!$A$1:$M$4972,11,FALSE)</f>
        <v>#N/A</v>
      </c>
      <c r="K2296" s="39"/>
      <c r="L2296" s="49"/>
      <c r="M2296" s="89" t="e">
        <f t="shared" si="35"/>
        <v>#N/A</v>
      </c>
      <c r="N2296" s="50"/>
      <c r="O2296" s="37" t="e">
        <f>VLOOKUP(EVID_HNOJENI!N2296,HNOJIVA_ALL!$A$2:$Z$3303,4,FALSE)</f>
        <v>#N/A</v>
      </c>
      <c r="P2296" s="51" t="e">
        <f>ROUND(VLOOKUP(EVID_HNOJENI!N2296,HNOJIVA_ALL!$A$2:$Z$3303,14,FALSE)*K2296*IF(L2296="t",10,IF(L2296="kg",0.01,IF(L2296="q",1,IF(L2296="l",0.01*VLOOKUP(EVID_HNOJENI!N2296,HNOJIVA_ALL!$A$2:$AE$3303,31,FALSE),"CHYBA")))),2)</f>
        <v>#N/A</v>
      </c>
      <c r="Q2296" s="51" t="e">
        <f>ROUND(VLOOKUP(EVID_HNOJENI!N2296,HNOJIVA_ALL!$A$2:$Z$3303,15,FALSE)*K2296*IF(L2296="t",10,IF(L2296="kg",0.01,IF(L2296="q",1,IF(L2296="l",0.01*VLOOKUP(EVID_HNOJENI!N2296,HNOJIVA_ALL!$A$2:$AE$3303,31,FALSE),"CHYBA")))),2)</f>
        <v>#N/A</v>
      </c>
      <c r="R2296" s="51" t="e">
        <f>ROUND(VLOOKUP(EVID_HNOJENI!N2296,HNOJIVA_ALL!$A$2:$Z$3303,16,FALSE)*K2296*IF(L2296="t",10,IF(L2296="kg",0.01,IF(L2296="q",1,IF(L2296="l",0.01*VLOOKUP(EVID_HNOJENI!N2296,HNOJIVA_ALL!$A$2:$AE$3303,31,FALSE),"CHYBA")))),2)</f>
        <v>#N/A</v>
      </c>
      <c r="S2296" s="51" t="e">
        <f>ROUND(VLOOKUP(EVID_HNOJENI!N2296,HNOJIVA_ALL!$A$2:$Z$3303,18,FALSE)*K2296*IF(L2296="t",10,IF(L2296="kg",0.01,IF(L2296="q",1,IF(L2296="l",0.01*VLOOKUP(EVID_HNOJENI!N2296,HNOJIVA_ALL!$A$2:$AE$3303,31,FALSE),"CHYBA")))),2)</f>
        <v>#N/A</v>
      </c>
      <c r="T2296" s="51" t="e">
        <f>ROUND(VLOOKUP(EVID_HNOJENI!N2296,HNOJIVA_ALL!$A$2:$Z$3303,17,FALSE)*K2296*IF(L2296="t",10,IF(L2296="kg",0.01,IF(L2296="q",1,IF(L2296="l",0.01*VLOOKUP(EVID_HNOJENI!N2296,HNOJIVA_ALL!$A$2:$AE$3303,31,FALSE),"CHYBA")))),2)</f>
        <v>#N/A</v>
      </c>
      <c r="U2296" s="51" t="e">
        <f>ROUND(VLOOKUP(EVID_HNOJENI!N2296,HNOJIVA_ALL!$A$2:$Z$3303,20,FALSE)*K2296*IF(L2296="t",10,IF(L2296="kg",0.01,IF(L2296="q",1,IF(L2296="l",0.01*VLOOKUP(EVID_HNOJENI!N2296,HNOJIVA_ALL!$A$2:$AE$3303,31,FALSE),"CHYBA")))),2)</f>
        <v>#N/A</v>
      </c>
    </row>
    <row r="2297" spans="1:21" x14ac:dyDescent="0.2">
      <c r="A2297" s="32"/>
      <c r="B2297" s="45" t="e">
        <f>VLOOKUP($A2297,EVID_OSEVU!$A$1:$M$4972,2,FALSE)</f>
        <v>#N/A</v>
      </c>
      <c r="C2297" s="45" t="e">
        <f>VLOOKUP($A2297,EVID_OSEVU!$A$1:$M$4972,3,FALSE)</f>
        <v>#N/A</v>
      </c>
      <c r="D2297" s="45" t="e">
        <f>VLOOKUP($A2297,EVID_OSEVU!$A$1:$M$4972,4,FALSE)</f>
        <v>#N/A</v>
      </c>
      <c r="E2297" s="45" t="e">
        <f>VLOOKUP($A2297,EVID_OSEVU!$A$1:$M$4972,7,FALSE)</f>
        <v>#N/A</v>
      </c>
      <c r="F2297" s="45" t="e">
        <f>VLOOKUP($A2297,EVID_OSEVU!$A$1:$M$4972,8,FALSE)</f>
        <v>#N/A</v>
      </c>
      <c r="G2297" s="45" t="e">
        <f>VLOOKUP($A2297,EVID_OSEVU!$A$1:$M$4972,11,FALSE)</f>
        <v>#N/A</v>
      </c>
      <c r="H2297" s="35"/>
      <c r="I2297" s="48"/>
      <c r="J2297" s="33" t="e">
        <f>VLOOKUP($A2297,EVID_OSEVU!$A$1:$M$4972,11,FALSE)</f>
        <v>#N/A</v>
      </c>
      <c r="K2297" s="39"/>
      <c r="L2297" s="49"/>
      <c r="M2297" s="89" t="e">
        <f t="shared" si="35"/>
        <v>#N/A</v>
      </c>
      <c r="N2297" s="50"/>
      <c r="O2297" s="37" t="e">
        <f>VLOOKUP(EVID_HNOJENI!N2297,HNOJIVA_ALL!$A$2:$Z$3303,4,FALSE)</f>
        <v>#N/A</v>
      </c>
      <c r="P2297" s="51" t="e">
        <f>ROUND(VLOOKUP(EVID_HNOJENI!N2297,HNOJIVA_ALL!$A$2:$Z$3303,14,FALSE)*K2297*IF(L2297="t",10,IF(L2297="kg",0.01,IF(L2297="q",1,IF(L2297="l",0.01*VLOOKUP(EVID_HNOJENI!N2297,HNOJIVA_ALL!$A$2:$AE$3303,31,FALSE),"CHYBA")))),2)</f>
        <v>#N/A</v>
      </c>
      <c r="Q2297" s="51" t="e">
        <f>ROUND(VLOOKUP(EVID_HNOJENI!N2297,HNOJIVA_ALL!$A$2:$Z$3303,15,FALSE)*K2297*IF(L2297="t",10,IF(L2297="kg",0.01,IF(L2297="q",1,IF(L2297="l",0.01*VLOOKUP(EVID_HNOJENI!N2297,HNOJIVA_ALL!$A$2:$AE$3303,31,FALSE),"CHYBA")))),2)</f>
        <v>#N/A</v>
      </c>
      <c r="R2297" s="51" t="e">
        <f>ROUND(VLOOKUP(EVID_HNOJENI!N2297,HNOJIVA_ALL!$A$2:$Z$3303,16,FALSE)*K2297*IF(L2297="t",10,IF(L2297="kg",0.01,IF(L2297="q",1,IF(L2297="l",0.01*VLOOKUP(EVID_HNOJENI!N2297,HNOJIVA_ALL!$A$2:$AE$3303,31,FALSE),"CHYBA")))),2)</f>
        <v>#N/A</v>
      </c>
      <c r="S2297" s="51" t="e">
        <f>ROUND(VLOOKUP(EVID_HNOJENI!N2297,HNOJIVA_ALL!$A$2:$Z$3303,18,FALSE)*K2297*IF(L2297="t",10,IF(L2297="kg",0.01,IF(L2297="q",1,IF(L2297="l",0.01*VLOOKUP(EVID_HNOJENI!N2297,HNOJIVA_ALL!$A$2:$AE$3303,31,FALSE),"CHYBA")))),2)</f>
        <v>#N/A</v>
      </c>
      <c r="T2297" s="51" t="e">
        <f>ROUND(VLOOKUP(EVID_HNOJENI!N2297,HNOJIVA_ALL!$A$2:$Z$3303,17,FALSE)*K2297*IF(L2297="t",10,IF(L2297="kg",0.01,IF(L2297="q",1,IF(L2297="l",0.01*VLOOKUP(EVID_HNOJENI!N2297,HNOJIVA_ALL!$A$2:$AE$3303,31,FALSE),"CHYBA")))),2)</f>
        <v>#N/A</v>
      </c>
      <c r="U2297" s="51" t="e">
        <f>ROUND(VLOOKUP(EVID_HNOJENI!N2297,HNOJIVA_ALL!$A$2:$Z$3303,20,FALSE)*K2297*IF(L2297="t",10,IF(L2297="kg",0.01,IF(L2297="q",1,IF(L2297="l",0.01*VLOOKUP(EVID_HNOJENI!N2297,HNOJIVA_ALL!$A$2:$AE$3303,31,FALSE),"CHYBA")))),2)</f>
        <v>#N/A</v>
      </c>
    </row>
    <row r="2298" spans="1:21" x14ac:dyDescent="0.2">
      <c r="A2298" s="32"/>
      <c r="B2298" s="45" t="e">
        <f>VLOOKUP($A2298,EVID_OSEVU!$A$1:$M$4972,2,FALSE)</f>
        <v>#N/A</v>
      </c>
      <c r="C2298" s="45" t="e">
        <f>VLOOKUP($A2298,EVID_OSEVU!$A$1:$M$4972,3,FALSE)</f>
        <v>#N/A</v>
      </c>
      <c r="D2298" s="45" t="e">
        <f>VLOOKUP($A2298,EVID_OSEVU!$A$1:$M$4972,4,FALSE)</f>
        <v>#N/A</v>
      </c>
      <c r="E2298" s="45" t="e">
        <f>VLOOKUP($A2298,EVID_OSEVU!$A$1:$M$4972,7,FALSE)</f>
        <v>#N/A</v>
      </c>
      <c r="F2298" s="45" t="e">
        <f>VLOOKUP($A2298,EVID_OSEVU!$A$1:$M$4972,8,FALSE)</f>
        <v>#N/A</v>
      </c>
      <c r="G2298" s="45" t="e">
        <f>VLOOKUP($A2298,EVID_OSEVU!$A$1:$M$4972,11,FALSE)</f>
        <v>#N/A</v>
      </c>
      <c r="H2298" s="35"/>
      <c r="I2298" s="48"/>
      <c r="J2298" s="33" t="e">
        <f>VLOOKUP($A2298,EVID_OSEVU!$A$1:$M$4972,11,FALSE)</f>
        <v>#N/A</v>
      </c>
      <c r="K2298" s="39"/>
      <c r="L2298" s="49"/>
      <c r="M2298" s="89" t="e">
        <f t="shared" si="35"/>
        <v>#N/A</v>
      </c>
      <c r="N2298" s="50"/>
      <c r="O2298" s="37" t="e">
        <f>VLOOKUP(EVID_HNOJENI!N2298,HNOJIVA_ALL!$A$2:$Z$3303,4,FALSE)</f>
        <v>#N/A</v>
      </c>
      <c r="P2298" s="51" t="e">
        <f>ROUND(VLOOKUP(EVID_HNOJENI!N2298,HNOJIVA_ALL!$A$2:$Z$3303,14,FALSE)*K2298*IF(L2298="t",10,IF(L2298="kg",0.01,IF(L2298="q",1,IF(L2298="l",0.01*VLOOKUP(EVID_HNOJENI!N2298,HNOJIVA_ALL!$A$2:$AE$3303,31,FALSE),"CHYBA")))),2)</f>
        <v>#N/A</v>
      </c>
      <c r="Q2298" s="51" t="e">
        <f>ROUND(VLOOKUP(EVID_HNOJENI!N2298,HNOJIVA_ALL!$A$2:$Z$3303,15,FALSE)*K2298*IF(L2298="t",10,IF(L2298="kg",0.01,IF(L2298="q",1,IF(L2298="l",0.01*VLOOKUP(EVID_HNOJENI!N2298,HNOJIVA_ALL!$A$2:$AE$3303,31,FALSE),"CHYBA")))),2)</f>
        <v>#N/A</v>
      </c>
      <c r="R2298" s="51" t="e">
        <f>ROUND(VLOOKUP(EVID_HNOJENI!N2298,HNOJIVA_ALL!$A$2:$Z$3303,16,FALSE)*K2298*IF(L2298="t",10,IF(L2298="kg",0.01,IF(L2298="q",1,IF(L2298="l",0.01*VLOOKUP(EVID_HNOJENI!N2298,HNOJIVA_ALL!$A$2:$AE$3303,31,FALSE),"CHYBA")))),2)</f>
        <v>#N/A</v>
      </c>
      <c r="S2298" s="51" t="e">
        <f>ROUND(VLOOKUP(EVID_HNOJENI!N2298,HNOJIVA_ALL!$A$2:$Z$3303,18,FALSE)*K2298*IF(L2298="t",10,IF(L2298="kg",0.01,IF(L2298="q",1,IF(L2298="l",0.01*VLOOKUP(EVID_HNOJENI!N2298,HNOJIVA_ALL!$A$2:$AE$3303,31,FALSE),"CHYBA")))),2)</f>
        <v>#N/A</v>
      </c>
      <c r="T2298" s="51" t="e">
        <f>ROUND(VLOOKUP(EVID_HNOJENI!N2298,HNOJIVA_ALL!$A$2:$Z$3303,17,FALSE)*K2298*IF(L2298="t",10,IF(L2298="kg",0.01,IF(L2298="q",1,IF(L2298="l",0.01*VLOOKUP(EVID_HNOJENI!N2298,HNOJIVA_ALL!$A$2:$AE$3303,31,FALSE),"CHYBA")))),2)</f>
        <v>#N/A</v>
      </c>
      <c r="U2298" s="51" t="e">
        <f>ROUND(VLOOKUP(EVID_HNOJENI!N2298,HNOJIVA_ALL!$A$2:$Z$3303,20,FALSE)*K2298*IF(L2298="t",10,IF(L2298="kg",0.01,IF(L2298="q",1,IF(L2298="l",0.01*VLOOKUP(EVID_HNOJENI!N2298,HNOJIVA_ALL!$A$2:$AE$3303,31,FALSE),"CHYBA")))),2)</f>
        <v>#N/A</v>
      </c>
    </row>
    <row r="2299" spans="1:21" x14ac:dyDescent="0.2">
      <c r="A2299" s="32"/>
      <c r="B2299" s="45" t="e">
        <f>VLOOKUP($A2299,EVID_OSEVU!$A$1:$M$4972,2,FALSE)</f>
        <v>#N/A</v>
      </c>
      <c r="C2299" s="45" t="e">
        <f>VLOOKUP($A2299,EVID_OSEVU!$A$1:$M$4972,3,FALSE)</f>
        <v>#N/A</v>
      </c>
      <c r="D2299" s="45" t="e">
        <f>VLOOKUP($A2299,EVID_OSEVU!$A$1:$M$4972,4,FALSE)</f>
        <v>#N/A</v>
      </c>
      <c r="E2299" s="45" t="e">
        <f>VLOOKUP($A2299,EVID_OSEVU!$A$1:$M$4972,7,FALSE)</f>
        <v>#N/A</v>
      </c>
      <c r="F2299" s="45" t="e">
        <f>VLOOKUP($A2299,EVID_OSEVU!$A$1:$M$4972,8,FALSE)</f>
        <v>#N/A</v>
      </c>
      <c r="G2299" s="45" t="e">
        <f>VLOOKUP($A2299,EVID_OSEVU!$A$1:$M$4972,11,FALSE)</f>
        <v>#N/A</v>
      </c>
      <c r="H2299" s="35"/>
      <c r="I2299" s="48"/>
      <c r="J2299" s="33" t="e">
        <f>VLOOKUP($A2299,EVID_OSEVU!$A$1:$M$4972,11,FALSE)</f>
        <v>#N/A</v>
      </c>
      <c r="K2299" s="39"/>
      <c r="L2299" s="49"/>
      <c r="M2299" s="89" t="e">
        <f t="shared" si="35"/>
        <v>#N/A</v>
      </c>
      <c r="N2299" s="50"/>
      <c r="O2299" s="37" t="e">
        <f>VLOOKUP(EVID_HNOJENI!N2299,HNOJIVA_ALL!$A$2:$Z$3303,4,FALSE)</f>
        <v>#N/A</v>
      </c>
      <c r="P2299" s="51" t="e">
        <f>ROUND(VLOOKUP(EVID_HNOJENI!N2299,HNOJIVA_ALL!$A$2:$Z$3303,14,FALSE)*K2299*IF(L2299="t",10,IF(L2299="kg",0.01,IF(L2299="q",1,IF(L2299="l",0.01*VLOOKUP(EVID_HNOJENI!N2299,HNOJIVA_ALL!$A$2:$AE$3303,31,FALSE),"CHYBA")))),2)</f>
        <v>#N/A</v>
      </c>
      <c r="Q2299" s="51" t="e">
        <f>ROUND(VLOOKUP(EVID_HNOJENI!N2299,HNOJIVA_ALL!$A$2:$Z$3303,15,FALSE)*K2299*IF(L2299="t",10,IF(L2299="kg",0.01,IF(L2299="q",1,IF(L2299="l",0.01*VLOOKUP(EVID_HNOJENI!N2299,HNOJIVA_ALL!$A$2:$AE$3303,31,FALSE),"CHYBA")))),2)</f>
        <v>#N/A</v>
      </c>
      <c r="R2299" s="51" t="e">
        <f>ROUND(VLOOKUP(EVID_HNOJENI!N2299,HNOJIVA_ALL!$A$2:$Z$3303,16,FALSE)*K2299*IF(L2299="t",10,IF(L2299="kg",0.01,IF(L2299="q",1,IF(L2299="l",0.01*VLOOKUP(EVID_HNOJENI!N2299,HNOJIVA_ALL!$A$2:$AE$3303,31,FALSE),"CHYBA")))),2)</f>
        <v>#N/A</v>
      </c>
      <c r="S2299" s="51" t="e">
        <f>ROUND(VLOOKUP(EVID_HNOJENI!N2299,HNOJIVA_ALL!$A$2:$Z$3303,18,FALSE)*K2299*IF(L2299="t",10,IF(L2299="kg",0.01,IF(L2299="q",1,IF(L2299="l",0.01*VLOOKUP(EVID_HNOJENI!N2299,HNOJIVA_ALL!$A$2:$AE$3303,31,FALSE),"CHYBA")))),2)</f>
        <v>#N/A</v>
      </c>
      <c r="T2299" s="51" t="e">
        <f>ROUND(VLOOKUP(EVID_HNOJENI!N2299,HNOJIVA_ALL!$A$2:$Z$3303,17,FALSE)*K2299*IF(L2299="t",10,IF(L2299="kg",0.01,IF(L2299="q",1,IF(L2299="l",0.01*VLOOKUP(EVID_HNOJENI!N2299,HNOJIVA_ALL!$A$2:$AE$3303,31,FALSE),"CHYBA")))),2)</f>
        <v>#N/A</v>
      </c>
      <c r="U2299" s="51" t="e">
        <f>ROUND(VLOOKUP(EVID_HNOJENI!N2299,HNOJIVA_ALL!$A$2:$Z$3303,20,FALSE)*K2299*IF(L2299="t",10,IF(L2299="kg",0.01,IF(L2299="q",1,IF(L2299="l",0.01*VLOOKUP(EVID_HNOJENI!N2299,HNOJIVA_ALL!$A$2:$AE$3303,31,FALSE),"CHYBA")))),2)</f>
        <v>#N/A</v>
      </c>
    </row>
    <row r="2300" spans="1:21" x14ac:dyDescent="0.2">
      <c r="A2300" s="32"/>
      <c r="B2300" s="45" t="e">
        <f>VLOOKUP($A2300,EVID_OSEVU!$A$1:$M$4972,2,FALSE)</f>
        <v>#N/A</v>
      </c>
      <c r="C2300" s="45" t="e">
        <f>VLOOKUP($A2300,EVID_OSEVU!$A$1:$M$4972,3,FALSE)</f>
        <v>#N/A</v>
      </c>
      <c r="D2300" s="45" t="e">
        <f>VLOOKUP($A2300,EVID_OSEVU!$A$1:$M$4972,4,FALSE)</f>
        <v>#N/A</v>
      </c>
      <c r="E2300" s="45" t="e">
        <f>VLOOKUP($A2300,EVID_OSEVU!$A$1:$M$4972,7,FALSE)</f>
        <v>#N/A</v>
      </c>
      <c r="F2300" s="45" t="e">
        <f>VLOOKUP($A2300,EVID_OSEVU!$A$1:$M$4972,8,FALSE)</f>
        <v>#N/A</v>
      </c>
      <c r="G2300" s="45" t="e">
        <f>VLOOKUP($A2300,EVID_OSEVU!$A$1:$M$4972,11,FALSE)</f>
        <v>#N/A</v>
      </c>
      <c r="H2300" s="35"/>
      <c r="I2300" s="48"/>
      <c r="J2300" s="33" t="e">
        <f>VLOOKUP($A2300,EVID_OSEVU!$A$1:$M$4972,11,FALSE)</f>
        <v>#N/A</v>
      </c>
      <c r="K2300" s="39"/>
      <c r="L2300" s="49"/>
      <c r="M2300" s="89" t="e">
        <f t="shared" si="35"/>
        <v>#N/A</v>
      </c>
      <c r="N2300" s="50"/>
      <c r="O2300" s="37" t="e">
        <f>VLOOKUP(EVID_HNOJENI!N2300,HNOJIVA_ALL!$A$2:$Z$3303,4,FALSE)</f>
        <v>#N/A</v>
      </c>
      <c r="P2300" s="51" t="e">
        <f>ROUND(VLOOKUP(EVID_HNOJENI!N2300,HNOJIVA_ALL!$A$2:$Z$3303,14,FALSE)*K2300*IF(L2300="t",10,IF(L2300="kg",0.01,IF(L2300="q",1,IF(L2300="l",0.01*VLOOKUP(EVID_HNOJENI!N2300,HNOJIVA_ALL!$A$2:$AE$3303,31,FALSE),"CHYBA")))),2)</f>
        <v>#N/A</v>
      </c>
      <c r="Q2300" s="51" t="e">
        <f>ROUND(VLOOKUP(EVID_HNOJENI!N2300,HNOJIVA_ALL!$A$2:$Z$3303,15,FALSE)*K2300*IF(L2300="t",10,IF(L2300="kg",0.01,IF(L2300="q",1,IF(L2300="l",0.01*VLOOKUP(EVID_HNOJENI!N2300,HNOJIVA_ALL!$A$2:$AE$3303,31,FALSE),"CHYBA")))),2)</f>
        <v>#N/A</v>
      </c>
      <c r="R2300" s="51" t="e">
        <f>ROUND(VLOOKUP(EVID_HNOJENI!N2300,HNOJIVA_ALL!$A$2:$Z$3303,16,FALSE)*K2300*IF(L2300="t",10,IF(L2300="kg",0.01,IF(L2300="q",1,IF(L2300="l",0.01*VLOOKUP(EVID_HNOJENI!N2300,HNOJIVA_ALL!$A$2:$AE$3303,31,FALSE),"CHYBA")))),2)</f>
        <v>#N/A</v>
      </c>
      <c r="S2300" s="51" t="e">
        <f>ROUND(VLOOKUP(EVID_HNOJENI!N2300,HNOJIVA_ALL!$A$2:$Z$3303,18,FALSE)*K2300*IF(L2300="t",10,IF(L2300="kg",0.01,IF(L2300="q",1,IF(L2300="l",0.01*VLOOKUP(EVID_HNOJENI!N2300,HNOJIVA_ALL!$A$2:$AE$3303,31,FALSE),"CHYBA")))),2)</f>
        <v>#N/A</v>
      </c>
      <c r="T2300" s="51" t="e">
        <f>ROUND(VLOOKUP(EVID_HNOJENI!N2300,HNOJIVA_ALL!$A$2:$Z$3303,17,FALSE)*K2300*IF(L2300="t",10,IF(L2300="kg",0.01,IF(L2300="q",1,IF(L2300="l",0.01*VLOOKUP(EVID_HNOJENI!N2300,HNOJIVA_ALL!$A$2:$AE$3303,31,FALSE),"CHYBA")))),2)</f>
        <v>#N/A</v>
      </c>
      <c r="U2300" s="51" t="e">
        <f>ROUND(VLOOKUP(EVID_HNOJENI!N2300,HNOJIVA_ALL!$A$2:$Z$3303,20,FALSE)*K2300*IF(L2300="t",10,IF(L2300="kg",0.01,IF(L2300="q",1,IF(L2300="l",0.01*VLOOKUP(EVID_HNOJENI!N2300,HNOJIVA_ALL!$A$2:$AE$3303,31,FALSE),"CHYBA")))),2)</f>
        <v>#N/A</v>
      </c>
    </row>
    <row r="2301" spans="1:21" x14ac:dyDescent="0.2">
      <c r="A2301" s="32"/>
      <c r="B2301" s="45" t="e">
        <f>VLOOKUP($A2301,EVID_OSEVU!$A$1:$M$4972,2,FALSE)</f>
        <v>#N/A</v>
      </c>
      <c r="C2301" s="45" t="e">
        <f>VLOOKUP($A2301,EVID_OSEVU!$A$1:$M$4972,3,FALSE)</f>
        <v>#N/A</v>
      </c>
      <c r="D2301" s="45" t="e">
        <f>VLOOKUP($A2301,EVID_OSEVU!$A$1:$M$4972,4,FALSE)</f>
        <v>#N/A</v>
      </c>
      <c r="E2301" s="45" t="e">
        <f>VLOOKUP($A2301,EVID_OSEVU!$A$1:$M$4972,7,FALSE)</f>
        <v>#N/A</v>
      </c>
      <c r="F2301" s="45" t="e">
        <f>VLOOKUP($A2301,EVID_OSEVU!$A$1:$M$4972,8,FALSE)</f>
        <v>#N/A</v>
      </c>
      <c r="G2301" s="45" t="e">
        <f>VLOOKUP($A2301,EVID_OSEVU!$A$1:$M$4972,11,FALSE)</f>
        <v>#N/A</v>
      </c>
      <c r="H2301" s="35"/>
      <c r="I2301" s="48"/>
      <c r="J2301" s="33" t="e">
        <f>VLOOKUP($A2301,EVID_OSEVU!$A$1:$M$4972,11,FALSE)</f>
        <v>#N/A</v>
      </c>
      <c r="K2301" s="39"/>
      <c r="L2301" s="49"/>
      <c r="M2301" s="89" t="e">
        <f t="shared" si="35"/>
        <v>#N/A</v>
      </c>
      <c r="N2301" s="50"/>
      <c r="O2301" s="37" t="e">
        <f>VLOOKUP(EVID_HNOJENI!N2301,HNOJIVA_ALL!$A$2:$Z$3303,4,FALSE)</f>
        <v>#N/A</v>
      </c>
      <c r="P2301" s="51" t="e">
        <f>ROUND(VLOOKUP(EVID_HNOJENI!N2301,HNOJIVA_ALL!$A$2:$Z$3303,14,FALSE)*K2301*IF(L2301="t",10,IF(L2301="kg",0.01,IF(L2301="q",1,IF(L2301="l",0.01*VLOOKUP(EVID_HNOJENI!N2301,HNOJIVA_ALL!$A$2:$AE$3303,31,FALSE),"CHYBA")))),2)</f>
        <v>#N/A</v>
      </c>
      <c r="Q2301" s="51" t="e">
        <f>ROUND(VLOOKUP(EVID_HNOJENI!N2301,HNOJIVA_ALL!$A$2:$Z$3303,15,FALSE)*K2301*IF(L2301="t",10,IF(L2301="kg",0.01,IF(L2301="q",1,IF(L2301="l",0.01*VLOOKUP(EVID_HNOJENI!N2301,HNOJIVA_ALL!$A$2:$AE$3303,31,FALSE),"CHYBA")))),2)</f>
        <v>#N/A</v>
      </c>
      <c r="R2301" s="51" t="e">
        <f>ROUND(VLOOKUP(EVID_HNOJENI!N2301,HNOJIVA_ALL!$A$2:$Z$3303,16,FALSE)*K2301*IF(L2301="t",10,IF(L2301="kg",0.01,IF(L2301="q",1,IF(L2301="l",0.01*VLOOKUP(EVID_HNOJENI!N2301,HNOJIVA_ALL!$A$2:$AE$3303,31,FALSE),"CHYBA")))),2)</f>
        <v>#N/A</v>
      </c>
      <c r="S2301" s="51" t="e">
        <f>ROUND(VLOOKUP(EVID_HNOJENI!N2301,HNOJIVA_ALL!$A$2:$Z$3303,18,FALSE)*K2301*IF(L2301="t",10,IF(L2301="kg",0.01,IF(L2301="q",1,IF(L2301="l",0.01*VLOOKUP(EVID_HNOJENI!N2301,HNOJIVA_ALL!$A$2:$AE$3303,31,FALSE),"CHYBA")))),2)</f>
        <v>#N/A</v>
      </c>
      <c r="T2301" s="51" t="e">
        <f>ROUND(VLOOKUP(EVID_HNOJENI!N2301,HNOJIVA_ALL!$A$2:$Z$3303,17,FALSE)*K2301*IF(L2301="t",10,IF(L2301="kg",0.01,IF(L2301="q",1,IF(L2301="l",0.01*VLOOKUP(EVID_HNOJENI!N2301,HNOJIVA_ALL!$A$2:$AE$3303,31,FALSE),"CHYBA")))),2)</f>
        <v>#N/A</v>
      </c>
      <c r="U2301" s="51" t="e">
        <f>ROUND(VLOOKUP(EVID_HNOJENI!N2301,HNOJIVA_ALL!$A$2:$Z$3303,20,FALSE)*K2301*IF(L2301="t",10,IF(L2301="kg",0.01,IF(L2301="q",1,IF(L2301="l",0.01*VLOOKUP(EVID_HNOJENI!N2301,HNOJIVA_ALL!$A$2:$AE$3303,31,FALSE),"CHYBA")))),2)</f>
        <v>#N/A</v>
      </c>
    </row>
    <row r="2302" spans="1:21" x14ac:dyDescent="0.2">
      <c r="A2302" s="32"/>
      <c r="B2302" s="45" t="e">
        <f>VLOOKUP($A2302,EVID_OSEVU!$A$1:$M$4972,2,FALSE)</f>
        <v>#N/A</v>
      </c>
      <c r="C2302" s="45" t="e">
        <f>VLOOKUP($A2302,EVID_OSEVU!$A$1:$M$4972,3,FALSE)</f>
        <v>#N/A</v>
      </c>
      <c r="D2302" s="45" t="e">
        <f>VLOOKUP($A2302,EVID_OSEVU!$A$1:$M$4972,4,FALSE)</f>
        <v>#N/A</v>
      </c>
      <c r="E2302" s="45" t="e">
        <f>VLOOKUP($A2302,EVID_OSEVU!$A$1:$M$4972,7,FALSE)</f>
        <v>#N/A</v>
      </c>
      <c r="F2302" s="45" t="e">
        <f>VLOOKUP($A2302,EVID_OSEVU!$A$1:$M$4972,8,FALSE)</f>
        <v>#N/A</v>
      </c>
      <c r="G2302" s="45" t="e">
        <f>VLOOKUP($A2302,EVID_OSEVU!$A$1:$M$4972,11,FALSE)</f>
        <v>#N/A</v>
      </c>
      <c r="H2302" s="35"/>
      <c r="I2302" s="48"/>
      <c r="J2302" s="33" t="e">
        <f>VLOOKUP($A2302,EVID_OSEVU!$A$1:$M$4972,11,FALSE)</f>
        <v>#N/A</v>
      </c>
      <c r="K2302" s="39"/>
      <c r="L2302" s="49"/>
      <c r="M2302" s="89" t="e">
        <f t="shared" si="35"/>
        <v>#N/A</v>
      </c>
      <c r="N2302" s="50"/>
      <c r="O2302" s="37" t="e">
        <f>VLOOKUP(EVID_HNOJENI!N2302,HNOJIVA_ALL!$A$2:$Z$3303,4,FALSE)</f>
        <v>#N/A</v>
      </c>
      <c r="P2302" s="51" t="e">
        <f>ROUND(VLOOKUP(EVID_HNOJENI!N2302,HNOJIVA_ALL!$A$2:$Z$3303,14,FALSE)*K2302*IF(L2302="t",10,IF(L2302="kg",0.01,IF(L2302="q",1,IF(L2302="l",0.01*VLOOKUP(EVID_HNOJENI!N2302,HNOJIVA_ALL!$A$2:$AE$3303,31,FALSE),"CHYBA")))),2)</f>
        <v>#N/A</v>
      </c>
      <c r="Q2302" s="51" t="e">
        <f>ROUND(VLOOKUP(EVID_HNOJENI!N2302,HNOJIVA_ALL!$A$2:$Z$3303,15,FALSE)*K2302*IF(L2302="t",10,IF(L2302="kg",0.01,IF(L2302="q",1,IF(L2302="l",0.01*VLOOKUP(EVID_HNOJENI!N2302,HNOJIVA_ALL!$A$2:$AE$3303,31,FALSE),"CHYBA")))),2)</f>
        <v>#N/A</v>
      </c>
      <c r="R2302" s="51" t="e">
        <f>ROUND(VLOOKUP(EVID_HNOJENI!N2302,HNOJIVA_ALL!$A$2:$Z$3303,16,FALSE)*K2302*IF(L2302="t",10,IF(L2302="kg",0.01,IF(L2302="q",1,IF(L2302="l",0.01*VLOOKUP(EVID_HNOJENI!N2302,HNOJIVA_ALL!$A$2:$AE$3303,31,FALSE),"CHYBA")))),2)</f>
        <v>#N/A</v>
      </c>
      <c r="S2302" s="51" t="e">
        <f>ROUND(VLOOKUP(EVID_HNOJENI!N2302,HNOJIVA_ALL!$A$2:$Z$3303,18,FALSE)*K2302*IF(L2302="t",10,IF(L2302="kg",0.01,IF(L2302="q",1,IF(L2302="l",0.01*VLOOKUP(EVID_HNOJENI!N2302,HNOJIVA_ALL!$A$2:$AE$3303,31,FALSE),"CHYBA")))),2)</f>
        <v>#N/A</v>
      </c>
      <c r="T2302" s="51" t="e">
        <f>ROUND(VLOOKUP(EVID_HNOJENI!N2302,HNOJIVA_ALL!$A$2:$Z$3303,17,FALSE)*K2302*IF(L2302="t",10,IF(L2302="kg",0.01,IF(L2302="q",1,IF(L2302="l",0.01*VLOOKUP(EVID_HNOJENI!N2302,HNOJIVA_ALL!$A$2:$AE$3303,31,FALSE),"CHYBA")))),2)</f>
        <v>#N/A</v>
      </c>
      <c r="U2302" s="51" t="e">
        <f>ROUND(VLOOKUP(EVID_HNOJENI!N2302,HNOJIVA_ALL!$A$2:$Z$3303,20,FALSE)*K2302*IF(L2302="t",10,IF(L2302="kg",0.01,IF(L2302="q",1,IF(L2302="l",0.01*VLOOKUP(EVID_HNOJENI!N2302,HNOJIVA_ALL!$A$2:$AE$3303,31,FALSE),"CHYBA")))),2)</f>
        <v>#N/A</v>
      </c>
    </row>
    <row r="2303" spans="1:21" x14ac:dyDescent="0.2">
      <c r="A2303" s="32"/>
      <c r="B2303" s="45" t="e">
        <f>VLOOKUP($A2303,EVID_OSEVU!$A$1:$M$4972,2,FALSE)</f>
        <v>#N/A</v>
      </c>
      <c r="C2303" s="45" t="e">
        <f>VLOOKUP($A2303,EVID_OSEVU!$A$1:$M$4972,3,FALSE)</f>
        <v>#N/A</v>
      </c>
      <c r="D2303" s="45" t="e">
        <f>VLOOKUP($A2303,EVID_OSEVU!$A$1:$M$4972,4,FALSE)</f>
        <v>#N/A</v>
      </c>
      <c r="E2303" s="45" t="e">
        <f>VLOOKUP($A2303,EVID_OSEVU!$A$1:$M$4972,7,FALSE)</f>
        <v>#N/A</v>
      </c>
      <c r="F2303" s="45" t="e">
        <f>VLOOKUP($A2303,EVID_OSEVU!$A$1:$M$4972,8,FALSE)</f>
        <v>#N/A</v>
      </c>
      <c r="G2303" s="45" t="e">
        <f>VLOOKUP($A2303,EVID_OSEVU!$A$1:$M$4972,11,FALSE)</f>
        <v>#N/A</v>
      </c>
      <c r="H2303" s="35"/>
      <c r="I2303" s="48"/>
      <c r="J2303" s="33" t="e">
        <f>VLOOKUP($A2303,EVID_OSEVU!$A$1:$M$4972,11,FALSE)</f>
        <v>#N/A</v>
      </c>
      <c r="K2303" s="39"/>
      <c r="L2303" s="49"/>
      <c r="M2303" s="89" t="e">
        <f t="shared" si="35"/>
        <v>#N/A</v>
      </c>
      <c r="N2303" s="50"/>
      <c r="O2303" s="37" t="e">
        <f>VLOOKUP(EVID_HNOJENI!N2303,HNOJIVA_ALL!$A$2:$Z$3303,4,FALSE)</f>
        <v>#N/A</v>
      </c>
      <c r="P2303" s="51" t="e">
        <f>ROUND(VLOOKUP(EVID_HNOJENI!N2303,HNOJIVA_ALL!$A$2:$Z$3303,14,FALSE)*K2303*IF(L2303="t",10,IF(L2303="kg",0.01,IF(L2303="q",1,IF(L2303="l",0.01*VLOOKUP(EVID_HNOJENI!N2303,HNOJIVA_ALL!$A$2:$AE$3303,31,FALSE),"CHYBA")))),2)</f>
        <v>#N/A</v>
      </c>
      <c r="Q2303" s="51" t="e">
        <f>ROUND(VLOOKUP(EVID_HNOJENI!N2303,HNOJIVA_ALL!$A$2:$Z$3303,15,FALSE)*K2303*IF(L2303="t",10,IF(L2303="kg",0.01,IF(L2303="q",1,IF(L2303="l",0.01*VLOOKUP(EVID_HNOJENI!N2303,HNOJIVA_ALL!$A$2:$AE$3303,31,FALSE),"CHYBA")))),2)</f>
        <v>#N/A</v>
      </c>
      <c r="R2303" s="51" t="e">
        <f>ROUND(VLOOKUP(EVID_HNOJENI!N2303,HNOJIVA_ALL!$A$2:$Z$3303,16,FALSE)*K2303*IF(L2303="t",10,IF(L2303="kg",0.01,IF(L2303="q",1,IF(L2303="l",0.01*VLOOKUP(EVID_HNOJENI!N2303,HNOJIVA_ALL!$A$2:$AE$3303,31,FALSE),"CHYBA")))),2)</f>
        <v>#N/A</v>
      </c>
      <c r="S2303" s="51" t="e">
        <f>ROUND(VLOOKUP(EVID_HNOJENI!N2303,HNOJIVA_ALL!$A$2:$Z$3303,18,FALSE)*K2303*IF(L2303="t",10,IF(L2303="kg",0.01,IF(L2303="q",1,IF(L2303="l",0.01*VLOOKUP(EVID_HNOJENI!N2303,HNOJIVA_ALL!$A$2:$AE$3303,31,FALSE),"CHYBA")))),2)</f>
        <v>#N/A</v>
      </c>
      <c r="T2303" s="51" t="e">
        <f>ROUND(VLOOKUP(EVID_HNOJENI!N2303,HNOJIVA_ALL!$A$2:$Z$3303,17,FALSE)*K2303*IF(L2303="t",10,IF(L2303="kg",0.01,IF(L2303="q",1,IF(L2303="l",0.01*VLOOKUP(EVID_HNOJENI!N2303,HNOJIVA_ALL!$A$2:$AE$3303,31,FALSE),"CHYBA")))),2)</f>
        <v>#N/A</v>
      </c>
      <c r="U2303" s="51" t="e">
        <f>ROUND(VLOOKUP(EVID_HNOJENI!N2303,HNOJIVA_ALL!$A$2:$Z$3303,20,FALSE)*K2303*IF(L2303="t",10,IF(L2303="kg",0.01,IF(L2303="q",1,IF(L2303="l",0.01*VLOOKUP(EVID_HNOJENI!N2303,HNOJIVA_ALL!$A$2:$AE$3303,31,FALSE),"CHYBA")))),2)</f>
        <v>#N/A</v>
      </c>
    </row>
    <row r="2304" spans="1:21" x14ac:dyDescent="0.2">
      <c r="A2304" s="32"/>
      <c r="B2304" s="45" t="e">
        <f>VLOOKUP($A2304,EVID_OSEVU!$A$1:$M$4972,2,FALSE)</f>
        <v>#N/A</v>
      </c>
      <c r="C2304" s="45" t="e">
        <f>VLOOKUP($A2304,EVID_OSEVU!$A$1:$M$4972,3,FALSE)</f>
        <v>#N/A</v>
      </c>
      <c r="D2304" s="45" t="e">
        <f>VLOOKUP($A2304,EVID_OSEVU!$A$1:$M$4972,4,FALSE)</f>
        <v>#N/A</v>
      </c>
      <c r="E2304" s="45" t="e">
        <f>VLOOKUP($A2304,EVID_OSEVU!$A$1:$M$4972,7,FALSE)</f>
        <v>#N/A</v>
      </c>
      <c r="F2304" s="45" t="e">
        <f>VLOOKUP($A2304,EVID_OSEVU!$A$1:$M$4972,8,FALSE)</f>
        <v>#N/A</v>
      </c>
      <c r="G2304" s="45" t="e">
        <f>VLOOKUP($A2304,EVID_OSEVU!$A$1:$M$4972,11,FALSE)</f>
        <v>#N/A</v>
      </c>
      <c r="H2304" s="35"/>
      <c r="I2304" s="48"/>
      <c r="J2304" s="33" t="e">
        <f>VLOOKUP($A2304,EVID_OSEVU!$A$1:$M$4972,11,FALSE)</f>
        <v>#N/A</v>
      </c>
      <c r="K2304" s="39"/>
      <c r="L2304" s="49"/>
      <c r="M2304" s="89" t="e">
        <f t="shared" si="35"/>
        <v>#N/A</v>
      </c>
      <c r="N2304" s="50"/>
      <c r="O2304" s="37" t="e">
        <f>VLOOKUP(EVID_HNOJENI!N2304,HNOJIVA_ALL!$A$2:$Z$3303,4,FALSE)</f>
        <v>#N/A</v>
      </c>
      <c r="P2304" s="51" t="e">
        <f>ROUND(VLOOKUP(EVID_HNOJENI!N2304,HNOJIVA_ALL!$A$2:$Z$3303,14,FALSE)*K2304*IF(L2304="t",10,IF(L2304="kg",0.01,IF(L2304="q",1,IF(L2304="l",0.01*VLOOKUP(EVID_HNOJENI!N2304,HNOJIVA_ALL!$A$2:$AE$3303,31,FALSE),"CHYBA")))),2)</f>
        <v>#N/A</v>
      </c>
      <c r="Q2304" s="51" t="e">
        <f>ROUND(VLOOKUP(EVID_HNOJENI!N2304,HNOJIVA_ALL!$A$2:$Z$3303,15,FALSE)*K2304*IF(L2304="t",10,IF(L2304="kg",0.01,IF(L2304="q",1,IF(L2304="l",0.01*VLOOKUP(EVID_HNOJENI!N2304,HNOJIVA_ALL!$A$2:$AE$3303,31,FALSE),"CHYBA")))),2)</f>
        <v>#N/A</v>
      </c>
      <c r="R2304" s="51" t="e">
        <f>ROUND(VLOOKUP(EVID_HNOJENI!N2304,HNOJIVA_ALL!$A$2:$Z$3303,16,FALSE)*K2304*IF(L2304="t",10,IF(L2304="kg",0.01,IF(L2304="q",1,IF(L2304="l",0.01*VLOOKUP(EVID_HNOJENI!N2304,HNOJIVA_ALL!$A$2:$AE$3303,31,FALSE),"CHYBA")))),2)</f>
        <v>#N/A</v>
      </c>
      <c r="S2304" s="51" t="e">
        <f>ROUND(VLOOKUP(EVID_HNOJENI!N2304,HNOJIVA_ALL!$A$2:$Z$3303,18,FALSE)*K2304*IF(L2304="t",10,IF(L2304="kg",0.01,IF(L2304="q",1,IF(L2304="l",0.01*VLOOKUP(EVID_HNOJENI!N2304,HNOJIVA_ALL!$A$2:$AE$3303,31,FALSE),"CHYBA")))),2)</f>
        <v>#N/A</v>
      </c>
      <c r="T2304" s="51" t="e">
        <f>ROUND(VLOOKUP(EVID_HNOJENI!N2304,HNOJIVA_ALL!$A$2:$Z$3303,17,FALSE)*K2304*IF(L2304="t",10,IF(L2304="kg",0.01,IF(L2304="q",1,IF(L2304="l",0.01*VLOOKUP(EVID_HNOJENI!N2304,HNOJIVA_ALL!$A$2:$AE$3303,31,FALSE),"CHYBA")))),2)</f>
        <v>#N/A</v>
      </c>
      <c r="U2304" s="51" t="e">
        <f>ROUND(VLOOKUP(EVID_HNOJENI!N2304,HNOJIVA_ALL!$A$2:$Z$3303,20,FALSE)*K2304*IF(L2304="t",10,IF(L2304="kg",0.01,IF(L2304="q",1,IF(L2304="l",0.01*VLOOKUP(EVID_HNOJENI!N2304,HNOJIVA_ALL!$A$2:$AE$3303,31,FALSE),"CHYBA")))),2)</f>
        <v>#N/A</v>
      </c>
    </row>
    <row r="2305" spans="1:21" x14ac:dyDescent="0.2">
      <c r="A2305" s="32"/>
      <c r="B2305" s="45" t="e">
        <f>VLOOKUP($A2305,EVID_OSEVU!$A$1:$M$4972,2,FALSE)</f>
        <v>#N/A</v>
      </c>
      <c r="C2305" s="45" t="e">
        <f>VLOOKUP($A2305,EVID_OSEVU!$A$1:$M$4972,3,FALSE)</f>
        <v>#N/A</v>
      </c>
      <c r="D2305" s="45" t="e">
        <f>VLOOKUP($A2305,EVID_OSEVU!$A$1:$M$4972,4,FALSE)</f>
        <v>#N/A</v>
      </c>
      <c r="E2305" s="45" t="e">
        <f>VLOOKUP($A2305,EVID_OSEVU!$A$1:$M$4972,7,FALSE)</f>
        <v>#N/A</v>
      </c>
      <c r="F2305" s="45" t="e">
        <f>VLOOKUP($A2305,EVID_OSEVU!$A$1:$M$4972,8,FALSE)</f>
        <v>#N/A</v>
      </c>
      <c r="G2305" s="45" t="e">
        <f>VLOOKUP($A2305,EVID_OSEVU!$A$1:$M$4972,11,FALSE)</f>
        <v>#N/A</v>
      </c>
      <c r="H2305" s="35"/>
      <c r="I2305" s="48"/>
      <c r="J2305" s="33" t="e">
        <f>VLOOKUP($A2305,EVID_OSEVU!$A$1:$M$4972,11,FALSE)</f>
        <v>#N/A</v>
      </c>
      <c r="K2305" s="39"/>
      <c r="L2305" s="49"/>
      <c r="M2305" s="89" t="e">
        <f t="shared" si="35"/>
        <v>#N/A</v>
      </c>
      <c r="N2305" s="50"/>
      <c r="O2305" s="37" t="e">
        <f>VLOOKUP(EVID_HNOJENI!N2305,HNOJIVA_ALL!$A$2:$Z$3303,4,FALSE)</f>
        <v>#N/A</v>
      </c>
      <c r="P2305" s="51" t="e">
        <f>ROUND(VLOOKUP(EVID_HNOJENI!N2305,HNOJIVA_ALL!$A$2:$Z$3303,14,FALSE)*K2305*IF(L2305="t",10,IF(L2305="kg",0.01,IF(L2305="q",1,IF(L2305="l",0.01*VLOOKUP(EVID_HNOJENI!N2305,HNOJIVA_ALL!$A$2:$AE$3303,31,FALSE),"CHYBA")))),2)</f>
        <v>#N/A</v>
      </c>
      <c r="Q2305" s="51" t="e">
        <f>ROUND(VLOOKUP(EVID_HNOJENI!N2305,HNOJIVA_ALL!$A$2:$Z$3303,15,FALSE)*K2305*IF(L2305="t",10,IF(L2305="kg",0.01,IF(L2305="q",1,IF(L2305="l",0.01*VLOOKUP(EVID_HNOJENI!N2305,HNOJIVA_ALL!$A$2:$AE$3303,31,FALSE),"CHYBA")))),2)</f>
        <v>#N/A</v>
      </c>
      <c r="R2305" s="51" t="e">
        <f>ROUND(VLOOKUP(EVID_HNOJENI!N2305,HNOJIVA_ALL!$A$2:$Z$3303,16,FALSE)*K2305*IF(L2305="t",10,IF(L2305="kg",0.01,IF(L2305="q",1,IF(L2305="l",0.01*VLOOKUP(EVID_HNOJENI!N2305,HNOJIVA_ALL!$A$2:$AE$3303,31,FALSE),"CHYBA")))),2)</f>
        <v>#N/A</v>
      </c>
      <c r="S2305" s="51" t="e">
        <f>ROUND(VLOOKUP(EVID_HNOJENI!N2305,HNOJIVA_ALL!$A$2:$Z$3303,18,FALSE)*K2305*IF(L2305="t",10,IF(L2305="kg",0.01,IF(L2305="q",1,IF(L2305="l",0.01*VLOOKUP(EVID_HNOJENI!N2305,HNOJIVA_ALL!$A$2:$AE$3303,31,FALSE),"CHYBA")))),2)</f>
        <v>#N/A</v>
      </c>
      <c r="T2305" s="51" t="e">
        <f>ROUND(VLOOKUP(EVID_HNOJENI!N2305,HNOJIVA_ALL!$A$2:$Z$3303,17,FALSE)*K2305*IF(L2305="t",10,IF(L2305="kg",0.01,IF(L2305="q",1,IF(L2305="l",0.01*VLOOKUP(EVID_HNOJENI!N2305,HNOJIVA_ALL!$A$2:$AE$3303,31,FALSE),"CHYBA")))),2)</f>
        <v>#N/A</v>
      </c>
      <c r="U2305" s="51" t="e">
        <f>ROUND(VLOOKUP(EVID_HNOJENI!N2305,HNOJIVA_ALL!$A$2:$Z$3303,20,FALSE)*K2305*IF(L2305="t",10,IF(L2305="kg",0.01,IF(L2305="q",1,IF(L2305="l",0.01*VLOOKUP(EVID_HNOJENI!N2305,HNOJIVA_ALL!$A$2:$AE$3303,31,FALSE),"CHYBA")))),2)</f>
        <v>#N/A</v>
      </c>
    </row>
    <row r="2306" spans="1:21" x14ac:dyDescent="0.2">
      <c r="A2306" s="32"/>
      <c r="B2306" s="45" t="e">
        <f>VLOOKUP($A2306,EVID_OSEVU!$A$1:$M$4972,2,FALSE)</f>
        <v>#N/A</v>
      </c>
      <c r="C2306" s="45" t="e">
        <f>VLOOKUP($A2306,EVID_OSEVU!$A$1:$M$4972,3,FALSE)</f>
        <v>#N/A</v>
      </c>
      <c r="D2306" s="45" t="e">
        <f>VLOOKUP($A2306,EVID_OSEVU!$A$1:$M$4972,4,FALSE)</f>
        <v>#N/A</v>
      </c>
      <c r="E2306" s="45" t="e">
        <f>VLOOKUP($A2306,EVID_OSEVU!$A$1:$M$4972,7,FALSE)</f>
        <v>#N/A</v>
      </c>
      <c r="F2306" s="45" t="e">
        <f>VLOOKUP($A2306,EVID_OSEVU!$A$1:$M$4972,8,FALSE)</f>
        <v>#N/A</v>
      </c>
      <c r="G2306" s="45" t="e">
        <f>VLOOKUP($A2306,EVID_OSEVU!$A$1:$M$4972,11,FALSE)</f>
        <v>#N/A</v>
      </c>
      <c r="H2306" s="35"/>
      <c r="I2306" s="48"/>
      <c r="J2306" s="33" t="e">
        <f>VLOOKUP($A2306,EVID_OSEVU!$A$1:$M$4972,11,FALSE)</f>
        <v>#N/A</v>
      </c>
      <c r="K2306" s="39"/>
      <c r="L2306" s="49"/>
      <c r="M2306" s="89" t="e">
        <f t="shared" si="35"/>
        <v>#N/A</v>
      </c>
      <c r="N2306" s="50"/>
      <c r="O2306" s="37" t="e">
        <f>VLOOKUP(EVID_HNOJENI!N2306,HNOJIVA_ALL!$A$2:$Z$3303,4,FALSE)</f>
        <v>#N/A</v>
      </c>
      <c r="P2306" s="51" t="e">
        <f>ROUND(VLOOKUP(EVID_HNOJENI!N2306,HNOJIVA_ALL!$A$2:$Z$3303,14,FALSE)*K2306*IF(L2306="t",10,IF(L2306="kg",0.01,IF(L2306="q",1,IF(L2306="l",0.01*VLOOKUP(EVID_HNOJENI!N2306,HNOJIVA_ALL!$A$2:$AE$3303,31,FALSE),"CHYBA")))),2)</f>
        <v>#N/A</v>
      </c>
      <c r="Q2306" s="51" t="e">
        <f>ROUND(VLOOKUP(EVID_HNOJENI!N2306,HNOJIVA_ALL!$A$2:$Z$3303,15,FALSE)*K2306*IF(L2306="t",10,IF(L2306="kg",0.01,IF(L2306="q",1,IF(L2306="l",0.01*VLOOKUP(EVID_HNOJENI!N2306,HNOJIVA_ALL!$A$2:$AE$3303,31,FALSE),"CHYBA")))),2)</f>
        <v>#N/A</v>
      </c>
      <c r="R2306" s="51" t="e">
        <f>ROUND(VLOOKUP(EVID_HNOJENI!N2306,HNOJIVA_ALL!$A$2:$Z$3303,16,FALSE)*K2306*IF(L2306="t",10,IF(L2306="kg",0.01,IF(L2306="q",1,IF(L2306="l",0.01*VLOOKUP(EVID_HNOJENI!N2306,HNOJIVA_ALL!$A$2:$AE$3303,31,FALSE),"CHYBA")))),2)</f>
        <v>#N/A</v>
      </c>
      <c r="S2306" s="51" t="e">
        <f>ROUND(VLOOKUP(EVID_HNOJENI!N2306,HNOJIVA_ALL!$A$2:$Z$3303,18,FALSE)*K2306*IF(L2306="t",10,IF(L2306="kg",0.01,IF(L2306="q",1,IF(L2306="l",0.01*VLOOKUP(EVID_HNOJENI!N2306,HNOJIVA_ALL!$A$2:$AE$3303,31,FALSE),"CHYBA")))),2)</f>
        <v>#N/A</v>
      </c>
      <c r="T2306" s="51" t="e">
        <f>ROUND(VLOOKUP(EVID_HNOJENI!N2306,HNOJIVA_ALL!$A$2:$Z$3303,17,FALSE)*K2306*IF(L2306="t",10,IF(L2306="kg",0.01,IF(L2306="q",1,IF(L2306="l",0.01*VLOOKUP(EVID_HNOJENI!N2306,HNOJIVA_ALL!$A$2:$AE$3303,31,FALSE),"CHYBA")))),2)</f>
        <v>#N/A</v>
      </c>
      <c r="U2306" s="51" t="e">
        <f>ROUND(VLOOKUP(EVID_HNOJENI!N2306,HNOJIVA_ALL!$A$2:$Z$3303,20,FALSE)*K2306*IF(L2306="t",10,IF(L2306="kg",0.01,IF(L2306="q",1,IF(L2306="l",0.01*VLOOKUP(EVID_HNOJENI!N2306,HNOJIVA_ALL!$A$2:$AE$3303,31,FALSE),"CHYBA")))),2)</f>
        <v>#N/A</v>
      </c>
    </row>
    <row r="2307" spans="1:21" x14ac:dyDescent="0.2">
      <c r="A2307" s="32"/>
      <c r="B2307" s="45" t="e">
        <f>VLOOKUP($A2307,EVID_OSEVU!$A$1:$M$4972,2,FALSE)</f>
        <v>#N/A</v>
      </c>
      <c r="C2307" s="45" t="e">
        <f>VLOOKUP($A2307,EVID_OSEVU!$A$1:$M$4972,3,FALSE)</f>
        <v>#N/A</v>
      </c>
      <c r="D2307" s="45" t="e">
        <f>VLOOKUP($A2307,EVID_OSEVU!$A$1:$M$4972,4,FALSE)</f>
        <v>#N/A</v>
      </c>
      <c r="E2307" s="45" t="e">
        <f>VLOOKUP($A2307,EVID_OSEVU!$A$1:$M$4972,7,FALSE)</f>
        <v>#N/A</v>
      </c>
      <c r="F2307" s="45" t="e">
        <f>VLOOKUP($A2307,EVID_OSEVU!$A$1:$M$4972,8,FALSE)</f>
        <v>#N/A</v>
      </c>
      <c r="G2307" s="45" t="e">
        <f>VLOOKUP($A2307,EVID_OSEVU!$A$1:$M$4972,11,FALSE)</f>
        <v>#N/A</v>
      </c>
      <c r="H2307" s="35"/>
      <c r="I2307" s="48"/>
      <c r="J2307" s="33" t="e">
        <f>VLOOKUP($A2307,EVID_OSEVU!$A$1:$M$4972,11,FALSE)</f>
        <v>#N/A</v>
      </c>
      <c r="K2307" s="39"/>
      <c r="L2307" s="49"/>
      <c r="M2307" s="89" t="e">
        <f t="shared" si="35"/>
        <v>#N/A</v>
      </c>
      <c r="N2307" s="50"/>
      <c r="O2307" s="37" t="e">
        <f>VLOOKUP(EVID_HNOJENI!N2307,HNOJIVA_ALL!$A$2:$Z$3303,4,FALSE)</f>
        <v>#N/A</v>
      </c>
      <c r="P2307" s="51" t="e">
        <f>ROUND(VLOOKUP(EVID_HNOJENI!N2307,HNOJIVA_ALL!$A$2:$Z$3303,14,FALSE)*K2307*IF(L2307="t",10,IF(L2307="kg",0.01,IF(L2307="q",1,IF(L2307="l",0.01*VLOOKUP(EVID_HNOJENI!N2307,HNOJIVA_ALL!$A$2:$AE$3303,31,FALSE),"CHYBA")))),2)</f>
        <v>#N/A</v>
      </c>
      <c r="Q2307" s="51" t="e">
        <f>ROUND(VLOOKUP(EVID_HNOJENI!N2307,HNOJIVA_ALL!$A$2:$Z$3303,15,FALSE)*K2307*IF(L2307="t",10,IF(L2307="kg",0.01,IF(L2307="q",1,IF(L2307="l",0.01*VLOOKUP(EVID_HNOJENI!N2307,HNOJIVA_ALL!$A$2:$AE$3303,31,FALSE),"CHYBA")))),2)</f>
        <v>#N/A</v>
      </c>
      <c r="R2307" s="51" t="e">
        <f>ROUND(VLOOKUP(EVID_HNOJENI!N2307,HNOJIVA_ALL!$A$2:$Z$3303,16,FALSE)*K2307*IF(L2307="t",10,IF(L2307="kg",0.01,IF(L2307="q",1,IF(L2307="l",0.01*VLOOKUP(EVID_HNOJENI!N2307,HNOJIVA_ALL!$A$2:$AE$3303,31,FALSE),"CHYBA")))),2)</f>
        <v>#N/A</v>
      </c>
      <c r="S2307" s="51" t="e">
        <f>ROUND(VLOOKUP(EVID_HNOJENI!N2307,HNOJIVA_ALL!$A$2:$Z$3303,18,FALSE)*K2307*IF(L2307="t",10,IF(L2307="kg",0.01,IF(L2307="q",1,IF(L2307="l",0.01*VLOOKUP(EVID_HNOJENI!N2307,HNOJIVA_ALL!$A$2:$AE$3303,31,FALSE),"CHYBA")))),2)</f>
        <v>#N/A</v>
      </c>
      <c r="T2307" s="51" t="e">
        <f>ROUND(VLOOKUP(EVID_HNOJENI!N2307,HNOJIVA_ALL!$A$2:$Z$3303,17,FALSE)*K2307*IF(L2307="t",10,IF(L2307="kg",0.01,IF(L2307="q",1,IF(L2307="l",0.01*VLOOKUP(EVID_HNOJENI!N2307,HNOJIVA_ALL!$A$2:$AE$3303,31,FALSE),"CHYBA")))),2)</f>
        <v>#N/A</v>
      </c>
      <c r="U2307" s="51" t="e">
        <f>ROUND(VLOOKUP(EVID_HNOJENI!N2307,HNOJIVA_ALL!$A$2:$Z$3303,20,FALSE)*K2307*IF(L2307="t",10,IF(L2307="kg",0.01,IF(L2307="q",1,IF(L2307="l",0.01*VLOOKUP(EVID_HNOJENI!N2307,HNOJIVA_ALL!$A$2:$AE$3303,31,FALSE),"CHYBA")))),2)</f>
        <v>#N/A</v>
      </c>
    </row>
    <row r="2308" spans="1:21" x14ac:dyDescent="0.2">
      <c r="A2308" s="32"/>
      <c r="B2308" s="45" t="e">
        <f>VLOOKUP($A2308,EVID_OSEVU!$A$1:$M$4972,2,FALSE)</f>
        <v>#N/A</v>
      </c>
      <c r="C2308" s="45" t="e">
        <f>VLOOKUP($A2308,EVID_OSEVU!$A$1:$M$4972,3,FALSE)</f>
        <v>#N/A</v>
      </c>
      <c r="D2308" s="45" t="e">
        <f>VLOOKUP($A2308,EVID_OSEVU!$A$1:$M$4972,4,FALSE)</f>
        <v>#N/A</v>
      </c>
      <c r="E2308" s="45" t="e">
        <f>VLOOKUP($A2308,EVID_OSEVU!$A$1:$M$4972,7,FALSE)</f>
        <v>#N/A</v>
      </c>
      <c r="F2308" s="45" t="e">
        <f>VLOOKUP($A2308,EVID_OSEVU!$A$1:$M$4972,8,FALSE)</f>
        <v>#N/A</v>
      </c>
      <c r="G2308" s="45" t="e">
        <f>VLOOKUP($A2308,EVID_OSEVU!$A$1:$M$4972,11,FALSE)</f>
        <v>#N/A</v>
      </c>
      <c r="H2308" s="35"/>
      <c r="I2308" s="48"/>
      <c r="J2308" s="33" t="e">
        <f>VLOOKUP($A2308,EVID_OSEVU!$A$1:$M$4972,11,FALSE)</f>
        <v>#N/A</v>
      </c>
      <c r="K2308" s="39"/>
      <c r="L2308" s="49"/>
      <c r="M2308" s="89" t="e">
        <f t="shared" si="35"/>
        <v>#N/A</v>
      </c>
      <c r="N2308" s="50"/>
      <c r="O2308" s="37" t="e">
        <f>VLOOKUP(EVID_HNOJENI!N2308,HNOJIVA_ALL!$A$2:$Z$3303,4,FALSE)</f>
        <v>#N/A</v>
      </c>
      <c r="P2308" s="51" t="e">
        <f>ROUND(VLOOKUP(EVID_HNOJENI!N2308,HNOJIVA_ALL!$A$2:$Z$3303,14,FALSE)*K2308*IF(L2308="t",10,IF(L2308="kg",0.01,IF(L2308="q",1,IF(L2308="l",0.01*VLOOKUP(EVID_HNOJENI!N2308,HNOJIVA_ALL!$A$2:$AE$3303,31,FALSE),"CHYBA")))),2)</f>
        <v>#N/A</v>
      </c>
      <c r="Q2308" s="51" t="e">
        <f>ROUND(VLOOKUP(EVID_HNOJENI!N2308,HNOJIVA_ALL!$A$2:$Z$3303,15,FALSE)*K2308*IF(L2308="t",10,IF(L2308="kg",0.01,IF(L2308="q",1,IF(L2308="l",0.01*VLOOKUP(EVID_HNOJENI!N2308,HNOJIVA_ALL!$A$2:$AE$3303,31,FALSE),"CHYBA")))),2)</f>
        <v>#N/A</v>
      </c>
      <c r="R2308" s="51" t="e">
        <f>ROUND(VLOOKUP(EVID_HNOJENI!N2308,HNOJIVA_ALL!$A$2:$Z$3303,16,FALSE)*K2308*IF(L2308="t",10,IF(L2308="kg",0.01,IF(L2308="q",1,IF(L2308="l",0.01*VLOOKUP(EVID_HNOJENI!N2308,HNOJIVA_ALL!$A$2:$AE$3303,31,FALSE),"CHYBA")))),2)</f>
        <v>#N/A</v>
      </c>
      <c r="S2308" s="51" t="e">
        <f>ROUND(VLOOKUP(EVID_HNOJENI!N2308,HNOJIVA_ALL!$A$2:$Z$3303,18,FALSE)*K2308*IF(L2308="t",10,IF(L2308="kg",0.01,IF(L2308="q",1,IF(L2308="l",0.01*VLOOKUP(EVID_HNOJENI!N2308,HNOJIVA_ALL!$A$2:$AE$3303,31,FALSE),"CHYBA")))),2)</f>
        <v>#N/A</v>
      </c>
      <c r="T2308" s="51" t="e">
        <f>ROUND(VLOOKUP(EVID_HNOJENI!N2308,HNOJIVA_ALL!$A$2:$Z$3303,17,FALSE)*K2308*IF(L2308="t",10,IF(L2308="kg",0.01,IF(L2308="q",1,IF(L2308="l",0.01*VLOOKUP(EVID_HNOJENI!N2308,HNOJIVA_ALL!$A$2:$AE$3303,31,FALSE),"CHYBA")))),2)</f>
        <v>#N/A</v>
      </c>
      <c r="U2308" s="51" t="e">
        <f>ROUND(VLOOKUP(EVID_HNOJENI!N2308,HNOJIVA_ALL!$A$2:$Z$3303,20,FALSE)*K2308*IF(L2308="t",10,IF(L2308="kg",0.01,IF(L2308="q",1,IF(L2308="l",0.01*VLOOKUP(EVID_HNOJENI!N2308,HNOJIVA_ALL!$A$2:$AE$3303,31,FALSE),"CHYBA")))),2)</f>
        <v>#N/A</v>
      </c>
    </row>
    <row r="2309" spans="1:21" x14ac:dyDescent="0.2">
      <c r="A2309" s="32"/>
      <c r="B2309" s="45" t="e">
        <f>VLOOKUP($A2309,EVID_OSEVU!$A$1:$M$4972,2,FALSE)</f>
        <v>#N/A</v>
      </c>
      <c r="C2309" s="45" t="e">
        <f>VLOOKUP($A2309,EVID_OSEVU!$A$1:$M$4972,3,FALSE)</f>
        <v>#N/A</v>
      </c>
      <c r="D2309" s="45" t="e">
        <f>VLOOKUP($A2309,EVID_OSEVU!$A$1:$M$4972,4,FALSE)</f>
        <v>#N/A</v>
      </c>
      <c r="E2309" s="45" t="e">
        <f>VLOOKUP($A2309,EVID_OSEVU!$A$1:$M$4972,7,FALSE)</f>
        <v>#N/A</v>
      </c>
      <c r="F2309" s="45" t="e">
        <f>VLOOKUP($A2309,EVID_OSEVU!$A$1:$M$4972,8,FALSE)</f>
        <v>#N/A</v>
      </c>
      <c r="G2309" s="45" t="e">
        <f>VLOOKUP($A2309,EVID_OSEVU!$A$1:$M$4972,11,FALSE)</f>
        <v>#N/A</v>
      </c>
      <c r="H2309" s="35"/>
      <c r="I2309" s="48"/>
      <c r="J2309" s="33" t="e">
        <f>VLOOKUP($A2309,EVID_OSEVU!$A$1:$M$4972,11,FALSE)</f>
        <v>#N/A</v>
      </c>
      <c r="K2309" s="39"/>
      <c r="L2309" s="49"/>
      <c r="M2309" s="89" t="e">
        <f t="shared" ref="M2309:M2372" si="36">K2309*J2309</f>
        <v>#N/A</v>
      </c>
      <c r="N2309" s="50"/>
      <c r="O2309" s="37" t="e">
        <f>VLOOKUP(EVID_HNOJENI!N2309,HNOJIVA_ALL!$A$2:$Z$3303,4,FALSE)</f>
        <v>#N/A</v>
      </c>
      <c r="P2309" s="51" t="e">
        <f>ROUND(VLOOKUP(EVID_HNOJENI!N2309,HNOJIVA_ALL!$A$2:$Z$3303,14,FALSE)*K2309*IF(L2309="t",10,IF(L2309="kg",0.01,IF(L2309="q",1,IF(L2309="l",0.01*VLOOKUP(EVID_HNOJENI!N2309,HNOJIVA_ALL!$A$2:$AE$3303,31,FALSE),"CHYBA")))),2)</f>
        <v>#N/A</v>
      </c>
      <c r="Q2309" s="51" t="e">
        <f>ROUND(VLOOKUP(EVID_HNOJENI!N2309,HNOJIVA_ALL!$A$2:$Z$3303,15,FALSE)*K2309*IF(L2309="t",10,IF(L2309="kg",0.01,IF(L2309="q",1,IF(L2309="l",0.01*VLOOKUP(EVID_HNOJENI!N2309,HNOJIVA_ALL!$A$2:$AE$3303,31,FALSE),"CHYBA")))),2)</f>
        <v>#N/A</v>
      </c>
      <c r="R2309" s="51" t="e">
        <f>ROUND(VLOOKUP(EVID_HNOJENI!N2309,HNOJIVA_ALL!$A$2:$Z$3303,16,FALSE)*K2309*IF(L2309="t",10,IF(L2309="kg",0.01,IF(L2309="q",1,IF(L2309="l",0.01*VLOOKUP(EVID_HNOJENI!N2309,HNOJIVA_ALL!$A$2:$AE$3303,31,FALSE),"CHYBA")))),2)</f>
        <v>#N/A</v>
      </c>
      <c r="S2309" s="51" t="e">
        <f>ROUND(VLOOKUP(EVID_HNOJENI!N2309,HNOJIVA_ALL!$A$2:$Z$3303,18,FALSE)*K2309*IF(L2309="t",10,IF(L2309="kg",0.01,IF(L2309="q",1,IF(L2309="l",0.01*VLOOKUP(EVID_HNOJENI!N2309,HNOJIVA_ALL!$A$2:$AE$3303,31,FALSE),"CHYBA")))),2)</f>
        <v>#N/A</v>
      </c>
      <c r="T2309" s="51" t="e">
        <f>ROUND(VLOOKUP(EVID_HNOJENI!N2309,HNOJIVA_ALL!$A$2:$Z$3303,17,FALSE)*K2309*IF(L2309="t",10,IF(L2309="kg",0.01,IF(L2309="q",1,IF(L2309="l",0.01*VLOOKUP(EVID_HNOJENI!N2309,HNOJIVA_ALL!$A$2:$AE$3303,31,FALSE),"CHYBA")))),2)</f>
        <v>#N/A</v>
      </c>
      <c r="U2309" s="51" t="e">
        <f>ROUND(VLOOKUP(EVID_HNOJENI!N2309,HNOJIVA_ALL!$A$2:$Z$3303,20,FALSE)*K2309*IF(L2309="t",10,IF(L2309="kg",0.01,IF(L2309="q",1,IF(L2309="l",0.01*VLOOKUP(EVID_HNOJENI!N2309,HNOJIVA_ALL!$A$2:$AE$3303,31,FALSE),"CHYBA")))),2)</f>
        <v>#N/A</v>
      </c>
    </row>
    <row r="2310" spans="1:21" x14ac:dyDescent="0.2">
      <c r="A2310" s="32"/>
      <c r="B2310" s="45" t="e">
        <f>VLOOKUP($A2310,EVID_OSEVU!$A$1:$M$4972,2,FALSE)</f>
        <v>#N/A</v>
      </c>
      <c r="C2310" s="45" t="e">
        <f>VLOOKUP($A2310,EVID_OSEVU!$A$1:$M$4972,3,FALSE)</f>
        <v>#N/A</v>
      </c>
      <c r="D2310" s="45" t="e">
        <f>VLOOKUP($A2310,EVID_OSEVU!$A$1:$M$4972,4,FALSE)</f>
        <v>#N/A</v>
      </c>
      <c r="E2310" s="45" t="e">
        <f>VLOOKUP($A2310,EVID_OSEVU!$A$1:$M$4972,7,FALSE)</f>
        <v>#N/A</v>
      </c>
      <c r="F2310" s="45" t="e">
        <f>VLOOKUP($A2310,EVID_OSEVU!$A$1:$M$4972,8,FALSE)</f>
        <v>#N/A</v>
      </c>
      <c r="G2310" s="45" t="e">
        <f>VLOOKUP($A2310,EVID_OSEVU!$A$1:$M$4972,11,FALSE)</f>
        <v>#N/A</v>
      </c>
      <c r="H2310" s="35"/>
      <c r="I2310" s="48"/>
      <c r="J2310" s="33" t="e">
        <f>VLOOKUP($A2310,EVID_OSEVU!$A$1:$M$4972,11,FALSE)</f>
        <v>#N/A</v>
      </c>
      <c r="K2310" s="39"/>
      <c r="L2310" s="49"/>
      <c r="M2310" s="89" t="e">
        <f t="shared" si="36"/>
        <v>#N/A</v>
      </c>
      <c r="N2310" s="50"/>
      <c r="O2310" s="37" t="e">
        <f>VLOOKUP(EVID_HNOJENI!N2310,HNOJIVA_ALL!$A$2:$Z$3303,4,FALSE)</f>
        <v>#N/A</v>
      </c>
      <c r="P2310" s="51" t="e">
        <f>ROUND(VLOOKUP(EVID_HNOJENI!N2310,HNOJIVA_ALL!$A$2:$Z$3303,14,FALSE)*K2310*IF(L2310="t",10,IF(L2310="kg",0.01,IF(L2310="q",1,IF(L2310="l",0.01*VLOOKUP(EVID_HNOJENI!N2310,HNOJIVA_ALL!$A$2:$AE$3303,31,FALSE),"CHYBA")))),2)</f>
        <v>#N/A</v>
      </c>
      <c r="Q2310" s="51" t="e">
        <f>ROUND(VLOOKUP(EVID_HNOJENI!N2310,HNOJIVA_ALL!$A$2:$Z$3303,15,FALSE)*K2310*IF(L2310="t",10,IF(L2310="kg",0.01,IF(L2310="q",1,IF(L2310="l",0.01*VLOOKUP(EVID_HNOJENI!N2310,HNOJIVA_ALL!$A$2:$AE$3303,31,FALSE),"CHYBA")))),2)</f>
        <v>#N/A</v>
      </c>
      <c r="R2310" s="51" t="e">
        <f>ROUND(VLOOKUP(EVID_HNOJENI!N2310,HNOJIVA_ALL!$A$2:$Z$3303,16,FALSE)*K2310*IF(L2310="t",10,IF(L2310="kg",0.01,IF(L2310="q",1,IF(L2310="l",0.01*VLOOKUP(EVID_HNOJENI!N2310,HNOJIVA_ALL!$A$2:$AE$3303,31,FALSE),"CHYBA")))),2)</f>
        <v>#N/A</v>
      </c>
      <c r="S2310" s="51" t="e">
        <f>ROUND(VLOOKUP(EVID_HNOJENI!N2310,HNOJIVA_ALL!$A$2:$Z$3303,18,FALSE)*K2310*IF(L2310="t",10,IF(L2310="kg",0.01,IF(L2310="q",1,IF(L2310="l",0.01*VLOOKUP(EVID_HNOJENI!N2310,HNOJIVA_ALL!$A$2:$AE$3303,31,FALSE),"CHYBA")))),2)</f>
        <v>#N/A</v>
      </c>
      <c r="T2310" s="51" t="e">
        <f>ROUND(VLOOKUP(EVID_HNOJENI!N2310,HNOJIVA_ALL!$A$2:$Z$3303,17,FALSE)*K2310*IF(L2310="t",10,IF(L2310="kg",0.01,IF(L2310="q",1,IF(L2310="l",0.01*VLOOKUP(EVID_HNOJENI!N2310,HNOJIVA_ALL!$A$2:$AE$3303,31,FALSE),"CHYBA")))),2)</f>
        <v>#N/A</v>
      </c>
      <c r="U2310" s="51" t="e">
        <f>ROUND(VLOOKUP(EVID_HNOJENI!N2310,HNOJIVA_ALL!$A$2:$Z$3303,20,FALSE)*K2310*IF(L2310="t",10,IF(L2310="kg",0.01,IF(L2310="q",1,IF(L2310="l",0.01*VLOOKUP(EVID_HNOJENI!N2310,HNOJIVA_ALL!$A$2:$AE$3303,31,FALSE),"CHYBA")))),2)</f>
        <v>#N/A</v>
      </c>
    </row>
    <row r="2311" spans="1:21" x14ac:dyDescent="0.2">
      <c r="A2311" s="32"/>
      <c r="B2311" s="45" t="e">
        <f>VLOOKUP($A2311,EVID_OSEVU!$A$1:$M$4972,2,FALSE)</f>
        <v>#N/A</v>
      </c>
      <c r="C2311" s="45" t="e">
        <f>VLOOKUP($A2311,EVID_OSEVU!$A$1:$M$4972,3,FALSE)</f>
        <v>#N/A</v>
      </c>
      <c r="D2311" s="45" t="e">
        <f>VLOOKUP($A2311,EVID_OSEVU!$A$1:$M$4972,4,FALSE)</f>
        <v>#N/A</v>
      </c>
      <c r="E2311" s="45" t="e">
        <f>VLOOKUP($A2311,EVID_OSEVU!$A$1:$M$4972,7,FALSE)</f>
        <v>#N/A</v>
      </c>
      <c r="F2311" s="45" t="e">
        <f>VLOOKUP($A2311,EVID_OSEVU!$A$1:$M$4972,8,FALSE)</f>
        <v>#N/A</v>
      </c>
      <c r="G2311" s="45" t="e">
        <f>VLOOKUP($A2311,EVID_OSEVU!$A$1:$M$4972,11,FALSE)</f>
        <v>#N/A</v>
      </c>
      <c r="H2311" s="35"/>
      <c r="I2311" s="48"/>
      <c r="J2311" s="33" t="e">
        <f>VLOOKUP($A2311,EVID_OSEVU!$A$1:$M$4972,11,FALSE)</f>
        <v>#N/A</v>
      </c>
      <c r="K2311" s="39"/>
      <c r="L2311" s="49"/>
      <c r="M2311" s="89" t="e">
        <f t="shared" si="36"/>
        <v>#N/A</v>
      </c>
      <c r="N2311" s="50"/>
      <c r="O2311" s="37" t="e">
        <f>VLOOKUP(EVID_HNOJENI!N2311,HNOJIVA_ALL!$A$2:$Z$3303,4,FALSE)</f>
        <v>#N/A</v>
      </c>
      <c r="P2311" s="51" t="e">
        <f>ROUND(VLOOKUP(EVID_HNOJENI!N2311,HNOJIVA_ALL!$A$2:$Z$3303,14,FALSE)*K2311*IF(L2311="t",10,IF(L2311="kg",0.01,IF(L2311="q",1,IF(L2311="l",0.01*VLOOKUP(EVID_HNOJENI!N2311,HNOJIVA_ALL!$A$2:$AE$3303,31,FALSE),"CHYBA")))),2)</f>
        <v>#N/A</v>
      </c>
      <c r="Q2311" s="51" t="e">
        <f>ROUND(VLOOKUP(EVID_HNOJENI!N2311,HNOJIVA_ALL!$A$2:$Z$3303,15,FALSE)*K2311*IF(L2311="t",10,IF(L2311="kg",0.01,IF(L2311="q",1,IF(L2311="l",0.01*VLOOKUP(EVID_HNOJENI!N2311,HNOJIVA_ALL!$A$2:$AE$3303,31,FALSE),"CHYBA")))),2)</f>
        <v>#N/A</v>
      </c>
      <c r="R2311" s="51" t="e">
        <f>ROUND(VLOOKUP(EVID_HNOJENI!N2311,HNOJIVA_ALL!$A$2:$Z$3303,16,FALSE)*K2311*IF(L2311="t",10,IF(L2311="kg",0.01,IF(L2311="q",1,IF(L2311="l",0.01*VLOOKUP(EVID_HNOJENI!N2311,HNOJIVA_ALL!$A$2:$AE$3303,31,FALSE),"CHYBA")))),2)</f>
        <v>#N/A</v>
      </c>
      <c r="S2311" s="51" t="e">
        <f>ROUND(VLOOKUP(EVID_HNOJENI!N2311,HNOJIVA_ALL!$A$2:$Z$3303,18,FALSE)*K2311*IF(L2311="t",10,IF(L2311="kg",0.01,IF(L2311="q",1,IF(L2311="l",0.01*VLOOKUP(EVID_HNOJENI!N2311,HNOJIVA_ALL!$A$2:$AE$3303,31,FALSE),"CHYBA")))),2)</f>
        <v>#N/A</v>
      </c>
      <c r="T2311" s="51" t="e">
        <f>ROUND(VLOOKUP(EVID_HNOJENI!N2311,HNOJIVA_ALL!$A$2:$Z$3303,17,FALSE)*K2311*IF(L2311="t",10,IF(L2311="kg",0.01,IF(L2311="q",1,IF(L2311="l",0.01*VLOOKUP(EVID_HNOJENI!N2311,HNOJIVA_ALL!$A$2:$AE$3303,31,FALSE),"CHYBA")))),2)</f>
        <v>#N/A</v>
      </c>
      <c r="U2311" s="51" t="e">
        <f>ROUND(VLOOKUP(EVID_HNOJENI!N2311,HNOJIVA_ALL!$A$2:$Z$3303,20,FALSE)*K2311*IF(L2311="t",10,IF(L2311="kg",0.01,IF(L2311="q",1,IF(L2311="l",0.01*VLOOKUP(EVID_HNOJENI!N2311,HNOJIVA_ALL!$A$2:$AE$3303,31,FALSE),"CHYBA")))),2)</f>
        <v>#N/A</v>
      </c>
    </row>
    <row r="2312" spans="1:21" x14ac:dyDescent="0.2">
      <c r="A2312" s="32"/>
      <c r="B2312" s="45" t="e">
        <f>VLOOKUP($A2312,EVID_OSEVU!$A$1:$M$4972,2,FALSE)</f>
        <v>#N/A</v>
      </c>
      <c r="C2312" s="45" t="e">
        <f>VLOOKUP($A2312,EVID_OSEVU!$A$1:$M$4972,3,FALSE)</f>
        <v>#N/A</v>
      </c>
      <c r="D2312" s="45" t="e">
        <f>VLOOKUP($A2312,EVID_OSEVU!$A$1:$M$4972,4,FALSE)</f>
        <v>#N/A</v>
      </c>
      <c r="E2312" s="45" t="e">
        <f>VLOOKUP($A2312,EVID_OSEVU!$A$1:$M$4972,7,FALSE)</f>
        <v>#N/A</v>
      </c>
      <c r="F2312" s="45" t="e">
        <f>VLOOKUP($A2312,EVID_OSEVU!$A$1:$M$4972,8,FALSE)</f>
        <v>#N/A</v>
      </c>
      <c r="G2312" s="45" t="e">
        <f>VLOOKUP($A2312,EVID_OSEVU!$A$1:$M$4972,11,FALSE)</f>
        <v>#N/A</v>
      </c>
      <c r="H2312" s="35"/>
      <c r="I2312" s="48"/>
      <c r="J2312" s="33" t="e">
        <f>VLOOKUP($A2312,EVID_OSEVU!$A$1:$M$4972,11,FALSE)</f>
        <v>#N/A</v>
      </c>
      <c r="K2312" s="39"/>
      <c r="L2312" s="49"/>
      <c r="M2312" s="89" t="e">
        <f t="shared" si="36"/>
        <v>#N/A</v>
      </c>
      <c r="N2312" s="50"/>
      <c r="O2312" s="37" t="e">
        <f>VLOOKUP(EVID_HNOJENI!N2312,HNOJIVA_ALL!$A$2:$Z$3303,4,FALSE)</f>
        <v>#N/A</v>
      </c>
      <c r="P2312" s="51" t="e">
        <f>ROUND(VLOOKUP(EVID_HNOJENI!N2312,HNOJIVA_ALL!$A$2:$Z$3303,14,FALSE)*K2312*IF(L2312="t",10,IF(L2312="kg",0.01,IF(L2312="q",1,IF(L2312="l",0.01*VLOOKUP(EVID_HNOJENI!N2312,HNOJIVA_ALL!$A$2:$AE$3303,31,FALSE),"CHYBA")))),2)</f>
        <v>#N/A</v>
      </c>
      <c r="Q2312" s="51" t="e">
        <f>ROUND(VLOOKUP(EVID_HNOJENI!N2312,HNOJIVA_ALL!$A$2:$Z$3303,15,FALSE)*K2312*IF(L2312="t",10,IF(L2312="kg",0.01,IF(L2312="q",1,IF(L2312="l",0.01*VLOOKUP(EVID_HNOJENI!N2312,HNOJIVA_ALL!$A$2:$AE$3303,31,FALSE),"CHYBA")))),2)</f>
        <v>#N/A</v>
      </c>
      <c r="R2312" s="51" t="e">
        <f>ROUND(VLOOKUP(EVID_HNOJENI!N2312,HNOJIVA_ALL!$A$2:$Z$3303,16,FALSE)*K2312*IF(L2312="t",10,IF(L2312="kg",0.01,IF(L2312="q",1,IF(L2312="l",0.01*VLOOKUP(EVID_HNOJENI!N2312,HNOJIVA_ALL!$A$2:$AE$3303,31,FALSE),"CHYBA")))),2)</f>
        <v>#N/A</v>
      </c>
      <c r="S2312" s="51" t="e">
        <f>ROUND(VLOOKUP(EVID_HNOJENI!N2312,HNOJIVA_ALL!$A$2:$Z$3303,18,FALSE)*K2312*IF(L2312="t",10,IF(L2312="kg",0.01,IF(L2312="q",1,IF(L2312="l",0.01*VLOOKUP(EVID_HNOJENI!N2312,HNOJIVA_ALL!$A$2:$AE$3303,31,FALSE),"CHYBA")))),2)</f>
        <v>#N/A</v>
      </c>
      <c r="T2312" s="51" t="e">
        <f>ROUND(VLOOKUP(EVID_HNOJENI!N2312,HNOJIVA_ALL!$A$2:$Z$3303,17,FALSE)*K2312*IF(L2312="t",10,IF(L2312="kg",0.01,IF(L2312="q",1,IF(L2312="l",0.01*VLOOKUP(EVID_HNOJENI!N2312,HNOJIVA_ALL!$A$2:$AE$3303,31,FALSE),"CHYBA")))),2)</f>
        <v>#N/A</v>
      </c>
      <c r="U2312" s="51" t="e">
        <f>ROUND(VLOOKUP(EVID_HNOJENI!N2312,HNOJIVA_ALL!$A$2:$Z$3303,20,FALSE)*K2312*IF(L2312="t",10,IF(L2312="kg",0.01,IF(L2312="q",1,IF(L2312="l",0.01*VLOOKUP(EVID_HNOJENI!N2312,HNOJIVA_ALL!$A$2:$AE$3303,31,FALSE),"CHYBA")))),2)</f>
        <v>#N/A</v>
      </c>
    </row>
    <row r="2313" spans="1:21" x14ac:dyDescent="0.2">
      <c r="A2313" s="32"/>
      <c r="B2313" s="45" t="e">
        <f>VLOOKUP($A2313,EVID_OSEVU!$A$1:$M$4972,2,FALSE)</f>
        <v>#N/A</v>
      </c>
      <c r="C2313" s="45" t="e">
        <f>VLOOKUP($A2313,EVID_OSEVU!$A$1:$M$4972,3,FALSE)</f>
        <v>#N/A</v>
      </c>
      <c r="D2313" s="45" t="e">
        <f>VLOOKUP($A2313,EVID_OSEVU!$A$1:$M$4972,4,FALSE)</f>
        <v>#N/A</v>
      </c>
      <c r="E2313" s="45" t="e">
        <f>VLOOKUP($A2313,EVID_OSEVU!$A$1:$M$4972,7,FALSE)</f>
        <v>#N/A</v>
      </c>
      <c r="F2313" s="45" t="e">
        <f>VLOOKUP($A2313,EVID_OSEVU!$A$1:$M$4972,8,FALSE)</f>
        <v>#N/A</v>
      </c>
      <c r="G2313" s="45" t="e">
        <f>VLOOKUP($A2313,EVID_OSEVU!$A$1:$M$4972,11,FALSE)</f>
        <v>#N/A</v>
      </c>
      <c r="H2313" s="35"/>
      <c r="I2313" s="48"/>
      <c r="J2313" s="33" t="e">
        <f>VLOOKUP($A2313,EVID_OSEVU!$A$1:$M$4972,11,FALSE)</f>
        <v>#N/A</v>
      </c>
      <c r="K2313" s="39"/>
      <c r="L2313" s="49"/>
      <c r="M2313" s="89" t="e">
        <f t="shared" si="36"/>
        <v>#N/A</v>
      </c>
      <c r="N2313" s="50"/>
      <c r="O2313" s="37" t="e">
        <f>VLOOKUP(EVID_HNOJENI!N2313,HNOJIVA_ALL!$A$2:$Z$3303,4,FALSE)</f>
        <v>#N/A</v>
      </c>
      <c r="P2313" s="51" t="e">
        <f>ROUND(VLOOKUP(EVID_HNOJENI!N2313,HNOJIVA_ALL!$A$2:$Z$3303,14,FALSE)*K2313*IF(L2313="t",10,IF(L2313="kg",0.01,IF(L2313="q",1,IF(L2313="l",0.01*VLOOKUP(EVID_HNOJENI!N2313,HNOJIVA_ALL!$A$2:$AE$3303,31,FALSE),"CHYBA")))),2)</f>
        <v>#N/A</v>
      </c>
      <c r="Q2313" s="51" t="e">
        <f>ROUND(VLOOKUP(EVID_HNOJENI!N2313,HNOJIVA_ALL!$A$2:$Z$3303,15,FALSE)*K2313*IF(L2313="t",10,IF(L2313="kg",0.01,IF(L2313="q",1,IF(L2313="l",0.01*VLOOKUP(EVID_HNOJENI!N2313,HNOJIVA_ALL!$A$2:$AE$3303,31,FALSE),"CHYBA")))),2)</f>
        <v>#N/A</v>
      </c>
      <c r="R2313" s="51" t="e">
        <f>ROUND(VLOOKUP(EVID_HNOJENI!N2313,HNOJIVA_ALL!$A$2:$Z$3303,16,FALSE)*K2313*IF(L2313="t",10,IF(L2313="kg",0.01,IF(L2313="q",1,IF(L2313="l",0.01*VLOOKUP(EVID_HNOJENI!N2313,HNOJIVA_ALL!$A$2:$AE$3303,31,FALSE),"CHYBA")))),2)</f>
        <v>#N/A</v>
      </c>
      <c r="S2313" s="51" t="e">
        <f>ROUND(VLOOKUP(EVID_HNOJENI!N2313,HNOJIVA_ALL!$A$2:$Z$3303,18,FALSE)*K2313*IF(L2313="t",10,IF(L2313="kg",0.01,IF(L2313="q",1,IF(L2313="l",0.01*VLOOKUP(EVID_HNOJENI!N2313,HNOJIVA_ALL!$A$2:$AE$3303,31,FALSE),"CHYBA")))),2)</f>
        <v>#N/A</v>
      </c>
      <c r="T2313" s="51" t="e">
        <f>ROUND(VLOOKUP(EVID_HNOJENI!N2313,HNOJIVA_ALL!$A$2:$Z$3303,17,FALSE)*K2313*IF(L2313="t",10,IF(L2313="kg",0.01,IF(L2313="q",1,IF(L2313="l",0.01*VLOOKUP(EVID_HNOJENI!N2313,HNOJIVA_ALL!$A$2:$AE$3303,31,FALSE),"CHYBA")))),2)</f>
        <v>#N/A</v>
      </c>
      <c r="U2313" s="51" t="e">
        <f>ROUND(VLOOKUP(EVID_HNOJENI!N2313,HNOJIVA_ALL!$A$2:$Z$3303,20,FALSE)*K2313*IF(L2313="t",10,IF(L2313="kg",0.01,IF(L2313="q",1,IF(L2313="l",0.01*VLOOKUP(EVID_HNOJENI!N2313,HNOJIVA_ALL!$A$2:$AE$3303,31,FALSE),"CHYBA")))),2)</f>
        <v>#N/A</v>
      </c>
    </row>
    <row r="2314" spans="1:21" x14ac:dyDescent="0.2">
      <c r="A2314" s="32"/>
      <c r="B2314" s="45" t="e">
        <f>VLOOKUP($A2314,EVID_OSEVU!$A$1:$M$4972,2,FALSE)</f>
        <v>#N/A</v>
      </c>
      <c r="C2314" s="45" t="e">
        <f>VLOOKUP($A2314,EVID_OSEVU!$A$1:$M$4972,3,FALSE)</f>
        <v>#N/A</v>
      </c>
      <c r="D2314" s="45" t="e">
        <f>VLOOKUP($A2314,EVID_OSEVU!$A$1:$M$4972,4,FALSE)</f>
        <v>#N/A</v>
      </c>
      <c r="E2314" s="45" t="e">
        <f>VLOOKUP($A2314,EVID_OSEVU!$A$1:$M$4972,7,FALSE)</f>
        <v>#N/A</v>
      </c>
      <c r="F2314" s="45" t="e">
        <f>VLOOKUP($A2314,EVID_OSEVU!$A$1:$M$4972,8,FALSE)</f>
        <v>#N/A</v>
      </c>
      <c r="G2314" s="45" t="e">
        <f>VLOOKUP($A2314,EVID_OSEVU!$A$1:$M$4972,11,FALSE)</f>
        <v>#N/A</v>
      </c>
      <c r="H2314" s="35"/>
      <c r="I2314" s="48"/>
      <c r="J2314" s="33" t="e">
        <f>VLOOKUP($A2314,EVID_OSEVU!$A$1:$M$4972,11,FALSE)</f>
        <v>#N/A</v>
      </c>
      <c r="K2314" s="39"/>
      <c r="L2314" s="49"/>
      <c r="M2314" s="89" t="e">
        <f t="shared" si="36"/>
        <v>#N/A</v>
      </c>
      <c r="N2314" s="50"/>
      <c r="O2314" s="37" t="e">
        <f>VLOOKUP(EVID_HNOJENI!N2314,HNOJIVA_ALL!$A$2:$Z$3303,4,FALSE)</f>
        <v>#N/A</v>
      </c>
      <c r="P2314" s="51" t="e">
        <f>ROUND(VLOOKUP(EVID_HNOJENI!N2314,HNOJIVA_ALL!$A$2:$Z$3303,14,FALSE)*K2314*IF(L2314="t",10,IF(L2314="kg",0.01,IF(L2314="q",1,IF(L2314="l",0.01*VLOOKUP(EVID_HNOJENI!N2314,HNOJIVA_ALL!$A$2:$AE$3303,31,FALSE),"CHYBA")))),2)</f>
        <v>#N/A</v>
      </c>
      <c r="Q2314" s="51" t="e">
        <f>ROUND(VLOOKUP(EVID_HNOJENI!N2314,HNOJIVA_ALL!$A$2:$Z$3303,15,FALSE)*K2314*IF(L2314="t",10,IF(L2314="kg",0.01,IF(L2314="q",1,IF(L2314="l",0.01*VLOOKUP(EVID_HNOJENI!N2314,HNOJIVA_ALL!$A$2:$AE$3303,31,FALSE),"CHYBA")))),2)</f>
        <v>#N/A</v>
      </c>
      <c r="R2314" s="51" t="e">
        <f>ROUND(VLOOKUP(EVID_HNOJENI!N2314,HNOJIVA_ALL!$A$2:$Z$3303,16,FALSE)*K2314*IF(L2314="t",10,IF(L2314="kg",0.01,IF(L2314="q",1,IF(L2314="l",0.01*VLOOKUP(EVID_HNOJENI!N2314,HNOJIVA_ALL!$A$2:$AE$3303,31,FALSE),"CHYBA")))),2)</f>
        <v>#N/A</v>
      </c>
      <c r="S2314" s="51" t="e">
        <f>ROUND(VLOOKUP(EVID_HNOJENI!N2314,HNOJIVA_ALL!$A$2:$Z$3303,18,FALSE)*K2314*IF(L2314="t",10,IF(L2314="kg",0.01,IF(L2314="q",1,IF(L2314="l",0.01*VLOOKUP(EVID_HNOJENI!N2314,HNOJIVA_ALL!$A$2:$AE$3303,31,FALSE),"CHYBA")))),2)</f>
        <v>#N/A</v>
      </c>
      <c r="T2314" s="51" t="e">
        <f>ROUND(VLOOKUP(EVID_HNOJENI!N2314,HNOJIVA_ALL!$A$2:$Z$3303,17,FALSE)*K2314*IF(L2314="t",10,IF(L2314="kg",0.01,IF(L2314="q",1,IF(L2314="l",0.01*VLOOKUP(EVID_HNOJENI!N2314,HNOJIVA_ALL!$A$2:$AE$3303,31,FALSE),"CHYBA")))),2)</f>
        <v>#N/A</v>
      </c>
      <c r="U2314" s="51" t="e">
        <f>ROUND(VLOOKUP(EVID_HNOJENI!N2314,HNOJIVA_ALL!$A$2:$Z$3303,20,FALSE)*K2314*IF(L2314="t",10,IF(L2314="kg",0.01,IF(L2314="q",1,IF(L2314="l",0.01*VLOOKUP(EVID_HNOJENI!N2314,HNOJIVA_ALL!$A$2:$AE$3303,31,FALSE),"CHYBA")))),2)</f>
        <v>#N/A</v>
      </c>
    </row>
    <row r="2315" spans="1:21" x14ac:dyDescent="0.2">
      <c r="A2315" s="32"/>
      <c r="B2315" s="45" t="e">
        <f>VLOOKUP($A2315,EVID_OSEVU!$A$1:$M$4972,2,FALSE)</f>
        <v>#N/A</v>
      </c>
      <c r="C2315" s="45" t="e">
        <f>VLOOKUP($A2315,EVID_OSEVU!$A$1:$M$4972,3,FALSE)</f>
        <v>#N/A</v>
      </c>
      <c r="D2315" s="45" t="e">
        <f>VLOOKUP($A2315,EVID_OSEVU!$A$1:$M$4972,4,FALSE)</f>
        <v>#N/A</v>
      </c>
      <c r="E2315" s="45" t="e">
        <f>VLOOKUP($A2315,EVID_OSEVU!$A$1:$M$4972,7,FALSE)</f>
        <v>#N/A</v>
      </c>
      <c r="F2315" s="45" t="e">
        <f>VLOOKUP($A2315,EVID_OSEVU!$A$1:$M$4972,8,FALSE)</f>
        <v>#N/A</v>
      </c>
      <c r="G2315" s="45" t="e">
        <f>VLOOKUP($A2315,EVID_OSEVU!$A$1:$M$4972,11,FALSE)</f>
        <v>#N/A</v>
      </c>
      <c r="H2315" s="35"/>
      <c r="I2315" s="48"/>
      <c r="J2315" s="33" t="e">
        <f>VLOOKUP($A2315,EVID_OSEVU!$A$1:$M$4972,11,FALSE)</f>
        <v>#N/A</v>
      </c>
      <c r="K2315" s="39"/>
      <c r="L2315" s="49"/>
      <c r="M2315" s="89" t="e">
        <f t="shared" si="36"/>
        <v>#N/A</v>
      </c>
      <c r="N2315" s="50"/>
      <c r="O2315" s="37" t="e">
        <f>VLOOKUP(EVID_HNOJENI!N2315,HNOJIVA_ALL!$A$2:$Z$3303,4,FALSE)</f>
        <v>#N/A</v>
      </c>
      <c r="P2315" s="51" t="e">
        <f>ROUND(VLOOKUP(EVID_HNOJENI!N2315,HNOJIVA_ALL!$A$2:$Z$3303,14,FALSE)*K2315*IF(L2315="t",10,IF(L2315="kg",0.01,IF(L2315="q",1,IF(L2315="l",0.01*VLOOKUP(EVID_HNOJENI!N2315,HNOJIVA_ALL!$A$2:$AE$3303,31,FALSE),"CHYBA")))),2)</f>
        <v>#N/A</v>
      </c>
      <c r="Q2315" s="51" t="e">
        <f>ROUND(VLOOKUP(EVID_HNOJENI!N2315,HNOJIVA_ALL!$A$2:$Z$3303,15,FALSE)*K2315*IF(L2315="t",10,IF(L2315="kg",0.01,IF(L2315="q",1,IF(L2315="l",0.01*VLOOKUP(EVID_HNOJENI!N2315,HNOJIVA_ALL!$A$2:$AE$3303,31,FALSE),"CHYBA")))),2)</f>
        <v>#N/A</v>
      </c>
      <c r="R2315" s="51" t="e">
        <f>ROUND(VLOOKUP(EVID_HNOJENI!N2315,HNOJIVA_ALL!$A$2:$Z$3303,16,FALSE)*K2315*IF(L2315="t",10,IF(L2315="kg",0.01,IF(L2315="q",1,IF(L2315="l",0.01*VLOOKUP(EVID_HNOJENI!N2315,HNOJIVA_ALL!$A$2:$AE$3303,31,FALSE),"CHYBA")))),2)</f>
        <v>#N/A</v>
      </c>
      <c r="S2315" s="51" t="e">
        <f>ROUND(VLOOKUP(EVID_HNOJENI!N2315,HNOJIVA_ALL!$A$2:$Z$3303,18,FALSE)*K2315*IF(L2315="t",10,IF(L2315="kg",0.01,IF(L2315="q",1,IF(L2315="l",0.01*VLOOKUP(EVID_HNOJENI!N2315,HNOJIVA_ALL!$A$2:$AE$3303,31,FALSE),"CHYBA")))),2)</f>
        <v>#N/A</v>
      </c>
      <c r="T2315" s="51" t="e">
        <f>ROUND(VLOOKUP(EVID_HNOJENI!N2315,HNOJIVA_ALL!$A$2:$Z$3303,17,FALSE)*K2315*IF(L2315="t",10,IF(L2315="kg",0.01,IF(L2315="q",1,IF(L2315="l",0.01*VLOOKUP(EVID_HNOJENI!N2315,HNOJIVA_ALL!$A$2:$AE$3303,31,FALSE),"CHYBA")))),2)</f>
        <v>#N/A</v>
      </c>
      <c r="U2315" s="51" t="e">
        <f>ROUND(VLOOKUP(EVID_HNOJENI!N2315,HNOJIVA_ALL!$A$2:$Z$3303,20,FALSE)*K2315*IF(L2315="t",10,IF(L2315="kg",0.01,IF(L2315="q",1,IF(L2315="l",0.01*VLOOKUP(EVID_HNOJENI!N2315,HNOJIVA_ALL!$A$2:$AE$3303,31,FALSE),"CHYBA")))),2)</f>
        <v>#N/A</v>
      </c>
    </row>
    <row r="2316" spans="1:21" x14ac:dyDescent="0.2">
      <c r="A2316" s="32"/>
      <c r="B2316" s="45" t="e">
        <f>VLOOKUP($A2316,EVID_OSEVU!$A$1:$M$4972,2,FALSE)</f>
        <v>#N/A</v>
      </c>
      <c r="C2316" s="45" t="e">
        <f>VLOOKUP($A2316,EVID_OSEVU!$A$1:$M$4972,3,FALSE)</f>
        <v>#N/A</v>
      </c>
      <c r="D2316" s="45" t="e">
        <f>VLOOKUP($A2316,EVID_OSEVU!$A$1:$M$4972,4,FALSE)</f>
        <v>#N/A</v>
      </c>
      <c r="E2316" s="45" t="e">
        <f>VLOOKUP($A2316,EVID_OSEVU!$A$1:$M$4972,7,FALSE)</f>
        <v>#N/A</v>
      </c>
      <c r="F2316" s="45" t="e">
        <f>VLOOKUP($A2316,EVID_OSEVU!$A$1:$M$4972,8,FALSE)</f>
        <v>#N/A</v>
      </c>
      <c r="G2316" s="45" t="e">
        <f>VLOOKUP($A2316,EVID_OSEVU!$A$1:$M$4972,11,FALSE)</f>
        <v>#N/A</v>
      </c>
      <c r="H2316" s="35"/>
      <c r="I2316" s="48"/>
      <c r="J2316" s="33" t="e">
        <f>VLOOKUP($A2316,EVID_OSEVU!$A$1:$M$4972,11,FALSE)</f>
        <v>#N/A</v>
      </c>
      <c r="K2316" s="39"/>
      <c r="L2316" s="49"/>
      <c r="M2316" s="89" t="e">
        <f t="shared" si="36"/>
        <v>#N/A</v>
      </c>
      <c r="N2316" s="50"/>
      <c r="O2316" s="37" t="e">
        <f>VLOOKUP(EVID_HNOJENI!N2316,HNOJIVA_ALL!$A$2:$Z$3303,4,FALSE)</f>
        <v>#N/A</v>
      </c>
      <c r="P2316" s="51" t="e">
        <f>ROUND(VLOOKUP(EVID_HNOJENI!N2316,HNOJIVA_ALL!$A$2:$Z$3303,14,FALSE)*K2316*IF(L2316="t",10,IF(L2316="kg",0.01,IF(L2316="q",1,IF(L2316="l",0.01*VLOOKUP(EVID_HNOJENI!N2316,HNOJIVA_ALL!$A$2:$AE$3303,31,FALSE),"CHYBA")))),2)</f>
        <v>#N/A</v>
      </c>
      <c r="Q2316" s="51" t="e">
        <f>ROUND(VLOOKUP(EVID_HNOJENI!N2316,HNOJIVA_ALL!$A$2:$Z$3303,15,FALSE)*K2316*IF(L2316="t",10,IF(L2316="kg",0.01,IF(L2316="q",1,IF(L2316="l",0.01*VLOOKUP(EVID_HNOJENI!N2316,HNOJIVA_ALL!$A$2:$AE$3303,31,FALSE),"CHYBA")))),2)</f>
        <v>#N/A</v>
      </c>
      <c r="R2316" s="51" t="e">
        <f>ROUND(VLOOKUP(EVID_HNOJENI!N2316,HNOJIVA_ALL!$A$2:$Z$3303,16,FALSE)*K2316*IF(L2316="t",10,IF(L2316="kg",0.01,IF(L2316="q",1,IF(L2316="l",0.01*VLOOKUP(EVID_HNOJENI!N2316,HNOJIVA_ALL!$A$2:$AE$3303,31,FALSE),"CHYBA")))),2)</f>
        <v>#N/A</v>
      </c>
      <c r="S2316" s="51" t="e">
        <f>ROUND(VLOOKUP(EVID_HNOJENI!N2316,HNOJIVA_ALL!$A$2:$Z$3303,18,FALSE)*K2316*IF(L2316="t",10,IF(L2316="kg",0.01,IF(L2316="q",1,IF(L2316="l",0.01*VLOOKUP(EVID_HNOJENI!N2316,HNOJIVA_ALL!$A$2:$AE$3303,31,FALSE),"CHYBA")))),2)</f>
        <v>#N/A</v>
      </c>
      <c r="T2316" s="51" t="e">
        <f>ROUND(VLOOKUP(EVID_HNOJENI!N2316,HNOJIVA_ALL!$A$2:$Z$3303,17,FALSE)*K2316*IF(L2316="t",10,IF(L2316="kg",0.01,IF(L2316="q",1,IF(L2316="l",0.01*VLOOKUP(EVID_HNOJENI!N2316,HNOJIVA_ALL!$A$2:$AE$3303,31,FALSE),"CHYBA")))),2)</f>
        <v>#N/A</v>
      </c>
      <c r="U2316" s="51" t="e">
        <f>ROUND(VLOOKUP(EVID_HNOJENI!N2316,HNOJIVA_ALL!$A$2:$Z$3303,20,FALSE)*K2316*IF(L2316="t",10,IF(L2316="kg",0.01,IF(L2316="q",1,IF(L2316="l",0.01*VLOOKUP(EVID_HNOJENI!N2316,HNOJIVA_ALL!$A$2:$AE$3303,31,FALSE),"CHYBA")))),2)</f>
        <v>#N/A</v>
      </c>
    </row>
    <row r="2317" spans="1:21" x14ac:dyDescent="0.2">
      <c r="A2317" s="32"/>
      <c r="B2317" s="45" t="e">
        <f>VLOOKUP($A2317,EVID_OSEVU!$A$1:$M$4972,2,FALSE)</f>
        <v>#N/A</v>
      </c>
      <c r="C2317" s="45" t="e">
        <f>VLOOKUP($A2317,EVID_OSEVU!$A$1:$M$4972,3,FALSE)</f>
        <v>#N/A</v>
      </c>
      <c r="D2317" s="45" t="e">
        <f>VLOOKUP($A2317,EVID_OSEVU!$A$1:$M$4972,4,FALSE)</f>
        <v>#N/A</v>
      </c>
      <c r="E2317" s="45" t="e">
        <f>VLOOKUP($A2317,EVID_OSEVU!$A$1:$M$4972,7,FALSE)</f>
        <v>#N/A</v>
      </c>
      <c r="F2317" s="45" t="e">
        <f>VLOOKUP($A2317,EVID_OSEVU!$A$1:$M$4972,8,FALSE)</f>
        <v>#N/A</v>
      </c>
      <c r="G2317" s="45" t="e">
        <f>VLOOKUP($A2317,EVID_OSEVU!$A$1:$M$4972,11,FALSE)</f>
        <v>#N/A</v>
      </c>
      <c r="H2317" s="35"/>
      <c r="I2317" s="48"/>
      <c r="J2317" s="33" t="e">
        <f>VLOOKUP($A2317,EVID_OSEVU!$A$1:$M$4972,11,FALSE)</f>
        <v>#N/A</v>
      </c>
      <c r="K2317" s="39"/>
      <c r="L2317" s="49"/>
      <c r="M2317" s="89" t="e">
        <f t="shared" si="36"/>
        <v>#N/A</v>
      </c>
      <c r="N2317" s="50"/>
      <c r="O2317" s="37" t="e">
        <f>VLOOKUP(EVID_HNOJENI!N2317,HNOJIVA_ALL!$A$2:$Z$3303,4,FALSE)</f>
        <v>#N/A</v>
      </c>
      <c r="P2317" s="51" t="e">
        <f>ROUND(VLOOKUP(EVID_HNOJENI!N2317,HNOJIVA_ALL!$A$2:$Z$3303,14,FALSE)*K2317*IF(L2317="t",10,IF(L2317="kg",0.01,IF(L2317="q",1,IF(L2317="l",0.01*VLOOKUP(EVID_HNOJENI!N2317,HNOJIVA_ALL!$A$2:$AE$3303,31,FALSE),"CHYBA")))),2)</f>
        <v>#N/A</v>
      </c>
      <c r="Q2317" s="51" t="e">
        <f>ROUND(VLOOKUP(EVID_HNOJENI!N2317,HNOJIVA_ALL!$A$2:$Z$3303,15,FALSE)*K2317*IF(L2317="t",10,IF(L2317="kg",0.01,IF(L2317="q",1,IF(L2317="l",0.01*VLOOKUP(EVID_HNOJENI!N2317,HNOJIVA_ALL!$A$2:$AE$3303,31,FALSE),"CHYBA")))),2)</f>
        <v>#N/A</v>
      </c>
      <c r="R2317" s="51" t="e">
        <f>ROUND(VLOOKUP(EVID_HNOJENI!N2317,HNOJIVA_ALL!$A$2:$Z$3303,16,FALSE)*K2317*IF(L2317="t",10,IF(L2317="kg",0.01,IF(L2317="q",1,IF(L2317="l",0.01*VLOOKUP(EVID_HNOJENI!N2317,HNOJIVA_ALL!$A$2:$AE$3303,31,FALSE),"CHYBA")))),2)</f>
        <v>#N/A</v>
      </c>
      <c r="S2317" s="51" t="e">
        <f>ROUND(VLOOKUP(EVID_HNOJENI!N2317,HNOJIVA_ALL!$A$2:$Z$3303,18,FALSE)*K2317*IF(L2317="t",10,IF(L2317="kg",0.01,IF(L2317="q",1,IF(L2317="l",0.01*VLOOKUP(EVID_HNOJENI!N2317,HNOJIVA_ALL!$A$2:$AE$3303,31,FALSE),"CHYBA")))),2)</f>
        <v>#N/A</v>
      </c>
      <c r="T2317" s="51" t="e">
        <f>ROUND(VLOOKUP(EVID_HNOJENI!N2317,HNOJIVA_ALL!$A$2:$Z$3303,17,FALSE)*K2317*IF(L2317="t",10,IF(L2317="kg",0.01,IF(L2317="q",1,IF(L2317="l",0.01*VLOOKUP(EVID_HNOJENI!N2317,HNOJIVA_ALL!$A$2:$AE$3303,31,FALSE),"CHYBA")))),2)</f>
        <v>#N/A</v>
      </c>
      <c r="U2317" s="51" t="e">
        <f>ROUND(VLOOKUP(EVID_HNOJENI!N2317,HNOJIVA_ALL!$A$2:$Z$3303,20,FALSE)*K2317*IF(L2317="t",10,IF(L2317="kg",0.01,IF(L2317="q",1,IF(L2317="l",0.01*VLOOKUP(EVID_HNOJENI!N2317,HNOJIVA_ALL!$A$2:$AE$3303,31,FALSE),"CHYBA")))),2)</f>
        <v>#N/A</v>
      </c>
    </row>
    <row r="2318" spans="1:21" x14ac:dyDescent="0.2">
      <c r="A2318" s="32"/>
      <c r="B2318" s="45" t="e">
        <f>VLOOKUP($A2318,EVID_OSEVU!$A$1:$M$4972,2,FALSE)</f>
        <v>#N/A</v>
      </c>
      <c r="C2318" s="45" t="e">
        <f>VLOOKUP($A2318,EVID_OSEVU!$A$1:$M$4972,3,FALSE)</f>
        <v>#N/A</v>
      </c>
      <c r="D2318" s="45" t="e">
        <f>VLOOKUP($A2318,EVID_OSEVU!$A$1:$M$4972,4,FALSE)</f>
        <v>#N/A</v>
      </c>
      <c r="E2318" s="45" t="e">
        <f>VLOOKUP($A2318,EVID_OSEVU!$A$1:$M$4972,7,FALSE)</f>
        <v>#N/A</v>
      </c>
      <c r="F2318" s="45" t="e">
        <f>VLOOKUP($A2318,EVID_OSEVU!$A$1:$M$4972,8,FALSE)</f>
        <v>#N/A</v>
      </c>
      <c r="G2318" s="45" t="e">
        <f>VLOOKUP($A2318,EVID_OSEVU!$A$1:$M$4972,11,FALSE)</f>
        <v>#N/A</v>
      </c>
      <c r="H2318" s="35"/>
      <c r="I2318" s="48"/>
      <c r="J2318" s="33" t="e">
        <f>VLOOKUP($A2318,EVID_OSEVU!$A$1:$M$4972,11,FALSE)</f>
        <v>#N/A</v>
      </c>
      <c r="K2318" s="39"/>
      <c r="L2318" s="49"/>
      <c r="M2318" s="89" t="e">
        <f t="shared" si="36"/>
        <v>#N/A</v>
      </c>
      <c r="N2318" s="50"/>
      <c r="O2318" s="37" t="e">
        <f>VLOOKUP(EVID_HNOJENI!N2318,HNOJIVA_ALL!$A$2:$Z$3303,4,FALSE)</f>
        <v>#N/A</v>
      </c>
      <c r="P2318" s="51" t="e">
        <f>ROUND(VLOOKUP(EVID_HNOJENI!N2318,HNOJIVA_ALL!$A$2:$Z$3303,14,FALSE)*K2318*IF(L2318="t",10,IF(L2318="kg",0.01,IF(L2318="q",1,IF(L2318="l",0.01*VLOOKUP(EVID_HNOJENI!N2318,HNOJIVA_ALL!$A$2:$AE$3303,31,FALSE),"CHYBA")))),2)</f>
        <v>#N/A</v>
      </c>
      <c r="Q2318" s="51" t="e">
        <f>ROUND(VLOOKUP(EVID_HNOJENI!N2318,HNOJIVA_ALL!$A$2:$Z$3303,15,FALSE)*K2318*IF(L2318="t",10,IF(L2318="kg",0.01,IF(L2318="q",1,IF(L2318="l",0.01*VLOOKUP(EVID_HNOJENI!N2318,HNOJIVA_ALL!$A$2:$AE$3303,31,FALSE),"CHYBA")))),2)</f>
        <v>#N/A</v>
      </c>
      <c r="R2318" s="51" t="e">
        <f>ROUND(VLOOKUP(EVID_HNOJENI!N2318,HNOJIVA_ALL!$A$2:$Z$3303,16,FALSE)*K2318*IF(L2318="t",10,IF(L2318="kg",0.01,IF(L2318="q",1,IF(L2318="l",0.01*VLOOKUP(EVID_HNOJENI!N2318,HNOJIVA_ALL!$A$2:$AE$3303,31,FALSE),"CHYBA")))),2)</f>
        <v>#N/A</v>
      </c>
      <c r="S2318" s="51" t="e">
        <f>ROUND(VLOOKUP(EVID_HNOJENI!N2318,HNOJIVA_ALL!$A$2:$Z$3303,18,FALSE)*K2318*IF(L2318="t",10,IF(L2318="kg",0.01,IF(L2318="q",1,IF(L2318="l",0.01*VLOOKUP(EVID_HNOJENI!N2318,HNOJIVA_ALL!$A$2:$AE$3303,31,FALSE),"CHYBA")))),2)</f>
        <v>#N/A</v>
      </c>
      <c r="T2318" s="51" t="e">
        <f>ROUND(VLOOKUP(EVID_HNOJENI!N2318,HNOJIVA_ALL!$A$2:$Z$3303,17,FALSE)*K2318*IF(L2318="t",10,IF(L2318="kg",0.01,IF(L2318="q",1,IF(L2318="l",0.01*VLOOKUP(EVID_HNOJENI!N2318,HNOJIVA_ALL!$A$2:$AE$3303,31,FALSE),"CHYBA")))),2)</f>
        <v>#N/A</v>
      </c>
      <c r="U2318" s="51" t="e">
        <f>ROUND(VLOOKUP(EVID_HNOJENI!N2318,HNOJIVA_ALL!$A$2:$Z$3303,20,FALSE)*K2318*IF(L2318="t",10,IF(L2318="kg",0.01,IF(L2318="q",1,IF(L2318="l",0.01*VLOOKUP(EVID_HNOJENI!N2318,HNOJIVA_ALL!$A$2:$AE$3303,31,FALSE),"CHYBA")))),2)</f>
        <v>#N/A</v>
      </c>
    </row>
    <row r="2319" spans="1:21" x14ac:dyDescent="0.2">
      <c r="A2319" s="32"/>
      <c r="B2319" s="45" t="e">
        <f>VLOOKUP($A2319,EVID_OSEVU!$A$1:$M$4972,2,FALSE)</f>
        <v>#N/A</v>
      </c>
      <c r="C2319" s="45" t="e">
        <f>VLOOKUP($A2319,EVID_OSEVU!$A$1:$M$4972,3,FALSE)</f>
        <v>#N/A</v>
      </c>
      <c r="D2319" s="45" t="e">
        <f>VLOOKUP($A2319,EVID_OSEVU!$A$1:$M$4972,4,FALSE)</f>
        <v>#N/A</v>
      </c>
      <c r="E2319" s="45" t="e">
        <f>VLOOKUP($A2319,EVID_OSEVU!$A$1:$M$4972,7,FALSE)</f>
        <v>#N/A</v>
      </c>
      <c r="F2319" s="45" t="e">
        <f>VLOOKUP($A2319,EVID_OSEVU!$A$1:$M$4972,8,FALSE)</f>
        <v>#N/A</v>
      </c>
      <c r="G2319" s="45" t="e">
        <f>VLOOKUP($A2319,EVID_OSEVU!$A$1:$M$4972,11,FALSE)</f>
        <v>#N/A</v>
      </c>
      <c r="H2319" s="35"/>
      <c r="I2319" s="48"/>
      <c r="J2319" s="33" t="e">
        <f>VLOOKUP($A2319,EVID_OSEVU!$A$1:$M$4972,11,FALSE)</f>
        <v>#N/A</v>
      </c>
      <c r="K2319" s="39"/>
      <c r="L2319" s="49"/>
      <c r="M2319" s="89" t="e">
        <f t="shared" si="36"/>
        <v>#N/A</v>
      </c>
      <c r="N2319" s="50"/>
      <c r="O2319" s="37" t="e">
        <f>VLOOKUP(EVID_HNOJENI!N2319,HNOJIVA_ALL!$A$2:$Z$3303,4,FALSE)</f>
        <v>#N/A</v>
      </c>
      <c r="P2319" s="51" t="e">
        <f>ROUND(VLOOKUP(EVID_HNOJENI!N2319,HNOJIVA_ALL!$A$2:$Z$3303,14,FALSE)*K2319*IF(L2319="t",10,IF(L2319="kg",0.01,IF(L2319="q",1,IF(L2319="l",0.01*VLOOKUP(EVID_HNOJENI!N2319,HNOJIVA_ALL!$A$2:$AE$3303,31,FALSE),"CHYBA")))),2)</f>
        <v>#N/A</v>
      </c>
      <c r="Q2319" s="51" t="e">
        <f>ROUND(VLOOKUP(EVID_HNOJENI!N2319,HNOJIVA_ALL!$A$2:$Z$3303,15,FALSE)*K2319*IF(L2319="t",10,IF(L2319="kg",0.01,IF(L2319="q",1,IF(L2319="l",0.01*VLOOKUP(EVID_HNOJENI!N2319,HNOJIVA_ALL!$A$2:$AE$3303,31,FALSE),"CHYBA")))),2)</f>
        <v>#N/A</v>
      </c>
      <c r="R2319" s="51" t="e">
        <f>ROUND(VLOOKUP(EVID_HNOJENI!N2319,HNOJIVA_ALL!$A$2:$Z$3303,16,FALSE)*K2319*IF(L2319="t",10,IF(L2319="kg",0.01,IF(L2319="q",1,IF(L2319="l",0.01*VLOOKUP(EVID_HNOJENI!N2319,HNOJIVA_ALL!$A$2:$AE$3303,31,FALSE),"CHYBA")))),2)</f>
        <v>#N/A</v>
      </c>
      <c r="S2319" s="51" t="e">
        <f>ROUND(VLOOKUP(EVID_HNOJENI!N2319,HNOJIVA_ALL!$A$2:$Z$3303,18,FALSE)*K2319*IF(L2319="t",10,IF(L2319="kg",0.01,IF(L2319="q",1,IF(L2319="l",0.01*VLOOKUP(EVID_HNOJENI!N2319,HNOJIVA_ALL!$A$2:$AE$3303,31,FALSE),"CHYBA")))),2)</f>
        <v>#N/A</v>
      </c>
      <c r="T2319" s="51" t="e">
        <f>ROUND(VLOOKUP(EVID_HNOJENI!N2319,HNOJIVA_ALL!$A$2:$Z$3303,17,FALSE)*K2319*IF(L2319="t",10,IF(L2319="kg",0.01,IF(L2319="q",1,IF(L2319="l",0.01*VLOOKUP(EVID_HNOJENI!N2319,HNOJIVA_ALL!$A$2:$AE$3303,31,FALSE),"CHYBA")))),2)</f>
        <v>#N/A</v>
      </c>
      <c r="U2319" s="51" t="e">
        <f>ROUND(VLOOKUP(EVID_HNOJENI!N2319,HNOJIVA_ALL!$A$2:$Z$3303,20,FALSE)*K2319*IF(L2319="t",10,IF(L2319="kg",0.01,IF(L2319="q",1,IF(L2319="l",0.01*VLOOKUP(EVID_HNOJENI!N2319,HNOJIVA_ALL!$A$2:$AE$3303,31,FALSE),"CHYBA")))),2)</f>
        <v>#N/A</v>
      </c>
    </row>
    <row r="2320" spans="1:21" x14ac:dyDescent="0.2">
      <c r="A2320" s="32"/>
      <c r="B2320" s="45" t="e">
        <f>VLOOKUP($A2320,EVID_OSEVU!$A$1:$M$4972,2,FALSE)</f>
        <v>#N/A</v>
      </c>
      <c r="C2320" s="45" t="e">
        <f>VLOOKUP($A2320,EVID_OSEVU!$A$1:$M$4972,3,FALSE)</f>
        <v>#N/A</v>
      </c>
      <c r="D2320" s="45" t="e">
        <f>VLOOKUP($A2320,EVID_OSEVU!$A$1:$M$4972,4,FALSE)</f>
        <v>#N/A</v>
      </c>
      <c r="E2320" s="45" t="e">
        <f>VLOOKUP($A2320,EVID_OSEVU!$A$1:$M$4972,7,FALSE)</f>
        <v>#N/A</v>
      </c>
      <c r="F2320" s="45" t="e">
        <f>VLOOKUP($A2320,EVID_OSEVU!$A$1:$M$4972,8,FALSE)</f>
        <v>#N/A</v>
      </c>
      <c r="G2320" s="45" t="e">
        <f>VLOOKUP($A2320,EVID_OSEVU!$A$1:$M$4972,11,FALSE)</f>
        <v>#N/A</v>
      </c>
      <c r="H2320" s="35"/>
      <c r="I2320" s="48"/>
      <c r="J2320" s="33" t="e">
        <f>VLOOKUP($A2320,EVID_OSEVU!$A$1:$M$4972,11,FALSE)</f>
        <v>#N/A</v>
      </c>
      <c r="K2320" s="39"/>
      <c r="L2320" s="49"/>
      <c r="M2320" s="89" t="e">
        <f t="shared" si="36"/>
        <v>#N/A</v>
      </c>
      <c r="N2320" s="50"/>
      <c r="O2320" s="37" t="e">
        <f>VLOOKUP(EVID_HNOJENI!N2320,HNOJIVA_ALL!$A$2:$Z$3303,4,FALSE)</f>
        <v>#N/A</v>
      </c>
      <c r="P2320" s="51" t="e">
        <f>ROUND(VLOOKUP(EVID_HNOJENI!N2320,HNOJIVA_ALL!$A$2:$Z$3303,14,FALSE)*K2320*IF(L2320="t",10,IF(L2320="kg",0.01,IF(L2320="q",1,IF(L2320="l",0.01*VLOOKUP(EVID_HNOJENI!N2320,HNOJIVA_ALL!$A$2:$AE$3303,31,FALSE),"CHYBA")))),2)</f>
        <v>#N/A</v>
      </c>
      <c r="Q2320" s="51" t="e">
        <f>ROUND(VLOOKUP(EVID_HNOJENI!N2320,HNOJIVA_ALL!$A$2:$Z$3303,15,FALSE)*K2320*IF(L2320="t",10,IF(L2320="kg",0.01,IF(L2320="q",1,IF(L2320="l",0.01*VLOOKUP(EVID_HNOJENI!N2320,HNOJIVA_ALL!$A$2:$AE$3303,31,FALSE),"CHYBA")))),2)</f>
        <v>#N/A</v>
      </c>
      <c r="R2320" s="51" t="e">
        <f>ROUND(VLOOKUP(EVID_HNOJENI!N2320,HNOJIVA_ALL!$A$2:$Z$3303,16,FALSE)*K2320*IF(L2320="t",10,IF(L2320="kg",0.01,IF(L2320="q",1,IF(L2320="l",0.01*VLOOKUP(EVID_HNOJENI!N2320,HNOJIVA_ALL!$A$2:$AE$3303,31,FALSE),"CHYBA")))),2)</f>
        <v>#N/A</v>
      </c>
      <c r="S2320" s="51" t="e">
        <f>ROUND(VLOOKUP(EVID_HNOJENI!N2320,HNOJIVA_ALL!$A$2:$Z$3303,18,FALSE)*K2320*IF(L2320="t",10,IF(L2320="kg",0.01,IF(L2320="q",1,IF(L2320="l",0.01*VLOOKUP(EVID_HNOJENI!N2320,HNOJIVA_ALL!$A$2:$AE$3303,31,FALSE),"CHYBA")))),2)</f>
        <v>#N/A</v>
      </c>
      <c r="T2320" s="51" t="e">
        <f>ROUND(VLOOKUP(EVID_HNOJENI!N2320,HNOJIVA_ALL!$A$2:$Z$3303,17,FALSE)*K2320*IF(L2320="t",10,IF(L2320="kg",0.01,IF(L2320="q",1,IF(L2320="l",0.01*VLOOKUP(EVID_HNOJENI!N2320,HNOJIVA_ALL!$A$2:$AE$3303,31,FALSE),"CHYBA")))),2)</f>
        <v>#N/A</v>
      </c>
      <c r="U2320" s="51" t="e">
        <f>ROUND(VLOOKUP(EVID_HNOJENI!N2320,HNOJIVA_ALL!$A$2:$Z$3303,20,FALSE)*K2320*IF(L2320="t",10,IF(L2320="kg",0.01,IF(L2320="q",1,IF(L2320="l",0.01*VLOOKUP(EVID_HNOJENI!N2320,HNOJIVA_ALL!$A$2:$AE$3303,31,FALSE),"CHYBA")))),2)</f>
        <v>#N/A</v>
      </c>
    </row>
    <row r="2321" spans="1:21" x14ac:dyDescent="0.2">
      <c r="A2321" s="32"/>
      <c r="B2321" s="45" t="e">
        <f>VLOOKUP($A2321,EVID_OSEVU!$A$1:$M$4972,2,FALSE)</f>
        <v>#N/A</v>
      </c>
      <c r="C2321" s="45" t="e">
        <f>VLOOKUP($A2321,EVID_OSEVU!$A$1:$M$4972,3,FALSE)</f>
        <v>#N/A</v>
      </c>
      <c r="D2321" s="45" t="e">
        <f>VLOOKUP($A2321,EVID_OSEVU!$A$1:$M$4972,4,FALSE)</f>
        <v>#N/A</v>
      </c>
      <c r="E2321" s="45" t="e">
        <f>VLOOKUP($A2321,EVID_OSEVU!$A$1:$M$4972,7,FALSE)</f>
        <v>#N/A</v>
      </c>
      <c r="F2321" s="45" t="e">
        <f>VLOOKUP($A2321,EVID_OSEVU!$A$1:$M$4972,8,FALSE)</f>
        <v>#N/A</v>
      </c>
      <c r="G2321" s="45" t="e">
        <f>VLOOKUP($A2321,EVID_OSEVU!$A$1:$M$4972,11,FALSE)</f>
        <v>#N/A</v>
      </c>
      <c r="H2321" s="35"/>
      <c r="I2321" s="48"/>
      <c r="J2321" s="33" t="e">
        <f>VLOOKUP($A2321,EVID_OSEVU!$A$1:$M$4972,11,FALSE)</f>
        <v>#N/A</v>
      </c>
      <c r="K2321" s="39"/>
      <c r="L2321" s="49"/>
      <c r="M2321" s="89" t="e">
        <f t="shared" si="36"/>
        <v>#N/A</v>
      </c>
      <c r="N2321" s="50"/>
      <c r="O2321" s="37" t="e">
        <f>VLOOKUP(EVID_HNOJENI!N2321,HNOJIVA_ALL!$A$2:$Z$3303,4,FALSE)</f>
        <v>#N/A</v>
      </c>
      <c r="P2321" s="51" t="e">
        <f>ROUND(VLOOKUP(EVID_HNOJENI!N2321,HNOJIVA_ALL!$A$2:$Z$3303,14,FALSE)*K2321*IF(L2321="t",10,IF(L2321="kg",0.01,IF(L2321="q",1,IF(L2321="l",0.01*VLOOKUP(EVID_HNOJENI!N2321,HNOJIVA_ALL!$A$2:$AE$3303,31,FALSE),"CHYBA")))),2)</f>
        <v>#N/A</v>
      </c>
      <c r="Q2321" s="51" t="e">
        <f>ROUND(VLOOKUP(EVID_HNOJENI!N2321,HNOJIVA_ALL!$A$2:$Z$3303,15,FALSE)*K2321*IF(L2321="t",10,IF(L2321="kg",0.01,IF(L2321="q",1,IF(L2321="l",0.01*VLOOKUP(EVID_HNOJENI!N2321,HNOJIVA_ALL!$A$2:$AE$3303,31,FALSE),"CHYBA")))),2)</f>
        <v>#N/A</v>
      </c>
      <c r="R2321" s="51" t="e">
        <f>ROUND(VLOOKUP(EVID_HNOJENI!N2321,HNOJIVA_ALL!$A$2:$Z$3303,16,FALSE)*K2321*IF(L2321="t",10,IF(L2321="kg",0.01,IF(L2321="q",1,IF(L2321="l",0.01*VLOOKUP(EVID_HNOJENI!N2321,HNOJIVA_ALL!$A$2:$AE$3303,31,FALSE),"CHYBA")))),2)</f>
        <v>#N/A</v>
      </c>
      <c r="S2321" s="51" t="e">
        <f>ROUND(VLOOKUP(EVID_HNOJENI!N2321,HNOJIVA_ALL!$A$2:$Z$3303,18,FALSE)*K2321*IF(L2321="t",10,IF(L2321="kg",0.01,IF(L2321="q",1,IF(L2321="l",0.01*VLOOKUP(EVID_HNOJENI!N2321,HNOJIVA_ALL!$A$2:$AE$3303,31,FALSE),"CHYBA")))),2)</f>
        <v>#N/A</v>
      </c>
      <c r="T2321" s="51" t="e">
        <f>ROUND(VLOOKUP(EVID_HNOJENI!N2321,HNOJIVA_ALL!$A$2:$Z$3303,17,FALSE)*K2321*IF(L2321="t",10,IF(L2321="kg",0.01,IF(L2321="q",1,IF(L2321="l",0.01*VLOOKUP(EVID_HNOJENI!N2321,HNOJIVA_ALL!$A$2:$AE$3303,31,FALSE),"CHYBA")))),2)</f>
        <v>#N/A</v>
      </c>
      <c r="U2321" s="51" t="e">
        <f>ROUND(VLOOKUP(EVID_HNOJENI!N2321,HNOJIVA_ALL!$A$2:$Z$3303,20,FALSE)*K2321*IF(L2321="t",10,IF(L2321="kg",0.01,IF(L2321="q",1,IF(L2321="l",0.01*VLOOKUP(EVID_HNOJENI!N2321,HNOJIVA_ALL!$A$2:$AE$3303,31,FALSE),"CHYBA")))),2)</f>
        <v>#N/A</v>
      </c>
    </row>
    <row r="2322" spans="1:21" x14ac:dyDescent="0.2">
      <c r="A2322" s="32"/>
      <c r="B2322" s="45" t="e">
        <f>VLOOKUP($A2322,EVID_OSEVU!$A$1:$M$4972,2,FALSE)</f>
        <v>#N/A</v>
      </c>
      <c r="C2322" s="45" t="e">
        <f>VLOOKUP($A2322,EVID_OSEVU!$A$1:$M$4972,3,FALSE)</f>
        <v>#N/A</v>
      </c>
      <c r="D2322" s="45" t="e">
        <f>VLOOKUP($A2322,EVID_OSEVU!$A$1:$M$4972,4,FALSE)</f>
        <v>#N/A</v>
      </c>
      <c r="E2322" s="45" t="e">
        <f>VLOOKUP($A2322,EVID_OSEVU!$A$1:$M$4972,7,FALSE)</f>
        <v>#N/A</v>
      </c>
      <c r="F2322" s="45" t="e">
        <f>VLOOKUP($A2322,EVID_OSEVU!$A$1:$M$4972,8,FALSE)</f>
        <v>#N/A</v>
      </c>
      <c r="G2322" s="45" t="e">
        <f>VLOOKUP($A2322,EVID_OSEVU!$A$1:$M$4972,11,FALSE)</f>
        <v>#N/A</v>
      </c>
      <c r="H2322" s="35"/>
      <c r="I2322" s="48"/>
      <c r="J2322" s="33" t="e">
        <f>VLOOKUP($A2322,EVID_OSEVU!$A$1:$M$4972,11,FALSE)</f>
        <v>#N/A</v>
      </c>
      <c r="K2322" s="39"/>
      <c r="L2322" s="49"/>
      <c r="M2322" s="89" t="e">
        <f t="shared" si="36"/>
        <v>#N/A</v>
      </c>
      <c r="N2322" s="50"/>
      <c r="O2322" s="37" t="e">
        <f>VLOOKUP(EVID_HNOJENI!N2322,HNOJIVA_ALL!$A$2:$Z$3303,4,FALSE)</f>
        <v>#N/A</v>
      </c>
      <c r="P2322" s="51" t="e">
        <f>ROUND(VLOOKUP(EVID_HNOJENI!N2322,HNOJIVA_ALL!$A$2:$Z$3303,14,FALSE)*K2322*IF(L2322="t",10,IF(L2322="kg",0.01,IF(L2322="q",1,IF(L2322="l",0.01*VLOOKUP(EVID_HNOJENI!N2322,HNOJIVA_ALL!$A$2:$AE$3303,31,FALSE),"CHYBA")))),2)</f>
        <v>#N/A</v>
      </c>
      <c r="Q2322" s="51" t="e">
        <f>ROUND(VLOOKUP(EVID_HNOJENI!N2322,HNOJIVA_ALL!$A$2:$Z$3303,15,FALSE)*K2322*IF(L2322="t",10,IF(L2322="kg",0.01,IF(L2322="q",1,IF(L2322="l",0.01*VLOOKUP(EVID_HNOJENI!N2322,HNOJIVA_ALL!$A$2:$AE$3303,31,FALSE),"CHYBA")))),2)</f>
        <v>#N/A</v>
      </c>
      <c r="R2322" s="51" t="e">
        <f>ROUND(VLOOKUP(EVID_HNOJENI!N2322,HNOJIVA_ALL!$A$2:$Z$3303,16,FALSE)*K2322*IF(L2322="t",10,IF(L2322="kg",0.01,IF(L2322="q",1,IF(L2322="l",0.01*VLOOKUP(EVID_HNOJENI!N2322,HNOJIVA_ALL!$A$2:$AE$3303,31,FALSE),"CHYBA")))),2)</f>
        <v>#N/A</v>
      </c>
      <c r="S2322" s="51" t="e">
        <f>ROUND(VLOOKUP(EVID_HNOJENI!N2322,HNOJIVA_ALL!$A$2:$Z$3303,18,FALSE)*K2322*IF(L2322="t",10,IF(L2322="kg",0.01,IF(L2322="q",1,IF(L2322="l",0.01*VLOOKUP(EVID_HNOJENI!N2322,HNOJIVA_ALL!$A$2:$AE$3303,31,FALSE),"CHYBA")))),2)</f>
        <v>#N/A</v>
      </c>
      <c r="T2322" s="51" t="e">
        <f>ROUND(VLOOKUP(EVID_HNOJENI!N2322,HNOJIVA_ALL!$A$2:$Z$3303,17,FALSE)*K2322*IF(L2322="t",10,IF(L2322="kg",0.01,IF(L2322="q",1,IF(L2322="l",0.01*VLOOKUP(EVID_HNOJENI!N2322,HNOJIVA_ALL!$A$2:$AE$3303,31,FALSE),"CHYBA")))),2)</f>
        <v>#N/A</v>
      </c>
      <c r="U2322" s="51" t="e">
        <f>ROUND(VLOOKUP(EVID_HNOJENI!N2322,HNOJIVA_ALL!$A$2:$Z$3303,20,FALSE)*K2322*IF(L2322="t",10,IF(L2322="kg",0.01,IF(L2322="q",1,IF(L2322="l",0.01*VLOOKUP(EVID_HNOJENI!N2322,HNOJIVA_ALL!$A$2:$AE$3303,31,FALSE),"CHYBA")))),2)</f>
        <v>#N/A</v>
      </c>
    </row>
    <row r="2323" spans="1:21" x14ac:dyDescent="0.2">
      <c r="A2323" s="32"/>
      <c r="B2323" s="45" t="e">
        <f>VLOOKUP($A2323,EVID_OSEVU!$A$1:$M$4972,2,FALSE)</f>
        <v>#N/A</v>
      </c>
      <c r="C2323" s="45" t="e">
        <f>VLOOKUP($A2323,EVID_OSEVU!$A$1:$M$4972,3,FALSE)</f>
        <v>#N/A</v>
      </c>
      <c r="D2323" s="45" t="e">
        <f>VLOOKUP($A2323,EVID_OSEVU!$A$1:$M$4972,4,FALSE)</f>
        <v>#N/A</v>
      </c>
      <c r="E2323" s="45" t="e">
        <f>VLOOKUP($A2323,EVID_OSEVU!$A$1:$M$4972,7,FALSE)</f>
        <v>#N/A</v>
      </c>
      <c r="F2323" s="45" t="e">
        <f>VLOOKUP($A2323,EVID_OSEVU!$A$1:$M$4972,8,FALSE)</f>
        <v>#N/A</v>
      </c>
      <c r="G2323" s="45" t="e">
        <f>VLOOKUP($A2323,EVID_OSEVU!$A$1:$M$4972,11,FALSE)</f>
        <v>#N/A</v>
      </c>
      <c r="H2323" s="35"/>
      <c r="I2323" s="48"/>
      <c r="J2323" s="33" t="e">
        <f>VLOOKUP($A2323,EVID_OSEVU!$A$1:$M$4972,11,FALSE)</f>
        <v>#N/A</v>
      </c>
      <c r="K2323" s="39"/>
      <c r="L2323" s="49"/>
      <c r="M2323" s="89" t="e">
        <f t="shared" si="36"/>
        <v>#N/A</v>
      </c>
      <c r="N2323" s="50"/>
      <c r="O2323" s="37" t="e">
        <f>VLOOKUP(EVID_HNOJENI!N2323,HNOJIVA_ALL!$A$2:$Z$3303,4,FALSE)</f>
        <v>#N/A</v>
      </c>
      <c r="P2323" s="51" t="e">
        <f>ROUND(VLOOKUP(EVID_HNOJENI!N2323,HNOJIVA_ALL!$A$2:$Z$3303,14,FALSE)*K2323*IF(L2323="t",10,IF(L2323="kg",0.01,IF(L2323="q",1,IF(L2323="l",0.01*VLOOKUP(EVID_HNOJENI!N2323,HNOJIVA_ALL!$A$2:$AE$3303,31,FALSE),"CHYBA")))),2)</f>
        <v>#N/A</v>
      </c>
      <c r="Q2323" s="51" t="e">
        <f>ROUND(VLOOKUP(EVID_HNOJENI!N2323,HNOJIVA_ALL!$A$2:$Z$3303,15,FALSE)*K2323*IF(L2323="t",10,IF(L2323="kg",0.01,IF(L2323="q",1,IF(L2323="l",0.01*VLOOKUP(EVID_HNOJENI!N2323,HNOJIVA_ALL!$A$2:$AE$3303,31,FALSE),"CHYBA")))),2)</f>
        <v>#N/A</v>
      </c>
      <c r="R2323" s="51" t="e">
        <f>ROUND(VLOOKUP(EVID_HNOJENI!N2323,HNOJIVA_ALL!$A$2:$Z$3303,16,FALSE)*K2323*IF(L2323="t",10,IF(L2323="kg",0.01,IF(L2323="q",1,IF(L2323="l",0.01*VLOOKUP(EVID_HNOJENI!N2323,HNOJIVA_ALL!$A$2:$AE$3303,31,FALSE),"CHYBA")))),2)</f>
        <v>#N/A</v>
      </c>
      <c r="S2323" s="51" t="e">
        <f>ROUND(VLOOKUP(EVID_HNOJENI!N2323,HNOJIVA_ALL!$A$2:$Z$3303,18,FALSE)*K2323*IF(L2323="t",10,IF(L2323="kg",0.01,IF(L2323="q",1,IF(L2323="l",0.01*VLOOKUP(EVID_HNOJENI!N2323,HNOJIVA_ALL!$A$2:$AE$3303,31,FALSE),"CHYBA")))),2)</f>
        <v>#N/A</v>
      </c>
      <c r="T2323" s="51" t="e">
        <f>ROUND(VLOOKUP(EVID_HNOJENI!N2323,HNOJIVA_ALL!$A$2:$Z$3303,17,FALSE)*K2323*IF(L2323="t",10,IF(L2323="kg",0.01,IF(L2323="q",1,IF(L2323="l",0.01*VLOOKUP(EVID_HNOJENI!N2323,HNOJIVA_ALL!$A$2:$AE$3303,31,FALSE),"CHYBA")))),2)</f>
        <v>#N/A</v>
      </c>
      <c r="U2323" s="51" t="e">
        <f>ROUND(VLOOKUP(EVID_HNOJENI!N2323,HNOJIVA_ALL!$A$2:$Z$3303,20,FALSE)*K2323*IF(L2323="t",10,IF(L2323="kg",0.01,IF(L2323="q",1,IF(L2323="l",0.01*VLOOKUP(EVID_HNOJENI!N2323,HNOJIVA_ALL!$A$2:$AE$3303,31,FALSE),"CHYBA")))),2)</f>
        <v>#N/A</v>
      </c>
    </row>
    <row r="2324" spans="1:21" x14ac:dyDescent="0.2">
      <c r="A2324" s="32"/>
      <c r="B2324" s="45" t="e">
        <f>VLOOKUP($A2324,EVID_OSEVU!$A$1:$M$4972,2,FALSE)</f>
        <v>#N/A</v>
      </c>
      <c r="C2324" s="45" t="e">
        <f>VLOOKUP($A2324,EVID_OSEVU!$A$1:$M$4972,3,FALSE)</f>
        <v>#N/A</v>
      </c>
      <c r="D2324" s="45" t="e">
        <f>VLOOKUP($A2324,EVID_OSEVU!$A$1:$M$4972,4,FALSE)</f>
        <v>#N/A</v>
      </c>
      <c r="E2324" s="45" t="e">
        <f>VLOOKUP($A2324,EVID_OSEVU!$A$1:$M$4972,7,FALSE)</f>
        <v>#N/A</v>
      </c>
      <c r="F2324" s="45" t="e">
        <f>VLOOKUP($A2324,EVID_OSEVU!$A$1:$M$4972,8,FALSE)</f>
        <v>#N/A</v>
      </c>
      <c r="G2324" s="45" t="e">
        <f>VLOOKUP($A2324,EVID_OSEVU!$A$1:$M$4972,11,FALSE)</f>
        <v>#N/A</v>
      </c>
      <c r="H2324" s="35"/>
      <c r="I2324" s="48"/>
      <c r="J2324" s="33" t="e">
        <f>VLOOKUP($A2324,EVID_OSEVU!$A$1:$M$4972,11,FALSE)</f>
        <v>#N/A</v>
      </c>
      <c r="K2324" s="39"/>
      <c r="L2324" s="49"/>
      <c r="M2324" s="89" t="e">
        <f t="shared" si="36"/>
        <v>#N/A</v>
      </c>
      <c r="N2324" s="50"/>
      <c r="O2324" s="37" t="e">
        <f>VLOOKUP(EVID_HNOJENI!N2324,HNOJIVA_ALL!$A$2:$Z$3303,4,FALSE)</f>
        <v>#N/A</v>
      </c>
      <c r="P2324" s="51" t="e">
        <f>ROUND(VLOOKUP(EVID_HNOJENI!N2324,HNOJIVA_ALL!$A$2:$Z$3303,14,FALSE)*K2324*IF(L2324="t",10,IF(L2324="kg",0.01,IF(L2324="q",1,IF(L2324="l",0.01*VLOOKUP(EVID_HNOJENI!N2324,HNOJIVA_ALL!$A$2:$AE$3303,31,FALSE),"CHYBA")))),2)</f>
        <v>#N/A</v>
      </c>
      <c r="Q2324" s="51" t="e">
        <f>ROUND(VLOOKUP(EVID_HNOJENI!N2324,HNOJIVA_ALL!$A$2:$Z$3303,15,FALSE)*K2324*IF(L2324="t",10,IF(L2324="kg",0.01,IF(L2324="q",1,IF(L2324="l",0.01*VLOOKUP(EVID_HNOJENI!N2324,HNOJIVA_ALL!$A$2:$AE$3303,31,FALSE),"CHYBA")))),2)</f>
        <v>#N/A</v>
      </c>
      <c r="R2324" s="51" t="e">
        <f>ROUND(VLOOKUP(EVID_HNOJENI!N2324,HNOJIVA_ALL!$A$2:$Z$3303,16,FALSE)*K2324*IF(L2324="t",10,IF(L2324="kg",0.01,IF(L2324="q",1,IF(L2324="l",0.01*VLOOKUP(EVID_HNOJENI!N2324,HNOJIVA_ALL!$A$2:$AE$3303,31,FALSE),"CHYBA")))),2)</f>
        <v>#N/A</v>
      </c>
      <c r="S2324" s="51" t="e">
        <f>ROUND(VLOOKUP(EVID_HNOJENI!N2324,HNOJIVA_ALL!$A$2:$Z$3303,18,FALSE)*K2324*IF(L2324="t",10,IF(L2324="kg",0.01,IF(L2324="q",1,IF(L2324="l",0.01*VLOOKUP(EVID_HNOJENI!N2324,HNOJIVA_ALL!$A$2:$AE$3303,31,FALSE),"CHYBA")))),2)</f>
        <v>#N/A</v>
      </c>
      <c r="T2324" s="51" t="e">
        <f>ROUND(VLOOKUP(EVID_HNOJENI!N2324,HNOJIVA_ALL!$A$2:$Z$3303,17,FALSE)*K2324*IF(L2324="t",10,IF(L2324="kg",0.01,IF(L2324="q",1,IF(L2324="l",0.01*VLOOKUP(EVID_HNOJENI!N2324,HNOJIVA_ALL!$A$2:$AE$3303,31,FALSE),"CHYBA")))),2)</f>
        <v>#N/A</v>
      </c>
      <c r="U2324" s="51" t="e">
        <f>ROUND(VLOOKUP(EVID_HNOJENI!N2324,HNOJIVA_ALL!$A$2:$Z$3303,20,FALSE)*K2324*IF(L2324="t",10,IF(L2324="kg",0.01,IF(L2324="q",1,IF(L2324="l",0.01*VLOOKUP(EVID_HNOJENI!N2324,HNOJIVA_ALL!$A$2:$AE$3303,31,FALSE),"CHYBA")))),2)</f>
        <v>#N/A</v>
      </c>
    </row>
    <row r="2325" spans="1:21" x14ac:dyDescent="0.2">
      <c r="A2325" s="32"/>
      <c r="B2325" s="45" t="e">
        <f>VLOOKUP($A2325,EVID_OSEVU!$A$1:$M$4972,2,FALSE)</f>
        <v>#N/A</v>
      </c>
      <c r="C2325" s="45" t="e">
        <f>VLOOKUP($A2325,EVID_OSEVU!$A$1:$M$4972,3,FALSE)</f>
        <v>#N/A</v>
      </c>
      <c r="D2325" s="45" t="e">
        <f>VLOOKUP($A2325,EVID_OSEVU!$A$1:$M$4972,4,FALSE)</f>
        <v>#N/A</v>
      </c>
      <c r="E2325" s="45" t="e">
        <f>VLOOKUP($A2325,EVID_OSEVU!$A$1:$M$4972,7,FALSE)</f>
        <v>#N/A</v>
      </c>
      <c r="F2325" s="45" t="e">
        <f>VLOOKUP($A2325,EVID_OSEVU!$A$1:$M$4972,8,FALSE)</f>
        <v>#N/A</v>
      </c>
      <c r="G2325" s="45" t="e">
        <f>VLOOKUP($A2325,EVID_OSEVU!$A$1:$M$4972,11,FALSE)</f>
        <v>#N/A</v>
      </c>
      <c r="H2325" s="35"/>
      <c r="I2325" s="48"/>
      <c r="J2325" s="33" t="e">
        <f>VLOOKUP($A2325,EVID_OSEVU!$A$1:$M$4972,11,FALSE)</f>
        <v>#N/A</v>
      </c>
      <c r="K2325" s="39"/>
      <c r="L2325" s="49"/>
      <c r="M2325" s="89" t="e">
        <f t="shared" si="36"/>
        <v>#N/A</v>
      </c>
      <c r="N2325" s="50"/>
      <c r="O2325" s="37" t="e">
        <f>VLOOKUP(EVID_HNOJENI!N2325,HNOJIVA_ALL!$A$2:$Z$3303,4,FALSE)</f>
        <v>#N/A</v>
      </c>
      <c r="P2325" s="51" t="e">
        <f>ROUND(VLOOKUP(EVID_HNOJENI!N2325,HNOJIVA_ALL!$A$2:$Z$3303,14,FALSE)*K2325*IF(L2325="t",10,IF(L2325="kg",0.01,IF(L2325="q",1,IF(L2325="l",0.01*VLOOKUP(EVID_HNOJENI!N2325,HNOJIVA_ALL!$A$2:$AE$3303,31,FALSE),"CHYBA")))),2)</f>
        <v>#N/A</v>
      </c>
      <c r="Q2325" s="51" t="e">
        <f>ROUND(VLOOKUP(EVID_HNOJENI!N2325,HNOJIVA_ALL!$A$2:$Z$3303,15,FALSE)*K2325*IF(L2325="t",10,IF(L2325="kg",0.01,IF(L2325="q",1,IF(L2325="l",0.01*VLOOKUP(EVID_HNOJENI!N2325,HNOJIVA_ALL!$A$2:$AE$3303,31,FALSE),"CHYBA")))),2)</f>
        <v>#N/A</v>
      </c>
      <c r="R2325" s="51" t="e">
        <f>ROUND(VLOOKUP(EVID_HNOJENI!N2325,HNOJIVA_ALL!$A$2:$Z$3303,16,FALSE)*K2325*IF(L2325="t",10,IF(L2325="kg",0.01,IF(L2325="q",1,IF(L2325="l",0.01*VLOOKUP(EVID_HNOJENI!N2325,HNOJIVA_ALL!$A$2:$AE$3303,31,FALSE),"CHYBA")))),2)</f>
        <v>#N/A</v>
      </c>
      <c r="S2325" s="51" t="e">
        <f>ROUND(VLOOKUP(EVID_HNOJENI!N2325,HNOJIVA_ALL!$A$2:$Z$3303,18,FALSE)*K2325*IF(L2325="t",10,IF(L2325="kg",0.01,IF(L2325="q",1,IF(L2325="l",0.01*VLOOKUP(EVID_HNOJENI!N2325,HNOJIVA_ALL!$A$2:$AE$3303,31,FALSE),"CHYBA")))),2)</f>
        <v>#N/A</v>
      </c>
      <c r="T2325" s="51" t="e">
        <f>ROUND(VLOOKUP(EVID_HNOJENI!N2325,HNOJIVA_ALL!$A$2:$Z$3303,17,FALSE)*K2325*IF(L2325="t",10,IF(L2325="kg",0.01,IF(L2325="q",1,IF(L2325="l",0.01*VLOOKUP(EVID_HNOJENI!N2325,HNOJIVA_ALL!$A$2:$AE$3303,31,FALSE),"CHYBA")))),2)</f>
        <v>#N/A</v>
      </c>
      <c r="U2325" s="51" t="e">
        <f>ROUND(VLOOKUP(EVID_HNOJENI!N2325,HNOJIVA_ALL!$A$2:$Z$3303,20,FALSE)*K2325*IF(L2325="t",10,IF(L2325="kg",0.01,IF(L2325="q",1,IF(L2325="l",0.01*VLOOKUP(EVID_HNOJENI!N2325,HNOJIVA_ALL!$A$2:$AE$3303,31,FALSE),"CHYBA")))),2)</f>
        <v>#N/A</v>
      </c>
    </row>
    <row r="2326" spans="1:21" x14ac:dyDescent="0.2">
      <c r="A2326" s="32"/>
      <c r="B2326" s="45" t="e">
        <f>VLOOKUP($A2326,EVID_OSEVU!$A$1:$M$4972,2,FALSE)</f>
        <v>#N/A</v>
      </c>
      <c r="C2326" s="45" t="e">
        <f>VLOOKUP($A2326,EVID_OSEVU!$A$1:$M$4972,3,FALSE)</f>
        <v>#N/A</v>
      </c>
      <c r="D2326" s="45" t="e">
        <f>VLOOKUP($A2326,EVID_OSEVU!$A$1:$M$4972,4,FALSE)</f>
        <v>#N/A</v>
      </c>
      <c r="E2326" s="45" t="e">
        <f>VLOOKUP($A2326,EVID_OSEVU!$A$1:$M$4972,7,FALSE)</f>
        <v>#N/A</v>
      </c>
      <c r="F2326" s="45" t="e">
        <f>VLOOKUP($A2326,EVID_OSEVU!$A$1:$M$4972,8,FALSE)</f>
        <v>#N/A</v>
      </c>
      <c r="G2326" s="45" t="e">
        <f>VLOOKUP($A2326,EVID_OSEVU!$A$1:$M$4972,11,FALSE)</f>
        <v>#N/A</v>
      </c>
      <c r="H2326" s="35"/>
      <c r="I2326" s="48"/>
      <c r="J2326" s="33" t="e">
        <f>VLOOKUP($A2326,EVID_OSEVU!$A$1:$M$4972,11,FALSE)</f>
        <v>#N/A</v>
      </c>
      <c r="K2326" s="39"/>
      <c r="L2326" s="49"/>
      <c r="M2326" s="89" t="e">
        <f t="shared" si="36"/>
        <v>#N/A</v>
      </c>
      <c r="N2326" s="50"/>
      <c r="O2326" s="37" t="e">
        <f>VLOOKUP(EVID_HNOJENI!N2326,HNOJIVA_ALL!$A$2:$Z$3303,4,FALSE)</f>
        <v>#N/A</v>
      </c>
      <c r="P2326" s="51" t="e">
        <f>ROUND(VLOOKUP(EVID_HNOJENI!N2326,HNOJIVA_ALL!$A$2:$Z$3303,14,FALSE)*K2326*IF(L2326="t",10,IF(L2326="kg",0.01,IF(L2326="q",1,IF(L2326="l",0.01*VLOOKUP(EVID_HNOJENI!N2326,HNOJIVA_ALL!$A$2:$AE$3303,31,FALSE),"CHYBA")))),2)</f>
        <v>#N/A</v>
      </c>
      <c r="Q2326" s="51" t="e">
        <f>ROUND(VLOOKUP(EVID_HNOJENI!N2326,HNOJIVA_ALL!$A$2:$Z$3303,15,FALSE)*K2326*IF(L2326="t",10,IF(L2326="kg",0.01,IF(L2326="q",1,IF(L2326="l",0.01*VLOOKUP(EVID_HNOJENI!N2326,HNOJIVA_ALL!$A$2:$AE$3303,31,FALSE),"CHYBA")))),2)</f>
        <v>#N/A</v>
      </c>
      <c r="R2326" s="51" t="e">
        <f>ROUND(VLOOKUP(EVID_HNOJENI!N2326,HNOJIVA_ALL!$A$2:$Z$3303,16,FALSE)*K2326*IF(L2326="t",10,IF(L2326="kg",0.01,IF(L2326="q",1,IF(L2326="l",0.01*VLOOKUP(EVID_HNOJENI!N2326,HNOJIVA_ALL!$A$2:$AE$3303,31,FALSE),"CHYBA")))),2)</f>
        <v>#N/A</v>
      </c>
      <c r="S2326" s="51" t="e">
        <f>ROUND(VLOOKUP(EVID_HNOJENI!N2326,HNOJIVA_ALL!$A$2:$Z$3303,18,FALSE)*K2326*IF(L2326="t",10,IF(L2326="kg",0.01,IF(L2326="q",1,IF(L2326="l",0.01*VLOOKUP(EVID_HNOJENI!N2326,HNOJIVA_ALL!$A$2:$AE$3303,31,FALSE),"CHYBA")))),2)</f>
        <v>#N/A</v>
      </c>
      <c r="T2326" s="51" t="e">
        <f>ROUND(VLOOKUP(EVID_HNOJENI!N2326,HNOJIVA_ALL!$A$2:$Z$3303,17,FALSE)*K2326*IF(L2326="t",10,IF(L2326="kg",0.01,IF(L2326="q",1,IF(L2326="l",0.01*VLOOKUP(EVID_HNOJENI!N2326,HNOJIVA_ALL!$A$2:$AE$3303,31,FALSE),"CHYBA")))),2)</f>
        <v>#N/A</v>
      </c>
      <c r="U2326" s="51" t="e">
        <f>ROUND(VLOOKUP(EVID_HNOJENI!N2326,HNOJIVA_ALL!$A$2:$Z$3303,20,FALSE)*K2326*IF(L2326="t",10,IF(L2326="kg",0.01,IF(L2326="q",1,IF(L2326="l",0.01*VLOOKUP(EVID_HNOJENI!N2326,HNOJIVA_ALL!$A$2:$AE$3303,31,FALSE),"CHYBA")))),2)</f>
        <v>#N/A</v>
      </c>
    </row>
    <row r="2327" spans="1:21" x14ac:dyDescent="0.2">
      <c r="A2327" s="32"/>
      <c r="B2327" s="45" t="e">
        <f>VLOOKUP($A2327,EVID_OSEVU!$A$1:$M$4972,2,FALSE)</f>
        <v>#N/A</v>
      </c>
      <c r="C2327" s="45" t="e">
        <f>VLOOKUP($A2327,EVID_OSEVU!$A$1:$M$4972,3,FALSE)</f>
        <v>#N/A</v>
      </c>
      <c r="D2327" s="45" t="e">
        <f>VLOOKUP($A2327,EVID_OSEVU!$A$1:$M$4972,4,FALSE)</f>
        <v>#N/A</v>
      </c>
      <c r="E2327" s="45" t="e">
        <f>VLOOKUP($A2327,EVID_OSEVU!$A$1:$M$4972,7,FALSE)</f>
        <v>#N/A</v>
      </c>
      <c r="F2327" s="45" t="e">
        <f>VLOOKUP($A2327,EVID_OSEVU!$A$1:$M$4972,8,FALSE)</f>
        <v>#N/A</v>
      </c>
      <c r="G2327" s="45" t="e">
        <f>VLOOKUP($A2327,EVID_OSEVU!$A$1:$M$4972,11,FALSE)</f>
        <v>#N/A</v>
      </c>
      <c r="H2327" s="35"/>
      <c r="I2327" s="48"/>
      <c r="J2327" s="33" t="e">
        <f>VLOOKUP($A2327,EVID_OSEVU!$A$1:$M$4972,11,FALSE)</f>
        <v>#N/A</v>
      </c>
      <c r="K2327" s="39"/>
      <c r="L2327" s="49"/>
      <c r="M2327" s="89" t="e">
        <f t="shared" si="36"/>
        <v>#N/A</v>
      </c>
      <c r="N2327" s="50"/>
      <c r="O2327" s="37" t="e">
        <f>VLOOKUP(EVID_HNOJENI!N2327,HNOJIVA_ALL!$A$2:$Z$3303,4,FALSE)</f>
        <v>#N/A</v>
      </c>
      <c r="P2327" s="51" t="e">
        <f>ROUND(VLOOKUP(EVID_HNOJENI!N2327,HNOJIVA_ALL!$A$2:$Z$3303,14,FALSE)*K2327*IF(L2327="t",10,IF(L2327="kg",0.01,IF(L2327="q",1,IF(L2327="l",0.01*VLOOKUP(EVID_HNOJENI!N2327,HNOJIVA_ALL!$A$2:$AE$3303,31,FALSE),"CHYBA")))),2)</f>
        <v>#N/A</v>
      </c>
      <c r="Q2327" s="51" t="e">
        <f>ROUND(VLOOKUP(EVID_HNOJENI!N2327,HNOJIVA_ALL!$A$2:$Z$3303,15,FALSE)*K2327*IF(L2327="t",10,IF(L2327="kg",0.01,IF(L2327="q",1,IF(L2327="l",0.01*VLOOKUP(EVID_HNOJENI!N2327,HNOJIVA_ALL!$A$2:$AE$3303,31,FALSE),"CHYBA")))),2)</f>
        <v>#N/A</v>
      </c>
      <c r="R2327" s="51" t="e">
        <f>ROUND(VLOOKUP(EVID_HNOJENI!N2327,HNOJIVA_ALL!$A$2:$Z$3303,16,FALSE)*K2327*IF(L2327="t",10,IF(L2327="kg",0.01,IF(L2327="q",1,IF(L2327="l",0.01*VLOOKUP(EVID_HNOJENI!N2327,HNOJIVA_ALL!$A$2:$AE$3303,31,FALSE),"CHYBA")))),2)</f>
        <v>#N/A</v>
      </c>
      <c r="S2327" s="51" t="e">
        <f>ROUND(VLOOKUP(EVID_HNOJENI!N2327,HNOJIVA_ALL!$A$2:$Z$3303,18,FALSE)*K2327*IF(L2327="t",10,IF(L2327="kg",0.01,IF(L2327="q",1,IF(L2327="l",0.01*VLOOKUP(EVID_HNOJENI!N2327,HNOJIVA_ALL!$A$2:$AE$3303,31,FALSE),"CHYBA")))),2)</f>
        <v>#N/A</v>
      </c>
      <c r="T2327" s="51" t="e">
        <f>ROUND(VLOOKUP(EVID_HNOJENI!N2327,HNOJIVA_ALL!$A$2:$Z$3303,17,FALSE)*K2327*IF(L2327="t",10,IF(L2327="kg",0.01,IF(L2327="q",1,IF(L2327="l",0.01*VLOOKUP(EVID_HNOJENI!N2327,HNOJIVA_ALL!$A$2:$AE$3303,31,FALSE),"CHYBA")))),2)</f>
        <v>#N/A</v>
      </c>
      <c r="U2327" s="51" t="e">
        <f>ROUND(VLOOKUP(EVID_HNOJENI!N2327,HNOJIVA_ALL!$A$2:$Z$3303,20,FALSE)*K2327*IF(L2327="t",10,IF(L2327="kg",0.01,IF(L2327="q",1,IF(L2327="l",0.01*VLOOKUP(EVID_HNOJENI!N2327,HNOJIVA_ALL!$A$2:$AE$3303,31,FALSE),"CHYBA")))),2)</f>
        <v>#N/A</v>
      </c>
    </row>
    <row r="2328" spans="1:21" x14ac:dyDescent="0.2">
      <c r="A2328" s="32"/>
      <c r="B2328" s="45" t="e">
        <f>VLOOKUP($A2328,EVID_OSEVU!$A$1:$M$4972,2,FALSE)</f>
        <v>#N/A</v>
      </c>
      <c r="C2328" s="45" t="e">
        <f>VLOOKUP($A2328,EVID_OSEVU!$A$1:$M$4972,3,FALSE)</f>
        <v>#N/A</v>
      </c>
      <c r="D2328" s="45" t="e">
        <f>VLOOKUP($A2328,EVID_OSEVU!$A$1:$M$4972,4,FALSE)</f>
        <v>#N/A</v>
      </c>
      <c r="E2328" s="45" t="e">
        <f>VLOOKUP($A2328,EVID_OSEVU!$A$1:$M$4972,7,FALSE)</f>
        <v>#N/A</v>
      </c>
      <c r="F2328" s="45" t="e">
        <f>VLOOKUP($A2328,EVID_OSEVU!$A$1:$M$4972,8,FALSE)</f>
        <v>#N/A</v>
      </c>
      <c r="G2328" s="45" t="e">
        <f>VLOOKUP($A2328,EVID_OSEVU!$A$1:$M$4972,11,FALSE)</f>
        <v>#N/A</v>
      </c>
      <c r="H2328" s="35"/>
      <c r="I2328" s="48"/>
      <c r="J2328" s="33" t="e">
        <f>VLOOKUP($A2328,EVID_OSEVU!$A$1:$M$4972,11,FALSE)</f>
        <v>#N/A</v>
      </c>
      <c r="K2328" s="39"/>
      <c r="L2328" s="49"/>
      <c r="M2328" s="89" t="e">
        <f t="shared" si="36"/>
        <v>#N/A</v>
      </c>
      <c r="N2328" s="50"/>
      <c r="O2328" s="37" t="e">
        <f>VLOOKUP(EVID_HNOJENI!N2328,HNOJIVA_ALL!$A$2:$Z$3303,4,FALSE)</f>
        <v>#N/A</v>
      </c>
      <c r="P2328" s="51" t="e">
        <f>ROUND(VLOOKUP(EVID_HNOJENI!N2328,HNOJIVA_ALL!$A$2:$Z$3303,14,FALSE)*K2328*IF(L2328="t",10,IF(L2328="kg",0.01,IF(L2328="q",1,IF(L2328="l",0.01*VLOOKUP(EVID_HNOJENI!N2328,HNOJIVA_ALL!$A$2:$AE$3303,31,FALSE),"CHYBA")))),2)</f>
        <v>#N/A</v>
      </c>
      <c r="Q2328" s="51" t="e">
        <f>ROUND(VLOOKUP(EVID_HNOJENI!N2328,HNOJIVA_ALL!$A$2:$Z$3303,15,FALSE)*K2328*IF(L2328="t",10,IF(L2328="kg",0.01,IF(L2328="q",1,IF(L2328="l",0.01*VLOOKUP(EVID_HNOJENI!N2328,HNOJIVA_ALL!$A$2:$AE$3303,31,FALSE),"CHYBA")))),2)</f>
        <v>#N/A</v>
      </c>
      <c r="R2328" s="51" t="e">
        <f>ROUND(VLOOKUP(EVID_HNOJENI!N2328,HNOJIVA_ALL!$A$2:$Z$3303,16,FALSE)*K2328*IF(L2328="t",10,IF(L2328="kg",0.01,IF(L2328="q",1,IF(L2328="l",0.01*VLOOKUP(EVID_HNOJENI!N2328,HNOJIVA_ALL!$A$2:$AE$3303,31,FALSE),"CHYBA")))),2)</f>
        <v>#N/A</v>
      </c>
      <c r="S2328" s="51" t="e">
        <f>ROUND(VLOOKUP(EVID_HNOJENI!N2328,HNOJIVA_ALL!$A$2:$Z$3303,18,FALSE)*K2328*IF(L2328="t",10,IF(L2328="kg",0.01,IF(L2328="q",1,IF(L2328="l",0.01*VLOOKUP(EVID_HNOJENI!N2328,HNOJIVA_ALL!$A$2:$AE$3303,31,FALSE),"CHYBA")))),2)</f>
        <v>#N/A</v>
      </c>
      <c r="T2328" s="51" t="e">
        <f>ROUND(VLOOKUP(EVID_HNOJENI!N2328,HNOJIVA_ALL!$A$2:$Z$3303,17,FALSE)*K2328*IF(L2328="t",10,IF(L2328="kg",0.01,IF(L2328="q",1,IF(L2328="l",0.01*VLOOKUP(EVID_HNOJENI!N2328,HNOJIVA_ALL!$A$2:$AE$3303,31,FALSE),"CHYBA")))),2)</f>
        <v>#N/A</v>
      </c>
      <c r="U2328" s="51" t="e">
        <f>ROUND(VLOOKUP(EVID_HNOJENI!N2328,HNOJIVA_ALL!$A$2:$Z$3303,20,FALSE)*K2328*IF(L2328="t",10,IF(L2328="kg",0.01,IF(L2328="q",1,IF(L2328="l",0.01*VLOOKUP(EVID_HNOJENI!N2328,HNOJIVA_ALL!$A$2:$AE$3303,31,FALSE),"CHYBA")))),2)</f>
        <v>#N/A</v>
      </c>
    </row>
    <row r="2329" spans="1:21" x14ac:dyDescent="0.2">
      <c r="A2329" s="32"/>
      <c r="B2329" s="45" t="e">
        <f>VLOOKUP($A2329,EVID_OSEVU!$A$1:$M$4972,2,FALSE)</f>
        <v>#N/A</v>
      </c>
      <c r="C2329" s="45" t="e">
        <f>VLOOKUP($A2329,EVID_OSEVU!$A$1:$M$4972,3,FALSE)</f>
        <v>#N/A</v>
      </c>
      <c r="D2329" s="45" t="e">
        <f>VLOOKUP($A2329,EVID_OSEVU!$A$1:$M$4972,4,FALSE)</f>
        <v>#N/A</v>
      </c>
      <c r="E2329" s="45" t="e">
        <f>VLOOKUP($A2329,EVID_OSEVU!$A$1:$M$4972,7,FALSE)</f>
        <v>#N/A</v>
      </c>
      <c r="F2329" s="45" t="e">
        <f>VLOOKUP($A2329,EVID_OSEVU!$A$1:$M$4972,8,FALSE)</f>
        <v>#N/A</v>
      </c>
      <c r="G2329" s="45" t="e">
        <f>VLOOKUP($A2329,EVID_OSEVU!$A$1:$M$4972,11,FALSE)</f>
        <v>#N/A</v>
      </c>
      <c r="H2329" s="35"/>
      <c r="I2329" s="48"/>
      <c r="J2329" s="33" t="e">
        <f>VLOOKUP($A2329,EVID_OSEVU!$A$1:$M$4972,11,FALSE)</f>
        <v>#N/A</v>
      </c>
      <c r="K2329" s="39"/>
      <c r="L2329" s="49"/>
      <c r="M2329" s="89" t="e">
        <f t="shared" si="36"/>
        <v>#N/A</v>
      </c>
      <c r="N2329" s="50"/>
      <c r="O2329" s="37" t="e">
        <f>VLOOKUP(EVID_HNOJENI!N2329,HNOJIVA_ALL!$A$2:$Z$3303,4,FALSE)</f>
        <v>#N/A</v>
      </c>
      <c r="P2329" s="51" t="e">
        <f>ROUND(VLOOKUP(EVID_HNOJENI!N2329,HNOJIVA_ALL!$A$2:$Z$3303,14,FALSE)*K2329*IF(L2329="t",10,IF(L2329="kg",0.01,IF(L2329="q",1,IF(L2329="l",0.01*VLOOKUP(EVID_HNOJENI!N2329,HNOJIVA_ALL!$A$2:$AE$3303,31,FALSE),"CHYBA")))),2)</f>
        <v>#N/A</v>
      </c>
      <c r="Q2329" s="51" t="e">
        <f>ROUND(VLOOKUP(EVID_HNOJENI!N2329,HNOJIVA_ALL!$A$2:$Z$3303,15,FALSE)*K2329*IF(L2329="t",10,IF(L2329="kg",0.01,IF(L2329="q",1,IF(L2329="l",0.01*VLOOKUP(EVID_HNOJENI!N2329,HNOJIVA_ALL!$A$2:$AE$3303,31,FALSE),"CHYBA")))),2)</f>
        <v>#N/A</v>
      </c>
      <c r="R2329" s="51" t="e">
        <f>ROUND(VLOOKUP(EVID_HNOJENI!N2329,HNOJIVA_ALL!$A$2:$Z$3303,16,FALSE)*K2329*IF(L2329="t",10,IF(L2329="kg",0.01,IF(L2329="q",1,IF(L2329="l",0.01*VLOOKUP(EVID_HNOJENI!N2329,HNOJIVA_ALL!$A$2:$AE$3303,31,FALSE),"CHYBA")))),2)</f>
        <v>#N/A</v>
      </c>
      <c r="S2329" s="51" t="e">
        <f>ROUND(VLOOKUP(EVID_HNOJENI!N2329,HNOJIVA_ALL!$A$2:$Z$3303,18,FALSE)*K2329*IF(L2329="t",10,IF(L2329="kg",0.01,IF(L2329="q",1,IF(L2329="l",0.01*VLOOKUP(EVID_HNOJENI!N2329,HNOJIVA_ALL!$A$2:$AE$3303,31,FALSE),"CHYBA")))),2)</f>
        <v>#N/A</v>
      </c>
      <c r="T2329" s="51" t="e">
        <f>ROUND(VLOOKUP(EVID_HNOJENI!N2329,HNOJIVA_ALL!$A$2:$Z$3303,17,FALSE)*K2329*IF(L2329="t",10,IF(L2329="kg",0.01,IF(L2329="q",1,IF(L2329="l",0.01*VLOOKUP(EVID_HNOJENI!N2329,HNOJIVA_ALL!$A$2:$AE$3303,31,FALSE),"CHYBA")))),2)</f>
        <v>#N/A</v>
      </c>
      <c r="U2329" s="51" t="e">
        <f>ROUND(VLOOKUP(EVID_HNOJENI!N2329,HNOJIVA_ALL!$A$2:$Z$3303,20,FALSE)*K2329*IF(L2329="t",10,IF(L2329="kg",0.01,IF(L2329="q",1,IF(L2329="l",0.01*VLOOKUP(EVID_HNOJENI!N2329,HNOJIVA_ALL!$A$2:$AE$3303,31,FALSE),"CHYBA")))),2)</f>
        <v>#N/A</v>
      </c>
    </row>
    <row r="2330" spans="1:21" x14ac:dyDescent="0.2">
      <c r="A2330" s="32"/>
      <c r="B2330" s="45" t="e">
        <f>VLOOKUP($A2330,EVID_OSEVU!$A$1:$M$4972,2,FALSE)</f>
        <v>#N/A</v>
      </c>
      <c r="C2330" s="45" t="e">
        <f>VLOOKUP($A2330,EVID_OSEVU!$A$1:$M$4972,3,FALSE)</f>
        <v>#N/A</v>
      </c>
      <c r="D2330" s="45" t="e">
        <f>VLOOKUP($A2330,EVID_OSEVU!$A$1:$M$4972,4,FALSE)</f>
        <v>#N/A</v>
      </c>
      <c r="E2330" s="45" t="e">
        <f>VLOOKUP($A2330,EVID_OSEVU!$A$1:$M$4972,7,FALSE)</f>
        <v>#N/A</v>
      </c>
      <c r="F2330" s="45" t="e">
        <f>VLOOKUP($A2330,EVID_OSEVU!$A$1:$M$4972,8,FALSE)</f>
        <v>#N/A</v>
      </c>
      <c r="G2330" s="45" t="e">
        <f>VLOOKUP($A2330,EVID_OSEVU!$A$1:$M$4972,11,FALSE)</f>
        <v>#N/A</v>
      </c>
      <c r="H2330" s="35"/>
      <c r="I2330" s="48"/>
      <c r="J2330" s="33" t="e">
        <f>VLOOKUP($A2330,EVID_OSEVU!$A$1:$M$4972,11,FALSE)</f>
        <v>#N/A</v>
      </c>
      <c r="K2330" s="39"/>
      <c r="L2330" s="49"/>
      <c r="M2330" s="89" t="e">
        <f t="shared" si="36"/>
        <v>#N/A</v>
      </c>
      <c r="N2330" s="50"/>
      <c r="O2330" s="37" t="e">
        <f>VLOOKUP(EVID_HNOJENI!N2330,HNOJIVA_ALL!$A$2:$Z$3303,4,FALSE)</f>
        <v>#N/A</v>
      </c>
      <c r="P2330" s="51" t="e">
        <f>ROUND(VLOOKUP(EVID_HNOJENI!N2330,HNOJIVA_ALL!$A$2:$Z$3303,14,FALSE)*K2330*IF(L2330="t",10,IF(L2330="kg",0.01,IF(L2330="q",1,IF(L2330="l",0.01*VLOOKUP(EVID_HNOJENI!N2330,HNOJIVA_ALL!$A$2:$AE$3303,31,FALSE),"CHYBA")))),2)</f>
        <v>#N/A</v>
      </c>
      <c r="Q2330" s="51" t="e">
        <f>ROUND(VLOOKUP(EVID_HNOJENI!N2330,HNOJIVA_ALL!$A$2:$Z$3303,15,FALSE)*K2330*IF(L2330="t",10,IF(L2330="kg",0.01,IF(L2330="q",1,IF(L2330="l",0.01*VLOOKUP(EVID_HNOJENI!N2330,HNOJIVA_ALL!$A$2:$AE$3303,31,FALSE),"CHYBA")))),2)</f>
        <v>#N/A</v>
      </c>
      <c r="R2330" s="51" t="e">
        <f>ROUND(VLOOKUP(EVID_HNOJENI!N2330,HNOJIVA_ALL!$A$2:$Z$3303,16,FALSE)*K2330*IF(L2330="t",10,IF(L2330="kg",0.01,IF(L2330="q",1,IF(L2330="l",0.01*VLOOKUP(EVID_HNOJENI!N2330,HNOJIVA_ALL!$A$2:$AE$3303,31,FALSE),"CHYBA")))),2)</f>
        <v>#N/A</v>
      </c>
      <c r="S2330" s="51" t="e">
        <f>ROUND(VLOOKUP(EVID_HNOJENI!N2330,HNOJIVA_ALL!$A$2:$Z$3303,18,FALSE)*K2330*IF(L2330="t",10,IF(L2330="kg",0.01,IF(L2330="q",1,IF(L2330="l",0.01*VLOOKUP(EVID_HNOJENI!N2330,HNOJIVA_ALL!$A$2:$AE$3303,31,FALSE),"CHYBA")))),2)</f>
        <v>#N/A</v>
      </c>
      <c r="T2330" s="51" t="e">
        <f>ROUND(VLOOKUP(EVID_HNOJENI!N2330,HNOJIVA_ALL!$A$2:$Z$3303,17,FALSE)*K2330*IF(L2330="t",10,IF(L2330="kg",0.01,IF(L2330="q",1,IF(L2330="l",0.01*VLOOKUP(EVID_HNOJENI!N2330,HNOJIVA_ALL!$A$2:$AE$3303,31,FALSE),"CHYBA")))),2)</f>
        <v>#N/A</v>
      </c>
      <c r="U2330" s="51" t="e">
        <f>ROUND(VLOOKUP(EVID_HNOJENI!N2330,HNOJIVA_ALL!$A$2:$Z$3303,20,FALSE)*K2330*IF(L2330="t",10,IF(L2330="kg",0.01,IF(L2330="q",1,IF(L2330="l",0.01*VLOOKUP(EVID_HNOJENI!N2330,HNOJIVA_ALL!$A$2:$AE$3303,31,FALSE),"CHYBA")))),2)</f>
        <v>#N/A</v>
      </c>
    </row>
    <row r="2331" spans="1:21" x14ac:dyDescent="0.2">
      <c r="A2331" s="32"/>
      <c r="B2331" s="45" t="e">
        <f>VLOOKUP($A2331,EVID_OSEVU!$A$1:$M$4972,2,FALSE)</f>
        <v>#N/A</v>
      </c>
      <c r="C2331" s="45" t="e">
        <f>VLOOKUP($A2331,EVID_OSEVU!$A$1:$M$4972,3,FALSE)</f>
        <v>#N/A</v>
      </c>
      <c r="D2331" s="45" t="e">
        <f>VLOOKUP($A2331,EVID_OSEVU!$A$1:$M$4972,4,FALSE)</f>
        <v>#N/A</v>
      </c>
      <c r="E2331" s="45" t="e">
        <f>VLOOKUP($A2331,EVID_OSEVU!$A$1:$M$4972,7,FALSE)</f>
        <v>#N/A</v>
      </c>
      <c r="F2331" s="45" t="e">
        <f>VLOOKUP($A2331,EVID_OSEVU!$A$1:$M$4972,8,FALSE)</f>
        <v>#N/A</v>
      </c>
      <c r="G2331" s="45" t="e">
        <f>VLOOKUP($A2331,EVID_OSEVU!$A$1:$M$4972,11,FALSE)</f>
        <v>#N/A</v>
      </c>
      <c r="H2331" s="35"/>
      <c r="I2331" s="48"/>
      <c r="J2331" s="33" t="e">
        <f>VLOOKUP($A2331,EVID_OSEVU!$A$1:$M$4972,11,FALSE)</f>
        <v>#N/A</v>
      </c>
      <c r="K2331" s="39"/>
      <c r="L2331" s="49"/>
      <c r="M2331" s="89" t="e">
        <f t="shared" si="36"/>
        <v>#N/A</v>
      </c>
      <c r="N2331" s="50"/>
      <c r="O2331" s="37" t="e">
        <f>VLOOKUP(EVID_HNOJENI!N2331,HNOJIVA_ALL!$A$2:$Z$3303,4,FALSE)</f>
        <v>#N/A</v>
      </c>
      <c r="P2331" s="51" t="e">
        <f>ROUND(VLOOKUP(EVID_HNOJENI!N2331,HNOJIVA_ALL!$A$2:$Z$3303,14,FALSE)*K2331*IF(L2331="t",10,IF(L2331="kg",0.01,IF(L2331="q",1,IF(L2331="l",0.01*VLOOKUP(EVID_HNOJENI!N2331,HNOJIVA_ALL!$A$2:$AE$3303,31,FALSE),"CHYBA")))),2)</f>
        <v>#N/A</v>
      </c>
      <c r="Q2331" s="51" t="e">
        <f>ROUND(VLOOKUP(EVID_HNOJENI!N2331,HNOJIVA_ALL!$A$2:$Z$3303,15,FALSE)*K2331*IF(L2331="t",10,IF(L2331="kg",0.01,IF(L2331="q",1,IF(L2331="l",0.01*VLOOKUP(EVID_HNOJENI!N2331,HNOJIVA_ALL!$A$2:$AE$3303,31,FALSE),"CHYBA")))),2)</f>
        <v>#N/A</v>
      </c>
      <c r="R2331" s="51" t="e">
        <f>ROUND(VLOOKUP(EVID_HNOJENI!N2331,HNOJIVA_ALL!$A$2:$Z$3303,16,FALSE)*K2331*IF(L2331="t",10,IF(L2331="kg",0.01,IF(L2331="q",1,IF(L2331="l",0.01*VLOOKUP(EVID_HNOJENI!N2331,HNOJIVA_ALL!$A$2:$AE$3303,31,FALSE),"CHYBA")))),2)</f>
        <v>#N/A</v>
      </c>
      <c r="S2331" s="51" t="e">
        <f>ROUND(VLOOKUP(EVID_HNOJENI!N2331,HNOJIVA_ALL!$A$2:$Z$3303,18,FALSE)*K2331*IF(L2331="t",10,IF(L2331="kg",0.01,IF(L2331="q",1,IF(L2331="l",0.01*VLOOKUP(EVID_HNOJENI!N2331,HNOJIVA_ALL!$A$2:$AE$3303,31,FALSE),"CHYBA")))),2)</f>
        <v>#N/A</v>
      </c>
      <c r="T2331" s="51" t="e">
        <f>ROUND(VLOOKUP(EVID_HNOJENI!N2331,HNOJIVA_ALL!$A$2:$Z$3303,17,FALSE)*K2331*IF(L2331="t",10,IF(L2331="kg",0.01,IF(L2331="q",1,IF(L2331="l",0.01*VLOOKUP(EVID_HNOJENI!N2331,HNOJIVA_ALL!$A$2:$AE$3303,31,FALSE),"CHYBA")))),2)</f>
        <v>#N/A</v>
      </c>
      <c r="U2331" s="51" t="e">
        <f>ROUND(VLOOKUP(EVID_HNOJENI!N2331,HNOJIVA_ALL!$A$2:$Z$3303,20,FALSE)*K2331*IF(L2331="t",10,IF(L2331="kg",0.01,IF(L2331="q",1,IF(L2331="l",0.01*VLOOKUP(EVID_HNOJENI!N2331,HNOJIVA_ALL!$A$2:$AE$3303,31,FALSE),"CHYBA")))),2)</f>
        <v>#N/A</v>
      </c>
    </row>
    <row r="2332" spans="1:21" x14ac:dyDescent="0.2">
      <c r="A2332" s="32"/>
      <c r="B2332" s="45" t="e">
        <f>VLOOKUP($A2332,EVID_OSEVU!$A$1:$M$4972,2,FALSE)</f>
        <v>#N/A</v>
      </c>
      <c r="C2332" s="45" t="e">
        <f>VLOOKUP($A2332,EVID_OSEVU!$A$1:$M$4972,3,FALSE)</f>
        <v>#N/A</v>
      </c>
      <c r="D2332" s="45" t="e">
        <f>VLOOKUP($A2332,EVID_OSEVU!$A$1:$M$4972,4,FALSE)</f>
        <v>#N/A</v>
      </c>
      <c r="E2332" s="45" t="e">
        <f>VLOOKUP($A2332,EVID_OSEVU!$A$1:$M$4972,7,FALSE)</f>
        <v>#N/A</v>
      </c>
      <c r="F2332" s="45" t="e">
        <f>VLOOKUP($A2332,EVID_OSEVU!$A$1:$M$4972,8,FALSE)</f>
        <v>#N/A</v>
      </c>
      <c r="G2332" s="45" t="e">
        <f>VLOOKUP($A2332,EVID_OSEVU!$A$1:$M$4972,11,FALSE)</f>
        <v>#N/A</v>
      </c>
      <c r="H2332" s="35"/>
      <c r="I2332" s="48"/>
      <c r="J2332" s="33" t="e">
        <f>VLOOKUP($A2332,EVID_OSEVU!$A$1:$M$4972,11,FALSE)</f>
        <v>#N/A</v>
      </c>
      <c r="K2332" s="39"/>
      <c r="L2332" s="49"/>
      <c r="M2332" s="89" t="e">
        <f t="shared" si="36"/>
        <v>#N/A</v>
      </c>
      <c r="N2332" s="50"/>
      <c r="O2332" s="37" t="e">
        <f>VLOOKUP(EVID_HNOJENI!N2332,HNOJIVA_ALL!$A$2:$Z$3303,4,FALSE)</f>
        <v>#N/A</v>
      </c>
      <c r="P2332" s="51" t="e">
        <f>ROUND(VLOOKUP(EVID_HNOJENI!N2332,HNOJIVA_ALL!$A$2:$Z$3303,14,FALSE)*K2332*IF(L2332="t",10,IF(L2332="kg",0.01,IF(L2332="q",1,IF(L2332="l",0.01*VLOOKUP(EVID_HNOJENI!N2332,HNOJIVA_ALL!$A$2:$AE$3303,31,FALSE),"CHYBA")))),2)</f>
        <v>#N/A</v>
      </c>
      <c r="Q2332" s="51" t="e">
        <f>ROUND(VLOOKUP(EVID_HNOJENI!N2332,HNOJIVA_ALL!$A$2:$Z$3303,15,FALSE)*K2332*IF(L2332="t",10,IF(L2332="kg",0.01,IF(L2332="q",1,IF(L2332="l",0.01*VLOOKUP(EVID_HNOJENI!N2332,HNOJIVA_ALL!$A$2:$AE$3303,31,FALSE),"CHYBA")))),2)</f>
        <v>#N/A</v>
      </c>
      <c r="R2332" s="51" t="e">
        <f>ROUND(VLOOKUP(EVID_HNOJENI!N2332,HNOJIVA_ALL!$A$2:$Z$3303,16,FALSE)*K2332*IF(L2332="t",10,IF(L2332="kg",0.01,IF(L2332="q",1,IF(L2332="l",0.01*VLOOKUP(EVID_HNOJENI!N2332,HNOJIVA_ALL!$A$2:$AE$3303,31,FALSE),"CHYBA")))),2)</f>
        <v>#N/A</v>
      </c>
      <c r="S2332" s="51" t="e">
        <f>ROUND(VLOOKUP(EVID_HNOJENI!N2332,HNOJIVA_ALL!$A$2:$Z$3303,18,FALSE)*K2332*IF(L2332="t",10,IF(L2332="kg",0.01,IF(L2332="q",1,IF(L2332="l",0.01*VLOOKUP(EVID_HNOJENI!N2332,HNOJIVA_ALL!$A$2:$AE$3303,31,FALSE),"CHYBA")))),2)</f>
        <v>#N/A</v>
      </c>
      <c r="T2332" s="51" t="e">
        <f>ROUND(VLOOKUP(EVID_HNOJENI!N2332,HNOJIVA_ALL!$A$2:$Z$3303,17,FALSE)*K2332*IF(L2332="t",10,IF(L2332="kg",0.01,IF(L2332="q",1,IF(L2332="l",0.01*VLOOKUP(EVID_HNOJENI!N2332,HNOJIVA_ALL!$A$2:$AE$3303,31,FALSE),"CHYBA")))),2)</f>
        <v>#N/A</v>
      </c>
      <c r="U2332" s="51" t="e">
        <f>ROUND(VLOOKUP(EVID_HNOJENI!N2332,HNOJIVA_ALL!$A$2:$Z$3303,20,FALSE)*K2332*IF(L2332="t",10,IF(L2332="kg",0.01,IF(L2332="q",1,IF(L2332="l",0.01*VLOOKUP(EVID_HNOJENI!N2332,HNOJIVA_ALL!$A$2:$AE$3303,31,FALSE),"CHYBA")))),2)</f>
        <v>#N/A</v>
      </c>
    </row>
    <row r="2333" spans="1:21" x14ac:dyDescent="0.2">
      <c r="A2333" s="32"/>
      <c r="B2333" s="45" t="e">
        <f>VLOOKUP($A2333,EVID_OSEVU!$A$1:$M$4972,2,FALSE)</f>
        <v>#N/A</v>
      </c>
      <c r="C2333" s="45" t="e">
        <f>VLOOKUP($A2333,EVID_OSEVU!$A$1:$M$4972,3,FALSE)</f>
        <v>#N/A</v>
      </c>
      <c r="D2333" s="45" t="e">
        <f>VLOOKUP($A2333,EVID_OSEVU!$A$1:$M$4972,4,FALSE)</f>
        <v>#N/A</v>
      </c>
      <c r="E2333" s="45" t="e">
        <f>VLOOKUP($A2333,EVID_OSEVU!$A$1:$M$4972,7,FALSE)</f>
        <v>#N/A</v>
      </c>
      <c r="F2333" s="45" t="e">
        <f>VLOOKUP($A2333,EVID_OSEVU!$A$1:$M$4972,8,FALSE)</f>
        <v>#N/A</v>
      </c>
      <c r="G2333" s="45" t="e">
        <f>VLOOKUP($A2333,EVID_OSEVU!$A$1:$M$4972,11,FALSE)</f>
        <v>#N/A</v>
      </c>
      <c r="H2333" s="35"/>
      <c r="I2333" s="48"/>
      <c r="J2333" s="33" t="e">
        <f>VLOOKUP($A2333,EVID_OSEVU!$A$1:$M$4972,11,FALSE)</f>
        <v>#N/A</v>
      </c>
      <c r="K2333" s="39"/>
      <c r="L2333" s="49"/>
      <c r="M2333" s="89" t="e">
        <f t="shared" si="36"/>
        <v>#N/A</v>
      </c>
      <c r="N2333" s="50"/>
      <c r="O2333" s="37" t="e">
        <f>VLOOKUP(EVID_HNOJENI!N2333,HNOJIVA_ALL!$A$2:$Z$3303,4,FALSE)</f>
        <v>#N/A</v>
      </c>
      <c r="P2333" s="51" t="e">
        <f>ROUND(VLOOKUP(EVID_HNOJENI!N2333,HNOJIVA_ALL!$A$2:$Z$3303,14,FALSE)*K2333*IF(L2333="t",10,IF(L2333="kg",0.01,IF(L2333="q",1,IF(L2333="l",0.01*VLOOKUP(EVID_HNOJENI!N2333,HNOJIVA_ALL!$A$2:$AE$3303,31,FALSE),"CHYBA")))),2)</f>
        <v>#N/A</v>
      </c>
      <c r="Q2333" s="51" t="e">
        <f>ROUND(VLOOKUP(EVID_HNOJENI!N2333,HNOJIVA_ALL!$A$2:$Z$3303,15,FALSE)*K2333*IF(L2333="t",10,IF(L2333="kg",0.01,IF(L2333="q",1,IF(L2333="l",0.01*VLOOKUP(EVID_HNOJENI!N2333,HNOJIVA_ALL!$A$2:$AE$3303,31,FALSE),"CHYBA")))),2)</f>
        <v>#N/A</v>
      </c>
      <c r="R2333" s="51" t="e">
        <f>ROUND(VLOOKUP(EVID_HNOJENI!N2333,HNOJIVA_ALL!$A$2:$Z$3303,16,FALSE)*K2333*IF(L2333="t",10,IF(L2333="kg",0.01,IF(L2333="q",1,IF(L2333="l",0.01*VLOOKUP(EVID_HNOJENI!N2333,HNOJIVA_ALL!$A$2:$AE$3303,31,FALSE),"CHYBA")))),2)</f>
        <v>#N/A</v>
      </c>
      <c r="S2333" s="51" t="e">
        <f>ROUND(VLOOKUP(EVID_HNOJENI!N2333,HNOJIVA_ALL!$A$2:$Z$3303,18,FALSE)*K2333*IF(L2333="t",10,IF(L2333="kg",0.01,IF(L2333="q",1,IF(L2333="l",0.01*VLOOKUP(EVID_HNOJENI!N2333,HNOJIVA_ALL!$A$2:$AE$3303,31,FALSE),"CHYBA")))),2)</f>
        <v>#N/A</v>
      </c>
      <c r="T2333" s="51" t="e">
        <f>ROUND(VLOOKUP(EVID_HNOJENI!N2333,HNOJIVA_ALL!$A$2:$Z$3303,17,FALSE)*K2333*IF(L2333="t",10,IF(L2333="kg",0.01,IF(L2333="q",1,IF(L2333="l",0.01*VLOOKUP(EVID_HNOJENI!N2333,HNOJIVA_ALL!$A$2:$AE$3303,31,FALSE),"CHYBA")))),2)</f>
        <v>#N/A</v>
      </c>
      <c r="U2333" s="51" t="e">
        <f>ROUND(VLOOKUP(EVID_HNOJENI!N2333,HNOJIVA_ALL!$A$2:$Z$3303,20,FALSE)*K2333*IF(L2333="t",10,IF(L2333="kg",0.01,IF(L2333="q",1,IF(L2333="l",0.01*VLOOKUP(EVID_HNOJENI!N2333,HNOJIVA_ALL!$A$2:$AE$3303,31,FALSE),"CHYBA")))),2)</f>
        <v>#N/A</v>
      </c>
    </row>
    <row r="2334" spans="1:21" x14ac:dyDescent="0.2">
      <c r="A2334" s="32"/>
      <c r="B2334" s="45" t="e">
        <f>VLOOKUP($A2334,EVID_OSEVU!$A$1:$M$4972,2,FALSE)</f>
        <v>#N/A</v>
      </c>
      <c r="C2334" s="45" t="e">
        <f>VLOOKUP($A2334,EVID_OSEVU!$A$1:$M$4972,3,FALSE)</f>
        <v>#N/A</v>
      </c>
      <c r="D2334" s="45" t="e">
        <f>VLOOKUP($A2334,EVID_OSEVU!$A$1:$M$4972,4,FALSE)</f>
        <v>#N/A</v>
      </c>
      <c r="E2334" s="45" t="e">
        <f>VLOOKUP($A2334,EVID_OSEVU!$A$1:$M$4972,7,FALSE)</f>
        <v>#N/A</v>
      </c>
      <c r="F2334" s="45" t="e">
        <f>VLOOKUP($A2334,EVID_OSEVU!$A$1:$M$4972,8,FALSE)</f>
        <v>#N/A</v>
      </c>
      <c r="G2334" s="45" t="e">
        <f>VLOOKUP($A2334,EVID_OSEVU!$A$1:$M$4972,11,FALSE)</f>
        <v>#N/A</v>
      </c>
      <c r="H2334" s="35"/>
      <c r="I2334" s="48"/>
      <c r="J2334" s="33" t="e">
        <f>VLOOKUP($A2334,EVID_OSEVU!$A$1:$M$4972,11,FALSE)</f>
        <v>#N/A</v>
      </c>
      <c r="K2334" s="39"/>
      <c r="L2334" s="49"/>
      <c r="M2334" s="89" t="e">
        <f t="shared" si="36"/>
        <v>#N/A</v>
      </c>
      <c r="N2334" s="50"/>
      <c r="O2334" s="37" t="e">
        <f>VLOOKUP(EVID_HNOJENI!N2334,HNOJIVA_ALL!$A$2:$Z$3303,4,FALSE)</f>
        <v>#N/A</v>
      </c>
      <c r="P2334" s="51" t="e">
        <f>ROUND(VLOOKUP(EVID_HNOJENI!N2334,HNOJIVA_ALL!$A$2:$Z$3303,14,FALSE)*K2334*IF(L2334="t",10,IF(L2334="kg",0.01,IF(L2334="q",1,IF(L2334="l",0.01*VLOOKUP(EVID_HNOJENI!N2334,HNOJIVA_ALL!$A$2:$AE$3303,31,FALSE),"CHYBA")))),2)</f>
        <v>#N/A</v>
      </c>
      <c r="Q2334" s="51" t="e">
        <f>ROUND(VLOOKUP(EVID_HNOJENI!N2334,HNOJIVA_ALL!$A$2:$Z$3303,15,FALSE)*K2334*IF(L2334="t",10,IF(L2334="kg",0.01,IF(L2334="q",1,IF(L2334="l",0.01*VLOOKUP(EVID_HNOJENI!N2334,HNOJIVA_ALL!$A$2:$AE$3303,31,FALSE),"CHYBA")))),2)</f>
        <v>#N/A</v>
      </c>
      <c r="R2334" s="51" t="e">
        <f>ROUND(VLOOKUP(EVID_HNOJENI!N2334,HNOJIVA_ALL!$A$2:$Z$3303,16,FALSE)*K2334*IF(L2334="t",10,IF(L2334="kg",0.01,IF(L2334="q",1,IF(L2334="l",0.01*VLOOKUP(EVID_HNOJENI!N2334,HNOJIVA_ALL!$A$2:$AE$3303,31,FALSE),"CHYBA")))),2)</f>
        <v>#N/A</v>
      </c>
      <c r="S2334" s="51" t="e">
        <f>ROUND(VLOOKUP(EVID_HNOJENI!N2334,HNOJIVA_ALL!$A$2:$Z$3303,18,FALSE)*K2334*IF(L2334="t",10,IF(L2334="kg",0.01,IF(L2334="q",1,IF(L2334="l",0.01*VLOOKUP(EVID_HNOJENI!N2334,HNOJIVA_ALL!$A$2:$AE$3303,31,FALSE),"CHYBA")))),2)</f>
        <v>#N/A</v>
      </c>
      <c r="T2334" s="51" t="e">
        <f>ROUND(VLOOKUP(EVID_HNOJENI!N2334,HNOJIVA_ALL!$A$2:$Z$3303,17,FALSE)*K2334*IF(L2334="t",10,IF(L2334="kg",0.01,IF(L2334="q",1,IF(L2334="l",0.01*VLOOKUP(EVID_HNOJENI!N2334,HNOJIVA_ALL!$A$2:$AE$3303,31,FALSE),"CHYBA")))),2)</f>
        <v>#N/A</v>
      </c>
      <c r="U2334" s="51" t="e">
        <f>ROUND(VLOOKUP(EVID_HNOJENI!N2334,HNOJIVA_ALL!$A$2:$Z$3303,20,FALSE)*K2334*IF(L2334="t",10,IF(L2334="kg",0.01,IF(L2334="q",1,IF(L2334="l",0.01*VLOOKUP(EVID_HNOJENI!N2334,HNOJIVA_ALL!$A$2:$AE$3303,31,FALSE),"CHYBA")))),2)</f>
        <v>#N/A</v>
      </c>
    </row>
    <row r="2335" spans="1:21" x14ac:dyDescent="0.2">
      <c r="A2335" s="32"/>
      <c r="B2335" s="45" t="e">
        <f>VLOOKUP($A2335,EVID_OSEVU!$A$1:$M$4972,2,FALSE)</f>
        <v>#N/A</v>
      </c>
      <c r="C2335" s="45" t="e">
        <f>VLOOKUP($A2335,EVID_OSEVU!$A$1:$M$4972,3,FALSE)</f>
        <v>#N/A</v>
      </c>
      <c r="D2335" s="45" t="e">
        <f>VLOOKUP($A2335,EVID_OSEVU!$A$1:$M$4972,4,FALSE)</f>
        <v>#N/A</v>
      </c>
      <c r="E2335" s="45" t="e">
        <f>VLOOKUP($A2335,EVID_OSEVU!$A$1:$M$4972,7,FALSE)</f>
        <v>#N/A</v>
      </c>
      <c r="F2335" s="45" t="e">
        <f>VLOOKUP($A2335,EVID_OSEVU!$A$1:$M$4972,8,FALSE)</f>
        <v>#N/A</v>
      </c>
      <c r="G2335" s="45" t="e">
        <f>VLOOKUP($A2335,EVID_OSEVU!$A$1:$M$4972,11,FALSE)</f>
        <v>#N/A</v>
      </c>
      <c r="H2335" s="35"/>
      <c r="I2335" s="48"/>
      <c r="J2335" s="33" t="e">
        <f>VLOOKUP($A2335,EVID_OSEVU!$A$1:$M$4972,11,FALSE)</f>
        <v>#N/A</v>
      </c>
      <c r="K2335" s="39"/>
      <c r="L2335" s="49"/>
      <c r="M2335" s="89" t="e">
        <f t="shared" si="36"/>
        <v>#N/A</v>
      </c>
      <c r="N2335" s="50"/>
      <c r="O2335" s="37" t="e">
        <f>VLOOKUP(EVID_HNOJENI!N2335,HNOJIVA_ALL!$A$2:$Z$3303,4,FALSE)</f>
        <v>#N/A</v>
      </c>
      <c r="P2335" s="51" t="e">
        <f>ROUND(VLOOKUP(EVID_HNOJENI!N2335,HNOJIVA_ALL!$A$2:$Z$3303,14,FALSE)*K2335*IF(L2335="t",10,IF(L2335="kg",0.01,IF(L2335="q",1,IF(L2335="l",0.01*VLOOKUP(EVID_HNOJENI!N2335,HNOJIVA_ALL!$A$2:$AE$3303,31,FALSE),"CHYBA")))),2)</f>
        <v>#N/A</v>
      </c>
      <c r="Q2335" s="51" t="e">
        <f>ROUND(VLOOKUP(EVID_HNOJENI!N2335,HNOJIVA_ALL!$A$2:$Z$3303,15,FALSE)*K2335*IF(L2335="t",10,IF(L2335="kg",0.01,IF(L2335="q",1,IF(L2335="l",0.01*VLOOKUP(EVID_HNOJENI!N2335,HNOJIVA_ALL!$A$2:$AE$3303,31,FALSE),"CHYBA")))),2)</f>
        <v>#N/A</v>
      </c>
      <c r="R2335" s="51" t="e">
        <f>ROUND(VLOOKUP(EVID_HNOJENI!N2335,HNOJIVA_ALL!$A$2:$Z$3303,16,FALSE)*K2335*IF(L2335="t",10,IF(L2335="kg",0.01,IF(L2335="q",1,IF(L2335="l",0.01*VLOOKUP(EVID_HNOJENI!N2335,HNOJIVA_ALL!$A$2:$AE$3303,31,FALSE),"CHYBA")))),2)</f>
        <v>#N/A</v>
      </c>
      <c r="S2335" s="51" t="e">
        <f>ROUND(VLOOKUP(EVID_HNOJENI!N2335,HNOJIVA_ALL!$A$2:$Z$3303,18,FALSE)*K2335*IF(L2335="t",10,IF(L2335="kg",0.01,IF(L2335="q",1,IF(L2335="l",0.01*VLOOKUP(EVID_HNOJENI!N2335,HNOJIVA_ALL!$A$2:$AE$3303,31,FALSE),"CHYBA")))),2)</f>
        <v>#N/A</v>
      </c>
      <c r="T2335" s="51" t="e">
        <f>ROUND(VLOOKUP(EVID_HNOJENI!N2335,HNOJIVA_ALL!$A$2:$Z$3303,17,FALSE)*K2335*IF(L2335="t",10,IF(L2335="kg",0.01,IF(L2335="q",1,IF(L2335="l",0.01*VLOOKUP(EVID_HNOJENI!N2335,HNOJIVA_ALL!$A$2:$AE$3303,31,FALSE),"CHYBA")))),2)</f>
        <v>#N/A</v>
      </c>
      <c r="U2335" s="51" t="e">
        <f>ROUND(VLOOKUP(EVID_HNOJENI!N2335,HNOJIVA_ALL!$A$2:$Z$3303,20,FALSE)*K2335*IF(L2335="t",10,IF(L2335="kg",0.01,IF(L2335="q",1,IF(L2335="l",0.01*VLOOKUP(EVID_HNOJENI!N2335,HNOJIVA_ALL!$A$2:$AE$3303,31,FALSE),"CHYBA")))),2)</f>
        <v>#N/A</v>
      </c>
    </row>
    <row r="2336" spans="1:21" x14ac:dyDescent="0.2">
      <c r="A2336" s="32"/>
      <c r="B2336" s="45" t="e">
        <f>VLOOKUP($A2336,EVID_OSEVU!$A$1:$M$4972,2,FALSE)</f>
        <v>#N/A</v>
      </c>
      <c r="C2336" s="45" t="e">
        <f>VLOOKUP($A2336,EVID_OSEVU!$A$1:$M$4972,3,FALSE)</f>
        <v>#N/A</v>
      </c>
      <c r="D2336" s="45" t="e">
        <f>VLOOKUP($A2336,EVID_OSEVU!$A$1:$M$4972,4,FALSE)</f>
        <v>#N/A</v>
      </c>
      <c r="E2336" s="45" t="e">
        <f>VLOOKUP($A2336,EVID_OSEVU!$A$1:$M$4972,7,FALSE)</f>
        <v>#N/A</v>
      </c>
      <c r="F2336" s="45" t="e">
        <f>VLOOKUP($A2336,EVID_OSEVU!$A$1:$M$4972,8,FALSE)</f>
        <v>#N/A</v>
      </c>
      <c r="G2336" s="45" t="e">
        <f>VLOOKUP($A2336,EVID_OSEVU!$A$1:$M$4972,11,FALSE)</f>
        <v>#N/A</v>
      </c>
      <c r="H2336" s="35"/>
      <c r="I2336" s="48"/>
      <c r="J2336" s="33" t="e">
        <f>VLOOKUP($A2336,EVID_OSEVU!$A$1:$M$4972,11,FALSE)</f>
        <v>#N/A</v>
      </c>
      <c r="K2336" s="39"/>
      <c r="L2336" s="49"/>
      <c r="M2336" s="89" t="e">
        <f t="shared" si="36"/>
        <v>#N/A</v>
      </c>
      <c r="N2336" s="50"/>
      <c r="O2336" s="37" t="e">
        <f>VLOOKUP(EVID_HNOJENI!N2336,HNOJIVA_ALL!$A$2:$Z$3303,4,FALSE)</f>
        <v>#N/A</v>
      </c>
      <c r="P2336" s="51" t="e">
        <f>ROUND(VLOOKUP(EVID_HNOJENI!N2336,HNOJIVA_ALL!$A$2:$Z$3303,14,FALSE)*K2336*IF(L2336="t",10,IF(L2336="kg",0.01,IF(L2336="q",1,IF(L2336="l",0.01*VLOOKUP(EVID_HNOJENI!N2336,HNOJIVA_ALL!$A$2:$AE$3303,31,FALSE),"CHYBA")))),2)</f>
        <v>#N/A</v>
      </c>
      <c r="Q2336" s="51" t="e">
        <f>ROUND(VLOOKUP(EVID_HNOJENI!N2336,HNOJIVA_ALL!$A$2:$Z$3303,15,FALSE)*K2336*IF(L2336="t",10,IF(L2336="kg",0.01,IF(L2336="q",1,IF(L2336="l",0.01*VLOOKUP(EVID_HNOJENI!N2336,HNOJIVA_ALL!$A$2:$AE$3303,31,FALSE),"CHYBA")))),2)</f>
        <v>#N/A</v>
      </c>
      <c r="R2336" s="51" t="e">
        <f>ROUND(VLOOKUP(EVID_HNOJENI!N2336,HNOJIVA_ALL!$A$2:$Z$3303,16,FALSE)*K2336*IF(L2336="t",10,IF(L2336="kg",0.01,IF(L2336="q",1,IF(L2336="l",0.01*VLOOKUP(EVID_HNOJENI!N2336,HNOJIVA_ALL!$A$2:$AE$3303,31,FALSE),"CHYBA")))),2)</f>
        <v>#N/A</v>
      </c>
      <c r="S2336" s="51" t="e">
        <f>ROUND(VLOOKUP(EVID_HNOJENI!N2336,HNOJIVA_ALL!$A$2:$Z$3303,18,FALSE)*K2336*IF(L2336="t",10,IF(L2336="kg",0.01,IF(L2336="q",1,IF(L2336="l",0.01*VLOOKUP(EVID_HNOJENI!N2336,HNOJIVA_ALL!$A$2:$AE$3303,31,FALSE),"CHYBA")))),2)</f>
        <v>#N/A</v>
      </c>
      <c r="T2336" s="51" t="e">
        <f>ROUND(VLOOKUP(EVID_HNOJENI!N2336,HNOJIVA_ALL!$A$2:$Z$3303,17,FALSE)*K2336*IF(L2336="t",10,IF(L2336="kg",0.01,IF(L2336="q",1,IF(L2336="l",0.01*VLOOKUP(EVID_HNOJENI!N2336,HNOJIVA_ALL!$A$2:$AE$3303,31,FALSE),"CHYBA")))),2)</f>
        <v>#N/A</v>
      </c>
      <c r="U2336" s="51" t="e">
        <f>ROUND(VLOOKUP(EVID_HNOJENI!N2336,HNOJIVA_ALL!$A$2:$Z$3303,20,FALSE)*K2336*IF(L2336="t",10,IF(L2336="kg",0.01,IF(L2336="q",1,IF(L2336="l",0.01*VLOOKUP(EVID_HNOJENI!N2336,HNOJIVA_ALL!$A$2:$AE$3303,31,FALSE),"CHYBA")))),2)</f>
        <v>#N/A</v>
      </c>
    </row>
    <row r="2337" spans="1:21" x14ac:dyDescent="0.2">
      <c r="A2337" s="32"/>
      <c r="B2337" s="45" t="e">
        <f>VLOOKUP($A2337,EVID_OSEVU!$A$1:$M$4972,2,FALSE)</f>
        <v>#N/A</v>
      </c>
      <c r="C2337" s="45" t="e">
        <f>VLOOKUP($A2337,EVID_OSEVU!$A$1:$M$4972,3,FALSE)</f>
        <v>#N/A</v>
      </c>
      <c r="D2337" s="45" t="e">
        <f>VLOOKUP($A2337,EVID_OSEVU!$A$1:$M$4972,4,FALSE)</f>
        <v>#N/A</v>
      </c>
      <c r="E2337" s="45" t="e">
        <f>VLOOKUP($A2337,EVID_OSEVU!$A$1:$M$4972,7,FALSE)</f>
        <v>#N/A</v>
      </c>
      <c r="F2337" s="45" t="e">
        <f>VLOOKUP($A2337,EVID_OSEVU!$A$1:$M$4972,8,FALSE)</f>
        <v>#N/A</v>
      </c>
      <c r="G2337" s="45" t="e">
        <f>VLOOKUP($A2337,EVID_OSEVU!$A$1:$M$4972,11,FALSE)</f>
        <v>#N/A</v>
      </c>
      <c r="H2337" s="35"/>
      <c r="I2337" s="48"/>
      <c r="J2337" s="33" t="e">
        <f>VLOOKUP($A2337,EVID_OSEVU!$A$1:$M$4972,11,FALSE)</f>
        <v>#N/A</v>
      </c>
      <c r="K2337" s="39"/>
      <c r="L2337" s="49"/>
      <c r="M2337" s="89" t="e">
        <f t="shared" si="36"/>
        <v>#N/A</v>
      </c>
      <c r="N2337" s="50"/>
      <c r="O2337" s="37" t="e">
        <f>VLOOKUP(EVID_HNOJENI!N2337,HNOJIVA_ALL!$A$2:$Z$3303,4,FALSE)</f>
        <v>#N/A</v>
      </c>
      <c r="P2337" s="51" t="e">
        <f>ROUND(VLOOKUP(EVID_HNOJENI!N2337,HNOJIVA_ALL!$A$2:$Z$3303,14,FALSE)*K2337*IF(L2337="t",10,IF(L2337="kg",0.01,IF(L2337="q",1,IF(L2337="l",0.01*VLOOKUP(EVID_HNOJENI!N2337,HNOJIVA_ALL!$A$2:$AE$3303,31,FALSE),"CHYBA")))),2)</f>
        <v>#N/A</v>
      </c>
      <c r="Q2337" s="51" t="e">
        <f>ROUND(VLOOKUP(EVID_HNOJENI!N2337,HNOJIVA_ALL!$A$2:$Z$3303,15,FALSE)*K2337*IF(L2337="t",10,IF(L2337="kg",0.01,IF(L2337="q",1,IF(L2337="l",0.01*VLOOKUP(EVID_HNOJENI!N2337,HNOJIVA_ALL!$A$2:$AE$3303,31,FALSE),"CHYBA")))),2)</f>
        <v>#N/A</v>
      </c>
      <c r="R2337" s="51" t="e">
        <f>ROUND(VLOOKUP(EVID_HNOJENI!N2337,HNOJIVA_ALL!$A$2:$Z$3303,16,FALSE)*K2337*IF(L2337="t",10,IF(L2337="kg",0.01,IF(L2337="q",1,IF(L2337="l",0.01*VLOOKUP(EVID_HNOJENI!N2337,HNOJIVA_ALL!$A$2:$AE$3303,31,FALSE),"CHYBA")))),2)</f>
        <v>#N/A</v>
      </c>
      <c r="S2337" s="51" t="e">
        <f>ROUND(VLOOKUP(EVID_HNOJENI!N2337,HNOJIVA_ALL!$A$2:$Z$3303,18,FALSE)*K2337*IF(L2337="t",10,IF(L2337="kg",0.01,IF(L2337="q",1,IF(L2337="l",0.01*VLOOKUP(EVID_HNOJENI!N2337,HNOJIVA_ALL!$A$2:$AE$3303,31,FALSE),"CHYBA")))),2)</f>
        <v>#N/A</v>
      </c>
      <c r="T2337" s="51" t="e">
        <f>ROUND(VLOOKUP(EVID_HNOJENI!N2337,HNOJIVA_ALL!$A$2:$Z$3303,17,FALSE)*K2337*IF(L2337="t",10,IF(L2337="kg",0.01,IF(L2337="q",1,IF(L2337="l",0.01*VLOOKUP(EVID_HNOJENI!N2337,HNOJIVA_ALL!$A$2:$AE$3303,31,FALSE),"CHYBA")))),2)</f>
        <v>#N/A</v>
      </c>
      <c r="U2337" s="51" t="e">
        <f>ROUND(VLOOKUP(EVID_HNOJENI!N2337,HNOJIVA_ALL!$A$2:$Z$3303,20,FALSE)*K2337*IF(L2337="t",10,IF(L2337="kg",0.01,IF(L2337="q",1,IF(L2337="l",0.01*VLOOKUP(EVID_HNOJENI!N2337,HNOJIVA_ALL!$A$2:$AE$3303,31,FALSE),"CHYBA")))),2)</f>
        <v>#N/A</v>
      </c>
    </row>
    <row r="2338" spans="1:21" x14ac:dyDescent="0.2">
      <c r="A2338" s="32"/>
      <c r="B2338" s="45" t="e">
        <f>VLOOKUP($A2338,EVID_OSEVU!$A$1:$M$4972,2,FALSE)</f>
        <v>#N/A</v>
      </c>
      <c r="C2338" s="45" t="e">
        <f>VLOOKUP($A2338,EVID_OSEVU!$A$1:$M$4972,3,FALSE)</f>
        <v>#N/A</v>
      </c>
      <c r="D2338" s="45" t="e">
        <f>VLOOKUP($A2338,EVID_OSEVU!$A$1:$M$4972,4,FALSE)</f>
        <v>#N/A</v>
      </c>
      <c r="E2338" s="45" t="e">
        <f>VLOOKUP($A2338,EVID_OSEVU!$A$1:$M$4972,7,FALSE)</f>
        <v>#N/A</v>
      </c>
      <c r="F2338" s="45" t="e">
        <f>VLOOKUP($A2338,EVID_OSEVU!$A$1:$M$4972,8,FALSE)</f>
        <v>#N/A</v>
      </c>
      <c r="G2338" s="45" t="e">
        <f>VLOOKUP($A2338,EVID_OSEVU!$A$1:$M$4972,11,FALSE)</f>
        <v>#N/A</v>
      </c>
      <c r="H2338" s="35"/>
      <c r="I2338" s="48"/>
      <c r="J2338" s="33" t="e">
        <f>VLOOKUP($A2338,EVID_OSEVU!$A$1:$M$4972,11,FALSE)</f>
        <v>#N/A</v>
      </c>
      <c r="K2338" s="39"/>
      <c r="L2338" s="49"/>
      <c r="M2338" s="89" t="e">
        <f t="shared" si="36"/>
        <v>#N/A</v>
      </c>
      <c r="N2338" s="50"/>
      <c r="O2338" s="37" t="e">
        <f>VLOOKUP(EVID_HNOJENI!N2338,HNOJIVA_ALL!$A$2:$Z$3303,4,FALSE)</f>
        <v>#N/A</v>
      </c>
      <c r="P2338" s="51" t="e">
        <f>ROUND(VLOOKUP(EVID_HNOJENI!N2338,HNOJIVA_ALL!$A$2:$Z$3303,14,FALSE)*K2338*IF(L2338="t",10,IF(L2338="kg",0.01,IF(L2338="q",1,IF(L2338="l",0.01*VLOOKUP(EVID_HNOJENI!N2338,HNOJIVA_ALL!$A$2:$AE$3303,31,FALSE),"CHYBA")))),2)</f>
        <v>#N/A</v>
      </c>
      <c r="Q2338" s="51" t="e">
        <f>ROUND(VLOOKUP(EVID_HNOJENI!N2338,HNOJIVA_ALL!$A$2:$Z$3303,15,FALSE)*K2338*IF(L2338="t",10,IF(L2338="kg",0.01,IF(L2338="q",1,IF(L2338="l",0.01*VLOOKUP(EVID_HNOJENI!N2338,HNOJIVA_ALL!$A$2:$AE$3303,31,FALSE),"CHYBA")))),2)</f>
        <v>#N/A</v>
      </c>
      <c r="R2338" s="51" t="e">
        <f>ROUND(VLOOKUP(EVID_HNOJENI!N2338,HNOJIVA_ALL!$A$2:$Z$3303,16,FALSE)*K2338*IF(L2338="t",10,IF(L2338="kg",0.01,IF(L2338="q",1,IF(L2338="l",0.01*VLOOKUP(EVID_HNOJENI!N2338,HNOJIVA_ALL!$A$2:$AE$3303,31,FALSE),"CHYBA")))),2)</f>
        <v>#N/A</v>
      </c>
      <c r="S2338" s="51" t="e">
        <f>ROUND(VLOOKUP(EVID_HNOJENI!N2338,HNOJIVA_ALL!$A$2:$Z$3303,18,FALSE)*K2338*IF(L2338="t",10,IF(L2338="kg",0.01,IF(L2338="q",1,IF(L2338="l",0.01*VLOOKUP(EVID_HNOJENI!N2338,HNOJIVA_ALL!$A$2:$AE$3303,31,FALSE),"CHYBA")))),2)</f>
        <v>#N/A</v>
      </c>
      <c r="T2338" s="51" t="e">
        <f>ROUND(VLOOKUP(EVID_HNOJENI!N2338,HNOJIVA_ALL!$A$2:$Z$3303,17,FALSE)*K2338*IF(L2338="t",10,IF(L2338="kg",0.01,IF(L2338="q",1,IF(L2338="l",0.01*VLOOKUP(EVID_HNOJENI!N2338,HNOJIVA_ALL!$A$2:$AE$3303,31,FALSE),"CHYBA")))),2)</f>
        <v>#N/A</v>
      </c>
      <c r="U2338" s="51" t="e">
        <f>ROUND(VLOOKUP(EVID_HNOJENI!N2338,HNOJIVA_ALL!$A$2:$Z$3303,20,FALSE)*K2338*IF(L2338="t",10,IF(L2338="kg",0.01,IF(L2338="q",1,IF(L2338="l",0.01*VLOOKUP(EVID_HNOJENI!N2338,HNOJIVA_ALL!$A$2:$AE$3303,31,FALSE),"CHYBA")))),2)</f>
        <v>#N/A</v>
      </c>
    </row>
    <row r="2339" spans="1:21" x14ac:dyDescent="0.2">
      <c r="A2339" s="32"/>
      <c r="B2339" s="45" t="e">
        <f>VLOOKUP($A2339,EVID_OSEVU!$A$1:$M$4972,2,FALSE)</f>
        <v>#N/A</v>
      </c>
      <c r="C2339" s="45" t="e">
        <f>VLOOKUP($A2339,EVID_OSEVU!$A$1:$M$4972,3,FALSE)</f>
        <v>#N/A</v>
      </c>
      <c r="D2339" s="45" t="e">
        <f>VLOOKUP($A2339,EVID_OSEVU!$A$1:$M$4972,4,FALSE)</f>
        <v>#N/A</v>
      </c>
      <c r="E2339" s="45" t="e">
        <f>VLOOKUP($A2339,EVID_OSEVU!$A$1:$M$4972,7,FALSE)</f>
        <v>#N/A</v>
      </c>
      <c r="F2339" s="45" t="e">
        <f>VLOOKUP($A2339,EVID_OSEVU!$A$1:$M$4972,8,FALSE)</f>
        <v>#N/A</v>
      </c>
      <c r="G2339" s="45" t="e">
        <f>VLOOKUP($A2339,EVID_OSEVU!$A$1:$M$4972,11,FALSE)</f>
        <v>#N/A</v>
      </c>
      <c r="H2339" s="35"/>
      <c r="I2339" s="48"/>
      <c r="J2339" s="33" t="e">
        <f>VLOOKUP($A2339,EVID_OSEVU!$A$1:$M$4972,11,FALSE)</f>
        <v>#N/A</v>
      </c>
      <c r="K2339" s="39"/>
      <c r="L2339" s="49"/>
      <c r="M2339" s="89" t="e">
        <f t="shared" si="36"/>
        <v>#N/A</v>
      </c>
      <c r="N2339" s="50"/>
      <c r="O2339" s="37" t="e">
        <f>VLOOKUP(EVID_HNOJENI!N2339,HNOJIVA_ALL!$A$2:$Z$3303,4,FALSE)</f>
        <v>#N/A</v>
      </c>
      <c r="P2339" s="51" t="e">
        <f>ROUND(VLOOKUP(EVID_HNOJENI!N2339,HNOJIVA_ALL!$A$2:$Z$3303,14,FALSE)*K2339*IF(L2339="t",10,IF(L2339="kg",0.01,IF(L2339="q",1,IF(L2339="l",0.01*VLOOKUP(EVID_HNOJENI!N2339,HNOJIVA_ALL!$A$2:$AE$3303,31,FALSE),"CHYBA")))),2)</f>
        <v>#N/A</v>
      </c>
      <c r="Q2339" s="51" t="e">
        <f>ROUND(VLOOKUP(EVID_HNOJENI!N2339,HNOJIVA_ALL!$A$2:$Z$3303,15,FALSE)*K2339*IF(L2339="t",10,IF(L2339="kg",0.01,IF(L2339="q",1,IF(L2339="l",0.01*VLOOKUP(EVID_HNOJENI!N2339,HNOJIVA_ALL!$A$2:$AE$3303,31,FALSE),"CHYBA")))),2)</f>
        <v>#N/A</v>
      </c>
      <c r="R2339" s="51" t="e">
        <f>ROUND(VLOOKUP(EVID_HNOJENI!N2339,HNOJIVA_ALL!$A$2:$Z$3303,16,FALSE)*K2339*IF(L2339="t",10,IF(L2339="kg",0.01,IF(L2339="q",1,IF(L2339="l",0.01*VLOOKUP(EVID_HNOJENI!N2339,HNOJIVA_ALL!$A$2:$AE$3303,31,FALSE),"CHYBA")))),2)</f>
        <v>#N/A</v>
      </c>
      <c r="S2339" s="51" t="e">
        <f>ROUND(VLOOKUP(EVID_HNOJENI!N2339,HNOJIVA_ALL!$A$2:$Z$3303,18,FALSE)*K2339*IF(L2339="t",10,IF(L2339="kg",0.01,IF(L2339="q",1,IF(L2339="l",0.01*VLOOKUP(EVID_HNOJENI!N2339,HNOJIVA_ALL!$A$2:$AE$3303,31,FALSE),"CHYBA")))),2)</f>
        <v>#N/A</v>
      </c>
      <c r="T2339" s="51" t="e">
        <f>ROUND(VLOOKUP(EVID_HNOJENI!N2339,HNOJIVA_ALL!$A$2:$Z$3303,17,FALSE)*K2339*IF(L2339="t",10,IF(L2339="kg",0.01,IF(L2339="q",1,IF(L2339="l",0.01*VLOOKUP(EVID_HNOJENI!N2339,HNOJIVA_ALL!$A$2:$AE$3303,31,FALSE),"CHYBA")))),2)</f>
        <v>#N/A</v>
      </c>
      <c r="U2339" s="51" t="e">
        <f>ROUND(VLOOKUP(EVID_HNOJENI!N2339,HNOJIVA_ALL!$A$2:$Z$3303,20,FALSE)*K2339*IF(L2339="t",10,IF(L2339="kg",0.01,IF(L2339="q",1,IF(L2339="l",0.01*VLOOKUP(EVID_HNOJENI!N2339,HNOJIVA_ALL!$A$2:$AE$3303,31,FALSE),"CHYBA")))),2)</f>
        <v>#N/A</v>
      </c>
    </row>
    <row r="2340" spans="1:21" x14ac:dyDescent="0.2">
      <c r="A2340" s="32"/>
      <c r="B2340" s="45" t="e">
        <f>VLOOKUP($A2340,EVID_OSEVU!$A$1:$M$4972,2,FALSE)</f>
        <v>#N/A</v>
      </c>
      <c r="C2340" s="45" t="e">
        <f>VLOOKUP($A2340,EVID_OSEVU!$A$1:$M$4972,3,FALSE)</f>
        <v>#N/A</v>
      </c>
      <c r="D2340" s="45" t="e">
        <f>VLOOKUP($A2340,EVID_OSEVU!$A$1:$M$4972,4,FALSE)</f>
        <v>#N/A</v>
      </c>
      <c r="E2340" s="45" t="e">
        <f>VLOOKUP($A2340,EVID_OSEVU!$A$1:$M$4972,7,FALSE)</f>
        <v>#N/A</v>
      </c>
      <c r="F2340" s="45" t="e">
        <f>VLOOKUP($A2340,EVID_OSEVU!$A$1:$M$4972,8,FALSE)</f>
        <v>#N/A</v>
      </c>
      <c r="G2340" s="45" t="e">
        <f>VLOOKUP($A2340,EVID_OSEVU!$A$1:$M$4972,11,FALSE)</f>
        <v>#N/A</v>
      </c>
      <c r="H2340" s="35"/>
      <c r="I2340" s="48"/>
      <c r="J2340" s="33" t="e">
        <f>VLOOKUP($A2340,EVID_OSEVU!$A$1:$M$4972,11,FALSE)</f>
        <v>#N/A</v>
      </c>
      <c r="K2340" s="39"/>
      <c r="L2340" s="49"/>
      <c r="M2340" s="89" t="e">
        <f t="shared" si="36"/>
        <v>#N/A</v>
      </c>
      <c r="N2340" s="50"/>
      <c r="O2340" s="37" t="e">
        <f>VLOOKUP(EVID_HNOJENI!N2340,HNOJIVA_ALL!$A$2:$Z$3303,4,FALSE)</f>
        <v>#N/A</v>
      </c>
      <c r="P2340" s="51" t="e">
        <f>ROUND(VLOOKUP(EVID_HNOJENI!N2340,HNOJIVA_ALL!$A$2:$Z$3303,14,FALSE)*K2340*IF(L2340="t",10,IF(L2340="kg",0.01,IF(L2340="q",1,IF(L2340="l",0.01*VLOOKUP(EVID_HNOJENI!N2340,HNOJIVA_ALL!$A$2:$AE$3303,31,FALSE),"CHYBA")))),2)</f>
        <v>#N/A</v>
      </c>
      <c r="Q2340" s="51" t="e">
        <f>ROUND(VLOOKUP(EVID_HNOJENI!N2340,HNOJIVA_ALL!$A$2:$Z$3303,15,FALSE)*K2340*IF(L2340="t",10,IF(L2340="kg",0.01,IF(L2340="q",1,IF(L2340="l",0.01*VLOOKUP(EVID_HNOJENI!N2340,HNOJIVA_ALL!$A$2:$AE$3303,31,FALSE),"CHYBA")))),2)</f>
        <v>#N/A</v>
      </c>
      <c r="R2340" s="51" t="e">
        <f>ROUND(VLOOKUP(EVID_HNOJENI!N2340,HNOJIVA_ALL!$A$2:$Z$3303,16,FALSE)*K2340*IF(L2340="t",10,IF(L2340="kg",0.01,IF(L2340="q",1,IF(L2340="l",0.01*VLOOKUP(EVID_HNOJENI!N2340,HNOJIVA_ALL!$A$2:$AE$3303,31,FALSE),"CHYBA")))),2)</f>
        <v>#N/A</v>
      </c>
      <c r="S2340" s="51" t="e">
        <f>ROUND(VLOOKUP(EVID_HNOJENI!N2340,HNOJIVA_ALL!$A$2:$Z$3303,18,FALSE)*K2340*IF(L2340="t",10,IF(L2340="kg",0.01,IF(L2340="q",1,IF(L2340="l",0.01*VLOOKUP(EVID_HNOJENI!N2340,HNOJIVA_ALL!$A$2:$AE$3303,31,FALSE),"CHYBA")))),2)</f>
        <v>#N/A</v>
      </c>
      <c r="T2340" s="51" t="e">
        <f>ROUND(VLOOKUP(EVID_HNOJENI!N2340,HNOJIVA_ALL!$A$2:$Z$3303,17,FALSE)*K2340*IF(L2340="t",10,IF(L2340="kg",0.01,IF(L2340="q",1,IF(L2340="l",0.01*VLOOKUP(EVID_HNOJENI!N2340,HNOJIVA_ALL!$A$2:$AE$3303,31,FALSE),"CHYBA")))),2)</f>
        <v>#N/A</v>
      </c>
      <c r="U2340" s="51" t="e">
        <f>ROUND(VLOOKUP(EVID_HNOJENI!N2340,HNOJIVA_ALL!$A$2:$Z$3303,20,FALSE)*K2340*IF(L2340="t",10,IF(L2340="kg",0.01,IF(L2340="q",1,IF(L2340="l",0.01*VLOOKUP(EVID_HNOJENI!N2340,HNOJIVA_ALL!$A$2:$AE$3303,31,FALSE),"CHYBA")))),2)</f>
        <v>#N/A</v>
      </c>
    </row>
    <row r="2341" spans="1:21" x14ac:dyDescent="0.2">
      <c r="A2341" s="32"/>
      <c r="B2341" s="45" t="e">
        <f>VLOOKUP($A2341,EVID_OSEVU!$A$1:$M$4972,2,FALSE)</f>
        <v>#N/A</v>
      </c>
      <c r="C2341" s="45" t="e">
        <f>VLOOKUP($A2341,EVID_OSEVU!$A$1:$M$4972,3,FALSE)</f>
        <v>#N/A</v>
      </c>
      <c r="D2341" s="45" t="e">
        <f>VLOOKUP($A2341,EVID_OSEVU!$A$1:$M$4972,4,FALSE)</f>
        <v>#N/A</v>
      </c>
      <c r="E2341" s="45" t="e">
        <f>VLOOKUP($A2341,EVID_OSEVU!$A$1:$M$4972,7,FALSE)</f>
        <v>#N/A</v>
      </c>
      <c r="F2341" s="45" t="e">
        <f>VLOOKUP($A2341,EVID_OSEVU!$A$1:$M$4972,8,FALSE)</f>
        <v>#N/A</v>
      </c>
      <c r="G2341" s="45" t="e">
        <f>VLOOKUP($A2341,EVID_OSEVU!$A$1:$M$4972,11,FALSE)</f>
        <v>#N/A</v>
      </c>
      <c r="H2341" s="35"/>
      <c r="I2341" s="48"/>
      <c r="J2341" s="33" t="e">
        <f>VLOOKUP($A2341,EVID_OSEVU!$A$1:$M$4972,11,FALSE)</f>
        <v>#N/A</v>
      </c>
      <c r="K2341" s="39"/>
      <c r="L2341" s="49"/>
      <c r="M2341" s="89" t="e">
        <f t="shared" si="36"/>
        <v>#N/A</v>
      </c>
      <c r="N2341" s="50"/>
      <c r="O2341" s="37" t="e">
        <f>VLOOKUP(EVID_HNOJENI!N2341,HNOJIVA_ALL!$A$2:$Z$3303,4,FALSE)</f>
        <v>#N/A</v>
      </c>
      <c r="P2341" s="51" t="e">
        <f>ROUND(VLOOKUP(EVID_HNOJENI!N2341,HNOJIVA_ALL!$A$2:$Z$3303,14,FALSE)*K2341*IF(L2341="t",10,IF(L2341="kg",0.01,IF(L2341="q",1,IF(L2341="l",0.01*VLOOKUP(EVID_HNOJENI!N2341,HNOJIVA_ALL!$A$2:$AE$3303,31,FALSE),"CHYBA")))),2)</f>
        <v>#N/A</v>
      </c>
      <c r="Q2341" s="51" t="e">
        <f>ROUND(VLOOKUP(EVID_HNOJENI!N2341,HNOJIVA_ALL!$A$2:$Z$3303,15,FALSE)*K2341*IF(L2341="t",10,IF(L2341="kg",0.01,IF(L2341="q",1,IF(L2341="l",0.01*VLOOKUP(EVID_HNOJENI!N2341,HNOJIVA_ALL!$A$2:$AE$3303,31,FALSE),"CHYBA")))),2)</f>
        <v>#N/A</v>
      </c>
      <c r="R2341" s="51" t="e">
        <f>ROUND(VLOOKUP(EVID_HNOJENI!N2341,HNOJIVA_ALL!$A$2:$Z$3303,16,FALSE)*K2341*IF(L2341="t",10,IF(L2341="kg",0.01,IF(L2341="q",1,IF(L2341="l",0.01*VLOOKUP(EVID_HNOJENI!N2341,HNOJIVA_ALL!$A$2:$AE$3303,31,FALSE),"CHYBA")))),2)</f>
        <v>#N/A</v>
      </c>
      <c r="S2341" s="51" t="e">
        <f>ROUND(VLOOKUP(EVID_HNOJENI!N2341,HNOJIVA_ALL!$A$2:$Z$3303,18,FALSE)*K2341*IF(L2341="t",10,IF(L2341="kg",0.01,IF(L2341="q",1,IF(L2341="l",0.01*VLOOKUP(EVID_HNOJENI!N2341,HNOJIVA_ALL!$A$2:$AE$3303,31,FALSE),"CHYBA")))),2)</f>
        <v>#N/A</v>
      </c>
      <c r="T2341" s="51" t="e">
        <f>ROUND(VLOOKUP(EVID_HNOJENI!N2341,HNOJIVA_ALL!$A$2:$Z$3303,17,FALSE)*K2341*IF(L2341="t",10,IF(L2341="kg",0.01,IF(L2341="q",1,IF(L2341="l",0.01*VLOOKUP(EVID_HNOJENI!N2341,HNOJIVA_ALL!$A$2:$AE$3303,31,FALSE),"CHYBA")))),2)</f>
        <v>#N/A</v>
      </c>
      <c r="U2341" s="51" t="e">
        <f>ROUND(VLOOKUP(EVID_HNOJENI!N2341,HNOJIVA_ALL!$A$2:$Z$3303,20,FALSE)*K2341*IF(L2341="t",10,IF(L2341="kg",0.01,IF(L2341="q",1,IF(L2341="l",0.01*VLOOKUP(EVID_HNOJENI!N2341,HNOJIVA_ALL!$A$2:$AE$3303,31,FALSE),"CHYBA")))),2)</f>
        <v>#N/A</v>
      </c>
    </row>
    <row r="2342" spans="1:21" x14ac:dyDescent="0.2">
      <c r="A2342" s="32"/>
      <c r="B2342" s="45" t="e">
        <f>VLOOKUP($A2342,EVID_OSEVU!$A$1:$M$4972,2,FALSE)</f>
        <v>#N/A</v>
      </c>
      <c r="C2342" s="45" t="e">
        <f>VLOOKUP($A2342,EVID_OSEVU!$A$1:$M$4972,3,FALSE)</f>
        <v>#N/A</v>
      </c>
      <c r="D2342" s="45" t="e">
        <f>VLOOKUP($A2342,EVID_OSEVU!$A$1:$M$4972,4,FALSE)</f>
        <v>#N/A</v>
      </c>
      <c r="E2342" s="45" t="e">
        <f>VLOOKUP($A2342,EVID_OSEVU!$A$1:$M$4972,7,FALSE)</f>
        <v>#N/A</v>
      </c>
      <c r="F2342" s="45" t="e">
        <f>VLOOKUP($A2342,EVID_OSEVU!$A$1:$M$4972,8,FALSE)</f>
        <v>#N/A</v>
      </c>
      <c r="G2342" s="45" t="e">
        <f>VLOOKUP($A2342,EVID_OSEVU!$A$1:$M$4972,11,FALSE)</f>
        <v>#N/A</v>
      </c>
      <c r="H2342" s="35"/>
      <c r="I2342" s="48"/>
      <c r="J2342" s="33" t="e">
        <f>VLOOKUP($A2342,EVID_OSEVU!$A$1:$M$4972,11,FALSE)</f>
        <v>#N/A</v>
      </c>
      <c r="K2342" s="39"/>
      <c r="L2342" s="49"/>
      <c r="M2342" s="89" t="e">
        <f t="shared" si="36"/>
        <v>#N/A</v>
      </c>
      <c r="N2342" s="50"/>
      <c r="O2342" s="37" t="e">
        <f>VLOOKUP(EVID_HNOJENI!N2342,HNOJIVA_ALL!$A$2:$Z$3303,4,FALSE)</f>
        <v>#N/A</v>
      </c>
      <c r="P2342" s="51" t="e">
        <f>ROUND(VLOOKUP(EVID_HNOJENI!N2342,HNOJIVA_ALL!$A$2:$Z$3303,14,FALSE)*K2342*IF(L2342="t",10,IF(L2342="kg",0.01,IF(L2342="q",1,IF(L2342="l",0.01*VLOOKUP(EVID_HNOJENI!N2342,HNOJIVA_ALL!$A$2:$AE$3303,31,FALSE),"CHYBA")))),2)</f>
        <v>#N/A</v>
      </c>
      <c r="Q2342" s="51" t="e">
        <f>ROUND(VLOOKUP(EVID_HNOJENI!N2342,HNOJIVA_ALL!$A$2:$Z$3303,15,FALSE)*K2342*IF(L2342="t",10,IF(L2342="kg",0.01,IF(L2342="q",1,IF(L2342="l",0.01*VLOOKUP(EVID_HNOJENI!N2342,HNOJIVA_ALL!$A$2:$AE$3303,31,FALSE),"CHYBA")))),2)</f>
        <v>#N/A</v>
      </c>
      <c r="R2342" s="51" t="e">
        <f>ROUND(VLOOKUP(EVID_HNOJENI!N2342,HNOJIVA_ALL!$A$2:$Z$3303,16,FALSE)*K2342*IF(L2342="t",10,IF(L2342="kg",0.01,IF(L2342="q",1,IF(L2342="l",0.01*VLOOKUP(EVID_HNOJENI!N2342,HNOJIVA_ALL!$A$2:$AE$3303,31,FALSE),"CHYBA")))),2)</f>
        <v>#N/A</v>
      </c>
      <c r="S2342" s="51" t="e">
        <f>ROUND(VLOOKUP(EVID_HNOJENI!N2342,HNOJIVA_ALL!$A$2:$Z$3303,18,FALSE)*K2342*IF(L2342="t",10,IF(L2342="kg",0.01,IF(L2342="q",1,IF(L2342="l",0.01*VLOOKUP(EVID_HNOJENI!N2342,HNOJIVA_ALL!$A$2:$AE$3303,31,FALSE),"CHYBA")))),2)</f>
        <v>#N/A</v>
      </c>
      <c r="T2342" s="51" t="e">
        <f>ROUND(VLOOKUP(EVID_HNOJENI!N2342,HNOJIVA_ALL!$A$2:$Z$3303,17,FALSE)*K2342*IF(L2342="t",10,IF(L2342="kg",0.01,IF(L2342="q",1,IF(L2342="l",0.01*VLOOKUP(EVID_HNOJENI!N2342,HNOJIVA_ALL!$A$2:$AE$3303,31,FALSE),"CHYBA")))),2)</f>
        <v>#N/A</v>
      </c>
      <c r="U2342" s="51" t="e">
        <f>ROUND(VLOOKUP(EVID_HNOJENI!N2342,HNOJIVA_ALL!$A$2:$Z$3303,20,FALSE)*K2342*IF(L2342="t",10,IF(L2342="kg",0.01,IF(L2342="q",1,IF(L2342="l",0.01*VLOOKUP(EVID_HNOJENI!N2342,HNOJIVA_ALL!$A$2:$AE$3303,31,FALSE),"CHYBA")))),2)</f>
        <v>#N/A</v>
      </c>
    </row>
    <row r="2343" spans="1:21" x14ac:dyDescent="0.2">
      <c r="A2343" s="32"/>
      <c r="B2343" s="45" t="e">
        <f>VLOOKUP($A2343,EVID_OSEVU!$A$1:$M$4972,2,FALSE)</f>
        <v>#N/A</v>
      </c>
      <c r="C2343" s="45" t="e">
        <f>VLOOKUP($A2343,EVID_OSEVU!$A$1:$M$4972,3,FALSE)</f>
        <v>#N/A</v>
      </c>
      <c r="D2343" s="45" t="e">
        <f>VLOOKUP($A2343,EVID_OSEVU!$A$1:$M$4972,4,FALSE)</f>
        <v>#N/A</v>
      </c>
      <c r="E2343" s="45" t="e">
        <f>VLOOKUP($A2343,EVID_OSEVU!$A$1:$M$4972,7,FALSE)</f>
        <v>#N/A</v>
      </c>
      <c r="F2343" s="45" t="e">
        <f>VLOOKUP($A2343,EVID_OSEVU!$A$1:$M$4972,8,FALSE)</f>
        <v>#N/A</v>
      </c>
      <c r="G2343" s="45" t="e">
        <f>VLOOKUP($A2343,EVID_OSEVU!$A$1:$M$4972,11,FALSE)</f>
        <v>#N/A</v>
      </c>
      <c r="H2343" s="35"/>
      <c r="I2343" s="48"/>
      <c r="J2343" s="33" t="e">
        <f>VLOOKUP($A2343,EVID_OSEVU!$A$1:$M$4972,11,FALSE)</f>
        <v>#N/A</v>
      </c>
      <c r="K2343" s="39"/>
      <c r="L2343" s="49"/>
      <c r="M2343" s="89" t="e">
        <f t="shared" si="36"/>
        <v>#N/A</v>
      </c>
      <c r="N2343" s="50"/>
      <c r="O2343" s="37" t="e">
        <f>VLOOKUP(EVID_HNOJENI!N2343,HNOJIVA_ALL!$A$2:$Z$3303,4,FALSE)</f>
        <v>#N/A</v>
      </c>
      <c r="P2343" s="51" t="e">
        <f>ROUND(VLOOKUP(EVID_HNOJENI!N2343,HNOJIVA_ALL!$A$2:$Z$3303,14,FALSE)*K2343*IF(L2343="t",10,IF(L2343="kg",0.01,IF(L2343="q",1,IF(L2343="l",0.01*VLOOKUP(EVID_HNOJENI!N2343,HNOJIVA_ALL!$A$2:$AE$3303,31,FALSE),"CHYBA")))),2)</f>
        <v>#N/A</v>
      </c>
      <c r="Q2343" s="51" t="e">
        <f>ROUND(VLOOKUP(EVID_HNOJENI!N2343,HNOJIVA_ALL!$A$2:$Z$3303,15,FALSE)*K2343*IF(L2343="t",10,IF(L2343="kg",0.01,IF(L2343="q",1,IF(L2343="l",0.01*VLOOKUP(EVID_HNOJENI!N2343,HNOJIVA_ALL!$A$2:$AE$3303,31,FALSE),"CHYBA")))),2)</f>
        <v>#N/A</v>
      </c>
      <c r="R2343" s="51" t="e">
        <f>ROUND(VLOOKUP(EVID_HNOJENI!N2343,HNOJIVA_ALL!$A$2:$Z$3303,16,FALSE)*K2343*IF(L2343="t",10,IF(L2343="kg",0.01,IF(L2343="q",1,IF(L2343="l",0.01*VLOOKUP(EVID_HNOJENI!N2343,HNOJIVA_ALL!$A$2:$AE$3303,31,FALSE),"CHYBA")))),2)</f>
        <v>#N/A</v>
      </c>
      <c r="S2343" s="51" t="e">
        <f>ROUND(VLOOKUP(EVID_HNOJENI!N2343,HNOJIVA_ALL!$A$2:$Z$3303,18,FALSE)*K2343*IF(L2343="t",10,IF(L2343="kg",0.01,IF(L2343="q",1,IF(L2343="l",0.01*VLOOKUP(EVID_HNOJENI!N2343,HNOJIVA_ALL!$A$2:$AE$3303,31,FALSE),"CHYBA")))),2)</f>
        <v>#N/A</v>
      </c>
      <c r="T2343" s="51" t="e">
        <f>ROUND(VLOOKUP(EVID_HNOJENI!N2343,HNOJIVA_ALL!$A$2:$Z$3303,17,FALSE)*K2343*IF(L2343="t",10,IF(L2343="kg",0.01,IF(L2343="q",1,IF(L2343="l",0.01*VLOOKUP(EVID_HNOJENI!N2343,HNOJIVA_ALL!$A$2:$AE$3303,31,FALSE),"CHYBA")))),2)</f>
        <v>#N/A</v>
      </c>
      <c r="U2343" s="51" t="e">
        <f>ROUND(VLOOKUP(EVID_HNOJENI!N2343,HNOJIVA_ALL!$A$2:$Z$3303,20,FALSE)*K2343*IF(L2343="t",10,IF(L2343="kg",0.01,IF(L2343="q",1,IF(L2343="l",0.01*VLOOKUP(EVID_HNOJENI!N2343,HNOJIVA_ALL!$A$2:$AE$3303,31,FALSE),"CHYBA")))),2)</f>
        <v>#N/A</v>
      </c>
    </row>
    <row r="2344" spans="1:21" x14ac:dyDescent="0.2">
      <c r="A2344" s="32"/>
      <c r="B2344" s="45" t="e">
        <f>VLOOKUP($A2344,EVID_OSEVU!$A$1:$M$4972,2,FALSE)</f>
        <v>#N/A</v>
      </c>
      <c r="C2344" s="45" t="e">
        <f>VLOOKUP($A2344,EVID_OSEVU!$A$1:$M$4972,3,FALSE)</f>
        <v>#N/A</v>
      </c>
      <c r="D2344" s="45" t="e">
        <f>VLOOKUP($A2344,EVID_OSEVU!$A$1:$M$4972,4,FALSE)</f>
        <v>#N/A</v>
      </c>
      <c r="E2344" s="45" t="e">
        <f>VLOOKUP($A2344,EVID_OSEVU!$A$1:$M$4972,7,FALSE)</f>
        <v>#N/A</v>
      </c>
      <c r="F2344" s="45" t="e">
        <f>VLOOKUP($A2344,EVID_OSEVU!$A$1:$M$4972,8,FALSE)</f>
        <v>#N/A</v>
      </c>
      <c r="G2344" s="45" t="e">
        <f>VLOOKUP($A2344,EVID_OSEVU!$A$1:$M$4972,11,FALSE)</f>
        <v>#N/A</v>
      </c>
      <c r="H2344" s="35"/>
      <c r="I2344" s="48"/>
      <c r="J2344" s="33" t="e">
        <f>VLOOKUP($A2344,EVID_OSEVU!$A$1:$M$4972,11,FALSE)</f>
        <v>#N/A</v>
      </c>
      <c r="K2344" s="39"/>
      <c r="L2344" s="49"/>
      <c r="M2344" s="89" t="e">
        <f t="shared" si="36"/>
        <v>#N/A</v>
      </c>
      <c r="N2344" s="50"/>
      <c r="O2344" s="37" t="e">
        <f>VLOOKUP(EVID_HNOJENI!N2344,HNOJIVA_ALL!$A$2:$Z$3303,4,FALSE)</f>
        <v>#N/A</v>
      </c>
      <c r="P2344" s="51" t="e">
        <f>ROUND(VLOOKUP(EVID_HNOJENI!N2344,HNOJIVA_ALL!$A$2:$Z$3303,14,FALSE)*K2344*IF(L2344="t",10,IF(L2344="kg",0.01,IF(L2344="q",1,IF(L2344="l",0.01*VLOOKUP(EVID_HNOJENI!N2344,HNOJIVA_ALL!$A$2:$AE$3303,31,FALSE),"CHYBA")))),2)</f>
        <v>#N/A</v>
      </c>
      <c r="Q2344" s="51" t="e">
        <f>ROUND(VLOOKUP(EVID_HNOJENI!N2344,HNOJIVA_ALL!$A$2:$Z$3303,15,FALSE)*K2344*IF(L2344="t",10,IF(L2344="kg",0.01,IF(L2344="q",1,IF(L2344="l",0.01*VLOOKUP(EVID_HNOJENI!N2344,HNOJIVA_ALL!$A$2:$AE$3303,31,FALSE),"CHYBA")))),2)</f>
        <v>#N/A</v>
      </c>
      <c r="R2344" s="51" t="e">
        <f>ROUND(VLOOKUP(EVID_HNOJENI!N2344,HNOJIVA_ALL!$A$2:$Z$3303,16,FALSE)*K2344*IF(L2344="t",10,IF(L2344="kg",0.01,IF(L2344="q",1,IF(L2344="l",0.01*VLOOKUP(EVID_HNOJENI!N2344,HNOJIVA_ALL!$A$2:$AE$3303,31,FALSE),"CHYBA")))),2)</f>
        <v>#N/A</v>
      </c>
      <c r="S2344" s="51" t="e">
        <f>ROUND(VLOOKUP(EVID_HNOJENI!N2344,HNOJIVA_ALL!$A$2:$Z$3303,18,FALSE)*K2344*IF(L2344="t",10,IF(L2344="kg",0.01,IF(L2344="q",1,IF(L2344="l",0.01*VLOOKUP(EVID_HNOJENI!N2344,HNOJIVA_ALL!$A$2:$AE$3303,31,FALSE),"CHYBA")))),2)</f>
        <v>#N/A</v>
      </c>
      <c r="T2344" s="51" t="e">
        <f>ROUND(VLOOKUP(EVID_HNOJENI!N2344,HNOJIVA_ALL!$A$2:$Z$3303,17,FALSE)*K2344*IF(L2344="t",10,IF(L2344="kg",0.01,IF(L2344="q",1,IF(L2344="l",0.01*VLOOKUP(EVID_HNOJENI!N2344,HNOJIVA_ALL!$A$2:$AE$3303,31,FALSE),"CHYBA")))),2)</f>
        <v>#N/A</v>
      </c>
      <c r="U2344" s="51" t="e">
        <f>ROUND(VLOOKUP(EVID_HNOJENI!N2344,HNOJIVA_ALL!$A$2:$Z$3303,20,FALSE)*K2344*IF(L2344="t",10,IF(L2344="kg",0.01,IF(L2344="q",1,IF(L2344="l",0.01*VLOOKUP(EVID_HNOJENI!N2344,HNOJIVA_ALL!$A$2:$AE$3303,31,FALSE),"CHYBA")))),2)</f>
        <v>#N/A</v>
      </c>
    </row>
    <row r="2345" spans="1:21" x14ac:dyDescent="0.2">
      <c r="A2345" s="32"/>
      <c r="B2345" s="45" t="e">
        <f>VLOOKUP($A2345,EVID_OSEVU!$A$1:$M$4972,2,FALSE)</f>
        <v>#N/A</v>
      </c>
      <c r="C2345" s="45" t="e">
        <f>VLOOKUP($A2345,EVID_OSEVU!$A$1:$M$4972,3,FALSE)</f>
        <v>#N/A</v>
      </c>
      <c r="D2345" s="45" t="e">
        <f>VLOOKUP($A2345,EVID_OSEVU!$A$1:$M$4972,4,FALSE)</f>
        <v>#N/A</v>
      </c>
      <c r="E2345" s="45" t="e">
        <f>VLOOKUP($A2345,EVID_OSEVU!$A$1:$M$4972,7,FALSE)</f>
        <v>#N/A</v>
      </c>
      <c r="F2345" s="45" t="e">
        <f>VLOOKUP($A2345,EVID_OSEVU!$A$1:$M$4972,8,FALSE)</f>
        <v>#N/A</v>
      </c>
      <c r="G2345" s="45" t="e">
        <f>VLOOKUP($A2345,EVID_OSEVU!$A$1:$M$4972,11,FALSE)</f>
        <v>#N/A</v>
      </c>
      <c r="H2345" s="35"/>
      <c r="I2345" s="48"/>
      <c r="J2345" s="33" t="e">
        <f>VLOOKUP($A2345,EVID_OSEVU!$A$1:$M$4972,11,FALSE)</f>
        <v>#N/A</v>
      </c>
      <c r="K2345" s="39"/>
      <c r="L2345" s="49"/>
      <c r="M2345" s="89" t="e">
        <f t="shared" si="36"/>
        <v>#N/A</v>
      </c>
      <c r="N2345" s="50"/>
      <c r="O2345" s="37" t="e">
        <f>VLOOKUP(EVID_HNOJENI!N2345,HNOJIVA_ALL!$A$2:$Z$3303,4,FALSE)</f>
        <v>#N/A</v>
      </c>
      <c r="P2345" s="51" t="e">
        <f>ROUND(VLOOKUP(EVID_HNOJENI!N2345,HNOJIVA_ALL!$A$2:$Z$3303,14,FALSE)*K2345*IF(L2345="t",10,IF(L2345="kg",0.01,IF(L2345="q",1,IF(L2345="l",0.01*VLOOKUP(EVID_HNOJENI!N2345,HNOJIVA_ALL!$A$2:$AE$3303,31,FALSE),"CHYBA")))),2)</f>
        <v>#N/A</v>
      </c>
      <c r="Q2345" s="51" t="e">
        <f>ROUND(VLOOKUP(EVID_HNOJENI!N2345,HNOJIVA_ALL!$A$2:$Z$3303,15,FALSE)*K2345*IF(L2345="t",10,IF(L2345="kg",0.01,IF(L2345="q",1,IF(L2345="l",0.01*VLOOKUP(EVID_HNOJENI!N2345,HNOJIVA_ALL!$A$2:$AE$3303,31,FALSE),"CHYBA")))),2)</f>
        <v>#N/A</v>
      </c>
      <c r="R2345" s="51" t="e">
        <f>ROUND(VLOOKUP(EVID_HNOJENI!N2345,HNOJIVA_ALL!$A$2:$Z$3303,16,FALSE)*K2345*IF(L2345="t",10,IF(L2345="kg",0.01,IF(L2345="q",1,IF(L2345="l",0.01*VLOOKUP(EVID_HNOJENI!N2345,HNOJIVA_ALL!$A$2:$AE$3303,31,FALSE),"CHYBA")))),2)</f>
        <v>#N/A</v>
      </c>
      <c r="S2345" s="51" t="e">
        <f>ROUND(VLOOKUP(EVID_HNOJENI!N2345,HNOJIVA_ALL!$A$2:$Z$3303,18,FALSE)*K2345*IF(L2345="t",10,IF(L2345="kg",0.01,IF(L2345="q",1,IF(L2345="l",0.01*VLOOKUP(EVID_HNOJENI!N2345,HNOJIVA_ALL!$A$2:$AE$3303,31,FALSE),"CHYBA")))),2)</f>
        <v>#N/A</v>
      </c>
      <c r="T2345" s="51" t="e">
        <f>ROUND(VLOOKUP(EVID_HNOJENI!N2345,HNOJIVA_ALL!$A$2:$Z$3303,17,FALSE)*K2345*IF(L2345="t",10,IF(L2345="kg",0.01,IF(L2345="q",1,IF(L2345="l",0.01*VLOOKUP(EVID_HNOJENI!N2345,HNOJIVA_ALL!$A$2:$AE$3303,31,FALSE),"CHYBA")))),2)</f>
        <v>#N/A</v>
      </c>
      <c r="U2345" s="51" t="e">
        <f>ROUND(VLOOKUP(EVID_HNOJENI!N2345,HNOJIVA_ALL!$A$2:$Z$3303,20,FALSE)*K2345*IF(L2345="t",10,IF(L2345="kg",0.01,IF(L2345="q",1,IF(L2345="l",0.01*VLOOKUP(EVID_HNOJENI!N2345,HNOJIVA_ALL!$A$2:$AE$3303,31,FALSE),"CHYBA")))),2)</f>
        <v>#N/A</v>
      </c>
    </row>
    <row r="2346" spans="1:21" x14ac:dyDescent="0.2">
      <c r="A2346" s="32"/>
      <c r="B2346" s="45" t="e">
        <f>VLOOKUP($A2346,EVID_OSEVU!$A$1:$M$4972,2,FALSE)</f>
        <v>#N/A</v>
      </c>
      <c r="C2346" s="45" t="e">
        <f>VLOOKUP($A2346,EVID_OSEVU!$A$1:$M$4972,3,FALSE)</f>
        <v>#N/A</v>
      </c>
      <c r="D2346" s="45" t="e">
        <f>VLOOKUP($A2346,EVID_OSEVU!$A$1:$M$4972,4,FALSE)</f>
        <v>#N/A</v>
      </c>
      <c r="E2346" s="45" t="e">
        <f>VLOOKUP($A2346,EVID_OSEVU!$A$1:$M$4972,7,FALSE)</f>
        <v>#N/A</v>
      </c>
      <c r="F2346" s="45" t="e">
        <f>VLOOKUP($A2346,EVID_OSEVU!$A$1:$M$4972,8,FALSE)</f>
        <v>#N/A</v>
      </c>
      <c r="G2346" s="45" t="e">
        <f>VLOOKUP($A2346,EVID_OSEVU!$A$1:$M$4972,11,FALSE)</f>
        <v>#N/A</v>
      </c>
      <c r="H2346" s="35"/>
      <c r="I2346" s="48"/>
      <c r="J2346" s="33" t="e">
        <f>VLOOKUP($A2346,EVID_OSEVU!$A$1:$M$4972,11,FALSE)</f>
        <v>#N/A</v>
      </c>
      <c r="K2346" s="39"/>
      <c r="L2346" s="49"/>
      <c r="M2346" s="89" t="e">
        <f t="shared" si="36"/>
        <v>#N/A</v>
      </c>
      <c r="N2346" s="50"/>
      <c r="O2346" s="37" t="e">
        <f>VLOOKUP(EVID_HNOJENI!N2346,HNOJIVA_ALL!$A$2:$Z$3303,4,FALSE)</f>
        <v>#N/A</v>
      </c>
      <c r="P2346" s="51" t="e">
        <f>ROUND(VLOOKUP(EVID_HNOJENI!N2346,HNOJIVA_ALL!$A$2:$Z$3303,14,FALSE)*K2346*IF(L2346="t",10,IF(L2346="kg",0.01,IF(L2346="q",1,IF(L2346="l",0.01*VLOOKUP(EVID_HNOJENI!N2346,HNOJIVA_ALL!$A$2:$AE$3303,31,FALSE),"CHYBA")))),2)</f>
        <v>#N/A</v>
      </c>
      <c r="Q2346" s="51" t="e">
        <f>ROUND(VLOOKUP(EVID_HNOJENI!N2346,HNOJIVA_ALL!$A$2:$Z$3303,15,FALSE)*K2346*IF(L2346="t",10,IF(L2346="kg",0.01,IF(L2346="q",1,IF(L2346="l",0.01*VLOOKUP(EVID_HNOJENI!N2346,HNOJIVA_ALL!$A$2:$AE$3303,31,FALSE),"CHYBA")))),2)</f>
        <v>#N/A</v>
      </c>
      <c r="R2346" s="51" t="e">
        <f>ROUND(VLOOKUP(EVID_HNOJENI!N2346,HNOJIVA_ALL!$A$2:$Z$3303,16,FALSE)*K2346*IF(L2346="t",10,IF(L2346="kg",0.01,IF(L2346="q",1,IF(L2346="l",0.01*VLOOKUP(EVID_HNOJENI!N2346,HNOJIVA_ALL!$A$2:$AE$3303,31,FALSE),"CHYBA")))),2)</f>
        <v>#N/A</v>
      </c>
      <c r="S2346" s="51" t="e">
        <f>ROUND(VLOOKUP(EVID_HNOJENI!N2346,HNOJIVA_ALL!$A$2:$Z$3303,18,FALSE)*K2346*IF(L2346="t",10,IF(L2346="kg",0.01,IF(L2346="q",1,IF(L2346="l",0.01*VLOOKUP(EVID_HNOJENI!N2346,HNOJIVA_ALL!$A$2:$AE$3303,31,FALSE),"CHYBA")))),2)</f>
        <v>#N/A</v>
      </c>
      <c r="T2346" s="51" t="e">
        <f>ROUND(VLOOKUP(EVID_HNOJENI!N2346,HNOJIVA_ALL!$A$2:$Z$3303,17,FALSE)*K2346*IF(L2346="t",10,IF(L2346="kg",0.01,IF(L2346="q",1,IF(L2346="l",0.01*VLOOKUP(EVID_HNOJENI!N2346,HNOJIVA_ALL!$A$2:$AE$3303,31,FALSE),"CHYBA")))),2)</f>
        <v>#N/A</v>
      </c>
      <c r="U2346" s="51" t="e">
        <f>ROUND(VLOOKUP(EVID_HNOJENI!N2346,HNOJIVA_ALL!$A$2:$Z$3303,20,FALSE)*K2346*IF(L2346="t",10,IF(L2346="kg",0.01,IF(L2346="q",1,IF(L2346="l",0.01*VLOOKUP(EVID_HNOJENI!N2346,HNOJIVA_ALL!$A$2:$AE$3303,31,FALSE),"CHYBA")))),2)</f>
        <v>#N/A</v>
      </c>
    </row>
    <row r="2347" spans="1:21" x14ac:dyDescent="0.2">
      <c r="A2347" s="32"/>
      <c r="B2347" s="45" t="e">
        <f>VLOOKUP($A2347,EVID_OSEVU!$A$1:$M$4972,2,FALSE)</f>
        <v>#N/A</v>
      </c>
      <c r="C2347" s="45" t="e">
        <f>VLOOKUP($A2347,EVID_OSEVU!$A$1:$M$4972,3,FALSE)</f>
        <v>#N/A</v>
      </c>
      <c r="D2347" s="45" t="e">
        <f>VLOOKUP($A2347,EVID_OSEVU!$A$1:$M$4972,4,FALSE)</f>
        <v>#N/A</v>
      </c>
      <c r="E2347" s="45" t="e">
        <f>VLOOKUP($A2347,EVID_OSEVU!$A$1:$M$4972,7,FALSE)</f>
        <v>#N/A</v>
      </c>
      <c r="F2347" s="45" t="e">
        <f>VLOOKUP($A2347,EVID_OSEVU!$A$1:$M$4972,8,FALSE)</f>
        <v>#N/A</v>
      </c>
      <c r="G2347" s="45" t="e">
        <f>VLOOKUP($A2347,EVID_OSEVU!$A$1:$M$4972,11,FALSE)</f>
        <v>#N/A</v>
      </c>
      <c r="H2347" s="35"/>
      <c r="I2347" s="48"/>
      <c r="J2347" s="33" t="e">
        <f>VLOOKUP($A2347,EVID_OSEVU!$A$1:$M$4972,11,FALSE)</f>
        <v>#N/A</v>
      </c>
      <c r="K2347" s="39"/>
      <c r="L2347" s="49"/>
      <c r="M2347" s="89" t="e">
        <f t="shared" si="36"/>
        <v>#N/A</v>
      </c>
      <c r="N2347" s="50"/>
      <c r="O2347" s="37" t="e">
        <f>VLOOKUP(EVID_HNOJENI!N2347,HNOJIVA_ALL!$A$2:$Z$3303,4,FALSE)</f>
        <v>#N/A</v>
      </c>
      <c r="P2347" s="51" t="e">
        <f>ROUND(VLOOKUP(EVID_HNOJENI!N2347,HNOJIVA_ALL!$A$2:$Z$3303,14,FALSE)*K2347*IF(L2347="t",10,IF(L2347="kg",0.01,IF(L2347="q",1,IF(L2347="l",0.01*VLOOKUP(EVID_HNOJENI!N2347,HNOJIVA_ALL!$A$2:$AE$3303,31,FALSE),"CHYBA")))),2)</f>
        <v>#N/A</v>
      </c>
      <c r="Q2347" s="51" t="e">
        <f>ROUND(VLOOKUP(EVID_HNOJENI!N2347,HNOJIVA_ALL!$A$2:$Z$3303,15,FALSE)*K2347*IF(L2347="t",10,IF(L2347="kg",0.01,IF(L2347="q",1,IF(L2347="l",0.01*VLOOKUP(EVID_HNOJENI!N2347,HNOJIVA_ALL!$A$2:$AE$3303,31,FALSE),"CHYBA")))),2)</f>
        <v>#N/A</v>
      </c>
      <c r="R2347" s="51" t="e">
        <f>ROUND(VLOOKUP(EVID_HNOJENI!N2347,HNOJIVA_ALL!$A$2:$Z$3303,16,FALSE)*K2347*IF(L2347="t",10,IF(L2347="kg",0.01,IF(L2347="q",1,IF(L2347="l",0.01*VLOOKUP(EVID_HNOJENI!N2347,HNOJIVA_ALL!$A$2:$AE$3303,31,FALSE),"CHYBA")))),2)</f>
        <v>#N/A</v>
      </c>
      <c r="S2347" s="51" t="e">
        <f>ROUND(VLOOKUP(EVID_HNOJENI!N2347,HNOJIVA_ALL!$A$2:$Z$3303,18,FALSE)*K2347*IF(L2347="t",10,IF(L2347="kg",0.01,IF(L2347="q",1,IF(L2347="l",0.01*VLOOKUP(EVID_HNOJENI!N2347,HNOJIVA_ALL!$A$2:$AE$3303,31,FALSE),"CHYBA")))),2)</f>
        <v>#N/A</v>
      </c>
      <c r="T2347" s="51" t="e">
        <f>ROUND(VLOOKUP(EVID_HNOJENI!N2347,HNOJIVA_ALL!$A$2:$Z$3303,17,FALSE)*K2347*IF(L2347="t",10,IF(L2347="kg",0.01,IF(L2347="q",1,IF(L2347="l",0.01*VLOOKUP(EVID_HNOJENI!N2347,HNOJIVA_ALL!$A$2:$AE$3303,31,FALSE),"CHYBA")))),2)</f>
        <v>#N/A</v>
      </c>
      <c r="U2347" s="51" t="e">
        <f>ROUND(VLOOKUP(EVID_HNOJENI!N2347,HNOJIVA_ALL!$A$2:$Z$3303,20,FALSE)*K2347*IF(L2347="t",10,IF(L2347="kg",0.01,IF(L2347="q",1,IF(L2347="l",0.01*VLOOKUP(EVID_HNOJENI!N2347,HNOJIVA_ALL!$A$2:$AE$3303,31,FALSE),"CHYBA")))),2)</f>
        <v>#N/A</v>
      </c>
    </row>
    <row r="2348" spans="1:21" x14ac:dyDescent="0.2">
      <c r="A2348" s="32"/>
      <c r="B2348" s="45" t="e">
        <f>VLOOKUP($A2348,EVID_OSEVU!$A$1:$M$4972,2,FALSE)</f>
        <v>#N/A</v>
      </c>
      <c r="C2348" s="45" t="e">
        <f>VLOOKUP($A2348,EVID_OSEVU!$A$1:$M$4972,3,FALSE)</f>
        <v>#N/A</v>
      </c>
      <c r="D2348" s="45" t="e">
        <f>VLOOKUP($A2348,EVID_OSEVU!$A$1:$M$4972,4,FALSE)</f>
        <v>#N/A</v>
      </c>
      <c r="E2348" s="45" t="e">
        <f>VLOOKUP($A2348,EVID_OSEVU!$A$1:$M$4972,7,FALSE)</f>
        <v>#N/A</v>
      </c>
      <c r="F2348" s="45" t="e">
        <f>VLOOKUP($A2348,EVID_OSEVU!$A$1:$M$4972,8,FALSE)</f>
        <v>#N/A</v>
      </c>
      <c r="G2348" s="45" t="e">
        <f>VLOOKUP($A2348,EVID_OSEVU!$A$1:$M$4972,11,FALSE)</f>
        <v>#N/A</v>
      </c>
      <c r="H2348" s="35"/>
      <c r="I2348" s="48"/>
      <c r="J2348" s="33" t="e">
        <f>VLOOKUP($A2348,EVID_OSEVU!$A$1:$M$4972,11,FALSE)</f>
        <v>#N/A</v>
      </c>
      <c r="K2348" s="39"/>
      <c r="L2348" s="49"/>
      <c r="M2348" s="89" t="e">
        <f t="shared" si="36"/>
        <v>#N/A</v>
      </c>
      <c r="N2348" s="50"/>
      <c r="O2348" s="37" t="e">
        <f>VLOOKUP(EVID_HNOJENI!N2348,HNOJIVA_ALL!$A$2:$Z$3303,4,FALSE)</f>
        <v>#N/A</v>
      </c>
      <c r="P2348" s="51" t="e">
        <f>ROUND(VLOOKUP(EVID_HNOJENI!N2348,HNOJIVA_ALL!$A$2:$Z$3303,14,FALSE)*K2348*IF(L2348="t",10,IF(L2348="kg",0.01,IF(L2348="q",1,IF(L2348="l",0.01*VLOOKUP(EVID_HNOJENI!N2348,HNOJIVA_ALL!$A$2:$AE$3303,31,FALSE),"CHYBA")))),2)</f>
        <v>#N/A</v>
      </c>
      <c r="Q2348" s="51" t="e">
        <f>ROUND(VLOOKUP(EVID_HNOJENI!N2348,HNOJIVA_ALL!$A$2:$Z$3303,15,FALSE)*K2348*IF(L2348="t",10,IF(L2348="kg",0.01,IF(L2348="q",1,IF(L2348="l",0.01*VLOOKUP(EVID_HNOJENI!N2348,HNOJIVA_ALL!$A$2:$AE$3303,31,FALSE),"CHYBA")))),2)</f>
        <v>#N/A</v>
      </c>
      <c r="R2348" s="51" t="e">
        <f>ROUND(VLOOKUP(EVID_HNOJENI!N2348,HNOJIVA_ALL!$A$2:$Z$3303,16,FALSE)*K2348*IF(L2348="t",10,IF(L2348="kg",0.01,IF(L2348="q",1,IF(L2348="l",0.01*VLOOKUP(EVID_HNOJENI!N2348,HNOJIVA_ALL!$A$2:$AE$3303,31,FALSE),"CHYBA")))),2)</f>
        <v>#N/A</v>
      </c>
      <c r="S2348" s="51" t="e">
        <f>ROUND(VLOOKUP(EVID_HNOJENI!N2348,HNOJIVA_ALL!$A$2:$Z$3303,18,FALSE)*K2348*IF(L2348="t",10,IF(L2348="kg",0.01,IF(L2348="q",1,IF(L2348="l",0.01*VLOOKUP(EVID_HNOJENI!N2348,HNOJIVA_ALL!$A$2:$AE$3303,31,FALSE),"CHYBA")))),2)</f>
        <v>#N/A</v>
      </c>
      <c r="T2348" s="51" t="e">
        <f>ROUND(VLOOKUP(EVID_HNOJENI!N2348,HNOJIVA_ALL!$A$2:$Z$3303,17,FALSE)*K2348*IF(L2348="t",10,IF(L2348="kg",0.01,IF(L2348="q",1,IF(L2348="l",0.01*VLOOKUP(EVID_HNOJENI!N2348,HNOJIVA_ALL!$A$2:$AE$3303,31,FALSE),"CHYBA")))),2)</f>
        <v>#N/A</v>
      </c>
      <c r="U2348" s="51" t="e">
        <f>ROUND(VLOOKUP(EVID_HNOJENI!N2348,HNOJIVA_ALL!$A$2:$Z$3303,20,FALSE)*K2348*IF(L2348="t",10,IF(L2348="kg",0.01,IF(L2348="q",1,IF(L2348="l",0.01*VLOOKUP(EVID_HNOJENI!N2348,HNOJIVA_ALL!$A$2:$AE$3303,31,FALSE),"CHYBA")))),2)</f>
        <v>#N/A</v>
      </c>
    </row>
    <row r="2349" spans="1:21" x14ac:dyDescent="0.2">
      <c r="A2349" s="32"/>
      <c r="B2349" s="45" t="e">
        <f>VLOOKUP($A2349,EVID_OSEVU!$A$1:$M$4972,2,FALSE)</f>
        <v>#N/A</v>
      </c>
      <c r="C2349" s="45" t="e">
        <f>VLOOKUP($A2349,EVID_OSEVU!$A$1:$M$4972,3,FALSE)</f>
        <v>#N/A</v>
      </c>
      <c r="D2349" s="45" t="e">
        <f>VLOOKUP($A2349,EVID_OSEVU!$A$1:$M$4972,4,FALSE)</f>
        <v>#N/A</v>
      </c>
      <c r="E2349" s="45" t="e">
        <f>VLOOKUP($A2349,EVID_OSEVU!$A$1:$M$4972,7,FALSE)</f>
        <v>#N/A</v>
      </c>
      <c r="F2349" s="45" t="e">
        <f>VLOOKUP($A2349,EVID_OSEVU!$A$1:$M$4972,8,FALSE)</f>
        <v>#N/A</v>
      </c>
      <c r="G2349" s="45" t="e">
        <f>VLOOKUP($A2349,EVID_OSEVU!$A$1:$M$4972,11,FALSE)</f>
        <v>#N/A</v>
      </c>
      <c r="H2349" s="35"/>
      <c r="I2349" s="48"/>
      <c r="J2349" s="33" t="e">
        <f>VLOOKUP($A2349,EVID_OSEVU!$A$1:$M$4972,11,FALSE)</f>
        <v>#N/A</v>
      </c>
      <c r="K2349" s="39"/>
      <c r="L2349" s="49"/>
      <c r="M2349" s="89" t="e">
        <f t="shared" si="36"/>
        <v>#N/A</v>
      </c>
      <c r="N2349" s="50"/>
      <c r="O2349" s="37" t="e">
        <f>VLOOKUP(EVID_HNOJENI!N2349,HNOJIVA_ALL!$A$2:$Z$3303,4,FALSE)</f>
        <v>#N/A</v>
      </c>
      <c r="P2349" s="51" t="e">
        <f>ROUND(VLOOKUP(EVID_HNOJENI!N2349,HNOJIVA_ALL!$A$2:$Z$3303,14,FALSE)*K2349*IF(L2349="t",10,IF(L2349="kg",0.01,IF(L2349="q",1,IF(L2349="l",0.01*VLOOKUP(EVID_HNOJENI!N2349,HNOJIVA_ALL!$A$2:$AE$3303,31,FALSE),"CHYBA")))),2)</f>
        <v>#N/A</v>
      </c>
      <c r="Q2349" s="51" t="e">
        <f>ROUND(VLOOKUP(EVID_HNOJENI!N2349,HNOJIVA_ALL!$A$2:$Z$3303,15,FALSE)*K2349*IF(L2349="t",10,IF(L2349="kg",0.01,IF(L2349="q",1,IF(L2349="l",0.01*VLOOKUP(EVID_HNOJENI!N2349,HNOJIVA_ALL!$A$2:$AE$3303,31,FALSE),"CHYBA")))),2)</f>
        <v>#N/A</v>
      </c>
      <c r="R2349" s="51" t="e">
        <f>ROUND(VLOOKUP(EVID_HNOJENI!N2349,HNOJIVA_ALL!$A$2:$Z$3303,16,FALSE)*K2349*IF(L2349="t",10,IF(L2349="kg",0.01,IF(L2349="q",1,IF(L2349="l",0.01*VLOOKUP(EVID_HNOJENI!N2349,HNOJIVA_ALL!$A$2:$AE$3303,31,FALSE),"CHYBA")))),2)</f>
        <v>#N/A</v>
      </c>
      <c r="S2349" s="51" t="e">
        <f>ROUND(VLOOKUP(EVID_HNOJENI!N2349,HNOJIVA_ALL!$A$2:$Z$3303,18,FALSE)*K2349*IF(L2349="t",10,IF(L2349="kg",0.01,IF(L2349="q",1,IF(L2349="l",0.01*VLOOKUP(EVID_HNOJENI!N2349,HNOJIVA_ALL!$A$2:$AE$3303,31,FALSE),"CHYBA")))),2)</f>
        <v>#N/A</v>
      </c>
      <c r="T2349" s="51" t="e">
        <f>ROUND(VLOOKUP(EVID_HNOJENI!N2349,HNOJIVA_ALL!$A$2:$Z$3303,17,FALSE)*K2349*IF(L2349="t",10,IF(L2349="kg",0.01,IF(L2349="q",1,IF(L2349="l",0.01*VLOOKUP(EVID_HNOJENI!N2349,HNOJIVA_ALL!$A$2:$AE$3303,31,FALSE),"CHYBA")))),2)</f>
        <v>#N/A</v>
      </c>
      <c r="U2349" s="51" t="e">
        <f>ROUND(VLOOKUP(EVID_HNOJENI!N2349,HNOJIVA_ALL!$A$2:$Z$3303,20,FALSE)*K2349*IF(L2349="t",10,IF(L2349="kg",0.01,IF(L2349="q",1,IF(L2349="l",0.01*VLOOKUP(EVID_HNOJENI!N2349,HNOJIVA_ALL!$A$2:$AE$3303,31,FALSE),"CHYBA")))),2)</f>
        <v>#N/A</v>
      </c>
    </row>
    <row r="2350" spans="1:21" x14ac:dyDescent="0.2">
      <c r="A2350" s="32"/>
      <c r="B2350" s="45" t="e">
        <f>VLOOKUP($A2350,EVID_OSEVU!$A$1:$M$4972,2,FALSE)</f>
        <v>#N/A</v>
      </c>
      <c r="C2350" s="45" t="e">
        <f>VLOOKUP($A2350,EVID_OSEVU!$A$1:$M$4972,3,FALSE)</f>
        <v>#N/A</v>
      </c>
      <c r="D2350" s="45" t="e">
        <f>VLOOKUP($A2350,EVID_OSEVU!$A$1:$M$4972,4,FALSE)</f>
        <v>#N/A</v>
      </c>
      <c r="E2350" s="45" t="e">
        <f>VLOOKUP($A2350,EVID_OSEVU!$A$1:$M$4972,7,FALSE)</f>
        <v>#N/A</v>
      </c>
      <c r="F2350" s="45" t="e">
        <f>VLOOKUP($A2350,EVID_OSEVU!$A$1:$M$4972,8,FALSE)</f>
        <v>#N/A</v>
      </c>
      <c r="G2350" s="45" t="e">
        <f>VLOOKUP($A2350,EVID_OSEVU!$A$1:$M$4972,11,FALSE)</f>
        <v>#N/A</v>
      </c>
      <c r="H2350" s="35"/>
      <c r="I2350" s="48"/>
      <c r="J2350" s="33" t="e">
        <f>VLOOKUP($A2350,EVID_OSEVU!$A$1:$M$4972,11,FALSE)</f>
        <v>#N/A</v>
      </c>
      <c r="K2350" s="39"/>
      <c r="L2350" s="49"/>
      <c r="M2350" s="89" t="e">
        <f t="shared" si="36"/>
        <v>#N/A</v>
      </c>
      <c r="N2350" s="50"/>
      <c r="O2350" s="37" t="e">
        <f>VLOOKUP(EVID_HNOJENI!N2350,HNOJIVA_ALL!$A$2:$Z$3303,4,FALSE)</f>
        <v>#N/A</v>
      </c>
      <c r="P2350" s="51" t="e">
        <f>ROUND(VLOOKUP(EVID_HNOJENI!N2350,HNOJIVA_ALL!$A$2:$Z$3303,14,FALSE)*K2350*IF(L2350="t",10,IF(L2350="kg",0.01,IF(L2350="q",1,IF(L2350="l",0.01*VLOOKUP(EVID_HNOJENI!N2350,HNOJIVA_ALL!$A$2:$AE$3303,31,FALSE),"CHYBA")))),2)</f>
        <v>#N/A</v>
      </c>
      <c r="Q2350" s="51" t="e">
        <f>ROUND(VLOOKUP(EVID_HNOJENI!N2350,HNOJIVA_ALL!$A$2:$Z$3303,15,FALSE)*K2350*IF(L2350="t",10,IF(L2350="kg",0.01,IF(L2350="q",1,IF(L2350="l",0.01*VLOOKUP(EVID_HNOJENI!N2350,HNOJIVA_ALL!$A$2:$AE$3303,31,FALSE),"CHYBA")))),2)</f>
        <v>#N/A</v>
      </c>
      <c r="R2350" s="51" t="e">
        <f>ROUND(VLOOKUP(EVID_HNOJENI!N2350,HNOJIVA_ALL!$A$2:$Z$3303,16,FALSE)*K2350*IF(L2350="t",10,IF(L2350="kg",0.01,IF(L2350="q",1,IF(L2350="l",0.01*VLOOKUP(EVID_HNOJENI!N2350,HNOJIVA_ALL!$A$2:$AE$3303,31,FALSE),"CHYBA")))),2)</f>
        <v>#N/A</v>
      </c>
      <c r="S2350" s="51" t="e">
        <f>ROUND(VLOOKUP(EVID_HNOJENI!N2350,HNOJIVA_ALL!$A$2:$Z$3303,18,FALSE)*K2350*IF(L2350="t",10,IF(L2350="kg",0.01,IF(L2350="q",1,IF(L2350="l",0.01*VLOOKUP(EVID_HNOJENI!N2350,HNOJIVA_ALL!$A$2:$AE$3303,31,FALSE),"CHYBA")))),2)</f>
        <v>#N/A</v>
      </c>
      <c r="T2350" s="51" t="e">
        <f>ROUND(VLOOKUP(EVID_HNOJENI!N2350,HNOJIVA_ALL!$A$2:$Z$3303,17,FALSE)*K2350*IF(L2350="t",10,IF(L2350="kg",0.01,IF(L2350="q",1,IF(L2350="l",0.01*VLOOKUP(EVID_HNOJENI!N2350,HNOJIVA_ALL!$A$2:$AE$3303,31,FALSE),"CHYBA")))),2)</f>
        <v>#N/A</v>
      </c>
      <c r="U2350" s="51" t="e">
        <f>ROUND(VLOOKUP(EVID_HNOJENI!N2350,HNOJIVA_ALL!$A$2:$Z$3303,20,FALSE)*K2350*IF(L2350="t",10,IF(L2350="kg",0.01,IF(L2350="q",1,IF(L2350="l",0.01*VLOOKUP(EVID_HNOJENI!N2350,HNOJIVA_ALL!$A$2:$AE$3303,31,FALSE),"CHYBA")))),2)</f>
        <v>#N/A</v>
      </c>
    </row>
    <row r="2351" spans="1:21" x14ac:dyDescent="0.2">
      <c r="A2351" s="32"/>
      <c r="B2351" s="45" t="e">
        <f>VLOOKUP($A2351,EVID_OSEVU!$A$1:$M$4972,2,FALSE)</f>
        <v>#N/A</v>
      </c>
      <c r="C2351" s="45" t="e">
        <f>VLOOKUP($A2351,EVID_OSEVU!$A$1:$M$4972,3,FALSE)</f>
        <v>#N/A</v>
      </c>
      <c r="D2351" s="45" t="e">
        <f>VLOOKUP($A2351,EVID_OSEVU!$A$1:$M$4972,4,FALSE)</f>
        <v>#N/A</v>
      </c>
      <c r="E2351" s="45" t="e">
        <f>VLOOKUP($A2351,EVID_OSEVU!$A$1:$M$4972,7,FALSE)</f>
        <v>#N/A</v>
      </c>
      <c r="F2351" s="45" t="e">
        <f>VLOOKUP($A2351,EVID_OSEVU!$A$1:$M$4972,8,FALSE)</f>
        <v>#N/A</v>
      </c>
      <c r="G2351" s="45" t="e">
        <f>VLOOKUP($A2351,EVID_OSEVU!$A$1:$M$4972,11,FALSE)</f>
        <v>#N/A</v>
      </c>
      <c r="H2351" s="35"/>
      <c r="I2351" s="48"/>
      <c r="J2351" s="33" t="e">
        <f>VLOOKUP($A2351,EVID_OSEVU!$A$1:$M$4972,11,FALSE)</f>
        <v>#N/A</v>
      </c>
      <c r="K2351" s="39"/>
      <c r="L2351" s="49"/>
      <c r="M2351" s="89" t="e">
        <f t="shared" si="36"/>
        <v>#N/A</v>
      </c>
      <c r="N2351" s="50"/>
      <c r="O2351" s="37" t="e">
        <f>VLOOKUP(EVID_HNOJENI!N2351,HNOJIVA_ALL!$A$2:$Z$3303,4,FALSE)</f>
        <v>#N/A</v>
      </c>
      <c r="P2351" s="51" t="e">
        <f>ROUND(VLOOKUP(EVID_HNOJENI!N2351,HNOJIVA_ALL!$A$2:$Z$3303,14,FALSE)*K2351*IF(L2351="t",10,IF(L2351="kg",0.01,IF(L2351="q",1,IF(L2351="l",0.01*VLOOKUP(EVID_HNOJENI!N2351,HNOJIVA_ALL!$A$2:$AE$3303,31,FALSE),"CHYBA")))),2)</f>
        <v>#N/A</v>
      </c>
      <c r="Q2351" s="51" t="e">
        <f>ROUND(VLOOKUP(EVID_HNOJENI!N2351,HNOJIVA_ALL!$A$2:$Z$3303,15,FALSE)*K2351*IF(L2351="t",10,IF(L2351="kg",0.01,IF(L2351="q",1,IF(L2351="l",0.01*VLOOKUP(EVID_HNOJENI!N2351,HNOJIVA_ALL!$A$2:$AE$3303,31,FALSE),"CHYBA")))),2)</f>
        <v>#N/A</v>
      </c>
      <c r="R2351" s="51" t="e">
        <f>ROUND(VLOOKUP(EVID_HNOJENI!N2351,HNOJIVA_ALL!$A$2:$Z$3303,16,FALSE)*K2351*IF(L2351="t",10,IF(L2351="kg",0.01,IF(L2351="q",1,IF(L2351="l",0.01*VLOOKUP(EVID_HNOJENI!N2351,HNOJIVA_ALL!$A$2:$AE$3303,31,FALSE),"CHYBA")))),2)</f>
        <v>#N/A</v>
      </c>
      <c r="S2351" s="51" t="e">
        <f>ROUND(VLOOKUP(EVID_HNOJENI!N2351,HNOJIVA_ALL!$A$2:$Z$3303,18,FALSE)*K2351*IF(L2351="t",10,IF(L2351="kg",0.01,IF(L2351="q",1,IF(L2351="l",0.01*VLOOKUP(EVID_HNOJENI!N2351,HNOJIVA_ALL!$A$2:$AE$3303,31,FALSE),"CHYBA")))),2)</f>
        <v>#N/A</v>
      </c>
      <c r="T2351" s="51" t="e">
        <f>ROUND(VLOOKUP(EVID_HNOJENI!N2351,HNOJIVA_ALL!$A$2:$Z$3303,17,FALSE)*K2351*IF(L2351="t",10,IF(L2351="kg",0.01,IF(L2351="q",1,IF(L2351="l",0.01*VLOOKUP(EVID_HNOJENI!N2351,HNOJIVA_ALL!$A$2:$AE$3303,31,FALSE),"CHYBA")))),2)</f>
        <v>#N/A</v>
      </c>
      <c r="U2351" s="51" t="e">
        <f>ROUND(VLOOKUP(EVID_HNOJENI!N2351,HNOJIVA_ALL!$A$2:$Z$3303,20,FALSE)*K2351*IF(L2351="t",10,IF(L2351="kg",0.01,IF(L2351="q",1,IF(L2351="l",0.01*VLOOKUP(EVID_HNOJENI!N2351,HNOJIVA_ALL!$A$2:$AE$3303,31,FALSE),"CHYBA")))),2)</f>
        <v>#N/A</v>
      </c>
    </row>
    <row r="2352" spans="1:21" x14ac:dyDescent="0.2">
      <c r="A2352" s="32"/>
      <c r="B2352" s="45" t="e">
        <f>VLOOKUP($A2352,EVID_OSEVU!$A$1:$M$4972,2,FALSE)</f>
        <v>#N/A</v>
      </c>
      <c r="C2352" s="45" t="e">
        <f>VLOOKUP($A2352,EVID_OSEVU!$A$1:$M$4972,3,FALSE)</f>
        <v>#N/A</v>
      </c>
      <c r="D2352" s="45" t="e">
        <f>VLOOKUP($A2352,EVID_OSEVU!$A$1:$M$4972,4,FALSE)</f>
        <v>#N/A</v>
      </c>
      <c r="E2352" s="45" t="e">
        <f>VLOOKUP($A2352,EVID_OSEVU!$A$1:$M$4972,7,FALSE)</f>
        <v>#N/A</v>
      </c>
      <c r="F2352" s="45" t="e">
        <f>VLOOKUP($A2352,EVID_OSEVU!$A$1:$M$4972,8,FALSE)</f>
        <v>#N/A</v>
      </c>
      <c r="G2352" s="45" t="e">
        <f>VLOOKUP($A2352,EVID_OSEVU!$A$1:$M$4972,11,FALSE)</f>
        <v>#N/A</v>
      </c>
      <c r="H2352" s="35"/>
      <c r="I2352" s="48"/>
      <c r="J2352" s="33" t="e">
        <f>VLOOKUP($A2352,EVID_OSEVU!$A$1:$M$4972,11,FALSE)</f>
        <v>#N/A</v>
      </c>
      <c r="K2352" s="39"/>
      <c r="L2352" s="49"/>
      <c r="M2352" s="89" t="e">
        <f t="shared" si="36"/>
        <v>#N/A</v>
      </c>
      <c r="N2352" s="50"/>
      <c r="O2352" s="37" t="e">
        <f>VLOOKUP(EVID_HNOJENI!N2352,HNOJIVA_ALL!$A$2:$Z$3303,4,FALSE)</f>
        <v>#N/A</v>
      </c>
      <c r="P2352" s="51" t="e">
        <f>ROUND(VLOOKUP(EVID_HNOJENI!N2352,HNOJIVA_ALL!$A$2:$Z$3303,14,FALSE)*K2352*IF(L2352="t",10,IF(L2352="kg",0.01,IF(L2352="q",1,IF(L2352="l",0.01*VLOOKUP(EVID_HNOJENI!N2352,HNOJIVA_ALL!$A$2:$AE$3303,31,FALSE),"CHYBA")))),2)</f>
        <v>#N/A</v>
      </c>
      <c r="Q2352" s="51" t="e">
        <f>ROUND(VLOOKUP(EVID_HNOJENI!N2352,HNOJIVA_ALL!$A$2:$Z$3303,15,FALSE)*K2352*IF(L2352="t",10,IF(L2352="kg",0.01,IF(L2352="q",1,IF(L2352="l",0.01*VLOOKUP(EVID_HNOJENI!N2352,HNOJIVA_ALL!$A$2:$AE$3303,31,FALSE),"CHYBA")))),2)</f>
        <v>#N/A</v>
      </c>
      <c r="R2352" s="51" t="e">
        <f>ROUND(VLOOKUP(EVID_HNOJENI!N2352,HNOJIVA_ALL!$A$2:$Z$3303,16,FALSE)*K2352*IF(L2352="t",10,IF(L2352="kg",0.01,IF(L2352="q",1,IF(L2352="l",0.01*VLOOKUP(EVID_HNOJENI!N2352,HNOJIVA_ALL!$A$2:$AE$3303,31,FALSE),"CHYBA")))),2)</f>
        <v>#N/A</v>
      </c>
      <c r="S2352" s="51" t="e">
        <f>ROUND(VLOOKUP(EVID_HNOJENI!N2352,HNOJIVA_ALL!$A$2:$Z$3303,18,FALSE)*K2352*IF(L2352="t",10,IF(L2352="kg",0.01,IF(L2352="q",1,IF(L2352="l",0.01*VLOOKUP(EVID_HNOJENI!N2352,HNOJIVA_ALL!$A$2:$AE$3303,31,FALSE),"CHYBA")))),2)</f>
        <v>#N/A</v>
      </c>
      <c r="T2352" s="51" t="e">
        <f>ROUND(VLOOKUP(EVID_HNOJENI!N2352,HNOJIVA_ALL!$A$2:$Z$3303,17,FALSE)*K2352*IF(L2352="t",10,IF(L2352="kg",0.01,IF(L2352="q",1,IF(L2352="l",0.01*VLOOKUP(EVID_HNOJENI!N2352,HNOJIVA_ALL!$A$2:$AE$3303,31,FALSE),"CHYBA")))),2)</f>
        <v>#N/A</v>
      </c>
      <c r="U2352" s="51" t="e">
        <f>ROUND(VLOOKUP(EVID_HNOJENI!N2352,HNOJIVA_ALL!$A$2:$Z$3303,20,FALSE)*K2352*IF(L2352="t",10,IF(L2352="kg",0.01,IF(L2352="q",1,IF(L2352="l",0.01*VLOOKUP(EVID_HNOJENI!N2352,HNOJIVA_ALL!$A$2:$AE$3303,31,FALSE),"CHYBA")))),2)</f>
        <v>#N/A</v>
      </c>
    </row>
    <row r="2353" spans="1:21" x14ac:dyDescent="0.2">
      <c r="A2353" s="32"/>
      <c r="B2353" s="45" t="e">
        <f>VLOOKUP($A2353,EVID_OSEVU!$A$1:$M$4972,2,FALSE)</f>
        <v>#N/A</v>
      </c>
      <c r="C2353" s="45" t="e">
        <f>VLOOKUP($A2353,EVID_OSEVU!$A$1:$M$4972,3,FALSE)</f>
        <v>#N/A</v>
      </c>
      <c r="D2353" s="45" t="e">
        <f>VLOOKUP($A2353,EVID_OSEVU!$A$1:$M$4972,4,FALSE)</f>
        <v>#N/A</v>
      </c>
      <c r="E2353" s="45" t="e">
        <f>VLOOKUP($A2353,EVID_OSEVU!$A$1:$M$4972,7,FALSE)</f>
        <v>#N/A</v>
      </c>
      <c r="F2353" s="45" t="e">
        <f>VLOOKUP($A2353,EVID_OSEVU!$A$1:$M$4972,8,FALSE)</f>
        <v>#N/A</v>
      </c>
      <c r="G2353" s="45" t="e">
        <f>VLOOKUP($A2353,EVID_OSEVU!$A$1:$M$4972,11,FALSE)</f>
        <v>#N/A</v>
      </c>
      <c r="H2353" s="35"/>
      <c r="I2353" s="48"/>
      <c r="J2353" s="33" t="e">
        <f>VLOOKUP($A2353,EVID_OSEVU!$A$1:$M$4972,11,FALSE)</f>
        <v>#N/A</v>
      </c>
      <c r="K2353" s="39"/>
      <c r="L2353" s="49"/>
      <c r="M2353" s="89" t="e">
        <f t="shared" si="36"/>
        <v>#N/A</v>
      </c>
      <c r="N2353" s="50"/>
      <c r="O2353" s="37" t="e">
        <f>VLOOKUP(EVID_HNOJENI!N2353,HNOJIVA_ALL!$A$2:$Z$3303,4,FALSE)</f>
        <v>#N/A</v>
      </c>
      <c r="P2353" s="51" t="e">
        <f>ROUND(VLOOKUP(EVID_HNOJENI!N2353,HNOJIVA_ALL!$A$2:$Z$3303,14,FALSE)*K2353*IF(L2353="t",10,IF(L2353="kg",0.01,IF(L2353="q",1,IF(L2353="l",0.01*VLOOKUP(EVID_HNOJENI!N2353,HNOJIVA_ALL!$A$2:$AE$3303,31,FALSE),"CHYBA")))),2)</f>
        <v>#N/A</v>
      </c>
      <c r="Q2353" s="51" t="e">
        <f>ROUND(VLOOKUP(EVID_HNOJENI!N2353,HNOJIVA_ALL!$A$2:$Z$3303,15,FALSE)*K2353*IF(L2353="t",10,IF(L2353="kg",0.01,IF(L2353="q",1,IF(L2353="l",0.01*VLOOKUP(EVID_HNOJENI!N2353,HNOJIVA_ALL!$A$2:$AE$3303,31,FALSE),"CHYBA")))),2)</f>
        <v>#N/A</v>
      </c>
      <c r="R2353" s="51" t="e">
        <f>ROUND(VLOOKUP(EVID_HNOJENI!N2353,HNOJIVA_ALL!$A$2:$Z$3303,16,FALSE)*K2353*IF(L2353="t",10,IF(L2353="kg",0.01,IF(L2353="q",1,IF(L2353="l",0.01*VLOOKUP(EVID_HNOJENI!N2353,HNOJIVA_ALL!$A$2:$AE$3303,31,FALSE),"CHYBA")))),2)</f>
        <v>#N/A</v>
      </c>
      <c r="S2353" s="51" t="e">
        <f>ROUND(VLOOKUP(EVID_HNOJENI!N2353,HNOJIVA_ALL!$A$2:$Z$3303,18,FALSE)*K2353*IF(L2353="t",10,IF(L2353="kg",0.01,IF(L2353="q",1,IF(L2353="l",0.01*VLOOKUP(EVID_HNOJENI!N2353,HNOJIVA_ALL!$A$2:$AE$3303,31,FALSE),"CHYBA")))),2)</f>
        <v>#N/A</v>
      </c>
      <c r="T2353" s="51" t="e">
        <f>ROUND(VLOOKUP(EVID_HNOJENI!N2353,HNOJIVA_ALL!$A$2:$Z$3303,17,FALSE)*K2353*IF(L2353="t",10,IF(L2353="kg",0.01,IF(L2353="q",1,IF(L2353="l",0.01*VLOOKUP(EVID_HNOJENI!N2353,HNOJIVA_ALL!$A$2:$AE$3303,31,FALSE),"CHYBA")))),2)</f>
        <v>#N/A</v>
      </c>
      <c r="U2353" s="51" t="e">
        <f>ROUND(VLOOKUP(EVID_HNOJENI!N2353,HNOJIVA_ALL!$A$2:$Z$3303,20,FALSE)*K2353*IF(L2353="t",10,IF(L2353="kg",0.01,IF(L2353="q",1,IF(L2353="l",0.01*VLOOKUP(EVID_HNOJENI!N2353,HNOJIVA_ALL!$A$2:$AE$3303,31,FALSE),"CHYBA")))),2)</f>
        <v>#N/A</v>
      </c>
    </row>
    <row r="2354" spans="1:21" x14ac:dyDescent="0.2">
      <c r="A2354" s="32"/>
      <c r="B2354" s="45" t="e">
        <f>VLOOKUP($A2354,EVID_OSEVU!$A$1:$M$4972,2,FALSE)</f>
        <v>#N/A</v>
      </c>
      <c r="C2354" s="45" t="e">
        <f>VLOOKUP($A2354,EVID_OSEVU!$A$1:$M$4972,3,FALSE)</f>
        <v>#N/A</v>
      </c>
      <c r="D2354" s="45" t="e">
        <f>VLOOKUP($A2354,EVID_OSEVU!$A$1:$M$4972,4,FALSE)</f>
        <v>#N/A</v>
      </c>
      <c r="E2354" s="45" t="e">
        <f>VLOOKUP($A2354,EVID_OSEVU!$A$1:$M$4972,7,FALSE)</f>
        <v>#N/A</v>
      </c>
      <c r="F2354" s="45" t="e">
        <f>VLOOKUP($A2354,EVID_OSEVU!$A$1:$M$4972,8,FALSE)</f>
        <v>#N/A</v>
      </c>
      <c r="G2354" s="45" t="e">
        <f>VLOOKUP($A2354,EVID_OSEVU!$A$1:$M$4972,11,FALSE)</f>
        <v>#N/A</v>
      </c>
      <c r="H2354" s="35"/>
      <c r="I2354" s="48"/>
      <c r="J2354" s="33" t="e">
        <f>VLOOKUP($A2354,EVID_OSEVU!$A$1:$M$4972,11,FALSE)</f>
        <v>#N/A</v>
      </c>
      <c r="K2354" s="39"/>
      <c r="L2354" s="49"/>
      <c r="M2354" s="89" t="e">
        <f t="shared" si="36"/>
        <v>#N/A</v>
      </c>
      <c r="N2354" s="50"/>
      <c r="O2354" s="37" t="e">
        <f>VLOOKUP(EVID_HNOJENI!N2354,HNOJIVA_ALL!$A$2:$Z$3303,4,FALSE)</f>
        <v>#N/A</v>
      </c>
      <c r="P2354" s="51" t="e">
        <f>ROUND(VLOOKUP(EVID_HNOJENI!N2354,HNOJIVA_ALL!$A$2:$Z$3303,14,FALSE)*K2354*IF(L2354="t",10,IF(L2354="kg",0.01,IF(L2354="q",1,IF(L2354="l",0.01*VLOOKUP(EVID_HNOJENI!N2354,HNOJIVA_ALL!$A$2:$AE$3303,31,FALSE),"CHYBA")))),2)</f>
        <v>#N/A</v>
      </c>
      <c r="Q2354" s="51" t="e">
        <f>ROUND(VLOOKUP(EVID_HNOJENI!N2354,HNOJIVA_ALL!$A$2:$Z$3303,15,FALSE)*K2354*IF(L2354="t",10,IF(L2354="kg",0.01,IF(L2354="q",1,IF(L2354="l",0.01*VLOOKUP(EVID_HNOJENI!N2354,HNOJIVA_ALL!$A$2:$AE$3303,31,FALSE),"CHYBA")))),2)</f>
        <v>#N/A</v>
      </c>
      <c r="R2354" s="51" t="e">
        <f>ROUND(VLOOKUP(EVID_HNOJENI!N2354,HNOJIVA_ALL!$A$2:$Z$3303,16,FALSE)*K2354*IF(L2354="t",10,IF(L2354="kg",0.01,IF(L2354="q",1,IF(L2354="l",0.01*VLOOKUP(EVID_HNOJENI!N2354,HNOJIVA_ALL!$A$2:$AE$3303,31,FALSE),"CHYBA")))),2)</f>
        <v>#N/A</v>
      </c>
      <c r="S2354" s="51" t="e">
        <f>ROUND(VLOOKUP(EVID_HNOJENI!N2354,HNOJIVA_ALL!$A$2:$Z$3303,18,FALSE)*K2354*IF(L2354="t",10,IF(L2354="kg",0.01,IF(L2354="q",1,IF(L2354="l",0.01*VLOOKUP(EVID_HNOJENI!N2354,HNOJIVA_ALL!$A$2:$AE$3303,31,FALSE),"CHYBA")))),2)</f>
        <v>#N/A</v>
      </c>
      <c r="T2354" s="51" t="e">
        <f>ROUND(VLOOKUP(EVID_HNOJENI!N2354,HNOJIVA_ALL!$A$2:$Z$3303,17,FALSE)*K2354*IF(L2354="t",10,IF(L2354="kg",0.01,IF(L2354="q",1,IF(L2354="l",0.01*VLOOKUP(EVID_HNOJENI!N2354,HNOJIVA_ALL!$A$2:$AE$3303,31,FALSE),"CHYBA")))),2)</f>
        <v>#N/A</v>
      </c>
      <c r="U2354" s="51" t="e">
        <f>ROUND(VLOOKUP(EVID_HNOJENI!N2354,HNOJIVA_ALL!$A$2:$Z$3303,20,FALSE)*K2354*IF(L2354="t",10,IF(L2354="kg",0.01,IF(L2354="q",1,IF(L2354="l",0.01*VLOOKUP(EVID_HNOJENI!N2354,HNOJIVA_ALL!$A$2:$AE$3303,31,FALSE),"CHYBA")))),2)</f>
        <v>#N/A</v>
      </c>
    </row>
    <row r="2355" spans="1:21" x14ac:dyDescent="0.2">
      <c r="A2355" s="32"/>
      <c r="B2355" s="45" t="e">
        <f>VLOOKUP($A2355,EVID_OSEVU!$A$1:$M$4972,2,FALSE)</f>
        <v>#N/A</v>
      </c>
      <c r="C2355" s="45" t="e">
        <f>VLOOKUP($A2355,EVID_OSEVU!$A$1:$M$4972,3,FALSE)</f>
        <v>#N/A</v>
      </c>
      <c r="D2355" s="45" t="e">
        <f>VLOOKUP($A2355,EVID_OSEVU!$A$1:$M$4972,4,FALSE)</f>
        <v>#N/A</v>
      </c>
      <c r="E2355" s="45" t="e">
        <f>VLOOKUP($A2355,EVID_OSEVU!$A$1:$M$4972,7,FALSE)</f>
        <v>#N/A</v>
      </c>
      <c r="F2355" s="45" t="e">
        <f>VLOOKUP($A2355,EVID_OSEVU!$A$1:$M$4972,8,FALSE)</f>
        <v>#N/A</v>
      </c>
      <c r="G2355" s="45" t="e">
        <f>VLOOKUP($A2355,EVID_OSEVU!$A$1:$M$4972,11,FALSE)</f>
        <v>#N/A</v>
      </c>
      <c r="H2355" s="35"/>
      <c r="I2355" s="48"/>
      <c r="J2355" s="33" t="e">
        <f>VLOOKUP($A2355,EVID_OSEVU!$A$1:$M$4972,11,FALSE)</f>
        <v>#N/A</v>
      </c>
      <c r="K2355" s="39"/>
      <c r="L2355" s="49"/>
      <c r="M2355" s="89" t="e">
        <f t="shared" si="36"/>
        <v>#N/A</v>
      </c>
      <c r="N2355" s="50"/>
      <c r="O2355" s="37" t="e">
        <f>VLOOKUP(EVID_HNOJENI!N2355,HNOJIVA_ALL!$A$2:$Z$3303,4,FALSE)</f>
        <v>#N/A</v>
      </c>
      <c r="P2355" s="51" t="e">
        <f>ROUND(VLOOKUP(EVID_HNOJENI!N2355,HNOJIVA_ALL!$A$2:$Z$3303,14,FALSE)*K2355*IF(L2355="t",10,IF(L2355="kg",0.01,IF(L2355="q",1,IF(L2355="l",0.01*VLOOKUP(EVID_HNOJENI!N2355,HNOJIVA_ALL!$A$2:$AE$3303,31,FALSE),"CHYBA")))),2)</f>
        <v>#N/A</v>
      </c>
      <c r="Q2355" s="51" t="e">
        <f>ROUND(VLOOKUP(EVID_HNOJENI!N2355,HNOJIVA_ALL!$A$2:$Z$3303,15,FALSE)*K2355*IF(L2355="t",10,IF(L2355="kg",0.01,IF(L2355="q",1,IF(L2355="l",0.01*VLOOKUP(EVID_HNOJENI!N2355,HNOJIVA_ALL!$A$2:$AE$3303,31,FALSE),"CHYBA")))),2)</f>
        <v>#N/A</v>
      </c>
      <c r="R2355" s="51" t="e">
        <f>ROUND(VLOOKUP(EVID_HNOJENI!N2355,HNOJIVA_ALL!$A$2:$Z$3303,16,FALSE)*K2355*IF(L2355="t",10,IF(L2355="kg",0.01,IF(L2355="q",1,IF(L2355="l",0.01*VLOOKUP(EVID_HNOJENI!N2355,HNOJIVA_ALL!$A$2:$AE$3303,31,FALSE),"CHYBA")))),2)</f>
        <v>#N/A</v>
      </c>
      <c r="S2355" s="51" t="e">
        <f>ROUND(VLOOKUP(EVID_HNOJENI!N2355,HNOJIVA_ALL!$A$2:$Z$3303,18,FALSE)*K2355*IF(L2355="t",10,IF(L2355="kg",0.01,IF(L2355="q",1,IF(L2355="l",0.01*VLOOKUP(EVID_HNOJENI!N2355,HNOJIVA_ALL!$A$2:$AE$3303,31,FALSE),"CHYBA")))),2)</f>
        <v>#N/A</v>
      </c>
      <c r="T2355" s="51" t="e">
        <f>ROUND(VLOOKUP(EVID_HNOJENI!N2355,HNOJIVA_ALL!$A$2:$Z$3303,17,FALSE)*K2355*IF(L2355="t",10,IF(L2355="kg",0.01,IF(L2355="q",1,IF(L2355="l",0.01*VLOOKUP(EVID_HNOJENI!N2355,HNOJIVA_ALL!$A$2:$AE$3303,31,FALSE),"CHYBA")))),2)</f>
        <v>#N/A</v>
      </c>
      <c r="U2355" s="51" t="e">
        <f>ROUND(VLOOKUP(EVID_HNOJENI!N2355,HNOJIVA_ALL!$A$2:$Z$3303,20,FALSE)*K2355*IF(L2355="t",10,IF(L2355="kg",0.01,IF(L2355="q",1,IF(L2355="l",0.01*VLOOKUP(EVID_HNOJENI!N2355,HNOJIVA_ALL!$A$2:$AE$3303,31,FALSE),"CHYBA")))),2)</f>
        <v>#N/A</v>
      </c>
    </row>
    <row r="2356" spans="1:21" x14ac:dyDescent="0.2">
      <c r="A2356" s="32"/>
      <c r="B2356" s="45" t="e">
        <f>VLOOKUP($A2356,EVID_OSEVU!$A$1:$M$4972,2,FALSE)</f>
        <v>#N/A</v>
      </c>
      <c r="C2356" s="45" t="e">
        <f>VLOOKUP($A2356,EVID_OSEVU!$A$1:$M$4972,3,FALSE)</f>
        <v>#N/A</v>
      </c>
      <c r="D2356" s="45" t="e">
        <f>VLOOKUP($A2356,EVID_OSEVU!$A$1:$M$4972,4,FALSE)</f>
        <v>#N/A</v>
      </c>
      <c r="E2356" s="45" t="e">
        <f>VLOOKUP($A2356,EVID_OSEVU!$A$1:$M$4972,7,FALSE)</f>
        <v>#N/A</v>
      </c>
      <c r="F2356" s="45" t="e">
        <f>VLOOKUP($A2356,EVID_OSEVU!$A$1:$M$4972,8,FALSE)</f>
        <v>#N/A</v>
      </c>
      <c r="G2356" s="45" t="e">
        <f>VLOOKUP($A2356,EVID_OSEVU!$A$1:$M$4972,11,FALSE)</f>
        <v>#N/A</v>
      </c>
      <c r="H2356" s="35"/>
      <c r="I2356" s="48"/>
      <c r="J2356" s="33" t="e">
        <f>VLOOKUP($A2356,EVID_OSEVU!$A$1:$M$4972,11,FALSE)</f>
        <v>#N/A</v>
      </c>
      <c r="K2356" s="39"/>
      <c r="L2356" s="49"/>
      <c r="M2356" s="89" t="e">
        <f t="shared" si="36"/>
        <v>#N/A</v>
      </c>
      <c r="N2356" s="50"/>
      <c r="O2356" s="37" t="e">
        <f>VLOOKUP(EVID_HNOJENI!N2356,HNOJIVA_ALL!$A$2:$Z$3303,4,FALSE)</f>
        <v>#N/A</v>
      </c>
      <c r="P2356" s="51" t="e">
        <f>ROUND(VLOOKUP(EVID_HNOJENI!N2356,HNOJIVA_ALL!$A$2:$Z$3303,14,FALSE)*K2356*IF(L2356="t",10,IF(L2356="kg",0.01,IF(L2356="q",1,IF(L2356="l",0.01*VLOOKUP(EVID_HNOJENI!N2356,HNOJIVA_ALL!$A$2:$AE$3303,31,FALSE),"CHYBA")))),2)</f>
        <v>#N/A</v>
      </c>
      <c r="Q2356" s="51" t="e">
        <f>ROUND(VLOOKUP(EVID_HNOJENI!N2356,HNOJIVA_ALL!$A$2:$Z$3303,15,FALSE)*K2356*IF(L2356="t",10,IF(L2356="kg",0.01,IF(L2356="q",1,IF(L2356="l",0.01*VLOOKUP(EVID_HNOJENI!N2356,HNOJIVA_ALL!$A$2:$AE$3303,31,FALSE),"CHYBA")))),2)</f>
        <v>#N/A</v>
      </c>
      <c r="R2356" s="51" t="e">
        <f>ROUND(VLOOKUP(EVID_HNOJENI!N2356,HNOJIVA_ALL!$A$2:$Z$3303,16,FALSE)*K2356*IF(L2356="t",10,IF(L2356="kg",0.01,IF(L2356="q",1,IF(L2356="l",0.01*VLOOKUP(EVID_HNOJENI!N2356,HNOJIVA_ALL!$A$2:$AE$3303,31,FALSE),"CHYBA")))),2)</f>
        <v>#N/A</v>
      </c>
      <c r="S2356" s="51" t="e">
        <f>ROUND(VLOOKUP(EVID_HNOJENI!N2356,HNOJIVA_ALL!$A$2:$Z$3303,18,FALSE)*K2356*IF(L2356="t",10,IF(L2356="kg",0.01,IF(L2356="q",1,IF(L2356="l",0.01*VLOOKUP(EVID_HNOJENI!N2356,HNOJIVA_ALL!$A$2:$AE$3303,31,FALSE),"CHYBA")))),2)</f>
        <v>#N/A</v>
      </c>
      <c r="T2356" s="51" t="e">
        <f>ROUND(VLOOKUP(EVID_HNOJENI!N2356,HNOJIVA_ALL!$A$2:$Z$3303,17,FALSE)*K2356*IF(L2356="t",10,IF(L2356="kg",0.01,IF(L2356="q",1,IF(L2356="l",0.01*VLOOKUP(EVID_HNOJENI!N2356,HNOJIVA_ALL!$A$2:$AE$3303,31,FALSE),"CHYBA")))),2)</f>
        <v>#N/A</v>
      </c>
      <c r="U2356" s="51" t="e">
        <f>ROUND(VLOOKUP(EVID_HNOJENI!N2356,HNOJIVA_ALL!$A$2:$Z$3303,20,FALSE)*K2356*IF(L2356="t",10,IF(L2356="kg",0.01,IF(L2356="q",1,IF(L2356="l",0.01*VLOOKUP(EVID_HNOJENI!N2356,HNOJIVA_ALL!$A$2:$AE$3303,31,FALSE),"CHYBA")))),2)</f>
        <v>#N/A</v>
      </c>
    </row>
    <row r="2357" spans="1:21" x14ac:dyDescent="0.2">
      <c r="A2357" s="32"/>
      <c r="B2357" s="45" t="e">
        <f>VLOOKUP($A2357,EVID_OSEVU!$A$1:$M$4972,2,FALSE)</f>
        <v>#N/A</v>
      </c>
      <c r="C2357" s="45" t="e">
        <f>VLOOKUP($A2357,EVID_OSEVU!$A$1:$M$4972,3,FALSE)</f>
        <v>#N/A</v>
      </c>
      <c r="D2357" s="45" t="e">
        <f>VLOOKUP($A2357,EVID_OSEVU!$A$1:$M$4972,4,FALSE)</f>
        <v>#N/A</v>
      </c>
      <c r="E2357" s="45" t="e">
        <f>VLOOKUP($A2357,EVID_OSEVU!$A$1:$M$4972,7,FALSE)</f>
        <v>#N/A</v>
      </c>
      <c r="F2357" s="45" t="e">
        <f>VLOOKUP($A2357,EVID_OSEVU!$A$1:$M$4972,8,FALSE)</f>
        <v>#N/A</v>
      </c>
      <c r="G2357" s="45" t="e">
        <f>VLOOKUP($A2357,EVID_OSEVU!$A$1:$M$4972,11,FALSE)</f>
        <v>#N/A</v>
      </c>
      <c r="H2357" s="35"/>
      <c r="I2357" s="48"/>
      <c r="J2357" s="33" t="e">
        <f>VLOOKUP($A2357,EVID_OSEVU!$A$1:$M$4972,11,FALSE)</f>
        <v>#N/A</v>
      </c>
      <c r="K2357" s="39"/>
      <c r="L2357" s="49"/>
      <c r="M2357" s="89" t="e">
        <f t="shared" si="36"/>
        <v>#N/A</v>
      </c>
      <c r="N2357" s="50"/>
      <c r="O2357" s="37" t="e">
        <f>VLOOKUP(EVID_HNOJENI!N2357,HNOJIVA_ALL!$A$2:$Z$3303,4,FALSE)</f>
        <v>#N/A</v>
      </c>
      <c r="P2357" s="51" t="e">
        <f>ROUND(VLOOKUP(EVID_HNOJENI!N2357,HNOJIVA_ALL!$A$2:$Z$3303,14,FALSE)*K2357*IF(L2357="t",10,IF(L2357="kg",0.01,IF(L2357="q",1,IF(L2357="l",0.01*VLOOKUP(EVID_HNOJENI!N2357,HNOJIVA_ALL!$A$2:$AE$3303,31,FALSE),"CHYBA")))),2)</f>
        <v>#N/A</v>
      </c>
      <c r="Q2357" s="51" t="e">
        <f>ROUND(VLOOKUP(EVID_HNOJENI!N2357,HNOJIVA_ALL!$A$2:$Z$3303,15,FALSE)*K2357*IF(L2357="t",10,IF(L2357="kg",0.01,IF(L2357="q",1,IF(L2357="l",0.01*VLOOKUP(EVID_HNOJENI!N2357,HNOJIVA_ALL!$A$2:$AE$3303,31,FALSE),"CHYBA")))),2)</f>
        <v>#N/A</v>
      </c>
      <c r="R2357" s="51" t="e">
        <f>ROUND(VLOOKUP(EVID_HNOJENI!N2357,HNOJIVA_ALL!$A$2:$Z$3303,16,FALSE)*K2357*IF(L2357="t",10,IF(L2357="kg",0.01,IF(L2357="q",1,IF(L2357="l",0.01*VLOOKUP(EVID_HNOJENI!N2357,HNOJIVA_ALL!$A$2:$AE$3303,31,FALSE),"CHYBA")))),2)</f>
        <v>#N/A</v>
      </c>
      <c r="S2357" s="51" t="e">
        <f>ROUND(VLOOKUP(EVID_HNOJENI!N2357,HNOJIVA_ALL!$A$2:$Z$3303,18,FALSE)*K2357*IF(L2357="t",10,IF(L2357="kg",0.01,IF(L2357="q",1,IF(L2357="l",0.01*VLOOKUP(EVID_HNOJENI!N2357,HNOJIVA_ALL!$A$2:$AE$3303,31,FALSE),"CHYBA")))),2)</f>
        <v>#N/A</v>
      </c>
      <c r="T2357" s="51" t="e">
        <f>ROUND(VLOOKUP(EVID_HNOJENI!N2357,HNOJIVA_ALL!$A$2:$Z$3303,17,FALSE)*K2357*IF(L2357="t",10,IF(L2357="kg",0.01,IF(L2357="q",1,IF(L2357="l",0.01*VLOOKUP(EVID_HNOJENI!N2357,HNOJIVA_ALL!$A$2:$AE$3303,31,FALSE),"CHYBA")))),2)</f>
        <v>#N/A</v>
      </c>
      <c r="U2357" s="51" t="e">
        <f>ROUND(VLOOKUP(EVID_HNOJENI!N2357,HNOJIVA_ALL!$A$2:$Z$3303,20,FALSE)*K2357*IF(L2357="t",10,IF(L2357="kg",0.01,IF(L2357="q",1,IF(L2357="l",0.01*VLOOKUP(EVID_HNOJENI!N2357,HNOJIVA_ALL!$A$2:$AE$3303,31,FALSE),"CHYBA")))),2)</f>
        <v>#N/A</v>
      </c>
    </row>
    <row r="2358" spans="1:21" x14ac:dyDescent="0.2">
      <c r="A2358" s="32"/>
      <c r="B2358" s="45" t="e">
        <f>VLOOKUP($A2358,EVID_OSEVU!$A$1:$M$4972,2,FALSE)</f>
        <v>#N/A</v>
      </c>
      <c r="C2358" s="45" t="e">
        <f>VLOOKUP($A2358,EVID_OSEVU!$A$1:$M$4972,3,FALSE)</f>
        <v>#N/A</v>
      </c>
      <c r="D2358" s="45" t="e">
        <f>VLOOKUP($A2358,EVID_OSEVU!$A$1:$M$4972,4,FALSE)</f>
        <v>#N/A</v>
      </c>
      <c r="E2358" s="45" t="e">
        <f>VLOOKUP($A2358,EVID_OSEVU!$A$1:$M$4972,7,FALSE)</f>
        <v>#N/A</v>
      </c>
      <c r="F2358" s="45" t="e">
        <f>VLOOKUP($A2358,EVID_OSEVU!$A$1:$M$4972,8,FALSE)</f>
        <v>#N/A</v>
      </c>
      <c r="G2358" s="45" t="e">
        <f>VLOOKUP($A2358,EVID_OSEVU!$A$1:$M$4972,11,FALSE)</f>
        <v>#N/A</v>
      </c>
      <c r="H2358" s="35"/>
      <c r="I2358" s="48"/>
      <c r="J2358" s="33" t="e">
        <f>VLOOKUP($A2358,EVID_OSEVU!$A$1:$M$4972,11,FALSE)</f>
        <v>#N/A</v>
      </c>
      <c r="K2358" s="39"/>
      <c r="L2358" s="49"/>
      <c r="M2358" s="89" t="e">
        <f t="shared" si="36"/>
        <v>#N/A</v>
      </c>
      <c r="N2358" s="50"/>
      <c r="O2358" s="37" t="e">
        <f>VLOOKUP(EVID_HNOJENI!N2358,HNOJIVA_ALL!$A$2:$Z$3303,4,FALSE)</f>
        <v>#N/A</v>
      </c>
      <c r="P2358" s="51" t="e">
        <f>ROUND(VLOOKUP(EVID_HNOJENI!N2358,HNOJIVA_ALL!$A$2:$Z$3303,14,FALSE)*K2358*IF(L2358="t",10,IF(L2358="kg",0.01,IF(L2358="q",1,IF(L2358="l",0.01*VLOOKUP(EVID_HNOJENI!N2358,HNOJIVA_ALL!$A$2:$AE$3303,31,FALSE),"CHYBA")))),2)</f>
        <v>#N/A</v>
      </c>
      <c r="Q2358" s="51" t="e">
        <f>ROUND(VLOOKUP(EVID_HNOJENI!N2358,HNOJIVA_ALL!$A$2:$Z$3303,15,FALSE)*K2358*IF(L2358="t",10,IF(L2358="kg",0.01,IF(L2358="q",1,IF(L2358="l",0.01*VLOOKUP(EVID_HNOJENI!N2358,HNOJIVA_ALL!$A$2:$AE$3303,31,FALSE),"CHYBA")))),2)</f>
        <v>#N/A</v>
      </c>
      <c r="R2358" s="51" t="e">
        <f>ROUND(VLOOKUP(EVID_HNOJENI!N2358,HNOJIVA_ALL!$A$2:$Z$3303,16,FALSE)*K2358*IF(L2358="t",10,IF(L2358="kg",0.01,IF(L2358="q",1,IF(L2358="l",0.01*VLOOKUP(EVID_HNOJENI!N2358,HNOJIVA_ALL!$A$2:$AE$3303,31,FALSE),"CHYBA")))),2)</f>
        <v>#N/A</v>
      </c>
      <c r="S2358" s="51" t="e">
        <f>ROUND(VLOOKUP(EVID_HNOJENI!N2358,HNOJIVA_ALL!$A$2:$Z$3303,18,FALSE)*K2358*IF(L2358="t",10,IF(L2358="kg",0.01,IF(L2358="q",1,IF(L2358="l",0.01*VLOOKUP(EVID_HNOJENI!N2358,HNOJIVA_ALL!$A$2:$AE$3303,31,FALSE),"CHYBA")))),2)</f>
        <v>#N/A</v>
      </c>
      <c r="T2358" s="51" t="e">
        <f>ROUND(VLOOKUP(EVID_HNOJENI!N2358,HNOJIVA_ALL!$A$2:$Z$3303,17,FALSE)*K2358*IF(L2358="t",10,IF(L2358="kg",0.01,IF(L2358="q",1,IF(L2358="l",0.01*VLOOKUP(EVID_HNOJENI!N2358,HNOJIVA_ALL!$A$2:$AE$3303,31,FALSE),"CHYBA")))),2)</f>
        <v>#N/A</v>
      </c>
      <c r="U2358" s="51" t="e">
        <f>ROUND(VLOOKUP(EVID_HNOJENI!N2358,HNOJIVA_ALL!$A$2:$Z$3303,20,FALSE)*K2358*IF(L2358="t",10,IF(L2358="kg",0.01,IF(L2358="q",1,IF(L2358="l",0.01*VLOOKUP(EVID_HNOJENI!N2358,HNOJIVA_ALL!$A$2:$AE$3303,31,FALSE),"CHYBA")))),2)</f>
        <v>#N/A</v>
      </c>
    </row>
    <row r="2359" spans="1:21" x14ac:dyDescent="0.2">
      <c r="A2359" s="32"/>
      <c r="B2359" s="45" t="e">
        <f>VLOOKUP($A2359,EVID_OSEVU!$A$1:$M$4972,2,FALSE)</f>
        <v>#N/A</v>
      </c>
      <c r="C2359" s="45" t="e">
        <f>VLOOKUP($A2359,EVID_OSEVU!$A$1:$M$4972,3,FALSE)</f>
        <v>#N/A</v>
      </c>
      <c r="D2359" s="45" t="e">
        <f>VLOOKUP($A2359,EVID_OSEVU!$A$1:$M$4972,4,FALSE)</f>
        <v>#N/A</v>
      </c>
      <c r="E2359" s="45" t="e">
        <f>VLOOKUP($A2359,EVID_OSEVU!$A$1:$M$4972,7,FALSE)</f>
        <v>#N/A</v>
      </c>
      <c r="F2359" s="45" t="e">
        <f>VLOOKUP($A2359,EVID_OSEVU!$A$1:$M$4972,8,FALSE)</f>
        <v>#N/A</v>
      </c>
      <c r="G2359" s="45" t="e">
        <f>VLOOKUP($A2359,EVID_OSEVU!$A$1:$M$4972,11,FALSE)</f>
        <v>#N/A</v>
      </c>
      <c r="H2359" s="35"/>
      <c r="I2359" s="48"/>
      <c r="J2359" s="33" t="e">
        <f>VLOOKUP($A2359,EVID_OSEVU!$A$1:$M$4972,11,FALSE)</f>
        <v>#N/A</v>
      </c>
      <c r="K2359" s="39"/>
      <c r="L2359" s="49"/>
      <c r="M2359" s="89" t="e">
        <f t="shared" si="36"/>
        <v>#N/A</v>
      </c>
      <c r="N2359" s="50"/>
      <c r="O2359" s="37" t="e">
        <f>VLOOKUP(EVID_HNOJENI!N2359,HNOJIVA_ALL!$A$2:$Z$3303,4,FALSE)</f>
        <v>#N/A</v>
      </c>
      <c r="P2359" s="51" t="e">
        <f>ROUND(VLOOKUP(EVID_HNOJENI!N2359,HNOJIVA_ALL!$A$2:$Z$3303,14,FALSE)*K2359*IF(L2359="t",10,IF(L2359="kg",0.01,IF(L2359="q",1,IF(L2359="l",0.01*VLOOKUP(EVID_HNOJENI!N2359,HNOJIVA_ALL!$A$2:$AE$3303,31,FALSE),"CHYBA")))),2)</f>
        <v>#N/A</v>
      </c>
      <c r="Q2359" s="51" t="e">
        <f>ROUND(VLOOKUP(EVID_HNOJENI!N2359,HNOJIVA_ALL!$A$2:$Z$3303,15,FALSE)*K2359*IF(L2359="t",10,IF(L2359="kg",0.01,IF(L2359="q",1,IF(L2359="l",0.01*VLOOKUP(EVID_HNOJENI!N2359,HNOJIVA_ALL!$A$2:$AE$3303,31,FALSE),"CHYBA")))),2)</f>
        <v>#N/A</v>
      </c>
      <c r="R2359" s="51" t="e">
        <f>ROUND(VLOOKUP(EVID_HNOJENI!N2359,HNOJIVA_ALL!$A$2:$Z$3303,16,FALSE)*K2359*IF(L2359="t",10,IF(L2359="kg",0.01,IF(L2359="q",1,IF(L2359="l",0.01*VLOOKUP(EVID_HNOJENI!N2359,HNOJIVA_ALL!$A$2:$AE$3303,31,FALSE),"CHYBA")))),2)</f>
        <v>#N/A</v>
      </c>
      <c r="S2359" s="51" t="e">
        <f>ROUND(VLOOKUP(EVID_HNOJENI!N2359,HNOJIVA_ALL!$A$2:$Z$3303,18,FALSE)*K2359*IF(L2359="t",10,IF(L2359="kg",0.01,IF(L2359="q",1,IF(L2359="l",0.01*VLOOKUP(EVID_HNOJENI!N2359,HNOJIVA_ALL!$A$2:$AE$3303,31,FALSE),"CHYBA")))),2)</f>
        <v>#N/A</v>
      </c>
      <c r="T2359" s="51" t="e">
        <f>ROUND(VLOOKUP(EVID_HNOJENI!N2359,HNOJIVA_ALL!$A$2:$Z$3303,17,FALSE)*K2359*IF(L2359="t",10,IF(L2359="kg",0.01,IF(L2359="q",1,IF(L2359="l",0.01*VLOOKUP(EVID_HNOJENI!N2359,HNOJIVA_ALL!$A$2:$AE$3303,31,FALSE),"CHYBA")))),2)</f>
        <v>#N/A</v>
      </c>
      <c r="U2359" s="51" t="e">
        <f>ROUND(VLOOKUP(EVID_HNOJENI!N2359,HNOJIVA_ALL!$A$2:$Z$3303,20,FALSE)*K2359*IF(L2359="t",10,IF(L2359="kg",0.01,IF(L2359="q",1,IF(L2359="l",0.01*VLOOKUP(EVID_HNOJENI!N2359,HNOJIVA_ALL!$A$2:$AE$3303,31,FALSE),"CHYBA")))),2)</f>
        <v>#N/A</v>
      </c>
    </row>
    <row r="2360" spans="1:21" x14ac:dyDescent="0.2">
      <c r="A2360" s="32"/>
      <c r="B2360" s="45" t="e">
        <f>VLOOKUP($A2360,EVID_OSEVU!$A$1:$M$4972,2,FALSE)</f>
        <v>#N/A</v>
      </c>
      <c r="C2360" s="45" t="e">
        <f>VLOOKUP($A2360,EVID_OSEVU!$A$1:$M$4972,3,FALSE)</f>
        <v>#N/A</v>
      </c>
      <c r="D2360" s="45" t="e">
        <f>VLOOKUP($A2360,EVID_OSEVU!$A$1:$M$4972,4,FALSE)</f>
        <v>#N/A</v>
      </c>
      <c r="E2360" s="45" t="e">
        <f>VLOOKUP($A2360,EVID_OSEVU!$A$1:$M$4972,7,FALSE)</f>
        <v>#N/A</v>
      </c>
      <c r="F2360" s="45" t="e">
        <f>VLOOKUP($A2360,EVID_OSEVU!$A$1:$M$4972,8,FALSE)</f>
        <v>#N/A</v>
      </c>
      <c r="G2360" s="45" t="e">
        <f>VLOOKUP($A2360,EVID_OSEVU!$A$1:$M$4972,11,FALSE)</f>
        <v>#N/A</v>
      </c>
      <c r="H2360" s="35"/>
      <c r="I2360" s="48"/>
      <c r="J2360" s="33" t="e">
        <f>VLOOKUP($A2360,EVID_OSEVU!$A$1:$M$4972,11,FALSE)</f>
        <v>#N/A</v>
      </c>
      <c r="K2360" s="39"/>
      <c r="L2360" s="49"/>
      <c r="M2360" s="89" t="e">
        <f t="shared" si="36"/>
        <v>#N/A</v>
      </c>
      <c r="N2360" s="50"/>
      <c r="O2360" s="37" t="e">
        <f>VLOOKUP(EVID_HNOJENI!N2360,HNOJIVA_ALL!$A$2:$Z$3303,4,FALSE)</f>
        <v>#N/A</v>
      </c>
      <c r="P2360" s="51" t="e">
        <f>ROUND(VLOOKUP(EVID_HNOJENI!N2360,HNOJIVA_ALL!$A$2:$Z$3303,14,FALSE)*K2360*IF(L2360="t",10,IF(L2360="kg",0.01,IF(L2360="q",1,IF(L2360="l",0.01*VLOOKUP(EVID_HNOJENI!N2360,HNOJIVA_ALL!$A$2:$AE$3303,31,FALSE),"CHYBA")))),2)</f>
        <v>#N/A</v>
      </c>
      <c r="Q2360" s="51" t="e">
        <f>ROUND(VLOOKUP(EVID_HNOJENI!N2360,HNOJIVA_ALL!$A$2:$Z$3303,15,FALSE)*K2360*IF(L2360="t",10,IF(L2360="kg",0.01,IF(L2360="q",1,IF(L2360="l",0.01*VLOOKUP(EVID_HNOJENI!N2360,HNOJIVA_ALL!$A$2:$AE$3303,31,FALSE),"CHYBA")))),2)</f>
        <v>#N/A</v>
      </c>
      <c r="R2360" s="51" t="e">
        <f>ROUND(VLOOKUP(EVID_HNOJENI!N2360,HNOJIVA_ALL!$A$2:$Z$3303,16,FALSE)*K2360*IF(L2360="t",10,IF(L2360="kg",0.01,IF(L2360="q",1,IF(L2360="l",0.01*VLOOKUP(EVID_HNOJENI!N2360,HNOJIVA_ALL!$A$2:$AE$3303,31,FALSE),"CHYBA")))),2)</f>
        <v>#N/A</v>
      </c>
      <c r="S2360" s="51" t="e">
        <f>ROUND(VLOOKUP(EVID_HNOJENI!N2360,HNOJIVA_ALL!$A$2:$Z$3303,18,FALSE)*K2360*IF(L2360="t",10,IF(L2360="kg",0.01,IF(L2360="q",1,IF(L2360="l",0.01*VLOOKUP(EVID_HNOJENI!N2360,HNOJIVA_ALL!$A$2:$AE$3303,31,FALSE),"CHYBA")))),2)</f>
        <v>#N/A</v>
      </c>
      <c r="T2360" s="51" t="e">
        <f>ROUND(VLOOKUP(EVID_HNOJENI!N2360,HNOJIVA_ALL!$A$2:$Z$3303,17,FALSE)*K2360*IF(L2360="t",10,IF(L2360="kg",0.01,IF(L2360="q",1,IF(L2360="l",0.01*VLOOKUP(EVID_HNOJENI!N2360,HNOJIVA_ALL!$A$2:$AE$3303,31,FALSE),"CHYBA")))),2)</f>
        <v>#N/A</v>
      </c>
      <c r="U2360" s="51" t="e">
        <f>ROUND(VLOOKUP(EVID_HNOJENI!N2360,HNOJIVA_ALL!$A$2:$Z$3303,20,FALSE)*K2360*IF(L2360="t",10,IF(L2360="kg",0.01,IF(L2360="q",1,IF(L2360="l",0.01*VLOOKUP(EVID_HNOJENI!N2360,HNOJIVA_ALL!$A$2:$AE$3303,31,FALSE),"CHYBA")))),2)</f>
        <v>#N/A</v>
      </c>
    </row>
    <row r="2361" spans="1:21" x14ac:dyDescent="0.2">
      <c r="A2361" s="32"/>
      <c r="B2361" s="45" t="e">
        <f>VLOOKUP($A2361,EVID_OSEVU!$A$1:$M$4972,2,FALSE)</f>
        <v>#N/A</v>
      </c>
      <c r="C2361" s="45" t="e">
        <f>VLOOKUP($A2361,EVID_OSEVU!$A$1:$M$4972,3,FALSE)</f>
        <v>#N/A</v>
      </c>
      <c r="D2361" s="45" t="e">
        <f>VLOOKUP($A2361,EVID_OSEVU!$A$1:$M$4972,4,FALSE)</f>
        <v>#N/A</v>
      </c>
      <c r="E2361" s="45" t="e">
        <f>VLOOKUP($A2361,EVID_OSEVU!$A$1:$M$4972,7,FALSE)</f>
        <v>#N/A</v>
      </c>
      <c r="F2361" s="45" t="e">
        <f>VLOOKUP($A2361,EVID_OSEVU!$A$1:$M$4972,8,FALSE)</f>
        <v>#N/A</v>
      </c>
      <c r="G2361" s="45" t="e">
        <f>VLOOKUP($A2361,EVID_OSEVU!$A$1:$M$4972,11,FALSE)</f>
        <v>#N/A</v>
      </c>
      <c r="H2361" s="35"/>
      <c r="I2361" s="48"/>
      <c r="J2361" s="33" t="e">
        <f>VLOOKUP($A2361,EVID_OSEVU!$A$1:$M$4972,11,FALSE)</f>
        <v>#N/A</v>
      </c>
      <c r="K2361" s="39"/>
      <c r="L2361" s="49"/>
      <c r="M2361" s="89" t="e">
        <f t="shared" si="36"/>
        <v>#N/A</v>
      </c>
      <c r="N2361" s="50"/>
      <c r="O2361" s="37" t="e">
        <f>VLOOKUP(EVID_HNOJENI!N2361,HNOJIVA_ALL!$A$2:$Z$3303,4,FALSE)</f>
        <v>#N/A</v>
      </c>
      <c r="P2361" s="51" t="e">
        <f>ROUND(VLOOKUP(EVID_HNOJENI!N2361,HNOJIVA_ALL!$A$2:$Z$3303,14,FALSE)*K2361*IF(L2361="t",10,IF(L2361="kg",0.01,IF(L2361="q",1,IF(L2361="l",0.01*VLOOKUP(EVID_HNOJENI!N2361,HNOJIVA_ALL!$A$2:$AE$3303,31,FALSE),"CHYBA")))),2)</f>
        <v>#N/A</v>
      </c>
      <c r="Q2361" s="51" t="e">
        <f>ROUND(VLOOKUP(EVID_HNOJENI!N2361,HNOJIVA_ALL!$A$2:$Z$3303,15,FALSE)*K2361*IF(L2361="t",10,IF(L2361="kg",0.01,IF(L2361="q",1,IF(L2361="l",0.01*VLOOKUP(EVID_HNOJENI!N2361,HNOJIVA_ALL!$A$2:$AE$3303,31,FALSE),"CHYBA")))),2)</f>
        <v>#N/A</v>
      </c>
      <c r="R2361" s="51" t="e">
        <f>ROUND(VLOOKUP(EVID_HNOJENI!N2361,HNOJIVA_ALL!$A$2:$Z$3303,16,FALSE)*K2361*IF(L2361="t",10,IF(L2361="kg",0.01,IF(L2361="q",1,IF(L2361="l",0.01*VLOOKUP(EVID_HNOJENI!N2361,HNOJIVA_ALL!$A$2:$AE$3303,31,FALSE),"CHYBA")))),2)</f>
        <v>#N/A</v>
      </c>
      <c r="S2361" s="51" t="e">
        <f>ROUND(VLOOKUP(EVID_HNOJENI!N2361,HNOJIVA_ALL!$A$2:$Z$3303,18,FALSE)*K2361*IF(L2361="t",10,IF(L2361="kg",0.01,IF(L2361="q",1,IF(L2361="l",0.01*VLOOKUP(EVID_HNOJENI!N2361,HNOJIVA_ALL!$A$2:$AE$3303,31,FALSE),"CHYBA")))),2)</f>
        <v>#N/A</v>
      </c>
      <c r="T2361" s="51" t="e">
        <f>ROUND(VLOOKUP(EVID_HNOJENI!N2361,HNOJIVA_ALL!$A$2:$Z$3303,17,FALSE)*K2361*IF(L2361="t",10,IF(L2361="kg",0.01,IF(L2361="q",1,IF(L2361="l",0.01*VLOOKUP(EVID_HNOJENI!N2361,HNOJIVA_ALL!$A$2:$AE$3303,31,FALSE),"CHYBA")))),2)</f>
        <v>#N/A</v>
      </c>
      <c r="U2361" s="51" t="e">
        <f>ROUND(VLOOKUP(EVID_HNOJENI!N2361,HNOJIVA_ALL!$A$2:$Z$3303,20,FALSE)*K2361*IF(L2361="t",10,IF(L2361="kg",0.01,IF(L2361="q",1,IF(L2361="l",0.01*VLOOKUP(EVID_HNOJENI!N2361,HNOJIVA_ALL!$A$2:$AE$3303,31,FALSE),"CHYBA")))),2)</f>
        <v>#N/A</v>
      </c>
    </row>
    <row r="2362" spans="1:21" x14ac:dyDescent="0.2">
      <c r="A2362" s="32"/>
      <c r="B2362" s="45" t="e">
        <f>VLOOKUP($A2362,EVID_OSEVU!$A$1:$M$4972,2,FALSE)</f>
        <v>#N/A</v>
      </c>
      <c r="C2362" s="45" t="e">
        <f>VLOOKUP($A2362,EVID_OSEVU!$A$1:$M$4972,3,FALSE)</f>
        <v>#N/A</v>
      </c>
      <c r="D2362" s="45" t="e">
        <f>VLOOKUP($A2362,EVID_OSEVU!$A$1:$M$4972,4,FALSE)</f>
        <v>#N/A</v>
      </c>
      <c r="E2362" s="45" t="e">
        <f>VLOOKUP($A2362,EVID_OSEVU!$A$1:$M$4972,7,FALSE)</f>
        <v>#N/A</v>
      </c>
      <c r="F2362" s="45" t="e">
        <f>VLOOKUP($A2362,EVID_OSEVU!$A$1:$M$4972,8,FALSE)</f>
        <v>#N/A</v>
      </c>
      <c r="G2362" s="45" t="e">
        <f>VLOOKUP($A2362,EVID_OSEVU!$A$1:$M$4972,11,FALSE)</f>
        <v>#N/A</v>
      </c>
      <c r="H2362" s="35"/>
      <c r="I2362" s="48"/>
      <c r="J2362" s="33" t="e">
        <f>VLOOKUP($A2362,EVID_OSEVU!$A$1:$M$4972,11,FALSE)</f>
        <v>#N/A</v>
      </c>
      <c r="K2362" s="39"/>
      <c r="L2362" s="49"/>
      <c r="M2362" s="89" t="e">
        <f t="shared" si="36"/>
        <v>#N/A</v>
      </c>
      <c r="N2362" s="50"/>
      <c r="O2362" s="37" t="e">
        <f>VLOOKUP(EVID_HNOJENI!N2362,HNOJIVA_ALL!$A$2:$Z$3303,4,FALSE)</f>
        <v>#N/A</v>
      </c>
      <c r="P2362" s="51" t="e">
        <f>ROUND(VLOOKUP(EVID_HNOJENI!N2362,HNOJIVA_ALL!$A$2:$Z$3303,14,FALSE)*K2362*IF(L2362="t",10,IF(L2362="kg",0.01,IF(L2362="q",1,IF(L2362="l",0.01*VLOOKUP(EVID_HNOJENI!N2362,HNOJIVA_ALL!$A$2:$AE$3303,31,FALSE),"CHYBA")))),2)</f>
        <v>#N/A</v>
      </c>
      <c r="Q2362" s="51" t="e">
        <f>ROUND(VLOOKUP(EVID_HNOJENI!N2362,HNOJIVA_ALL!$A$2:$Z$3303,15,FALSE)*K2362*IF(L2362="t",10,IF(L2362="kg",0.01,IF(L2362="q",1,IF(L2362="l",0.01*VLOOKUP(EVID_HNOJENI!N2362,HNOJIVA_ALL!$A$2:$AE$3303,31,FALSE),"CHYBA")))),2)</f>
        <v>#N/A</v>
      </c>
      <c r="R2362" s="51" t="e">
        <f>ROUND(VLOOKUP(EVID_HNOJENI!N2362,HNOJIVA_ALL!$A$2:$Z$3303,16,FALSE)*K2362*IF(L2362="t",10,IF(L2362="kg",0.01,IF(L2362="q",1,IF(L2362="l",0.01*VLOOKUP(EVID_HNOJENI!N2362,HNOJIVA_ALL!$A$2:$AE$3303,31,FALSE),"CHYBA")))),2)</f>
        <v>#N/A</v>
      </c>
      <c r="S2362" s="51" t="e">
        <f>ROUND(VLOOKUP(EVID_HNOJENI!N2362,HNOJIVA_ALL!$A$2:$Z$3303,18,FALSE)*K2362*IF(L2362="t",10,IF(L2362="kg",0.01,IF(L2362="q",1,IF(L2362="l",0.01*VLOOKUP(EVID_HNOJENI!N2362,HNOJIVA_ALL!$A$2:$AE$3303,31,FALSE),"CHYBA")))),2)</f>
        <v>#N/A</v>
      </c>
      <c r="T2362" s="51" t="e">
        <f>ROUND(VLOOKUP(EVID_HNOJENI!N2362,HNOJIVA_ALL!$A$2:$Z$3303,17,FALSE)*K2362*IF(L2362="t",10,IF(L2362="kg",0.01,IF(L2362="q",1,IF(L2362="l",0.01*VLOOKUP(EVID_HNOJENI!N2362,HNOJIVA_ALL!$A$2:$AE$3303,31,FALSE),"CHYBA")))),2)</f>
        <v>#N/A</v>
      </c>
      <c r="U2362" s="51" t="e">
        <f>ROUND(VLOOKUP(EVID_HNOJENI!N2362,HNOJIVA_ALL!$A$2:$Z$3303,20,FALSE)*K2362*IF(L2362="t",10,IF(L2362="kg",0.01,IF(L2362="q",1,IF(L2362="l",0.01*VLOOKUP(EVID_HNOJENI!N2362,HNOJIVA_ALL!$A$2:$AE$3303,31,FALSE),"CHYBA")))),2)</f>
        <v>#N/A</v>
      </c>
    </row>
    <row r="2363" spans="1:21" x14ac:dyDescent="0.2">
      <c r="A2363" s="32"/>
      <c r="B2363" s="45" t="e">
        <f>VLOOKUP($A2363,EVID_OSEVU!$A$1:$M$4972,2,FALSE)</f>
        <v>#N/A</v>
      </c>
      <c r="C2363" s="45" t="e">
        <f>VLOOKUP($A2363,EVID_OSEVU!$A$1:$M$4972,3,FALSE)</f>
        <v>#N/A</v>
      </c>
      <c r="D2363" s="45" t="e">
        <f>VLOOKUP($A2363,EVID_OSEVU!$A$1:$M$4972,4,FALSE)</f>
        <v>#N/A</v>
      </c>
      <c r="E2363" s="45" t="e">
        <f>VLOOKUP($A2363,EVID_OSEVU!$A$1:$M$4972,7,FALSE)</f>
        <v>#N/A</v>
      </c>
      <c r="F2363" s="45" t="e">
        <f>VLOOKUP($A2363,EVID_OSEVU!$A$1:$M$4972,8,FALSE)</f>
        <v>#N/A</v>
      </c>
      <c r="G2363" s="45" t="e">
        <f>VLOOKUP($A2363,EVID_OSEVU!$A$1:$M$4972,11,FALSE)</f>
        <v>#N/A</v>
      </c>
      <c r="H2363" s="35"/>
      <c r="I2363" s="48"/>
      <c r="J2363" s="33" t="e">
        <f>VLOOKUP($A2363,EVID_OSEVU!$A$1:$M$4972,11,FALSE)</f>
        <v>#N/A</v>
      </c>
      <c r="K2363" s="39"/>
      <c r="L2363" s="49"/>
      <c r="M2363" s="89" t="e">
        <f t="shared" si="36"/>
        <v>#N/A</v>
      </c>
      <c r="N2363" s="50"/>
      <c r="O2363" s="37" t="e">
        <f>VLOOKUP(EVID_HNOJENI!N2363,HNOJIVA_ALL!$A$2:$Z$3303,4,FALSE)</f>
        <v>#N/A</v>
      </c>
      <c r="P2363" s="51" t="e">
        <f>ROUND(VLOOKUP(EVID_HNOJENI!N2363,HNOJIVA_ALL!$A$2:$Z$3303,14,FALSE)*K2363*IF(L2363="t",10,IF(L2363="kg",0.01,IF(L2363="q",1,IF(L2363="l",0.01*VLOOKUP(EVID_HNOJENI!N2363,HNOJIVA_ALL!$A$2:$AE$3303,31,FALSE),"CHYBA")))),2)</f>
        <v>#N/A</v>
      </c>
      <c r="Q2363" s="51" t="e">
        <f>ROUND(VLOOKUP(EVID_HNOJENI!N2363,HNOJIVA_ALL!$A$2:$Z$3303,15,FALSE)*K2363*IF(L2363="t",10,IF(L2363="kg",0.01,IF(L2363="q",1,IF(L2363="l",0.01*VLOOKUP(EVID_HNOJENI!N2363,HNOJIVA_ALL!$A$2:$AE$3303,31,FALSE),"CHYBA")))),2)</f>
        <v>#N/A</v>
      </c>
      <c r="R2363" s="51" t="e">
        <f>ROUND(VLOOKUP(EVID_HNOJENI!N2363,HNOJIVA_ALL!$A$2:$Z$3303,16,FALSE)*K2363*IF(L2363="t",10,IF(L2363="kg",0.01,IF(L2363="q",1,IF(L2363="l",0.01*VLOOKUP(EVID_HNOJENI!N2363,HNOJIVA_ALL!$A$2:$AE$3303,31,FALSE),"CHYBA")))),2)</f>
        <v>#N/A</v>
      </c>
      <c r="S2363" s="51" t="e">
        <f>ROUND(VLOOKUP(EVID_HNOJENI!N2363,HNOJIVA_ALL!$A$2:$Z$3303,18,FALSE)*K2363*IF(L2363="t",10,IF(L2363="kg",0.01,IF(L2363="q",1,IF(L2363="l",0.01*VLOOKUP(EVID_HNOJENI!N2363,HNOJIVA_ALL!$A$2:$AE$3303,31,FALSE),"CHYBA")))),2)</f>
        <v>#N/A</v>
      </c>
      <c r="T2363" s="51" t="e">
        <f>ROUND(VLOOKUP(EVID_HNOJENI!N2363,HNOJIVA_ALL!$A$2:$Z$3303,17,FALSE)*K2363*IF(L2363="t",10,IF(L2363="kg",0.01,IF(L2363="q",1,IF(L2363="l",0.01*VLOOKUP(EVID_HNOJENI!N2363,HNOJIVA_ALL!$A$2:$AE$3303,31,FALSE),"CHYBA")))),2)</f>
        <v>#N/A</v>
      </c>
      <c r="U2363" s="51" t="e">
        <f>ROUND(VLOOKUP(EVID_HNOJENI!N2363,HNOJIVA_ALL!$A$2:$Z$3303,20,FALSE)*K2363*IF(L2363="t",10,IF(L2363="kg",0.01,IF(L2363="q",1,IF(L2363="l",0.01*VLOOKUP(EVID_HNOJENI!N2363,HNOJIVA_ALL!$A$2:$AE$3303,31,FALSE),"CHYBA")))),2)</f>
        <v>#N/A</v>
      </c>
    </row>
    <row r="2364" spans="1:21" x14ac:dyDescent="0.2">
      <c r="A2364" s="32"/>
      <c r="B2364" s="45" t="e">
        <f>VLOOKUP($A2364,EVID_OSEVU!$A$1:$M$4972,2,FALSE)</f>
        <v>#N/A</v>
      </c>
      <c r="C2364" s="45" t="e">
        <f>VLOOKUP($A2364,EVID_OSEVU!$A$1:$M$4972,3,FALSE)</f>
        <v>#N/A</v>
      </c>
      <c r="D2364" s="45" t="e">
        <f>VLOOKUP($A2364,EVID_OSEVU!$A$1:$M$4972,4,FALSE)</f>
        <v>#N/A</v>
      </c>
      <c r="E2364" s="45" t="e">
        <f>VLOOKUP($A2364,EVID_OSEVU!$A$1:$M$4972,7,FALSE)</f>
        <v>#N/A</v>
      </c>
      <c r="F2364" s="45" t="e">
        <f>VLOOKUP($A2364,EVID_OSEVU!$A$1:$M$4972,8,FALSE)</f>
        <v>#N/A</v>
      </c>
      <c r="G2364" s="45" t="e">
        <f>VLOOKUP($A2364,EVID_OSEVU!$A$1:$M$4972,11,FALSE)</f>
        <v>#N/A</v>
      </c>
      <c r="H2364" s="35"/>
      <c r="I2364" s="48"/>
      <c r="J2364" s="33" t="e">
        <f>VLOOKUP($A2364,EVID_OSEVU!$A$1:$M$4972,11,FALSE)</f>
        <v>#N/A</v>
      </c>
      <c r="K2364" s="39"/>
      <c r="L2364" s="49"/>
      <c r="M2364" s="89" t="e">
        <f t="shared" si="36"/>
        <v>#N/A</v>
      </c>
      <c r="N2364" s="50"/>
      <c r="O2364" s="37" t="e">
        <f>VLOOKUP(EVID_HNOJENI!N2364,HNOJIVA_ALL!$A$2:$Z$3303,4,FALSE)</f>
        <v>#N/A</v>
      </c>
      <c r="P2364" s="51" t="e">
        <f>ROUND(VLOOKUP(EVID_HNOJENI!N2364,HNOJIVA_ALL!$A$2:$Z$3303,14,FALSE)*K2364*IF(L2364="t",10,IF(L2364="kg",0.01,IF(L2364="q",1,IF(L2364="l",0.01*VLOOKUP(EVID_HNOJENI!N2364,HNOJIVA_ALL!$A$2:$AE$3303,31,FALSE),"CHYBA")))),2)</f>
        <v>#N/A</v>
      </c>
      <c r="Q2364" s="51" t="e">
        <f>ROUND(VLOOKUP(EVID_HNOJENI!N2364,HNOJIVA_ALL!$A$2:$Z$3303,15,FALSE)*K2364*IF(L2364="t",10,IF(L2364="kg",0.01,IF(L2364="q",1,IF(L2364="l",0.01*VLOOKUP(EVID_HNOJENI!N2364,HNOJIVA_ALL!$A$2:$AE$3303,31,FALSE),"CHYBA")))),2)</f>
        <v>#N/A</v>
      </c>
      <c r="R2364" s="51" t="e">
        <f>ROUND(VLOOKUP(EVID_HNOJENI!N2364,HNOJIVA_ALL!$A$2:$Z$3303,16,FALSE)*K2364*IF(L2364="t",10,IF(L2364="kg",0.01,IF(L2364="q",1,IF(L2364="l",0.01*VLOOKUP(EVID_HNOJENI!N2364,HNOJIVA_ALL!$A$2:$AE$3303,31,FALSE),"CHYBA")))),2)</f>
        <v>#N/A</v>
      </c>
      <c r="S2364" s="51" t="e">
        <f>ROUND(VLOOKUP(EVID_HNOJENI!N2364,HNOJIVA_ALL!$A$2:$Z$3303,18,FALSE)*K2364*IF(L2364="t",10,IF(L2364="kg",0.01,IF(L2364="q",1,IF(L2364="l",0.01*VLOOKUP(EVID_HNOJENI!N2364,HNOJIVA_ALL!$A$2:$AE$3303,31,FALSE),"CHYBA")))),2)</f>
        <v>#N/A</v>
      </c>
      <c r="T2364" s="51" t="e">
        <f>ROUND(VLOOKUP(EVID_HNOJENI!N2364,HNOJIVA_ALL!$A$2:$Z$3303,17,FALSE)*K2364*IF(L2364="t",10,IF(L2364="kg",0.01,IF(L2364="q",1,IF(L2364="l",0.01*VLOOKUP(EVID_HNOJENI!N2364,HNOJIVA_ALL!$A$2:$AE$3303,31,FALSE),"CHYBA")))),2)</f>
        <v>#N/A</v>
      </c>
      <c r="U2364" s="51" t="e">
        <f>ROUND(VLOOKUP(EVID_HNOJENI!N2364,HNOJIVA_ALL!$A$2:$Z$3303,20,FALSE)*K2364*IF(L2364="t",10,IF(L2364="kg",0.01,IF(L2364="q",1,IF(L2364="l",0.01*VLOOKUP(EVID_HNOJENI!N2364,HNOJIVA_ALL!$A$2:$AE$3303,31,FALSE),"CHYBA")))),2)</f>
        <v>#N/A</v>
      </c>
    </row>
    <row r="2365" spans="1:21" x14ac:dyDescent="0.2">
      <c r="A2365" s="32"/>
      <c r="B2365" s="45" t="e">
        <f>VLOOKUP($A2365,EVID_OSEVU!$A$1:$M$4972,2,FALSE)</f>
        <v>#N/A</v>
      </c>
      <c r="C2365" s="45" t="e">
        <f>VLOOKUP($A2365,EVID_OSEVU!$A$1:$M$4972,3,FALSE)</f>
        <v>#N/A</v>
      </c>
      <c r="D2365" s="45" t="e">
        <f>VLOOKUP($A2365,EVID_OSEVU!$A$1:$M$4972,4,FALSE)</f>
        <v>#N/A</v>
      </c>
      <c r="E2365" s="45" t="e">
        <f>VLOOKUP($A2365,EVID_OSEVU!$A$1:$M$4972,7,FALSE)</f>
        <v>#N/A</v>
      </c>
      <c r="F2365" s="45" t="e">
        <f>VLOOKUP($A2365,EVID_OSEVU!$A$1:$M$4972,8,FALSE)</f>
        <v>#N/A</v>
      </c>
      <c r="G2365" s="45" t="e">
        <f>VLOOKUP($A2365,EVID_OSEVU!$A$1:$M$4972,11,FALSE)</f>
        <v>#N/A</v>
      </c>
      <c r="H2365" s="35"/>
      <c r="I2365" s="48"/>
      <c r="J2365" s="33" t="e">
        <f>VLOOKUP($A2365,EVID_OSEVU!$A$1:$M$4972,11,FALSE)</f>
        <v>#N/A</v>
      </c>
      <c r="K2365" s="39"/>
      <c r="L2365" s="49"/>
      <c r="M2365" s="89" t="e">
        <f t="shared" si="36"/>
        <v>#N/A</v>
      </c>
      <c r="N2365" s="50"/>
      <c r="O2365" s="37" t="e">
        <f>VLOOKUP(EVID_HNOJENI!N2365,HNOJIVA_ALL!$A$2:$Z$3303,4,FALSE)</f>
        <v>#N/A</v>
      </c>
      <c r="P2365" s="51" t="e">
        <f>ROUND(VLOOKUP(EVID_HNOJENI!N2365,HNOJIVA_ALL!$A$2:$Z$3303,14,FALSE)*K2365*IF(L2365="t",10,IF(L2365="kg",0.01,IF(L2365="q",1,IF(L2365="l",0.01*VLOOKUP(EVID_HNOJENI!N2365,HNOJIVA_ALL!$A$2:$AE$3303,31,FALSE),"CHYBA")))),2)</f>
        <v>#N/A</v>
      </c>
      <c r="Q2365" s="51" t="e">
        <f>ROUND(VLOOKUP(EVID_HNOJENI!N2365,HNOJIVA_ALL!$A$2:$Z$3303,15,FALSE)*K2365*IF(L2365="t",10,IF(L2365="kg",0.01,IF(L2365="q",1,IF(L2365="l",0.01*VLOOKUP(EVID_HNOJENI!N2365,HNOJIVA_ALL!$A$2:$AE$3303,31,FALSE),"CHYBA")))),2)</f>
        <v>#N/A</v>
      </c>
      <c r="R2365" s="51" t="e">
        <f>ROUND(VLOOKUP(EVID_HNOJENI!N2365,HNOJIVA_ALL!$A$2:$Z$3303,16,FALSE)*K2365*IF(L2365="t",10,IF(L2365="kg",0.01,IF(L2365="q",1,IF(L2365="l",0.01*VLOOKUP(EVID_HNOJENI!N2365,HNOJIVA_ALL!$A$2:$AE$3303,31,FALSE),"CHYBA")))),2)</f>
        <v>#N/A</v>
      </c>
      <c r="S2365" s="51" t="e">
        <f>ROUND(VLOOKUP(EVID_HNOJENI!N2365,HNOJIVA_ALL!$A$2:$Z$3303,18,FALSE)*K2365*IF(L2365="t",10,IF(L2365="kg",0.01,IF(L2365="q",1,IF(L2365="l",0.01*VLOOKUP(EVID_HNOJENI!N2365,HNOJIVA_ALL!$A$2:$AE$3303,31,FALSE),"CHYBA")))),2)</f>
        <v>#N/A</v>
      </c>
      <c r="T2365" s="51" t="e">
        <f>ROUND(VLOOKUP(EVID_HNOJENI!N2365,HNOJIVA_ALL!$A$2:$Z$3303,17,FALSE)*K2365*IF(L2365="t",10,IF(L2365="kg",0.01,IF(L2365="q",1,IF(L2365="l",0.01*VLOOKUP(EVID_HNOJENI!N2365,HNOJIVA_ALL!$A$2:$AE$3303,31,FALSE),"CHYBA")))),2)</f>
        <v>#N/A</v>
      </c>
      <c r="U2365" s="51" t="e">
        <f>ROUND(VLOOKUP(EVID_HNOJENI!N2365,HNOJIVA_ALL!$A$2:$Z$3303,20,FALSE)*K2365*IF(L2365="t",10,IF(L2365="kg",0.01,IF(L2365="q",1,IF(L2365="l",0.01*VLOOKUP(EVID_HNOJENI!N2365,HNOJIVA_ALL!$A$2:$AE$3303,31,FALSE),"CHYBA")))),2)</f>
        <v>#N/A</v>
      </c>
    </row>
    <row r="2366" spans="1:21" x14ac:dyDescent="0.2">
      <c r="A2366" s="32"/>
      <c r="B2366" s="45" t="e">
        <f>VLOOKUP($A2366,EVID_OSEVU!$A$1:$M$4972,2,FALSE)</f>
        <v>#N/A</v>
      </c>
      <c r="C2366" s="45" t="e">
        <f>VLOOKUP($A2366,EVID_OSEVU!$A$1:$M$4972,3,FALSE)</f>
        <v>#N/A</v>
      </c>
      <c r="D2366" s="45" t="e">
        <f>VLOOKUP($A2366,EVID_OSEVU!$A$1:$M$4972,4,FALSE)</f>
        <v>#N/A</v>
      </c>
      <c r="E2366" s="45" t="e">
        <f>VLOOKUP($A2366,EVID_OSEVU!$A$1:$M$4972,7,FALSE)</f>
        <v>#N/A</v>
      </c>
      <c r="F2366" s="45" t="e">
        <f>VLOOKUP($A2366,EVID_OSEVU!$A$1:$M$4972,8,FALSE)</f>
        <v>#N/A</v>
      </c>
      <c r="G2366" s="45" t="e">
        <f>VLOOKUP($A2366,EVID_OSEVU!$A$1:$M$4972,11,FALSE)</f>
        <v>#N/A</v>
      </c>
      <c r="H2366" s="35"/>
      <c r="I2366" s="48"/>
      <c r="J2366" s="33" t="e">
        <f>VLOOKUP($A2366,EVID_OSEVU!$A$1:$M$4972,11,FALSE)</f>
        <v>#N/A</v>
      </c>
      <c r="K2366" s="39"/>
      <c r="L2366" s="49"/>
      <c r="M2366" s="89" t="e">
        <f t="shared" si="36"/>
        <v>#N/A</v>
      </c>
      <c r="N2366" s="50"/>
      <c r="O2366" s="37" t="e">
        <f>VLOOKUP(EVID_HNOJENI!N2366,HNOJIVA_ALL!$A$2:$Z$3303,4,FALSE)</f>
        <v>#N/A</v>
      </c>
      <c r="P2366" s="51" t="e">
        <f>ROUND(VLOOKUP(EVID_HNOJENI!N2366,HNOJIVA_ALL!$A$2:$Z$3303,14,FALSE)*K2366*IF(L2366="t",10,IF(L2366="kg",0.01,IF(L2366="q",1,IF(L2366="l",0.01*VLOOKUP(EVID_HNOJENI!N2366,HNOJIVA_ALL!$A$2:$AE$3303,31,FALSE),"CHYBA")))),2)</f>
        <v>#N/A</v>
      </c>
      <c r="Q2366" s="51" t="e">
        <f>ROUND(VLOOKUP(EVID_HNOJENI!N2366,HNOJIVA_ALL!$A$2:$Z$3303,15,FALSE)*K2366*IF(L2366="t",10,IF(L2366="kg",0.01,IF(L2366="q",1,IF(L2366="l",0.01*VLOOKUP(EVID_HNOJENI!N2366,HNOJIVA_ALL!$A$2:$AE$3303,31,FALSE),"CHYBA")))),2)</f>
        <v>#N/A</v>
      </c>
      <c r="R2366" s="51" t="e">
        <f>ROUND(VLOOKUP(EVID_HNOJENI!N2366,HNOJIVA_ALL!$A$2:$Z$3303,16,FALSE)*K2366*IF(L2366="t",10,IF(L2366="kg",0.01,IF(L2366="q",1,IF(L2366="l",0.01*VLOOKUP(EVID_HNOJENI!N2366,HNOJIVA_ALL!$A$2:$AE$3303,31,FALSE),"CHYBA")))),2)</f>
        <v>#N/A</v>
      </c>
      <c r="S2366" s="51" t="e">
        <f>ROUND(VLOOKUP(EVID_HNOJENI!N2366,HNOJIVA_ALL!$A$2:$Z$3303,18,FALSE)*K2366*IF(L2366="t",10,IF(L2366="kg",0.01,IF(L2366="q",1,IF(L2366="l",0.01*VLOOKUP(EVID_HNOJENI!N2366,HNOJIVA_ALL!$A$2:$AE$3303,31,FALSE),"CHYBA")))),2)</f>
        <v>#N/A</v>
      </c>
      <c r="T2366" s="51" t="e">
        <f>ROUND(VLOOKUP(EVID_HNOJENI!N2366,HNOJIVA_ALL!$A$2:$Z$3303,17,FALSE)*K2366*IF(L2366="t",10,IF(L2366="kg",0.01,IF(L2366="q",1,IF(L2366="l",0.01*VLOOKUP(EVID_HNOJENI!N2366,HNOJIVA_ALL!$A$2:$AE$3303,31,FALSE),"CHYBA")))),2)</f>
        <v>#N/A</v>
      </c>
      <c r="U2366" s="51" t="e">
        <f>ROUND(VLOOKUP(EVID_HNOJENI!N2366,HNOJIVA_ALL!$A$2:$Z$3303,20,FALSE)*K2366*IF(L2366="t",10,IF(L2366="kg",0.01,IF(L2366="q",1,IF(L2366="l",0.01*VLOOKUP(EVID_HNOJENI!N2366,HNOJIVA_ALL!$A$2:$AE$3303,31,FALSE),"CHYBA")))),2)</f>
        <v>#N/A</v>
      </c>
    </row>
    <row r="2367" spans="1:21" x14ac:dyDescent="0.2">
      <c r="A2367" s="32"/>
      <c r="B2367" s="45" t="e">
        <f>VLOOKUP($A2367,EVID_OSEVU!$A$1:$M$4972,2,FALSE)</f>
        <v>#N/A</v>
      </c>
      <c r="C2367" s="45" t="e">
        <f>VLOOKUP($A2367,EVID_OSEVU!$A$1:$M$4972,3,FALSE)</f>
        <v>#N/A</v>
      </c>
      <c r="D2367" s="45" t="e">
        <f>VLOOKUP($A2367,EVID_OSEVU!$A$1:$M$4972,4,FALSE)</f>
        <v>#N/A</v>
      </c>
      <c r="E2367" s="45" t="e">
        <f>VLOOKUP($A2367,EVID_OSEVU!$A$1:$M$4972,7,FALSE)</f>
        <v>#N/A</v>
      </c>
      <c r="F2367" s="45" t="e">
        <f>VLOOKUP($A2367,EVID_OSEVU!$A$1:$M$4972,8,FALSE)</f>
        <v>#N/A</v>
      </c>
      <c r="G2367" s="45" t="e">
        <f>VLOOKUP($A2367,EVID_OSEVU!$A$1:$M$4972,11,FALSE)</f>
        <v>#N/A</v>
      </c>
      <c r="H2367" s="35"/>
      <c r="I2367" s="48"/>
      <c r="J2367" s="33" t="e">
        <f>VLOOKUP($A2367,EVID_OSEVU!$A$1:$M$4972,11,FALSE)</f>
        <v>#N/A</v>
      </c>
      <c r="K2367" s="39"/>
      <c r="L2367" s="49"/>
      <c r="M2367" s="89" t="e">
        <f t="shared" si="36"/>
        <v>#N/A</v>
      </c>
      <c r="N2367" s="50"/>
      <c r="O2367" s="37" t="e">
        <f>VLOOKUP(EVID_HNOJENI!N2367,HNOJIVA_ALL!$A$2:$Z$3303,4,FALSE)</f>
        <v>#N/A</v>
      </c>
      <c r="P2367" s="51" t="e">
        <f>ROUND(VLOOKUP(EVID_HNOJENI!N2367,HNOJIVA_ALL!$A$2:$Z$3303,14,FALSE)*K2367*IF(L2367="t",10,IF(L2367="kg",0.01,IF(L2367="q",1,IF(L2367="l",0.01*VLOOKUP(EVID_HNOJENI!N2367,HNOJIVA_ALL!$A$2:$AE$3303,31,FALSE),"CHYBA")))),2)</f>
        <v>#N/A</v>
      </c>
      <c r="Q2367" s="51" t="e">
        <f>ROUND(VLOOKUP(EVID_HNOJENI!N2367,HNOJIVA_ALL!$A$2:$Z$3303,15,FALSE)*K2367*IF(L2367="t",10,IF(L2367="kg",0.01,IF(L2367="q",1,IF(L2367="l",0.01*VLOOKUP(EVID_HNOJENI!N2367,HNOJIVA_ALL!$A$2:$AE$3303,31,FALSE),"CHYBA")))),2)</f>
        <v>#N/A</v>
      </c>
      <c r="R2367" s="51" t="e">
        <f>ROUND(VLOOKUP(EVID_HNOJENI!N2367,HNOJIVA_ALL!$A$2:$Z$3303,16,FALSE)*K2367*IF(L2367="t",10,IF(L2367="kg",0.01,IF(L2367="q",1,IF(L2367="l",0.01*VLOOKUP(EVID_HNOJENI!N2367,HNOJIVA_ALL!$A$2:$AE$3303,31,FALSE),"CHYBA")))),2)</f>
        <v>#N/A</v>
      </c>
      <c r="S2367" s="51" t="e">
        <f>ROUND(VLOOKUP(EVID_HNOJENI!N2367,HNOJIVA_ALL!$A$2:$Z$3303,18,FALSE)*K2367*IF(L2367="t",10,IF(L2367="kg",0.01,IF(L2367="q",1,IF(L2367="l",0.01*VLOOKUP(EVID_HNOJENI!N2367,HNOJIVA_ALL!$A$2:$AE$3303,31,FALSE),"CHYBA")))),2)</f>
        <v>#N/A</v>
      </c>
      <c r="T2367" s="51" t="e">
        <f>ROUND(VLOOKUP(EVID_HNOJENI!N2367,HNOJIVA_ALL!$A$2:$Z$3303,17,FALSE)*K2367*IF(L2367="t",10,IF(L2367="kg",0.01,IF(L2367="q",1,IF(L2367="l",0.01*VLOOKUP(EVID_HNOJENI!N2367,HNOJIVA_ALL!$A$2:$AE$3303,31,FALSE),"CHYBA")))),2)</f>
        <v>#N/A</v>
      </c>
      <c r="U2367" s="51" t="e">
        <f>ROUND(VLOOKUP(EVID_HNOJENI!N2367,HNOJIVA_ALL!$A$2:$Z$3303,20,FALSE)*K2367*IF(L2367="t",10,IF(L2367="kg",0.01,IF(L2367="q",1,IF(L2367="l",0.01*VLOOKUP(EVID_HNOJENI!N2367,HNOJIVA_ALL!$A$2:$AE$3303,31,FALSE),"CHYBA")))),2)</f>
        <v>#N/A</v>
      </c>
    </row>
    <row r="2368" spans="1:21" x14ac:dyDescent="0.2">
      <c r="A2368" s="32"/>
      <c r="B2368" s="45" t="e">
        <f>VLOOKUP($A2368,EVID_OSEVU!$A$1:$M$4972,2,FALSE)</f>
        <v>#N/A</v>
      </c>
      <c r="C2368" s="45" t="e">
        <f>VLOOKUP($A2368,EVID_OSEVU!$A$1:$M$4972,3,FALSE)</f>
        <v>#N/A</v>
      </c>
      <c r="D2368" s="45" t="e">
        <f>VLOOKUP($A2368,EVID_OSEVU!$A$1:$M$4972,4,FALSE)</f>
        <v>#N/A</v>
      </c>
      <c r="E2368" s="45" t="e">
        <f>VLOOKUP($A2368,EVID_OSEVU!$A$1:$M$4972,7,FALSE)</f>
        <v>#N/A</v>
      </c>
      <c r="F2368" s="45" t="e">
        <f>VLOOKUP($A2368,EVID_OSEVU!$A$1:$M$4972,8,FALSE)</f>
        <v>#N/A</v>
      </c>
      <c r="G2368" s="45" t="e">
        <f>VLOOKUP($A2368,EVID_OSEVU!$A$1:$M$4972,11,FALSE)</f>
        <v>#N/A</v>
      </c>
      <c r="H2368" s="35"/>
      <c r="I2368" s="48"/>
      <c r="J2368" s="33" t="e">
        <f>VLOOKUP($A2368,EVID_OSEVU!$A$1:$M$4972,11,FALSE)</f>
        <v>#N/A</v>
      </c>
      <c r="K2368" s="39"/>
      <c r="L2368" s="49"/>
      <c r="M2368" s="89" t="e">
        <f t="shared" si="36"/>
        <v>#N/A</v>
      </c>
      <c r="N2368" s="50"/>
      <c r="O2368" s="37" t="e">
        <f>VLOOKUP(EVID_HNOJENI!N2368,HNOJIVA_ALL!$A$2:$Z$3303,4,FALSE)</f>
        <v>#N/A</v>
      </c>
      <c r="P2368" s="51" t="e">
        <f>ROUND(VLOOKUP(EVID_HNOJENI!N2368,HNOJIVA_ALL!$A$2:$Z$3303,14,FALSE)*K2368*IF(L2368="t",10,IF(L2368="kg",0.01,IF(L2368="q",1,IF(L2368="l",0.01*VLOOKUP(EVID_HNOJENI!N2368,HNOJIVA_ALL!$A$2:$AE$3303,31,FALSE),"CHYBA")))),2)</f>
        <v>#N/A</v>
      </c>
      <c r="Q2368" s="51" t="e">
        <f>ROUND(VLOOKUP(EVID_HNOJENI!N2368,HNOJIVA_ALL!$A$2:$Z$3303,15,FALSE)*K2368*IF(L2368="t",10,IF(L2368="kg",0.01,IF(L2368="q",1,IF(L2368="l",0.01*VLOOKUP(EVID_HNOJENI!N2368,HNOJIVA_ALL!$A$2:$AE$3303,31,FALSE),"CHYBA")))),2)</f>
        <v>#N/A</v>
      </c>
      <c r="R2368" s="51" t="e">
        <f>ROUND(VLOOKUP(EVID_HNOJENI!N2368,HNOJIVA_ALL!$A$2:$Z$3303,16,FALSE)*K2368*IF(L2368="t",10,IF(L2368="kg",0.01,IF(L2368="q",1,IF(L2368="l",0.01*VLOOKUP(EVID_HNOJENI!N2368,HNOJIVA_ALL!$A$2:$AE$3303,31,FALSE),"CHYBA")))),2)</f>
        <v>#N/A</v>
      </c>
      <c r="S2368" s="51" t="e">
        <f>ROUND(VLOOKUP(EVID_HNOJENI!N2368,HNOJIVA_ALL!$A$2:$Z$3303,18,FALSE)*K2368*IF(L2368="t",10,IF(L2368="kg",0.01,IF(L2368="q",1,IF(L2368="l",0.01*VLOOKUP(EVID_HNOJENI!N2368,HNOJIVA_ALL!$A$2:$AE$3303,31,FALSE),"CHYBA")))),2)</f>
        <v>#N/A</v>
      </c>
      <c r="T2368" s="51" t="e">
        <f>ROUND(VLOOKUP(EVID_HNOJENI!N2368,HNOJIVA_ALL!$A$2:$Z$3303,17,FALSE)*K2368*IF(L2368="t",10,IF(L2368="kg",0.01,IF(L2368="q",1,IF(L2368="l",0.01*VLOOKUP(EVID_HNOJENI!N2368,HNOJIVA_ALL!$A$2:$AE$3303,31,FALSE),"CHYBA")))),2)</f>
        <v>#N/A</v>
      </c>
      <c r="U2368" s="51" t="e">
        <f>ROUND(VLOOKUP(EVID_HNOJENI!N2368,HNOJIVA_ALL!$A$2:$Z$3303,20,FALSE)*K2368*IF(L2368="t",10,IF(L2368="kg",0.01,IF(L2368="q",1,IF(L2368="l",0.01*VLOOKUP(EVID_HNOJENI!N2368,HNOJIVA_ALL!$A$2:$AE$3303,31,FALSE),"CHYBA")))),2)</f>
        <v>#N/A</v>
      </c>
    </row>
    <row r="2369" spans="1:21" x14ac:dyDescent="0.2">
      <c r="A2369" s="32"/>
      <c r="B2369" s="45" t="e">
        <f>VLOOKUP($A2369,EVID_OSEVU!$A$1:$M$4972,2,FALSE)</f>
        <v>#N/A</v>
      </c>
      <c r="C2369" s="45" t="e">
        <f>VLOOKUP($A2369,EVID_OSEVU!$A$1:$M$4972,3,FALSE)</f>
        <v>#N/A</v>
      </c>
      <c r="D2369" s="45" t="e">
        <f>VLOOKUP($A2369,EVID_OSEVU!$A$1:$M$4972,4,FALSE)</f>
        <v>#N/A</v>
      </c>
      <c r="E2369" s="45" t="e">
        <f>VLOOKUP($A2369,EVID_OSEVU!$A$1:$M$4972,7,FALSE)</f>
        <v>#N/A</v>
      </c>
      <c r="F2369" s="45" t="e">
        <f>VLOOKUP($A2369,EVID_OSEVU!$A$1:$M$4972,8,FALSE)</f>
        <v>#N/A</v>
      </c>
      <c r="G2369" s="45" t="e">
        <f>VLOOKUP($A2369,EVID_OSEVU!$A$1:$M$4972,11,FALSE)</f>
        <v>#N/A</v>
      </c>
      <c r="H2369" s="35"/>
      <c r="I2369" s="48"/>
      <c r="J2369" s="33" t="e">
        <f>VLOOKUP($A2369,EVID_OSEVU!$A$1:$M$4972,11,FALSE)</f>
        <v>#N/A</v>
      </c>
      <c r="K2369" s="39"/>
      <c r="L2369" s="49"/>
      <c r="M2369" s="89" t="e">
        <f t="shared" si="36"/>
        <v>#N/A</v>
      </c>
      <c r="N2369" s="50"/>
      <c r="O2369" s="37" t="e">
        <f>VLOOKUP(EVID_HNOJENI!N2369,HNOJIVA_ALL!$A$2:$Z$3303,4,FALSE)</f>
        <v>#N/A</v>
      </c>
      <c r="P2369" s="51" t="e">
        <f>ROUND(VLOOKUP(EVID_HNOJENI!N2369,HNOJIVA_ALL!$A$2:$Z$3303,14,FALSE)*K2369*IF(L2369="t",10,IF(L2369="kg",0.01,IF(L2369="q",1,IF(L2369="l",0.01*VLOOKUP(EVID_HNOJENI!N2369,HNOJIVA_ALL!$A$2:$AE$3303,31,FALSE),"CHYBA")))),2)</f>
        <v>#N/A</v>
      </c>
      <c r="Q2369" s="51" t="e">
        <f>ROUND(VLOOKUP(EVID_HNOJENI!N2369,HNOJIVA_ALL!$A$2:$Z$3303,15,FALSE)*K2369*IF(L2369="t",10,IF(L2369="kg",0.01,IF(L2369="q",1,IF(L2369="l",0.01*VLOOKUP(EVID_HNOJENI!N2369,HNOJIVA_ALL!$A$2:$AE$3303,31,FALSE),"CHYBA")))),2)</f>
        <v>#N/A</v>
      </c>
      <c r="R2369" s="51" t="e">
        <f>ROUND(VLOOKUP(EVID_HNOJENI!N2369,HNOJIVA_ALL!$A$2:$Z$3303,16,FALSE)*K2369*IF(L2369="t",10,IF(L2369="kg",0.01,IF(L2369="q",1,IF(L2369="l",0.01*VLOOKUP(EVID_HNOJENI!N2369,HNOJIVA_ALL!$A$2:$AE$3303,31,FALSE),"CHYBA")))),2)</f>
        <v>#N/A</v>
      </c>
      <c r="S2369" s="51" t="e">
        <f>ROUND(VLOOKUP(EVID_HNOJENI!N2369,HNOJIVA_ALL!$A$2:$Z$3303,18,FALSE)*K2369*IF(L2369="t",10,IF(L2369="kg",0.01,IF(L2369="q",1,IF(L2369="l",0.01*VLOOKUP(EVID_HNOJENI!N2369,HNOJIVA_ALL!$A$2:$AE$3303,31,FALSE),"CHYBA")))),2)</f>
        <v>#N/A</v>
      </c>
      <c r="T2369" s="51" t="e">
        <f>ROUND(VLOOKUP(EVID_HNOJENI!N2369,HNOJIVA_ALL!$A$2:$Z$3303,17,FALSE)*K2369*IF(L2369="t",10,IF(L2369="kg",0.01,IF(L2369="q",1,IF(L2369="l",0.01*VLOOKUP(EVID_HNOJENI!N2369,HNOJIVA_ALL!$A$2:$AE$3303,31,FALSE),"CHYBA")))),2)</f>
        <v>#N/A</v>
      </c>
      <c r="U2369" s="51" t="e">
        <f>ROUND(VLOOKUP(EVID_HNOJENI!N2369,HNOJIVA_ALL!$A$2:$Z$3303,20,FALSE)*K2369*IF(L2369="t",10,IF(L2369="kg",0.01,IF(L2369="q",1,IF(L2369="l",0.01*VLOOKUP(EVID_HNOJENI!N2369,HNOJIVA_ALL!$A$2:$AE$3303,31,FALSE),"CHYBA")))),2)</f>
        <v>#N/A</v>
      </c>
    </row>
    <row r="2370" spans="1:21" x14ac:dyDescent="0.2">
      <c r="A2370" s="32"/>
      <c r="B2370" s="45" t="e">
        <f>VLOOKUP($A2370,EVID_OSEVU!$A$1:$M$4972,2,FALSE)</f>
        <v>#N/A</v>
      </c>
      <c r="C2370" s="45" t="e">
        <f>VLOOKUP($A2370,EVID_OSEVU!$A$1:$M$4972,3,FALSE)</f>
        <v>#N/A</v>
      </c>
      <c r="D2370" s="45" t="e">
        <f>VLOOKUP($A2370,EVID_OSEVU!$A$1:$M$4972,4,FALSE)</f>
        <v>#N/A</v>
      </c>
      <c r="E2370" s="45" t="e">
        <f>VLOOKUP($A2370,EVID_OSEVU!$A$1:$M$4972,7,FALSE)</f>
        <v>#N/A</v>
      </c>
      <c r="F2370" s="45" t="e">
        <f>VLOOKUP($A2370,EVID_OSEVU!$A$1:$M$4972,8,FALSE)</f>
        <v>#N/A</v>
      </c>
      <c r="G2370" s="45" t="e">
        <f>VLOOKUP($A2370,EVID_OSEVU!$A$1:$M$4972,11,FALSE)</f>
        <v>#N/A</v>
      </c>
      <c r="H2370" s="35"/>
      <c r="I2370" s="48"/>
      <c r="J2370" s="33" t="e">
        <f>VLOOKUP($A2370,EVID_OSEVU!$A$1:$M$4972,11,FALSE)</f>
        <v>#N/A</v>
      </c>
      <c r="K2370" s="39"/>
      <c r="L2370" s="49"/>
      <c r="M2370" s="89" t="e">
        <f t="shared" si="36"/>
        <v>#N/A</v>
      </c>
      <c r="N2370" s="50"/>
      <c r="O2370" s="37" t="e">
        <f>VLOOKUP(EVID_HNOJENI!N2370,HNOJIVA_ALL!$A$2:$Z$3303,4,FALSE)</f>
        <v>#N/A</v>
      </c>
      <c r="P2370" s="51" t="e">
        <f>ROUND(VLOOKUP(EVID_HNOJENI!N2370,HNOJIVA_ALL!$A$2:$Z$3303,14,FALSE)*K2370*IF(L2370="t",10,IF(L2370="kg",0.01,IF(L2370="q",1,IF(L2370="l",0.01*VLOOKUP(EVID_HNOJENI!N2370,HNOJIVA_ALL!$A$2:$AE$3303,31,FALSE),"CHYBA")))),2)</f>
        <v>#N/A</v>
      </c>
      <c r="Q2370" s="51" t="e">
        <f>ROUND(VLOOKUP(EVID_HNOJENI!N2370,HNOJIVA_ALL!$A$2:$Z$3303,15,FALSE)*K2370*IF(L2370="t",10,IF(L2370="kg",0.01,IF(L2370="q",1,IF(L2370="l",0.01*VLOOKUP(EVID_HNOJENI!N2370,HNOJIVA_ALL!$A$2:$AE$3303,31,FALSE),"CHYBA")))),2)</f>
        <v>#N/A</v>
      </c>
      <c r="R2370" s="51" t="e">
        <f>ROUND(VLOOKUP(EVID_HNOJENI!N2370,HNOJIVA_ALL!$A$2:$Z$3303,16,FALSE)*K2370*IF(L2370="t",10,IF(L2370="kg",0.01,IF(L2370="q",1,IF(L2370="l",0.01*VLOOKUP(EVID_HNOJENI!N2370,HNOJIVA_ALL!$A$2:$AE$3303,31,FALSE),"CHYBA")))),2)</f>
        <v>#N/A</v>
      </c>
      <c r="S2370" s="51" t="e">
        <f>ROUND(VLOOKUP(EVID_HNOJENI!N2370,HNOJIVA_ALL!$A$2:$Z$3303,18,FALSE)*K2370*IF(L2370="t",10,IF(L2370="kg",0.01,IF(L2370="q",1,IF(L2370="l",0.01*VLOOKUP(EVID_HNOJENI!N2370,HNOJIVA_ALL!$A$2:$AE$3303,31,FALSE),"CHYBA")))),2)</f>
        <v>#N/A</v>
      </c>
      <c r="T2370" s="51" t="e">
        <f>ROUND(VLOOKUP(EVID_HNOJENI!N2370,HNOJIVA_ALL!$A$2:$Z$3303,17,FALSE)*K2370*IF(L2370="t",10,IF(L2370="kg",0.01,IF(L2370="q",1,IF(L2370="l",0.01*VLOOKUP(EVID_HNOJENI!N2370,HNOJIVA_ALL!$A$2:$AE$3303,31,FALSE),"CHYBA")))),2)</f>
        <v>#N/A</v>
      </c>
      <c r="U2370" s="51" t="e">
        <f>ROUND(VLOOKUP(EVID_HNOJENI!N2370,HNOJIVA_ALL!$A$2:$Z$3303,20,FALSE)*K2370*IF(L2370="t",10,IF(L2370="kg",0.01,IF(L2370="q",1,IF(L2370="l",0.01*VLOOKUP(EVID_HNOJENI!N2370,HNOJIVA_ALL!$A$2:$AE$3303,31,FALSE),"CHYBA")))),2)</f>
        <v>#N/A</v>
      </c>
    </row>
    <row r="2371" spans="1:21" x14ac:dyDescent="0.2">
      <c r="A2371" s="32"/>
      <c r="B2371" s="45" t="e">
        <f>VLOOKUP($A2371,EVID_OSEVU!$A$1:$M$4972,2,FALSE)</f>
        <v>#N/A</v>
      </c>
      <c r="C2371" s="45" t="e">
        <f>VLOOKUP($A2371,EVID_OSEVU!$A$1:$M$4972,3,FALSE)</f>
        <v>#N/A</v>
      </c>
      <c r="D2371" s="45" t="e">
        <f>VLOOKUP($A2371,EVID_OSEVU!$A$1:$M$4972,4,FALSE)</f>
        <v>#N/A</v>
      </c>
      <c r="E2371" s="45" t="e">
        <f>VLOOKUP($A2371,EVID_OSEVU!$A$1:$M$4972,7,FALSE)</f>
        <v>#N/A</v>
      </c>
      <c r="F2371" s="45" t="e">
        <f>VLOOKUP($A2371,EVID_OSEVU!$A$1:$M$4972,8,FALSE)</f>
        <v>#N/A</v>
      </c>
      <c r="G2371" s="45" t="e">
        <f>VLOOKUP($A2371,EVID_OSEVU!$A$1:$M$4972,11,FALSE)</f>
        <v>#N/A</v>
      </c>
      <c r="H2371" s="35"/>
      <c r="I2371" s="48"/>
      <c r="J2371" s="33" t="e">
        <f>VLOOKUP($A2371,EVID_OSEVU!$A$1:$M$4972,11,FALSE)</f>
        <v>#N/A</v>
      </c>
      <c r="K2371" s="39"/>
      <c r="L2371" s="49"/>
      <c r="M2371" s="89" t="e">
        <f t="shared" si="36"/>
        <v>#N/A</v>
      </c>
      <c r="N2371" s="50"/>
      <c r="O2371" s="37" t="e">
        <f>VLOOKUP(EVID_HNOJENI!N2371,HNOJIVA_ALL!$A$2:$Z$3303,4,FALSE)</f>
        <v>#N/A</v>
      </c>
      <c r="P2371" s="51" t="e">
        <f>ROUND(VLOOKUP(EVID_HNOJENI!N2371,HNOJIVA_ALL!$A$2:$Z$3303,14,FALSE)*K2371*IF(L2371="t",10,IF(L2371="kg",0.01,IF(L2371="q",1,IF(L2371="l",0.01*VLOOKUP(EVID_HNOJENI!N2371,HNOJIVA_ALL!$A$2:$AE$3303,31,FALSE),"CHYBA")))),2)</f>
        <v>#N/A</v>
      </c>
      <c r="Q2371" s="51" t="e">
        <f>ROUND(VLOOKUP(EVID_HNOJENI!N2371,HNOJIVA_ALL!$A$2:$Z$3303,15,FALSE)*K2371*IF(L2371="t",10,IF(L2371="kg",0.01,IF(L2371="q",1,IF(L2371="l",0.01*VLOOKUP(EVID_HNOJENI!N2371,HNOJIVA_ALL!$A$2:$AE$3303,31,FALSE),"CHYBA")))),2)</f>
        <v>#N/A</v>
      </c>
      <c r="R2371" s="51" t="e">
        <f>ROUND(VLOOKUP(EVID_HNOJENI!N2371,HNOJIVA_ALL!$A$2:$Z$3303,16,FALSE)*K2371*IF(L2371="t",10,IF(L2371="kg",0.01,IF(L2371="q",1,IF(L2371="l",0.01*VLOOKUP(EVID_HNOJENI!N2371,HNOJIVA_ALL!$A$2:$AE$3303,31,FALSE),"CHYBA")))),2)</f>
        <v>#N/A</v>
      </c>
      <c r="S2371" s="51" t="e">
        <f>ROUND(VLOOKUP(EVID_HNOJENI!N2371,HNOJIVA_ALL!$A$2:$Z$3303,18,FALSE)*K2371*IF(L2371="t",10,IF(L2371="kg",0.01,IF(L2371="q",1,IF(L2371="l",0.01*VLOOKUP(EVID_HNOJENI!N2371,HNOJIVA_ALL!$A$2:$AE$3303,31,FALSE),"CHYBA")))),2)</f>
        <v>#N/A</v>
      </c>
      <c r="T2371" s="51" t="e">
        <f>ROUND(VLOOKUP(EVID_HNOJENI!N2371,HNOJIVA_ALL!$A$2:$Z$3303,17,FALSE)*K2371*IF(L2371="t",10,IF(L2371="kg",0.01,IF(L2371="q",1,IF(L2371="l",0.01*VLOOKUP(EVID_HNOJENI!N2371,HNOJIVA_ALL!$A$2:$AE$3303,31,FALSE),"CHYBA")))),2)</f>
        <v>#N/A</v>
      </c>
      <c r="U2371" s="51" t="e">
        <f>ROUND(VLOOKUP(EVID_HNOJENI!N2371,HNOJIVA_ALL!$A$2:$Z$3303,20,FALSE)*K2371*IF(L2371="t",10,IF(L2371="kg",0.01,IF(L2371="q",1,IF(L2371="l",0.01*VLOOKUP(EVID_HNOJENI!N2371,HNOJIVA_ALL!$A$2:$AE$3303,31,FALSE),"CHYBA")))),2)</f>
        <v>#N/A</v>
      </c>
    </row>
    <row r="2372" spans="1:21" x14ac:dyDescent="0.2">
      <c r="A2372" s="32"/>
      <c r="B2372" s="45" t="e">
        <f>VLOOKUP($A2372,EVID_OSEVU!$A$1:$M$4972,2,FALSE)</f>
        <v>#N/A</v>
      </c>
      <c r="C2372" s="45" t="e">
        <f>VLOOKUP($A2372,EVID_OSEVU!$A$1:$M$4972,3,FALSE)</f>
        <v>#N/A</v>
      </c>
      <c r="D2372" s="45" t="e">
        <f>VLOOKUP($A2372,EVID_OSEVU!$A$1:$M$4972,4,FALSE)</f>
        <v>#N/A</v>
      </c>
      <c r="E2372" s="45" t="e">
        <f>VLOOKUP($A2372,EVID_OSEVU!$A$1:$M$4972,7,FALSE)</f>
        <v>#N/A</v>
      </c>
      <c r="F2372" s="45" t="e">
        <f>VLOOKUP($A2372,EVID_OSEVU!$A$1:$M$4972,8,FALSE)</f>
        <v>#N/A</v>
      </c>
      <c r="G2372" s="45" t="e">
        <f>VLOOKUP($A2372,EVID_OSEVU!$A$1:$M$4972,11,FALSE)</f>
        <v>#N/A</v>
      </c>
      <c r="H2372" s="35"/>
      <c r="I2372" s="48"/>
      <c r="J2372" s="33" t="e">
        <f>VLOOKUP($A2372,EVID_OSEVU!$A$1:$M$4972,11,FALSE)</f>
        <v>#N/A</v>
      </c>
      <c r="K2372" s="39"/>
      <c r="L2372" s="49"/>
      <c r="M2372" s="89" t="e">
        <f t="shared" si="36"/>
        <v>#N/A</v>
      </c>
      <c r="N2372" s="50"/>
      <c r="O2372" s="37" t="e">
        <f>VLOOKUP(EVID_HNOJENI!N2372,HNOJIVA_ALL!$A$2:$Z$3303,4,FALSE)</f>
        <v>#N/A</v>
      </c>
      <c r="P2372" s="51" t="e">
        <f>ROUND(VLOOKUP(EVID_HNOJENI!N2372,HNOJIVA_ALL!$A$2:$Z$3303,14,FALSE)*K2372*IF(L2372="t",10,IF(L2372="kg",0.01,IF(L2372="q",1,IF(L2372="l",0.01*VLOOKUP(EVID_HNOJENI!N2372,HNOJIVA_ALL!$A$2:$AE$3303,31,FALSE),"CHYBA")))),2)</f>
        <v>#N/A</v>
      </c>
      <c r="Q2372" s="51" t="e">
        <f>ROUND(VLOOKUP(EVID_HNOJENI!N2372,HNOJIVA_ALL!$A$2:$Z$3303,15,FALSE)*K2372*IF(L2372="t",10,IF(L2372="kg",0.01,IF(L2372="q",1,IF(L2372="l",0.01*VLOOKUP(EVID_HNOJENI!N2372,HNOJIVA_ALL!$A$2:$AE$3303,31,FALSE),"CHYBA")))),2)</f>
        <v>#N/A</v>
      </c>
      <c r="R2372" s="51" t="e">
        <f>ROUND(VLOOKUP(EVID_HNOJENI!N2372,HNOJIVA_ALL!$A$2:$Z$3303,16,FALSE)*K2372*IF(L2372="t",10,IF(L2372="kg",0.01,IF(L2372="q",1,IF(L2372="l",0.01*VLOOKUP(EVID_HNOJENI!N2372,HNOJIVA_ALL!$A$2:$AE$3303,31,FALSE),"CHYBA")))),2)</f>
        <v>#N/A</v>
      </c>
      <c r="S2372" s="51" t="e">
        <f>ROUND(VLOOKUP(EVID_HNOJENI!N2372,HNOJIVA_ALL!$A$2:$Z$3303,18,FALSE)*K2372*IF(L2372="t",10,IF(L2372="kg",0.01,IF(L2372="q",1,IF(L2372="l",0.01*VLOOKUP(EVID_HNOJENI!N2372,HNOJIVA_ALL!$A$2:$AE$3303,31,FALSE),"CHYBA")))),2)</f>
        <v>#N/A</v>
      </c>
      <c r="T2372" s="51" t="e">
        <f>ROUND(VLOOKUP(EVID_HNOJENI!N2372,HNOJIVA_ALL!$A$2:$Z$3303,17,FALSE)*K2372*IF(L2372="t",10,IF(L2372="kg",0.01,IF(L2372="q",1,IF(L2372="l",0.01*VLOOKUP(EVID_HNOJENI!N2372,HNOJIVA_ALL!$A$2:$AE$3303,31,FALSE),"CHYBA")))),2)</f>
        <v>#N/A</v>
      </c>
      <c r="U2372" s="51" t="e">
        <f>ROUND(VLOOKUP(EVID_HNOJENI!N2372,HNOJIVA_ALL!$A$2:$Z$3303,20,FALSE)*K2372*IF(L2372="t",10,IF(L2372="kg",0.01,IF(L2372="q",1,IF(L2372="l",0.01*VLOOKUP(EVID_HNOJENI!N2372,HNOJIVA_ALL!$A$2:$AE$3303,31,FALSE),"CHYBA")))),2)</f>
        <v>#N/A</v>
      </c>
    </row>
    <row r="2373" spans="1:21" x14ac:dyDescent="0.2">
      <c r="A2373" s="32"/>
      <c r="B2373" s="45" t="e">
        <f>VLOOKUP($A2373,EVID_OSEVU!$A$1:$M$4972,2,FALSE)</f>
        <v>#N/A</v>
      </c>
      <c r="C2373" s="45" t="e">
        <f>VLOOKUP($A2373,EVID_OSEVU!$A$1:$M$4972,3,FALSE)</f>
        <v>#N/A</v>
      </c>
      <c r="D2373" s="45" t="e">
        <f>VLOOKUP($A2373,EVID_OSEVU!$A$1:$M$4972,4,FALSE)</f>
        <v>#N/A</v>
      </c>
      <c r="E2373" s="45" t="e">
        <f>VLOOKUP($A2373,EVID_OSEVU!$A$1:$M$4972,7,FALSE)</f>
        <v>#N/A</v>
      </c>
      <c r="F2373" s="45" t="e">
        <f>VLOOKUP($A2373,EVID_OSEVU!$A$1:$M$4972,8,FALSE)</f>
        <v>#N/A</v>
      </c>
      <c r="G2373" s="45" t="e">
        <f>VLOOKUP($A2373,EVID_OSEVU!$A$1:$M$4972,11,FALSE)</f>
        <v>#N/A</v>
      </c>
      <c r="H2373" s="35"/>
      <c r="I2373" s="48"/>
      <c r="J2373" s="33" t="e">
        <f>VLOOKUP($A2373,EVID_OSEVU!$A$1:$M$4972,11,FALSE)</f>
        <v>#N/A</v>
      </c>
      <c r="K2373" s="39"/>
      <c r="L2373" s="49"/>
      <c r="M2373" s="89" t="e">
        <f t="shared" ref="M2373:M2436" si="37">K2373*J2373</f>
        <v>#N/A</v>
      </c>
      <c r="N2373" s="50"/>
      <c r="O2373" s="37" t="e">
        <f>VLOOKUP(EVID_HNOJENI!N2373,HNOJIVA_ALL!$A$2:$Z$3303,4,FALSE)</f>
        <v>#N/A</v>
      </c>
      <c r="P2373" s="51" t="e">
        <f>ROUND(VLOOKUP(EVID_HNOJENI!N2373,HNOJIVA_ALL!$A$2:$Z$3303,14,FALSE)*K2373*IF(L2373="t",10,IF(L2373="kg",0.01,IF(L2373="q",1,IF(L2373="l",0.01*VLOOKUP(EVID_HNOJENI!N2373,HNOJIVA_ALL!$A$2:$AE$3303,31,FALSE),"CHYBA")))),2)</f>
        <v>#N/A</v>
      </c>
      <c r="Q2373" s="51" t="e">
        <f>ROUND(VLOOKUP(EVID_HNOJENI!N2373,HNOJIVA_ALL!$A$2:$Z$3303,15,FALSE)*K2373*IF(L2373="t",10,IF(L2373="kg",0.01,IF(L2373="q",1,IF(L2373="l",0.01*VLOOKUP(EVID_HNOJENI!N2373,HNOJIVA_ALL!$A$2:$AE$3303,31,FALSE),"CHYBA")))),2)</f>
        <v>#N/A</v>
      </c>
      <c r="R2373" s="51" t="e">
        <f>ROUND(VLOOKUP(EVID_HNOJENI!N2373,HNOJIVA_ALL!$A$2:$Z$3303,16,FALSE)*K2373*IF(L2373="t",10,IF(L2373="kg",0.01,IF(L2373="q",1,IF(L2373="l",0.01*VLOOKUP(EVID_HNOJENI!N2373,HNOJIVA_ALL!$A$2:$AE$3303,31,FALSE),"CHYBA")))),2)</f>
        <v>#N/A</v>
      </c>
      <c r="S2373" s="51" t="e">
        <f>ROUND(VLOOKUP(EVID_HNOJENI!N2373,HNOJIVA_ALL!$A$2:$Z$3303,18,FALSE)*K2373*IF(L2373="t",10,IF(L2373="kg",0.01,IF(L2373="q",1,IF(L2373="l",0.01*VLOOKUP(EVID_HNOJENI!N2373,HNOJIVA_ALL!$A$2:$AE$3303,31,FALSE),"CHYBA")))),2)</f>
        <v>#N/A</v>
      </c>
      <c r="T2373" s="51" t="e">
        <f>ROUND(VLOOKUP(EVID_HNOJENI!N2373,HNOJIVA_ALL!$A$2:$Z$3303,17,FALSE)*K2373*IF(L2373="t",10,IF(L2373="kg",0.01,IF(L2373="q",1,IF(L2373="l",0.01*VLOOKUP(EVID_HNOJENI!N2373,HNOJIVA_ALL!$A$2:$AE$3303,31,FALSE),"CHYBA")))),2)</f>
        <v>#N/A</v>
      </c>
      <c r="U2373" s="51" t="e">
        <f>ROUND(VLOOKUP(EVID_HNOJENI!N2373,HNOJIVA_ALL!$A$2:$Z$3303,20,FALSE)*K2373*IF(L2373="t",10,IF(L2373="kg",0.01,IF(L2373="q",1,IF(L2373="l",0.01*VLOOKUP(EVID_HNOJENI!N2373,HNOJIVA_ALL!$A$2:$AE$3303,31,FALSE),"CHYBA")))),2)</f>
        <v>#N/A</v>
      </c>
    </row>
    <row r="2374" spans="1:21" x14ac:dyDescent="0.2">
      <c r="A2374" s="32"/>
      <c r="B2374" s="45" t="e">
        <f>VLOOKUP($A2374,EVID_OSEVU!$A$1:$M$4972,2,FALSE)</f>
        <v>#N/A</v>
      </c>
      <c r="C2374" s="45" t="e">
        <f>VLOOKUP($A2374,EVID_OSEVU!$A$1:$M$4972,3,FALSE)</f>
        <v>#N/A</v>
      </c>
      <c r="D2374" s="45" t="e">
        <f>VLOOKUP($A2374,EVID_OSEVU!$A$1:$M$4972,4,FALSE)</f>
        <v>#N/A</v>
      </c>
      <c r="E2374" s="45" t="e">
        <f>VLOOKUP($A2374,EVID_OSEVU!$A$1:$M$4972,7,FALSE)</f>
        <v>#N/A</v>
      </c>
      <c r="F2374" s="45" t="e">
        <f>VLOOKUP($A2374,EVID_OSEVU!$A$1:$M$4972,8,FALSE)</f>
        <v>#N/A</v>
      </c>
      <c r="G2374" s="45" t="e">
        <f>VLOOKUP($A2374,EVID_OSEVU!$A$1:$M$4972,11,FALSE)</f>
        <v>#N/A</v>
      </c>
      <c r="H2374" s="35"/>
      <c r="I2374" s="48"/>
      <c r="J2374" s="33" t="e">
        <f>VLOOKUP($A2374,EVID_OSEVU!$A$1:$M$4972,11,FALSE)</f>
        <v>#N/A</v>
      </c>
      <c r="K2374" s="39"/>
      <c r="L2374" s="49"/>
      <c r="M2374" s="89" t="e">
        <f t="shared" si="37"/>
        <v>#N/A</v>
      </c>
      <c r="N2374" s="50"/>
      <c r="O2374" s="37" t="e">
        <f>VLOOKUP(EVID_HNOJENI!N2374,HNOJIVA_ALL!$A$2:$Z$3303,4,FALSE)</f>
        <v>#N/A</v>
      </c>
      <c r="P2374" s="51" t="e">
        <f>ROUND(VLOOKUP(EVID_HNOJENI!N2374,HNOJIVA_ALL!$A$2:$Z$3303,14,FALSE)*K2374*IF(L2374="t",10,IF(L2374="kg",0.01,IF(L2374="q",1,IF(L2374="l",0.01*VLOOKUP(EVID_HNOJENI!N2374,HNOJIVA_ALL!$A$2:$AE$3303,31,FALSE),"CHYBA")))),2)</f>
        <v>#N/A</v>
      </c>
      <c r="Q2374" s="51" t="e">
        <f>ROUND(VLOOKUP(EVID_HNOJENI!N2374,HNOJIVA_ALL!$A$2:$Z$3303,15,FALSE)*K2374*IF(L2374="t",10,IF(L2374="kg",0.01,IF(L2374="q",1,IF(L2374="l",0.01*VLOOKUP(EVID_HNOJENI!N2374,HNOJIVA_ALL!$A$2:$AE$3303,31,FALSE),"CHYBA")))),2)</f>
        <v>#N/A</v>
      </c>
      <c r="R2374" s="51" t="e">
        <f>ROUND(VLOOKUP(EVID_HNOJENI!N2374,HNOJIVA_ALL!$A$2:$Z$3303,16,FALSE)*K2374*IF(L2374="t",10,IF(L2374="kg",0.01,IF(L2374="q",1,IF(L2374="l",0.01*VLOOKUP(EVID_HNOJENI!N2374,HNOJIVA_ALL!$A$2:$AE$3303,31,FALSE),"CHYBA")))),2)</f>
        <v>#N/A</v>
      </c>
      <c r="S2374" s="51" t="e">
        <f>ROUND(VLOOKUP(EVID_HNOJENI!N2374,HNOJIVA_ALL!$A$2:$Z$3303,18,FALSE)*K2374*IF(L2374="t",10,IF(L2374="kg",0.01,IF(L2374="q",1,IF(L2374="l",0.01*VLOOKUP(EVID_HNOJENI!N2374,HNOJIVA_ALL!$A$2:$AE$3303,31,FALSE),"CHYBA")))),2)</f>
        <v>#N/A</v>
      </c>
      <c r="T2374" s="51" t="e">
        <f>ROUND(VLOOKUP(EVID_HNOJENI!N2374,HNOJIVA_ALL!$A$2:$Z$3303,17,FALSE)*K2374*IF(L2374="t",10,IF(L2374="kg",0.01,IF(L2374="q",1,IF(L2374="l",0.01*VLOOKUP(EVID_HNOJENI!N2374,HNOJIVA_ALL!$A$2:$AE$3303,31,FALSE),"CHYBA")))),2)</f>
        <v>#N/A</v>
      </c>
      <c r="U2374" s="51" t="e">
        <f>ROUND(VLOOKUP(EVID_HNOJENI!N2374,HNOJIVA_ALL!$A$2:$Z$3303,20,FALSE)*K2374*IF(L2374="t",10,IF(L2374="kg",0.01,IF(L2374="q",1,IF(L2374="l",0.01*VLOOKUP(EVID_HNOJENI!N2374,HNOJIVA_ALL!$A$2:$AE$3303,31,FALSE),"CHYBA")))),2)</f>
        <v>#N/A</v>
      </c>
    </row>
    <row r="2375" spans="1:21" x14ac:dyDescent="0.2">
      <c r="A2375" s="32"/>
      <c r="B2375" s="45" t="e">
        <f>VLOOKUP($A2375,EVID_OSEVU!$A$1:$M$4972,2,FALSE)</f>
        <v>#N/A</v>
      </c>
      <c r="C2375" s="45" t="e">
        <f>VLOOKUP($A2375,EVID_OSEVU!$A$1:$M$4972,3,FALSE)</f>
        <v>#N/A</v>
      </c>
      <c r="D2375" s="45" t="e">
        <f>VLOOKUP($A2375,EVID_OSEVU!$A$1:$M$4972,4,FALSE)</f>
        <v>#N/A</v>
      </c>
      <c r="E2375" s="45" t="e">
        <f>VLOOKUP($A2375,EVID_OSEVU!$A$1:$M$4972,7,FALSE)</f>
        <v>#N/A</v>
      </c>
      <c r="F2375" s="45" t="e">
        <f>VLOOKUP($A2375,EVID_OSEVU!$A$1:$M$4972,8,FALSE)</f>
        <v>#N/A</v>
      </c>
      <c r="G2375" s="45" t="e">
        <f>VLOOKUP($A2375,EVID_OSEVU!$A$1:$M$4972,11,FALSE)</f>
        <v>#N/A</v>
      </c>
      <c r="H2375" s="35"/>
      <c r="I2375" s="48"/>
      <c r="J2375" s="33" t="e">
        <f>VLOOKUP($A2375,EVID_OSEVU!$A$1:$M$4972,11,FALSE)</f>
        <v>#N/A</v>
      </c>
      <c r="K2375" s="39"/>
      <c r="L2375" s="49"/>
      <c r="M2375" s="89" t="e">
        <f t="shared" si="37"/>
        <v>#N/A</v>
      </c>
      <c r="N2375" s="50"/>
      <c r="O2375" s="37" t="e">
        <f>VLOOKUP(EVID_HNOJENI!N2375,HNOJIVA_ALL!$A$2:$Z$3303,4,FALSE)</f>
        <v>#N/A</v>
      </c>
      <c r="P2375" s="51" t="e">
        <f>ROUND(VLOOKUP(EVID_HNOJENI!N2375,HNOJIVA_ALL!$A$2:$Z$3303,14,FALSE)*K2375*IF(L2375="t",10,IF(L2375="kg",0.01,IF(L2375="q",1,IF(L2375="l",0.01*VLOOKUP(EVID_HNOJENI!N2375,HNOJIVA_ALL!$A$2:$AE$3303,31,FALSE),"CHYBA")))),2)</f>
        <v>#N/A</v>
      </c>
      <c r="Q2375" s="51" t="e">
        <f>ROUND(VLOOKUP(EVID_HNOJENI!N2375,HNOJIVA_ALL!$A$2:$Z$3303,15,FALSE)*K2375*IF(L2375="t",10,IF(L2375="kg",0.01,IF(L2375="q",1,IF(L2375="l",0.01*VLOOKUP(EVID_HNOJENI!N2375,HNOJIVA_ALL!$A$2:$AE$3303,31,FALSE),"CHYBA")))),2)</f>
        <v>#N/A</v>
      </c>
      <c r="R2375" s="51" t="e">
        <f>ROUND(VLOOKUP(EVID_HNOJENI!N2375,HNOJIVA_ALL!$A$2:$Z$3303,16,FALSE)*K2375*IF(L2375="t",10,IF(L2375="kg",0.01,IF(L2375="q",1,IF(L2375="l",0.01*VLOOKUP(EVID_HNOJENI!N2375,HNOJIVA_ALL!$A$2:$AE$3303,31,FALSE),"CHYBA")))),2)</f>
        <v>#N/A</v>
      </c>
      <c r="S2375" s="51" t="e">
        <f>ROUND(VLOOKUP(EVID_HNOJENI!N2375,HNOJIVA_ALL!$A$2:$Z$3303,18,FALSE)*K2375*IF(L2375="t",10,IF(L2375="kg",0.01,IF(L2375="q",1,IF(L2375="l",0.01*VLOOKUP(EVID_HNOJENI!N2375,HNOJIVA_ALL!$A$2:$AE$3303,31,FALSE),"CHYBA")))),2)</f>
        <v>#N/A</v>
      </c>
      <c r="T2375" s="51" t="e">
        <f>ROUND(VLOOKUP(EVID_HNOJENI!N2375,HNOJIVA_ALL!$A$2:$Z$3303,17,FALSE)*K2375*IF(L2375="t",10,IF(L2375="kg",0.01,IF(L2375="q",1,IF(L2375="l",0.01*VLOOKUP(EVID_HNOJENI!N2375,HNOJIVA_ALL!$A$2:$AE$3303,31,FALSE),"CHYBA")))),2)</f>
        <v>#N/A</v>
      </c>
      <c r="U2375" s="51" t="e">
        <f>ROUND(VLOOKUP(EVID_HNOJENI!N2375,HNOJIVA_ALL!$A$2:$Z$3303,20,FALSE)*K2375*IF(L2375="t",10,IF(L2375="kg",0.01,IF(L2375="q",1,IF(L2375="l",0.01*VLOOKUP(EVID_HNOJENI!N2375,HNOJIVA_ALL!$A$2:$AE$3303,31,FALSE),"CHYBA")))),2)</f>
        <v>#N/A</v>
      </c>
    </row>
    <row r="2376" spans="1:21" x14ac:dyDescent="0.2">
      <c r="A2376" s="32"/>
      <c r="B2376" s="45" t="e">
        <f>VLOOKUP($A2376,EVID_OSEVU!$A$1:$M$4972,2,FALSE)</f>
        <v>#N/A</v>
      </c>
      <c r="C2376" s="45" t="e">
        <f>VLOOKUP($A2376,EVID_OSEVU!$A$1:$M$4972,3,FALSE)</f>
        <v>#N/A</v>
      </c>
      <c r="D2376" s="45" t="e">
        <f>VLOOKUP($A2376,EVID_OSEVU!$A$1:$M$4972,4,FALSE)</f>
        <v>#N/A</v>
      </c>
      <c r="E2376" s="45" t="e">
        <f>VLOOKUP($A2376,EVID_OSEVU!$A$1:$M$4972,7,FALSE)</f>
        <v>#N/A</v>
      </c>
      <c r="F2376" s="45" t="e">
        <f>VLOOKUP($A2376,EVID_OSEVU!$A$1:$M$4972,8,FALSE)</f>
        <v>#N/A</v>
      </c>
      <c r="G2376" s="45" t="e">
        <f>VLOOKUP($A2376,EVID_OSEVU!$A$1:$M$4972,11,FALSE)</f>
        <v>#N/A</v>
      </c>
      <c r="H2376" s="35"/>
      <c r="I2376" s="48"/>
      <c r="J2376" s="33" t="e">
        <f>VLOOKUP($A2376,EVID_OSEVU!$A$1:$M$4972,11,FALSE)</f>
        <v>#N/A</v>
      </c>
      <c r="K2376" s="39"/>
      <c r="L2376" s="49"/>
      <c r="M2376" s="89" t="e">
        <f t="shared" si="37"/>
        <v>#N/A</v>
      </c>
      <c r="N2376" s="50"/>
      <c r="O2376" s="37" t="e">
        <f>VLOOKUP(EVID_HNOJENI!N2376,HNOJIVA_ALL!$A$2:$Z$3303,4,FALSE)</f>
        <v>#N/A</v>
      </c>
      <c r="P2376" s="51" t="e">
        <f>ROUND(VLOOKUP(EVID_HNOJENI!N2376,HNOJIVA_ALL!$A$2:$Z$3303,14,FALSE)*K2376*IF(L2376="t",10,IF(L2376="kg",0.01,IF(L2376="q",1,IF(L2376="l",0.01*VLOOKUP(EVID_HNOJENI!N2376,HNOJIVA_ALL!$A$2:$AE$3303,31,FALSE),"CHYBA")))),2)</f>
        <v>#N/A</v>
      </c>
      <c r="Q2376" s="51" t="e">
        <f>ROUND(VLOOKUP(EVID_HNOJENI!N2376,HNOJIVA_ALL!$A$2:$Z$3303,15,FALSE)*K2376*IF(L2376="t",10,IF(L2376="kg",0.01,IF(L2376="q",1,IF(L2376="l",0.01*VLOOKUP(EVID_HNOJENI!N2376,HNOJIVA_ALL!$A$2:$AE$3303,31,FALSE),"CHYBA")))),2)</f>
        <v>#N/A</v>
      </c>
      <c r="R2376" s="51" t="e">
        <f>ROUND(VLOOKUP(EVID_HNOJENI!N2376,HNOJIVA_ALL!$A$2:$Z$3303,16,FALSE)*K2376*IF(L2376="t",10,IF(L2376="kg",0.01,IF(L2376="q",1,IF(L2376="l",0.01*VLOOKUP(EVID_HNOJENI!N2376,HNOJIVA_ALL!$A$2:$AE$3303,31,FALSE),"CHYBA")))),2)</f>
        <v>#N/A</v>
      </c>
      <c r="S2376" s="51" t="e">
        <f>ROUND(VLOOKUP(EVID_HNOJENI!N2376,HNOJIVA_ALL!$A$2:$Z$3303,18,FALSE)*K2376*IF(L2376="t",10,IF(L2376="kg",0.01,IF(L2376="q",1,IF(L2376="l",0.01*VLOOKUP(EVID_HNOJENI!N2376,HNOJIVA_ALL!$A$2:$AE$3303,31,FALSE),"CHYBA")))),2)</f>
        <v>#N/A</v>
      </c>
      <c r="T2376" s="51" t="e">
        <f>ROUND(VLOOKUP(EVID_HNOJENI!N2376,HNOJIVA_ALL!$A$2:$Z$3303,17,FALSE)*K2376*IF(L2376="t",10,IF(L2376="kg",0.01,IF(L2376="q",1,IF(L2376="l",0.01*VLOOKUP(EVID_HNOJENI!N2376,HNOJIVA_ALL!$A$2:$AE$3303,31,FALSE),"CHYBA")))),2)</f>
        <v>#N/A</v>
      </c>
      <c r="U2376" s="51" t="e">
        <f>ROUND(VLOOKUP(EVID_HNOJENI!N2376,HNOJIVA_ALL!$A$2:$Z$3303,20,FALSE)*K2376*IF(L2376="t",10,IF(L2376="kg",0.01,IF(L2376="q",1,IF(L2376="l",0.01*VLOOKUP(EVID_HNOJENI!N2376,HNOJIVA_ALL!$A$2:$AE$3303,31,FALSE),"CHYBA")))),2)</f>
        <v>#N/A</v>
      </c>
    </row>
    <row r="2377" spans="1:21" x14ac:dyDescent="0.2">
      <c r="A2377" s="32"/>
      <c r="B2377" s="45" t="e">
        <f>VLOOKUP($A2377,EVID_OSEVU!$A$1:$M$4972,2,FALSE)</f>
        <v>#N/A</v>
      </c>
      <c r="C2377" s="45" t="e">
        <f>VLOOKUP($A2377,EVID_OSEVU!$A$1:$M$4972,3,FALSE)</f>
        <v>#N/A</v>
      </c>
      <c r="D2377" s="45" t="e">
        <f>VLOOKUP($A2377,EVID_OSEVU!$A$1:$M$4972,4,FALSE)</f>
        <v>#N/A</v>
      </c>
      <c r="E2377" s="45" t="e">
        <f>VLOOKUP($A2377,EVID_OSEVU!$A$1:$M$4972,7,FALSE)</f>
        <v>#N/A</v>
      </c>
      <c r="F2377" s="45" t="e">
        <f>VLOOKUP($A2377,EVID_OSEVU!$A$1:$M$4972,8,FALSE)</f>
        <v>#N/A</v>
      </c>
      <c r="G2377" s="45" t="e">
        <f>VLOOKUP($A2377,EVID_OSEVU!$A$1:$M$4972,11,FALSE)</f>
        <v>#N/A</v>
      </c>
      <c r="H2377" s="35"/>
      <c r="I2377" s="48"/>
      <c r="J2377" s="33" t="e">
        <f>VLOOKUP($A2377,EVID_OSEVU!$A$1:$M$4972,11,FALSE)</f>
        <v>#N/A</v>
      </c>
      <c r="K2377" s="39"/>
      <c r="L2377" s="49"/>
      <c r="M2377" s="89" t="e">
        <f t="shared" si="37"/>
        <v>#N/A</v>
      </c>
      <c r="N2377" s="50"/>
      <c r="O2377" s="37" t="e">
        <f>VLOOKUP(EVID_HNOJENI!N2377,HNOJIVA_ALL!$A$2:$Z$3303,4,FALSE)</f>
        <v>#N/A</v>
      </c>
      <c r="P2377" s="51" t="e">
        <f>ROUND(VLOOKUP(EVID_HNOJENI!N2377,HNOJIVA_ALL!$A$2:$Z$3303,14,FALSE)*K2377*IF(L2377="t",10,IF(L2377="kg",0.01,IF(L2377="q",1,IF(L2377="l",0.01*VLOOKUP(EVID_HNOJENI!N2377,HNOJIVA_ALL!$A$2:$AE$3303,31,FALSE),"CHYBA")))),2)</f>
        <v>#N/A</v>
      </c>
      <c r="Q2377" s="51" t="e">
        <f>ROUND(VLOOKUP(EVID_HNOJENI!N2377,HNOJIVA_ALL!$A$2:$Z$3303,15,FALSE)*K2377*IF(L2377="t",10,IF(L2377="kg",0.01,IF(L2377="q",1,IF(L2377="l",0.01*VLOOKUP(EVID_HNOJENI!N2377,HNOJIVA_ALL!$A$2:$AE$3303,31,FALSE),"CHYBA")))),2)</f>
        <v>#N/A</v>
      </c>
      <c r="R2377" s="51" t="e">
        <f>ROUND(VLOOKUP(EVID_HNOJENI!N2377,HNOJIVA_ALL!$A$2:$Z$3303,16,FALSE)*K2377*IF(L2377="t",10,IF(L2377="kg",0.01,IF(L2377="q",1,IF(L2377="l",0.01*VLOOKUP(EVID_HNOJENI!N2377,HNOJIVA_ALL!$A$2:$AE$3303,31,FALSE),"CHYBA")))),2)</f>
        <v>#N/A</v>
      </c>
      <c r="S2377" s="51" t="e">
        <f>ROUND(VLOOKUP(EVID_HNOJENI!N2377,HNOJIVA_ALL!$A$2:$Z$3303,18,FALSE)*K2377*IF(L2377="t",10,IF(L2377="kg",0.01,IF(L2377="q",1,IF(L2377="l",0.01*VLOOKUP(EVID_HNOJENI!N2377,HNOJIVA_ALL!$A$2:$AE$3303,31,FALSE),"CHYBA")))),2)</f>
        <v>#N/A</v>
      </c>
      <c r="T2377" s="51" t="e">
        <f>ROUND(VLOOKUP(EVID_HNOJENI!N2377,HNOJIVA_ALL!$A$2:$Z$3303,17,FALSE)*K2377*IF(L2377="t",10,IF(L2377="kg",0.01,IF(L2377="q",1,IF(L2377="l",0.01*VLOOKUP(EVID_HNOJENI!N2377,HNOJIVA_ALL!$A$2:$AE$3303,31,FALSE),"CHYBA")))),2)</f>
        <v>#N/A</v>
      </c>
      <c r="U2377" s="51" t="e">
        <f>ROUND(VLOOKUP(EVID_HNOJENI!N2377,HNOJIVA_ALL!$A$2:$Z$3303,20,FALSE)*K2377*IF(L2377="t",10,IF(L2377="kg",0.01,IF(L2377="q",1,IF(L2377="l",0.01*VLOOKUP(EVID_HNOJENI!N2377,HNOJIVA_ALL!$A$2:$AE$3303,31,FALSE),"CHYBA")))),2)</f>
        <v>#N/A</v>
      </c>
    </row>
    <row r="2378" spans="1:21" x14ac:dyDescent="0.2">
      <c r="A2378" s="32"/>
      <c r="B2378" s="45" t="e">
        <f>VLOOKUP($A2378,EVID_OSEVU!$A$1:$M$4972,2,FALSE)</f>
        <v>#N/A</v>
      </c>
      <c r="C2378" s="45" t="e">
        <f>VLOOKUP($A2378,EVID_OSEVU!$A$1:$M$4972,3,FALSE)</f>
        <v>#N/A</v>
      </c>
      <c r="D2378" s="45" t="e">
        <f>VLOOKUP($A2378,EVID_OSEVU!$A$1:$M$4972,4,FALSE)</f>
        <v>#N/A</v>
      </c>
      <c r="E2378" s="45" t="e">
        <f>VLOOKUP($A2378,EVID_OSEVU!$A$1:$M$4972,7,FALSE)</f>
        <v>#N/A</v>
      </c>
      <c r="F2378" s="45" t="e">
        <f>VLOOKUP($A2378,EVID_OSEVU!$A$1:$M$4972,8,FALSE)</f>
        <v>#N/A</v>
      </c>
      <c r="G2378" s="45" t="e">
        <f>VLOOKUP($A2378,EVID_OSEVU!$A$1:$M$4972,11,FALSE)</f>
        <v>#N/A</v>
      </c>
      <c r="H2378" s="35"/>
      <c r="I2378" s="48"/>
      <c r="J2378" s="33" t="e">
        <f>VLOOKUP($A2378,EVID_OSEVU!$A$1:$M$4972,11,FALSE)</f>
        <v>#N/A</v>
      </c>
      <c r="K2378" s="39"/>
      <c r="L2378" s="49"/>
      <c r="M2378" s="89" t="e">
        <f t="shared" si="37"/>
        <v>#N/A</v>
      </c>
      <c r="N2378" s="50"/>
      <c r="O2378" s="37" t="e">
        <f>VLOOKUP(EVID_HNOJENI!N2378,HNOJIVA_ALL!$A$2:$Z$3303,4,FALSE)</f>
        <v>#N/A</v>
      </c>
      <c r="P2378" s="51" t="e">
        <f>ROUND(VLOOKUP(EVID_HNOJENI!N2378,HNOJIVA_ALL!$A$2:$Z$3303,14,FALSE)*K2378*IF(L2378="t",10,IF(L2378="kg",0.01,IF(L2378="q",1,IF(L2378="l",0.01*VLOOKUP(EVID_HNOJENI!N2378,HNOJIVA_ALL!$A$2:$AE$3303,31,FALSE),"CHYBA")))),2)</f>
        <v>#N/A</v>
      </c>
      <c r="Q2378" s="51" t="e">
        <f>ROUND(VLOOKUP(EVID_HNOJENI!N2378,HNOJIVA_ALL!$A$2:$Z$3303,15,FALSE)*K2378*IF(L2378="t",10,IF(L2378="kg",0.01,IF(L2378="q",1,IF(L2378="l",0.01*VLOOKUP(EVID_HNOJENI!N2378,HNOJIVA_ALL!$A$2:$AE$3303,31,FALSE),"CHYBA")))),2)</f>
        <v>#N/A</v>
      </c>
      <c r="R2378" s="51" t="e">
        <f>ROUND(VLOOKUP(EVID_HNOJENI!N2378,HNOJIVA_ALL!$A$2:$Z$3303,16,FALSE)*K2378*IF(L2378="t",10,IF(L2378="kg",0.01,IF(L2378="q",1,IF(L2378="l",0.01*VLOOKUP(EVID_HNOJENI!N2378,HNOJIVA_ALL!$A$2:$AE$3303,31,FALSE),"CHYBA")))),2)</f>
        <v>#N/A</v>
      </c>
      <c r="S2378" s="51" t="e">
        <f>ROUND(VLOOKUP(EVID_HNOJENI!N2378,HNOJIVA_ALL!$A$2:$Z$3303,18,FALSE)*K2378*IF(L2378="t",10,IF(L2378="kg",0.01,IF(L2378="q",1,IF(L2378="l",0.01*VLOOKUP(EVID_HNOJENI!N2378,HNOJIVA_ALL!$A$2:$AE$3303,31,FALSE),"CHYBA")))),2)</f>
        <v>#N/A</v>
      </c>
      <c r="T2378" s="51" t="e">
        <f>ROUND(VLOOKUP(EVID_HNOJENI!N2378,HNOJIVA_ALL!$A$2:$Z$3303,17,FALSE)*K2378*IF(L2378="t",10,IF(L2378="kg",0.01,IF(L2378="q",1,IF(L2378="l",0.01*VLOOKUP(EVID_HNOJENI!N2378,HNOJIVA_ALL!$A$2:$AE$3303,31,FALSE),"CHYBA")))),2)</f>
        <v>#N/A</v>
      </c>
      <c r="U2378" s="51" t="e">
        <f>ROUND(VLOOKUP(EVID_HNOJENI!N2378,HNOJIVA_ALL!$A$2:$Z$3303,20,FALSE)*K2378*IF(L2378="t",10,IF(L2378="kg",0.01,IF(L2378="q",1,IF(L2378="l",0.01*VLOOKUP(EVID_HNOJENI!N2378,HNOJIVA_ALL!$A$2:$AE$3303,31,FALSE),"CHYBA")))),2)</f>
        <v>#N/A</v>
      </c>
    </row>
    <row r="2379" spans="1:21" x14ac:dyDescent="0.2">
      <c r="A2379" s="32"/>
      <c r="B2379" s="45" t="e">
        <f>VLOOKUP($A2379,EVID_OSEVU!$A$1:$M$4972,2,FALSE)</f>
        <v>#N/A</v>
      </c>
      <c r="C2379" s="45" t="e">
        <f>VLOOKUP($A2379,EVID_OSEVU!$A$1:$M$4972,3,FALSE)</f>
        <v>#N/A</v>
      </c>
      <c r="D2379" s="45" t="e">
        <f>VLOOKUP($A2379,EVID_OSEVU!$A$1:$M$4972,4,FALSE)</f>
        <v>#N/A</v>
      </c>
      <c r="E2379" s="45" t="e">
        <f>VLOOKUP($A2379,EVID_OSEVU!$A$1:$M$4972,7,FALSE)</f>
        <v>#N/A</v>
      </c>
      <c r="F2379" s="45" t="e">
        <f>VLOOKUP($A2379,EVID_OSEVU!$A$1:$M$4972,8,FALSE)</f>
        <v>#N/A</v>
      </c>
      <c r="G2379" s="45" t="e">
        <f>VLOOKUP($A2379,EVID_OSEVU!$A$1:$M$4972,11,FALSE)</f>
        <v>#N/A</v>
      </c>
      <c r="H2379" s="35"/>
      <c r="I2379" s="48"/>
      <c r="J2379" s="33" t="e">
        <f>VLOOKUP($A2379,EVID_OSEVU!$A$1:$M$4972,11,FALSE)</f>
        <v>#N/A</v>
      </c>
      <c r="K2379" s="39"/>
      <c r="L2379" s="49"/>
      <c r="M2379" s="89" t="e">
        <f t="shared" si="37"/>
        <v>#N/A</v>
      </c>
      <c r="N2379" s="50"/>
      <c r="O2379" s="37" t="e">
        <f>VLOOKUP(EVID_HNOJENI!N2379,HNOJIVA_ALL!$A$2:$Z$3303,4,FALSE)</f>
        <v>#N/A</v>
      </c>
      <c r="P2379" s="51" t="e">
        <f>ROUND(VLOOKUP(EVID_HNOJENI!N2379,HNOJIVA_ALL!$A$2:$Z$3303,14,FALSE)*K2379*IF(L2379="t",10,IF(L2379="kg",0.01,IF(L2379="q",1,IF(L2379="l",0.01*VLOOKUP(EVID_HNOJENI!N2379,HNOJIVA_ALL!$A$2:$AE$3303,31,FALSE),"CHYBA")))),2)</f>
        <v>#N/A</v>
      </c>
      <c r="Q2379" s="51" t="e">
        <f>ROUND(VLOOKUP(EVID_HNOJENI!N2379,HNOJIVA_ALL!$A$2:$Z$3303,15,FALSE)*K2379*IF(L2379="t",10,IF(L2379="kg",0.01,IF(L2379="q",1,IF(L2379="l",0.01*VLOOKUP(EVID_HNOJENI!N2379,HNOJIVA_ALL!$A$2:$AE$3303,31,FALSE),"CHYBA")))),2)</f>
        <v>#N/A</v>
      </c>
      <c r="R2379" s="51" t="e">
        <f>ROUND(VLOOKUP(EVID_HNOJENI!N2379,HNOJIVA_ALL!$A$2:$Z$3303,16,FALSE)*K2379*IF(L2379="t",10,IF(L2379="kg",0.01,IF(L2379="q",1,IF(L2379="l",0.01*VLOOKUP(EVID_HNOJENI!N2379,HNOJIVA_ALL!$A$2:$AE$3303,31,FALSE),"CHYBA")))),2)</f>
        <v>#N/A</v>
      </c>
      <c r="S2379" s="51" t="e">
        <f>ROUND(VLOOKUP(EVID_HNOJENI!N2379,HNOJIVA_ALL!$A$2:$Z$3303,18,FALSE)*K2379*IF(L2379="t",10,IF(L2379="kg",0.01,IF(L2379="q",1,IF(L2379="l",0.01*VLOOKUP(EVID_HNOJENI!N2379,HNOJIVA_ALL!$A$2:$AE$3303,31,FALSE),"CHYBA")))),2)</f>
        <v>#N/A</v>
      </c>
      <c r="T2379" s="51" t="e">
        <f>ROUND(VLOOKUP(EVID_HNOJENI!N2379,HNOJIVA_ALL!$A$2:$Z$3303,17,FALSE)*K2379*IF(L2379="t",10,IF(L2379="kg",0.01,IF(L2379="q",1,IF(L2379="l",0.01*VLOOKUP(EVID_HNOJENI!N2379,HNOJIVA_ALL!$A$2:$AE$3303,31,FALSE),"CHYBA")))),2)</f>
        <v>#N/A</v>
      </c>
      <c r="U2379" s="51" t="e">
        <f>ROUND(VLOOKUP(EVID_HNOJENI!N2379,HNOJIVA_ALL!$A$2:$Z$3303,20,FALSE)*K2379*IF(L2379="t",10,IF(L2379="kg",0.01,IF(L2379="q",1,IF(L2379="l",0.01*VLOOKUP(EVID_HNOJENI!N2379,HNOJIVA_ALL!$A$2:$AE$3303,31,FALSE),"CHYBA")))),2)</f>
        <v>#N/A</v>
      </c>
    </row>
    <row r="2380" spans="1:21" x14ac:dyDescent="0.2">
      <c r="A2380" s="32"/>
      <c r="B2380" s="45" t="e">
        <f>VLOOKUP($A2380,EVID_OSEVU!$A$1:$M$4972,2,FALSE)</f>
        <v>#N/A</v>
      </c>
      <c r="C2380" s="45" t="e">
        <f>VLOOKUP($A2380,EVID_OSEVU!$A$1:$M$4972,3,FALSE)</f>
        <v>#N/A</v>
      </c>
      <c r="D2380" s="45" t="e">
        <f>VLOOKUP($A2380,EVID_OSEVU!$A$1:$M$4972,4,FALSE)</f>
        <v>#N/A</v>
      </c>
      <c r="E2380" s="45" t="e">
        <f>VLOOKUP($A2380,EVID_OSEVU!$A$1:$M$4972,7,FALSE)</f>
        <v>#N/A</v>
      </c>
      <c r="F2380" s="45" t="e">
        <f>VLOOKUP($A2380,EVID_OSEVU!$A$1:$M$4972,8,FALSE)</f>
        <v>#N/A</v>
      </c>
      <c r="G2380" s="45" t="e">
        <f>VLOOKUP($A2380,EVID_OSEVU!$A$1:$M$4972,11,FALSE)</f>
        <v>#N/A</v>
      </c>
      <c r="H2380" s="35"/>
      <c r="I2380" s="48"/>
      <c r="J2380" s="33" t="e">
        <f>VLOOKUP($A2380,EVID_OSEVU!$A$1:$M$4972,11,FALSE)</f>
        <v>#N/A</v>
      </c>
      <c r="K2380" s="39"/>
      <c r="L2380" s="49"/>
      <c r="M2380" s="89" t="e">
        <f t="shared" si="37"/>
        <v>#N/A</v>
      </c>
      <c r="N2380" s="50"/>
      <c r="O2380" s="37" t="e">
        <f>VLOOKUP(EVID_HNOJENI!N2380,HNOJIVA_ALL!$A$2:$Z$3303,4,FALSE)</f>
        <v>#N/A</v>
      </c>
      <c r="P2380" s="51" t="e">
        <f>ROUND(VLOOKUP(EVID_HNOJENI!N2380,HNOJIVA_ALL!$A$2:$Z$3303,14,FALSE)*K2380*IF(L2380="t",10,IF(L2380="kg",0.01,IF(L2380="q",1,IF(L2380="l",0.01*VLOOKUP(EVID_HNOJENI!N2380,HNOJIVA_ALL!$A$2:$AE$3303,31,FALSE),"CHYBA")))),2)</f>
        <v>#N/A</v>
      </c>
      <c r="Q2380" s="51" t="e">
        <f>ROUND(VLOOKUP(EVID_HNOJENI!N2380,HNOJIVA_ALL!$A$2:$Z$3303,15,FALSE)*K2380*IF(L2380="t",10,IF(L2380="kg",0.01,IF(L2380="q",1,IF(L2380="l",0.01*VLOOKUP(EVID_HNOJENI!N2380,HNOJIVA_ALL!$A$2:$AE$3303,31,FALSE),"CHYBA")))),2)</f>
        <v>#N/A</v>
      </c>
      <c r="R2380" s="51" t="e">
        <f>ROUND(VLOOKUP(EVID_HNOJENI!N2380,HNOJIVA_ALL!$A$2:$Z$3303,16,FALSE)*K2380*IF(L2380="t",10,IF(L2380="kg",0.01,IF(L2380="q",1,IF(L2380="l",0.01*VLOOKUP(EVID_HNOJENI!N2380,HNOJIVA_ALL!$A$2:$AE$3303,31,FALSE),"CHYBA")))),2)</f>
        <v>#N/A</v>
      </c>
      <c r="S2380" s="51" t="e">
        <f>ROUND(VLOOKUP(EVID_HNOJENI!N2380,HNOJIVA_ALL!$A$2:$Z$3303,18,FALSE)*K2380*IF(L2380="t",10,IF(L2380="kg",0.01,IF(L2380="q",1,IF(L2380="l",0.01*VLOOKUP(EVID_HNOJENI!N2380,HNOJIVA_ALL!$A$2:$AE$3303,31,FALSE),"CHYBA")))),2)</f>
        <v>#N/A</v>
      </c>
      <c r="T2380" s="51" t="e">
        <f>ROUND(VLOOKUP(EVID_HNOJENI!N2380,HNOJIVA_ALL!$A$2:$Z$3303,17,FALSE)*K2380*IF(L2380="t",10,IF(L2380="kg",0.01,IF(L2380="q",1,IF(L2380="l",0.01*VLOOKUP(EVID_HNOJENI!N2380,HNOJIVA_ALL!$A$2:$AE$3303,31,FALSE),"CHYBA")))),2)</f>
        <v>#N/A</v>
      </c>
      <c r="U2380" s="51" t="e">
        <f>ROUND(VLOOKUP(EVID_HNOJENI!N2380,HNOJIVA_ALL!$A$2:$Z$3303,20,FALSE)*K2380*IF(L2380="t",10,IF(L2380="kg",0.01,IF(L2380="q",1,IF(L2380="l",0.01*VLOOKUP(EVID_HNOJENI!N2380,HNOJIVA_ALL!$A$2:$AE$3303,31,FALSE),"CHYBA")))),2)</f>
        <v>#N/A</v>
      </c>
    </row>
    <row r="2381" spans="1:21" x14ac:dyDescent="0.2">
      <c r="A2381" s="32"/>
      <c r="B2381" s="45" t="e">
        <f>VLOOKUP($A2381,EVID_OSEVU!$A$1:$M$4972,2,FALSE)</f>
        <v>#N/A</v>
      </c>
      <c r="C2381" s="45" t="e">
        <f>VLOOKUP($A2381,EVID_OSEVU!$A$1:$M$4972,3,FALSE)</f>
        <v>#N/A</v>
      </c>
      <c r="D2381" s="45" t="e">
        <f>VLOOKUP($A2381,EVID_OSEVU!$A$1:$M$4972,4,FALSE)</f>
        <v>#N/A</v>
      </c>
      <c r="E2381" s="45" t="e">
        <f>VLOOKUP($A2381,EVID_OSEVU!$A$1:$M$4972,7,FALSE)</f>
        <v>#N/A</v>
      </c>
      <c r="F2381" s="45" t="e">
        <f>VLOOKUP($A2381,EVID_OSEVU!$A$1:$M$4972,8,FALSE)</f>
        <v>#N/A</v>
      </c>
      <c r="G2381" s="45" t="e">
        <f>VLOOKUP($A2381,EVID_OSEVU!$A$1:$M$4972,11,FALSE)</f>
        <v>#N/A</v>
      </c>
      <c r="H2381" s="35"/>
      <c r="I2381" s="48"/>
      <c r="J2381" s="33" t="e">
        <f>VLOOKUP($A2381,EVID_OSEVU!$A$1:$M$4972,11,FALSE)</f>
        <v>#N/A</v>
      </c>
      <c r="K2381" s="39"/>
      <c r="L2381" s="49"/>
      <c r="M2381" s="89" t="e">
        <f t="shared" si="37"/>
        <v>#N/A</v>
      </c>
      <c r="N2381" s="50"/>
      <c r="O2381" s="37" t="e">
        <f>VLOOKUP(EVID_HNOJENI!N2381,HNOJIVA_ALL!$A$2:$Z$3303,4,FALSE)</f>
        <v>#N/A</v>
      </c>
      <c r="P2381" s="51" t="e">
        <f>ROUND(VLOOKUP(EVID_HNOJENI!N2381,HNOJIVA_ALL!$A$2:$Z$3303,14,FALSE)*K2381*IF(L2381="t",10,IF(L2381="kg",0.01,IF(L2381="q",1,IF(L2381="l",0.01*VLOOKUP(EVID_HNOJENI!N2381,HNOJIVA_ALL!$A$2:$AE$3303,31,FALSE),"CHYBA")))),2)</f>
        <v>#N/A</v>
      </c>
      <c r="Q2381" s="51" t="e">
        <f>ROUND(VLOOKUP(EVID_HNOJENI!N2381,HNOJIVA_ALL!$A$2:$Z$3303,15,FALSE)*K2381*IF(L2381="t",10,IF(L2381="kg",0.01,IF(L2381="q",1,IF(L2381="l",0.01*VLOOKUP(EVID_HNOJENI!N2381,HNOJIVA_ALL!$A$2:$AE$3303,31,FALSE),"CHYBA")))),2)</f>
        <v>#N/A</v>
      </c>
      <c r="R2381" s="51" t="e">
        <f>ROUND(VLOOKUP(EVID_HNOJENI!N2381,HNOJIVA_ALL!$A$2:$Z$3303,16,FALSE)*K2381*IF(L2381="t",10,IF(L2381="kg",0.01,IF(L2381="q",1,IF(L2381="l",0.01*VLOOKUP(EVID_HNOJENI!N2381,HNOJIVA_ALL!$A$2:$AE$3303,31,FALSE),"CHYBA")))),2)</f>
        <v>#N/A</v>
      </c>
      <c r="S2381" s="51" t="e">
        <f>ROUND(VLOOKUP(EVID_HNOJENI!N2381,HNOJIVA_ALL!$A$2:$Z$3303,18,FALSE)*K2381*IF(L2381="t",10,IF(L2381="kg",0.01,IF(L2381="q",1,IF(L2381="l",0.01*VLOOKUP(EVID_HNOJENI!N2381,HNOJIVA_ALL!$A$2:$AE$3303,31,FALSE),"CHYBA")))),2)</f>
        <v>#N/A</v>
      </c>
      <c r="T2381" s="51" t="e">
        <f>ROUND(VLOOKUP(EVID_HNOJENI!N2381,HNOJIVA_ALL!$A$2:$Z$3303,17,FALSE)*K2381*IF(L2381="t",10,IF(L2381="kg",0.01,IF(L2381="q",1,IF(L2381="l",0.01*VLOOKUP(EVID_HNOJENI!N2381,HNOJIVA_ALL!$A$2:$AE$3303,31,FALSE),"CHYBA")))),2)</f>
        <v>#N/A</v>
      </c>
      <c r="U2381" s="51" t="e">
        <f>ROUND(VLOOKUP(EVID_HNOJENI!N2381,HNOJIVA_ALL!$A$2:$Z$3303,20,FALSE)*K2381*IF(L2381="t",10,IF(L2381="kg",0.01,IF(L2381="q",1,IF(L2381="l",0.01*VLOOKUP(EVID_HNOJENI!N2381,HNOJIVA_ALL!$A$2:$AE$3303,31,FALSE),"CHYBA")))),2)</f>
        <v>#N/A</v>
      </c>
    </row>
    <row r="2382" spans="1:21" x14ac:dyDescent="0.2">
      <c r="A2382" s="32"/>
      <c r="B2382" s="45" t="e">
        <f>VLOOKUP($A2382,EVID_OSEVU!$A$1:$M$4972,2,FALSE)</f>
        <v>#N/A</v>
      </c>
      <c r="C2382" s="45" t="e">
        <f>VLOOKUP($A2382,EVID_OSEVU!$A$1:$M$4972,3,FALSE)</f>
        <v>#N/A</v>
      </c>
      <c r="D2382" s="45" t="e">
        <f>VLOOKUP($A2382,EVID_OSEVU!$A$1:$M$4972,4,FALSE)</f>
        <v>#N/A</v>
      </c>
      <c r="E2382" s="45" t="e">
        <f>VLOOKUP($A2382,EVID_OSEVU!$A$1:$M$4972,7,FALSE)</f>
        <v>#N/A</v>
      </c>
      <c r="F2382" s="45" t="e">
        <f>VLOOKUP($A2382,EVID_OSEVU!$A$1:$M$4972,8,FALSE)</f>
        <v>#N/A</v>
      </c>
      <c r="G2382" s="45" t="e">
        <f>VLOOKUP($A2382,EVID_OSEVU!$A$1:$M$4972,11,FALSE)</f>
        <v>#N/A</v>
      </c>
      <c r="H2382" s="35"/>
      <c r="I2382" s="48"/>
      <c r="J2382" s="33" t="e">
        <f>VLOOKUP($A2382,EVID_OSEVU!$A$1:$M$4972,11,FALSE)</f>
        <v>#N/A</v>
      </c>
      <c r="K2382" s="39"/>
      <c r="L2382" s="49"/>
      <c r="M2382" s="89" t="e">
        <f t="shared" si="37"/>
        <v>#N/A</v>
      </c>
      <c r="N2382" s="50"/>
      <c r="O2382" s="37" t="e">
        <f>VLOOKUP(EVID_HNOJENI!N2382,HNOJIVA_ALL!$A$2:$Z$3303,4,FALSE)</f>
        <v>#N/A</v>
      </c>
      <c r="P2382" s="51" t="e">
        <f>ROUND(VLOOKUP(EVID_HNOJENI!N2382,HNOJIVA_ALL!$A$2:$Z$3303,14,FALSE)*K2382*IF(L2382="t",10,IF(L2382="kg",0.01,IF(L2382="q",1,IF(L2382="l",0.01*VLOOKUP(EVID_HNOJENI!N2382,HNOJIVA_ALL!$A$2:$AE$3303,31,FALSE),"CHYBA")))),2)</f>
        <v>#N/A</v>
      </c>
      <c r="Q2382" s="51" t="e">
        <f>ROUND(VLOOKUP(EVID_HNOJENI!N2382,HNOJIVA_ALL!$A$2:$Z$3303,15,FALSE)*K2382*IF(L2382="t",10,IF(L2382="kg",0.01,IF(L2382="q",1,IF(L2382="l",0.01*VLOOKUP(EVID_HNOJENI!N2382,HNOJIVA_ALL!$A$2:$AE$3303,31,FALSE),"CHYBA")))),2)</f>
        <v>#N/A</v>
      </c>
      <c r="R2382" s="51" t="e">
        <f>ROUND(VLOOKUP(EVID_HNOJENI!N2382,HNOJIVA_ALL!$A$2:$Z$3303,16,FALSE)*K2382*IF(L2382="t",10,IF(L2382="kg",0.01,IF(L2382="q",1,IF(L2382="l",0.01*VLOOKUP(EVID_HNOJENI!N2382,HNOJIVA_ALL!$A$2:$AE$3303,31,FALSE),"CHYBA")))),2)</f>
        <v>#N/A</v>
      </c>
      <c r="S2382" s="51" t="e">
        <f>ROUND(VLOOKUP(EVID_HNOJENI!N2382,HNOJIVA_ALL!$A$2:$Z$3303,18,FALSE)*K2382*IF(L2382="t",10,IF(L2382="kg",0.01,IF(L2382="q",1,IF(L2382="l",0.01*VLOOKUP(EVID_HNOJENI!N2382,HNOJIVA_ALL!$A$2:$AE$3303,31,FALSE),"CHYBA")))),2)</f>
        <v>#N/A</v>
      </c>
      <c r="T2382" s="51" t="e">
        <f>ROUND(VLOOKUP(EVID_HNOJENI!N2382,HNOJIVA_ALL!$A$2:$Z$3303,17,FALSE)*K2382*IF(L2382="t",10,IF(L2382="kg",0.01,IF(L2382="q",1,IF(L2382="l",0.01*VLOOKUP(EVID_HNOJENI!N2382,HNOJIVA_ALL!$A$2:$AE$3303,31,FALSE),"CHYBA")))),2)</f>
        <v>#N/A</v>
      </c>
      <c r="U2382" s="51" t="e">
        <f>ROUND(VLOOKUP(EVID_HNOJENI!N2382,HNOJIVA_ALL!$A$2:$Z$3303,20,FALSE)*K2382*IF(L2382="t",10,IF(L2382="kg",0.01,IF(L2382="q",1,IF(L2382="l",0.01*VLOOKUP(EVID_HNOJENI!N2382,HNOJIVA_ALL!$A$2:$AE$3303,31,FALSE),"CHYBA")))),2)</f>
        <v>#N/A</v>
      </c>
    </row>
    <row r="2383" spans="1:21" x14ac:dyDescent="0.2">
      <c r="A2383" s="32"/>
      <c r="B2383" s="45" t="e">
        <f>VLOOKUP($A2383,EVID_OSEVU!$A$1:$M$4972,2,FALSE)</f>
        <v>#N/A</v>
      </c>
      <c r="C2383" s="45" t="e">
        <f>VLOOKUP($A2383,EVID_OSEVU!$A$1:$M$4972,3,FALSE)</f>
        <v>#N/A</v>
      </c>
      <c r="D2383" s="45" t="e">
        <f>VLOOKUP($A2383,EVID_OSEVU!$A$1:$M$4972,4,FALSE)</f>
        <v>#N/A</v>
      </c>
      <c r="E2383" s="45" t="e">
        <f>VLOOKUP($A2383,EVID_OSEVU!$A$1:$M$4972,7,FALSE)</f>
        <v>#N/A</v>
      </c>
      <c r="F2383" s="45" t="e">
        <f>VLOOKUP($A2383,EVID_OSEVU!$A$1:$M$4972,8,FALSE)</f>
        <v>#N/A</v>
      </c>
      <c r="G2383" s="45" t="e">
        <f>VLOOKUP($A2383,EVID_OSEVU!$A$1:$M$4972,11,FALSE)</f>
        <v>#N/A</v>
      </c>
      <c r="H2383" s="35"/>
      <c r="I2383" s="48"/>
      <c r="J2383" s="33" t="e">
        <f>VLOOKUP($A2383,EVID_OSEVU!$A$1:$M$4972,11,FALSE)</f>
        <v>#N/A</v>
      </c>
      <c r="K2383" s="39"/>
      <c r="L2383" s="49"/>
      <c r="M2383" s="89" t="e">
        <f t="shared" si="37"/>
        <v>#N/A</v>
      </c>
      <c r="N2383" s="50"/>
      <c r="O2383" s="37" t="e">
        <f>VLOOKUP(EVID_HNOJENI!N2383,HNOJIVA_ALL!$A$2:$Z$3303,4,FALSE)</f>
        <v>#N/A</v>
      </c>
      <c r="P2383" s="51" t="e">
        <f>ROUND(VLOOKUP(EVID_HNOJENI!N2383,HNOJIVA_ALL!$A$2:$Z$3303,14,FALSE)*K2383*IF(L2383="t",10,IF(L2383="kg",0.01,IF(L2383="q",1,IF(L2383="l",0.01*VLOOKUP(EVID_HNOJENI!N2383,HNOJIVA_ALL!$A$2:$AE$3303,31,FALSE),"CHYBA")))),2)</f>
        <v>#N/A</v>
      </c>
      <c r="Q2383" s="51" t="e">
        <f>ROUND(VLOOKUP(EVID_HNOJENI!N2383,HNOJIVA_ALL!$A$2:$Z$3303,15,FALSE)*K2383*IF(L2383="t",10,IF(L2383="kg",0.01,IF(L2383="q",1,IF(L2383="l",0.01*VLOOKUP(EVID_HNOJENI!N2383,HNOJIVA_ALL!$A$2:$AE$3303,31,FALSE),"CHYBA")))),2)</f>
        <v>#N/A</v>
      </c>
      <c r="R2383" s="51" t="e">
        <f>ROUND(VLOOKUP(EVID_HNOJENI!N2383,HNOJIVA_ALL!$A$2:$Z$3303,16,FALSE)*K2383*IF(L2383="t",10,IF(L2383="kg",0.01,IF(L2383="q",1,IF(L2383="l",0.01*VLOOKUP(EVID_HNOJENI!N2383,HNOJIVA_ALL!$A$2:$AE$3303,31,FALSE),"CHYBA")))),2)</f>
        <v>#N/A</v>
      </c>
      <c r="S2383" s="51" t="e">
        <f>ROUND(VLOOKUP(EVID_HNOJENI!N2383,HNOJIVA_ALL!$A$2:$Z$3303,18,FALSE)*K2383*IF(L2383="t",10,IF(L2383="kg",0.01,IF(L2383="q",1,IF(L2383="l",0.01*VLOOKUP(EVID_HNOJENI!N2383,HNOJIVA_ALL!$A$2:$AE$3303,31,FALSE),"CHYBA")))),2)</f>
        <v>#N/A</v>
      </c>
      <c r="T2383" s="51" t="e">
        <f>ROUND(VLOOKUP(EVID_HNOJENI!N2383,HNOJIVA_ALL!$A$2:$Z$3303,17,FALSE)*K2383*IF(L2383="t",10,IF(L2383="kg",0.01,IF(L2383="q",1,IF(L2383="l",0.01*VLOOKUP(EVID_HNOJENI!N2383,HNOJIVA_ALL!$A$2:$AE$3303,31,FALSE),"CHYBA")))),2)</f>
        <v>#N/A</v>
      </c>
      <c r="U2383" s="51" t="e">
        <f>ROUND(VLOOKUP(EVID_HNOJENI!N2383,HNOJIVA_ALL!$A$2:$Z$3303,20,FALSE)*K2383*IF(L2383="t",10,IF(L2383="kg",0.01,IF(L2383="q",1,IF(L2383="l",0.01*VLOOKUP(EVID_HNOJENI!N2383,HNOJIVA_ALL!$A$2:$AE$3303,31,FALSE),"CHYBA")))),2)</f>
        <v>#N/A</v>
      </c>
    </row>
    <row r="2384" spans="1:21" x14ac:dyDescent="0.2">
      <c r="A2384" s="32"/>
      <c r="B2384" s="45" t="e">
        <f>VLOOKUP($A2384,EVID_OSEVU!$A$1:$M$4972,2,FALSE)</f>
        <v>#N/A</v>
      </c>
      <c r="C2384" s="45" t="e">
        <f>VLOOKUP($A2384,EVID_OSEVU!$A$1:$M$4972,3,FALSE)</f>
        <v>#N/A</v>
      </c>
      <c r="D2384" s="45" t="e">
        <f>VLOOKUP($A2384,EVID_OSEVU!$A$1:$M$4972,4,FALSE)</f>
        <v>#N/A</v>
      </c>
      <c r="E2384" s="45" t="e">
        <f>VLOOKUP($A2384,EVID_OSEVU!$A$1:$M$4972,7,FALSE)</f>
        <v>#N/A</v>
      </c>
      <c r="F2384" s="45" t="e">
        <f>VLOOKUP($A2384,EVID_OSEVU!$A$1:$M$4972,8,FALSE)</f>
        <v>#N/A</v>
      </c>
      <c r="G2384" s="45" t="e">
        <f>VLOOKUP($A2384,EVID_OSEVU!$A$1:$M$4972,11,FALSE)</f>
        <v>#N/A</v>
      </c>
      <c r="H2384" s="35"/>
      <c r="I2384" s="48"/>
      <c r="J2384" s="33" t="e">
        <f>VLOOKUP($A2384,EVID_OSEVU!$A$1:$M$4972,11,FALSE)</f>
        <v>#N/A</v>
      </c>
      <c r="K2384" s="39"/>
      <c r="L2384" s="49"/>
      <c r="M2384" s="89" t="e">
        <f t="shared" si="37"/>
        <v>#N/A</v>
      </c>
      <c r="N2384" s="50"/>
      <c r="O2384" s="37" t="e">
        <f>VLOOKUP(EVID_HNOJENI!N2384,HNOJIVA_ALL!$A$2:$Z$3303,4,FALSE)</f>
        <v>#N/A</v>
      </c>
      <c r="P2384" s="51" t="e">
        <f>ROUND(VLOOKUP(EVID_HNOJENI!N2384,HNOJIVA_ALL!$A$2:$Z$3303,14,FALSE)*K2384*IF(L2384="t",10,IF(L2384="kg",0.01,IF(L2384="q",1,IF(L2384="l",0.01*VLOOKUP(EVID_HNOJENI!N2384,HNOJIVA_ALL!$A$2:$AE$3303,31,FALSE),"CHYBA")))),2)</f>
        <v>#N/A</v>
      </c>
      <c r="Q2384" s="51" t="e">
        <f>ROUND(VLOOKUP(EVID_HNOJENI!N2384,HNOJIVA_ALL!$A$2:$Z$3303,15,FALSE)*K2384*IF(L2384="t",10,IF(L2384="kg",0.01,IF(L2384="q",1,IF(L2384="l",0.01*VLOOKUP(EVID_HNOJENI!N2384,HNOJIVA_ALL!$A$2:$AE$3303,31,FALSE),"CHYBA")))),2)</f>
        <v>#N/A</v>
      </c>
      <c r="R2384" s="51" t="e">
        <f>ROUND(VLOOKUP(EVID_HNOJENI!N2384,HNOJIVA_ALL!$A$2:$Z$3303,16,FALSE)*K2384*IF(L2384="t",10,IF(L2384="kg",0.01,IF(L2384="q",1,IF(L2384="l",0.01*VLOOKUP(EVID_HNOJENI!N2384,HNOJIVA_ALL!$A$2:$AE$3303,31,FALSE),"CHYBA")))),2)</f>
        <v>#N/A</v>
      </c>
      <c r="S2384" s="51" t="e">
        <f>ROUND(VLOOKUP(EVID_HNOJENI!N2384,HNOJIVA_ALL!$A$2:$Z$3303,18,FALSE)*K2384*IF(L2384="t",10,IF(L2384="kg",0.01,IF(L2384="q",1,IF(L2384="l",0.01*VLOOKUP(EVID_HNOJENI!N2384,HNOJIVA_ALL!$A$2:$AE$3303,31,FALSE),"CHYBA")))),2)</f>
        <v>#N/A</v>
      </c>
      <c r="T2384" s="51" t="e">
        <f>ROUND(VLOOKUP(EVID_HNOJENI!N2384,HNOJIVA_ALL!$A$2:$Z$3303,17,FALSE)*K2384*IF(L2384="t",10,IF(L2384="kg",0.01,IF(L2384="q",1,IF(L2384="l",0.01*VLOOKUP(EVID_HNOJENI!N2384,HNOJIVA_ALL!$A$2:$AE$3303,31,FALSE),"CHYBA")))),2)</f>
        <v>#N/A</v>
      </c>
      <c r="U2384" s="51" t="e">
        <f>ROUND(VLOOKUP(EVID_HNOJENI!N2384,HNOJIVA_ALL!$A$2:$Z$3303,20,FALSE)*K2384*IF(L2384="t",10,IF(L2384="kg",0.01,IF(L2384="q",1,IF(L2384="l",0.01*VLOOKUP(EVID_HNOJENI!N2384,HNOJIVA_ALL!$A$2:$AE$3303,31,FALSE),"CHYBA")))),2)</f>
        <v>#N/A</v>
      </c>
    </row>
    <row r="2385" spans="1:21" x14ac:dyDescent="0.2">
      <c r="A2385" s="32"/>
      <c r="B2385" s="45" t="e">
        <f>VLOOKUP($A2385,EVID_OSEVU!$A$1:$M$4972,2,FALSE)</f>
        <v>#N/A</v>
      </c>
      <c r="C2385" s="45" t="e">
        <f>VLOOKUP($A2385,EVID_OSEVU!$A$1:$M$4972,3,FALSE)</f>
        <v>#N/A</v>
      </c>
      <c r="D2385" s="45" t="e">
        <f>VLOOKUP($A2385,EVID_OSEVU!$A$1:$M$4972,4,FALSE)</f>
        <v>#N/A</v>
      </c>
      <c r="E2385" s="45" t="e">
        <f>VLOOKUP($A2385,EVID_OSEVU!$A$1:$M$4972,7,FALSE)</f>
        <v>#N/A</v>
      </c>
      <c r="F2385" s="45" t="e">
        <f>VLOOKUP($A2385,EVID_OSEVU!$A$1:$M$4972,8,FALSE)</f>
        <v>#N/A</v>
      </c>
      <c r="G2385" s="45" t="e">
        <f>VLOOKUP($A2385,EVID_OSEVU!$A$1:$M$4972,11,FALSE)</f>
        <v>#N/A</v>
      </c>
      <c r="H2385" s="35"/>
      <c r="I2385" s="48"/>
      <c r="J2385" s="33" t="e">
        <f>VLOOKUP($A2385,EVID_OSEVU!$A$1:$M$4972,11,FALSE)</f>
        <v>#N/A</v>
      </c>
      <c r="K2385" s="39"/>
      <c r="L2385" s="49"/>
      <c r="M2385" s="89" t="e">
        <f t="shared" si="37"/>
        <v>#N/A</v>
      </c>
      <c r="N2385" s="50"/>
      <c r="O2385" s="37" t="e">
        <f>VLOOKUP(EVID_HNOJENI!N2385,HNOJIVA_ALL!$A$2:$Z$3303,4,FALSE)</f>
        <v>#N/A</v>
      </c>
      <c r="P2385" s="51" t="e">
        <f>ROUND(VLOOKUP(EVID_HNOJENI!N2385,HNOJIVA_ALL!$A$2:$Z$3303,14,FALSE)*K2385*IF(L2385="t",10,IF(L2385="kg",0.01,IF(L2385="q",1,IF(L2385="l",0.01*VLOOKUP(EVID_HNOJENI!N2385,HNOJIVA_ALL!$A$2:$AE$3303,31,FALSE),"CHYBA")))),2)</f>
        <v>#N/A</v>
      </c>
      <c r="Q2385" s="51" t="e">
        <f>ROUND(VLOOKUP(EVID_HNOJENI!N2385,HNOJIVA_ALL!$A$2:$Z$3303,15,FALSE)*K2385*IF(L2385="t",10,IF(L2385="kg",0.01,IF(L2385="q",1,IF(L2385="l",0.01*VLOOKUP(EVID_HNOJENI!N2385,HNOJIVA_ALL!$A$2:$AE$3303,31,FALSE),"CHYBA")))),2)</f>
        <v>#N/A</v>
      </c>
      <c r="R2385" s="51" t="e">
        <f>ROUND(VLOOKUP(EVID_HNOJENI!N2385,HNOJIVA_ALL!$A$2:$Z$3303,16,FALSE)*K2385*IF(L2385="t",10,IF(L2385="kg",0.01,IF(L2385="q",1,IF(L2385="l",0.01*VLOOKUP(EVID_HNOJENI!N2385,HNOJIVA_ALL!$A$2:$AE$3303,31,FALSE),"CHYBA")))),2)</f>
        <v>#N/A</v>
      </c>
      <c r="S2385" s="51" t="e">
        <f>ROUND(VLOOKUP(EVID_HNOJENI!N2385,HNOJIVA_ALL!$A$2:$Z$3303,18,FALSE)*K2385*IF(L2385="t",10,IF(L2385="kg",0.01,IF(L2385="q",1,IF(L2385="l",0.01*VLOOKUP(EVID_HNOJENI!N2385,HNOJIVA_ALL!$A$2:$AE$3303,31,FALSE),"CHYBA")))),2)</f>
        <v>#N/A</v>
      </c>
      <c r="T2385" s="51" t="e">
        <f>ROUND(VLOOKUP(EVID_HNOJENI!N2385,HNOJIVA_ALL!$A$2:$Z$3303,17,FALSE)*K2385*IF(L2385="t",10,IF(L2385="kg",0.01,IF(L2385="q",1,IF(L2385="l",0.01*VLOOKUP(EVID_HNOJENI!N2385,HNOJIVA_ALL!$A$2:$AE$3303,31,FALSE),"CHYBA")))),2)</f>
        <v>#N/A</v>
      </c>
      <c r="U2385" s="51" t="e">
        <f>ROUND(VLOOKUP(EVID_HNOJENI!N2385,HNOJIVA_ALL!$A$2:$Z$3303,20,FALSE)*K2385*IF(L2385="t",10,IF(L2385="kg",0.01,IF(L2385="q",1,IF(L2385="l",0.01*VLOOKUP(EVID_HNOJENI!N2385,HNOJIVA_ALL!$A$2:$AE$3303,31,FALSE),"CHYBA")))),2)</f>
        <v>#N/A</v>
      </c>
    </row>
    <row r="2386" spans="1:21" x14ac:dyDescent="0.2">
      <c r="A2386" s="32"/>
      <c r="B2386" s="45" t="e">
        <f>VLOOKUP($A2386,EVID_OSEVU!$A$1:$M$4972,2,FALSE)</f>
        <v>#N/A</v>
      </c>
      <c r="C2386" s="45" t="e">
        <f>VLOOKUP($A2386,EVID_OSEVU!$A$1:$M$4972,3,FALSE)</f>
        <v>#N/A</v>
      </c>
      <c r="D2386" s="45" t="e">
        <f>VLOOKUP($A2386,EVID_OSEVU!$A$1:$M$4972,4,FALSE)</f>
        <v>#N/A</v>
      </c>
      <c r="E2386" s="45" t="e">
        <f>VLOOKUP($A2386,EVID_OSEVU!$A$1:$M$4972,7,FALSE)</f>
        <v>#N/A</v>
      </c>
      <c r="F2386" s="45" t="e">
        <f>VLOOKUP($A2386,EVID_OSEVU!$A$1:$M$4972,8,FALSE)</f>
        <v>#N/A</v>
      </c>
      <c r="G2386" s="45" t="e">
        <f>VLOOKUP($A2386,EVID_OSEVU!$A$1:$M$4972,11,FALSE)</f>
        <v>#N/A</v>
      </c>
      <c r="H2386" s="35"/>
      <c r="I2386" s="48"/>
      <c r="J2386" s="33" t="e">
        <f>VLOOKUP($A2386,EVID_OSEVU!$A$1:$M$4972,11,FALSE)</f>
        <v>#N/A</v>
      </c>
      <c r="K2386" s="39"/>
      <c r="L2386" s="49"/>
      <c r="M2386" s="89" t="e">
        <f t="shared" si="37"/>
        <v>#N/A</v>
      </c>
      <c r="N2386" s="50"/>
      <c r="O2386" s="37" t="e">
        <f>VLOOKUP(EVID_HNOJENI!N2386,HNOJIVA_ALL!$A$2:$Z$3303,4,FALSE)</f>
        <v>#N/A</v>
      </c>
      <c r="P2386" s="51" t="e">
        <f>ROUND(VLOOKUP(EVID_HNOJENI!N2386,HNOJIVA_ALL!$A$2:$Z$3303,14,FALSE)*K2386*IF(L2386="t",10,IF(L2386="kg",0.01,IF(L2386="q",1,IF(L2386="l",0.01*VLOOKUP(EVID_HNOJENI!N2386,HNOJIVA_ALL!$A$2:$AE$3303,31,FALSE),"CHYBA")))),2)</f>
        <v>#N/A</v>
      </c>
      <c r="Q2386" s="51" t="e">
        <f>ROUND(VLOOKUP(EVID_HNOJENI!N2386,HNOJIVA_ALL!$A$2:$Z$3303,15,FALSE)*K2386*IF(L2386="t",10,IF(L2386="kg",0.01,IF(L2386="q",1,IF(L2386="l",0.01*VLOOKUP(EVID_HNOJENI!N2386,HNOJIVA_ALL!$A$2:$AE$3303,31,FALSE),"CHYBA")))),2)</f>
        <v>#N/A</v>
      </c>
      <c r="R2386" s="51" t="e">
        <f>ROUND(VLOOKUP(EVID_HNOJENI!N2386,HNOJIVA_ALL!$A$2:$Z$3303,16,FALSE)*K2386*IF(L2386="t",10,IF(L2386="kg",0.01,IF(L2386="q",1,IF(L2386="l",0.01*VLOOKUP(EVID_HNOJENI!N2386,HNOJIVA_ALL!$A$2:$AE$3303,31,FALSE),"CHYBA")))),2)</f>
        <v>#N/A</v>
      </c>
      <c r="S2386" s="51" t="e">
        <f>ROUND(VLOOKUP(EVID_HNOJENI!N2386,HNOJIVA_ALL!$A$2:$Z$3303,18,FALSE)*K2386*IF(L2386="t",10,IF(L2386="kg",0.01,IF(L2386="q",1,IF(L2386="l",0.01*VLOOKUP(EVID_HNOJENI!N2386,HNOJIVA_ALL!$A$2:$AE$3303,31,FALSE),"CHYBA")))),2)</f>
        <v>#N/A</v>
      </c>
      <c r="T2386" s="51" t="e">
        <f>ROUND(VLOOKUP(EVID_HNOJENI!N2386,HNOJIVA_ALL!$A$2:$Z$3303,17,FALSE)*K2386*IF(L2386="t",10,IF(L2386="kg",0.01,IF(L2386="q",1,IF(L2386="l",0.01*VLOOKUP(EVID_HNOJENI!N2386,HNOJIVA_ALL!$A$2:$AE$3303,31,FALSE),"CHYBA")))),2)</f>
        <v>#N/A</v>
      </c>
      <c r="U2386" s="51" t="e">
        <f>ROUND(VLOOKUP(EVID_HNOJENI!N2386,HNOJIVA_ALL!$A$2:$Z$3303,20,FALSE)*K2386*IF(L2386="t",10,IF(L2386="kg",0.01,IF(L2386="q",1,IF(L2386="l",0.01*VLOOKUP(EVID_HNOJENI!N2386,HNOJIVA_ALL!$A$2:$AE$3303,31,FALSE),"CHYBA")))),2)</f>
        <v>#N/A</v>
      </c>
    </row>
    <row r="2387" spans="1:21" x14ac:dyDescent="0.2">
      <c r="A2387" s="32"/>
      <c r="B2387" s="45" t="e">
        <f>VLOOKUP($A2387,EVID_OSEVU!$A$1:$M$4972,2,FALSE)</f>
        <v>#N/A</v>
      </c>
      <c r="C2387" s="45" t="e">
        <f>VLOOKUP($A2387,EVID_OSEVU!$A$1:$M$4972,3,FALSE)</f>
        <v>#N/A</v>
      </c>
      <c r="D2387" s="45" t="e">
        <f>VLOOKUP($A2387,EVID_OSEVU!$A$1:$M$4972,4,FALSE)</f>
        <v>#N/A</v>
      </c>
      <c r="E2387" s="45" t="e">
        <f>VLOOKUP($A2387,EVID_OSEVU!$A$1:$M$4972,7,FALSE)</f>
        <v>#N/A</v>
      </c>
      <c r="F2387" s="45" t="e">
        <f>VLOOKUP($A2387,EVID_OSEVU!$A$1:$M$4972,8,FALSE)</f>
        <v>#N/A</v>
      </c>
      <c r="G2387" s="45" t="e">
        <f>VLOOKUP($A2387,EVID_OSEVU!$A$1:$M$4972,11,FALSE)</f>
        <v>#N/A</v>
      </c>
      <c r="H2387" s="35"/>
      <c r="I2387" s="48"/>
      <c r="J2387" s="33" t="e">
        <f>VLOOKUP($A2387,EVID_OSEVU!$A$1:$M$4972,11,FALSE)</f>
        <v>#N/A</v>
      </c>
      <c r="K2387" s="39"/>
      <c r="L2387" s="49"/>
      <c r="M2387" s="89" t="e">
        <f t="shared" si="37"/>
        <v>#N/A</v>
      </c>
      <c r="N2387" s="50"/>
      <c r="O2387" s="37" t="e">
        <f>VLOOKUP(EVID_HNOJENI!N2387,HNOJIVA_ALL!$A$2:$Z$3303,4,FALSE)</f>
        <v>#N/A</v>
      </c>
      <c r="P2387" s="51" t="e">
        <f>ROUND(VLOOKUP(EVID_HNOJENI!N2387,HNOJIVA_ALL!$A$2:$Z$3303,14,FALSE)*K2387*IF(L2387="t",10,IF(L2387="kg",0.01,IF(L2387="q",1,IF(L2387="l",0.01*VLOOKUP(EVID_HNOJENI!N2387,HNOJIVA_ALL!$A$2:$AE$3303,31,FALSE),"CHYBA")))),2)</f>
        <v>#N/A</v>
      </c>
      <c r="Q2387" s="51" t="e">
        <f>ROUND(VLOOKUP(EVID_HNOJENI!N2387,HNOJIVA_ALL!$A$2:$Z$3303,15,FALSE)*K2387*IF(L2387="t",10,IF(L2387="kg",0.01,IF(L2387="q",1,IF(L2387="l",0.01*VLOOKUP(EVID_HNOJENI!N2387,HNOJIVA_ALL!$A$2:$AE$3303,31,FALSE),"CHYBA")))),2)</f>
        <v>#N/A</v>
      </c>
      <c r="R2387" s="51" t="e">
        <f>ROUND(VLOOKUP(EVID_HNOJENI!N2387,HNOJIVA_ALL!$A$2:$Z$3303,16,FALSE)*K2387*IF(L2387="t",10,IF(L2387="kg",0.01,IF(L2387="q",1,IF(L2387="l",0.01*VLOOKUP(EVID_HNOJENI!N2387,HNOJIVA_ALL!$A$2:$AE$3303,31,FALSE),"CHYBA")))),2)</f>
        <v>#N/A</v>
      </c>
      <c r="S2387" s="51" t="e">
        <f>ROUND(VLOOKUP(EVID_HNOJENI!N2387,HNOJIVA_ALL!$A$2:$Z$3303,18,FALSE)*K2387*IF(L2387="t",10,IF(L2387="kg",0.01,IF(L2387="q",1,IF(L2387="l",0.01*VLOOKUP(EVID_HNOJENI!N2387,HNOJIVA_ALL!$A$2:$AE$3303,31,FALSE),"CHYBA")))),2)</f>
        <v>#N/A</v>
      </c>
      <c r="T2387" s="51" t="e">
        <f>ROUND(VLOOKUP(EVID_HNOJENI!N2387,HNOJIVA_ALL!$A$2:$Z$3303,17,FALSE)*K2387*IF(L2387="t",10,IF(L2387="kg",0.01,IF(L2387="q",1,IF(L2387="l",0.01*VLOOKUP(EVID_HNOJENI!N2387,HNOJIVA_ALL!$A$2:$AE$3303,31,FALSE),"CHYBA")))),2)</f>
        <v>#N/A</v>
      </c>
      <c r="U2387" s="51" t="e">
        <f>ROUND(VLOOKUP(EVID_HNOJENI!N2387,HNOJIVA_ALL!$A$2:$Z$3303,20,FALSE)*K2387*IF(L2387="t",10,IF(L2387="kg",0.01,IF(L2387="q",1,IF(L2387="l",0.01*VLOOKUP(EVID_HNOJENI!N2387,HNOJIVA_ALL!$A$2:$AE$3303,31,FALSE),"CHYBA")))),2)</f>
        <v>#N/A</v>
      </c>
    </row>
    <row r="2388" spans="1:21" x14ac:dyDescent="0.2">
      <c r="A2388" s="32"/>
      <c r="B2388" s="45" t="e">
        <f>VLOOKUP($A2388,EVID_OSEVU!$A$1:$M$4972,2,FALSE)</f>
        <v>#N/A</v>
      </c>
      <c r="C2388" s="45" t="e">
        <f>VLOOKUP($A2388,EVID_OSEVU!$A$1:$M$4972,3,FALSE)</f>
        <v>#N/A</v>
      </c>
      <c r="D2388" s="45" t="e">
        <f>VLOOKUP($A2388,EVID_OSEVU!$A$1:$M$4972,4,FALSE)</f>
        <v>#N/A</v>
      </c>
      <c r="E2388" s="45" t="e">
        <f>VLOOKUP($A2388,EVID_OSEVU!$A$1:$M$4972,7,FALSE)</f>
        <v>#N/A</v>
      </c>
      <c r="F2388" s="45" t="e">
        <f>VLOOKUP($A2388,EVID_OSEVU!$A$1:$M$4972,8,FALSE)</f>
        <v>#N/A</v>
      </c>
      <c r="G2388" s="45" t="e">
        <f>VLOOKUP($A2388,EVID_OSEVU!$A$1:$M$4972,11,FALSE)</f>
        <v>#N/A</v>
      </c>
      <c r="H2388" s="35"/>
      <c r="I2388" s="48"/>
      <c r="J2388" s="33" t="e">
        <f>VLOOKUP($A2388,EVID_OSEVU!$A$1:$M$4972,11,FALSE)</f>
        <v>#N/A</v>
      </c>
      <c r="K2388" s="39"/>
      <c r="L2388" s="49"/>
      <c r="M2388" s="89" t="e">
        <f t="shared" si="37"/>
        <v>#N/A</v>
      </c>
      <c r="N2388" s="50"/>
      <c r="O2388" s="37" t="e">
        <f>VLOOKUP(EVID_HNOJENI!N2388,HNOJIVA_ALL!$A$2:$Z$3303,4,FALSE)</f>
        <v>#N/A</v>
      </c>
      <c r="P2388" s="51" t="e">
        <f>ROUND(VLOOKUP(EVID_HNOJENI!N2388,HNOJIVA_ALL!$A$2:$Z$3303,14,FALSE)*K2388*IF(L2388="t",10,IF(L2388="kg",0.01,IF(L2388="q",1,IF(L2388="l",0.01*VLOOKUP(EVID_HNOJENI!N2388,HNOJIVA_ALL!$A$2:$AE$3303,31,FALSE),"CHYBA")))),2)</f>
        <v>#N/A</v>
      </c>
      <c r="Q2388" s="51" t="e">
        <f>ROUND(VLOOKUP(EVID_HNOJENI!N2388,HNOJIVA_ALL!$A$2:$Z$3303,15,FALSE)*K2388*IF(L2388="t",10,IF(L2388="kg",0.01,IF(L2388="q",1,IF(L2388="l",0.01*VLOOKUP(EVID_HNOJENI!N2388,HNOJIVA_ALL!$A$2:$AE$3303,31,FALSE),"CHYBA")))),2)</f>
        <v>#N/A</v>
      </c>
      <c r="R2388" s="51" t="e">
        <f>ROUND(VLOOKUP(EVID_HNOJENI!N2388,HNOJIVA_ALL!$A$2:$Z$3303,16,FALSE)*K2388*IF(L2388="t",10,IF(L2388="kg",0.01,IF(L2388="q",1,IF(L2388="l",0.01*VLOOKUP(EVID_HNOJENI!N2388,HNOJIVA_ALL!$A$2:$AE$3303,31,FALSE),"CHYBA")))),2)</f>
        <v>#N/A</v>
      </c>
      <c r="S2388" s="51" t="e">
        <f>ROUND(VLOOKUP(EVID_HNOJENI!N2388,HNOJIVA_ALL!$A$2:$Z$3303,18,FALSE)*K2388*IF(L2388="t",10,IF(L2388="kg",0.01,IF(L2388="q",1,IF(L2388="l",0.01*VLOOKUP(EVID_HNOJENI!N2388,HNOJIVA_ALL!$A$2:$AE$3303,31,FALSE),"CHYBA")))),2)</f>
        <v>#N/A</v>
      </c>
      <c r="T2388" s="51" t="e">
        <f>ROUND(VLOOKUP(EVID_HNOJENI!N2388,HNOJIVA_ALL!$A$2:$Z$3303,17,FALSE)*K2388*IF(L2388="t",10,IF(L2388="kg",0.01,IF(L2388="q",1,IF(L2388="l",0.01*VLOOKUP(EVID_HNOJENI!N2388,HNOJIVA_ALL!$A$2:$AE$3303,31,FALSE),"CHYBA")))),2)</f>
        <v>#N/A</v>
      </c>
      <c r="U2388" s="51" t="e">
        <f>ROUND(VLOOKUP(EVID_HNOJENI!N2388,HNOJIVA_ALL!$A$2:$Z$3303,20,FALSE)*K2388*IF(L2388="t",10,IF(L2388="kg",0.01,IF(L2388="q",1,IF(L2388="l",0.01*VLOOKUP(EVID_HNOJENI!N2388,HNOJIVA_ALL!$A$2:$AE$3303,31,FALSE),"CHYBA")))),2)</f>
        <v>#N/A</v>
      </c>
    </row>
    <row r="2389" spans="1:21" x14ac:dyDescent="0.2">
      <c r="A2389" s="32"/>
      <c r="B2389" s="45" t="e">
        <f>VLOOKUP($A2389,EVID_OSEVU!$A$1:$M$4972,2,FALSE)</f>
        <v>#N/A</v>
      </c>
      <c r="C2389" s="45" t="e">
        <f>VLOOKUP($A2389,EVID_OSEVU!$A$1:$M$4972,3,FALSE)</f>
        <v>#N/A</v>
      </c>
      <c r="D2389" s="45" t="e">
        <f>VLOOKUP($A2389,EVID_OSEVU!$A$1:$M$4972,4,FALSE)</f>
        <v>#N/A</v>
      </c>
      <c r="E2389" s="45" t="e">
        <f>VLOOKUP($A2389,EVID_OSEVU!$A$1:$M$4972,7,FALSE)</f>
        <v>#N/A</v>
      </c>
      <c r="F2389" s="45" t="e">
        <f>VLOOKUP($A2389,EVID_OSEVU!$A$1:$M$4972,8,FALSE)</f>
        <v>#N/A</v>
      </c>
      <c r="G2389" s="45" t="e">
        <f>VLOOKUP($A2389,EVID_OSEVU!$A$1:$M$4972,11,FALSE)</f>
        <v>#N/A</v>
      </c>
      <c r="H2389" s="35"/>
      <c r="I2389" s="48"/>
      <c r="J2389" s="33" t="e">
        <f>VLOOKUP($A2389,EVID_OSEVU!$A$1:$M$4972,11,FALSE)</f>
        <v>#N/A</v>
      </c>
      <c r="K2389" s="39"/>
      <c r="L2389" s="49"/>
      <c r="M2389" s="89" t="e">
        <f t="shared" si="37"/>
        <v>#N/A</v>
      </c>
      <c r="N2389" s="50"/>
      <c r="O2389" s="37" t="e">
        <f>VLOOKUP(EVID_HNOJENI!N2389,HNOJIVA_ALL!$A$2:$Z$3303,4,FALSE)</f>
        <v>#N/A</v>
      </c>
      <c r="P2389" s="51" t="e">
        <f>ROUND(VLOOKUP(EVID_HNOJENI!N2389,HNOJIVA_ALL!$A$2:$Z$3303,14,FALSE)*K2389*IF(L2389="t",10,IF(L2389="kg",0.01,IF(L2389="q",1,IF(L2389="l",0.01*VLOOKUP(EVID_HNOJENI!N2389,HNOJIVA_ALL!$A$2:$AE$3303,31,FALSE),"CHYBA")))),2)</f>
        <v>#N/A</v>
      </c>
      <c r="Q2389" s="51" t="e">
        <f>ROUND(VLOOKUP(EVID_HNOJENI!N2389,HNOJIVA_ALL!$A$2:$Z$3303,15,FALSE)*K2389*IF(L2389="t",10,IF(L2389="kg",0.01,IF(L2389="q",1,IF(L2389="l",0.01*VLOOKUP(EVID_HNOJENI!N2389,HNOJIVA_ALL!$A$2:$AE$3303,31,FALSE),"CHYBA")))),2)</f>
        <v>#N/A</v>
      </c>
      <c r="R2389" s="51" t="e">
        <f>ROUND(VLOOKUP(EVID_HNOJENI!N2389,HNOJIVA_ALL!$A$2:$Z$3303,16,FALSE)*K2389*IF(L2389="t",10,IF(L2389="kg",0.01,IF(L2389="q",1,IF(L2389="l",0.01*VLOOKUP(EVID_HNOJENI!N2389,HNOJIVA_ALL!$A$2:$AE$3303,31,FALSE),"CHYBA")))),2)</f>
        <v>#N/A</v>
      </c>
      <c r="S2389" s="51" t="e">
        <f>ROUND(VLOOKUP(EVID_HNOJENI!N2389,HNOJIVA_ALL!$A$2:$Z$3303,18,FALSE)*K2389*IF(L2389="t",10,IF(L2389="kg",0.01,IF(L2389="q",1,IF(L2389="l",0.01*VLOOKUP(EVID_HNOJENI!N2389,HNOJIVA_ALL!$A$2:$AE$3303,31,FALSE),"CHYBA")))),2)</f>
        <v>#N/A</v>
      </c>
      <c r="T2389" s="51" t="e">
        <f>ROUND(VLOOKUP(EVID_HNOJENI!N2389,HNOJIVA_ALL!$A$2:$Z$3303,17,FALSE)*K2389*IF(L2389="t",10,IF(L2389="kg",0.01,IF(L2389="q",1,IF(L2389="l",0.01*VLOOKUP(EVID_HNOJENI!N2389,HNOJIVA_ALL!$A$2:$AE$3303,31,FALSE),"CHYBA")))),2)</f>
        <v>#N/A</v>
      </c>
      <c r="U2389" s="51" t="e">
        <f>ROUND(VLOOKUP(EVID_HNOJENI!N2389,HNOJIVA_ALL!$A$2:$Z$3303,20,FALSE)*K2389*IF(L2389="t",10,IF(L2389="kg",0.01,IF(L2389="q",1,IF(L2389="l",0.01*VLOOKUP(EVID_HNOJENI!N2389,HNOJIVA_ALL!$A$2:$AE$3303,31,FALSE),"CHYBA")))),2)</f>
        <v>#N/A</v>
      </c>
    </row>
    <row r="2390" spans="1:21" x14ac:dyDescent="0.2">
      <c r="A2390" s="32"/>
      <c r="B2390" s="45" t="e">
        <f>VLOOKUP($A2390,EVID_OSEVU!$A$1:$M$4972,2,FALSE)</f>
        <v>#N/A</v>
      </c>
      <c r="C2390" s="45" t="e">
        <f>VLOOKUP($A2390,EVID_OSEVU!$A$1:$M$4972,3,FALSE)</f>
        <v>#N/A</v>
      </c>
      <c r="D2390" s="45" t="e">
        <f>VLOOKUP($A2390,EVID_OSEVU!$A$1:$M$4972,4,FALSE)</f>
        <v>#N/A</v>
      </c>
      <c r="E2390" s="45" t="e">
        <f>VLOOKUP($A2390,EVID_OSEVU!$A$1:$M$4972,7,FALSE)</f>
        <v>#N/A</v>
      </c>
      <c r="F2390" s="45" t="e">
        <f>VLOOKUP($A2390,EVID_OSEVU!$A$1:$M$4972,8,FALSE)</f>
        <v>#N/A</v>
      </c>
      <c r="G2390" s="45" t="e">
        <f>VLOOKUP($A2390,EVID_OSEVU!$A$1:$M$4972,11,FALSE)</f>
        <v>#N/A</v>
      </c>
      <c r="H2390" s="35"/>
      <c r="I2390" s="48"/>
      <c r="J2390" s="33" t="e">
        <f>VLOOKUP($A2390,EVID_OSEVU!$A$1:$M$4972,11,FALSE)</f>
        <v>#N/A</v>
      </c>
      <c r="K2390" s="39"/>
      <c r="L2390" s="49"/>
      <c r="M2390" s="89" t="e">
        <f t="shared" si="37"/>
        <v>#N/A</v>
      </c>
      <c r="N2390" s="50"/>
      <c r="O2390" s="37" t="e">
        <f>VLOOKUP(EVID_HNOJENI!N2390,HNOJIVA_ALL!$A$2:$Z$3303,4,FALSE)</f>
        <v>#N/A</v>
      </c>
      <c r="P2390" s="51" t="e">
        <f>ROUND(VLOOKUP(EVID_HNOJENI!N2390,HNOJIVA_ALL!$A$2:$Z$3303,14,FALSE)*K2390*IF(L2390="t",10,IF(L2390="kg",0.01,IF(L2390="q",1,IF(L2390="l",0.01*VLOOKUP(EVID_HNOJENI!N2390,HNOJIVA_ALL!$A$2:$AE$3303,31,FALSE),"CHYBA")))),2)</f>
        <v>#N/A</v>
      </c>
      <c r="Q2390" s="51" t="e">
        <f>ROUND(VLOOKUP(EVID_HNOJENI!N2390,HNOJIVA_ALL!$A$2:$Z$3303,15,FALSE)*K2390*IF(L2390="t",10,IF(L2390="kg",0.01,IF(L2390="q",1,IF(L2390="l",0.01*VLOOKUP(EVID_HNOJENI!N2390,HNOJIVA_ALL!$A$2:$AE$3303,31,FALSE),"CHYBA")))),2)</f>
        <v>#N/A</v>
      </c>
      <c r="R2390" s="51" t="e">
        <f>ROUND(VLOOKUP(EVID_HNOJENI!N2390,HNOJIVA_ALL!$A$2:$Z$3303,16,FALSE)*K2390*IF(L2390="t",10,IF(L2390="kg",0.01,IF(L2390="q",1,IF(L2390="l",0.01*VLOOKUP(EVID_HNOJENI!N2390,HNOJIVA_ALL!$A$2:$AE$3303,31,FALSE),"CHYBA")))),2)</f>
        <v>#N/A</v>
      </c>
      <c r="S2390" s="51" t="e">
        <f>ROUND(VLOOKUP(EVID_HNOJENI!N2390,HNOJIVA_ALL!$A$2:$Z$3303,18,FALSE)*K2390*IF(L2390="t",10,IF(L2390="kg",0.01,IF(L2390="q",1,IF(L2390="l",0.01*VLOOKUP(EVID_HNOJENI!N2390,HNOJIVA_ALL!$A$2:$AE$3303,31,FALSE),"CHYBA")))),2)</f>
        <v>#N/A</v>
      </c>
      <c r="T2390" s="51" t="e">
        <f>ROUND(VLOOKUP(EVID_HNOJENI!N2390,HNOJIVA_ALL!$A$2:$Z$3303,17,FALSE)*K2390*IF(L2390="t",10,IF(L2390="kg",0.01,IF(L2390="q",1,IF(L2390="l",0.01*VLOOKUP(EVID_HNOJENI!N2390,HNOJIVA_ALL!$A$2:$AE$3303,31,FALSE),"CHYBA")))),2)</f>
        <v>#N/A</v>
      </c>
      <c r="U2390" s="51" t="e">
        <f>ROUND(VLOOKUP(EVID_HNOJENI!N2390,HNOJIVA_ALL!$A$2:$Z$3303,20,FALSE)*K2390*IF(L2390="t",10,IF(L2390="kg",0.01,IF(L2390="q",1,IF(L2390="l",0.01*VLOOKUP(EVID_HNOJENI!N2390,HNOJIVA_ALL!$A$2:$AE$3303,31,FALSE),"CHYBA")))),2)</f>
        <v>#N/A</v>
      </c>
    </row>
    <row r="2391" spans="1:21" x14ac:dyDescent="0.2">
      <c r="A2391" s="32"/>
      <c r="B2391" s="45" t="e">
        <f>VLOOKUP($A2391,EVID_OSEVU!$A$1:$M$4972,2,FALSE)</f>
        <v>#N/A</v>
      </c>
      <c r="C2391" s="45" t="e">
        <f>VLOOKUP($A2391,EVID_OSEVU!$A$1:$M$4972,3,FALSE)</f>
        <v>#N/A</v>
      </c>
      <c r="D2391" s="45" t="e">
        <f>VLOOKUP($A2391,EVID_OSEVU!$A$1:$M$4972,4,FALSE)</f>
        <v>#N/A</v>
      </c>
      <c r="E2391" s="45" t="e">
        <f>VLOOKUP($A2391,EVID_OSEVU!$A$1:$M$4972,7,FALSE)</f>
        <v>#N/A</v>
      </c>
      <c r="F2391" s="45" t="e">
        <f>VLOOKUP($A2391,EVID_OSEVU!$A$1:$M$4972,8,FALSE)</f>
        <v>#N/A</v>
      </c>
      <c r="G2391" s="45" t="e">
        <f>VLOOKUP($A2391,EVID_OSEVU!$A$1:$M$4972,11,FALSE)</f>
        <v>#N/A</v>
      </c>
      <c r="H2391" s="35"/>
      <c r="I2391" s="48"/>
      <c r="J2391" s="33" t="e">
        <f>VLOOKUP($A2391,EVID_OSEVU!$A$1:$M$4972,11,FALSE)</f>
        <v>#N/A</v>
      </c>
      <c r="K2391" s="39"/>
      <c r="L2391" s="49"/>
      <c r="M2391" s="89" t="e">
        <f t="shared" si="37"/>
        <v>#N/A</v>
      </c>
      <c r="N2391" s="50"/>
      <c r="O2391" s="37" t="e">
        <f>VLOOKUP(EVID_HNOJENI!N2391,HNOJIVA_ALL!$A$2:$Z$3303,4,FALSE)</f>
        <v>#N/A</v>
      </c>
      <c r="P2391" s="51" t="e">
        <f>ROUND(VLOOKUP(EVID_HNOJENI!N2391,HNOJIVA_ALL!$A$2:$Z$3303,14,FALSE)*K2391*IF(L2391="t",10,IF(L2391="kg",0.01,IF(L2391="q",1,IF(L2391="l",0.01*VLOOKUP(EVID_HNOJENI!N2391,HNOJIVA_ALL!$A$2:$AE$3303,31,FALSE),"CHYBA")))),2)</f>
        <v>#N/A</v>
      </c>
      <c r="Q2391" s="51" t="e">
        <f>ROUND(VLOOKUP(EVID_HNOJENI!N2391,HNOJIVA_ALL!$A$2:$Z$3303,15,FALSE)*K2391*IF(L2391="t",10,IF(L2391="kg",0.01,IF(L2391="q",1,IF(L2391="l",0.01*VLOOKUP(EVID_HNOJENI!N2391,HNOJIVA_ALL!$A$2:$AE$3303,31,FALSE),"CHYBA")))),2)</f>
        <v>#N/A</v>
      </c>
      <c r="R2391" s="51" t="e">
        <f>ROUND(VLOOKUP(EVID_HNOJENI!N2391,HNOJIVA_ALL!$A$2:$Z$3303,16,FALSE)*K2391*IF(L2391="t",10,IF(L2391="kg",0.01,IF(L2391="q",1,IF(L2391="l",0.01*VLOOKUP(EVID_HNOJENI!N2391,HNOJIVA_ALL!$A$2:$AE$3303,31,FALSE),"CHYBA")))),2)</f>
        <v>#N/A</v>
      </c>
      <c r="S2391" s="51" t="e">
        <f>ROUND(VLOOKUP(EVID_HNOJENI!N2391,HNOJIVA_ALL!$A$2:$Z$3303,18,FALSE)*K2391*IF(L2391="t",10,IF(L2391="kg",0.01,IF(L2391="q",1,IF(L2391="l",0.01*VLOOKUP(EVID_HNOJENI!N2391,HNOJIVA_ALL!$A$2:$AE$3303,31,FALSE),"CHYBA")))),2)</f>
        <v>#N/A</v>
      </c>
      <c r="T2391" s="51" t="e">
        <f>ROUND(VLOOKUP(EVID_HNOJENI!N2391,HNOJIVA_ALL!$A$2:$Z$3303,17,FALSE)*K2391*IF(L2391="t",10,IF(L2391="kg",0.01,IF(L2391="q",1,IF(L2391="l",0.01*VLOOKUP(EVID_HNOJENI!N2391,HNOJIVA_ALL!$A$2:$AE$3303,31,FALSE),"CHYBA")))),2)</f>
        <v>#N/A</v>
      </c>
      <c r="U2391" s="51" t="e">
        <f>ROUND(VLOOKUP(EVID_HNOJENI!N2391,HNOJIVA_ALL!$A$2:$Z$3303,20,FALSE)*K2391*IF(L2391="t",10,IF(L2391="kg",0.01,IF(L2391="q",1,IF(L2391="l",0.01*VLOOKUP(EVID_HNOJENI!N2391,HNOJIVA_ALL!$A$2:$AE$3303,31,FALSE),"CHYBA")))),2)</f>
        <v>#N/A</v>
      </c>
    </row>
    <row r="2392" spans="1:21" x14ac:dyDescent="0.2">
      <c r="A2392" s="32"/>
      <c r="B2392" s="45" t="e">
        <f>VLOOKUP($A2392,EVID_OSEVU!$A$1:$M$4972,2,FALSE)</f>
        <v>#N/A</v>
      </c>
      <c r="C2392" s="45" t="e">
        <f>VLOOKUP($A2392,EVID_OSEVU!$A$1:$M$4972,3,FALSE)</f>
        <v>#N/A</v>
      </c>
      <c r="D2392" s="45" t="e">
        <f>VLOOKUP($A2392,EVID_OSEVU!$A$1:$M$4972,4,FALSE)</f>
        <v>#N/A</v>
      </c>
      <c r="E2392" s="45" t="e">
        <f>VLOOKUP($A2392,EVID_OSEVU!$A$1:$M$4972,7,FALSE)</f>
        <v>#N/A</v>
      </c>
      <c r="F2392" s="45" t="e">
        <f>VLOOKUP($A2392,EVID_OSEVU!$A$1:$M$4972,8,FALSE)</f>
        <v>#N/A</v>
      </c>
      <c r="G2392" s="45" t="e">
        <f>VLOOKUP($A2392,EVID_OSEVU!$A$1:$M$4972,11,FALSE)</f>
        <v>#N/A</v>
      </c>
      <c r="H2392" s="35"/>
      <c r="I2392" s="48"/>
      <c r="J2392" s="33" t="e">
        <f>VLOOKUP($A2392,EVID_OSEVU!$A$1:$M$4972,11,FALSE)</f>
        <v>#N/A</v>
      </c>
      <c r="K2392" s="39"/>
      <c r="L2392" s="49"/>
      <c r="M2392" s="89" t="e">
        <f t="shared" si="37"/>
        <v>#N/A</v>
      </c>
      <c r="N2392" s="50"/>
      <c r="O2392" s="37" t="e">
        <f>VLOOKUP(EVID_HNOJENI!N2392,HNOJIVA_ALL!$A$2:$Z$3303,4,FALSE)</f>
        <v>#N/A</v>
      </c>
      <c r="P2392" s="51" t="e">
        <f>ROUND(VLOOKUP(EVID_HNOJENI!N2392,HNOJIVA_ALL!$A$2:$Z$3303,14,FALSE)*K2392*IF(L2392="t",10,IF(L2392="kg",0.01,IF(L2392="q",1,IF(L2392="l",0.01*VLOOKUP(EVID_HNOJENI!N2392,HNOJIVA_ALL!$A$2:$AE$3303,31,FALSE),"CHYBA")))),2)</f>
        <v>#N/A</v>
      </c>
      <c r="Q2392" s="51" t="e">
        <f>ROUND(VLOOKUP(EVID_HNOJENI!N2392,HNOJIVA_ALL!$A$2:$Z$3303,15,FALSE)*K2392*IF(L2392="t",10,IF(L2392="kg",0.01,IF(L2392="q",1,IF(L2392="l",0.01*VLOOKUP(EVID_HNOJENI!N2392,HNOJIVA_ALL!$A$2:$AE$3303,31,FALSE),"CHYBA")))),2)</f>
        <v>#N/A</v>
      </c>
      <c r="R2392" s="51" t="e">
        <f>ROUND(VLOOKUP(EVID_HNOJENI!N2392,HNOJIVA_ALL!$A$2:$Z$3303,16,FALSE)*K2392*IF(L2392="t",10,IF(L2392="kg",0.01,IF(L2392="q",1,IF(L2392="l",0.01*VLOOKUP(EVID_HNOJENI!N2392,HNOJIVA_ALL!$A$2:$AE$3303,31,FALSE),"CHYBA")))),2)</f>
        <v>#N/A</v>
      </c>
      <c r="S2392" s="51" t="e">
        <f>ROUND(VLOOKUP(EVID_HNOJENI!N2392,HNOJIVA_ALL!$A$2:$Z$3303,18,FALSE)*K2392*IF(L2392="t",10,IF(L2392="kg",0.01,IF(L2392="q",1,IF(L2392="l",0.01*VLOOKUP(EVID_HNOJENI!N2392,HNOJIVA_ALL!$A$2:$AE$3303,31,FALSE),"CHYBA")))),2)</f>
        <v>#N/A</v>
      </c>
      <c r="T2392" s="51" t="e">
        <f>ROUND(VLOOKUP(EVID_HNOJENI!N2392,HNOJIVA_ALL!$A$2:$Z$3303,17,FALSE)*K2392*IF(L2392="t",10,IF(L2392="kg",0.01,IF(L2392="q",1,IF(L2392="l",0.01*VLOOKUP(EVID_HNOJENI!N2392,HNOJIVA_ALL!$A$2:$AE$3303,31,FALSE),"CHYBA")))),2)</f>
        <v>#N/A</v>
      </c>
      <c r="U2392" s="51" t="e">
        <f>ROUND(VLOOKUP(EVID_HNOJENI!N2392,HNOJIVA_ALL!$A$2:$Z$3303,20,FALSE)*K2392*IF(L2392="t",10,IF(L2392="kg",0.01,IF(L2392="q",1,IF(L2392="l",0.01*VLOOKUP(EVID_HNOJENI!N2392,HNOJIVA_ALL!$A$2:$AE$3303,31,FALSE),"CHYBA")))),2)</f>
        <v>#N/A</v>
      </c>
    </row>
    <row r="2393" spans="1:21" x14ac:dyDescent="0.2">
      <c r="A2393" s="32"/>
      <c r="B2393" s="45" t="e">
        <f>VLOOKUP($A2393,EVID_OSEVU!$A$1:$M$4972,2,FALSE)</f>
        <v>#N/A</v>
      </c>
      <c r="C2393" s="45" t="e">
        <f>VLOOKUP($A2393,EVID_OSEVU!$A$1:$M$4972,3,FALSE)</f>
        <v>#N/A</v>
      </c>
      <c r="D2393" s="45" t="e">
        <f>VLOOKUP($A2393,EVID_OSEVU!$A$1:$M$4972,4,FALSE)</f>
        <v>#N/A</v>
      </c>
      <c r="E2393" s="45" t="e">
        <f>VLOOKUP($A2393,EVID_OSEVU!$A$1:$M$4972,7,FALSE)</f>
        <v>#N/A</v>
      </c>
      <c r="F2393" s="45" t="e">
        <f>VLOOKUP($A2393,EVID_OSEVU!$A$1:$M$4972,8,FALSE)</f>
        <v>#N/A</v>
      </c>
      <c r="G2393" s="45" t="e">
        <f>VLOOKUP($A2393,EVID_OSEVU!$A$1:$M$4972,11,FALSE)</f>
        <v>#N/A</v>
      </c>
      <c r="H2393" s="35"/>
      <c r="I2393" s="48"/>
      <c r="J2393" s="33" t="e">
        <f>VLOOKUP($A2393,EVID_OSEVU!$A$1:$M$4972,11,FALSE)</f>
        <v>#N/A</v>
      </c>
      <c r="K2393" s="39"/>
      <c r="L2393" s="49"/>
      <c r="M2393" s="89" t="e">
        <f t="shared" si="37"/>
        <v>#N/A</v>
      </c>
      <c r="N2393" s="50"/>
      <c r="O2393" s="37" t="e">
        <f>VLOOKUP(EVID_HNOJENI!N2393,HNOJIVA_ALL!$A$2:$Z$3303,4,FALSE)</f>
        <v>#N/A</v>
      </c>
      <c r="P2393" s="51" t="e">
        <f>ROUND(VLOOKUP(EVID_HNOJENI!N2393,HNOJIVA_ALL!$A$2:$Z$3303,14,FALSE)*K2393*IF(L2393="t",10,IF(L2393="kg",0.01,IF(L2393="q",1,IF(L2393="l",0.01*VLOOKUP(EVID_HNOJENI!N2393,HNOJIVA_ALL!$A$2:$AE$3303,31,FALSE),"CHYBA")))),2)</f>
        <v>#N/A</v>
      </c>
      <c r="Q2393" s="51" t="e">
        <f>ROUND(VLOOKUP(EVID_HNOJENI!N2393,HNOJIVA_ALL!$A$2:$Z$3303,15,FALSE)*K2393*IF(L2393="t",10,IF(L2393="kg",0.01,IF(L2393="q",1,IF(L2393="l",0.01*VLOOKUP(EVID_HNOJENI!N2393,HNOJIVA_ALL!$A$2:$AE$3303,31,FALSE),"CHYBA")))),2)</f>
        <v>#N/A</v>
      </c>
      <c r="R2393" s="51" t="e">
        <f>ROUND(VLOOKUP(EVID_HNOJENI!N2393,HNOJIVA_ALL!$A$2:$Z$3303,16,FALSE)*K2393*IF(L2393="t",10,IF(L2393="kg",0.01,IF(L2393="q",1,IF(L2393="l",0.01*VLOOKUP(EVID_HNOJENI!N2393,HNOJIVA_ALL!$A$2:$AE$3303,31,FALSE),"CHYBA")))),2)</f>
        <v>#N/A</v>
      </c>
      <c r="S2393" s="51" t="e">
        <f>ROUND(VLOOKUP(EVID_HNOJENI!N2393,HNOJIVA_ALL!$A$2:$Z$3303,18,FALSE)*K2393*IF(L2393="t",10,IF(L2393="kg",0.01,IF(L2393="q",1,IF(L2393="l",0.01*VLOOKUP(EVID_HNOJENI!N2393,HNOJIVA_ALL!$A$2:$AE$3303,31,FALSE),"CHYBA")))),2)</f>
        <v>#N/A</v>
      </c>
      <c r="T2393" s="51" t="e">
        <f>ROUND(VLOOKUP(EVID_HNOJENI!N2393,HNOJIVA_ALL!$A$2:$Z$3303,17,FALSE)*K2393*IF(L2393="t",10,IF(L2393="kg",0.01,IF(L2393="q",1,IF(L2393="l",0.01*VLOOKUP(EVID_HNOJENI!N2393,HNOJIVA_ALL!$A$2:$AE$3303,31,FALSE),"CHYBA")))),2)</f>
        <v>#N/A</v>
      </c>
      <c r="U2393" s="51" t="e">
        <f>ROUND(VLOOKUP(EVID_HNOJENI!N2393,HNOJIVA_ALL!$A$2:$Z$3303,20,FALSE)*K2393*IF(L2393="t",10,IF(L2393="kg",0.01,IF(L2393="q",1,IF(L2393="l",0.01*VLOOKUP(EVID_HNOJENI!N2393,HNOJIVA_ALL!$A$2:$AE$3303,31,FALSE),"CHYBA")))),2)</f>
        <v>#N/A</v>
      </c>
    </row>
    <row r="2394" spans="1:21" x14ac:dyDescent="0.2">
      <c r="A2394" s="32"/>
      <c r="B2394" s="45" t="e">
        <f>VLOOKUP($A2394,EVID_OSEVU!$A$1:$M$4972,2,FALSE)</f>
        <v>#N/A</v>
      </c>
      <c r="C2394" s="45" t="e">
        <f>VLOOKUP($A2394,EVID_OSEVU!$A$1:$M$4972,3,FALSE)</f>
        <v>#N/A</v>
      </c>
      <c r="D2394" s="45" t="e">
        <f>VLOOKUP($A2394,EVID_OSEVU!$A$1:$M$4972,4,FALSE)</f>
        <v>#N/A</v>
      </c>
      <c r="E2394" s="45" t="e">
        <f>VLOOKUP($A2394,EVID_OSEVU!$A$1:$M$4972,7,FALSE)</f>
        <v>#N/A</v>
      </c>
      <c r="F2394" s="45" t="e">
        <f>VLOOKUP($A2394,EVID_OSEVU!$A$1:$M$4972,8,FALSE)</f>
        <v>#N/A</v>
      </c>
      <c r="G2394" s="45" t="e">
        <f>VLOOKUP($A2394,EVID_OSEVU!$A$1:$M$4972,11,FALSE)</f>
        <v>#N/A</v>
      </c>
      <c r="H2394" s="35"/>
      <c r="I2394" s="48"/>
      <c r="J2394" s="33" t="e">
        <f>VLOOKUP($A2394,EVID_OSEVU!$A$1:$M$4972,11,FALSE)</f>
        <v>#N/A</v>
      </c>
      <c r="K2394" s="39"/>
      <c r="L2394" s="49"/>
      <c r="M2394" s="89" t="e">
        <f t="shared" si="37"/>
        <v>#N/A</v>
      </c>
      <c r="N2394" s="50"/>
      <c r="O2394" s="37" t="e">
        <f>VLOOKUP(EVID_HNOJENI!N2394,HNOJIVA_ALL!$A$2:$Z$3303,4,FALSE)</f>
        <v>#N/A</v>
      </c>
      <c r="P2394" s="51" t="e">
        <f>ROUND(VLOOKUP(EVID_HNOJENI!N2394,HNOJIVA_ALL!$A$2:$Z$3303,14,FALSE)*K2394*IF(L2394="t",10,IF(L2394="kg",0.01,IF(L2394="q",1,IF(L2394="l",0.01*VLOOKUP(EVID_HNOJENI!N2394,HNOJIVA_ALL!$A$2:$AE$3303,31,FALSE),"CHYBA")))),2)</f>
        <v>#N/A</v>
      </c>
      <c r="Q2394" s="51" t="e">
        <f>ROUND(VLOOKUP(EVID_HNOJENI!N2394,HNOJIVA_ALL!$A$2:$Z$3303,15,FALSE)*K2394*IF(L2394="t",10,IF(L2394="kg",0.01,IF(L2394="q",1,IF(L2394="l",0.01*VLOOKUP(EVID_HNOJENI!N2394,HNOJIVA_ALL!$A$2:$AE$3303,31,FALSE),"CHYBA")))),2)</f>
        <v>#N/A</v>
      </c>
      <c r="R2394" s="51" t="e">
        <f>ROUND(VLOOKUP(EVID_HNOJENI!N2394,HNOJIVA_ALL!$A$2:$Z$3303,16,FALSE)*K2394*IF(L2394="t",10,IF(L2394="kg",0.01,IF(L2394="q",1,IF(L2394="l",0.01*VLOOKUP(EVID_HNOJENI!N2394,HNOJIVA_ALL!$A$2:$AE$3303,31,FALSE),"CHYBA")))),2)</f>
        <v>#N/A</v>
      </c>
      <c r="S2394" s="51" t="e">
        <f>ROUND(VLOOKUP(EVID_HNOJENI!N2394,HNOJIVA_ALL!$A$2:$Z$3303,18,FALSE)*K2394*IF(L2394="t",10,IF(L2394="kg",0.01,IF(L2394="q",1,IF(L2394="l",0.01*VLOOKUP(EVID_HNOJENI!N2394,HNOJIVA_ALL!$A$2:$AE$3303,31,FALSE),"CHYBA")))),2)</f>
        <v>#N/A</v>
      </c>
      <c r="T2394" s="51" t="e">
        <f>ROUND(VLOOKUP(EVID_HNOJENI!N2394,HNOJIVA_ALL!$A$2:$Z$3303,17,FALSE)*K2394*IF(L2394="t",10,IF(L2394="kg",0.01,IF(L2394="q",1,IF(L2394="l",0.01*VLOOKUP(EVID_HNOJENI!N2394,HNOJIVA_ALL!$A$2:$AE$3303,31,FALSE),"CHYBA")))),2)</f>
        <v>#N/A</v>
      </c>
      <c r="U2394" s="51" t="e">
        <f>ROUND(VLOOKUP(EVID_HNOJENI!N2394,HNOJIVA_ALL!$A$2:$Z$3303,20,FALSE)*K2394*IF(L2394="t",10,IF(L2394="kg",0.01,IF(L2394="q",1,IF(L2394="l",0.01*VLOOKUP(EVID_HNOJENI!N2394,HNOJIVA_ALL!$A$2:$AE$3303,31,FALSE),"CHYBA")))),2)</f>
        <v>#N/A</v>
      </c>
    </row>
    <row r="2395" spans="1:21" x14ac:dyDescent="0.2">
      <c r="A2395" s="32"/>
      <c r="B2395" s="45" t="e">
        <f>VLOOKUP($A2395,EVID_OSEVU!$A$1:$M$4972,2,FALSE)</f>
        <v>#N/A</v>
      </c>
      <c r="C2395" s="45" t="e">
        <f>VLOOKUP($A2395,EVID_OSEVU!$A$1:$M$4972,3,FALSE)</f>
        <v>#N/A</v>
      </c>
      <c r="D2395" s="45" t="e">
        <f>VLOOKUP($A2395,EVID_OSEVU!$A$1:$M$4972,4,FALSE)</f>
        <v>#N/A</v>
      </c>
      <c r="E2395" s="45" t="e">
        <f>VLOOKUP($A2395,EVID_OSEVU!$A$1:$M$4972,7,FALSE)</f>
        <v>#N/A</v>
      </c>
      <c r="F2395" s="45" t="e">
        <f>VLOOKUP($A2395,EVID_OSEVU!$A$1:$M$4972,8,FALSE)</f>
        <v>#N/A</v>
      </c>
      <c r="G2395" s="45" t="e">
        <f>VLOOKUP($A2395,EVID_OSEVU!$A$1:$M$4972,11,FALSE)</f>
        <v>#N/A</v>
      </c>
      <c r="H2395" s="35"/>
      <c r="I2395" s="48"/>
      <c r="J2395" s="33" t="e">
        <f>VLOOKUP($A2395,EVID_OSEVU!$A$1:$M$4972,11,FALSE)</f>
        <v>#N/A</v>
      </c>
      <c r="K2395" s="39"/>
      <c r="L2395" s="49"/>
      <c r="M2395" s="89" t="e">
        <f t="shared" si="37"/>
        <v>#N/A</v>
      </c>
      <c r="N2395" s="50"/>
      <c r="O2395" s="37" t="e">
        <f>VLOOKUP(EVID_HNOJENI!N2395,HNOJIVA_ALL!$A$2:$Z$3303,4,FALSE)</f>
        <v>#N/A</v>
      </c>
      <c r="P2395" s="51" t="e">
        <f>ROUND(VLOOKUP(EVID_HNOJENI!N2395,HNOJIVA_ALL!$A$2:$Z$3303,14,FALSE)*K2395*IF(L2395="t",10,IF(L2395="kg",0.01,IF(L2395="q",1,IF(L2395="l",0.01*VLOOKUP(EVID_HNOJENI!N2395,HNOJIVA_ALL!$A$2:$AE$3303,31,FALSE),"CHYBA")))),2)</f>
        <v>#N/A</v>
      </c>
      <c r="Q2395" s="51" t="e">
        <f>ROUND(VLOOKUP(EVID_HNOJENI!N2395,HNOJIVA_ALL!$A$2:$Z$3303,15,FALSE)*K2395*IF(L2395="t",10,IF(L2395="kg",0.01,IF(L2395="q",1,IF(L2395="l",0.01*VLOOKUP(EVID_HNOJENI!N2395,HNOJIVA_ALL!$A$2:$AE$3303,31,FALSE),"CHYBA")))),2)</f>
        <v>#N/A</v>
      </c>
      <c r="R2395" s="51" t="e">
        <f>ROUND(VLOOKUP(EVID_HNOJENI!N2395,HNOJIVA_ALL!$A$2:$Z$3303,16,FALSE)*K2395*IF(L2395="t",10,IF(L2395="kg",0.01,IF(L2395="q",1,IF(L2395="l",0.01*VLOOKUP(EVID_HNOJENI!N2395,HNOJIVA_ALL!$A$2:$AE$3303,31,FALSE),"CHYBA")))),2)</f>
        <v>#N/A</v>
      </c>
      <c r="S2395" s="51" t="e">
        <f>ROUND(VLOOKUP(EVID_HNOJENI!N2395,HNOJIVA_ALL!$A$2:$Z$3303,18,FALSE)*K2395*IF(L2395="t",10,IF(L2395="kg",0.01,IF(L2395="q",1,IF(L2395="l",0.01*VLOOKUP(EVID_HNOJENI!N2395,HNOJIVA_ALL!$A$2:$AE$3303,31,FALSE),"CHYBA")))),2)</f>
        <v>#N/A</v>
      </c>
      <c r="T2395" s="51" t="e">
        <f>ROUND(VLOOKUP(EVID_HNOJENI!N2395,HNOJIVA_ALL!$A$2:$Z$3303,17,FALSE)*K2395*IF(L2395="t",10,IF(L2395="kg",0.01,IF(L2395="q",1,IF(L2395="l",0.01*VLOOKUP(EVID_HNOJENI!N2395,HNOJIVA_ALL!$A$2:$AE$3303,31,FALSE),"CHYBA")))),2)</f>
        <v>#N/A</v>
      </c>
      <c r="U2395" s="51" t="e">
        <f>ROUND(VLOOKUP(EVID_HNOJENI!N2395,HNOJIVA_ALL!$A$2:$Z$3303,20,FALSE)*K2395*IF(L2395="t",10,IF(L2395="kg",0.01,IF(L2395="q",1,IF(L2395="l",0.01*VLOOKUP(EVID_HNOJENI!N2395,HNOJIVA_ALL!$A$2:$AE$3303,31,FALSE),"CHYBA")))),2)</f>
        <v>#N/A</v>
      </c>
    </row>
    <row r="2396" spans="1:21" x14ac:dyDescent="0.2">
      <c r="A2396" s="32"/>
      <c r="B2396" s="45" t="e">
        <f>VLOOKUP($A2396,EVID_OSEVU!$A$1:$M$4972,2,FALSE)</f>
        <v>#N/A</v>
      </c>
      <c r="C2396" s="45" t="e">
        <f>VLOOKUP($A2396,EVID_OSEVU!$A$1:$M$4972,3,FALSE)</f>
        <v>#N/A</v>
      </c>
      <c r="D2396" s="45" t="e">
        <f>VLOOKUP($A2396,EVID_OSEVU!$A$1:$M$4972,4,FALSE)</f>
        <v>#N/A</v>
      </c>
      <c r="E2396" s="45" t="e">
        <f>VLOOKUP($A2396,EVID_OSEVU!$A$1:$M$4972,7,FALSE)</f>
        <v>#N/A</v>
      </c>
      <c r="F2396" s="45" t="e">
        <f>VLOOKUP($A2396,EVID_OSEVU!$A$1:$M$4972,8,FALSE)</f>
        <v>#N/A</v>
      </c>
      <c r="G2396" s="45" t="e">
        <f>VLOOKUP($A2396,EVID_OSEVU!$A$1:$M$4972,11,FALSE)</f>
        <v>#N/A</v>
      </c>
      <c r="H2396" s="35"/>
      <c r="I2396" s="48"/>
      <c r="J2396" s="33" t="e">
        <f>VLOOKUP($A2396,EVID_OSEVU!$A$1:$M$4972,11,FALSE)</f>
        <v>#N/A</v>
      </c>
      <c r="K2396" s="39"/>
      <c r="L2396" s="49"/>
      <c r="M2396" s="89" t="e">
        <f t="shared" si="37"/>
        <v>#N/A</v>
      </c>
      <c r="N2396" s="50"/>
      <c r="O2396" s="37" t="e">
        <f>VLOOKUP(EVID_HNOJENI!N2396,HNOJIVA_ALL!$A$2:$Z$3303,4,FALSE)</f>
        <v>#N/A</v>
      </c>
      <c r="P2396" s="51" t="e">
        <f>ROUND(VLOOKUP(EVID_HNOJENI!N2396,HNOJIVA_ALL!$A$2:$Z$3303,14,FALSE)*K2396*IF(L2396="t",10,IF(L2396="kg",0.01,IF(L2396="q",1,IF(L2396="l",0.01*VLOOKUP(EVID_HNOJENI!N2396,HNOJIVA_ALL!$A$2:$AE$3303,31,FALSE),"CHYBA")))),2)</f>
        <v>#N/A</v>
      </c>
      <c r="Q2396" s="51" t="e">
        <f>ROUND(VLOOKUP(EVID_HNOJENI!N2396,HNOJIVA_ALL!$A$2:$Z$3303,15,FALSE)*K2396*IF(L2396="t",10,IF(L2396="kg",0.01,IF(L2396="q",1,IF(L2396="l",0.01*VLOOKUP(EVID_HNOJENI!N2396,HNOJIVA_ALL!$A$2:$AE$3303,31,FALSE),"CHYBA")))),2)</f>
        <v>#N/A</v>
      </c>
      <c r="R2396" s="51" t="e">
        <f>ROUND(VLOOKUP(EVID_HNOJENI!N2396,HNOJIVA_ALL!$A$2:$Z$3303,16,FALSE)*K2396*IF(L2396="t",10,IF(L2396="kg",0.01,IF(L2396="q",1,IF(L2396="l",0.01*VLOOKUP(EVID_HNOJENI!N2396,HNOJIVA_ALL!$A$2:$AE$3303,31,FALSE),"CHYBA")))),2)</f>
        <v>#N/A</v>
      </c>
      <c r="S2396" s="51" t="e">
        <f>ROUND(VLOOKUP(EVID_HNOJENI!N2396,HNOJIVA_ALL!$A$2:$Z$3303,18,FALSE)*K2396*IF(L2396="t",10,IF(L2396="kg",0.01,IF(L2396="q",1,IF(L2396="l",0.01*VLOOKUP(EVID_HNOJENI!N2396,HNOJIVA_ALL!$A$2:$AE$3303,31,FALSE),"CHYBA")))),2)</f>
        <v>#N/A</v>
      </c>
      <c r="T2396" s="51" t="e">
        <f>ROUND(VLOOKUP(EVID_HNOJENI!N2396,HNOJIVA_ALL!$A$2:$Z$3303,17,FALSE)*K2396*IF(L2396="t",10,IF(L2396="kg",0.01,IF(L2396="q",1,IF(L2396="l",0.01*VLOOKUP(EVID_HNOJENI!N2396,HNOJIVA_ALL!$A$2:$AE$3303,31,FALSE),"CHYBA")))),2)</f>
        <v>#N/A</v>
      </c>
      <c r="U2396" s="51" t="e">
        <f>ROUND(VLOOKUP(EVID_HNOJENI!N2396,HNOJIVA_ALL!$A$2:$Z$3303,20,FALSE)*K2396*IF(L2396="t",10,IF(L2396="kg",0.01,IF(L2396="q",1,IF(L2396="l",0.01*VLOOKUP(EVID_HNOJENI!N2396,HNOJIVA_ALL!$A$2:$AE$3303,31,FALSE),"CHYBA")))),2)</f>
        <v>#N/A</v>
      </c>
    </row>
    <row r="2397" spans="1:21" x14ac:dyDescent="0.2">
      <c r="A2397" s="32"/>
      <c r="B2397" s="45" t="e">
        <f>VLOOKUP($A2397,EVID_OSEVU!$A$1:$M$4972,2,FALSE)</f>
        <v>#N/A</v>
      </c>
      <c r="C2397" s="45" t="e">
        <f>VLOOKUP($A2397,EVID_OSEVU!$A$1:$M$4972,3,FALSE)</f>
        <v>#N/A</v>
      </c>
      <c r="D2397" s="45" t="e">
        <f>VLOOKUP($A2397,EVID_OSEVU!$A$1:$M$4972,4,FALSE)</f>
        <v>#N/A</v>
      </c>
      <c r="E2397" s="45" t="e">
        <f>VLOOKUP($A2397,EVID_OSEVU!$A$1:$M$4972,7,FALSE)</f>
        <v>#N/A</v>
      </c>
      <c r="F2397" s="45" t="e">
        <f>VLOOKUP($A2397,EVID_OSEVU!$A$1:$M$4972,8,FALSE)</f>
        <v>#N/A</v>
      </c>
      <c r="G2397" s="45" t="e">
        <f>VLOOKUP($A2397,EVID_OSEVU!$A$1:$M$4972,11,FALSE)</f>
        <v>#N/A</v>
      </c>
      <c r="H2397" s="35"/>
      <c r="I2397" s="48"/>
      <c r="J2397" s="33" t="e">
        <f>VLOOKUP($A2397,EVID_OSEVU!$A$1:$M$4972,11,FALSE)</f>
        <v>#N/A</v>
      </c>
      <c r="K2397" s="39"/>
      <c r="L2397" s="49"/>
      <c r="M2397" s="89" t="e">
        <f t="shared" si="37"/>
        <v>#N/A</v>
      </c>
      <c r="N2397" s="50"/>
      <c r="O2397" s="37" t="e">
        <f>VLOOKUP(EVID_HNOJENI!N2397,HNOJIVA_ALL!$A$2:$Z$3303,4,FALSE)</f>
        <v>#N/A</v>
      </c>
      <c r="P2397" s="51" t="e">
        <f>ROUND(VLOOKUP(EVID_HNOJENI!N2397,HNOJIVA_ALL!$A$2:$Z$3303,14,FALSE)*K2397*IF(L2397="t",10,IF(L2397="kg",0.01,IF(L2397="q",1,IF(L2397="l",0.01*VLOOKUP(EVID_HNOJENI!N2397,HNOJIVA_ALL!$A$2:$AE$3303,31,FALSE),"CHYBA")))),2)</f>
        <v>#N/A</v>
      </c>
      <c r="Q2397" s="51" t="e">
        <f>ROUND(VLOOKUP(EVID_HNOJENI!N2397,HNOJIVA_ALL!$A$2:$Z$3303,15,FALSE)*K2397*IF(L2397="t",10,IF(L2397="kg",0.01,IF(L2397="q",1,IF(L2397="l",0.01*VLOOKUP(EVID_HNOJENI!N2397,HNOJIVA_ALL!$A$2:$AE$3303,31,FALSE),"CHYBA")))),2)</f>
        <v>#N/A</v>
      </c>
      <c r="R2397" s="51" t="e">
        <f>ROUND(VLOOKUP(EVID_HNOJENI!N2397,HNOJIVA_ALL!$A$2:$Z$3303,16,FALSE)*K2397*IF(L2397="t",10,IF(L2397="kg",0.01,IF(L2397="q",1,IF(L2397="l",0.01*VLOOKUP(EVID_HNOJENI!N2397,HNOJIVA_ALL!$A$2:$AE$3303,31,FALSE),"CHYBA")))),2)</f>
        <v>#N/A</v>
      </c>
      <c r="S2397" s="51" t="e">
        <f>ROUND(VLOOKUP(EVID_HNOJENI!N2397,HNOJIVA_ALL!$A$2:$Z$3303,18,FALSE)*K2397*IF(L2397="t",10,IF(L2397="kg",0.01,IF(L2397="q",1,IF(L2397="l",0.01*VLOOKUP(EVID_HNOJENI!N2397,HNOJIVA_ALL!$A$2:$AE$3303,31,FALSE),"CHYBA")))),2)</f>
        <v>#N/A</v>
      </c>
      <c r="T2397" s="51" t="e">
        <f>ROUND(VLOOKUP(EVID_HNOJENI!N2397,HNOJIVA_ALL!$A$2:$Z$3303,17,FALSE)*K2397*IF(L2397="t",10,IF(L2397="kg",0.01,IF(L2397="q",1,IF(L2397="l",0.01*VLOOKUP(EVID_HNOJENI!N2397,HNOJIVA_ALL!$A$2:$AE$3303,31,FALSE),"CHYBA")))),2)</f>
        <v>#N/A</v>
      </c>
      <c r="U2397" s="51" t="e">
        <f>ROUND(VLOOKUP(EVID_HNOJENI!N2397,HNOJIVA_ALL!$A$2:$Z$3303,20,FALSE)*K2397*IF(L2397="t",10,IF(L2397="kg",0.01,IF(L2397="q",1,IF(L2397="l",0.01*VLOOKUP(EVID_HNOJENI!N2397,HNOJIVA_ALL!$A$2:$AE$3303,31,FALSE),"CHYBA")))),2)</f>
        <v>#N/A</v>
      </c>
    </row>
    <row r="2398" spans="1:21" x14ac:dyDescent="0.2">
      <c r="A2398" s="32"/>
      <c r="B2398" s="45" t="e">
        <f>VLOOKUP($A2398,EVID_OSEVU!$A$1:$M$4972,2,FALSE)</f>
        <v>#N/A</v>
      </c>
      <c r="C2398" s="45" t="e">
        <f>VLOOKUP($A2398,EVID_OSEVU!$A$1:$M$4972,3,FALSE)</f>
        <v>#N/A</v>
      </c>
      <c r="D2398" s="45" t="e">
        <f>VLOOKUP($A2398,EVID_OSEVU!$A$1:$M$4972,4,FALSE)</f>
        <v>#N/A</v>
      </c>
      <c r="E2398" s="45" t="e">
        <f>VLOOKUP($A2398,EVID_OSEVU!$A$1:$M$4972,7,FALSE)</f>
        <v>#N/A</v>
      </c>
      <c r="F2398" s="45" t="e">
        <f>VLOOKUP($A2398,EVID_OSEVU!$A$1:$M$4972,8,FALSE)</f>
        <v>#N/A</v>
      </c>
      <c r="G2398" s="45" t="e">
        <f>VLOOKUP($A2398,EVID_OSEVU!$A$1:$M$4972,11,FALSE)</f>
        <v>#N/A</v>
      </c>
      <c r="H2398" s="35"/>
      <c r="I2398" s="48"/>
      <c r="J2398" s="33" t="e">
        <f>VLOOKUP($A2398,EVID_OSEVU!$A$1:$M$4972,11,FALSE)</f>
        <v>#N/A</v>
      </c>
      <c r="K2398" s="39"/>
      <c r="L2398" s="49"/>
      <c r="M2398" s="89" t="e">
        <f t="shared" si="37"/>
        <v>#N/A</v>
      </c>
      <c r="N2398" s="50"/>
      <c r="O2398" s="37" t="e">
        <f>VLOOKUP(EVID_HNOJENI!N2398,HNOJIVA_ALL!$A$2:$Z$3303,4,FALSE)</f>
        <v>#N/A</v>
      </c>
      <c r="P2398" s="51" t="e">
        <f>ROUND(VLOOKUP(EVID_HNOJENI!N2398,HNOJIVA_ALL!$A$2:$Z$3303,14,FALSE)*K2398*IF(L2398="t",10,IF(L2398="kg",0.01,IF(L2398="q",1,IF(L2398="l",0.01*VLOOKUP(EVID_HNOJENI!N2398,HNOJIVA_ALL!$A$2:$AE$3303,31,FALSE),"CHYBA")))),2)</f>
        <v>#N/A</v>
      </c>
      <c r="Q2398" s="51" t="e">
        <f>ROUND(VLOOKUP(EVID_HNOJENI!N2398,HNOJIVA_ALL!$A$2:$Z$3303,15,FALSE)*K2398*IF(L2398="t",10,IF(L2398="kg",0.01,IF(L2398="q",1,IF(L2398="l",0.01*VLOOKUP(EVID_HNOJENI!N2398,HNOJIVA_ALL!$A$2:$AE$3303,31,FALSE),"CHYBA")))),2)</f>
        <v>#N/A</v>
      </c>
      <c r="R2398" s="51" t="e">
        <f>ROUND(VLOOKUP(EVID_HNOJENI!N2398,HNOJIVA_ALL!$A$2:$Z$3303,16,FALSE)*K2398*IF(L2398="t",10,IF(L2398="kg",0.01,IF(L2398="q",1,IF(L2398="l",0.01*VLOOKUP(EVID_HNOJENI!N2398,HNOJIVA_ALL!$A$2:$AE$3303,31,FALSE),"CHYBA")))),2)</f>
        <v>#N/A</v>
      </c>
      <c r="S2398" s="51" t="e">
        <f>ROUND(VLOOKUP(EVID_HNOJENI!N2398,HNOJIVA_ALL!$A$2:$Z$3303,18,FALSE)*K2398*IF(L2398="t",10,IF(L2398="kg",0.01,IF(L2398="q",1,IF(L2398="l",0.01*VLOOKUP(EVID_HNOJENI!N2398,HNOJIVA_ALL!$A$2:$AE$3303,31,FALSE),"CHYBA")))),2)</f>
        <v>#N/A</v>
      </c>
      <c r="T2398" s="51" t="e">
        <f>ROUND(VLOOKUP(EVID_HNOJENI!N2398,HNOJIVA_ALL!$A$2:$Z$3303,17,FALSE)*K2398*IF(L2398="t",10,IF(L2398="kg",0.01,IF(L2398="q",1,IF(L2398="l",0.01*VLOOKUP(EVID_HNOJENI!N2398,HNOJIVA_ALL!$A$2:$AE$3303,31,FALSE),"CHYBA")))),2)</f>
        <v>#N/A</v>
      </c>
      <c r="U2398" s="51" t="e">
        <f>ROUND(VLOOKUP(EVID_HNOJENI!N2398,HNOJIVA_ALL!$A$2:$Z$3303,20,FALSE)*K2398*IF(L2398="t",10,IF(L2398="kg",0.01,IF(L2398="q",1,IF(L2398="l",0.01*VLOOKUP(EVID_HNOJENI!N2398,HNOJIVA_ALL!$A$2:$AE$3303,31,FALSE),"CHYBA")))),2)</f>
        <v>#N/A</v>
      </c>
    </row>
    <row r="2399" spans="1:21" x14ac:dyDescent="0.2">
      <c r="A2399" s="32"/>
      <c r="B2399" s="45" t="e">
        <f>VLOOKUP($A2399,EVID_OSEVU!$A$1:$M$4972,2,FALSE)</f>
        <v>#N/A</v>
      </c>
      <c r="C2399" s="45" t="e">
        <f>VLOOKUP($A2399,EVID_OSEVU!$A$1:$M$4972,3,FALSE)</f>
        <v>#N/A</v>
      </c>
      <c r="D2399" s="45" t="e">
        <f>VLOOKUP($A2399,EVID_OSEVU!$A$1:$M$4972,4,FALSE)</f>
        <v>#N/A</v>
      </c>
      <c r="E2399" s="45" t="e">
        <f>VLOOKUP($A2399,EVID_OSEVU!$A$1:$M$4972,7,FALSE)</f>
        <v>#N/A</v>
      </c>
      <c r="F2399" s="45" t="e">
        <f>VLOOKUP($A2399,EVID_OSEVU!$A$1:$M$4972,8,FALSE)</f>
        <v>#N/A</v>
      </c>
      <c r="G2399" s="45" t="e">
        <f>VLOOKUP($A2399,EVID_OSEVU!$A$1:$M$4972,11,FALSE)</f>
        <v>#N/A</v>
      </c>
      <c r="H2399" s="35"/>
      <c r="I2399" s="48"/>
      <c r="J2399" s="33" t="e">
        <f>VLOOKUP($A2399,EVID_OSEVU!$A$1:$M$4972,11,FALSE)</f>
        <v>#N/A</v>
      </c>
      <c r="K2399" s="39"/>
      <c r="L2399" s="49"/>
      <c r="M2399" s="89" t="e">
        <f t="shared" si="37"/>
        <v>#N/A</v>
      </c>
      <c r="N2399" s="50"/>
      <c r="O2399" s="37" t="e">
        <f>VLOOKUP(EVID_HNOJENI!N2399,HNOJIVA_ALL!$A$2:$Z$3303,4,FALSE)</f>
        <v>#N/A</v>
      </c>
      <c r="P2399" s="51" t="e">
        <f>ROUND(VLOOKUP(EVID_HNOJENI!N2399,HNOJIVA_ALL!$A$2:$Z$3303,14,FALSE)*K2399*IF(L2399="t",10,IF(L2399="kg",0.01,IF(L2399="q",1,IF(L2399="l",0.01*VLOOKUP(EVID_HNOJENI!N2399,HNOJIVA_ALL!$A$2:$AE$3303,31,FALSE),"CHYBA")))),2)</f>
        <v>#N/A</v>
      </c>
      <c r="Q2399" s="51" t="e">
        <f>ROUND(VLOOKUP(EVID_HNOJENI!N2399,HNOJIVA_ALL!$A$2:$Z$3303,15,FALSE)*K2399*IF(L2399="t",10,IF(L2399="kg",0.01,IF(L2399="q",1,IF(L2399="l",0.01*VLOOKUP(EVID_HNOJENI!N2399,HNOJIVA_ALL!$A$2:$AE$3303,31,FALSE),"CHYBA")))),2)</f>
        <v>#N/A</v>
      </c>
      <c r="R2399" s="51" t="e">
        <f>ROUND(VLOOKUP(EVID_HNOJENI!N2399,HNOJIVA_ALL!$A$2:$Z$3303,16,FALSE)*K2399*IF(L2399="t",10,IF(L2399="kg",0.01,IF(L2399="q",1,IF(L2399="l",0.01*VLOOKUP(EVID_HNOJENI!N2399,HNOJIVA_ALL!$A$2:$AE$3303,31,FALSE),"CHYBA")))),2)</f>
        <v>#N/A</v>
      </c>
      <c r="S2399" s="51" t="e">
        <f>ROUND(VLOOKUP(EVID_HNOJENI!N2399,HNOJIVA_ALL!$A$2:$Z$3303,18,FALSE)*K2399*IF(L2399="t",10,IF(L2399="kg",0.01,IF(L2399="q",1,IF(L2399="l",0.01*VLOOKUP(EVID_HNOJENI!N2399,HNOJIVA_ALL!$A$2:$AE$3303,31,FALSE),"CHYBA")))),2)</f>
        <v>#N/A</v>
      </c>
      <c r="T2399" s="51" t="e">
        <f>ROUND(VLOOKUP(EVID_HNOJENI!N2399,HNOJIVA_ALL!$A$2:$Z$3303,17,FALSE)*K2399*IF(L2399="t",10,IF(L2399="kg",0.01,IF(L2399="q",1,IF(L2399="l",0.01*VLOOKUP(EVID_HNOJENI!N2399,HNOJIVA_ALL!$A$2:$AE$3303,31,FALSE),"CHYBA")))),2)</f>
        <v>#N/A</v>
      </c>
      <c r="U2399" s="51" t="e">
        <f>ROUND(VLOOKUP(EVID_HNOJENI!N2399,HNOJIVA_ALL!$A$2:$Z$3303,20,FALSE)*K2399*IF(L2399="t",10,IF(L2399="kg",0.01,IF(L2399="q",1,IF(L2399="l",0.01*VLOOKUP(EVID_HNOJENI!N2399,HNOJIVA_ALL!$A$2:$AE$3303,31,FALSE),"CHYBA")))),2)</f>
        <v>#N/A</v>
      </c>
    </row>
    <row r="2400" spans="1:21" x14ac:dyDescent="0.2">
      <c r="A2400" s="32"/>
      <c r="B2400" s="45" t="e">
        <f>VLOOKUP($A2400,EVID_OSEVU!$A$1:$M$4972,2,FALSE)</f>
        <v>#N/A</v>
      </c>
      <c r="C2400" s="45" t="e">
        <f>VLOOKUP($A2400,EVID_OSEVU!$A$1:$M$4972,3,FALSE)</f>
        <v>#N/A</v>
      </c>
      <c r="D2400" s="45" t="e">
        <f>VLOOKUP($A2400,EVID_OSEVU!$A$1:$M$4972,4,FALSE)</f>
        <v>#N/A</v>
      </c>
      <c r="E2400" s="45" t="e">
        <f>VLOOKUP($A2400,EVID_OSEVU!$A$1:$M$4972,7,FALSE)</f>
        <v>#N/A</v>
      </c>
      <c r="F2400" s="45" t="e">
        <f>VLOOKUP($A2400,EVID_OSEVU!$A$1:$M$4972,8,FALSE)</f>
        <v>#N/A</v>
      </c>
      <c r="G2400" s="45" t="e">
        <f>VLOOKUP($A2400,EVID_OSEVU!$A$1:$M$4972,11,FALSE)</f>
        <v>#N/A</v>
      </c>
      <c r="H2400" s="35"/>
      <c r="I2400" s="48"/>
      <c r="J2400" s="33" t="e">
        <f>VLOOKUP($A2400,EVID_OSEVU!$A$1:$M$4972,11,FALSE)</f>
        <v>#N/A</v>
      </c>
      <c r="K2400" s="39"/>
      <c r="L2400" s="49"/>
      <c r="M2400" s="89" t="e">
        <f t="shared" si="37"/>
        <v>#N/A</v>
      </c>
      <c r="N2400" s="50"/>
      <c r="O2400" s="37" t="e">
        <f>VLOOKUP(EVID_HNOJENI!N2400,HNOJIVA_ALL!$A$2:$Z$3303,4,FALSE)</f>
        <v>#N/A</v>
      </c>
      <c r="P2400" s="51" t="e">
        <f>ROUND(VLOOKUP(EVID_HNOJENI!N2400,HNOJIVA_ALL!$A$2:$Z$3303,14,FALSE)*K2400*IF(L2400="t",10,IF(L2400="kg",0.01,IF(L2400="q",1,IF(L2400="l",0.01*VLOOKUP(EVID_HNOJENI!N2400,HNOJIVA_ALL!$A$2:$AE$3303,31,FALSE),"CHYBA")))),2)</f>
        <v>#N/A</v>
      </c>
      <c r="Q2400" s="51" t="e">
        <f>ROUND(VLOOKUP(EVID_HNOJENI!N2400,HNOJIVA_ALL!$A$2:$Z$3303,15,FALSE)*K2400*IF(L2400="t",10,IF(L2400="kg",0.01,IF(L2400="q",1,IF(L2400="l",0.01*VLOOKUP(EVID_HNOJENI!N2400,HNOJIVA_ALL!$A$2:$AE$3303,31,FALSE),"CHYBA")))),2)</f>
        <v>#N/A</v>
      </c>
      <c r="R2400" s="51" t="e">
        <f>ROUND(VLOOKUP(EVID_HNOJENI!N2400,HNOJIVA_ALL!$A$2:$Z$3303,16,FALSE)*K2400*IF(L2400="t",10,IF(L2400="kg",0.01,IF(L2400="q",1,IF(L2400="l",0.01*VLOOKUP(EVID_HNOJENI!N2400,HNOJIVA_ALL!$A$2:$AE$3303,31,FALSE),"CHYBA")))),2)</f>
        <v>#N/A</v>
      </c>
      <c r="S2400" s="51" t="e">
        <f>ROUND(VLOOKUP(EVID_HNOJENI!N2400,HNOJIVA_ALL!$A$2:$Z$3303,18,FALSE)*K2400*IF(L2400="t",10,IF(L2400="kg",0.01,IF(L2400="q",1,IF(L2400="l",0.01*VLOOKUP(EVID_HNOJENI!N2400,HNOJIVA_ALL!$A$2:$AE$3303,31,FALSE),"CHYBA")))),2)</f>
        <v>#N/A</v>
      </c>
      <c r="T2400" s="51" t="e">
        <f>ROUND(VLOOKUP(EVID_HNOJENI!N2400,HNOJIVA_ALL!$A$2:$Z$3303,17,FALSE)*K2400*IF(L2400="t",10,IF(L2400="kg",0.01,IF(L2400="q",1,IF(L2400="l",0.01*VLOOKUP(EVID_HNOJENI!N2400,HNOJIVA_ALL!$A$2:$AE$3303,31,FALSE),"CHYBA")))),2)</f>
        <v>#N/A</v>
      </c>
      <c r="U2400" s="51" t="e">
        <f>ROUND(VLOOKUP(EVID_HNOJENI!N2400,HNOJIVA_ALL!$A$2:$Z$3303,20,FALSE)*K2400*IF(L2400="t",10,IF(L2400="kg",0.01,IF(L2400="q",1,IF(L2400="l",0.01*VLOOKUP(EVID_HNOJENI!N2400,HNOJIVA_ALL!$A$2:$AE$3303,31,FALSE),"CHYBA")))),2)</f>
        <v>#N/A</v>
      </c>
    </row>
    <row r="2401" spans="1:21" x14ac:dyDescent="0.2">
      <c r="A2401" s="32"/>
      <c r="B2401" s="45" t="e">
        <f>VLOOKUP($A2401,EVID_OSEVU!$A$1:$M$4972,2,FALSE)</f>
        <v>#N/A</v>
      </c>
      <c r="C2401" s="45" t="e">
        <f>VLOOKUP($A2401,EVID_OSEVU!$A$1:$M$4972,3,FALSE)</f>
        <v>#N/A</v>
      </c>
      <c r="D2401" s="45" t="e">
        <f>VLOOKUP($A2401,EVID_OSEVU!$A$1:$M$4972,4,FALSE)</f>
        <v>#N/A</v>
      </c>
      <c r="E2401" s="45" t="e">
        <f>VLOOKUP($A2401,EVID_OSEVU!$A$1:$M$4972,7,FALSE)</f>
        <v>#N/A</v>
      </c>
      <c r="F2401" s="45" t="e">
        <f>VLOOKUP($A2401,EVID_OSEVU!$A$1:$M$4972,8,FALSE)</f>
        <v>#N/A</v>
      </c>
      <c r="G2401" s="45" t="e">
        <f>VLOOKUP($A2401,EVID_OSEVU!$A$1:$M$4972,11,FALSE)</f>
        <v>#N/A</v>
      </c>
      <c r="H2401" s="35"/>
      <c r="I2401" s="48"/>
      <c r="J2401" s="33" t="e">
        <f>VLOOKUP($A2401,EVID_OSEVU!$A$1:$M$4972,11,FALSE)</f>
        <v>#N/A</v>
      </c>
      <c r="K2401" s="39"/>
      <c r="L2401" s="49"/>
      <c r="M2401" s="89" t="e">
        <f t="shared" si="37"/>
        <v>#N/A</v>
      </c>
      <c r="N2401" s="50"/>
      <c r="O2401" s="37" t="e">
        <f>VLOOKUP(EVID_HNOJENI!N2401,HNOJIVA_ALL!$A$2:$Z$3303,4,FALSE)</f>
        <v>#N/A</v>
      </c>
      <c r="P2401" s="51" t="e">
        <f>ROUND(VLOOKUP(EVID_HNOJENI!N2401,HNOJIVA_ALL!$A$2:$Z$3303,14,FALSE)*K2401*IF(L2401="t",10,IF(L2401="kg",0.01,IF(L2401="q",1,IF(L2401="l",0.01*VLOOKUP(EVID_HNOJENI!N2401,HNOJIVA_ALL!$A$2:$AE$3303,31,FALSE),"CHYBA")))),2)</f>
        <v>#N/A</v>
      </c>
      <c r="Q2401" s="51" t="e">
        <f>ROUND(VLOOKUP(EVID_HNOJENI!N2401,HNOJIVA_ALL!$A$2:$Z$3303,15,FALSE)*K2401*IF(L2401="t",10,IF(L2401="kg",0.01,IF(L2401="q",1,IF(L2401="l",0.01*VLOOKUP(EVID_HNOJENI!N2401,HNOJIVA_ALL!$A$2:$AE$3303,31,FALSE),"CHYBA")))),2)</f>
        <v>#N/A</v>
      </c>
      <c r="R2401" s="51" t="e">
        <f>ROUND(VLOOKUP(EVID_HNOJENI!N2401,HNOJIVA_ALL!$A$2:$Z$3303,16,FALSE)*K2401*IF(L2401="t",10,IF(L2401="kg",0.01,IF(L2401="q",1,IF(L2401="l",0.01*VLOOKUP(EVID_HNOJENI!N2401,HNOJIVA_ALL!$A$2:$AE$3303,31,FALSE),"CHYBA")))),2)</f>
        <v>#N/A</v>
      </c>
      <c r="S2401" s="51" t="e">
        <f>ROUND(VLOOKUP(EVID_HNOJENI!N2401,HNOJIVA_ALL!$A$2:$Z$3303,18,FALSE)*K2401*IF(L2401="t",10,IF(L2401="kg",0.01,IF(L2401="q",1,IF(L2401="l",0.01*VLOOKUP(EVID_HNOJENI!N2401,HNOJIVA_ALL!$A$2:$AE$3303,31,FALSE),"CHYBA")))),2)</f>
        <v>#N/A</v>
      </c>
      <c r="T2401" s="51" t="e">
        <f>ROUND(VLOOKUP(EVID_HNOJENI!N2401,HNOJIVA_ALL!$A$2:$Z$3303,17,FALSE)*K2401*IF(L2401="t",10,IF(L2401="kg",0.01,IF(L2401="q",1,IF(L2401="l",0.01*VLOOKUP(EVID_HNOJENI!N2401,HNOJIVA_ALL!$A$2:$AE$3303,31,FALSE),"CHYBA")))),2)</f>
        <v>#N/A</v>
      </c>
      <c r="U2401" s="51" t="e">
        <f>ROUND(VLOOKUP(EVID_HNOJENI!N2401,HNOJIVA_ALL!$A$2:$Z$3303,20,FALSE)*K2401*IF(L2401="t",10,IF(L2401="kg",0.01,IF(L2401="q",1,IF(L2401="l",0.01*VLOOKUP(EVID_HNOJENI!N2401,HNOJIVA_ALL!$A$2:$AE$3303,31,FALSE),"CHYBA")))),2)</f>
        <v>#N/A</v>
      </c>
    </row>
    <row r="2402" spans="1:21" x14ac:dyDescent="0.2">
      <c r="A2402" s="32"/>
      <c r="B2402" s="45" t="e">
        <f>VLOOKUP($A2402,EVID_OSEVU!$A$1:$M$4972,2,FALSE)</f>
        <v>#N/A</v>
      </c>
      <c r="C2402" s="45" t="e">
        <f>VLOOKUP($A2402,EVID_OSEVU!$A$1:$M$4972,3,FALSE)</f>
        <v>#N/A</v>
      </c>
      <c r="D2402" s="45" t="e">
        <f>VLOOKUP($A2402,EVID_OSEVU!$A$1:$M$4972,4,FALSE)</f>
        <v>#N/A</v>
      </c>
      <c r="E2402" s="45" t="e">
        <f>VLOOKUP($A2402,EVID_OSEVU!$A$1:$M$4972,7,FALSE)</f>
        <v>#N/A</v>
      </c>
      <c r="F2402" s="45" t="e">
        <f>VLOOKUP($A2402,EVID_OSEVU!$A$1:$M$4972,8,FALSE)</f>
        <v>#N/A</v>
      </c>
      <c r="G2402" s="45" t="e">
        <f>VLOOKUP($A2402,EVID_OSEVU!$A$1:$M$4972,11,FALSE)</f>
        <v>#N/A</v>
      </c>
      <c r="H2402" s="35"/>
      <c r="I2402" s="48"/>
      <c r="J2402" s="33" t="e">
        <f>VLOOKUP($A2402,EVID_OSEVU!$A$1:$M$4972,11,FALSE)</f>
        <v>#N/A</v>
      </c>
      <c r="K2402" s="39"/>
      <c r="L2402" s="49"/>
      <c r="M2402" s="89" t="e">
        <f t="shared" si="37"/>
        <v>#N/A</v>
      </c>
      <c r="N2402" s="50"/>
      <c r="O2402" s="37" t="e">
        <f>VLOOKUP(EVID_HNOJENI!N2402,HNOJIVA_ALL!$A$2:$Z$3303,4,FALSE)</f>
        <v>#N/A</v>
      </c>
      <c r="P2402" s="51" t="e">
        <f>ROUND(VLOOKUP(EVID_HNOJENI!N2402,HNOJIVA_ALL!$A$2:$Z$3303,14,FALSE)*K2402*IF(L2402="t",10,IF(L2402="kg",0.01,IF(L2402="q",1,IF(L2402="l",0.01*VLOOKUP(EVID_HNOJENI!N2402,HNOJIVA_ALL!$A$2:$AE$3303,31,FALSE),"CHYBA")))),2)</f>
        <v>#N/A</v>
      </c>
      <c r="Q2402" s="51" t="e">
        <f>ROUND(VLOOKUP(EVID_HNOJENI!N2402,HNOJIVA_ALL!$A$2:$Z$3303,15,FALSE)*K2402*IF(L2402="t",10,IF(L2402="kg",0.01,IF(L2402="q",1,IF(L2402="l",0.01*VLOOKUP(EVID_HNOJENI!N2402,HNOJIVA_ALL!$A$2:$AE$3303,31,FALSE),"CHYBA")))),2)</f>
        <v>#N/A</v>
      </c>
      <c r="R2402" s="51" t="e">
        <f>ROUND(VLOOKUP(EVID_HNOJENI!N2402,HNOJIVA_ALL!$A$2:$Z$3303,16,FALSE)*K2402*IF(L2402="t",10,IF(L2402="kg",0.01,IF(L2402="q",1,IF(L2402="l",0.01*VLOOKUP(EVID_HNOJENI!N2402,HNOJIVA_ALL!$A$2:$AE$3303,31,FALSE),"CHYBA")))),2)</f>
        <v>#N/A</v>
      </c>
      <c r="S2402" s="51" t="e">
        <f>ROUND(VLOOKUP(EVID_HNOJENI!N2402,HNOJIVA_ALL!$A$2:$Z$3303,18,FALSE)*K2402*IF(L2402="t",10,IF(L2402="kg",0.01,IF(L2402="q",1,IF(L2402="l",0.01*VLOOKUP(EVID_HNOJENI!N2402,HNOJIVA_ALL!$A$2:$AE$3303,31,FALSE),"CHYBA")))),2)</f>
        <v>#N/A</v>
      </c>
      <c r="T2402" s="51" t="e">
        <f>ROUND(VLOOKUP(EVID_HNOJENI!N2402,HNOJIVA_ALL!$A$2:$Z$3303,17,FALSE)*K2402*IF(L2402="t",10,IF(L2402="kg",0.01,IF(L2402="q",1,IF(L2402="l",0.01*VLOOKUP(EVID_HNOJENI!N2402,HNOJIVA_ALL!$A$2:$AE$3303,31,FALSE),"CHYBA")))),2)</f>
        <v>#N/A</v>
      </c>
      <c r="U2402" s="51" t="e">
        <f>ROUND(VLOOKUP(EVID_HNOJENI!N2402,HNOJIVA_ALL!$A$2:$Z$3303,20,FALSE)*K2402*IF(L2402="t",10,IF(L2402="kg",0.01,IF(L2402="q",1,IF(L2402="l",0.01*VLOOKUP(EVID_HNOJENI!N2402,HNOJIVA_ALL!$A$2:$AE$3303,31,FALSE),"CHYBA")))),2)</f>
        <v>#N/A</v>
      </c>
    </row>
    <row r="2403" spans="1:21" x14ac:dyDescent="0.2">
      <c r="A2403" s="32"/>
      <c r="B2403" s="45" t="e">
        <f>VLOOKUP($A2403,EVID_OSEVU!$A$1:$M$4972,2,FALSE)</f>
        <v>#N/A</v>
      </c>
      <c r="C2403" s="45" t="e">
        <f>VLOOKUP($A2403,EVID_OSEVU!$A$1:$M$4972,3,FALSE)</f>
        <v>#N/A</v>
      </c>
      <c r="D2403" s="45" t="e">
        <f>VLOOKUP($A2403,EVID_OSEVU!$A$1:$M$4972,4,FALSE)</f>
        <v>#N/A</v>
      </c>
      <c r="E2403" s="45" t="e">
        <f>VLOOKUP($A2403,EVID_OSEVU!$A$1:$M$4972,7,FALSE)</f>
        <v>#N/A</v>
      </c>
      <c r="F2403" s="45" t="e">
        <f>VLOOKUP($A2403,EVID_OSEVU!$A$1:$M$4972,8,FALSE)</f>
        <v>#N/A</v>
      </c>
      <c r="G2403" s="45" t="e">
        <f>VLOOKUP($A2403,EVID_OSEVU!$A$1:$M$4972,11,FALSE)</f>
        <v>#N/A</v>
      </c>
      <c r="H2403" s="35"/>
      <c r="I2403" s="48"/>
      <c r="J2403" s="33" t="e">
        <f>VLOOKUP($A2403,EVID_OSEVU!$A$1:$M$4972,11,FALSE)</f>
        <v>#N/A</v>
      </c>
      <c r="K2403" s="39"/>
      <c r="L2403" s="49"/>
      <c r="M2403" s="89" t="e">
        <f t="shared" si="37"/>
        <v>#N/A</v>
      </c>
      <c r="N2403" s="50"/>
      <c r="O2403" s="37" t="e">
        <f>VLOOKUP(EVID_HNOJENI!N2403,HNOJIVA_ALL!$A$2:$Z$3303,4,FALSE)</f>
        <v>#N/A</v>
      </c>
      <c r="P2403" s="51" t="e">
        <f>ROUND(VLOOKUP(EVID_HNOJENI!N2403,HNOJIVA_ALL!$A$2:$Z$3303,14,FALSE)*K2403*IF(L2403="t",10,IF(L2403="kg",0.01,IF(L2403="q",1,IF(L2403="l",0.01*VLOOKUP(EVID_HNOJENI!N2403,HNOJIVA_ALL!$A$2:$AE$3303,31,FALSE),"CHYBA")))),2)</f>
        <v>#N/A</v>
      </c>
      <c r="Q2403" s="51" t="e">
        <f>ROUND(VLOOKUP(EVID_HNOJENI!N2403,HNOJIVA_ALL!$A$2:$Z$3303,15,FALSE)*K2403*IF(L2403="t",10,IF(L2403="kg",0.01,IF(L2403="q",1,IF(L2403="l",0.01*VLOOKUP(EVID_HNOJENI!N2403,HNOJIVA_ALL!$A$2:$AE$3303,31,FALSE),"CHYBA")))),2)</f>
        <v>#N/A</v>
      </c>
      <c r="R2403" s="51" t="e">
        <f>ROUND(VLOOKUP(EVID_HNOJENI!N2403,HNOJIVA_ALL!$A$2:$Z$3303,16,FALSE)*K2403*IF(L2403="t",10,IF(L2403="kg",0.01,IF(L2403="q",1,IF(L2403="l",0.01*VLOOKUP(EVID_HNOJENI!N2403,HNOJIVA_ALL!$A$2:$AE$3303,31,FALSE),"CHYBA")))),2)</f>
        <v>#N/A</v>
      </c>
      <c r="S2403" s="51" t="e">
        <f>ROUND(VLOOKUP(EVID_HNOJENI!N2403,HNOJIVA_ALL!$A$2:$Z$3303,18,FALSE)*K2403*IF(L2403="t",10,IF(L2403="kg",0.01,IF(L2403="q",1,IF(L2403="l",0.01*VLOOKUP(EVID_HNOJENI!N2403,HNOJIVA_ALL!$A$2:$AE$3303,31,FALSE),"CHYBA")))),2)</f>
        <v>#N/A</v>
      </c>
      <c r="T2403" s="51" t="e">
        <f>ROUND(VLOOKUP(EVID_HNOJENI!N2403,HNOJIVA_ALL!$A$2:$Z$3303,17,FALSE)*K2403*IF(L2403="t",10,IF(L2403="kg",0.01,IF(L2403="q",1,IF(L2403="l",0.01*VLOOKUP(EVID_HNOJENI!N2403,HNOJIVA_ALL!$A$2:$AE$3303,31,FALSE),"CHYBA")))),2)</f>
        <v>#N/A</v>
      </c>
      <c r="U2403" s="51" t="e">
        <f>ROUND(VLOOKUP(EVID_HNOJENI!N2403,HNOJIVA_ALL!$A$2:$Z$3303,20,FALSE)*K2403*IF(L2403="t",10,IF(L2403="kg",0.01,IF(L2403="q",1,IF(L2403="l",0.01*VLOOKUP(EVID_HNOJENI!N2403,HNOJIVA_ALL!$A$2:$AE$3303,31,FALSE),"CHYBA")))),2)</f>
        <v>#N/A</v>
      </c>
    </row>
    <row r="2404" spans="1:21" x14ac:dyDescent="0.2">
      <c r="A2404" s="32"/>
      <c r="B2404" s="45" t="e">
        <f>VLOOKUP($A2404,EVID_OSEVU!$A$1:$M$4972,2,FALSE)</f>
        <v>#N/A</v>
      </c>
      <c r="C2404" s="45" t="e">
        <f>VLOOKUP($A2404,EVID_OSEVU!$A$1:$M$4972,3,FALSE)</f>
        <v>#N/A</v>
      </c>
      <c r="D2404" s="45" t="e">
        <f>VLOOKUP($A2404,EVID_OSEVU!$A$1:$M$4972,4,FALSE)</f>
        <v>#N/A</v>
      </c>
      <c r="E2404" s="45" t="e">
        <f>VLOOKUP($A2404,EVID_OSEVU!$A$1:$M$4972,7,FALSE)</f>
        <v>#N/A</v>
      </c>
      <c r="F2404" s="45" t="e">
        <f>VLOOKUP($A2404,EVID_OSEVU!$A$1:$M$4972,8,FALSE)</f>
        <v>#N/A</v>
      </c>
      <c r="G2404" s="45" t="e">
        <f>VLOOKUP($A2404,EVID_OSEVU!$A$1:$M$4972,11,FALSE)</f>
        <v>#N/A</v>
      </c>
      <c r="H2404" s="35"/>
      <c r="I2404" s="48"/>
      <c r="J2404" s="33" t="e">
        <f>VLOOKUP($A2404,EVID_OSEVU!$A$1:$M$4972,11,FALSE)</f>
        <v>#N/A</v>
      </c>
      <c r="K2404" s="39"/>
      <c r="L2404" s="49"/>
      <c r="M2404" s="89" t="e">
        <f t="shared" si="37"/>
        <v>#N/A</v>
      </c>
      <c r="N2404" s="50"/>
      <c r="O2404" s="37" t="e">
        <f>VLOOKUP(EVID_HNOJENI!N2404,HNOJIVA_ALL!$A$2:$Z$3303,4,FALSE)</f>
        <v>#N/A</v>
      </c>
      <c r="P2404" s="51" t="e">
        <f>ROUND(VLOOKUP(EVID_HNOJENI!N2404,HNOJIVA_ALL!$A$2:$Z$3303,14,FALSE)*K2404*IF(L2404="t",10,IF(L2404="kg",0.01,IF(L2404="q",1,IF(L2404="l",0.01*VLOOKUP(EVID_HNOJENI!N2404,HNOJIVA_ALL!$A$2:$AE$3303,31,FALSE),"CHYBA")))),2)</f>
        <v>#N/A</v>
      </c>
      <c r="Q2404" s="51" t="e">
        <f>ROUND(VLOOKUP(EVID_HNOJENI!N2404,HNOJIVA_ALL!$A$2:$Z$3303,15,FALSE)*K2404*IF(L2404="t",10,IF(L2404="kg",0.01,IF(L2404="q",1,IF(L2404="l",0.01*VLOOKUP(EVID_HNOJENI!N2404,HNOJIVA_ALL!$A$2:$AE$3303,31,FALSE),"CHYBA")))),2)</f>
        <v>#N/A</v>
      </c>
      <c r="R2404" s="51" t="e">
        <f>ROUND(VLOOKUP(EVID_HNOJENI!N2404,HNOJIVA_ALL!$A$2:$Z$3303,16,FALSE)*K2404*IF(L2404="t",10,IF(L2404="kg",0.01,IF(L2404="q",1,IF(L2404="l",0.01*VLOOKUP(EVID_HNOJENI!N2404,HNOJIVA_ALL!$A$2:$AE$3303,31,FALSE),"CHYBA")))),2)</f>
        <v>#N/A</v>
      </c>
      <c r="S2404" s="51" t="e">
        <f>ROUND(VLOOKUP(EVID_HNOJENI!N2404,HNOJIVA_ALL!$A$2:$Z$3303,18,FALSE)*K2404*IF(L2404="t",10,IF(L2404="kg",0.01,IF(L2404="q",1,IF(L2404="l",0.01*VLOOKUP(EVID_HNOJENI!N2404,HNOJIVA_ALL!$A$2:$AE$3303,31,FALSE),"CHYBA")))),2)</f>
        <v>#N/A</v>
      </c>
      <c r="T2404" s="51" t="e">
        <f>ROUND(VLOOKUP(EVID_HNOJENI!N2404,HNOJIVA_ALL!$A$2:$Z$3303,17,FALSE)*K2404*IF(L2404="t",10,IF(L2404="kg",0.01,IF(L2404="q",1,IF(L2404="l",0.01*VLOOKUP(EVID_HNOJENI!N2404,HNOJIVA_ALL!$A$2:$AE$3303,31,FALSE),"CHYBA")))),2)</f>
        <v>#N/A</v>
      </c>
      <c r="U2404" s="51" t="e">
        <f>ROUND(VLOOKUP(EVID_HNOJENI!N2404,HNOJIVA_ALL!$A$2:$Z$3303,20,FALSE)*K2404*IF(L2404="t",10,IF(L2404="kg",0.01,IF(L2404="q",1,IF(L2404="l",0.01*VLOOKUP(EVID_HNOJENI!N2404,HNOJIVA_ALL!$A$2:$AE$3303,31,FALSE),"CHYBA")))),2)</f>
        <v>#N/A</v>
      </c>
    </row>
    <row r="2405" spans="1:21" x14ac:dyDescent="0.2">
      <c r="A2405" s="32"/>
      <c r="B2405" s="45" t="e">
        <f>VLOOKUP($A2405,EVID_OSEVU!$A$1:$M$4972,2,FALSE)</f>
        <v>#N/A</v>
      </c>
      <c r="C2405" s="45" t="e">
        <f>VLOOKUP($A2405,EVID_OSEVU!$A$1:$M$4972,3,FALSE)</f>
        <v>#N/A</v>
      </c>
      <c r="D2405" s="45" t="e">
        <f>VLOOKUP($A2405,EVID_OSEVU!$A$1:$M$4972,4,FALSE)</f>
        <v>#N/A</v>
      </c>
      <c r="E2405" s="45" t="e">
        <f>VLOOKUP($A2405,EVID_OSEVU!$A$1:$M$4972,7,FALSE)</f>
        <v>#N/A</v>
      </c>
      <c r="F2405" s="45" t="e">
        <f>VLOOKUP($A2405,EVID_OSEVU!$A$1:$M$4972,8,FALSE)</f>
        <v>#N/A</v>
      </c>
      <c r="G2405" s="45" t="e">
        <f>VLOOKUP($A2405,EVID_OSEVU!$A$1:$M$4972,11,FALSE)</f>
        <v>#N/A</v>
      </c>
      <c r="H2405" s="35"/>
      <c r="I2405" s="48"/>
      <c r="J2405" s="33" t="e">
        <f>VLOOKUP($A2405,EVID_OSEVU!$A$1:$M$4972,11,FALSE)</f>
        <v>#N/A</v>
      </c>
      <c r="K2405" s="39"/>
      <c r="L2405" s="49"/>
      <c r="M2405" s="89" t="e">
        <f t="shared" si="37"/>
        <v>#N/A</v>
      </c>
      <c r="N2405" s="50"/>
      <c r="O2405" s="37" t="e">
        <f>VLOOKUP(EVID_HNOJENI!N2405,HNOJIVA_ALL!$A$2:$Z$3303,4,FALSE)</f>
        <v>#N/A</v>
      </c>
      <c r="P2405" s="51" t="e">
        <f>ROUND(VLOOKUP(EVID_HNOJENI!N2405,HNOJIVA_ALL!$A$2:$Z$3303,14,FALSE)*K2405*IF(L2405="t",10,IF(L2405="kg",0.01,IF(L2405="q",1,IF(L2405="l",0.01*VLOOKUP(EVID_HNOJENI!N2405,HNOJIVA_ALL!$A$2:$AE$3303,31,FALSE),"CHYBA")))),2)</f>
        <v>#N/A</v>
      </c>
      <c r="Q2405" s="51" t="e">
        <f>ROUND(VLOOKUP(EVID_HNOJENI!N2405,HNOJIVA_ALL!$A$2:$Z$3303,15,FALSE)*K2405*IF(L2405="t",10,IF(L2405="kg",0.01,IF(L2405="q",1,IF(L2405="l",0.01*VLOOKUP(EVID_HNOJENI!N2405,HNOJIVA_ALL!$A$2:$AE$3303,31,FALSE),"CHYBA")))),2)</f>
        <v>#N/A</v>
      </c>
      <c r="R2405" s="51" t="e">
        <f>ROUND(VLOOKUP(EVID_HNOJENI!N2405,HNOJIVA_ALL!$A$2:$Z$3303,16,FALSE)*K2405*IF(L2405="t",10,IF(L2405="kg",0.01,IF(L2405="q",1,IF(L2405="l",0.01*VLOOKUP(EVID_HNOJENI!N2405,HNOJIVA_ALL!$A$2:$AE$3303,31,FALSE),"CHYBA")))),2)</f>
        <v>#N/A</v>
      </c>
      <c r="S2405" s="51" t="e">
        <f>ROUND(VLOOKUP(EVID_HNOJENI!N2405,HNOJIVA_ALL!$A$2:$Z$3303,18,FALSE)*K2405*IF(L2405="t",10,IF(L2405="kg",0.01,IF(L2405="q",1,IF(L2405="l",0.01*VLOOKUP(EVID_HNOJENI!N2405,HNOJIVA_ALL!$A$2:$AE$3303,31,FALSE),"CHYBA")))),2)</f>
        <v>#N/A</v>
      </c>
      <c r="T2405" s="51" t="e">
        <f>ROUND(VLOOKUP(EVID_HNOJENI!N2405,HNOJIVA_ALL!$A$2:$Z$3303,17,FALSE)*K2405*IF(L2405="t",10,IF(L2405="kg",0.01,IF(L2405="q",1,IF(L2405="l",0.01*VLOOKUP(EVID_HNOJENI!N2405,HNOJIVA_ALL!$A$2:$AE$3303,31,FALSE),"CHYBA")))),2)</f>
        <v>#N/A</v>
      </c>
      <c r="U2405" s="51" t="e">
        <f>ROUND(VLOOKUP(EVID_HNOJENI!N2405,HNOJIVA_ALL!$A$2:$Z$3303,20,FALSE)*K2405*IF(L2405="t",10,IF(L2405="kg",0.01,IF(L2405="q",1,IF(L2405="l",0.01*VLOOKUP(EVID_HNOJENI!N2405,HNOJIVA_ALL!$A$2:$AE$3303,31,FALSE),"CHYBA")))),2)</f>
        <v>#N/A</v>
      </c>
    </row>
    <row r="2406" spans="1:21" x14ac:dyDescent="0.2">
      <c r="A2406" s="32"/>
      <c r="B2406" s="45" t="e">
        <f>VLOOKUP($A2406,EVID_OSEVU!$A$1:$M$4972,2,FALSE)</f>
        <v>#N/A</v>
      </c>
      <c r="C2406" s="45" t="e">
        <f>VLOOKUP($A2406,EVID_OSEVU!$A$1:$M$4972,3,FALSE)</f>
        <v>#N/A</v>
      </c>
      <c r="D2406" s="45" t="e">
        <f>VLOOKUP($A2406,EVID_OSEVU!$A$1:$M$4972,4,FALSE)</f>
        <v>#N/A</v>
      </c>
      <c r="E2406" s="45" t="e">
        <f>VLOOKUP($A2406,EVID_OSEVU!$A$1:$M$4972,7,FALSE)</f>
        <v>#N/A</v>
      </c>
      <c r="F2406" s="45" t="e">
        <f>VLOOKUP($A2406,EVID_OSEVU!$A$1:$M$4972,8,FALSE)</f>
        <v>#N/A</v>
      </c>
      <c r="G2406" s="45" t="e">
        <f>VLOOKUP($A2406,EVID_OSEVU!$A$1:$M$4972,11,FALSE)</f>
        <v>#N/A</v>
      </c>
      <c r="H2406" s="35"/>
      <c r="I2406" s="48"/>
      <c r="J2406" s="33" t="e">
        <f>VLOOKUP($A2406,EVID_OSEVU!$A$1:$M$4972,11,FALSE)</f>
        <v>#N/A</v>
      </c>
      <c r="K2406" s="39"/>
      <c r="L2406" s="49"/>
      <c r="M2406" s="89" t="e">
        <f t="shared" si="37"/>
        <v>#N/A</v>
      </c>
      <c r="N2406" s="50"/>
      <c r="O2406" s="37" t="e">
        <f>VLOOKUP(EVID_HNOJENI!N2406,HNOJIVA_ALL!$A$2:$Z$3303,4,FALSE)</f>
        <v>#N/A</v>
      </c>
      <c r="P2406" s="51" t="e">
        <f>ROUND(VLOOKUP(EVID_HNOJENI!N2406,HNOJIVA_ALL!$A$2:$Z$3303,14,FALSE)*K2406*IF(L2406="t",10,IF(L2406="kg",0.01,IF(L2406="q",1,IF(L2406="l",0.01*VLOOKUP(EVID_HNOJENI!N2406,HNOJIVA_ALL!$A$2:$AE$3303,31,FALSE),"CHYBA")))),2)</f>
        <v>#N/A</v>
      </c>
      <c r="Q2406" s="51" t="e">
        <f>ROUND(VLOOKUP(EVID_HNOJENI!N2406,HNOJIVA_ALL!$A$2:$Z$3303,15,FALSE)*K2406*IF(L2406="t",10,IF(L2406="kg",0.01,IF(L2406="q",1,IF(L2406="l",0.01*VLOOKUP(EVID_HNOJENI!N2406,HNOJIVA_ALL!$A$2:$AE$3303,31,FALSE),"CHYBA")))),2)</f>
        <v>#N/A</v>
      </c>
      <c r="R2406" s="51" t="e">
        <f>ROUND(VLOOKUP(EVID_HNOJENI!N2406,HNOJIVA_ALL!$A$2:$Z$3303,16,FALSE)*K2406*IF(L2406="t",10,IF(L2406="kg",0.01,IF(L2406="q",1,IF(L2406="l",0.01*VLOOKUP(EVID_HNOJENI!N2406,HNOJIVA_ALL!$A$2:$AE$3303,31,FALSE),"CHYBA")))),2)</f>
        <v>#N/A</v>
      </c>
      <c r="S2406" s="51" t="e">
        <f>ROUND(VLOOKUP(EVID_HNOJENI!N2406,HNOJIVA_ALL!$A$2:$Z$3303,18,FALSE)*K2406*IF(L2406="t",10,IF(L2406="kg",0.01,IF(L2406="q",1,IF(L2406="l",0.01*VLOOKUP(EVID_HNOJENI!N2406,HNOJIVA_ALL!$A$2:$AE$3303,31,FALSE),"CHYBA")))),2)</f>
        <v>#N/A</v>
      </c>
      <c r="T2406" s="51" t="e">
        <f>ROUND(VLOOKUP(EVID_HNOJENI!N2406,HNOJIVA_ALL!$A$2:$Z$3303,17,FALSE)*K2406*IF(L2406="t",10,IF(L2406="kg",0.01,IF(L2406="q",1,IF(L2406="l",0.01*VLOOKUP(EVID_HNOJENI!N2406,HNOJIVA_ALL!$A$2:$AE$3303,31,FALSE),"CHYBA")))),2)</f>
        <v>#N/A</v>
      </c>
      <c r="U2406" s="51" t="e">
        <f>ROUND(VLOOKUP(EVID_HNOJENI!N2406,HNOJIVA_ALL!$A$2:$Z$3303,20,FALSE)*K2406*IF(L2406="t",10,IF(L2406="kg",0.01,IF(L2406="q",1,IF(L2406="l",0.01*VLOOKUP(EVID_HNOJENI!N2406,HNOJIVA_ALL!$A$2:$AE$3303,31,FALSE),"CHYBA")))),2)</f>
        <v>#N/A</v>
      </c>
    </row>
    <row r="2407" spans="1:21" x14ac:dyDescent="0.2">
      <c r="A2407" s="32"/>
      <c r="B2407" s="45" t="e">
        <f>VLOOKUP($A2407,EVID_OSEVU!$A$1:$M$4972,2,FALSE)</f>
        <v>#N/A</v>
      </c>
      <c r="C2407" s="45" t="e">
        <f>VLOOKUP($A2407,EVID_OSEVU!$A$1:$M$4972,3,FALSE)</f>
        <v>#N/A</v>
      </c>
      <c r="D2407" s="45" t="e">
        <f>VLOOKUP($A2407,EVID_OSEVU!$A$1:$M$4972,4,FALSE)</f>
        <v>#N/A</v>
      </c>
      <c r="E2407" s="45" t="e">
        <f>VLOOKUP($A2407,EVID_OSEVU!$A$1:$M$4972,7,FALSE)</f>
        <v>#N/A</v>
      </c>
      <c r="F2407" s="45" t="e">
        <f>VLOOKUP($A2407,EVID_OSEVU!$A$1:$M$4972,8,FALSE)</f>
        <v>#N/A</v>
      </c>
      <c r="G2407" s="45" t="e">
        <f>VLOOKUP($A2407,EVID_OSEVU!$A$1:$M$4972,11,FALSE)</f>
        <v>#N/A</v>
      </c>
      <c r="H2407" s="35"/>
      <c r="I2407" s="48"/>
      <c r="J2407" s="33" t="e">
        <f>VLOOKUP($A2407,EVID_OSEVU!$A$1:$M$4972,11,FALSE)</f>
        <v>#N/A</v>
      </c>
      <c r="K2407" s="39"/>
      <c r="L2407" s="49"/>
      <c r="M2407" s="89" t="e">
        <f t="shared" si="37"/>
        <v>#N/A</v>
      </c>
      <c r="N2407" s="50"/>
      <c r="O2407" s="37" t="e">
        <f>VLOOKUP(EVID_HNOJENI!N2407,HNOJIVA_ALL!$A$2:$Z$3303,4,FALSE)</f>
        <v>#N/A</v>
      </c>
      <c r="P2407" s="51" t="e">
        <f>ROUND(VLOOKUP(EVID_HNOJENI!N2407,HNOJIVA_ALL!$A$2:$Z$3303,14,FALSE)*K2407*IF(L2407="t",10,IF(L2407="kg",0.01,IF(L2407="q",1,IF(L2407="l",0.01*VLOOKUP(EVID_HNOJENI!N2407,HNOJIVA_ALL!$A$2:$AE$3303,31,FALSE),"CHYBA")))),2)</f>
        <v>#N/A</v>
      </c>
      <c r="Q2407" s="51" t="e">
        <f>ROUND(VLOOKUP(EVID_HNOJENI!N2407,HNOJIVA_ALL!$A$2:$Z$3303,15,FALSE)*K2407*IF(L2407="t",10,IF(L2407="kg",0.01,IF(L2407="q",1,IF(L2407="l",0.01*VLOOKUP(EVID_HNOJENI!N2407,HNOJIVA_ALL!$A$2:$AE$3303,31,FALSE),"CHYBA")))),2)</f>
        <v>#N/A</v>
      </c>
      <c r="R2407" s="51" t="e">
        <f>ROUND(VLOOKUP(EVID_HNOJENI!N2407,HNOJIVA_ALL!$A$2:$Z$3303,16,FALSE)*K2407*IF(L2407="t",10,IF(L2407="kg",0.01,IF(L2407="q",1,IF(L2407="l",0.01*VLOOKUP(EVID_HNOJENI!N2407,HNOJIVA_ALL!$A$2:$AE$3303,31,FALSE),"CHYBA")))),2)</f>
        <v>#N/A</v>
      </c>
      <c r="S2407" s="51" t="e">
        <f>ROUND(VLOOKUP(EVID_HNOJENI!N2407,HNOJIVA_ALL!$A$2:$Z$3303,18,FALSE)*K2407*IF(L2407="t",10,IF(L2407="kg",0.01,IF(L2407="q",1,IF(L2407="l",0.01*VLOOKUP(EVID_HNOJENI!N2407,HNOJIVA_ALL!$A$2:$AE$3303,31,FALSE),"CHYBA")))),2)</f>
        <v>#N/A</v>
      </c>
      <c r="T2407" s="51" t="e">
        <f>ROUND(VLOOKUP(EVID_HNOJENI!N2407,HNOJIVA_ALL!$A$2:$Z$3303,17,FALSE)*K2407*IF(L2407="t",10,IF(L2407="kg",0.01,IF(L2407="q",1,IF(L2407="l",0.01*VLOOKUP(EVID_HNOJENI!N2407,HNOJIVA_ALL!$A$2:$AE$3303,31,FALSE),"CHYBA")))),2)</f>
        <v>#N/A</v>
      </c>
      <c r="U2407" s="51" t="e">
        <f>ROUND(VLOOKUP(EVID_HNOJENI!N2407,HNOJIVA_ALL!$A$2:$Z$3303,20,FALSE)*K2407*IF(L2407="t",10,IF(L2407="kg",0.01,IF(L2407="q",1,IF(L2407="l",0.01*VLOOKUP(EVID_HNOJENI!N2407,HNOJIVA_ALL!$A$2:$AE$3303,31,FALSE),"CHYBA")))),2)</f>
        <v>#N/A</v>
      </c>
    </row>
    <row r="2408" spans="1:21" x14ac:dyDescent="0.2">
      <c r="A2408" s="32"/>
      <c r="B2408" s="45" t="e">
        <f>VLOOKUP($A2408,EVID_OSEVU!$A$1:$M$4972,2,FALSE)</f>
        <v>#N/A</v>
      </c>
      <c r="C2408" s="45" t="e">
        <f>VLOOKUP($A2408,EVID_OSEVU!$A$1:$M$4972,3,FALSE)</f>
        <v>#N/A</v>
      </c>
      <c r="D2408" s="45" t="e">
        <f>VLOOKUP($A2408,EVID_OSEVU!$A$1:$M$4972,4,FALSE)</f>
        <v>#N/A</v>
      </c>
      <c r="E2408" s="45" t="e">
        <f>VLOOKUP($A2408,EVID_OSEVU!$A$1:$M$4972,7,FALSE)</f>
        <v>#N/A</v>
      </c>
      <c r="F2408" s="45" t="e">
        <f>VLOOKUP($A2408,EVID_OSEVU!$A$1:$M$4972,8,FALSE)</f>
        <v>#N/A</v>
      </c>
      <c r="G2408" s="45" t="e">
        <f>VLOOKUP($A2408,EVID_OSEVU!$A$1:$M$4972,11,FALSE)</f>
        <v>#N/A</v>
      </c>
      <c r="H2408" s="35"/>
      <c r="I2408" s="48"/>
      <c r="J2408" s="33" t="e">
        <f>VLOOKUP($A2408,EVID_OSEVU!$A$1:$M$4972,11,FALSE)</f>
        <v>#N/A</v>
      </c>
      <c r="K2408" s="39"/>
      <c r="L2408" s="49"/>
      <c r="M2408" s="89" t="e">
        <f t="shared" si="37"/>
        <v>#N/A</v>
      </c>
      <c r="N2408" s="50"/>
      <c r="O2408" s="37" t="e">
        <f>VLOOKUP(EVID_HNOJENI!N2408,HNOJIVA_ALL!$A$2:$Z$3303,4,FALSE)</f>
        <v>#N/A</v>
      </c>
      <c r="P2408" s="51" t="e">
        <f>ROUND(VLOOKUP(EVID_HNOJENI!N2408,HNOJIVA_ALL!$A$2:$Z$3303,14,FALSE)*K2408*IF(L2408="t",10,IF(L2408="kg",0.01,IF(L2408="q",1,IF(L2408="l",0.01*VLOOKUP(EVID_HNOJENI!N2408,HNOJIVA_ALL!$A$2:$AE$3303,31,FALSE),"CHYBA")))),2)</f>
        <v>#N/A</v>
      </c>
      <c r="Q2408" s="51" t="e">
        <f>ROUND(VLOOKUP(EVID_HNOJENI!N2408,HNOJIVA_ALL!$A$2:$Z$3303,15,FALSE)*K2408*IF(L2408="t",10,IF(L2408="kg",0.01,IF(L2408="q",1,IF(L2408="l",0.01*VLOOKUP(EVID_HNOJENI!N2408,HNOJIVA_ALL!$A$2:$AE$3303,31,FALSE),"CHYBA")))),2)</f>
        <v>#N/A</v>
      </c>
      <c r="R2408" s="51" t="e">
        <f>ROUND(VLOOKUP(EVID_HNOJENI!N2408,HNOJIVA_ALL!$A$2:$Z$3303,16,FALSE)*K2408*IF(L2408="t",10,IF(L2408="kg",0.01,IF(L2408="q",1,IF(L2408="l",0.01*VLOOKUP(EVID_HNOJENI!N2408,HNOJIVA_ALL!$A$2:$AE$3303,31,FALSE),"CHYBA")))),2)</f>
        <v>#N/A</v>
      </c>
      <c r="S2408" s="51" t="e">
        <f>ROUND(VLOOKUP(EVID_HNOJENI!N2408,HNOJIVA_ALL!$A$2:$Z$3303,18,FALSE)*K2408*IF(L2408="t",10,IF(L2408="kg",0.01,IF(L2408="q",1,IF(L2408="l",0.01*VLOOKUP(EVID_HNOJENI!N2408,HNOJIVA_ALL!$A$2:$AE$3303,31,FALSE),"CHYBA")))),2)</f>
        <v>#N/A</v>
      </c>
      <c r="T2408" s="51" t="e">
        <f>ROUND(VLOOKUP(EVID_HNOJENI!N2408,HNOJIVA_ALL!$A$2:$Z$3303,17,FALSE)*K2408*IF(L2408="t",10,IF(L2408="kg",0.01,IF(L2408="q",1,IF(L2408="l",0.01*VLOOKUP(EVID_HNOJENI!N2408,HNOJIVA_ALL!$A$2:$AE$3303,31,FALSE),"CHYBA")))),2)</f>
        <v>#N/A</v>
      </c>
      <c r="U2408" s="51" t="e">
        <f>ROUND(VLOOKUP(EVID_HNOJENI!N2408,HNOJIVA_ALL!$A$2:$Z$3303,20,FALSE)*K2408*IF(L2408="t",10,IF(L2408="kg",0.01,IF(L2408="q",1,IF(L2408="l",0.01*VLOOKUP(EVID_HNOJENI!N2408,HNOJIVA_ALL!$A$2:$AE$3303,31,FALSE),"CHYBA")))),2)</f>
        <v>#N/A</v>
      </c>
    </row>
    <row r="2409" spans="1:21" x14ac:dyDescent="0.2">
      <c r="A2409" s="32"/>
      <c r="B2409" s="45" t="e">
        <f>VLOOKUP($A2409,EVID_OSEVU!$A$1:$M$4972,2,FALSE)</f>
        <v>#N/A</v>
      </c>
      <c r="C2409" s="45" t="e">
        <f>VLOOKUP($A2409,EVID_OSEVU!$A$1:$M$4972,3,FALSE)</f>
        <v>#N/A</v>
      </c>
      <c r="D2409" s="45" t="e">
        <f>VLOOKUP($A2409,EVID_OSEVU!$A$1:$M$4972,4,FALSE)</f>
        <v>#N/A</v>
      </c>
      <c r="E2409" s="45" t="e">
        <f>VLOOKUP($A2409,EVID_OSEVU!$A$1:$M$4972,7,FALSE)</f>
        <v>#N/A</v>
      </c>
      <c r="F2409" s="45" t="e">
        <f>VLOOKUP($A2409,EVID_OSEVU!$A$1:$M$4972,8,FALSE)</f>
        <v>#N/A</v>
      </c>
      <c r="G2409" s="45" t="e">
        <f>VLOOKUP($A2409,EVID_OSEVU!$A$1:$M$4972,11,FALSE)</f>
        <v>#N/A</v>
      </c>
      <c r="H2409" s="35"/>
      <c r="I2409" s="48"/>
      <c r="J2409" s="33" t="e">
        <f>VLOOKUP($A2409,EVID_OSEVU!$A$1:$M$4972,11,FALSE)</f>
        <v>#N/A</v>
      </c>
      <c r="K2409" s="39"/>
      <c r="L2409" s="49"/>
      <c r="M2409" s="89" t="e">
        <f t="shared" si="37"/>
        <v>#N/A</v>
      </c>
      <c r="N2409" s="50"/>
      <c r="O2409" s="37" t="e">
        <f>VLOOKUP(EVID_HNOJENI!N2409,HNOJIVA_ALL!$A$2:$Z$3303,4,FALSE)</f>
        <v>#N/A</v>
      </c>
      <c r="P2409" s="51" t="e">
        <f>ROUND(VLOOKUP(EVID_HNOJENI!N2409,HNOJIVA_ALL!$A$2:$Z$3303,14,FALSE)*K2409*IF(L2409="t",10,IF(L2409="kg",0.01,IF(L2409="q",1,IF(L2409="l",0.01*VLOOKUP(EVID_HNOJENI!N2409,HNOJIVA_ALL!$A$2:$AE$3303,31,FALSE),"CHYBA")))),2)</f>
        <v>#N/A</v>
      </c>
      <c r="Q2409" s="51" t="e">
        <f>ROUND(VLOOKUP(EVID_HNOJENI!N2409,HNOJIVA_ALL!$A$2:$Z$3303,15,FALSE)*K2409*IF(L2409="t",10,IF(L2409="kg",0.01,IF(L2409="q",1,IF(L2409="l",0.01*VLOOKUP(EVID_HNOJENI!N2409,HNOJIVA_ALL!$A$2:$AE$3303,31,FALSE),"CHYBA")))),2)</f>
        <v>#N/A</v>
      </c>
      <c r="R2409" s="51" t="e">
        <f>ROUND(VLOOKUP(EVID_HNOJENI!N2409,HNOJIVA_ALL!$A$2:$Z$3303,16,FALSE)*K2409*IF(L2409="t",10,IF(L2409="kg",0.01,IF(L2409="q",1,IF(L2409="l",0.01*VLOOKUP(EVID_HNOJENI!N2409,HNOJIVA_ALL!$A$2:$AE$3303,31,FALSE),"CHYBA")))),2)</f>
        <v>#N/A</v>
      </c>
      <c r="S2409" s="51" t="e">
        <f>ROUND(VLOOKUP(EVID_HNOJENI!N2409,HNOJIVA_ALL!$A$2:$Z$3303,18,FALSE)*K2409*IF(L2409="t",10,IF(L2409="kg",0.01,IF(L2409="q",1,IF(L2409="l",0.01*VLOOKUP(EVID_HNOJENI!N2409,HNOJIVA_ALL!$A$2:$AE$3303,31,FALSE),"CHYBA")))),2)</f>
        <v>#N/A</v>
      </c>
      <c r="T2409" s="51" t="e">
        <f>ROUND(VLOOKUP(EVID_HNOJENI!N2409,HNOJIVA_ALL!$A$2:$Z$3303,17,FALSE)*K2409*IF(L2409="t",10,IF(L2409="kg",0.01,IF(L2409="q",1,IF(L2409="l",0.01*VLOOKUP(EVID_HNOJENI!N2409,HNOJIVA_ALL!$A$2:$AE$3303,31,FALSE),"CHYBA")))),2)</f>
        <v>#N/A</v>
      </c>
      <c r="U2409" s="51" t="e">
        <f>ROUND(VLOOKUP(EVID_HNOJENI!N2409,HNOJIVA_ALL!$A$2:$Z$3303,20,FALSE)*K2409*IF(L2409="t",10,IF(L2409="kg",0.01,IF(L2409="q",1,IF(L2409="l",0.01*VLOOKUP(EVID_HNOJENI!N2409,HNOJIVA_ALL!$A$2:$AE$3303,31,FALSE),"CHYBA")))),2)</f>
        <v>#N/A</v>
      </c>
    </row>
    <row r="2410" spans="1:21" x14ac:dyDescent="0.2">
      <c r="A2410" s="32"/>
      <c r="B2410" s="45" t="e">
        <f>VLOOKUP($A2410,EVID_OSEVU!$A$1:$M$4972,2,FALSE)</f>
        <v>#N/A</v>
      </c>
      <c r="C2410" s="45" t="e">
        <f>VLOOKUP($A2410,EVID_OSEVU!$A$1:$M$4972,3,FALSE)</f>
        <v>#N/A</v>
      </c>
      <c r="D2410" s="45" t="e">
        <f>VLOOKUP($A2410,EVID_OSEVU!$A$1:$M$4972,4,FALSE)</f>
        <v>#N/A</v>
      </c>
      <c r="E2410" s="45" t="e">
        <f>VLOOKUP($A2410,EVID_OSEVU!$A$1:$M$4972,7,FALSE)</f>
        <v>#N/A</v>
      </c>
      <c r="F2410" s="45" t="e">
        <f>VLOOKUP($A2410,EVID_OSEVU!$A$1:$M$4972,8,FALSE)</f>
        <v>#N/A</v>
      </c>
      <c r="G2410" s="45" t="e">
        <f>VLOOKUP($A2410,EVID_OSEVU!$A$1:$M$4972,11,FALSE)</f>
        <v>#N/A</v>
      </c>
      <c r="H2410" s="35"/>
      <c r="I2410" s="48"/>
      <c r="J2410" s="33" t="e">
        <f>VLOOKUP($A2410,EVID_OSEVU!$A$1:$M$4972,11,FALSE)</f>
        <v>#N/A</v>
      </c>
      <c r="K2410" s="39"/>
      <c r="L2410" s="49"/>
      <c r="M2410" s="89" t="e">
        <f t="shared" si="37"/>
        <v>#N/A</v>
      </c>
      <c r="N2410" s="50"/>
      <c r="O2410" s="37" t="e">
        <f>VLOOKUP(EVID_HNOJENI!N2410,HNOJIVA_ALL!$A$2:$Z$3303,4,FALSE)</f>
        <v>#N/A</v>
      </c>
      <c r="P2410" s="51" t="e">
        <f>ROUND(VLOOKUP(EVID_HNOJENI!N2410,HNOJIVA_ALL!$A$2:$Z$3303,14,FALSE)*K2410*IF(L2410="t",10,IF(L2410="kg",0.01,IF(L2410="q",1,IF(L2410="l",0.01*VLOOKUP(EVID_HNOJENI!N2410,HNOJIVA_ALL!$A$2:$AE$3303,31,FALSE),"CHYBA")))),2)</f>
        <v>#N/A</v>
      </c>
      <c r="Q2410" s="51" t="e">
        <f>ROUND(VLOOKUP(EVID_HNOJENI!N2410,HNOJIVA_ALL!$A$2:$Z$3303,15,FALSE)*K2410*IF(L2410="t",10,IF(L2410="kg",0.01,IF(L2410="q",1,IF(L2410="l",0.01*VLOOKUP(EVID_HNOJENI!N2410,HNOJIVA_ALL!$A$2:$AE$3303,31,FALSE),"CHYBA")))),2)</f>
        <v>#N/A</v>
      </c>
      <c r="R2410" s="51" t="e">
        <f>ROUND(VLOOKUP(EVID_HNOJENI!N2410,HNOJIVA_ALL!$A$2:$Z$3303,16,FALSE)*K2410*IF(L2410="t",10,IF(L2410="kg",0.01,IF(L2410="q",1,IF(L2410="l",0.01*VLOOKUP(EVID_HNOJENI!N2410,HNOJIVA_ALL!$A$2:$AE$3303,31,FALSE),"CHYBA")))),2)</f>
        <v>#N/A</v>
      </c>
      <c r="S2410" s="51" t="e">
        <f>ROUND(VLOOKUP(EVID_HNOJENI!N2410,HNOJIVA_ALL!$A$2:$Z$3303,18,FALSE)*K2410*IF(L2410="t",10,IF(L2410="kg",0.01,IF(L2410="q",1,IF(L2410="l",0.01*VLOOKUP(EVID_HNOJENI!N2410,HNOJIVA_ALL!$A$2:$AE$3303,31,FALSE),"CHYBA")))),2)</f>
        <v>#N/A</v>
      </c>
      <c r="T2410" s="51" t="e">
        <f>ROUND(VLOOKUP(EVID_HNOJENI!N2410,HNOJIVA_ALL!$A$2:$Z$3303,17,FALSE)*K2410*IF(L2410="t",10,IF(L2410="kg",0.01,IF(L2410="q",1,IF(L2410="l",0.01*VLOOKUP(EVID_HNOJENI!N2410,HNOJIVA_ALL!$A$2:$AE$3303,31,FALSE),"CHYBA")))),2)</f>
        <v>#N/A</v>
      </c>
      <c r="U2410" s="51" t="e">
        <f>ROUND(VLOOKUP(EVID_HNOJENI!N2410,HNOJIVA_ALL!$A$2:$Z$3303,20,FALSE)*K2410*IF(L2410="t",10,IF(L2410="kg",0.01,IF(L2410="q",1,IF(L2410="l",0.01*VLOOKUP(EVID_HNOJENI!N2410,HNOJIVA_ALL!$A$2:$AE$3303,31,FALSE),"CHYBA")))),2)</f>
        <v>#N/A</v>
      </c>
    </row>
    <row r="2411" spans="1:21" x14ac:dyDescent="0.2">
      <c r="A2411" s="32"/>
      <c r="B2411" s="45" t="e">
        <f>VLOOKUP($A2411,EVID_OSEVU!$A$1:$M$4972,2,FALSE)</f>
        <v>#N/A</v>
      </c>
      <c r="C2411" s="45" t="e">
        <f>VLOOKUP($A2411,EVID_OSEVU!$A$1:$M$4972,3,FALSE)</f>
        <v>#N/A</v>
      </c>
      <c r="D2411" s="45" t="e">
        <f>VLOOKUP($A2411,EVID_OSEVU!$A$1:$M$4972,4,FALSE)</f>
        <v>#N/A</v>
      </c>
      <c r="E2411" s="45" t="e">
        <f>VLOOKUP($A2411,EVID_OSEVU!$A$1:$M$4972,7,FALSE)</f>
        <v>#N/A</v>
      </c>
      <c r="F2411" s="45" t="e">
        <f>VLOOKUP($A2411,EVID_OSEVU!$A$1:$M$4972,8,FALSE)</f>
        <v>#N/A</v>
      </c>
      <c r="G2411" s="45" t="e">
        <f>VLOOKUP($A2411,EVID_OSEVU!$A$1:$M$4972,11,FALSE)</f>
        <v>#N/A</v>
      </c>
      <c r="H2411" s="35"/>
      <c r="I2411" s="48"/>
      <c r="J2411" s="33" t="e">
        <f>VLOOKUP($A2411,EVID_OSEVU!$A$1:$M$4972,11,FALSE)</f>
        <v>#N/A</v>
      </c>
      <c r="K2411" s="39"/>
      <c r="L2411" s="49"/>
      <c r="M2411" s="89" t="e">
        <f t="shared" si="37"/>
        <v>#N/A</v>
      </c>
      <c r="N2411" s="50"/>
      <c r="O2411" s="37" t="e">
        <f>VLOOKUP(EVID_HNOJENI!N2411,HNOJIVA_ALL!$A$2:$Z$3303,4,FALSE)</f>
        <v>#N/A</v>
      </c>
      <c r="P2411" s="51" t="e">
        <f>ROUND(VLOOKUP(EVID_HNOJENI!N2411,HNOJIVA_ALL!$A$2:$Z$3303,14,FALSE)*K2411*IF(L2411="t",10,IF(L2411="kg",0.01,IF(L2411="q",1,IF(L2411="l",0.01*VLOOKUP(EVID_HNOJENI!N2411,HNOJIVA_ALL!$A$2:$AE$3303,31,FALSE),"CHYBA")))),2)</f>
        <v>#N/A</v>
      </c>
      <c r="Q2411" s="51" t="e">
        <f>ROUND(VLOOKUP(EVID_HNOJENI!N2411,HNOJIVA_ALL!$A$2:$Z$3303,15,FALSE)*K2411*IF(L2411="t",10,IF(L2411="kg",0.01,IF(L2411="q",1,IF(L2411="l",0.01*VLOOKUP(EVID_HNOJENI!N2411,HNOJIVA_ALL!$A$2:$AE$3303,31,FALSE),"CHYBA")))),2)</f>
        <v>#N/A</v>
      </c>
      <c r="R2411" s="51" t="e">
        <f>ROUND(VLOOKUP(EVID_HNOJENI!N2411,HNOJIVA_ALL!$A$2:$Z$3303,16,FALSE)*K2411*IF(L2411="t",10,IF(L2411="kg",0.01,IF(L2411="q",1,IF(L2411="l",0.01*VLOOKUP(EVID_HNOJENI!N2411,HNOJIVA_ALL!$A$2:$AE$3303,31,FALSE),"CHYBA")))),2)</f>
        <v>#N/A</v>
      </c>
      <c r="S2411" s="51" t="e">
        <f>ROUND(VLOOKUP(EVID_HNOJENI!N2411,HNOJIVA_ALL!$A$2:$Z$3303,18,FALSE)*K2411*IF(L2411="t",10,IF(L2411="kg",0.01,IF(L2411="q",1,IF(L2411="l",0.01*VLOOKUP(EVID_HNOJENI!N2411,HNOJIVA_ALL!$A$2:$AE$3303,31,FALSE),"CHYBA")))),2)</f>
        <v>#N/A</v>
      </c>
      <c r="T2411" s="51" t="e">
        <f>ROUND(VLOOKUP(EVID_HNOJENI!N2411,HNOJIVA_ALL!$A$2:$Z$3303,17,FALSE)*K2411*IF(L2411="t",10,IF(L2411="kg",0.01,IF(L2411="q",1,IF(L2411="l",0.01*VLOOKUP(EVID_HNOJENI!N2411,HNOJIVA_ALL!$A$2:$AE$3303,31,FALSE),"CHYBA")))),2)</f>
        <v>#N/A</v>
      </c>
      <c r="U2411" s="51" t="e">
        <f>ROUND(VLOOKUP(EVID_HNOJENI!N2411,HNOJIVA_ALL!$A$2:$Z$3303,20,FALSE)*K2411*IF(L2411="t",10,IF(L2411="kg",0.01,IF(L2411="q",1,IF(L2411="l",0.01*VLOOKUP(EVID_HNOJENI!N2411,HNOJIVA_ALL!$A$2:$AE$3303,31,FALSE),"CHYBA")))),2)</f>
        <v>#N/A</v>
      </c>
    </row>
    <row r="2412" spans="1:21" x14ac:dyDescent="0.2">
      <c r="A2412" s="32"/>
      <c r="B2412" s="45" t="e">
        <f>VLOOKUP($A2412,EVID_OSEVU!$A$1:$M$4972,2,FALSE)</f>
        <v>#N/A</v>
      </c>
      <c r="C2412" s="45" t="e">
        <f>VLOOKUP($A2412,EVID_OSEVU!$A$1:$M$4972,3,FALSE)</f>
        <v>#N/A</v>
      </c>
      <c r="D2412" s="45" t="e">
        <f>VLOOKUP($A2412,EVID_OSEVU!$A$1:$M$4972,4,FALSE)</f>
        <v>#N/A</v>
      </c>
      <c r="E2412" s="45" t="e">
        <f>VLOOKUP($A2412,EVID_OSEVU!$A$1:$M$4972,7,FALSE)</f>
        <v>#N/A</v>
      </c>
      <c r="F2412" s="45" t="e">
        <f>VLOOKUP($A2412,EVID_OSEVU!$A$1:$M$4972,8,FALSE)</f>
        <v>#N/A</v>
      </c>
      <c r="G2412" s="45" t="e">
        <f>VLOOKUP($A2412,EVID_OSEVU!$A$1:$M$4972,11,FALSE)</f>
        <v>#N/A</v>
      </c>
      <c r="H2412" s="35"/>
      <c r="I2412" s="48"/>
      <c r="J2412" s="33" t="e">
        <f>VLOOKUP($A2412,EVID_OSEVU!$A$1:$M$4972,11,FALSE)</f>
        <v>#N/A</v>
      </c>
      <c r="K2412" s="39"/>
      <c r="L2412" s="49"/>
      <c r="M2412" s="89" t="e">
        <f t="shared" si="37"/>
        <v>#N/A</v>
      </c>
      <c r="N2412" s="50"/>
      <c r="O2412" s="37" t="e">
        <f>VLOOKUP(EVID_HNOJENI!N2412,HNOJIVA_ALL!$A$2:$Z$3303,4,FALSE)</f>
        <v>#N/A</v>
      </c>
      <c r="P2412" s="51" t="e">
        <f>ROUND(VLOOKUP(EVID_HNOJENI!N2412,HNOJIVA_ALL!$A$2:$Z$3303,14,FALSE)*K2412*IF(L2412="t",10,IF(L2412="kg",0.01,IF(L2412="q",1,IF(L2412="l",0.01*VLOOKUP(EVID_HNOJENI!N2412,HNOJIVA_ALL!$A$2:$AE$3303,31,FALSE),"CHYBA")))),2)</f>
        <v>#N/A</v>
      </c>
      <c r="Q2412" s="51" t="e">
        <f>ROUND(VLOOKUP(EVID_HNOJENI!N2412,HNOJIVA_ALL!$A$2:$Z$3303,15,FALSE)*K2412*IF(L2412="t",10,IF(L2412="kg",0.01,IF(L2412="q",1,IF(L2412="l",0.01*VLOOKUP(EVID_HNOJENI!N2412,HNOJIVA_ALL!$A$2:$AE$3303,31,FALSE),"CHYBA")))),2)</f>
        <v>#N/A</v>
      </c>
      <c r="R2412" s="51" t="e">
        <f>ROUND(VLOOKUP(EVID_HNOJENI!N2412,HNOJIVA_ALL!$A$2:$Z$3303,16,FALSE)*K2412*IF(L2412="t",10,IF(L2412="kg",0.01,IF(L2412="q",1,IF(L2412="l",0.01*VLOOKUP(EVID_HNOJENI!N2412,HNOJIVA_ALL!$A$2:$AE$3303,31,FALSE),"CHYBA")))),2)</f>
        <v>#N/A</v>
      </c>
      <c r="S2412" s="51" t="e">
        <f>ROUND(VLOOKUP(EVID_HNOJENI!N2412,HNOJIVA_ALL!$A$2:$Z$3303,18,FALSE)*K2412*IF(L2412="t",10,IF(L2412="kg",0.01,IF(L2412="q",1,IF(L2412="l",0.01*VLOOKUP(EVID_HNOJENI!N2412,HNOJIVA_ALL!$A$2:$AE$3303,31,FALSE),"CHYBA")))),2)</f>
        <v>#N/A</v>
      </c>
      <c r="T2412" s="51" t="e">
        <f>ROUND(VLOOKUP(EVID_HNOJENI!N2412,HNOJIVA_ALL!$A$2:$Z$3303,17,FALSE)*K2412*IF(L2412="t",10,IF(L2412="kg",0.01,IF(L2412="q",1,IF(L2412="l",0.01*VLOOKUP(EVID_HNOJENI!N2412,HNOJIVA_ALL!$A$2:$AE$3303,31,FALSE),"CHYBA")))),2)</f>
        <v>#N/A</v>
      </c>
      <c r="U2412" s="51" t="e">
        <f>ROUND(VLOOKUP(EVID_HNOJENI!N2412,HNOJIVA_ALL!$A$2:$Z$3303,20,FALSE)*K2412*IF(L2412="t",10,IF(L2412="kg",0.01,IF(L2412="q",1,IF(L2412="l",0.01*VLOOKUP(EVID_HNOJENI!N2412,HNOJIVA_ALL!$A$2:$AE$3303,31,FALSE),"CHYBA")))),2)</f>
        <v>#N/A</v>
      </c>
    </row>
    <row r="2413" spans="1:21" x14ac:dyDescent="0.2">
      <c r="A2413" s="32"/>
      <c r="B2413" s="45" t="e">
        <f>VLOOKUP($A2413,EVID_OSEVU!$A$1:$M$4972,2,FALSE)</f>
        <v>#N/A</v>
      </c>
      <c r="C2413" s="45" t="e">
        <f>VLOOKUP($A2413,EVID_OSEVU!$A$1:$M$4972,3,FALSE)</f>
        <v>#N/A</v>
      </c>
      <c r="D2413" s="45" t="e">
        <f>VLOOKUP($A2413,EVID_OSEVU!$A$1:$M$4972,4,FALSE)</f>
        <v>#N/A</v>
      </c>
      <c r="E2413" s="45" t="e">
        <f>VLOOKUP($A2413,EVID_OSEVU!$A$1:$M$4972,7,FALSE)</f>
        <v>#N/A</v>
      </c>
      <c r="F2413" s="45" t="e">
        <f>VLOOKUP($A2413,EVID_OSEVU!$A$1:$M$4972,8,FALSE)</f>
        <v>#N/A</v>
      </c>
      <c r="G2413" s="45" t="e">
        <f>VLOOKUP($A2413,EVID_OSEVU!$A$1:$M$4972,11,FALSE)</f>
        <v>#N/A</v>
      </c>
      <c r="H2413" s="35"/>
      <c r="I2413" s="48"/>
      <c r="J2413" s="33" t="e">
        <f>VLOOKUP($A2413,EVID_OSEVU!$A$1:$M$4972,11,FALSE)</f>
        <v>#N/A</v>
      </c>
      <c r="K2413" s="39"/>
      <c r="L2413" s="49"/>
      <c r="M2413" s="89" t="e">
        <f t="shared" si="37"/>
        <v>#N/A</v>
      </c>
      <c r="N2413" s="50"/>
      <c r="O2413" s="37" t="e">
        <f>VLOOKUP(EVID_HNOJENI!N2413,HNOJIVA_ALL!$A$2:$Z$3303,4,FALSE)</f>
        <v>#N/A</v>
      </c>
      <c r="P2413" s="51" t="e">
        <f>ROUND(VLOOKUP(EVID_HNOJENI!N2413,HNOJIVA_ALL!$A$2:$Z$3303,14,FALSE)*K2413*IF(L2413="t",10,IF(L2413="kg",0.01,IF(L2413="q",1,IF(L2413="l",0.01*VLOOKUP(EVID_HNOJENI!N2413,HNOJIVA_ALL!$A$2:$AE$3303,31,FALSE),"CHYBA")))),2)</f>
        <v>#N/A</v>
      </c>
      <c r="Q2413" s="51" t="e">
        <f>ROUND(VLOOKUP(EVID_HNOJENI!N2413,HNOJIVA_ALL!$A$2:$Z$3303,15,FALSE)*K2413*IF(L2413="t",10,IF(L2413="kg",0.01,IF(L2413="q",1,IF(L2413="l",0.01*VLOOKUP(EVID_HNOJENI!N2413,HNOJIVA_ALL!$A$2:$AE$3303,31,FALSE),"CHYBA")))),2)</f>
        <v>#N/A</v>
      </c>
      <c r="R2413" s="51" t="e">
        <f>ROUND(VLOOKUP(EVID_HNOJENI!N2413,HNOJIVA_ALL!$A$2:$Z$3303,16,FALSE)*K2413*IF(L2413="t",10,IF(L2413="kg",0.01,IF(L2413="q",1,IF(L2413="l",0.01*VLOOKUP(EVID_HNOJENI!N2413,HNOJIVA_ALL!$A$2:$AE$3303,31,FALSE),"CHYBA")))),2)</f>
        <v>#N/A</v>
      </c>
      <c r="S2413" s="51" t="e">
        <f>ROUND(VLOOKUP(EVID_HNOJENI!N2413,HNOJIVA_ALL!$A$2:$Z$3303,18,FALSE)*K2413*IF(L2413="t",10,IF(L2413="kg",0.01,IF(L2413="q",1,IF(L2413="l",0.01*VLOOKUP(EVID_HNOJENI!N2413,HNOJIVA_ALL!$A$2:$AE$3303,31,FALSE),"CHYBA")))),2)</f>
        <v>#N/A</v>
      </c>
      <c r="T2413" s="51" t="e">
        <f>ROUND(VLOOKUP(EVID_HNOJENI!N2413,HNOJIVA_ALL!$A$2:$Z$3303,17,FALSE)*K2413*IF(L2413="t",10,IF(L2413="kg",0.01,IF(L2413="q",1,IF(L2413="l",0.01*VLOOKUP(EVID_HNOJENI!N2413,HNOJIVA_ALL!$A$2:$AE$3303,31,FALSE),"CHYBA")))),2)</f>
        <v>#N/A</v>
      </c>
      <c r="U2413" s="51" t="e">
        <f>ROUND(VLOOKUP(EVID_HNOJENI!N2413,HNOJIVA_ALL!$A$2:$Z$3303,20,FALSE)*K2413*IF(L2413="t",10,IF(L2413="kg",0.01,IF(L2413="q",1,IF(L2413="l",0.01*VLOOKUP(EVID_HNOJENI!N2413,HNOJIVA_ALL!$A$2:$AE$3303,31,FALSE),"CHYBA")))),2)</f>
        <v>#N/A</v>
      </c>
    </row>
    <row r="2414" spans="1:21" x14ac:dyDescent="0.2">
      <c r="A2414" s="32"/>
      <c r="B2414" s="45" t="e">
        <f>VLOOKUP($A2414,EVID_OSEVU!$A$1:$M$4972,2,FALSE)</f>
        <v>#N/A</v>
      </c>
      <c r="C2414" s="45" t="e">
        <f>VLOOKUP($A2414,EVID_OSEVU!$A$1:$M$4972,3,FALSE)</f>
        <v>#N/A</v>
      </c>
      <c r="D2414" s="45" t="e">
        <f>VLOOKUP($A2414,EVID_OSEVU!$A$1:$M$4972,4,FALSE)</f>
        <v>#N/A</v>
      </c>
      <c r="E2414" s="45" t="e">
        <f>VLOOKUP($A2414,EVID_OSEVU!$A$1:$M$4972,7,FALSE)</f>
        <v>#N/A</v>
      </c>
      <c r="F2414" s="45" t="e">
        <f>VLOOKUP($A2414,EVID_OSEVU!$A$1:$M$4972,8,FALSE)</f>
        <v>#N/A</v>
      </c>
      <c r="G2414" s="45" t="e">
        <f>VLOOKUP($A2414,EVID_OSEVU!$A$1:$M$4972,11,FALSE)</f>
        <v>#N/A</v>
      </c>
      <c r="H2414" s="35"/>
      <c r="I2414" s="48"/>
      <c r="J2414" s="33" t="e">
        <f>VLOOKUP($A2414,EVID_OSEVU!$A$1:$M$4972,11,FALSE)</f>
        <v>#N/A</v>
      </c>
      <c r="K2414" s="39"/>
      <c r="L2414" s="49"/>
      <c r="M2414" s="89" t="e">
        <f t="shared" si="37"/>
        <v>#N/A</v>
      </c>
      <c r="N2414" s="50"/>
      <c r="O2414" s="37" t="e">
        <f>VLOOKUP(EVID_HNOJENI!N2414,HNOJIVA_ALL!$A$2:$Z$3303,4,FALSE)</f>
        <v>#N/A</v>
      </c>
      <c r="P2414" s="51" t="e">
        <f>ROUND(VLOOKUP(EVID_HNOJENI!N2414,HNOJIVA_ALL!$A$2:$Z$3303,14,FALSE)*K2414*IF(L2414="t",10,IF(L2414="kg",0.01,IF(L2414="q",1,IF(L2414="l",0.01*VLOOKUP(EVID_HNOJENI!N2414,HNOJIVA_ALL!$A$2:$AE$3303,31,FALSE),"CHYBA")))),2)</f>
        <v>#N/A</v>
      </c>
      <c r="Q2414" s="51" t="e">
        <f>ROUND(VLOOKUP(EVID_HNOJENI!N2414,HNOJIVA_ALL!$A$2:$Z$3303,15,FALSE)*K2414*IF(L2414="t",10,IF(L2414="kg",0.01,IF(L2414="q",1,IF(L2414="l",0.01*VLOOKUP(EVID_HNOJENI!N2414,HNOJIVA_ALL!$A$2:$AE$3303,31,FALSE),"CHYBA")))),2)</f>
        <v>#N/A</v>
      </c>
      <c r="R2414" s="51" t="e">
        <f>ROUND(VLOOKUP(EVID_HNOJENI!N2414,HNOJIVA_ALL!$A$2:$Z$3303,16,FALSE)*K2414*IF(L2414="t",10,IF(L2414="kg",0.01,IF(L2414="q",1,IF(L2414="l",0.01*VLOOKUP(EVID_HNOJENI!N2414,HNOJIVA_ALL!$A$2:$AE$3303,31,FALSE),"CHYBA")))),2)</f>
        <v>#N/A</v>
      </c>
      <c r="S2414" s="51" t="e">
        <f>ROUND(VLOOKUP(EVID_HNOJENI!N2414,HNOJIVA_ALL!$A$2:$Z$3303,18,FALSE)*K2414*IF(L2414="t",10,IF(L2414="kg",0.01,IF(L2414="q",1,IF(L2414="l",0.01*VLOOKUP(EVID_HNOJENI!N2414,HNOJIVA_ALL!$A$2:$AE$3303,31,FALSE),"CHYBA")))),2)</f>
        <v>#N/A</v>
      </c>
      <c r="T2414" s="51" t="e">
        <f>ROUND(VLOOKUP(EVID_HNOJENI!N2414,HNOJIVA_ALL!$A$2:$Z$3303,17,FALSE)*K2414*IF(L2414="t",10,IF(L2414="kg",0.01,IF(L2414="q",1,IF(L2414="l",0.01*VLOOKUP(EVID_HNOJENI!N2414,HNOJIVA_ALL!$A$2:$AE$3303,31,FALSE),"CHYBA")))),2)</f>
        <v>#N/A</v>
      </c>
      <c r="U2414" s="51" t="e">
        <f>ROUND(VLOOKUP(EVID_HNOJENI!N2414,HNOJIVA_ALL!$A$2:$Z$3303,20,FALSE)*K2414*IF(L2414="t",10,IF(L2414="kg",0.01,IF(L2414="q",1,IF(L2414="l",0.01*VLOOKUP(EVID_HNOJENI!N2414,HNOJIVA_ALL!$A$2:$AE$3303,31,FALSE),"CHYBA")))),2)</f>
        <v>#N/A</v>
      </c>
    </row>
    <row r="2415" spans="1:21" x14ac:dyDescent="0.2">
      <c r="A2415" s="32"/>
      <c r="B2415" s="45" t="e">
        <f>VLOOKUP($A2415,EVID_OSEVU!$A$1:$M$4972,2,FALSE)</f>
        <v>#N/A</v>
      </c>
      <c r="C2415" s="45" t="e">
        <f>VLOOKUP($A2415,EVID_OSEVU!$A$1:$M$4972,3,FALSE)</f>
        <v>#N/A</v>
      </c>
      <c r="D2415" s="45" t="e">
        <f>VLOOKUP($A2415,EVID_OSEVU!$A$1:$M$4972,4,FALSE)</f>
        <v>#N/A</v>
      </c>
      <c r="E2415" s="45" t="e">
        <f>VLOOKUP($A2415,EVID_OSEVU!$A$1:$M$4972,7,FALSE)</f>
        <v>#N/A</v>
      </c>
      <c r="F2415" s="45" t="e">
        <f>VLOOKUP($A2415,EVID_OSEVU!$A$1:$M$4972,8,FALSE)</f>
        <v>#N/A</v>
      </c>
      <c r="G2415" s="45" t="e">
        <f>VLOOKUP($A2415,EVID_OSEVU!$A$1:$M$4972,11,FALSE)</f>
        <v>#N/A</v>
      </c>
      <c r="H2415" s="35"/>
      <c r="I2415" s="48"/>
      <c r="J2415" s="33" t="e">
        <f>VLOOKUP($A2415,EVID_OSEVU!$A$1:$M$4972,11,FALSE)</f>
        <v>#N/A</v>
      </c>
      <c r="K2415" s="39"/>
      <c r="L2415" s="49"/>
      <c r="M2415" s="89" t="e">
        <f t="shared" si="37"/>
        <v>#N/A</v>
      </c>
      <c r="N2415" s="50"/>
      <c r="O2415" s="37" t="e">
        <f>VLOOKUP(EVID_HNOJENI!N2415,HNOJIVA_ALL!$A$2:$Z$3303,4,FALSE)</f>
        <v>#N/A</v>
      </c>
      <c r="P2415" s="51" t="e">
        <f>ROUND(VLOOKUP(EVID_HNOJENI!N2415,HNOJIVA_ALL!$A$2:$Z$3303,14,FALSE)*K2415*IF(L2415="t",10,IF(L2415="kg",0.01,IF(L2415="q",1,IF(L2415="l",0.01*VLOOKUP(EVID_HNOJENI!N2415,HNOJIVA_ALL!$A$2:$AE$3303,31,FALSE),"CHYBA")))),2)</f>
        <v>#N/A</v>
      </c>
      <c r="Q2415" s="51" t="e">
        <f>ROUND(VLOOKUP(EVID_HNOJENI!N2415,HNOJIVA_ALL!$A$2:$Z$3303,15,FALSE)*K2415*IF(L2415="t",10,IF(L2415="kg",0.01,IF(L2415="q",1,IF(L2415="l",0.01*VLOOKUP(EVID_HNOJENI!N2415,HNOJIVA_ALL!$A$2:$AE$3303,31,FALSE),"CHYBA")))),2)</f>
        <v>#N/A</v>
      </c>
      <c r="R2415" s="51" t="e">
        <f>ROUND(VLOOKUP(EVID_HNOJENI!N2415,HNOJIVA_ALL!$A$2:$Z$3303,16,FALSE)*K2415*IF(L2415="t",10,IF(L2415="kg",0.01,IF(L2415="q",1,IF(L2415="l",0.01*VLOOKUP(EVID_HNOJENI!N2415,HNOJIVA_ALL!$A$2:$AE$3303,31,FALSE),"CHYBA")))),2)</f>
        <v>#N/A</v>
      </c>
      <c r="S2415" s="51" t="e">
        <f>ROUND(VLOOKUP(EVID_HNOJENI!N2415,HNOJIVA_ALL!$A$2:$Z$3303,18,FALSE)*K2415*IF(L2415="t",10,IF(L2415="kg",0.01,IF(L2415="q",1,IF(L2415="l",0.01*VLOOKUP(EVID_HNOJENI!N2415,HNOJIVA_ALL!$A$2:$AE$3303,31,FALSE),"CHYBA")))),2)</f>
        <v>#N/A</v>
      </c>
      <c r="T2415" s="51" t="e">
        <f>ROUND(VLOOKUP(EVID_HNOJENI!N2415,HNOJIVA_ALL!$A$2:$Z$3303,17,FALSE)*K2415*IF(L2415="t",10,IF(L2415="kg",0.01,IF(L2415="q",1,IF(L2415="l",0.01*VLOOKUP(EVID_HNOJENI!N2415,HNOJIVA_ALL!$A$2:$AE$3303,31,FALSE),"CHYBA")))),2)</f>
        <v>#N/A</v>
      </c>
      <c r="U2415" s="51" t="e">
        <f>ROUND(VLOOKUP(EVID_HNOJENI!N2415,HNOJIVA_ALL!$A$2:$Z$3303,20,FALSE)*K2415*IF(L2415="t",10,IF(L2415="kg",0.01,IF(L2415="q",1,IF(L2415="l",0.01*VLOOKUP(EVID_HNOJENI!N2415,HNOJIVA_ALL!$A$2:$AE$3303,31,FALSE),"CHYBA")))),2)</f>
        <v>#N/A</v>
      </c>
    </row>
    <row r="2416" spans="1:21" x14ac:dyDescent="0.2">
      <c r="A2416" s="32"/>
      <c r="B2416" s="45" t="e">
        <f>VLOOKUP($A2416,EVID_OSEVU!$A$1:$M$4972,2,FALSE)</f>
        <v>#N/A</v>
      </c>
      <c r="C2416" s="45" t="e">
        <f>VLOOKUP($A2416,EVID_OSEVU!$A$1:$M$4972,3,FALSE)</f>
        <v>#N/A</v>
      </c>
      <c r="D2416" s="45" t="e">
        <f>VLOOKUP($A2416,EVID_OSEVU!$A$1:$M$4972,4,FALSE)</f>
        <v>#N/A</v>
      </c>
      <c r="E2416" s="45" t="e">
        <f>VLOOKUP($A2416,EVID_OSEVU!$A$1:$M$4972,7,FALSE)</f>
        <v>#N/A</v>
      </c>
      <c r="F2416" s="45" t="e">
        <f>VLOOKUP($A2416,EVID_OSEVU!$A$1:$M$4972,8,FALSE)</f>
        <v>#N/A</v>
      </c>
      <c r="G2416" s="45" t="e">
        <f>VLOOKUP($A2416,EVID_OSEVU!$A$1:$M$4972,11,FALSE)</f>
        <v>#N/A</v>
      </c>
      <c r="H2416" s="35"/>
      <c r="I2416" s="48"/>
      <c r="J2416" s="33" t="e">
        <f>VLOOKUP($A2416,EVID_OSEVU!$A$1:$M$4972,11,FALSE)</f>
        <v>#N/A</v>
      </c>
      <c r="K2416" s="39"/>
      <c r="L2416" s="49"/>
      <c r="M2416" s="89" t="e">
        <f t="shared" si="37"/>
        <v>#N/A</v>
      </c>
      <c r="N2416" s="50"/>
      <c r="O2416" s="37" t="e">
        <f>VLOOKUP(EVID_HNOJENI!N2416,HNOJIVA_ALL!$A$2:$Z$3303,4,FALSE)</f>
        <v>#N/A</v>
      </c>
      <c r="P2416" s="51" t="e">
        <f>ROUND(VLOOKUP(EVID_HNOJENI!N2416,HNOJIVA_ALL!$A$2:$Z$3303,14,FALSE)*K2416*IF(L2416="t",10,IF(L2416="kg",0.01,IF(L2416="q",1,IF(L2416="l",0.01*VLOOKUP(EVID_HNOJENI!N2416,HNOJIVA_ALL!$A$2:$AE$3303,31,FALSE),"CHYBA")))),2)</f>
        <v>#N/A</v>
      </c>
      <c r="Q2416" s="51" t="e">
        <f>ROUND(VLOOKUP(EVID_HNOJENI!N2416,HNOJIVA_ALL!$A$2:$Z$3303,15,FALSE)*K2416*IF(L2416="t",10,IF(L2416="kg",0.01,IF(L2416="q",1,IF(L2416="l",0.01*VLOOKUP(EVID_HNOJENI!N2416,HNOJIVA_ALL!$A$2:$AE$3303,31,FALSE),"CHYBA")))),2)</f>
        <v>#N/A</v>
      </c>
      <c r="R2416" s="51" t="e">
        <f>ROUND(VLOOKUP(EVID_HNOJENI!N2416,HNOJIVA_ALL!$A$2:$Z$3303,16,FALSE)*K2416*IF(L2416="t",10,IF(L2416="kg",0.01,IF(L2416="q",1,IF(L2416="l",0.01*VLOOKUP(EVID_HNOJENI!N2416,HNOJIVA_ALL!$A$2:$AE$3303,31,FALSE),"CHYBA")))),2)</f>
        <v>#N/A</v>
      </c>
      <c r="S2416" s="51" t="e">
        <f>ROUND(VLOOKUP(EVID_HNOJENI!N2416,HNOJIVA_ALL!$A$2:$Z$3303,18,FALSE)*K2416*IF(L2416="t",10,IF(L2416="kg",0.01,IF(L2416="q",1,IF(L2416="l",0.01*VLOOKUP(EVID_HNOJENI!N2416,HNOJIVA_ALL!$A$2:$AE$3303,31,FALSE),"CHYBA")))),2)</f>
        <v>#N/A</v>
      </c>
      <c r="T2416" s="51" t="e">
        <f>ROUND(VLOOKUP(EVID_HNOJENI!N2416,HNOJIVA_ALL!$A$2:$Z$3303,17,FALSE)*K2416*IF(L2416="t",10,IF(L2416="kg",0.01,IF(L2416="q",1,IF(L2416="l",0.01*VLOOKUP(EVID_HNOJENI!N2416,HNOJIVA_ALL!$A$2:$AE$3303,31,FALSE),"CHYBA")))),2)</f>
        <v>#N/A</v>
      </c>
      <c r="U2416" s="51" t="e">
        <f>ROUND(VLOOKUP(EVID_HNOJENI!N2416,HNOJIVA_ALL!$A$2:$Z$3303,20,FALSE)*K2416*IF(L2416="t",10,IF(L2416="kg",0.01,IF(L2416="q",1,IF(L2416="l",0.01*VLOOKUP(EVID_HNOJENI!N2416,HNOJIVA_ALL!$A$2:$AE$3303,31,FALSE),"CHYBA")))),2)</f>
        <v>#N/A</v>
      </c>
    </row>
    <row r="2417" spans="1:21" x14ac:dyDescent="0.2">
      <c r="A2417" s="32"/>
      <c r="B2417" s="45" t="e">
        <f>VLOOKUP($A2417,EVID_OSEVU!$A$1:$M$4972,2,FALSE)</f>
        <v>#N/A</v>
      </c>
      <c r="C2417" s="45" t="e">
        <f>VLOOKUP($A2417,EVID_OSEVU!$A$1:$M$4972,3,FALSE)</f>
        <v>#N/A</v>
      </c>
      <c r="D2417" s="45" t="e">
        <f>VLOOKUP($A2417,EVID_OSEVU!$A$1:$M$4972,4,FALSE)</f>
        <v>#N/A</v>
      </c>
      <c r="E2417" s="45" t="e">
        <f>VLOOKUP($A2417,EVID_OSEVU!$A$1:$M$4972,7,FALSE)</f>
        <v>#N/A</v>
      </c>
      <c r="F2417" s="45" t="e">
        <f>VLOOKUP($A2417,EVID_OSEVU!$A$1:$M$4972,8,FALSE)</f>
        <v>#N/A</v>
      </c>
      <c r="G2417" s="45" t="e">
        <f>VLOOKUP($A2417,EVID_OSEVU!$A$1:$M$4972,11,FALSE)</f>
        <v>#N/A</v>
      </c>
      <c r="H2417" s="35"/>
      <c r="I2417" s="48"/>
      <c r="J2417" s="33" t="e">
        <f>VLOOKUP($A2417,EVID_OSEVU!$A$1:$M$4972,11,FALSE)</f>
        <v>#N/A</v>
      </c>
      <c r="K2417" s="39"/>
      <c r="L2417" s="49"/>
      <c r="M2417" s="89" t="e">
        <f t="shared" si="37"/>
        <v>#N/A</v>
      </c>
      <c r="N2417" s="50"/>
      <c r="O2417" s="37" t="e">
        <f>VLOOKUP(EVID_HNOJENI!N2417,HNOJIVA_ALL!$A$2:$Z$3303,4,FALSE)</f>
        <v>#N/A</v>
      </c>
      <c r="P2417" s="51" t="e">
        <f>ROUND(VLOOKUP(EVID_HNOJENI!N2417,HNOJIVA_ALL!$A$2:$Z$3303,14,FALSE)*K2417*IF(L2417="t",10,IF(L2417="kg",0.01,IF(L2417="q",1,IF(L2417="l",0.01*VLOOKUP(EVID_HNOJENI!N2417,HNOJIVA_ALL!$A$2:$AE$3303,31,FALSE),"CHYBA")))),2)</f>
        <v>#N/A</v>
      </c>
      <c r="Q2417" s="51" t="e">
        <f>ROUND(VLOOKUP(EVID_HNOJENI!N2417,HNOJIVA_ALL!$A$2:$Z$3303,15,FALSE)*K2417*IF(L2417="t",10,IF(L2417="kg",0.01,IF(L2417="q",1,IF(L2417="l",0.01*VLOOKUP(EVID_HNOJENI!N2417,HNOJIVA_ALL!$A$2:$AE$3303,31,FALSE),"CHYBA")))),2)</f>
        <v>#N/A</v>
      </c>
      <c r="R2417" s="51" t="e">
        <f>ROUND(VLOOKUP(EVID_HNOJENI!N2417,HNOJIVA_ALL!$A$2:$Z$3303,16,FALSE)*K2417*IF(L2417="t",10,IF(L2417="kg",0.01,IF(L2417="q",1,IF(L2417="l",0.01*VLOOKUP(EVID_HNOJENI!N2417,HNOJIVA_ALL!$A$2:$AE$3303,31,FALSE),"CHYBA")))),2)</f>
        <v>#N/A</v>
      </c>
      <c r="S2417" s="51" t="e">
        <f>ROUND(VLOOKUP(EVID_HNOJENI!N2417,HNOJIVA_ALL!$A$2:$Z$3303,18,FALSE)*K2417*IF(L2417="t",10,IF(L2417="kg",0.01,IF(L2417="q",1,IF(L2417="l",0.01*VLOOKUP(EVID_HNOJENI!N2417,HNOJIVA_ALL!$A$2:$AE$3303,31,FALSE),"CHYBA")))),2)</f>
        <v>#N/A</v>
      </c>
      <c r="T2417" s="51" t="e">
        <f>ROUND(VLOOKUP(EVID_HNOJENI!N2417,HNOJIVA_ALL!$A$2:$Z$3303,17,FALSE)*K2417*IF(L2417="t",10,IF(L2417="kg",0.01,IF(L2417="q",1,IF(L2417="l",0.01*VLOOKUP(EVID_HNOJENI!N2417,HNOJIVA_ALL!$A$2:$AE$3303,31,FALSE),"CHYBA")))),2)</f>
        <v>#N/A</v>
      </c>
      <c r="U2417" s="51" t="e">
        <f>ROUND(VLOOKUP(EVID_HNOJENI!N2417,HNOJIVA_ALL!$A$2:$Z$3303,20,FALSE)*K2417*IF(L2417="t",10,IF(L2417="kg",0.01,IF(L2417="q",1,IF(L2417="l",0.01*VLOOKUP(EVID_HNOJENI!N2417,HNOJIVA_ALL!$A$2:$AE$3303,31,FALSE),"CHYBA")))),2)</f>
        <v>#N/A</v>
      </c>
    </row>
    <row r="2418" spans="1:21" x14ac:dyDescent="0.2">
      <c r="A2418" s="32"/>
      <c r="B2418" s="45" t="e">
        <f>VLOOKUP($A2418,EVID_OSEVU!$A$1:$M$4972,2,FALSE)</f>
        <v>#N/A</v>
      </c>
      <c r="C2418" s="45" t="e">
        <f>VLOOKUP($A2418,EVID_OSEVU!$A$1:$M$4972,3,FALSE)</f>
        <v>#N/A</v>
      </c>
      <c r="D2418" s="45" t="e">
        <f>VLOOKUP($A2418,EVID_OSEVU!$A$1:$M$4972,4,FALSE)</f>
        <v>#N/A</v>
      </c>
      <c r="E2418" s="45" t="e">
        <f>VLOOKUP($A2418,EVID_OSEVU!$A$1:$M$4972,7,FALSE)</f>
        <v>#N/A</v>
      </c>
      <c r="F2418" s="45" t="e">
        <f>VLOOKUP($A2418,EVID_OSEVU!$A$1:$M$4972,8,FALSE)</f>
        <v>#N/A</v>
      </c>
      <c r="G2418" s="45" t="e">
        <f>VLOOKUP($A2418,EVID_OSEVU!$A$1:$M$4972,11,FALSE)</f>
        <v>#N/A</v>
      </c>
      <c r="H2418" s="35"/>
      <c r="I2418" s="48"/>
      <c r="J2418" s="33" t="e">
        <f>VLOOKUP($A2418,EVID_OSEVU!$A$1:$M$4972,11,FALSE)</f>
        <v>#N/A</v>
      </c>
      <c r="K2418" s="39"/>
      <c r="L2418" s="49"/>
      <c r="M2418" s="89" t="e">
        <f t="shared" si="37"/>
        <v>#N/A</v>
      </c>
      <c r="N2418" s="50"/>
      <c r="O2418" s="37" t="e">
        <f>VLOOKUP(EVID_HNOJENI!N2418,HNOJIVA_ALL!$A$2:$Z$3303,4,FALSE)</f>
        <v>#N/A</v>
      </c>
      <c r="P2418" s="51" t="e">
        <f>ROUND(VLOOKUP(EVID_HNOJENI!N2418,HNOJIVA_ALL!$A$2:$Z$3303,14,FALSE)*K2418*IF(L2418="t",10,IF(L2418="kg",0.01,IF(L2418="q",1,IF(L2418="l",0.01*VLOOKUP(EVID_HNOJENI!N2418,HNOJIVA_ALL!$A$2:$AE$3303,31,FALSE),"CHYBA")))),2)</f>
        <v>#N/A</v>
      </c>
      <c r="Q2418" s="51" t="e">
        <f>ROUND(VLOOKUP(EVID_HNOJENI!N2418,HNOJIVA_ALL!$A$2:$Z$3303,15,FALSE)*K2418*IF(L2418="t",10,IF(L2418="kg",0.01,IF(L2418="q",1,IF(L2418="l",0.01*VLOOKUP(EVID_HNOJENI!N2418,HNOJIVA_ALL!$A$2:$AE$3303,31,FALSE),"CHYBA")))),2)</f>
        <v>#N/A</v>
      </c>
      <c r="R2418" s="51" t="e">
        <f>ROUND(VLOOKUP(EVID_HNOJENI!N2418,HNOJIVA_ALL!$A$2:$Z$3303,16,FALSE)*K2418*IF(L2418="t",10,IF(L2418="kg",0.01,IF(L2418="q",1,IF(L2418="l",0.01*VLOOKUP(EVID_HNOJENI!N2418,HNOJIVA_ALL!$A$2:$AE$3303,31,FALSE),"CHYBA")))),2)</f>
        <v>#N/A</v>
      </c>
      <c r="S2418" s="51" t="e">
        <f>ROUND(VLOOKUP(EVID_HNOJENI!N2418,HNOJIVA_ALL!$A$2:$Z$3303,18,FALSE)*K2418*IF(L2418="t",10,IF(L2418="kg",0.01,IF(L2418="q",1,IF(L2418="l",0.01*VLOOKUP(EVID_HNOJENI!N2418,HNOJIVA_ALL!$A$2:$AE$3303,31,FALSE),"CHYBA")))),2)</f>
        <v>#N/A</v>
      </c>
      <c r="T2418" s="51" t="e">
        <f>ROUND(VLOOKUP(EVID_HNOJENI!N2418,HNOJIVA_ALL!$A$2:$Z$3303,17,FALSE)*K2418*IF(L2418="t",10,IF(L2418="kg",0.01,IF(L2418="q",1,IF(L2418="l",0.01*VLOOKUP(EVID_HNOJENI!N2418,HNOJIVA_ALL!$A$2:$AE$3303,31,FALSE),"CHYBA")))),2)</f>
        <v>#N/A</v>
      </c>
      <c r="U2418" s="51" t="e">
        <f>ROUND(VLOOKUP(EVID_HNOJENI!N2418,HNOJIVA_ALL!$A$2:$Z$3303,20,FALSE)*K2418*IF(L2418="t",10,IF(L2418="kg",0.01,IF(L2418="q",1,IF(L2418="l",0.01*VLOOKUP(EVID_HNOJENI!N2418,HNOJIVA_ALL!$A$2:$AE$3303,31,FALSE),"CHYBA")))),2)</f>
        <v>#N/A</v>
      </c>
    </row>
    <row r="2419" spans="1:21" x14ac:dyDescent="0.2">
      <c r="A2419" s="32"/>
      <c r="B2419" s="45" t="e">
        <f>VLOOKUP($A2419,EVID_OSEVU!$A$1:$M$4972,2,FALSE)</f>
        <v>#N/A</v>
      </c>
      <c r="C2419" s="45" t="e">
        <f>VLOOKUP($A2419,EVID_OSEVU!$A$1:$M$4972,3,FALSE)</f>
        <v>#N/A</v>
      </c>
      <c r="D2419" s="45" t="e">
        <f>VLOOKUP($A2419,EVID_OSEVU!$A$1:$M$4972,4,FALSE)</f>
        <v>#N/A</v>
      </c>
      <c r="E2419" s="45" t="e">
        <f>VLOOKUP($A2419,EVID_OSEVU!$A$1:$M$4972,7,FALSE)</f>
        <v>#N/A</v>
      </c>
      <c r="F2419" s="45" t="e">
        <f>VLOOKUP($A2419,EVID_OSEVU!$A$1:$M$4972,8,FALSE)</f>
        <v>#N/A</v>
      </c>
      <c r="G2419" s="45" t="e">
        <f>VLOOKUP($A2419,EVID_OSEVU!$A$1:$M$4972,11,FALSE)</f>
        <v>#N/A</v>
      </c>
      <c r="H2419" s="35"/>
      <c r="I2419" s="48"/>
      <c r="J2419" s="33" t="e">
        <f>VLOOKUP($A2419,EVID_OSEVU!$A$1:$M$4972,11,FALSE)</f>
        <v>#N/A</v>
      </c>
      <c r="K2419" s="39"/>
      <c r="L2419" s="49"/>
      <c r="M2419" s="89" t="e">
        <f t="shared" si="37"/>
        <v>#N/A</v>
      </c>
      <c r="N2419" s="50"/>
      <c r="O2419" s="37" t="e">
        <f>VLOOKUP(EVID_HNOJENI!N2419,HNOJIVA_ALL!$A$2:$Z$3303,4,FALSE)</f>
        <v>#N/A</v>
      </c>
      <c r="P2419" s="51" t="e">
        <f>ROUND(VLOOKUP(EVID_HNOJENI!N2419,HNOJIVA_ALL!$A$2:$Z$3303,14,FALSE)*K2419*IF(L2419="t",10,IF(L2419="kg",0.01,IF(L2419="q",1,IF(L2419="l",0.01*VLOOKUP(EVID_HNOJENI!N2419,HNOJIVA_ALL!$A$2:$AE$3303,31,FALSE),"CHYBA")))),2)</f>
        <v>#N/A</v>
      </c>
      <c r="Q2419" s="51" t="e">
        <f>ROUND(VLOOKUP(EVID_HNOJENI!N2419,HNOJIVA_ALL!$A$2:$Z$3303,15,FALSE)*K2419*IF(L2419="t",10,IF(L2419="kg",0.01,IF(L2419="q",1,IF(L2419="l",0.01*VLOOKUP(EVID_HNOJENI!N2419,HNOJIVA_ALL!$A$2:$AE$3303,31,FALSE),"CHYBA")))),2)</f>
        <v>#N/A</v>
      </c>
      <c r="R2419" s="51" t="e">
        <f>ROUND(VLOOKUP(EVID_HNOJENI!N2419,HNOJIVA_ALL!$A$2:$Z$3303,16,FALSE)*K2419*IF(L2419="t",10,IF(L2419="kg",0.01,IF(L2419="q",1,IF(L2419="l",0.01*VLOOKUP(EVID_HNOJENI!N2419,HNOJIVA_ALL!$A$2:$AE$3303,31,FALSE),"CHYBA")))),2)</f>
        <v>#N/A</v>
      </c>
      <c r="S2419" s="51" t="e">
        <f>ROUND(VLOOKUP(EVID_HNOJENI!N2419,HNOJIVA_ALL!$A$2:$Z$3303,18,FALSE)*K2419*IF(L2419="t",10,IF(L2419="kg",0.01,IF(L2419="q",1,IF(L2419="l",0.01*VLOOKUP(EVID_HNOJENI!N2419,HNOJIVA_ALL!$A$2:$AE$3303,31,FALSE),"CHYBA")))),2)</f>
        <v>#N/A</v>
      </c>
      <c r="T2419" s="51" t="e">
        <f>ROUND(VLOOKUP(EVID_HNOJENI!N2419,HNOJIVA_ALL!$A$2:$Z$3303,17,FALSE)*K2419*IF(L2419="t",10,IF(L2419="kg",0.01,IF(L2419="q",1,IF(L2419="l",0.01*VLOOKUP(EVID_HNOJENI!N2419,HNOJIVA_ALL!$A$2:$AE$3303,31,FALSE),"CHYBA")))),2)</f>
        <v>#N/A</v>
      </c>
      <c r="U2419" s="51" t="e">
        <f>ROUND(VLOOKUP(EVID_HNOJENI!N2419,HNOJIVA_ALL!$A$2:$Z$3303,20,FALSE)*K2419*IF(L2419="t",10,IF(L2419="kg",0.01,IF(L2419="q",1,IF(L2419="l",0.01*VLOOKUP(EVID_HNOJENI!N2419,HNOJIVA_ALL!$A$2:$AE$3303,31,FALSE),"CHYBA")))),2)</f>
        <v>#N/A</v>
      </c>
    </row>
    <row r="2420" spans="1:21" x14ac:dyDescent="0.2">
      <c r="A2420" s="32"/>
      <c r="B2420" s="45" t="e">
        <f>VLOOKUP($A2420,EVID_OSEVU!$A$1:$M$4972,2,FALSE)</f>
        <v>#N/A</v>
      </c>
      <c r="C2420" s="45" t="e">
        <f>VLOOKUP($A2420,EVID_OSEVU!$A$1:$M$4972,3,FALSE)</f>
        <v>#N/A</v>
      </c>
      <c r="D2420" s="45" t="e">
        <f>VLOOKUP($A2420,EVID_OSEVU!$A$1:$M$4972,4,FALSE)</f>
        <v>#N/A</v>
      </c>
      <c r="E2420" s="45" t="e">
        <f>VLOOKUP($A2420,EVID_OSEVU!$A$1:$M$4972,7,FALSE)</f>
        <v>#N/A</v>
      </c>
      <c r="F2420" s="45" t="e">
        <f>VLOOKUP($A2420,EVID_OSEVU!$A$1:$M$4972,8,FALSE)</f>
        <v>#N/A</v>
      </c>
      <c r="G2420" s="45" t="e">
        <f>VLOOKUP($A2420,EVID_OSEVU!$A$1:$M$4972,11,FALSE)</f>
        <v>#N/A</v>
      </c>
      <c r="H2420" s="35"/>
      <c r="I2420" s="48"/>
      <c r="J2420" s="33" t="e">
        <f>VLOOKUP($A2420,EVID_OSEVU!$A$1:$M$4972,11,FALSE)</f>
        <v>#N/A</v>
      </c>
      <c r="K2420" s="39"/>
      <c r="L2420" s="49"/>
      <c r="M2420" s="89" t="e">
        <f t="shared" si="37"/>
        <v>#N/A</v>
      </c>
      <c r="N2420" s="50"/>
      <c r="O2420" s="37" t="e">
        <f>VLOOKUP(EVID_HNOJENI!N2420,HNOJIVA_ALL!$A$2:$Z$3303,4,FALSE)</f>
        <v>#N/A</v>
      </c>
      <c r="P2420" s="51" t="e">
        <f>ROUND(VLOOKUP(EVID_HNOJENI!N2420,HNOJIVA_ALL!$A$2:$Z$3303,14,FALSE)*K2420*IF(L2420="t",10,IF(L2420="kg",0.01,IF(L2420="q",1,IF(L2420="l",0.01*VLOOKUP(EVID_HNOJENI!N2420,HNOJIVA_ALL!$A$2:$AE$3303,31,FALSE),"CHYBA")))),2)</f>
        <v>#N/A</v>
      </c>
      <c r="Q2420" s="51" t="e">
        <f>ROUND(VLOOKUP(EVID_HNOJENI!N2420,HNOJIVA_ALL!$A$2:$Z$3303,15,FALSE)*K2420*IF(L2420="t",10,IF(L2420="kg",0.01,IF(L2420="q",1,IF(L2420="l",0.01*VLOOKUP(EVID_HNOJENI!N2420,HNOJIVA_ALL!$A$2:$AE$3303,31,FALSE),"CHYBA")))),2)</f>
        <v>#N/A</v>
      </c>
      <c r="R2420" s="51" t="e">
        <f>ROUND(VLOOKUP(EVID_HNOJENI!N2420,HNOJIVA_ALL!$A$2:$Z$3303,16,FALSE)*K2420*IF(L2420="t",10,IF(L2420="kg",0.01,IF(L2420="q",1,IF(L2420="l",0.01*VLOOKUP(EVID_HNOJENI!N2420,HNOJIVA_ALL!$A$2:$AE$3303,31,FALSE),"CHYBA")))),2)</f>
        <v>#N/A</v>
      </c>
      <c r="S2420" s="51" t="e">
        <f>ROUND(VLOOKUP(EVID_HNOJENI!N2420,HNOJIVA_ALL!$A$2:$Z$3303,18,FALSE)*K2420*IF(L2420="t",10,IF(L2420="kg",0.01,IF(L2420="q",1,IF(L2420="l",0.01*VLOOKUP(EVID_HNOJENI!N2420,HNOJIVA_ALL!$A$2:$AE$3303,31,FALSE),"CHYBA")))),2)</f>
        <v>#N/A</v>
      </c>
      <c r="T2420" s="51" t="e">
        <f>ROUND(VLOOKUP(EVID_HNOJENI!N2420,HNOJIVA_ALL!$A$2:$Z$3303,17,FALSE)*K2420*IF(L2420="t",10,IF(L2420="kg",0.01,IF(L2420="q",1,IF(L2420="l",0.01*VLOOKUP(EVID_HNOJENI!N2420,HNOJIVA_ALL!$A$2:$AE$3303,31,FALSE),"CHYBA")))),2)</f>
        <v>#N/A</v>
      </c>
      <c r="U2420" s="51" t="e">
        <f>ROUND(VLOOKUP(EVID_HNOJENI!N2420,HNOJIVA_ALL!$A$2:$Z$3303,20,FALSE)*K2420*IF(L2420="t",10,IF(L2420="kg",0.01,IF(L2420="q",1,IF(L2420="l",0.01*VLOOKUP(EVID_HNOJENI!N2420,HNOJIVA_ALL!$A$2:$AE$3303,31,FALSE),"CHYBA")))),2)</f>
        <v>#N/A</v>
      </c>
    </row>
    <row r="2421" spans="1:21" x14ac:dyDescent="0.2">
      <c r="A2421" s="32"/>
      <c r="B2421" s="45" t="e">
        <f>VLOOKUP($A2421,EVID_OSEVU!$A$1:$M$4972,2,FALSE)</f>
        <v>#N/A</v>
      </c>
      <c r="C2421" s="45" t="e">
        <f>VLOOKUP($A2421,EVID_OSEVU!$A$1:$M$4972,3,FALSE)</f>
        <v>#N/A</v>
      </c>
      <c r="D2421" s="45" t="e">
        <f>VLOOKUP($A2421,EVID_OSEVU!$A$1:$M$4972,4,FALSE)</f>
        <v>#N/A</v>
      </c>
      <c r="E2421" s="45" t="e">
        <f>VLOOKUP($A2421,EVID_OSEVU!$A$1:$M$4972,7,FALSE)</f>
        <v>#N/A</v>
      </c>
      <c r="F2421" s="45" t="e">
        <f>VLOOKUP($A2421,EVID_OSEVU!$A$1:$M$4972,8,FALSE)</f>
        <v>#N/A</v>
      </c>
      <c r="G2421" s="45" t="e">
        <f>VLOOKUP($A2421,EVID_OSEVU!$A$1:$M$4972,11,FALSE)</f>
        <v>#N/A</v>
      </c>
      <c r="H2421" s="35"/>
      <c r="I2421" s="48"/>
      <c r="J2421" s="33" t="e">
        <f>VLOOKUP($A2421,EVID_OSEVU!$A$1:$M$4972,11,FALSE)</f>
        <v>#N/A</v>
      </c>
      <c r="K2421" s="39"/>
      <c r="L2421" s="49"/>
      <c r="M2421" s="89" t="e">
        <f t="shared" si="37"/>
        <v>#N/A</v>
      </c>
      <c r="N2421" s="50"/>
      <c r="O2421" s="37" t="e">
        <f>VLOOKUP(EVID_HNOJENI!N2421,HNOJIVA_ALL!$A$2:$Z$3303,4,FALSE)</f>
        <v>#N/A</v>
      </c>
      <c r="P2421" s="51" t="e">
        <f>ROUND(VLOOKUP(EVID_HNOJENI!N2421,HNOJIVA_ALL!$A$2:$Z$3303,14,FALSE)*K2421*IF(L2421="t",10,IF(L2421="kg",0.01,IF(L2421="q",1,IF(L2421="l",0.01*VLOOKUP(EVID_HNOJENI!N2421,HNOJIVA_ALL!$A$2:$AE$3303,31,FALSE),"CHYBA")))),2)</f>
        <v>#N/A</v>
      </c>
      <c r="Q2421" s="51" t="e">
        <f>ROUND(VLOOKUP(EVID_HNOJENI!N2421,HNOJIVA_ALL!$A$2:$Z$3303,15,FALSE)*K2421*IF(L2421="t",10,IF(L2421="kg",0.01,IF(L2421="q",1,IF(L2421="l",0.01*VLOOKUP(EVID_HNOJENI!N2421,HNOJIVA_ALL!$A$2:$AE$3303,31,FALSE),"CHYBA")))),2)</f>
        <v>#N/A</v>
      </c>
      <c r="R2421" s="51" t="e">
        <f>ROUND(VLOOKUP(EVID_HNOJENI!N2421,HNOJIVA_ALL!$A$2:$Z$3303,16,FALSE)*K2421*IF(L2421="t",10,IF(L2421="kg",0.01,IF(L2421="q",1,IF(L2421="l",0.01*VLOOKUP(EVID_HNOJENI!N2421,HNOJIVA_ALL!$A$2:$AE$3303,31,FALSE),"CHYBA")))),2)</f>
        <v>#N/A</v>
      </c>
      <c r="S2421" s="51" t="e">
        <f>ROUND(VLOOKUP(EVID_HNOJENI!N2421,HNOJIVA_ALL!$A$2:$Z$3303,18,FALSE)*K2421*IF(L2421="t",10,IF(L2421="kg",0.01,IF(L2421="q",1,IF(L2421="l",0.01*VLOOKUP(EVID_HNOJENI!N2421,HNOJIVA_ALL!$A$2:$AE$3303,31,FALSE),"CHYBA")))),2)</f>
        <v>#N/A</v>
      </c>
      <c r="T2421" s="51" t="e">
        <f>ROUND(VLOOKUP(EVID_HNOJENI!N2421,HNOJIVA_ALL!$A$2:$Z$3303,17,FALSE)*K2421*IF(L2421="t",10,IF(L2421="kg",0.01,IF(L2421="q",1,IF(L2421="l",0.01*VLOOKUP(EVID_HNOJENI!N2421,HNOJIVA_ALL!$A$2:$AE$3303,31,FALSE),"CHYBA")))),2)</f>
        <v>#N/A</v>
      </c>
      <c r="U2421" s="51" t="e">
        <f>ROUND(VLOOKUP(EVID_HNOJENI!N2421,HNOJIVA_ALL!$A$2:$Z$3303,20,FALSE)*K2421*IF(L2421="t",10,IF(L2421="kg",0.01,IF(L2421="q",1,IF(L2421="l",0.01*VLOOKUP(EVID_HNOJENI!N2421,HNOJIVA_ALL!$A$2:$AE$3303,31,FALSE),"CHYBA")))),2)</f>
        <v>#N/A</v>
      </c>
    </row>
    <row r="2422" spans="1:21" x14ac:dyDescent="0.2">
      <c r="A2422" s="32"/>
      <c r="B2422" s="45" t="e">
        <f>VLOOKUP($A2422,EVID_OSEVU!$A$1:$M$4972,2,FALSE)</f>
        <v>#N/A</v>
      </c>
      <c r="C2422" s="45" t="e">
        <f>VLOOKUP($A2422,EVID_OSEVU!$A$1:$M$4972,3,FALSE)</f>
        <v>#N/A</v>
      </c>
      <c r="D2422" s="45" t="e">
        <f>VLOOKUP($A2422,EVID_OSEVU!$A$1:$M$4972,4,FALSE)</f>
        <v>#N/A</v>
      </c>
      <c r="E2422" s="45" t="e">
        <f>VLOOKUP($A2422,EVID_OSEVU!$A$1:$M$4972,7,FALSE)</f>
        <v>#N/A</v>
      </c>
      <c r="F2422" s="45" t="e">
        <f>VLOOKUP($A2422,EVID_OSEVU!$A$1:$M$4972,8,FALSE)</f>
        <v>#N/A</v>
      </c>
      <c r="G2422" s="45" t="e">
        <f>VLOOKUP($A2422,EVID_OSEVU!$A$1:$M$4972,11,FALSE)</f>
        <v>#N/A</v>
      </c>
      <c r="H2422" s="35"/>
      <c r="I2422" s="48"/>
      <c r="J2422" s="33" t="e">
        <f>VLOOKUP($A2422,EVID_OSEVU!$A$1:$M$4972,11,FALSE)</f>
        <v>#N/A</v>
      </c>
      <c r="K2422" s="39"/>
      <c r="L2422" s="49"/>
      <c r="M2422" s="89" t="e">
        <f t="shared" si="37"/>
        <v>#N/A</v>
      </c>
      <c r="N2422" s="50"/>
      <c r="O2422" s="37" t="e">
        <f>VLOOKUP(EVID_HNOJENI!N2422,HNOJIVA_ALL!$A$2:$Z$3303,4,FALSE)</f>
        <v>#N/A</v>
      </c>
      <c r="P2422" s="51" t="e">
        <f>ROUND(VLOOKUP(EVID_HNOJENI!N2422,HNOJIVA_ALL!$A$2:$Z$3303,14,FALSE)*K2422*IF(L2422="t",10,IF(L2422="kg",0.01,IF(L2422="q",1,IF(L2422="l",0.01*VLOOKUP(EVID_HNOJENI!N2422,HNOJIVA_ALL!$A$2:$AE$3303,31,FALSE),"CHYBA")))),2)</f>
        <v>#N/A</v>
      </c>
      <c r="Q2422" s="51" t="e">
        <f>ROUND(VLOOKUP(EVID_HNOJENI!N2422,HNOJIVA_ALL!$A$2:$Z$3303,15,FALSE)*K2422*IF(L2422="t",10,IF(L2422="kg",0.01,IF(L2422="q",1,IF(L2422="l",0.01*VLOOKUP(EVID_HNOJENI!N2422,HNOJIVA_ALL!$A$2:$AE$3303,31,FALSE),"CHYBA")))),2)</f>
        <v>#N/A</v>
      </c>
      <c r="R2422" s="51" t="e">
        <f>ROUND(VLOOKUP(EVID_HNOJENI!N2422,HNOJIVA_ALL!$A$2:$Z$3303,16,FALSE)*K2422*IF(L2422="t",10,IF(L2422="kg",0.01,IF(L2422="q",1,IF(L2422="l",0.01*VLOOKUP(EVID_HNOJENI!N2422,HNOJIVA_ALL!$A$2:$AE$3303,31,FALSE),"CHYBA")))),2)</f>
        <v>#N/A</v>
      </c>
      <c r="S2422" s="51" t="e">
        <f>ROUND(VLOOKUP(EVID_HNOJENI!N2422,HNOJIVA_ALL!$A$2:$Z$3303,18,FALSE)*K2422*IF(L2422="t",10,IF(L2422="kg",0.01,IF(L2422="q",1,IF(L2422="l",0.01*VLOOKUP(EVID_HNOJENI!N2422,HNOJIVA_ALL!$A$2:$AE$3303,31,FALSE),"CHYBA")))),2)</f>
        <v>#N/A</v>
      </c>
      <c r="T2422" s="51" t="e">
        <f>ROUND(VLOOKUP(EVID_HNOJENI!N2422,HNOJIVA_ALL!$A$2:$Z$3303,17,FALSE)*K2422*IF(L2422="t",10,IF(L2422="kg",0.01,IF(L2422="q",1,IF(L2422="l",0.01*VLOOKUP(EVID_HNOJENI!N2422,HNOJIVA_ALL!$A$2:$AE$3303,31,FALSE),"CHYBA")))),2)</f>
        <v>#N/A</v>
      </c>
      <c r="U2422" s="51" t="e">
        <f>ROUND(VLOOKUP(EVID_HNOJENI!N2422,HNOJIVA_ALL!$A$2:$Z$3303,20,FALSE)*K2422*IF(L2422="t",10,IF(L2422="kg",0.01,IF(L2422="q",1,IF(L2422="l",0.01*VLOOKUP(EVID_HNOJENI!N2422,HNOJIVA_ALL!$A$2:$AE$3303,31,FALSE),"CHYBA")))),2)</f>
        <v>#N/A</v>
      </c>
    </row>
    <row r="2423" spans="1:21" x14ac:dyDescent="0.2">
      <c r="A2423" s="32"/>
      <c r="B2423" s="45" t="e">
        <f>VLOOKUP($A2423,EVID_OSEVU!$A$1:$M$4972,2,FALSE)</f>
        <v>#N/A</v>
      </c>
      <c r="C2423" s="45" t="e">
        <f>VLOOKUP($A2423,EVID_OSEVU!$A$1:$M$4972,3,FALSE)</f>
        <v>#N/A</v>
      </c>
      <c r="D2423" s="45" t="e">
        <f>VLOOKUP($A2423,EVID_OSEVU!$A$1:$M$4972,4,FALSE)</f>
        <v>#N/A</v>
      </c>
      <c r="E2423" s="45" t="e">
        <f>VLOOKUP($A2423,EVID_OSEVU!$A$1:$M$4972,7,FALSE)</f>
        <v>#N/A</v>
      </c>
      <c r="F2423" s="45" t="e">
        <f>VLOOKUP($A2423,EVID_OSEVU!$A$1:$M$4972,8,FALSE)</f>
        <v>#N/A</v>
      </c>
      <c r="G2423" s="45" t="e">
        <f>VLOOKUP($A2423,EVID_OSEVU!$A$1:$M$4972,11,FALSE)</f>
        <v>#N/A</v>
      </c>
      <c r="H2423" s="35"/>
      <c r="I2423" s="48"/>
      <c r="J2423" s="33" t="e">
        <f>VLOOKUP($A2423,EVID_OSEVU!$A$1:$M$4972,11,FALSE)</f>
        <v>#N/A</v>
      </c>
      <c r="K2423" s="39"/>
      <c r="L2423" s="49"/>
      <c r="M2423" s="89" t="e">
        <f t="shared" si="37"/>
        <v>#N/A</v>
      </c>
      <c r="N2423" s="50"/>
      <c r="O2423" s="37" t="e">
        <f>VLOOKUP(EVID_HNOJENI!N2423,HNOJIVA_ALL!$A$2:$Z$3303,4,FALSE)</f>
        <v>#N/A</v>
      </c>
      <c r="P2423" s="51" t="e">
        <f>ROUND(VLOOKUP(EVID_HNOJENI!N2423,HNOJIVA_ALL!$A$2:$Z$3303,14,FALSE)*K2423*IF(L2423="t",10,IF(L2423="kg",0.01,IF(L2423="q",1,IF(L2423="l",0.01*VLOOKUP(EVID_HNOJENI!N2423,HNOJIVA_ALL!$A$2:$AE$3303,31,FALSE),"CHYBA")))),2)</f>
        <v>#N/A</v>
      </c>
      <c r="Q2423" s="51" t="e">
        <f>ROUND(VLOOKUP(EVID_HNOJENI!N2423,HNOJIVA_ALL!$A$2:$Z$3303,15,FALSE)*K2423*IF(L2423="t",10,IF(L2423="kg",0.01,IF(L2423="q",1,IF(L2423="l",0.01*VLOOKUP(EVID_HNOJENI!N2423,HNOJIVA_ALL!$A$2:$AE$3303,31,FALSE),"CHYBA")))),2)</f>
        <v>#N/A</v>
      </c>
      <c r="R2423" s="51" t="e">
        <f>ROUND(VLOOKUP(EVID_HNOJENI!N2423,HNOJIVA_ALL!$A$2:$Z$3303,16,FALSE)*K2423*IF(L2423="t",10,IF(L2423="kg",0.01,IF(L2423="q",1,IF(L2423="l",0.01*VLOOKUP(EVID_HNOJENI!N2423,HNOJIVA_ALL!$A$2:$AE$3303,31,FALSE),"CHYBA")))),2)</f>
        <v>#N/A</v>
      </c>
      <c r="S2423" s="51" t="e">
        <f>ROUND(VLOOKUP(EVID_HNOJENI!N2423,HNOJIVA_ALL!$A$2:$Z$3303,18,FALSE)*K2423*IF(L2423="t",10,IF(L2423="kg",0.01,IF(L2423="q",1,IF(L2423="l",0.01*VLOOKUP(EVID_HNOJENI!N2423,HNOJIVA_ALL!$A$2:$AE$3303,31,FALSE),"CHYBA")))),2)</f>
        <v>#N/A</v>
      </c>
      <c r="T2423" s="51" t="e">
        <f>ROUND(VLOOKUP(EVID_HNOJENI!N2423,HNOJIVA_ALL!$A$2:$Z$3303,17,FALSE)*K2423*IF(L2423="t",10,IF(L2423="kg",0.01,IF(L2423="q",1,IF(L2423="l",0.01*VLOOKUP(EVID_HNOJENI!N2423,HNOJIVA_ALL!$A$2:$AE$3303,31,FALSE),"CHYBA")))),2)</f>
        <v>#N/A</v>
      </c>
      <c r="U2423" s="51" t="e">
        <f>ROUND(VLOOKUP(EVID_HNOJENI!N2423,HNOJIVA_ALL!$A$2:$Z$3303,20,FALSE)*K2423*IF(L2423="t",10,IF(L2423="kg",0.01,IF(L2423="q",1,IF(L2423="l",0.01*VLOOKUP(EVID_HNOJENI!N2423,HNOJIVA_ALL!$A$2:$AE$3303,31,FALSE),"CHYBA")))),2)</f>
        <v>#N/A</v>
      </c>
    </row>
    <row r="2424" spans="1:21" x14ac:dyDescent="0.2">
      <c r="A2424" s="32"/>
      <c r="B2424" s="45" t="e">
        <f>VLOOKUP($A2424,EVID_OSEVU!$A$1:$M$4972,2,FALSE)</f>
        <v>#N/A</v>
      </c>
      <c r="C2424" s="45" t="e">
        <f>VLOOKUP($A2424,EVID_OSEVU!$A$1:$M$4972,3,FALSE)</f>
        <v>#N/A</v>
      </c>
      <c r="D2424" s="45" t="e">
        <f>VLOOKUP($A2424,EVID_OSEVU!$A$1:$M$4972,4,FALSE)</f>
        <v>#N/A</v>
      </c>
      <c r="E2424" s="45" t="e">
        <f>VLOOKUP($A2424,EVID_OSEVU!$A$1:$M$4972,7,FALSE)</f>
        <v>#N/A</v>
      </c>
      <c r="F2424" s="45" t="e">
        <f>VLOOKUP($A2424,EVID_OSEVU!$A$1:$M$4972,8,FALSE)</f>
        <v>#N/A</v>
      </c>
      <c r="G2424" s="45" t="e">
        <f>VLOOKUP($A2424,EVID_OSEVU!$A$1:$M$4972,11,FALSE)</f>
        <v>#N/A</v>
      </c>
      <c r="H2424" s="35"/>
      <c r="I2424" s="48"/>
      <c r="J2424" s="33" t="e">
        <f>VLOOKUP($A2424,EVID_OSEVU!$A$1:$M$4972,11,FALSE)</f>
        <v>#N/A</v>
      </c>
      <c r="K2424" s="39"/>
      <c r="L2424" s="49"/>
      <c r="M2424" s="89" t="e">
        <f t="shared" si="37"/>
        <v>#N/A</v>
      </c>
      <c r="N2424" s="50"/>
      <c r="O2424" s="37" t="e">
        <f>VLOOKUP(EVID_HNOJENI!N2424,HNOJIVA_ALL!$A$2:$Z$3303,4,FALSE)</f>
        <v>#N/A</v>
      </c>
      <c r="P2424" s="51" t="e">
        <f>ROUND(VLOOKUP(EVID_HNOJENI!N2424,HNOJIVA_ALL!$A$2:$Z$3303,14,FALSE)*K2424*IF(L2424="t",10,IF(L2424="kg",0.01,IF(L2424="q",1,IF(L2424="l",0.01*VLOOKUP(EVID_HNOJENI!N2424,HNOJIVA_ALL!$A$2:$AE$3303,31,FALSE),"CHYBA")))),2)</f>
        <v>#N/A</v>
      </c>
      <c r="Q2424" s="51" t="e">
        <f>ROUND(VLOOKUP(EVID_HNOJENI!N2424,HNOJIVA_ALL!$A$2:$Z$3303,15,FALSE)*K2424*IF(L2424="t",10,IF(L2424="kg",0.01,IF(L2424="q",1,IF(L2424="l",0.01*VLOOKUP(EVID_HNOJENI!N2424,HNOJIVA_ALL!$A$2:$AE$3303,31,FALSE),"CHYBA")))),2)</f>
        <v>#N/A</v>
      </c>
      <c r="R2424" s="51" t="e">
        <f>ROUND(VLOOKUP(EVID_HNOJENI!N2424,HNOJIVA_ALL!$A$2:$Z$3303,16,FALSE)*K2424*IF(L2424="t",10,IF(L2424="kg",0.01,IF(L2424="q",1,IF(L2424="l",0.01*VLOOKUP(EVID_HNOJENI!N2424,HNOJIVA_ALL!$A$2:$AE$3303,31,FALSE),"CHYBA")))),2)</f>
        <v>#N/A</v>
      </c>
      <c r="S2424" s="51" t="e">
        <f>ROUND(VLOOKUP(EVID_HNOJENI!N2424,HNOJIVA_ALL!$A$2:$Z$3303,18,FALSE)*K2424*IF(L2424="t",10,IF(L2424="kg",0.01,IF(L2424="q",1,IF(L2424="l",0.01*VLOOKUP(EVID_HNOJENI!N2424,HNOJIVA_ALL!$A$2:$AE$3303,31,FALSE),"CHYBA")))),2)</f>
        <v>#N/A</v>
      </c>
      <c r="T2424" s="51" t="e">
        <f>ROUND(VLOOKUP(EVID_HNOJENI!N2424,HNOJIVA_ALL!$A$2:$Z$3303,17,FALSE)*K2424*IF(L2424="t",10,IF(L2424="kg",0.01,IF(L2424="q",1,IF(L2424="l",0.01*VLOOKUP(EVID_HNOJENI!N2424,HNOJIVA_ALL!$A$2:$AE$3303,31,FALSE),"CHYBA")))),2)</f>
        <v>#N/A</v>
      </c>
      <c r="U2424" s="51" t="e">
        <f>ROUND(VLOOKUP(EVID_HNOJENI!N2424,HNOJIVA_ALL!$A$2:$Z$3303,20,FALSE)*K2424*IF(L2424="t",10,IF(L2424="kg",0.01,IF(L2424="q",1,IF(L2424="l",0.01*VLOOKUP(EVID_HNOJENI!N2424,HNOJIVA_ALL!$A$2:$AE$3303,31,FALSE),"CHYBA")))),2)</f>
        <v>#N/A</v>
      </c>
    </row>
    <row r="2425" spans="1:21" x14ac:dyDescent="0.2">
      <c r="A2425" s="32"/>
      <c r="B2425" s="45" t="e">
        <f>VLOOKUP($A2425,EVID_OSEVU!$A$1:$M$4972,2,FALSE)</f>
        <v>#N/A</v>
      </c>
      <c r="C2425" s="45" t="e">
        <f>VLOOKUP($A2425,EVID_OSEVU!$A$1:$M$4972,3,FALSE)</f>
        <v>#N/A</v>
      </c>
      <c r="D2425" s="45" t="e">
        <f>VLOOKUP($A2425,EVID_OSEVU!$A$1:$M$4972,4,FALSE)</f>
        <v>#N/A</v>
      </c>
      <c r="E2425" s="45" t="e">
        <f>VLOOKUP($A2425,EVID_OSEVU!$A$1:$M$4972,7,FALSE)</f>
        <v>#N/A</v>
      </c>
      <c r="F2425" s="45" t="e">
        <f>VLOOKUP($A2425,EVID_OSEVU!$A$1:$M$4972,8,FALSE)</f>
        <v>#N/A</v>
      </c>
      <c r="G2425" s="45" t="e">
        <f>VLOOKUP($A2425,EVID_OSEVU!$A$1:$M$4972,11,FALSE)</f>
        <v>#N/A</v>
      </c>
      <c r="H2425" s="35"/>
      <c r="I2425" s="48"/>
      <c r="J2425" s="33" t="e">
        <f>VLOOKUP($A2425,EVID_OSEVU!$A$1:$M$4972,11,FALSE)</f>
        <v>#N/A</v>
      </c>
      <c r="K2425" s="39"/>
      <c r="L2425" s="49"/>
      <c r="M2425" s="89" t="e">
        <f t="shared" si="37"/>
        <v>#N/A</v>
      </c>
      <c r="N2425" s="50"/>
      <c r="O2425" s="37" t="e">
        <f>VLOOKUP(EVID_HNOJENI!N2425,HNOJIVA_ALL!$A$2:$Z$3303,4,FALSE)</f>
        <v>#N/A</v>
      </c>
      <c r="P2425" s="51" t="e">
        <f>ROUND(VLOOKUP(EVID_HNOJENI!N2425,HNOJIVA_ALL!$A$2:$Z$3303,14,FALSE)*K2425*IF(L2425="t",10,IF(L2425="kg",0.01,IF(L2425="q",1,IF(L2425="l",0.01*VLOOKUP(EVID_HNOJENI!N2425,HNOJIVA_ALL!$A$2:$AE$3303,31,FALSE),"CHYBA")))),2)</f>
        <v>#N/A</v>
      </c>
      <c r="Q2425" s="51" t="e">
        <f>ROUND(VLOOKUP(EVID_HNOJENI!N2425,HNOJIVA_ALL!$A$2:$Z$3303,15,FALSE)*K2425*IF(L2425="t",10,IF(L2425="kg",0.01,IF(L2425="q",1,IF(L2425="l",0.01*VLOOKUP(EVID_HNOJENI!N2425,HNOJIVA_ALL!$A$2:$AE$3303,31,FALSE),"CHYBA")))),2)</f>
        <v>#N/A</v>
      </c>
      <c r="R2425" s="51" t="e">
        <f>ROUND(VLOOKUP(EVID_HNOJENI!N2425,HNOJIVA_ALL!$A$2:$Z$3303,16,FALSE)*K2425*IF(L2425="t",10,IF(L2425="kg",0.01,IF(L2425="q",1,IF(L2425="l",0.01*VLOOKUP(EVID_HNOJENI!N2425,HNOJIVA_ALL!$A$2:$AE$3303,31,FALSE),"CHYBA")))),2)</f>
        <v>#N/A</v>
      </c>
      <c r="S2425" s="51" t="e">
        <f>ROUND(VLOOKUP(EVID_HNOJENI!N2425,HNOJIVA_ALL!$A$2:$Z$3303,18,FALSE)*K2425*IF(L2425="t",10,IF(L2425="kg",0.01,IF(L2425="q",1,IF(L2425="l",0.01*VLOOKUP(EVID_HNOJENI!N2425,HNOJIVA_ALL!$A$2:$AE$3303,31,FALSE),"CHYBA")))),2)</f>
        <v>#N/A</v>
      </c>
      <c r="T2425" s="51" t="e">
        <f>ROUND(VLOOKUP(EVID_HNOJENI!N2425,HNOJIVA_ALL!$A$2:$Z$3303,17,FALSE)*K2425*IF(L2425="t",10,IF(L2425="kg",0.01,IF(L2425="q",1,IF(L2425="l",0.01*VLOOKUP(EVID_HNOJENI!N2425,HNOJIVA_ALL!$A$2:$AE$3303,31,FALSE),"CHYBA")))),2)</f>
        <v>#N/A</v>
      </c>
      <c r="U2425" s="51" t="e">
        <f>ROUND(VLOOKUP(EVID_HNOJENI!N2425,HNOJIVA_ALL!$A$2:$Z$3303,20,FALSE)*K2425*IF(L2425="t",10,IF(L2425="kg",0.01,IF(L2425="q",1,IF(L2425="l",0.01*VLOOKUP(EVID_HNOJENI!N2425,HNOJIVA_ALL!$A$2:$AE$3303,31,FALSE),"CHYBA")))),2)</f>
        <v>#N/A</v>
      </c>
    </row>
    <row r="2426" spans="1:21" x14ac:dyDescent="0.2">
      <c r="A2426" s="32"/>
      <c r="B2426" s="45" t="e">
        <f>VLOOKUP($A2426,EVID_OSEVU!$A$1:$M$4972,2,FALSE)</f>
        <v>#N/A</v>
      </c>
      <c r="C2426" s="45" t="e">
        <f>VLOOKUP($A2426,EVID_OSEVU!$A$1:$M$4972,3,FALSE)</f>
        <v>#N/A</v>
      </c>
      <c r="D2426" s="45" t="e">
        <f>VLOOKUP($A2426,EVID_OSEVU!$A$1:$M$4972,4,FALSE)</f>
        <v>#N/A</v>
      </c>
      <c r="E2426" s="45" t="e">
        <f>VLOOKUP($A2426,EVID_OSEVU!$A$1:$M$4972,7,FALSE)</f>
        <v>#N/A</v>
      </c>
      <c r="F2426" s="45" t="e">
        <f>VLOOKUP($A2426,EVID_OSEVU!$A$1:$M$4972,8,FALSE)</f>
        <v>#N/A</v>
      </c>
      <c r="G2426" s="45" t="e">
        <f>VLOOKUP($A2426,EVID_OSEVU!$A$1:$M$4972,11,FALSE)</f>
        <v>#N/A</v>
      </c>
      <c r="H2426" s="35"/>
      <c r="I2426" s="48"/>
      <c r="J2426" s="33" t="e">
        <f>VLOOKUP($A2426,EVID_OSEVU!$A$1:$M$4972,11,FALSE)</f>
        <v>#N/A</v>
      </c>
      <c r="K2426" s="39"/>
      <c r="L2426" s="49"/>
      <c r="M2426" s="89" t="e">
        <f t="shared" si="37"/>
        <v>#N/A</v>
      </c>
      <c r="N2426" s="50"/>
      <c r="O2426" s="37" t="e">
        <f>VLOOKUP(EVID_HNOJENI!N2426,HNOJIVA_ALL!$A$2:$Z$3303,4,FALSE)</f>
        <v>#N/A</v>
      </c>
      <c r="P2426" s="51" t="e">
        <f>ROUND(VLOOKUP(EVID_HNOJENI!N2426,HNOJIVA_ALL!$A$2:$Z$3303,14,FALSE)*K2426*IF(L2426="t",10,IF(L2426="kg",0.01,IF(L2426="q",1,IF(L2426="l",0.01*VLOOKUP(EVID_HNOJENI!N2426,HNOJIVA_ALL!$A$2:$AE$3303,31,FALSE),"CHYBA")))),2)</f>
        <v>#N/A</v>
      </c>
      <c r="Q2426" s="51" t="e">
        <f>ROUND(VLOOKUP(EVID_HNOJENI!N2426,HNOJIVA_ALL!$A$2:$Z$3303,15,FALSE)*K2426*IF(L2426="t",10,IF(L2426="kg",0.01,IF(L2426="q",1,IF(L2426="l",0.01*VLOOKUP(EVID_HNOJENI!N2426,HNOJIVA_ALL!$A$2:$AE$3303,31,FALSE),"CHYBA")))),2)</f>
        <v>#N/A</v>
      </c>
      <c r="R2426" s="51" t="e">
        <f>ROUND(VLOOKUP(EVID_HNOJENI!N2426,HNOJIVA_ALL!$A$2:$Z$3303,16,FALSE)*K2426*IF(L2426="t",10,IF(L2426="kg",0.01,IF(L2426="q",1,IF(L2426="l",0.01*VLOOKUP(EVID_HNOJENI!N2426,HNOJIVA_ALL!$A$2:$AE$3303,31,FALSE),"CHYBA")))),2)</f>
        <v>#N/A</v>
      </c>
      <c r="S2426" s="51" t="e">
        <f>ROUND(VLOOKUP(EVID_HNOJENI!N2426,HNOJIVA_ALL!$A$2:$Z$3303,18,FALSE)*K2426*IF(L2426="t",10,IF(L2426="kg",0.01,IF(L2426="q",1,IF(L2426="l",0.01*VLOOKUP(EVID_HNOJENI!N2426,HNOJIVA_ALL!$A$2:$AE$3303,31,FALSE),"CHYBA")))),2)</f>
        <v>#N/A</v>
      </c>
      <c r="T2426" s="51" t="e">
        <f>ROUND(VLOOKUP(EVID_HNOJENI!N2426,HNOJIVA_ALL!$A$2:$Z$3303,17,FALSE)*K2426*IF(L2426="t",10,IF(L2426="kg",0.01,IF(L2426="q",1,IF(L2426="l",0.01*VLOOKUP(EVID_HNOJENI!N2426,HNOJIVA_ALL!$A$2:$AE$3303,31,FALSE),"CHYBA")))),2)</f>
        <v>#N/A</v>
      </c>
      <c r="U2426" s="51" t="e">
        <f>ROUND(VLOOKUP(EVID_HNOJENI!N2426,HNOJIVA_ALL!$A$2:$Z$3303,20,FALSE)*K2426*IF(L2426="t",10,IF(L2426="kg",0.01,IF(L2426="q",1,IF(L2426="l",0.01*VLOOKUP(EVID_HNOJENI!N2426,HNOJIVA_ALL!$A$2:$AE$3303,31,FALSE),"CHYBA")))),2)</f>
        <v>#N/A</v>
      </c>
    </row>
    <row r="2427" spans="1:21" x14ac:dyDescent="0.2">
      <c r="A2427" s="32"/>
      <c r="B2427" s="45" t="e">
        <f>VLOOKUP($A2427,EVID_OSEVU!$A$1:$M$4972,2,FALSE)</f>
        <v>#N/A</v>
      </c>
      <c r="C2427" s="45" t="e">
        <f>VLOOKUP($A2427,EVID_OSEVU!$A$1:$M$4972,3,FALSE)</f>
        <v>#N/A</v>
      </c>
      <c r="D2427" s="45" t="e">
        <f>VLOOKUP($A2427,EVID_OSEVU!$A$1:$M$4972,4,FALSE)</f>
        <v>#N/A</v>
      </c>
      <c r="E2427" s="45" t="e">
        <f>VLOOKUP($A2427,EVID_OSEVU!$A$1:$M$4972,7,FALSE)</f>
        <v>#N/A</v>
      </c>
      <c r="F2427" s="45" t="e">
        <f>VLOOKUP($A2427,EVID_OSEVU!$A$1:$M$4972,8,FALSE)</f>
        <v>#N/A</v>
      </c>
      <c r="G2427" s="45" t="e">
        <f>VLOOKUP($A2427,EVID_OSEVU!$A$1:$M$4972,11,FALSE)</f>
        <v>#N/A</v>
      </c>
      <c r="H2427" s="35"/>
      <c r="I2427" s="48"/>
      <c r="J2427" s="33" t="e">
        <f>VLOOKUP($A2427,EVID_OSEVU!$A$1:$M$4972,11,FALSE)</f>
        <v>#N/A</v>
      </c>
      <c r="K2427" s="39"/>
      <c r="L2427" s="49"/>
      <c r="M2427" s="89" t="e">
        <f t="shared" si="37"/>
        <v>#N/A</v>
      </c>
      <c r="N2427" s="50"/>
      <c r="O2427" s="37" t="e">
        <f>VLOOKUP(EVID_HNOJENI!N2427,HNOJIVA_ALL!$A$2:$Z$3303,4,FALSE)</f>
        <v>#N/A</v>
      </c>
      <c r="P2427" s="51" t="e">
        <f>ROUND(VLOOKUP(EVID_HNOJENI!N2427,HNOJIVA_ALL!$A$2:$Z$3303,14,FALSE)*K2427*IF(L2427="t",10,IF(L2427="kg",0.01,IF(L2427="q",1,IF(L2427="l",0.01*VLOOKUP(EVID_HNOJENI!N2427,HNOJIVA_ALL!$A$2:$AE$3303,31,FALSE),"CHYBA")))),2)</f>
        <v>#N/A</v>
      </c>
      <c r="Q2427" s="51" t="e">
        <f>ROUND(VLOOKUP(EVID_HNOJENI!N2427,HNOJIVA_ALL!$A$2:$Z$3303,15,FALSE)*K2427*IF(L2427="t",10,IF(L2427="kg",0.01,IF(L2427="q",1,IF(L2427="l",0.01*VLOOKUP(EVID_HNOJENI!N2427,HNOJIVA_ALL!$A$2:$AE$3303,31,FALSE),"CHYBA")))),2)</f>
        <v>#N/A</v>
      </c>
      <c r="R2427" s="51" t="e">
        <f>ROUND(VLOOKUP(EVID_HNOJENI!N2427,HNOJIVA_ALL!$A$2:$Z$3303,16,FALSE)*K2427*IF(L2427="t",10,IF(L2427="kg",0.01,IF(L2427="q",1,IF(L2427="l",0.01*VLOOKUP(EVID_HNOJENI!N2427,HNOJIVA_ALL!$A$2:$AE$3303,31,FALSE),"CHYBA")))),2)</f>
        <v>#N/A</v>
      </c>
      <c r="S2427" s="51" t="e">
        <f>ROUND(VLOOKUP(EVID_HNOJENI!N2427,HNOJIVA_ALL!$A$2:$Z$3303,18,FALSE)*K2427*IF(L2427="t",10,IF(L2427="kg",0.01,IF(L2427="q",1,IF(L2427="l",0.01*VLOOKUP(EVID_HNOJENI!N2427,HNOJIVA_ALL!$A$2:$AE$3303,31,FALSE),"CHYBA")))),2)</f>
        <v>#N/A</v>
      </c>
      <c r="T2427" s="51" t="e">
        <f>ROUND(VLOOKUP(EVID_HNOJENI!N2427,HNOJIVA_ALL!$A$2:$Z$3303,17,FALSE)*K2427*IF(L2427="t",10,IF(L2427="kg",0.01,IF(L2427="q",1,IF(L2427="l",0.01*VLOOKUP(EVID_HNOJENI!N2427,HNOJIVA_ALL!$A$2:$AE$3303,31,FALSE),"CHYBA")))),2)</f>
        <v>#N/A</v>
      </c>
      <c r="U2427" s="51" t="e">
        <f>ROUND(VLOOKUP(EVID_HNOJENI!N2427,HNOJIVA_ALL!$A$2:$Z$3303,20,FALSE)*K2427*IF(L2427="t",10,IF(L2427="kg",0.01,IF(L2427="q",1,IF(L2427="l",0.01*VLOOKUP(EVID_HNOJENI!N2427,HNOJIVA_ALL!$A$2:$AE$3303,31,FALSE),"CHYBA")))),2)</f>
        <v>#N/A</v>
      </c>
    </row>
    <row r="2428" spans="1:21" x14ac:dyDescent="0.2">
      <c r="A2428" s="32"/>
      <c r="B2428" s="45" t="e">
        <f>VLOOKUP($A2428,EVID_OSEVU!$A$1:$M$4972,2,FALSE)</f>
        <v>#N/A</v>
      </c>
      <c r="C2428" s="45" t="e">
        <f>VLOOKUP($A2428,EVID_OSEVU!$A$1:$M$4972,3,FALSE)</f>
        <v>#N/A</v>
      </c>
      <c r="D2428" s="45" t="e">
        <f>VLOOKUP($A2428,EVID_OSEVU!$A$1:$M$4972,4,FALSE)</f>
        <v>#N/A</v>
      </c>
      <c r="E2428" s="45" t="e">
        <f>VLOOKUP($A2428,EVID_OSEVU!$A$1:$M$4972,7,FALSE)</f>
        <v>#N/A</v>
      </c>
      <c r="F2428" s="45" t="e">
        <f>VLOOKUP($A2428,EVID_OSEVU!$A$1:$M$4972,8,FALSE)</f>
        <v>#N/A</v>
      </c>
      <c r="G2428" s="45" t="e">
        <f>VLOOKUP($A2428,EVID_OSEVU!$A$1:$M$4972,11,FALSE)</f>
        <v>#N/A</v>
      </c>
      <c r="H2428" s="35"/>
      <c r="I2428" s="48"/>
      <c r="J2428" s="33" t="e">
        <f>VLOOKUP($A2428,EVID_OSEVU!$A$1:$M$4972,11,FALSE)</f>
        <v>#N/A</v>
      </c>
      <c r="K2428" s="39"/>
      <c r="L2428" s="49"/>
      <c r="M2428" s="89" t="e">
        <f t="shared" si="37"/>
        <v>#N/A</v>
      </c>
      <c r="N2428" s="50"/>
      <c r="O2428" s="37" t="e">
        <f>VLOOKUP(EVID_HNOJENI!N2428,HNOJIVA_ALL!$A$2:$Z$3303,4,FALSE)</f>
        <v>#N/A</v>
      </c>
      <c r="P2428" s="51" t="e">
        <f>ROUND(VLOOKUP(EVID_HNOJENI!N2428,HNOJIVA_ALL!$A$2:$Z$3303,14,FALSE)*K2428*IF(L2428="t",10,IF(L2428="kg",0.01,IF(L2428="q",1,IF(L2428="l",0.01*VLOOKUP(EVID_HNOJENI!N2428,HNOJIVA_ALL!$A$2:$AE$3303,31,FALSE),"CHYBA")))),2)</f>
        <v>#N/A</v>
      </c>
      <c r="Q2428" s="51" t="e">
        <f>ROUND(VLOOKUP(EVID_HNOJENI!N2428,HNOJIVA_ALL!$A$2:$Z$3303,15,FALSE)*K2428*IF(L2428="t",10,IF(L2428="kg",0.01,IF(L2428="q",1,IF(L2428="l",0.01*VLOOKUP(EVID_HNOJENI!N2428,HNOJIVA_ALL!$A$2:$AE$3303,31,FALSE),"CHYBA")))),2)</f>
        <v>#N/A</v>
      </c>
      <c r="R2428" s="51" t="e">
        <f>ROUND(VLOOKUP(EVID_HNOJENI!N2428,HNOJIVA_ALL!$A$2:$Z$3303,16,FALSE)*K2428*IF(L2428="t",10,IF(L2428="kg",0.01,IF(L2428="q",1,IF(L2428="l",0.01*VLOOKUP(EVID_HNOJENI!N2428,HNOJIVA_ALL!$A$2:$AE$3303,31,FALSE),"CHYBA")))),2)</f>
        <v>#N/A</v>
      </c>
      <c r="S2428" s="51" t="e">
        <f>ROUND(VLOOKUP(EVID_HNOJENI!N2428,HNOJIVA_ALL!$A$2:$Z$3303,18,FALSE)*K2428*IF(L2428="t",10,IF(L2428="kg",0.01,IF(L2428="q",1,IF(L2428="l",0.01*VLOOKUP(EVID_HNOJENI!N2428,HNOJIVA_ALL!$A$2:$AE$3303,31,FALSE),"CHYBA")))),2)</f>
        <v>#N/A</v>
      </c>
      <c r="T2428" s="51" t="e">
        <f>ROUND(VLOOKUP(EVID_HNOJENI!N2428,HNOJIVA_ALL!$A$2:$Z$3303,17,FALSE)*K2428*IF(L2428="t",10,IF(L2428="kg",0.01,IF(L2428="q",1,IF(L2428="l",0.01*VLOOKUP(EVID_HNOJENI!N2428,HNOJIVA_ALL!$A$2:$AE$3303,31,FALSE),"CHYBA")))),2)</f>
        <v>#N/A</v>
      </c>
      <c r="U2428" s="51" t="e">
        <f>ROUND(VLOOKUP(EVID_HNOJENI!N2428,HNOJIVA_ALL!$A$2:$Z$3303,20,FALSE)*K2428*IF(L2428="t",10,IF(L2428="kg",0.01,IF(L2428="q",1,IF(L2428="l",0.01*VLOOKUP(EVID_HNOJENI!N2428,HNOJIVA_ALL!$A$2:$AE$3303,31,FALSE),"CHYBA")))),2)</f>
        <v>#N/A</v>
      </c>
    </row>
    <row r="2429" spans="1:21" x14ac:dyDescent="0.2">
      <c r="A2429" s="32"/>
      <c r="B2429" s="45" t="e">
        <f>VLOOKUP($A2429,EVID_OSEVU!$A$1:$M$4972,2,FALSE)</f>
        <v>#N/A</v>
      </c>
      <c r="C2429" s="45" t="e">
        <f>VLOOKUP($A2429,EVID_OSEVU!$A$1:$M$4972,3,FALSE)</f>
        <v>#N/A</v>
      </c>
      <c r="D2429" s="45" t="e">
        <f>VLOOKUP($A2429,EVID_OSEVU!$A$1:$M$4972,4,FALSE)</f>
        <v>#N/A</v>
      </c>
      <c r="E2429" s="45" t="e">
        <f>VLOOKUP($A2429,EVID_OSEVU!$A$1:$M$4972,7,FALSE)</f>
        <v>#N/A</v>
      </c>
      <c r="F2429" s="45" t="e">
        <f>VLOOKUP($A2429,EVID_OSEVU!$A$1:$M$4972,8,FALSE)</f>
        <v>#N/A</v>
      </c>
      <c r="G2429" s="45" t="e">
        <f>VLOOKUP($A2429,EVID_OSEVU!$A$1:$M$4972,11,FALSE)</f>
        <v>#N/A</v>
      </c>
      <c r="H2429" s="35"/>
      <c r="I2429" s="48"/>
      <c r="J2429" s="33" t="e">
        <f>VLOOKUP($A2429,EVID_OSEVU!$A$1:$M$4972,11,FALSE)</f>
        <v>#N/A</v>
      </c>
      <c r="K2429" s="39"/>
      <c r="L2429" s="49"/>
      <c r="M2429" s="89" t="e">
        <f t="shared" si="37"/>
        <v>#N/A</v>
      </c>
      <c r="N2429" s="50"/>
      <c r="O2429" s="37" t="e">
        <f>VLOOKUP(EVID_HNOJENI!N2429,HNOJIVA_ALL!$A$2:$Z$3303,4,FALSE)</f>
        <v>#N/A</v>
      </c>
      <c r="P2429" s="51" t="e">
        <f>ROUND(VLOOKUP(EVID_HNOJENI!N2429,HNOJIVA_ALL!$A$2:$Z$3303,14,FALSE)*K2429*IF(L2429="t",10,IF(L2429="kg",0.01,IF(L2429="q",1,IF(L2429="l",0.01*VLOOKUP(EVID_HNOJENI!N2429,HNOJIVA_ALL!$A$2:$AE$3303,31,FALSE),"CHYBA")))),2)</f>
        <v>#N/A</v>
      </c>
      <c r="Q2429" s="51" t="e">
        <f>ROUND(VLOOKUP(EVID_HNOJENI!N2429,HNOJIVA_ALL!$A$2:$Z$3303,15,FALSE)*K2429*IF(L2429="t",10,IF(L2429="kg",0.01,IF(L2429="q",1,IF(L2429="l",0.01*VLOOKUP(EVID_HNOJENI!N2429,HNOJIVA_ALL!$A$2:$AE$3303,31,FALSE),"CHYBA")))),2)</f>
        <v>#N/A</v>
      </c>
      <c r="R2429" s="51" t="e">
        <f>ROUND(VLOOKUP(EVID_HNOJENI!N2429,HNOJIVA_ALL!$A$2:$Z$3303,16,FALSE)*K2429*IF(L2429="t",10,IF(L2429="kg",0.01,IF(L2429="q",1,IF(L2429="l",0.01*VLOOKUP(EVID_HNOJENI!N2429,HNOJIVA_ALL!$A$2:$AE$3303,31,FALSE),"CHYBA")))),2)</f>
        <v>#N/A</v>
      </c>
      <c r="S2429" s="51" t="e">
        <f>ROUND(VLOOKUP(EVID_HNOJENI!N2429,HNOJIVA_ALL!$A$2:$Z$3303,18,FALSE)*K2429*IF(L2429="t",10,IF(L2429="kg",0.01,IF(L2429="q",1,IF(L2429="l",0.01*VLOOKUP(EVID_HNOJENI!N2429,HNOJIVA_ALL!$A$2:$AE$3303,31,FALSE),"CHYBA")))),2)</f>
        <v>#N/A</v>
      </c>
      <c r="T2429" s="51" t="e">
        <f>ROUND(VLOOKUP(EVID_HNOJENI!N2429,HNOJIVA_ALL!$A$2:$Z$3303,17,FALSE)*K2429*IF(L2429="t",10,IF(L2429="kg",0.01,IF(L2429="q",1,IF(L2429="l",0.01*VLOOKUP(EVID_HNOJENI!N2429,HNOJIVA_ALL!$A$2:$AE$3303,31,FALSE),"CHYBA")))),2)</f>
        <v>#N/A</v>
      </c>
      <c r="U2429" s="51" t="e">
        <f>ROUND(VLOOKUP(EVID_HNOJENI!N2429,HNOJIVA_ALL!$A$2:$Z$3303,20,FALSE)*K2429*IF(L2429="t",10,IF(L2429="kg",0.01,IF(L2429="q",1,IF(L2429="l",0.01*VLOOKUP(EVID_HNOJENI!N2429,HNOJIVA_ALL!$A$2:$AE$3303,31,FALSE),"CHYBA")))),2)</f>
        <v>#N/A</v>
      </c>
    </row>
    <row r="2430" spans="1:21" x14ac:dyDescent="0.2">
      <c r="A2430" s="32"/>
      <c r="B2430" s="45" t="e">
        <f>VLOOKUP($A2430,EVID_OSEVU!$A$1:$M$4972,2,FALSE)</f>
        <v>#N/A</v>
      </c>
      <c r="C2430" s="45" t="e">
        <f>VLOOKUP($A2430,EVID_OSEVU!$A$1:$M$4972,3,FALSE)</f>
        <v>#N/A</v>
      </c>
      <c r="D2430" s="45" t="e">
        <f>VLOOKUP($A2430,EVID_OSEVU!$A$1:$M$4972,4,FALSE)</f>
        <v>#N/A</v>
      </c>
      <c r="E2430" s="45" t="e">
        <f>VLOOKUP($A2430,EVID_OSEVU!$A$1:$M$4972,7,FALSE)</f>
        <v>#N/A</v>
      </c>
      <c r="F2430" s="45" t="e">
        <f>VLOOKUP($A2430,EVID_OSEVU!$A$1:$M$4972,8,FALSE)</f>
        <v>#N/A</v>
      </c>
      <c r="G2430" s="45" t="e">
        <f>VLOOKUP($A2430,EVID_OSEVU!$A$1:$M$4972,11,FALSE)</f>
        <v>#N/A</v>
      </c>
      <c r="H2430" s="35"/>
      <c r="I2430" s="48"/>
      <c r="J2430" s="33" t="e">
        <f>VLOOKUP($A2430,EVID_OSEVU!$A$1:$M$4972,11,FALSE)</f>
        <v>#N/A</v>
      </c>
      <c r="K2430" s="39"/>
      <c r="L2430" s="49"/>
      <c r="M2430" s="89" t="e">
        <f t="shared" si="37"/>
        <v>#N/A</v>
      </c>
      <c r="N2430" s="50"/>
      <c r="O2430" s="37" t="e">
        <f>VLOOKUP(EVID_HNOJENI!N2430,HNOJIVA_ALL!$A$2:$Z$3303,4,FALSE)</f>
        <v>#N/A</v>
      </c>
      <c r="P2430" s="51" t="e">
        <f>ROUND(VLOOKUP(EVID_HNOJENI!N2430,HNOJIVA_ALL!$A$2:$Z$3303,14,FALSE)*K2430*IF(L2430="t",10,IF(L2430="kg",0.01,IF(L2430="q",1,IF(L2430="l",0.01*VLOOKUP(EVID_HNOJENI!N2430,HNOJIVA_ALL!$A$2:$AE$3303,31,FALSE),"CHYBA")))),2)</f>
        <v>#N/A</v>
      </c>
      <c r="Q2430" s="51" t="e">
        <f>ROUND(VLOOKUP(EVID_HNOJENI!N2430,HNOJIVA_ALL!$A$2:$Z$3303,15,FALSE)*K2430*IF(L2430="t",10,IF(L2430="kg",0.01,IF(L2430="q",1,IF(L2430="l",0.01*VLOOKUP(EVID_HNOJENI!N2430,HNOJIVA_ALL!$A$2:$AE$3303,31,FALSE),"CHYBA")))),2)</f>
        <v>#N/A</v>
      </c>
      <c r="R2430" s="51" t="e">
        <f>ROUND(VLOOKUP(EVID_HNOJENI!N2430,HNOJIVA_ALL!$A$2:$Z$3303,16,FALSE)*K2430*IF(L2430="t",10,IF(L2430="kg",0.01,IF(L2430="q",1,IF(L2430="l",0.01*VLOOKUP(EVID_HNOJENI!N2430,HNOJIVA_ALL!$A$2:$AE$3303,31,FALSE),"CHYBA")))),2)</f>
        <v>#N/A</v>
      </c>
      <c r="S2430" s="51" t="e">
        <f>ROUND(VLOOKUP(EVID_HNOJENI!N2430,HNOJIVA_ALL!$A$2:$Z$3303,18,FALSE)*K2430*IF(L2430="t",10,IF(L2430="kg",0.01,IF(L2430="q",1,IF(L2430="l",0.01*VLOOKUP(EVID_HNOJENI!N2430,HNOJIVA_ALL!$A$2:$AE$3303,31,FALSE),"CHYBA")))),2)</f>
        <v>#N/A</v>
      </c>
      <c r="T2430" s="51" t="e">
        <f>ROUND(VLOOKUP(EVID_HNOJENI!N2430,HNOJIVA_ALL!$A$2:$Z$3303,17,FALSE)*K2430*IF(L2430="t",10,IF(L2430="kg",0.01,IF(L2430="q",1,IF(L2430="l",0.01*VLOOKUP(EVID_HNOJENI!N2430,HNOJIVA_ALL!$A$2:$AE$3303,31,FALSE),"CHYBA")))),2)</f>
        <v>#N/A</v>
      </c>
      <c r="U2430" s="51" t="e">
        <f>ROUND(VLOOKUP(EVID_HNOJENI!N2430,HNOJIVA_ALL!$A$2:$Z$3303,20,FALSE)*K2430*IF(L2430="t",10,IF(L2430="kg",0.01,IF(L2430="q",1,IF(L2430="l",0.01*VLOOKUP(EVID_HNOJENI!N2430,HNOJIVA_ALL!$A$2:$AE$3303,31,FALSE),"CHYBA")))),2)</f>
        <v>#N/A</v>
      </c>
    </row>
    <row r="2431" spans="1:21" x14ac:dyDescent="0.2">
      <c r="A2431" s="32"/>
      <c r="B2431" s="45" t="e">
        <f>VLOOKUP($A2431,EVID_OSEVU!$A$1:$M$4972,2,FALSE)</f>
        <v>#N/A</v>
      </c>
      <c r="C2431" s="45" t="e">
        <f>VLOOKUP($A2431,EVID_OSEVU!$A$1:$M$4972,3,FALSE)</f>
        <v>#N/A</v>
      </c>
      <c r="D2431" s="45" t="e">
        <f>VLOOKUP($A2431,EVID_OSEVU!$A$1:$M$4972,4,FALSE)</f>
        <v>#N/A</v>
      </c>
      <c r="E2431" s="45" t="e">
        <f>VLOOKUP($A2431,EVID_OSEVU!$A$1:$M$4972,7,FALSE)</f>
        <v>#N/A</v>
      </c>
      <c r="F2431" s="45" t="e">
        <f>VLOOKUP($A2431,EVID_OSEVU!$A$1:$M$4972,8,FALSE)</f>
        <v>#N/A</v>
      </c>
      <c r="G2431" s="45" t="e">
        <f>VLOOKUP($A2431,EVID_OSEVU!$A$1:$M$4972,11,FALSE)</f>
        <v>#N/A</v>
      </c>
      <c r="H2431" s="35"/>
      <c r="I2431" s="48"/>
      <c r="J2431" s="33" t="e">
        <f>VLOOKUP($A2431,EVID_OSEVU!$A$1:$M$4972,11,FALSE)</f>
        <v>#N/A</v>
      </c>
      <c r="K2431" s="39"/>
      <c r="L2431" s="49"/>
      <c r="M2431" s="89" t="e">
        <f t="shared" si="37"/>
        <v>#N/A</v>
      </c>
      <c r="N2431" s="50"/>
      <c r="O2431" s="37" t="e">
        <f>VLOOKUP(EVID_HNOJENI!N2431,HNOJIVA_ALL!$A$2:$Z$3303,4,FALSE)</f>
        <v>#N/A</v>
      </c>
      <c r="P2431" s="51" t="e">
        <f>ROUND(VLOOKUP(EVID_HNOJENI!N2431,HNOJIVA_ALL!$A$2:$Z$3303,14,FALSE)*K2431*IF(L2431="t",10,IF(L2431="kg",0.01,IF(L2431="q",1,IF(L2431="l",0.01*VLOOKUP(EVID_HNOJENI!N2431,HNOJIVA_ALL!$A$2:$AE$3303,31,FALSE),"CHYBA")))),2)</f>
        <v>#N/A</v>
      </c>
      <c r="Q2431" s="51" t="e">
        <f>ROUND(VLOOKUP(EVID_HNOJENI!N2431,HNOJIVA_ALL!$A$2:$Z$3303,15,FALSE)*K2431*IF(L2431="t",10,IF(L2431="kg",0.01,IF(L2431="q",1,IF(L2431="l",0.01*VLOOKUP(EVID_HNOJENI!N2431,HNOJIVA_ALL!$A$2:$AE$3303,31,FALSE),"CHYBA")))),2)</f>
        <v>#N/A</v>
      </c>
      <c r="R2431" s="51" t="e">
        <f>ROUND(VLOOKUP(EVID_HNOJENI!N2431,HNOJIVA_ALL!$A$2:$Z$3303,16,FALSE)*K2431*IF(L2431="t",10,IF(L2431="kg",0.01,IF(L2431="q",1,IF(L2431="l",0.01*VLOOKUP(EVID_HNOJENI!N2431,HNOJIVA_ALL!$A$2:$AE$3303,31,FALSE),"CHYBA")))),2)</f>
        <v>#N/A</v>
      </c>
      <c r="S2431" s="51" t="e">
        <f>ROUND(VLOOKUP(EVID_HNOJENI!N2431,HNOJIVA_ALL!$A$2:$Z$3303,18,FALSE)*K2431*IF(L2431="t",10,IF(L2431="kg",0.01,IF(L2431="q",1,IF(L2431="l",0.01*VLOOKUP(EVID_HNOJENI!N2431,HNOJIVA_ALL!$A$2:$AE$3303,31,FALSE),"CHYBA")))),2)</f>
        <v>#N/A</v>
      </c>
      <c r="T2431" s="51" t="e">
        <f>ROUND(VLOOKUP(EVID_HNOJENI!N2431,HNOJIVA_ALL!$A$2:$Z$3303,17,FALSE)*K2431*IF(L2431="t",10,IF(L2431="kg",0.01,IF(L2431="q",1,IF(L2431="l",0.01*VLOOKUP(EVID_HNOJENI!N2431,HNOJIVA_ALL!$A$2:$AE$3303,31,FALSE),"CHYBA")))),2)</f>
        <v>#N/A</v>
      </c>
      <c r="U2431" s="51" t="e">
        <f>ROUND(VLOOKUP(EVID_HNOJENI!N2431,HNOJIVA_ALL!$A$2:$Z$3303,20,FALSE)*K2431*IF(L2431="t",10,IF(L2431="kg",0.01,IF(L2431="q",1,IF(L2431="l",0.01*VLOOKUP(EVID_HNOJENI!N2431,HNOJIVA_ALL!$A$2:$AE$3303,31,FALSE),"CHYBA")))),2)</f>
        <v>#N/A</v>
      </c>
    </row>
    <row r="2432" spans="1:21" x14ac:dyDescent="0.2">
      <c r="A2432" s="32"/>
      <c r="B2432" s="45" t="e">
        <f>VLOOKUP($A2432,EVID_OSEVU!$A$1:$M$4972,2,FALSE)</f>
        <v>#N/A</v>
      </c>
      <c r="C2432" s="45" t="e">
        <f>VLOOKUP($A2432,EVID_OSEVU!$A$1:$M$4972,3,FALSE)</f>
        <v>#N/A</v>
      </c>
      <c r="D2432" s="45" t="e">
        <f>VLOOKUP($A2432,EVID_OSEVU!$A$1:$M$4972,4,FALSE)</f>
        <v>#N/A</v>
      </c>
      <c r="E2432" s="45" t="e">
        <f>VLOOKUP($A2432,EVID_OSEVU!$A$1:$M$4972,7,FALSE)</f>
        <v>#N/A</v>
      </c>
      <c r="F2432" s="45" t="e">
        <f>VLOOKUP($A2432,EVID_OSEVU!$A$1:$M$4972,8,FALSE)</f>
        <v>#N/A</v>
      </c>
      <c r="G2432" s="45" t="e">
        <f>VLOOKUP($A2432,EVID_OSEVU!$A$1:$M$4972,11,FALSE)</f>
        <v>#N/A</v>
      </c>
      <c r="H2432" s="35"/>
      <c r="I2432" s="48"/>
      <c r="J2432" s="33" t="e">
        <f>VLOOKUP($A2432,EVID_OSEVU!$A$1:$M$4972,11,FALSE)</f>
        <v>#N/A</v>
      </c>
      <c r="K2432" s="39"/>
      <c r="L2432" s="49"/>
      <c r="M2432" s="89" t="e">
        <f t="shared" si="37"/>
        <v>#N/A</v>
      </c>
      <c r="N2432" s="50"/>
      <c r="O2432" s="37" t="e">
        <f>VLOOKUP(EVID_HNOJENI!N2432,HNOJIVA_ALL!$A$2:$Z$3303,4,FALSE)</f>
        <v>#N/A</v>
      </c>
      <c r="P2432" s="51" t="e">
        <f>ROUND(VLOOKUP(EVID_HNOJENI!N2432,HNOJIVA_ALL!$A$2:$Z$3303,14,FALSE)*K2432*IF(L2432="t",10,IF(L2432="kg",0.01,IF(L2432="q",1,IF(L2432="l",0.01*VLOOKUP(EVID_HNOJENI!N2432,HNOJIVA_ALL!$A$2:$AE$3303,31,FALSE),"CHYBA")))),2)</f>
        <v>#N/A</v>
      </c>
      <c r="Q2432" s="51" t="e">
        <f>ROUND(VLOOKUP(EVID_HNOJENI!N2432,HNOJIVA_ALL!$A$2:$Z$3303,15,FALSE)*K2432*IF(L2432="t",10,IF(L2432="kg",0.01,IF(L2432="q",1,IF(L2432="l",0.01*VLOOKUP(EVID_HNOJENI!N2432,HNOJIVA_ALL!$A$2:$AE$3303,31,FALSE),"CHYBA")))),2)</f>
        <v>#N/A</v>
      </c>
      <c r="R2432" s="51" t="e">
        <f>ROUND(VLOOKUP(EVID_HNOJENI!N2432,HNOJIVA_ALL!$A$2:$Z$3303,16,FALSE)*K2432*IF(L2432="t",10,IF(L2432="kg",0.01,IF(L2432="q",1,IF(L2432="l",0.01*VLOOKUP(EVID_HNOJENI!N2432,HNOJIVA_ALL!$A$2:$AE$3303,31,FALSE),"CHYBA")))),2)</f>
        <v>#N/A</v>
      </c>
      <c r="S2432" s="51" t="e">
        <f>ROUND(VLOOKUP(EVID_HNOJENI!N2432,HNOJIVA_ALL!$A$2:$Z$3303,18,FALSE)*K2432*IF(L2432="t",10,IF(L2432="kg",0.01,IF(L2432="q",1,IF(L2432="l",0.01*VLOOKUP(EVID_HNOJENI!N2432,HNOJIVA_ALL!$A$2:$AE$3303,31,FALSE),"CHYBA")))),2)</f>
        <v>#N/A</v>
      </c>
      <c r="T2432" s="51" t="e">
        <f>ROUND(VLOOKUP(EVID_HNOJENI!N2432,HNOJIVA_ALL!$A$2:$Z$3303,17,FALSE)*K2432*IF(L2432="t",10,IF(L2432="kg",0.01,IF(L2432="q",1,IF(L2432="l",0.01*VLOOKUP(EVID_HNOJENI!N2432,HNOJIVA_ALL!$A$2:$AE$3303,31,FALSE),"CHYBA")))),2)</f>
        <v>#N/A</v>
      </c>
      <c r="U2432" s="51" t="e">
        <f>ROUND(VLOOKUP(EVID_HNOJENI!N2432,HNOJIVA_ALL!$A$2:$Z$3303,20,FALSE)*K2432*IF(L2432="t",10,IF(L2432="kg",0.01,IF(L2432="q",1,IF(L2432="l",0.01*VLOOKUP(EVID_HNOJENI!N2432,HNOJIVA_ALL!$A$2:$AE$3303,31,FALSE),"CHYBA")))),2)</f>
        <v>#N/A</v>
      </c>
    </row>
    <row r="2433" spans="1:21" x14ac:dyDescent="0.2">
      <c r="A2433" s="32"/>
      <c r="B2433" s="45" t="e">
        <f>VLOOKUP($A2433,EVID_OSEVU!$A$1:$M$4972,2,FALSE)</f>
        <v>#N/A</v>
      </c>
      <c r="C2433" s="45" t="e">
        <f>VLOOKUP($A2433,EVID_OSEVU!$A$1:$M$4972,3,FALSE)</f>
        <v>#N/A</v>
      </c>
      <c r="D2433" s="45" t="e">
        <f>VLOOKUP($A2433,EVID_OSEVU!$A$1:$M$4972,4,FALSE)</f>
        <v>#N/A</v>
      </c>
      <c r="E2433" s="45" t="e">
        <f>VLOOKUP($A2433,EVID_OSEVU!$A$1:$M$4972,7,FALSE)</f>
        <v>#N/A</v>
      </c>
      <c r="F2433" s="45" t="e">
        <f>VLOOKUP($A2433,EVID_OSEVU!$A$1:$M$4972,8,FALSE)</f>
        <v>#N/A</v>
      </c>
      <c r="G2433" s="45" t="e">
        <f>VLOOKUP($A2433,EVID_OSEVU!$A$1:$M$4972,11,FALSE)</f>
        <v>#N/A</v>
      </c>
      <c r="H2433" s="35"/>
      <c r="I2433" s="48"/>
      <c r="J2433" s="33" t="e">
        <f>VLOOKUP($A2433,EVID_OSEVU!$A$1:$M$4972,11,FALSE)</f>
        <v>#N/A</v>
      </c>
      <c r="K2433" s="39"/>
      <c r="L2433" s="49"/>
      <c r="M2433" s="89" t="e">
        <f t="shared" si="37"/>
        <v>#N/A</v>
      </c>
      <c r="N2433" s="50"/>
      <c r="O2433" s="37" t="e">
        <f>VLOOKUP(EVID_HNOJENI!N2433,HNOJIVA_ALL!$A$2:$Z$3303,4,FALSE)</f>
        <v>#N/A</v>
      </c>
      <c r="P2433" s="51" t="e">
        <f>ROUND(VLOOKUP(EVID_HNOJENI!N2433,HNOJIVA_ALL!$A$2:$Z$3303,14,FALSE)*K2433*IF(L2433="t",10,IF(L2433="kg",0.01,IF(L2433="q",1,IF(L2433="l",0.01*VLOOKUP(EVID_HNOJENI!N2433,HNOJIVA_ALL!$A$2:$AE$3303,31,FALSE),"CHYBA")))),2)</f>
        <v>#N/A</v>
      </c>
      <c r="Q2433" s="51" t="e">
        <f>ROUND(VLOOKUP(EVID_HNOJENI!N2433,HNOJIVA_ALL!$A$2:$Z$3303,15,FALSE)*K2433*IF(L2433="t",10,IF(L2433="kg",0.01,IF(L2433="q",1,IF(L2433="l",0.01*VLOOKUP(EVID_HNOJENI!N2433,HNOJIVA_ALL!$A$2:$AE$3303,31,FALSE),"CHYBA")))),2)</f>
        <v>#N/A</v>
      </c>
      <c r="R2433" s="51" t="e">
        <f>ROUND(VLOOKUP(EVID_HNOJENI!N2433,HNOJIVA_ALL!$A$2:$Z$3303,16,FALSE)*K2433*IF(L2433="t",10,IF(L2433="kg",0.01,IF(L2433="q",1,IF(L2433="l",0.01*VLOOKUP(EVID_HNOJENI!N2433,HNOJIVA_ALL!$A$2:$AE$3303,31,FALSE),"CHYBA")))),2)</f>
        <v>#N/A</v>
      </c>
      <c r="S2433" s="51" t="e">
        <f>ROUND(VLOOKUP(EVID_HNOJENI!N2433,HNOJIVA_ALL!$A$2:$Z$3303,18,FALSE)*K2433*IF(L2433="t",10,IF(L2433="kg",0.01,IF(L2433="q",1,IF(L2433="l",0.01*VLOOKUP(EVID_HNOJENI!N2433,HNOJIVA_ALL!$A$2:$AE$3303,31,FALSE),"CHYBA")))),2)</f>
        <v>#N/A</v>
      </c>
      <c r="T2433" s="51" t="e">
        <f>ROUND(VLOOKUP(EVID_HNOJENI!N2433,HNOJIVA_ALL!$A$2:$Z$3303,17,FALSE)*K2433*IF(L2433="t",10,IF(L2433="kg",0.01,IF(L2433="q",1,IF(L2433="l",0.01*VLOOKUP(EVID_HNOJENI!N2433,HNOJIVA_ALL!$A$2:$AE$3303,31,FALSE),"CHYBA")))),2)</f>
        <v>#N/A</v>
      </c>
      <c r="U2433" s="51" t="e">
        <f>ROUND(VLOOKUP(EVID_HNOJENI!N2433,HNOJIVA_ALL!$A$2:$Z$3303,20,FALSE)*K2433*IF(L2433="t",10,IF(L2433="kg",0.01,IF(L2433="q",1,IF(L2433="l",0.01*VLOOKUP(EVID_HNOJENI!N2433,HNOJIVA_ALL!$A$2:$AE$3303,31,FALSE),"CHYBA")))),2)</f>
        <v>#N/A</v>
      </c>
    </row>
    <row r="2434" spans="1:21" x14ac:dyDescent="0.2">
      <c r="A2434" s="32"/>
      <c r="B2434" s="45" t="e">
        <f>VLOOKUP($A2434,EVID_OSEVU!$A$1:$M$4972,2,FALSE)</f>
        <v>#N/A</v>
      </c>
      <c r="C2434" s="45" t="e">
        <f>VLOOKUP($A2434,EVID_OSEVU!$A$1:$M$4972,3,FALSE)</f>
        <v>#N/A</v>
      </c>
      <c r="D2434" s="45" t="e">
        <f>VLOOKUP($A2434,EVID_OSEVU!$A$1:$M$4972,4,FALSE)</f>
        <v>#N/A</v>
      </c>
      <c r="E2434" s="45" t="e">
        <f>VLOOKUP($A2434,EVID_OSEVU!$A$1:$M$4972,7,FALSE)</f>
        <v>#N/A</v>
      </c>
      <c r="F2434" s="45" t="e">
        <f>VLOOKUP($A2434,EVID_OSEVU!$A$1:$M$4972,8,FALSE)</f>
        <v>#N/A</v>
      </c>
      <c r="G2434" s="45" t="e">
        <f>VLOOKUP($A2434,EVID_OSEVU!$A$1:$M$4972,11,FALSE)</f>
        <v>#N/A</v>
      </c>
      <c r="H2434" s="35"/>
      <c r="I2434" s="48"/>
      <c r="J2434" s="33" t="e">
        <f>VLOOKUP($A2434,EVID_OSEVU!$A$1:$M$4972,11,FALSE)</f>
        <v>#N/A</v>
      </c>
      <c r="K2434" s="39"/>
      <c r="L2434" s="49"/>
      <c r="M2434" s="89" t="e">
        <f t="shared" si="37"/>
        <v>#N/A</v>
      </c>
      <c r="N2434" s="50"/>
      <c r="O2434" s="37" t="e">
        <f>VLOOKUP(EVID_HNOJENI!N2434,HNOJIVA_ALL!$A$2:$Z$3303,4,FALSE)</f>
        <v>#N/A</v>
      </c>
      <c r="P2434" s="51" t="e">
        <f>ROUND(VLOOKUP(EVID_HNOJENI!N2434,HNOJIVA_ALL!$A$2:$Z$3303,14,FALSE)*K2434*IF(L2434="t",10,IF(L2434="kg",0.01,IF(L2434="q",1,IF(L2434="l",0.01*VLOOKUP(EVID_HNOJENI!N2434,HNOJIVA_ALL!$A$2:$AE$3303,31,FALSE),"CHYBA")))),2)</f>
        <v>#N/A</v>
      </c>
      <c r="Q2434" s="51" t="e">
        <f>ROUND(VLOOKUP(EVID_HNOJENI!N2434,HNOJIVA_ALL!$A$2:$Z$3303,15,FALSE)*K2434*IF(L2434="t",10,IF(L2434="kg",0.01,IF(L2434="q",1,IF(L2434="l",0.01*VLOOKUP(EVID_HNOJENI!N2434,HNOJIVA_ALL!$A$2:$AE$3303,31,FALSE),"CHYBA")))),2)</f>
        <v>#N/A</v>
      </c>
      <c r="R2434" s="51" t="e">
        <f>ROUND(VLOOKUP(EVID_HNOJENI!N2434,HNOJIVA_ALL!$A$2:$Z$3303,16,FALSE)*K2434*IF(L2434="t",10,IF(L2434="kg",0.01,IF(L2434="q",1,IF(L2434="l",0.01*VLOOKUP(EVID_HNOJENI!N2434,HNOJIVA_ALL!$A$2:$AE$3303,31,FALSE),"CHYBA")))),2)</f>
        <v>#N/A</v>
      </c>
      <c r="S2434" s="51" t="e">
        <f>ROUND(VLOOKUP(EVID_HNOJENI!N2434,HNOJIVA_ALL!$A$2:$Z$3303,18,FALSE)*K2434*IF(L2434="t",10,IF(L2434="kg",0.01,IF(L2434="q",1,IF(L2434="l",0.01*VLOOKUP(EVID_HNOJENI!N2434,HNOJIVA_ALL!$A$2:$AE$3303,31,FALSE),"CHYBA")))),2)</f>
        <v>#N/A</v>
      </c>
      <c r="T2434" s="51" t="e">
        <f>ROUND(VLOOKUP(EVID_HNOJENI!N2434,HNOJIVA_ALL!$A$2:$Z$3303,17,FALSE)*K2434*IF(L2434="t",10,IF(L2434="kg",0.01,IF(L2434="q",1,IF(L2434="l",0.01*VLOOKUP(EVID_HNOJENI!N2434,HNOJIVA_ALL!$A$2:$AE$3303,31,FALSE),"CHYBA")))),2)</f>
        <v>#N/A</v>
      </c>
      <c r="U2434" s="51" t="e">
        <f>ROUND(VLOOKUP(EVID_HNOJENI!N2434,HNOJIVA_ALL!$A$2:$Z$3303,20,FALSE)*K2434*IF(L2434="t",10,IF(L2434="kg",0.01,IF(L2434="q",1,IF(L2434="l",0.01*VLOOKUP(EVID_HNOJENI!N2434,HNOJIVA_ALL!$A$2:$AE$3303,31,FALSE),"CHYBA")))),2)</f>
        <v>#N/A</v>
      </c>
    </row>
    <row r="2435" spans="1:21" x14ac:dyDescent="0.2">
      <c r="A2435" s="32"/>
      <c r="B2435" s="45" t="e">
        <f>VLOOKUP($A2435,EVID_OSEVU!$A$1:$M$4972,2,FALSE)</f>
        <v>#N/A</v>
      </c>
      <c r="C2435" s="45" t="e">
        <f>VLOOKUP($A2435,EVID_OSEVU!$A$1:$M$4972,3,FALSE)</f>
        <v>#N/A</v>
      </c>
      <c r="D2435" s="45" t="e">
        <f>VLOOKUP($A2435,EVID_OSEVU!$A$1:$M$4972,4,FALSE)</f>
        <v>#N/A</v>
      </c>
      <c r="E2435" s="45" t="e">
        <f>VLOOKUP($A2435,EVID_OSEVU!$A$1:$M$4972,7,FALSE)</f>
        <v>#N/A</v>
      </c>
      <c r="F2435" s="45" t="e">
        <f>VLOOKUP($A2435,EVID_OSEVU!$A$1:$M$4972,8,FALSE)</f>
        <v>#N/A</v>
      </c>
      <c r="G2435" s="45" t="e">
        <f>VLOOKUP($A2435,EVID_OSEVU!$A$1:$M$4972,11,FALSE)</f>
        <v>#N/A</v>
      </c>
      <c r="H2435" s="35"/>
      <c r="I2435" s="48"/>
      <c r="J2435" s="33" t="e">
        <f>VLOOKUP($A2435,EVID_OSEVU!$A$1:$M$4972,11,FALSE)</f>
        <v>#N/A</v>
      </c>
      <c r="K2435" s="39"/>
      <c r="L2435" s="49"/>
      <c r="M2435" s="89" t="e">
        <f t="shared" si="37"/>
        <v>#N/A</v>
      </c>
      <c r="N2435" s="50"/>
      <c r="O2435" s="37" t="e">
        <f>VLOOKUP(EVID_HNOJENI!N2435,HNOJIVA_ALL!$A$2:$Z$3303,4,FALSE)</f>
        <v>#N/A</v>
      </c>
      <c r="P2435" s="51" t="e">
        <f>ROUND(VLOOKUP(EVID_HNOJENI!N2435,HNOJIVA_ALL!$A$2:$Z$3303,14,FALSE)*K2435*IF(L2435="t",10,IF(L2435="kg",0.01,IF(L2435="q",1,IF(L2435="l",0.01*VLOOKUP(EVID_HNOJENI!N2435,HNOJIVA_ALL!$A$2:$AE$3303,31,FALSE),"CHYBA")))),2)</f>
        <v>#N/A</v>
      </c>
      <c r="Q2435" s="51" t="e">
        <f>ROUND(VLOOKUP(EVID_HNOJENI!N2435,HNOJIVA_ALL!$A$2:$Z$3303,15,FALSE)*K2435*IF(L2435="t",10,IF(L2435="kg",0.01,IF(L2435="q",1,IF(L2435="l",0.01*VLOOKUP(EVID_HNOJENI!N2435,HNOJIVA_ALL!$A$2:$AE$3303,31,FALSE),"CHYBA")))),2)</f>
        <v>#N/A</v>
      </c>
      <c r="R2435" s="51" t="e">
        <f>ROUND(VLOOKUP(EVID_HNOJENI!N2435,HNOJIVA_ALL!$A$2:$Z$3303,16,FALSE)*K2435*IF(L2435="t",10,IF(L2435="kg",0.01,IF(L2435="q",1,IF(L2435="l",0.01*VLOOKUP(EVID_HNOJENI!N2435,HNOJIVA_ALL!$A$2:$AE$3303,31,FALSE),"CHYBA")))),2)</f>
        <v>#N/A</v>
      </c>
      <c r="S2435" s="51" t="e">
        <f>ROUND(VLOOKUP(EVID_HNOJENI!N2435,HNOJIVA_ALL!$A$2:$Z$3303,18,FALSE)*K2435*IF(L2435="t",10,IF(L2435="kg",0.01,IF(L2435="q",1,IF(L2435="l",0.01*VLOOKUP(EVID_HNOJENI!N2435,HNOJIVA_ALL!$A$2:$AE$3303,31,FALSE),"CHYBA")))),2)</f>
        <v>#N/A</v>
      </c>
      <c r="T2435" s="51" t="e">
        <f>ROUND(VLOOKUP(EVID_HNOJENI!N2435,HNOJIVA_ALL!$A$2:$Z$3303,17,FALSE)*K2435*IF(L2435="t",10,IF(L2435="kg",0.01,IF(L2435="q",1,IF(L2435="l",0.01*VLOOKUP(EVID_HNOJENI!N2435,HNOJIVA_ALL!$A$2:$AE$3303,31,FALSE),"CHYBA")))),2)</f>
        <v>#N/A</v>
      </c>
      <c r="U2435" s="51" t="e">
        <f>ROUND(VLOOKUP(EVID_HNOJENI!N2435,HNOJIVA_ALL!$A$2:$Z$3303,20,FALSE)*K2435*IF(L2435="t",10,IF(L2435="kg",0.01,IF(L2435="q",1,IF(L2435="l",0.01*VLOOKUP(EVID_HNOJENI!N2435,HNOJIVA_ALL!$A$2:$AE$3303,31,FALSE),"CHYBA")))),2)</f>
        <v>#N/A</v>
      </c>
    </row>
    <row r="2436" spans="1:21" x14ac:dyDescent="0.2">
      <c r="A2436" s="32"/>
      <c r="B2436" s="45" t="e">
        <f>VLOOKUP($A2436,EVID_OSEVU!$A$1:$M$4972,2,FALSE)</f>
        <v>#N/A</v>
      </c>
      <c r="C2436" s="45" t="e">
        <f>VLOOKUP($A2436,EVID_OSEVU!$A$1:$M$4972,3,FALSE)</f>
        <v>#N/A</v>
      </c>
      <c r="D2436" s="45" t="e">
        <f>VLOOKUP($A2436,EVID_OSEVU!$A$1:$M$4972,4,FALSE)</f>
        <v>#N/A</v>
      </c>
      <c r="E2436" s="45" t="e">
        <f>VLOOKUP($A2436,EVID_OSEVU!$A$1:$M$4972,7,FALSE)</f>
        <v>#N/A</v>
      </c>
      <c r="F2436" s="45" t="e">
        <f>VLOOKUP($A2436,EVID_OSEVU!$A$1:$M$4972,8,FALSE)</f>
        <v>#N/A</v>
      </c>
      <c r="G2436" s="45" t="e">
        <f>VLOOKUP($A2436,EVID_OSEVU!$A$1:$M$4972,11,FALSE)</f>
        <v>#N/A</v>
      </c>
      <c r="H2436" s="35"/>
      <c r="I2436" s="48"/>
      <c r="J2436" s="33" t="e">
        <f>VLOOKUP($A2436,EVID_OSEVU!$A$1:$M$4972,11,FALSE)</f>
        <v>#N/A</v>
      </c>
      <c r="K2436" s="39"/>
      <c r="L2436" s="49"/>
      <c r="M2436" s="89" t="e">
        <f t="shared" si="37"/>
        <v>#N/A</v>
      </c>
      <c r="N2436" s="50"/>
      <c r="O2436" s="37" t="e">
        <f>VLOOKUP(EVID_HNOJENI!N2436,HNOJIVA_ALL!$A$2:$Z$3303,4,FALSE)</f>
        <v>#N/A</v>
      </c>
      <c r="P2436" s="51" t="e">
        <f>ROUND(VLOOKUP(EVID_HNOJENI!N2436,HNOJIVA_ALL!$A$2:$Z$3303,14,FALSE)*K2436*IF(L2436="t",10,IF(L2436="kg",0.01,IF(L2436="q",1,IF(L2436="l",0.01*VLOOKUP(EVID_HNOJENI!N2436,HNOJIVA_ALL!$A$2:$AE$3303,31,FALSE),"CHYBA")))),2)</f>
        <v>#N/A</v>
      </c>
      <c r="Q2436" s="51" t="e">
        <f>ROUND(VLOOKUP(EVID_HNOJENI!N2436,HNOJIVA_ALL!$A$2:$Z$3303,15,FALSE)*K2436*IF(L2436="t",10,IF(L2436="kg",0.01,IF(L2436="q",1,IF(L2436="l",0.01*VLOOKUP(EVID_HNOJENI!N2436,HNOJIVA_ALL!$A$2:$AE$3303,31,FALSE),"CHYBA")))),2)</f>
        <v>#N/A</v>
      </c>
      <c r="R2436" s="51" t="e">
        <f>ROUND(VLOOKUP(EVID_HNOJENI!N2436,HNOJIVA_ALL!$A$2:$Z$3303,16,FALSE)*K2436*IF(L2436="t",10,IF(L2436="kg",0.01,IF(L2436="q",1,IF(L2436="l",0.01*VLOOKUP(EVID_HNOJENI!N2436,HNOJIVA_ALL!$A$2:$AE$3303,31,FALSE),"CHYBA")))),2)</f>
        <v>#N/A</v>
      </c>
      <c r="S2436" s="51" t="e">
        <f>ROUND(VLOOKUP(EVID_HNOJENI!N2436,HNOJIVA_ALL!$A$2:$Z$3303,18,FALSE)*K2436*IF(L2436="t",10,IF(L2436="kg",0.01,IF(L2436="q",1,IF(L2436="l",0.01*VLOOKUP(EVID_HNOJENI!N2436,HNOJIVA_ALL!$A$2:$AE$3303,31,FALSE),"CHYBA")))),2)</f>
        <v>#N/A</v>
      </c>
      <c r="T2436" s="51" t="e">
        <f>ROUND(VLOOKUP(EVID_HNOJENI!N2436,HNOJIVA_ALL!$A$2:$Z$3303,17,FALSE)*K2436*IF(L2436="t",10,IF(L2436="kg",0.01,IF(L2436="q",1,IF(L2436="l",0.01*VLOOKUP(EVID_HNOJENI!N2436,HNOJIVA_ALL!$A$2:$AE$3303,31,FALSE),"CHYBA")))),2)</f>
        <v>#N/A</v>
      </c>
      <c r="U2436" s="51" t="e">
        <f>ROUND(VLOOKUP(EVID_HNOJENI!N2436,HNOJIVA_ALL!$A$2:$Z$3303,20,FALSE)*K2436*IF(L2436="t",10,IF(L2436="kg",0.01,IF(L2436="q",1,IF(L2436="l",0.01*VLOOKUP(EVID_HNOJENI!N2436,HNOJIVA_ALL!$A$2:$AE$3303,31,FALSE),"CHYBA")))),2)</f>
        <v>#N/A</v>
      </c>
    </row>
    <row r="2437" spans="1:21" x14ac:dyDescent="0.2">
      <c r="A2437" s="32"/>
      <c r="B2437" s="45" t="e">
        <f>VLOOKUP($A2437,EVID_OSEVU!$A$1:$M$4972,2,FALSE)</f>
        <v>#N/A</v>
      </c>
      <c r="C2437" s="45" t="e">
        <f>VLOOKUP($A2437,EVID_OSEVU!$A$1:$M$4972,3,FALSE)</f>
        <v>#N/A</v>
      </c>
      <c r="D2437" s="45" t="e">
        <f>VLOOKUP($A2437,EVID_OSEVU!$A$1:$M$4972,4,FALSE)</f>
        <v>#N/A</v>
      </c>
      <c r="E2437" s="45" t="e">
        <f>VLOOKUP($A2437,EVID_OSEVU!$A$1:$M$4972,7,FALSE)</f>
        <v>#N/A</v>
      </c>
      <c r="F2437" s="45" t="e">
        <f>VLOOKUP($A2437,EVID_OSEVU!$A$1:$M$4972,8,FALSE)</f>
        <v>#N/A</v>
      </c>
      <c r="G2437" s="45" t="e">
        <f>VLOOKUP($A2437,EVID_OSEVU!$A$1:$M$4972,11,FALSE)</f>
        <v>#N/A</v>
      </c>
      <c r="H2437" s="35"/>
      <c r="I2437" s="48"/>
      <c r="J2437" s="33" t="e">
        <f>VLOOKUP($A2437,EVID_OSEVU!$A$1:$M$4972,11,FALSE)</f>
        <v>#N/A</v>
      </c>
      <c r="K2437" s="39"/>
      <c r="L2437" s="49"/>
      <c r="M2437" s="89" t="e">
        <f t="shared" ref="M2437:M2500" si="38">K2437*J2437</f>
        <v>#N/A</v>
      </c>
      <c r="N2437" s="50"/>
      <c r="O2437" s="37" t="e">
        <f>VLOOKUP(EVID_HNOJENI!N2437,HNOJIVA_ALL!$A$2:$Z$3303,4,FALSE)</f>
        <v>#N/A</v>
      </c>
      <c r="P2437" s="51" t="e">
        <f>ROUND(VLOOKUP(EVID_HNOJENI!N2437,HNOJIVA_ALL!$A$2:$Z$3303,14,FALSE)*K2437*IF(L2437="t",10,IF(L2437="kg",0.01,IF(L2437="q",1,IF(L2437="l",0.01*VLOOKUP(EVID_HNOJENI!N2437,HNOJIVA_ALL!$A$2:$AE$3303,31,FALSE),"CHYBA")))),2)</f>
        <v>#N/A</v>
      </c>
      <c r="Q2437" s="51" t="e">
        <f>ROUND(VLOOKUP(EVID_HNOJENI!N2437,HNOJIVA_ALL!$A$2:$Z$3303,15,FALSE)*K2437*IF(L2437="t",10,IF(L2437="kg",0.01,IF(L2437="q",1,IF(L2437="l",0.01*VLOOKUP(EVID_HNOJENI!N2437,HNOJIVA_ALL!$A$2:$AE$3303,31,FALSE),"CHYBA")))),2)</f>
        <v>#N/A</v>
      </c>
      <c r="R2437" s="51" t="e">
        <f>ROUND(VLOOKUP(EVID_HNOJENI!N2437,HNOJIVA_ALL!$A$2:$Z$3303,16,FALSE)*K2437*IF(L2437="t",10,IF(L2437="kg",0.01,IF(L2437="q",1,IF(L2437="l",0.01*VLOOKUP(EVID_HNOJENI!N2437,HNOJIVA_ALL!$A$2:$AE$3303,31,FALSE),"CHYBA")))),2)</f>
        <v>#N/A</v>
      </c>
      <c r="S2437" s="51" t="e">
        <f>ROUND(VLOOKUP(EVID_HNOJENI!N2437,HNOJIVA_ALL!$A$2:$Z$3303,18,FALSE)*K2437*IF(L2437="t",10,IF(L2437="kg",0.01,IF(L2437="q",1,IF(L2437="l",0.01*VLOOKUP(EVID_HNOJENI!N2437,HNOJIVA_ALL!$A$2:$AE$3303,31,FALSE),"CHYBA")))),2)</f>
        <v>#N/A</v>
      </c>
      <c r="T2437" s="51" t="e">
        <f>ROUND(VLOOKUP(EVID_HNOJENI!N2437,HNOJIVA_ALL!$A$2:$Z$3303,17,FALSE)*K2437*IF(L2437="t",10,IF(L2437="kg",0.01,IF(L2437="q",1,IF(L2437="l",0.01*VLOOKUP(EVID_HNOJENI!N2437,HNOJIVA_ALL!$A$2:$AE$3303,31,FALSE),"CHYBA")))),2)</f>
        <v>#N/A</v>
      </c>
      <c r="U2437" s="51" t="e">
        <f>ROUND(VLOOKUP(EVID_HNOJENI!N2437,HNOJIVA_ALL!$A$2:$Z$3303,20,FALSE)*K2437*IF(L2437="t",10,IF(L2437="kg",0.01,IF(L2437="q",1,IF(L2437="l",0.01*VLOOKUP(EVID_HNOJENI!N2437,HNOJIVA_ALL!$A$2:$AE$3303,31,FALSE),"CHYBA")))),2)</f>
        <v>#N/A</v>
      </c>
    </row>
    <row r="2438" spans="1:21" x14ac:dyDescent="0.2">
      <c r="A2438" s="32"/>
      <c r="B2438" s="45" t="e">
        <f>VLOOKUP($A2438,EVID_OSEVU!$A$1:$M$4972,2,FALSE)</f>
        <v>#N/A</v>
      </c>
      <c r="C2438" s="45" t="e">
        <f>VLOOKUP($A2438,EVID_OSEVU!$A$1:$M$4972,3,FALSE)</f>
        <v>#N/A</v>
      </c>
      <c r="D2438" s="45" t="e">
        <f>VLOOKUP($A2438,EVID_OSEVU!$A$1:$M$4972,4,FALSE)</f>
        <v>#N/A</v>
      </c>
      <c r="E2438" s="45" t="e">
        <f>VLOOKUP($A2438,EVID_OSEVU!$A$1:$M$4972,7,FALSE)</f>
        <v>#N/A</v>
      </c>
      <c r="F2438" s="45" t="e">
        <f>VLOOKUP($A2438,EVID_OSEVU!$A$1:$M$4972,8,FALSE)</f>
        <v>#N/A</v>
      </c>
      <c r="G2438" s="45" t="e">
        <f>VLOOKUP($A2438,EVID_OSEVU!$A$1:$M$4972,11,FALSE)</f>
        <v>#N/A</v>
      </c>
      <c r="H2438" s="35"/>
      <c r="I2438" s="48"/>
      <c r="J2438" s="33" t="e">
        <f>VLOOKUP($A2438,EVID_OSEVU!$A$1:$M$4972,11,FALSE)</f>
        <v>#N/A</v>
      </c>
      <c r="K2438" s="39"/>
      <c r="L2438" s="49"/>
      <c r="M2438" s="89" t="e">
        <f t="shared" si="38"/>
        <v>#N/A</v>
      </c>
      <c r="N2438" s="50"/>
      <c r="O2438" s="37" t="e">
        <f>VLOOKUP(EVID_HNOJENI!N2438,HNOJIVA_ALL!$A$2:$Z$3303,4,FALSE)</f>
        <v>#N/A</v>
      </c>
      <c r="P2438" s="51" t="e">
        <f>ROUND(VLOOKUP(EVID_HNOJENI!N2438,HNOJIVA_ALL!$A$2:$Z$3303,14,FALSE)*K2438*IF(L2438="t",10,IF(L2438="kg",0.01,IF(L2438="q",1,IF(L2438="l",0.01*VLOOKUP(EVID_HNOJENI!N2438,HNOJIVA_ALL!$A$2:$AE$3303,31,FALSE),"CHYBA")))),2)</f>
        <v>#N/A</v>
      </c>
      <c r="Q2438" s="51" t="e">
        <f>ROUND(VLOOKUP(EVID_HNOJENI!N2438,HNOJIVA_ALL!$A$2:$Z$3303,15,FALSE)*K2438*IF(L2438="t",10,IF(L2438="kg",0.01,IF(L2438="q",1,IF(L2438="l",0.01*VLOOKUP(EVID_HNOJENI!N2438,HNOJIVA_ALL!$A$2:$AE$3303,31,FALSE),"CHYBA")))),2)</f>
        <v>#N/A</v>
      </c>
      <c r="R2438" s="51" t="e">
        <f>ROUND(VLOOKUP(EVID_HNOJENI!N2438,HNOJIVA_ALL!$A$2:$Z$3303,16,FALSE)*K2438*IF(L2438="t",10,IF(L2438="kg",0.01,IF(L2438="q",1,IF(L2438="l",0.01*VLOOKUP(EVID_HNOJENI!N2438,HNOJIVA_ALL!$A$2:$AE$3303,31,FALSE),"CHYBA")))),2)</f>
        <v>#N/A</v>
      </c>
      <c r="S2438" s="51" t="e">
        <f>ROUND(VLOOKUP(EVID_HNOJENI!N2438,HNOJIVA_ALL!$A$2:$Z$3303,18,FALSE)*K2438*IF(L2438="t",10,IF(L2438="kg",0.01,IF(L2438="q",1,IF(L2438="l",0.01*VLOOKUP(EVID_HNOJENI!N2438,HNOJIVA_ALL!$A$2:$AE$3303,31,FALSE),"CHYBA")))),2)</f>
        <v>#N/A</v>
      </c>
      <c r="T2438" s="51" t="e">
        <f>ROUND(VLOOKUP(EVID_HNOJENI!N2438,HNOJIVA_ALL!$A$2:$Z$3303,17,FALSE)*K2438*IF(L2438="t",10,IF(L2438="kg",0.01,IF(L2438="q",1,IF(L2438="l",0.01*VLOOKUP(EVID_HNOJENI!N2438,HNOJIVA_ALL!$A$2:$AE$3303,31,FALSE),"CHYBA")))),2)</f>
        <v>#N/A</v>
      </c>
      <c r="U2438" s="51" t="e">
        <f>ROUND(VLOOKUP(EVID_HNOJENI!N2438,HNOJIVA_ALL!$A$2:$Z$3303,20,FALSE)*K2438*IF(L2438="t",10,IF(L2438="kg",0.01,IF(L2438="q",1,IF(L2438="l",0.01*VLOOKUP(EVID_HNOJENI!N2438,HNOJIVA_ALL!$A$2:$AE$3303,31,FALSE),"CHYBA")))),2)</f>
        <v>#N/A</v>
      </c>
    </row>
    <row r="2439" spans="1:21" x14ac:dyDescent="0.2">
      <c r="A2439" s="32"/>
      <c r="B2439" s="45" t="e">
        <f>VLOOKUP($A2439,EVID_OSEVU!$A$1:$M$4972,2,FALSE)</f>
        <v>#N/A</v>
      </c>
      <c r="C2439" s="45" t="e">
        <f>VLOOKUP($A2439,EVID_OSEVU!$A$1:$M$4972,3,FALSE)</f>
        <v>#N/A</v>
      </c>
      <c r="D2439" s="45" t="e">
        <f>VLOOKUP($A2439,EVID_OSEVU!$A$1:$M$4972,4,FALSE)</f>
        <v>#N/A</v>
      </c>
      <c r="E2439" s="45" t="e">
        <f>VLOOKUP($A2439,EVID_OSEVU!$A$1:$M$4972,7,FALSE)</f>
        <v>#N/A</v>
      </c>
      <c r="F2439" s="45" t="e">
        <f>VLOOKUP($A2439,EVID_OSEVU!$A$1:$M$4972,8,FALSE)</f>
        <v>#N/A</v>
      </c>
      <c r="G2439" s="45" t="e">
        <f>VLOOKUP($A2439,EVID_OSEVU!$A$1:$M$4972,11,FALSE)</f>
        <v>#N/A</v>
      </c>
      <c r="H2439" s="35"/>
      <c r="I2439" s="48"/>
      <c r="J2439" s="33" t="e">
        <f>VLOOKUP($A2439,EVID_OSEVU!$A$1:$M$4972,11,FALSE)</f>
        <v>#N/A</v>
      </c>
      <c r="K2439" s="39"/>
      <c r="L2439" s="49"/>
      <c r="M2439" s="89" t="e">
        <f t="shared" si="38"/>
        <v>#N/A</v>
      </c>
      <c r="N2439" s="50"/>
      <c r="O2439" s="37" t="e">
        <f>VLOOKUP(EVID_HNOJENI!N2439,HNOJIVA_ALL!$A$2:$Z$3303,4,FALSE)</f>
        <v>#N/A</v>
      </c>
      <c r="P2439" s="51" t="e">
        <f>ROUND(VLOOKUP(EVID_HNOJENI!N2439,HNOJIVA_ALL!$A$2:$Z$3303,14,FALSE)*K2439*IF(L2439="t",10,IF(L2439="kg",0.01,IF(L2439="q",1,IF(L2439="l",0.01*VLOOKUP(EVID_HNOJENI!N2439,HNOJIVA_ALL!$A$2:$AE$3303,31,FALSE),"CHYBA")))),2)</f>
        <v>#N/A</v>
      </c>
      <c r="Q2439" s="51" t="e">
        <f>ROUND(VLOOKUP(EVID_HNOJENI!N2439,HNOJIVA_ALL!$A$2:$Z$3303,15,FALSE)*K2439*IF(L2439="t",10,IF(L2439="kg",0.01,IF(L2439="q",1,IF(L2439="l",0.01*VLOOKUP(EVID_HNOJENI!N2439,HNOJIVA_ALL!$A$2:$AE$3303,31,FALSE),"CHYBA")))),2)</f>
        <v>#N/A</v>
      </c>
      <c r="R2439" s="51" t="e">
        <f>ROUND(VLOOKUP(EVID_HNOJENI!N2439,HNOJIVA_ALL!$A$2:$Z$3303,16,FALSE)*K2439*IF(L2439="t",10,IF(L2439="kg",0.01,IF(L2439="q",1,IF(L2439="l",0.01*VLOOKUP(EVID_HNOJENI!N2439,HNOJIVA_ALL!$A$2:$AE$3303,31,FALSE),"CHYBA")))),2)</f>
        <v>#N/A</v>
      </c>
      <c r="S2439" s="51" t="e">
        <f>ROUND(VLOOKUP(EVID_HNOJENI!N2439,HNOJIVA_ALL!$A$2:$Z$3303,18,FALSE)*K2439*IF(L2439="t",10,IF(L2439="kg",0.01,IF(L2439="q",1,IF(L2439="l",0.01*VLOOKUP(EVID_HNOJENI!N2439,HNOJIVA_ALL!$A$2:$AE$3303,31,FALSE),"CHYBA")))),2)</f>
        <v>#N/A</v>
      </c>
      <c r="T2439" s="51" t="e">
        <f>ROUND(VLOOKUP(EVID_HNOJENI!N2439,HNOJIVA_ALL!$A$2:$Z$3303,17,FALSE)*K2439*IF(L2439="t",10,IF(L2439="kg",0.01,IF(L2439="q",1,IF(L2439="l",0.01*VLOOKUP(EVID_HNOJENI!N2439,HNOJIVA_ALL!$A$2:$AE$3303,31,FALSE),"CHYBA")))),2)</f>
        <v>#N/A</v>
      </c>
      <c r="U2439" s="51" t="e">
        <f>ROUND(VLOOKUP(EVID_HNOJENI!N2439,HNOJIVA_ALL!$A$2:$Z$3303,20,FALSE)*K2439*IF(L2439="t",10,IF(L2439="kg",0.01,IF(L2439="q",1,IF(L2439="l",0.01*VLOOKUP(EVID_HNOJENI!N2439,HNOJIVA_ALL!$A$2:$AE$3303,31,FALSE),"CHYBA")))),2)</f>
        <v>#N/A</v>
      </c>
    </row>
    <row r="2440" spans="1:21" x14ac:dyDescent="0.2">
      <c r="A2440" s="32"/>
      <c r="B2440" s="45" t="e">
        <f>VLOOKUP($A2440,EVID_OSEVU!$A$1:$M$4972,2,FALSE)</f>
        <v>#N/A</v>
      </c>
      <c r="C2440" s="45" t="e">
        <f>VLOOKUP($A2440,EVID_OSEVU!$A$1:$M$4972,3,FALSE)</f>
        <v>#N/A</v>
      </c>
      <c r="D2440" s="45" t="e">
        <f>VLOOKUP($A2440,EVID_OSEVU!$A$1:$M$4972,4,FALSE)</f>
        <v>#N/A</v>
      </c>
      <c r="E2440" s="45" t="e">
        <f>VLOOKUP($A2440,EVID_OSEVU!$A$1:$M$4972,7,FALSE)</f>
        <v>#N/A</v>
      </c>
      <c r="F2440" s="45" t="e">
        <f>VLOOKUP($A2440,EVID_OSEVU!$A$1:$M$4972,8,FALSE)</f>
        <v>#N/A</v>
      </c>
      <c r="G2440" s="45" t="e">
        <f>VLOOKUP($A2440,EVID_OSEVU!$A$1:$M$4972,11,FALSE)</f>
        <v>#N/A</v>
      </c>
      <c r="H2440" s="35"/>
      <c r="I2440" s="48"/>
      <c r="J2440" s="33" t="e">
        <f>VLOOKUP($A2440,EVID_OSEVU!$A$1:$M$4972,11,FALSE)</f>
        <v>#N/A</v>
      </c>
      <c r="K2440" s="39"/>
      <c r="L2440" s="49"/>
      <c r="M2440" s="89" t="e">
        <f t="shared" si="38"/>
        <v>#N/A</v>
      </c>
      <c r="N2440" s="50"/>
      <c r="O2440" s="37" t="e">
        <f>VLOOKUP(EVID_HNOJENI!N2440,HNOJIVA_ALL!$A$2:$Z$3303,4,FALSE)</f>
        <v>#N/A</v>
      </c>
      <c r="P2440" s="51" t="e">
        <f>ROUND(VLOOKUP(EVID_HNOJENI!N2440,HNOJIVA_ALL!$A$2:$Z$3303,14,FALSE)*K2440*IF(L2440="t",10,IF(L2440="kg",0.01,IF(L2440="q",1,IF(L2440="l",0.01*VLOOKUP(EVID_HNOJENI!N2440,HNOJIVA_ALL!$A$2:$AE$3303,31,FALSE),"CHYBA")))),2)</f>
        <v>#N/A</v>
      </c>
      <c r="Q2440" s="51" t="e">
        <f>ROUND(VLOOKUP(EVID_HNOJENI!N2440,HNOJIVA_ALL!$A$2:$Z$3303,15,FALSE)*K2440*IF(L2440="t",10,IF(L2440="kg",0.01,IF(L2440="q",1,IF(L2440="l",0.01*VLOOKUP(EVID_HNOJENI!N2440,HNOJIVA_ALL!$A$2:$AE$3303,31,FALSE),"CHYBA")))),2)</f>
        <v>#N/A</v>
      </c>
      <c r="R2440" s="51" t="e">
        <f>ROUND(VLOOKUP(EVID_HNOJENI!N2440,HNOJIVA_ALL!$A$2:$Z$3303,16,FALSE)*K2440*IF(L2440="t",10,IF(L2440="kg",0.01,IF(L2440="q",1,IF(L2440="l",0.01*VLOOKUP(EVID_HNOJENI!N2440,HNOJIVA_ALL!$A$2:$AE$3303,31,FALSE),"CHYBA")))),2)</f>
        <v>#N/A</v>
      </c>
      <c r="S2440" s="51" t="e">
        <f>ROUND(VLOOKUP(EVID_HNOJENI!N2440,HNOJIVA_ALL!$A$2:$Z$3303,18,FALSE)*K2440*IF(L2440="t",10,IF(L2440="kg",0.01,IF(L2440="q",1,IF(L2440="l",0.01*VLOOKUP(EVID_HNOJENI!N2440,HNOJIVA_ALL!$A$2:$AE$3303,31,FALSE),"CHYBA")))),2)</f>
        <v>#N/A</v>
      </c>
      <c r="T2440" s="51" t="e">
        <f>ROUND(VLOOKUP(EVID_HNOJENI!N2440,HNOJIVA_ALL!$A$2:$Z$3303,17,FALSE)*K2440*IF(L2440="t",10,IF(L2440="kg",0.01,IF(L2440="q",1,IF(L2440="l",0.01*VLOOKUP(EVID_HNOJENI!N2440,HNOJIVA_ALL!$A$2:$AE$3303,31,FALSE),"CHYBA")))),2)</f>
        <v>#N/A</v>
      </c>
      <c r="U2440" s="51" t="e">
        <f>ROUND(VLOOKUP(EVID_HNOJENI!N2440,HNOJIVA_ALL!$A$2:$Z$3303,20,FALSE)*K2440*IF(L2440="t",10,IF(L2440="kg",0.01,IF(L2440="q",1,IF(L2440="l",0.01*VLOOKUP(EVID_HNOJENI!N2440,HNOJIVA_ALL!$A$2:$AE$3303,31,FALSE),"CHYBA")))),2)</f>
        <v>#N/A</v>
      </c>
    </row>
    <row r="2441" spans="1:21" x14ac:dyDescent="0.2">
      <c r="A2441" s="32"/>
      <c r="B2441" s="45" t="e">
        <f>VLOOKUP($A2441,EVID_OSEVU!$A$1:$M$4972,2,FALSE)</f>
        <v>#N/A</v>
      </c>
      <c r="C2441" s="45" t="e">
        <f>VLOOKUP($A2441,EVID_OSEVU!$A$1:$M$4972,3,FALSE)</f>
        <v>#N/A</v>
      </c>
      <c r="D2441" s="45" t="e">
        <f>VLOOKUP($A2441,EVID_OSEVU!$A$1:$M$4972,4,FALSE)</f>
        <v>#N/A</v>
      </c>
      <c r="E2441" s="45" t="e">
        <f>VLOOKUP($A2441,EVID_OSEVU!$A$1:$M$4972,7,FALSE)</f>
        <v>#N/A</v>
      </c>
      <c r="F2441" s="45" t="e">
        <f>VLOOKUP($A2441,EVID_OSEVU!$A$1:$M$4972,8,FALSE)</f>
        <v>#N/A</v>
      </c>
      <c r="G2441" s="45" t="e">
        <f>VLOOKUP($A2441,EVID_OSEVU!$A$1:$M$4972,11,FALSE)</f>
        <v>#N/A</v>
      </c>
      <c r="H2441" s="35"/>
      <c r="I2441" s="48"/>
      <c r="J2441" s="33" t="e">
        <f>VLOOKUP($A2441,EVID_OSEVU!$A$1:$M$4972,11,FALSE)</f>
        <v>#N/A</v>
      </c>
      <c r="K2441" s="39"/>
      <c r="L2441" s="49"/>
      <c r="M2441" s="89" t="e">
        <f t="shared" si="38"/>
        <v>#N/A</v>
      </c>
      <c r="N2441" s="50"/>
      <c r="O2441" s="37" t="e">
        <f>VLOOKUP(EVID_HNOJENI!N2441,HNOJIVA_ALL!$A$2:$Z$3303,4,FALSE)</f>
        <v>#N/A</v>
      </c>
      <c r="P2441" s="51" t="e">
        <f>ROUND(VLOOKUP(EVID_HNOJENI!N2441,HNOJIVA_ALL!$A$2:$Z$3303,14,FALSE)*K2441*IF(L2441="t",10,IF(L2441="kg",0.01,IF(L2441="q",1,IF(L2441="l",0.01*VLOOKUP(EVID_HNOJENI!N2441,HNOJIVA_ALL!$A$2:$AE$3303,31,FALSE),"CHYBA")))),2)</f>
        <v>#N/A</v>
      </c>
      <c r="Q2441" s="51" t="e">
        <f>ROUND(VLOOKUP(EVID_HNOJENI!N2441,HNOJIVA_ALL!$A$2:$Z$3303,15,FALSE)*K2441*IF(L2441="t",10,IF(L2441="kg",0.01,IF(L2441="q",1,IF(L2441="l",0.01*VLOOKUP(EVID_HNOJENI!N2441,HNOJIVA_ALL!$A$2:$AE$3303,31,FALSE),"CHYBA")))),2)</f>
        <v>#N/A</v>
      </c>
      <c r="R2441" s="51" t="e">
        <f>ROUND(VLOOKUP(EVID_HNOJENI!N2441,HNOJIVA_ALL!$A$2:$Z$3303,16,FALSE)*K2441*IF(L2441="t",10,IF(L2441="kg",0.01,IF(L2441="q",1,IF(L2441="l",0.01*VLOOKUP(EVID_HNOJENI!N2441,HNOJIVA_ALL!$A$2:$AE$3303,31,FALSE),"CHYBA")))),2)</f>
        <v>#N/A</v>
      </c>
      <c r="S2441" s="51" t="e">
        <f>ROUND(VLOOKUP(EVID_HNOJENI!N2441,HNOJIVA_ALL!$A$2:$Z$3303,18,FALSE)*K2441*IF(L2441="t",10,IF(L2441="kg",0.01,IF(L2441="q",1,IF(L2441="l",0.01*VLOOKUP(EVID_HNOJENI!N2441,HNOJIVA_ALL!$A$2:$AE$3303,31,FALSE),"CHYBA")))),2)</f>
        <v>#N/A</v>
      </c>
      <c r="T2441" s="51" t="e">
        <f>ROUND(VLOOKUP(EVID_HNOJENI!N2441,HNOJIVA_ALL!$A$2:$Z$3303,17,FALSE)*K2441*IF(L2441="t",10,IF(L2441="kg",0.01,IF(L2441="q",1,IF(L2441="l",0.01*VLOOKUP(EVID_HNOJENI!N2441,HNOJIVA_ALL!$A$2:$AE$3303,31,FALSE),"CHYBA")))),2)</f>
        <v>#N/A</v>
      </c>
      <c r="U2441" s="51" t="e">
        <f>ROUND(VLOOKUP(EVID_HNOJENI!N2441,HNOJIVA_ALL!$A$2:$Z$3303,20,FALSE)*K2441*IF(L2441="t",10,IF(L2441="kg",0.01,IF(L2441="q",1,IF(L2441="l",0.01*VLOOKUP(EVID_HNOJENI!N2441,HNOJIVA_ALL!$A$2:$AE$3303,31,FALSE),"CHYBA")))),2)</f>
        <v>#N/A</v>
      </c>
    </row>
    <row r="2442" spans="1:21" x14ac:dyDescent="0.2">
      <c r="A2442" s="32"/>
      <c r="B2442" s="45" t="e">
        <f>VLOOKUP($A2442,EVID_OSEVU!$A$1:$M$4972,2,FALSE)</f>
        <v>#N/A</v>
      </c>
      <c r="C2442" s="45" t="e">
        <f>VLOOKUP($A2442,EVID_OSEVU!$A$1:$M$4972,3,FALSE)</f>
        <v>#N/A</v>
      </c>
      <c r="D2442" s="45" t="e">
        <f>VLOOKUP($A2442,EVID_OSEVU!$A$1:$M$4972,4,FALSE)</f>
        <v>#N/A</v>
      </c>
      <c r="E2442" s="45" t="e">
        <f>VLOOKUP($A2442,EVID_OSEVU!$A$1:$M$4972,7,FALSE)</f>
        <v>#N/A</v>
      </c>
      <c r="F2442" s="45" t="e">
        <f>VLOOKUP($A2442,EVID_OSEVU!$A$1:$M$4972,8,FALSE)</f>
        <v>#N/A</v>
      </c>
      <c r="G2442" s="45" t="e">
        <f>VLOOKUP($A2442,EVID_OSEVU!$A$1:$M$4972,11,FALSE)</f>
        <v>#N/A</v>
      </c>
      <c r="H2442" s="35"/>
      <c r="I2442" s="48"/>
      <c r="J2442" s="33" t="e">
        <f>VLOOKUP($A2442,EVID_OSEVU!$A$1:$M$4972,11,FALSE)</f>
        <v>#N/A</v>
      </c>
      <c r="K2442" s="39"/>
      <c r="L2442" s="49"/>
      <c r="M2442" s="89" t="e">
        <f t="shared" si="38"/>
        <v>#N/A</v>
      </c>
      <c r="N2442" s="50"/>
      <c r="O2442" s="37" t="e">
        <f>VLOOKUP(EVID_HNOJENI!N2442,HNOJIVA_ALL!$A$2:$Z$3303,4,FALSE)</f>
        <v>#N/A</v>
      </c>
      <c r="P2442" s="51" t="e">
        <f>ROUND(VLOOKUP(EVID_HNOJENI!N2442,HNOJIVA_ALL!$A$2:$Z$3303,14,FALSE)*K2442*IF(L2442="t",10,IF(L2442="kg",0.01,IF(L2442="q",1,IF(L2442="l",0.01*VLOOKUP(EVID_HNOJENI!N2442,HNOJIVA_ALL!$A$2:$AE$3303,31,FALSE),"CHYBA")))),2)</f>
        <v>#N/A</v>
      </c>
      <c r="Q2442" s="51" t="e">
        <f>ROUND(VLOOKUP(EVID_HNOJENI!N2442,HNOJIVA_ALL!$A$2:$Z$3303,15,FALSE)*K2442*IF(L2442="t",10,IF(L2442="kg",0.01,IF(L2442="q",1,IF(L2442="l",0.01*VLOOKUP(EVID_HNOJENI!N2442,HNOJIVA_ALL!$A$2:$AE$3303,31,FALSE),"CHYBA")))),2)</f>
        <v>#N/A</v>
      </c>
      <c r="R2442" s="51" t="e">
        <f>ROUND(VLOOKUP(EVID_HNOJENI!N2442,HNOJIVA_ALL!$A$2:$Z$3303,16,FALSE)*K2442*IF(L2442="t",10,IF(L2442="kg",0.01,IF(L2442="q",1,IF(L2442="l",0.01*VLOOKUP(EVID_HNOJENI!N2442,HNOJIVA_ALL!$A$2:$AE$3303,31,FALSE),"CHYBA")))),2)</f>
        <v>#N/A</v>
      </c>
      <c r="S2442" s="51" t="e">
        <f>ROUND(VLOOKUP(EVID_HNOJENI!N2442,HNOJIVA_ALL!$A$2:$Z$3303,18,FALSE)*K2442*IF(L2442="t",10,IF(L2442="kg",0.01,IF(L2442="q",1,IF(L2442="l",0.01*VLOOKUP(EVID_HNOJENI!N2442,HNOJIVA_ALL!$A$2:$AE$3303,31,FALSE),"CHYBA")))),2)</f>
        <v>#N/A</v>
      </c>
      <c r="T2442" s="51" t="e">
        <f>ROUND(VLOOKUP(EVID_HNOJENI!N2442,HNOJIVA_ALL!$A$2:$Z$3303,17,FALSE)*K2442*IF(L2442="t",10,IF(L2442="kg",0.01,IF(L2442="q",1,IF(L2442="l",0.01*VLOOKUP(EVID_HNOJENI!N2442,HNOJIVA_ALL!$A$2:$AE$3303,31,FALSE),"CHYBA")))),2)</f>
        <v>#N/A</v>
      </c>
      <c r="U2442" s="51" t="e">
        <f>ROUND(VLOOKUP(EVID_HNOJENI!N2442,HNOJIVA_ALL!$A$2:$Z$3303,20,FALSE)*K2442*IF(L2442="t",10,IF(L2442="kg",0.01,IF(L2442="q",1,IF(L2442="l",0.01*VLOOKUP(EVID_HNOJENI!N2442,HNOJIVA_ALL!$A$2:$AE$3303,31,FALSE),"CHYBA")))),2)</f>
        <v>#N/A</v>
      </c>
    </row>
    <row r="2443" spans="1:21" x14ac:dyDescent="0.2">
      <c r="A2443" s="32"/>
      <c r="B2443" s="45" t="e">
        <f>VLOOKUP($A2443,EVID_OSEVU!$A$1:$M$4972,2,FALSE)</f>
        <v>#N/A</v>
      </c>
      <c r="C2443" s="45" t="e">
        <f>VLOOKUP($A2443,EVID_OSEVU!$A$1:$M$4972,3,FALSE)</f>
        <v>#N/A</v>
      </c>
      <c r="D2443" s="45" t="e">
        <f>VLOOKUP($A2443,EVID_OSEVU!$A$1:$M$4972,4,FALSE)</f>
        <v>#N/A</v>
      </c>
      <c r="E2443" s="45" t="e">
        <f>VLOOKUP($A2443,EVID_OSEVU!$A$1:$M$4972,7,FALSE)</f>
        <v>#N/A</v>
      </c>
      <c r="F2443" s="45" t="e">
        <f>VLOOKUP($A2443,EVID_OSEVU!$A$1:$M$4972,8,FALSE)</f>
        <v>#N/A</v>
      </c>
      <c r="G2443" s="45" t="e">
        <f>VLOOKUP($A2443,EVID_OSEVU!$A$1:$M$4972,11,FALSE)</f>
        <v>#N/A</v>
      </c>
      <c r="H2443" s="35"/>
      <c r="I2443" s="48"/>
      <c r="J2443" s="33" t="e">
        <f>VLOOKUP($A2443,EVID_OSEVU!$A$1:$M$4972,11,FALSE)</f>
        <v>#N/A</v>
      </c>
      <c r="K2443" s="39"/>
      <c r="L2443" s="49"/>
      <c r="M2443" s="89" t="e">
        <f t="shared" si="38"/>
        <v>#N/A</v>
      </c>
      <c r="N2443" s="50"/>
      <c r="O2443" s="37" t="e">
        <f>VLOOKUP(EVID_HNOJENI!N2443,HNOJIVA_ALL!$A$2:$Z$3303,4,FALSE)</f>
        <v>#N/A</v>
      </c>
      <c r="P2443" s="51" t="e">
        <f>ROUND(VLOOKUP(EVID_HNOJENI!N2443,HNOJIVA_ALL!$A$2:$Z$3303,14,FALSE)*K2443*IF(L2443="t",10,IF(L2443="kg",0.01,IF(L2443="q",1,IF(L2443="l",0.01*VLOOKUP(EVID_HNOJENI!N2443,HNOJIVA_ALL!$A$2:$AE$3303,31,FALSE),"CHYBA")))),2)</f>
        <v>#N/A</v>
      </c>
      <c r="Q2443" s="51" t="e">
        <f>ROUND(VLOOKUP(EVID_HNOJENI!N2443,HNOJIVA_ALL!$A$2:$Z$3303,15,FALSE)*K2443*IF(L2443="t",10,IF(L2443="kg",0.01,IF(L2443="q",1,IF(L2443="l",0.01*VLOOKUP(EVID_HNOJENI!N2443,HNOJIVA_ALL!$A$2:$AE$3303,31,FALSE),"CHYBA")))),2)</f>
        <v>#N/A</v>
      </c>
      <c r="R2443" s="51" t="e">
        <f>ROUND(VLOOKUP(EVID_HNOJENI!N2443,HNOJIVA_ALL!$A$2:$Z$3303,16,FALSE)*K2443*IF(L2443="t",10,IF(L2443="kg",0.01,IF(L2443="q",1,IF(L2443="l",0.01*VLOOKUP(EVID_HNOJENI!N2443,HNOJIVA_ALL!$A$2:$AE$3303,31,FALSE),"CHYBA")))),2)</f>
        <v>#N/A</v>
      </c>
      <c r="S2443" s="51" t="e">
        <f>ROUND(VLOOKUP(EVID_HNOJENI!N2443,HNOJIVA_ALL!$A$2:$Z$3303,18,FALSE)*K2443*IF(L2443="t",10,IF(L2443="kg",0.01,IF(L2443="q",1,IF(L2443="l",0.01*VLOOKUP(EVID_HNOJENI!N2443,HNOJIVA_ALL!$A$2:$AE$3303,31,FALSE),"CHYBA")))),2)</f>
        <v>#N/A</v>
      </c>
      <c r="T2443" s="51" t="e">
        <f>ROUND(VLOOKUP(EVID_HNOJENI!N2443,HNOJIVA_ALL!$A$2:$Z$3303,17,FALSE)*K2443*IF(L2443="t",10,IF(L2443="kg",0.01,IF(L2443="q",1,IF(L2443="l",0.01*VLOOKUP(EVID_HNOJENI!N2443,HNOJIVA_ALL!$A$2:$AE$3303,31,FALSE),"CHYBA")))),2)</f>
        <v>#N/A</v>
      </c>
      <c r="U2443" s="51" t="e">
        <f>ROUND(VLOOKUP(EVID_HNOJENI!N2443,HNOJIVA_ALL!$A$2:$Z$3303,20,FALSE)*K2443*IF(L2443="t",10,IF(L2443="kg",0.01,IF(L2443="q",1,IF(L2443="l",0.01*VLOOKUP(EVID_HNOJENI!N2443,HNOJIVA_ALL!$A$2:$AE$3303,31,FALSE),"CHYBA")))),2)</f>
        <v>#N/A</v>
      </c>
    </row>
    <row r="2444" spans="1:21" x14ac:dyDescent="0.2">
      <c r="A2444" s="32"/>
      <c r="B2444" s="45" t="e">
        <f>VLOOKUP($A2444,EVID_OSEVU!$A$1:$M$4972,2,FALSE)</f>
        <v>#N/A</v>
      </c>
      <c r="C2444" s="45" t="e">
        <f>VLOOKUP($A2444,EVID_OSEVU!$A$1:$M$4972,3,FALSE)</f>
        <v>#N/A</v>
      </c>
      <c r="D2444" s="45" t="e">
        <f>VLOOKUP($A2444,EVID_OSEVU!$A$1:$M$4972,4,FALSE)</f>
        <v>#N/A</v>
      </c>
      <c r="E2444" s="45" t="e">
        <f>VLOOKUP($A2444,EVID_OSEVU!$A$1:$M$4972,7,FALSE)</f>
        <v>#N/A</v>
      </c>
      <c r="F2444" s="45" t="e">
        <f>VLOOKUP($A2444,EVID_OSEVU!$A$1:$M$4972,8,FALSE)</f>
        <v>#N/A</v>
      </c>
      <c r="G2444" s="45" t="e">
        <f>VLOOKUP($A2444,EVID_OSEVU!$A$1:$M$4972,11,FALSE)</f>
        <v>#N/A</v>
      </c>
      <c r="H2444" s="35"/>
      <c r="I2444" s="48"/>
      <c r="J2444" s="33" t="e">
        <f>VLOOKUP($A2444,EVID_OSEVU!$A$1:$M$4972,11,FALSE)</f>
        <v>#N/A</v>
      </c>
      <c r="K2444" s="39"/>
      <c r="L2444" s="49"/>
      <c r="M2444" s="89" t="e">
        <f t="shared" si="38"/>
        <v>#N/A</v>
      </c>
      <c r="N2444" s="50"/>
      <c r="O2444" s="37" t="e">
        <f>VLOOKUP(EVID_HNOJENI!N2444,HNOJIVA_ALL!$A$2:$Z$3303,4,FALSE)</f>
        <v>#N/A</v>
      </c>
      <c r="P2444" s="51" t="e">
        <f>ROUND(VLOOKUP(EVID_HNOJENI!N2444,HNOJIVA_ALL!$A$2:$Z$3303,14,FALSE)*K2444*IF(L2444="t",10,IF(L2444="kg",0.01,IF(L2444="q",1,IF(L2444="l",0.01*VLOOKUP(EVID_HNOJENI!N2444,HNOJIVA_ALL!$A$2:$AE$3303,31,FALSE),"CHYBA")))),2)</f>
        <v>#N/A</v>
      </c>
      <c r="Q2444" s="51" t="e">
        <f>ROUND(VLOOKUP(EVID_HNOJENI!N2444,HNOJIVA_ALL!$A$2:$Z$3303,15,FALSE)*K2444*IF(L2444="t",10,IF(L2444="kg",0.01,IF(L2444="q",1,IF(L2444="l",0.01*VLOOKUP(EVID_HNOJENI!N2444,HNOJIVA_ALL!$A$2:$AE$3303,31,FALSE),"CHYBA")))),2)</f>
        <v>#N/A</v>
      </c>
      <c r="R2444" s="51" t="e">
        <f>ROUND(VLOOKUP(EVID_HNOJENI!N2444,HNOJIVA_ALL!$A$2:$Z$3303,16,FALSE)*K2444*IF(L2444="t",10,IF(L2444="kg",0.01,IF(L2444="q",1,IF(L2444="l",0.01*VLOOKUP(EVID_HNOJENI!N2444,HNOJIVA_ALL!$A$2:$AE$3303,31,FALSE),"CHYBA")))),2)</f>
        <v>#N/A</v>
      </c>
      <c r="S2444" s="51" t="e">
        <f>ROUND(VLOOKUP(EVID_HNOJENI!N2444,HNOJIVA_ALL!$A$2:$Z$3303,18,FALSE)*K2444*IF(L2444="t",10,IF(L2444="kg",0.01,IF(L2444="q",1,IF(L2444="l",0.01*VLOOKUP(EVID_HNOJENI!N2444,HNOJIVA_ALL!$A$2:$AE$3303,31,FALSE),"CHYBA")))),2)</f>
        <v>#N/A</v>
      </c>
      <c r="T2444" s="51" t="e">
        <f>ROUND(VLOOKUP(EVID_HNOJENI!N2444,HNOJIVA_ALL!$A$2:$Z$3303,17,FALSE)*K2444*IF(L2444="t",10,IF(L2444="kg",0.01,IF(L2444="q",1,IF(L2444="l",0.01*VLOOKUP(EVID_HNOJENI!N2444,HNOJIVA_ALL!$A$2:$AE$3303,31,FALSE),"CHYBA")))),2)</f>
        <v>#N/A</v>
      </c>
      <c r="U2444" s="51" t="e">
        <f>ROUND(VLOOKUP(EVID_HNOJENI!N2444,HNOJIVA_ALL!$A$2:$Z$3303,20,FALSE)*K2444*IF(L2444="t",10,IF(L2444="kg",0.01,IF(L2444="q",1,IF(L2444="l",0.01*VLOOKUP(EVID_HNOJENI!N2444,HNOJIVA_ALL!$A$2:$AE$3303,31,FALSE),"CHYBA")))),2)</f>
        <v>#N/A</v>
      </c>
    </row>
    <row r="2445" spans="1:21" x14ac:dyDescent="0.2">
      <c r="A2445" s="32"/>
      <c r="B2445" s="45" t="e">
        <f>VLOOKUP($A2445,EVID_OSEVU!$A$1:$M$4972,2,FALSE)</f>
        <v>#N/A</v>
      </c>
      <c r="C2445" s="45" t="e">
        <f>VLOOKUP($A2445,EVID_OSEVU!$A$1:$M$4972,3,FALSE)</f>
        <v>#N/A</v>
      </c>
      <c r="D2445" s="45" t="e">
        <f>VLOOKUP($A2445,EVID_OSEVU!$A$1:$M$4972,4,FALSE)</f>
        <v>#N/A</v>
      </c>
      <c r="E2445" s="45" t="e">
        <f>VLOOKUP($A2445,EVID_OSEVU!$A$1:$M$4972,7,FALSE)</f>
        <v>#N/A</v>
      </c>
      <c r="F2445" s="45" t="e">
        <f>VLOOKUP($A2445,EVID_OSEVU!$A$1:$M$4972,8,FALSE)</f>
        <v>#N/A</v>
      </c>
      <c r="G2445" s="45" t="e">
        <f>VLOOKUP($A2445,EVID_OSEVU!$A$1:$M$4972,11,FALSE)</f>
        <v>#N/A</v>
      </c>
      <c r="H2445" s="35"/>
      <c r="I2445" s="48"/>
      <c r="J2445" s="33" t="e">
        <f>VLOOKUP($A2445,EVID_OSEVU!$A$1:$M$4972,11,FALSE)</f>
        <v>#N/A</v>
      </c>
      <c r="K2445" s="39"/>
      <c r="L2445" s="49"/>
      <c r="M2445" s="89" t="e">
        <f t="shared" si="38"/>
        <v>#N/A</v>
      </c>
      <c r="N2445" s="50"/>
      <c r="O2445" s="37" t="e">
        <f>VLOOKUP(EVID_HNOJENI!N2445,HNOJIVA_ALL!$A$2:$Z$3303,4,FALSE)</f>
        <v>#N/A</v>
      </c>
      <c r="P2445" s="51" t="e">
        <f>ROUND(VLOOKUP(EVID_HNOJENI!N2445,HNOJIVA_ALL!$A$2:$Z$3303,14,FALSE)*K2445*IF(L2445="t",10,IF(L2445="kg",0.01,IF(L2445="q",1,IF(L2445="l",0.01*VLOOKUP(EVID_HNOJENI!N2445,HNOJIVA_ALL!$A$2:$AE$3303,31,FALSE),"CHYBA")))),2)</f>
        <v>#N/A</v>
      </c>
      <c r="Q2445" s="51" t="e">
        <f>ROUND(VLOOKUP(EVID_HNOJENI!N2445,HNOJIVA_ALL!$A$2:$Z$3303,15,FALSE)*K2445*IF(L2445="t",10,IF(L2445="kg",0.01,IF(L2445="q",1,IF(L2445="l",0.01*VLOOKUP(EVID_HNOJENI!N2445,HNOJIVA_ALL!$A$2:$AE$3303,31,FALSE),"CHYBA")))),2)</f>
        <v>#N/A</v>
      </c>
      <c r="R2445" s="51" t="e">
        <f>ROUND(VLOOKUP(EVID_HNOJENI!N2445,HNOJIVA_ALL!$A$2:$Z$3303,16,FALSE)*K2445*IF(L2445="t",10,IF(L2445="kg",0.01,IF(L2445="q",1,IF(L2445="l",0.01*VLOOKUP(EVID_HNOJENI!N2445,HNOJIVA_ALL!$A$2:$AE$3303,31,FALSE),"CHYBA")))),2)</f>
        <v>#N/A</v>
      </c>
      <c r="S2445" s="51" t="e">
        <f>ROUND(VLOOKUP(EVID_HNOJENI!N2445,HNOJIVA_ALL!$A$2:$Z$3303,18,FALSE)*K2445*IF(L2445="t",10,IF(L2445="kg",0.01,IF(L2445="q",1,IF(L2445="l",0.01*VLOOKUP(EVID_HNOJENI!N2445,HNOJIVA_ALL!$A$2:$AE$3303,31,FALSE),"CHYBA")))),2)</f>
        <v>#N/A</v>
      </c>
      <c r="T2445" s="51" t="e">
        <f>ROUND(VLOOKUP(EVID_HNOJENI!N2445,HNOJIVA_ALL!$A$2:$Z$3303,17,FALSE)*K2445*IF(L2445="t",10,IF(L2445="kg",0.01,IF(L2445="q",1,IF(L2445="l",0.01*VLOOKUP(EVID_HNOJENI!N2445,HNOJIVA_ALL!$A$2:$AE$3303,31,FALSE),"CHYBA")))),2)</f>
        <v>#N/A</v>
      </c>
      <c r="U2445" s="51" t="e">
        <f>ROUND(VLOOKUP(EVID_HNOJENI!N2445,HNOJIVA_ALL!$A$2:$Z$3303,20,FALSE)*K2445*IF(L2445="t",10,IF(L2445="kg",0.01,IF(L2445="q",1,IF(L2445="l",0.01*VLOOKUP(EVID_HNOJENI!N2445,HNOJIVA_ALL!$A$2:$AE$3303,31,FALSE),"CHYBA")))),2)</f>
        <v>#N/A</v>
      </c>
    </row>
    <row r="2446" spans="1:21" x14ac:dyDescent="0.2">
      <c r="A2446" s="32"/>
      <c r="B2446" s="45" t="e">
        <f>VLOOKUP($A2446,EVID_OSEVU!$A$1:$M$4972,2,FALSE)</f>
        <v>#N/A</v>
      </c>
      <c r="C2446" s="45" t="e">
        <f>VLOOKUP($A2446,EVID_OSEVU!$A$1:$M$4972,3,FALSE)</f>
        <v>#N/A</v>
      </c>
      <c r="D2446" s="45" t="e">
        <f>VLOOKUP($A2446,EVID_OSEVU!$A$1:$M$4972,4,FALSE)</f>
        <v>#N/A</v>
      </c>
      <c r="E2446" s="45" t="e">
        <f>VLOOKUP($A2446,EVID_OSEVU!$A$1:$M$4972,7,FALSE)</f>
        <v>#N/A</v>
      </c>
      <c r="F2446" s="45" t="e">
        <f>VLOOKUP($A2446,EVID_OSEVU!$A$1:$M$4972,8,FALSE)</f>
        <v>#N/A</v>
      </c>
      <c r="G2446" s="45" t="e">
        <f>VLOOKUP($A2446,EVID_OSEVU!$A$1:$M$4972,11,FALSE)</f>
        <v>#N/A</v>
      </c>
      <c r="H2446" s="35"/>
      <c r="I2446" s="48"/>
      <c r="J2446" s="33" t="e">
        <f>VLOOKUP($A2446,EVID_OSEVU!$A$1:$M$4972,11,FALSE)</f>
        <v>#N/A</v>
      </c>
      <c r="K2446" s="39"/>
      <c r="L2446" s="49"/>
      <c r="M2446" s="89" t="e">
        <f t="shared" si="38"/>
        <v>#N/A</v>
      </c>
      <c r="N2446" s="50"/>
      <c r="O2446" s="37" t="e">
        <f>VLOOKUP(EVID_HNOJENI!N2446,HNOJIVA_ALL!$A$2:$Z$3303,4,FALSE)</f>
        <v>#N/A</v>
      </c>
      <c r="P2446" s="51" t="e">
        <f>ROUND(VLOOKUP(EVID_HNOJENI!N2446,HNOJIVA_ALL!$A$2:$Z$3303,14,FALSE)*K2446*IF(L2446="t",10,IF(L2446="kg",0.01,IF(L2446="q",1,IF(L2446="l",0.01*VLOOKUP(EVID_HNOJENI!N2446,HNOJIVA_ALL!$A$2:$AE$3303,31,FALSE),"CHYBA")))),2)</f>
        <v>#N/A</v>
      </c>
      <c r="Q2446" s="51" t="e">
        <f>ROUND(VLOOKUP(EVID_HNOJENI!N2446,HNOJIVA_ALL!$A$2:$Z$3303,15,FALSE)*K2446*IF(L2446="t",10,IF(L2446="kg",0.01,IF(L2446="q",1,IF(L2446="l",0.01*VLOOKUP(EVID_HNOJENI!N2446,HNOJIVA_ALL!$A$2:$AE$3303,31,FALSE),"CHYBA")))),2)</f>
        <v>#N/A</v>
      </c>
      <c r="R2446" s="51" t="e">
        <f>ROUND(VLOOKUP(EVID_HNOJENI!N2446,HNOJIVA_ALL!$A$2:$Z$3303,16,FALSE)*K2446*IF(L2446="t",10,IF(L2446="kg",0.01,IF(L2446="q",1,IF(L2446="l",0.01*VLOOKUP(EVID_HNOJENI!N2446,HNOJIVA_ALL!$A$2:$AE$3303,31,FALSE),"CHYBA")))),2)</f>
        <v>#N/A</v>
      </c>
      <c r="S2446" s="51" t="e">
        <f>ROUND(VLOOKUP(EVID_HNOJENI!N2446,HNOJIVA_ALL!$A$2:$Z$3303,18,FALSE)*K2446*IF(L2446="t",10,IF(L2446="kg",0.01,IF(L2446="q",1,IF(L2446="l",0.01*VLOOKUP(EVID_HNOJENI!N2446,HNOJIVA_ALL!$A$2:$AE$3303,31,FALSE),"CHYBA")))),2)</f>
        <v>#N/A</v>
      </c>
      <c r="T2446" s="51" t="e">
        <f>ROUND(VLOOKUP(EVID_HNOJENI!N2446,HNOJIVA_ALL!$A$2:$Z$3303,17,FALSE)*K2446*IF(L2446="t",10,IF(L2446="kg",0.01,IF(L2446="q",1,IF(L2446="l",0.01*VLOOKUP(EVID_HNOJENI!N2446,HNOJIVA_ALL!$A$2:$AE$3303,31,FALSE),"CHYBA")))),2)</f>
        <v>#N/A</v>
      </c>
      <c r="U2446" s="51" t="e">
        <f>ROUND(VLOOKUP(EVID_HNOJENI!N2446,HNOJIVA_ALL!$A$2:$Z$3303,20,FALSE)*K2446*IF(L2446="t",10,IF(L2446="kg",0.01,IF(L2446="q",1,IF(L2446="l",0.01*VLOOKUP(EVID_HNOJENI!N2446,HNOJIVA_ALL!$A$2:$AE$3303,31,FALSE),"CHYBA")))),2)</f>
        <v>#N/A</v>
      </c>
    </row>
    <row r="2447" spans="1:21" x14ac:dyDescent="0.2">
      <c r="A2447" s="32"/>
      <c r="B2447" s="45" t="e">
        <f>VLOOKUP($A2447,EVID_OSEVU!$A$1:$M$4972,2,FALSE)</f>
        <v>#N/A</v>
      </c>
      <c r="C2447" s="45" t="e">
        <f>VLOOKUP($A2447,EVID_OSEVU!$A$1:$M$4972,3,FALSE)</f>
        <v>#N/A</v>
      </c>
      <c r="D2447" s="45" t="e">
        <f>VLOOKUP($A2447,EVID_OSEVU!$A$1:$M$4972,4,FALSE)</f>
        <v>#N/A</v>
      </c>
      <c r="E2447" s="45" t="e">
        <f>VLOOKUP($A2447,EVID_OSEVU!$A$1:$M$4972,7,FALSE)</f>
        <v>#N/A</v>
      </c>
      <c r="F2447" s="45" t="e">
        <f>VLOOKUP($A2447,EVID_OSEVU!$A$1:$M$4972,8,FALSE)</f>
        <v>#N/A</v>
      </c>
      <c r="G2447" s="45" t="e">
        <f>VLOOKUP($A2447,EVID_OSEVU!$A$1:$M$4972,11,FALSE)</f>
        <v>#N/A</v>
      </c>
      <c r="H2447" s="35"/>
      <c r="I2447" s="48"/>
      <c r="J2447" s="33" t="e">
        <f>VLOOKUP($A2447,EVID_OSEVU!$A$1:$M$4972,11,FALSE)</f>
        <v>#N/A</v>
      </c>
      <c r="K2447" s="39"/>
      <c r="L2447" s="49"/>
      <c r="M2447" s="89" t="e">
        <f t="shared" si="38"/>
        <v>#N/A</v>
      </c>
      <c r="N2447" s="50"/>
      <c r="O2447" s="37" t="e">
        <f>VLOOKUP(EVID_HNOJENI!N2447,HNOJIVA_ALL!$A$2:$Z$3303,4,FALSE)</f>
        <v>#N/A</v>
      </c>
      <c r="P2447" s="51" t="e">
        <f>ROUND(VLOOKUP(EVID_HNOJENI!N2447,HNOJIVA_ALL!$A$2:$Z$3303,14,FALSE)*K2447*IF(L2447="t",10,IF(L2447="kg",0.01,IF(L2447="q",1,IF(L2447="l",0.01*VLOOKUP(EVID_HNOJENI!N2447,HNOJIVA_ALL!$A$2:$AE$3303,31,FALSE),"CHYBA")))),2)</f>
        <v>#N/A</v>
      </c>
      <c r="Q2447" s="51" t="e">
        <f>ROUND(VLOOKUP(EVID_HNOJENI!N2447,HNOJIVA_ALL!$A$2:$Z$3303,15,FALSE)*K2447*IF(L2447="t",10,IF(L2447="kg",0.01,IF(L2447="q",1,IF(L2447="l",0.01*VLOOKUP(EVID_HNOJENI!N2447,HNOJIVA_ALL!$A$2:$AE$3303,31,FALSE),"CHYBA")))),2)</f>
        <v>#N/A</v>
      </c>
      <c r="R2447" s="51" t="e">
        <f>ROUND(VLOOKUP(EVID_HNOJENI!N2447,HNOJIVA_ALL!$A$2:$Z$3303,16,FALSE)*K2447*IF(L2447="t",10,IF(L2447="kg",0.01,IF(L2447="q",1,IF(L2447="l",0.01*VLOOKUP(EVID_HNOJENI!N2447,HNOJIVA_ALL!$A$2:$AE$3303,31,FALSE),"CHYBA")))),2)</f>
        <v>#N/A</v>
      </c>
      <c r="S2447" s="51" t="e">
        <f>ROUND(VLOOKUP(EVID_HNOJENI!N2447,HNOJIVA_ALL!$A$2:$Z$3303,18,FALSE)*K2447*IF(L2447="t",10,IF(L2447="kg",0.01,IF(L2447="q",1,IF(L2447="l",0.01*VLOOKUP(EVID_HNOJENI!N2447,HNOJIVA_ALL!$A$2:$AE$3303,31,FALSE),"CHYBA")))),2)</f>
        <v>#N/A</v>
      </c>
      <c r="T2447" s="51" t="e">
        <f>ROUND(VLOOKUP(EVID_HNOJENI!N2447,HNOJIVA_ALL!$A$2:$Z$3303,17,FALSE)*K2447*IF(L2447="t",10,IF(L2447="kg",0.01,IF(L2447="q",1,IF(L2447="l",0.01*VLOOKUP(EVID_HNOJENI!N2447,HNOJIVA_ALL!$A$2:$AE$3303,31,FALSE),"CHYBA")))),2)</f>
        <v>#N/A</v>
      </c>
      <c r="U2447" s="51" t="e">
        <f>ROUND(VLOOKUP(EVID_HNOJENI!N2447,HNOJIVA_ALL!$A$2:$Z$3303,20,FALSE)*K2447*IF(L2447="t",10,IF(L2447="kg",0.01,IF(L2447="q",1,IF(L2447="l",0.01*VLOOKUP(EVID_HNOJENI!N2447,HNOJIVA_ALL!$A$2:$AE$3303,31,FALSE),"CHYBA")))),2)</f>
        <v>#N/A</v>
      </c>
    </row>
    <row r="2448" spans="1:21" x14ac:dyDescent="0.2">
      <c r="A2448" s="32"/>
      <c r="B2448" s="45" t="e">
        <f>VLOOKUP($A2448,EVID_OSEVU!$A$1:$M$4972,2,FALSE)</f>
        <v>#N/A</v>
      </c>
      <c r="C2448" s="45" t="e">
        <f>VLOOKUP($A2448,EVID_OSEVU!$A$1:$M$4972,3,FALSE)</f>
        <v>#N/A</v>
      </c>
      <c r="D2448" s="45" t="e">
        <f>VLOOKUP($A2448,EVID_OSEVU!$A$1:$M$4972,4,FALSE)</f>
        <v>#N/A</v>
      </c>
      <c r="E2448" s="45" t="e">
        <f>VLOOKUP($A2448,EVID_OSEVU!$A$1:$M$4972,7,FALSE)</f>
        <v>#N/A</v>
      </c>
      <c r="F2448" s="45" t="e">
        <f>VLOOKUP($A2448,EVID_OSEVU!$A$1:$M$4972,8,FALSE)</f>
        <v>#N/A</v>
      </c>
      <c r="G2448" s="45" t="e">
        <f>VLOOKUP($A2448,EVID_OSEVU!$A$1:$M$4972,11,FALSE)</f>
        <v>#N/A</v>
      </c>
      <c r="H2448" s="35"/>
      <c r="I2448" s="48"/>
      <c r="J2448" s="33" t="e">
        <f>VLOOKUP($A2448,EVID_OSEVU!$A$1:$M$4972,11,FALSE)</f>
        <v>#N/A</v>
      </c>
      <c r="K2448" s="39"/>
      <c r="L2448" s="49"/>
      <c r="M2448" s="89" t="e">
        <f t="shared" si="38"/>
        <v>#N/A</v>
      </c>
      <c r="N2448" s="50"/>
      <c r="O2448" s="37" t="e">
        <f>VLOOKUP(EVID_HNOJENI!N2448,HNOJIVA_ALL!$A$2:$Z$3303,4,FALSE)</f>
        <v>#N/A</v>
      </c>
      <c r="P2448" s="51" t="e">
        <f>ROUND(VLOOKUP(EVID_HNOJENI!N2448,HNOJIVA_ALL!$A$2:$Z$3303,14,FALSE)*K2448*IF(L2448="t",10,IF(L2448="kg",0.01,IF(L2448="q",1,IF(L2448="l",0.01*VLOOKUP(EVID_HNOJENI!N2448,HNOJIVA_ALL!$A$2:$AE$3303,31,FALSE),"CHYBA")))),2)</f>
        <v>#N/A</v>
      </c>
      <c r="Q2448" s="51" t="e">
        <f>ROUND(VLOOKUP(EVID_HNOJENI!N2448,HNOJIVA_ALL!$A$2:$Z$3303,15,FALSE)*K2448*IF(L2448="t",10,IF(L2448="kg",0.01,IF(L2448="q",1,IF(L2448="l",0.01*VLOOKUP(EVID_HNOJENI!N2448,HNOJIVA_ALL!$A$2:$AE$3303,31,FALSE),"CHYBA")))),2)</f>
        <v>#N/A</v>
      </c>
      <c r="R2448" s="51" t="e">
        <f>ROUND(VLOOKUP(EVID_HNOJENI!N2448,HNOJIVA_ALL!$A$2:$Z$3303,16,FALSE)*K2448*IF(L2448="t",10,IF(L2448="kg",0.01,IF(L2448="q",1,IF(L2448="l",0.01*VLOOKUP(EVID_HNOJENI!N2448,HNOJIVA_ALL!$A$2:$AE$3303,31,FALSE),"CHYBA")))),2)</f>
        <v>#N/A</v>
      </c>
      <c r="S2448" s="51" t="e">
        <f>ROUND(VLOOKUP(EVID_HNOJENI!N2448,HNOJIVA_ALL!$A$2:$Z$3303,18,FALSE)*K2448*IF(L2448="t",10,IF(L2448="kg",0.01,IF(L2448="q",1,IF(L2448="l",0.01*VLOOKUP(EVID_HNOJENI!N2448,HNOJIVA_ALL!$A$2:$AE$3303,31,FALSE),"CHYBA")))),2)</f>
        <v>#N/A</v>
      </c>
      <c r="T2448" s="51" t="e">
        <f>ROUND(VLOOKUP(EVID_HNOJENI!N2448,HNOJIVA_ALL!$A$2:$Z$3303,17,FALSE)*K2448*IF(L2448="t",10,IF(L2448="kg",0.01,IF(L2448="q",1,IF(L2448="l",0.01*VLOOKUP(EVID_HNOJENI!N2448,HNOJIVA_ALL!$A$2:$AE$3303,31,FALSE),"CHYBA")))),2)</f>
        <v>#N/A</v>
      </c>
      <c r="U2448" s="51" t="e">
        <f>ROUND(VLOOKUP(EVID_HNOJENI!N2448,HNOJIVA_ALL!$A$2:$Z$3303,20,FALSE)*K2448*IF(L2448="t",10,IF(L2448="kg",0.01,IF(L2448="q",1,IF(L2448="l",0.01*VLOOKUP(EVID_HNOJENI!N2448,HNOJIVA_ALL!$A$2:$AE$3303,31,FALSE),"CHYBA")))),2)</f>
        <v>#N/A</v>
      </c>
    </row>
    <row r="2449" spans="1:21" x14ac:dyDescent="0.2">
      <c r="A2449" s="32"/>
      <c r="B2449" s="45" t="e">
        <f>VLOOKUP($A2449,EVID_OSEVU!$A$1:$M$4972,2,FALSE)</f>
        <v>#N/A</v>
      </c>
      <c r="C2449" s="45" t="e">
        <f>VLOOKUP($A2449,EVID_OSEVU!$A$1:$M$4972,3,FALSE)</f>
        <v>#N/A</v>
      </c>
      <c r="D2449" s="45" t="e">
        <f>VLOOKUP($A2449,EVID_OSEVU!$A$1:$M$4972,4,FALSE)</f>
        <v>#N/A</v>
      </c>
      <c r="E2449" s="45" t="e">
        <f>VLOOKUP($A2449,EVID_OSEVU!$A$1:$M$4972,7,FALSE)</f>
        <v>#N/A</v>
      </c>
      <c r="F2449" s="45" t="e">
        <f>VLOOKUP($A2449,EVID_OSEVU!$A$1:$M$4972,8,FALSE)</f>
        <v>#N/A</v>
      </c>
      <c r="G2449" s="45" t="e">
        <f>VLOOKUP($A2449,EVID_OSEVU!$A$1:$M$4972,11,FALSE)</f>
        <v>#N/A</v>
      </c>
      <c r="H2449" s="35"/>
      <c r="I2449" s="48"/>
      <c r="J2449" s="33" t="e">
        <f>VLOOKUP($A2449,EVID_OSEVU!$A$1:$M$4972,11,FALSE)</f>
        <v>#N/A</v>
      </c>
      <c r="K2449" s="39"/>
      <c r="L2449" s="49"/>
      <c r="M2449" s="89" t="e">
        <f t="shared" si="38"/>
        <v>#N/A</v>
      </c>
      <c r="N2449" s="50"/>
      <c r="O2449" s="37" t="e">
        <f>VLOOKUP(EVID_HNOJENI!N2449,HNOJIVA_ALL!$A$2:$Z$3303,4,FALSE)</f>
        <v>#N/A</v>
      </c>
      <c r="P2449" s="51" t="e">
        <f>ROUND(VLOOKUP(EVID_HNOJENI!N2449,HNOJIVA_ALL!$A$2:$Z$3303,14,FALSE)*K2449*IF(L2449="t",10,IF(L2449="kg",0.01,IF(L2449="q",1,IF(L2449="l",0.01*VLOOKUP(EVID_HNOJENI!N2449,HNOJIVA_ALL!$A$2:$AE$3303,31,FALSE),"CHYBA")))),2)</f>
        <v>#N/A</v>
      </c>
      <c r="Q2449" s="51" t="e">
        <f>ROUND(VLOOKUP(EVID_HNOJENI!N2449,HNOJIVA_ALL!$A$2:$Z$3303,15,FALSE)*K2449*IF(L2449="t",10,IF(L2449="kg",0.01,IF(L2449="q",1,IF(L2449="l",0.01*VLOOKUP(EVID_HNOJENI!N2449,HNOJIVA_ALL!$A$2:$AE$3303,31,FALSE),"CHYBA")))),2)</f>
        <v>#N/A</v>
      </c>
      <c r="R2449" s="51" t="e">
        <f>ROUND(VLOOKUP(EVID_HNOJENI!N2449,HNOJIVA_ALL!$A$2:$Z$3303,16,FALSE)*K2449*IF(L2449="t",10,IF(L2449="kg",0.01,IF(L2449="q",1,IF(L2449="l",0.01*VLOOKUP(EVID_HNOJENI!N2449,HNOJIVA_ALL!$A$2:$AE$3303,31,FALSE),"CHYBA")))),2)</f>
        <v>#N/A</v>
      </c>
      <c r="S2449" s="51" t="e">
        <f>ROUND(VLOOKUP(EVID_HNOJENI!N2449,HNOJIVA_ALL!$A$2:$Z$3303,18,FALSE)*K2449*IF(L2449="t",10,IF(L2449="kg",0.01,IF(L2449="q",1,IF(L2449="l",0.01*VLOOKUP(EVID_HNOJENI!N2449,HNOJIVA_ALL!$A$2:$AE$3303,31,FALSE),"CHYBA")))),2)</f>
        <v>#N/A</v>
      </c>
      <c r="T2449" s="51" t="e">
        <f>ROUND(VLOOKUP(EVID_HNOJENI!N2449,HNOJIVA_ALL!$A$2:$Z$3303,17,FALSE)*K2449*IF(L2449="t",10,IF(L2449="kg",0.01,IF(L2449="q",1,IF(L2449="l",0.01*VLOOKUP(EVID_HNOJENI!N2449,HNOJIVA_ALL!$A$2:$AE$3303,31,FALSE),"CHYBA")))),2)</f>
        <v>#N/A</v>
      </c>
      <c r="U2449" s="51" t="e">
        <f>ROUND(VLOOKUP(EVID_HNOJENI!N2449,HNOJIVA_ALL!$A$2:$Z$3303,20,FALSE)*K2449*IF(L2449="t",10,IF(L2449="kg",0.01,IF(L2449="q",1,IF(L2449="l",0.01*VLOOKUP(EVID_HNOJENI!N2449,HNOJIVA_ALL!$A$2:$AE$3303,31,FALSE),"CHYBA")))),2)</f>
        <v>#N/A</v>
      </c>
    </row>
    <row r="2450" spans="1:21" x14ac:dyDescent="0.2">
      <c r="A2450" s="32"/>
      <c r="B2450" s="45" t="e">
        <f>VLOOKUP($A2450,EVID_OSEVU!$A$1:$M$4972,2,FALSE)</f>
        <v>#N/A</v>
      </c>
      <c r="C2450" s="45" t="e">
        <f>VLOOKUP($A2450,EVID_OSEVU!$A$1:$M$4972,3,FALSE)</f>
        <v>#N/A</v>
      </c>
      <c r="D2450" s="45" t="e">
        <f>VLOOKUP($A2450,EVID_OSEVU!$A$1:$M$4972,4,FALSE)</f>
        <v>#N/A</v>
      </c>
      <c r="E2450" s="45" t="e">
        <f>VLOOKUP($A2450,EVID_OSEVU!$A$1:$M$4972,7,FALSE)</f>
        <v>#N/A</v>
      </c>
      <c r="F2450" s="45" t="e">
        <f>VLOOKUP($A2450,EVID_OSEVU!$A$1:$M$4972,8,FALSE)</f>
        <v>#N/A</v>
      </c>
      <c r="G2450" s="45" t="e">
        <f>VLOOKUP($A2450,EVID_OSEVU!$A$1:$M$4972,11,FALSE)</f>
        <v>#N/A</v>
      </c>
      <c r="H2450" s="35"/>
      <c r="I2450" s="48"/>
      <c r="J2450" s="33" t="e">
        <f>VLOOKUP($A2450,EVID_OSEVU!$A$1:$M$4972,11,FALSE)</f>
        <v>#N/A</v>
      </c>
      <c r="K2450" s="39"/>
      <c r="L2450" s="49"/>
      <c r="M2450" s="89" t="e">
        <f t="shared" si="38"/>
        <v>#N/A</v>
      </c>
      <c r="N2450" s="50"/>
      <c r="O2450" s="37" t="e">
        <f>VLOOKUP(EVID_HNOJENI!N2450,HNOJIVA_ALL!$A$2:$Z$3303,4,FALSE)</f>
        <v>#N/A</v>
      </c>
      <c r="P2450" s="51" t="e">
        <f>ROUND(VLOOKUP(EVID_HNOJENI!N2450,HNOJIVA_ALL!$A$2:$Z$3303,14,FALSE)*K2450*IF(L2450="t",10,IF(L2450="kg",0.01,IF(L2450="q",1,IF(L2450="l",0.01*VLOOKUP(EVID_HNOJENI!N2450,HNOJIVA_ALL!$A$2:$AE$3303,31,FALSE),"CHYBA")))),2)</f>
        <v>#N/A</v>
      </c>
      <c r="Q2450" s="51" t="e">
        <f>ROUND(VLOOKUP(EVID_HNOJENI!N2450,HNOJIVA_ALL!$A$2:$Z$3303,15,FALSE)*K2450*IF(L2450="t",10,IF(L2450="kg",0.01,IF(L2450="q",1,IF(L2450="l",0.01*VLOOKUP(EVID_HNOJENI!N2450,HNOJIVA_ALL!$A$2:$AE$3303,31,FALSE),"CHYBA")))),2)</f>
        <v>#N/A</v>
      </c>
      <c r="R2450" s="51" t="e">
        <f>ROUND(VLOOKUP(EVID_HNOJENI!N2450,HNOJIVA_ALL!$A$2:$Z$3303,16,FALSE)*K2450*IF(L2450="t",10,IF(L2450="kg",0.01,IF(L2450="q",1,IF(L2450="l",0.01*VLOOKUP(EVID_HNOJENI!N2450,HNOJIVA_ALL!$A$2:$AE$3303,31,FALSE),"CHYBA")))),2)</f>
        <v>#N/A</v>
      </c>
      <c r="S2450" s="51" t="e">
        <f>ROUND(VLOOKUP(EVID_HNOJENI!N2450,HNOJIVA_ALL!$A$2:$Z$3303,18,FALSE)*K2450*IF(L2450="t",10,IF(L2450="kg",0.01,IF(L2450="q",1,IF(L2450="l",0.01*VLOOKUP(EVID_HNOJENI!N2450,HNOJIVA_ALL!$A$2:$AE$3303,31,FALSE),"CHYBA")))),2)</f>
        <v>#N/A</v>
      </c>
      <c r="T2450" s="51" t="e">
        <f>ROUND(VLOOKUP(EVID_HNOJENI!N2450,HNOJIVA_ALL!$A$2:$Z$3303,17,FALSE)*K2450*IF(L2450="t",10,IF(L2450="kg",0.01,IF(L2450="q",1,IF(L2450="l",0.01*VLOOKUP(EVID_HNOJENI!N2450,HNOJIVA_ALL!$A$2:$AE$3303,31,FALSE),"CHYBA")))),2)</f>
        <v>#N/A</v>
      </c>
      <c r="U2450" s="51" t="e">
        <f>ROUND(VLOOKUP(EVID_HNOJENI!N2450,HNOJIVA_ALL!$A$2:$Z$3303,20,FALSE)*K2450*IF(L2450="t",10,IF(L2450="kg",0.01,IF(L2450="q",1,IF(L2450="l",0.01*VLOOKUP(EVID_HNOJENI!N2450,HNOJIVA_ALL!$A$2:$AE$3303,31,FALSE),"CHYBA")))),2)</f>
        <v>#N/A</v>
      </c>
    </row>
    <row r="2451" spans="1:21" x14ac:dyDescent="0.2">
      <c r="A2451" s="32"/>
      <c r="B2451" s="45" t="e">
        <f>VLOOKUP($A2451,EVID_OSEVU!$A$1:$M$4972,2,FALSE)</f>
        <v>#N/A</v>
      </c>
      <c r="C2451" s="45" t="e">
        <f>VLOOKUP($A2451,EVID_OSEVU!$A$1:$M$4972,3,FALSE)</f>
        <v>#N/A</v>
      </c>
      <c r="D2451" s="45" t="e">
        <f>VLOOKUP($A2451,EVID_OSEVU!$A$1:$M$4972,4,FALSE)</f>
        <v>#N/A</v>
      </c>
      <c r="E2451" s="45" t="e">
        <f>VLOOKUP($A2451,EVID_OSEVU!$A$1:$M$4972,7,FALSE)</f>
        <v>#N/A</v>
      </c>
      <c r="F2451" s="45" t="e">
        <f>VLOOKUP($A2451,EVID_OSEVU!$A$1:$M$4972,8,FALSE)</f>
        <v>#N/A</v>
      </c>
      <c r="G2451" s="45" t="e">
        <f>VLOOKUP($A2451,EVID_OSEVU!$A$1:$M$4972,11,FALSE)</f>
        <v>#N/A</v>
      </c>
      <c r="H2451" s="35"/>
      <c r="I2451" s="48"/>
      <c r="J2451" s="33" t="e">
        <f>VLOOKUP($A2451,EVID_OSEVU!$A$1:$M$4972,11,FALSE)</f>
        <v>#N/A</v>
      </c>
      <c r="K2451" s="39"/>
      <c r="L2451" s="49"/>
      <c r="M2451" s="89" t="e">
        <f t="shared" si="38"/>
        <v>#N/A</v>
      </c>
      <c r="N2451" s="50"/>
      <c r="O2451" s="37" t="e">
        <f>VLOOKUP(EVID_HNOJENI!N2451,HNOJIVA_ALL!$A$2:$Z$3303,4,FALSE)</f>
        <v>#N/A</v>
      </c>
      <c r="P2451" s="51" t="e">
        <f>ROUND(VLOOKUP(EVID_HNOJENI!N2451,HNOJIVA_ALL!$A$2:$Z$3303,14,FALSE)*K2451*IF(L2451="t",10,IF(L2451="kg",0.01,IF(L2451="q",1,IF(L2451="l",0.01*VLOOKUP(EVID_HNOJENI!N2451,HNOJIVA_ALL!$A$2:$AE$3303,31,FALSE),"CHYBA")))),2)</f>
        <v>#N/A</v>
      </c>
      <c r="Q2451" s="51" t="e">
        <f>ROUND(VLOOKUP(EVID_HNOJENI!N2451,HNOJIVA_ALL!$A$2:$Z$3303,15,FALSE)*K2451*IF(L2451="t",10,IF(L2451="kg",0.01,IF(L2451="q",1,IF(L2451="l",0.01*VLOOKUP(EVID_HNOJENI!N2451,HNOJIVA_ALL!$A$2:$AE$3303,31,FALSE),"CHYBA")))),2)</f>
        <v>#N/A</v>
      </c>
      <c r="R2451" s="51" t="e">
        <f>ROUND(VLOOKUP(EVID_HNOJENI!N2451,HNOJIVA_ALL!$A$2:$Z$3303,16,FALSE)*K2451*IF(L2451="t",10,IF(L2451="kg",0.01,IF(L2451="q",1,IF(L2451="l",0.01*VLOOKUP(EVID_HNOJENI!N2451,HNOJIVA_ALL!$A$2:$AE$3303,31,FALSE),"CHYBA")))),2)</f>
        <v>#N/A</v>
      </c>
      <c r="S2451" s="51" t="e">
        <f>ROUND(VLOOKUP(EVID_HNOJENI!N2451,HNOJIVA_ALL!$A$2:$Z$3303,18,FALSE)*K2451*IF(L2451="t",10,IF(L2451="kg",0.01,IF(L2451="q",1,IF(L2451="l",0.01*VLOOKUP(EVID_HNOJENI!N2451,HNOJIVA_ALL!$A$2:$AE$3303,31,FALSE),"CHYBA")))),2)</f>
        <v>#N/A</v>
      </c>
      <c r="T2451" s="51" t="e">
        <f>ROUND(VLOOKUP(EVID_HNOJENI!N2451,HNOJIVA_ALL!$A$2:$Z$3303,17,FALSE)*K2451*IF(L2451="t",10,IF(L2451="kg",0.01,IF(L2451="q",1,IF(L2451="l",0.01*VLOOKUP(EVID_HNOJENI!N2451,HNOJIVA_ALL!$A$2:$AE$3303,31,FALSE),"CHYBA")))),2)</f>
        <v>#N/A</v>
      </c>
      <c r="U2451" s="51" t="e">
        <f>ROUND(VLOOKUP(EVID_HNOJENI!N2451,HNOJIVA_ALL!$A$2:$Z$3303,20,FALSE)*K2451*IF(L2451="t",10,IF(L2451="kg",0.01,IF(L2451="q",1,IF(L2451="l",0.01*VLOOKUP(EVID_HNOJENI!N2451,HNOJIVA_ALL!$A$2:$AE$3303,31,FALSE),"CHYBA")))),2)</f>
        <v>#N/A</v>
      </c>
    </row>
    <row r="2452" spans="1:21" x14ac:dyDescent="0.2">
      <c r="A2452" s="32"/>
      <c r="B2452" s="45" t="e">
        <f>VLOOKUP($A2452,EVID_OSEVU!$A$1:$M$4972,2,FALSE)</f>
        <v>#N/A</v>
      </c>
      <c r="C2452" s="45" t="e">
        <f>VLOOKUP($A2452,EVID_OSEVU!$A$1:$M$4972,3,FALSE)</f>
        <v>#N/A</v>
      </c>
      <c r="D2452" s="45" t="e">
        <f>VLOOKUP($A2452,EVID_OSEVU!$A$1:$M$4972,4,FALSE)</f>
        <v>#N/A</v>
      </c>
      <c r="E2452" s="45" t="e">
        <f>VLOOKUP($A2452,EVID_OSEVU!$A$1:$M$4972,7,FALSE)</f>
        <v>#N/A</v>
      </c>
      <c r="F2452" s="45" t="e">
        <f>VLOOKUP($A2452,EVID_OSEVU!$A$1:$M$4972,8,FALSE)</f>
        <v>#N/A</v>
      </c>
      <c r="G2452" s="45" t="e">
        <f>VLOOKUP($A2452,EVID_OSEVU!$A$1:$M$4972,11,FALSE)</f>
        <v>#N/A</v>
      </c>
      <c r="H2452" s="35"/>
      <c r="I2452" s="48"/>
      <c r="J2452" s="33" t="e">
        <f>VLOOKUP($A2452,EVID_OSEVU!$A$1:$M$4972,11,FALSE)</f>
        <v>#N/A</v>
      </c>
      <c r="K2452" s="39"/>
      <c r="L2452" s="49"/>
      <c r="M2452" s="89" t="e">
        <f t="shared" si="38"/>
        <v>#N/A</v>
      </c>
      <c r="N2452" s="50"/>
      <c r="O2452" s="37" t="e">
        <f>VLOOKUP(EVID_HNOJENI!N2452,HNOJIVA_ALL!$A$2:$Z$3303,4,FALSE)</f>
        <v>#N/A</v>
      </c>
      <c r="P2452" s="51" t="e">
        <f>ROUND(VLOOKUP(EVID_HNOJENI!N2452,HNOJIVA_ALL!$A$2:$Z$3303,14,FALSE)*K2452*IF(L2452="t",10,IF(L2452="kg",0.01,IF(L2452="q",1,IF(L2452="l",0.01*VLOOKUP(EVID_HNOJENI!N2452,HNOJIVA_ALL!$A$2:$AE$3303,31,FALSE),"CHYBA")))),2)</f>
        <v>#N/A</v>
      </c>
      <c r="Q2452" s="51" t="e">
        <f>ROUND(VLOOKUP(EVID_HNOJENI!N2452,HNOJIVA_ALL!$A$2:$Z$3303,15,FALSE)*K2452*IF(L2452="t",10,IF(L2452="kg",0.01,IF(L2452="q",1,IF(L2452="l",0.01*VLOOKUP(EVID_HNOJENI!N2452,HNOJIVA_ALL!$A$2:$AE$3303,31,FALSE),"CHYBA")))),2)</f>
        <v>#N/A</v>
      </c>
      <c r="R2452" s="51" t="e">
        <f>ROUND(VLOOKUP(EVID_HNOJENI!N2452,HNOJIVA_ALL!$A$2:$Z$3303,16,FALSE)*K2452*IF(L2452="t",10,IF(L2452="kg",0.01,IF(L2452="q",1,IF(L2452="l",0.01*VLOOKUP(EVID_HNOJENI!N2452,HNOJIVA_ALL!$A$2:$AE$3303,31,FALSE),"CHYBA")))),2)</f>
        <v>#N/A</v>
      </c>
      <c r="S2452" s="51" t="e">
        <f>ROUND(VLOOKUP(EVID_HNOJENI!N2452,HNOJIVA_ALL!$A$2:$Z$3303,18,FALSE)*K2452*IF(L2452="t",10,IF(L2452="kg",0.01,IF(L2452="q",1,IF(L2452="l",0.01*VLOOKUP(EVID_HNOJENI!N2452,HNOJIVA_ALL!$A$2:$AE$3303,31,FALSE),"CHYBA")))),2)</f>
        <v>#N/A</v>
      </c>
      <c r="T2452" s="51" t="e">
        <f>ROUND(VLOOKUP(EVID_HNOJENI!N2452,HNOJIVA_ALL!$A$2:$Z$3303,17,FALSE)*K2452*IF(L2452="t",10,IF(L2452="kg",0.01,IF(L2452="q",1,IF(L2452="l",0.01*VLOOKUP(EVID_HNOJENI!N2452,HNOJIVA_ALL!$A$2:$AE$3303,31,FALSE),"CHYBA")))),2)</f>
        <v>#N/A</v>
      </c>
      <c r="U2452" s="51" t="e">
        <f>ROUND(VLOOKUP(EVID_HNOJENI!N2452,HNOJIVA_ALL!$A$2:$Z$3303,20,FALSE)*K2452*IF(L2452="t",10,IF(L2452="kg",0.01,IF(L2452="q",1,IF(L2452="l",0.01*VLOOKUP(EVID_HNOJENI!N2452,HNOJIVA_ALL!$A$2:$AE$3303,31,FALSE),"CHYBA")))),2)</f>
        <v>#N/A</v>
      </c>
    </row>
    <row r="2453" spans="1:21" x14ac:dyDescent="0.2">
      <c r="A2453" s="32"/>
      <c r="B2453" s="45" t="e">
        <f>VLOOKUP($A2453,EVID_OSEVU!$A$1:$M$4972,2,FALSE)</f>
        <v>#N/A</v>
      </c>
      <c r="C2453" s="45" t="e">
        <f>VLOOKUP($A2453,EVID_OSEVU!$A$1:$M$4972,3,FALSE)</f>
        <v>#N/A</v>
      </c>
      <c r="D2453" s="45" t="e">
        <f>VLOOKUP($A2453,EVID_OSEVU!$A$1:$M$4972,4,FALSE)</f>
        <v>#N/A</v>
      </c>
      <c r="E2453" s="45" t="e">
        <f>VLOOKUP($A2453,EVID_OSEVU!$A$1:$M$4972,7,FALSE)</f>
        <v>#N/A</v>
      </c>
      <c r="F2453" s="45" t="e">
        <f>VLOOKUP($A2453,EVID_OSEVU!$A$1:$M$4972,8,FALSE)</f>
        <v>#N/A</v>
      </c>
      <c r="G2453" s="45" t="e">
        <f>VLOOKUP($A2453,EVID_OSEVU!$A$1:$M$4972,11,FALSE)</f>
        <v>#N/A</v>
      </c>
      <c r="H2453" s="35"/>
      <c r="I2453" s="48"/>
      <c r="J2453" s="33" t="e">
        <f>VLOOKUP($A2453,EVID_OSEVU!$A$1:$M$4972,11,FALSE)</f>
        <v>#N/A</v>
      </c>
      <c r="K2453" s="39"/>
      <c r="L2453" s="49"/>
      <c r="M2453" s="89" t="e">
        <f t="shared" si="38"/>
        <v>#N/A</v>
      </c>
      <c r="N2453" s="50"/>
      <c r="O2453" s="37" t="e">
        <f>VLOOKUP(EVID_HNOJENI!N2453,HNOJIVA_ALL!$A$2:$Z$3303,4,FALSE)</f>
        <v>#N/A</v>
      </c>
      <c r="P2453" s="51" t="e">
        <f>ROUND(VLOOKUP(EVID_HNOJENI!N2453,HNOJIVA_ALL!$A$2:$Z$3303,14,FALSE)*K2453*IF(L2453="t",10,IF(L2453="kg",0.01,IF(L2453="q",1,IF(L2453="l",0.01*VLOOKUP(EVID_HNOJENI!N2453,HNOJIVA_ALL!$A$2:$AE$3303,31,FALSE),"CHYBA")))),2)</f>
        <v>#N/A</v>
      </c>
      <c r="Q2453" s="51" t="e">
        <f>ROUND(VLOOKUP(EVID_HNOJENI!N2453,HNOJIVA_ALL!$A$2:$Z$3303,15,FALSE)*K2453*IF(L2453="t",10,IF(L2453="kg",0.01,IF(L2453="q",1,IF(L2453="l",0.01*VLOOKUP(EVID_HNOJENI!N2453,HNOJIVA_ALL!$A$2:$AE$3303,31,FALSE),"CHYBA")))),2)</f>
        <v>#N/A</v>
      </c>
      <c r="R2453" s="51" t="e">
        <f>ROUND(VLOOKUP(EVID_HNOJENI!N2453,HNOJIVA_ALL!$A$2:$Z$3303,16,FALSE)*K2453*IF(L2453="t",10,IF(L2453="kg",0.01,IF(L2453="q",1,IF(L2453="l",0.01*VLOOKUP(EVID_HNOJENI!N2453,HNOJIVA_ALL!$A$2:$AE$3303,31,FALSE),"CHYBA")))),2)</f>
        <v>#N/A</v>
      </c>
      <c r="S2453" s="51" t="e">
        <f>ROUND(VLOOKUP(EVID_HNOJENI!N2453,HNOJIVA_ALL!$A$2:$Z$3303,18,FALSE)*K2453*IF(L2453="t",10,IF(L2453="kg",0.01,IF(L2453="q",1,IF(L2453="l",0.01*VLOOKUP(EVID_HNOJENI!N2453,HNOJIVA_ALL!$A$2:$AE$3303,31,FALSE),"CHYBA")))),2)</f>
        <v>#N/A</v>
      </c>
      <c r="T2453" s="51" t="e">
        <f>ROUND(VLOOKUP(EVID_HNOJENI!N2453,HNOJIVA_ALL!$A$2:$Z$3303,17,FALSE)*K2453*IF(L2453="t",10,IF(L2453="kg",0.01,IF(L2453="q",1,IF(L2453="l",0.01*VLOOKUP(EVID_HNOJENI!N2453,HNOJIVA_ALL!$A$2:$AE$3303,31,FALSE),"CHYBA")))),2)</f>
        <v>#N/A</v>
      </c>
      <c r="U2453" s="51" t="e">
        <f>ROUND(VLOOKUP(EVID_HNOJENI!N2453,HNOJIVA_ALL!$A$2:$Z$3303,20,FALSE)*K2453*IF(L2453="t",10,IF(L2453="kg",0.01,IF(L2453="q",1,IF(L2453="l",0.01*VLOOKUP(EVID_HNOJENI!N2453,HNOJIVA_ALL!$A$2:$AE$3303,31,FALSE),"CHYBA")))),2)</f>
        <v>#N/A</v>
      </c>
    </row>
    <row r="2454" spans="1:21" x14ac:dyDescent="0.2">
      <c r="A2454" s="32"/>
      <c r="B2454" s="45" t="e">
        <f>VLOOKUP($A2454,EVID_OSEVU!$A$1:$M$4972,2,FALSE)</f>
        <v>#N/A</v>
      </c>
      <c r="C2454" s="45" t="e">
        <f>VLOOKUP($A2454,EVID_OSEVU!$A$1:$M$4972,3,FALSE)</f>
        <v>#N/A</v>
      </c>
      <c r="D2454" s="45" t="e">
        <f>VLOOKUP($A2454,EVID_OSEVU!$A$1:$M$4972,4,FALSE)</f>
        <v>#N/A</v>
      </c>
      <c r="E2454" s="45" t="e">
        <f>VLOOKUP($A2454,EVID_OSEVU!$A$1:$M$4972,7,FALSE)</f>
        <v>#N/A</v>
      </c>
      <c r="F2454" s="45" t="e">
        <f>VLOOKUP($A2454,EVID_OSEVU!$A$1:$M$4972,8,FALSE)</f>
        <v>#N/A</v>
      </c>
      <c r="G2454" s="45" t="e">
        <f>VLOOKUP($A2454,EVID_OSEVU!$A$1:$M$4972,11,FALSE)</f>
        <v>#N/A</v>
      </c>
      <c r="H2454" s="35"/>
      <c r="I2454" s="48"/>
      <c r="J2454" s="33" t="e">
        <f>VLOOKUP($A2454,EVID_OSEVU!$A$1:$M$4972,11,FALSE)</f>
        <v>#N/A</v>
      </c>
      <c r="K2454" s="39"/>
      <c r="L2454" s="49"/>
      <c r="M2454" s="89" t="e">
        <f t="shared" si="38"/>
        <v>#N/A</v>
      </c>
      <c r="N2454" s="50"/>
      <c r="O2454" s="37" t="e">
        <f>VLOOKUP(EVID_HNOJENI!N2454,HNOJIVA_ALL!$A$2:$Z$3303,4,FALSE)</f>
        <v>#N/A</v>
      </c>
      <c r="P2454" s="51" t="e">
        <f>ROUND(VLOOKUP(EVID_HNOJENI!N2454,HNOJIVA_ALL!$A$2:$Z$3303,14,FALSE)*K2454*IF(L2454="t",10,IF(L2454="kg",0.01,IF(L2454="q",1,IF(L2454="l",0.01*VLOOKUP(EVID_HNOJENI!N2454,HNOJIVA_ALL!$A$2:$AE$3303,31,FALSE),"CHYBA")))),2)</f>
        <v>#N/A</v>
      </c>
      <c r="Q2454" s="51" t="e">
        <f>ROUND(VLOOKUP(EVID_HNOJENI!N2454,HNOJIVA_ALL!$A$2:$Z$3303,15,FALSE)*K2454*IF(L2454="t",10,IF(L2454="kg",0.01,IF(L2454="q",1,IF(L2454="l",0.01*VLOOKUP(EVID_HNOJENI!N2454,HNOJIVA_ALL!$A$2:$AE$3303,31,FALSE),"CHYBA")))),2)</f>
        <v>#N/A</v>
      </c>
      <c r="R2454" s="51" t="e">
        <f>ROUND(VLOOKUP(EVID_HNOJENI!N2454,HNOJIVA_ALL!$A$2:$Z$3303,16,FALSE)*K2454*IF(L2454="t",10,IF(L2454="kg",0.01,IF(L2454="q",1,IF(L2454="l",0.01*VLOOKUP(EVID_HNOJENI!N2454,HNOJIVA_ALL!$A$2:$AE$3303,31,FALSE),"CHYBA")))),2)</f>
        <v>#N/A</v>
      </c>
      <c r="S2454" s="51" t="e">
        <f>ROUND(VLOOKUP(EVID_HNOJENI!N2454,HNOJIVA_ALL!$A$2:$Z$3303,18,FALSE)*K2454*IF(L2454="t",10,IF(L2454="kg",0.01,IF(L2454="q",1,IF(L2454="l",0.01*VLOOKUP(EVID_HNOJENI!N2454,HNOJIVA_ALL!$A$2:$AE$3303,31,FALSE),"CHYBA")))),2)</f>
        <v>#N/A</v>
      </c>
      <c r="T2454" s="51" t="e">
        <f>ROUND(VLOOKUP(EVID_HNOJENI!N2454,HNOJIVA_ALL!$A$2:$Z$3303,17,FALSE)*K2454*IF(L2454="t",10,IF(L2454="kg",0.01,IF(L2454="q",1,IF(L2454="l",0.01*VLOOKUP(EVID_HNOJENI!N2454,HNOJIVA_ALL!$A$2:$AE$3303,31,FALSE),"CHYBA")))),2)</f>
        <v>#N/A</v>
      </c>
      <c r="U2454" s="51" t="e">
        <f>ROUND(VLOOKUP(EVID_HNOJENI!N2454,HNOJIVA_ALL!$A$2:$Z$3303,20,FALSE)*K2454*IF(L2454="t",10,IF(L2454="kg",0.01,IF(L2454="q",1,IF(L2454="l",0.01*VLOOKUP(EVID_HNOJENI!N2454,HNOJIVA_ALL!$A$2:$AE$3303,31,FALSE),"CHYBA")))),2)</f>
        <v>#N/A</v>
      </c>
    </row>
    <row r="2455" spans="1:21" x14ac:dyDescent="0.2">
      <c r="A2455" s="32"/>
      <c r="B2455" s="45" t="e">
        <f>VLOOKUP($A2455,EVID_OSEVU!$A$1:$M$4972,2,FALSE)</f>
        <v>#N/A</v>
      </c>
      <c r="C2455" s="45" t="e">
        <f>VLOOKUP($A2455,EVID_OSEVU!$A$1:$M$4972,3,FALSE)</f>
        <v>#N/A</v>
      </c>
      <c r="D2455" s="45" t="e">
        <f>VLOOKUP($A2455,EVID_OSEVU!$A$1:$M$4972,4,FALSE)</f>
        <v>#N/A</v>
      </c>
      <c r="E2455" s="45" t="e">
        <f>VLOOKUP($A2455,EVID_OSEVU!$A$1:$M$4972,7,FALSE)</f>
        <v>#N/A</v>
      </c>
      <c r="F2455" s="45" t="e">
        <f>VLOOKUP($A2455,EVID_OSEVU!$A$1:$M$4972,8,FALSE)</f>
        <v>#N/A</v>
      </c>
      <c r="G2455" s="45" t="e">
        <f>VLOOKUP($A2455,EVID_OSEVU!$A$1:$M$4972,11,FALSE)</f>
        <v>#N/A</v>
      </c>
      <c r="H2455" s="35"/>
      <c r="I2455" s="48"/>
      <c r="J2455" s="33" t="e">
        <f>VLOOKUP($A2455,EVID_OSEVU!$A$1:$M$4972,11,FALSE)</f>
        <v>#N/A</v>
      </c>
      <c r="K2455" s="39"/>
      <c r="L2455" s="49"/>
      <c r="M2455" s="89" t="e">
        <f t="shared" si="38"/>
        <v>#N/A</v>
      </c>
      <c r="N2455" s="50"/>
      <c r="O2455" s="37" t="e">
        <f>VLOOKUP(EVID_HNOJENI!N2455,HNOJIVA_ALL!$A$2:$Z$3303,4,FALSE)</f>
        <v>#N/A</v>
      </c>
      <c r="P2455" s="51" t="e">
        <f>ROUND(VLOOKUP(EVID_HNOJENI!N2455,HNOJIVA_ALL!$A$2:$Z$3303,14,FALSE)*K2455*IF(L2455="t",10,IF(L2455="kg",0.01,IF(L2455="q",1,IF(L2455="l",0.01*VLOOKUP(EVID_HNOJENI!N2455,HNOJIVA_ALL!$A$2:$AE$3303,31,FALSE),"CHYBA")))),2)</f>
        <v>#N/A</v>
      </c>
      <c r="Q2455" s="51" t="e">
        <f>ROUND(VLOOKUP(EVID_HNOJENI!N2455,HNOJIVA_ALL!$A$2:$Z$3303,15,FALSE)*K2455*IF(L2455="t",10,IF(L2455="kg",0.01,IF(L2455="q",1,IF(L2455="l",0.01*VLOOKUP(EVID_HNOJENI!N2455,HNOJIVA_ALL!$A$2:$AE$3303,31,FALSE),"CHYBA")))),2)</f>
        <v>#N/A</v>
      </c>
      <c r="R2455" s="51" t="e">
        <f>ROUND(VLOOKUP(EVID_HNOJENI!N2455,HNOJIVA_ALL!$A$2:$Z$3303,16,FALSE)*K2455*IF(L2455="t",10,IF(L2455="kg",0.01,IF(L2455="q",1,IF(L2455="l",0.01*VLOOKUP(EVID_HNOJENI!N2455,HNOJIVA_ALL!$A$2:$AE$3303,31,FALSE),"CHYBA")))),2)</f>
        <v>#N/A</v>
      </c>
      <c r="S2455" s="51" t="e">
        <f>ROUND(VLOOKUP(EVID_HNOJENI!N2455,HNOJIVA_ALL!$A$2:$Z$3303,18,FALSE)*K2455*IF(L2455="t",10,IF(L2455="kg",0.01,IF(L2455="q",1,IF(L2455="l",0.01*VLOOKUP(EVID_HNOJENI!N2455,HNOJIVA_ALL!$A$2:$AE$3303,31,FALSE),"CHYBA")))),2)</f>
        <v>#N/A</v>
      </c>
      <c r="T2455" s="51" t="e">
        <f>ROUND(VLOOKUP(EVID_HNOJENI!N2455,HNOJIVA_ALL!$A$2:$Z$3303,17,FALSE)*K2455*IF(L2455="t",10,IF(L2455="kg",0.01,IF(L2455="q",1,IF(L2455="l",0.01*VLOOKUP(EVID_HNOJENI!N2455,HNOJIVA_ALL!$A$2:$AE$3303,31,FALSE),"CHYBA")))),2)</f>
        <v>#N/A</v>
      </c>
      <c r="U2455" s="51" t="e">
        <f>ROUND(VLOOKUP(EVID_HNOJENI!N2455,HNOJIVA_ALL!$A$2:$Z$3303,20,FALSE)*K2455*IF(L2455="t",10,IF(L2455="kg",0.01,IF(L2455="q",1,IF(L2455="l",0.01*VLOOKUP(EVID_HNOJENI!N2455,HNOJIVA_ALL!$A$2:$AE$3303,31,FALSE),"CHYBA")))),2)</f>
        <v>#N/A</v>
      </c>
    </row>
    <row r="2456" spans="1:21" x14ac:dyDescent="0.2">
      <c r="A2456" s="32"/>
      <c r="B2456" s="45" t="e">
        <f>VLOOKUP($A2456,EVID_OSEVU!$A$1:$M$4972,2,FALSE)</f>
        <v>#N/A</v>
      </c>
      <c r="C2456" s="45" t="e">
        <f>VLOOKUP($A2456,EVID_OSEVU!$A$1:$M$4972,3,FALSE)</f>
        <v>#N/A</v>
      </c>
      <c r="D2456" s="45" t="e">
        <f>VLOOKUP($A2456,EVID_OSEVU!$A$1:$M$4972,4,FALSE)</f>
        <v>#N/A</v>
      </c>
      <c r="E2456" s="45" t="e">
        <f>VLOOKUP($A2456,EVID_OSEVU!$A$1:$M$4972,7,FALSE)</f>
        <v>#N/A</v>
      </c>
      <c r="F2456" s="45" t="e">
        <f>VLOOKUP($A2456,EVID_OSEVU!$A$1:$M$4972,8,FALSE)</f>
        <v>#N/A</v>
      </c>
      <c r="G2456" s="45" t="e">
        <f>VLOOKUP($A2456,EVID_OSEVU!$A$1:$M$4972,11,FALSE)</f>
        <v>#N/A</v>
      </c>
      <c r="H2456" s="35"/>
      <c r="I2456" s="48"/>
      <c r="J2456" s="33" t="e">
        <f>VLOOKUP($A2456,EVID_OSEVU!$A$1:$M$4972,11,FALSE)</f>
        <v>#N/A</v>
      </c>
      <c r="K2456" s="39"/>
      <c r="L2456" s="49"/>
      <c r="M2456" s="89" t="e">
        <f t="shared" si="38"/>
        <v>#N/A</v>
      </c>
      <c r="N2456" s="50"/>
      <c r="O2456" s="37" t="e">
        <f>VLOOKUP(EVID_HNOJENI!N2456,HNOJIVA_ALL!$A$2:$Z$3303,4,FALSE)</f>
        <v>#N/A</v>
      </c>
      <c r="P2456" s="51" t="e">
        <f>ROUND(VLOOKUP(EVID_HNOJENI!N2456,HNOJIVA_ALL!$A$2:$Z$3303,14,FALSE)*K2456*IF(L2456="t",10,IF(L2456="kg",0.01,IF(L2456="q",1,IF(L2456="l",0.01*VLOOKUP(EVID_HNOJENI!N2456,HNOJIVA_ALL!$A$2:$AE$3303,31,FALSE),"CHYBA")))),2)</f>
        <v>#N/A</v>
      </c>
      <c r="Q2456" s="51" t="e">
        <f>ROUND(VLOOKUP(EVID_HNOJENI!N2456,HNOJIVA_ALL!$A$2:$Z$3303,15,FALSE)*K2456*IF(L2456="t",10,IF(L2456="kg",0.01,IF(L2456="q",1,IF(L2456="l",0.01*VLOOKUP(EVID_HNOJENI!N2456,HNOJIVA_ALL!$A$2:$AE$3303,31,FALSE),"CHYBA")))),2)</f>
        <v>#N/A</v>
      </c>
      <c r="R2456" s="51" t="e">
        <f>ROUND(VLOOKUP(EVID_HNOJENI!N2456,HNOJIVA_ALL!$A$2:$Z$3303,16,FALSE)*K2456*IF(L2456="t",10,IF(L2456="kg",0.01,IF(L2456="q",1,IF(L2456="l",0.01*VLOOKUP(EVID_HNOJENI!N2456,HNOJIVA_ALL!$A$2:$AE$3303,31,FALSE),"CHYBA")))),2)</f>
        <v>#N/A</v>
      </c>
      <c r="S2456" s="51" t="e">
        <f>ROUND(VLOOKUP(EVID_HNOJENI!N2456,HNOJIVA_ALL!$A$2:$Z$3303,18,FALSE)*K2456*IF(L2456="t",10,IF(L2456="kg",0.01,IF(L2456="q",1,IF(L2456="l",0.01*VLOOKUP(EVID_HNOJENI!N2456,HNOJIVA_ALL!$A$2:$AE$3303,31,FALSE),"CHYBA")))),2)</f>
        <v>#N/A</v>
      </c>
      <c r="T2456" s="51" t="e">
        <f>ROUND(VLOOKUP(EVID_HNOJENI!N2456,HNOJIVA_ALL!$A$2:$Z$3303,17,FALSE)*K2456*IF(L2456="t",10,IF(L2456="kg",0.01,IF(L2456="q",1,IF(L2456="l",0.01*VLOOKUP(EVID_HNOJENI!N2456,HNOJIVA_ALL!$A$2:$AE$3303,31,FALSE),"CHYBA")))),2)</f>
        <v>#N/A</v>
      </c>
      <c r="U2456" s="51" t="e">
        <f>ROUND(VLOOKUP(EVID_HNOJENI!N2456,HNOJIVA_ALL!$A$2:$Z$3303,20,FALSE)*K2456*IF(L2456="t",10,IF(L2456="kg",0.01,IF(L2456="q",1,IF(L2456="l",0.01*VLOOKUP(EVID_HNOJENI!N2456,HNOJIVA_ALL!$A$2:$AE$3303,31,FALSE),"CHYBA")))),2)</f>
        <v>#N/A</v>
      </c>
    </row>
    <row r="2457" spans="1:21" x14ac:dyDescent="0.2">
      <c r="A2457" s="32"/>
      <c r="B2457" s="45" t="e">
        <f>VLOOKUP($A2457,EVID_OSEVU!$A$1:$M$4972,2,FALSE)</f>
        <v>#N/A</v>
      </c>
      <c r="C2457" s="45" t="e">
        <f>VLOOKUP($A2457,EVID_OSEVU!$A$1:$M$4972,3,FALSE)</f>
        <v>#N/A</v>
      </c>
      <c r="D2457" s="45" t="e">
        <f>VLOOKUP($A2457,EVID_OSEVU!$A$1:$M$4972,4,FALSE)</f>
        <v>#N/A</v>
      </c>
      <c r="E2457" s="45" t="e">
        <f>VLOOKUP($A2457,EVID_OSEVU!$A$1:$M$4972,7,FALSE)</f>
        <v>#N/A</v>
      </c>
      <c r="F2457" s="45" t="e">
        <f>VLOOKUP($A2457,EVID_OSEVU!$A$1:$M$4972,8,FALSE)</f>
        <v>#N/A</v>
      </c>
      <c r="G2457" s="45" t="e">
        <f>VLOOKUP($A2457,EVID_OSEVU!$A$1:$M$4972,11,FALSE)</f>
        <v>#N/A</v>
      </c>
      <c r="H2457" s="35"/>
      <c r="I2457" s="48"/>
      <c r="J2457" s="33" t="e">
        <f>VLOOKUP($A2457,EVID_OSEVU!$A$1:$M$4972,11,FALSE)</f>
        <v>#N/A</v>
      </c>
      <c r="K2457" s="39"/>
      <c r="L2457" s="49"/>
      <c r="M2457" s="89" t="e">
        <f t="shared" si="38"/>
        <v>#N/A</v>
      </c>
      <c r="N2457" s="50"/>
      <c r="O2457" s="37" t="e">
        <f>VLOOKUP(EVID_HNOJENI!N2457,HNOJIVA_ALL!$A$2:$Z$3303,4,FALSE)</f>
        <v>#N/A</v>
      </c>
      <c r="P2457" s="51" t="e">
        <f>ROUND(VLOOKUP(EVID_HNOJENI!N2457,HNOJIVA_ALL!$A$2:$Z$3303,14,FALSE)*K2457*IF(L2457="t",10,IF(L2457="kg",0.01,IF(L2457="q",1,IF(L2457="l",0.01*VLOOKUP(EVID_HNOJENI!N2457,HNOJIVA_ALL!$A$2:$AE$3303,31,FALSE),"CHYBA")))),2)</f>
        <v>#N/A</v>
      </c>
      <c r="Q2457" s="51" t="e">
        <f>ROUND(VLOOKUP(EVID_HNOJENI!N2457,HNOJIVA_ALL!$A$2:$Z$3303,15,FALSE)*K2457*IF(L2457="t",10,IF(L2457="kg",0.01,IF(L2457="q",1,IF(L2457="l",0.01*VLOOKUP(EVID_HNOJENI!N2457,HNOJIVA_ALL!$A$2:$AE$3303,31,FALSE),"CHYBA")))),2)</f>
        <v>#N/A</v>
      </c>
      <c r="R2457" s="51" t="e">
        <f>ROUND(VLOOKUP(EVID_HNOJENI!N2457,HNOJIVA_ALL!$A$2:$Z$3303,16,FALSE)*K2457*IF(L2457="t",10,IF(L2457="kg",0.01,IF(L2457="q",1,IF(L2457="l",0.01*VLOOKUP(EVID_HNOJENI!N2457,HNOJIVA_ALL!$A$2:$AE$3303,31,FALSE),"CHYBA")))),2)</f>
        <v>#N/A</v>
      </c>
      <c r="S2457" s="51" t="e">
        <f>ROUND(VLOOKUP(EVID_HNOJENI!N2457,HNOJIVA_ALL!$A$2:$Z$3303,18,FALSE)*K2457*IF(L2457="t",10,IF(L2457="kg",0.01,IF(L2457="q",1,IF(L2457="l",0.01*VLOOKUP(EVID_HNOJENI!N2457,HNOJIVA_ALL!$A$2:$AE$3303,31,FALSE),"CHYBA")))),2)</f>
        <v>#N/A</v>
      </c>
      <c r="T2457" s="51" t="e">
        <f>ROUND(VLOOKUP(EVID_HNOJENI!N2457,HNOJIVA_ALL!$A$2:$Z$3303,17,FALSE)*K2457*IF(L2457="t",10,IF(L2457="kg",0.01,IF(L2457="q",1,IF(L2457="l",0.01*VLOOKUP(EVID_HNOJENI!N2457,HNOJIVA_ALL!$A$2:$AE$3303,31,FALSE),"CHYBA")))),2)</f>
        <v>#N/A</v>
      </c>
      <c r="U2457" s="51" t="e">
        <f>ROUND(VLOOKUP(EVID_HNOJENI!N2457,HNOJIVA_ALL!$A$2:$Z$3303,20,FALSE)*K2457*IF(L2457="t",10,IF(L2457="kg",0.01,IF(L2457="q",1,IF(L2457="l",0.01*VLOOKUP(EVID_HNOJENI!N2457,HNOJIVA_ALL!$A$2:$AE$3303,31,FALSE),"CHYBA")))),2)</f>
        <v>#N/A</v>
      </c>
    </row>
    <row r="2458" spans="1:21" x14ac:dyDescent="0.2">
      <c r="A2458" s="32"/>
      <c r="B2458" s="45" t="e">
        <f>VLOOKUP($A2458,EVID_OSEVU!$A$1:$M$4972,2,FALSE)</f>
        <v>#N/A</v>
      </c>
      <c r="C2458" s="45" t="e">
        <f>VLOOKUP($A2458,EVID_OSEVU!$A$1:$M$4972,3,FALSE)</f>
        <v>#N/A</v>
      </c>
      <c r="D2458" s="45" t="e">
        <f>VLOOKUP($A2458,EVID_OSEVU!$A$1:$M$4972,4,FALSE)</f>
        <v>#N/A</v>
      </c>
      <c r="E2458" s="45" t="e">
        <f>VLOOKUP($A2458,EVID_OSEVU!$A$1:$M$4972,7,FALSE)</f>
        <v>#N/A</v>
      </c>
      <c r="F2458" s="45" t="e">
        <f>VLOOKUP($A2458,EVID_OSEVU!$A$1:$M$4972,8,FALSE)</f>
        <v>#N/A</v>
      </c>
      <c r="G2458" s="45" t="e">
        <f>VLOOKUP($A2458,EVID_OSEVU!$A$1:$M$4972,11,FALSE)</f>
        <v>#N/A</v>
      </c>
      <c r="H2458" s="35"/>
      <c r="I2458" s="48"/>
      <c r="J2458" s="33" t="e">
        <f>VLOOKUP($A2458,EVID_OSEVU!$A$1:$M$4972,11,FALSE)</f>
        <v>#N/A</v>
      </c>
      <c r="K2458" s="39"/>
      <c r="L2458" s="49"/>
      <c r="M2458" s="89" t="e">
        <f t="shared" si="38"/>
        <v>#N/A</v>
      </c>
      <c r="N2458" s="50"/>
      <c r="O2458" s="37" t="e">
        <f>VLOOKUP(EVID_HNOJENI!N2458,HNOJIVA_ALL!$A$2:$Z$3303,4,FALSE)</f>
        <v>#N/A</v>
      </c>
      <c r="P2458" s="51" t="e">
        <f>ROUND(VLOOKUP(EVID_HNOJENI!N2458,HNOJIVA_ALL!$A$2:$Z$3303,14,FALSE)*K2458*IF(L2458="t",10,IF(L2458="kg",0.01,IF(L2458="q",1,IF(L2458="l",0.01*VLOOKUP(EVID_HNOJENI!N2458,HNOJIVA_ALL!$A$2:$AE$3303,31,FALSE),"CHYBA")))),2)</f>
        <v>#N/A</v>
      </c>
      <c r="Q2458" s="51" t="e">
        <f>ROUND(VLOOKUP(EVID_HNOJENI!N2458,HNOJIVA_ALL!$A$2:$Z$3303,15,FALSE)*K2458*IF(L2458="t",10,IF(L2458="kg",0.01,IF(L2458="q",1,IF(L2458="l",0.01*VLOOKUP(EVID_HNOJENI!N2458,HNOJIVA_ALL!$A$2:$AE$3303,31,FALSE),"CHYBA")))),2)</f>
        <v>#N/A</v>
      </c>
      <c r="R2458" s="51" t="e">
        <f>ROUND(VLOOKUP(EVID_HNOJENI!N2458,HNOJIVA_ALL!$A$2:$Z$3303,16,FALSE)*K2458*IF(L2458="t",10,IF(L2458="kg",0.01,IF(L2458="q",1,IF(L2458="l",0.01*VLOOKUP(EVID_HNOJENI!N2458,HNOJIVA_ALL!$A$2:$AE$3303,31,FALSE),"CHYBA")))),2)</f>
        <v>#N/A</v>
      </c>
      <c r="S2458" s="51" t="e">
        <f>ROUND(VLOOKUP(EVID_HNOJENI!N2458,HNOJIVA_ALL!$A$2:$Z$3303,18,FALSE)*K2458*IF(L2458="t",10,IF(L2458="kg",0.01,IF(L2458="q",1,IF(L2458="l",0.01*VLOOKUP(EVID_HNOJENI!N2458,HNOJIVA_ALL!$A$2:$AE$3303,31,FALSE),"CHYBA")))),2)</f>
        <v>#N/A</v>
      </c>
      <c r="T2458" s="51" t="e">
        <f>ROUND(VLOOKUP(EVID_HNOJENI!N2458,HNOJIVA_ALL!$A$2:$Z$3303,17,FALSE)*K2458*IF(L2458="t",10,IF(L2458="kg",0.01,IF(L2458="q",1,IF(L2458="l",0.01*VLOOKUP(EVID_HNOJENI!N2458,HNOJIVA_ALL!$A$2:$AE$3303,31,FALSE),"CHYBA")))),2)</f>
        <v>#N/A</v>
      </c>
      <c r="U2458" s="51" t="e">
        <f>ROUND(VLOOKUP(EVID_HNOJENI!N2458,HNOJIVA_ALL!$A$2:$Z$3303,20,FALSE)*K2458*IF(L2458="t",10,IF(L2458="kg",0.01,IF(L2458="q",1,IF(L2458="l",0.01*VLOOKUP(EVID_HNOJENI!N2458,HNOJIVA_ALL!$A$2:$AE$3303,31,FALSE),"CHYBA")))),2)</f>
        <v>#N/A</v>
      </c>
    </row>
    <row r="2459" spans="1:21" x14ac:dyDescent="0.2">
      <c r="A2459" s="32"/>
      <c r="B2459" s="45" t="e">
        <f>VLOOKUP($A2459,EVID_OSEVU!$A$1:$M$4972,2,FALSE)</f>
        <v>#N/A</v>
      </c>
      <c r="C2459" s="45" t="e">
        <f>VLOOKUP($A2459,EVID_OSEVU!$A$1:$M$4972,3,FALSE)</f>
        <v>#N/A</v>
      </c>
      <c r="D2459" s="45" t="e">
        <f>VLOOKUP($A2459,EVID_OSEVU!$A$1:$M$4972,4,FALSE)</f>
        <v>#N/A</v>
      </c>
      <c r="E2459" s="45" t="e">
        <f>VLOOKUP($A2459,EVID_OSEVU!$A$1:$M$4972,7,FALSE)</f>
        <v>#N/A</v>
      </c>
      <c r="F2459" s="45" t="e">
        <f>VLOOKUP($A2459,EVID_OSEVU!$A$1:$M$4972,8,FALSE)</f>
        <v>#N/A</v>
      </c>
      <c r="G2459" s="45" t="e">
        <f>VLOOKUP($A2459,EVID_OSEVU!$A$1:$M$4972,11,FALSE)</f>
        <v>#N/A</v>
      </c>
      <c r="H2459" s="35"/>
      <c r="I2459" s="48"/>
      <c r="J2459" s="33" t="e">
        <f>VLOOKUP($A2459,EVID_OSEVU!$A$1:$M$4972,11,FALSE)</f>
        <v>#N/A</v>
      </c>
      <c r="K2459" s="39"/>
      <c r="L2459" s="49"/>
      <c r="M2459" s="89" t="e">
        <f t="shared" si="38"/>
        <v>#N/A</v>
      </c>
      <c r="N2459" s="50"/>
      <c r="O2459" s="37" t="e">
        <f>VLOOKUP(EVID_HNOJENI!N2459,HNOJIVA_ALL!$A$2:$Z$3303,4,FALSE)</f>
        <v>#N/A</v>
      </c>
      <c r="P2459" s="51" t="e">
        <f>ROUND(VLOOKUP(EVID_HNOJENI!N2459,HNOJIVA_ALL!$A$2:$Z$3303,14,FALSE)*K2459*IF(L2459="t",10,IF(L2459="kg",0.01,IF(L2459="q",1,IF(L2459="l",0.01*VLOOKUP(EVID_HNOJENI!N2459,HNOJIVA_ALL!$A$2:$AE$3303,31,FALSE),"CHYBA")))),2)</f>
        <v>#N/A</v>
      </c>
      <c r="Q2459" s="51" t="e">
        <f>ROUND(VLOOKUP(EVID_HNOJENI!N2459,HNOJIVA_ALL!$A$2:$Z$3303,15,FALSE)*K2459*IF(L2459="t",10,IF(L2459="kg",0.01,IF(L2459="q",1,IF(L2459="l",0.01*VLOOKUP(EVID_HNOJENI!N2459,HNOJIVA_ALL!$A$2:$AE$3303,31,FALSE),"CHYBA")))),2)</f>
        <v>#N/A</v>
      </c>
      <c r="R2459" s="51" t="e">
        <f>ROUND(VLOOKUP(EVID_HNOJENI!N2459,HNOJIVA_ALL!$A$2:$Z$3303,16,FALSE)*K2459*IF(L2459="t",10,IF(L2459="kg",0.01,IF(L2459="q",1,IF(L2459="l",0.01*VLOOKUP(EVID_HNOJENI!N2459,HNOJIVA_ALL!$A$2:$AE$3303,31,FALSE),"CHYBA")))),2)</f>
        <v>#N/A</v>
      </c>
      <c r="S2459" s="51" t="e">
        <f>ROUND(VLOOKUP(EVID_HNOJENI!N2459,HNOJIVA_ALL!$A$2:$Z$3303,18,FALSE)*K2459*IF(L2459="t",10,IF(L2459="kg",0.01,IF(L2459="q",1,IF(L2459="l",0.01*VLOOKUP(EVID_HNOJENI!N2459,HNOJIVA_ALL!$A$2:$AE$3303,31,FALSE),"CHYBA")))),2)</f>
        <v>#N/A</v>
      </c>
      <c r="T2459" s="51" t="e">
        <f>ROUND(VLOOKUP(EVID_HNOJENI!N2459,HNOJIVA_ALL!$A$2:$Z$3303,17,FALSE)*K2459*IF(L2459="t",10,IF(L2459="kg",0.01,IF(L2459="q",1,IF(L2459="l",0.01*VLOOKUP(EVID_HNOJENI!N2459,HNOJIVA_ALL!$A$2:$AE$3303,31,FALSE),"CHYBA")))),2)</f>
        <v>#N/A</v>
      </c>
      <c r="U2459" s="51" t="e">
        <f>ROUND(VLOOKUP(EVID_HNOJENI!N2459,HNOJIVA_ALL!$A$2:$Z$3303,20,FALSE)*K2459*IF(L2459="t",10,IF(L2459="kg",0.01,IF(L2459="q",1,IF(L2459="l",0.01*VLOOKUP(EVID_HNOJENI!N2459,HNOJIVA_ALL!$A$2:$AE$3303,31,FALSE),"CHYBA")))),2)</f>
        <v>#N/A</v>
      </c>
    </row>
    <row r="2460" spans="1:21" x14ac:dyDescent="0.2">
      <c r="A2460" s="32"/>
      <c r="B2460" s="45" t="e">
        <f>VLOOKUP($A2460,EVID_OSEVU!$A$1:$M$4972,2,FALSE)</f>
        <v>#N/A</v>
      </c>
      <c r="C2460" s="45" t="e">
        <f>VLOOKUP($A2460,EVID_OSEVU!$A$1:$M$4972,3,FALSE)</f>
        <v>#N/A</v>
      </c>
      <c r="D2460" s="45" t="e">
        <f>VLOOKUP($A2460,EVID_OSEVU!$A$1:$M$4972,4,FALSE)</f>
        <v>#N/A</v>
      </c>
      <c r="E2460" s="45" t="e">
        <f>VLOOKUP($A2460,EVID_OSEVU!$A$1:$M$4972,7,FALSE)</f>
        <v>#N/A</v>
      </c>
      <c r="F2460" s="45" t="e">
        <f>VLOOKUP($A2460,EVID_OSEVU!$A$1:$M$4972,8,FALSE)</f>
        <v>#N/A</v>
      </c>
      <c r="G2460" s="45" t="e">
        <f>VLOOKUP($A2460,EVID_OSEVU!$A$1:$M$4972,11,FALSE)</f>
        <v>#N/A</v>
      </c>
      <c r="H2460" s="35"/>
      <c r="I2460" s="48"/>
      <c r="J2460" s="33" t="e">
        <f>VLOOKUP($A2460,EVID_OSEVU!$A$1:$M$4972,11,FALSE)</f>
        <v>#N/A</v>
      </c>
      <c r="K2460" s="39"/>
      <c r="L2460" s="49"/>
      <c r="M2460" s="89" t="e">
        <f t="shared" si="38"/>
        <v>#N/A</v>
      </c>
      <c r="N2460" s="50"/>
      <c r="O2460" s="37" t="e">
        <f>VLOOKUP(EVID_HNOJENI!N2460,HNOJIVA_ALL!$A$2:$Z$3303,4,FALSE)</f>
        <v>#N/A</v>
      </c>
      <c r="P2460" s="51" t="e">
        <f>ROUND(VLOOKUP(EVID_HNOJENI!N2460,HNOJIVA_ALL!$A$2:$Z$3303,14,FALSE)*K2460*IF(L2460="t",10,IF(L2460="kg",0.01,IF(L2460="q",1,IF(L2460="l",0.01*VLOOKUP(EVID_HNOJENI!N2460,HNOJIVA_ALL!$A$2:$AE$3303,31,FALSE),"CHYBA")))),2)</f>
        <v>#N/A</v>
      </c>
      <c r="Q2460" s="51" t="e">
        <f>ROUND(VLOOKUP(EVID_HNOJENI!N2460,HNOJIVA_ALL!$A$2:$Z$3303,15,FALSE)*K2460*IF(L2460="t",10,IF(L2460="kg",0.01,IF(L2460="q",1,IF(L2460="l",0.01*VLOOKUP(EVID_HNOJENI!N2460,HNOJIVA_ALL!$A$2:$AE$3303,31,FALSE),"CHYBA")))),2)</f>
        <v>#N/A</v>
      </c>
      <c r="R2460" s="51" t="e">
        <f>ROUND(VLOOKUP(EVID_HNOJENI!N2460,HNOJIVA_ALL!$A$2:$Z$3303,16,FALSE)*K2460*IF(L2460="t",10,IF(L2460="kg",0.01,IF(L2460="q",1,IF(L2460="l",0.01*VLOOKUP(EVID_HNOJENI!N2460,HNOJIVA_ALL!$A$2:$AE$3303,31,FALSE),"CHYBA")))),2)</f>
        <v>#N/A</v>
      </c>
      <c r="S2460" s="51" t="e">
        <f>ROUND(VLOOKUP(EVID_HNOJENI!N2460,HNOJIVA_ALL!$A$2:$Z$3303,18,FALSE)*K2460*IF(L2460="t",10,IF(L2460="kg",0.01,IF(L2460="q",1,IF(L2460="l",0.01*VLOOKUP(EVID_HNOJENI!N2460,HNOJIVA_ALL!$A$2:$AE$3303,31,FALSE),"CHYBA")))),2)</f>
        <v>#N/A</v>
      </c>
      <c r="T2460" s="51" t="e">
        <f>ROUND(VLOOKUP(EVID_HNOJENI!N2460,HNOJIVA_ALL!$A$2:$Z$3303,17,FALSE)*K2460*IF(L2460="t",10,IF(L2460="kg",0.01,IF(L2460="q",1,IF(L2460="l",0.01*VLOOKUP(EVID_HNOJENI!N2460,HNOJIVA_ALL!$A$2:$AE$3303,31,FALSE),"CHYBA")))),2)</f>
        <v>#N/A</v>
      </c>
      <c r="U2460" s="51" t="e">
        <f>ROUND(VLOOKUP(EVID_HNOJENI!N2460,HNOJIVA_ALL!$A$2:$Z$3303,20,FALSE)*K2460*IF(L2460="t",10,IF(L2460="kg",0.01,IF(L2460="q",1,IF(L2460="l",0.01*VLOOKUP(EVID_HNOJENI!N2460,HNOJIVA_ALL!$A$2:$AE$3303,31,FALSE),"CHYBA")))),2)</f>
        <v>#N/A</v>
      </c>
    </row>
    <row r="2461" spans="1:21" x14ac:dyDescent="0.2">
      <c r="A2461" s="32"/>
      <c r="B2461" s="45" t="e">
        <f>VLOOKUP($A2461,EVID_OSEVU!$A$1:$M$4972,2,FALSE)</f>
        <v>#N/A</v>
      </c>
      <c r="C2461" s="45" t="e">
        <f>VLOOKUP($A2461,EVID_OSEVU!$A$1:$M$4972,3,FALSE)</f>
        <v>#N/A</v>
      </c>
      <c r="D2461" s="45" t="e">
        <f>VLOOKUP($A2461,EVID_OSEVU!$A$1:$M$4972,4,FALSE)</f>
        <v>#N/A</v>
      </c>
      <c r="E2461" s="45" t="e">
        <f>VLOOKUP($A2461,EVID_OSEVU!$A$1:$M$4972,7,FALSE)</f>
        <v>#N/A</v>
      </c>
      <c r="F2461" s="45" t="e">
        <f>VLOOKUP($A2461,EVID_OSEVU!$A$1:$M$4972,8,FALSE)</f>
        <v>#N/A</v>
      </c>
      <c r="G2461" s="45" t="e">
        <f>VLOOKUP($A2461,EVID_OSEVU!$A$1:$M$4972,11,FALSE)</f>
        <v>#N/A</v>
      </c>
      <c r="H2461" s="35"/>
      <c r="I2461" s="48"/>
      <c r="J2461" s="33" t="e">
        <f>VLOOKUP($A2461,EVID_OSEVU!$A$1:$M$4972,11,FALSE)</f>
        <v>#N/A</v>
      </c>
      <c r="K2461" s="39"/>
      <c r="L2461" s="49"/>
      <c r="M2461" s="89" t="e">
        <f t="shared" si="38"/>
        <v>#N/A</v>
      </c>
      <c r="N2461" s="50"/>
      <c r="O2461" s="37" t="e">
        <f>VLOOKUP(EVID_HNOJENI!N2461,HNOJIVA_ALL!$A$2:$Z$3303,4,FALSE)</f>
        <v>#N/A</v>
      </c>
      <c r="P2461" s="51" t="e">
        <f>ROUND(VLOOKUP(EVID_HNOJENI!N2461,HNOJIVA_ALL!$A$2:$Z$3303,14,FALSE)*K2461*IF(L2461="t",10,IF(L2461="kg",0.01,IF(L2461="q",1,IF(L2461="l",0.01*VLOOKUP(EVID_HNOJENI!N2461,HNOJIVA_ALL!$A$2:$AE$3303,31,FALSE),"CHYBA")))),2)</f>
        <v>#N/A</v>
      </c>
      <c r="Q2461" s="51" t="e">
        <f>ROUND(VLOOKUP(EVID_HNOJENI!N2461,HNOJIVA_ALL!$A$2:$Z$3303,15,FALSE)*K2461*IF(L2461="t",10,IF(L2461="kg",0.01,IF(L2461="q",1,IF(L2461="l",0.01*VLOOKUP(EVID_HNOJENI!N2461,HNOJIVA_ALL!$A$2:$AE$3303,31,FALSE),"CHYBA")))),2)</f>
        <v>#N/A</v>
      </c>
      <c r="R2461" s="51" t="e">
        <f>ROUND(VLOOKUP(EVID_HNOJENI!N2461,HNOJIVA_ALL!$A$2:$Z$3303,16,FALSE)*K2461*IF(L2461="t",10,IF(L2461="kg",0.01,IF(L2461="q",1,IF(L2461="l",0.01*VLOOKUP(EVID_HNOJENI!N2461,HNOJIVA_ALL!$A$2:$AE$3303,31,FALSE),"CHYBA")))),2)</f>
        <v>#N/A</v>
      </c>
      <c r="S2461" s="51" t="e">
        <f>ROUND(VLOOKUP(EVID_HNOJENI!N2461,HNOJIVA_ALL!$A$2:$Z$3303,18,FALSE)*K2461*IF(L2461="t",10,IF(L2461="kg",0.01,IF(L2461="q",1,IF(L2461="l",0.01*VLOOKUP(EVID_HNOJENI!N2461,HNOJIVA_ALL!$A$2:$AE$3303,31,FALSE),"CHYBA")))),2)</f>
        <v>#N/A</v>
      </c>
      <c r="T2461" s="51" t="e">
        <f>ROUND(VLOOKUP(EVID_HNOJENI!N2461,HNOJIVA_ALL!$A$2:$Z$3303,17,FALSE)*K2461*IF(L2461="t",10,IF(L2461="kg",0.01,IF(L2461="q",1,IF(L2461="l",0.01*VLOOKUP(EVID_HNOJENI!N2461,HNOJIVA_ALL!$A$2:$AE$3303,31,FALSE),"CHYBA")))),2)</f>
        <v>#N/A</v>
      </c>
      <c r="U2461" s="51" t="e">
        <f>ROUND(VLOOKUP(EVID_HNOJENI!N2461,HNOJIVA_ALL!$A$2:$Z$3303,20,FALSE)*K2461*IF(L2461="t",10,IF(L2461="kg",0.01,IF(L2461="q",1,IF(L2461="l",0.01*VLOOKUP(EVID_HNOJENI!N2461,HNOJIVA_ALL!$A$2:$AE$3303,31,FALSE),"CHYBA")))),2)</f>
        <v>#N/A</v>
      </c>
    </row>
    <row r="2462" spans="1:21" x14ac:dyDescent="0.2">
      <c r="A2462" s="32"/>
      <c r="B2462" s="45" t="e">
        <f>VLOOKUP($A2462,EVID_OSEVU!$A$1:$M$4972,2,FALSE)</f>
        <v>#N/A</v>
      </c>
      <c r="C2462" s="45" t="e">
        <f>VLOOKUP($A2462,EVID_OSEVU!$A$1:$M$4972,3,FALSE)</f>
        <v>#N/A</v>
      </c>
      <c r="D2462" s="45" t="e">
        <f>VLOOKUP($A2462,EVID_OSEVU!$A$1:$M$4972,4,FALSE)</f>
        <v>#N/A</v>
      </c>
      <c r="E2462" s="45" t="e">
        <f>VLOOKUP($A2462,EVID_OSEVU!$A$1:$M$4972,7,FALSE)</f>
        <v>#N/A</v>
      </c>
      <c r="F2462" s="45" t="e">
        <f>VLOOKUP($A2462,EVID_OSEVU!$A$1:$M$4972,8,FALSE)</f>
        <v>#N/A</v>
      </c>
      <c r="G2462" s="45" t="e">
        <f>VLOOKUP($A2462,EVID_OSEVU!$A$1:$M$4972,11,FALSE)</f>
        <v>#N/A</v>
      </c>
      <c r="H2462" s="35"/>
      <c r="I2462" s="48"/>
      <c r="J2462" s="33" t="e">
        <f>VLOOKUP($A2462,EVID_OSEVU!$A$1:$M$4972,11,FALSE)</f>
        <v>#N/A</v>
      </c>
      <c r="K2462" s="39"/>
      <c r="L2462" s="49"/>
      <c r="M2462" s="89" t="e">
        <f t="shared" si="38"/>
        <v>#N/A</v>
      </c>
      <c r="N2462" s="50"/>
      <c r="O2462" s="37" t="e">
        <f>VLOOKUP(EVID_HNOJENI!N2462,HNOJIVA_ALL!$A$2:$Z$3303,4,FALSE)</f>
        <v>#N/A</v>
      </c>
      <c r="P2462" s="51" t="e">
        <f>ROUND(VLOOKUP(EVID_HNOJENI!N2462,HNOJIVA_ALL!$A$2:$Z$3303,14,FALSE)*K2462*IF(L2462="t",10,IF(L2462="kg",0.01,IF(L2462="q",1,IF(L2462="l",0.01*VLOOKUP(EVID_HNOJENI!N2462,HNOJIVA_ALL!$A$2:$AE$3303,31,FALSE),"CHYBA")))),2)</f>
        <v>#N/A</v>
      </c>
      <c r="Q2462" s="51" t="e">
        <f>ROUND(VLOOKUP(EVID_HNOJENI!N2462,HNOJIVA_ALL!$A$2:$Z$3303,15,FALSE)*K2462*IF(L2462="t",10,IF(L2462="kg",0.01,IF(L2462="q",1,IF(L2462="l",0.01*VLOOKUP(EVID_HNOJENI!N2462,HNOJIVA_ALL!$A$2:$AE$3303,31,FALSE),"CHYBA")))),2)</f>
        <v>#N/A</v>
      </c>
      <c r="R2462" s="51" t="e">
        <f>ROUND(VLOOKUP(EVID_HNOJENI!N2462,HNOJIVA_ALL!$A$2:$Z$3303,16,FALSE)*K2462*IF(L2462="t",10,IF(L2462="kg",0.01,IF(L2462="q",1,IF(L2462="l",0.01*VLOOKUP(EVID_HNOJENI!N2462,HNOJIVA_ALL!$A$2:$AE$3303,31,FALSE),"CHYBA")))),2)</f>
        <v>#N/A</v>
      </c>
      <c r="S2462" s="51" t="e">
        <f>ROUND(VLOOKUP(EVID_HNOJENI!N2462,HNOJIVA_ALL!$A$2:$Z$3303,18,FALSE)*K2462*IF(L2462="t",10,IF(L2462="kg",0.01,IF(L2462="q",1,IF(L2462="l",0.01*VLOOKUP(EVID_HNOJENI!N2462,HNOJIVA_ALL!$A$2:$AE$3303,31,FALSE),"CHYBA")))),2)</f>
        <v>#N/A</v>
      </c>
      <c r="T2462" s="51" t="e">
        <f>ROUND(VLOOKUP(EVID_HNOJENI!N2462,HNOJIVA_ALL!$A$2:$Z$3303,17,FALSE)*K2462*IF(L2462="t",10,IF(L2462="kg",0.01,IF(L2462="q",1,IF(L2462="l",0.01*VLOOKUP(EVID_HNOJENI!N2462,HNOJIVA_ALL!$A$2:$AE$3303,31,FALSE),"CHYBA")))),2)</f>
        <v>#N/A</v>
      </c>
      <c r="U2462" s="51" t="e">
        <f>ROUND(VLOOKUP(EVID_HNOJENI!N2462,HNOJIVA_ALL!$A$2:$Z$3303,20,FALSE)*K2462*IF(L2462="t",10,IF(L2462="kg",0.01,IF(L2462="q",1,IF(L2462="l",0.01*VLOOKUP(EVID_HNOJENI!N2462,HNOJIVA_ALL!$A$2:$AE$3303,31,FALSE),"CHYBA")))),2)</f>
        <v>#N/A</v>
      </c>
    </row>
    <row r="2463" spans="1:21" x14ac:dyDescent="0.2">
      <c r="A2463" s="32"/>
      <c r="B2463" s="45" t="e">
        <f>VLOOKUP($A2463,EVID_OSEVU!$A$1:$M$4972,2,FALSE)</f>
        <v>#N/A</v>
      </c>
      <c r="C2463" s="45" t="e">
        <f>VLOOKUP($A2463,EVID_OSEVU!$A$1:$M$4972,3,FALSE)</f>
        <v>#N/A</v>
      </c>
      <c r="D2463" s="45" t="e">
        <f>VLOOKUP($A2463,EVID_OSEVU!$A$1:$M$4972,4,FALSE)</f>
        <v>#N/A</v>
      </c>
      <c r="E2463" s="45" t="e">
        <f>VLOOKUP($A2463,EVID_OSEVU!$A$1:$M$4972,7,FALSE)</f>
        <v>#N/A</v>
      </c>
      <c r="F2463" s="45" t="e">
        <f>VLOOKUP($A2463,EVID_OSEVU!$A$1:$M$4972,8,FALSE)</f>
        <v>#N/A</v>
      </c>
      <c r="G2463" s="45" t="e">
        <f>VLOOKUP($A2463,EVID_OSEVU!$A$1:$M$4972,11,FALSE)</f>
        <v>#N/A</v>
      </c>
      <c r="H2463" s="35"/>
      <c r="I2463" s="48"/>
      <c r="J2463" s="33" t="e">
        <f>VLOOKUP($A2463,EVID_OSEVU!$A$1:$M$4972,11,FALSE)</f>
        <v>#N/A</v>
      </c>
      <c r="K2463" s="39"/>
      <c r="L2463" s="49"/>
      <c r="M2463" s="89" t="e">
        <f t="shared" si="38"/>
        <v>#N/A</v>
      </c>
      <c r="N2463" s="50"/>
      <c r="O2463" s="37" t="e">
        <f>VLOOKUP(EVID_HNOJENI!N2463,HNOJIVA_ALL!$A$2:$Z$3303,4,FALSE)</f>
        <v>#N/A</v>
      </c>
      <c r="P2463" s="51" t="e">
        <f>ROUND(VLOOKUP(EVID_HNOJENI!N2463,HNOJIVA_ALL!$A$2:$Z$3303,14,FALSE)*K2463*IF(L2463="t",10,IF(L2463="kg",0.01,IF(L2463="q",1,IF(L2463="l",0.01*VLOOKUP(EVID_HNOJENI!N2463,HNOJIVA_ALL!$A$2:$AE$3303,31,FALSE),"CHYBA")))),2)</f>
        <v>#N/A</v>
      </c>
      <c r="Q2463" s="51" t="e">
        <f>ROUND(VLOOKUP(EVID_HNOJENI!N2463,HNOJIVA_ALL!$A$2:$Z$3303,15,FALSE)*K2463*IF(L2463="t",10,IF(L2463="kg",0.01,IF(L2463="q",1,IF(L2463="l",0.01*VLOOKUP(EVID_HNOJENI!N2463,HNOJIVA_ALL!$A$2:$AE$3303,31,FALSE),"CHYBA")))),2)</f>
        <v>#N/A</v>
      </c>
      <c r="R2463" s="51" t="e">
        <f>ROUND(VLOOKUP(EVID_HNOJENI!N2463,HNOJIVA_ALL!$A$2:$Z$3303,16,FALSE)*K2463*IF(L2463="t",10,IF(L2463="kg",0.01,IF(L2463="q",1,IF(L2463="l",0.01*VLOOKUP(EVID_HNOJENI!N2463,HNOJIVA_ALL!$A$2:$AE$3303,31,FALSE),"CHYBA")))),2)</f>
        <v>#N/A</v>
      </c>
      <c r="S2463" s="51" t="e">
        <f>ROUND(VLOOKUP(EVID_HNOJENI!N2463,HNOJIVA_ALL!$A$2:$Z$3303,18,FALSE)*K2463*IF(L2463="t",10,IF(L2463="kg",0.01,IF(L2463="q",1,IF(L2463="l",0.01*VLOOKUP(EVID_HNOJENI!N2463,HNOJIVA_ALL!$A$2:$AE$3303,31,FALSE),"CHYBA")))),2)</f>
        <v>#N/A</v>
      </c>
      <c r="T2463" s="51" t="e">
        <f>ROUND(VLOOKUP(EVID_HNOJENI!N2463,HNOJIVA_ALL!$A$2:$Z$3303,17,FALSE)*K2463*IF(L2463="t",10,IF(L2463="kg",0.01,IF(L2463="q",1,IF(L2463="l",0.01*VLOOKUP(EVID_HNOJENI!N2463,HNOJIVA_ALL!$A$2:$AE$3303,31,FALSE),"CHYBA")))),2)</f>
        <v>#N/A</v>
      </c>
      <c r="U2463" s="51" t="e">
        <f>ROUND(VLOOKUP(EVID_HNOJENI!N2463,HNOJIVA_ALL!$A$2:$Z$3303,20,FALSE)*K2463*IF(L2463="t",10,IF(L2463="kg",0.01,IF(L2463="q",1,IF(L2463="l",0.01*VLOOKUP(EVID_HNOJENI!N2463,HNOJIVA_ALL!$A$2:$AE$3303,31,FALSE),"CHYBA")))),2)</f>
        <v>#N/A</v>
      </c>
    </row>
    <row r="2464" spans="1:21" x14ac:dyDescent="0.2">
      <c r="A2464" s="32"/>
      <c r="B2464" s="45" t="e">
        <f>VLOOKUP($A2464,EVID_OSEVU!$A$1:$M$4972,2,FALSE)</f>
        <v>#N/A</v>
      </c>
      <c r="C2464" s="45" t="e">
        <f>VLOOKUP($A2464,EVID_OSEVU!$A$1:$M$4972,3,FALSE)</f>
        <v>#N/A</v>
      </c>
      <c r="D2464" s="45" t="e">
        <f>VLOOKUP($A2464,EVID_OSEVU!$A$1:$M$4972,4,FALSE)</f>
        <v>#N/A</v>
      </c>
      <c r="E2464" s="45" t="e">
        <f>VLOOKUP($A2464,EVID_OSEVU!$A$1:$M$4972,7,FALSE)</f>
        <v>#N/A</v>
      </c>
      <c r="F2464" s="45" t="e">
        <f>VLOOKUP($A2464,EVID_OSEVU!$A$1:$M$4972,8,FALSE)</f>
        <v>#N/A</v>
      </c>
      <c r="G2464" s="45" t="e">
        <f>VLOOKUP($A2464,EVID_OSEVU!$A$1:$M$4972,11,FALSE)</f>
        <v>#N/A</v>
      </c>
      <c r="H2464" s="35"/>
      <c r="I2464" s="48"/>
      <c r="J2464" s="33" t="e">
        <f>VLOOKUP($A2464,EVID_OSEVU!$A$1:$M$4972,11,FALSE)</f>
        <v>#N/A</v>
      </c>
      <c r="K2464" s="39"/>
      <c r="L2464" s="49"/>
      <c r="M2464" s="89" t="e">
        <f t="shared" si="38"/>
        <v>#N/A</v>
      </c>
      <c r="N2464" s="50"/>
      <c r="O2464" s="37" t="e">
        <f>VLOOKUP(EVID_HNOJENI!N2464,HNOJIVA_ALL!$A$2:$Z$3303,4,FALSE)</f>
        <v>#N/A</v>
      </c>
      <c r="P2464" s="51" t="e">
        <f>ROUND(VLOOKUP(EVID_HNOJENI!N2464,HNOJIVA_ALL!$A$2:$Z$3303,14,FALSE)*K2464*IF(L2464="t",10,IF(L2464="kg",0.01,IF(L2464="q",1,IF(L2464="l",0.01*VLOOKUP(EVID_HNOJENI!N2464,HNOJIVA_ALL!$A$2:$AE$3303,31,FALSE),"CHYBA")))),2)</f>
        <v>#N/A</v>
      </c>
      <c r="Q2464" s="51" t="e">
        <f>ROUND(VLOOKUP(EVID_HNOJENI!N2464,HNOJIVA_ALL!$A$2:$Z$3303,15,FALSE)*K2464*IF(L2464="t",10,IF(L2464="kg",0.01,IF(L2464="q",1,IF(L2464="l",0.01*VLOOKUP(EVID_HNOJENI!N2464,HNOJIVA_ALL!$A$2:$AE$3303,31,FALSE),"CHYBA")))),2)</f>
        <v>#N/A</v>
      </c>
      <c r="R2464" s="51" t="e">
        <f>ROUND(VLOOKUP(EVID_HNOJENI!N2464,HNOJIVA_ALL!$A$2:$Z$3303,16,FALSE)*K2464*IF(L2464="t",10,IF(L2464="kg",0.01,IF(L2464="q",1,IF(L2464="l",0.01*VLOOKUP(EVID_HNOJENI!N2464,HNOJIVA_ALL!$A$2:$AE$3303,31,FALSE),"CHYBA")))),2)</f>
        <v>#N/A</v>
      </c>
      <c r="S2464" s="51" t="e">
        <f>ROUND(VLOOKUP(EVID_HNOJENI!N2464,HNOJIVA_ALL!$A$2:$Z$3303,18,FALSE)*K2464*IF(L2464="t",10,IF(L2464="kg",0.01,IF(L2464="q",1,IF(L2464="l",0.01*VLOOKUP(EVID_HNOJENI!N2464,HNOJIVA_ALL!$A$2:$AE$3303,31,FALSE),"CHYBA")))),2)</f>
        <v>#N/A</v>
      </c>
      <c r="T2464" s="51" t="e">
        <f>ROUND(VLOOKUP(EVID_HNOJENI!N2464,HNOJIVA_ALL!$A$2:$Z$3303,17,FALSE)*K2464*IF(L2464="t",10,IF(L2464="kg",0.01,IF(L2464="q",1,IF(L2464="l",0.01*VLOOKUP(EVID_HNOJENI!N2464,HNOJIVA_ALL!$A$2:$AE$3303,31,FALSE),"CHYBA")))),2)</f>
        <v>#N/A</v>
      </c>
      <c r="U2464" s="51" t="e">
        <f>ROUND(VLOOKUP(EVID_HNOJENI!N2464,HNOJIVA_ALL!$A$2:$Z$3303,20,FALSE)*K2464*IF(L2464="t",10,IF(L2464="kg",0.01,IF(L2464="q",1,IF(L2464="l",0.01*VLOOKUP(EVID_HNOJENI!N2464,HNOJIVA_ALL!$A$2:$AE$3303,31,FALSE),"CHYBA")))),2)</f>
        <v>#N/A</v>
      </c>
    </row>
    <row r="2465" spans="1:21" x14ac:dyDescent="0.2">
      <c r="A2465" s="32"/>
      <c r="B2465" s="45" t="e">
        <f>VLOOKUP($A2465,EVID_OSEVU!$A$1:$M$4972,2,FALSE)</f>
        <v>#N/A</v>
      </c>
      <c r="C2465" s="45" t="e">
        <f>VLOOKUP($A2465,EVID_OSEVU!$A$1:$M$4972,3,FALSE)</f>
        <v>#N/A</v>
      </c>
      <c r="D2465" s="45" t="e">
        <f>VLOOKUP($A2465,EVID_OSEVU!$A$1:$M$4972,4,FALSE)</f>
        <v>#N/A</v>
      </c>
      <c r="E2465" s="45" t="e">
        <f>VLOOKUP($A2465,EVID_OSEVU!$A$1:$M$4972,7,FALSE)</f>
        <v>#N/A</v>
      </c>
      <c r="F2465" s="45" t="e">
        <f>VLOOKUP($A2465,EVID_OSEVU!$A$1:$M$4972,8,FALSE)</f>
        <v>#N/A</v>
      </c>
      <c r="G2465" s="45" t="e">
        <f>VLOOKUP($A2465,EVID_OSEVU!$A$1:$M$4972,11,FALSE)</f>
        <v>#N/A</v>
      </c>
      <c r="H2465" s="35"/>
      <c r="I2465" s="48"/>
      <c r="J2465" s="33" t="e">
        <f>VLOOKUP($A2465,EVID_OSEVU!$A$1:$M$4972,11,FALSE)</f>
        <v>#N/A</v>
      </c>
      <c r="K2465" s="39"/>
      <c r="L2465" s="49"/>
      <c r="M2465" s="89" t="e">
        <f t="shared" si="38"/>
        <v>#N/A</v>
      </c>
      <c r="N2465" s="50"/>
      <c r="O2465" s="37" t="e">
        <f>VLOOKUP(EVID_HNOJENI!N2465,HNOJIVA_ALL!$A$2:$Z$3303,4,FALSE)</f>
        <v>#N/A</v>
      </c>
      <c r="P2465" s="51" t="e">
        <f>ROUND(VLOOKUP(EVID_HNOJENI!N2465,HNOJIVA_ALL!$A$2:$Z$3303,14,FALSE)*K2465*IF(L2465="t",10,IF(L2465="kg",0.01,IF(L2465="q",1,IF(L2465="l",0.01*VLOOKUP(EVID_HNOJENI!N2465,HNOJIVA_ALL!$A$2:$AE$3303,31,FALSE),"CHYBA")))),2)</f>
        <v>#N/A</v>
      </c>
      <c r="Q2465" s="51" t="e">
        <f>ROUND(VLOOKUP(EVID_HNOJENI!N2465,HNOJIVA_ALL!$A$2:$Z$3303,15,FALSE)*K2465*IF(L2465="t",10,IF(L2465="kg",0.01,IF(L2465="q",1,IF(L2465="l",0.01*VLOOKUP(EVID_HNOJENI!N2465,HNOJIVA_ALL!$A$2:$AE$3303,31,FALSE),"CHYBA")))),2)</f>
        <v>#N/A</v>
      </c>
      <c r="R2465" s="51" t="e">
        <f>ROUND(VLOOKUP(EVID_HNOJENI!N2465,HNOJIVA_ALL!$A$2:$Z$3303,16,FALSE)*K2465*IF(L2465="t",10,IF(L2465="kg",0.01,IF(L2465="q",1,IF(L2465="l",0.01*VLOOKUP(EVID_HNOJENI!N2465,HNOJIVA_ALL!$A$2:$AE$3303,31,FALSE),"CHYBA")))),2)</f>
        <v>#N/A</v>
      </c>
      <c r="S2465" s="51" t="e">
        <f>ROUND(VLOOKUP(EVID_HNOJENI!N2465,HNOJIVA_ALL!$A$2:$Z$3303,18,FALSE)*K2465*IF(L2465="t",10,IF(L2465="kg",0.01,IF(L2465="q",1,IF(L2465="l",0.01*VLOOKUP(EVID_HNOJENI!N2465,HNOJIVA_ALL!$A$2:$AE$3303,31,FALSE),"CHYBA")))),2)</f>
        <v>#N/A</v>
      </c>
      <c r="T2465" s="51" t="e">
        <f>ROUND(VLOOKUP(EVID_HNOJENI!N2465,HNOJIVA_ALL!$A$2:$Z$3303,17,FALSE)*K2465*IF(L2465="t",10,IF(L2465="kg",0.01,IF(L2465="q",1,IF(L2465="l",0.01*VLOOKUP(EVID_HNOJENI!N2465,HNOJIVA_ALL!$A$2:$AE$3303,31,FALSE),"CHYBA")))),2)</f>
        <v>#N/A</v>
      </c>
      <c r="U2465" s="51" t="e">
        <f>ROUND(VLOOKUP(EVID_HNOJENI!N2465,HNOJIVA_ALL!$A$2:$Z$3303,20,FALSE)*K2465*IF(L2465="t",10,IF(L2465="kg",0.01,IF(L2465="q",1,IF(L2465="l",0.01*VLOOKUP(EVID_HNOJENI!N2465,HNOJIVA_ALL!$A$2:$AE$3303,31,FALSE),"CHYBA")))),2)</f>
        <v>#N/A</v>
      </c>
    </row>
    <row r="2466" spans="1:21" x14ac:dyDescent="0.2">
      <c r="A2466" s="32"/>
      <c r="B2466" s="45" t="e">
        <f>VLOOKUP($A2466,EVID_OSEVU!$A$1:$M$4972,2,FALSE)</f>
        <v>#N/A</v>
      </c>
      <c r="C2466" s="45" t="e">
        <f>VLOOKUP($A2466,EVID_OSEVU!$A$1:$M$4972,3,FALSE)</f>
        <v>#N/A</v>
      </c>
      <c r="D2466" s="45" t="e">
        <f>VLOOKUP($A2466,EVID_OSEVU!$A$1:$M$4972,4,FALSE)</f>
        <v>#N/A</v>
      </c>
      <c r="E2466" s="45" t="e">
        <f>VLOOKUP($A2466,EVID_OSEVU!$A$1:$M$4972,7,FALSE)</f>
        <v>#N/A</v>
      </c>
      <c r="F2466" s="45" t="e">
        <f>VLOOKUP($A2466,EVID_OSEVU!$A$1:$M$4972,8,FALSE)</f>
        <v>#N/A</v>
      </c>
      <c r="G2466" s="45" t="e">
        <f>VLOOKUP($A2466,EVID_OSEVU!$A$1:$M$4972,11,FALSE)</f>
        <v>#N/A</v>
      </c>
      <c r="H2466" s="35"/>
      <c r="I2466" s="48"/>
      <c r="J2466" s="33" t="e">
        <f>VLOOKUP($A2466,EVID_OSEVU!$A$1:$M$4972,11,FALSE)</f>
        <v>#N/A</v>
      </c>
      <c r="K2466" s="39"/>
      <c r="L2466" s="49"/>
      <c r="M2466" s="89" t="e">
        <f t="shared" si="38"/>
        <v>#N/A</v>
      </c>
      <c r="N2466" s="50"/>
      <c r="O2466" s="37" t="e">
        <f>VLOOKUP(EVID_HNOJENI!N2466,HNOJIVA_ALL!$A$2:$Z$3303,4,FALSE)</f>
        <v>#N/A</v>
      </c>
      <c r="P2466" s="51" t="e">
        <f>ROUND(VLOOKUP(EVID_HNOJENI!N2466,HNOJIVA_ALL!$A$2:$Z$3303,14,FALSE)*K2466*IF(L2466="t",10,IF(L2466="kg",0.01,IF(L2466="q",1,IF(L2466="l",0.01*VLOOKUP(EVID_HNOJENI!N2466,HNOJIVA_ALL!$A$2:$AE$3303,31,FALSE),"CHYBA")))),2)</f>
        <v>#N/A</v>
      </c>
      <c r="Q2466" s="51" t="e">
        <f>ROUND(VLOOKUP(EVID_HNOJENI!N2466,HNOJIVA_ALL!$A$2:$Z$3303,15,FALSE)*K2466*IF(L2466="t",10,IF(L2466="kg",0.01,IF(L2466="q",1,IF(L2466="l",0.01*VLOOKUP(EVID_HNOJENI!N2466,HNOJIVA_ALL!$A$2:$AE$3303,31,FALSE),"CHYBA")))),2)</f>
        <v>#N/A</v>
      </c>
      <c r="R2466" s="51" t="e">
        <f>ROUND(VLOOKUP(EVID_HNOJENI!N2466,HNOJIVA_ALL!$A$2:$Z$3303,16,FALSE)*K2466*IF(L2466="t",10,IF(L2466="kg",0.01,IF(L2466="q",1,IF(L2466="l",0.01*VLOOKUP(EVID_HNOJENI!N2466,HNOJIVA_ALL!$A$2:$AE$3303,31,FALSE),"CHYBA")))),2)</f>
        <v>#N/A</v>
      </c>
      <c r="S2466" s="51" t="e">
        <f>ROUND(VLOOKUP(EVID_HNOJENI!N2466,HNOJIVA_ALL!$A$2:$Z$3303,18,FALSE)*K2466*IF(L2466="t",10,IF(L2466="kg",0.01,IF(L2466="q",1,IF(L2466="l",0.01*VLOOKUP(EVID_HNOJENI!N2466,HNOJIVA_ALL!$A$2:$AE$3303,31,FALSE),"CHYBA")))),2)</f>
        <v>#N/A</v>
      </c>
      <c r="T2466" s="51" t="e">
        <f>ROUND(VLOOKUP(EVID_HNOJENI!N2466,HNOJIVA_ALL!$A$2:$Z$3303,17,FALSE)*K2466*IF(L2466="t",10,IF(L2466="kg",0.01,IF(L2466="q",1,IF(L2466="l",0.01*VLOOKUP(EVID_HNOJENI!N2466,HNOJIVA_ALL!$A$2:$AE$3303,31,FALSE),"CHYBA")))),2)</f>
        <v>#N/A</v>
      </c>
      <c r="U2466" s="51" t="e">
        <f>ROUND(VLOOKUP(EVID_HNOJENI!N2466,HNOJIVA_ALL!$A$2:$Z$3303,20,FALSE)*K2466*IF(L2466="t",10,IF(L2466="kg",0.01,IF(L2466="q",1,IF(L2466="l",0.01*VLOOKUP(EVID_HNOJENI!N2466,HNOJIVA_ALL!$A$2:$AE$3303,31,FALSE),"CHYBA")))),2)</f>
        <v>#N/A</v>
      </c>
    </row>
    <row r="2467" spans="1:21" x14ac:dyDescent="0.2">
      <c r="A2467" s="32"/>
      <c r="B2467" s="45" t="e">
        <f>VLOOKUP($A2467,EVID_OSEVU!$A$1:$M$4972,2,FALSE)</f>
        <v>#N/A</v>
      </c>
      <c r="C2467" s="45" t="e">
        <f>VLOOKUP($A2467,EVID_OSEVU!$A$1:$M$4972,3,FALSE)</f>
        <v>#N/A</v>
      </c>
      <c r="D2467" s="45" t="e">
        <f>VLOOKUP($A2467,EVID_OSEVU!$A$1:$M$4972,4,FALSE)</f>
        <v>#N/A</v>
      </c>
      <c r="E2467" s="45" t="e">
        <f>VLOOKUP($A2467,EVID_OSEVU!$A$1:$M$4972,7,FALSE)</f>
        <v>#N/A</v>
      </c>
      <c r="F2467" s="45" t="e">
        <f>VLOOKUP($A2467,EVID_OSEVU!$A$1:$M$4972,8,FALSE)</f>
        <v>#N/A</v>
      </c>
      <c r="G2467" s="45" t="e">
        <f>VLOOKUP($A2467,EVID_OSEVU!$A$1:$M$4972,11,FALSE)</f>
        <v>#N/A</v>
      </c>
      <c r="H2467" s="35"/>
      <c r="I2467" s="48"/>
      <c r="J2467" s="33" t="e">
        <f>VLOOKUP($A2467,EVID_OSEVU!$A$1:$M$4972,11,FALSE)</f>
        <v>#N/A</v>
      </c>
      <c r="K2467" s="39"/>
      <c r="L2467" s="49"/>
      <c r="M2467" s="89" t="e">
        <f t="shared" si="38"/>
        <v>#N/A</v>
      </c>
      <c r="N2467" s="50"/>
      <c r="O2467" s="37" t="e">
        <f>VLOOKUP(EVID_HNOJENI!N2467,HNOJIVA_ALL!$A$2:$Z$3303,4,FALSE)</f>
        <v>#N/A</v>
      </c>
      <c r="P2467" s="51" t="e">
        <f>ROUND(VLOOKUP(EVID_HNOJENI!N2467,HNOJIVA_ALL!$A$2:$Z$3303,14,FALSE)*K2467*IF(L2467="t",10,IF(L2467="kg",0.01,IF(L2467="q",1,IF(L2467="l",0.01*VLOOKUP(EVID_HNOJENI!N2467,HNOJIVA_ALL!$A$2:$AE$3303,31,FALSE),"CHYBA")))),2)</f>
        <v>#N/A</v>
      </c>
      <c r="Q2467" s="51" t="e">
        <f>ROUND(VLOOKUP(EVID_HNOJENI!N2467,HNOJIVA_ALL!$A$2:$Z$3303,15,FALSE)*K2467*IF(L2467="t",10,IF(L2467="kg",0.01,IF(L2467="q",1,IF(L2467="l",0.01*VLOOKUP(EVID_HNOJENI!N2467,HNOJIVA_ALL!$A$2:$AE$3303,31,FALSE),"CHYBA")))),2)</f>
        <v>#N/A</v>
      </c>
      <c r="R2467" s="51" t="e">
        <f>ROUND(VLOOKUP(EVID_HNOJENI!N2467,HNOJIVA_ALL!$A$2:$Z$3303,16,FALSE)*K2467*IF(L2467="t",10,IF(L2467="kg",0.01,IF(L2467="q",1,IF(L2467="l",0.01*VLOOKUP(EVID_HNOJENI!N2467,HNOJIVA_ALL!$A$2:$AE$3303,31,FALSE),"CHYBA")))),2)</f>
        <v>#N/A</v>
      </c>
      <c r="S2467" s="51" t="e">
        <f>ROUND(VLOOKUP(EVID_HNOJENI!N2467,HNOJIVA_ALL!$A$2:$Z$3303,18,FALSE)*K2467*IF(L2467="t",10,IF(L2467="kg",0.01,IF(L2467="q",1,IF(L2467="l",0.01*VLOOKUP(EVID_HNOJENI!N2467,HNOJIVA_ALL!$A$2:$AE$3303,31,FALSE),"CHYBA")))),2)</f>
        <v>#N/A</v>
      </c>
      <c r="T2467" s="51" t="e">
        <f>ROUND(VLOOKUP(EVID_HNOJENI!N2467,HNOJIVA_ALL!$A$2:$Z$3303,17,FALSE)*K2467*IF(L2467="t",10,IF(L2467="kg",0.01,IF(L2467="q",1,IF(L2467="l",0.01*VLOOKUP(EVID_HNOJENI!N2467,HNOJIVA_ALL!$A$2:$AE$3303,31,FALSE),"CHYBA")))),2)</f>
        <v>#N/A</v>
      </c>
      <c r="U2467" s="51" t="e">
        <f>ROUND(VLOOKUP(EVID_HNOJENI!N2467,HNOJIVA_ALL!$A$2:$Z$3303,20,FALSE)*K2467*IF(L2467="t",10,IF(L2467="kg",0.01,IF(L2467="q",1,IF(L2467="l",0.01*VLOOKUP(EVID_HNOJENI!N2467,HNOJIVA_ALL!$A$2:$AE$3303,31,FALSE),"CHYBA")))),2)</f>
        <v>#N/A</v>
      </c>
    </row>
    <row r="2468" spans="1:21" x14ac:dyDescent="0.2">
      <c r="A2468" s="32"/>
      <c r="B2468" s="45" t="e">
        <f>VLOOKUP($A2468,EVID_OSEVU!$A$1:$M$4972,2,FALSE)</f>
        <v>#N/A</v>
      </c>
      <c r="C2468" s="45" t="e">
        <f>VLOOKUP($A2468,EVID_OSEVU!$A$1:$M$4972,3,FALSE)</f>
        <v>#N/A</v>
      </c>
      <c r="D2468" s="45" t="e">
        <f>VLOOKUP($A2468,EVID_OSEVU!$A$1:$M$4972,4,FALSE)</f>
        <v>#N/A</v>
      </c>
      <c r="E2468" s="45" t="e">
        <f>VLOOKUP($A2468,EVID_OSEVU!$A$1:$M$4972,7,FALSE)</f>
        <v>#N/A</v>
      </c>
      <c r="F2468" s="45" t="e">
        <f>VLOOKUP($A2468,EVID_OSEVU!$A$1:$M$4972,8,FALSE)</f>
        <v>#N/A</v>
      </c>
      <c r="G2468" s="45" t="e">
        <f>VLOOKUP($A2468,EVID_OSEVU!$A$1:$M$4972,11,FALSE)</f>
        <v>#N/A</v>
      </c>
      <c r="H2468" s="35"/>
      <c r="I2468" s="48"/>
      <c r="J2468" s="33" t="e">
        <f>VLOOKUP($A2468,EVID_OSEVU!$A$1:$M$4972,11,FALSE)</f>
        <v>#N/A</v>
      </c>
      <c r="K2468" s="39"/>
      <c r="L2468" s="49"/>
      <c r="M2468" s="89" t="e">
        <f t="shared" si="38"/>
        <v>#N/A</v>
      </c>
      <c r="N2468" s="50"/>
      <c r="O2468" s="37" t="e">
        <f>VLOOKUP(EVID_HNOJENI!N2468,HNOJIVA_ALL!$A$2:$Z$3303,4,FALSE)</f>
        <v>#N/A</v>
      </c>
      <c r="P2468" s="51" t="e">
        <f>ROUND(VLOOKUP(EVID_HNOJENI!N2468,HNOJIVA_ALL!$A$2:$Z$3303,14,FALSE)*K2468*IF(L2468="t",10,IF(L2468="kg",0.01,IF(L2468="q",1,IF(L2468="l",0.01*VLOOKUP(EVID_HNOJENI!N2468,HNOJIVA_ALL!$A$2:$AE$3303,31,FALSE),"CHYBA")))),2)</f>
        <v>#N/A</v>
      </c>
      <c r="Q2468" s="51" t="e">
        <f>ROUND(VLOOKUP(EVID_HNOJENI!N2468,HNOJIVA_ALL!$A$2:$Z$3303,15,FALSE)*K2468*IF(L2468="t",10,IF(L2468="kg",0.01,IF(L2468="q",1,IF(L2468="l",0.01*VLOOKUP(EVID_HNOJENI!N2468,HNOJIVA_ALL!$A$2:$AE$3303,31,FALSE),"CHYBA")))),2)</f>
        <v>#N/A</v>
      </c>
      <c r="R2468" s="51" t="e">
        <f>ROUND(VLOOKUP(EVID_HNOJENI!N2468,HNOJIVA_ALL!$A$2:$Z$3303,16,FALSE)*K2468*IF(L2468="t",10,IF(L2468="kg",0.01,IF(L2468="q",1,IF(L2468="l",0.01*VLOOKUP(EVID_HNOJENI!N2468,HNOJIVA_ALL!$A$2:$AE$3303,31,FALSE),"CHYBA")))),2)</f>
        <v>#N/A</v>
      </c>
      <c r="S2468" s="51" t="e">
        <f>ROUND(VLOOKUP(EVID_HNOJENI!N2468,HNOJIVA_ALL!$A$2:$Z$3303,18,FALSE)*K2468*IF(L2468="t",10,IF(L2468="kg",0.01,IF(L2468="q",1,IF(L2468="l",0.01*VLOOKUP(EVID_HNOJENI!N2468,HNOJIVA_ALL!$A$2:$AE$3303,31,FALSE),"CHYBA")))),2)</f>
        <v>#N/A</v>
      </c>
      <c r="T2468" s="51" t="e">
        <f>ROUND(VLOOKUP(EVID_HNOJENI!N2468,HNOJIVA_ALL!$A$2:$Z$3303,17,FALSE)*K2468*IF(L2468="t",10,IF(L2468="kg",0.01,IF(L2468="q",1,IF(L2468="l",0.01*VLOOKUP(EVID_HNOJENI!N2468,HNOJIVA_ALL!$A$2:$AE$3303,31,FALSE),"CHYBA")))),2)</f>
        <v>#N/A</v>
      </c>
      <c r="U2468" s="51" t="e">
        <f>ROUND(VLOOKUP(EVID_HNOJENI!N2468,HNOJIVA_ALL!$A$2:$Z$3303,20,FALSE)*K2468*IF(L2468="t",10,IF(L2468="kg",0.01,IF(L2468="q",1,IF(L2468="l",0.01*VLOOKUP(EVID_HNOJENI!N2468,HNOJIVA_ALL!$A$2:$AE$3303,31,FALSE),"CHYBA")))),2)</f>
        <v>#N/A</v>
      </c>
    </row>
    <row r="2469" spans="1:21" x14ac:dyDescent="0.2">
      <c r="A2469" s="32"/>
      <c r="B2469" s="45" t="e">
        <f>VLOOKUP($A2469,EVID_OSEVU!$A$1:$M$4972,2,FALSE)</f>
        <v>#N/A</v>
      </c>
      <c r="C2469" s="45" t="e">
        <f>VLOOKUP($A2469,EVID_OSEVU!$A$1:$M$4972,3,FALSE)</f>
        <v>#N/A</v>
      </c>
      <c r="D2469" s="45" t="e">
        <f>VLOOKUP($A2469,EVID_OSEVU!$A$1:$M$4972,4,FALSE)</f>
        <v>#N/A</v>
      </c>
      <c r="E2469" s="45" t="e">
        <f>VLOOKUP($A2469,EVID_OSEVU!$A$1:$M$4972,7,FALSE)</f>
        <v>#N/A</v>
      </c>
      <c r="F2469" s="45" t="e">
        <f>VLOOKUP($A2469,EVID_OSEVU!$A$1:$M$4972,8,FALSE)</f>
        <v>#N/A</v>
      </c>
      <c r="G2469" s="45" t="e">
        <f>VLOOKUP($A2469,EVID_OSEVU!$A$1:$M$4972,11,FALSE)</f>
        <v>#N/A</v>
      </c>
      <c r="H2469" s="35"/>
      <c r="I2469" s="48"/>
      <c r="J2469" s="33" t="e">
        <f>VLOOKUP($A2469,EVID_OSEVU!$A$1:$M$4972,11,FALSE)</f>
        <v>#N/A</v>
      </c>
      <c r="K2469" s="39"/>
      <c r="L2469" s="49"/>
      <c r="M2469" s="89" t="e">
        <f t="shared" si="38"/>
        <v>#N/A</v>
      </c>
      <c r="N2469" s="50"/>
      <c r="O2469" s="37" t="e">
        <f>VLOOKUP(EVID_HNOJENI!N2469,HNOJIVA_ALL!$A$2:$Z$3303,4,FALSE)</f>
        <v>#N/A</v>
      </c>
      <c r="P2469" s="51" t="e">
        <f>ROUND(VLOOKUP(EVID_HNOJENI!N2469,HNOJIVA_ALL!$A$2:$Z$3303,14,FALSE)*K2469*IF(L2469="t",10,IF(L2469="kg",0.01,IF(L2469="q",1,IF(L2469="l",0.01*VLOOKUP(EVID_HNOJENI!N2469,HNOJIVA_ALL!$A$2:$AE$3303,31,FALSE),"CHYBA")))),2)</f>
        <v>#N/A</v>
      </c>
      <c r="Q2469" s="51" t="e">
        <f>ROUND(VLOOKUP(EVID_HNOJENI!N2469,HNOJIVA_ALL!$A$2:$Z$3303,15,FALSE)*K2469*IF(L2469="t",10,IF(L2469="kg",0.01,IF(L2469="q",1,IF(L2469="l",0.01*VLOOKUP(EVID_HNOJENI!N2469,HNOJIVA_ALL!$A$2:$AE$3303,31,FALSE),"CHYBA")))),2)</f>
        <v>#N/A</v>
      </c>
      <c r="R2469" s="51" t="e">
        <f>ROUND(VLOOKUP(EVID_HNOJENI!N2469,HNOJIVA_ALL!$A$2:$Z$3303,16,FALSE)*K2469*IF(L2469="t",10,IF(L2469="kg",0.01,IF(L2469="q",1,IF(L2469="l",0.01*VLOOKUP(EVID_HNOJENI!N2469,HNOJIVA_ALL!$A$2:$AE$3303,31,FALSE),"CHYBA")))),2)</f>
        <v>#N/A</v>
      </c>
      <c r="S2469" s="51" t="e">
        <f>ROUND(VLOOKUP(EVID_HNOJENI!N2469,HNOJIVA_ALL!$A$2:$Z$3303,18,FALSE)*K2469*IF(L2469="t",10,IF(L2469="kg",0.01,IF(L2469="q",1,IF(L2469="l",0.01*VLOOKUP(EVID_HNOJENI!N2469,HNOJIVA_ALL!$A$2:$AE$3303,31,FALSE),"CHYBA")))),2)</f>
        <v>#N/A</v>
      </c>
      <c r="T2469" s="51" t="e">
        <f>ROUND(VLOOKUP(EVID_HNOJENI!N2469,HNOJIVA_ALL!$A$2:$Z$3303,17,FALSE)*K2469*IF(L2469="t",10,IF(L2469="kg",0.01,IF(L2469="q",1,IF(L2469="l",0.01*VLOOKUP(EVID_HNOJENI!N2469,HNOJIVA_ALL!$A$2:$AE$3303,31,FALSE),"CHYBA")))),2)</f>
        <v>#N/A</v>
      </c>
      <c r="U2469" s="51" t="e">
        <f>ROUND(VLOOKUP(EVID_HNOJENI!N2469,HNOJIVA_ALL!$A$2:$Z$3303,20,FALSE)*K2469*IF(L2469="t",10,IF(L2469="kg",0.01,IF(L2469="q",1,IF(L2469="l",0.01*VLOOKUP(EVID_HNOJENI!N2469,HNOJIVA_ALL!$A$2:$AE$3303,31,FALSE),"CHYBA")))),2)</f>
        <v>#N/A</v>
      </c>
    </row>
    <row r="2470" spans="1:21" x14ac:dyDescent="0.2">
      <c r="A2470" s="32"/>
      <c r="B2470" s="45" t="e">
        <f>VLOOKUP($A2470,EVID_OSEVU!$A$1:$M$4972,2,FALSE)</f>
        <v>#N/A</v>
      </c>
      <c r="C2470" s="45" t="e">
        <f>VLOOKUP($A2470,EVID_OSEVU!$A$1:$M$4972,3,FALSE)</f>
        <v>#N/A</v>
      </c>
      <c r="D2470" s="45" t="e">
        <f>VLOOKUP($A2470,EVID_OSEVU!$A$1:$M$4972,4,FALSE)</f>
        <v>#N/A</v>
      </c>
      <c r="E2470" s="45" t="e">
        <f>VLOOKUP($A2470,EVID_OSEVU!$A$1:$M$4972,7,FALSE)</f>
        <v>#N/A</v>
      </c>
      <c r="F2470" s="45" t="e">
        <f>VLOOKUP($A2470,EVID_OSEVU!$A$1:$M$4972,8,FALSE)</f>
        <v>#N/A</v>
      </c>
      <c r="G2470" s="45" t="e">
        <f>VLOOKUP($A2470,EVID_OSEVU!$A$1:$M$4972,11,FALSE)</f>
        <v>#N/A</v>
      </c>
      <c r="H2470" s="35"/>
      <c r="I2470" s="48"/>
      <c r="J2470" s="33" t="e">
        <f>VLOOKUP($A2470,EVID_OSEVU!$A$1:$M$4972,11,FALSE)</f>
        <v>#N/A</v>
      </c>
      <c r="K2470" s="39"/>
      <c r="L2470" s="49"/>
      <c r="M2470" s="89" t="e">
        <f t="shared" si="38"/>
        <v>#N/A</v>
      </c>
      <c r="N2470" s="50"/>
      <c r="O2470" s="37" t="e">
        <f>VLOOKUP(EVID_HNOJENI!N2470,HNOJIVA_ALL!$A$2:$Z$3303,4,FALSE)</f>
        <v>#N/A</v>
      </c>
      <c r="P2470" s="51" t="e">
        <f>ROUND(VLOOKUP(EVID_HNOJENI!N2470,HNOJIVA_ALL!$A$2:$Z$3303,14,FALSE)*K2470*IF(L2470="t",10,IF(L2470="kg",0.01,IF(L2470="q",1,IF(L2470="l",0.01*VLOOKUP(EVID_HNOJENI!N2470,HNOJIVA_ALL!$A$2:$AE$3303,31,FALSE),"CHYBA")))),2)</f>
        <v>#N/A</v>
      </c>
      <c r="Q2470" s="51" t="e">
        <f>ROUND(VLOOKUP(EVID_HNOJENI!N2470,HNOJIVA_ALL!$A$2:$Z$3303,15,FALSE)*K2470*IF(L2470="t",10,IF(L2470="kg",0.01,IF(L2470="q",1,IF(L2470="l",0.01*VLOOKUP(EVID_HNOJENI!N2470,HNOJIVA_ALL!$A$2:$AE$3303,31,FALSE),"CHYBA")))),2)</f>
        <v>#N/A</v>
      </c>
      <c r="R2470" s="51" t="e">
        <f>ROUND(VLOOKUP(EVID_HNOJENI!N2470,HNOJIVA_ALL!$A$2:$Z$3303,16,FALSE)*K2470*IF(L2470="t",10,IF(L2470="kg",0.01,IF(L2470="q",1,IF(L2470="l",0.01*VLOOKUP(EVID_HNOJENI!N2470,HNOJIVA_ALL!$A$2:$AE$3303,31,FALSE),"CHYBA")))),2)</f>
        <v>#N/A</v>
      </c>
      <c r="S2470" s="51" t="e">
        <f>ROUND(VLOOKUP(EVID_HNOJENI!N2470,HNOJIVA_ALL!$A$2:$Z$3303,18,FALSE)*K2470*IF(L2470="t",10,IF(L2470="kg",0.01,IF(L2470="q",1,IF(L2470="l",0.01*VLOOKUP(EVID_HNOJENI!N2470,HNOJIVA_ALL!$A$2:$AE$3303,31,FALSE),"CHYBA")))),2)</f>
        <v>#N/A</v>
      </c>
      <c r="T2470" s="51" t="e">
        <f>ROUND(VLOOKUP(EVID_HNOJENI!N2470,HNOJIVA_ALL!$A$2:$Z$3303,17,FALSE)*K2470*IF(L2470="t",10,IF(L2470="kg",0.01,IF(L2470="q",1,IF(L2470="l",0.01*VLOOKUP(EVID_HNOJENI!N2470,HNOJIVA_ALL!$A$2:$AE$3303,31,FALSE),"CHYBA")))),2)</f>
        <v>#N/A</v>
      </c>
      <c r="U2470" s="51" t="e">
        <f>ROUND(VLOOKUP(EVID_HNOJENI!N2470,HNOJIVA_ALL!$A$2:$Z$3303,20,FALSE)*K2470*IF(L2470="t",10,IF(L2470="kg",0.01,IF(L2470="q",1,IF(L2470="l",0.01*VLOOKUP(EVID_HNOJENI!N2470,HNOJIVA_ALL!$A$2:$AE$3303,31,FALSE),"CHYBA")))),2)</f>
        <v>#N/A</v>
      </c>
    </row>
    <row r="2471" spans="1:21" x14ac:dyDescent="0.2">
      <c r="A2471" s="32"/>
      <c r="B2471" s="45" t="e">
        <f>VLOOKUP($A2471,EVID_OSEVU!$A$1:$M$4972,2,FALSE)</f>
        <v>#N/A</v>
      </c>
      <c r="C2471" s="45" t="e">
        <f>VLOOKUP($A2471,EVID_OSEVU!$A$1:$M$4972,3,FALSE)</f>
        <v>#N/A</v>
      </c>
      <c r="D2471" s="45" t="e">
        <f>VLOOKUP($A2471,EVID_OSEVU!$A$1:$M$4972,4,FALSE)</f>
        <v>#N/A</v>
      </c>
      <c r="E2471" s="45" t="e">
        <f>VLOOKUP($A2471,EVID_OSEVU!$A$1:$M$4972,7,FALSE)</f>
        <v>#N/A</v>
      </c>
      <c r="F2471" s="45" t="e">
        <f>VLOOKUP($A2471,EVID_OSEVU!$A$1:$M$4972,8,FALSE)</f>
        <v>#N/A</v>
      </c>
      <c r="G2471" s="45" t="e">
        <f>VLOOKUP($A2471,EVID_OSEVU!$A$1:$M$4972,11,FALSE)</f>
        <v>#N/A</v>
      </c>
      <c r="H2471" s="35"/>
      <c r="I2471" s="48"/>
      <c r="J2471" s="33" t="e">
        <f>VLOOKUP($A2471,EVID_OSEVU!$A$1:$M$4972,11,FALSE)</f>
        <v>#N/A</v>
      </c>
      <c r="K2471" s="39"/>
      <c r="L2471" s="49"/>
      <c r="M2471" s="89" t="e">
        <f t="shared" si="38"/>
        <v>#N/A</v>
      </c>
      <c r="N2471" s="50"/>
      <c r="O2471" s="37" t="e">
        <f>VLOOKUP(EVID_HNOJENI!N2471,HNOJIVA_ALL!$A$2:$Z$3303,4,FALSE)</f>
        <v>#N/A</v>
      </c>
      <c r="P2471" s="51" t="e">
        <f>ROUND(VLOOKUP(EVID_HNOJENI!N2471,HNOJIVA_ALL!$A$2:$Z$3303,14,FALSE)*K2471*IF(L2471="t",10,IF(L2471="kg",0.01,IF(L2471="q",1,IF(L2471="l",0.01*VLOOKUP(EVID_HNOJENI!N2471,HNOJIVA_ALL!$A$2:$AE$3303,31,FALSE),"CHYBA")))),2)</f>
        <v>#N/A</v>
      </c>
      <c r="Q2471" s="51" t="e">
        <f>ROUND(VLOOKUP(EVID_HNOJENI!N2471,HNOJIVA_ALL!$A$2:$Z$3303,15,FALSE)*K2471*IF(L2471="t",10,IF(L2471="kg",0.01,IF(L2471="q",1,IF(L2471="l",0.01*VLOOKUP(EVID_HNOJENI!N2471,HNOJIVA_ALL!$A$2:$AE$3303,31,FALSE),"CHYBA")))),2)</f>
        <v>#N/A</v>
      </c>
      <c r="R2471" s="51" t="e">
        <f>ROUND(VLOOKUP(EVID_HNOJENI!N2471,HNOJIVA_ALL!$A$2:$Z$3303,16,FALSE)*K2471*IF(L2471="t",10,IF(L2471="kg",0.01,IF(L2471="q",1,IF(L2471="l",0.01*VLOOKUP(EVID_HNOJENI!N2471,HNOJIVA_ALL!$A$2:$AE$3303,31,FALSE),"CHYBA")))),2)</f>
        <v>#N/A</v>
      </c>
      <c r="S2471" s="51" t="e">
        <f>ROUND(VLOOKUP(EVID_HNOJENI!N2471,HNOJIVA_ALL!$A$2:$Z$3303,18,FALSE)*K2471*IF(L2471="t",10,IF(L2471="kg",0.01,IF(L2471="q",1,IF(L2471="l",0.01*VLOOKUP(EVID_HNOJENI!N2471,HNOJIVA_ALL!$A$2:$AE$3303,31,FALSE),"CHYBA")))),2)</f>
        <v>#N/A</v>
      </c>
      <c r="T2471" s="51" t="e">
        <f>ROUND(VLOOKUP(EVID_HNOJENI!N2471,HNOJIVA_ALL!$A$2:$Z$3303,17,FALSE)*K2471*IF(L2471="t",10,IF(L2471="kg",0.01,IF(L2471="q",1,IF(L2471="l",0.01*VLOOKUP(EVID_HNOJENI!N2471,HNOJIVA_ALL!$A$2:$AE$3303,31,FALSE),"CHYBA")))),2)</f>
        <v>#N/A</v>
      </c>
      <c r="U2471" s="51" t="e">
        <f>ROUND(VLOOKUP(EVID_HNOJENI!N2471,HNOJIVA_ALL!$A$2:$Z$3303,20,FALSE)*K2471*IF(L2471="t",10,IF(L2471="kg",0.01,IF(L2471="q",1,IF(L2471="l",0.01*VLOOKUP(EVID_HNOJENI!N2471,HNOJIVA_ALL!$A$2:$AE$3303,31,FALSE),"CHYBA")))),2)</f>
        <v>#N/A</v>
      </c>
    </row>
    <row r="2472" spans="1:21" x14ac:dyDescent="0.2">
      <c r="A2472" s="32"/>
      <c r="B2472" s="45" t="e">
        <f>VLOOKUP($A2472,EVID_OSEVU!$A$1:$M$4972,2,FALSE)</f>
        <v>#N/A</v>
      </c>
      <c r="C2472" s="45" t="e">
        <f>VLOOKUP($A2472,EVID_OSEVU!$A$1:$M$4972,3,FALSE)</f>
        <v>#N/A</v>
      </c>
      <c r="D2472" s="45" t="e">
        <f>VLOOKUP($A2472,EVID_OSEVU!$A$1:$M$4972,4,FALSE)</f>
        <v>#N/A</v>
      </c>
      <c r="E2472" s="45" t="e">
        <f>VLOOKUP($A2472,EVID_OSEVU!$A$1:$M$4972,7,FALSE)</f>
        <v>#N/A</v>
      </c>
      <c r="F2472" s="45" t="e">
        <f>VLOOKUP($A2472,EVID_OSEVU!$A$1:$M$4972,8,FALSE)</f>
        <v>#N/A</v>
      </c>
      <c r="G2472" s="45" t="e">
        <f>VLOOKUP($A2472,EVID_OSEVU!$A$1:$M$4972,11,FALSE)</f>
        <v>#N/A</v>
      </c>
      <c r="H2472" s="35"/>
      <c r="I2472" s="48"/>
      <c r="J2472" s="33" t="e">
        <f>VLOOKUP($A2472,EVID_OSEVU!$A$1:$M$4972,11,FALSE)</f>
        <v>#N/A</v>
      </c>
      <c r="K2472" s="39"/>
      <c r="L2472" s="49"/>
      <c r="M2472" s="89" t="e">
        <f t="shared" si="38"/>
        <v>#N/A</v>
      </c>
      <c r="N2472" s="50"/>
      <c r="O2472" s="37" t="e">
        <f>VLOOKUP(EVID_HNOJENI!N2472,HNOJIVA_ALL!$A$2:$Z$3303,4,FALSE)</f>
        <v>#N/A</v>
      </c>
      <c r="P2472" s="51" t="e">
        <f>ROUND(VLOOKUP(EVID_HNOJENI!N2472,HNOJIVA_ALL!$A$2:$Z$3303,14,FALSE)*K2472*IF(L2472="t",10,IF(L2472="kg",0.01,IF(L2472="q",1,IF(L2472="l",0.01*VLOOKUP(EVID_HNOJENI!N2472,HNOJIVA_ALL!$A$2:$AE$3303,31,FALSE),"CHYBA")))),2)</f>
        <v>#N/A</v>
      </c>
      <c r="Q2472" s="51" t="e">
        <f>ROUND(VLOOKUP(EVID_HNOJENI!N2472,HNOJIVA_ALL!$A$2:$Z$3303,15,FALSE)*K2472*IF(L2472="t",10,IF(L2472="kg",0.01,IF(L2472="q",1,IF(L2472="l",0.01*VLOOKUP(EVID_HNOJENI!N2472,HNOJIVA_ALL!$A$2:$AE$3303,31,FALSE),"CHYBA")))),2)</f>
        <v>#N/A</v>
      </c>
      <c r="R2472" s="51" t="e">
        <f>ROUND(VLOOKUP(EVID_HNOJENI!N2472,HNOJIVA_ALL!$A$2:$Z$3303,16,FALSE)*K2472*IF(L2472="t",10,IF(L2472="kg",0.01,IF(L2472="q",1,IF(L2472="l",0.01*VLOOKUP(EVID_HNOJENI!N2472,HNOJIVA_ALL!$A$2:$AE$3303,31,FALSE),"CHYBA")))),2)</f>
        <v>#N/A</v>
      </c>
      <c r="S2472" s="51" t="e">
        <f>ROUND(VLOOKUP(EVID_HNOJENI!N2472,HNOJIVA_ALL!$A$2:$Z$3303,18,FALSE)*K2472*IF(L2472="t",10,IF(L2472="kg",0.01,IF(L2472="q",1,IF(L2472="l",0.01*VLOOKUP(EVID_HNOJENI!N2472,HNOJIVA_ALL!$A$2:$AE$3303,31,FALSE),"CHYBA")))),2)</f>
        <v>#N/A</v>
      </c>
      <c r="T2472" s="51" t="e">
        <f>ROUND(VLOOKUP(EVID_HNOJENI!N2472,HNOJIVA_ALL!$A$2:$Z$3303,17,FALSE)*K2472*IF(L2472="t",10,IF(L2472="kg",0.01,IF(L2472="q",1,IF(L2472="l",0.01*VLOOKUP(EVID_HNOJENI!N2472,HNOJIVA_ALL!$A$2:$AE$3303,31,FALSE),"CHYBA")))),2)</f>
        <v>#N/A</v>
      </c>
      <c r="U2472" s="51" t="e">
        <f>ROUND(VLOOKUP(EVID_HNOJENI!N2472,HNOJIVA_ALL!$A$2:$Z$3303,20,FALSE)*K2472*IF(L2472="t",10,IF(L2472="kg",0.01,IF(L2472="q",1,IF(L2472="l",0.01*VLOOKUP(EVID_HNOJENI!N2472,HNOJIVA_ALL!$A$2:$AE$3303,31,FALSE),"CHYBA")))),2)</f>
        <v>#N/A</v>
      </c>
    </row>
    <row r="2473" spans="1:21" x14ac:dyDescent="0.2">
      <c r="A2473" s="32"/>
      <c r="B2473" s="45" t="e">
        <f>VLOOKUP($A2473,EVID_OSEVU!$A$1:$M$4972,2,FALSE)</f>
        <v>#N/A</v>
      </c>
      <c r="C2473" s="45" t="e">
        <f>VLOOKUP($A2473,EVID_OSEVU!$A$1:$M$4972,3,FALSE)</f>
        <v>#N/A</v>
      </c>
      <c r="D2473" s="45" t="e">
        <f>VLOOKUP($A2473,EVID_OSEVU!$A$1:$M$4972,4,FALSE)</f>
        <v>#N/A</v>
      </c>
      <c r="E2473" s="45" t="e">
        <f>VLOOKUP($A2473,EVID_OSEVU!$A$1:$M$4972,7,FALSE)</f>
        <v>#N/A</v>
      </c>
      <c r="F2473" s="45" t="e">
        <f>VLOOKUP($A2473,EVID_OSEVU!$A$1:$M$4972,8,FALSE)</f>
        <v>#N/A</v>
      </c>
      <c r="G2473" s="45" t="e">
        <f>VLOOKUP($A2473,EVID_OSEVU!$A$1:$M$4972,11,FALSE)</f>
        <v>#N/A</v>
      </c>
      <c r="H2473" s="35"/>
      <c r="I2473" s="48"/>
      <c r="J2473" s="33" t="e">
        <f>VLOOKUP($A2473,EVID_OSEVU!$A$1:$M$4972,11,FALSE)</f>
        <v>#N/A</v>
      </c>
      <c r="K2473" s="39"/>
      <c r="L2473" s="49"/>
      <c r="M2473" s="89" t="e">
        <f t="shared" si="38"/>
        <v>#N/A</v>
      </c>
      <c r="N2473" s="50"/>
      <c r="O2473" s="37" t="e">
        <f>VLOOKUP(EVID_HNOJENI!N2473,HNOJIVA_ALL!$A$2:$Z$3303,4,FALSE)</f>
        <v>#N/A</v>
      </c>
      <c r="P2473" s="51" t="e">
        <f>ROUND(VLOOKUP(EVID_HNOJENI!N2473,HNOJIVA_ALL!$A$2:$Z$3303,14,FALSE)*K2473*IF(L2473="t",10,IF(L2473="kg",0.01,IF(L2473="q",1,IF(L2473="l",0.01*VLOOKUP(EVID_HNOJENI!N2473,HNOJIVA_ALL!$A$2:$AE$3303,31,FALSE),"CHYBA")))),2)</f>
        <v>#N/A</v>
      </c>
      <c r="Q2473" s="51" t="e">
        <f>ROUND(VLOOKUP(EVID_HNOJENI!N2473,HNOJIVA_ALL!$A$2:$Z$3303,15,FALSE)*K2473*IF(L2473="t",10,IF(L2473="kg",0.01,IF(L2473="q",1,IF(L2473="l",0.01*VLOOKUP(EVID_HNOJENI!N2473,HNOJIVA_ALL!$A$2:$AE$3303,31,FALSE),"CHYBA")))),2)</f>
        <v>#N/A</v>
      </c>
      <c r="R2473" s="51" t="e">
        <f>ROUND(VLOOKUP(EVID_HNOJENI!N2473,HNOJIVA_ALL!$A$2:$Z$3303,16,FALSE)*K2473*IF(L2473="t",10,IF(L2473="kg",0.01,IF(L2473="q",1,IF(L2473="l",0.01*VLOOKUP(EVID_HNOJENI!N2473,HNOJIVA_ALL!$A$2:$AE$3303,31,FALSE),"CHYBA")))),2)</f>
        <v>#N/A</v>
      </c>
      <c r="S2473" s="51" t="e">
        <f>ROUND(VLOOKUP(EVID_HNOJENI!N2473,HNOJIVA_ALL!$A$2:$Z$3303,18,FALSE)*K2473*IF(L2473="t",10,IF(L2473="kg",0.01,IF(L2473="q",1,IF(L2473="l",0.01*VLOOKUP(EVID_HNOJENI!N2473,HNOJIVA_ALL!$A$2:$AE$3303,31,FALSE),"CHYBA")))),2)</f>
        <v>#N/A</v>
      </c>
      <c r="T2473" s="51" t="e">
        <f>ROUND(VLOOKUP(EVID_HNOJENI!N2473,HNOJIVA_ALL!$A$2:$Z$3303,17,FALSE)*K2473*IF(L2473="t",10,IF(L2473="kg",0.01,IF(L2473="q",1,IF(L2473="l",0.01*VLOOKUP(EVID_HNOJENI!N2473,HNOJIVA_ALL!$A$2:$AE$3303,31,FALSE),"CHYBA")))),2)</f>
        <v>#N/A</v>
      </c>
      <c r="U2473" s="51" t="e">
        <f>ROUND(VLOOKUP(EVID_HNOJENI!N2473,HNOJIVA_ALL!$A$2:$Z$3303,20,FALSE)*K2473*IF(L2473="t",10,IF(L2473="kg",0.01,IF(L2473="q",1,IF(L2473="l",0.01*VLOOKUP(EVID_HNOJENI!N2473,HNOJIVA_ALL!$A$2:$AE$3303,31,FALSE),"CHYBA")))),2)</f>
        <v>#N/A</v>
      </c>
    </row>
    <row r="2474" spans="1:21" x14ac:dyDescent="0.2">
      <c r="A2474" s="32"/>
      <c r="B2474" s="45" t="e">
        <f>VLOOKUP($A2474,EVID_OSEVU!$A$1:$M$4972,2,FALSE)</f>
        <v>#N/A</v>
      </c>
      <c r="C2474" s="45" t="e">
        <f>VLOOKUP($A2474,EVID_OSEVU!$A$1:$M$4972,3,FALSE)</f>
        <v>#N/A</v>
      </c>
      <c r="D2474" s="45" t="e">
        <f>VLOOKUP($A2474,EVID_OSEVU!$A$1:$M$4972,4,FALSE)</f>
        <v>#N/A</v>
      </c>
      <c r="E2474" s="45" t="e">
        <f>VLOOKUP($A2474,EVID_OSEVU!$A$1:$M$4972,7,FALSE)</f>
        <v>#N/A</v>
      </c>
      <c r="F2474" s="45" t="e">
        <f>VLOOKUP($A2474,EVID_OSEVU!$A$1:$M$4972,8,FALSE)</f>
        <v>#N/A</v>
      </c>
      <c r="G2474" s="45" t="e">
        <f>VLOOKUP($A2474,EVID_OSEVU!$A$1:$M$4972,11,FALSE)</f>
        <v>#N/A</v>
      </c>
      <c r="H2474" s="35"/>
      <c r="I2474" s="48"/>
      <c r="J2474" s="33" t="e">
        <f>VLOOKUP($A2474,EVID_OSEVU!$A$1:$M$4972,11,FALSE)</f>
        <v>#N/A</v>
      </c>
      <c r="K2474" s="39"/>
      <c r="L2474" s="49"/>
      <c r="M2474" s="89" t="e">
        <f t="shared" si="38"/>
        <v>#N/A</v>
      </c>
      <c r="N2474" s="50"/>
      <c r="O2474" s="37" t="e">
        <f>VLOOKUP(EVID_HNOJENI!N2474,HNOJIVA_ALL!$A$2:$Z$3303,4,FALSE)</f>
        <v>#N/A</v>
      </c>
      <c r="P2474" s="51" t="e">
        <f>ROUND(VLOOKUP(EVID_HNOJENI!N2474,HNOJIVA_ALL!$A$2:$Z$3303,14,FALSE)*K2474*IF(L2474="t",10,IF(L2474="kg",0.01,IF(L2474="q",1,IF(L2474="l",0.01*VLOOKUP(EVID_HNOJENI!N2474,HNOJIVA_ALL!$A$2:$AE$3303,31,FALSE),"CHYBA")))),2)</f>
        <v>#N/A</v>
      </c>
      <c r="Q2474" s="51" t="e">
        <f>ROUND(VLOOKUP(EVID_HNOJENI!N2474,HNOJIVA_ALL!$A$2:$Z$3303,15,FALSE)*K2474*IF(L2474="t",10,IF(L2474="kg",0.01,IF(L2474="q",1,IF(L2474="l",0.01*VLOOKUP(EVID_HNOJENI!N2474,HNOJIVA_ALL!$A$2:$AE$3303,31,FALSE),"CHYBA")))),2)</f>
        <v>#N/A</v>
      </c>
      <c r="R2474" s="51" t="e">
        <f>ROUND(VLOOKUP(EVID_HNOJENI!N2474,HNOJIVA_ALL!$A$2:$Z$3303,16,FALSE)*K2474*IF(L2474="t",10,IF(L2474="kg",0.01,IF(L2474="q",1,IF(L2474="l",0.01*VLOOKUP(EVID_HNOJENI!N2474,HNOJIVA_ALL!$A$2:$AE$3303,31,FALSE),"CHYBA")))),2)</f>
        <v>#N/A</v>
      </c>
      <c r="S2474" s="51" t="e">
        <f>ROUND(VLOOKUP(EVID_HNOJENI!N2474,HNOJIVA_ALL!$A$2:$Z$3303,18,FALSE)*K2474*IF(L2474="t",10,IF(L2474="kg",0.01,IF(L2474="q",1,IF(L2474="l",0.01*VLOOKUP(EVID_HNOJENI!N2474,HNOJIVA_ALL!$A$2:$AE$3303,31,FALSE),"CHYBA")))),2)</f>
        <v>#N/A</v>
      </c>
      <c r="T2474" s="51" t="e">
        <f>ROUND(VLOOKUP(EVID_HNOJENI!N2474,HNOJIVA_ALL!$A$2:$Z$3303,17,FALSE)*K2474*IF(L2474="t",10,IF(L2474="kg",0.01,IF(L2474="q",1,IF(L2474="l",0.01*VLOOKUP(EVID_HNOJENI!N2474,HNOJIVA_ALL!$A$2:$AE$3303,31,FALSE),"CHYBA")))),2)</f>
        <v>#N/A</v>
      </c>
      <c r="U2474" s="51" t="e">
        <f>ROUND(VLOOKUP(EVID_HNOJENI!N2474,HNOJIVA_ALL!$A$2:$Z$3303,20,FALSE)*K2474*IF(L2474="t",10,IF(L2474="kg",0.01,IF(L2474="q",1,IF(L2474="l",0.01*VLOOKUP(EVID_HNOJENI!N2474,HNOJIVA_ALL!$A$2:$AE$3303,31,FALSE),"CHYBA")))),2)</f>
        <v>#N/A</v>
      </c>
    </row>
    <row r="2475" spans="1:21" x14ac:dyDescent="0.2">
      <c r="A2475" s="32"/>
      <c r="B2475" s="45" t="e">
        <f>VLOOKUP($A2475,EVID_OSEVU!$A$1:$M$4972,2,FALSE)</f>
        <v>#N/A</v>
      </c>
      <c r="C2475" s="45" t="e">
        <f>VLOOKUP($A2475,EVID_OSEVU!$A$1:$M$4972,3,FALSE)</f>
        <v>#N/A</v>
      </c>
      <c r="D2475" s="45" t="e">
        <f>VLOOKUP($A2475,EVID_OSEVU!$A$1:$M$4972,4,FALSE)</f>
        <v>#N/A</v>
      </c>
      <c r="E2475" s="45" t="e">
        <f>VLOOKUP($A2475,EVID_OSEVU!$A$1:$M$4972,7,FALSE)</f>
        <v>#N/A</v>
      </c>
      <c r="F2475" s="45" t="e">
        <f>VLOOKUP($A2475,EVID_OSEVU!$A$1:$M$4972,8,FALSE)</f>
        <v>#N/A</v>
      </c>
      <c r="G2475" s="45" t="e">
        <f>VLOOKUP($A2475,EVID_OSEVU!$A$1:$M$4972,11,FALSE)</f>
        <v>#N/A</v>
      </c>
      <c r="H2475" s="35"/>
      <c r="I2475" s="48"/>
      <c r="J2475" s="33" t="e">
        <f>VLOOKUP($A2475,EVID_OSEVU!$A$1:$M$4972,11,FALSE)</f>
        <v>#N/A</v>
      </c>
      <c r="K2475" s="39"/>
      <c r="L2475" s="49"/>
      <c r="M2475" s="89" t="e">
        <f t="shared" si="38"/>
        <v>#N/A</v>
      </c>
      <c r="N2475" s="50"/>
      <c r="O2475" s="37" t="e">
        <f>VLOOKUP(EVID_HNOJENI!N2475,HNOJIVA_ALL!$A$2:$Z$3303,4,FALSE)</f>
        <v>#N/A</v>
      </c>
      <c r="P2475" s="51" t="e">
        <f>ROUND(VLOOKUP(EVID_HNOJENI!N2475,HNOJIVA_ALL!$A$2:$Z$3303,14,FALSE)*K2475*IF(L2475="t",10,IF(L2475="kg",0.01,IF(L2475="q",1,IF(L2475="l",0.01*VLOOKUP(EVID_HNOJENI!N2475,HNOJIVA_ALL!$A$2:$AE$3303,31,FALSE),"CHYBA")))),2)</f>
        <v>#N/A</v>
      </c>
      <c r="Q2475" s="51" t="e">
        <f>ROUND(VLOOKUP(EVID_HNOJENI!N2475,HNOJIVA_ALL!$A$2:$Z$3303,15,FALSE)*K2475*IF(L2475="t",10,IF(L2475="kg",0.01,IF(L2475="q",1,IF(L2475="l",0.01*VLOOKUP(EVID_HNOJENI!N2475,HNOJIVA_ALL!$A$2:$AE$3303,31,FALSE),"CHYBA")))),2)</f>
        <v>#N/A</v>
      </c>
      <c r="R2475" s="51" t="e">
        <f>ROUND(VLOOKUP(EVID_HNOJENI!N2475,HNOJIVA_ALL!$A$2:$Z$3303,16,FALSE)*K2475*IF(L2475="t",10,IF(L2475="kg",0.01,IF(L2475="q",1,IF(L2475="l",0.01*VLOOKUP(EVID_HNOJENI!N2475,HNOJIVA_ALL!$A$2:$AE$3303,31,FALSE),"CHYBA")))),2)</f>
        <v>#N/A</v>
      </c>
      <c r="S2475" s="51" t="e">
        <f>ROUND(VLOOKUP(EVID_HNOJENI!N2475,HNOJIVA_ALL!$A$2:$Z$3303,18,FALSE)*K2475*IF(L2475="t",10,IF(L2475="kg",0.01,IF(L2475="q",1,IF(L2475="l",0.01*VLOOKUP(EVID_HNOJENI!N2475,HNOJIVA_ALL!$A$2:$AE$3303,31,FALSE),"CHYBA")))),2)</f>
        <v>#N/A</v>
      </c>
      <c r="T2475" s="51" t="e">
        <f>ROUND(VLOOKUP(EVID_HNOJENI!N2475,HNOJIVA_ALL!$A$2:$Z$3303,17,FALSE)*K2475*IF(L2475="t",10,IF(L2475="kg",0.01,IF(L2475="q",1,IF(L2475="l",0.01*VLOOKUP(EVID_HNOJENI!N2475,HNOJIVA_ALL!$A$2:$AE$3303,31,FALSE),"CHYBA")))),2)</f>
        <v>#N/A</v>
      </c>
      <c r="U2475" s="51" t="e">
        <f>ROUND(VLOOKUP(EVID_HNOJENI!N2475,HNOJIVA_ALL!$A$2:$Z$3303,20,FALSE)*K2475*IF(L2475="t",10,IF(L2475="kg",0.01,IF(L2475="q",1,IF(L2475="l",0.01*VLOOKUP(EVID_HNOJENI!N2475,HNOJIVA_ALL!$A$2:$AE$3303,31,FALSE),"CHYBA")))),2)</f>
        <v>#N/A</v>
      </c>
    </row>
    <row r="2476" spans="1:21" x14ac:dyDescent="0.2">
      <c r="A2476" s="32"/>
      <c r="B2476" s="45" t="e">
        <f>VLOOKUP($A2476,EVID_OSEVU!$A$1:$M$4972,2,FALSE)</f>
        <v>#N/A</v>
      </c>
      <c r="C2476" s="45" t="e">
        <f>VLOOKUP($A2476,EVID_OSEVU!$A$1:$M$4972,3,FALSE)</f>
        <v>#N/A</v>
      </c>
      <c r="D2476" s="45" t="e">
        <f>VLOOKUP($A2476,EVID_OSEVU!$A$1:$M$4972,4,FALSE)</f>
        <v>#N/A</v>
      </c>
      <c r="E2476" s="45" t="e">
        <f>VLOOKUP($A2476,EVID_OSEVU!$A$1:$M$4972,7,FALSE)</f>
        <v>#N/A</v>
      </c>
      <c r="F2476" s="45" t="e">
        <f>VLOOKUP($A2476,EVID_OSEVU!$A$1:$M$4972,8,FALSE)</f>
        <v>#N/A</v>
      </c>
      <c r="G2476" s="45" t="e">
        <f>VLOOKUP($A2476,EVID_OSEVU!$A$1:$M$4972,11,FALSE)</f>
        <v>#N/A</v>
      </c>
      <c r="H2476" s="35"/>
      <c r="I2476" s="48"/>
      <c r="J2476" s="33" t="e">
        <f>VLOOKUP($A2476,EVID_OSEVU!$A$1:$M$4972,11,FALSE)</f>
        <v>#N/A</v>
      </c>
      <c r="K2476" s="39"/>
      <c r="L2476" s="49"/>
      <c r="M2476" s="89" t="e">
        <f t="shared" si="38"/>
        <v>#N/A</v>
      </c>
      <c r="N2476" s="50"/>
      <c r="O2476" s="37" t="e">
        <f>VLOOKUP(EVID_HNOJENI!N2476,HNOJIVA_ALL!$A$2:$Z$3303,4,FALSE)</f>
        <v>#N/A</v>
      </c>
      <c r="P2476" s="51" t="e">
        <f>ROUND(VLOOKUP(EVID_HNOJENI!N2476,HNOJIVA_ALL!$A$2:$Z$3303,14,FALSE)*K2476*IF(L2476="t",10,IF(L2476="kg",0.01,IF(L2476="q",1,IF(L2476="l",0.01*VLOOKUP(EVID_HNOJENI!N2476,HNOJIVA_ALL!$A$2:$AE$3303,31,FALSE),"CHYBA")))),2)</f>
        <v>#N/A</v>
      </c>
      <c r="Q2476" s="51" t="e">
        <f>ROUND(VLOOKUP(EVID_HNOJENI!N2476,HNOJIVA_ALL!$A$2:$Z$3303,15,FALSE)*K2476*IF(L2476="t",10,IF(L2476="kg",0.01,IF(L2476="q",1,IF(L2476="l",0.01*VLOOKUP(EVID_HNOJENI!N2476,HNOJIVA_ALL!$A$2:$AE$3303,31,FALSE),"CHYBA")))),2)</f>
        <v>#N/A</v>
      </c>
      <c r="R2476" s="51" t="e">
        <f>ROUND(VLOOKUP(EVID_HNOJENI!N2476,HNOJIVA_ALL!$A$2:$Z$3303,16,FALSE)*K2476*IF(L2476="t",10,IF(L2476="kg",0.01,IF(L2476="q",1,IF(L2476="l",0.01*VLOOKUP(EVID_HNOJENI!N2476,HNOJIVA_ALL!$A$2:$AE$3303,31,FALSE),"CHYBA")))),2)</f>
        <v>#N/A</v>
      </c>
      <c r="S2476" s="51" t="e">
        <f>ROUND(VLOOKUP(EVID_HNOJENI!N2476,HNOJIVA_ALL!$A$2:$Z$3303,18,FALSE)*K2476*IF(L2476="t",10,IF(L2476="kg",0.01,IF(L2476="q",1,IF(L2476="l",0.01*VLOOKUP(EVID_HNOJENI!N2476,HNOJIVA_ALL!$A$2:$AE$3303,31,FALSE),"CHYBA")))),2)</f>
        <v>#N/A</v>
      </c>
      <c r="T2476" s="51" t="e">
        <f>ROUND(VLOOKUP(EVID_HNOJENI!N2476,HNOJIVA_ALL!$A$2:$Z$3303,17,FALSE)*K2476*IF(L2476="t",10,IF(L2476="kg",0.01,IF(L2476="q",1,IF(L2476="l",0.01*VLOOKUP(EVID_HNOJENI!N2476,HNOJIVA_ALL!$A$2:$AE$3303,31,FALSE),"CHYBA")))),2)</f>
        <v>#N/A</v>
      </c>
      <c r="U2476" s="51" t="e">
        <f>ROUND(VLOOKUP(EVID_HNOJENI!N2476,HNOJIVA_ALL!$A$2:$Z$3303,20,FALSE)*K2476*IF(L2476="t",10,IF(L2476="kg",0.01,IF(L2476="q",1,IF(L2476="l",0.01*VLOOKUP(EVID_HNOJENI!N2476,HNOJIVA_ALL!$A$2:$AE$3303,31,FALSE),"CHYBA")))),2)</f>
        <v>#N/A</v>
      </c>
    </row>
    <row r="2477" spans="1:21" x14ac:dyDescent="0.2">
      <c r="A2477" s="32"/>
      <c r="B2477" s="45" t="e">
        <f>VLOOKUP($A2477,EVID_OSEVU!$A$1:$M$4972,2,FALSE)</f>
        <v>#N/A</v>
      </c>
      <c r="C2477" s="45" t="e">
        <f>VLOOKUP($A2477,EVID_OSEVU!$A$1:$M$4972,3,FALSE)</f>
        <v>#N/A</v>
      </c>
      <c r="D2477" s="45" t="e">
        <f>VLOOKUP($A2477,EVID_OSEVU!$A$1:$M$4972,4,FALSE)</f>
        <v>#N/A</v>
      </c>
      <c r="E2477" s="45" t="e">
        <f>VLOOKUP($A2477,EVID_OSEVU!$A$1:$M$4972,7,FALSE)</f>
        <v>#N/A</v>
      </c>
      <c r="F2477" s="45" t="e">
        <f>VLOOKUP($A2477,EVID_OSEVU!$A$1:$M$4972,8,FALSE)</f>
        <v>#N/A</v>
      </c>
      <c r="G2477" s="45" t="e">
        <f>VLOOKUP($A2477,EVID_OSEVU!$A$1:$M$4972,11,FALSE)</f>
        <v>#N/A</v>
      </c>
      <c r="H2477" s="35"/>
      <c r="I2477" s="48"/>
      <c r="J2477" s="33" t="e">
        <f>VLOOKUP($A2477,EVID_OSEVU!$A$1:$M$4972,11,FALSE)</f>
        <v>#N/A</v>
      </c>
      <c r="K2477" s="39"/>
      <c r="L2477" s="49"/>
      <c r="M2477" s="89" t="e">
        <f t="shared" si="38"/>
        <v>#N/A</v>
      </c>
      <c r="N2477" s="50"/>
      <c r="O2477" s="37" t="e">
        <f>VLOOKUP(EVID_HNOJENI!N2477,HNOJIVA_ALL!$A$2:$Z$3303,4,FALSE)</f>
        <v>#N/A</v>
      </c>
      <c r="P2477" s="51" t="e">
        <f>ROUND(VLOOKUP(EVID_HNOJENI!N2477,HNOJIVA_ALL!$A$2:$Z$3303,14,FALSE)*K2477*IF(L2477="t",10,IF(L2477="kg",0.01,IF(L2477="q",1,IF(L2477="l",0.01*VLOOKUP(EVID_HNOJENI!N2477,HNOJIVA_ALL!$A$2:$AE$3303,31,FALSE),"CHYBA")))),2)</f>
        <v>#N/A</v>
      </c>
      <c r="Q2477" s="51" t="e">
        <f>ROUND(VLOOKUP(EVID_HNOJENI!N2477,HNOJIVA_ALL!$A$2:$Z$3303,15,FALSE)*K2477*IF(L2477="t",10,IF(L2477="kg",0.01,IF(L2477="q",1,IF(L2477="l",0.01*VLOOKUP(EVID_HNOJENI!N2477,HNOJIVA_ALL!$A$2:$AE$3303,31,FALSE),"CHYBA")))),2)</f>
        <v>#N/A</v>
      </c>
      <c r="R2477" s="51" t="e">
        <f>ROUND(VLOOKUP(EVID_HNOJENI!N2477,HNOJIVA_ALL!$A$2:$Z$3303,16,FALSE)*K2477*IF(L2477="t",10,IF(L2477="kg",0.01,IF(L2477="q",1,IF(L2477="l",0.01*VLOOKUP(EVID_HNOJENI!N2477,HNOJIVA_ALL!$A$2:$AE$3303,31,FALSE),"CHYBA")))),2)</f>
        <v>#N/A</v>
      </c>
      <c r="S2477" s="51" t="e">
        <f>ROUND(VLOOKUP(EVID_HNOJENI!N2477,HNOJIVA_ALL!$A$2:$Z$3303,18,FALSE)*K2477*IF(L2477="t",10,IF(L2477="kg",0.01,IF(L2477="q",1,IF(L2477="l",0.01*VLOOKUP(EVID_HNOJENI!N2477,HNOJIVA_ALL!$A$2:$AE$3303,31,FALSE),"CHYBA")))),2)</f>
        <v>#N/A</v>
      </c>
      <c r="T2477" s="51" t="e">
        <f>ROUND(VLOOKUP(EVID_HNOJENI!N2477,HNOJIVA_ALL!$A$2:$Z$3303,17,FALSE)*K2477*IF(L2477="t",10,IF(L2477="kg",0.01,IF(L2477="q",1,IF(L2477="l",0.01*VLOOKUP(EVID_HNOJENI!N2477,HNOJIVA_ALL!$A$2:$AE$3303,31,FALSE),"CHYBA")))),2)</f>
        <v>#N/A</v>
      </c>
      <c r="U2477" s="51" t="e">
        <f>ROUND(VLOOKUP(EVID_HNOJENI!N2477,HNOJIVA_ALL!$A$2:$Z$3303,20,FALSE)*K2477*IF(L2477="t",10,IF(L2477="kg",0.01,IF(L2477="q",1,IF(L2477="l",0.01*VLOOKUP(EVID_HNOJENI!N2477,HNOJIVA_ALL!$A$2:$AE$3303,31,FALSE),"CHYBA")))),2)</f>
        <v>#N/A</v>
      </c>
    </row>
    <row r="2478" spans="1:21" x14ac:dyDescent="0.2">
      <c r="A2478" s="32"/>
      <c r="B2478" s="45" t="e">
        <f>VLOOKUP($A2478,EVID_OSEVU!$A$1:$M$4972,2,FALSE)</f>
        <v>#N/A</v>
      </c>
      <c r="C2478" s="45" t="e">
        <f>VLOOKUP($A2478,EVID_OSEVU!$A$1:$M$4972,3,FALSE)</f>
        <v>#N/A</v>
      </c>
      <c r="D2478" s="45" t="e">
        <f>VLOOKUP($A2478,EVID_OSEVU!$A$1:$M$4972,4,FALSE)</f>
        <v>#N/A</v>
      </c>
      <c r="E2478" s="45" t="e">
        <f>VLOOKUP($A2478,EVID_OSEVU!$A$1:$M$4972,7,FALSE)</f>
        <v>#N/A</v>
      </c>
      <c r="F2478" s="45" t="e">
        <f>VLOOKUP($A2478,EVID_OSEVU!$A$1:$M$4972,8,FALSE)</f>
        <v>#N/A</v>
      </c>
      <c r="G2478" s="45" t="e">
        <f>VLOOKUP($A2478,EVID_OSEVU!$A$1:$M$4972,11,FALSE)</f>
        <v>#N/A</v>
      </c>
      <c r="H2478" s="35"/>
      <c r="I2478" s="48"/>
      <c r="J2478" s="33" t="e">
        <f>VLOOKUP($A2478,EVID_OSEVU!$A$1:$M$4972,11,FALSE)</f>
        <v>#N/A</v>
      </c>
      <c r="K2478" s="39"/>
      <c r="L2478" s="49"/>
      <c r="M2478" s="89" t="e">
        <f t="shared" si="38"/>
        <v>#N/A</v>
      </c>
      <c r="N2478" s="50"/>
      <c r="O2478" s="37" t="e">
        <f>VLOOKUP(EVID_HNOJENI!N2478,HNOJIVA_ALL!$A$2:$Z$3303,4,FALSE)</f>
        <v>#N/A</v>
      </c>
      <c r="P2478" s="51" t="e">
        <f>ROUND(VLOOKUP(EVID_HNOJENI!N2478,HNOJIVA_ALL!$A$2:$Z$3303,14,FALSE)*K2478*IF(L2478="t",10,IF(L2478="kg",0.01,IF(L2478="q",1,IF(L2478="l",0.01*VLOOKUP(EVID_HNOJENI!N2478,HNOJIVA_ALL!$A$2:$AE$3303,31,FALSE),"CHYBA")))),2)</f>
        <v>#N/A</v>
      </c>
      <c r="Q2478" s="51" t="e">
        <f>ROUND(VLOOKUP(EVID_HNOJENI!N2478,HNOJIVA_ALL!$A$2:$Z$3303,15,FALSE)*K2478*IF(L2478="t",10,IF(L2478="kg",0.01,IF(L2478="q",1,IF(L2478="l",0.01*VLOOKUP(EVID_HNOJENI!N2478,HNOJIVA_ALL!$A$2:$AE$3303,31,FALSE),"CHYBA")))),2)</f>
        <v>#N/A</v>
      </c>
      <c r="R2478" s="51" t="e">
        <f>ROUND(VLOOKUP(EVID_HNOJENI!N2478,HNOJIVA_ALL!$A$2:$Z$3303,16,FALSE)*K2478*IF(L2478="t",10,IF(L2478="kg",0.01,IF(L2478="q",1,IF(L2478="l",0.01*VLOOKUP(EVID_HNOJENI!N2478,HNOJIVA_ALL!$A$2:$AE$3303,31,FALSE),"CHYBA")))),2)</f>
        <v>#N/A</v>
      </c>
      <c r="S2478" s="51" t="e">
        <f>ROUND(VLOOKUP(EVID_HNOJENI!N2478,HNOJIVA_ALL!$A$2:$Z$3303,18,FALSE)*K2478*IF(L2478="t",10,IF(L2478="kg",0.01,IF(L2478="q",1,IF(L2478="l",0.01*VLOOKUP(EVID_HNOJENI!N2478,HNOJIVA_ALL!$A$2:$AE$3303,31,FALSE),"CHYBA")))),2)</f>
        <v>#N/A</v>
      </c>
      <c r="T2478" s="51" t="e">
        <f>ROUND(VLOOKUP(EVID_HNOJENI!N2478,HNOJIVA_ALL!$A$2:$Z$3303,17,FALSE)*K2478*IF(L2478="t",10,IF(L2478="kg",0.01,IF(L2478="q",1,IF(L2478="l",0.01*VLOOKUP(EVID_HNOJENI!N2478,HNOJIVA_ALL!$A$2:$AE$3303,31,FALSE),"CHYBA")))),2)</f>
        <v>#N/A</v>
      </c>
      <c r="U2478" s="51" t="e">
        <f>ROUND(VLOOKUP(EVID_HNOJENI!N2478,HNOJIVA_ALL!$A$2:$Z$3303,20,FALSE)*K2478*IF(L2478="t",10,IF(L2478="kg",0.01,IF(L2478="q",1,IF(L2478="l",0.01*VLOOKUP(EVID_HNOJENI!N2478,HNOJIVA_ALL!$A$2:$AE$3303,31,FALSE),"CHYBA")))),2)</f>
        <v>#N/A</v>
      </c>
    </row>
    <row r="2479" spans="1:21" x14ac:dyDescent="0.2">
      <c r="A2479" s="32"/>
      <c r="B2479" s="45" t="e">
        <f>VLOOKUP($A2479,EVID_OSEVU!$A$1:$M$4972,2,FALSE)</f>
        <v>#N/A</v>
      </c>
      <c r="C2479" s="45" t="e">
        <f>VLOOKUP($A2479,EVID_OSEVU!$A$1:$M$4972,3,FALSE)</f>
        <v>#N/A</v>
      </c>
      <c r="D2479" s="45" t="e">
        <f>VLOOKUP($A2479,EVID_OSEVU!$A$1:$M$4972,4,FALSE)</f>
        <v>#N/A</v>
      </c>
      <c r="E2479" s="45" t="e">
        <f>VLOOKUP($A2479,EVID_OSEVU!$A$1:$M$4972,7,FALSE)</f>
        <v>#N/A</v>
      </c>
      <c r="F2479" s="45" t="e">
        <f>VLOOKUP($A2479,EVID_OSEVU!$A$1:$M$4972,8,FALSE)</f>
        <v>#N/A</v>
      </c>
      <c r="G2479" s="45" t="e">
        <f>VLOOKUP($A2479,EVID_OSEVU!$A$1:$M$4972,11,FALSE)</f>
        <v>#N/A</v>
      </c>
      <c r="H2479" s="35"/>
      <c r="I2479" s="48"/>
      <c r="J2479" s="33" t="e">
        <f>VLOOKUP($A2479,EVID_OSEVU!$A$1:$M$4972,11,FALSE)</f>
        <v>#N/A</v>
      </c>
      <c r="K2479" s="39"/>
      <c r="L2479" s="49"/>
      <c r="M2479" s="89" t="e">
        <f t="shared" si="38"/>
        <v>#N/A</v>
      </c>
      <c r="N2479" s="50"/>
      <c r="O2479" s="37" t="e">
        <f>VLOOKUP(EVID_HNOJENI!N2479,HNOJIVA_ALL!$A$2:$Z$3303,4,FALSE)</f>
        <v>#N/A</v>
      </c>
      <c r="P2479" s="51" t="e">
        <f>ROUND(VLOOKUP(EVID_HNOJENI!N2479,HNOJIVA_ALL!$A$2:$Z$3303,14,FALSE)*K2479*IF(L2479="t",10,IF(L2479="kg",0.01,IF(L2479="q",1,IF(L2479="l",0.01*VLOOKUP(EVID_HNOJENI!N2479,HNOJIVA_ALL!$A$2:$AE$3303,31,FALSE),"CHYBA")))),2)</f>
        <v>#N/A</v>
      </c>
      <c r="Q2479" s="51" t="e">
        <f>ROUND(VLOOKUP(EVID_HNOJENI!N2479,HNOJIVA_ALL!$A$2:$Z$3303,15,FALSE)*K2479*IF(L2479="t",10,IF(L2479="kg",0.01,IF(L2479="q",1,IF(L2479="l",0.01*VLOOKUP(EVID_HNOJENI!N2479,HNOJIVA_ALL!$A$2:$AE$3303,31,FALSE),"CHYBA")))),2)</f>
        <v>#N/A</v>
      </c>
      <c r="R2479" s="51" t="e">
        <f>ROUND(VLOOKUP(EVID_HNOJENI!N2479,HNOJIVA_ALL!$A$2:$Z$3303,16,FALSE)*K2479*IF(L2479="t",10,IF(L2479="kg",0.01,IF(L2479="q",1,IF(L2479="l",0.01*VLOOKUP(EVID_HNOJENI!N2479,HNOJIVA_ALL!$A$2:$AE$3303,31,FALSE),"CHYBA")))),2)</f>
        <v>#N/A</v>
      </c>
      <c r="S2479" s="51" t="e">
        <f>ROUND(VLOOKUP(EVID_HNOJENI!N2479,HNOJIVA_ALL!$A$2:$Z$3303,18,FALSE)*K2479*IF(L2479="t",10,IF(L2479="kg",0.01,IF(L2479="q",1,IF(L2479="l",0.01*VLOOKUP(EVID_HNOJENI!N2479,HNOJIVA_ALL!$A$2:$AE$3303,31,FALSE),"CHYBA")))),2)</f>
        <v>#N/A</v>
      </c>
      <c r="T2479" s="51" t="e">
        <f>ROUND(VLOOKUP(EVID_HNOJENI!N2479,HNOJIVA_ALL!$A$2:$Z$3303,17,FALSE)*K2479*IF(L2479="t",10,IF(L2479="kg",0.01,IF(L2479="q",1,IF(L2479="l",0.01*VLOOKUP(EVID_HNOJENI!N2479,HNOJIVA_ALL!$A$2:$AE$3303,31,FALSE),"CHYBA")))),2)</f>
        <v>#N/A</v>
      </c>
      <c r="U2479" s="51" t="e">
        <f>ROUND(VLOOKUP(EVID_HNOJENI!N2479,HNOJIVA_ALL!$A$2:$Z$3303,20,FALSE)*K2479*IF(L2479="t",10,IF(L2479="kg",0.01,IF(L2479="q",1,IF(L2479="l",0.01*VLOOKUP(EVID_HNOJENI!N2479,HNOJIVA_ALL!$A$2:$AE$3303,31,FALSE),"CHYBA")))),2)</f>
        <v>#N/A</v>
      </c>
    </row>
    <row r="2480" spans="1:21" x14ac:dyDescent="0.2">
      <c r="A2480" s="32"/>
      <c r="B2480" s="45" t="e">
        <f>VLOOKUP($A2480,EVID_OSEVU!$A$1:$M$4972,2,FALSE)</f>
        <v>#N/A</v>
      </c>
      <c r="C2480" s="45" t="e">
        <f>VLOOKUP($A2480,EVID_OSEVU!$A$1:$M$4972,3,FALSE)</f>
        <v>#N/A</v>
      </c>
      <c r="D2480" s="45" t="e">
        <f>VLOOKUP($A2480,EVID_OSEVU!$A$1:$M$4972,4,FALSE)</f>
        <v>#N/A</v>
      </c>
      <c r="E2480" s="45" t="e">
        <f>VLOOKUP($A2480,EVID_OSEVU!$A$1:$M$4972,7,FALSE)</f>
        <v>#N/A</v>
      </c>
      <c r="F2480" s="45" t="e">
        <f>VLOOKUP($A2480,EVID_OSEVU!$A$1:$M$4972,8,FALSE)</f>
        <v>#N/A</v>
      </c>
      <c r="G2480" s="45" t="e">
        <f>VLOOKUP($A2480,EVID_OSEVU!$A$1:$M$4972,11,FALSE)</f>
        <v>#N/A</v>
      </c>
      <c r="H2480" s="35"/>
      <c r="I2480" s="48"/>
      <c r="J2480" s="33" t="e">
        <f>VLOOKUP($A2480,EVID_OSEVU!$A$1:$M$4972,11,FALSE)</f>
        <v>#N/A</v>
      </c>
      <c r="K2480" s="39"/>
      <c r="L2480" s="49"/>
      <c r="M2480" s="89" t="e">
        <f t="shared" si="38"/>
        <v>#N/A</v>
      </c>
      <c r="N2480" s="50"/>
      <c r="O2480" s="37" t="e">
        <f>VLOOKUP(EVID_HNOJENI!N2480,HNOJIVA_ALL!$A$2:$Z$3303,4,FALSE)</f>
        <v>#N/A</v>
      </c>
      <c r="P2480" s="51" t="e">
        <f>ROUND(VLOOKUP(EVID_HNOJENI!N2480,HNOJIVA_ALL!$A$2:$Z$3303,14,FALSE)*K2480*IF(L2480="t",10,IF(L2480="kg",0.01,IF(L2480="q",1,IF(L2480="l",0.01*VLOOKUP(EVID_HNOJENI!N2480,HNOJIVA_ALL!$A$2:$AE$3303,31,FALSE),"CHYBA")))),2)</f>
        <v>#N/A</v>
      </c>
      <c r="Q2480" s="51" t="e">
        <f>ROUND(VLOOKUP(EVID_HNOJENI!N2480,HNOJIVA_ALL!$A$2:$Z$3303,15,FALSE)*K2480*IF(L2480="t",10,IF(L2480="kg",0.01,IF(L2480="q",1,IF(L2480="l",0.01*VLOOKUP(EVID_HNOJENI!N2480,HNOJIVA_ALL!$A$2:$AE$3303,31,FALSE),"CHYBA")))),2)</f>
        <v>#N/A</v>
      </c>
      <c r="R2480" s="51" t="e">
        <f>ROUND(VLOOKUP(EVID_HNOJENI!N2480,HNOJIVA_ALL!$A$2:$Z$3303,16,FALSE)*K2480*IF(L2480="t",10,IF(L2480="kg",0.01,IF(L2480="q",1,IF(L2480="l",0.01*VLOOKUP(EVID_HNOJENI!N2480,HNOJIVA_ALL!$A$2:$AE$3303,31,FALSE),"CHYBA")))),2)</f>
        <v>#N/A</v>
      </c>
      <c r="S2480" s="51" t="e">
        <f>ROUND(VLOOKUP(EVID_HNOJENI!N2480,HNOJIVA_ALL!$A$2:$Z$3303,18,FALSE)*K2480*IF(L2480="t",10,IF(L2480="kg",0.01,IF(L2480="q",1,IF(L2480="l",0.01*VLOOKUP(EVID_HNOJENI!N2480,HNOJIVA_ALL!$A$2:$AE$3303,31,FALSE),"CHYBA")))),2)</f>
        <v>#N/A</v>
      </c>
      <c r="T2480" s="51" t="e">
        <f>ROUND(VLOOKUP(EVID_HNOJENI!N2480,HNOJIVA_ALL!$A$2:$Z$3303,17,FALSE)*K2480*IF(L2480="t",10,IF(L2480="kg",0.01,IF(L2480="q",1,IF(L2480="l",0.01*VLOOKUP(EVID_HNOJENI!N2480,HNOJIVA_ALL!$A$2:$AE$3303,31,FALSE),"CHYBA")))),2)</f>
        <v>#N/A</v>
      </c>
      <c r="U2480" s="51" t="e">
        <f>ROUND(VLOOKUP(EVID_HNOJENI!N2480,HNOJIVA_ALL!$A$2:$Z$3303,20,FALSE)*K2480*IF(L2480="t",10,IF(L2480="kg",0.01,IF(L2480="q",1,IF(L2480="l",0.01*VLOOKUP(EVID_HNOJENI!N2480,HNOJIVA_ALL!$A$2:$AE$3303,31,FALSE),"CHYBA")))),2)</f>
        <v>#N/A</v>
      </c>
    </row>
    <row r="2481" spans="1:21" x14ac:dyDescent="0.2">
      <c r="A2481" s="32"/>
      <c r="B2481" s="45" t="e">
        <f>VLOOKUP($A2481,EVID_OSEVU!$A$1:$M$4972,2,FALSE)</f>
        <v>#N/A</v>
      </c>
      <c r="C2481" s="45" t="e">
        <f>VLOOKUP($A2481,EVID_OSEVU!$A$1:$M$4972,3,FALSE)</f>
        <v>#N/A</v>
      </c>
      <c r="D2481" s="45" t="e">
        <f>VLOOKUP($A2481,EVID_OSEVU!$A$1:$M$4972,4,FALSE)</f>
        <v>#N/A</v>
      </c>
      <c r="E2481" s="45" t="e">
        <f>VLOOKUP($A2481,EVID_OSEVU!$A$1:$M$4972,7,FALSE)</f>
        <v>#N/A</v>
      </c>
      <c r="F2481" s="45" t="e">
        <f>VLOOKUP($A2481,EVID_OSEVU!$A$1:$M$4972,8,FALSE)</f>
        <v>#N/A</v>
      </c>
      <c r="G2481" s="45" t="e">
        <f>VLOOKUP($A2481,EVID_OSEVU!$A$1:$M$4972,11,FALSE)</f>
        <v>#N/A</v>
      </c>
      <c r="H2481" s="35"/>
      <c r="I2481" s="48"/>
      <c r="J2481" s="33" t="e">
        <f>VLOOKUP($A2481,EVID_OSEVU!$A$1:$M$4972,11,FALSE)</f>
        <v>#N/A</v>
      </c>
      <c r="K2481" s="39"/>
      <c r="L2481" s="49"/>
      <c r="M2481" s="89" t="e">
        <f t="shared" si="38"/>
        <v>#N/A</v>
      </c>
      <c r="N2481" s="50"/>
      <c r="O2481" s="37" t="e">
        <f>VLOOKUP(EVID_HNOJENI!N2481,HNOJIVA_ALL!$A$2:$Z$3303,4,FALSE)</f>
        <v>#N/A</v>
      </c>
      <c r="P2481" s="51" t="e">
        <f>ROUND(VLOOKUP(EVID_HNOJENI!N2481,HNOJIVA_ALL!$A$2:$Z$3303,14,FALSE)*K2481*IF(L2481="t",10,IF(L2481="kg",0.01,IF(L2481="q",1,IF(L2481="l",0.01*VLOOKUP(EVID_HNOJENI!N2481,HNOJIVA_ALL!$A$2:$AE$3303,31,FALSE),"CHYBA")))),2)</f>
        <v>#N/A</v>
      </c>
      <c r="Q2481" s="51" t="e">
        <f>ROUND(VLOOKUP(EVID_HNOJENI!N2481,HNOJIVA_ALL!$A$2:$Z$3303,15,FALSE)*K2481*IF(L2481="t",10,IF(L2481="kg",0.01,IF(L2481="q",1,IF(L2481="l",0.01*VLOOKUP(EVID_HNOJENI!N2481,HNOJIVA_ALL!$A$2:$AE$3303,31,FALSE),"CHYBA")))),2)</f>
        <v>#N/A</v>
      </c>
      <c r="R2481" s="51" t="e">
        <f>ROUND(VLOOKUP(EVID_HNOJENI!N2481,HNOJIVA_ALL!$A$2:$Z$3303,16,FALSE)*K2481*IF(L2481="t",10,IF(L2481="kg",0.01,IF(L2481="q",1,IF(L2481="l",0.01*VLOOKUP(EVID_HNOJENI!N2481,HNOJIVA_ALL!$A$2:$AE$3303,31,FALSE),"CHYBA")))),2)</f>
        <v>#N/A</v>
      </c>
      <c r="S2481" s="51" t="e">
        <f>ROUND(VLOOKUP(EVID_HNOJENI!N2481,HNOJIVA_ALL!$A$2:$Z$3303,18,FALSE)*K2481*IF(L2481="t",10,IF(L2481="kg",0.01,IF(L2481="q",1,IF(L2481="l",0.01*VLOOKUP(EVID_HNOJENI!N2481,HNOJIVA_ALL!$A$2:$AE$3303,31,FALSE),"CHYBA")))),2)</f>
        <v>#N/A</v>
      </c>
      <c r="T2481" s="51" t="e">
        <f>ROUND(VLOOKUP(EVID_HNOJENI!N2481,HNOJIVA_ALL!$A$2:$Z$3303,17,FALSE)*K2481*IF(L2481="t",10,IF(L2481="kg",0.01,IF(L2481="q",1,IF(L2481="l",0.01*VLOOKUP(EVID_HNOJENI!N2481,HNOJIVA_ALL!$A$2:$AE$3303,31,FALSE),"CHYBA")))),2)</f>
        <v>#N/A</v>
      </c>
      <c r="U2481" s="51" t="e">
        <f>ROUND(VLOOKUP(EVID_HNOJENI!N2481,HNOJIVA_ALL!$A$2:$Z$3303,20,FALSE)*K2481*IF(L2481="t",10,IF(L2481="kg",0.01,IF(L2481="q",1,IF(L2481="l",0.01*VLOOKUP(EVID_HNOJENI!N2481,HNOJIVA_ALL!$A$2:$AE$3303,31,FALSE),"CHYBA")))),2)</f>
        <v>#N/A</v>
      </c>
    </row>
    <row r="2482" spans="1:21" x14ac:dyDescent="0.2">
      <c r="A2482" s="32"/>
      <c r="B2482" s="45" t="e">
        <f>VLOOKUP($A2482,EVID_OSEVU!$A$1:$M$4972,2,FALSE)</f>
        <v>#N/A</v>
      </c>
      <c r="C2482" s="45" t="e">
        <f>VLOOKUP($A2482,EVID_OSEVU!$A$1:$M$4972,3,FALSE)</f>
        <v>#N/A</v>
      </c>
      <c r="D2482" s="45" t="e">
        <f>VLOOKUP($A2482,EVID_OSEVU!$A$1:$M$4972,4,FALSE)</f>
        <v>#N/A</v>
      </c>
      <c r="E2482" s="45" t="e">
        <f>VLOOKUP($A2482,EVID_OSEVU!$A$1:$M$4972,7,FALSE)</f>
        <v>#N/A</v>
      </c>
      <c r="F2482" s="45" t="e">
        <f>VLOOKUP($A2482,EVID_OSEVU!$A$1:$M$4972,8,FALSE)</f>
        <v>#N/A</v>
      </c>
      <c r="G2482" s="45" t="e">
        <f>VLOOKUP($A2482,EVID_OSEVU!$A$1:$M$4972,11,FALSE)</f>
        <v>#N/A</v>
      </c>
      <c r="H2482" s="35"/>
      <c r="I2482" s="48"/>
      <c r="J2482" s="33" t="e">
        <f>VLOOKUP($A2482,EVID_OSEVU!$A$1:$M$4972,11,FALSE)</f>
        <v>#N/A</v>
      </c>
      <c r="K2482" s="39"/>
      <c r="L2482" s="49"/>
      <c r="M2482" s="89" t="e">
        <f t="shared" si="38"/>
        <v>#N/A</v>
      </c>
      <c r="N2482" s="50"/>
      <c r="O2482" s="37" t="e">
        <f>VLOOKUP(EVID_HNOJENI!N2482,HNOJIVA_ALL!$A$2:$Z$3303,4,FALSE)</f>
        <v>#N/A</v>
      </c>
      <c r="P2482" s="51" t="e">
        <f>ROUND(VLOOKUP(EVID_HNOJENI!N2482,HNOJIVA_ALL!$A$2:$Z$3303,14,FALSE)*K2482*IF(L2482="t",10,IF(L2482="kg",0.01,IF(L2482="q",1,IF(L2482="l",0.01*VLOOKUP(EVID_HNOJENI!N2482,HNOJIVA_ALL!$A$2:$AE$3303,31,FALSE),"CHYBA")))),2)</f>
        <v>#N/A</v>
      </c>
      <c r="Q2482" s="51" t="e">
        <f>ROUND(VLOOKUP(EVID_HNOJENI!N2482,HNOJIVA_ALL!$A$2:$Z$3303,15,FALSE)*K2482*IF(L2482="t",10,IF(L2482="kg",0.01,IF(L2482="q",1,IF(L2482="l",0.01*VLOOKUP(EVID_HNOJENI!N2482,HNOJIVA_ALL!$A$2:$AE$3303,31,FALSE),"CHYBA")))),2)</f>
        <v>#N/A</v>
      </c>
      <c r="R2482" s="51" t="e">
        <f>ROUND(VLOOKUP(EVID_HNOJENI!N2482,HNOJIVA_ALL!$A$2:$Z$3303,16,FALSE)*K2482*IF(L2482="t",10,IF(L2482="kg",0.01,IF(L2482="q",1,IF(L2482="l",0.01*VLOOKUP(EVID_HNOJENI!N2482,HNOJIVA_ALL!$A$2:$AE$3303,31,FALSE),"CHYBA")))),2)</f>
        <v>#N/A</v>
      </c>
      <c r="S2482" s="51" t="e">
        <f>ROUND(VLOOKUP(EVID_HNOJENI!N2482,HNOJIVA_ALL!$A$2:$Z$3303,18,FALSE)*K2482*IF(L2482="t",10,IF(L2482="kg",0.01,IF(L2482="q",1,IF(L2482="l",0.01*VLOOKUP(EVID_HNOJENI!N2482,HNOJIVA_ALL!$A$2:$AE$3303,31,FALSE),"CHYBA")))),2)</f>
        <v>#N/A</v>
      </c>
      <c r="T2482" s="51" t="e">
        <f>ROUND(VLOOKUP(EVID_HNOJENI!N2482,HNOJIVA_ALL!$A$2:$Z$3303,17,FALSE)*K2482*IF(L2482="t",10,IF(L2482="kg",0.01,IF(L2482="q",1,IF(L2482="l",0.01*VLOOKUP(EVID_HNOJENI!N2482,HNOJIVA_ALL!$A$2:$AE$3303,31,FALSE),"CHYBA")))),2)</f>
        <v>#N/A</v>
      </c>
      <c r="U2482" s="51" t="e">
        <f>ROUND(VLOOKUP(EVID_HNOJENI!N2482,HNOJIVA_ALL!$A$2:$Z$3303,20,FALSE)*K2482*IF(L2482="t",10,IF(L2482="kg",0.01,IF(L2482="q",1,IF(L2482="l",0.01*VLOOKUP(EVID_HNOJENI!N2482,HNOJIVA_ALL!$A$2:$AE$3303,31,FALSE),"CHYBA")))),2)</f>
        <v>#N/A</v>
      </c>
    </row>
    <row r="2483" spans="1:21" x14ac:dyDescent="0.2">
      <c r="A2483" s="32"/>
      <c r="B2483" s="45" t="e">
        <f>VLOOKUP($A2483,EVID_OSEVU!$A$1:$M$4972,2,FALSE)</f>
        <v>#N/A</v>
      </c>
      <c r="C2483" s="45" t="e">
        <f>VLOOKUP($A2483,EVID_OSEVU!$A$1:$M$4972,3,FALSE)</f>
        <v>#N/A</v>
      </c>
      <c r="D2483" s="45" t="e">
        <f>VLOOKUP($A2483,EVID_OSEVU!$A$1:$M$4972,4,FALSE)</f>
        <v>#N/A</v>
      </c>
      <c r="E2483" s="45" t="e">
        <f>VLOOKUP($A2483,EVID_OSEVU!$A$1:$M$4972,7,FALSE)</f>
        <v>#N/A</v>
      </c>
      <c r="F2483" s="45" t="e">
        <f>VLOOKUP($A2483,EVID_OSEVU!$A$1:$M$4972,8,FALSE)</f>
        <v>#N/A</v>
      </c>
      <c r="G2483" s="45" t="e">
        <f>VLOOKUP($A2483,EVID_OSEVU!$A$1:$M$4972,11,FALSE)</f>
        <v>#N/A</v>
      </c>
      <c r="H2483" s="35"/>
      <c r="I2483" s="48"/>
      <c r="J2483" s="33" t="e">
        <f>VLOOKUP($A2483,EVID_OSEVU!$A$1:$M$4972,11,FALSE)</f>
        <v>#N/A</v>
      </c>
      <c r="K2483" s="39"/>
      <c r="L2483" s="49"/>
      <c r="M2483" s="89" t="e">
        <f t="shared" si="38"/>
        <v>#N/A</v>
      </c>
      <c r="N2483" s="50"/>
      <c r="O2483" s="37" t="e">
        <f>VLOOKUP(EVID_HNOJENI!N2483,HNOJIVA_ALL!$A$2:$Z$3303,4,FALSE)</f>
        <v>#N/A</v>
      </c>
      <c r="P2483" s="51" t="e">
        <f>ROUND(VLOOKUP(EVID_HNOJENI!N2483,HNOJIVA_ALL!$A$2:$Z$3303,14,FALSE)*K2483*IF(L2483="t",10,IF(L2483="kg",0.01,IF(L2483="q",1,IF(L2483="l",0.01*VLOOKUP(EVID_HNOJENI!N2483,HNOJIVA_ALL!$A$2:$AE$3303,31,FALSE),"CHYBA")))),2)</f>
        <v>#N/A</v>
      </c>
      <c r="Q2483" s="51" t="e">
        <f>ROUND(VLOOKUP(EVID_HNOJENI!N2483,HNOJIVA_ALL!$A$2:$Z$3303,15,FALSE)*K2483*IF(L2483="t",10,IF(L2483="kg",0.01,IF(L2483="q",1,IF(L2483="l",0.01*VLOOKUP(EVID_HNOJENI!N2483,HNOJIVA_ALL!$A$2:$AE$3303,31,FALSE),"CHYBA")))),2)</f>
        <v>#N/A</v>
      </c>
      <c r="R2483" s="51" t="e">
        <f>ROUND(VLOOKUP(EVID_HNOJENI!N2483,HNOJIVA_ALL!$A$2:$Z$3303,16,FALSE)*K2483*IF(L2483="t",10,IF(L2483="kg",0.01,IF(L2483="q",1,IF(L2483="l",0.01*VLOOKUP(EVID_HNOJENI!N2483,HNOJIVA_ALL!$A$2:$AE$3303,31,FALSE),"CHYBA")))),2)</f>
        <v>#N/A</v>
      </c>
      <c r="S2483" s="51" t="e">
        <f>ROUND(VLOOKUP(EVID_HNOJENI!N2483,HNOJIVA_ALL!$A$2:$Z$3303,18,FALSE)*K2483*IF(L2483="t",10,IF(L2483="kg",0.01,IF(L2483="q",1,IF(L2483="l",0.01*VLOOKUP(EVID_HNOJENI!N2483,HNOJIVA_ALL!$A$2:$AE$3303,31,FALSE),"CHYBA")))),2)</f>
        <v>#N/A</v>
      </c>
      <c r="T2483" s="51" t="e">
        <f>ROUND(VLOOKUP(EVID_HNOJENI!N2483,HNOJIVA_ALL!$A$2:$Z$3303,17,FALSE)*K2483*IF(L2483="t",10,IF(L2483="kg",0.01,IF(L2483="q",1,IF(L2483="l",0.01*VLOOKUP(EVID_HNOJENI!N2483,HNOJIVA_ALL!$A$2:$AE$3303,31,FALSE),"CHYBA")))),2)</f>
        <v>#N/A</v>
      </c>
      <c r="U2483" s="51" t="e">
        <f>ROUND(VLOOKUP(EVID_HNOJENI!N2483,HNOJIVA_ALL!$A$2:$Z$3303,20,FALSE)*K2483*IF(L2483="t",10,IF(L2483="kg",0.01,IF(L2483="q",1,IF(L2483="l",0.01*VLOOKUP(EVID_HNOJENI!N2483,HNOJIVA_ALL!$A$2:$AE$3303,31,FALSE),"CHYBA")))),2)</f>
        <v>#N/A</v>
      </c>
    </row>
    <row r="2484" spans="1:21" x14ac:dyDescent="0.2">
      <c r="A2484" s="32"/>
      <c r="B2484" s="45" t="e">
        <f>VLOOKUP($A2484,EVID_OSEVU!$A$1:$M$4972,2,FALSE)</f>
        <v>#N/A</v>
      </c>
      <c r="C2484" s="45" t="e">
        <f>VLOOKUP($A2484,EVID_OSEVU!$A$1:$M$4972,3,FALSE)</f>
        <v>#N/A</v>
      </c>
      <c r="D2484" s="45" t="e">
        <f>VLOOKUP($A2484,EVID_OSEVU!$A$1:$M$4972,4,FALSE)</f>
        <v>#N/A</v>
      </c>
      <c r="E2484" s="45" t="e">
        <f>VLOOKUP($A2484,EVID_OSEVU!$A$1:$M$4972,7,FALSE)</f>
        <v>#N/A</v>
      </c>
      <c r="F2484" s="45" t="e">
        <f>VLOOKUP($A2484,EVID_OSEVU!$A$1:$M$4972,8,FALSE)</f>
        <v>#N/A</v>
      </c>
      <c r="G2484" s="45" t="e">
        <f>VLOOKUP($A2484,EVID_OSEVU!$A$1:$M$4972,11,FALSE)</f>
        <v>#N/A</v>
      </c>
      <c r="H2484" s="35"/>
      <c r="I2484" s="48"/>
      <c r="J2484" s="33" t="e">
        <f>VLOOKUP($A2484,EVID_OSEVU!$A$1:$M$4972,11,FALSE)</f>
        <v>#N/A</v>
      </c>
      <c r="K2484" s="39"/>
      <c r="L2484" s="49"/>
      <c r="M2484" s="89" t="e">
        <f t="shared" si="38"/>
        <v>#N/A</v>
      </c>
      <c r="N2484" s="50"/>
      <c r="O2484" s="37" t="e">
        <f>VLOOKUP(EVID_HNOJENI!N2484,HNOJIVA_ALL!$A$2:$Z$3303,4,FALSE)</f>
        <v>#N/A</v>
      </c>
      <c r="P2484" s="51" t="e">
        <f>ROUND(VLOOKUP(EVID_HNOJENI!N2484,HNOJIVA_ALL!$A$2:$Z$3303,14,FALSE)*K2484*IF(L2484="t",10,IF(L2484="kg",0.01,IF(L2484="q",1,IF(L2484="l",0.01*VLOOKUP(EVID_HNOJENI!N2484,HNOJIVA_ALL!$A$2:$AE$3303,31,FALSE),"CHYBA")))),2)</f>
        <v>#N/A</v>
      </c>
      <c r="Q2484" s="51" t="e">
        <f>ROUND(VLOOKUP(EVID_HNOJENI!N2484,HNOJIVA_ALL!$A$2:$Z$3303,15,FALSE)*K2484*IF(L2484="t",10,IF(L2484="kg",0.01,IF(L2484="q",1,IF(L2484="l",0.01*VLOOKUP(EVID_HNOJENI!N2484,HNOJIVA_ALL!$A$2:$AE$3303,31,FALSE),"CHYBA")))),2)</f>
        <v>#N/A</v>
      </c>
      <c r="R2484" s="51" t="e">
        <f>ROUND(VLOOKUP(EVID_HNOJENI!N2484,HNOJIVA_ALL!$A$2:$Z$3303,16,FALSE)*K2484*IF(L2484="t",10,IF(L2484="kg",0.01,IF(L2484="q",1,IF(L2484="l",0.01*VLOOKUP(EVID_HNOJENI!N2484,HNOJIVA_ALL!$A$2:$AE$3303,31,FALSE),"CHYBA")))),2)</f>
        <v>#N/A</v>
      </c>
      <c r="S2484" s="51" t="e">
        <f>ROUND(VLOOKUP(EVID_HNOJENI!N2484,HNOJIVA_ALL!$A$2:$Z$3303,18,FALSE)*K2484*IF(L2484="t",10,IF(L2484="kg",0.01,IF(L2484="q",1,IF(L2484="l",0.01*VLOOKUP(EVID_HNOJENI!N2484,HNOJIVA_ALL!$A$2:$AE$3303,31,FALSE),"CHYBA")))),2)</f>
        <v>#N/A</v>
      </c>
      <c r="T2484" s="51" t="e">
        <f>ROUND(VLOOKUP(EVID_HNOJENI!N2484,HNOJIVA_ALL!$A$2:$Z$3303,17,FALSE)*K2484*IF(L2484="t",10,IF(L2484="kg",0.01,IF(L2484="q",1,IF(L2484="l",0.01*VLOOKUP(EVID_HNOJENI!N2484,HNOJIVA_ALL!$A$2:$AE$3303,31,FALSE),"CHYBA")))),2)</f>
        <v>#N/A</v>
      </c>
      <c r="U2484" s="51" t="e">
        <f>ROUND(VLOOKUP(EVID_HNOJENI!N2484,HNOJIVA_ALL!$A$2:$Z$3303,20,FALSE)*K2484*IF(L2484="t",10,IF(L2484="kg",0.01,IF(L2484="q",1,IF(L2484="l",0.01*VLOOKUP(EVID_HNOJENI!N2484,HNOJIVA_ALL!$A$2:$AE$3303,31,FALSE),"CHYBA")))),2)</f>
        <v>#N/A</v>
      </c>
    </row>
    <row r="2485" spans="1:21" x14ac:dyDescent="0.2">
      <c r="A2485" s="32"/>
      <c r="B2485" s="45" t="e">
        <f>VLOOKUP($A2485,EVID_OSEVU!$A$1:$M$4972,2,FALSE)</f>
        <v>#N/A</v>
      </c>
      <c r="C2485" s="45" t="e">
        <f>VLOOKUP($A2485,EVID_OSEVU!$A$1:$M$4972,3,FALSE)</f>
        <v>#N/A</v>
      </c>
      <c r="D2485" s="45" t="e">
        <f>VLOOKUP($A2485,EVID_OSEVU!$A$1:$M$4972,4,FALSE)</f>
        <v>#N/A</v>
      </c>
      <c r="E2485" s="45" t="e">
        <f>VLOOKUP($A2485,EVID_OSEVU!$A$1:$M$4972,7,FALSE)</f>
        <v>#N/A</v>
      </c>
      <c r="F2485" s="45" t="e">
        <f>VLOOKUP($A2485,EVID_OSEVU!$A$1:$M$4972,8,FALSE)</f>
        <v>#N/A</v>
      </c>
      <c r="G2485" s="45" t="e">
        <f>VLOOKUP($A2485,EVID_OSEVU!$A$1:$M$4972,11,FALSE)</f>
        <v>#N/A</v>
      </c>
      <c r="H2485" s="35"/>
      <c r="I2485" s="48"/>
      <c r="J2485" s="33" t="e">
        <f>VLOOKUP($A2485,EVID_OSEVU!$A$1:$M$4972,11,FALSE)</f>
        <v>#N/A</v>
      </c>
      <c r="K2485" s="39"/>
      <c r="L2485" s="49"/>
      <c r="M2485" s="89" t="e">
        <f t="shared" si="38"/>
        <v>#N/A</v>
      </c>
      <c r="N2485" s="50"/>
      <c r="O2485" s="37" t="e">
        <f>VLOOKUP(EVID_HNOJENI!N2485,HNOJIVA_ALL!$A$2:$Z$3303,4,FALSE)</f>
        <v>#N/A</v>
      </c>
      <c r="P2485" s="51" t="e">
        <f>ROUND(VLOOKUP(EVID_HNOJENI!N2485,HNOJIVA_ALL!$A$2:$Z$3303,14,FALSE)*K2485*IF(L2485="t",10,IF(L2485="kg",0.01,IF(L2485="q",1,IF(L2485="l",0.01*VLOOKUP(EVID_HNOJENI!N2485,HNOJIVA_ALL!$A$2:$AE$3303,31,FALSE),"CHYBA")))),2)</f>
        <v>#N/A</v>
      </c>
      <c r="Q2485" s="51" t="e">
        <f>ROUND(VLOOKUP(EVID_HNOJENI!N2485,HNOJIVA_ALL!$A$2:$Z$3303,15,FALSE)*K2485*IF(L2485="t",10,IF(L2485="kg",0.01,IF(L2485="q",1,IF(L2485="l",0.01*VLOOKUP(EVID_HNOJENI!N2485,HNOJIVA_ALL!$A$2:$AE$3303,31,FALSE),"CHYBA")))),2)</f>
        <v>#N/A</v>
      </c>
      <c r="R2485" s="51" t="e">
        <f>ROUND(VLOOKUP(EVID_HNOJENI!N2485,HNOJIVA_ALL!$A$2:$Z$3303,16,FALSE)*K2485*IF(L2485="t",10,IF(L2485="kg",0.01,IF(L2485="q",1,IF(L2485="l",0.01*VLOOKUP(EVID_HNOJENI!N2485,HNOJIVA_ALL!$A$2:$AE$3303,31,FALSE),"CHYBA")))),2)</f>
        <v>#N/A</v>
      </c>
      <c r="S2485" s="51" t="e">
        <f>ROUND(VLOOKUP(EVID_HNOJENI!N2485,HNOJIVA_ALL!$A$2:$Z$3303,18,FALSE)*K2485*IF(L2485="t",10,IF(L2485="kg",0.01,IF(L2485="q",1,IF(L2485="l",0.01*VLOOKUP(EVID_HNOJENI!N2485,HNOJIVA_ALL!$A$2:$AE$3303,31,FALSE),"CHYBA")))),2)</f>
        <v>#N/A</v>
      </c>
      <c r="T2485" s="51" t="e">
        <f>ROUND(VLOOKUP(EVID_HNOJENI!N2485,HNOJIVA_ALL!$A$2:$Z$3303,17,FALSE)*K2485*IF(L2485="t",10,IF(L2485="kg",0.01,IF(L2485="q",1,IF(L2485="l",0.01*VLOOKUP(EVID_HNOJENI!N2485,HNOJIVA_ALL!$A$2:$AE$3303,31,FALSE),"CHYBA")))),2)</f>
        <v>#N/A</v>
      </c>
      <c r="U2485" s="51" t="e">
        <f>ROUND(VLOOKUP(EVID_HNOJENI!N2485,HNOJIVA_ALL!$A$2:$Z$3303,20,FALSE)*K2485*IF(L2485="t",10,IF(L2485="kg",0.01,IF(L2485="q",1,IF(L2485="l",0.01*VLOOKUP(EVID_HNOJENI!N2485,HNOJIVA_ALL!$A$2:$AE$3303,31,FALSE),"CHYBA")))),2)</f>
        <v>#N/A</v>
      </c>
    </row>
    <row r="2486" spans="1:21" x14ac:dyDescent="0.2">
      <c r="A2486" s="32"/>
      <c r="B2486" s="45" t="e">
        <f>VLOOKUP($A2486,EVID_OSEVU!$A$1:$M$4972,2,FALSE)</f>
        <v>#N/A</v>
      </c>
      <c r="C2486" s="45" t="e">
        <f>VLOOKUP($A2486,EVID_OSEVU!$A$1:$M$4972,3,FALSE)</f>
        <v>#N/A</v>
      </c>
      <c r="D2486" s="45" t="e">
        <f>VLOOKUP($A2486,EVID_OSEVU!$A$1:$M$4972,4,FALSE)</f>
        <v>#N/A</v>
      </c>
      <c r="E2486" s="45" t="e">
        <f>VLOOKUP($A2486,EVID_OSEVU!$A$1:$M$4972,7,FALSE)</f>
        <v>#N/A</v>
      </c>
      <c r="F2486" s="45" t="e">
        <f>VLOOKUP($A2486,EVID_OSEVU!$A$1:$M$4972,8,FALSE)</f>
        <v>#N/A</v>
      </c>
      <c r="G2486" s="45" t="e">
        <f>VLOOKUP($A2486,EVID_OSEVU!$A$1:$M$4972,11,FALSE)</f>
        <v>#N/A</v>
      </c>
      <c r="H2486" s="35"/>
      <c r="I2486" s="48"/>
      <c r="J2486" s="33" t="e">
        <f>VLOOKUP($A2486,EVID_OSEVU!$A$1:$M$4972,11,FALSE)</f>
        <v>#N/A</v>
      </c>
      <c r="K2486" s="39"/>
      <c r="L2486" s="49"/>
      <c r="M2486" s="89" t="e">
        <f t="shared" si="38"/>
        <v>#N/A</v>
      </c>
      <c r="N2486" s="50"/>
      <c r="O2486" s="37" t="e">
        <f>VLOOKUP(EVID_HNOJENI!N2486,HNOJIVA_ALL!$A$2:$Z$3303,4,FALSE)</f>
        <v>#N/A</v>
      </c>
      <c r="P2486" s="51" t="e">
        <f>ROUND(VLOOKUP(EVID_HNOJENI!N2486,HNOJIVA_ALL!$A$2:$Z$3303,14,FALSE)*K2486*IF(L2486="t",10,IF(L2486="kg",0.01,IF(L2486="q",1,IF(L2486="l",0.01*VLOOKUP(EVID_HNOJENI!N2486,HNOJIVA_ALL!$A$2:$AE$3303,31,FALSE),"CHYBA")))),2)</f>
        <v>#N/A</v>
      </c>
      <c r="Q2486" s="51" t="e">
        <f>ROUND(VLOOKUP(EVID_HNOJENI!N2486,HNOJIVA_ALL!$A$2:$Z$3303,15,FALSE)*K2486*IF(L2486="t",10,IF(L2486="kg",0.01,IF(L2486="q",1,IF(L2486="l",0.01*VLOOKUP(EVID_HNOJENI!N2486,HNOJIVA_ALL!$A$2:$AE$3303,31,FALSE),"CHYBA")))),2)</f>
        <v>#N/A</v>
      </c>
      <c r="R2486" s="51" t="e">
        <f>ROUND(VLOOKUP(EVID_HNOJENI!N2486,HNOJIVA_ALL!$A$2:$Z$3303,16,FALSE)*K2486*IF(L2486="t",10,IF(L2486="kg",0.01,IF(L2486="q",1,IF(L2486="l",0.01*VLOOKUP(EVID_HNOJENI!N2486,HNOJIVA_ALL!$A$2:$AE$3303,31,FALSE),"CHYBA")))),2)</f>
        <v>#N/A</v>
      </c>
      <c r="S2486" s="51" t="e">
        <f>ROUND(VLOOKUP(EVID_HNOJENI!N2486,HNOJIVA_ALL!$A$2:$Z$3303,18,FALSE)*K2486*IF(L2486="t",10,IF(L2486="kg",0.01,IF(L2486="q",1,IF(L2486="l",0.01*VLOOKUP(EVID_HNOJENI!N2486,HNOJIVA_ALL!$A$2:$AE$3303,31,FALSE),"CHYBA")))),2)</f>
        <v>#N/A</v>
      </c>
      <c r="T2486" s="51" t="e">
        <f>ROUND(VLOOKUP(EVID_HNOJENI!N2486,HNOJIVA_ALL!$A$2:$Z$3303,17,FALSE)*K2486*IF(L2486="t",10,IF(L2486="kg",0.01,IF(L2486="q",1,IF(L2486="l",0.01*VLOOKUP(EVID_HNOJENI!N2486,HNOJIVA_ALL!$A$2:$AE$3303,31,FALSE),"CHYBA")))),2)</f>
        <v>#N/A</v>
      </c>
      <c r="U2486" s="51" t="e">
        <f>ROUND(VLOOKUP(EVID_HNOJENI!N2486,HNOJIVA_ALL!$A$2:$Z$3303,20,FALSE)*K2486*IF(L2486="t",10,IF(L2486="kg",0.01,IF(L2486="q",1,IF(L2486="l",0.01*VLOOKUP(EVID_HNOJENI!N2486,HNOJIVA_ALL!$A$2:$AE$3303,31,FALSE),"CHYBA")))),2)</f>
        <v>#N/A</v>
      </c>
    </row>
    <row r="2487" spans="1:21" x14ac:dyDescent="0.2">
      <c r="A2487" s="32"/>
      <c r="B2487" s="45" t="e">
        <f>VLOOKUP($A2487,EVID_OSEVU!$A$1:$M$4972,2,FALSE)</f>
        <v>#N/A</v>
      </c>
      <c r="C2487" s="45" t="e">
        <f>VLOOKUP($A2487,EVID_OSEVU!$A$1:$M$4972,3,FALSE)</f>
        <v>#N/A</v>
      </c>
      <c r="D2487" s="45" t="e">
        <f>VLOOKUP($A2487,EVID_OSEVU!$A$1:$M$4972,4,FALSE)</f>
        <v>#N/A</v>
      </c>
      <c r="E2487" s="45" t="e">
        <f>VLOOKUP($A2487,EVID_OSEVU!$A$1:$M$4972,7,FALSE)</f>
        <v>#N/A</v>
      </c>
      <c r="F2487" s="45" t="e">
        <f>VLOOKUP($A2487,EVID_OSEVU!$A$1:$M$4972,8,FALSE)</f>
        <v>#N/A</v>
      </c>
      <c r="G2487" s="45" t="e">
        <f>VLOOKUP($A2487,EVID_OSEVU!$A$1:$M$4972,11,FALSE)</f>
        <v>#N/A</v>
      </c>
      <c r="H2487" s="35"/>
      <c r="I2487" s="48"/>
      <c r="J2487" s="33" t="e">
        <f>VLOOKUP($A2487,EVID_OSEVU!$A$1:$M$4972,11,FALSE)</f>
        <v>#N/A</v>
      </c>
      <c r="K2487" s="39"/>
      <c r="L2487" s="49"/>
      <c r="M2487" s="89" t="e">
        <f t="shared" si="38"/>
        <v>#N/A</v>
      </c>
      <c r="N2487" s="50"/>
      <c r="O2487" s="37" t="e">
        <f>VLOOKUP(EVID_HNOJENI!N2487,HNOJIVA_ALL!$A$2:$Z$3303,4,FALSE)</f>
        <v>#N/A</v>
      </c>
      <c r="P2487" s="51" t="e">
        <f>ROUND(VLOOKUP(EVID_HNOJENI!N2487,HNOJIVA_ALL!$A$2:$Z$3303,14,FALSE)*K2487*IF(L2487="t",10,IF(L2487="kg",0.01,IF(L2487="q",1,IF(L2487="l",0.01*VLOOKUP(EVID_HNOJENI!N2487,HNOJIVA_ALL!$A$2:$AE$3303,31,FALSE),"CHYBA")))),2)</f>
        <v>#N/A</v>
      </c>
      <c r="Q2487" s="51" t="e">
        <f>ROUND(VLOOKUP(EVID_HNOJENI!N2487,HNOJIVA_ALL!$A$2:$Z$3303,15,FALSE)*K2487*IF(L2487="t",10,IF(L2487="kg",0.01,IF(L2487="q",1,IF(L2487="l",0.01*VLOOKUP(EVID_HNOJENI!N2487,HNOJIVA_ALL!$A$2:$AE$3303,31,FALSE),"CHYBA")))),2)</f>
        <v>#N/A</v>
      </c>
      <c r="R2487" s="51" t="e">
        <f>ROUND(VLOOKUP(EVID_HNOJENI!N2487,HNOJIVA_ALL!$A$2:$Z$3303,16,FALSE)*K2487*IF(L2487="t",10,IF(L2487="kg",0.01,IF(L2487="q",1,IF(L2487="l",0.01*VLOOKUP(EVID_HNOJENI!N2487,HNOJIVA_ALL!$A$2:$AE$3303,31,FALSE),"CHYBA")))),2)</f>
        <v>#N/A</v>
      </c>
      <c r="S2487" s="51" t="e">
        <f>ROUND(VLOOKUP(EVID_HNOJENI!N2487,HNOJIVA_ALL!$A$2:$Z$3303,18,FALSE)*K2487*IF(L2487="t",10,IF(L2487="kg",0.01,IF(L2487="q",1,IF(L2487="l",0.01*VLOOKUP(EVID_HNOJENI!N2487,HNOJIVA_ALL!$A$2:$AE$3303,31,FALSE),"CHYBA")))),2)</f>
        <v>#N/A</v>
      </c>
      <c r="T2487" s="51" t="e">
        <f>ROUND(VLOOKUP(EVID_HNOJENI!N2487,HNOJIVA_ALL!$A$2:$Z$3303,17,FALSE)*K2487*IF(L2487="t",10,IF(L2487="kg",0.01,IF(L2487="q",1,IF(L2487="l",0.01*VLOOKUP(EVID_HNOJENI!N2487,HNOJIVA_ALL!$A$2:$AE$3303,31,FALSE),"CHYBA")))),2)</f>
        <v>#N/A</v>
      </c>
      <c r="U2487" s="51" t="e">
        <f>ROUND(VLOOKUP(EVID_HNOJENI!N2487,HNOJIVA_ALL!$A$2:$Z$3303,20,FALSE)*K2487*IF(L2487="t",10,IF(L2487="kg",0.01,IF(L2487="q",1,IF(L2487="l",0.01*VLOOKUP(EVID_HNOJENI!N2487,HNOJIVA_ALL!$A$2:$AE$3303,31,FALSE),"CHYBA")))),2)</f>
        <v>#N/A</v>
      </c>
    </row>
    <row r="2488" spans="1:21" x14ac:dyDescent="0.2">
      <c r="A2488" s="32"/>
      <c r="B2488" s="45" t="e">
        <f>VLOOKUP($A2488,EVID_OSEVU!$A$1:$M$4972,2,FALSE)</f>
        <v>#N/A</v>
      </c>
      <c r="C2488" s="45" t="e">
        <f>VLOOKUP($A2488,EVID_OSEVU!$A$1:$M$4972,3,FALSE)</f>
        <v>#N/A</v>
      </c>
      <c r="D2488" s="45" t="e">
        <f>VLOOKUP($A2488,EVID_OSEVU!$A$1:$M$4972,4,FALSE)</f>
        <v>#N/A</v>
      </c>
      <c r="E2488" s="45" t="e">
        <f>VLOOKUP($A2488,EVID_OSEVU!$A$1:$M$4972,7,FALSE)</f>
        <v>#N/A</v>
      </c>
      <c r="F2488" s="45" t="e">
        <f>VLOOKUP($A2488,EVID_OSEVU!$A$1:$M$4972,8,FALSE)</f>
        <v>#N/A</v>
      </c>
      <c r="G2488" s="45" t="e">
        <f>VLOOKUP($A2488,EVID_OSEVU!$A$1:$M$4972,11,FALSE)</f>
        <v>#N/A</v>
      </c>
      <c r="H2488" s="35"/>
      <c r="I2488" s="48"/>
      <c r="J2488" s="33" t="e">
        <f>VLOOKUP($A2488,EVID_OSEVU!$A$1:$M$4972,11,FALSE)</f>
        <v>#N/A</v>
      </c>
      <c r="K2488" s="39"/>
      <c r="L2488" s="49"/>
      <c r="M2488" s="89" t="e">
        <f t="shared" si="38"/>
        <v>#N/A</v>
      </c>
      <c r="N2488" s="50"/>
      <c r="O2488" s="37" t="e">
        <f>VLOOKUP(EVID_HNOJENI!N2488,HNOJIVA_ALL!$A$2:$Z$3303,4,FALSE)</f>
        <v>#N/A</v>
      </c>
      <c r="P2488" s="51" t="e">
        <f>ROUND(VLOOKUP(EVID_HNOJENI!N2488,HNOJIVA_ALL!$A$2:$Z$3303,14,FALSE)*K2488*IF(L2488="t",10,IF(L2488="kg",0.01,IF(L2488="q",1,IF(L2488="l",0.01*VLOOKUP(EVID_HNOJENI!N2488,HNOJIVA_ALL!$A$2:$AE$3303,31,FALSE),"CHYBA")))),2)</f>
        <v>#N/A</v>
      </c>
      <c r="Q2488" s="51" t="e">
        <f>ROUND(VLOOKUP(EVID_HNOJENI!N2488,HNOJIVA_ALL!$A$2:$Z$3303,15,FALSE)*K2488*IF(L2488="t",10,IF(L2488="kg",0.01,IF(L2488="q",1,IF(L2488="l",0.01*VLOOKUP(EVID_HNOJENI!N2488,HNOJIVA_ALL!$A$2:$AE$3303,31,FALSE),"CHYBA")))),2)</f>
        <v>#N/A</v>
      </c>
      <c r="R2488" s="51" t="e">
        <f>ROUND(VLOOKUP(EVID_HNOJENI!N2488,HNOJIVA_ALL!$A$2:$Z$3303,16,FALSE)*K2488*IF(L2488="t",10,IF(L2488="kg",0.01,IF(L2488="q",1,IF(L2488="l",0.01*VLOOKUP(EVID_HNOJENI!N2488,HNOJIVA_ALL!$A$2:$AE$3303,31,FALSE),"CHYBA")))),2)</f>
        <v>#N/A</v>
      </c>
      <c r="S2488" s="51" t="e">
        <f>ROUND(VLOOKUP(EVID_HNOJENI!N2488,HNOJIVA_ALL!$A$2:$Z$3303,18,FALSE)*K2488*IF(L2488="t",10,IF(L2488="kg",0.01,IF(L2488="q",1,IF(L2488="l",0.01*VLOOKUP(EVID_HNOJENI!N2488,HNOJIVA_ALL!$A$2:$AE$3303,31,FALSE),"CHYBA")))),2)</f>
        <v>#N/A</v>
      </c>
      <c r="T2488" s="51" t="e">
        <f>ROUND(VLOOKUP(EVID_HNOJENI!N2488,HNOJIVA_ALL!$A$2:$Z$3303,17,FALSE)*K2488*IF(L2488="t",10,IF(L2488="kg",0.01,IF(L2488="q",1,IF(L2488="l",0.01*VLOOKUP(EVID_HNOJENI!N2488,HNOJIVA_ALL!$A$2:$AE$3303,31,FALSE),"CHYBA")))),2)</f>
        <v>#N/A</v>
      </c>
      <c r="U2488" s="51" t="e">
        <f>ROUND(VLOOKUP(EVID_HNOJENI!N2488,HNOJIVA_ALL!$A$2:$Z$3303,20,FALSE)*K2488*IF(L2488="t",10,IF(L2488="kg",0.01,IF(L2488="q",1,IF(L2488="l",0.01*VLOOKUP(EVID_HNOJENI!N2488,HNOJIVA_ALL!$A$2:$AE$3303,31,FALSE),"CHYBA")))),2)</f>
        <v>#N/A</v>
      </c>
    </row>
    <row r="2489" spans="1:21" x14ac:dyDescent="0.2">
      <c r="A2489" s="32"/>
      <c r="B2489" s="45" t="e">
        <f>VLOOKUP($A2489,EVID_OSEVU!$A$1:$M$4972,2,FALSE)</f>
        <v>#N/A</v>
      </c>
      <c r="C2489" s="45" t="e">
        <f>VLOOKUP($A2489,EVID_OSEVU!$A$1:$M$4972,3,FALSE)</f>
        <v>#N/A</v>
      </c>
      <c r="D2489" s="45" t="e">
        <f>VLOOKUP($A2489,EVID_OSEVU!$A$1:$M$4972,4,FALSE)</f>
        <v>#N/A</v>
      </c>
      <c r="E2489" s="45" t="e">
        <f>VLOOKUP($A2489,EVID_OSEVU!$A$1:$M$4972,7,FALSE)</f>
        <v>#N/A</v>
      </c>
      <c r="F2489" s="45" t="e">
        <f>VLOOKUP($A2489,EVID_OSEVU!$A$1:$M$4972,8,FALSE)</f>
        <v>#N/A</v>
      </c>
      <c r="G2489" s="45" t="e">
        <f>VLOOKUP($A2489,EVID_OSEVU!$A$1:$M$4972,11,FALSE)</f>
        <v>#N/A</v>
      </c>
      <c r="H2489" s="35"/>
      <c r="I2489" s="48"/>
      <c r="J2489" s="33" t="e">
        <f>VLOOKUP($A2489,EVID_OSEVU!$A$1:$M$4972,11,FALSE)</f>
        <v>#N/A</v>
      </c>
      <c r="K2489" s="39"/>
      <c r="L2489" s="49"/>
      <c r="M2489" s="89" t="e">
        <f t="shared" si="38"/>
        <v>#N/A</v>
      </c>
      <c r="N2489" s="50"/>
      <c r="O2489" s="37" t="e">
        <f>VLOOKUP(EVID_HNOJENI!N2489,HNOJIVA_ALL!$A$2:$Z$3303,4,FALSE)</f>
        <v>#N/A</v>
      </c>
      <c r="P2489" s="51" t="e">
        <f>ROUND(VLOOKUP(EVID_HNOJENI!N2489,HNOJIVA_ALL!$A$2:$Z$3303,14,FALSE)*K2489*IF(L2489="t",10,IF(L2489="kg",0.01,IF(L2489="q",1,IF(L2489="l",0.01*VLOOKUP(EVID_HNOJENI!N2489,HNOJIVA_ALL!$A$2:$AE$3303,31,FALSE),"CHYBA")))),2)</f>
        <v>#N/A</v>
      </c>
      <c r="Q2489" s="51" t="e">
        <f>ROUND(VLOOKUP(EVID_HNOJENI!N2489,HNOJIVA_ALL!$A$2:$Z$3303,15,FALSE)*K2489*IF(L2489="t",10,IF(L2489="kg",0.01,IF(L2489="q",1,IF(L2489="l",0.01*VLOOKUP(EVID_HNOJENI!N2489,HNOJIVA_ALL!$A$2:$AE$3303,31,FALSE),"CHYBA")))),2)</f>
        <v>#N/A</v>
      </c>
      <c r="R2489" s="51" t="e">
        <f>ROUND(VLOOKUP(EVID_HNOJENI!N2489,HNOJIVA_ALL!$A$2:$Z$3303,16,FALSE)*K2489*IF(L2489="t",10,IF(L2489="kg",0.01,IF(L2489="q",1,IF(L2489="l",0.01*VLOOKUP(EVID_HNOJENI!N2489,HNOJIVA_ALL!$A$2:$AE$3303,31,FALSE),"CHYBA")))),2)</f>
        <v>#N/A</v>
      </c>
      <c r="S2489" s="51" t="e">
        <f>ROUND(VLOOKUP(EVID_HNOJENI!N2489,HNOJIVA_ALL!$A$2:$Z$3303,18,FALSE)*K2489*IF(L2489="t",10,IF(L2489="kg",0.01,IF(L2489="q",1,IF(L2489="l",0.01*VLOOKUP(EVID_HNOJENI!N2489,HNOJIVA_ALL!$A$2:$AE$3303,31,FALSE),"CHYBA")))),2)</f>
        <v>#N/A</v>
      </c>
      <c r="T2489" s="51" t="e">
        <f>ROUND(VLOOKUP(EVID_HNOJENI!N2489,HNOJIVA_ALL!$A$2:$Z$3303,17,FALSE)*K2489*IF(L2489="t",10,IF(L2489="kg",0.01,IF(L2489="q",1,IF(L2489="l",0.01*VLOOKUP(EVID_HNOJENI!N2489,HNOJIVA_ALL!$A$2:$AE$3303,31,FALSE),"CHYBA")))),2)</f>
        <v>#N/A</v>
      </c>
      <c r="U2489" s="51" t="e">
        <f>ROUND(VLOOKUP(EVID_HNOJENI!N2489,HNOJIVA_ALL!$A$2:$Z$3303,20,FALSE)*K2489*IF(L2489="t",10,IF(L2489="kg",0.01,IF(L2489="q",1,IF(L2489="l",0.01*VLOOKUP(EVID_HNOJENI!N2489,HNOJIVA_ALL!$A$2:$AE$3303,31,FALSE),"CHYBA")))),2)</f>
        <v>#N/A</v>
      </c>
    </row>
    <row r="2490" spans="1:21" x14ac:dyDescent="0.2">
      <c r="A2490" s="32"/>
      <c r="B2490" s="45" t="e">
        <f>VLOOKUP($A2490,EVID_OSEVU!$A$1:$M$4972,2,FALSE)</f>
        <v>#N/A</v>
      </c>
      <c r="C2490" s="45" t="e">
        <f>VLOOKUP($A2490,EVID_OSEVU!$A$1:$M$4972,3,FALSE)</f>
        <v>#N/A</v>
      </c>
      <c r="D2490" s="45" t="e">
        <f>VLOOKUP($A2490,EVID_OSEVU!$A$1:$M$4972,4,FALSE)</f>
        <v>#N/A</v>
      </c>
      <c r="E2490" s="45" t="e">
        <f>VLOOKUP($A2490,EVID_OSEVU!$A$1:$M$4972,7,FALSE)</f>
        <v>#N/A</v>
      </c>
      <c r="F2490" s="45" t="e">
        <f>VLOOKUP($A2490,EVID_OSEVU!$A$1:$M$4972,8,FALSE)</f>
        <v>#N/A</v>
      </c>
      <c r="G2490" s="45" t="e">
        <f>VLOOKUP($A2490,EVID_OSEVU!$A$1:$M$4972,11,FALSE)</f>
        <v>#N/A</v>
      </c>
      <c r="H2490" s="35"/>
      <c r="I2490" s="48"/>
      <c r="J2490" s="33" t="e">
        <f>VLOOKUP($A2490,EVID_OSEVU!$A$1:$M$4972,11,FALSE)</f>
        <v>#N/A</v>
      </c>
      <c r="K2490" s="39"/>
      <c r="L2490" s="49"/>
      <c r="M2490" s="89" t="e">
        <f t="shared" si="38"/>
        <v>#N/A</v>
      </c>
      <c r="N2490" s="50"/>
      <c r="O2490" s="37" t="e">
        <f>VLOOKUP(EVID_HNOJENI!N2490,HNOJIVA_ALL!$A$2:$Z$3303,4,FALSE)</f>
        <v>#N/A</v>
      </c>
      <c r="P2490" s="51" t="e">
        <f>ROUND(VLOOKUP(EVID_HNOJENI!N2490,HNOJIVA_ALL!$A$2:$Z$3303,14,FALSE)*K2490*IF(L2490="t",10,IF(L2490="kg",0.01,IF(L2490="q",1,IF(L2490="l",0.01*VLOOKUP(EVID_HNOJENI!N2490,HNOJIVA_ALL!$A$2:$AE$3303,31,FALSE),"CHYBA")))),2)</f>
        <v>#N/A</v>
      </c>
      <c r="Q2490" s="51" t="e">
        <f>ROUND(VLOOKUP(EVID_HNOJENI!N2490,HNOJIVA_ALL!$A$2:$Z$3303,15,FALSE)*K2490*IF(L2490="t",10,IF(L2490="kg",0.01,IF(L2490="q",1,IF(L2490="l",0.01*VLOOKUP(EVID_HNOJENI!N2490,HNOJIVA_ALL!$A$2:$AE$3303,31,FALSE),"CHYBA")))),2)</f>
        <v>#N/A</v>
      </c>
      <c r="R2490" s="51" t="e">
        <f>ROUND(VLOOKUP(EVID_HNOJENI!N2490,HNOJIVA_ALL!$A$2:$Z$3303,16,FALSE)*K2490*IF(L2490="t",10,IF(L2490="kg",0.01,IF(L2490="q",1,IF(L2490="l",0.01*VLOOKUP(EVID_HNOJENI!N2490,HNOJIVA_ALL!$A$2:$AE$3303,31,FALSE),"CHYBA")))),2)</f>
        <v>#N/A</v>
      </c>
      <c r="S2490" s="51" t="e">
        <f>ROUND(VLOOKUP(EVID_HNOJENI!N2490,HNOJIVA_ALL!$A$2:$Z$3303,18,FALSE)*K2490*IF(L2490="t",10,IF(L2490="kg",0.01,IF(L2490="q",1,IF(L2490="l",0.01*VLOOKUP(EVID_HNOJENI!N2490,HNOJIVA_ALL!$A$2:$AE$3303,31,FALSE),"CHYBA")))),2)</f>
        <v>#N/A</v>
      </c>
      <c r="T2490" s="51" t="e">
        <f>ROUND(VLOOKUP(EVID_HNOJENI!N2490,HNOJIVA_ALL!$A$2:$Z$3303,17,FALSE)*K2490*IF(L2490="t",10,IF(L2490="kg",0.01,IF(L2490="q",1,IF(L2490="l",0.01*VLOOKUP(EVID_HNOJENI!N2490,HNOJIVA_ALL!$A$2:$AE$3303,31,FALSE),"CHYBA")))),2)</f>
        <v>#N/A</v>
      </c>
      <c r="U2490" s="51" t="e">
        <f>ROUND(VLOOKUP(EVID_HNOJENI!N2490,HNOJIVA_ALL!$A$2:$Z$3303,20,FALSE)*K2490*IF(L2490="t",10,IF(L2490="kg",0.01,IF(L2490="q",1,IF(L2490="l",0.01*VLOOKUP(EVID_HNOJENI!N2490,HNOJIVA_ALL!$A$2:$AE$3303,31,FALSE),"CHYBA")))),2)</f>
        <v>#N/A</v>
      </c>
    </row>
    <row r="2491" spans="1:21" x14ac:dyDescent="0.2">
      <c r="A2491" s="32"/>
      <c r="B2491" s="45" t="e">
        <f>VLOOKUP($A2491,EVID_OSEVU!$A$1:$M$4972,2,FALSE)</f>
        <v>#N/A</v>
      </c>
      <c r="C2491" s="45" t="e">
        <f>VLOOKUP($A2491,EVID_OSEVU!$A$1:$M$4972,3,FALSE)</f>
        <v>#N/A</v>
      </c>
      <c r="D2491" s="45" t="e">
        <f>VLOOKUP($A2491,EVID_OSEVU!$A$1:$M$4972,4,FALSE)</f>
        <v>#N/A</v>
      </c>
      <c r="E2491" s="45" t="e">
        <f>VLOOKUP($A2491,EVID_OSEVU!$A$1:$M$4972,7,FALSE)</f>
        <v>#N/A</v>
      </c>
      <c r="F2491" s="45" t="e">
        <f>VLOOKUP($A2491,EVID_OSEVU!$A$1:$M$4972,8,FALSE)</f>
        <v>#N/A</v>
      </c>
      <c r="G2491" s="45" t="e">
        <f>VLOOKUP($A2491,EVID_OSEVU!$A$1:$M$4972,11,FALSE)</f>
        <v>#N/A</v>
      </c>
      <c r="H2491" s="35"/>
      <c r="I2491" s="48"/>
      <c r="J2491" s="33" t="e">
        <f>VLOOKUP($A2491,EVID_OSEVU!$A$1:$M$4972,11,FALSE)</f>
        <v>#N/A</v>
      </c>
      <c r="K2491" s="39"/>
      <c r="L2491" s="49"/>
      <c r="M2491" s="89" t="e">
        <f t="shared" si="38"/>
        <v>#N/A</v>
      </c>
      <c r="N2491" s="50"/>
      <c r="O2491" s="37" t="e">
        <f>VLOOKUP(EVID_HNOJENI!N2491,HNOJIVA_ALL!$A$2:$Z$3303,4,FALSE)</f>
        <v>#N/A</v>
      </c>
      <c r="P2491" s="51" t="e">
        <f>ROUND(VLOOKUP(EVID_HNOJENI!N2491,HNOJIVA_ALL!$A$2:$Z$3303,14,FALSE)*K2491*IF(L2491="t",10,IF(L2491="kg",0.01,IF(L2491="q",1,IF(L2491="l",0.01*VLOOKUP(EVID_HNOJENI!N2491,HNOJIVA_ALL!$A$2:$AE$3303,31,FALSE),"CHYBA")))),2)</f>
        <v>#N/A</v>
      </c>
      <c r="Q2491" s="51" t="e">
        <f>ROUND(VLOOKUP(EVID_HNOJENI!N2491,HNOJIVA_ALL!$A$2:$Z$3303,15,FALSE)*K2491*IF(L2491="t",10,IF(L2491="kg",0.01,IF(L2491="q",1,IF(L2491="l",0.01*VLOOKUP(EVID_HNOJENI!N2491,HNOJIVA_ALL!$A$2:$AE$3303,31,FALSE),"CHYBA")))),2)</f>
        <v>#N/A</v>
      </c>
      <c r="R2491" s="51" t="e">
        <f>ROUND(VLOOKUP(EVID_HNOJENI!N2491,HNOJIVA_ALL!$A$2:$Z$3303,16,FALSE)*K2491*IF(L2491="t",10,IF(L2491="kg",0.01,IF(L2491="q",1,IF(L2491="l",0.01*VLOOKUP(EVID_HNOJENI!N2491,HNOJIVA_ALL!$A$2:$AE$3303,31,FALSE),"CHYBA")))),2)</f>
        <v>#N/A</v>
      </c>
      <c r="S2491" s="51" t="e">
        <f>ROUND(VLOOKUP(EVID_HNOJENI!N2491,HNOJIVA_ALL!$A$2:$Z$3303,18,FALSE)*K2491*IF(L2491="t",10,IF(L2491="kg",0.01,IF(L2491="q",1,IF(L2491="l",0.01*VLOOKUP(EVID_HNOJENI!N2491,HNOJIVA_ALL!$A$2:$AE$3303,31,FALSE),"CHYBA")))),2)</f>
        <v>#N/A</v>
      </c>
      <c r="T2491" s="51" t="e">
        <f>ROUND(VLOOKUP(EVID_HNOJENI!N2491,HNOJIVA_ALL!$A$2:$Z$3303,17,FALSE)*K2491*IF(L2491="t",10,IF(L2491="kg",0.01,IF(L2491="q",1,IF(L2491="l",0.01*VLOOKUP(EVID_HNOJENI!N2491,HNOJIVA_ALL!$A$2:$AE$3303,31,FALSE),"CHYBA")))),2)</f>
        <v>#N/A</v>
      </c>
      <c r="U2491" s="51" t="e">
        <f>ROUND(VLOOKUP(EVID_HNOJENI!N2491,HNOJIVA_ALL!$A$2:$Z$3303,20,FALSE)*K2491*IF(L2491="t",10,IF(L2491="kg",0.01,IF(L2491="q",1,IF(L2491="l",0.01*VLOOKUP(EVID_HNOJENI!N2491,HNOJIVA_ALL!$A$2:$AE$3303,31,FALSE),"CHYBA")))),2)</f>
        <v>#N/A</v>
      </c>
    </row>
    <row r="2492" spans="1:21" x14ac:dyDescent="0.2">
      <c r="A2492" s="32"/>
      <c r="B2492" s="45" t="e">
        <f>VLOOKUP($A2492,EVID_OSEVU!$A$1:$M$4972,2,FALSE)</f>
        <v>#N/A</v>
      </c>
      <c r="C2492" s="45" t="e">
        <f>VLOOKUP($A2492,EVID_OSEVU!$A$1:$M$4972,3,FALSE)</f>
        <v>#N/A</v>
      </c>
      <c r="D2492" s="45" t="e">
        <f>VLOOKUP($A2492,EVID_OSEVU!$A$1:$M$4972,4,FALSE)</f>
        <v>#N/A</v>
      </c>
      <c r="E2492" s="45" t="e">
        <f>VLOOKUP($A2492,EVID_OSEVU!$A$1:$M$4972,7,FALSE)</f>
        <v>#N/A</v>
      </c>
      <c r="F2492" s="45" t="e">
        <f>VLOOKUP($A2492,EVID_OSEVU!$A$1:$M$4972,8,FALSE)</f>
        <v>#N/A</v>
      </c>
      <c r="G2492" s="45" t="e">
        <f>VLOOKUP($A2492,EVID_OSEVU!$A$1:$M$4972,11,FALSE)</f>
        <v>#N/A</v>
      </c>
      <c r="H2492" s="35"/>
      <c r="I2492" s="48"/>
      <c r="J2492" s="33" t="e">
        <f>VLOOKUP($A2492,EVID_OSEVU!$A$1:$M$4972,11,FALSE)</f>
        <v>#N/A</v>
      </c>
      <c r="K2492" s="39"/>
      <c r="L2492" s="49"/>
      <c r="M2492" s="89" t="e">
        <f t="shared" si="38"/>
        <v>#N/A</v>
      </c>
      <c r="N2492" s="50"/>
      <c r="O2492" s="37" t="e">
        <f>VLOOKUP(EVID_HNOJENI!N2492,HNOJIVA_ALL!$A$2:$Z$3303,4,FALSE)</f>
        <v>#N/A</v>
      </c>
      <c r="P2492" s="51" t="e">
        <f>ROUND(VLOOKUP(EVID_HNOJENI!N2492,HNOJIVA_ALL!$A$2:$Z$3303,14,FALSE)*K2492*IF(L2492="t",10,IF(L2492="kg",0.01,IF(L2492="q",1,IF(L2492="l",0.01*VLOOKUP(EVID_HNOJENI!N2492,HNOJIVA_ALL!$A$2:$AE$3303,31,FALSE),"CHYBA")))),2)</f>
        <v>#N/A</v>
      </c>
      <c r="Q2492" s="51" t="e">
        <f>ROUND(VLOOKUP(EVID_HNOJENI!N2492,HNOJIVA_ALL!$A$2:$Z$3303,15,FALSE)*K2492*IF(L2492="t",10,IF(L2492="kg",0.01,IF(L2492="q",1,IF(L2492="l",0.01*VLOOKUP(EVID_HNOJENI!N2492,HNOJIVA_ALL!$A$2:$AE$3303,31,FALSE),"CHYBA")))),2)</f>
        <v>#N/A</v>
      </c>
      <c r="R2492" s="51" t="e">
        <f>ROUND(VLOOKUP(EVID_HNOJENI!N2492,HNOJIVA_ALL!$A$2:$Z$3303,16,FALSE)*K2492*IF(L2492="t",10,IF(L2492="kg",0.01,IF(L2492="q",1,IF(L2492="l",0.01*VLOOKUP(EVID_HNOJENI!N2492,HNOJIVA_ALL!$A$2:$AE$3303,31,FALSE),"CHYBA")))),2)</f>
        <v>#N/A</v>
      </c>
      <c r="S2492" s="51" t="e">
        <f>ROUND(VLOOKUP(EVID_HNOJENI!N2492,HNOJIVA_ALL!$A$2:$Z$3303,18,FALSE)*K2492*IF(L2492="t",10,IF(L2492="kg",0.01,IF(L2492="q",1,IF(L2492="l",0.01*VLOOKUP(EVID_HNOJENI!N2492,HNOJIVA_ALL!$A$2:$AE$3303,31,FALSE),"CHYBA")))),2)</f>
        <v>#N/A</v>
      </c>
      <c r="T2492" s="51" t="e">
        <f>ROUND(VLOOKUP(EVID_HNOJENI!N2492,HNOJIVA_ALL!$A$2:$Z$3303,17,FALSE)*K2492*IF(L2492="t",10,IF(L2492="kg",0.01,IF(L2492="q",1,IF(L2492="l",0.01*VLOOKUP(EVID_HNOJENI!N2492,HNOJIVA_ALL!$A$2:$AE$3303,31,FALSE),"CHYBA")))),2)</f>
        <v>#N/A</v>
      </c>
      <c r="U2492" s="51" t="e">
        <f>ROUND(VLOOKUP(EVID_HNOJENI!N2492,HNOJIVA_ALL!$A$2:$Z$3303,20,FALSE)*K2492*IF(L2492="t",10,IF(L2492="kg",0.01,IF(L2492="q",1,IF(L2492="l",0.01*VLOOKUP(EVID_HNOJENI!N2492,HNOJIVA_ALL!$A$2:$AE$3303,31,FALSE),"CHYBA")))),2)</f>
        <v>#N/A</v>
      </c>
    </row>
    <row r="2493" spans="1:21" x14ac:dyDescent="0.2">
      <c r="A2493" s="32"/>
      <c r="B2493" s="45" t="e">
        <f>VLOOKUP($A2493,EVID_OSEVU!$A$1:$M$4972,2,FALSE)</f>
        <v>#N/A</v>
      </c>
      <c r="C2493" s="45" t="e">
        <f>VLOOKUP($A2493,EVID_OSEVU!$A$1:$M$4972,3,FALSE)</f>
        <v>#N/A</v>
      </c>
      <c r="D2493" s="45" t="e">
        <f>VLOOKUP($A2493,EVID_OSEVU!$A$1:$M$4972,4,FALSE)</f>
        <v>#N/A</v>
      </c>
      <c r="E2493" s="45" t="e">
        <f>VLOOKUP($A2493,EVID_OSEVU!$A$1:$M$4972,7,FALSE)</f>
        <v>#N/A</v>
      </c>
      <c r="F2493" s="45" t="e">
        <f>VLOOKUP($A2493,EVID_OSEVU!$A$1:$M$4972,8,FALSE)</f>
        <v>#N/A</v>
      </c>
      <c r="G2493" s="45" t="e">
        <f>VLOOKUP($A2493,EVID_OSEVU!$A$1:$M$4972,11,FALSE)</f>
        <v>#N/A</v>
      </c>
      <c r="H2493" s="35"/>
      <c r="I2493" s="48"/>
      <c r="J2493" s="33" t="e">
        <f>VLOOKUP($A2493,EVID_OSEVU!$A$1:$M$4972,11,FALSE)</f>
        <v>#N/A</v>
      </c>
      <c r="K2493" s="39"/>
      <c r="L2493" s="49"/>
      <c r="M2493" s="89" t="e">
        <f t="shared" si="38"/>
        <v>#N/A</v>
      </c>
      <c r="N2493" s="50"/>
      <c r="O2493" s="37" t="e">
        <f>VLOOKUP(EVID_HNOJENI!N2493,HNOJIVA_ALL!$A$2:$Z$3303,4,FALSE)</f>
        <v>#N/A</v>
      </c>
      <c r="P2493" s="51" t="e">
        <f>ROUND(VLOOKUP(EVID_HNOJENI!N2493,HNOJIVA_ALL!$A$2:$Z$3303,14,FALSE)*K2493*IF(L2493="t",10,IF(L2493="kg",0.01,IF(L2493="q",1,IF(L2493="l",0.01*VLOOKUP(EVID_HNOJENI!N2493,HNOJIVA_ALL!$A$2:$AE$3303,31,FALSE),"CHYBA")))),2)</f>
        <v>#N/A</v>
      </c>
      <c r="Q2493" s="51" t="e">
        <f>ROUND(VLOOKUP(EVID_HNOJENI!N2493,HNOJIVA_ALL!$A$2:$Z$3303,15,FALSE)*K2493*IF(L2493="t",10,IF(L2493="kg",0.01,IF(L2493="q",1,IF(L2493="l",0.01*VLOOKUP(EVID_HNOJENI!N2493,HNOJIVA_ALL!$A$2:$AE$3303,31,FALSE),"CHYBA")))),2)</f>
        <v>#N/A</v>
      </c>
      <c r="R2493" s="51" t="e">
        <f>ROUND(VLOOKUP(EVID_HNOJENI!N2493,HNOJIVA_ALL!$A$2:$Z$3303,16,FALSE)*K2493*IF(L2493="t",10,IF(L2493="kg",0.01,IF(L2493="q",1,IF(L2493="l",0.01*VLOOKUP(EVID_HNOJENI!N2493,HNOJIVA_ALL!$A$2:$AE$3303,31,FALSE),"CHYBA")))),2)</f>
        <v>#N/A</v>
      </c>
      <c r="S2493" s="51" t="e">
        <f>ROUND(VLOOKUP(EVID_HNOJENI!N2493,HNOJIVA_ALL!$A$2:$Z$3303,18,FALSE)*K2493*IF(L2493="t",10,IF(L2493="kg",0.01,IF(L2493="q",1,IF(L2493="l",0.01*VLOOKUP(EVID_HNOJENI!N2493,HNOJIVA_ALL!$A$2:$AE$3303,31,FALSE),"CHYBA")))),2)</f>
        <v>#N/A</v>
      </c>
      <c r="T2493" s="51" t="e">
        <f>ROUND(VLOOKUP(EVID_HNOJENI!N2493,HNOJIVA_ALL!$A$2:$Z$3303,17,FALSE)*K2493*IF(L2493="t",10,IF(L2493="kg",0.01,IF(L2493="q",1,IF(L2493="l",0.01*VLOOKUP(EVID_HNOJENI!N2493,HNOJIVA_ALL!$A$2:$AE$3303,31,FALSE),"CHYBA")))),2)</f>
        <v>#N/A</v>
      </c>
      <c r="U2493" s="51" t="e">
        <f>ROUND(VLOOKUP(EVID_HNOJENI!N2493,HNOJIVA_ALL!$A$2:$Z$3303,20,FALSE)*K2493*IF(L2493="t",10,IF(L2493="kg",0.01,IF(L2493="q",1,IF(L2493="l",0.01*VLOOKUP(EVID_HNOJENI!N2493,HNOJIVA_ALL!$A$2:$AE$3303,31,FALSE),"CHYBA")))),2)</f>
        <v>#N/A</v>
      </c>
    </row>
    <row r="2494" spans="1:21" x14ac:dyDescent="0.2">
      <c r="A2494" s="32"/>
      <c r="B2494" s="45" t="e">
        <f>VLOOKUP($A2494,EVID_OSEVU!$A$1:$M$4972,2,FALSE)</f>
        <v>#N/A</v>
      </c>
      <c r="C2494" s="45" t="e">
        <f>VLOOKUP($A2494,EVID_OSEVU!$A$1:$M$4972,3,FALSE)</f>
        <v>#N/A</v>
      </c>
      <c r="D2494" s="45" t="e">
        <f>VLOOKUP($A2494,EVID_OSEVU!$A$1:$M$4972,4,FALSE)</f>
        <v>#N/A</v>
      </c>
      <c r="E2494" s="45" t="e">
        <f>VLOOKUP($A2494,EVID_OSEVU!$A$1:$M$4972,7,FALSE)</f>
        <v>#N/A</v>
      </c>
      <c r="F2494" s="45" t="e">
        <f>VLOOKUP($A2494,EVID_OSEVU!$A$1:$M$4972,8,FALSE)</f>
        <v>#N/A</v>
      </c>
      <c r="G2494" s="45" t="e">
        <f>VLOOKUP($A2494,EVID_OSEVU!$A$1:$M$4972,11,FALSE)</f>
        <v>#N/A</v>
      </c>
      <c r="H2494" s="35"/>
      <c r="I2494" s="48"/>
      <c r="J2494" s="33" t="e">
        <f>VLOOKUP($A2494,EVID_OSEVU!$A$1:$M$4972,11,FALSE)</f>
        <v>#N/A</v>
      </c>
      <c r="K2494" s="39"/>
      <c r="L2494" s="49"/>
      <c r="M2494" s="89" t="e">
        <f t="shared" si="38"/>
        <v>#N/A</v>
      </c>
      <c r="N2494" s="50"/>
      <c r="O2494" s="37" t="e">
        <f>VLOOKUP(EVID_HNOJENI!N2494,HNOJIVA_ALL!$A$2:$Z$3303,4,FALSE)</f>
        <v>#N/A</v>
      </c>
      <c r="P2494" s="51" t="e">
        <f>ROUND(VLOOKUP(EVID_HNOJENI!N2494,HNOJIVA_ALL!$A$2:$Z$3303,14,FALSE)*K2494*IF(L2494="t",10,IF(L2494="kg",0.01,IF(L2494="q",1,IF(L2494="l",0.01*VLOOKUP(EVID_HNOJENI!N2494,HNOJIVA_ALL!$A$2:$AE$3303,31,FALSE),"CHYBA")))),2)</f>
        <v>#N/A</v>
      </c>
      <c r="Q2494" s="51" t="e">
        <f>ROUND(VLOOKUP(EVID_HNOJENI!N2494,HNOJIVA_ALL!$A$2:$Z$3303,15,FALSE)*K2494*IF(L2494="t",10,IF(L2494="kg",0.01,IF(L2494="q",1,IF(L2494="l",0.01*VLOOKUP(EVID_HNOJENI!N2494,HNOJIVA_ALL!$A$2:$AE$3303,31,FALSE),"CHYBA")))),2)</f>
        <v>#N/A</v>
      </c>
      <c r="R2494" s="51" t="e">
        <f>ROUND(VLOOKUP(EVID_HNOJENI!N2494,HNOJIVA_ALL!$A$2:$Z$3303,16,FALSE)*K2494*IF(L2494="t",10,IF(L2494="kg",0.01,IF(L2494="q",1,IF(L2494="l",0.01*VLOOKUP(EVID_HNOJENI!N2494,HNOJIVA_ALL!$A$2:$AE$3303,31,FALSE),"CHYBA")))),2)</f>
        <v>#N/A</v>
      </c>
      <c r="S2494" s="51" t="e">
        <f>ROUND(VLOOKUP(EVID_HNOJENI!N2494,HNOJIVA_ALL!$A$2:$Z$3303,18,FALSE)*K2494*IF(L2494="t",10,IF(L2494="kg",0.01,IF(L2494="q",1,IF(L2494="l",0.01*VLOOKUP(EVID_HNOJENI!N2494,HNOJIVA_ALL!$A$2:$AE$3303,31,FALSE),"CHYBA")))),2)</f>
        <v>#N/A</v>
      </c>
      <c r="T2494" s="51" t="e">
        <f>ROUND(VLOOKUP(EVID_HNOJENI!N2494,HNOJIVA_ALL!$A$2:$Z$3303,17,FALSE)*K2494*IF(L2494="t",10,IF(L2494="kg",0.01,IF(L2494="q",1,IF(L2494="l",0.01*VLOOKUP(EVID_HNOJENI!N2494,HNOJIVA_ALL!$A$2:$AE$3303,31,FALSE),"CHYBA")))),2)</f>
        <v>#N/A</v>
      </c>
      <c r="U2494" s="51" t="e">
        <f>ROUND(VLOOKUP(EVID_HNOJENI!N2494,HNOJIVA_ALL!$A$2:$Z$3303,20,FALSE)*K2494*IF(L2494="t",10,IF(L2494="kg",0.01,IF(L2494="q",1,IF(L2494="l",0.01*VLOOKUP(EVID_HNOJENI!N2494,HNOJIVA_ALL!$A$2:$AE$3303,31,FALSE),"CHYBA")))),2)</f>
        <v>#N/A</v>
      </c>
    </row>
    <row r="2495" spans="1:21" x14ac:dyDescent="0.2">
      <c r="A2495" s="32"/>
      <c r="B2495" s="45" t="e">
        <f>VLOOKUP($A2495,EVID_OSEVU!$A$1:$M$4972,2,FALSE)</f>
        <v>#N/A</v>
      </c>
      <c r="C2495" s="45" t="e">
        <f>VLOOKUP($A2495,EVID_OSEVU!$A$1:$M$4972,3,FALSE)</f>
        <v>#N/A</v>
      </c>
      <c r="D2495" s="45" t="e">
        <f>VLOOKUP($A2495,EVID_OSEVU!$A$1:$M$4972,4,FALSE)</f>
        <v>#N/A</v>
      </c>
      <c r="E2495" s="45" t="e">
        <f>VLOOKUP($A2495,EVID_OSEVU!$A$1:$M$4972,7,FALSE)</f>
        <v>#N/A</v>
      </c>
      <c r="F2495" s="45" t="e">
        <f>VLOOKUP($A2495,EVID_OSEVU!$A$1:$M$4972,8,FALSE)</f>
        <v>#N/A</v>
      </c>
      <c r="G2495" s="45" t="e">
        <f>VLOOKUP($A2495,EVID_OSEVU!$A$1:$M$4972,11,FALSE)</f>
        <v>#N/A</v>
      </c>
      <c r="H2495" s="35"/>
      <c r="I2495" s="48"/>
      <c r="J2495" s="33" t="e">
        <f>VLOOKUP($A2495,EVID_OSEVU!$A$1:$M$4972,11,FALSE)</f>
        <v>#N/A</v>
      </c>
      <c r="K2495" s="39"/>
      <c r="L2495" s="49"/>
      <c r="M2495" s="89" t="e">
        <f t="shared" si="38"/>
        <v>#N/A</v>
      </c>
      <c r="N2495" s="50"/>
      <c r="O2495" s="37" t="e">
        <f>VLOOKUP(EVID_HNOJENI!N2495,HNOJIVA_ALL!$A$2:$Z$3303,4,FALSE)</f>
        <v>#N/A</v>
      </c>
      <c r="P2495" s="51" t="e">
        <f>ROUND(VLOOKUP(EVID_HNOJENI!N2495,HNOJIVA_ALL!$A$2:$Z$3303,14,FALSE)*K2495*IF(L2495="t",10,IF(L2495="kg",0.01,IF(L2495="q",1,IF(L2495="l",0.01*VLOOKUP(EVID_HNOJENI!N2495,HNOJIVA_ALL!$A$2:$AE$3303,31,FALSE),"CHYBA")))),2)</f>
        <v>#N/A</v>
      </c>
      <c r="Q2495" s="51" t="e">
        <f>ROUND(VLOOKUP(EVID_HNOJENI!N2495,HNOJIVA_ALL!$A$2:$Z$3303,15,FALSE)*K2495*IF(L2495="t",10,IF(L2495="kg",0.01,IF(L2495="q",1,IF(L2495="l",0.01*VLOOKUP(EVID_HNOJENI!N2495,HNOJIVA_ALL!$A$2:$AE$3303,31,FALSE),"CHYBA")))),2)</f>
        <v>#N/A</v>
      </c>
      <c r="R2495" s="51" t="e">
        <f>ROUND(VLOOKUP(EVID_HNOJENI!N2495,HNOJIVA_ALL!$A$2:$Z$3303,16,FALSE)*K2495*IF(L2495="t",10,IF(L2495="kg",0.01,IF(L2495="q",1,IF(L2495="l",0.01*VLOOKUP(EVID_HNOJENI!N2495,HNOJIVA_ALL!$A$2:$AE$3303,31,FALSE),"CHYBA")))),2)</f>
        <v>#N/A</v>
      </c>
      <c r="S2495" s="51" t="e">
        <f>ROUND(VLOOKUP(EVID_HNOJENI!N2495,HNOJIVA_ALL!$A$2:$Z$3303,18,FALSE)*K2495*IF(L2495="t",10,IF(L2495="kg",0.01,IF(L2495="q",1,IF(L2495="l",0.01*VLOOKUP(EVID_HNOJENI!N2495,HNOJIVA_ALL!$A$2:$AE$3303,31,FALSE),"CHYBA")))),2)</f>
        <v>#N/A</v>
      </c>
      <c r="T2495" s="51" t="e">
        <f>ROUND(VLOOKUP(EVID_HNOJENI!N2495,HNOJIVA_ALL!$A$2:$Z$3303,17,FALSE)*K2495*IF(L2495="t",10,IF(L2495="kg",0.01,IF(L2495="q",1,IF(L2495="l",0.01*VLOOKUP(EVID_HNOJENI!N2495,HNOJIVA_ALL!$A$2:$AE$3303,31,FALSE),"CHYBA")))),2)</f>
        <v>#N/A</v>
      </c>
      <c r="U2495" s="51" t="e">
        <f>ROUND(VLOOKUP(EVID_HNOJENI!N2495,HNOJIVA_ALL!$A$2:$Z$3303,20,FALSE)*K2495*IF(L2495="t",10,IF(L2495="kg",0.01,IF(L2495="q",1,IF(L2495="l",0.01*VLOOKUP(EVID_HNOJENI!N2495,HNOJIVA_ALL!$A$2:$AE$3303,31,FALSE),"CHYBA")))),2)</f>
        <v>#N/A</v>
      </c>
    </row>
    <row r="2496" spans="1:21" x14ac:dyDescent="0.2">
      <c r="A2496" s="32"/>
      <c r="B2496" s="45" t="e">
        <f>VLOOKUP($A2496,EVID_OSEVU!$A$1:$M$4972,2,FALSE)</f>
        <v>#N/A</v>
      </c>
      <c r="C2496" s="45" t="e">
        <f>VLOOKUP($A2496,EVID_OSEVU!$A$1:$M$4972,3,FALSE)</f>
        <v>#N/A</v>
      </c>
      <c r="D2496" s="45" t="e">
        <f>VLOOKUP($A2496,EVID_OSEVU!$A$1:$M$4972,4,FALSE)</f>
        <v>#N/A</v>
      </c>
      <c r="E2496" s="45" t="e">
        <f>VLOOKUP($A2496,EVID_OSEVU!$A$1:$M$4972,7,FALSE)</f>
        <v>#N/A</v>
      </c>
      <c r="F2496" s="45" t="e">
        <f>VLOOKUP($A2496,EVID_OSEVU!$A$1:$M$4972,8,FALSE)</f>
        <v>#N/A</v>
      </c>
      <c r="G2496" s="45" t="e">
        <f>VLOOKUP($A2496,EVID_OSEVU!$A$1:$M$4972,11,FALSE)</f>
        <v>#N/A</v>
      </c>
      <c r="H2496" s="35"/>
      <c r="I2496" s="48"/>
      <c r="J2496" s="33" t="e">
        <f>VLOOKUP($A2496,EVID_OSEVU!$A$1:$M$4972,11,FALSE)</f>
        <v>#N/A</v>
      </c>
      <c r="K2496" s="39"/>
      <c r="L2496" s="49"/>
      <c r="M2496" s="89" t="e">
        <f t="shared" si="38"/>
        <v>#N/A</v>
      </c>
      <c r="N2496" s="50"/>
      <c r="O2496" s="37" t="e">
        <f>VLOOKUP(EVID_HNOJENI!N2496,HNOJIVA_ALL!$A$2:$Z$3303,4,FALSE)</f>
        <v>#N/A</v>
      </c>
      <c r="P2496" s="51" t="e">
        <f>ROUND(VLOOKUP(EVID_HNOJENI!N2496,HNOJIVA_ALL!$A$2:$Z$3303,14,FALSE)*K2496*IF(L2496="t",10,IF(L2496="kg",0.01,IF(L2496="q",1,IF(L2496="l",0.01*VLOOKUP(EVID_HNOJENI!N2496,HNOJIVA_ALL!$A$2:$AE$3303,31,FALSE),"CHYBA")))),2)</f>
        <v>#N/A</v>
      </c>
      <c r="Q2496" s="51" t="e">
        <f>ROUND(VLOOKUP(EVID_HNOJENI!N2496,HNOJIVA_ALL!$A$2:$Z$3303,15,FALSE)*K2496*IF(L2496="t",10,IF(L2496="kg",0.01,IF(L2496="q",1,IF(L2496="l",0.01*VLOOKUP(EVID_HNOJENI!N2496,HNOJIVA_ALL!$A$2:$AE$3303,31,FALSE),"CHYBA")))),2)</f>
        <v>#N/A</v>
      </c>
      <c r="R2496" s="51" t="e">
        <f>ROUND(VLOOKUP(EVID_HNOJENI!N2496,HNOJIVA_ALL!$A$2:$Z$3303,16,FALSE)*K2496*IF(L2496="t",10,IF(L2496="kg",0.01,IF(L2496="q",1,IF(L2496="l",0.01*VLOOKUP(EVID_HNOJENI!N2496,HNOJIVA_ALL!$A$2:$AE$3303,31,FALSE),"CHYBA")))),2)</f>
        <v>#N/A</v>
      </c>
      <c r="S2496" s="51" t="e">
        <f>ROUND(VLOOKUP(EVID_HNOJENI!N2496,HNOJIVA_ALL!$A$2:$Z$3303,18,FALSE)*K2496*IF(L2496="t",10,IF(L2496="kg",0.01,IF(L2496="q",1,IF(L2496="l",0.01*VLOOKUP(EVID_HNOJENI!N2496,HNOJIVA_ALL!$A$2:$AE$3303,31,FALSE),"CHYBA")))),2)</f>
        <v>#N/A</v>
      </c>
      <c r="T2496" s="51" t="e">
        <f>ROUND(VLOOKUP(EVID_HNOJENI!N2496,HNOJIVA_ALL!$A$2:$Z$3303,17,FALSE)*K2496*IF(L2496="t",10,IF(L2496="kg",0.01,IF(L2496="q",1,IF(L2496="l",0.01*VLOOKUP(EVID_HNOJENI!N2496,HNOJIVA_ALL!$A$2:$AE$3303,31,FALSE),"CHYBA")))),2)</f>
        <v>#N/A</v>
      </c>
      <c r="U2496" s="51" t="e">
        <f>ROUND(VLOOKUP(EVID_HNOJENI!N2496,HNOJIVA_ALL!$A$2:$Z$3303,20,FALSE)*K2496*IF(L2496="t",10,IF(L2496="kg",0.01,IF(L2496="q",1,IF(L2496="l",0.01*VLOOKUP(EVID_HNOJENI!N2496,HNOJIVA_ALL!$A$2:$AE$3303,31,FALSE),"CHYBA")))),2)</f>
        <v>#N/A</v>
      </c>
    </row>
    <row r="2497" spans="1:21" x14ac:dyDescent="0.2">
      <c r="A2497" s="32"/>
      <c r="B2497" s="45" t="e">
        <f>VLOOKUP($A2497,EVID_OSEVU!$A$1:$M$4972,2,FALSE)</f>
        <v>#N/A</v>
      </c>
      <c r="C2497" s="45" t="e">
        <f>VLOOKUP($A2497,EVID_OSEVU!$A$1:$M$4972,3,FALSE)</f>
        <v>#N/A</v>
      </c>
      <c r="D2497" s="45" t="e">
        <f>VLOOKUP($A2497,EVID_OSEVU!$A$1:$M$4972,4,FALSE)</f>
        <v>#N/A</v>
      </c>
      <c r="E2497" s="45" t="e">
        <f>VLOOKUP($A2497,EVID_OSEVU!$A$1:$M$4972,7,FALSE)</f>
        <v>#N/A</v>
      </c>
      <c r="F2497" s="45" t="e">
        <f>VLOOKUP($A2497,EVID_OSEVU!$A$1:$M$4972,8,FALSE)</f>
        <v>#N/A</v>
      </c>
      <c r="G2497" s="45" t="e">
        <f>VLOOKUP($A2497,EVID_OSEVU!$A$1:$M$4972,11,FALSE)</f>
        <v>#N/A</v>
      </c>
      <c r="H2497" s="35"/>
      <c r="I2497" s="48"/>
      <c r="J2497" s="33" t="e">
        <f>VLOOKUP($A2497,EVID_OSEVU!$A$1:$M$4972,11,FALSE)</f>
        <v>#N/A</v>
      </c>
      <c r="K2497" s="39"/>
      <c r="L2497" s="49"/>
      <c r="M2497" s="89" t="e">
        <f t="shared" si="38"/>
        <v>#N/A</v>
      </c>
      <c r="N2497" s="50"/>
      <c r="O2497" s="37" t="e">
        <f>VLOOKUP(EVID_HNOJENI!N2497,HNOJIVA_ALL!$A$2:$Z$3303,4,FALSE)</f>
        <v>#N/A</v>
      </c>
      <c r="P2497" s="51" t="e">
        <f>ROUND(VLOOKUP(EVID_HNOJENI!N2497,HNOJIVA_ALL!$A$2:$Z$3303,14,FALSE)*K2497*IF(L2497="t",10,IF(L2497="kg",0.01,IF(L2497="q",1,IF(L2497="l",0.01*VLOOKUP(EVID_HNOJENI!N2497,HNOJIVA_ALL!$A$2:$AE$3303,31,FALSE),"CHYBA")))),2)</f>
        <v>#N/A</v>
      </c>
      <c r="Q2497" s="51" t="e">
        <f>ROUND(VLOOKUP(EVID_HNOJENI!N2497,HNOJIVA_ALL!$A$2:$Z$3303,15,FALSE)*K2497*IF(L2497="t",10,IF(L2497="kg",0.01,IF(L2497="q",1,IF(L2497="l",0.01*VLOOKUP(EVID_HNOJENI!N2497,HNOJIVA_ALL!$A$2:$AE$3303,31,FALSE),"CHYBA")))),2)</f>
        <v>#N/A</v>
      </c>
      <c r="R2497" s="51" t="e">
        <f>ROUND(VLOOKUP(EVID_HNOJENI!N2497,HNOJIVA_ALL!$A$2:$Z$3303,16,FALSE)*K2497*IF(L2497="t",10,IF(L2497="kg",0.01,IF(L2497="q",1,IF(L2497="l",0.01*VLOOKUP(EVID_HNOJENI!N2497,HNOJIVA_ALL!$A$2:$AE$3303,31,FALSE),"CHYBA")))),2)</f>
        <v>#N/A</v>
      </c>
      <c r="S2497" s="51" t="e">
        <f>ROUND(VLOOKUP(EVID_HNOJENI!N2497,HNOJIVA_ALL!$A$2:$Z$3303,18,FALSE)*K2497*IF(L2497="t",10,IF(L2497="kg",0.01,IF(L2497="q",1,IF(L2497="l",0.01*VLOOKUP(EVID_HNOJENI!N2497,HNOJIVA_ALL!$A$2:$AE$3303,31,FALSE),"CHYBA")))),2)</f>
        <v>#N/A</v>
      </c>
      <c r="T2497" s="51" t="e">
        <f>ROUND(VLOOKUP(EVID_HNOJENI!N2497,HNOJIVA_ALL!$A$2:$Z$3303,17,FALSE)*K2497*IF(L2497="t",10,IF(L2497="kg",0.01,IF(L2497="q",1,IF(L2497="l",0.01*VLOOKUP(EVID_HNOJENI!N2497,HNOJIVA_ALL!$A$2:$AE$3303,31,FALSE),"CHYBA")))),2)</f>
        <v>#N/A</v>
      </c>
      <c r="U2497" s="51" t="e">
        <f>ROUND(VLOOKUP(EVID_HNOJENI!N2497,HNOJIVA_ALL!$A$2:$Z$3303,20,FALSE)*K2497*IF(L2497="t",10,IF(L2497="kg",0.01,IF(L2497="q",1,IF(L2497="l",0.01*VLOOKUP(EVID_HNOJENI!N2497,HNOJIVA_ALL!$A$2:$AE$3303,31,FALSE),"CHYBA")))),2)</f>
        <v>#N/A</v>
      </c>
    </row>
    <row r="2498" spans="1:21" x14ac:dyDescent="0.2">
      <c r="A2498" s="32"/>
      <c r="B2498" s="45" t="e">
        <f>VLOOKUP($A2498,EVID_OSEVU!$A$1:$M$4972,2,FALSE)</f>
        <v>#N/A</v>
      </c>
      <c r="C2498" s="45" t="e">
        <f>VLOOKUP($A2498,EVID_OSEVU!$A$1:$M$4972,3,FALSE)</f>
        <v>#N/A</v>
      </c>
      <c r="D2498" s="45" t="e">
        <f>VLOOKUP($A2498,EVID_OSEVU!$A$1:$M$4972,4,FALSE)</f>
        <v>#N/A</v>
      </c>
      <c r="E2498" s="45" t="e">
        <f>VLOOKUP($A2498,EVID_OSEVU!$A$1:$M$4972,7,FALSE)</f>
        <v>#N/A</v>
      </c>
      <c r="F2498" s="45" t="e">
        <f>VLOOKUP($A2498,EVID_OSEVU!$A$1:$M$4972,8,FALSE)</f>
        <v>#N/A</v>
      </c>
      <c r="G2498" s="45" t="e">
        <f>VLOOKUP($A2498,EVID_OSEVU!$A$1:$M$4972,11,FALSE)</f>
        <v>#N/A</v>
      </c>
      <c r="H2498" s="35"/>
      <c r="I2498" s="48"/>
      <c r="J2498" s="33" t="e">
        <f>VLOOKUP($A2498,EVID_OSEVU!$A$1:$M$4972,11,FALSE)</f>
        <v>#N/A</v>
      </c>
      <c r="K2498" s="39"/>
      <c r="L2498" s="49"/>
      <c r="M2498" s="89" t="e">
        <f t="shared" si="38"/>
        <v>#N/A</v>
      </c>
      <c r="N2498" s="50"/>
      <c r="O2498" s="37" t="e">
        <f>VLOOKUP(EVID_HNOJENI!N2498,HNOJIVA_ALL!$A$2:$Z$3303,4,FALSE)</f>
        <v>#N/A</v>
      </c>
      <c r="P2498" s="51" t="e">
        <f>ROUND(VLOOKUP(EVID_HNOJENI!N2498,HNOJIVA_ALL!$A$2:$Z$3303,14,FALSE)*K2498*IF(L2498="t",10,IF(L2498="kg",0.01,IF(L2498="q",1,IF(L2498="l",0.01*VLOOKUP(EVID_HNOJENI!N2498,HNOJIVA_ALL!$A$2:$AE$3303,31,FALSE),"CHYBA")))),2)</f>
        <v>#N/A</v>
      </c>
      <c r="Q2498" s="51" t="e">
        <f>ROUND(VLOOKUP(EVID_HNOJENI!N2498,HNOJIVA_ALL!$A$2:$Z$3303,15,FALSE)*K2498*IF(L2498="t",10,IF(L2498="kg",0.01,IF(L2498="q",1,IF(L2498="l",0.01*VLOOKUP(EVID_HNOJENI!N2498,HNOJIVA_ALL!$A$2:$AE$3303,31,FALSE),"CHYBA")))),2)</f>
        <v>#N/A</v>
      </c>
      <c r="R2498" s="51" t="e">
        <f>ROUND(VLOOKUP(EVID_HNOJENI!N2498,HNOJIVA_ALL!$A$2:$Z$3303,16,FALSE)*K2498*IF(L2498="t",10,IF(L2498="kg",0.01,IF(L2498="q",1,IF(L2498="l",0.01*VLOOKUP(EVID_HNOJENI!N2498,HNOJIVA_ALL!$A$2:$AE$3303,31,FALSE),"CHYBA")))),2)</f>
        <v>#N/A</v>
      </c>
      <c r="S2498" s="51" t="e">
        <f>ROUND(VLOOKUP(EVID_HNOJENI!N2498,HNOJIVA_ALL!$A$2:$Z$3303,18,FALSE)*K2498*IF(L2498="t",10,IF(L2498="kg",0.01,IF(L2498="q",1,IF(L2498="l",0.01*VLOOKUP(EVID_HNOJENI!N2498,HNOJIVA_ALL!$A$2:$AE$3303,31,FALSE),"CHYBA")))),2)</f>
        <v>#N/A</v>
      </c>
      <c r="T2498" s="51" t="e">
        <f>ROUND(VLOOKUP(EVID_HNOJENI!N2498,HNOJIVA_ALL!$A$2:$Z$3303,17,FALSE)*K2498*IF(L2498="t",10,IF(L2498="kg",0.01,IF(L2498="q",1,IF(L2498="l",0.01*VLOOKUP(EVID_HNOJENI!N2498,HNOJIVA_ALL!$A$2:$AE$3303,31,FALSE),"CHYBA")))),2)</f>
        <v>#N/A</v>
      </c>
      <c r="U2498" s="51" t="e">
        <f>ROUND(VLOOKUP(EVID_HNOJENI!N2498,HNOJIVA_ALL!$A$2:$Z$3303,20,FALSE)*K2498*IF(L2498="t",10,IF(L2498="kg",0.01,IF(L2498="q",1,IF(L2498="l",0.01*VLOOKUP(EVID_HNOJENI!N2498,HNOJIVA_ALL!$A$2:$AE$3303,31,FALSE),"CHYBA")))),2)</f>
        <v>#N/A</v>
      </c>
    </row>
    <row r="2499" spans="1:21" x14ac:dyDescent="0.2">
      <c r="A2499" s="32"/>
      <c r="B2499" s="45" t="e">
        <f>VLOOKUP($A2499,EVID_OSEVU!$A$1:$M$4972,2,FALSE)</f>
        <v>#N/A</v>
      </c>
      <c r="C2499" s="45" t="e">
        <f>VLOOKUP($A2499,EVID_OSEVU!$A$1:$M$4972,3,FALSE)</f>
        <v>#N/A</v>
      </c>
      <c r="D2499" s="45" t="e">
        <f>VLOOKUP($A2499,EVID_OSEVU!$A$1:$M$4972,4,FALSE)</f>
        <v>#N/A</v>
      </c>
      <c r="E2499" s="45" t="e">
        <f>VLOOKUP($A2499,EVID_OSEVU!$A$1:$M$4972,7,FALSE)</f>
        <v>#N/A</v>
      </c>
      <c r="F2499" s="45" t="e">
        <f>VLOOKUP($A2499,EVID_OSEVU!$A$1:$M$4972,8,FALSE)</f>
        <v>#N/A</v>
      </c>
      <c r="G2499" s="45" t="e">
        <f>VLOOKUP($A2499,EVID_OSEVU!$A$1:$M$4972,11,FALSE)</f>
        <v>#N/A</v>
      </c>
      <c r="H2499" s="35"/>
      <c r="I2499" s="48"/>
      <c r="J2499" s="33" t="e">
        <f>VLOOKUP($A2499,EVID_OSEVU!$A$1:$M$4972,11,FALSE)</f>
        <v>#N/A</v>
      </c>
      <c r="K2499" s="39"/>
      <c r="L2499" s="49"/>
      <c r="M2499" s="89" t="e">
        <f t="shared" si="38"/>
        <v>#N/A</v>
      </c>
      <c r="N2499" s="50"/>
      <c r="O2499" s="37" t="e">
        <f>VLOOKUP(EVID_HNOJENI!N2499,HNOJIVA_ALL!$A$2:$Z$3303,4,FALSE)</f>
        <v>#N/A</v>
      </c>
      <c r="P2499" s="51" t="e">
        <f>ROUND(VLOOKUP(EVID_HNOJENI!N2499,HNOJIVA_ALL!$A$2:$Z$3303,14,FALSE)*K2499*IF(L2499="t",10,IF(L2499="kg",0.01,IF(L2499="q",1,IF(L2499="l",0.01*VLOOKUP(EVID_HNOJENI!N2499,HNOJIVA_ALL!$A$2:$AE$3303,31,FALSE),"CHYBA")))),2)</f>
        <v>#N/A</v>
      </c>
      <c r="Q2499" s="51" t="e">
        <f>ROUND(VLOOKUP(EVID_HNOJENI!N2499,HNOJIVA_ALL!$A$2:$Z$3303,15,FALSE)*K2499*IF(L2499="t",10,IF(L2499="kg",0.01,IF(L2499="q",1,IF(L2499="l",0.01*VLOOKUP(EVID_HNOJENI!N2499,HNOJIVA_ALL!$A$2:$AE$3303,31,FALSE),"CHYBA")))),2)</f>
        <v>#N/A</v>
      </c>
      <c r="R2499" s="51" t="e">
        <f>ROUND(VLOOKUP(EVID_HNOJENI!N2499,HNOJIVA_ALL!$A$2:$Z$3303,16,FALSE)*K2499*IF(L2499="t",10,IF(L2499="kg",0.01,IF(L2499="q",1,IF(L2499="l",0.01*VLOOKUP(EVID_HNOJENI!N2499,HNOJIVA_ALL!$A$2:$AE$3303,31,FALSE),"CHYBA")))),2)</f>
        <v>#N/A</v>
      </c>
      <c r="S2499" s="51" t="e">
        <f>ROUND(VLOOKUP(EVID_HNOJENI!N2499,HNOJIVA_ALL!$A$2:$Z$3303,18,FALSE)*K2499*IF(L2499="t",10,IF(L2499="kg",0.01,IF(L2499="q",1,IF(L2499="l",0.01*VLOOKUP(EVID_HNOJENI!N2499,HNOJIVA_ALL!$A$2:$AE$3303,31,FALSE),"CHYBA")))),2)</f>
        <v>#N/A</v>
      </c>
      <c r="T2499" s="51" t="e">
        <f>ROUND(VLOOKUP(EVID_HNOJENI!N2499,HNOJIVA_ALL!$A$2:$Z$3303,17,FALSE)*K2499*IF(L2499="t",10,IF(L2499="kg",0.01,IF(L2499="q",1,IF(L2499="l",0.01*VLOOKUP(EVID_HNOJENI!N2499,HNOJIVA_ALL!$A$2:$AE$3303,31,FALSE),"CHYBA")))),2)</f>
        <v>#N/A</v>
      </c>
      <c r="U2499" s="51" t="e">
        <f>ROUND(VLOOKUP(EVID_HNOJENI!N2499,HNOJIVA_ALL!$A$2:$Z$3303,20,FALSE)*K2499*IF(L2499="t",10,IF(L2499="kg",0.01,IF(L2499="q",1,IF(L2499="l",0.01*VLOOKUP(EVID_HNOJENI!N2499,HNOJIVA_ALL!$A$2:$AE$3303,31,FALSE),"CHYBA")))),2)</f>
        <v>#N/A</v>
      </c>
    </row>
    <row r="2500" spans="1:21" x14ac:dyDescent="0.2">
      <c r="A2500" s="32"/>
      <c r="B2500" s="45" t="e">
        <f>VLOOKUP($A2500,EVID_OSEVU!$A$1:$M$4972,2,FALSE)</f>
        <v>#N/A</v>
      </c>
      <c r="C2500" s="45" t="e">
        <f>VLOOKUP($A2500,EVID_OSEVU!$A$1:$M$4972,3,FALSE)</f>
        <v>#N/A</v>
      </c>
      <c r="D2500" s="45" t="e">
        <f>VLOOKUP($A2500,EVID_OSEVU!$A$1:$M$4972,4,FALSE)</f>
        <v>#N/A</v>
      </c>
      <c r="E2500" s="45" t="e">
        <f>VLOOKUP($A2500,EVID_OSEVU!$A$1:$M$4972,7,FALSE)</f>
        <v>#N/A</v>
      </c>
      <c r="F2500" s="45" t="e">
        <f>VLOOKUP($A2500,EVID_OSEVU!$A$1:$M$4972,8,FALSE)</f>
        <v>#N/A</v>
      </c>
      <c r="G2500" s="45" t="e">
        <f>VLOOKUP($A2500,EVID_OSEVU!$A$1:$M$4972,11,FALSE)</f>
        <v>#N/A</v>
      </c>
      <c r="H2500" s="35"/>
      <c r="I2500" s="48"/>
      <c r="J2500" s="33" t="e">
        <f>VLOOKUP($A2500,EVID_OSEVU!$A$1:$M$4972,11,FALSE)</f>
        <v>#N/A</v>
      </c>
      <c r="K2500" s="39"/>
      <c r="L2500" s="49"/>
      <c r="M2500" s="89" t="e">
        <f t="shared" si="38"/>
        <v>#N/A</v>
      </c>
      <c r="N2500" s="50"/>
      <c r="O2500" s="37" t="e">
        <f>VLOOKUP(EVID_HNOJENI!N2500,HNOJIVA_ALL!$A$2:$Z$3303,4,FALSE)</f>
        <v>#N/A</v>
      </c>
      <c r="P2500" s="51" t="e">
        <f>ROUND(VLOOKUP(EVID_HNOJENI!N2500,HNOJIVA_ALL!$A$2:$Z$3303,14,FALSE)*K2500*IF(L2500="t",10,IF(L2500="kg",0.01,IF(L2500="q",1,IF(L2500="l",0.01*VLOOKUP(EVID_HNOJENI!N2500,HNOJIVA_ALL!$A$2:$AE$3303,31,FALSE),"CHYBA")))),2)</f>
        <v>#N/A</v>
      </c>
      <c r="Q2500" s="51" t="e">
        <f>ROUND(VLOOKUP(EVID_HNOJENI!N2500,HNOJIVA_ALL!$A$2:$Z$3303,15,FALSE)*K2500*IF(L2500="t",10,IF(L2500="kg",0.01,IF(L2500="q",1,IF(L2500="l",0.01*VLOOKUP(EVID_HNOJENI!N2500,HNOJIVA_ALL!$A$2:$AE$3303,31,FALSE),"CHYBA")))),2)</f>
        <v>#N/A</v>
      </c>
      <c r="R2500" s="51" t="e">
        <f>ROUND(VLOOKUP(EVID_HNOJENI!N2500,HNOJIVA_ALL!$A$2:$Z$3303,16,FALSE)*K2500*IF(L2500="t",10,IF(L2500="kg",0.01,IF(L2500="q",1,IF(L2500="l",0.01*VLOOKUP(EVID_HNOJENI!N2500,HNOJIVA_ALL!$A$2:$AE$3303,31,FALSE),"CHYBA")))),2)</f>
        <v>#N/A</v>
      </c>
      <c r="S2500" s="51" t="e">
        <f>ROUND(VLOOKUP(EVID_HNOJENI!N2500,HNOJIVA_ALL!$A$2:$Z$3303,18,FALSE)*K2500*IF(L2500="t",10,IF(L2500="kg",0.01,IF(L2500="q",1,IF(L2500="l",0.01*VLOOKUP(EVID_HNOJENI!N2500,HNOJIVA_ALL!$A$2:$AE$3303,31,FALSE),"CHYBA")))),2)</f>
        <v>#N/A</v>
      </c>
      <c r="T2500" s="51" t="e">
        <f>ROUND(VLOOKUP(EVID_HNOJENI!N2500,HNOJIVA_ALL!$A$2:$Z$3303,17,FALSE)*K2500*IF(L2500="t",10,IF(L2500="kg",0.01,IF(L2500="q",1,IF(L2500="l",0.01*VLOOKUP(EVID_HNOJENI!N2500,HNOJIVA_ALL!$A$2:$AE$3303,31,FALSE),"CHYBA")))),2)</f>
        <v>#N/A</v>
      </c>
      <c r="U2500" s="51" t="e">
        <f>ROUND(VLOOKUP(EVID_HNOJENI!N2500,HNOJIVA_ALL!$A$2:$Z$3303,20,FALSE)*K2500*IF(L2500="t",10,IF(L2500="kg",0.01,IF(L2500="q",1,IF(L2500="l",0.01*VLOOKUP(EVID_HNOJENI!N2500,HNOJIVA_ALL!$A$2:$AE$3303,31,FALSE),"CHYBA")))),2)</f>
        <v>#N/A</v>
      </c>
    </row>
  </sheetData>
  <sheetProtection sheet="1" objects="1" scenarios="1"/>
  <phoneticPr fontId="4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5AFBC0-5283-45DD-8FE5-A65AB819448F}">
          <x14:formula1>
            <xm:f>CIS_OST!$A$10:$A$14</xm:f>
          </x14:formula1>
          <xm:sqref>L3:L2500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DA26-11A1-413E-A516-04D9D7C2D27D}">
  <sheetPr>
    <tabColor theme="9" tint="0.59999389629810485"/>
  </sheetPr>
  <dimension ref="A1:T2491"/>
  <sheetViews>
    <sheetView workbookViewId="0">
      <selection activeCell="O24" sqref="O24"/>
    </sheetView>
  </sheetViews>
  <sheetFormatPr defaultRowHeight="12.75" x14ac:dyDescent="0.2"/>
  <cols>
    <col min="1" max="1" width="9.140625" style="14"/>
    <col min="2" max="2" width="10" style="16" bestFit="1" customWidth="1"/>
    <col min="3" max="3" width="9.85546875" style="16" bestFit="1" customWidth="1"/>
    <col min="4" max="4" width="14.28515625" style="46" bestFit="1" customWidth="1"/>
    <col min="5" max="5" width="18.85546875" style="55" customWidth="1"/>
    <col min="6" max="6" width="21.7109375" style="55" customWidth="1"/>
    <col min="7" max="7" width="17.28515625" style="55" customWidth="1"/>
    <col min="8" max="8" width="12.140625" style="46" customWidth="1"/>
    <col min="9" max="9" width="17" style="46" customWidth="1"/>
    <col min="10" max="10" width="19" style="59" customWidth="1"/>
    <col min="11" max="11" width="13.42578125" style="55" customWidth="1"/>
    <col min="12" max="12" width="14.140625" style="46" customWidth="1"/>
    <col min="13" max="13" width="15.7109375" style="55" customWidth="1"/>
    <col min="14" max="14" width="9.5703125" style="46" customWidth="1"/>
    <col min="15" max="15" width="20.5703125" style="46" customWidth="1"/>
    <col min="16" max="16" width="19.28515625" style="46" customWidth="1"/>
    <col min="17" max="17" width="10.42578125" style="46" customWidth="1"/>
    <col min="18" max="18" width="13.42578125" style="46" customWidth="1"/>
    <col min="19" max="19" width="13.7109375" style="46" customWidth="1"/>
  </cols>
  <sheetData>
    <row r="1" spans="1:20" x14ac:dyDescent="0.2">
      <c r="A1" s="20" t="s">
        <v>7850</v>
      </c>
      <c r="B1" s="24" t="s">
        <v>0</v>
      </c>
      <c r="C1" s="24" t="s">
        <v>1</v>
      </c>
      <c r="D1" s="43" t="s">
        <v>7864</v>
      </c>
      <c r="E1" s="21" t="s">
        <v>7772</v>
      </c>
      <c r="F1" s="21" t="s">
        <v>7771</v>
      </c>
      <c r="G1" s="21" t="s">
        <v>7825</v>
      </c>
      <c r="H1" s="43" t="s">
        <v>7767</v>
      </c>
      <c r="I1" s="43" t="s">
        <v>7866</v>
      </c>
      <c r="J1" s="56" t="s">
        <v>7842</v>
      </c>
      <c r="K1" s="21" t="s">
        <v>7763</v>
      </c>
      <c r="L1" s="43" t="s">
        <v>7764</v>
      </c>
      <c r="M1" s="21" t="s">
        <v>7871</v>
      </c>
      <c r="N1" s="43" t="s">
        <v>7765</v>
      </c>
      <c r="O1" s="43" t="s">
        <v>7766</v>
      </c>
      <c r="P1" s="43" t="s">
        <v>7841</v>
      </c>
      <c r="Q1" s="43" t="s">
        <v>36</v>
      </c>
      <c r="R1" s="43" t="s">
        <v>37</v>
      </c>
      <c r="S1" s="43" t="s">
        <v>38</v>
      </c>
    </row>
    <row r="2" spans="1:20" s="3" customFormat="1" x14ac:dyDescent="0.2">
      <c r="A2" s="20" t="s">
        <v>42</v>
      </c>
      <c r="B2" s="29" t="s">
        <v>43</v>
      </c>
      <c r="C2" s="29" t="s">
        <v>44</v>
      </c>
      <c r="D2" s="44" t="s">
        <v>45</v>
      </c>
      <c r="E2" s="20" t="s">
        <v>8</v>
      </c>
      <c r="F2" s="20" t="s">
        <v>46</v>
      </c>
      <c r="G2" s="20" t="s">
        <v>47</v>
      </c>
      <c r="H2" s="44" t="s">
        <v>53</v>
      </c>
      <c r="I2" s="44" t="s">
        <v>48</v>
      </c>
      <c r="J2" s="57" t="s">
        <v>49</v>
      </c>
      <c r="K2" s="20" t="s">
        <v>50</v>
      </c>
      <c r="L2" s="44" t="s">
        <v>51</v>
      </c>
      <c r="M2" s="20" t="s">
        <v>52</v>
      </c>
      <c r="N2" s="44" t="s">
        <v>4</v>
      </c>
      <c r="O2" s="44" t="s">
        <v>54</v>
      </c>
      <c r="P2" s="44" t="s">
        <v>55</v>
      </c>
      <c r="Q2" s="44" t="s">
        <v>56</v>
      </c>
      <c r="R2" s="44" t="s">
        <v>7</v>
      </c>
      <c r="S2" s="44" t="s">
        <v>7869</v>
      </c>
      <c r="T2" s="2"/>
    </row>
    <row r="3" spans="1:20" x14ac:dyDescent="0.2">
      <c r="A3" s="32"/>
      <c r="B3" s="37" t="e">
        <f>VLOOKUP($A3,EVID_OSEVU!$A$1:$M$4972,2,FALSE)</f>
        <v>#N/A</v>
      </c>
      <c r="C3" s="37" t="e">
        <f>VLOOKUP($A3,EVID_OSEVU!$A$1:$M$4972,3,FALSE)</f>
        <v>#N/A</v>
      </c>
      <c r="D3" s="45" t="e">
        <f>VLOOKUP($A3,EVID_OSEVU!$A$1:$M$4972,4,FALSE)</f>
        <v>#N/A</v>
      </c>
      <c r="E3" s="35"/>
      <c r="F3" s="53"/>
      <c r="G3" s="32"/>
      <c r="H3" s="45" t="e">
        <f>VLOOKUP(G3,Export7[#All],2,FALSE)</f>
        <v>#N/A</v>
      </c>
      <c r="I3" s="45" t="e">
        <f>VLOOKUP($A3,EVID_OSEVU!$A$1:$M$4972,10,FALSE)</f>
        <v>#N/A</v>
      </c>
      <c r="J3" s="58" t="e">
        <f>VLOOKUP($A3,EVID_OSEVU!$A$1:$M$4972,11,FALSE)</f>
        <v>#N/A</v>
      </c>
      <c r="K3" s="33"/>
      <c r="L3" s="45" t="e">
        <f>VLOOKUP(EVID_PASTVY!H3,KATEGORIE_ZVIRAT!$B$2:$M$31,6,FALSE)*K3</f>
        <v>#N/A</v>
      </c>
      <c r="M3" s="33">
        <v>24</v>
      </c>
      <c r="N3" s="45" t="e">
        <f>VLOOKUP(EVID_PASTVY!$H3,KATEGORIE_ZVIRAT!$B$2:$M$31,8,FALSE)</f>
        <v>#N/A</v>
      </c>
      <c r="O3" s="45" t="e">
        <f>VLOOKUP(EVID_PASTVY!$H3,KATEGORIE_ZVIRAT!$B$2:$M$31,9,FALSE)</f>
        <v>#N/A</v>
      </c>
      <c r="P3" s="54" t="e">
        <f>VLOOKUP(EVID_PASTVY!$H3,KATEGORIE_ZVIRAT!$B$2:$M$31,7,FALSE)*L3/1000*M3/24*(F3-E3+1)/J3</f>
        <v>#N/A</v>
      </c>
      <c r="Q3" s="52" t="e">
        <f>VLOOKUP(EVID_PASTVY!$H3,KATEGORIE_ZVIRAT!$B$2:$M$31,10,FALSE)*P3*10</f>
        <v>#N/A</v>
      </c>
      <c r="R3" s="52" t="e">
        <f>VLOOKUP(EVID_PASTVY!$H3,KATEGORIE_ZVIRAT!$B$2:$M$31,11,FALSE)*P3*10</f>
        <v>#N/A</v>
      </c>
      <c r="S3" s="52" t="e">
        <f>VLOOKUP(EVID_PASTVY!$H3,KATEGORIE_ZVIRAT!$B$2:$M$31,12,FALSE)*P3*10</f>
        <v>#N/A</v>
      </c>
    </row>
    <row r="4" spans="1:20" x14ac:dyDescent="0.2">
      <c r="A4" s="32"/>
      <c r="B4" s="37" t="e">
        <f>VLOOKUP($A4,EVID_OSEVU!$A$1:$M$4972,2,FALSE)</f>
        <v>#N/A</v>
      </c>
      <c r="C4" s="37" t="e">
        <f>VLOOKUP($A4,EVID_OSEVU!$A$1:$M$4972,3,FALSE)</f>
        <v>#N/A</v>
      </c>
      <c r="D4" s="45" t="e">
        <f>VLOOKUP($A4,EVID_OSEVU!$A$1:$M$4972,4,FALSE)</f>
        <v>#N/A</v>
      </c>
      <c r="E4" s="35"/>
      <c r="F4" s="53"/>
      <c r="G4" s="32"/>
      <c r="H4" s="45" t="e">
        <f>VLOOKUP(G4,Export7[#All],2,FALSE)</f>
        <v>#N/A</v>
      </c>
      <c r="I4" s="45" t="e">
        <f>VLOOKUP($A4,EVID_OSEVU!$A$1:$M$4972,10,FALSE)</f>
        <v>#N/A</v>
      </c>
      <c r="J4" s="58" t="e">
        <f>VLOOKUP($A4,EVID_OSEVU!$A$1:$M$4972,11,FALSE)</f>
        <v>#N/A</v>
      </c>
      <c r="K4" s="33"/>
      <c r="L4" s="45" t="e">
        <f>VLOOKUP(EVID_PASTVY!H4,KATEGORIE_ZVIRAT!$B$2:$M$31,6,FALSE)*K4</f>
        <v>#N/A</v>
      </c>
      <c r="M4" s="33">
        <v>24</v>
      </c>
      <c r="N4" s="45" t="e">
        <f>VLOOKUP(EVID_PASTVY!$H4,KATEGORIE_ZVIRAT!$B$2:$M$31,8,FALSE)</f>
        <v>#N/A</v>
      </c>
      <c r="O4" s="45" t="e">
        <f>VLOOKUP(EVID_PASTVY!$H4,KATEGORIE_ZVIRAT!$B$2:$M$31,9,FALSE)</f>
        <v>#N/A</v>
      </c>
      <c r="P4" s="54" t="e">
        <f>VLOOKUP(EVID_PASTVY!$H4,KATEGORIE_ZVIRAT!$B$2:$M$31,7,FALSE)*L4/1000*M4/24*(F4-E4+1)/J4</f>
        <v>#N/A</v>
      </c>
      <c r="Q4" s="52" t="e">
        <f>VLOOKUP(EVID_PASTVY!$H4,KATEGORIE_ZVIRAT!$B$2:$M$31,10,FALSE)*P4*10</f>
        <v>#N/A</v>
      </c>
      <c r="R4" s="52" t="e">
        <f>VLOOKUP(EVID_PASTVY!$H4,KATEGORIE_ZVIRAT!$B$2:$M$31,11,FALSE)*P4*10</f>
        <v>#N/A</v>
      </c>
      <c r="S4" s="52" t="e">
        <f>VLOOKUP(EVID_PASTVY!$H4,KATEGORIE_ZVIRAT!$B$2:$M$31,12,FALSE)*P4*10</f>
        <v>#N/A</v>
      </c>
    </row>
    <row r="5" spans="1:20" x14ac:dyDescent="0.2">
      <c r="A5" s="32"/>
      <c r="B5" s="37" t="e">
        <f>VLOOKUP($A5,EVID_OSEVU!$A$1:$M$4972,2,FALSE)</f>
        <v>#N/A</v>
      </c>
      <c r="C5" s="37" t="e">
        <f>VLOOKUP($A5,EVID_OSEVU!$A$1:$M$4972,3,FALSE)</f>
        <v>#N/A</v>
      </c>
      <c r="D5" s="45" t="e">
        <f>VLOOKUP($A5,EVID_OSEVU!$A$1:$M$4972,4,FALSE)</f>
        <v>#N/A</v>
      </c>
      <c r="E5" s="35"/>
      <c r="F5" s="53"/>
      <c r="G5" s="32"/>
      <c r="H5" s="45" t="e">
        <f>VLOOKUP(G5,Export7[#All],2,FALSE)</f>
        <v>#N/A</v>
      </c>
      <c r="I5" s="45" t="e">
        <f>VLOOKUP($A5,EVID_OSEVU!$A$1:$M$4972,10,FALSE)</f>
        <v>#N/A</v>
      </c>
      <c r="J5" s="58" t="e">
        <f>VLOOKUP($A5,EVID_OSEVU!$A$1:$M$4972,11,FALSE)</f>
        <v>#N/A</v>
      </c>
      <c r="K5" s="33"/>
      <c r="L5" s="45" t="e">
        <f>VLOOKUP(EVID_PASTVY!H5,KATEGORIE_ZVIRAT!$B$2:$M$31,6,FALSE)*K5</f>
        <v>#N/A</v>
      </c>
      <c r="M5" s="33">
        <v>24</v>
      </c>
      <c r="N5" s="45" t="e">
        <f>VLOOKUP(EVID_PASTVY!$H5,KATEGORIE_ZVIRAT!$B$2:$M$31,8,FALSE)</f>
        <v>#N/A</v>
      </c>
      <c r="O5" s="45" t="e">
        <f>VLOOKUP(EVID_PASTVY!$H5,KATEGORIE_ZVIRAT!$B$2:$M$31,9,FALSE)</f>
        <v>#N/A</v>
      </c>
      <c r="P5" s="54" t="e">
        <f>VLOOKUP(EVID_PASTVY!$H5,KATEGORIE_ZVIRAT!$B$2:$M$31,7,FALSE)*L5/1000*M5/24*(F5-E5+1)/J5</f>
        <v>#N/A</v>
      </c>
      <c r="Q5" s="52" t="e">
        <f>VLOOKUP(EVID_PASTVY!$H5,KATEGORIE_ZVIRAT!$B$2:$M$31,10,FALSE)*P5*10</f>
        <v>#N/A</v>
      </c>
      <c r="R5" s="52" t="e">
        <f>VLOOKUP(EVID_PASTVY!$H5,KATEGORIE_ZVIRAT!$B$2:$M$31,11,FALSE)*P5*10</f>
        <v>#N/A</v>
      </c>
      <c r="S5" s="52" t="e">
        <f>VLOOKUP(EVID_PASTVY!$H5,KATEGORIE_ZVIRAT!$B$2:$M$31,12,FALSE)*P5*10</f>
        <v>#N/A</v>
      </c>
    </row>
    <row r="6" spans="1:20" x14ac:dyDescent="0.2">
      <c r="A6" s="32"/>
      <c r="B6" s="37" t="e">
        <f>VLOOKUP($A6,EVID_OSEVU!$A$1:$M$4972,2,FALSE)</f>
        <v>#N/A</v>
      </c>
      <c r="C6" s="37" t="e">
        <f>VLOOKUP($A6,EVID_OSEVU!$A$1:$M$4972,3,FALSE)</f>
        <v>#N/A</v>
      </c>
      <c r="D6" s="45" t="e">
        <f>VLOOKUP($A6,EVID_OSEVU!$A$1:$M$4972,4,FALSE)</f>
        <v>#N/A</v>
      </c>
      <c r="E6" s="35"/>
      <c r="F6" s="53"/>
      <c r="G6" s="32"/>
      <c r="H6" s="45" t="e">
        <f>VLOOKUP(G6,Export7[#All],2,FALSE)</f>
        <v>#N/A</v>
      </c>
      <c r="I6" s="45" t="e">
        <f>VLOOKUP($A6,EVID_OSEVU!$A$1:$M$4972,10,FALSE)</f>
        <v>#N/A</v>
      </c>
      <c r="J6" s="58" t="e">
        <f>VLOOKUP($A6,EVID_OSEVU!$A$1:$M$4972,11,FALSE)</f>
        <v>#N/A</v>
      </c>
      <c r="K6" s="33"/>
      <c r="L6" s="45" t="e">
        <f>VLOOKUP(EVID_PASTVY!H6,KATEGORIE_ZVIRAT!$B$2:$M$31,6,FALSE)*K6</f>
        <v>#N/A</v>
      </c>
      <c r="M6" s="33">
        <v>24</v>
      </c>
      <c r="N6" s="45" t="e">
        <f>VLOOKUP(EVID_PASTVY!$H6,KATEGORIE_ZVIRAT!$B$2:$M$31,8,FALSE)</f>
        <v>#N/A</v>
      </c>
      <c r="O6" s="45" t="e">
        <f>VLOOKUP(EVID_PASTVY!$H6,KATEGORIE_ZVIRAT!$B$2:$M$31,9,FALSE)</f>
        <v>#N/A</v>
      </c>
      <c r="P6" s="54" t="e">
        <f>VLOOKUP(EVID_PASTVY!$H6,KATEGORIE_ZVIRAT!$B$2:$M$31,7,FALSE)*L6/1000*M6/24*(F6-E6+1)/J6</f>
        <v>#N/A</v>
      </c>
      <c r="Q6" s="52" t="e">
        <f>VLOOKUP(EVID_PASTVY!$H6,KATEGORIE_ZVIRAT!$B$2:$M$31,10,FALSE)*P6*10</f>
        <v>#N/A</v>
      </c>
      <c r="R6" s="52" t="e">
        <f>VLOOKUP(EVID_PASTVY!$H6,KATEGORIE_ZVIRAT!$B$2:$M$31,11,FALSE)*P6*10</f>
        <v>#N/A</v>
      </c>
      <c r="S6" s="52" t="e">
        <f>VLOOKUP(EVID_PASTVY!$H6,KATEGORIE_ZVIRAT!$B$2:$M$31,12,FALSE)*P6*10</f>
        <v>#N/A</v>
      </c>
    </row>
    <row r="7" spans="1:20" x14ac:dyDescent="0.2">
      <c r="A7" s="32"/>
      <c r="B7" s="37" t="e">
        <f>VLOOKUP($A7,EVID_OSEVU!$A$1:$M$4972,2,FALSE)</f>
        <v>#N/A</v>
      </c>
      <c r="C7" s="37" t="e">
        <f>VLOOKUP($A7,EVID_OSEVU!$A$1:$M$4972,3,FALSE)</f>
        <v>#N/A</v>
      </c>
      <c r="D7" s="45" t="e">
        <f>VLOOKUP($A7,EVID_OSEVU!$A$1:$M$4972,4,FALSE)</f>
        <v>#N/A</v>
      </c>
      <c r="E7" s="35"/>
      <c r="F7" s="53"/>
      <c r="G7" s="32"/>
      <c r="H7" s="45" t="e">
        <f>VLOOKUP(G7,Export7[#All],2,FALSE)</f>
        <v>#N/A</v>
      </c>
      <c r="I7" s="45" t="e">
        <f>VLOOKUP($A7,EVID_OSEVU!$A$1:$M$4972,10,FALSE)</f>
        <v>#N/A</v>
      </c>
      <c r="J7" s="58" t="e">
        <f>VLOOKUP($A7,EVID_OSEVU!$A$1:$M$4972,11,FALSE)</f>
        <v>#N/A</v>
      </c>
      <c r="K7" s="33"/>
      <c r="L7" s="45" t="e">
        <f>VLOOKUP(EVID_PASTVY!H7,KATEGORIE_ZVIRAT!$B$2:$M$31,6,FALSE)*K7</f>
        <v>#N/A</v>
      </c>
      <c r="M7" s="33">
        <v>24</v>
      </c>
      <c r="N7" s="45" t="e">
        <f>VLOOKUP(EVID_PASTVY!$H7,KATEGORIE_ZVIRAT!$B$2:$M$31,8,FALSE)</f>
        <v>#N/A</v>
      </c>
      <c r="O7" s="45" t="e">
        <f>VLOOKUP(EVID_PASTVY!$H7,KATEGORIE_ZVIRAT!$B$2:$M$31,9,FALSE)</f>
        <v>#N/A</v>
      </c>
      <c r="P7" s="54" t="e">
        <f>VLOOKUP(EVID_PASTVY!$H7,KATEGORIE_ZVIRAT!$B$2:$M$31,7,FALSE)*L7/1000*M7/24*(F7-E7+1)/J7</f>
        <v>#N/A</v>
      </c>
      <c r="Q7" s="52" t="e">
        <f>VLOOKUP(EVID_PASTVY!$H7,KATEGORIE_ZVIRAT!$B$2:$M$31,10,FALSE)*P7*10</f>
        <v>#N/A</v>
      </c>
      <c r="R7" s="52" t="e">
        <f>VLOOKUP(EVID_PASTVY!$H7,KATEGORIE_ZVIRAT!$B$2:$M$31,11,FALSE)*P7*10</f>
        <v>#N/A</v>
      </c>
      <c r="S7" s="52" t="e">
        <f>VLOOKUP(EVID_PASTVY!$H7,KATEGORIE_ZVIRAT!$B$2:$M$31,12,FALSE)*P7*10</f>
        <v>#N/A</v>
      </c>
    </row>
    <row r="8" spans="1:20" x14ac:dyDescent="0.2">
      <c r="A8" s="32"/>
      <c r="B8" s="37" t="e">
        <f>VLOOKUP($A8,EVID_OSEVU!$A$1:$M$4972,2,FALSE)</f>
        <v>#N/A</v>
      </c>
      <c r="C8" s="37" t="e">
        <f>VLOOKUP($A8,EVID_OSEVU!$A$1:$M$4972,3,FALSE)</f>
        <v>#N/A</v>
      </c>
      <c r="D8" s="45" t="e">
        <f>VLOOKUP($A8,EVID_OSEVU!$A$1:$M$4972,4,FALSE)</f>
        <v>#N/A</v>
      </c>
      <c r="E8" s="35"/>
      <c r="F8" s="53"/>
      <c r="G8" s="32"/>
      <c r="H8" s="45" t="e">
        <f>VLOOKUP(G8,Export7[#All],2,FALSE)</f>
        <v>#N/A</v>
      </c>
      <c r="I8" s="45" t="e">
        <f>VLOOKUP($A8,EVID_OSEVU!$A$1:$M$4972,10,FALSE)</f>
        <v>#N/A</v>
      </c>
      <c r="J8" s="58" t="e">
        <f>VLOOKUP($A8,EVID_OSEVU!$A$1:$M$4972,11,FALSE)</f>
        <v>#N/A</v>
      </c>
      <c r="K8" s="33"/>
      <c r="L8" s="45" t="e">
        <f>VLOOKUP(EVID_PASTVY!H8,KATEGORIE_ZVIRAT!$B$2:$M$31,6,FALSE)*K8</f>
        <v>#N/A</v>
      </c>
      <c r="M8" s="33">
        <v>24</v>
      </c>
      <c r="N8" s="45" t="e">
        <f>VLOOKUP(EVID_PASTVY!$H8,KATEGORIE_ZVIRAT!$B$2:$M$31,8,FALSE)</f>
        <v>#N/A</v>
      </c>
      <c r="O8" s="45" t="e">
        <f>VLOOKUP(EVID_PASTVY!$H8,KATEGORIE_ZVIRAT!$B$2:$M$31,9,FALSE)</f>
        <v>#N/A</v>
      </c>
      <c r="P8" s="54" t="e">
        <f>VLOOKUP(EVID_PASTVY!$H8,KATEGORIE_ZVIRAT!$B$2:$M$31,7,FALSE)*L8/1000*M8/24*(F8-E8+1)/J8</f>
        <v>#N/A</v>
      </c>
      <c r="Q8" s="52" t="e">
        <f>VLOOKUP(EVID_PASTVY!$H8,KATEGORIE_ZVIRAT!$B$2:$M$31,10,FALSE)*P8*10</f>
        <v>#N/A</v>
      </c>
      <c r="R8" s="52" t="e">
        <f>VLOOKUP(EVID_PASTVY!$H8,KATEGORIE_ZVIRAT!$B$2:$M$31,11,FALSE)*P8*10</f>
        <v>#N/A</v>
      </c>
      <c r="S8" s="52" t="e">
        <f>VLOOKUP(EVID_PASTVY!$H8,KATEGORIE_ZVIRAT!$B$2:$M$31,12,FALSE)*P8*10</f>
        <v>#N/A</v>
      </c>
    </row>
    <row r="9" spans="1:20" x14ac:dyDescent="0.2">
      <c r="A9" s="32"/>
      <c r="B9" s="37" t="e">
        <f>VLOOKUP($A9,EVID_OSEVU!$A$1:$M$4972,2,FALSE)</f>
        <v>#N/A</v>
      </c>
      <c r="C9" s="37" t="e">
        <f>VLOOKUP($A9,EVID_OSEVU!$A$1:$M$4972,3,FALSE)</f>
        <v>#N/A</v>
      </c>
      <c r="D9" s="45" t="e">
        <f>VLOOKUP($A9,EVID_OSEVU!$A$1:$M$4972,4,FALSE)</f>
        <v>#N/A</v>
      </c>
      <c r="E9" s="35"/>
      <c r="F9" s="53"/>
      <c r="G9" s="32"/>
      <c r="H9" s="45" t="e">
        <f>VLOOKUP(G9,Export7[#All],2,FALSE)</f>
        <v>#N/A</v>
      </c>
      <c r="I9" s="45" t="e">
        <f>VLOOKUP($A9,EVID_OSEVU!$A$1:$M$4972,10,FALSE)</f>
        <v>#N/A</v>
      </c>
      <c r="J9" s="58" t="e">
        <f>VLOOKUP($A9,EVID_OSEVU!$A$1:$M$4972,11,FALSE)</f>
        <v>#N/A</v>
      </c>
      <c r="K9" s="33"/>
      <c r="L9" s="45" t="e">
        <f>VLOOKUP(EVID_PASTVY!H9,KATEGORIE_ZVIRAT!$B$2:$M$31,6,FALSE)*K9</f>
        <v>#N/A</v>
      </c>
      <c r="M9" s="33">
        <v>24</v>
      </c>
      <c r="N9" s="45" t="e">
        <f>VLOOKUP(EVID_PASTVY!$H9,KATEGORIE_ZVIRAT!$B$2:$M$31,8,FALSE)</f>
        <v>#N/A</v>
      </c>
      <c r="O9" s="45" t="e">
        <f>VLOOKUP(EVID_PASTVY!$H9,KATEGORIE_ZVIRAT!$B$2:$M$31,9,FALSE)</f>
        <v>#N/A</v>
      </c>
      <c r="P9" s="54" t="e">
        <f>VLOOKUP(EVID_PASTVY!$H9,KATEGORIE_ZVIRAT!$B$2:$M$31,7,FALSE)*L9/1000*M9/24*(F9-E9+1)/J9</f>
        <v>#N/A</v>
      </c>
      <c r="Q9" s="52" t="e">
        <f>VLOOKUP(EVID_PASTVY!$H9,KATEGORIE_ZVIRAT!$B$2:$M$31,10,FALSE)*P9*10</f>
        <v>#N/A</v>
      </c>
      <c r="R9" s="52" t="e">
        <f>VLOOKUP(EVID_PASTVY!$H9,KATEGORIE_ZVIRAT!$B$2:$M$31,11,FALSE)*P9*10</f>
        <v>#N/A</v>
      </c>
      <c r="S9" s="52" t="e">
        <f>VLOOKUP(EVID_PASTVY!$H9,KATEGORIE_ZVIRAT!$B$2:$M$31,12,FALSE)*P9*10</f>
        <v>#N/A</v>
      </c>
    </row>
    <row r="10" spans="1:20" x14ac:dyDescent="0.2">
      <c r="A10" s="32"/>
      <c r="B10" s="37" t="e">
        <f>VLOOKUP($A10,EVID_OSEVU!$A$1:$M$4972,2,FALSE)</f>
        <v>#N/A</v>
      </c>
      <c r="C10" s="37" t="e">
        <f>VLOOKUP($A10,EVID_OSEVU!$A$1:$M$4972,3,FALSE)</f>
        <v>#N/A</v>
      </c>
      <c r="D10" s="45" t="e">
        <f>VLOOKUP($A10,EVID_OSEVU!$A$1:$M$4972,4,FALSE)</f>
        <v>#N/A</v>
      </c>
      <c r="E10" s="35"/>
      <c r="F10" s="53"/>
      <c r="G10" s="32"/>
      <c r="H10" s="45" t="e">
        <f>VLOOKUP(G10,Export7[#All],2,FALSE)</f>
        <v>#N/A</v>
      </c>
      <c r="I10" s="45" t="e">
        <f>VLOOKUP($A10,EVID_OSEVU!$A$1:$M$4972,10,FALSE)</f>
        <v>#N/A</v>
      </c>
      <c r="J10" s="58" t="e">
        <f>VLOOKUP($A10,EVID_OSEVU!$A$1:$M$4972,11,FALSE)</f>
        <v>#N/A</v>
      </c>
      <c r="K10" s="33"/>
      <c r="L10" s="45" t="e">
        <f>VLOOKUP(EVID_PASTVY!H10,KATEGORIE_ZVIRAT!$B$2:$M$31,6,FALSE)*K10</f>
        <v>#N/A</v>
      </c>
      <c r="M10" s="33">
        <v>24</v>
      </c>
      <c r="N10" s="45" t="e">
        <f>VLOOKUP(EVID_PASTVY!$H10,KATEGORIE_ZVIRAT!$B$2:$M$31,8,FALSE)</f>
        <v>#N/A</v>
      </c>
      <c r="O10" s="45" t="e">
        <f>VLOOKUP(EVID_PASTVY!$H10,KATEGORIE_ZVIRAT!$B$2:$M$31,9,FALSE)</f>
        <v>#N/A</v>
      </c>
      <c r="P10" s="54" t="e">
        <f>VLOOKUP(EVID_PASTVY!$H10,KATEGORIE_ZVIRAT!$B$2:$M$31,7,FALSE)*L10/1000*M10/24*(F10-E10+1)/J10</f>
        <v>#N/A</v>
      </c>
      <c r="Q10" s="52" t="e">
        <f>VLOOKUP(EVID_PASTVY!$H10,KATEGORIE_ZVIRAT!$B$2:$M$31,10,FALSE)*P10*10</f>
        <v>#N/A</v>
      </c>
      <c r="R10" s="52" t="e">
        <f>VLOOKUP(EVID_PASTVY!$H10,KATEGORIE_ZVIRAT!$B$2:$M$31,11,FALSE)*P10*10</f>
        <v>#N/A</v>
      </c>
      <c r="S10" s="52" t="e">
        <f>VLOOKUP(EVID_PASTVY!$H10,KATEGORIE_ZVIRAT!$B$2:$M$31,12,FALSE)*P10*10</f>
        <v>#N/A</v>
      </c>
    </row>
    <row r="11" spans="1:20" x14ac:dyDescent="0.2">
      <c r="A11" s="32"/>
      <c r="B11" s="37" t="e">
        <f>VLOOKUP($A11,EVID_OSEVU!$A$1:$M$4972,2,FALSE)</f>
        <v>#N/A</v>
      </c>
      <c r="C11" s="37" t="e">
        <f>VLOOKUP($A11,EVID_OSEVU!$A$1:$M$4972,3,FALSE)</f>
        <v>#N/A</v>
      </c>
      <c r="D11" s="45" t="e">
        <f>VLOOKUP($A11,EVID_OSEVU!$A$1:$M$4972,4,FALSE)</f>
        <v>#N/A</v>
      </c>
      <c r="E11" s="35"/>
      <c r="F11" s="53"/>
      <c r="G11" s="32"/>
      <c r="H11" s="45" t="e">
        <f>VLOOKUP(G11,Export7[#All],2,FALSE)</f>
        <v>#N/A</v>
      </c>
      <c r="I11" s="45" t="e">
        <f>VLOOKUP($A11,EVID_OSEVU!$A$1:$M$4972,10,FALSE)</f>
        <v>#N/A</v>
      </c>
      <c r="J11" s="58" t="e">
        <f>VLOOKUP($A11,EVID_OSEVU!$A$1:$M$4972,11,FALSE)</f>
        <v>#N/A</v>
      </c>
      <c r="K11" s="33"/>
      <c r="L11" s="45" t="e">
        <f>VLOOKUP(EVID_PASTVY!H11,KATEGORIE_ZVIRAT!$B$2:$M$31,6,FALSE)*K11</f>
        <v>#N/A</v>
      </c>
      <c r="M11" s="33">
        <v>24</v>
      </c>
      <c r="N11" s="45" t="e">
        <f>VLOOKUP(EVID_PASTVY!$H11,KATEGORIE_ZVIRAT!$B$2:$M$31,8,FALSE)</f>
        <v>#N/A</v>
      </c>
      <c r="O11" s="45" t="e">
        <f>VLOOKUP(EVID_PASTVY!$H11,KATEGORIE_ZVIRAT!$B$2:$M$31,9,FALSE)</f>
        <v>#N/A</v>
      </c>
      <c r="P11" s="54" t="e">
        <f>VLOOKUP(EVID_PASTVY!$H11,KATEGORIE_ZVIRAT!$B$2:$M$31,7,FALSE)*L11/1000*M11/24*(F11-E11+1)/J11</f>
        <v>#N/A</v>
      </c>
      <c r="Q11" s="52" t="e">
        <f>VLOOKUP(EVID_PASTVY!$H11,KATEGORIE_ZVIRAT!$B$2:$M$31,10,FALSE)*P11*10</f>
        <v>#N/A</v>
      </c>
      <c r="R11" s="52" t="e">
        <f>VLOOKUP(EVID_PASTVY!$H11,KATEGORIE_ZVIRAT!$B$2:$M$31,11,FALSE)*P11*10</f>
        <v>#N/A</v>
      </c>
      <c r="S11" s="52" t="e">
        <f>VLOOKUP(EVID_PASTVY!$H11,KATEGORIE_ZVIRAT!$B$2:$M$31,12,FALSE)*P11*10</f>
        <v>#N/A</v>
      </c>
    </row>
    <row r="12" spans="1:20" x14ac:dyDescent="0.2">
      <c r="A12" s="32"/>
      <c r="B12" s="37" t="e">
        <f>VLOOKUP($A12,EVID_OSEVU!$A$1:$M$4972,2,FALSE)</f>
        <v>#N/A</v>
      </c>
      <c r="C12" s="37" t="e">
        <f>VLOOKUP($A12,EVID_OSEVU!$A$1:$M$4972,3,FALSE)</f>
        <v>#N/A</v>
      </c>
      <c r="D12" s="45" t="e">
        <f>VLOOKUP($A12,EVID_OSEVU!$A$1:$M$4972,4,FALSE)</f>
        <v>#N/A</v>
      </c>
      <c r="E12" s="35"/>
      <c r="F12" s="53"/>
      <c r="G12" s="32"/>
      <c r="H12" s="45" t="e">
        <f>VLOOKUP(G12,Export7[#All],2,FALSE)</f>
        <v>#N/A</v>
      </c>
      <c r="I12" s="45" t="e">
        <f>VLOOKUP($A12,EVID_OSEVU!$A$1:$M$4972,10,FALSE)</f>
        <v>#N/A</v>
      </c>
      <c r="J12" s="58" t="e">
        <f>VLOOKUP($A12,EVID_OSEVU!$A$1:$M$4972,11,FALSE)</f>
        <v>#N/A</v>
      </c>
      <c r="K12" s="33"/>
      <c r="L12" s="45" t="e">
        <f>VLOOKUP(EVID_PASTVY!H12,KATEGORIE_ZVIRAT!$B$2:$M$31,6,FALSE)*K12</f>
        <v>#N/A</v>
      </c>
      <c r="M12" s="33">
        <v>24</v>
      </c>
      <c r="N12" s="45" t="e">
        <f>VLOOKUP(EVID_PASTVY!$H12,KATEGORIE_ZVIRAT!$B$2:$M$31,8,FALSE)</f>
        <v>#N/A</v>
      </c>
      <c r="O12" s="45" t="e">
        <f>VLOOKUP(EVID_PASTVY!$H12,KATEGORIE_ZVIRAT!$B$2:$M$31,9,FALSE)</f>
        <v>#N/A</v>
      </c>
      <c r="P12" s="54" t="e">
        <f>VLOOKUP(EVID_PASTVY!$H12,KATEGORIE_ZVIRAT!$B$2:$M$31,7,FALSE)*L12/1000*M12/24*(F12-E12+1)/J12</f>
        <v>#N/A</v>
      </c>
      <c r="Q12" s="52" t="e">
        <f>VLOOKUP(EVID_PASTVY!$H12,KATEGORIE_ZVIRAT!$B$2:$M$31,10,FALSE)*P12*10</f>
        <v>#N/A</v>
      </c>
      <c r="R12" s="52" t="e">
        <f>VLOOKUP(EVID_PASTVY!$H12,KATEGORIE_ZVIRAT!$B$2:$M$31,11,FALSE)*P12*10</f>
        <v>#N/A</v>
      </c>
      <c r="S12" s="52" t="e">
        <f>VLOOKUP(EVID_PASTVY!$H12,KATEGORIE_ZVIRAT!$B$2:$M$31,12,FALSE)*P12*10</f>
        <v>#N/A</v>
      </c>
    </row>
    <row r="13" spans="1:20" x14ac:dyDescent="0.2">
      <c r="A13" s="32"/>
      <c r="B13" s="37" t="e">
        <f>VLOOKUP($A13,EVID_OSEVU!$A$1:$M$4972,2,FALSE)</f>
        <v>#N/A</v>
      </c>
      <c r="C13" s="37" t="e">
        <f>VLOOKUP($A13,EVID_OSEVU!$A$1:$M$4972,3,FALSE)</f>
        <v>#N/A</v>
      </c>
      <c r="D13" s="45" t="e">
        <f>VLOOKUP($A13,EVID_OSEVU!$A$1:$M$4972,4,FALSE)</f>
        <v>#N/A</v>
      </c>
      <c r="E13" s="35"/>
      <c r="F13" s="53"/>
      <c r="G13" s="32"/>
      <c r="H13" s="45" t="e">
        <f>VLOOKUP(G13,Export7[#All],2,FALSE)</f>
        <v>#N/A</v>
      </c>
      <c r="I13" s="45" t="e">
        <f>VLOOKUP($A13,EVID_OSEVU!$A$1:$M$4972,10,FALSE)</f>
        <v>#N/A</v>
      </c>
      <c r="J13" s="58" t="e">
        <f>VLOOKUP($A13,EVID_OSEVU!$A$1:$M$4972,11,FALSE)</f>
        <v>#N/A</v>
      </c>
      <c r="K13" s="33"/>
      <c r="L13" s="45" t="e">
        <f>VLOOKUP(EVID_PASTVY!H13,KATEGORIE_ZVIRAT!$B$2:$M$31,6,FALSE)*K13</f>
        <v>#N/A</v>
      </c>
      <c r="M13" s="33">
        <v>24</v>
      </c>
      <c r="N13" s="45" t="e">
        <f>VLOOKUP(EVID_PASTVY!$H13,KATEGORIE_ZVIRAT!$B$2:$M$31,8,FALSE)</f>
        <v>#N/A</v>
      </c>
      <c r="O13" s="45" t="e">
        <f>VLOOKUP(EVID_PASTVY!$H13,KATEGORIE_ZVIRAT!$B$2:$M$31,9,FALSE)</f>
        <v>#N/A</v>
      </c>
      <c r="P13" s="54" t="e">
        <f>VLOOKUP(EVID_PASTVY!$H13,KATEGORIE_ZVIRAT!$B$2:$M$31,7,FALSE)*L13/1000*M13/24*(F13-E13+1)/J13</f>
        <v>#N/A</v>
      </c>
      <c r="Q13" s="52" t="e">
        <f>VLOOKUP(EVID_PASTVY!$H13,KATEGORIE_ZVIRAT!$B$2:$M$31,10,FALSE)*P13*10</f>
        <v>#N/A</v>
      </c>
      <c r="R13" s="52" t="e">
        <f>VLOOKUP(EVID_PASTVY!$H13,KATEGORIE_ZVIRAT!$B$2:$M$31,11,FALSE)*P13*10</f>
        <v>#N/A</v>
      </c>
      <c r="S13" s="52" t="e">
        <f>VLOOKUP(EVID_PASTVY!$H13,KATEGORIE_ZVIRAT!$B$2:$M$31,12,FALSE)*P13*10</f>
        <v>#N/A</v>
      </c>
    </row>
    <row r="14" spans="1:20" x14ac:dyDescent="0.2">
      <c r="A14" s="32"/>
      <c r="B14" s="37" t="e">
        <f>VLOOKUP($A14,EVID_OSEVU!$A$1:$M$4972,2,FALSE)</f>
        <v>#N/A</v>
      </c>
      <c r="C14" s="37" t="e">
        <f>VLOOKUP($A14,EVID_OSEVU!$A$1:$M$4972,3,FALSE)</f>
        <v>#N/A</v>
      </c>
      <c r="D14" s="45" t="e">
        <f>VLOOKUP($A14,EVID_OSEVU!$A$1:$M$4972,4,FALSE)</f>
        <v>#N/A</v>
      </c>
      <c r="E14" s="35"/>
      <c r="F14" s="53"/>
      <c r="G14" s="32"/>
      <c r="H14" s="45" t="e">
        <f>VLOOKUP(G14,Export7[#All],2,FALSE)</f>
        <v>#N/A</v>
      </c>
      <c r="I14" s="45" t="e">
        <f>VLOOKUP($A14,EVID_OSEVU!$A$1:$M$4972,10,FALSE)</f>
        <v>#N/A</v>
      </c>
      <c r="J14" s="58" t="e">
        <f>VLOOKUP($A14,EVID_OSEVU!$A$1:$M$4972,11,FALSE)</f>
        <v>#N/A</v>
      </c>
      <c r="K14" s="33"/>
      <c r="L14" s="45" t="e">
        <f>VLOOKUP(EVID_PASTVY!H14,KATEGORIE_ZVIRAT!$B$2:$M$31,6,FALSE)*K14</f>
        <v>#N/A</v>
      </c>
      <c r="M14" s="33">
        <v>24</v>
      </c>
      <c r="N14" s="45" t="e">
        <f>VLOOKUP(EVID_PASTVY!$H14,KATEGORIE_ZVIRAT!$B$2:$M$31,8,FALSE)</f>
        <v>#N/A</v>
      </c>
      <c r="O14" s="45" t="e">
        <f>VLOOKUP(EVID_PASTVY!$H14,KATEGORIE_ZVIRAT!$B$2:$M$31,9,FALSE)</f>
        <v>#N/A</v>
      </c>
      <c r="P14" s="54" t="e">
        <f>VLOOKUP(EVID_PASTVY!$H14,KATEGORIE_ZVIRAT!$B$2:$M$31,7,FALSE)*L14/1000*M14/24*(F14-E14+1)/J14</f>
        <v>#N/A</v>
      </c>
      <c r="Q14" s="52" t="e">
        <f>VLOOKUP(EVID_PASTVY!$H14,KATEGORIE_ZVIRAT!$B$2:$M$31,10,FALSE)*P14*10</f>
        <v>#N/A</v>
      </c>
      <c r="R14" s="52" t="e">
        <f>VLOOKUP(EVID_PASTVY!$H14,KATEGORIE_ZVIRAT!$B$2:$M$31,11,FALSE)*P14*10</f>
        <v>#N/A</v>
      </c>
      <c r="S14" s="52" t="e">
        <f>VLOOKUP(EVID_PASTVY!$H14,KATEGORIE_ZVIRAT!$B$2:$M$31,12,FALSE)*P14*10</f>
        <v>#N/A</v>
      </c>
    </row>
    <row r="15" spans="1:20" x14ac:dyDescent="0.2">
      <c r="A15" s="32"/>
      <c r="B15" s="37" t="e">
        <f>VLOOKUP($A15,EVID_OSEVU!$A$1:$M$4972,2,FALSE)</f>
        <v>#N/A</v>
      </c>
      <c r="C15" s="37" t="e">
        <f>VLOOKUP($A15,EVID_OSEVU!$A$1:$M$4972,3,FALSE)</f>
        <v>#N/A</v>
      </c>
      <c r="D15" s="45" t="e">
        <f>VLOOKUP($A15,EVID_OSEVU!$A$1:$M$4972,4,FALSE)</f>
        <v>#N/A</v>
      </c>
      <c r="E15" s="35"/>
      <c r="F15" s="53"/>
      <c r="G15" s="32"/>
      <c r="H15" s="45" t="e">
        <f>VLOOKUP(G15,Export7[#All],2,FALSE)</f>
        <v>#N/A</v>
      </c>
      <c r="I15" s="45" t="e">
        <f>VLOOKUP($A15,EVID_OSEVU!$A$1:$M$4972,10,FALSE)</f>
        <v>#N/A</v>
      </c>
      <c r="J15" s="58" t="e">
        <f>VLOOKUP($A15,EVID_OSEVU!$A$1:$M$4972,11,FALSE)</f>
        <v>#N/A</v>
      </c>
      <c r="K15" s="33"/>
      <c r="L15" s="45" t="e">
        <f>VLOOKUP(EVID_PASTVY!H15,KATEGORIE_ZVIRAT!$B$2:$M$31,6,FALSE)*K15</f>
        <v>#N/A</v>
      </c>
      <c r="M15" s="33">
        <v>24</v>
      </c>
      <c r="N15" s="45" t="e">
        <f>VLOOKUP(EVID_PASTVY!$H15,KATEGORIE_ZVIRAT!$B$2:$M$31,8,FALSE)</f>
        <v>#N/A</v>
      </c>
      <c r="O15" s="45" t="e">
        <f>VLOOKUP(EVID_PASTVY!$H15,KATEGORIE_ZVIRAT!$B$2:$M$31,9,FALSE)</f>
        <v>#N/A</v>
      </c>
      <c r="P15" s="54" t="e">
        <f>VLOOKUP(EVID_PASTVY!$H15,KATEGORIE_ZVIRAT!$B$2:$M$31,7,FALSE)*L15/1000*M15/24*(F15-E15+1)/J15</f>
        <v>#N/A</v>
      </c>
      <c r="Q15" s="52" t="e">
        <f>VLOOKUP(EVID_PASTVY!$H15,KATEGORIE_ZVIRAT!$B$2:$M$31,10,FALSE)*P15*10</f>
        <v>#N/A</v>
      </c>
      <c r="R15" s="52" t="e">
        <f>VLOOKUP(EVID_PASTVY!$H15,KATEGORIE_ZVIRAT!$B$2:$M$31,11,FALSE)*P15*10</f>
        <v>#N/A</v>
      </c>
      <c r="S15" s="52" t="e">
        <f>VLOOKUP(EVID_PASTVY!$H15,KATEGORIE_ZVIRAT!$B$2:$M$31,12,FALSE)*P15*10</f>
        <v>#N/A</v>
      </c>
    </row>
    <row r="16" spans="1:20" x14ac:dyDescent="0.2">
      <c r="A16" s="32"/>
      <c r="B16" s="37" t="e">
        <f>VLOOKUP($A16,EVID_OSEVU!$A$1:$M$4972,2,FALSE)</f>
        <v>#N/A</v>
      </c>
      <c r="C16" s="37" t="e">
        <f>VLOOKUP($A16,EVID_OSEVU!$A$1:$M$4972,3,FALSE)</f>
        <v>#N/A</v>
      </c>
      <c r="D16" s="45" t="e">
        <f>VLOOKUP($A16,EVID_OSEVU!$A$1:$M$4972,4,FALSE)</f>
        <v>#N/A</v>
      </c>
      <c r="E16" s="35"/>
      <c r="F16" s="53"/>
      <c r="G16" s="32"/>
      <c r="H16" s="45" t="e">
        <f>VLOOKUP(G16,Export7[#All],2,FALSE)</f>
        <v>#N/A</v>
      </c>
      <c r="I16" s="45" t="e">
        <f>VLOOKUP($A16,EVID_OSEVU!$A$1:$M$4972,10,FALSE)</f>
        <v>#N/A</v>
      </c>
      <c r="J16" s="58" t="e">
        <f>VLOOKUP($A16,EVID_OSEVU!$A$1:$M$4972,11,FALSE)</f>
        <v>#N/A</v>
      </c>
      <c r="K16" s="33"/>
      <c r="L16" s="45" t="e">
        <f>VLOOKUP(EVID_PASTVY!H16,KATEGORIE_ZVIRAT!$B$2:$M$31,6,FALSE)*K16</f>
        <v>#N/A</v>
      </c>
      <c r="M16" s="33">
        <v>24</v>
      </c>
      <c r="N16" s="45" t="e">
        <f>VLOOKUP(EVID_PASTVY!$H16,KATEGORIE_ZVIRAT!$B$2:$M$31,8,FALSE)</f>
        <v>#N/A</v>
      </c>
      <c r="O16" s="45" t="e">
        <f>VLOOKUP(EVID_PASTVY!$H16,KATEGORIE_ZVIRAT!$B$2:$M$31,9,FALSE)</f>
        <v>#N/A</v>
      </c>
      <c r="P16" s="54" t="e">
        <f>VLOOKUP(EVID_PASTVY!$H16,KATEGORIE_ZVIRAT!$B$2:$M$31,7,FALSE)*L16/1000*M16/24*(F16-E16+1)/J16</f>
        <v>#N/A</v>
      </c>
      <c r="Q16" s="52" t="e">
        <f>VLOOKUP(EVID_PASTVY!$H16,KATEGORIE_ZVIRAT!$B$2:$M$31,10,FALSE)*P16*10</f>
        <v>#N/A</v>
      </c>
      <c r="R16" s="52" t="e">
        <f>VLOOKUP(EVID_PASTVY!$H16,KATEGORIE_ZVIRAT!$B$2:$M$31,11,FALSE)*P16*10</f>
        <v>#N/A</v>
      </c>
      <c r="S16" s="52" t="e">
        <f>VLOOKUP(EVID_PASTVY!$H16,KATEGORIE_ZVIRAT!$B$2:$M$31,12,FALSE)*P16*10</f>
        <v>#N/A</v>
      </c>
    </row>
    <row r="17" spans="1:19" x14ac:dyDescent="0.2">
      <c r="A17" s="32"/>
      <c r="B17" s="37" t="e">
        <f>VLOOKUP($A17,EVID_OSEVU!$A$1:$M$4972,2,FALSE)</f>
        <v>#N/A</v>
      </c>
      <c r="C17" s="37" t="e">
        <f>VLOOKUP($A17,EVID_OSEVU!$A$1:$M$4972,3,FALSE)</f>
        <v>#N/A</v>
      </c>
      <c r="D17" s="45" t="e">
        <f>VLOOKUP($A17,EVID_OSEVU!$A$1:$M$4972,4,FALSE)</f>
        <v>#N/A</v>
      </c>
      <c r="E17" s="35"/>
      <c r="F17" s="53"/>
      <c r="G17" s="32"/>
      <c r="H17" s="45" t="e">
        <f>VLOOKUP(G17,Export7[#All],2,FALSE)</f>
        <v>#N/A</v>
      </c>
      <c r="I17" s="45" t="e">
        <f>VLOOKUP($A17,EVID_OSEVU!$A$1:$M$4972,10,FALSE)</f>
        <v>#N/A</v>
      </c>
      <c r="J17" s="58" t="e">
        <f>VLOOKUP($A17,EVID_OSEVU!$A$1:$M$4972,11,FALSE)</f>
        <v>#N/A</v>
      </c>
      <c r="K17" s="33"/>
      <c r="L17" s="45" t="e">
        <f>VLOOKUP(EVID_PASTVY!H17,KATEGORIE_ZVIRAT!$B$2:$M$31,6,FALSE)*K17</f>
        <v>#N/A</v>
      </c>
      <c r="M17" s="33">
        <v>24</v>
      </c>
      <c r="N17" s="45" t="e">
        <f>VLOOKUP(EVID_PASTVY!$H17,KATEGORIE_ZVIRAT!$B$2:$M$31,8,FALSE)</f>
        <v>#N/A</v>
      </c>
      <c r="O17" s="45" t="e">
        <f>VLOOKUP(EVID_PASTVY!$H17,KATEGORIE_ZVIRAT!$B$2:$M$31,9,FALSE)</f>
        <v>#N/A</v>
      </c>
      <c r="P17" s="54" t="e">
        <f>VLOOKUP(EVID_PASTVY!$H17,KATEGORIE_ZVIRAT!$B$2:$M$31,7,FALSE)*L17/1000*M17/24*(F17-E17+1)/J17</f>
        <v>#N/A</v>
      </c>
      <c r="Q17" s="52" t="e">
        <f>VLOOKUP(EVID_PASTVY!$H17,KATEGORIE_ZVIRAT!$B$2:$M$31,10,FALSE)*P17*10</f>
        <v>#N/A</v>
      </c>
      <c r="R17" s="52" t="e">
        <f>VLOOKUP(EVID_PASTVY!$H17,KATEGORIE_ZVIRAT!$B$2:$M$31,11,FALSE)*P17*10</f>
        <v>#N/A</v>
      </c>
      <c r="S17" s="52" t="e">
        <f>VLOOKUP(EVID_PASTVY!$H17,KATEGORIE_ZVIRAT!$B$2:$M$31,12,FALSE)*P17*10</f>
        <v>#N/A</v>
      </c>
    </row>
    <row r="18" spans="1:19" x14ac:dyDescent="0.2">
      <c r="A18" s="32"/>
      <c r="B18" s="37" t="e">
        <f>VLOOKUP($A18,EVID_OSEVU!$A$1:$M$4972,2,FALSE)</f>
        <v>#N/A</v>
      </c>
      <c r="C18" s="37" t="e">
        <f>VLOOKUP($A18,EVID_OSEVU!$A$1:$M$4972,3,FALSE)</f>
        <v>#N/A</v>
      </c>
      <c r="D18" s="45" t="e">
        <f>VLOOKUP($A18,EVID_OSEVU!$A$1:$M$4972,4,FALSE)</f>
        <v>#N/A</v>
      </c>
      <c r="E18" s="35"/>
      <c r="F18" s="53"/>
      <c r="G18" s="32"/>
      <c r="H18" s="45" t="e">
        <f>VLOOKUP(G18,Export7[#All],2,FALSE)</f>
        <v>#N/A</v>
      </c>
      <c r="I18" s="45" t="e">
        <f>VLOOKUP($A18,EVID_OSEVU!$A$1:$M$4972,10,FALSE)</f>
        <v>#N/A</v>
      </c>
      <c r="J18" s="58" t="e">
        <f>VLOOKUP($A18,EVID_OSEVU!$A$1:$M$4972,11,FALSE)</f>
        <v>#N/A</v>
      </c>
      <c r="K18" s="33"/>
      <c r="L18" s="45" t="e">
        <f>VLOOKUP(EVID_PASTVY!H18,KATEGORIE_ZVIRAT!$B$2:$M$31,6,FALSE)*K18</f>
        <v>#N/A</v>
      </c>
      <c r="M18" s="33">
        <v>24</v>
      </c>
      <c r="N18" s="45" t="e">
        <f>VLOOKUP(EVID_PASTVY!$H18,KATEGORIE_ZVIRAT!$B$2:$M$31,8,FALSE)</f>
        <v>#N/A</v>
      </c>
      <c r="O18" s="45" t="e">
        <f>VLOOKUP(EVID_PASTVY!$H18,KATEGORIE_ZVIRAT!$B$2:$M$31,9,FALSE)</f>
        <v>#N/A</v>
      </c>
      <c r="P18" s="54" t="e">
        <f>VLOOKUP(EVID_PASTVY!$H18,KATEGORIE_ZVIRAT!$B$2:$M$31,7,FALSE)*L18/1000*M18/24*(F18-E18+1)/J18</f>
        <v>#N/A</v>
      </c>
      <c r="Q18" s="52" t="e">
        <f>VLOOKUP(EVID_PASTVY!$H18,KATEGORIE_ZVIRAT!$B$2:$M$31,10,FALSE)*P18*10</f>
        <v>#N/A</v>
      </c>
      <c r="R18" s="52" t="e">
        <f>VLOOKUP(EVID_PASTVY!$H18,KATEGORIE_ZVIRAT!$B$2:$M$31,11,FALSE)*P18*10</f>
        <v>#N/A</v>
      </c>
      <c r="S18" s="52" t="e">
        <f>VLOOKUP(EVID_PASTVY!$H18,KATEGORIE_ZVIRAT!$B$2:$M$31,12,FALSE)*P18*10</f>
        <v>#N/A</v>
      </c>
    </row>
    <row r="19" spans="1:19" x14ac:dyDescent="0.2">
      <c r="A19" s="32"/>
      <c r="B19" s="37" t="e">
        <f>VLOOKUP($A19,EVID_OSEVU!$A$1:$M$4972,2,FALSE)</f>
        <v>#N/A</v>
      </c>
      <c r="C19" s="37" t="e">
        <f>VLOOKUP($A19,EVID_OSEVU!$A$1:$M$4972,3,FALSE)</f>
        <v>#N/A</v>
      </c>
      <c r="D19" s="45" t="e">
        <f>VLOOKUP($A19,EVID_OSEVU!$A$1:$M$4972,4,FALSE)</f>
        <v>#N/A</v>
      </c>
      <c r="E19" s="35"/>
      <c r="F19" s="53"/>
      <c r="G19" s="32"/>
      <c r="H19" s="45" t="e">
        <f>VLOOKUP(G19,Export7[#All],2,FALSE)</f>
        <v>#N/A</v>
      </c>
      <c r="I19" s="45" t="e">
        <f>VLOOKUP($A19,EVID_OSEVU!$A$1:$M$4972,10,FALSE)</f>
        <v>#N/A</v>
      </c>
      <c r="J19" s="58" t="e">
        <f>VLOOKUP($A19,EVID_OSEVU!$A$1:$M$4972,11,FALSE)</f>
        <v>#N/A</v>
      </c>
      <c r="K19" s="33"/>
      <c r="L19" s="45" t="e">
        <f>VLOOKUP(EVID_PASTVY!H19,KATEGORIE_ZVIRAT!$B$2:$M$31,6,FALSE)*K19</f>
        <v>#N/A</v>
      </c>
      <c r="M19" s="33">
        <v>24</v>
      </c>
      <c r="N19" s="45" t="e">
        <f>VLOOKUP(EVID_PASTVY!$H19,KATEGORIE_ZVIRAT!$B$2:$M$31,8,FALSE)</f>
        <v>#N/A</v>
      </c>
      <c r="O19" s="45" t="e">
        <f>VLOOKUP(EVID_PASTVY!$H19,KATEGORIE_ZVIRAT!$B$2:$M$31,9,FALSE)</f>
        <v>#N/A</v>
      </c>
      <c r="P19" s="54" t="e">
        <f>VLOOKUP(EVID_PASTVY!$H19,KATEGORIE_ZVIRAT!$B$2:$M$31,7,FALSE)*L19/1000*M19/24*(F19-E19+1)/J19</f>
        <v>#N/A</v>
      </c>
      <c r="Q19" s="52" t="e">
        <f>VLOOKUP(EVID_PASTVY!$H19,KATEGORIE_ZVIRAT!$B$2:$M$31,10,FALSE)*P19*10</f>
        <v>#N/A</v>
      </c>
      <c r="R19" s="52" t="e">
        <f>VLOOKUP(EVID_PASTVY!$H19,KATEGORIE_ZVIRAT!$B$2:$M$31,11,FALSE)*P19*10</f>
        <v>#N/A</v>
      </c>
      <c r="S19" s="52" t="e">
        <f>VLOOKUP(EVID_PASTVY!$H19,KATEGORIE_ZVIRAT!$B$2:$M$31,12,FALSE)*P19*10</f>
        <v>#N/A</v>
      </c>
    </row>
    <row r="20" spans="1:19" x14ac:dyDescent="0.2">
      <c r="A20" s="32"/>
      <c r="B20" s="37" t="e">
        <f>VLOOKUP($A20,EVID_OSEVU!$A$1:$M$4972,2,FALSE)</f>
        <v>#N/A</v>
      </c>
      <c r="C20" s="37" t="e">
        <f>VLOOKUP($A20,EVID_OSEVU!$A$1:$M$4972,3,FALSE)</f>
        <v>#N/A</v>
      </c>
      <c r="D20" s="45" t="e">
        <f>VLOOKUP($A20,EVID_OSEVU!$A$1:$M$4972,4,FALSE)</f>
        <v>#N/A</v>
      </c>
      <c r="E20" s="35"/>
      <c r="F20" s="53"/>
      <c r="G20" s="32"/>
      <c r="H20" s="45" t="e">
        <f>VLOOKUP(G20,Export7[#All],2,FALSE)</f>
        <v>#N/A</v>
      </c>
      <c r="I20" s="45" t="e">
        <f>VLOOKUP($A20,EVID_OSEVU!$A$1:$M$4972,10,FALSE)</f>
        <v>#N/A</v>
      </c>
      <c r="J20" s="58" t="e">
        <f>VLOOKUP($A20,EVID_OSEVU!$A$1:$M$4972,11,FALSE)</f>
        <v>#N/A</v>
      </c>
      <c r="K20" s="33"/>
      <c r="L20" s="45" t="e">
        <f>VLOOKUP(EVID_PASTVY!H20,KATEGORIE_ZVIRAT!$B$2:$M$31,6,FALSE)*K20</f>
        <v>#N/A</v>
      </c>
      <c r="M20" s="33">
        <v>24</v>
      </c>
      <c r="N20" s="45" t="e">
        <f>VLOOKUP(EVID_PASTVY!$H20,KATEGORIE_ZVIRAT!$B$2:$M$31,8,FALSE)</f>
        <v>#N/A</v>
      </c>
      <c r="O20" s="45" t="e">
        <f>VLOOKUP(EVID_PASTVY!$H20,KATEGORIE_ZVIRAT!$B$2:$M$31,9,FALSE)</f>
        <v>#N/A</v>
      </c>
      <c r="P20" s="54" t="e">
        <f>VLOOKUP(EVID_PASTVY!$H20,KATEGORIE_ZVIRAT!$B$2:$M$31,7,FALSE)*L20/1000*M20/24*(F20-E20+1)/J20</f>
        <v>#N/A</v>
      </c>
      <c r="Q20" s="52" t="e">
        <f>VLOOKUP(EVID_PASTVY!$H20,KATEGORIE_ZVIRAT!$B$2:$M$31,10,FALSE)*P20*10</f>
        <v>#N/A</v>
      </c>
      <c r="R20" s="52" t="e">
        <f>VLOOKUP(EVID_PASTVY!$H20,KATEGORIE_ZVIRAT!$B$2:$M$31,11,FALSE)*P20*10</f>
        <v>#N/A</v>
      </c>
      <c r="S20" s="52" t="e">
        <f>VLOOKUP(EVID_PASTVY!$H20,KATEGORIE_ZVIRAT!$B$2:$M$31,12,FALSE)*P20*10</f>
        <v>#N/A</v>
      </c>
    </row>
    <row r="21" spans="1:19" x14ac:dyDescent="0.2">
      <c r="A21" s="32"/>
      <c r="B21" s="37" t="e">
        <f>VLOOKUP($A21,EVID_OSEVU!$A$1:$M$4972,2,FALSE)</f>
        <v>#N/A</v>
      </c>
      <c r="C21" s="37" t="e">
        <f>VLOOKUP($A21,EVID_OSEVU!$A$1:$M$4972,3,FALSE)</f>
        <v>#N/A</v>
      </c>
      <c r="D21" s="45" t="e">
        <f>VLOOKUP($A21,EVID_OSEVU!$A$1:$M$4972,4,FALSE)</f>
        <v>#N/A</v>
      </c>
      <c r="E21" s="35"/>
      <c r="F21" s="53"/>
      <c r="G21" s="32"/>
      <c r="H21" s="45" t="e">
        <f>VLOOKUP(G21,Export7[#All],2,FALSE)</f>
        <v>#N/A</v>
      </c>
      <c r="I21" s="45" t="e">
        <f>VLOOKUP($A21,EVID_OSEVU!$A$1:$M$4972,10,FALSE)</f>
        <v>#N/A</v>
      </c>
      <c r="J21" s="58" t="e">
        <f>VLOOKUP($A21,EVID_OSEVU!$A$1:$M$4972,11,FALSE)</f>
        <v>#N/A</v>
      </c>
      <c r="K21" s="33"/>
      <c r="L21" s="45" t="e">
        <f>VLOOKUP(EVID_PASTVY!H21,KATEGORIE_ZVIRAT!$B$2:$M$31,6,FALSE)*K21</f>
        <v>#N/A</v>
      </c>
      <c r="M21" s="33">
        <v>24</v>
      </c>
      <c r="N21" s="45" t="e">
        <f>VLOOKUP(EVID_PASTVY!$H21,KATEGORIE_ZVIRAT!$B$2:$M$31,8,FALSE)</f>
        <v>#N/A</v>
      </c>
      <c r="O21" s="45" t="e">
        <f>VLOOKUP(EVID_PASTVY!$H21,KATEGORIE_ZVIRAT!$B$2:$M$31,9,FALSE)</f>
        <v>#N/A</v>
      </c>
      <c r="P21" s="54" t="e">
        <f>VLOOKUP(EVID_PASTVY!$H21,KATEGORIE_ZVIRAT!$B$2:$M$31,7,FALSE)*L21/1000*M21/24*(F21-E21+1)/J21</f>
        <v>#N/A</v>
      </c>
      <c r="Q21" s="52" t="e">
        <f>VLOOKUP(EVID_PASTVY!$H21,KATEGORIE_ZVIRAT!$B$2:$M$31,10,FALSE)*P21*10</f>
        <v>#N/A</v>
      </c>
      <c r="R21" s="52" t="e">
        <f>VLOOKUP(EVID_PASTVY!$H21,KATEGORIE_ZVIRAT!$B$2:$M$31,11,FALSE)*P21*10</f>
        <v>#N/A</v>
      </c>
      <c r="S21" s="52" t="e">
        <f>VLOOKUP(EVID_PASTVY!$H21,KATEGORIE_ZVIRAT!$B$2:$M$31,12,FALSE)*P21*10</f>
        <v>#N/A</v>
      </c>
    </row>
    <row r="22" spans="1:19" x14ac:dyDescent="0.2">
      <c r="A22" s="32"/>
      <c r="B22" s="37" t="e">
        <f>VLOOKUP($A22,EVID_OSEVU!$A$1:$M$4972,2,FALSE)</f>
        <v>#N/A</v>
      </c>
      <c r="C22" s="37" t="e">
        <f>VLOOKUP($A22,EVID_OSEVU!$A$1:$M$4972,3,FALSE)</f>
        <v>#N/A</v>
      </c>
      <c r="D22" s="45" t="e">
        <f>VLOOKUP($A22,EVID_OSEVU!$A$1:$M$4972,4,FALSE)</f>
        <v>#N/A</v>
      </c>
      <c r="E22" s="35"/>
      <c r="F22" s="53"/>
      <c r="G22" s="32"/>
      <c r="H22" s="45" t="e">
        <f>VLOOKUP(G22,Export7[#All],2,FALSE)</f>
        <v>#N/A</v>
      </c>
      <c r="I22" s="45" t="e">
        <f>VLOOKUP($A22,EVID_OSEVU!$A$1:$M$4972,10,FALSE)</f>
        <v>#N/A</v>
      </c>
      <c r="J22" s="58" t="e">
        <f>VLOOKUP($A22,EVID_OSEVU!$A$1:$M$4972,11,FALSE)</f>
        <v>#N/A</v>
      </c>
      <c r="K22" s="33"/>
      <c r="L22" s="45" t="e">
        <f>VLOOKUP(EVID_PASTVY!H22,KATEGORIE_ZVIRAT!$B$2:$M$31,6,FALSE)*K22</f>
        <v>#N/A</v>
      </c>
      <c r="M22" s="33">
        <v>24</v>
      </c>
      <c r="N22" s="45" t="e">
        <f>VLOOKUP(EVID_PASTVY!$H22,KATEGORIE_ZVIRAT!$B$2:$M$31,8,FALSE)</f>
        <v>#N/A</v>
      </c>
      <c r="O22" s="45" t="e">
        <f>VLOOKUP(EVID_PASTVY!$H22,KATEGORIE_ZVIRAT!$B$2:$M$31,9,FALSE)</f>
        <v>#N/A</v>
      </c>
      <c r="P22" s="54" t="e">
        <f>VLOOKUP(EVID_PASTVY!$H22,KATEGORIE_ZVIRAT!$B$2:$M$31,7,FALSE)*L22/1000*M22/24*(F22-E22+1)/J22</f>
        <v>#N/A</v>
      </c>
      <c r="Q22" s="52" t="e">
        <f>VLOOKUP(EVID_PASTVY!$H22,KATEGORIE_ZVIRAT!$B$2:$M$31,10,FALSE)*P22*10</f>
        <v>#N/A</v>
      </c>
      <c r="R22" s="52" t="e">
        <f>VLOOKUP(EVID_PASTVY!$H22,KATEGORIE_ZVIRAT!$B$2:$M$31,11,FALSE)*P22*10</f>
        <v>#N/A</v>
      </c>
      <c r="S22" s="52" t="e">
        <f>VLOOKUP(EVID_PASTVY!$H22,KATEGORIE_ZVIRAT!$B$2:$M$31,12,FALSE)*P22*10</f>
        <v>#N/A</v>
      </c>
    </row>
    <row r="23" spans="1:19" x14ac:dyDescent="0.2">
      <c r="A23" s="32"/>
      <c r="B23" s="37" t="e">
        <f>VLOOKUP($A23,EVID_OSEVU!$A$1:$M$4972,2,FALSE)</f>
        <v>#N/A</v>
      </c>
      <c r="C23" s="37" t="e">
        <f>VLOOKUP($A23,EVID_OSEVU!$A$1:$M$4972,3,FALSE)</f>
        <v>#N/A</v>
      </c>
      <c r="D23" s="45" t="e">
        <f>VLOOKUP($A23,EVID_OSEVU!$A$1:$M$4972,4,FALSE)</f>
        <v>#N/A</v>
      </c>
      <c r="E23" s="35"/>
      <c r="F23" s="53"/>
      <c r="G23" s="32"/>
      <c r="H23" s="45" t="e">
        <f>VLOOKUP(G23,Export7[#All],2,FALSE)</f>
        <v>#N/A</v>
      </c>
      <c r="I23" s="45" t="e">
        <f>VLOOKUP($A23,EVID_OSEVU!$A$1:$M$4972,10,FALSE)</f>
        <v>#N/A</v>
      </c>
      <c r="J23" s="58" t="e">
        <f>VLOOKUP($A23,EVID_OSEVU!$A$1:$M$4972,11,FALSE)</f>
        <v>#N/A</v>
      </c>
      <c r="K23" s="33"/>
      <c r="L23" s="45" t="e">
        <f>VLOOKUP(EVID_PASTVY!H23,KATEGORIE_ZVIRAT!$B$2:$M$31,6,FALSE)*K23</f>
        <v>#N/A</v>
      </c>
      <c r="M23" s="33">
        <v>24</v>
      </c>
      <c r="N23" s="45" t="e">
        <f>VLOOKUP(EVID_PASTVY!$H23,KATEGORIE_ZVIRAT!$B$2:$M$31,8,FALSE)</f>
        <v>#N/A</v>
      </c>
      <c r="O23" s="45" t="e">
        <f>VLOOKUP(EVID_PASTVY!$H23,KATEGORIE_ZVIRAT!$B$2:$M$31,9,FALSE)</f>
        <v>#N/A</v>
      </c>
      <c r="P23" s="54" t="e">
        <f>VLOOKUP(EVID_PASTVY!$H23,KATEGORIE_ZVIRAT!$B$2:$M$31,7,FALSE)*L23/1000*M23/24*(F23-E23+1)/J23</f>
        <v>#N/A</v>
      </c>
      <c r="Q23" s="52" t="e">
        <f>VLOOKUP(EVID_PASTVY!$H23,KATEGORIE_ZVIRAT!$B$2:$M$31,10,FALSE)*P23*10</f>
        <v>#N/A</v>
      </c>
      <c r="R23" s="52" t="e">
        <f>VLOOKUP(EVID_PASTVY!$H23,KATEGORIE_ZVIRAT!$B$2:$M$31,11,FALSE)*P23*10</f>
        <v>#N/A</v>
      </c>
      <c r="S23" s="52" t="e">
        <f>VLOOKUP(EVID_PASTVY!$H23,KATEGORIE_ZVIRAT!$B$2:$M$31,12,FALSE)*P23*10</f>
        <v>#N/A</v>
      </c>
    </row>
    <row r="24" spans="1:19" x14ac:dyDescent="0.2">
      <c r="A24" s="32"/>
      <c r="B24" s="37" t="e">
        <f>VLOOKUP($A24,EVID_OSEVU!$A$1:$M$4972,2,FALSE)</f>
        <v>#N/A</v>
      </c>
      <c r="C24" s="37" t="e">
        <f>VLOOKUP($A24,EVID_OSEVU!$A$1:$M$4972,3,FALSE)</f>
        <v>#N/A</v>
      </c>
      <c r="D24" s="45" t="e">
        <f>VLOOKUP($A24,EVID_OSEVU!$A$1:$M$4972,4,FALSE)</f>
        <v>#N/A</v>
      </c>
      <c r="E24" s="35"/>
      <c r="F24" s="53"/>
      <c r="G24" s="32"/>
      <c r="H24" s="45" t="e">
        <f>VLOOKUP(G24,Export7[#All],2,FALSE)</f>
        <v>#N/A</v>
      </c>
      <c r="I24" s="45" t="e">
        <f>VLOOKUP($A24,EVID_OSEVU!$A$1:$M$4972,10,FALSE)</f>
        <v>#N/A</v>
      </c>
      <c r="J24" s="58" t="e">
        <f>VLOOKUP($A24,EVID_OSEVU!$A$1:$M$4972,11,FALSE)</f>
        <v>#N/A</v>
      </c>
      <c r="K24" s="33"/>
      <c r="L24" s="45" t="e">
        <f>VLOOKUP(EVID_PASTVY!H24,KATEGORIE_ZVIRAT!$B$2:$M$31,6,FALSE)*K24</f>
        <v>#N/A</v>
      </c>
      <c r="M24" s="33">
        <v>24</v>
      </c>
      <c r="N24" s="45" t="e">
        <f>VLOOKUP(EVID_PASTVY!$H24,KATEGORIE_ZVIRAT!$B$2:$M$31,8,FALSE)</f>
        <v>#N/A</v>
      </c>
      <c r="O24" s="45" t="e">
        <f>VLOOKUP(EVID_PASTVY!$H24,KATEGORIE_ZVIRAT!$B$2:$M$31,9,FALSE)</f>
        <v>#N/A</v>
      </c>
      <c r="P24" s="54" t="e">
        <f>VLOOKUP(EVID_PASTVY!$H24,KATEGORIE_ZVIRAT!$B$2:$M$31,7,FALSE)*L24/1000*M24/24*(F24-E24+1)/J24</f>
        <v>#N/A</v>
      </c>
      <c r="Q24" s="52" t="e">
        <f>VLOOKUP(EVID_PASTVY!$H24,KATEGORIE_ZVIRAT!$B$2:$M$31,10,FALSE)*P24*10</f>
        <v>#N/A</v>
      </c>
      <c r="R24" s="52" t="e">
        <f>VLOOKUP(EVID_PASTVY!$H24,KATEGORIE_ZVIRAT!$B$2:$M$31,11,FALSE)*P24*10</f>
        <v>#N/A</v>
      </c>
      <c r="S24" s="52" t="e">
        <f>VLOOKUP(EVID_PASTVY!$H24,KATEGORIE_ZVIRAT!$B$2:$M$31,12,FALSE)*P24*10</f>
        <v>#N/A</v>
      </c>
    </row>
    <row r="25" spans="1:19" x14ac:dyDescent="0.2">
      <c r="A25" s="32"/>
      <c r="B25" s="37" t="e">
        <f>VLOOKUP($A25,EVID_OSEVU!$A$1:$M$4972,2,FALSE)</f>
        <v>#N/A</v>
      </c>
      <c r="C25" s="37" t="e">
        <f>VLOOKUP($A25,EVID_OSEVU!$A$1:$M$4972,3,FALSE)</f>
        <v>#N/A</v>
      </c>
      <c r="D25" s="45" t="e">
        <f>VLOOKUP($A25,EVID_OSEVU!$A$1:$M$4972,4,FALSE)</f>
        <v>#N/A</v>
      </c>
      <c r="E25" s="35"/>
      <c r="F25" s="53"/>
      <c r="G25" s="32"/>
      <c r="H25" s="45" t="e">
        <f>VLOOKUP(G25,Export7[#All],2,FALSE)</f>
        <v>#N/A</v>
      </c>
      <c r="I25" s="45" t="e">
        <f>VLOOKUP($A25,EVID_OSEVU!$A$1:$M$4972,10,FALSE)</f>
        <v>#N/A</v>
      </c>
      <c r="J25" s="58" t="e">
        <f>VLOOKUP($A25,EVID_OSEVU!$A$1:$M$4972,11,FALSE)</f>
        <v>#N/A</v>
      </c>
      <c r="K25" s="33"/>
      <c r="L25" s="45" t="e">
        <f>VLOOKUP(EVID_PASTVY!H25,KATEGORIE_ZVIRAT!$B$2:$M$31,6,FALSE)*K25</f>
        <v>#N/A</v>
      </c>
      <c r="M25" s="33">
        <v>24</v>
      </c>
      <c r="N25" s="45" t="e">
        <f>VLOOKUP(EVID_PASTVY!$H25,KATEGORIE_ZVIRAT!$B$2:$M$31,8,FALSE)</f>
        <v>#N/A</v>
      </c>
      <c r="O25" s="45" t="e">
        <f>VLOOKUP(EVID_PASTVY!$H25,KATEGORIE_ZVIRAT!$B$2:$M$31,9,FALSE)</f>
        <v>#N/A</v>
      </c>
      <c r="P25" s="54" t="e">
        <f>VLOOKUP(EVID_PASTVY!$H25,KATEGORIE_ZVIRAT!$B$2:$M$31,7,FALSE)*L25/1000*M25/24*(F25-E25+1)/J25</f>
        <v>#N/A</v>
      </c>
      <c r="Q25" s="52" t="e">
        <f>VLOOKUP(EVID_PASTVY!$H25,KATEGORIE_ZVIRAT!$B$2:$M$31,10,FALSE)*P25*10</f>
        <v>#N/A</v>
      </c>
      <c r="R25" s="52" t="e">
        <f>VLOOKUP(EVID_PASTVY!$H25,KATEGORIE_ZVIRAT!$B$2:$M$31,11,FALSE)*P25*10</f>
        <v>#N/A</v>
      </c>
      <c r="S25" s="52" t="e">
        <f>VLOOKUP(EVID_PASTVY!$H25,KATEGORIE_ZVIRAT!$B$2:$M$31,12,FALSE)*P25*10</f>
        <v>#N/A</v>
      </c>
    </row>
    <row r="26" spans="1:19" x14ac:dyDescent="0.2">
      <c r="A26" s="32"/>
      <c r="B26" s="37" t="e">
        <f>VLOOKUP($A26,EVID_OSEVU!$A$1:$M$4972,2,FALSE)</f>
        <v>#N/A</v>
      </c>
      <c r="C26" s="37" t="e">
        <f>VLOOKUP($A26,EVID_OSEVU!$A$1:$M$4972,3,FALSE)</f>
        <v>#N/A</v>
      </c>
      <c r="D26" s="45" t="e">
        <f>VLOOKUP($A26,EVID_OSEVU!$A$1:$M$4972,4,FALSE)</f>
        <v>#N/A</v>
      </c>
      <c r="E26" s="35"/>
      <c r="F26" s="53"/>
      <c r="G26" s="32"/>
      <c r="H26" s="45" t="e">
        <f>VLOOKUP(G26,Export7[#All],2,FALSE)</f>
        <v>#N/A</v>
      </c>
      <c r="I26" s="45" t="e">
        <f>VLOOKUP($A26,EVID_OSEVU!$A$1:$M$4972,10,FALSE)</f>
        <v>#N/A</v>
      </c>
      <c r="J26" s="58" t="e">
        <f>VLOOKUP($A26,EVID_OSEVU!$A$1:$M$4972,11,FALSE)</f>
        <v>#N/A</v>
      </c>
      <c r="K26" s="33"/>
      <c r="L26" s="45" t="e">
        <f>VLOOKUP(EVID_PASTVY!H26,KATEGORIE_ZVIRAT!$B$2:$M$31,6,FALSE)*K26</f>
        <v>#N/A</v>
      </c>
      <c r="M26" s="33">
        <v>24</v>
      </c>
      <c r="N26" s="45" t="e">
        <f>VLOOKUP(EVID_PASTVY!$H26,KATEGORIE_ZVIRAT!$B$2:$M$31,8,FALSE)</f>
        <v>#N/A</v>
      </c>
      <c r="O26" s="45" t="e">
        <f>VLOOKUP(EVID_PASTVY!$H26,KATEGORIE_ZVIRAT!$B$2:$M$31,9,FALSE)</f>
        <v>#N/A</v>
      </c>
      <c r="P26" s="54" t="e">
        <f>VLOOKUP(EVID_PASTVY!$H26,KATEGORIE_ZVIRAT!$B$2:$M$31,7,FALSE)*L26/1000*M26/24*(F26-E26+1)/J26</f>
        <v>#N/A</v>
      </c>
      <c r="Q26" s="52" t="e">
        <f>VLOOKUP(EVID_PASTVY!$H26,KATEGORIE_ZVIRAT!$B$2:$M$31,10,FALSE)*P26*10</f>
        <v>#N/A</v>
      </c>
      <c r="R26" s="52" t="e">
        <f>VLOOKUP(EVID_PASTVY!$H26,KATEGORIE_ZVIRAT!$B$2:$M$31,11,FALSE)*P26*10</f>
        <v>#N/A</v>
      </c>
      <c r="S26" s="52" t="e">
        <f>VLOOKUP(EVID_PASTVY!$H26,KATEGORIE_ZVIRAT!$B$2:$M$31,12,FALSE)*P26*10</f>
        <v>#N/A</v>
      </c>
    </row>
    <row r="27" spans="1:19" x14ac:dyDescent="0.2">
      <c r="A27" s="32"/>
      <c r="B27" s="37" t="e">
        <f>VLOOKUP($A27,EVID_OSEVU!$A$1:$M$4972,2,FALSE)</f>
        <v>#N/A</v>
      </c>
      <c r="C27" s="37" t="e">
        <f>VLOOKUP($A27,EVID_OSEVU!$A$1:$M$4972,3,FALSE)</f>
        <v>#N/A</v>
      </c>
      <c r="D27" s="45" t="e">
        <f>VLOOKUP($A27,EVID_OSEVU!$A$1:$M$4972,4,FALSE)</f>
        <v>#N/A</v>
      </c>
      <c r="E27" s="35"/>
      <c r="F27" s="53"/>
      <c r="G27" s="32"/>
      <c r="H27" s="45" t="e">
        <f>VLOOKUP(G27,Export7[#All],2,FALSE)</f>
        <v>#N/A</v>
      </c>
      <c r="I27" s="45" t="e">
        <f>VLOOKUP($A27,EVID_OSEVU!$A$1:$M$4972,10,FALSE)</f>
        <v>#N/A</v>
      </c>
      <c r="J27" s="58" t="e">
        <f>VLOOKUP($A27,EVID_OSEVU!$A$1:$M$4972,11,FALSE)</f>
        <v>#N/A</v>
      </c>
      <c r="K27" s="33"/>
      <c r="L27" s="45" t="e">
        <f>VLOOKUP(EVID_PASTVY!H27,KATEGORIE_ZVIRAT!$B$2:$M$31,6,FALSE)*K27</f>
        <v>#N/A</v>
      </c>
      <c r="M27" s="33">
        <v>24</v>
      </c>
      <c r="N27" s="45" t="e">
        <f>VLOOKUP(EVID_PASTVY!$H27,KATEGORIE_ZVIRAT!$B$2:$M$31,8,FALSE)</f>
        <v>#N/A</v>
      </c>
      <c r="O27" s="45" t="e">
        <f>VLOOKUP(EVID_PASTVY!$H27,KATEGORIE_ZVIRAT!$B$2:$M$31,9,FALSE)</f>
        <v>#N/A</v>
      </c>
      <c r="P27" s="54" t="e">
        <f>VLOOKUP(EVID_PASTVY!$H27,KATEGORIE_ZVIRAT!$B$2:$M$31,7,FALSE)*L27/1000*M27/24*(F27-E27+1)/J27</f>
        <v>#N/A</v>
      </c>
      <c r="Q27" s="52" t="e">
        <f>VLOOKUP(EVID_PASTVY!$H27,KATEGORIE_ZVIRAT!$B$2:$M$31,10,FALSE)*P27*10</f>
        <v>#N/A</v>
      </c>
      <c r="R27" s="52" t="e">
        <f>VLOOKUP(EVID_PASTVY!$H27,KATEGORIE_ZVIRAT!$B$2:$M$31,11,FALSE)*P27*10</f>
        <v>#N/A</v>
      </c>
      <c r="S27" s="52" t="e">
        <f>VLOOKUP(EVID_PASTVY!$H27,KATEGORIE_ZVIRAT!$B$2:$M$31,12,FALSE)*P27*10</f>
        <v>#N/A</v>
      </c>
    </row>
    <row r="28" spans="1:19" x14ac:dyDescent="0.2">
      <c r="A28" s="32"/>
      <c r="B28" s="37" t="e">
        <f>VLOOKUP($A28,EVID_OSEVU!$A$1:$M$4972,2,FALSE)</f>
        <v>#N/A</v>
      </c>
      <c r="C28" s="37" t="e">
        <f>VLOOKUP($A28,EVID_OSEVU!$A$1:$M$4972,3,FALSE)</f>
        <v>#N/A</v>
      </c>
      <c r="D28" s="45" t="e">
        <f>VLOOKUP($A28,EVID_OSEVU!$A$1:$M$4972,4,FALSE)</f>
        <v>#N/A</v>
      </c>
      <c r="E28" s="35"/>
      <c r="F28" s="53"/>
      <c r="G28" s="32"/>
      <c r="H28" s="45" t="e">
        <f>VLOOKUP(G28,Export7[#All],2,FALSE)</f>
        <v>#N/A</v>
      </c>
      <c r="I28" s="45" t="e">
        <f>VLOOKUP($A28,EVID_OSEVU!$A$1:$M$4972,10,FALSE)</f>
        <v>#N/A</v>
      </c>
      <c r="J28" s="58" t="e">
        <f>VLOOKUP($A28,EVID_OSEVU!$A$1:$M$4972,11,FALSE)</f>
        <v>#N/A</v>
      </c>
      <c r="K28" s="33"/>
      <c r="L28" s="45" t="e">
        <f>VLOOKUP(EVID_PASTVY!H28,KATEGORIE_ZVIRAT!$B$2:$M$31,6,FALSE)*K28</f>
        <v>#N/A</v>
      </c>
      <c r="M28" s="33">
        <v>24</v>
      </c>
      <c r="N28" s="45" t="e">
        <f>VLOOKUP(EVID_PASTVY!$H28,KATEGORIE_ZVIRAT!$B$2:$M$31,8,FALSE)</f>
        <v>#N/A</v>
      </c>
      <c r="O28" s="45" t="e">
        <f>VLOOKUP(EVID_PASTVY!$H28,KATEGORIE_ZVIRAT!$B$2:$M$31,9,FALSE)</f>
        <v>#N/A</v>
      </c>
      <c r="P28" s="54" t="e">
        <f>VLOOKUP(EVID_PASTVY!$H28,KATEGORIE_ZVIRAT!$B$2:$M$31,7,FALSE)*L28/1000*M28/24*(F28-E28+1)/J28</f>
        <v>#N/A</v>
      </c>
      <c r="Q28" s="52" t="e">
        <f>VLOOKUP(EVID_PASTVY!$H28,KATEGORIE_ZVIRAT!$B$2:$M$31,10,FALSE)*P28*10</f>
        <v>#N/A</v>
      </c>
      <c r="R28" s="52" t="e">
        <f>VLOOKUP(EVID_PASTVY!$H28,KATEGORIE_ZVIRAT!$B$2:$M$31,11,FALSE)*P28*10</f>
        <v>#N/A</v>
      </c>
      <c r="S28" s="52" t="e">
        <f>VLOOKUP(EVID_PASTVY!$H28,KATEGORIE_ZVIRAT!$B$2:$M$31,12,FALSE)*P28*10</f>
        <v>#N/A</v>
      </c>
    </row>
    <row r="29" spans="1:19" x14ac:dyDescent="0.2">
      <c r="A29" s="32"/>
      <c r="B29" s="37" t="e">
        <f>VLOOKUP($A29,EVID_OSEVU!$A$1:$M$4972,2,FALSE)</f>
        <v>#N/A</v>
      </c>
      <c r="C29" s="37" t="e">
        <f>VLOOKUP($A29,EVID_OSEVU!$A$1:$M$4972,3,FALSE)</f>
        <v>#N/A</v>
      </c>
      <c r="D29" s="45" t="e">
        <f>VLOOKUP($A29,EVID_OSEVU!$A$1:$M$4972,4,FALSE)</f>
        <v>#N/A</v>
      </c>
      <c r="E29" s="35"/>
      <c r="F29" s="53"/>
      <c r="G29" s="32"/>
      <c r="H29" s="45" t="e">
        <f>VLOOKUP(G29,Export7[#All],2,FALSE)</f>
        <v>#N/A</v>
      </c>
      <c r="I29" s="45" t="e">
        <f>VLOOKUP($A29,EVID_OSEVU!$A$1:$M$4972,10,FALSE)</f>
        <v>#N/A</v>
      </c>
      <c r="J29" s="58" t="e">
        <f>VLOOKUP($A29,EVID_OSEVU!$A$1:$M$4972,11,FALSE)</f>
        <v>#N/A</v>
      </c>
      <c r="K29" s="33"/>
      <c r="L29" s="45" t="e">
        <f>VLOOKUP(EVID_PASTVY!H29,KATEGORIE_ZVIRAT!$B$2:$M$31,6,FALSE)*K29</f>
        <v>#N/A</v>
      </c>
      <c r="M29" s="33">
        <v>24</v>
      </c>
      <c r="N29" s="45" t="e">
        <f>VLOOKUP(EVID_PASTVY!$H29,KATEGORIE_ZVIRAT!$B$2:$M$31,8,FALSE)</f>
        <v>#N/A</v>
      </c>
      <c r="O29" s="45" t="e">
        <f>VLOOKUP(EVID_PASTVY!$H29,KATEGORIE_ZVIRAT!$B$2:$M$31,9,FALSE)</f>
        <v>#N/A</v>
      </c>
      <c r="P29" s="54" t="e">
        <f>VLOOKUP(EVID_PASTVY!$H29,KATEGORIE_ZVIRAT!$B$2:$M$31,7,FALSE)*L29/1000*M29/24*(F29-E29+1)/J29</f>
        <v>#N/A</v>
      </c>
      <c r="Q29" s="52" t="e">
        <f>VLOOKUP(EVID_PASTVY!$H29,KATEGORIE_ZVIRAT!$B$2:$M$31,10,FALSE)*P29*10</f>
        <v>#N/A</v>
      </c>
      <c r="R29" s="52" t="e">
        <f>VLOOKUP(EVID_PASTVY!$H29,KATEGORIE_ZVIRAT!$B$2:$M$31,11,FALSE)*P29*10</f>
        <v>#N/A</v>
      </c>
      <c r="S29" s="52" t="e">
        <f>VLOOKUP(EVID_PASTVY!$H29,KATEGORIE_ZVIRAT!$B$2:$M$31,12,FALSE)*P29*10</f>
        <v>#N/A</v>
      </c>
    </row>
    <row r="30" spans="1:19" x14ac:dyDescent="0.2">
      <c r="A30" s="32"/>
      <c r="B30" s="37" t="e">
        <f>VLOOKUP($A30,EVID_OSEVU!$A$1:$M$4972,2,FALSE)</f>
        <v>#N/A</v>
      </c>
      <c r="C30" s="37" t="e">
        <f>VLOOKUP($A30,EVID_OSEVU!$A$1:$M$4972,3,FALSE)</f>
        <v>#N/A</v>
      </c>
      <c r="D30" s="45" t="e">
        <f>VLOOKUP($A30,EVID_OSEVU!$A$1:$M$4972,4,FALSE)</f>
        <v>#N/A</v>
      </c>
      <c r="E30" s="35"/>
      <c r="F30" s="53"/>
      <c r="G30" s="32"/>
      <c r="H30" s="45" t="e">
        <f>VLOOKUP(G30,Export7[#All],2,FALSE)</f>
        <v>#N/A</v>
      </c>
      <c r="I30" s="45" t="e">
        <f>VLOOKUP($A30,EVID_OSEVU!$A$1:$M$4972,10,FALSE)</f>
        <v>#N/A</v>
      </c>
      <c r="J30" s="58" t="e">
        <f>VLOOKUP($A30,EVID_OSEVU!$A$1:$M$4972,11,FALSE)</f>
        <v>#N/A</v>
      </c>
      <c r="K30" s="33"/>
      <c r="L30" s="45" t="e">
        <f>VLOOKUP(EVID_PASTVY!H30,KATEGORIE_ZVIRAT!$B$2:$M$31,6,FALSE)*K30</f>
        <v>#N/A</v>
      </c>
      <c r="M30" s="33">
        <v>24</v>
      </c>
      <c r="N30" s="45" t="e">
        <f>VLOOKUP(EVID_PASTVY!$H30,KATEGORIE_ZVIRAT!$B$2:$M$31,8,FALSE)</f>
        <v>#N/A</v>
      </c>
      <c r="O30" s="45" t="e">
        <f>VLOOKUP(EVID_PASTVY!$H30,KATEGORIE_ZVIRAT!$B$2:$M$31,9,FALSE)</f>
        <v>#N/A</v>
      </c>
      <c r="P30" s="54" t="e">
        <f>VLOOKUP(EVID_PASTVY!$H30,KATEGORIE_ZVIRAT!$B$2:$M$31,7,FALSE)*L30/1000*M30/24*(F30-E30+1)/J30</f>
        <v>#N/A</v>
      </c>
      <c r="Q30" s="52" t="e">
        <f>VLOOKUP(EVID_PASTVY!$H30,KATEGORIE_ZVIRAT!$B$2:$M$31,10,FALSE)*P30*10</f>
        <v>#N/A</v>
      </c>
      <c r="R30" s="52" t="e">
        <f>VLOOKUP(EVID_PASTVY!$H30,KATEGORIE_ZVIRAT!$B$2:$M$31,11,FALSE)*P30*10</f>
        <v>#N/A</v>
      </c>
      <c r="S30" s="52" t="e">
        <f>VLOOKUP(EVID_PASTVY!$H30,KATEGORIE_ZVIRAT!$B$2:$M$31,12,FALSE)*P30*10</f>
        <v>#N/A</v>
      </c>
    </row>
    <row r="31" spans="1:19" x14ac:dyDescent="0.2">
      <c r="A31" s="32"/>
      <c r="B31" s="37" t="e">
        <f>VLOOKUP($A31,EVID_OSEVU!$A$1:$M$4972,2,FALSE)</f>
        <v>#N/A</v>
      </c>
      <c r="C31" s="37" t="e">
        <f>VLOOKUP($A31,EVID_OSEVU!$A$1:$M$4972,3,FALSE)</f>
        <v>#N/A</v>
      </c>
      <c r="D31" s="45" t="e">
        <f>VLOOKUP($A31,EVID_OSEVU!$A$1:$M$4972,4,FALSE)</f>
        <v>#N/A</v>
      </c>
      <c r="E31" s="35"/>
      <c r="F31" s="53"/>
      <c r="G31" s="32"/>
      <c r="H31" s="45" t="e">
        <f>VLOOKUP(G31,Export7[#All],2,FALSE)</f>
        <v>#N/A</v>
      </c>
      <c r="I31" s="45" t="e">
        <f>VLOOKUP($A31,EVID_OSEVU!$A$1:$M$4972,10,FALSE)</f>
        <v>#N/A</v>
      </c>
      <c r="J31" s="58" t="e">
        <f>VLOOKUP($A31,EVID_OSEVU!$A$1:$M$4972,11,FALSE)</f>
        <v>#N/A</v>
      </c>
      <c r="K31" s="33"/>
      <c r="L31" s="45" t="e">
        <f>VLOOKUP(EVID_PASTVY!H31,KATEGORIE_ZVIRAT!$B$2:$M$31,6,FALSE)*K31</f>
        <v>#N/A</v>
      </c>
      <c r="M31" s="33">
        <v>24</v>
      </c>
      <c r="N31" s="45" t="e">
        <f>VLOOKUP(EVID_PASTVY!$H31,KATEGORIE_ZVIRAT!$B$2:$M$31,8,FALSE)</f>
        <v>#N/A</v>
      </c>
      <c r="O31" s="45" t="e">
        <f>VLOOKUP(EVID_PASTVY!$H31,KATEGORIE_ZVIRAT!$B$2:$M$31,9,FALSE)</f>
        <v>#N/A</v>
      </c>
      <c r="P31" s="54" t="e">
        <f>VLOOKUP(EVID_PASTVY!$H31,KATEGORIE_ZVIRAT!$B$2:$M$31,7,FALSE)*L31/1000*M31/24*(F31-E31+1)/J31</f>
        <v>#N/A</v>
      </c>
      <c r="Q31" s="52" t="e">
        <f>VLOOKUP(EVID_PASTVY!$H31,KATEGORIE_ZVIRAT!$B$2:$M$31,10,FALSE)*P31*10</f>
        <v>#N/A</v>
      </c>
      <c r="R31" s="52" t="e">
        <f>VLOOKUP(EVID_PASTVY!$H31,KATEGORIE_ZVIRAT!$B$2:$M$31,11,FALSE)*P31*10</f>
        <v>#N/A</v>
      </c>
      <c r="S31" s="52" t="e">
        <f>VLOOKUP(EVID_PASTVY!$H31,KATEGORIE_ZVIRAT!$B$2:$M$31,12,FALSE)*P31*10</f>
        <v>#N/A</v>
      </c>
    </row>
    <row r="32" spans="1:19" x14ac:dyDescent="0.2">
      <c r="A32" s="32"/>
      <c r="B32" s="37" t="e">
        <f>VLOOKUP($A32,EVID_OSEVU!$A$1:$M$4972,2,FALSE)</f>
        <v>#N/A</v>
      </c>
      <c r="C32" s="37" t="e">
        <f>VLOOKUP($A32,EVID_OSEVU!$A$1:$M$4972,3,FALSE)</f>
        <v>#N/A</v>
      </c>
      <c r="D32" s="45" t="e">
        <f>VLOOKUP($A32,EVID_OSEVU!$A$1:$M$4972,4,FALSE)</f>
        <v>#N/A</v>
      </c>
      <c r="E32" s="35"/>
      <c r="F32" s="53"/>
      <c r="G32" s="32"/>
      <c r="H32" s="45" t="e">
        <f>VLOOKUP(G32,Export7[#All],2,FALSE)</f>
        <v>#N/A</v>
      </c>
      <c r="I32" s="45" t="e">
        <f>VLOOKUP($A32,EVID_OSEVU!$A$1:$M$4972,10,FALSE)</f>
        <v>#N/A</v>
      </c>
      <c r="J32" s="58" t="e">
        <f>VLOOKUP($A32,EVID_OSEVU!$A$1:$M$4972,11,FALSE)</f>
        <v>#N/A</v>
      </c>
      <c r="K32" s="33"/>
      <c r="L32" s="45" t="e">
        <f>VLOOKUP(EVID_PASTVY!H32,KATEGORIE_ZVIRAT!$B$2:$M$31,6,FALSE)*K32</f>
        <v>#N/A</v>
      </c>
      <c r="M32" s="33">
        <v>24</v>
      </c>
      <c r="N32" s="45" t="e">
        <f>VLOOKUP(EVID_PASTVY!$H32,KATEGORIE_ZVIRAT!$B$2:$M$31,8,FALSE)</f>
        <v>#N/A</v>
      </c>
      <c r="O32" s="45" t="e">
        <f>VLOOKUP(EVID_PASTVY!$H32,KATEGORIE_ZVIRAT!$B$2:$M$31,9,FALSE)</f>
        <v>#N/A</v>
      </c>
      <c r="P32" s="54" t="e">
        <f>VLOOKUP(EVID_PASTVY!$H32,KATEGORIE_ZVIRAT!$B$2:$M$31,7,FALSE)*L32/1000*M32/24*(F32-E32+1)/J32</f>
        <v>#N/A</v>
      </c>
      <c r="Q32" s="52" t="e">
        <f>VLOOKUP(EVID_PASTVY!$H32,KATEGORIE_ZVIRAT!$B$2:$M$31,10,FALSE)*P32*10</f>
        <v>#N/A</v>
      </c>
      <c r="R32" s="52" t="e">
        <f>VLOOKUP(EVID_PASTVY!$H32,KATEGORIE_ZVIRAT!$B$2:$M$31,11,FALSE)*P32*10</f>
        <v>#N/A</v>
      </c>
      <c r="S32" s="52" t="e">
        <f>VLOOKUP(EVID_PASTVY!$H32,KATEGORIE_ZVIRAT!$B$2:$M$31,12,FALSE)*P32*10</f>
        <v>#N/A</v>
      </c>
    </row>
    <row r="33" spans="1:19" x14ac:dyDescent="0.2">
      <c r="A33" s="32"/>
      <c r="B33" s="37" t="e">
        <f>VLOOKUP($A33,EVID_OSEVU!$A$1:$M$4972,2,FALSE)</f>
        <v>#N/A</v>
      </c>
      <c r="C33" s="37" t="e">
        <f>VLOOKUP($A33,EVID_OSEVU!$A$1:$M$4972,3,FALSE)</f>
        <v>#N/A</v>
      </c>
      <c r="D33" s="45" t="e">
        <f>VLOOKUP($A33,EVID_OSEVU!$A$1:$M$4972,4,FALSE)</f>
        <v>#N/A</v>
      </c>
      <c r="E33" s="35"/>
      <c r="F33" s="53"/>
      <c r="G33" s="32"/>
      <c r="H33" s="45" t="e">
        <f>VLOOKUP(G33,Export7[#All],2,FALSE)</f>
        <v>#N/A</v>
      </c>
      <c r="I33" s="45" t="e">
        <f>VLOOKUP($A33,EVID_OSEVU!$A$1:$M$4972,10,FALSE)</f>
        <v>#N/A</v>
      </c>
      <c r="J33" s="58" t="e">
        <f>VLOOKUP($A33,EVID_OSEVU!$A$1:$M$4972,11,FALSE)</f>
        <v>#N/A</v>
      </c>
      <c r="K33" s="33"/>
      <c r="L33" s="45" t="e">
        <f>VLOOKUP(EVID_PASTVY!H33,KATEGORIE_ZVIRAT!$B$2:$M$31,6,FALSE)*K33</f>
        <v>#N/A</v>
      </c>
      <c r="M33" s="33">
        <v>24</v>
      </c>
      <c r="N33" s="45" t="e">
        <f>VLOOKUP(EVID_PASTVY!$H33,KATEGORIE_ZVIRAT!$B$2:$M$31,8,FALSE)</f>
        <v>#N/A</v>
      </c>
      <c r="O33" s="45" t="e">
        <f>VLOOKUP(EVID_PASTVY!$H33,KATEGORIE_ZVIRAT!$B$2:$M$31,9,FALSE)</f>
        <v>#N/A</v>
      </c>
      <c r="P33" s="54" t="e">
        <f>VLOOKUP(EVID_PASTVY!$H33,KATEGORIE_ZVIRAT!$B$2:$M$31,7,FALSE)*L33/1000*M33/24*(F33-E33+1)/J33</f>
        <v>#N/A</v>
      </c>
      <c r="Q33" s="52" t="e">
        <f>VLOOKUP(EVID_PASTVY!$H33,KATEGORIE_ZVIRAT!$B$2:$M$31,10,FALSE)*P33*10</f>
        <v>#N/A</v>
      </c>
      <c r="R33" s="52" t="e">
        <f>VLOOKUP(EVID_PASTVY!$H33,KATEGORIE_ZVIRAT!$B$2:$M$31,11,FALSE)*P33*10</f>
        <v>#N/A</v>
      </c>
      <c r="S33" s="52" t="e">
        <f>VLOOKUP(EVID_PASTVY!$H33,KATEGORIE_ZVIRAT!$B$2:$M$31,12,FALSE)*P33*10</f>
        <v>#N/A</v>
      </c>
    </row>
    <row r="34" spans="1:19" x14ac:dyDescent="0.2">
      <c r="A34" s="32"/>
      <c r="B34" s="37" t="e">
        <f>VLOOKUP($A34,EVID_OSEVU!$A$1:$M$4972,2,FALSE)</f>
        <v>#N/A</v>
      </c>
      <c r="C34" s="37" t="e">
        <f>VLOOKUP($A34,EVID_OSEVU!$A$1:$M$4972,3,FALSE)</f>
        <v>#N/A</v>
      </c>
      <c r="D34" s="45" t="e">
        <f>VLOOKUP($A34,EVID_OSEVU!$A$1:$M$4972,4,FALSE)</f>
        <v>#N/A</v>
      </c>
      <c r="E34" s="35"/>
      <c r="F34" s="53"/>
      <c r="G34" s="32"/>
      <c r="H34" s="45" t="e">
        <f>VLOOKUP(G34,Export7[#All],2,FALSE)</f>
        <v>#N/A</v>
      </c>
      <c r="I34" s="45" t="e">
        <f>VLOOKUP($A34,EVID_OSEVU!$A$1:$M$4972,10,FALSE)</f>
        <v>#N/A</v>
      </c>
      <c r="J34" s="58" t="e">
        <f>VLOOKUP($A34,EVID_OSEVU!$A$1:$M$4972,11,FALSE)</f>
        <v>#N/A</v>
      </c>
      <c r="K34" s="33"/>
      <c r="L34" s="45" t="e">
        <f>VLOOKUP(EVID_PASTVY!H34,KATEGORIE_ZVIRAT!$B$2:$M$31,6,FALSE)*K34</f>
        <v>#N/A</v>
      </c>
      <c r="M34" s="33">
        <v>24</v>
      </c>
      <c r="N34" s="45" t="e">
        <f>VLOOKUP(EVID_PASTVY!$H34,KATEGORIE_ZVIRAT!$B$2:$M$31,8,FALSE)</f>
        <v>#N/A</v>
      </c>
      <c r="O34" s="45" t="e">
        <f>VLOOKUP(EVID_PASTVY!$H34,KATEGORIE_ZVIRAT!$B$2:$M$31,9,FALSE)</f>
        <v>#N/A</v>
      </c>
      <c r="P34" s="54" t="e">
        <f>VLOOKUP(EVID_PASTVY!$H34,KATEGORIE_ZVIRAT!$B$2:$M$31,7,FALSE)*L34/1000*M34/24*(F34-E34+1)/J34</f>
        <v>#N/A</v>
      </c>
      <c r="Q34" s="52" t="e">
        <f>VLOOKUP(EVID_PASTVY!$H34,KATEGORIE_ZVIRAT!$B$2:$M$31,10,FALSE)*P34*10</f>
        <v>#N/A</v>
      </c>
      <c r="R34" s="52" t="e">
        <f>VLOOKUP(EVID_PASTVY!$H34,KATEGORIE_ZVIRAT!$B$2:$M$31,11,FALSE)*P34*10</f>
        <v>#N/A</v>
      </c>
      <c r="S34" s="52" t="e">
        <f>VLOOKUP(EVID_PASTVY!$H34,KATEGORIE_ZVIRAT!$B$2:$M$31,12,FALSE)*P34*10</f>
        <v>#N/A</v>
      </c>
    </row>
    <row r="35" spans="1:19" x14ac:dyDescent="0.2">
      <c r="A35" s="32"/>
      <c r="B35" s="37" t="e">
        <f>VLOOKUP($A35,EVID_OSEVU!$A$1:$M$4972,2,FALSE)</f>
        <v>#N/A</v>
      </c>
      <c r="C35" s="37" t="e">
        <f>VLOOKUP($A35,EVID_OSEVU!$A$1:$M$4972,3,FALSE)</f>
        <v>#N/A</v>
      </c>
      <c r="D35" s="45" t="e">
        <f>VLOOKUP($A35,EVID_OSEVU!$A$1:$M$4972,4,FALSE)</f>
        <v>#N/A</v>
      </c>
      <c r="E35" s="35"/>
      <c r="F35" s="53"/>
      <c r="G35" s="32"/>
      <c r="H35" s="45" t="e">
        <f>VLOOKUP(G35,Export7[#All],2,FALSE)</f>
        <v>#N/A</v>
      </c>
      <c r="I35" s="45" t="e">
        <f>VLOOKUP($A35,EVID_OSEVU!$A$1:$M$4972,10,FALSE)</f>
        <v>#N/A</v>
      </c>
      <c r="J35" s="58" t="e">
        <f>VLOOKUP($A35,EVID_OSEVU!$A$1:$M$4972,11,FALSE)</f>
        <v>#N/A</v>
      </c>
      <c r="K35" s="33"/>
      <c r="L35" s="45" t="e">
        <f>VLOOKUP(EVID_PASTVY!H35,KATEGORIE_ZVIRAT!$B$2:$M$31,6,FALSE)*K35</f>
        <v>#N/A</v>
      </c>
      <c r="M35" s="33">
        <v>24</v>
      </c>
      <c r="N35" s="45" t="e">
        <f>VLOOKUP(EVID_PASTVY!$H35,KATEGORIE_ZVIRAT!$B$2:$M$31,8,FALSE)</f>
        <v>#N/A</v>
      </c>
      <c r="O35" s="45" t="e">
        <f>VLOOKUP(EVID_PASTVY!$H35,KATEGORIE_ZVIRAT!$B$2:$M$31,9,FALSE)</f>
        <v>#N/A</v>
      </c>
      <c r="P35" s="54" t="e">
        <f>VLOOKUP(EVID_PASTVY!$H35,KATEGORIE_ZVIRAT!$B$2:$M$31,7,FALSE)*L35/1000*M35/24*(F35-E35+1)/J35</f>
        <v>#N/A</v>
      </c>
      <c r="Q35" s="52" t="e">
        <f>VLOOKUP(EVID_PASTVY!$H35,KATEGORIE_ZVIRAT!$B$2:$M$31,10,FALSE)*P35*10</f>
        <v>#N/A</v>
      </c>
      <c r="R35" s="52" t="e">
        <f>VLOOKUP(EVID_PASTVY!$H35,KATEGORIE_ZVIRAT!$B$2:$M$31,11,FALSE)*P35*10</f>
        <v>#N/A</v>
      </c>
      <c r="S35" s="52" t="e">
        <f>VLOOKUP(EVID_PASTVY!$H35,KATEGORIE_ZVIRAT!$B$2:$M$31,12,FALSE)*P35*10</f>
        <v>#N/A</v>
      </c>
    </row>
    <row r="36" spans="1:19" x14ac:dyDescent="0.2">
      <c r="A36" s="32"/>
      <c r="B36" s="37" t="e">
        <f>VLOOKUP($A36,EVID_OSEVU!$A$1:$M$4972,2,FALSE)</f>
        <v>#N/A</v>
      </c>
      <c r="C36" s="37" t="e">
        <f>VLOOKUP($A36,EVID_OSEVU!$A$1:$M$4972,3,FALSE)</f>
        <v>#N/A</v>
      </c>
      <c r="D36" s="45" t="e">
        <f>VLOOKUP($A36,EVID_OSEVU!$A$1:$M$4972,4,FALSE)</f>
        <v>#N/A</v>
      </c>
      <c r="E36" s="35"/>
      <c r="F36" s="53"/>
      <c r="G36" s="32"/>
      <c r="H36" s="45" t="e">
        <f>VLOOKUP(G36,Export7[#All],2,FALSE)</f>
        <v>#N/A</v>
      </c>
      <c r="I36" s="45" t="e">
        <f>VLOOKUP($A36,EVID_OSEVU!$A$1:$M$4972,10,FALSE)</f>
        <v>#N/A</v>
      </c>
      <c r="J36" s="58" t="e">
        <f>VLOOKUP($A36,EVID_OSEVU!$A$1:$M$4972,11,FALSE)</f>
        <v>#N/A</v>
      </c>
      <c r="K36" s="33"/>
      <c r="L36" s="45" t="e">
        <f>VLOOKUP(EVID_PASTVY!H36,KATEGORIE_ZVIRAT!$B$2:$M$31,6,FALSE)*K36</f>
        <v>#N/A</v>
      </c>
      <c r="M36" s="33">
        <v>24</v>
      </c>
      <c r="N36" s="45" t="e">
        <f>VLOOKUP(EVID_PASTVY!$H36,KATEGORIE_ZVIRAT!$B$2:$M$31,8,FALSE)</f>
        <v>#N/A</v>
      </c>
      <c r="O36" s="45" t="e">
        <f>VLOOKUP(EVID_PASTVY!$H36,KATEGORIE_ZVIRAT!$B$2:$M$31,9,FALSE)</f>
        <v>#N/A</v>
      </c>
      <c r="P36" s="54" t="e">
        <f>VLOOKUP(EVID_PASTVY!$H36,KATEGORIE_ZVIRAT!$B$2:$M$31,7,FALSE)*L36/1000*M36/24*(F36-E36+1)/J36</f>
        <v>#N/A</v>
      </c>
      <c r="Q36" s="52" t="e">
        <f>VLOOKUP(EVID_PASTVY!$H36,KATEGORIE_ZVIRAT!$B$2:$M$31,10,FALSE)*P36*10</f>
        <v>#N/A</v>
      </c>
      <c r="R36" s="52" t="e">
        <f>VLOOKUP(EVID_PASTVY!$H36,KATEGORIE_ZVIRAT!$B$2:$M$31,11,FALSE)*P36*10</f>
        <v>#N/A</v>
      </c>
      <c r="S36" s="52" t="e">
        <f>VLOOKUP(EVID_PASTVY!$H36,KATEGORIE_ZVIRAT!$B$2:$M$31,12,FALSE)*P36*10</f>
        <v>#N/A</v>
      </c>
    </row>
    <row r="37" spans="1:19" x14ac:dyDescent="0.2">
      <c r="A37" s="32"/>
      <c r="B37" s="37" t="e">
        <f>VLOOKUP($A37,EVID_OSEVU!$A$1:$M$4972,2,FALSE)</f>
        <v>#N/A</v>
      </c>
      <c r="C37" s="37" t="e">
        <f>VLOOKUP($A37,EVID_OSEVU!$A$1:$M$4972,3,FALSE)</f>
        <v>#N/A</v>
      </c>
      <c r="D37" s="45" t="e">
        <f>VLOOKUP($A37,EVID_OSEVU!$A$1:$M$4972,4,FALSE)</f>
        <v>#N/A</v>
      </c>
      <c r="E37" s="35"/>
      <c r="F37" s="53"/>
      <c r="G37" s="32"/>
      <c r="H37" s="45" t="e">
        <f>VLOOKUP(G37,Export7[#All],2,FALSE)</f>
        <v>#N/A</v>
      </c>
      <c r="I37" s="45" t="e">
        <f>VLOOKUP($A37,EVID_OSEVU!$A$1:$M$4972,10,FALSE)</f>
        <v>#N/A</v>
      </c>
      <c r="J37" s="58" t="e">
        <f>VLOOKUP($A37,EVID_OSEVU!$A$1:$M$4972,11,FALSE)</f>
        <v>#N/A</v>
      </c>
      <c r="K37" s="33"/>
      <c r="L37" s="45" t="e">
        <f>VLOOKUP(EVID_PASTVY!H37,KATEGORIE_ZVIRAT!$B$2:$M$31,6,FALSE)*K37</f>
        <v>#N/A</v>
      </c>
      <c r="M37" s="33">
        <v>24</v>
      </c>
      <c r="N37" s="45" t="e">
        <f>VLOOKUP(EVID_PASTVY!$H37,KATEGORIE_ZVIRAT!$B$2:$M$31,8,FALSE)</f>
        <v>#N/A</v>
      </c>
      <c r="O37" s="45" t="e">
        <f>VLOOKUP(EVID_PASTVY!$H37,KATEGORIE_ZVIRAT!$B$2:$M$31,9,FALSE)</f>
        <v>#N/A</v>
      </c>
      <c r="P37" s="54" t="e">
        <f>VLOOKUP(EVID_PASTVY!$H37,KATEGORIE_ZVIRAT!$B$2:$M$31,7,FALSE)*L37/1000*M37/24*(F37-E37+1)/J37</f>
        <v>#N/A</v>
      </c>
      <c r="Q37" s="52" t="e">
        <f>VLOOKUP(EVID_PASTVY!$H37,KATEGORIE_ZVIRAT!$B$2:$M$31,10,FALSE)*P37*10</f>
        <v>#N/A</v>
      </c>
      <c r="R37" s="52" t="e">
        <f>VLOOKUP(EVID_PASTVY!$H37,KATEGORIE_ZVIRAT!$B$2:$M$31,11,FALSE)*P37*10</f>
        <v>#N/A</v>
      </c>
      <c r="S37" s="52" t="e">
        <f>VLOOKUP(EVID_PASTVY!$H37,KATEGORIE_ZVIRAT!$B$2:$M$31,12,FALSE)*P37*10</f>
        <v>#N/A</v>
      </c>
    </row>
    <row r="38" spans="1:19" x14ac:dyDescent="0.2">
      <c r="A38" s="32"/>
      <c r="B38" s="37" t="e">
        <f>VLOOKUP($A38,EVID_OSEVU!$A$1:$M$4972,2,FALSE)</f>
        <v>#N/A</v>
      </c>
      <c r="C38" s="37" t="e">
        <f>VLOOKUP($A38,EVID_OSEVU!$A$1:$M$4972,3,FALSE)</f>
        <v>#N/A</v>
      </c>
      <c r="D38" s="45" t="e">
        <f>VLOOKUP($A38,EVID_OSEVU!$A$1:$M$4972,4,FALSE)</f>
        <v>#N/A</v>
      </c>
      <c r="E38" s="35"/>
      <c r="F38" s="53"/>
      <c r="G38" s="32"/>
      <c r="H38" s="45" t="e">
        <f>VLOOKUP(G38,Export7[#All],2,FALSE)</f>
        <v>#N/A</v>
      </c>
      <c r="I38" s="45" t="e">
        <f>VLOOKUP($A38,EVID_OSEVU!$A$1:$M$4972,10,FALSE)</f>
        <v>#N/A</v>
      </c>
      <c r="J38" s="58" t="e">
        <f>VLOOKUP($A38,EVID_OSEVU!$A$1:$M$4972,11,FALSE)</f>
        <v>#N/A</v>
      </c>
      <c r="K38" s="33"/>
      <c r="L38" s="45" t="e">
        <f>VLOOKUP(EVID_PASTVY!H38,KATEGORIE_ZVIRAT!$B$2:$M$31,6,FALSE)*K38</f>
        <v>#N/A</v>
      </c>
      <c r="M38" s="33">
        <v>24</v>
      </c>
      <c r="N38" s="45" t="e">
        <f>VLOOKUP(EVID_PASTVY!$H38,KATEGORIE_ZVIRAT!$B$2:$M$31,8,FALSE)</f>
        <v>#N/A</v>
      </c>
      <c r="O38" s="45" t="e">
        <f>VLOOKUP(EVID_PASTVY!$H38,KATEGORIE_ZVIRAT!$B$2:$M$31,9,FALSE)</f>
        <v>#N/A</v>
      </c>
      <c r="P38" s="54" t="e">
        <f>VLOOKUP(EVID_PASTVY!$H38,KATEGORIE_ZVIRAT!$B$2:$M$31,7,FALSE)*L38/1000*M38/24*(F38-E38+1)/J38</f>
        <v>#N/A</v>
      </c>
      <c r="Q38" s="52" t="e">
        <f>VLOOKUP(EVID_PASTVY!$H38,KATEGORIE_ZVIRAT!$B$2:$M$31,10,FALSE)*P38*10</f>
        <v>#N/A</v>
      </c>
      <c r="R38" s="52" t="e">
        <f>VLOOKUP(EVID_PASTVY!$H38,KATEGORIE_ZVIRAT!$B$2:$M$31,11,FALSE)*P38*10</f>
        <v>#N/A</v>
      </c>
      <c r="S38" s="52" t="e">
        <f>VLOOKUP(EVID_PASTVY!$H38,KATEGORIE_ZVIRAT!$B$2:$M$31,12,FALSE)*P38*10</f>
        <v>#N/A</v>
      </c>
    </row>
    <row r="39" spans="1:19" x14ac:dyDescent="0.2">
      <c r="A39" s="32"/>
      <c r="B39" s="37" t="e">
        <f>VLOOKUP($A39,EVID_OSEVU!$A$1:$M$4972,2,FALSE)</f>
        <v>#N/A</v>
      </c>
      <c r="C39" s="37" t="e">
        <f>VLOOKUP($A39,EVID_OSEVU!$A$1:$M$4972,3,FALSE)</f>
        <v>#N/A</v>
      </c>
      <c r="D39" s="45" t="e">
        <f>VLOOKUP($A39,EVID_OSEVU!$A$1:$M$4972,4,FALSE)</f>
        <v>#N/A</v>
      </c>
      <c r="E39" s="35"/>
      <c r="F39" s="53"/>
      <c r="G39" s="32"/>
      <c r="H39" s="45" t="e">
        <f>VLOOKUP(G39,Export7[#All],2,FALSE)</f>
        <v>#N/A</v>
      </c>
      <c r="I39" s="45" t="e">
        <f>VLOOKUP($A39,EVID_OSEVU!$A$1:$M$4972,10,FALSE)</f>
        <v>#N/A</v>
      </c>
      <c r="J39" s="58" t="e">
        <f>VLOOKUP($A39,EVID_OSEVU!$A$1:$M$4972,11,FALSE)</f>
        <v>#N/A</v>
      </c>
      <c r="K39" s="33"/>
      <c r="L39" s="45" t="e">
        <f>VLOOKUP(EVID_PASTVY!H39,KATEGORIE_ZVIRAT!$B$2:$M$31,6,FALSE)*K39</f>
        <v>#N/A</v>
      </c>
      <c r="M39" s="33">
        <v>24</v>
      </c>
      <c r="N39" s="45" t="e">
        <f>VLOOKUP(EVID_PASTVY!$H39,KATEGORIE_ZVIRAT!$B$2:$M$31,8,FALSE)</f>
        <v>#N/A</v>
      </c>
      <c r="O39" s="45" t="e">
        <f>VLOOKUP(EVID_PASTVY!$H39,KATEGORIE_ZVIRAT!$B$2:$M$31,9,FALSE)</f>
        <v>#N/A</v>
      </c>
      <c r="P39" s="54" t="e">
        <f>VLOOKUP(EVID_PASTVY!$H39,KATEGORIE_ZVIRAT!$B$2:$M$31,7,FALSE)*L39/1000*M39/24*(F39-E39+1)/J39</f>
        <v>#N/A</v>
      </c>
      <c r="Q39" s="52" t="e">
        <f>VLOOKUP(EVID_PASTVY!$H39,KATEGORIE_ZVIRAT!$B$2:$M$31,10,FALSE)*P39*10</f>
        <v>#N/A</v>
      </c>
      <c r="R39" s="52" t="e">
        <f>VLOOKUP(EVID_PASTVY!$H39,KATEGORIE_ZVIRAT!$B$2:$M$31,11,FALSE)*P39*10</f>
        <v>#N/A</v>
      </c>
      <c r="S39" s="52" t="e">
        <f>VLOOKUP(EVID_PASTVY!$H39,KATEGORIE_ZVIRAT!$B$2:$M$31,12,FALSE)*P39*10</f>
        <v>#N/A</v>
      </c>
    </row>
    <row r="40" spans="1:19" x14ac:dyDescent="0.2">
      <c r="A40" s="32"/>
      <c r="B40" s="37" t="e">
        <f>VLOOKUP($A40,EVID_OSEVU!$A$1:$M$4972,2,FALSE)</f>
        <v>#N/A</v>
      </c>
      <c r="C40" s="37" t="e">
        <f>VLOOKUP($A40,EVID_OSEVU!$A$1:$M$4972,3,FALSE)</f>
        <v>#N/A</v>
      </c>
      <c r="D40" s="45" t="e">
        <f>VLOOKUP($A40,EVID_OSEVU!$A$1:$M$4972,4,FALSE)</f>
        <v>#N/A</v>
      </c>
      <c r="E40" s="35"/>
      <c r="F40" s="53"/>
      <c r="G40" s="32"/>
      <c r="H40" s="45" t="e">
        <f>VLOOKUP(G40,Export7[#All],2,FALSE)</f>
        <v>#N/A</v>
      </c>
      <c r="I40" s="45" t="e">
        <f>VLOOKUP($A40,EVID_OSEVU!$A$1:$M$4972,10,FALSE)</f>
        <v>#N/A</v>
      </c>
      <c r="J40" s="58" t="e">
        <f>VLOOKUP($A40,EVID_OSEVU!$A$1:$M$4972,11,FALSE)</f>
        <v>#N/A</v>
      </c>
      <c r="K40" s="33"/>
      <c r="L40" s="45" t="e">
        <f>VLOOKUP(EVID_PASTVY!H40,KATEGORIE_ZVIRAT!$B$2:$M$31,6,FALSE)*K40</f>
        <v>#N/A</v>
      </c>
      <c r="M40" s="33">
        <v>24</v>
      </c>
      <c r="N40" s="45" t="e">
        <f>VLOOKUP(EVID_PASTVY!$H40,KATEGORIE_ZVIRAT!$B$2:$M$31,8,FALSE)</f>
        <v>#N/A</v>
      </c>
      <c r="O40" s="45" t="e">
        <f>VLOOKUP(EVID_PASTVY!$H40,KATEGORIE_ZVIRAT!$B$2:$M$31,9,FALSE)</f>
        <v>#N/A</v>
      </c>
      <c r="P40" s="54" t="e">
        <f>VLOOKUP(EVID_PASTVY!$H40,KATEGORIE_ZVIRAT!$B$2:$M$31,7,FALSE)*L40/1000*M40/24*(F40-E40+1)/J40</f>
        <v>#N/A</v>
      </c>
      <c r="Q40" s="52" t="e">
        <f>VLOOKUP(EVID_PASTVY!$H40,KATEGORIE_ZVIRAT!$B$2:$M$31,10,FALSE)*P40*10</f>
        <v>#N/A</v>
      </c>
      <c r="R40" s="52" t="e">
        <f>VLOOKUP(EVID_PASTVY!$H40,KATEGORIE_ZVIRAT!$B$2:$M$31,11,FALSE)*P40*10</f>
        <v>#N/A</v>
      </c>
      <c r="S40" s="52" t="e">
        <f>VLOOKUP(EVID_PASTVY!$H40,KATEGORIE_ZVIRAT!$B$2:$M$31,12,FALSE)*P40*10</f>
        <v>#N/A</v>
      </c>
    </row>
    <row r="41" spans="1:19" x14ac:dyDescent="0.2">
      <c r="A41" s="32"/>
      <c r="B41" s="37" t="e">
        <f>VLOOKUP($A41,EVID_OSEVU!$A$1:$M$4972,2,FALSE)</f>
        <v>#N/A</v>
      </c>
      <c r="C41" s="37" t="e">
        <f>VLOOKUP($A41,EVID_OSEVU!$A$1:$M$4972,3,FALSE)</f>
        <v>#N/A</v>
      </c>
      <c r="D41" s="45" t="e">
        <f>VLOOKUP($A41,EVID_OSEVU!$A$1:$M$4972,4,FALSE)</f>
        <v>#N/A</v>
      </c>
      <c r="E41" s="35"/>
      <c r="F41" s="53"/>
      <c r="G41" s="32"/>
      <c r="H41" s="45" t="e">
        <f>VLOOKUP(G41,Export7[#All],2,FALSE)</f>
        <v>#N/A</v>
      </c>
      <c r="I41" s="45" t="e">
        <f>VLOOKUP($A41,EVID_OSEVU!$A$1:$M$4972,10,FALSE)</f>
        <v>#N/A</v>
      </c>
      <c r="J41" s="58" t="e">
        <f>VLOOKUP($A41,EVID_OSEVU!$A$1:$M$4972,11,FALSE)</f>
        <v>#N/A</v>
      </c>
      <c r="K41" s="33"/>
      <c r="L41" s="45" t="e">
        <f>VLOOKUP(EVID_PASTVY!H41,KATEGORIE_ZVIRAT!$B$2:$M$31,6,FALSE)*K41</f>
        <v>#N/A</v>
      </c>
      <c r="M41" s="33">
        <v>24</v>
      </c>
      <c r="N41" s="45" t="e">
        <f>VLOOKUP(EVID_PASTVY!$H41,KATEGORIE_ZVIRAT!$B$2:$M$31,8,FALSE)</f>
        <v>#N/A</v>
      </c>
      <c r="O41" s="45" t="e">
        <f>VLOOKUP(EVID_PASTVY!$H41,KATEGORIE_ZVIRAT!$B$2:$M$31,9,FALSE)</f>
        <v>#N/A</v>
      </c>
      <c r="P41" s="54" t="e">
        <f>VLOOKUP(EVID_PASTVY!$H41,KATEGORIE_ZVIRAT!$B$2:$M$31,7,FALSE)*L41/1000*M41/24*(F41-E41+1)/J41</f>
        <v>#N/A</v>
      </c>
      <c r="Q41" s="52" t="e">
        <f>VLOOKUP(EVID_PASTVY!$H41,KATEGORIE_ZVIRAT!$B$2:$M$31,10,FALSE)*P41*10</f>
        <v>#N/A</v>
      </c>
      <c r="R41" s="52" t="e">
        <f>VLOOKUP(EVID_PASTVY!$H41,KATEGORIE_ZVIRAT!$B$2:$M$31,11,FALSE)*P41*10</f>
        <v>#N/A</v>
      </c>
      <c r="S41" s="52" t="e">
        <f>VLOOKUP(EVID_PASTVY!$H41,KATEGORIE_ZVIRAT!$B$2:$M$31,12,FALSE)*P41*10</f>
        <v>#N/A</v>
      </c>
    </row>
    <row r="42" spans="1:19" x14ac:dyDescent="0.2">
      <c r="A42" s="32"/>
      <c r="B42" s="37" t="e">
        <f>VLOOKUP($A42,EVID_OSEVU!$A$1:$M$4972,2,FALSE)</f>
        <v>#N/A</v>
      </c>
      <c r="C42" s="37" t="e">
        <f>VLOOKUP($A42,EVID_OSEVU!$A$1:$M$4972,3,FALSE)</f>
        <v>#N/A</v>
      </c>
      <c r="D42" s="45" t="e">
        <f>VLOOKUP($A42,EVID_OSEVU!$A$1:$M$4972,4,FALSE)</f>
        <v>#N/A</v>
      </c>
      <c r="E42" s="35"/>
      <c r="F42" s="53"/>
      <c r="G42" s="32"/>
      <c r="H42" s="45" t="e">
        <f>VLOOKUP(G42,Export7[#All],2,FALSE)</f>
        <v>#N/A</v>
      </c>
      <c r="I42" s="45" t="e">
        <f>VLOOKUP($A42,EVID_OSEVU!$A$1:$M$4972,10,FALSE)</f>
        <v>#N/A</v>
      </c>
      <c r="J42" s="58" t="e">
        <f>VLOOKUP($A42,EVID_OSEVU!$A$1:$M$4972,11,FALSE)</f>
        <v>#N/A</v>
      </c>
      <c r="K42" s="33"/>
      <c r="L42" s="45" t="e">
        <f>VLOOKUP(EVID_PASTVY!H42,KATEGORIE_ZVIRAT!$B$2:$M$31,6,FALSE)*K42</f>
        <v>#N/A</v>
      </c>
      <c r="M42" s="33">
        <v>24</v>
      </c>
      <c r="N42" s="45" t="e">
        <f>VLOOKUP(EVID_PASTVY!$H42,KATEGORIE_ZVIRAT!$B$2:$M$31,8,FALSE)</f>
        <v>#N/A</v>
      </c>
      <c r="O42" s="45" t="e">
        <f>VLOOKUP(EVID_PASTVY!$H42,KATEGORIE_ZVIRAT!$B$2:$M$31,9,FALSE)</f>
        <v>#N/A</v>
      </c>
      <c r="P42" s="54" t="e">
        <f>VLOOKUP(EVID_PASTVY!$H42,KATEGORIE_ZVIRAT!$B$2:$M$31,7,FALSE)*L42/1000*M42/24*(F42-E42+1)/J42</f>
        <v>#N/A</v>
      </c>
      <c r="Q42" s="52" t="e">
        <f>VLOOKUP(EVID_PASTVY!$H42,KATEGORIE_ZVIRAT!$B$2:$M$31,10,FALSE)*P42*10</f>
        <v>#N/A</v>
      </c>
      <c r="R42" s="52" t="e">
        <f>VLOOKUP(EVID_PASTVY!$H42,KATEGORIE_ZVIRAT!$B$2:$M$31,11,FALSE)*P42*10</f>
        <v>#N/A</v>
      </c>
      <c r="S42" s="52" t="e">
        <f>VLOOKUP(EVID_PASTVY!$H42,KATEGORIE_ZVIRAT!$B$2:$M$31,12,FALSE)*P42*10</f>
        <v>#N/A</v>
      </c>
    </row>
    <row r="43" spans="1:19" x14ac:dyDescent="0.2">
      <c r="A43" s="32"/>
      <c r="B43" s="37" t="e">
        <f>VLOOKUP($A43,EVID_OSEVU!$A$1:$M$4972,2,FALSE)</f>
        <v>#N/A</v>
      </c>
      <c r="C43" s="37" t="e">
        <f>VLOOKUP($A43,EVID_OSEVU!$A$1:$M$4972,3,FALSE)</f>
        <v>#N/A</v>
      </c>
      <c r="D43" s="45" t="e">
        <f>VLOOKUP($A43,EVID_OSEVU!$A$1:$M$4972,4,FALSE)</f>
        <v>#N/A</v>
      </c>
      <c r="E43" s="35"/>
      <c r="F43" s="53"/>
      <c r="G43" s="32"/>
      <c r="H43" s="45" t="e">
        <f>VLOOKUP(G43,Export7[#All],2,FALSE)</f>
        <v>#N/A</v>
      </c>
      <c r="I43" s="45" t="e">
        <f>VLOOKUP($A43,EVID_OSEVU!$A$1:$M$4972,10,FALSE)</f>
        <v>#N/A</v>
      </c>
      <c r="J43" s="58" t="e">
        <f>VLOOKUP($A43,EVID_OSEVU!$A$1:$M$4972,11,FALSE)</f>
        <v>#N/A</v>
      </c>
      <c r="K43" s="33"/>
      <c r="L43" s="45" t="e">
        <f>VLOOKUP(EVID_PASTVY!H43,KATEGORIE_ZVIRAT!$B$2:$M$31,6,FALSE)*K43</f>
        <v>#N/A</v>
      </c>
      <c r="M43" s="33">
        <v>24</v>
      </c>
      <c r="N43" s="45" t="e">
        <f>VLOOKUP(EVID_PASTVY!$H43,KATEGORIE_ZVIRAT!$B$2:$M$31,8,FALSE)</f>
        <v>#N/A</v>
      </c>
      <c r="O43" s="45" t="e">
        <f>VLOOKUP(EVID_PASTVY!$H43,KATEGORIE_ZVIRAT!$B$2:$M$31,9,FALSE)</f>
        <v>#N/A</v>
      </c>
      <c r="P43" s="54" t="e">
        <f>VLOOKUP(EVID_PASTVY!$H43,KATEGORIE_ZVIRAT!$B$2:$M$31,7,FALSE)*L43/1000*M43/24*(F43-E43+1)/J43</f>
        <v>#N/A</v>
      </c>
      <c r="Q43" s="52" t="e">
        <f>VLOOKUP(EVID_PASTVY!$H43,KATEGORIE_ZVIRAT!$B$2:$M$31,10,FALSE)*P43*10</f>
        <v>#N/A</v>
      </c>
      <c r="R43" s="52" t="e">
        <f>VLOOKUP(EVID_PASTVY!$H43,KATEGORIE_ZVIRAT!$B$2:$M$31,11,FALSE)*P43*10</f>
        <v>#N/A</v>
      </c>
      <c r="S43" s="52" t="e">
        <f>VLOOKUP(EVID_PASTVY!$H43,KATEGORIE_ZVIRAT!$B$2:$M$31,12,FALSE)*P43*10</f>
        <v>#N/A</v>
      </c>
    </row>
    <row r="44" spans="1:19" x14ac:dyDescent="0.2">
      <c r="A44" s="32"/>
      <c r="B44" s="37" t="e">
        <f>VLOOKUP($A44,EVID_OSEVU!$A$1:$M$4972,2,FALSE)</f>
        <v>#N/A</v>
      </c>
      <c r="C44" s="37" t="e">
        <f>VLOOKUP($A44,EVID_OSEVU!$A$1:$M$4972,3,FALSE)</f>
        <v>#N/A</v>
      </c>
      <c r="D44" s="45" t="e">
        <f>VLOOKUP($A44,EVID_OSEVU!$A$1:$M$4972,4,FALSE)</f>
        <v>#N/A</v>
      </c>
      <c r="E44" s="35"/>
      <c r="F44" s="53"/>
      <c r="G44" s="32"/>
      <c r="H44" s="45" t="e">
        <f>VLOOKUP(G44,Export7[#All],2,FALSE)</f>
        <v>#N/A</v>
      </c>
      <c r="I44" s="45" t="e">
        <f>VLOOKUP($A44,EVID_OSEVU!$A$1:$M$4972,10,FALSE)</f>
        <v>#N/A</v>
      </c>
      <c r="J44" s="58" t="e">
        <f>VLOOKUP($A44,EVID_OSEVU!$A$1:$M$4972,11,FALSE)</f>
        <v>#N/A</v>
      </c>
      <c r="K44" s="33"/>
      <c r="L44" s="45" t="e">
        <f>VLOOKUP(EVID_PASTVY!H44,KATEGORIE_ZVIRAT!$B$2:$M$31,6,FALSE)*K44</f>
        <v>#N/A</v>
      </c>
      <c r="M44" s="33">
        <v>24</v>
      </c>
      <c r="N44" s="45" t="e">
        <f>VLOOKUP(EVID_PASTVY!$H44,KATEGORIE_ZVIRAT!$B$2:$M$31,8,FALSE)</f>
        <v>#N/A</v>
      </c>
      <c r="O44" s="45" t="e">
        <f>VLOOKUP(EVID_PASTVY!$H44,KATEGORIE_ZVIRAT!$B$2:$M$31,9,FALSE)</f>
        <v>#N/A</v>
      </c>
      <c r="P44" s="54" t="e">
        <f>VLOOKUP(EVID_PASTVY!$H44,KATEGORIE_ZVIRAT!$B$2:$M$31,7,FALSE)*L44/1000*M44/24*(F44-E44+1)/J44</f>
        <v>#N/A</v>
      </c>
      <c r="Q44" s="52" t="e">
        <f>VLOOKUP(EVID_PASTVY!$H44,KATEGORIE_ZVIRAT!$B$2:$M$31,10,FALSE)*P44*10</f>
        <v>#N/A</v>
      </c>
      <c r="R44" s="52" t="e">
        <f>VLOOKUP(EVID_PASTVY!$H44,KATEGORIE_ZVIRAT!$B$2:$M$31,11,FALSE)*P44*10</f>
        <v>#N/A</v>
      </c>
      <c r="S44" s="52" t="e">
        <f>VLOOKUP(EVID_PASTVY!$H44,KATEGORIE_ZVIRAT!$B$2:$M$31,12,FALSE)*P44*10</f>
        <v>#N/A</v>
      </c>
    </row>
    <row r="45" spans="1:19" x14ac:dyDescent="0.2">
      <c r="A45" s="32"/>
      <c r="B45" s="37" t="e">
        <f>VLOOKUP($A45,EVID_OSEVU!$A$1:$M$4972,2,FALSE)</f>
        <v>#N/A</v>
      </c>
      <c r="C45" s="37" t="e">
        <f>VLOOKUP($A45,EVID_OSEVU!$A$1:$M$4972,3,FALSE)</f>
        <v>#N/A</v>
      </c>
      <c r="D45" s="45" t="e">
        <f>VLOOKUP($A45,EVID_OSEVU!$A$1:$M$4972,4,FALSE)</f>
        <v>#N/A</v>
      </c>
      <c r="E45" s="35"/>
      <c r="F45" s="53"/>
      <c r="G45" s="32"/>
      <c r="H45" s="45" t="e">
        <f>VLOOKUP(G45,Export7[#All],2,FALSE)</f>
        <v>#N/A</v>
      </c>
      <c r="I45" s="45" t="e">
        <f>VLOOKUP($A45,EVID_OSEVU!$A$1:$M$4972,10,FALSE)</f>
        <v>#N/A</v>
      </c>
      <c r="J45" s="58" t="e">
        <f>VLOOKUP($A45,EVID_OSEVU!$A$1:$M$4972,11,FALSE)</f>
        <v>#N/A</v>
      </c>
      <c r="K45" s="33"/>
      <c r="L45" s="45" t="e">
        <f>VLOOKUP(EVID_PASTVY!H45,KATEGORIE_ZVIRAT!$B$2:$M$31,6,FALSE)*K45</f>
        <v>#N/A</v>
      </c>
      <c r="M45" s="33">
        <v>24</v>
      </c>
      <c r="N45" s="45" t="e">
        <f>VLOOKUP(EVID_PASTVY!$H45,KATEGORIE_ZVIRAT!$B$2:$M$31,8,FALSE)</f>
        <v>#N/A</v>
      </c>
      <c r="O45" s="45" t="e">
        <f>VLOOKUP(EVID_PASTVY!$H45,KATEGORIE_ZVIRAT!$B$2:$M$31,9,FALSE)</f>
        <v>#N/A</v>
      </c>
      <c r="P45" s="54" t="e">
        <f>VLOOKUP(EVID_PASTVY!$H45,KATEGORIE_ZVIRAT!$B$2:$M$31,7,FALSE)*L45/1000*M45/24*(F45-E45+1)/J45</f>
        <v>#N/A</v>
      </c>
      <c r="Q45" s="52" t="e">
        <f>VLOOKUP(EVID_PASTVY!$H45,KATEGORIE_ZVIRAT!$B$2:$M$31,10,FALSE)*P45*10</f>
        <v>#N/A</v>
      </c>
      <c r="R45" s="52" t="e">
        <f>VLOOKUP(EVID_PASTVY!$H45,KATEGORIE_ZVIRAT!$B$2:$M$31,11,FALSE)*P45*10</f>
        <v>#N/A</v>
      </c>
      <c r="S45" s="52" t="e">
        <f>VLOOKUP(EVID_PASTVY!$H45,KATEGORIE_ZVIRAT!$B$2:$M$31,12,FALSE)*P45*10</f>
        <v>#N/A</v>
      </c>
    </row>
    <row r="46" spans="1:19" x14ac:dyDescent="0.2">
      <c r="A46" s="32"/>
      <c r="B46" s="37" t="e">
        <f>VLOOKUP($A46,EVID_OSEVU!$A$1:$M$4972,2,FALSE)</f>
        <v>#N/A</v>
      </c>
      <c r="C46" s="37" t="e">
        <f>VLOOKUP($A46,EVID_OSEVU!$A$1:$M$4972,3,FALSE)</f>
        <v>#N/A</v>
      </c>
      <c r="D46" s="45" t="e">
        <f>VLOOKUP($A46,EVID_OSEVU!$A$1:$M$4972,4,FALSE)</f>
        <v>#N/A</v>
      </c>
      <c r="E46" s="35"/>
      <c r="F46" s="53"/>
      <c r="G46" s="32"/>
      <c r="H46" s="45" t="e">
        <f>VLOOKUP(G46,Export7[#All],2,FALSE)</f>
        <v>#N/A</v>
      </c>
      <c r="I46" s="45" t="e">
        <f>VLOOKUP($A46,EVID_OSEVU!$A$1:$M$4972,10,FALSE)</f>
        <v>#N/A</v>
      </c>
      <c r="J46" s="58" t="e">
        <f>VLOOKUP($A46,EVID_OSEVU!$A$1:$M$4972,11,FALSE)</f>
        <v>#N/A</v>
      </c>
      <c r="K46" s="33"/>
      <c r="L46" s="45" t="e">
        <f>VLOOKUP(EVID_PASTVY!H46,KATEGORIE_ZVIRAT!$B$2:$M$31,6,FALSE)*K46</f>
        <v>#N/A</v>
      </c>
      <c r="M46" s="33">
        <v>24</v>
      </c>
      <c r="N46" s="45" t="e">
        <f>VLOOKUP(EVID_PASTVY!$H46,KATEGORIE_ZVIRAT!$B$2:$M$31,8,FALSE)</f>
        <v>#N/A</v>
      </c>
      <c r="O46" s="45" t="e">
        <f>VLOOKUP(EVID_PASTVY!$H46,KATEGORIE_ZVIRAT!$B$2:$M$31,9,FALSE)</f>
        <v>#N/A</v>
      </c>
      <c r="P46" s="54" t="e">
        <f>VLOOKUP(EVID_PASTVY!$H46,KATEGORIE_ZVIRAT!$B$2:$M$31,7,FALSE)*L46/1000*M46/24*(F46-E46+1)/J46</f>
        <v>#N/A</v>
      </c>
      <c r="Q46" s="52" t="e">
        <f>VLOOKUP(EVID_PASTVY!$H46,KATEGORIE_ZVIRAT!$B$2:$M$31,10,FALSE)*P46*10</f>
        <v>#N/A</v>
      </c>
      <c r="R46" s="52" t="e">
        <f>VLOOKUP(EVID_PASTVY!$H46,KATEGORIE_ZVIRAT!$B$2:$M$31,11,FALSE)*P46*10</f>
        <v>#N/A</v>
      </c>
      <c r="S46" s="52" t="e">
        <f>VLOOKUP(EVID_PASTVY!$H46,KATEGORIE_ZVIRAT!$B$2:$M$31,12,FALSE)*P46*10</f>
        <v>#N/A</v>
      </c>
    </row>
    <row r="47" spans="1:19" x14ac:dyDescent="0.2">
      <c r="A47" s="32"/>
      <c r="B47" s="37" t="e">
        <f>VLOOKUP($A47,EVID_OSEVU!$A$1:$M$4972,2,FALSE)</f>
        <v>#N/A</v>
      </c>
      <c r="C47" s="37" t="e">
        <f>VLOOKUP($A47,EVID_OSEVU!$A$1:$M$4972,3,FALSE)</f>
        <v>#N/A</v>
      </c>
      <c r="D47" s="45" t="e">
        <f>VLOOKUP($A47,EVID_OSEVU!$A$1:$M$4972,4,FALSE)</f>
        <v>#N/A</v>
      </c>
      <c r="E47" s="35"/>
      <c r="F47" s="53"/>
      <c r="G47" s="32"/>
      <c r="H47" s="45" t="e">
        <f>VLOOKUP(G47,Export7[#All],2,FALSE)</f>
        <v>#N/A</v>
      </c>
      <c r="I47" s="45" t="e">
        <f>VLOOKUP($A47,EVID_OSEVU!$A$1:$M$4972,10,FALSE)</f>
        <v>#N/A</v>
      </c>
      <c r="J47" s="58" t="e">
        <f>VLOOKUP($A47,EVID_OSEVU!$A$1:$M$4972,11,FALSE)</f>
        <v>#N/A</v>
      </c>
      <c r="K47" s="33"/>
      <c r="L47" s="45" t="e">
        <f>VLOOKUP(EVID_PASTVY!H47,KATEGORIE_ZVIRAT!$B$2:$M$31,6,FALSE)*K47</f>
        <v>#N/A</v>
      </c>
      <c r="M47" s="33">
        <v>24</v>
      </c>
      <c r="N47" s="45" t="e">
        <f>VLOOKUP(EVID_PASTVY!$H47,KATEGORIE_ZVIRAT!$B$2:$M$31,8,FALSE)</f>
        <v>#N/A</v>
      </c>
      <c r="O47" s="45" t="e">
        <f>VLOOKUP(EVID_PASTVY!$H47,KATEGORIE_ZVIRAT!$B$2:$M$31,9,FALSE)</f>
        <v>#N/A</v>
      </c>
      <c r="P47" s="54" t="e">
        <f>VLOOKUP(EVID_PASTVY!$H47,KATEGORIE_ZVIRAT!$B$2:$M$31,7,FALSE)*L47/1000*M47/24*(F47-E47+1)/J47</f>
        <v>#N/A</v>
      </c>
      <c r="Q47" s="52" t="e">
        <f>VLOOKUP(EVID_PASTVY!$H47,KATEGORIE_ZVIRAT!$B$2:$M$31,10,FALSE)*P47*10</f>
        <v>#N/A</v>
      </c>
      <c r="R47" s="52" t="e">
        <f>VLOOKUP(EVID_PASTVY!$H47,KATEGORIE_ZVIRAT!$B$2:$M$31,11,FALSE)*P47*10</f>
        <v>#N/A</v>
      </c>
      <c r="S47" s="52" t="e">
        <f>VLOOKUP(EVID_PASTVY!$H47,KATEGORIE_ZVIRAT!$B$2:$M$31,12,FALSE)*P47*10</f>
        <v>#N/A</v>
      </c>
    </row>
    <row r="48" spans="1:19" x14ac:dyDescent="0.2">
      <c r="A48" s="32"/>
      <c r="B48" s="37" t="e">
        <f>VLOOKUP($A48,EVID_OSEVU!$A$1:$M$4972,2,FALSE)</f>
        <v>#N/A</v>
      </c>
      <c r="C48" s="37" t="e">
        <f>VLOOKUP($A48,EVID_OSEVU!$A$1:$M$4972,3,FALSE)</f>
        <v>#N/A</v>
      </c>
      <c r="D48" s="45" t="e">
        <f>VLOOKUP($A48,EVID_OSEVU!$A$1:$M$4972,4,FALSE)</f>
        <v>#N/A</v>
      </c>
      <c r="E48" s="35"/>
      <c r="F48" s="53"/>
      <c r="G48" s="32"/>
      <c r="H48" s="45" t="e">
        <f>VLOOKUP(G48,Export7[#All],2,FALSE)</f>
        <v>#N/A</v>
      </c>
      <c r="I48" s="45" t="e">
        <f>VLOOKUP($A48,EVID_OSEVU!$A$1:$M$4972,10,FALSE)</f>
        <v>#N/A</v>
      </c>
      <c r="J48" s="58" t="e">
        <f>VLOOKUP($A48,EVID_OSEVU!$A$1:$M$4972,11,FALSE)</f>
        <v>#N/A</v>
      </c>
      <c r="K48" s="33"/>
      <c r="L48" s="45" t="e">
        <f>VLOOKUP(EVID_PASTVY!H48,KATEGORIE_ZVIRAT!$B$2:$M$31,6,FALSE)*K48</f>
        <v>#N/A</v>
      </c>
      <c r="M48" s="33">
        <v>24</v>
      </c>
      <c r="N48" s="45" t="e">
        <f>VLOOKUP(EVID_PASTVY!$H48,KATEGORIE_ZVIRAT!$B$2:$M$31,8,FALSE)</f>
        <v>#N/A</v>
      </c>
      <c r="O48" s="45" t="e">
        <f>VLOOKUP(EVID_PASTVY!$H48,KATEGORIE_ZVIRAT!$B$2:$M$31,9,FALSE)</f>
        <v>#N/A</v>
      </c>
      <c r="P48" s="54" t="e">
        <f>VLOOKUP(EVID_PASTVY!$H48,KATEGORIE_ZVIRAT!$B$2:$M$31,7,FALSE)*L48/1000*M48/24*(F48-E48+1)/J48</f>
        <v>#N/A</v>
      </c>
      <c r="Q48" s="52" t="e">
        <f>VLOOKUP(EVID_PASTVY!$H48,KATEGORIE_ZVIRAT!$B$2:$M$31,10,FALSE)*P48*10</f>
        <v>#N/A</v>
      </c>
      <c r="R48" s="52" t="e">
        <f>VLOOKUP(EVID_PASTVY!$H48,KATEGORIE_ZVIRAT!$B$2:$M$31,11,FALSE)*P48*10</f>
        <v>#N/A</v>
      </c>
      <c r="S48" s="52" t="e">
        <f>VLOOKUP(EVID_PASTVY!$H48,KATEGORIE_ZVIRAT!$B$2:$M$31,12,FALSE)*P48*10</f>
        <v>#N/A</v>
      </c>
    </row>
    <row r="49" spans="1:19" x14ac:dyDescent="0.2">
      <c r="A49" s="32"/>
      <c r="B49" s="37" t="e">
        <f>VLOOKUP($A49,EVID_OSEVU!$A$1:$M$4972,2,FALSE)</f>
        <v>#N/A</v>
      </c>
      <c r="C49" s="37" t="e">
        <f>VLOOKUP($A49,EVID_OSEVU!$A$1:$M$4972,3,FALSE)</f>
        <v>#N/A</v>
      </c>
      <c r="D49" s="45" t="e">
        <f>VLOOKUP($A49,EVID_OSEVU!$A$1:$M$4972,4,FALSE)</f>
        <v>#N/A</v>
      </c>
      <c r="E49" s="35"/>
      <c r="F49" s="53"/>
      <c r="G49" s="32"/>
      <c r="H49" s="45" t="e">
        <f>VLOOKUP(G49,Export7[#All],2,FALSE)</f>
        <v>#N/A</v>
      </c>
      <c r="I49" s="45" t="e">
        <f>VLOOKUP($A49,EVID_OSEVU!$A$1:$M$4972,10,FALSE)</f>
        <v>#N/A</v>
      </c>
      <c r="J49" s="58" t="e">
        <f>VLOOKUP($A49,EVID_OSEVU!$A$1:$M$4972,11,FALSE)</f>
        <v>#N/A</v>
      </c>
      <c r="K49" s="33"/>
      <c r="L49" s="45" t="e">
        <f>VLOOKUP(EVID_PASTVY!H49,KATEGORIE_ZVIRAT!$B$2:$M$31,6,FALSE)*K49</f>
        <v>#N/A</v>
      </c>
      <c r="M49" s="33">
        <v>24</v>
      </c>
      <c r="N49" s="45" t="e">
        <f>VLOOKUP(EVID_PASTVY!$H49,KATEGORIE_ZVIRAT!$B$2:$M$31,8,FALSE)</f>
        <v>#N/A</v>
      </c>
      <c r="O49" s="45" t="e">
        <f>VLOOKUP(EVID_PASTVY!$H49,KATEGORIE_ZVIRAT!$B$2:$M$31,9,FALSE)</f>
        <v>#N/A</v>
      </c>
      <c r="P49" s="54" t="e">
        <f>VLOOKUP(EVID_PASTVY!$H49,KATEGORIE_ZVIRAT!$B$2:$M$31,7,FALSE)*L49/1000*M49/24*(F49-E49+1)/J49</f>
        <v>#N/A</v>
      </c>
      <c r="Q49" s="52" t="e">
        <f>VLOOKUP(EVID_PASTVY!$H49,KATEGORIE_ZVIRAT!$B$2:$M$31,10,FALSE)*P49*10</f>
        <v>#N/A</v>
      </c>
      <c r="R49" s="52" t="e">
        <f>VLOOKUP(EVID_PASTVY!$H49,KATEGORIE_ZVIRAT!$B$2:$M$31,11,FALSE)*P49*10</f>
        <v>#N/A</v>
      </c>
      <c r="S49" s="52" t="e">
        <f>VLOOKUP(EVID_PASTVY!$H49,KATEGORIE_ZVIRAT!$B$2:$M$31,12,FALSE)*P49*10</f>
        <v>#N/A</v>
      </c>
    </row>
    <row r="50" spans="1:19" x14ac:dyDescent="0.2">
      <c r="A50" s="32"/>
      <c r="B50" s="37" t="e">
        <f>VLOOKUP($A50,EVID_OSEVU!$A$1:$M$4972,2,FALSE)</f>
        <v>#N/A</v>
      </c>
      <c r="C50" s="37" t="e">
        <f>VLOOKUP($A50,EVID_OSEVU!$A$1:$M$4972,3,FALSE)</f>
        <v>#N/A</v>
      </c>
      <c r="D50" s="45" t="e">
        <f>VLOOKUP($A50,EVID_OSEVU!$A$1:$M$4972,4,FALSE)</f>
        <v>#N/A</v>
      </c>
      <c r="E50" s="35"/>
      <c r="F50" s="53"/>
      <c r="G50" s="32"/>
      <c r="H50" s="45" t="e">
        <f>VLOOKUP(G50,Export7[#All],2,FALSE)</f>
        <v>#N/A</v>
      </c>
      <c r="I50" s="45" t="e">
        <f>VLOOKUP($A50,EVID_OSEVU!$A$1:$M$4972,10,FALSE)</f>
        <v>#N/A</v>
      </c>
      <c r="J50" s="58" t="e">
        <f>VLOOKUP($A50,EVID_OSEVU!$A$1:$M$4972,11,FALSE)</f>
        <v>#N/A</v>
      </c>
      <c r="K50" s="33"/>
      <c r="L50" s="45" t="e">
        <f>VLOOKUP(EVID_PASTVY!H50,KATEGORIE_ZVIRAT!$B$2:$M$31,6,FALSE)*K50</f>
        <v>#N/A</v>
      </c>
      <c r="M50" s="33">
        <v>24</v>
      </c>
      <c r="N50" s="45" t="e">
        <f>VLOOKUP(EVID_PASTVY!$H50,KATEGORIE_ZVIRAT!$B$2:$M$31,8,FALSE)</f>
        <v>#N/A</v>
      </c>
      <c r="O50" s="45" t="e">
        <f>VLOOKUP(EVID_PASTVY!$H50,KATEGORIE_ZVIRAT!$B$2:$M$31,9,FALSE)</f>
        <v>#N/A</v>
      </c>
      <c r="P50" s="54" t="e">
        <f>VLOOKUP(EVID_PASTVY!$H50,KATEGORIE_ZVIRAT!$B$2:$M$31,7,FALSE)*L50/1000*M50/24*(F50-E50+1)/J50</f>
        <v>#N/A</v>
      </c>
      <c r="Q50" s="52" t="e">
        <f>VLOOKUP(EVID_PASTVY!$H50,KATEGORIE_ZVIRAT!$B$2:$M$31,10,FALSE)*P50*10</f>
        <v>#N/A</v>
      </c>
      <c r="R50" s="52" t="e">
        <f>VLOOKUP(EVID_PASTVY!$H50,KATEGORIE_ZVIRAT!$B$2:$M$31,11,FALSE)*P50*10</f>
        <v>#N/A</v>
      </c>
      <c r="S50" s="52" t="e">
        <f>VLOOKUP(EVID_PASTVY!$H50,KATEGORIE_ZVIRAT!$B$2:$M$31,12,FALSE)*P50*10</f>
        <v>#N/A</v>
      </c>
    </row>
    <row r="51" spans="1:19" x14ac:dyDescent="0.2">
      <c r="A51" s="32"/>
      <c r="B51" s="37" t="e">
        <f>VLOOKUP($A51,EVID_OSEVU!$A$1:$M$4972,2,FALSE)</f>
        <v>#N/A</v>
      </c>
      <c r="C51" s="37" t="e">
        <f>VLOOKUP($A51,EVID_OSEVU!$A$1:$M$4972,3,FALSE)</f>
        <v>#N/A</v>
      </c>
      <c r="D51" s="45" t="e">
        <f>VLOOKUP($A51,EVID_OSEVU!$A$1:$M$4972,4,FALSE)</f>
        <v>#N/A</v>
      </c>
      <c r="E51" s="35"/>
      <c r="F51" s="53"/>
      <c r="G51" s="32"/>
      <c r="H51" s="45" t="e">
        <f>VLOOKUP(G51,Export7[#All],2,FALSE)</f>
        <v>#N/A</v>
      </c>
      <c r="I51" s="45" t="e">
        <f>VLOOKUP($A51,EVID_OSEVU!$A$1:$M$4972,10,FALSE)</f>
        <v>#N/A</v>
      </c>
      <c r="J51" s="58" t="e">
        <f>VLOOKUP($A51,EVID_OSEVU!$A$1:$M$4972,11,FALSE)</f>
        <v>#N/A</v>
      </c>
      <c r="K51" s="33"/>
      <c r="L51" s="45" t="e">
        <f>VLOOKUP(EVID_PASTVY!H51,KATEGORIE_ZVIRAT!$B$2:$M$31,6,FALSE)*K51</f>
        <v>#N/A</v>
      </c>
      <c r="M51" s="33">
        <v>24</v>
      </c>
      <c r="N51" s="45" t="e">
        <f>VLOOKUP(EVID_PASTVY!$H51,KATEGORIE_ZVIRAT!$B$2:$M$31,8,FALSE)</f>
        <v>#N/A</v>
      </c>
      <c r="O51" s="45" t="e">
        <f>VLOOKUP(EVID_PASTVY!$H51,KATEGORIE_ZVIRAT!$B$2:$M$31,9,FALSE)</f>
        <v>#N/A</v>
      </c>
      <c r="P51" s="54" t="e">
        <f>VLOOKUP(EVID_PASTVY!$H51,KATEGORIE_ZVIRAT!$B$2:$M$31,7,FALSE)*L51/1000*M51/24*(F51-E51+1)/J51</f>
        <v>#N/A</v>
      </c>
      <c r="Q51" s="52" t="e">
        <f>VLOOKUP(EVID_PASTVY!$H51,KATEGORIE_ZVIRAT!$B$2:$M$31,10,FALSE)*P51*10</f>
        <v>#N/A</v>
      </c>
      <c r="R51" s="52" t="e">
        <f>VLOOKUP(EVID_PASTVY!$H51,KATEGORIE_ZVIRAT!$B$2:$M$31,11,FALSE)*P51*10</f>
        <v>#N/A</v>
      </c>
      <c r="S51" s="52" t="e">
        <f>VLOOKUP(EVID_PASTVY!$H51,KATEGORIE_ZVIRAT!$B$2:$M$31,12,FALSE)*P51*10</f>
        <v>#N/A</v>
      </c>
    </row>
    <row r="52" spans="1:19" x14ac:dyDescent="0.2">
      <c r="A52" s="32"/>
      <c r="B52" s="37" t="e">
        <f>VLOOKUP($A52,EVID_OSEVU!$A$1:$M$4972,2,FALSE)</f>
        <v>#N/A</v>
      </c>
      <c r="C52" s="37" t="e">
        <f>VLOOKUP($A52,EVID_OSEVU!$A$1:$M$4972,3,FALSE)</f>
        <v>#N/A</v>
      </c>
      <c r="D52" s="45" t="e">
        <f>VLOOKUP($A52,EVID_OSEVU!$A$1:$M$4972,4,FALSE)</f>
        <v>#N/A</v>
      </c>
      <c r="E52" s="35"/>
      <c r="F52" s="53"/>
      <c r="G52" s="32"/>
      <c r="H52" s="45" t="e">
        <f>VLOOKUP(G52,Export7[#All],2,FALSE)</f>
        <v>#N/A</v>
      </c>
      <c r="I52" s="45" t="e">
        <f>VLOOKUP($A52,EVID_OSEVU!$A$1:$M$4972,10,FALSE)</f>
        <v>#N/A</v>
      </c>
      <c r="J52" s="58" t="e">
        <f>VLOOKUP($A52,EVID_OSEVU!$A$1:$M$4972,11,FALSE)</f>
        <v>#N/A</v>
      </c>
      <c r="K52" s="33"/>
      <c r="L52" s="45" t="e">
        <f>VLOOKUP(EVID_PASTVY!H52,KATEGORIE_ZVIRAT!$B$2:$M$31,6,FALSE)*K52</f>
        <v>#N/A</v>
      </c>
      <c r="M52" s="33">
        <v>24</v>
      </c>
      <c r="N52" s="45" t="e">
        <f>VLOOKUP(EVID_PASTVY!$H52,KATEGORIE_ZVIRAT!$B$2:$M$31,8,FALSE)</f>
        <v>#N/A</v>
      </c>
      <c r="O52" s="45" t="e">
        <f>VLOOKUP(EVID_PASTVY!$H52,KATEGORIE_ZVIRAT!$B$2:$M$31,9,FALSE)</f>
        <v>#N/A</v>
      </c>
      <c r="P52" s="54" t="e">
        <f>VLOOKUP(EVID_PASTVY!$H52,KATEGORIE_ZVIRAT!$B$2:$M$31,7,FALSE)*L52/1000*M52/24*(F52-E52+1)/J52</f>
        <v>#N/A</v>
      </c>
      <c r="Q52" s="52" t="e">
        <f>VLOOKUP(EVID_PASTVY!$H52,KATEGORIE_ZVIRAT!$B$2:$M$31,10,FALSE)*P52*10</f>
        <v>#N/A</v>
      </c>
      <c r="R52" s="52" t="e">
        <f>VLOOKUP(EVID_PASTVY!$H52,KATEGORIE_ZVIRAT!$B$2:$M$31,11,FALSE)*P52*10</f>
        <v>#N/A</v>
      </c>
      <c r="S52" s="52" t="e">
        <f>VLOOKUP(EVID_PASTVY!$H52,KATEGORIE_ZVIRAT!$B$2:$M$31,12,FALSE)*P52*10</f>
        <v>#N/A</v>
      </c>
    </row>
    <row r="53" spans="1:19" x14ac:dyDescent="0.2">
      <c r="A53" s="32"/>
      <c r="B53" s="37" t="e">
        <f>VLOOKUP($A53,EVID_OSEVU!$A$1:$M$4972,2,FALSE)</f>
        <v>#N/A</v>
      </c>
      <c r="C53" s="37" t="e">
        <f>VLOOKUP($A53,EVID_OSEVU!$A$1:$M$4972,3,FALSE)</f>
        <v>#N/A</v>
      </c>
      <c r="D53" s="45" t="e">
        <f>VLOOKUP($A53,EVID_OSEVU!$A$1:$M$4972,4,FALSE)</f>
        <v>#N/A</v>
      </c>
      <c r="E53" s="35"/>
      <c r="F53" s="53"/>
      <c r="G53" s="32"/>
      <c r="H53" s="45" t="e">
        <f>VLOOKUP(G53,Export7[#All],2,FALSE)</f>
        <v>#N/A</v>
      </c>
      <c r="I53" s="45" t="e">
        <f>VLOOKUP($A53,EVID_OSEVU!$A$1:$M$4972,10,FALSE)</f>
        <v>#N/A</v>
      </c>
      <c r="J53" s="58" t="e">
        <f>VLOOKUP($A53,EVID_OSEVU!$A$1:$M$4972,11,FALSE)</f>
        <v>#N/A</v>
      </c>
      <c r="K53" s="33"/>
      <c r="L53" s="45" t="e">
        <f>VLOOKUP(EVID_PASTVY!H53,KATEGORIE_ZVIRAT!$B$2:$M$31,6,FALSE)*K53</f>
        <v>#N/A</v>
      </c>
      <c r="M53" s="33">
        <v>24</v>
      </c>
      <c r="N53" s="45" t="e">
        <f>VLOOKUP(EVID_PASTVY!$H53,KATEGORIE_ZVIRAT!$B$2:$M$31,8,FALSE)</f>
        <v>#N/A</v>
      </c>
      <c r="O53" s="45" t="e">
        <f>VLOOKUP(EVID_PASTVY!$H53,KATEGORIE_ZVIRAT!$B$2:$M$31,9,FALSE)</f>
        <v>#N/A</v>
      </c>
      <c r="P53" s="54" t="e">
        <f>VLOOKUP(EVID_PASTVY!$H53,KATEGORIE_ZVIRAT!$B$2:$M$31,7,FALSE)*L53/1000*M53/24*(F53-E53+1)/J53</f>
        <v>#N/A</v>
      </c>
      <c r="Q53" s="52" t="e">
        <f>VLOOKUP(EVID_PASTVY!$H53,KATEGORIE_ZVIRAT!$B$2:$M$31,10,FALSE)*P53*10</f>
        <v>#N/A</v>
      </c>
      <c r="R53" s="52" t="e">
        <f>VLOOKUP(EVID_PASTVY!$H53,KATEGORIE_ZVIRAT!$B$2:$M$31,11,FALSE)*P53*10</f>
        <v>#N/A</v>
      </c>
      <c r="S53" s="52" t="e">
        <f>VLOOKUP(EVID_PASTVY!$H53,KATEGORIE_ZVIRAT!$B$2:$M$31,12,FALSE)*P53*10</f>
        <v>#N/A</v>
      </c>
    </row>
    <row r="54" spans="1:19" x14ac:dyDescent="0.2">
      <c r="A54" s="32"/>
      <c r="B54" s="37" t="e">
        <f>VLOOKUP($A54,EVID_OSEVU!$A$1:$M$4972,2,FALSE)</f>
        <v>#N/A</v>
      </c>
      <c r="C54" s="37" t="e">
        <f>VLOOKUP($A54,EVID_OSEVU!$A$1:$M$4972,3,FALSE)</f>
        <v>#N/A</v>
      </c>
      <c r="D54" s="45" t="e">
        <f>VLOOKUP($A54,EVID_OSEVU!$A$1:$M$4972,4,FALSE)</f>
        <v>#N/A</v>
      </c>
      <c r="E54" s="35"/>
      <c r="F54" s="53"/>
      <c r="G54" s="32"/>
      <c r="H54" s="45" t="e">
        <f>VLOOKUP(G54,Export7[#All],2,FALSE)</f>
        <v>#N/A</v>
      </c>
      <c r="I54" s="45" t="e">
        <f>VLOOKUP($A54,EVID_OSEVU!$A$1:$M$4972,10,FALSE)</f>
        <v>#N/A</v>
      </c>
      <c r="J54" s="58" t="e">
        <f>VLOOKUP($A54,EVID_OSEVU!$A$1:$M$4972,11,FALSE)</f>
        <v>#N/A</v>
      </c>
      <c r="K54" s="33"/>
      <c r="L54" s="45" t="e">
        <f>VLOOKUP(EVID_PASTVY!H54,KATEGORIE_ZVIRAT!$B$2:$M$31,6,FALSE)*K54</f>
        <v>#N/A</v>
      </c>
      <c r="M54" s="33">
        <v>24</v>
      </c>
      <c r="N54" s="45" t="e">
        <f>VLOOKUP(EVID_PASTVY!$H54,KATEGORIE_ZVIRAT!$B$2:$M$31,8,FALSE)</f>
        <v>#N/A</v>
      </c>
      <c r="O54" s="45" t="e">
        <f>VLOOKUP(EVID_PASTVY!$H54,KATEGORIE_ZVIRAT!$B$2:$M$31,9,FALSE)</f>
        <v>#N/A</v>
      </c>
      <c r="P54" s="54" t="e">
        <f>VLOOKUP(EVID_PASTVY!$H54,KATEGORIE_ZVIRAT!$B$2:$M$31,7,FALSE)*L54/1000*M54/24*(F54-E54+1)/J54</f>
        <v>#N/A</v>
      </c>
      <c r="Q54" s="52" t="e">
        <f>VLOOKUP(EVID_PASTVY!$H54,KATEGORIE_ZVIRAT!$B$2:$M$31,10,FALSE)*P54*10</f>
        <v>#N/A</v>
      </c>
      <c r="R54" s="52" t="e">
        <f>VLOOKUP(EVID_PASTVY!$H54,KATEGORIE_ZVIRAT!$B$2:$M$31,11,FALSE)*P54*10</f>
        <v>#N/A</v>
      </c>
      <c r="S54" s="52" t="e">
        <f>VLOOKUP(EVID_PASTVY!$H54,KATEGORIE_ZVIRAT!$B$2:$M$31,12,FALSE)*P54*10</f>
        <v>#N/A</v>
      </c>
    </row>
    <row r="55" spans="1:19" x14ac:dyDescent="0.2">
      <c r="A55" s="32"/>
      <c r="B55" s="37" t="e">
        <f>VLOOKUP($A55,EVID_OSEVU!$A$1:$M$4972,2,FALSE)</f>
        <v>#N/A</v>
      </c>
      <c r="C55" s="37" t="e">
        <f>VLOOKUP($A55,EVID_OSEVU!$A$1:$M$4972,3,FALSE)</f>
        <v>#N/A</v>
      </c>
      <c r="D55" s="45" t="e">
        <f>VLOOKUP($A55,EVID_OSEVU!$A$1:$M$4972,4,FALSE)</f>
        <v>#N/A</v>
      </c>
      <c r="E55" s="35"/>
      <c r="F55" s="53"/>
      <c r="G55" s="32"/>
      <c r="H55" s="45" t="e">
        <f>VLOOKUP(G55,Export7[#All],2,FALSE)</f>
        <v>#N/A</v>
      </c>
      <c r="I55" s="45" t="e">
        <f>VLOOKUP($A55,EVID_OSEVU!$A$1:$M$4972,10,FALSE)</f>
        <v>#N/A</v>
      </c>
      <c r="J55" s="58" t="e">
        <f>VLOOKUP($A55,EVID_OSEVU!$A$1:$M$4972,11,FALSE)</f>
        <v>#N/A</v>
      </c>
      <c r="K55" s="33"/>
      <c r="L55" s="45" t="e">
        <f>VLOOKUP(EVID_PASTVY!H55,KATEGORIE_ZVIRAT!$B$2:$M$31,6,FALSE)*K55</f>
        <v>#N/A</v>
      </c>
      <c r="M55" s="33">
        <v>24</v>
      </c>
      <c r="N55" s="45" t="e">
        <f>VLOOKUP(EVID_PASTVY!$H55,KATEGORIE_ZVIRAT!$B$2:$M$31,8,FALSE)</f>
        <v>#N/A</v>
      </c>
      <c r="O55" s="45" t="e">
        <f>VLOOKUP(EVID_PASTVY!$H55,KATEGORIE_ZVIRAT!$B$2:$M$31,9,FALSE)</f>
        <v>#N/A</v>
      </c>
      <c r="P55" s="54" t="e">
        <f>VLOOKUP(EVID_PASTVY!$H55,KATEGORIE_ZVIRAT!$B$2:$M$31,7,FALSE)*L55/1000*M55/24*(F55-E55+1)/J55</f>
        <v>#N/A</v>
      </c>
      <c r="Q55" s="52" t="e">
        <f>VLOOKUP(EVID_PASTVY!$H55,KATEGORIE_ZVIRAT!$B$2:$M$31,10,FALSE)*P55*10</f>
        <v>#N/A</v>
      </c>
      <c r="R55" s="52" t="e">
        <f>VLOOKUP(EVID_PASTVY!$H55,KATEGORIE_ZVIRAT!$B$2:$M$31,11,FALSE)*P55*10</f>
        <v>#N/A</v>
      </c>
      <c r="S55" s="52" t="e">
        <f>VLOOKUP(EVID_PASTVY!$H55,KATEGORIE_ZVIRAT!$B$2:$M$31,12,FALSE)*P55*10</f>
        <v>#N/A</v>
      </c>
    </row>
    <row r="56" spans="1:19" x14ac:dyDescent="0.2">
      <c r="A56" s="32"/>
      <c r="B56" s="37" t="e">
        <f>VLOOKUP($A56,EVID_OSEVU!$A$1:$M$4972,2,FALSE)</f>
        <v>#N/A</v>
      </c>
      <c r="C56" s="37" t="e">
        <f>VLOOKUP($A56,EVID_OSEVU!$A$1:$M$4972,3,FALSE)</f>
        <v>#N/A</v>
      </c>
      <c r="D56" s="45" t="e">
        <f>VLOOKUP($A56,EVID_OSEVU!$A$1:$M$4972,4,FALSE)</f>
        <v>#N/A</v>
      </c>
      <c r="E56" s="35"/>
      <c r="F56" s="53"/>
      <c r="G56" s="32"/>
      <c r="H56" s="45" t="e">
        <f>VLOOKUP(G56,Export7[#All],2,FALSE)</f>
        <v>#N/A</v>
      </c>
      <c r="I56" s="45" t="e">
        <f>VLOOKUP($A56,EVID_OSEVU!$A$1:$M$4972,10,FALSE)</f>
        <v>#N/A</v>
      </c>
      <c r="J56" s="58" t="e">
        <f>VLOOKUP($A56,EVID_OSEVU!$A$1:$M$4972,11,FALSE)</f>
        <v>#N/A</v>
      </c>
      <c r="K56" s="33"/>
      <c r="L56" s="45" t="e">
        <f>VLOOKUP(EVID_PASTVY!H56,KATEGORIE_ZVIRAT!$B$2:$M$31,6,FALSE)*K56</f>
        <v>#N/A</v>
      </c>
      <c r="M56" s="33">
        <v>24</v>
      </c>
      <c r="N56" s="45" t="e">
        <f>VLOOKUP(EVID_PASTVY!$H56,KATEGORIE_ZVIRAT!$B$2:$M$31,8,FALSE)</f>
        <v>#N/A</v>
      </c>
      <c r="O56" s="45" t="e">
        <f>VLOOKUP(EVID_PASTVY!$H56,KATEGORIE_ZVIRAT!$B$2:$M$31,9,FALSE)</f>
        <v>#N/A</v>
      </c>
      <c r="P56" s="54" t="e">
        <f>VLOOKUP(EVID_PASTVY!$H56,KATEGORIE_ZVIRAT!$B$2:$M$31,7,FALSE)*L56/1000*M56/24*(F56-E56+1)/J56</f>
        <v>#N/A</v>
      </c>
      <c r="Q56" s="52" t="e">
        <f>VLOOKUP(EVID_PASTVY!$H56,KATEGORIE_ZVIRAT!$B$2:$M$31,10,FALSE)*P56*10</f>
        <v>#N/A</v>
      </c>
      <c r="R56" s="52" t="e">
        <f>VLOOKUP(EVID_PASTVY!$H56,KATEGORIE_ZVIRAT!$B$2:$M$31,11,FALSE)*P56*10</f>
        <v>#N/A</v>
      </c>
      <c r="S56" s="52" t="e">
        <f>VLOOKUP(EVID_PASTVY!$H56,KATEGORIE_ZVIRAT!$B$2:$M$31,12,FALSE)*P56*10</f>
        <v>#N/A</v>
      </c>
    </row>
    <row r="57" spans="1:19" x14ac:dyDescent="0.2">
      <c r="A57" s="32"/>
      <c r="B57" s="37" t="e">
        <f>VLOOKUP($A57,EVID_OSEVU!$A$1:$M$4972,2,FALSE)</f>
        <v>#N/A</v>
      </c>
      <c r="C57" s="37" t="e">
        <f>VLOOKUP($A57,EVID_OSEVU!$A$1:$M$4972,3,FALSE)</f>
        <v>#N/A</v>
      </c>
      <c r="D57" s="45" t="e">
        <f>VLOOKUP($A57,EVID_OSEVU!$A$1:$M$4972,4,FALSE)</f>
        <v>#N/A</v>
      </c>
      <c r="E57" s="35"/>
      <c r="F57" s="53"/>
      <c r="G57" s="32"/>
      <c r="H57" s="45" t="e">
        <f>VLOOKUP(G57,Export7[#All],2,FALSE)</f>
        <v>#N/A</v>
      </c>
      <c r="I57" s="45" t="e">
        <f>VLOOKUP($A57,EVID_OSEVU!$A$1:$M$4972,10,FALSE)</f>
        <v>#N/A</v>
      </c>
      <c r="J57" s="58" t="e">
        <f>VLOOKUP($A57,EVID_OSEVU!$A$1:$M$4972,11,FALSE)</f>
        <v>#N/A</v>
      </c>
      <c r="K57" s="33"/>
      <c r="L57" s="45" t="e">
        <f>VLOOKUP(EVID_PASTVY!H57,KATEGORIE_ZVIRAT!$B$2:$M$31,6,FALSE)*K57</f>
        <v>#N/A</v>
      </c>
      <c r="M57" s="33">
        <v>24</v>
      </c>
      <c r="N57" s="45" t="e">
        <f>VLOOKUP(EVID_PASTVY!$H57,KATEGORIE_ZVIRAT!$B$2:$M$31,8,FALSE)</f>
        <v>#N/A</v>
      </c>
      <c r="O57" s="45" t="e">
        <f>VLOOKUP(EVID_PASTVY!$H57,KATEGORIE_ZVIRAT!$B$2:$M$31,9,FALSE)</f>
        <v>#N/A</v>
      </c>
      <c r="P57" s="54" t="e">
        <f>VLOOKUP(EVID_PASTVY!$H57,KATEGORIE_ZVIRAT!$B$2:$M$31,7,FALSE)*L57/1000*M57/24*(F57-E57+1)/J57</f>
        <v>#N/A</v>
      </c>
      <c r="Q57" s="52" t="e">
        <f>VLOOKUP(EVID_PASTVY!$H57,KATEGORIE_ZVIRAT!$B$2:$M$31,10,FALSE)*P57*10</f>
        <v>#N/A</v>
      </c>
      <c r="R57" s="52" t="e">
        <f>VLOOKUP(EVID_PASTVY!$H57,KATEGORIE_ZVIRAT!$B$2:$M$31,11,FALSE)*P57*10</f>
        <v>#N/A</v>
      </c>
      <c r="S57" s="52" t="e">
        <f>VLOOKUP(EVID_PASTVY!$H57,KATEGORIE_ZVIRAT!$B$2:$M$31,12,FALSE)*P57*10</f>
        <v>#N/A</v>
      </c>
    </row>
    <row r="58" spans="1:19" x14ac:dyDescent="0.2">
      <c r="A58" s="32"/>
      <c r="B58" s="37" t="e">
        <f>VLOOKUP($A58,EVID_OSEVU!$A$1:$M$4972,2,FALSE)</f>
        <v>#N/A</v>
      </c>
      <c r="C58" s="37" t="e">
        <f>VLOOKUP($A58,EVID_OSEVU!$A$1:$M$4972,3,FALSE)</f>
        <v>#N/A</v>
      </c>
      <c r="D58" s="45" t="e">
        <f>VLOOKUP($A58,EVID_OSEVU!$A$1:$M$4972,4,FALSE)</f>
        <v>#N/A</v>
      </c>
      <c r="E58" s="35"/>
      <c r="F58" s="53"/>
      <c r="G58" s="32"/>
      <c r="H58" s="45" t="e">
        <f>VLOOKUP(G58,Export7[#All],2,FALSE)</f>
        <v>#N/A</v>
      </c>
      <c r="I58" s="45" t="e">
        <f>VLOOKUP($A58,EVID_OSEVU!$A$1:$M$4972,10,FALSE)</f>
        <v>#N/A</v>
      </c>
      <c r="J58" s="58" t="e">
        <f>VLOOKUP($A58,EVID_OSEVU!$A$1:$M$4972,11,FALSE)</f>
        <v>#N/A</v>
      </c>
      <c r="K58" s="33"/>
      <c r="L58" s="45" t="e">
        <f>VLOOKUP(EVID_PASTVY!H58,KATEGORIE_ZVIRAT!$B$2:$M$31,6,FALSE)*K58</f>
        <v>#N/A</v>
      </c>
      <c r="M58" s="33">
        <v>24</v>
      </c>
      <c r="N58" s="45" t="e">
        <f>VLOOKUP(EVID_PASTVY!$H58,KATEGORIE_ZVIRAT!$B$2:$M$31,8,FALSE)</f>
        <v>#N/A</v>
      </c>
      <c r="O58" s="45" t="e">
        <f>VLOOKUP(EVID_PASTVY!$H58,KATEGORIE_ZVIRAT!$B$2:$M$31,9,FALSE)</f>
        <v>#N/A</v>
      </c>
      <c r="P58" s="54" t="e">
        <f>VLOOKUP(EVID_PASTVY!$H58,KATEGORIE_ZVIRAT!$B$2:$M$31,7,FALSE)*L58/1000*M58/24*(F58-E58+1)/J58</f>
        <v>#N/A</v>
      </c>
      <c r="Q58" s="52" t="e">
        <f>VLOOKUP(EVID_PASTVY!$H58,KATEGORIE_ZVIRAT!$B$2:$M$31,10,FALSE)*P58*10</f>
        <v>#N/A</v>
      </c>
      <c r="R58" s="52" t="e">
        <f>VLOOKUP(EVID_PASTVY!$H58,KATEGORIE_ZVIRAT!$B$2:$M$31,11,FALSE)*P58*10</f>
        <v>#N/A</v>
      </c>
      <c r="S58" s="52" t="e">
        <f>VLOOKUP(EVID_PASTVY!$H58,KATEGORIE_ZVIRAT!$B$2:$M$31,12,FALSE)*P58*10</f>
        <v>#N/A</v>
      </c>
    </row>
    <row r="59" spans="1:19" x14ac:dyDescent="0.2">
      <c r="A59" s="32"/>
      <c r="B59" s="37" t="e">
        <f>VLOOKUP($A59,EVID_OSEVU!$A$1:$M$4972,2,FALSE)</f>
        <v>#N/A</v>
      </c>
      <c r="C59" s="37" t="e">
        <f>VLOOKUP($A59,EVID_OSEVU!$A$1:$M$4972,3,FALSE)</f>
        <v>#N/A</v>
      </c>
      <c r="D59" s="45" t="e">
        <f>VLOOKUP($A59,EVID_OSEVU!$A$1:$M$4972,4,FALSE)</f>
        <v>#N/A</v>
      </c>
      <c r="E59" s="35"/>
      <c r="F59" s="53"/>
      <c r="G59" s="32"/>
      <c r="H59" s="45" t="e">
        <f>VLOOKUP(G59,Export7[#All],2,FALSE)</f>
        <v>#N/A</v>
      </c>
      <c r="I59" s="45" t="e">
        <f>VLOOKUP($A59,EVID_OSEVU!$A$1:$M$4972,10,FALSE)</f>
        <v>#N/A</v>
      </c>
      <c r="J59" s="58" t="e">
        <f>VLOOKUP($A59,EVID_OSEVU!$A$1:$M$4972,11,FALSE)</f>
        <v>#N/A</v>
      </c>
      <c r="K59" s="33"/>
      <c r="L59" s="45" t="e">
        <f>VLOOKUP(EVID_PASTVY!H59,KATEGORIE_ZVIRAT!$B$2:$M$31,6,FALSE)*K59</f>
        <v>#N/A</v>
      </c>
      <c r="M59" s="33">
        <v>24</v>
      </c>
      <c r="N59" s="45" t="e">
        <f>VLOOKUP(EVID_PASTVY!$H59,KATEGORIE_ZVIRAT!$B$2:$M$31,8,FALSE)</f>
        <v>#N/A</v>
      </c>
      <c r="O59" s="45" t="e">
        <f>VLOOKUP(EVID_PASTVY!$H59,KATEGORIE_ZVIRAT!$B$2:$M$31,9,FALSE)</f>
        <v>#N/A</v>
      </c>
      <c r="P59" s="54" t="e">
        <f>VLOOKUP(EVID_PASTVY!$H59,KATEGORIE_ZVIRAT!$B$2:$M$31,7,FALSE)*L59/1000*M59/24*(F59-E59+1)/J59</f>
        <v>#N/A</v>
      </c>
      <c r="Q59" s="52" t="e">
        <f>VLOOKUP(EVID_PASTVY!$H59,KATEGORIE_ZVIRAT!$B$2:$M$31,10,FALSE)*P59*10</f>
        <v>#N/A</v>
      </c>
      <c r="R59" s="52" t="e">
        <f>VLOOKUP(EVID_PASTVY!$H59,KATEGORIE_ZVIRAT!$B$2:$M$31,11,FALSE)*P59*10</f>
        <v>#N/A</v>
      </c>
      <c r="S59" s="52" t="e">
        <f>VLOOKUP(EVID_PASTVY!$H59,KATEGORIE_ZVIRAT!$B$2:$M$31,12,FALSE)*P59*10</f>
        <v>#N/A</v>
      </c>
    </row>
    <row r="60" spans="1:19" x14ac:dyDescent="0.2">
      <c r="A60" s="32"/>
      <c r="B60" s="37" t="e">
        <f>VLOOKUP($A60,EVID_OSEVU!$A$1:$M$4972,2,FALSE)</f>
        <v>#N/A</v>
      </c>
      <c r="C60" s="37" t="e">
        <f>VLOOKUP($A60,EVID_OSEVU!$A$1:$M$4972,3,FALSE)</f>
        <v>#N/A</v>
      </c>
      <c r="D60" s="45" t="e">
        <f>VLOOKUP($A60,EVID_OSEVU!$A$1:$M$4972,4,FALSE)</f>
        <v>#N/A</v>
      </c>
      <c r="E60" s="35"/>
      <c r="F60" s="53"/>
      <c r="G60" s="32"/>
      <c r="H60" s="45" t="e">
        <f>VLOOKUP(G60,Export7[#All],2,FALSE)</f>
        <v>#N/A</v>
      </c>
      <c r="I60" s="45" t="e">
        <f>VLOOKUP($A60,EVID_OSEVU!$A$1:$M$4972,10,FALSE)</f>
        <v>#N/A</v>
      </c>
      <c r="J60" s="58" t="e">
        <f>VLOOKUP($A60,EVID_OSEVU!$A$1:$M$4972,11,FALSE)</f>
        <v>#N/A</v>
      </c>
      <c r="K60" s="33"/>
      <c r="L60" s="45" t="e">
        <f>VLOOKUP(EVID_PASTVY!H60,KATEGORIE_ZVIRAT!$B$2:$M$31,6,FALSE)*K60</f>
        <v>#N/A</v>
      </c>
      <c r="M60" s="33">
        <v>24</v>
      </c>
      <c r="N60" s="45" t="e">
        <f>VLOOKUP(EVID_PASTVY!$H60,KATEGORIE_ZVIRAT!$B$2:$M$31,8,FALSE)</f>
        <v>#N/A</v>
      </c>
      <c r="O60" s="45" t="e">
        <f>VLOOKUP(EVID_PASTVY!$H60,KATEGORIE_ZVIRAT!$B$2:$M$31,9,FALSE)</f>
        <v>#N/A</v>
      </c>
      <c r="P60" s="54" t="e">
        <f>VLOOKUP(EVID_PASTVY!$H60,KATEGORIE_ZVIRAT!$B$2:$M$31,7,FALSE)*L60/1000*M60/24*(F60-E60+1)/J60</f>
        <v>#N/A</v>
      </c>
      <c r="Q60" s="52" t="e">
        <f>VLOOKUP(EVID_PASTVY!$H60,KATEGORIE_ZVIRAT!$B$2:$M$31,10,FALSE)*P60*10</f>
        <v>#N/A</v>
      </c>
      <c r="R60" s="52" t="e">
        <f>VLOOKUP(EVID_PASTVY!$H60,KATEGORIE_ZVIRAT!$B$2:$M$31,11,FALSE)*P60*10</f>
        <v>#N/A</v>
      </c>
      <c r="S60" s="52" t="e">
        <f>VLOOKUP(EVID_PASTVY!$H60,KATEGORIE_ZVIRAT!$B$2:$M$31,12,FALSE)*P60*10</f>
        <v>#N/A</v>
      </c>
    </row>
    <row r="61" spans="1:19" x14ac:dyDescent="0.2">
      <c r="A61" s="32"/>
      <c r="B61" s="37" t="e">
        <f>VLOOKUP($A61,EVID_OSEVU!$A$1:$M$4972,2,FALSE)</f>
        <v>#N/A</v>
      </c>
      <c r="C61" s="37" t="e">
        <f>VLOOKUP($A61,EVID_OSEVU!$A$1:$M$4972,3,FALSE)</f>
        <v>#N/A</v>
      </c>
      <c r="D61" s="45" t="e">
        <f>VLOOKUP($A61,EVID_OSEVU!$A$1:$M$4972,4,FALSE)</f>
        <v>#N/A</v>
      </c>
      <c r="E61" s="35"/>
      <c r="F61" s="53"/>
      <c r="G61" s="32"/>
      <c r="H61" s="45" t="e">
        <f>VLOOKUP(G61,Export7[#All],2,FALSE)</f>
        <v>#N/A</v>
      </c>
      <c r="I61" s="45" t="e">
        <f>VLOOKUP($A61,EVID_OSEVU!$A$1:$M$4972,10,FALSE)</f>
        <v>#N/A</v>
      </c>
      <c r="J61" s="58" t="e">
        <f>VLOOKUP($A61,EVID_OSEVU!$A$1:$M$4972,11,FALSE)</f>
        <v>#N/A</v>
      </c>
      <c r="K61" s="33"/>
      <c r="L61" s="45" t="e">
        <f>VLOOKUP(EVID_PASTVY!H61,KATEGORIE_ZVIRAT!$B$2:$M$31,6,FALSE)*K61</f>
        <v>#N/A</v>
      </c>
      <c r="M61" s="33">
        <v>24</v>
      </c>
      <c r="N61" s="45" t="e">
        <f>VLOOKUP(EVID_PASTVY!$H61,KATEGORIE_ZVIRAT!$B$2:$M$31,8,FALSE)</f>
        <v>#N/A</v>
      </c>
      <c r="O61" s="45" t="e">
        <f>VLOOKUP(EVID_PASTVY!$H61,KATEGORIE_ZVIRAT!$B$2:$M$31,9,FALSE)</f>
        <v>#N/A</v>
      </c>
      <c r="P61" s="54" t="e">
        <f>VLOOKUP(EVID_PASTVY!$H61,KATEGORIE_ZVIRAT!$B$2:$M$31,7,FALSE)*L61/1000*M61/24*(F61-E61+1)/J61</f>
        <v>#N/A</v>
      </c>
      <c r="Q61" s="52" t="e">
        <f>VLOOKUP(EVID_PASTVY!$H61,KATEGORIE_ZVIRAT!$B$2:$M$31,10,FALSE)*P61*10</f>
        <v>#N/A</v>
      </c>
      <c r="R61" s="52" t="e">
        <f>VLOOKUP(EVID_PASTVY!$H61,KATEGORIE_ZVIRAT!$B$2:$M$31,11,FALSE)*P61*10</f>
        <v>#N/A</v>
      </c>
      <c r="S61" s="52" t="e">
        <f>VLOOKUP(EVID_PASTVY!$H61,KATEGORIE_ZVIRAT!$B$2:$M$31,12,FALSE)*P61*10</f>
        <v>#N/A</v>
      </c>
    </row>
    <row r="62" spans="1:19" x14ac:dyDescent="0.2">
      <c r="A62" s="32"/>
      <c r="B62" s="37" t="e">
        <f>VLOOKUP($A62,EVID_OSEVU!$A$1:$M$4972,2,FALSE)</f>
        <v>#N/A</v>
      </c>
      <c r="C62" s="37" t="e">
        <f>VLOOKUP($A62,EVID_OSEVU!$A$1:$M$4972,3,FALSE)</f>
        <v>#N/A</v>
      </c>
      <c r="D62" s="45" t="e">
        <f>VLOOKUP($A62,EVID_OSEVU!$A$1:$M$4972,4,FALSE)</f>
        <v>#N/A</v>
      </c>
      <c r="E62" s="35"/>
      <c r="F62" s="53"/>
      <c r="G62" s="32"/>
      <c r="H62" s="45" t="e">
        <f>VLOOKUP(G62,Export7[#All],2,FALSE)</f>
        <v>#N/A</v>
      </c>
      <c r="I62" s="45" t="e">
        <f>VLOOKUP($A62,EVID_OSEVU!$A$1:$M$4972,10,FALSE)</f>
        <v>#N/A</v>
      </c>
      <c r="J62" s="58" t="e">
        <f>VLOOKUP($A62,EVID_OSEVU!$A$1:$M$4972,11,FALSE)</f>
        <v>#N/A</v>
      </c>
      <c r="K62" s="33"/>
      <c r="L62" s="45" t="e">
        <f>VLOOKUP(EVID_PASTVY!H62,KATEGORIE_ZVIRAT!$B$2:$M$31,6,FALSE)*K62</f>
        <v>#N/A</v>
      </c>
      <c r="M62" s="33">
        <v>24</v>
      </c>
      <c r="N62" s="45" t="e">
        <f>VLOOKUP(EVID_PASTVY!$H62,KATEGORIE_ZVIRAT!$B$2:$M$31,8,FALSE)</f>
        <v>#N/A</v>
      </c>
      <c r="O62" s="45" t="e">
        <f>VLOOKUP(EVID_PASTVY!$H62,KATEGORIE_ZVIRAT!$B$2:$M$31,9,FALSE)</f>
        <v>#N/A</v>
      </c>
      <c r="P62" s="54" t="e">
        <f>VLOOKUP(EVID_PASTVY!$H62,KATEGORIE_ZVIRAT!$B$2:$M$31,7,FALSE)*L62/1000*M62/24*(F62-E62+1)/J62</f>
        <v>#N/A</v>
      </c>
      <c r="Q62" s="52" t="e">
        <f>VLOOKUP(EVID_PASTVY!$H62,KATEGORIE_ZVIRAT!$B$2:$M$31,10,FALSE)*P62*10</f>
        <v>#N/A</v>
      </c>
      <c r="R62" s="52" t="e">
        <f>VLOOKUP(EVID_PASTVY!$H62,KATEGORIE_ZVIRAT!$B$2:$M$31,11,FALSE)*P62*10</f>
        <v>#N/A</v>
      </c>
      <c r="S62" s="52" t="e">
        <f>VLOOKUP(EVID_PASTVY!$H62,KATEGORIE_ZVIRAT!$B$2:$M$31,12,FALSE)*P62*10</f>
        <v>#N/A</v>
      </c>
    </row>
    <row r="63" spans="1:19" x14ac:dyDescent="0.2">
      <c r="A63" s="32"/>
      <c r="B63" s="37" t="e">
        <f>VLOOKUP($A63,EVID_OSEVU!$A$1:$M$4972,2,FALSE)</f>
        <v>#N/A</v>
      </c>
      <c r="C63" s="37" t="e">
        <f>VLOOKUP($A63,EVID_OSEVU!$A$1:$M$4972,3,FALSE)</f>
        <v>#N/A</v>
      </c>
      <c r="D63" s="45" t="e">
        <f>VLOOKUP($A63,EVID_OSEVU!$A$1:$M$4972,4,FALSE)</f>
        <v>#N/A</v>
      </c>
      <c r="E63" s="35"/>
      <c r="F63" s="53"/>
      <c r="G63" s="32"/>
      <c r="H63" s="45" t="e">
        <f>VLOOKUP(G63,Export7[#All],2,FALSE)</f>
        <v>#N/A</v>
      </c>
      <c r="I63" s="45" t="e">
        <f>VLOOKUP($A63,EVID_OSEVU!$A$1:$M$4972,10,FALSE)</f>
        <v>#N/A</v>
      </c>
      <c r="J63" s="58" t="e">
        <f>VLOOKUP($A63,EVID_OSEVU!$A$1:$M$4972,11,FALSE)</f>
        <v>#N/A</v>
      </c>
      <c r="K63" s="33"/>
      <c r="L63" s="45" t="e">
        <f>VLOOKUP(EVID_PASTVY!H63,KATEGORIE_ZVIRAT!$B$2:$M$31,6,FALSE)*K63</f>
        <v>#N/A</v>
      </c>
      <c r="M63" s="33">
        <v>24</v>
      </c>
      <c r="N63" s="45" t="e">
        <f>VLOOKUP(EVID_PASTVY!$H63,KATEGORIE_ZVIRAT!$B$2:$M$31,8,FALSE)</f>
        <v>#N/A</v>
      </c>
      <c r="O63" s="45" t="e">
        <f>VLOOKUP(EVID_PASTVY!$H63,KATEGORIE_ZVIRAT!$B$2:$M$31,9,FALSE)</f>
        <v>#N/A</v>
      </c>
      <c r="P63" s="54" t="e">
        <f>VLOOKUP(EVID_PASTVY!$H63,KATEGORIE_ZVIRAT!$B$2:$M$31,7,FALSE)*L63/1000*M63/24*(F63-E63+1)/J63</f>
        <v>#N/A</v>
      </c>
      <c r="Q63" s="52" t="e">
        <f>VLOOKUP(EVID_PASTVY!$H63,KATEGORIE_ZVIRAT!$B$2:$M$31,10,FALSE)*P63*10</f>
        <v>#N/A</v>
      </c>
      <c r="R63" s="52" t="e">
        <f>VLOOKUP(EVID_PASTVY!$H63,KATEGORIE_ZVIRAT!$B$2:$M$31,11,FALSE)*P63*10</f>
        <v>#N/A</v>
      </c>
      <c r="S63" s="52" t="e">
        <f>VLOOKUP(EVID_PASTVY!$H63,KATEGORIE_ZVIRAT!$B$2:$M$31,12,FALSE)*P63*10</f>
        <v>#N/A</v>
      </c>
    </row>
    <row r="64" spans="1:19" x14ac:dyDescent="0.2">
      <c r="A64" s="32"/>
      <c r="B64" s="37" t="e">
        <f>VLOOKUP($A64,EVID_OSEVU!$A$1:$M$4972,2,FALSE)</f>
        <v>#N/A</v>
      </c>
      <c r="C64" s="37" t="e">
        <f>VLOOKUP($A64,EVID_OSEVU!$A$1:$M$4972,3,FALSE)</f>
        <v>#N/A</v>
      </c>
      <c r="D64" s="45" t="e">
        <f>VLOOKUP($A64,EVID_OSEVU!$A$1:$M$4972,4,FALSE)</f>
        <v>#N/A</v>
      </c>
      <c r="E64" s="35"/>
      <c r="F64" s="53"/>
      <c r="G64" s="32"/>
      <c r="H64" s="45" t="e">
        <f>VLOOKUP(G64,Export7[#All],2,FALSE)</f>
        <v>#N/A</v>
      </c>
      <c r="I64" s="45" t="e">
        <f>VLOOKUP($A64,EVID_OSEVU!$A$1:$M$4972,10,FALSE)</f>
        <v>#N/A</v>
      </c>
      <c r="J64" s="58" t="e">
        <f>VLOOKUP($A64,EVID_OSEVU!$A$1:$M$4972,11,FALSE)</f>
        <v>#N/A</v>
      </c>
      <c r="K64" s="33"/>
      <c r="L64" s="45" t="e">
        <f>VLOOKUP(EVID_PASTVY!H64,KATEGORIE_ZVIRAT!$B$2:$M$31,6,FALSE)*K64</f>
        <v>#N/A</v>
      </c>
      <c r="M64" s="33">
        <v>24</v>
      </c>
      <c r="N64" s="45" t="e">
        <f>VLOOKUP(EVID_PASTVY!$H64,KATEGORIE_ZVIRAT!$B$2:$M$31,8,FALSE)</f>
        <v>#N/A</v>
      </c>
      <c r="O64" s="45" t="e">
        <f>VLOOKUP(EVID_PASTVY!$H64,KATEGORIE_ZVIRAT!$B$2:$M$31,9,FALSE)</f>
        <v>#N/A</v>
      </c>
      <c r="P64" s="54" t="e">
        <f>VLOOKUP(EVID_PASTVY!$H64,KATEGORIE_ZVIRAT!$B$2:$M$31,7,FALSE)*L64/1000*M64/24*(F64-E64+1)/J64</f>
        <v>#N/A</v>
      </c>
      <c r="Q64" s="52" t="e">
        <f>VLOOKUP(EVID_PASTVY!$H64,KATEGORIE_ZVIRAT!$B$2:$M$31,10,FALSE)*P64*10</f>
        <v>#N/A</v>
      </c>
      <c r="R64" s="52" t="e">
        <f>VLOOKUP(EVID_PASTVY!$H64,KATEGORIE_ZVIRAT!$B$2:$M$31,11,FALSE)*P64*10</f>
        <v>#N/A</v>
      </c>
      <c r="S64" s="52" t="e">
        <f>VLOOKUP(EVID_PASTVY!$H64,KATEGORIE_ZVIRAT!$B$2:$M$31,12,FALSE)*P64*10</f>
        <v>#N/A</v>
      </c>
    </row>
    <row r="65" spans="1:19" x14ac:dyDescent="0.2">
      <c r="A65" s="32"/>
      <c r="B65" s="37" t="e">
        <f>VLOOKUP($A65,EVID_OSEVU!$A$1:$M$4972,2,FALSE)</f>
        <v>#N/A</v>
      </c>
      <c r="C65" s="37" t="e">
        <f>VLOOKUP($A65,EVID_OSEVU!$A$1:$M$4972,3,FALSE)</f>
        <v>#N/A</v>
      </c>
      <c r="D65" s="45" t="e">
        <f>VLOOKUP($A65,EVID_OSEVU!$A$1:$M$4972,4,FALSE)</f>
        <v>#N/A</v>
      </c>
      <c r="E65" s="35"/>
      <c r="F65" s="53"/>
      <c r="G65" s="32"/>
      <c r="H65" s="45" t="e">
        <f>VLOOKUP(G65,Export7[#All],2,FALSE)</f>
        <v>#N/A</v>
      </c>
      <c r="I65" s="45" t="e">
        <f>VLOOKUP($A65,EVID_OSEVU!$A$1:$M$4972,10,FALSE)</f>
        <v>#N/A</v>
      </c>
      <c r="J65" s="58" t="e">
        <f>VLOOKUP($A65,EVID_OSEVU!$A$1:$M$4972,11,FALSE)</f>
        <v>#N/A</v>
      </c>
      <c r="K65" s="33"/>
      <c r="L65" s="45" t="e">
        <f>VLOOKUP(EVID_PASTVY!H65,KATEGORIE_ZVIRAT!$B$2:$M$31,6,FALSE)*K65</f>
        <v>#N/A</v>
      </c>
      <c r="M65" s="33">
        <v>24</v>
      </c>
      <c r="N65" s="45" t="e">
        <f>VLOOKUP(EVID_PASTVY!$H65,KATEGORIE_ZVIRAT!$B$2:$M$31,8,FALSE)</f>
        <v>#N/A</v>
      </c>
      <c r="O65" s="45" t="e">
        <f>VLOOKUP(EVID_PASTVY!$H65,KATEGORIE_ZVIRAT!$B$2:$M$31,9,FALSE)</f>
        <v>#N/A</v>
      </c>
      <c r="P65" s="54" t="e">
        <f>VLOOKUP(EVID_PASTVY!$H65,KATEGORIE_ZVIRAT!$B$2:$M$31,7,FALSE)*L65/1000*M65/24*(F65-E65+1)/J65</f>
        <v>#N/A</v>
      </c>
      <c r="Q65" s="52" t="e">
        <f>VLOOKUP(EVID_PASTVY!$H65,KATEGORIE_ZVIRAT!$B$2:$M$31,10,FALSE)*P65*10</f>
        <v>#N/A</v>
      </c>
      <c r="R65" s="52" t="e">
        <f>VLOOKUP(EVID_PASTVY!$H65,KATEGORIE_ZVIRAT!$B$2:$M$31,11,FALSE)*P65*10</f>
        <v>#N/A</v>
      </c>
      <c r="S65" s="52" t="e">
        <f>VLOOKUP(EVID_PASTVY!$H65,KATEGORIE_ZVIRAT!$B$2:$M$31,12,FALSE)*P65*10</f>
        <v>#N/A</v>
      </c>
    </row>
    <row r="66" spans="1:19" x14ac:dyDescent="0.2">
      <c r="A66" s="32"/>
      <c r="B66" s="37" t="e">
        <f>VLOOKUP($A66,EVID_OSEVU!$A$1:$M$4972,2,FALSE)</f>
        <v>#N/A</v>
      </c>
      <c r="C66" s="37" t="e">
        <f>VLOOKUP($A66,EVID_OSEVU!$A$1:$M$4972,3,FALSE)</f>
        <v>#N/A</v>
      </c>
      <c r="D66" s="45" t="e">
        <f>VLOOKUP($A66,EVID_OSEVU!$A$1:$M$4972,4,FALSE)</f>
        <v>#N/A</v>
      </c>
      <c r="E66" s="35"/>
      <c r="F66" s="53"/>
      <c r="G66" s="32"/>
      <c r="H66" s="45" t="e">
        <f>VLOOKUP(G66,Export7[#All],2,FALSE)</f>
        <v>#N/A</v>
      </c>
      <c r="I66" s="45" t="e">
        <f>VLOOKUP($A66,EVID_OSEVU!$A$1:$M$4972,10,FALSE)</f>
        <v>#N/A</v>
      </c>
      <c r="J66" s="58" t="e">
        <f>VLOOKUP($A66,EVID_OSEVU!$A$1:$M$4972,11,FALSE)</f>
        <v>#N/A</v>
      </c>
      <c r="K66" s="33"/>
      <c r="L66" s="45" t="e">
        <f>VLOOKUP(EVID_PASTVY!H66,KATEGORIE_ZVIRAT!$B$2:$M$31,6,FALSE)*K66</f>
        <v>#N/A</v>
      </c>
      <c r="M66" s="33">
        <v>24</v>
      </c>
      <c r="N66" s="45" t="e">
        <f>VLOOKUP(EVID_PASTVY!$H66,KATEGORIE_ZVIRAT!$B$2:$M$31,8,FALSE)</f>
        <v>#N/A</v>
      </c>
      <c r="O66" s="45" t="e">
        <f>VLOOKUP(EVID_PASTVY!$H66,KATEGORIE_ZVIRAT!$B$2:$M$31,9,FALSE)</f>
        <v>#N/A</v>
      </c>
      <c r="P66" s="54" t="e">
        <f>VLOOKUP(EVID_PASTVY!$H66,KATEGORIE_ZVIRAT!$B$2:$M$31,7,FALSE)*L66/1000*M66/24*(F66-E66+1)/J66</f>
        <v>#N/A</v>
      </c>
      <c r="Q66" s="52" t="e">
        <f>VLOOKUP(EVID_PASTVY!$H66,KATEGORIE_ZVIRAT!$B$2:$M$31,10,FALSE)*P66*10</f>
        <v>#N/A</v>
      </c>
      <c r="R66" s="52" t="e">
        <f>VLOOKUP(EVID_PASTVY!$H66,KATEGORIE_ZVIRAT!$B$2:$M$31,11,FALSE)*P66*10</f>
        <v>#N/A</v>
      </c>
      <c r="S66" s="52" t="e">
        <f>VLOOKUP(EVID_PASTVY!$H66,KATEGORIE_ZVIRAT!$B$2:$M$31,12,FALSE)*P66*10</f>
        <v>#N/A</v>
      </c>
    </row>
    <row r="67" spans="1:19" x14ac:dyDescent="0.2">
      <c r="A67" s="32"/>
      <c r="B67" s="37" t="e">
        <f>VLOOKUP($A67,EVID_OSEVU!$A$1:$M$4972,2,FALSE)</f>
        <v>#N/A</v>
      </c>
      <c r="C67" s="37" t="e">
        <f>VLOOKUP($A67,EVID_OSEVU!$A$1:$M$4972,3,FALSE)</f>
        <v>#N/A</v>
      </c>
      <c r="D67" s="45" t="e">
        <f>VLOOKUP($A67,EVID_OSEVU!$A$1:$M$4972,4,FALSE)</f>
        <v>#N/A</v>
      </c>
      <c r="E67" s="35"/>
      <c r="F67" s="53"/>
      <c r="G67" s="32"/>
      <c r="H67" s="45" t="e">
        <f>VLOOKUP(G67,Export7[#All],2,FALSE)</f>
        <v>#N/A</v>
      </c>
      <c r="I67" s="45" t="e">
        <f>VLOOKUP($A67,EVID_OSEVU!$A$1:$M$4972,10,FALSE)</f>
        <v>#N/A</v>
      </c>
      <c r="J67" s="58" t="e">
        <f>VLOOKUP($A67,EVID_OSEVU!$A$1:$M$4972,11,FALSE)</f>
        <v>#N/A</v>
      </c>
      <c r="K67" s="33"/>
      <c r="L67" s="45" t="e">
        <f>VLOOKUP(EVID_PASTVY!H67,KATEGORIE_ZVIRAT!$B$2:$M$31,6,FALSE)*K67</f>
        <v>#N/A</v>
      </c>
      <c r="M67" s="33">
        <v>24</v>
      </c>
      <c r="N67" s="45" t="e">
        <f>VLOOKUP(EVID_PASTVY!$H67,KATEGORIE_ZVIRAT!$B$2:$M$31,8,FALSE)</f>
        <v>#N/A</v>
      </c>
      <c r="O67" s="45" t="e">
        <f>VLOOKUP(EVID_PASTVY!$H67,KATEGORIE_ZVIRAT!$B$2:$M$31,9,FALSE)</f>
        <v>#N/A</v>
      </c>
      <c r="P67" s="54" t="e">
        <f>VLOOKUP(EVID_PASTVY!$H67,KATEGORIE_ZVIRAT!$B$2:$M$31,7,FALSE)*L67/1000*M67/24*(F67-E67+1)/J67</f>
        <v>#N/A</v>
      </c>
      <c r="Q67" s="52" t="e">
        <f>VLOOKUP(EVID_PASTVY!$H67,KATEGORIE_ZVIRAT!$B$2:$M$31,10,FALSE)*P67*10</f>
        <v>#N/A</v>
      </c>
      <c r="R67" s="52" t="e">
        <f>VLOOKUP(EVID_PASTVY!$H67,KATEGORIE_ZVIRAT!$B$2:$M$31,11,FALSE)*P67*10</f>
        <v>#N/A</v>
      </c>
      <c r="S67" s="52" t="e">
        <f>VLOOKUP(EVID_PASTVY!$H67,KATEGORIE_ZVIRAT!$B$2:$M$31,12,FALSE)*P67*10</f>
        <v>#N/A</v>
      </c>
    </row>
    <row r="68" spans="1:19" x14ac:dyDescent="0.2">
      <c r="A68" s="32"/>
      <c r="B68" s="37" t="e">
        <f>VLOOKUP($A68,EVID_OSEVU!$A$1:$M$4972,2,FALSE)</f>
        <v>#N/A</v>
      </c>
      <c r="C68" s="37" t="e">
        <f>VLOOKUP($A68,EVID_OSEVU!$A$1:$M$4972,3,FALSE)</f>
        <v>#N/A</v>
      </c>
      <c r="D68" s="45" t="e">
        <f>VLOOKUP($A68,EVID_OSEVU!$A$1:$M$4972,4,FALSE)</f>
        <v>#N/A</v>
      </c>
      <c r="E68" s="35"/>
      <c r="F68" s="53"/>
      <c r="G68" s="32"/>
      <c r="H68" s="45" t="e">
        <f>VLOOKUP(G68,Export7[#All],2,FALSE)</f>
        <v>#N/A</v>
      </c>
      <c r="I68" s="45" t="e">
        <f>VLOOKUP($A68,EVID_OSEVU!$A$1:$M$4972,10,FALSE)</f>
        <v>#N/A</v>
      </c>
      <c r="J68" s="58" t="e">
        <f>VLOOKUP($A68,EVID_OSEVU!$A$1:$M$4972,11,FALSE)</f>
        <v>#N/A</v>
      </c>
      <c r="K68" s="33"/>
      <c r="L68" s="45" t="e">
        <f>VLOOKUP(EVID_PASTVY!H68,KATEGORIE_ZVIRAT!$B$2:$M$31,6,FALSE)*K68</f>
        <v>#N/A</v>
      </c>
      <c r="M68" s="33">
        <v>24</v>
      </c>
      <c r="N68" s="45" t="e">
        <f>VLOOKUP(EVID_PASTVY!$H68,KATEGORIE_ZVIRAT!$B$2:$M$31,8,FALSE)</f>
        <v>#N/A</v>
      </c>
      <c r="O68" s="45" t="e">
        <f>VLOOKUP(EVID_PASTVY!$H68,KATEGORIE_ZVIRAT!$B$2:$M$31,9,FALSE)</f>
        <v>#N/A</v>
      </c>
      <c r="P68" s="54" t="e">
        <f>VLOOKUP(EVID_PASTVY!$H68,KATEGORIE_ZVIRAT!$B$2:$M$31,7,FALSE)*L68/1000*M68/24*(F68-E68+1)/J68</f>
        <v>#N/A</v>
      </c>
      <c r="Q68" s="52" t="e">
        <f>VLOOKUP(EVID_PASTVY!$H68,KATEGORIE_ZVIRAT!$B$2:$M$31,10,FALSE)*P68*10</f>
        <v>#N/A</v>
      </c>
      <c r="R68" s="52" t="e">
        <f>VLOOKUP(EVID_PASTVY!$H68,KATEGORIE_ZVIRAT!$B$2:$M$31,11,FALSE)*P68*10</f>
        <v>#N/A</v>
      </c>
      <c r="S68" s="52" t="e">
        <f>VLOOKUP(EVID_PASTVY!$H68,KATEGORIE_ZVIRAT!$B$2:$M$31,12,FALSE)*P68*10</f>
        <v>#N/A</v>
      </c>
    </row>
    <row r="69" spans="1:19" x14ac:dyDescent="0.2">
      <c r="A69" s="32"/>
      <c r="B69" s="37" t="e">
        <f>VLOOKUP($A69,EVID_OSEVU!$A$1:$M$4972,2,FALSE)</f>
        <v>#N/A</v>
      </c>
      <c r="C69" s="37" t="e">
        <f>VLOOKUP($A69,EVID_OSEVU!$A$1:$M$4972,3,FALSE)</f>
        <v>#N/A</v>
      </c>
      <c r="D69" s="45" t="e">
        <f>VLOOKUP($A69,EVID_OSEVU!$A$1:$M$4972,4,FALSE)</f>
        <v>#N/A</v>
      </c>
      <c r="E69" s="35"/>
      <c r="F69" s="53"/>
      <c r="G69" s="32"/>
      <c r="H69" s="45" t="e">
        <f>VLOOKUP(G69,Export7[#All],2,FALSE)</f>
        <v>#N/A</v>
      </c>
      <c r="I69" s="45" t="e">
        <f>VLOOKUP($A69,EVID_OSEVU!$A$1:$M$4972,10,FALSE)</f>
        <v>#N/A</v>
      </c>
      <c r="J69" s="58" t="e">
        <f>VLOOKUP($A69,EVID_OSEVU!$A$1:$M$4972,11,FALSE)</f>
        <v>#N/A</v>
      </c>
      <c r="K69" s="33"/>
      <c r="L69" s="45" t="e">
        <f>VLOOKUP(EVID_PASTVY!H69,KATEGORIE_ZVIRAT!$B$2:$M$31,6,FALSE)*K69</f>
        <v>#N/A</v>
      </c>
      <c r="M69" s="33">
        <v>24</v>
      </c>
      <c r="N69" s="45" t="e">
        <f>VLOOKUP(EVID_PASTVY!$H69,KATEGORIE_ZVIRAT!$B$2:$M$31,8,FALSE)</f>
        <v>#N/A</v>
      </c>
      <c r="O69" s="45" t="e">
        <f>VLOOKUP(EVID_PASTVY!$H69,KATEGORIE_ZVIRAT!$B$2:$M$31,9,FALSE)</f>
        <v>#N/A</v>
      </c>
      <c r="P69" s="54" t="e">
        <f>VLOOKUP(EVID_PASTVY!$H69,KATEGORIE_ZVIRAT!$B$2:$M$31,7,FALSE)*L69/1000*M69/24*(F69-E69+1)/J69</f>
        <v>#N/A</v>
      </c>
      <c r="Q69" s="52" t="e">
        <f>VLOOKUP(EVID_PASTVY!$H69,KATEGORIE_ZVIRAT!$B$2:$M$31,10,FALSE)*P69*10</f>
        <v>#N/A</v>
      </c>
      <c r="R69" s="52" t="e">
        <f>VLOOKUP(EVID_PASTVY!$H69,KATEGORIE_ZVIRAT!$B$2:$M$31,11,FALSE)*P69*10</f>
        <v>#N/A</v>
      </c>
      <c r="S69" s="52" t="e">
        <f>VLOOKUP(EVID_PASTVY!$H69,KATEGORIE_ZVIRAT!$B$2:$M$31,12,FALSE)*P69*10</f>
        <v>#N/A</v>
      </c>
    </row>
    <row r="70" spans="1:19" x14ac:dyDescent="0.2">
      <c r="A70" s="32"/>
      <c r="B70" s="37" t="e">
        <f>VLOOKUP($A70,EVID_OSEVU!$A$1:$M$4972,2,FALSE)</f>
        <v>#N/A</v>
      </c>
      <c r="C70" s="37" t="e">
        <f>VLOOKUP($A70,EVID_OSEVU!$A$1:$M$4972,3,FALSE)</f>
        <v>#N/A</v>
      </c>
      <c r="D70" s="45" t="e">
        <f>VLOOKUP($A70,EVID_OSEVU!$A$1:$M$4972,4,FALSE)</f>
        <v>#N/A</v>
      </c>
      <c r="E70" s="35"/>
      <c r="F70" s="53"/>
      <c r="G70" s="32"/>
      <c r="H70" s="45" t="e">
        <f>VLOOKUP(G70,Export7[#All],2,FALSE)</f>
        <v>#N/A</v>
      </c>
      <c r="I70" s="45" t="e">
        <f>VLOOKUP($A70,EVID_OSEVU!$A$1:$M$4972,10,FALSE)</f>
        <v>#N/A</v>
      </c>
      <c r="J70" s="58" t="e">
        <f>VLOOKUP($A70,EVID_OSEVU!$A$1:$M$4972,11,FALSE)</f>
        <v>#N/A</v>
      </c>
      <c r="K70" s="33"/>
      <c r="L70" s="45" t="e">
        <f>VLOOKUP(EVID_PASTVY!H70,KATEGORIE_ZVIRAT!$B$2:$M$31,6,FALSE)*K70</f>
        <v>#N/A</v>
      </c>
      <c r="M70" s="33">
        <v>24</v>
      </c>
      <c r="N70" s="45" t="e">
        <f>VLOOKUP(EVID_PASTVY!$H70,KATEGORIE_ZVIRAT!$B$2:$M$31,8,FALSE)</f>
        <v>#N/A</v>
      </c>
      <c r="O70" s="45" t="e">
        <f>VLOOKUP(EVID_PASTVY!$H70,KATEGORIE_ZVIRAT!$B$2:$M$31,9,FALSE)</f>
        <v>#N/A</v>
      </c>
      <c r="P70" s="54" t="e">
        <f>VLOOKUP(EVID_PASTVY!$H70,KATEGORIE_ZVIRAT!$B$2:$M$31,7,FALSE)*L70/1000*M70/24*(F70-E70+1)/J70</f>
        <v>#N/A</v>
      </c>
      <c r="Q70" s="52" t="e">
        <f>VLOOKUP(EVID_PASTVY!$H70,KATEGORIE_ZVIRAT!$B$2:$M$31,10,FALSE)*P70*10</f>
        <v>#N/A</v>
      </c>
      <c r="R70" s="52" t="e">
        <f>VLOOKUP(EVID_PASTVY!$H70,KATEGORIE_ZVIRAT!$B$2:$M$31,11,FALSE)*P70*10</f>
        <v>#N/A</v>
      </c>
      <c r="S70" s="52" t="e">
        <f>VLOOKUP(EVID_PASTVY!$H70,KATEGORIE_ZVIRAT!$B$2:$M$31,12,FALSE)*P70*10</f>
        <v>#N/A</v>
      </c>
    </row>
    <row r="71" spans="1:19" x14ac:dyDescent="0.2">
      <c r="A71" s="32"/>
      <c r="B71" s="37" t="e">
        <f>VLOOKUP($A71,EVID_OSEVU!$A$1:$M$4972,2,FALSE)</f>
        <v>#N/A</v>
      </c>
      <c r="C71" s="37" t="e">
        <f>VLOOKUP($A71,EVID_OSEVU!$A$1:$M$4972,3,FALSE)</f>
        <v>#N/A</v>
      </c>
      <c r="D71" s="45" t="e">
        <f>VLOOKUP($A71,EVID_OSEVU!$A$1:$M$4972,4,FALSE)</f>
        <v>#N/A</v>
      </c>
      <c r="E71" s="35"/>
      <c r="F71" s="53"/>
      <c r="G71" s="32"/>
      <c r="H71" s="45" t="e">
        <f>VLOOKUP(G71,Export7[#All],2,FALSE)</f>
        <v>#N/A</v>
      </c>
      <c r="I71" s="45" t="e">
        <f>VLOOKUP($A71,EVID_OSEVU!$A$1:$M$4972,10,FALSE)</f>
        <v>#N/A</v>
      </c>
      <c r="J71" s="58" t="e">
        <f>VLOOKUP($A71,EVID_OSEVU!$A$1:$M$4972,11,FALSE)</f>
        <v>#N/A</v>
      </c>
      <c r="K71" s="33"/>
      <c r="L71" s="45" t="e">
        <f>VLOOKUP(EVID_PASTVY!H71,KATEGORIE_ZVIRAT!$B$2:$M$31,6,FALSE)*K71</f>
        <v>#N/A</v>
      </c>
      <c r="M71" s="33">
        <v>24</v>
      </c>
      <c r="N71" s="45" t="e">
        <f>VLOOKUP(EVID_PASTVY!$H71,KATEGORIE_ZVIRAT!$B$2:$M$31,8,FALSE)</f>
        <v>#N/A</v>
      </c>
      <c r="O71" s="45" t="e">
        <f>VLOOKUP(EVID_PASTVY!$H71,KATEGORIE_ZVIRAT!$B$2:$M$31,9,FALSE)</f>
        <v>#N/A</v>
      </c>
      <c r="P71" s="54" t="e">
        <f>VLOOKUP(EVID_PASTVY!$H71,KATEGORIE_ZVIRAT!$B$2:$M$31,7,FALSE)*L71/1000*M71/24*(F71-E71+1)/J71</f>
        <v>#N/A</v>
      </c>
      <c r="Q71" s="52" t="e">
        <f>VLOOKUP(EVID_PASTVY!$H71,KATEGORIE_ZVIRAT!$B$2:$M$31,10,FALSE)*P71*10</f>
        <v>#N/A</v>
      </c>
      <c r="R71" s="52" t="e">
        <f>VLOOKUP(EVID_PASTVY!$H71,KATEGORIE_ZVIRAT!$B$2:$M$31,11,FALSE)*P71*10</f>
        <v>#N/A</v>
      </c>
      <c r="S71" s="52" t="e">
        <f>VLOOKUP(EVID_PASTVY!$H71,KATEGORIE_ZVIRAT!$B$2:$M$31,12,FALSE)*P71*10</f>
        <v>#N/A</v>
      </c>
    </row>
    <row r="72" spans="1:19" x14ac:dyDescent="0.2">
      <c r="A72" s="32"/>
      <c r="B72" s="37" t="e">
        <f>VLOOKUP($A72,EVID_OSEVU!$A$1:$M$4972,2,FALSE)</f>
        <v>#N/A</v>
      </c>
      <c r="C72" s="37" t="e">
        <f>VLOOKUP($A72,EVID_OSEVU!$A$1:$M$4972,3,FALSE)</f>
        <v>#N/A</v>
      </c>
      <c r="D72" s="45" t="e">
        <f>VLOOKUP($A72,EVID_OSEVU!$A$1:$M$4972,4,FALSE)</f>
        <v>#N/A</v>
      </c>
      <c r="E72" s="35"/>
      <c r="F72" s="53"/>
      <c r="G72" s="32"/>
      <c r="H72" s="45" t="e">
        <f>VLOOKUP(G72,Export7[#All],2,FALSE)</f>
        <v>#N/A</v>
      </c>
      <c r="I72" s="45" t="e">
        <f>VLOOKUP($A72,EVID_OSEVU!$A$1:$M$4972,10,FALSE)</f>
        <v>#N/A</v>
      </c>
      <c r="J72" s="58" t="e">
        <f>VLOOKUP($A72,EVID_OSEVU!$A$1:$M$4972,11,FALSE)</f>
        <v>#N/A</v>
      </c>
      <c r="K72" s="33"/>
      <c r="L72" s="45" t="e">
        <f>VLOOKUP(EVID_PASTVY!H72,KATEGORIE_ZVIRAT!$B$2:$M$31,6,FALSE)*K72</f>
        <v>#N/A</v>
      </c>
      <c r="M72" s="33">
        <v>24</v>
      </c>
      <c r="N72" s="45" t="e">
        <f>VLOOKUP(EVID_PASTVY!$H72,KATEGORIE_ZVIRAT!$B$2:$M$31,8,FALSE)</f>
        <v>#N/A</v>
      </c>
      <c r="O72" s="45" t="e">
        <f>VLOOKUP(EVID_PASTVY!$H72,KATEGORIE_ZVIRAT!$B$2:$M$31,9,FALSE)</f>
        <v>#N/A</v>
      </c>
      <c r="P72" s="54" t="e">
        <f>VLOOKUP(EVID_PASTVY!$H72,KATEGORIE_ZVIRAT!$B$2:$M$31,7,FALSE)*L72/1000*M72/24*(F72-E72+1)/J72</f>
        <v>#N/A</v>
      </c>
      <c r="Q72" s="52" t="e">
        <f>VLOOKUP(EVID_PASTVY!$H72,KATEGORIE_ZVIRAT!$B$2:$M$31,10,FALSE)*P72*10</f>
        <v>#N/A</v>
      </c>
      <c r="R72" s="52" t="e">
        <f>VLOOKUP(EVID_PASTVY!$H72,KATEGORIE_ZVIRAT!$B$2:$M$31,11,FALSE)*P72*10</f>
        <v>#N/A</v>
      </c>
      <c r="S72" s="52" t="e">
        <f>VLOOKUP(EVID_PASTVY!$H72,KATEGORIE_ZVIRAT!$B$2:$M$31,12,FALSE)*P72*10</f>
        <v>#N/A</v>
      </c>
    </row>
    <row r="73" spans="1:19" x14ac:dyDescent="0.2">
      <c r="A73" s="32"/>
      <c r="B73" s="37" t="e">
        <f>VLOOKUP($A73,EVID_OSEVU!$A$1:$M$4972,2,FALSE)</f>
        <v>#N/A</v>
      </c>
      <c r="C73" s="37" t="e">
        <f>VLOOKUP($A73,EVID_OSEVU!$A$1:$M$4972,3,FALSE)</f>
        <v>#N/A</v>
      </c>
      <c r="D73" s="45" t="e">
        <f>VLOOKUP($A73,EVID_OSEVU!$A$1:$M$4972,4,FALSE)</f>
        <v>#N/A</v>
      </c>
      <c r="E73" s="35"/>
      <c r="F73" s="53"/>
      <c r="G73" s="32"/>
      <c r="H73" s="45" t="e">
        <f>VLOOKUP(G73,Export7[#All],2,FALSE)</f>
        <v>#N/A</v>
      </c>
      <c r="I73" s="45" t="e">
        <f>VLOOKUP($A73,EVID_OSEVU!$A$1:$M$4972,10,FALSE)</f>
        <v>#N/A</v>
      </c>
      <c r="J73" s="58" t="e">
        <f>VLOOKUP($A73,EVID_OSEVU!$A$1:$M$4972,11,FALSE)</f>
        <v>#N/A</v>
      </c>
      <c r="K73" s="33"/>
      <c r="L73" s="45" t="e">
        <f>VLOOKUP(EVID_PASTVY!H73,KATEGORIE_ZVIRAT!$B$2:$M$31,6,FALSE)*K73</f>
        <v>#N/A</v>
      </c>
      <c r="M73" s="33">
        <v>24</v>
      </c>
      <c r="N73" s="45" t="e">
        <f>VLOOKUP(EVID_PASTVY!$H73,KATEGORIE_ZVIRAT!$B$2:$M$31,8,FALSE)</f>
        <v>#N/A</v>
      </c>
      <c r="O73" s="45" t="e">
        <f>VLOOKUP(EVID_PASTVY!$H73,KATEGORIE_ZVIRAT!$B$2:$M$31,9,FALSE)</f>
        <v>#N/A</v>
      </c>
      <c r="P73" s="54" t="e">
        <f>VLOOKUP(EVID_PASTVY!$H73,KATEGORIE_ZVIRAT!$B$2:$M$31,7,FALSE)*L73/1000*M73/24*(F73-E73+1)/J73</f>
        <v>#N/A</v>
      </c>
      <c r="Q73" s="52" t="e">
        <f>VLOOKUP(EVID_PASTVY!$H73,KATEGORIE_ZVIRAT!$B$2:$M$31,10,FALSE)*P73*10</f>
        <v>#N/A</v>
      </c>
      <c r="R73" s="52" t="e">
        <f>VLOOKUP(EVID_PASTVY!$H73,KATEGORIE_ZVIRAT!$B$2:$M$31,11,FALSE)*P73*10</f>
        <v>#N/A</v>
      </c>
      <c r="S73" s="52" t="e">
        <f>VLOOKUP(EVID_PASTVY!$H73,KATEGORIE_ZVIRAT!$B$2:$M$31,12,FALSE)*P73*10</f>
        <v>#N/A</v>
      </c>
    </row>
    <row r="74" spans="1:19" x14ac:dyDescent="0.2">
      <c r="A74" s="32"/>
      <c r="B74" s="37" t="e">
        <f>VLOOKUP($A74,EVID_OSEVU!$A$1:$M$4972,2,FALSE)</f>
        <v>#N/A</v>
      </c>
      <c r="C74" s="37" t="e">
        <f>VLOOKUP($A74,EVID_OSEVU!$A$1:$M$4972,3,FALSE)</f>
        <v>#N/A</v>
      </c>
      <c r="D74" s="45" t="e">
        <f>VLOOKUP($A74,EVID_OSEVU!$A$1:$M$4972,4,FALSE)</f>
        <v>#N/A</v>
      </c>
      <c r="E74" s="35"/>
      <c r="F74" s="53"/>
      <c r="G74" s="32"/>
      <c r="H74" s="45" t="e">
        <f>VLOOKUP(G74,Export7[#All],2,FALSE)</f>
        <v>#N/A</v>
      </c>
      <c r="I74" s="45" t="e">
        <f>VLOOKUP($A74,EVID_OSEVU!$A$1:$M$4972,10,FALSE)</f>
        <v>#N/A</v>
      </c>
      <c r="J74" s="58" t="e">
        <f>VLOOKUP($A74,EVID_OSEVU!$A$1:$M$4972,11,FALSE)</f>
        <v>#N/A</v>
      </c>
      <c r="K74" s="33"/>
      <c r="L74" s="45" t="e">
        <f>VLOOKUP(EVID_PASTVY!H74,KATEGORIE_ZVIRAT!$B$2:$M$31,6,FALSE)*K74</f>
        <v>#N/A</v>
      </c>
      <c r="M74" s="33">
        <v>24</v>
      </c>
      <c r="N74" s="45" t="e">
        <f>VLOOKUP(EVID_PASTVY!$H74,KATEGORIE_ZVIRAT!$B$2:$M$31,8,FALSE)</f>
        <v>#N/A</v>
      </c>
      <c r="O74" s="45" t="e">
        <f>VLOOKUP(EVID_PASTVY!$H74,KATEGORIE_ZVIRAT!$B$2:$M$31,9,FALSE)</f>
        <v>#N/A</v>
      </c>
      <c r="P74" s="54" t="e">
        <f>VLOOKUP(EVID_PASTVY!$H74,KATEGORIE_ZVIRAT!$B$2:$M$31,7,FALSE)*L74/1000*M74/24*(F74-E74+1)/J74</f>
        <v>#N/A</v>
      </c>
      <c r="Q74" s="52" t="e">
        <f>VLOOKUP(EVID_PASTVY!$H74,KATEGORIE_ZVIRAT!$B$2:$M$31,10,FALSE)*P74*10</f>
        <v>#N/A</v>
      </c>
      <c r="R74" s="52" t="e">
        <f>VLOOKUP(EVID_PASTVY!$H74,KATEGORIE_ZVIRAT!$B$2:$M$31,11,FALSE)*P74*10</f>
        <v>#N/A</v>
      </c>
      <c r="S74" s="52" t="e">
        <f>VLOOKUP(EVID_PASTVY!$H74,KATEGORIE_ZVIRAT!$B$2:$M$31,12,FALSE)*P74*10</f>
        <v>#N/A</v>
      </c>
    </row>
    <row r="75" spans="1:19" x14ac:dyDescent="0.2">
      <c r="A75" s="32"/>
      <c r="B75" s="37" t="e">
        <f>VLOOKUP($A75,EVID_OSEVU!$A$1:$M$4972,2,FALSE)</f>
        <v>#N/A</v>
      </c>
      <c r="C75" s="37" t="e">
        <f>VLOOKUP($A75,EVID_OSEVU!$A$1:$M$4972,3,FALSE)</f>
        <v>#N/A</v>
      </c>
      <c r="D75" s="45" t="e">
        <f>VLOOKUP($A75,EVID_OSEVU!$A$1:$M$4972,4,FALSE)</f>
        <v>#N/A</v>
      </c>
      <c r="E75" s="35"/>
      <c r="F75" s="53"/>
      <c r="G75" s="32"/>
      <c r="H75" s="45" t="e">
        <f>VLOOKUP(G75,Export7[#All],2,FALSE)</f>
        <v>#N/A</v>
      </c>
      <c r="I75" s="45" t="e">
        <f>VLOOKUP($A75,EVID_OSEVU!$A$1:$M$4972,10,FALSE)</f>
        <v>#N/A</v>
      </c>
      <c r="J75" s="58" t="e">
        <f>VLOOKUP($A75,EVID_OSEVU!$A$1:$M$4972,11,FALSE)</f>
        <v>#N/A</v>
      </c>
      <c r="K75" s="33"/>
      <c r="L75" s="45" t="e">
        <f>VLOOKUP(EVID_PASTVY!H75,KATEGORIE_ZVIRAT!$B$2:$M$31,6,FALSE)*K75</f>
        <v>#N/A</v>
      </c>
      <c r="M75" s="33">
        <v>24</v>
      </c>
      <c r="N75" s="45" t="e">
        <f>VLOOKUP(EVID_PASTVY!$H75,KATEGORIE_ZVIRAT!$B$2:$M$31,8,FALSE)</f>
        <v>#N/A</v>
      </c>
      <c r="O75" s="45" t="e">
        <f>VLOOKUP(EVID_PASTVY!$H75,KATEGORIE_ZVIRAT!$B$2:$M$31,9,FALSE)</f>
        <v>#N/A</v>
      </c>
      <c r="P75" s="54" t="e">
        <f>VLOOKUP(EVID_PASTVY!$H75,KATEGORIE_ZVIRAT!$B$2:$M$31,7,FALSE)*L75/1000*M75/24*(F75-E75+1)/J75</f>
        <v>#N/A</v>
      </c>
      <c r="Q75" s="52" t="e">
        <f>VLOOKUP(EVID_PASTVY!$H75,KATEGORIE_ZVIRAT!$B$2:$M$31,10,FALSE)*P75*10</f>
        <v>#N/A</v>
      </c>
      <c r="R75" s="52" t="e">
        <f>VLOOKUP(EVID_PASTVY!$H75,KATEGORIE_ZVIRAT!$B$2:$M$31,11,FALSE)*P75*10</f>
        <v>#N/A</v>
      </c>
      <c r="S75" s="52" t="e">
        <f>VLOOKUP(EVID_PASTVY!$H75,KATEGORIE_ZVIRAT!$B$2:$M$31,12,FALSE)*P75*10</f>
        <v>#N/A</v>
      </c>
    </row>
    <row r="76" spans="1:19" x14ac:dyDescent="0.2">
      <c r="A76" s="32"/>
      <c r="B76" s="37" t="e">
        <f>VLOOKUP($A76,EVID_OSEVU!$A$1:$M$4972,2,FALSE)</f>
        <v>#N/A</v>
      </c>
      <c r="C76" s="37" t="e">
        <f>VLOOKUP($A76,EVID_OSEVU!$A$1:$M$4972,3,FALSE)</f>
        <v>#N/A</v>
      </c>
      <c r="D76" s="45" t="e">
        <f>VLOOKUP($A76,EVID_OSEVU!$A$1:$M$4972,4,FALSE)</f>
        <v>#N/A</v>
      </c>
      <c r="E76" s="35"/>
      <c r="F76" s="53"/>
      <c r="G76" s="32"/>
      <c r="H76" s="45" t="e">
        <f>VLOOKUP(G76,Export7[#All],2,FALSE)</f>
        <v>#N/A</v>
      </c>
      <c r="I76" s="45" t="e">
        <f>VLOOKUP($A76,EVID_OSEVU!$A$1:$M$4972,10,FALSE)</f>
        <v>#N/A</v>
      </c>
      <c r="J76" s="58" t="e">
        <f>VLOOKUP($A76,EVID_OSEVU!$A$1:$M$4972,11,FALSE)</f>
        <v>#N/A</v>
      </c>
      <c r="K76" s="33"/>
      <c r="L76" s="45" t="e">
        <f>VLOOKUP(EVID_PASTVY!H76,KATEGORIE_ZVIRAT!$B$2:$M$31,6,FALSE)*K76</f>
        <v>#N/A</v>
      </c>
      <c r="M76" s="33">
        <v>24</v>
      </c>
      <c r="N76" s="45" t="e">
        <f>VLOOKUP(EVID_PASTVY!$H76,KATEGORIE_ZVIRAT!$B$2:$M$31,8,FALSE)</f>
        <v>#N/A</v>
      </c>
      <c r="O76" s="45" t="e">
        <f>VLOOKUP(EVID_PASTVY!$H76,KATEGORIE_ZVIRAT!$B$2:$M$31,9,FALSE)</f>
        <v>#N/A</v>
      </c>
      <c r="P76" s="54" t="e">
        <f>VLOOKUP(EVID_PASTVY!$H76,KATEGORIE_ZVIRAT!$B$2:$M$31,7,FALSE)*L76/1000*M76/24*(F76-E76+1)/J76</f>
        <v>#N/A</v>
      </c>
      <c r="Q76" s="52" t="e">
        <f>VLOOKUP(EVID_PASTVY!$H76,KATEGORIE_ZVIRAT!$B$2:$M$31,10,FALSE)*P76*10</f>
        <v>#N/A</v>
      </c>
      <c r="R76" s="52" t="e">
        <f>VLOOKUP(EVID_PASTVY!$H76,KATEGORIE_ZVIRAT!$B$2:$M$31,11,FALSE)*P76*10</f>
        <v>#N/A</v>
      </c>
      <c r="S76" s="52" t="e">
        <f>VLOOKUP(EVID_PASTVY!$H76,KATEGORIE_ZVIRAT!$B$2:$M$31,12,FALSE)*P76*10</f>
        <v>#N/A</v>
      </c>
    </row>
    <row r="77" spans="1:19" x14ac:dyDescent="0.2">
      <c r="A77" s="32"/>
      <c r="B77" s="37" t="e">
        <f>VLOOKUP($A77,EVID_OSEVU!$A$1:$M$4972,2,FALSE)</f>
        <v>#N/A</v>
      </c>
      <c r="C77" s="37" t="e">
        <f>VLOOKUP($A77,EVID_OSEVU!$A$1:$M$4972,3,FALSE)</f>
        <v>#N/A</v>
      </c>
      <c r="D77" s="45" t="e">
        <f>VLOOKUP($A77,EVID_OSEVU!$A$1:$M$4972,4,FALSE)</f>
        <v>#N/A</v>
      </c>
      <c r="E77" s="35"/>
      <c r="F77" s="53"/>
      <c r="G77" s="32"/>
      <c r="H77" s="45" t="e">
        <f>VLOOKUP(G77,Export7[#All],2,FALSE)</f>
        <v>#N/A</v>
      </c>
      <c r="I77" s="45" t="e">
        <f>VLOOKUP($A77,EVID_OSEVU!$A$1:$M$4972,10,FALSE)</f>
        <v>#N/A</v>
      </c>
      <c r="J77" s="58" t="e">
        <f>VLOOKUP($A77,EVID_OSEVU!$A$1:$M$4972,11,FALSE)</f>
        <v>#N/A</v>
      </c>
      <c r="K77" s="33"/>
      <c r="L77" s="45" t="e">
        <f>VLOOKUP(EVID_PASTVY!H77,KATEGORIE_ZVIRAT!$B$2:$M$31,6,FALSE)*K77</f>
        <v>#N/A</v>
      </c>
      <c r="M77" s="33">
        <v>24</v>
      </c>
      <c r="N77" s="45" t="e">
        <f>VLOOKUP(EVID_PASTVY!$H77,KATEGORIE_ZVIRAT!$B$2:$M$31,8,FALSE)</f>
        <v>#N/A</v>
      </c>
      <c r="O77" s="45" t="e">
        <f>VLOOKUP(EVID_PASTVY!$H77,KATEGORIE_ZVIRAT!$B$2:$M$31,9,FALSE)</f>
        <v>#N/A</v>
      </c>
      <c r="P77" s="54" t="e">
        <f>VLOOKUP(EVID_PASTVY!$H77,KATEGORIE_ZVIRAT!$B$2:$M$31,7,FALSE)*L77/1000*M77/24*(F77-E77+1)/J77</f>
        <v>#N/A</v>
      </c>
      <c r="Q77" s="52" t="e">
        <f>VLOOKUP(EVID_PASTVY!$H77,KATEGORIE_ZVIRAT!$B$2:$M$31,10,FALSE)*P77*10</f>
        <v>#N/A</v>
      </c>
      <c r="R77" s="52" t="e">
        <f>VLOOKUP(EVID_PASTVY!$H77,KATEGORIE_ZVIRAT!$B$2:$M$31,11,FALSE)*P77*10</f>
        <v>#N/A</v>
      </c>
      <c r="S77" s="52" t="e">
        <f>VLOOKUP(EVID_PASTVY!$H77,KATEGORIE_ZVIRAT!$B$2:$M$31,12,FALSE)*P77*10</f>
        <v>#N/A</v>
      </c>
    </row>
    <row r="78" spans="1:19" x14ac:dyDescent="0.2">
      <c r="A78" s="32"/>
      <c r="B78" s="37" t="e">
        <f>VLOOKUP($A78,EVID_OSEVU!$A$1:$M$4972,2,FALSE)</f>
        <v>#N/A</v>
      </c>
      <c r="C78" s="37" t="e">
        <f>VLOOKUP($A78,EVID_OSEVU!$A$1:$M$4972,3,FALSE)</f>
        <v>#N/A</v>
      </c>
      <c r="D78" s="45" t="e">
        <f>VLOOKUP($A78,EVID_OSEVU!$A$1:$M$4972,4,FALSE)</f>
        <v>#N/A</v>
      </c>
      <c r="E78" s="35"/>
      <c r="F78" s="53"/>
      <c r="G78" s="32"/>
      <c r="H78" s="45" t="e">
        <f>VLOOKUP(G78,Export7[#All],2,FALSE)</f>
        <v>#N/A</v>
      </c>
      <c r="I78" s="45" t="e">
        <f>VLOOKUP($A78,EVID_OSEVU!$A$1:$M$4972,10,FALSE)</f>
        <v>#N/A</v>
      </c>
      <c r="J78" s="58" t="e">
        <f>VLOOKUP($A78,EVID_OSEVU!$A$1:$M$4972,11,FALSE)</f>
        <v>#N/A</v>
      </c>
      <c r="K78" s="33"/>
      <c r="L78" s="45" t="e">
        <f>VLOOKUP(EVID_PASTVY!H78,KATEGORIE_ZVIRAT!$B$2:$M$31,6,FALSE)*K78</f>
        <v>#N/A</v>
      </c>
      <c r="M78" s="33">
        <v>24</v>
      </c>
      <c r="N78" s="45" t="e">
        <f>VLOOKUP(EVID_PASTVY!$H78,KATEGORIE_ZVIRAT!$B$2:$M$31,8,FALSE)</f>
        <v>#N/A</v>
      </c>
      <c r="O78" s="45" t="e">
        <f>VLOOKUP(EVID_PASTVY!$H78,KATEGORIE_ZVIRAT!$B$2:$M$31,9,FALSE)</f>
        <v>#N/A</v>
      </c>
      <c r="P78" s="54" t="e">
        <f>VLOOKUP(EVID_PASTVY!$H78,KATEGORIE_ZVIRAT!$B$2:$M$31,7,FALSE)*L78/1000*M78/24*(F78-E78+1)/J78</f>
        <v>#N/A</v>
      </c>
      <c r="Q78" s="52" t="e">
        <f>VLOOKUP(EVID_PASTVY!$H78,KATEGORIE_ZVIRAT!$B$2:$M$31,10,FALSE)*P78*10</f>
        <v>#N/A</v>
      </c>
      <c r="R78" s="52" t="e">
        <f>VLOOKUP(EVID_PASTVY!$H78,KATEGORIE_ZVIRAT!$B$2:$M$31,11,FALSE)*P78*10</f>
        <v>#N/A</v>
      </c>
      <c r="S78" s="52" t="e">
        <f>VLOOKUP(EVID_PASTVY!$H78,KATEGORIE_ZVIRAT!$B$2:$M$31,12,FALSE)*P78*10</f>
        <v>#N/A</v>
      </c>
    </row>
    <row r="79" spans="1:19" x14ac:dyDescent="0.2">
      <c r="A79" s="32"/>
      <c r="B79" s="37" t="e">
        <f>VLOOKUP($A79,EVID_OSEVU!$A$1:$M$4972,2,FALSE)</f>
        <v>#N/A</v>
      </c>
      <c r="C79" s="37" t="e">
        <f>VLOOKUP($A79,EVID_OSEVU!$A$1:$M$4972,3,FALSE)</f>
        <v>#N/A</v>
      </c>
      <c r="D79" s="45" t="e">
        <f>VLOOKUP($A79,EVID_OSEVU!$A$1:$M$4972,4,FALSE)</f>
        <v>#N/A</v>
      </c>
      <c r="E79" s="35"/>
      <c r="F79" s="53"/>
      <c r="G79" s="32"/>
      <c r="H79" s="45" t="e">
        <f>VLOOKUP(G79,Export7[#All],2,FALSE)</f>
        <v>#N/A</v>
      </c>
      <c r="I79" s="45" t="e">
        <f>VLOOKUP($A79,EVID_OSEVU!$A$1:$M$4972,10,FALSE)</f>
        <v>#N/A</v>
      </c>
      <c r="J79" s="58" t="e">
        <f>VLOOKUP($A79,EVID_OSEVU!$A$1:$M$4972,11,FALSE)</f>
        <v>#N/A</v>
      </c>
      <c r="K79" s="33"/>
      <c r="L79" s="45" t="e">
        <f>VLOOKUP(EVID_PASTVY!H79,KATEGORIE_ZVIRAT!$B$2:$M$31,6,FALSE)*K79</f>
        <v>#N/A</v>
      </c>
      <c r="M79" s="33">
        <v>24</v>
      </c>
      <c r="N79" s="45" t="e">
        <f>VLOOKUP(EVID_PASTVY!$H79,KATEGORIE_ZVIRAT!$B$2:$M$31,8,FALSE)</f>
        <v>#N/A</v>
      </c>
      <c r="O79" s="45" t="e">
        <f>VLOOKUP(EVID_PASTVY!$H79,KATEGORIE_ZVIRAT!$B$2:$M$31,9,FALSE)</f>
        <v>#N/A</v>
      </c>
      <c r="P79" s="54" t="e">
        <f>VLOOKUP(EVID_PASTVY!$H79,KATEGORIE_ZVIRAT!$B$2:$M$31,7,FALSE)*L79/1000*M79/24*(F79-E79+1)/J79</f>
        <v>#N/A</v>
      </c>
      <c r="Q79" s="52" t="e">
        <f>VLOOKUP(EVID_PASTVY!$H79,KATEGORIE_ZVIRAT!$B$2:$M$31,10,FALSE)*P79*10</f>
        <v>#N/A</v>
      </c>
      <c r="R79" s="52" t="e">
        <f>VLOOKUP(EVID_PASTVY!$H79,KATEGORIE_ZVIRAT!$B$2:$M$31,11,FALSE)*P79*10</f>
        <v>#N/A</v>
      </c>
      <c r="S79" s="52" t="e">
        <f>VLOOKUP(EVID_PASTVY!$H79,KATEGORIE_ZVIRAT!$B$2:$M$31,12,FALSE)*P79*10</f>
        <v>#N/A</v>
      </c>
    </row>
    <row r="80" spans="1:19" x14ac:dyDescent="0.2">
      <c r="A80" s="32"/>
      <c r="B80" s="37" t="e">
        <f>VLOOKUP($A80,EVID_OSEVU!$A$1:$M$4972,2,FALSE)</f>
        <v>#N/A</v>
      </c>
      <c r="C80" s="37" t="e">
        <f>VLOOKUP($A80,EVID_OSEVU!$A$1:$M$4972,3,FALSE)</f>
        <v>#N/A</v>
      </c>
      <c r="D80" s="45" t="e">
        <f>VLOOKUP($A80,EVID_OSEVU!$A$1:$M$4972,4,FALSE)</f>
        <v>#N/A</v>
      </c>
      <c r="E80" s="35"/>
      <c r="F80" s="53"/>
      <c r="G80" s="32"/>
      <c r="H80" s="45" t="e">
        <f>VLOOKUP(G80,Export7[#All],2,FALSE)</f>
        <v>#N/A</v>
      </c>
      <c r="I80" s="45" t="e">
        <f>VLOOKUP($A80,EVID_OSEVU!$A$1:$M$4972,10,FALSE)</f>
        <v>#N/A</v>
      </c>
      <c r="J80" s="58" t="e">
        <f>VLOOKUP($A80,EVID_OSEVU!$A$1:$M$4972,11,FALSE)</f>
        <v>#N/A</v>
      </c>
      <c r="K80" s="33"/>
      <c r="L80" s="45" t="e">
        <f>VLOOKUP(EVID_PASTVY!H80,KATEGORIE_ZVIRAT!$B$2:$M$31,6,FALSE)*K80</f>
        <v>#N/A</v>
      </c>
      <c r="M80" s="33">
        <v>24</v>
      </c>
      <c r="N80" s="45" t="e">
        <f>VLOOKUP(EVID_PASTVY!$H80,KATEGORIE_ZVIRAT!$B$2:$M$31,8,FALSE)</f>
        <v>#N/A</v>
      </c>
      <c r="O80" s="45" t="e">
        <f>VLOOKUP(EVID_PASTVY!$H80,KATEGORIE_ZVIRAT!$B$2:$M$31,9,FALSE)</f>
        <v>#N/A</v>
      </c>
      <c r="P80" s="54" t="e">
        <f>VLOOKUP(EVID_PASTVY!$H80,KATEGORIE_ZVIRAT!$B$2:$M$31,7,FALSE)*L80/1000*M80/24*(F80-E80+1)/J80</f>
        <v>#N/A</v>
      </c>
      <c r="Q80" s="52" t="e">
        <f>VLOOKUP(EVID_PASTVY!$H80,KATEGORIE_ZVIRAT!$B$2:$M$31,10,FALSE)*P80*10</f>
        <v>#N/A</v>
      </c>
      <c r="R80" s="52" t="e">
        <f>VLOOKUP(EVID_PASTVY!$H80,KATEGORIE_ZVIRAT!$B$2:$M$31,11,FALSE)*P80*10</f>
        <v>#N/A</v>
      </c>
      <c r="S80" s="52" t="e">
        <f>VLOOKUP(EVID_PASTVY!$H80,KATEGORIE_ZVIRAT!$B$2:$M$31,12,FALSE)*P80*10</f>
        <v>#N/A</v>
      </c>
    </row>
    <row r="81" spans="1:19" x14ac:dyDescent="0.2">
      <c r="A81" s="32"/>
      <c r="B81" s="37" t="e">
        <f>VLOOKUP($A81,EVID_OSEVU!$A$1:$M$4972,2,FALSE)</f>
        <v>#N/A</v>
      </c>
      <c r="C81" s="37" t="e">
        <f>VLOOKUP($A81,EVID_OSEVU!$A$1:$M$4972,3,FALSE)</f>
        <v>#N/A</v>
      </c>
      <c r="D81" s="45" t="e">
        <f>VLOOKUP($A81,EVID_OSEVU!$A$1:$M$4972,4,FALSE)</f>
        <v>#N/A</v>
      </c>
      <c r="E81" s="35"/>
      <c r="F81" s="53"/>
      <c r="G81" s="32"/>
      <c r="H81" s="45" t="e">
        <f>VLOOKUP(G81,Export7[#All],2,FALSE)</f>
        <v>#N/A</v>
      </c>
      <c r="I81" s="45" t="e">
        <f>VLOOKUP($A81,EVID_OSEVU!$A$1:$M$4972,10,FALSE)</f>
        <v>#N/A</v>
      </c>
      <c r="J81" s="58" t="e">
        <f>VLOOKUP($A81,EVID_OSEVU!$A$1:$M$4972,11,FALSE)</f>
        <v>#N/A</v>
      </c>
      <c r="K81" s="33"/>
      <c r="L81" s="45" t="e">
        <f>VLOOKUP(EVID_PASTVY!H81,KATEGORIE_ZVIRAT!$B$2:$M$31,6,FALSE)*K81</f>
        <v>#N/A</v>
      </c>
      <c r="M81" s="33">
        <v>24</v>
      </c>
      <c r="N81" s="45" t="e">
        <f>VLOOKUP(EVID_PASTVY!$H81,KATEGORIE_ZVIRAT!$B$2:$M$31,8,FALSE)</f>
        <v>#N/A</v>
      </c>
      <c r="O81" s="45" t="e">
        <f>VLOOKUP(EVID_PASTVY!$H81,KATEGORIE_ZVIRAT!$B$2:$M$31,9,FALSE)</f>
        <v>#N/A</v>
      </c>
      <c r="P81" s="54" t="e">
        <f>VLOOKUP(EVID_PASTVY!$H81,KATEGORIE_ZVIRAT!$B$2:$M$31,7,FALSE)*L81/1000*M81/24*(F81-E81+1)/J81</f>
        <v>#N/A</v>
      </c>
      <c r="Q81" s="52" t="e">
        <f>VLOOKUP(EVID_PASTVY!$H81,KATEGORIE_ZVIRAT!$B$2:$M$31,10,FALSE)*P81*10</f>
        <v>#N/A</v>
      </c>
      <c r="R81" s="52" t="e">
        <f>VLOOKUP(EVID_PASTVY!$H81,KATEGORIE_ZVIRAT!$B$2:$M$31,11,FALSE)*P81*10</f>
        <v>#N/A</v>
      </c>
      <c r="S81" s="52" t="e">
        <f>VLOOKUP(EVID_PASTVY!$H81,KATEGORIE_ZVIRAT!$B$2:$M$31,12,FALSE)*P81*10</f>
        <v>#N/A</v>
      </c>
    </row>
    <row r="82" spans="1:19" x14ac:dyDescent="0.2">
      <c r="A82" s="32"/>
      <c r="B82" s="37" t="e">
        <f>VLOOKUP($A82,EVID_OSEVU!$A$1:$M$4972,2,FALSE)</f>
        <v>#N/A</v>
      </c>
      <c r="C82" s="37" t="e">
        <f>VLOOKUP($A82,EVID_OSEVU!$A$1:$M$4972,3,FALSE)</f>
        <v>#N/A</v>
      </c>
      <c r="D82" s="45" t="e">
        <f>VLOOKUP($A82,EVID_OSEVU!$A$1:$M$4972,4,FALSE)</f>
        <v>#N/A</v>
      </c>
      <c r="E82" s="35"/>
      <c r="F82" s="53"/>
      <c r="G82" s="32"/>
      <c r="H82" s="45" t="e">
        <f>VLOOKUP(G82,Export7[#All],2,FALSE)</f>
        <v>#N/A</v>
      </c>
      <c r="I82" s="45" t="e">
        <f>VLOOKUP($A82,EVID_OSEVU!$A$1:$M$4972,10,FALSE)</f>
        <v>#N/A</v>
      </c>
      <c r="J82" s="58" t="e">
        <f>VLOOKUP($A82,EVID_OSEVU!$A$1:$M$4972,11,FALSE)</f>
        <v>#N/A</v>
      </c>
      <c r="K82" s="33"/>
      <c r="L82" s="45" t="e">
        <f>VLOOKUP(EVID_PASTVY!H82,KATEGORIE_ZVIRAT!$B$2:$M$31,6,FALSE)*K82</f>
        <v>#N/A</v>
      </c>
      <c r="M82" s="33">
        <v>24</v>
      </c>
      <c r="N82" s="45" t="e">
        <f>VLOOKUP(EVID_PASTVY!$H82,KATEGORIE_ZVIRAT!$B$2:$M$31,8,FALSE)</f>
        <v>#N/A</v>
      </c>
      <c r="O82" s="45" t="e">
        <f>VLOOKUP(EVID_PASTVY!$H82,KATEGORIE_ZVIRAT!$B$2:$M$31,9,FALSE)</f>
        <v>#N/A</v>
      </c>
      <c r="P82" s="54" t="e">
        <f>VLOOKUP(EVID_PASTVY!$H82,KATEGORIE_ZVIRAT!$B$2:$M$31,7,FALSE)*L82/1000*M82/24*(F82-E82+1)/J82</f>
        <v>#N/A</v>
      </c>
      <c r="Q82" s="52" t="e">
        <f>VLOOKUP(EVID_PASTVY!$H82,KATEGORIE_ZVIRAT!$B$2:$M$31,10,FALSE)*P82*10</f>
        <v>#N/A</v>
      </c>
      <c r="R82" s="52" t="e">
        <f>VLOOKUP(EVID_PASTVY!$H82,KATEGORIE_ZVIRAT!$B$2:$M$31,11,FALSE)*P82*10</f>
        <v>#N/A</v>
      </c>
      <c r="S82" s="52" t="e">
        <f>VLOOKUP(EVID_PASTVY!$H82,KATEGORIE_ZVIRAT!$B$2:$M$31,12,FALSE)*P82*10</f>
        <v>#N/A</v>
      </c>
    </row>
    <row r="83" spans="1:19" x14ac:dyDescent="0.2">
      <c r="A83" s="32"/>
      <c r="B83" s="37" t="e">
        <f>VLOOKUP($A83,EVID_OSEVU!$A$1:$M$4972,2,FALSE)</f>
        <v>#N/A</v>
      </c>
      <c r="C83" s="37" t="e">
        <f>VLOOKUP($A83,EVID_OSEVU!$A$1:$M$4972,3,FALSE)</f>
        <v>#N/A</v>
      </c>
      <c r="D83" s="45" t="e">
        <f>VLOOKUP($A83,EVID_OSEVU!$A$1:$M$4972,4,FALSE)</f>
        <v>#N/A</v>
      </c>
      <c r="E83" s="35"/>
      <c r="F83" s="53"/>
      <c r="G83" s="32"/>
      <c r="H83" s="45" t="e">
        <f>VLOOKUP(G83,Export7[#All],2,FALSE)</f>
        <v>#N/A</v>
      </c>
      <c r="I83" s="45" t="e">
        <f>VLOOKUP($A83,EVID_OSEVU!$A$1:$M$4972,10,FALSE)</f>
        <v>#N/A</v>
      </c>
      <c r="J83" s="58" t="e">
        <f>VLOOKUP($A83,EVID_OSEVU!$A$1:$M$4972,11,FALSE)</f>
        <v>#N/A</v>
      </c>
      <c r="K83" s="33"/>
      <c r="L83" s="45" t="e">
        <f>VLOOKUP(EVID_PASTVY!H83,KATEGORIE_ZVIRAT!$B$2:$M$31,6,FALSE)*K83</f>
        <v>#N/A</v>
      </c>
      <c r="M83" s="33">
        <v>24</v>
      </c>
      <c r="N83" s="45" t="e">
        <f>VLOOKUP(EVID_PASTVY!$H83,KATEGORIE_ZVIRAT!$B$2:$M$31,8,FALSE)</f>
        <v>#N/A</v>
      </c>
      <c r="O83" s="45" t="e">
        <f>VLOOKUP(EVID_PASTVY!$H83,KATEGORIE_ZVIRAT!$B$2:$M$31,9,FALSE)</f>
        <v>#N/A</v>
      </c>
      <c r="P83" s="54" t="e">
        <f>VLOOKUP(EVID_PASTVY!$H83,KATEGORIE_ZVIRAT!$B$2:$M$31,7,FALSE)*L83/1000*M83/24*(F83-E83+1)/J83</f>
        <v>#N/A</v>
      </c>
      <c r="Q83" s="52" t="e">
        <f>VLOOKUP(EVID_PASTVY!$H83,KATEGORIE_ZVIRAT!$B$2:$M$31,10,FALSE)*P83*10</f>
        <v>#N/A</v>
      </c>
      <c r="R83" s="52" t="e">
        <f>VLOOKUP(EVID_PASTVY!$H83,KATEGORIE_ZVIRAT!$B$2:$M$31,11,FALSE)*P83*10</f>
        <v>#N/A</v>
      </c>
      <c r="S83" s="52" t="e">
        <f>VLOOKUP(EVID_PASTVY!$H83,KATEGORIE_ZVIRAT!$B$2:$M$31,12,FALSE)*P83*10</f>
        <v>#N/A</v>
      </c>
    </row>
    <row r="84" spans="1:19" x14ac:dyDescent="0.2">
      <c r="A84" s="32"/>
      <c r="B84" s="37" t="e">
        <f>VLOOKUP($A84,EVID_OSEVU!$A$1:$M$4972,2,FALSE)</f>
        <v>#N/A</v>
      </c>
      <c r="C84" s="37" t="e">
        <f>VLOOKUP($A84,EVID_OSEVU!$A$1:$M$4972,3,FALSE)</f>
        <v>#N/A</v>
      </c>
      <c r="D84" s="45" t="e">
        <f>VLOOKUP($A84,EVID_OSEVU!$A$1:$M$4972,4,FALSE)</f>
        <v>#N/A</v>
      </c>
      <c r="E84" s="35"/>
      <c r="F84" s="53"/>
      <c r="G84" s="32"/>
      <c r="H84" s="45" t="e">
        <f>VLOOKUP(G84,Export7[#All],2,FALSE)</f>
        <v>#N/A</v>
      </c>
      <c r="I84" s="45" t="e">
        <f>VLOOKUP($A84,EVID_OSEVU!$A$1:$M$4972,10,FALSE)</f>
        <v>#N/A</v>
      </c>
      <c r="J84" s="58" t="e">
        <f>VLOOKUP($A84,EVID_OSEVU!$A$1:$M$4972,11,FALSE)</f>
        <v>#N/A</v>
      </c>
      <c r="K84" s="33"/>
      <c r="L84" s="45" t="e">
        <f>VLOOKUP(EVID_PASTVY!H84,KATEGORIE_ZVIRAT!$B$2:$M$31,6,FALSE)*K84</f>
        <v>#N/A</v>
      </c>
      <c r="M84" s="33">
        <v>24</v>
      </c>
      <c r="N84" s="45" t="e">
        <f>VLOOKUP(EVID_PASTVY!$H84,KATEGORIE_ZVIRAT!$B$2:$M$31,8,FALSE)</f>
        <v>#N/A</v>
      </c>
      <c r="O84" s="45" t="e">
        <f>VLOOKUP(EVID_PASTVY!$H84,KATEGORIE_ZVIRAT!$B$2:$M$31,9,FALSE)</f>
        <v>#N/A</v>
      </c>
      <c r="P84" s="54" t="e">
        <f>VLOOKUP(EVID_PASTVY!$H84,KATEGORIE_ZVIRAT!$B$2:$M$31,7,FALSE)*L84/1000*M84/24*(F84-E84+1)/J84</f>
        <v>#N/A</v>
      </c>
      <c r="Q84" s="52" t="e">
        <f>VLOOKUP(EVID_PASTVY!$H84,KATEGORIE_ZVIRAT!$B$2:$M$31,10,FALSE)*P84*10</f>
        <v>#N/A</v>
      </c>
      <c r="R84" s="52" t="e">
        <f>VLOOKUP(EVID_PASTVY!$H84,KATEGORIE_ZVIRAT!$B$2:$M$31,11,FALSE)*P84*10</f>
        <v>#N/A</v>
      </c>
      <c r="S84" s="52" t="e">
        <f>VLOOKUP(EVID_PASTVY!$H84,KATEGORIE_ZVIRAT!$B$2:$M$31,12,FALSE)*P84*10</f>
        <v>#N/A</v>
      </c>
    </row>
    <row r="85" spans="1:19" x14ac:dyDescent="0.2">
      <c r="A85" s="32"/>
      <c r="B85" s="37" t="e">
        <f>VLOOKUP($A85,EVID_OSEVU!$A$1:$M$4972,2,FALSE)</f>
        <v>#N/A</v>
      </c>
      <c r="C85" s="37" t="e">
        <f>VLOOKUP($A85,EVID_OSEVU!$A$1:$M$4972,3,FALSE)</f>
        <v>#N/A</v>
      </c>
      <c r="D85" s="45" t="e">
        <f>VLOOKUP($A85,EVID_OSEVU!$A$1:$M$4972,4,FALSE)</f>
        <v>#N/A</v>
      </c>
      <c r="E85" s="35"/>
      <c r="F85" s="53"/>
      <c r="G85" s="32"/>
      <c r="H85" s="45" t="e">
        <f>VLOOKUP(G85,Export7[#All],2,FALSE)</f>
        <v>#N/A</v>
      </c>
      <c r="I85" s="45" t="e">
        <f>VLOOKUP($A85,EVID_OSEVU!$A$1:$M$4972,10,FALSE)</f>
        <v>#N/A</v>
      </c>
      <c r="J85" s="58" t="e">
        <f>VLOOKUP($A85,EVID_OSEVU!$A$1:$M$4972,11,FALSE)</f>
        <v>#N/A</v>
      </c>
      <c r="K85" s="33"/>
      <c r="L85" s="45" t="e">
        <f>VLOOKUP(EVID_PASTVY!H85,KATEGORIE_ZVIRAT!$B$2:$M$31,6,FALSE)*K85</f>
        <v>#N/A</v>
      </c>
      <c r="M85" s="33">
        <v>24</v>
      </c>
      <c r="N85" s="45" t="e">
        <f>VLOOKUP(EVID_PASTVY!$H85,KATEGORIE_ZVIRAT!$B$2:$M$31,8,FALSE)</f>
        <v>#N/A</v>
      </c>
      <c r="O85" s="45" t="e">
        <f>VLOOKUP(EVID_PASTVY!$H85,KATEGORIE_ZVIRAT!$B$2:$M$31,9,FALSE)</f>
        <v>#N/A</v>
      </c>
      <c r="P85" s="54" t="e">
        <f>VLOOKUP(EVID_PASTVY!$H85,KATEGORIE_ZVIRAT!$B$2:$M$31,7,FALSE)*L85/1000*M85/24*(F85-E85+1)/J85</f>
        <v>#N/A</v>
      </c>
      <c r="Q85" s="52" t="e">
        <f>VLOOKUP(EVID_PASTVY!$H85,KATEGORIE_ZVIRAT!$B$2:$M$31,10,FALSE)*P85*10</f>
        <v>#N/A</v>
      </c>
      <c r="R85" s="52" t="e">
        <f>VLOOKUP(EVID_PASTVY!$H85,KATEGORIE_ZVIRAT!$B$2:$M$31,11,FALSE)*P85*10</f>
        <v>#N/A</v>
      </c>
      <c r="S85" s="52" t="e">
        <f>VLOOKUP(EVID_PASTVY!$H85,KATEGORIE_ZVIRAT!$B$2:$M$31,12,FALSE)*P85*10</f>
        <v>#N/A</v>
      </c>
    </row>
    <row r="86" spans="1:19" x14ac:dyDescent="0.2">
      <c r="A86" s="32"/>
      <c r="B86" s="37" t="e">
        <f>VLOOKUP($A86,EVID_OSEVU!$A$1:$M$4972,2,FALSE)</f>
        <v>#N/A</v>
      </c>
      <c r="C86" s="37" t="e">
        <f>VLOOKUP($A86,EVID_OSEVU!$A$1:$M$4972,3,FALSE)</f>
        <v>#N/A</v>
      </c>
      <c r="D86" s="45" t="e">
        <f>VLOOKUP($A86,EVID_OSEVU!$A$1:$M$4972,4,FALSE)</f>
        <v>#N/A</v>
      </c>
      <c r="E86" s="35"/>
      <c r="F86" s="53"/>
      <c r="G86" s="32"/>
      <c r="H86" s="45" t="e">
        <f>VLOOKUP(G86,Export7[#All],2,FALSE)</f>
        <v>#N/A</v>
      </c>
      <c r="I86" s="45" t="e">
        <f>VLOOKUP($A86,EVID_OSEVU!$A$1:$M$4972,10,FALSE)</f>
        <v>#N/A</v>
      </c>
      <c r="J86" s="58" t="e">
        <f>VLOOKUP($A86,EVID_OSEVU!$A$1:$M$4972,11,FALSE)</f>
        <v>#N/A</v>
      </c>
      <c r="K86" s="33"/>
      <c r="L86" s="45" t="e">
        <f>VLOOKUP(EVID_PASTVY!H86,KATEGORIE_ZVIRAT!$B$2:$M$31,6,FALSE)*K86</f>
        <v>#N/A</v>
      </c>
      <c r="M86" s="33">
        <v>24</v>
      </c>
      <c r="N86" s="45" t="e">
        <f>VLOOKUP(EVID_PASTVY!$H86,KATEGORIE_ZVIRAT!$B$2:$M$31,8,FALSE)</f>
        <v>#N/A</v>
      </c>
      <c r="O86" s="45" t="e">
        <f>VLOOKUP(EVID_PASTVY!$H86,KATEGORIE_ZVIRAT!$B$2:$M$31,9,FALSE)</f>
        <v>#N/A</v>
      </c>
      <c r="P86" s="54" t="e">
        <f>VLOOKUP(EVID_PASTVY!$H86,KATEGORIE_ZVIRAT!$B$2:$M$31,7,FALSE)*L86/1000*M86/24*(F86-E86+1)/J86</f>
        <v>#N/A</v>
      </c>
      <c r="Q86" s="52" t="e">
        <f>VLOOKUP(EVID_PASTVY!$H86,KATEGORIE_ZVIRAT!$B$2:$M$31,10,FALSE)*P86*10</f>
        <v>#N/A</v>
      </c>
      <c r="R86" s="52" t="e">
        <f>VLOOKUP(EVID_PASTVY!$H86,KATEGORIE_ZVIRAT!$B$2:$M$31,11,FALSE)*P86*10</f>
        <v>#N/A</v>
      </c>
      <c r="S86" s="52" t="e">
        <f>VLOOKUP(EVID_PASTVY!$H86,KATEGORIE_ZVIRAT!$B$2:$M$31,12,FALSE)*P86*10</f>
        <v>#N/A</v>
      </c>
    </row>
    <row r="87" spans="1:19" x14ac:dyDescent="0.2">
      <c r="A87" s="32"/>
      <c r="B87" s="37" t="e">
        <f>VLOOKUP($A87,EVID_OSEVU!$A$1:$M$4972,2,FALSE)</f>
        <v>#N/A</v>
      </c>
      <c r="C87" s="37" t="e">
        <f>VLOOKUP($A87,EVID_OSEVU!$A$1:$M$4972,3,FALSE)</f>
        <v>#N/A</v>
      </c>
      <c r="D87" s="45" t="e">
        <f>VLOOKUP($A87,EVID_OSEVU!$A$1:$M$4972,4,FALSE)</f>
        <v>#N/A</v>
      </c>
      <c r="E87" s="35"/>
      <c r="F87" s="53"/>
      <c r="G87" s="32"/>
      <c r="H87" s="45" t="e">
        <f>VLOOKUP(G87,Export7[#All],2,FALSE)</f>
        <v>#N/A</v>
      </c>
      <c r="I87" s="45" t="e">
        <f>VLOOKUP($A87,EVID_OSEVU!$A$1:$M$4972,10,FALSE)</f>
        <v>#N/A</v>
      </c>
      <c r="J87" s="58" t="e">
        <f>VLOOKUP($A87,EVID_OSEVU!$A$1:$M$4972,11,FALSE)</f>
        <v>#N/A</v>
      </c>
      <c r="K87" s="33"/>
      <c r="L87" s="45" t="e">
        <f>VLOOKUP(EVID_PASTVY!H87,KATEGORIE_ZVIRAT!$B$2:$M$31,6,FALSE)*K87</f>
        <v>#N/A</v>
      </c>
      <c r="M87" s="33">
        <v>24</v>
      </c>
      <c r="N87" s="45" t="e">
        <f>VLOOKUP(EVID_PASTVY!$H87,KATEGORIE_ZVIRAT!$B$2:$M$31,8,FALSE)</f>
        <v>#N/A</v>
      </c>
      <c r="O87" s="45" t="e">
        <f>VLOOKUP(EVID_PASTVY!$H87,KATEGORIE_ZVIRAT!$B$2:$M$31,9,FALSE)</f>
        <v>#N/A</v>
      </c>
      <c r="P87" s="54" t="e">
        <f>VLOOKUP(EVID_PASTVY!$H87,KATEGORIE_ZVIRAT!$B$2:$M$31,7,FALSE)*L87/1000*M87/24*(F87-E87+1)/J87</f>
        <v>#N/A</v>
      </c>
      <c r="Q87" s="52" t="e">
        <f>VLOOKUP(EVID_PASTVY!$H87,KATEGORIE_ZVIRAT!$B$2:$M$31,10,FALSE)*P87*10</f>
        <v>#N/A</v>
      </c>
      <c r="R87" s="52" t="e">
        <f>VLOOKUP(EVID_PASTVY!$H87,KATEGORIE_ZVIRAT!$B$2:$M$31,11,FALSE)*P87*10</f>
        <v>#N/A</v>
      </c>
      <c r="S87" s="52" t="e">
        <f>VLOOKUP(EVID_PASTVY!$H87,KATEGORIE_ZVIRAT!$B$2:$M$31,12,FALSE)*P87*10</f>
        <v>#N/A</v>
      </c>
    </row>
    <row r="88" spans="1:19" x14ac:dyDescent="0.2">
      <c r="A88" s="32"/>
      <c r="B88" s="37" t="e">
        <f>VLOOKUP($A88,EVID_OSEVU!$A$1:$M$4972,2,FALSE)</f>
        <v>#N/A</v>
      </c>
      <c r="C88" s="37" t="e">
        <f>VLOOKUP($A88,EVID_OSEVU!$A$1:$M$4972,3,FALSE)</f>
        <v>#N/A</v>
      </c>
      <c r="D88" s="45" t="e">
        <f>VLOOKUP($A88,EVID_OSEVU!$A$1:$M$4972,4,FALSE)</f>
        <v>#N/A</v>
      </c>
      <c r="E88" s="35"/>
      <c r="F88" s="53"/>
      <c r="G88" s="32"/>
      <c r="H88" s="45" t="e">
        <f>VLOOKUP(G88,Export7[#All],2,FALSE)</f>
        <v>#N/A</v>
      </c>
      <c r="I88" s="45" t="e">
        <f>VLOOKUP($A88,EVID_OSEVU!$A$1:$M$4972,10,FALSE)</f>
        <v>#N/A</v>
      </c>
      <c r="J88" s="58" t="e">
        <f>VLOOKUP($A88,EVID_OSEVU!$A$1:$M$4972,11,FALSE)</f>
        <v>#N/A</v>
      </c>
      <c r="K88" s="33"/>
      <c r="L88" s="45" t="e">
        <f>VLOOKUP(EVID_PASTVY!H88,KATEGORIE_ZVIRAT!$B$2:$M$31,6,FALSE)*K88</f>
        <v>#N/A</v>
      </c>
      <c r="M88" s="33">
        <v>24</v>
      </c>
      <c r="N88" s="45" t="e">
        <f>VLOOKUP(EVID_PASTVY!$H88,KATEGORIE_ZVIRAT!$B$2:$M$31,8,FALSE)</f>
        <v>#N/A</v>
      </c>
      <c r="O88" s="45" t="e">
        <f>VLOOKUP(EVID_PASTVY!$H88,KATEGORIE_ZVIRAT!$B$2:$M$31,9,FALSE)</f>
        <v>#N/A</v>
      </c>
      <c r="P88" s="54" t="e">
        <f>VLOOKUP(EVID_PASTVY!$H88,KATEGORIE_ZVIRAT!$B$2:$M$31,7,FALSE)*L88/1000*M88/24*(F88-E88+1)/J88</f>
        <v>#N/A</v>
      </c>
      <c r="Q88" s="52" t="e">
        <f>VLOOKUP(EVID_PASTVY!$H88,KATEGORIE_ZVIRAT!$B$2:$M$31,10,FALSE)*P88*10</f>
        <v>#N/A</v>
      </c>
      <c r="R88" s="52" t="e">
        <f>VLOOKUP(EVID_PASTVY!$H88,KATEGORIE_ZVIRAT!$B$2:$M$31,11,FALSE)*P88*10</f>
        <v>#N/A</v>
      </c>
      <c r="S88" s="52" t="e">
        <f>VLOOKUP(EVID_PASTVY!$H88,KATEGORIE_ZVIRAT!$B$2:$M$31,12,FALSE)*P88*10</f>
        <v>#N/A</v>
      </c>
    </row>
    <row r="89" spans="1:19" x14ac:dyDescent="0.2">
      <c r="A89" s="32"/>
      <c r="B89" s="37" t="e">
        <f>VLOOKUP($A89,EVID_OSEVU!$A$1:$M$4972,2,FALSE)</f>
        <v>#N/A</v>
      </c>
      <c r="C89" s="37" t="e">
        <f>VLOOKUP($A89,EVID_OSEVU!$A$1:$M$4972,3,FALSE)</f>
        <v>#N/A</v>
      </c>
      <c r="D89" s="45" t="e">
        <f>VLOOKUP($A89,EVID_OSEVU!$A$1:$M$4972,4,FALSE)</f>
        <v>#N/A</v>
      </c>
      <c r="E89" s="35"/>
      <c r="F89" s="53"/>
      <c r="G89" s="32"/>
      <c r="H89" s="45" t="e">
        <f>VLOOKUP(G89,Export7[#All],2,FALSE)</f>
        <v>#N/A</v>
      </c>
      <c r="I89" s="45" t="e">
        <f>VLOOKUP($A89,EVID_OSEVU!$A$1:$M$4972,10,FALSE)</f>
        <v>#N/A</v>
      </c>
      <c r="J89" s="58" t="e">
        <f>VLOOKUP($A89,EVID_OSEVU!$A$1:$M$4972,11,FALSE)</f>
        <v>#N/A</v>
      </c>
      <c r="K89" s="33"/>
      <c r="L89" s="45" t="e">
        <f>VLOOKUP(EVID_PASTVY!H89,KATEGORIE_ZVIRAT!$B$2:$M$31,6,FALSE)*K89</f>
        <v>#N/A</v>
      </c>
      <c r="M89" s="33">
        <v>24</v>
      </c>
      <c r="N89" s="45" t="e">
        <f>VLOOKUP(EVID_PASTVY!$H89,KATEGORIE_ZVIRAT!$B$2:$M$31,8,FALSE)</f>
        <v>#N/A</v>
      </c>
      <c r="O89" s="45" t="e">
        <f>VLOOKUP(EVID_PASTVY!$H89,KATEGORIE_ZVIRAT!$B$2:$M$31,9,FALSE)</f>
        <v>#N/A</v>
      </c>
      <c r="P89" s="54" t="e">
        <f>VLOOKUP(EVID_PASTVY!$H89,KATEGORIE_ZVIRAT!$B$2:$M$31,7,FALSE)*L89/1000*M89/24*(F89-E89+1)/J89</f>
        <v>#N/A</v>
      </c>
      <c r="Q89" s="52" t="e">
        <f>VLOOKUP(EVID_PASTVY!$H89,KATEGORIE_ZVIRAT!$B$2:$M$31,10,FALSE)*P89*10</f>
        <v>#N/A</v>
      </c>
      <c r="R89" s="52" t="e">
        <f>VLOOKUP(EVID_PASTVY!$H89,KATEGORIE_ZVIRAT!$B$2:$M$31,11,FALSE)*P89*10</f>
        <v>#N/A</v>
      </c>
      <c r="S89" s="52" t="e">
        <f>VLOOKUP(EVID_PASTVY!$H89,KATEGORIE_ZVIRAT!$B$2:$M$31,12,FALSE)*P89*10</f>
        <v>#N/A</v>
      </c>
    </row>
    <row r="90" spans="1:19" x14ac:dyDescent="0.2">
      <c r="A90" s="32"/>
      <c r="B90" s="37" t="e">
        <f>VLOOKUP($A90,EVID_OSEVU!$A$1:$M$4972,2,FALSE)</f>
        <v>#N/A</v>
      </c>
      <c r="C90" s="37" t="e">
        <f>VLOOKUP($A90,EVID_OSEVU!$A$1:$M$4972,3,FALSE)</f>
        <v>#N/A</v>
      </c>
      <c r="D90" s="45" t="e">
        <f>VLOOKUP($A90,EVID_OSEVU!$A$1:$M$4972,4,FALSE)</f>
        <v>#N/A</v>
      </c>
      <c r="E90" s="35"/>
      <c r="F90" s="53"/>
      <c r="G90" s="32"/>
      <c r="H90" s="45" t="e">
        <f>VLOOKUP(G90,Export7[#All],2,FALSE)</f>
        <v>#N/A</v>
      </c>
      <c r="I90" s="45" t="e">
        <f>VLOOKUP($A90,EVID_OSEVU!$A$1:$M$4972,10,FALSE)</f>
        <v>#N/A</v>
      </c>
      <c r="J90" s="58" t="e">
        <f>VLOOKUP($A90,EVID_OSEVU!$A$1:$M$4972,11,FALSE)</f>
        <v>#N/A</v>
      </c>
      <c r="K90" s="33"/>
      <c r="L90" s="45" t="e">
        <f>VLOOKUP(EVID_PASTVY!H90,KATEGORIE_ZVIRAT!$B$2:$M$31,6,FALSE)*K90</f>
        <v>#N/A</v>
      </c>
      <c r="M90" s="33">
        <v>24</v>
      </c>
      <c r="N90" s="45" t="e">
        <f>VLOOKUP(EVID_PASTVY!$H90,KATEGORIE_ZVIRAT!$B$2:$M$31,8,FALSE)</f>
        <v>#N/A</v>
      </c>
      <c r="O90" s="45" t="e">
        <f>VLOOKUP(EVID_PASTVY!$H90,KATEGORIE_ZVIRAT!$B$2:$M$31,9,FALSE)</f>
        <v>#N/A</v>
      </c>
      <c r="P90" s="54" t="e">
        <f>VLOOKUP(EVID_PASTVY!$H90,KATEGORIE_ZVIRAT!$B$2:$M$31,7,FALSE)*L90/1000*M90/24*(F90-E90+1)/J90</f>
        <v>#N/A</v>
      </c>
      <c r="Q90" s="52" t="e">
        <f>VLOOKUP(EVID_PASTVY!$H90,KATEGORIE_ZVIRAT!$B$2:$M$31,10,FALSE)*P90*10</f>
        <v>#N/A</v>
      </c>
      <c r="R90" s="52" t="e">
        <f>VLOOKUP(EVID_PASTVY!$H90,KATEGORIE_ZVIRAT!$B$2:$M$31,11,FALSE)*P90*10</f>
        <v>#N/A</v>
      </c>
      <c r="S90" s="52" t="e">
        <f>VLOOKUP(EVID_PASTVY!$H90,KATEGORIE_ZVIRAT!$B$2:$M$31,12,FALSE)*P90*10</f>
        <v>#N/A</v>
      </c>
    </row>
    <row r="91" spans="1:19" x14ac:dyDescent="0.2">
      <c r="A91" s="32"/>
      <c r="B91" s="37" t="e">
        <f>VLOOKUP($A91,EVID_OSEVU!$A$1:$M$4972,2,FALSE)</f>
        <v>#N/A</v>
      </c>
      <c r="C91" s="37" t="e">
        <f>VLOOKUP($A91,EVID_OSEVU!$A$1:$M$4972,3,FALSE)</f>
        <v>#N/A</v>
      </c>
      <c r="D91" s="45" t="e">
        <f>VLOOKUP($A91,EVID_OSEVU!$A$1:$M$4972,4,FALSE)</f>
        <v>#N/A</v>
      </c>
      <c r="E91" s="35"/>
      <c r="F91" s="53"/>
      <c r="G91" s="32"/>
      <c r="H91" s="45" t="e">
        <f>VLOOKUP(G91,Export7[#All],2,FALSE)</f>
        <v>#N/A</v>
      </c>
      <c r="I91" s="45" t="e">
        <f>VLOOKUP($A91,EVID_OSEVU!$A$1:$M$4972,10,FALSE)</f>
        <v>#N/A</v>
      </c>
      <c r="J91" s="58" t="e">
        <f>VLOOKUP($A91,EVID_OSEVU!$A$1:$M$4972,11,FALSE)</f>
        <v>#N/A</v>
      </c>
      <c r="K91" s="33"/>
      <c r="L91" s="45" t="e">
        <f>VLOOKUP(EVID_PASTVY!H91,KATEGORIE_ZVIRAT!$B$2:$M$31,6,FALSE)*K91</f>
        <v>#N/A</v>
      </c>
      <c r="M91" s="33">
        <v>24</v>
      </c>
      <c r="N91" s="45" t="e">
        <f>VLOOKUP(EVID_PASTVY!$H91,KATEGORIE_ZVIRAT!$B$2:$M$31,8,FALSE)</f>
        <v>#N/A</v>
      </c>
      <c r="O91" s="45" t="e">
        <f>VLOOKUP(EVID_PASTVY!$H91,KATEGORIE_ZVIRAT!$B$2:$M$31,9,FALSE)</f>
        <v>#N/A</v>
      </c>
      <c r="P91" s="54" t="e">
        <f>VLOOKUP(EVID_PASTVY!$H91,KATEGORIE_ZVIRAT!$B$2:$M$31,7,FALSE)*L91/1000*M91/24*(F91-E91+1)/J91</f>
        <v>#N/A</v>
      </c>
      <c r="Q91" s="52" t="e">
        <f>VLOOKUP(EVID_PASTVY!$H91,KATEGORIE_ZVIRAT!$B$2:$M$31,10,FALSE)*P91*10</f>
        <v>#N/A</v>
      </c>
      <c r="R91" s="52" t="e">
        <f>VLOOKUP(EVID_PASTVY!$H91,KATEGORIE_ZVIRAT!$B$2:$M$31,11,FALSE)*P91*10</f>
        <v>#N/A</v>
      </c>
      <c r="S91" s="52" t="e">
        <f>VLOOKUP(EVID_PASTVY!$H91,KATEGORIE_ZVIRAT!$B$2:$M$31,12,FALSE)*P91*10</f>
        <v>#N/A</v>
      </c>
    </row>
    <row r="92" spans="1:19" x14ac:dyDescent="0.2">
      <c r="A92" s="32"/>
      <c r="B92" s="37" t="e">
        <f>VLOOKUP($A92,EVID_OSEVU!$A$1:$M$4972,2,FALSE)</f>
        <v>#N/A</v>
      </c>
      <c r="C92" s="37" t="e">
        <f>VLOOKUP($A92,EVID_OSEVU!$A$1:$M$4972,3,FALSE)</f>
        <v>#N/A</v>
      </c>
      <c r="D92" s="45" t="e">
        <f>VLOOKUP($A92,EVID_OSEVU!$A$1:$M$4972,4,FALSE)</f>
        <v>#N/A</v>
      </c>
      <c r="E92" s="35"/>
      <c r="F92" s="53"/>
      <c r="G92" s="32"/>
      <c r="H92" s="45" t="e">
        <f>VLOOKUP(G92,Export7[#All],2,FALSE)</f>
        <v>#N/A</v>
      </c>
      <c r="I92" s="45" t="e">
        <f>VLOOKUP($A92,EVID_OSEVU!$A$1:$M$4972,10,FALSE)</f>
        <v>#N/A</v>
      </c>
      <c r="J92" s="58" t="e">
        <f>VLOOKUP($A92,EVID_OSEVU!$A$1:$M$4972,11,FALSE)</f>
        <v>#N/A</v>
      </c>
      <c r="K92" s="33"/>
      <c r="L92" s="45" t="e">
        <f>VLOOKUP(EVID_PASTVY!H92,KATEGORIE_ZVIRAT!$B$2:$M$31,6,FALSE)*K92</f>
        <v>#N/A</v>
      </c>
      <c r="M92" s="33">
        <v>24</v>
      </c>
      <c r="N92" s="45" t="e">
        <f>VLOOKUP(EVID_PASTVY!$H92,KATEGORIE_ZVIRAT!$B$2:$M$31,8,FALSE)</f>
        <v>#N/A</v>
      </c>
      <c r="O92" s="45" t="e">
        <f>VLOOKUP(EVID_PASTVY!$H92,KATEGORIE_ZVIRAT!$B$2:$M$31,9,FALSE)</f>
        <v>#N/A</v>
      </c>
      <c r="P92" s="54" t="e">
        <f>VLOOKUP(EVID_PASTVY!$H92,KATEGORIE_ZVIRAT!$B$2:$M$31,7,FALSE)*L92/1000*M92/24*(F92-E92+1)/J92</f>
        <v>#N/A</v>
      </c>
      <c r="Q92" s="52" t="e">
        <f>VLOOKUP(EVID_PASTVY!$H92,KATEGORIE_ZVIRAT!$B$2:$M$31,10,FALSE)*P92*10</f>
        <v>#N/A</v>
      </c>
      <c r="R92" s="52" t="e">
        <f>VLOOKUP(EVID_PASTVY!$H92,KATEGORIE_ZVIRAT!$B$2:$M$31,11,FALSE)*P92*10</f>
        <v>#N/A</v>
      </c>
      <c r="S92" s="52" t="e">
        <f>VLOOKUP(EVID_PASTVY!$H92,KATEGORIE_ZVIRAT!$B$2:$M$31,12,FALSE)*P92*10</f>
        <v>#N/A</v>
      </c>
    </row>
    <row r="93" spans="1:19" x14ac:dyDescent="0.2">
      <c r="A93" s="32"/>
      <c r="B93" s="37" t="e">
        <f>VLOOKUP($A93,EVID_OSEVU!$A$1:$M$4972,2,FALSE)</f>
        <v>#N/A</v>
      </c>
      <c r="C93" s="37" t="e">
        <f>VLOOKUP($A93,EVID_OSEVU!$A$1:$M$4972,3,FALSE)</f>
        <v>#N/A</v>
      </c>
      <c r="D93" s="45" t="e">
        <f>VLOOKUP($A93,EVID_OSEVU!$A$1:$M$4972,4,FALSE)</f>
        <v>#N/A</v>
      </c>
      <c r="E93" s="35"/>
      <c r="F93" s="53"/>
      <c r="G93" s="32"/>
      <c r="H93" s="45" t="e">
        <f>VLOOKUP(G93,Export7[#All],2,FALSE)</f>
        <v>#N/A</v>
      </c>
      <c r="I93" s="45" t="e">
        <f>VLOOKUP($A93,EVID_OSEVU!$A$1:$M$4972,10,FALSE)</f>
        <v>#N/A</v>
      </c>
      <c r="J93" s="58" t="e">
        <f>VLOOKUP($A93,EVID_OSEVU!$A$1:$M$4972,11,FALSE)</f>
        <v>#N/A</v>
      </c>
      <c r="K93" s="33"/>
      <c r="L93" s="45" t="e">
        <f>VLOOKUP(EVID_PASTVY!H93,KATEGORIE_ZVIRAT!$B$2:$M$31,6,FALSE)*K93</f>
        <v>#N/A</v>
      </c>
      <c r="M93" s="33">
        <v>24</v>
      </c>
      <c r="N93" s="45" t="e">
        <f>VLOOKUP(EVID_PASTVY!$H93,KATEGORIE_ZVIRAT!$B$2:$M$31,8,FALSE)</f>
        <v>#N/A</v>
      </c>
      <c r="O93" s="45" t="e">
        <f>VLOOKUP(EVID_PASTVY!$H93,KATEGORIE_ZVIRAT!$B$2:$M$31,9,FALSE)</f>
        <v>#N/A</v>
      </c>
      <c r="P93" s="54" t="e">
        <f>VLOOKUP(EVID_PASTVY!$H93,KATEGORIE_ZVIRAT!$B$2:$M$31,7,FALSE)*L93/1000*M93/24*(F93-E93+1)/J93</f>
        <v>#N/A</v>
      </c>
      <c r="Q93" s="52" t="e">
        <f>VLOOKUP(EVID_PASTVY!$H93,KATEGORIE_ZVIRAT!$B$2:$M$31,10,FALSE)*P93*10</f>
        <v>#N/A</v>
      </c>
      <c r="R93" s="52" t="e">
        <f>VLOOKUP(EVID_PASTVY!$H93,KATEGORIE_ZVIRAT!$B$2:$M$31,11,FALSE)*P93*10</f>
        <v>#N/A</v>
      </c>
      <c r="S93" s="52" t="e">
        <f>VLOOKUP(EVID_PASTVY!$H93,KATEGORIE_ZVIRAT!$B$2:$M$31,12,FALSE)*P93*10</f>
        <v>#N/A</v>
      </c>
    </row>
    <row r="94" spans="1:19" x14ac:dyDescent="0.2">
      <c r="A94" s="32"/>
      <c r="B94" s="37" t="e">
        <f>VLOOKUP($A94,EVID_OSEVU!$A$1:$M$4972,2,FALSE)</f>
        <v>#N/A</v>
      </c>
      <c r="C94" s="37" t="e">
        <f>VLOOKUP($A94,EVID_OSEVU!$A$1:$M$4972,3,FALSE)</f>
        <v>#N/A</v>
      </c>
      <c r="D94" s="45" t="e">
        <f>VLOOKUP($A94,EVID_OSEVU!$A$1:$M$4972,4,FALSE)</f>
        <v>#N/A</v>
      </c>
      <c r="E94" s="35"/>
      <c r="F94" s="53"/>
      <c r="G94" s="32"/>
      <c r="H94" s="45" t="e">
        <f>VLOOKUP(G94,Export7[#All],2,FALSE)</f>
        <v>#N/A</v>
      </c>
      <c r="I94" s="45" t="e">
        <f>VLOOKUP($A94,EVID_OSEVU!$A$1:$M$4972,10,FALSE)</f>
        <v>#N/A</v>
      </c>
      <c r="J94" s="58" t="e">
        <f>VLOOKUP($A94,EVID_OSEVU!$A$1:$M$4972,11,FALSE)</f>
        <v>#N/A</v>
      </c>
      <c r="K94" s="33"/>
      <c r="L94" s="45" t="e">
        <f>VLOOKUP(EVID_PASTVY!H94,KATEGORIE_ZVIRAT!$B$2:$M$31,6,FALSE)*K94</f>
        <v>#N/A</v>
      </c>
      <c r="M94" s="33">
        <v>24</v>
      </c>
      <c r="N94" s="45" t="e">
        <f>VLOOKUP(EVID_PASTVY!$H94,KATEGORIE_ZVIRAT!$B$2:$M$31,8,FALSE)</f>
        <v>#N/A</v>
      </c>
      <c r="O94" s="45" t="e">
        <f>VLOOKUP(EVID_PASTVY!$H94,KATEGORIE_ZVIRAT!$B$2:$M$31,9,FALSE)</f>
        <v>#N/A</v>
      </c>
      <c r="P94" s="54" t="e">
        <f>VLOOKUP(EVID_PASTVY!$H94,KATEGORIE_ZVIRAT!$B$2:$M$31,7,FALSE)*L94/1000*M94/24*(F94-E94+1)/J94</f>
        <v>#N/A</v>
      </c>
      <c r="Q94" s="52" t="e">
        <f>VLOOKUP(EVID_PASTVY!$H94,KATEGORIE_ZVIRAT!$B$2:$M$31,10,FALSE)*P94*10</f>
        <v>#N/A</v>
      </c>
      <c r="R94" s="52" t="e">
        <f>VLOOKUP(EVID_PASTVY!$H94,KATEGORIE_ZVIRAT!$B$2:$M$31,11,FALSE)*P94*10</f>
        <v>#N/A</v>
      </c>
      <c r="S94" s="52" t="e">
        <f>VLOOKUP(EVID_PASTVY!$H94,KATEGORIE_ZVIRAT!$B$2:$M$31,12,FALSE)*P94*10</f>
        <v>#N/A</v>
      </c>
    </row>
    <row r="95" spans="1:19" x14ac:dyDescent="0.2">
      <c r="A95" s="32"/>
      <c r="B95" s="37" t="e">
        <f>VLOOKUP($A95,EVID_OSEVU!$A$1:$M$4972,2,FALSE)</f>
        <v>#N/A</v>
      </c>
      <c r="C95" s="37" t="e">
        <f>VLOOKUP($A95,EVID_OSEVU!$A$1:$M$4972,3,FALSE)</f>
        <v>#N/A</v>
      </c>
      <c r="D95" s="45" t="e">
        <f>VLOOKUP($A95,EVID_OSEVU!$A$1:$M$4972,4,FALSE)</f>
        <v>#N/A</v>
      </c>
      <c r="E95" s="35"/>
      <c r="F95" s="53"/>
      <c r="G95" s="32"/>
      <c r="H95" s="45" t="e">
        <f>VLOOKUP(G95,Export7[#All],2,FALSE)</f>
        <v>#N/A</v>
      </c>
      <c r="I95" s="45" t="e">
        <f>VLOOKUP($A95,EVID_OSEVU!$A$1:$M$4972,10,FALSE)</f>
        <v>#N/A</v>
      </c>
      <c r="J95" s="58" t="e">
        <f>VLOOKUP($A95,EVID_OSEVU!$A$1:$M$4972,11,FALSE)</f>
        <v>#N/A</v>
      </c>
      <c r="K95" s="33"/>
      <c r="L95" s="45" t="e">
        <f>VLOOKUP(EVID_PASTVY!H95,KATEGORIE_ZVIRAT!$B$2:$M$31,6,FALSE)*K95</f>
        <v>#N/A</v>
      </c>
      <c r="M95" s="33">
        <v>24</v>
      </c>
      <c r="N95" s="45" t="e">
        <f>VLOOKUP(EVID_PASTVY!$H95,KATEGORIE_ZVIRAT!$B$2:$M$31,8,FALSE)</f>
        <v>#N/A</v>
      </c>
      <c r="O95" s="45" t="e">
        <f>VLOOKUP(EVID_PASTVY!$H95,KATEGORIE_ZVIRAT!$B$2:$M$31,9,FALSE)</f>
        <v>#N/A</v>
      </c>
      <c r="P95" s="54" t="e">
        <f>VLOOKUP(EVID_PASTVY!$H95,KATEGORIE_ZVIRAT!$B$2:$M$31,7,FALSE)*L95/1000*M95/24*(F95-E95+1)/J95</f>
        <v>#N/A</v>
      </c>
      <c r="Q95" s="52" t="e">
        <f>VLOOKUP(EVID_PASTVY!$H95,KATEGORIE_ZVIRAT!$B$2:$M$31,10,FALSE)*P95*10</f>
        <v>#N/A</v>
      </c>
      <c r="R95" s="52" t="e">
        <f>VLOOKUP(EVID_PASTVY!$H95,KATEGORIE_ZVIRAT!$B$2:$M$31,11,FALSE)*P95*10</f>
        <v>#N/A</v>
      </c>
      <c r="S95" s="52" t="e">
        <f>VLOOKUP(EVID_PASTVY!$H95,KATEGORIE_ZVIRAT!$B$2:$M$31,12,FALSE)*P95*10</f>
        <v>#N/A</v>
      </c>
    </row>
    <row r="96" spans="1:19" x14ac:dyDescent="0.2">
      <c r="A96" s="32"/>
      <c r="B96" s="37" t="e">
        <f>VLOOKUP($A96,EVID_OSEVU!$A$1:$M$4972,2,FALSE)</f>
        <v>#N/A</v>
      </c>
      <c r="C96" s="37" t="e">
        <f>VLOOKUP($A96,EVID_OSEVU!$A$1:$M$4972,3,FALSE)</f>
        <v>#N/A</v>
      </c>
      <c r="D96" s="45" t="e">
        <f>VLOOKUP($A96,EVID_OSEVU!$A$1:$M$4972,4,FALSE)</f>
        <v>#N/A</v>
      </c>
      <c r="E96" s="35"/>
      <c r="F96" s="53"/>
      <c r="G96" s="32"/>
      <c r="H96" s="45" t="e">
        <f>VLOOKUP(G96,Export7[#All],2,FALSE)</f>
        <v>#N/A</v>
      </c>
      <c r="I96" s="45" t="e">
        <f>VLOOKUP($A96,EVID_OSEVU!$A$1:$M$4972,10,FALSE)</f>
        <v>#N/A</v>
      </c>
      <c r="J96" s="58" t="e">
        <f>VLOOKUP($A96,EVID_OSEVU!$A$1:$M$4972,11,FALSE)</f>
        <v>#N/A</v>
      </c>
      <c r="K96" s="33"/>
      <c r="L96" s="45" t="e">
        <f>VLOOKUP(EVID_PASTVY!H96,KATEGORIE_ZVIRAT!$B$2:$M$31,6,FALSE)*K96</f>
        <v>#N/A</v>
      </c>
      <c r="M96" s="33">
        <v>24</v>
      </c>
      <c r="N96" s="45" t="e">
        <f>VLOOKUP(EVID_PASTVY!$H96,KATEGORIE_ZVIRAT!$B$2:$M$31,8,FALSE)</f>
        <v>#N/A</v>
      </c>
      <c r="O96" s="45" t="e">
        <f>VLOOKUP(EVID_PASTVY!$H96,KATEGORIE_ZVIRAT!$B$2:$M$31,9,FALSE)</f>
        <v>#N/A</v>
      </c>
      <c r="P96" s="54" t="e">
        <f>VLOOKUP(EVID_PASTVY!$H96,KATEGORIE_ZVIRAT!$B$2:$M$31,7,FALSE)*L96/1000*M96/24*(F96-E96+1)/J96</f>
        <v>#N/A</v>
      </c>
      <c r="Q96" s="52" t="e">
        <f>VLOOKUP(EVID_PASTVY!$H96,KATEGORIE_ZVIRAT!$B$2:$M$31,10,FALSE)*P96*10</f>
        <v>#N/A</v>
      </c>
      <c r="R96" s="52" t="e">
        <f>VLOOKUP(EVID_PASTVY!$H96,KATEGORIE_ZVIRAT!$B$2:$M$31,11,FALSE)*P96*10</f>
        <v>#N/A</v>
      </c>
      <c r="S96" s="52" t="e">
        <f>VLOOKUP(EVID_PASTVY!$H96,KATEGORIE_ZVIRAT!$B$2:$M$31,12,FALSE)*P96*10</f>
        <v>#N/A</v>
      </c>
    </row>
    <row r="97" spans="1:19" x14ac:dyDescent="0.2">
      <c r="A97" s="32"/>
      <c r="B97" s="37" t="e">
        <f>VLOOKUP($A97,EVID_OSEVU!$A$1:$M$4972,2,FALSE)</f>
        <v>#N/A</v>
      </c>
      <c r="C97" s="37" t="e">
        <f>VLOOKUP($A97,EVID_OSEVU!$A$1:$M$4972,3,FALSE)</f>
        <v>#N/A</v>
      </c>
      <c r="D97" s="45" t="e">
        <f>VLOOKUP($A97,EVID_OSEVU!$A$1:$M$4972,4,FALSE)</f>
        <v>#N/A</v>
      </c>
      <c r="E97" s="35"/>
      <c r="F97" s="53"/>
      <c r="G97" s="32"/>
      <c r="H97" s="45" t="e">
        <f>VLOOKUP(G97,Export7[#All],2,FALSE)</f>
        <v>#N/A</v>
      </c>
      <c r="I97" s="45" t="e">
        <f>VLOOKUP($A97,EVID_OSEVU!$A$1:$M$4972,10,FALSE)</f>
        <v>#N/A</v>
      </c>
      <c r="J97" s="58" t="e">
        <f>VLOOKUP($A97,EVID_OSEVU!$A$1:$M$4972,11,FALSE)</f>
        <v>#N/A</v>
      </c>
      <c r="K97" s="33"/>
      <c r="L97" s="45" t="e">
        <f>VLOOKUP(EVID_PASTVY!H97,KATEGORIE_ZVIRAT!$B$2:$M$31,6,FALSE)*K97</f>
        <v>#N/A</v>
      </c>
      <c r="M97" s="33">
        <v>24</v>
      </c>
      <c r="N97" s="45" t="e">
        <f>VLOOKUP(EVID_PASTVY!$H97,KATEGORIE_ZVIRAT!$B$2:$M$31,8,FALSE)</f>
        <v>#N/A</v>
      </c>
      <c r="O97" s="45" t="e">
        <f>VLOOKUP(EVID_PASTVY!$H97,KATEGORIE_ZVIRAT!$B$2:$M$31,9,FALSE)</f>
        <v>#N/A</v>
      </c>
      <c r="P97" s="54" t="e">
        <f>VLOOKUP(EVID_PASTVY!$H97,KATEGORIE_ZVIRAT!$B$2:$M$31,7,FALSE)*L97/1000*M97/24*(F97-E97+1)/J97</f>
        <v>#N/A</v>
      </c>
      <c r="Q97" s="52" t="e">
        <f>VLOOKUP(EVID_PASTVY!$H97,KATEGORIE_ZVIRAT!$B$2:$M$31,10,FALSE)*P97*10</f>
        <v>#N/A</v>
      </c>
      <c r="R97" s="52" t="e">
        <f>VLOOKUP(EVID_PASTVY!$H97,KATEGORIE_ZVIRAT!$B$2:$M$31,11,FALSE)*P97*10</f>
        <v>#N/A</v>
      </c>
      <c r="S97" s="52" t="e">
        <f>VLOOKUP(EVID_PASTVY!$H97,KATEGORIE_ZVIRAT!$B$2:$M$31,12,FALSE)*P97*10</f>
        <v>#N/A</v>
      </c>
    </row>
    <row r="98" spans="1:19" x14ac:dyDescent="0.2">
      <c r="A98" s="32"/>
      <c r="B98" s="37" t="e">
        <f>VLOOKUP($A98,EVID_OSEVU!$A$1:$M$4972,2,FALSE)</f>
        <v>#N/A</v>
      </c>
      <c r="C98" s="37" t="e">
        <f>VLOOKUP($A98,EVID_OSEVU!$A$1:$M$4972,3,FALSE)</f>
        <v>#N/A</v>
      </c>
      <c r="D98" s="45" t="e">
        <f>VLOOKUP($A98,EVID_OSEVU!$A$1:$M$4972,4,FALSE)</f>
        <v>#N/A</v>
      </c>
      <c r="E98" s="35"/>
      <c r="F98" s="53"/>
      <c r="G98" s="32"/>
      <c r="H98" s="45" t="e">
        <f>VLOOKUP(G98,Export7[#All],2,FALSE)</f>
        <v>#N/A</v>
      </c>
      <c r="I98" s="45" t="e">
        <f>VLOOKUP($A98,EVID_OSEVU!$A$1:$M$4972,10,FALSE)</f>
        <v>#N/A</v>
      </c>
      <c r="J98" s="58" t="e">
        <f>VLOOKUP($A98,EVID_OSEVU!$A$1:$M$4972,11,FALSE)</f>
        <v>#N/A</v>
      </c>
      <c r="K98" s="33"/>
      <c r="L98" s="45" t="e">
        <f>VLOOKUP(EVID_PASTVY!H98,KATEGORIE_ZVIRAT!$B$2:$M$31,6,FALSE)*K98</f>
        <v>#N/A</v>
      </c>
      <c r="M98" s="33">
        <v>24</v>
      </c>
      <c r="N98" s="45" t="e">
        <f>VLOOKUP(EVID_PASTVY!$H98,KATEGORIE_ZVIRAT!$B$2:$M$31,8,FALSE)</f>
        <v>#N/A</v>
      </c>
      <c r="O98" s="45" t="e">
        <f>VLOOKUP(EVID_PASTVY!$H98,KATEGORIE_ZVIRAT!$B$2:$M$31,9,FALSE)</f>
        <v>#N/A</v>
      </c>
      <c r="P98" s="54" t="e">
        <f>VLOOKUP(EVID_PASTVY!$H98,KATEGORIE_ZVIRAT!$B$2:$M$31,7,FALSE)*L98/1000*M98/24*(F98-E98+1)/J98</f>
        <v>#N/A</v>
      </c>
      <c r="Q98" s="52" t="e">
        <f>VLOOKUP(EVID_PASTVY!$H98,KATEGORIE_ZVIRAT!$B$2:$M$31,10,FALSE)*P98*10</f>
        <v>#N/A</v>
      </c>
      <c r="R98" s="52" t="e">
        <f>VLOOKUP(EVID_PASTVY!$H98,KATEGORIE_ZVIRAT!$B$2:$M$31,11,FALSE)*P98*10</f>
        <v>#N/A</v>
      </c>
      <c r="S98" s="52" t="e">
        <f>VLOOKUP(EVID_PASTVY!$H98,KATEGORIE_ZVIRAT!$B$2:$M$31,12,FALSE)*P98*10</f>
        <v>#N/A</v>
      </c>
    </row>
    <row r="99" spans="1:19" x14ac:dyDescent="0.2">
      <c r="A99" s="32"/>
      <c r="B99" s="37" t="e">
        <f>VLOOKUP($A99,EVID_OSEVU!$A$1:$M$4972,2,FALSE)</f>
        <v>#N/A</v>
      </c>
      <c r="C99" s="37" t="e">
        <f>VLOOKUP($A99,EVID_OSEVU!$A$1:$M$4972,3,FALSE)</f>
        <v>#N/A</v>
      </c>
      <c r="D99" s="45" t="e">
        <f>VLOOKUP($A99,EVID_OSEVU!$A$1:$M$4972,4,FALSE)</f>
        <v>#N/A</v>
      </c>
      <c r="E99" s="35"/>
      <c r="F99" s="53"/>
      <c r="G99" s="32"/>
      <c r="H99" s="45" t="e">
        <f>VLOOKUP(G99,Export7[#All],2,FALSE)</f>
        <v>#N/A</v>
      </c>
      <c r="I99" s="45" t="e">
        <f>VLOOKUP($A99,EVID_OSEVU!$A$1:$M$4972,10,FALSE)</f>
        <v>#N/A</v>
      </c>
      <c r="J99" s="58" t="e">
        <f>VLOOKUP($A99,EVID_OSEVU!$A$1:$M$4972,11,FALSE)</f>
        <v>#N/A</v>
      </c>
      <c r="K99" s="33"/>
      <c r="L99" s="45" t="e">
        <f>VLOOKUP(EVID_PASTVY!H99,KATEGORIE_ZVIRAT!$B$2:$M$31,6,FALSE)*K99</f>
        <v>#N/A</v>
      </c>
      <c r="M99" s="33">
        <v>24</v>
      </c>
      <c r="N99" s="45" t="e">
        <f>VLOOKUP(EVID_PASTVY!$H99,KATEGORIE_ZVIRAT!$B$2:$M$31,8,FALSE)</f>
        <v>#N/A</v>
      </c>
      <c r="O99" s="45" t="e">
        <f>VLOOKUP(EVID_PASTVY!$H99,KATEGORIE_ZVIRAT!$B$2:$M$31,9,FALSE)</f>
        <v>#N/A</v>
      </c>
      <c r="P99" s="54" t="e">
        <f>VLOOKUP(EVID_PASTVY!$H99,KATEGORIE_ZVIRAT!$B$2:$M$31,7,FALSE)*L99/1000*M99/24*(F99-E99+1)/J99</f>
        <v>#N/A</v>
      </c>
      <c r="Q99" s="52" t="e">
        <f>VLOOKUP(EVID_PASTVY!$H99,KATEGORIE_ZVIRAT!$B$2:$M$31,10,FALSE)*P99*10</f>
        <v>#N/A</v>
      </c>
      <c r="R99" s="52" t="e">
        <f>VLOOKUP(EVID_PASTVY!$H99,KATEGORIE_ZVIRAT!$B$2:$M$31,11,FALSE)*P99*10</f>
        <v>#N/A</v>
      </c>
      <c r="S99" s="52" t="e">
        <f>VLOOKUP(EVID_PASTVY!$H99,KATEGORIE_ZVIRAT!$B$2:$M$31,12,FALSE)*P99*10</f>
        <v>#N/A</v>
      </c>
    </row>
    <row r="100" spans="1:19" x14ac:dyDescent="0.2">
      <c r="A100" s="32"/>
      <c r="B100" s="37" t="e">
        <f>VLOOKUP($A100,EVID_OSEVU!$A$1:$M$4972,2,FALSE)</f>
        <v>#N/A</v>
      </c>
      <c r="C100" s="37" t="e">
        <f>VLOOKUP($A100,EVID_OSEVU!$A$1:$M$4972,3,FALSE)</f>
        <v>#N/A</v>
      </c>
      <c r="D100" s="45" t="e">
        <f>VLOOKUP($A100,EVID_OSEVU!$A$1:$M$4972,4,FALSE)</f>
        <v>#N/A</v>
      </c>
      <c r="E100" s="35"/>
      <c r="F100" s="53"/>
      <c r="G100" s="32"/>
      <c r="H100" s="45" t="e">
        <f>VLOOKUP(G100,Export7[#All],2,FALSE)</f>
        <v>#N/A</v>
      </c>
      <c r="I100" s="45" t="e">
        <f>VLOOKUP($A100,EVID_OSEVU!$A$1:$M$4972,10,FALSE)</f>
        <v>#N/A</v>
      </c>
      <c r="J100" s="58" t="e">
        <f>VLOOKUP($A100,EVID_OSEVU!$A$1:$M$4972,11,FALSE)</f>
        <v>#N/A</v>
      </c>
      <c r="K100" s="33"/>
      <c r="L100" s="45" t="e">
        <f>VLOOKUP(EVID_PASTVY!H100,KATEGORIE_ZVIRAT!$B$2:$M$31,6,FALSE)*K100</f>
        <v>#N/A</v>
      </c>
      <c r="M100" s="33">
        <v>24</v>
      </c>
      <c r="N100" s="45" t="e">
        <f>VLOOKUP(EVID_PASTVY!$H100,KATEGORIE_ZVIRAT!$B$2:$M$31,8,FALSE)</f>
        <v>#N/A</v>
      </c>
      <c r="O100" s="45" t="e">
        <f>VLOOKUP(EVID_PASTVY!$H100,KATEGORIE_ZVIRAT!$B$2:$M$31,9,FALSE)</f>
        <v>#N/A</v>
      </c>
      <c r="P100" s="54" t="e">
        <f>VLOOKUP(EVID_PASTVY!$H100,KATEGORIE_ZVIRAT!$B$2:$M$31,7,FALSE)*L100/1000*M100/24*(F100-E100+1)/J100</f>
        <v>#N/A</v>
      </c>
      <c r="Q100" s="52" t="e">
        <f>VLOOKUP(EVID_PASTVY!$H100,KATEGORIE_ZVIRAT!$B$2:$M$31,10,FALSE)*P100*10</f>
        <v>#N/A</v>
      </c>
      <c r="R100" s="52" t="e">
        <f>VLOOKUP(EVID_PASTVY!$H100,KATEGORIE_ZVIRAT!$B$2:$M$31,11,FALSE)*P100*10</f>
        <v>#N/A</v>
      </c>
      <c r="S100" s="52" t="e">
        <f>VLOOKUP(EVID_PASTVY!$H100,KATEGORIE_ZVIRAT!$B$2:$M$31,12,FALSE)*P100*10</f>
        <v>#N/A</v>
      </c>
    </row>
    <row r="101" spans="1:19" x14ac:dyDescent="0.2">
      <c r="A101" s="32"/>
      <c r="B101" s="37" t="e">
        <f>VLOOKUP($A101,EVID_OSEVU!$A$1:$M$4972,2,FALSE)</f>
        <v>#N/A</v>
      </c>
      <c r="C101" s="37" t="e">
        <f>VLOOKUP($A101,EVID_OSEVU!$A$1:$M$4972,3,FALSE)</f>
        <v>#N/A</v>
      </c>
      <c r="D101" s="45" t="e">
        <f>VLOOKUP($A101,EVID_OSEVU!$A$1:$M$4972,4,FALSE)</f>
        <v>#N/A</v>
      </c>
      <c r="E101" s="35"/>
      <c r="F101" s="53"/>
      <c r="G101" s="32"/>
      <c r="H101" s="45" t="e">
        <f>VLOOKUP(G101,Export7[#All],2,FALSE)</f>
        <v>#N/A</v>
      </c>
      <c r="I101" s="45" t="e">
        <f>VLOOKUP($A101,EVID_OSEVU!$A$1:$M$4972,10,FALSE)</f>
        <v>#N/A</v>
      </c>
      <c r="J101" s="58" t="e">
        <f>VLOOKUP($A101,EVID_OSEVU!$A$1:$M$4972,11,FALSE)</f>
        <v>#N/A</v>
      </c>
      <c r="K101" s="33"/>
      <c r="L101" s="45" t="e">
        <f>VLOOKUP(EVID_PASTVY!H101,KATEGORIE_ZVIRAT!$B$2:$M$31,6,FALSE)*K101</f>
        <v>#N/A</v>
      </c>
      <c r="M101" s="33">
        <v>24</v>
      </c>
      <c r="N101" s="45" t="e">
        <f>VLOOKUP(EVID_PASTVY!$H101,KATEGORIE_ZVIRAT!$B$2:$M$31,8,FALSE)</f>
        <v>#N/A</v>
      </c>
      <c r="O101" s="45" t="e">
        <f>VLOOKUP(EVID_PASTVY!$H101,KATEGORIE_ZVIRAT!$B$2:$M$31,9,FALSE)</f>
        <v>#N/A</v>
      </c>
      <c r="P101" s="54" t="e">
        <f>VLOOKUP(EVID_PASTVY!$H101,KATEGORIE_ZVIRAT!$B$2:$M$31,7,FALSE)*L101/1000*M101/24*(F101-E101+1)/J101</f>
        <v>#N/A</v>
      </c>
      <c r="Q101" s="52" t="e">
        <f>VLOOKUP(EVID_PASTVY!$H101,KATEGORIE_ZVIRAT!$B$2:$M$31,10,FALSE)*P101*10</f>
        <v>#N/A</v>
      </c>
      <c r="R101" s="52" t="e">
        <f>VLOOKUP(EVID_PASTVY!$H101,KATEGORIE_ZVIRAT!$B$2:$M$31,11,FALSE)*P101*10</f>
        <v>#N/A</v>
      </c>
      <c r="S101" s="52" t="e">
        <f>VLOOKUP(EVID_PASTVY!$H101,KATEGORIE_ZVIRAT!$B$2:$M$31,12,FALSE)*P101*10</f>
        <v>#N/A</v>
      </c>
    </row>
    <row r="102" spans="1:19" x14ac:dyDescent="0.2">
      <c r="A102" s="32"/>
      <c r="B102" s="37" t="e">
        <f>VLOOKUP($A102,EVID_OSEVU!$A$1:$M$4972,2,FALSE)</f>
        <v>#N/A</v>
      </c>
      <c r="C102" s="37" t="e">
        <f>VLOOKUP($A102,EVID_OSEVU!$A$1:$M$4972,3,FALSE)</f>
        <v>#N/A</v>
      </c>
      <c r="D102" s="45" t="e">
        <f>VLOOKUP($A102,EVID_OSEVU!$A$1:$M$4972,4,FALSE)</f>
        <v>#N/A</v>
      </c>
      <c r="E102" s="35"/>
      <c r="F102" s="53"/>
      <c r="G102" s="32"/>
      <c r="H102" s="45" t="e">
        <f>VLOOKUP(G102,Export7[#All],2,FALSE)</f>
        <v>#N/A</v>
      </c>
      <c r="I102" s="45" t="e">
        <f>VLOOKUP($A102,EVID_OSEVU!$A$1:$M$4972,10,FALSE)</f>
        <v>#N/A</v>
      </c>
      <c r="J102" s="58" t="e">
        <f>VLOOKUP($A102,EVID_OSEVU!$A$1:$M$4972,11,FALSE)</f>
        <v>#N/A</v>
      </c>
      <c r="K102" s="33"/>
      <c r="L102" s="45" t="e">
        <f>VLOOKUP(EVID_PASTVY!H102,KATEGORIE_ZVIRAT!$B$2:$M$31,6,FALSE)*K102</f>
        <v>#N/A</v>
      </c>
      <c r="M102" s="33">
        <v>24</v>
      </c>
      <c r="N102" s="45" t="e">
        <f>VLOOKUP(EVID_PASTVY!$H102,KATEGORIE_ZVIRAT!$B$2:$M$31,8,FALSE)</f>
        <v>#N/A</v>
      </c>
      <c r="O102" s="45" t="e">
        <f>VLOOKUP(EVID_PASTVY!$H102,KATEGORIE_ZVIRAT!$B$2:$M$31,9,FALSE)</f>
        <v>#N/A</v>
      </c>
      <c r="P102" s="54" t="e">
        <f>VLOOKUP(EVID_PASTVY!$H102,KATEGORIE_ZVIRAT!$B$2:$M$31,7,FALSE)*L102/1000*M102/24*(F102-E102+1)/J102</f>
        <v>#N/A</v>
      </c>
      <c r="Q102" s="52" t="e">
        <f>VLOOKUP(EVID_PASTVY!$H102,KATEGORIE_ZVIRAT!$B$2:$M$31,10,FALSE)*P102*10</f>
        <v>#N/A</v>
      </c>
      <c r="R102" s="52" t="e">
        <f>VLOOKUP(EVID_PASTVY!$H102,KATEGORIE_ZVIRAT!$B$2:$M$31,11,FALSE)*P102*10</f>
        <v>#N/A</v>
      </c>
      <c r="S102" s="52" t="e">
        <f>VLOOKUP(EVID_PASTVY!$H102,KATEGORIE_ZVIRAT!$B$2:$M$31,12,FALSE)*P102*10</f>
        <v>#N/A</v>
      </c>
    </row>
    <row r="103" spans="1:19" x14ac:dyDescent="0.2">
      <c r="A103" s="32"/>
      <c r="B103" s="37" t="e">
        <f>VLOOKUP($A103,EVID_OSEVU!$A$1:$M$4972,2,FALSE)</f>
        <v>#N/A</v>
      </c>
      <c r="C103" s="37" t="e">
        <f>VLOOKUP($A103,EVID_OSEVU!$A$1:$M$4972,3,FALSE)</f>
        <v>#N/A</v>
      </c>
      <c r="D103" s="45" t="e">
        <f>VLOOKUP($A103,EVID_OSEVU!$A$1:$M$4972,4,FALSE)</f>
        <v>#N/A</v>
      </c>
      <c r="E103" s="35"/>
      <c r="F103" s="53"/>
      <c r="G103" s="32"/>
      <c r="H103" s="45" t="e">
        <f>VLOOKUP(G103,Export7[#All],2,FALSE)</f>
        <v>#N/A</v>
      </c>
      <c r="I103" s="45" t="e">
        <f>VLOOKUP($A103,EVID_OSEVU!$A$1:$M$4972,10,FALSE)</f>
        <v>#N/A</v>
      </c>
      <c r="J103" s="58" t="e">
        <f>VLOOKUP($A103,EVID_OSEVU!$A$1:$M$4972,11,FALSE)</f>
        <v>#N/A</v>
      </c>
      <c r="K103" s="33"/>
      <c r="L103" s="45" t="e">
        <f>VLOOKUP(EVID_PASTVY!H103,KATEGORIE_ZVIRAT!$B$2:$M$31,6,FALSE)*K103</f>
        <v>#N/A</v>
      </c>
      <c r="M103" s="33">
        <v>24</v>
      </c>
      <c r="N103" s="45" t="e">
        <f>VLOOKUP(EVID_PASTVY!$H103,KATEGORIE_ZVIRAT!$B$2:$M$31,8,FALSE)</f>
        <v>#N/A</v>
      </c>
      <c r="O103" s="45" t="e">
        <f>VLOOKUP(EVID_PASTVY!$H103,KATEGORIE_ZVIRAT!$B$2:$M$31,9,FALSE)</f>
        <v>#N/A</v>
      </c>
      <c r="P103" s="54" t="e">
        <f>VLOOKUP(EVID_PASTVY!$H103,KATEGORIE_ZVIRAT!$B$2:$M$31,7,FALSE)*L103/1000*M103/24*(F103-E103+1)/J103</f>
        <v>#N/A</v>
      </c>
      <c r="Q103" s="52" t="e">
        <f>VLOOKUP(EVID_PASTVY!$H103,KATEGORIE_ZVIRAT!$B$2:$M$31,10,FALSE)*P103*10</f>
        <v>#N/A</v>
      </c>
      <c r="R103" s="52" t="e">
        <f>VLOOKUP(EVID_PASTVY!$H103,KATEGORIE_ZVIRAT!$B$2:$M$31,11,FALSE)*P103*10</f>
        <v>#N/A</v>
      </c>
      <c r="S103" s="52" t="e">
        <f>VLOOKUP(EVID_PASTVY!$H103,KATEGORIE_ZVIRAT!$B$2:$M$31,12,FALSE)*P103*10</f>
        <v>#N/A</v>
      </c>
    </row>
    <row r="104" spans="1:19" x14ac:dyDescent="0.2">
      <c r="A104" s="32"/>
      <c r="B104" s="37" t="e">
        <f>VLOOKUP($A104,EVID_OSEVU!$A$1:$M$4972,2,FALSE)</f>
        <v>#N/A</v>
      </c>
      <c r="C104" s="37" t="e">
        <f>VLOOKUP($A104,EVID_OSEVU!$A$1:$M$4972,3,FALSE)</f>
        <v>#N/A</v>
      </c>
      <c r="D104" s="45" t="e">
        <f>VLOOKUP($A104,EVID_OSEVU!$A$1:$M$4972,4,FALSE)</f>
        <v>#N/A</v>
      </c>
      <c r="E104" s="35"/>
      <c r="F104" s="53"/>
      <c r="G104" s="32"/>
      <c r="H104" s="45" t="e">
        <f>VLOOKUP(G104,Export7[#All],2,FALSE)</f>
        <v>#N/A</v>
      </c>
      <c r="I104" s="45" t="e">
        <f>VLOOKUP($A104,EVID_OSEVU!$A$1:$M$4972,10,FALSE)</f>
        <v>#N/A</v>
      </c>
      <c r="J104" s="58" t="e">
        <f>VLOOKUP($A104,EVID_OSEVU!$A$1:$M$4972,11,FALSE)</f>
        <v>#N/A</v>
      </c>
      <c r="K104" s="33"/>
      <c r="L104" s="45" t="e">
        <f>VLOOKUP(EVID_PASTVY!H104,KATEGORIE_ZVIRAT!$B$2:$M$31,6,FALSE)*K104</f>
        <v>#N/A</v>
      </c>
      <c r="M104" s="33">
        <v>24</v>
      </c>
      <c r="N104" s="45" t="e">
        <f>VLOOKUP(EVID_PASTVY!$H104,KATEGORIE_ZVIRAT!$B$2:$M$31,8,FALSE)</f>
        <v>#N/A</v>
      </c>
      <c r="O104" s="45" t="e">
        <f>VLOOKUP(EVID_PASTVY!$H104,KATEGORIE_ZVIRAT!$B$2:$M$31,9,FALSE)</f>
        <v>#N/A</v>
      </c>
      <c r="P104" s="54" t="e">
        <f>VLOOKUP(EVID_PASTVY!$H104,KATEGORIE_ZVIRAT!$B$2:$M$31,7,FALSE)*L104/1000*M104/24*(F104-E104+1)/J104</f>
        <v>#N/A</v>
      </c>
      <c r="Q104" s="52" t="e">
        <f>VLOOKUP(EVID_PASTVY!$H104,KATEGORIE_ZVIRAT!$B$2:$M$31,10,FALSE)*P104*10</f>
        <v>#N/A</v>
      </c>
      <c r="R104" s="52" t="e">
        <f>VLOOKUP(EVID_PASTVY!$H104,KATEGORIE_ZVIRAT!$B$2:$M$31,11,FALSE)*P104*10</f>
        <v>#N/A</v>
      </c>
      <c r="S104" s="52" t="e">
        <f>VLOOKUP(EVID_PASTVY!$H104,KATEGORIE_ZVIRAT!$B$2:$M$31,12,FALSE)*P104*10</f>
        <v>#N/A</v>
      </c>
    </row>
    <row r="105" spans="1:19" x14ac:dyDescent="0.2">
      <c r="A105" s="32"/>
      <c r="B105" s="37" t="e">
        <f>VLOOKUP($A105,EVID_OSEVU!$A$1:$M$4972,2,FALSE)</f>
        <v>#N/A</v>
      </c>
      <c r="C105" s="37" t="e">
        <f>VLOOKUP($A105,EVID_OSEVU!$A$1:$M$4972,3,FALSE)</f>
        <v>#N/A</v>
      </c>
      <c r="D105" s="45" t="e">
        <f>VLOOKUP($A105,EVID_OSEVU!$A$1:$M$4972,4,FALSE)</f>
        <v>#N/A</v>
      </c>
      <c r="E105" s="35"/>
      <c r="F105" s="53"/>
      <c r="G105" s="32"/>
      <c r="H105" s="45" t="e">
        <f>VLOOKUP(G105,Export7[#All],2,FALSE)</f>
        <v>#N/A</v>
      </c>
      <c r="I105" s="45" t="e">
        <f>VLOOKUP($A105,EVID_OSEVU!$A$1:$M$4972,10,FALSE)</f>
        <v>#N/A</v>
      </c>
      <c r="J105" s="58" t="e">
        <f>VLOOKUP($A105,EVID_OSEVU!$A$1:$M$4972,11,FALSE)</f>
        <v>#N/A</v>
      </c>
      <c r="K105" s="33"/>
      <c r="L105" s="45" t="e">
        <f>VLOOKUP(EVID_PASTVY!H105,KATEGORIE_ZVIRAT!$B$2:$M$31,6,FALSE)*K105</f>
        <v>#N/A</v>
      </c>
      <c r="M105" s="33">
        <v>24</v>
      </c>
      <c r="N105" s="45" t="e">
        <f>VLOOKUP(EVID_PASTVY!$H105,KATEGORIE_ZVIRAT!$B$2:$M$31,8,FALSE)</f>
        <v>#N/A</v>
      </c>
      <c r="O105" s="45" t="e">
        <f>VLOOKUP(EVID_PASTVY!$H105,KATEGORIE_ZVIRAT!$B$2:$M$31,9,FALSE)</f>
        <v>#N/A</v>
      </c>
      <c r="P105" s="54" t="e">
        <f>VLOOKUP(EVID_PASTVY!$H105,KATEGORIE_ZVIRAT!$B$2:$M$31,7,FALSE)*L105/1000*M105/24*(F105-E105+1)/J105</f>
        <v>#N/A</v>
      </c>
      <c r="Q105" s="52" t="e">
        <f>VLOOKUP(EVID_PASTVY!$H105,KATEGORIE_ZVIRAT!$B$2:$M$31,10,FALSE)*P105*10</f>
        <v>#N/A</v>
      </c>
      <c r="R105" s="52" t="e">
        <f>VLOOKUP(EVID_PASTVY!$H105,KATEGORIE_ZVIRAT!$B$2:$M$31,11,FALSE)*P105*10</f>
        <v>#N/A</v>
      </c>
      <c r="S105" s="52" t="e">
        <f>VLOOKUP(EVID_PASTVY!$H105,KATEGORIE_ZVIRAT!$B$2:$M$31,12,FALSE)*P105*10</f>
        <v>#N/A</v>
      </c>
    </row>
    <row r="106" spans="1:19" x14ac:dyDescent="0.2">
      <c r="A106" s="32"/>
      <c r="B106" s="37" t="e">
        <f>VLOOKUP($A106,EVID_OSEVU!$A$1:$M$4972,2,FALSE)</f>
        <v>#N/A</v>
      </c>
      <c r="C106" s="37" t="e">
        <f>VLOOKUP($A106,EVID_OSEVU!$A$1:$M$4972,3,FALSE)</f>
        <v>#N/A</v>
      </c>
      <c r="D106" s="45" t="e">
        <f>VLOOKUP($A106,EVID_OSEVU!$A$1:$M$4972,4,FALSE)</f>
        <v>#N/A</v>
      </c>
      <c r="E106" s="35"/>
      <c r="F106" s="53"/>
      <c r="G106" s="32"/>
      <c r="H106" s="45" t="e">
        <f>VLOOKUP(G106,Export7[#All],2,FALSE)</f>
        <v>#N/A</v>
      </c>
      <c r="I106" s="45" t="e">
        <f>VLOOKUP($A106,EVID_OSEVU!$A$1:$M$4972,10,FALSE)</f>
        <v>#N/A</v>
      </c>
      <c r="J106" s="58" t="e">
        <f>VLOOKUP($A106,EVID_OSEVU!$A$1:$M$4972,11,FALSE)</f>
        <v>#N/A</v>
      </c>
      <c r="K106" s="33"/>
      <c r="L106" s="45" t="e">
        <f>VLOOKUP(EVID_PASTVY!H106,KATEGORIE_ZVIRAT!$B$2:$M$31,6,FALSE)*K106</f>
        <v>#N/A</v>
      </c>
      <c r="M106" s="33">
        <v>24</v>
      </c>
      <c r="N106" s="45" t="e">
        <f>VLOOKUP(EVID_PASTVY!$H106,KATEGORIE_ZVIRAT!$B$2:$M$31,8,FALSE)</f>
        <v>#N/A</v>
      </c>
      <c r="O106" s="45" t="e">
        <f>VLOOKUP(EVID_PASTVY!$H106,KATEGORIE_ZVIRAT!$B$2:$M$31,9,FALSE)</f>
        <v>#N/A</v>
      </c>
      <c r="P106" s="54" t="e">
        <f>VLOOKUP(EVID_PASTVY!$H106,KATEGORIE_ZVIRAT!$B$2:$M$31,7,FALSE)*L106/1000*M106/24*(F106-E106+1)/J106</f>
        <v>#N/A</v>
      </c>
      <c r="Q106" s="52" t="e">
        <f>VLOOKUP(EVID_PASTVY!$H106,KATEGORIE_ZVIRAT!$B$2:$M$31,10,FALSE)*P106*10</f>
        <v>#N/A</v>
      </c>
      <c r="R106" s="52" t="e">
        <f>VLOOKUP(EVID_PASTVY!$H106,KATEGORIE_ZVIRAT!$B$2:$M$31,11,FALSE)*P106*10</f>
        <v>#N/A</v>
      </c>
      <c r="S106" s="52" t="e">
        <f>VLOOKUP(EVID_PASTVY!$H106,KATEGORIE_ZVIRAT!$B$2:$M$31,12,FALSE)*P106*10</f>
        <v>#N/A</v>
      </c>
    </row>
    <row r="107" spans="1:19" x14ac:dyDescent="0.2">
      <c r="A107" s="32"/>
      <c r="B107" s="37" t="e">
        <f>VLOOKUP($A107,EVID_OSEVU!$A$1:$M$4972,2,FALSE)</f>
        <v>#N/A</v>
      </c>
      <c r="C107" s="37" t="e">
        <f>VLOOKUP($A107,EVID_OSEVU!$A$1:$M$4972,3,FALSE)</f>
        <v>#N/A</v>
      </c>
      <c r="D107" s="45" t="e">
        <f>VLOOKUP($A107,EVID_OSEVU!$A$1:$M$4972,4,FALSE)</f>
        <v>#N/A</v>
      </c>
      <c r="E107" s="35"/>
      <c r="F107" s="53"/>
      <c r="G107" s="32"/>
      <c r="H107" s="45" t="e">
        <f>VLOOKUP(G107,Export7[#All],2,FALSE)</f>
        <v>#N/A</v>
      </c>
      <c r="I107" s="45" t="e">
        <f>VLOOKUP($A107,EVID_OSEVU!$A$1:$M$4972,10,FALSE)</f>
        <v>#N/A</v>
      </c>
      <c r="J107" s="58" t="e">
        <f>VLOOKUP($A107,EVID_OSEVU!$A$1:$M$4972,11,FALSE)</f>
        <v>#N/A</v>
      </c>
      <c r="K107" s="33"/>
      <c r="L107" s="45" t="e">
        <f>VLOOKUP(EVID_PASTVY!H107,KATEGORIE_ZVIRAT!$B$2:$M$31,6,FALSE)*K107</f>
        <v>#N/A</v>
      </c>
      <c r="M107" s="33">
        <v>24</v>
      </c>
      <c r="N107" s="45" t="e">
        <f>VLOOKUP(EVID_PASTVY!$H107,KATEGORIE_ZVIRAT!$B$2:$M$31,8,FALSE)</f>
        <v>#N/A</v>
      </c>
      <c r="O107" s="45" t="e">
        <f>VLOOKUP(EVID_PASTVY!$H107,KATEGORIE_ZVIRAT!$B$2:$M$31,9,FALSE)</f>
        <v>#N/A</v>
      </c>
      <c r="P107" s="54" t="e">
        <f>VLOOKUP(EVID_PASTVY!$H107,KATEGORIE_ZVIRAT!$B$2:$M$31,7,FALSE)*L107/1000*M107/24*(F107-E107+1)/J107</f>
        <v>#N/A</v>
      </c>
      <c r="Q107" s="52" t="e">
        <f>VLOOKUP(EVID_PASTVY!$H107,KATEGORIE_ZVIRAT!$B$2:$M$31,10,FALSE)*P107*10</f>
        <v>#N/A</v>
      </c>
      <c r="R107" s="52" t="e">
        <f>VLOOKUP(EVID_PASTVY!$H107,KATEGORIE_ZVIRAT!$B$2:$M$31,11,FALSE)*P107*10</f>
        <v>#N/A</v>
      </c>
      <c r="S107" s="52" t="e">
        <f>VLOOKUP(EVID_PASTVY!$H107,KATEGORIE_ZVIRAT!$B$2:$M$31,12,FALSE)*P107*10</f>
        <v>#N/A</v>
      </c>
    </row>
    <row r="108" spans="1:19" x14ac:dyDescent="0.2">
      <c r="A108" s="32"/>
      <c r="B108" s="37" t="e">
        <f>VLOOKUP($A108,EVID_OSEVU!$A$1:$M$4972,2,FALSE)</f>
        <v>#N/A</v>
      </c>
      <c r="C108" s="37" t="e">
        <f>VLOOKUP($A108,EVID_OSEVU!$A$1:$M$4972,3,FALSE)</f>
        <v>#N/A</v>
      </c>
      <c r="D108" s="45" t="e">
        <f>VLOOKUP($A108,EVID_OSEVU!$A$1:$M$4972,4,FALSE)</f>
        <v>#N/A</v>
      </c>
      <c r="E108" s="35"/>
      <c r="F108" s="53"/>
      <c r="G108" s="32"/>
      <c r="H108" s="45" t="e">
        <f>VLOOKUP(G108,Export7[#All],2,FALSE)</f>
        <v>#N/A</v>
      </c>
      <c r="I108" s="45" t="e">
        <f>VLOOKUP($A108,EVID_OSEVU!$A$1:$M$4972,10,FALSE)</f>
        <v>#N/A</v>
      </c>
      <c r="J108" s="58" t="e">
        <f>VLOOKUP($A108,EVID_OSEVU!$A$1:$M$4972,11,FALSE)</f>
        <v>#N/A</v>
      </c>
      <c r="K108" s="33"/>
      <c r="L108" s="45" t="e">
        <f>VLOOKUP(EVID_PASTVY!H108,KATEGORIE_ZVIRAT!$B$2:$M$31,6,FALSE)*K108</f>
        <v>#N/A</v>
      </c>
      <c r="M108" s="33">
        <v>24</v>
      </c>
      <c r="N108" s="45" t="e">
        <f>VLOOKUP(EVID_PASTVY!$H108,KATEGORIE_ZVIRAT!$B$2:$M$31,8,FALSE)</f>
        <v>#N/A</v>
      </c>
      <c r="O108" s="45" t="e">
        <f>VLOOKUP(EVID_PASTVY!$H108,KATEGORIE_ZVIRAT!$B$2:$M$31,9,FALSE)</f>
        <v>#N/A</v>
      </c>
      <c r="P108" s="54" t="e">
        <f>VLOOKUP(EVID_PASTVY!$H108,KATEGORIE_ZVIRAT!$B$2:$M$31,7,FALSE)*L108/1000*M108/24*(F108-E108+1)/J108</f>
        <v>#N/A</v>
      </c>
      <c r="Q108" s="52" t="e">
        <f>VLOOKUP(EVID_PASTVY!$H108,KATEGORIE_ZVIRAT!$B$2:$M$31,10,FALSE)*P108*10</f>
        <v>#N/A</v>
      </c>
      <c r="R108" s="52" t="e">
        <f>VLOOKUP(EVID_PASTVY!$H108,KATEGORIE_ZVIRAT!$B$2:$M$31,11,FALSE)*P108*10</f>
        <v>#N/A</v>
      </c>
      <c r="S108" s="52" t="e">
        <f>VLOOKUP(EVID_PASTVY!$H108,KATEGORIE_ZVIRAT!$B$2:$M$31,12,FALSE)*P108*10</f>
        <v>#N/A</v>
      </c>
    </row>
    <row r="109" spans="1:19" x14ac:dyDescent="0.2">
      <c r="A109" s="32"/>
      <c r="B109" s="37" t="e">
        <f>VLOOKUP($A109,EVID_OSEVU!$A$1:$M$4972,2,FALSE)</f>
        <v>#N/A</v>
      </c>
      <c r="C109" s="37" t="e">
        <f>VLOOKUP($A109,EVID_OSEVU!$A$1:$M$4972,3,FALSE)</f>
        <v>#N/A</v>
      </c>
      <c r="D109" s="45" t="e">
        <f>VLOOKUP($A109,EVID_OSEVU!$A$1:$M$4972,4,FALSE)</f>
        <v>#N/A</v>
      </c>
      <c r="E109" s="35"/>
      <c r="F109" s="53"/>
      <c r="G109" s="32"/>
      <c r="H109" s="45" t="e">
        <f>VLOOKUP(G109,Export7[#All],2,FALSE)</f>
        <v>#N/A</v>
      </c>
      <c r="I109" s="45" t="e">
        <f>VLOOKUP($A109,EVID_OSEVU!$A$1:$M$4972,10,FALSE)</f>
        <v>#N/A</v>
      </c>
      <c r="J109" s="58" t="e">
        <f>VLOOKUP($A109,EVID_OSEVU!$A$1:$M$4972,11,FALSE)</f>
        <v>#N/A</v>
      </c>
      <c r="K109" s="33"/>
      <c r="L109" s="45" t="e">
        <f>VLOOKUP(EVID_PASTVY!H109,KATEGORIE_ZVIRAT!$B$2:$M$31,6,FALSE)*K109</f>
        <v>#N/A</v>
      </c>
      <c r="M109" s="33">
        <v>24</v>
      </c>
      <c r="N109" s="45" t="e">
        <f>VLOOKUP(EVID_PASTVY!$H109,KATEGORIE_ZVIRAT!$B$2:$M$31,8,FALSE)</f>
        <v>#N/A</v>
      </c>
      <c r="O109" s="45" t="e">
        <f>VLOOKUP(EVID_PASTVY!$H109,KATEGORIE_ZVIRAT!$B$2:$M$31,9,FALSE)</f>
        <v>#N/A</v>
      </c>
      <c r="P109" s="54" t="e">
        <f>VLOOKUP(EVID_PASTVY!$H109,KATEGORIE_ZVIRAT!$B$2:$M$31,7,FALSE)*L109/1000*M109/24*(F109-E109+1)/J109</f>
        <v>#N/A</v>
      </c>
      <c r="Q109" s="52" t="e">
        <f>VLOOKUP(EVID_PASTVY!$H109,KATEGORIE_ZVIRAT!$B$2:$M$31,10,FALSE)*P109*10</f>
        <v>#N/A</v>
      </c>
      <c r="R109" s="52" t="e">
        <f>VLOOKUP(EVID_PASTVY!$H109,KATEGORIE_ZVIRAT!$B$2:$M$31,11,FALSE)*P109*10</f>
        <v>#N/A</v>
      </c>
      <c r="S109" s="52" t="e">
        <f>VLOOKUP(EVID_PASTVY!$H109,KATEGORIE_ZVIRAT!$B$2:$M$31,12,FALSE)*P109*10</f>
        <v>#N/A</v>
      </c>
    </row>
    <row r="110" spans="1:19" x14ac:dyDescent="0.2">
      <c r="A110" s="32"/>
      <c r="B110" s="37" t="e">
        <f>VLOOKUP($A110,EVID_OSEVU!$A$1:$M$4972,2,FALSE)</f>
        <v>#N/A</v>
      </c>
      <c r="C110" s="37" t="e">
        <f>VLOOKUP($A110,EVID_OSEVU!$A$1:$M$4972,3,FALSE)</f>
        <v>#N/A</v>
      </c>
      <c r="D110" s="45" t="e">
        <f>VLOOKUP($A110,EVID_OSEVU!$A$1:$M$4972,4,FALSE)</f>
        <v>#N/A</v>
      </c>
      <c r="E110" s="35"/>
      <c r="F110" s="53"/>
      <c r="G110" s="32"/>
      <c r="H110" s="45" t="e">
        <f>VLOOKUP(G110,Export7[#All],2,FALSE)</f>
        <v>#N/A</v>
      </c>
      <c r="I110" s="45" t="e">
        <f>VLOOKUP($A110,EVID_OSEVU!$A$1:$M$4972,10,FALSE)</f>
        <v>#N/A</v>
      </c>
      <c r="J110" s="58" t="e">
        <f>VLOOKUP($A110,EVID_OSEVU!$A$1:$M$4972,11,FALSE)</f>
        <v>#N/A</v>
      </c>
      <c r="K110" s="33"/>
      <c r="L110" s="45" t="e">
        <f>VLOOKUP(EVID_PASTVY!H110,KATEGORIE_ZVIRAT!$B$2:$M$31,6,FALSE)*K110</f>
        <v>#N/A</v>
      </c>
      <c r="M110" s="33">
        <v>24</v>
      </c>
      <c r="N110" s="45" t="e">
        <f>VLOOKUP(EVID_PASTVY!$H110,KATEGORIE_ZVIRAT!$B$2:$M$31,8,FALSE)</f>
        <v>#N/A</v>
      </c>
      <c r="O110" s="45" t="e">
        <f>VLOOKUP(EVID_PASTVY!$H110,KATEGORIE_ZVIRAT!$B$2:$M$31,9,FALSE)</f>
        <v>#N/A</v>
      </c>
      <c r="P110" s="54" t="e">
        <f>VLOOKUP(EVID_PASTVY!$H110,KATEGORIE_ZVIRAT!$B$2:$M$31,7,FALSE)*L110/1000*M110/24*(F110-E110+1)/J110</f>
        <v>#N/A</v>
      </c>
      <c r="Q110" s="52" t="e">
        <f>VLOOKUP(EVID_PASTVY!$H110,KATEGORIE_ZVIRAT!$B$2:$M$31,10,FALSE)*P110*10</f>
        <v>#N/A</v>
      </c>
      <c r="R110" s="52" t="e">
        <f>VLOOKUP(EVID_PASTVY!$H110,KATEGORIE_ZVIRAT!$B$2:$M$31,11,FALSE)*P110*10</f>
        <v>#N/A</v>
      </c>
      <c r="S110" s="52" t="e">
        <f>VLOOKUP(EVID_PASTVY!$H110,KATEGORIE_ZVIRAT!$B$2:$M$31,12,FALSE)*P110*10</f>
        <v>#N/A</v>
      </c>
    </row>
    <row r="111" spans="1:19" x14ac:dyDescent="0.2">
      <c r="A111" s="32"/>
      <c r="B111" s="37" t="e">
        <f>VLOOKUP($A111,EVID_OSEVU!$A$1:$M$4972,2,FALSE)</f>
        <v>#N/A</v>
      </c>
      <c r="C111" s="37" t="e">
        <f>VLOOKUP($A111,EVID_OSEVU!$A$1:$M$4972,3,FALSE)</f>
        <v>#N/A</v>
      </c>
      <c r="D111" s="45" t="e">
        <f>VLOOKUP($A111,EVID_OSEVU!$A$1:$M$4972,4,FALSE)</f>
        <v>#N/A</v>
      </c>
      <c r="E111" s="35"/>
      <c r="F111" s="53"/>
      <c r="G111" s="32"/>
      <c r="H111" s="45" t="e">
        <f>VLOOKUP(G111,Export7[#All],2,FALSE)</f>
        <v>#N/A</v>
      </c>
      <c r="I111" s="45" t="e">
        <f>VLOOKUP($A111,EVID_OSEVU!$A$1:$M$4972,10,FALSE)</f>
        <v>#N/A</v>
      </c>
      <c r="J111" s="58" t="e">
        <f>VLOOKUP($A111,EVID_OSEVU!$A$1:$M$4972,11,FALSE)</f>
        <v>#N/A</v>
      </c>
      <c r="K111" s="33"/>
      <c r="L111" s="45" t="e">
        <f>VLOOKUP(EVID_PASTVY!H111,KATEGORIE_ZVIRAT!$B$2:$M$31,6,FALSE)*K111</f>
        <v>#N/A</v>
      </c>
      <c r="M111" s="33">
        <v>24</v>
      </c>
      <c r="N111" s="45" t="e">
        <f>VLOOKUP(EVID_PASTVY!$H111,KATEGORIE_ZVIRAT!$B$2:$M$31,8,FALSE)</f>
        <v>#N/A</v>
      </c>
      <c r="O111" s="45" t="e">
        <f>VLOOKUP(EVID_PASTVY!$H111,KATEGORIE_ZVIRAT!$B$2:$M$31,9,FALSE)</f>
        <v>#N/A</v>
      </c>
      <c r="P111" s="54" t="e">
        <f>VLOOKUP(EVID_PASTVY!$H111,KATEGORIE_ZVIRAT!$B$2:$M$31,7,FALSE)*L111/1000*M111/24*(F111-E111+1)/J111</f>
        <v>#N/A</v>
      </c>
      <c r="Q111" s="52" t="e">
        <f>VLOOKUP(EVID_PASTVY!$H111,KATEGORIE_ZVIRAT!$B$2:$M$31,10,FALSE)*P111*10</f>
        <v>#N/A</v>
      </c>
      <c r="R111" s="52" t="e">
        <f>VLOOKUP(EVID_PASTVY!$H111,KATEGORIE_ZVIRAT!$B$2:$M$31,11,FALSE)*P111*10</f>
        <v>#N/A</v>
      </c>
      <c r="S111" s="52" t="e">
        <f>VLOOKUP(EVID_PASTVY!$H111,KATEGORIE_ZVIRAT!$B$2:$M$31,12,FALSE)*P111*10</f>
        <v>#N/A</v>
      </c>
    </row>
    <row r="112" spans="1:19" x14ac:dyDescent="0.2">
      <c r="A112" s="32"/>
      <c r="B112" s="37" t="e">
        <f>VLOOKUP($A112,EVID_OSEVU!$A$1:$M$4972,2,FALSE)</f>
        <v>#N/A</v>
      </c>
      <c r="C112" s="37" t="e">
        <f>VLOOKUP($A112,EVID_OSEVU!$A$1:$M$4972,3,FALSE)</f>
        <v>#N/A</v>
      </c>
      <c r="D112" s="45" t="e">
        <f>VLOOKUP($A112,EVID_OSEVU!$A$1:$M$4972,4,FALSE)</f>
        <v>#N/A</v>
      </c>
      <c r="E112" s="35"/>
      <c r="F112" s="53"/>
      <c r="G112" s="32"/>
      <c r="H112" s="45" t="e">
        <f>VLOOKUP(G112,Export7[#All],2,FALSE)</f>
        <v>#N/A</v>
      </c>
      <c r="I112" s="45" t="e">
        <f>VLOOKUP($A112,EVID_OSEVU!$A$1:$M$4972,10,FALSE)</f>
        <v>#N/A</v>
      </c>
      <c r="J112" s="58" t="e">
        <f>VLOOKUP($A112,EVID_OSEVU!$A$1:$M$4972,11,FALSE)</f>
        <v>#N/A</v>
      </c>
      <c r="K112" s="33"/>
      <c r="L112" s="45" t="e">
        <f>VLOOKUP(EVID_PASTVY!H112,KATEGORIE_ZVIRAT!$B$2:$M$31,6,FALSE)*K112</f>
        <v>#N/A</v>
      </c>
      <c r="M112" s="33">
        <v>24</v>
      </c>
      <c r="N112" s="45" t="e">
        <f>VLOOKUP(EVID_PASTVY!$H112,KATEGORIE_ZVIRAT!$B$2:$M$31,8,FALSE)</f>
        <v>#N/A</v>
      </c>
      <c r="O112" s="45" t="e">
        <f>VLOOKUP(EVID_PASTVY!$H112,KATEGORIE_ZVIRAT!$B$2:$M$31,9,FALSE)</f>
        <v>#N/A</v>
      </c>
      <c r="P112" s="54" t="e">
        <f>VLOOKUP(EVID_PASTVY!$H112,KATEGORIE_ZVIRAT!$B$2:$M$31,7,FALSE)*L112/1000*M112/24*(F112-E112+1)/J112</f>
        <v>#N/A</v>
      </c>
      <c r="Q112" s="52" t="e">
        <f>VLOOKUP(EVID_PASTVY!$H112,KATEGORIE_ZVIRAT!$B$2:$M$31,10,FALSE)*P112*10</f>
        <v>#N/A</v>
      </c>
      <c r="R112" s="52" t="e">
        <f>VLOOKUP(EVID_PASTVY!$H112,KATEGORIE_ZVIRAT!$B$2:$M$31,11,FALSE)*P112*10</f>
        <v>#N/A</v>
      </c>
      <c r="S112" s="52" t="e">
        <f>VLOOKUP(EVID_PASTVY!$H112,KATEGORIE_ZVIRAT!$B$2:$M$31,12,FALSE)*P112*10</f>
        <v>#N/A</v>
      </c>
    </row>
    <row r="113" spans="1:19" x14ac:dyDescent="0.2">
      <c r="A113" s="32"/>
      <c r="B113" s="37" t="e">
        <f>VLOOKUP($A113,EVID_OSEVU!$A$1:$M$4972,2,FALSE)</f>
        <v>#N/A</v>
      </c>
      <c r="C113" s="37" t="e">
        <f>VLOOKUP($A113,EVID_OSEVU!$A$1:$M$4972,3,FALSE)</f>
        <v>#N/A</v>
      </c>
      <c r="D113" s="45" t="e">
        <f>VLOOKUP($A113,EVID_OSEVU!$A$1:$M$4972,4,FALSE)</f>
        <v>#N/A</v>
      </c>
      <c r="E113" s="35"/>
      <c r="F113" s="53"/>
      <c r="G113" s="32"/>
      <c r="H113" s="45" t="e">
        <f>VLOOKUP(G113,Export7[#All],2,FALSE)</f>
        <v>#N/A</v>
      </c>
      <c r="I113" s="45" t="e">
        <f>VLOOKUP($A113,EVID_OSEVU!$A$1:$M$4972,10,FALSE)</f>
        <v>#N/A</v>
      </c>
      <c r="J113" s="58" t="e">
        <f>VLOOKUP($A113,EVID_OSEVU!$A$1:$M$4972,11,FALSE)</f>
        <v>#N/A</v>
      </c>
      <c r="K113" s="33"/>
      <c r="L113" s="45" t="e">
        <f>VLOOKUP(EVID_PASTVY!H113,KATEGORIE_ZVIRAT!$B$2:$M$31,6,FALSE)*K113</f>
        <v>#N/A</v>
      </c>
      <c r="M113" s="33">
        <v>24</v>
      </c>
      <c r="N113" s="45" t="e">
        <f>VLOOKUP(EVID_PASTVY!$H113,KATEGORIE_ZVIRAT!$B$2:$M$31,8,FALSE)</f>
        <v>#N/A</v>
      </c>
      <c r="O113" s="45" t="e">
        <f>VLOOKUP(EVID_PASTVY!$H113,KATEGORIE_ZVIRAT!$B$2:$M$31,9,FALSE)</f>
        <v>#N/A</v>
      </c>
      <c r="P113" s="54" t="e">
        <f>VLOOKUP(EVID_PASTVY!$H113,KATEGORIE_ZVIRAT!$B$2:$M$31,7,FALSE)*L113/1000*M113/24*(F113-E113+1)/J113</f>
        <v>#N/A</v>
      </c>
      <c r="Q113" s="52" t="e">
        <f>VLOOKUP(EVID_PASTVY!$H113,KATEGORIE_ZVIRAT!$B$2:$M$31,10,FALSE)*P113*10</f>
        <v>#N/A</v>
      </c>
      <c r="R113" s="52" t="e">
        <f>VLOOKUP(EVID_PASTVY!$H113,KATEGORIE_ZVIRAT!$B$2:$M$31,11,FALSE)*P113*10</f>
        <v>#N/A</v>
      </c>
      <c r="S113" s="52" t="e">
        <f>VLOOKUP(EVID_PASTVY!$H113,KATEGORIE_ZVIRAT!$B$2:$M$31,12,FALSE)*P113*10</f>
        <v>#N/A</v>
      </c>
    </row>
    <row r="114" spans="1:19" x14ac:dyDescent="0.2">
      <c r="A114" s="32"/>
      <c r="B114" s="37" t="e">
        <f>VLOOKUP($A114,EVID_OSEVU!$A$1:$M$4972,2,FALSE)</f>
        <v>#N/A</v>
      </c>
      <c r="C114" s="37" t="e">
        <f>VLOOKUP($A114,EVID_OSEVU!$A$1:$M$4972,3,FALSE)</f>
        <v>#N/A</v>
      </c>
      <c r="D114" s="45" t="e">
        <f>VLOOKUP($A114,EVID_OSEVU!$A$1:$M$4972,4,FALSE)</f>
        <v>#N/A</v>
      </c>
      <c r="E114" s="35"/>
      <c r="F114" s="53"/>
      <c r="G114" s="32"/>
      <c r="H114" s="45" t="e">
        <f>VLOOKUP(G114,Export7[#All],2,FALSE)</f>
        <v>#N/A</v>
      </c>
      <c r="I114" s="45" t="e">
        <f>VLOOKUP($A114,EVID_OSEVU!$A$1:$M$4972,10,FALSE)</f>
        <v>#N/A</v>
      </c>
      <c r="J114" s="58" t="e">
        <f>VLOOKUP($A114,EVID_OSEVU!$A$1:$M$4972,11,FALSE)</f>
        <v>#N/A</v>
      </c>
      <c r="K114" s="33"/>
      <c r="L114" s="45" t="e">
        <f>VLOOKUP(EVID_PASTVY!H114,KATEGORIE_ZVIRAT!$B$2:$M$31,6,FALSE)*K114</f>
        <v>#N/A</v>
      </c>
      <c r="M114" s="33">
        <v>24</v>
      </c>
      <c r="N114" s="45" t="e">
        <f>VLOOKUP(EVID_PASTVY!$H114,KATEGORIE_ZVIRAT!$B$2:$M$31,8,FALSE)</f>
        <v>#N/A</v>
      </c>
      <c r="O114" s="45" t="e">
        <f>VLOOKUP(EVID_PASTVY!$H114,KATEGORIE_ZVIRAT!$B$2:$M$31,9,FALSE)</f>
        <v>#N/A</v>
      </c>
      <c r="P114" s="54" t="e">
        <f>VLOOKUP(EVID_PASTVY!$H114,KATEGORIE_ZVIRAT!$B$2:$M$31,7,FALSE)*L114/1000*M114/24*(F114-E114+1)/J114</f>
        <v>#N/A</v>
      </c>
      <c r="Q114" s="52" t="e">
        <f>VLOOKUP(EVID_PASTVY!$H114,KATEGORIE_ZVIRAT!$B$2:$M$31,10,FALSE)*P114*10</f>
        <v>#N/A</v>
      </c>
      <c r="R114" s="52" t="e">
        <f>VLOOKUP(EVID_PASTVY!$H114,KATEGORIE_ZVIRAT!$B$2:$M$31,11,FALSE)*P114*10</f>
        <v>#N/A</v>
      </c>
      <c r="S114" s="52" t="e">
        <f>VLOOKUP(EVID_PASTVY!$H114,KATEGORIE_ZVIRAT!$B$2:$M$31,12,FALSE)*P114*10</f>
        <v>#N/A</v>
      </c>
    </row>
    <row r="115" spans="1:19" x14ac:dyDescent="0.2">
      <c r="A115" s="32"/>
      <c r="B115" s="37" t="e">
        <f>VLOOKUP($A115,EVID_OSEVU!$A$1:$M$4972,2,FALSE)</f>
        <v>#N/A</v>
      </c>
      <c r="C115" s="37" t="e">
        <f>VLOOKUP($A115,EVID_OSEVU!$A$1:$M$4972,3,FALSE)</f>
        <v>#N/A</v>
      </c>
      <c r="D115" s="45" t="e">
        <f>VLOOKUP($A115,EVID_OSEVU!$A$1:$M$4972,4,FALSE)</f>
        <v>#N/A</v>
      </c>
      <c r="E115" s="35"/>
      <c r="F115" s="53"/>
      <c r="G115" s="32"/>
      <c r="H115" s="45" t="e">
        <f>VLOOKUP(G115,Export7[#All],2,FALSE)</f>
        <v>#N/A</v>
      </c>
      <c r="I115" s="45" t="e">
        <f>VLOOKUP($A115,EVID_OSEVU!$A$1:$M$4972,10,FALSE)</f>
        <v>#N/A</v>
      </c>
      <c r="J115" s="58" t="e">
        <f>VLOOKUP($A115,EVID_OSEVU!$A$1:$M$4972,11,FALSE)</f>
        <v>#N/A</v>
      </c>
      <c r="K115" s="33"/>
      <c r="L115" s="45" t="e">
        <f>VLOOKUP(EVID_PASTVY!H115,KATEGORIE_ZVIRAT!$B$2:$M$31,6,FALSE)*K115</f>
        <v>#N/A</v>
      </c>
      <c r="M115" s="33">
        <v>24</v>
      </c>
      <c r="N115" s="45" t="e">
        <f>VLOOKUP(EVID_PASTVY!$H115,KATEGORIE_ZVIRAT!$B$2:$M$31,8,FALSE)</f>
        <v>#N/A</v>
      </c>
      <c r="O115" s="45" t="e">
        <f>VLOOKUP(EVID_PASTVY!$H115,KATEGORIE_ZVIRAT!$B$2:$M$31,9,FALSE)</f>
        <v>#N/A</v>
      </c>
      <c r="P115" s="54" t="e">
        <f>VLOOKUP(EVID_PASTVY!$H115,KATEGORIE_ZVIRAT!$B$2:$M$31,7,FALSE)*L115/1000*M115/24*(F115-E115+1)/J115</f>
        <v>#N/A</v>
      </c>
      <c r="Q115" s="52" t="e">
        <f>VLOOKUP(EVID_PASTVY!$H115,KATEGORIE_ZVIRAT!$B$2:$M$31,10,FALSE)*P115*10</f>
        <v>#N/A</v>
      </c>
      <c r="R115" s="52" t="e">
        <f>VLOOKUP(EVID_PASTVY!$H115,KATEGORIE_ZVIRAT!$B$2:$M$31,11,FALSE)*P115*10</f>
        <v>#N/A</v>
      </c>
      <c r="S115" s="52" t="e">
        <f>VLOOKUP(EVID_PASTVY!$H115,KATEGORIE_ZVIRAT!$B$2:$M$31,12,FALSE)*P115*10</f>
        <v>#N/A</v>
      </c>
    </row>
    <row r="116" spans="1:19" x14ac:dyDescent="0.2">
      <c r="A116" s="32"/>
      <c r="B116" s="37" t="e">
        <f>VLOOKUP($A116,EVID_OSEVU!$A$1:$M$4972,2,FALSE)</f>
        <v>#N/A</v>
      </c>
      <c r="C116" s="37" t="e">
        <f>VLOOKUP($A116,EVID_OSEVU!$A$1:$M$4972,3,FALSE)</f>
        <v>#N/A</v>
      </c>
      <c r="D116" s="45" t="e">
        <f>VLOOKUP($A116,EVID_OSEVU!$A$1:$M$4972,4,FALSE)</f>
        <v>#N/A</v>
      </c>
      <c r="E116" s="35"/>
      <c r="F116" s="53"/>
      <c r="G116" s="32"/>
      <c r="H116" s="45" t="e">
        <f>VLOOKUP(G116,Export7[#All],2,FALSE)</f>
        <v>#N/A</v>
      </c>
      <c r="I116" s="45" t="e">
        <f>VLOOKUP($A116,EVID_OSEVU!$A$1:$M$4972,10,FALSE)</f>
        <v>#N/A</v>
      </c>
      <c r="J116" s="58" t="e">
        <f>VLOOKUP($A116,EVID_OSEVU!$A$1:$M$4972,11,FALSE)</f>
        <v>#N/A</v>
      </c>
      <c r="K116" s="33"/>
      <c r="L116" s="45" t="e">
        <f>VLOOKUP(EVID_PASTVY!H116,KATEGORIE_ZVIRAT!$B$2:$M$31,6,FALSE)*K116</f>
        <v>#N/A</v>
      </c>
      <c r="M116" s="33">
        <v>24</v>
      </c>
      <c r="N116" s="45" t="e">
        <f>VLOOKUP(EVID_PASTVY!$H116,KATEGORIE_ZVIRAT!$B$2:$M$31,8,FALSE)</f>
        <v>#N/A</v>
      </c>
      <c r="O116" s="45" t="e">
        <f>VLOOKUP(EVID_PASTVY!$H116,KATEGORIE_ZVIRAT!$B$2:$M$31,9,FALSE)</f>
        <v>#N/A</v>
      </c>
      <c r="P116" s="54" t="e">
        <f>VLOOKUP(EVID_PASTVY!$H116,KATEGORIE_ZVIRAT!$B$2:$M$31,7,FALSE)*L116/1000*M116/24*(F116-E116+1)/J116</f>
        <v>#N/A</v>
      </c>
      <c r="Q116" s="52" t="e">
        <f>VLOOKUP(EVID_PASTVY!$H116,KATEGORIE_ZVIRAT!$B$2:$M$31,10,FALSE)*P116*10</f>
        <v>#N/A</v>
      </c>
      <c r="R116" s="52" t="e">
        <f>VLOOKUP(EVID_PASTVY!$H116,KATEGORIE_ZVIRAT!$B$2:$M$31,11,FALSE)*P116*10</f>
        <v>#N/A</v>
      </c>
      <c r="S116" s="52" t="e">
        <f>VLOOKUP(EVID_PASTVY!$H116,KATEGORIE_ZVIRAT!$B$2:$M$31,12,FALSE)*P116*10</f>
        <v>#N/A</v>
      </c>
    </row>
    <row r="117" spans="1:19" x14ac:dyDescent="0.2">
      <c r="A117" s="32"/>
      <c r="B117" s="37" t="e">
        <f>VLOOKUP($A117,EVID_OSEVU!$A$1:$M$4972,2,FALSE)</f>
        <v>#N/A</v>
      </c>
      <c r="C117" s="37" t="e">
        <f>VLOOKUP($A117,EVID_OSEVU!$A$1:$M$4972,3,FALSE)</f>
        <v>#N/A</v>
      </c>
      <c r="D117" s="45" t="e">
        <f>VLOOKUP($A117,EVID_OSEVU!$A$1:$M$4972,4,FALSE)</f>
        <v>#N/A</v>
      </c>
      <c r="E117" s="35"/>
      <c r="F117" s="53"/>
      <c r="G117" s="32"/>
      <c r="H117" s="45" t="e">
        <f>VLOOKUP(G117,Export7[#All],2,FALSE)</f>
        <v>#N/A</v>
      </c>
      <c r="I117" s="45" t="e">
        <f>VLOOKUP($A117,EVID_OSEVU!$A$1:$M$4972,10,FALSE)</f>
        <v>#N/A</v>
      </c>
      <c r="J117" s="58" t="e">
        <f>VLOOKUP($A117,EVID_OSEVU!$A$1:$M$4972,11,FALSE)</f>
        <v>#N/A</v>
      </c>
      <c r="K117" s="33"/>
      <c r="L117" s="45" t="e">
        <f>VLOOKUP(EVID_PASTVY!H117,KATEGORIE_ZVIRAT!$B$2:$M$31,6,FALSE)*K117</f>
        <v>#N/A</v>
      </c>
      <c r="M117" s="33">
        <v>24</v>
      </c>
      <c r="N117" s="45" t="e">
        <f>VLOOKUP(EVID_PASTVY!$H117,KATEGORIE_ZVIRAT!$B$2:$M$31,8,FALSE)</f>
        <v>#N/A</v>
      </c>
      <c r="O117" s="45" t="e">
        <f>VLOOKUP(EVID_PASTVY!$H117,KATEGORIE_ZVIRAT!$B$2:$M$31,9,FALSE)</f>
        <v>#N/A</v>
      </c>
      <c r="P117" s="54" t="e">
        <f>VLOOKUP(EVID_PASTVY!$H117,KATEGORIE_ZVIRAT!$B$2:$M$31,7,FALSE)*L117/1000*M117/24*(F117-E117+1)/J117</f>
        <v>#N/A</v>
      </c>
      <c r="Q117" s="52" t="e">
        <f>VLOOKUP(EVID_PASTVY!$H117,KATEGORIE_ZVIRAT!$B$2:$M$31,10,FALSE)*P117*10</f>
        <v>#N/A</v>
      </c>
      <c r="R117" s="52" t="e">
        <f>VLOOKUP(EVID_PASTVY!$H117,KATEGORIE_ZVIRAT!$B$2:$M$31,11,FALSE)*P117*10</f>
        <v>#N/A</v>
      </c>
      <c r="S117" s="52" t="e">
        <f>VLOOKUP(EVID_PASTVY!$H117,KATEGORIE_ZVIRAT!$B$2:$M$31,12,FALSE)*P117*10</f>
        <v>#N/A</v>
      </c>
    </row>
    <row r="118" spans="1:19" x14ac:dyDescent="0.2">
      <c r="A118" s="32"/>
      <c r="B118" s="37" t="e">
        <f>VLOOKUP($A118,EVID_OSEVU!$A$1:$M$4972,2,FALSE)</f>
        <v>#N/A</v>
      </c>
      <c r="C118" s="37" t="e">
        <f>VLOOKUP($A118,EVID_OSEVU!$A$1:$M$4972,3,FALSE)</f>
        <v>#N/A</v>
      </c>
      <c r="D118" s="45" t="e">
        <f>VLOOKUP($A118,EVID_OSEVU!$A$1:$M$4972,4,FALSE)</f>
        <v>#N/A</v>
      </c>
      <c r="E118" s="35"/>
      <c r="F118" s="53"/>
      <c r="G118" s="32"/>
      <c r="H118" s="45" t="e">
        <f>VLOOKUP(G118,Export7[#All],2,FALSE)</f>
        <v>#N/A</v>
      </c>
      <c r="I118" s="45" t="e">
        <f>VLOOKUP($A118,EVID_OSEVU!$A$1:$M$4972,10,FALSE)</f>
        <v>#N/A</v>
      </c>
      <c r="J118" s="58" t="e">
        <f>VLOOKUP($A118,EVID_OSEVU!$A$1:$M$4972,11,FALSE)</f>
        <v>#N/A</v>
      </c>
      <c r="K118" s="33"/>
      <c r="L118" s="45" t="e">
        <f>VLOOKUP(EVID_PASTVY!H118,KATEGORIE_ZVIRAT!$B$2:$M$31,6,FALSE)*K118</f>
        <v>#N/A</v>
      </c>
      <c r="M118" s="33">
        <v>24</v>
      </c>
      <c r="N118" s="45" t="e">
        <f>VLOOKUP(EVID_PASTVY!$H118,KATEGORIE_ZVIRAT!$B$2:$M$31,8,FALSE)</f>
        <v>#N/A</v>
      </c>
      <c r="O118" s="45" t="e">
        <f>VLOOKUP(EVID_PASTVY!$H118,KATEGORIE_ZVIRAT!$B$2:$M$31,9,FALSE)</f>
        <v>#N/A</v>
      </c>
      <c r="P118" s="54" t="e">
        <f>VLOOKUP(EVID_PASTVY!$H118,KATEGORIE_ZVIRAT!$B$2:$M$31,7,FALSE)*L118/1000*M118/24*(F118-E118+1)/J118</f>
        <v>#N/A</v>
      </c>
      <c r="Q118" s="52" t="e">
        <f>VLOOKUP(EVID_PASTVY!$H118,KATEGORIE_ZVIRAT!$B$2:$M$31,10,FALSE)*P118*10</f>
        <v>#N/A</v>
      </c>
      <c r="R118" s="52" t="e">
        <f>VLOOKUP(EVID_PASTVY!$H118,KATEGORIE_ZVIRAT!$B$2:$M$31,11,FALSE)*P118*10</f>
        <v>#N/A</v>
      </c>
      <c r="S118" s="52" t="e">
        <f>VLOOKUP(EVID_PASTVY!$H118,KATEGORIE_ZVIRAT!$B$2:$M$31,12,FALSE)*P118*10</f>
        <v>#N/A</v>
      </c>
    </row>
    <row r="119" spans="1:19" x14ac:dyDescent="0.2">
      <c r="A119" s="32"/>
      <c r="B119" s="37" t="e">
        <f>VLOOKUP($A119,EVID_OSEVU!$A$1:$M$4972,2,FALSE)</f>
        <v>#N/A</v>
      </c>
      <c r="C119" s="37" t="e">
        <f>VLOOKUP($A119,EVID_OSEVU!$A$1:$M$4972,3,FALSE)</f>
        <v>#N/A</v>
      </c>
      <c r="D119" s="45" t="e">
        <f>VLOOKUP($A119,EVID_OSEVU!$A$1:$M$4972,4,FALSE)</f>
        <v>#N/A</v>
      </c>
      <c r="E119" s="35"/>
      <c r="F119" s="53"/>
      <c r="G119" s="32"/>
      <c r="H119" s="45" t="e">
        <f>VLOOKUP(G119,Export7[#All],2,FALSE)</f>
        <v>#N/A</v>
      </c>
      <c r="I119" s="45" t="e">
        <f>VLOOKUP($A119,EVID_OSEVU!$A$1:$M$4972,10,FALSE)</f>
        <v>#N/A</v>
      </c>
      <c r="J119" s="58" t="e">
        <f>VLOOKUP($A119,EVID_OSEVU!$A$1:$M$4972,11,FALSE)</f>
        <v>#N/A</v>
      </c>
      <c r="K119" s="33"/>
      <c r="L119" s="45" t="e">
        <f>VLOOKUP(EVID_PASTVY!H119,KATEGORIE_ZVIRAT!$B$2:$M$31,6,FALSE)*K119</f>
        <v>#N/A</v>
      </c>
      <c r="M119" s="33">
        <v>24</v>
      </c>
      <c r="N119" s="45" t="e">
        <f>VLOOKUP(EVID_PASTVY!$H119,KATEGORIE_ZVIRAT!$B$2:$M$31,8,FALSE)</f>
        <v>#N/A</v>
      </c>
      <c r="O119" s="45" t="e">
        <f>VLOOKUP(EVID_PASTVY!$H119,KATEGORIE_ZVIRAT!$B$2:$M$31,9,FALSE)</f>
        <v>#N/A</v>
      </c>
      <c r="P119" s="54" t="e">
        <f>VLOOKUP(EVID_PASTVY!$H119,KATEGORIE_ZVIRAT!$B$2:$M$31,7,FALSE)*L119/1000*M119/24*(F119-E119+1)/J119</f>
        <v>#N/A</v>
      </c>
      <c r="Q119" s="52" t="e">
        <f>VLOOKUP(EVID_PASTVY!$H119,KATEGORIE_ZVIRAT!$B$2:$M$31,10,FALSE)*P119*10</f>
        <v>#N/A</v>
      </c>
      <c r="R119" s="52" t="e">
        <f>VLOOKUP(EVID_PASTVY!$H119,KATEGORIE_ZVIRAT!$B$2:$M$31,11,FALSE)*P119*10</f>
        <v>#N/A</v>
      </c>
      <c r="S119" s="52" t="e">
        <f>VLOOKUP(EVID_PASTVY!$H119,KATEGORIE_ZVIRAT!$B$2:$M$31,12,FALSE)*P119*10</f>
        <v>#N/A</v>
      </c>
    </row>
    <row r="120" spans="1:19" x14ac:dyDescent="0.2">
      <c r="A120" s="32"/>
      <c r="B120" s="37" t="e">
        <f>VLOOKUP($A120,EVID_OSEVU!$A$1:$M$4972,2,FALSE)</f>
        <v>#N/A</v>
      </c>
      <c r="C120" s="37" t="e">
        <f>VLOOKUP($A120,EVID_OSEVU!$A$1:$M$4972,3,FALSE)</f>
        <v>#N/A</v>
      </c>
      <c r="D120" s="45" t="e">
        <f>VLOOKUP($A120,EVID_OSEVU!$A$1:$M$4972,4,FALSE)</f>
        <v>#N/A</v>
      </c>
      <c r="E120" s="35"/>
      <c r="F120" s="53"/>
      <c r="G120" s="32"/>
      <c r="H120" s="45" t="e">
        <f>VLOOKUP(G120,Export7[#All],2,FALSE)</f>
        <v>#N/A</v>
      </c>
      <c r="I120" s="45" t="e">
        <f>VLOOKUP($A120,EVID_OSEVU!$A$1:$M$4972,10,FALSE)</f>
        <v>#N/A</v>
      </c>
      <c r="J120" s="58" t="e">
        <f>VLOOKUP($A120,EVID_OSEVU!$A$1:$M$4972,11,FALSE)</f>
        <v>#N/A</v>
      </c>
      <c r="K120" s="33"/>
      <c r="L120" s="45" t="e">
        <f>VLOOKUP(EVID_PASTVY!H120,KATEGORIE_ZVIRAT!$B$2:$M$31,6,FALSE)*K120</f>
        <v>#N/A</v>
      </c>
      <c r="M120" s="33">
        <v>24</v>
      </c>
      <c r="N120" s="45" t="e">
        <f>VLOOKUP(EVID_PASTVY!$H120,KATEGORIE_ZVIRAT!$B$2:$M$31,8,FALSE)</f>
        <v>#N/A</v>
      </c>
      <c r="O120" s="45" t="e">
        <f>VLOOKUP(EVID_PASTVY!$H120,KATEGORIE_ZVIRAT!$B$2:$M$31,9,FALSE)</f>
        <v>#N/A</v>
      </c>
      <c r="P120" s="54" t="e">
        <f>VLOOKUP(EVID_PASTVY!$H120,KATEGORIE_ZVIRAT!$B$2:$M$31,7,FALSE)*L120/1000*M120/24*(F120-E120+1)/J120</f>
        <v>#N/A</v>
      </c>
      <c r="Q120" s="52" t="e">
        <f>VLOOKUP(EVID_PASTVY!$H120,KATEGORIE_ZVIRAT!$B$2:$M$31,10,FALSE)*P120*10</f>
        <v>#N/A</v>
      </c>
      <c r="R120" s="52" t="e">
        <f>VLOOKUP(EVID_PASTVY!$H120,KATEGORIE_ZVIRAT!$B$2:$M$31,11,FALSE)*P120*10</f>
        <v>#N/A</v>
      </c>
      <c r="S120" s="52" t="e">
        <f>VLOOKUP(EVID_PASTVY!$H120,KATEGORIE_ZVIRAT!$B$2:$M$31,12,FALSE)*P120*10</f>
        <v>#N/A</v>
      </c>
    </row>
    <row r="121" spans="1:19" x14ac:dyDescent="0.2">
      <c r="A121" s="32"/>
      <c r="B121" s="37" t="e">
        <f>VLOOKUP($A121,EVID_OSEVU!$A$1:$M$4972,2,FALSE)</f>
        <v>#N/A</v>
      </c>
      <c r="C121" s="37" t="e">
        <f>VLOOKUP($A121,EVID_OSEVU!$A$1:$M$4972,3,FALSE)</f>
        <v>#N/A</v>
      </c>
      <c r="D121" s="45" t="e">
        <f>VLOOKUP($A121,EVID_OSEVU!$A$1:$M$4972,4,FALSE)</f>
        <v>#N/A</v>
      </c>
      <c r="E121" s="35"/>
      <c r="F121" s="53"/>
      <c r="G121" s="32"/>
      <c r="H121" s="45" t="e">
        <f>VLOOKUP(G121,Export7[#All],2,FALSE)</f>
        <v>#N/A</v>
      </c>
      <c r="I121" s="45" t="e">
        <f>VLOOKUP($A121,EVID_OSEVU!$A$1:$M$4972,10,FALSE)</f>
        <v>#N/A</v>
      </c>
      <c r="J121" s="58" t="e">
        <f>VLOOKUP($A121,EVID_OSEVU!$A$1:$M$4972,11,FALSE)</f>
        <v>#N/A</v>
      </c>
      <c r="K121" s="33"/>
      <c r="L121" s="45" t="e">
        <f>VLOOKUP(EVID_PASTVY!H121,KATEGORIE_ZVIRAT!$B$2:$M$31,6,FALSE)*K121</f>
        <v>#N/A</v>
      </c>
      <c r="M121" s="33">
        <v>24</v>
      </c>
      <c r="N121" s="45" t="e">
        <f>VLOOKUP(EVID_PASTVY!$H121,KATEGORIE_ZVIRAT!$B$2:$M$31,8,FALSE)</f>
        <v>#N/A</v>
      </c>
      <c r="O121" s="45" t="e">
        <f>VLOOKUP(EVID_PASTVY!$H121,KATEGORIE_ZVIRAT!$B$2:$M$31,9,FALSE)</f>
        <v>#N/A</v>
      </c>
      <c r="P121" s="54" t="e">
        <f>VLOOKUP(EVID_PASTVY!$H121,KATEGORIE_ZVIRAT!$B$2:$M$31,7,FALSE)*L121/1000*M121/24*(F121-E121+1)/J121</f>
        <v>#N/A</v>
      </c>
      <c r="Q121" s="52" t="e">
        <f>VLOOKUP(EVID_PASTVY!$H121,KATEGORIE_ZVIRAT!$B$2:$M$31,10,FALSE)*P121*10</f>
        <v>#N/A</v>
      </c>
      <c r="R121" s="52" t="e">
        <f>VLOOKUP(EVID_PASTVY!$H121,KATEGORIE_ZVIRAT!$B$2:$M$31,11,FALSE)*P121*10</f>
        <v>#N/A</v>
      </c>
      <c r="S121" s="52" t="e">
        <f>VLOOKUP(EVID_PASTVY!$H121,KATEGORIE_ZVIRAT!$B$2:$M$31,12,FALSE)*P121*10</f>
        <v>#N/A</v>
      </c>
    </row>
    <row r="122" spans="1:19" x14ac:dyDescent="0.2">
      <c r="A122" s="32"/>
      <c r="B122" s="37" t="e">
        <f>VLOOKUP($A122,EVID_OSEVU!$A$1:$M$4972,2,FALSE)</f>
        <v>#N/A</v>
      </c>
      <c r="C122" s="37" t="e">
        <f>VLOOKUP($A122,EVID_OSEVU!$A$1:$M$4972,3,FALSE)</f>
        <v>#N/A</v>
      </c>
      <c r="D122" s="45" t="e">
        <f>VLOOKUP($A122,EVID_OSEVU!$A$1:$M$4972,4,FALSE)</f>
        <v>#N/A</v>
      </c>
      <c r="E122" s="35"/>
      <c r="F122" s="53"/>
      <c r="G122" s="32"/>
      <c r="H122" s="45" t="e">
        <f>VLOOKUP(G122,Export7[#All],2,FALSE)</f>
        <v>#N/A</v>
      </c>
      <c r="I122" s="45" t="e">
        <f>VLOOKUP($A122,EVID_OSEVU!$A$1:$M$4972,10,FALSE)</f>
        <v>#N/A</v>
      </c>
      <c r="J122" s="58" t="e">
        <f>VLOOKUP($A122,EVID_OSEVU!$A$1:$M$4972,11,FALSE)</f>
        <v>#N/A</v>
      </c>
      <c r="K122" s="33"/>
      <c r="L122" s="45" t="e">
        <f>VLOOKUP(EVID_PASTVY!H122,KATEGORIE_ZVIRAT!$B$2:$M$31,6,FALSE)*K122</f>
        <v>#N/A</v>
      </c>
      <c r="M122" s="33">
        <v>24</v>
      </c>
      <c r="N122" s="45" t="e">
        <f>VLOOKUP(EVID_PASTVY!$H122,KATEGORIE_ZVIRAT!$B$2:$M$31,8,FALSE)</f>
        <v>#N/A</v>
      </c>
      <c r="O122" s="45" t="e">
        <f>VLOOKUP(EVID_PASTVY!$H122,KATEGORIE_ZVIRAT!$B$2:$M$31,9,FALSE)</f>
        <v>#N/A</v>
      </c>
      <c r="P122" s="54" t="e">
        <f>VLOOKUP(EVID_PASTVY!$H122,KATEGORIE_ZVIRAT!$B$2:$M$31,7,FALSE)*L122/1000*M122/24*(F122-E122+1)/J122</f>
        <v>#N/A</v>
      </c>
      <c r="Q122" s="52" t="e">
        <f>VLOOKUP(EVID_PASTVY!$H122,KATEGORIE_ZVIRAT!$B$2:$M$31,10,FALSE)*P122*10</f>
        <v>#N/A</v>
      </c>
      <c r="R122" s="52" t="e">
        <f>VLOOKUP(EVID_PASTVY!$H122,KATEGORIE_ZVIRAT!$B$2:$M$31,11,FALSE)*P122*10</f>
        <v>#N/A</v>
      </c>
      <c r="S122" s="52" t="e">
        <f>VLOOKUP(EVID_PASTVY!$H122,KATEGORIE_ZVIRAT!$B$2:$M$31,12,FALSE)*P122*10</f>
        <v>#N/A</v>
      </c>
    </row>
    <row r="123" spans="1:19" x14ac:dyDescent="0.2">
      <c r="A123" s="32"/>
      <c r="B123" s="37" t="e">
        <f>VLOOKUP($A123,EVID_OSEVU!$A$1:$M$4972,2,FALSE)</f>
        <v>#N/A</v>
      </c>
      <c r="C123" s="37" t="e">
        <f>VLOOKUP($A123,EVID_OSEVU!$A$1:$M$4972,3,FALSE)</f>
        <v>#N/A</v>
      </c>
      <c r="D123" s="45" t="e">
        <f>VLOOKUP($A123,EVID_OSEVU!$A$1:$M$4972,4,FALSE)</f>
        <v>#N/A</v>
      </c>
      <c r="E123" s="35"/>
      <c r="F123" s="53"/>
      <c r="G123" s="32"/>
      <c r="H123" s="45" t="e">
        <f>VLOOKUP(G123,Export7[#All],2,FALSE)</f>
        <v>#N/A</v>
      </c>
      <c r="I123" s="45" t="e">
        <f>VLOOKUP($A123,EVID_OSEVU!$A$1:$M$4972,10,FALSE)</f>
        <v>#N/A</v>
      </c>
      <c r="J123" s="58" t="e">
        <f>VLOOKUP($A123,EVID_OSEVU!$A$1:$M$4972,11,FALSE)</f>
        <v>#N/A</v>
      </c>
      <c r="K123" s="33"/>
      <c r="L123" s="45" t="e">
        <f>VLOOKUP(EVID_PASTVY!H123,KATEGORIE_ZVIRAT!$B$2:$M$31,6,FALSE)*K123</f>
        <v>#N/A</v>
      </c>
      <c r="M123" s="33">
        <v>24</v>
      </c>
      <c r="N123" s="45" t="e">
        <f>VLOOKUP(EVID_PASTVY!$H123,KATEGORIE_ZVIRAT!$B$2:$M$31,8,FALSE)</f>
        <v>#N/A</v>
      </c>
      <c r="O123" s="45" t="e">
        <f>VLOOKUP(EVID_PASTVY!$H123,KATEGORIE_ZVIRAT!$B$2:$M$31,9,FALSE)</f>
        <v>#N/A</v>
      </c>
      <c r="P123" s="54" t="e">
        <f>VLOOKUP(EVID_PASTVY!$H123,KATEGORIE_ZVIRAT!$B$2:$M$31,7,FALSE)*L123/1000*M123/24*(F123-E123+1)/J123</f>
        <v>#N/A</v>
      </c>
      <c r="Q123" s="52" t="e">
        <f>VLOOKUP(EVID_PASTVY!$H123,KATEGORIE_ZVIRAT!$B$2:$M$31,10,FALSE)*P123*10</f>
        <v>#N/A</v>
      </c>
      <c r="R123" s="52" t="e">
        <f>VLOOKUP(EVID_PASTVY!$H123,KATEGORIE_ZVIRAT!$B$2:$M$31,11,FALSE)*P123*10</f>
        <v>#N/A</v>
      </c>
      <c r="S123" s="52" t="e">
        <f>VLOOKUP(EVID_PASTVY!$H123,KATEGORIE_ZVIRAT!$B$2:$M$31,12,FALSE)*P123*10</f>
        <v>#N/A</v>
      </c>
    </row>
    <row r="124" spans="1:19" x14ac:dyDescent="0.2">
      <c r="A124" s="32"/>
      <c r="B124" s="37" t="e">
        <f>VLOOKUP($A124,EVID_OSEVU!$A$1:$M$4972,2,FALSE)</f>
        <v>#N/A</v>
      </c>
      <c r="C124" s="37" t="e">
        <f>VLOOKUP($A124,EVID_OSEVU!$A$1:$M$4972,3,FALSE)</f>
        <v>#N/A</v>
      </c>
      <c r="D124" s="45" t="e">
        <f>VLOOKUP($A124,EVID_OSEVU!$A$1:$M$4972,4,FALSE)</f>
        <v>#N/A</v>
      </c>
      <c r="E124" s="35"/>
      <c r="F124" s="53"/>
      <c r="G124" s="32"/>
      <c r="H124" s="45" t="e">
        <f>VLOOKUP(G124,Export7[#All],2,FALSE)</f>
        <v>#N/A</v>
      </c>
      <c r="I124" s="45" t="e">
        <f>VLOOKUP($A124,EVID_OSEVU!$A$1:$M$4972,10,FALSE)</f>
        <v>#N/A</v>
      </c>
      <c r="J124" s="58" t="e">
        <f>VLOOKUP($A124,EVID_OSEVU!$A$1:$M$4972,11,FALSE)</f>
        <v>#N/A</v>
      </c>
      <c r="K124" s="33"/>
      <c r="L124" s="45" t="e">
        <f>VLOOKUP(EVID_PASTVY!H124,KATEGORIE_ZVIRAT!$B$2:$M$31,6,FALSE)*K124</f>
        <v>#N/A</v>
      </c>
      <c r="M124" s="33">
        <v>24</v>
      </c>
      <c r="N124" s="45" t="e">
        <f>VLOOKUP(EVID_PASTVY!$H124,KATEGORIE_ZVIRAT!$B$2:$M$31,8,FALSE)</f>
        <v>#N/A</v>
      </c>
      <c r="O124" s="45" t="e">
        <f>VLOOKUP(EVID_PASTVY!$H124,KATEGORIE_ZVIRAT!$B$2:$M$31,9,FALSE)</f>
        <v>#N/A</v>
      </c>
      <c r="P124" s="54" t="e">
        <f>VLOOKUP(EVID_PASTVY!$H124,KATEGORIE_ZVIRAT!$B$2:$M$31,7,FALSE)*L124/1000*M124/24*(F124-E124+1)/J124</f>
        <v>#N/A</v>
      </c>
      <c r="Q124" s="52" t="e">
        <f>VLOOKUP(EVID_PASTVY!$H124,KATEGORIE_ZVIRAT!$B$2:$M$31,10,FALSE)*P124*10</f>
        <v>#N/A</v>
      </c>
      <c r="R124" s="52" t="e">
        <f>VLOOKUP(EVID_PASTVY!$H124,KATEGORIE_ZVIRAT!$B$2:$M$31,11,FALSE)*P124*10</f>
        <v>#N/A</v>
      </c>
      <c r="S124" s="52" t="e">
        <f>VLOOKUP(EVID_PASTVY!$H124,KATEGORIE_ZVIRAT!$B$2:$M$31,12,FALSE)*P124*10</f>
        <v>#N/A</v>
      </c>
    </row>
    <row r="125" spans="1:19" x14ac:dyDescent="0.2">
      <c r="A125" s="32"/>
      <c r="B125" s="37" t="e">
        <f>VLOOKUP($A125,EVID_OSEVU!$A$1:$M$4972,2,FALSE)</f>
        <v>#N/A</v>
      </c>
      <c r="C125" s="37" t="e">
        <f>VLOOKUP($A125,EVID_OSEVU!$A$1:$M$4972,3,FALSE)</f>
        <v>#N/A</v>
      </c>
      <c r="D125" s="45" t="e">
        <f>VLOOKUP($A125,EVID_OSEVU!$A$1:$M$4972,4,FALSE)</f>
        <v>#N/A</v>
      </c>
      <c r="E125" s="35"/>
      <c r="F125" s="53"/>
      <c r="G125" s="32"/>
      <c r="H125" s="45" t="e">
        <f>VLOOKUP(G125,Export7[#All],2,FALSE)</f>
        <v>#N/A</v>
      </c>
      <c r="I125" s="45" t="e">
        <f>VLOOKUP($A125,EVID_OSEVU!$A$1:$M$4972,10,FALSE)</f>
        <v>#N/A</v>
      </c>
      <c r="J125" s="58" t="e">
        <f>VLOOKUP($A125,EVID_OSEVU!$A$1:$M$4972,11,FALSE)</f>
        <v>#N/A</v>
      </c>
      <c r="K125" s="33"/>
      <c r="L125" s="45" t="e">
        <f>VLOOKUP(EVID_PASTVY!H125,KATEGORIE_ZVIRAT!$B$2:$M$31,6,FALSE)*K125</f>
        <v>#N/A</v>
      </c>
      <c r="M125" s="33">
        <v>24</v>
      </c>
      <c r="N125" s="45" t="e">
        <f>VLOOKUP(EVID_PASTVY!$H125,KATEGORIE_ZVIRAT!$B$2:$M$31,8,FALSE)</f>
        <v>#N/A</v>
      </c>
      <c r="O125" s="45" t="e">
        <f>VLOOKUP(EVID_PASTVY!$H125,KATEGORIE_ZVIRAT!$B$2:$M$31,9,FALSE)</f>
        <v>#N/A</v>
      </c>
      <c r="P125" s="54" t="e">
        <f>VLOOKUP(EVID_PASTVY!$H125,KATEGORIE_ZVIRAT!$B$2:$M$31,7,FALSE)*L125/1000*M125/24*(F125-E125+1)/J125</f>
        <v>#N/A</v>
      </c>
      <c r="Q125" s="52" t="e">
        <f>VLOOKUP(EVID_PASTVY!$H125,KATEGORIE_ZVIRAT!$B$2:$M$31,10,FALSE)*P125*10</f>
        <v>#N/A</v>
      </c>
      <c r="R125" s="52" t="e">
        <f>VLOOKUP(EVID_PASTVY!$H125,KATEGORIE_ZVIRAT!$B$2:$M$31,11,FALSE)*P125*10</f>
        <v>#N/A</v>
      </c>
      <c r="S125" s="52" t="e">
        <f>VLOOKUP(EVID_PASTVY!$H125,KATEGORIE_ZVIRAT!$B$2:$M$31,12,FALSE)*P125*10</f>
        <v>#N/A</v>
      </c>
    </row>
    <row r="126" spans="1:19" x14ac:dyDescent="0.2">
      <c r="A126" s="32"/>
      <c r="B126" s="37" t="e">
        <f>VLOOKUP($A126,EVID_OSEVU!$A$1:$M$4972,2,FALSE)</f>
        <v>#N/A</v>
      </c>
      <c r="C126" s="37" t="e">
        <f>VLOOKUP($A126,EVID_OSEVU!$A$1:$M$4972,3,FALSE)</f>
        <v>#N/A</v>
      </c>
      <c r="D126" s="45" t="e">
        <f>VLOOKUP($A126,EVID_OSEVU!$A$1:$M$4972,4,FALSE)</f>
        <v>#N/A</v>
      </c>
      <c r="E126" s="35"/>
      <c r="F126" s="53"/>
      <c r="G126" s="32"/>
      <c r="H126" s="45" t="e">
        <f>VLOOKUP(G126,Export7[#All],2,FALSE)</f>
        <v>#N/A</v>
      </c>
      <c r="I126" s="45" t="e">
        <f>VLOOKUP($A126,EVID_OSEVU!$A$1:$M$4972,10,FALSE)</f>
        <v>#N/A</v>
      </c>
      <c r="J126" s="58" t="e">
        <f>VLOOKUP($A126,EVID_OSEVU!$A$1:$M$4972,11,FALSE)</f>
        <v>#N/A</v>
      </c>
      <c r="K126" s="33"/>
      <c r="L126" s="45" t="e">
        <f>VLOOKUP(EVID_PASTVY!H126,KATEGORIE_ZVIRAT!$B$2:$M$31,6,FALSE)*K126</f>
        <v>#N/A</v>
      </c>
      <c r="M126" s="33">
        <v>24</v>
      </c>
      <c r="N126" s="45" t="e">
        <f>VLOOKUP(EVID_PASTVY!$H126,KATEGORIE_ZVIRAT!$B$2:$M$31,8,FALSE)</f>
        <v>#N/A</v>
      </c>
      <c r="O126" s="45" t="e">
        <f>VLOOKUP(EVID_PASTVY!$H126,KATEGORIE_ZVIRAT!$B$2:$M$31,9,FALSE)</f>
        <v>#N/A</v>
      </c>
      <c r="P126" s="54" t="e">
        <f>VLOOKUP(EVID_PASTVY!$H126,KATEGORIE_ZVIRAT!$B$2:$M$31,7,FALSE)*L126/1000*M126/24*(F126-E126+1)/J126</f>
        <v>#N/A</v>
      </c>
      <c r="Q126" s="52" t="e">
        <f>VLOOKUP(EVID_PASTVY!$H126,KATEGORIE_ZVIRAT!$B$2:$M$31,10,FALSE)*P126*10</f>
        <v>#N/A</v>
      </c>
      <c r="R126" s="52" t="e">
        <f>VLOOKUP(EVID_PASTVY!$H126,KATEGORIE_ZVIRAT!$B$2:$M$31,11,FALSE)*P126*10</f>
        <v>#N/A</v>
      </c>
      <c r="S126" s="52" t="e">
        <f>VLOOKUP(EVID_PASTVY!$H126,KATEGORIE_ZVIRAT!$B$2:$M$31,12,FALSE)*P126*10</f>
        <v>#N/A</v>
      </c>
    </row>
    <row r="127" spans="1:19" x14ac:dyDescent="0.2">
      <c r="A127" s="32"/>
      <c r="B127" s="37" t="e">
        <f>VLOOKUP($A127,EVID_OSEVU!$A$1:$M$4972,2,FALSE)</f>
        <v>#N/A</v>
      </c>
      <c r="C127" s="37" t="e">
        <f>VLOOKUP($A127,EVID_OSEVU!$A$1:$M$4972,3,FALSE)</f>
        <v>#N/A</v>
      </c>
      <c r="D127" s="45" t="e">
        <f>VLOOKUP($A127,EVID_OSEVU!$A$1:$M$4972,4,FALSE)</f>
        <v>#N/A</v>
      </c>
      <c r="E127" s="35"/>
      <c r="F127" s="53"/>
      <c r="G127" s="32"/>
      <c r="H127" s="45" t="e">
        <f>VLOOKUP(G127,Export7[#All],2,FALSE)</f>
        <v>#N/A</v>
      </c>
      <c r="I127" s="45" t="e">
        <f>VLOOKUP($A127,EVID_OSEVU!$A$1:$M$4972,10,FALSE)</f>
        <v>#N/A</v>
      </c>
      <c r="J127" s="58" t="e">
        <f>VLOOKUP($A127,EVID_OSEVU!$A$1:$M$4972,11,FALSE)</f>
        <v>#N/A</v>
      </c>
      <c r="K127" s="33"/>
      <c r="L127" s="45" t="e">
        <f>VLOOKUP(EVID_PASTVY!H127,KATEGORIE_ZVIRAT!$B$2:$M$31,6,FALSE)*K127</f>
        <v>#N/A</v>
      </c>
      <c r="M127" s="33">
        <v>24</v>
      </c>
      <c r="N127" s="45" t="e">
        <f>VLOOKUP(EVID_PASTVY!$H127,KATEGORIE_ZVIRAT!$B$2:$M$31,8,FALSE)</f>
        <v>#N/A</v>
      </c>
      <c r="O127" s="45" t="e">
        <f>VLOOKUP(EVID_PASTVY!$H127,KATEGORIE_ZVIRAT!$B$2:$M$31,9,FALSE)</f>
        <v>#N/A</v>
      </c>
      <c r="P127" s="54" t="e">
        <f>VLOOKUP(EVID_PASTVY!$H127,KATEGORIE_ZVIRAT!$B$2:$M$31,7,FALSE)*L127/1000*M127/24*(F127-E127+1)/J127</f>
        <v>#N/A</v>
      </c>
      <c r="Q127" s="52" t="e">
        <f>VLOOKUP(EVID_PASTVY!$H127,KATEGORIE_ZVIRAT!$B$2:$M$31,10,FALSE)*P127*10</f>
        <v>#N/A</v>
      </c>
      <c r="R127" s="52" t="e">
        <f>VLOOKUP(EVID_PASTVY!$H127,KATEGORIE_ZVIRAT!$B$2:$M$31,11,FALSE)*P127*10</f>
        <v>#N/A</v>
      </c>
      <c r="S127" s="52" t="e">
        <f>VLOOKUP(EVID_PASTVY!$H127,KATEGORIE_ZVIRAT!$B$2:$M$31,12,FALSE)*P127*10</f>
        <v>#N/A</v>
      </c>
    </row>
    <row r="128" spans="1:19" x14ac:dyDescent="0.2">
      <c r="A128" s="32"/>
      <c r="B128" s="37" t="e">
        <f>VLOOKUP($A128,EVID_OSEVU!$A$1:$M$4972,2,FALSE)</f>
        <v>#N/A</v>
      </c>
      <c r="C128" s="37" t="e">
        <f>VLOOKUP($A128,EVID_OSEVU!$A$1:$M$4972,3,FALSE)</f>
        <v>#N/A</v>
      </c>
      <c r="D128" s="45" t="e">
        <f>VLOOKUP($A128,EVID_OSEVU!$A$1:$M$4972,4,FALSE)</f>
        <v>#N/A</v>
      </c>
      <c r="E128" s="35"/>
      <c r="F128" s="53"/>
      <c r="G128" s="32"/>
      <c r="H128" s="45" t="e">
        <f>VLOOKUP(G128,Export7[#All],2,FALSE)</f>
        <v>#N/A</v>
      </c>
      <c r="I128" s="45" t="e">
        <f>VLOOKUP($A128,EVID_OSEVU!$A$1:$M$4972,10,FALSE)</f>
        <v>#N/A</v>
      </c>
      <c r="J128" s="58" t="e">
        <f>VLOOKUP($A128,EVID_OSEVU!$A$1:$M$4972,11,FALSE)</f>
        <v>#N/A</v>
      </c>
      <c r="K128" s="33"/>
      <c r="L128" s="45" t="e">
        <f>VLOOKUP(EVID_PASTVY!H128,KATEGORIE_ZVIRAT!$B$2:$M$31,6,FALSE)*K128</f>
        <v>#N/A</v>
      </c>
      <c r="M128" s="33">
        <v>24</v>
      </c>
      <c r="N128" s="45" t="e">
        <f>VLOOKUP(EVID_PASTVY!$H128,KATEGORIE_ZVIRAT!$B$2:$M$31,8,FALSE)</f>
        <v>#N/A</v>
      </c>
      <c r="O128" s="45" t="e">
        <f>VLOOKUP(EVID_PASTVY!$H128,KATEGORIE_ZVIRAT!$B$2:$M$31,9,FALSE)</f>
        <v>#N/A</v>
      </c>
      <c r="P128" s="54" t="e">
        <f>VLOOKUP(EVID_PASTVY!$H128,KATEGORIE_ZVIRAT!$B$2:$M$31,7,FALSE)*L128/1000*M128/24*(F128-E128+1)/J128</f>
        <v>#N/A</v>
      </c>
      <c r="Q128" s="52" t="e">
        <f>VLOOKUP(EVID_PASTVY!$H128,KATEGORIE_ZVIRAT!$B$2:$M$31,10,FALSE)*P128*10</f>
        <v>#N/A</v>
      </c>
      <c r="R128" s="52" t="e">
        <f>VLOOKUP(EVID_PASTVY!$H128,KATEGORIE_ZVIRAT!$B$2:$M$31,11,FALSE)*P128*10</f>
        <v>#N/A</v>
      </c>
      <c r="S128" s="52" t="e">
        <f>VLOOKUP(EVID_PASTVY!$H128,KATEGORIE_ZVIRAT!$B$2:$M$31,12,FALSE)*P128*10</f>
        <v>#N/A</v>
      </c>
    </row>
    <row r="129" spans="1:19" x14ac:dyDescent="0.2">
      <c r="A129" s="32"/>
      <c r="B129" s="37" t="e">
        <f>VLOOKUP($A129,EVID_OSEVU!$A$1:$M$4972,2,FALSE)</f>
        <v>#N/A</v>
      </c>
      <c r="C129" s="37" t="e">
        <f>VLOOKUP($A129,EVID_OSEVU!$A$1:$M$4972,3,FALSE)</f>
        <v>#N/A</v>
      </c>
      <c r="D129" s="45" t="e">
        <f>VLOOKUP($A129,EVID_OSEVU!$A$1:$M$4972,4,FALSE)</f>
        <v>#N/A</v>
      </c>
      <c r="E129" s="35"/>
      <c r="F129" s="53"/>
      <c r="G129" s="32"/>
      <c r="H129" s="45" t="e">
        <f>VLOOKUP(G129,Export7[#All],2,FALSE)</f>
        <v>#N/A</v>
      </c>
      <c r="I129" s="45" t="e">
        <f>VLOOKUP($A129,EVID_OSEVU!$A$1:$M$4972,10,FALSE)</f>
        <v>#N/A</v>
      </c>
      <c r="J129" s="58" t="e">
        <f>VLOOKUP($A129,EVID_OSEVU!$A$1:$M$4972,11,FALSE)</f>
        <v>#N/A</v>
      </c>
      <c r="K129" s="33"/>
      <c r="L129" s="45" t="e">
        <f>VLOOKUP(EVID_PASTVY!H129,KATEGORIE_ZVIRAT!$B$2:$M$31,6,FALSE)*K129</f>
        <v>#N/A</v>
      </c>
      <c r="M129" s="33">
        <v>24</v>
      </c>
      <c r="N129" s="45" t="e">
        <f>VLOOKUP(EVID_PASTVY!$H129,KATEGORIE_ZVIRAT!$B$2:$M$31,8,FALSE)</f>
        <v>#N/A</v>
      </c>
      <c r="O129" s="45" t="e">
        <f>VLOOKUP(EVID_PASTVY!$H129,KATEGORIE_ZVIRAT!$B$2:$M$31,9,FALSE)</f>
        <v>#N/A</v>
      </c>
      <c r="P129" s="54" t="e">
        <f>VLOOKUP(EVID_PASTVY!$H129,KATEGORIE_ZVIRAT!$B$2:$M$31,7,FALSE)*L129/1000*M129/24*(F129-E129+1)/J129</f>
        <v>#N/A</v>
      </c>
      <c r="Q129" s="52" t="e">
        <f>VLOOKUP(EVID_PASTVY!$H129,KATEGORIE_ZVIRAT!$B$2:$M$31,10,FALSE)*P129*10</f>
        <v>#N/A</v>
      </c>
      <c r="R129" s="52" t="e">
        <f>VLOOKUP(EVID_PASTVY!$H129,KATEGORIE_ZVIRAT!$B$2:$M$31,11,FALSE)*P129*10</f>
        <v>#N/A</v>
      </c>
      <c r="S129" s="52" t="e">
        <f>VLOOKUP(EVID_PASTVY!$H129,KATEGORIE_ZVIRAT!$B$2:$M$31,12,FALSE)*P129*10</f>
        <v>#N/A</v>
      </c>
    </row>
    <row r="130" spans="1:19" x14ac:dyDescent="0.2">
      <c r="A130" s="32"/>
      <c r="B130" s="37" t="e">
        <f>VLOOKUP($A130,EVID_OSEVU!$A$1:$M$4972,2,FALSE)</f>
        <v>#N/A</v>
      </c>
      <c r="C130" s="37" t="e">
        <f>VLOOKUP($A130,EVID_OSEVU!$A$1:$M$4972,3,FALSE)</f>
        <v>#N/A</v>
      </c>
      <c r="D130" s="45" t="e">
        <f>VLOOKUP($A130,EVID_OSEVU!$A$1:$M$4972,4,FALSE)</f>
        <v>#N/A</v>
      </c>
      <c r="E130" s="35"/>
      <c r="F130" s="53"/>
      <c r="G130" s="32"/>
      <c r="H130" s="45" t="e">
        <f>VLOOKUP(G130,Export7[#All],2,FALSE)</f>
        <v>#N/A</v>
      </c>
      <c r="I130" s="45" t="e">
        <f>VLOOKUP($A130,EVID_OSEVU!$A$1:$M$4972,10,FALSE)</f>
        <v>#N/A</v>
      </c>
      <c r="J130" s="58" t="e">
        <f>VLOOKUP($A130,EVID_OSEVU!$A$1:$M$4972,11,FALSE)</f>
        <v>#N/A</v>
      </c>
      <c r="K130" s="33"/>
      <c r="L130" s="45" t="e">
        <f>VLOOKUP(EVID_PASTVY!H130,KATEGORIE_ZVIRAT!$B$2:$M$31,6,FALSE)*K130</f>
        <v>#N/A</v>
      </c>
      <c r="M130" s="33">
        <v>24</v>
      </c>
      <c r="N130" s="45" t="e">
        <f>VLOOKUP(EVID_PASTVY!$H130,KATEGORIE_ZVIRAT!$B$2:$M$31,8,FALSE)</f>
        <v>#N/A</v>
      </c>
      <c r="O130" s="45" t="e">
        <f>VLOOKUP(EVID_PASTVY!$H130,KATEGORIE_ZVIRAT!$B$2:$M$31,9,FALSE)</f>
        <v>#N/A</v>
      </c>
      <c r="P130" s="54" t="e">
        <f>VLOOKUP(EVID_PASTVY!$H130,KATEGORIE_ZVIRAT!$B$2:$M$31,7,FALSE)*L130/1000*M130/24*(F130-E130+1)/J130</f>
        <v>#N/A</v>
      </c>
      <c r="Q130" s="52" t="e">
        <f>VLOOKUP(EVID_PASTVY!$H130,KATEGORIE_ZVIRAT!$B$2:$M$31,10,FALSE)*P130*10</f>
        <v>#N/A</v>
      </c>
      <c r="R130" s="52" t="e">
        <f>VLOOKUP(EVID_PASTVY!$H130,KATEGORIE_ZVIRAT!$B$2:$M$31,11,FALSE)*P130*10</f>
        <v>#N/A</v>
      </c>
      <c r="S130" s="52" t="e">
        <f>VLOOKUP(EVID_PASTVY!$H130,KATEGORIE_ZVIRAT!$B$2:$M$31,12,FALSE)*P130*10</f>
        <v>#N/A</v>
      </c>
    </row>
    <row r="131" spans="1:19" x14ac:dyDescent="0.2">
      <c r="A131" s="32"/>
      <c r="B131" s="37" t="e">
        <f>VLOOKUP($A131,EVID_OSEVU!$A$1:$M$4972,2,FALSE)</f>
        <v>#N/A</v>
      </c>
      <c r="C131" s="37" t="e">
        <f>VLOOKUP($A131,EVID_OSEVU!$A$1:$M$4972,3,FALSE)</f>
        <v>#N/A</v>
      </c>
      <c r="D131" s="45" t="e">
        <f>VLOOKUP($A131,EVID_OSEVU!$A$1:$M$4972,4,FALSE)</f>
        <v>#N/A</v>
      </c>
      <c r="E131" s="35"/>
      <c r="F131" s="53"/>
      <c r="G131" s="32"/>
      <c r="H131" s="45" t="e">
        <f>VLOOKUP(G131,Export7[#All],2,FALSE)</f>
        <v>#N/A</v>
      </c>
      <c r="I131" s="45" t="e">
        <f>VLOOKUP($A131,EVID_OSEVU!$A$1:$M$4972,10,FALSE)</f>
        <v>#N/A</v>
      </c>
      <c r="J131" s="58" t="e">
        <f>VLOOKUP($A131,EVID_OSEVU!$A$1:$M$4972,11,FALSE)</f>
        <v>#N/A</v>
      </c>
      <c r="K131" s="33"/>
      <c r="L131" s="45" t="e">
        <f>VLOOKUP(EVID_PASTVY!H131,KATEGORIE_ZVIRAT!$B$2:$M$31,6,FALSE)*K131</f>
        <v>#N/A</v>
      </c>
      <c r="M131" s="33">
        <v>24</v>
      </c>
      <c r="N131" s="45" t="e">
        <f>VLOOKUP(EVID_PASTVY!$H131,KATEGORIE_ZVIRAT!$B$2:$M$31,8,FALSE)</f>
        <v>#N/A</v>
      </c>
      <c r="O131" s="45" t="e">
        <f>VLOOKUP(EVID_PASTVY!$H131,KATEGORIE_ZVIRAT!$B$2:$M$31,9,FALSE)</f>
        <v>#N/A</v>
      </c>
      <c r="P131" s="54" t="e">
        <f>VLOOKUP(EVID_PASTVY!$H131,KATEGORIE_ZVIRAT!$B$2:$M$31,7,FALSE)*L131/1000*M131/24*(F131-E131+1)/J131</f>
        <v>#N/A</v>
      </c>
      <c r="Q131" s="52" t="e">
        <f>VLOOKUP(EVID_PASTVY!$H131,KATEGORIE_ZVIRAT!$B$2:$M$31,10,FALSE)*P131*10</f>
        <v>#N/A</v>
      </c>
      <c r="R131" s="52" t="e">
        <f>VLOOKUP(EVID_PASTVY!$H131,KATEGORIE_ZVIRAT!$B$2:$M$31,11,FALSE)*P131*10</f>
        <v>#N/A</v>
      </c>
      <c r="S131" s="52" t="e">
        <f>VLOOKUP(EVID_PASTVY!$H131,KATEGORIE_ZVIRAT!$B$2:$M$31,12,FALSE)*P131*10</f>
        <v>#N/A</v>
      </c>
    </row>
    <row r="132" spans="1:19" x14ac:dyDescent="0.2">
      <c r="A132" s="32"/>
      <c r="B132" s="37" t="e">
        <f>VLOOKUP($A132,EVID_OSEVU!$A$1:$M$4972,2,FALSE)</f>
        <v>#N/A</v>
      </c>
      <c r="C132" s="37" t="e">
        <f>VLOOKUP($A132,EVID_OSEVU!$A$1:$M$4972,3,FALSE)</f>
        <v>#N/A</v>
      </c>
      <c r="D132" s="45" t="e">
        <f>VLOOKUP($A132,EVID_OSEVU!$A$1:$M$4972,4,FALSE)</f>
        <v>#N/A</v>
      </c>
      <c r="E132" s="35"/>
      <c r="F132" s="53"/>
      <c r="G132" s="32"/>
      <c r="H132" s="45" t="e">
        <f>VLOOKUP(G132,Export7[#All],2,FALSE)</f>
        <v>#N/A</v>
      </c>
      <c r="I132" s="45" t="e">
        <f>VLOOKUP($A132,EVID_OSEVU!$A$1:$M$4972,10,FALSE)</f>
        <v>#N/A</v>
      </c>
      <c r="J132" s="58" t="e">
        <f>VLOOKUP($A132,EVID_OSEVU!$A$1:$M$4972,11,FALSE)</f>
        <v>#N/A</v>
      </c>
      <c r="K132" s="33"/>
      <c r="L132" s="45" t="e">
        <f>VLOOKUP(EVID_PASTVY!H132,KATEGORIE_ZVIRAT!$B$2:$M$31,6,FALSE)*K132</f>
        <v>#N/A</v>
      </c>
      <c r="M132" s="33">
        <v>24</v>
      </c>
      <c r="N132" s="45" t="e">
        <f>VLOOKUP(EVID_PASTVY!$H132,KATEGORIE_ZVIRAT!$B$2:$M$31,8,FALSE)</f>
        <v>#N/A</v>
      </c>
      <c r="O132" s="45" t="e">
        <f>VLOOKUP(EVID_PASTVY!$H132,KATEGORIE_ZVIRAT!$B$2:$M$31,9,FALSE)</f>
        <v>#N/A</v>
      </c>
      <c r="P132" s="54" t="e">
        <f>VLOOKUP(EVID_PASTVY!$H132,KATEGORIE_ZVIRAT!$B$2:$M$31,7,FALSE)*L132/1000*M132/24*(F132-E132+1)/J132</f>
        <v>#N/A</v>
      </c>
      <c r="Q132" s="52" t="e">
        <f>VLOOKUP(EVID_PASTVY!$H132,KATEGORIE_ZVIRAT!$B$2:$M$31,10,FALSE)*P132*10</f>
        <v>#N/A</v>
      </c>
      <c r="R132" s="52" t="e">
        <f>VLOOKUP(EVID_PASTVY!$H132,KATEGORIE_ZVIRAT!$B$2:$M$31,11,FALSE)*P132*10</f>
        <v>#N/A</v>
      </c>
      <c r="S132" s="52" t="e">
        <f>VLOOKUP(EVID_PASTVY!$H132,KATEGORIE_ZVIRAT!$B$2:$M$31,12,FALSE)*P132*10</f>
        <v>#N/A</v>
      </c>
    </row>
    <row r="133" spans="1:19" x14ac:dyDescent="0.2">
      <c r="A133" s="32"/>
      <c r="B133" s="37" t="e">
        <f>VLOOKUP($A133,EVID_OSEVU!$A$1:$M$4972,2,FALSE)</f>
        <v>#N/A</v>
      </c>
      <c r="C133" s="37" t="e">
        <f>VLOOKUP($A133,EVID_OSEVU!$A$1:$M$4972,3,FALSE)</f>
        <v>#N/A</v>
      </c>
      <c r="D133" s="45" t="e">
        <f>VLOOKUP($A133,EVID_OSEVU!$A$1:$M$4972,4,FALSE)</f>
        <v>#N/A</v>
      </c>
      <c r="E133" s="35"/>
      <c r="F133" s="53"/>
      <c r="G133" s="32"/>
      <c r="H133" s="45" t="e">
        <f>VLOOKUP(G133,Export7[#All],2,FALSE)</f>
        <v>#N/A</v>
      </c>
      <c r="I133" s="45" t="e">
        <f>VLOOKUP($A133,EVID_OSEVU!$A$1:$M$4972,10,FALSE)</f>
        <v>#N/A</v>
      </c>
      <c r="J133" s="58" t="e">
        <f>VLOOKUP($A133,EVID_OSEVU!$A$1:$M$4972,11,FALSE)</f>
        <v>#N/A</v>
      </c>
      <c r="K133" s="33"/>
      <c r="L133" s="45" t="e">
        <f>VLOOKUP(EVID_PASTVY!H133,KATEGORIE_ZVIRAT!$B$2:$M$31,6,FALSE)*K133</f>
        <v>#N/A</v>
      </c>
      <c r="M133" s="33">
        <v>24</v>
      </c>
      <c r="N133" s="45" t="e">
        <f>VLOOKUP(EVID_PASTVY!$H133,KATEGORIE_ZVIRAT!$B$2:$M$31,8,FALSE)</f>
        <v>#N/A</v>
      </c>
      <c r="O133" s="45" t="e">
        <f>VLOOKUP(EVID_PASTVY!$H133,KATEGORIE_ZVIRAT!$B$2:$M$31,9,FALSE)</f>
        <v>#N/A</v>
      </c>
      <c r="P133" s="54" t="e">
        <f>VLOOKUP(EVID_PASTVY!$H133,KATEGORIE_ZVIRAT!$B$2:$M$31,7,FALSE)*L133/1000*M133/24*(F133-E133+1)/J133</f>
        <v>#N/A</v>
      </c>
      <c r="Q133" s="52" t="e">
        <f>VLOOKUP(EVID_PASTVY!$H133,KATEGORIE_ZVIRAT!$B$2:$M$31,10,FALSE)*P133*10</f>
        <v>#N/A</v>
      </c>
      <c r="R133" s="52" t="e">
        <f>VLOOKUP(EVID_PASTVY!$H133,KATEGORIE_ZVIRAT!$B$2:$M$31,11,FALSE)*P133*10</f>
        <v>#N/A</v>
      </c>
      <c r="S133" s="52" t="e">
        <f>VLOOKUP(EVID_PASTVY!$H133,KATEGORIE_ZVIRAT!$B$2:$M$31,12,FALSE)*P133*10</f>
        <v>#N/A</v>
      </c>
    </row>
    <row r="134" spans="1:19" x14ac:dyDescent="0.2">
      <c r="A134" s="32"/>
      <c r="B134" s="37" t="e">
        <f>VLOOKUP($A134,EVID_OSEVU!$A$1:$M$4972,2,FALSE)</f>
        <v>#N/A</v>
      </c>
      <c r="C134" s="37" t="e">
        <f>VLOOKUP($A134,EVID_OSEVU!$A$1:$M$4972,3,FALSE)</f>
        <v>#N/A</v>
      </c>
      <c r="D134" s="45" t="e">
        <f>VLOOKUP($A134,EVID_OSEVU!$A$1:$M$4972,4,FALSE)</f>
        <v>#N/A</v>
      </c>
      <c r="E134" s="35"/>
      <c r="F134" s="53"/>
      <c r="G134" s="32"/>
      <c r="H134" s="45" t="e">
        <f>VLOOKUP(G134,Export7[#All],2,FALSE)</f>
        <v>#N/A</v>
      </c>
      <c r="I134" s="45" t="e">
        <f>VLOOKUP($A134,EVID_OSEVU!$A$1:$M$4972,10,FALSE)</f>
        <v>#N/A</v>
      </c>
      <c r="J134" s="58" t="e">
        <f>VLOOKUP($A134,EVID_OSEVU!$A$1:$M$4972,11,FALSE)</f>
        <v>#N/A</v>
      </c>
      <c r="K134" s="33"/>
      <c r="L134" s="45" t="e">
        <f>VLOOKUP(EVID_PASTVY!H134,KATEGORIE_ZVIRAT!$B$2:$M$31,6,FALSE)*K134</f>
        <v>#N/A</v>
      </c>
      <c r="M134" s="33">
        <v>24</v>
      </c>
      <c r="N134" s="45" t="e">
        <f>VLOOKUP(EVID_PASTVY!$H134,KATEGORIE_ZVIRAT!$B$2:$M$31,8,FALSE)</f>
        <v>#N/A</v>
      </c>
      <c r="O134" s="45" t="e">
        <f>VLOOKUP(EVID_PASTVY!$H134,KATEGORIE_ZVIRAT!$B$2:$M$31,9,FALSE)</f>
        <v>#N/A</v>
      </c>
      <c r="P134" s="54" t="e">
        <f>VLOOKUP(EVID_PASTVY!$H134,KATEGORIE_ZVIRAT!$B$2:$M$31,7,FALSE)*L134/1000*M134/24*(F134-E134+1)/J134</f>
        <v>#N/A</v>
      </c>
      <c r="Q134" s="52" t="e">
        <f>VLOOKUP(EVID_PASTVY!$H134,KATEGORIE_ZVIRAT!$B$2:$M$31,10,FALSE)*P134*10</f>
        <v>#N/A</v>
      </c>
      <c r="R134" s="52" t="e">
        <f>VLOOKUP(EVID_PASTVY!$H134,KATEGORIE_ZVIRAT!$B$2:$M$31,11,FALSE)*P134*10</f>
        <v>#N/A</v>
      </c>
      <c r="S134" s="52" t="e">
        <f>VLOOKUP(EVID_PASTVY!$H134,KATEGORIE_ZVIRAT!$B$2:$M$31,12,FALSE)*P134*10</f>
        <v>#N/A</v>
      </c>
    </row>
    <row r="135" spans="1:19" x14ac:dyDescent="0.2">
      <c r="A135" s="32"/>
      <c r="B135" s="37" t="e">
        <f>VLOOKUP($A135,EVID_OSEVU!$A$1:$M$4972,2,FALSE)</f>
        <v>#N/A</v>
      </c>
      <c r="C135" s="37" t="e">
        <f>VLOOKUP($A135,EVID_OSEVU!$A$1:$M$4972,3,FALSE)</f>
        <v>#N/A</v>
      </c>
      <c r="D135" s="45" t="e">
        <f>VLOOKUP($A135,EVID_OSEVU!$A$1:$M$4972,4,FALSE)</f>
        <v>#N/A</v>
      </c>
      <c r="E135" s="35"/>
      <c r="F135" s="53"/>
      <c r="G135" s="32"/>
      <c r="H135" s="45" t="e">
        <f>VLOOKUP(G135,Export7[#All],2,FALSE)</f>
        <v>#N/A</v>
      </c>
      <c r="I135" s="45" t="e">
        <f>VLOOKUP($A135,EVID_OSEVU!$A$1:$M$4972,10,FALSE)</f>
        <v>#N/A</v>
      </c>
      <c r="J135" s="58" t="e">
        <f>VLOOKUP($A135,EVID_OSEVU!$A$1:$M$4972,11,FALSE)</f>
        <v>#N/A</v>
      </c>
      <c r="K135" s="33"/>
      <c r="L135" s="45" t="e">
        <f>VLOOKUP(EVID_PASTVY!H135,KATEGORIE_ZVIRAT!$B$2:$M$31,6,FALSE)*K135</f>
        <v>#N/A</v>
      </c>
      <c r="M135" s="33">
        <v>24</v>
      </c>
      <c r="N135" s="45" t="e">
        <f>VLOOKUP(EVID_PASTVY!$H135,KATEGORIE_ZVIRAT!$B$2:$M$31,8,FALSE)</f>
        <v>#N/A</v>
      </c>
      <c r="O135" s="45" t="e">
        <f>VLOOKUP(EVID_PASTVY!$H135,KATEGORIE_ZVIRAT!$B$2:$M$31,9,FALSE)</f>
        <v>#N/A</v>
      </c>
      <c r="P135" s="54" t="e">
        <f>VLOOKUP(EVID_PASTVY!$H135,KATEGORIE_ZVIRAT!$B$2:$M$31,7,FALSE)*L135/1000*M135/24*(F135-E135+1)/J135</f>
        <v>#N/A</v>
      </c>
      <c r="Q135" s="52" t="e">
        <f>VLOOKUP(EVID_PASTVY!$H135,KATEGORIE_ZVIRAT!$B$2:$M$31,10,FALSE)*P135*10</f>
        <v>#N/A</v>
      </c>
      <c r="R135" s="52" t="e">
        <f>VLOOKUP(EVID_PASTVY!$H135,KATEGORIE_ZVIRAT!$B$2:$M$31,11,FALSE)*P135*10</f>
        <v>#N/A</v>
      </c>
      <c r="S135" s="52" t="e">
        <f>VLOOKUP(EVID_PASTVY!$H135,KATEGORIE_ZVIRAT!$B$2:$M$31,12,FALSE)*P135*10</f>
        <v>#N/A</v>
      </c>
    </row>
    <row r="136" spans="1:19" x14ac:dyDescent="0.2">
      <c r="A136" s="32"/>
      <c r="B136" s="37" t="e">
        <f>VLOOKUP($A136,EVID_OSEVU!$A$1:$M$4972,2,FALSE)</f>
        <v>#N/A</v>
      </c>
      <c r="C136" s="37" t="e">
        <f>VLOOKUP($A136,EVID_OSEVU!$A$1:$M$4972,3,FALSE)</f>
        <v>#N/A</v>
      </c>
      <c r="D136" s="45" t="e">
        <f>VLOOKUP($A136,EVID_OSEVU!$A$1:$M$4972,4,FALSE)</f>
        <v>#N/A</v>
      </c>
      <c r="E136" s="35"/>
      <c r="F136" s="53"/>
      <c r="G136" s="32"/>
      <c r="H136" s="45" t="e">
        <f>VLOOKUP(G136,Export7[#All],2,FALSE)</f>
        <v>#N/A</v>
      </c>
      <c r="I136" s="45" t="e">
        <f>VLOOKUP($A136,EVID_OSEVU!$A$1:$M$4972,10,FALSE)</f>
        <v>#N/A</v>
      </c>
      <c r="J136" s="58" t="e">
        <f>VLOOKUP($A136,EVID_OSEVU!$A$1:$M$4972,11,FALSE)</f>
        <v>#N/A</v>
      </c>
      <c r="K136" s="33"/>
      <c r="L136" s="45" t="e">
        <f>VLOOKUP(EVID_PASTVY!H136,KATEGORIE_ZVIRAT!$B$2:$M$31,6,FALSE)*K136</f>
        <v>#N/A</v>
      </c>
      <c r="M136" s="33">
        <v>24</v>
      </c>
      <c r="N136" s="45" t="e">
        <f>VLOOKUP(EVID_PASTVY!$H136,KATEGORIE_ZVIRAT!$B$2:$M$31,8,FALSE)</f>
        <v>#N/A</v>
      </c>
      <c r="O136" s="45" t="e">
        <f>VLOOKUP(EVID_PASTVY!$H136,KATEGORIE_ZVIRAT!$B$2:$M$31,9,FALSE)</f>
        <v>#N/A</v>
      </c>
      <c r="P136" s="54" t="e">
        <f>VLOOKUP(EVID_PASTVY!$H136,KATEGORIE_ZVIRAT!$B$2:$M$31,7,FALSE)*L136/1000*M136/24*(F136-E136+1)/J136</f>
        <v>#N/A</v>
      </c>
      <c r="Q136" s="52" t="e">
        <f>VLOOKUP(EVID_PASTVY!$H136,KATEGORIE_ZVIRAT!$B$2:$M$31,10,FALSE)*P136*10</f>
        <v>#N/A</v>
      </c>
      <c r="R136" s="52" t="e">
        <f>VLOOKUP(EVID_PASTVY!$H136,KATEGORIE_ZVIRAT!$B$2:$M$31,11,FALSE)*P136*10</f>
        <v>#N/A</v>
      </c>
      <c r="S136" s="52" t="e">
        <f>VLOOKUP(EVID_PASTVY!$H136,KATEGORIE_ZVIRAT!$B$2:$M$31,12,FALSE)*P136*10</f>
        <v>#N/A</v>
      </c>
    </row>
    <row r="137" spans="1:19" x14ac:dyDescent="0.2">
      <c r="A137" s="32"/>
      <c r="B137" s="37" t="e">
        <f>VLOOKUP($A137,EVID_OSEVU!$A$1:$M$4972,2,FALSE)</f>
        <v>#N/A</v>
      </c>
      <c r="C137" s="37" t="e">
        <f>VLOOKUP($A137,EVID_OSEVU!$A$1:$M$4972,3,FALSE)</f>
        <v>#N/A</v>
      </c>
      <c r="D137" s="45" t="e">
        <f>VLOOKUP($A137,EVID_OSEVU!$A$1:$M$4972,4,FALSE)</f>
        <v>#N/A</v>
      </c>
      <c r="E137" s="35"/>
      <c r="F137" s="53"/>
      <c r="G137" s="32"/>
      <c r="H137" s="45" t="e">
        <f>VLOOKUP(G137,Export7[#All],2,FALSE)</f>
        <v>#N/A</v>
      </c>
      <c r="I137" s="45" t="e">
        <f>VLOOKUP($A137,EVID_OSEVU!$A$1:$M$4972,10,FALSE)</f>
        <v>#N/A</v>
      </c>
      <c r="J137" s="58" t="e">
        <f>VLOOKUP($A137,EVID_OSEVU!$A$1:$M$4972,11,FALSE)</f>
        <v>#N/A</v>
      </c>
      <c r="K137" s="33"/>
      <c r="L137" s="45" t="e">
        <f>VLOOKUP(EVID_PASTVY!H137,KATEGORIE_ZVIRAT!$B$2:$M$31,6,FALSE)*K137</f>
        <v>#N/A</v>
      </c>
      <c r="M137" s="33">
        <v>24</v>
      </c>
      <c r="N137" s="45" t="e">
        <f>VLOOKUP(EVID_PASTVY!$H137,KATEGORIE_ZVIRAT!$B$2:$M$31,8,FALSE)</f>
        <v>#N/A</v>
      </c>
      <c r="O137" s="45" t="e">
        <f>VLOOKUP(EVID_PASTVY!$H137,KATEGORIE_ZVIRAT!$B$2:$M$31,9,FALSE)</f>
        <v>#N/A</v>
      </c>
      <c r="P137" s="54" t="e">
        <f>VLOOKUP(EVID_PASTVY!$H137,KATEGORIE_ZVIRAT!$B$2:$M$31,7,FALSE)*L137/1000*M137/24*(F137-E137+1)/J137</f>
        <v>#N/A</v>
      </c>
      <c r="Q137" s="52" t="e">
        <f>VLOOKUP(EVID_PASTVY!$H137,KATEGORIE_ZVIRAT!$B$2:$M$31,10,FALSE)*P137*10</f>
        <v>#N/A</v>
      </c>
      <c r="R137" s="52" t="e">
        <f>VLOOKUP(EVID_PASTVY!$H137,KATEGORIE_ZVIRAT!$B$2:$M$31,11,FALSE)*P137*10</f>
        <v>#N/A</v>
      </c>
      <c r="S137" s="52" t="e">
        <f>VLOOKUP(EVID_PASTVY!$H137,KATEGORIE_ZVIRAT!$B$2:$M$31,12,FALSE)*P137*10</f>
        <v>#N/A</v>
      </c>
    </row>
    <row r="138" spans="1:19" x14ac:dyDescent="0.2">
      <c r="A138" s="32"/>
      <c r="B138" s="37" t="e">
        <f>VLOOKUP($A138,EVID_OSEVU!$A$1:$M$4972,2,FALSE)</f>
        <v>#N/A</v>
      </c>
      <c r="C138" s="37" t="e">
        <f>VLOOKUP($A138,EVID_OSEVU!$A$1:$M$4972,3,FALSE)</f>
        <v>#N/A</v>
      </c>
      <c r="D138" s="45" t="e">
        <f>VLOOKUP($A138,EVID_OSEVU!$A$1:$M$4972,4,FALSE)</f>
        <v>#N/A</v>
      </c>
      <c r="E138" s="35"/>
      <c r="F138" s="53"/>
      <c r="G138" s="32"/>
      <c r="H138" s="45" t="e">
        <f>VLOOKUP(G138,Export7[#All],2,FALSE)</f>
        <v>#N/A</v>
      </c>
      <c r="I138" s="45" t="e">
        <f>VLOOKUP($A138,EVID_OSEVU!$A$1:$M$4972,10,FALSE)</f>
        <v>#N/A</v>
      </c>
      <c r="J138" s="58" t="e">
        <f>VLOOKUP($A138,EVID_OSEVU!$A$1:$M$4972,11,FALSE)</f>
        <v>#N/A</v>
      </c>
      <c r="K138" s="33"/>
      <c r="L138" s="45" t="e">
        <f>VLOOKUP(EVID_PASTVY!H138,KATEGORIE_ZVIRAT!$B$2:$M$31,6,FALSE)*K138</f>
        <v>#N/A</v>
      </c>
      <c r="M138" s="33">
        <v>24</v>
      </c>
      <c r="N138" s="45" t="e">
        <f>VLOOKUP(EVID_PASTVY!$H138,KATEGORIE_ZVIRAT!$B$2:$M$31,8,FALSE)</f>
        <v>#N/A</v>
      </c>
      <c r="O138" s="45" t="e">
        <f>VLOOKUP(EVID_PASTVY!$H138,KATEGORIE_ZVIRAT!$B$2:$M$31,9,FALSE)</f>
        <v>#N/A</v>
      </c>
      <c r="P138" s="54" t="e">
        <f>VLOOKUP(EVID_PASTVY!$H138,KATEGORIE_ZVIRAT!$B$2:$M$31,7,FALSE)*L138/1000*M138/24*(F138-E138+1)/J138</f>
        <v>#N/A</v>
      </c>
      <c r="Q138" s="52" t="e">
        <f>VLOOKUP(EVID_PASTVY!$H138,KATEGORIE_ZVIRAT!$B$2:$M$31,10,FALSE)*P138*10</f>
        <v>#N/A</v>
      </c>
      <c r="R138" s="52" t="e">
        <f>VLOOKUP(EVID_PASTVY!$H138,KATEGORIE_ZVIRAT!$B$2:$M$31,11,FALSE)*P138*10</f>
        <v>#N/A</v>
      </c>
      <c r="S138" s="52" t="e">
        <f>VLOOKUP(EVID_PASTVY!$H138,KATEGORIE_ZVIRAT!$B$2:$M$31,12,FALSE)*P138*10</f>
        <v>#N/A</v>
      </c>
    </row>
    <row r="139" spans="1:19" x14ac:dyDescent="0.2">
      <c r="A139" s="32"/>
      <c r="B139" s="37" t="e">
        <f>VLOOKUP($A139,EVID_OSEVU!$A$1:$M$4972,2,FALSE)</f>
        <v>#N/A</v>
      </c>
      <c r="C139" s="37" t="e">
        <f>VLOOKUP($A139,EVID_OSEVU!$A$1:$M$4972,3,FALSE)</f>
        <v>#N/A</v>
      </c>
      <c r="D139" s="45" t="e">
        <f>VLOOKUP($A139,EVID_OSEVU!$A$1:$M$4972,4,FALSE)</f>
        <v>#N/A</v>
      </c>
      <c r="E139" s="35"/>
      <c r="F139" s="53"/>
      <c r="G139" s="32"/>
      <c r="H139" s="45" t="e">
        <f>VLOOKUP(G139,Export7[#All],2,FALSE)</f>
        <v>#N/A</v>
      </c>
      <c r="I139" s="45" t="e">
        <f>VLOOKUP($A139,EVID_OSEVU!$A$1:$M$4972,10,FALSE)</f>
        <v>#N/A</v>
      </c>
      <c r="J139" s="58" t="e">
        <f>VLOOKUP($A139,EVID_OSEVU!$A$1:$M$4972,11,FALSE)</f>
        <v>#N/A</v>
      </c>
      <c r="K139" s="33"/>
      <c r="L139" s="45" t="e">
        <f>VLOOKUP(EVID_PASTVY!H139,KATEGORIE_ZVIRAT!$B$2:$M$31,6,FALSE)*K139</f>
        <v>#N/A</v>
      </c>
      <c r="M139" s="33">
        <v>24</v>
      </c>
      <c r="N139" s="45" t="e">
        <f>VLOOKUP(EVID_PASTVY!$H139,KATEGORIE_ZVIRAT!$B$2:$M$31,8,FALSE)</f>
        <v>#N/A</v>
      </c>
      <c r="O139" s="45" t="e">
        <f>VLOOKUP(EVID_PASTVY!$H139,KATEGORIE_ZVIRAT!$B$2:$M$31,9,FALSE)</f>
        <v>#N/A</v>
      </c>
      <c r="P139" s="54" t="e">
        <f>VLOOKUP(EVID_PASTVY!$H139,KATEGORIE_ZVIRAT!$B$2:$M$31,7,FALSE)*L139/1000*M139/24*(F139-E139+1)/J139</f>
        <v>#N/A</v>
      </c>
      <c r="Q139" s="52" t="e">
        <f>VLOOKUP(EVID_PASTVY!$H139,KATEGORIE_ZVIRAT!$B$2:$M$31,10,FALSE)*P139*10</f>
        <v>#N/A</v>
      </c>
      <c r="R139" s="52" t="e">
        <f>VLOOKUP(EVID_PASTVY!$H139,KATEGORIE_ZVIRAT!$B$2:$M$31,11,FALSE)*P139*10</f>
        <v>#N/A</v>
      </c>
      <c r="S139" s="52" t="e">
        <f>VLOOKUP(EVID_PASTVY!$H139,KATEGORIE_ZVIRAT!$B$2:$M$31,12,FALSE)*P139*10</f>
        <v>#N/A</v>
      </c>
    </row>
    <row r="140" spans="1:19" x14ac:dyDescent="0.2">
      <c r="A140" s="32"/>
      <c r="B140" s="37" t="e">
        <f>VLOOKUP($A140,EVID_OSEVU!$A$1:$M$4972,2,FALSE)</f>
        <v>#N/A</v>
      </c>
      <c r="C140" s="37" t="e">
        <f>VLOOKUP($A140,EVID_OSEVU!$A$1:$M$4972,3,FALSE)</f>
        <v>#N/A</v>
      </c>
      <c r="D140" s="45" t="e">
        <f>VLOOKUP($A140,EVID_OSEVU!$A$1:$M$4972,4,FALSE)</f>
        <v>#N/A</v>
      </c>
      <c r="E140" s="35"/>
      <c r="F140" s="53"/>
      <c r="G140" s="32"/>
      <c r="H140" s="45" t="e">
        <f>VLOOKUP(G140,Export7[#All],2,FALSE)</f>
        <v>#N/A</v>
      </c>
      <c r="I140" s="45" t="e">
        <f>VLOOKUP($A140,EVID_OSEVU!$A$1:$M$4972,10,FALSE)</f>
        <v>#N/A</v>
      </c>
      <c r="J140" s="58" t="e">
        <f>VLOOKUP($A140,EVID_OSEVU!$A$1:$M$4972,11,FALSE)</f>
        <v>#N/A</v>
      </c>
      <c r="K140" s="33"/>
      <c r="L140" s="45" t="e">
        <f>VLOOKUP(EVID_PASTVY!H140,KATEGORIE_ZVIRAT!$B$2:$M$31,6,FALSE)*K140</f>
        <v>#N/A</v>
      </c>
      <c r="M140" s="33">
        <v>24</v>
      </c>
      <c r="N140" s="45" t="e">
        <f>VLOOKUP(EVID_PASTVY!$H140,KATEGORIE_ZVIRAT!$B$2:$M$31,8,FALSE)</f>
        <v>#N/A</v>
      </c>
      <c r="O140" s="45" t="e">
        <f>VLOOKUP(EVID_PASTVY!$H140,KATEGORIE_ZVIRAT!$B$2:$M$31,9,FALSE)</f>
        <v>#N/A</v>
      </c>
      <c r="P140" s="54" t="e">
        <f>VLOOKUP(EVID_PASTVY!$H140,KATEGORIE_ZVIRAT!$B$2:$M$31,7,FALSE)*L140/1000*M140/24*(F140-E140+1)/J140</f>
        <v>#N/A</v>
      </c>
      <c r="Q140" s="52" t="e">
        <f>VLOOKUP(EVID_PASTVY!$H140,KATEGORIE_ZVIRAT!$B$2:$M$31,10,FALSE)*P140*10</f>
        <v>#N/A</v>
      </c>
      <c r="R140" s="52" t="e">
        <f>VLOOKUP(EVID_PASTVY!$H140,KATEGORIE_ZVIRAT!$B$2:$M$31,11,FALSE)*P140*10</f>
        <v>#N/A</v>
      </c>
      <c r="S140" s="52" t="e">
        <f>VLOOKUP(EVID_PASTVY!$H140,KATEGORIE_ZVIRAT!$B$2:$M$31,12,FALSE)*P140*10</f>
        <v>#N/A</v>
      </c>
    </row>
    <row r="141" spans="1:19" x14ac:dyDescent="0.2">
      <c r="A141" s="32"/>
      <c r="B141" s="37" t="e">
        <f>VLOOKUP($A141,EVID_OSEVU!$A$1:$M$4972,2,FALSE)</f>
        <v>#N/A</v>
      </c>
      <c r="C141" s="37" t="e">
        <f>VLOOKUP($A141,EVID_OSEVU!$A$1:$M$4972,3,FALSE)</f>
        <v>#N/A</v>
      </c>
      <c r="D141" s="45" t="e">
        <f>VLOOKUP($A141,EVID_OSEVU!$A$1:$M$4972,4,FALSE)</f>
        <v>#N/A</v>
      </c>
      <c r="E141" s="35"/>
      <c r="F141" s="53"/>
      <c r="G141" s="32"/>
      <c r="H141" s="45" t="e">
        <f>VLOOKUP(G141,Export7[#All],2,FALSE)</f>
        <v>#N/A</v>
      </c>
      <c r="I141" s="45" t="e">
        <f>VLOOKUP($A141,EVID_OSEVU!$A$1:$M$4972,10,FALSE)</f>
        <v>#N/A</v>
      </c>
      <c r="J141" s="58" t="e">
        <f>VLOOKUP($A141,EVID_OSEVU!$A$1:$M$4972,11,FALSE)</f>
        <v>#N/A</v>
      </c>
      <c r="K141" s="33"/>
      <c r="L141" s="45" t="e">
        <f>VLOOKUP(EVID_PASTVY!H141,KATEGORIE_ZVIRAT!$B$2:$M$31,6,FALSE)*K141</f>
        <v>#N/A</v>
      </c>
      <c r="M141" s="33">
        <v>24</v>
      </c>
      <c r="N141" s="45" t="e">
        <f>VLOOKUP(EVID_PASTVY!$H141,KATEGORIE_ZVIRAT!$B$2:$M$31,8,FALSE)</f>
        <v>#N/A</v>
      </c>
      <c r="O141" s="45" t="e">
        <f>VLOOKUP(EVID_PASTVY!$H141,KATEGORIE_ZVIRAT!$B$2:$M$31,9,FALSE)</f>
        <v>#N/A</v>
      </c>
      <c r="P141" s="54" t="e">
        <f>VLOOKUP(EVID_PASTVY!$H141,KATEGORIE_ZVIRAT!$B$2:$M$31,7,FALSE)*L141/1000*M141/24*(F141-E141+1)/J141</f>
        <v>#N/A</v>
      </c>
      <c r="Q141" s="52" t="e">
        <f>VLOOKUP(EVID_PASTVY!$H141,KATEGORIE_ZVIRAT!$B$2:$M$31,10,FALSE)*P141*10</f>
        <v>#N/A</v>
      </c>
      <c r="R141" s="52" t="e">
        <f>VLOOKUP(EVID_PASTVY!$H141,KATEGORIE_ZVIRAT!$B$2:$M$31,11,FALSE)*P141*10</f>
        <v>#N/A</v>
      </c>
      <c r="S141" s="52" t="e">
        <f>VLOOKUP(EVID_PASTVY!$H141,KATEGORIE_ZVIRAT!$B$2:$M$31,12,FALSE)*P141*10</f>
        <v>#N/A</v>
      </c>
    </row>
    <row r="142" spans="1:19" x14ac:dyDescent="0.2">
      <c r="A142" s="32"/>
      <c r="B142" s="37" t="e">
        <f>VLOOKUP($A142,EVID_OSEVU!$A$1:$M$4972,2,FALSE)</f>
        <v>#N/A</v>
      </c>
      <c r="C142" s="37" t="e">
        <f>VLOOKUP($A142,EVID_OSEVU!$A$1:$M$4972,3,FALSE)</f>
        <v>#N/A</v>
      </c>
      <c r="D142" s="45" t="e">
        <f>VLOOKUP($A142,EVID_OSEVU!$A$1:$M$4972,4,FALSE)</f>
        <v>#N/A</v>
      </c>
      <c r="E142" s="35"/>
      <c r="F142" s="53"/>
      <c r="G142" s="32"/>
      <c r="H142" s="45" t="e">
        <f>VLOOKUP(G142,Export7[#All],2,FALSE)</f>
        <v>#N/A</v>
      </c>
      <c r="I142" s="45" t="e">
        <f>VLOOKUP($A142,EVID_OSEVU!$A$1:$M$4972,10,FALSE)</f>
        <v>#N/A</v>
      </c>
      <c r="J142" s="58" t="e">
        <f>VLOOKUP($A142,EVID_OSEVU!$A$1:$M$4972,11,FALSE)</f>
        <v>#N/A</v>
      </c>
      <c r="K142" s="33"/>
      <c r="L142" s="45" t="e">
        <f>VLOOKUP(EVID_PASTVY!H142,KATEGORIE_ZVIRAT!$B$2:$M$31,6,FALSE)*K142</f>
        <v>#N/A</v>
      </c>
      <c r="M142" s="33">
        <v>24</v>
      </c>
      <c r="N142" s="45" t="e">
        <f>VLOOKUP(EVID_PASTVY!$H142,KATEGORIE_ZVIRAT!$B$2:$M$31,8,FALSE)</f>
        <v>#N/A</v>
      </c>
      <c r="O142" s="45" t="e">
        <f>VLOOKUP(EVID_PASTVY!$H142,KATEGORIE_ZVIRAT!$B$2:$M$31,9,FALSE)</f>
        <v>#N/A</v>
      </c>
      <c r="P142" s="54" t="e">
        <f>VLOOKUP(EVID_PASTVY!$H142,KATEGORIE_ZVIRAT!$B$2:$M$31,7,FALSE)*L142/1000*M142/24*(F142-E142+1)/J142</f>
        <v>#N/A</v>
      </c>
      <c r="Q142" s="52" t="e">
        <f>VLOOKUP(EVID_PASTVY!$H142,KATEGORIE_ZVIRAT!$B$2:$M$31,10,FALSE)*P142*10</f>
        <v>#N/A</v>
      </c>
      <c r="R142" s="52" t="e">
        <f>VLOOKUP(EVID_PASTVY!$H142,KATEGORIE_ZVIRAT!$B$2:$M$31,11,FALSE)*P142*10</f>
        <v>#N/A</v>
      </c>
      <c r="S142" s="52" t="e">
        <f>VLOOKUP(EVID_PASTVY!$H142,KATEGORIE_ZVIRAT!$B$2:$M$31,12,FALSE)*P142*10</f>
        <v>#N/A</v>
      </c>
    </row>
    <row r="143" spans="1:19" x14ac:dyDescent="0.2">
      <c r="A143" s="32"/>
      <c r="B143" s="37" t="e">
        <f>VLOOKUP($A143,EVID_OSEVU!$A$1:$M$4972,2,FALSE)</f>
        <v>#N/A</v>
      </c>
      <c r="C143" s="37" t="e">
        <f>VLOOKUP($A143,EVID_OSEVU!$A$1:$M$4972,3,FALSE)</f>
        <v>#N/A</v>
      </c>
      <c r="D143" s="45" t="e">
        <f>VLOOKUP($A143,EVID_OSEVU!$A$1:$M$4972,4,FALSE)</f>
        <v>#N/A</v>
      </c>
      <c r="E143" s="35"/>
      <c r="F143" s="53"/>
      <c r="G143" s="32"/>
      <c r="H143" s="45" t="e">
        <f>VLOOKUP(G143,Export7[#All],2,FALSE)</f>
        <v>#N/A</v>
      </c>
      <c r="I143" s="45" t="e">
        <f>VLOOKUP($A143,EVID_OSEVU!$A$1:$M$4972,10,FALSE)</f>
        <v>#N/A</v>
      </c>
      <c r="J143" s="58" t="e">
        <f>VLOOKUP($A143,EVID_OSEVU!$A$1:$M$4972,11,FALSE)</f>
        <v>#N/A</v>
      </c>
      <c r="K143" s="33"/>
      <c r="L143" s="45" t="e">
        <f>VLOOKUP(EVID_PASTVY!H143,KATEGORIE_ZVIRAT!$B$2:$M$31,6,FALSE)*K143</f>
        <v>#N/A</v>
      </c>
      <c r="M143" s="33">
        <v>24</v>
      </c>
      <c r="N143" s="45" t="e">
        <f>VLOOKUP(EVID_PASTVY!$H143,KATEGORIE_ZVIRAT!$B$2:$M$31,8,FALSE)</f>
        <v>#N/A</v>
      </c>
      <c r="O143" s="45" t="e">
        <f>VLOOKUP(EVID_PASTVY!$H143,KATEGORIE_ZVIRAT!$B$2:$M$31,9,FALSE)</f>
        <v>#N/A</v>
      </c>
      <c r="P143" s="54" t="e">
        <f>VLOOKUP(EVID_PASTVY!$H143,KATEGORIE_ZVIRAT!$B$2:$M$31,7,FALSE)*L143/1000*M143/24*(F143-E143+1)/J143</f>
        <v>#N/A</v>
      </c>
      <c r="Q143" s="52" t="e">
        <f>VLOOKUP(EVID_PASTVY!$H143,KATEGORIE_ZVIRAT!$B$2:$M$31,10,FALSE)*P143*10</f>
        <v>#N/A</v>
      </c>
      <c r="R143" s="52" t="e">
        <f>VLOOKUP(EVID_PASTVY!$H143,KATEGORIE_ZVIRAT!$B$2:$M$31,11,FALSE)*P143*10</f>
        <v>#N/A</v>
      </c>
      <c r="S143" s="52" t="e">
        <f>VLOOKUP(EVID_PASTVY!$H143,KATEGORIE_ZVIRAT!$B$2:$M$31,12,FALSE)*P143*10</f>
        <v>#N/A</v>
      </c>
    </row>
    <row r="144" spans="1:19" x14ac:dyDescent="0.2">
      <c r="A144" s="32"/>
      <c r="B144" s="37" t="e">
        <f>VLOOKUP($A144,EVID_OSEVU!$A$1:$M$4972,2,FALSE)</f>
        <v>#N/A</v>
      </c>
      <c r="C144" s="37" t="e">
        <f>VLOOKUP($A144,EVID_OSEVU!$A$1:$M$4972,3,FALSE)</f>
        <v>#N/A</v>
      </c>
      <c r="D144" s="45" t="e">
        <f>VLOOKUP($A144,EVID_OSEVU!$A$1:$M$4972,4,FALSE)</f>
        <v>#N/A</v>
      </c>
      <c r="E144" s="35"/>
      <c r="F144" s="53"/>
      <c r="G144" s="32"/>
      <c r="H144" s="45" t="e">
        <f>VLOOKUP(G144,Export7[#All],2,FALSE)</f>
        <v>#N/A</v>
      </c>
      <c r="I144" s="45" t="e">
        <f>VLOOKUP($A144,EVID_OSEVU!$A$1:$M$4972,10,FALSE)</f>
        <v>#N/A</v>
      </c>
      <c r="J144" s="58" t="e">
        <f>VLOOKUP($A144,EVID_OSEVU!$A$1:$M$4972,11,FALSE)</f>
        <v>#N/A</v>
      </c>
      <c r="K144" s="33"/>
      <c r="L144" s="45" t="e">
        <f>VLOOKUP(EVID_PASTVY!H144,KATEGORIE_ZVIRAT!$B$2:$M$31,6,FALSE)*K144</f>
        <v>#N/A</v>
      </c>
      <c r="M144" s="33">
        <v>24</v>
      </c>
      <c r="N144" s="45" t="e">
        <f>VLOOKUP(EVID_PASTVY!$H144,KATEGORIE_ZVIRAT!$B$2:$M$31,8,FALSE)</f>
        <v>#N/A</v>
      </c>
      <c r="O144" s="45" t="e">
        <f>VLOOKUP(EVID_PASTVY!$H144,KATEGORIE_ZVIRAT!$B$2:$M$31,9,FALSE)</f>
        <v>#N/A</v>
      </c>
      <c r="P144" s="54" t="e">
        <f>VLOOKUP(EVID_PASTVY!$H144,KATEGORIE_ZVIRAT!$B$2:$M$31,7,FALSE)*L144/1000*M144/24*(F144-E144+1)/J144</f>
        <v>#N/A</v>
      </c>
      <c r="Q144" s="52" t="e">
        <f>VLOOKUP(EVID_PASTVY!$H144,KATEGORIE_ZVIRAT!$B$2:$M$31,10,FALSE)*P144*10</f>
        <v>#N/A</v>
      </c>
      <c r="R144" s="52" t="e">
        <f>VLOOKUP(EVID_PASTVY!$H144,KATEGORIE_ZVIRAT!$B$2:$M$31,11,FALSE)*P144*10</f>
        <v>#N/A</v>
      </c>
      <c r="S144" s="52" t="e">
        <f>VLOOKUP(EVID_PASTVY!$H144,KATEGORIE_ZVIRAT!$B$2:$M$31,12,FALSE)*P144*10</f>
        <v>#N/A</v>
      </c>
    </row>
    <row r="145" spans="1:19" x14ac:dyDescent="0.2">
      <c r="A145" s="32"/>
      <c r="B145" s="37" t="e">
        <f>VLOOKUP($A145,EVID_OSEVU!$A$1:$M$4972,2,FALSE)</f>
        <v>#N/A</v>
      </c>
      <c r="C145" s="37" t="e">
        <f>VLOOKUP($A145,EVID_OSEVU!$A$1:$M$4972,3,FALSE)</f>
        <v>#N/A</v>
      </c>
      <c r="D145" s="45" t="e">
        <f>VLOOKUP($A145,EVID_OSEVU!$A$1:$M$4972,4,FALSE)</f>
        <v>#N/A</v>
      </c>
      <c r="E145" s="35"/>
      <c r="F145" s="53"/>
      <c r="G145" s="32"/>
      <c r="H145" s="45" t="e">
        <f>VLOOKUP(G145,Export7[#All],2,FALSE)</f>
        <v>#N/A</v>
      </c>
      <c r="I145" s="45" t="e">
        <f>VLOOKUP($A145,EVID_OSEVU!$A$1:$M$4972,10,FALSE)</f>
        <v>#N/A</v>
      </c>
      <c r="J145" s="58" t="e">
        <f>VLOOKUP($A145,EVID_OSEVU!$A$1:$M$4972,11,FALSE)</f>
        <v>#N/A</v>
      </c>
      <c r="K145" s="33"/>
      <c r="L145" s="45" t="e">
        <f>VLOOKUP(EVID_PASTVY!H145,KATEGORIE_ZVIRAT!$B$2:$M$31,6,FALSE)*K145</f>
        <v>#N/A</v>
      </c>
      <c r="M145" s="33">
        <v>24</v>
      </c>
      <c r="N145" s="45" t="e">
        <f>VLOOKUP(EVID_PASTVY!$H145,KATEGORIE_ZVIRAT!$B$2:$M$31,8,FALSE)</f>
        <v>#N/A</v>
      </c>
      <c r="O145" s="45" t="e">
        <f>VLOOKUP(EVID_PASTVY!$H145,KATEGORIE_ZVIRAT!$B$2:$M$31,9,FALSE)</f>
        <v>#N/A</v>
      </c>
      <c r="P145" s="54" t="e">
        <f>VLOOKUP(EVID_PASTVY!$H145,KATEGORIE_ZVIRAT!$B$2:$M$31,7,FALSE)*L145/1000*M145/24*(F145-E145+1)/J145</f>
        <v>#N/A</v>
      </c>
      <c r="Q145" s="52" t="e">
        <f>VLOOKUP(EVID_PASTVY!$H145,KATEGORIE_ZVIRAT!$B$2:$M$31,10,FALSE)*P145*10</f>
        <v>#N/A</v>
      </c>
      <c r="R145" s="52" t="e">
        <f>VLOOKUP(EVID_PASTVY!$H145,KATEGORIE_ZVIRAT!$B$2:$M$31,11,FALSE)*P145*10</f>
        <v>#N/A</v>
      </c>
      <c r="S145" s="52" t="e">
        <f>VLOOKUP(EVID_PASTVY!$H145,KATEGORIE_ZVIRAT!$B$2:$M$31,12,FALSE)*P145*10</f>
        <v>#N/A</v>
      </c>
    </row>
    <row r="146" spans="1:19" x14ac:dyDescent="0.2">
      <c r="A146" s="32"/>
      <c r="B146" s="37" t="e">
        <f>VLOOKUP($A146,EVID_OSEVU!$A$1:$M$4972,2,FALSE)</f>
        <v>#N/A</v>
      </c>
      <c r="C146" s="37" t="e">
        <f>VLOOKUP($A146,EVID_OSEVU!$A$1:$M$4972,3,FALSE)</f>
        <v>#N/A</v>
      </c>
      <c r="D146" s="45" t="e">
        <f>VLOOKUP($A146,EVID_OSEVU!$A$1:$M$4972,4,FALSE)</f>
        <v>#N/A</v>
      </c>
      <c r="E146" s="35"/>
      <c r="F146" s="53"/>
      <c r="G146" s="32"/>
      <c r="H146" s="45" t="e">
        <f>VLOOKUP(G146,Export7[#All],2,FALSE)</f>
        <v>#N/A</v>
      </c>
      <c r="I146" s="45" t="e">
        <f>VLOOKUP($A146,EVID_OSEVU!$A$1:$M$4972,10,FALSE)</f>
        <v>#N/A</v>
      </c>
      <c r="J146" s="58" t="e">
        <f>VLOOKUP($A146,EVID_OSEVU!$A$1:$M$4972,11,FALSE)</f>
        <v>#N/A</v>
      </c>
      <c r="K146" s="33"/>
      <c r="L146" s="45" t="e">
        <f>VLOOKUP(EVID_PASTVY!H146,KATEGORIE_ZVIRAT!$B$2:$M$31,6,FALSE)*K146</f>
        <v>#N/A</v>
      </c>
      <c r="M146" s="33">
        <v>24</v>
      </c>
      <c r="N146" s="45" t="e">
        <f>VLOOKUP(EVID_PASTVY!$H146,KATEGORIE_ZVIRAT!$B$2:$M$31,8,FALSE)</f>
        <v>#N/A</v>
      </c>
      <c r="O146" s="45" t="e">
        <f>VLOOKUP(EVID_PASTVY!$H146,KATEGORIE_ZVIRAT!$B$2:$M$31,9,FALSE)</f>
        <v>#N/A</v>
      </c>
      <c r="P146" s="54" t="e">
        <f>VLOOKUP(EVID_PASTVY!$H146,KATEGORIE_ZVIRAT!$B$2:$M$31,7,FALSE)*L146/1000*M146/24*(F146-E146+1)/J146</f>
        <v>#N/A</v>
      </c>
      <c r="Q146" s="52" t="e">
        <f>VLOOKUP(EVID_PASTVY!$H146,KATEGORIE_ZVIRAT!$B$2:$M$31,10,FALSE)*P146*10</f>
        <v>#N/A</v>
      </c>
      <c r="R146" s="52" t="e">
        <f>VLOOKUP(EVID_PASTVY!$H146,KATEGORIE_ZVIRAT!$B$2:$M$31,11,FALSE)*P146*10</f>
        <v>#N/A</v>
      </c>
      <c r="S146" s="52" t="e">
        <f>VLOOKUP(EVID_PASTVY!$H146,KATEGORIE_ZVIRAT!$B$2:$M$31,12,FALSE)*P146*10</f>
        <v>#N/A</v>
      </c>
    </row>
    <row r="147" spans="1:19" x14ac:dyDescent="0.2">
      <c r="A147" s="32"/>
      <c r="B147" s="37" t="e">
        <f>VLOOKUP($A147,EVID_OSEVU!$A$1:$M$4972,2,FALSE)</f>
        <v>#N/A</v>
      </c>
      <c r="C147" s="37" t="e">
        <f>VLOOKUP($A147,EVID_OSEVU!$A$1:$M$4972,3,FALSE)</f>
        <v>#N/A</v>
      </c>
      <c r="D147" s="45" t="e">
        <f>VLOOKUP($A147,EVID_OSEVU!$A$1:$M$4972,4,FALSE)</f>
        <v>#N/A</v>
      </c>
      <c r="E147" s="35"/>
      <c r="F147" s="53"/>
      <c r="G147" s="32"/>
      <c r="H147" s="45" t="e">
        <f>VLOOKUP(G147,Export7[#All],2,FALSE)</f>
        <v>#N/A</v>
      </c>
      <c r="I147" s="45" t="e">
        <f>VLOOKUP($A147,EVID_OSEVU!$A$1:$M$4972,10,FALSE)</f>
        <v>#N/A</v>
      </c>
      <c r="J147" s="58" t="e">
        <f>VLOOKUP($A147,EVID_OSEVU!$A$1:$M$4972,11,FALSE)</f>
        <v>#N/A</v>
      </c>
      <c r="K147" s="33"/>
      <c r="L147" s="45" t="e">
        <f>VLOOKUP(EVID_PASTVY!H147,KATEGORIE_ZVIRAT!$B$2:$M$31,6,FALSE)*K147</f>
        <v>#N/A</v>
      </c>
      <c r="M147" s="33">
        <v>24</v>
      </c>
      <c r="N147" s="45" t="e">
        <f>VLOOKUP(EVID_PASTVY!$H147,KATEGORIE_ZVIRAT!$B$2:$M$31,8,FALSE)</f>
        <v>#N/A</v>
      </c>
      <c r="O147" s="45" t="e">
        <f>VLOOKUP(EVID_PASTVY!$H147,KATEGORIE_ZVIRAT!$B$2:$M$31,9,FALSE)</f>
        <v>#N/A</v>
      </c>
      <c r="P147" s="54" t="e">
        <f>VLOOKUP(EVID_PASTVY!$H147,KATEGORIE_ZVIRAT!$B$2:$M$31,7,FALSE)*L147/1000*M147/24*(F147-E147+1)/J147</f>
        <v>#N/A</v>
      </c>
      <c r="Q147" s="52" t="e">
        <f>VLOOKUP(EVID_PASTVY!$H147,KATEGORIE_ZVIRAT!$B$2:$M$31,10,FALSE)*P147*10</f>
        <v>#N/A</v>
      </c>
      <c r="R147" s="52" t="e">
        <f>VLOOKUP(EVID_PASTVY!$H147,KATEGORIE_ZVIRAT!$B$2:$M$31,11,FALSE)*P147*10</f>
        <v>#N/A</v>
      </c>
      <c r="S147" s="52" t="e">
        <f>VLOOKUP(EVID_PASTVY!$H147,KATEGORIE_ZVIRAT!$B$2:$M$31,12,FALSE)*P147*10</f>
        <v>#N/A</v>
      </c>
    </row>
    <row r="148" spans="1:19" x14ac:dyDescent="0.2">
      <c r="A148" s="32"/>
      <c r="B148" s="37" t="e">
        <f>VLOOKUP($A148,EVID_OSEVU!$A$1:$M$4972,2,FALSE)</f>
        <v>#N/A</v>
      </c>
      <c r="C148" s="37" t="e">
        <f>VLOOKUP($A148,EVID_OSEVU!$A$1:$M$4972,3,FALSE)</f>
        <v>#N/A</v>
      </c>
      <c r="D148" s="45" t="e">
        <f>VLOOKUP($A148,EVID_OSEVU!$A$1:$M$4972,4,FALSE)</f>
        <v>#N/A</v>
      </c>
      <c r="E148" s="35"/>
      <c r="F148" s="53"/>
      <c r="G148" s="32"/>
      <c r="H148" s="45" t="e">
        <f>VLOOKUP(G148,Export7[#All],2,FALSE)</f>
        <v>#N/A</v>
      </c>
      <c r="I148" s="45" t="e">
        <f>VLOOKUP($A148,EVID_OSEVU!$A$1:$M$4972,10,FALSE)</f>
        <v>#N/A</v>
      </c>
      <c r="J148" s="58" t="e">
        <f>VLOOKUP($A148,EVID_OSEVU!$A$1:$M$4972,11,FALSE)</f>
        <v>#N/A</v>
      </c>
      <c r="K148" s="33"/>
      <c r="L148" s="45" t="e">
        <f>VLOOKUP(EVID_PASTVY!H148,KATEGORIE_ZVIRAT!$B$2:$M$31,6,FALSE)*K148</f>
        <v>#N/A</v>
      </c>
      <c r="M148" s="33">
        <v>24</v>
      </c>
      <c r="N148" s="45" t="e">
        <f>VLOOKUP(EVID_PASTVY!$H148,KATEGORIE_ZVIRAT!$B$2:$M$31,8,FALSE)</f>
        <v>#N/A</v>
      </c>
      <c r="O148" s="45" t="e">
        <f>VLOOKUP(EVID_PASTVY!$H148,KATEGORIE_ZVIRAT!$B$2:$M$31,9,FALSE)</f>
        <v>#N/A</v>
      </c>
      <c r="P148" s="54" t="e">
        <f>VLOOKUP(EVID_PASTVY!$H148,KATEGORIE_ZVIRAT!$B$2:$M$31,7,FALSE)*L148/1000*M148/24*(F148-E148+1)/J148</f>
        <v>#N/A</v>
      </c>
      <c r="Q148" s="52" t="e">
        <f>VLOOKUP(EVID_PASTVY!$H148,KATEGORIE_ZVIRAT!$B$2:$M$31,10,FALSE)*P148*10</f>
        <v>#N/A</v>
      </c>
      <c r="R148" s="52" t="e">
        <f>VLOOKUP(EVID_PASTVY!$H148,KATEGORIE_ZVIRAT!$B$2:$M$31,11,FALSE)*P148*10</f>
        <v>#N/A</v>
      </c>
      <c r="S148" s="52" t="e">
        <f>VLOOKUP(EVID_PASTVY!$H148,KATEGORIE_ZVIRAT!$B$2:$M$31,12,FALSE)*P148*10</f>
        <v>#N/A</v>
      </c>
    </row>
    <row r="149" spans="1:19" x14ac:dyDescent="0.2">
      <c r="A149" s="32"/>
      <c r="B149" s="37" t="e">
        <f>VLOOKUP($A149,EVID_OSEVU!$A$1:$M$4972,2,FALSE)</f>
        <v>#N/A</v>
      </c>
      <c r="C149" s="37" t="e">
        <f>VLOOKUP($A149,EVID_OSEVU!$A$1:$M$4972,3,FALSE)</f>
        <v>#N/A</v>
      </c>
      <c r="D149" s="45" t="e">
        <f>VLOOKUP($A149,EVID_OSEVU!$A$1:$M$4972,4,FALSE)</f>
        <v>#N/A</v>
      </c>
      <c r="E149" s="35"/>
      <c r="F149" s="53"/>
      <c r="G149" s="32"/>
      <c r="H149" s="45" t="e">
        <f>VLOOKUP(G149,Export7[#All],2,FALSE)</f>
        <v>#N/A</v>
      </c>
      <c r="I149" s="45" t="e">
        <f>VLOOKUP($A149,EVID_OSEVU!$A$1:$M$4972,10,FALSE)</f>
        <v>#N/A</v>
      </c>
      <c r="J149" s="58" t="e">
        <f>VLOOKUP($A149,EVID_OSEVU!$A$1:$M$4972,11,FALSE)</f>
        <v>#N/A</v>
      </c>
      <c r="K149" s="33"/>
      <c r="L149" s="45" t="e">
        <f>VLOOKUP(EVID_PASTVY!H149,KATEGORIE_ZVIRAT!$B$2:$M$31,6,FALSE)*K149</f>
        <v>#N/A</v>
      </c>
      <c r="M149" s="33">
        <v>24</v>
      </c>
      <c r="N149" s="45" t="e">
        <f>VLOOKUP(EVID_PASTVY!$H149,KATEGORIE_ZVIRAT!$B$2:$M$31,8,FALSE)</f>
        <v>#N/A</v>
      </c>
      <c r="O149" s="45" t="e">
        <f>VLOOKUP(EVID_PASTVY!$H149,KATEGORIE_ZVIRAT!$B$2:$M$31,9,FALSE)</f>
        <v>#N/A</v>
      </c>
      <c r="P149" s="54" t="e">
        <f>VLOOKUP(EVID_PASTVY!$H149,KATEGORIE_ZVIRAT!$B$2:$M$31,7,FALSE)*L149/1000*M149/24*(F149-E149+1)/J149</f>
        <v>#N/A</v>
      </c>
      <c r="Q149" s="52" t="e">
        <f>VLOOKUP(EVID_PASTVY!$H149,KATEGORIE_ZVIRAT!$B$2:$M$31,10,FALSE)*P149*10</f>
        <v>#N/A</v>
      </c>
      <c r="R149" s="52" t="e">
        <f>VLOOKUP(EVID_PASTVY!$H149,KATEGORIE_ZVIRAT!$B$2:$M$31,11,FALSE)*P149*10</f>
        <v>#N/A</v>
      </c>
      <c r="S149" s="52" t="e">
        <f>VLOOKUP(EVID_PASTVY!$H149,KATEGORIE_ZVIRAT!$B$2:$M$31,12,FALSE)*P149*10</f>
        <v>#N/A</v>
      </c>
    </row>
    <row r="150" spans="1:19" x14ac:dyDescent="0.2">
      <c r="A150" s="32"/>
      <c r="B150" s="37" t="e">
        <f>VLOOKUP($A150,EVID_OSEVU!$A$1:$M$4972,2,FALSE)</f>
        <v>#N/A</v>
      </c>
      <c r="C150" s="37" t="e">
        <f>VLOOKUP($A150,EVID_OSEVU!$A$1:$M$4972,3,FALSE)</f>
        <v>#N/A</v>
      </c>
      <c r="D150" s="45" t="e">
        <f>VLOOKUP($A150,EVID_OSEVU!$A$1:$M$4972,4,FALSE)</f>
        <v>#N/A</v>
      </c>
      <c r="E150" s="35"/>
      <c r="F150" s="53"/>
      <c r="G150" s="32"/>
      <c r="H150" s="45" t="e">
        <f>VLOOKUP(G150,Export7[#All],2,FALSE)</f>
        <v>#N/A</v>
      </c>
      <c r="I150" s="45" t="e">
        <f>VLOOKUP($A150,EVID_OSEVU!$A$1:$M$4972,10,FALSE)</f>
        <v>#N/A</v>
      </c>
      <c r="J150" s="58" t="e">
        <f>VLOOKUP($A150,EVID_OSEVU!$A$1:$M$4972,11,FALSE)</f>
        <v>#N/A</v>
      </c>
      <c r="K150" s="33"/>
      <c r="L150" s="45" t="e">
        <f>VLOOKUP(EVID_PASTVY!H150,KATEGORIE_ZVIRAT!$B$2:$M$31,6,FALSE)*K150</f>
        <v>#N/A</v>
      </c>
      <c r="M150" s="33">
        <v>24</v>
      </c>
      <c r="N150" s="45" t="e">
        <f>VLOOKUP(EVID_PASTVY!$H150,KATEGORIE_ZVIRAT!$B$2:$M$31,8,FALSE)</f>
        <v>#N/A</v>
      </c>
      <c r="O150" s="45" t="e">
        <f>VLOOKUP(EVID_PASTVY!$H150,KATEGORIE_ZVIRAT!$B$2:$M$31,9,FALSE)</f>
        <v>#N/A</v>
      </c>
      <c r="P150" s="54" t="e">
        <f>VLOOKUP(EVID_PASTVY!$H150,KATEGORIE_ZVIRAT!$B$2:$M$31,7,FALSE)*L150/1000*M150/24*(F150-E150+1)/J150</f>
        <v>#N/A</v>
      </c>
      <c r="Q150" s="52" t="e">
        <f>VLOOKUP(EVID_PASTVY!$H150,KATEGORIE_ZVIRAT!$B$2:$M$31,10,FALSE)*P150*10</f>
        <v>#N/A</v>
      </c>
      <c r="R150" s="52" t="e">
        <f>VLOOKUP(EVID_PASTVY!$H150,KATEGORIE_ZVIRAT!$B$2:$M$31,11,FALSE)*P150*10</f>
        <v>#N/A</v>
      </c>
      <c r="S150" s="52" t="e">
        <f>VLOOKUP(EVID_PASTVY!$H150,KATEGORIE_ZVIRAT!$B$2:$M$31,12,FALSE)*P150*10</f>
        <v>#N/A</v>
      </c>
    </row>
    <row r="151" spans="1:19" x14ac:dyDescent="0.2">
      <c r="A151" s="32"/>
      <c r="B151" s="37" t="e">
        <f>VLOOKUP($A151,EVID_OSEVU!$A$1:$M$4972,2,FALSE)</f>
        <v>#N/A</v>
      </c>
      <c r="C151" s="37" t="e">
        <f>VLOOKUP($A151,EVID_OSEVU!$A$1:$M$4972,3,FALSE)</f>
        <v>#N/A</v>
      </c>
      <c r="D151" s="45" t="e">
        <f>VLOOKUP($A151,EVID_OSEVU!$A$1:$M$4972,4,FALSE)</f>
        <v>#N/A</v>
      </c>
      <c r="E151" s="35"/>
      <c r="F151" s="53"/>
      <c r="G151" s="32"/>
      <c r="H151" s="45" t="e">
        <f>VLOOKUP(G151,Export7[#All],2,FALSE)</f>
        <v>#N/A</v>
      </c>
      <c r="I151" s="45" t="e">
        <f>VLOOKUP($A151,EVID_OSEVU!$A$1:$M$4972,10,FALSE)</f>
        <v>#N/A</v>
      </c>
      <c r="J151" s="58" t="e">
        <f>VLOOKUP($A151,EVID_OSEVU!$A$1:$M$4972,11,FALSE)</f>
        <v>#N/A</v>
      </c>
      <c r="K151" s="33"/>
      <c r="L151" s="45" t="e">
        <f>VLOOKUP(EVID_PASTVY!H151,KATEGORIE_ZVIRAT!$B$2:$M$31,6,FALSE)*K151</f>
        <v>#N/A</v>
      </c>
      <c r="M151" s="33">
        <v>24</v>
      </c>
      <c r="N151" s="45" t="e">
        <f>VLOOKUP(EVID_PASTVY!$H151,KATEGORIE_ZVIRAT!$B$2:$M$31,8,FALSE)</f>
        <v>#N/A</v>
      </c>
      <c r="O151" s="45" t="e">
        <f>VLOOKUP(EVID_PASTVY!$H151,KATEGORIE_ZVIRAT!$B$2:$M$31,9,FALSE)</f>
        <v>#N/A</v>
      </c>
      <c r="P151" s="54" t="e">
        <f>VLOOKUP(EVID_PASTVY!$H151,KATEGORIE_ZVIRAT!$B$2:$M$31,7,FALSE)*L151/1000*M151/24*(F151-E151+1)/J151</f>
        <v>#N/A</v>
      </c>
      <c r="Q151" s="52" t="e">
        <f>VLOOKUP(EVID_PASTVY!$H151,KATEGORIE_ZVIRAT!$B$2:$M$31,10,FALSE)*P151*10</f>
        <v>#N/A</v>
      </c>
      <c r="R151" s="52" t="e">
        <f>VLOOKUP(EVID_PASTVY!$H151,KATEGORIE_ZVIRAT!$B$2:$M$31,11,FALSE)*P151*10</f>
        <v>#N/A</v>
      </c>
      <c r="S151" s="52" t="e">
        <f>VLOOKUP(EVID_PASTVY!$H151,KATEGORIE_ZVIRAT!$B$2:$M$31,12,FALSE)*P151*10</f>
        <v>#N/A</v>
      </c>
    </row>
    <row r="152" spans="1:19" x14ac:dyDescent="0.2">
      <c r="A152" s="32"/>
      <c r="B152" s="37" t="e">
        <f>VLOOKUP($A152,EVID_OSEVU!$A$1:$M$4972,2,FALSE)</f>
        <v>#N/A</v>
      </c>
      <c r="C152" s="37" t="e">
        <f>VLOOKUP($A152,EVID_OSEVU!$A$1:$M$4972,3,FALSE)</f>
        <v>#N/A</v>
      </c>
      <c r="D152" s="45" t="e">
        <f>VLOOKUP($A152,EVID_OSEVU!$A$1:$M$4972,4,FALSE)</f>
        <v>#N/A</v>
      </c>
      <c r="E152" s="35"/>
      <c r="F152" s="53"/>
      <c r="G152" s="32"/>
      <c r="H152" s="45" t="e">
        <f>VLOOKUP(G152,Export7[#All],2,FALSE)</f>
        <v>#N/A</v>
      </c>
      <c r="I152" s="45" t="e">
        <f>VLOOKUP($A152,EVID_OSEVU!$A$1:$M$4972,10,FALSE)</f>
        <v>#N/A</v>
      </c>
      <c r="J152" s="58" t="e">
        <f>VLOOKUP($A152,EVID_OSEVU!$A$1:$M$4972,11,FALSE)</f>
        <v>#N/A</v>
      </c>
      <c r="K152" s="33"/>
      <c r="L152" s="45" t="e">
        <f>VLOOKUP(EVID_PASTVY!H152,KATEGORIE_ZVIRAT!$B$2:$M$31,6,FALSE)*K152</f>
        <v>#N/A</v>
      </c>
      <c r="M152" s="33">
        <v>24</v>
      </c>
      <c r="N152" s="45" t="e">
        <f>VLOOKUP(EVID_PASTVY!$H152,KATEGORIE_ZVIRAT!$B$2:$M$31,8,FALSE)</f>
        <v>#N/A</v>
      </c>
      <c r="O152" s="45" t="e">
        <f>VLOOKUP(EVID_PASTVY!$H152,KATEGORIE_ZVIRAT!$B$2:$M$31,9,FALSE)</f>
        <v>#N/A</v>
      </c>
      <c r="P152" s="54" t="e">
        <f>VLOOKUP(EVID_PASTVY!$H152,KATEGORIE_ZVIRAT!$B$2:$M$31,7,FALSE)*L152/1000*M152/24*(F152-E152+1)/J152</f>
        <v>#N/A</v>
      </c>
      <c r="Q152" s="52" t="e">
        <f>VLOOKUP(EVID_PASTVY!$H152,KATEGORIE_ZVIRAT!$B$2:$M$31,10,FALSE)*P152*10</f>
        <v>#N/A</v>
      </c>
      <c r="R152" s="52" t="e">
        <f>VLOOKUP(EVID_PASTVY!$H152,KATEGORIE_ZVIRAT!$B$2:$M$31,11,FALSE)*P152*10</f>
        <v>#N/A</v>
      </c>
      <c r="S152" s="52" t="e">
        <f>VLOOKUP(EVID_PASTVY!$H152,KATEGORIE_ZVIRAT!$B$2:$M$31,12,FALSE)*P152*10</f>
        <v>#N/A</v>
      </c>
    </row>
    <row r="153" spans="1:19" x14ac:dyDescent="0.2">
      <c r="A153" s="32"/>
      <c r="B153" s="37" t="e">
        <f>VLOOKUP($A153,EVID_OSEVU!$A$1:$M$4972,2,FALSE)</f>
        <v>#N/A</v>
      </c>
      <c r="C153" s="37" t="e">
        <f>VLOOKUP($A153,EVID_OSEVU!$A$1:$M$4972,3,FALSE)</f>
        <v>#N/A</v>
      </c>
      <c r="D153" s="45" t="e">
        <f>VLOOKUP($A153,EVID_OSEVU!$A$1:$M$4972,4,FALSE)</f>
        <v>#N/A</v>
      </c>
      <c r="E153" s="35"/>
      <c r="F153" s="53"/>
      <c r="G153" s="32"/>
      <c r="H153" s="45" t="e">
        <f>VLOOKUP(G153,Export7[#All],2,FALSE)</f>
        <v>#N/A</v>
      </c>
      <c r="I153" s="45" t="e">
        <f>VLOOKUP($A153,EVID_OSEVU!$A$1:$M$4972,10,FALSE)</f>
        <v>#N/A</v>
      </c>
      <c r="J153" s="58" t="e">
        <f>VLOOKUP($A153,EVID_OSEVU!$A$1:$M$4972,11,FALSE)</f>
        <v>#N/A</v>
      </c>
      <c r="K153" s="33"/>
      <c r="L153" s="45" t="e">
        <f>VLOOKUP(EVID_PASTVY!H153,KATEGORIE_ZVIRAT!$B$2:$M$31,6,FALSE)*K153</f>
        <v>#N/A</v>
      </c>
      <c r="M153" s="33">
        <v>24</v>
      </c>
      <c r="N153" s="45" t="e">
        <f>VLOOKUP(EVID_PASTVY!$H153,KATEGORIE_ZVIRAT!$B$2:$M$31,8,FALSE)</f>
        <v>#N/A</v>
      </c>
      <c r="O153" s="45" t="e">
        <f>VLOOKUP(EVID_PASTVY!$H153,KATEGORIE_ZVIRAT!$B$2:$M$31,9,FALSE)</f>
        <v>#N/A</v>
      </c>
      <c r="P153" s="54" t="e">
        <f>VLOOKUP(EVID_PASTVY!$H153,KATEGORIE_ZVIRAT!$B$2:$M$31,7,FALSE)*L153/1000*M153/24*(F153-E153+1)/J153</f>
        <v>#N/A</v>
      </c>
      <c r="Q153" s="52" t="e">
        <f>VLOOKUP(EVID_PASTVY!$H153,KATEGORIE_ZVIRAT!$B$2:$M$31,10,FALSE)*P153*10</f>
        <v>#N/A</v>
      </c>
      <c r="R153" s="52" t="e">
        <f>VLOOKUP(EVID_PASTVY!$H153,KATEGORIE_ZVIRAT!$B$2:$M$31,11,FALSE)*P153*10</f>
        <v>#N/A</v>
      </c>
      <c r="S153" s="52" t="e">
        <f>VLOOKUP(EVID_PASTVY!$H153,KATEGORIE_ZVIRAT!$B$2:$M$31,12,FALSE)*P153*10</f>
        <v>#N/A</v>
      </c>
    </row>
    <row r="154" spans="1:19" x14ac:dyDescent="0.2">
      <c r="A154" s="32"/>
      <c r="B154" s="37" t="e">
        <f>VLOOKUP($A154,EVID_OSEVU!$A$1:$M$4972,2,FALSE)</f>
        <v>#N/A</v>
      </c>
      <c r="C154" s="37" t="e">
        <f>VLOOKUP($A154,EVID_OSEVU!$A$1:$M$4972,3,FALSE)</f>
        <v>#N/A</v>
      </c>
      <c r="D154" s="45" t="e">
        <f>VLOOKUP($A154,EVID_OSEVU!$A$1:$M$4972,4,FALSE)</f>
        <v>#N/A</v>
      </c>
      <c r="E154" s="35"/>
      <c r="F154" s="53"/>
      <c r="G154" s="32"/>
      <c r="H154" s="45" t="e">
        <f>VLOOKUP(G154,Export7[#All],2,FALSE)</f>
        <v>#N/A</v>
      </c>
      <c r="I154" s="45" t="e">
        <f>VLOOKUP($A154,EVID_OSEVU!$A$1:$M$4972,10,FALSE)</f>
        <v>#N/A</v>
      </c>
      <c r="J154" s="58" t="e">
        <f>VLOOKUP($A154,EVID_OSEVU!$A$1:$M$4972,11,FALSE)</f>
        <v>#N/A</v>
      </c>
      <c r="K154" s="33"/>
      <c r="L154" s="45" t="e">
        <f>VLOOKUP(EVID_PASTVY!H154,KATEGORIE_ZVIRAT!$B$2:$M$31,6,FALSE)*K154</f>
        <v>#N/A</v>
      </c>
      <c r="M154" s="33">
        <v>24</v>
      </c>
      <c r="N154" s="45" t="e">
        <f>VLOOKUP(EVID_PASTVY!$H154,KATEGORIE_ZVIRAT!$B$2:$M$31,8,FALSE)</f>
        <v>#N/A</v>
      </c>
      <c r="O154" s="45" t="e">
        <f>VLOOKUP(EVID_PASTVY!$H154,KATEGORIE_ZVIRAT!$B$2:$M$31,9,FALSE)</f>
        <v>#N/A</v>
      </c>
      <c r="P154" s="54" t="e">
        <f>VLOOKUP(EVID_PASTVY!$H154,KATEGORIE_ZVIRAT!$B$2:$M$31,7,FALSE)*L154/1000*M154/24*(F154-E154+1)/J154</f>
        <v>#N/A</v>
      </c>
      <c r="Q154" s="52" t="e">
        <f>VLOOKUP(EVID_PASTVY!$H154,KATEGORIE_ZVIRAT!$B$2:$M$31,10,FALSE)*P154*10</f>
        <v>#N/A</v>
      </c>
      <c r="R154" s="52" t="e">
        <f>VLOOKUP(EVID_PASTVY!$H154,KATEGORIE_ZVIRAT!$B$2:$M$31,11,FALSE)*P154*10</f>
        <v>#N/A</v>
      </c>
      <c r="S154" s="52" t="e">
        <f>VLOOKUP(EVID_PASTVY!$H154,KATEGORIE_ZVIRAT!$B$2:$M$31,12,FALSE)*P154*10</f>
        <v>#N/A</v>
      </c>
    </row>
    <row r="155" spans="1:19" x14ac:dyDescent="0.2">
      <c r="A155" s="32"/>
      <c r="B155" s="37" t="e">
        <f>VLOOKUP($A155,EVID_OSEVU!$A$1:$M$4972,2,FALSE)</f>
        <v>#N/A</v>
      </c>
      <c r="C155" s="37" t="e">
        <f>VLOOKUP($A155,EVID_OSEVU!$A$1:$M$4972,3,FALSE)</f>
        <v>#N/A</v>
      </c>
      <c r="D155" s="45" t="e">
        <f>VLOOKUP($A155,EVID_OSEVU!$A$1:$M$4972,4,FALSE)</f>
        <v>#N/A</v>
      </c>
      <c r="E155" s="35"/>
      <c r="F155" s="53"/>
      <c r="G155" s="32"/>
      <c r="H155" s="45" t="e">
        <f>VLOOKUP(G155,Export7[#All],2,FALSE)</f>
        <v>#N/A</v>
      </c>
      <c r="I155" s="45" t="e">
        <f>VLOOKUP($A155,EVID_OSEVU!$A$1:$M$4972,10,FALSE)</f>
        <v>#N/A</v>
      </c>
      <c r="J155" s="58" t="e">
        <f>VLOOKUP($A155,EVID_OSEVU!$A$1:$M$4972,11,FALSE)</f>
        <v>#N/A</v>
      </c>
      <c r="K155" s="33"/>
      <c r="L155" s="45" t="e">
        <f>VLOOKUP(EVID_PASTVY!H155,KATEGORIE_ZVIRAT!$B$2:$M$31,6,FALSE)*K155</f>
        <v>#N/A</v>
      </c>
      <c r="M155" s="33">
        <v>24</v>
      </c>
      <c r="N155" s="45" t="e">
        <f>VLOOKUP(EVID_PASTVY!$H155,KATEGORIE_ZVIRAT!$B$2:$M$31,8,FALSE)</f>
        <v>#N/A</v>
      </c>
      <c r="O155" s="45" t="e">
        <f>VLOOKUP(EVID_PASTVY!$H155,KATEGORIE_ZVIRAT!$B$2:$M$31,9,FALSE)</f>
        <v>#N/A</v>
      </c>
      <c r="P155" s="54" t="e">
        <f>VLOOKUP(EVID_PASTVY!$H155,KATEGORIE_ZVIRAT!$B$2:$M$31,7,FALSE)*L155/1000*M155/24*(F155-E155+1)/J155</f>
        <v>#N/A</v>
      </c>
      <c r="Q155" s="52" t="e">
        <f>VLOOKUP(EVID_PASTVY!$H155,KATEGORIE_ZVIRAT!$B$2:$M$31,10,FALSE)*P155*10</f>
        <v>#N/A</v>
      </c>
      <c r="R155" s="52" t="e">
        <f>VLOOKUP(EVID_PASTVY!$H155,KATEGORIE_ZVIRAT!$B$2:$M$31,11,FALSE)*P155*10</f>
        <v>#N/A</v>
      </c>
      <c r="S155" s="52" t="e">
        <f>VLOOKUP(EVID_PASTVY!$H155,KATEGORIE_ZVIRAT!$B$2:$M$31,12,FALSE)*P155*10</f>
        <v>#N/A</v>
      </c>
    </row>
    <row r="156" spans="1:19" x14ac:dyDescent="0.2">
      <c r="A156" s="32"/>
      <c r="B156" s="37" t="e">
        <f>VLOOKUP($A156,EVID_OSEVU!$A$1:$M$4972,2,FALSE)</f>
        <v>#N/A</v>
      </c>
      <c r="C156" s="37" t="e">
        <f>VLOOKUP($A156,EVID_OSEVU!$A$1:$M$4972,3,FALSE)</f>
        <v>#N/A</v>
      </c>
      <c r="D156" s="45" t="e">
        <f>VLOOKUP($A156,EVID_OSEVU!$A$1:$M$4972,4,FALSE)</f>
        <v>#N/A</v>
      </c>
      <c r="E156" s="35"/>
      <c r="F156" s="53"/>
      <c r="G156" s="32"/>
      <c r="H156" s="45" t="e">
        <f>VLOOKUP(G156,Export7[#All],2,FALSE)</f>
        <v>#N/A</v>
      </c>
      <c r="I156" s="45" t="e">
        <f>VLOOKUP($A156,EVID_OSEVU!$A$1:$M$4972,10,FALSE)</f>
        <v>#N/A</v>
      </c>
      <c r="J156" s="58" t="e">
        <f>VLOOKUP($A156,EVID_OSEVU!$A$1:$M$4972,11,FALSE)</f>
        <v>#N/A</v>
      </c>
      <c r="K156" s="33"/>
      <c r="L156" s="45" t="e">
        <f>VLOOKUP(EVID_PASTVY!H156,KATEGORIE_ZVIRAT!$B$2:$M$31,6,FALSE)*K156</f>
        <v>#N/A</v>
      </c>
      <c r="M156" s="33">
        <v>24</v>
      </c>
      <c r="N156" s="45" t="e">
        <f>VLOOKUP(EVID_PASTVY!$H156,KATEGORIE_ZVIRAT!$B$2:$M$31,8,FALSE)</f>
        <v>#N/A</v>
      </c>
      <c r="O156" s="45" t="e">
        <f>VLOOKUP(EVID_PASTVY!$H156,KATEGORIE_ZVIRAT!$B$2:$M$31,9,FALSE)</f>
        <v>#N/A</v>
      </c>
      <c r="P156" s="54" t="e">
        <f>VLOOKUP(EVID_PASTVY!$H156,KATEGORIE_ZVIRAT!$B$2:$M$31,7,FALSE)*L156/1000*M156/24*(F156-E156+1)/J156</f>
        <v>#N/A</v>
      </c>
      <c r="Q156" s="52" t="e">
        <f>VLOOKUP(EVID_PASTVY!$H156,KATEGORIE_ZVIRAT!$B$2:$M$31,10,FALSE)*P156*10</f>
        <v>#N/A</v>
      </c>
      <c r="R156" s="52" t="e">
        <f>VLOOKUP(EVID_PASTVY!$H156,KATEGORIE_ZVIRAT!$B$2:$M$31,11,FALSE)*P156*10</f>
        <v>#N/A</v>
      </c>
      <c r="S156" s="52" t="e">
        <f>VLOOKUP(EVID_PASTVY!$H156,KATEGORIE_ZVIRAT!$B$2:$M$31,12,FALSE)*P156*10</f>
        <v>#N/A</v>
      </c>
    </row>
    <row r="157" spans="1:19" x14ac:dyDescent="0.2">
      <c r="A157" s="32"/>
      <c r="B157" s="37" t="e">
        <f>VLOOKUP($A157,EVID_OSEVU!$A$1:$M$4972,2,FALSE)</f>
        <v>#N/A</v>
      </c>
      <c r="C157" s="37" t="e">
        <f>VLOOKUP($A157,EVID_OSEVU!$A$1:$M$4972,3,FALSE)</f>
        <v>#N/A</v>
      </c>
      <c r="D157" s="45" t="e">
        <f>VLOOKUP($A157,EVID_OSEVU!$A$1:$M$4972,4,FALSE)</f>
        <v>#N/A</v>
      </c>
      <c r="E157" s="35"/>
      <c r="F157" s="53"/>
      <c r="G157" s="32"/>
      <c r="H157" s="45" t="e">
        <f>VLOOKUP(G157,Export7[#All],2,FALSE)</f>
        <v>#N/A</v>
      </c>
      <c r="I157" s="45" t="e">
        <f>VLOOKUP($A157,EVID_OSEVU!$A$1:$M$4972,10,FALSE)</f>
        <v>#N/A</v>
      </c>
      <c r="J157" s="58" t="e">
        <f>VLOOKUP($A157,EVID_OSEVU!$A$1:$M$4972,11,FALSE)</f>
        <v>#N/A</v>
      </c>
      <c r="K157" s="33"/>
      <c r="L157" s="45" t="e">
        <f>VLOOKUP(EVID_PASTVY!H157,KATEGORIE_ZVIRAT!$B$2:$M$31,6,FALSE)*K157</f>
        <v>#N/A</v>
      </c>
      <c r="M157" s="33">
        <v>24</v>
      </c>
      <c r="N157" s="45" t="e">
        <f>VLOOKUP(EVID_PASTVY!$H157,KATEGORIE_ZVIRAT!$B$2:$M$31,8,FALSE)</f>
        <v>#N/A</v>
      </c>
      <c r="O157" s="45" t="e">
        <f>VLOOKUP(EVID_PASTVY!$H157,KATEGORIE_ZVIRAT!$B$2:$M$31,9,FALSE)</f>
        <v>#N/A</v>
      </c>
      <c r="P157" s="54" t="e">
        <f>VLOOKUP(EVID_PASTVY!$H157,KATEGORIE_ZVIRAT!$B$2:$M$31,7,FALSE)*L157/1000*M157/24*(F157-E157+1)/J157</f>
        <v>#N/A</v>
      </c>
      <c r="Q157" s="52" t="e">
        <f>VLOOKUP(EVID_PASTVY!$H157,KATEGORIE_ZVIRAT!$B$2:$M$31,10,FALSE)*P157*10</f>
        <v>#N/A</v>
      </c>
      <c r="R157" s="52" t="e">
        <f>VLOOKUP(EVID_PASTVY!$H157,KATEGORIE_ZVIRAT!$B$2:$M$31,11,FALSE)*P157*10</f>
        <v>#N/A</v>
      </c>
      <c r="S157" s="52" t="e">
        <f>VLOOKUP(EVID_PASTVY!$H157,KATEGORIE_ZVIRAT!$B$2:$M$31,12,FALSE)*P157*10</f>
        <v>#N/A</v>
      </c>
    </row>
    <row r="158" spans="1:19" x14ac:dyDescent="0.2">
      <c r="A158" s="32"/>
      <c r="B158" s="37" t="e">
        <f>VLOOKUP($A158,EVID_OSEVU!$A$1:$M$4972,2,FALSE)</f>
        <v>#N/A</v>
      </c>
      <c r="C158" s="37" t="e">
        <f>VLOOKUP($A158,EVID_OSEVU!$A$1:$M$4972,3,FALSE)</f>
        <v>#N/A</v>
      </c>
      <c r="D158" s="45" t="e">
        <f>VLOOKUP($A158,EVID_OSEVU!$A$1:$M$4972,4,FALSE)</f>
        <v>#N/A</v>
      </c>
      <c r="E158" s="35"/>
      <c r="F158" s="53"/>
      <c r="G158" s="32"/>
      <c r="H158" s="45" t="e">
        <f>VLOOKUP(G158,Export7[#All],2,FALSE)</f>
        <v>#N/A</v>
      </c>
      <c r="I158" s="45" t="e">
        <f>VLOOKUP($A158,EVID_OSEVU!$A$1:$M$4972,10,FALSE)</f>
        <v>#N/A</v>
      </c>
      <c r="J158" s="58" t="e">
        <f>VLOOKUP($A158,EVID_OSEVU!$A$1:$M$4972,11,FALSE)</f>
        <v>#N/A</v>
      </c>
      <c r="K158" s="33"/>
      <c r="L158" s="45" t="e">
        <f>VLOOKUP(EVID_PASTVY!H158,KATEGORIE_ZVIRAT!$B$2:$M$31,6,FALSE)*K158</f>
        <v>#N/A</v>
      </c>
      <c r="M158" s="33">
        <v>24</v>
      </c>
      <c r="N158" s="45" t="e">
        <f>VLOOKUP(EVID_PASTVY!$H158,KATEGORIE_ZVIRAT!$B$2:$M$31,8,FALSE)</f>
        <v>#N/A</v>
      </c>
      <c r="O158" s="45" t="e">
        <f>VLOOKUP(EVID_PASTVY!$H158,KATEGORIE_ZVIRAT!$B$2:$M$31,9,FALSE)</f>
        <v>#N/A</v>
      </c>
      <c r="P158" s="54" t="e">
        <f>VLOOKUP(EVID_PASTVY!$H158,KATEGORIE_ZVIRAT!$B$2:$M$31,7,FALSE)*L158/1000*M158/24*(F158-E158+1)/J158</f>
        <v>#N/A</v>
      </c>
      <c r="Q158" s="52" t="e">
        <f>VLOOKUP(EVID_PASTVY!$H158,KATEGORIE_ZVIRAT!$B$2:$M$31,10,FALSE)*P158*10</f>
        <v>#N/A</v>
      </c>
      <c r="R158" s="52" t="e">
        <f>VLOOKUP(EVID_PASTVY!$H158,KATEGORIE_ZVIRAT!$B$2:$M$31,11,FALSE)*P158*10</f>
        <v>#N/A</v>
      </c>
      <c r="S158" s="52" t="e">
        <f>VLOOKUP(EVID_PASTVY!$H158,KATEGORIE_ZVIRAT!$B$2:$M$31,12,FALSE)*P158*10</f>
        <v>#N/A</v>
      </c>
    </row>
    <row r="159" spans="1:19" x14ac:dyDescent="0.2">
      <c r="A159" s="32"/>
      <c r="B159" s="37" t="e">
        <f>VLOOKUP($A159,EVID_OSEVU!$A$1:$M$4972,2,FALSE)</f>
        <v>#N/A</v>
      </c>
      <c r="C159" s="37" t="e">
        <f>VLOOKUP($A159,EVID_OSEVU!$A$1:$M$4972,3,FALSE)</f>
        <v>#N/A</v>
      </c>
      <c r="D159" s="45" t="e">
        <f>VLOOKUP($A159,EVID_OSEVU!$A$1:$M$4972,4,FALSE)</f>
        <v>#N/A</v>
      </c>
      <c r="E159" s="35"/>
      <c r="F159" s="53"/>
      <c r="G159" s="32"/>
      <c r="H159" s="45" t="e">
        <f>VLOOKUP(G159,Export7[#All],2,FALSE)</f>
        <v>#N/A</v>
      </c>
      <c r="I159" s="45" t="e">
        <f>VLOOKUP($A159,EVID_OSEVU!$A$1:$M$4972,10,FALSE)</f>
        <v>#N/A</v>
      </c>
      <c r="J159" s="58" t="e">
        <f>VLOOKUP($A159,EVID_OSEVU!$A$1:$M$4972,11,FALSE)</f>
        <v>#N/A</v>
      </c>
      <c r="K159" s="33"/>
      <c r="L159" s="45" t="e">
        <f>VLOOKUP(EVID_PASTVY!H159,KATEGORIE_ZVIRAT!$B$2:$M$31,6,FALSE)*K159</f>
        <v>#N/A</v>
      </c>
      <c r="M159" s="33">
        <v>24</v>
      </c>
      <c r="N159" s="45" t="e">
        <f>VLOOKUP(EVID_PASTVY!$H159,KATEGORIE_ZVIRAT!$B$2:$M$31,8,FALSE)</f>
        <v>#N/A</v>
      </c>
      <c r="O159" s="45" t="e">
        <f>VLOOKUP(EVID_PASTVY!$H159,KATEGORIE_ZVIRAT!$B$2:$M$31,9,FALSE)</f>
        <v>#N/A</v>
      </c>
      <c r="P159" s="54" t="e">
        <f>VLOOKUP(EVID_PASTVY!$H159,KATEGORIE_ZVIRAT!$B$2:$M$31,7,FALSE)*L159/1000*M159/24*(F159-E159+1)/J159</f>
        <v>#N/A</v>
      </c>
      <c r="Q159" s="52" t="e">
        <f>VLOOKUP(EVID_PASTVY!$H159,KATEGORIE_ZVIRAT!$B$2:$M$31,10,FALSE)*P159*10</f>
        <v>#N/A</v>
      </c>
      <c r="R159" s="52" t="e">
        <f>VLOOKUP(EVID_PASTVY!$H159,KATEGORIE_ZVIRAT!$B$2:$M$31,11,FALSE)*P159*10</f>
        <v>#N/A</v>
      </c>
      <c r="S159" s="52" t="e">
        <f>VLOOKUP(EVID_PASTVY!$H159,KATEGORIE_ZVIRAT!$B$2:$M$31,12,FALSE)*P159*10</f>
        <v>#N/A</v>
      </c>
    </row>
    <row r="160" spans="1:19" x14ac:dyDescent="0.2">
      <c r="A160" s="32"/>
      <c r="B160" s="37" t="e">
        <f>VLOOKUP($A160,EVID_OSEVU!$A$1:$M$4972,2,FALSE)</f>
        <v>#N/A</v>
      </c>
      <c r="C160" s="37" t="e">
        <f>VLOOKUP($A160,EVID_OSEVU!$A$1:$M$4972,3,FALSE)</f>
        <v>#N/A</v>
      </c>
      <c r="D160" s="45" t="e">
        <f>VLOOKUP($A160,EVID_OSEVU!$A$1:$M$4972,4,FALSE)</f>
        <v>#N/A</v>
      </c>
      <c r="E160" s="35"/>
      <c r="F160" s="53"/>
      <c r="G160" s="32"/>
      <c r="H160" s="45" t="e">
        <f>VLOOKUP(G160,Export7[#All],2,FALSE)</f>
        <v>#N/A</v>
      </c>
      <c r="I160" s="45" t="e">
        <f>VLOOKUP($A160,EVID_OSEVU!$A$1:$M$4972,10,FALSE)</f>
        <v>#N/A</v>
      </c>
      <c r="J160" s="58" t="e">
        <f>VLOOKUP($A160,EVID_OSEVU!$A$1:$M$4972,11,FALSE)</f>
        <v>#N/A</v>
      </c>
      <c r="K160" s="33"/>
      <c r="L160" s="45" t="e">
        <f>VLOOKUP(EVID_PASTVY!H160,KATEGORIE_ZVIRAT!$B$2:$M$31,6,FALSE)*K160</f>
        <v>#N/A</v>
      </c>
      <c r="M160" s="33">
        <v>24</v>
      </c>
      <c r="N160" s="45" t="e">
        <f>VLOOKUP(EVID_PASTVY!$H160,KATEGORIE_ZVIRAT!$B$2:$M$31,8,FALSE)</f>
        <v>#N/A</v>
      </c>
      <c r="O160" s="45" t="e">
        <f>VLOOKUP(EVID_PASTVY!$H160,KATEGORIE_ZVIRAT!$B$2:$M$31,9,FALSE)</f>
        <v>#N/A</v>
      </c>
      <c r="P160" s="54" t="e">
        <f>VLOOKUP(EVID_PASTVY!$H160,KATEGORIE_ZVIRAT!$B$2:$M$31,7,FALSE)*L160/1000*M160/24*(F160-E160+1)/J160</f>
        <v>#N/A</v>
      </c>
      <c r="Q160" s="52" t="e">
        <f>VLOOKUP(EVID_PASTVY!$H160,KATEGORIE_ZVIRAT!$B$2:$M$31,10,FALSE)*P160*10</f>
        <v>#N/A</v>
      </c>
      <c r="R160" s="52" t="e">
        <f>VLOOKUP(EVID_PASTVY!$H160,KATEGORIE_ZVIRAT!$B$2:$M$31,11,FALSE)*P160*10</f>
        <v>#N/A</v>
      </c>
      <c r="S160" s="52" t="e">
        <f>VLOOKUP(EVID_PASTVY!$H160,KATEGORIE_ZVIRAT!$B$2:$M$31,12,FALSE)*P160*10</f>
        <v>#N/A</v>
      </c>
    </row>
    <row r="161" spans="1:19" x14ac:dyDescent="0.2">
      <c r="A161" s="32"/>
      <c r="B161" s="37" t="e">
        <f>VLOOKUP($A161,EVID_OSEVU!$A$1:$M$4972,2,FALSE)</f>
        <v>#N/A</v>
      </c>
      <c r="C161" s="37" t="e">
        <f>VLOOKUP($A161,EVID_OSEVU!$A$1:$M$4972,3,FALSE)</f>
        <v>#N/A</v>
      </c>
      <c r="D161" s="45" t="e">
        <f>VLOOKUP($A161,EVID_OSEVU!$A$1:$M$4972,4,FALSE)</f>
        <v>#N/A</v>
      </c>
      <c r="E161" s="35"/>
      <c r="F161" s="53"/>
      <c r="G161" s="32"/>
      <c r="H161" s="45" t="e">
        <f>VLOOKUP(G161,Export7[#All],2,FALSE)</f>
        <v>#N/A</v>
      </c>
      <c r="I161" s="45" t="e">
        <f>VLOOKUP($A161,EVID_OSEVU!$A$1:$M$4972,10,FALSE)</f>
        <v>#N/A</v>
      </c>
      <c r="J161" s="58" t="e">
        <f>VLOOKUP($A161,EVID_OSEVU!$A$1:$M$4972,11,FALSE)</f>
        <v>#N/A</v>
      </c>
      <c r="K161" s="33"/>
      <c r="L161" s="45" t="e">
        <f>VLOOKUP(EVID_PASTVY!H161,KATEGORIE_ZVIRAT!$B$2:$M$31,6,FALSE)*K161</f>
        <v>#N/A</v>
      </c>
      <c r="M161" s="33">
        <v>24</v>
      </c>
      <c r="N161" s="45" t="e">
        <f>VLOOKUP(EVID_PASTVY!$H161,KATEGORIE_ZVIRAT!$B$2:$M$31,8,FALSE)</f>
        <v>#N/A</v>
      </c>
      <c r="O161" s="45" t="e">
        <f>VLOOKUP(EVID_PASTVY!$H161,KATEGORIE_ZVIRAT!$B$2:$M$31,9,FALSE)</f>
        <v>#N/A</v>
      </c>
      <c r="P161" s="54" t="e">
        <f>VLOOKUP(EVID_PASTVY!$H161,KATEGORIE_ZVIRAT!$B$2:$M$31,7,FALSE)*L161/1000*M161/24*(F161-E161+1)/J161</f>
        <v>#N/A</v>
      </c>
      <c r="Q161" s="52" t="e">
        <f>VLOOKUP(EVID_PASTVY!$H161,KATEGORIE_ZVIRAT!$B$2:$M$31,10,FALSE)*P161*10</f>
        <v>#N/A</v>
      </c>
      <c r="R161" s="52" t="e">
        <f>VLOOKUP(EVID_PASTVY!$H161,KATEGORIE_ZVIRAT!$B$2:$M$31,11,FALSE)*P161*10</f>
        <v>#N/A</v>
      </c>
      <c r="S161" s="52" t="e">
        <f>VLOOKUP(EVID_PASTVY!$H161,KATEGORIE_ZVIRAT!$B$2:$M$31,12,FALSE)*P161*10</f>
        <v>#N/A</v>
      </c>
    </row>
    <row r="162" spans="1:19" x14ac:dyDescent="0.2">
      <c r="A162" s="32"/>
      <c r="B162" s="37" t="e">
        <f>VLOOKUP($A162,EVID_OSEVU!$A$1:$M$4972,2,FALSE)</f>
        <v>#N/A</v>
      </c>
      <c r="C162" s="37" t="e">
        <f>VLOOKUP($A162,EVID_OSEVU!$A$1:$M$4972,3,FALSE)</f>
        <v>#N/A</v>
      </c>
      <c r="D162" s="45" t="e">
        <f>VLOOKUP($A162,EVID_OSEVU!$A$1:$M$4972,4,FALSE)</f>
        <v>#N/A</v>
      </c>
      <c r="E162" s="35"/>
      <c r="F162" s="53"/>
      <c r="G162" s="32"/>
      <c r="H162" s="45" t="e">
        <f>VLOOKUP(G162,Export7[#All],2,FALSE)</f>
        <v>#N/A</v>
      </c>
      <c r="I162" s="45" t="e">
        <f>VLOOKUP($A162,EVID_OSEVU!$A$1:$M$4972,10,FALSE)</f>
        <v>#N/A</v>
      </c>
      <c r="J162" s="58" t="e">
        <f>VLOOKUP($A162,EVID_OSEVU!$A$1:$M$4972,11,FALSE)</f>
        <v>#N/A</v>
      </c>
      <c r="K162" s="33"/>
      <c r="L162" s="45" t="e">
        <f>VLOOKUP(EVID_PASTVY!H162,KATEGORIE_ZVIRAT!$B$2:$M$31,6,FALSE)*K162</f>
        <v>#N/A</v>
      </c>
      <c r="M162" s="33">
        <v>24</v>
      </c>
      <c r="N162" s="45" t="e">
        <f>VLOOKUP(EVID_PASTVY!$H162,KATEGORIE_ZVIRAT!$B$2:$M$31,8,FALSE)</f>
        <v>#N/A</v>
      </c>
      <c r="O162" s="45" t="e">
        <f>VLOOKUP(EVID_PASTVY!$H162,KATEGORIE_ZVIRAT!$B$2:$M$31,9,FALSE)</f>
        <v>#N/A</v>
      </c>
      <c r="P162" s="54" t="e">
        <f>VLOOKUP(EVID_PASTVY!$H162,KATEGORIE_ZVIRAT!$B$2:$M$31,7,FALSE)*L162/1000*M162/24*(F162-E162+1)/J162</f>
        <v>#N/A</v>
      </c>
      <c r="Q162" s="52" t="e">
        <f>VLOOKUP(EVID_PASTVY!$H162,KATEGORIE_ZVIRAT!$B$2:$M$31,10,FALSE)*P162*10</f>
        <v>#N/A</v>
      </c>
      <c r="R162" s="52" t="e">
        <f>VLOOKUP(EVID_PASTVY!$H162,KATEGORIE_ZVIRAT!$B$2:$M$31,11,FALSE)*P162*10</f>
        <v>#N/A</v>
      </c>
      <c r="S162" s="52" t="e">
        <f>VLOOKUP(EVID_PASTVY!$H162,KATEGORIE_ZVIRAT!$B$2:$M$31,12,FALSE)*P162*10</f>
        <v>#N/A</v>
      </c>
    </row>
    <row r="163" spans="1:19" x14ac:dyDescent="0.2">
      <c r="A163" s="32"/>
      <c r="B163" s="37" t="e">
        <f>VLOOKUP($A163,EVID_OSEVU!$A$1:$M$4972,2,FALSE)</f>
        <v>#N/A</v>
      </c>
      <c r="C163" s="37" t="e">
        <f>VLOOKUP($A163,EVID_OSEVU!$A$1:$M$4972,3,FALSE)</f>
        <v>#N/A</v>
      </c>
      <c r="D163" s="45" t="e">
        <f>VLOOKUP($A163,EVID_OSEVU!$A$1:$M$4972,4,FALSE)</f>
        <v>#N/A</v>
      </c>
      <c r="E163" s="35"/>
      <c r="F163" s="53"/>
      <c r="G163" s="32"/>
      <c r="H163" s="45" t="e">
        <f>VLOOKUP(G163,Export7[#All],2,FALSE)</f>
        <v>#N/A</v>
      </c>
      <c r="I163" s="45" t="e">
        <f>VLOOKUP($A163,EVID_OSEVU!$A$1:$M$4972,10,FALSE)</f>
        <v>#N/A</v>
      </c>
      <c r="J163" s="58" t="e">
        <f>VLOOKUP($A163,EVID_OSEVU!$A$1:$M$4972,11,FALSE)</f>
        <v>#N/A</v>
      </c>
      <c r="K163" s="33"/>
      <c r="L163" s="45" t="e">
        <f>VLOOKUP(EVID_PASTVY!H163,KATEGORIE_ZVIRAT!$B$2:$M$31,6,FALSE)*K163</f>
        <v>#N/A</v>
      </c>
      <c r="M163" s="33">
        <v>24</v>
      </c>
      <c r="N163" s="45" t="e">
        <f>VLOOKUP(EVID_PASTVY!$H163,KATEGORIE_ZVIRAT!$B$2:$M$31,8,FALSE)</f>
        <v>#N/A</v>
      </c>
      <c r="O163" s="45" t="e">
        <f>VLOOKUP(EVID_PASTVY!$H163,KATEGORIE_ZVIRAT!$B$2:$M$31,9,FALSE)</f>
        <v>#N/A</v>
      </c>
      <c r="P163" s="54" t="e">
        <f>VLOOKUP(EVID_PASTVY!$H163,KATEGORIE_ZVIRAT!$B$2:$M$31,7,FALSE)*L163/1000*M163/24*(F163-E163+1)/J163</f>
        <v>#N/A</v>
      </c>
      <c r="Q163" s="52" t="e">
        <f>VLOOKUP(EVID_PASTVY!$H163,KATEGORIE_ZVIRAT!$B$2:$M$31,10,FALSE)*P163*10</f>
        <v>#N/A</v>
      </c>
      <c r="R163" s="52" t="e">
        <f>VLOOKUP(EVID_PASTVY!$H163,KATEGORIE_ZVIRAT!$B$2:$M$31,11,FALSE)*P163*10</f>
        <v>#N/A</v>
      </c>
      <c r="S163" s="52" t="e">
        <f>VLOOKUP(EVID_PASTVY!$H163,KATEGORIE_ZVIRAT!$B$2:$M$31,12,FALSE)*P163*10</f>
        <v>#N/A</v>
      </c>
    </row>
    <row r="164" spans="1:19" x14ac:dyDescent="0.2">
      <c r="A164" s="32"/>
      <c r="B164" s="37" t="e">
        <f>VLOOKUP($A164,EVID_OSEVU!$A$1:$M$4972,2,FALSE)</f>
        <v>#N/A</v>
      </c>
      <c r="C164" s="37" t="e">
        <f>VLOOKUP($A164,EVID_OSEVU!$A$1:$M$4972,3,FALSE)</f>
        <v>#N/A</v>
      </c>
      <c r="D164" s="45" t="e">
        <f>VLOOKUP($A164,EVID_OSEVU!$A$1:$M$4972,4,FALSE)</f>
        <v>#N/A</v>
      </c>
      <c r="E164" s="35"/>
      <c r="F164" s="53"/>
      <c r="G164" s="32"/>
      <c r="H164" s="45" t="e">
        <f>VLOOKUP(G164,Export7[#All],2,FALSE)</f>
        <v>#N/A</v>
      </c>
      <c r="I164" s="45" t="e">
        <f>VLOOKUP($A164,EVID_OSEVU!$A$1:$M$4972,10,FALSE)</f>
        <v>#N/A</v>
      </c>
      <c r="J164" s="58" t="e">
        <f>VLOOKUP($A164,EVID_OSEVU!$A$1:$M$4972,11,FALSE)</f>
        <v>#N/A</v>
      </c>
      <c r="K164" s="33"/>
      <c r="L164" s="45" t="e">
        <f>VLOOKUP(EVID_PASTVY!H164,KATEGORIE_ZVIRAT!$B$2:$M$31,6,FALSE)*K164</f>
        <v>#N/A</v>
      </c>
      <c r="M164" s="33">
        <v>24</v>
      </c>
      <c r="N164" s="45" t="e">
        <f>VLOOKUP(EVID_PASTVY!$H164,KATEGORIE_ZVIRAT!$B$2:$M$31,8,FALSE)</f>
        <v>#N/A</v>
      </c>
      <c r="O164" s="45" t="e">
        <f>VLOOKUP(EVID_PASTVY!$H164,KATEGORIE_ZVIRAT!$B$2:$M$31,9,FALSE)</f>
        <v>#N/A</v>
      </c>
      <c r="P164" s="54" t="e">
        <f>VLOOKUP(EVID_PASTVY!$H164,KATEGORIE_ZVIRAT!$B$2:$M$31,7,FALSE)*L164/1000*M164/24*(F164-E164+1)/J164</f>
        <v>#N/A</v>
      </c>
      <c r="Q164" s="52" t="e">
        <f>VLOOKUP(EVID_PASTVY!$H164,KATEGORIE_ZVIRAT!$B$2:$M$31,10,FALSE)*P164*10</f>
        <v>#N/A</v>
      </c>
      <c r="R164" s="52" t="e">
        <f>VLOOKUP(EVID_PASTVY!$H164,KATEGORIE_ZVIRAT!$B$2:$M$31,11,FALSE)*P164*10</f>
        <v>#N/A</v>
      </c>
      <c r="S164" s="52" t="e">
        <f>VLOOKUP(EVID_PASTVY!$H164,KATEGORIE_ZVIRAT!$B$2:$M$31,12,FALSE)*P164*10</f>
        <v>#N/A</v>
      </c>
    </row>
    <row r="165" spans="1:19" x14ac:dyDescent="0.2">
      <c r="A165" s="32"/>
      <c r="B165" s="37" t="e">
        <f>VLOOKUP($A165,EVID_OSEVU!$A$1:$M$4972,2,FALSE)</f>
        <v>#N/A</v>
      </c>
      <c r="C165" s="37" t="e">
        <f>VLOOKUP($A165,EVID_OSEVU!$A$1:$M$4972,3,FALSE)</f>
        <v>#N/A</v>
      </c>
      <c r="D165" s="45" t="e">
        <f>VLOOKUP($A165,EVID_OSEVU!$A$1:$M$4972,4,FALSE)</f>
        <v>#N/A</v>
      </c>
      <c r="E165" s="35"/>
      <c r="F165" s="53"/>
      <c r="G165" s="32"/>
      <c r="H165" s="45" t="e">
        <f>VLOOKUP(G165,Export7[#All],2,FALSE)</f>
        <v>#N/A</v>
      </c>
      <c r="I165" s="45" t="e">
        <f>VLOOKUP($A165,EVID_OSEVU!$A$1:$M$4972,10,FALSE)</f>
        <v>#N/A</v>
      </c>
      <c r="J165" s="58" t="e">
        <f>VLOOKUP($A165,EVID_OSEVU!$A$1:$M$4972,11,FALSE)</f>
        <v>#N/A</v>
      </c>
      <c r="K165" s="33"/>
      <c r="L165" s="45" t="e">
        <f>VLOOKUP(EVID_PASTVY!H165,KATEGORIE_ZVIRAT!$B$2:$M$31,6,FALSE)*K165</f>
        <v>#N/A</v>
      </c>
      <c r="M165" s="33">
        <v>24</v>
      </c>
      <c r="N165" s="45" t="e">
        <f>VLOOKUP(EVID_PASTVY!$H165,KATEGORIE_ZVIRAT!$B$2:$M$31,8,FALSE)</f>
        <v>#N/A</v>
      </c>
      <c r="O165" s="45" t="e">
        <f>VLOOKUP(EVID_PASTVY!$H165,KATEGORIE_ZVIRAT!$B$2:$M$31,9,FALSE)</f>
        <v>#N/A</v>
      </c>
      <c r="P165" s="54" t="e">
        <f>VLOOKUP(EVID_PASTVY!$H165,KATEGORIE_ZVIRAT!$B$2:$M$31,7,FALSE)*L165/1000*M165/24*(F165-E165+1)/J165</f>
        <v>#N/A</v>
      </c>
      <c r="Q165" s="52" t="e">
        <f>VLOOKUP(EVID_PASTVY!$H165,KATEGORIE_ZVIRAT!$B$2:$M$31,10,FALSE)*P165*10</f>
        <v>#N/A</v>
      </c>
      <c r="R165" s="52" t="e">
        <f>VLOOKUP(EVID_PASTVY!$H165,KATEGORIE_ZVIRAT!$B$2:$M$31,11,FALSE)*P165*10</f>
        <v>#N/A</v>
      </c>
      <c r="S165" s="52" t="e">
        <f>VLOOKUP(EVID_PASTVY!$H165,KATEGORIE_ZVIRAT!$B$2:$M$31,12,FALSE)*P165*10</f>
        <v>#N/A</v>
      </c>
    </row>
    <row r="166" spans="1:19" x14ac:dyDescent="0.2">
      <c r="A166" s="32"/>
      <c r="B166" s="37" t="e">
        <f>VLOOKUP($A166,EVID_OSEVU!$A$1:$M$4972,2,FALSE)</f>
        <v>#N/A</v>
      </c>
      <c r="C166" s="37" t="e">
        <f>VLOOKUP($A166,EVID_OSEVU!$A$1:$M$4972,3,FALSE)</f>
        <v>#N/A</v>
      </c>
      <c r="D166" s="45" t="e">
        <f>VLOOKUP($A166,EVID_OSEVU!$A$1:$M$4972,4,FALSE)</f>
        <v>#N/A</v>
      </c>
      <c r="E166" s="35"/>
      <c r="F166" s="53"/>
      <c r="G166" s="32"/>
      <c r="H166" s="45" t="e">
        <f>VLOOKUP(G166,Export7[#All],2,FALSE)</f>
        <v>#N/A</v>
      </c>
      <c r="I166" s="45" t="e">
        <f>VLOOKUP($A166,EVID_OSEVU!$A$1:$M$4972,10,FALSE)</f>
        <v>#N/A</v>
      </c>
      <c r="J166" s="58" t="e">
        <f>VLOOKUP($A166,EVID_OSEVU!$A$1:$M$4972,11,FALSE)</f>
        <v>#N/A</v>
      </c>
      <c r="K166" s="33"/>
      <c r="L166" s="45" t="e">
        <f>VLOOKUP(EVID_PASTVY!H166,KATEGORIE_ZVIRAT!$B$2:$M$31,6,FALSE)*K166</f>
        <v>#N/A</v>
      </c>
      <c r="M166" s="33">
        <v>24</v>
      </c>
      <c r="N166" s="45" t="e">
        <f>VLOOKUP(EVID_PASTVY!$H166,KATEGORIE_ZVIRAT!$B$2:$M$31,8,FALSE)</f>
        <v>#N/A</v>
      </c>
      <c r="O166" s="45" t="e">
        <f>VLOOKUP(EVID_PASTVY!$H166,KATEGORIE_ZVIRAT!$B$2:$M$31,9,FALSE)</f>
        <v>#N/A</v>
      </c>
      <c r="P166" s="54" t="e">
        <f>VLOOKUP(EVID_PASTVY!$H166,KATEGORIE_ZVIRAT!$B$2:$M$31,7,FALSE)*L166/1000*M166/24*(F166-E166+1)/J166</f>
        <v>#N/A</v>
      </c>
      <c r="Q166" s="52" t="e">
        <f>VLOOKUP(EVID_PASTVY!$H166,KATEGORIE_ZVIRAT!$B$2:$M$31,10,FALSE)*P166*10</f>
        <v>#N/A</v>
      </c>
      <c r="R166" s="52" t="e">
        <f>VLOOKUP(EVID_PASTVY!$H166,KATEGORIE_ZVIRAT!$B$2:$M$31,11,FALSE)*P166*10</f>
        <v>#N/A</v>
      </c>
      <c r="S166" s="52" t="e">
        <f>VLOOKUP(EVID_PASTVY!$H166,KATEGORIE_ZVIRAT!$B$2:$M$31,12,FALSE)*P166*10</f>
        <v>#N/A</v>
      </c>
    </row>
    <row r="167" spans="1:19" x14ac:dyDescent="0.2">
      <c r="A167" s="32"/>
      <c r="B167" s="37" t="e">
        <f>VLOOKUP($A167,EVID_OSEVU!$A$1:$M$4972,2,FALSE)</f>
        <v>#N/A</v>
      </c>
      <c r="C167" s="37" t="e">
        <f>VLOOKUP($A167,EVID_OSEVU!$A$1:$M$4972,3,FALSE)</f>
        <v>#N/A</v>
      </c>
      <c r="D167" s="45" t="e">
        <f>VLOOKUP($A167,EVID_OSEVU!$A$1:$M$4972,4,FALSE)</f>
        <v>#N/A</v>
      </c>
      <c r="E167" s="35"/>
      <c r="F167" s="53"/>
      <c r="G167" s="32"/>
      <c r="H167" s="45" t="e">
        <f>VLOOKUP(G167,Export7[#All],2,FALSE)</f>
        <v>#N/A</v>
      </c>
      <c r="I167" s="45" t="e">
        <f>VLOOKUP($A167,EVID_OSEVU!$A$1:$M$4972,10,FALSE)</f>
        <v>#N/A</v>
      </c>
      <c r="J167" s="58" t="e">
        <f>VLOOKUP($A167,EVID_OSEVU!$A$1:$M$4972,11,FALSE)</f>
        <v>#N/A</v>
      </c>
      <c r="K167" s="33"/>
      <c r="L167" s="45" t="e">
        <f>VLOOKUP(EVID_PASTVY!H167,KATEGORIE_ZVIRAT!$B$2:$M$31,6,FALSE)*K167</f>
        <v>#N/A</v>
      </c>
      <c r="M167" s="33">
        <v>24</v>
      </c>
      <c r="N167" s="45" t="e">
        <f>VLOOKUP(EVID_PASTVY!$H167,KATEGORIE_ZVIRAT!$B$2:$M$31,8,FALSE)</f>
        <v>#N/A</v>
      </c>
      <c r="O167" s="45" t="e">
        <f>VLOOKUP(EVID_PASTVY!$H167,KATEGORIE_ZVIRAT!$B$2:$M$31,9,FALSE)</f>
        <v>#N/A</v>
      </c>
      <c r="P167" s="54" t="e">
        <f>VLOOKUP(EVID_PASTVY!$H167,KATEGORIE_ZVIRAT!$B$2:$M$31,7,FALSE)*L167/1000*M167/24*(F167-E167+1)/J167</f>
        <v>#N/A</v>
      </c>
      <c r="Q167" s="52" t="e">
        <f>VLOOKUP(EVID_PASTVY!$H167,KATEGORIE_ZVIRAT!$B$2:$M$31,10,FALSE)*P167*10</f>
        <v>#N/A</v>
      </c>
      <c r="R167" s="52" t="e">
        <f>VLOOKUP(EVID_PASTVY!$H167,KATEGORIE_ZVIRAT!$B$2:$M$31,11,FALSE)*P167*10</f>
        <v>#N/A</v>
      </c>
      <c r="S167" s="52" t="e">
        <f>VLOOKUP(EVID_PASTVY!$H167,KATEGORIE_ZVIRAT!$B$2:$M$31,12,FALSE)*P167*10</f>
        <v>#N/A</v>
      </c>
    </row>
    <row r="168" spans="1:19" x14ac:dyDescent="0.2">
      <c r="A168" s="32"/>
      <c r="B168" s="37" t="e">
        <f>VLOOKUP($A168,EVID_OSEVU!$A$1:$M$4972,2,FALSE)</f>
        <v>#N/A</v>
      </c>
      <c r="C168" s="37" t="e">
        <f>VLOOKUP($A168,EVID_OSEVU!$A$1:$M$4972,3,FALSE)</f>
        <v>#N/A</v>
      </c>
      <c r="D168" s="45" t="e">
        <f>VLOOKUP($A168,EVID_OSEVU!$A$1:$M$4972,4,FALSE)</f>
        <v>#N/A</v>
      </c>
      <c r="E168" s="35"/>
      <c r="F168" s="53"/>
      <c r="G168" s="32"/>
      <c r="H168" s="45" t="e">
        <f>VLOOKUP(G168,Export7[#All],2,FALSE)</f>
        <v>#N/A</v>
      </c>
      <c r="I168" s="45" t="e">
        <f>VLOOKUP($A168,EVID_OSEVU!$A$1:$M$4972,10,FALSE)</f>
        <v>#N/A</v>
      </c>
      <c r="J168" s="58" t="e">
        <f>VLOOKUP($A168,EVID_OSEVU!$A$1:$M$4972,11,FALSE)</f>
        <v>#N/A</v>
      </c>
      <c r="K168" s="33"/>
      <c r="L168" s="45" t="e">
        <f>VLOOKUP(EVID_PASTVY!H168,KATEGORIE_ZVIRAT!$B$2:$M$31,6,FALSE)*K168</f>
        <v>#N/A</v>
      </c>
      <c r="M168" s="33">
        <v>24</v>
      </c>
      <c r="N168" s="45" t="e">
        <f>VLOOKUP(EVID_PASTVY!$H168,KATEGORIE_ZVIRAT!$B$2:$M$31,8,FALSE)</f>
        <v>#N/A</v>
      </c>
      <c r="O168" s="45" t="e">
        <f>VLOOKUP(EVID_PASTVY!$H168,KATEGORIE_ZVIRAT!$B$2:$M$31,9,FALSE)</f>
        <v>#N/A</v>
      </c>
      <c r="P168" s="54" t="e">
        <f>VLOOKUP(EVID_PASTVY!$H168,KATEGORIE_ZVIRAT!$B$2:$M$31,7,FALSE)*L168/1000*M168/24*(F168-E168+1)/J168</f>
        <v>#N/A</v>
      </c>
      <c r="Q168" s="52" t="e">
        <f>VLOOKUP(EVID_PASTVY!$H168,KATEGORIE_ZVIRAT!$B$2:$M$31,10,FALSE)*P168*10</f>
        <v>#N/A</v>
      </c>
      <c r="R168" s="52" t="e">
        <f>VLOOKUP(EVID_PASTVY!$H168,KATEGORIE_ZVIRAT!$B$2:$M$31,11,FALSE)*P168*10</f>
        <v>#N/A</v>
      </c>
      <c r="S168" s="52" t="e">
        <f>VLOOKUP(EVID_PASTVY!$H168,KATEGORIE_ZVIRAT!$B$2:$M$31,12,FALSE)*P168*10</f>
        <v>#N/A</v>
      </c>
    </row>
    <row r="169" spans="1:19" x14ac:dyDescent="0.2">
      <c r="A169" s="32"/>
      <c r="B169" s="37" t="e">
        <f>VLOOKUP($A169,EVID_OSEVU!$A$1:$M$4972,2,FALSE)</f>
        <v>#N/A</v>
      </c>
      <c r="C169" s="37" t="e">
        <f>VLOOKUP($A169,EVID_OSEVU!$A$1:$M$4972,3,FALSE)</f>
        <v>#N/A</v>
      </c>
      <c r="D169" s="45" t="e">
        <f>VLOOKUP($A169,EVID_OSEVU!$A$1:$M$4972,4,FALSE)</f>
        <v>#N/A</v>
      </c>
      <c r="E169" s="35"/>
      <c r="F169" s="53"/>
      <c r="G169" s="32"/>
      <c r="H169" s="45" t="e">
        <f>VLOOKUP(G169,Export7[#All],2,FALSE)</f>
        <v>#N/A</v>
      </c>
      <c r="I169" s="45" t="e">
        <f>VLOOKUP($A169,EVID_OSEVU!$A$1:$M$4972,10,FALSE)</f>
        <v>#N/A</v>
      </c>
      <c r="J169" s="58" t="e">
        <f>VLOOKUP($A169,EVID_OSEVU!$A$1:$M$4972,11,FALSE)</f>
        <v>#N/A</v>
      </c>
      <c r="K169" s="33"/>
      <c r="L169" s="45" t="e">
        <f>VLOOKUP(EVID_PASTVY!H169,KATEGORIE_ZVIRAT!$B$2:$M$31,6,FALSE)*K169</f>
        <v>#N/A</v>
      </c>
      <c r="M169" s="33">
        <v>24</v>
      </c>
      <c r="N169" s="45" t="e">
        <f>VLOOKUP(EVID_PASTVY!$H169,KATEGORIE_ZVIRAT!$B$2:$M$31,8,FALSE)</f>
        <v>#N/A</v>
      </c>
      <c r="O169" s="45" t="e">
        <f>VLOOKUP(EVID_PASTVY!$H169,KATEGORIE_ZVIRAT!$B$2:$M$31,9,FALSE)</f>
        <v>#N/A</v>
      </c>
      <c r="P169" s="54" t="e">
        <f>VLOOKUP(EVID_PASTVY!$H169,KATEGORIE_ZVIRAT!$B$2:$M$31,7,FALSE)*L169/1000*M169/24*(F169-E169+1)/J169</f>
        <v>#N/A</v>
      </c>
      <c r="Q169" s="52" t="e">
        <f>VLOOKUP(EVID_PASTVY!$H169,KATEGORIE_ZVIRAT!$B$2:$M$31,10,FALSE)*P169*10</f>
        <v>#N/A</v>
      </c>
      <c r="R169" s="52" t="e">
        <f>VLOOKUP(EVID_PASTVY!$H169,KATEGORIE_ZVIRAT!$B$2:$M$31,11,FALSE)*P169*10</f>
        <v>#N/A</v>
      </c>
      <c r="S169" s="52" t="e">
        <f>VLOOKUP(EVID_PASTVY!$H169,KATEGORIE_ZVIRAT!$B$2:$M$31,12,FALSE)*P169*10</f>
        <v>#N/A</v>
      </c>
    </row>
    <row r="170" spans="1:19" x14ac:dyDescent="0.2">
      <c r="A170" s="32"/>
      <c r="B170" s="37" t="e">
        <f>VLOOKUP($A170,EVID_OSEVU!$A$1:$M$4972,2,FALSE)</f>
        <v>#N/A</v>
      </c>
      <c r="C170" s="37" t="e">
        <f>VLOOKUP($A170,EVID_OSEVU!$A$1:$M$4972,3,FALSE)</f>
        <v>#N/A</v>
      </c>
      <c r="D170" s="45" t="e">
        <f>VLOOKUP($A170,EVID_OSEVU!$A$1:$M$4972,4,FALSE)</f>
        <v>#N/A</v>
      </c>
      <c r="E170" s="35"/>
      <c r="F170" s="53"/>
      <c r="G170" s="32"/>
      <c r="H170" s="45" t="e">
        <f>VLOOKUP(G170,Export7[#All],2,FALSE)</f>
        <v>#N/A</v>
      </c>
      <c r="I170" s="45" t="e">
        <f>VLOOKUP($A170,EVID_OSEVU!$A$1:$M$4972,10,FALSE)</f>
        <v>#N/A</v>
      </c>
      <c r="J170" s="58" t="e">
        <f>VLOOKUP($A170,EVID_OSEVU!$A$1:$M$4972,11,FALSE)</f>
        <v>#N/A</v>
      </c>
      <c r="K170" s="33"/>
      <c r="L170" s="45" t="e">
        <f>VLOOKUP(EVID_PASTVY!H170,KATEGORIE_ZVIRAT!$B$2:$M$31,6,FALSE)*K170</f>
        <v>#N/A</v>
      </c>
      <c r="M170" s="33">
        <v>24</v>
      </c>
      <c r="N170" s="45" t="e">
        <f>VLOOKUP(EVID_PASTVY!$H170,KATEGORIE_ZVIRAT!$B$2:$M$31,8,FALSE)</f>
        <v>#N/A</v>
      </c>
      <c r="O170" s="45" t="e">
        <f>VLOOKUP(EVID_PASTVY!$H170,KATEGORIE_ZVIRAT!$B$2:$M$31,9,FALSE)</f>
        <v>#N/A</v>
      </c>
      <c r="P170" s="54" t="e">
        <f>VLOOKUP(EVID_PASTVY!$H170,KATEGORIE_ZVIRAT!$B$2:$M$31,7,FALSE)*L170/1000*M170/24*(F170-E170+1)/J170</f>
        <v>#N/A</v>
      </c>
      <c r="Q170" s="52" t="e">
        <f>VLOOKUP(EVID_PASTVY!$H170,KATEGORIE_ZVIRAT!$B$2:$M$31,10,FALSE)*P170*10</f>
        <v>#N/A</v>
      </c>
      <c r="R170" s="52" t="e">
        <f>VLOOKUP(EVID_PASTVY!$H170,KATEGORIE_ZVIRAT!$B$2:$M$31,11,FALSE)*P170*10</f>
        <v>#N/A</v>
      </c>
      <c r="S170" s="52" t="e">
        <f>VLOOKUP(EVID_PASTVY!$H170,KATEGORIE_ZVIRAT!$B$2:$M$31,12,FALSE)*P170*10</f>
        <v>#N/A</v>
      </c>
    </row>
    <row r="171" spans="1:19" x14ac:dyDescent="0.2">
      <c r="A171" s="32"/>
      <c r="B171" s="37" t="e">
        <f>VLOOKUP($A171,EVID_OSEVU!$A$1:$M$4972,2,FALSE)</f>
        <v>#N/A</v>
      </c>
      <c r="C171" s="37" t="e">
        <f>VLOOKUP($A171,EVID_OSEVU!$A$1:$M$4972,3,FALSE)</f>
        <v>#N/A</v>
      </c>
      <c r="D171" s="45" t="e">
        <f>VLOOKUP($A171,EVID_OSEVU!$A$1:$M$4972,4,FALSE)</f>
        <v>#N/A</v>
      </c>
      <c r="E171" s="35"/>
      <c r="F171" s="53"/>
      <c r="G171" s="32"/>
      <c r="H171" s="45" t="e">
        <f>VLOOKUP(G171,Export7[#All],2,FALSE)</f>
        <v>#N/A</v>
      </c>
      <c r="I171" s="45" t="e">
        <f>VLOOKUP($A171,EVID_OSEVU!$A$1:$M$4972,10,FALSE)</f>
        <v>#N/A</v>
      </c>
      <c r="J171" s="58" t="e">
        <f>VLOOKUP($A171,EVID_OSEVU!$A$1:$M$4972,11,FALSE)</f>
        <v>#N/A</v>
      </c>
      <c r="K171" s="33"/>
      <c r="L171" s="45" t="e">
        <f>VLOOKUP(EVID_PASTVY!H171,KATEGORIE_ZVIRAT!$B$2:$M$31,6,FALSE)*K171</f>
        <v>#N/A</v>
      </c>
      <c r="M171" s="33">
        <v>24</v>
      </c>
      <c r="N171" s="45" t="e">
        <f>VLOOKUP(EVID_PASTVY!$H171,KATEGORIE_ZVIRAT!$B$2:$M$31,8,FALSE)</f>
        <v>#N/A</v>
      </c>
      <c r="O171" s="45" t="e">
        <f>VLOOKUP(EVID_PASTVY!$H171,KATEGORIE_ZVIRAT!$B$2:$M$31,9,FALSE)</f>
        <v>#N/A</v>
      </c>
      <c r="P171" s="54" t="e">
        <f>VLOOKUP(EVID_PASTVY!$H171,KATEGORIE_ZVIRAT!$B$2:$M$31,7,FALSE)*L171/1000*M171/24*(F171-E171+1)/J171</f>
        <v>#N/A</v>
      </c>
      <c r="Q171" s="52" t="e">
        <f>VLOOKUP(EVID_PASTVY!$H171,KATEGORIE_ZVIRAT!$B$2:$M$31,10,FALSE)*P171*10</f>
        <v>#N/A</v>
      </c>
      <c r="R171" s="52" t="e">
        <f>VLOOKUP(EVID_PASTVY!$H171,KATEGORIE_ZVIRAT!$B$2:$M$31,11,FALSE)*P171*10</f>
        <v>#N/A</v>
      </c>
      <c r="S171" s="52" t="e">
        <f>VLOOKUP(EVID_PASTVY!$H171,KATEGORIE_ZVIRAT!$B$2:$M$31,12,FALSE)*P171*10</f>
        <v>#N/A</v>
      </c>
    </row>
    <row r="172" spans="1:19" x14ac:dyDescent="0.2">
      <c r="A172" s="32"/>
      <c r="B172" s="37" t="e">
        <f>VLOOKUP($A172,EVID_OSEVU!$A$1:$M$4972,2,FALSE)</f>
        <v>#N/A</v>
      </c>
      <c r="C172" s="37" t="e">
        <f>VLOOKUP($A172,EVID_OSEVU!$A$1:$M$4972,3,FALSE)</f>
        <v>#N/A</v>
      </c>
      <c r="D172" s="45" t="e">
        <f>VLOOKUP($A172,EVID_OSEVU!$A$1:$M$4972,4,FALSE)</f>
        <v>#N/A</v>
      </c>
      <c r="E172" s="35"/>
      <c r="F172" s="53"/>
      <c r="G172" s="32"/>
      <c r="H172" s="45" t="e">
        <f>VLOOKUP(G172,Export7[#All],2,FALSE)</f>
        <v>#N/A</v>
      </c>
      <c r="I172" s="45" t="e">
        <f>VLOOKUP($A172,EVID_OSEVU!$A$1:$M$4972,10,FALSE)</f>
        <v>#N/A</v>
      </c>
      <c r="J172" s="58" t="e">
        <f>VLOOKUP($A172,EVID_OSEVU!$A$1:$M$4972,11,FALSE)</f>
        <v>#N/A</v>
      </c>
      <c r="K172" s="33"/>
      <c r="L172" s="45" t="e">
        <f>VLOOKUP(EVID_PASTVY!H172,KATEGORIE_ZVIRAT!$B$2:$M$31,6,FALSE)*K172</f>
        <v>#N/A</v>
      </c>
      <c r="M172" s="33">
        <v>24</v>
      </c>
      <c r="N172" s="45" t="e">
        <f>VLOOKUP(EVID_PASTVY!$H172,KATEGORIE_ZVIRAT!$B$2:$M$31,8,FALSE)</f>
        <v>#N/A</v>
      </c>
      <c r="O172" s="45" t="e">
        <f>VLOOKUP(EVID_PASTVY!$H172,KATEGORIE_ZVIRAT!$B$2:$M$31,9,FALSE)</f>
        <v>#N/A</v>
      </c>
      <c r="P172" s="54" t="e">
        <f>VLOOKUP(EVID_PASTVY!$H172,KATEGORIE_ZVIRAT!$B$2:$M$31,7,FALSE)*L172/1000*M172/24*(F172-E172+1)/J172</f>
        <v>#N/A</v>
      </c>
      <c r="Q172" s="52" t="e">
        <f>VLOOKUP(EVID_PASTVY!$H172,KATEGORIE_ZVIRAT!$B$2:$M$31,10,FALSE)*P172*10</f>
        <v>#N/A</v>
      </c>
      <c r="R172" s="52" t="e">
        <f>VLOOKUP(EVID_PASTVY!$H172,KATEGORIE_ZVIRAT!$B$2:$M$31,11,FALSE)*P172*10</f>
        <v>#N/A</v>
      </c>
      <c r="S172" s="52" t="e">
        <f>VLOOKUP(EVID_PASTVY!$H172,KATEGORIE_ZVIRAT!$B$2:$M$31,12,FALSE)*P172*10</f>
        <v>#N/A</v>
      </c>
    </row>
    <row r="173" spans="1:19" x14ac:dyDescent="0.2">
      <c r="A173" s="32"/>
      <c r="B173" s="37" t="e">
        <f>VLOOKUP($A173,EVID_OSEVU!$A$1:$M$4972,2,FALSE)</f>
        <v>#N/A</v>
      </c>
      <c r="C173" s="37" t="e">
        <f>VLOOKUP($A173,EVID_OSEVU!$A$1:$M$4972,3,FALSE)</f>
        <v>#N/A</v>
      </c>
      <c r="D173" s="45" t="e">
        <f>VLOOKUP($A173,EVID_OSEVU!$A$1:$M$4972,4,FALSE)</f>
        <v>#N/A</v>
      </c>
      <c r="E173" s="35"/>
      <c r="F173" s="53"/>
      <c r="G173" s="32"/>
      <c r="H173" s="45" t="e">
        <f>VLOOKUP(G173,Export7[#All],2,FALSE)</f>
        <v>#N/A</v>
      </c>
      <c r="I173" s="45" t="e">
        <f>VLOOKUP($A173,EVID_OSEVU!$A$1:$M$4972,10,FALSE)</f>
        <v>#N/A</v>
      </c>
      <c r="J173" s="58" t="e">
        <f>VLOOKUP($A173,EVID_OSEVU!$A$1:$M$4972,11,FALSE)</f>
        <v>#N/A</v>
      </c>
      <c r="K173" s="33"/>
      <c r="L173" s="45" t="e">
        <f>VLOOKUP(EVID_PASTVY!H173,KATEGORIE_ZVIRAT!$B$2:$M$31,6,FALSE)*K173</f>
        <v>#N/A</v>
      </c>
      <c r="M173" s="33">
        <v>24</v>
      </c>
      <c r="N173" s="45" t="e">
        <f>VLOOKUP(EVID_PASTVY!$H173,KATEGORIE_ZVIRAT!$B$2:$M$31,8,FALSE)</f>
        <v>#N/A</v>
      </c>
      <c r="O173" s="45" t="e">
        <f>VLOOKUP(EVID_PASTVY!$H173,KATEGORIE_ZVIRAT!$B$2:$M$31,9,FALSE)</f>
        <v>#N/A</v>
      </c>
      <c r="P173" s="54" t="e">
        <f>VLOOKUP(EVID_PASTVY!$H173,KATEGORIE_ZVIRAT!$B$2:$M$31,7,FALSE)*L173/1000*M173/24*(F173-E173+1)/J173</f>
        <v>#N/A</v>
      </c>
      <c r="Q173" s="52" t="e">
        <f>VLOOKUP(EVID_PASTVY!$H173,KATEGORIE_ZVIRAT!$B$2:$M$31,10,FALSE)*P173*10</f>
        <v>#N/A</v>
      </c>
      <c r="R173" s="52" t="e">
        <f>VLOOKUP(EVID_PASTVY!$H173,KATEGORIE_ZVIRAT!$B$2:$M$31,11,FALSE)*P173*10</f>
        <v>#N/A</v>
      </c>
      <c r="S173" s="52" t="e">
        <f>VLOOKUP(EVID_PASTVY!$H173,KATEGORIE_ZVIRAT!$B$2:$M$31,12,FALSE)*P173*10</f>
        <v>#N/A</v>
      </c>
    </row>
    <row r="174" spans="1:19" x14ac:dyDescent="0.2">
      <c r="A174" s="32"/>
      <c r="B174" s="37" t="e">
        <f>VLOOKUP($A174,EVID_OSEVU!$A$1:$M$4972,2,FALSE)</f>
        <v>#N/A</v>
      </c>
      <c r="C174" s="37" t="e">
        <f>VLOOKUP($A174,EVID_OSEVU!$A$1:$M$4972,3,FALSE)</f>
        <v>#N/A</v>
      </c>
      <c r="D174" s="45" t="e">
        <f>VLOOKUP($A174,EVID_OSEVU!$A$1:$M$4972,4,FALSE)</f>
        <v>#N/A</v>
      </c>
      <c r="E174" s="35"/>
      <c r="F174" s="53"/>
      <c r="G174" s="32"/>
      <c r="H174" s="45" t="e">
        <f>VLOOKUP(G174,Export7[#All],2,FALSE)</f>
        <v>#N/A</v>
      </c>
      <c r="I174" s="45" t="e">
        <f>VLOOKUP($A174,EVID_OSEVU!$A$1:$M$4972,10,FALSE)</f>
        <v>#N/A</v>
      </c>
      <c r="J174" s="58" t="e">
        <f>VLOOKUP($A174,EVID_OSEVU!$A$1:$M$4972,11,FALSE)</f>
        <v>#N/A</v>
      </c>
      <c r="K174" s="33"/>
      <c r="L174" s="45" t="e">
        <f>VLOOKUP(EVID_PASTVY!H174,KATEGORIE_ZVIRAT!$B$2:$M$31,6,FALSE)*K174</f>
        <v>#N/A</v>
      </c>
      <c r="M174" s="33">
        <v>24</v>
      </c>
      <c r="N174" s="45" t="e">
        <f>VLOOKUP(EVID_PASTVY!$H174,KATEGORIE_ZVIRAT!$B$2:$M$31,8,FALSE)</f>
        <v>#N/A</v>
      </c>
      <c r="O174" s="45" t="e">
        <f>VLOOKUP(EVID_PASTVY!$H174,KATEGORIE_ZVIRAT!$B$2:$M$31,9,FALSE)</f>
        <v>#N/A</v>
      </c>
      <c r="P174" s="54" t="e">
        <f>VLOOKUP(EVID_PASTVY!$H174,KATEGORIE_ZVIRAT!$B$2:$M$31,7,FALSE)*L174/1000*M174/24*(F174-E174+1)/J174</f>
        <v>#N/A</v>
      </c>
      <c r="Q174" s="52" t="e">
        <f>VLOOKUP(EVID_PASTVY!$H174,KATEGORIE_ZVIRAT!$B$2:$M$31,10,FALSE)*P174*10</f>
        <v>#N/A</v>
      </c>
      <c r="R174" s="52" t="e">
        <f>VLOOKUP(EVID_PASTVY!$H174,KATEGORIE_ZVIRAT!$B$2:$M$31,11,FALSE)*P174*10</f>
        <v>#N/A</v>
      </c>
      <c r="S174" s="52" t="e">
        <f>VLOOKUP(EVID_PASTVY!$H174,KATEGORIE_ZVIRAT!$B$2:$M$31,12,FALSE)*P174*10</f>
        <v>#N/A</v>
      </c>
    </row>
    <row r="175" spans="1:19" x14ac:dyDescent="0.2">
      <c r="A175" s="32"/>
      <c r="B175" s="37" t="e">
        <f>VLOOKUP($A175,EVID_OSEVU!$A$1:$M$4972,2,FALSE)</f>
        <v>#N/A</v>
      </c>
      <c r="C175" s="37" t="e">
        <f>VLOOKUP($A175,EVID_OSEVU!$A$1:$M$4972,3,FALSE)</f>
        <v>#N/A</v>
      </c>
      <c r="D175" s="45" t="e">
        <f>VLOOKUP($A175,EVID_OSEVU!$A$1:$M$4972,4,FALSE)</f>
        <v>#N/A</v>
      </c>
      <c r="E175" s="35"/>
      <c r="F175" s="53"/>
      <c r="G175" s="32"/>
      <c r="H175" s="45" t="e">
        <f>VLOOKUP(G175,Export7[#All],2,FALSE)</f>
        <v>#N/A</v>
      </c>
      <c r="I175" s="45" t="e">
        <f>VLOOKUP($A175,EVID_OSEVU!$A$1:$M$4972,10,FALSE)</f>
        <v>#N/A</v>
      </c>
      <c r="J175" s="58" t="e">
        <f>VLOOKUP($A175,EVID_OSEVU!$A$1:$M$4972,11,FALSE)</f>
        <v>#N/A</v>
      </c>
      <c r="K175" s="33"/>
      <c r="L175" s="45" t="e">
        <f>VLOOKUP(EVID_PASTVY!H175,KATEGORIE_ZVIRAT!$B$2:$M$31,6,FALSE)*K175</f>
        <v>#N/A</v>
      </c>
      <c r="M175" s="33">
        <v>24</v>
      </c>
      <c r="N175" s="45" t="e">
        <f>VLOOKUP(EVID_PASTVY!$H175,KATEGORIE_ZVIRAT!$B$2:$M$31,8,FALSE)</f>
        <v>#N/A</v>
      </c>
      <c r="O175" s="45" t="e">
        <f>VLOOKUP(EVID_PASTVY!$H175,KATEGORIE_ZVIRAT!$B$2:$M$31,9,FALSE)</f>
        <v>#N/A</v>
      </c>
      <c r="P175" s="54" t="e">
        <f>VLOOKUP(EVID_PASTVY!$H175,KATEGORIE_ZVIRAT!$B$2:$M$31,7,FALSE)*L175/1000*M175/24*(F175-E175+1)/J175</f>
        <v>#N/A</v>
      </c>
      <c r="Q175" s="52" t="e">
        <f>VLOOKUP(EVID_PASTVY!$H175,KATEGORIE_ZVIRAT!$B$2:$M$31,10,FALSE)*P175*10</f>
        <v>#N/A</v>
      </c>
      <c r="R175" s="52" t="e">
        <f>VLOOKUP(EVID_PASTVY!$H175,KATEGORIE_ZVIRAT!$B$2:$M$31,11,FALSE)*P175*10</f>
        <v>#N/A</v>
      </c>
      <c r="S175" s="52" t="e">
        <f>VLOOKUP(EVID_PASTVY!$H175,KATEGORIE_ZVIRAT!$B$2:$M$31,12,FALSE)*P175*10</f>
        <v>#N/A</v>
      </c>
    </row>
    <row r="176" spans="1:19" x14ac:dyDescent="0.2">
      <c r="A176" s="32"/>
      <c r="B176" s="37" t="e">
        <f>VLOOKUP($A176,EVID_OSEVU!$A$1:$M$4972,2,FALSE)</f>
        <v>#N/A</v>
      </c>
      <c r="C176" s="37" t="e">
        <f>VLOOKUP($A176,EVID_OSEVU!$A$1:$M$4972,3,FALSE)</f>
        <v>#N/A</v>
      </c>
      <c r="D176" s="45" t="e">
        <f>VLOOKUP($A176,EVID_OSEVU!$A$1:$M$4972,4,FALSE)</f>
        <v>#N/A</v>
      </c>
      <c r="E176" s="35"/>
      <c r="F176" s="53"/>
      <c r="G176" s="32"/>
      <c r="H176" s="45" t="e">
        <f>VLOOKUP(G176,Export7[#All],2,FALSE)</f>
        <v>#N/A</v>
      </c>
      <c r="I176" s="45" t="e">
        <f>VLOOKUP($A176,EVID_OSEVU!$A$1:$M$4972,10,FALSE)</f>
        <v>#N/A</v>
      </c>
      <c r="J176" s="58" t="e">
        <f>VLOOKUP($A176,EVID_OSEVU!$A$1:$M$4972,11,FALSE)</f>
        <v>#N/A</v>
      </c>
      <c r="K176" s="33"/>
      <c r="L176" s="45" t="e">
        <f>VLOOKUP(EVID_PASTVY!H176,KATEGORIE_ZVIRAT!$B$2:$M$31,6,FALSE)*K176</f>
        <v>#N/A</v>
      </c>
      <c r="M176" s="33">
        <v>24</v>
      </c>
      <c r="N176" s="45" t="e">
        <f>VLOOKUP(EVID_PASTVY!$H176,KATEGORIE_ZVIRAT!$B$2:$M$31,8,FALSE)</f>
        <v>#N/A</v>
      </c>
      <c r="O176" s="45" t="e">
        <f>VLOOKUP(EVID_PASTVY!$H176,KATEGORIE_ZVIRAT!$B$2:$M$31,9,FALSE)</f>
        <v>#N/A</v>
      </c>
      <c r="P176" s="54" t="e">
        <f>VLOOKUP(EVID_PASTVY!$H176,KATEGORIE_ZVIRAT!$B$2:$M$31,7,FALSE)*L176/1000*M176/24*(F176-E176+1)/J176</f>
        <v>#N/A</v>
      </c>
      <c r="Q176" s="52" t="e">
        <f>VLOOKUP(EVID_PASTVY!$H176,KATEGORIE_ZVIRAT!$B$2:$M$31,10,FALSE)*P176*10</f>
        <v>#N/A</v>
      </c>
      <c r="R176" s="52" t="e">
        <f>VLOOKUP(EVID_PASTVY!$H176,KATEGORIE_ZVIRAT!$B$2:$M$31,11,FALSE)*P176*10</f>
        <v>#N/A</v>
      </c>
      <c r="S176" s="52" t="e">
        <f>VLOOKUP(EVID_PASTVY!$H176,KATEGORIE_ZVIRAT!$B$2:$M$31,12,FALSE)*P176*10</f>
        <v>#N/A</v>
      </c>
    </row>
    <row r="177" spans="1:19" x14ac:dyDescent="0.2">
      <c r="A177" s="32"/>
      <c r="B177" s="37" t="e">
        <f>VLOOKUP($A177,EVID_OSEVU!$A$1:$M$4972,2,FALSE)</f>
        <v>#N/A</v>
      </c>
      <c r="C177" s="37" t="e">
        <f>VLOOKUP($A177,EVID_OSEVU!$A$1:$M$4972,3,FALSE)</f>
        <v>#N/A</v>
      </c>
      <c r="D177" s="45" t="e">
        <f>VLOOKUP($A177,EVID_OSEVU!$A$1:$M$4972,4,FALSE)</f>
        <v>#N/A</v>
      </c>
      <c r="E177" s="35"/>
      <c r="F177" s="53"/>
      <c r="G177" s="32"/>
      <c r="H177" s="45" t="e">
        <f>VLOOKUP(G177,Export7[#All],2,FALSE)</f>
        <v>#N/A</v>
      </c>
      <c r="I177" s="45" t="e">
        <f>VLOOKUP($A177,EVID_OSEVU!$A$1:$M$4972,10,FALSE)</f>
        <v>#N/A</v>
      </c>
      <c r="J177" s="58" t="e">
        <f>VLOOKUP($A177,EVID_OSEVU!$A$1:$M$4972,11,FALSE)</f>
        <v>#N/A</v>
      </c>
      <c r="K177" s="33"/>
      <c r="L177" s="45" t="e">
        <f>VLOOKUP(EVID_PASTVY!H177,KATEGORIE_ZVIRAT!$B$2:$M$31,6,FALSE)*K177</f>
        <v>#N/A</v>
      </c>
      <c r="M177" s="33">
        <v>24</v>
      </c>
      <c r="N177" s="45" t="e">
        <f>VLOOKUP(EVID_PASTVY!$H177,KATEGORIE_ZVIRAT!$B$2:$M$31,8,FALSE)</f>
        <v>#N/A</v>
      </c>
      <c r="O177" s="45" t="e">
        <f>VLOOKUP(EVID_PASTVY!$H177,KATEGORIE_ZVIRAT!$B$2:$M$31,9,FALSE)</f>
        <v>#N/A</v>
      </c>
      <c r="P177" s="54" t="e">
        <f>VLOOKUP(EVID_PASTVY!$H177,KATEGORIE_ZVIRAT!$B$2:$M$31,7,FALSE)*L177/1000*M177/24*(F177-E177+1)/J177</f>
        <v>#N/A</v>
      </c>
      <c r="Q177" s="52" t="e">
        <f>VLOOKUP(EVID_PASTVY!$H177,KATEGORIE_ZVIRAT!$B$2:$M$31,10,FALSE)*P177*10</f>
        <v>#N/A</v>
      </c>
      <c r="R177" s="52" t="e">
        <f>VLOOKUP(EVID_PASTVY!$H177,KATEGORIE_ZVIRAT!$B$2:$M$31,11,FALSE)*P177*10</f>
        <v>#N/A</v>
      </c>
      <c r="S177" s="52" t="e">
        <f>VLOOKUP(EVID_PASTVY!$H177,KATEGORIE_ZVIRAT!$B$2:$M$31,12,FALSE)*P177*10</f>
        <v>#N/A</v>
      </c>
    </row>
    <row r="178" spans="1:19" x14ac:dyDescent="0.2">
      <c r="A178" s="32"/>
      <c r="B178" s="37" t="e">
        <f>VLOOKUP($A178,EVID_OSEVU!$A$1:$M$4972,2,FALSE)</f>
        <v>#N/A</v>
      </c>
      <c r="C178" s="37" t="e">
        <f>VLOOKUP($A178,EVID_OSEVU!$A$1:$M$4972,3,FALSE)</f>
        <v>#N/A</v>
      </c>
      <c r="D178" s="45" t="e">
        <f>VLOOKUP($A178,EVID_OSEVU!$A$1:$M$4972,4,FALSE)</f>
        <v>#N/A</v>
      </c>
      <c r="E178" s="35"/>
      <c r="F178" s="53"/>
      <c r="G178" s="32"/>
      <c r="H178" s="45" t="e">
        <f>VLOOKUP(G178,Export7[#All],2,FALSE)</f>
        <v>#N/A</v>
      </c>
      <c r="I178" s="45" t="e">
        <f>VLOOKUP($A178,EVID_OSEVU!$A$1:$M$4972,10,FALSE)</f>
        <v>#N/A</v>
      </c>
      <c r="J178" s="58" t="e">
        <f>VLOOKUP($A178,EVID_OSEVU!$A$1:$M$4972,11,FALSE)</f>
        <v>#N/A</v>
      </c>
      <c r="K178" s="33"/>
      <c r="L178" s="45" t="e">
        <f>VLOOKUP(EVID_PASTVY!H178,KATEGORIE_ZVIRAT!$B$2:$M$31,6,FALSE)*K178</f>
        <v>#N/A</v>
      </c>
      <c r="M178" s="33">
        <v>24</v>
      </c>
      <c r="N178" s="45" t="e">
        <f>VLOOKUP(EVID_PASTVY!$H178,KATEGORIE_ZVIRAT!$B$2:$M$31,8,FALSE)</f>
        <v>#N/A</v>
      </c>
      <c r="O178" s="45" t="e">
        <f>VLOOKUP(EVID_PASTVY!$H178,KATEGORIE_ZVIRAT!$B$2:$M$31,9,FALSE)</f>
        <v>#N/A</v>
      </c>
      <c r="P178" s="54" t="e">
        <f>VLOOKUP(EVID_PASTVY!$H178,KATEGORIE_ZVIRAT!$B$2:$M$31,7,FALSE)*L178/1000*M178/24*(F178-E178+1)/J178</f>
        <v>#N/A</v>
      </c>
      <c r="Q178" s="52" t="e">
        <f>VLOOKUP(EVID_PASTVY!$H178,KATEGORIE_ZVIRAT!$B$2:$M$31,10,FALSE)*P178*10</f>
        <v>#N/A</v>
      </c>
      <c r="R178" s="52" t="e">
        <f>VLOOKUP(EVID_PASTVY!$H178,KATEGORIE_ZVIRAT!$B$2:$M$31,11,FALSE)*P178*10</f>
        <v>#N/A</v>
      </c>
      <c r="S178" s="52" t="e">
        <f>VLOOKUP(EVID_PASTVY!$H178,KATEGORIE_ZVIRAT!$B$2:$M$31,12,FALSE)*P178*10</f>
        <v>#N/A</v>
      </c>
    </row>
    <row r="179" spans="1:19" x14ac:dyDescent="0.2">
      <c r="A179" s="32"/>
      <c r="B179" s="37" t="e">
        <f>VLOOKUP($A179,EVID_OSEVU!$A$1:$M$4972,2,FALSE)</f>
        <v>#N/A</v>
      </c>
      <c r="C179" s="37" t="e">
        <f>VLOOKUP($A179,EVID_OSEVU!$A$1:$M$4972,3,FALSE)</f>
        <v>#N/A</v>
      </c>
      <c r="D179" s="45" t="e">
        <f>VLOOKUP($A179,EVID_OSEVU!$A$1:$M$4972,4,FALSE)</f>
        <v>#N/A</v>
      </c>
      <c r="E179" s="35"/>
      <c r="F179" s="53"/>
      <c r="G179" s="32"/>
      <c r="H179" s="45" t="e">
        <f>VLOOKUP(G179,Export7[#All],2,FALSE)</f>
        <v>#N/A</v>
      </c>
      <c r="I179" s="45" t="e">
        <f>VLOOKUP($A179,EVID_OSEVU!$A$1:$M$4972,10,FALSE)</f>
        <v>#N/A</v>
      </c>
      <c r="J179" s="58" t="e">
        <f>VLOOKUP($A179,EVID_OSEVU!$A$1:$M$4972,11,FALSE)</f>
        <v>#N/A</v>
      </c>
      <c r="K179" s="33"/>
      <c r="L179" s="45" t="e">
        <f>VLOOKUP(EVID_PASTVY!H179,KATEGORIE_ZVIRAT!$B$2:$M$31,6,FALSE)*K179</f>
        <v>#N/A</v>
      </c>
      <c r="M179" s="33">
        <v>24</v>
      </c>
      <c r="N179" s="45" t="e">
        <f>VLOOKUP(EVID_PASTVY!$H179,KATEGORIE_ZVIRAT!$B$2:$M$31,8,FALSE)</f>
        <v>#N/A</v>
      </c>
      <c r="O179" s="45" t="e">
        <f>VLOOKUP(EVID_PASTVY!$H179,KATEGORIE_ZVIRAT!$B$2:$M$31,9,FALSE)</f>
        <v>#N/A</v>
      </c>
      <c r="P179" s="54" t="e">
        <f>VLOOKUP(EVID_PASTVY!$H179,KATEGORIE_ZVIRAT!$B$2:$M$31,7,FALSE)*L179/1000*M179/24*(F179-E179+1)/J179</f>
        <v>#N/A</v>
      </c>
      <c r="Q179" s="52" t="e">
        <f>VLOOKUP(EVID_PASTVY!$H179,KATEGORIE_ZVIRAT!$B$2:$M$31,10,FALSE)*P179*10</f>
        <v>#N/A</v>
      </c>
      <c r="R179" s="52" t="e">
        <f>VLOOKUP(EVID_PASTVY!$H179,KATEGORIE_ZVIRAT!$B$2:$M$31,11,FALSE)*P179*10</f>
        <v>#N/A</v>
      </c>
      <c r="S179" s="52" t="e">
        <f>VLOOKUP(EVID_PASTVY!$H179,KATEGORIE_ZVIRAT!$B$2:$M$31,12,FALSE)*P179*10</f>
        <v>#N/A</v>
      </c>
    </row>
    <row r="180" spans="1:19" x14ac:dyDescent="0.2">
      <c r="A180" s="32"/>
      <c r="B180" s="37" t="e">
        <f>VLOOKUP($A180,EVID_OSEVU!$A$1:$M$4972,2,FALSE)</f>
        <v>#N/A</v>
      </c>
      <c r="C180" s="37" t="e">
        <f>VLOOKUP($A180,EVID_OSEVU!$A$1:$M$4972,3,FALSE)</f>
        <v>#N/A</v>
      </c>
      <c r="D180" s="45" t="e">
        <f>VLOOKUP($A180,EVID_OSEVU!$A$1:$M$4972,4,FALSE)</f>
        <v>#N/A</v>
      </c>
      <c r="E180" s="35"/>
      <c r="F180" s="53"/>
      <c r="G180" s="32"/>
      <c r="H180" s="45" t="e">
        <f>VLOOKUP(G180,Export7[#All],2,FALSE)</f>
        <v>#N/A</v>
      </c>
      <c r="I180" s="45" t="e">
        <f>VLOOKUP($A180,EVID_OSEVU!$A$1:$M$4972,10,FALSE)</f>
        <v>#N/A</v>
      </c>
      <c r="J180" s="58" t="e">
        <f>VLOOKUP($A180,EVID_OSEVU!$A$1:$M$4972,11,FALSE)</f>
        <v>#N/A</v>
      </c>
      <c r="K180" s="33"/>
      <c r="L180" s="45" t="e">
        <f>VLOOKUP(EVID_PASTVY!H180,KATEGORIE_ZVIRAT!$B$2:$M$31,6,FALSE)*K180</f>
        <v>#N/A</v>
      </c>
      <c r="M180" s="33">
        <v>24</v>
      </c>
      <c r="N180" s="45" t="e">
        <f>VLOOKUP(EVID_PASTVY!$H180,KATEGORIE_ZVIRAT!$B$2:$M$31,8,FALSE)</f>
        <v>#N/A</v>
      </c>
      <c r="O180" s="45" t="e">
        <f>VLOOKUP(EVID_PASTVY!$H180,KATEGORIE_ZVIRAT!$B$2:$M$31,9,FALSE)</f>
        <v>#N/A</v>
      </c>
      <c r="P180" s="54" t="e">
        <f>VLOOKUP(EVID_PASTVY!$H180,KATEGORIE_ZVIRAT!$B$2:$M$31,7,FALSE)*L180/1000*M180/24*(F180-E180+1)/J180</f>
        <v>#N/A</v>
      </c>
      <c r="Q180" s="52" t="e">
        <f>VLOOKUP(EVID_PASTVY!$H180,KATEGORIE_ZVIRAT!$B$2:$M$31,10,FALSE)*P180*10</f>
        <v>#N/A</v>
      </c>
      <c r="R180" s="52" t="e">
        <f>VLOOKUP(EVID_PASTVY!$H180,KATEGORIE_ZVIRAT!$B$2:$M$31,11,FALSE)*P180*10</f>
        <v>#N/A</v>
      </c>
      <c r="S180" s="52" t="e">
        <f>VLOOKUP(EVID_PASTVY!$H180,KATEGORIE_ZVIRAT!$B$2:$M$31,12,FALSE)*P180*10</f>
        <v>#N/A</v>
      </c>
    </row>
    <row r="181" spans="1:19" x14ac:dyDescent="0.2">
      <c r="A181" s="32"/>
      <c r="B181" s="37" t="e">
        <f>VLOOKUP($A181,EVID_OSEVU!$A$1:$M$4972,2,FALSE)</f>
        <v>#N/A</v>
      </c>
      <c r="C181" s="37" t="e">
        <f>VLOOKUP($A181,EVID_OSEVU!$A$1:$M$4972,3,FALSE)</f>
        <v>#N/A</v>
      </c>
      <c r="D181" s="45" t="e">
        <f>VLOOKUP($A181,EVID_OSEVU!$A$1:$M$4972,4,FALSE)</f>
        <v>#N/A</v>
      </c>
      <c r="E181" s="35"/>
      <c r="F181" s="53"/>
      <c r="G181" s="32"/>
      <c r="H181" s="45" t="e">
        <f>VLOOKUP(G181,Export7[#All],2,FALSE)</f>
        <v>#N/A</v>
      </c>
      <c r="I181" s="45" t="e">
        <f>VLOOKUP($A181,EVID_OSEVU!$A$1:$M$4972,10,FALSE)</f>
        <v>#N/A</v>
      </c>
      <c r="J181" s="58" t="e">
        <f>VLOOKUP($A181,EVID_OSEVU!$A$1:$M$4972,11,FALSE)</f>
        <v>#N/A</v>
      </c>
      <c r="K181" s="33"/>
      <c r="L181" s="45" t="e">
        <f>VLOOKUP(EVID_PASTVY!H181,KATEGORIE_ZVIRAT!$B$2:$M$31,6,FALSE)*K181</f>
        <v>#N/A</v>
      </c>
      <c r="M181" s="33">
        <v>24</v>
      </c>
      <c r="N181" s="45" t="e">
        <f>VLOOKUP(EVID_PASTVY!$H181,KATEGORIE_ZVIRAT!$B$2:$M$31,8,FALSE)</f>
        <v>#N/A</v>
      </c>
      <c r="O181" s="45" t="e">
        <f>VLOOKUP(EVID_PASTVY!$H181,KATEGORIE_ZVIRAT!$B$2:$M$31,9,FALSE)</f>
        <v>#N/A</v>
      </c>
      <c r="P181" s="54" t="e">
        <f>VLOOKUP(EVID_PASTVY!$H181,KATEGORIE_ZVIRAT!$B$2:$M$31,7,FALSE)*L181/1000*M181/24*(F181-E181+1)/J181</f>
        <v>#N/A</v>
      </c>
      <c r="Q181" s="52" t="e">
        <f>VLOOKUP(EVID_PASTVY!$H181,KATEGORIE_ZVIRAT!$B$2:$M$31,10,FALSE)*P181*10</f>
        <v>#N/A</v>
      </c>
      <c r="R181" s="52" t="e">
        <f>VLOOKUP(EVID_PASTVY!$H181,KATEGORIE_ZVIRAT!$B$2:$M$31,11,FALSE)*P181*10</f>
        <v>#N/A</v>
      </c>
      <c r="S181" s="52" t="e">
        <f>VLOOKUP(EVID_PASTVY!$H181,KATEGORIE_ZVIRAT!$B$2:$M$31,12,FALSE)*P181*10</f>
        <v>#N/A</v>
      </c>
    </row>
    <row r="182" spans="1:19" x14ac:dyDescent="0.2">
      <c r="A182" s="32"/>
      <c r="B182" s="37" t="e">
        <f>VLOOKUP($A182,EVID_OSEVU!$A$1:$M$4972,2,FALSE)</f>
        <v>#N/A</v>
      </c>
      <c r="C182" s="37" t="e">
        <f>VLOOKUP($A182,EVID_OSEVU!$A$1:$M$4972,3,FALSE)</f>
        <v>#N/A</v>
      </c>
      <c r="D182" s="45" t="e">
        <f>VLOOKUP($A182,EVID_OSEVU!$A$1:$M$4972,4,FALSE)</f>
        <v>#N/A</v>
      </c>
      <c r="E182" s="35"/>
      <c r="F182" s="53"/>
      <c r="G182" s="32"/>
      <c r="H182" s="45" t="e">
        <f>VLOOKUP(G182,Export7[#All],2,FALSE)</f>
        <v>#N/A</v>
      </c>
      <c r="I182" s="45" t="e">
        <f>VLOOKUP($A182,EVID_OSEVU!$A$1:$M$4972,10,FALSE)</f>
        <v>#N/A</v>
      </c>
      <c r="J182" s="58" t="e">
        <f>VLOOKUP($A182,EVID_OSEVU!$A$1:$M$4972,11,FALSE)</f>
        <v>#N/A</v>
      </c>
      <c r="K182" s="33"/>
      <c r="L182" s="45" t="e">
        <f>VLOOKUP(EVID_PASTVY!H182,KATEGORIE_ZVIRAT!$B$2:$M$31,6,FALSE)*K182</f>
        <v>#N/A</v>
      </c>
      <c r="M182" s="33">
        <v>24</v>
      </c>
      <c r="N182" s="45" t="e">
        <f>VLOOKUP(EVID_PASTVY!$H182,KATEGORIE_ZVIRAT!$B$2:$M$31,8,FALSE)</f>
        <v>#N/A</v>
      </c>
      <c r="O182" s="45" t="e">
        <f>VLOOKUP(EVID_PASTVY!$H182,KATEGORIE_ZVIRAT!$B$2:$M$31,9,FALSE)</f>
        <v>#N/A</v>
      </c>
      <c r="P182" s="54" t="e">
        <f>VLOOKUP(EVID_PASTVY!$H182,KATEGORIE_ZVIRAT!$B$2:$M$31,7,FALSE)*L182/1000*M182/24*(F182-E182+1)/J182</f>
        <v>#N/A</v>
      </c>
      <c r="Q182" s="52" t="e">
        <f>VLOOKUP(EVID_PASTVY!$H182,KATEGORIE_ZVIRAT!$B$2:$M$31,10,FALSE)*P182*10</f>
        <v>#N/A</v>
      </c>
      <c r="R182" s="52" t="e">
        <f>VLOOKUP(EVID_PASTVY!$H182,KATEGORIE_ZVIRAT!$B$2:$M$31,11,FALSE)*P182*10</f>
        <v>#N/A</v>
      </c>
      <c r="S182" s="52" t="e">
        <f>VLOOKUP(EVID_PASTVY!$H182,KATEGORIE_ZVIRAT!$B$2:$M$31,12,FALSE)*P182*10</f>
        <v>#N/A</v>
      </c>
    </row>
    <row r="183" spans="1:19" x14ac:dyDescent="0.2">
      <c r="A183" s="32"/>
      <c r="B183" s="37" t="e">
        <f>VLOOKUP($A183,EVID_OSEVU!$A$1:$M$4972,2,FALSE)</f>
        <v>#N/A</v>
      </c>
      <c r="C183" s="37" t="e">
        <f>VLOOKUP($A183,EVID_OSEVU!$A$1:$M$4972,3,FALSE)</f>
        <v>#N/A</v>
      </c>
      <c r="D183" s="45" t="e">
        <f>VLOOKUP($A183,EVID_OSEVU!$A$1:$M$4972,4,FALSE)</f>
        <v>#N/A</v>
      </c>
      <c r="E183" s="35"/>
      <c r="F183" s="53"/>
      <c r="G183" s="32"/>
      <c r="H183" s="45" t="e">
        <f>VLOOKUP(G183,Export7[#All],2,FALSE)</f>
        <v>#N/A</v>
      </c>
      <c r="I183" s="45" t="e">
        <f>VLOOKUP($A183,EVID_OSEVU!$A$1:$M$4972,10,FALSE)</f>
        <v>#N/A</v>
      </c>
      <c r="J183" s="58" t="e">
        <f>VLOOKUP($A183,EVID_OSEVU!$A$1:$M$4972,11,FALSE)</f>
        <v>#N/A</v>
      </c>
      <c r="K183" s="33"/>
      <c r="L183" s="45" t="e">
        <f>VLOOKUP(EVID_PASTVY!H183,KATEGORIE_ZVIRAT!$B$2:$M$31,6,FALSE)*K183</f>
        <v>#N/A</v>
      </c>
      <c r="M183" s="33">
        <v>24</v>
      </c>
      <c r="N183" s="45" t="e">
        <f>VLOOKUP(EVID_PASTVY!$H183,KATEGORIE_ZVIRAT!$B$2:$M$31,8,FALSE)</f>
        <v>#N/A</v>
      </c>
      <c r="O183" s="45" t="e">
        <f>VLOOKUP(EVID_PASTVY!$H183,KATEGORIE_ZVIRAT!$B$2:$M$31,9,FALSE)</f>
        <v>#N/A</v>
      </c>
      <c r="P183" s="54" t="e">
        <f>VLOOKUP(EVID_PASTVY!$H183,KATEGORIE_ZVIRAT!$B$2:$M$31,7,FALSE)*L183/1000*M183/24*(F183-E183+1)/J183</f>
        <v>#N/A</v>
      </c>
      <c r="Q183" s="52" t="e">
        <f>VLOOKUP(EVID_PASTVY!$H183,KATEGORIE_ZVIRAT!$B$2:$M$31,10,FALSE)*P183*10</f>
        <v>#N/A</v>
      </c>
      <c r="R183" s="52" t="e">
        <f>VLOOKUP(EVID_PASTVY!$H183,KATEGORIE_ZVIRAT!$B$2:$M$31,11,FALSE)*P183*10</f>
        <v>#N/A</v>
      </c>
      <c r="S183" s="52" t="e">
        <f>VLOOKUP(EVID_PASTVY!$H183,KATEGORIE_ZVIRAT!$B$2:$M$31,12,FALSE)*P183*10</f>
        <v>#N/A</v>
      </c>
    </row>
    <row r="184" spans="1:19" x14ac:dyDescent="0.2">
      <c r="A184" s="32"/>
      <c r="B184" s="37" t="e">
        <f>VLOOKUP($A184,EVID_OSEVU!$A$1:$M$4972,2,FALSE)</f>
        <v>#N/A</v>
      </c>
      <c r="C184" s="37" t="e">
        <f>VLOOKUP($A184,EVID_OSEVU!$A$1:$M$4972,3,FALSE)</f>
        <v>#N/A</v>
      </c>
      <c r="D184" s="45" t="e">
        <f>VLOOKUP($A184,EVID_OSEVU!$A$1:$M$4972,4,FALSE)</f>
        <v>#N/A</v>
      </c>
      <c r="E184" s="35"/>
      <c r="F184" s="53"/>
      <c r="G184" s="32"/>
      <c r="H184" s="45" t="e">
        <f>VLOOKUP(G184,Export7[#All],2,FALSE)</f>
        <v>#N/A</v>
      </c>
      <c r="I184" s="45" t="e">
        <f>VLOOKUP($A184,EVID_OSEVU!$A$1:$M$4972,10,FALSE)</f>
        <v>#N/A</v>
      </c>
      <c r="J184" s="58" t="e">
        <f>VLOOKUP($A184,EVID_OSEVU!$A$1:$M$4972,11,FALSE)</f>
        <v>#N/A</v>
      </c>
      <c r="K184" s="33"/>
      <c r="L184" s="45" t="e">
        <f>VLOOKUP(EVID_PASTVY!H184,KATEGORIE_ZVIRAT!$B$2:$M$31,6,FALSE)*K184</f>
        <v>#N/A</v>
      </c>
      <c r="M184" s="33">
        <v>24</v>
      </c>
      <c r="N184" s="45" t="e">
        <f>VLOOKUP(EVID_PASTVY!$H184,KATEGORIE_ZVIRAT!$B$2:$M$31,8,FALSE)</f>
        <v>#N/A</v>
      </c>
      <c r="O184" s="45" t="e">
        <f>VLOOKUP(EVID_PASTVY!$H184,KATEGORIE_ZVIRAT!$B$2:$M$31,9,FALSE)</f>
        <v>#N/A</v>
      </c>
      <c r="P184" s="54" t="e">
        <f>VLOOKUP(EVID_PASTVY!$H184,KATEGORIE_ZVIRAT!$B$2:$M$31,7,FALSE)*L184/1000*M184/24*(F184-E184+1)/J184</f>
        <v>#N/A</v>
      </c>
      <c r="Q184" s="52" t="e">
        <f>VLOOKUP(EVID_PASTVY!$H184,KATEGORIE_ZVIRAT!$B$2:$M$31,10,FALSE)*P184*10</f>
        <v>#N/A</v>
      </c>
      <c r="R184" s="52" t="e">
        <f>VLOOKUP(EVID_PASTVY!$H184,KATEGORIE_ZVIRAT!$B$2:$M$31,11,FALSE)*P184*10</f>
        <v>#N/A</v>
      </c>
      <c r="S184" s="52" t="e">
        <f>VLOOKUP(EVID_PASTVY!$H184,KATEGORIE_ZVIRAT!$B$2:$M$31,12,FALSE)*P184*10</f>
        <v>#N/A</v>
      </c>
    </row>
    <row r="185" spans="1:19" x14ac:dyDescent="0.2">
      <c r="A185" s="32"/>
      <c r="B185" s="37" t="e">
        <f>VLOOKUP($A185,EVID_OSEVU!$A$1:$M$4972,2,FALSE)</f>
        <v>#N/A</v>
      </c>
      <c r="C185" s="37" t="e">
        <f>VLOOKUP($A185,EVID_OSEVU!$A$1:$M$4972,3,FALSE)</f>
        <v>#N/A</v>
      </c>
      <c r="D185" s="45" t="e">
        <f>VLOOKUP($A185,EVID_OSEVU!$A$1:$M$4972,4,FALSE)</f>
        <v>#N/A</v>
      </c>
      <c r="E185" s="35"/>
      <c r="F185" s="53"/>
      <c r="G185" s="32"/>
      <c r="H185" s="45" t="e">
        <f>VLOOKUP(G185,Export7[#All],2,FALSE)</f>
        <v>#N/A</v>
      </c>
      <c r="I185" s="45" t="e">
        <f>VLOOKUP($A185,EVID_OSEVU!$A$1:$M$4972,10,FALSE)</f>
        <v>#N/A</v>
      </c>
      <c r="J185" s="58" t="e">
        <f>VLOOKUP($A185,EVID_OSEVU!$A$1:$M$4972,11,FALSE)</f>
        <v>#N/A</v>
      </c>
      <c r="K185" s="33"/>
      <c r="L185" s="45" t="e">
        <f>VLOOKUP(EVID_PASTVY!H185,KATEGORIE_ZVIRAT!$B$2:$M$31,6,FALSE)*K185</f>
        <v>#N/A</v>
      </c>
      <c r="M185" s="33">
        <v>24</v>
      </c>
      <c r="N185" s="45" t="e">
        <f>VLOOKUP(EVID_PASTVY!$H185,KATEGORIE_ZVIRAT!$B$2:$M$31,8,FALSE)</f>
        <v>#N/A</v>
      </c>
      <c r="O185" s="45" t="e">
        <f>VLOOKUP(EVID_PASTVY!$H185,KATEGORIE_ZVIRAT!$B$2:$M$31,9,FALSE)</f>
        <v>#N/A</v>
      </c>
      <c r="P185" s="54" t="e">
        <f>VLOOKUP(EVID_PASTVY!$H185,KATEGORIE_ZVIRAT!$B$2:$M$31,7,FALSE)*L185/1000*M185/24*(F185-E185+1)/J185</f>
        <v>#N/A</v>
      </c>
      <c r="Q185" s="52" t="e">
        <f>VLOOKUP(EVID_PASTVY!$H185,KATEGORIE_ZVIRAT!$B$2:$M$31,10,FALSE)*P185*10</f>
        <v>#N/A</v>
      </c>
      <c r="R185" s="52" t="e">
        <f>VLOOKUP(EVID_PASTVY!$H185,KATEGORIE_ZVIRAT!$B$2:$M$31,11,FALSE)*P185*10</f>
        <v>#N/A</v>
      </c>
      <c r="S185" s="52" t="e">
        <f>VLOOKUP(EVID_PASTVY!$H185,KATEGORIE_ZVIRAT!$B$2:$M$31,12,FALSE)*P185*10</f>
        <v>#N/A</v>
      </c>
    </row>
    <row r="186" spans="1:19" x14ac:dyDescent="0.2">
      <c r="A186" s="32"/>
      <c r="B186" s="37" t="e">
        <f>VLOOKUP($A186,EVID_OSEVU!$A$1:$M$4972,2,FALSE)</f>
        <v>#N/A</v>
      </c>
      <c r="C186" s="37" t="e">
        <f>VLOOKUP($A186,EVID_OSEVU!$A$1:$M$4972,3,FALSE)</f>
        <v>#N/A</v>
      </c>
      <c r="D186" s="45" t="e">
        <f>VLOOKUP($A186,EVID_OSEVU!$A$1:$M$4972,4,FALSE)</f>
        <v>#N/A</v>
      </c>
      <c r="E186" s="35"/>
      <c r="F186" s="53"/>
      <c r="G186" s="32"/>
      <c r="H186" s="45" t="e">
        <f>VLOOKUP(G186,Export7[#All],2,FALSE)</f>
        <v>#N/A</v>
      </c>
      <c r="I186" s="45" t="e">
        <f>VLOOKUP($A186,EVID_OSEVU!$A$1:$M$4972,10,FALSE)</f>
        <v>#N/A</v>
      </c>
      <c r="J186" s="58" t="e">
        <f>VLOOKUP($A186,EVID_OSEVU!$A$1:$M$4972,11,FALSE)</f>
        <v>#N/A</v>
      </c>
      <c r="K186" s="33"/>
      <c r="L186" s="45" t="e">
        <f>VLOOKUP(EVID_PASTVY!H186,KATEGORIE_ZVIRAT!$B$2:$M$31,6,FALSE)*K186</f>
        <v>#N/A</v>
      </c>
      <c r="M186" s="33">
        <v>24</v>
      </c>
      <c r="N186" s="45" t="e">
        <f>VLOOKUP(EVID_PASTVY!$H186,KATEGORIE_ZVIRAT!$B$2:$M$31,8,FALSE)</f>
        <v>#N/A</v>
      </c>
      <c r="O186" s="45" t="e">
        <f>VLOOKUP(EVID_PASTVY!$H186,KATEGORIE_ZVIRAT!$B$2:$M$31,9,FALSE)</f>
        <v>#N/A</v>
      </c>
      <c r="P186" s="54" t="e">
        <f>VLOOKUP(EVID_PASTVY!$H186,KATEGORIE_ZVIRAT!$B$2:$M$31,7,FALSE)*L186/1000*M186/24*(F186-E186+1)/J186</f>
        <v>#N/A</v>
      </c>
      <c r="Q186" s="52" t="e">
        <f>VLOOKUP(EVID_PASTVY!$H186,KATEGORIE_ZVIRAT!$B$2:$M$31,10,FALSE)*P186*10</f>
        <v>#N/A</v>
      </c>
      <c r="R186" s="52" t="e">
        <f>VLOOKUP(EVID_PASTVY!$H186,KATEGORIE_ZVIRAT!$B$2:$M$31,11,FALSE)*P186*10</f>
        <v>#N/A</v>
      </c>
      <c r="S186" s="52" t="e">
        <f>VLOOKUP(EVID_PASTVY!$H186,KATEGORIE_ZVIRAT!$B$2:$M$31,12,FALSE)*P186*10</f>
        <v>#N/A</v>
      </c>
    </row>
    <row r="187" spans="1:19" x14ac:dyDescent="0.2">
      <c r="A187" s="32"/>
      <c r="B187" s="37" t="e">
        <f>VLOOKUP($A187,EVID_OSEVU!$A$1:$M$4972,2,FALSE)</f>
        <v>#N/A</v>
      </c>
      <c r="C187" s="37" t="e">
        <f>VLOOKUP($A187,EVID_OSEVU!$A$1:$M$4972,3,FALSE)</f>
        <v>#N/A</v>
      </c>
      <c r="D187" s="45" t="e">
        <f>VLOOKUP($A187,EVID_OSEVU!$A$1:$M$4972,4,FALSE)</f>
        <v>#N/A</v>
      </c>
      <c r="E187" s="35"/>
      <c r="F187" s="53"/>
      <c r="G187" s="32"/>
      <c r="H187" s="45" t="e">
        <f>VLOOKUP(G187,Export7[#All],2,FALSE)</f>
        <v>#N/A</v>
      </c>
      <c r="I187" s="45" t="e">
        <f>VLOOKUP($A187,EVID_OSEVU!$A$1:$M$4972,10,FALSE)</f>
        <v>#N/A</v>
      </c>
      <c r="J187" s="58" t="e">
        <f>VLOOKUP($A187,EVID_OSEVU!$A$1:$M$4972,11,FALSE)</f>
        <v>#N/A</v>
      </c>
      <c r="K187" s="33"/>
      <c r="L187" s="45" t="e">
        <f>VLOOKUP(EVID_PASTVY!H187,KATEGORIE_ZVIRAT!$B$2:$M$31,6,FALSE)*K187</f>
        <v>#N/A</v>
      </c>
      <c r="M187" s="33">
        <v>24</v>
      </c>
      <c r="N187" s="45" t="e">
        <f>VLOOKUP(EVID_PASTVY!$H187,KATEGORIE_ZVIRAT!$B$2:$M$31,8,FALSE)</f>
        <v>#N/A</v>
      </c>
      <c r="O187" s="45" t="e">
        <f>VLOOKUP(EVID_PASTVY!$H187,KATEGORIE_ZVIRAT!$B$2:$M$31,9,FALSE)</f>
        <v>#N/A</v>
      </c>
      <c r="P187" s="54" t="e">
        <f>VLOOKUP(EVID_PASTVY!$H187,KATEGORIE_ZVIRAT!$B$2:$M$31,7,FALSE)*L187/1000*M187/24*(F187-E187+1)/J187</f>
        <v>#N/A</v>
      </c>
      <c r="Q187" s="52" t="e">
        <f>VLOOKUP(EVID_PASTVY!$H187,KATEGORIE_ZVIRAT!$B$2:$M$31,10,FALSE)*P187*10</f>
        <v>#N/A</v>
      </c>
      <c r="R187" s="52" t="e">
        <f>VLOOKUP(EVID_PASTVY!$H187,KATEGORIE_ZVIRAT!$B$2:$M$31,11,FALSE)*P187*10</f>
        <v>#N/A</v>
      </c>
      <c r="S187" s="52" t="e">
        <f>VLOOKUP(EVID_PASTVY!$H187,KATEGORIE_ZVIRAT!$B$2:$M$31,12,FALSE)*P187*10</f>
        <v>#N/A</v>
      </c>
    </row>
    <row r="188" spans="1:19" x14ac:dyDescent="0.2">
      <c r="A188" s="32"/>
      <c r="B188" s="37" t="e">
        <f>VLOOKUP($A188,EVID_OSEVU!$A$1:$M$4972,2,FALSE)</f>
        <v>#N/A</v>
      </c>
      <c r="C188" s="37" t="e">
        <f>VLOOKUP($A188,EVID_OSEVU!$A$1:$M$4972,3,FALSE)</f>
        <v>#N/A</v>
      </c>
      <c r="D188" s="45" t="e">
        <f>VLOOKUP($A188,EVID_OSEVU!$A$1:$M$4972,4,FALSE)</f>
        <v>#N/A</v>
      </c>
      <c r="E188" s="35"/>
      <c r="F188" s="53"/>
      <c r="G188" s="32"/>
      <c r="H188" s="45" t="e">
        <f>VLOOKUP(G188,Export7[#All],2,FALSE)</f>
        <v>#N/A</v>
      </c>
      <c r="I188" s="45" t="e">
        <f>VLOOKUP($A188,EVID_OSEVU!$A$1:$M$4972,10,FALSE)</f>
        <v>#N/A</v>
      </c>
      <c r="J188" s="58" t="e">
        <f>VLOOKUP($A188,EVID_OSEVU!$A$1:$M$4972,11,FALSE)</f>
        <v>#N/A</v>
      </c>
      <c r="K188" s="33"/>
      <c r="L188" s="45" t="e">
        <f>VLOOKUP(EVID_PASTVY!H188,KATEGORIE_ZVIRAT!$B$2:$M$31,6,FALSE)*K188</f>
        <v>#N/A</v>
      </c>
      <c r="M188" s="33">
        <v>24</v>
      </c>
      <c r="N188" s="45" t="e">
        <f>VLOOKUP(EVID_PASTVY!$H188,KATEGORIE_ZVIRAT!$B$2:$M$31,8,FALSE)</f>
        <v>#N/A</v>
      </c>
      <c r="O188" s="45" t="e">
        <f>VLOOKUP(EVID_PASTVY!$H188,KATEGORIE_ZVIRAT!$B$2:$M$31,9,FALSE)</f>
        <v>#N/A</v>
      </c>
      <c r="P188" s="54" t="e">
        <f>VLOOKUP(EVID_PASTVY!$H188,KATEGORIE_ZVIRAT!$B$2:$M$31,7,FALSE)*L188/1000*M188/24*(F188-E188+1)/J188</f>
        <v>#N/A</v>
      </c>
      <c r="Q188" s="52" t="e">
        <f>VLOOKUP(EVID_PASTVY!$H188,KATEGORIE_ZVIRAT!$B$2:$M$31,10,FALSE)*P188*10</f>
        <v>#N/A</v>
      </c>
      <c r="R188" s="52" t="e">
        <f>VLOOKUP(EVID_PASTVY!$H188,KATEGORIE_ZVIRAT!$B$2:$M$31,11,FALSE)*P188*10</f>
        <v>#N/A</v>
      </c>
      <c r="S188" s="52" t="e">
        <f>VLOOKUP(EVID_PASTVY!$H188,KATEGORIE_ZVIRAT!$B$2:$M$31,12,FALSE)*P188*10</f>
        <v>#N/A</v>
      </c>
    </row>
    <row r="189" spans="1:19" x14ac:dyDescent="0.2">
      <c r="A189" s="32"/>
      <c r="B189" s="37" t="e">
        <f>VLOOKUP($A189,EVID_OSEVU!$A$1:$M$4972,2,FALSE)</f>
        <v>#N/A</v>
      </c>
      <c r="C189" s="37" t="e">
        <f>VLOOKUP($A189,EVID_OSEVU!$A$1:$M$4972,3,FALSE)</f>
        <v>#N/A</v>
      </c>
      <c r="D189" s="45" t="e">
        <f>VLOOKUP($A189,EVID_OSEVU!$A$1:$M$4972,4,FALSE)</f>
        <v>#N/A</v>
      </c>
      <c r="E189" s="35"/>
      <c r="F189" s="53"/>
      <c r="G189" s="32"/>
      <c r="H189" s="45" t="e">
        <f>VLOOKUP(G189,Export7[#All],2,FALSE)</f>
        <v>#N/A</v>
      </c>
      <c r="I189" s="45" t="e">
        <f>VLOOKUP($A189,EVID_OSEVU!$A$1:$M$4972,10,FALSE)</f>
        <v>#N/A</v>
      </c>
      <c r="J189" s="58" t="e">
        <f>VLOOKUP($A189,EVID_OSEVU!$A$1:$M$4972,11,FALSE)</f>
        <v>#N/A</v>
      </c>
      <c r="K189" s="33"/>
      <c r="L189" s="45" t="e">
        <f>VLOOKUP(EVID_PASTVY!H189,KATEGORIE_ZVIRAT!$B$2:$M$31,6,FALSE)*K189</f>
        <v>#N/A</v>
      </c>
      <c r="M189" s="33">
        <v>24</v>
      </c>
      <c r="N189" s="45" t="e">
        <f>VLOOKUP(EVID_PASTVY!$H189,KATEGORIE_ZVIRAT!$B$2:$M$31,8,FALSE)</f>
        <v>#N/A</v>
      </c>
      <c r="O189" s="45" t="e">
        <f>VLOOKUP(EVID_PASTVY!$H189,KATEGORIE_ZVIRAT!$B$2:$M$31,9,FALSE)</f>
        <v>#N/A</v>
      </c>
      <c r="P189" s="54" t="e">
        <f>VLOOKUP(EVID_PASTVY!$H189,KATEGORIE_ZVIRAT!$B$2:$M$31,7,FALSE)*L189/1000*M189/24*(F189-E189+1)/J189</f>
        <v>#N/A</v>
      </c>
      <c r="Q189" s="52" t="e">
        <f>VLOOKUP(EVID_PASTVY!$H189,KATEGORIE_ZVIRAT!$B$2:$M$31,10,FALSE)*P189*10</f>
        <v>#N/A</v>
      </c>
      <c r="R189" s="52" t="e">
        <f>VLOOKUP(EVID_PASTVY!$H189,KATEGORIE_ZVIRAT!$B$2:$M$31,11,FALSE)*P189*10</f>
        <v>#N/A</v>
      </c>
      <c r="S189" s="52" t="e">
        <f>VLOOKUP(EVID_PASTVY!$H189,KATEGORIE_ZVIRAT!$B$2:$M$31,12,FALSE)*P189*10</f>
        <v>#N/A</v>
      </c>
    </row>
    <row r="190" spans="1:19" x14ac:dyDescent="0.2">
      <c r="A190" s="32"/>
      <c r="B190" s="37" t="e">
        <f>VLOOKUP($A190,EVID_OSEVU!$A$1:$M$4972,2,FALSE)</f>
        <v>#N/A</v>
      </c>
      <c r="C190" s="37" t="e">
        <f>VLOOKUP($A190,EVID_OSEVU!$A$1:$M$4972,3,FALSE)</f>
        <v>#N/A</v>
      </c>
      <c r="D190" s="45" t="e">
        <f>VLOOKUP($A190,EVID_OSEVU!$A$1:$M$4972,4,FALSE)</f>
        <v>#N/A</v>
      </c>
      <c r="E190" s="35"/>
      <c r="F190" s="53"/>
      <c r="G190" s="32"/>
      <c r="H190" s="45" t="e">
        <f>VLOOKUP(G190,Export7[#All],2,FALSE)</f>
        <v>#N/A</v>
      </c>
      <c r="I190" s="45" t="e">
        <f>VLOOKUP($A190,EVID_OSEVU!$A$1:$M$4972,10,FALSE)</f>
        <v>#N/A</v>
      </c>
      <c r="J190" s="58" t="e">
        <f>VLOOKUP($A190,EVID_OSEVU!$A$1:$M$4972,11,FALSE)</f>
        <v>#N/A</v>
      </c>
      <c r="K190" s="33"/>
      <c r="L190" s="45" t="e">
        <f>VLOOKUP(EVID_PASTVY!H190,KATEGORIE_ZVIRAT!$B$2:$M$31,6,FALSE)*K190</f>
        <v>#N/A</v>
      </c>
      <c r="M190" s="33">
        <v>24</v>
      </c>
      <c r="N190" s="45" t="e">
        <f>VLOOKUP(EVID_PASTVY!$H190,KATEGORIE_ZVIRAT!$B$2:$M$31,8,FALSE)</f>
        <v>#N/A</v>
      </c>
      <c r="O190" s="45" t="e">
        <f>VLOOKUP(EVID_PASTVY!$H190,KATEGORIE_ZVIRAT!$B$2:$M$31,9,FALSE)</f>
        <v>#N/A</v>
      </c>
      <c r="P190" s="54" t="e">
        <f>VLOOKUP(EVID_PASTVY!$H190,KATEGORIE_ZVIRAT!$B$2:$M$31,7,FALSE)*L190/1000*M190/24*(F190-E190+1)/J190</f>
        <v>#N/A</v>
      </c>
      <c r="Q190" s="52" t="e">
        <f>VLOOKUP(EVID_PASTVY!$H190,KATEGORIE_ZVIRAT!$B$2:$M$31,10,FALSE)*P190*10</f>
        <v>#N/A</v>
      </c>
      <c r="R190" s="52" t="e">
        <f>VLOOKUP(EVID_PASTVY!$H190,KATEGORIE_ZVIRAT!$B$2:$M$31,11,FALSE)*P190*10</f>
        <v>#N/A</v>
      </c>
      <c r="S190" s="52" t="e">
        <f>VLOOKUP(EVID_PASTVY!$H190,KATEGORIE_ZVIRAT!$B$2:$M$31,12,FALSE)*P190*10</f>
        <v>#N/A</v>
      </c>
    </row>
    <row r="191" spans="1:19" x14ac:dyDescent="0.2">
      <c r="A191" s="32"/>
      <c r="B191" s="37" t="e">
        <f>VLOOKUP($A191,EVID_OSEVU!$A$1:$M$4972,2,FALSE)</f>
        <v>#N/A</v>
      </c>
      <c r="C191" s="37" t="e">
        <f>VLOOKUP($A191,EVID_OSEVU!$A$1:$M$4972,3,FALSE)</f>
        <v>#N/A</v>
      </c>
      <c r="D191" s="45" t="e">
        <f>VLOOKUP($A191,EVID_OSEVU!$A$1:$M$4972,4,FALSE)</f>
        <v>#N/A</v>
      </c>
      <c r="E191" s="35"/>
      <c r="F191" s="53"/>
      <c r="G191" s="32"/>
      <c r="H191" s="45" t="e">
        <f>VLOOKUP(G191,Export7[#All],2,FALSE)</f>
        <v>#N/A</v>
      </c>
      <c r="I191" s="45" t="e">
        <f>VLOOKUP($A191,EVID_OSEVU!$A$1:$M$4972,10,FALSE)</f>
        <v>#N/A</v>
      </c>
      <c r="J191" s="58" t="e">
        <f>VLOOKUP($A191,EVID_OSEVU!$A$1:$M$4972,11,FALSE)</f>
        <v>#N/A</v>
      </c>
      <c r="K191" s="33"/>
      <c r="L191" s="45" t="e">
        <f>VLOOKUP(EVID_PASTVY!H191,KATEGORIE_ZVIRAT!$B$2:$M$31,6,FALSE)*K191</f>
        <v>#N/A</v>
      </c>
      <c r="M191" s="33">
        <v>24</v>
      </c>
      <c r="N191" s="45" t="e">
        <f>VLOOKUP(EVID_PASTVY!$H191,KATEGORIE_ZVIRAT!$B$2:$M$31,8,FALSE)</f>
        <v>#N/A</v>
      </c>
      <c r="O191" s="45" t="e">
        <f>VLOOKUP(EVID_PASTVY!$H191,KATEGORIE_ZVIRAT!$B$2:$M$31,9,FALSE)</f>
        <v>#N/A</v>
      </c>
      <c r="P191" s="54" t="e">
        <f>VLOOKUP(EVID_PASTVY!$H191,KATEGORIE_ZVIRAT!$B$2:$M$31,7,FALSE)*L191/1000*M191/24*(F191-E191+1)/J191</f>
        <v>#N/A</v>
      </c>
      <c r="Q191" s="52" t="e">
        <f>VLOOKUP(EVID_PASTVY!$H191,KATEGORIE_ZVIRAT!$B$2:$M$31,10,FALSE)*P191*10</f>
        <v>#N/A</v>
      </c>
      <c r="R191" s="52" t="e">
        <f>VLOOKUP(EVID_PASTVY!$H191,KATEGORIE_ZVIRAT!$B$2:$M$31,11,FALSE)*P191*10</f>
        <v>#N/A</v>
      </c>
      <c r="S191" s="52" t="e">
        <f>VLOOKUP(EVID_PASTVY!$H191,KATEGORIE_ZVIRAT!$B$2:$M$31,12,FALSE)*P191*10</f>
        <v>#N/A</v>
      </c>
    </row>
    <row r="192" spans="1:19" x14ac:dyDescent="0.2">
      <c r="A192" s="32"/>
      <c r="B192" s="37" t="e">
        <f>VLOOKUP($A192,EVID_OSEVU!$A$1:$M$4972,2,FALSE)</f>
        <v>#N/A</v>
      </c>
      <c r="C192" s="37" t="e">
        <f>VLOOKUP($A192,EVID_OSEVU!$A$1:$M$4972,3,FALSE)</f>
        <v>#N/A</v>
      </c>
      <c r="D192" s="45" t="e">
        <f>VLOOKUP($A192,EVID_OSEVU!$A$1:$M$4972,4,FALSE)</f>
        <v>#N/A</v>
      </c>
      <c r="E192" s="35"/>
      <c r="F192" s="53"/>
      <c r="G192" s="32"/>
      <c r="H192" s="45" t="e">
        <f>VLOOKUP(G192,Export7[#All],2,FALSE)</f>
        <v>#N/A</v>
      </c>
      <c r="I192" s="45" t="e">
        <f>VLOOKUP($A192,EVID_OSEVU!$A$1:$M$4972,10,FALSE)</f>
        <v>#N/A</v>
      </c>
      <c r="J192" s="58" t="e">
        <f>VLOOKUP($A192,EVID_OSEVU!$A$1:$M$4972,11,FALSE)</f>
        <v>#N/A</v>
      </c>
      <c r="K192" s="33"/>
      <c r="L192" s="45" t="e">
        <f>VLOOKUP(EVID_PASTVY!H192,KATEGORIE_ZVIRAT!$B$2:$M$31,6,FALSE)*K192</f>
        <v>#N/A</v>
      </c>
      <c r="M192" s="33">
        <v>24</v>
      </c>
      <c r="N192" s="45" t="e">
        <f>VLOOKUP(EVID_PASTVY!$H192,KATEGORIE_ZVIRAT!$B$2:$M$31,8,FALSE)</f>
        <v>#N/A</v>
      </c>
      <c r="O192" s="45" t="e">
        <f>VLOOKUP(EVID_PASTVY!$H192,KATEGORIE_ZVIRAT!$B$2:$M$31,9,FALSE)</f>
        <v>#N/A</v>
      </c>
      <c r="P192" s="54" t="e">
        <f>VLOOKUP(EVID_PASTVY!$H192,KATEGORIE_ZVIRAT!$B$2:$M$31,7,FALSE)*L192/1000*M192/24*(F192-E192+1)/J192</f>
        <v>#N/A</v>
      </c>
      <c r="Q192" s="52" t="e">
        <f>VLOOKUP(EVID_PASTVY!$H192,KATEGORIE_ZVIRAT!$B$2:$M$31,10,FALSE)*P192*10</f>
        <v>#N/A</v>
      </c>
      <c r="R192" s="52" t="e">
        <f>VLOOKUP(EVID_PASTVY!$H192,KATEGORIE_ZVIRAT!$B$2:$M$31,11,FALSE)*P192*10</f>
        <v>#N/A</v>
      </c>
      <c r="S192" s="52" t="e">
        <f>VLOOKUP(EVID_PASTVY!$H192,KATEGORIE_ZVIRAT!$B$2:$M$31,12,FALSE)*P192*10</f>
        <v>#N/A</v>
      </c>
    </row>
    <row r="193" spans="1:19" x14ac:dyDescent="0.2">
      <c r="A193" s="32"/>
      <c r="B193" s="37" t="e">
        <f>VLOOKUP($A193,EVID_OSEVU!$A$1:$M$4972,2,FALSE)</f>
        <v>#N/A</v>
      </c>
      <c r="C193" s="37" t="e">
        <f>VLOOKUP($A193,EVID_OSEVU!$A$1:$M$4972,3,FALSE)</f>
        <v>#N/A</v>
      </c>
      <c r="D193" s="45" t="e">
        <f>VLOOKUP($A193,EVID_OSEVU!$A$1:$M$4972,4,FALSE)</f>
        <v>#N/A</v>
      </c>
      <c r="E193" s="35"/>
      <c r="F193" s="53"/>
      <c r="G193" s="32"/>
      <c r="H193" s="45" t="e">
        <f>VLOOKUP(G193,Export7[#All],2,FALSE)</f>
        <v>#N/A</v>
      </c>
      <c r="I193" s="45" t="e">
        <f>VLOOKUP($A193,EVID_OSEVU!$A$1:$M$4972,10,FALSE)</f>
        <v>#N/A</v>
      </c>
      <c r="J193" s="58" t="e">
        <f>VLOOKUP($A193,EVID_OSEVU!$A$1:$M$4972,11,FALSE)</f>
        <v>#N/A</v>
      </c>
      <c r="K193" s="33"/>
      <c r="L193" s="45" t="e">
        <f>VLOOKUP(EVID_PASTVY!H193,KATEGORIE_ZVIRAT!$B$2:$M$31,6,FALSE)*K193</f>
        <v>#N/A</v>
      </c>
      <c r="M193" s="33">
        <v>24</v>
      </c>
      <c r="N193" s="45" t="e">
        <f>VLOOKUP(EVID_PASTVY!$H193,KATEGORIE_ZVIRAT!$B$2:$M$31,8,FALSE)</f>
        <v>#N/A</v>
      </c>
      <c r="O193" s="45" t="e">
        <f>VLOOKUP(EVID_PASTVY!$H193,KATEGORIE_ZVIRAT!$B$2:$M$31,9,FALSE)</f>
        <v>#N/A</v>
      </c>
      <c r="P193" s="54" t="e">
        <f>VLOOKUP(EVID_PASTVY!$H193,KATEGORIE_ZVIRAT!$B$2:$M$31,7,FALSE)*L193/1000*M193/24*(F193-E193+1)/J193</f>
        <v>#N/A</v>
      </c>
      <c r="Q193" s="52" t="e">
        <f>VLOOKUP(EVID_PASTVY!$H193,KATEGORIE_ZVIRAT!$B$2:$M$31,10,FALSE)*P193*10</f>
        <v>#N/A</v>
      </c>
      <c r="R193" s="52" t="e">
        <f>VLOOKUP(EVID_PASTVY!$H193,KATEGORIE_ZVIRAT!$B$2:$M$31,11,FALSE)*P193*10</f>
        <v>#N/A</v>
      </c>
      <c r="S193" s="52" t="e">
        <f>VLOOKUP(EVID_PASTVY!$H193,KATEGORIE_ZVIRAT!$B$2:$M$31,12,FALSE)*P193*10</f>
        <v>#N/A</v>
      </c>
    </row>
    <row r="194" spans="1:19" x14ac:dyDescent="0.2">
      <c r="A194" s="32"/>
      <c r="B194" s="37" t="e">
        <f>VLOOKUP($A194,EVID_OSEVU!$A$1:$M$4972,2,FALSE)</f>
        <v>#N/A</v>
      </c>
      <c r="C194" s="37" t="e">
        <f>VLOOKUP($A194,EVID_OSEVU!$A$1:$M$4972,3,FALSE)</f>
        <v>#N/A</v>
      </c>
      <c r="D194" s="45" t="e">
        <f>VLOOKUP($A194,EVID_OSEVU!$A$1:$M$4972,4,FALSE)</f>
        <v>#N/A</v>
      </c>
      <c r="E194" s="35"/>
      <c r="F194" s="53"/>
      <c r="G194" s="32"/>
      <c r="H194" s="45" t="e">
        <f>VLOOKUP(G194,Export7[#All],2,FALSE)</f>
        <v>#N/A</v>
      </c>
      <c r="I194" s="45" t="e">
        <f>VLOOKUP($A194,EVID_OSEVU!$A$1:$M$4972,10,FALSE)</f>
        <v>#N/A</v>
      </c>
      <c r="J194" s="58" t="e">
        <f>VLOOKUP($A194,EVID_OSEVU!$A$1:$M$4972,11,FALSE)</f>
        <v>#N/A</v>
      </c>
      <c r="K194" s="33"/>
      <c r="L194" s="45" t="e">
        <f>VLOOKUP(EVID_PASTVY!H194,KATEGORIE_ZVIRAT!$B$2:$M$31,6,FALSE)*K194</f>
        <v>#N/A</v>
      </c>
      <c r="M194" s="33">
        <v>24</v>
      </c>
      <c r="N194" s="45" t="e">
        <f>VLOOKUP(EVID_PASTVY!$H194,KATEGORIE_ZVIRAT!$B$2:$M$31,8,FALSE)</f>
        <v>#N/A</v>
      </c>
      <c r="O194" s="45" t="e">
        <f>VLOOKUP(EVID_PASTVY!$H194,KATEGORIE_ZVIRAT!$B$2:$M$31,9,FALSE)</f>
        <v>#N/A</v>
      </c>
      <c r="P194" s="54" t="e">
        <f>VLOOKUP(EVID_PASTVY!$H194,KATEGORIE_ZVIRAT!$B$2:$M$31,7,FALSE)*L194/1000*M194/24*(F194-E194+1)/J194</f>
        <v>#N/A</v>
      </c>
      <c r="Q194" s="52" t="e">
        <f>VLOOKUP(EVID_PASTVY!$H194,KATEGORIE_ZVIRAT!$B$2:$M$31,10,FALSE)*P194*10</f>
        <v>#N/A</v>
      </c>
      <c r="R194" s="52" t="e">
        <f>VLOOKUP(EVID_PASTVY!$H194,KATEGORIE_ZVIRAT!$B$2:$M$31,11,FALSE)*P194*10</f>
        <v>#N/A</v>
      </c>
      <c r="S194" s="52" t="e">
        <f>VLOOKUP(EVID_PASTVY!$H194,KATEGORIE_ZVIRAT!$B$2:$M$31,12,FALSE)*P194*10</f>
        <v>#N/A</v>
      </c>
    </row>
    <row r="195" spans="1:19" x14ac:dyDescent="0.2">
      <c r="A195" s="32"/>
      <c r="B195" s="37" t="e">
        <f>VLOOKUP($A195,EVID_OSEVU!$A$1:$M$4972,2,FALSE)</f>
        <v>#N/A</v>
      </c>
      <c r="C195" s="37" t="e">
        <f>VLOOKUP($A195,EVID_OSEVU!$A$1:$M$4972,3,FALSE)</f>
        <v>#N/A</v>
      </c>
      <c r="D195" s="45" t="e">
        <f>VLOOKUP($A195,EVID_OSEVU!$A$1:$M$4972,4,FALSE)</f>
        <v>#N/A</v>
      </c>
      <c r="E195" s="35"/>
      <c r="F195" s="53"/>
      <c r="G195" s="32"/>
      <c r="H195" s="45" t="e">
        <f>VLOOKUP(G195,Export7[#All],2,FALSE)</f>
        <v>#N/A</v>
      </c>
      <c r="I195" s="45" t="e">
        <f>VLOOKUP($A195,EVID_OSEVU!$A$1:$M$4972,10,FALSE)</f>
        <v>#N/A</v>
      </c>
      <c r="J195" s="58" t="e">
        <f>VLOOKUP($A195,EVID_OSEVU!$A$1:$M$4972,11,FALSE)</f>
        <v>#N/A</v>
      </c>
      <c r="K195" s="33"/>
      <c r="L195" s="45" t="e">
        <f>VLOOKUP(EVID_PASTVY!H195,KATEGORIE_ZVIRAT!$B$2:$M$31,6,FALSE)*K195</f>
        <v>#N/A</v>
      </c>
      <c r="M195" s="33">
        <v>24</v>
      </c>
      <c r="N195" s="45" t="e">
        <f>VLOOKUP(EVID_PASTVY!$H195,KATEGORIE_ZVIRAT!$B$2:$M$31,8,FALSE)</f>
        <v>#N/A</v>
      </c>
      <c r="O195" s="45" t="e">
        <f>VLOOKUP(EVID_PASTVY!$H195,KATEGORIE_ZVIRAT!$B$2:$M$31,9,FALSE)</f>
        <v>#N/A</v>
      </c>
      <c r="P195" s="54" t="e">
        <f>VLOOKUP(EVID_PASTVY!$H195,KATEGORIE_ZVIRAT!$B$2:$M$31,7,FALSE)*L195/1000*M195/24*(F195-E195+1)/J195</f>
        <v>#N/A</v>
      </c>
      <c r="Q195" s="52" t="e">
        <f>VLOOKUP(EVID_PASTVY!$H195,KATEGORIE_ZVIRAT!$B$2:$M$31,10,FALSE)*P195*10</f>
        <v>#N/A</v>
      </c>
      <c r="R195" s="52" t="e">
        <f>VLOOKUP(EVID_PASTVY!$H195,KATEGORIE_ZVIRAT!$B$2:$M$31,11,FALSE)*P195*10</f>
        <v>#N/A</v>
      </c>
      <c r="S195" s="52" t="e">
        <f>VLOOKUP(EVID_PASTVY!$H195,KATEGORIE_ZVIRAT!$B$2:$M$31,12,FALSE)*P195*10</f>
        <v>#N/A</v>
      </c>
    </row>
    <row r="196" spans="1:19" x14ac:dyDescent="0.2">
      <c r="A196" s="32"/>
      <c r="B196" s="37" t="e">
        <f>VLOOKUP($A196,EVID_OSEVU!$A$1:$M$4972,2,FALSE)</f>
        <v>#N/A</v>
      </c>
      <c r="C196" s="37" t="e">
        <f>VLOOKUP($A196,EVID_OSEVU!$A$1:$M$4972,3,FALSE)</f>
        <v>#N/A</v>
      </c>
      <c r="D196" s="45" t="e">
        <f>VLOOKUP($A196,EVID_OSEVU!$A$1:$M$4972,4,FALSE)</f>
        <v>#N/A</v>
      </c>
      <c r="E196" s="35"/>
      <c r="F196" s="53"/>
      <c r="G196" s="32"/>
      <c r="H196" s="45" t="e">
        <f>VLOOKUP(G196,Export7[#All],2,FALSE)</f>
        <v>#N/A</v>
      </c>
      <c r="I196" s="45" t="e">
        <f>VLOOKUP($A196,EVID_OSEVU!$A$1:$M$4972,10,FALSE)</f>
        <v>#N/A</v>
      </c>
      <c r="J196" s="58" t="e">
        <f>VLOOKUP($A196,EVID_OSEVU!$A$1:$M$4972,11,FALSE)</f>
        <v>#N/A</v>
      </c>
      <c r="K196" s="33"/>
      <c r="L196" s="45" t="e">
        <f>VLOOKUP(EVID_PASTVY!H196,KATEGORIE_ZVIRAT!$B$2:$M$31,6,FALSE)*K196</f>
        <v>#N/A</v>
      </c>
      <c r="M196" s="33">
        <v>24</v>
      </c>
      <c r="N196" s="45" t="e">
        <f>VLOOKUP(EVID_PASTVY!$H196,KATEGORIE_ZVIRAT!$B$2:$M$31,8,FALSE)</f>
        <v>#N/A</v>
      </c>
      <c r="O196" s="45" t="e">
        <f>VLOOKUP(EVID_PASTVY!$H196,KATEGORIE_ZVIRAT!$B$2:$M$31,9,FALSE)</f>
        <v>#N/A</v>
      </c>
      <c r="P196" s="54" t="e">
        <f>VLOOKUP(EVID_PASTVY!$H196,KATEGORIE_ZVIRAT!$B$2:$M$31,7,FALSE)*L196/1000*M196/24*(F196-E196+1)/J196</f>
        <v>#N/A</v>
      </c>
      <c r="Q196" s="52" t="e">
        <f>VLOOKUP(EVID_PASTVY!$H196,KATEGORIE_ZVIRAT!$B$2:$M$31,10,FALSE)*P196*10</f>
        <v>#N/A</v>
      </c>
      <c r="R196" s="52" t="e">
        <f>VLOOKUP(EVID_PASTVY!$H196,KATEGORIE_ZVIRAT!$B$2:$M$31,11,FALSE)*P196*10</f>
        <v>#N/A</v>
      </c>
      <c r="S196" s="52" t="e">
        <f>VLOOKUP(EVID_PASTVY!$H196,KATEGORIE_ZVIRAT!$B$2:$M$31,12,FALSE)*P196*10</f>
        <v>#N/A</v>
      </c>
    </row>
    <row r="197" spans="1:19" x14ac:dyDescent="0.2">
      <c r="A197" s="32"/>
      <c r="B197" s="37" t="e">
        <f>VLOOKUP($A197,EVID_OSEVU!$A$1:$M$4972,2,FALSE)</f>
        <v>#N/A</v>
      </c>
      <c r="C197" s="37" t="e">
        <f>VLOOKUP($A197,EVID_OSEVU!$A$1:$M$4972,3,FALSE)</f>
        <v>#N/A</v>
      </c>
      <c r="D197" s="45" t="e">
        <f>VLOOKUP($A197,EVID_OSEVU!$A$1:$M$4972,4,FALSE)</f>
        <v>#N/A</v>
      </c>
      <c r="E197" s="35"/>
      <c r="F197" s="53"/>
      <c r="G197" s="32"/>
      <c r="H197" s="45" t="e">
        <f>VLOOKUP(G197,Export7[#All],2,FALSE)</f>
        <v>#N/A</v>
      </c>
      <c r="I197" s="45" t="e">
        <f>VLOOKUP($A197,EVID_OSEVU!$A$1:$M$4972,10,FALSE)</f>
        <v>#N/A</v>
      </c>
      <c r="J197" s="58" t="e">
        <f>VLOOKUP($A197,EVID_OSEVU!$A$1:$M$4972,11,FALSE)</f>
        <v>#N/A</v>
      </c>
      <c r="K197" s="33"/>
      <c r="L197" s="45" t="e">
        <f>VLOOKUP(EVID_PASTVY!H197,KATEGORIE_ZVIRAT!$B$2:$M$31,6,FALSE)*K197</f>
        <v>#N/A</v>
      </c>
      <c r="M197" s="33">
        <v>24</v>
      </c>
      <c r="N197" s="45" t="e">
        <f>VLOOKUP(EVID_PASTVY!$H197,KATEGORIE_ZVIRAT!$B$2:$M$31,8,FALSE)</f>
        <v>#N/A</v>
      </c>
      <c r="O197" s="45" t="e">
        <f>VLOOKUP(EVID_PASTVY!$H197,KATEGORIE_ZVIRAT!$B$2:$M$31,9,FALSE)</f>
        <v>#N/A</v>
      </c>
      <c r="P197" s="54" t="e">
        <f>VLOOKUP(EVID_PASTVY!$H197,KATEGORIE_ZVIRAT!$B$2:$M$31,7,FALSE)*L197/1000*M197/24*(F197-E197+1)/J197</f>
        <v>#N/A</v>
      </c>
      <c r="Q197" s="52" t="e">
        <f>VLOOKUP(EVID_PASTVY!$H197,KATEGORIE_ZVIRAT!$B$2:$M$31,10,FALSE)*P197*10</f>
        <v>#N/A</v>
      </c>
      <c r="R197" s="52" t="e">
        <f>VLOOKUP(EVID_PASTVY!$H197,KATEGORIE_ZVIRAT!$B$2:$M$31,11,FALSE)*P197*10</f>
        <v>#N/A</v>
      </c>
      <c r="S197" s="52" t="e">
        <f>VLOOKUP(EVID_PASTVY!$H197,KATEGORIE_ZVIRAT!$B$2:$M$31,12,FALSE)*P197*10</f>
        <v>#N/A</v>
      </c>
    </row>
    <row r="198" spans="1:19" x14ac:dyDescent="0.2">
      <c r="A198" s="32"/>
      <c r="B198" s="37" t="e">
        <f>VLOOKUP($A198,EVID_OSEVU!$A$1:$M$4972,2,FALSE)</f>
        <v>#N/A</v>
      </c>
      <c r="C198" s="37" t="e">
        <f>VLOOKUP($A198,EVID_OSEVU!$A$1:$M$4972,3,FALSE)</f>
        <v>#N/A</v>
      </c>
      <c r="D198" s="45" t="e">
        <f>VLOOKUP($A198,EVID_OSEVU!$A$1:$M$4972,4,FALSE)</f>
        <v>#N/A</v>
      </c>
      <c r="E198" s="35"/>
      <c r="F198" s="53"/>
      <c r="G198" s="32"/>
      <c r="H198" s="45" t="e">
        <f>VLOOKUP(G198,Export7[#All],2,FALSE)</f>
        <v>#N/A</v>
      </c>
      <c r="I198" s="45" t="e">
        <f>VLOOKUP($A198,EVID_OSEVU!$A$1:$M$4972,10,FALSE)</f>
        <v>#N/A</v>
      </c>
      <c r="J198" s="58" t="e">
        <f>VLOOKUP($A198,EVID_OSEVU!$A$1:$M$4972,11,FALSE)</f>
        <v>#N/A</v>
      </c>
      <c r="K198" s="33"/>
      <c r="L198" s="45" t="e">
        <f>VLOOKUP(EVID_PASTVY!H198,KATEGORIE_ZVIRAT!$B$2:$M$31,6,FALSE)*K198</f>
        <v>#N/A</v>
      </c>
      <c r="M198" s="33">
        <v>24</v>
      </c>
      <c r="N198" s="45" t="e">
        <f>VLOOKUP(EVID_PASTVY!$H198,KATEGORIE_ZVIRAT!$B$2:$M$31,8,FALSE)</f>
        <v>#N/A</v>
      </c>
      <c r="O198" s="45" t="e">
        <f>VLOOKUP(EVID_PASTVY!$H198,KATEGORIE_ZVIRAT!$B$2:$M$31,9,FALSE)</f>
        <v>#N/A</v>
      </c>
      <c r="P198" s="54" t="e">
        <f>VLOOKUP(EVID_PASTVY!$H198,KATEGORIE_ZVIRAT!$B$2:$M$31,7,FALSE)*L198/1000*M198/24*(F198-E198+1)/J198</f>
        <v>#N/A</v>
      </c>
      <c r="Q198" s="52" t="e">
        <f>VLOOKUP(EVID_PASTVY!$H198,KATEGORIE_ZVIRAT!$B$2:$M$31,10,FALSE)*P198*10</f>
        <v>#N/A</v>
      </c>
      <c r="R198" s="52" t="e">
        <f>VLOOKUP(EVID_PASTVY!$H198,KATEGORIE_ZVIRAT!$B$2:$M$31,11,FALSE)*P198*10</f>
        <v>#N/A</v>
      </c>
      <c r="S198" s="52" t="e">
        <f>VLOOKUP(EVID_PASTVY!$H198,KATEGORIE_ZVIRAT!$B$2:$M$31,12,FALSE)*P198*10</f>
        <v>#N/A</v>
      </c>
    </row>
    <row r="199" spans="1:19" x14ac:dyDescent="0.2">
      <c r="A199" s="32"/>
      <c r="B199" s="37" t="e">
        <f>VLOOKUP($A199,EVID_OSEVU!$A$1:$M$4972,2,FALSE)</f>
        <v>#N/A</v>
      </c>
      <c r="C199" s="37" t="e">
        <f>VLOOKUP($A199,EVID_OSEVU!$A$1:$M$4972,3,FALSE)</f>
        <v>#N/A</v>
      </c>
      <c r="D199" s="45" t="e">
        <f>VLOOKUP($A199,EVID_OSEVU!$A$1:$M$4972,4,FALSE)</f>
        <v>#N/A</v>
      </c>
      <c r="E199" s="35"/>
      <c r="F199" s="53"/>
      <c r="G199" s="32"/>
      <c r="H199" s="45" t="e">
        <f>VLOOKUP(G199,Export7[#All],2,FALSE)</f>
        <v>#N/A</v>
      </c>
      <c r="I199" s="45" t="e">
        <f>VLOOKUP($A199,EVID_OSEVU!$A$1:$M$4972,10,FALSE)</f>
        <v>#N/A</v>
      </c>
      <c r="J199" s="58" t="e">
        <f>VLOOKUP($A199,EVID_OSEVU!$A$1:$M$4972,11,FALSE)</f>
        <v>#N/A</v>
      </c>
      <c r="K199" s="33"/>
      <c r="L199" s="45" t="e">
        <f>VLOOKUP(EVID_PASTVY!H199,KATEGORIE_ZVIRAT!$B$2:$M$31,6,FALSE)*K199</f>
        <v>#N/A</v>
      </c>
      <c r="M199" s="33">
        <v>24</v>
      </c>
      <c r="N199" s="45" t="e">
        <f>VLOOKUP(EVID_PASTVY!$H199,KATEGORIE_ZVIRAT!$B$2:$M$31,8,FALSE)</f>
        <v>#N/A</v>
      </c>
      <c r="O199" s="45" t="e">
        <f>VLOOKUP(EVID_PASTVY!$H199,KATEGORIE_ZVIRAT!$B$2:$M$31,9,FALSE)</f>
        <v>#N/A</v>
      </c>
      <c r="P199" s="54" t="e">
        <f>VLOOKUP(EVID_PASTVY!$H199,KATEGORIE_ZVIRAT!$B$2:$M$31,7,FALSE)*L199/1000*M199/24*(F199-E199+1)/J199</f>
        <v>#N/A</v>
      </c>
      <c r="Q199" s="52" t="e">
        <f>VLOOKUP(EVID_PASTVY!$H199,KATEGORIE_ZVIRAT!$B$2:$M$31,10,FALSE)*P199*10</f>
        <v>#N/A</v>
      </c>
      <c r="R199" s="52" t="e">
        <f>VLOOKUP(EVID_PASTVY!$H199,KATEGORIE_ZVIRAT!$B$2:$M$31,11,FALSE)*P199*10</f>
        <v>#N/A</v>
      </c>
      <c r="S199" s="52" t="e">
        <f>VLOOKUP(EVID_PASTVY!$H199,KATEGORIE_ZVIRAT!$B$2:$M$31,12,FALSE)*P199*10</f>
        <v>#N/A</v>
      </c>
    </row>
    <row r="200" spans="1:19" x14ac:dyDescent="0.2">
      <c r="A200" s="32"/>
      <c r="B200" s="37" t="e">
        <f>VLOOKUP($A200,EVID_OSEVU!$A$1:$M$4972,2,FALSE)</f>
        <v>#N/A</v>
      </c>
      <c r="C200" s="37" t="e">
        <f>VLOOKUP($A200,EVID_OSEVU!$A$1:$M$4972,3,FALSE)</f>
        <v>#N/A</v>
      </c>
      <c r="D200" s="45" t="e">
        <f>VLOOKUP($A200,EVID_OSEVU!$A$1:$M$4972,4,FALSE)</f>
        <v>#N/A</v>
      </c>
      <c r="E200" s="35"/>
      <c r="F200" s="53"/>
      <c r="G200" s="32"/>
      <c r="H200" s="45" t="e">
        <f>VLOOKUP(G200,Export7[#All],2,FALSE)</f>
        <v>#N/A</v>
      </c>
      <c r="I200" s="45" t="e">
        <f>VLOOKUP($A200,EVID_OSEVU!$A$1:$M$4972,10,FALSE)</f>
        <v>#N/A</v>
      </c>
      <c r="J200" s="58" t="e">
        <f>VLOOKUP($A200,EVID_OSEVU!$A$1:$M$4972,11,FALSE)</f>
        <v>#N/A</v>
      </c>
      <c r="K200" s="33"/>
      <c r="L200" s="45" t="e">
        <f>VLOOKUP(EVID_PASTVY!H200,KATEGORIE_ZVIRAT!$B$2:$M$31,6,FALSE)*K200</f>
        <v>#N/A</v>
      </c>
      <c r="M200" s="33">
        <v>24</v>
      </c>
      <c r="N200" s="45" t="e">
        <f>VLOOKUP(EVID_PASTVY!$H200,KATEGORIE_ZVIRAT!$B$2:$M$31,8,FALSE)</f>
        <v>#N/A</v>
      </c>
      <c r="O200" s="45" t="e">
        <f>VLOOKUP(EVID_PASTVY!$H200,KATEGORIE_ZVIRAT!$B$2:$M$31,9,FALSE)</f>
        <v>#N/A</v>
      </c>
      <c r="P200" s="54" t="e">
        <f>VLOOKUP(EVID_PASTVY!$H200,KATEGORIE_ZVIRAT!$B$2:$M$31,7,FALSE)*L200/1000*M200/24*(F200-E200+1)/J200</f>
        <v>#N/A</v>
      </c>
      <c r="Q200" s="52" t="e">
        <f>VLOOKUP(EVID_PASTVY!$H200,KATEGORIE_ZVIRAT!$B$2:$M$31,10,FALSE)*P200*10</f>
        <v>#N/A</v>
      </c>
      <c r="R200" s="52" t="e">
        <f>VLOOKUP(EVID_PASTVY!$H200,KATEGORIE_ZVIRAT!$B$2:$M$31,11,FALSE)*P200*10</f>
        <v>#N/A</v>
      </c>
      <c r="S200" s="52" t="e">
        <f>VLOOKUP(EVID_PASTVY!$H200,KATEGORIE_ZVIRAT!$B$2:$M$31,12,FALSE)*P200*10</f>
        <v>#N/A</v>
      </c>
    </row>
    <row r="201" spans="1:19" x14ac:dyDescent="0.2">
      <c r="A201" s="32"/>
      <c r="B201" s="37" t="e">
        <f>VLOOKUP($A201,EVID_OSEVU!$A$1:$M$4972,2,FALSE)</f>
        <v>#N/A</v>
      </c>
      <c r="C201" s="37" t="e">
        <f>VLOOKUP($A201,EVID_OSEVU!$A$1:$M$4972,3,FALSE)</f>
        <v>#N/A</v>
      </c>
      <c r="D201" s="45" t="e">
        <f>VLOOKUP($A201,EVID_OSEVU!$A$1:$M$4972,4,FALSE)</f>
        <v>#N/A</v>
      </c>
      <c r="E201" s="35"/>
      <c r="F201" s="53"/>
      <c r="G201" s="32"/>
      <c r="H201" s="45" t="e">
        <f>VLOOKUP(G201,Export7[#All],2,FALSE)</f>
        <v>#N/A</v>
      </c>
      <c r="I201" s="45" t="e">
        <f>VLOOKUP($A201,EVID_OSEVU!$A$1:$M$4972,10,FALSE)</f>
        <v>#N/A</v>
      </c>
      <c r="J201" s="58" t="e">
        <f>VLOOKUP($A201,EVID_OSEVU!$A$1:$M$4972,11,FALSE)</f>
        <v>#N/A</v>
      </c>
      <c r="K201" s="33"/>
      <c r="L201" s="45" t="e">
        <f>VLOOKUP(EVID_PASTVY!H201,KATEGORIE_ZVIRAT!$B$2:$M$31,6,FALSE)*K201</f>
        <v>#N/A</v>
      </c>
      <c r="M201" s="33">
        <v>24</v>
      </c>
      <c r="N201" s="45" t="e">
        <f>VLOOKUP(EVID_PASTVY!$H201,KATEGORIE_ZVIRAT!$B$2:$M$31,8,FALSE)</f>
        <v>#N/A</v>
      </c>
      <c r="O201" s="45" t="e">
        <f>VLOOKUP(EVID_PASTVY!$H201,KATEGORIE_ZVIRAT!$B$2:$M$31,9,FALSE)</f>
        <v>#N/A</v>
      </c>
      <c r="P201" s="54" t="e">
        <f>VLOOKUP(EVID_PASTVY!$H201,KATEGORIE_ZVIRAT!$B$2:$M$31,7,FALSE)*L201/1000*M201/24*(F201-E201+1)/J201</f>
        <v>#N/A</v>
      </c>
      <c r="Q201" s="52" t="e">
        <f>VLOOKUP(EVID_PASTVY!$H201,KATEGORIE_ZVIRAT!$B$2:$M$31,10,FALSE)*P201*10</f>
        <v>#N/A</v>
      </c>
      <c r="R201" s="52" t="e">
        <f>VLOOKUP(EVID_PASTVY!$H201,KATEGORIE_ZVIRAT!$B$2:$M$31,11,FALSE)*P201*10</f>
        <v>#N/A</v>
      </c>
      <c r="S201" s="52" t="e">
        <f>VLOOKUP(EVID_PASTVY!$H201,KATEGORIE_ZVIRAT!$B$2:$M$31,12,FALSE)*P201*10</f>
        <v>#N/A</v>
      </c>
    </row>
    <row r="202" spans="1:19" x14ac:dyDescent="0.2">
      <c r="A202" s="32"/>
      <c r="B202" s="37" t="e">
        <f>VLOOKUP($A202,EVID_OSEVU!$A$1:$M$4972,2,FALSE)</f>
        <v>#N/A</v>
      </c>
      <c r="C202" s="37" t="e">
        <f>VLOOKUP($A202,EVID_OSEVU!$A$1:$M$4972,3,FALSE)</f>
        <v>#N/A</v>
      </c>
      <c r="D202" s="45" t="e">
        <f>VLOOKUP($A202,EVID_OSEVU!$A$1:$M$4972,4,FALSE)</f>
        <v>#N/A</v>
      </c>
      <c r="E202" s="35"/>
      <c r="F202" s="53"/>
      <c r="G202" s="32"/>
      <c r="H202" s="45" t="e">
        <f>VLOOKUP(G202,Export7[#All],2,FALSE)</f>
        <v>#N/A</v>
      </c>
      <c r="I202" s="45" t="e">
        <f>VLOOKUP($A202,EVID_OSEVU!$A$1:$M$4972,10,FALSE)</f>
        <v>#N/A</v>
      </c>
      <c r="J202" s="58" t="e">
        <f>VLOOKUP($A202,EVID_OSEVU!$A$1:$M$4972,11,FALSE)</f>
        <v>#N/A</v>
      </c>
      <c r="K202" s="33"/>
      <c r="L202" s="45" t="e">
        <f>VLOOKUP(EVID_PASTVY!H202,KATEGORIE_ZVIRAT!$B$2:$M$31,6,FALSE)*K202</f>
        <v>#N/A</v>
      </c>
      <c r="M202" s="33">
        <v>24</v>
      </c>
      <c r="N202" s="45" t="e">
        <f>VLOOKUP(EVID_PASTVY!$H202,KATEGORIE_ZVIRAT!$B$2:$M$31,8,FALSE)</f>
        <v>#N/A</v>
      </c>
      <c r="O202" s="45" t="e">
        <f>VLOOKUP(EVID_PASTVY!$H202,KATEGORIE_ZVIRAT!$B$2:$M$31,9,FALSE)</f>
        <v>#N/A</v>
      </c>
      <c r="P202" s="54" t="e">
        <f>VLOOKUP(EVID_PASTVY!$H202,KATEGORIE_ZVIRAT!$B$2:$M$31,7,FALSE)*L202/1000*M202/24*(F202-E202+1)/J202</f>
        <v>#N/A</v>
      </c>
      <c r="Q202" s="52" t="e">
        <f>VLOOKUP(EVID_PASTVY!$H202,KATEGORIE_ZVIRAT!$B$2:$M$31,10,FALSE)*P202*10</f>
        <v>#N/A</v>
      </c>
      <c r="R202" s="52" t="e">
        <f>VLOOKUP(EVID_PASTVY!$H202,KATEGORIE_ZVIRAT!$B$2:$M$31,11,FALSE)*P202*10</f>
        <v>#N/A</v>
      </c>
      <c r="S202" s="52" t="e">
        <f>VLOOKUP(EVID_PASTVY!$H202,KATEGORIE_ZVIRAT!$B$2:$M$31,12,FALSE)*P202*10</f>
        <v>#N/A</v>
      </c>
    </row>
    <row r="203" spans="1:19" x14ac:dyDescent="0.2">
      <c r="A203" s="32"/>
      <c r="B203" s="37" t="e">
        <f>VLOOKUP($A203,EVID_OSEVU!$A$1:$M$4972,2,FALSE)</f>
        <v>#N/A</v>
      </c>
      <c r="C203" s="37" t="e">
        <f>VLOOKUP($A203,EVID_OSEVU!$A$1:$M$4972,3,FALSE)</f>
        <v>#N/A</v>
      </c>
      <c r="D203" s="45" t="e">
        <f>VLOOKUP($A203,EVID_OSEVU!$A$1:$M$4972,4,FALSE)</f>
        <v>#N/A</v>
      </c>
      <c r="E203" s="35"/>
      <c r="F203" s="53"/>
      <c r="G203" s="32"/>
      <c r="H203" s="45" t="e">
        <f>VLOOKUP(G203,Export7[#All],2,FALSE)</f>
        <v>#N/A</v>
      </c>
      <c r="I203" s="45" t="e">
        <f>VLOOKUP($A203,EVID_OSEVU!$A$1:$M$4972,10,FALSE)</f>
        <v>#N/A</v>
      </c>
      <c r="J203" s="58" t="e">
        <f>VLOOKUP($A203,EVID_OSEVU!$A$1:$M$4972,11,FALSE)</f>
        <v>#N/A</v>
      </c>
      <c r="K203" s="33"/>
      <c r="L203" s="45" t="e">
        <f>VLOOKUP(EVID_PASTVY!H203,KATEGORIE_ZVIRAT!$B$2:$M$31,6,FALSE)*K203</f>
        <v>#N/A</v>
      </c>
      <c r="M203" s="33">
        <v>24</v>
      </c>
      <c r="N203" s="45" t="e">
        <f>VLOOKUP(EVID_PASTVY!$H203,KATEGORIE_ZVIRAT!$B$2:$M$31,8,FALSE)</f>
        <v>#N/A</v>
      </c>
      <c r="O203" s="45" t="e">
        <f>VLOOKUP(EVID_PASTVY!$H203,KATEGORIE_ZVIRAT!$B$2:$M$31,9,FALSE)</f>
        <v>#N/A</v>
      </c>
      <c r="P203" s="54" t="e">
        <f>VLOOKUP(EVID_PASTVY!$H203,KATEGORIE_ZVIRAT!$B$2:$M$31,7,FALSE)*L203/1000*M203/24*(F203-E203+1)/J203</f>
        <v>#N/A</v>
      </c>
      <c r="Q203" s="52" t="e">
        <f>VLOOKUP(EVID_PASTVY!$H203,KATEGORIE_ZVIRAT!$B$2:$M$31,10,FALSE)*P203*10</f>
        <v>#N/A</v>
      </c>
      <c r="R203" s="52" t="e">
        <f>VLOOKUP(EVID_PASTVY!$H203,KATEGORIE_ZVIRAT!$B$2:$M$31,11,FALSE)*P203*10</f>
        <v>#N/A</v>
      </c>
      <c r="S203" s="52" t="e">
        <f>VLOOKUP(EVID_PASTVY!$H203,KATEGORIE_ZVIRAT!$B$2:$M$31,12,FALSE)*P203*10</f>
        <v>#N/A</v>
      </c>
    </row>
    <row r="204" spans="1:19" x14ac:dyDescent="0.2">
      <c r="A204" s="32"/>
      <c r="B204" s="37" t="e">
        <f>VLOOKUP($A204,EVID_OSEVU!$A$1:$M$4972,2,FALSE)</f>
        <v>#N/A</v>
      </c>
      <c r="C204" s="37" t="e">
        <f>VLOOKUP($A204,EVID_OSEVU!$A$1:$M$4972,3,FALSE)</f>
        <v>#N/A</v>
      </c>
      <c r="D204" s="45" t="e">
        <f>VLOOKUP($A204,EVID_OSEVU!$A$1:$M$4972,4,FALSE)</f>
        <v>#N/A</v>
      </c>
      <c r="E204" s="35"/>
      <c r="F204" s="53"/>
      <c r="G204" s="32"/>
      <c r="H204" s="45" t="e">
        <f>VLOOKUP(G204,Export7[#All],2,FALSE)</f>
        <v>#N/A</v>
      </c>
      <c r="I204" s="45" t="e">
        <f>VLOOKUP($A204,EVID_OSEVU!$A$1:$M$4972,10,FALSE)</f>
        <v>#N/A</v>
      </c>
      <c r="J204" s="58" t="e">
        <f>VLOOKUP($A204,EVID_OSEVU!$A$1:$M$4972,11,FALSE)</f>
        <v>#N/A</v>
      </c>
      <c r="K204" s="33"/>
      <c r="L204" s="45" t="e">
        <f>VLOOKUP(EVID_PASTVY!H204,KATEGORIE_ZVIRAT!$B$2:$M$31,6,FALSE)*K204</f>
        <v>#N/A</v>
      </c>
      <c r="M204" s="33">
        <v>24</v>
      </c>
      <c r="N204" s="45" t="e">
        <f>VLOOKUP(EVID_PASTVY!$H204,KATEGORIE_ZVIRAT!$B$2:$M$31,8,FALSE)</f>
        <v>#N/A</v>
      </c>
      <c r="O204" s="45" t="e">
        <f>VLOOKUP(EVID_PASTVY!$H204,KATEGORIE_ZVIRAT!$B$2:$M$31,9,FALSE)</f>
        <v>#N/A</v>
      </c>
      <c r="P204" s="54" t="e">
        <f>VLOOKUP(EVID_PASTVY!$H204,KATEGORIE_ZVIRAT!$B$2:$M$31,7,FALSE)*L204/1000*M204/24*(F204-E204+1)/J204</f>
        <v>#N/A</v>
      </c>
      <c r="Q204" s="52" t="e">
        <f>VLOOKUP(EVID_PASTVY!$H204,KATEGORIE_ZVIRAT!$B$2:$M$31,10,FALSE)*P204*10</f>
        <v>#N/A</v>
      </c>
      <c r="R204" s="52" t="e">
        <f>VLOOKUP(EVID_PASTVY!$H204,KATEGORIE_ZVIRAT!$B$2:$M$31,11,FALSE)*P204*10</f>
        <v>#N/A</v>
      </c>
      <c r="S204" s="52" t="e">
        <f>VLOOKUP(EVID_PASTVY!$H204,KATEGORIE_ZVIRAT!$B$2:$M$31,12,FALSE)*P204*10</f>
        <v>#N/A</v>
      </c>
    </row>
    <row r="205" spans="1:19" x14ac:dyDescent="0.2">
      <c r="A205" s="32"/>
      <c r="B205" s="37" t="e">
        <f>VLOOKUP($A205,EVID_OSEVU!$A$1:$M$4972,2,FALSE)</f>
        <v>#N/A</v>
      </c>
      <c r="C205" s="37" t="e">
        <f>VLOOKUP($A205,EVID_OSEVU!$A$1:$M$4972,3,FALSE)</f>
        <v>#N/A</v>
      </c>
      <c r="D205" s="45" t="e">
        <f>VLOOKUP($A205,EVID_OSEVU!$A$1:$M$4972,4,FALSE)</f>
        <v>#N/A</v>
      </c>
      <c r="E205" s="35"/>
      <c r="F205" s="53"/>
      <c r="G205" s="32"/>
      <c r="H205" s="45" t="e">
        <f>VLOOKUP(G205,Export7[#All],2,FALSE)</f>
        <v>#N/A</v>
      </c>
      <c r="I205" s="45" t="e">
        <f>VLOOKUP($A205,EVID_OSEVU!$A$1:$M$4972,10,FALSE)</f>
        <v>#N/A</v>
      </c>
      <c r="J205" s="58" t="e">
        <f>VLOOKUP($A205,EVID_OSEVU!$A$1:$M$4972,11,FALSE)</f>
        <v>#N/A</v>
      </c>
      <c r="K205" s="33"/>
      <c r="L205" s="45" t="e">
        <f>VLOOKUP(EVID_PASTVY!H205,KATEGORIE_ZVIRAT!$B$2:$M$31,6,FALSE)*K205</f>
        <v>#N/A</v>
      </c>
      <c r="M205" s="33">
        <v>24</v>
      </c>
      <c r="N205" s="45" t="e">
        <f>VLOOKUP(EVID_PASTVY!$H205,KATEGORIE_ZVIRAT!$B$2:$M$31,8,FALSE)</f>
        <v>#N/A</v>
      </c>
      <c r="O205" s="45" t="e">
        <f>VLOOKUP(EVID_PASTVY!$H205,KATEGORIE_ZVIRAT!$B$2:$M$31,9,FALSE)</f>
        <v>#N/A</v>
      </c>
      <c r="P205" s="54" t="e">
        <f>VLOOKUP(EVID_PASTVY!$H205,KATEGORIE_ZVIRAT!$B$2:$M$31,7,FALSE)*L205/1000*M205/24*(F205-E205+1)/J205</f>
        <v>#N/A</v>
      </c>
      <c r="Q205" s="52" t="e">
        <f>VLOOKUP(EVID_PASTVY!$H205,KATEGORIE_ZVIRAT!$B$2:$M$31,10,FALSE)*P205*10</f>
        <v>#N/A</v>
      </c>
      <c r="R205" s="52" t="e">
        <f>VLOOKUP(EVID_PASTVY!$H205,KATEGORIE_ZVIRAT!$B$2:$M$31,11,FALSE)*P205*10</f>
        <v>#N/A</v>
      </c>
      <c r="S205" s="52" t="e">
        <f>VLOOKUP(EVID_PASTVY!$H205,KATEGORIE_ZVIRAT!$B$2:$M$31,12,FALSE)*P205*10</f>
        <v>#N/A</v>
      </c>
    </row>
    <row r="206" spans="1:19" x14ac:dyDescent="0.2">
      <c r="A206" s="32"/>
      <c r="B206" s="37" t="e">
        <f>VLOOKUP($A206,EVID_OSEVU!$A$1:$M$4972,2,FALSE)</f>
        <v>#N/A</v>
      </c>
      <c r="C206" s="37" t="e">
        <f>VLOOKUP($A206,EVID_OSEVU!$A$1:$M$4972,3,FALSE)</f>
        <v>#N/A</v>
      </c>
      <c r="D206" s="45" t="e">
        <f>VLOOKUP($A206,EVID_OSEVU!$A$1:$M$4972,4,FALSE)</f>
        <v>#N/A</v>
      </c>
      <c r="E206" s="35"/>
      <c r="F206" s="53"/>
      <c r="G206" s="32"/>
      <c r="H206" s="45" t="e">
        <f>VLOOKUP(G206,Export7[#All],2,FALSE)</f>
        <v>#N/A</v>
      </c>
      <c r="I206" s="45" t="e">
        <f>VLOOKUP($A206,EVID_OSEVU!$A$1:$M$4972,10,FALSE)</f>
        <v>#N/A</v>
      </c>
      <c r="J206" s="58" t="e">
        <f>VLOOKUP($A206,EVID_OSEVU!$A$1:$M$4972,11,FALSE)</f>
        <v>#N/A</v>
      </c>
      <c r="K206" s="33"/>
      <c r="L206" s="45" t="e">
        <f>VLOOKUP(EVID_PASTVY!H206,KATEGORIE_ZVIRAT!$B$2:$M$31,6,FALSE)*K206</f>
        <v>#N/A</v>
      </c>
      <c r="M206" s="33">
        <v>24</v>
      </c>
      <c r="N206" s="45" t="e">
        <f>VLOOKUP(EVID_PASTVY!$H206,KATEGORIE_ZVIRAT!$B$2:$M$31,8,FALSE)</f>
        <v>#N/A</v>
      </c>
      <c r="O206" s="45" t="e">
        <f>VLOOKUP(EVID_PASTVY!$H206,KATEGORIE_ZVIRAT!$B$2:$M$31,9,FALSE)</f>
        <v>#N/A</v>
      </c>
      <c r="P206" s="54" t="e">
        <f>VLOOKUP(EVID_PASTVY!$H206,KATEGORIE_ZVIRAT!$B$2:$M$31,7,FALSE)*L206/1000*M206/24*(F206-E206+1)/J206</f>
        <v>#N/A</v>
      </c>
      <c r="Q206" s="52" t="e">
        <f>VLOOKUP(EVID_PASTVY!$H206,KATEGORIE_ZVIRAT!$B$2:$M$31,10,FALSE)*P206*10</f>
        <v>#N/A</v>
      </c>
      <c r="R206" s="52" t="e">
        <f>VLOOKUP(EVID_PASTVY!$H206,KATEGORIE_ZVIRAT!$B$2:$M$31,11,FALSE)*P206*10</f>
        <v>#N/A</v>
      </c>
      <c r="S206" s="52" t="e">
        <f>VLOOKUP(EVID_PASTVY!$H206,KATEGORIE_ZVIRAT!$B$2:$M$31,12,FALSE)*P206*10</f>
        <v>#N/A</v>
      </c>
    </row>
    <row r="207" spans="1:19" x14ac:dyDescent="0.2">
      <c r="A207" s="32"/>
      <c r="B207" s="37" t="e">
        <f>VLOOKUP($A207,EVID_OSEVU!$A$1:$M$4972,2,FALSE)</f>
        <v>#N/A</v>
      </c>
      <c r="C207" s="37" t="e">
        <f>VLOOKUP($A207,EVID_OSEVU!$A$1:$M$4972,3,FALSE)</f>
        <v>#N/A</v>
      </c>
      <c r="D207" s="45" t="e">
        <f>VLOOKUP($A207,EVID_OSEVU!$A$1:$M$4972,4,FALSE)</f>
        <v>#N/A</v>
      </c>
      <c r="E207" s="35"/>
      <c r="F207" s="53"/>
      <c r="G207" s="32"/>
      <c r="H207" s="45" t="e">
        <f>VLOOKUP(G207,Export7[#All],2,FALSE)</f>
        <v>#N/A</v>
      </c>
      <c r="I207" s="45" t="e">
        <f>VLOOKUP($A207,EVID_OSEVU!$A$1:$M$4972,10,FALSE)</f>
        <v>#N/A</v>
      </c>
      <c r="J207" s="58" t="e">
        <f>VLOOKUP($A207,EVID_OSEVU!$A$1:$M$4972,11,FALSE)</f>
        <v>#N/A</v>
      </c>
      <c r="K207" s="33"/>
      <c r="L207" s="45" t="e">
        <f>VLOOKUP(EVID_PASTVY!H207,KATEGORIE_ZVIRAT!$B$2:$M$31,6,FALSE)*K207</f>
        <v>#N/A</v>
      </c>
      <c r="M207" s="33">
        <v>24</v>
      </c>
      <c r="N207" s="45" t="e">
        <f>VLOOKUP(EVID_PASTVY!$H207,KATEGORIE_ZVIRAT!$B$2:$M$31,8,FALSE)</f>
        <v>#N/A</v>
      </c>
      <c r="O207" s="45" t="e">
        <f>VLOOKUP(EVID_PASTVY!$H207,KATEGORIE_ZVIRAT!$B$2:$M$31,9,FALSE)</f>
        <v>#N/A</v>
      </c>
      <c r="P207" s="54" t="e">
        <f>VLOOKUP(EVID_PASTVY!$H207,KATEGORIE_ZVIRAT!$B$2:$M$31,7,FALSE)*L207/1000*M207/24*(F207-E207+1)/J207</f>
        <v>#N/A</v>
      </c>
      <c r="Q207" s="52" t="e">
        <f>VLOOKUP(EVID_PASTVY!$H207,KATEGORIE_ZVIRAT!$B$2:$M$31,10,FALSE)*P207*10</f>
        <v>#N/A</v>
      </c>
      <c r="R207" s="52" t="e">
        <f>VLOOKUP(EVID_PASTVY!$H207,KATEGORIE_ZVIRAT!$B$2:$M$31,11,FALSE)*P207*10</f>
        <v>#N/A</v>
      </c>
      <c r="S207" s="52" t="e">
        <f>VLOOKUP(EVID_PASTVY!$H207,KATEGORIE_ZVIRAT!$B$2:$M$31,12,FALSE)*P207*10</f>
        <v>#N/A</v>
      </c>
    </row>
    <row r="208" spans="1:19" x14ac:dyDescent="0.2">
      <c r="A208" s="32"/>
      <c r="B208" s="37" t="e">
        <f>VLOOKUP($A208,EVID_OSEVU!$A$1:$M$4972,2,FALSE)</f>
        <v>#N/A</v>
      </c>
      <c r="C208" s="37" t="e">
        <f>VLOOKUP($A208,EVID_OSEVU!$A$1:$M$4972,3,FALSE)</f>
        <v>#N/A</v>
      </c>
      <c r="D208" s="45" t="e">
        <f>VLOOKUP($A208,EVID_OSEVU!$A$1:$M$4972,4,FALSE)</f>
        <v>#N/A</v>
      </c>
      <c r="E208" s="35"/>
      <c r="F208" s="53"/>
      <c r="G208" s="32"/>
      <c r="H208" s="45" t="e">
        <f>VLOOKUP(G208,Export7[#All],2,FALSE)</f>
        <v>#N/A</v>
      </c>
      <c r="I208" s="45" t="e">
        <f>VLOOKUP($A208,EVID_OSEVU!$A$1:$M$4972,10,FALSE)</f>
        <v>#N/A</v>
      </c>
      <c r="J208" s="58" t="e">
        <f>VLOOKUP($A208,EVID_OSEVU!$A$1:$M$4972,11,FALSE)</f>
        <v>#N/A</v>
      </c>
      <c r="K208" s="33"/>
      <c r="L208" s="45" t="e">
        <f>VLOOKUP(EVID_PASTVY!H208,KATEGORIE_ZVIRAT!$B$2:$M$31,6,FALSE)*K208</f>
        <v>#N/A</v>
      </c>
      <c r="M208" s="33">
        <v>24</v>
      </c>
      <c r="N208" s="45" t="e">
        <f>VLOOKUP(EVID_PASTVY!$H208,KATEGORIE_ZVIRAT!$B$2:$M$31,8,FALSE)</f>
        <v>#N/A</v>
      </c>
      <c r="O208" s="45" t="e">
        <f>VLOOKUP(EVID_PASTVY!$H208,KATEGORIE_ZVIRAT!$B$2:$M$31,9,FALSE)</f>
        <v>#N/A</v>
      </c>
      <c r="P208" s="54" t="e">
        <f>VLOOKUP(EVID_PASTVY!$H208,KATEGORIE_ZVIRAT!$B$2:$M$31,7,FALSE)*L208/1000*M208/24*(F208-E208+1)/J208</f>
        <v>#N/A</v>
      </c>
      <c r="Q208" s="52" t="e">
        <f>VLOOKUP(EVID_PASTVY!$H208,KATEGORIE_ZVIRAT!$B$2:$M$31,10,FALSE)*P208*10</f>
        <v>#N/A</v>
      </c>
      <c r="R208" s="52" t="e">
        <f>VLOOKUP(EVID_PASTVY!$H208,KATEGORIE_ZVIRAT!$B$2:$M$31,11,FALSE)*P208*10</f>
        <v>#N/A</v>
      </c>
      <c r="S208" s="52" t="e">
        <f>VLOOKUP(EVID_PASTVY!$H208,KATEGORIE_ZVIRAT!$B$2:$M$31,12,FALSE)*P208*10</f>
        <v>#N/A</v>
      </c>
    </row>
    <row r="209" spans="1:19" x14ac:dyDescent="0.2">
      <c r="A209" s="32"/>
      <c r="B209" s="37" t="e">
        <f>VLOOKUP($A209,EVID_OSEVU!$A$1:$M$4972,2,FALSE)</f>
        <v>#N/A</v>
      </c>
      <c r="C209" s="37" t="e">
        <f>VLOOKUP($A209,EVID_OSEVU!$A$1:$M$4972,3,FALSE)</f>
        <v>#N/A</v>
      </c>
      <c r="D209" s="45" t="e">
        <f>VLOOKUP($A209,EVID_OSEVU!$A$1:$M$4972,4,FALSE)</f>
        <v>#N/A</v>
      </c>
      <c r="E209" s="35"/>
      <c r="F209" s="53"/>
      <c r="G209" s="32"/>
      <c r="H209" s="45" t="e">
        <f>VLOOKUP(G209,Export7[#All],2,FALSE)</f>
        <v>#N/A</v>
      </c>
      <c r="I209" s="45" t="e">
        <f>VLOOKUP($A209,EVID_OSEVU!$A$1:$M$4972,10,FALSE)</f>
        <v>#N/A</v>
      </c>
      <c r="J209" s="58" t="e">
        <f>VLOOKUP($A209,EVID_OSEVU!$A$1:$M$4972,11,FALSE)</f>
        <v>#N/A</v>
      </c>
      <c r="K209" s="33"/>
      <c r="L209" s="45" t="e">
        <f>VLOOKUP(EVID_PASTVY!H209,KATEGORIE_ZVIRAT!$B$2:$M$31,6,FALSE)*K209</f>
        <v>#N/A</v>
      </c>
      <c r="M209" s="33">
        <v>24</v>
      </c>
      <c r="N209" s="45" t="e">
        <f>VLOOKUP(EVID_PASTVY!$H209,KATEGORIE_ZVIRAT!$B$2:$M$31,8,FALSE)</f>
        <v>#N/A</v>
      </c>
      <c r="O209" s="45" t="e">
        <f>VLOOKUP(EVID_PASTVY!$H209,KATEGORIE_ZVIRAT!$B$2:$M$31,9,FALSE)</f>
        <v>#N/A</v>
      </c>
      <c r="P209" s="54" t="e">
        <f>VLOOKUP(EVID_PASTVY!$H209,KATEGORIE_ZVIRAT!$B$2:$M$31,7,FALSE)*L209/1000*M209/24*(F209-E209+1)/J209</f>
        <v>#N/A</v>
      </c>
      <c r="Q209" s="52" t="e">
        <f>VLOOKUP(EVID_PASTVY!$H209,KATEGORIE_ZVIRAT!$B$2:$M$31,10,FALSE)*P209*10</f>
        <v>#N/A</v>
      </c>
      <c r="R209" s="52" t="e">
        <f>VLOOKUP(EVID_PASTVY!$H209,KATEGORIE_ZVIRAT!$B$2:$M$31,11,FALSE)*P209*10</f>
        <v>#N/A</v>
      </c>
      <c r="S209" s="52" t="e">
        <f>VLOOKUP(EVID_PASTVY!$H209,KATEGORIE_ZVIRAT!$B$2:$M$31,12,FALSE)*P209*10</f>
        <v>#N/A</v>
      </c>
    </row>
    <row r="210" spans="1:19" x14ac:dyDescent="0.2">
      <c r="A210" s="32"/>
      <c r="B210" s="37" t="e">
        <f>VLOOKUP($A210,EVID_OSEVU!$A$1:$M$4972,2,FALSE)</f>
        <v>#N/A</v>
      </c>
      <c r="C210" s="37" t="e">
        <f>VLOOKUP($A210,EVID_OSEVU!$A$1:$M$4972,3,FALSE)</f>
        <v>#N/A</v>
      </c>
      <c r="D210" s="45" t="e">
        <f>VLOOKUP($A210,EVID_OSEVU!$A$1:$M$4972,4,FALSE)</f>
        <v>#N/A</v>
      </c>
      <c r="E210" s="35"/>
      <c r="F210" s="53"/>
      <c r="G210" s="32"/>
      <c r="H210" s="45" t="e">
        <f>VLOOKUP(G210,Export7[#All],2,FALSE)</f>
        <v>#N/A</v>
      </c>
      <c r="I210" s="45" t="e">
        <f>VLOOKUP($A210,EVID_OSEVU!$A$1:$M$4972,10,FALSE)</f>
        <v>#N/A</v>
      </c>
      <c r="J210" s="58" t="e">
        <f>VLOOKUP($A210,EVID_OSEVU!$A$1:$M$4972,11,FALSE)</f>
        <v>#N/A</v>
      </c>
      <c r="K210" s="33"/>
      <c r="L210" s="45" t="e">
        <f>VLOOKUP(EVID_PASTVY!H210,KATEGORIE_ZVIRAT!$B$2:$M$31,6,FALSE)*K210</f>
        <v>#N/A</v>
      </c>
      <c r="M210" s="33">
        <v>24</v>
      </c>
      <c r="N210" s="45" t="e">
        <f>VLOOKUP(EVID_PASTVY!$H210,KATEGORIE_ZVIRAT!$B$2:$M$31,8,FALSE)</f>
        <v>#N/A</v>
      </c>
      <c r="O210" s="45" t="e">
        <f>VLOOKUP(EVID_PASTVY!$H210,KATEGORIE_ZVIRAT!$B$2:$M$31,9,FALSE)</f>
        <v>#N/A</v>
      </c>
      <c r="P210" s="54" t="e">
        <f>VLOOKUP(EVID_PASTVY!$H210,KATEGORIE_ZVIRAT!$B$2:$M$31,7,FALSE)*L210/1000*M210/24*(F210-E210+1)/J210</f>
        <v>#N/A</v>
      </c>
      <c r="Q210" s="52" t="e">
        <f>VLOOKUP(EVID_PASTVY!$H210,KATEGORIE_ZVIRAT!$B$2:$M$31,10,FALSE)*P210*10</f>
        <v>#N/A</v>
      </c>
      <c r="R210" s="52" t="e">
        <f>VLOOKUP(EVID_PASTVY!$H210,KATEGORIE_ZVIRAT!$B$2:$M$31,11,FALSE)*P210*10</f>
        <v>#N/A</v>
      </c>
      <c r="S210" s="52" t="e">
        <f>VLOOKUP(EVID_PASTVY!$H210,KATEGORIE_ZVIRAT!$B$2:$M$31,12,FALSE)*P210*10</f>
        <v>#N/A</v>
      </c>
    </row>
    <row r="211" spans="1:19" x14ac:dyDescent="0.2">
      <c r="A211" s="32"/>
      <c r="B211" s="37" t="e">
        <f>VLOOKUP($A211,EVID_OSEVU!$A$1:$M$4972,2,FALSE)</f>
        <v>#N/A</v>
      </c>
      <c r="C211" s="37" t="e">
        <f>VLOOKUP($A211,EVID_OSEVU!$A$1:$M$4972,3,FALSE)</f>
        <v>#N/A</v>
      </c>
      <c r="D211" s="45" t="e">
        <f>VLOOKUP($A211,EVID_OSEVU!$A$1:$M$4972,4,FALSE)</f>
        <v>#N/A</v>
      </c>
      <c r="E211" s="35"/>
      <c r="F211" s="53"/>
      <c r="G211" s="32"/>
      <c r="H211" s="45" t="e">
        <f>VLOOKUP(G211,Export7[#All],2,FALSE)</f>
        <v>#N/A</v>
      </c>
      <c r="I211" s="45" t="e">
        <f>VLOOKUP($A211,EVID_OSEVU!$A$1:$M$4972,10,FALSE)</f>
        <v>#N/A</v>
      </c>
      <c r="J211" s="58" t="e">
        <f>VLOOKUP($A211,EVID_OSEVU!$A$1:$M$4972,11,FALSE)</f>
        <v>#N/A</v>
      </c>
      <c r="K211" s="33"/>
      <c r="L211" s="45" t="e">
        <f>VLOOKUP(EVID_PASTVY!H211,KATEGORIE_ZVIRAT!$B$2:$M$31,6,FALSE)*K211</f>
        <v>#N/A</v>
      </c>
      <c r="M211" s="33">
        <v>24</v>
      </c>
      <c r="N211" s="45" t="e">
        <f>VLOOKUP(EVID_PASTVY!$H211,KATEGORIE_ZVIRAT!$B$2:$M$31,8,FALSE)</f>
        <v>#N/A</v>
      </c>
      <c r="O211" s="45" t="e">
        <f>VLOOKUP(EVID_PASTVY!$H211,KATEGORIE_ZVIRAT!$B$2:$M$31,9,FALSE)</f>
        <v>#N/A</v>
      </c>
      <c r="P211" s="54" t="e">
        <f>VLOOKUP(EVID_PASTVY!$H211,KATEGORIE_ZVIRAT!$B$2:$M$31,7,FALSE)*L211/1000*M211/24*(F211-E211+1)/J211</f>
        <v>#N/A</v>
      </c>
      <c r="Q211" s="52" t="e">
        <f>VLOOKUP(EVID_PASTVY!$H211,KATEGORIE_ZVIRAT!$B$2:$M$31,10,FALSE)*P211*10</f>
        <v>#N/A</v>
      </c>
      <c r="R211" s="52" t="e">
        <f>VLOOKUP(EVID_PASTVY!$H211,KATEGORIE_ZVIRAT!$B$2:$M$31,11,FALSE)*P211*10</f>
        <v>#N/A</v>
      </c>
      <c r="S211" s="52" t="e">
        <f>VLOOKUP(EVID_PASTVY!$H211,KATEGORIE_ZVIRAT!$B$2:$M$31,12,FALSE)*P211*10</f>
        <v>#N/A</v>
      </c>
    </row>
    <row r="212" spans="1:19" x14ac:dyDescent="0.2">
      <c r="A212" s="32"/>
      <c r="B212" s="37" t="e">
        <f>VLOOKUP($A212,EVID_OSEVU!$A$1:$M$4972,2,FALSE)</f>
        <v>#N/A</v>
      </c>
      <c r="C212" s="37" t="e">
        <f>VLOOKUP($A212,EVID_OSEVU!$A$1:$M$4972,3,FALSE)</f>
        <v>#N/A</v>
      </c>
      <c r="D212" s="45" t="e">
        <f>VLOOKUP($A212,EVID_OSEVU!$A$1:$M$4972,4,FALSE)</f>
        <v>#N/A</v>
      </c>
      <c r="E212" s="35"/>
      <c r="F212" s="53"/>
      <c r="G212" s="32"/>
      <c r="H212" s="45" t="e">
        <f>VLOOKUP(G212,Export7[#All],2,FALSE)</f>
        <v>#N/A</v>
      </c>
      <c r="I212" s="45" t="e">
        <f>VLOOKUP($A212,EVID_OSEVU!$A$1:$M$4972,10,FALSE)</f>
        <v>#N/A</v>
      </c>
      <c r="J212" s="58" t="e">
        <f>VLOOKUP($A212,EVID_OSEVU!$A$1:$M$4972,11,FALSE)</f>
        <v>#N/A</v>
      </c>
      <c r="K212" s="33"/>
      <c r="L212" s="45" t="e">
        <f>VLOOKUP(EVID_PASTVY!H212,KATEGORIE_ZVIRAT!$B$2:$M$31,6,FALSE)*K212</f>
        <v>#N/A</v>
      </c>
      <c r="M212" s="33">
        <v>24</v>
      </c>
      <c r="N212" s="45" t="e">
        <f>VLOOKUP(EVID_PASTVY!$H212,KATEGORIE_ZVIRAT!$B$2:$M$31,8,FALSE)</f>
        <v>#N/A</v>
      </c>
      <c r="O212" s="45" t="e">
        <f>VLOOKUP(EVID_PASTVY!$H212,KATEGORIE_ZVIRAT!$B$2:$M$31,9,FALSE)</f>
        <v>#N/A</v>
      </c>
      <c r="P212" s="54" t="e">
        <f>VLOOKUP(EVID_PASTVY!$H212,KATEGORIE_ZVIRAT!$B$2:$M$31,7,FALSE)*L212/1000*M212/24*(F212-E212+1)/J212</f>
        <v>#N/A</v>
      </c>
      <c r="Q212" s="52" t="e">
        <f>VLOOKUP(EVID_PASTVY!$H212,KATEGORIE_ZVIRAT!$B$2:$M$31,10,FALSE)*P212*10</f>
        <v>#N/A</v>
      </c>
      <c r="R212" s="52" t="e">
        <f>VLOOKUP(EVID_PASTVY!$H212,KATEGORIE_ZVIRAT!$B$2:$M$31,11,FALSE)*P212*10</f>
        <v>#N/A</v>
      </c>
      <c r="S212" s="52" t="e">
        <f>VLOOKUP(EVID_PASTVY!$H212,KATEGORIE_ZVIRAT!$B$2:$M$31,12,FALSE)*P212*10</f>
        <v>#N/A</v>
      </c>
    </row>
    <row r="213" spans="1:19" x14ac:dyDescent="0.2">
      <c r="A213" s="32"/>
      <c r="B213" s="37" t="e">
        <f>VLOOKUP($A213,EVID_OSEVU!$A$1:$M$4972,2,FALSE)</f>
        <v>#N/A</v>
      </c>
      <c r="C213" s="37" t="e">
        <f>VLOOKUP($A213,EVID_OSEVU!$A$1:$M$4972,3,FALSE)</f>
        <v>#N/A</v>
      </c>
      <c r="D213" s="45" t="e">
        <f>VLOOKUP($A213,EVID_OSEVU!$A$1:$M$4972,4,FALSE)</f>
        <v>#N/A</v>
      </c>
      <c r="E213" s="35"/>
      <c r="F213" s="53"/>
      <c r="G213" s="32"/>
      <c r="H213" s="45" t="e">
        <f>VLOOKUP(G213,Export7[#All],2,FALSE)</f>
        <v>#N/A</v>
      </c>
      <c r="I213" s="45" t="e">
        <f>VLOOKUP($A213,EVID_OSEVU!$A$1:$M$4972,10,FALSE)</f>
        <v>#N/A</v>
      </c>
      <c r="J213" s="58" t="e">
        <f>VLOOKUP($A213,EVID_OSEVU!$A$1:$M$4972,11,FALSE)</f>
        <v>#N/A</v>
      </c>
      <c r="K213" s="33"/>
      <c r="L213" s="45" t="e">
        <f>VLOOKUP(EVID_PASTVY!H213,KATEGORIE_ZVIRAT!$B$2:$M$31,6,FALSE)*K213</f>
        <v>#N/A</v>
      </c>
      <c r="M213" s="33">
        <v>24</v>
      </c>
      <c r="N213" s="45" t="e">
        <f>VLOOKUP(EVID_PASTVY!$H213,KATEGORIE_ZVIRAT!$B$2:$M$31,8,FALSE)</f>
        <v>#N/A</v>
      </c>
      <c r="O213" s="45" t="e">
        <f>VLOOKUP(EVID_PASTVY!$H213,KATEGORIE_ZVIRAT!$B$2:$M$31,9,FALSE)</f>
        <v>#N/A</v>
      </c>
      <c r="P213" s="54" t="e">
        <f>VLOOKUP(EVID_PASTVY!$H213,KATEGORIE_ZVIRAT!$B$2:$M$31,7,FALSE)*L213/1000*M213/24*(F213-E213+1)/J213</f>
        <v>#N/A</v>
      </c>
      <c r="Q213" s="52" t="e">
        <f>VLOOKUP(EVID_PASTVY!$H213,KATEGORIE_ZVIRAT!$B$2:$M$31,10,FALSE)*P213*10</f>
        <v>#N/A</v>
      </c>
      <c r="R213" s="52" t="e">
        <f>VLOOKUP(EVID_PASTVY!$H213,KATEGORIE_ZVIRAT!$B$2:$M$31,11,FALSE)*P213*10</f>
        <v>#N/A</v>
      </c>
      <c r="S213" s="52" t="e">
        <f>VLOOKUP(EVID_PASTVY!$H213,KATEGORIE_ZVIRAT!$B$2:$M$31,12,FALSE)*P213*10</f>
        <v>#N/A</v>
      </c>
    </row>
    <row r="214" spans="1:19" x14ac:dyDescent="0.2">
      <c r="A214" s="32"/>
      <c r="B214" s="37" t="e">
        <f>VLOOKUP($A214,EVID_OSEVU!$A$1:$M$4972,2,FALSE)</f>
        <v>#N/A</v>
      </c>
      <c r="C214" s="37" t="e">
        <f>VLOOKUP($A214,EVID_OSEVU!$A$1:$M$4972,3,FALSE)</f>
        <v>#N/A</v>
      </c>
      <c r="D214" s="45" t="e">
        <f>VLOOKUP($A214,EVID_OSEVU!$A$1:$M$4972,4,FALSE)</f>
        <v>#N/A</v>
      </c>
      <c r="E214" s="35"/>
      <c r="F214" s="53"/>
      <c r="G214" s="32"/>
      <c r="H214" s="45" t="e">
        <f>VLOOKUP(G214,Export7[#All],2,FALSE)</f>
        <v>#N/A</v>
      </c>
      <c r="I214" s="45" t="e">
        <f>VLOOKUP($A214,EVID_OSEVU!$A$1:$M$4972,10,FALSE)</f>
        <v>#N/A</v>
      </c>
      <c r="J214" s="58" t="e">
        <f>VLOOKUP($A214,EVID_OSEVU!$A$1:$M$4972,11,FALSE)</f>
        <v>#N/A</v>
      </c>
      <c r="K214" s="33"/>
      <c r="L214" s="45" t="e">
        <f>VLOOKUP(EVID_PASTVY!H214,KATEGORIE_ZVIRAT!$B$2:$M$31,6,FALSE)*K214</f>
        <v>#N/A</v>
      </c>
      <c r="M214" s="33">
        <v>24</v>
      </c>
      <c r="N214" s="45" t="e">
        <f>VLOOKUP(EVID_PASTVY!$H214,KATEGORIE_ZVIRAT!$B$2:$M$31,8,FALSE)</f>
        <v>#N/A</v>
      </c>
      <c r="O214" s="45" t="e">
        <f>VLOOKUP(EVID_PASTVY!$H214,KATEGORIE_ZVIRAT!$B$2:$M$31,9,FALSE)</f>
        <v>#N/A</v>
      </c>
      <c r="P214" s="54" t="e">
        <f>VLOOKUP(EVID_PASTVY!$H214,KATEGORIE_ZVIRAT!$B$2:$M$31,7,FALSE)*L214/1000*M214/24*(F214-E214+1)/J214</f>
        <v>#N/A</v>
      </c>
      <c r="Q214" s="52" t="e">
        <f>VLOOKUP(EVID_PASTVY!$H214,KATEGORIE_ZVIRAT!$B$2:$M$31,10,FALSE)*P214*10</f>
        <v>#N/A</v>
      </c>
      <c r="R214" s="52" t="e">
        <f>VLOOKUP(EVID_PASTVY!$H214,KATEGORIE_ZVIRAT!$B$2:$M$31,11,FALSE)*P214*10</f>
        <v>#N/A</v>
      </c>
      <c r="S214" s="52" t="e">
        <f>VLOOKUP(EVID_PASTVY!$H214,KATEGORIE_ZVIRAT!$B$2:$M$31,12,FALSE)*P214*10</f>
        <v>#N/A</v>
      </c>
    </row>
    <row r="215" spans="1:19" x14ac:dyDescent="0.2">
      <c r="A215" s="32"/>
      <c r="B215" s="37" t="e">
        <f>VLOOKUP($A215,EVID_OSEVU!$A$1:$M$4972,2,FALSE)</f>
        <v>#N/A</v>
      </c>
      <c r="C215" s="37" t="e">
        <f>VLOOKUP($A215,EVID_OSEVU!$A$1:$M$4972,3,FALSE)</f>
        <v>#N/A</v>
      </c>
      <c r="D215" s="45" t="e">
        <f>VLOOKUP($A215,EVID_OSEVU!$A$1:$M$4972,4,FALSE)</f>
        <v>#N/A</v>
      </c>
      <c r="E215" s="35"/>
      <c r="F215" s="53"/>
      <c r="G215" s="32"/>
      <c r="H215" s="45" t="e">
        <f>VLOOKUP(G215,Export7[#All],2,FALSE)</f>
        <v>#N/A</v>
      </c>
      <c r="I215" s="45" t="e">
        <f>VLOOKUP($A215,EVID_OSEVU!$A$1:$M$4972,10,FALSE)</f>
        <v>#N/A</v>
      </c>
      <c r="J215" s="58" t="e">
        <f>VLOOKUP($A215,EVID_OSEVU!$A$1:$M$4972,11,FALSE)</f>
        <v>#N/A</v>
      </c>
      <c r="K215" s="33"/>
      <c r="L215" s="45" t="e">
        <f>VLOOKUP(EVID_PASTVY!H215,KATEGORIE_ZVIRAT!$B$2:$M$31,6,FALSE)*K215</f>
        <v>#N/A</v>
      </c>
      <c r="M215" s="33">
        <v>24</v>
      </c>
      <c r="N215" s="45" t="e">
        <f>VLOOKUP(EVID_PASTVY!$H215,KATEGORIE_ZVIRAT!$B$2:$M$31,8,FALSE)</f>
        <v>#N/A</v>
      </c>
      <c r="O215" s="45" t="e">
        <f>VLOOKUP(EVID_PASTVY!$H215,KATEGORIE_ZVIRAT!$B$2:$M$31,9,FALSE)</f>
        <v>#N/A</v>
      </c>
      <c r="P215" s="54" t="e">
        <f>VLOOKUP(EVID_PASTVY!$H215,KATEGORIE_ZVIRAT!$B$2:$M$31,7,FALSE)*L215/1000*M215/24*(F215-E215+1)/J215</f>
        <v>#N/A</v>
      </c>
      <c r="Q215" s="52" t="e">
        <f>VLOOKUP(EVID_PASTVY!$H215,KATEGORIE_ZVIRAT!$B$2:$M$31,10,FALSE)*P215*10</f>
        <v>#N/A</v>
      </c>
      <c r="R215" s="52" t="e">
        <f>VLOOKUP(EVID_PASTVY!$H215,KATEGORIE_ZVIRAT!$B$2:$M$31,11,FALSE)*P215*10</f>
        <v>#N/A</v>
      </c>
      <c r="S215" s="52" t="e">
        <f>VLOOKUP(EVID_PASTVY!$H215,KATEGORIE_ZVIRAT!$B$2:$M$31,12,FALSE)*P215*10</f>
        <v>#N/A</v>
      </c>
    </row>
    <row r="216" spans="1:19" x14ac:dyDescent="0.2">
      <c r="A216" s="32"/>
      <c r="B216" s="37" t="e">
        <f>VLOOKUP($A216,EVID_OSEVU!$A$1:$M$4972,2,FALSE)</f>
        <v>#N/A</v>
      </c>
      <c r="C216" s="37" t="e">
        <f>VLOOKUP($A216,EVID_OSEVU!$A$1:$M$4972,3,FALSE)</f>
        <v>#N/A</v>
      </c>
      <c r="D216" s="45" t="e">
        <f>VLOOKUP($A216,EVID_OSEVU!$A$1:$M$4972,4,FALSE)</f>
        <v>#N/A</v>
      </c>
      <c r="E216" s="35"/>
      <c r="F216" s="53"/>
      <c r="G216" s="32"/>
      <c r="H216" s="45" t="e">
        <f>VLOOKUP(G216,Export7[#All],2,FALSE)</f>
        <v>#N/A</v>
      </c>
      <c r="I216" s="45" t="e">
        <f>VLOOKUP($A216,EVID_OSEVU!$A$1:$M$4972,10,FALSE)</f>
        <v>#N/A</v>
      </c>
      <c r="J216" s="58" t="e">
        <f>VLOOKUP($A216,EVID_OSEVU!$A$1:$M$4972,11,FALSE)</f>
        <v>#N/A</v>
      </c>
      <c r="K216" s="33"/>
      <c r="L216" s="45" t="e">
        <f>VLOOKUP(EVID_PASTVY!H216,KATEGORIE_ZVIRAT!$B$2:$M$31,6,FALSE)*K216</f>
        <v>#N/A</v>
      </c>
      <c r="M216" s="33">
        <v>24</v>
      </c>
      <c r="N216" s="45" t="e">
        <f>VLOOKUP(EVID_PASTVY!$H216,KATEGORIE_ZVIRAT!$B$2:$M$31,8,FALSE)</f>
        <v>#N/A</v>
      </c>
      <c r="O216" s="45" t="e">
        <f>VLOOKUP(EVID_PASTVY!$H216,KATEGORIE_ZVIRAT!$B$2:$M$31,9,FALSE)</f>
        <v>#N/A</v>
      </c>
      <c r="P216" s="54" t="e">
        <f>VLOOKUP(EVID_PASTVY!$H216,KATEGORIE_ZVIRAT!$B$2:$M$31,7,FALSE)*L216/1000*M216/24*(F216-E216+1)/J216</f>
        <v>#N/A</v>
      </c>
      <c r="Q216" s="52" t="e">
        <f>VLOOKUP(EVID_PASTVY!$H216,KATEGORIE_ZVIRAT!$B$2:$M$31,10,FALSE)*P216*10</f>
        <v>#N/A</v>
      </c>
      <c r="R216" s="52" t="e">
        <f>VLOOKUP(EVID_PASTVY!$H216,KATEGORIE_ZVIRAT!$B$2:$M$31,11,FALSE)*P216*10</f>
        <v>#N/A</v>
      </c>
      <c r="S216" s="52" t="e">
        <f>VLOOKUP(EVID_PASTVY!$H216,KATEGORIE_ZVIRAT!$B$2:$M$31,12,FALSE)*P216*10</f>
        <v>#N/A</v>
      </c>
    </row>
    <row r="217" spans="1:19" x14ac:dyDescent="0.2">
      <c r="A217" s="32"/>
      <c r="B217" s="37" t="e">
        <f>VLOOKUP($A217,EVID_OSEVU!$A$1:$M$4972,2,FALSE)</f>
        <v>#N/A</v>
      </c>
      <c r="C217" s="37" t="e">
        <f>VLOOKUP($A217,EVID_OSEVU!$A$1:$M$4972,3,FALSE)</f>
        <v>#N/A</v>
      </c>
      <c r="D217" s="45" t="e">
        <f>VLOOKUP($A217,EVID_OSEVU!$A$1:$M$4972,4,FALSE)</f>
        <v>#N/A</v>
      </c>
      <c r="E217" s="35"/>
      <c r="F217" s="53"/>
      <c r="G217" s="32"/>
      <c r="H217" s="45" t="e">
        <f>VLOOKUP(G217,Export7[#All],2,FALSE)</f>
        <v>#N/A</v>
      </c>
      <c r="I217" s="45" t="e">
        <f>VLOOKUP($A217,EVID_OSEVU!$A$1:$M$4972,10,FALSE)</f>
        <v>#N/A</v>
      </c>
      <c r="J217" s="58" t="e">
        <f>VLOOKUP($A217,EVID_OSEVU!$A$1:$M$4972,11,FALSE)</f>
        <v>#N/A</v>
      </c>
      <c r="K217" s="33"/>
      <c r="L217" s="45" t="e">
        <f>VLOOKUP(EVID_PASTVY!H217,KATEGORIE_ZVIRAT!$B$2:$M$31,6,FALSE)*K217</f>
        <v>#N/A</v>
      </c>
      <c r="M217" s="33">
        <v>24</v>
      </c>
      <c r="N217" s="45" t="e">
        <f>VLOOKUP(EVID_PASTVY!$H217,KATEGORIE_ZVIRAT!$B$2:$M$31,8,FALSE)</f>
        <v>#N/A</v>
      </c>
      <c r="O217" s="45" t="e">
        <f>VLOOKUP(EVID_PASTVY!$H217,KATEGORIE_ZVIRAT!$B$2:$M$31,9,FALSE)</f>
        <v>#N/A</v>
      </c>
      <c r="P217" s="54" t="e">
        <f>VLOOKUP(EVID_PASTVY!$H217,KATEGORIE_ZVIRAT!$B$2:$M$31,7,FALSE)*L217/1000*M217/24*(F217-E217+1)/J217</f>
        <v>#N/A</v>
      </c>
      <c r="Q217" s="52" t="e">
        <f>VLOOKUP(EVID_PASTVY!$H217,KATEGORIE_ZVIRAT!$B$2:$M$31,10,FALSE)*P217*10</f>
        <v>#N/A</v>
      </c>
      <c r="R217" s="52" t="e">
        <f>VLOOKUP(EVID_PASTVY!$H217,KATEGORIE_ZVIRAT!$B$2:$M$31,11,FALSE)*P217*10</f>
        <v>#N/A</v>
      </c>
      <c r="S217" s="52" t="e">
        <f>VLOOKUP(EVID_PASTVY!$H217,KATEGORIE_ZVIRAT!$B$2:$M$31,12,FALSE)*P217*10</f>
        <v>#N/A</v>
      </c>
    </row>
    <row r="218" spans="1:19" x14ac:dyDescent="0.2">
      <c r="A218" s="32"/>
      <c r="B218" s="37" t="e">
        <f>VLOOKUP($A218,EVID_OSEVU!$A$1:$M$4972,2,FALSE)</f>
        <v>#N/A</v>
      </c>
      <c r="C218" s="37" t="e">
        <f>VLOOKUP($A218,EVID_OSEVU!$A$1:$M$4972,3,FALSE)</f>
        <v>#N/A</v>
      </c>
      <c r="D218" s="45" t="e">
        <f>VLOOKUP($A218,EVID_OSEVU!$A$1:$M$4972,4,FALSE)</f>
        <v>#N/A</v>
      </c>
      <c r="E218" s="35"/>
      <c r="F218" s="53"/>
      <c r="G218" s="32"/>
      <c r="H218" s="45" t="e">
        <f>VLOOKUP(G218,Export7[#All],2,FALSE)</f>
        <v>#N/A</v>
      </c>
      <c r="I218" s="45" t="e">
        <f>VLOOKUP($A218,EVID_OSEVU!$A$1:$M$4972,10,FALSE)</f>
        <v>#N/A</v>
      </c>
      <c r="J218" s="58" t="e">
        <f>VLOOKUP($A218,EVID_OSEVU!$A$1:$M$4972,11,FALSE)</f>
        <v>#N/A</v>
      </c>
      <c r="K218" s="33"/>
      <c r="L218" s="45" t="e">
        <f>VLOOKUP(EVID_PASTVY!H218,KATEGORIE_ZVIRAT!$B$2:$M$31,6,FALSE)*K218</f>
        <v>#N/A</v>
      </c>
      <c r="M218" s="33">
        <v>24</v>
      </c>
      <c r="N218" s="45" t="e">
        <f>VLOOKUP(EVID_PASTVY!$H218,KATEGORIE_ZVIRAT!$B$2:$M$31,8,FALSE)</f>
        <v>#N/A</v>
      </c>
      <c r="O218" s="45" t="e">
        <f>VLOOKUP(EVID_PASTVY!$H218,KATEGORIE_ZVIRAT!$B$2:$M$31,9,FALSE)</f>
        <v>#N/A</v>
      </c>
      <c r="P218" s="54" t="e">
        <f>VLOOKUP(EVID_PASTVY!$H218,KATEGORIE_ZVIRAT!$B$2:$M$31,7,FALSE)*L218/1000*M218/24*(F218-E218+1)/J218</f>
        <v>#N/A</v>
      </c>
      <c r="Q218" s="52" t="e">
        <f>VLOOKUP(EVID_PASTVY!$H218,KATEGORIE_ZVIRAT!$B$2:$M$31,10,FALSE)*P218*10</f>
        <v>#N/A</v>
      </c>
      <c r="R218" s="52" t="e">
        <f>VLOOKUP(EVID_PASTVY!$H218,KATEGORIE_ZVIRAT!$B$2:$M$31,11,FALSE)*P218*10</f>
        <v>#N/A</v>
      </c>
      <c r="S218" s="52" t="e">
        <f>VLOOKUP(EVID_PASTVY!$H218,KATEGORIE_ZVIRAT!$B$2:$M$31,12,FALSE)*P218*10</f>
        <v>#N/A</v>
      </c>
    </row>
    <row r="219" spans="1:19" x14ac:dyDescent="0.2">
      <c r="A219" s="32"/>
      <c r="B219" s="37" t="e">
        <f>VLOOKUP($A219,EVID_OSEVU!$A$1:$M$4972,2,FALSE)</f>
        <v>#N/A</v>
      </c>
      <c r="C219" s="37" t="e">
        <f>VLOOKUP($A219,EVID_OSEVU!$A$1:$M$4972,3,FALSE)</f>
        <v>#N/A</v>
      </c>
      <c r="D219" s="45" t="e">
        <f>VLOOKUP($A219,EVID_OSEVU!$A$1:$M$4972,4,FALSE)</f>
        <v>#N/A</v>
      </c>
      <c r="E219" s="35"/>
      <c r="F219" s="53"/>
      <c r="G219" s="32"/>
      <c r="H219" s="45" t="e">
        <f>VLOOKUP(G219,Export7[#All],2,FALSE)</f>
        <v>#N/A</v>
      </c>
      <c r="I219" s="45" t="e">
        <f>VLOOKUP($A219,EVID_OSEVU!$A$1:$M$4972,10,FALSE)</f>
        <v>#N/A</v>
      </c>
      <c r="J219" s="58" t="e">
        <f>VLOOKUP($A219,EVID_OSEVU!$A$1:$M$4972,11,FALSE)</f>
        <v>#N/A</v>
      </c>
      <c r="K219" s="33"/>
      <c r="L219" s="45" t="e">
        <f>VLOOKUP(EVID_PASTVY!H219,KATEGORIE_ZVIRAT!$B$2:$M$31,6,FALSE)*K219</f>
        <v>#N/A</v>
      </c>
      <c r="M219" s="33">
        <v>24</v>
      </c>
      <c r="N219" s="45" t="e">
        <f>VLOOKUP(EVID_PASTVY!$H219,KATEGORIE_ZVIRAT!$B$2:$M$31,8,FALSE)</f>
        <v>#N/A</v>
      </c>
      <c r="O219" s="45" t="e">
        <f>VLOOKUP(EVID_PASTVY!$H219,KATEGORIE_ZVIRAT!$B$2:$M$31,9,FALSE)</f>
        <v>#N/A</v>
      </c>
      <c r="P219" s="54" t="e">
        <f>VLOOKUP(EVID_PASTVY!$H219,KATEGORIE_ZVIRAT!$B$2:$M$31,7,FALSE)*L219/1000*M219/24*(F219-E219+1)/J219</f>
        <v>#N/A</v>
      </c>
      <c r="Q219" s="52" t="e">
        <f>VLOOKUP(EVID_PASTVY!$H219,KATEGORIE_ZVIRAT!$B$2:$M$31,10,FALSE)*P219*10</f>
        <v>#N/A</v>
      </c>
      <c r="R219" s="52" t="e">
        <f>VLOOKUP(EVID_PASTVY!$H219,KATEGORIE_ZVIRAT!$B$2:$M$31,11,FALSE)*P219*10</f>
        <v>#N/A</v>
      </c>
      <c r="S219" s="52" t="e">
        <f>VLOOKUP(EVID_PASTVY!$H219,KATEGORIE_ZVIRAT!$B$2:$M$31,12,FALSE)*P219*10</f>
        <v>#N/A</v>
      </c>
    </row>
    <row r="220" spans="1:19" x14ac:dyDescent="0.2">
      <c r="A220" s="32"/>
      <c r="B220" s="37" t="e">
        <f>VLOOKUP($A220,EVID_OSEVU!$A$1:$M$4972,2,FALSE)</f>
        <v>#N/A</v>
      </c>
      <c r="C220" s="37" t="e">
        <f>VLOOKUP($A220,EVID_OSEVU!$A$1:$M$4972,3,FALSE)</f>
        <v>#N/A</v>
      </c>
      <c r="D220" s="45" t="e">
        <f>VLOOKUP($A220,EVID_OSEVU!$A$1:$M$4972,4,FALSE)</f>
        <v>#N/A</v>
      </c>
      <c r="E220" s="35"/>
      <c r="F220" s="53"/>
      <c r="G220" s="32"/>
      <c r="H220" s="45" t="e">
        <f>VLOOKUP(G220,Export7[#All],2,FALSE)</f>
        <v>#N/A</v>
      </c>
      <c r="I220" s="45" t="e">
        <f>VLOOKUP($A220,EVID_OSEVU!$A$1:$M$4972,10,FALSE)</f>
        <v>#N/A</v>
      </c>
      <c r="J220" s="58" t="e">
        <f>VLOOKUP($A220,EVID_OSEVU!$A$1:$M$4972,11,FALSE)</f>
        <v>#N/A</v>
      </c>
      <c r="K220" s="33"/>
      <c r="L220" s="45" t="e">
        <f>VLOOKUP(EVID_PASTVY!H220,KATEGORIE_ZVIRAT!$B$2:$M$31,6,FALSE)*K220</f>
        <v>#N/A</v>
      </c>
      <c r="M220" s="33">
        <v>24</v>
      </c>
      <c r="N220" s="45" t="e">
        <f>VLOOKUP(EVID_PASTVY!$H220,KATEGORIE_ZVIRAT!$B$2:$M$31,8,FALSE)</f>
        <v>#N/A</v>
      </c>
      <c r="O220" s="45" t="e">
        <f>VLOOKUP(EVID_PASTVY!$H220,KATEGORIE_ZVIRAT!$B$2:$M$31,9,FALSE)</f>
        <v>#N/A</v>
      </c>
      <c r="P220" s="54" t="e">
        <f>VLOOKUP(EVID_PASTVY!$H220,KATEGORIE_ZVIRAT!$B$2:$M$31,7,FALSE)*L220/1000*M220/24*(F220-E220+1)/J220</f>
        <v>#N/A</v>
      </c>
      <c r="Q220" s="52" t="e">
        <f>VLOOKUP(EVID_PASTVY!$H220,KATEGORIE_ZVIRAT!$B$2:$M$31,10,FALSE)*P220*10</f>
        <v>#N/A</v>
      </c>
      <c r="R220" s="52" t="e">
        <f>VLOOKUP(EVID_PASTVY!$H220,KATEGORIE_ZVIRAT!$B$2:$M$31,11,FALSE)*P220*10</f>
        <v>#N/A</v>
      </c>
      <c r="S220" s="52" t="e">
        <f>VLOOKUP(EVID_PASTVY!$H220,KATEGORIE_ZVIRAT!$B$2:$M$31,12,FALSE)*P220*10</f>
        <v>#N/A</v>
      </c>
    </row>
    <row r="221" spans="1:19" x14ac:dyDescent="0.2">
      <c r="A221" s="32"/>
      <c r="B221" s="37" t="e">
        <f>VLOOKUP($A221,EVID_OSEVU!$A$1:$M$4972,2,FALSE)</f>
        <v>#N/A</v>
      </c>
      <c r="C221" s="37" t="e">
        <f>VLOOKUP($A221,EVID_OSEVU!$A$1:$M$4972,3,FALSE)</f>
        <v>#N/A</v>
      </c>
      <c r="D221" s="45" t="e">
        <f>VLOOKUP($A221,EVID_OSEVU!$A$1:$M$4972,4,FALSE)</f>
        <v>#N/A</v>
      </c>
      <c r="E221" s="35"/>
      <c r="F221" s="53"/>
      <c r="G221" s="32"/>
      <c r="H221" s="45" t="e">
        <f>VLOOKUP(G221,Export7[#All],2,FALSE)</f>
        <v>#N/A</v>
      </c>
      <c r="I221" s="45" t="e">
        <f>VLOOKUP($A221,EVID_OSEVU!$A$1:$M$4972,10,FALSE)</f>
        <v>#N/A</v>
      </c>
      <c r="J221" s="58" t="e">
        <f>VLOOKUP($A221,EVID_OSEVU!$A$1:$M$4972,11,FALSE)</f>
        <v>#N/A</v>
      </c>
      <c r="K221" s="33"/>
      <c r="L221" s="45" t="e">
        <f>VLOOKUP(EVID_PASTVY!H221,KATEGORIE_ZVIRAT!$B$2:$M$31,6,FALSE)*K221</f>
        <v>#N/A</v>
      </c>
      <c r="M221" s="33">
        <v>24</v>
      </c>
      <c r="N221" s="45" t="e">
        <f>VLOOKUP(EVID_PASTVY!$H221,KATEGORIE_ZVIRAT!$B$2:$M$31,8,FALSE)</f>
        <v>#N/A</v>
      </c>
      <c r="O221" s="45" t="e">
        <f>VLOOKUP(EVID_PASTVY!$H221,KATEGORIE_ZVIRAT!$B$2:$M$31,9,FALSE)</f>
        <v>#N/A</v>
      </c>
      <c r="P221" s="54" t="e">
        <f>VLOOKUP(EVID_PASTVY!$H221,KATEGORIE_ZVIRAT!$B$2:$M$31,7,FALSE)*L221/1000*M221/24*(F221-E221+1)/J221</f>
        <v>#N/A</v>
      </c>
      <c r="Q221" s="52" t="e">
        <f>VLOOKUP(EVID_PASTVY!$H221,KATEGORIE_ZVIRAT!$B$2:$M$31,10,FALSE)*P221*10</f>
        <v>#N/A</v>
      </c>
      <c r="R221" s="52" t="e">
        <f>VLOOKUP(EVID_PASTVY!$H221,KATEGORIE_ZVIRAT!$B$2:$M$31,11,FALSE)*P221*10</f>
        <v>#N/A</v>
      </c>
      <c r="S221" s="52" t="e">
        <f>VLOOKUP(EVID_PASTVY!$H221,KATEGORIE_ZVIRAT!$B$2:$M$31,12,FALSE)*P221*10</f>
        <v>#N/A</v>
      </c>
    </row>
    <row r="222" spans="1:19" x14ac:dyDescent="0.2">
      <c r="A222" s="32"/>
      <c r="B222" s="37" t="e">
        <f>VLOOKUP($A222,EVID_OSEVU!$A$1:$M$4972,2,FALSE)</f>
        <v>#N/A</v>
      </c>
      <c r="C222" s="37" t="e">
        <f>VLOOKUP($A222,EVID_OSEVU!$A$1:$M$4972,3,FALSE)</f>
        <v>#N/A</v>
      </c>
      <c r="D222" s="45" t="e">
        <f>VLOOKUP($A222,EVID_OSEVU!$A$1:$M$4972,4,FALSE)</f>
        <v>#N/A</v>
      </c>
      <c r="E222" s="35"/>
      <c r="F222" s="53"/>
      <c r="G222" s="32"/>
      <c r="H222" s="45" t="e">
        <f>VLOOKUP(G222,Export7[#All],2,FALSE)</f>
        <v>#N/A</v>
      </c>
      <c r="I222" s="45" t="e">
        <f>VLOOKUP($A222,EVID_OSEVU!$A$1:$M$4972,10,FALSE)</f>
        <v>#N/A</v>
      </c>
      <c r="J222" s="58" t="e">
        <f>VLOOKUP($A222,EVID_OSEVU!$A$1:$M$4972,11,FALSE)</f>
        <v>#N/A</v>
      </c>
      <c r="K222" s="33"/>
      <c r="L222" s="45" t="e">
        <f>VLOOKUP(EVID_PASTVY!H222,KATEGORIE_ZVIRAT!$B$2:$M$31,6,FALSE)*K222</f>
        <v>#N/A</v>
      </c>
      <c r="M222" s="33">
        <v>24</v>
      </c>
      <c r="N222" s="45" t="e">
        <f>VLOOKUP(EVID_PASTVY!$H222,KATEGORIE_ZVIRAT!$B$2:$M$31,8,FALSE)</f>
        <v>#N/A</v>
      </c>
      <c r="O222" s="45" t="e">
        <f>VLOOKUP(EVID_PASTVY!$H222,KATEGORIE_ZVIRAT!$B$2:$M$31,9,FALSE)</f>
        <v>#N/A</v>
      </c>
      <c r="P222" s="54" t="e">
        <f>VLOOKUP(EVID_PASTVY!$H222,KATEGORIE_ZVIRAT!$B$2:$M$31,7,FALSE)*L222/1000*M222/24*(F222-E222+1)/J222</f>
        <v>#N/A</v>
      </c>
      <c r="Q222" s="52" t="e">
        <f>VLOOKUP(EVID_PASTVY!$H222,KATEGORIE_ZVIRAT!$B$2:$M$31,10,FALSE)*P222*10</f>
        <v>#N/A</v>
      </c>
      <c r="R222" s="52" t="e">
        <f>VLOOKUP(EVID_PASTVY!$H222,KATEGORIE_ZVIRAT!$B$2:$M$31,11,FALSE)*P222*10</f>
        <v>#N/A</v>
      </c>
      <c r="S222" s="52" t="e">
        <f>VLOOKUP(EVID_PASTVY!$H222,KATEGORIE_ZVIRAT!$B$2:$M$31,12,FALSE)*P222*10</f>
        <v>#N/A</v>
      </c>
    </row>
    <row r="223" spans="1:19" x14ac:dyDescent="0.2">
      <c r="A223" s="32"/>
      <c r="B223" s="37" t="e">
        <f>VLOOKUP($A223,EVID_OSEVU!$A$1:$M$4972,2,FALSE)</f>
        <v>#N/A</v>
      </c>
      <c r="C223" s="37" t="e">
        <f>VLOOKUP($A223,EVID_OSEVU!$A$1:$M$4972,3,FALSE)</f>
        <v>#N/A</v>
      </c>
      <c r="D223" s="45" t="e">
        <f>VLOOKUP($A223,EVID_OSEVU!$A$1:$M$4972,4,FALSE)</f>
        <v>#N/A</v>
      </c>
      <c r="E223" s="35"/>
      <c r="F223" s="53"/>
      <c r="G223" s="32"/>
      <c r="H223" s="45" t="e">
        <f>VLOOKUP(G223,Export7[#All],2,FALSE)</f>
        <v>#N/A</v>
      </c>
      <c r="I223" s="45" t="e">
        <f>VLOOKUP($A223,EVID_OSEVU!$A$1:$M$4972,10,FALSE)</f>
        <v>#N/A</v>
      </c>
      <c r="J223" s="58" t="e">
        <f>VLOOKUP($A223,EVID_OSEVU!$A$1:$M$4972,11,FALSE)</f>
        <v>#N/A</v>
      </c>
      <c r="K223" s="33"/>
      <c r="L223" s="45" t="e">
        <f>VLOOKUP(EVID_PASTVY!H223,KATEGORIE_ZVIRAT!$B$2:$M$31,6,FALSE)*K223</f>
        <v>#N/A</v>
      </c>
      <c r="M223" s="33">
        <v>24</v>
      </c>
      <c r="N223" s="45" t="e">
        <f>VLOOKUP(EVID_PASTVY!$H223,KATEGORIE_ZVIRAT!$B$2:$M$31,8,FALSE)</f>
        <v>#N/A</v>
      </c>
      <c r="O223" s="45" t="e">
        <f>VLOOKUP(EVID_PASTVY!$H223,KATEGORIE_ZVIRAT!$B$2:$M$31,9,FALSE)</f>
        <v>#N/A</v>
      </c>
      <c r="P223" s="54" t="e">
        <f>VLOOKUP(EVID_PASTVY!$H223,KATEGORIE_ZVIRAT!$B$2:$M$31,7,FALSE)*L223/1000*M223/24*(F223-E223+1)/J223</f>
        <v>#N/A</v>
      </c>
      <c r="Q223" s="52" t="e">
        <f>VLOOKUP(EVID_PASTVY!$H223,KATEGORIE_ZVIRAT!$B$2:$M$31,10,FALSE)*P223*10</f>
        <v>#N/A</v>
      </c>
      <c r="R223" s="52" t="e">
        <f>VLOOKUP(EVID_PASTVY!$H223,KATEGORIE_ZVIRAT!$B$2:$M$31,11,FALSE)*P223*10</f>
        <v>#N/A</v>
      </c>
      <c r="S223" s="52" t="e">
        <f>VLOOKUP(EVID_PASTVY!$H223,KATEGORIE_ZVIRAT!$B$2:$M$31,12,FALSE)*P223*10</f>
        <v>#N/A</v>
      </c>
    </row>
    <row r="224" spans="1:19" x14ac:dyDescent="0.2">
      <c r="A224" s="32"/>
      <c r="B224" s="37" t="e">
        <f>VLOOKUP($A224,EVID_OSEVU!$A$1:$M$4972,2,FALSE)</f>
        <v>#N/A</v>
      </c>
      <c r="C224" s="37" t="e">
        <f>VLOOKUP($A224,EVID_OSEVU!$A$1:$M$4972,3,FALSE)</f>
        <v>#N/A</v>
      </c>
      <c r="D224" s="45" t="e">
        <f>VLOOKUP($A224,EVID_OSEVU!$A$1:$M$4972,4,FALSE)</f>
        <v>#N/A</v>
      </c>
      <c r="E224" s="35"/>
      <c r="F224" s="53"/>
      <c r="G224" s="32"/>
      <c r="H224" s="45" t="e">
        <f>VLOOKUP(G224,Export7[#All],2,FALSE)</f>
        <v>#N/A</v>
      </c>
      <c r="I224" s="45" t="e">
        <f>VLOOKUP($A224,EVID_OSEVU!$A$1:$M$4972,10,FALSE)</f>
        <v>#N/A</v>
      </c>
      <c r="J224" s="58" t="e">
        <f>VLOOKUP($A224,EVID_OSEVU!$A$1:$M$4972,11,FALSE)</f>
        <v>#N/A</v>
      </c>
      <c r="K224" s="33"/>
      <c r="L224" s="45" t="e">
        <f>VLOOKUP(EVID_PASTVY!H224,KATEGORIE_ZVIRAT!$B$2:$M$31,6,FALSE)*K224</f>
        <v>#N/A</v>
      </c>
      <c r="M224" s="33">
        <v>24</v>
      </c>
      <c r="N224" s="45" t="e">
        <f>VLOOKUP(EVID_PASTVY!$H224,KATEGORIE_ZVIRAT!$B$2:$M$31,8,FALSE)</f>
        <v>#N/A</v>
      </c>
      <c r="O224" s="45" t="e">
        <f>VLOOKUP(EVID_PASTVY!$H224,KATEGORIE_ZVIRAT!$B$2:$M$31,9,FALSE)</f>
        <v>#N/A</v>
      </c>
      <c r="P224" s="54" t="e">
        <f>VLOOKUP(EVID_PASTVY!$H224,KATEGORIE_ZVIRAT!$B$2:$M$31,7,FALSE)*L224/1000*M224/24*(F224-E224+1)/J224</f>
        <v>#N/A</v>
      </c>
      <c r="Q224" s="52" t="e">
        <f>VLOOKUP(EVID_PASTVY!$H224,KATEGORIE_ZVIRAT!$B$2:$M$31,10,FALSE)*P224*10</f>
        <v>#N/A</v>
      </c>
      <c r="R224" s="52" t="e">
        <f>VLOOKUP(EVID_PASTVY!$H224,KATEGORIE_ZVIRAT!$B$2:$M$31,11,FALSE)*P224*10</f>
        <v>#N/A</v>
      </c>
      <c r="S224" s="52" t="e">
        <f>VLOOKUP(EVID_PASTVY!$H224,KATEGORIE_ZVIRAT!$B$2:$M$31,12,FALSE)*P224*10</f>
        <v>#N/A</v>
      </c>
    </row>
    <row r="225" spans="1:19" x14ac:dyDescent="0.2">
      <c r="A225" s="32"/>
      <c r="B225" s="37" t="e">
        <f>VLOOKUP($A225,EVID_OSEVU!$A$1:$M$4972,2,FALSE)</f>
        <v>#N/A</v>
      </c>
      <c r="C225" s="37" t="e">
        <f>VLOOKUP($A225,EVID_OSEVU!$A$1:$M$4972,3,FALSE)</f>
        <v>#N/A</v>
      </c>
      <c r="D225" s="45" t="e">
        <f>VLOOKUP($A225,EVID_OSEVU!$A$1:$M$4972,4,FALSE)</f>
        <v>#N/A</v>
      </c>
      <c r="E225" s="35"/>
      <c r="F225" s="53"/>
      <c r="G225" s="32"/>
      <c r="H225" s="45" t="e">
        <f>VLOOKUP(G225,Export7[#All],2,FALSE)</f>
        <v>#N/A</v>
      </c>
      <c r="I225" s="45" t="e">
        <f>VLOOKUP($A225,EVID_OSEVU!$A$1:$M$4972,10,FALSE)</f>
        <v>#N/A</v>
      </c>
      <c r="J225" s="58" t="e">
        <f>VLOOKUP($A225,EVID_OSEVU!$A$1:$M$4972,11,FALSE)</f>
        <v>#N/A</v>
      </c>
      <c r="K225" s="33"/>
      <c r="L225" s="45" t="e">
        <f>VLOOKUP(EVID_PASTVY!H225,KATEGORIE_ZVIRAT!$B$2:$M$31,6,FALSE)*K225</f>
        <v>#N/A</v>
      </c>
      <c r="M225" s="33">
        <v>24</v>
      </c>
      <c r="N225" s="45" t="e">
        <f>VLOOKUP(EVID_PASTVY!$H225,KATEGORIE_ZVIRAT!$B$2:$M$31,8,FALSE)</f>
        <v>#N/A</v>
      </c>
      <c r="O225" s="45" t="e">
        <f>VLOOKUP(EVID_PASTVY!$H225,KATEGORIE_ZVIRAT!$B$2:$M$31,9,FALSE)</f>
        <v>#N/A</v>
      </c>
      <c r="P225" s="54" t="e">
        <f>VLOOKUP(EVID_PASTVY!$H225,KATEGORIE_ZVIRAT!$B$2:$M$31,7,FALSE)*L225/1000*M225/24*(F225-E225+1)/J225</f>
        <v>#N/A</v>
      </c>
      <c r="Q225" s="52" t="e">
        <f>VLOOKUP(EVID_PASTVY!$H225,KATEGORIE_ZVIRAT!$B$2:$M$31,10,FALSE)*P225*10</f>
        <v>#N/A</v>
      </c>
      <c r="R225" s="52" t="e">
        <f>VLOOKUP(EVID_PASTVY!$H225,KATEGORIE_ZVIRAT!$B$2:$M$31,11,FALSE)*P225*10</f>
        <v>#N/A</v>
      </c>
      <c r="S225" s="52" t="e">
        <f>VLOOKUP(EVID_PASTVY!$H225,KATEGORIE_ZVIRAT!$B$2:$M$31,12,FALSE)*P225*10</f>
        <v>#N/A</v>
      </c>
    </row>
    <row r="226" spans="1:19" x14ac:dyDescent="0.2">
      <c r="A226" s="32"/>
      <c r="B226" s="37" t="e">
        <f>VLOOKUP($A226,EVID_OSEVU!$A$1:$M$4972,2,FALSE)</f>
        <v>#N/A</v>
      </c>
      <c r="C226" s="37" t="e">
        <f>VLOOKUP($A226,EVID_OSEVU!$A$1:$M$4972,3,FALSE)</f>
        <v>#N/A</v>
      </c>
      <c r="D226" s="45" t="e">
        <f>VLOOKUP($A226,EVID_OSEVU!$A$1:$M$4972,4,FALSE)</f>
        <v>#N/A</v>
      </c>
      <c r="E226" s="35"/>
      <c r="F226" s="53"/>
      <c r="G226" s="32"/>
      <c r="H226" s="45" t="e">
        <f>VLOOKUP(G226,Export7[#All],2,FALSE)</f>
        <v>#N/A</v>
      </c>
      <c r="I226" s="45" t="e">
        <f>VLOOKUP($A226,EVID_OSEVU!$A$1:$M$4972,10,FALSE)</f>
        <v>#N/A</v>
      </c>
      <c r="J226" s="58" t="e">
        <f>VLOOKUP($A226,EVID_OSEVU!$A$1:$M$4972,11,FALSE)</f>
        <v>#N/A</v>
      </c>
      <c r="K226" s="33"/>
      <c r="L226" s="45" t="e">
        <f>VLOOKUP(EVID_PASTVY!H226,KATEGORIE_ZVIRAT!$B$2:$M$31,6,FALSE)*K226</f>
        <v>#N/A</v>
      </c>
      <c r="M226" s="33">
        <v>24</v>
      </c>
      <c r="N226" s="45" t="e">
        <f>VLOOKUP(EVID_PASTVY!$H226,KATEGORIE_ZVIRAT!$B$2:$M$31,8,FALSE)</f>
        <v>#N/A</v>
      </c>
      <c r="O226" s="45" t="e">
        <f>VLOOKUP(EVID_PASTVY!$H226,KATEGORIE_ZVIRAT!$B$2:$M$31,9,FALSE)</f>
        <v>#N/A</v>
      </c>
      <c r="P226" s="54" t="e">
        <f>VLOOKUP(EVID_PASTVY!$H226,KATEGORIE_ZVIRAT!$B$2:$M$31,7,FALSE)*L226/1000*M226/24*(F226-E226+1)/J226</f>
        <v>#N/A</v>
      </c>
      <c r="Q226" s="52" t="e">
        <f>VLOOKUP(EVID_PASTVY!$H226,KATEGORIE_ZVIRAT!$B$2:$M$31,10,FALSE)*P226*10</f>
        <v>#N/A</v>
      </c>
      <c r="R226" s="52" t="e">
        <f>VLOOKUP(EVID_PASTVY!$H226,KATEGORIE_ZVIRAT!$B$2:$M$31,11,FALSE)*P226*10</f>
        <v>#N/A</v>
      </c>
      <c r="S226" s="52" t="e">
        <f>VLOOKUP(EVID_PASTVY!$H226,KATEGORIE_ZVIRAT!$B$2:$M$31,12,FALSE)*P226*10</f>
        <v>#N/A</v>
      </c>
    </row>
    <row r="227" spans="1:19" x14ac:dyDescent="0.2">
      <c r="A227" s="32"/>
      <c r="B227" s="37" t="e">
        <f>VLOOKUP($A227,EVID_OSEVU!$A$1:$M$4972,2,FALSE)</f>
        <v>#N/A</v>
      </c>
      <c r="C227" s="37" t="e">
        <f>VLOOKUP($A227,EVID_OSEVU!$A$1:$M$4972,3,FALSE)</f>
        <v>#N/A</v>
      </c>
      <c r="D227" s="45" t="e">
        <f>VLOOKUP($A227,EVID_OSEVU!$A$1:$M$4972,4,FALSE)</f>
        <v>#N/A</v>
      </c>
      <c r="E227" s="35"/>
      <c r="F227" s="53"/>
      <c r="G227" s="32"/>
      <c r="H227" s="45" t="e">
        <f>VLOOKUP(G227,Export7[#All],2,FALSE)</f>
        <v>#N/A</v>
      </c>
      <c r="I227" s="45" t="e">
        <f>VLOOKUP($A227,EVID_OSEVU!$A$1:$M$4972,10,FALSE)</f>
        <v>#N/A</v>
      </c>
      <c r="J227" s="58" t="e">
        <f>VLOOKUP($A227,EVID_OSEVU!$A$1:$M$4972,11,FALSE)</f>
        <v>#N/A</v>
      </c>
      <c r="K227" s="33"/>
      <c r="L227" s="45" t="e">
        <f>VLOOKUP(EVID_PASTVY!H227,KATEGORIE_ZVIRAT!$B$2:$M$31,6,FALSE)*K227</f>
        <v>#N/A</v>
      </c>
      <c r="M227" s="33">
        <v>24</v>
      </c>
      <c r="N227" s="45" t="e">
        <f>VLOOKUP(EVID_PASTVY!$H227,KATEGORIE_ZVIRAT!$B$2:$M$31,8,FALSE)</f>
        <v>#N/A</v>
      </c>
      <c r="O227" s="45" t="e">
        <f>VLOOKUP(EVID_PASTVY!$H227,KATEGORIE_ZVIRAT!$B$2:$M$31,9,FALSE)</f>
        <v>#N/A</v>
      </c>
      <c r="P227" s="54" t="e">
        <f>VLOOKUP(EVID_PASTVY!$H227,KATEGORIE_ZVIRAT!$B$2:$M$31,7,FALSE)*L227/1000*M227/24*(F227-E227+1)/J227</f>
        <v>#N/A</v>
      </c>
      <c r="Q227" s="52" t="e">
        <f>VLOOKUP(EVID_PASTVY!$H227,KATEGORIE_ZVIRAT!$B$2:$M$31,10,FALSE)*P227*10</f>
        <v>#N/A</v>
      </c>
      <c r="R227" s="52" t="e">
        <f>VLOOKUP(EVID_PASTVY!$H227,KATEGORIE_ZVIRAT!$B$2:$M$31,11,FALSE)*P227*10</f>
        <v>#N/A</v>
      </c>
      <c r="S227" s="52" t="e">
        <f>VLOOKUP(EVID_PASTVY!$H227,KATEGORIE_ZVIRAT!$B$2:$M$31,12,FALSE)*P227*10</f>
        <v>#N/A</v>
      </c>
    </row>
    <row r="228" spans="1:19" x14ac:dyDescent="0.2">
      <c r="A228" s="32"/>
      <c r="B228" s="37" t="e">
        <f>VLOOKUP($A228,EVID_OSEVU!$A$1:$M$4972,2,FALSE)</f>
        <v>#N/A</v>
      </c>
      <c r="C228" s="37" t="e">
        <f>VLOOKUP($A228,EVID_OSEVU!$A$1:$M$4972,3,FALSE)</f>
        <v>#N/A</v>
      </c>
      <c r="D228" s="45" t="e">
        <f>VLOOKUP($A228,EVID_OSEVU!$A$1:$M$4972,4,FALSE)</f>
        <v>#N/A</v>
      </c>
      <c r="E228" s="35"/>
      <c r="F228" s="53"/>
      <c r="G228" s="32"/>
      <c r="H228" s="45" t="e">
        <f>VLOOKUP(G228,Export7[#All],2,FALSE)</f>
        <v>#N/A</v>
      </c>
      <c r="I228" s="45" t="e">
        <f>VLOOKUP($A228,EVID_OSEVU!$A$1:$M$4972,10,FALSE)</f>
        <v>#N/A</v>
      </c>
      <c r="J228" s="58" t="e">
        <f>VLOOKUP($A228,EVID_OSEVU!$A$1:$M$4972,11,FALSE)</f>
        <v>#N/A</v>
      </c>
      <c r="K228" s="33"/>
      <c r="L228" s="45" t="e">
        <f>VLOOKUP(EVID_PASTVY!H228,KATEGORIE_ZVIRAT!$B$2:$M$31,6,FALSE)*K228</f>
        <v>#N/A</v>
      </c>
      <c r="M228" s="33">
        <v>24</v>
      </c>
      <c r="N228" s="45" t="e">
        <f>VLOOKUP(EVID_PASTVY!$H228,KATEGORIE_ZVIRAT!$B$2:$M$31,8,FALSE)</f>
        <v>#N/A</v>
      </c>
      <c r="O228" s="45" t="e">
        <f>VLOOKUP(EVID_PASTVY!$H228,KATEGORIE_ZVIRAT!$B$2:$M$31,9,FALSE)</f>
        <v>#N/A</v>
      </c>
      <c r="P228" s="54" t="e">
        <f>VLOOKUP(EVID_PASTVY!$H228,KATEGORIE_ZVIRAT!$B$2:$M$31,7,FALSE)*L228/1000*M228/24*(F228-E228+1)/J228</f>
        <v>#N/A</v>
      </c>
      <c r="Q228" s="52" t="e">
        <f>VLOOKUP(EVID_PASTVY!$H228,KATEGORIE_ZVIRAT!$B$2:$M$31,10,FALSE)*P228*10</f>
        <v>#N/A</v>
      </c>
      <c r="R228" s="52" t="e">
        <f>VLOOKUP(EVID_PASTVY!$H228,KATEGORIE_ZVIRAT!$B$2:$M$31,11,FALSE)*P228*10</f>
        <v>#N/A</v>
      </c>
      <c r="S228" s="52" t="e">
        <f>VLOOKUP(EVID_PASTVY!$H228,KATEGORIE_ZVIRAT!$B$2:$M$31,12,FALSE)*P228*10</f>
        <v>#N/A</v>
      </c>
    </row>
    <row r="229" spans="1:19" x14ac:dyDescent="0.2">
      <c r="A229" s="32"/>
      <c r="B229" s="37" t="e">
        <f>VLOOKUP($A229,EVID_OSEVU!$A$1:$M$4972,2,FALSE)</f>
        <v>#N/A</v>
      </c>
      <c r="C229" s="37" t="e">
        <f>VLOOKUP($A229,EVID_OSEVU!$A$1:$M$4972,3,FALSE)</f>
        <v>#N/A</v>
      </c>
      <c r="D229" s="45" t="e">
        <f>VLOOKUP($A229,EVID_OSEVU!$A$1:$M$4972,4,FALSE)</f>
        <v>#N/A</v>
      </c>
      <c r="E229" s="35"/>
      <c r="F229" s="53"/>
      <c r="G229" s="32"/>
      <c r="H229" s="45" t="e">
        <f>VLOOKUP(G229,Export7[#All],2,FALSE)</f>
        <v>#N/A</v>
      </c>
      <c r="I229" s="45" t="e">
        <f>VLOOKUP($A229,EVID_OSEVU!$A$1:$M$4972,10,FALSE)</f>
        <v>#N/A</v>
      </c>
      <c r="J229" s="58" t="e">
        <f>VLOOKUP($A229,EVID_OSEVU!$A$1:$M$4972,11,FALSE)</f>
        <v>#N/A</v>
      </c>
      <c r="K229" s="33"/>
      <c r="L229" s="45" t="e">
        <f>VLOOKUP(EVID_PASTVY!H229,KATEGORIE_ZVIRAT!$B$2:$M$31,6,FALSE)*K229</f>
        <v>#N/A</v>
      </c>
      <c r="M229" s="33">
        <v>24</v>
      </c>
      <c r="N229" s="45" t="e">
        <f>VLOOKUP(EVID_PASTVY!$H229,KATEGORIE_ZVIRAT!$B$2:$M$31,8,FALSE)</f>
        <v>#N/A</v>
      </c>
      <c r="O229" s="45" t="e">
        <f>VLOOKUP(EVID_PASTVY!$H229,KATEGORIE_ZVIRAT!$B$2:$M$31,9,FALSE)</f>
        <v>#N/A</v>
      </c>
      <c r="P229" s="54" t="e">
        <f>VLOOKUP(EVID_PASTVY!$H229,KATEGORIE_ZVIRAT!$B$2:$M$31,7,FALSE)*L229/1000*M229/24*(F229-E229+1)/J229</f>
        <v>#N/A</v>
      </c>
      <c r="Q229" s="52" t="e">
        <f>VLOOKUP(EVID_PASTVY!$H229,KATEGORIE_ZVIRAT!$B$2:$M$31,10,FALSE)*P229*10</f>
        <v>#N/A</v>
      </c>
      <c r="R229" s="52" t="e">
        <f>VLOOKUP(EVID_PASTVY!$H229,KATEGORIE_ZVIRAT!$B$2:$M$31,11,FALSE)*P229*10</f>
        <v>#N/A</v>
      </c>
      <c r="S229" s="52" t="e">
        <f>VLOOKUP(EVID_PASTVY!$H229,KATEGORIE_ZVIRAT!$B$2:$M$31,12,FALSE)*P229*10</f>
        <v>#N/A</v>
      </c>
    </row>
    <row r="230" spans="1:19" x14ac:dyDescent="0.2">
      <c r="A230" s="32"/>
      <c r="B230" s="37" t="e">
        <f>VLOOKUP($A230,EVID_OSEVU!$A$1:$M$4972,2,FALSE)</f>
        <v>#N/A</v>
      </c>
      <c r="C230" s="37" t="e">
        <f>VLOOKUP($A230,EVID_OSEVU!$A$1:$M$4972,3,FALSE)</f>
        <v>#N/A</v>
      </c>
      <c r="D230" s="45" t="e">
        <f>VLOOKUP($A230,EVID_OSEVU!$A$1:$M$4972,4,FALSE)</f>
        <v>#N/A</v>
      </c>
      <c r="E230" s="35"/>
      <c r="F230" s="53"/>
      <c r="G230" s="32"/>
      <c r="H230" s="45" t="e">
        <f>VLOOKUP(G230,Export7[#All],2,FALSE)</f>
        <v>#N/A</v>
      </c>
      <c r="I230" s="45" t="e">
        <f>VLOOKUP($A230,EVID_OSEVU!$A$1:$M$4972,10,FALSE)</f>
        <v>#N/A</v>
      </c>
      <c r="J230" s="58" t="e">
        <f>VLOOKUP($A230,EVID_OSEVU!$A$1:$M$4972,11,FALSE)</f>
        <v>#N/A</v>
      </c>
      <c r="K230" s="33"/>
      <c r="L230" s="45" t="e">
        <f>VLOOKUP(EVID_PASTVY!H230,KATEGORIE_ZVIRAT!$B$2:$M$31,6,FALSE)*K230</f>
        <v>#N/A</v>
      </c>
      <c r="M230" s="33">
        <v>24</v>
      </c>
      <c r="N230" s="45" t="e">
        <f>VLOOKUP(EVID_PASTVY!$H230,KATEGORIE_ZVIRAT!$B$2:$M$31,8,FALSE)</f>
        <v>#N/A</v>
      </c>
      <c r="O230" s="45" t="e">
        <f>VLOOKUP(EVID_PASTVY!$H230,KATEGORIE_ZVIRAT!$B$2:$M$31,9,FALSE)</f>
        <v>#N/A</v>
      </c>
      <c r="P230" s="54" t="e">
        <f>VLOOKUP(EVID_PASTVY!$H230,KATEGORIE_ZVIRAT!$B$2:$M$31,7,FALSE)*L230/1000*M230/24*(F230-E230+1)/J230</f>
        <v>#N/A</v>
      </c>
      <c r="Q230" s="52" t="e">
        <f>VLOOKUP(EVID_PASTVY!$H230,KATEGORIE_ZVIRAT!$B$2:$M$31,10,FALSE)*P230*10</f>
        <v>#N/A</v>
      </c>
      <c r="R230" s="52" t="e">
        <f>VLOOKUP(EVID_PASTVY!$H230,KATEGORIE_ZVIRAT!$B$2:$M$31,11,FALSE)*P230*10</f>
        <v>#N/A</v>
      </c>
      <c r="S230" s="52" t="e">
        <f>VLOOKUP(EVID_PASTVY!$H230,KATEGORIE_ZVIRAT!$B$2:$M$31,12,FALSE)*P230*10</f>
        <v>#N/A</v>
      </c>
    </row>
    <row r="231" spans="1:19" x14ac:dyDescent="0.2">
      <c r="A231" s="32"/>
      <c r="B231" s="37" t="e">
        <f>VLOOKUP($A231,EVID_OSEVU!$A$1:$M$4972,2,FALSE)</f>
        <v>#N/A</v>
      </c>
      <c r="C231" s="37" t="e">
        <f>VLOOKUP($A231,EVID_OSEVU!$A$1:$M$4972,3,FALSE)</f>
        <v>#N/A</v>
      </c>
      <c r="D231" s="45" t="e">
        <f>VLOOKUP($A231,EVID_OSEVU!$A$1:$M$4972,4,FALSE)</f>
        <v>#N/A</v>
      </c>
      <c r="E231" s="35"/>
      <c r="F231" s="53"/>
      <c r="G231" s="32"/>
      <c r="H231" s="45" t="e">
        <f>VLOOKUP(G231,Export7[#All],2,FALSE)</f>
        <v>#N/A</v>
      </c>
      <c r="I231" s="45" t="e">
        <f>VLOOKUP($A231,EVID_OSEVU!$A$1:$M$4972,10,FALSE)</f>
        <v>#N/A</v>
      </c>
      <c r="J231" s="58" t="e">
        <f>VLOOKUP($A231,EVID_OSEVU!$A$1:$M$4972,11,FALSE)</f>
        <v>#N/A</v>
      </c>
      <c r="K231" s="33"/>
      <c r="L231" s="45" t="e">
        <f>VLOOKUP(EVID_PASTVY!H231,KATEGORIE_ZVIRAT!$B$2:$M$31,6,FALSE)*K231</f>
        <v>#N/A</v>
      </c>
      <c r="M231" s="33">
        <v>24</v>
      </c>
      <c r="N231" s="45" t="e">
        <f>VLOOKUP(EVID_PASTVY!$H231,KATEGORIE_ZVIRAT!$B$2:$M$31,8,FALSE)</f>
        <v>#N/A</v>
      </c>
      <c r="O231" s="45" t="e">
        <f>VLOOKUP(EVID_PASTVY!$H231,KATEGORIE_ZVIRAT!$B$2:$M$31,9,FALSE)</f>
        <v>#N/A</v>
      </c>
      <c r="P231" s="54" t="e">
        <f>VLOOKUP(EVID_PASTVY!$H231,KATEGORIE_ZVIRAT!$B$2:$M$31,7,FALSE)*L231/1000*M231/24*(F231-E231+1)/J231</f>
        <v>#N/A</v>
      </c>
      <c r="Q231" s="52" t="e">
        <f>VLOOKUP(EVID_PASTVY!$H231,KATEGORIE_ZVIRAT!$B$2:$M$31,10,FALSE)*P231*10</f>
        <v>#N/A</v>
      </c>
      <c r="R231" s="52" t="e">
        <f>VLOOKUP(EVID_PASTVY!$H231,KATEGORIE_ZVIRAT!$B$2:$M$31,11,FALSE)*P231*10</f>
        <v>#N/A</v>
      </c>
      <c r="S231" s="52" t="e">
        <f>VLOOKUP(EVID_PASTVY!$H231,KATEGORIE_ZVIRAT!$B$2:$M$31,12,FALSE)*P231*10</f>
        <v>#N/A</v>
      </c>
    </row>
    <row r="232" spans="1:19" x14ac:dyDescent="0.2">
      <c r="A232" s="32"/>
      <c r="B232" s="37" t="e">
        <f>VLOOKUP($A232,EVID_OSEVU!$A$1:$M$4972,2,FALSE)</f>
        <v>#N/A</v>
      </c>
      <c r="C232" s="37" t="e">
        <f>VLOOKUP($A232,EVID_OSEVU!$A$1:$M$4972,3,FALSE)</f>
        <v>#N/A</v>
      </c>
      <c r="D232" s="45" t="e">
        <f>VLOOKUP($A232,EVID_OSEVU!$A$1:$M$4972,4,FALSE)</f>
        <v>#N/A</v>
      </c>
      <c r="E232" s="35"/>
      <c r="F232" s="53"/>
      <c r="G232" s="32"/>
      <c r="H232" s="45" t="e">
        <f>VLOOKUP(G232,Export7[#All],2,FALSE)</f>
        <v>#N/A</v>
      </c>
      <c r="I232" s="45" t="e">
        <f>VLOOKUP($A232,EVID_OSEVU!$A$1:$M$4972,10,FALSE)</f>
        <v>#N/A</v>
      </c>
      <c r="J232" s="58" t="e">
        <f>VLOOKUP($A232,EVID_OSEVU!$A$1:$M$4972,11,FALSE)</f>
        <v>#N/A</v>
      </c>
      <c r="K232" s="33"/>
      <c r="L232" s="45" t="e">
        <f>VLOOKUP(EVID_PASTVY!H232,KATEGORIE_ZVIRAT!$B$2:$M$31,6,FALSE)*K232</f>
        <v>#N/A</v>
      </c>
      <c r="M232" s="33">
        <v>24</v>
      </c>
      <c r="N232" s="45" t="e">
        <f>VLOOKUP(EVID_PASTVY!$H232,KATEGORIE_ZVIRAT!$B$2:$M$31,8,FALSE)</f>
        <v>#N/A</v>
      </c>
      <c r="O232" s="45" t="e">
        <f>VLOOKUP(EVID_PASTVY!$H232,KATEGORIE_ZVIRAT!$B$2:$M$31,9,FALSE)</f>
        <v>#N/A</v>
      </c>
      <c r="P232" s="54" t="e">
        <f>VLOOKUP(EVID_PASTVY!$H232,KATEGORIE_ZVIRAT!$B$2:$M$31,7,FALSE)*L232/1000*M232/24*(F232-E232+1)/J232</f>
        <v>#N/A</v>
      </c>
      <c r="Q232" s="52" t="e">
        <f>VLOOKUP(EVID_PASTVY!$H232,KATEGORIE_ZVIRAT!$B$2:$M$31,10,FALSE)*P232*10</f>
        <v>#N/A</v>
      </c>
      <c r="R232" s="52" t="e">
        <f>VLOOKUP(EVID_PASTVY!$H232,KATEGORIE_ZVIRAT!$B$2:$M$31,11,FALSE)*P232*10</f>
        <v>#N/A</v>
      </c>
      <c r="S232" s="52" t="e">
        <f>VLOOKUP(EVID_PASTVY!$H232,KATEGORIE_ZVIRAT!$B$2:$M$31,12,FALSE)*P232*10</f>
        <v>#N/A</v>
      </c>
    </row>
    <row r="233" spans="1:19" x14ac:dyDescent="0.2">
      <c r="A233" s="32"/>
      <c r="B233" s="37" t="e">
        <f>VLOOKUP($A233,EVID_OSEVU!$A$1:$M$4972,2,FALSE)</f>
        <v>#N/A</v>
      </c>
      <c r="C233" s="37" t="e">
        <f>VLOOKUP($A233,EVID_OSEVU!$A$1:$M$4972,3,FALSE)</f>
        <v>#N/A</v>
      </c>
      <c r="D233" s="45" t="e">
        <f>VLOOKUP($A233,EVID_OSEVU!$A$1:$M$4972,4,FALSE)</f>
        <v>#N/A</v>
      </c>
      <c r="E233" s="35"/>
      <c r="F233" s="53"/>
      <c r="G233" s="32"/>
      <c r="H233" s="45" t="e">
        <f>VLOOKUP(G233,Export7[#All],2,FALSE)</f>
        <v>#N/A</v>
      </c>
      <c r="I233" s="45" t="e">
        <f>VLOOKUP($A233,EVID_OSEVU!$A$1:$M$4972,10,FALSE)</f>
        <v>#N/A</v>
      </c>
      <c r="J233" s="58" t="e">
        <f>VLOOKUP($A233,EVID_OSEVU!$A$1:$M$4972,11,FALSE)</f>
        <v>#N/A</v>
      </c>
      <c r="K233" s="33"/>
      <c r="L233" s="45" t="e">
        <f>VLOOKUP(EVID_PASTVY!H233,KATEGORIE_ZVIRAT!$B$2:$M$31,6,FALSE)*K233</f>
        <v>#N/A</v>
      </c>
      <c r="M233" s="33">
        <v>24</v>
      </c>
      <c r="N233" s="45" t="e">
        <f>VLOOKUP(EVID_PASTVY!$H233,KATEGORIE_ZVIRAT!$B$2:$M$31,8,FALSE)</f>
        <v>#N/A</v>
      </c>
      <c r="O233" s="45" t="e">
        <f>VLOOKUP(EVID_PASTVY!$H233,KATEGORIE_ZVIRAT!$B$2:$M$31,9,FALSE)</f>
        <v>#N/A</v>
      </c>
      <c r="P233" s="54" t="e">
        <f>VLOOKUP(EVID_PASTVY!$H233,KATEGORIE_ZVIRAT!$B$2:$M$31,7,FALSE)*L233/1000*M233/24*(F233-E233+1)/J233</f>
        <v>#N/A</v>
      </c>
      <c r="Q233" s="52" t="e">
        <f>VLOOKUP(EVID_PASTVY!$H233,KATEGORIE_ZVIRAT!$B$2:$M$31,10,FALSE)*P233*10</f>
        <v>#N/A</v>
      </c>
      <c r="R233" s="52" t="e">
        <f>VLOOKUP(EVID_PASTVY!$H233,KATEGORIE_ZVIRAT!$B$2:$M$31,11,FALSE)*P233*10</f>
        <v>#N/A</v>
      </c>
      <c r="S233" s="52" t="e">
        <f>VLOOKUP(EVID_PASTVY!$H233,KATEGORIE_ZVIRAT!$B$2:$M$31,12,FALSE)*P233*10</f>
        <v>#N/A</v>
      </c>
    </row>
    <row r="234" spans="1:19" x14ac:dyDescent="0.2">
      <c r="A234" s="32"/>
      <c r="B234" s="37" t="e">
        <f>VLOOKUP($A234,EVID_OSEVU!$A$1:$M$4972,2,FALSE)</f>
        <v>#N/A</v>
      </c>
      <c r="C234" s="37" t="e">
        <f>VLOOKUP($A234,EVID_OSEVU!$A$1:$M$4972,3,FALSE)</f>
        <v>#N/A</v>
      </c>
      <c r="D234" s="45" t="e">
        <f>VLOOKUP($A234,EVID_OSEVU!$A$1:$M$4972,4,FALSE)</f>
        <v>#N/A</v>
      </c>
      <c r="E234" s="35"/>
      <c r="F234" s="53"/>
      <c r="G234" s="32"/>
      <c r="H234" s="45" t="e">
        <f>VLOOKUP(G234,Export7[#All],2,FALSE)</f>
        <v>#N/A</v>
      </c>
      <c r="I234" s="45" t="e">
        <f>VLOOKUP($A234,EVID_OSEVU!$A$1:$M$4972,10,FALSE)</f>
        <v>#N/A</v>
      </c>
      <c r="J234" s="58" t="e">
        <f>VLOOKUP($A234,EVID_OSEVU!$A$1:$M$4972,11,FALSE)</f>
        <v>#N/A</v>
      </c>
      <c r="K234" s="33"/>
      <c r="L234" s="45" t="e">
        <f>VLOOKUP(EVID_PASTVY!H234,KATEGORIE_ZVIRAT!$B$2:$M$31,6,FALSE)*K234</f>
        <v>#N/A</v>
      </c>
      <c r="M234" s="33">
        <v>24</v>
      </c>
      <c r="N234" s="45" t="e">
        <f>VLOOKUP(EVID_PASTVY!$H234,KATEGORIE_ZVIRAT!$B$2:$M$31,8,FALSE)</f>
        <v>#N/A</v>
      </c>
      <c r="O234" s="45" t="e">
        <f>VLOOKUP(EVID_PASTVY!$H234,KATEGORIE_ZVIRAT!$B$2:$M$31,9,FALSE)</f>
        <v>#N/A</v>
      </c>
      <c r="P234" s="54" t="e">
        <f>VLOOKUP(EVID_PASTVY!$H234,KATEGORIE_ZVIRAT!$B$2:$M$31,7,FALSE)*L234/1000*M234/24*(F234-E234+1)/J234</f>
        <v>#N/A</v>
      </c>
      <c r="Q234" s="52" t="e">
        <f>VLOOKUP(EVID_PASTVY!$H234,KATEGORIE_ZVIRAT!$B$2:$M$31,10,FALSE)*P234*10</f>
        <v>#N/A</v>
      </c>
      <c r="R234" s="52" t="e">
        <f>VLOOKUP(EVID_PASTVY!$H234,KATEGORIE_ZVIRAT!$B$2:$M$31,11,FALSE)*P234*10</f>
        <v>#N/A</v>
      </c>
      <c r="S234" s="52" t="e">
        <f>VLOOKUP(EVID_PASTVY!$H234,KATEGORIE_ZVIRAT!$B$2:$M$31,12,FALSE)*P234*10</f>
        <v>#N/A</v>
      </c>
    </row>
    <row r="235" spans="1:19" x14ac:dyDescent="0.2">
      <c r="A235" s="32"/>
      <c r="B235" s="37" t="e">
        <f>VLOOKUP($A235,EVID_OSEVU!$A$1:$M$4972,2,FALSE)</f>
        <v>#N/A</v>
      </c>
      <c r="C235" s="37" t="e">
        <f>VLOOKUP($A235,EVID_OSEVU!$A$1:$M$4972,3,FALSE)</f>
        <v>#N/A</v>
      </c>
      <c r="D235" s="45" t="e">
        <f>VLOOKUP($A235,EVID_OSEVU!$A$1:$M$4972,4,FALSE)</f>
        <v>#N/A</v>
      </c>
      <c r="E235" s="35"/>
      <c r="F235" s="53"/>
      <c r="G235" s="32"/>
      <c r="H235" s="45" t="e">
        <f>VLOOKUP(G235,Export7[#All],2,FALSE)</f>
        <v>#N/A</v>
      </c>
      <c r="I235" s="45" t="e">
        <f>VLOOKUP($A235,EVID_OSEVU!$A$1:$M$4972,10,FALSE)</f>
        <v>#N/A</v>
      </c>
      <c r="J235" s="58" t="e">
        <f>VLOOKUP($A235,EVID_OSEVU!$A$1:$M$4972,11,FALSE)</f>
        <v>#N/A</v>
      </c>
      <c r="K235" s="33"/>
      <c r="L235" s="45" t="e">
        <f>VLOOKUP(EVID_PASTVY!H235,KATEGORIE_ZVIRAT!$B$2:$M$31,6,FALSE)*K235</f>
        <v>#N/A</v>
      </c>
      <c r="M235" s="33">
        <v>24</v>
      </c>
      <c r="N235" s="45" t="e">
        <f>VLOOKUP(EVID_PASTVY!$H235,KATEGORIE_ZVIRAT!$B$2:$M$31,8,FALSE)</f>
        <v>#N/A</v>
      </c>
      <c r="O235" s="45" t="e">
        <f>VLOOKUP(EVID_PASTVY!$H235,KATEGORIE_ZVIRAT!$B$2:$M$31,9,FALSE)</f>
        <v>#N/A</v>
      </c>
      <c r="P235" s="54" t="e">
        <f>VLOOKUP(EVID_PASTVY!$H235,KATEGORIE_ZVIRAT!$B$2:$M$31,7,FALSE)*L235/1000*M235/24*(F235-E235+1)/J235</f>
        <v>#N/A</v>
      </c>
      <c r="Q235" s="52" t="e">
        <f>VLOOKUP(EVID_PASTVY!$H235,KATEGORIE_ZVIRAT!$B$2:$M$31,10,FALSE)*P235*10</f>
        <v>#N/A</v>
      </c>
      <c r="R235" s="52" t="e">
        <f>VLOOKUP(EVID_PASTVY!$H235,KATEGORIE_ZVIRAT!$B$2:$M$31,11,FALSE)*P235*10</f>
        <v>#N/A</v>
      </c>
      <c r="S235" s="52" t="e">
        <f>VLOOKUP(EVID_PASTVY!$H235,KATEGORIE_ZVIRAT!$B$2:$M$31,12,FALSE)*P235*10</f>
        <v>#N/A</v>
      </c>
    </row>
    <row r="236" spans="1:19" x14ac:dyDescent="0.2">
      <c r="A236" s="32"/>
      <c r="B236" s="37" t="e">
        <f>VLOOKUP($A236,EVID_OSEVU!$A$1:$M$4972,2,FALSE)</f>
        <v>#N/A</v>
      </c>
      <c r="C236" s="37" t="e">
        <f>VLOOKUP($A236,EVID_OSEVU!$A$1:$M$4972,3,FALSE)</f>
        <v>#N/A</v>
      </c>
      <c r="D236" s="45" t="e">
        <f>VLOOKUP($A236,EVID_OSEVU!$A$1:$M$4972,4,FALSE)</f>
        <v>#N/A</v>
      </c>
      <c r="E236" s="35"/>
      <c r="F236" s="53"/>
      <c r="G236" s="32"/>
      <c r="H236" s="45" t="e">
        <f>VLOOKUP(G236,Export7[#All],2,FALSE)</f>
        <v>#N/A</v>
      </c>
      <c r="I236" s="45" t="e">
        <f>VLOOKUP($A236,EVID_OSEVU!$A$1:$M$4972,10,FALSE)</f>
        <v>#N/A</v>
      </c>
      <c r="J236" s="58" t="e">
        <f>VLOOKUP($A236,EVID_OSEVU!$A$1:$M$4972,11,FALSE)</f>
        <v>#N/A</v>
      </c>
      <c r="K236" s="33"/>
      <c r="L236" s="45" t="e">
        <f>VLOOKUP(EVID_PASTVY!H236,KATEGORIE_ZVIRAT!$B$2:$M$31,6,FALSE)*K236</f>
        <v>#N/A</v>
      </c>
      <c r="M236" s="33">
        <v>24</v>
      </c>
      <c r="N236" s="45" t="e">
        <f>VLOOKUP(EVID_PASTVY!$H236,KATEGORIE_ZVIRAT!$B$2:$M$31,8,FALSE)</f>
        <v>#N/A</v>
      </c>
      <c r="O236" s="45" t="e">
        <f>VLOOKUP(EVID_PASTVY!$H236,KATEGORIE_ZVIRAT!$B$2:$M$31,9,FALSE)</f>
        <v>#N/A</v>
      </c>
      <c r="P236" s="54" t="e">
        <f>VLOOKUP(EVID_PASTVY!$H236,KATEGORIE_ZVIRAT!$B$2:$M$31,7,FALSE)*L236/1000*M236/24*(F236-E236+1)/J236</f>
        <v>#N/A</v>
      </c>
      <c r="Q236" s="52" t="e">
        <f>VLOOKUP(EVID_PASTVY!$H236,KATEGORIE_ZVIRAT!$B$2:$M$31,10,FALSE)*P236*10</f>
        <v>#N/A</v>
      </c>
      <c r="R236" s="52" t="e">
        <f>VLOOKUP(EVID_PASTVY!$H236,KATEGORIE_ZVIRAT!$B$2:$M$31,11,FALSE)*P236*10</f>
        <v>#N/A</v>
      </c>
      <c r="S236" s="52" t="e">
        <f>VLOOKUP(EVID_PASTVY!$H236,KATEGORIE_ZVIRAT!$B$2:$M$31,12,FALSE)*P236*10</f>
        <v>#N/A</v>
      </c>
    </row>
    <row r="237" spans="1:19" x14ac:dyDescent="0.2">
      <c r="A237" s="32"/>
      <c r="B237" s="37" t="e">
        <f>VLOOKUP($A237,EVID_OSEVU!$A$1:$M$4972,2,FALSE)</f>
        <v>#N/A</v>
      </c>
      <c r="C237" s="37" t="e">
        <f>VLOOKUP($A237,EVID_OSEVU!$A$1:$M$4972,3,FALSE)</f>
        <v>#N/A</v>
      </c>
      <c r="D237" s="45" t="e">
        <f>VLOOKUP($A237,EVID_OSEVU!$A$1:$M$4972,4,FALSE)</f>
        <v>#N/A</v>
      </c>
      <c r="E237" s="35"/>
      <c r="F237" s="53"/>
      <c r="G237" s="32"/>
      <c r="H237" s="45" t="e">
        <f>VLOOKUP(G237,Export7[#All],2,FALSE)</f>
        <v>#N/A</v>
      </c>
      <c r="I237" s="45" t="e">
        <f>VLOOKUP($A237,EVID_OSEVU!$A$1:$M$4972,10,FALSE)</f>
        <v>#N/A</v>
      </c>
      <c r="J237" s="58" t="e">
        <f>VLOOKUP($A237,EVID_OSEVU!$A$1:$M$4972,11,FALSE)</f>
        <v>#N/A</v>
      </c>
      <c r="K237" s="33"/>
      <c r="L237" s="45" t="e">
        <f>VLOOKUP(EVID_PASTVY!H237,KATEGORIE_ZVIRAT!$B$2:$M$31,6,FALSE)*K237</f>
        <v>#N/A</v>
      </c>
      <c r="M237" s="33">
        <v>24</v>
      </c>
      <c r="N237" s="45" t="e">
        <f>VLOOKUP(EVID_PASTVY!$H237,KATEGORIE_ZVIRAT!$B$2:$M$31,8,FALSE)</f>
        <v>#N/A</v>
      </c>
      <c r="O237" s="45" t="e">
        <f>VLOOKUP(EVID_PASTVY!$H237,KATEGORIE_ZVIRAT!$B$2:$M$31,9,FALSE)</f>
        <v>#N/A</v>
      </c>
      <c r="P237" s="54" t="e">
        <f>VLOOKUP(EVID_PASTVY!$H237,KATEGORIE_ZVIRAT!$B$2:$M$31,7,FALSE)*L237/1000*M237/24*(F237-E237+1)/J237</f>
        <v>#N/A</v>
      </c>
      <c r="Q237" s="52" t="e">
        <f>VLOOKUP(EVID_PASTVY!$H237,KATEGORIE_ZVIRAT!$B$2:$M$31,10,FALSE)*P237*10</f>
        <v>#N/A</v>
      </c>
      <c r="R237" s="52" t="e">
        <f>VLOOKUP(EVID_PASTVY!$H237,KATEGORIE_ZVIRAT!$B$2:$M$31,11,FALSE)*P237*10</f>
        <v>#N/A</v>
      </c>
      <c r="S237" s="52" t="e">
        <f>VLOOKUP(EVID_PASTVY!$H237,KATEGORIE_ZVIRAT!$B$2:$M$31,12,FALSE)*P237*10</f>
        <v>#N/A</v>
      </c>
    </row>
    <row r="238" spans="1:19" x14ac:dyDescent="0.2">
      <c r="A238" s="32"/>
      <c r="B238" s="37" t="e">
        <f>VLOOKUP($A238,EVID_OSEVU!$A$1:$M$4972,2,FALSE)</f>
        <v>#N/A</v>
      </c>
      <c r="C238" s="37" t="e">
        <f>VLOOKUP($A238,EVID_OSEVU!$A$1:$M$4972,3,FALSE)</f>
        <v>#N/A</v>
      </c>
      <c r="D238" s="45" t="e">
        <f>VLOOKUP($A238,EVID_OSEVU!$A$1:$M$4972,4,FALSE)</f>
        <v>#N/A</v>
      </c>
      <c r="E238" s="35"/>
      <c r="F238" s="53"/>
      <c r="G238" s="32"/>
      <c r="H238" s="45" t="e">
        <f>VLOOKUP(G238,Export7[#All],2,FALSE)</f>
        <v>#N/A</v>
      </c>
      <c r="I238" s="45" t="e">
        <f>VLOOKUP($A238,EVID_OSEVU!$A$1:$M$4972,10,FALSE)</f>
        <v>#N/A</v>
      </c>
      <c r="J238" s="58" t="e">
        <f>VLOOKUP($A238,EVID_OSEVU!$A$1:$M$4972,11,FALSE)</f>
        <v>#N/A</v>
      </c>
      <c r="K238" s="33"/>
      <c r="L238" s="45" t="e">
        <f>VLOOKUP(EVID_PASTVY!H238,KATEGORIE_ZVIRAT!$B$2:$M$31,6,FALSE)*K238</f>
        <v>#N/A</v>
      </c>
      <c r="M238" s="33">
        <v>24</v>
      </c>
      <c r="N238" s="45" t="e">
        <f>VLOOKUP(EVID_PASTVY!$H238,KATEGORIE_ZVIRAT!$B$2:$M$31,8,FALSE)</f>
        <v>#N/A</v>
      </c>
      <c r="O238" s="45" t="e">
        <f>VLOOKUP(EVID_PASTVY!$H238,KATEGORIE_ZVIRAT!$B$2:$M$31,9,FALSE)</f>
        <v>#N/A</v>
      </c>
      <c r="P238" s="54" t="e">
        <f>VLOOKUP(EVID_PASTVY!$H238,KATEGORIE_ZVIRAT!$B$2:$M$31,7,FALSE)*L238/1000*M238/24*(F238-E238+1)/J238</f>
        <v>#N/A</v>
      </c>
      <c r="Q238" s="52" t="e">
        <f>VLOOKUP(EVID_PASTVY!$H238,KATEGORIE_ZVIRAT!$B$2:$M$31,10,FALSE)*P238*10</f>
        <v>#N/A</v>
      </c>
      <c r="R238" s="52" t="e">
        <f>VLOOKUP(EVID_PASTVY!$H238,KATEGORIE_ZVIRAT!$B$2:$M$31,11,FALSE)*P238*10</f>
        <v>#N/A</v>
      </c>
      <c r="S238" s="52" t="e">
        <f>VLOOKUP(EVID_PASTVY!$H238,KATEGORIE_ZVIRAT!$B$2:$M$31,12,FALSE)*P238*10</f>
        <v>#N/A</v>
      </c>
    </row>
    <row r="239" spans="1:19" x14ac:dyDescent="0.2">
      <c r="A239" s="32"/>
      <c r="B239" s="37" t="e">
        <f>VLOOKUP($A239,EVID_OSEVU!$A$1:$M$4972,2,FALSE)</f>
        <v>#N/A</v>
      </c>
      <c r="C239" s="37" t="e">
        <f>VLOOKUP($A239,EVID_OSEVU!$A$1:$M$4972,3,FALSE)</f>
        <v>#N/A</v>
      </c>
      <c r="D239" s="45" t="e">
        <f>VLOOKUP($A239,EVID_OSEVU!$A$1:$M$4972,4,FALSE)</f>
        <v>#N/A</v>
      </c>
      <c r="E239" s="35"/>
      <c r="F239" s="53"/>
      <c r="G239" s="32"/>
      <c r="H239" s="45" t="e">
        <f>VLOOKUP(G239,Export7[#All],2,FALSE)</f>
        <v>#N/A</v>
      </c>
      <c r="I239" s="45" t="e">
        <f>VLOOKUP($A239,EVID_OSEVU!$A$1:$M$4972,10,FALSE)</f>
        <v>#N/A</v>
      </c>
      <c r="J239" s="58" t="e">
        <f>VLOOKUP($A239,EVID_OSEVU!$A$1:$M$4972,11,FALSE)</f>
        <v>#N/A</v>
      </c>
      <c r="K239" s="33"/>
      <c r="L239" s="45" t="e">
        <f>VLOOKUP(EVID_PASTVY!H239,KATEGORIE_ZVIRAT!$B$2:$M$31,6,FALSE)*K239</f>
        <v>#N/A</v>
      </c>
      <c r="M239" s="33">
        <v>24</v>
      </c>
      <c r="N239" s="45" t="e">
        <f>VLOOKUP(EVID_PASTVY!$H239,KATEGORIE_ZVIRAT!$B$2:$M$31,8,FALSE)</f>
        <v>#N/A</v>
      </c>
      <c r="O239" s="45" t="e">
        <f>VLOOKUP(EVID_PASTVY!$H239,KATEGORIE_ZVIRAT!$B$2:$M$31,9,FALSE)</f>
        <v>#N/A</v>
      </c>
      <c r="P239" s="54" t="e">
        <f>VLOOKUP(EVID_PASTVY!$H239,KATEGORIE_ZVIRAT!$B$2:$M$31,7,FALSE)*L239/1000*M239/24*(F239-E239+1)/J239</f>
        <v>#N/A</v>
      </c>
      <c r="Q239" s="52" t="e">
        <f>VLOOKUP(EVID_PASTVY!$H239,KATEGORIE_ZVIRAT!$B$2:$M$31,10,FALSE)*P239*10</f>
        <v>#N/A</v>
      </c>
      <c r="R239" s="52" t="e">
        <f>VLOOKUP(EVID_PASTVY!$H239,KATEGORIE_ZVIRAT!$B$2:$M$31,11,FALSE)*P239*10</f>
        <v>#N/A</v>
      </c>
      <c r="S239" s="52" t="e">
        <f>VLOOKUP(EVID_PASTVY!$H239,KATEGORIE_ZVIRAT!$B$2:$M$31,12,FALSE)*P239*10</f>
        <v>#N/A</v>
      </c>
    </row>
    <row r="240" spans="1:19" x14ac:dyDescent="0.2">
      <c r="A240" s="32"/>
      <c r="B240" s="37" t="e">
        <f>VLOOKUP($A240,EVID_OSEVU!$A$1:$M$4972,2,FALSE)</f>
        <v>#N/A</v>
      </c>
      <c r="C240" s="37" t="e">
        <f>VLOOKUP($A240,EVID_OSEVU!$A$1:$M$4972,3,FALSE)</f>
        <v>#N/A</v>
      </c>
      <c r="D240" s="45" t="e">
        <f>VLOOKUP($A240,EVID_OSEVU!$A$1:$M$4972,4,FALSE)</f>
        <v>#N/A</v>
      </c>
      <c r="E240" s="35"/>
      <c r="F240" s="53"/>
      <c r="G240" s="32"/>
      <c r="H240" s="45" t="e">
        <f>VLOOKUP(G240,Export7[#All],2,FALSE)</f>
        <v>#N/A</v>
      </c>
      <c r="I240" s="45" t="e">
        <f>VLOOKUP($A240,EVID_OSEVU!$A$1:$M$4972,10,FALSE)</f>
        <v>#N/A</v>
      </c>
      <c r="J240" s="58" t="e">
        <f>VLOOKUP($A240,EVID_OSEVU!$A$1:$M$4972,11,FALSE)</f>
        <v>#N/A</v>
      </c>
      <c r="K240" s="33"/>
      <c r="L240" s="45" t="e">
        <f>VLOOKUP(EVID_PASTVY!H240,KATEGORIE_ZVIRAT!$B$2:$M$31,6,FALSE)*K240</f>
        <v>#N/A</v>
      </c>
      <c r="M240" s="33">
        <v>24</v>
      </c>
      <c r="N240" s="45" t="e">
        <f>VLOOKUP(EVID_PASTVY!$H240,KATEGORIE_ZVIRAT!$B$2:$M$31,8,FALSE)</f>
        <v>#N/A</v>
      </c>
      <c r="O240" s="45" t="e">
        <f>VLOOKUP(EVID_PASTVY!$H240,KATEGORIE_ZVIRAT!$B$2:$M$31,9,FALSE)</f>
        <v>#N/A</v>
      </c>
      <c r="P240" s="54" t="e">
        <f>VLOOKUP(EVID_PASTVY!$H240,KATEGORIE_ZVIRAT!$B$2:$M$31,7,FALSE)*L240/1000*M240/24*(F240-E240+1)/J240</f>
        <v>#N/A</v>
      </c>
      <c r="Q240" s="52" t="e">
        <f>VLOOKUP(EVID_PASTVY!$H240,KATEGORIE_ZVIRAT!$B$2:$M$31,10,FALSE)*P240*10</f>
        <v>#N/A</v>
      </c>
      <c r="R240" s="52" t="e">
        <f>VLOOKUP(EVID_PASTVY!$H240,KATEGORIE_ZVIRAT!$B$2:$M$31,11,FALSE)*P240*10</f>
        <v>#N/A</v>
      </c>
      <c r="S240" s="52" t="e">
        <f>VLOOKUP(EVID_PASTVY!$H240,KATEGORIE_ZVIRAT!$B$2:$M$31,12,FALSE)*P240*10</f>
        <v>#N/A</v>
      </c>
    </row>
    <row r="241" spans="1:19" x14ac:dyDescent="0.2">
      <c r="A241" s="32"/>
      <c r="B241" s="37" t="e">
        <f>VLOOKUP($A241,EVID_OSEVU!$A$1:$M$4972,2,FALSE)</f>
        <v>#N/A</v>
      </c>
      <c r="C241" s="37" t="e">
        <f>VLOOKUP($A241,EVID_OSEVU!$A$1:$M$4972,3,FALSE)</f>
        <v>#N/A</v>
      </c>
      <c r="D241" s="45" t="e">
        <f>VLOOKUP($A241,EVID_OSEVU!$A$1:$M$4972,4,FALSE)</f>
        <v>#N/A</v>
      </c>
      <c r="E241" s="35"/>
      <c r="F241" s="53"/>
      <c r="G241" s="32"/>
      <c r="H241" s="45" t="e">
        <f>VLOOKUP(G241,Export7[#All],2,FALSE)</f>
        <v>#N/A</v>
      </c>
      <c r="I241" s="45" t="e">
        <f>VLOOKUP($A241,EVID_OSEVU!$A$1:$M$4972,10,FALSE)</f>
        <v>#N/A</v>
      </c>
      <c r="J241" s="58" t="e">
        <f>VLOOKUP($A241,EVID_OSEVU!$A$1:$M$4972,11,FALSE)</f>
        <v>#N/A</v>
      </c>
      <c r="K241" s="33"/>
      <c r="L241" s="45" t="e">
        <f>VLOOKUP(EVID_PASTVY!H241,KATEGORIE_ZVIRAT!$B$2:$M$31,6,FALSE)*K241</f>
        <v>#N/A</v>
      </c>
      <c r="M241" s="33">
        <v>24</v>
      </c>
      <c r="N241" s="45" t="e">
        <f>VLOOKUP(EVID_PASTVY!$H241,KATEGORIE_ZVIRAT!$B$2:$M$31,8,FALSE)</f>
        <v>#N/A</v>
      </c>
      <c r="O241" s="45" t="e">
        <f>VLOOKUP(EVID_PASTVY!$H241,KATEGORIE_ZVIRAT!$B$2:$M$31,9,FALSE)</f>
        <v>#N/A</v>
      </c>
      <c r="P241" s="54" t="e">
        <f>VLOOKUP(EVID_PASTVY!$H241,KATEGORIE_ZVIRAT!$B$2:$M$31,7,FALSE)*L241/1000*M241/24*(F241-E241+1)/J241</f>
        <v>#N/A</v>
      </c>
      <c r="Q241" s="52" t="e">
        <f>VLOOKUP(EVID_PASTVY!$H241,KATEGORIE_ZVIRAT!$B$2:$M$31,10,FALSE)*P241*10</f>
        <v>#N/A</v>
      </c>
      <c r="R241" s="52" t="e">
        <f>VLOOKUP(EVID_PASTVY!$H241,KATEGORIE_ZVIRAT!$B$2:$M$31,11,FALSE)*P241*10</f>
        <v>#N/A</v>
      </c>
      <c r="S241" s="52" t="e">
        <f>VLOOKUP(EVID_PASTVY!$H241,KATEGORIE_ZVIRAT!$B$2:$M$31,12,FALSE)*P241*10</f>
        <v>#N/A</v>
      </c>
    </row>
    <row r="242" spans="1:19" x14ac:dyDescent="0.2">
      <c r="A242" s="32"/>
      <c r="B242" s="37" t="e">
        <f>VLOOKUP($A242,EVID_OSEVU!$A$1:$M$4972,2,FALSE)</f>
        <v>#N/A</v>
      </c>
      <c r="C242" s="37" t="e">
        <f>VLOOKUP($A242,EVID_OSEVU!$A$1:$M$4972,3,FALSE)</f>
        <v>#N/A</v>
      </c>
      <c r="D242" s="45" t="e">
        <f>VLOOKUP($A242,EVID_OSEVU!$A$1:$M$4972,4,FALSE)</f>
        <v>#N/A</v>
      </c>
      <c r="E242" s="35"/>
      <c r="F242" s="53"/>
      <c r="G242" s="32"/>
      <c r="H242" s="45" t="e">
        <f>VLOOKUP(G242,Export7[#All],2,FALSE)</f>
        <v>#N/A</v>
      </c>
      <c r="I242" s="45" t="e">
        <f>VLOOKUP($A242,EVID_OSEVU!$A$1:$M$4972,10,FALSE)</f>
        <v>#N/A</v>
      </c>
      <c r="J242" s="58" t="e">
        <f>VLOOKUP($A242,EVID_OSEVU!$A$1:$M$4972,11,FALSE)</f>
        <v>#N/A</v>
      </c>
      <c r="K242" s="33"/>
      <c r="L242" s="45" t="e">
        <f>VLOOKUP(EVID_PASTVY!H242,KATEGORIE_ZVIRAT!$B$2:$M$31,6,FALSE)*K242</f>
        <v>#N/A</v>
      </c>
      <c r="M242" s="33">
        <v>24</v>
      </c>
      <c r="N242" s="45" t="e">
        <f>VLOOKUP(EVID_PASTVY!$H242,KATEGORIE_ZVIRAT!$B$2:$M$31,8,FALSE)</f>
        <v>#N/A</v>
      </c>
      <c r="O242" s="45" t="e">
        <f>VLOOKUP(EVID_PASTVY!$H242,KATEGORIE_ZVIRAT!$B$2:$M$31,9,FALSE)</f>
        <v>#N/A</v>
      </c>
      <c r="P242" s="54" t="e">
        <f>VLOOKUP(EVID_PASTVY!$H242,KATEGORIE_ZVIRAT!$B$2:$M$31,7,FALSE)*L242/1000*M242/24*(F242-E242+1)/J242</f>
        <v>#N/A</v>
      </c>
      <c r="Q242" s="52" t="e">
        <f>VLOOKUP(EVID_PASTVY!$H242,KATEGORIE_ZVIRAT!$B$2:$M$31,10,FALSE)*P242*10</f>
        <v>#N/A</v>
      </c>
      <c r="R242" s="52" t="e">
        <f>VLOOKUP(EVID_PASTVY!$H242,KATEGORIE_ZVIRAT!$B$2:$M$31,11,FALSE)*P242*10</f>
        <v>#N/A</v>
      </c>
      <c r="S242" s="52" t="e">
        <f>VLOOKUP(EVID_PASTVY!$H242,KATEGORIE_ZVIRAT!$B$2:$M$31,12,FALSE)*P242*10</f>
        <v>#N/A</v>
      </c>
    </row>
    <row r="243" spans="1:19" x14ac:dyDescent="0.2">
      <c r="A243" s="32"/>
      <c r="B243" s="37" t="e">
        <f>VLOOKUP($A243,EVID_OSEVU!$A$1:$M$4972,2,FALSE)</f>
        <v>#N/A</v>
      </c>
      <c r="C243" s="37" t="e">
        <f>VLOOKUP($A243,EVID_OSEVU!$A$1:$M$4972,3,FALSE)</f>
        <v>#N/A</v>
      </c>
      <c r="D243" s="45" t="e">
        <f>VLOOKUP($A243,EVID_OSEVU!$A$1:$M$4972,4,FALSE)</f>
        <v>#N/A</v>
      </c>
      <c r="E243" s="35"/>
      <c r="F243" s="53"/>
      <c r="G243" s="32"/>
      <c r="H243" s="45" t="e">
        <f>VLOOKUP(G243,Export7[#All],2,FALSE)</f>
        <v>#N/A</v>
      </c>
      <c r="I243" s="45" t="e">
        <f>VLOOKUP($A243,EVID_OSEVU!$A$1:$M$4972,10,FALSE)</f>
        <v>#N/A</v>
      </c>
      <c r="J243" s="58" t="e">
        <f>VLOOKUP($A243,EVID_OSEVU!$A$1:$M$4972,11,FALSE)</f>
        <v>#N/A</v>
      </c>
      <c r="K243" s="33"/>
      <c r="L243" s="45" t="e">
        <f>VLOOKUP(EVID_PASTVY!H243,KATEGORIE_ZVIRAT!$B$2:$M$31,6,FALSE)*K243</f>
        <v>#N/A</v>
      </c>
      <c r="M243" s="33">
        <v>24</v>
      </c>
      <c r="N243" s="45" t="e">
        <f>VLOOKUP(EVID_PASTVY!$H243,KATEGORIE_ZVIRAT!$B$2:$M$31,8,FALSE)</f>
        <v>#N/A</v>
      </c>
      <c r="O243" s="45" t="e">
        <f>VLOOKUP(EVID_PASTVY!$H243,KATEGORIE_ZVIRAT!$B$2:$M$31,9,FALSE)</f>
        <v>#N/A</v>
      </c>
      <c r="P243" s="54" t="e">
        <f>VLOOKUP(EVID_PASTVY!$H243,KATEGORIE_ZVIRAT!$B$2:$M$31,7,FALSE)*L243/1000*M243/24*(F243-E243+1)/J243</f>
        <v>#N/A</v>
      </c>
      <c r="Q243" s="52" t="e">
        <f>VLOOKUP(EVID_PASTVY!$H243,KATEGORIE_ZVIRAT!$B$2:$M$31,10,FALSE)*P243*10</f>
        <v>#N/A</v>
      </c>
      <c r="R243" s="52" t="e">
        <f>VLOOKUP(EVID_PASTVY!$H243,KATEGORIE_ZVIRAT!$B$2:$M$31,11,FALSE)*P243*10</f>
        <v>#N/A</v>
      </c>
      <c r="S243" s="52" t="e">
        <f>VLOOKUP(EVID_PASTVY!$H243,KATEGORIE_ZVIRAT!$B$2:$M$31,12,FALSE)*P243*10</f>
        <v>#N/A</v>
      </c>
    </row>
    <row r="244" spans="1:19" x14ac:dyDescent="0.2">
      <c r="A244" s="32"/>
      <c r="B244" s="37" t="e">
        <f>VLOOKUP($A244,EVID_OSEVU!$A$1:$M$4972,2,FALSE)</f>
        <v>#N/A</v>
      </c>
      <c r="C244" s="37" t="e">
        <f>VLOOKUP($A244,EVID_OSEVU!$A$1:$M$4972,3,FALSE)</f>
        <v>#N/A</v>
      </c>
      <c r="D244" s="45" t="e">
        <f>VLOOKUP($A244,EVID_OSEVU!$A$1:$M$4972,4,FALSE)</f>
        <v>#N/A</v>
      </c>
      <c r="E244" s="35"/>
      <c r="F244" s="53"/>
      <c r="G244" s="32"/>
      <c r="H244" s="45" t="e">
        <f>VLOOKUP(G244,Export7[#All],2,FALSE)</f>
        <v>#N/A</v>
      </c>
      <c r="I244" s="45" t="e">
        <f>VLOOKUP($A244,EVID_OSEVU!$A$1:$M$4972,10,FALSE)</f>
        <v>#N/A</v>
      </c>
      <c r="J244" s="58" t="e">
        <f>VLOOKUP($A244,EVID_OSEVU!$A$1:$M$4972,11,FALSE)</f>
        <v>#N/A</v>
      </c>
      <c r="K244" s="33"/>
      <c r="L244" s="45" t="e">
        <f>VLOOKUP(EVID_PASTVY!H244,KATEGORIE_ZVIRAT!$B$2:$M$31,6,FALSE)*K244</f>
        <v>#N/A</v>
      </c>
      <c r="M244" s="33">
        <v>24</v>
      </c>
      <c r="N244" s="45" t="e">
        <f>VLOOKUP(EVID_PASTVY!$H244,KATEGORIE_ZVIRAT!$B$2:$M$31,8,FALSE)</f>
        <v>#N/A</v>
      </c>
      <c r="O244" s="45" t="e">
        <f>VLOOKUP(EVID_PASTVY!$H244,KATEGORIE_ZVIRAT!$B$2:$M$31,9,FALSE)</f>
        <v>#N/A</v>
      </c>
      <c r="P244" s="54" t="e">
        <f>VLOOKUP(EVID_PASTVY!$H244,KATEGORIE_ZVIRAT!$B$2:$M$31,7,FALSE)*L244/1000*M244/24*(F244-E244+1)/J244</f>
        <v>#N/A</v>
      </c>
      <c r="Q244" s="52" t="e">
        <f>VLOOKUP(EVID_PASTVY!$H244,KATEGORIE_ZVIRAT!$B$2:$M$31,10,FALSE)*P244*10</f>
        <v>#N/A</v>
      </c>
      <c r="R244" s="52" t="e">
        <f>VLOOKUP(EVID_PASTVY!$H244,KATEGORIE_ZVIRAT!$B$2:$M$31,11,FALSE)*P244*10</f>
        <v>#N/A</v>
      </c>
      <c r="S244" s="52" t="e">
        <f>VLOOKUP(EVID_PASTVY!$H244,KATEGORIE_ZVIRAT!$B$2:$M$31,12,FALSE)*P244*10</f>
        <v>#N/A</v>
      </c>
    </row>
    <row r="245" spans="1:19" x14ac:dyDescent="0.2">
      <c r="A245" s="32"/>
      <c r="B245" s="37" t="e">
        <f>VLOOKUP($A245,EVID_OSEVU!$A$1:$M$4972,2,FALSE)</f>
        <v>#N/A</v>
      </c>
      <c r="C245" s="37" t="e">
        <f>VLOOKUP($A245,EVID_OSEVU!$A$1:$M$4972,3,FALSE)</f>
        <v>#N/A</v>
      </c>
      <c r="D245" s="45" t="e">
        <f>VLOOKUP($A245,EVID_OSEVU!$A$1:$M$4972,4,FALSE)</f>
        <v>#N/A</v>
      </c>
      <c r="E245" s="35"/>
      <c r="F245" s="53"/>
      <c r="G245" s="32"/>
      <c r="H245" s="45" t="e">
        <f>VLOOKUP(G245,Export7[#All],2,FALSE)</f>
        <v>#N/A</v>
      </c>
      <c r="I245" s="45" t="e">
        <f>VLOOKUP($A245,EVID_OSEVU!$A$1:$M$4972,10,FALSE)</f>
        <v>#N/A</v>
      </c>
      <c r="J245" s="58" t="e">
        <f>VLOOKUP($A245,EVID_OSEVU!$A$1:$M$4972,11,FALSE)</f>
        <v>#N/A</v>
      </c>
      <c r="K245" s="33"/>
      <c r="L245" s="45" t="e">
        <f>VLOOKUP(EVID_PASTVY!H245,KATEGORIE_ZVIRAT!$B$2:$M$31,6,FALSE)*K245</f>
        <v>#N/A</v>
      </c>
      <c r="M245" s="33">
        <v>24</v>
      </c>
      <c r="N245" s="45" t="e">
        <f>VLOOKUP(EVID_PASTVY!$H245,KATEGORIE_ZVIRAT!$B$2:$M$31,8,FALSE)</f>
        <v>#N/A</v>
      </c>
      <c r="O245" s="45" t="e">
        <f>VLOOKUP(EVID_PASTVY!$H245,KATEGORIE_ZVIRAT!$B$2:$M$31,9,FALSE)</f>
        <v>#N/A</v>
      </c>
      <c r="P245" s="54" t="e">
        <f>VLOOKUP(EVID_PASTVY!$H245,KATEGORIE_ZVIRAT!$B$2:$M$31,7,FALSE)*L245/1000*M245/24*(F245-E245+1)/J245</f>
        <v>#N/A</v>
      </c>
      <c r="Q245" s="52" t="e">
        <f>VLOOKUP(EVID_PASTVY!$H245,KATEGORIE_ZVIRAT!$B$2:$M$31,10,FALSE)*P245*10</f>
        <v>#N/A</v>
      </c>
      <c r="R245" s="52" t="e">
        <f>VLOOKUP(EVID_PASTVY!$H245,KATEGORIE_ZVIRAT!$B$2:$M$31,11,FALSE)*P245*10</f>
        <v>#N/A</v>
      </c>
      <c r="S245" s="52" t="e">
        <f>VLOOKUP(EVID_PASTVY!$H245,KATEGORIE_ZVIRAT!$B$2:$M$31,12,FALSE)*P245*10</f>
        <v>#N/A</v>
      </c>
    </row>
    <row r="246" spans="1:19" x14ac:dyDescent="0.2">
      <c r="A246" s="32"/>
      <c r="B246" s="37" t="e">
        <f>VLOOKUP($A246,EVID_OSEVU!$A$1:$M$4972,2,FALSE)</f>
        <v>#N/A</v>
      </c>
      <c r="C246" s="37" t="e">
        <f>VLOOKUP($A246,EVID_OSEVU!$A$1:$M$4972,3,FALSE)</f>
        <v>#N/A</v>
      </c>
      <c r="D246" s="45" t="e">
        <f>VLOOKUP($A246,EVID_OSEVU!$A$1:$M$4972,4,FALSE)</f>
        <v>#N/A</v>
      </c>
      <c r="E246" s="35"/>
      <c r="F246" s="53"/>
      <c r="G246" s="32"/>
      <c r="H246" s="45" t="e">
        <f>VLOOKUP(G246,Export7[#All],2,FALSE)</f>
        <v>#N/A</v>
      </c>
      <c r="I246" s="45" t="e">
        <f>VLOOKUP($A246,EVID_OSEVU!$A$1:$M$4972,10,FALSE)</f>
        <v>#N/A</v>
      </c>
      <c r="J246" s="58" t="e">
        <f>VLOOKUP($A246,EVID_OSEVU!$A$1:$M$4972,11,FALSE)</f>
        <v>#N/A</v>
      </c>
      <c r="K246" s="33"/>
      <c r="L246" s="45" t="e">
        <f>VLOOKUP(EVID_PASTVY!H246,KATEGORIE_ZVIRAT!$B$2:$M$31,6,FALSE)*K246</f>
        <v>#N/A</v>
      </c>
      <c r="M246" s="33">
        <v>24</v>
      </c>
      <c r="N246" s="45" t="e">
        <f>VLOOKUP(EVID_PASTVY!$H246,KATEGORIE_ZVIRAT!$B$2:$M$31,8,FALSE)</f>
        <v>#N/A</v>
      </c>
      <c r="O246" s="45" t="e">
        <f>VLOOKUP(EVID_PASTVY!$H246,KATEGORIE_ZVIRAT!$B$2:$M$31,9,FALSE)</f>
        <v>#N/A</v>
      </c>
      <c r="P246" s="54" t="e">
        <f>VLOOKUP(EVID_PASTVY!$H246,KATEGORIE_ZVIRAT!$B$2:$M$31,7,FALSE)*L246/1000*M246/24*(F246-E246+1)/J246</f>
        <v>#N/A</v>
      </c>
      <c r="Q246" s="52" t="e">
        <f>VLOOKUP(EVID_PASTVY!$H246,KATEGORIE_ZVIRAT!$B$2:$M$31,10,FALSE)*P246*10</f>
        <v>#N/A</v>
      </c>
      <c r="R246" s="52" t="e">
        <f>VLOOKUP(EVID_PASTVY!$H246,KATEGORIE_ZVIRAT!$B$2:$M$31,11,FALSE)*P246*10</f>
        <v>#N/A</v>
      </c>
      <c r="S246" s="52" t="e">
        <f>VLOOKUP(EVID_PASTVY!$H246,KATEGORIE_ZVIRAT!$B$2:$M$31,12,FALSE)*P246*10</f>
        <v>#N/A</v>
      </c>
    </row>
    <row r="247" spans="1:19" x14ac:dyDescent="0.2">
      <c r="A247" s="32"/>
      <c r="B247" s="37" t="e">
        <f>VLOOKUP($A247,EVID_OSEVU!$A$1:$M$4972,2,FALSE)</f>
        <v>#N/A</v>
      </c>
      <c r="C247" s="37" t="e">
        <f>VLOOKUP($A247,EVID_OSEVU!$A$1:$M$4972,3,FALSE)</f>
        <v>#N/A</v>
      </c>
      <c r="D247" s="45" t="e">
        <f>VLOOKUP($A247,EVID_OSEVU!$A$1:$M$4972,4,FALSE)</f>
        <v>#N/A</v>
      </c>
      <c r="E247" s="35"/>
      <c r="F247" s="53"/>
      <c r="G247" s="32"/>
      <c r="H247" s="45" t="e">
        <f>VLOOKUP(G247,Export7[#All],2,FALSE)</f>
        <v>#N/A</v>
      </c>
      <c r="I247" s="45" t="e">
        <f>VLOOKUP($A247,EVID_OSEVU!$A$1:$M$4972,10,FALSE)</f>
        <v>#N/A</v>
      </c>
      <c r="J247" s="58" t="e">
        <f>VLOOKUP($A247,EVID_OSEVU!$A$1:$M$4972,11,FALSE)</f>
        <v>#N/A</v>
      </c>
      <c r="K247" s="33"/>
      <c r="L247" s="45" t="e">
        <f>VLOOKUP(EVID_PASTVY!H247,KATEGORIE_ZVIRAT!$B$2:$M$31,6,FALSE)*K247</f>
        <v>#N/A</v>
      </c>
      <c r="M247" s="33">
        <v>24</v>
      </c>
      <c r="N247" s="45" t="e">
        <f>VLOOKUP(EVID_PASTVY!$H247,KATEGORIE_ZVIRAT!$B$2:$M$31,8,FALSE)</f>
        <v>#N/A</v>
      </c>
      <c r="O247" s="45" t="e">
        <f>VLOOKUP(EVID_PASTVY!$H247,KATEGORIE_ZVIRAT!$B$2:$M$31,9,FALSE)</f>
        <v>#N/A</v>
      </c>
      <c r="P247" s="54" t="e">
        <f>VLOOKUP(EVID_PASTVY!$H247,KATEGORIE_ZVIRAT!$B$2:$M$31,7,FALSE)*L247/1000*M247/24*(F247-E247+1)/J247</f>
        <v>#N/A</v>
      </c>
      <c r="Q247" s="52" t="e">
        <f>VLOOKUP(EVID_PASTVY!$H247,KATEGORIE_ZVIRAT!$B$2:$M$31,10,FALSE)*P247*10</f>
        <v>#N/A</v>
      </c>
      <c r="R247" s="52" t="e">
        <f>VLOOKUP(EVID_PASTVY!$H247,KATEGORIE_ZVIRAT!$B$2:$M$31,11,FALSE)*P247*10</f>
        <v>#N/A</v>
      </c>
      <c r="S247" s="52" t="e">
        <f>VLOOKUP(EVID_PASTVY!$H247,KATEGORIE_ZVIRAT!$B$2:$M$31,12,FALSE)*P247*10</f>
        <v>#N/A</v>
      </c>
    </row>
    <row r="248" spans="1:19" x14ac:dyDescent="0.2">
      <c r="A248" s="32"/>
      <c r="B248" s="37" t="e">
        <f>VLOOKUP($A248,EVID_OSEVU!$A$1:$M$4972,2,FALSE)</f>
        <v>#N/A</v>
      </c>
      <c r="C248" s="37" t="e">
        <f>VLOOKUP($A248,EVID_OSEVU!$A$1:$M$4972,3,FALSE)</f>
        <v>#N/A</v>
      </c>
      <c r="D248" s="45" t="e">
        <f>VLOOKUP($A248,EVID_OSEVU!$A$1:$M$4972,4,FALSE)</f>
        <v>#N/A</v>
      </c>
      <c r="E248" s="35"/>
      <c r="F248" s="53"/>
      <c r="G248" s="32"/>
      <c r="H248" s="45" t="e">
        <f>VLOOKUP(G248,Export7[#All],2,FALSE)</f>
        <v>#N/A</v>
      </c>
      <c r="I248" s="45" t="e">
        <f>VLOOKUP($A248,EVID_OSEVU!$A$1:$M$4972,10,FALSE)</f>
        <v>#N/A</v>
      </c>
      <c r="J248" s="58" t="e">
        <f>VLOOKUP($A248,EVID_OSEVU!$A$1:$M$4972,11,FALSE)</f>
        <v>#N/A</v>
      </c>
      <c r="K248" s="33"/>
      <c r="L248" s="45" t="e">
        <f>VLOOKUP(EVID_PASTVY!H248,KATEGORIE_ZVIRAT!$B$2:$M$31,6,FALSE)*K248</f>
        <v>#N/A</v>
      </c>
      <c r="M248" s="33">
        <v>24</v>
      </c>
      <c r="N248" s="45" t="e">
        <f>VLOOKUP(EVID_PASTVY!$H248,KATEGORIE_ZVIRAT!$B$2:$M$31,8,FALSE)</f>
        <v>#N/A</v>
      </c>
      <c r="O248" s="45" t="e">
        <f>VLOOKUP(EVID_PASTVY!$H248,KATEGORIE_ZVIRAT!$B$2:$M$31,9,FALSE)</f>
        <v>#N/A</v>
      </c>
      <c r="P248" s="54" t="e">
        <f>VLOOKUP(EVID_PASTVY!$H248,KATEGORIE_ZVIRAT!$B$2:$M$31,7,FALSE)*L248/1000*M248/24*(F248-E248+1)/J248</f>
        <v>#N/A</v>
      </c>
      <c r="Q248" s="52" t="e">
        <f>VLOOKUP(EVID_PASTVY!$H248,KATEGORIE_ZVIRAT!$B$2:$M$31,10,FALSE)*P248*10</f>
        <v>#N/A</v>
      </c>
      <c r="R248" s="52" t="e">
        <f>VLOOKUP(EVID_PASTVY!$H248,KATEGORIE_ZVIRAT!$B$2:$M$31,11,FALSE)*P248*10</f>
        <v>#N/A</v>
      </c>
      <c r="S248" s="52" t="e">
        <f>VLOOKUP(EVID_PASTVY!$H248,KATEGORIE_ZVIRAT!$B$2:$M$31,12,FALSE)*P248*10</f>
        <v>#N/A</v>
      </c>
    </row>
    <row r="249" spans="1:19" x14ac:dyDescent="0.2">
      <c r="A249" s="32"/>
      <c r="B249" s="37" t="e">
        <f>VLOOKUP($A249,EVID_OSEVU!$A$1:$M$4972,2,FALSE)</f>
        <v>#N/A</v>
      </c>
      <c r="C249" s="37" t="e">
        <f>VLOOKUP($A249,EVID_OSEVU!$A$1:$M$4972,3,FALSE)</f>
        <v>#N/A</v>
      </c>
      <c r="D249" s="45" t="e">
        <f>VLOOKUP($A249,EVID_OSEVU!$A$1:$M$4972,4,FALSE)</f>
        <v>#N/A</v>
      </c>
      <c r="E249" s="35"/>
      <c r="F249" s="53"/>
      <c r="G249" s="32"/>
      <c r="H249" s="45" t="e">
        <f>VLOOKUP(G249,Export7[#All],2,FALSE)</f>
        <v>#N/A</v>
      </c>
      <c r="I249" s="45" t="e">
        <f>VLOOKUP($A249,EVID_OSEVU!$A$1:$M$4972,10,FALSE)</f>
        <v>#N/A</v>
      </c>
      <c r="J249" s="58" t="e">
        <f>VLOOKUP($A249,EVID_OSEVU!$A$1:$M$4972,11,FALSE)</f>
        <v>#N/A</v>
      </c>
      <c r="K249" s="33"/>
      <c r="L249" s="45" t="e">
        <f>VLOOKUP(EVID_PASTVY!H249,KATEGORIE_ZVIRAT!$B$2:$M$31,6,FALSE)*K249</f>
        <v>#N/A</v>
      </c>
      <c r="M249" s="33">
        <v>24</v>
      </c>
      <c r="N249" s="45" t="e">
        <f>VLOOKUP(EVID_PASTVY!$H249,KATEGORIE_ZVIRAT!$B$2:$M$31,8,FALSE)</f>
        <v>#N/A</v>
      </c>
      <c r="O249" s="45" t="e">
        <f>VLOOKUP(EVID_PASTVY!$H249,KATEGORIE_ZVIRAT!$B$2:$M$31,9,FALSE)</f>
        <v>#N/A</v>
      </c>
      <c r="P249" s="54" t="e">
        <f>VLOOKUP(EVID_PASTVY!$H249,KATEGORIE_ZVIRAT!$B$2:$M$31,7,FALSE)*L249/1000*M249/24*(F249-E249+1)/J249</f>
        <v>#N/A</v>
      </c>
      <c r="Q249" s="52" t="e">
        <f>VLOOKUP(EVID_PASTVY!$H249,KATEGORIE_ZVIRAT!$B$2:$M$31,10,FALSE)*P249*10</f>
        <v>#N/A</v>
      </c>
      <c r="R249" s="52" t="e">
        <f>VLOOKUP(EVID_PASTVY!$H249,KATEGORIE_ZVIRAT!$B$2:$M$31,11,FALSE)*P249*10</f>
        <v>#N/A</v>
      </c>
      <c r="S249" s="52" t="e">
        <f>VLOOKUP(EVID_PASTVY!$H249,KATEGORIE_ZVIRAT!$B$2:$M$31,12,FALSE)*P249*10</f>
        <v>#N/A</v>
      </c>
    </row>
    <row r="250" spans="1:19" x14ac:dyDescent="0.2">
      <c r="A250" s="32"/>
      <c r="B250" s="37" t="e">
        <f>VLOOKUP($A250,EVID_OSEVU!$A$1:$M$4972,2,FALSE)</f>
        <v>#N/A</v>
      </c>
      <c r="C250" s="37" t="e">
        <f>VLOOKUP($A250,EVID_OSEVU!$A$1:$M$4972,3,FALSE)</f>
        <v>#N/A</v>
      </c>
      <c r="D250" s="45" t="e">
        <f>VLOOKUP($A250,EVID_OSEVU!$A$1:$M$4972,4,FALSE)</f>
        <v>#N/A</v>
      </c>
      <c r="E250" s="35"/>
      <c r="F250" s="53"/>
      <c r="G250" s="32"/>
      <c r="H250" s="45" t="e">
        <f>VLOOKUP(G250,Export7[#All],2,FALSE)</f>
        <v>#N/A</v>
      </c>
      <c r="I250" s="45" t="e">
        <f>VLOOKUP($A250,EVID_OSEVU!$A$1:$M$4972,10,FALSE)</f>
        <v>#N/A</v>
      </c>
      <c r="J250" s="58" t="e">
        <f>VLOOKUP($A250,EVID_OSEVU!$A$1:$M$4972,11,FALSE)</f>
        <v>#N/A</v>
      </c>
      <c r="K250" s="33"/>
      <c r="L250" s="45" t="e">
        <f>VLOOKUP(EVID_PASTVY!H250,KATEGORIE_ZVIRAT!$B$2:$M$31,6,FALSE)*K250</f>
        <v>#N/A</v>
      </c>
      <c r="M250" s="33">
        <v>24</v>
      </c>
      <c r="N250" s="45" t="e">
        <f>VLOOKUP(EVID_PASTVY!$H250,KATEGORIE_ZVIRAT!$B$2:$M$31,8,FALSE)</f>
        <v>#N/A</v>
      </c>
      <c r="O250" s="45" t="e">
        <f>VLOOKUP(EVID_PASTVY!$H250,KATEGORIE_ZVIRAT!$B$2:$M$31,9,FALSE)</f>
        <v>#N/A</v>
      </c>
      <c r="P250" s="54" t="e">
        <f>VLOOKUP(EVID_PASTVY!$H250,KATEGORIE_ZVIRAT!$B$2:$M$31,7,FALSE)*L250/1000*M250/24*(F250-E250+1)/J250</f>
        <v>#N/A</v>
      </c>
      <c r="Q250" s="52" t="e">
        <f>VLOOKUP(EVID_PASTVY!$H250,KATEGORIE_ZVIRAT!$B$2:$M$31,10,FALSE)*P250*10</f>
        <v>#N/A</v>
      </c>
      <c r="R250" s="52" t="e">
        <f>VLOOKUP(EVID_PASTVY!$H250,KATEGORIE_ZVIRAT!$B$2:$M$31,11,FALSE)*P250*10</f>
        <v>#N/A</v>
      </c>
      <c r="S250" s="52" t="e">
        <f>VLOOKUP(EVID_PASTVY!$H250,KATEGORIE_ZVIRAT!$B$2:$M$31,12,FALSE)*P250*10</f>
        <v>#N/A</v>
      </c>
    </row>
    <row r="251" spans="1:19" x14ac:dyDescent="0.2">
      <c r="A251" s="32"/>
      <c r="B251" s="37" t="e">
        <f>VLOOKUP($A251,EVID_OSEVU!$A$1:$M$4972,2,FALSE)</f>
        <v>#N/A</v>
      </c>
      <c r="C251" s="37" t="e">
        <f>VLOOKUP($A251,EVID_OSEVU!$A$1:$M$4972,3,FALSE)</f>
        <v>#N/A</v>
      </c>
      <c r="D251" s="45" t="e">
        <f>VLOOKUP($A251,EVID_OSEVU!$A$1:$M$4972,4,FALSE)</f>
        <v>#N/A</v>
      </c>
      <c r="E251" s="35"/>
      <c r="F251" s="53"/>
      <c r="G251" s="32"/>
      <c r="H251" s="45" t="e">
        <f>VLOOKUP(G251,Export7[#All],2,FALSE)</f>
        <v>#N/A</v>
      </c>
      <c r="I251" s="45" t="e">
        <f>VLOOKUP($A251,EVID_OSEVU!$A$1:$M$4972,10,FALSE)</f>
        <v>#N/A</v>
      </c>
      <c r="J251" s="58" t="e">
        <f>VLOOKUP($A251,EVID_OSEVU!$A$1:$M$4972,11,FALSE)</f>
        <v>#N/A</v>
      </c>
      <c r="K251" s="33"/>
      <c r="L251" s="45" t="e">
        <f>VLOOKUP(EVID_PASTVY!H251,KATEGORIE_ZVIRAT!$B$2:$M$31,6,FALSE)*K251</f>
        <v>#N/A</v>
      </c>
      <c r="M251" s="33">
        <v>24</v>
      </c>
      <c r="N251" s="45" t="e">
        <f>VLOOKUP(EVID_PASTVY!$H251,KATEGORIE_ZVIRAT!$B$2:$M$31,8,FALSE)</f>
        <v>#N/A</v>
      </c>
      <c r="O251" s="45" t="e">
        <f>VLOOKUP(EVID_PASTVY!$H251,KATEGORIE_ZVIRAT!$B$2:$M$31,9,FALSE)</f>
        <v>#N/A</v>
      </c>
      <c r="P251" s="54" t="e">
        <f>VLOOKUP(EVID_PASTVY!$H251,KATEGORIE_ZVIRAT!$B$2:$M$31,7,FALSE)*L251/1000*M251/24*(F251-E251+1)/J251</f>
        <v>#N/A</v>
      </c>
      <c r="Q251" s="52" t="e">
        <f>VLOOKUP(EVID_PASTVY!$H251,KATEGORIE_ZVIRAT!$B$2:$M$31,10,FALSE)*P251*10</f>
        <v>#N/A</v>
      </c>
      <c r="R251" s="52" t="e">
        <f>VLOOKUP(EVID_PASTVY!$H251,KATEGORIE_ZVIRAT!$B$2:$M$31,11,FALSE)*P251*10</f>
        <v>#N/A</v>
      </c>
      <c r="S251" s="52" t="e">
        <f>VLOOKUP(EVID_PASTVY!$H251,KATEGORIE_ZVIRAT!$B$2:$M$31,12,FALSE)*P251*10</f>
        <v>#N/A</v>
      </c>
    </row>
    <row r="252" spans="1:19" x14ac:dyDescent="0.2">
      <c r="A252" s="32"/>
      <c r="B252" s="37" t="e">
        <f>VLOOKUP($A252,EVID_OSEVU!$A$1:$M$4972,2,FALSE)</f>
        <v>#N/A</v>
      </c>
      <c r="C252" s="37" t="e">
        <f>VLOOKUP($A252,EVID_OSEVU!$A$1:$M$4972,3,FALSE)</f>
        <v>#N/A</v>
      </c>
      <c r="D252" s="45" t="e">
        <f>VLOOKUP($A252,EVID_OSEVU!$A$1:$M$4972,4,FALSE)</f>
        <v>#N/A</v>
      </c>
      <c r="E252" s="35"/>
      <c r="F252" s="53"/>
      <c r="G252" s="32"/>
      <c r="H252" s="45" t="e">
        <f>VLOOKUP(G252,Export7[#All],2,FALSE)</f>
        <v>#N/A</v>
      </c>
      <c r="I252" s="45" t="e">
        <f>VLOOKUP($A252,EVID_OSEVU!$A$1:$M$4972,10,FALSE)</f>
        <v>#N/A</v>
      </c>
      <c r="J252" s="58" t="e">
        <f>VLOOKUP($A252,EVID_OSEVU!$A$1:$M$4972,11,FALSE)</f>
        <v>#N/A</v>
      </c>
      <c r="K252" s="33"/>
      <c r="L252" s="45" t="e">
        <f>VLOOKUP(EVID_PASTVY!H252,KATEGORIE_ZVIRAT!$B$2:$M$31,6,FALSE)*K252</f>
        <v>#N/A</v>
      </c>
      <c r="M252" s="33">
        <v>24</v>
      </c>
      <c r="N252" s="45" t="e">
        <f>VLOOKUP(EVID_PASTVY!$H252,KATEGORIE_ZVIRAT!$B$2:$M$31,8,FALSE)</f>
        <v>#N/A</v>
      </c>
      <c r="O252" s="45" t="e">
        <f>VLOOKUP(EVID_PASTVY!$H252,KATEGORIE_ZVIRAT!$B$2:$M$31,9,FALSE)</f>
        <v>#N/A</v>
      </c>
      <c r="P252" s="54" t="e">
        <f>VLOOKUP(EVID_PASTVY!$H252,KATEGORIE_ZVIRAT!$B$2:$M$31,7,FALSE)*L252/1000*M252/24*(F252-E252+1)/J252</f>
        <v>#N/A</v>
      </c>
      <c r="Q252" s="52" t="e">
        <f>VLOOKUP(EVID_PASTVY!$H252,KATEGORIE_ZVIRAT!$B$2:$M$31,10,FALSE)*P252*10</f>
        <v>#N/A</v>
      </c>
      <c r="R252" s="52" t="e">
        <f>VLOOKUP(EVID_PASTVY!$H252,KATEGORIE_ZVIRAT!$B$2:$M$31,11,FALSE)*P252*10</f>
        <v>#N/A</v>
      </c>
      <c r="S252" s="52" t="e">
        <f>VLOOKUP(EVID_PASTVY!$H252,KATEGORIE_ZVIRAT!$B$2:$M$31,12,FALSE)*P252*10</f>
        <v>#N/A</v>
      </c>
    </row>
    <row r="253" spans="1:19" x14ac:dyDescent="0.2">
      <c r="A253" s="32"/>
      <c r="B253" s="37" t="e">
        <f>VLOOKUP($A253,EVID_OSEVU!$A$1:$M$4972,2,FALSE)</f>
        <v>#N/A</v>
      </c>
      <c r="C253" s="37" t="e">
        <f>VLOOKUP($A253,EVID_OSEVU!$A$1:$M$4972,3,FALSE)</f>
        <v>#N/A</v>
      </c>
      <c r="D253" s="45" t="e">
        <f>VLOOKUP($A253,EVID_OSEVU!$A$1:$M$4972,4,FALSE)</f>
        <v>#N/A</v>
      </c>
      <c r="E253" s="35"/>
      <c r="F253" s="53"/>
      <c r="G253" s="32"/>
      <c r="H253" s="45" t="e">
        <f>VLOOKUP(G253,Export7[#All],2,FALSE)</f>
        <v>#N/A</v>
      </c>
      <c r="I253" s="45" t="e">
        <f>VLOOKUP($A253,EVID_OSEVU!$A$1:$M$4972,10,FALSE)</f>
        <v>#N/A</v>
      </c>
      <c r="J253" s="58" t="e">
        <f>VLOOKUP($A253,EVID_OSEVU!$A$1:$M$4972,11,FALSE)</f>
        <v>#N/A</v>
      </c>
      <c r="K253" s="33"/>
      <c r="L253" s="45" t="e">
        <f>VLOOKUP(EVID_PASTVY!H253,KATEGORIE_ZVIRAT!$B$2:$M$31,6,FALSE)*K253</f>
        <v>#N/A</v>
      </c>
      <c r="M253" s="33">
        <v>24</v>
      </c>
      <c r="N253" s="45" t="e">
        <f>VLOOKUP(EVID_PASTVY!$H253,KATEGORIE_ZVIRAT!$B$2:$M$31,8,FALSE)</f>
        <v>#N/A</v>
      </c>
      <c r="O253" s="45" t="e">
        <f>VLOOKUP(EVID_PASTVY!$H253,KATEGORIE_ZVIRAT!$B$2:$M$31,9,FALSE)</f>
        <v>#N/A</v>
      </c>
      <c r="P253" s="54" t="e">
        <f>VLOOKUP(EVID_PASTVY!$H253,KATEGORIE_ZVIRAT!$B$2:$M$31,7,FALSE)*L253/1000*M253/24*(F253-E253+1)/J253</f>
        <v>#N/A</v>
      </c>
      <c r="Q253" s="52" t="e">
        <f>VLOOKUP(EVID_PASTVY!$H253,KATEGORIE_ZVIRAT!$B$2:$M$31,10,FALSE)*P253*10</f>
        <v>#N/A</v>
      </c>
      <c r="R253" s="52" t="e">
        <f>VLOOKUP(EVID_PASTVY!$H253,KATEGORIE_ZVIRAT!$B$2:$M$31,11,FALSE)*P253*10</f>
        <v>#N/A</v>
      </c>
      <c r="S253" s="52" t="e">
        <f>VLOOKUP(EVID_PASTVY!$H253,KATEGORIE_ZVIRAT!$B$2:$M$31,12,FALSE)*P253*10</f>
        <v>#N/A</v>
      </c>
    </row>
    <row r="254" spans="1:19" x14ac:dyDescent="0.2">
      <c r="A254" s="32"/>
      <c r="B254" s="37" t="e">
        <f>VLOOKUP($A254,EVID_OSEVU!$A$1:$M$4972,2,FALSE)</f>
        <v>#N/A</v>
      </c>
      <c r="C254" s="37" t="e">
        <f>VLOOKUP($A254,EVID_OSEVU!$A$1:$M$4972,3,FALSE)</f>
        <v>#N/A</v>
      </c>
      <c r="D254" s="45" t="e">
        <f>VLOOKUP($A254,EVID_OSEVU!$A$1:$M$4972,4,FALSE)</f>
        <v>#N/A</v>
      </c>
      <c r="E254" s="35"/>
      <c r="F254" s="53"/>
      <c r="G254" s="32"/>
      <c r="H254" s="45" t="e">
        <f>VLOOKUP(G254,Export7[#All],2,FALSE)</f>
        <v>#N/A</v>
      </c>
      <c r="I254" s="45" t="e">
        <f>VLOOKUP($A254,EVID_OSEVU!$A$1:$M$4972,10,FALSE)</f>
        <v>#N/A</v>
      </c>
      <c r="J254" s="58" t="e">
        <f>VLOOKUP($A254,EVID_OSEVU!$A$1:$M$4972,11,FALSE)</f>
        <v>#N/A</v>
      </c>
      <c r="K254" s="33"/>
      <c r="L254" s="45" t="e">
        <f>VLOOKUP(EVID_PASTVY!H254,KATEGORIE_ZVIRAT!$B$2:$M$31,6,FALSE)*K254</f>
        <v>#N/A</v>
      </c>
      <c r="M254" s="33">
        <v>24</v>
      </c>
      <c r="N254" s="45" t="e">
        <f>VLOOKUP(EVID_PASTVY!$H254,KATEGORIE_ZVIRAT!$B$2:$M$31,8,FALSE)</f>
        <v>#N/A</v>
      </c>
      <c r="O254" s="45" t="e">
        <f>VLOOKUP(EVID_PASTVY!$H254,KATEGORIE_ZVIRAT!$B$2:$M$31,9,FALSE)</f>
        <v>#N/A</v>
      </c>
      <c r="P254" s="54" t="e">
        <f>VLOOKUP(EVID_PASTVY!$H254,KATEGORIE_ZVIRAT!$B$2:$M$31,7,FALSE)*L254/1000*M254/24*(F254-E254+1)/J254</f>
        <v>#N/A</v>
      </c>
      <c r="Q254" s="52" t="e">
        <f>VLOOKUP(EVID_PASTVY!$H254,KATEGORIE_ZVIRAT!$B$2:$M$31,10,FALSE)*P254*10</f>
        <v>#N/A</v>
      </c>
      <c r="R254" s="52" t="e">
        <f>VLOOKUP(EVID_PASTVY!$H254,KATEGORIE_ZVIRAT!$B$2:$M$31,11,FALSE)*P254*10</f>
        <v>#N/A</v>
      </c>
      <c r="S254" s="52" t="e">
        <f>VLOOKUP(EVID_PASTVY!$H254,KATEGORIE_ZVIRAT!$B$2:$M$31,12,FALSE)*P254*10</f>
        <v>#N/A</v>
      </c>
    </row>
    <row r="255" spans="1:19" x14ac:dyDescent="0.2">
      <c r="A255" s="32"/>
      <c r="B255" s="37" t="e">
        <f>VLOOKUP($A255,EVID_OSEVU!$A$1:$M$4972,2,FALSE)</f>
        <v>#N/A</v>
      </c>
      <c r="C255" s="37" t="e">
        <f>VLOOKUP($A255,EVID_OSEVU!$A$1:$M$4972,3,FALSE)</f>
        <v>#N/A</v>
      </c>
      <c r="D255" s="45" t="e">
        <f>VLOOKUP($A255,EVID_OSEVU!$A$1:$M$4972,4,FALSE)</f>
        <v>#N/A</v>
      </c>
      <c r="E255" s="35"/>
      <c r="F255" s="53"/>
      <c r="G255" s="32"/>
      <c r="H255" s="45" t="e">
        <f>VLOOKUP(G255,Export7[#All],2,FALSE)</f>
        <v>#N/A</v>
      </c>
      <c r="I255" s="45" t="e">
        <f>VLOOKUP($A255,EVID_OSEVU!$A$1:$M$4972,10,FALSE)</f>
        <v>#N/A</v>
      </c>
      <c r="J255" s="58" t="e">
        <f>VLOOKUP($A255,EVID_OSEVU!$A$1:$M$4972,11,FALSE)</f>
        <v>#N/A</v>
      </c>
      <c r="K255" s="33"/>
      <c r="L255" s="45" t="e">
        <f>VLOOKUP(EVID_PASTVY!H255,KATEGORIE_ZVIRAT!$B$2:$M$31,6,FALSE)*K255</f>
        <v>#N/A</v>
      </c>
      <c r="M255" s="33">
        <v>24</v>
      </c>
      <c r="N255" s="45" t="e">
        <f>VLOOKUP(EVID_PASTVY!$H255,KATEGORIE_ZVIRAT!$B$2:$M$31,8,FALSE)</f>
        <v>#N/A</v>
      </c>
      <c r="O255" s="45" t="e">
        <f>VLOOKUP(EVID_PASTVY!$H255,KATEGORIE_ZVIRAT!$B$2:$M$31,9,FALSE)</f>
        <v>#N/A</v>
      </c>
      <c r="P255" s="54" t="e">
        <f>VLOOKUP(EVID_PASTVY!$H255,KATEGORIE_ZVIRAT!$B$2:$M$31,7,FALSE)*L255/1000*M255/24*(F255-E255+1)/J255</f>
        <v>#N/A</v>
      </c>
      <c r="Q255" s="52" t="e">
        <f>VLOOKUP(EVID_PASTVY!$H255,KATEGORIE_ZVIRAT!$B$2:$M$31,10,FALSE)*P255*10</f>
        <v>#N/A</v>
      </c>
      <c r="R255" s="52" t="e">
        <f>VLOOKUP(EVID_PASTVY!$H255,KATEGORIE_ZVIRAT!$B$2:$M$31,11,FALSE)*P255*10</f>
        <v>#N/A</v>
      </c>
      <c r="S255" s="52" t="e">
        <f>VLOOKUP(EVID_PASTVY!$H255,KATEGORIE_ZVIRAT!$B$2:$M$31,12,FALSE)*P255*10</f>
        <v>#N/A</v>
      </c>
    </row>
    <row r="256" spans="1:19" x14ac:dyDescent="0.2">
      <c r="A256" s="32"/>
      <c r="B256" s="37" t="e">
        <f>VLOOKUP($A256,EVID_OSEVU!$A$1:$M$4972,2,FALSE)</f>
        <v>#N/A</v>
      </c>
      <c r="C256" s="37" t="e">
        <f>VLOOKUP($A256,EVID_OSEVU!$A$1:$M$4972,3,FALSE)</f>
        <v>#N/A</v>
      </c>
      <c r="D256" s="45" t="e">
        <f>VLOOKUP($A256,EVID_OSEVU!$A$1:$M$4972,4,FALSE)</f>
        <v>#N/A</v>
      </c>
      <c r="E256" s="35"/>
      <c r="F256" s="53"/>
      <c r="G256" s="32"/>
      <c r="H256" s="45" t="e">
        <f>VLOOKUP(G256,Export7[#All],2,FALSE)</f>
        <v>#N/A</v>
      </c>
      <c r="I256" s="45" t="e">
        <f>VLOOKUP($A256,EVID_OSEVU!$A$1:$M$4972,10,FALSE)</f>
        <v>#N/A</v>
      </c>
      <c r="J256" s="58" t="e">
        <f>VLOOKUP($A256,EVID_OSEVU!$A$1:$M$4972,11,FALSE)</f>
        <v>#N/A</v>
      </c>
      <c r="K256" s="33"/>
      <c r="L256" s="45" t="e">
        <f>VLOOKUP(EVID_PASTVY!H256,KATEGORIE_ZVIRAT!$B$2:$M$31,6,FALSE)*K256</f>
        <v>#N/A</v>
      </c>
      <c r="M256" s="33">
        <v>24</v>
      </c>
      <c r="N256" s="45" t="e">
        <f>VLOOKUP(EVID_PASTVY!$H256,KATEGORIE_ZVIRAT!$B$2:$M$31,8,FALSE)</f>
        <v>#N/A</v>
      </c>
      <c r="O256" s="45" t="e">
        <f>VLOOKUP(EVID_PASTVY!$H256,KATEGORIE_ZVIRAT!$B$2:$M$31,9,FALSE)</f>
        <v>#N/A</v>
      </c>
      <c r="P256" s="54" t="e">
        <f>VLOOKUP(EVID_PASTVY!$H256,KATEGORIE_ZVIRAT!$B$2:$M$31,7,FALSE)*L256/1000*M256/24*(F256-E256+1)/J256</f>
        <v>#N/A</v>
      </c>
      <c r="Q256" s="52" t="e">
        <f>VLOOKUP(EVID_PASTVY!$H256,KATEGORIE_ZVIRAT!$B$2:$M$31,10,FALSE)*P256*10</f>
        <v>#N/A</v>
      </c>
      <c r="R256" s="52" t="e">
        <f>VLOOKUP(EVID_PASTVY!$H256,KATEGORIE_ZVIRAT!$B$2:$M$31,11,FALSE)*P256*10</f>
        <v>#N/A</v>
      </c>
      <c r="S256" s="52" t="e">
        <f>VLOOKUP(EVID_PASTVY!$H256,KATEGORIE_ZVIRAT!$B$2:$M$31,12,FALSE)*P256*10</f>
        <v>#N/A</v>
      </c>
    </row>
    <row r="257" spans="1:19" x14ac:dyDescent="0.2">
      <c r="A257" s="32"/>
      <c r="B257" s="37" t="e">
        <f>VLOOKUP($A257,EVID_OSEVU!$A$1:$M$4972,2,FALSE)</f>
        <v>#N/A</v>
      </c>
      <c r="C257" s="37" t="e">
        <f>VLOOKUP($A257,EVID_OSEVU!$A$1:$M$4972,3,FALSE)</f>
        <v>#N/A</v>
      </c>
      <c r="D257" s="45" t="e">
        <f>VLOOKUP($A257,EVID_OSEVU!$A$1:$M$4972,4,FALSE)</f>
        <v>#N/A</v>
      </c>
      <c r="E257" s="35"/>
      <c r="F257" s="53"/>
      <c r="G257" s="32"/>
      <c r="H257" s="45" t="e">
        <f>VLOOKUP(G257,Export7[#All],2,FALSE)</f>
        <v>#N/A</v>
      </c>
      <c r="I257" s="45" t="e">
        <f>VLOOKUP($A257,EVID_OSEVU!$A$1:$M$4972,10,FALSE)</f>
        <v>#N/A</v>
      </c>
      <c r="J257" s="58" t="e">
        <f>VLOOKUP($A257,EVID_OSEVU!$A$1:$M$4972,11,FALSE)</f>
        <v>#N/A</v>
      </c>
      <c r="K257" s="33"/>
      <c r="L257" s="45" t="e">
        <f>VLOOKUP(EVID_PASTVY!H257,KATEGORIE_ZVIRAT!$B$2:$M$31,6,FALSE)*K257</f>
        <v>#N/A</v>
      </c>
      <c r="M257" s="33">
        <v>24</v>
      </c>
      <c r="N257" s="45" t="e">
        <f>VLOOKUP(EVID_PASTVY!$H257,KATEGORIE_ZVIRAT!$B$2:$M$31,8,FALSE)</f>
        <v>#N/A</v>
      </c>
      <c r="O257" s="45" t="e">
        <f>VLOOKUP(EVID_PASTVY!$H257,KATEGORIE_ZVIRAT!$B$2:$M$31,9,FALSE)</f>
        <v>#N/A</v>
      </c>
      <c r="P257" s="54" t="e">
        <f>VLOOKUP(EVID_PASTVY!$H257,KATEGORIE_ZVIRAT!$B$2:$M$31,7,FALSE)*L257/1000*M257/24*(F257-E257+1)/J257</f>
        <v>#N/A</v>
      </c>
      <c r="Q257" s="52" t="e">
        <f>VLOOKUP(EVID_PASTVY!$H257,KATEGORIE_ZVIRAT!$B$2:$M$31,10,FALSE)*P257*10</f>
        <v>#N/A</v>
      </c>
      <c r="R257" s="52" t="e">
        <f>VLOOKUP(EVID_PASTVY!$H257,KATEGORIE_ZVIRAT!$B$2:$M$31,11,FALSE)*P257*10</f>
        <v>#N/A</v>
      </c>
      <c r="S257" s="52" t="e">
        <f>VLOOKUP(EVID_PASTVY!$H257,KATEGORIE_ZVIRAT!$B$2:$M$31,12,FALSE)*P257*10</f>
        <v>#N/A</v>
      </c>
    </row>
    <row r="258" spans="1:19" x14ac:dyDescent="0.2">
      <c r="A258" s="32"/>
      <c r="B258" s="37" t="e">
        <f>VLOOKUP($A258,EVID_OSEVU!$A$1:$M$4972,2,FALSE)</f>
        <v>#N/A</v>
      </c>
      <c r="C258" s="37" t="e">
        <f>VLOOKUP($A258,EVID_OSEVU!$A$1:$M$4972,3,FALSE)</f>
        <v>#N/A</v>
      </c>
      <c r="D258" s="45" t="e">
        <f>VLOOKUP($A258,EVID_OSEVU!$A$1:$M$4972,4,FALSE)</f>
        <v>#N/A</v>
      </c>
      <c r="E258" s="35"/>
      <c r="F258" s="53"/>
      <c r="G258" s="32"/>
      <c r="H258" s="45" t="e">
        <f>VLOOKUP(G258,Export7[#All],2,FALSE)</f>
        <v>#N/A</v>
      </c>
      <c r="I258" s="45" t="e">
        <f>VLOOKUP($A258,EVID_OSEVU!$A$1:$M$4972,10,FALSE)</f>
        <v>#N/A</v>
      </c>
      <c r="J258" s="58" t="e">
        <f>VLOOKUP($A258,EVID_OSEVU!$A$1:$M$4972,11,FALSE)</f>
        <v>#N/A</v>
      </c>
      <c r="K258" s="33"/>
      <c r="L258" s="45" t="e">
        <f>VLOOKUP(EVID_PASTVY!H258,KATEGORIE_ZVIRAT!$B$2:$M$31,6,FALSE)*K258</f>
        <v>#N/A</v>
      </c>
      <c r="M258" s="33">
        <v>24</v>
      </c>
      <c r="N258" s="45" t="e">
        <f>VLOOKUP(EVID_PASTVY!$H258,KATEGORIE_ZVIRAT!$B$2:$M$31,8,FALSE)</f>
        <v>#N/A</v>
      </c>
      <c r="O258" s="45" t="e">
        <f>VLOOKUP(EVID_PASTVY!$H258,KATEGORIE_ZVIRAT!$B$2:$M$31,9,FALSE)</f>
        <v>#N/A</v>
      </c>
      <c r="P258" s="54" t="e">
        <f>VLOOKUP(EVID_PASTVY!$H258,KATEGORIE_ZVIRAT!$B$2:$M$31,7,FALSE)*L258/1000*M258/24*(F258-E258+1)/J258</f>
        <v>#N/A</v>
      </c>
      <c r="Q258" s="52" t="e">
        <f>VLOOKUP(EVID_PASTVY!$H258,KATEGORIE_ZVIRAT!$B$2:$M$31,10,FALSE)*P258*10</f>
        <v>#N/A</v>
      </c>
      <c r="R258" s="52" t="e">
        <f>VLOOKUP(EVID_PASTVY!$H258,KATEGORIE_ZVIRAT!$B$2:$M$31,11,FALSE)*P258*10</f>
        <v>#N/A</v>
      </c>
      <c r="S258" s="52" t="e">
        <f>VLOOKUP(EVID_PASTVY!$H258,KATEGORIE_ZVIRAT!$B$2:$M$31,12,FALSE)*P258*10</f>
        <v>#N/A</v>
      </c>
    </row>
    <row r="259" spans="1:19" x14ac:dyDescent="0.2">
      <c r="A259" s="32"/>
      <c r="B259" s="37" t="e">
        <f>VLOOKUP($A259,EVID_OSEVU!$A$1:$M$4972,2,FALSE)</f>
        <v>#N/A</v>
      </c>
      <c r="C259" s="37" t="e">
        <f>VLOOKUP($A259,EVID_OSEVU!$A$1:$M$4972,3,FALSE)</f>
        <v>#N/A</v>
      </c>
      <c r="D259" s="45" t="e">
        <f>VLOOKUP($A259,EVID_OSEVU!$A$1:$M$4972,4,FALSE)</f>
        <v>#N/A</v>
      </c>
      <c r="E259" s="35"/>
      <c r="F259" s="53"/>
      <c r="G259" s="32"/>
      <c r="H259" s="45" t="e">
        <f>VLOOKUP(G259,Export7[#All],2,FALSE)</f>
        <v>#N/A</v>
      </c>
      <c r="I259" s="45" t="e">
        <f>VLOOKUP($A259,EVID_OSEVU!$A$1:$M$4972,10,FALSE)</f>
        <v>#N/A</v>
      </c>
      <c r="J259" s="58" t="e">
        <f>VLOOKUP($A259,EVID_OSEVU!$A$1:$M$4972,11,FALSE)</f>
        <v>#N/A</v>
      </c>
      <c r="K259" s="33"/>
      <c r="L259" s="45" t="e">
        <f>VLOOKUP(EVID_PASTVY!H259,KATEGORIE_ZVIRAT!$B$2:$M$31,6,FALSE)*K259</f>
        <v>#N/A</v>
      </c>
      <c r="M259" s="33">
        <v>24</v>
      </c>
      <c r="N259" s="45" t="e">
        <f>VLOOKUP(EVID_PASTVY!$H259,KATEGORIE_ZVIRAT!$B$2:$M$31,8,FALSE)</f>
        <v>#N/A</v>
      </c>
      <c r="O259" s="45" t="e">
        <f>VLOOKUP(EVID_PASTVY!$H259,KATEGORIE_ZVIRAT!$B$2:$M$31,9,FALSE)</f>
        <v>#N/A</v>
      </c>
      <c r="P259" s="54" t="e">
        <f>VLOOKUP(EVID_PASTVY!$H259,KATEGORIE_ZVIRAT!$B$2:$M$31,7,FALSE)*L259/1000*M259/24*(F259-E259+1)/J259</f>
        <v>#N/A</v>
      </c>
      <c r="Q259" s="52" t="e">
        <f>VLOOKUP(EVID_PASTVY!$H259,KATEGORIE_ZVIRAT!$B$2:$M$31,10,FALSE)*P259*10</f>
        <v>#N/A</v>
      </c>
      <c r="R259" s="52" t="e">
        <f>VLOOKUP(EVID_PASTVY!$H259,KATEGORIE_ZVIRAT!$B$2:$M$31,11,FALSE)*P259*10</f>
        <v>#N/A</v>
      </c>
      <c r="S259" s="52" t="e">
        <f>VLOOKUP(EVID_PASTVY!$H259,KATEGORIE_ZVIRAT!$B$2:$M$31,12,FALSE)*P259*10</f>
        <v>#N/A</v>
      </c>
    </row>
    <row r="260" spans="1:19" x14ac:dyDescent="0.2">
      <c r="A260" s="32"/>
      <c r="B260" s="37" t="e">
        <f>VLOOKUP($A260,EVID_OSEVU!$A$1:$M$4972,2,FALSE)</f>
        <v>#N/A</v>
      </c>
      <c r="C260" s="37" t="e">
        <f>VLOOKUP($A260,EVID_OSEVU!$A$1:$M$4972,3,FALSE)</f>
        <v>#N/A</v>
      </c>
      <c r="D260" s="45" t="e">
        <f>VLOOKUP($A260,EVID_OSEVU!$A$1:$M$4972,4,FALSE)</f>
        <v>#N/A</v>
      </c>
      <c r="E260" s="35"/>
      <c r="F260" s="53"/>
      <c r="G260" s="32"/>
      <c r="H260" s="45" t="e">
        <f>VLOOKUP(G260,Export7[#All],2,FALSE)</f>
        <v>#N/A</v>
      </c>
      <c r="I260" s="45" t="e">
        <f>VLOOKUP($A260,EVID_OSEVU!$A$1:$M$4972,10,FALSE)</f>
        <v>#N/A</v>
      </c>
      <c r="J260" s="58" t="e">
        <f>VLOOKUP($A260,EVID_OSEVU!$A$1:$M$4972,11,FALSE)</f>
        <v>#N/A</v>
      </c>
      <c r="K260" s="33"/>
      <c r="L260" s="45" t="e">
        <f>VLOOKUP(EVID_PASTVY!H260,KATEGORIE_ZVIRAT!$B$2:$M$31,6,FALSE)*K260</f>
        <v>#N/A</v>
      </c>
      <c r="M260" s="33">
        <v>24</v>
      </c>
      <c r="N260" s="45" t="e">
        <f>VLOOKUP(EVID_PASTVY!$H260,KATEGORIE_ZVIRAT!$B$2:$M$31,8,FALSE)</f>
        <v>#N/A</v>
      </c>
      <c r="O260" s="45" t="e">
        <f>VLOOKUP(EVID_PASTVY!$H260,KATEGORIE_ZVIRAT!$B$2:$M$31,9,FALSE)</f>
        <v>#N/A</v>
      </c>
      <c r="P260" s="54" t="e">
        <f>VLOOKUP(EVID_PASTVY!$H260,KATEGORIE_ZVIRAT!$B$2:$M$31,7,FALSE)*L260/1000*M260/24*(F260-E260+1)/J260</f>
        <v>#N/A</v>
      </c>
      <c r="Q260" s="52" t="e">
        <f>VLOOKUP(EVID_PASTVY!$H260,KATEGORIE_ZVIRAT!$B$2:$M$31,10,FALSE)*P260*10</f>
        <v>#N/A</v>
      </c>
      <c r="R260" s="52" t="e">
        <f>VLOOKUP(EVID_PASTVY!$H260,KATEGORIE_ZVIRAT!$B$2:$M$31,11,FALSE)*P260*10</f>
        <v>#N/A</v>
      </c>
      <c r="S260" s="52" t="e">
        <f>VLOOKUP(EVID_PASTVY!$H260,KATEGORIE_ZVIRAT!$B$2:$M$31,12,FALSE)*P260*10</f>
        <v>#N/A</v>
      </c>
    </row>
    <row r="261" spans="1:19" x14ac:dyDescent="0.2">
      <c r="A261" s="32"/>
      <c r="B261" s="37" t="e">
        <f>VLOOKUP($A261,EVID_OSEVU!$A$1:$M$4972,2,FALSE)</f>
        <v>#N/A</v>
      </c>
      <c r="C261" s="37" t="e">
        <f>VLOOKUP($A261,EVID_OSEVU!$A$1:$M$4972,3,FALSE)</f>
        <v>#N/A</v>
      </c>
      <c r="D261" s="45" t="e">
        <f>VLOOKUP($A261,EVID_OSEVU!$A$1:$M$4972,4,FALSE)</f>
        <v>#N/A</v>
      </c>
      <c r="E261" s="35"/>
      <c r="F261" s="53"/>
      <c r="G261" s="32"/>
      <c r="H261" s="45" t="e">
        <f>VLOOKUP(G261,Export7[#All],2,FALSE)</f>
        <v>#N/A</v>
      </c>
      <c r="I261" s="45" t="e">
        <f>VLOOKUP($A261,EVID_OSEVU!$A$1:$M$4972,10,FALSE)</f>
        <v>#N/A</v>
      </c>
      <c r="J261" s="58" t="e">
        <f>VLOOKUP($A261,EVID_OSEVU!$A$1:$M$4972,11,FALSE)</f>
        <v>#N/A</v>
      </c>
      <c r="K261" s="33"/>
      <c r="L261" s="45" t="e">
        <f>VLOOKUP(EVID_PASTVY!H261,KATEGORIE_ZVIRAT!$B$2:$M$31,6,FALSE)*K261</f>
        <v>#N/A</v>
      </c>
      <c r="M261" s="33">
        <v>24</v>
      </c>
      <c r="N261" s="45" t="e">
        <f>VLOOKUP(EVID_PASTVY!$H261,KATEGORIE_ZVIRAT!$B$2:$M$31,8,FALSE)</f>
        <v>#N/A</v>
      </c>
      <c r="O261" s="45" t="e">
        <f>VLOOKUP(EVID_PASTVY!$H261,KATEGORIE_ZVIRAT!$B$2:$M$31,9,FALSE)</f>
        <v>#N/A</v>
      </c>
      <c r="P261" s="54" t="e">
        <f>VLOOKUP(EVID_PASTVY!$H261,KATEGORIE_ZVIRAT!$B$2:$M$31,7,FALSE)*L261/1000*M261/24*(F261-E261+1)/J261</f>
        <v>#N/A</v>
      </c>
      <c r="Q261" s="52" t="e">
        <f>VLOOKUP(EVID_PASTVY!$H261,KATEGORIE_ZVIRAT!$B$2:$M$31,10,FALSE)*P261*10</f>
        <v>#N/A</v>
      </c>
      <c r="R261" s="52" t="e">
        <f>VLOOKUP(EVID_PASTVY!$H261,KATEGORIE_ZVIRAT!$B$2:$M$31,11,FALSE)*P261*10</f>
        <v>#N/A</v>
      </c>
      <c r="S261" s="52" t="e">
        <f>VLOOKUP(EVID_PASTVY!$H261,KATEGORIE_ZVIRAT!$B$2:$M$31,12,FALSE)*P261*10</f>
        <v>#N/A</v>
      </c>
    </row>
    <row r="262" spans="1:19" x14ac:dyDescent="0.2">
      <c r="A262" s="32"/>
      <c r="B262" s="37" t="e">
        <f>VLOOKUP($A262,EVID_OSEVU!$A$1:$M$4972,2,FALSE)</f>
        <v>#N/A</v>
      </c>
      <c r="C262" s="37" t="e">
        <f>VLOOKUP($A262,EVID_OSEVU!$A$1:$M$4972,3,FALSE)</f>
        <v>#N/A</v>
      </c>
      <c r="D262" s="45" t="e">
        <f>VLOOKUP($A262,EVID_OSEVU!$A$1:$M$4972,4,FALSE)</f>
        <v>#N/A</v>
      </c>
      <c r="E262" s="35"/>
      <c r="F262" s="53"/>
      <c r="G262" s="32"/>
      <c r="H262" s="45" t="e">
        <f>VLOOKUP(G262,Export7[#All],2,FALSE)</f>
        <v>#N/A</v>
      </c>
      <c r="I262" s="45" t="e">
        <f>VLOOKUP($A262,EVID_OSEVU!$A$1:$M$4972,10,FALSE)</f>
        <v>#N/A</v>
      </c>
      <c r="J262" s="58" t="e">
        <f>VLOOKUP($A262,EVID_OSEVU!$A$1:$M$4972,11,FALSE)</f>
        <v>#N/A</v>
      </c>
      <c r="K262" s="33"/>
      <c r="L262" s="45" t="e">
        <f>VLOOKUP(EVID_PASTVY!H262,KATEGORIE_ZVIRAT!$B$2:$M$31,6,FALSE)*K262</f>
        <v>#N/A</v>
      </c>
      <c r="M262" s="33">
        <v>24</v>
      </c>
      <c r="N262" s="45" t="e">
        <f>VLOOKUP(EVID_PASTVY!$H262,KATEGORIE_ZVIRAT!$B$2:$M$31,8,FALSE)</f>
        <v>#N/A</v>
      </c>
      <c r="O262" s="45" t="e">
        <f>VLOOKUP(EVID_PASTVY!$H262,KATEGORIE_ZVIRAT!$B$2:$M$31,9,FALSE)</f>
        <v>#N/A</v>
      </c>
      <c r="P262" s="54" t="e">
        <f>VLOOKUP(EVID_PASTVY!$H262,KATEGORIE_ZVIRAT!$B$2:$M$31,7,FALSE)*L262/1000*M262/24*(F262-E262+1)/J262</f>
        <v>#N/A</v>
      </c>
      <c r="Q262" s="52" t="e">
        <f>VLOOKUP(EVID_PASTVY!$H262,KATEGORIE_ZVIRAT!$B$2:$M$31,10,FALSE)*P262*10</f>
        <v>#N/A</v>
      </c>
      <c r="R262" s="52" t="e">
        <f>VLOOKUP(EVID_PASTVY!$H262,KATEGORIE_ZVIRAT!$B$2:$M$31,11,FALSE)*P262*10</f>
        <v>#N/A</v>
      </c>
      <c r="S262" s="52" t="e">
        <f>VLOOKUP(EVID_PASTVY!$H262,KATEGORIE_ZVIRAT!$B$2:$M$31,12,FALSE)*P262*10</f>
        <v>#N/A</v>
      </c>
    </row>
    <row r="263" spans="1:19" x14ac:dyDescent="0.2">
      <c r="A263" s="32"/>
      <c r="B263" s="37" t="e">
        <f>VLOOKUP($A263,EVID_OSEVU!$A$1:$M$4972,2,FALSE)</f>
        <v>#N/A</v>
      </c>
      <c r="C263" s="37" t="e">
        <f>VLOOKUP($A263,EVID_OSEVU!$A$1:$M$4972,3,FALSE)</f>
        <v>#N/A</v>
      </c>
      <c r="D263" s="45" t="e">
        <f>VLOOKUP($A263,EVID_OSEVU!$A$1:$M$4972,4,FALSE)</f>
        <v>#N/A</v>
      </c>
      <c r="E263" s="35"/>
      <c r="F263" s="53"/>
      <c r="G263" s="32"/>
      <c r="H263" s="45" t="e">
        <f>VLOOKUP(G263,Export7[#All],2,FALSE)</f>
        <v>#N/A</v>
      </c>
      <c r="I263" s="45" t="e">
        <f>VLOOKUP($A263,EVID_OSEVU!$A$1:$M$4972,10,FALSE)</f>
        <v>#N/A</v>
      </c>
      <c r="J263" s="58" t="e">
        <f>VLOOKUP($A263,EVID_OSEVU!$A$1:$M$4972,11,FALSE)</f>
        <v>#N/A</v>
      </c>
      <c r="K263" s="33"/>
      <c r="L263" s="45" t="e">
        <f>VLOOKUP(EVID_PASTVY!H263,KATEGORIE_ZVIRAT!$B$2:$M$31,6,FALSE)*K263</f>
        <v>#N/A</v>
      </c>
      <c r="M263" s="33">
        <v>24</v>
      </c>
      <c r="N263" s="45" t="e">
        <f>VLOOKUP(EVID_PASTVY!$H263,KATEGORIE_ZVIRAT!$B$2:$M$31,8,FALSE)</f>
        <v>#N/A</v>
      </c>
      <c r="O263" s="45" t="e">
        <f>VLOOKUP(EVID_PASTVY!$H263,KATEGORIE_ZVIRAT!$B$2:$M$31,9,FALSE)</f>
        <v>#N/A</v>
      </c>
      <c r="P263" s="54" t="e">
        <f>VLOOKUP(EVID_PASTVY!$H263,KATEGORIE_ZVIRAT!$B$2:$M$31,7,FALSE)*L263/1000*M263/24*(F263-E263+1)/J263</f>
        <v>#N/A</v>
      </c>
      <c r="Q263" s="52" t="e">
        <f>VLOOKUP(EVID_PASTVY!$H263,KATEGORIE_ZVIRAT!$B$2:$M$31,10,FALSE)*P263*10</f>
        <v>#N/A</v>
      </c>
      <c r="R263" s="52" t="e">
        <f>VLOOKUP(EVID_PASTVY!$H263,KATEGORIE_ZVIRAT!$B$2:$M$31,11,FALSE)*P263*10</f>
        <v>#N/A</v>
      </c>
      <c r="S263" s="52" t="e">
        <f>VLOOKUP(EVID_PASTVY!$H263,KATEGORIE_ZVIRAT!$B$2:$M$31,12,FALSE)*P263*10</f>
        <v>#N/A</v>
      </c>
    </row>
    <row r="264" spans="1:19" x14ac:dyDescent="0.2">
      <c r="A264" s="32"/>
      <c r="B264" s="37" t="e">
        <f>VLOOKUP($A264,EVID_OSEVU!$A$1:$M$4972,2,FALSE)</f>
        <v>#N/A</v>
      </c>
      <c r="C264" s="37" t="e">
        <f>VLOOKUP($A264,EVID_OSEVU!$A$1:$M$4972,3,FALSE)</f>
        <v>#N/A</v>
      </c>
      <c r="D264" s="45" t="e">
        <f>VLOOKUP($A264,EVID_OSEVU!$A$1:$M$4972,4,FALSE)</f>
        <v>#N/A</v>
      </c>
      <c r="E264" s="35"/>
      <c r="F264" s="53"/>
      <c r="G264" s="32"/>
      <c r="H264" s="45" t="e">
        <f>VLOOKUP(G264,Export7[#All],2,FALSE)</f>
        <v>#N/A</v>
      </c>
      <c r="I264" s="45" t="e">
        <f>VLOOKUP($A264,EVID_OSEVU!$A$1:$M$4972,10,FALSE)</f>
        <v>#N/A</v>
      </c>
      <c r="J264" s="58" t="e">
        <f>VLOOKUP($A264,EVID_OSEVU!$A$1:$M$4972,11,FALSE)</f>
        <v>#N/A</v>
      </c>
      <c r="K264" s="33"/>
      <c r="L264" s="45" t="e">
        <f>VLOOKUP(EVID_PASTVY!H264,KATEGORIE_ZVIRAT!$B$2:$M$31,6,FALSE)*K264</f>
        <v>#N/A</v>
      </c>
      <c r="M264" s="33">
        <v>24</v>
      </c>
      <c r="N264" s="45" t="e">
        <f>VLOOKUP(EVID_PASTVY!$H264,KATEGORIE_ZVIRAT!$B$2:$M$31,8,FALSE)</f>
        <v>#N/A</v>
      </c>
      <c r="O264" s="45" t="e">
        <f>VLOOKUP(EVID_PASTVY!$H264,KATEGORIE_ZVIRAT!$B$2:$M$31,9,FALSE)</f>
        <v>#N/A</v>
      </c>
      <c r="P264" s="54" t="e">
        <f>VLOOKUP(EVID_PASTVY!$H264,KATEGORIE_ZVIRAT!$B$2:$M$31,7,FALSE)*L264/1000*M264/24*(F264-E264+1)/J264</f>
        <v>#N/A</v>
      </c>
      <c r="Q264" s="52" t="e">
        <f>VLOOKUP(EVID_PASTVY!$H264,KATEGORIE_ZVIRAT!$B$2:$M$31,10,FALSE)*P264*10</f>
        <v>#N/A</v>
      </c>
      <c r="R264" s="52" t="e">
        <f>VLOOKUP(EVID_PASTVY!$H264,KATEGORIE_ZVIRAT!$B$2:$M$31,11,FALSE)*P264*10</f>
        <v>#N/A</v>
      </c>
      <c r="S264" s="52" t="e">
        <f>VLOOKUP(EVID_PASTVY!$H264,KATEGORIE_ZVIRAT!$B$2:$M$31,12,FALSE)*P264*10</f>
        <v>#N/A</v>
      </c>
    </row>
    <row r="265" spans="1:19" x14ac:dyDescent="0.2">
      <c r="A265" s="32"/>
      <c r="B265" s="37" t="e">
        <f>VLOOKUP($A265,EVID_OSEVU!$A$1:$M$4972,2,FALSE)</f>
        <v>#N/A</v>
      </c>
      <c r="C265" s="37" t="e">
        <f>VLOOKUP($A265,EVID_OSEVU!$A$1:$M$4972,3,FALSE)</f>
        <v>#N/A</v>
      </c>
      <c r="D265" s="45" t="e">
        <f>VLOOKUP($A265,EVID_OSEVU!$A$1:$M$4972,4,FALSE)</f>
        <v>#N/A</v>
      </c>
      <c r="E265" s="35"/>
      <c r="F265" s="53"/>
      <c r="G265" s="32"/>
      <c r="H265" s="45" t="e">
        <f>VLOOKUP(G265,Export7[#All],2,FALSE)</f>
        <v>#N/A</v>
      </c>
      <c r="I265" s="45" t="e">
        <f>VLOOKUP($A265,EVID_OSEVU!$A$1:$M$4972,10,FALSE)</f>
        <v>#N/A</v>
      </c>
      <c r="J265" s="58" t="e">
        <f>VLOOKUP($A265,EVID_OSEVU!$A$1:$M$4972,11,FALSE)</f>
        <v>#N/A</v>
      </c>
      <c r="K265" s="33"/>
      <c r="L265" s="45" t="e">
        <f>VLOOKUP(EVID_PASTVY!H265,KATEGORIE_ZVIRAT!$B$2:$M$31,6,FALSE)*K265</f>
        <v>#N/A</v>
      </c>
      <c r="M265" s="33">
        <v>24</v>
      </c>
      <c r="N265" s="45" t="e">
        <f>VLOOKUP(EVID_PASTVY!$H265,KATEGORIE_ZVIRAT!$B$2:$M$31,8,FALSE)</f>
        <v>#N/A</v>
      </c>
      <c r="O265" s="45" t="e">
        <f>VLOOKUP(EVID_PASTVY!$H265,KATEGORIE_ZVIRAT!$B$2:$M$31,9,FALSE)</f>
        <v>#N/A</v>
      </c>
      <c r="P265" s="54" t="e">
        <f>VLOOKUP(EVID_PASTVY!$H265,KATEGORIE_ZVIRAT!$B$2:$M$31,7,FALSE)*L265/1000*M265/24*(F265-E265+1)/J265</f>
        <v>#N/A</v>
      </c>
      <c r="Q265" s="52" t="e">
        <f>VLOOKUP(EVID_PASTVY!$H265,KATEGORIE_ZVIRAT!$B$2:$M$31,10,FALSE)*P265*10</f>
        <v>#N/A</v>
      </c>
      <c r="R265" s="52" t="e">
        <f>VLOOKUP(EVID_PASTVY!$H265,KATEGORIE_ZVIRAT!$B$2:$M$31,11,FALSE)*P265*10</f>
        <v>#N/A</v>
      </c>
      <c r="S265" s="52" t="e">
        <f>VLOOKUP(EVID_PASTVY!$H265,KATEGORIE_ZVIRAT!$B$2:$M$31,12,FALSE)*P265*10</f>
        <v>#N/A</v>
      </c>
    </row>
    <row r="266" spans="1:19" x14ac:dyDescent="0.2">
      <c r="A266" s="32"/>
      <c r="B266" s="37" t="e">
        <f>VLOOKUP($A266,EVID_OSEVU!$A$1:$M$4972,2,FALSE)</f>
        <v>#N/A</v>
      </c>
      <c r="C266" s="37" t="e">
        <f>VLOOKUP($A266,EVID_OSEVU!$A$1:$M$4972,3,FALSE)</f>
        <v>#N/A</v>
      </c>
      <c r="D266" s="45" t="e">
        <f>VLOOKUP($A266,EVID_OSEVU!$A$1:$M$4972,4,FALSE)</f>
        <v>#N/A</v>
      </c>
      <c r="E266" s="35"/>
      <c r="F266" s="53"/>
      <c r="G266" s="32"/>
      <c r="H266" s="45" t="e">
        <f>VLOOKUP(G266,Export7[#All],2,FALSE)</f>
        <v>#N/A</v>
      </c>
      <c r="I266" s="45" t="e">
        <f>VLOOKUP($A266,EVID_OSEVU!$A$1:$M$4972,10,FALSE)</f>
        <v>#N/A</v>
      </c>
      <c r="J266" s="58" t="e">
        <f>VLOOKUP($A266,EVID_OSEVU!$A$1:$M$4972,11,FALSE)</f>
        <v>#N/A</v>
      </c>
      <c r="K266" s="33"/>
      <c r="L266" s="45" t="e">
        <f>VLOOKUP(EVID_PASTVY!H266,KATEGORIE_ZVIRAT!$B$2:$M$31,6,FALSE)*K266</f>
        <v>#N/A</v>
      </c>
      <c r="M266" s="33">
        <v>24</v>
      </c>
      <c r="N266" s="45" t="e">
        <f>VLOOKUP(EVID_PASTVY!$H266,KATEGORIE_ZVIRAT!$B$2:$M$31,8,FALSE)</f>
        <v>#N/A</v>
      </c>
      <c r="O266" s="45" t="e">
        <f>VLOOKUP(EVID_PASTVY!$H266,KATEGORIE_ZVIRAT!$B$2:$M$31,9,FALSE)</f>
        <v>#N/A</v>
      </c>
      <c r="P266" s="54" t="e">
        <f>VLOOKUP(EVID_PASTVY!$H266,KATEGORIE_ZVIRAT!$B$2:$M$31,7,FALSE)*L266/1000*M266/24*(F266-E266+1)/J266</f>
        <v>#N/A</v>
      </c>
      <c r="Q266" s="52" t="e">
        <f>VLOOKUP(EVID_PASTVY!$H266,KATEGORIE_ZVIRAT!$B$2:$M$31,10,FALSE)*P266*10</f>
        <v>#N/A</v>
      </c>
      <c r="R266" s="52" t="e">
        <f>VLOOKUP(EVID_PASTVY!$H266,KATEGORIE_ZVIRAT!$B$2:$M$31,11,FALSE)*P266*10</f>
        <v>#N/A</v>
      </c>
      <c r="S266" s="52" t="e">
        <f>VLOOKUP(EVID_PASTVY!$H266,KATEGORIE_ZVIRAT!$B$2:$M$31,12,FALSE)*P266*10</f>
        <v>#N/A</v>
      </c>
    </row>
    <row r="267" spans="1:19" x14ac:dyDescent="0.2">
      <c r="A267" s="32"/>
      <c r="B267" s="37" t="e">
        <f>VLOOKUP($A267,EVID_OSEVU!$A$1:$M$4972,2,FALSE)</f>
        <v>#N/A</v>
      </c>
      <c r="C267" s="37" t="e">
        <f>VLOOKUP($A267,EVID_OSEVU!$A$1:$M$4972,3,FALSE)</f>
        <v>#N/A</v>
      </c>
      <c r="D267" s="45" t="e">
        <f>VLOOKUP($A267,EVID_OSEVU!$A$1:$M$4972,4,FALSE)</f>
        <v>#N/A</v>
      </c>
      <c r="E267" s="35"/>
      <c r="F267" s="53"/>
      <c r="G267" s="32"/>
      <c r="H267" s="45" t="e">
        <f>VLOOKUP(G267,Export7[#All],2,FALSE)</f>
        <v>#N/A</v>
      </c>
      <c r="I267" s="45" t="e">
        <f>VLOOKUP($A267,EVID_OSEVU!$A$1:$M$4972,10,FALSE)</f>
        <v>#N/A</v>
      </c>
      <c r="J267" s="58" t="e">
        <f>VLOOKUP($A267,EVID_OSEVU!$A$1:$M$4972,11,FALSE)</f>
        <v>#N/A</v>
      </c>
      <c r="K267" s="33"/>
      <c r="L267" s="45" t="e">
        <f>VLOOKUP(EVID_PASTVY!H267,KATEGORIE_ZVIRAT!$B$2:$M$31,6,FALSE)*K267</f>
        <v>#N/A</v>
      </c>
      <c r="M267" s="33">
        <v>24</v>
      </c>
      <c r="N267" s="45" t="e">
        <f>VLOOKUP(EVID_PASTVY!$H267,KATEGORIE_ZVIRAT!$B$2:$M$31,8,FALSE)</f>
        <v>#N/A</v>
      </c>
      <c r="O267" s="45" t="e">
        <f>VLOOKUP(EVID_PASTVY!$H267,KATEGORIE_ZVIRAT!$B$2:$M$31,9,FALSE)</f>
        <v>#N/A</v>
      </c>
      <c r="P267" s="54" t="e">
        <f>VLOOKUP(EVID_PASTVY!$H267,KATEGORIE_ZVIRAT!$B$2:$M$31,7,FALSE)*L267/1000*M267/24*(F267-E267+1)/J267</f>
        <v>#N/A</v>
      </c>
      <c r="Q267" s="52" t="e">
        <f>VLOOKUP(EVID_PASTVY!$H267,KATEGORIE_ZVIRAT!$B$2:$M$31,10,FALSE)*P267*10</f>
        <v>#N/A</v>
      </c>
      <c r="R267" s="52" t="e">
        <f>VLOOKUP(EVID_PASTVY!$H267,KATEGORIE_ZVIRAT!$B$2:$M$31,11,FALSE)*P267*10</f>
        <v>#N/A</v>
      </c>
      <c r="S267" s="52" t="e">
        <f>VLOOKUP(EVID_PASTVY!$H267,KATEGORIE_ZVIRAT!$B$2:$M$31,12,FALSE)*P267*10</f>
        <v>#N/A</v>
      </c>
    </row>
    <row r="268" spans="1:19" x14ac:dyDescent="0.2">
      <c r="A268" s="32"/>
      <c r="B268" s="37" t="e">
        <f>VLOOKUP($A268,EVID_OSEVU!$A$1:$M$4972,2,FALSE)</f>
        <v>#N/A</v>
      </c>
      <c r="C268" s="37" t="e">
        <f>VLOOKUP($A268,EVID_OSEVU!$A$1:$M$4972,3,FALSE)</f>
        <v>#N/A</v>
      </c>
      <c r="D268" s="45" t="e">
        <f>VLOOKUP($A268,EVID_OSEVU!$A$1:$M$4972,4,FALSE)</f>
        <v>#N/A</v>
      </c>
      <c r="E268" s="35"/>
      <c r="F268" s="53"/>
      <c r="G268" s="32"/>
      <c r="H268" s="45" t="e">
        <f>VLOOKUP(G268,Export7[#All],2,FALSE)</f>
        <v>#N/A</v>
      </c>
      <c r="I268" s="45" t="e">
        <f>VLOOKUP($A268,EVID_OSEVU!$A$1:$M$4972,10,FALSE)</f>
        <v>#N/A</v>
      </c>
      <c r="J268" s="58" t="e">
        <f>VLOOKUP($A268,EVID_OSEVU!$A$1:$M$4972,11,FALSE)</f>
        <v>#N/A</v>
      </c>
      <c r="K268" s="33"/>
      <c r="L268" s="45" t="e">
        <f>VLOOKUP(EVID_PASTVY!H268,KATEGORIE_ZVIRAT!$B$2:$M$31,6,FALSE)*K268</f>
        <v>#N/A</v>
      </c>
      <c r="M268" s="33">
        <v>24</v>
      </c>
      <c r="N268" s="45" t="e">
        <f>VLOOKUP(EVID_PASTVY!$H268,KATEGORIE_ZVIRAT!$B$2:$M$31,8,FALSE)</f>
        <v>#N/A</v>
      </c>
      <c r="O268" s="45" t="e">
        <f>VLOOKUP(EVID_PASTVY!$H268,KATEGORIE_ZVIRAT!$B$2:$M$31,9,FALSE)</f>
        <v>#N/A</v>
      </c>
      <c r="P268" s="54" t="e">
        <f>VLOOKUP(EVID_PASTVY!$H268,KATEGORIE_ZVIRAT!$B$2:$M$31,7,FALSE)*L268/1000*M268/24*(F268-E268+1)/J268</f>
        <v>#N/A</v>
      </c>
      <c r="Q268" s="52" t="e">
        <f>VLOOKUP(EVID_PASTVY!$H268,KATEGORIE_ZVIRAT!$B$2:$M$31,10,FALSE)*P268*10</f>
        <v>#N/A</v>
      </c>
      <c r="R268" s="52" t="e">
        <f>VLOOKUP(EVID_PASTVY!$H268,KATEGORIE_ZVIRAT!$B$2:$M$31,11,FALSE)*P268*10</f>
        <v>#N/A</v>
      </c>
      <c r="S268" s="52" t="e">
        <f>VLOOKUP(EVID_PASTVY!$H268,KATEGORIE_ZVIRAT!$B$2:$M$31,12,FALSE)*P268*10</f>
        <v>#N/A</v>
      </c>
    </row>
    <row r="269" spans="1:19" x14ac:dyDescent="0.2">
      <c r="A269" s="32"/>
      <c r="B269" s="37" t="e">
        <f>VLOOKUP($A269,EVID_OSEVU!$A$1:$M$4972,2,FALSE)</f>
        <v>#N/A</v>
      </c>
      <c r="C269" s="37" t="e">
        <f>VLOOKUP($A269,EVID_OSEVU!$A$1:$M$4972,3,FALSE)</f>
        <v>#N/A</v>
      </c>
      <c r="D269" s="45" t="e">
        <f>VLOOKUP($A269,EVID_OSEVU!$A$1:$M$4972,4,FALSE)</f>
        <v>#N/A</v>
      </c>
      <c r="E269" s="35"/>
      <c r="F269" s="53"/>
      <c r="G269" s="32"/>
      <c r="H269" s="45" t="e">
        <f>VLOOKUP(G269,Export7[#All],2,FALSE)</f>
        <v>#N/A</v>
      </c>
      <c r="I269" s="45" t="e">
        <f>VLOOKUP($A269,EVID_OSEVU!$A$1:$M$4972,10,FALSE)</f>
        <v>#N/A</v>
      </c>
      <c r="J269" s="58" t="e">
        <f>VLOOKUP($A269,EVID_OSEVU!$A$1:$M$4972,11,FALSE)</f>
        <v>#N/A</v>
      </c>
      <c r="K269" s="33"/>
      <c r="L269" s="45" t="e">
        <f>VLOOKUP(EVID_PASTVY!H269,KATEGORIE_ZVIRAT!$B$2:$M$31,6,FALSE)*K269</f>
        <v>#N/A</v>
      </c>
      <c r="M269" s="33">
        <v>24</v>
      </c>
      <c r="N269" s="45" t="e">
        <f>VLOOKUP(EVID_PASTVY!$H269,KATEGORIE_ZVIRAT!$B$2:$M$31,8,FALSE)</f>
        <v>#N/A</v>
      </c>
      <c r="O269" s="45" t="e">
        <f>VLOOKUP(EVID_PASTVY!$H269,KATEGORIE_ZVIRAT!$B$2:$M$31,9,FALSE)</f>
        <v>#N/A</v>
      </c>
      <c r="P269" s="54" t="e">
        <f>VLOOKUP(EVID_PASTVY!$H269,KATEGORIE_ZVIRAT!$B$2:$M$31,7,FALSE)*L269/1000*M269/24*(F269-E269+1)/J269</f>
        <v>#N/A</v>
      </c>
      <c r="Q269" s="52" t="e">
        <f>VLOOKUP(EVID_PASTVY!$H269,KATEGORIE_ZVIRAT!$B$2:$M$31,10,FALSE)*P269*10</f>
        <v>#N/A</v>
      </c>
      <c r="R269" s="52" t="e">
        <f>VLOOKUP(EVID_PASTVY!$H269,KATEGORIE_ZVIRAT!$B$2:$M$31,11,FALSE)*P269*10</f>
        <v>#N/A</v>
      </c>
      <c r="S269" s="52" t="e">
        <f>VLOOKUP(EVID_PASTVY!$H269,KATEGORIE_ZVIRAT!$B$2:$M$31,12,FALSE)*P269*10</f>
        <v>#N/A</v>
      </c>
    </row>
    <row r="270" spans="1:19" x14ac:dyDescent="0.2">
      <c r="A270" s="32"/>
      <c r="B270" s="37" t="e">
        <f>VLOOKUP($A270,EVID_OSEVU!$A$1:$M$4972,2,FALSE)</f>
        <v>#N/A</v>
      </c>
      <c r="C270" s="37" t="e">
        <f>VLOOKUP($A270,EVID_OSEVU!$A$1:$M$4972,3,FALSE)</f>
        <v>#N/A</v>
      </c>
      <c r="D270" s="45" t="e">
        <f>VLOOKUP($A270,EVID_OSEVU!$A$1:$M$4972,4,FALSE)</f>
        <v>#N/A</v>
      </c>
      <c r="E270" s="35"/>
      <c r="F270" s="53"/>
      <c r="G270" s="32"/>
      <c r="H270" s="45" t="e">
        <f>VLOOKUP(G270,Export7[#All],2,FALSE)</f>
        <v>#N/A</v>
      </c>
      <c r="I270" s="45" t="e">
        <f>VLOOKUP($A270,EVID_OSEVU!$A$1:$M$4972,10,FALSE)</f>
        <v>#N/A</v>
      </c>
      <c r="J270" s="58" t="e">
        <f>VLOOKUP($A270,EVID_OSEVU!$A$1:$M$4972,11,FALSE)</f>
        <v>#N/A</v>
      </c>
      <c r="K270" s="33"/>
      <c r="L270" s="45" t="e">
        <f>VLOOKUP(EVID_PASTVY!H270,KATEGORIE_ZVIRAT!$B$2:$M$31,6,FALSE)*K270</f>
        <v>#N/A</v>
      </c>
      <c r="M270" s="33">
        <v>24</v>
      </c>
      <c r="N270" s="45" t="e">
        <f>VLOOKUP(EVID_PASTVY!$H270,KATEGORIE_ZVIRAT!$B$2:$M$31,8,FALSE)</f>
        <v>#N/A</v>
      </c>
      <c r="O270" s="45" t="e">
        <f>VLOOKUP(EVID_PASTVY!$H270,KATEGORIE_ZVIRAT!$B$2:$M$31,9,FALSE)</f>
        <v>#N/A</v>
      </c>
      <c r="P270" s="54" t="e">
        <f>VLOOKUP(EVID_PASTVY!$H270,KATEGORIE_ZVIRAT!$B$2:$M$31,7,FALSE)*L270/1000*M270/24*(F270-E270+1)/J270</f>
        <v>#N/A</v>
      </c>
      <c r="Q270" s="52" t="e">
        <f>VLOOKUP(EVID_PASTVY!$H270,KATEGORIE_ZVIRAT!$B$2:$M$31,10,FALSE)*P270*10</f>
        <v>#N/A</v>
      </c>
      <c r="R270" s="52" t="e">
        <f>VLOOKUP(EVID_PASTVY!$H270,KATEGORIE_ZVIRAT!$B$2:$M$31,11,FALSE)*P270*10</f>
        <v>#N/A</v>
      </c>
      <c r="S270" s="52" t="e">
        <f>VLOOKUP(EVID_PASTVY!$H270,KATEGORIE_ZVIRAT!$B$2:$M$31,12,FALSE)*P270*10</f>
        <v>#N/A</v>
      </c>
    </row>
    <row r="271" spans="1:19" x14ac:dyDescent="0.2">
      <c r="A271" s="32"/>
      <c r="B271" s="37" t="e">
        <f>VLOOKUP($A271,EVID_OSEVU!$A$1:$M$4972,2,FALSE)</f>
        <v>#N/A</v>
      </c>
      <c r="C271" s="37" t="e">
        <f>VLOOKUP($A271,EVID_OSEVU!$A$1:$M$4972,3,FALSE)</f>
        <v>#N/A</v>
      </c>
      <c r="D271" s="45" t="e">
        <f>VLOOKUP($A271,EVID_OSEVU!$A$1:$M$4972,4,FALSE)</f>
        <v>#N/A</v>
      </c>
      <c r="E271" s="35"/>
      <c r="F271" s="53"/>
      <c r="G271" s="32"/>
      <c r="H271" s="45" t="e">
        <f>VLOOKUP(G271,Export7[#All],2,FALSE)</f>
        <v>#N/A</v>
      </c>
      <c r="I271" s="45" t="e">
        <f>VLOOKUP($A271,EVID_OSEVU!$A$1:$M$4972,10,FALSE)</f>
        <v>#N/A</v>
      </c>
      <c r="J271" s="58" t="e">
        <f>VLOOKUP($A271,EVID_OSEVU!$A$1:$M$4972,11,FALSE)</f>
        <v>#N/A</v>
      </c>
      <c r="K271" s="33"/>
      <c r="L271" s="45" t="e">
        <f>VLOOKUP(EVID_PASTVY!H271,KATEGORIE_ZVIRAT!$B$2:$M$31,6,FALSE)*K271</f>
        <v>#N/A</v>
      </c>
      <c r="M271" s="33">
        <v>24</v>
      </c>
      <c r="N271" s="45" t="e">
        <f>VLOOKUP(EVID_PASTVY!$H271,KATEGORIE_ZVIRAT!$B$2:$M$31,8,FALSE)</f>
        <v>#N/A</v>
      </c>
      <c r="O271" s="45" t="e">
        <f>VLOOKUP(EVID_PASTVY!$H271,KATEGORIE_ZVIRAT!$B$2:$M$31,9,FALSE)</f>
        <v>#N/A</v>
      </c>
      <c r="P271" s="54" t="e">
        <f>VLOOKUP(EVID_PASTVY!$H271,KATEGORIE_ZVIRAT!$B$2:$M$31,7,FALSE)*L271/1000*M271/24*(F271-E271+1)/J271</f>
        <v>#N/A</v>
      </c>
      <c r="Q271" s="52" t="e">
        <f>VLOOKUP(EVID_PASTVY!$H271,KATEGORIE_ZVIRAT!$B$2:$M$31,10,FALSE)*P271*10</f>
        <v>#N/A</v>
      </c>
      <c r="R271" s="52" t="e">
        <f>VLOOKUP(EVID_PASTVY!$H271,KATEGORIE_ZVIRAT!$B$2:$M$31,11,FALSE)*P271*10</f>
        <v>#N/A</v>
      </c>
      <c r="S271" s="52" t="e">
        <f>VLOOKUP(EVID_PASTVY!$H271,KATEGORIE_ZVIRAT!$B$2:$M$31,12,FALSE)*P271*10</f>
        <v>#N/A</v>
      </c>
    </row>
    <row r="272" spans="1:19" x14ac:dyDescent="0.2">
      <c r="A272" s="32"/>
      <c r="B272" s="37" t="e">
        <f>VLOOKUP($A272,EVID_OSEVU!$A$1:$M$4972,2,FALSE)</f>
        <v>#N/A</v>
      </c>
      <c r="C272" s="37" t="e">
        <f>VLOOKUP($A272,EVID_OSEVU!$A$1:$M$4972,3,FALSE)</f>
        <v>#N/A</v>
      </c>
      <c r="D272" s="45" t="e">
        <f>VLOOKUP($A272,EVID_OSEVU!$A$1:$M$4972,4,FALSE)</f>
        <v>#N/A</v>
      </c>
      <c r="E272" s="35"/>
      <c r="F272" s="53"/>
      <c r="G272" s="32"/>
      <c r="H272" s="45" t="e">
        <f>VLOOKUP(G272,Export7[#All],2,FALSE)</f>
        <v>#N/A</v>
      </c>
      <c r="I272" s="45" t="e">
        <f>VLOOKUP($A272,EVID_OSEVU!$A$1:$M$4972,10,FALSE)</f>
        <v>#N/A</v>
      </c>
      <c r="J272" s="58" t="e">
        <f>VLOOKUP($A272,EVID_OSEVU!$A$1:$M$4972,11,FALSE)</f>
        <v>#N/A</v>
      </c>
      <c r="K272" s="33"/>
      <c r="L272" s="45" t="e">
        <f>VLOOKUP(EVID_PASTVY!H272,KATEGORIE_ZVIRAT!$B$2:$M$31,6,FALSE)*K272</f>
        <v>#N/A</v>
      </c>
      <c r="M272" s="33">
        <v>24</v>
      </c>
      <c r="N272" s="45" t="e">
        <f>VLOOKUP(EVID_PASTVY!$H272,KATEGORIE_ZVIRAT!$B$2:$M$31,8,FALSE)</f>
        <v>#N/A</v>
      </c>
      <c r="O272" s="45" t="e">
        <f>VLOOKUP(EVID_PASTVY!$H272,KATEGORIE_ZVIRAT!$B$2:$M$31,9,FALSE)</f>
        <v>#N/A</v>
      </c>
      <c r="P272" s="54" t="e">
        <f>VLOOKUP(EVID_PASTVY!$H272,KATEGORIE_ZVIRAT!$B$2:$M$31,7,FALSE)*L272/1000*M272/24*(F272-E272+1)/J272</f>
        <v>#N/A</v>
      </c>
      <c r="Q272" s="52" t="e">
        <f>VLOOKUP(EVID_PASTVY!$H272,KATEGORIE_ZVIRAT!$B$2:$M$31,10,FALSE)*P272*10</f>
        <v>#N/A</v>
      </c>
      <c r="R272" s="52" t="e">
        <f>VLOOKUP(EVID_PASTVY!$H272,KATEGORIE_ZVIRAT!$B$2:$M$31,11,FALSE)*P272*10</f>
        <v>#N/A</v>
      </c>
      <c r="S272" s="52" t="e">
        <f>VLOOKUP(EVID_PASTVY!$H272,KATEGORIE_ZVIRAT!$B$2:$M$31,12,FALSE)*P272*10</f>
        <v>#N/A</v>
      </c>
    </row>
    <row r="273" spans="1:19" x14ac:dyDescent="0.2">
      <c r="A273" s="32"/>
      <c r="B273" s="37" t="e">
        <f>VLOOKUP($A273,EVID_OSEVU!$A$1:$M$4972,2,FALSE)</f>
        <v>#N/A</v>
      </c>
      <c r="C273" s="37" t="e">
        <f>VLOOKUP($A273,EVID_OSEVU!$A$1:$M$4972,3,FALSE)</f>
        <v>#N/A</v>
      </c>
      <c r="D273" s="45" t="e">
        <f>VLOOKUP($A273,EVID_OSEVU!$A$1:$M$4972,4,FALSE)</f>
        <v>#N/A</v>
      </c>
      <c r="E273" s="35"/>
      <c r="F273" s="53"/>
      <c r="G273" s="32"/>
      <c r="H273" s="45" t="e">
        <f>VLOOKUP(G273,Export7[#All],2,FALSE)</f>
        <v>#N/A</v>
      </c>
      <c r="I273" s="45" t="e">
        <f>VLOOKUP($A273,EVID_OSEVU!$A$1:$M$4972,10,FALSE)</f>
        <v>#N/A</v>
      </c>
      <c r="J273" s="58" t="e">
        <f>VLOOKUP($A273,EVID_OSEVU!$A$1:$M$4972,11,FALSE)</f>
        <v>#N/A</v>
      </c>
      <c r="K273" s="33"/>
      <c r="L273" s="45" t="e">
        <f>VLOOKUP(EVID_PASTVY!H273,KATEGORIE_ZVIRAT!$B$2:$M$31,6,FALSE)*K273</f>
        <v>#N/A</v>
      </c>
      <c r="M273" s="33">
        <v>24</v>
      </c>
      <c r="N273" s="45" t="e">
        <f>VLOOKUP(EVID_PASTVY!$H273,KATEGORIE_ZVIRAT!$B$2:$M$31,8,FALSE)</f>
        <v>#N/A</v>
      </c>
      <c r="O273" s="45" t="e">
        <f>VLOOKUP(EVID_PASTVY!$H273,KATEGORIE_ZVIRAT!$B$2:$M$31,9,FALSE)</f>
        <v>#N/A</v>
      </c>
      <c r="P273" s="54" t="e">
        <f>VLOOKUP(EVID_PASTVY!$H273,KATEGORIE_ZVIRAT!$B$2:$M$31,7,FALSE)*L273/1000*M273/24*(F273-E273+1)/J273</f>
        <v>#N/A</v>
      </c>
      <c r="Q273" s="52" t="e">
        <f>VLOOKUP(EVID_PASTVY!$H273,KATEGORIE_ZVIRAT!$B$2:$M$31,10,FALSE)*P273*10</f>
        <v>#N/A</v>
      </c>
      <c r="R273" s="52" t="e">
        <f>VLOOKUP(EVID_PASTVY!$H273,KATEGORIE_ZVIRAT!$B$2:$M$31,11,FALSE)*P273*10</f>
        <v>#N/A</v>
      </c>
      <c r="S273" s="52" t="e">
        <f>VLOOKUP(EVID_PASTVY!$H273,KATEGORIE_ZVIRAT!$B$2:$M$31,12,FALSE)*P273*10</f>
        <v>#N/A</v>
      </c>
    </row>
    <row r="274" spans="1:19" x14ac:dyDescent="0.2">
      <c r="A274" s="32"/>
      <c r="B274" s="37" t="e">
        <f>VLOOKUP($A274,EVID_OSEVU!$A$1:$M$4972,2,FALSE)</f>
        <v>#N/A</v>
      </c>
      <c r="C274" s="37" t="e">
        <f>VLOOKUP($A274,EVID_OSEVU!$A$1:$M$4972,3,FALSE)</f>
        <v>#N/A</v>
      </c>
      <c r="D274" s="45" t="e">
        <f>VLOOKUP($A274,EVID_OSEVU!$A$1:$M$4972,4,FALSE)</f>
        <v>#N/A</v>
      </c>
      <c r="E274" s="35"/>
      <c r="F274" s="53"/>
      <c r="G274" s="32"/>
      <c r="H274" s="45" t="e">
        <f>VLOOKUP(G274,Export7[#All],2,FALSE)</f>
        <v>#N/A</v>
      </c>
      <c r="I274" s="45" t="e">
        <f>VLOOKUP($A274,EVID_OSEVU!$A$1:$M$4972,10,FALSE)</f>
        <v>#N/A</v>
      </c>
      <c r="J274" s="58" t="e">
        <f>VLOOKUP($A274,EVID_OSEVU!$A$1:$M$4972,11,FALSE)</f>
        <v>#N/A</v>
      </c>
      <c r="K274" s="33"/>
      <c r="L274" s="45" t="e">
        <f>VLOOKUP(EVID_PASTVY!H274,KATEGORIE_ZVIRAT!$B$2:$M$31,6,FALSE)*K274</f>
        <v>#N/A</v>
      </c>
      <c r="M274" s="33">
        <v>24</v>
      </c>
      <c r="N274" s="45" t="e">
        <f>VLOOKUP(EVID_PASTVY!$H274,KATEGORIE_ZVIRAT!$B$2:$M$31,8,FALSE)</f>
        <v>#N/A</v>
      </c>
      <c r="O274" s="45" t="e">
        <f>VLOOKUP(EVID_PASTVY!$H274,KATEGORIE_ZVIRAT!$B$2:$M$31,9,FALSE)</f>
        <v>#N/A</v>
      </c>
      <c r="P274" s="54" t="e">
        <f>VLOOKUP(EVID_PASTVY!$H274,KATEGORIE_ZVIRAT!$B$2:$M$31,7,FALSE)*L274/1000*M274/24*(F274-E274+1)/J274</f>
        <v>#N/A</v>
      </c>
      <c r="Q274" s="52" t="e">
        <f>VLOOKUP(EVID_PASTVY!$H274,KATEGORIE_ZVIRAT!$B$2:$M$31,10,FALSE)*P274*10</f>
        <v>#N/A</v>
      </c>
      <c r="R274" s="52" t="e">
        <f>VLOOKUP(EVID_PASTVY!$H274,KATEGORIE_ZVIRAT!$B$2:$M$31,11,FALSE)*P274*10</f>
        <v>#N/A</v>
      </c>
      <c r="S274" s="52" t="e">
        <f>VLOOKUP(EVID_PASTVY!$H274,KATEGORIE_ZVIRAT!$B$2:$M$31,12,FALSE)*P274*10</f>
        <v>#N/A</v>
      </c>
    </row>
    <row r="275" spans="1:19" x14ac:dyDescent="0.2">
      <c r="A275" s="32"/>
      <c r="B275" s="37" t="e">
        <f>VLOOKUP($A275,EVID_OSEVU!$A$1:$M$4972,2,FALSE)</f>
        <v>#N/A</v>
      </c>
      <c r="C275" s="37" t="e">
        <f>VLOOKUP($A275,EVID_OSEVU!$A$1:$M$4972,3,FALSE)</f>
        <v>#N/A</v>
      </c>
      <c r="D275" s="45" t="e">
        <f>VLOOKUP($A275,EVID_OSEVU!$A$1:$M$4972,4,FALSE)</f>
        <v>#N/A</v>
      </c>
      <c r="E275" s="35"/>
      <c r="F275" s="53"/>
      <c r="G275" s="32"/>
      <c r="H275" s="45" t="e">
        <f>VLOOKUP(G275,Export7[#All],2,FALSE)</f>
        <v>#N/A</v>
      </c>
      <c r="I275" s="45" t="e">
        <f>VLOOKUP($A275,EVID_OSEVU!$A$1:$M$4972,10,FALSE)</f>
        <v>#N/A</v>
      </c>
      <c r="J275" s="58" t="e">
        <f>VLOOKUP($A275,EVID_OSEVU!$A$1:$M$4972,11,FALSE)</f>
        <v>#N/A</v>
      </c>
      <c r="K275" s="33"/>
      <c r="L275" s="45" t="e">
        <f>VLOOKUP(EVID_PASTVY!H275,KATEGORIE_ZVIRAT!$B$2:$M$31,6,FALSE)*K275</f>
        <v>#N/A</v>
      </c>
      <c r="M275" s="33">
        <v>24</v>
      </c>
      <c r="N275" s="45" t="e">
        <f>VLOOKUP(EVID_PASTVY!$H275,KATEGORIE_ZVIRAT!$B$2:$M$31,8,FALSE)</f>
        <v>#N/A</v>
      </c>
      <c r="O275" s="45" t="e">
        <f>VLOOKUP(EVID_PASTVY!$H275,KATEGORIE_ZVIRAT!$B$2:$M$31,9,FALSE)</f>
        <v>#N/A</v>
      </c>
      <c r="P275" s="54" t="e">
        <f>VLOOKUP(EVID_PASTVY!$H275,KATEGORIE_ZVIRAT!$B$2:$M$31,7,FALSE)*L275/1000*M275/24*(F275-E275+1)/J275</f>
        <v>#N/A</v>
      </c>
      <c r="Q275" s="52" t="e">
        <f>VLOOKUP(EVID_PASTVY!$H275,KATEGORIE_ZVIRAT!$B$2:$M$31,10,FALSE)*P275*10</f>
        <v>#N/A</v>
      </c>
      <c r="R275" s="52" t="e">
        <f>VLOOKUP(EVID_PASTVY!$H275,KATEGORIE_ZVIRAT!$B$2:$M$31,11,FALSE)*P275*10</f>
        <v>#N/A</v>
      </c>
      <c r="S275" s="52" t="e">
        <f>VLOOKUP(EVID_PASTVY!$H275,KATEGORIE_ZVIRAT!$B$2:$M$31,12,FALSE)*P275*10</f>
        <v>#N/A</v>
      </c>
    </row>
    <row r="276" spans="1:19" x14ac:dyDescent="0.2">
      <c r="A276" s="32"/>
      <c r="B276" s="37" t="e">
        <f>VLOOKUP($A276,EVID_OSEVU!$A$1:$M$4972,2,FALSE)</f>
        <v>#N/A</v>
      </c>
      <c r="C276" s="37" t="e">
        <f>VLOOKUP($A276,EVID_OSEVU!$A$1:$M$4972,3,FALSE)</f>
        <v>#N/A</v>
      </c>
      <c r="D276" s="45" t="e">
        <f>VLOOKUP($A276,EVID_OSEVU!$A$1:$M$4972,4,FALSE)</f>
        <v>#N/A</v>
      </c>
      <c r="E276" s="35"/>
      <c r="F276" s="53"/>
      <c r="G276" s="32"/>
      <c r="H276" s="45" t="e">
        <f>VLOOKUP(G276,Export7[#All],2,FALSE)</f>
        <v>#N/A</v>
      </c>
      <c r="I276" s="45" t="e">
        <f>VLOOKUP($A276,EVID_OSEVU!$A$1:$M$4972,10,FALSE)</f>
        <v>#N/A</v>
      </c>
      <c r="J276" s="58" t="e">
        <f>VLOOKUP($A276,EVID_OSEVU!$A$1:$M$4972,11,FALSE)</f>
        <v>#N/A</v>
      </c>
      <c r="K276" s="33"/>
      <c r="L276" s="45" t="e">
        <f>VLOOKUP(EVID_PASTVY!H276,KATEGORIE_ZVIRAT!$B$2:$M$31,6,FALSE)*K276</f>
        <v>#N/A</v>
      </c>
      <c r="M276" s="33">
        <v>24</v>
      </c>
      <c r="N276" s="45" t="e">
        <f>VLOOKUP(EVID_PASTVY!$H276,KATEGORIE_ZVIRAT!$B$2:$M$31,8,FALSE)</f>
        <v>#N/A</v>
      </c>
      <c r="O276" s="45" t="e">
        <f>VLOOKUP(EVID_PASTVY!$H276,KATEGORIE_ZVIRAT!$B$2:$M$31,9,FALSE)</f>
        <v>#N/A</v>
      </c>
      <c r="P276" s="54" t="e">
        <f>VLOOKUP(EVID_PASTVY!$H276,KATEGORIE_ZVIRAT!$B$2:$M$31,7,FALSE)*L276/1000*M276/24*(F276-E276+1)/J276</f>
        <v>#N/A</v>
      </c>
      <c r="Q276" s="52" t="e">
        <f>VLOOKUP(EVID_PASTVY!$H276,KATEGORIE_ZVIRAT!$B$2:$M$31,10,FALSE)*P276*10</f>
        <v>#N/A</v>
      </c>
      <c r="R276" s="52" t="e">
        <f>VLOOKUP(EVID_PASTVY!$H276,KATEGORIE_ZVIRAT!$B$2:$M$31,11,FALSE)*P276*10</f>
        <v>#N/A</v>
      </c>
      <c r="S276" s="52" t="e">
        <f>VLOOKUP(EVID_PASTVY!$H276,KATEGORIE_ZVIRAT!$B$2:$M$31,12,FALSE)*P276*10</f>
        <v>#N/A</v>
      </c>
    </row>
    <row r="277" spans="1:19" x14ac:dyDescent="0.2">
      <c r="A277" s="32"/>
      <c r="B277" s="37" t="e">
        <f>VLOOKUP($A277,EVID_OSEVU!$A$1:$M$4972,2,FALSE)</f>
        <v>#N/A</v>
      </c>
      <c r="C277" s="37" t="e">
        <f>VLOOKUP($A277,EVID_OSEVU!$A$1:$M$4972,3,FALSE)</f>
        <v>#N/A</v>
      </c>
      <c r="D277" s="45" t="e">
        <f>VLOOKUP($A277,EVID_OSEVU!$A$1:$M$4972,4,FALSE)</f>
        <v>#N/A</v>
      </c>
      <c r="E277" s="35"/>
      <c r="F277" s="53"/>
      <c r="G277" s="32"/>
      <c r="H277" s="45" t="e">
        <f>VLOOKUP(G277,Export7[#All],2,FALSE)</f>
        <v>#N/A</v>
      </c>
      <c r="I277" s="45" t="e">
        <f>VLOOKUP($A277,EVID_OSEVU!$A$1:$M$4972,10,FALSE)</f>
        <v>#N/A</v>
      </c>
      <c r="J277" s="58" t="e">
        <f>VLOOKUP($A277,EVID_OSEVU!$A$1:$M$4972,11,FALSE)</f>
        <v>#N/A</v>
      </c>
      <c r="K277" s="33"/>
      <c r="L277" s="45" t="e">
        <f>VLOOKUP(EVID_PASTVY!H277,KATEGORIE_ZVIRAT!$B$2:$M$31,6,FALSE)*K277</f>
        <v>#N/A</v>
      </c>
      <c r="M277" s="33">
        <v>24</v>
      </c>
      <c r="N277" s="45" t="e">
        <f>VLOOKUP(EVID_PASTVY!$H277,KATEGORIE_ZVIRAT!$B$2:$M$31,8,FALSE)</f>
        <v>#N/A</v>
      </c>
      <c r="O277" s="45" t="e">
        <f>VLOOKUP(EVID_PASTVY!$H277,KATEGORIE_ZVIRAT!$B$2:$M$31,9,FALSE)</f>
        <v>#N/A</v>
      </c>
      <c r="P277" s="54" t="e">
        <f>VLOOKUP(EVID_PASTVY!$H277,KATEGORIE_ZVIRAT!$B$2:$M$31,7,FALSE)*L277/1000*M277/24*(F277-E277+1)/J277</f>
        <v>#N/A</v>
      </c>
      <c r="Q277" s="52" t="e">
        <f>VLOOKUP(EVID_PASTVY!$H277,KATEGORIE_ZVIRAT!$B$2:$M$31,10,FALSE)*P277*10</f>
        <v>#N/A</v>
      </c>
      <c r="R277" s="52" t="e">
        <f>VLOOKUP(EVID_PASTVY!$H277,KATEGORIE_ZVIRAT!$B$2:$M$31,11,FALSE)*P277*10</f>
        <v>#N/A</v>
      </c>
      <c r="S277" s="52" t="e">
        <f>VLOOKUP(EVID_PASTVY!$H277,KATEGORIE_ZVIRAT!$B$2:$M$31,12,FALSE)*P277*10</f>
        <v>#N/A</v>
      </c>
    </row>
    <row r="278" spans="1:19" x14ac:dyDescent="0.2">
      <c r="A278" s="32"/>
      <c r="B278" s="37" t="e">
        <f>VLOOKUP($A278,EVID_OSEVU!$A$1:$M$4972,2,FALSE)</f>
        <v>#N/A</v>
      </c>
      <c r="C278" s="37" t="e">
        <f>VLOOKUP($A278,EVID_OSEVU!$A$1:$M$4972,3,FALSE)</f>
        <v>#N/A</v>
      </c>
      <c r="D278" s="45" t="e">
        <f>VLOOKUP($A278,EVID_OSEVU!$A$1:$M$4972,4,FALSE)</f>
        <v>#N/A</v>
      </c>
      <c r="E278" s="35"/>
      <c r="F278" s="53"/>
      <c r="G278" s="32"/>
      <c r="H278" s="45" t="e">
        <f>VLOOKUP(G278,Export7[#All],2,FALSE)</f>
        <v>#N/A</v>
      </c>
      <c r="I278" s="45" t="e">
        <f>VLOOKUP($A278,EVID_OSEVU!$A$1:$M$4972,10,FALSE)</f>
        <v>#N/A</v>
      </c>
      <c r="J278" s="58" t="e">
        <f>VLOOKUP($A278,EVID_OSEVU!$A$1:$M$4972,11,FALSE)</f>
        <v>#N/A</v>
      </c>
      <c r="K278" s="33"/>
      <c r="L278" s="45" t="e">
        <f>VLOOKUP(EVID_PASTVY!H278,KATEGORIE_ZVIRAT!$B$2:$M$31,6,FALSE)*K278</f>
        <v>#N/A</v>
      </c>
      <c r="M278" s="33">
        <v>24</v>
      </c>
      <c r="N278" s="45" t="e">
        <f>VLOOKUP(EVID_PASTVY!$H278,KATEGORIE_ZVIRAT!$B$2:$M$31,8,FALSE)</f>
        <v>#N/A</v>
      </c>
      <c r="O278" s="45" t="e">
        <f>VLOOKUP(EVID_PASTVY!$H278,KATEGORIE_ZVIRAT!$B$2:$M$31,9,FALSE)</f>
        <v>#N/A</v>
      </c>
      <c r="P278" s="54" t="e">
        <f>VLOOKUP(EVID_PASTVY!$H278,KATEGORIE_ZVIRAT!$B$2:$M$31,7,FALSE)*L278/1000*M278/24*(F278-E278+1)/J278</f>
        <v>#N/A</v>
      </c>
      <c r="Q278" s="52" t="e">
        <f>VLOOKUP(EVID_PASTVY!$H278,KATEGORIE_ZVIRAT!$B$2:$M$31,10,FALSE)*P278*10</f>
        <v>#N/A</v>
      </c>
      <c r="R278" s="52" t="e">
        <f>VLOOKUP(EVID_PASTVY!$H278,KATEGORIE_ZVIRAT!$B$2:$M$31,11,FALSE)*P278*10</f>
        <v>#N/A</v>
      </c>
      <c r="S278" s="52" t="e">
        <f>VLOOKUP(EVID_PASTVY!$H278,KATEGORIE_ZVIRAT!$B$2:$M$31,12,FALSE)*P278*10</f>
        <v>#N/A</v>
      </c>
    </row>
    <row r="279" spans="1:19" x14ac:dyDescent="0.2">
      <c r="A279" s="32"/>
      <c r="B279" s="37" t="e">
        <f>VLOOKUP($A279,EVID_OSEVU!$A$1:$M$4972,2,FALSE)</f>
        <v>#N/A</v>
      </c>
      <c r="C279" s="37" t="e">
        <f>VLOOKUP($A279,EVID_OSEVU!$A$1:$M$4972,3,FALSE)</f>
        <v>#N/A</v>
      </c>
      <c r="D279" s="45" t="e">
        <f>VLOOKUP($A279,EVID_OSEVU!$A$1:$M$4972,4,FALSE)</f>
        <v>#N/A</v>
      </c>
      <c r="E279" s="35"/>
      <c r="F279" s="53"/>
      <c r="G279" s="32"/>
      <c r="H279" s="45" t="e">
        <f>VLOOKUP(G279,Export7[#All],2,FALSE)</f>
        <v>#N/A</v>
      </c>
      <c r="I279" s="45" t="e">
        <f>VLOOKUP($A279,EVID_OSEVU!$A$1:$M$4972,10,FALSE)</f>
        <v>#N/A</v>
      </c>
      <c r="J279" s="58" t="e">
        <f>VLOOKUP($A279,EVID_OSEVU!$A$1:$M$4972,11,FALSE)</f>
        <v>#N/A</v>
      </c>
      <c r="K279" s="33"/>
      <c r="L279" s="45" t="e">
        <f>VLOOKUP(EVID_PASTVY!H279,KATEGORIE_ZVIRAT!$B$2:$M$31,6,FALSE)*K279</f>
        <v>#N/A</v>
      </c>
      <c r="M279" s="33">
        <v>24</v>
      </c>
      <c r="N279" s="45" t="e">
        <f>VLOOKUP(EVID_PASTVY!$H279,KATEGORIE_ZVIRAT!$B$2:$M$31,8,FALSE)</f>
        <v>#N/A</v>
      </c>
      <c r="O279" s="45" t="e">
        <f>VLOOKUP(EVID_PASTVY!$H279,KATEGORIE_ZVIRAT!$B$2:$M$31,9,FALSE)</f>
        <v>#N/A</v>
      </c>
      <c r="P279" s="54" t="e">
        <f>VLOOKUP(EVID_PASTVY!$H279,KATEGORIE_ZVIRAT!$B$2:$M$31,7,FALSE)*L279/1000*M279/24*(F279-E279+1)/J279</f>
        <v>#N/A</v>
      </c>
      <c r="Q279" s="52" t="e">
        <f>VLOOKUP(EVID_PASTVY!$H279,KATEGORIE_ZVIRAT!$B$2:$M$31,10,FALSE)*P279*10</f>
        <v>#N/A</v>
      </c>
      <c r="R279" s="52" t="e">
        <f>VLOOKUP(EVID_PASTVY!$H279,KATEGORIE_ZVIRAT!$B$2:$M$31,11,FALSE)*P279*10</f>
        <v>#N/A</v>
      </c>
      <c r="S279" s="52" t="e">
        <f>VLOOKUP(EVID_PASTVY!$H279,KATEGORIE_ZVIRAT!$B$2:$M$31,12,FALSE)*P279*10</f>
        <v>#N/A</v>
      </c>
    </row>
    <row r="280" spans="1:19" x14ac:dyDescent="0.2">
      <c r="A280" s="32"/>
      <c r="B280" s="37" t="e">
        <f>VLOOKUP($A280,EVID_OSEVU!$A$1:$M$4972,2,FALSE)</f>
        <v>#N/A</v>
      </c>
      <c r="C280" s="37" t="e">
        <f>VLOOKUP($A280,EVID_OSEVU!$A$1:$M$4972,3,FALSE)</f>
        <v>#N/A</v>
      </c>
      <c r="D280" s="45" t="e">
        <f>VLOOKUP($A280,EVID_OSEVU!$A$1:$M$4972,4,FALSE)</f>
        <v>#N/A</v>
      </c>
      <c r="E280" s="35"/>
      <c r="F280" s="53"/>
      <c r="G280" s="32"/>
      <c r="H280" s="45" t="e">
        <f>VLOOKUP(G280,Export7[#All],2,FALSE)</f>
        <v>#N/A</v>
      </c>
      <c r="I280" s="45" t="e">
        <f>VLOOKUP($A280,EVID_OSEVU!$A$1:$M$4972,10,FALSE)</f>
        <v>#N/A</v>
      </c>
      <c r="J280" s="58" t="e">
        <f>VLOOKUP($A280,EVID_OSEVU!$A$1:$M$4972,11,FALSE)</f>
        <v>#N/A</v>
      </c>
      <c r="K280" s="33"/>
      <c r="L280" s="45" t="e">
        <f>VLOOKUP(EVID_PASTVY!H280,KATEGORIE_ZVIRAT!$B$2:$M$31,6,FALSE)*K280</f>
        <v>#N/A</v>
      </c>
      <c r="M280" s="33">
        <v>24</v>
      </c>
      <c r="N280" s="45" t="e">
        <f>VLOOKUP(EVID_PASTVY!$H280,KATEGORIE_ZVIRAT!$B$2:$M$31,8,FALSE)</f>
        <v>#N/A</v>
      </c>
      <c r="O280" s="45" t="e">
        <f>VLOOKUP(EVID_PASTVY!$H280,KATEGORIE_ZVIRAT!$B$2:$M$31,9,FALSE)</f>
        <v>#N/A</v>
      </c>
      <c r="P280" s="54" t="e">
        <f>VLOOKUP(EVID_PASTVY!$H280,KATEGORIE_ZVIRAT!$B$2:$M$31,7,FALSE)*L280/1000*M280/24*(F280-E280+1)/J280</f>
        <v>#N/A</v>
      </c>
      <c r="Q280" s="52" t="e">
        <f>VLOOKUP(EVID_PASTVY!$H280,KATEGORIE_ZVIRAT!$B$2:$M$31,10,FALSE)*P280*10</f>
        <v>#N/A</v>
      </c>
      <c r="R280" s="52" t="e">
        <f>VLOOKUP(EVID_PASTVY!$H280,KATEGORIE_ZVIRAT!$B$2:$M$31,11,FALSE)*P280*10</f>
        <v>#N/A</v>
      </c>
      <c r="S280" s="52" t="e">
        <f>VLOOKUP(EVID_PASTVY!$H280,KATEGORIE_ZVIRAT!$B$2:$M$31,12,FALSE)*P280*10</f>
        <v>#N/A</v>
      </c>
    </row>
    <row r="281" spans="1:19" x14ac:dyDescent="0.2">
      <c r="A281" s="32"/>
      <c r="B281" s="37" t="e">
        <f>VLOOKUP($A281,EVID_OSEVU!$A$1:$M$4972,2,FALSE)</f>
        <v>#N/A</v>
      </c>
      <c r="C281" s="37" t="e">
        <f>VLOOKUP($A281,EVID_OSEVU!$A$1:$M$4972,3,FALSE)</f>
        <v>#N/A</v>
      </c>
      <c r="D281" s="45" t="e">
        <f>VLOOKUP($A281,EVID_OSEVU!$A$1:$M$4972,4,FALSE)</f>
        <v>#N/A</v>
      </c>
      <c r="E281" s="35"/>
      <c r="F281" s="53"/>
      <c r="G281" s="32"/>
      <c r="H281" s="45" t="e">
        <f>VLOOKUP(G281,Export7[#All],2,FALSE)</f>
        <v>#N/A</v>
      </c>
      <c r="I281" s="45" t="e">
        <f>VLOOKUP($A281,EVID_OSEVU!$A$1:$M$4972,10,FALSE)</f>
        <v>#N/A</v>
      </c>
      <c r="J281" s="58" t="e">
        <f>VLOOKUP($A281,EVID_OSEVU!$A$1:$M$4972,11,FALSE)</f>
        <v>#N/A</v>
      </c>
      <c r="K281" s="33"/>
      <c r="L281" s="45" t="e">
        <f>VLOOKUP(EVID_PASTVY!H281,KATEGORIE_ZVIRAT!$B$2:$M$31,6,FALSE)*K281</f>
        <v>#N/A</v>
      </c>
      <c r="M281" s="33">
        <v>24</v>
      </c>
      <c r="N281" s="45" t="e">
        <f>VLOOKUP(EVID_PASTVY!$H281,KATEGORIE_ZVIRAT!$B$2:$M$31,8,FALSE)</f>
        <v>#N/A</v>
      </c>
      <c r="O281" s="45" t="e">
        <f>VLOOKUP(EVID_PASTVY!$H281,KATEGORIE_ZVIRAT!$B$2:$M$31,9,FALSE)</f>
        <v>#N/A</v>
      </c>
      <c r="P281" s="54" t="e">
        <f>VLOOKUP(EVID_PASTVY!$H281,KATEGORIE_ZVIRAT!$B$2:$M$31,7,FALSE)*L281/1000*M281/24*(F281-E281+1)/J281</f>
        <v>#N/A</v>
      </c>
      <c r="Q281" s="52" t="e">
        <f>VLOOKUP(EVID_PASTVY!$H281,KATEGORIE_ZVIRAT!$B$2:$M$31,10,FALSE)*P281*10</f>
        <v>#N/A</v>
      </c>
      <c r="R281" s="52" t="e">
        <f>VLOOKUP(EVID_PASTVY!$H281,KATEGORIE_ZVIRAT!$B$2:$M$31,11,FALSE)*P281*10</f>
        <v>#N/A</v>
      </c>
      <c r="S281" s="52" t="e">
        <f>VLOOKUP(EVID_PASTVY!$H281,KATEGORIE_ZVIRAT!$B$2:$M$31,12,FALSE)*P281*10</f>
        <v>#N/A</v>
      </c>
    </row>
    <row r="282" spans="1:19" x14ac:dyDescent="0.2">
      <c r="A282" s="32"/>
      <c r="B282" s="37" t="e">
        <f>VLOOKUP($A282,EVID_OSEVU!$A$1:$M$4972,2,FALSE)</f>
        <v>#N/A</v>
      </c>
      <c r="C282" s="37" t="e">
        <f>VLOOKUP($A282,EVID_OSEVU!$A$1:$M$4972,3,FALSE)</f>
        <v>#N/A</v>
      </c>
      <c r="D282" s="45" t="e">
        <f>VLOOKUP($A282,EVID_OSEVU!$A$1:$M$4972,4,FALSE)</f>
        <v>#N/A</v>
      </c>
      <c r="E282" s="35"/>
      <c r="F282" s="53"/>
      <c r="G282" s="32"/>
      <c r="H282" s="45" t="e">
        <f>VLOOKUP(G282,Export7[#All],2,FALSE)</f>
        <v>#N/A</v>
      </c>
      <c r="I282" s="45" t="e">
        <f>VLOOKUP($A282,EVID_OSEVU!$A$1:$M$4972,10,FALSE)</f>
        <v>#N/A</v>
      </c>
      <c r="J282" s="58" t="e">
        <f>VLOOKUP($A282,EVID_OSEVU!$A$1:$M$4972,11,FALSE)</f>
        <v>#N/A</v>
      </c>
      <c r="K282" s="33"/>
      <c r="L282" s="45" t="e">
        <f>VLOOKUP(EVID_PASTVY!H282,KATEGORIE_ZVIRAT!$B$2:$M$31,6,FALSE)*K282</f>
        <v>#N/A</v>
      </c>
      <c r="M282" s="33">
        <v>24</v>
      </c>
      <c r="N282" s="45" t="e">
        <f>VLOOKUP(EVID_PASTVY!$H282,KATEGORIE_ZVIRAT!$B$2:$M$31,8,FALSE)</f>
        <v>#N/A</v>
      </c>
      <c r="O282" s="45" t="e">
        <f>VLOOKUP(EVID_PASTVY!$H282,KATEGORIE_ZVIRAT!$B$2:$M$31,9,FALSE)</f>
        <v>#N/A</v>
      </c>
      <c r="P282" s="54" t="e">
        <f>VLOOKUP(EVID_PASTVY!$H282,KATEGORIE_ZVIRAT!$B$2:$M$31,7,FALSE)*L282/1000*M282/24*(F282-E282+1)/J282</f>
        <v>#N/A</v>
      </c>
      <c r="Q282" s="52" t="e">
        <f>VLOOKUP(EVID_PASTVY!$H282,KATEGORIE_ZVIRAT!$B$2:$M$31,10,FALSE)*P282*10</f>
        <v>#N/A</v>
      </c>
      <c r="R282" s="52" t="e">
        <f>VLOOKUP(EVID_PASTVY!$H282,KATEGORIE_ZVIRAT!$B$2:$M$31,11,FALSE)*P282*10</f>
        <v>#N/A</v>
      </c>
      <c r="S282" s="52" t="e">
        <f>VLOOKUP(EVID_PASTVY!$H282,KATEGORIE_ZVIRAT!$B$2:$M$31,12,FALSE)*P282*10</f>
        <v>#N/A</v>
      </c>
    </row>
    <row r="283" spans="1:19" x14ac:dyDescent="0.2">
      <c r="A283" s="32"/>
      <c r="B283" s="37" t="e">
        <f>VLOOKUP($A283,EVID_OSEVU!$A$1:$M$4972,2,FALSE)</f>
        <v>#N/A</v>
      </c>
      <c r="C283" s="37" t="e">
        <f>VLOOKUP($A283,EVID_OSEVU!$A$1:$M$4972,3,FALSE)</f>
        <v>#N/A</v>
      </c>
      <c r="D283" s="45" t="e">
        <f>VLOOKUP($A283,EVID_OSEVU!$A$1:$M$4972,4,FALSE)</f>
        <v>#N/A</v>
      </c>
      <c r="E283" s="35"/>
      <c r="F283" s="53"/>
      <c r="G283" s="32"/>
      <c r="H283" s="45" t="e">
        <f>VLOOKUP(G283,Export7[#All],2,FALSE)</f>
        <v>#N/A</v>
      </c>
      <c r="I283" s="45" t="e">
        <f>VLOOKUP($A283,EVID_OSEVU!$A$1:$M$4972,10,FALSE)</f>
        <v>#N/A</v>
      </c>
      <c r="J283" s="58" t="e">
        <f>VLOOKUP($A283,EVID_OSEVU!$A$1:$M$4972,11,FALSE)</f>
        <v>#N/A</v>
      </c>
      <c r="K283" s="33"/>
      <c r="L283" s="45" t="e">
        <f>VLOOKUP(EVID_PASTVY!H283,KATEGORIE_ZVIRAT!$B$2:$M$31,6,FALSE)*K283</f>
        <v>#N/A</v>
      </c>
      <c r="M283" s="33">
        <v>24</v>
      </c>
      <c r="N283" s="45" t="e">
        <f>VLOOKUP(EVID_PASTVY!$H283,KATEGORIE_ZVIRAT!$B$2:$M$31,8,FALSE)</f>
        <v>#N/A</v>
      </c>
      <c r="O283" s="45" t="e">
        <f>VLOOKUP(EVID_PASTVY!$H283,KATEGORIE_ZVIRAT!$B$2:$M$31,9,FALSE)</f>
        <v>#N/A</v>
      </c>
      <c r="P283" s="54" t="e">
        <f>VLOOKUP(EVID_PASTVY!$H283,KATEGORIE_ZVIRAT!$B$2:$M$31,7,FALSE)*L283/1000*M283/24*(F283-E283+1)/J283</f>
        <v>#N/A</v>
      </c>
      <c r="Q283" s="52" t="e">
        <f>VLOOKUP(EVID_PASTVY!$H283,KATEGORIE_ZVIRAT!$B$2:$M$31,10,FALSE)*P283*10</f>
        <v>#N/A</v>
      </c>
      <c r="R283" s="52" t="e">
        <f>VLOOKUP(EVID_PASTVY!$H283,KATEGORIE_ZVIRAT!$B$2:$M$31,11,FALSE)*P283*10</f>
        <v>#N/A</v>
      </c>
      <c r="S283" s="52" t="e">
        <f>VLOOKUP(EVID_PASTVY!$H283,KATEGORIE_ZVIRAT!$B$2:$M$31,12,FALSE)*P283*10</f>
        <v>#N/A</v>
      </c>
    </row>
    <row r="284" spans="1:19" x14ac:dyDescent="0.2">
      <c r="A284" s="32"/>
      <c r="B284" s="37" t="e">
        <f>VLOOKUP($A284,EVID_OSEVU!$A$1:$M$4972,2,FALSE)</f>
        <v>#N/A</v>
      </c>
      <c r="C284" s="37" t="e">
        <f>VLOOKUP($A284,EVID_OSEVU!$A$1:$M$4972,3,FALSE)</f>
        <v>#N/A</v>
      </c>
      <c r="D284" s="45" t="e">
        <f>VLOOKUP($A284,EVID_OSEVU!$A$1:$M$4972,4,FALSE)</f>
        <v>#N/A</v>
      </c>
      <c r="E284" s="35"/>
      <c r="F284" s="53"/>
      <c r="G284" s="32"/>
      <c r="H284" s="45" t="e">
        <f>VLOOKUP(G284,Export7[#All],2,FALSE)</f>
        <v>#N/A</v>
      </c>
      <c r="I284" s="45" t="e">
        <f>VLOOKUP($A284,EVID_OSEVU!$A$1:$M$4972,10,FALSE)</f>
        <v>#N/A</v>
      </c>
      <c r="J284" s="58" t="e">
        <f>VLOOKUP($A284,EVID_OSEVU!$A$1:$M$4972,11,FALSE)</f>
        <v>#N/A</v>
      </c>
      <c r="K284" s="33"/>
      <c r="L284" s="45" t="e">
        <f>VLOOKUP(EVID_PASTVY!H284,KATEGORIE_ZVIRAT!$B$2:$M$31,6,FALSE)*K284</f>
        <v>#N/A</v>
      </c>
      <c r="M284" s="33">
        <v>24</v>
      </c>
      <c r="N284" s="45" t="e">
        <f>VLOOKUP(EVID_PASTVY!$H284,KATEGORIE_ZVIRAT!$B$2:$M$31,8,FALSE)</f>
        <v>#N/A</v>
      </c>
      <c r="O284" s="45" t="e">
        <f>VLOOKUP(EVID_PASTVY!$H284,KATEGORIE_ZVIRAT!$B$2:$M$31,9,FALSE)</f>
        <v>#N/A</v>
      </c>
      <c r="P284" s="54" t="e">
        <f>VLOOKUP(EVID_PASTVY!$H284,KATEGORIE_ZVIRAT!$B$2:$M$31,7,FALSE)*L284/1000*M284/24*(F284-E284+1)/J284</f>
        <v>#N/A</v>
      </c>
      <c r="Q284" s="52" t="e">
        <f>VLOOKUP(EVID_PASTVY!$H284,KATEGORIE_ZVIRAT!$B$2:$M$31,10,FALSE)*P284*10</f>
        <v>#N/A</v>
      </c>
      <c r="R284" s="52" t="e">
        <f>VLOOKUP(EVID_PASTVY!$H284,KATEGORIE_ZVIRAT!$B$2:$M$31,11,FALSE)*P284*10</f>
        <v>#N/A</v>
      </c>
      <c r="S284" s="52" t="e">
        <f>VLOOKUP(EVID_PASTVY!$H284,KATEGORIE_ZVIRAT!$B$2:$M$31,12,FALSE)*P284*10</f>
        <v>#N/A</v>
      </c>
    </row>
    <row r="285" spans="1:19" x14ac:dyDescent="0.2">
      <c r="A285" s="32"/>
      <c r="B285" s="37" t="e">
        <f>VLOOKUP($A285,EVID_OSEVU!$A$1:$M$4972,2,FALSE)</f>
        <v>#N/A</v>
      </c>
      <c r="C285" s="37" t="e">
        <f>VLOOKUP($A285,EVID_OSEVU!$A$1:$M$4972,3,FALSE)</f>
        <v>#N/A</v>
      </c>
      <c r="D285" s="45" t="e">
        <f>VLOOKUP($A285,EVID_OSEVU!$A$1:$M$4972,4,FALSE)</f>
        <v>#N/A</v>
      </c>
      <c r="E285" s="35"/>
      <c r="F285" s="53"/>
      <c r="G285" s="32"/>
      <c r="H285" s="45" t="e">
        <f>VLOOKUP(G285,Export7[#All],2,FALSE)</f>
        <v>#N/A</v>
      </c>
      <c r="I285" s="45" t="e">
        <f>VLOOKUP($A285,EVID_OSEVU!$A$1:$M$4972,10,FALSE)</f>
        <v>#N/A</v>
      </c>
      <c r="J285" s="58" t="e">
        <f>VLOOKUP($A285,EVID_OSEVU!$A$1:$M$4972,11,FALSE)</f>
        <v>#N/A</v>
      </c>
      <c r="K285" s="33"/>
      <c r="L285" s="45" t="e">
        <f>VLOOKUP(EVID_PASTVY!H285,KATEGORIE_ZVIRAT!$B$2:$M$31,6,FALSE)*K285</f>
        <v>#N/A</v>
      </c>
      <c r="M285" s="33">
        <v>24</v>
      </c>
      <c r="N285" s="45" t="e">
        <f>VLOOKUP(EVID_PASTVY!$H285,KATEGORIE_ZVIRAT!$B$2:$M$31,8,FALSE)</f>
        <v>#N/A</v>
      </c>
      <c r="O285" s="45" t="e">
        <f>VLOOKUP(EVID_PASTVY!$H285,KATEGORIE_ZVIRAT!$B$2:$M$31,9,FALSE)</f>
        <v>#N/A</v>
      </c>
      <c r="P285" s="54" t="e">
        <f>VLOOKUP(EVID_PASTVY!$H285,KATEGORIE_ZVIRAT!$B$2:$M$31,7,FALSE)*L285/1000*M285/24*(F285-E285+1)/J285</f>
        <v>#N/A</v>
      </c>
      <c r="Q285" s="52" t="e">
        <f>VLOOKUP(EVID_PASTVY!$H285,KATEGORIE_ZVIRAT!$B$2:$M$31,10,FALSE)*P285*10</f>
        <v>#N/A</v>
      </c>
      <c r="R285" s="52" t="e">
        <f>VLOOKUP(EVID_PASTVY!$H285,KATEGORIE_ZVIRAT!$B$2:$M$31,11,FALSE)*P285*10</f>
        <v>#N/A</v>
      </c>
      <c r="S285" s="52" t="e">
        <f>VLOOKUP(EVID_PASTVY!$H285,KATEGORIE_ZVIRAT!$B$2:$M$31,12,FALSE)*P285*10</f>
        <v>#N/A</v>
      </c>
    </row>
    <row r="286" spans="1:19" x14ac:dyDescent="0.2">
      <c r="A286" s="32"/>
      <c r="B286" s="37" t="e">
        <f>VLOOKUP($A286,EVID_OSEVU!$A$1:$M$4972,2,FALSE)</f>
        <v>#N/A</v>
      </c>
      <c r="C286" s="37" t="e">
        <f>VLOOKUP($A286,EVID_OSEVU!$A$1:$M$4972,3,FALSE)</f>
        <v>#N/A</v>
      </c>
      <c r="D286" s="45" t="e">
        <f>VLOOKUP($A286,EVID_OSEVU!$A$1:$M$4972,4,FALSE)</f>
        <v>#N/A</v>
      </c>
      <c r="E286" s="35"/>
      <c r="F286" s="53"/>
      <c r="G286" s="32"/>
      <c r="H286" s="45" t="e">
        <f>VLOOKUP(G286,Export7[#All],2,FALSE)</f>
        <v>#N/A</v>
      </c>
      <c r="I286" s="45" t="e">
        <f>VLOOKUP($A286,EVID_OSEVU!$A$1:$M$4972,10,FALSE)</f>
        <v>#N/A</v>
      </c>
      <c r="J286" s="58" t="e">
        <f>VLOOKUP($A286,EVID_OSEVU!$A$1:$M$4972,11,FALSE)</f>
        <v>#N/A</v>
      </c>
      <c r="K286" s="33"/>
      <c r="L286" s="45" t="e">
        <f>VLOOKUP(EVID_PASTVY!H286,KATEGORIE_ZVIRAT!$B$2:$M$31,6,FALSE)*K286</f>
        <v>#N/A</v>
      </c>
      <c r="M286" s="33">
        <v>24</v>
      </c>
      <c r="N286" s="45" t="e">
        <f>VLOOKUP(EVID_PASTVY!$H286,KATEGORIE_ZVIRAT!$B$2:$M$31,8,FALSE)</f>
        <v>#N/A</v>
      </c>
      <c r="O286" s="45" t="e">
        <f>VLOOKUP(EVID_PASTVY!$H286,KATEGORIE_ZVIRAT!$B$2:$M$31,9,FALSE)</f>
        <v>#N/A</v>
      </c>
      <c r="P286" s="54" t="e">
        <f>VLOOKUP(EVID_PASTVY!$H286,KATEGORIE_ZVIRAT!$B$2:$M$31,7,FALSE)*L286/1000*M286/24*(F286-E286+1)/J286</f>
        <v>#N/A</v>
      </c>
      <c r="Q286" s="52" t="e">
        <f>VLOOKUP(EVID_PASTVY!$H286,KATEGORIE_ZVIRAT!$B$2:$M$31,10,FALSE)*P286*10</f>
        <v>#N/A</v>
      </c>
      <c r="R286" s="52" t="e">
        <f>VLOOKUP(EVID_PASTVY!$H286,KATEGORIE_ZVIRAT!$B$2:$M$31,11,FALSE)*P286*10</f>
        <v>#N/A</v>
      </c>
      <c r="S286" s="52" t="e">
        <f>VLOOKUP(EVID_PASTVY!$H286,KATEGORIE_ZVIRAT!$B$2:$M$31,12,FALSE)*P286*10</f>
        <v>#N/A</v>
      </c>
    </row>
    <row r="287" spans="1:19" x14ac:dyDescent="0.2">
      <c r="A287" s="32"/>
      <c r="B287" s="37" t="e">
        <f>VLOOKUP($A287,EVID_OSEVU!$A$1:$M$4972,2,FALSE)</f>
        <v>#N/A</v>
      </c>
      <c r="C287" s="37" t="e">
        <f>VLOOKUP($A287,EVID_OSEVU!$A$1:$M$4972,3,FALSE)</f>
        <v>#N/A</v>
      </c>
      <c r="D287" s="45" t="e">
        <f>VLOOKUP($A287,EVID_OSEVU!$A$1:$M$4972,4,FALSE)</f>
        <v>#N/A</v>
      </c>
      <c r="E287" s="35"/>
      <c r="F287" s="53"/>
      <c r="G287" s="32"/>
      <c r="H287" s="45" t="e">
        <f>VLOOKUP(G287,Export7[#All],2,FALSE)</f>
        <v>#N/A</v>
      </c>
      <c r="I287" s="45" t="e">
        <f>VLOOKUP($A287,EVID_OSEVU!$A$1:$M$4972,10,FALSE)</f>
        <v>#N/A</v>
      </c>
      <c r="J287" s="58" t="e">
        <f>VLOOKUP($A287,EVID_OSEVU!$A$1:$M$4972,11,FALSE)</f>
        <v>#N/A</v>
      </c>
      <c r="K287" s="33"/>
      <c r="L287" s="45" t="e">
        <f>VLOOKUP(EVID_PASTVY!H287,KATEGORIE_ZVIRAT!$B$2:$M$31,6,FALSE)*K287</f>
        <v>#N/A</v>
      </c>
      <c r="M287" s="33">
        <v>24</v>
      </c>
      <c r="N287" s="45" t="e">
        <f>VLOOKUP(EVID_PASTVY!$H287,KATEGORIE_ZVIRAT!$B$2:$M$31,8,FALSE)</f>
        <v>#N/A</v>
      </c>
      <c r="O287" s="45" t="e">
        <f>VLOOKUP(EVID_PASTVY!$H287,KATEGORIE_ZVIRAT!$B$2:$M$31,9,FALSE)</f>
        <v>#N/A</v>
      </c>
      <c r="P287" s="54" t="e">
        <f>VLOOKUP(EVID_PASTVY!$H287,KATEGORIE_ZVIRAT!$B$2:$M$31,7,FALSE)*L287/1000*M287/24*(F287-E287+1)/J287</f>
        <v>#N/A</v>
      </c>
      <c r="Q287" s="52" t="e">
        <f>VLOOKUP(EVID_PASTVY!$H287,KATEGORIE_ZVIRAT!$B$2:$M$31,10,FALSE)*P287*10</f>
        <v>#N/A</v>
      </c>
      <c r="R287" s="52" t="e">
        <f>VLOOKUP(EVID_PASTVY!$H287,KATEGORIE_ZVIRAT!$B$2:$M$31,11,FALSE)*P287*10</f>
        <v>#N/A</v>
      </c>
      <c r="S287" s="52" t="e">
        <f>VLOOKUP(EVID_PASTVY!$H287,KATEGORIE_ZVIRAT!$B$2:$M$31,12,FALSE)*P287*10</f>
        <v>#N/A</v>
      </c>
    </row>
    <row r="288" spans="1:19" x14ac:dyDescent="0.2">
      <c r="A288" s="32"/>
      <c r="B288" s="37" t="e">
        <f>VLOOKUP($A288,EVID_OSEVU!$A$1:$M$4972,2,FALSE)</f>
        <v>#N/A</v>
      </c>
      <c r="C288" s="37" t="e">
        <f>VLOOKUP($A288,EVID_OSEVU!$A$1:$M$4972,3,FALSE)</f>
        <v>#N/A</v>
      </c>
      <c r="D288" s="45" t="e">
        <f>VLOOKUP($A288,EVID_OSEVU!$A$1:$M$4972,4,FALSE)</f>
        <v>#N/A</v>
      </c>
      <c r="E288" s="35"/>
      <c r="F288" s="53"/>
      <c r="G288" s="32"/>
      <c r="H288" s="45" t="e">
        <f>VLOOKUP(G288,Export7[#All],2,FALSE)</f>
        <v>#N/A</v>
      </c>
      <c r="I288" s="45" t="e">
        <f>VLOOKUP($A288,EVID_OSEVU!$A$1:$M$4972,10,FALSE)</f>
        <v>#N/A</v>
      </c>
      <c r="J288" s="58" t="e">
        <f>VLOOKUP($A288,EVID_OSEVU!$A$1:$M$4972,11,FALSE)</f>
        <v>#N/A</v>
      </c>
      <c r="K288" s="33"/>
      <c r="L288" s="45" t="e">
        <f>VLOOKUP(EVID_PASTVY!H288,KATEGORIE_ZVIRAT!$B$2:$M$31,6,FALSE)*K288</f>
        <v>#N/A</v>
      </c>
      <c r="M288" s="33">
        <v>24</v>
      </c>
      <c r="N288" s="45" t="e">
        <f>VLOOKUP(EVID_PASTVY!$H288,KATEGORIE_ZVIRAT!$B$2:$M$31,8,FALSE)</f>
        <v>#N/A</v>
      </c>
      <c r="O288" s="45" t="e">
        <f>VLOOKUP(EVID_PASTVY!$H288,KATEGORIE_ZVIRAT!$B$2:$M$31,9,FALSE)</f>
        <v>#N/A</v>
      </c>
      <c r="P288" s="54" t="e">
        <f>VLOOKUP(EVID_PASTVY!$H288,KATEGORIE_ZVIRAT!$B$2:$M$31,7,FALSE)*L288/1000*M288/24*(F288-E288+1)/J288</f>
        <v>#N/A</v>
      </c>
      <c r="Q288" s="52" t="e">
        <f>VLOOKUP(EVID_PASTVY!$H288,KATEGORIE_ZVIRAT!$B$2:$M$31,10,FALSE)*P288*10</f>
        <v>#N/A</v>
      </c>
      <c r="R288" s="52" t="e">
        <f>VLOOKUP(EVID_PASTVY!$H288,KATEGORIE_ZVIRAT!$B$2:$M$31,11,FALSE)*P288*10</f>
        <v>#N/A</v>
      </c>
      <c r="S288" s="52" t="e">
        <f>VLOOKUP(EVID_PASTVY!$H288,KATEGORIE_ZVIRAT!$B$2:$M$31,12,FALSE)*P288*10</f>
        <v>#N/A</v>
      </c>
    </row>
    <row r="289" spans="1:19" x14ac:dyDescent="0.2">
      <c r="A289" s="32"/>
      <c r="B289" s="37" t="e">
        <f>VLOOKUP($A289,EVID_OSEVU!$A$1:$M$4972,2,FALSE)</f>
        <v>#N/A</v>
      </c>
      <c r="C289" s="37" t="e">
        <f>VLOOKUP($A289,EVID_OSEVU!$A$1:$M$4972,3,FALSE)</f>
        <v>#N/A</v>
      </c>
      <c r="D289" s="45" t="e">
        <f>VLOOKUP($A289,EVID_OSEVU!$A$1:$M$4972,4,FALSE)</f>
        <v>#N/A</v>
      </c>
      <c r="E289" s="35"/>
      <c r="F289" s="53"/>
      <c r="G289" s="32"/>
      <c r="H289" s="45" t="e">
        <f>VLOOKUP(G289,Export7[#All],2,FALSE)</f>
        <v>#N/A</v>
      </c>
      <c r="I289" s="45" t="e">
        <f>VLOOKUP($A289,EVID_OSEVU!$A$1:$M$4972,10,FALSE)</f>
        <v>#N/A</v>
      </c>
      <c r="J289" s="58" t="e">
        <f>VLOOKUP($A289,EVID_OSEVU!$A$1:$M$4972,11,FALSE)</f>
        <v>#N/A</v>
      </c>
      <c r="K289" s="33"/>
      <c r="L289" s="45" t="e">
        <f>VLOOKUP(EVID_PASTVY!H289,KATEGORIE_ZVIRAT!$B$2:$M$31,6,FALSE)*K289</f>
        <v>#N/A</v>
      </c>
      <c r="M289" s="33">
        <v>24</v>
      </c>
      <c r="N289" s="45" t="e">
        <f>VLOOKUP(EVID_PASTVY!$H289,KATEGORIE_ZVIRAT!$B$2:$M$31,8,FALSE)</f>
        <v>#N/A</v>
      </c>
      <c r="O289" s="45" t="e">
        <f>VLOOKUP(EVID_PASTVY!$H289,KATEGORIE_ZVIRAT!$B$2:$M$31,9,FALSE)</f>
        <v>#N/A</v>
      </c>
      <c r="P289" s="54" t="e">
        <f>VLOOKUP(EVID_PASTVY!$H289,KATEGORIE_ZVIRAT!$B$2:$M$31,7,FALSE)*L289/1000*M289/24*(F289-E289+1)/J289</f>
        <v>#N/A</v>
      </c>
      <c r="Q289" s="52" t="e">
        <f>VLOOKUP(EVID_PASTVY!$H289,KATEGORIE_ZVIRAT!$B$2:$M$31,10,FALSE)*P289*10</f>
        <v>#N/A</v>
      </c>
      <c r="R289" s="52" t="e">
        <f>VLOOKUP(EVID_PASTVY!$H289,KATEGORIE_ZVIRAT!$B$2:$M$31,11,FALSE)*P289*10</f>
        <v>#N/A</v>
      </c>
      <c r="S289" s="52" t="e">
        <f>VLOOKUP(EVID_PASTVY!$H289,KATEGORIE_ZVIRAT!$B$2:$M$31,12,FALSE)*P289*10</f>
        <v>#N/A</v>
      </c>
    </row>
    <row r="290" spans="1:19" x14ac:dyDescent="0.2">
      <c r="A290" s="32"/>
      <c r="B290" s="37" t="e">
        <f>VLOOKUP($A290,EVID_OSEVU!$A$1:$M$4972,2,FALSE)</f>
        <v>#N/A</v>
      </c>
      <c r="C290" s="37" t="e">
        <f>VLOOKUP($A290,EVID_OSEVU!$A$1:$M$4972,3,FALSE)</f>
        <v>#N/A</v>
      </c>
      <c r="D290" s="45" t="e">
        <f>VLOOKUP($A290,EVID_OSEVU!$A$1:$M$4972,4,FALSE)</f>
        <v>#N/A</v>
      </c>
      <c r="E290" s="35"/>
      <c r="F290" s="53"/>
      <c r="G290" s="32"/>
      <c r="H290" s="45" t="e">
        <f>VLOOKUP(G290,Export7[#All],2,FALSE)</f>
        <v>#N/A</v>
      </c>
      <c r="I290" s="45" t="e">
        <f>VLOOKUP($A290,EVID_OSEVU!$A$1:$M$4972,10,FALSE)</f>
        <v>#N/A</v>
      </c>
      <c r="J290" s="58" t="e">
        <f>VLOOKUP($A290,EVID_OSEVU!$A$1:$M$4972,11,FALSE)</f>
        <v>#N/A</v>
      </c>
      <c r="K290" s="33"/>
      <c r="L290" s="45" t="e">
        <f>VLOOKUP(EVID_PASTVY!H290,KATEGORIE_ZVIRAT!$B$2:$M$31,6,FALSE)*K290</f>
        <v>#N/A</v>
      </c>
      <c r="M290" s="33">
        <v>24</v>
      </c>
      <c r="N290" s="45" t="e">
        <f>VLOOKUP(EVID_PASTVY!$H290,KATEGORIE_ZVIRAT!$B$2:$M$31,8,FALSE)</f>
        <v>#N/A</v>
      </c>
      <c r="O290" s="45" t="e">
        <f>VLOOKUP(EVID_PASTVY!$H290,KATEGORIE_ZVIRAT!$B$2:$M$31,9,FALSE)</f>
        <v>#N/A</v>
      </c>
      <c r="P290" s="54" t="e">
        <f>VLOOKUP(EVID_PASTVY!$H290,KATEGORIE_ZVIRAT!$B$2:$M$31,7,FALSE)*L290/1000*M290/24*(F290-E290+1)/J290</f>
        <v>#N/A</v>
      </c>
      <c r="Q290" s="52" t="e">
        <f>VLOOKUP(EVID_PASTVY!$H290,KATEGORIE_ZVIRAT!$B$2:$M$31,10,FALSE)*P290*10</f>
        <v>#N/A</v>
      </c>
      <c r="R290" s="52" t="e">
        <f>VLOOKUP(EVID_PASTVY!$H290,KATEGORIE_ZVIRAT!$B$2:$M$31,11,FALSE)*P290*10</f>
        <v>#N/A</v>
      </c>
      <c r="S290" s="52" t="e">
        <f>VLOOKUP(EVID_PASTVY!$H290,KATEGORIE_ZVIRAT!$B$2:$M$31,12,FALSE)*P290*10</f>
        <v>#N/A</v>
      </c>
    </row>
    <row r="291" spans="1:19" x14ac:dyDescent="0.2">
      <c r="A291" s="32"/>
      <c r="B291" s="37" t="e">
        <f>VLOOKUP($A291,EVID_OSEVU!$A$1:$M$4972,2,FALSE)</f>
        <v>#N/A</v>
      </c>
      <c r="C291" s="37" t="e">
        <f>VLOOKUP($A291,EVID_OSEVU!$A$1:$M$4972,3,FALSE)</f>
        <v>#N/A</v>
      </c>
      <c r="D291" s="45" t="e">
        <f>VLOOKUP($A291,EVID_OSEVU!$A$1:$M$4972,4,FALSE)</f>
        <v>#N/A</v>
      </c>
      <c r="E291" s="35"/>
      <c r="F291" s="53"/>
      <c r="G291" s="32"/>
      <c r="H291" s="45" t="e">
        <f>VLOOKUP(G291,Export7[#All],2,FALSE)</f>
        <v>#N/A</v>
      </c>
      <c r="I291" s="45" t="e">
        <f>VLOOKUP($A291,EVID_OSEVU!$A$1:$M$4972,10,FALSE)</f>
        <v>#N/A</v>
      </c>
      <c r="J291" s="58" t="e">
        <f>VLOOKUP($A291,EVID_OSEVU!$A$1:$M$4972,11,FALSE)</f>
        <v>#N/A</v>
      </c>
      <c r="K291" s="33"/>
      <c r="L291" s="45" t="e">
        <f>VLOOKUP(EVID_PASTVY!H291,KATEGORIE_ZVIRAT!$B$2:$M$31,6,FALSE)*K291</f>
        <v>#N/A</v>
      </c>
      <c r="M291" s="33">
        <v>24</v>
      </c>
      <c r="N291" s="45" t="e">
        <f>VLOOKUP(EVID_PASTVY!$H291,KATEGORIE_ZVIRAT!$B$2:$M$31,8,FALSE)</f>
        <v>#N/A</v>
      </c>
      <c r="O291" s="45" t="e">
        <f>VLOOKUP(EVID_PASTVY!$H291,KATEGORIE_ZVIRAT!$B$2:$M$31,9,FALSE)</f>
        <v>#N/A</v>
      </c>
      <c r="P291" s="54" t="e">
        <f>VLOOKUP(EVID_PASTVY!$H291,KATEGORIE_ZVIRAT!$B$2:$M$31,7,FALSE)*L291/1000*M291/24*(F291-E291+1)/J291</f>
        <v>#N/A</v>
      </c>
      <c r="Q291" s="52" t="e">
        <f>VLOOKUP(EVID_PASTVY!$H291,KATEGORIE_ZVIRAT!$B$2:$M$31,10,FALSE)*P291*10</f>
        <v>#N/A</v>
      </c>
      <c r="R291" s="52" t="e">
        <f>VLOOKUP(EVID_PASTVY!$H291,KATEGORIE_ZVIRAT!$B$2:$M$31,11,FALSE)*P291*10</f>
        <v>#N/A</v>
      </c>
      <c r="S291" s="52" t="e">
        <f>VLOOKUP(EVID_PASTVY!$H291,KATEGORIE_ZVIRAT!$B$2:$M$31,12,FALSE)*P291*10</f>
        <v>#N/A</v>
      </c>
    </row>
    <row r="292" spans="1:19" x14ac:dyDescent="0.2">
      <c r="A292" s="32"/>
      <c r="B292" s="37" t="e">
        <f>VLOOKUP($A292,EVID_OSEVU!$A$1:$M$4972,2,FALSE)</f>
        <v>#N/A</v>
      </c>
      <c r="C292" s="37" t="e">
        <f>VLOOKUP($A292,EVID_OSEVU!$A$1:$M$4972,3,FALSE)</f>
        <v>#N/A</v>
      </c>
      <c r="D292" s="45" t="e">
        <f>VLOOKUP($A292,EVID_OSEVU!$A$1:$M$4972,4,FALSE)</f>
        <v>#N/A</v>
      </c>
      <c r="E292" s="35"/>
      <c r="F292" s="53"/>
      <c r="G292" s="32"/>
      <c r="H292" s="45" t="e">
        <f>VLOOKUP(G292,Export7[#All],2,FALSE)</f>
        <v>#N/A</v>
      </c>
      <c r="I292" s="45" t="e">
        <f>VLOOKUP($A292,EVID_OSEVU!$A$1:$M$4972,10,FALSE)</f>
        <v>#N/A</v>
      </c>
      <c r="J292" s="58" t="e">
        <f>VLOOKUP($A292,EVID_OSEVU!$A$1:$M$4972,11,FALSE)</f>
        <v>#N/A</v>
      </c>
      <c r="K292" s="33"/>
      <c r="L292" s="45" t="e">
        <f>VLOOKUP(EVID_PASTVY!H292,KATEGORIE_ZVIRAT!$B$2:$M$31,6,FALSE)*K292</f>
        <v>#N/A</v>
      </c>
      <c r="M292" s="33">
        <v>24</v>
      </c>
      <c r="N292" s="45" t="e">
        <f>VLOOKUP(EVID_PASTVY!$H292,KATEGORIE_ZVIRAT!$B$2:$M$31,8,FALSE)</f>
        <v>#N/A</v>
      </c>
      <c r="O292" s="45" t="e">
        <f>VLOOKUP(EVID_PASTVY!$H292,KATEGORIE_ZVIRAT!$B$2:$M$31,9,FALSE)</f>
        <v>#N/A</v>
      </c>
      <c r="P292" s="54" t="e">
        <f>VLOOKUP(EVID_PASTVY!$H292,KATEGORIE_ZVIRAT!$B$2:$M$31,7,FALSE)*L292/1000*M292/24*(F292-E292+1)/J292</f>
        <v>#N/A</v>
      </c>
      <c r="Q292" s="52" t="e">
        <f>VLOOKUP(EVID_PASTVY!$H292,KATEGORIE_ZVIRAT!$B$2:$M$31,10,FALSE)*P292*10</f>
        <v>#N/A</v>
      </c>
      <c r="R292" s="52" t="e">
        <f>VLOOKUP(EVID_PASTVY!$H292,KATEGORIE_ZVIRAT!$B$2:$M$31,11,FALSE)*P292*10</f>
        <v>#N/A</v>
      </c>
      <c r="S292" s="52" t="e">
        <f>VLOOKUP(EVID_PASTVY!$H292,KATEGORIE_ZVIRAT!$B$2:$M$31,12,FALSE)*P292*10</f>
        <v>#N/A</v>
      </c>
    </row>
    <row r="293" spans="1:19" x14ac:dyDescent="0.2">
      <c r="A293" s="32"/>
      <c r="B293" s="37" t="e">
        <f>VLOOKUP($A293,EVID_OSEVU!$A$1:$M$4972,2,FALSE)</f>
        <v>#N/A</v>
      </c>
      <c r="C293" s="37" t="e">
        <f>VLOOKUP($A293,EVID_OSEVU!$A$1:$M$4972,3,FALSE)</f>
        <v>#N/A</v>
      </c>
      <c r="D293" s="45" t="e">
        <f>VLOOKUP($A293,EVID_OSEVU!$A$1:$M$4972,4,FALSE)</f>
        <v>#N/A</v>
      </c>
      <c r="E293" s="35"/>
      <c r="F293" s="53"/>
      <c r="G293" s="32"/>
      <c r="H293" s="45" t="e">
        <f>VLOOKUP(G293,Export7[#All],2,FALSE)</f>
        <v>#N/A</v>
      </c>
      <c r="I293" s="45" t="e">
        <f>VLOOKUP($A293,EVID_OSEVU!$A$1:$M$4972,10,FALSE)</f>
        <v>#N/A</v>
      </c>
      <c r="J293" s="58" t="e">
        <f>VLOOKUP($A293,EVID_OSEVU!$A$1:$M$4972,11,FALSE)</f>
        <v>#N/A</v>
      </c>
      <c r="K293" s="33"/>
      <c r="L293" s="45" t="e">
        <f>VLOOKUP(EVID_PASTVY!H293,KATEGORIE_ZVIRAT!$B$2:$M$31,6,FALSE)*K293</f>
        <v>#N/A</v>
      </c>
      <c r="M293" s="33">
        <v>24</v>
      </c>
      <c r="N293" s="45" t="e">
        <f>VLOOKUP(EVID_PASTVY!$H293,KATEGORIE_ZVIRAT!$B$2:$M$31,8,FALSE)</f>
        <v>#N/A</v>
      </c>
      <c r="O293" s="45" t="e">
        <f>VLOOKUP(EVID_PASTVY!$H293,KATEGORIE_ZVIRAT!$B$2:$M$31,9,FALSE)</f>
        <v>#N/A</v>
      </c>
      <c r="P293" s="54" t="e">
        <f>VLOOKUP(EVID_PASTVY!$H293,KATEGORIE_ZVIRAT!$B$2:$M$31,7,FALSE)*L293/1000*M293/24*(F293-E293+1)/J293</f>
        <v>#N/A</v>
      </c>
      <c r="Q293" s="52" t="e">
        <f>VLOOKUP(EVID_PASTVY!$H293,KATEGORIE_ZVIRAT!$B$2:$M$31,10,FALSE)*P293*10</f>
        <v>#N/A</v>
      </c>
      <c r="R293" s="52" t="e">
        <f>VLOOKUP(EVID_PASTVY!$H293,KATEGORIE_ZVIRAT!$B$2:$M$31,11,FALSE)*P293*10</f>
        <v>#N/A</v>
      </c>
      <c r="S293" s="52" t="e">
        <f>VLOOKUP(EVID_PASTVY!$H293,KATEGORIE_ZVIRAT!$B$2:$M$31,12,FALSE)*P293*10</f>
        <v>#N/A</v>
      </c>
    </row>
    <row r="294" spans="1:19" x14ac:dyDescent="0.2">
      <c r="A294" s="32"/>
      <c r="B294" s="37" t="e">
        <f>VLOOKUP($A294,EVID_OSEVU!$A$1:$M$4972,2,FALSE)</f>
        <v>#N/A</v>
      </c>
      <c r="C294" s="37" t="e">
        <f>VLOOKUP($A294,EVID_OSEVU!$A$1:$M$4972,3,FALSE)</f>
        <v>#N/A</v>
      </c>
      <c r="D294" s="45" t="e">
        <f>VLOOKUP($A294,EVID_OSEVU!$A$1:$M$4972,4,FALSE)</f>
        <v>#N/A</v>
      </c>
      <c r="E294" s="35"/>
      <c r="F294" s="53"/>
      <c r="G294" s="32"/>
      <c r="H294" s="45" t="e">
        <f>VLOOKUP(G294,Export7[#All],2,FALSE)</f>
        <v>#N/A</v>
      </c>
      <c r="I294" s="45" t="e">
        <f>VLOOKUP($A294,EVID_OSEVU!$A$1:$M$4972,10,FALSE)</f>
        <v>#N/A</v>
      </c>
      <c r="J294" s="58" t="e">
        <f>VLOOKUP($A294,EVID_OSEVU!$A$1:$M$4972,11,FALSE)</f>
        <v>#N/A</v>
      </c>
      <c r="K294" s="33"/>
      <c r="L294" s="45" t="e">
        <f>VLOOKUP(EVID_PASTVY!H294,KATEGORIE_ZVIRAT!$B$2:$M$31,6,FALSE)*K294</f>
        <v>#N/A</v>
      </c>
      <c r="M294" s="33">
        <v>24</v>
      </c>
      <c r="N294" s="45" t="e">
        <f>VLOOKUP(EVID_PASTVY!$H294,KATEGORIE_ZVIRAT!$B$2:$M$31,8,FALSE)</f>
        <v>#N/A</v>
      </c>
      <c r="O294" s="45" t="e">
        <f>VLOOKUP(EVID_PASTVY!$H294,KATEGORIE_ZVIRAT!$B$2:$M$31,9,FALSE)</f>
        <v>#N/A</v>
      </c>
      <c r="P294" s="54" t="e">
        <f>VLOOKUP(EVID_PASTVY!$H294,KATEGORIE_ZVIRAT!$B$2:$M$31,7,FALSE)*L294/1000*M294/24*(F294-E294+1)/J294</f>
        <v>#N/A</v>
      </c>
      <c r="Q294" s="52" t="e">
        <f>VLOOKUP(EVID_PASTVY!$H294,KATEGORIE_ZVIRAT!$B$2:$M$31,10,FALSE)*P294*10</f>
        <v>#N/A</v>
      </c>
      <c r="R294" s="52" t="e">
        <f>VLOOKUP(EVID_PASTVY!$H294,KATEGORIE_ZVIRAT!$B$2:$M$31,11,FALSE)*P294*10</f>
        <v>#N/A</v>
      </c>
      <c r="S294" s="52" t="e">
        <f>VLOOKUP(EVID_PASTVY!$H294,KATEGORIE_ZVIRAT!$B$2:$M$31,12,FALSE)*P294*10</f>
        <v>#N/A</v>
      </c>
    </row>
    <row r="295" spans="1:19" x14ac:dyDescent="0.2">
      <c r="A295" s="32"/>
      <c r="B295" s="37" t="e">
        <f>VLOOKUP($A295,EVID_OSEVU!$A$1:$M$4972,2,FALSE)</f>
        <v>#N/A</v>
      </c>
      <c r="C295" s="37" t="e">
        <f>VLOOKUP($A295,EVID_OSEVU!$A$1:$M$4972,3,FALSE)</f>
        <v>#N/A</v>
      </c>
      <c r="D295" s="45" t="e">
        <f>VLOOKUP($A295,EVID_OSEVU!$A$1:$M$4972,4,FALSE)</f>
        <v>#N/A</v>
      </c>
      <c r="E295" s="35"/>
      <c r="F295" s="53"/>
      <c r="G295" s="32"/>
      <c r="H295" s="45" t="e">
        <f>VLOOKUP(G295,Export7[#All],2,FALSE)</f>
        <v>#N/A</v>
      </c>
      <c r="I295" s="45" t="e">
        <f>VLOOKUP($A295,EVID_OSEVU!$A$1:$M$4972,10,FALSE)</f>
        <v>#N/A</v>
      </c>
      <c r="J295" s="58" t="e">
        <f>VLOOKUP($A295,EVID_OSEVU!$A$1:$M$4972,11,FALSE)</f>
        <v>#N/A</v>
      </c>
      <c r="K295" s="33"/>
      <c r="L295" s="45" t="e">
        <f>VLOOKUP(EVID_PASTVY!H295,KATEGORIE_ZVIRAT!$B$2:$M$31,6,FALSE)*K295</f>
        <v>#N/A</v>
      </c>
      <c r="M295" s="33">
        <v>24</v>
      </c>
      <c r="N295" s="45" t="e">
        <f>VLOOKUP(EVID_PASTVY!$H295,KATEGORIE_ZVIRAT!$B$2:$M$31,8,FALSE)</f>
        <v>#N/A</v>
      </c>
      <c r="O295" s="45" t="e">
        <f>VLOOKUP(EVID_PASTVY!$H295,KATEGORIE_ZVIRAT!$B$2:$M$31,9,FALSE)</f>
        <v>#N/A</v>
      </c>
      <c r="P295" s="54" t="e">
        <f>VLOOKUP(EVID_PASTVY!$H295,KATEGORIE_ZVIRAT!$B$2:$M$31,7,FALSE)*L295/1000*M295/24*(F295-E295+1)/J295</f>
        <v>#N/A</v>
      </c>
      <c r="Q295" s="52" t="e">
        <f>VLOOKUP(EVID_PASTVY!$H295,KATEGORIE_ZVIRAT!$B$2:$M$31,10,FALSE)*P295*10</f>
        <v>#N/A</v>
      </c>
      <c r="R295" s="52" t="e">
        <f>VLOOKUP(EVID_PASTVY!$H295,KATEGORIE_ZVIRAT!$B$2:$M$31,11,FALSE)*P295*10</f>
        <v>#N/A</v>
      </c>
      <c r="S295" s="52" t="e">
        <f>VLOOKUP(EVID_PASTVY!$H295,KATEGORIE_ZVIRAT!$B$2:$M$31,12,FALSE)*P295*10</f>
        <v>#N/A</v>
      </c>
    </row>
    <row r="296" spans="1:19" x14ac:dyDescent="0.2">
      <c r="A296" s="32"/>
      <c r="B296" s="37" t="e">
        <f>VLOOKUP($A296,EVID_OSEVU!$A$1:$M$4972,2,FALSE)</f>
        <v>#N/A</v>
      </c>
      <c r="C296" s="37" t="e">
        <f>VLOOKUP($A296,EVID_OSEVU!$A$1:$M$4972,3,FALSE)</f>
        <v>#N/A</v>
      </c>
      <c r="D296" s="45" t="e">
        <f>VLOOKUP($A296,EVID_OSEVU!$A$1:$M$4972,4,FALSE)</f>
        <v>#N/A</v>
      </c>
      <c r="E296" s="35"/>
      <c r="F296" s="53"/>
      <c r="G296" s="32"/>
      <c r="H296" s="45" t="e">
        <f>VLOOKUP(G296,Export7[#All],2,FALSE)</f>
        <v>#N/A</v>
      </c>
      <c r="I296" s="45" t="e">
        <f>VLOOKUP($A296,EVID_OSEVU!$A$1:$M$4972,10,FALSE)</f>
        <v>#N/A</v>
      </c>
      <c r="J296" s="58" t="e">
        <f>VLOOKUP($A296,EVID_OSEVU!$A$1:$M$4972,11,FALSE)</f>
        <v>#N/A</v>
      </c>
      <c r="K296" s="33"/>
      <c r="L296" s="45" t="e">
        <f>VLOOKUP(EVID_PASTVY!H296,KATEGORIE_ZVIRAT!$B$2:$M$31,6,FALSE)*K296</f>
        <v>#N/A</v>
      </c>
      <c r="M296" s="33">
        <v>24</v>
      </c>
      <c r="N296" s="45" t="e">
        <f>VLOOKUP(EVID_PASTVY!$H296,KATEGORIE_ZVIRAT!$B$2:$M$31,8,FALSE)</f>
        <v>#N/A</v>
      </c>
      <c r="O296" s="45" t="e">
        <f>VLOOKUP(EVID_PASTVY!$H296,KATEGORIE_ZVIRAT!$B$2:$M$31,9,FALSE)</f>
        <v>#N/A</v>
      </c>
      <c r="P296" s="54" t="e">
        <f>VLOOKUP(EVID_PASTVY!$H296,KATEGORIE_ZVIRAT!$B$2:$M$31,7,FALSE)*L296/1000*M296/24*(F296-E296+1)/J296</f>
        <v>#N/A</v>
      </c>
      <c r="Q296" s="52" t="e">
        <f>VLOOKUP(EVID_PASTVY!$H296,KATEGORIE_ZVIRAT!$B$2:$M$31,10,FALSE)*P296*10</f>
        <v>#N/A</v>
      </c>
      <c r="R296" s="52" t="e">
        <f>VLOOKUP(EVID_PASTVY!$H296,KATEGORIE_ZVIRAT!$B$2:$M$31,11,FALSE)*P296*10</f>
        <v>#N/A</v>
      </c>
      <c r="S296" s="52" t="e">
        <f>VLOOKUP(EVID_PASTVY!$H296,KATEGORIE_ZVIRAT!$B$2:$M$31,12,FALSE)*P296*10</f>
        <v>#N/A</v>
      </c>
    </row>
    <row r="297" spans="1:19" x14ac:dyDescent="0.2">
      <c r="A297" s="32"/>
      <c r="B297" s="37" t="e">
        <f>VLOOKUP($A297,EVID_OSEVU!$A$1:$M$4972,2,FALSE)</f>
        <v>#N/A</v>
      </c>
      <c r="C297" s="37" t="e">
        <f>VLOOKUP($A297,EVID_OSEVU!$A$1:$M$4972,3,FALSE)</f>
        <v>#N/A</v>
      </c>
      <c r="D297" s="45" t="e">
        <f>VLOOKUP($A297,EVID_OSEVU!$A$1:$M$4972,4,FALSE)</f>
        <v>#N/A</v>
      </c>
      <c r="E297" s="35"/>
      <c r="F297" s="53"/>
      <c r="G297" s="32"/>
      <c r="H297" s="45" t="e">
        <f>VLOOKUP(G297,Export7[#All],2,FALSE)</f>
        <v>#N/A</v>
      </c>
      <c r="I297" s="45" t="e">
        <f>VLOOKUP($A297,EVID_OSEVU!$A$1:$M$4972,10,FALSE)</f>
        <v>#N/A</v>
      </c>
      <c r="J297" s="58" t="e">
        <f>VLOOKUP($A297,EVID_OSEVU!$A$1:$M$4972,11,FALSE)</f>
        <v>#N/A</v>
      </c>
      <c r="K297" s="33"/>
      <c r="L297" s="45" t="e">
        <f>VLOOKUP(EVID_PASTVY!H297,KATEGORIE_ZVIRAT!$B$2:$M$31,6,FALSE)*K297</f>
        <v>#N/A</v>
      </c>
      <c r="M297" s="33">
        <v>24</v>
      </c>
      <c r="N297" s="45" t="e">
        <f>VLOOKUP(EVID_PASTVY!$H297,KATEGORIE_ZVIRAT!$B$2:$M$31,8,FALSE)</f>
        <v>#N/A</v>
      </c>
      <c r="O297" s="45" t="e">
        <f>VLOOKUP(EVID_PASTVY!$H297,KATEGORIE_ZVIRAT!$B$2:$M$31,9,FALSE)</f>
        <v>#N/A</v>
      </c>
      <c r="P297" s="54" t="e">
        <f>VLOOKUP(EVID_PASTVY!$H297,KATEGORIE_ZVIRAT!$B$2:$M$31,7,FALSE)*L297/1000*M297/24*(F297-E297+1)/J297</f>
        <v>#N/A</v>
      </c>
      <c r="Q297" s="52" t="e">
        <f>VLOOKUP(EVID_PASTVY!$H297,KATEGORIE_ZVIRAT!$B$2:$M$31,10,FALSE)*P297*10</f>
        <v>#N/A</v>
      </c>
      <c r="R297" s="52" t="e">
        <f>VLOOKUP(EVID_PASTVY!$H297,KATEGORIE_ZVIRAT!$B$2:$M$31,11,FALSE)*P297*10</f>
        <v>#N/A</v>
      </c>
      <c r="S297" s="52" t="e">
        <f>VLOOKUP(EVID_PASTVY!$H297,KATEGORIE_ZVIRAT!$B$2:$M$31,12,FALSE)*P297*10</f>
        <v>#N/A</v>
      </c>
    </row>
    <row r="298" spans="1:19" x14ac:dyDescent="0.2">
      <c r="A298" s="32"/>
      <c r="B298" s="37" t="e">
        <f>VLOOKUP($A298,EVID_OSEVU!$A$1:$M$4972,2,FALSE)</f>
        <v>#N/A</v>
      </c>
      <c r="C298" s="37" t="e">
        <f>VLOOKUP($A298,EVID_OSEVU!$A$1:$M$4972,3,FALSE)</f>
        <v>#N/A</v>
      </c>
      <c r="D298" s="45" t="e">
        <f>VLOOKUP($A298,EVID_OSEVU!$A$1:$M$4972,4,FALSE)</f>
        <v>#N/A</v>
      </c>
      <c r="E298" s="35"/>
      <c r="F298" s="53"/>
      <c r="G298" s="32"/>
      <c r="H298" s="45" t="e">
        <f>VLOOKUP(G298,Export7[#All],2,FALSE)</f>
        <v>#N/A</v>
      </c>
      <c r="I298" s="45" t="e">
        <f>VLOOKUP($A298,EVID_OSEVU!$A$1:$M$4972,10,FALSE)</f>
        <v>#N/A</v>
      </c>
      <c r="J298" s="58" t="e">
        <f>VLOOKUP($A298,EVID_OSEVU!$A$1:$M$4972,11,FALSE)</f>
        <v>#N/A</v>
      </c>
      <c r="K298" s="33"/>
      <c r="L298" s="45" t="e">
        <f>VLOOKUP(EVID_PASTVY!H298,KATEGORIE_ZVIRAT!$B$2:$M$31,6,FALSE)*K298</f>
        <v>#N/A</v>
      </c>
      <c r="M298" s="33">
        <v>24</v>
      </c>
      <c r="N298" s="45" t="e">
        <f>VLOOKUP(EVID_PASTVY!$H298,KATEGORIE_ZVIRAT!$B$2:$M$31,8,FALSE)</f>
        <v>#N/A</v>
      </c>
      <c r="O298" s="45" t="e">
        <f>VLOOKUP(EVID_PASTVY!$H298,KATEGORIE_ZVIRAT!$B$2:$M$31,9,FALSE)</f>
        <v>#N/A</v>
      </c>
      <c r="P298" s="54" t="e">
        <f>VLOOKUP(EVID_PASTVY!$H298,KATEGORIE_ZVIRAT!$B$2:$M$31,7,FALSE)*L298/1000*M298/24*(F298-E298+1)/J298</f>
        <v>#N/A</v>
      </c>
      <c r="Q298" s="52" t="e">
        <f>VLOOKUP(EVID_PASTVY!$H298,KATEGORIE_ZVIRAT!$B$2:$M$31,10,FALSE)*P298*10</f>
        <v>#N/A</v>
      </c>
      <c r="R298" s="52" t="e">
        <f>VLOOKUP(EVID_PASTVY!$H298,KATEGORIE_ZVIRAT!$B$2:$M$31,11,FALSE)*P298*10</f>
        <v>#N/A</v>
      </c>
      <c r="S298" s="52" t="e">
        <f>VLOOKUP(EVID_PASTVY!$H298,KATEGORIE_ZVIRAT!$B$2:$M$31,12,FALSE)*P298*10</f>
        <v>#N/A</v>
      </c>
    </row>
    <row r="299" spans="1:19" x14ac:dyDescent="0.2">
      <c r="A299" s="32"/>
      <c r="B299" s="37" t="e">
        <f>VLOOKUP($A299,EVID_OSEVU!$A$1:$M$4972,2,FALSE)</f>
        <v>#N/A</v>
      </c>
      <c r="C299" s="37" t="e">
        <f>VLOOKUP($A299,EVID_OSEVU!$A$1:$M$4972,3,FALSE)</f>
        <v>#N/A</v>
      </c>
      <c r="D299" s="45" t="e">
        <f>VLOOKUP($A299,EVID_OSEVU!$A$1:$M$4972,4,FALSE)</f>
        <v>#N/A</v>
      </c>
      <c r="E299" s="35"/>
      <c r="F299" s="53"/>
      <c r="G299" s="32"/>
      <c r="H299" s="45" t="e">
        <f>VLOOKUP(G299,Export7[#All],2,FALSE)</f>
        <v>#N/A</v>
      </c>
      <c r="I299" s="45" t="e">
        <f>VLOOKUP($A299,EVID_OSEVU!$A$1:$M$4972,10,FALSE)</f>
        <v>#N/A</v>
      </c>
      <c r="J299" s="58" t="e">
        <f>VLOOKUP($A299,EVID_OSEVU!$A$1:$M$4972,11,FALSE)</f>
        <v>#N/A</v>
      </c>
      <c r="K299" s="33"/>
      <c r="L299" s="45" t="e">
        <f>VLOOKUP(EVID_PASTVY!H299,KATEGORIE_ZVIRAT!$B$2:$M$31,6,FALSE)*K299</f>
        <v>#N/A</v>
      </c>
      <c r="M299" s="33">
        <v>24</v>
      </c>
      <c r="N299" s="45" t="e">
        <f>VLOOKUP(EVID_PASTVY!$H299,KATEGORIE_ZVIRAT!$B$2:$M$31,8,FALSE)</f>
        <v>#N/A</v>
      </c>
      <c r="O299" s="45" t="e">
        <f>VLOOKUP(EVID_PASTVY!$H299,KATEGORIE_ZVIRAT!$B$2:$M$31,9,FALSE)</f>
        <v>#N/A</v>
      </c>
      <c r="P299" s="54" t="e">
        <f>VLOOKUP(EVID_PASTVY!$H299,KATEGORIE_ZVIRAT!$B$2:$M$31,7,FALSE)*L299/1000*M299/24*(F299-E299+1)/J299</f>
        <v>#N/A</v>
      </c>
      <c r="Q299" s="52" t="e">
        <f>VLOOKUP(EVID_PASTVY!$H299,KATEGORIE_ZVIRAT!$B$2:$M$31,10,FALSE)*P299*10</f>
        <v>#N/A</v>
      </c>
      <c r="R299" s="52" t="e">
        <f>VLOOKUP(EVID_PASTVY!$H299,KATEGORIE_ZVIRAT!$B$2:$M$31,11,FALSE)*P299*10</f>
        <v>#N/A</v>
      </c>
      <c r="S299" s="52" t="e">
        <f>VLOOKUP(EVID_PASTVY!$H299,KATEGORIE_ZVIRAT!$B$2:$M$31,12,FALSE)*P299*10</f>
        <v>#N/A</v>
      </c>
    </row>
    <row r="300" spans="1:19" x14ac:dyDescent="0.2">
      <c r="A300" s="32"/>
      <c r="B300" s="37" t="e">
        <f>VLOOKUP($A300,EVID_OSEVU!$A$1:$M$4972,2,FALSE)</f>
        <v>#N/A</v>
      </c>
      <c r="C300" s="37" t="e">
        <f>VLOOKUP($A300,EVID_OSEVU!$A$1:$M$4972,3,FALSE)</f>
        <v>#N/A</v>
      </c>
      <c r="D300" s="45" t="e">
        <f>VLOOKUP($A300,EVID_OSEVU!$A$1:$M$4972,4,FALSE)</f>
        <v>#N/A</v>
      </c>
      <c r="E300" s="35"/>
      <c r="F300" s="53"/>
      <c r="G300" s="32"/>
      <c r="H300" s="45" t="e">
        <f>VLOOKUP(G300,Export7[#All],2,FALSE)</f>
        <v>#N/A</v>
      </c>
      <c r="I300" s="45" t="e">
        <f>VLOOKUP($A300,EVID_OSEVU!$A$1:$M$4972,10,FALSE)</f>
        <v>#N/A</v>
      </c>
      <c r="J300" s="58" t="e">
        <f>VLOOKUP($A300,EVID_OSEVU!$A$1:$M$4972,11,FALSE)</f>
        <v>#N/A</v>
      </c>
      <c r="K300" s="33"/>
      <c r="L300" s="45" t="e">
        <f>VLOOKUP(EVID_PASTVY!H300,KATEGORIE_ZVIRAT!$B$2:$M$31,6,FALSE)*K300</f>
        <v>#N/A</v>
      </c>
      <c r="M300" s="33">
        <v>24</v>
      </c>
      <c r="N300" s="45" t="e">
        <f>VLOOKUP(EVID_PASTVY!$H300,KATEGORIE_ZVIRAT!$B$2:$M$31,8,FALSE)</f>
        <v>#N/A</v>
      </c>
      <c r="O300" s="45" t="e">
        <f>VLOOKUP(EVID_PASTVY!$H300,KATEGORIE_ZVIRAT!$B$2:$M$31,9,FALSE)</f>
        <v>#N/A</v>
      </c>
      <c r="P300" s="54" t="e">
        <f>VLOOKUP(EVID_PASTVY!$H300,KATEGORIE_ZVIRAT!$B$2:$M$31,7,FALSE)*L300/1000*M300/24*(F300-E300+1)/J300</f>
        <v>#N/A</v>
      </c>
      <c r="Q300" s="52" t="e">
        <f>VLOOKUP(EVID_PASTVY!$H300,KATEGORIE_ZVIRAT!$B$2:$M$31,10,FALSE)*P300*10</f>
        <v>#N/A</v>
      </c>
      <c r="R300" s="52" t="e">
        <f>VLOOKUP(EVID_PASTVY!$H300,KATEGORIE_ZVIRAT!$B$2:$M$31,11,FALSE)*P300*10</f>
        <v>#N/A</v>
      </c>
      <c r="S300" s="52" t="e">
        <f>VLOOKUP(EVID_PASTVY!$H300,KATEGORIE_ZVIRAT!$B$2:$M$31,12,FALSE)*P300*10</f>
        <v>#N/A</v>
      </c>
    </row>
    <row r="301" spans="1:19" x14ac:dyDescent="0.2">
      <c r="A301" s="32"/>
      <c r="B301" s="37" t="e">
        <f>VLOOKUP($A301,EVID_OSEVU!$A$1:$M$4972,2,FALSE)</f>
        <v>#N/A</v>
      </c>
      <c r="C301" s="37" t="e">
        <f>VLOOKUP($A301,EVID_OSEVU!$A$1:$M$4972,3,FALSE)</f>
        <v>#N/A</v>
      </c>
      <c r="D301" s="45" t="e">
        <f>VLOOKUP($A301,EVID_OSEVU!$A$1:$M$4972,4,FALSE)</f>
        <v>#N/A</v>
      </c>
      <c r="E301" s="35"/>
      <c r="F301" s="53"/>
      <c r="G301" s="32"/>
      <c r="H301" s="45" t="e">
        <f>VLOOKUP(G301,Export7[#All],2,FALSE)</f>
        <v>#N/A</v>
      </c>
      <c r="I301" s="45" t="e">
        <f>VLOOKUP($A301,EVID_OSEVU!$A$1:$M$4972,10,FALSE)</f>
        <v>#N/A</v>
      </c>
      <c r="J301" s="58" t="e">
        <f>VLOOKUP($A301,EVID_OSEVU!$A$1:$M$4972,11,FALSE)</f>
        <v>#N/A</v>
      </c>
      <c r="K301" s="33"/>
      <c r="L301" s="45" t="e">
        <f>VLOOKUP(EVID_PASTVY!H301,KATEGORIE_ZVIRAT!$B$2:$M$31,6,FALSE)*K301</f>
        <v>#N/A</v>
      </c>
      <c r="M301" s="33">
        <v>24</v>
      </c>
      <c r="N301" s="45" t="e">
        <f>VLOOKUP(EVID_PASTVY!$H301,KATEGORIE_ZVIRAT!$B$2:$M$31,8,FALSE)</f>
        <v>#N/A</v>
      </c>
      <c r="O301" s="45" t="e">
        <f>VLOOKUP(EVID_PASTVY!$H301,KATEGORIE_ZVIRAT!$B$2:$M$31,9,FALSE)</f>
        <v>#N/A</v>
      </c>
      <c r="P301" s="54" t="e">
        <f>VLOOKUP(EVID_PASTVY!$H301,KATEGORIE_ZVIRAT!$B$2:$M$31,7,FALSE)*L301/1000*M301/24*(F301-E301+1)/J301</f>
        <v>#N/A</v>
      </c>
      <c r="Q301" s="52" t="e">
        <f>VLOOKUP(EVID_PASTVY!$H301,KATEGORIE_ZVIRAT!$B$2:$M$31,10,FALSE)*P301*10</f>
        <v>#N/A</v>
      </c>
      <c r="R301" s="52" t="e">
        <f>VLOOKUP(EVID_PASTVY!$H301,KATEGORIE_ZVIRAT!$B$2:$M$31,11,FALSE)*P301*10</f>
        <v>#N/A</v>
      </c>
      <c r="S301" s="52" t="e">
        <f>VLOOKUP(EVID_PASTVY!$H301,KATEGORIE_ZVIRAT!$B$2:$M$31,12,FALSE)*P301*10</f>
        <v>#N/A</v>
      </c>
    </row>
    <row r="302" spans="1:19" x14ac:dyDescent="0.2">
      <c r="A302" s="32"/>
      <c r="B302" s="37" t="e">
        <f>VLOOKUP($A302,EVID_OSEVU!$A$1:$M$4972,2,FALSE)</f>
        <v>#N/A</v>
      </c>
      <c r="C302" s="37" t="e">
        <f>VLOOKUP($A302,EVID_OSEVU!$A$1:$M$4972,3,FALSE)</f>
        <v>#N/A</v>
      </c>
      <c r="D302" s="45" t="e">
        <f>VLOOKUP($A302,EVID_OSEVU!$A$1:$M$4972,4,FALSE)</f>
        <v>#N/A</v>
      </c>
      <c r="E302" s="35"/>
      <c r="F302" s="53"/>
      <c r="G302" s="32"/>
      <c r="H302" s="45" t="e">
        <f>VLOOKUP(G302,Export7[#All],2,FALSE)</f>
        <v>#N/A</v>
      </c>
      <c r="I302" s="45" t="e">
        <f>VLOOKUP($A302,EVID_OSEVU!$A$1:$M$4972,10,FALSE)</f>
        <v>#N/A</v>
      </c>
      <c r="J302" s="58" t="e">
        <f>VLOOKUP($A302,EVID_OSEVU!$A$1:$M$4972,11,FALSE)</f>
        <v>#N/A</v>
      </c>
      <c r="K302" s="33"/>
      <c r="L302" s="45" t="e">
        <f>VLOOKUP(EVID_PASTVY!H302,KATEGORIE_ZVIRAT!$B$2:$M$31,6,FALSE)*K302</f>
        <v>#N/A</v>
      </c>
      <c r="M302" s="33">
        <v>24</v>
      </c>
      <c r="N302" s="45" t="e">
        <f>VLOOKUP(EVID_PASTVY!$H302,KATEGORIE_ZVIRAT!$B$2:$M$31,8,FALSE)</f>
        <v>#N/A</v>
      </c>
      <c r="O302" s="45" t="e">
        <f>VLOOKUP(EVID_PASTVY!$H302,KATEGORIE_ZVIRAT!$B$2:$M$31,9,FALSE)</f>
        <v>#N/A</v>
      </c>
      <c r="P302" s="54" t="e">
        <f>VLOOKUP(EVID_PASTVY!$H302,KATEGORIE_ZVIRAT!$B$2:$M$31,7,FALSE)*L302/1000*M302/24*(F302-E302+1)/J302</f>
        <v>#N/A</v>
      </c>
      <c r="Q302" s="52" t="e">
        <f>VLOOKUP(EVID_PASTVY!$H302,KATEGORIE_ZVIRAT!$B$2:$M$31,10,FALSE)*P302*10</f>
        <v>#N/A</v>
      </c>
      <c r="R302" s="52" t="e">
        <f>VLOOKUP(EVID_PASTVY!$H302,KATEGORIE_ZVIRAT!$B$2:$M$31,11,FALSE)*P302*10</f>
        <v>#N/A</v>
      </c>
      <c r="S302" s="52" t="e">
        <f>VLOOKUP(EVID_PASTVY!$H302,KATEGORIE_ZVIRAT!$B$2:$M$31,12,FALSE)*P302*10</f>
        <v>#N/A</v>
      </c>
    </row>
    <row r="303" spans="1:19" x14ac:dyDescent="0.2">
      <c r="A303" s="32"/>
      <c r="B303" s="37" t="e">
        <f>VLOOKUP($A303,EVID_OSEVU!$A$1:$M$4972,2,FALSE)</f>
        <v>#N/A</v>
      </c>
      <c r="C303" s="37" t="e">
        <f>VLOOKUP($A303,EVID_OSEVU!$A$1:$M$4972,3,FALSE)</f>
        <v>#N/A</v>
      </c>
      <c r="D303" s="45" t="e">
        <f>VLOOKUP($A303,EVID_OSEVU!$A$1:$M$4972,4,FALSE)</f>
        <v>#N/A</v>
      </c>
      <c r="E303" s="35"/>
      <c r="F303" s="53"/>
      <c r="G303" s="32"/>
      <c r="H303" s="45" t="e">
        <f>VLOOKUP(G303,Export7[#All],2,FALSE)</f>
        <v>#N/A</v>
      </c>
      <c r="I303" s="45" t="e">
        <f>VLOOKUP($A303,EVID_OSEVU!$A$1:$M$4972,10,FALSE)</f>
        <v>#N/A</v>
      </c>
      <c r="J303" s="58" t="e">
        <f>VLOOKUP($A303,EVID_OSEVU!$A$1:$M$4972,11,FALSE)</f>
        <v>#N/A</v>
      </c>
      <c r="K303" s="33"/>
      <c r="L303" s="45" t="e">
        <f>VLOOKUP(EVID_PASTVY!H303,KATEGORIE_ZVIRAT!$B$2:$M$31,6,FALSE)*K303</f>
        <v>#N/A</v>
      </c>
      <c r="M303" s="33">
        <v>24</v>
      </c>
      <c r="N303" s="45" t="e">
        <f>VLOOKUP(EVID_PASTVY!$H303,KATEGORIE_ZVIRAT!$B$2:$M$31,8,FALSE)</f>
        <v>#N/A</v>
      </c>
      <c r="O303" s="45" t="e">
        <f>VLOOKUP(EVID_PASTVY!$H303,KATEGORIE_ZVIRAT!$B$2:$M$31,9,FALSE)</f>
        <v>#N/A</v>
      </c>
      <c r="P303" s="54" t="e">
        <f>VLOOKUP(EVID_PASTVY!$H303,KATEGORIE_ZVIRAT!$B$2:$M$31,7,FALSE)*L303/1000*M303/24*(F303-E303+1)/J303</f>
        <v>#N/A</v>
      </c>
      <c r="Q303" s="52" t="e">
        <f>VLOOKUP(EVID_PASTVY!$H303,KATEGORIE_ZVIRAT!$B$2:$M$31,10,FALSE)*P303*10</f>
        <v>#N/A</v>
      </c>
      <c r="R303" s="52" t="e">
        <f>VLOOKUP(EVID_PASTVY!$H303,KATEGORIE_ZVIRAT!$B$2:$M$31,11,FALSE)*P303*10</f>
        <v>#N/A</v>
      </c>
      <c r="S303" s="52" t="e">
        <f>VLOOKUP(EVID_PASTVY!$H303,KATEGORIE_ZVIRAT!$B$2:$M$31,12,FALSE)*P303*10</f>
        <v>#N/A</v>
      </c>
    </row>
    <row r="304" spans="1:19" x14ac:dyDescent="0.2">
      <c r="A304" s="32"/>
      <c r="B304" s="37" t="e">
        <f>VLOOKUP($A304,EVID_OSEVU!$A$1:$M$4972,2,FALSE)</f>
        <v>#N/A</v>
      </c>
      <c r="C304" s="37" t="e">
        <f>VLOOKUP($A304,EVID_OSEVU!$A$1:$M$4972,3,FALSE)</f>
        <v>#N/A</v>
      </c>
      <c r="D304" s="45" t="e">
        <f>VLOOKUP($A304,EVID_OSEVU!$A$1:$M$4972,4,FALSE)</f>
        <v>#N/A</v>
      </c>
      <c r="E304" s="35"/>
      <c r="F304" s="53"/>
      <c r="G304" s="32"/>
      <c r="H304" s="45" t="e">
        <f>VLOOKUP(G304,Export7[#All],2,FALSE)</f>
        <v>#N/A</v>
      </c>
      <c r="I304" s="45" t="e">
        <f>VLOOKUP($A304,EVID_OSEVU!$A$1:$M$4972,10,FALSE)</f>
        <v>#N/A</v>
      </c>
      <c r="J304" s="58" t="e">
        <f>VLOOKUP($A304,EVID_OSEVU!$A$1:$M$4972,11,FALSE)</f>
        <v>#N/A</v>
      </c>
      <c r="K304" s="33"/>
      <c r="L304" s="45" t="e">
        <f>VLOOKUP(EVID_PASTVY!H304,KATEGORIE_ZVIRAT!$B$2:$M$31,6,FALSE)*K304</f>
        <v>#N/A</v>
      </c>
      <c r="M304" s="33">
        <v>24</v>
      </c>
      <c r="N304" s="45" t="e">
        <f>VLOOKUP(EVID_PASTVY!$H304,KATEGORIE_ZVIRAT!$B$2:$M$31,8,FALSE)</f>
        <v>#N/A</v>
      </c>
      <c r="O304" s="45" t="e">
        <f>VLOOKUP(EVID_PASTVY!$H304,KATEGORIE_ZVIRAT!$B$2:$M$31,9,FALSE)</f>
        <v>#N/A</v>
      </c>
      <c r="P304" s="54" t="e">
        <f>VLOOKUP(EVID_PASTVY!$H304,KATEGORIE_ZVIRAT!$B$2:$M$31,7,FALSE)*L304/1000*M304/24*(F304-E304+1)/J304</f>
        <v>#N/A</v>
      </c>
      <c r="Q304" s="52" t="e">
        <f>VLOOKUP(EVID_PASTVY!$H304,KATEGORIE_ZVIRAT!$B$2:$M$31,10,FALSE)*P304*10</f>
        <v>#N/A</v>
      </c>
      <c r="R304" s="52" t="e">
        <f>VLOOKUP(EVID_PASTVY!$H304,KATEGORIE_ZVIRAT!$B$2:$M$31,11,FALSE)*P304*10</f>
        <v>#N/A</v>
      </c>
      <c r="S304" s="52" t="e">
        <f>VLOOKUP(EVID_PASTVY!$H304,KATEGORIE_ZVIRAT!$B$2:$M$31,12,FALSE)*P304*10</f>
        <v>#N/A</v>
      </c>
    </row>
    <row r="305" spans="1:19" x14ac:dyDescent="0.2">
      <c r="A305" s="32"/>
      <c r="B305" s="37" t="e">
        <f>VLOOKUP($A305,EVID_OSEVU!$A$1:$M$4972,2,FALSE)</f>
        <v>#N/A</v>
      </c>
      <c r="C305" s="37" t="e">
        <f>VLOOKUP($A305,EVID_OSEVU!$A$1:$M$4972,3,FALSE)</f>
        <v>#N/A</v>
      </c>
      <c r="D305" s="45" t="e">
        <f>VLOOKUP($A305,EVID_OSEVU!$A$1:$M$4972,4,FALSE)</f>
        <v>#N/A</v>
      </c>
      <c r="E305" s="35"/>
      <c r="F305" s="53"/>
      <c r="G305" s="32"/>
      <c r="H305" s="45" t="e">
        <f>VLOOKUP(G305,Export7[#All],2,FALSE)</f>
        <v>#N/A</v>
      </c>
      <c r="I305" s="45" t="e">
        <f>VLOOKUP($A305,EVID_OSEVU!$A$1:$M$4972,10,FALSE)</f>
        <v>#N/A</v>
      </c>
      <c r="J305" s="58" t="e">
        <f>VLOOKUP($A305,EVID_OSEVU!$A$1:$M$4972,11,FALSE)</f>
        <v>#N/A</v>
      </c>
      <c r="K305" s="33"/>
      <c r="L305" s="45" t="e">
        <f>VLOOKUP(EVID_PASTVY!H305,KATEGORIE_ZVIRAT!$B$2:$M$31,6,FALSE)*K305</f>
        <v>#N/A</v>
      </c>
      <c r="M305" s="33">
        <v>24</v>
      </c>
      <c r="N305" s="45" t="e">
        <f>VLOOKUP(EVID_PASTVY!$H305,KATEGORIE_ZVIRAT!$B$2:$M$31,8,FALSE)</f>
        <v>#N/A</v>
      </c>
      <c r="O305" s="45" t="e">
        <f>VLOOKUP(EVID_PASTVY!$H305,KATEGORIE_ZVIRAT!$B$2:$M$31,9,FALSE)</f>
        <v>#N/A</v>
      </c>
      <c r="P305" s="54" t="e">
        <f>VLOOKUP(EVID_PASTVY!$H305,KATEGORIE_ZVIRAT!$B$2:$M$31,7,FALSE)*L305/1000*M305/24*(F305-E305+1)/J305</f>
        <v>#N/A</v>
      </c>
      <c r="Q305" s="52" t="e">
        <f>VLOOKUP(EVID_PASTVY!$H305,KATEGORIE_ZVIRAT!$B$2:$M$31,10,FALSE)*P305*10</f>
        <v>#N/A</v>
      </c>
      <c r="R305" s="52" t="e">
        <f>VLOOKUP(EVID_PASTVY!$H305,KATEGORIE_ZVIRAT!$B$2:$M$31,11,FALSE)*P305*10</f>
        <v>#N/A</v>
      </c>
      <c r="S305" s="52" t="e">
        <f>VLOOKUP(EVID_PASTVY!$H305,KATEGORIE_ZVIRAT!$B$2:$M$31,12,FALSE)*P305*10</f>
        <v>#N/A</v>
      </c>
    </row>
    <row r="306" spans="1:19" x14ac:dyDescent="0.2">
      <c r="A306" s="32"/>
      <c r="B306" s="37" t="e">
        <f>VLOOKUP($A306,EVID_OSEVU!$A$1:$M$4972,2,FALSE)</f>
        <v>#N/A</v>
      </c>
      <c r="C306" s="37" t="e">
        <f>VLOOKUP($A306,EVID_OSEVU!$A$1:$M$4972,3,FALSE)</f>
        <v>#N/A</v>
      </c>
      <c r="D306" s="45" t="e">
        <f>VLOOKUP($A306,EVID_OSEVU!$A$1:$M$4972,4,FALSE)</f>
        <v>#N/A</v>
      </c>
      <c r="E306" s="35"/>
      <c r="F306" s="53"/>
      <c r="G306" s="32"/>
      <c r="H306" s="45" t="e">
        <f>VLOOKUP(G306,Export7[#All],2,FALSE)</f>
        <v>#N/A</v>
      </c>
      <c r="I306" s="45" t="e">
        <f>VLOOKUP($A306,EVID_OSEVU!$A$1:$M$4972,10,FALSE)</f>
        <v>#N/A</v>
      </c>
      <c r="J306" s="58" t="e">
        <f>VLOOKUP($A306,EVID_OSEVU!$A$1:$M$4972,11,FALSE)</f>
        <v>#N/A</v>
      </c>
      <c r="K306" s="33"/>
      <c r="L306" s="45" t="e">
        <f>VLOOKUP(EVID_PASTVY!H306,KATEGORIE_ZVIRAT!$B$2:$M$31,6,FALSE)*K306</f>
        <v>#N/A</v>
      </c>
      <c r="M306" s="33">
        <v>24</v>
      </c>
      <c r="N306" s="45" t="e">
        <f>VLOOKUP(EVID_PASTVY!$H306,KATEGORIE_ZVIRAT!$B$2:$M$31,8,FALSE)</f>
        <v>#N/A</v>
      </c>
      <c r="O306" s="45" t="e">
        <f>VLOOKUP(EVID_PASTVY!$H306,KATEGORIE_ZVIRAT!$B$2:$M$31,9,FALSE)</f>
        <v>#N/A</v>
      </c>
      <c r="P306" s="54" t="e">
        <f>VLOOKUP(EVID_PASTVY!$H306,KATEGORIE_ZVIRAT!$B$2:$M$31,7,FALSE)*L306/1000*M306/24*(F306-E306+1)/J306</f>
        <v>#N/A</v>
      </c>
      <c r="Q306" s="52" t="e">
        <f>VLOOKUP(EVID_PASTVY!$H306,KATEGORIE_ZVIRAT!$B$2:$M$31,10,FALSE)*P306*10</f>
        <v>#N/A</v>
      </c>
      <c r="R306" s="52" t="e">
        <f>VLOOKUP(EVID_PASTVY!$H306,KATEGORIE_ZVIRAT!$B$2:$M$31,11,FALSE)*P306*10</f>
        <v>#N/A</v>
      </c>
      <c r="S306" s="52" t="e">
        <f>VLOOKUP(EVID_PASTVY!$H306,KATEGORIE_ZVIRAT!$B$2:$M$31,12,FALSE)*P306*10</f>
        <v>#N/A</v>
      </c>
    </row>
    <row r="307" spans="1:19" x14ac:dyDescent="0.2">
      <c r="A307" s="32"/>
      <c r="B307" s="37" t="e">
        <f>VLOOKUP($A307,EVID_OSEVU!$A$1:$M$4972,2,FALSE)</f>
        <v>#N/A</v>
      </c>
      <c r="C307" s="37" t="e">
        <f>VLOOKUP($A307,EVID_OSEVU!$A$1:$M$4972,3,FALSE)</f>
        <v>#N/A</v>
      </c>
      <c r="D307" s="45" t="e">
        <f>VLOOKUP($A307,EVID_OSEVU!$A$1:$M$4972,4,FALSE)</f>
        <v>#N/A</v>
      </c>
      <c r="E307" s="35"/>
      <c r="F307" s="53"/>
      <c r="G307" s="32"/>
      <c r="H307" s="45" t="e">
        <f>VLOOKUP(G307,Export7[#All],2,FALSE)</f>
        <v>#N/A</v>
      </c>
      <c r="I307" s="45" t="e">
        <f>VLOOKUP($A307,EVID_OSEVU!$A$1:$M$4972,10,FALSE)</f>
        <v>#N/A</v>
      </c>
      <c r="J307" s="58" t="e">
        <f>VLOOKUP($A307,EVID_OSEVU!$A$1:$M$4972,11,FALSE)</f>
        <v>#N/A</v>
      </c>
      <c r="K307" s="33"/>
      <c r="L307" s="45" t="e">
        <f>VLOOKUP(EVID_PASTVY!H307,KATEGORIE_ZVIRAT!$B$2:$M$31,6,FALSE)*K307</f>
        <v>#N/A</v>
      </c>
      <c r="M307" s="33">
        <v>24</v>
      </c>
      <c r="N307" s="45" t="e">
        <f>VLOOKUP(EVID_PASTVY!$H307,KATEGORIE_ZVIRAT!$B$2:$M$31,8,FALSE)</f>
        <v>#N/A</v>
      </c>
      <c r="O307" s="45" t="e">
        <f>VLOOKUP(EVID_PASTVY!$H307,KATEGORIE_ZVIRAT!$B$2:$M$31,9,FALSE)</f>
        <v>#N/A</v>
      </c>
      <c r="P307" s="54" t="e">
        <f>VLOOKUP(EVID_PASTVY!$H307,KATEGORIE_ZVIRAT!$B$2:$M$31,7,FALSE)*L307/1000*M307/24*(F307-E307+1)/J307</f>
        <v>#N/A</v>
      </c>
      <c r="Q307" s="52" t="e">
        <f>VLOOKUP(EVID_PASTVY!$H307,KATEGORIE_ZVIRAT!$B$2:$M$31,10,FALSE)*P307*10</f>
        <v>#N/A</v>
      </c>
      <c r="R307" s="52" t="e">
        <f>VLOOKUP(EVID_PASTVY!$H307,KATEGORIE_ZVIRAT!$B$2:$M$31,11,FALSE)*P307*10</f>
        <v>#N/A</v>
      </c>
      <c r="S307" s="52" t="e">
        <f>VLOOKUP(EVID_PASTVY!$H307,KATEGORIE_ZVIRAT!$B$2:$M$31,12,FALSE)*P307*10</f>
        <v>#N/A</v>
      </c>
    </row>
    <row r="308" spans="1:19" x14ac:dyDescent="0.2">
      <c r="A308" s="32"/>
      <c r="B308" s="37" t="e">
        <f>VLOOKUP($A308,EVID_OSEVU!$A$1:$M$4972,2,FALSE)</f>
        <v>#N/A</v>
      </c>
      <c r="C308" s="37" t="e">
        <f>VLOOKUP($A308,EVID_OSEVU!$A$1:$M$4972,3,FALSE)</f>
        <v>#N/A</v>
      </c>
      <c r="D308" s="45" t="e">
        <f>VLOOKUP($A308,EVID_OSEVU!$A$1:$M$4972,4,FALSE)</f>
        <v>#N/A</v>
      </c>
      <c r="E308" s="35"/>
      <c r="F308" s="53"/>
      <c r="G308" s="32"/>
      <c r="H308" s="45" t="e">
        <f>VLOOKUP(G308,Export7[#All],2,FALSE)</f>
        <v>#N/A</v>
      </c>
      <c r="I308" s="45" t="e">
        <f>VLOOKUP($A308,EVID_OSEVU!$A$1:$M$4972,10,FALSE)</f>
        <v>#N/A</v>
      </c>
      <c r="J308" s="58" t="e">
        <f>VLOOKUP($A308,EVID_OSEVU!$A$1:$M$4972,11,FALSE)</f>
        <v>#N/A</v>
      </c>
      <c r="K308" s="33"/>
      <c r="L308" s="45" t="e">
        <f>VLOOKUP(EVID_PASTVY!H308,KATEGORIE_ZVIRAT!$B$2:$M$31,6,FALSE)*K308</f>
        <v>#N/A</v>
      </c>
      <c r="M308" s="33">
        <v>24</v>
      </c>
      <c r="N308" s="45" t="e">
        <f>VLOOKUP(EVID_PASTVY!$H308,KATEGORIE_ZVIRAT!$B$2:$M$31,8,FALSE)</f>
        <v>#N/A</v>
      </c>
      <c r="O308" s="45" t="e">
        <f>VLOOKUP(EVID_PASTVY!$H308,KATEGORIE_ZVIRAT!$B$2:$M$31,9,FALSE)</f>
        <v>#N/A</v>
      </c>
      <c r="P308" s="54" t="e">
        <f>VLOOKUP(EVID_PASTVY!$H308,KATEGORIE_ZVIRAT!$B$2:$M$31,7,FALSE)*L308/1000*M308/24*(F308-E308+1)/J308</f>
        <v>#N/A</v>
      </c>
      <c r="Q308" s="52" t="e">
        <f>VLOOKUP(EVID_PASTVY!$H308,KATEGORIE_ZVIRAT!$B$2:$M$31,10,FALSE)*P308*10</f>
        <v>#N/A</v>
      </c>
      <c r="R308" s="52" t="e">
        <f>VLOOKUP(EVID_PASTVY!$H308,KATEGORIE_ZVIRAT!$B$2:$M$31,11,FALSE)*P308*10</f>
        <v>#N/A</v>
      </c>
      <c r="S308" s="52" t="e">
        <f>VLOOKUP(EVID_PASTVY!$H308,KATEGORIE_ZVIRAT!$B$2:$M$31,12,FALSE)*P308*10</f>
        <v>#N/A</v>
      </c>
    </row>
    <row r="309" spans="1:19" x14ac:dyDescent="0.2">
      <c r="A309" s="32"/>
      <c r="B309" s="37" t="e">
        <f>VLOOKUP($A309,EVID_OSEVU!$A$1:$M$4972,2,FALSE)</f>
        <v>#N/A</v>
      </c>
      <c r="C309" s="37" t="e">
        <f>VLOOKUP($A309,EVID_OSEVU!$A$1:$M$4972,3,FALSE)</f>
        <v>#N/A</v>
      </c>
      <c r="D309" s="45" t="e">
        <f>VLOOKUP($A309,EVID_OSEVU!$A$1:$M$4972,4,FALSE)</f>
        <v>#N/A</v>
      </c>
      <c r="E309" s="35"/>
      <c r="F309" s="53"/>
      <c r="G309" s="32"/>
      <c r="H309" s="45" t="e">
        <f>VLOOKUP(G309,Export7[#All],2,FALSE)</f>
        <v>#N/A</v>
      </c>
      <c r="I309" s="45" t="e">
        <f>VLOOKUP($A309,EVID_OSEVU!$A$1:$M$4972,10,FALSE)</f>
        <v>#N/A</v>
      </c>
      <c r="J309" s="58" t="e">
        <f>VLOOKUP($A309,EVID_OSEVU!$A$1:$M$4972,11,FALSE)</f>
        <v>#N/A</v>
      </c>
      <c r="K309" s="33"/>
      <c r="L309" s="45" t="e">
        <f>VLOOKUP(EVID_PASTVY!H309,KATEGORIE_ZVIRAT!$B$2:$M$31,6,FALSE)*K309</f>
        <v>#N/A</v>
      </c>
      <c r="M309" s="33">
        <v>24</v>
      </c>
      <c r="N309" s="45" t="e">
        <f>VLOOKUP(EVID_PASTVY!$H309,KATEGORIE_ZVIRAT!$B$2:$M$31,8,FALSE)</f>
        <v>#N/A</v>
      </c>
      <c r="O309" s="45" t="e">
        <f>VLOOKUP(EVID_PASTVY!$H309,KATEGORIE_ZVIRAT!$B$2:$M$31,9,FALSE)</f>
        <v>#N/A</v>
      </c>
      <c r="P309" s="54" t="e">
        <f>VLOOKUP(EVID_PASTVY!$H309,KATEGORIE_ZVIRAT!$B$2:$M$31,7,FALSE)*L309/1000*M309/24*(F309-E309+1)/J309</f>
        <v>#N/A</v>
      </c>
      <c r="Q309" s="52" t="e">
        <f>VLOOKUP(EVID_PASTVY!$H309,KATEGORIE_ZVIRAT!$B$2:$M$31,10,FALSE)*P309*10</f>
        <v>#N/A</v>
      </c>
      <c r="R309" s="52" t="e">
        <f>VLOOKUP(EVID_PASTVY!$H309,KATEGORIE_ZVIRAT!$B$2:$M$31,11,FALSE)*P309*10</f>
        <v>#N/A</v>
      </c>
      <c r="S309" s="52" t="e">
        <f>VLOOKUP(EVID_PASTVY!$H309,KATEGORIE_ZVIRAT!$B$2:$M$31,12,FALSE)*P309*10</f>
        <v>#N/A</v>
      </c>
    </row>
    <row r="310" spans="1:19" x14ac:dyDescent="0.2">
      <c r="A310" s="32"/>
      <c r="B310" s="37" t="e">
        <f>VLOOKUP($A310,EVID_OSEVU!$A$1:$M$4972,2,FALSE)</f>
        <v>#N/A</v>
      </c>
      <c r="C310" s="37" t="e">
        <f>VLOOKUP($A310,EVID_OSEVU!$A$1:$M$4972,3,FALSE)</f>
        <v>#N/A</v>
      </c>
      <c r="D310" s="45" t="e">
        <f>VLOOKUP($A310,EVID_OSEVU!$A$1:$M$4972,4,FALSE)</f>
        <v>#N/A</v>
      </c>
      <c r="E310" s="35"/>
      <c r="F310" s="53"/>
      <c r="G310" s="32"/>
      <c r="H310" s="45" t="e">
        <f>VLOOKUP(G310,Export7[#All],2,FALSE)</f>
        <v>#N/A</v>
      </c>
      <c r="I310" s="45" t="e">
        <f>VLOOKUP($A310,EVID_OSEVU!$A$1:$M$4972,10,FALSE)</f>
        <v>#N/A</v>
      </c>
      <c r="J310" s="58" t="e">
        <f>VLOOKUP($A310,EVID_OSEVU!$A$1:$M$4972,11,FALSE)</f>
        <v>#N/A</v>
      </c>
      <c r="K310" s="33"/>
      <c r="L310" s="45" t="e">
        <f>VLOOKUP(EVID_PASTVY!H310,KATEGORIE_ZVIRAT!$B$2:$M$31,6,FALSE)*K310</f>
        <v>#N/A</v>
      </c>
      <c r="M310" s="33">
        <v>24</v>
      </c>
      <c r="N310" s="45" t="e">
        <f>VLOOKUP(EVID_PASTVY!$H310,KATEGORIE_ZVIRAT!$B$2:$M$31,8,FALSE)</f>
        <v>#N/A</v>
      </c>
      <c r="O310" s="45" t="e">
        <f>VLOOKUP(EVID_PASTVY!$H310,KATEGORIE_ZVIRAT!$B$2:$M$31,9,FALSE)</f>
        <v>#N/A</v>
      </c>
      <c r="P310" s="54" t="e">
        <f>VLOOKUP(EVID_PASTVY!$H310,KATEGORIE_ZVIRAT!$B$2:$M$31,7,FALSE)*L310/1000*M310/24*(F310-E310+1)/J310</f>
        <v>#N/A</v>
      </c>
      <c r="Q310" s="52" t="e">
        <f>VLOOKUP(EVID_PASTVY!$H310,KATEGORIE_ZVIRAT!$B$2:$M$31,10,FALSE)*P310*10</f>
        <v>#N/A</v>
      </c>
      <c r="R310" s="52" t="e">
        <f>VLOOKUP(EVID_PASTVY!$H310,KATEGORIE_ZVIRAT!$B$2:$M$31,11,FALSE)*P310*10</f>
        <v>#N/A</v>
      </c>
      <c r="S310" s="52" t="e">
        <f>VLOOKUP(EVID_PASTVY!$H310,KATEGORIE_ZVIRAT!$B$2:$M$31,12,FALSE)*P310*10</f>
        <v>#N/A</v>
      </c>
    </row>
    <row r="311" spans="1:19" x14ac:dyDescent="0.2">
      <c r="A311" s="32"/>
      <c r="B311" s="37" t="e">
        <f>VLOOKUP($A311,EVID_OSEVU!$A$1:$M$4972,2,FALSE)</f>
        <v>#N/A</v>
      </c>
      <c r="C311" s="37" t="e">
        <f>VLOOKUP($A311,EVID_OSEVU!$A$1:$M$4972,3,FALSE)</f>
        <v>#N/A</v>
      </c>
      <c r="D311" s="45" t="e">
        <f>VLOOKUP($A311,EVID_OSEVU!$A$1:$M$4972,4,FALSE)</f>
        <v>#N/A</v>
      </c>
      <c r="E311" s="35"/>
      <c r="F311" s="53"/>
      <c r="G311" s="32"/>
      <c r="H311" s="45" t="e">
        <f>VLOOKUP(G311,Export7[#All],2,FALSE)</f>
        <v>#N/A</v>
      </c>
      <c r="I311" s="45" t="e">
        <f>VLOOKUP($A311,EVID_OSEVU!$A$1:$M$4972,10,FALSE)</f>
        <v>#N/A</v>
      </c>
      <c r="J311" s="58" t="e">
        <f>VLOOKUP($A311,EVID_OSEVU!$A$1:$M$4972,11,FALSE)</f>
        <v>#N/A</v>
      </c>
      <c r="K311" s="33"/>
      <c r="L311" s="45" t="e">
        <f>VLOOKUP(EVID_PASTVY!H311,KATEGORIE_ZVIRAT!$B$2:$M$31,6,FALSE)*K311</f>
        <v>#N/A</v>
      </c>
      <c r="M311" s="33">
        <v>24</v>
      </c>
      <c r="N311" s="45" t="e">
        <f>VLOOKUP(EVID_PASTVY!$H311,KATEGORIE_ZVIRAT!$B$2:$M$31,8,FALSE)</f>
        <v>#N/A</v>
      </c>
      <c r="O311" s="45" t="e">
        <f>VLOOKUP(EVID_PASTVY!$H311,KATEGORIE_ZVIRAT!$B$2:$M$31,9,FALSE)</f>
        <v>#N/A</v>
      </c>
      <c r="P311" s="54" t="e">
        <f>VLOOKUP(EVID_PASTVY!$H311,KATEGORIE_ZVIRAT!$B$2:$M$31,7,FALSE)*L311/1000*M311/24*(F311-E311+1)/J311</f>
        <v>#N/A</v>
      </c>
      <c r="Q311" s="52" t="e">
        <f>VLOOKUP(EVID_PASTVY!$H311,KATEGORIE_ZVIRAT!$B$2:$M$31,10,FALSE)*P311*10</f>
        <v>#N/A</v>
      </c>
      <c r="R311" s="52" t="e">
        <f>VLOOKUP(EVID_PASTVY!$H311,KATEGORIE_ZVIRAT!$B$2:$M$31,11,FALSE)*P311*10</f>
        <v>#N/A</v>
      </c>
      <c r="S311" s="52" t="e">
        <f>VLOOKUP(EVID_PASTVY!$H311,KATEGORIE_ZVIRAT!$B$2:$M$31,12,FALSE)*P311*10</f>
        <v>#N/A</v>
      </c>
    </row>
    <row r="312" spans="1:19" x14ac:dyDescent="0.2">
      <c r="A312" s="32"/>
      <c r="B312" s="37" t="e">
        <f>VLOOKUP($A312,EVID_OSEVU!$A$1:$M$4972,2,FALSE)</f>
        <v>#N/A</v>
      </c>
      <c r="C312" s="37" t="e">
        <f>VLOOKUP($A312,EVID_OSEVU!$A$1:$M$4972,3,FALSE)</f>
        <v>#N/A</v>
      </c>
      <c r="D312" s="45" t="e">
        <f>VLOOKUP($A312,EVID_OSEVU!$A$1:$M$4972,4,FALSE)</f>
        <v>#N/A</v>
      </c>
      <c r="E312" s="35"/>
      <c r="F312" s="53"/>
      <c r="G312" s="32"/>
      <c r="H312" s="45" t="e">
        <f>VLOOKUP(G312,Export7[#All],2,FALSE)</f>
        <v>#N/A</v>
      </c>
      <c r="I312" s="45" t="e">
        <f>VLOOKUP($A312,EVID_OSEVU!$A$1:$M$4972,10,FALSE)</f>
        <v>#N/A</v>
      </c>
      <c r="J312" s="58" t="e">
        <f>VLOOKUP($A312,EVID_OSEVU!$A$1:$M$4972,11,FALSE)</f>
        <v>#N/A</v>
      </c>
      <c r="K312" s="33"/>
      <c r="L312" s="45" t="e">
        <f>VLOOKUP(EVID_PASTVY!H312,KATEGORIE_ZVIRAT!$B$2:$M$31,6,FALSE)*K312</f>
        <v>#N/A</v>
      </c>
      <c r="M312" s="33">
        <v>24</v>
      </c>
      <c r="N312" s="45" t="e">
        <f>VLOOKUP(EVID_PASTVY!$H312,KATEGORIE_ZVIRAT!$B$2:$M$31,8,FALSE)</f>
        <v>#N/A</v>
      </c>
      <c r="O312" s="45" t="e">
        <f>VLOOKUP(EVID_PASTVY!$H312,KATEGORIE_ZVIRAT!$B$2:$M$31,9,FALSE)</f>
        <v>#N/A</v>
      </c>
      <c r="P312" s="54" t="e">
        <f>VLOOKUP(EVID_PASTVY!$H312,KATEGORIE_ZVIRAT!$B$2:$M$31,7,FALSE)*L312/1000*M312/24*(F312-E312+1)/J312</f>
        <v>#N/A</v>
      </c>
      <c r="Q312" s="52" t="e">
        <f>VLOOKUP(EVID_PASTVY!$H312,KATEGORIE_ZVIRAT!$B$2:$M$31,10,FALSE)*P312*10</f>
        <v>#N/A</v>
      </c>
      <c r="R312" s="52" t="e">
        <f>VLOOKUP(EVID_PASTVY!$H312,KATEGORIE_ZVIRAT!$B$2:$M$31,11,FALSE)*P312*10</f>
        <v>#N/A</v>
      </c>
      <c r="S312" s="52" t="e">
        <f>VLOOKUP(EVID_PASTVY!$H312,KATEGORIE_ZVIRAT!$B$2:$M$31,12,FALSE)*P312*10</f>
        <v>#N/A</v>
      </c>
    </row>
    <row r="313" spans="1:19" x14ac:dyDescent="0.2">
      <c r="A313" s="32"/>
      <c r="B313" s="37" t="e">
        <f>VLOOKUP($A313,EVID_OSEVU!$A$1:$M$4972,2,FALSE)</f>
        <v>#N/A</v>
      </c>
      <c r="C313" s="37" t="e">
        <f>VLOOKUP($A313,EVID_OSEVU!$A$1:$M$4972,3,FALSE)</f>
        <v>#N/A</v>
      </c>
      <c r="D313" s="45" t="e">
        <f>VLOOKUP($A313,EVID_OSEVU!$A$1:$M$4972,4,FALSE)</f>
        <v>#N/A</v>
      </c>
      <c r="E313" s="35"/>
      <c r="F313" s="53"/>
      <c r="G313" s="32"/>
      <c r="H313" s="45" t="e">
        <f>VLOOKUP(G313,Export7[#All],2,FALSE)</f>
        <v>#N/A</v>
      </c>
      <c r="I313" s="45" t="e">
        <f>VLOOKUP($A313,EVID_OSEVU!$A$1:$M$4972,10,FALSE)</f>
        <v>#N/A</v>
      </c>
      <c r="J313" s="58" t="e">
        <f>VLOOKUP($A313,EVID_OSEVU!$A$1:$M$4972,11,FALSE)</f>
        <v>#N/A</v>
      </c>
      <c r="K313" s="33"/>
      <c r="L313" s="45" t="e">
        <f>VLOOKUP(EVID_PASTVY!H313,KATEGORIE_ZVIRAT!$B$2:$M$31,6,FALSE)*K313</f>
        <v>#N/A</v>
      </c>
      <c r="M313" s="33">
        <v>24</v>
      </c>
      <c r="N313" s="45" t="e">
        <f>VLOOKUP(EVID_PASTVY!$H313,KATEGORIE_ZVIRAT!$B$2:$M$31,8,FALSE)</f>
        <v>#N/A</v>
      </c>
      <c r="O313" s="45" t="e">
        <f>VLOOKUP(EVID_PASTVY!$H313,KATEGORIE_ZVIRAT!$B$2:$M$31,9,FALSE)</f>
        <v>#N/A</v>
      </c>
      <c r="P313" s="54" t="e">
        <f>VLOOKUP(EVID_PASTVY!$H313,KATEGORIE_ZVIRAT!$B$2:$M$31,7,FALSE)*L313/1000*M313/24*(F313-E313+1)/J313</f>
        <v>#N/A</v>
      </c>
      <c r="Q313" s="52" t="e">
        <f>VLOOKUP(EVID_PASTVY!$H313,KATEGORIE_ZVIRAT!$B$2:$M$31,10,FALSE)*P313*10</f>
        <v>#N/A</v>
      </c>
      <c r="R313" s="52" t="e">
        <f>VLOOKUP(EVID_PASTVY!$H313,KATEGORIE_ZVIRAT!$B$2:$M$31,11,FALSE)*P313*10</f>
        <v>#N/A</v>
      </c>
      <c r="S313" s="52" t="e">
        <f>VLOOKUP(EVID_PASTVY!$H313,KATEGORIE_ZVIRAT!$B$2:$M$31,12,FALSE)*P313*10</f>
        <v>#N/A</v>
      </c>
    </row>
    <row r="314" spans="1:19" x14ac:dyDescent="0.2">
      <c r="A314" s="32"/>
      <c r="B314" s="37" t="e">
        <f>VLOOKUP($A314,EVID_OSEVU!$A$1:$M$4972,2,FALSE)</f>
        <v>#N/A</v>
      </c>
      <c r="C314" s="37" t="e">
        <f>VLOOKUP($A314,EVID_OSEVU!$A$1:$M$4972,3,FALSE)</f>
        <v>#N/A</v>
      </c>
      <c r="D314" s="45" t="e">
        <f>VLOOKUP($A314,EVID_OSEVU!$A$1:$M$4972,4,FALSE)</f>
        <v>#N/A</v>
      </c>
      <c r="E314" s="35"/>
      <c r="F314" s="53"/>
      <c r="G314" s="32"/>
      <c r="H314" s="45" t="e">
        <f>VLOOKUP(G314,Export7[#All],2,FALSE)</f>
        <v>#N/A</v>
      </c>
      <c r="I314" s="45" t="e">
        <f>VLOOKUP($A314,EVID_OSEVU!$A$1:$M$4972,10,FALSE)</f>
        <v>#N/A</v>
      </c>
      <c r="J314" s="58" t="e">
        <f>VLOOKUP($A314,EVID_OSEVU!$A$1:$M$4972,11,FALSE)</f>
        <v>#N/A</v>
      </c>
      <c r="K314" s="33"/>
      <c r="L314" s="45" t="e">
        <f>VLOOKUP(EVID_PASTVY!H314,KATEGORIE_ZVIRAT!$B$2:$M$31,6,FALSE)*K314</f>
        <v>#N/A</v>
      </c>
      <c r="M314" s="33">
        <v>24</v>
      </c>
      <c r="N314" s="45" t="e">
        <f>VLOOKUP(EVID_PASTVY!$H314,KATEGORIE_ZVIRAT!$B$2:$M$31,8,FALSE)</f>
        <v>#N/A</v>
      </c>
      <c r="O314" s="45" t="e">
        <f>VLOOKUP(EVID_PASTVY!$H314,KATEGORIE_ZVIRAT!$B$2:$M$31,9,FALSE)</f>
        <v>#N/A</v>
      </c>
      <c r="P314" s="54" t="e">
        <f>VLOOKUP(EVID_PASTVY!$H314,KATEGORIE_ZVIRAT!$B$2:$M$31,7,FALSE)*L314/1000*M314/24*(F314-E314+1)/J314</f>
        <v>#N/A</v>
      </c>
      <c r="Q314" s="52" t="e">
        <f>VLOOKUP(EVID_PASTVY!$H314,KATEGORIE_ZVIRAT!$B$2:$M$31,10,FALSE)*P314*10</f>
        <v>#N/A</v>
      </c>
      <c r="R314" s="52" t="e">
        <f>VLOOKUP(EVID_PASTVY!$H314,KATEGORIE_ZVIRAT!$B$2:$M$31,11,FALSE)*P314*10</f>
        <v>#N/A</v>
      </c>
      <c r="S314" s="52" t="e">
        <f>VLOOKUP(EVID_PASTVY!$H314,KATEGORIE_ZVIRAT!$B$2:$M$31,12,FALSE)*P314*10</f>
        <v>#N/A</v>
      </c>
    </row>
    <row r="315" spans="1:19" x14ac:dyDescent="0.2">
      <c r="A315" s="32"/>
      <c r="B315" s="37" t="e">
        <f>VLOOKUP($A315,EVID_OSEVU!$A$1:$M$4972,2,FALSE)</f>
        <v>#N/A</v>
      </c>
      <c r="C315" s="37" t="e">
        <f>VLOOKUP($A315,EVID_OSEVU!$A$1:$M$4972,3,FALSE)</f>
        <v>#N/A</v>
      </c>
      <c r="D315" s="45" t="e">
        <f>VLOOKUP($A315,EVID_OSEVU!$A$1:$M$4972,4,FALSE)</f>
        <v>#N/A</v>
      </c>
      <c r="E315" s="35"/>
      <c r="F315" s="53"/>
      <c r="G315" s="32"/>
      <c r="H315" s="45" t="e">
        <f>VLOOKUP(G315,Export7[#All],2,FALSE)</f>
        <v>#N/A</v>
      </c>
      <c r="I315" s="45" t="e">
        <f>VLOOKUP($A315,EVID_OSEVU!$A$1:$M$4972,10,FALSE)</f>
        <v>#N/A</v>
      </c>
      <c r="J315" s="58" t="e">
        <f>VLOOKUP($A315,EVID_OSEVU!$A$1:$M$4972,11,FALSE)</f>
        <v>#N/A</v>
      </c>
      <c r="K315" s="33"/>
      <c r="L315" s="45" t="e">
        <f>VLOOKUP(EVID_PASTVY!H315,KATEGORIE_ZVIRAT!$B$2:$M$31,6,FALSE)*K315</f>
        <v>#N/A</v>
      </c>
      <c r="M315" s="33">
        <v>24</v>
      </c>
      <c r="N315" s="45" t="e">
        <f>VLOOKUP(EVID_PASTVY!$H315,KATEGORIE_ZVIRAT!$B$2:$M$31,8,FALSE)</f>
        <v>#N/A</v>
      </c>
      <c r="O315" s="45" t="e">
        <f>VLOOKUP(EVID_PASTVY!$H315,KATEGORIE_ZVIRAT!$B$2:$M$31,9,FALSE)</f>
        <v>#N/A</v>
      </c>
      <c r="P315" s="54" t="e">
        <f>VLOOKUP(EVID_PASTVY!$H315,KATEGORIE_ZVIRAT!$B$2:$M$31,7,FALSE)*L315/1000*M315/24*(F315-E315+1)/J315</f>
        <v>#N/A</v>
      </c>
      <c r="Q315" s="52" t="e">
        <f>VLOOKUP(EVID_PASTVY!$H315,KATEGORIE_ZVIRAT!$B$2:$M$31,10,FALSE)*P315*10</f>
        <v>#N/A</v>
      </c>
      <c r="R315" s="52" t="e">
        <f>VLOOKUP(EVID_PASTVY!$H315,KATEGORIE_ZVIRAT!$B$2:$M$31,11,FALSE)*P315*10</f>
        <v>#N/A</v>
      </c>
      <c r="S315" s="52" t="e">
        <f>VLOOKUP(EVID_PASTVY!$H315,KATEGORIE_ZVIRAT!$B$2:$M$31,12,FALSE)*P315*10</f>
        <v>#N/A</v>
      </c>
    </row>
    <row r="316" spans="1:19" x14ac:dyDescent="0.2">
      <c r="A316" s="32"/>
      <c r="B316" s="37" t="e">
        <f>VLOOKUP($A316,EVID_OSEVU!$A$1:$M$4972,2,FALSE)</f>
        <v>#N/A</v>
      </c>
      <c r="C316" s="37" t="e">
        <f>VLOOKUP($A316,EVID_OSEVU!$A$1:$M$4972,3,FALSE)</f>
        <v>#N/A</v>
      </c>
      <c r="D316" s="45" t="e">
        <f>VLOOKUP($A316,EVID_OSEVU!$A$1:$M$4972,4,FALSE)</f>
        <v>#N/A</v>
      </c>
      <c r="E316" s="35"/>
      <c r="F316" s="53"/>
      <c r="G316" s="32"/>
      <c r="H316" s="45" t="e">
        <f>VLOOKUP(G316,Export7[#All],2,FALSE)</f>
        <v>#N/A</v>
      </c>
      <c r="I316" s="45" t="e">
        <f>VLOOKUP($A316,EVID_OSEVU!$A$1:$M$4972,10,FALSE)</f>
        <v>#N/A</v>
      </c>
      <c r="J316" s="58" t="e">
        <f>VLOOKUP($A316,EVID_OSEVU!$A$1:$M$4972,11,FALSE)</f>
        <v>#N/A</v>
      </c>
      <c r="K316" s="33"/>
      <c r="L316" s="45" t="e">
        <f>VLOOKUP(EVID_PASTVY!H316,KATEGORIE_ZVIRAT!$B$2:$M$31,6,FALSE)*K316</f>
        <v>#N/A</v>
      </c>
      <c r="M316" s="33">
        <v>24</v>
      </c>
      <c r="N316" s="45" t="e">
        <f>VLOOKUP(EVID_PASTVY!$H316,KATEGORIE_ZVIRAT!$B$2:$M$31,8,FALSE)</f>
        <v>#N/A</v>
      </c>
      <c r="O316" s="45" t="e">
        <f>VLOOKUP(EVID_PASTVY!$H316,KATEGORIE_ZVIRAT!$B$2:$M$31,9,FALSE)</f>
        <v>#N/A</v>
      </c>
      <c r="P316" s="54" t="e">
        <f>VLOOKUP(EVID_PASTVY!$H316,KATEGORIE_ZVIRAT!$B$2:$M$31,7,FALSE)*L316/1000*M316/24*(F316-E316+1)/J316</f>
        <v>#N/A</v>
      </c>
      <c r="Q316" s="52" t="e">
        <f>VLOOKUP(EVID_PASTVY!$H316,KATEGORIE_ZVIRAT!$B$2:$M$31,10,FALSE)*P316*10</f>
        <v>#N/A</v>
      </c>
      <c r="R316" s="52" t="e">
        <f>VLOOKUP(EVID_PASTVY!$H316,KATEGORIE_ZVIRAT!$B$2:$M$31,11,FALSE)*P316*10</f>
        <v>#N/A</v>
      </c>
      <c r="S316" s="52" t="e">
        <f>VLOOKUP(EVID_PASTVY!$H316,KATEGORIE_ZVIRAT!$B$2:$M$31,12,FALSE)*P316*10</f>
        <v>#N/A</v>
      </c>
    </row>
    <row r="317" spans="1:19" x14ac:dyDescent="0.2">
      <c r="A317" s="32"/>
      <c r="B317" s="37" t="e">
        <f>VLOOKUP($A317,EVID_OSEVU!$A$1:$M$4972,2,FALSE)</f>
        <v>#N/A</v>
      </c>
      <c r="C317" s="37" t="e">
        <f>VLOOKUP($A317,EVID_OSEVU!$A$1:$M$4972,3,FALSE)</f>
        <v>#N/A</v>
      </c>
      <c r="D317" s="45" t="e">
        <f>VLOOKUP($A317,EVID_OSEVU!$A$1:$M$4972,4,FALSE)</f>
        <v>#N/A</v>
      </c>
      <c r="E317" s="35"/>
      <c r="F317" s="53"/>
      <c r="G317" s="32"/>
      <c r="H317" s="45" t="e">
        <f>VLOOKUP(G317,Export7[#All],2,FALSE)</f>
        <v>#N/A</v>
      </c>
      <c r="I317" s="45" t="e">
        <f>VLOOKUP($A317,EVID_OSEVU!$A$1:$M$4972,10,FALSE)</f>
        <v>#N/A</v>
      </c>
      <c r="J317" s="58" t="e">
        <f>VLOOKUP($A317,EVID_OSEVU!$A$1:$M$4972,11,FALSE)</f>
        <v>#N/A</v>
      </c>
      <c r="K317" s="33"/>
      <c r="L317" s="45" t="e">
        <f>VLOOKUP(EVID_PASTVY!H317,KATEGORIE_ZVIRAT!$B$2:$M$31,6,FALSE)*K317</f>
        <v>#N/A</v>
      </c>
      <c r="M317" s="33">
        <v>24</v>
      </c>
      <c r="N317" s="45" t="e">
        <f>VLOOKUP(EVID_PASTVY!$H317,KATEGORIE_ZVIRAT!$B$2:$M$31,8,FALSE)</f>
        <v>#N/A</v>
      </c>
      <c r="O317" s="45" t="e">
        <f>VLOOKUP(EVID_PASTVY!$H317,KATEGORIE_ZVIRAT!$B$2:$M$31,9,FALSE)</f>
        <v>#N/A</v>
      </c>
      <c r="P317" s="54" t="e">
        <f>VLOOKUP(EVID_PASTVY!$H317,KATEGORIE_ZVIRAT!$B$2:$M$31,7,FALSE)*L317/1000*M317/24*(F317-E317+1)/J317</f>
        <v>#N/A</v>
      </c>
      <c r="Q317" s="52" t="e">
        <f>VLOOKUP(EVID_PASTVY!$H317,KATEGORIE_ZVIRAT!$B$2:$M$31,10,FALSE)*P317*10</f>
        <v>#N/A</v>
      </c>
      <c r="R317" s="52" t="e">
        <f>VLOOKUP(EVID_PASTVY!$H317,KATEGORIE_ZVIRAT!$B$2:$M$31,11,FALSE)*P317*10</f>
        <v>#N/A</v>
      </c>
      <c r="S317" s="52" t="e">
        <f>VLOOKUP(EVID_PASTVY!$H317,KATEGORIE_ZVIRAT!$B$2:$M$31,12,FALSE)*P317*10</f>
        <v>#N/A</v>
      </c>
    </row>
    <row r="318" spans="1:19" x14ac:dyDescent="0.2">
      <c r="A318" s="32"/>
      <c r="B318" s="37" t="e">
        <f>VLOOKUP($A318,EVID_OSEVU!$A$1:$M$4972,2,FALSE)</f>
        <v>#N/A</v>
      </c>
      <c r="C318" s="37" t="e">
        <f>VLOOKUP($A318,EVID_OSEVU!$A$1:$M$4972,3,FALSE)</f>
        <v>#N/A</v>
      </c>
      <c r="D318" s="45" t="e">
        <f>VLOOKUP($A318,EVID_OSEVU!$A$1:$M$4972,4,FALSE)</f>
        <v>#N/A</v>
      </c>
      <c r="E318" s="35"/>
      <c r="F318" s="53"/>
      <c r="G318" s="32"/>
      <c r="H318" s="45" t="e">
        <f>VLOOKUP(G318,Export7[#All],2,FALSE)</f>
        <v>#N/A</v>
      </c>
      <c r="I318" s="45" t="e">
        <f>VLOOKUP($A318,EVID_OSEVU!$A$1:$M$4972,10,FALSE)</f>
        <v>#N/A</v>
      </c>
      <c r="J318" s="58" t="e">
        <f>VLOOKUP($A318,EVID_OSEVU!$A$1:$M$4972,11,FALSE)</f>
        <v>#N/A</v>
      </c>
      <c r="K318" s="33"/>
      <c r="L318" s="45" t="e">
        <f>VLOOKUP(EVID_PASTVY!H318,KATEGORIE_ZVIRAT!$B$2:$M$31,6,FALSE)*K318</f>
        <v>#N/A</v>
      </c>
      <c r="M318" s="33">
        <v>24</v>
      </c>
      <c r="N318" s="45" t="e">
        <f>VLOOKUP(EVID_PASTVY!$H318,KATEGORIE_ZVIRAT!$B$2:$M$31,8,FALSE)</f>
        <v>#N/A</v>
      </c>
      <c r="O318" s="45" t="e">
        <f>VLOOKUP(EVID_PASTVY!$H318,KATEGORIE_ZVIRAT!$B$2:$M$31,9,FALSE)</f>
        <v>#N/A</v>
      </c>
      <c r="P318" s="54" t="e">
        <f>VLOOKUP(EVID_PASTVY!$H318,KATEGORIE_ZVIRAT!$B$2:$M$31,7,FALSE)*L318/1000*M318/24*(F318-E318+1)/J318</f>
        <v>#N/A</v>
      </c>
      <c r="Q318" s="52" t="e">
        <f>VLOOKUP(EVID_PASTVY!$H318,KATEGORIE_ZVIRAT!$B$2:$M$31,10,FALSE)*P318*10</f>
        <v>#N/A</v>
      </c>
      <c r="R318" s="52" t="e">
        <f>VLOOKUP(EVID_PASTVY!$H318,KATEGORIE_ZVIRAT!$B$2:$M$31,11,FALSE)*P318*10</f>
        <v>#N/A</v>
      </c>
      <c r="S318" s="52" t="e">
        <f>VLOOKUP(EVID_PASTVY!$H318,KATEGORIE_ZVIRAT!$B$2:$M$31,12,FALSE)*P318*10</f>
        <v>#N/A</v>
      </c>
    </row>
    <row r="319" spans="1:19" x14ac:dyDescent="0.2">
      <c r="A319" s="32"/>
      <c r="B319" s="37" t="e">
        <f>VLOOKUP($A319,EVID_OSEVU!$A$1:$M$4972,2,FALSE)</f>
        <v>#N/A</v>
      </c>
      <c r="C319" s="37" t="e">
        <f>VLOOKUP($A319,EVID_OSEVU!$A$1:$M$4972,3,FALSE)</f>
        <v>#N/A</v>
      </c>
      <c r="D319" s="45" t="e">
        <f>VLOOKUP($A319,EVID_OSEVU!$A$1:$M$4972,4,FALSE)</f>
        <v>#N/A</v>
      </c>
      <c r="E319" s="35"/>
      <c r="F319" s="53"/>
      <c r="G319" s="32"/>
      <c r="H319" s="45" t="e">
        <f>VLOOKUP(G319,Export7[#All],2,FALSE)</f>
        <v>#N/A</v>
      </c>
      <c r="I319" s="45" t="e">
        <f>VLOOKUP($A319,EVID_OSEVU!$A$1:$M$4972,10,FALSE)</f>
        <v>#N/A</v>
      </c>
      <c r="J319" s="58" t="e">
        <f>VLOOKUP($A319,EVID_OSEVU!$A$1:$M$4972,11,FALSE)</f>
        <v>#N/A</v>
      </c>
      <c r="K319" s="33"/>
      <c r="L319" s="45" t="e">
        <f>VLOOKUP(EVID_PASTVY!H319,KATEGORIE_ZVIRAT!$B$2:$M$31,6,FALSE)*K319</f>
        <v>#N/A</v>
      </c>
      <c r="M319" s="33">
        <v>24</v>
      </c>
      <c r="N319" s="45" t="e">
        <f>VLOOKUP(EVID_PASTVY!$H319,KATEGORIE_ZVIRAT!$B$2:$M$31,8,FALSE)</f>
        <v>#N/A</v>
      </c>
      <c r="O319" s="45" t="e">
        <f>VLOOKUP(EVID_PASTVY!$H319,KATEGORIE_ZVIRAT!$B$2:$M$31,9,FALSE)</f>
        <v>#N/A</v>
      </c>
      <c r="P319" s="54" t="e">
        <f>VLOOKUP(EVID_PASTVY!$H319,KATEGORIE_ZVIRAT!$B$2:$M$31,7,FALSE)*L319/1000*M319/24*(F319-E319+1)/J319</f>
        <v>#N/A</v>
      </c>
      <c r="Q319" s="52" t="e">
        <f>VLOOKUP(EVID_PASTVY!$H319,KATEGORIE_ZVIRAT!$B$2:$M$31,10,FALSE)*P319*10</f>
        <v>#N/A</v>
      </c>
      <c r="R319" s="52" t="e">
        <f>VLOOKUP(EVID_PASTVY!$H319,KATEGORIE_ZVIRAT!$B$2:$M$31,11,FALSE)*P319*10</f>
        <v>#N/A</v>
      </c>
      <c r="S319" s="52" t="e">
        <f>VLOOKUP(EVID_PASTVY!$H319,KATEGORIE_ZVIRAT!$B$2:$M$31,12,FALSE)*P319*10</f>
        <v>#N/A</v>
      </c>
    </row>
    <row r="320" spans="1:19" x14ac:dyDescent="0.2">
      <c r="A320" s="32"/>
      <c r="B320" s="37" t="e">
        <f>VLOOKUP($A320,EVID_OSEVU!$A$1:$M$4972,2,FALSE)</f>
        <v>#N/A</v>
      </c>
      <c r="C320" s="37" t="e">
        <f>VLOOKUP($A320,EVID_OSEVU!$A$1:$M$4972,3,FALSE)</f>
        <v>#N/A</v>
      </c>
      <c r="D320" s="45" t="e">
        <f>VLOOKUP($A320,EVID_OSEVU!$A$1:$M$4972,4,FALSE)</f>
        <v>#N/A</v>
      </c>
      <c r="E320" s="35"/>
      <c r="F320" s="53"/>
      <c r="G320" s="32"/>
      <c r="H320" s="45" t="e">
        <f>VLOOKUP(G320,Export7[#All],2,FALSE)</f>
        <v>#N/A</v>
      </c>
      <c r="I320" s="45" t="e">
        <f>VLOOKUP($A320,EVID_OSEVU!$A$1:$M$4972,10,FALSE)</f>
        <v>#N/A</v>
      </c>
      <c r="J320" s="58" t="e">
        <f>VLOOKUP($A320,EVID_OSEVU!$A$1:$M$4972,11,FALSE)</f>
        <v>#N/A</v>
      </c>
      <c r="K320" s="33"/>
      <c r="L320" s="45" t="e">
        <f>VLOOKUP(EVID_PASTVY!H320,KATEGORIE_ZVIRAT!$B$2:$M$31,6,FALSE)*K320</f>
        <v>#N/A</v>
      </c>
      <c r="M320" s="33">
        <v>24</v>
      </c>
      <c r="N320" s="45" t="e">
        <f>VLOOKUP(EVID_PASTVY!$H320,KATEGORIE_ZVIRAT!$B$2:$M$31,8,FALSE)</f>
        <v>#N/A</v>
      </c>
      <c r="O320" s="45" t="e">
        <f>VLOOKUP(EVID_PASTVY!$H320,KATEGORIE_ZVIRAT!$B$2:$M$31,9,FALSE)</f>
        <v>#N/A</v>
      </c>
      <c r="P320" s="54" t="e">
        <f>VLOOKUP(EVID_PASTVY!$H320,KATEGORIE_ZVIRAT!$B$2:$M$31,7,FALSE)*L320/1000*M320/24*(F320-E320+1)/J320</f>
        <v>#N/A</v>
      </c>
      <c r="Q320" s="52" t="e">
        <f>VLOOKUP(EVID_PASTVY!$H320,KATEGORIE_ZVIRAT!$B$2:$M$31,10,FALSE)*P320*10</f>
        <v>#N/A</v>
      </c>
      <c r="R320" s="52" t="e">
        <f>VLOOKUP(EVID_PASTVY!$H320,KATEGORIE_ZVIRAT!$B$2:$M$31,11,FALSE)*P320*10</f>
        <v>#N/A</v>
      </c>
      <c r="S320" s="52" t="e">
        <f>VLOOKUP(EVID_PASTVY!$H320,KATEGORIE_ZVIRAT!$B$2:$M$31,12,FALSE)*P320*10</f>
        <v>#N/A</v>
      </c>
    </row>
    <row r="321" spans="1:19" x14ac:dyDescent="0.2">
      <c r="A321" s="32"/>
      <c r="B321" s="37" t="e">
        <f>VLOOKUP($A321,EVID_OSEVU!$A$1:$M$4972,2,FALSE)</f>
        <v>#N/A</v>
      </c>
      <c r="C321" s="37" t="e">
        <f>VLOOKUP($A321,EVID_OSEVU!$A$1:$M$4972,3,FALSE)</f>
        <v>#N/A</v>
      </c>
      <c r="D321" s="45" t="e">
        <f>VLOOKUP($A321,EVID_OSEVU!$A$1:$M$4972,4,FALSE)</f>
        <v>#N/A</v>
      </c>
      <c r="E321" s="35"/>
      <c r="F321" s="53"/>
      <c r="G321" s="32"/>
      <c r="H321" s="45" t="e">
        <f>VLOOKUP(G321,Export7[#All],2,FALSE)</f>
        <v>#N/A</v>
      </c>
      <c r="I321" s="45" t="e">
        <f>VLOOKUP($A321,EVID_OSEVU!$A$1:$M$4972,10,FALSE)</f>
        <v>#N/A</v>
      </c>
      <c r="J321" s="58" t="e">
        <f>VLOOKUP($A321,EVID_OSEVU!$A$1:$M$4972,11,FALSE)</f>
        <v>#N/A</v>
      </c>
      <c r="K321" s="33"/>
      <c r="L321" s="45" t="e">
        <f>VLOOKUP(EVID_PASTVY!H321,KATEGORIE_ZVIRAT!$B$2:$M$31,6,FALSE)*K321</f>
        <v>#N/A</v>
      </c>
      <c r="M321" s="33">
        <v>24</v>
      </c>
      <c r="N321" s="45" t="e">
        <f>VLOOKUP(EVID_PASTVY!$H321,KATEGORIE_ZVIRAT!$B$2:$M$31,8,FALSE)</f>
        <v>#N/A</v>
      </c>
      <c r="O321" s="45" t="e">
        <f>VLOOKUP(EVID_PASTVY!$H321,KATEGORIE_ZVIRAT!$B$2:$M$31,9,FALSE)</f>
        <v>#N/A</v>
      </c>
      <c r="P321" s="54" t="e">
        <f>VLOOKUP(EVID_PASTVY!$H321,KATEGORIE_ZVIRAT!$B$2:$M$31,7,FALSE)*L321/1000*M321/24*(F321-E321+1)/J321</f>
        <v>#N/A</v>
      </c>
      <c r="Q321" s="52" t="e">
        <f>VLOOKUP(EVID_PASTVY!$H321,KATEGORIE_ZVIRAT!$B$2:$M$31,10,FALSE)*P321*10</f>
        <v>#N/A</v>
      </c>
      <c r="R321" s="52" t="e">
        <f>VLOOKUP(EVID_PASTVY!$H321,KATEGORIE_ZVIRAT!$B$2:$M$31,11,FALSE)*P321*10</f>
        <v>#N/A</v>
      </c>
      <c r="S321" s="52" t="e">
        <f>VLOOKUP(EVID_PASTVY!$H321,KATEGORIE_ZVIRAT!$B$2:$M$31,12,FALSE)*P321*10</f>
        <v>#N/A</v>
      </c>
    </row>
    <row r="322" spans="1:19" x14ac:dyDescent="0.2">
      <c r="A322" s="32"/>
      <c r="B322" s="37" t="e">
        <f>VLOOKUP($A322,EVID_OSEVU!$A$1:$M$4972,2,FALSE)</f>
        <v>#N/A</v>
      </c>
      <c r="C322" s="37" t="e">
        <f>VLOOKUP($A322,EVID_OSEVU!$A$1:$M$4972,3,FALSE)</f>
        <v>#N/A</v>
      </c>
      <c r="D322" s="45" t="e">
        <f>VLOOKUP($A322,EVID_OSEVU!$A$1:$M$4972,4,FALSE)</f>
        <v>#N/A</v>
      </c>
      <c r="E322" s="35"/>
      <c r="F322" s="53"/>
      <c r="G322" s="32"/>
      <c r="H322" s="45" t="e">
        <f>VLOOKUP(G322,Export7[#All],2,FALSE)</f>
        <v>#N/A</v>
      </c>
      <c r="I322" s="45" t="e">
        <f>VLOOKUP($A322,EVID_OSEVU!$A$1:$M$4972,10,FALSE)</f>
        <v>#N/A</v>
      </c>
      <c r="J322" s="58" t="e">
        <f>VLOOKUP($A322,EVID_OSEVU!$A$1:$M$4972,11,FALSE)</f>
        <v>#N/A</v>
      </c>
      <c r="K322" s="33"/>
      <c r="L322" s="45" t="e">
        <f>VLOOKUP(EVID_PASTVY!H322,KATEGORIE_ZVIRAT!$B$2:$M$31,6,FALSE)*K322</f>
        <v>#N/A</v>
      </c>
      <c r="M322" s="33">
        <v>24</v>
      </c>
      <c r="N322" s="45" t="e">
        <f>VLOOKUP(EVID_PASTVY!$H322,KATEGORIE_ZVIRAT!$B$2:$M$31,8,FALSE)</f>
        <v>#N/A</v>
      </c>
      <c r="O322" s="45" t="e">
        <f>VLOOKUP(EVID_PASTVY!$H322,KATEGORIE_ZVIRAT!$B$2:$M$31,9,FALSE)</f>
        <v>#N/A</v>
      </c>
      <c r="P322" s="54" t="e">
        <f>VLOOKUP(EVID_PASTVY!$H322,KATEGORIE_ZVIRAT!$B$2:$M$31,7,FALSE)*L322/1000*M322/24*(F322-E322+1)/J322</f>
        <v>#N/A</v>
      </c>
      <c r="Q322" s="52" t="e">
        <f>VLOOKUP(EVID_PASTVY!$H322,KATEGORIE_ZVIRAT!$B$2:$M$31,10,FALSE)*P322*10</f>
        <v>#N/A</v>
      </c>
      <c r="R322" s="52" t="e">
        <f>VLOOKUP(EVID_PASTVY!$H322,KATEGORIE_ZVIRAT!$B$2:$M$31,11,FALSE)*P322*10</f>
        <v>#N/A</v>
      </c>
      <c r="S322" s="52" t="e">
        <f>VLOOKUP(EVID_PASTVY!$H322,KATEGORIE_ZVIRAT!$B$2:$M$31,12,FALSE)*P322*10</f>
        <v>#N/A</v>
      </c>
    </row>
    <row r="323" spans="1:19" x14ac:dyDescent="0.2">
      <c r="A323" s="32"/>
      <c r="B323" s="37" t="e">
        <f>VLOOKUP($A323,EVID_OSEVU!$A$1:$M$4972,2,FALSE)</f>
        <v>#N/A</v>
      </c>
      <c r="C323" s="37" t="e">
        <f>VLOOKUP($A323,EVID_OSEVU!$A$1:$M$4972,3,FALSE)</f>
        <v>#N/A</v>
      </c>
      <c r="D323" s="45" t="e">
        <f>VLOOKUP($A323,EVID_OSEVU!$A$1:$M$4972,4,FALSE)</f>
        <v>#N/A</v>
      </c>
      <c r="E323" s="35"/>
      <c r="F323" s="53"/>
      <c r="G323" s="32"/>
      <c r="H323" s="45" t="e">
        <f>VLOOKUP(G323,Export7[#All],2,FALSE)</f>
        <v>#N/A</v>
      </c>
      <c r="I323" s="45" t="e">
        <f>VLOOKUP($A323,EVID_OSEVU!$A$1:$M$4972,10,FALSE)</f>
        <v>#N/A</v>
      </c>
      <c r="J323" s="58" t="e">
        <f>VLOOKUP($A323,EVID_OSEVU!$A$1:$M$4972,11,FALSE)</f>
        <v>#N/A</v>
      </c>
      <c r="K323" s="33"/>
      <c r="L323" s="45" t="e">
        <f>VLOOKUP(EVID_PASTVY!H323,KATEGORIE_ZVIRAT!$B$2:$M$31,6,FALSE)*K323</f>
        <v>#N/A</v>
      </c>
      <c r="M323" s="33">
        <v>24</v>
      </c>
      <c r="N323" s="45" t="e">
        <f>VLOOKUP(EVID_PASTVY!$H323,KATEGORIE_ZVIRAT!$B$2:$M$31,8,FALSE)</f>
        <v>#N/A</v>
      </c>
      <c r="O323" s="45" t="e">
        <f>VLOOKUP(EVID_PASTVY!$H323,KATEGORIE_ZVIRAT!$B$2:$M$31,9,FALSE)</f>
        <v>#N/A</v>
      </c>
      <c r="P323" s="54" t="e">
        <f>VLOOKUP(EVID_PASTVY!$H323,KATEGORIE_ZVIRAT!$B$2:$M$31,7,FALSE)*L323/1000*M323/24*(F323-E323+1)/J323</f>
        <v>#N/A</v>
      </c>
      <c r="Q323" s="52" t="e">
        <f>VLOOKUP(EVID_PASTVY!$H323,KATEGORIE_ZVIRAT!$B$2:$M$31,10,FALSE)*P323*10</f>
        <v>#N/A</v>
      </c>
      <c r="R323" s="52" t="e">
        <f>VLOOKUP(EVID_PASTVY!$H323,KATEGORIE_ZVIRAT!$B$2:$M$31,11,FALSE)*P323*10</f>
        <v>#N/A</v>
      </c>
      <c r="S323" s="52" t="e">
        <f>VLOOKUP(EVID_PASTVY!$H323,KATEGORIE_ZVIRAT!$B$2:$M$31,12,FALSE)*P323*10</f>
        <v>#N/A</v>
      </c>
    </row>
    <row r="324" spans="1:19" x14ac:dyDescent="0.2">
      <c r="A324" s="32"/>
      <c r="B324" s="37" t="e">
        <f>VLOOKUP($A324,EVID_OSEVU!$A$1:$M$4972,2,FALSE)</f>
        <v>#N/A</v>
      </c>
      <c r="C324" s="37" t="e">
        <f>VLOOKUP($A324,EVID_OSEVU!$A$1:$M$4972,3,FALSE)</f>
        <v>#N/A</v>
      </c>
      <c r="D324" s="45" t="e">
        <f>VLOOKUP($A324,EVID_OSEVU!$A$1:$M$4972,4,FALSE)</f>
        <v>#N/A</v>
      </c>
      <c r="E324" s="35"/>
      <c r="F324" s="53"/>
      <c r="G324" s="32"/>
      <c r="H324" s="45" t="e">
        <f>VLOOKUP(G324,Export7[#All],2,FALSE)</f>
        <v>#N/A</v>
      </c>
      <c r="I324" s="45" t="e">
        <f>VLOOKUP($A324,EVID_OSEVU!$A$1:$M$4972,10,FALSE)</f>
        <v>#N/A</v>
      </c>
      <c r="J324" s="58" t="e">
        <f>VLOOKUP($A324,EVID_OSEVU!$A$1:$M$4972,11,FALSE)</f>
        <v>#N/A</v>
      </c>
      <c r="K324" s="33"/>
      <c r="L324" s="45" t="e">
        <f>VLOOKUP(EVID_PASTVY!H324,KATEGORIE_ZVIRAT!$B$2:$M$31,6,FALSE)*K324</f>
        <v>#N/A</v>
      </c>
      <c r="M324" s="33">
        <v>24</v>
      </c>
      <c r="N324" s="45" t="e">
        <f>VLOOKUP(EVID_PASTVY!$H324,KATEGORIE_ZVIRAT!$B$2:$M$31,8,FALSE)</f>
        <v>#N/A</v>
      </c>
      <c r="O324" s="45" t="e">
        <f>VLOOKUP(EVID_PASTVY!$H324,KATEGORIE_ZVIRAT!$B$2:$M$31,9,FALSE)</f>
        <v>#N/A</v>
      </c>
      <c r="P324" s="54" t="e">
        <f>VLOOKUP(EVID_PASTVY!$H324,KATEGORIE_ZVIRAT!$B$2:$M$31,7,FALSE)*L324/1000*M324/24*(F324-E324+1)/J324</f>
        <v>#N/A</v>
      </c>
      <c r="Q324" s="52" t="e">
        <f>VLOOKUP(EVID_PASTVY!$H324,KATEGORIE_ZVIRAT!$B$2:$M$31,10,FALSE)*P324*10</f>
        <v>#N/A</v>
      </c>
      <c r="R324" s="52" t="e">
        <f>VLOOKUP(EVID_PASTVY!$H324,KATEGORIE_ZVIRAT!$B$2:$M$31,11,FALSE)*P324*10</f>
        <v>#N/A</v>
      </c>
      <c r="S324" s="52" t="e">
        <f>VLOOKUP(EVID_PASTVY!$H324,KATEGORIE_ZVIRAT!$B$2:$M$31,12,FALSE)*P324*10</f>
        <v>#N/A</v>
      </c>
    </row>
    <row r="325" spans="1:19" x14ac:dyDescent="0.2">
      <c r="A325" s="32"/>
      <c r="B325" s="37" t="e">
        <f>VLOOKUP($A325,EVID_OSEVU!$A$1:$M$4972,2,FALSE)</f>
        <v>#N/A</v>
      </c>
      <c r="C325" s="37" t="e">
        <f>VLOOKUP($A325,EVID_OSEVU!$A$1:$M$4972,3,FALSE)</f>
        <v>#N/A</v>
      </c>
      <c r="D325" s="45" t="e">
        <f>VLOOKUP($A325,EVID_OSEVU!$A$1:$M$4972,4,FALSE)</f>
        <v>#N/A</v>
      </c>
      <c r="E325" s="35"/>
      <c r="F325" s="53"/>
      <c r="G325" s="32"/>
      <c r="H325" s="45" t="e">
        <f>VLOOKUP(G325,Export7[#All],2,FALSE)</f>
        <v>#N/A</v>
      </c>
      <c r="I325" s="45" t="e">
        <f>VLOOKUP($A325,EVID_OSEVU!$A$1:$M$4972,10,FALSE)</f>
        <v>#N/A</v>
      </c>
      <c r="J325" s="58" t="e">
        <f>VLOOKUP($A325,EVID_OSEVU!$A$1:$M$4972,11,FALSE)</f>
        <v>#N/A</v>
      </c>
      <c r="K325" s="33"/>
      <c r="L325" s="45" t="e">
        <f>VLOOKUP(EVID_PASTVY!H325,KATEGORIE_ZVIRAT!$B$2:$M$31,6,FALSE)*K325</f>
        <v>#N/A</v>
      </c>
      <c r="M325" s="33">
        <v>24</v>
      </c>
      <c r="N325" s="45" t="e">
        <f>VLOOKUP(EVID_PASTVY!$H325,KATEGORIE_ZVIRAT!$B$2:$M$31,8,FALSE)</f>
        <v>#N/A</v>
      </c>
      <c r="O325" s="45" t="e">
        <f>VLOOKUP(EVID_PASTVY!$H325,KATEGORIE_ZVIRAT!$B$2:$M$31,9,FALSE)</f>
        <v>#N/A</v>
      </c>
      <c r="P325" s="54" t="e">
        <f>VLOOKUP(EVID_PASTVY!$H325,KATEGORIE_ZVIRAT!$B$2:$M$31,7,FALSE)*L325/1000*M325/24*(F325-E325+1)/J325</f>
        <v>#N/A</v>
      </c>
      <c r="Q325" s="52" t="e">
        <f>VLOOKUP(EVID_PASTVY!$H325,KATEGORIE_ZVIRAT!$B$2:$M$31,10,FALSE)*P325*10</f>
        <v>#N/A</v>
      </c>
      <c r="R325" s="52" t="e">
        <f>VLOOKUP(EVID_PASTVY!$H325,KATEGORIE_ZVIRAT!$B$2:$M$31,11,FALSE)*P325*10</f>
        <v>#N/A</v>
      </c>
      <c r="S325" s="52" t="e">
        <f>VLOOKUP(EVID_PASTVY!$H325,KATEGORIE_ZVIRAT!$B$2:$M$31,12,FALSE)*P325*10</f>
        <v>#N/A</v>
      </c>
    </row>
    <row r="326" spans="1:19" x14ac:dyDescent="0.2">
      <c r="A326" s="32"/>
      <c r="B326" s="37" t="e">
        <f>VLOOKUP($A326,EVID_OSEVU!$A$1:$M$4972,2,FALSE)</f>
        <v>#N/A</v>
      </c>
      <c r="C326" s="37" t="e">
        <f>VLOOKUP($A326,EVID_OSEVU!$A$1:$M$4972,3,FALSE)</f>
        <v>#N/A</v>
      </c>
      <c r="D326" s="45" t="e">
        <f>VLOOKUP($A326,EVID_OSEVU!$A$1:$M$4972,4,FALSE)</f>
        <v>#N/A</v>
      </c>
      <c r="E326" s="35"/>
      <c r="F326" s="53"/>
      <c r="G326" s="32"/>
      <c r="H326" s="45" t="e">
        <f>VLOOKUP(G326,Export7[#All],2,FALSE)</f>
        <v>#N/A</v>
      </c>
      <c r="I326" s="45" t="e">
        <f>VLOOKUP($A326,EVID_OSEVU!$A$1:$M$4972,10,FALSE)</f>
        <v>#N/A</v>
      </c>
      <c r="J326" s="58" t="e">
        <f>VLOOKUP($A326,EVID_OSEVU!$A$1:$M$4972,11,FALSE)</f>
        <v>#N/A</v>
      </c>
      <c r="K326" s="33"/>
      <c r="L326" s="45" t="e">
        <f>VLOOKUP(EVID_PASTVY!H326,KATEGORIE_ZVIRAT!$B$2:$M$31,6,FALSE)*K326</f>
        <v>#N/A</v>
      </c>
      <c r="M326" s="33">
        <v>24</v>
      </c>
      <c r="N326" s="45" t="e">
        <f>VLOOKUP(EVID_PASTVY!$H326,KATEGORIE_ZVIRAT!$B$2:$M$31,8,FALSE)</f>
        <v>#N/A</v>
      </c>
      <c r="O326" s="45" t="e">
        <f>VLOOKUP(EVID_PASTVY!$H326,KATEGORIE_ZVIRAT!$B$2:$M$31,9,FALSE)</f>
        <v>#N/A</v>
      </c>
      <c r="P326" s="54" t="e">
        <f>VLOOKUP(EVID_PASTVY!$H326,KATEGORIE_ZVIRAT!$B$2:$M$31,7,FALSE)*L326/1000*M326/24*(F326-E326+1)/J326</f>
        <v>#N/A</v>
      </c>
      <c r="Q326" s="52" t="e">
        <f>VLOOKUP(EVID_PASTVY!$H326,KATEGORIE_ZVIRAT!$B$2:$M$31,10,FALSE)*P326*10</f>
        <v>#N/A</v>
      </c>
      <c r="R326" s="52" t="e">
        <f>VLOOKUP(EVID_PASTVY!$H326,KATEGORIE_ZVIRAT!$B$2:$M$31,11,FALSE)*P326*10</f>
        <v>#N/A</v>
      </c>
      <c r="S326" s="52" t="e">
        <f>VLOOKUP(EVID_PASTVY!$H326,KATEGORIE_ZVIRAT!$B$2:$M$31,12,FALSE)*P326*10</f>
        <v>#N/A</v>
      </c>
    </row>
    <row r="327" spans="1:19" x14ac:dyDescent="0.2">
      <c r="A327" s="32"/>
      <c r="B327" s="37" t="e">
        <f>VLOOKUP($A327,EVID_OSEVU!$A$1:$M$4972,2,FALSE)</f>
        <v>#N/A</v>
      </c>
      <c r="C327" s="37" t="e">
        <f>VLOOKUP($A327,EVID_OSEVU!$A$1:$M$4972,3,FALSE)</f>
        <v>#N/A</v>
      </c>
      <c r="D327" s="45" t="e">
        <f>VLOOKUP($A327,EVID_OSEVU!$A$1:$M$4972,4,FALSE)</f>
        <v>#N/A</v>
      </c>
      <c r="E327" s="35"/>
      <c r="F327" s="53"/>
      <c r="G327" s="32"/>
      <c r="H327" s="45" t="e">
        <f>VLOOKUP(G327,Export7[#All],2,FALSE)</f>
        <v>#N/A</v>
      </c>
      <c r="I327" s="45" t="e">
        <f>VLOOKUP($A327,EVID_OSEVU!$A$1:$M$4972,10,FALSE)</f>
        <v>#N/A</v>
      </c>
      <c r="J327" s="58" t="e">
        <f>VLOOKUP($A327,EVID_OSEVU!$A$1:$M$4972,11,FALSE)</f>
        <v>#N/A</v>
      </c>
      <c r="K327" s="33"/>
      <c r="L327" s="45" t="e">
        <f>VLOOKUP(EVID_PASTVY!H327,KATEGORIE_ZVIRAT!$B$2:$M$31,6,FALSE)*K327</f>
        <v>#N/A</v>
      </c>
      <c r="M327" s="33">
        <v>24</v>
      </c>
      <c r="N327" s="45" t="e">
        <f>VLOOKUP(EVID_PASTVY!$H327,KATEGORIE_ZVIRAT!$B$2:$M$31,8,FALSE)</f>
        <v>#N/A</v>
      </c>
      <c r="O327" s="45" t="e">
        <f>VLOOKUP(EVID_PASTVY!$H327,KATEGORIE_ZVIRAT!$B$2:$M$31,9,FALSE)</f>
        <v>#N/A</v>
      </c>
      <c r="P327" s="54" t="e">
        <f>VLOOKUP(EVID_PASTVY!$H327,KATEGORIE_ZVIRAT!$B$2:$M$31,7,FALSE)*L327/1000*M327/24*(F327-E327+1)/J327</f>
        <v>#N/A</v>
      </c>
      <c r="Q327" s="52" t="e">
        <f>VLOOKUP(EVID_PASTVY!$H327,KATEGORIE_ZVIRAT!$B$2:$M$31,10,FALSE)*P327*10</f>
        <v>#N/A</v>
      </c>
      <c r="R327" s="52" t="e">
        <f>VLOOKUP(EVID_PASTVY!$H327,KATEGORIE_ZVIRAT!$B$2:$M$31,11,FALSE)*P327*10</f>
        <v>#N/A</v>
      </c>
      <c r="S327" s="52" t="e">
        <f>VLOOKUP(EVID_PASTVY!$H327,KATEGORIE_ZVIRAT!$B$2:$M$31,12,FALSE)*P327*10</f>
        <v>#N/A</v>
      </c>
    </row>
    <row r="328" spans="1:19" x14ac:dyDescent="0.2">
      <c r="A328" s="32"/>
      <c r="B328" s="37" t="e">
        <f>VLOOKUP($A328,EVID_OSEVU!$A$1:$M$4972,2,FALSE)</f>
        <v>#N/A</v>
      </c>
      <c r="C328" s="37" t="e">
        <f>VLOOKUP($A328,EVID_OSEVU!$A$1:$M$4972,3,FALSE)</f>
        <v>#N/A</v>
      </c>
      <c r="D328" s="45" t="e">
        <f>VLOOKUP($A328,EVID_OSEVU!$A$1:$M$4972,4,FALSE)</f>
        <v>#N/A</v>
      </c>
      <c r="E328" s="35"/>
      <c r="F328" s="53"/>
      <c r="G328" s="32"/>
      <c r="H328" s="45" t="e">
        <f>VLOOKUP(G328,Export7[#All],2,FALSE)</f>
        <v>#N/A</v>
      </c>
      <c r="I328" s="45" t="e">
        <f>VLOOKUP($A328,EVID_OSEVU!$A$1:$M$4972,10,FALSE)</f>
        <v>#N/A</v>
      </c>
      <c r="J328" s="58" t="e">
        <f>VLOOKUP($A328,EVID_OSEVU!$A$1:$M$4972,11,FALSE)</f>
        <v>#N/A</v>
      </c>
      <c r="K328" s="33"/>
      <c r="L328" s="45" t="e">
        <f>VLOOKUP(EVID_PASTVY!H328,KATEGORIE_ZVIRAT!$B$2:$M$31,6,FALSE)*K328</f>
        <v>#N/A</v>
      </c>
      <c r="M328" s="33">
        <v>24</v>
      </c>
      <c r="N328" s="45" t="e">
        <f>VLOOKUP(EVID_PASTVY!$H328,KATEGORIE_ZVIRAT!$B$2:$M$31,8,FALSE)</f>
        <v>#N/A</v>
      </c>
      <c r="O328" s="45" t="e">
        <f>VLOOKUP(EVID_PASTVY!$H328,KATEGORIE_ZVIRAT!$B$2:$M$31,9,FALSE)</f>
        <v>#N/A</v>
      </c>
      <c r="P328" s="54" t="e">
        <f>VLOOKUP(EVID_PASTVY!$H328,KATEGORIE_ZVIRAT!$B$2:$M$31,7,FALSE)*L328/1000*M328/24*(F328-E328+1)/J328</f>
        <v>#N/A</v>
      </c>
      <c r="Q328" s="52" t="e">
        <f>VLOOKUP(EVID_PASTVY!$H328,KATEGORIE_ZVIRAT!$B$2:$M$31,10,FALSE)*P328*10</f>
        <v>#N/A</v>
      </c>
      <c r="R328" s="52" t="e">
        <f>VLOOKUP(EVID_PASTVY!$H328,KATEGORIE_ZVIRAT!$B$2:$M$31,11,FALSE)*P328*10</f>
        <v>#N/A</v>
      </c>
      <c r="S328" s="52" t="e">
        <f>VLOOKUP(EVID_PASTVY!$H328,KATEGORIE_ZVIRAT!$B$2:$M$31,12,FALSE)*P328*10</f>
        <v>#N/A</v>
      </c>
    </row>
    <row r="329" spans="1:19" x14ac:dyDescent="0.2">
      <c r="A329" s="32"/>
      <c r="B329" s="37" t="e">
        <f>VLOOKUP($A329,EVID_OSEVU!$A$1:$M$4972,2,FALSE)</f>
        <v>#N/A</v>
      </c>
      <c r="C329" s="37" t="e">
        <f>VLOOKUP($A329,EVID_OSEVU!$A$1:$M$4972,3,FALSE)</f>
        <v>#N/A</v>
      </c>
      <c r="D329" s="45" t="e">
        <f>VLOOKUP($A329,EVID_OSEVU!$A$1:$M$4972,4,FALSE)</f>
        <v>#N/A</v>
      </c>
      <c r="E329" s="35"/>
      <c r="F329" s="53"/>
      <c r="G329" s="32"/>
      <c r="H329" s="45" t="e">
        <f>VLOOKUP(G329,Export7[#All],2,FALSE)</f>
        <v>#N/A</v>
      </c>
      <c r="I329" s="45" t="e">
        <f>VLOOKUP($A329,EVID_OSEVU!$A$1:$M$4972,10,FALSE)</f>
        <v>#N/A</v>
      </c>
      <c r="J329" s="58" t="e">
        <f>VLOOKUP($A329,EVID_OSEVU!$A$1:$M$4972,11,FALSE)</f>
        <v>#N/A</v>
      </c>
      <c r="K329" s="33"/>
      <c r="L329" s="45" t="e">
        <f>VLOOKUP(EVID_PASTVY!H329,KATEGORIE_ZVIRAT!$B$2:$M$31,6,FALSE)*K329</f>
        <v>#N/A</v>
      </c>
      <c r="M329" s="33">
        <v>24</v>
      </c>
      <c r="N329" s="45" t="e">
        <f>VLOOKUP(EVID_PASTVY!$H329,KATEGORIE_ZVIRAT!$B$2:$M$31,8,FALSE)</f>
        <v>#N/A</v>
      </c>
      <c r="O329" s="45" t="e">
        <f>VLOOKUP(EVID_PASTVY!$H329,KATEGORIE_ZVIRAT!$B$2:$M$31,9,FALSE)</f>
        <v>#N/A</v>
      </c>
      <c r="P329" s="54" t="e">
        <f>VLOOKUP(EVID_PASTVY!$H329,KATEGORIE_ZVIRAT!$B$2:$M$31,7,FALSE)*L329/1000*M329/24*(F329-E329+1)/J329</f>
        <v>#N/A</v>
      </c>
      <c r="Q329" s="52" t="e">
        <f>VLOOKUP(EVID_PASTVY!$H329,KATEGORIE_ZVIRAT!$B$2:$M$31,10,FALSE)*P329*10</f>
        <v>#N/A</v>
      </c>
      <c r="R329" s="52" t="e">
        <f>VLOOKUP(EVID_PASTVY!$H329,KATEGORIE_ZVIRAT!$B$2:$M$31,11,FALSE)*P329*10</f>
        <v>#N/A</v>
      </c>
      <c r="S329" s="52" t="e">
        <f>VLOOKUP(EVID_PASTVY!$H329,KATEGORIE_ZVIRAT!$B$2:$M$31,12,FALSE)*P329*10</f>
        <v>#N/A</v>
      </c>
    </row>
    <row r="330" spans="1:19" x14ac:dyDescent="0.2">
      <c r="A330" s="32"/>
      <c r="B330" s="37" t="e">
        <f>VLOOKUP($A330,EVID_OSEVU!$A$1:$M$4972,2,FALSE)</f>
        <v>#N/A</v>
      </c>
      <c r="C330" s="37" t="e">
        <f>VLOOKUP($A330,EVID_OSEVU!$A$1:$M$4972,3,FALSE)</f>
        <v>#N/A</v>
      </c>
      <c r="D330" s="45" t="e">
        <f>VLOOKUP($A330,EVID_OSEVU!$A$1:$M$4972,4,FALSE)</f>
        <v>#N/A</v>
      </c>
      <c r="E330" s="35"/>
      <c r="F330" s="53"/>
      <c r="G330" s="32"/>
      <c r="H330" s="45" t="e">
        <f>VLOOKUP(G330,Export7[#All],2,FALSE)</f>
        <v>#N/A</v>
      </c>
      <c r="I330" s="45" t="e">
        <f>VLOOKUP($A330,EVID_OSEVU!$A$1:$M$4972,10,FALSE)</f>
        <v>#N/A</v>
      </c>
      <c r="J330" s="58" t="e">
        <f>VLOOKUP($A330,EVID_OSEVU!$A$1:$M$4972,11,FALSE)</f>
        <v>#N/A</v>
      </c>
      <c r="K330" s="33"/>
      <c r="L330" s="45" t="e">
        <f>VLOOKUP(EVID_PASTVY!H330,KATEGORIE_ZVIRAT!$B$2:$M$31,6,FALSE)*K330</f>
        <v>#N/A</v>
      </c>
      <c r="M330" s="33">
        <v>24</v>
      </c>
      <c r="N330" s="45" t="e">
        <f>VLOOKUP(EVID_PASTVY!$H330,KATEGORIE_ZVIRAT!$B$2:$M$31,8,FALSE)</f>
        <v>#N/A</v>
      </c>
      <c r="O330" s="45" t="e">
        <f>VLOOKUP(EVID_PASTVY!$H330,KATEGORIE_ZVIRAT!$B$2:$M$31,9,FALSE)</f>
        <v>#N/A</v>
      </c>
      <c r="P330" s="54" t="e">
        <f>VLOOKUP(EVID_PASTVY!$H330,KATEGORIE_ZVIRAT!$B$2:$M$31,7,FALSE)*L330/1000*M330/24*(F330-E330+1)/J330</f>
        <v>#N/A</v>
      </c>
      <c r="Q330" s="52" t="e">
        <f>VLOOKUP(EVID_PASTVY!$H330,KATEGORIE_ZVIRAT!$B$2:$M$31,10,FALSE)*P330*10</f>
        <v>#N/A</v>
      </c>
      <c r="R330" s="52" t="e">
        <f>VLOOKUP(EVID_PASTVY!$H330,KATEGORIE_ZVIRAT!$B$2:$M$31,11,FALSE)*P330*10</f>
        <v>#N/A</v>
      </c>
      <c r="S330" s="52" t="e">
        <f>VLOOKUP(EVID_PASTVY!$H330,KATEGORIE_ZVIRAT!$B$2:$M$31,12,FALSE)*P330*10</f>
        <v>#N/A</v>
      </c>
    </row>
    <row r="331" spans="1:19" x14ac:dyDescent="0.2">
      <c r="A331" s="32"/>
      <c r="B331" s="37" t="e">
        <f>VLOOKUP($A331,EVID_OSEVU!$A$1:$M$4972,2,FALSE)</f>
        <v>#N/A</v>
      </c>
      <c r="C331" s="37" t="e">
        <f>VLOOKUP($A331,EVID_OSEVU!$A$1:$M$4972,3,FALSE)</f>
        <v>#N/A</v>
      </c>
      <c r="D331" s="45" t="e">
        <f>VLOOKUP($A331,EVID_OSEVU!$A$1:$M$4972,4,FALSE)</f>
        <v>#N/A</v>
      </c>
      <c r="E331" s="35"/>
      <c r="F331" s="53"/>
      <c r="G331" s="32"/>
      <c r="H331" s="45" t="e">
        <f>VLOOKUP(G331,Export7[#All],2,FALSE)</f>
        <v>#N/A</v>
      </c>
      <c r="I331" s="45" t="e">
        <f>VLOOKUP($A331,EVID_OSEVU!$A$1:$M$4972,10,FALSE)</f>
        <v>#N/A</v>
      </c>
      <c r="J331" s="58" t="e">
        <f>VLOOKUP($A331,EVID_OSEVU!$A$1:$M$4972,11,FALSE)</f>
        <v>#N/A</v>
      </c>
      <c r="K331" s="33"/>
      <c r="L331" s="45" t="e">
        <f>VLOOKUP(EVID_PASTVY!H331,KATEGORIE_ZVIRAT!$B$2:$M$31,6,FALSE)*K331</f>
        <v>#N/A</v>
      </c>
      <c r="M331" s="33">
        <v>24</v>
      </c>
      <c r="N331" s="45" t="e">
        <f>VLOOKUP(EVID_PASTVY!$H331,KATEGORIE_ZVIRAT!$B$2:$M$31,8,FALSE)</f>
        <v>#N/A</v>
      </c>
      <c r="O331" s="45" t="e">
        <f>VLOOKUP(EVID_PASTVY!$H331,KATEGORIE_ZVIRAT!$B$2:$M$31,9,FALSE)</f>
        <v>#N/A</v>
      </c>
      <c r="P331" s="54" t="e">
        <f>VLOOKUP(EVID_PASTVY!$H331,KATEGORIE_ZVIRAT!$B$2:$M$31,7,FALSE)*L331/1000*M331/24*(F331-E331+1)/J331</f>
        <v>#N/A</v>
      </c>
      <c r="Q331" s="52" t="e">
        <f>VLOOKUP(EVID_PASTVY!$H331,KATEGORIE_ZVIRAT!$B$2:$M$31,10,FALSE)*P331*10</f>
        <v>#N/A</v>
      </c>
      <c r="R331" s="52" t="e">
        <f>VLOOKUP(EVID_PASTVY!$H331,KATEGORIE_ZVIRAT!$B$2:$M$31,11,FALSE)*P331*10</f>
        <v>#N/A</v>
      </c>
      <c r="S331" s="52" t="e">
        <f>VLOOKUP(EVID_PASTVY!$H331,KATEGORIE_ZVIRAT!$B$2:$M$31,12,FALSE)*P331*10</f>
        <v>#N/A</v>
      </c>
    </row>
    <row r="332" spans="1:19" x14ac:dyDescent="0.2">
      <c r="A332" s="32"/>
      <c r="B332" s="37" t="e">
        <f>VLOOKUP($A332,EVID_OSEVU!$A$1:$M$4972,2,FALSE)</f>
        <v>#N/A</v>
      </c>
      <c r="C332" s="37" t="e">
        <f>VLOOKUP($A332,EVID_OSEVU!$A$1:$M$4972,3,FALSE)</f>
        <v>#N/A</v>
      </c>
      <c r="D332" s="45" t="e">
        <f>VLOOKUP($A332,EVID_OSEVU!$A$1:$M$4972,4,FALSE)</f>
        <v>#N/A</v>
      </c>
      <c r="E332" s="35"/>
      <c r="F332" s="53"/>
      <c r="G332" s="32"/>
      <c r="H332" s="45" t="e">
        <f>VLOOKUP(G332,Export7[#All],2,FALSE)</f>
        <v>#N/A</v>
      </c>
      <c r="I332" s="45" t="e">
        <f>VLOOKUP($A332,EVID_OSEVU!$A$1:$M$4972,10,FALSE)</f>
        <v>#N/A</v>
      </c>
      <c r="J332" s="58" t="e">
        <f>VLOOKUP($A332,EVID_OSEVU!$A$1:$M$4972,11,FALSE)</f>
        <v>#N/A</v>
      </c>
      <c r="K332" s="33"/>
      <c r="L332" s="45" t="e">
        <f>VLOOKUP(EVID_PASTVY!H332,KATEGORIE_ZVIRAT!$B$2:$M$31,6,FALSE)*K332</f>
        <v>#N/A</v>
      </c>
      <c r="M332" s="33">
        <v>24</v>
      </c>
      <c r="N332" s="45" t="e">
        <f>VLOOKUP(EVID_PASTVY!$H332,KATEGORIE_ZVIRAT!$B$2:$M$31,8,FALSE)</f>
        <v>#N/A</v>
      </c>
      <c r="O332" s="45" t="e">
        <f>VLOOKUP(EVID_PASTVY!$H332,KATEGORIE_ZVIRAT!$B$2:$M$31,9,FALSE)</f>
        <v>#N/A</v>
      </c>
      <c r="P332" s="54" t="e">
        <f>VLOOKUP(EVID_PASTVY!$H332,KATEGORIE_ZVIRAT!$B$2:$M$31,7,FALSE)*L332/1000*M332/24*(F332-E332+1)/J332</f>
        <v>#N/A</v>
      </c>
      <c r="Q332" s="52" t="e">
        <f>VLOOKUP(EVID_PASTVY!$H332,KATEGORIE_ZVIRAT!$B$2:$M$31,10,FALSE)*P332*10</f>
        <v>#N/A</v>
      </c>
      <c r="R332" s="52" t="e">
        <f>VLOOKUP(EVID_PASTVY!$H332,KATEGORIE_ZVIRAT!$B$2:$M$31,11,FALSE)*P332*10</f>
        <v>#N/A</v>
      </c>
      <c r="S332" s="52" t="e">
        <f>VLOOKUP(EVID_PASTVY!$H332,KATEGORIE_ZVIRAT!$B$2:$M$31,12,FALSE)*P332*10</f>
        <v>#N/A</v>
      </c>
    </row>
    <row r="333" spans="1:19" x14ac:dyDescent="0.2">
      <c r="A333" s="32"/>
      <c r="B333" s="37" t="e">
        <f>VLOOKUP($A333,EVID_OSEVU!$A$1:$M$4972,2,FALSE)</f>
        <v>#N/A</v>
      </c>
      <c r="C333" s="37" t="e">
        <f>VLOOKUP($A333,EVID_OSEVU!$A$1:$M$4972,3,FALSE)</f>
        <v>#N/A</v>
      </c>
      <c r="D333" s="45" t="e">
        <f>VLOOKUP($A333,EVID_OSEVU!$A$1:$M$4972,4,FALSE)</f>
        <v>#N/A</v>
      </c>
      <c r="E333" s="35"/>
      <c r="F333" s="53"/>
      <c r="G333" s="32"/>
      <c r="H333" s="45" t="e">
        <f>VLOOKUP(G333,Export7[#All],2,FALSE)</f>
        <v>#N/A</v>
      </c>
      <c r="I333" s="45" t="e">
        <f>VLOOKUP($A333,EVID_OSEVU!$A$1:$M$4972,10,FALSE)</f>
        <v>#N/A</v>
      </c>
      <c r="J333" s="58" t="e">
        <f>VLOOKUP($A333,EVID_OSEVU!$A$1:$M$4972,11,FALSE)</f>
        <v>#N/A</v>
      </c>
      <c r="K333" s="33"/>
      <c r="L333" s="45" t="e">
        <f>VLOOKUP(EVID_PASTVY!H333,KATEGORIE_ZVIRAT!$B$2:$M$31,6,FALSE)*K333</f>
        <v>#N/A</v>
      </c>
      <c r="M333" s="33">
        <v>24</v>
      </c>
      <c r="N333" s="45" t="e">
        <f>VLOOKUP(EVID_PASTVY!$H333,KATEGORIE_ZVIRAT!$B$2:$M$31,8,FALSE)</f>
        <v>#N/A</v>
      </c>
      <c r="O333" s="45" t="e">
        <f>VLOOKUP(EVID_PASTVY!$H333,KATEGORIE_ZVIRAT!$B$2:$M$31,9,FALSE)</f>
        <v>#N/A</v>
      </c>
      <c r="P333" s="54" t="e">
        <f>VLOOKUP(EVID_PASTVY!$H333,KATEGORIE_ZVIRAT!$B$2:$M$31,7,FALSE)*L333/1000*M333/24*(F333-E333+1)/J333</f>
        <v>#N/A</v>
      </c>
      <c r="Q333" s="52" t="e">
        <f>VLOOKUP(EVID_PASTVY!$H333,KATEGORIE_ZVIRAT!$B$2:$M$31,10,FALSE)*P333*10</f>
        <v>#N/A</v>
      </c>
      <c r="R333" s="52" t="e">
        <f>VLOOKUP(EVID_PASTVY!$H333,KATEGORIE_ZVIRAT!$B$2:$M$31,11,FALSE)*P333*10</f>
        <v>#N/A</v>
      </c>
      <c r="S333" s="52" t="e">
        <f>VLOOKUP(EVID_PASTVY!$H333,KATEGORIE_ZVIRAT!$B$2:$M$31,12,FALSE)*P333*10</f>
        <v>#N/A</v>
      </c>
    </row>
    <row r="334" spans="1:19" x14ac:dyDescent="0.2">
      <c r="A334" s="32"/>
      <c r="B334" s="37" t="e">
        <f>VLOOKUP($A334,EVID_OSEVU!$A$1:$M$4972,2,FALSE)</f>
        <v>#N/A</v>
      </c>
      <c r="C334" s="37" t="e">
        <f>VLOOKUP($A334,EVID_OSEVU!$A$1:$M$4972,3,FALSE)</f>
        <v>#N/A</v>
      </c>
      <c r="D334" s="45" t="e">
        <f>VLOOKUP($A334,EVID_OSEVU!$A$1:$M$4972,4,FALSE)</f>
        <v>#N/A</v>
      </c>
      <c r="E334" s="35"/>
      <c r="F334" s="53"/>
      <c r="G334" s="32"/>
      <c r="H334" s="45" t="e">
        <f>VLOOKUP(G334,Export7[#All],2,FALSE)</f>
        <v>#N/A</v>
      </c>
      <c r="I334" s="45" t="e">
        <f>VLOOKUP($A334,EVID_OSEVU!$A$1:$M$4972,10,FALSE)</f>
        <v>#N/A</v>
      </c>
      <c r="J334" s="58" t="e">
        <f>VLOOKUP($A334,EVID_OSEVU!$A$1:$M$4972,11,FALSE)</f>
        <v>#N/A</v>
      </c>
      <c r="K334" s="33"/>
      <c r="L334" s="45" t="e">
        <f>VLOOKUP(EVID_PASTVY!H334,KATEGORIE_ZVIRAT!$B$2:$M$31,6,FALSE)*K334</f>
        <v>#N/A</v>
      </c>
      <c r="M334" s="33">
        <v>24</v>
      </c>
      <c r="N334" s="45" t="e">
        <f>VLOOKUP(EVID_PASTVY!$H334,KATEGORIE_ZVIRAT!$B$2:$M$31,8,FALSE)</f>
        <v>#N/A</v>
      </c>
      <c r="O334" s="45" t="e">
        <f>VLOOKUP(EVID_PASTVY!$H334,KATEGORIE_ZVIRAT!$B$2:$M$31,9,FALSE)</f>
        <v>#N/A</v>
      </c>
      <c r="P334" s="54" t="e">
        <f>VLOOKUP(EVID_PASTVY!$H334,KATEGORIE_ZVIRAT!$B$2:$M$31,7,FALSE)*L334/1000*M334/24*(F334-E334+1)/J334</f>
        <v>#N/A</v>
      </c>
      <c r="Q334" s="52" t="e">
        <f>VLOOKUP(EVID_PASTVY!$H334,KATEGORIE_ZVIRAT!$B$2:$M$31,10,FALSE)*P334*10</f>
        <v>#N/A</v>
      </c>
      <c r="R334" s="52" t="e">
        <f>VLOOKUP(EVID_PASTVY!$H334,KATEGORIE_ZVIRAT!$B$2:$M$31,11,FALSE)*P334*10</f>
        <v>#N/A</v>
      </c>
      <c r="S334" s="52" t="e">
        <f>VLOOKUP(EVID_PASTVY!$H334,KATEGORIE_ZVIRAT!$B$2:$M$31,12,FALSE)*P334*10</f>
        <v>#N/A</v>
      </c>
    </row>
    <row r="335" spans="1:19" x14ac:dyDescent="0.2">
      <c r="A335" s="32"/>
      <c r="B335" s="37" t="e">
        <f>VLOOKUP($A335,EVID_OSEVU!$A$1:$M$4972,2,FALSE)</f>
        <v>#N/A</v>
      </c>
      <c r="C335" s="37" t="e">
        <f>VLOOKUP($A335,EVID_OSEVU!$A$1:$M$4972,3,FALSE)</f>
        <v>#N/A</v>
      </c>
      <c r="D335" s="45" t="e">
        <f>VLOOKUP($A335,EVID_OSEVU!$A$1:$M$4972,4,FALSE)</f>
        <v>#N/A</v>
      </c>
      <c r="E335" s="35"/>
      <c r="F335" s="53"/>
      <c r="G335" s="32"/>
      <c r="H335" s="45" t="e">
        <f>VLOOKUP(G335,Export7[#All],2,FALSE)</f>
        <v>#N/A</v>
      </c>
      <c r="I335" s="45" t="e">
        <f>VLOOKUP($A335,EVID_OSEVU!$A$1:$M$4972,10,FALSE)</f>
        <v>#N/A</v>
      </c>
      <c r="J335" s="58" t="e">
        <f>VLOOKUP($A335,EVID_OSEVU!$A$1:$M$4972,11,FALSE)</f>
        <v>#N/A</v>
      </c>
      <c r="K335" s="33"/>
      <c r="L335" s="45" t="e">
        <f>VLOOKUP(EVID_PASTVY!H335,KATEGORIE_ZVIRAT!$B$2:$M$31,6,FALSE)*K335</f>
        <v>#N/A</v>
      </c>
      <c r="M335" s="33">
        <v>24</v>
      </c>
      <c r="N335" s="45" t="e">
        <f>VLOOKUP(EVID_PASTVY!$H335,KATEGORIE_ZVIRAT!$B$2:$M$31,8,FALSE)</f>
        <v>#N/A</v>
      </c>
      <c r="O335" s="45" t="e">
        <f>VLOOKUP(EVID_PASTVY!$H335,KATEGORIE_ZVIRAT!$B$2:$M$31,9,FALSE)</f>
        <v>#N/A</v>
      </c>
      <c r="P335" s="54" t="e">
        <f>VLOOKUP(EVID_PASTVY!$H335,KATEGORIE_ZVIRAT!$B$2:$M$31,7,FALSE)*L335/1000*M335/24*(F335-E335+1)/J335</f>
        <v>#N/A</v>
      </c>
      <c r="Q335" s="52" t="e">
        <f>VLOOKUP(EVID_PASTVY!$H335,KATEGORIE_ZVIRAT!$B$2:$M$31,10,FALSE)*P335*10</f>
        <v>#N/A</v>
      </c>
      <c r="R335" s="52" t="e">
        <f>VLOOKUP(EVID_PASTVY!$H335,KATEGORIE_ZVIRAT!$B$2:$M$31,11,FALSE)*P335*10</f>
        <v>#N/A</v>
      </c>
      <c r="S335" s="52" t="e">
        <f>VLOOKUP(EVID_PASTVY!$H335,KATEGORIE_ZVIRAT!$B$2:$M$31,12,FALSE)*P335*10</f>
        <v>#N/A</v>
      </c>
    </row>
    <row r="336" spans="1:19" x14ac:dyDescent="0.2">
      <c r="A336" s="32"/>
      <c r="B336" s="37" t="e">
        <f>VLOOKUP($A336,EVID_OSEVU!$A$1:$M$4972,2,FALSE)</f>
        <v>#N/A</v>
      </c>
      <c r="C336" s="37" t="e">
        <f>VLOOKUP($A336,EVID_OSEVU!$A$1:$M$4972,3,FALSE)</f>
        <v>#N/A</v>
      </c>
      <c r="D336" s="45" t="e">
        <f>VLOOKUP($A336,EVID_OSEVU!$A$1:$M$4972,4,FALSE)</f>
        <v>#N/A</v>
      </c>
      <c r="E336" s="35"/>
      <c r="F336" s="53"/>
      <c r="G336" s="32"/>
      <c r="H336" s="45" t="e">
        <f>VLOOKUP(G336,Export7[#All],2,FALSE)</f>
        <v>#N/A</v>
      </c>
      <c r="I336" s="45" t="e">
        <f>VLOOKUP($A336,EVID_OSEVU!$A$1:$M$4972,10,FALSE)</f>
        <v>#N/A</v>
      </c>
      <c r="J336" s="58" t="e">
        <f>VLOOKUP($A336,EVID_OSEVU!$A$1:$M$4972,11,FALSE)</f>
        <v>#N/A</v>
      </c>
      <c r="K336" s="33"/>
      <c r="L336" s="45" t="e">
        <f>VLOOKUP(EVID_PASTVY!H336,KATEGORIE_ZVIRAT!$B$2:$M$31,6,FALSE)*K336</f>
        <v>#N/A</v>
      </c>
      <c r="M336" s="33">
        <v>24</v>
      </c>
      <c r="N336" s="45" t="e">
        <f>VLOOKUP(EVID_PASTVY!$H336,KATEGORIE_ZVIRAT!$B$2:$M$31,8,FALSE)</f>
        <v>#N/A</v>
      </c>
      <c r="O336" s="45" t="e">
        <f>VLOOKUP(EVID_PASTVY!$H336,KATEGORIE_ZVIRAT!$B$2:$M$31,9,FALSE)</f>
        <v>#N/A</v>
      </c>
      <c r="P336" s="54" t="e">
        <f>VLOOKUP(EVID_PASTVY!$H336,KATEGORIE_ZVIRAT!$B$2:$M$31,7,FALSE)*L336/1000*M336/24*(F336-E336+1)/J336</f>
        <v>#N/A</v>
      </c>
      <c r="Q336" s="52" t="e">
        <f>VLOOKUP(EVID_PASTVY!$H336,KATEGORIE_ZVIRAT!$B$2:$M$31,10,FALSE)*P336*10</f>
        <v>#N/A</v>
      </c>
      <c r="R336" s="52" t="e">
        <f>VLOOKUP(EVID_PASTVY!$H336,KATEGORIE_ZVIRAT!$B$2:$M$31,11,FALSE)*P336*10</f>
        <v>#N/A</v>
      </c>
      <c r="S336" s="52" t="e">
        <f>VLOOKUP(EVID_PASTVY!$H336,KATEGORIE_ZVIRAT!$B$2:$M$31,12,FALSE)*P336*10</f>
        <v>#N/A</v>
      </c>
    </row>
    <row r="337" spans="1:19" x14ac:dyDescent="0.2">
      <c r="A337" s="32"/>
      <c r="B337" s="37" t="e">
        <f>VLOOKUP($A337,EVID_OSEVU!$A$1:$M$4972,2,FALSE)</f>
        <v>#N/A</v>
      </c>
      <c r="C337" s="37" t="e">
        <f>VLOOKUP($A337,EVID_OSEVU!$A$1:$M$4972,3,FALSE)</f>
        <v>#N/A</v>
      </c>
      <c r="D337" s="45" t="e">
        <f>VLOOKUP($A337,EVID_OSEVU!$A$1:$M$4972,4,FALSE)</f>
        <v>#N/A</v>
      </c>
      <c r="E337" s="35"/>
      <c r="F337" s="53"/>
      <c r="G337" s="32"/>
      <c r="H337" s="45" t="e">
        <f>VLOOKUP(G337,Export7[#All],2,FALSE)</f>
        <v>#N/A</v>
      </c>
      <c r="I337" s="45" t="e">
        <f>VLOOKUP($A337,EVID_OSEVU!$A$1:$M$4972,10,FALSE)</f>
        <v>#N/A</v>
      </c>
      <c r="J337" s="58" t="e">
        <f>VLOOKUP($A337,EVID_OSEVU!$A$1:$M$4972,11,FALSE)</f>
        <v>#N/A</v>
      </c>
      <c r="K337" s="33"/>
      <c r="L337" s="45" t="e">
        <f>VLOOKUP(EVID_PASTVY!H337,KATEGORIE_ZVIRAT!$B$2:$M$31,6,FALSE)*K337</f>
        <v>#N/A</v>
      </c>
      <c r="M337" s="33">
        <v>24</v>
      </c>
      <c r="N337" s="45" t="e">
        <f>VLOOKUP(EVID_PASTVY!$H337,KATEGORIE_ZVIRAT!$B$2:$M$31,8,FALSE)</f>
        <v>#N/A</v>
      </c>
      <c r="O337" s="45" t="e">
        <f>VLOOKUP(EVID_PASTVY!$H337,KATEGORIE_ZVIRAT!$B$2:$M$31,9,FALSE)</f>
        <v>#N/A</v>
      </c>
      <c r="P337" s="54" t="e">
        <f>VLOOKUP(EVID_PASTVY!$H337,KATEGORIE_ZVIRAT!$B$2:$M$31,7,FALSE)*L337/1000*M337/24*(F337-E337+1)/J337</f>
        <v>#N/A</v>
      </c>
      <c r="Q337" s="52" t="e">
        <f>VLOOKUP(EVID_PASTVY!$H337,KATEGORIE_ZVIRAT!$B$2:$M$31,10,FALSE)*P337*10</f>
        <v>#N/A</v>
      </c>
      <c r="R337" s="52" t="e">
        <f>VLOOKUP(EVID_PASTVY!$H337,KATEGORIE_ZVIRAT!$B$2:$M$31,11,FALSE)*P337*10</f>
        <v>#N/A</v>
      </c>
      <c r="S337" s="52" t="e">
        <f>VLOOKUP(EVID_PASTVY!$H337,KATEGORIE_ZVIRAT!$B$2:$M$31,12,FALSE)*P337*10</f>
        <v>#N/A</v>
      </c>
    </row>
    <row r="338" spans="1:19" x14ac:dyDescent="0.2">
      <c r="A338" s="32"/>
      <c r="B338" s="37" t="e">
        <f>VLOOKUP($A338,EVID_OSEVU!$A$1:$M$4972,2,FALSE)</f>
        <v>#N/A</v>
      </c>
      <c r="C338" s="37" t="e">
        <f>VLOOKUP($A338,EVID_OSEVU!$A$1:$M$4972,3,FALSE)</f>
        <v>#N/A</v>
      </c>
      <c r="D338" s="45" t="e">
        <f>VLOOKUP($A338,EVID_OSEVU!$A$1:$M$4972,4,FALSE)</f>
        <v>#N/A</v>
      </c>
      <c r="E338" s="35"/>
      <c r="F338" s="53"/>
      <c r="G338" s="32"/>
      <c r="H338" s="45" t="e">
        <f>VLOOKUP(G338,Export7[#All],2,FALSE)</f>
        <v>#N/A</v>
      </c>
      <c r="I338" s="45" t="e">
        <f>VLOOKUP($A338,EVID_OSEVU!$A$1:$M$4972,10,FALSE)</f>
        <v>#N/A</v>
      </c>
      <c r="J338" s="58" t="e">
        <f>VLOOKUP($A338,EVID_OSEVU!$A$1:$M$4972,11,FALSE)</f>
        <v>#N/A</v>
      </c>
      <c r="K338" s="33"/>
      <c r="L338" s="45" t="e">
        <f>VLOOKUP(EVID_PASTVY!H338,KATEGORIE_ZVIRAT!$B$2:$M$31,6,FALSE)*K338</f>
        <v>#N/A</v>
      </c>
      <c r="M338" s="33">
        <v>24</v>
      </c>
      <c r="N338" s="45" t="e">
        <f>VLOOKUP(EVID_PASTVY!$H338,KATEGORIE_ZVIRAT!$B$2:$M$31,8,FALSE)</f>
        <v>#N/A</v>
      </c>
      <c r="O338" s="45" t="e">
        <f>VLOOKUP(EVID_PASTVY!$H338,KATEGORIE_ZVIRAT!$B$2:$M$31,9,FALSE)</f>
        <v>#N/A</v>
      </c>
      <c r="P338" s="54" t="e">
        <f>VLOOKUP(EVID_PASTVY!$H338,KATEGORIE_ZVIRAT!$B$2:$M$31,7,FALSE)*L338/1000*M338/24*(F338-E338+1)/J338</f>
        <v>#N/A</v>
      </c>
      <c r="Q338" s="52" t="e">
        <f>VLOOKUP(EVID_PASTVY!$H338,KATEGORIE_ZVIRAT!$B$2:$M$31,10,FALSE)*P338*10</f>
        <v>#N/A</v>
      </c>
      <c r="R338" s="52" t="e">
        <f>VLOOKUP(EVID_PASTVY!$H338,KATEGORIE_ZVIRAT!$B$2:$M$31,11,FALSE)*P338*10</f>
        <v>#N/A</v>
      </c>
      <c r="S338" s="52" t="e">
        <f>VLOOKUP(EVID_PASTVY!$H338,KATEGORIE_ZVIRAT!$B$2:$M$31,12,FALSE)*P338*10</f>
        <v>#N/A</v>
      </c>
    </row>
    <row r="339" spans="1:19" x14ac:dyDescent="0.2">
      <c r="A339" s="32"/>
      <c r="B339" s="37" t="e">
        <f>VLOOKUP($A339,EVID_OSEVU!$A$1:$M$4972,2,FALSE)</f>
        <v>#N/A</v>
      </c>
      <c r="C339" s="37" t="e">
        <f>VLOOKUP($A339,EVID_OSEVU!$A$1:$M$4972,3,FALSE)</f>
        <v>#N/A</v>
      </c>
      <c r="D339" s="45" t="e">
        <f>VLOOKUP($A339,EVID_OSEVU!$A$1:$M$4972,4,FALSE)</f>
        <v>#N/A</v>
      </c>
      <c r="E339" s="35"/>
      <c r="F339" s="53"/>
      <c r="G339" s="32"/>
      <c r="H339" s="45" t="e">
        <f>VLOOKUP(G339,Export7[#All],2,FALSE)</f>
        <v>#N/A</v>
      </c>
      <c r="I339" s="45" t="e">
        <f>VLOOKUP($A339,EVID_OSEVU!$A$1:$M$4972,10,FALSE)</f>
        <v>#N/A</v>
      </c>
      <c r="J339" s="58" t="e">
        <f>VLOOKUP($A339,EVID_OSEVU!$A$1:$M$4972,11,FALSE)</f>
        <v>#N/A</v>
      </c>
      <c r="K339" s="33"/>
      <c r="L339" s="45" t="e">
        <f>VLOOKUP(EVID_PASTVY!H339,KATEGORIE_ZVIRAT!$B$2:$M$31,6,FALSE)*K339</f>
        <v>#N/A</v>
      </c>
      <c r="M339" s="33">
        <v>24</v>
      </c>
      <c r="N339" s="45" t="e">
        <f>VLOOKUP(EVID_PASTVY!$H339,KATEGORIE_ZVIRAT!$B$2:$M$31,8,FALSE)</f>
        <v>#N/A</v>
      </c>
      <c r="O339" s="45" t="e">
        <f>VLOOKUP(EVID_PASTVY!$H339,KATEGORIE_ZVIRAT!$B$2:$M$31,9,FALSE)</f>
        <v>#N/A</v>
      </c>
      <c r="P339" s="54" t="e">
        <f>VLOOKUP(EVID_PASTVY!$H339,KATEGORIE_ZVIRAT!$B$2:$M$31,7,FALSE)*L339/1000*M339/24*(F339-E339+1)/J339</f>
        <v>#N/A</v>
      </c>
      <c r="Q339" s="52" t="e">
        <f>VLOOKUP(EVID_PASTVY!$H339,KATEGORIE_ZVIRAT!$B$2:$M$31,10,FALSE)*P339*10</f>
        <v>#N/A</v>
      </c>
      <c r="R339" s="52" t="e">
        <f>VLOOKUP(EVID_PASTVY!$H339,KATEGORIE_ZVIRAT!$B$2:$M$31,11,FALSE)*P339*10</f>
        <v>#N/A</v>
      </c>
      <c r="S339" s="52" t="e">
        <f>VLOOKUP(EVID_PASTVY!$H339,KATEGORIE_ZVIRAT!$B$2:$M$31,12,FALSE)*P339*10</f>
        <v>#N/A</v>
      </c>
    </row>
    <row r="340" spans="1:19" x14ac:dyDescent="0.2">
      <c r="A340" s="32"/>
      <c r="B340" s="37" t="e">
        <f>VLOOKUP($A340,EVID_OSEVU!$A$1:$M$4972,2,FALSE)</f>
        <v>#N/A</v>
      </c>
      <c r="C340" s="37" t="e">
        <f>VLOOKUP($A340,EVID_OSEVU!$A$1:$M$4972,3,FALSE)</f>
        <v>#N/A</v>
      </c>
      <c r="D340" s="45" t="e">
        <f>VLOOKUP($A340,EVID_OSEVU!$A$1:$M$4972,4,FALSE)</f>
        <v>#N/A</v>
      </c>
      <c r="E340" s="35"/>
      <c r="F340" s="53"/>
      <c r="G340" s="32"/>
      <c r="H340" s="45" t="e">
        <f>VLOOKUP(G340,Export7[#All],2,FALSE)</f>
        <v>#N/A</v>
      </c>
      <c r="I340" s="45" t="e">
        <f>VLOOKUP($A340,EVID_OSEVU!$A$1:$M$4972,10,FALSE)</f>
        <v>#N/A</v>
      </c>
      <c r="J340" s="58" t="e">
        <f>VLOOKUP($A340,EVID_OSEVU!$A$1:$M$4972,11,FALSE)</f>
        <v>#N/A</v>
      </c>
      <c r="K340" s="33"/>
      <c r="L340" s="45" t="e">
        <f>VLOOKUP(EVID_PASTVY!H340,KATEGORIE_ZVIRAT!$B$2:$M$31,6,FALSE)*K340</f>
        <v>#N/A</v>
      </c>
      <c r="M340" s="33">
        <v>24</v>
      </c>
      <c r="N340" s="45" t="e">
        <f>VLOOKUP(EVID_PASTVY!$H340,KATEGORIE_ZVIRAT!$B$2:$M$31,8,FALSE)</f>
        <v>#N/A</v>
      </c>
      <c r="O340" s="45" t="e">
        <f>VLOOKUP(EVID_PASTVY!$H340,KATEGORIE_ZVIRAT!$B$2:$M$31,9,FALSE)</f>
        <v>#N/A</v>
      </c>
      <c r="P340" s="54" t="e">
        <f>VLOOKUP(EVID_PASTVY!$H340,KATEGORIE_ZVIRAT!$B$2:$M$31,7,FALSE)*L340/1000*M340/24*(F340-E340+1)/J340</f>
        <v>#N/A</v>
      </c>
      <c r="Q340" s="52" t="e">
        <f>VLOOKUP(EVID_PASTVY!$H340,KATEGORIE_ZVIRAT!$B$2:$M$31,10,FALSE)*P340*10</f>
        <v>#N/A</v>
      </c>
      <c r="R340" s="52" t="e">
        <f>VLOOKUP(EVID_PASTVY!$H340,KATEGORIE_ZVIRAT!$B$2:$M$31,11,FALSE)*P340*10</f>
        <v>#N/A</v>
      </c>
      <c r="S340" s="52" t="e">
        <f>VLOOKUP(EVID_PASTVY!$H340,KATEGORIE_ZVIRAT!$B$2:$M$31,12,FALSE)*P340*10</f>
        <v>#N/A</v>
      </c>
    </row>
    <row r="341" spans="1:19" x14ac:dyDescent="0.2">
      <c r="A341" s="32"/>
      <c r="B341" s="37" t="e">
        <f>VLOOKUP($A341,EVID_OSEVU!$A$1:$M$4972,2,FALSE)</f>
        <v>#N/A</v>
      </c>
      <c r="C341" s="37" t="e">
        <f>VLOOKUP($A341,EVID_OSEVU!$A$1:$M$4972,3,FALSE)</f>
        <v>#N/A</v>
      </c>
      <c r="D341" s="45" t="e">
        <f>VLOOKUP($A341,EVID_OSEVU!$A$1:$M$4972,4,FALSE)</f>
        <v>#N/A</v>
      </c>
      <c r="E341" s="35"/>
      <c r="F341" s="53"/>
      <c r="G341" s="32"/>
      <c r="H341" s="45" t="e">
        <f>VLOOKUP(G341,Export7[#All],2,FALSE)</f>
        <v>#N/A</v>
      </c>
      <c r="I341" s="45" t="e">
        <f>VLOOKUP($A341,EVID_OSEVU!$A$1:$M$4972,10,FALSE)</f>
        <v>#N/A</v>
      </c>
      <c r="J341" s="58" t="e">
        <f>VLOOKUP($A341,EVID_OSEVU!$A$1:$M$4972,11,FALSE)</f>
        <v>#N/A</v>
      </c>
      <c r="K341" s="33"/>
      <c r="L341" s="45" t="e">
        <f>VLOOKUP(EVID_PASTVY!H341,KATEGORIE_ZVIRAT!$B$2:$M$31,6,FALSE)*K341</f>
        <v>#N/A</v>
      </c>
      <c r="M341" s="33">
        <v>24</v>
      </c>
      <c r="N341" s="45" t="e">
        <f>VLOOKUP(EVID_PASTVY!$H341,KATEGORIE_ZVIRAT!$B$2:$M$31,8,FALSE)</f>
        <v>#N/A</v>
      </c>
      <c r="O341" s="45" t="e">
        <f>VLOOKUP(EVID_PASTVY!$H341,KATEGORIE_ZVIRAT!$B$2:$M$31,9,FALSE)</f>
        <v>#N/A</v>
      </c>
      <c r="P341" s="54" t="e">
        <f>VLOOKUP(EVID_PASTVY!$H341,KATEGORIE_ZVIRAT!$B$2:$M$31,7,FALSE)*L341/1000*M341/24*(F341-E341+1)/J341</f>
        <v>#N/A</v>
      </c>
      <c r="Q341" s="52" t="e">
        <f>VLOOKUP(EVID_PASTVY!$H341,KATEGORIE_ZVIRAT!$B$2:$M$31,10,FALSE)*P341*10</f>
        <v>#N/A</v>
      </c>
      <c r="R341" s="52" t="e">
        <f>VLOOKUP(EVID_PASTVY!$H341,KATEGORIE_ZVIRAT!$B$2:$M$31,11,FALSE)*P341*10</f>
        <v>#N/A</v>
      </c>
      <c r="S341" s="52" t="e">
        <f>VLOOKUP(EVID_PASTVY!$H341,KATEGORIE_ZVIRAT!$B$2:$M$31,12,FALSE)*P341*10</f>
        <v>#N/A</v>
      </c>
    </row>
    <row r="342" spans="1:19" x14ac:dyDescent="0.2">
      <c r="A342" s="32"/>
      <c r="B342" s="37" t="e">
        <f>VLOOKUP($A342,EVID_OSEVU!$A$1:$M$4972,2,FALSE)</f>
        <v>#N/A</v>
      </c>
      <c r="C342" s="37" t="e">
        <f>VLOOKUP($A342,EVID_OSEVU!$A$1:$M$4972,3,FALSE)</f>
        <v>#N/A</v>
      </c>
      <c r="D342" s="45" t="e">
        <f>VLOOKUP($A342,EVID_OSEVU!$A$1:$M$4972,4,FALSE)</f>
        <v>#N/A</v>
      </c>
      <c r="E342" s="35"/>
      <c r="F342" s="53"/>
      <c r="G342" s="32"/>
      <c r="H342" s="45" t="e">
        <f>VLOOKUP(G342,Export7[#All],2,FALSE)</f>
        <v>#N/A</v>
      </c>
      <c r="I342" s="45" t="e">
        <f>VLOOKUP($A342,EVID_OSEVU!$A$1:$M$4972,10,FALSE)</f>
        <v>#N/A</v>
      </c>
      <c r="J342" s="58" t="e">
        <f>VLOOKUP($A342,EVID_OSEVU!$A$1:$M$4972,11,FALSE)</f>
        <v>#N/A</v>
      </c>
      <c r="K342" s="33"/>
      <c r="L342" s="45" t="e">
        <f>VLOOKUP(EVID_PASTVY!H342,KATEGORIE_ZVIRAT!$B$2:$M$31,6,FALSE)*K342</f>
        <v>#N/A</v>
      </c>
      <c r="M342" s="33">
        <v>24</v>
      </c>
      <c r="N342" s="45" t="e">
        <f>VLOOKUP(EVID_PASTVY!$H342,KATEGORIE_ZVIRAT!$B$2:$M$31,8,FALSE)</f>
        <v>#N/A</v>
      </c>
      <c r="O342" s="45" t="e">
        <f>VLOOKUP(EVID_PASTVY!$H342,KATEGORIE_ZVIRAT!$B$2:$M$31,9,FALSE)</f>
        <v>#N/A</v>
      </c>
      <c r="P342" s="54" t="e">
        <f>VLOOKUP(EVID_PASTVY!$H342,KATEGORIE_ZVIRAT!$B$2:$M$31,7,FALSE)*L342/1000*M342/24*(F342-E342+1)/J342</f>
        <v>#N/A</v>
      </c>
      <c r="Q342" s="52" t="e">
        <f>VLOOKUP(EVID_PASTVY!$H342,KATEGORIE_ZVIRAT!$B$2:$M$31,10,FALSE)*P342*10</f>
        <v>#N/A</v>
      </c>
      <c r="R342" s="52" t="e">
        <f>VLOOKUP(EVID_PASTVY!$H342,KATEGORIE_ZVIRAT!$B$2:$M$31,11,FALSE)*P342*10</f>
        <v>#N/A</v>
      </c>
      <c r="S342" s="52" t="e">
        <f>VLOOKUP(EVID_PASTVY!$H342,KATEGORIE_ZVIRAT!$B$2:$M$31,12,FALSE)*P342*10</f>
        <v>#N/A</v>
      </c>
    </row>
    <row r="343" spans="1:19" x14ac:dyDescent="0.2">
      <c r="A343" s="32"/>
      <c r="B343" s="37" t="e">
        <f>VLOOKUP($A343,EVID_OSEVU!$A$1:$M$4972,2,FALSE)</f>
        <v>#N/A</v>
      </c>
      <c r="C343" s="37" t="e">
        <f>VLOOKUP($A343,EVID_OSEVU!$A$1:$M$4972,3,FALSE)</f>
        <v>#N/A</v>
      </c>
      <c r="D343" s="45" t="e">
        <f>VLOOKUP($A343,EVID_OSEVU!$A$1:$M$4972,4,FALSE)</f>
        <v>#N/A</v>
      </c>
      <c r="E343" s="35"/>
      <c r="F343" s="53"/>
      <c r="G343" s="32"/>
      <c r="H343" s="45" t="e">
        <f>VLOOKUP(G343,Export7[#All],2,FALSE)</f>
        <v>#N/A</v>
      </c>
      <c r="I343" s="45" t="e">
        <f>VLOOKUP($A343,EVID_OSEVU!$A$1:$M$4972,10,FALSE)</f>
        <v>#N/A</v>
      </c>
      <c r="J343" s="58" t="e">
        <f>VLOOKUP($A343,EVID_OSEVU!$A$1:$M$4972,11,FALSE)</f>
        <v>#N/A</v>
      </c>
      <c r="K343" s="33"/>
      <c r="L343" s="45" t="e">
        <f>VLOOKUP(EVID_PASTVY!H343,KATEGORIE_ZVIRAT!$B$2:$M$31,6,FALSE)*K343</f>
        <v>#N/A</v>
      </c>
      <c r="M343" s="33">
        <v>24</v>
      </c>
      <c r="N343" s="45" t="e">
        <f>VLOOKUP(EVID_PASTVY!$H343,KATEGORIE_ZVIRAT!$B$2:$M$31,8,FALSE)</f>
        <v>#N/A</v>
      </c>
      <c r="O343" s="45" t="e">
        <f>VLOOKUP(EVID_PASTVY!$H343,KATEGORIE_ZVIRAT!$B$2:$M$31,9,FALSE)</f>
        <v>#N/A</v>
      </c>
      <c r="P343" s="54" t="e">
        <f>VLOOKUP(EVID_PASTVY!$H343,KATEGORIE_ZVIRAT!$B$2:$M$31,7,FALSE)*L343/1000*M343/24*(F343-E343+1)/J343</f>
        <v>#N/A</v>
      </c>
      <c r="Q343" s="52" t="e">
        <f>VLOOKUP(EVID_PASTVY!$H343,KATEGORIE_ZVIRAT!$B$2:$M$31,10,FALSE)*P343*10</f>
        <v>#N/A</v>
      </c>
      <c r="R343" s="52" t="e">
        <f>VLOOKUP(EVID_PASTVY!$H343,KATEGORIE_ZVIRAT!$B$2:$M$31,11,FALSE)*P343*10</f>
        <v>#N/A</v>
      </c>
      <c r="S343" s="52" t="e">
        <f>VLOOKUP(EVID_PASTVY!$H343,KATEGORIE_ZVIRAT!$B$2:$M$31,12,FALSE)*P343*10</f>
        <v>#N/A</v>
      </c>
    </row>
    <row r="344" spans="1:19" x14ac:dyDescent="0.2">
      <c r="A344" s="32"/>
      <c r="B344" s="37" t="e">
        <f>VLOOKUP($A344,EVID_OSEVU!$A$1:$M$4972,2,FALSE)</f>
        <v>#N/A</v>
      </c>
      <c r="C344" s="37" t="e">
        <f>VLOOKUP($A344,EVID_OSEVU!$A$1:$M$4972,3,FALSE)</f>
        <v>#N/A</v>
      </c>
      <c r="D344" s="45" t="e">
        <f>VLOOKUP($A344,EVID_OSEVU!$A$1:$M$4972,4,FALSE)</f>
        <v>#N/A</v>
      </c>
      <c r="E344" s="35"/>
      <c r="F344" s="53"/>
      <c r="G344" s="32"/>
      <c r="H344" s="45" t="e">
        <f>VLOOKUP(G344,Export7[#All],2,FALSE)</f>
        <v>#N/A</v>
      </c>
      <c r="I344" s="45" t="e">
        <f>VLOOKUP($A344,EVID_OSEVU!$A$1:$M$4972,10,FALSE)</f>
        <v>#N/A</v>
      </c>
      <c r="J344" s="58" t="e">
        <f>VLOOKUP($A344,EVID_OSEVU!$A$1:$M$4972,11,FALSE)</f>
        <v>#N/A</v>
      </c>
      <c r="K344" s="33"/>
      <c r="L344" s="45" t="e">
        <f>VLOOKUP(EVID_PASTVY!H344,KATEGORIE_ZVIRAT!$B$2:$M$31,6,FALSE)*K344</f>
        <v>#N/A</v>
      </c>
      <c r="M344" s="33">
        <v>24</v>
      </c>
      <c r="N344" s="45" t="e">
        <f>VLOOKUP(EVID_PASTVY!$H344,KATEGORIE_ZVIRAT!$B$2:$M$31,8,FALSE)</f>
        <v>#N/A</v>
      </c>
      <c r="O344" s="45" t="e">
        <f>VLOOKUP(EVID_PASTVY!$H344,KATEGORIE_ZVIRAT!$B$2:$M$31,9,FALSE)</f>
        <v>#N/A</v>
      </c>
      <c r="P344" s="54" t="e">
        <f>VLOOKUP(EVID_PASTVY!$H344,KATEGORIE_ZVIRAT!$B$2:$M$31,7,FALSE)*L344/1000*M344/24*(F344-E344+1)/J344</f>
        <v>#N/A</v>
      </c>
      <c r="Q344" s="52" t="e">
        <f>VLOOKUP(EVID_PASTVY!$H344,KATEGORIE_ZVIRAT!$B$2:$M$31,10,FALSE)*P344*10</f>
        <v>#N/A</v>
      </c>
      <c r="R344" s="52" t="e">
        <f>VLOOKUP(EVID_PASTVY!$H344,KATEGORIE_ZVIRAT!$B$2:$M$31,11,FALSE)*P344*10</f>
        <v>#N/A</v>
      </c>
      <c r="S344" s="52" t="e">
        <f>VLOOKUP(EVID_PASTVY!$H344,KATEGORIE_ZVIRAT!$B$2:$M$31,12,FALSE)*P344*10</f>
        <v>#N/A</v>
      </c>
    </row>
    <row r="345" spans="1:19" x14ac:dyDescent="0.2">
      <c r="A345" s="32"/>
      <c r="B345" s="37" t="e">
        <f>VLOOKUP($A345,EVID_OSEVU!$A$1:$M$4972,2,FALSE)</f>
        <v>#N/A</v>
      </c>
      <c r="C345" s="37" t="e">
        <f>VLOOKUP($A345,EVID_OSEVU!$A$1:$M$4972,3,FALSE)</f>
        <v>#N/A</v>
      </c>
      <c r="D345" s="45" t="e">
        <f>VLOOKUP($A345,EVID_OSEVU!$A$1:$M$4972,4,FALSE)</f>
        <v>#N/A</v>
      </c>
      <c r="E345" s="35"/>
      <c r="F345" s="53"/>
      <c r="G345" s="32"/>
      <c r="H345" s="45" t="e">
        <f>VLOOKUP(G345,Export7[#All],2,FALSE)</f>
        <v>#N/A</v>
      </c>
      <c r="I345" s="45" t="e">
        <f>VLOOKUP($A345,EVID_OSEVU!$A$1:$M$4972,10,FALSE)</f>
        <v>#N/A</v>
      </c>
      <c r="J345" s="58" t="e">
        <f>VLOOKUP($A345,EVID_OSEVU!$A$1:$M$4972,11,FALSE)</f>
        <v>#N/A</v>
      </c>
      <c r="K345" s="33"/>
      <c r="L345" s="45" t="e">
        <f>VLOOKUP(EVID_PASTVY!H345,KATEGORIE_ZVIRAT!$B$2:$M$31,6,FALSE)*K345</f>
        <v>#N/A</v>
      </c>
      <c r="M345" s="33">
        <v>24</v>
      </c>
      <c r="N345" s="45" t="e">
        <f>VLOOKUP(EVID_PASTVY!$H345,KATEGORIE_ZVIRAT!$B$2:$M$31,8,FALSE)</f>
        <v>#N/A</v>
      </c>
      <c r="O345" s="45" t="e">
        <f>VLOOKUP(EVID_PASTVY!$H345,KATEGORIE_ZVIRAT!$B$2:$M$31,9,FALSE)</f>
        <v>#N/A</v>
      </c>
      <c r="P345" s="54" t="e">
        <f>VLOOKUP(EVID_PASTVY!$H345,KATEGORIE_ZVIRAT!$B$2:$M$31,7,FALSE)*L345/1000*M345/24*(F345-E345+1)/J345</f>
        <v>#N/A</v>
      </c>
      <c r="Q345" s="52" t="e">
        <f>VLOOKUP(EVID_PASTVY!$H345,KATEGORIE_ZVIRAT!$B$2:$M$31,10,FALSE)*P345*10</f>
        <v>#N/A</v>
      </c>
      <c r="R345" s="52" t="e">
        <f>VLOOKUP(EVID_PASTVY!$H345,KATEGORIE_ZVIRAT!$B$2:$M$31,11,FALSE)*P345*10</f>
        <v>#N/A</v>
      </c>
      <c r="S345" s="52" t="e">
        <f>VLOOKUP(EVID_PASTVY!$H345,KATEGORIE_ZVIRAT!$B$2:$M$31,12,FALSE)*P345*10</f>
        <v>#N/A</v>
      </c>
    </row>
    <row r="346" spans="1:19" x14ac:dyDescent="0.2">
      <c r="A346" s="32"/>
      <c r="B346" s="37" t="e">
        <f>VLOOKUP($A346,EVID_OSEVU!$A$1:$M$4972,2,FALSE)</f>
        <v>#N/A</v>
      </c>
      <c r="C346" s="37" t="e">
        <f>VLOOKUP($A346,EVID_OSEVU!$A$1:$M$4972,3,FALSE)</f>
        <v>#N/A</v>
      </c>
      <c r="D346" s="45" t="e">
        <f>VLOOKUP($A346,EVID_OSEVU!$A$1:$M$4972,4,FALSE)</f>
        <v>#N/A</v>
      </c>
      <c r="E346" s="35"/>
      <c r="F346" s="53"/>
      <c r="G346" s="32"/>
      <c r="H346" s="45" t="e">
        <f>VLOOKUP(G346,Export7[#All],2,FALSE)</f>
        <v>#N/A</v>
      </c>
      <c r="I346" s="45" t="e">
        <f>VLOOKUP($A346,EVID_OSEVU!$A$1:$M$4972,10,FALSE)</f>
        <v>#N/A</v>
      </c>
      <c r="J346" s="58" t="e">
        <f>VLOOKUP($A346,EVID_OSEVU!$A$1:$M$4972,11,FALSE)</f>
        <v>#N/A</v>
      </c>
      <c r="K346" s="33"/>
      <c r="L346" s="45" t="e">
        <f>VLOOKUP(EVID_PASTVY!H346,KATEGORIE_ZVIRAT!$B$2:$M$31,6,FALSE)*K346</f>
        <v>#N/A</v>
      </c>
      <c r="M346" s="33">
        <v>24</v>
      </c>
      <c r="N346" s="45" t="e">
        <f>VLOOKUP(EVID_PASTVY!$H346,KATEGORIE_ZVIRAT!$B$2:$M$31,8,FALSE)</f>
        <v>#N/A</v>
      </c>
      <c r="O346" s="45" t="e">
        <f>VLOOKUP(EVID_PASTVY!$H346,KATEGORIE_ZVIRAT!$B$2:$M$31,9,FALSE)</f>
        <v>#N/A</v>
      </c>
      <c r="P346" s="54" t="e">
        <f>VLOOKUP(EVID_PASTVY!$H346,KATEGORIE_ZVIRAT!$B$2:$M$31,7,FALSE)*L346/1000*M346/24*(F346-E346+1)/J346</f>
        <v>#N/A</v>
      </c>
      <c r="Q346" s="52" t="e">
        <f>VLOOKUP(EVID_PASTVY!$H346,KATEGORIE_ZVIRAT!$B$2:$M$31,10,FALSE)*P346*10</f>
        <v>#N/A</v>
      </c>
      <c r="R346" s="52" t="e">
        <f>VLOOKUP(EVID_PASTVY!$H346,KATEGORIE_ZVIRAT!$B$2:$M$31,11,FALSE)*P346*10</f>
        <v>#N/A</v>
      </c>
      <c r="S346" s="52" t="e">
        <f>VLOOKUP(EVID_PASTVY!$H346,KATEGORIE_ZVIRAT!$B$2:$M$31,12,FALSE)*P346*10</f>
        <v>#N/A</v>
      </c>
    </row>
    <row r="347" spans="1:19" x14ac:dyDescent="0.2">
      <c r="A347" s="32"/>
      <c r="B347" s="37" t="e">
        <f>VLOOKUP($A347,EVID_OSEVU!$A$1:$M$4972,2,FALSE)</f>
        <v>#N/A</v>
      </c>
      <c r="C347" s="37" t="e">
        <f>VLOOKUP($A347,EVID_OSEVU!$A$1:$M$4972,3,FALSE)</f>
        <v>#N/A</v>
      </c>
      <c r="D347" s="45" t="e">
        <f>VLOOKUP($A347,EVID_OSEVU!$A$1:$M$4972,4,FALSE)</f>
        <v>#N/A</v>
      </c>
      <c r="E347" s="35"/>
      <c r="F347" s="53"/>
      <c r="G347" s="32"/>
      <c r="H347" s="45" t="e">
        <f>VLOOKUP(G347,Export7[#All],2,FALSE)</f>
        <v>#N/A</v>
      </c>
      <c r="I347" s="45" t="e">
        <f>VLOOKUP($A347,EVID_OSEVU!$A$1:$M$4972,10,FALSE)</f>
        <v>#N/A</v>
      </c>
      <c r="J347" s="58" t="e">
        <f>VLOOKUP($A347,EVID_OSEVU!$A$1:$M$4972,11,FALSE)</f>
        <v>#N/A</v>
      </c>
      <c r="K347" s="33"/>
      <c r="L347" s="45" t="e">
        <f>VLOOKUP(EVID_PASTVY!H347,KATEGORIE_ZVIRAT!$B$2:$M$31,6,FALSE)*K347</f>
        <v>#N/A</v>
      </c>
      <c r="M347" s="33">
        <v>24</v>
      </c>
      <c r="N347" s="45" t="e">
        <f>VLOOKUP(EVID_PASTVY!$H347,KATEGORIE_ZVIRAT!$B$2:$M$31,8,FALSE)</f>
        <v>#N/A</v>
      </c>
      <c r="O347" s="45" t="e">
        <f>VLOOKUP(EVID_PASTVY!$H347,KATEGORIE_ZVIRAT!$B$2:$M$31,9,FALSE)</f>
        <v>#N/A</v>
      </c>
      <c r="P347" s="54" t="e">
        <f>VLOOKUP(EVID_PASTVY!$H347,KATEGORIE_ZVIRAT!$B$2:$M$31,7,FALSE)*L347/1000*M347/24*(F347-E347+1)/J347</f>
        <v>#N/A</v>
      </c>
      <c r="Q347" s="52" t="e">
        <f>VLOOKUP(EVID_PASTVY!$H347,KATEGORIE_ZVIRAT!$B$2:$M$31,10,FALSE)*P347*10</f>
        <v>#N/A</v>
      </c>
      <c r="R347" s="52" t="e">
        <f>VLOOKUP(EVID_PASTVY!$H347,KATEGORIE_ZVIRAT!$B$2:$M$31,11,FALSE)*P347*10</f>
        <v>#N/A</v>
      </c>
      <c r="S347" s="52" t="e">
        <f>VLOOKUP(EVID_PASTVY!$H347,KATEGORIE_ZVIRAT!$B$2:$M$31,12,FALSE)*P347*10</f>
        <v>#N/A</v>
      </c>
    </row>
    <row r="348" spans="1:19" x14ac:dyDescent="0.2">
      <c r="A348" s="32"/>
      <c r="B348" s="37" t="e">
        <f>VLOOKUP($A348,EVID_OSEVU!$A$1:$M$4972,2,FALSE)</f>
        <v>#N/A</v>
      </c>
      <c r="C348" s="37" t="e">
        <f>VLOOKUP($A348,EVID_OSEVU!$A$1:$M$4972,3,FALSE)</f>
        <v>#N/A</v>
      </c>
      <c r="D348" s="45" t="e">
        <f>VLOOKUP($A348,EVID_OSEVU!$A$1:$M$4972,4,FALSE)</f>
        <v>#N/A</v>
      </c>
      <c r="E348" s="35"/>
      <c r="F348" s="53"/>
      <c r="G348" s="32"/>
      <c r="H348" s="45" t="e">
        <f>VLOOKUP(G348,Export7[#All],2,FALSE)</f>
        <v>#N/A</v>
      </c>
      <c r="I348" s="45" t="e">
        <f>VLOOKUP($A348,EVID_OSEVU!$A$1:$M$4972,10,FALSE)</f>
        <v>#N/A</v>
      </c>
      <c r="J348" s="58" t="e">
        <f>VLOOKUP($A348,EVID_OSEVU!$A$1:$M$4972,11,FALSE)</f>
        <v>#N/A</v>
      </c>
      <c r="K348" s="33"/>
      <c r="L348" s="45" t="e">
        <f>VLOOKUP(EVID_PASTVY!H348,KATEGORIE_ZVIRAT!$B$2:$M$31,6,FALSE)*K348</f>
        <v>#N/A</v>
      </c>
      <c r="M348" s="33">
        <v>24</v>
      </c>
      <c r="N348" s="45" t="e">
        <f>VLOOKUP(EVID_PASTVY!$H348,KATEGORIE_ZVIRAT!$B$2:$M$31,8,FALSE)</f>
        <v>#N/A</v>
      </c>
      <c r="O348" s="45" t="e">
        <f>VLOOKUP(EVID_PASTVY!$H348,KATEGORIE_ZVIRAT!$B$2:$M$31,9,FALSE)</f>
        <v>#N/A</v>
      </c>
      <c r="P348" s="54" t="e">
        <f>VLOOKUP(EVID_PASTVY!$H348,KATEGORIE_ZVIRAT!$B$2:$M$31,7,FALSE)*L348/1000*M348/24*(F348-E348+1)/J348</f>
        <v>#N/A</v>
      </c>
      <c r="Q348" s="52" t="e">
        <f>VLOOKUP(EVID_PASTVY!$H348,KATEGORIE_ZVIRAT!$B$2:$M$31,10,FALSE)*P348*10</f>
        <v>#N/A</v>
      </c>
      <c r="R348" s="52" t="e">
        <f>VLOOKUP(EVID_PASTVY!$H348,KATEGORIE_ZVIRAT!$B$2:$M$31,11,FALSE)*P348*10</f>
        <v>#N/A</v>
      </c>
      <c r="S348" s="52" t="e">
        <f>VLOOKUP(EVID_PASTVY!$H348,KATEGORIE_ZVIRAT!$B$2:$M$31,12,FALSE)*P348*10</f>
        <v>#N/A</v>
      </c>
    </row>
    <row r="349" spans="1:19" x14ac:dyDescent="0.2">
      <c r="A349" s="32"/>
      <c r="B349" s="37" t="e">
        <f>VLOOKUP($A349,EVID_OSEVU!$A$1:$M$4972,2,FALSE)</f>
        <v>#N/A</v>
      </c>
      <c r="C349" s="37" t="e">
        <f>VLOOKUP($A349,EVID_OSEVU!$A$1:$M$4972,3,FALSE)</f>
        <v>#N/A</v>
      </c>
      <c r="D349" s="45" t="e">
        <f>VLOOKUP($A349,EVID_OSEVU!$A$1:$M$4972,4,FALSE)</f>
        <v>#N/A</v>
      </c>
      <c r="E349" s="35"/>
      <c r="F349" s="53"/>
      <c r="G349" s="32"/>
      <c r="H349" s="45" t="e">
        <f>VLOOKUP(G349,Export7[#All],2,FALSE)</f>
        <v>#N/A</v>
      </c>
      <c r="I349" s="45" t="e">
        <f>VLOOKUP($A349,EVID_OSEVU!$A$1:$M$4972,10,FALSE)</f>
        <v>#N/A</v>
      </c>
      <c r="J349" s="58" t="e">
        <f>VLOOKUP($A349,EVID_OSEVU!$A$1:$M$4972,11,FALSE)</f>
        <v>#N/A</v>
      </c>
      <c r="K349" s="33"/>
      <c r="L349" s="45" t="e">
        <f>VLOOKUP(EVID_PASTVY!H349,KATEGORIE_ZVIRAT!$B$2:$M$31,6,FALSE)*K349</f>
        <v>#N/A</v>
      </c>
      <c r="M349" s="33">
        <v>24</v>
      </c>
      <c r="N349" s="45" t="e">
        <f>VLOOKUP(EVID_PASTVY!$H349,KATEGORIE_ZVIRAT!$B$2:$M$31,8,FALSE)</f>
        <v>#N/A</v>
      </c>
      <c r="O349" s="45" t="e">
        <f>VLOOKUP(EVID_PASTVY!$H349,KATEGORIE_ZVIRAT!$B$2:$M$31,9,FALSE)</f>
        <v>#N/A</v>
      </c>
      <c r="P349" s="54" t="e">
        <f>VLOOKUP(EVID_PASTVY!$H349,KATEGORIE_ZVIRAT!$B$2:$M$31,7,FALSE)*L349/1000*M349/24*(F349-E349+1)/J349</f>
        <v>#N/A</v>
      </c>
      <c r="Q349" s="52" t="e">
        <f>VLOOKUP(EVID_PASTVY!$H349,KATEGORIE_ZVIRAT!$B$2:$M$31,10,FALSE)*P349*10</f>
        <v>#N/A</v>
      </c>
      <c r="R349" s="52" t="e">
        <f>VLOOKUP(EVID_PASTVY!$H349,KATEGORIE_ZVIRAT!$B$2:$M$31,11,FALSE)*P349*10</f>
        <v>#N/A</v>
      </c>
      <c r="S349" s="52" t="e">
        <f>VLOOKUP(EVID_PASTVY!$H349,KATEGORIE_ZVIRAT!$B$2:$M$31,12,FALSE)*P349*10</f>
        <v>#N/A</v>
      </c>
    </row>
    <row r="350" spans="1:19" x14ac:dyDescent="0.2">
      <c r="A350" s="32"/>
      <c r="B350" s="37" t="e">
        <f>VLOOKUP($A350,EVID_OSEVU!$A$1:$M$4972,2,FALSE)</f>
        <v>#N/A</v>
      </c>
      <c r="C350" s="37" t="e">
        <f>VLOOKUP($A350,EVID_OSEVU!$A$1:$M$4972,3,FALSE)</f>
        <v>#N/A</v>
      </c>
      <c r="D350" s="45" t="e">
        <f>VLOOKUP($A350,EVID_OSEVU!$A$1:$M$4972,4,FALSE)</f>
        <v>#N/A</v>
      </c>
      <c r="E350" s="35"/>
      <c r="F350" s="53"/>
      <c r="G350" s="32"/>
      <c r="H350" s="45" t="e">
        <f>VLOOKUP(G350,Export7[#All],2,FALSE)</f>
        <v>#N/A</v>
      </c>
      <c r="I350" s="45" t="e">
        <f>VLOOKUP($A350,EVID_OSEVU!$A$1:$M$4972,10,FALSE)</f>
        <v>#N/A</v>
      </c>
      <c r="J350" s="58" t="e">
        <f>VLOOKUP($A350,EVID_OSEVU!$A$1:$M$4972,11,FALSE)</f>
        <v>#N/A</v>
      </c>
      <c r="K350" s="33"/>
      <c r="L350" s="45" t="e">
        <f>VLOOKUP(EVID_PASTVY!H350,KATEGORIE_ZVIRAT!$B$2:$M$31,6,FALSE)*K350</f>
        <v>#N/A</v>
      </c>
      <c r="M350" s="33">
        <v>24</v>
      </c>
      <c r="N350" s="45" t="e">
        <f>VLOOKUP(EVID_PASTVY!$H350,KATEGORIE_ZVIRAT!$B$2:$M$31,8,FALSE)</f>
        <v>#N/A</v>
      </c>
      <c r="O350" s="45" t="e">
        <f>VLOOKUP(EVID_PASTVY!$H350,KATEGORIE_ZVIRAT!$B$2:$M$31,9,FALSE)</f>
        <v>#N/A</v>
      </c>
      <c r="P350" s="54" t="e">
        <f>VLOOKUP(EVID_PASTVY!$H350,KATEGORIE_ZVIRAT!$B$2:$M$31,7,FALSE)*L350/1000*M350/24*(F350-E350+1)/J350</f>
        <v>#N/A</v>
      </c>
      <c r="Q350" s="52" t="e">
        <f>VLOOKUP(EVID_PASTVY!$H350,KATEGORIE_ZVIRAT!$B$2:$M$31,10,FALSE)*P350*10</f>
        <v>#N/A</v>
      </c>
      <c r="R350" s="52" t="e">
        <f>VLOOKUP(EVID_PASTVY!$H350,KATEGORIE_ZVIRAT!$B$2:$M$31,11,FALSE)*P350*10</f>
        <v>#N/A</v>
      </c>
      <c r="S350" s="52" t="e">
        <f>VLOOKUP(EVID_PASTVY!$H350,KATEGORIE_ZVIRAT!$B$2:$M$31,12,FALSE)*P350*10</f>
        <v>#N/A</v>
      </c>
    </row>
    <row r="351" spans="1:19" x14ac:dyDescent="0.2">
      <c r="A351" s="32"/>
      <c r="B351" s="37" t="e">
        <f>VLOOKUP($A351,EVID_OSEVU!$A$1:$M$4972,2,FALSE)</f>
        <v>#N/A</v>
      </c>
      <c r="C351" s="37" t="e">
        <f>VLOOKUP($A351,EVID_OSEVU!$A$1:$M$4972,3,FALSE)</f>
        <v>#N/A</v>
      </c>
      <c r="D351" s="45" t="e">
        <f>VLOOKUP($A351,EVID_OSEVU!$A$1:$M$4972,4,FALSE)</f>
        <v>#N/A</v>
      </c>
      <c r="E351" s="35"/>
      <c r="F351" s="53"/>
      <c r="G351" s="32"/>
      <c r="H351" s="45" t="e">
        <f>VLOOKUP(G351,Export7[#All],2,FALSE)</f>
        <v>#N/A</v>
      </c>
      <c r="I351" s="45" t="e">
        <f>VLOOKUP($A351,EVID_OSEVU!$A$1:$M$4972,10,FALSE)</f>
        <v>#N/A</v>
      </c>
      <c r="J351" s="58" t="e">
        <f>VLOOKUP($A351,EVID_OSEVU!$A$1:$M$4972,11,FALSE)</f>
        <v>#N/A</v>
      </c>
      <c r="K351" s="33"/>
      <c r="L351" s="45" t="e">
        <f>VLOOKUP(EVID_PASTVY!H351,KATEGORIE_ZVIRAT!$B$2:$M$31,6,FALSE)*K351</f>
        <v>#N/A</v>
      </c>
      <c r="M351" s="33">
        <v>24</v>
      </c>
      <c r="N351" s="45" t="e">
        <f>VLOOKUP(EVID_PASTVY!$H351,KATEGORIE_ZVIRAT!$B$2:$M$31,8,FALSE)</f>
        <v>#N/A</v>
      </c>
      <c r="O351" s="45" t="e">
        <f>VLOOKUP(EVID_PASTVY!$H351,KATEGORIE_ZVIRAT!$B$2:$M$31,9,FALSE)</f>
        <v>#N/A</v>
      </c>
      <c r="P351" s="54" t="e">
        <f>VLOOKUP(EVID_PASTVY!$H351,KATEGORIE_ZVIRAT!$B$2:$M$31,7,FALSE)*L351/1000*M351/24*(F351-E351+1)/J351</f>
        <v>#N/A</v>
      </c>
      <c r="Q351" s="52" t="e">
        <f>VLOOKUP(EVID_PASTVY!$H351,KATEGORIE_ZVIRAT!$B$2:$M$31,10,FALSE)*P351*10</f>
        <v>#N/A</v>
      </c>
      <c r="R351" s="52" t="e">
        <f>VLOOKUP(EVID_PASTVY!$H351,KATEGORIE_ZVIRAT!$B$2:$M$31,11,FALSE)*P351*10</f>
        <v>#N/A</v>
      </c>
      <c r="S351" s="52" t="e">
        <f>VLOOKUP(EVID_PASTVY!$H351,KATEGORIE_ZVIRAT!$B$2:$M$31,12,FALSE)*P351*10</f>
        <v>#N/A</v>
      </c>
    </row>
    <row r="352" spans="1:19" x14ac:dyDescent="0.2">
      <c r="A352" s="32"/>
      <c r="B352" s="37" t="e">
        <f>VLOOKUP($A352,EVID_OSEVU!$A$1:$M$4972,2,FALSE)</f>
        <v>#N/A</v>
      </c>
      <c r="C352" s="37" t="e">
        <f>VLOOKUP($A352,EVID_OSEVU!$A$1:$M$4972,3,FALSE)</f>
        <v>#N/A</v>
      </c>
      <c r="D352" s="45" t="e">
        <f>VLOOKUP($A352,EVID_OSEVU!$A$1:$M$4972,4,FALSE)</f>
        <v>#N/A</v>
      </c>
      <c r="E352" s="35"/>
      <c r="F352" s="53"/>
      <c r="G352" s="32"/>
      <c r="H352" s="45" t="e">
        <f>VLOOKUP(G352,Export7[#All],2,FALSE)</f>
        <v>#N/A</v>
      </c>
      <c r="I352" s="45" t="e">
        <f>VLOOKUP($A352,EVID_OSEVU!$A$1:$M$4972,10,FALSE)</f>
        <v>#N/A</v>
      </c>
      <c r="J352" s="58" t="e">
        <f>VLOOKUP($A352,EVID_OSEVU!$A$1:$M$4972,11,FALSE)</f>
        <v>#N/A</v>
      </c>
      <c r="K352" s="33"/>
      <c r="L352" s="45" t="e">
        <f>VLOOKUP(EVID_PASTVY!H352,KATEGORIE_ZVIRAT!$B$2:$M$31,6,FALSE)*K352</f>
        <v>#N/A</v>
      </c>
      <c r="M352" s="33">
        <v>24</v>
      </c>
      <c r="N352" s="45" t="e">
        <f>VLOOKUP(EVID_PASTVY!$H352,KATEGORIE_ZVIRAT!$B$2:$M$31,8,FALSE)</f>
        <v>#N/A</v>
      </c>
      <c r="O352" s="45" t="e">
        <f>VLOOKUP(EVID_PASTVY!$H352,KATEGORIE_ZVIRAT!$B$2:$M$31,9,FALSE)</f>
        <v>#N/A</v>
      </c>
      <c r="P352" s="54" t="e">
        <f>VLOOKUP(EVID_PASTVY!$H352,KATEGORIE_ZVIRAT!$B$2:$M$31,7,FALSE)*L352/1000*M352/24*(F352-E352+1)/J352</f>
        <v>#N/A</v>
      </c>
      <c r="Q352" s="52" t="e">
        <f>VLOOKUP(EVID_PASTVY!$H352,KATEGORIE_ZVIRAT!$B$2:$M$31,10,FALSE)*P352*10</f>
        <v>#N/A</v>
      </c>
      <c r="R352" s="52" t="e">
        <f>VLOOKUP(EVID_PASTVY!$H352,KATEGORIE_ZVIRAT!$B$2:$M$31,11,FALSE)*P352*10</f>
        <v>#N/A</v>
      </c>
      <c r="S352" s="52" t="e">
        <f>VLOOKUP(EVID_PASTVY!$H352,KATEGORIE_ZVIRAT!$B$2:$M$31,12,FALSE)*P352*10</f>
        <v>#N/A</v>
      </c>
    </row>
    <row r="353" spans="1:19" x14ac:dyDescent="0.2">
      <c r="A353" s="32"/>
      <c r="B353" s="37" t="e">
        <f>VLOOKUP($A353,EVID_OSEVU!$A$1:$M$4972,2,FALSE)</f>
        <v>#N/A</v>
      </c>
      <c r="C353" s="37" t="e">
        <f>VLOOKUP($A353,EVID_OSEVU!$A$1:$M$4972,3,FALSE)</f>
        <v>#N/A</v>
      </c>
      <c r="D353" s="45" t="e">
        <f>VLOOKUP($A353,EVID_OSEVU!$A$1:$M$4972,4,FALSE)</f>
        <v>#N/A</v>
      </c>
      <c r="E353" s="35"/>
      <c r="F353" s="53"/>
      <c r="G353" s="32"/>
      <c r="H353" s="45" t="e">
        <f>VLOOKUP(G353,Export7[#All],2,FALSE)</f>
        <v>#N/A</v>
      </c>
      <c r="I353" s="45" t="e">
        <f>VLOOKUP($A353,EVID_OSEVU!$A$1:$M$4972,10,FALSE)</f>
        <v>#N/A</v>
      </c>
      <c r="J353" s="58" t="e">
        <f>VLOOKUP($A353,EVID_OSEVU!$A$1:$M$4972,11,FALSE)</f>
        <v>#N/A</v>
      </c>
      <c r="K353" s="33"/>
      <c r="L353" s="45" t="e">
        <f>VLOOKUP(EVID_PASTVY!H353,KATEGORIE_ZVIRAT!$B$2:$M$31,6,FALSE)*K353</f>
        <v>#N/A</v>
      </c>
      <c r="M353" s="33">
        <v>24</v>
      </c>
      <c r="N353" s="45" t="e">
        <f>VLOOKUP(EVID_PASTVY!$H353,KATEGORIE_ZVIRAT!$B$2:$M$31,8,FALSE)</f>
        <v>#N/A</v>
      </c>
      <c r="O353" s="45" t="e">
        <f>VLOOKUP(EVID_PASTVY!$H353,KATEGORIE_ZVIRAT!$B$2:$M$31,9,FALSE)</f>
        <v>#N/A</v>
      </c>
      <c r="P353" s="54" t="e">
        <f>VLOOKUP(EVID_PASTVY!$H353,KATEGORIE_ZVIRAT!$B$2:$M$31,7,FALSE)*L353/1000*M353/24*(F353-E353+1)/J353</f>
        <v>#N/A</v>
      </c>
      <c r="Q353" s="52" t="e">
        <f>VLOOKUP(EVID_PASTVY!$H353,KATEGORIE_ZVIRAT!$B$2:$M$31,10,FALSE)*P353*10</f>
        <v>#N/A</v>
      </c>
      <c r="R353" s="52" t="e">
        <f>VLOOKUP(EVID_PASTVY!$H353,KATEGORIE_ZVIRAT!$B$2:$M$31,11,FALSE)*P353*10</f>
        <v>#N/A</v>
      </c>
      <c r="S353" s="52" t="e">
        <f>VLOOKUP(EVID_PASTVY!$H353,KATEGORIE_ZVIRAT!$B$2:$M$31,12,FALSE)*P353*10</f>
        <v>#N/A</v>
      </c>
    </row>
    <row r="354" spans="1:19" x14ac:dyDescent="0.2">
      <c r="A354" s="32"/>
      <c r="B354" s="37" t="e">
        <f>VLOOKUP($A354,EVID_OSEVU!$A$1:$M$4972,2,FALSE)</f>
        <v>#N/A</v>
      </c>
      <c r="C354" s="37" t="e">
        <f>VLOOKUP($A354,EVID_OSEVU!$A$1:$M$4972,3,FALSE)</f>
        <v>#N/A</v>
      </c>
      <c r="D354" s="45" t="e">
        <f>VLOOKUP($A354,EVID_OSEVU!$A$1:$M$4972,4,FALSE)</f>
        <v>#N/A</v>
      </c>
      <c r="E354" s="35"/>
      <c r="F354" s="53"/>
      <c r="G354" s="32"/>
      <c r="H354" s="45" t="e">
        <f>VLOOKUP(G354,Export7[#All],2,FALSE)</f>
        <v>#N/A</v>
      </c>
      <c r="I354" s="45" t="e">
        <f>VLOOKUP($A354,EVID_OSEVU!$A$1:$M$4972,10,FALSE)</f>
        <v>#N/A</v>
      </c>
      <c r="J354" s="58" t="e">
        <f>VLOOKUP($A354,EVID_OSEVU!$A$1:$M$4972,11,FALSE)</f>
        <v>#N/A</v>
      </c>
      <c r="K354" s="33"/>
      <c r="L354" s="45" t="e">
        <f>VLOOKUP(EVID_PASTVY!H354,KATEGORIE_ZVIRAT!$B$2:$M$31,6,FALSE)*K354</f>
        <v>#N/A</v>
      </c>
      <c r="M354" s="33">
        <v>24</v>
      </c>
      <c r="N354" s="45" t="e">
        <f>VLOOKUP(EVID_PASTVY!$H354,KATEGORIE_ZVIRAT!$B$2:$M$31,8,FALSE)</f>
        <v>#N/A</v>
      </c>
      <c r="O354" s="45" t="e">
        <f>VLOOKUP(EVID_PASTVY!$H354,KATEGORIE_ZVIRAT!$B$2:$M$31,9,FALSE)</f>
        <v>#N/A</v>
      </c>
      <c r="P354" s="54" t="e">
        <f>VLOOKUP(EVID_PASTVY!$H354,KATEGORIE_ZVIRAT!$B$2:$M$31,7,FALSE)*L354/1000*M354/24*(F354-E354+1)/J354</f>
        <v>#N/A</v>
      </c>
      <c r="Q354" s="52" t="e">
        <f>VLOOKUP(EVID_PASTVY!$H354,KATEGORIE_ZVIRAT!$B$2:$M$31,10,FALSE)*P354*10</f>
        <v>#N/A</v>
      </c>
      <c r="R354" s="52" t="e">
        <f>VLOOKUP(EVID_PASTVY!$H354,KATEGORIE_ZVIRAT!$B$2:$M$31,11,FALSE)*P354*10</f>
        <v>#N/A</v>
      </c>
      <c r="S354" s="52" t="e">
        <f>VLOOKUP(EVID_PASTVY!$H354,KATEGORIE_ZVIRAT!$B$2:$M$31,12,FALSE)*P354*10</f>
        <v>#N/A</v>
      </c>
    </row>
    <row r="355" spans="1:19" x14ac:dyDescent="0.2">
      <c r="A355" s="32"/>
      <c r="B355" s="37" t="e">
        <f>VLOOKUP($A355,EVID_OSEVU!$A$1:$M$4972,2,FALSE)</f>
        <v>#N/A</v>
      </c>
      <c r="C355" s="37" t="e">
        <f>VLOOKUP($A355,EVID_OSEVU!$A$1:$M$4972,3,FALSE)</f>
        <v>#N/A</v>
      </c>
      <c r="D355" s="45" t="e">
        <f>VLOOKUP($A355,EVID_OSEVU!$A$1:$M$4972,4,FALSE)</f>
        <v>#N/A</v>
      </c>
      <c r="E355" s="35"/>
      <c r="F355" s="53"/>
      <c r="G355" s="32"/>
      <c r="H355" s="45" t="e">
        <f>VLOOKUP(G355,Export7[#All],2,FALSE)</f>
        <v>#N/A</v>
      </c>
      <c r="I355" s="45" t="e">
        <f>VLOOKUP($A355,EVID_OSEVU!$A$1:$M$4972,10,FALSE)</f>
        <v>#N/A</v>
      </c>
      <c r="J355" s="58" t="e">
        <f>VLOOKUP($A355,EVID_OSEVU!$A$1:$M$4972,11,FALSE)</f>
        <v>#N/A</v>
      </c>
      <c r="K355" s="33"/>
      <c r="L355" s="45" t="e">
        <f>VLOOKUP(EVID_PASTVY!H355,KATEGORIE_ZVIRAT!$B$2:$M$31,6,FALSE)*K355</f>
        <v>#N/A</v>
      </c>
      <c r="M355" s="33">
        <v>24</v>
      </c>
      <c r="N355" s="45" t="e">
        <f>VLOOKUP(EVID_PASTVY!$H355,KATEGORIE_ZVIRAT!$B$2:$M$31,8,FALSE)</f>
        <v>#N/A</v>
      </c>
      <c r="O355" s="45" t="e">
        <f>VLOOKUP(EVID_PASTVY!$H355,KATEGORIE_ZVIRAT!$B$2:$M$31,9,FALSE)</f>
        <v>#N/A</v>
      </c>
      <c r="P355" s="54" t="e">
        <f>VLOOKUP(EVID_PASTVY!$H355,KATEGORIE_ZVIRAT!$B$2:$M$31,7,FALSE)*L355/1000*M355/24*(F355-E355+1)/J355</f>
        <v>#N/A</v>
      </c>
      <c r="Q355" s="52" t="e">
        <f>VLOOKUP(EVID_PASTVY!$H355,KATEGORIE_ZVIRAT!$B$2:$M$31,10,FALSE)*P355*10</f>
        <v>#N/A</v>
      </c>
      <c r="R355" s="52" t="e">
        <f>VLOOKUP(EVID_PASTVY!$H355,KATEGORIE_ZVIRAT!$B$2:$M$31,11,FALSE)*P355*10</f>
        <v>#N/A</v>
      </c>
      <c r="S355" s="52" t="e">
        <f>VLOOKUP(EVID_PASTVY!$H355,KATEGORIE_ZVIRAT!$B$2:$M$31,12,FALSE)*P355*10</f>
        <v>#N/A</v>
      </c>
    </row>
    <row r="356" spans="1:19" x14ac:dyDescent="0.2">
      <c r="A356" s="32"/>
      <c r="B356" s="37" t="e">
        <f>VLOOKUP($A356,EVID_OSEVU!$A$1:$M$4972,2,FALSE)</f>
        <v>#N/A</v>
      </c>
      <c r="C356" s="37" t="e">
        <f>VLOOKUP($A356,EVID_OSEVU!$A$1:$M$4972,3,FALSE)</f>
        <v>#N/A</v>
      </c>
      <c r="D356" s="45" t="e">
        <f>VLOOKUP($A356,EVID_OSEVU!$A$1:$M$4972,4,FALSE)</f>
        <v>#N/A</v>
      </c>
      <c r="E356" s="35"/>
      <c r="F356" s="53"/>
      <c r="G356" s="32"/>
      <c r="H356" s="45" t="e">
        <f>VLOOKUP(G356,Export7[#All],2,FALSE)</f>
        <v>#N/A</v>
      </c>
      <c r="I356" s="45" t="e">
        <f>VLOOKUP($A356,EVID_OSEVU!$A$1:$M$4972,10,FALSE)</f>
        <v>#N/A</v>
      </c>
      <c r="J356" s="58" t="e">
        <f>VLOOKUP($A356,EVID_OSEVU!$A$1:$M$4972,11,FALSE)</f>
        <v>#N/A</v>
      </c>
      <c r="K356" s="33"/>
      <c r="L356" s="45" t="e">
        <f>VLOOKUP(EVID_PASTVY!H356,KATEGORIE_ZVIRAT!$B$2:$M$31,6,FALSE)*K356</f>
        <v>#N/A</v>
      </c>
      <c r="M356" s="33">
        <v>24</v>
      </c>
      <c r="N356" s="45" t="e">
        <f>VLOOKUP(EVID_PASTVY!$H356,KATEGORIE_ZVIRAT!$B$2:$M$31,8,FALSE)</f>
        <v>#N/A</v>
      </c>
      <c r="O356" s="45" t="e">
        <f>VLOOKUP(EVID_PASTVY!$H356,KATEGORIE_ZVIRAT!$B$2:$M$31,9,FALSE)</f>
        <v>#N/A</v>
      </c>
      <c r="P356" s="54" t="e">
        <f>VLOOKUP(EVID_PASTVY!$H356,KATEGORIE_ZVIRAT!$B$2:$M$31,7,FALSE)*L356/1000*M356/24*(F356-E356+1)/J356</f>
        <v>#N/A</v>
      </c>
      <c r="Q356" s="52" t="e">
        <f>VLOOKUP(EVID_PASTVY!$H356,KATEGORIE_ZVIRAT!$B$2:$M$31,10,FALSE)*P356*10</f>
        <v>#N/A</v>
      </c>
      <c r="R356" s="52" t="e">
        <f>VLOOKUP(EVID_PASTVY!$H356,KATEGORIE_ZVIRAT!$B$2:$M$31,11,FALSE)*P356*10</f>
        <v>#N/A</v>
      </c>
      <c r="S356" s="52" t="e">
        <f>VLOOKUP(EVID_PASTVY!$H356,KATEGORIE_ZVIRAT!$B$2:$M$31,12,FALSE)*P356*10</f>
        <v>#N/A</v>
      </c>
    </row>
    <row r="357" spans="1:19" x14ac:dyDescent="0.2">
      <c r="A357" s="32"/>
      <c r="B357" s="37" t="e">
        <f>VLOOKUP($A357,EVID_OSEVU!$A$1:$M$4972,2,FALSE)</f>
        <v>#N/A</v>
      </c>
      <c r="C357" s="37" t="e">
        <f>VLOOKUP($A357,EVID_OSEVU!$A$1:$M$4972,3,FALSE)</f>
        <v>#N/A</v>
      </c>
      <c r="D357" s="45" t="e">
        <f>VLOOKUP($A357,EVID_OSEVU!$A$1:$M$4972,4,FALSE)</f>
        <v>#N/A</v>
      </c>
      <c r="E357" s="35"/>
      <c r="F357" s="53"/>
      <c r="G357" s="32"/>
      <c r="H357" s="45" t="e">
        <f>VLOOKUP(G357,Export7[#All],2,FALSE)</f>
        <v>#N/A</v>
      </c>
      <c r="I357" s="45" t="e">
        <f>VLOOKUP($A357,EVID_OSEVU!$A$1:$M$4972,10,FALSE)</f>
        <v>#N/A</v>
      </c>
      <c r="J357" s="58" t="e">
        <f>VLOOKUP($A357,EVID_OSEVU!$A$1:$M$4972,11,FALSE)</f>
        <v>#N/A</v>
      </c>
      <c r="K357" s="33"/>
      <c r="L357" s="45" t="e">
        <f>VLOOKUP(EVID_PASTVY!H357,KATEGORIE_ZVIRAT!$B$2:$M$31,6,FALSE)*K357</f>
        <v>#N/A</v>
      </c>
      <c r="M357" s="33">
        <v>24</v>
      </c>
      <c r="N357" s="45" t="e">
        <f>VLOOKUP(EVID_PASTVY!$H357,KATEGORIE_ZVIRAT!$B$2:$M$31,8,FALSE)</f>
        <v>#N/A</v>
      </c>
      <c r="O357" s="45" t="e">
        <f>VLOOKUP(EVID_PASTVY!$H357,KATEGORIE_ZVIRAT!$B$2:$M$31,9,FALSE)</f>
        <v>#N/A</v>
      </c>
      <c r="P357" s="54" t="e">
        <f>VLOOKUP(EVID_PASTVY!$H357,KATEGORIE_ZVIRAT!$B$2:$M$31,7,FALSE)*L357/1000*M357/24*(F357-E357+1)/J357</f>
        <v>#N/A</v>
      </c>
      <c r="Q357" s="52" t="e">
        <f>VLOOKUP(EVID_PASTVY!$H357,KATEGORIE_ZVIRAT!$B$2:$M$31,10,FALSE)*P357*10</f>
        <v>#N/A</v>
      </c>
      <c r="R357" s="52" t="e">
        <f>VLOOKUP(EVID_PASTVY!$H357,KATEGORIE_ZVIRAT!$B$2:$M$31,11,FALSE)*P357*10</f>
        <v>#N/A</v>
      </c>
      <c r="S357" s="52" t="e">
        <f>VLOOKUP(EVID_PASTVY!$H357,KATEGORIE_ZVIRAT!$B$2:$M$31,12,FALSE)*P357*10</f>
        <v>#N/A</v>
      </c>
    </row>
    <row r="358" spans="1:19" x14ac:dyDescent="0.2">
      <c r="A358" s="32"/>
      <c r="B358" s="37" t="e">
        <f>VLOOKUP($A358,EVID_OSEVU!$A$1:$M$4972,2,FALSE)</f>
        <v>#N/A</v>
      </c>
      <c r="C358" s="37" t="e">
        <f>VLOOKUP($A358,EVID_OSEVU!$A$1:$M$4972,3,FALSE)</f>
        <v>#N/A</v>
      </c>
      <c r="D358" s="45" t="e">
        <f>VLOOKUP($A358,EVID_OSEVU!$A$1:$M$4972,4,FALSE)</f>
        <v>#N/A</v>
      </c>
      <c r="E358" s="35"/>
      <c r="F358" s="53"/>
      <c r="G358" s="32"/>
      <c r="H358" s="45" t="e">
        <f>VLOOKUP(G358,Export7[#All],2,FALSE)</f>
        <v>#N/A</v>
      </c>
      <c r="I358" s="45" t="e">
        <f>VLOOKUP($A358,EVID_OSEVU!$A$1:$M$4972,10,FALSE)</f>
        <v>#N/A</v>
      </c>
      <c r="J358" s="58" t="e">
        <f>VLOOKUP($A358,EVID_OSEVU!$A$1:$M$4972,11,FALSE)</f>
        <v>#N/A</v>
      </c>
      <c r="K358" s="33"/>
      <c r="L358" s="45" t="e">
        <f>VLOOKUP(EVID_PASTVY!H358,KATEGORIE_ZVIRAT!$B$2:$M$31,6,FALSE)*K358</f>
        <v>#N/A</v>
      </c>
      <c r="M358" s="33">
        <v>24</v>
      </c>
      <c r="N358" s="45" t="e">
        <f>VLOOKUP(EVID_PASTVY!$H358,KATEGORIE_ZVIRAT!$B$2:$M$31,8,FALSE)</f>
        <v>#N/A</v>
      </c>
      <c r="O358" s="45" t="e">
        <f>VLOOKUP(EVID_PASTVY!$H358,KATEGORIE_ZVIRAT!$B$2:$M$31,9,FALSE)</f>
        <v>#N/A</v>
      </c>
      <c r="P358" s="54" t="e">
        <f>VLOOKUP(EVID_PASTVY!$H358,KATEGORIE_ZVIRAT!$B$2:$M$31,7,FALSE)*L358/1000*M358/24*(F358-E358+1)/J358</f>
        <v>#N/A</v>
      </c>
      <c r="Q358" s="52" t="e">
        <f>VLOOKUP(EVID_PASTVY!$H358,KATEGORIE_ZVIRAT!$B$2:$M$31,10,FALSE)*P358*10</f>
        <v>#N/A</v>
      </c>
      <c r="R358" s="52" t="e">
        <f>VLOOKUP(EVID_PASTVY!$H358,KATEGORIE_ZVIRAT!$B$2:$M$31,11,FALSE)*P358*10</f>
        <v>#N/A</v>
      </c>
      <c r="S358" s="52" t="e">
        <f>VLOOKUP(EVID_PASTVY!$H358,KATEGORIE_ZVIRAT!$B$2:$M$31,12,FALSE)*P358*10</f>
        <v>#N/A</v>
      </c>
    </row>
    <row r="359" spans="1:19" x14ac:dyDescent="0.2">
      <c r="A359" s="32"/>
      <c r="B359" s="37" t="e">
        <f>VLOOKUP($A359,EVID_OSEVU!$A$1:$M$4972,2,FALSE)</f>
        <v>#N/A</v>
      </c>
      <c r="C359" s="37" t="e">
        <f>VLOOKUP($A359,EVID_OSEVU!$A$1:$M$4972,3,FALSE)</f>
        <v>#N/A</v>
      </c>
      <c r="D359" s="45" t="e">
        <f>VLOOKUP($A359,EVID_OSEVU!$A$1:$M$4972,4,FALSE)</f>
        <v>#N/A</v>
      </c>
      <c r="E359" s="35"/>
      <c r="F359" s="53"/>
      <c r="G359" s="32"/>
      <c r="H359" s="45" t="e">
        <f>VLOOKUP(G359,Export7[#All],2,FALSE)</f>
        <v>#N/A</v>
      </c>
      <c r="I359" s="45" t="e">
        <f>VLOOKUP($A359,EVID_OSEVU!$A$1:$M$4972,10,FALSE)</f>
        <v>#N/A</v>
      </c>
      <c r="J359" s="58" t="e">
        <f>VLOOKUP($A359,EVID_OSEVU!$A$1:$M$4972,11,FALSE)</f>
        <v>#N/A</v>
      </c>
      <c r="K359" s="33"/>
      <c r="L359" s="45" t="e">
        <f>VLOOKUP(EVID_PASTVY!H359,KATEGORIE_ZVIRAT!$B$2:$M$31,6,FALSE)*K359</f>
        <v>#N/A</v>
      </c>
      <c r="M359" s="33">
        <v>24</v>
      </c>
      <c r="N359" s="45" t="e">
        <f>VLOOKUP(EVID_PASTVY!$H359,KATEGORIE_ZVIRAT!$B$2:$M$31,8,FALSE)</f>
        <v>#N/A</v>
      </c>
      <c r="O359" s="45" t="e">
        <f>VLOOKUP(EVID_PASTVY!$H359,KATEGORIE_ZVIRAT!$B$2:$M$31,9,FALSE)</f>
        <v>#N/A</v>
      </c>
      <c r="P359" s="54" t="e">
        <f>VLOOKUP(EVID_PASTVY!$H359,KATEGORIE_ZVIRAT!$B$2:$M$31,7,FALSE)*L359/1000*M359/24*(F359-E359+1)/J359</f>
        <v>#N/A</v>
      </c>
      <c r="Q359" s="52" t="e">
        <f>VLOOKUP(EVID_PASTVY!$H359,KATEGORIE_ZVIRAT!$B$2:$M$31,10,FALSE)*P359*10</f>
        <v>#N/A</v>
      </c>
      <c r="R359" s="52" t="e">
        <f>VLOOKUP(EVID_PASTVY!$H359,KATEGORIE_ZVIRAT!$B$2:$M$31,11,FALSE)*P359*10</f>
        <v>#N/A</v>
      </c>
      <c r="S359" s="52" t="e">
        <f>VLOOKUP(EVID_PASTVY!$H359,KATEGORIE_ZVIRAT!$B$2:$M$31,12,FALSE)*P359*10</f>
        <v>#N/A</v>
      </c>
    </row>
    <row r="360" spans="1:19" x14ac:dyDescent="0.2">
      <c r="A360" s="32"/>
      <c r="B360" s="37" t="e">
        <f>VLOOKUP($A360,EVID_OSEVU!$A$1:$M$4972,2,FALSE)</f>
        <v>#N/A</v>
      </c>
      <c r="C360" s="37" t="e">
        <f>VLOOKUP($A360,EVID_OSEVU!$A$1:$M$4972,3,FALSE)</f>
        <v>#N/A</v>
      </c>
      <c r="D360" s="45" t="e">
        <f>VLOOKUP($A360,EVID_OSEVU!$A$1:$M$4972,4,FALSE)</f>
        <v>#N/A</v>
      </c>
      <c r="E360" s="35"/>
      <c r="F360" s="53"/>
      <c r="G360" s="32"/>
      <c r="H360" s="45" t="e">
        <f>VLOOKUP(G360,Export7[#All],2,FALSE)</f>
        <v>#N/A</v>
      </c>
      <c r="I360" s="45" t="e">
        <f>VLOOKUP($A360,EVID_OSEVU!$A$1:$M$4972,10,FALSE)</f>
        <v>#N/A</v>
      </c>
      <c r="J360" s="58" t="e">
        <f>VLOOKUP($A360,EVID_OSEVU!$A$1:$M$4972,11,FALSE)</f>
        <v>#N/A</v>
      </c>
      <c r="K360" s="33"/>
      <c r="L360" s="45" t="e">
        <f>VLOOKUP(EVID_PASTVY!H360,KATEGORIE_ZVIRAT!$B$2:$M$31,6,FALSE)*K360</f>
        <v>#N/A</v>
      </c>
      <c r="M360" s="33">
        <v>24</v>
      </c>
      <c r="N360" s="45" t="e">
        <f>VLOOKUP(EVID_PASTVY!$H360,KATEGORIE_ZVIRAT!$B$2:$M$31,8,FALSE)</f>
        <v>#N/A</v>
      </c>
      <c r="O360" s="45" t="e">
        <f>VLOOKUP(EVID_PASTVY!$H360,KATEGORIE_ZVIRAT!$B$2:$M$31,9,FALSE)</f>
        <v>#N/A</v>
      </c>
      <c r="P360" s="54" t="e">
        <f>VLOOKUP(EVID_PASTVY!$H360,KATEGORIE_ZVIRAT!$B$2:$M$31,7,FALSE)*L360/1000*M360/24*(F360-E360+1)/J360</f>
        <v>#N/A</v>
      </c>
      <c r="Q360" s="52" t="e">
        <f>VLOOKUP(EVID_PASTVY!$H360,KATEGORIE_ZVIRAT!$B$2:$M$31,10,FALSE)*P360*10</f>
        <v>#N/A</v>
      </c>
      <c r="R360" s="52" t="e">
        <f>VLOOKUP(EVID_PASTVY!$H360,KATEGORIE_ZVIRAT!$B$2:$M$31,11,FALSE)*P360*10</f>
        <v>#N/A</v>
      </c>
      <c r="S360" s="52" t="e">
        <f>VLOOKUP(EVID_PASTVY!$H360,KATEGORIE_ZVIRAT!$B$2:$M$31,12,FALSE)*P360*10</f>
        <v>#N/A</v>
      </c>
    </row>
    <row r="361" spans="1:19" x14ac:dyDescent="0.2">
      <c r="A361" s="32"/>
      <c r="B361" s="37" t="e">
        <f>VLOOKUP($A361,EVID_OSEVU!$A$1:$M$4972,2,FALSE)</f>
        <v>#N/A</v>
      </c>
      <c r="C361" s="37" t="e">
        <f>VLOOKUP($A361,EVID_OSEVU!$A$1:$M$4972,3,FALSE)</f>
        <v>#N/A</v>
      </c>
      <c r="D361" s="45" t="e">
        <f>VLOOKUP($A361,EVID_OSEVU!$A$1:$M$4972,4,FALSE)</f>
        <v>#N/A</v>
      </c>
      <c r="E361" s="35"/>
      <c r="F361" s="53"/>
      <c r="G361" s="32"/>
      <c r="H361" s="45" t="e">
        <f>VLOOKUP(G361,Export7[#All],2,FALSE)</f>
        <v>#N/A</v>
      </c>
      <c r="I361" s="45" t="e">
        <f>VLOOKUP($A361,EVID_OSEVU!$A$1:$M$4972,10,FALSE)</f>
        <v>#N/A</v>
      </c>
      <c r="J361" s="58" t="e">
        <f>VLOOKUP($A361,EVID_OSEVU!$A$1:$M$4972,11,FALSE)</f>
        <v>#N/A</v>
      </c>
      <c r="K361" s="33"/>
      <c r="L361" s="45" t="e">
        <f>VLOOKUP(EVID_PASTVY!H361,KATEGORIE_ZVIRAT!$B$2:$M$31,6,FALSE)*K361</f>
        <v>#N/A</v>
      </c>
      <c r="M361" s="33">
        <v>24</v>
      </c>
      <c r="N361" s="45" t="e">
        <f>VLOOKUP(EVID_PASTVY!$H361,KATEGORIE_ZVIRAT!$B$2:$M$31,8,FALSE)</f>
        <v>#N/A</v>
      </c>
      <c r="O361" s="45" t="e">
        <f>VLOOKUP(EVID_PASTVY!$H361,KATEGORIE_ZVIRAT!$B$2:$M$31,9,FALSE)</f>
        <v>#N/A</v>
      </c>
      <c r="P361" s="54" t="e">
        <f>VLOOKUP(EVID_PASTVY!$H361,KATEGORIE_ZVIRAT!$B$2:$M$31,7,FALSE)*L361/1000*M361/24*(F361-E361+1)/J361</f>
        <v>#N/A</v>
      </c>
      <c r="Q361" s="52" t="e">
        <f>VLOOKUP(EVID_PASTVY!$H361,KATEGORIE_ZVIRAT!$B$2:$M$31,10,FALSE)*P361*10</f>
        <v>#N/A</v>
      </c>
      <c r="R361" s="52" t="e">
        <f>VLOOKUP(EVID_PASTVY!$H361,KATEGORIE_ZVIRAT!$B$2:$M$31,11,FALSE)*P361*10</f>
        <v>#N/A</v>
      </c>
      <c r="S361" s="52" t="e">
        <f>VLOOKUP(EVID_PASTVY!$H361,KATEGORIE_ZVIRAT!$B$2:$M$31,12,FALSE)*P361*10</f>
        <v>#N/A</v>
      </c>
    </row>
    <row r="362" spans="1:19" x14ac:dyDescent="0.2">
      <c r="A362" s="32"/>
      <c r="B362" s="37" t="e">
        <f>VLOOKUP($A362,EVID_OSEVU!$A$1:$M$4972,2,FALSE)</f>
        <v>#N/A</v>
      </c>
      <c r="C362" s="37" t="e">
        <f>VLOOKUP($A362,EVID_OSEVU!$A$1:$M$4972,3,FALSE)</f>
        <v>#N/A</v>
      </c>
      <c r="D362" s="45" t="e">
        <f>VLOOKUP($A362,EVID_OSEVU!$A$1:$M$4972,4,FALSE)</f>
        <v>#N/A</v>
      </c>
      <c r="E362" s="35"/>
      <c r="F362" s="53"/>
      <c r="G362" s="32"/>
      <c r="H362" s="45" t="e">
        <f>VLOOKUP(G362,Export7[#All],2,FALSE)</f>
        <v>#N/A</v>
      </c>
      <c r="I362" s="45" t="e">
        <f>VLOOKUP($A362,EVID_OSEVU!$A$1:$M$4972,10,FALSE)</f>
        <v>#N/A</v>
      </c>
      <c r="J362" s="58" t="e">
        <f>VLOOKUP($A362,EVID_OSEVU!$A$1:$M$4972,11,FALSE)</f>
        <v>#N/A</v>
      </c>
      <c r="K362" s="33"/>
      <c r="L362" s="45" t="e">
        <f>VLOOKUP(EVID_PASTVY!H362,KATEGORIE_ZVIRAT!$B$2:$M$31,6,FALSE)*K362</f>
        <v>#N/A</v>
      </c>
      <c r="M362" s="33">
        <v>24</v>
      </c>
      <c r="N362" s="45" t="e">
        <f>VLOOKUP(EVID_PASTVY!$H362,KATEGORIE_ZVIRAT!$B$2:$M$31,8,FALSE)</f>
        <v>#N/A</v>
      </c>
      <c r="O362" s="45" t="e">
        <f>VLOOKUP(EVID_PASTVY!$H362,KATEGORIE_ZVIRAT!$B$2:$M$31,9,FALSE)</f>
        <v>#N/A</v>
      </c>
      <c r="P362" s="54" t="e">
        <f>VLOOKUP(EVID_PASTVY!$H362,KATEGORIE_ZVIRAT!$B$2:$M$31,7,FALSE)*L362/1000*M362/24*(F362-E362+1)/J362</f>
        <v>#N/A</v>
      </c>
      <c r="Q362" s="52" t="e">
        <f>VLOOKUP(EVID_PASTVY!$H362,KATEGORIE_ZVIRAT!$B$2:$M$31,10,FALSE)*P362*10</f>
        <v>#N/A</v>
      </c>
      <c r="R362" s="52" t="e">
        <f>VLOOKUP(EVID_PASTVY!$H362,KATEGORIE_ZVIRAT!$B$2:$M$31,11,FALSE)*P362*10</f>
        <v>#N/A</v>
      </c>
      <c r="S362" s="52" t="e">
        <f>VLOOKUP(EVID_PASTVY!$H362,KATEGORIE_ZVIRAT!$B$2:$M$31,12,FALSE)*P362*10</f>
        <v>#N/A</v>
      </c>
    </row>
    <row r="363" spans="1:19" x14ac:dyDescent="0.2">
      <c r="A363" s="32"/>
      <c r="B363" s="37" t="e">
        <f>VLOOKUP($A363,EVID_OSEVU!$A$1:$M$4972,2,FALSE)</f>
        <v>#N/A</v>
      </c>
      <c r="C363" s="37" t="e">
        <f>VLOOKUP($A363,EVID_OSEVU!$A$1:$M$4972,3,FALSE)</f>
        <v>#N/A</v>
      </c>
      <c r="D363" s="45" t="e">
        <f>VLOOKUP($A363,EVID_OSEVU!$A$1:$M$4972,4,FALSE)</f>
        <v>#N/A</v>
      </c>
      <c r="E363" s="35"/>
      <c r="F363" s="53"/>
      <c r="G363" s="32"/>
      <c r="H363" s="45" t="e">
        <f>VLOOKUP(G363,Export7[#All],2,FALSE)</f>
        <v>#N/A</v>
      </c>
      <c r="I363" s="45" t="e">
        <f>VLOOKUP($A363,EVID_OSEVU!$A$1:$M$4972,10,FALSE)</f>
        <v>#N/A</v>
      </c>
      <c r="J363" s="58" t="e">
        <f>VLOOKUP($A363,EVID_OSEVU!$A$1:$M$4972,11,FALSE)</f>
        <v>#N/A</v>
      </c>
      <c r="K363" s="33"/>
      <c r="L363" s="45" t="e">
        <f>VLOOKUP(EVID_PASTVY!H363,KATEGORIE_ZVIRAT!$B$2:$M$31,6,FALSE)*K363</f>
        <v>#N/A</v>
      </c>
      <c r="M363" s="33">
        <v>24</v>
      </c>
      <c r="N363" s="45" t="e">
        <f>VLOOKUP(EVID_PASTVY!$H363,KATEGORIE_ZVIRAT!$B$2:$M$31,8,FALSE)</f>
        <v>#N/A</v>
      </c>
      <c r="O363" s="45" t="e">
        <f>VLOOKUP(EVID_PASTVY!$H363,KATEGORIE_ZVIRAT!$B$2:$M$31,9,FALSE)</f>
        <v>#N/A</v>
      </c>
      <c r="P363" s="54" t="e">
        <f>VLOOKUP(EVID_PASTVY!$H363,KATEGORIE_ZVIRAT!$B$2:$M$31,7,FALSE)*L363/1000*M363/24*(F363-E363+1)/J363</f>
        <v>#N/A</v>
      </c>
      <c r="Q363" s="52" t="e">
        <f>VLOOKUP(EVID_PASTVY!$H363,KATEGORIE_ZVIRAT!$B$2:$M$31,10,FALSE)*P363*10</f>
        <v>#N/A</v>
      </c>
      <c r="R363" s="52" t="e">
        <f>VLOOKUP(EVID_PASTVY!$H363,KATEGORIE_ZVIRAT!$B$2:$M$31,11,FALSE)*P363*10</f>
        <v>#N/A</v>
      </c>
      <c r="S363" s="52" t="e">
        <f>VLOOKUP(EVID_PASTVY!$H363,KATEGORIE_ZVIRAT!$B$2:$M$31,12,FALSE)*P363*10</f>
        <v>#N/A</v>
      </c>
    </row>
    <row r="364" spans="1:19" x14ac:dyDescent="0.2">
      <c r="A364" s="32"/>
      <c r="B364" s="37" t="e">
        <f>VLOOKUP($A364,EVID_OSEVU!$A$1:$M$4972,2,FALSE)</f>
        <v>#N/A</v>
      </c>
      <c r="C364" s="37" t="e">
        <f>VLOOKUP($A364,EVID_OSEVU!$A$1:$M$4972,3,FALSE)</f>
        <v>#N/A</v>
      </c>
      <c r="D364" s="45" t="e">
        <f>VLOOKUP($A364,EVID_OSEVU!$A$1:$M$4972,4,FALSE)</f>
        <v>#N/A</v>
      </c>
      <c r="E364" s="35"/>
      <c r="F364" s="53"/>
      <c r="G364" s="32"/>
      <c r="H364" s="45" t="e">
        <f>VLOOKUP(G364,Export7[#All],2,FALSE)</f>
        <v>#N/A</v>
      </c>
      <c r="I364" s="45" t="e">
        <f>VLOOKUP($A364,EVID_OSEVU!$A$1:$M$4972,10,FALSE)</f>
        <v>#N/A</v>
      </c>
      <c r="J364" s="58" t="e">
        <f>VLOOKUP($A364,EVID_OSEVU!$A$1:$M$4972,11,FALSE)</f>
        <v>#N/A</v>
      </c>
      <c r="K364" s="33"/>
      <c r="L364" s="45" t="e">
        <f>VLOOKUP(EVID_PASTVY!H364,KATEGORIE_ZVIRAT!$B$2:$M$31,6,FALSE)*K364</f>
        <v>#N/A</v>
      </c>
      <c r="M364" s="33">
        <v>24</v>
      </c>
      <c r="N364" s="45" t="e">
        <f>VLOOKUP(EVID_PASTVY!$H364,KATEGORIE_ZVIRAT!$B$2:$M$31,8,FALSE)</f>
        <v>#N/A</v>
      </c>
      <c r="O364" s="45" t="e">
        <f>VLOOKUP(EVID_PASTVY!$H364,KATEGORIE_ZVIRAT!$B$2:$M$31,9,FALSE)</f>
        <v>#N/A</v>
      </c>
      <c r="P364" s="54" t="e">
        <f>VLOOKUP(EVID_PASTVY!$H364,KATEGORIE_ZVIRAT!$B$2:$M$31,7,FALSE)*L364/1000*M364/24*(F364-E364+1)/J364</f>
        <v>#N/A</v>
      </c>
      <c r="Q364" s="52" t="e">
        <f>VLOOKUP(EVID_PASTVY!$H364,KATEGORIE_ZVIRAT!$B$2:$M$31,10,FALSE)*P364*10</f>
        <v>#N/A</v>
      </c>
      <c r="R364" s="52" t="e">
        <f>VLOOKUP(EVID_PASTVY!$H364,KATEGORIE_ZVIRAT!$B$2:$M$31,11,FALSE)*P364*10</f>
        <v>#N/A</v>
      </c>
      <c r="S364" s="52" t="e">
        <f>VLOOKUP(EVID_PASTVY!$H364,KATEGORIE_ZVIRAT!$B$2:$M$31,12,FALSE)*P364*10</f>
        <v>#N/A</v>
      </c>
    </row>
    <row r="365" spans="1:19" x14ac:dyDescent="0.2">
      <c r="A365" s="32"/>
      <c r="B365" s="37" t="e">
        <f>VLOOKUP($A365,EVID_OSEVU!$A$1:$M$4972,2,FALSE)</f>
        <v>#N/A</v>
      </c>
      <c r="C365" s="37" t="e">
        <f>VLOOKUP($A365,EVID_OSEVU!$A$1:$M$4972,3,FALSE)</f>
        <v>#N/A</v>
      </c>
      <c r="D365" s="45" t="e">
        <f>VLOOKUP($A365,EVID_OSEVU!$A$1:$M$4972,4,FALSE)</f>
        <v>#N/A</v>
      </c>
      <c r="E365" s="35"/>
      <c r="F365" s="53"/>
      <c r="G365" s="32"/>
      <c r="H365" s="45" t="e">
        <f>VLOOKUP(G365,Export7[#All],2,FALSE)</f>
        <v>#N/A</v>
      </c>
      <c r="I365" s="45" t="e">
        <f>VLOOKUP($A365,EVID_OSEVU!$A$1:$M$4972,10,FALSE)</f>
        <v>#N/A</v>
      </c>
      <c r="J365" s="58" t="e">
        <f>VLOOKUP($A365,EVID_OSEVU!$A$1:$M$4972,11,FALSE)</f>
        <v>#N/A</v>
      </c>
      <c r="K365" s="33"/>
      <c r="L365" s="45" t="e">
        <f>VLOOKUP(EVID_PASTVY!H365,KATEGORIE_ZVIRAT!$B$2:$M$31,6,FALSE)*K365</f>
        <v>#N/A</v>
      </c>
      <c r="M365" s="33">
        <v>24</v>
      </c>
      <c r="N365" s="45" t="e">
        <f>VLOOKUP(EVID_PASTVY!$H365,KATEGORIE_ZVIRAT!$B$2:$M$31,8,FALSE)</f>
        <v>#N/A</v>
      </c>
      <c r="O365" s="45" t="e">
        <f>VLOOKUP(EVID_PASTVY!$H365,KATEGORIE_ZVIRAT!$B$2:$M$31,9,FALSE)</f>
        <v>#N/A</v>
      </c>
      <c r="P365" s="54" t="e">
        <f>VLOOKUP(EVID_PASTVY!$H365,KATEGORIE_ZVIRAT!$B$2:$M$31,7,FALSE)*L365/1000*M365/24*(F365-E365+1)/J365</f>
        <v>#N/A</v>
      </c>
      <c r="Q365" s="52" t="e">
        <f>VLOOKUP(EVID_PASTVY!$H365,KATEGORIE_ZVIRAT!$B$2:$M$31,10,FALSE)*P365*10</f>
        <v>#N/A</v>
      </c>
      <c r="R365" s="52" t="e">
        <f>VLOOKUP(EVID_PASTVY!$H365,KATEGORIE_ZVIRAT!$B$2:$M$31,11,FALSE)*P365*10</f>
        <v>#N/A</v>
      </c>
      <c r="S365" s="52" t="e">
        <f>VLOOKUP(EVID_PASTVY!$H365,KATEGORIE_ZVIRAT!$B$2:$M$31,12,FALSE)*P365*10</f>
        <v>#N/A</v>
      </c>
    </row>
    <row r="366" spans="1:19" x14ac:dyDescent="0.2">
      <c r="A366" s="32"/>
      <c r="B366" s="37" t="e">
        <f>VLOOKUP($A366,EVID_OSEVU!$A$1:$M$4972,2,FALSE)</f>
        <v>#N/A</v>
      </c>
      <c r="C366" s="37" t="e">
        <f>VLOOKUP($A366,EVID_OSEVU!$A$1:$M$4972,3,FALSE)</f>
        <v>#N/A</v>
      </c>
      <c r="D366" s="45" t="e">
        <f>VLOOKUP($A366,EVID_OSEVU!$A$1:$M$4972,4,FALSE)</f>
        <v>#N/A</v>
      </c>
      <c r="E366" s="35"/>
      <c r="F366" s="53"/>
      <c r="G366" s="32"/>
      <c r="H366" s="45" t="e">
        <f>VLOOKUP(G366,Export7[#All],2,FALSE)</f>
        <v>#N/A</v>
      </c>
      <c r="I366" s="45" t="e">
        <f>VLOOKUP($A366,EVID_OSEVU!$A$1:$M$4972,10,FALSE)</f>
        <v>#N/A</v>
      </c>
      <c r="J366" s="58" t="e">
        <f>VLOOKUP($A366,EVID_OSEVU!$A$1:$M$4972,11,FALSE)</f>
        <v>#N/A</v>
      </c>
      <c r="K366" s="33"/>
      <c r="L366" s="45" t="e">
        <f>VLOOKUP(EVID_PASTVY!H366,KATEGORIE_ZVIRAT!$B$2:$M$31,6,FALSE)*K366</f>
        <v>#N/A</v>
      </c>
      <c r="M366" s="33">
        <v>24</v>
      </c>
      <c r="N366" s="45" t="e">
        <f>VLOOKUP(EVID_PASTVY!$H366,KATEGORIE_ZVIRAT!$B$2:$M$31,8,FALSE)</f>
        <v>#N/A</v>
      </c>
      <c r="O366" s="45" t="e">
        <f>VLOOKUP(EVID_PASTVY!$H366,KATEGORIE_ZVIRAT!$B$2:$M$31,9,FALSE)</f>
        <v>#N/A</v>
      </c>
      <c r="P366" s="54" t="e">
        <f>VLOOKUP(EVID_PASTVY!$H366,KATEGORIE_ZVIRAT!$B$2:$M$31,7,FALSE)*L366/1000*M366/24*(F366-E366+1)/J366</f>
        <v>#N/A</v>
      </c>
      <c r="Q366" s="52" t="e">
        <f>VLOOKUP(EVID_PASTVY!$H366,KATEGORIE_ZVIRAT!$B$2:$M$31,10,FALSE)*P366*10</f>
        <v>#N/A</v>
      </c>
      <c r="R366" s="52" t="e">
        <f>VLOOKUP(EVID_PASTVY!$H366,KATEGORIE_ZVIRAT!$B$2:$M$31,11,FALSE)*P366*10</f>
        <v>#N/A</v>
      </c>
      <c r="S366" s="52" t="e">
        <f>VLOOKUP(EVID_PASTVY!$H366,KATEGORIE_ZVIRAT!$B$2:$M$31,12,FALSE)*P366*10</f>
        <v>#N/A</v>
      </c>
    </row>
    <row r="367" spans="1:19" x14ac:dyDescent="0.2">
      <c r="A367" s="32"/>
      <c r="B367" s="37" t="e">
        <f>VLOOKUP($A367,EVID_OSEVU!$A$1:$M$4972,2,FALSE)</f>
        <v>#N/A</v>
      </c>
      <c r="C367" s="37" t="e">
        <f>VLOOKUP($A367,EVID_OSEVU!$A$1:$M$4972,3,FALSE)</f>
        <v>#N/A</v>
      </c>
      <c r="D367" s="45" t="e">
        <f>VLOOKUP($A367,EVID_OSEVU!$A$1:$M$4972,4,FALSE)</f>
        <v>#N/A</v>
      </c>
      <c r="E367" s="35"/>
      <c r="F367" s="53"/>
      <c r="G367" s="32"/>
      <c r="H367" s="45" t="e">
        <f>VLOOKUP(G367,Export7[#All],2,FALSE)</f>
        <v>#N/A</v>
      </c>
      <c r="I367" s="45" t="e">
        <f>VLOOKUP($A367,EVID_OSEVU!$A$1:$M$4972,10,FALSE)</f>
        <v>#N/A</v>
      </c>
      <c r="J367" s="58" t="e">
        <f>VLOOKUP($A367,EVID_OSEVU!$A$1:$M$4972,11,FALSE)</f>
        <v>#N/A</v>
      </c>
      <c r="K367" s="33"/>
      <c r="L367" s="45" t="e">
        <f>VLOOKUP(EVID_PASTVY!H367,KATEGORIE_ZVIRAT!$B$2:$M$31,6,FALSE)*K367</f>
        <v>#N/A</v>
      </c>
      <c r="M367" s="33">
        <v>24</v>
      </c>
      <c r="N367" s="45" t="e">
        <f>VLOOKUP(EVID_PASTVY!$H367,KATEGORIE_ZVIRAT!$B$2:$M$31,8,FALSE)</f>
        <v>#N/A</v>
      </c>
      <c r="O367" s="45" t="e">
        <f>VLOOKUP(EVID_PASTVY!$H367,KATEGORIE_ZVIRAT!$B$2:$M$31,9,FALSE)</f>
        <v>#N/A</v>
      </c>
      <c r="P367" s="54" t="e">
        <f>VLOOKUP(EVID_PASTVY!$H367,KATEGORIE_ZVIRAT!$B$2:$M$31,7,FALSE)*L367/1000*M367/24*(F367-E367+1)/J367</f>
        <v>#N/A</v>
      </c>
      <c r="Q367" s="52" t="e">
        <f>VLOOKUP(EVID_PASTVY!$H367,KATEGORIE_ZVIRAT!$B$2:$M$31,10,FALSE)*P367*10</f>
        <v>#N/A</v>
      </c>
      <c r="R367" s="52" t="e">
        <f>VLOOKUP(EVID_PASTVY!$H367,KATEGORIE_ZVIRAT!$B$2:$M$31,11,FALSE)*P367*10</f>
        <v>#N/A</v>
      </c>
      <c r="S367" s="52" t="e">
        <f>VLOOKUP(EVID_PASTVY!$H367,KATEGORIE_ZVIRAT!$B$2:$M$31,12,FALSE)*P367*10</f>
        <v>#N/A</v>
      </c>
    </row>
    <row r="368" spans="1:19" x14ac:dyDescent="0.2">
      <c r="A368" s="32"/>
      <c r="B368" s="37" t="e">
        <f>VLOOKUP($A368,EVID_OSEVU!$A$1:$M$4972,2,FALSE)</f>
        <v>#N/A</v>
      </c>
      <c r="C368" s="37" t="e">
        <f>VLOOKUP($A368,EVID_OSEVU!$A$1:$M$4972,3,FALSE)</f>
        <v>#N/A</v>
      </c>
      <c r="D368" s="45" t="e">
        <f>VLOOKUP($A368,EVID_OSEVU!$A$1:$M$4972,4,FALSE)</f>
        <v>#N/A</v>
      </c>
      <c r="E368" s="35"/>
      <c r="F368" s="53"/>
      <c r="G368" s="32"/>
      <c r="H368" s="45" t="e">
        <f>VLOOKUP(G368,Export7[#All],2,FALSE)</f>
        <v>#N/A</v>
      </c>
      <c r="I368" s="45" t="e">
        <f>VLOOKUP($A368,EVID_OSEVU!$A$1:$M$4972,10,FALSE)</f>
        <v>#N/A</v>
      </c>
      <c r="J368" s="58" t="e">
        <f>VLOOKUP($A368,EVID_OSEVU!$A$1:$M$4972,11,FALSE)</f>
        <v>#N/A</v>
      </c>
      <c r="K368" s="33"/>
      <c r="L368" s="45" t="e">
        <f>VLOOKUP(EVID_PASTVY!H368,KATEGORIE_ZVIRAT!$B$2:$M$31,6,FALSE)*K368</f>
        <v>#N/A</v>
      </c>
      <c r="M368" s="33">
        <v>24</v>
      </c>
      <c r="N368" s="45" t="e">
        <f>VLOOKUP(EVID_PASTVY!$H368,KATEGORIE_ZVIRAT!$B$2:$M$31,8,FALSE)</f>
        <v>#N/A</v>
      </c>
      <c r="O368" s="45" t="e">
        <f>VLOOKUP(EVID_PASTVY!$H368,KATEGORIE_ZVIRAT!$B$2:$M$31,9,FALSE)</f>
        <v>#N/A</v>
      </c>
      <c r="P368" s="54" t="e">
        <f>VLOOKUP(EVID_PASTVY!$H368,KATEGORIE_ZVIRAT!$B$2:$M$31,7,FALSE)*L368/1000*M368/24*(F368-E368+1)/J368</f>
        <v>#N/A</v>
      </c>
      <c r="Q368" s="52" t="e">
        <f>VLOOKUP(EVID_PASTVY!$H368,KATEGORIE_ZVIRAT!$B$2:$M$31,10,FALSE)*P368*10</f>
        <v>#N/A</v>
      </c>
      <c r="R368" s="52" t="e">
        <f>VLOOKUP(EVID_PASTVY!$H368,KATEGORIE_ZVIRAT!$B$2:$M$31,11,FALSE)*P368*10</f>
        <v>#N/A</v>
      </c>
      <c r="S368" s="52" t="e">
        <f>VLOOKUP(EVID_PASTVY!$H368,KATEGORIE_ZVIRAT!$B$2:$M$31,12,FALSE)*P368*10</f>
        <v>#N/A</v>
      </c>
    </row>
    <row r="369" spans="1:19" x14ac:dyDescent="0.2">
      <c r="A369" s="32"/>
      <c r="B369" s="37" t="e">
        <f>VLOOKUP($A369,EVID_OSEVU!$A$1:$M$4972,2,FALSE)</f>
        <v>#N/A</v>
      </c>
      <c r="C369" s="37" t="e">
        <f>VLOOKUP($A369,EVID_OSEVU!$A$1:$M$4972,3,FALSE)</f>
        <v>#N/A</v>
      </c>
      <c r="D369" s="45" t="e">
        <f>VLOOKUP($A369,EVID_OSEVU!$A$1:$M$4972,4,FALSE)</f>
        <v>#N/A</v>
      </c>
      <c r="E369" s="35"/>
      <c r="F369" s="53"/>
      <c r="G369" s="32"/>
      <c r="H369" s="45" t="e">
        <f>VLOOKUP(G369,Export7[#All],2,FALSE)</f>
        <v>#N/A</v>
      </c>
      <c r="I369" s="45" t="e">
        <f>VLOOKUP($A369,EVID_OSEVU!$A$1:$M$4972,10,FALSE)</f>
        <v>#N/A</v>
      </c>
      <c r="J369" s="58" t="e">
        <f>VLOOKUP($A369,EVID_OSEVU!$A$1:$M$4972,11,FALSE)</f>
        <v>#N/A</v>
      </c>
      <c r="K369" s="33"/>
      <c r="L369" s="45" t="e">
        <f>VLOOKUP(EVID_PASTVY!H369,KATEGORIE_ZVIRAT!$B$2:$M$31,6,FALSE)*K369</f>
        <v>#N/A</v>
      </c>
      <c r="M369" s="33">
        <v>24</v>
      </c>
      <c r="N369" s="45" t="e">
        <f>VLOOKUP(EVID_PASTVY!$H369,KATEGORIE_ZVIRAT!$B$2:$M$31,8,FALSE)</f>
        <v>#N/A</v>
      </c>
      <c r="O369" s="45" t="e">
        <f>VLOOKUP(EVID_PASTVY!$H369,KATEGORIE_ZVIRAT!$B$2:$M$31,9,FALSE)</f>
        <v>#N/A</v>
      </c>
      <c r="P369" s="54" t="e">
        <f>VLOOKUP(EVID_PASTVY!$H369,KATEGORIE_ZVIRAT!$B$2:$M$31,7,FALSE)*L369/1000*M369/24*(F369-E369+1)/J369</f>
        <v>#N/A</v>
      </c>
      <c r="Q369" s="52" t="e">
        <f>VLOOKUP(EVID_PASTVY!$H369,KATEGORIE_ZVIRAT!$B$2:$M$31,10,FALSE)*P369*10</f>
        <v>#N/A</v>
      </c>
      <c r="R369" s="52" t="e">
        <f>VLOOKUP(EVID_PASTVY!$H369,KATEGORIE_ZVIRAT!$B$2:$M$31,11,FALSE)*P369*10</f>
        <v>#N/A</v>
      </c>
      <c r="S369" s="52" t="e">
        <f>VLOOKUP(EVID_PASTVY!$H369,KATEGORIE_ZVIRAT!$B$2:$M$31,12,FALSE)*P369*10</f>
        <v>#N/A</v>
      </c>
    </row>
    <row r="370" spans="1:19" x14ac:dyDescent="0.2">
      <c r="A370" s="32"/>
      <c r="B370" s="37" t="e">
        <f>VLOOKUP($A370,EVID_OSEVU!$A$1:$M$4972,2,FALSE)</f>
        <v>#N/A</v>
      </c>
      <c r="C370" s="37" t="e">
        <f>VLOOKUP($A370,EVID_OSEVU!$A$1:$M$4972,3,FALSE)</f>
        <v>#N/A</v>
      </c>
      <c r="D370" s="45" t="e">
        <f>VLOOKUP($A370,EVID_OSEVU!$A$1:$M$4972,4,FALSE)</f>
        <v>#N/A</v>
      </c>
      <c r="E370" s="35"/>
      <c r="F370" s="53"/>
      <c r="G370" s="32"/>
      <c r="H370" s="45" t="e">
        <f>VLOOKUP(G370,Export7[#All],2,FALSE)</f>
        <v>#N/A</v>
      </c>
      <c r="I370" s="45" t="e">
        <f>VLOOKUP($A370,EVID_OSEVU!$A$1:$M$4972,10,FALSE)</f>
        <v>#N/A</v>
      </c>
      <c r="J370" s="58" t="e">
        <f>VLOOKUP($A370,EVID_OSEVU!$A$1:$M$4972,11,FALSE)</f>
        <v>#N/A</v>
      </c>
      <c r="K370" s="33"/>
      <c r="L370" s="45" t="e">
        <f>VLOOKUP(EVID_PASTVY!H370,KATEGORIE_ZVIRAT!$B$2:$M$31,6,FALSE)*K370</f>
        <v>#N/A</v>
      </c>
      <c r="M370" s="33">
        <v>24</v>
      </c>
      <c r="N370" s="45" t="e">
        <f>VLOOKUP(EVID_PASTVY!$H370,KATEGORIE_ZVIRAT!$B$2:$M$31,8,FALSE)</f>
        <v>#N/A</v>
      </c>
      <c r="O370" s="45" t="e">
        <f>VLOOKUP(EVID_PASTVY!$H370,KATEGORIE_ZVIRAT!$B$2:$M$31,9,FALSE)</f>
        <v>#N/A</v>
      </c>
      <c r="P370" s="54" t="e">
        <f>VLOOKUP(EVID_PASTVY!$H370,KATEGORIE_ZVIRAT!$B$2:$M$31,7,FALSE)*L370/1000*M370/24*(F370-E370+1)/J370</f>
        <v>#N/A</v>
      </c>
      <c r="Q370" s="52" t="e">
        <f>VLOOKUP(EVID_PASTVY!$H370,KATEGORIE_ZVIRAT!$B$2:$M$31,10,FALSE)*P370*10</f>
        <v>#N/A</v>
      </c>
      <c r="R370" s="52" t="e">
        <f>VLOOKUP(EVID_PASTVY!$H370,KATEGORIE_ZVIRAT!$B$2:$M$31,11,FALSE)*P370*10</f>
        <v>#N/A</v>
      </c>
      <c r="S370" s="52" t="e">
        <f>VLOOKUP(EVID_PASTVY!$H370,KATEGORIE_ZVIRAT!$B$2:$M$31,12,FALSE)*P370*10</f>
        <v>#N/A</v>
      </c>
    </row>
    <row r="371" spans="1:19" x14ac:dyDescent="0.2">
      <c r="A371" s="32"/>
      <c r="B371" s="37" t="e">
        <f>VLOOKUP($A371,EVID_OSEVU!$A$1:$M$4972,2,FALSE)</f>
        <v>#N/A</v>
      </c>
      <c r="C371" s="37" t="e">
        <f>VLOOKUP($A371,EVID_OSEVU!$A$1:$M$4972,3,FALSE)</f>
        <v>#N/A</v>
      </c>
      <c r="D371" s="45" t="e">
        <f>VLOOKUP($A371,EVID_OSEVU!$A$1:$M$4972,4,FALSE)</f>
        <v>#N/A</v>
      </c>
      <c r="E371" s="35"/>
      <c r="F371" s="53"/>
      <c r="G371" s="32"/>
      <c r="H371" s="45" t="e">
        <f>VLOOKUP(G371,Export7[#All],2,FALSE)</f>
        <v>#N/A</v>
      </c>
      <c r="I371" s="45" t="e">
        <f>VLOOKUP($A371,EVID_OSEVU!$A$1:$M$4972,10,FALSE)</f>
        <v>#N/A</v>
      </c>
      <c r="J371" s="58" t="e">
        <f>VLOOKUP($A371,EVID_OSEVU!$A$1:$M$4972,11,FALSE)</f>
        <v>#N/A</v>
      </c>
      <c r="K371" s="33"/>
      <c r="L371" s="45" t="e">
        <f>VLOOKUP(EVID_PASTVY!H371,KATEGORIE_ZVIRAT!$B$2:$M$31,6,FALSE)*K371</f>
        <v>#N/A</v>
      </c>
      <c r="M371" s="33">
        <v>24</v>
      </c>
      <c r="N371" s="45" t="e">
        <f>VLOOKUP(EVID_PASTVY!$H371,KATEGORIE_ZVIRAT!$B$2:$M$31,8,FALSE)</f>
        <v>#N/A</v>
      </c>
      <c r="O371" s="45" t="e">
        <f>VLOOKUP(EVID_PASTVY!$H371,KATEGORIE_ZVIRAT!$B$2:$M$31,9,FALSE)</f>
        <v>#N/A</v>
      </c>
      <c r="P371" s="54" t="e">
        <f>VLOOKUP(EVID_PASTVY!$H371,KATEGORIE_ZVIRAT!$B$2:$M$31,7,FALSE)*L371/1000*M371/24*(F371-E371+1)/J371</f>
        <v>#N/A</v>
      </c>
      <c r="Q371" s="52" t="e">
        <f>VLOOKUP(EVID_PASTVY!$H371,KATEGORIE_ZVIRAT!$B$2:$M$31,10,FALSE)*P371*10</f>
        <v>#N/A</v>
      </c>
      <c r="R371" s="52" t="e">
        <f>VLOOKUP(EVID_PASTVY!$H371,KATEGORIE_ZVIRAT!$B$2:$M$31,11,FALSE)*P371*10</f>
        <v>#N/A</v>
      </c>
      <c r="S371" s="52" t="e">
        <f>VLOOKUP(EVID_PASTVY!$H371,KATEGORIE_ZVIRAT!$B$2:$M$31,12,FALSE)*P371*10</f>
        <v>#N/A</v>
      </c>
    </row>
    <row r="372" spans="1:19" x14ac:dyDescent="0.2">
      <c r="A372" s="32"/>
      <c r="B372" s="37" t="e">
        <f>VLOOKUP($A372,EVID_OSEVU!$A$1:$M$4972,2,FALSE)</f>
        <v>#N/A</v>
      </c>
      <c r="C372" s="37" t="e">
        <f>VLOOKUP($A372,EVID_OSEVU!$A$1:$M$4972,3,FALSE)</f>
        <v>#N/A</v>
      </c>
      <c r="D372" s="45" t="e">
        <f>VLOOKUP($A372,EVID_OSEVU!$A$1:$M$4972,4,FALSE)</f>
        <v>#N/A</v>
      </c>
      <c r="E372" s="35"/>
      <c r="F372" s="53"/>
      <c r="G372" s="32"/>
      <c r="H372" s="45" t="e">
        <f>VLOOKUP(G372,Export7[#All],2,FALSE)</f>
        <v>#N/A</v>
      </c>
      <c r="I372" s="45" t="e">
        <f>VLOOKUP($A372,EVID_OSEVU!$A$1:$M$4972,10,FALSE)</f>
        <v>#N/A</v>
      </c>
      <c r="J372" s="58" t="e">
        <f>VLOOKUP($A372,EVID_OSEVU!$A$1:$M$4972,11,FALSE)</f>
        <v>#N/A</v>
      </c>
      <c r="K372" s="33"/>
      <c r="L372" s="45" t="e">
        <f>VLOOKUP(EVID_PASTVY!H372,KATEGORIE_ZVIRAT!$B$2:$M$31,6,FALSE)*K372</f>
        <v>#N/A</v>
      </c>
      <c r="M372" s="33">
        <v>24</v>
      </c>
      <c r="N372" s="45" t="e">
        <f>VLOOKUP(EVID_PASTVY!$H372,KATEGORIE_ZVIRAT!$B$2:$M$31,8,FALSE)</f>
        <v>#N/A</v>
      </c>
      <c r="O372" s="45" t="e">
        <f>VLOOKUP(EVID_PASTVY!$H372,KATEGORIE_ZVIRAT!$B$2:$M$31,9,FALSE)</f>
        <v>#N/A</v>
      </c>
      <c r="P372" s="54" t="e">
        <f>VLOOKUP(EVID_PASTVY!$H372,KATEGORIE_ZVIRAT!$B$2:$M$31,7,FALSE)*L372/1000*M372/24*(F372-E372+1)/J372</f>
        <v>#N/A</v>
      </c>
      <c r="Q372" s="52" t="e">
        <f>VLOOKUP(EVID_PASTVY!$H372,KATEGORIE_ZVIRAT!$B$2:$M$31,10,FALSE)*P372*10</f>
        <v>#N/A</v>
      </c>
      <c r="R372" s="52" t="e">
        <f>VLOOKUP(EVID_PASTVY!$H372,KATEGORIE_ZVIRAT!$B$2:$M$31,11,FALSE)*P372*10</f>
        <v>#N/A</v>
      </c>
      <c r="S372" s="52" t="e">
        <f>VLOOKUP(EVID_PASTVY!$H372,KATEGORIE_ZVIRAT!$B$2:$M$31,12,FALSE)*P372*10</f>
        <v>#N/A</v>
      </c>
    </row>
    <row r="373" spans="1:19" x14ac:dyDescent="0.2">
      <c r="A373" s="32"/>
      <c r="B373" s="37" t="e">
        <f>VLOOKUP($A373,EVID_OSEVU!$A$1:$M$4972,2,FALSE)</f>
        <v>#N/A</v>
      </c>
      <c r="C373" s="37" t="e">
        <f>VLOOKUP($A373,EVID_OSEVU!$A$1:$M$4972,3,FALSE)</f>
        <v>#N/A</v>
      </c>
      <c r="D373" s="45" t="e">
        <f>VLOOKUP($A373,EVID_OSEVU!$A$1:$M$4972,4,FALSE)</f>
        <v>#N/A</v>
      </c>
      <c r="E373" s="35"/>
      <c r="F373" s="53"/>
      <c r="G373" s="32"/>
      <c r="H373" s="45" t="e">
        <f>VLOOKUP(G373,Export7[#All],2,FALSE)</f>
        <v>#N/A</v>
      </c>
      <c r="I373" s="45" t="e">
        <f>VLOOKUP($A373,EVID_OSEVU!$A$1:$M$4972,10,FALSE)</f>
        <v>#N/A</v>
      </c>
      <c r="J373" s="58" t="e">
        <f>VLOOKUP($A373,EVID_OSEVU!$A$1:$M$4972,11,FALSE)</f>
        <v>#N/A</v>
      </c>
      <c r="K373" s="33"/>
      <c r="L373" s="45" t="e">
        <f>VLOOKUP(EVID_PASTVY!H373,KATEGORIE_ZVIRAT!$B$2:$M$31,6,FALSE)*K373</f>
        <v>#N/A</v>
      </c>
      <c r="M373" s="33">
        <v>24</v>
      </c>
      <c r="N373" s="45" t="e">
        <f>VLOOKUP(EVID_PASTVY!$H373,KATEGORIE_ZVIRAT!$B$2:$M$31,8,FALSE)</f>
        <v>#N/A</v>
      </c>
      <c r="O373" s="45" t="e">
        <f>VLOOKUP(EVID_PASTVY!$H373,KATEGORIE_ZVIRAT!$B$2:$M$31,9,FALSE)</f>
        <v>#N/A</v>
      </c>
      <c r="P373" s="54" t="e">
        <f>VLOOKUP(EVID_PASTVY!$H373,KATEGORIE_ZVIRAT!$B$2:$M$31,7,FALSE)*L373/1000*M373/24*(F373-E373+1)/J373</f>
        <v>#N/A</v>
      </c>
      <c r="Q373" s="52" t="e">
        <f>VLOOKUP(EVID_PASTVY!$H373,KATEGORIE_ZVIRAT!$B$2:$M$31,10,FALSE)*P373*10</f>
        <v>#N/A</v>
      </c>
      <c r="R373" s="52" t="e">
        <f>VLOOKUP(EVID_PASTVY!$H373,KATEGORIE_ZVIRAT!$B$2:$M$31,11,FALSE)*P373*10</f>
        <v>#N/A</v>
      </c>
      <c r="S373" s="52" t="e">
        <f>VLOOKUP(EVID_PASTVY!$H373,KATEGORIE_ZVIRAT!$B$2:$M$31,12,FALSE)*P373*10</f>
        <v>#N/A</v>
      </c>
    </row>
    <row r="374" spans="1:19" x14ac:dyDescent="0.2">
      <c r="A374" s="32"/>
      <c r="B374" s="37" t="e">
        <f>VLOOKUP($A374,EVID_OSEVU!$A$1:$M$4972,2,FALSE)</f>
        <v>#N/A</v>
      </c>
      <c r="C374" s="37" t="e">
        <f>VLOOKUP($A374,EVID_OSEVU!$A$1:$M$4972,3,FALSE)</f>
        <v>#N/A</v>
      </c>
      <c r="D374" s="45" t="e">
        <f>VLOOKUP($A374,EVID_OSEVU!$A$1:$M$4972,4,FALSE)</f>
        <v>#N/A</v>
      </c>
      <c r="E374" s="35"/>
      <c r="F374" s="53"/>
      <c r="G374" s="32"/>
      <c r="H374" s="45" t="e">
        <f>VLOOKUP(G374,Export7[#All],2,FALSE)</f>
        <v>#N/A</v>
      </c>
      <c r="I374" s="45" t="e">
        <f>VLOOKUP($A374,EVID_OSEVU!$A$1:$M$4972,10,FALSE)</f>
        <v>#N/A</v>
      </c>
      <c r="J374" s="58" t="e">
        <f>VLOOKUP($A374,EVID_OSEVU!$A$1:$M$4972,11,FALSE)</f>
        <v>#N/A</v>
      </c>
      <c r="K374" s="33"/>
      <c r="L374" s="45" t="e">
        <f>VLOOKUP(EVID_PASTVY!H374,KATEGORIE_ZVIRAT!$B$2:$M$31,6,FALSE)*K374</f>
        <v>#N/A</v>
      </c>
      <c r="M374" s="33">
        <v>24</v>
      </c>
      <c r="N374" s="45" t="e">
        <f>VLOOKUP(EVID_PASTVY!$H374,KATEGORIE_ZVIRAT!$B$2:$M$31,8,FALSE)</f>
        <v>#N/A</v>
      </c>
      <c r="O374" s="45" t="e">
        <f>VLOOKUP(EVID_PASTVY!$H374,KATEGORIE_ZVIRAT!$B$2:$M$31,9,FALSE)</f>
        <v>#N/A</v>
      </c>
      <c r="P374" s="54" t="e">
        <f>VLOOKUP(EVID_PASTVY!$H374,KATEGORIE_ZVIRAT!$B$2:$M$31,7,FALSE)*L374/1000*M374/24*(F374-E374+1)/J374</f>
        <v>#N/A</v>
      </c>
      <c r="Q374" s="52" t="e">
        <f>VLOOKUP(EVID_PASTVY!$H374,KATEGORIE_ZVIRAT!$B$2:$M$31,10,FALSE)*P374*10</f>
        <v>#N/A</v>
      </c>
      <c r="R374" s="52" t="e">
        <f>VLOOKUP(EVID_PASTVY!$H374,KATEGORIE_ZVIRAT!$B$2:$M$31,11,FALSE)*P374*10</f>
        <v>#N/A</v>
      </c>
      <c r="S374" s="52" t="e">
        <f>VLOOKUP(EVID_PASTVY!$H374,KATEGORIE_ZVIRAT!$B$2:$M$31,12,FALSE)*P374*10</f>
        <v>#N/A</v>
      </c>
    </row>
    <row r="375" spans="1:19" x14ac:dyDescent="0.2">
      <c r="A375" s="32"/>
      <c r="B375" s="37" t="e">
        <f>VLOOKUP($A375,EVID_OSEVU!$A$1:$M$4972,2,FALSE)</f>
        <v>#N/A</v>
      </c>
      <c r="C375" s="37" t="e">
        <f>VLOOKUP($A375,EVID_OSEVU!$A$1:$M$4972,3,FALSE)</f>
        <v>#N/A</v>
      </c>
      <c r="D375" s="45" t="e">
        <f>VLOOKUP($A375,EVID_OSEVU!$A$1:$M$4972,4,FALSE)</f>
        <v>#N/A</v>
      </c>
      <c r="E375" s="35"/>
      <c r="F375" s="53"/>
      <c r="G375" s="32"/>
      <c r="H375" s="45" t="e">
        <f>VLOOKUP(G375,Export7[#All],2,FALSE)</f>
        <v>#N/A</v>
      </c>
      <c r="I375" s="45" t="e">
        <f>VLOOKUP($A375,EVID_OSEVU!$A$1:$M$4972,10,FALSE)</f>
        <v>#N/A</v>
      </c>
      <c r="J375" s="58" t="e">
        <f>VLOOKUP($A375,EVID_OSEVU!$A$1:$M$4972,11,FALSE)</f>
        <v>#N/A</v>
      </c>
      <c r="K375" s="33"/>
      <c r="L375" s="45" t="e">
        <f>VLOOKUP(EVID_PASTVY!H375,KATEGORIE_ZVIRAT!$B$2:$M$31,6,FALSE)*K375</f>
        <v>#N/A</v>
      </c>
      <c r="M375" s="33">
        <v>24</v>
      </c>
      <c r="N375" s="45" t="e">
        <f>VLOOKUP(EVID_PASTVY!$H375,KATEGORIE_ZVIRAT!$B$2:$M$31,8,FALSE)</f>
        <v>#N/A</v>
      </c>
      <c r="O375" s="45" t="e">
        <f>VLOOKUP(EVID_PASTVY!$H375,KATEGORIE_ZVIRAT!$B$2:$M$31,9,FALSE)</f>
        <v>#N/A</v>
      </c>
      <c r="P375" s="54" t="e">
        <f>VLOOKUP(EVID_PASTVY!$H375,KATEGORIE_ZVIRAT!$B$2:$M$31,7,FALSE)*L375/1000*M375/24*(F375-E375+1)/J375</f>
        <v>#N/A</v>
      </c>
      <c r="Q375" s="52" t="e">
        <f>VLOOKUP(EVID_PASTVY!$H375,KATEGORIE_ZVIRAT!$B$2:$M$31,10,FALSE)*P375*10</f>
        <v>#N/A</v>
      </c>
      <c r="R375" s="52" t="e">
        <f>VLOOKUP(EVID_PASTVY!$H375,KATEGORIE_ZVIRAT!$B$2:$M$31,11,FALSE)*P375*10</f>
        <v>#N/A</v>
      </c>
      <c r="S375" s="52" t="e">
        <f>VLOOKUP(EVID_PASTVY!$H375,KATEGORIE_ZVIRAT!$B$2:$M$31,12,FALSE)*P375*10</f>
        <v>#N/A</v>
      </c>
    </row>
    <row r="376" spans="1:19" x14ac:dyDescent="0.2">
      <c r="A376" s="32"/>
      <c r="B376" s="37" t="e">
        <f>VLOOKUP($A376,EVID_OSEVU!$A$1:$M$4972,2,FALSE)</f>
        <v>#N/A</v>
      </c>
      <c r="C376" s="37" t="e">
        <f>VLOOKUP($A376,EVID_OSEVU!$A$1:$M$4972,3,FALSE)</f>
        <v>#N/A</v>
      </c>
      <c r="D376" s="45" t="e">
        <f>VLOOKUP($A376,EVID_OSEVU!$A$1:$M$4972,4,FALSE)</f>
        <v>#N/A</v>
      </c>
      <c r="E376" s="35"/>
      <c r="F376" s="53"/>
      <c r="G376" s="32"/>
      <c r="H376" s="45" t="e">
        <f>VLOOKUP(G376,Export7[#All],2,FALSE)</f>
        <v>#N/A</v>
      </c>
      <c r="I376" s="45" t="e">
        <f>VLOOKUP($A376,EVID_OSEVU!$A$1:$M$4972,10,FALSE)</f>
        <v>#N/A</v>
      </c>
      <c r="J376" s="58" t="e">
        <f>VLOOKUP($A376,EVID_OSEVU!$A$1:$M$4972,11,FALSE)</f>
        <v>#N/A</v>
      </c>
      <c r="K376" s="33"/>
      <c r="L376" s="45" t="e">
        <f>VLOOKUP(EVID_PASTVY!H376,KATEGORIE_ZVIRAT!$B$2:$M$31,6,FALSE)*K376</f>
        <v>#N/A</v>
      </c>
      <c r="M376" s="33">
        <v>24</v>
      </c>
      <c r="N376" s="45" t="e">
        <f>VLOOKUP(EVID_PASTVY!$H376,KATEGORIE_ZVIRAT!$B$2:$M$31,8,FALSE)</f>
        <v>#N/A</v>
      </c>
      <c r="O376" s="45" t="e">
        <f>VLOOKUP(EVID_PASTVY!$H376,KATEGORIE_ZVIRAT!$B$2:$M$31,9,FALSE)</f>
        <v>#N/A</v>
      </c>
      <c r="P376" s="54" t="e">
        <f>VLOOKUP(EVID_PASTVY!$H376,KATEGORIE_ZVIRAT!$B$2:$M$31,7,FALSE)*L376/1000*M376/24*(F376-E376+1)/J376</f>
        <v>#N/A</v>
      </c>
      <c r="Q376" s="52" t="e">
        <f>VLOOKUP(EVID_PASTVY!$H376,KATEGORIE_ZVIRAT!$B$2:$M$31,10,FALSE)*P376*10</f>
        <v>#N/A</v>
      </c>
      <c r="R376" s="52" t="e">
        <f>VLOOKUP(EVID_PASTVY!$H376,KATEGORIE_ZVIRAT!$B$2:$M$31,11,FALSE)*P376*10</f>
        <v>#N/A</v>
      </c>
      <c r="S376" s="52" t="e">
        <f>VLOOKUP(EVID_PASTVY!$H376,KATEGORIE_ZVIRAT!$B$2:$M$31,12,FALSE)*P376*10</f>
        <v>#N/A</v>
      </c>
    </row>
    <row r="377" spans="1:19" x14ac:dyDescent="0.2">
      <c r="A377" s="32"/>
      <c r="B377" s="37" t="e">
        <f>VLOOKUP($A377,EVID_OSEVU!$A$1:$M$4972,2,FALSE)</f>
        <v>#N/A</v>
      </c>
      <c r="C377" s="37" t="e">
        <f>VLOOKUP($A377,EVID_OSEVU!$A$1:$M$4972,3,FALSE)</f>
        <v>#N/A</v>
      </c>
      <c r="D377" s="45" t="e">
        <f>VLOOKUP($A377,EVID_OSEVU!$A$1:$M$4972,4,FALSE)</f>
        <v>#N/A</v>
      </c>
      <c r="E377" s="35"/>
      <c r="F377" s="53"/>
      <c r="G377" s="32"/>
      <c r="H377" s="45" t="e">
        <f>VLOOKUP(G377,Export7[#All],2,FALSE)</f>
        <v>#N/A</v>
      </c>
      <c r="I377" s="45" t="e">
        <f>VLOOKUP($A377,EVID_OSEVU!$A$1:$M$4972,10,FALSE)</f>
        <v>#N/A</v>
      </c>
      <c r="J377" s="58" t="e">
        <f>VLOOKUP($A377,EVID_OSEVU!$A$1:$M$4972,11,FALSE)</f>
        <v>#N/A</v>
      </c>
      <c r="K377" s="33"/>
      <c r="L377" s="45" t="e">
        <f>VLOOKUP(EVID_PASTVY!H377,KATEGORIE_ZVIRAT!$B$2:$M$31,6,FALSE)*K377</f>
        <v>#N/A</v>
      </c>
      <c r="M377" s="33">
        <v>24</v>
      </c>
      <c r="N377" s="45" t="e">
        <f>VLOOKUP(EVID_PASTVY!$H377,KATEGORIE_ZVIRAT!$B$2:$M$31,8,FALSE)</f>
        <v>#N/A</v>
      </c>
      <c r="O377" s="45" t="e">
        <f>VLOOKUP(EVID_PASTVY!$H377,KATEGORIE_ZVIRAT!$B$2:$M$31,9,FALSE)</f>
        <v>#N/A</v>
      </c>
      <c r="P377" s="54" t="e">
        <f>VLOOKUP(EVID_PASTVY!$H377,KATEGORIE_ZVIRAT!$B$2:$M$31,7,FALSE)*L377/1000*M377/24*(F377-E377+1)/J377</f>
        <v>#N/A</v>
      </c>
      <c r="Q377" s="52" t="e">
        <f>VLOOKUP(EVID_PASTVY!$H377,KATEGORIE_ZVIRAT!$B$2:$M$31,10,FALSE)*P377*10</f>
        <v>#N/A</v>
      </c>
      <c r="R377" s="52" t="e">
        <f>VLOOKUP(EVID_PASTVY!$H377,KATEGORIE_ZVIRAT!$B$2:$M$31,11,FALSE)*P377*10</f>
        <v>#N/A</v>
      </c>
      <c r="S377" s="52" t="e">
        <f>VLOOKUP(EVID_PASTVY!$H377,KATEGORIE_ZVIRAT!$B$2:$M$31,12,FALSE)*P377*10</f>
        <v>#N/A</v>
      </c>
    </row>
    <row r="378" spans="1:19" x14ac:dyDescent="0.2">
      <c r="A378" s="32"/>
      <c r="B378" s="37" t="e">
        <f>VLOOKUP($A378,EVID_OSEVU!$A$1:$M$4972,2,FALSE)</f>
        <v>#N/A</v>
      </c>
      <c r="C378" s="37" t="e">
        <f>VLOOKUP($A378,EVID_OSEVU!$A$1:$M$4972,3,FALSE)</f>
        <v>#N/A</v>
      </c>
      <c r="D378" s="45" t="e">
        <f>VLOOKUP($A378,EVID_OSEVU!$A$1:$M$4972,4,FALSE)</f>
        <v>#N/A</v>
      </c>
      <c r="E378" s="35"/>
      <c r="F378" s="53"/>
      <c r="G378" s="32"/>
      <c r="H378" s="45" t="e">
        <f>VLOOKUP(G378,Export7[#All],2,FALSE)</f>
        <v>#N/A</v>
      </c>
      <c r="I378" s="45" t="e">
        <f>VLOOKUP($A378,EVID_OSEVU!$A$1:$M$4972,10,FALSE)</f>
        <v>#N/A</v>
      </c>
      <c r="J378" s="58" t="e">
        <f>VLOOKUP($A378,EVID_OSEVU!$A$1:$M$4972,11,FALSE)</f>
        <v>#N/A</v>
      </c>
      <c r="K378" s="33"/>
      <c r="L378" s="45" t="e">
        <f>VLOOKUP(EVID_PASTVY!H378,KATEGORIE_ZVIRAT!$B$2:$M$31,6,FALSE)*K378</f>
        <v>#N/A</v>
      </c>
      <c r="M378" s="33">
        <v>24</v>
      </c>
      <c r="N378" s="45" t="e">
        <f>VLOOKUP(EVID_PASTVY!$H378,KATEGORIE_ZVIRAT!$B$2:$M$31,8,FALSE)</f>
        <v>#N/A</v>
      </c>
      <c r="O378" s="45" t="e">
        <f>VLOOKUP(EVID_PASTVY!$H378,KATEGORIE_ZVIRAT!$B$2:$M$31,9,FALSE)</f>
        <v>#N/A</v>
      </c>
      <c r="P378" s="54" t="e">
        <f>VLOOKUP(EVID_PASTVY!$H378,KATEGORIE_ZVIRAT!$B$2:$M$31,7,FALSE)*L378/1000*M378/24*(F378-E378+1)/J378</f>
        <v>#N/A</v>
      </c>
      <c r="Q378" s="52" t="e">
        <f>VLOOKUP(EVID_PASTVY!$H378,KATEGORIE_ZVIRAT!$B$2:$M$31,10,FALSE)*P378*10</f>
        <v>#N/A</v>
      </c>
      <c r="R378" s="52" t="e">
        <f>VLOOKUP(EVID_PASTVY!$H378,KATEGORIE_ZVIRAT!$B$2:$M$31,11,FALSE)*P378*10</f>
        <v>#N/A</v>
      </c>
      <c r="S378" s="52" t="e">
        <f>VLOOKUP(EVID_PASTVY!$H378,KATEGORIE_ZVIRAT!$B$2:$M$31,12,FALSE)*P378*10</f>
        <v>#N/A</v>
      </c>
    </row>
    <row r="379" spans="1:19" x14ac:dyDescent="0.2">
      <c r="A379" s="32"/>
      <c r="B379" s="37" t="e">
        <f>VLOOKUP($A379,EVID_OSEVU!$A$1:$M$4972,2,FALSE)</f>
        <v>#N/A</v>
      </c>
      <c r="C379" s="37" t="e">
        <f>VLOOKUP($A379,EVID_OSEVU!$A$1:$M$4972,3,FALSE)</f>
        <v>#N/A</v>
      </c>
      <c r="D379" s="45" t="e">
        <f>VLOOKUP($A379,EVID_OSEVU!$A$1:$M$4972,4,FALSE)</f>
        <v>#N/A</v>
      </c>
      <c r="E379" s="35"/>
      <c r="F379" s="53"/>
      <c r="G379" s="32"/>
      <c r="H379" s="45" t="e">
        <f>VLOOKUP(G379,Export7[#All],2,FALSE)</f>
        <v>#N/A</v>
      </c>
      <c r="I379" s="45" t="e">
        <f>VLOOKUP($A379,EVID_OSEVU!$A$1:$M$4972,10,FALSE)</f>
        <v>#N/A</v>
      </c>
      <c r="J379" s="58" t="e">
        <f>VLOOKUP($A379,EVID_OSEVU!$A$1:$M$4972,11,FALSE)</f>
        <v>#N/A</v>
      </c>
      <c r="K379" s="33"/>
      <c r="L379" s="45" t="e">
        <f>VLOOKUP(EVID_PASTVY!H379,KATEGORIE_ZVIRAT!$B$2:$M$31,6,FALSE)*K379</f>
        <v>#N/A</v>
      </c>
      <c r="M379" s="33">
        <v>24</v>
      </c>
      <c r="N379" s="45" t="e">
        <f>VLOOKUP(EVID_PASTVY!$H379,KATEGORIE_ZVIRAT!$B$2:$M$31,8,FALSE)</f>
        <v>#N/A</v>
      </c>
      <c r="O379" s="45" t="e">
        <f>VLOOKUP(EVID_PASTVY!$H379,KATEGORIE_ZVIRAT!$B$2:$M$31,9,FALSE)</f>
        <v>#N/A</v>
      </c>
      <c r="P379" s="54" t="e">
        <f>VLOOKUP(EVID_PASTVY!$H379,KATEGORIE_ZVIRAT!$B$2:$M$31,7,FALSE)*L379/1000*M379/24*(F379-E379+1)/J379</f>
        <v>#N/A</v>
      </c>
      <c r="Q379" s="52" t="e">
        <f>VLOOKUP(EVID_PASTVY!$H379,KATEGORIE_ZVIRAT!$B$2:$M$31,10,FALSE)*P379*10</f>
        <v>#N/A</v>
      </c>
      <c r="R379" s="52" t="e">
        <f>VLOOKUP(EVID_PASTVY!$H379,KATEGORIE_ZVIRAT!$B$2:$M$31,11,FALSE)*P379*10</f>
        <v>#N/A</v>
      </c>
      <c r="S379" s="52" t="e">
        <f>VLOOKUP(EVID_PASTVY!$H379,KATEGORIE_ZVIRAT!$B$2:$M$31,12,FALSE)*P379*10</f>
        <v>#N/A</v>
      </c>
    </row>
    <row r="380" spans="1:19" x14ac:dyDescent="0.2">
      <c r="A380" s="32"/>
      <c r="B380" s="37" t="e">
        <f>VLOOKUP($A380,EVID_OSEVU!$A$1:$M$4972,2,FALSE)</f>
        <v>#N/A</v>
      </c>
      <c r="C380" s="37" t="e">
        <f>VLOOKUP($A380,EVID_OSEVU!$A$1:$M$4972,3,FALSE)</f>
        <v>#N/A</v>
      </c>
      <c r="D380" s="45" t="e">
        <f>VLOOKUP($A380,EVID_OSEVU!$A$1:$M$4972,4,FALSE)</f>
        <v>#N/A</v>
      </c>
      <c r="E380" s="35"/>
      <c r="F380" s="53"/>
      <c r="G380" s="32"/>
      <c r="H380" s="45" t="e">
        <f>VLOOKUP(G380,Export7[#All],2,FALSE)</f>
        <v>#N/A</v>
      </c>
      <c r="I380" s="45" t="e">
        <f>VLOOKUP($A380,EVID_OSEVU!$A$1:$M$4972,10,FALSE)</f>
        <v>#N/A</v>
      </c>
      <c r="J380" s="58" t="e">
        <f>VLOOKUP($A380,EVID_OSEVU!$A$1:$M$4972,11,FALSE)</f>
        <v>#N/A</v>
      </c>
      <c r="K380" s="33"/>
      <c r="L380" s="45" t="e">
        <f>VLOOKUP(EVID_PASTVY!H380,KATEGORIE_ZVIRAT!$B$2:$M$31,6,FALSE)*K380</f>
        <v>#N/A</v>
      </c>
      <c r="M380" s="33">
        <v>24</v>
      </c>
      <c r="N380" s="45" t="e">
        <f>VLOOKUP(EVID_PASTVY!$H380,KATEGORIE_ZVIRAT!$B$2:$M$31,8,FALSE)</f>
        <v>#N/A</v>
      </c>
      <c r="O380" s="45" t="e">
        <f>VLOOKUP(EVID_PASTVY!$H380,KATEGORIE_ZVIRAT!$B$2:$M$31,9,FALSE)</f>
        <v>#N/A</v>
      </c>
      <c r="P380" s="54" t="e">
        <f>VLOOKUP(EVID_PASTVY!$H380,KATEGORIE_ZVIRAT!$B$2:$M$31,7,FALSE)*L380/1000*M380/24*(F380-E380+1)/J380</f>
        <v>#N/A</v>
      </c>
      <c r="Q380" s="52" t="e">
        <f>VLOOKUP(EVID_PASTVY!$H380,KATEGORIE_ZVIRAT!$B$2:$M$31,10,FALSE)*P380*10</f>
        <v>#N/A</v>
      </c>
      <c r="R380" s="52" t="e">
        <f>VLOOKUP(EVID_PASTVY!$H380,KATEGORIE_ZVIRAT!$B$2:$M$31,11,FALSE)*P380*10</f>
        <v>#N/A</v>
      </c>
      <c r="S380" s="52" t="e">
        <f>VLOOKUP(EVID_PASTVY!$H380,KATEGORIE_ZVIRAT!$B$2:$M$31,12,FALSE)*P380*10</f>
        <v>#N/A</v>
      </c>
    </row>
    <row r="381" spans="1:19" x14ac:dyDescent="0.2">
      <c r="A381" s="32"/>
      <c r="B381" s="37" t="e">
        <f>VLOOKUP($A381,EVID_OSEVU!$A$1:$M$4972,2,FALSE)</f>
        <v>#N/A</v>
      </c>
      <c r="C381" s="37" t="e">
        <f>VLOOKUP($A381,EVID_OSEVU!$A$1:$M$4972,3,FALSE)</f>
        <v>#N/A</v>
      </c>
      <c r="D381" s="45" t="e">
        <f>VLOOKUP($A381,EVID_OSEVU!$A$1:$M$4972,4,FALSE)</f>
        <v>#N/A</v>
      </c>
      <c r="E381" s="35"/>
      <c r="F381" s="53"/>
      <c r="G381" s="32"/>
      <c r="H381" s="45" t="e">
        <f>VLOOKUP(G381,Export7[#All],2,FALSE)</f>
        <v>#N/A</v>
      </c>
      <c r="I381" s="45" t="e">
        <f>VLOOKUP($A381,EVID_OSEVU!$A$1:$M$4972,10,FALSE)</f>
        <v>#N/A</v>
      </c>
      <c r="J381" s="58" t="e">
        <f>VLOOKUP($A381,EVID_OSEVU!$A$1:$M$4972,11,FALSE)</f>
        <v>#N/A</v>
      </c>
      <c r="K381" s="33"/>
      <c r="L381" s="45" t="e">
        <f>VLOOKUP(EVID_PASTVY!H381,KATEGORIE_ZVIRAT!$B$2:$M$31,6,FALSE)*K381</f>
        <v>#N/A</v>
      </c>
      <c r="M381" s="33">
        <v>24</v>
      </c>
      <c r="N381" s="45" t="e">
        <f>VLOOKUP(EVID_PASTVY!$H381,KATEGORIE_ZVIRAT!$B$2:$M$31,8,FALSE)</f>
        <v>#N/A</v>
      </c>
      <c r="O381" s="45" t="e">
        <f>VLOOKUP(EVID_PASTVY!$H381,KATEGORIE_ZVIRAT!$B$2:$M$31,9,FALSE)</f>
        <v>#N/A</v>
      </c>
      <c r="P381" s="54" t="e">
        <f>VLOOKUP(EVID_PASTVY!$H381,KATEGORIE_ZVIRAT!$B$2:$M$31,7,FALSE)*L381/1000*M381/24*(F381-E381+1)/J381</f>
        <v>#N/A</v>
      </c>
      <c r="Q381" s="52" t="e">
        <f>VLOOKUP(EVID_PASTVY!$H381,KATEGORIE_ZVIRAT!$B$2:$M$31,10,FALSE)*P381*10</f>
        <v>#N/A</v>
      </c>
      <c r="R381" s="52" t="e">
        <f>VLOOKUP(EVID_PASTVY!$H381,KATEGORIE_ZVIRAT!$B$2:$M$31,11,FALSE)*P381*10</f>
        <v>#N/A</v>
      </c>
      <c r="S381" s="52" t="e">
        <f>VLOOKUP(EVID_PASTVY!$H381,KATEGORIE_ZVIRAT!$B$2:$M$31,12,FALSE)*P381*10</f>
        <v>#N/A</v>
      </c>
    </row>
    <row r="382" spans="1:19" x14ac:dyDescent="0.2">
      <c r="A382" s="32"/>
      <c r="B382" s="37" t="e">
        <f>VLOOKUP($A382,EVID_OSEVU!$A$1:$M$4972,2,FALSE)</f>
        <v>#N/A</v>
      </c>
      <c r="C382" s="37" t="e">
        <f>VLOOKUP($A382,EVID_OSEVU!$A$1:$M$4972,3,FALSE)</f>
        <v>#N/A</v>
      </c>
      <c r="D382" s="45" t="e">
        <f>VLOOKUP($A382,EVID_OSEVU!$A$1:$M$4972,4,FALSE)</f>
        <v>#N/A</v>
      </c>
      <c r="E382" s="35"/>
      <c r="F382" s="53"/>
      <c r="G382" s="32"/>
      <c r="H382" s="45" t="e">
        <f>VLOOKUP(G382,Export7[#All],2,FALSE)</f>
        <v>#N/A</v>
      </c>
      <c r="I382" s="45" t="e">
        <f>VLOOKUP($A382,EVID_OSEVU!$A$1:$M$4972,10,FALSE)</f>
        <v>#N/A</v>
      </c>
      <c r="J382" s="58" t="e">
        <f>VLOOKUP($A382,EVID_OSEVU!$A$1:$M$4972,11,FALSE)</f>
        <v>#N/A</v>
      </c>
      <c r="K382" s="33"/>
      <c r="L382" s="45" t="e">
        <f>VLOOKUP(EVID_PASTVY!H382,KATEGORIE_ZVIRAT!$B$2:$M$31,6,FALSE)*K382</f>
        <v>#N/A</v>
      </c>
      <c r="M382" s="33">
        <v>24</v>
      </c>
      <c r="N382" s="45" t="e">
        <f>VLOOKUP(EVID_PASTVY!$H382,KATEGORIE_ZVIRAT!$B$2:$M$31,8,FALSE)</f>
        <v>#N/A</v>
      </c>
      <c r="O382" s="45" t="e">
        <f>VLOOKUP(EVID_PASTVY!$H382,KATEGORIE_ZVIRAT!$B$2:$M$31,9,FALSE)</f>
        <v>#N/A</v>
      </c>
      <c r="P382" s="54" t="e">
        <f>VLOOKUP(EVID_PASTVY!$H382,KATEGORIE_ZVIRAT!$B$2:$M$31,7,FALSE)*L382/1000*M382/24*(F382-E382+1)/J382</f>
        <v>#N/A</v>
      </c>
      <c r="Q382" s="52" t="e">
        <f>VLOOKUP(EVID_PASTVY!$H382,KATEGORIE_ZVIRAT!$B$2:$M$31,10,FALSE)*P382*10</f>
        <v>#N/A</v>
      </c>
      <c r="R382" s="52" t="e">
        <f>VLOOKUP(EVID_PASTVY!$H382,KATEGORIE_ZVIRAT!$B$2:$M$31,11,FALSE)*P382*10</f>
        <v>#N/A</v>
      </c>
      <c r="S382" s="52" t="e">
        <f>VLOOKUP(EVID_PASTVY!$H382,KATEGORIE_ZVIRAT!$B$2:$M$31,12,FALSE)*P382*10</f>
        <v>#N/A</v>
      </c>
    </row>
    <row r="383" spans="1:19" x14ac:dyDescent="0.2">
      <c r="A383" s="32"/>
      <c r="B383" s="37" t="e">
        <f>VLOOKUP($A383,EVID_OSEVU!$A$1:$M$4972,2,FALSE)</f>
        <v>#N/A</v>
      </c>
      <c r="C383" s="37" t="e">
        <f>VLOOKUP($A383,EVID_OSEVU!$A$1:$M$4972,3,FALSE)</f>
        <v>#N/A</v>
      </c>
      <c r="D383" s="45" t="e">
        <f>VLOOKUP($A383,EVID_OSEVU!$A$1:$M$4972,4,FALSE)</f>
        <v>#N/A</v>
      </c>
      <c r="E383" s="35"/>
      <c r="F383" s="53"/>
      <c r="G383" s="32"/>
      <c r="H383" s="45" t="e">
        <f>VLOOKUP(G383,Export7[#All],2,FALSE)</f>
        <v>#N/A</v>
      </c>
      <c r="I383" s="45" t="e">
        <f>VLOOKUP($A383,EVID_OSEVU!$A$1:$M$4972,10,FALSE)</f>
        <v>#N/A</v>
      </c>
      <c r="J383" s="58" t="e">
        <f>VLOOKUP($A383,EVID_OSEVU!$A$1:$M$4972,11,FALSE)</f>
        <v>#N/A</v>
      </c>
      <c r="K383" s="33"/>
      <c r="L383" s="45" t="e">
        <f>VLOOKUP(EVID_PASTVY!H383,KATEGORIE_ZVIRAT!$B$2:$M$31,6,FALSE)*K383</f>
        <v>#N/A</v>
      </c>
      <c r="M383" s="33">
        <v>24</v>
      </c>
      <c r="N383" s="45" t="e">
        <f>VLOOKUP(EVID_PASTVY!$H383,KATEGORIE_ZVIRAT!$B$2:$M$31,8,FALSE)</f>
        <v>#N/A</v>
      </c>
      <c r="O383" s="45" t="e">
        <f>VLOOKUP(EVID_PASTVY!$H383,KATEGORIE_ZVIRAT!$B$2:$M$31,9,FALSE)</f>
        <v>#N/A</v>
      </c>
      <c r="P383" s="54" t="e">
        <f>VLOOKUP(EVID_PASTVY!$H383,KATEGORIE_ZVIRAT!$B$2:$M$31,7,FALSE)*L383/1000*M383/24*(F383-E383+1)/J383</f>
        <v>#N/A</v>
      </c>
      <c r="Q383" s="52" t="e">
        <f>VLOOKUP(EVID_PASTVY!$H383,KATEGORIE_ZVIRAT!$B$2:$M$31,10,FALSE)*P383*10</f>
        <v>#N/A</v>
      </c>
      <c r="R383" s="52" t="e">
        <f>VLOOKUP(EVID_PASTVY!$H383,KATEGORIE_ZVIRAT!$B$2:$M$31,11,FALSE)*P383*10</f>
        <v>#N/A</v>
      </c>
      <c r="S383" s="52" t="e">
        <f>VLOOKUP(EVID_PASTVY!$H383,KATEGORIE_ZVIRAT!$B$2:$M$31,12,FALSE)*P383*10</f>
        <v>#N/A</v>
      </c>
    </row>
    <row r="384" spans="1:19" x14ac:dyDescent="0.2">
      <c r="A384" s="32"/>
      <c r="B384" s="37" t="e">
        <f>VLOOKUP($A384,EVID_OSEVU!$A$1:$M$4972,2,FALSE)</f>
        <v>#N/A</v>
      </c>
      <c r="C384" s="37" t="e">
        <f>VLOOKUP($A384,EVID_OSEVU!$A$1:$M$4972,3,FALSE)</f>
        <v>#N/A</v>
      </c>
      <c r="D384" s="45" t="e">
        <f>VLOOKUP($A384,EVID_OSEVU!$A$1:$M$4972,4,FALSE)</f>
        <v>#N/A</v>
      </c>
      <c r="E384" s="35"/>
      <c r="F384" s="53"/>
      <c r="G384" s="32"/>
      <c r="H384" s="45" t="e">
        <f>VLOOKUP(G384,Export7[#All],2,FALSE)</f>
        <v>#N/A</v>
      </c>
      <c r="I384" s="45" t="e">
        <f>VLOOKUP($A384,EVID_OSEVU!$A$1:$M$4972,10,FALSE)</f>
        <v>#N/A</v>
      </c>
      <c r="J384" s="58" t="e">
        <f>VLOOKUP($A384,EVID_OSEVU!$A$1:$M$4972,11,FALSE)</f>
        <v>#N/A</v>
      </c>
      <c r="K384" s="33"/>
      <c r="L384" s="45" t="e">
        <f>VLOOKUP(EVID_PASTVY!H384,KATEGORIE_ZVIRAT!$B$2:$M$31,6,FALSE)*K384</f>
        <v>#N/A</v>
      </c>
      <c r="M384" s="33">
        <v>24</v>
      </c>
      <c r="N384" s="45" t="e">
        <f>VLOOKUP(EVID_PASTVY!$H384,KATEGORIE_ZVIRAT!$B$2:$M$31,8,FALSE)</f>
        <v>#N/A</v>
      </c>
      <c r="O384" s="45" t="e">
        <f>VLOOKUP(EVID_PASTVY!$H384,KATEGORIE_ZVIRAT!$B$2:$M$31,9,FALSE)</f>
        <v>#N/A</v>
      </c>
      <c r="P384" s="54" t="e">
        <f>VLOOKUP(EVID_PASTVY!$H384,KATEGORIE_ZVIRAT!$B$2:$M$31,7,FALSE)*L384/1000*M384/24*(F384-E384+1)/J384</f>
        <v>#N/A</v>
      </c>
      <c r="Q384" s="52" t="e">
        <f>VLOOKUP(EVID_PASTVY!$H384,KATEGORIE_ZVIRAT!$B$2:$M$31,10,FALSE)*P384*10</f>
        <v>#N/A</v>
      </c>
      <c r="R384" s="52" t="e">
        <f>VLOOKUP(EVID_PASTVY!$H384,KATEGORIE_ZVIRAT!$B$2:$M$31,11,FALSE)*P384*10</f>
        <v>#N/A</v>
      </c>
      <c r="S384" s="52" t="e">
        <f>VLOOKUP(EVID_PASTVY!$H384,KATEGORIE_ZVIRAT!$B$2:$M$31,12,FALSE)*P384*10</f>
        <v>#N/A</v>
      </c>
    </row>
    <row r="385" spans="1:19" x14ac:dyDescent="0.2">
      <c r="A385" s="32"/>
      <c r="B385" s="37" t="e">
        <f>VLOOKUP($A385,EVID_OSEVU!$A$1:$M$4972,2,FALSE)</f>
        <v>#N/A</v>
      </c>
      <c r="C385" s="37" t="e">
        <f>VLOOKUP($A385,EVID_OSEVU!$A$1:$M$4972,3,FALSE)</f>
        <v>#N/A</v>
      </c>
      <c r="D385" s="45" t="e">
        <f>VLOOKUP($A385,EVID_OSEVU!$A$1:$M$4972,4,FALSE)</f>
        <v>#N/A</v>
      </c>
      <c r="E385" s="35"/>
      <c r="F385" s="53"/>
      <c r="G385" s="32"/>
      <c r="H385" s="45" t="e">
        <f>VLOOKUP(G385,Export7[#All],2,FALSE)</f>
        <v>#N/A</v>
      </c>
      <c r="I385" s="45" t="e">
        <f>VLOOKUP($A385,EVID_OSEVU!$A$1:$M$4972,10,FALSE)</f>
        <v>#N/A</v>
      </c>
      <c r="J385" s="58" t="e">
        <f>VLOOKUP($A385,EVID_OSEVU!$A$1:$M$4972,11,FALSE)</f>
        <v>#N/A</v>
      </c>
      <c r="K385" s="33"/>
      <c r="L385" s="45" t="e">
        <f>VLOOKUP(EVID_PASTVY!H385,KATEGORIE_ZVIRAT!$B$2:$M$31,6,FALSE)*K385</f>
        <v>#N/A</v>
      </c>
      <c r="M385" s="33">
        <v>24</v>
      </c>
      <c r="N385" s="45" t="e">
        <f>VLOOKUP(EVID_PASTVY!$H385,KATEGORIE_ZVIRAT!$B$2:$M$31,8,FALSE)</f>
        <v>#N/A</v>
      </c>
      <c r="O385" s="45" t="e">
        <f>VLOOKUP(EVID_PASTVY!$H385,KATEGORIE_ZVIRAT!$B$2:$M$31,9,FALSE)</f>
        <v>#N/A</v>
      </c>
      <c r="P385" s="54" t="e">
        <f>VLOOKUP(EVID_PASTVY!$H385,KATEGORIE_ZVIRAT!$B$2:$M$31,7,FALSE)*L385/1000*M385/24*(F385-E385+1)/J385</f>
        <v>#N/A</v>
      </c>
      <c r="Q385" s="52" t="e">
        <f>VLOOKUP(EVID_PASTVY!$H385,KATEGORIE_ZVIRAT!$B$2:$M$31,10,FALSE)*P385*10</f>
        <v>#N/A</v>
      </c>
      <c r="R385" s="52" t="e">
        <f>VLOOKUP(EVID_PASTVY!$H385,KATEGORIE_ZVIRAT!$B$2:$M$31,11,FALSE)*P385*10</f>
        <v>#N/A</v>
      </c>
      <c r="S385" s="52" t="e">
        <f>VLOOKUP(EVID_PASTVY!$H385,KATEGORIE_ZVIRAT!$B$2:$M$31,12,FALSE)*P385*10</f>
        <v>#N/A</v>
      </c>
    </row>
    <row r="386" spans="1:19" x14ac:dyDescent="0.2">
      <c r="A386" s="32"/>
      <c r="B386" s="37" t="e">
        <f>VLOOKUP($A386,EVID_OSEVU!$A$1:$M$4972,2,FALSE)</f>
        <v>#N/A</v>
      </c>
      <c r="C386" s="37" t="e">
        <f>VLOOKUP($A386,EVID_OSEVU!$A$1:$M$4972,3,FALSE)</f>
        <v>#N/A</v>
      </c>
      <c r="D386" s="45" t="e">
        <f>VLOOKUP($A386,EVID_OSEVU!$A$1:$M$4972,4,FALSE)</f>
        <v>#N/A</v>
      </c>
      <c r="E386" s="35"/>
      <c r="F386" s="53"/>
      <c r="G386" s="32"/>
      <c r="H386" s="45" t="e">
        <f>VLOOKUP(G386,Export7[#All],2,FALSE)</f>
        <v>#N/A</v>
      </c>
      <c r="I386" s="45" t="e">
        <f>VLOOKUP($A386,EVID_OSEVU!$A$1:$M$4972,10,FALSE)</f>
        <v>#N/A</v>
      </c>
      <c r="J386" s="58" t="e">
        <f>VLOOKUP($A386,EVID_OSEVU!$A$1:$M$4972,11,FALSE)</f>
        <v>#N/A</v>
      </c>
      <c r="K386" s="33"/>
      <c r="L386" s="45" t="e">
        <f>VLOOKUP(EVID_PASTVY!H386,KATEGORIE_ZVIRAT!$B$2:$M$31,6,FALSE)*K386</f>
        <v>#N/A</v>
      </c>
      <c r="M386" s="33">
        <v>24</v>
      </c>
      <c r="N386" s="45" t="e">
        <f>VLOOKUP(EVID_PASTVY!$H386,KATEGORIE_ZVIRAT!$B$2:$M$31,8,FALSE)</f>
        <v>#N/A</v>
      </c>
      <c r="O386" s="45" t="e">
        <f>VLOOKUP(EVID_PASTVY!$H386,KATEGORIE_ZVIRAT!$B$2:$M$31,9,FALSE)</f>
        <v>#N/A</v>
      </c>
      <c r="P386" s="54" t="e">
        <f>VLOOKUP(EVID_PASTVY!$H386,KATEGORIE_ZVIRAT!$B$2:$M$31,7,FALSE)*L386/1000*M386/24*(F386-E386+1)/J386</f>
        <v>#N/A</v>
      </c>
      <c r="Q386" s="52" t="e">
        <f>VLOOKUP(EVID_PASTVY!$H386,KATEGORIE_ZVIRAT!$B$2:$M$31,10,FALSE)*P386*10</f>
        <v>#N/A</v>
      </c>
      <c r="R386" s="52" t="e">
        <f>VLOOKUP(EVID_PASTVY!$H386,KATEGORIE_ZVIRAT!$B$2:$M$31,11,FALSE)*P386*10</f>
        <v>#N/A</v>
      </c>
      <c r="S386" s="52" t="e">
        <f>VLOOKUP(EVID_PASTVY!$H386,KATEGORIE_ZVIRAT!$B$2:$M$31,12,FALSE)*P386*10</f>
        <v>#N/A</v>
      </c>
    </row>
    <row r="387" spans="1:19" x14ac:dyDescent="0.2">
      <c r="A387" s="32"/>
      <c r="B387" s="37" t="e">
        <f>VLOOKUP($A387,EVID_OSEVU!$A$1:$M$4972,2,FALSE)</f>
        <v>#N/A</v>
      </c>
      <c r="C387" s="37" t="e">
        <f>VLOOKUP($A387,EVID_OSEVU!$A$1:$M$4972,3,FALSE)</f>
        <v>#N/A</v>
      </c>
      <c r="D387" s="45" t="e">
        <f>VLOOKUP($A387,EVID_OSEVU!$A$1:$M$4972,4,FALSE)</f>
        <v>#N/A</v>
      </c>
      <c r="E387" s="35"/>
      <c r="F387" s="53"/>
      <c r="G387" s="32"/>
      <c r="H387" s="45" t="e">
        <f>VLOOKUP(G387,Export7[#All],2,FALSE)</f>
        <v>#N/A</v>
      </c>
      <c r="I387" s="45" t="e">
        <f>VLOOKUP($A387,EVID_OSEVU!$A$1:$M$4972,10,FALSE)</f>
        <v>#N/A</v>
      </c>
      <c r="J387" s="58" t="e">
        <f>VLOOKUP($A387,EVID_OSEVU!$A$1:$M$4972,11,FALSE)</f>
        <v>#N/A</v>
      </c>
      <c r="K387" s="33"/>
      <c r="L387" s="45" t="e">
        <f>VLOOKUP(EVID_PASTVY!H387,KATEGORIE_ZVIRAT!$B$2:$M$31,6,FALSE)*K387</f>
        <v>#N/A</v>
      </c>
      <c r="M387" s="33">
        <v>24</v>
      </c>
      <c r="N387" s="45" t="e">
        <f>VLOOKUP(EVID_PASTVY!$H387,KATEGORIE_ZVIRAT!$B$2:$M$31,8,FALSE)</f>
        <v>#N/A</v>
      </c>
      <c r="O387" s="45" t="e">
        <f>VLOOKUP(EVID_PASTVY!$H387,KATEGORIE_ZVIRAT!$B$2:$M$31,9,FALSE)</f>
        <v>#N/A</v>
      </c>
      <c r="P387" s="54" t="e">
        <f>VLOOKUP(EVID_PASTVY!$H387,KATEGORIE_ZVIRAT!$B$2:$M$31,7,FALSE)*L387/1000*M387/24*(F387-E387+1)/J387</f>
        <v>#N/A</v>
      </c>
      <c r="Q387" s="52" t="e">
        <f>VLOOKUP(EVID_PASTVY!$H387,KATEGORIE_ZVIRAT!$B$2:$M$31,10,FALSE)*P387*10</f>
        <v>#N/A</v>
      </c>
      <c r="R387" s="52" t="e">
        <f>VLOOKUP(EVID_PASTVY!$H387,KATEGORIE_ZVIRAT!$B$2:$M$31,11,FALSE)*P387*10</f>
        <v>#N/A</v>
      </c>
      <c r="S387" s="52" t="e">
        <f>VLOOKUP(EVID_PASTVY!$H387,KATEGORIE_ZVIRAT!$B$2:$M$31,12,FALSE)*P387*10</f>
        <v>#N/A</v>
      </c>
    </row>
    <row r="388" spans="1:19" x14ac:dyDescent="0.2">
      <c r="A388" s="32"/>
      <c r="B388" s="37" t="e">
        <f>VLOOKUP($A388,EVID_OSEVU!$A$1:$M$4972,2,FALSE)</f>
        <v>#N/A</v>
      </c>
      <c r="C388" s="37" t="e">
        <f>VLOOKUP($A388,EVID_OSEVU!$A$1:$M$4972,3,FALSE)</f>
        <v>#N/A</v>
      </c>
      <c r="D388" s="45" t="e">
        <f>VLOOKUP($A388,EVID_OSEVU!$A$1:$M$4972,4,FALSE)</f>
        <v>#N/A</v>
      </c>
      <c r="E388" s="35"/>
      <c r="F388" s="53"/>
      <c r="G388" s="32"/>
      <c r="H388" s="45" t="e">
        <f>VLOOKUP(G388,Export7[#All],2,FALSE)</f>
        <v>#N/A</v>
      </c>
      <c r="I388" s="45" t="e">
        <f>VLOOKUP($A388,EVID_OSEVU!$A$1:$M$4972,10,FALSE)</f>
        <v>#N/A</v>
      </c>
      <c r="J388" s="58" t="e">
        <f>VLOOKUP($A388,EVID_OSEVU!$A$1:$M$4972,11,FALSE)</f>
        <v>#N/A</v>
      </c>
      <c r="K388" s="33"/>
      <c r="L388" s="45" t="e">
        <f>VLOOKUP(EVID_PASTVY!H388,KATEGORIE_ZVIRAT!$B$2:$M$31,6,FALSE)*K388</f>
        <v>#N/A</v>
      </c>
      <c r="M388" s="33">
        <v>24</v>
      </c>
      <c r="N388" s="45" t="e">
        <f>VLOOKUP(EVID_PASTVY!$H388,KATEGORIE_ZVIRAT!$B$2:$M$31,8,FALSE)</f>
        <v>#N/A</v>
      </c>
      <c r="O388" s="45" t="e">
        <f>VLOOKUP(EVID_PASTVY!$H388,KATEGORIE_ZVIRAT!$B$2:$M$31,9,FALSE)</f>
        <v>#N/A</v>
      </c>
      <c r="P388" s="54" t="e">
        <f>VLOOKUP(EVID_PASTVY!$H388,KATEGORIE_ZVIRAT!$B$2:$M$31,7,FALSE)*L388/1000*M388/24*(F388-E388+1)/J388</f>
        <v>#N/A</v>
      </c>
      <c r="Q388" s="52" t="e">
        <f>VLOOKUP(EVID_PASTVY!$H388,KATEGORIE_ZVIRAT!$B$2:$M$31,10,FALSE)*P388*10</f>
        <v>#N/A</v>
      </c>
      <c r="R388" s="52" t="e">
        <f>VLOOKUP(EVID_PASTVY!$H388,KATEGORIE_ZVIRAT!$B$2:$M$31,11,FALSE)*P388*10</f>
        <v>#N/A</v>
      </c>
      <c r="S388" s="52" t="e">
        <f>VLOOKUP(EVID_PASTVY!$H388,KATEGORIE_ZVIRAT!$B$2:$M$31,12,FALSE)*P388*10</f>
        <v>#N/A</v>
      </c>
    </row>
    <row r="389" spans="1:19" x14ac:dyDescent="0.2">
      <c r="A389" s="32"/>
      <c r="B389" s="37" t="e">
        <f>VLOOKUP($A389,EVID_OSEVU!$A$1:$M$4972,2,FALSE)</f>
        <v>#N/A</v>
      </c>
      <c r="C389" s="37" t="e">
        <f>VLOOKUP($A389,EVID_OSEVU!$A$1:$M$4972,3,FALSE)</f>
        <v>#N/A</v>
      </c>
      <c r="D389" s="45" t="e">
        <f>VLOOKUP($A389,EVID_OSEVU!$A$1:$M$4972,4,FALSE)</f>
        <v>#N/A</v>
      </c>
      <c r="E389" s="35"/>
      <c r="F389" s="53"/>
      <c r="G389" s="32"/>
      <c r="H389" s="45" t="e">
        <f>VLOOKUP(G389,Export7[#All],2,FALSE)</f>
        <v>#N/A</v>
      </c>
      <c r="I389" s="45" t="e">
        <f>VLOOKUP($A389,EVID_OSEVU!$A$1:$M$4972,10,FALSE)</f>
        <v>#N/A</v>
      </c>
      <c r="J389" s="58" t="e">
        <f>VLOOKUP($A389,EVID_OSEVU!$A$1:$M$4972,11,FALSE)</f>
        <v>#N/A</v>
      </c>
      <c r="K389" s="33"/>
      <c r="L389" s="45" t="e">
        <f>VLOOKUP(EVID_PASTVY!H389,KATEGORIE_ZVIRAT!$B$2:$M$31,6,FALSE)*K389</f>
        <v>#N/A</v>
      </c>
      <c r="M389" s="33">
        <v>24</v>
      </c>
      <c r="N389" s="45" t="e">
        <f>VLOOKUP(EVID_PASTVY!$H389,KATEGORIE_ZVIRAT!$B$2:$M$31,8,FALSE)</f>
        <v>#N/A</v>
      </c>
      <c r="O389" s="45" t="e">
        <f>VLOOKUP(EVID_PASTVY!$H389,KATEGORIE_ZVIRAT!$B$2:$M$31,9,FALSE)</f>
        <v>#N/A</v>
      </c>
      <c r="P389" s="54" t="e">
        <f>VLOOKUP(EVID_PASTVY!$H389,KATEGORIE_ZVIRAT!$B$2:$M$31,7,FALSE)*L389/1000*M389/24*(F389-E389+1)/J389</f>
        <v>#N/A</v>
      </c>
      <c r="Q389" s="52" t="e">
        <f>VLOOKUP(EVID_PASTVY!$H389,KATEGORIE_ZVIRAT!$B$2:$M$31,10,FALSE)*P389*10</f>
        <v>#N/A</v>
      </c>
      <c r="R389" s="52" t="e">
        <f>VLOOKUP(EVID_PASTVY!$H389,KATEGORIE_ZVIRAT!$B$2:$M$31,11,FALSE)*P389*10</f>
        <v>#N/A</v>
      </c>
      <c r="S389" s="52" t="e">
        <f>VLOOKUP(EVID_PASTVY!$H389,KATEGORIE_ZVIRAT!$B$2:$M$31,12,FALSE)*P389*10</f>
        <v>#N/A</v>
      </c>
    </row>
    <row r="390" spans="1:19" x14ac:dyDescent="0.2">
      <c r="A390" s="32"/>
      <c r="B390" s="37" t="e">
        <f>VLOOKUP($A390,EVID_OSEVU!$A$1:$M$4972,2,FALSE)</f>
        <v>#N/A</v>
      </c>
      <c r="C390" s="37" t="e">
        <f>VLOOKUP($A390,EVID_OSEVU!$A$1:$M$4972,3,FALSE)</f>
        <v>#N/A</v>
      </c>
      <c r="D390" s="45" t="e">
        <f>VLOOKUP($A390,EVID_OSEVU!$A$1:$M$4972,4,FALSE)</f>
        <v>#N/A</v>
      </c>
      <c r="E390" s="35"/>
      <c r="F390" s="53"/>
      <c r="G390" s="32"/>
      <c r="H390" s="45" t="e">
        <f>VLOOKUP(G390,Export7[#All],2,FALSE)</f>
        <v>#N/A</v>
      </c>
      <c r="I390" s="45" t="e">
        <f>VLOOKUP($A390,EVID_OSEVU!$A$1:$M$4972,10,FALSE)</f>
        <v>#N/A</v>
      </c>
      <c r="J390" s="58" t="e">
        <f>VLOOKUP($A390,EVID_OSEVU!$A$1:$M$4972,11,FALSE)</f>
        <v>#N/A</v>
      </c>
      <c r="K390" s="33"/>
      <c r="L390" s="45" t="e">
        <f>VLOOKUP(EVID_PASTVY!H390,KATEGORIE_ZVIRAT!$B$2:$M$31,6,FALSE)*K390</f>
        <v>#N/A</v>
      </c>
      <c r="M390" s="33">
        <v>24</v>
      </c>
      <c r="N390" s="45" t="e">
        <f>VLOOKUP(EVID_PASTVY!$H390,KATEGORIE_ZVIRAT!$B$2:$M$31,8,FALSE)</f>
        <v>#N/A</v>
      </c>
      <c r="O390" s="45" t="e">
        <f>VLOOKUP(EVID_PASTVY!$H390,KATEGORIE_ZVIRAT!$B$2:$M$31,9,FALSE)</f>
        <v>#N/A</v>
      </c>
      <c r="P390" s="54" t="e">
        <f>VLOOKUP(EVID_PASTVY!$H390,KATEGORIE_ZVIRAT!$B$2:$M$31,7,FALSE)*L390/1000*M390/24*(F390-E390+1)/J390</f>
        <v>#N/A</v>
      </c>
      <c r="Q390" s="52" t="e">
        <f>VLOOKUP(EVID_PASTVY!$H390,KATEGORIE_ZVIRAT!$B$2:$M$31,10,FALSE)*P390*10</f>
        <v>#N/A</v>
      </c>
      <c r="R390" s="52" t="e">
        <f>VLOOKUP(EVID_PASTVY!$H390,KATEGORIE_ZVIRAT!$B$2:$M$31,11,FALSE)*P390*10</f>
        <v>#N/A</v>
      </c>
      <c r="S390" s="52" t="e">
        <f>VLOOKUP(EVID_PASTVY!$H390,KATEGORIE_ZVIRAT!$B$2:$M$31,12,FALSE)*P390*10</f>
        <v>#N/A</v>
      </c>
    </row>
    <row r="391" spans="1:19" x14ac:dyDescent="0.2">
      <c r="A391" s="32"/>
      <c r="B391" s="37" t="e">
        <f>VLOOKUP($A391,EVID_OSEVU!$A$1:$M$4972,2,FALSE)</f>
        <v>#N/A</v>
      </c>
      <c r="C391" s="37" t="e">
        <f>VLOOKUP($A391,EVID_OSEVU!$A$1:$M$4972,3,FALSE)</f>
        <v>#N/A</v>
      </c>
      <c r="D391" s="45" t="e">
        <f>VLOOKUP($A391,EVID_OSEVU!$A$1:$M$4972,4,FALSE)</f>
        <v>#N/A</v>
      </c>
      <c r="E391" s="35"/>
      <c r="F391" s="53"/>
      <c r="G391" s="32"/>
      <c r="H391" s="45" t="e">
        <f>VLOOKUP(G391,Export7[#All],2,FALSE)</f>
        <v>#N/A</v>
      </c>
      <c r="I391" s="45" t="e">
        <f>VLOOKUP($A391,EVID_OSEVU!$A$1:$M$4972,10,FALSE)</f>
        <v>#N/A</v>
      </c>
      <c r="J391" s="58" t="e">
        <f>VLOOKUP($A391,EVID_OSEVU!$A$1:$M$4972,11,FALSE)</f>
        <v>#N/A</v>
      </c>
      <c r="K391" s="33"/>
      <c r="L391" s="45" t="e">
        <f>VLOOKUP(EVID_PASTVY!H391,KATEGORIE_ZVIRAT!$B$2:$M$31,6,FALSE)*K391</f>
        <v>#N/A</v>
      </c>
      <c r="M391" s="33">
        <v>24</v>
      </c>
      <c r="N391" s="45" t="e">
        <f>VLOOKUP(EVID_PASTVY!$H391,KATEGORIE_ZVIRAT!$B$2:$M$31,8,FALSE)</f>
        <v>#N/A</v>
      </c>
      <c r="O391" s="45" t="e">
        <f>VLOOKUP(EVID_PASTVY!$H391,KATEGORIE_ZVIRAT!$B$2:$M$31,9,FALSE)</f>
        <v>#N/A</v>
      </c>
      <c r="P391" s="54" t="e">
        <f>VLOOKUP(EVID_PASTVY!$H391,KATEGORIE_ZVIRAT!$B$2:$M$31,7,FALSE)*L391/1000*M391/24*(F391-E391+1)/J391</f>
        <v>#N/A</v>
      </c>
      <c r="Q391" s="52" t="e">
        <f>VLOOKUP(EVID_PASTVY!$H391,KATEGORIE_ZVIRAT!$B$2:$M$31,10,FALSE)*P391*10</f>
        <v>#N/A</v>
      </c>
      <c r="R391" s="52" t="e">
        <f>VLOOKUP(EVID_PASTVY!$H391,KATEGORIE_ZVIRAT!$B$2:$M$31,11,FALSE)*P391*10</f>
        <v>#N/A</v>
      </c>
      <c r="S391" s="52" t="e">
        <f>VLOOKUP(EVID_PASTVY!$H391,KATEGORIE_ZVIRAT!$B$2:$M$31,12,FALSE)*P391*10</f>
        <v>#N/A</v>
      </c>
    </row>
    <row r="392" spans="1:19" x14ac:dyDescent="0.2">
      <c r="A392" s="32"/>
      <c r="B392" s="37" t="e">
        <f>VLOOKUP($A392,EVID_OSEVU!$A$1:$M$4972,2,FALSE)</f>
        <v>#N/A</v>
      </c>
      <c r="C392" s="37" t="e">
        <f>VLOOKUP($A392,EVID_OSEVU!$A$1:$M$4972,3,FALSE)</f>
        <v>#N/A</v>
      </c>
      <c r="D392" s="45" t="e">
        <f>VLOOKUP($A392,EVID_OSEVU!$A$1:$M$4972,4,FALSE)</f>
        <v>#N/A</v>
      </c>
      <c r="E392" s="35"/>
      <c r="F392" s="53"/>
      <c r="G392" s="32"/>
      <c r="H392" s="45" t="e">
        <f>VLOOKUP(G392,Export7[#All],2,FALSE)</f>
        <v>#N/A</v>
      </c>
      <c r="I392" s="45" t="e">
        <f>VLOOKUP($A392,EVID_OSEVU!$A$1:$M$4972,10,FALSE)</f>
        <v>#N/A</v>
      </c>
      <c r="J392" s="58" t="e">
        <f>VLOOKUP($A392,EVID_OSEVU!$A$1:$M$4972,11,FALSE)</f>
        <v>#N/A</v>
      </c>
      <c r="K392" s="33"/>
      <c r="L392" s="45" t="e">
        <f>VLOOKUP(EVID_PASTVY!H392,KATEGORIE_ZVIRAT!$B$2:$M$31,6,FALSE)*K392</f>
        <v>#N/A</v>
      </c>
      <c r="M392" s="33">
        <v>24</v>
      </c>
      <c r="N392" s="45" t="e">
        <f>VLOOKUP(EVID_PASTVY!$H392,KATEGORIE_ZVIRAT!$B$2:$M$31,8,FALSE)</f>
        <v>#N/A</v>
      </c>
      <c r="O392" s="45" t="e">
        <f>VLOOKUP(EVID_PASTVY!$H392,KATEGORIE_ZVIRAT!$B$2:$M$31,9,FALSE)</f>
        <v>#N/A</v>
      </c>
      <c r="P392" s="54" t="e">
        <f>VLOOKUP(EVID_PASTVY!$H392,KATEGORIE_ZVIRAT!$B$2:$M$31,7,FALSE)*L392/1000*M392/24*(F392-E392+1)/J392</f>
        <v>#N/A</v>
      </c>
      <c r="Q392" s="52" t="e">
        <f>VLOOKUP(EVID_PASTVY!$H392,KATEGORIE_ZVIRAT!$B$2:$M$31,10,FALSE)*P392*10</f>
        <v>#N/A</v>
      </c>
      <c r="R392" s="52" t="e">
        <f>VLOOKUP(EVID_PASTVY!$H392,KATEGORIE_ZVIRAT!$B$2:$M$31,11,FALSE)*P392*10</f>
        <v>#N/A</v>
      </c>
      <c r="S392" s="52" t="e">
        <f>VLOOKUP(EVID_PASTVY!$H392,KATEGORIE_ZVIRAT!$B$2:$M$31,12,FALSE)*P392*10</f>
        <v>#N/A</v>
      </c>
    </row>
    <row r="393" spans="1:19" x14ac:dyDescent="0.2">
      <c r="A393" s="32"/>
      <c r="B393" s="37" t="e">
        <f>VLOOKUP($A393,EVID_OSEVU!$A$1:$M$4972,2,FALSE)</f>
        <v>#N/A</v>
      </c>
      <c r="C393" s="37" t="e">
        <f>VLOOKUP($A393,EVID_OSEVU!$A$1:$M$4972,3,FALSE)</f>
        <v>#N/A</v>
      </c>
      <c r="D393" s="45" t="e">
        <f>VLOOKUP($A393,EVID_OSEVU!$A$1:$M$4972,4,FALSE)</f>
        <v>#N/A</v>
      </c>
      <c r="E393" s="35"/>
      <c r="F393" s="53"/>
      <c r="G393" s="32"/>
      <c r="H393" s="45" t="e">
        <f>VLOOKUP(G393,Export7[#All],2,FALSE)</f>
        <v>#N/A</v>
      </c>
      <c r="I393" s="45" t="e">
        <f>VLOOKUP($A393,EVID_OSEVU!$A$1:$M$4972,10,FALSE)</f>
        <v>#N/A</v>
      </c>
      <c r="J393" s="58" t="e">
        <f>VLOOKUP($A393,EVID_OSEVU!$A$1:$M$4972,11,FALSE)</f>
        <v>#N/A</v>
      </c>
      <c r="K393" s="33"/>
      <c r="L393" s="45" t="e">
        <f>VLOOKUP(EVID_PASTVY!H393,KATEGORIE_ZVIRAT!$B$2:$M$31,6,FALSE)*K393</f>
        <v>#N/A</v>
      </c>
      <c r="M393" s="33">
        <v>24</v>
      </c>
      <c r="N393" s="45" t="e">
        <f>VLOOKUP(EVID_PASTVY!$H393,KATEGORIE_ZVIRAT!$B$2:$M$31,8,FALSE)</f>
        <v>#N/A</v>
      </c>
      <c r="O393" s="45" t="e">
        <f>VLOOKUP(EVID_PASTVY!$H393,KATEGORIE_ZVIRAT!$B$2:$M$31,9,FALSE)</f>
        <v>#N/A</v>
      </c>
      <c r="P393" s="54" t="e">
        <f>VLOOKUP(EVID_PASTVY!$H393,KATEGORIE_ZVIRAT!$B$2:$M$31,7,FALSE)*L393/1000*M393/24*(F393-E393+1)/J393</f>
        <v>#N/A</v>
      </c>
      <c r="Q393" s="52" t="e">
        <f>VLOOKUP(EVID_PASTVY!$H393,KATEGORIE_ZVIRAT!$B$2:$M$31,10,FALSE)*P393*10</f>
        <v>#N/A</v>
      </c>
      <c r="R393" s="52" t="e">
        <f>VLOOKUP(EVID_PASTVY!$H393,KATEGORIE_ZVIRAT!$B$2:$M$31,11,FALSE)*P393*10</f>
        <v>#N/A</v>
      </c>
      <c r="S393" s="52" t="e">
        <f>VLOOKUP(EVID_PASTVY!$H393,KATEGORIE_ZVIRAT!$B$2:$M$31,12,FALSE)*P393*10</f>
        <v>#N/A</v>
      </c>
    </row>
    <row r="394" spans="1:19" x14ac:dyDescent="0.2">
      <c r="A394" s="32"/>
      <c r="B394" s="37" t="e">
        <f>VLOOKUP($A394,EVID_OSEVU!$A$1:$M$4972,2,FALSE)</f>
        <v>#N/A</v>
      </c>
      <c r="C394" s="37" t="e">
        <f>VLOOKUP($A394,EVID_OSEVU!$A$1:$M$4972,3,FALSE)</f>
        <v>#N/A</v>
      </c>
      <c r="D394" s="45" t="e">
        <f>VLOOKUP($A394,EVID_OSEVU!$A$1:$M$4972,4,FALSE)</f>
        <v>#N/A</v>
      </c>
      <c r="E394" s="35"/>
      <c r="F394" s="53"/>
      <c r="G394" s="32"/>
      <c r="H394" s="45" t="e">
        <f>VLOOKUP(G394,Export7[#All],2,FALSE)</f>
        <v>#N/A</v>
      </c>
      <c r="I394" s="45" t="e">
        <f>VLOOKUP($A394,EVID_OSEVU!$A$1:$M$4972,10,FALSE)</f>
        <v>#N/A</v>
      </c>
      <c r="J394" s="58" t="e">
        <f>VLOOKUP($A394,EVID_OSEVU!$A$1:$M$4972,11,FALSE)</f>
        <v>#N/A</v>
      </c>
      <c r="K394" s="33"/>
      <c r="L394" s="45" t="e">
        <f>VLOOKUP(EVID_PASTVY!H394,KATEGORIE_ZVIRAT!$B$2:$M$31,6,FALSE)*K394</f>
        <v>#N/A</v>
      </c>
      <c r="M394" s="33">
        <v>24</v>
      </c>
      <c r="N394" s="45" t="e">
        <f>VLOOKUP(EVID_PASTVY!$H394,KATEGORIE_ZVIRAT!$B$2:$M$31,8,FALSE)</f>
        <v>#N/A</v>
      </c>
      <c r="O394" s="45" t="e">
        <f>VLOOKUP(EVID_PASTVY!$H394,KATEGORIE_ZVIRAT!$B$2:$M$31,9,FALSE)</f>
        <v>#N/A</v>
      </c>
      <c r="P394" s="54" t="e">
        <f>VLOOKUP(EVID_PASTVY!$H394,KATEGORIE_ZVIRAT!$B$2:$M$31,7,FALSE)*L394/1000*M394/24*(F394-E394+1)/J394</f>
        <v>#N/A</v>
      </c>
      <c r="Q394" s="52" t="e">
        <f>VLOOKUP(EVID_PASTVY!$H394,KATEGORIE_ZVIRAT!$B$2:$M$31,10,FALSE)*P394*10</f>
        <v>#N/A</v>
      </c>
      <c r="R394" s="52" t="e">
        <f>VLOOKUP(EVID_PASTVY!$H394,KATEGORIE_ZVIRAT!$B$2:$M$31,11,FALSE)*P394*10</f>
        <v>#N/A</v>
      </c>
      <c r="S394" s="52" t="e">
        <f>VLOOKUP(EVID_PASTVY!$H394,KATEGORIE_ZVIRAT!$B$2:$M$31,12,FALSE)*P394*10</f>
        <v>#N/A</v>
      </c>
    </row>
    <row r="395" spans="1:19" x14ac:dyDescent="0.2">
      <c r="A395" s="32"/>
      <c r="B395" s="37" t="e">
        <f>VLOOKUP($A395,EVID_OSEVU!$A$1:$M$4972,2,FALSE)</f>
        <v>#N/A</v>
      </c>
      <c r="C395" s="37" t="e">
        <f>VLOOKUP($A395,EVID_OSEVU!$A$1:$M$4972,3,FALSE)</f>
        <v>#N/A</v>
      </c>
      <c r="D395" s="45" t="e">
        <f>VLOOKUP($A395,EVID_OSEVU!$A$1:$M$4972,4,FALSE)</f>
        <v>#N/A</v>
      </c>
      <c r="E395" s="35"/>
      <c r="F395" s="53"/>
      <c r="G395" s="32"/>
      <c r="H395" s="45" t="e">
        <f>VLOOKUP(G395,Export7[#All],2,FALSE)</f>
        <v>#N/A</v>
      </c>
      <c r="I395" s="45" t="e">
        <f>VLOOKUP($A395,EVID_OSEVU!$A$1:$M$4972,10,FALSE)</f>
        <v>#N/A</v>
      </c>
      <c r="J395" s="58" t="e">
        <f>VLOOKUP($A395,EVID_OSEVU!$A$1:$M$4972,11,FALSE)</f>
        <v>#N/A</v>
      </c>
      <c r="K395" s="33"/>
      <c r="L395" s="45" t="e">
        <f>VLOOKUP(EVID_PASTVY!H395,KATEGORIE_ZVIRAT!$B$2:$M$31,6,FALSE)*K395</f>
        <v>#N/A</v>
      </c>
      <c r="M395" s="33">
        <v>24</v>
      </c>
      <c r="N395" s="45" t="e">
        <f>VLOOKUP(EVID_PASTVY!$H395,KATEGORIE_ZVIRAT!$B$2:$M$31,8,FALSE)</f>
        <v>#N/A</v>
      </c>
      <c r="O395" s="45" t="e">
        <f>VLOOKUP(EVID_PASTVY!$H395,KATEGORIE_ZVIRAT!$B$2:$M$31,9,FALSE)</f>
        <v>#N/A</v>
      </c>
      <c r="P395" s="54" t="e">
        <f>VLOOKUP(EVID_PASTVY!$H395,KATEGORIE_ZVIRAT!$B$2:$M$31,7,FALSE)*L395/1000*M395/24*(F395-E395+1)/J395</f>
        <v>#N/A</v>
      </c>
      <c r="Q395" s="52" t="e">
        <f>VLOOKUP(EVID_PASTVY!$H395,KATEGORIE_ZVIRAT!$B$2:$M$31,10,FALSE)*P395*10</f>
        <v>#N/A</v>
      </c>
      <c r="R395" s="52" t="e">
        <f>VLOOKUP(EVID_PASTVY!$H395,KATEGORIE_ZVIRAT!$B$2:$M$31,11,FALSE)*P395*10</f>
        <v>#N/A</v>
      </c>
      <c r="S395" s="52" t="e">
        <f>VLOOKUP(EVID_PASTVY!$H395,KATEGORIE_ZVIRAT!$B$2:$M$31,12,FALSE)*P395*10</f>
        <v>#N/A</v>
      </c>
    </row>
    <row r="396" spans="1:19" x14ac:dyDescent="0.2">
      <c r="A396" s="32"/>
      <c r="B396" s="37" t="e">
        <f>VLOOKUP($A396,EVID_OSEVU!$A$1:$M$4972,2,FALSE)</f>
        <v>#N/A</v>
      </c>
      <c r="C396" s="37" t="e">
        <f>VLOOKUP($A396,EVID_OSEVU!$A$1:$M$4972,3,FALSE)</f>
        <v>#N/A</v>
      </c>
      <c r="D396" s="45" t="e">
        <f>VLOOKUP($A396,EVID_OSEVU!$A$1:$M$4972,4,FALSE)</f>
        <v>#N/A</v>
      </c>
      <c r="E396" s="35"/>
      <c r="F396" s="53"/>
      <c r="G396" s="32"/>
      <c r="H396" s="45" t="e">
        <f>VLOOKUP(G396,Export7[#All],2,FALSE)</f>
        <v>#N/A</v>
      </c>
      <c r="I396" s="45" t="e">
        <f>VLOOKUP($A396,EVID_OSEVU!$A$1:$M$4972,10,FALSE)</f>
        <v>#N/A</v>
      </c>
      <c r="J396" s="58" t="e">
        <f>VLOOKUP($A396,EVID_OSEVU!$A$1:$M$4972,11,FALSE)</f>
        <v>#N/A</v>
      </c>
      <c r="K396" s="33"/>
      <c r="L396" s="45" t="e">
        <f>VLOOKUP(EVID_PASTVY!H396,KATEGORIE_ZVIRAT!$B$2:$M$31,6,FALSE)*K396</f>
        <v>#N/A</v>
      </c>
      <c r="M396" s="33">
        <v>24</v>
      </c>
      <c r="N396" s="45" t="e">
        <f>VLOOKUP(EVID_PASTVY!$H396,KATEGORIE_ZVIRAT!$B$2:$M$31,8,FALSE)</f>
        <v>#N/A</v>
      </c>
      <c r="O396" s="45" t="e">
        <f>VLOOKUP(EVID_PASTVY!$H396,KATEGORIE_ZVIRAT!$B$2:$M$31,9,FALSE)</f>
        <v>#N/A</v>
      </c>
      <c r="P396" s="54" t="e">
        <f>VLOOKUP(EVID_PASTVY!$H396,KATEGORIE_ZVIRAT!$B$2:$M$31,7,FALSE)*L396/1000*M396/24*(F396-E396+1)/J396</f>
        <v>#N/A</v>
      </c>
      <c r="Q396" s="52" t="e">
        <f>VLOOKUP(EVID_PASTVY!$H396,KATEGORIE_ZVIRAT!$B$2:$M$31,10,FALSE)*P396*10</f>
        <v>#N/A</v>
      </c>
      <c r="R396" s="52" t="e">
        <f>VLOOKUP(EVID_PASTVY!$H396,KATEGORIE_ZVIRAT!$B$2:$M$31,11,FALSE)*P396*10</f>
        <v>#N/A</v>
      </c>
      <c r="S396" s="52" t="e">
        <f>VLOOKUP(EVID_PASTVY!$H396,KATEGORIE_ZVIRAT!$B$2:$M$31,12,FALSE)*P396*10</f>
        <v>#N/A</v>
      </c>
    </row>
    <row r="397" spans="1:19" x14ac:dyDescent="0.2">
      <c r="A397" s="32"/>
      <c r="B397" s="37" t="e">
        <f>VLOOKUP($A397,EVID_OSEVU!$A$1:$M$4972,2,FALSE)</f>
        <v>#N/A</v>
      </c>
      <c r="C397" s="37" t="e">
        <f>VLOOKUP($A397,EVID_OSEVU!$A$1:$M$4972,3,FALSE)</f>
        <v>#N/A</v>
      </c>
      <c r="D397" s="45" t="e">
        <f>VLOOKUP($A397,EVID_OSEVU!$A$1:$M$4972,4,FALSE)</f>
        <v>#N/A</v>
      </c>
      <c r="E397" s="35"/>
      <c r="F397" s="53"/>
      <c r="G397" s="32"/>
      <c r="H397" s="45" t="e">
        <f>VLOOKUP(G397,Export7[#All],2,FALSE)</f>
        <v>#N/A</v>
      </c>
      <c r="I397" s="45" t="e">
        <f>VLOOKUP($A397,EVID_OSEVU!$A$1:$M$4972,10,FALSE)</f>
        <v>#N/A</v>
      </c>
      <c r="J397" s="58" t="e">
        <f>VLOOKUP($A397,EVID_OSEVU!$A$1:$M$4972,11,FALSE)</f>
        <v>#N/A</v>
      </c>
      <c r="K397" s="33"/>
      <c r="L397" s="45" t="e">
        <f>VLOOKUP(EVID_PASTVY!H397,KATEGORIE_ZVIRAT!$B$2:$M$31,6,FALSE)*K397</f>
        <v>#N/A</v>
      </c>
      <c r="M397" s="33">
        <v>24</v>
      </c>
      <c r="N397" s="45" t="e">
        <f>VLOOKUP(EVID_PASTVY!$H397,KATEGORIE_ZVIRAT!$B$2:$M$31,8,FALSE)</f>
        <v>#N/A</v>
      </c>
      <c r="O397" s="45" t="e">
        <f>VLOOKUP(EVID_PASTVY!$H397,KATEGORIE_ZVIRAT!$B$2:$M$31,9,FALSE)</f>
        <v>#N/A</v>
      </c>
      <c r="P397" s="54" t="e">
        <f>VLOOKUP(EVID_PASTVY!$H397,KATEGORIE_ZVIRAT!$B$2:$M$31,7,FALSE)*L397/1000*M397/24*(F397-E397+1)/J397</f>
        <v>#N/A</v>
      </c>
      <c r="Q397" s="52" t="e">
        <f>VLOOKUP(EVID_PASTVY!$H397,KATEGORIE_ZVIRAT!$B$2:$M$31,10,FALSE)*P397*10</f>
        <v>#N/A</v>
      </c>
      <c r="R397" s="52" t="e">
        <f>VLOOKUP(EVID_PASTVY!$H397,KATEGORIE_ZVIRAT!$B$2:$M$31,11,FALSE)*P397*10</f>
        <v>#N/A</v>
      </c>
      <c r="S397" s="52" t="e">
        <f>VLOOKUP(EVID_PASTVY!$H397,KATEGORIE_ZVIRAT!$B$2:$M$31,12,FALSE)*P397*10</f>
        <v>#N/A</v>
      </c>
    </row>
    <row r="398" spans="1:19" x14ac:dyDescent="0.2">
      <c r="A398" s="32"/>
      <c r="B398" s="37" t="e">
        <f>VLOOKUP($A398,EVID_OSEVU!$A$1:$M$4972,2,FALSE)</f>
        <v>#N/A</v>
      </c>
      <c r="C398" s="37" t="e">
        <f>VLOOKUP($A398,EVID_OSEVU!$A$1:$M$4972,3,FALSE)</f>
        <v>#N/A</v>
      </c>
      <c r="D398" s="45" t="e">
        <f>VLOOKUP($A398,EVID_OSEVU!$A$1:$M$4972,4,FALSE)</f>
        <v>#N/A</v>
      </c>
      <c r="E398" s="35"/>
      <c r="F398" s="53"/>
      <c r="G398" s="32"/>
      <c r="H398" s="45" t="e">
        <f>VLOOKUP(G398,Export7[#All],2,FALSE)</f>
        <v>#N/A</v>
      </c>
      <c r="I398" s="45" t="e">
        <f>VLOOKUP($A398,EVID_OSEVU!$A$1:$M$4972,10,FALSE)</f>
        <v>#N/A</v>
      </c>
      <c r="J398" s="58" t="e">
        <f>VLOOKUP($A398,EVID_OSEVU!$A$1:$M$4972,11,FALSE)</f>
        <v>#N/A</v>
      </c>
      <c r="K398" s="33"/>
      <c r="L398" s="45" t="e">
        <f>VLOOKUP(EVID_PASTVY!H398,KATEGORIE_ZVIRAT!$B$2:$M$31,6,FALSE)*K398</f>
        <v>#N/A</v>
      </c>
      <c r="M398" s="33">
        <v>24</v>
      </c>
      <c r="N398" s="45" t="e">
        <f>VLOOKUP(EVID_PASTVY!$H398,KATEGORIE_ZVIRAT!$B$2:$M$31,8,FALSE)</f>
        <v>#N/A</v>
      </c>
      <c r="O398" s="45" t="e">
        <f>VLOOKUP(EVID_PASTVY!$H398,KATEGORIE_ZVIRAT!$B$2:$M$31,9,FALSE)</f>
        <v>#N/A</v>
      </c>
      <c r="P398" s="54" t="e">
        <f>VLOOKUP(EVID_PASTVY!$H398,KATEGORIE_ZVIRAT!$B$2:$M$31,7,FALSE)*L398/1000*M398/24*(F398-E398+1)/J398</f>
        <v>#N/A</v>
      </c>
      <c r="Q398" s="52" t="e">
        <f>VLOOKUP(EVID_PASTVY!$H398,KATEGORIE_ZVIRAT!$B$2:$M$31,10,FALSE)*P398*10</f>
        <v>#N/A</v>
      </c>
      <c r="R398" s="52" t="e">
        <f>VLOOKUP(EVID_PASTVY!$H398,KATEGORIE_ZVIRAT!$B$2:$M$31,11,FALSE)*P398*10</f>
        <v>#N/A</v>
      </c>
      <c r="S398" s="52" t="e">
        <f>VLOOKUP(EVID_PASTVY!$H398,KATEGORIE_ZVIRAT!$B$2:$M$31,12,FALSE)*P398*10</f>
        <v>#N/A</v>
      </c>
    </row>
    <row r="399" spans="1:19" x14ac:dyDescent="0.2">
      <c r="A399" s="32"/>
      <c r="B399" s="37" t="e">
        <f>VLOOKUP($A399,EVID_OSEVU!$A$1:$M$4972,2,FALSE)</f>
        <v>#N/A</v>
      </c>
      <c r="C399" s="37" t="e">
        <f>VLOOKUP($A399,EVID_OSEVU!$A$1:$M$4972,3,FALSE)</f>
        <v>#N/A</v>
      </c>
      <c r="D399" s="45" t="e">
        <f>VLOOKUP($A399,EVID_OSEVU!$A$1:$M$4972,4,FALSE)</f>
        <v>#N/A</v>
      </c>
      <c r="E399" s="35"/>
      <c r="F399" s="53"/>
      <c r="G399" s="32"/>
      <c r="H399" s="45" t="e">
        <f>VLOOKUP(G399,Export7[#All],2,FALSE)</f>
        <v>#N/A</v>
      </c>
      <c r="I399" s="45" t="e">
        <f>VLOOKUP($A399,EVID_OSEVU!$A$1:$M$4972,10,FALSE)</f>
        <v>#N/A</v>
      </c>
      <c r="J399" s="58" t="e">
        <f>VLOOKUP($A399,EVID_OSEVU!$A$1:$M$4972,11,FALSE)</f>
        <v>#N/A</v>
      </c>
      <c r="K399" s="33"/>
      <c r="L399" s="45" t="e">
        <f>VLOOKUP(EVID_PASTVY!H399,KATEGORIE_ZVIRAT!$B$2:$M$31,6,FALSE)*K399</f>
        <v>#N/A</v>
      </c>
      <c r="M399" s="33">
        <v>24</v>
      </c>
      <c r="N399" s="45" t="e">
        <f>VLOOKUP(EVID_PASTVY!$H399,KATEGORIE_ZVIRAT!$B$2:$M$31,8,FALSE)</f>
        <v>#N/A</v>
      </c>
      <c r="O399" s="45" t="e">
        <f>VLOOKUP(EVID_PASTVY!$H399,KATEGORIE_ZVIRAT!$B$2:$M$31,9,FALSE)</f>
        <v>#N/A</v>
      </c>
      <c r="P399" s="54" t="e">
        <f>VLOOKUP(EVID_PASTVY!$H399,KATEGORIE_ZVIRAT!$B$2:$M$31,7,FALSE)*L399/1000*M399/24*(F399-E399+1)/J399</f>
        <v>#N/A</v>
      </c>
      <c r="Q399" s="52" t="e">
        <f>VLOOKUP(EVID_PASTVY!$H399,KATEGORIE_ZVIRAT!$B$2:$M$31,10,FALSE)*P399*10</f>
        <v>#N/A</v>
      </c>
      <c r="R399" s="52" t="e">
        <f>VLOOKUP(EVID_PASTVY!$H399,KATEGORIE_ZVIRAT!$B$2:$M$31,11,FALSE)*P399*10</f>
        <v>#N/A</v>
      </c>
      <c r="S399" s="52" t="e">
        <f>VLOOKUP(EVID_PASTVY!$H399,KATEGORIE_ZVIRAT!$B$2:$M$31,12,FALSE)*P399*10</f>
        <v>#N/A</v>
      </c>
    </row>
    <row r="400" spans="1:19" x14ac:dyDescent="0.2">
      <c r="A400" s="32"/>
      <c r="B400" s="37" t="e">
        <f>VLOOKUP($A400,EVID_OSEVU!$A$1:$M$4972,2,FALSE)</f>
        <v>#N/A</v>
      </c>
      <c r="C400" s="37" t="e">
        <f>VLOOKUP($A400,EVID_OSEVU!$A$1:$M$4972,3,FALSE)</f>
        <v>#N/A</v>
      </c>
      <c r="D400" s="45" t="e">
        <f>VLOOKUP($A400,EVID_OSEVU!$A$1:$M$4972,4,FALSE)</f>
        <v>#N/A</v>
      </c>
      <c r="E400" s="35"/>
      <c r="F400" s="53"/>
      <c r="G400" s="32"/>
      <c r="H400" s="45" t="e">
        <f>VLOOKUP(G400,Export7[#All],2,FALSE)</f>
        <v>#N/A</v>
      </c>
      <c r="I400" s="45" t="e">
        <f>VLOOKUP($A400,EVID_OSEVU!$A$1:$M$4972,10,FALSE)</f>
        <v>#N/A</v>
      </c>
      <c r="J400" s="58" t="e">
        <f>VLOOKUP($A400,EVID_OSEVU!$A$1:$M$4972,11,FALSE)</f>
        <v>#N/A</v>
      </c>
      <c r="K400" s="33"/>
      <c r="L400" s="45" t="e">
        <f>VLOOKUP(EVID_PASTVY!H400,KATEGORIE_ZVIRAT!$B$2:$M$31,6,FALSE)*K400</f>
        <v>#N/A</v>
      </c>
      <c r="M400" s="33">
        <v>24</v>
      </c>
      <c r="N400" s="45" t="e">
        <f>VLOOKUP(EVID_PASTVY!$H400,KATEGORIE_ZVIRAT!$B$2:$M$31,8,FALSE)</f>
        <v>#N/A</v>
      </c>
      <c r="O400" s="45" t="e">
        <f>VLOOKUP(EVID_PASTVY!$H400,KATEGORIE_ZVIRAT!$B$2:$M$31,9,FALSE)</f>
        <v>#N/A</v>
      </c>
      <c r="P400" s="54" t="e">
        <f>VLOOKUP(EVID_PASTVY!$H400,KATEGORIE_ZVIRAT!$B$2:$M$31,7,FALSE)*L400/1000*M400/24*(F400-E400+1)/J400</f>
        <v>#N/A</v>
      </c>
      <c r="Q400" s="52" t="e">
        <f>VLOOKUP(EVID_PASTVY!$H400,KATEGORIE_ZVIRAT!$B$2:$M$31,10,FALSE)*P400*10</f>
        <v>#N/A</v>
      </c>
      <c r="R400" s="52" t="e">
        <f>VLOOKUP(EVID_PASTVY!$H400,KATEGORIE_ZVIRAT!$B$2:$M$31,11,FALSE)*P400*10</f>
        <v>#N/A</v>
      </c>
      <c r="S400" s="52" t="e">
        <f>VLOOKUP(EVID_PASTVY!$H400,KATEGORIE_ZVIRAT!$B$2:$M$31,12,FALSE)*P400*10</f>
        <v>#N/A</v>
      </c>
    </row>
    <row r="401" spans="1:19" x14ac:dyDescent="0.2">
      <c r="A401" s="32"/>
      <c r="B401" s="37" t="e">
        <f>VLOOKUP($A401,EVID_OSEVU!$A$1:$M$4972,2,FALSE)</f>
        <v>#N/A</v>
      </c>
      <c r="C401" s="37" t="e">
        <f>VLOOKUP($A401,EVID_OSEVU!$A$1:$M$4972,3,FALSE)</f>
        <v>#N/A</v>
      </c>
      <c r="D401" s="45" t="e">
        <f>VLOOKUP($A401,EVID_OSEVU!$A$1:$M$4972,4,FALSE)</f>
        <v>#N/A</v>
      </c>
      <c r="E401" s="35"/>
      <c r="F401" s="53"/>
      <c r="G401" s="32"/>
      <c r="H401" s="45" t="e">
        <f>VLOOKUP(G401,Export7[#All],2,FALSE)</f>
        <v>#N/A</v>
      </c>
      <c r="I401" s="45" t="e">
        <f>VLOOKUP($A401,EVID_OSEVU!$A$1:$M$4972,10,FALSE)</f>
        <v>#N/A</v>
      </c>
      <c r="J401" s="58" t="e">
        <f>VLOOKUP($A401,EVID_OSEVU!$A$1:$M$4972,11,FALSE)</f>
        <v>#N/A</v>
      </c>
      <c r="K401" s="33"/>
      <c r="L401" s="45" t="e">
        <f>VLOOKUP(EVID_PASTVY!H401,KATEGORIE_ZVIRAT!$B$2:$M$31,6,FALSE)*K401</f>
        <v>#N/A</v>
      </c>
      <c r="M401" s="33">
        <v>24</v>
      </c>
      <c r="N401" s="45" t="e">
        <f>VLOOKUP(EVID_PASTVY!$H401,KATEGORIE_ZVIRAT!$B$2:$M$31,8,FALSE)</f>
        <v>#N/A</v>
      </c>
      <c r="O401" s="45" t="e">
        <f>VLOOKUP(EVID_PASTVY!$H401,KATEGORIE_ZVIRAT!$B$2:$M$31,9,FALSE)</f>
        <v>#N/A</v>
      </c>
      <c r="P401" s="54" t="e">
        <f>VLOOKUP(EVID_PASTVY!$H401,KATEGORIE_ZVIRAT!$B$2:$M$31,7,FALSE)*L401/1000*M401/24*(F401-E401+1)/J401</f>
        <v>#N/A</v>
      </c>
      <c r="Q401" s="52" t="e">
        <f>VLOOKUP(EVID_PASTVY!$H401,KATEGORIE_ZVIRAT!$B$2:$M$31,10,FALSE)*P401*10</f>
        <v>#N/A</v>
      </c>
      <c r="R401" s="52" t="e">
        <f>VLOOKUP(EVID_PASTVY!$H401,KATEGORIE_ZVIRAT!$B$2:$M$31,11,FALSE)*P401*10</f>
        <v>#N/A</v>
      </c>
      <c r="S401" s="52" t="e">
        <f>VLOOKUP(EVID_PASTVY!$H401,KATEGORIE_ZVIRAT!$B$2:$M$31,12,FALSE)*P401*10</f>
        <v>#N/A</v>
      </c>
    </row>
    <row r="402" spans="1:19" x14ac:dyDescent="0.2">
      <c r="A402" s="32"/>
      <c r="B402" s="37" t="e">
        <f>VLOOKUP($A402,EVID_OSEVU!$A$1:$M$4972,2,FALSE)</f>
        <v>#N/A</v>
      </c>
      <c r="C402" s="37" t="e">
        <f>VLOOKUP($A402,EVID_OSEVU!$A$1:$M$4972,3,FALSE)</f>
        <v>#N/A</v>
      </c>
      <c r="D402" s="45" t="e">
        <f>VLOOKUP($A402,EVID_OSEVU!$A$1:$M$4972,4,FALSE)</f>
        <v>#N/A</v>
      </c>
      <c r="E402" s="35"/>
      <c r="F402" s="53"/>
      <c r="G402" s="32"/>
      <c r="H402" s="45" t="e">
        <f>VLOOKUP(G402,Export7[#All],2,FALSE)</f>
        <v>#N/A</v>
      </c>
      <c r="I402" s="45" t="e">
        <f>VLOOKUP($A402,EVID_OSEVU!$A$1:$M$4972,10,FALSE)</f>
        <v>#N/A</v>
      </c>
      <c r="J402" s="58" t="e">
        <f>VLOOKUP($A402,EVID_OSEVU!$A$1:$M$4972,11,FALSE)</f>
        <v>#N/A</v>
      </c>
      <c r="K402" s="33"/>
      <c r="L402" s="45" t="e">
        <f>VLOOKUP(EVID_PASTVY!H402,KATEGORIE_ZVIRAT!$B$2:$M$31,6,FALSE)*K402</f>
        <v>#N/A</v>
      </c>
      <c r="M402" s="33">
        <v>24</v>
      </c>
      <c r="N402" s="45" t="e">
        <f>VLOOKUP(EVID_PASTVY!$H402,KATEGORIE_ZVIRAT!$B$2:$M$31,8,FALSE)</f>
        <v>#N/A</v>
      </c>
      <c r="O402" s="45" t="e">
        <f>VLOOKUP(EVID_PASTVY!$H402,KATEGORIE_ZVIRAT!$B$2:$M$31,9,FALSE)</f>
        <v>#N/A</v>
      </c>
      <c r="P402" s="54" t="e">
        <f>VLOOKUP(EVID_PASTVY!$H402,KATEGORIE_ZVIRAT!$B$2:$M$31,7,FALSE)*L402/1000*M402/24*(F402-E402+1)/J402</f>
        <v>#N/A</v>
      </c>
      <c r="Q402" s="52" t="e">
        <f>VLOOKUP(EVID_PASTVY!$H402,KATEGORIE_ZVIRAT!$B$2:$M$31,10,FALSE)*P402*10</f>
        <v>#N/A</v>
      </c>
      <c r="R402" s="52" t="e">
        <f>VLOOKUP(EVID_PASTVY!$H402,KATEGORIE_ZVIRAT!$B$2:$M$31,11,FALSE)*P402*10</f>
        <v>#N/A</v>
      </c>
      <c r="S402" s="52" t="e">
        <f>VLOOKUP(EVID_PASTVY!$H402,KATEGORIE_ZVIRAT!$B$2:$M$31,12,FALSE)*P402*10</f>
        <v>#N/A</v>
      </c>
    </row>
    <row r="403" spans="1:19" x14ac:dyDescent="0.2">
      <c r="A403" s="32"/>
      <c r="B403" s="37" t="e">
        <f>VLOOKUP($A403,EVID_OSEVU!$A$1:$M$4972,2,FALSE)</f>
        <v>#N/A</v>
      </c>
      <c r="C403" s="37" t="e">
        <f>VLOOKUP($A403,EVID_OSEVU!$A$1:$M$4972,3,FALSE)</f>
        <v>#N/A</v>
      </c>
      <c r="D403" s="45" t="e">
        <f>VLOOKUP($A403,EVID_OSEVU!$A$1:$M$4972,4,FALSE)</f>
        <v>#N/A</v>
      </c>
      <c r="E403" s="35"/>
      <c r="F403" s="53"/>
      <c r="G403" s="32"/>
      <c r="H403" s="45" t="e">
        <f>VLOOKUP(G403,Export7[#All],2,FALSE)</f>
        <v>#N/A</v>
      </c>
      <c r="I403" s="45" t="e">
        <f>VLOOKUP($A403,EVID_OSEVU!$A$1:$M$4972,10,FALSE)</f>
        <v>#N/A</v>
      </c>
      <c r="J403" s="58" t="e">
        <f>VLOOKUP($A403,EVID_OSEVU!$A$1:$M$4972,11,FALSE)</f>
        <v>#N/A</v>
      </c>
      <c r="K403" s="33"/>
      <c r="L403" s="45" t="e">
        <f>VLOOKUP(EVID_PASTVY!H403,KATEGORIE_ZVIRAT!$B$2:$M$31,6,FALSE)*K403</f>
        <v>#N/A</v>
      </c>
      <c r="M403" s="33">
        <v>24</v>
      </c>
      <c r="N403" s="45" t="e">
        <f>VLOOKUP(EVID_PASTVY!$H403,KATEGORIE_ZVIRAT!$B$2:$M$31,8,FALSE)</f>
        <v>#N/A</v>
      </c>
      <c r="O403" s="45" t="e">
        <f>VLOOKUP(EVID_PASTVY!$H403,KATEGORIE_ZVIRAT!$B$2:$M$31,9,FALSE)</f>
        <v>#N/A</v>
      </c>
      <c r="P403" s="54" t="e">
        <f>VLOOKUP(EVID_PASTVY!$H403,KATEGORIE_ZVIRAT!$B$2:$M$31,7,FALSE)*L403/1000*M403/24*(F403-E403+1)/J403</f>
        <v>#N/A</v>
      </c>
      <c r="Q403" s="52" t="e">
        <f>VLOOKUP(EVID_PASTVY!$H403,KATEGORIE_ZVIRAT!$B$2:$M$31,10,FALSE)*P403*10</f>
        <v>#N/A</v>
      </c>
      <c r="R403" s="52" t="e">
        <f>VLOOKUP(EVID_PASTVY!$H403,KATEGORIE_ZVIRAT!$B$2:$M$31,11,FALSE)*P403*10</f>
        <v>#N/A</v>
      </c>
      <c r="S403" s="52" t="e">
        <f>VLOOKUP(EVID_PASTVY!$H403,KATEGORIE_ZVIRAT!$B$2:$M$31,12,FALSE)*P403*10</f>
        <v>#N/A</v>
      </c>
    </row>
    <row r="404" spans="1:19" x14ac:dyDescent="0.2">
      <c r="A404" s="32"/>
      <c r="B404" s="37" t="e">
        <f>VLOOKUP($A404,EVID_OSEVU!$A$1:$M$4972,2,FALSE)</f>
        <v>#N/A</v>
      </c>
      <c r="C404" s="37" t="e">
        <f>VLOOKUP($A404,EVID_OSEVU!$A$1:$M$4972,3,FALSE)</f>
        <v>#N/A</v>
      </c>
      <c r="D404" s="45" t="e">
        <f>VLOOKUP($A404,EVID_OSEVU!$A$1:$M$4972,4,FALSE)</f>
        <v>#N/A</v>
      </c>
      <c r="E404" s="35"/>
      <c r="F404" s="53"/>
      <c r="G404" s="32"/>
      <c r="H404" s="45" t="e">
        <f>VLOOKUP(G404,Export7[#All],2,FALSE)</f>
        <v>#N/A</v>
      </c>
      <c r="I404" s="45" t="e">
        <f>VLOOKUP($A404,EVID_OSEVU!$A$1:$M$4972,10,FALSE)</f>
        <v>#N/A</v>
      </c>
      <c r="J404" s="58" t="e">
        <f>VLOOKUP($A404,EVID_OSEVU!$A$1:$M$4972,11,FALSE)</f>
        <v>#N/A</v>
      </c>
      <c r="K404" s="33"/>
      <c r="L404" s="45" t="e">
        <f>VLOOKUP(EVID_PASTVY!H404,KATEGORIE_ZVIRAT!$B$2:$M$31,6,FALSE)*K404</f>
        <v>#N/A</v>
      </c>
      <c r="M404" s="33">
        <v>24</v>
      </c>
      <c r="N404" s="45" t="e">
        <f>VLOOKUP(EVID_PASTVY!$H404,KATEGORIE_ZVIRAT!$B$2:$M$31,8,FALSE)</f>
        <v>#N/A</v>
      </c>
      <c r="O404" s="45" t="e">
        <f>VLOOKUP(EVID_PASTVY!$H404,KATEGORIE_ZVIRAT!$B$2:$M$31,9,FALSE)</f>
        <v>#N/A</v>
      </c>
      <c r="P404" s="54" t="e">
        <f>VLOOKUP(EVID_PASTVY!$H404,KATEGORIE_ZVIRAT!$B$2:$M$31,7,FALSE)*L404/1000*M404/24*(F404-E404+1)/J404</f>
        <v>#N/A</v>
      </c>
      <c r="Q404" s="52" t="e">
        <f>VLOOKUP(EVID_PASTVY!$H404,KATEGORIE_ZVIRAT!$B$2:$M$31,10,FALSE)*P404*10</f>
        <v>#N/A</v>
      </c>
      <c r="R404" s="52" t="e">
        <f>VLOOKUP(EVID_PASTVY!$H404,KATEGORIE_ZVIRAT!$B$2:$M$31,11,FALSE)*P404*10</f>
        <v>#N/A</v>
      </c>
      <c r="S404" s="52" t="e">
        <f>VLOOKUP(EVID_PASTVY!$H404,KATEGORIE_ZVIRAT!$B$2:$M$31,12,FALSE)*P404*10</f>
        <v>#N/A</v>
      </c>
    </row>
    <row r="405" spans="1:19" x14ac:dyDescent="0.2">
      <c r="A405" s="32"/>
      <c r="B405" s="37" t="e">
        <f>VLOOKUP($A405,EVID_OSEVU!$A$1:$M$4972,2,FALSE)</f>
        <v>#N/A</v>
      </c>
      <c r="C405" s="37" t="e">
        <f>VLOOKUP($A405,EVID_OSEVU!$A$1:$M$4972,3,FALSE)</f>
        <v>#N/A</v>
      </c>
      <c r="D405" s="45" t="e">
        <f>VLOOKUP($A405,EVID_OSEVU!$A$1:$M$4972,4,FALSE)</f>
        <v>#N/A</v>
      </c>
      <c r="E405" s="35"/>
      <c r="F405" s="53"/>
      <c r="G405" s="32"/>
      <c r="H405" s="45" t="e">
        <f>VLOOKUP(G405,Export7[#All],2,FALSE)</f>
        <v>#N/A</v>
      </c>
      <c r="I405" s="45" t="e">
        <f>VLOOKUP($A405,EVID_OSEVU!$A$1:$M$4972,10,FALSE)</f>
        <v>#N/A</v>
      </c>
      <c r="J405" s="58" t="e">
        <f>VLOOKUP($A405,EVID_OSEVU!$A$1:$M$4972,11,FALSE)</f>
        <v>#N/A</v>
      </c>
      <c r="K405" s="33"/>
      <c r="L405" s="45" t="e">
        <f>VLOOKUP(EVID_PASTVY!H405,KATEGORIE_ZVIRAT!$B$2:$M$31,6,FALSE)*K405</f>
        <v>#N/A</v>
      </c>
      <c r="M405" s="33">
        <v>24</v>
      </c>
      <c r="N405" s="45" t="e">
        <f>VLOOKUP(EVID_PASTVY!$H405,KATEGORIE_ZVIRAT!$B$2:$M$31,8,FALSE)</f>
        <v>#N/A</v>
      </c>
      <c r="O405" s="45" t="e">
        <f>VLOOKUP(EVID_PASTVY!$H405,KATEGORIE_ZVIRAT!$B$2:$M$31,9,FALSE)</f>
        <v>#N/A</v>
      </c>
      <c r="P405" s="54" t="e">
        <f>VLOOKUP(EVID_PASTVY!$H405,KATEGORIE_ZVIRAT!$B$2:$M$31,7,FALSE)*L405/1000*M405/24*(F405-E405+1)/J405</f>
        <v>#N/A</v>
      </c>
      <c r="Q405" s="52" t="e">
        <f>VLOOKUP(EVID_PASTVY!$H405,KATEGORIE_ZVIRAT!$B$2:$M$31,10,FALSE)*P405*10</f>
        <v>#N/A</v>
      </c>
      <c r="R405" s="52" t="e">
        <f>VLOOKUP(EVID_PASTVY!$H405,KATEGORIE_ZVIRAT!$B$2:$M$31,11,FALSE)*P405*10</f>
        <v>#N/A</v>
      </c>
      <c r="S405" s="52" t="e">
        <f>VLOOKUP(EVID_PASTVY!$H405,KATEGORIE_ZVIRAT!$B$2:$M$31,12,FALSE)*P405*10</f>
        <v>#N/A</v>
      </c>
    </row>
    <row r="406" spans="1:19" x14ac:dyDescent="0.2">
      <c r="A406" s="32"/>
      <c r="B406" s="37" t="e">
        <f>VLOOKUP($A406,EVID_OSEVU!$A$1:$M$4972,2,FALSE)</f>
        <v>#N/A</v>
      </c>
      <c r="C406" s="37" t="e">
        <f>VLOOKUP($A406,EVID_OSEVU!$A$1:$M$4972,3,FALSE)</f>
        <v>#N/A</v>
      </c>
      <c r="D406" s="45" t="e">
        <f>VLOOKUP($A406,EVID_OSEVU!$A$1:$M$4972,4,FALSE)</f>
        <v>#N/A</v>
      </c>
      <c r="E406" s="35"/>
      <c r="F406" s="53"/>
      <c r="G406" s="32"/>
      <c r="H406" s="45" t="e">
        <f>VLOOKUP(G406,Export7[#All],2,FALSE)</f>
        <v>#N/A</v>
      </c>
      <c r="I406" s="45" t="e">
        <f>VLOOKUP($A406,EVID_OSEVU!$A$1:$M$4972,10,FALSE)</f>
        <v>#N/A</v>
      </c>
      <c r="J406" s="58" t="e">
        <f>VLOOKUP($A406,EVID_OSEVU!$A$1:$M$4972,11,FALSE)</f>
        <v>#N/A</v>
      </c>
      <c r="K406" s="33"/>
      <c r="L406" s="45" t="e">
        <f>VLOOKUP(EVID_PASTVY!H406,KATEGORIE_ZVIRAT!$B$2:$M$31,6,FALSE)*K406</f>
        <v>#N/A</v>
      </c>
      <c r="M406" s="33">
        <v>24</v>
      </c>
      <c r="N406" s="45" t="e">
        <f>VLOOKUP(EVID_PASTVY!$H406,KATEGORIE_ZVIRAT!$B$2:$M$31,8,FALSE)</f>
        <v>#N/A</v>
      </c>
      <c r="O406" s="45" t="e">
        <f>VLOOKUP(EVID_PASTVY!$H406,KATEGORIE_ZVIRAT!$B$2:$M$31,9,FALSE)</f>
        <v>#N/A</v>
      </c>
      <c r="P406" s="54" t="e">
        <f>VLOOKUP(EVID_PASTVY!$H406,KATEGORIE_ZVIRAT!$B$2:$M$31,7,FALSE)*L406/1000*M406/24*(F406-E406+1)/J406</f>
        <v>#N/A</v>
      </c>
      <c r="Q406" s="52" t="e">
        <f>VLOOKUP(EVID_PASTVY!$H406,KATEGORIE_ZVIRAT!$B$2:$M$31,10,FALSE)*P406*10</f>
        <v>#N/A</v>
      </c>
      <c r="R406" s="52" t="e">
        <f>VLOOKUP(EVID_PASTVY!$H406,KATEGORIE_ZVIRAT!$B$2:$M$31,11,FALSE)*P406*10</f>
        <v>#N/A</v>
      </c>
      <c r="S406" s="52" t="e">
        <f>VLOOKUP(EVID_PASTVY!$H406,KATEGORIE_ZVIRAT!$B$2:$M$31,12,FALSE)*P406*10</f>
        <v>#N/A</v>
      </c>
    </row>
    <row r="407" spans="1:19" x14ac:dyDescent="0.2">
      <c r="A407" s="32"/>
      <c r="B407" s="37" t="e">
        <f>VLOOKUP($A407,EVID_OSEVU!$A$1:$M$4972,2,FALSE)</f>
        <v>#N/A</v>
      </c>
      <c r="C407" s="37" t="e">
        <f>VLOOKUP($A407,EVID_OSEVU!$A$1:$M$4972,3,FALSE)</f>
        <v>#N/A</v>
      </c>
      <c r="D407" s="45" t="e">
        <f>VLOOKUP($A407,EVID_OSEVU!$A$1:$M$4972,4,FALSE)</f>
        <v>#N/A</v>
      </c>
      <c r="E407" s="35"/>
      <c r="F407" s="53"/>
      <c r="G407" s="32"/>
      <c r="H407" s="45" t="e">
        <f>VLOOKUP(G407,Export7[#All],2,FALSE)</f>
        <v>#N/A</v>
      </c>
      <c r="I407" s="45" t="e">
        <f>VLOOKUP($A407,EVID_OSEVU!$A$1:$M$4972,10,FALSE)</f>
        <v>#N/A</v>
      </c>
      <c r="J407" s="58" t="e">
        <f>VLOOKUP($A407,EVID_OSEVU!$A$1:$M$4972,11,FALSE)</f>
        <v>#N/A</v>
      </c>
      <c r="K407" s="33"/>
      <c r="L407" s="45" t="e">
        <f>VLOOKUP(EVID_PASTVY!H407,KATEGORIE_ZVIRAT!$B$2:$M$31,6,FALSE)*K407</f>
        <v>#N/A</v>
      </c>
      <c r="M407" s="33">
        <v>24</v>
      </c>
      <c r="N407" s="45" t="e">
        <f>VLOOKUP(EVID_PASTVY!$H407,KATEGORIE_ZVIRAT!$B$2:$M$31,8,FALSE)</f>
        <v>#N/A</v>
      </c>
      <c r="O407" s="45" t="e">
        <f>VLOOKUP(EVID_PASTVY!$H407,KATEGORIE_ZVIRAT!$B$2:$M$31,9,FALSE)</f>
        <v>#N/A</v>
      </c>
      <c r="P407" s="54" t="e">
        <f>VLOOKUP(EVID_PASTVY!$H407,KATEGORIE_ZVIRAT!$B$2:$M$31,7,FALSE)*L407/1000*M407/24*(F407-E407+1)/J407</f>
        <v>#N/A</v>
      </c>
      <c r="Q407" s="52" t="e">
        <f>VLOOKUP(EVID_PASTVY!$H407,KATEGORIE_ZVIRAT!$B$2:$M$31,10,FALSE)*P407*10</f>
        <v>#N/A</v>
      </c>
      <c r="R407" s="52" t="e">
        <f>VLOOKUP(EVID_PASTVY!$H407,KATEGORIE_ZVIRAT!$B$2:$M$31,11,FALSE)*P407*10</f>
        <v>#N/A</v>
      </c>
      <c r="S407" s="52" t="e">
        <f>VLOOKUP(EVID_PASTVY!$H407,KATEGORIE_ZVIRAT!$B$2:$M$31,12,FALSE)*P407*10</f>
        <v>#N/A</v>
      </c>
    </row>
    <row r="408" spans="1:19" x14ac:dyDescent="0.2">
      <c r="A408" s="32"/>
      <c r="B408" s="37" t="e">
        <f>VLOOKUP($A408,EVID_OSEVU!$A$1:$M$4972,2,FALSE)</f>
        <v>#N/A</v>
      </c>
      <c r="C408" s="37" t="e">
        <f>VLOOKUP($A408,EVID_OSEVU!$A$1:$M$4972,3,FALSE)</f>
        <v>#N/A</v>
      </c>
      <c r="D408" s="45" t="e">
        <f>VLOOKUP($A408,EVID_OSEVU!$A$1:$M$4972,4,FALSE)</f>
        <v>#N/A</v>
      </c>
      <c r="E408" s="35"/>
      <c r="F408" s="53"/>
      <c r="G408" s="32"/>
      <c r="H408" s="45" t="e">
        <f>VLOOKUP(G408,Export7[#All],2,FALSE)</f>
        <v>#N/A</v>
      </c>
      <c r="I408" s="45" t="e">
        <f>VLOOKUP($A408,EVID_OSEVU!$A$1:$M$4972,10,FALSE)</f>
        <v>#N/A</v>
      </c>
      <c r="J408" s="58" t="e">
        <f>VLOOKUP($A408,EVID_OSEVU!$A$1:$M$4972,11,FALSE)</f>
        <v>#N/A</v>
      </c>
      <c r="K408" s="33"/>
      <c r="L408" s="45" t="e">
        <f>VLOOKUP(EVID_PASTVY!H408,KATEGORIE_ZVIRAT!$B$2:$M$31,6,FALSE)*K408</f>
        <v>#N/A</v>
      </c>
      <c r="M408" s="33">
        <v>24</v>
      </c>
      <c r="N408" s="45" t="e">
        <f>VLOOKUP(EVID_PASTVY!$H408,KATEGORIE_ZVIRAT!$B$2:$M$31,8,FALSE)</f>
        <v>#N/A</v>
      </c>
      <c r="O408" s="45" t="e">
        <f>VLOOKUP(EVID_PASTVY!$H408,KATEGORIE_ZVIRAT!$B$2:$M$31,9,FALSE)</f>
        <v>#N/A</v>
      </c>
      <c r="P408" s="54" t="e">
        <f>VLOOKUP(EVID_PASTVY!$H408,KATEGORIE_ZVIRAT!$B$2:$M$31,7,FALSE)*L408/1000*M408/24*(F408-E408+1)/J408</f>
        <v>#N/A</v>
      </c>
      <c r="Q408" s="52" t="e">
        <f>VLOOKUP(EVID_PASTVY!$H408,KATEGORIE_ZVIRAT!$B$2:$M$31,10,FALSE)*P408*10</f>
        <v>#N/A</v>
      </c>
      <c r="R408" s="52" t="e">
        <f>VLOOKUP(EVID_PASTVY!$H408,KATEGORIE_ZVIRAT!$B$2:$M$31,11,FALSE)*P408*10</f>
        <v>#N/A</v>
      </c>
      <c r="S408" s="52" t="e">
        <f>VLOOKUP(EVID_PASTVY!$H408,KATEGORIE_ZVIRAT!$B$2:$M$31,12,FALSE)*P408*10</f>
        <v>#N/A</v>
      </c>
    </row>
    <row r="409" spans="1:19" x14ac:dyDescent="0.2">
      <c r="A409" s="32"/>
      <c r="B409" s="37" t="e">
        <f>VLOOKUP($A409,EVID_OSEVU!$A$1:$M$4972,2,FALSE)</f>
        <v>#N/A</v>
      </c>
      <c r="C409" s="37" t="e">
        <f>VLOOKUP($A409,EVID_OSEVU!$A$1:$M$4972,3,FALSE)</f>
        <v>#N/A</v>
      </c>
      <c r="D409" s="45" t="e">
        <f>VLOOKUP($A409,EVID_OSEVU!$A$1:$M$4972,4,FALSE)</f>
        <v>#N/A</v>
      </c>
      <c r="E409" s="35"/>
      <c r="F409" s="53"/>
      <c r="G409" s="32"/>
      <c r="H409" s="45" t="e">
        <f>VLOOKUP(G409,Export7[#All],2,FALSE)</f>
        <v>#N/A</v>
      </c>
      <c r="I409" s="45" t="e">
        <f>VLOOKUP($A409,EVID_OSEVU!$A$1:$M$4972,10,FALSE)</f>
        <v>#N/A</v>
      </c>
      <c r="J409" s="58" t="e">
        <f>VLOOKUP($A409,EVID_OSEVU!$A$1:$M$4972,11,FALSE)</f>
        <v>#N/A</v>
      </c>
      <c r="K409" s="33"/>
      <c r="L409" s="45" t="e">
        <f>VLOOKUP(EVID_PASTVY!H409,KATEGORIE_ZVIRAT!$B$2:$M$31,6,FALSE)*K409</f>
        <v>#N/A</v>
      </c>
      <c r="M409" s="33">
        <v>24</v>
      </c>
      <c r="N409" s="45" t="e">
        <f>VLOOKUP(EVID_PASTVY!$H409,KATEGORIE_ZVIRAT!$B$2:$M$31,8,FALSE)</f>
        <v>#N/A</v>
      </c>
      <c r="O409" s="45" t="e">
        <f>VLOOKUP(EVID_PASTVY!$H409,KATEGORIE_ZVIRAT!$B$2:$M$31,9,FALSE)</f>
        <v>#N/A</v>
      </c>
      <c r="P409" s="54" t="e">
        <f>VLOOKUP(EVID_PASTVY!$H409,KATEGORIE_ZVIRAT!$B$2:$M$31,7,FALSE)*L409/1000*M409/24*(F409-E409+1)/J409</f>
        <v>#N/A</v>
      </c>
      <c r="Q409" s="52" t="e">
        <f>VLOOKUP(EVID_PASTVY!$H409,KATEGORIE_ZVIRAT!$B$2:$M$31,10,FALSE)*P409*10</f>
        <v>#N/A</v>
      </c>
      <c r="R409" s="52" t="e">
        <f>VLOOKUP(EVID_PASTVY!$H409,KATEGORIE_ZVIRAT!$B$2:$M$31,11,FALSE)*P409*10</f>
        <v>#N/A</v>
      </c>
      <c r="S409" s="52" t="e">
        <f>VLOOKUP(EVID_PASTVY!$H409,KATEGORIE_ZVIRAT!$B$2:$M$31,12,FALSE)*P409*10</f>
        <v>#N/A</v>
      </c>
    </row>
    <row r="410" spans="1:19" x14ac:dyDescent="0.2">
      <c r="A410" s="32"/>
      <c r="B410" s="37" t="e">
        <f>VLOOKUP($A410,EVID_OSEVU!$A$1:$M$4972,2,FALSE)</f>
        <v>#N/A</v>
      </c>
      <c r="C410" s="37" t="e">
        <f>VLOOKUP($A410,EVID_OSEVU!$A$1:$M$4972,3,FALSE)</f>
        <v>#N/A</v>
      </c>
      <c r="D410" s="45" t="e">
        <f>VLOOKUP($A410,EVID_OSEVU!$A$1:$M$4972,4,FALSE)</f>
        <v>#N/A</v>
      </c>
      <c r="E410" s="35"/>
      <c r="F410" s="53"/>
      <c r="G410" s="32"/>
      <c r="H410" s="45" t="e">
        <f>VLOOKUP(G410,Export7[#All],2,FALSE)</f>
        <v>#N/A</v>
      </c>
      <c r="I410" s="45" t="e">
        <f>VLOOKUP($A410,EVID_OSEVU!$A$1:$M$4972,10,FALSE)</f>
        <v>#N/A</v>
      </c>
      <c r="J410" s="58" t="e">
        <f>VLOOKUP($A410,EVID_OSEVU!$A$1:$M$4972,11,FALSE)</f>
        <v>#N/A</v>
      </c>
      <c r="K410" s="33"/>
      <c r="L410" s="45" t="e">
        <f>VLOOKUP(EVID_PASTVY!H410,KATEGORIE_ZVIRAT!$B$2:$M$31,6,FALSE)*K410</f>
        <v>#N/A</v>
      </c>
      <c r="M410" s="33">
        <v>24</v>
      </c>
      <c r="N410" s="45" t="e">
        <f>VLOOKUP(EVID_PASTVY!$H410,KATEGORIE_ZVIRAT!$B$2:$M$31,8,FALSE)</f>
        <v>#N/A</v>
      </c>
      <c r="O410" s="45" t="e">
        <f>VLOOKUP(EVID_PASTVY!$H410,KATEGORIE_ZVIRAT!$B$2:$M$31,9,FALSE)</f>
        <v>#N/A</v>
      </c>
      <c r="P410" s="54" t="e">
        <f>VLOOKUP(EVID_PASTVY!$H410,KATEGORIE_ZVIRAT!$B$2:$M$31,7,FALSE)*L410/1000*M410/24*(F410-E410+1)/J410</f>
        <v>#N/A</v>
      </c>
      <c r="Q410" s="52" t="e">
        <f>VLOOKUP(EVID_PASTVY!$H410,KATEGORIE_ZVIRAT!$B$2:$M$31,10,FALSE)*P410*10</f>
        <v>#N/A</v>
      </c>
      <c r="R410" s="52" t="e">
        <f>VLOOKUP(EVID_PASTVY!$H410,KATEGORIE_ZVIRAT!$B$2:$M$31,11,FALSE)*P410*10</f>
        <v>#N/A</v>
      </c>
      <c r="S410" s="52" t="e">
        <f>VLOOKUP(EVID_PASTVY!$H410,KATEGORIE_ZVIRAT!$B$2:$M$31,12,FALSE)*P410*10</f>
        <v>#N/A</v>
      </c>
    </row>
    <row r="411" spans="1:19" x14ac:dyDescent="0.2">
      <c r="A411" s="32"/>
      <c r="B411" s="37" t="e">
        <f>VLOOKUP($A411,EVID_OSEVU!$A$1:$M$4972,2,FALSE)</f>
        <v>#N/A</v>
      </c>
      <c r="C411" s="37" t="e">
        <f>VLOOKUP($A411,EVID_OSEVU!$A$1:$M$4972,3,FALSE)</f>
        <v>#N/A</v>
      </c>
      <c r="D411" s="45" t="e">
        <f>VLOOKUP($A411,EVID_OSEVU!$A$1:$M$4972,4,FALSE)</f>
        <v>#N/A</v>
      </c>
      <c r="E411" s="35"/>
      <c r="F411" s="53"/>
      <c r="G411" s="32"/>
      <c r="H411" s="45" t="e">
        <f>VLOOKUP(G411,Export7[#All],2,FALSE)</f>
        <v>#N/A</v>
      </c>
      <c r="I411" s="45" t="e">
        <f>VLOOKUP($A411,EVID_OSEVU!$A$1:$M$4972,10,FALSE)</f>
        <v>#N/A</v>
      </c>
      <c r="J411" s="58" t="e">
        <f>VLOOKUP($A411,EVID_OSEVU!$A$1:$M$4972,11,FALSE)</f>
        <v>#N/A</v>
      </c>
      <c r="K411" s="33"/>
      <c r="L411" s="45" t="e">
        <f>VLOOKUP(EVID_PASTVY!H411,KATEGORIE_ZVIRAT!$B$2:$M$31,6,FALSE)*K411</f>
        <v>#N/A</v>
      </c>
      <c r="M411" s="33">
        <v>24</v>
      </c>
      <c r="N411" s="45" t="e">
        <f>VLOOKUP(EVID_PASTVY!$H411,KATEGORIE_ZVIRAT!$B$2:$M$31,8,FALSE)</f>
        <v>#N/A</v>
      </c>
      <c r="O411" s="45" t="e">
        <f>VLOOKUP(EVID_PASTVY!$H411,KATEGORIE_ZVIRAT!$B$2:$M$31,9,FALSE)</f>
        <v>#N/A</v>
      </c>
      <c r="P411" s="54" t="e">
        <f>VLOOKUP(EVID_PASTVY!$H411,KATEGORIE_ZVIRAT!$B$2:$M$31,7,FALSE)*L411/1000*M411/24*(F411-E411+1)/J411</f>
        <v>#N/A</v>
      </c>
      <c r="Q411" s="52" t="e">
        <f>VLOOKUP(EVID_PASTVY!$H411,KATEGORIE_ZVIRAT!$B$2:$M$31,10,FALSE)*P411*10</f>
        <v>#N/A</v>
      </c>
      <c r="R411" s="52" t="e">
        <f>VLOOKUP(EVID_PASTVY!$H411,KATEGORIE_ZVIRAT!$B$2:$M$31,11,FALSE)*P411*10</f>
        <v>#N/A</v>
      </c>
      <c r="S411" s="52" t="e">
        <f>VLOOKUP(EVID_PASTVY!$H411,KATEGORIE_ZVIRAT!$B$2:$M$31,12,FALSE)*P411*10</f>
        <v>#N/A</v>
      </c>
    </row>
    <row r="412" spans="1:19" x14ac:dyDescent="0.2">
      <c r="A412" s="32"/>
      <c r="B412" s="37" t="e">
        <f>VLOOKUP($A412,EVID_OSEVU!$A$1:$M$4972,2,FALSE)</f>
        <v>#N/A</v>
      </c>
      <c r="C412" s="37" t="e">
        <f>VLOOKUP($A412,EVID_OSEVU!$A$1:$M$4972,3,FALSE)</f>
        <v>#N/A</v>
      </c>
      <c r="D412" s="45" t="e">
        <f>VLOOKUP($A412,EVID_OSEVU!$A$1:$M$4972,4,FALSE)</f>
        <v>#N/A</v>
      </c>
      <c r="E412" s="35"/>
      <c r="F412" s="53"/>
      <c r="G412" s="32"/>
      <c r="H412" s="45" t="e">
        <f>VLOOKUP(G412,Export7[#All],2,FALSE)</f>
        <v>#N/A</v>
      </c>
      <c r="I412" s="45" t="e">
        <f>VLOOKUP($A412,EVID_OSEVU!$A$1:$M$4972,10,FALSE)</f>
        <v>#N/A</v>
      </c>
      <c r="J412" s="58" t="e">
        <f>VLOOKUP($A412,EVID_OSEVU!$A$1:$M$4972,11,FALSE)</f>
        <v>#N/A</v>
      </c>
      <c r="K412" s="33"/>
      <c r="L412" s="45" t="e">
        <f>VLOOKUP(EVID_PASTVY!H412,KATEGORIE_ZVIRAT!$B$2:$M$31,6,FALSE)*K412</f>
        <v>#N/A</v>
      </c>
      <c r="M412" s="33">
        <v>24</v>
      </c>
      <c r="N412" s="45" t="e">
        <f>VLOOKUP(EVID_PASTVY!$H412,KATEGORIE_ZVIRAT!$B$2:$M$31,8,FALSE)</f>
        <v>#N/A</v>
      </c>
      <c r="O412" s="45" t="e">
        <f>VLOOKUP(EVID_PASTVY!$H412,KATEGORIE_ZVIRAT!$B$2:$M$31,9,FALSE)</f>
        <v>#N/A</v>
      </c>
      <c r="P412" s="54" t="e">
        <f>VLOOKUP(EVID_PASTVY!$H412,KATEGORIE_ZVIRAT!$B$2:$M$31,7,FALSE)*L412/1000*M412/24*(F412-E412+1)/J412</f>
        <v>#N/A</v>
      </c>
      <c r="Q412" s="52" t="e">
        <f>VLOOKUP(EVID_PASTVY!$H412,KATEGORIE_ZVIRAT!$B$2:$M$31,10,FALSE)*P412*10</f>
        <v>#N/A</v>
      </c>
      <c r="R412" s="52" t="e">
        <f>VLOOKUP(EVID_PASTVY!$H412,KATEGORIE_ZVIRAT!$B$2:$M$31,11,FALSE)*P412*10</f>
        <v>#N/A</v>
      </c>
      <c r="S412" s="52" t="e">
        <f>VLOOKUP(EVID_PASTVY!$H412,KATEGORIE_ZVIRAT!$B$2:$M$31,12,FALSE)*P412*10</f>
        <v>#N/A</v>
      </c>
    </row>
    <row r="413" spans="1:19" x14ac:dyDescent="0.2">
      <c r="A413" s="32"/>
      <c r="B413" s="37" t="e">
        <f>VLOOKUP($A413,EVID_OSEVU!$A$1:$M$4972,2,FALSE)</f>
        <v>#N/A</v>
      </c>
      <c r="C413" s="37" t="e">
        <f>VLOOKUP($A413,EVID_OSEVU!$A$1:$M$4972,3,FALSE)</f>
        <v>#N/A</v>
      </c>
      <c r="D413" s="45" t="e">
        <f>VLOOKUP($A413,EVID_OSEVU!$A$1:$M$4972,4,FALSE)</f>
        <v>#N/A</v>
      </c>
      <c r="E413" s="35"/>
      <c r="F413" s="53"/>
      <c r="G413" s="32"/>
      <c r="H413" s="45" t="e">
        <f>VLOOKUP(G413,Export7[#All],2,FALSE)</f>
        <v>#N/A</v>
      </c>
      <c r="I413" s="45" t="e">
        <f>VLOOKUP($A413,EVID_OSEVU!$A$1:$M$4972,10,FALSE)</f>
        <v>#N/A</v>
      </c>
      <c r="J413" s="58" t="e">
        <f>VLOOKUP($A413,EVID_OSEVU!$A$1:$M$4972,11,FALSE)</f>
        <v>#N/A</v>
      </c>
      <c r="K413" s="33"/>
      <c r="L413" s="45" t="e">
        <f>VLOOKUP(EVID_PASTVY!H413,KATEGORIE_ZVIRAT!$B$2:$M$31,6,FALSE)*K413</f>
        <v>#N/A</v>
      </c>
      <c r="M413" s="33">
        <v>24</v>
      </c>
      <c r="N413" s="45" t="e">
        <f>VLOOKUP(EVID_PASTVY!$H413,KATEGORIE_ZVIRAT!$B$2:$M$31,8,FALSE)</f>
        <v>#N/A</v>
      </c>
      <c r="O413" s="45" t="e">
        <f>VLOOKUP(EVID_PASTVY!$H413,KATEGORIE_ZVIRAT!$B$2:$M$31,9,FALSE)</f>
        <v>#N/A</v>
      </c>
      <c r="P413" s="54" t="e">
        <f>VLOOKUP(EVID_PASTVY!$H413,KATEGORIE_ZVIRAT!$B$2:$M$31,7,FALSE)*L413/1000*M413/24*(F413-E413+1)/J413</f>
        <v>#N/A</v>
      </c>
      <c r="Q413" s="52" t="e">
        <f>VLOOKUP(EVID_PASTVY!$H413,KATEGORIE_ZVIRAT!$B$2:$M$31,10,FALSE)*P413*10</f>
        <v>#N/A</v>
      </c>
      <c r="R413" s="52" t="e">
        <f>VLOOKUP(EVID_PASTVY!$H413,KATEGORIE_ZVIRAT!$B$2:$M$31,11,FALSE)*P413*10</f>
        <v>#N/A</v>
      </c>
      <c r="S413" s="52" t="e">
        <f>VLOOKUP(EVID_PASTVY!$H413,KATEGORIE_ZVIRAT!$B$2:$M$31,12,FALSE)*P413*10</f>
        <v>#N/A</v>
      </c>
    </row>
    <row r="414" spans="1:19" x14ac:dyDescent="0.2">
      <c r="A414" s="32"/>
      <c r="B414" s="37" t="e">
        <f>VLOOKUP($A414,EVID_OSEVU!$A$1:$M$4972,2,FALSE)</f>
        <v>#N/A</v>
      </c>
      <c r="C414" s="37" t="e">
        <f>VLOOKUP($A414,EVID_OSEVU!$A$1:$M$4972,3,FALSE)</f>
        <v>#N/A</v>
      </c>
      <c r="D414" s="45" t="e">
        <f>VLOOKUP($A414,EVID_OSEVU!$A$1:$M$4972,4,FALSE)</f>
        <v>#N/A</v>
      </c>
      <c r="E414" s="35"/>
      <c r="F414" s="53"/>
      <c r="G414" s="32"/>
      <c r="H414" s="45" t="e">
        <f>VLOOKUP(G414,Export7[#All],2,FALSE)</f>
        <v>#N/A</v>
      </c>
      <c r="I414" s="45" t="e">
        <f>VLOOKUP($A414,EVID_OSEVU!$A$1:$M$4972,10,FALSE)</f>
        <v>#N/A</v>
      </c>
      <c r="J414" s="58" t="e">
        <f>VLOOKUP($A414,EVID_OSEVU!$A$1:$M$4972,11,FALSE)</f>
        <v>#N/A</v>
      </c>
      <c r="K414" s="33"/>
      <c r="L414" s="45" t="e">
        <f>VLOOKUP(EVID_PASTVY!H414,KATEGORIE_ZVIRAT!$B$2:$M$31,6,FALSE)*K414</f>
        <v>#N/A</v>
      </c>
      <c r="M414" s="33">
        <v>24</v>
      </c>
      <c r="N414" s="45" t="e">
        <f>VLOOKUP(EVID_PASTVY!$H414,KATEGORIE_ZVIRAT!$B$2:$M$31,8,FALSE)</f>
        <v>#N/A</v>
      </c>
      <c r="O414" s="45" t="e">
        <f>VLOOKUP(EVID_PASTVY!$H414,KATEGORIE_ZVIRAT!$B$2:$M$31,9,FALSE)</f>
        <v>#N/A</v>
      </c>
      <c r="P414" s="54" t="e">
        <f>VLOOKUP(EVID_PASTVY!$H414,KATEGORIE_ZVIRAT!$B$2:$M$31,7,FALSE)*L414/1000*M414/24*(F414-E414+1)/J414</f>
        <v>#N/A</v>
      </c>
      <c r="Q414" s="52" t="e">
        <f>VLOOKUP(EVID_PASTVY!$H414,KATEGORIE_ZVIRAT!$B$2:$M$31,10,FALSE)*P414*10</f>
        <v>#N/A</v>
      </c>
      <c r="R414" s="52" t="e">
        <f>VLOOKUP(EVID_PASTVY!$H414,KATEGORIE_ZVIRAT!$B$2:$M$31,11,FALSE)*P414*10</f>
        <v>#N/A</v>
      </c>
      <c r="S414" s="52" t="e">
        <f>VLOOKUP(EVID_PASTVY!$H414,KATEGORIE_ZVIRAT!$B$2:$M$31,12,FALSE)*P414*10</f>
        <v>#N/A</v>
      </c>
    </row>
    <row r="415" spans="1:19" x14ac:dyDescent="0.2">
      <c r="A415" s="32"/>
      <c r="B415" s="37" t="e">
        <f>VLOOKUP($A415,EVID_OSEVU!$A$1:$M$4972,2,FALSE)</f>
        <v>#N/A</v>
      </c>
      <c r="C415" s="37" t="e">
        <f>VLOOKUP($A415,EVID_OSEVU!$A$1:$M$4972,3,FALSE)</f>
        <v>#N/A</v>
      </c>
      <c r="D415" s="45" t="e">
        <f>VLOOKUP($A415,EVID_OSEVU!$A$1:$M$4972,4,FALSE)</f>
        <v>#N/A</v>
      </c>
      <c r="E415" s="35"/>
      <c r="F415" s="53"/>
      <c r="G415" s="32"/>
      <c r="H415" s="45" t="e">
        <f>VLOOKUP(G415,Export7[#All],2,FALSE)</f>
        <v>#N/A</v>
      </c>
      <c r="I415" s="45" t="e">
        <f>VLOOKUP($A415,EVID_OSEVU!$A$1:$M$4972,10,FALSE)</f>
        <v>#N/A</v>
      </c>
      <c r="J415" s="58" t="e">
        <f>VLOOKUP($A415,EVID_OSEVU!$A$1:$M$4972,11,FALSE)</f>
        <v>#N/A</v>
      </c>
      <c r="K415" s="33"/>
      <c r="L415" s="45" t="e">
        <f>VLOOKUP(EVID_PASTVY!H415,KATEGORIE_ZVIRAT!$B$2:$M$31,6,FALSE)*K415</f>
        <v>#N/A</v>
      </c>
      <c r="M415" s="33">
        <v>24</v>
      </c>
      <c r="N415" s="45" t="e">
        <f>VLOOKUP(EVID_PASTVY!$H415,KATEGORIE_ZVIRAT!$B$2:$M$31,8,FALSE)</f>
        <v>#N/A</v>
      </c>
      <c r="O415" s="45" t="e">
        <f>VLOOKUP(EVID_PASTVY!$H415,KATEGORIE_ZVIRAT!$B$2:$M$31,9,FALSE)</f>
        <v>#N/A</v>
      </c>
      <c r="P415" s="54" t="e">
        <f>VLOOKUP(EVID_PASTVY!$H415,KATEGORIE_ZVIRAT!$B$2:$M$31,7,FALSE)*L415/1000*M415/24*(F415-E415+1)/J415</f>
        <v>#N/A</v>
      </c>
      <c r="Q415" s="52" t="e">
        <f>VLOOKUP(EVID_PASTVY!$H415,KATEGORIE_ZVIRAT!$B$2:$M$31,10,FALSE)*P415*10</f>
        <v>#N/A</v>
      </c>
      <c r="R415" s="52" t="e">
        <f>VLOOKUP(EVID_PASTVY!$H415,KATEGORIE_ZVIRAT!$B$2:$M$31,11,FALSE)*P415*10</f>
        <v>#N/A</v>
      </c>
      <c r="S415" s="52" t="e">
        <f>VLOOKUP(EVID_PASTVY!$H415,KATEGORIE_ZVIRAT!$B$2:$M$31,12,FALSE)*P415*10</f>
        <v>#N/A</v>
      </c>
    </row>
    <row r="416" spans="1:19" x14ac:dyDescent="0.2">
      <c r="A416" s="32"/>
      <c r="B416" s="37" t="e">
        <f>VLOOKUP($A416,EVID_OSEVU!$A$1:$M$4972,2,FALSE)</f>
        <v>#N/A</v>
      </c>
      <c r="C416" s="37" t="e">
        <f>VLOOKUP($A416,EVID_OSEVU!$A$1:$M$4972,3,FALSE)</f>
        <v>#N/A</v>
      </c>
      <c r="D416" s="45" t="e">
        <f>VLOOKUP($A416,EVID_OSEVU!$A$1:$M$4972,4,FALSE)</f>
        <v>#N/A</v>
      </c>
      <c r="E416" s="35"/>
      <c r="F416" s="53"/>
      <c r="G416" s="32"/>
      <c r="H416" s="45" t="e">
        <f>VLOOKUP(G416,Export7[#All],2,FALSE)</f>
        <v>#N/A</v>
      </c>
      <c r="I416" s="45" t="e">
        <f>VLOOKUP($A416,EVID_OSEVU!$A$1:$M$4972,10,FALSE)</f>
        <v>#N/A</v>
      </c>
      <c r="J416" s="58" t="e">
        <f>VLOOKUP($A416,EVID_OSEVU!$A$1:$M$4972,11,FALSE)</f>
        <v>#N/A</v>
      </c>
      <c r="K416" s="33"/>
      <c r="L416" s="45" t="e">
        <f>VLOOKUP(EVID_PASTVY!H416,KATEGORIE_ZVIRAT!$B$2:$M$31,6,FALSE)*K416</f>
        <v>#N/A</v>
      </c>
      <c r="M416" s="33">
        <v>24</v>
      </c>
      <c r="N416" s="45" t="e">
        <f>VLOOKUP(EVID_PASTVY!$H416,KATEGORIE_ZVIRAT!$B$2:$M$31,8,FALSE)</f>
        <v>#N/A</v>
      </c>
      <c r="O416" s="45" t="e">
        <f>VLOOKUP(EVID_PASTVY!$H416,KATEGORIE_ZVIRAT!$B$2:$M$31,9,FALSE)</f>
        <v>#N/A</v>
      </c>
      <c r="P416" s="54" t="e">
        <f>VLOOKUP(EVID_PASTVY!$H416,KATEGORIE_ZVIRAT!$B$2:$M$31,7,FALSE)*L416/1000*M416/24*(F416-E416+1)/J416</f>
        <v>#N/A</v>
      </c>
      <c r="Q416" s="52" t="e">
        <f>VLOOKUP(EVID_PASTVY!$H416,KATEGORIE_ZVIRAT!$B$2:$M$31,10,FALSE)*P416*10</f>
        <v>#N/A</v>
      </c>
      <c r="R416" s="52" t="e">
        <f>VLOOKUP(EVID_PASTVY!$H416,KATEGORIE_ZVIRAT!$B$2:$M$31,11,FALSE)*P416*10</f>
        <v>#N/A</v>
      </c>
      <c r="S416" s="52" t="e">
        <f>VLOOKUP(EVID_PASTVY!$H416,KATEGORIE_ZVIRAT!$B$2:$M$31,12,FALSE)*P416*10</f>
        <v>#N/A</v>
      </c>
    </row>
    <row r="417" spans="1:19" x14ac:dyDescent="0.2">
      <c r="A417" s="32"/>
      <c r="B417" s="37" t="e">
        <f>VLOOKUP($A417,EVID_OSEVU!$A$1:$M$4972,2,FALSE)</f>
        <v>#N/A</v>
      </c>
      <c r="C417" s="37" t="e">
        <f>VLOOKUP($A417,EVID_OSEVU!$A$1:$M$4972,3,FALSE)</f>
        <v>#N/A</v>
      </c>
      <c r="D417" s="45" t="e">
        <f>VLOOKUP($A417,EVID_OSEVU!$A$1:$M$4972,4,FALSE)</f>
        <v>#N/A</v>
      </c>
      <c r="E417" s="35"/>
      <c r="F417" s="53"/>
      <c r="G417" s="32"/>
      <c r="H417" s="45" t="e">
        <f>VLOOKUP(G417,Export7[#All],2,FALSE)</f>
        <v>#N/A</v>
      </c>
      <c r="I417" s="45" t="e">
        <f>VLOOKUP($A417,EVID_OSEVU!$A$1:$M$4972,10,FALSE)</f>
        <v>#N/A</v>
      </c>
      <c r="J417" s="58" t="e">
        <f>VLOOKUP($A417,EVID_OSEVU!$A$1:$M$4972,11,FALSE)</f>
        <v>#N/A</v>
      </c>
      <c r="K417" s="33"/>
      <c r="L417" s="45" t="e">
        <f>VLOOKUP(EVID_PASTVY!H417,KATEGORIE_ZVIRAT!$B$2:$M$31,6,FALSE)*K417</f>
        <v>#N/A</v>
      </c>
      <c r="M417" s="33">
        <v>24</v>
      </c>
      <c r="N417" s="45" t="e">
        <f>VLOOKUP(EVID_PASTVY!$H417,KATEGORIE_ZVIRAT!$B$2:$M$31,8,FALSE)</f>
        <v>#N/A</v>
      </c>
      <c r="O417" s="45" t="e">
        <f>VLOOKUP(EVID_PASTVY!$H417,KATEGORIE_ZVIRAT!$B$2:$M$31,9,FALSE)</f>
        <v>#N/A</v>
      </c>
      <c r="P417" s="54" t="e">
        <f>VLOOKUP(EVID_PASTVY!$H417,KATEGORIE_ZVIRAT!$B$2:$M$31,7,FALSE)*L417/1000*M417/24*(F417-E417+1)/J417</f>
        <v>#N/A</v>
      </c>
      <c r="Q417" s="52" t="e">
        <f>VLOOKUP(EVID_PASTVY!$H417,KATEGORIE_ZVIRAT!$B$2:$M$31,10,FALSE)*P417*10</f>
        <v>#N/A</v>
      </c>
      <c r="R417" s="52" t="e">
        <f>VLOOKUP(EVID_PASTVY!$H417,KATEGORIE_ZVIRAT!$B$2:$M$31,11,FALSE)*P417*10</f>
        <v>#N/A</v>
      </c>
      <c r="S417" s="52" t="e">
        <f>VLOOKUP(EVID_PASTVY!$H417,KATEGORIE_ZVIRAT!$B$2:$M$31,12,FALSE)*P417*10</f>
        <v>#N/A</v>
      </c>
    </row>
    <row r="418" spans="1:19" x14ac:dyDescent="0.2">
      <c r="A418" s="32"/>
      <c r="B418" s="37" t="e">
        <f>VLOOKUP($A418,EVID_OSEVU!$A$1:$M$4972,2,FALSE)</f>
        <v>#N/A</v>
      </c>
      <c r="C418" s="37" t="e">
        <f>VLOOKUP($A418,EVID_OSEVU!$A$1:$M$4972,3,FALSE)</f>
        <v>#N/A</v>
      </c>
      <c r="D418" s="45" t="e">
        <f>VLOOKUP($A418,EVID_OSEVU!$A$1:$M$4972,4,FALSE)</f>
        <v>#N/A</v>
      </c>
      <c r="E418" s="35"/>
      <c r="F418" s="53"/>
      <c r="G418" s="32"/>
      <c r="H418" s="45" t="e">
        <f>VLOOKUP(G418,Export7[#All],2,FALSE)</f>
        <v>#N/A</v>
      </c>
      <c r="I418" s="45" t="e">
        <f>VLOOKUP($A418,EVID_OSEVU!$A$1:$M$4972,10,FALSE)</f>
        <v>#N/A</v>
      </c>
      <c r="J418" s="58" t="e">
        <f>VLOOKUP($A418,EVID_OSEVU!$A$1:$M$4972,11,FALSE)</f>
        <v>#N/A</v>
      </c>
      <c r="K418" s="33"/>
      <c r="L418" s="45" t="e">
        <f>VLOOKUP(EVID_PASTVY!H418,KATEGORIE_ZVIRAT!$B$2:$M$31,6,FALSE)*K418</f>
        <v>#N/A</v>
      </c>
      <c r="M418" s="33">
        <v>24</v>
      </c>
      <c r="N418" s="45" t="e">
        <f>VLOOKUP(EVID_PASTVY!$H418,KATEGORIE_ZVIRAT!$B$2:$M$31,8,FALSE)</f>
        <v>#N/A</v>
      </c>
      <c r="O418" s="45" t="e">
        <f>VLOOKUP(EVID_PASTVY!$H418,KATEGORIE_ZVIRAT!$B$2:$M$31,9,FALSE)</f>
        <v>#N/A</v>
      </c>
      <c r="P418" s="54" t="e">
        <f>VLOOKUP(EVID_PASTVY!$H418,KATEGORIE_ZVIRAT!$B$2:$M$31,7,FALSE)*L418/1000*M418/24*(F418-E418+1)/J418</f>
        <v>#N/A</v>
      </c>
      <c r="Q418" s="52" t="e">
        <f>VLOOKUP(EVID_PASTVY!$H418,KATEGORIE_ZVIRAT!$B$2:$M$31,10,FALSE)*P418*10</f>
        <v>#N/A</v>
      </c>
      <c r="R418" s="52" t="e">
        <f>VLOOKUP(EVID_PASTVY!$H418,KATEGORIE_ZVIRAT!$B$2:$M$31,11,FALSE)*P418*10</f>
        <v>#N/A</v>
      </c>
      <c r="S418" s="52" t="e">
        <f>VLOOKUP(EVID_PASTVY!$H418,KATEGORIE_ZVIRAT!$B$2:$M$31,12,FALSE)*P418*10</f>
        <v>#N/A</v>
      </c>
    </row>
    <row r="419" spans="1:19" x14ac:dyDescent="0.2">
      <c r="A419" s="32"/>
      <c r="B419" s="37" t="e">
        <f>VLOOKUP($A419,EVID_OSEVU!$A$1:$M$4972,2,FALSE)</f>
        <v>#N/A</v>
      </c>
      <c r="C419" s="37" t="e">
        <f>VLOOKUP($A419,EVID_OSEVU!$A$1:$M$4972,3,FALSE)</f>
        <v>#N/A</v>
      </c>
      <c r="D419" s="45" t="e">
        <f>VLOOKUP($A419,EVID_OSEVU!$A$1:$M$4972,4,FALSE)</f>
        <v>#N/A</v>
      </c>
      <c r="E419" s="35"/>
      <c r="F419" s="53"/>
      <c r="G419" s="32"/>
      <c r="H419" s="45" t="e">
        <f>VLOOKUP(G419,Export7[#All],2,FALSE)</f>
        <v>#N/A</v>
      </c>
      <c r="I419" s="45" t="e">
        <f>VLOOKUP($A419,EVID_OSEVU!$A$1:$M$4972,10,FALSE)</f>
        <v>#N/A</v>
      </c>
      <c r="J419" s="58" t="e">
        <f>VLOOKUP($A419,EVID_OSEVU!$A$1:$M$4972,11,FALSE)</f>
        <v>#N/A</v>
      </c>
      <c r="K419" s="33"/>
      <c r="L419" s="45" t="e">
        <f>VLOOKUP(EVID_PASTVY!H419,KATEGORIE_ZVIRAT!$B$2:$M$31,6,FALSE)*K419</f>
        <v>#N/A</v>
      </c>
      <c r="M419" s="33">
        <v>24</v>
      </c>
      <c r="N419" s="45" t="e">
        <f>VLOOKUP(EVID_PASTVY!$H419,KATEGORIE_ZVIRAT!$B$2:$M$31,8,FALSE)</f>
        <v>#N/A</v>
      </c>
      <c r="O419" s="45" t="e">
        <f>VLOOKUP(EVID_PASTVY!$H419,KATEGORIE_ZVIRAT!$B$2:$M$31,9,FALSE)</f>
        <v>#N/A</v>
      </c>
      <c r="P419" s="54" t="e">
        <f>VLOOKUP(EVID_PASTVY!$H419,KATEGORIE_ZVIRAT!$B$2:$M$31,7,FALSE)*L419/1000*M419/24*(F419-E419+1)/J419</f>
        <v>#N/A</v>
      </c>
      <c r="Q419" s="52" t="e">
        <f>VLOOKUP(EVID_PASTVY!$H419,KATEGORIE_ZVIRAT!$B$2:$M$31,10,FALSE)*P419*10</f>
        <v>#N/A</v>
      </c>
      <c r="R419" s="52" t="e">
        <f>VLOOKUP(EVID_PASTVY!$H419,KATEGORIE_ZVIRAT!$B$2:$M$31,11,FALSE)*P419*10</f>
        <v>#N/A</v>
      </c>
      <c r="S419" s="52" t="e">
        <f>VLOOKUP(EVID_PASTVY!$H419,KATEGORIE_ZVIRAT!$B$2:$M$31,12,FALSE)*P419*10</f>
        <v>#N/A</v>
      </c>
    </row>
    <row r="420" spans="1:19" x14ac:dyDescent="0.2">
      <c r="A420" s="32"/>
      <c r="B420" s="37" t="e">
        <f>VLOOKUP($A420,EVID_OSEVU!$A$1:$M$4972,2,FALSE)</f>
        <v>#N/A</v>
      </c>
      <c r="C420" s="37" t="e">
        <f>VLOOKUP($A420,EVID_OSEVU!$A$1:$M$4972,3,FALSE)</f>
        <v>#N/A</v>
      </c>
      <c r="D420" s="45" t="e">
        <f>VLOOKUP($A420,EVID_OSEVU!$A$1:$M$4972,4,FALSE)</f>
        <v>#N/A</v>
      </c>
      <c r="E420" s="35"/>
      <c r="F420" s="53"/>
      <c r="G420" s="32"/>
      <c r="H420" s="45" t="e">
        <f>VLOOKUP(G420,Export7[#All],2,FALSE)</f>
        <v>#N/A</v>
      </c>
      <c r="I420" s="45" t="e">
        <f>VLOOKUP($A420,EVID_OSEVU!$A$1:$M$4972,10,FALSE)</f>
        <v>#N/A</v>
      </c>
      <c r="J420" s="58" t="e">
        <f>VLOOKUP($A420,EVID_OSEVU!$A$1:$M$4972,11,FALSE)</f>
        <v>#N/A</v>
      </c>
      <c r="K420" s="33"/>
      <c r="L420" s="45" t="e">
        <f>VLOOKUP(EVID_PASTVY!H420,KATEGORIE_ZVIRAT!$B$2:$M$31,6,FALSE)*K420</f>
        <v>#N/A</v>
      </c>
      <c r="M420" s="33">
        <v>24</v>
      </c>
      <c r="N420" s="45" t="e">
        <f>VLOOKUP(EVID_PASTVY!$H420,KATEGORIE_ZVIRAT!$B$2:$M$31,8,FALSE)</f>
        <v>#N/A</v>
      </c>
      <c r="O420" s="45" t="e">
        <f>VLOOKUP(EVID_PASTVY!$H420,KATEGORIE_ZVIRAT!$B$2:$M$31,9,FALSE)</f>
        <v>#N/A</v>
      </c>
      <c r="P420" s="54" t="e">
        <f>VLOOKUP(EVID_PASTVY!$H420,KATEGORIE_ZVIRAT!$B$2:$M$31,7,FALSE)*L420/1000*M420/24*(F420-E420+1)/J420</f>
        <v>#N/A</v>
      </c>
      <c r="Q420" s="52" t="e">
        <f>VLOOKUP(EVID_PASTVY!$H420,KATEGORIE_ZVIRAT!$B$2:$M$31,10,FALSE)*P420*10</f>
        <v>#N/A</v>
      </c>
      <c r="R420" s="52" t="e">
        <f>VLOOKUP(EVID_PASTVY!$H420,KATEGORIE_ZVIRAT!$B$2:$M$31,11,FALSE)*P420*10</f>
        <v>#N/A</v>
      </c>
      <c r="S420" s="52" t="e">
        <f>VLOOKUP(EVID_PASTVY!$H420,KATEGORIE_ZVIRAT!$B$2:$M$31,12,FALSE)*P420*10</f>
        <v>#N/A</v>
      </c>
    </row>
    <row r="421" spans="1:19" x14ac:dyDescent="0.2">
      <c r="A421" s="32"/>
      <c r="B421" s="37" t="e">
        <f>VLOOKUP($A421,EVID_OSEVU!$A$1:$M$4972,2,FALSE)</f>
        <v>#N/A</v>
      </c>
      <c r="C421" s="37" t="e">
        <f>VLOOKUP($A421,EVID_OSEVU!$A$1:$M$4972,3,FALSE)</f>
        <v>#N/A</v>
      </c>
      <c r="D421" s="45" t="e">
        <f>VLOOKUP($A421,EVID_OSEVU!$A$1:$M$4972,4,FALSE)</f>
        <v>#N/A</v>
      </c>
      <c r="E421" s="35"/>
      <c r="F421" s="53"/>
      <c r="G421" s="32"/>
      <c r="H421" s="45" t="e">
        <f>VLOOKUP(G421,Export7[#All],2,FALSE)</f>
        <v>#N/A</v>
      </c>
      <c r="I421" s="45" t="e">
        <f>VLOOKUP($A421,EVID_OSEVU!$A$1:$M$4972,10,FALSE)</f>
        <v>#N/A</v>
      </c>
      <c r="J421" s="58" t="e">
        <f>VLOOKUP($A421,EVID_OSEVU!$A$1:$M$4972,11,FALSE)</f>
        <v>#N/A</v>
      </c>
      <c r="K421" s="33"/>
      <c r="L421" s="45" t="e">
        <f>VLOOKUP(EVID_PASTVY!H421,KATEGORIE_ZVIRAT!$B$2:$M$31,6,FALSE)*K421</f>
        <v>#N/A</v>
      </c>
      <c r="M421" s="33">
        <v>24</v>
      </c>
      <c r="N421" s="45" t="e">
        <f>VLOOKUP(EVID_PASTVY!$H421,KATEGORIE_ZVIRAT!$B$2:$M$31,8,FALSE)</f>
        <v>#N/A</v>
      </c>
      <c r="O421" s="45" t="e">
        <f>VLOOKUP(EVID_PASTVY!$H421,KATEGORIE_ZVIRAT!$B$2:$M$31,9,FALSE)</f>
        <v>#N/A</v>
      </c>
      <c r="P421" s="54" t="e">
        <f>VLOOKUP(EVID_PASTVY!$H421,KATEGORIE_ZVIRAT!$B$2:$M$31,7,FALSE)*L421/1000*M421/24*(F421-E421+1)/J421</f>
        <v>#N/A</v>
      </c>
      <c r="Q421" s="52" t="e">
        <f>VLOOKUP(EVID_PASTVY!$H421,KATEGORIE_ZVIRAT!$B$2:$M$31,10,FALSE)*P421*10</f>
        <v>#N/A</v>
      </c>
      <c r="R421" s="52" t="e">
        <f>VLOOKUP(EVID_PASTVY!$H421,KATEGORIE_ZVIRAT!$B$2:$M$31,11,FALSE)*P421*10</f>
        <v>#N/A</v>
      </c>
      <c r="S421" s="52" t="e">
        <f>VLOOKUP(EVID_PASTVY!$H421,KATEGORIE_ZVIRAT!$B$2:$M$31,12,FALSE)*P421*10</f>
        <v>#N/A</v>
      </c>
    </row>
    <row r="422" spans="1:19" x14ac:dyDescent="0.2">
      <c r="A422" s="32"/>
      <c r="B422" s="37" t="e">
        <f>VLOOKUP($A422,EVID_OSEVU!$A$1:$M$4972,2,FALSE)</f>
        <v>#N/A</v>
      </c>
      <c r="C422" s="37" t="e">
        <f>VLOOKUP($A422,EVID_OSEVU!$A$1:$M$4972,3,FALSE)</f>
        <v>#N/A</v>
      </c>
      <c r="D422" s="45" t="e">
        <f>VLOOKUP($A422,EVID_OSEVU!$A$1:$M$4972,4,FALSE)</f>
        <v>#N/A</v>
      </c>
      <c r="E422" s="35"/>
      <c r="F422" s="53"/>
      <c r="G422" s="32"/>
      <c r="H422" s="45" t="e">
        <f>VLOOKUP(G422,Export7[#All],2,FALSE)</f>
        <v>#N/A</v>
      </c>
      <c r="I422" s="45" t="e">
        <f>VLOOKUP($A422,EVID_OSEVU!$A$1:$M$4972,10,FALSE)</f>
        <v>#N/A</v>
      </c>
      <c r="J422" s="58" t="e">
        <f>VLOOKUP($A422,EVID_OSEVU!$A$1:$M$4972,11,FALSE)</f>
        <v>#N/A</v>
      </c>
      <c r="K422" s="33"/>
      <c r="L422" s="45" t="e">
        <f>VLOOKUP(EVID_PASTVY!H422,KATEGORIE_ZVIRAT!$B$2:$M$31,6,FALSE)*K422</f>
        <v>#N/A</v>
      </c>
      <c r="M422" s="33">
        <v>24</v>
      </c>
      <c r="N422" s="45" t="e">
        <f>VLOOKUP(EVID_PASTVY!$H422,KATEGORIE_ZVIRAT!$B$2:$M$31,8,FALSE)</f>
        <v>#N/A</v>
      </c>
      <c r="O422" s="45" t="e">
        <f>VLOOKUP(EVID_PASTVY!$H422,KATEGORIE_ZVIRAT!$B$2:$M$31,9,FALSE)</f>
        <v>#N/A</v>
      </c>
      <c r="P422" s="54" t="e">
        <f>VLOOKUP(EVID_PASTVY!$H422,KATEGORIE_ZVIRAT!$B$2:$M$31,7,FALSE)*L422/1000*M422/24*(F422-E422+1)/J422</f>
        <v>#N/A</v>
      </c>
      <c r="Q422" s="52" t="e">
        <f>VLOOKUP(EVID_PASTVY!$H422,KATEGORIE_ZVIRAT!$B$2:$M$31,10,FALSE)*P422*10</f>
        <v>#N/A</v>
      </c>
      <c r="R422" s="52" t="e">
        <f>VLOOKUP(EVID_PASTVY!$H422,KATEGORIE_ZVIRAT!$B$2:$M$31,11,FALSE)*P422*10</f>
        <v>#N/A</v>
      </c>
      <c r="S422" s="52" t="e">
        <f>VLOOKUP(EVID_PASTVY!$H422,KATEGORIE_ZVIRAT!$B$2:$M$31,12,FALSE)*P422*10</f>
        <v>#N/A</v>
      </c>
    </row>
    <row r="423" spans="1:19" x14ac:dyDescent="0.2">
      <c r="A423" s="32"/>
      <c r="B423" s="37" t="e">
        <f>VLOOKUP($A423,EVID_OSEVU!$A$1:$M$4972,2,FALSE)</f>
        <v>#N/A</v>
      </c>
      <c r="C423" s="37" t="e">
        <f>VLOOKUP($A423,EVID_OSEVU!$A$1:$M$4972,3,FALSE)</f>
        <v>#N/A</v>
      </c>
      <c r="D423" s="45" t="e">
        <f>VLOOKUP($A423,EVID_OSEVU!$A$1:$M$4972,4,FALSE)</f>
        <v>#N/A</v>
      </c>
      <c r="E423" s="35"/>
      <c r="F423" s="53"/>
      <c r="G423" s="32"/>
      <c r="H423" s="45" t="e">
        <f>VLOOKUP(G423,Export7[#All],2,FALSE)</f>
        <v>#N/A</v>
      </c>
      <c r="I423" s="45" t="e">
        <f>VLOOKUP($A423,EVID_OSEVU!$A$1:$M$4972,10,FALSE)</f>
        <v>#N/A</v>
      </c>
      <c r="J423" s="58" t="e">
        <f>VLOOKUP($A423,EVID_OSEVU!$A$1:$M$4972,11,FALSE)</f>
        <v>#N/A</v>
      </c>
      <c r="K423" s="33"/>
      <c r="L423" s="45" t="e">
        <f>VLOOKUP(EVID_PASTVY!H423,KATEGORIE_ZVIRAT!$B$2:$M$31,6,FALSE)*K423</f>
        <v>#N/A</v>
      </c>
      <c r="M423" s="33">
        <v>24</v>
      </c>
      <c r="N423" s="45" t="e">
        <f>VLOOKUP(EVID_PASTVY!$H423,KATEGORIE_ZVIRAT!$B$2:$M$31,8,FALSE)</f>
        <v>#N/A</v>
      </c>
      <c r="O423" s="45" t="e">
        <f>VLOOKUP(EVID_PASTVY!$H423,KATEGORIE_ZVIRAT!$B$2:$M$31,9,FALSE)</f>
        <v>#N/A</v>
      </c>
      <c r="P423" s="54" t="e">
        <f>VLOOKUP(EVID_PASTVY!$H423,KATEGORIE_ZVIRAT!$B$2:$M$31,7,FALSE)*L423/1000*M423/24*(F423-E423+1)/J423</f>
        <v>#N/A</v>
      </c>
      <c r="Q423" s="52" t="e">
        <f>VLOOKUP(EVID_PASTVY!$H423,KATEGORIE_ZVIRAT!$B$2:$M$31,10,FALSE)*P423*10</f>
        <v>#N/A</v>
      </c>
      <c r="R423" s="52" t="e">
        <f>VLOOKUP(EVID_PASTVY!$H423,KATEGORIE_ZVIRAT!$B$2:$M$31,11,FALSE)*P423*10</f>
        <v>#N/A</v>
      </c>
      <c r="S423" s="52" t="e">
        <f>VLOOKUP(EVID_PASTVY!$H423,KATEGORIE_ZVIRAT!$B$2:$M$31,12,FALSE)*P423*10</f>
        <v>#N/A</v>
      </c>
    </row>
    <row r="424" spans="1:19" x14ac:dyDescent="0.2">
      <c r="A424" s="32"/>
      <c r="B424" s="37" t="e">
        <f>VLOOKUP($A424,EVID_OSEVU!$A$1:$M$4972,2,FALSE)</f>
        <v>#N/A</v>
      </c>
      <c r="C424" s="37" t="e">
        <f>VLOOKUP($A424,EVID_OSEVU!$A$1:$M$4972,3,FALSE)</f>
        <v>#N/A</v>
      </c>
      <c r="D424" s="45" t="e">
        <f>VLOOKUP($A424,EVID_OSEVU!$A$1:$M$4972,4,FALSE)</f>
        <v>#N/A</v>
      </c>
      <c r="E424" s="35"/>
      <c r="F424" s="53"/>
      <c r="G424" s="32"/>
      <c r="H424" s="45" t="e">
        <f>VLOOKUP(G424,Export7[#All],2,FALSE)</f>
        <v>#N/A</v>
      </c>
      <c r="I424" s="45" t="e">
        <f>VLOOKUP($A424,EVID_OSEVU!$A$1:$M$4972,10,FALSE)</f>
        <v>#N/A</v>
      </c>
      <c r="J424" s="58" t="e">
        <f>VLOOKUP($A424,EVID_OSEVU!$A$1:$M$4972,11,FALSE)</f>
        <v>#N/A</v>
      </c>
      <c r="K424" s="33"/>
      <c r="L424" s="45" t="e">
        <f>VLOOKUP(EVID_PASTVY!H424,KATEGORIE_ZVIRAT!$B$2:$M$31,6,FALSE)*K424</f>
        <v>#N/A</v>
      </c>
      <c r="M424" s="33">
        <v>24</v>
      </c>
      <c r="N424" s="45" t="e">
        <f>VLOOKUP(EVID_PASTVY!$H424,KATEGORIE_ZVIRAT!$B$2:$M$31,8,FALSE)</f>
        <v>#N/A</v>
      </c>
      <c r="O424" s="45" t="e">
        <f>VLOOKUP(EVID_PASTVY!$H424,KATEGORIE_ZVIRAT!$B$2:$M$31,9,FALSE)</f>
        <v>#N/A</v>
      </c>
      <c r="P424" s="54" t="e">
        <f>VLOOKUP(EVID_PASTVY!$H424,KATEGORIE_ZVIRAT!$B$2:$M$31,7,FALSE)*L424/1000*M424/24*(F424-E424+1)/J424</f>
        <v>#N/A</v>
      </c>
      <c r="Q424" s="52" t="e">
        <f>VLOOKUP(EVID_PASTVY!$H424,KATEGORIE_ZVIRAT!$B$2:$M$31,10,FALSE)*P424*10</f>
        <v>#N/A</v>
      </c>
      <c r="R424" s="52" t="e">
        <f>VLOOKUP(EVID_PASTVY!$H424,KATEGORIE_ZVIRAT!$B$2:$M$31,11,FALSE)*P424*10</f>
        <v>#N/A</v>
      </c>
      <c r="S424" s="52" t="e">
        <f>VLOOKUP(EVID_PASTVY!$H424,KATEGORIE_ZVIRAT!$B$2:$M$31,12,FALSE)*P424*10</f>
        <v>#N/A</v>
      </c>
    </row>
    <row r="425" spans="1:19" x14ac:dyDescent="0.2">
      <c r="A425" s="32"/>
      <c r="B425" s="37" t="e">
        <f>VLOOKUP($A425,EVID_OSEVU!$A$1:$M$4972,2,FALSE)</f>
        <v>#N/A</v>
      </c>
      <c r="C425" s="37" t="e">
        <f>VLOOKUP($A425,EVID_OSEVU!$A$1:$M$4972,3,FALSE)</f>
        <v>#N/A</v>
      </c>
      <c r="D425" s="45" t="e">
        <f>VLOOKUP($A425,EVID_OSEVU!$A$1:$M$4972,4,FALSE)</f>
        <v>#N/A</v>
      </c>
      <c r="E425" s="35"/>
      <c r="F425" s="53"/>
      <c r="G425" s="32"/>
      <c r="H425" s="45" t="e">
        <f>VLOOKUP(G425,Export7[#All],2,FALSE)</f>
        <v>#N/A</v>
      </c>
      <c r="I425" s="45" t="e">
        <f>VLOOKUP($A425,EVID_OSEVU!$A$1:$M$4972,10,FALSE)</f>
        <v>#N/A</v>
      </c>
      <c r="J425" s="58" t="e">
        <f>VLOOKUP($A425,EVID_OSEVU!$A$1:$M$4972,11,FALSE)</f>
        <v>#N/A</v>
      </c>
      <c r="K425" s="33"/>
      <c r="L425" s="45" t="e">
        <f>VLOOKUP(EVID_PASTVY!H425,KATEGORIE_ZVIRAT!$B$2:$M$31,6,FALSE)*K425</f>
        <v>#N/A</v>
      </c>
      <c r="M425" s="33">
        <v>24</v>
      </c>
      <c r="N425" s="45" t="e">
        <f>VLOOKUP(EVID_PASTVY!$H425,KATEGORIE_ZVIRAT!$B$2:$M$31,8,FALSE)</f>
        <v>#N/A</v>
      </c>
      <c r="O425" s="45" t="e">
        <f>VLOOKUP(EVID_PASTVY!$H425,KATEGORIE_ZVIRAT!$B$2:$M$31,9,FALSE)</f>
        <v>#N/A</v>
      </c>
      <c r="P425" s="54" t="e">
        <f>VLOOKUP(EVID_PASTVY!$H425,KATEGORIE_ZVIRAT!$B$2:$M$31,7,FALSE)*L425/1000*M425/24*(F425-E425+1)/J425</f>
        <v>#N/A</v>
      </c>
      <c r="Q425" s="52" t="e">
        <f>VLOOKUP(EVID_PASTVY!$H425,KATEGORIE_ZVIRAT!$B$2:$M$31,10,FALSE)*P425*10</f>
        <v>#N/A</v>
      </c>
      <c r="R425" s="52" t="e">
        <f>VLOOKUP(EVID_PASTVY!$H425,KATEGORIE_ZVIRAT!$B$2:$M$31,11,FALSE)*P425*10</f>
        <v>#N/A</v>
      </c>
      <c r="S425" s="52" t="e">
        <f>VLOOKUP(EVID_PASTVY!$H425,KATEGORIE_ZVIRAT!$B$2:$M$31,12,FALSE)*P425*10</f>
        <v>#N/A</v>
      </c>
    </row>
    <row r="426" spans="1:19" x14ac:dyDescent="0.2">
      <c r="A426" s="32"/>
      <c r="B426" s="37" t="e">
        <f>VLOOKUP($A426,EVID_OSEVU!$A$1:$M$4972,2,FALSE)</f>
        <v>#N/A</v>
      </c>
      <c r="C426" s="37" t="e">
        <f>VLOOKUP($A426,EVID_OSEVU!$A$1:$M$4972,3,FALSE)</f>
        <v>#N/A</v>
      </c>
      <c r="D426" s="45" t="e">
        <f>VLOOKUP($A426,EVID_OSEVU!$A$1:$M$4972,4,FALSE)</f>
        <v>#N/A</v>
      </c>
      <c r="E426" s="35"/>
      <c r="F426" s="53"/>
      <c r="G426" s="32"/>
      <c r="H426" s="45" t="e">
        <f>VLOOKUP(G426,Export7[#All],2,FALSE)</f>
        <v>#N/A</v>
      </c>
      <c r="I426" s="45" t="e">
        <f>VLOOKUP($A426,EVID_OSEVU!$A$1:$M$4972,10,FALSE)</f>
        <v>#N/A</v>
      </c>
      <c r="J426" s="58" t="e">
        <f>VLOOKUP($A426,EVID_OSEVU!$A$1:$M$4972,11,FALSE)</f>
        <v>#N/A</v>
      </c>
      <c r="K426" s="33"/>
      <c r="L426" s="45" t="e">
        <f>VLOOKUP(EVID_PASTVY!H426,KATEGORIE_ZVIRAT!$B$2:$M$31,6,FALSE)*K426</f>
        <v>#N/A</v>
      </c>
      <c r="M426" s="33">
        <v>24</v>
      </c>
      <c r="N426" s="45" t="e">
        <f>VLOOKUP(EVID_PASTVY!$H426,KATEGORIE_ZVIRAT!$B$2:$M$31,8,FALSE)</f>
        <v>#N/A</v>
      </c>
      <c r="O426" s="45" t="e">
        <f>VLOOKUP(EVID_PASTVY!$H426,KATEGORIE_ZVIRAT!$B$2:$M$31,9,FALSE)</f>
        <v>#N/A</v>
      </c>
      <c r="P426" s="54" t="e">
        <f>VLOOKUP(EVID_PASTVY!$H426,KATEGORIE_ZVIRAT!$B$2:$M$31,7,FALSE)*L426/1000*M426/24*(F426-E426+1)/J426</f>
        <v>#N/A</v>
      </c>
      <c r="Q426" s="52" t="e">
        <f>VLOOKUP(EVID_PASTVY!$H426,KATEGORIE_ZVIRAT!$B$2:$M$31,10,FALSE)*P426*10</f>
        <v>#N/A</v>
      </c>
      <c r="R426" s="52" t="e">
        <f>VLOOKUP(EVID_PASTVY!$H426,KATEGORIE_ZVIRAT!$B$2:$M$31,11,FALSE)*P426*10</f>
        <v>#N/A</v>
      </c>
      <c r="S426" s="52" t="e">
        <f>VLOOKUP(EVID_PASTVY!$H426,KATEGORIE_ZVIRAT!$B$2:$M$31,12,FALSE)*P426*10</f>
        <v>#N/A</v>
      </c>
    </row>
    <row r="427" spans="1:19" x14ac:dyDescent="0.2">
      <c r="A427" s="32"/>
      <c r="B427" s="37" t="e">
        <f>VLOOKUP($A427,EVID_OSEVU!$A$1:$M$4972,2,FALSE)</f>
        <v>#N/A</v>
      </c>
      <c r="C427" s="37" t="e">
        <f>VLOOKUP($A427,EVID_OSEVU!$A$1:$M$4972,3,FALSE)</f>
        <v>#N/A</v>
      </c>
      <c r="D427" s="45" t="e">
        <f>VLOOKUP($A427,EVID_OSEVU!$A$1:$M$4972,4,FALSE)</f>
        <v>#N/A</v>
      </c>
      <c r="E427" s="35"/>
      <c r="F427" s="53"/>
      <c r="G427" s="32"/>
      <c r="H427" s="45" t="e">
        <f>VLOOKUP(G427,Export7[#All],2,FALSE)</f>
        <v>#N/A</v>
      </c>
      <c r="I427" s="45" t="e">
        <f>VLOOKUP($A427,EVID_OSEVU!$A$1:$M$4972,10,FALSE)</f>
        <v>#N/A</v>
      </c>
      <c r="J427" s="58" t="e">
        <f>VLOOKUP($A427,EVID_OSEVU!$A$1:$M$4972,11,FALSE)</f>
        <v>#N/A</v>
      </c>
      <c r="K427" s="33"/>
      <c r="L427" s="45" t="e">
        <f>VLOOKUP(EVID_PASTVY!H427,KATEGORIE_ZVIRAT!$B$2:$M$31,6,FALSE)*K427</f>
        <v>#N/A</v>
      </c>
      <c r="M427" s="33">
        <v>24</v>
      </c>
      <c r="N427" s="45" t="e">
        <f>VLOOKUP(EVID_PASTVY!$H427,KATEGORIE_ZVIRAT!$B$2:$M$31,8,FALSE)</f>
        <v>#N/A</v>
      </c>
      <c r="O427" s="45" t="e">
        <f>VLOOKUP(EVID_PASTVY!$H427,KATEGORIE_ZVIRAT!$B$2:$M$31,9,FALSE)</f>
        <v>#N/A</v>
      </c>
      <c r="P427" s="54" t="e">
        <f>VLOOKUP(EVID_PASTVY!$H427,KATEGORIE_ZVIRAT!$B$2:$M$31,7,FALSE)*L427/1000*M427/24*(F427-E427+1)/J427</f>
        <v>#N/A</v>
      </c>
      <c r="Q427" s="52" t="e">
        <f>VLOOKUP(EVID_PASTVY!$H427,KATEGORIE_ZVIRAT!$B$2:$M$31,10,FALSE)*P427*10</f>
        <v>#N/A</v>
      </c>
      <c r="R427" s="52" t="e">
        <f>VLOOKUP(EVID_PASTVY!$H427,KATEGORIE_ZVIRAT!$B$2:$M$31,11,FALSE)*P427*10</f>
        <v>#N/A</v>
      </c>
      <c r="S427" s="52" t="e">
        <f>VLOOKUP(EVID_PASTVY!$H427,KATEGORIE_ZVIRAT!$B$2:$M$31,12,FALSE)*P427*10</f>
        <v>#N/A</v>
      </c>
    </row>
    <row r="428" spans="1:19" x14ac:dyDescent="0.2">
      <c r="A428" s="32"/>
      <c r="B428" s="37" t="e">
        <f>VLOOKUP($A428,EVID_OSEVU!$A$1:$M$4972,2,FALSE)</f>
        <v>#N/A</v>
      </c>
      <c r="C428" s="37" t="e">
        <f>VLOOKUP($A428,EVID_OSEVU!$A$1:$M$4972,3,FALSE)</f>
        <v>#N/A</v>
      </c>
      <c r="D428" s="45" t="e">
        <f>VLOOKUP($A428,EVID_OSEVU!$A$1:$M$4972,4,FALSE)</f>
        <v>#N/A</v>
      </c>
      <c r="E428" s="35"/>
      <c r="F428" s="53"/>
      <c r="G428" s="32"/>
      <c r="H428" s="45" t="e">
        <f>VLOOKUP(G428,Export7[#All],2,FALSE)</f>
        <v>#N/A</v>
      </c>
      <c r="I428" s="45" t="e">
        <f>VLOOKUP($A428,EVID_OSEVU!$A$1:$M$4972,10,FALSE)</f>
        <v>#N/A</v>
      </c>
      <c r="J428" s="58" t="e">
        <f>VLOOKUP($A428,EVID_OSEVU!$A$1:$M$4972,11,FALSE)</f>
        <v>#N/A</v>
      </c>
      <c r="K428" s="33"/>
      <c r="L428" s="45" t="e">
        <f>VLOOKUP(EVID_PASTVY!H428,KATEGORIE_ZVIRAT!$B$2:$M$31,6,FALSE)*K428</f>
        <v>#N/A</v>
      </c>
      <c r="M428" s="33">
        <v>24</v>
      </c>
      <c r="N428" s="45" t="e">
        <f>VLOOKUP(EVID_PASTVY!$H428,KATEGORIE_ZVIRAT!$B$2:$M$31,8,FALSE)</f>
        <v>#N/A</v>
      </c>
      <c r="O428" s="45" t="e">
        <f>VLOOKUP(EVID_PASTVY!$H428,KATEGORIE_ZVIRAT!$B$2:$M$31,9,FALSE)</f>
        <v>#N/A</v>
      </c>
      <c r="P428" s="54" t="e">
        <f>VLOOKUP(EVID_PASTVY!$H428,KATEGORIE_ZVIRAT!$B$2:$M$31,7,FALSE)*L428/1000*M428/24*(F428-E428+1)/J428</f>
        <v>#N/A</v>
      </c>
      <c r="Q428" s="52" t="e">
        <f>VLOOKUP(EVID_PASTVY!$H428,KATEGORIE_ZVIRAT!$B$2:$M$31,10,FALSE)*P428*10</f>
        <v>#N/A</v>
      </c>
      <c r="R428" s="52" t="e">
        <f>VLOOKUP(EVID_PASTVY!$H428,KATEGORIE_ZVIRAT!$B$2:$M$31,11,FALSE)*P428*10</f>
        <v>#N/A</v>
      </c>
      <c r="S428" s="52" t="e">
        <f>VLOOKUP(EVID_PASTVY!$H428,KATEGORIE_ZVIRAT!$B$2:$M$31,12,FALSE)*P428*10</f>
        <v>#N/A</v>
      </c>
    </row>
    <row r="429" spans="1:19" x14ac:dyDescent="0.2">
      <c r="A429" s="32"/>
      <c r="B429" s="37" t="e">
        <f>VLOOKUP($A429,EVID_OSEVU!$A$1:$M$4972,2,FALSE)</f>
        <v>#N/A</v>
      </c>
      <c r="C429" s="37" t="e">
        <f>VLOOKUP($A429,EVID_OSEVU!$A$1:$M$4972,3,FALSE)</f>
        <v>#N/A</v>
      </c>
      <c r="D429" s="45" t="e">
        <f>VLOOKUP($A429,EVID_OSEVU!$A$1:$M$4972,4,FALSE)</f>
        <v>#N/A</v>
      </c>
      <c r="E429" s="35"/>
      <c r="F429" s="53"/>
      <c r="G429" s="32"/>
      <c r="H429" s="45" t="e">
        <f>VLOOKUP(G429,Export7[#All],2,FALSE)</f>
        <v>#N/A</v>
      </c>
      <c r="I429" s="45" t="e">
        <f>VLOOKUP($A429,EVID_OSEVU!$A$1:$M$4972,10,FALSE)</f>
        <v>#N/A</v>
      </c>
      <c r="J429" s="58" t="e">
        <f>VLOOKUP($A429,EVID_OSEVU!$A$1:$M$4972,11,FALSE)</f>
        <v>#N/A</v>
      </c>
      <c r="K429" s="33"/>
      <c r="L429" s="45" t="e">
        <f>VLOOKUP(EVID_PASTVY!H429,KATEGORIE_ZVIRAT!$B$2:$M$31,6,FALSE)*K429</f>
        <v>#N/A</v>
      </c>
      <c r="M429" s="33">
        <v>24</v>
      </c>
      <c r="N429" s="45" t="e">
        <f>VLOOKUP(EVID_PASTVY!$H429,KATEGORIE_ZVIRAT!$B$2:$M$31,8,FALSE)</f>
        <v>#N/A</v>
      </c>
      <c r="O429" s="45" t="e">
        <f>VLOOKUP(EVID_PASTVY!$H429,KATEGORIE_ZVIRAT!$B$2:$M$31,9,FALSE)</f>
        <v>#N/A</v>
      </c>
      <c r="P429" s="54" t="e">
        <f>VLOOKUP(EVID_PASTVY!$H429,KATEGORIE_ZVIRAT!$B$2:$M$31,7,FALSE)*L429/1000*M429/24*(F429-E429+1)/J429</f>
        <v>#N/A</v>
      </c>
      <c r="Q429" s="52" t="e">
        <f>VLOOKUP(EVID_PASTVY!$H429,KATEGORIE_ZVIRAT!$B$2:$M$31,10,FALSE)*P429*10</f>
        <v>#N/A</v>
      </c>
      <c r="R429" s="52" t="e">
        <f>VLOOKUP(EVID_PASTVY!$H429,KATEGORIE_ZVIRAT!$B$2:$M$31,11,FALSE)*P429*10</f>
        <v>#N/A</v>
      </c>
      <c r="S429" s="52" t="e">
        <f>VLOOKUP(EVID_PASTVY!$H429,KATEGORIE_ZVIRAT!$B$2:$M$31,12,FALSE)*P429*10</f>
        <v>#N/A</v>
      </c>
    </row>
    <row r="430" spans="1:19" x14ac:dyDescent="0.2">
      <c r="A430" s="32"/>
      <c r="B430" s="37" t="e">
        <f>VLOOKUP($A430,EVID_OSEVU!$A$1:$M$4972,2,FALSE)</f>
        <v>#N/A</v>
      </c>
      <c r="C430" s="37" t="e">
        <f>VLOOKUP($A430,EVID_OSEVU!$A$1:$M$4972,3,FALSE)</f>
        <v>#N/A</v>
      </c>
      <c r="D430" s="45" t="e">
        <f>VLOOKUP($A430,EVID_OSEVU!$A$1:$M$4972,4,FALSE)</f>
        <v>#N/A</v>
      </c>
      <c r="E430" s="35"/>
      <c r="F430" s="53"/>
      <c r="G430" s="32"/>
      <c r="H430" s="45" t="e">
        <f>VLOOKUP(G430,Export7[#All],2,FALSE)</f>
        <v>#N/A</v>
      </c>
      <c r="I430" s="45" t="e">
        <f>VLOOKUP($A430,EVID_OSEVU!$A$1:$M$4972,10,FALSE)</f>
        <v>#N/A</v>
      </c>
      <c r="J430" s="58" t="e">
        <f>VLOOKUP($A430,EVID_OSEVU!$A$1:$M$4972,11,FALSE)</f>
        <v>#N/A</v>
      </c>
      <c r="K430" s="33"/>
      <c r="L430" s="45" t="e">
        <f>VLOOKUP(EVID_PASTVY!H430,KATEGORIE_ZVIRAT!$B$2:$M$31,6,FALSE)*K430</f>
        <v>#N/A</v>
      </c>
      <c r="M430" s="33">
        <v>24</v>
      </c>
      <c r="N430" s="45" t="e">
        <f>VLOOKUP(EVID_PASTVY!$H430,KATEGORIE_ZVIRAT!$B$2:$M$31,8,FALSE)</f>
        <v>#N/A</v>
      </c>
      <c r="O430" s="45" t="e">
        <f>VLOOKUP(EVID_PASTVY!$H430,KATEGORIE_ZVIRAT!$B$2:$M$31,9,FALSE)</f>
        <v>#N/A</v>
      </c>
      <c r="P430" s="54" t="e">
        <f>VLOOKUP(EVID_PASTVY!$H430,KATEGORIE_ZVIRAT!$B$2:$M$31,7,FALSE)*L430/1000*M430/24*(F430-E430+1)/J430</f>
        <v>#N/A</v>
      </c>
      <c r="Q430" s="52" t="e">
        <f>VLOOKUP(EVID_PASTVY!$H430,KATEGORIE_ZVIRAT!$B$2:$M$31,10,FALSE)*P430*10</f>
        <v>#N/A</v>
      </c>
      <c r="R430" s="52" t="e">
        <f>VLOOKUP(EVID_PASTVY!$H430,KATEGORIE_ZVIRAT!$B$2:$M$31,11,FALSE)*P430*10</f>
        <v>#N/A</v>
      </c>
      <c r="S430" s="52" t="e">
        <f>VLOOKUP(EVID_PASTVY!$H430,KATEGORIE_ZVIRAT!$B$2:$M$31,12,FALSE)*P430*10</f>
        <v>#N/A</v>
      </c>
    </row>
    <row r="431" spans="1:19" x14ac:dyDescent="0.2">
      <c r="A431" s="32"/>
      <c r="B431" s="37" t="e">
        <f>VLOOKUP($A431,EVID_OSEVU!$A$1:$M$4972,2,FALSE)</f>
        <v>#N/A</v>
      </c>
      <c r="C431" s="37" t="e">
        <f>VLOOKUP($A431,EVID_OSEVU!$A$1:$M$4972,3,FALSE)</f>
        <v>#N/A</v>
      </c>
      <c r="D431" s="45" t="e">
        <f>VLOOKUP($A431,EVID_OSEVU!$A$1:$M$4972,4,FALSE)</f>
        <v>#N/A</v>
      </c>
      <c r="E431" s="35"/>
      <c r="F431" s="53"/>
      <c r="G431" s="32"/>
      <c r="H431" s="45" t="e">
        <f>VLOOKUP(G431,Export7[#All],2,FALSE)</f>
        <v>#N/A</v>
      </c>
      <c r="I431" s="45" t="e">
        <f>VLOOKUP($A431,EVID_OSEVU!$A$1:$M$4972,10,FALSE)</f>
        <v>#N/A</v>
      </c>
      <c r="J431" s="58" t="e">
        <f>VLOOKUP($A431,EVID_OSEVU!$A$1:$M$4972,11,FALSE)</f>
        <v>#N/A</v>
      </c>
      <c r="K431" s="33"/>
      <c r="L431" s="45" t="e">
        <f>VLOOKUP(EVID_PASTVY!H431,KATEGORIE_ZVIRAT!$B$2:$M$31,6,FALSE)*K431</f>
        <v>#N/A</v>
      </c>
      <c r="M431" s="33">
        <v>24</v>
      </c>
      <c r="N431" s="45" t="e">
        <f>VLOOKUP(EVID_PASTVY!$H431,KATEGORIE_ZVIRAT!$B$2:$M$31,8,FALSE)</f>
        <v>#N/A</v>
      </c>
      <c r="O431" s="45" t="e">
        <f>VLOOKUP(EVID_PASTVY!$H431,KATEGORIE_ZVIRAT!$B$2:$M$31,9,FALSE)</f>
        <v>#N/A</v>
      </c>
      <c r="P431" s="54" t="e">
        <f>VLOOKUP(EVID_PASTVY!$H431,KATEGORIE_ZVIRAT!$B$2:$M$31,7,FALSE)*L431/1000*M431/24*(F431-E431+1)/J431</f>
        <v>#N/A</v>
      </c>
      <c r="Q431" s="52" t="e">
        <f>VLOOKUP(EVID_PASTVY!$H431,KATEGORIE_ZVIRAT!$B$2:$M$31,10,FALSE)*P431*10</f>
        <v>#N/A</v>
      </c>
      <c r="R431" s="52" t="e">
        <f>VLOOKUP(EVID_PASTVY!$H431,KATEGORIE_ZVIRAT!$B$2:$M$31,11,FALSE)*P431*10</f>
        <v>#N/A</v>
      </c>
      <c r="S431" s="52" t="e">
        <f>VLOOKUP(EVID_PASTVY!$H431,KATEGORIE_ZVIRAT!$B$2:$M$31,12,FALSE)*P431*10</f>
        <v>#N/A</v>
      </c>
    </row>
    <row r="432" spans="1:19" x14ac:dyDescent="0.2">
      <c r="A432" s="32"/>
      <c r="B432" s="37" t="e">
        <f>VLOOKUP($A432,EVID_OSEVU!$A$1:$M$4972,2,FALSE)</f>
        <v>#N/A</v>
      </c>
      <c r="C432" s="37" t="e">
        <f>VLOOKUP($A432,EVID_OSEVU!$A$1:$M$4972,3,FALSE)</f>
        <v>#N/A</v>
      </c>
      <c r="D432" s="45" t="e">
        <f>VLOOKUP($A432,EVID_OSEVU!$A$1:$M$4972,4,FALSE)</f>
        <v>#N/A</v>
      </c>
      <c r="E432" s="35"/>
      <c r="F432" s="53"/>
      <c r="G432" s="32"/>
      <c r="H432" s="45" t="e">
        <f>VLOOKUP(G432,Export7[#All],2,FALSE)</f>
        <v>#N/A</v>
      </c>
      <c r="I432" s="45" t="e">
        <f>VLOOKUP($A432,EVID_OSEVU!$A$1:$M$4972,10,FALSE)</f>
        <v>#N/A</v>
      </c>
      <c r="J432" s="58" t="e">
        <f>VLOOKUP($A432,EVID_OSEVU!$A$1:$M$4972,11,FALSE)</f>
        <v>#N/A</v>
      </c>
      <c r="K432" s="33"/>
      <c r="L432" s="45" t="e">
        <f>VLOOKUP(EVID_PASTVY!H432,KATEGORIE_ZVIRAT!$B$2:$M$31,6,FALSE)*K432</f>
        <v>#N/A</v>
      </c>
      <c r="M432" s="33">
        <v>24</v>
      </c>
      <c r="N432" s="45" t="e">
        <f>VLOOKUP(EVID_PASTVY!$H432,KATEGORIE_ZVIRAT!$B$2:$M$31,8,FALSE)</f>
        <v>#N/A</v>
      </c>
      <c r="O432" s="45" t="e">
        <f>VLOOKUP(EVID_PASTVY!$H432,KATEGORIE_ZVIRAT!$B$2:$M$31,9,FALSE)</f>
        <v>#N/A</v>
      </c>
      <c r="P432" s="54" t="e">
        <f>VLOOKUP(EVID_PASTVY!$H432,KATEGORIE_ZVIRAT!$B$2:$M$31,7,FALSE)*L432/1000*M432/24*(F432-E432+1)/J432</f>
        <v>#N/A</v>
      </c>
      <c r="Q432" s="52" t="e">
        <f>VLOOKUP(EVID_PASTVY!$H432,KATEGORIE_ZVIRAT!$B$2:$M$31,10,FALSE)*P432*10</f>
        <v>#N/A</v>
      </c>
      <c r="R432" s="52" t="e">
        <f>VLOOKUP(EVID_PASTVY!$H432,KATEGORIE_ZVIRAT!$B$2:$M$31,11,FALSE)*P432*10</f>
        <v>#N/A</v>
      </c>
      <c r="S432" s="52" t="e">
        <f>VLOOKUP(EVID_PASTVY!$H432,KATEGORIE_ZVIRAT!$B$2:$M$31,12,FALSE)*P432*10</f>
        <v>#N/A</v>
      </c>
    </row>
    <row r="433" spans="1:19" x14ac:dyDescent="0.2">
      <c r="A433" s="32"/>
      <c r="B433" s="37" t="e">
        <f>VLOOKUP($A433,EVID_OSEVU!$A$1:$M$4972,2,FALSE)</f>
        <v>#N/A</v>
      </c>
      <c r="C433" s="37" t="e">
        <f>VLOOKUP($A433,EVID_OSEVU!$A$1:$M$4972,3,FALSE)</f>
        <v>#N/A</v>
      </c>
      <c r="D433" s="45" t="e">
        <f>VLOOKUP($A433,EVID_OSEVU!$A$1:$M$4972,4,FALSE)</f>
        <v>#N/A</v>
      </c>
      <c r="E433" s="35"/>
      <c r="F433" s="53"/>
      <c r="G433" s="32"/>
      <c r="H433" s="45" t="e">
        <f>VLOOKUP(G433,Export7[#All],2,FALSE)</f>
        <v>#N/A</v>
      </c>
      <c r="I433" s="45" t="e">
        <f>VLOOKUP($A433,EVID_OSEVU!$A$1:$M$4972,10,FALSE)</f>
        <v>#N/A</v>
      </c>
      <c r="J433" s="58" t="e">
        <f>VLOOKUP($A433,EVID_OSEVU!$A$1:$M$4972,11,FALSE)</f>
        <v>#N/A</v>
      </c>
      <c r="K433" s="33"/>
      <c r="L433" s="45" t="e">
        <f>VLOOKUP(EVID_PASTVY!H433,KATEGORIE_ZVIRAT!$B$2:$M$31,6,FALSE)*K433</f>
        <v>#N/A</v>
      </c>
      <c r="M433" s="33">
        <v>24</v>
      </c>
      <c r="N433" s="45" t="e">
        <f>VLOOKUP(EVID_PASTVY!$H433,KATEGORIE_ZVIRAT!$B$2:$M$31,8,FALSE)</f>
        <v>#N/A</v>
      </c>
      <c r="O433" s="45" t="e">
        <f>VLOOKUP(EVID_PASTVY!$H433,KATEGORIE_ZVIRAT!$B$2:$M$31,9,FALSE)</f>
        <v>#N/A</v>
      </c>
      <c r="P433" s="54" t="e">
        <f>VLOOKUP(EVID_PASTVY!$H433,KATEGORIE_ZVIRAT!$B$2:$M$31,7,FALSE)*L433/1000*M433/24*(F433-E433+1)/J433</f>
        <v>#N/A</v>
      </c>
      <c r="Q433" s="52" t="e">
        <f>VLOOKUP(EVID_PASTVY!$H433,KATEGORIE_ZVIRAT!$B$2:$M$31,10,FALSE)*P433*10</f>
        <v>#N/A</v>
      </c>
      <c r="R433" s="52" t="e">
        <f>VLOOKUP(EVID_PASTVY!$H433,KATEGORIE_ZVIRAT!$B$2:$M$31,11,FALSE)*P433*10</f>
        <v>#N/A</v>
      </c>
      <c r="S433" s="52" t="e">
        <f>VLOOKUP(EVID_PASTVY!$H433,KATEGORIE_ZVIRAT!$B$2:$M$31,12,FALSE)*P433*10</f>
        <v>#N/A</v>
      </c>
    </row>
    <row r="434" spans="1:19" x14ac:dyDescent="0.2">
      <c r="A434" s="32"/>
      <c r="B434" s="37" t="e">
        <f>VLOOKUP($A434,EVID_OSEVU!$A$1:$M$4972,2,FALSE)</f>
        <v>#N/A</v>
      </c>
      <c r="C434" s="37" t="e">
        <f>VLOOKUP($A434,EVID_OSEVU!$A$1:$M$4972,3,FALSE)</f>
        <v>#N/A</v>
      </c>
      <c r="D434" s="45" t="e">
        <f>VLOOKUP($A434,EVID_OSEVU!$A$1:$M$4972,4,FALSE)</f>
        <v>#N/A</v>
      </c>
      <c r="E434" s="35"/>
      <c r="F434" s="53"/>
      <c r="G434" s="32"/>
      <c r="H434" s="45" t="e">
        <f>VLOOKUP(G434,Export7[#All],2,FALSE)</f>
        <v>#N/A</v>
      </c>
      <c r="I434" s="45" t="e">
        <f>VLOOKUP($A434,EVID_OSEVU!$A$1:$M$4972,10,FALSE)</f>
        <v>#N/A</v>
      </c>
      <c r="J434" s="58" t="e">
        <f>VLOOKUP($A434,EVID_OSEVU!$A$1:$M$4972,11,FALSE)</f>
        <v>#N/A</v>
      </c>
      <c r="K434" s="33"/>
      <c r="L434" s="45" t="e">
        <f>VLOOKUP(EVID_PASTVY!H434,KATEGORIE_ZVIRAT!$B$2:$M$31,6,FALSE)*K434</f>
        <v>#N/A</v>
      </c>
      <c r="M434" s="33">
        <v>24</v>
      </c>
      <c r="N434" s="45" t="e">
        <f>VLOOKUP(EVID_PASTVY!$H434,KATEGORIE_ZVIRAT!$B$2:$M$31,8,FALSE)</f>
        <v>#N/A</v>
      </c>
      <c r="O434" s="45" t="e">
        <f>VLOOKUP(EVID_PASTVY!$H434,KATEGORIE_ZVIRAT!$B$2:$M$31,9,FALSE)</f>
        <v>#N/A</v>
      </c>
      <c r="P434" s="54" t="e">
        <f>VLOOKUP(EVID_PASTVY!$H434,KATEGORIE_ZVIRAT!$B$2:$M$31,7,FALSE)*L434/1000*M434/24*(F434-E434+1)/J434</f>
        <v>#N/A</v>
      </c>
      <c r="Q434" s="52" t="e">
        <f>VLOOKUP(EVID_PASTVY!$H434,KATEGORIE_ZVIRAT!$B$2:$M$31,10,FALSE)*P434*10</f>
        <v>#N/A</v>
      </c>
      <c r="R434" s="52" t="e">
        <f>VLOOKUP(EVID_PASTVY!$H434,KATEGORIE_ZVIRAT!$B$2:$M$31,11,FALSE)*P434*10</f>
        <v>#N/A</v>
      </c>
      <c r="S434" s="52" t="e">
        <f>VLOOKUP(EVID_PASTVY!$H434,KATEGORIE_ZVIRAT!$B$2:$M$31,12,FALSE)*P434*10</f>
        <v>#N/A</v>
      </c>
    </row>
    <row r="435" spans="1:19" x14ac:dyDescent="0.2">
      <c r="A435" s="32"/>
      <c r="B435" s="37" t="e">
        <f>VLOOKUP($A435,EVID_OSEVU!$A$1:$M$4972,2,FALSE)</f>
        <v>#N/A</v>
      </c>
      <c r="C435" s="37" t="e">
        <f>VLOOKUP($A435,EVID_OSEVU!$A$1:$M$4972,3,FALSE)</f>
        <v>#N/A</v>
      </c>
      <c r="D435" s="45" t="e">
        <f>VLOOKUP($A435,EVID_OSEVU!$A$1:$M$4972,4,FALSE)</f>
        <v>#N/A</v>
      </c>
      <c r="E435" s="35"/>
      <c r="F435" s="53"/>
      <c r="G435" s="32"/>
      <c r="H435" s="45" t="e">
        <f>VLOOKUP(G435,Export7[#All],2,FALSE)</f>
        <v>#N/A</v>
      </c>
      <c r="I435" s="45" t="e">
        <f>VLOOKUP($A435,EVID_OSEVU!$A$1:$M$4972,10,FALSE)</f>
        <v>#N/A</v>
      </c>
      <c r="J435" s="58" t="e">
        <f>VLOOKUP($A435,EVID_OSEVU!$A$1:$M$4972,11,FALSE)</f>
        <v>#N/A</v>
      </c>
      <c r="K435" s="33"/>
      <c r="L435" s="45" t="e">
        <f>VLOOKUP(EVID_PASTVY!H435,KATEGORIE_ZVIRAT!$B$2:$M$31,6,FALSE)*K435</f>
        <v>#N/A</v>
      </c>
      <c r="M435" s="33">
        <v>24</v>
      </c>
      <c r="N435" s="45" t="e">
        <f>VLOOKUP(EVID_PASTVY!$H435,KATEGORIE_ZVIRAT!$B$2:$M$31,8,FALSE)</f>
        <v>#N/A</v>
      </c>
      <c r="O435" s="45" t="e">
        <f>VLOOKUP(EVID_PASTVY!$H435,KATEGORIE_ZVIRAT!$B$2:$M$31,9,FALSE)</f>
        <v>#N/A</v>
      </c>
      <c r="P435" s="54" t="e">
        <f>VLOOKUP(EVID_PASTVY!$H435,KATEGORIE_ZVIRAT!$B$2:$M$31,7,FALSE)*L435/1000*M435/24*(F435-E435+1)/J435</f>
        <v>#N/A</v>
      </c>
      <c r="Q435" s="52" t="e">
        <f>VLOOKUP(EVID_PASTVY!$H435,KATEGORIE_ZVIRAT!$B$2:$M$31,10,FALSE)*P435*10</f>
        <v>#N/A</v>
      </c>
      <c r="R435" s="52" t="e">
        <f>VLOOKUP(EVID_PASTVY!$H435,KATEGORIE_ZVIRAT!$B$2:$M$31,11,FALSE)*P435*10</f>
        <v>#N/A</v>
      </c>
      <c r="S435" s="52" t="e">
        <f>VLOOKUP(EVID_PASTVY!$H435,KATEGORIE_ZVIRAT!$B$2:$M$31,12,FALSE)*P435*10</f>
        <v>#N/A</v>
      </c>
    </row>
    <row r="436" spans="1:19" x14ac:dyDescent="0.2">
      <c r="A436" s="32"/>
      <c r="B436" s="37" t="e">
        <f>VLOOKUP($A436,EVID_OSEVU!$A$1:$M$4972,2,FALSE)</f>
        <v>#N/A</v>
      </c>
      <c r="C436" s="37" t="e">
        <f>VLOOKUP($A436,EVID_OSEVU!$A$1:$M$4972,3,FALSE)</f>
        <v>#N/A</v>
      </c>
      <c r="D436" s="45" t="e">
        <f>VLOOKUP($A436,EVID_OSEVU!$A$1:$M$4972,4,FALSE)</f>
        <v>#N/A</v>
      </c>
      <c r="E436" s="35"/>
      <c r="F436" s="53"/>
      <c r="G436" s="32"/>
      <c r="H436" s="45" t="e">
        <f>VLOOKUP(G436,Export7[#All],2,FALSE)</f>
        <v>#N/A</v>
      </c>
      <c r="I436" s="45" t="e">
        <f>VLOOKUP($A436,EVID_OSEVU!$A$1:$M$4972,10,FALSE)</f>
        <v>#N/A</v>
      </c>
      <c r="J436" s="58" t="e">
        <f>VLOOKUP($A436,EVID_OSEVU!$A$1:$M$4972,11,FALSE)</f>
        <v>#N/A</v>
      </c>
      <c r="K436" s="33"/>
      <c r="L436" s="45" t="e">
        <f>VLOOKUP(EVID_PASTVY!H436,KATEGORIE_ZVIRAT!$B$2:$M$31,6,FALSE)*K436</f>
        <v>#N/A</v>
      </c>
      <c r="M436" s="33">
        <v>24</v>
      </c>
      <c r="N436" s="45" t="e">
        <f>VLOOKUP(EVID_PASTVY!$H436,KATEGORIE_ZVIRAT!$B$2:$M$31,8,FALSE)</f>
        <v>#N/A</v>
      </c>
      <c r="O436" s="45" t="e">
        <f>VLOOKUP(EVID_PASTVY!$H436,KATEGORIE_ZVIRAT!$B$2:$M$31,9,FALSE)</f>
        <v>#N/A</v>
      </c>
      <c r="P436" s="54" t="e">
        <f>VLOOKUP(EVID_PASTVY!$H436,KATEGORIE_ZVIRAT!$B$2:$M$31,7,FALSE)*L436/1000*M436/24*(F436-E436+1)/J436</f>
        <v>#N/A</v>
      </c>
      <c r="Q436" s="52" t="e">
        <f>VLOOKUP(EVID_PASTVY!$H436,KATEGORIE_ZVIRAT!$B$2:$M$31,10,FALSE)*P436*10</f>
        <v>#N/A</v>
      </c>
      <c r="R436" s="52" t="e">
        <f>VLOOKUP(EVID_PASTVY!$H436,KATEGORIE_ZVIRAT!$B$2:$M$31,11,FALSE)*P436*10</f>
        <v>#N/A</v>
      </c>
      <c r="S436" s="52" t="e">
        <f>VLOOKUP(EVID_PASTVY!$H436,KATEGORIE_ZVIRAT!$B$2:$M$31,12,FALSE)*P436*10</f>
        <v>#N/A</v>
      </c>
    </row>
    <row r="437" spans="1:19" x14ac:dyDescent="0.2">
      <c r="A437" s="32"/>
      <c r="B437" s="37" t="e">
        <f>VLOOKUP($A437,EVID_OSEVU!$A$1:$M$4972,2,FALSE)</f>
        <v>#N/A</v>
      </c>
      <c r="C437" s="37" t="e">
        <f>VLOOKUP($A437,EVID_OSEVU!$A$1:$M$4972,3,FALSE)</f>
        <v>#N/A</v>
      </c>
      <c r="D437" s="45" t="e">
        <f>VLOOKUP($A437,EVID_OSEVU!$A$1:$M$4972,4,FALSE)</f>
        <v>#N/A</v>
      </c>
      <c r="E437" s="35"/>
      <c r="F437" s="53"/>
      <c r="G437" s="32"/>
      <c r="H437" s="45" t="e">
        <f>VLOOKUP(G437,Export7[#All],2,FALSE)</f>
        <v>#N/A</v>
      </c>
      <c r="I437" s="45" t="e">
        <f>VLOOKUP($A437,EVID_OSEVU!$A$1:$M$4972,10,FALSE)</f>
        <v>#N/A</v>
      </c>
      <c r="J437" s="58" t="e">
        <f>VLOOKUP($A437,EVID_OSEVU!$A$1:$M$4972,11,FALSE)</f>
        <v>#N/A</v>
      </c>
      <c r="K437" s="33"/>
      <c r="L437" s="45" t="e">
        <f>VLOOKUP(EVID_PASTVY!H437,KATEGORIE_ZVIRAT!$B$2:$M$31,6,FALSE)*K437</f>
        <v>#N/A</v>
      </c>
      <c r="M437" s="33">
        <v>24</v>
      </c>
      <c r="N437" s="45" t="e">
        <f>VLOOKUP(EVID_PASTVY!$H437,KATEGORIE_ZVIRAT!$B$2:$M$31,8,FALSE)</f>
        <v>#N/A</v>
      </c>
      <c r="O437" s="45" t="e">
        <f>VLOOKUP(EVID_PASTVY!$H437,KATEGORIE_ZVIRAT!$B$2:$M$31,9,FALSE)</f>
        <v>#N/A</v>
      </c>
      <c r="P437" s="54" t="e">
        <f>VLOOKUP(EVID_PASTVY!$H437,KATEGORIE_ZVIRAT!$B$2:$M$31,7,FALSE)*L437/1000*M437/24*(F437-E437+1)/J437</f>
        <v>#N/A</v>
      </c>
      <c r="Q437" s="52" t="e">
        <f>VLOOKUP(EVID_PASTVY!$H437,KATEGORIE_ZVIRAT!$B$2:$M$31,10,FALSE)*P437*10</f>
        <v>#N/A</v>
      </c>
      <c r="R437" s="52" t="e">
        <f>VLOOKUP(EVID_PASTVY!$H437,KATEGORIE_ZVIRAT!$B$2:$M$31,11,FALSE)*P437*10</f>
        <v>#N/A</v>
      </c>
      <c r="S437" s="52" t="e">
        <f>VLOOKUP(EVID_PASTVY!$H437,KATEGORIE_ZVIRAT!$B$2:$M$31,12,FALSE)*P437*10</f>
        <v>#N/A</v>
      </c>
    </row>
    <row r="438" spans="1:19" x14ac:dyDescent="0.2">
      <c r="A438" s="32"/>
      <c r="B438" s="37" t="e">
        <f>VLOOKUP($A438,EVID_OSEVU!$A$1:$M$4972,2,FALSE)</f>
        <v>#N/A</v>
      </c>
      <c r="C438" s="37" t="e">
        <f>VLOOKUP($A438,EVID_OSEVU!$A$1:$M$4972,3,FALSE)</f>
        <v>#N/A</v>
      </c>
      <c r="D438" s="45" t="e">
        <f>VLOOKUP($A438,EVID_OSEVU!$A$1:$M$4972,4,FALSE)</f>
        <v>#N/A</v>
      </c>
      <c r="E438" s="35"/>
      <c r="F438" s="53"/>
      <c r="G438" s="32"/>
      <c r="H438" s="45" t="e">
        <f>VLOOKUP(G438,Export7[#All],2,FALSE)</f>
        <v>#N/A</v>
      </c>
      <c r="I438" s="45" t="e">
        <f>VLOOKUP($A438,EVID_OSEVU!$A$1:$M$4972,10,FALSE)</f>
        <v>#N/A</v>
      </c>
      <c r="J438" s="58" t="e">
        <f>VLOOKUP($A438,EVID_OSEVU!$A$1:$M$4972,11,FALSE)</f>
        <v>#N/A</v>
      </c>
      <c r="K438" s="33"/>
      <c r="L438" s="45" t="e">
        <f>VLOOKUP(EVID_PASTVY!H438,KATEGORIE_ZVIRAT!$B$2:$M$31,6,FALSE)*K438</f>
        <v>#N/A</v>
      </c>
      <c r="M438" s="33">
        <v>24</v>
      </c>
      <c r="N438" s="45" t="e">
        <f>VLOOKUP(EVID_PASTVY!$H438,KATEGORIE_ZVIRAT!$B$2:$M$31,8,FALSE)</f>
        <v>#N/A</v>
      </c>
      <c r="O438" s="45" t="e">
        <f>VLOOKUP(EVID_PASTVY!$H438,KATEGORIE_ZVIRAT!$B$2:$M$31,9,FALSE)</f>
        <v>#N/A</v>
      </c>
      <c r="P438" s="54" t="e">
        <f>VLOOKUP(EVID_PASTVY!$H438,KATEGORIE_ZVIRAT!$B$2:$M$31,7,FALSE)*L438/1000*M438/24*(F438-E438+1)/J438</f>
        <v>#N/A</v>
      </c>
      <c r="Q438" s="52" t="e">
        <f>VLOOKUP(EVID_PASTVY!$H438,KATEGORIE_ZVIRAT!$B$2:$M$31,10,FALSE)*P438*10</f>
        <v>#N/A</v>
      </c>
      <c r="R438" s="52" t="e">
        <f>VLOOKUP(EVID_PASTVY!$H438,KATEGORIE_ZVIRAT!$B$2:$M$31,11,FALSE)*P438*10</f>
        <v>#N/A</v>
      </c>
      <c r="S438" s="52" t="e">
        <f>VLOOKUP(EVID_PASTVY!$H438,KATEGORIE_ZVIRAT!$B$2:$M$31,12,FALSE)*P438*10</f>
        <v>#N/A</v>
      </c>
    </row>
    <row r="439" spans="1:19" x14ac:dyDescent="0.2">
      <c r="A439" s="32"/>
      <c r="B439" s="37" t="e">
        <f>VLOOKUP($A439,EVID_OSEVU!$A$1:$M$4972,2,FALSE)</f>
        <v>#N/A</v>
      </c>
      <c r="C439" s="37" t="e">
        <f>VLOOKUP($A439,EVID_OSEVU!$A$1:$M$4972,3,FALSE)</f>
        <v>#N/A</v>
      </c>
      <c r="D439" s="45" t="e">
        <f>VLOOKUP($A439,EVID_OSEVU!$A$1:$M$4972,4,FALSE)</f>
        <v>#N/A</v>
      </c>
      <c r="E439" s="35"/>
      <c r="F439" s="53"/>
      <c r="G439" s="32"/>
      <c r="H439" s="45" t="e">
        <f>VLOOKUP(G439,Export7[#All],2,FALSE)</f>
        <v>#N/A</v>
      </c>
      <c r="I439" s="45" t="e">
        <f>VLOOKUP($A439,EVID_OSEVU!$A$1:$M$4972,10,FALSE)</f>
        <v>#N/A</v>
      </c>
      <c r="J439" s="58" t="e">
        <f>VLOOKUP($A439,EVID_OSEVU!$A$1:$M$4972,11,FALSE)</f>
        <v>#N/A</v>
      </c>
      <c r="K439" s="33"/>
      <c r="L439" s="45" t="e">
        <f>VLOOKUP(EVID_PASTVY!H439,KATEGORIE_ZVIRAT!$B$2:$M$31,6,FALSE)*K439</f>
        <v>#N/A</v>
      </c>
      <c r="M439" s="33">
        <v>24</v>
      </c>
      <c r="N439" s="45" t="e">
        <f>VLOOKUP(EVID_PASTVY!$H439,KATEGORIE_ZVIRAT!$B$2:$M$31,8,FALSE)</f>
        <v>#N/A</v>
      </c>
      <c r="O439" s="45" t="e">
        <f>VLOOKUP(EVID_PASTVY!$H439,KATEGORIE_ZVIRAT!$B$2:$M$31,9,FALSE)</f>
        <v>#N/A</v>
      </c>
      <c r="P439" s="54" t="e">
        <f>VLOOKUP(EVID_PASTVY!$H439,KATEGORIE_ZVIRAT!$B$2:$M$31,7,FALSE)*L439/1000*M439/24*(F439-E439+1)/J439</f>
        <v>#N/A</v>
      </c>
      <c r="Q439" s="52" t="e">
        <f>VLOOKUP(EVID_PASTVY!$H439,KATEGORIE_ZVIRAT!$B$2:$M$31,10,FALSE)*P439*10</f>
        <v>#N/A</v>
      </c>
      <c r="R439" s="52" t="e">
        <f>VLOOKUP(EVID_PASTVY!$H439,KATEGORIE_ZVIRAT!$B$2:$M$31,11,FALSE)*P439*10</f>
        <v>#N/A</v>
      </c>
      <c r="S439" s="52" t="e">
        <f>VLOOKUP(EVID_PASTVY!$H439,KATEGORIE_ZVIRAT!$B$2:$M$31,12,FALSE)*P439*10</f>
        <v>#N/A</v>
      </c>
    </row>
    <row r="440" spans="1:19" x14ac:dyDescent="0.2">
      <c r="A440" s="32"/>
      <c r="B440" s="37" t="e">
        <f>VLOOKUP($A440,EVID_OSEVU!$A$1:$M$4972,2,FALSE)</f>
        <v>#N/A</v>
      </c>
      <c r="C440" s="37" t="e">
        <f>VLOOKUP($A440,EVID_OSEVU!$A$1:$M$4972,3,FALSE)</f>
        <v>#N/A</v>
      </c>
      <c r="D440" s="45" t="e">
        <f>VLOOKUP($A440,EVID_OSEVU!$A$1:$M$4972,4,FALSE)</f>
        <v>#N/A</v>
      </c>
      <c r="E440" s="35"/>
      <c r="F440" s="53"/>
      <c r="G440" s="32"/>
      <c r="H440" s="45" t="e">
        <f>VLOOKUP(G440,Export7[#All],2,FALSE)</f>
        <v>#N/A</v>
      </c>
      <c r="I440" s="45" t="e">
        <f>VLOOKUP($A440,EVID_OSEVU!$A$1:$M$4972,10,FALSE)</f>
        <v>#N/A</v>
      </c>
      <c r="J440" s="58" t="e">
        <f>VLOOKUP($A440,EVID_OSEVU!$A$1:$M$4972,11,FALSE)</f>
        <v>#N/A</v>
      </c>
      <c r="K440" s="33"/>
      <c r="L440" s="45" t="e">
        <f>VLOOKUP(EVID_PASTVY!H440,KATEGORIE_ZVIRAT!$B$2:$M$31,6,FALSE)*K440</f>
        <v>#N/A</v>
      </c>
      <c r="M440" s="33">
        <v>24</v>
      </c>
      <c r="N440" s="45" t="e">
        <f>VLOOKUP(EVID_PASTVY!$H440,KATEGORIE_ZVIRAT!$B$2:$M$31,8,FALSE)</f>
        <v>#N/A</v>
      </c>
      <c r="O440" s="45" t="e">
        <f>VLOOKUP(EVID_PASTVY!$H440,KATEGORIE_ZVIRAT!$B$2:$M$31,9,FALSE)</f>
        <v>#N/A</v>
      </c>
      <c r="P440" s="54" t="e">
        <f>VLOOKUP(EVID_PASTVY!$H440,KATEGORIE_ZVIRAT!$B$2:$M$31,7,FALSE)*L440/1000*M440/24*(F440-E440+1)/J440</f>
        <v>#N/A</v>
      </c>
      <c r="Q440" s="52" t="e">
        <f>VLOOKUP(EVID_PASTVY!$H440,KATEGORIE_ZVIRAT!$B$2:$M$31,10,FALSE)*P440*10</f>
        <v>#N/A</v>
      </c>
      <c r="R440" s="52" t="e">
        <f>VLOOKUP(EVID_PASTVY!$H440,KATEGORIE_ZVIRAT!$B$2:$M$31,11,FALSE)*P440*10</f>
        <v>#N/A</v>
      </c>
      <c r="S440" s="52" t="e">
        <f>VLOOKUP(EVID_PASTVY!$H440,KATEGORIE_ZVIRAT!$B$2:$M$31,12,FALSE)*P440*10</f>
        <v>#N/A</v>
      </c>
    </row>
    <row r="441" spans="1:19" x14ac:dyDescent="0.2">
      <c r="A441" s="32"/>
      <c r="B441" s="37" t="e">
        <f>VLOOKUP($A441,EVID_OSEVU!$A$1:$M$4972,2,FALSE)</f>
        <v>#N/A</v>
      </c>
      <c r="C441" s="37" t="e">
        <f>VLOOKUP($A441,EVID_OSEVU!$A$1:$M$4972,3,FALSE)</f>
        <v>#N/A</v>
      </c>
      <c r="D441" s="45" t="e">
        <f>VLOOKUP($A441,EVID_OSEVU!$A$1:$M$4972,4,FALSE)</f>
        <v>#N/A</v>
      </c>
      <c r="E441" s="35"/>
      <c r="F441" s="53"/>
      <c r="G441" s="32"/>
      <c r="H441" s="45" t="e">
        <f>VLOOKUP(G441,Export7[#All],2,FALSE)</f>
        <v>#N/A</v>
      </c>
      <c r="I441" s="45" t="e">
        <f>VLOOKUP($A441,EVID_OSEVU!$A$1:$M$4972,10,FALSE)</f>
        <v>#N/A</v>
      </c>
      <c r="J441" s="58" t="e">
        <f>VLOOKUP($A441,EVID_OSEVU!$A$1:$M$4972,11,FALSE)</f>
        <v>#N/A</v>
      </c>
      <c r="K441" s="33"/>
      <c r="L441" s="45" t="e">
        <f>VLOOKUP(EVID_PASTVY!H441,KATEGORIE_ZVIRAT!$B$2:$M$31,6,FALSE)*K441</f>
        <v>#N/A</v>
      </c>
      <c r="M441" s="33">
        <v>24</v>
      </c>
      <c r="N441" s="45" t="e">
        <f>VLOOKUP(EVID_PASTVY!$H441,KATEGORIE_ZVIRAT!$B$2:$M$31,8,FALSE)</f>
        <v>#N/A</v>
      </c>
      <c r="O441" s="45" t="e">
        <f>VLOOKUP(EVID_PASTVY!$H441,KATEGORIE_ZVIRAT!$B$2:$M$31,9,FALSE)</f>
        <v>#N/A</v>
      </c>
      <c r="P441" s="54" t="e">
        <f>VLOOKUP(EVID_PASTVY!$H441,KATEGORIE_ZVIRAT!$B$2:$M$31,7,FALSE)*L441/1000*M441/24*(F441-E441+1)/J441</f>
        <v>#N/A</v>
      </c>
      <c r="Q441" s="52" t="e">
        <f>VLOOKUP(EVID_PASTVY!$H441,KATEGORIE_ZVIRAT!$B$2:$M$31,10,FALSE)*P441*10</f>
        <v>#N/A</v>
      </c>
      <c r="R441" s="52" t="e">
        <f>VLOOKUP(EVID_PASTVY!$H441,KATEGORIE_ZVIRAT!$B$2:$M$31,11,FALSE)*P441*10</f>
        <v>#N/A</v>
      </c>
      <c r="S441" s="52" t="e">
        <f>VLOOKUP(EVID_PASTVY!$H441,KATEGORIE_ZVIRAT!$B$2:$M$31,12,FALSE)*P441*10</f>
        <v>#N/A</v>
      </c>
    </row>
    <row r="442" spans="1:19" x14ac:dyDescent="0.2">
      <c r="A442" s="32"/>
      <c r="B442" s="37" t="e">
        <f>VLOOKUP($A442,EVID_OSEVU!$A$1:$M$4972,2,FALSE)</f>
        <v>#N/A</v>
      </c>
      <c r="C442" s="37" t="e">
        <f>VLOOKUP($A442,EVID_OSEVU!$A$1:$M$4972,3,FALSE)</f>
        <v>#N/A</v>
      </c>
      <c r="D442" s="45" t="e">
        <f>VLOOKUP($A442,EVID_OSEVU!$A$1:$M$4972,4,FALSE)</f>
        <v>#N/A</v>
      </c>
      <c r="E442" s="35"/>
      <c r="F442" s="53"/>
      <c r="G442" s="32"/>
      <c r="H442" s="45" t="e">
        <f>VLOOKUP(G442,Export7[#All],2,FALSE)</f>
        <v>#N/A</v>
      </c>
      <c r="I442" s="45" t="e">
        <f>VLOOKUP($A442,EVID_OSEVU!$A$1:$M$4972,10,FALSE)</f>
        <v>#N/A</v>
      </c>
      <c r="J442" s="58" t="e">
        <f>VLOOKUP($A442,EVID_OSEVU!$A$1:$M$4972,11,FALSE)</f>
        <v>#N/A</v>
      </c>
      <c r="K442" s="33"/>
      <c r="L442" s="45" t="e">
        <f>VLOOKUP(EVID_PASTVY!H442,KATEGORIE_ZVIRAT!$B$2:$M$31,6,FALSE)*K442</f>
        <v>#N/A</v>
      </c>
      <c r="M442" s="33">
        <v>24</v>
      </c>
      <c r="N442" s="45" t="e">
        <f>VLOOKUP(EVID_PASTVY!$H442,KATEGORIE_ZVIRAT!$B$2:$M$31,8,FALSE)</f>
        <v>#N/A</v>
      </c>
      <c r="O442" s="45" t="e">
        <f>VLOOKUP(EVID_PASTVY!$H442,KATEGORIE_ZVIRAT!$B$2:$M$31,9,FALSE)</f>
        <v>#N/A</v>
      </c>
      <c r="P442" s="54" t="e">
        <f>VLOOKUP(EVID_PASTVY!$H442,KATEGORIE_ZVIRAT!$B$2:$M$31,7,FALSE)*L442/1000*M442/24*(F442-E442+1)/J442</f>
        <v>#N/A</v>
      </c>
      <c r="Q442" s="52" t="e">
        <f>VLOOKUP(EVID_PASTVY!$H442,KATEGORIE_ZVIRAT!$B$2:$M$31,10,FALSE)*P442*10</f>
        <v>#N/A</v>
      </c>
      <c r="R442" s="52" t="e">
        <f>VLOOKUP(EVID_PASTVY!$H442,KATEGORIE_ZVIRAT!$B$2:$M$31,11,FALSE)*P442*10</f>
        <v>#N/A</v>
      </c>
      <c r="S442" s="52" t="e">
        <f>VLOOKUP(EVID_PASTVY!$H442,KATEGORIE_ZVIRAT!$B$2:$M$31,12,FALSE)*P442*10</f>
        <v>#N/A</v>
      </c>
    </row>
    <row r="443" spans="1:19" x14ac:dyDescent="0.2">
      <c r="A443" s="32"/>
      <c r="B443" s="37" t="e">
        <f>VLOOKUP($A443,EVID_OSEVU!$A$1:$M$4972,2,FALSE)</f>
        <v>#N/A</v>
      </c>
      <c r="C443" s="37" t="e">
        <f>VLOOKUP($A443,EVID_OSEVU!$A$1:$M$4972,3,FALSE)</f>
        <v>#N/A</v>
      </c>
      <c r="D443" s="45" t="e">
        <f>VLOOKUP($A443,EVID_OSEVU!$A$1:$M$4972,4,FALSE)</f>
        <v>#N/A</v>
      </c>
      <c r="E443" s="35"/>
      <c r="F443" s="53"/>
      <c r="G443" s="32"/>
      <c r="H443" s="45" t="e">
        <f>VLOOKUP(G443,Export7[#All],2,FALSE)</f>
        <v>#N/A</v>
      </c>
      <c r="I443" s="45" t="e">
        <f>VLOOKUP($A443,EVID_OSEVU!$A$1:$M$4972,10,FALSE)</f>
        <v>#N/A</v>
      </c>
      <c r="J443" s="58" t="e">
        <f>VLOOKUP($A443,EVID_OSEVU!$A$1:$M$4972,11,FALSE)</f>
        <v>#N/A</v>
      </c>
      <c r="K443" s="33"/>
      <c r="L443" s="45" t="e">
        <f>VLOOKUP(EVID_PASTVY!H443,KATEGORIE_ZVIRAT!$B$2:$M$31,6,FALSE)*K443</f>
        <v>#N/A</v>
      </c>
      <c r="M443" s="33">
        <v>24</v>
      </c>
      <c r="N443" s="45" t="e">
        <f>VLOOKUP(EVID_PASTVY!$H443,KATEGORIE_ZVIRAT!$B$2:$M$31,8,FALSE)</f>
        <v>#N/A</v>
      </c>
      <c r="O443" s="45" t="e">
        <f>VLOOKUP(EVID_PASTVY!$H443,KATEGORIE_ZVIRAT!$B$2:$M$31,9,FALSE)</f>
        <v>#N/A</v>
      </c>
      <c r="P443" s="54" t="e">
        <f>VLOOKUP(EVID_PASTVY!$H443,KATEGORIE_ZVIRAT!$B$2:$M$31,7,FALSE)*L443/1000*M443/24*(F443-E443+1)/J443</f>
        <v>#N/A</v>
      </c>
      <c r="Q443" s="52" t="e">
        <f>VLOOKUP(EVID_PASTVY!$H443,KATEGORIE_ZVIRAT!$B$2:$M$31,10,FALSE)*P443*10</f>
        <v>#N/A</v>
      </c>
      <c r="R443" s="52" t="e">
        <f>VLOOKUP(EVID_PASTVY!$H443,KATEGORIE_ZVIRAT!$B$2:$M$31,11,FALSE)*P443*10</f>
        <v>#N/A</v>
      </c>
      <c r="S443" s="52" t="e">
        <f>VLOOKUP(EVID_PASTVY!$H443,KATEGORIE_ZVIRAT!$B$2:$M$31,12,FALSE)*P443*10</f>
        <v>#N/A</v>
      </c>
    </row>
    <row r="444" spans="1:19" x14ac:dyDescent="0.2">
      <c r="A444" s="32"/>
      <c r="B444" s="37" t="e">
        <f>VLOOKUP($A444,EVID_OSEVU!$A$1:$M$4972,2,FALSE)</f>
        <v>#N/A</v>
      </c>
      <c r="C444" s="37" t="e">
        <f>VLOOKUP($A444,EVID_OSEVU!$A$1:$M$4972,3,FALSE)</f>
        <v>#N/A</v>
      </c>
      <c r="D444" s="45" t="e">
        <f>VLOOKUP($A444,EVID_OSEVU!$A$1:$M$4972,4,FALSE)</f>
        <v>#N/A</v>
      </c>
      <c r="E444" s="35"/>
      <c r="F444" s="53"/>
      <c r="G444" s="32"/>
      <c r="H444" s="45" t="e">
        <f>VLOOKUP(G444,Export7[#All],2,FALSE)</f>
        <v>#N/A</v>
      </c>
      <c r="I444" s="45" t="e">
        <f>VLOOKUP($A444,EVID_OSEVU!$A$1:$M$4972,10,FALSE)</f>
        <v>#N/A</v>
      </c>
      <c r="J444" s="58" t="e">
        <f>VLOOKUP($A444,EVID_OSEVU!$A$1:$M$4972,11,FALSE)</f>
        <v>#N/A</v>
      </c>
      <c r="K444" s="33"/>
      <c r="L444" s="45" t="e">
        <f>VLOOKUP(EVID_PASTVY!H444,KATEGORIE_ZVIRAT!$B$2:$M$31,6,FALSE)*K444</f>
        <v>#N/A</v>
      </c>
      <c r="M444" s="33">
        <v>24</v>
      </c>
      <c r="N444" s="45" t="e">
        <f>VLOOKUP(EVID_PASTVY!$H444,KATEGORIE_ZVIRAT!$B$2:$M$31,8,FALSE)</f>
        <v>#N/A</v>
      </c>
      <c r="O444" s="45" t="e">
        <f>VLOOKUP(EVID_PASTVY!$H444,KATEGORIE_ZVIRAT!$B$2:$M$31,9,FALSE)</f>
        <v>#N/A</v>
      </c>
      <c r="P444" s="54" t="e">
        <f>VLOOKUP(EVID_PASTVY!$H444,KATEGORIE_ZVIRAT!$B$2:$M$31,7,FALSE)*L444/1000*M444/24*(F444-E444+1)/J444</f>
        <v>#N/A</v>
      </c>
      <c r="Q444" s="52" t="e">
        <f>VLOOKUP(EVID_PASTVY!$H444,KATEGORIE_ZVIRAT!$B$2:$M$31,10,FALSE)*P444*10</f>
        <v>#N/A</v>
      </c>
      <c r="R444" s="52" t="e">
        <f>VLOOKUP(EVID_PASTVY!$H444,KATEGORIE_ZVIRAT!$B$2:$M$31,11,FALSE)*P444*10</f>
        <v>#N/A</v>
      </c>
      <c r="S444" s="52" t="e">
        <f>VLOOKUP(EVID_PASTVY!$H444,KATEGORIE_ZVIRAT!$B$2:$M$31,12,FALSE)*P444*10</f>
        <v>#N/A</v>
      </c>
    </row>
    <row r="445" spans="1:19" x14ac:dyDescent="0.2">
      <c r="A445" s="32"/>
      <c r="B445" s="37" t="e">
        <f>VLOOKUP($A445,EVID_OSEVU!$A$1:$M$4972,2,FALSE)</f>
        <v>#N/A</v>
      </c>
      <c r="C445" s="37" t="e">
        <f>VLOOKUP($A445,EVID_OSEVU!$A$1:$M$4972,3,FALSE)</f>
        <v>#N/A</v>
      </c>
      <c r="D445" s="45" t="e">
        <f>VLOOKUP($A445,EVID_OSEVU!$A$1:$M$4972,4,FALSE)</f>
        <v>#N/A</v>
      </c>
      <c r="E445" s="35"/>
      <c r="F445" s="53"/>
      <c r="G445" s="32"/>
      <c r="H445" s="45" t="e">
        <f>VLOOKUP(G445,Export7[#All],2,FALSE)</f>
        <v>#N/A</v>
      </c>
      <c r="I445" s="45" t="e">
        <f>VLOOKUP($A445,EVID_OSEVU!$A$1:$M$4972,10,FALSE)</f>
        <v>#N/A</v>
      </c>
      <c r="J445" s="58" t="e">
        <f>VLOOKUP($A445,EVID_OSEVU!$A$1:$M$4972,11,FALSE)</f>
        <v>#N/A</v>
      </c>
      <c r="K445" s="33"/>
      <c r="L445" s="45" t="e">
        <f>VLOOKUP(EVID_PASTVY!H445,KATEGORIE_ZVIRAT!$B$2:$M$31,6,FALSE)*K445</f>
        <v>#N/A</v>
      </c>
      <c r="M445" s="33">
        <v>24</v>
      </c>
      <c r="N445" s="45" t="e">
        <f>VLOOKUP(EVID_PASTVY!$H445,KATEGORIE_ZVIRAT!$B$2:$M$31,8,FALSE)</f>
        <v>#N/A</v>
      </c>
      <c r="O445" s="45" t="e">
        <f>VLOOKUP(EVID_PASTVY!$H445,KATEGORIE_ZVIRAT!$B$2:$M$31,9,FALSE)</f>
        <v>#N/A</v>
      </c>
      <c r="P445" s="54" t="e">
        <f>VLOOKUP(EVID_PASTVY!$H445,KATEGORIE_ZVIRAT!$B$2:$M$31,7,FALSE)*L445/1000*M445/24*(F445-E445+1)/J445</f>
        <v>#N/A</v>
      </c>
      <c r="Q445" s="52" t="e">
        <f>VLOOKUP(EVID_PASTVY!$H445,KATEGORIE_ZVIRAT!$B$2:$M$31,10,FALSE)*P445*10</f>
        <v>#N/A</v>
      </c>
      <c r="R445" s="52" t="e">
        <f>VLOOKUP(EVID_PASTVY!$H445,KATEGORIE_ZVIRAT!$B$2:$M$31,11,FALSE)*P445*10</f>
        <v>#N/A</v>
      </c>
      <c r="S445" s="52" t="e">
        <f>VLOOKUP(EVID_PASTVY!$H445,KATEGORIE_ZVIRAT!$B$2:$M$31,12,FALSE)*P445*10</f>
        <v>#N/A</v>
      </c>
    </row>
    <row r="446" spans="1:19" x14ac:dyDescent="0.2">
      <c r="A446" s="32"/>
      <c r="B446" s="37" t="e">
        <f>VLOOKUP($A446,EVID_OSEVU!$A$1:$M$4972,2,FALSE)</f>
        <v>#N/A</v>
      </c>
      <c r="C446" s="37" t="e">
        <f>VLOOKUP($A446,EVID_OSEVU!$A$1:$M$4972,3,FALSE)</f>
        <v>#N/A</v>
      </c>
      <c r="D446" s="45" t="e">
        <f>VLOOKUP($A446,EVID_OSEVU!$A$1:$M$4972,4,FALSE)</f>
        <v>#N/A</v>
      </c>
      <c r="E446" s="35"/>
      <c r="F446" s="53"/>
      <c r="G446" s="32"/>
      <c r="H446" s="45" t="e">
        <f>VLOOKUP(G446,Export7[#All],2,FALSE)</f>
        <v>#N/A</v>
      </c>
      <c r="I446" s="45" t="e">
        <f>VLOOKUP($A446,EVID_OSEVU!$A$1:$M$4972,10,FALSE)</f>
        <v>#N/A</v>
      </c>
      <c r="J446" s="58" t="e">
        <f>VLOOKUP($A446,EVID_OSEVU!$A$1:$M$4972,11,FALSE)</f>
        <v>#N/A</v>
      </c>
      <c r="K446" s="33"/>
      <c r="L446" s="45" t="e">
        <f>VLOOKUP(EVID_PASTVY!H446,KATEGORIE_ZVIRAT!$B$2:$M$31,6,FALSE)*K446</f>
        <v>#N/A</v>
      </c>
      <c r="M446" s="33">
        <v>24</v>
      </c>
      <c r="N446" s="45" t="e">
        <f>VLOOKUP(EVID_PASTVY!$H446,KATEGORIE_ZVIRAT!$B$2:$M$31,8,FALSE)</f>
        <v>#N/A</v>
      </c>
      <c r="O446" s="45" t="e">
        <f>VLOOKUP(EVID_PASTVY!$H446,KATEGORIE_ZVIRAT!$B$2:$M$31,9,FALSE)</f>
        <v>#N/A</v>
      </c>
      <c r="P446" s="54" t="e">
        <f>VLOOKUP(EVID_PASTVY!$H446,KATEGORIE_ZVIRAT!$B$2:$M$31,7,FALSE)*L446/1000*M446/24*(F446-E446+1)/J446</f>
        <v>#N/A</v>
      </c>
      <c r="Q446" s="52" t="e">
        <f>VLOOKUP(EVID_PASTVY!$H446,KATEGORIE_ZVIRAT!$B$2:$M$31,10,FALSE)*P446*10</f>
        <v>#N/A</v>
      </c>
      <c r="R446" s="52" t="e">
        <f>VLOOKUP(EVID_PASTVY!$H446,KATEGORIE_ZVIRAT!$B$2:$M$31,11,FALSE)*P446*10</f>
        <v>#N/A</v>
      </c>
      <c r="S446" s="52" t="e">
        <f>VLOOKUP(EVID_PASTVY!$H446,KATEGORIE_ZVIRAT!$B$2:$M$31,12,FALSE)*P446*10</f>
        <v>#N/A</v>
      </c>
    </row>
    <row r="447" spans="1:19" x14ac:dyDescent="0.2">
      <c r="A447" s="32"/>
      <c r="B447" s="37" t="e">
        <f>VLOOKUP($A447,EVID_OSEVU!$A$1:$M$4972,2,FALSE)</f>
        <v>#N/A</v>
      </c>
      <c r="C447" s="37" t="e">
        <f>VLOOKUP($A447,EVID_OSEVU!$A$1:$M$4972,3,FALSE)</f>
        <v>#N/A</v>
      </c>
      <c r="D447" s="45" t="e">
        <f>VLOOKUP($A447,EVID_OSEVU!$A$1:$M$4972,4,FALSE)</f>
        <v>#N/A</v>
      </c>
      <c r="E447" s="35"/>
      <c r="F447" s="53"/>
      <c r="G447" s="32"/>
      <c r="H447" s="45" t="e">
        <f>VLOOKUP(G447,Export7[#All],2,FALSE)</f>
        <v>#N/A</v>
      </c>
      <c r="I447" s="45" t="e">
        <f>VLOOKUP($A447,EVID_OSEVU!$A$1:$M$4972,10,FALSE)</f>
        <v>#N/A</v>
      </c>
      <c r="J447" s="58" t="e">
        <f>VLOOKUP($A447,EVID_OSEVU!$A$1:$M$4972,11,FALSE)</f>
        <v>#N/A</v>
      </c>
      <c r="K447" s="33"/>
      <c r="L447" s="45" t="e">
        <f>VLOOKUP(EVID_PASTVY!H447,KATEGORIE_ZVIRAT!$B$2:$M$31,6,FALSE)*K447</f>
        <v>#N/A</v>
      </c>
      <c r="M447" s="33">
        <v>24</v>
      </c>
      <c r="N447" s="45" t="e">
        <f>VLOOKUP(EVID_PASTVY!$H447,KATEGORIE_ZVIRAT!$B$2:$M$31,8,FALSE)</f>
        <v>#N/A</v>
      </c>
      <c r="O447" s="45" t="e">
        <f>VLOOKUP(EVID_PASTVY!$H447,KATEGORIE_ZVIRAT!$B$2:$M$31,9,FALSE)</f>
        <v>#N/A</v>
      </c>
      <c r="P447" s="54" t="e">
        <f>VLOOKUP(EVID_PASTVY!$H447,KATEGORIE_ZVIRAT!$B$2:$M$31,7,FALSE)*L447/1000*M447/24*(F447-E447+1)/J447</f>
        <v>#N/A</v>
      </c>
      <c r="Q447" s="52" t="e">
        <f>VLOOKUP(EVID_PASTVY!$H447,KATEGORIE_ZVIRAT!$B$2:$M$31,10,FALSE)*P447*10</f>
        <v>#N/A</v>
      </c>
      <c r="R447" s="52" t="e">
        <f>VLOOKUP(EVID_PASTVY!$H447,KATEGORIE_ZVIRAT!$B$2:$M$31,11,FALSE)*P447*10</f>
        <v>#N/A</v>
      </c>
      <c r="S447" s="52" t="e">
        <f>VLOOKUP(EVID_PASTVY!$H447,KATEGORIE_ZVIRAT!$B$2:$M$31,12,FALSE)*P447*10</f>
        <v>#N/A</v>
      </c>
    </row>
    <row r="448" spans="1:19" x14ac:dyDescent="0.2">
      <c r="A448" s="32"/>
      <c r="B448" s="37" t="e">
        <f>VLOOKUP($A448,EVID_OSEVU!$A$1:$M$4972,2,FALSE)</f>
        <v>#N/A</v>
      </c>
      <c r="C448" s="37" t="e">
        <f>VLOOKUP($A448,EVID_OSEVU!$A$1:$M$4972,3,FALSE)</f>
        <v>#N/A</v>
      </c>
      <c r="D448" s="45" t="e">
        <f>VLOOKUP($A448,EVID_OSEVU!$A$1:$M$4972,4,FALSE)</f>
        <v>#N/A</v>
      </c>
      <c r="E448" s="35"/>
      <c r="F448" s="53"/>
      <c r="G448" s="32"/>
      <c r="H448" s="45" t="e">
        <f>VLOOKUP(G448,Export7[#All],2,FALSE)</f>
        <v>#N/A</v>
      </c>
      <c r="I448" s="45" t="e">
        <f>VLOOKUP($A448,EVID_OSEVU!$A$1:$M$4972,10,FALSE)</f>
        <v>#N/A</v>
      </c>
      <c r="J448" s="58" t="e">
        <f>VLOOKUP($A448,EVID_OSEVU!$A$1:$M$4972,11,FALSE)</f>
        <v>#N/A</v>
      </c>
      <c r="K448" s="33"/>
      <c r="L448" s="45" t="e">
        <f>VLOOKUP(EVID_PASTVY!H448,KATEGORIE_ZVIRAT!$B$2:$M$31,6,FALSE)*K448</f>
        <v>#N/A</v>
      </c>
      <c r="M448" s="33">
        <v>24</v>
      </c>
      <c r="N448" s="45" t="e">
        <f>VLOOKUP(EVID_PASTVY!$H448,KATEGORIE_ZVIRAT!$B$2:$M$31,8,FALSE)</f>
        <v>#N/A</v>
      </c>
      <c r="O448" s="45" t="e">
        <f>VLOOKUP(EVID_PASTVY!$H448,KATEGORIE_ZVIRAT!$B$2:$M$31,9,FALSE)</f>
        <v>#N/A</v>
      </c>
      <c r="P448" s="54" t="e">
        <f>VLOOKUP(EVID_PASTVY!$H448,KATEGORIE_ZVIRAT!$B$2:$M$31,7,FALSE)*L448/1000*M448/24*(F448-E448+1)/J448</f>
        <v>#N/A</v>
      </c>
      <c r="Q448" s="52" t="e">
        <f>VLOOKUP(EVID_PASTVY!$H448,KATEGORIE_ZVIRAT!$B$2:$M$31,10,FALSE)*P448*10</f>
        <v>#N/A</v>
      </c>
      <c r="R448" s="52" t="e">
        <f>VLOOKUP(EVID_PASTVY!$H448,KATEGORIE_ZVIRAT!$B$2:$M$31,11,FALSE)*P448*10</f>
        <v>#N/A</v>
      </c>
      <c r="S448" s="52" t="e">
        <f>VLOOKUP(EVID_PASTVY!$H448,KATEGORIE_ZVIRAT!$B$2:$M$31,12,FALSE)*P448*10</f>
        <v>#N/A</v>
      </c>
    </row>
    <row r="449" spans="1:19" x14ac:dyDescent="0.2">
      <c r="A449" s="32"/>
      <c r="B449" s="37" t="e">
        <f>VLOOKUP($A449,EVID_OSEVU!$A$1:$M$4972,2,FALSE)</f>
        <v>#N/A</v>
      </c>
      <c r="C449" s="37" t="e">
        <f>VLOOKUP($A449,EVID_OSEVU!$A$1:$M$4972,3,FALSE)</f>
        <v>#N/A</v>
      </c>
      <c r="D449" s="45" t="e">
        <f>VLOOKUP($A449,EVID_OSEVU!$A$1:$M$4972,4,FALSE)</f>
        <v>#N/A</v>
      </c>
      <c r="E449" s="35"/>
      <c r="F449" s="53"/>
      <c r="G449" s="32"/>
      <c r="H449" s="45" t="e">
        <f>VLOOKUP(G449,Export7[#All],2,FALSE)</f>
        <v>#N/A</v>
      </c>
      <c r="I449" s="45" t="e">
        <f>VLOOKUP($A449,EVID_OSEVU!$A$1:$M$4972,10,FALSE)</f>
        <v>#N/A</v>
      </c>
      <c r="J449" s="58" t="e">
        <f>VLOOKUP($A449,EVID_OSEVU!$A$1:$M$4972,11,FALSE)</f>
        <v>#N/A</v>
      </c>
      <c r="K449" s="33"/>
      <c r="L449" s="45" t="e">
        <f>VLOOKUP(EVID_PASTVY!H449,KATEGORIE_ZVIRAT!$B$2:$M$31,6,FALSE)*K449</f>
        <v>#N/A</v>
      </c>
      <c r="M449" s="33">
        <v>24</v>
      </c>
      <c r="N449" s="45" t="e">
        <f>VLOOKUP(EVID_PASTVY!$H449,KATEGORIE_ZVIRAT!$B$2:$M$31,8,FALSE)</f>
        <v>#N/A</v>
      </c>
      <c r="O449" s="45" t="e">
        <f>VLOOKUP(EVID_PASTVY!$H449,KATEGORIE_ZVIRAT!$B$2:$M$31,9,FALSE)</f>
        <v>#N/A</v>
      </c>
      <c r="P449" s="54" t="e">
        <f>VLOOKUP(EVID_PASTVY!$H449,KATEGORIE_ZVIRAT!$B$2:$M$31,7,FALSE)*L449/1000*M449/24*(F449-E449+1)/J449</f>
        <v>#N/A</v>
      </c>
      <c r="Q449" s="52" t="e">
        <f>VLOOKUP(EVID_PASTVY!$H449,KATEGORIE_ZVIRAT!$B$2:$M$31,10,FALSE)*P449*10</f>
        <v>#N/A</v>
      </c>
      <c r="R449" s="52" t="e">
        <f>VLOOKUP(EVID_PASTVY!$H449,KATEGORIE_ZVIRAT!$B$2:$M$31,11,FALSE)*P449*10</f>
        <v>#N/A</v>
      </c>
      <c r="S449" s="52" t="e">
        <f>VLOOKUP(EVID_PASTVY!$H449,KATEGORIE_ZVIRAT!$B$2:$M$31,12,FALSE)*P449*10</f>
        <v>#N/A</v>
      </c>
    </row>
    <row r="450" spans="1:19" x14ac:dyDescent="0.2">
      <c r="A450" s="32"/>
      <c r="B450" s="37" t="e">
        <f>VLOOKUP($A450,EVID_OSEVU!$A$1:$M$4972,2,FALSE)</f>
        <v>#N/A</v>
      </c>
      <c r="C450" s="37" t="e">
        <f>VLOOKUP($A450,EVID_OSEVU!$A$1:$M$4972,3,FALSE)</f>
        <v>#N/A</v>
      </c>
      <c r="D450" s="45" t="e">
        <f>VLOOKUP($A450,EVID_OSEVU!$A$1:$M$4972,4,FALSE)</f>
        <v>#N/A</v>
      </c>
      <c r="E450" s="35"/>
      <c r="F450" s="53"/>
      <c r="G450" s="32"/>
      <c r="H450" s="45" t="e">
        <f>VLOOKUP(G450,Export7[#All],2,FALSE)</f>
        <v>#N/A</v>
      </c>
      <c r="I450" s="45" t="e">
        <f>VLOOKUP($A450,EVID_OSEVU!$A$1:$M$4972,10,FALSE)</f>
        <v>#N/A</v>
      </c>
      <c r="J450" s="58" t="e">
        <f>VLOOKUP($A450,EVID_OSEVU!$A$1:$M$4972,11,FALSE)</f>
        <v>#N/A</v>
      </c>
      <c r="K450" s="33"/>
      <c r="L450" s="45" t="e">
        <f>VLOOKUP(EVID_PASTVY!H450,KATEGORIE_ZVIRAT!$B$2:$M$31,6,FALSE)*K450</f>
        <v>#N/A</v>
      </c>
      <c r="M450" s="33">
        <v>24</v>
      </c>
      <c r="N450" s="45" t="e">
        <f>VLOOKUP(EVID_PASTVY!$H450,KATEGORIE_ZVIRAT!$B$2:$M$31,8,FALSE)</f>
        <v>#N/A</v>
      </c>
      <c r="O450" s="45" t="e">
        <f>VLOOKUP(EVID_PASTVY!$H450,KATEGORIE_ZVIRAT!$B$2:$M$31,9,FALSE)</f>
        <v>#N/A</v>
      </c>
      <c r="P450" s="54" t="e">
        <f>VLOOKUP(EVID_PASTVY!$H450,KATEGORIE_ZVIRAT!$B$2:$M$31,7,FALSE)*L450/1000*M450/24*(F450-E450+1)/J450</f>
        <v>#N/A</v>
      </c>
      <c r="Q450" s="52" t="e">
        <f>VLOOKUP(EVID_PASTVY!$H450,KATEGORIE_ZVIRAT!$B$2:$M$31,10,FALSE)*P450*10</f>
        <v>#N/A</v>
      </c>
      <c r="R450" s="52" t="e">
        <f>VLOOKUP(EVID_PASTVY!$H450,KATEGORIE_ZVIRAT!$B$2:$M$31,11,FALSE)*P450*10</f>
        <v>#N/A</v>
      </c>
      <c r="S450" s="52" t="e">
        <f>VLOOKUP(EVID_PASTVY!$H450,KATEGORIE_ZVIRAT!$B$2:$M$31,12,FALSE)*P450*10</f>
        <v>#N/A</v>
      </c>
    </row>
    <row r="451" spans="1:19" x14ac:dyDescent="0.2">
      <c r="A451" s="32"/>
      <c r="B451" s="37" t="e">
        <f>VLOOKUP($A451,EVID_OSEVU!$A$1:$M$4972,2,FALSE)</f>
        <v>#N/A</v>
      </c>
      <c r="C451" s="37" t="e">
        <f>VLOOKUP($A451,EVID_OSEVU!$A$1:$M$4972,3,FALSE)</f>
        <v>#N/A</v>
      </c>
      <c r="D451" s="45" t="e">
        <f>VLOOKUP($A451,EVID_OSEVU!$A$1:$M$4972,4,FALSE)</f>
        <v>#N/A</v>
      </c>
      <c r="E451" s="35"/>
      <c r="F451" s="53"/>
      <c r="G451" s="32"/>
      <c r="H451" s="45" t="e">
        <f>VLOOKUP(G451,Export7[#All],2,FALSE)</f>
        <v>#N/A</v>
      </c>
      <c r="I451" s="45" t="e">
        <f>VLOOKUP($A451,EVID_OSEVU!$A$1:$M$4972,10,FALSE)</f>
        <v>#N/A</v>
      </c>
      <c r="J451" s="58" t="e">
        <f>VLOOKUP($A451,EVID_OSEVU!$A$1:$M$4972,11,FALSE)</f>
        <v>#N/A</v>
      </c>
      <c r="K451" s="33"/>
      <c r="L451" s="45" t="e">
        <f>VLOOKUP(EVID_PASTVY!H451,KATEGORIE_ZVIRAT!$B$2:$M$31,6,FALSE)*K451</f>
        <v>#N/A</v>
      </c>
      <c r="M451" s="33">
        <v>24</v>
      </c>
      <c r="N451" s="45" t="e">
        <f>VLOOKUP(EVID_PASTVY!$H451,KATEGORIE_ZVIRAT!$B$2:$M$31,8,FALSE)</f>
        <v>#N/A</v>
      </c>
      <c r="O451" s="45" t="e">
        <f>VLOOKUP(EVID_PASTVY!$H451,KATEGORIE_ZVIRAT!$B$2:$M$31,9,FALSE)</f>
        <v>#N/A</v>
      </c>
      <c r="P451" s="54" t="e">
        <f>VLOOKUP(EVID_PASTVY!$H451,KATEGORIE_ZVIRAT!$B$2:$M$31,7,FALSE)*L451/1000*M451/24*(F451-E451+1)/J451</f>
        <v>#N/A</v>
      </c>
      <c r="Q451" s="52" t="e">
        <f>VLOOKUP(EVID_PASTVY!$H451,KATEGORIE_ZVIRAT!$B$2:$M$31,10,FALSE)*P451*10</f>
        <v>#N/A</v>
      </c>
      <c r="R451" s="52" t="e">
        <f>VLOOKUP(EVID_PASTVY!$H451,KATEGORIE_ZVIRAT!$B$2:$M$31,11,FALSE)*P451*10</f>
        <v>#N/A</v>
      </c>
      <c r="S451" s="52" t="e">
        <f>VLOOKUP(EVID_PASTVY!$H451,KATEGORIE_ZVIRAT!$B$2:$M$31,12,FALSE)*P451*10</f>
        <v>#N/A</v>
      </c>
    </row>
    <row r="452" spans="1:19" x14ac:dyDescent="0.2">
      <c r="A452" s="32"/>
      <c r="B452" s="37" t="e">
        <f>VLOOKUP($A452,EVID_OSEVU!$A$1:$M$4972,2,FALSE)</f>
        <v>#N/A</v>
      </c>
      <c r="C452" s="37" t="e">
        <f>VLOOKUP($A452,EVID_OSEVU!$A$1:$M$4972,3,FALSE)</f>
        <v>#N/A</v>
      </c>
      <c r="D452" s="45" t="e">
        <f>VLOOKUP($A452,EVID_OSEVU!$A$1:$M$4972,4,FALSE)</f>
        <v>#N/A</v>
      </c>
      <c r="E452" s="35"/>
      <c r="F452" s="53"/>
      <c r="G452" s="32"/>
      <c r="H452" s="45" t="e">
        <f>VLOOKUP(G452,Export7[#All],2,FALSE)</f>
        <v>#N/A</v>
      </c>
      <c r="I452" s="45" t="e">
        <f>VLOOKUP($A452,EVID_OSEVU!$A$1:$M$4972,10,FALSE)</f>
        <v>#N/A</v>
      </c>
      <c r="J452" s="58" t="e">
        <f>VLOOKUP($A452,EVID_OSEVU!$A$1:$M$4972,11,FALSE)</f>
        <v>#N/A</v>
      </c>
      <c r="K452" s="33"/>
      <c r="L452" s="45" t="e">
        <f>VLOOKUP(EVID_PASTVY!H452,KATEGORIE_ZVIRAT!$B$2:$M$31,6,FALSE)*K452</f>
        <v>#N/A</v>
      </c>
      <c r="M452" s="33">
        <v>24</v>
      </c>
      <c r="N452" s="45" t="e">
        <f>VLOOKUP(EVID_PASTVY!$H452,KATEGORIE_ZVIRAT!$B$2:$M$31,8,FALSE)</f>
        <v>#N/A</v>
      </c>
      <c r="O452" s="45" t="e">
        <f>VLOOKUP(EVID_PASTVY!$H452,KATEGORIE_ZVIRAT!$B$2:$M$31,9,FALSE)</f>
        <v>#N/A</v>
      </c>
      <c r="P452" s="54" t="e">
        <f>VLOOKUP(EVID_PASTVY!$H452,KATEGORIE_ZVIRAT!$B$2:$M$31,7,FALSE)*L452/1000*M452/24*(F452-E452+1)/J452</f>
        <v>#N/A</v>
      </c>
      <c r="Q452" s="52" t="e">
        <f>VLOOKUP(EVID_PASTVY!$H452,KATEGORIE_ZVIRAT!$B$2:$M$31,10,FALSE)*P452*10</f>
        <v>#N/A</v>
      </c>
      <c r="R452" s="52" t="e">
        <f>VLOOKUP(EVID_PASTVY!$H452,KATEGORIE_ZVIRAT!$B$2:$M$31,11,FALSE)*P452*10</f>
        <v>#N/A</v>
      </c>
      <c r="S452" s="52" t="e">
        <f>VLOOKUP(EVID_PASTVY!$H452,KATEGORIE_ZVIRAT!$B$2:$M$31,12,FALSE)*P452*10</f>
        <v>#N/A</v>
      </c>
    </row>
    <row r="453" spans="1:19" x14ac:dyDescent="0.2">
      <c r="A453" s="32"/>
      <c r="B453" s="37" t="e">
        <f>VLOOKUP($A453,EVID_OSEVU!$A$1:$M$4972,2,FALSE)</f>
        <v>#N/A</v>
      </c>
      <c r="C453" s="37" t="e">
        <f>VLOOKUP($A453,EVID_OSEVU!$A$1:$M$4972,3,FALSE)</f>
        <v>#N/A</v>
      </c>
      <c r="D453" s="45" t="e">
        <f>VLOOKUP($A453,EVID_OSEVU!$A$1:$M$4972,4,FALSE)</f>
        <v>#N/A</v>
      </c>
      <c r="E453" s="35"/>
      <c r="F453" s="53"/>
      <c r="G453" s="32"/>
      <c r="H453" s="45" t="e">
        <f>VLOOKUP(G453,Export7[#All],2,FALSE)</f>
        <v>#N/A</v>
      </c>
      <c r="I453" s="45" t="e">
        <f>VLOOKUP($A453,EVID_OSEVU!$A$1:$M$4972,10,FALSE)</f>
        <v>#N/A</v>
      </c>
      <c r="J453" s="58" t="e">
        <f>VLOOKUP($A453,EVID_OSEVU!$A$1:$M$4972,11,FALSE)</f>
        <v>#N/A</v>
      </c>
      <c r="K453" s="33"/>
      <c r="L453" s="45" t="e">
        <f>VLOOKUP(EVID_PASTVY!H453,KATEGORIE_ZVIRAT!$B$2:$M$31,6,FALSE)*K453</f>
        <v>#N/A</v>
      </c>
      <c r="M453" s="33">
        <v>24</v>
      </c>
      <c r="N453" s="45" t="e">
        <f>VLOOKUP(EVID_PASTVY!$H453,KATEGORIE_ZVIRAT!$B$2:$M$31,8,FALSE)</f>
        <v>#N/A</v>
      </c>
      <c r="O453" s="45" t="e">
        <f>VLOOKUP(EVID_PASTVY!$H453,KATEGORIE_ZVIRAT!$B$2:$M$31,9,FALSE)</f>
        <v>#N/A</v>
      </c>
      <c r="P453" s="54" t="e">
        <f>VLOOKUP(EVID_PASTVY!$H453,KATEGORIE_ZVIRAT!$B$2:$M$31,7,FALSE)*L453/1000*M453/24*(F453-E453+1)/J453</f>
        <v>#N/A</v>
      </c>
      <c r="Q453" s="52" t="e">
        <f>VLOOKUP(EVID_PASTVY!$H453,KATEGORIE_ZVIRAT!$B$2:$M$31,10,FALSE)*P453*10</f>
        <v>#N/A</v>
      </c>
      <c r="R453" s="52" t="e">
        <f>VLOOKUP(EVID_PASTVY!$H453,KATEGORIE_ZVIRAT!$B$2:$M$31,11,FALSE)*P453*10</f>
        <v>#N/A</v>
      </c>
      <c r="S453" s="52" t="e">
        <f>VLOOKUP(EVID_PASTVY!$H453,KATEGORIE_ZVIRAT!$B$2:$M$31,12,FALSE)*P453*10</f>
        <v>#N/A</v>
      </c>
    </row>
    <row r="454" spans="1:19" x14ac:dyDescent="0.2">
      <c r="A454" s="32"/>
      <c r="B454" s="37" t="e">
        <f>VLOOKUP($A454,EVID_OSEVU!$A$1:$M$4972,2,FALSE)</f>
        <v>#N/A</v>
      </c>
      <c r="C454" s="37" t="e">
        <f>VLOOKUP($A454,EVID_OSEVU!$A$1:$M$4972,3,FALSE)</f>
        <v>#N/A</v>
      </c>
      <c r="D454" s="45" t="e">
        <f>VLOOKUP($A454,EVID_OSEVU!$A$1:$M$4972,4,FALSE)</f>
        <v>#N/A</v>
      </c>
      <c r="E454" s="35"/>
      <c r="F454" s="53"/>
      <c r="G454" s="32"/>
      <c r="H454" s="45" t="e">
        <f>VLOOKUP(G454,Export7[#All],2,FALSE)</f>
        <v>#N/A</v>
      </c>
      <c r="I454" s="45" t="e">
        <f>VLOOKUP($A454,EVID_OSEVU!$A$1:$M$4972,10,FALSE)</f>
        <v>#N/A</v>
      </c>
      <c r="J454" s="58" t="e">
        <f>VLOOKUP($A454,EVID_OSEVU!$A$1:$M$4972,11,FALSE)</f>
        <v>#N/A</v>
      </c>
      <c r="K454" s="33"/>
      <c r="L454" s="45" t="e">
        <f>VLOOKUP(EVID_PASTVY!H454,KATEGORIE_ZVIRAT!$B$2:$M$31,6,FALSE)*K454</f>
        <v>#N/A</v>
      </c>
      <c r="M454" s="33">
        <v>24</v>
      </c>
      <c r="N454" s="45" t="e">
        <f>VLOOKUP(EVID_PASTVY!$H454,KATEGORIE_ZVIRAT!$B$2:$M$31,8,FALSE)</f>
        <v>#N/A</v>
      </c>
      <c r="O454" s="45" t="e">
        <f>VLOOKUP(EVID_PASTVY!$H454,KATEGORIE_ZVIRAT!$B$2:$M$31,9,FALSE)</f>
        <v>#N/A</v>
      </c>
      <c r="P454" s="54" t="e">
        <f>VLOOKUP(EVID_PASTVY!$H454,KATEGORIE_ZVIRAT!$B$2:$M$31,7,FALSE)*L454/1000*M454/24*(F454-E454+1)/J454</f>
        <v>#N/A</v>
      </c>
      <c r="Q454" s="52" t="e">
        <f>VLOOKUP(EVID_PASTVY!$H454,KATEGORIE_ZVIRAT!$B$2:$M$31,10,FALSE)*P454*10</f>
        <v>#N/A</v>
      </c>
      <c r="R454" s="52" t="e">
        <f>VLOOKUP(EVID_PASTVY!$H454,KATEGORIE_ZVIRAT!$B$2:$M$31,11,FALSE)*P454*10</f>
        <v>#N/A</v>
      </c>
      <c r="S454" s="52" t="e">
        <f>VLOOKUP(EVID_PASTVY!$H454,KATEGORIE_ZVIRAT!$B$2:$M$31,12,FALSE)*P454*10</f>
        <v>#N/A</v>
      </c>
    </row>
    <row r="455" spans="1:19" x14ac:dyDescent="0.2">
      <c r="A455" s="32"/>
      <c r="B455" s="37" t="e">
        <f>VLOOKUP($A455,EVID_OSEVU!$A$1:$M$4972,2,FALSE)</f>
        <v>#N/A</v>
      </c>
      <c r="C455" s="37" t="e">
        <f>VLOOKUP($A455,EVID_OSEVU!$A$1:$M$4972,3,FALSE)</f>
        <v>#N/A</v>
      </c>
      <c r="D455" s="45" t="e">
        <f>VLOOKUP($A455,EVID_OSEVU!$A$1:$M$4972,4,FALSE)</f>
        <v>#N/A</v>
      </c>
      <c r="E455" s="35"/>
      <c r="F455" s="53"/>
      <c r="G455" s="32"/>
      <c r="H455" s="45" t="e">
        <f>VLOOKUP(G455,Export7[#All],2,FALSE)</f>
        <v>#N/A</v>
      </c>
      <c r="I455" s="45" t="e">
        <f>VLOOKUP($A455,EVID_OSEVU!$A$1:$M$4972,10,FALSE)</f>
        <v>#N/A</v>
      </c>
      <c r="J455" s="58" t="e">
        <f>VLOOKUP($A455,EVID_OSEVU!$A$1:$M$4972,11,FALSE)</f>
        <v>#N/A</v>
      </c>
      <c r="K455" s="33"/>
      <c r="L455" s="45" t="e">
        <f>VLOOKUP(EVID_PASTVY!H455,KATEGORIE_ZVIRAT!$B$2:$M$31,6,FALSE)*K455</f>
        <v>#N/A</v>
      </c>
      <c r="M455" s="33">
        <v>24</v>
      </c>
      <c r="N455" s="45" t="e">
        <f>VLOOKUP(EVID_PASTVY!$H455,KATEGORIE_ZVIRAT!$B$2:$M$31,8,FALSE)</f>
        <v>#N/A</v>
      </c>
      <c r="O455" s="45" t="e">
        <f>VLOOKUP(EVID_PASTVY!$H455,KATEGORIE_ZVIRAT!$B$2:$M$31,9,FALSE)</f>
        <v>#N/A</v>
      </c>
      <c r="P455" s="54" t="e">
        <f>VLOOKUP(EVID_PASTVY!$H455,KATEGORIE_ZVIRAT!$B$2:$M$31,7,FALSE)*L455/1000*M455/24*(F455-E455+1)/J455</f>
        <v>#N/A</v>
      </c>
      <c r="Q455" s="52" t="e">
        <f>VLOOKUP(EVID_PASTVY!$H455,KATEGORIE_ZVIRAT!$B$2:$M$31,10,FALSE)*P455*10</f>
        <v>#N/A</v>
      </c>
      <c r="R455" s="52" t="e">
        <f>VLOOKUP(EVID_PASTVY!$H455,KATEGORIE_ZVIRAT!$B$2:$M$31,11,FALSE)*P455*10</f>
        <v>#N/A</v>
      </c>
      <c r="S455" s="52" t="e">
        <f>VLOOKUP(EVID_PASTVY!$H455,KATEGORIE_ZVIRAT!$B$2:$M$31,12,FALSE)*P455*10</f>
        <v>#N/A</v>
      </c>
    </row>
    <row r="456" spans="1:19" x14ac:dyDescent="0.2">
      <c r="A456" s="32"/>
      <c r="B456" s="37" t="e">
        <f>VLOOKUP($A456,EVID_OSEVU!$A$1:$M$4972,2,FALSE)</f>
        <v>#N/A</v>
      </c>
      <c r="C456" s="37" t="e">
        <f>VLOOKUP($A456,EVID_OSEVU!$A$1:$M$4972,3,FALSE)</f>
        <v>#N/A</v>
      </c>
      <c r="D456" s="45" t="e">
        <f>VLOOKUP($A456,EVID_OSEVU!$A$1:$M$4972,4,FALSE)</f>
        <v>#N/A</v>
      </c>
      <c r="E456" s="35"/>
      <c r="F456" s="53"/>
      <c r="G456" s="32"/>
      <c r="H456" s="45" t="e">
        <f>VLOOKUP(G456,Export7[#All],2,FALSE)</f>
        <v>#N/A</v>
      </c>
      <c r="I456" s="45" t="e">
        <f>VLOOKUP($A456,EVID_OSEVU!$A$1:$M$4972,10,FALSE)</f>
        <v>#N/A</v>
      </c>
      <c r="J456" s="58" t="e">
        <f>VLOOKUP($A456,EVID_OSEVU!$A$1:$M$4972,11,FALSE)</f>
        <v>#N/A</v>
      </c>
      <c r="K456" s="33"/>
      <c r="L456" s="45" t="e">
        <f>VLOOKUP(EVID_PASTVY!H456,KATEGORIE_ZVIRAT!$B$2:$M$31,6,FALSE)*K456</f>
        <v>#N/A</v>
      </c>
      <c r="M456" s="33">
        <v>24</v>
      </c>
      <c r="N456" s="45" t="e">
        <f>VLOOKUP(EVID_PASTVY!$H456,KATEGORIE_ZVIRAT!$B$2:$M$31,8,FALSE)</f>
        <v>#N/A</v>
      </c>
      <c r="O456" s="45" t="e">
        <f>VLOOKUP(EVID_PASTVY!$H456,KATEGORIE_ZVIRAT!$B$2:$M$31,9,FALSE)</f>
        <v>#N/A</v>
      </c>
      <c r="P456" s="54" t="e">
        <f>VLOOKUP(EVID_PASTVY!$H456,KATEGORIE_ZVIRAT!$B$2:$M$31,7,FALSE)*L456/1000*M456/24*(F456-E456+1)/J456</f>
        <v>#N/A</v>
      </c>
      <c r="Q456" s="52" t="e">
        <f>VLOOKUP(EVID_PASTVY!$H456,KATEGORIE_ZVIRAT!$B$2:$M$31,10,FALSE)*P456*10</f>
        <v>#N/A</v>
      </c>
      <c r="R456" s="52" t="e">
        <f>VLOOKUP(EVID_PASTVY!$H456,KATEGORIE_ZVIRAT!$B$2:$M$31,11,FALSE)*P456*10</f>
        <v>#N/A</v>
      </c>
      <c r="S456" s="52" t="e">
        <f>VLOOKUP(EVID_PASTVY!$H456,KATEGORIE_ZVIRAT!$B$2:$M$31,12,FALSE)*P456*10</f>
        <v>#N/A</v>
      </c>
    </row>
    <row r="457" spans="1:19" x14ac:dyDescent="0.2">
      <c r="A457" s="32"/>
      <c r="B457" s="37" t="e">
        <f>VLOOKUP($A457,EVID_OSEVU!$A$1:$M$4972,2,FALSE)</f>
        <v>#N/A</v>
      </c>
      <c r="C457" s="37" t="e">
        <f>VLOOKUP($A457,EVID_OSEVU!$A$1:$M$4972,3,FALSE)</f>
        <v>#N/A</v>
      </c>
      <c r="D457" s="45" t="e">
        <f>VLOOKUP($A457,EVID_OSEVU!$A$1:$M$4972,4,FALSE)</f>
        <v>#N/A</v>
      </c>
      <c r="E457" s="35"/>
      <c r="F457" s="53"/>
      <c r="G457" s="32"/>
      <c r="H457" s="45" t="e">
        <f>VLOOKUP(G457,Export7[#All],2,FALSE)</f>
        <v>#N/A</v>
      </c>
      <c r="I457" s="45" t="e">
        <f>VLOOKUP($A457,EVID_OSEVU!$A$1:$M$4972,10,FALSE)</f>
        <v>#N/A</v>
      </c>
      <c r="J457" s="58" t="e">
        <f>VLOOKUP($A457,EVID_OSEVU!$A$1:$M$4972,11,FALSE)</f>
        <v>#N/A</v>
      </c>
      <c r="K457" s="33"/>
      <c r="L457" s="45" t="e">
        <f>VLOOKUP(EVID_PASTVY!H457,KATEGORIE_ZVIRAT!$B$2:$M$31,6,FALSE)*K457</f>
        <v>#N/A</v>
      </c>
      <c r="M457" s="33">
        <v>24</v>
      </c>
      <c r="N457" s="45" t="e">
        <f>VLOOKUP(EVID_PASTVY!$H457,KATEGORIE_ZVIRAT!$B$2:$M$31,8,FALSE)</f>
        <v>#N/A</v>
      </c>
      <c r="O457" s="45" t="e">
        <f>VLOOKUP(EVID_PASTVY!$H457,KATEGORIE_ZVIRAT!$B$2:$M$31,9,FALSE)</f>
        <v>#N/A</v>
      </c>
      <c r="P457" s="54" t="e">
        <f>VLOOKUP(EVID_PASTVY!$H457,KATEGORIE_ZVIRAT!$B$2:$M$31,7,FALSE)*L457/1000*M457/24*(F457-E457+1)/J457</f>
        <v>#N/A</v>
      </c>
      <c r="Q457" s="52" t="e">
        <f>VLOOKUP(EVID_PASTVY!$H457,KATEGORIE_ZVIRAT!$B$2:$M$31,10,FALSE)*P457*10</f>
        <v>#N/A</v>
      </c>
      <c r="R457" s="52" t="e">
        <f>VLOOKUP(EVID_PASTVY!$H457,KATEGORIE_ZVIRAT!$B$2:$M$31,11,FALSE)*P457*10</f>
        <v>#N/A</v>
      </c>
      <c r="S457" s="52" t="e">
        <f>VLOOKUP(EVID_PASTVY!$H457,KATEGORIE_ZVIRAT!$B$2:$M$31,12,FALSE)*P457*10</f>
        <v>#N/A</v>
      </c>
    </row>
    <row r="458" spans="1:19" x14ac:dyDescent="0.2">
      <c r="A458" s="32"/>
      <c r="B458" s="37" t="e">
        <f>VLOOKUP($A458,EVID_OSEVU!$A$1:$M$4972,2,FALSE)</f>
        <v>#N/A</v>
      </c>
      <c r="C458" s="37" t="e">
        <f>VLOOKUP($A458,EVID_OSEVU!$A$1:$M$4972,3,FALSE)</f>
        <v>#N/A</v>
      </c>
      <c r="D458" s="45" t="e">
        <f>VLOOKUP($A458,EVID_OSEVU!$A$1:$M$4972,4,FALSE)</f>
        <v>#N/A</v>
      </c>
      <c r="E458" s="35"/>
      <c r="F458" s="53"/>
      <c r="G458" s="32"/>
      <c r="H458" s="45" t="e">
        <f>VLOOKUP(G458,Export7[#All],2,FALSE)</f>
        <v>#N/A</v>
      </c>
      <c r="I458" s="45" t="e">
        <f>VLOOKUP($A458,EVID_OSEVU!$A$1:$M$4972,10,FALSE)</f>
        <v>#N/A</v>
      </c>
      <c r="J458" s="58" t="e">
        <f>VLOOKUP($A458,EVID_OSEVU!$A$1:$M$4972,11,FALSE)</f>
        <v>#N/A</v>
      </c>
      <c r="K458" s="33"/>
      <c r="L458" s="45" t="e">
        <f>VLOOKUP(EVID_PASTVY!H458,KATEGORIE_ZVIRAT!$B$2:$M$31,6,FALSE)*K458</f>
        <v>#N/A</v>
      </c>
      <c r="M458" s="33">
        <v>24</v>
      </c>
      <c r="N458" s="45" t="e">
        <f>VLOOKUP(EVID_PASTVY!$H458,KATEGORIE_ZVIRAT!$B$2:$M$31,8,FALSE)</f>
        <v>#N/A</v>
      </c>
      <c r="O458" s="45" t="e">
        <f>VLOOKUP(EVID_PASTVY!$H458,KATEGORIE_ZVIRAT!$B$2:$M$31,9,FALSE)</f>
        <v>#N/A</v>
      </c>
      <c r="P458" s="54" t="e">
        <f>VLOOKUP(EVID_PASTVY!$H458,KATEGORIE_ZVIRAT!$B$2:$M$31,7,FALSE)*L458/1000*M458/24*(F458-E458+1)/J458</f>
        <v>#N/A</v>
      </c>
      <c r="Q458" s="52" t="e">
        <f>VLOOKUP(EVID_PASTVY!$H458,KATEGORIE_ZVIRAT!$B$2:$M$31,10,FALSE)*P458*10</f>
        <v>#N/A</v>
      </c>
      <c r="R458" s="52" t="e">
        <f>VLOOKUP(EVID_PASTVY!$H458,KATEGORIE_ZVIRAT!$B$2:$M$31,11,FALSE)*P458*10</f>
        <v>#N/A</v>
      </c>
      <c r="S458" s="52" t="e">
        <f>VLOOKUP(EVID_PASTVY!$H458,KATEGORIE_ZVIRAT!$B$2:$M$31,12,FALSE)*P458*10</f>
        <v>#N/A</v>
      </c>
    </row>
    <row r="459" spans="1:19" x14ac:dyDescent="0.2">
      <c r="A459" s="32"/>
      <c r="B459" s="37" t="e">
        <f>VLOOKUP($A459,EVID_OSEVU!$A$1:$M$4972,2,FALSE)</f>
        <v>#N/A</v>
      </c>
      <c r="C459" s="37" t="e">
        <f>VLOOKUP($A459,EVID_OSEVU!$A$1:$M$4972,3,FALSE)</f>
        <v>#N/A</v>
      </c>
      <c r="D459" s="45" t="e">
        <f>VLOOKUP($A459,EVID_OSEVU!$A$1:$M$4972,4,FALSE)</f>
        <v>#N/A</v>
      </c>
      <c r="E459" s="35"/>
      <c r="F459" s="53"/>
      <c r="G459" s="32"/>
      <c r="H459" s="45" t="e">
        <f>VLOOKUP(G459,Export7[#All],2,FALSE)</f>
        <v>#N/A</v>
      </c>
      <c r="I459" s="45" t="e">
        <f>VLOOKUP($A459,EVID_OSEVU!$A$1:$M$4972,10,FALSE)</f>
        <v>#N/A</v>
      </c>
      <c r="J459" s="58" t="e">
        <f>VLOOKUP($A459,EVID_OSEVU!$A$1:$M$4972,11,FALSE)</f>
        <v>#N/A</v>
      </c>
      <c r="K459" s="33"/>
      <c r="L459" s="45" t="e">
        <f>VLOOKUP(EVID_PASTVY!H459,KATEGORIE_ZVIRAT!$B$2:$M$31,6,FALSE)*K459</f>
        <v>#N/A</v>
      </c>
      <c r="M459" s="33">
        <v>24</v>
      </c>
      <c r="N459" s="45" t="e">
        <f>VLOOKUP(EVID_PASTVY!$H459,KATEGORIE_ZVIRAT!$B$2:$M$31,8,FALSE)</f>
        <v>#N/A</v>
      </c>
      <c r="O459" s="45" t="e">
        <f>VLOOKUP(EVID_PASTVY!$H459,KATEGORIE_ZVIRAT!$B$2:$M$31,9,FALSE)</f>
        <v>#N/A</v>
      </c>
      <c r="P459" s="54" t="e">
        <f>VLOOKUP(EVID_PASTVY!$H459,KATEGORIE_ZVIRAT!$B$2:$M$31,7,FALSE)*L459/1000*M459/24*(F459-E459+1)/J459</f>
        <v>#N/A</v>
      </c>
      <c r="Q459" s="52" t="e">
        <f>VLOOKUP(EVID_PASTVY!$H459,KATEGORIE_ZVIRAT!$B$2:$M$31,10,FALSE)*P459*10</f>
        <v>#N/A</v>
      </c>
      <c r="R459" s="52" t="e">
        <f>VLOOKUP(EVID_PASTVY!$H459,KATEGORIE_ZVIRAT!$B$2:$M$31,11,FALSE)*P459*10</f>
        <v>#N/A</v>
      </c>
      <c r="S459" s="52" t="e">
        <f>VLOOKUP(EVID_PASTVY!$H459,KATEGORIE_ZVIRAT!$B$2:$M$31,12,FALSE)*P459*10</f>
        <v>#N/A</v>
      </c>
    </row>
    <row r="460" spans="1:19" x14ac:dyDescent="0.2">
      <c r="A460" s="32"/>
      <c r="B460" s="37" t="e">
        <f>VLOOKUP($A460,EVID_OSEVU!$A$1:$M$4972,2,FALSE)</f>
        <v>#N/A</v>
      </c>
      <c r="C460" s="37" t="e">
        <f>VLOOKUP($A460,EVID_OSEVU!$A$1:$M$4972,3,FALSE)</f>
        <v>#N/A</v>
      </c>
      <c r="D460" s="45" t="e">
        <f>VLOOKUP($A460,EVID_OSEVU!$A$1:$M$4972,4,FALSE)</f>
        <v>#N/A</v>
      </c>
      <c r="E460" s="35"/>
      <c r="F460" s="53"/>
      <c r="G460" s="32"/>
      <c r="H460" s="45" t="e">
        <f>VLOOKUP(G460,Export7[#All],2,FALSE)</f>
        <v>#N/A</v>
      </c>
      <c r="I460" s="45" t="e">
        <f>VLOOKUP($A460,EVID_OSEVU!$A$1:$M$4972,10,FALSE)</f>
        <v>#N/A</v>
      </c>
      <c r="J460" s="58" t="e">
        <f>VLOOKUP($A460,EVID_OSEVU!$A$1:$M$4972,11,FALSE)</f>
        <v>#N/A</v>
      </c>
      <c r="K460" s="33"/>
      <c r="L460" s="45" t="e">
        <f>VLOOKUP(EVID_PASTVY!H460,KATEGORIE_ZVIRAT!$B$2:$M$31,6,FALSE)*K460</f>
        <v>#N/A</v>
      </c>
      <c r="M460" s="33">
        <v>24</v>
      </c>
      <c r="N460" s="45" t="e">
        <f>VLOOKUP(EVID_PASTVY!$H460,KATEGORIE_ZVIRAT!$B$2:$M$31,8,FALSE)</f>
        <v>#N/A</v>
      </c>
      <c r="O460" s="45" t="e">
        <f>VLOOKUP(EVID_PASTVY!$H460,KATEGORIE_ZVIRAT!$B$2:$M$31,9,FALSE)</f>
        <v>#N/A</v>
      </c>
      <c r="P460" s="54" t="e">
        <f>VLOOKUP(EVID_PASTVY!$H460,KATEGORIE_ZVIRAT!$B$2:$M$31,7,FALSE)*L460/1000*M460/24*(F460-E460+1)/J460</f>
        <v>#N/A</v>
      </c>
      <c r="Q460" s="52" t="e">
        <f>VLOOKUP(EVID_PASTVY!$H460,KATEGORIE_ZVIRAT!$B$2:$M$31,10,FALSE)*P460*10</f>
        <v>#N/A</v>
      </c>
      <c r="R460" s="52" t="e">
        <f>VLOOKUP(EVID_PASTVY!$H460,KATEGORIE_ZVIRAT!$B$2:$M$31,11,FALSE)*P460*10</f>
        <v>#N/A</v>
      </c>
      <c r="S460" s="52" t="e">
        <f>VLOOKUP(EVID_PASTVY!$H460,KATEGORIE_ZVIRAT!$B$2:$M$31,12,FALSE)*P460*10</f>
        <v>#N/A</v>
      </c>
    </row>
    <row r="461" spans="1:19" x14ac:dyDescent="0.2">
      <c r="A461" s="32"/>
      <c r="B461" s="37" t="e">
        <f>VLOOKUP($A461,EVID_OSEVU!$A$1:$M$4972,2,FALSE)</f>
        <v>#N/A</v>
      </c>
      <c r="C461" s="37" t="e">
        <f>VLOOKUP($A461,EVID_OSEVU!$A$1:$M$4972,3,FALSE)</f>
        <v>#N/A</v>
      </c>
      <c r="D461" s="45" t="e">
        <f>VLOOKUP($A461,EVID_OSEVU!$A$1:$M$4972,4,FALSE)</f>
        <v>#N/A</v>
      </c>
      <c r="E461" s="35"/>
      <c r="F461" s="53"/>
      <c r="G461" s="32"/>
      <c r="H461" s="45" t="e">
        <f>VLOOKUP(G461,Export7[#All],2,FALSE)</f>
        <v>#N/A</v>
      </c>
      <c r="I461" s="45" t="e">
        <f>VLOOKUP($A461,EVID_OSEVU!$A$1:$M$4972,10,FALSE)</f>
        <v>#N/A</v>
      </c>
      <c r="J461" s="58" t="e">
        <f>VLOOKUP($A461,EVID_OSEVU!$A$1:$M$4972,11,FALSE)</f>
        <v>#N/A</v>
      </c>
      <c r="K461" s="33"/>
      <c r="L461" s="45" t="e">
        <f>VLOOKUP(EVID_PASTVY!H461,KATEGORIE_ZVIRAT!$B$2:$M$31,6,FALSE)*K461</f>
        <v>#N/A</v>
      </c>
      <c r="M461" s="33">
        <v>24</v>
      </c>
      <c r="N461" s="45" t="e">
        <f>VLOOKUP(EVID_PASTVY!$H461,KATEGORIE_ZVIRAT!$B$2:$M$31,8,FALSE)</f>
        <v>#N/A</v>
      </c>
      <c r="O461" s="45" t="e">
        <f>VLOOKUP(EVID_PASTVY!$H461,KATEGORIE_ZVIRAT!$B$2:$M$31,9,FALSE)</f>
        <v>#N/A</v>
      </c>
      <c r="P461" s="54" t="e">
        <f>VLOOKUP(EVID_PASTVY!$H461,KATEGORIE_ZVIRAT!$B$2:$M$31,7,FALSE)*L461/1000*M461/24*(F461-E461+1)/J461</f>
        <v>#N/A</v>
      </c>
      <c r="Q461" s="52" t="e">
        <f>VLOOKUP(EVID_PASTVY!$H461,KATEGORIE_ZVIRAT!$B$2:$M$31,10,FALSE)*P461*10</f>
        <v>#N/A</v>
      </c>
      <c r="R461" s="52" t="e">
        <f>VLOOKUP(EVID_PASTVY!$H461,KATEGORIE_ZVIRAT!$B$2:$M$31,11,FALSE)*P461*10</f>
        <v>#N/A</v>
      </c>
      <c r="S461" s="52" t="e">
        <f>VLOOKUP(EVID_PASTVY!$H461,KATEGORIE_ZVIRAT!$B$2:$M$31,12,FALSE)*P461*10</f>
        <v>#N/A</v>
      </c>
    </row>
    <row r="462" spans="1:19" x14ac:dyDescent="0.2">
      <c r="A462" s="32"/>
      <c r="B462" s="37" t="e">
        <f>VLOOKUP($A462,EVID_OSEVU!$A$1:$M$4972,2,FALSE)</f>
        <v>#N/A</v>
      </c>
      <c r="C462" s="37" t="e">
        <f>VLOOKUP($A462,EVID_OSEVU!$A$1:$M$4972,3,FALSE)</f>
        <v>#N/A</v>
      </c>
      <c r="D462" s="45" t="e">
        <f>VLOOKUP($A462,EVID_OSEVU!$A$1:$M$4972,4,FALSE)</f>
        <v>#N/A</v>
      </c>
      <c r="E462" s="35"/>
      <c r="F462" s="53"/>
      <c r="G462" s="32"/>
      <c r="H462" s="45" t="e">
        <f>VLOOKUP(G462,Export7[#All],2,FALSE)</f>
        <v>#N/A</v>
      </c>
      <c r="I462" s="45" t="e">
        <f>VLOOKUP($A462,EVID_OSEVU!$A$1:$M$4972,10,FALSE)</f>
        <v>#N/A</v>
      </c>
      <c r="J462" s="58" t="e">
        <f>VLOOKUP($A462,EVID_OSEVU!$A$1:$M$4972,11,FALSE)</f>
        <v>#N/A</v>
      </c>
      <c r="K462" s="33"/>
      <c r="L462" s="45" t="e">
        <f>VLOOKUP(EVID_PASTVY!H462,KATEGORIE_ZVIRAT!$B$2:$M$31,6,FALSE)*K462</f>
        <v>#N/A</v>
      </c>
      <c r="M462" s="33">
        <v>24</v>
      </c>
      <c r="N462" s="45" t="e">
        <f>VLOOKUP(EVID_PASTVY!$H462,KATEGORIE_ZVIRAT!$B$2:$M$31,8,FALSE)</f>
        <v>#N/A</v>
      </c>
      <c r="O462" s="45" t="e">
        <f>VLOOKUP(EVID_PASTVY!$H462,KATEGORIE_ZVIRAT!$B$2:$M$31,9,FALSE)</f>
        <v>#N/A</v>
      </c>
      <c r="P462" s="54" t="e">
        <f>VLOOKUP(EVID_PASTVY!$H462,KATEGORIE_ZVIRAT!$B$2:$M$31,7,FALSE)*L462/1000*M462/24*(F462-E462+1)/J462</f>
        <v>#N/A</v>
      </c>
      <c r="Q462" s="52" t="e">
        <f>VLOOKUP(EVID_PASTVY!$H462,KATEGORIE_ZVIRAT!$B$2:$M$31,10,FALSE)*P462*10</f>
        <v>#N/A</v>
      </c>
      <c r="R462" s="52" t="e">
        <f>VLOOKUP(EVID_PASTVY!$H462,KATEGORIE_ZVIRAT!$B$2:$M$31,11,FALSE)*P462*10</f>
        <v>#N/A</v>
      </c>
      <c r="S462" s="52" t="e">
        <f>VLOOKUP(EVID_PASTVY!$H462,KATEGORIE_ZVIRAT!$B$2:$M$31,12,FALSE)*P462*10</f>
        <v>#N/A</v>
      </c>
    </row>
    <row r="463" spans="1:19" x14ac:dyDescent="0.2">
      <c r="A463" s="32"/>
      <c r="B463" s="37" t="e">
        <f>VLOOKUP($A463,EVID_OSEVU!$A$1:$M$4972,2,FALSE)</f>
        <v>#N/A</v>
      </c>
      <c r="C463" s="37" t="e">
        <f>VLOOKUP($A463,EVID_OSEVU!$A$1:$M$4972,3,FALSE)</f>
        <v>#N/A</v>
      </c>
      <c r="D463" s="45" t="e">
        <f>VLOOKUP($A463,EVID_OSEVU!$A$1:$M$4972,4,FALSE)</f>
        <v>#N/A</v>
      </c>
      <c r="E463" s="35"/>
      <c r="F463" s="53"/>
      <c r="G463" s="32"/>
      <c r="H463" s="45" t="e">
        <f>VLOOKUP(G463,Export7[#All],2,FALSE)</f>
        <v>#N/A</v>
      </c>
      <c r="I463" s="45" t="e">
        <f>VLOOKUP($A463,EVID_OSEVU!$A$1:$M$4972,10,FALSE)</f>
        <v>#N/A</v>
      </c>
      <c r="J463" s="58" t="e">
        <f>VLOOKUP($A463,EVID_OSEVU!$A$1:$M$4972,11,FALSE)</f>
        <v>#N/A</v>
      </c>
      <c r="K463" s="33"/>
      <c r="L463" s="45" t="e">
        <f>VLOOKUP(EVID_PASTVY!H463,KATEGORIE_ZVIRAT!$B$2:$M$31,6,FALSE)*K463</f>
        <v>#N/A</v>
      </c>
      <c r="M463" s="33">
        <v>24</v>
      </c>
      <c r="N463" s="45" t="e">
        <f>VLOOKUP(EVID_PASTVY!$H463,KATEGORIE_ZVIRAT!$B$2:$M$31,8,FALSE)</f>
        <v>#N/A</v>
      </c>
      <c r="O463" s="45" t="e">
        <f>VLOOKUP(EVID_PASTVY!$H463,KATEGORIE_ZVIRAT!$B$2:$M$31,9,FALSE)</f>
        <v>#N/A</v>
      </c>
      <c r="P463" s="54" t="e">
        <f>VLOOKUP(EVID_PASTVY!$H463,KATEGORIE_ZVIRAT!$B$2:$M$31,7,FALSE)*L463/1000*M463/24*(F463-E463+1)/J463</f>
        <v>#N/A</v>
      </c>
      <c r="Q463" s="52" t="e">
        <f>VLOOKUP(EVID_PASTVY!$H463,KATEGORIE_ZVIRAT!$B$2:$M$31,10,FALSE)*P463*10</f>
        <v>#N/A</v>
      </c>
      <c r="R463" s="52" t="e">
        <f>VLOOKUP(EVID_PASTVY!$H463,KATEGORIE_ZVIRAT!$B$2:$M$31,11,FALSE)*P463*10</f>
        <v>#N/A</v>
      </c>
      <c r="S463" s="52" t="e">
        <f>VLOOKUP(EVID_PASTVY!$H463,KATEGORIE_ZVIRAT!$B$2:$M$31,12,FALSE)*P463*10</f>
        <v>#N/A</v>
      </c>
    </row>
    <row r="464" spans="1:19" x14ac:dyDescent="0.2">
      <c r="A464" s="32"/>
      <c r="B464" s="37" t="e">
        <f>VLOOKUP($A464,EVID_OSEVU!$A$1:$M$4972,2,FALSE)</f>
        <v>#N/A</v>
      </c>
      <c r="C464" s="37" t="e">
        <f>VLOOKUP($A464,EVID_OSEVU!$A$1:$M$4972,3,FALSE)</f>
        <v>#N/A</v>
      </c>
      <c r="D464" s="45" t="e">
        <f>VLOOKUP($A464,EVID_OSEVU!$A$1:$M$4972,4,FALSE)</f>
        <v>#N/A</v>
      </c>
      <c r="E464" s="35"/>
      <c r="F464" s="53"/>
      <c r="G464" s="32"/>
      <c r="H464" s="45" t="e">
        <f>VLOOKUP(G464,Export7[#All],2,FALSE)</f>
        <v>#N/A</v>
      </c>
      <c r="I464" s="45" t="e">
        <f>VLOOKUP($A464,EVID_OSEVU!$A$1:$M$4972,10,FALSE)</f>
        <v>#N/A</v>
      </c>
      <c r="J464" s="58" t="e">
        <f>VLOOKUP($A464,EVID_OSEVU!$A$1:$M$4972,11,FALSE)</f>
        <v>#N/A</v>
      </c>
      <c r="K464" s="33"/>
      <c r="L464" s="45" t="e">
        <f>VLOOKUP(EVID_PASTVY!H464,KATEGORIE_ZVIRAT!$B$2:$M$31,6,FALSE)*K464</f>
        <v>#N/A</v>
      </c>
      <c r="M464" s="33">
        <v>24</v>
      </c>
      <c r="N464" s="45" t="e">
        <f>VLOOKUP(EVID_PASTVY!$H464,KATEGORIE_ZVIRAT!$B$2:$M$31,8,FALSE)</f>
        <v>#N/A</v>
      </c>
      <c r="O464" s="45" t="e">
        <f>VLOOKUP(EVID_PASTVY!$H464,KATEGORIE_ZVIRAT!$B$2:$M$31,9,FALSE)</f>
        <v>#N/A</v>
      </c>
      <c r="P464" s="54" t="e">
        <f>VLOOKUP(EVID_PASTVY!$H464,KATEGORIE_ZVIRAT!$B$2:$M$31,7,FALSE)*L464/1000*M464/24*(F464-E464+1)/J464</f>
        <v>#N/A</v>
      </c>
      <c r="Q464" s="52" t="e">
        <f>VLOOKUP(EVID_PASTVY!$H464,KATEGORIE_ZVIRAT!$B$2:$M$31,10,FALSE)*P464*10</f>
        <v>#N/A</v>
      </c>
      <c r="R464" s="52" t="e">
        <f>VLOOKUP(EVID_PASTVY!$H464,KATEGORIE_ZVIRAT!$B$2:$M$31,11,FALSE)*P464*10</f>
        <v>#N/A</v>
      </c>
      <c r="S464" s="52" t="e">
        <f>VLOOKUP(EVID_PASTVY!$H464,KATEGORIE_ZVIRAT!$B$2:$M$31,12,FALSE)*P464*10</f>
        <v>#N/A</v>
      </c>
    </row>
    <row r="465" spans="1:19" x14ac:dyDescent="0.2">
      <c r="A465" s="32"/>
      <c r="B465" s="37" t="e">
        <f>VLOOKUP($A465,EVID_OSEVU!$A$1:$M$4972,2,FALSE)</f>
        <v>#N/A</v>
      </c>
      <c r="C465" s="37" t="e">
        <f>VLOOKUP($A465,EVID_OSEVU!$A$1:$M$4972,3,FALSE)</f>
        <v>#N/A</v>
      </c>
      <c r="D465" s="45" t="e">
        <f>VLOOKUP($A465,EVID_OSEVU!$A$1:$M$4972,4,FALSE)</f>
        <v>#N/A</v>
      </c>
      <c r="E465" s="35"/>
      <c r="F465" s="53"/>
      <c r="G465" s="32"/>
      <c r="H465" s="45" t="e">
        <f>VLOOKUP(G465,Export7[#All],2,FALSE)</f>
        <v>#N/A</v>
      </c>
      <c r="I465" s="45" t="e">
        <f>VLOOKUP($A465,EVID_OSEVU!$A$1:$M$4972,10,FALSE)</f>
        <v>#N/A</v>
      </c>
      <c r="J465" s="58" t="e">
        <f>VLOOKUP($A465,EVID_OSEVU!$A$1:$M$4972,11,FALSE)</f>
        <v>#N/A</v>
      </c>
      <c r="K465" s="33"/>
      <c r="L465" s="45" t="e">
        <f>VLOOKUP(EVID_PASTVY!H465,KATEGORIE_ZVIRAT!$B$2:$M$31,6,FALSE)*K465</f>
        <v>#N/A</v>
      </c>
      <c r="M465" s="33">
        <v>24</v>
      </c>
      <c r="N465" s="45" t="e">
        <f>VLOOKUP(EVID_PASTVY!$H465,KATEGORIE_ZVIRAT!$B$2:$M$31,8,FALSE)</f>
        <v>#N/A</v>
      </c>
      <c r="O465" s="45" t="e">
        <f>VLOOKUP(EVID_PASTVY!$H465,KATEGORIE_ZVIRAT!$B$2:$M$31,9,FALSE)</f>
        <v>#N/A</v>
      </c>
      <c r="P465" s="54" t="e">
        <f>VLOOKUP(EVID_PASTVY!$H465,KATEGORIE_ZVIRAT!$B$2:$M$31,7,FALSE)*L465/1000*M465/24*(F465-E465+1)/J465</f>
        <v>#N/A</v>
      </c>
      <c r="Q465" s="52" t="e">
        <f>VLOOKUP(EVID_PASTVY!$H465,KATEGORIE_ZVIRAT!$B$2:$M$31,10,FALSE)*P465*10</f>
        <v>#N/A</v>
      </c>
      <c r="R465" s="52" t="e">
        <f>VLOOKUP(EVID_PASTVY!$H465,KATEGORIE_ZVIRAT!$B$2:$M$31,11,FALSE)*P465*10</f>
        <v>#N/A</v>
      </c>
      <c r="S465" s="52" t="e">
        <f>VLOOKUP(EVID_PASTVY!$H465,KATEGORIE_ZVIRAT!$B$2:$M$31,12,FALSE)*P465*10</f>
        <v>#N/A</v>
      </c>
    </row>
    <row r="466" spans="1:19" x14ac:dyDescent="0.2">
      <c r="A466" s="32"/>
      <c r="B466" s="37" t="e">
        <f>VLOOKUP($A466,EVID_OSEVU!$A$1:$M$4972,2,FALSE)</f>
        <v>#N/A</v>
      </c>
      <c r="C466" s="37" t="e">
        <f>VLOOKUP($A466,EVID_OSEVU!$A$1:$M$4972,3,FALSE)</f>
        <v>#N/A</v>
      </c>
      <c r="D466" s="45" t="e">
        <f>VLOOKUP($A466,EVID_OSEVU!$A$1:$M$4972,4,FALSE)</f>
        <v>#N/A</v>
      </c>
      <c r="E466" s="35"/>
      <c r="F466" s="53"/>
      <c r="G466" s="32"/>
      <c r="H466" s="45" t="e">
        <f>VLOOKUP(G466,Export7[#All],2,FALSE)</f>
        <v>#N/A</v>
      </c>
      <c r="I466" s="45" t="e">
        <f>VLOOKUP($A466,EVID_OSEVU!$A$1:$M$4972,10,FALSE)</f>
        <v>#N/A</v>
      </c>
      <c r="J466" s="58" t="e">
        <f>VLOOKUP($A466,EVID_OSEVU!$A$1:$M$4972,11,FALSE)</f>
        <v>#N/A</v>
      </c>
      <c r="K466" s="33"/>
      <c r="L466" s="45" t="e">
        <f>VLOOKUP(EVID_PASTVY!H466,KATEGORIE_ZVIRAT!$B$2:$M$31,6,FALSE)*K466</f>
        <v>#N/A</v>
      </c>
      <c r="M466" s="33">
        <v>24</v>
      </c>
      <c r="N466" s="45" t="e">
        <f>VLOOKUP(EVID_PASTVY!$H466,KATEGORIE_ZVIRAT!$B$2:$M$31,8,FALSE)</f>
        <v>#N/A</v>
      </c>
      <c r="O466" s="45" t="e">
        <f>VLOOKUP(EVID_PASTVY!$H466,KATEGORIE_ZVIRAT!$B$2:$M$31,9,FALSE)</f>
        <v>#N/A</v>
      </c>
      <c r="P466" s="54" t="e">
        <f>VLOOKUP(EVID_PASTVY!$H466,KATEGORIE_ZVIRAT!$B$2:$M$31,7,FALSE)*L466/1000*M466/24*(F466-E466+1)/J466</f>
        <v>#N/A</v>
      </c>
      <c r="Q466" s="52" t="e">
        <f>VLOOKUP(EVID_PASTVY!$H466,KATEGORIE_ZVIRAT!$B$2:$M$31,10,FALSE)*P466*10</f>
        <v>#N/A</v>
      </c>
      <c r="R466" s="52" t="e">
        <f>VLOOKUP(EVID_PASTVY!$H466,KATEGORIE_ZVIRAT!$B$2:$M$31,11,FALSE)*P466*10</f>
        <v>#N/A</v>
      </c>
      <c r="S466" s="52" t="e">
        <f>VLOOKUP(EVID_PASTVY!$H466,KATEGORIE_ZVIRAT!$B$2:$M$31,12,FALSE)*P466*10</f>
        <v>#N/A</v>
      </c>
    </row>
    <row r="467" spans="1:19" x14ac:dyDescent="0.2">
      <c r="A467" s="32"/>
      <c r="B467" s="37" t="e">
        <f>VLOOKUP($A467,EVID_OSEVU!$A$1:$M$4972,2,FALSE)</f>
        <v>#N/A</v>
      </c>
      <c r="C467" s="37" t="e">
        <f>VLOOKUP($A467,EVID_OSEVU!$A$1:$M$4972,3,FALSE)</f>
        <v>#N/A</v>
      </c>
      <c r="D467" s="45" t="e">
        <f>VLOOKUP($A467,EVID_OSEVU!$A$1:$M$4972,4,FALSE)</f>
        <v>#N/A</v>
      </c>
      <c r="E467" s="35"/>
      <c r="F467" s="53"/>
      <c r="G467" s="32"/>
      <c r="H467" s="45" t="e">
        <f>VLOOKUP(G467,Export7[#All],2,FALSE)</f>
        <v>#N/A</v>
      </c>
      <c r="I467" s="45" t="e">
        <f>VLOOKUP($A467,EVID_OSEVU!$A$1:$M$4972,10,FALSE)</f>
        <v>#N/A</v>
      </c>
      <c r="J467" s="58" t="e">
        <f>VLOOKUP($A467,EVID_OSEVU!$A$1:$M$4972,11,FALSE)</f>
        <v>#N/A</v>
      </c>
      <c r="K467" s="33"/>
      <c r="L467" s="45" t="e">
        <f>VLOOKUP(EVID_PASTVY!H467,KATEGORIE_ZVIRAT!$B$2:$M$31,6,FALSE)*K467</f>
        <v>#N/A</v>
      </c>
      <c r="M467" s="33">
        <v>24</v>
      </c>
      <c r="N467" s="45" t="e">
        <f>VLOOKUP(EVID_PASTVY!$H467,KATEGORIE_ZVIRAT!$B$2:$M$31,8,FALSE)</f>
        <v>#N/A</v>
      </c>
      <c r="O467" s="45" t="e">
        <f>VLOOKUP(EVID_PASTVY!$H467,KATEGORIE_ZVIRAT!$B$2:$M$31,9,FALSE)</f>
        <v>#N/A</v>
      </c>
      <c r="P467" s="54" t="e">
        <f>VLOOKUP(EVID_PASTVY!$H467,KATEGORIE_ZVIRAT!$B$2:$M$31,7,FALSE)*L467/1000*M467/24*(F467-E467+1)/J467</f>
        <v>#N/A</v>
      </c>
      <c r="Q467" s="52" t="e">
        <f>VLOOKUP(EVID_PASTVY!$H467,KATEGORIE_ZVIRAT!$B$2:$M$31,10,FALSE)*P467*10</f>
        <v>#N/A</v>
      </c>
      <c r="R467" s="52" t="e">
        <f>VLOOKUP(EVID_PASTVY!$H467,KATEGORIE_ZVIRAT!$B$2:$M$31,11,FALSE)*P467*10</f>
        <v>#N/A</v>
      </c>
      <c r="S467" s="52" t="e">
        <f>VLOOKUP(EVID_PASTVY!$H467,KATEGORIE_ZVIRAT!$B$2:$M$31,12,FALSE)*P467*10</f>
        <v>#N/A</v>
      </c>
    </row>
    <row r="468" spans="1:19" x14ac:dyDescent="0.2">
      <c r="A468" s="32"/>
      <c r="B468" s="37" t="e">
        <f>VLOOKUP($A468,EVID_OSEVU!$A$1:$M$4972,2,FALSE)</f>
        <v>#N/A</v>
      </c>
      <c r="C468" s="37" t="e">
        <f>VLOOKUP($A468,EVID_OSEVU!$A$1:$M$4972,3,FALSE)</f>
        <v>#N/A</v>
      </c>
      <c r="D468" s="45" t="e">
        <f>VLOOKUP($A468,EVID_OSEVU!$A$1:$M$4972,4,FALSE)</f>
        <v>#N/A</v>
      </c>
      <c r="E468" s="35"/>
      <c r="F468" s="53"/>
      <c r="G468" s="32"/>
      <c r="H468" s="45" t="e">
        <f>VLOOKUP(G468,Export7[#All],2,FALSE)</f>
        <v>#N/A</v>
      </c>
      <c r="I468" s="45" t="e">
        <f>VLOOKUP($A468,EVID_OSEVU!$A$1:$M$4972,10,FALSE)</f>
        <v>#N/A</v>
      </c>
      <c r="J468" s="58" t="e">
        <f>VLOOKUP($A468,EVID_OSEVU!$A$1:$M$4972,11,FALSE)</f>
        <v>#N/A</v>
      </c>
      <c r="K468" s="33"/>
      <c r="L468" s="45" t="e">
        <f>VLOOKUP(EVID_PASTVY!H468,KATEGORIE_ZVIRAT!$B$2:$M$31,6,FALSE)*K468</f>
        <v>#N/A</v>
      </c>
      <c r="M468" s="33">
        <v>24</v>
      </c>
      <c r="N468" s="45" t="e">
        <f>VLOOKUP(EVID_PASTVY!$H468,KATEGORIE_ZVIRAT!$B$2:$M$31,8,FALSE)</f>
        <v>#N/A</v>
      </c>
      <c r="O468" s="45" t="e">
        <f>VLOOKUP(EVID_PASTVY!$H468,KATEGORIE_ZVIRAT!$B$2:$M$31,9,FALSE)</f>
        <v>#N/A</v>
      </c>
      <c r="P468" s="54" t="e">
        <f>VLOOKUP(EVID_PASTVY!$H468,KATEGORIE_ZVIRAT!$B$2:$M$31,7,FALSE)*L468/1000*M468/24*(F468-E468+1)/J468</f>
        <v>#N/A</v>
      </c>
      <c r="Q468" s="52" t="e">
        <f>VLOOKUP(EVID_PASTVY!$H468,KATEGORIE_ZVIRAT!$B$2:$M$31,10,FALSE)*P468*10</f>
        <v>#N/A</v>
      </c>
      <c r="R468" s="52" t="e">
        <f>VLOOKUP(EVID_PASTVY!$H468,KATEGORIE_ZVIRAT!$B$2:$M$31,11,FALSE)*P468*10</f>
        <v>#N/A</v>
      </c>
      <c r="S468" s="52" t="e">
        <f>VLOOKUP(EVID_PASTVY!$H468,KATEGORIE_ZVIRAT!$B$2:$M$31,12,FALSE)*P468*10</f>
        <v>#N/A</v>
      </c>
    </row>
    <row r="469" spans="1:19" x14ac:dyDescent="0.2">
      <c r="A469" s="32"/>
      <c r="B469" s="37" t="e">
        <f>VLOOKUP($A469,EVID_OSEVU!$A$1:$M$4972,2,FALSE)</f>
        <v>#N/A</v>
      </c>
      <c r="C469" s="37" t="e">
        <f>VLOOKUP($A469,EVID_OSEVU!$A$1:$M$4972,3,FALSE)</f>
        <v>#N/A</v>
      </c>
      <c r="D469" s="45" t="e">
        <f>VLOOKUP($A469,EVID_OSEVU!$A$1:$M$4972,4,FALSE)</f>
        <v>#N/A</v>
      </c>
      <c r="E469" s="35"/>
      <c r="F469" s="53"/>
      <c r="G469" s="32"/>
      <c r="H469" s="45" t="e">
        <f>VLOOKUP(G469,Export7[#All],2,FALSE)</f>
        <v>#N/A</v>
      </c>
      <c r="I469" s="45" t="e">
        <f>VLOOKUP($A469,EVID_OSEVU!$A$1:$M$4972,10,FALSE)</f>
        <v>#N/A</v>
      </c>
      <c r="J469" s="58" t="e">
        <f>VLOOKUP($A469,EVID_OSEVU!$A$1:$M$4972,11,FALSE)</f>
        <v>#N/A</v>
      </c>
      <c r="K469" s="33"/>
      <c r="L469" s="45" t="e">
        <f>VLOOKUP(EVID_PASTVY!H469,KATEGORIE_ZVIRAT!$B$2:$M$31,6,FALSE)*K469</f>
        <v>#N/A</v>
      </c>
      <c r="M469" s="33">
        <v>24</v>
      </c>
      <c r="N469" s="45" t="e">
        <f>VLOOKUP(EVID_PASTVY!$H469,KATEGORIE_ZVIRAT!$B$2:$M$31,8,FALSE)</f>
        <v>#N/A</v>
      </c>
      <c r="O469" s="45" t="e">
        <f>VLOOKUP(EVID_PASTVY!$H469,KATEGORIE_ZVIRAT!$B$2:$M$31,9,FALSE)</f>
        <v>#N/A</v>
      </c>
      <c r="P469" s="54" t="e">
        <f>VLOOKUP(EVID_PASTVY!$H469,KATEGORIE_ZVIRAT!$B$2:$M$31,7,FALSE)*L469/1000*M469/24*(F469-E469+1)/J469</f>
        <v>#N/A</v>
      </c>
      <c r="Q469" s="52" t="e">
        <f>VLOOKUP(EVID_PASTVY!$H469,KATEGORIE_ZVIRAT!$B$2:$M$31,10,FALSE)*P469*10</f>
        <v>#N/A</v>
      </c>
      <c r="R469" s="52" t="e">
        <f>VLOOKUP(EVID_PASTVY!$H469,KATEGORIE_ZVIRAT!$B$2:$M$31,11,FALSE)*P469*10</f>
        <v>#N/A</v>
      </c>
      <c r="S469" s="52" t="e">
        <f>VLOOKUP(EVID_PASTVY!$H469,KATEGORIE_ZVIRAT!$B$2:$M$31,12,FALSE)*P469*10</f>
        <v>#N/A</v>
      </c>
    </row>
    <row r="470" spans="1:19" x14ac:dyDescent="0.2">
      <c r="A470" s="32"/>
      <c r="B470" s="37" t="e">
        <f>VLOOKUP($A470,EVID_OSEVU!$A$1:$M$4972,2,FALSE)</f>
        <v>#N/A</v>
      </c>
      <c r="C470" s="37" t="e">
        <f>VLOOKUP($A470,EVID_OSEVU!$A$1:$M$4972,3,FALSE)</f>
        <v>#N/A</v>
      </c>
      <c r="D470" s="45" t="e">
        <f>VLOOKUP($A470,EVID_OSEVU!$A$1:$M$4972,4,FALSE)</f>
        <v>#N/A</v>
      </c>
      <c r="E470" s="35"/>
      <c r="F470" s="53"/>
      <c r="G470" s="32"/>
      <c r="H470" s="45" t="e">
        <f>VLOOKUP(G470,Export7[#All],2,FALSE)</f>
        <v>#N/A</v>
      </c>
      <c r="I470" s="45" t="e">
        <f>VLOOKUP($A470,EVID_OSEVU!$A$1:$M$4972,10,FALSE)</f>
        <v>#N/A</v>
      </c>
      <c r="J470" s="58" t="e">
        <f>VLOOKUP($A470,EVID_OSEVU!$A$1:$M$4972,11,FALSE)</f>
        <v>#N/A</v>
      </c>
      <c r="K470" s="33"/>
      <c r="L470" s="45" t="e">
        <f>VLOOKUP(EVID_PASTVY!H470,KATEGORIE_ZVIRAT!$B$2:$M$31,6,FALSE)*K470</f>
        <v>#N/A</v>
      </c>
      <c r="M470" s="33">
        <v>24</v>
      </c>
      <c r="N470" s="45" t="e">
        <f>VLOOKUP(EVID_PASTVY!$H470,KATEGORIE_ZVIRAT!$B$2:$M$31,8,FALSE)</f>
        <v>#N/A</v>
      </c>
      <c r="O470" s="45" t="e">
        <f>VLOOKUP(EVID_PASTVY!$H470,KATEGORIE_ZVIRAT!$B$2:$M$31,9,FALSE)</f>
        <v>#N/A</v>
      </c>
      <c r="P470" s="54" t="e">
        <f>VLOOKUP(EVID_PASTVY!$H470,KATEGORIE_ZVIRAT!$B$2:$M$31,7,FALSE)*L470/1000*M470/24*(F470-E470+1)/J470</f>
        <v>#N/A</v>
      </c>
      <c r="Q470" s="52" t="e">
        <f>VLOOKUP(EVID_PASTVY!$H470,KATEGORIE_ZVIRAT!$B$2:$M$31,10,FALSE)*P470*10</f>
        <v>#N/A</v>
      </c>
      <c r="R470" s="52" t="e">
        <f>VLOOKUP(EVID_PASTVY!$H470,KATEGORIE_ZVIRAT!$B$2:$M$31,11,FALSE)*P470*10</f>
        <v>#N/A</v>
      </c>
      <c r="S470" s="52" t="e">
        <f>VLOOKUP(EVID_PASTVY!$H470,KATEGORIE_ZVIRAT!$B$2:$M$31,12,FALSE)*P470*10</f>
        <v>#N/A</v>
      </c>
    </row>
    <row r="471" spans="1:19" x14ac:dyDescent="0.2">
      <c r="A471" s="32"/>
      <c r="B471" s="37" t="e">
        <f>VLOOKUP($A471,EVID_OSEVU!$A$1:$M$4972,2,FALSE)</f>
        <v>#N/A</v>
      </c>
      <c r="C471" s="37" t="e">
        <f>VLOOKUP($A471,EVID_OSEVU!$A$1:$M$4972,3,FALSE)</f>
        <v>#N/A</v>
      </c>
      <c r="D471" s="45" t="e">
        <f>VLOOKUP($A471,EVID_OSEVU!$A$1:$M$4972,4,FALSE)</f>
        <v>#N/A</v>
      </c>
      <c r="E471" s="35"/>
      <c r="F471" s="53"/>
      <c r="G471" s="32"/>
      <c r="H471" s="45" t="e">
        <f>VLOOKUP(G471,Export7[#All],2,FALSE)</f>
        <v>#N/A</v>
      </c>
      <c r="I471" s="45" t="e">
        <f>VLOOKUP($A471,EVID_OSEVU!$A$1:$M$4972,10,FALSE)</f>
        <v>#N/A</v>
      </c>
      <c r="J471" s="58" t="e">
        <f>VLOOKUP($A471,EVID_OSEVU!$A$1:$M$4972,11,FALSE)</f>
        <v>#N/A</v>
      </c>
      <c r="K471" s="33"/>
      <c r="L471" s="45" t="e">
        <f>VLOOKUP(EVID_PASTVY!H471,KATEGORIE_ZVIRAT!$B$2:$M$31,6,FALSE)*K471</f>
        <v>#N/A</v>
      </c>
      <c r="M471" s="33">
        <v>24</v>
      </c>
      <c r="N471" s="45" t="e">
        <f>VLOOKUP(EVID_PASTVY!$H471,KATEGORIE_ZVIRAT!$B$2:$M$31,8,FALSE)</f>
        <v>#N/A</v>
      </c>
      <c r="O471" s="45" t="e">
        <f>VLOOKUP(EVID_PASTVY!$H471,KATEGORIE_ZVIRAT!$B$2:$M$31,9,FALSE)</f>
        <v>#N/A</v>
      </c>
      <c r="P471" s="54" t="e">
        <f>VLOOKUP(EVID_PASTVY!$H471,KATEGORIE_ZVIRAT!$B$2:$M$31,7,FALSE)*L471/1000*M471/24*(F471-E471+1)/J471</f>
        <v>#N/A</v>
      </c>
      <c r="Q471" s="52" t="e">
        <f>VLOOKUP(EVID_PASTVY!$H471,KATEGORIE_ZVIRAT!$B$2:$M$31,10,FALSE)*P471*10</f>
        <v>#N/A</v>
      </c>
      <c r="R471" s="52" t="e">
        <f>VLOOKUP(EVID_PASTVY!$H471,KATEGORIE_ZVIRAT!$B$2:$M$31,11,FALSE)*P471*10</f>
        <v>#N/A</v>
      </c>
      <c r="S471" s="52" t="e">
        <f>VLOOKUP(EVID_PASTVY!$H471,KATEGORIE_ZVIRAT!$B$2:$M$31,12,FALSE)*P471*10</f>
        <v>#N/A</v>
      </c>
    </row>
    <row r="472" spans="1:19" x14ac:dyDescent="0.2">
      <c r="A472" s="32"/>
      <c r="B472" s="37" t="e">
        <f>VLOOKUP($A472,EVID_OSEVU!$A$1:$M$4972,2,FALSE)</f>
        <v>#N/A</v>
      </c>
      <c r="C472" s="37" t="e">
        <f>VLOOKUP($A472,EVID_OSEVU!$A$1:$M$4972,3,FALSE)</f>
        <v>#N/A</v>
      </c>
      <c r="D472" s="45" t="e">
        <f>VLOOKUP($A472,EVID_OSEVU!$A$1:$M$4972,4,FALSE)</f>
        <v>#N/A</v>
      </c>
      <c r="E472" s="35"/>
      <c r="F472" s="53"/>
      <c r="G472" s="32"/>
      <c r="H472" s="45" t="e">
        <f>VLOOKUP(G472,Export7[#All],2,FALSE)</f>
        <v>#N/A</v>
      </c>
      <c r="I472" s="45" t="e">
        <f>VLOOKUP($A472,EVID_OSEVU!$A$1:$M$4972,10,FALSE)</f>
        <v>#N/A</v>
      </c>
      <c r="J472" s="58" t="e">
        <f>VLOOKUP($A472,EVID_OSEVU!$A$1:$M$4972,11,FALSE)</f>
        <v>#N/A</v>
      </c>
      <c r="K472" s="33"/>
      <c r="L472" s="45" t="e">
        <f>VLOOKUP(EVID_PASTVY!H472,KATEGORIE_ZVIRAT!$B$2:$M$31,6,FALSE)*K472</f>
        <v>#N/A</v>
      </c>
      <c r="M472" s="33">
        <v>24</v>
      </c>
      <c r="N472" s="45" t="e">
        <f>VLOOKUP(EVID_PASTVY!$H472,KATEGORIE_ZVIRAT!$B$2:$M$31,8,FALSE)</f>
        <v>#N/A</v>
      </c>
      <c r="O472" s="45" t="e">
        <f>VLOOKUP(EVID_PASTVY!$H472,KATEGORIE_ZVIRAT!$B$2:$M$31,9,FALSE)</f>
        <v>#N/A</v>
      </c>
      <c r="P472" s="54" t="e">
        <f>VLOOKUP(EVID_PASTVY!$H472,KATEGORIE_ZVIRAT!$B$2:$M$31,7,FALSE)*L472/1000*M472/24*(F472-E472+1)/J472</f>
        <v>#N/A</v>
      </c>
      <c r="Q472" s="52" t="e">
        <f>VLOOKUP(EVID_PASTVY!$H472,KATEGORIE_ZVIRAT!$B$2:$M$31,10,FALSE)*P472*10</f>
        <v>#N/A</v>
      </c>
      <c r="R472" s="52" t="e">
        <f>VLOOKUP(EVID_PASTVY!$H472,KATEGORIE_ZVIRAT!$B$2:$M$31,11,FALSE)*P472*10</f>
        <v>#N/A</v>
      </c>
      <c r="S472" s="52" t="e">
        <f>VLOOKUP(EVID_PASTVY!$H472,KATEGORIE_ZVIRAT!$B$2:$M$31,12,FALSE)*P472*10</f>
        <v>#N/A</v>
      </c>
    </row>
    <row r="473" spans="1:19" x14ac:dyDescent="0.2">
      <c r="A473" s="32"/>
      <c r="B473" s="37" t="e">
        <f>VLOOKUP($A473,EVID_OSEVU!$A$1:$M$4972,2,FALSE)</f>
        <v>#N/A</v>
      </c>
      <c r="C473" s="37" t="e">
        <f>VLOOKUP($A473,EVID_OSEVU!$A$1:$M$4972,3,FALSE)</f>
        <v>#N/A</v>
      </c>
      <c r="D473" s="45" t="e">
        <f>VLOOKUP($A473,EVID_OSEVU!$A$1:$M$4972,4,FALSE)</f>
        <v>#N/A</v>
      </c>
      <c r="E473" s="35"/>
      <c r="F473" s="53"/>
      <c r="G473" s="32"/>
      <c r="H473" s="45" t="e">
        <f>VLOOKUP(G473,Export7[#All],2,FALSE)</f>
        <v>#N/A</v>
      </c>
      <c r="I473" s="45" t="e">
        <f>VLOOKUP($A473,EVID_OSEVU!$A$1:$M$4972,10,FALSE)</f>
        <v>#N/A</v>
      </c>
      <c r="J473" s="58" t="e">
        <f>VLOOKUP($A473,EVID_OSEVU!$A$1:$M$4972,11,FALSE)</f>
        <v>#N/A</v>
      </c>
      <c r="K473" s="33"/>
      <c r="L473" s="45" t="e">
        <f>VLOOKUP(EVID_PASTVY!H473,KATEGORIE_ZVIRAT!$B$2:$M$31,6,FALSE)*K473</f>
        <v>#N/A</v>
      </c>
      <c r="M473" s="33">
        <v>24</v>
      </c>
      <c r="N473" s="45" t="e">
        <f>VLOOKUP(EVID_PASTVY!$H473,KATEGORIE_ZVIRAT!$B$2:$M$31,8,FALSE)</f>
        <v>#N/A</v>
      </c>
      <c r="O473" s="45" t="e">
        <f>VLOOKUP(EVID_PASTVY!$H473,KATEGORIE_ZVIRAT!$B$2:$M$31,9,FALSE)</f>
        <v>#N/A</v>
      </c>
      <c r="P473" s="54" t="e">
        <f>VLOOKUP(EVID_PASTVY!$H473,KATEGORIE_ZVIRAT!$B$2:$M$31,7,FALSE)*L473/1000*M473/24*(F473-E473+1)/J473</f>
        <v>#N/A</v>
      </c>
      <c r="Q473" s="52" t="e">
        <f>VLOOKUP(EVID_PASTVY!$H473,KATEGORIE_ZVIRAT!$B$2:$M$31,10,FALSE)*P473*10</f>
        <v>#N/A</v>
      </c>
      <c r="R473" s="52" t="e">
        <f>VLOOKUP(EVID_PASTVY!$H473,KATEGORIE_ZVIRAT!$B$2:$M$31,11,FALSE)*P473*10</f>
        <v>#N/A</v>
      </c>
      <c r="S473" s="52" t="e">
        <f>VLOOKUP(EVID_PASTVY!$H473,KATEGORIE_ZVIRAT!$B$2:$M$31,12,FALSE)*P473*10</f>
        <v>#N/A</v>
      </c>
    </row>
    <row r="474" spans="1:19" x14ac:dyDescent="0.2">
      <c r="A474" s="32"/>
      <c r="B474" s="37" t="e">
        <f>VLOOKUP($A474,EVID_OSEVU!$A$1:$M$4972,2,FALSE)</f>
        <v>#N/A</v>
      </c>
      <c r="C474" s="37" t="e">
        <f>VLOOKUP($A474,EVID_OSEVU!$A$1:$M$4972,3,FALSE)</f>
        <v>#N/A</v>
      </c>
      <c r="D474" s="45" t="e">
        <f>VLOOKUP($A474,EVID_OSEVU!$A$1:$M$4972,4,FALSE)</f>
        <v>#N/A</v>
      </c>
      <c r="E474" s="35"/>
      <c r="F474" s="53"/>
      <c r="G474" s="32"/>
      <c r="H474" s="45" t="e">
        <f>VLOOKUP(G474,Export7[#All],2,FALSE)</f>
        <v>#N/A</v>
      </c>
      <c r="I474" s="45" t="e">
        <f>VLOOKUP($A474,EVID_OSEVU!$A$1:$M$4972,10,FALSE)</f>
        <v>#N/A</v>
      </c>
      <c r="J474" s="58" t="e">
        <f>VLOOKUP($A474,EVID_OSEVU!$A$1:$M$4972,11,FALSE)</f>
        <v>#N/A</v>
      </c>
      <c r="K474" s="33"/>
      <c r="L474" s="45" t="e">
        <f>VLOOKUP(EVID_PASTVY!H474,KATEGORIE_ZVIRAT!$B$2:$M$31,6,FALSE)*K474</f>
        <v>#N/A</v>
      </c>
      <c r="M474" s="33">
        <v>24</v>
      </c>
      <c r="N474" s="45" t="e">
        <f>VLOOKUP(EVID_PASTVY!$H474,KATEGORIE_ZVIRAT!$B$2:$M$31,8,FALSE)</f>
        <v>#N/A</v>
      </c>
      <c r="O474" s="45" t="e">
        <f>VLOOKUP(EVID_PASTVY!$H474,KATEGORIE_ZVIRAT!$B$2:$M$31,9,FALSE)</f>
        <v>#N/A</v>
      </c>
      <c r="P474" s="54" t="e">
        <f>VLOOKUP(EVID_PASTVY!$H474,KATEGORIE_ZVIRAT!$B$2:$M$31,7,FALSE)*L474/1000*M474/24*(F474-E474+1)/J474</f>
        <v>#N/A</v>
      </c>
      <c r="Q474" s="52" t="e">
        <f>VLOOKUP(EVID_PASTVY!$H474,KATEGORIE_ZVIRAT!$B$2:$M$31,10,FALSE)*P474*10</f>
        <v>#N/A</v>
      </c>
      <c r="R474" s="52" t="e">
        <f>VLOOKUP(EVID_PASTVY!$H474,KATEGORIE_ZVIRAT!$B$2:$M$31,11,FALSE)*P474*10</f>
        <v>#N/A</v>
      </c>
      <c r="S474" s="52" t="e">
        <f>VLOOKUP(EVID_PASTVY!$H474,KATEGORIE_ZVIRAT!$B$2:$M$31,12,FALSE)*P474*10</f>
        <v>#N/A</v>
      </c>
    </row>
    <row r="475" spans="1:19" x14ac:dyDescent="0.2">
      <c r="A475" s="32"/>
      <c r="B475" s="37" t="e">
        <f>VLOOKUP($A475,EVID_OSEVU!$A$1:$M$4972,2,FALSE)</f>
        <v>#N/A</v>
      </c>
      <c r="C475" s="37" t="e">
        <f>VLOOKUP($A475,EVID_OSEVU!$A$1:$M$4972,3,FALSE)</f>
        <v>#N/A</v>
      </c>
      <c r="D475" s="45" t="e">
        <f>VLOOKUP($A475,EVID_OSEVU!$A$1:$M$4972,4,FALSE)</f>
        <v>#N/A</v>
      </c>
      <c r="E475" s="35"/>
      <c r="F475" s="53"/>
      <c r="G475" s="32"/>
      <c r="H475" s="45" t="e">
        <f>VLOOKUP(G475,Export7[#All],2,FALSE)</f>
        <v>#N/A</v>
      </c>
      <c r="I475" s="45" t="e">
        <f>VLOOKUP($A475,EVID_OSEVU!$A$1:$M$4972,10,FALSE)</f>
        <v>#N/A</v>
      </c>
      <c r="J475" s="58" t="e">
        <f>VLOOKUP($A475,EVID_OSEVU!$A$1:$M$4972,11,FALSE)</f>
        <v>#N/A</v>
      </c>
      <c r="K475" s="33"/>
      <c r="L475" s="45" t="e">
        <f>VLOOKUP(EVID_PASTVY!H475,KATEGORIE_ZVIRAT!$B$2:$M$31,6,FALSE)*K475</f>
        <v>#N/A</v>
      </c>
      <c r="M475" s="33">
        <v>24</v>
      </c>
      <c r="N475" s="45" t="e">
        <f>VLOOKUP(EVID_PASTVY!$H475,KATEGORIE_ZVIRAT!$B$2:$M$31,8,FALSE)</f>
        <v>#N/A</v>
      </c>
      <c r="O475" s="45" t="e">
        <f>VLOOKUP(EVID_PASTVY!$H475,KATEGORIE_ZVIRAT!$B$2:$M$31,9,FALSE)</f>
        <v>#N/A</v>
      </c>
      <c r="P475" s="54" t="e">
        <f>VLOOKUP(EVID_PASTVY!$H475,KATEGORIE_ZVIRAT!$B$2:$M$31,7,FALSE)*L475/1000*M475/24*(F475-E475+1)/J475</f>
        <v>#N/A</v>
      </c>
      <c r="Q475" s="52" t="e">
        <f>VLOOKUP(EVID_PASTVY!$H475,KATEGORIE_ZVIRAT!$B$2:$M$31,10,FALSE)*P475*10</f>
        <v>#N/A</v>
      </c>
      <c r="R475" s="52" t="e">
        <f>VLOOKUP(EVID_PASTVY!$H475,KATEGORIE_ZVIRAT!$B$2:$M$31,11,FALSE)*P475*10</f>
        <v>#N/A</v>
      </c>
      <c r="S475" s="52" t="e">
        <f>VLOOKUP(EVID_PASTVY!$H475,KATEGORIE_ZVIRAT!$B$2:$M$31,12,FALSE)*P475*10</f>
        <v>#N/A</v>
      </c>
    </row>
    <row r="476" spans="1:19" x14ac:dyDescent="0.2">
      <c r="A476" s="32"/>
      <c r="B476" s="37" t="e">
        <f>VLOOKUP($A476,EVID_OSEVU!$A$1:$M$4972,2,FALSE)</f>
        <v>#N/A</v>
      </c>
      <c r="C476" s="37" t="e">
        <f>VLOOKUP($A476,EVID_OSEVU!$A$1:$M$4972,3,FALSE)</f>
        <v>#N/A</v>
      </c>
      <c r="D476" s="45" t="e">
        <f>VLOOKUP($A476,EVID_OSEVU!$A$1:$M$4972,4,FALSE)</f>
        <v>#N/A</v>
      </c>
      <c r="E476" s="35"/>
      <c r="F476" s="53"/>
      <c r="G476" s="32"/>
      <c r="H476" s="45" t="e">
        <f>VLOOKUP(G476,Export7[#All],2,FALSE)</f>
        <v>#N/A</v>
      </c>
      <c r="I476" s="45" t="e">
        <f>VLOOKUP($A476,EVID_OSEVU!$A$1:$M$4972,10,FALSE)</f>
        <v>#N/A</v>
      </c>
      <c r="J476" s="58" t="e">
        <f>VLOOKUP($A476,EVID_OSEVU!$A$1:$M$4972,11,FALSE)</f>
        <v>#N/A</v>
      </c>
      <c r="K476" s="33"/>
      <c r="L476" s="45" t="e">
        <f>VLOOKUP(EVID_PASTVY!H476,KATEGORIE_ZVIRAT!$B$2:$M$31,6,FALSE)*K476</f>
        <v>#N/A</v>
      </c>
      <c r="M476" s="33">
        <v>24</v>
      </c>
      <c r="N476" s="45" t="e">
        <f>VLOOKUP(EVID_PASTVY!$H476,KATEGORIE_ZVIRAT!$B$2:$M$31,8,FALSE)</f>
        <v>#N/A</v>
      </c>
      <c r="O476" s="45" t="e">
        <f>VLOOKUP(EVID_PASTVY!$H476,KATEGORIE_ZVIRAT!$B$2:$M$31,9,FALSE)</f>
        <v>#N/A</v>
      </c>
      <c r="P476" s="54" t="e">
        <f>VLOOKUP(EVID_PASTVY!$H476,KATEGORIE_ZVIRAT!$B$2:$M$31,7,FALSE)*L476/1000*M476/24*(F476-E476+1)/J476</f>
        <v>#N/A</v>
      </c>
      <c r="Q476" s="52" t="e">
        <f>VLOOKUP(EVID_PASTVY!$H476,KATEGORIE_ZVIRAT!$B$2:$M$31,10,FALSE)*P476*10</f>
        <v>#N/A</v>
      </c>
      <c r="R476" s="52" t="e">
        <f>VLOOKUP(EVID_PASTVY!$H476,KATEGORIE_ZVIRAT!$B$2:$M$31,11,FALSE)*P476*10</f>
        <v>#N/A</v>
      </c>
      <c r="S476" s="52" t="e">
        <f>VLOOKUP(EVID_PASTVY!$H476,KATEGORIE_ZVIRAT!$B$2:$M$31,12,FALSE)*P476*10</f>
        <v>#N/A</v>
      </c>
    </row>
    <row r="477" spans="1:19" x14ac:dyDescent="0.2">
      <c r="A477" s="32"/>
      <c r="B477" s="37" t="e">
        <f>VLOOKUP($A477,EVID_OSEVU!$A$1:$M$4972,2,FALSE)</f>
        <v>#N/A</v>
      </c>
      <c r="C477" s="37" t="e">
        <f>VLOOKUP($A477,EVID_OSEVU!$A$1:$M$4972,3,FALSE)</f>
        <v>#N/A</v>
      </c>
      <c r="D477" s="45" t="e">
        <f>VLOOKUP($A477,EVID_OSEVU!$A$1:$M$4972,4,FALSE)</f>
        <v>#N/A</v>
      </c>
      <c r="E477" s="35"/>
      <c r="F477" s="53"/>
      <c r="G477" s="32"/>
      <c r="H477" s="45" t="e">
        <f>VLOOKUP(G477,Export7[#All],2,FALSE)</f>
        <v>#N/A</v>
      </c>
      <c r="I477" s="45" t="e">
        <f>VLOOKUP($A477,EVID_OSEVU!$A$1:$M$4972,10,FALSE)</f>
        <v>#N/A</v>
      </c>
      <c r="J477" s="58" t="e">
        <f>VLOOKUP($A477,EVID_OSEVU!$A$1:$M$4972,11,FALSE)</f>
        <v>#N/A</v>
      </c>
      <c r="K477" s="33"/>
      <c r="L477" s="45" t="e">
        <f>VLOOKUP(EVID_PASTVY!H477,KATEGORIE_ZVIRAT!$B$2:$M$31,6,FALSE)*K477</f>
        <v>#N/A</v>
      </c>
      <c r="M477" s="33">
        <v>24</v>
      </c>
      <c r="N477" s="45" t="e">
        <f>VLOOKUP(EVID_PASTVY!$H477,KATEGORIE_ZVIRAT!$B$2:$M$31,8,FALSE)</f>
        <v>#N/A</v>
      </c>
      <c r="O477" s="45" t="e">
        <f>VLOOKUP(EVID_PASTVY!$H477,KATEGORIE_ZVIRAT!$B$2:$M$31,9,FALSE)</f>
        <v>#N/A</v>
      </c>
      <c r="P477" s="54" t="e">
        <f>VLOOKUP(EVID_PASTVY!$H477,KATEGORIE_ZVIRAT!$B$2:$M$31,7,FALSE)*L477/1000*M477/24*(F477-E477+1)/J477</f>
        <v>#N/A</v>
      </c>
      <c r="Q477" s="52" t="e">
        <f>VLOOKUP(EVID_PASTVY!$H477,KATEGORIE_ZVIRAT!$B$2:$M$31,10,FALSE)*P477*10</f>
        <v>#N/A</v>
      </c>
      <c r="R477" s="52" t="e">
        <f>VLOOKUP(EVID_PASTVY!$H477,KATEGORIE_ZVIRAT!$B$2:$M$31,11,FALSE)*P477*10</f>
        <v>#N/A</v>
      </c>
      <c r="S477" s="52" t="e">
        <f>VLOOKUP(EVID_PASTVY!$H477,KATEGORIE_ZVIRAT!$B$2:$M$31,12,FALSE)*P477*10</f>
        <v>#N/A</v>
      </c>
    </row>
    <row r="478" spans="1:19" x14ac:dyDescent="0.2">
      <c r="A478" s="32"/>
      <c r="B478" s="37" t="e">
        <f>VLOOKUP($A478,EVID_OSEVU!$A$1:$M$4972,2,FALSE)</f>
        <v>#N/A</v>
      </c>
      <c r="C478" s="37" t="e">
        <f>VLOOKUP($A478,EVID_OSEVU!$A$1:$M$4972,3,FALSE)</f>
        <v>#N/A</v>
      </c>
      <c r="D478" s="45" t="e">
        <f>VLOOKUP($A478,EVID_OSEVU!$A$1:$M$4972,4,FALSE)</f>
        <v>#N/A</v>
      </c>
      <c r="E478" s="35"/>
      <c r="F478" s="53"/>
      <c r="G478" s="32"/>
      <c r="H478" s="45" t="e">
        <f>VLOOKUP(G478,Export7[#All],2,FALSE)</f>
        <v>#N/A</v>
      </c>
      <c r="I478" s="45" t="e">
        <f>VLOOKUP($A478,EVID_OSEVU!$A$1:$M$4972,10,FALSE)</f>
        <v>#N/A</v>
      </c>
      <c r="J478" s="58" t="e">
        <f>VLOOKUP($A478,EVID_OSEVU!$A$1:$M$4972,11,FALSE)</f>
        <v>#N/A</v>
      </c>
      <c r="K478" s="33"/>
      <c r="L478" s="45" t="e">
        <f>VLOOKUP(EVID_PASTVY!H478,KATEGORIE_ZVIRAT!$B$2:$M$31,6,FALSE)*K478</f>
        <v>#N/A</v>
      </c>
      <c r="M478" s="33">
        <v>24</v>
      </c>
      <c r="N478" s="45" t="e">
        <f>VLOOKUP(EVID_PASTVY!$H478,KATEGORIE_ZVIRAT!$B$2:$M$31,8,FALSE)</f>
        <v>#N/A</v>
      </c>
      <c r="O478" s="45" t="e">
        <f>VLOOKUP(EVID_PASTVY!$H478,KATEGORIE_ZVIRAT!$B$2:$M$31,9,FALSE)</f>
        <v>#N/A</v>
      </c>
      <c r="P478" s="54" t="e">
        <f>VLOOKUP(EVID_PASTVY!$H478,KATEGORIE_ZVIRAT!$B$2:$M$31,7,FALSE)*L478/1000*M478/24*(F478-E478+1)/J478</f>
        <v>#N/A</v>
      </c>
      <c r="Q478" s="52" t="e">
        <f>VLOOKUP(EVID_PASTVY!$H478,KATEGORIE_ZVIRAT!$B$2:$M$31,10,FALSE)*P478*10</f>
        <v>#N/A</v>
      </c>
      <c r="R478" s="52" t="e">
        <f>VLOOKUP(EVID_PASTVY!$H478,KATEGORIE_ZVIRAT!$B$2:$M$31,11,FALSE)*P478*10</f>
        <v>#N/A</v>
      </c>
      <c r="S478" s="52" t="e">
        <f>VLOOKUP(EVID_PASTVY!$H478,KATEGORIE_ZVIRAT!$B$2:$M$31,12,FALSE)*P478*10</f>
        <v>#N/A</v>
      </c>
    </row>
    <row r="479" spans="1:19" x14ac:dyDescent="0.2">
      <c r="A479" s="32"/>
      <c r="B479" s="37" t="e">
        <f>VLOOKUP($A479,EVID_OSEVU!$A$1:$M$4972,2,FALSE)</f>
        <v>#N/A</v>
      </c>
      <c r="C479" s="37" t="e">
        <f>VLOOKUP($A479,EVID_OSEVU!$A$1:$M$4972,3,FALSE)</f>
        <v>#N/A</v>
      </c>
      <c r="D479" s="45" t="e">
        <f>VLOOKUP($A479,EVID_OSEVU!$A$1:$M$4972,4,FALSE)</f>
        <v>#N/A</v>
      </c>
      <c r="E479" s="35"/>
      <c r="F479" s="53"/>
      <c r="G479" s="32"/>
      <c r="H479" s="45" t="e">
        <f>VLOOKUP(G479,Export7[#All],2,FALSE)</f>
        <v>#N/A</v>
      </c>
      <c r="I479" s="45" t="e">
        <f>VLOOKUP($A479,EVID_OSEVU!$A$1:$M$4972,10,FALSE)</f>
        <v>#N/A</v>
      </c>
      <c r="J479" s="58" t="e">
        <f>VLOOKUP($A479,EVID_OSEVU!$A$1:$M$4972,11,FALSE)</f>
        <v>#N/A</v>
      </c>
      <c r="K479" s="33"/>
      <c r="L479" s="45" t="e">
        <f>VLOOKUP(EVID_PASTVY!H479,KATEGORIE_ZVIRAT!$B$2:$M$31,6,FALSE)*K479</f>
        <v>#N/A</v>
      </c>
      <c r="M479" s="33">
        <v>24</v>
      </c>
      <c r="N479" s="45" t="e">
        <f>VLOOKUP(EVID_PASTVY!$H479,KATEGORIE_ZVIRAT!$B$2:$M$31,8,FALSE)</f>
        <v>#N/A</v>
      </c>
      <c r="O479" s="45" t="e">
        <f>VLOOKUP(EVID_PASTVY!$H479,KATEGORIE_ZVIRAT!$B$2:$M$31,9,FALSE)</f>
        <v>#N/A</v>
      </c>
      <c r="P479" s="54" t="e">
        <f>VLOOKUP(EVID_PASTVY!$H479,KATEGORIE_ZVIRAT!$B$2:$M$31,7,FALSE)*L479/1000*M479/24*(F479-E479+1)/J479</f>
        <v>#N/A</v>
      </c>
      <c r="Q479" s="52" t="e">
        <f>VLOOKUP(EVID_PASTVY!$H479,KATEGORIE_ZVIRAT!$B$2:$M$31,10,FALSE)*P479*10</f>
        <v>#N/A</v>
      </c>
      <c r="R479" s="52" t="e">
        <f>VLOOKUP(EVID_PASTVY!$H479,KATEGORIE_ZVIRAT!$B$2:$M$31,11,FALSE)*P479*10</f>
        <v>#N/A</v>
      </c>
      <c r="S479" s="52" t="e">
        <f>VLOOKUP(EVID_PASTVY!$H479,KATEGORIE_ZVIRAT!$B$2:$M$31,12,FALSE)*P479*10</f>
        <v>#N/A</v>
      </c>
    </row>
    <row r="480" spans="1:19" x14ac:dyDescent="0.2">
      <c r="A480" s="32"/>
      <c r="B480" s="37" t="e">
        <f>VLOOKUP($A480,EVID_OSEVU!$A$1:$M$4972,2,FALSE)</f>
        <v>#N/A</v>
      </c>
      <c r="C480" s="37" t="e">
        <f>VLOOKUP($A480,EVID_OSEVU!$A$1:$M$4972,3,FALSE)</f>
        <v>#N/A</v>
      </c>
      <c r="D480" s="45" t="e">
        <f>VLOOKUP($A480,EVID_OSEVU!$A$1:$M$4972,4,FALSE)</f>
        <v>#N/A</v>
      </c>
      <c r="E480" s="35"/>
      <c r="F480" s="53"/>
      <c r="G480" s="32"/>
      <c r="H480" s="45" t="e">
        <f>VLOOKUP(G480,Export7[#All],2,FALSE)</f>
        <v>#N/A</v>
      </c>
      <c r="I480" s="45" t="e">
        <f>VLOOKUP($A480,EVID_OSEVU!$A$1:$M$4972,10,FALSE)</f>
        <v>#N/A</v>
      </c>
      <c r="J480" s="58" t="e">
        <f>VLOOKUP($A480,EVID_OSEVU!$A$1:$M$4972,11,FALSE)</f>
        <v>#N/A</v>
      </c>
      <c r="K480" s="33"/>
      <c r="L480" s="45" t="e">
        <f>VLOOKUP(EVID_PASTVY!H480,KATEGORIE_ZVIRAT!$B$2:$M$31,6,FALSE)*K480</f>
        <v>#N/A</v>
      </c>
      <c r="M480" s="33">
        <v>24</v>
      </c>
      <c r="N480" s="45" t="e">
        <f>VLOOKUP(EVID_PASTVY!$H480,KATEGORIE_ZVIRAT!$B$2:$M$31,8,FALSE)</f>
        <v>#N/A</v>
      </c>
      <c r="O480" s="45" t="e">
        <f>VLOOKUP(EVID_PASTVY!$H480,KATEGORIE_ZVIRAT!$B$2:$M$31,9,FALSE)</f>
        <v>#N/A</v>
      </c>
      <c r="P480" s="54" t="e">
        <f>VLOOKUP(EVID_PASTVY!$H480,KATEGORIE_ZVIRAT!$B$2:$M$31,7,FALSE)*L480/1000*M480/24*(F480-E480+1)/J480</f>
        <v>#N/A</v>
      </c>
      <c r="Q480" s="52" t="e">
        <f>VLOOKUP(EVID_PASTVY!$H480,KATEGORIE_ZVIRAT!$B$2:$M$31,10,FALSE)*P480*10</f>
        <v>#N/A</v>
      </c>
      <c r="R480" s="52" t="e">
        <f>VLOOKUP(EVID_PASTVY!$H480,KATEGORIE_ZVIRAT!$B$2:$M$31,11,FALSE)*P480*10</f>
        <v>#N/A</v>
      </c>
      <c r="S480" s="52" t="e">
        <f>VLOOKUP(EVID_PASTVY!$H480,KATEGORIE_ZVIRAT!$B$2:$M$31,12,FALSE)*P480*10</f>
        <v>#N/A</v>
      </c>
    </row>
    <row r="481" spans="1:19" x14ac:dyDescent="0.2">
      <c r="A481" s="32"/>
      <c r="B481" s="37" t="e">
        <f>VLOOKUP($A481,EVID_OSEVU!$A$1:$M$4972,2,FALSE)</f>
        <v>#N/A</v>
      </c>
      <c r="C481" s="37" t="e">
        <f>VLOOKUP($A481,EVID_OSEVU!$A$1:$M$4972,3,FALSE)</f>
        <v>#N/A</v>
      </c>
      <c r="D481" s="45" t="e">
        <f>VLOOKUP($A481,EVID_OSEVU!$A$1:$M$4972,4,FALSE)</f>
        <v>#N/A</v>
      </c>
      <c r="E481" s="35"/>
      <c r="F481" s="53"/>
      <c r="G481" s="32"/>
      <c r="H481" s="45" t="e">
        <f>VLOOKUP(G481,Export7[#All],2,FALSE)</f>
        <v>#N/A</v>
      </c>
      <c r="I481" s="45" t="e">
        <f>VLOOKUP($A481,EVID_OSEVU!$A$1:$M$4972,10,FALSE)</f>
        <v>#N/A</v>
      </c>
      <c r="J481" s="58" t="e">
        <f>VLOOKUP($A481,EVID_OSEVU!$A$1:$M$4972,11,FALSE)</f>
        <v>#N/A</v>
      </c>
      <c r="K481" s="33"/>
      <c r="L481" s="45" t="e">
        <f>VLOOKUP(EVID_PASTVY!H481,KATEGORIE_ZVIRAT!$B$2:$M$31,6,FALSE)*K481</f>
        <v>#N/A</v>
      </c>
      <c r="M481" s="33">
        <v>24</v>
      </c>
      <c r="N481" s="45" t="e">
        <f>VLOOKUP(EVID_PASTVY!$H481,KATEGORIE_ZVIRAT!$B$2:$M$31,8,FALSE)</f>
        <v>#N/A</v>
      </c>
      <c r="O481" s="45" t="e">
        <f>VLOOKUP(EVID_PASTVY!$H481,KATEGORIE_ZVIRAT!$B$2:$M$31,9,FALSE)</f>
        <v>#N/A</v>
      </c>
      <c r="P481" s="54" t="e">
        <f>VLOOKUP(EVID_PASTVY!$H481,KATEGORIE_ZVIRAT!$B$2:$M$31,7,FALSE)*L481/1000*M481/24*(F481-E481+1)/J481</f>
        <v>#N/A</v>
      </c>
      <c r="Q481" s="52" t="e">
        <f>VLOOKUP(EVID_PASTVY!$H481,KATEGORIE_ZVIRAT!$B$2:$M$31,10,FALSE)*P481*10</f>
        <v>#N/A</v>
      </c>
      <c r="R481" s="52" t="e">
        <f>VLOOKUP(EVID_PASTVY!$H481,KATEGORIE_ZVIRAT!$B$2:$M$31,11,FALSE)*P481*10</f>
        <v>#N/A</v>
      </c>
      <c r="S481" s="52" t="e">
        <f>VLOOKUP(EVID_PASTVY!$H481,KATEGORIE_ZVIRAT!$B$2:$M$31,12,FALSE)*P481*10</f>
        <v>#N/A</v>
      </c>
    </row>
    <row r="482" spans="1:19" x14ac:dyDescent="0.2">
      <c r="A482" s="32"/>
      <c r="B482" s="37" t="e">
        <f>VLOOKUP($A482,EVID_OSEVU!$A$1:$M$4972,2,FALSE)</f>
        <v>#N/A</v>
      </c>
      <c r="C482" s="37" t="e">
        <f>VLOOKUP($A482,EVID_OSEVU!$A$1:$M$4972,3,FALSE)</f>
        <v>#N/A</v>
      </c>
      <c r="D482" s="45" t="e">
        <f>VLOOKUP($A482,EVID_OSEVU!$A$1:$M$4972,4,FALSE)</f>
        <v>#N/A</v>
      </c>
      <c r="E482" s="35"/>
      <c r="F482" s="53"/>
      <c r="G482" s="32"/>
      <c r="H482" s="45" t="e">
        <f>VLOOKUP(G482,Export7[#All],2,FALSE)</f>
        <v>#N/A</v>
      </c>
      <c r="I482" s="45" t="e">
        <f>VLOOKUP($A482,EVID_OSEVU!$A$1:$M$4972,10,FALSE)</f>
        <v>#N/A</v>
      </c>
      <c r="J482" s="58" t="e">
        <f>VLOOKUP($A482,EVID_OSEVU!$A$1:$M$4972,11,FALSE)</f>
        <v>#N/A</v>
      </c>
      <c r="K482" s="33"/>
      <c r="L482" s="45" t="e">
        <f>VLOOKUP(EVID_PASTVY!H482,KATEGORIE_ZVIRAT!$B$2:$M$31,6,FALSE)*K482</f>
        <v>#N/A</v>
      </c>
      <c r="M482" s="33">
        <v>24</v>
      </c>
      <c r="N482" s="45" t="e">
        <f>VLOOKUP(EVID_PASTVY!$H482,KATEGORIE_ZVIRAT!$B$2:$M$31,8,FALSE)</f>
        <v>#N/A</v>
      </c>
      <c r="O482" s="45" t="e">
        <f>VLOOKUP(EVID_PASTVY!$H482,KATEGORIE_ZVIRAT!$B$2:$M$31,9,FALSE)</f>
        <v>#N/A</v>
      </c>
      <c r="P482" s="54" t="e">
        <f>VLOOKUP(EVID_PASTVY!$H482,KATEGORIE_ZVIRAT!$B$2:$M$31,7,FALSE)*L482/1000*M482/24*(F482-E482+1)/J482</f>
        <v>#N/A</v>
      </c>
      <c r="Q482" s="52" t="e">
        <f>VLOOKUP(EVID_PASTVY!$H482,KATEGORIE_ZVIRAT!$B$2:$M$31,10,FALSE)*P482*10</f>
        <v>#N/A</v>
      </c>
      <c r="R482" s="52" t="e">
        <f>VLOOKUP(EVID_PASTVY!$H482,KATEGORIE_ZVIRAT!$B$2:$M$31,11,FALSE)*P482*10</f>
        <v>#N/A</v>
      </c>
      <c r="S482" s="52" t="e">
        <f>VLOOKUP(EVID_PASTVY!$H482,KATEGORIE_ZVIRAT!$B$2:$M$31,12,FALSE)*P482*10</f>
        <v>#N/A</v>
      </c>
    </row>
    <row r="483" spans="1:19" x14ac:dyDescent="0.2">
      <c r="A483" s="32"/>
      <c r="B483" s="37" t="e">
        <f>VLOOKUP($A483,EVID_OSEVU!$A$1:$M$4972,2,FALSE)</f>
        <v>#N/A</v>
      </c>
      <c r="C483" s="37" t="e">
        <f>VLOOKUP($A483,EVID_OSEVU!$A$1:$M$4972,3,FALSE)</f>
        <v>#N/A</v>
      </c>
      <c r="D483" s="45" t="e">
        <f>VLOOKUP($A483,EVID_OSEVU!$A$1:$M$4972,4,FALSE)</f>
        <v>#N/A</v>
      </c>
      <c r="E483" s="35"/>
      <c r="F483" s="53"/>
      <c r="G483" s="32"/>
      <c r="H483" s="45" t="e">
        <f>VLOOKUP(G483,Export7[#All],2,FALSE)</f>
        <v>#N/A</v>
      </c>
      <c r="I483" s="45" t="e">
        <f>VLOOKUP($A483,EVID_OSEVU!$A$1:$M$4972,10,FALSE)</f>
        <v>#N/A</v>
      </c>
      <c r="J483" s="58" t="e">
        <f>VLOOKUP($A483,EVID_OSEVU!$A$1:$M$4972,11,FALSE)</f>
        <v>#N/A</v>
      </c>
      <c r="K483" s="33"/>
      <c r="L483" s="45" t="e">
        <f>VLOOKUP(EVID_PASTVY!H483,KATEGORIE_ZVIRAT!$B$2:$M$31,6,FALSE)*K483</f>
        <v>#N/A</v>
      </c>
      <c r="M483" s="33">
        <v>24</v>
      </c>
      <c r="N483" s="45" t="e">
        <f>VLOOKUP(EVID_PASTVY!$H483,KATEGORIE_ZVIRAT!$B$2:$M$31,8,FALSE)</f>
        <v>#N/A</v>
      </c>
      <c r="O483" s="45" t="e">
        <f>VLOOKUP(EVID_PASTVY!$H483,KATEGORIE_ZVIRAT!$B$2:$M$31,9,FALSE)</f>
        <v>#N/A</v>
      </c>
      <c r="P483" s="54" t="e">
        <f>VLOOKUP(EVID_PASTVY!$H483,KATEGORIE_ZVIRAT!$B$2:$M$31,7,FALSE)*L483/1000*M483/24*(F483-E483+1)/J483</f>
        <v>#N/A</v>
      </c>
      <c r="Q483" s="52" t="e">
        <f>VLOOKUP(EVID_PASTVY!$H483,KATEGORIE_ZVIRAT!$B$2:$M$31,10,FALSE)*P483*10</f>
        <v>#N/A</v>
      </c>
      <c r="R483" s="52" t="e">
        <f>VLOOKUP(EVID_PASTVY!$H483,KATEGORIE_ZVIRAT!$B$2:$M$31,11,FALSE)*P483*10</f>
        <v>#N/A</v>
      </c>
      <c r="S483" s="52" t="e">
        <f>VLOOKUP(EVID_PASTVY!$H483,KATEGORIE_ZVIRAT!$B$2:$M$31,12,FALSE)*P483*10</f>
        <v>#N/A</v>
      </c>
    </row>
    <row r="484" spans="1:19" x14ac:dyDescent="0.2">
      <c r="A484" s="32"/>
      <c r="B484" s="37" t="e">
        <f>VLOOKUP($A484,EVID_OSEVU!$A$1:$M$4972,2,FALSE)</f>
        <v>#N/A</v>
      </c>
      <c r="C484" s="37" t="e">
        <f>VLOOKUP($A484,EVID_OSEVU!$A$1:$M$4972,3,FALSE)</f>
        <v>#N/A</v>
      </c>
      <c r="D484" s="45" t="e">
        <f>VLOOKUP($A484,EVID_OSEVU!$A$1:$M$4972,4,FALSE)</f>
        <v>#N/A</v>
      </c>
      <c r="E484" s="35"/>
      <c r="F484" s="53"/>
      <c r="G484" s="32"/>
      <c r="H484" s="45" t="e">
        <f>VLOOKUP(G484,Export7[#All],2,FALSE)</f>
        <v>#N/A</v>
      </c>
      <c r="I484" s="45" t="e">
        <f>VLOOKUP($A484,EVID_OSEVU!$A$1:$M$4972,10,FALSE)</f>
        <v>#N/A</v>
      </c>
      <c r="J484" s="58" t="e">
        <f>VLOOKUP($A484,EVID_OSEVU!$A$1:$M$4972,11,FALSE)</f>
        <v>#N/A</v>
      </c>
      <c r="K484" s="33"/>
      <c r="L484" s="45" t="e">
        <f>VLOOKUP(EVID_PASTVY!H484,KATEGORIE_ZVIRAT!$B$2:$M$31,6,FALSE)*K484</f>
        <v>#N/A</v>
      </c>
      <c r="M484" s="33">
        <v>24</v>
      </c>
      <c r="N484" s="45" t="e">
        <f>VLOOKUP(EVID_PASTVY!$H484,KATEGORIE_ZVIRAT!$B$2:$M$31,8,FALSE)</f>
        <v>#N/A</v>
      </c>
      <c r="O484" s="45" t="e">
        <f>VLOOKUP(EVID_PASTVY!$H484,KATEGORIE_ZVIRAT!$B$2:$M$31,9,FALSE)</f>
        <v>#N/A</v>
      </c>
      <c r="P484" s="54" t="e">
        <f>VLOOKUP(EVID_PASTVY!$H484,KATEGORIE_ZVIRAT!$B$2:$M$31,7,FALSE)*L484/1000*M484/24*(F484-E484+1)/J484</f>
        <v>#N/A</v>
      </c>
      <c r="Q484" s="52" t="e">
        <f>VLOOKUP(EVID_PASTVY!$H484,KATEGORIE_ZVIRAT!$B$2:$M$31,10,FALSE)*P484*10</f>
        <v>#N/A</v>
      </c>
      <c r="R484" s="52" t="e">
        <f>VLOOKUP(EVID_PASTVY!$H484,KATEGORIE_ZVIRAT!$B$2:$M$31,11,FALSE)*P484*10</f>
        <v>#N/A</v>
      </c>
      <c r="S484" s="52" t="e">
        <f>VLOOKUP(EVID_PASTVY!$H484,KATEGORIE_ZVIRAT!$B$2:$M$31,12,FALSE)*P484*10</f>
        <v>#N/A</v>
      </c>
    </row>
    <row r="485" spans="1:19" x14ac:dyDescent="0.2">
      <c r="A485" s="32"/>
      <c r="B485" s="37" t="e">
        <f>VLOOKUP($A485,EVID_OSEVU!$A$1:$M$4972,2,FALSE)</f>
        <v>#N/A</v>
      </c>
      <c r="C485" s="37" t="e">
        <f>VLOOKUP($A485,EVID_OSEVU!$A$1:$M$4972,3,FALSE)</f>
        <v>#N/A</v>
      </c>
      <c r="D485" s="45" t="e">
        <f>VLOOKUP($A485,EVID_OSEVU!$A$1:$M$4972,4,FALSE)</f>
        <v>#N/A</v>
      </c>
      <c r="E485" s="35"/>
      <c r="F485" s="53"/>
      <c r="G485" s="32"/>
      <c r="H485" s="45" t="e">
        <f>VLOOKUP(G485,Export7[#All],2,FALSE)</f>
        <v>#N/A</v>
      </c>
      <c r="I485" s="45" t="e">
        <f>VLOOKUP($A485,EVID_OSEVU!$A$1:$M$4972,10,FALSE)</f>
        <v>#N/A</v>
      </c>
      <c r="J485" s="58" t="e">
        <f>VLOOKUP($A485,EVID_OSEVU!$A$1:$M$4972,11,FALSE)</f>
        <v>#N/A</v>
      </c>
      <c r="K485" s="33"/>
      <c r="L485" s="45" t="e">
        <f>VLOOKUP(EVID_PASTVY!H485,KATEGORIE_ZVIRAT!$B$2:$M$31,6,FALSE)*K485</f>
        <v>#N/A</v>
      </c>
      <c r="M485" s="33">
        <v>24</v>
      </c>
      <c r="N485" s="45" t="e">
        <f>VLOOKUP(EVID_PASTVY!$H485,KATEGORIE_ZVIRAT!$B$2:$M$31,8,FALSE)</f>
        <v>#N/A</v>
      </c>
      <c r="O485" s="45" t="e">
        <f>VLOOKUP(EVID_PASTVY!$H485,KATEGORIE_ZVIRAT!$B$2:$M$31,9,FALSE)</f>
        <v>#N/A</v>
      </c>
      <c r="P485" s="54" t="e">
        <f>VLOOKUP(EVID_PASTVY!$H485,KATEGORIE_ZVIRAT!$B$2:$M$31,7,FALSE)*L485/1000*M485/24*(F485-E485+1)/J485</f>
        <v>#N/A</v>
      </c>
      <c r="Q485" s="52" t="e">
        <f>VLOOKUP(EVID_PASTVY!$H485,KATEGORIE_ZVIRAT!$B$2:$M$31,10,FALSE)*P485*10</f>
        <v>#N/A</v>
      </c>
      <c r="R485" s="52" t="e">
        <f>VLOOKUP(EVID_PASTVY!$H485,KATEGORIE_ZVIRAT!$B$2:$M$31,11,FALSE)*P485*10</f>
        <v>#N/A</v>
      </c>
      <c r="S485" s="52" t="e">
        <f>VLOOKUP(EVID_PASTVY!$H485,KATEGORIE_ZVIRAT!$B$2:$M$31,12,FALSE)*P485*10</f>
        <v>#N/A</v>
      </c>
    </row>
    <row r="486" spans="1:19" x14ac:dyDescent="0.2">
      <c r="A486" s="32"/>
      <c r="B486" s="37" t="e">
        <f>VLOOKUP($A486,EVID_OSEVU!$A$1:$M$4972,2,FALSE)</f>
        <v>#N/A</v>
      </c>
      <c r="C486" s="37" t="e">
        <f>VLOOKUP($A486,EVID_OSEVU!$A$1:$M$4972,3,FALSE)</f>
        <v>#N/A</v>
      </c>
      <c r="D486" s="45" t="e">
        <f>VLOOKUP($A486,EVID_OSEVU!$A$1:$M$4972,4,FALSE)</f>
        <v>#N/A</v>
      </c>
      <c r="E486" s="35"/>
      <c r="F486" s="53"/>
      <c r="G486" s="32"/>
      <c r="H486" s="45" t="e">
        <f>VLOOKUP(G486,Export7[#All],2,FALSE)</f>
        <v>#N/A</v>
      </c>
      <c r="I486" s="45" t="e">
        <f>VLOOKUP($A486,EVID_OSEVU!$A$1:$M$4972,10,FALSE)</f>
        <v>#N/A</v>
      </c>
      <c r="J486" s="58" t="e">
        <f>VLOOKUP($A486,EVID_OSEVU!$A$1:$M$4972,11,FALSE)</f>
        <v>#N/A</v>
      </c>
      <c r="K486" s="33"/>
      <c r="L486" s="45" t="e">
        <f>VLOOKUP(EVID_PASTVY!H486,KATEGORIE_ZVIRAT!$B$2:$M$31,6,FALSE)*K486</f>
        <v>#N/A</v>
      </c>
      <c r="M486" s="33">
        <v>24</v>
      </c>
      <c r="N486" s="45" t="e">
        <f>VLOOKUP(EVID_PASTVY!$H486,KATEGORIE_ZVIRAT!$B$2:$M$31,8,FALSE)</f>
        <v>#N/A</v>
      </c>
      <c r="O486" s="45" t="e">
        <f>VLOOKUP(EVID_PASTVY!$H486,KATEGORIE_ZVIRAT!$B$2:$M$31,9,FALSE)</f>
        <v>#N/A</v>
      </c>
      <c r="P486" s="54" t="e">
        <f>VLOOKUP(EVID_PASTVY!$H486,KATEGORIE_ZVIRAT!$B$2:$M$31,7,FALSE)*L486/1000*M486/24*(F486-E486+1)/J486</f>
        <v>#N/A</v>
      </c>
      <c r="Q486" s="52" t="e">
        <f>VLOOKUP(EVID_PASTVY!$H486,KATEGORIE_ZVIRAT!$B$2:$M$31,10,FALSE)*P486*10</f>
        <v>#N/A</v>
      </c>
      <c r="R486" s="52" t="e">
        <f>VLOOKUP(EVID_PASTVY!$H486,KATEGORIE_ZVIRAT!$B$2:$M$31,11,FALSE)*P486*10</f>
        <v>#N/A</v>
      </c>
      <c r="S486" s="52" t="e">
        <f>VLOOKUP(EVID_PASTVY!$H486,KATEGORIE_ZVIRAT!$B$2:$M$31,12,FALSE)*P486*10</f>
        <v>#N/A</v>
      </c>
    </row>
    <row r="487" spans="1:19" x14ac:dyDescent="0.2">
      <c r="A487" s="32"/>
      <c r="B487" s="37" t="e">
        <f>VLOOKUP($A487,EVID_OSEVU!$A$1:$M$4972,2,FALSE)</f>
        <v>#N/A</v>
      </c>
      <c r="C487" s="37" t="e">
        <f>VLOOKUP($A487,EVID_OSEVU!$A$1:$M$4972,3,FALSE)</f>
        <v>#N/A</v>
      </c>
      <c r="D487" s="45" t="e">
        <f>VLOOKUP($A487,EVID_OSEVU!$A$1:$M$4972,4,FALSE)</f>
        <v>#N/A</v>
      </c>
      <c r="E487" s="35"/>
      <c r="F487" s="53"/>
      <c r="G487" s="32"/>
      <c r="H487" s="45" t="e">
        <f>VLOOKUP(G487,Export7[#All],2,FALSE)</f>
        <v>#N/A</v>
      </c>
      <c r="I487" s="45" t="e">
        <f>VLOOKUP($A487,EVID_OSEVU!$A$1:$M$4972,10,FALSE)</f>
        <v>#N/A</v>
      </c>
      <c r="J487" s="58" t="e">
        <f>VLOOKUP($A487,EVID_OSEVU!$A$1:$M$4972,11,FALSE)</f>
        <v>#N/A</v>
      </c>
      <c r="K487" s="33"/>
      <c r="L487" s="45" t="e">
        <f>VLOOKUP(EVID_PASTVY!H487,KATEGORIE_ZVIRAT!$B$2:$M$31,6,FALSE)*K487</f>
        <v>#N/A</v>
      </c>
      <c r="M487" s="33">
        <v>24</v>
      </c>
      <c r="N487" s="45" t="e">
        <f>VLOOKUP(EVID_PASTVY!$H487,KATEGORIE_ZVIRAT!$B$2:$M$31,8,FALSE)</f>
        <v>#N/A</v>
      </c>
      <c r="O487" s="45" t="e">
        <f>VLOOKUP(EVID_PASTVY!$H487,KATEGORIE_ZVIRAT!$B$2:$M$31,9,FALSE)</f>
        <v>#N/A</v>
      </c>
      <c r="P487" s="54" t="e">
        <f>VLOOKUP(EVID_PASTVY!$H487,KATEGORIE_ZVIRAT!$B$2:$M$31,7,FALSE)*L487/1000*M487/24*(F487-E487+1)/J487</f>
        <v>#N/A</v>
      </c>
      <c r="Q487" s="52" t="e">
        <f>VLOOKUP(EVID_PASTVY!$H487,KATEGORIE_ZVIRAT!$B$2:$M$31,10,FALSE)*P487*10</f>
        <v>#N/A</v>
      </c>
      <c r="R487" s="52" t="e">
        <f>VLOOKUP(EVID_PASTVY!$H487,KATEGORIE_ZVIRAT!$B$2:$M$31,11,FALSE)*P487*10</f>
        <v>#N/A</v>
      </c>
      <c r="S487" s="52" t="e">
        <f>VLOOKUP(EVID_PASTVY!$H487,KATEGORIE_ZVIRAT!$B$2:$M$31,12,FALSE)*P487*10</f>
        <v>#N/A</v>
      </c>
    </row>
    <row r="488" spans="1:19" x14ac:dyDescent="0.2">
      <c r="A488" s="32"/>
      <c r="B488" s="37" t="e">
        <f>VLOOKUP($A488,EVID_OSEVU!$A$1:$M$4972,2,FALSE)</f>
        <v>#N/A</v>
      </c>
      <c r="C488" s="37" t="e">
        <f>VLOOKUP($A488,EVID_OSEVU!$A$1:$M$4972,3,FALSE)</f>
        <v>#N/A</v>
      </c>
      <c r="D488" s="45" t="e">
        <f>VLOOKUP($A488,EVID_OSEVU!$A$1:$M$4972,4,FALSE)</f>
        <v>#N/A</v>
      </c>
      <c r="E488" s="35"/>
      <c r="F488" s="53"/>
      <c r="G488" s="32"/>
      <c r="H488" s="45" t="e">
        <f>VLOOKUP(G488,Export7[#All],2,FALSE)</f>
        <v>#N/A</v>
      </c>
      <c r="I488" s="45" t="e">
        <f>VLOOKUP($A488,EVID_OSEVU!$A$1:$M$4972,10,FALSE)</f>
        <v>#N/A</v>
      </c>
      <c r="J488" s="58" t="e">
        <f>VLOOKUP($A488,EVID_OSEVU!$A$1:$M$4972,11,FALSE)</f>
        <v>#N/A</v>
      </c>
      <c r="K488" s="33"/>
      <c r="L488" s="45" t="e">
        <f>VLOOKUP(EVID_PASTVY!H488,KATEGORIE_ZVIRAT!$B$2:$M$31,6,FALSE)*K488</f>
        <v>#N/A</v>
      </c>
      <c r="M488" s="33">
        <v>24</v>
      </c>
      <c r="N488" s="45" t="e">
        <f>VLOOKUP(EVID_PASTVY!$H488,KATEGORIE_ZVIRAT!$B$2:$M$31,8,FALSE)</f>
        <v>#N/A</v>
      </c>
      <c r="O488" s="45" t="e">
        <f>VLOOKUP(EVID_PASTVY!$H488,KATEGORIE_ZVIRAT!$B$2:$M$31,9,FALSE)</f>
        <v>#N/A</v>
      </c>
      <c r="P488" s="54" t="e">
        <f>VLOOKUP(EVID_PASTVY!$H488,KATEGORIE_ZVIRAT!$B$2:$M$31,7,FALSE)*L488/1000*M488/24*(F488-E488+1)/J488</f>
        <v>#N/A</v>
      </c>
      <c r="Q488" s="52" t="e">
        <f>VLOOKUP(EVID_PASTVY!$H488,KATEGORIE_ZVIRAT!$B$2:$M$31,10,FALSE)*P488*10</f>
        <v>#N/A</v>
      </c>
      <c r="R488" s="52" t="e">
        <f>VLOOKUP(EVID_PASTVY!$H488,KATEGORIE_ZVIRAT!$B$2:$M$31,11,FALSE)*P488*10</f>
        <v>#N/A</v>
      </c>
      <c r="S488" s="52" t="e">
        <f>VLOOKUP(EVID_PASTVY!$H488,KATEGORIE_ZVIRAT!$B$2:$M$31,12,FALSE)*P488*10</f>
        <v>#N/A</v>
      </c>
    </row>
    <row r="489" spans="1:19" x14ac:dyDescent="0.2">
      <c r="A489" s="32"/>
      <c r="B489" s="37" t="e">
        <f>VLOOKUP($A489,EVID_OSEVU!$A$1:$M$4972,2,FALSE)</f>
        <v>#N/A</v>
      </c>
      <c r="C489" s="37" t="e">
        <f>VLOOKUP($A489,EVID_OSEVU!$A$1:$M$4972,3,FALSE)</f>
        <v>#N/A</v>
      </c>
      <c r="D489" s="45" t="e">
        <f>VLOOKUP($A489,EVID_OSEVU!$A$1:$M$4972,4,FALSE)</f>
        <v>#N/A</v>
      </c>
      <c r="E489" s="35"/>
      <c r="F489" s="53"/>
      <c r="G489" s="32"/>
      <c r="H489" s="45" t="e">
        <f>VLOOKUP(G489,Export7[#All],2,FALSE)</f>
        <v>#N/A</v>
      </c>
      <c r="I489" s="45" t="e">
        <f>VLOOKUP($A489,EVID_OSEVU!$A$1:$M$4972,10,FALSE)</f>
        <v>#N/A</v>
      </c>
      <c r="J489" s="58" t="e">
        <f>VLOOKUP($A489,EVID_OSEVU!$A$1:$M$4972,11,FALSE)</f>
        <v>#N/A</v>
      </c>
      <c r="K489" s="33"/>
      <c r="L489" s="45" t="e">
        <f>VLOOKUP(EVID_PASTVY!H489,KATEGORIE_ZVIRAT!$B$2:$M$31,6,FALSE)*K489</f>
        <v>#N/A</v>
      </c>
      <c r="M489" s="33">
        <v>24</v>
      </c>
      <c r="N489" s="45" t="e">
        <f>VLOOKUP(EVID_PASTVY!$H489,KATEGORIE_ZVIRAT!$B$2:$M$31,8,FALSE)</f>
        <v>#N/A</v>
      </c>
      <c r="O489" s="45" t="e">
        <f>VLOOKUP(EVID_PASTVY!$H489,KATEGORIE_ZVIRAT!$B$2:$M$31,9,FALSE)</f>
        <v>#N/A</v>
      </c>
      <c r="P489" s="54" t="e">
        <f>VLOOKUP(EVID_PASTVY!$H489,KATEGORIE_ZVIRAT!$B$2:$M$31,7,FALSE)*L489/1000*M489/24*(F489-E489+1)/J489</f>
        <v>#N/A</v>
      </c>
      <c r="Q489" s="52" t="e">
        <f>VLOOKUP(EVID_PASTVY!$H489,KATEGORIE_ZVIRAT!$B$2:$M$31,10,FALSE)*P489*10</f>
        <v>#N/A</v>
      </c>
      <c r="R489" s="52" t="e">
        <f>VLOOKUP(EVID_PASTVY!$H489,KATEGORIE_ZVIRAT!$B$2:$M$31,11,FALSE)*P489*10</f>
        <v>#N/A</v>
      </c>
      <c r="S489" s="52" t="e">
        <f>VLOOKUP(EVID_PASTVY!$H489,KATEGORIE_ZVIRAT!$B$2:$M$31,12,FALSE)*P489*10</f>
        <v>#N/A</v>
      </c>
    </row>
    <row r="490" spans="1:19" x14ac:dyDescent="0.2">
      <c r="A490" s="32"/>
      <c r="B490" s="37" t="e">
        <f>VLOOKUP($A490,EVID_OSEVU!$A$1:$M$4972,2,FALSE)</f>
        <v>#N/A</v>
      </c>
      <c r="C490" s="37" t="e">
        <f>VLOOKUP($A490,EVID_OSEVU!$A$1:$M$4972,3,FALSE)</f>
        <v>#N/A</v>
      </c>
      <c r="D490" s="45" t="e">
        <f>VLOOKUP($A490,EVID_OSEVU!$A$1:$M$4972,4,FALSE)</f>
        <v>#N/A</v>
      </c>
      <c r="E490" s="35"/>
      <c r="F490" s="53"/>
      <c r="G490" s="32"/>
      <c r="H490" s="45" t="e">
        <f>VLOOKUP(G490,Export7[#All],2,FALSE)</f>
        <v>#N/A</v>
      </c>
      <c r="I490" s="45" t="e">
        <f>VLOOKUP($A490,EVID_OSEVU!$A$1:$M$4972,10,FALSE)</f>
        <v>#N/A</v>
      </c>
      <c r="J490" s="58" t="e">
        <f>VLOOKUP($A490,EVID_OSEVU!$A$1:$M$4972,11,FALSE)</f>
        <v>#N/A</v>
      </c>
      <c r="K490" s="33"/>
      <c r="L490" s="45" t="e">
        <f>VLOOKUP(EVID_PASTVY!H490,KATEGORIE_ZVIRAT!$B$2:$M$31,6,FALSE)*K490</f>
        <v>#N/A</v>
      </c>
      <c r="M490" s="33">
        <v>24</v>
      </c>
      <c r="N490" s="45" t="e">
        <f>VLOOKUP(EVID_PASTVY!$H490,KATEGORIE_ZVIRAT!$B$2:$M$31,8,FALSE)</f>
        <v>#N/A</v>
      </c>
      <c r="O490" s="45" t="e">
        <f>VLOOKUP(EVID_PASTVY!$H490,KATEGORIE_ZVIRAT!$B$2:$M$31,9,FALSE)</f>
        <v>#N/A</v>
      </c>
      <c r="P490" s="54" t="e">
        <f>VLOOKUP(EVID_PASTVY!$H490,KATEGORIE_ZVIRAT!$B$2:$M$31,7,FALSE)*L490/1000*M490/24*(F490-E490+1)/J490</f>
        <v>#N/A</v>
      </c>
      <c r="Q490" s="52" t="e">
        <f>VLOOKUP(EVID_PASTVY!$H490,KATEGORIE_ZVIRAT!$B$2:$M$31,10,FALSE)*P490*10</f>
        <v>#N/A</v>
      </c>
      <c r="R490" s="52" t="e">
        <f>VLOOKUP(EVID_PASTVY!$H490,KATEGORIE_ZVIRAT!$B$2:$M$31,11,FALSE)*P490*10</f>
        <v>#N/A</v>
      </c>
      <c r="S490" s="52" t="e">
        <f>VLOOKUP(EVID_PASTVY!$H490,KATEGORIE_ZVIRAT!$B$2:$M$31,12,FALSE)*P490*10</f>
        <v>#N/A</v>
      </c>
    </row>
    <row r="491" spans="1:19" x14ac:dyDescent="0.2">
      <c r="A491" s="32"/>
      <c r="B491" s="37" t="e">
        <f>VLOOKUP($A491,EVID_OSEVU!$A$1:$M$4972,2,FALSE)</f>
        <v>#N/A</v>
      </c>
      <c r="C491" s="37" t="e">
        <f>VLOOKUP($A491,EVID_OSEVU!$A$1:$M$4972,3,FALSE)</f>
        <v>#N/A</v>
      </c>
      <c r="D491" s="45" t="e">
        <f>VLOOKUP($A491,EVID_OSEVU!$A$1:$M$4972,4,FALSE)</f>
        <v>#N/A</v>
      </c>
      <c r="E491" s="35"/>
      <c r="F491" s="53"/>
      <c r="G491" s="32"/>
      <c r="H491" s="45" t="e">
        <f>VLOOKUP(G491,Export7[#All],2,FALSE)</f>
        <v>#N/A</v>
      </c>
      <c r="I491" s="45" t="e">
        <f>VLOOKUP($A491,EVID_OSEVU!$A$1:$M$4972,10,FALSE)</f>
        <v>#N/A</v>
      </c>
      <c r="J491" s="58" t="e">
        <f>VLOOKUP($A491,EVID_OSEVU!$A$1:$M$4972,11,FALSE)</f>
        <v>#N/A</v>
      </c>
      <c r="K491" s="33"/>
      <c r="L491" s="45" t="e">
        <f>VLOOKUP(EVID_PASTVY!H491,KATEGORIE_ZVIRAT!$B$2:$M$31,6,FALSE)*K491</f>
        <v>#N/A</v>
      </c>
      <c r="M491" s="33">
        <v>24</v>
      </c>
      <c r="N491" s="45" t="e">
        <f>VLOOKUP(EVID_PASTVY!$H491,KATEGORIE_ZVIRAT!$B$2:$M$31,8,FALSE)</f>
        <v>#N/A</v>
      </c>
      <c r="O491" s="45" t="e">
        <f>VLOOKUP(EVID_PASTVY!$H491,KATEGORIE_ZVIRAT!$B$2:$M$31,9,FALSE)</f>
        <v>#N/A</v>
      </c>
      <c r="P491" s="54" t="e">
        <f>VLOOKUP(EVID_PASTVY!$H491,KATEGORIE_ZVIRAT!$B$2:$M$31,7,FALSE)*L491/1000*M491/24*(F491-E491+1)/J491</f>
        <v>#N/A</v>
      </c>
      <c r="Q491" s="52" t="e">
        <f>VLOOKUP(EVID_PASTVY!$H491,KATEGORIE_ZVIRAT!$B$2:$M$31,10,FALSE)*P491*10</f>
        <v>#N/A</v>
      </c>
      <c r="R491" s="52" t="e">
        <f>VLOOKUP(EVID_PASTVY!$H491,KATEGORIE_ZVIRAT!$B$2:$M$31,11,FALSE)*P491*10</f>
        <v>#N/A</v>
      </c>
      <c r="S491" s="52" t="e">
        <f>VLOOKUP(EVID_PASTVY!$H491,KATEGORIE_ZVIRAT!$B$2:$M$31,12,FALSE)*P491*10</f>
        <v>#N/A</v>
      </c>
    </row>
    <row r="492" spans="1:19" x14ac:dyDescent="0.2">
      <c r="A492" s="32"/>
      <c r="B492" s="37" t="e">
        <f>VLOOKUP($A492,EVID_OSEVU!$A$1:$M$4972,2,FALSE)</f>
        <v>#N/A</v>
      </c>
      <c r="C492" s="37" t="e">
        <f>VLOOKUP($A492,EVID_OSEVU!$A$1:$M$4972,3,FALSE)</f>
        <v>#N/A</v>
      </c>
      <c r="D492" s="45" t="e">
        <f>VLOOKUP($A492,EVID_OSEVU!$A$1:$M$4972,4,FALSE)</f>
        <v>#N/A</v>
      </c>
      <c r="E492" s="35"/>
      <c r="F492" s="53"/>
      <c r="G492" s="32"/>
      <c r="H492" s="45" t="e">
        <f>VLOOKUP(G492,Export7[#All],2,FALSE)</f>
        <v>#N/A</v>
      </c>
      <c r="I492" s="45" t="e">
        <f>VLOOKUP($A492,EVID_OSEVU!$A$1:$M$4972,10,FALSE)</f>
        <v>#N/A</v>
      </c>
      <c r="J492" s="58" t="e">
        <f>VLOOKUP($A492,EVID_OSEVU!$A$1:$M$4972,11,FALSE)</f>
        <v>#N/A</v>
      </c>
      <c r="K492" s="33"/>
      <c r="L492" s="45" t="e">
        <f>VLOOKUP(EVID_PASTVY!H492,KATEGORIE_ZVIRAT!$B$2:$M$31,6,FALSE)*K492</f>
        <v>#N/A</v>
      </c>
      <c r="M492" s="33">
        <v>24</v>
      </c>
      <c r="N492" s="45" t="e">
        <f>VLOOKUP(EVID_PASTVY!$H492,KATEGORIE_ZVIRAT!$B$2:$M$31,8,FALSE)</f>
        <v>#N/A</v>
      </c>
      <c r="O492" s="45" t="e">
        <f>VLOOKUP(EVID_PASTVY!$H492,KATEGORIE_ZVIRAT!$B$2:$M$31,9,FALSE)</f>
        <v>#N/A</v>
      </c>
      <c r="P492" s="54" t="e">
        <f>VLOOKUP(EVID_PASTVY!$H492,KATEGORIE_ZVIRAT!$B$2:$M$31,7,FALSE)*L492/1000*M492/24*(F492-E492+1)/J492</f>
        <v>#N/A</v>
      </c>
      <c r="Q492" s="52" t="e">
        <f>VLOOKUP(EVID_PASTVY!$H492,KATEGORIE_ZVIRAT!$B$2:$M$31,10,FALSE)*P492*10</f>
        <v>#N/A</v>
      </c>
      <c r="R492" s="52" t="e">
        <f>VLOOKUP(EVID_PASTVY!$H492,KATEGORIE_ZVIRAT!$B$2:$M$31,11,FALSE)*P492*10</f>
        <v>#N/A</v>
      </c>
      <c r="S492" s="52" t="e">
        <f>VLOOKUP(EVID_PASTVY!$H492,KATEGORIE_ZVIRAT!$B$2:$M$31,12,FALSE)*P492*10</f>
        <v>#N/A</v>
      </c>
    </row>
    <row r="493" spans="1:19" x14ac:dyDescent="0.2">
      <c r="A493" s="32"/>
      <c r="B493" s="37" t="e">
        <f>VLOOKUP($A493,EVID_OSEVU!$A$1:$M$4972,2,FALSE)</f>
        <v>#N/A</v>
      </c>
      <c r="C493" s="37" t="e">
        <f>VLOOKUP($A493,EVID_OSEVU!$A$1:$M$4972,3,FALSE)</f>
        <v>#N/A</v>
      </c>
      <c r="D493" s="45" t="e">
        <f>VLOOKUP($A493,EVID_OSEVU!$A$1:$M$4972,4,FALSE)</f>
        <v>#N/A</v>
      </c>
      <c r="E493" s="35"/>
      <c r="F493" s="53"/>
      <c r="G493" s="32"/>
      <c r="H493" s="45" t="e">
        <f>VLOOKUP(G493,Export7[#All],2,FALSE)</f>
        <v>#N/A</v>
      </c>
      <c r="I493" s="45" t="e">
        <f>VLOOKUP($A493,EVID_OSEVU!$A$1:$M$4972,10,FALSE)</f>
        <v>#N/A</v>
      </c>
      <c r="J493" s="58" t="e">
        <f>VLOOKUP($A493,EVID_OSEVU!$A$1:$M$4972,11,FALSE)</f>
        <v>#N/A</v>
      </c>
      <c r="K493" s="33"/>
      <c r="L493" s="45" t="e">
        <f>VLOOKUP(EVID_PASTVY!H493,KATEGORIE_ZVIRAT!$B$2:$M$31,6,FALSE)*K493</f>
        <v>#N/A</v>
      </c>
      <c r="M493" s="33">
        <v>24</v>
      </c>
      <c r="N493" s="45" t="e">
        <f>VLOOKUP(EVID_PASTVY!$H493,KATEGORIE_ZVIRAT!$B$2:$M$31,8,FALSE)</f>
        <v>#N/A</v>
      </c>
      <c r="O493" s="45" t="e">
        <f>VLOOKUP(EVID_PASTVY!$H493,KATEGORIE_ZVIRAT!$B$2:$M$31,9,FALSE)</f>
        <v>#N/A</v>
      </c>
      <c r="P493" s="54" t="e">
        <f>VLOOKUP(EVID_PASTVY!$H493,KATEGORIE_ZVIRAT!$B$2:$M$31,7,FALSE)*L493/1000*M493/24*(F493-E493+1)/J493</f>
        <v>#N/A</v>
      </c>
      <c r="Q493" s="52" t="e">
        <f>VLOOKUP(EVID_PASTVY!$H493,KATEGORIE_ZVIRAT!$B$2:$M$31,10,FALSE)*P493*10</f>
        <v>#N/A</v>
      </c>
      <c r="R493" s="52" t="e">
        <f>VLOOKUP(EVID_PASTVY!$H493,KATEGORIE_ZVIRAT!$B$2:$M$31,11,FALSE)*P493*10</f>
        <v>#N/A</v>
      </c>
      <c r="S493" s="52" t="e">
        <f>VLOOKUP(EVID_PASTVY!$H493,KATEGORIE_ZVIRAT!$B$2:$M$31,12,FALSE)*P493*10</f>
        <v>#N/A</v>
      </c>
    </row>
    <row r="494" spans="1:19" x14ac:dyDescent="0.2">
      <c r="A494" s="32"/>
      <c r="B494" s="37" t="e">
        <f>VLOOKUP($A494,EVID_OSEVU!$A$1:$M$4972,2,FALSE)</f>
        <v>#N/A</v>
      </c>
      <c r="C494" s="37" t="e">
        <f>VLOOKUP($A494,EVID_OSEVU!$A$1:$M$4972,3,FALSE)</f>
        <v>#N/A</v>
      </c>
      <c r="D494" s="45" t="e">
        <f>VLOOKUP($A494,EVID_OSEVU!$A$1:$M$4972,4,FALSE)</f>
        <v>#N/A</v>
      </c>
      <c r="E494" s="35"/>
      <c r="F494" s="53"/>
      <c r="G494" s="32"/>
      <c r="H494" s="45" t="e">
        <f>VLOOKUP(G494,Export7[#All],2,FALSE)</f>
        <v>#N/A</v>
      </c>
      <c r="I494" s="45" t="e">
        <f>VLOOKUP($A494,EVID_OSEVU!$A$1:$M$4972,10,FALSE)</f>
        <v>#N/A</v>
      </c>
      <c r="J494" s="58" t="e">
        <f>VLOOKUP($A494,EVID_OSEVU!$A$1:$M$4972,11,FALSE)</f>
        <v>#N/A</v>
      </c>
      <c r="K494" s="33"/>
      <c r="L494" s="45" t="e">
        <f>VLOOKUP(EVID_PASTVY!H494,KATEGORIE_ZVIRAT!$B$2:$M$31,6,FALSE)*K494</f>
        <v>#N/A</v>
      </c>
      <c r="M494" s="33">
        <v>24</v>
      </c>
      <c r="N494" s="45" t="e">
        <f>VLOOKUP(EVID_PASTVY!$H494,KATEGORIE_ZVIRAT!$B$2:$M$31,8,FALSE)</f>
        <v>#N/A</v>
      </c>
      <c r="O494" s="45" t="e">
        <f>VLOOKUP(EVID_PASTVY!$H494,KATEGORIE_ZVIRAT!$B$2:$M$31,9,FALSE)</f>
        <v>#N/A</v>
      </c>
      <c r="P494" s="54" t="e">
        <f>VLOOKUP(EVID_PASTVY!$H494,KATEGORIE_ZVIRAT!$B$2:$M$31,7,FALSE)*L494/1000*M494/24*(F494-E494+1)/J494</f>
        <v>#N/A</v>
      </c>
      <c r="Q494" s="52" t="e">
        <f>VLOOKUP(EVID_PASTVY!$H494,KATEGORIE_ZVIRAT!$B$2:$M$31,10,FALSE)*P494*10</f>
        <v>#N/A</v>
      </c>
      <c r="R494" s="52" t="e">
        <f>VLOOKUP(EVID_PASTVY!$H494,KATEGORIE_ZVIRAT!$B$2:$M$31,11,FALSE)*P494*10</f>
        <v>#N/A</v>
      </c>
      <c r="S494" s="52" t="e">
        <f>VLOOKUP(EVID_PASTVY!$H494,KATEGORIE_ZVIRAT!$B$2:$M$31,12,FALSE)*P494*10</f>
        <v>#N/A</v>
      </c>
    </row>
    <row r="495" spans="1:19" x14ac:dyDescent="0.2">
      <c r="A495" s="32"/>
      <c r="B495" s="37" t="e">
        <f>VLOOKUP($A495,EVID_OSEVU!$A$1:$M$4972,2,FALSE)</f>
        <v>#N/A</v>
      </c>
      <c r="C495" s="37" t="e">
        <f>VLOOKUP($A495,EVID_OSEVU!$A$1:$M$4972,3,FALSE)</f>
        <v>#N/A</v>
      </c>
      <c r="D495" s="45" t="e">
        <f>VLOOKUP($A495,EVID_OSEVU!$A$1:$M$4972,4,FALSE)</f>
        <v>#N/A</v>
      </c>
      <c r="E495" s="35"/>
      <c r="F495" s="53"/>
      <c r="G495" s="32"/>
      <c r="H495" s="45" t="e">
        <f>VLOOKUP(G495,Export7[#All],2,FALSE)</f>
        <v>#N/A</v>
      </c>
      <c r="I495" s="45" t="e">
        <f>VLOOKUP($A495,EVID_OSEVU!$A$1:$M$4972,10,FALSE)</f>
        <v>#N/A</v>
      </c>
      <c r="J495" s="58" t="e">
        <f>VLOOKUP($A495,EVID_OSEVU!$A$1:$M$4972,11,FALSE)</f>
        <v>#N/A</v>
      </c>
      <c r="K495" s="33"/>
      <c r="L495" s="45" t="e">
        <f>VLOOKUP(EVID_PASTVY!H495,KATEGORIE_ZVIRAT!$B$2:$M$31,6,FALSE)*K495</f>
        <v>#N/A</v>
      </c>
      <c r="M495" s="33">
        <v>24</v>
      </c>
      <c r="N495" s="45" t="e">
        <f>VLOOKUP(EVID_PASTVY!$H495,KATEGORIE_ZVIRAT!$B$2:$M$31,8,FALSE)</f>
        <v>#N/A</v>
      </c>
      <c r="O495" s="45" t="e">
        <f>VLOOKUP(EVID_PASTVY!$H495,KATEGORIE_ZVIRAT!$B$2:$M$31,9,FALSE)</f>
        <v>#N/A</v>
      </c>
      <c r="P495" s="54" t="e">
        <f>VLOOKUP(EVID_PASTVY!$H495,KATEGORIE_ZVIRAT!$B$2:$M$31,7,FALSE)*L495/1000*M495/24*(F495-E495+1)/J495</f>
        <v>#N/A</v>
      </c>
      <c r="Q495" s="52" t="e">
        <f>VLOOKUP(EVID_PASTVY!$H495,KATEGORIE_ZVIRAT!$B$2:$M$31,10,FALSE)*P495*10</f>
        <v>#N/A</v>
      </c>
      <c r="R495" s="52" t="e">
        <f>VLOOKUP(EVID_PASTVY!$H495,KATEGORIE_ZVIRAT!$B$2:$M$31,11,FALSE)*P495*10</f>
        <v>#N/A</v>
      </c>
      <c r="S495" s="52" t="e">
        <f>VLOOKUP(EVID_PASTVY!$H495,KATEGORIE_ZVIRAT!$B$2:$M$31,12,FALSE)*P495*10</f>
        <v>#N/A</v>
      </c>
    </row>
    <row r="496" spans="1:19" x14ac:dyDescent="0.2">
      <c r="A496" s="32"/>
      <c r="B496" s="37" t="e">
        <f>VLOOKUP($A496,EVID_OSEVU!$A$1:$M$4972,2,FALSE)</f>
        <v>#N/A</v>
      </c>
      <c r="C496" s="37" t="e">
        <f>VLOOKUP($A496,EVID_OSEVU!$A$1:$M$4972,3,FALSE)</f>
        <v>#N/A</v>
      </c>
      <c r="D496" s="45" t="e">
        <f>VLOOKUP($A496,EVID_OSEVU!$A$1:$M$4972,4,FALSE)</f>
        <v>#N/A</v>
      </c>
      <c r="E496" s="35"/>
      <c r="F496" s="53"/>
      <c r="G496" s="32"/>
      <c r="H496" s="45" t="e">
        <f>VLOOKUP(G496,Export7[#All],2,FALSE)</f>
        <v>#N/A</v>
      </c>
      <c r="I496" s="45" t="e">
        <f>VLOOKUP($A496,EVID_OSEVU!$A$1:$M$4972,10,FALSE)</f>
        <v>#N/A</v>
      </c>
      <c r="J496" s="58" t="e">
        <f>VLOOKUP($A496,EVID_OSEVU!$A$1:$M$4972,11,FALSE)</f>
        <v>#N/A</v>
      </c>
      <c r="K496" s="33"/>
      <c r="L496" s="45" t="e">
        <f>VLOOKUP(EVID_PASTVY!H496,KATEGORIE_ZVIRAT!$B$2:$M$31,6,FALSE)*K496</f>
        <v>#N/A</v>
      </c>
      <c r="M496" s="33">
        <v>24</v>
      </c>
      <c r="N496" s="45" t="e">
        <f>VLOOKUP(EVID_PASTVY!$H496,KATEGORIE_ZVIRAT!$B$2:$M$31,8,FALSE)</f>
        <v>#N/A</v>
      </c>
      <c r="O496" s="45" t="e">
        <f>VLOOKUP(EVID_PASTVY!$H496,KATEGORIE_ZVIRAT!$B$2:$M$31,9,FALSE)</f>
        <v>#N/A</v>
      </c>
      <c r="P496" s="54" t="e">
        <f>VLOOKUP(EVID_PASTVY!$H496,KATEGORIE_ZVIRAT!$B$2:$M$31,7,FALSE)*L496/1000*M496/24*(F496-E496+1)/J496</f>
        <v>#N/A</v>
      </c>
      <c r="Q496" s="52" t="e">
        <f>VLOOKUP(EVID_PASTVY!$H496,KATEGORIE_ZVIRAT!$B$2:$M$31,10,FALSE)*P496*10</f>
        <v>#N/A</v>
      </c>
      <c r="R496" s="52" t="e">
        <f>VLOOKUP(EVID_PASTVY!$H496,KATEGORIE_ZVIRAT!$B$2:$M$31,11,FALSE)*P496*10</f>
        <v>#N/A</v>
      </c>
      <c r="S496" s="52" t="e">
        <f>VLOOKUP(EVID_PASTVY!$H496,KATEGORIE_ZVIRAT!$B$2:$M$31,12,FALSE)*P496*10</f>
        <v>#N/A</v>
      </c>
    </row>
    <row r="497" spans="1:19" x14ac:dyDescent="0.2">
      <c r="A497" s="32"/>
      <c r="B497" s="37" t="e">
        <f>VLOOKUP($A497,EVID_OSEVU!$A$1:$M$4972,2,FALSE)</f>
        <v>#N/A</v>
      </c>
      <c r="C497" s="37" t="e">
        <f>VLOOKUP($A497,EVID_OSEVU!$A$1:$M$4972,3,FALSE)</f>
        <v>#N/A</v>
      </c>
      <c r="D497" s="45" t="e">
        <f>VLOOKUP($A497,EVID_OSEVU!$A$1:$M$4972,4,FALSE)</f>
        <v>#N/A</v>
      </c>
      <c r="E497" s="35"/>
      <c r="F497" s="53"/>
      <c r="G497" s="32"/>
      <c r="H497" s="45" t="e">
        <f>VLOOKUP(G497,Export7[#All],2,FALSE)</f>
        <v>#N/A</v>
      </c>
      <c r="I497" s="45" t="e">
        <f>VLOOKUP($A497,EVID_OSEVU!$A$1:$M$4972,10,FALSE)</f>
        <v>#N/A</v>
      </c>
      <c r="J497" s="58" t="e">
        <f>VLOOKUP($A497,EVID_OSEVU!$A$1:$M$4972,11,FALSE)</f>
        <v>#N/A</v>
      </c>
      <c r="K497" s="33"/>
      <c r="L497" s="45" t="e">
        <f>VLOOKUP(EVID_PASTVY!H497,KATEGORIE_ZVIRAT!$B$2:$M$31,6,FALSE)*K497</f>
        <v>#N/A</v>
      </c>
      <c r="M497" s="33">
        <v>24</v>
      </c>
      <c r="N497" s="45" t="e">
        <f>VLOOKUP(EVID_PASTVY!$H497,KATEGORIE_ZVIRAT!$B$2:$M$31,8,FALSE)</f>
        <v>#N/A</v>
      </c>
      <c r="O497" s="45" t="e">
        <f>VLOOKUP(EVID_PASTVY!$H497,KATEGORIE_ZVIRAT!$B$2:$M$31,9,FALSE)</f>
        <v>#N/A</v>
      </c>
      <c r="P497" s="54" t="e">
        <f>VLOOKUP(EVID_PASTVY!$H497,KATEGORIE_ZVIRAT!$B$2:$M$31,7,FALSE)*L497/1000*M497/24*(F497-E497+1)/J497</f>
        <v>#N/A</v>
      </c>
      <c r="Q497" s="52" t="e">
        <f>VLOOKUP(EVID_PASTVY!$H497,KATEGORIE_ZVIRAT!$B$2:$M$31,10,FALSE)*P497*10</f>
        <v>#N/A</v>
      </c>
      <c r="R497" s="52" t="e">
        <f>VLOOKUP(EVID_PASTVY!$H497,KATEGORIE_ZVIRAT!$B$2:$M$31,11,FALSE)*P497*10</f>
        <v>#N/A</v>
      </c>
      <c r="S497" s="52" t="e">
        <f>VLOOKUP(EVID_PASTVY!$H497,KATEGORIE_ZVIRAT!$B$2:$M$31,12,FALSE)*P497*10</f>
        <v>#N/A</v>
      </c>
    </row>
    <row r="498" spans="1:19" x14ac:dyDescent="0.2">
      <c r="A498" s="32"/>
      <c r="B498" s="37" t="e">
        <f>VLOOKUP($A498,EVID_OSEVU!$A$1:$M$4972,2,FALSE)</f>
        <v>#N/A</v>
      </c>
      <c r="C498" s="37" t="e">
        <f>VLOOKUP($A498,EVID_OSEVU!$A$1:$M$4972,3,FALSE)</f>
        <v>#N/A</v>
      </c>
      <c r="D498" s="45" t="e">
        <f>VLOOKUP($A498,EVID_OSEVU!$A$1:$M$4972,4,FALSE)</f>
        <v>#N/A</v>
      </c>
      <c r="E498" s="35"/>
      <c r="F498" s="53"/>
      <c r="G498" s="32"/>
      <c r="H498" s="45" t="e">
        <f>VLOOKUP(G498,Export7[#All],2,FALSE)</f>
        <v>#N/A</v>
      </c>
      <c r="I498" s="45" t="e">
        <f>VLOOKUP($A498,EVID_OSEVU!$A$1:$M$4972,10,FALSE)</f>
        <v>#N/A</v>
      </c>
      <c r="J498" s="58" t="e">
        <f>VLOOKUP($A498,EVID_OSEVU!$A$1:$M$4972,11,FALSE)</f>
        <v>#N/A</v>
      </c>
      <c r="K498" s="33"/>
      <c r="L498" s="45" t="e">
        <f>VLOOKUP(EVID_PASTVY!H498,KATEGORIE_ZVIRAT!$B$2:$M$31,6,FALSE)*K498</f>
        <v>#N/A</v>
      </c>
      <c r="M498" s="33">
        <v>24</v>
      </c>
      <c r="N498" s="45" t="e">
        <f>VLOOKUP(EVID_PASTVY!$H498,KATEGORIE_ZVIRAT!$B$2:$M$31,8,FALSE)</f>
        <v>#N/A</v>
      </c>
      <c r="O498" s="45" t="e">
        <f>VLOOKUP(EVID_PASTVY!$H498,KATEGORIE_ZVIRAT!$B$2:$M$31,9,FALSE)</f>
        <v>#N/A</v>
      </c>
      <c r="P498" s="54" t="e">
        <f>VLOOKUP(EVID_PASTVY!$H498,KATEGORIE_ZVIRAT!$B$2:$M$31,7,FALSE)*L498/1000*M498/24*(F498-E498+1)/J498</f>
        <v>#N/A</v>
      </c>
      <c r="Q498" s="52" t="e">
        <f>VLOOKUP(EVID_PASTVY!$H498,KATEGORIE_ZVIRAT!$B$2:$M$31,10,FALSE)*P498*10</f>
        <v>#N/A</v>
      </c>
      <c r="R498" s="52" t="e">
        <f>VLOOKUP(EVID_PASTVY!$H498,KATEGORIE_ZVIRAT!$B$2:$M$31,11,FALSE)*P498*10</f>
        <v>#N/A</v>
      </c>
      <c r="S498" s="52" t="e">
        <f>VLOOKUP(EVID_PASTVY!$H498,KATEGORIE_ZVIRAT!$B$2:$M$31,12,FALSE)*P498*10</f>
        <v>#N/A</v>
      </c>
    </row>
    <row r="499" spans="1:19" x14ac:dyDescent="0.2">
      <c r="A499" s="32"/>
      <c r="B499" s="37" t="e">
        <f>VLOOKUP($A499,EVID_OSEVU!$A$1:$M$4972,2,FALSE)</f>
        <v>#N/A</v>
      </c>
      <c r="C499" s="37" t="e">
        <f>VLOOKUP($A499,EVID_OSEVU!$A$1:$M$4972,3,FALSE)</f>
        <v>#N/A</v>
      </c>
      <c r="D499" s="45" t="e">
        <f>VLOOKUP($A499,EVID_OSEVU!$A$1:$M$4972,4,FALSE)</f>
        <v>#N/A</v>
      </c>
      <c r="E499" s="35"/>
      <c r="F499" s="53"/>
      <c r="G499" s="32"/>
      <c r="H499" s="45" t="e">
        <f>VLOOKUP(G499,Export7[#All],2,FALSE)</f>
        <v>#N/A</v>
      </c>
      <c r="I499" s="45" t="e">
        <f>VLOOKUP($A499,EVID_OSEVU!$A$1:$M$4972,10,FALSE)</f>
        <v>#N/A</v>
      </c>
      <c r="J499" s="58" t="e">
        <f>VLOOKUP($A499,EVID_OSEVU!$A$1:$M$4972,11,FALSE)</f>
        <v>#N/A</v>
      </c>
      <c r="K499" s="33"/>
      <c r="L499" s="45" t="e">
        <f>VLOOKUP(EVID_PASTVY!H499,KATEGORIE_ZVIRAT!$B$2:$M$31,6,FALSE)*K499</f>
        <v>#N/A</v>
      </c>
      <c r="M499" s="33">
        <v>24</v>
      </c>
      <c r="N499" s="45" t="e">
        <f>VLOOKUP(EVID_PASTVY!$H499,KATEGORIE_ZVIRAT!$B$2:$M$31,8,FALSE)</f>
        <v>#N/A</v>
      </c>
      <c r="O499" s="45" t="e">
        <f>VLOOKUP(EVID_PASTVY!$H499,KATEGORIE_ZVIRAT!$B$2:$M$31,9,FALSE)</f>
        <v>#N/A</v>
      </c>
      <c r="P499" s="54" t="e">
        <f>VLOOKUP(EVID_PASTVY!$H499,KATEGORIE_ZVIRAT!$B$2:$M$31,7,FALSE)*L499/1000*M499/24*(F499-E499+1)/J499</f>
        <v>#N/A</v>
      </c>
      <c r="Q499" s="52" t="e">
        <f>VLOOKUP(EVID_PASTVY!$H499,KATEGORIE_ZVIRAT!$B$2:$M$31,10,FALSE)*P499*10</f>
        <v>#N/A</v>
      </c>
      <c r="R499" s="52" t="e">
        <f>VLOOKUP(EVID_PASTVY!$H499,KATEGORIE_ZVIRAT!$B$2:$M$31,11,FALSE)*P499*10</f>
        <v>#N/A</v>
      </c>
      <c r="S499" s="52" t="e">
        <f>VLOOKUP(EVID_PASTVY!$H499,KATEGORIE_ZVIRAT!$B$2:$M$31,12,FALSE)*P499*10</f>
        <v>#N/A</v>
      </c>
    </row>
    <row r="500" spans="1:19" x14ac:dyDescent="0.2">
      <c r="A500" s="32"/>
      <c r="B500" s="37" t="e">
        <f>VLOOKUP($A500,EVID_OSEVU!$A$1:$M$4972,2,FALSE)</f>
        <v>#N/A</v>
      </c>
      <c r="C500" s="37" t="e">
        <f>VLOOKUP($A500,EVID_OSEVU!$A$1:$M$4972,3,FALSE)</f>
        <v>#N/A</v>
      </c>
      <c r="D500" s="45" t="e">
        <f>VLOOKUP($A500,EVID_OSEVU!$A$1:$M$4972,4,FALSE)</f>
        <v>#N/A</v>
      </c>
      <c r="E500" s="35"/>
      <c r="F500" s="53"/>
      <c r="G500" s="32"/>
      <c r="H500" s="45" t="e">
        <f>VLOOKUP(G500,Export7[#All],2,FALSE)</f>
        <v>#N/A</v>
      </c>
      <c r="I500" s="45" t="e">
        <f>VLOOKUP($A500,EVID_OSEVU!$A$1:$M$4972,10,FALSE)</f>
        <v>#N/A</v>
      </c>
      <c r="J500" s="58" t="e">
        <f>VLOOKUP($A500,EVID_OSEVU!$A$1:$M$4972,11,FALSE)</f>
        <v>#N/A</v>
      </c>
      <c r="K500" s="33"/>
      <c r="L500" s="45" t="e">
        <f>VLOOKUP(EVID_PASTVY!H500,KATEGORIE_ZVIRAT!$B$2:$M$31,6,FALSE)*K500</f>
        <v>#N/A</v>
      </c>
      <c r="M500" s="33">
        <v>24</v>
      </c>
      <c r="N500" s="45" t="e">
        <f>VLOOKUP(EVID_PASTVY!$H500,KATEGORIE_ZVIRAT!$B$2:$M$31,8,FALSE)</f>
        <v>#N/A</v>
      </c>
      <c r="O500" s="45" t="e">
        <f>VLOOKUP(EVID_PASTVY!$H500,KATEGORIE_ZVIRAT!$B$2:$M$31,9,FALSE)</f>
        <v>#N/A</v>
      </c>
      <c r="P500" s="54" t="e">
        <f>VLOOKUP(EVID_PASTVY!$H500,KATEGORIE_ZVIRAT!$B$2:$M$31,7,FALSE)*L500/1000*M500/24*(F500-E500+1)/J500</f>
        <v>#N/A</v>
      </c>
      <c r="Q500" s="52" t="e">
        <f>VLOOKUP(EVID_PASTVY!$H500,KATEGORIE_ZVIRAT!$B$2:$M$31,10,FALSE)*P500*10</f>
        <v>#N/A</v>
      </c>
      <c r="R500" s="52" t="e">
        <f>VLOOKUP(EVID_PASTVY!$H500,KATEGORIE_ZVIRAT!$B$2:$M$31,11,FALSE)*P500*10</f>
        <v>#N/A</v>
      </c>
      <c r="S500" s="52" t="e">
        <f>VLOOKUP(EVID_PASTVY!$H500,KATEGORIE_ZVIRAT!$B$2:$M$31,12,FALSE)*P500*10</f>
        <v>#N/A</v>
      </c>
    </row>
    <row r="501" spans="1:19" x14ac:dyDescent="0.2">
      <c r="A501" s="32"/>
      <c r="B501" s="37" t="e">
        <f>VLOOKUP($A501,EVID_OSEVU!$A$1:$M$4972,2,FALSE)</f>
        <v>#N/A</v>
      </c>
      <c r="C501" s="37" t="e">
        <f>VLOOKUP($A501,EVID_OSEVU!$A$1:$M$4972,3,FALSE)</f>
        <v>#N/A</v>
      </c>
      <c r="D501" s="45" t="e">
        <f>VLOOKUP($A501,EVID_OSEVU!$A$1:$M$4972,4,FALSE)</f>
        <v>#N/A</v>
      </c>
      <c r="E501" s="35"/>
      <c r="F501" s="53"/>
      <c r="G501" s="32"/>
      <c r="H501" s="45" t="e">
        <f>VLOOKUP(G501,Export7[#All],2,FALSE)</f>
        <v>#N/A</v>
      </c>
      <c r="I501" s="45" t="e">
        <f>VLOOKUP($A501,EVID_OSEVU!$A$1:$M$4972,10,FALSE)</f>
        <v>#N/A</v>
      </c>
      <c r="J501" s="58" t="e">
        <f>VLOOKUP($A501,EVID_OSEVU!$A$1:$M$4972,11,FALSE)</f>
        <v>#N/A</v>
      </c>
      <c r="K501" s="33"/>
      <c r="L501" s="45" t="e">
        <f>VLOOKUP(EVID_PASTVY!H501,KATEGORIE_ZVIRAT!$B$2:$M$31,6,FALSE)*K501</f>
        <v>#N/A</v>
      </c>
      <c r="M501" s="33">
        <v>24</v>
      </c>
      <c r="N501" s="45" t="e">
        <f>VLOOKUP(EVID_PASTVY!$H501,KATEGORIE_ZVIRAT!$B$2:$M$31,8,FALSE)</f>
        <v>#N/A</v>
      </c>
      <c r="O501" s="45" t="e">
        <f>VLOOKUP(EVID_PASTVY!$H501,KATEGORIE_ZVIRAT!$B$2:$M$31,9,FALSE)</f>
        <v>#N/A</v>
      </c>
      <c r="P501" s="54" t="e">
        <f>VLOOKUP(EVID_PASTVY!$H501,KATEGORIE_ZVIRAT!$B$2:$M$31,7,FALSE)*L501/1000*M501/24*(F501-E501+1)/J501</f>
        <v>#N/A</v>
      </c>
      <c r="Q501" s="52" t="e">
        <f>VLOOKUP(EVID_PASTVY!$H501,KATEGORIE_ZVIRAT!$B$2:$M$31,10,FALSE)*P501*10</f>
        <v>#N/A</v>
      </c>
      <c r="R501" s="52" t="e">
        <f>VLOOKUP(EVID_PASTVY!$H501,KATEGORIE_ZVIRAT!$B$2:$M$31,11,FALSE)*P501*10</f>
        <v>#N/A</v>
      </c>
      <c r="S501" s="52" t="e">
        <f>VLOOKUP(EVID_PASTVY!$H501,KATEGORIE_ZVIRAT!$B$2:$M$31,12,FALSE)*P501*10</f>
        <v>#N/A</v>
      </c>
    </row>
    <row r="502" spans="1:19" x14ac:dyDescent="0.2">
      <c r="A502" s="32"/>
      <c r="B502" s="37" t="e">
        <f>VLOOKUP($A502,EVID_OSEVU!$A$1:$M$4972,2,FALSE)</f>
        <v>#N/A</v>
      </c>
      <c r="C502" s="37" t="e">
        <f>VLOOKUP($A502,EVID_OSEVU!$A$1:$M$4972,3,FALSE)</f>
        <v>#N/A</v>
      </c>
      <c r="D502" s="45" t="e">
        <f>VLOOKUP($A502,EVID_OSEVU!$A$1:$M$4972,4,FALSE)</f>
        <v>#N/A</v>
      </c>
      <c r="E502" s="35"/>
      <c r="F502" s="53"/>
      <c r="G502" s="32"/>
      <c r="H502" s="45" t="e">
        <f>VLOOKUP(G502,Export7[#All],2,FALSE)</f>
        <v>#N/A</v>
      </c>
      <c r="I502" s="45" t="e">
        <f>VLOOKUP($A502,EVID_OSEVU!$A$1:$M$4972,10,FALSE)</f>
        <v>#N/A</v>
      </c>
      <c r="J502" s="58" t="e">
        <f>VLOOKUP($A502,EVID_OSEVU!$A$1:$M$4972,11,FALSE)</f>
        <v>#N/A</v>
      </c>
      <c r="K502" s="33"/>
      <c r="L502" s="45" t="e">
        <f>VLOOKUP(EVID_PASTVY!H502,KATEGORIE_ZVIRAT!$B$2:$M$31,6,FALSE)*K502</f>
        <v>#N/A</v>
      </c>
      <c r="M502" s="33">
        <v>24</v>
      </c>
      <c r="N502" s="45" t="e">
        <f>VLOOKUP(EVID_PASTVY!$H502,KATEGORIE_ZVIRAT!$B$2:$M$31,8,FALSE)</f>
        <v>#N/A</v>
      </c>
      <c r="O502" s="45" t="e">
        <f>VLOOKUP(EVID_PASTVY!$H502,KATEGORIE_ZVIRAT!$B$2:$M$31,9,FALSE)</f>
        <v>#N/A</v>
      </c>
      <c r="P502" s="54" t="e">
        <f>VLOOKUP(EVID_PASTVY!$H502,KATEGORIE_ZVIRAT!$B$2:$M$31,7,FALSE)*L502/1000*M502/24*(F502-E502+1)/J502</f>
        <v>#N/A</v>
      </c>
      <c r="Q502" s="52" t="e">
        <f>VLOOKUP(EVID_PASTVY!$H502,KATEGORIE_ZVIRAT!$B$2:$M$31,10,FALSE)*P502*10</f>
        <v>#N/A</v>
      </c>
      <c r="R502" s="52" t="e">
        <f>VLOOKUP(EVID_PASTVY!$H502,KATEGORIE_ZVIRAT!$B$2:$M$31,11,FALSE)*P502*10</f>
        <v>#N/A</v>
      </c>
      <c r="S502" s="52" t="e">
        <f>VLOOKUP(EVID_PASTVY!$H502,KATEGORIE_ZVIRAT!$B$2:$M$31,12,FALSE)*P502*10</f>
        <v>#N/A</v>
      </c>
    </row>
    <row r="503" spans="1:19" x14ac:dyDescent="0.2">
      <c r="A503" s="32"/>
      <c r="B503" s="37" t="e">
        <f>VLOOKUP($A503,EVID_OSEVU!$A$1:$M$4972,2,FALSE)</f>
        <v>#N/A</v>
      </c>
      <c r="C503" s="37" t="e">
        <f>VLOOKUP($A503,EVID_OSEVU!$A$1:$M$4972,3,FALSE)</f>
        <v>#N/A</v>
      </c>
      <c r="D503" s="45" t="e">
        <f>VLOOKUP($A503,EVID_OSEVU!$A$1:$M$4972,4,FALSE)</f>
        <v>#N/A</v>
      </c>
      <c r="E503" s="35"/>
      <c r="F503" s="53"/>
      <c r="G503" s="32"/>
      <c r="H503" s="45" t="e">
        <f>VLOOKUP(G503,Export7[#All],2,FALSE)</f>
        <v>#N/A</v>
      </c>
      <c r="I503" s="45" t="e">
        <f>VLOOKUP($A503,EVID_OSEVU!$A$1:$M$4972,10,FALSE)</f>
        <v>#N/A</v>
      </c>
      <c r="J503" s="58" t="e">
        <f>VLOOKUP($A503,EVID_OSEVU!$A$1:$M$4972,11,FALSE)</f>
        <v>#N/A</v>
      </c>
      <c r="K503" s="33"/>
      <c r="L503" s="45" t="e">
        <f>VLOOKUP(EVID_PASTVY!H503,KATEGORIE_ZVIRAT!$B$2:$M$31,6,FALSE)*K503</f>
        <v>#N/A</v>
      </c>
      <c r="M503" s="33">
        <v>24</v>
      </c>
      <c r="N503" s="45" t="e">
        <f>VLOOKUP(EVID_PASTVY!$H503,KATEGORIE_ZVIRAT!$B$2:$M$31,8,FALSE)</f>
        <v>#N/A</v>
      </c>
      <c r="O503" s="45" t="e">
        <f>VLOOKUP(EVID_PASTVY!$H503,KATEGORIE_ZVIRAT!$B$2:$M$31,9,FALSE)</f>
        <v>#N/A</v>
      </c>
      <c r="P503" s="54" t="e">
        <f>VLOOKUP(EVID_PASTVY!$H503,KATEGORIE_ZVIRAT!$B$2:$M$31,7,FALSE)*L503/1000*M503/24*(F503-E503+1)/J503</f>
        <v>#N/A</v>
      </c>
      <c r="Q503" s="52" t="e">
        <f>VLOOKUP(EVID_PASTVY!$H503,KATEGORIE_ZVIRAT!$B$2:$M$31,10,FALSE)*P503*10</f>
        <v>#N/A</v>
      </c>
      <c r="R503" s="52" t="e">
        <f>VLOOKUP(EVID_PASTVY!$H503,KATEGORIE_ZVIRAT!$B$2:$M$31,11,FALSE)*P503*10</f>
        <v>#N/A</v>
      </c>
      <c r="S503" s="52" t="e">
        <f>VLOOKUP(EVID_PASTVY!$H503,KATEGORIE_ZVIRAT!$B$2:$M$31,12,FALSE)*P503*10</f>
        <v>#N/A</v>
      </c>
    </row>
    <row r="504" spans="1:19" x14ac:dyDescent="0.2">
      <c r="A504" s="32"/>
      <c r="B504" s="37" t="e">
        <f>VLOOKUP($A504,EVID_OSEVU!$A$1:$M$4972,2,FALSE)</f>
        <v>#N/A</v>
      </c>
      <c r="C504" s="37" t="e">
        <f>VLOOKUP($A504,EVID_OSEVU!$A$1:$M$4972,3,FALSE)</f>
        <v>#N/A</v>
      </c>
      <c r="D504" s="45" t="e">
        <f>VLOOKUP($A504,EVID_OSEVU!$A$1:$M$4972,4,FALSE)</f>
        <v>#N/A</v>
      </c>
      <c r="E504" s="35"/>
      <c r="F504" s="53"/>
      <c r="G504" s="32"/>
      <c r="H504" s="45" t="e">
        <f>VLOOKUP(G504,Export7[#All],2,FALSE)</f>
        <v>#N/A</v>
      </c>
      <c r="I504" s="45" t="e">
        <f>VLOOKUP($A504,EVID_OSEVU!$A$1:$M$4972,10,FALSE)</f>
        <v>#N/A</v>
      </c>
      <c r="J504" s="58" t="e">
        <f>VLOOKUP($A504,EVID_OSEVU!$A$1:$M$4972,11,FALSE)</f>
        <v>#N/A</v>
      </c>
      <c r="K504" s="33"/>
      <c r="L504" s="45" t="e">
        <f>VLOOKUP(EVID_PASTVY!H504,KATEGORIE_ZVIRAT!$B$2:$M$31,6,FALSE)*K504</f>
        <v>#N/A</v>
      </c>
      <c r="M504" s="33">
        <v>24</v>
      </c>
      <c r="N504" s="45" t="e">
        <f>VLOOKUP(EVID_PASTVY!$H504,KATEGORIE_ZVIRAT!$B$2:$M$31,8,FALSE)</f>
        <v>#N/A</v>
      </c>
      <c r="O504" s="45" t="e">
        <f>VLOOKUP(EVID_PASTVY!$H504,KATEGORIE_ZVIRAT!$B$2:$M$31,9,FALSE)</f>
        <v>#N/A</v>
      </c>
      <c r="P504" s="54" t="e">
        <f>VLOOKUP(EVID_PASTVY!$H504,KATEGORIE_ZVIRAT!$B$2:$M$31,7,FALSE)*L504/1000*M504/24*(F504-E504+1)/J504</f>
        <v>#N/A</v>
      </c>
      <c r="Q504" s="52" t="e">
        <f>VLOOKUP(EVID_PASTVY!$H504,KATEGORIE_ZVIRAT!$B$2:$M$31,10,FALSE)*P504*10</f>
        <v>#N/A</v>
      </c>
      <c r="R504" s="52" t="e">
        <f>VLOOKUP(EVID_PASTVY!$H504,KATEGORIE_ZVIRAT!$B$2:$M$31,11,FALSE)*P504*10</f>
        <v>#N/A</v>
      </c>
      <c r="S504" s="52" t="e">
        <f>VLOOKUP(EVID_PASTVY!$H504,KATEGORIE_ZVIRAT!$B$2:$M$31,12,FALSE)*P504*10</f>
        <v>#N/A</v>
      </c>
    </row>
    <row r="505" spans="1:19" x14ac:dyDescent="0.2">
      <c r="A505" s="32"/>
      <c r="B505" s="37" t="e">
        <f>VLOOKUP($A505,EVID_OSEVU!$A$1:$M$4972,2,FALSE)</f>
        <v>#N/A</v>
      </c>
      <c r="C505" s="37" t="e">
        <f>VLOOKUP($A505,EVID_OSEVU!$A$1:$M$4972,3,FALSE)</f>
        <v>#N/A</v>
      </c>
      <c r="D505" s="45" t="e">
        <f>VLOOKUP($A505,EVID_OSEVU!$A$1:$M$4972,4,FALSE)</f>
        <v>#N/A</v>
      </c>
      <c r="E505" s="35"/>
      <c r="F505" s="53"/>
      <c r="G505" s="32"/>
      <c r="H505" s="45" t="e">
        <f>VLOOKUP(G505,Export7[#All],2,FALSE)</f>
        <v>#N/A</v>
      </c>
      <c r="I505" s="45" t="e">
        <f>VLOOKUP($A505,EVID_OSEVU!$A$1:$M$4972,10,FALSE)</f>
        <v>#N/A</v>
      </c>
      <c r="J505" s="58" t="e">
        <f>VLOOKUP($A505,EVID_OSEVU!$A$1:$M$4972,11,FALSE)</f>
        <v>#N/A</v>
      </c>
      <c r="K505" s="33"/>
      <c r="L505" s="45" t="e">
        <f>VLOOKUP(EVID_PASTVY!H505,KATEGORIE_ZVIRAT!$B$2:$M$31,6,FALSE)*K505</f>
        <v>#N/A</v>
      </c>
      <c r="M505" s="33">
        <v>24</v>
      </c>
      <c r="N505" s="45" t="e">
        <f>VLOOKUP(EVID_PASTVY!$H505,KATEGORIE_ZVIRAT!$B$2:$M$31,8,FALSE)</f>
        <v>#N/A</v>
      </c>
      <c r="O505" s="45" t="e">
        <f>VLOOKUP(EVID_PASTVY!$H505,KATEGORIE_ZVIRAT!$B$2:$M$31,9,FALSE)</f>
        <v>#N/A</v>
      </c>
      <c r="P505" s="54" t="e">
        <f>VLOOKUP(EVID_PASTVY!$H505,KATEGORIE_ZVIRAT!$B$2:$M$31,7,FALSE)*L505/1000*M505/24*(F505-E505+1)/J505</f>
        <v>#N/A</v>
      </c>
      <c r="Q505" s="52" t="e">
        <f>VLOOKUP(EVID_PASTVY!$H505,KATEGORIE_ZVIRAT!$B$2:$M$31,10,FALSE)*P505*10</f>
        <v>#N/A</v>
      </c>
      <c r="R505" s="52" t="e">
        <f>VLOOKUP(EVID_PASTVY!$H505,KATEGORIE_ZVIRAT!$B$2:$M$31,11,FALSE)*P505*10</f>
        <v>#N/A</v>
      </c>
      <c r="S505" s="52" t="e">
        <f>VLOOKUP(EVID_PASTVY!$H505,KATEGORIE_ZVIRAT!$B$2:$M$31,12,FALSE)*P505*10</f>
        <v>#N/A</v>
      </c>
    </row>
    <row r="506" spans="1:19" x14ac:dyDescent="0.2">
      <c r="A506" s="32"/>
      <c r="B506" s="37" t="e">
        <f>VLOOKUP($A506,EVID_OSEVU!$A$1:$M$4972,2,FALSE)</f>
        <v>#N/A</v>
      </c>
      <c r="C506" s="37" t="e">
        <f>VLOOKUP($A506,EVID_OSEVU!$A$1:$M$4972,3,FALSE)</f>
        <v>#N/A</v>
      </c>
      <c r="D506" s="45" t="e">
        <f>VLOOKUP($A506,EVID_OSEVU!$A$1:$M$4972,4,FALSE)</f>
        <v>#N/A</v>
      </c>
      <c r="E506" s="35"/>
      <c r="F506" s="53"/>
      <c r="G506" s="32"/>
      <c r="H506" s="45" t="e">
        <f>VLOOKUP(G506,Export7[#All],2,FALSE)</f>
        <v>#N/A</v>
      </c>
      <c r="I506" s="45" t="e">
        <f>VLOOKUP($A506,EVID_OSEVU!$A$1:$M$4972,10,FALSE)</f>
        <v>#N/A</v>
      </c>
      <c r="J506" s="58" t="e">
        <f>VLOOKUP($A506,EVID_OSEVU!$A$1:$M$4972,11,FALSE)</f>
        <v>#N/A</v>
      </c>
      <c r="K506" s="33"/>
      <c r="L506" s="45" t="e">
        <f>VLOOKUP(EVID_PASTVY!H506,KATEGORIE_ZVIRAT!$B$2:$M$31,6,FALSE)*K506</f>
        <v>#N/A</v>
      </c>
      <c r="M506" s="33">
        <v>24</v>
      </c>
      <c r="N506" s="45" t="e">
        <f>VLOOKUP(EVID_PASTVY!$H506,KATEGORIE_ZVIRAT!$B$2:$M$31,8,FALSE)</f>
        <v>#N/A</v>
      </c>
      <c r="O506" s="45" t="e">
        <f>VLOOKUP(EVID_PASTVY!$H506,KATEGORIE_ZVIRAT!$B$2:$M$31,9,FALSE)</f>
        <v>#N/A</v>
      </c>
      <c r="P506" s="54" t="e">
        <f>VLOOKUP(EVID_PASTVY!$H506,KATEGORIE_ZVIRAT!$B$2:$M$31,7,FALSE)*L506/1000*M506/24*(F506-E506+1)/J506</f>
        <v>#N/A</v>
      </c>
      <c r="Q506" s="52" t="e">
        <f>VLOOKUP(EVID_PASTVY!$H506,KATEGORIE_ZVIRAT!$B$2:$M$31,10,FALSE)*P506*10</f>
        <v>#N/A</v>
      </c>
      <c r="R506" s="52" t="e">
        <f>VLOOKUP(EVID_PASTVY!$H506,KATEGORIE_ZVIRAT!$B$2:$M$31,11,FALSE)*P506*10</f>
        <v>#N/A</v>
      </c>
      <c r="S506" s="52" t="e">
        <f>VLOOKUP(EVID_PASTVY!$H506,KATEGORIE_ZVIRAT!$B$2:$M$31,12,FALSE)*P506*10</f>
        <v>#N/A</v>
      </c>
    </row>
    <row r="507" spans="1:19" x14ac:dyDescent="0.2">
      <c r="A507" s="32"/>
      <c r="B507" s="37" t="e">
        <f>VLOOKUP($A507,EVID_OSEVU!$A$1:$M$4972,2,FALSE)</f>
        <v>#N/A</v>
      </c>
      <c r="C507" s="37" t="e">
        <f>VLOOKUP($A507,EVID_OSEVU!$A$1:$M$4972,3,FALSE)</f>
        <v>#N/A</v>
      </c>
      <c r="D507" s="45" t="e">
        <f>VLOOKUP($A507,EVID_OSEVU!$A$1:$M$4972,4,FALSE)</f>
        <v>#N/A</v>
      </c>
      <c r="E507" s="35"/>
      <c r="F507" s="53"/>
      <c r="G507" s="32"/>
      <c r="H507" s="45" t="e">
        <f>VLOOKUP(G507,Export7[#All],2,FALSE)</f>
        <v>#N/A</v>
      </c>
      <c r="I507" s="45" t="e">
        <f>VLOOKUP($A507,EVID_OSEVU!$A$1:$M$4972,10,FALSE)</f>
        <v>#N/A</v>
      </c>
      <c r="J507" s="58" t="e">
        <f>VLOOKUP($A507,EVID_OSEVU!$A$1:$M$4972,11,FALSE)</f>
        <v>#N/A</v>
      </c>
      <c r="K507" s="33"/>
      <c r="L507" s="45" t="e">
        <f>VLOOKUP(EVID_PASTVY!H507,KATEGORIE_ZVIRAT!$B$2:$M$31,6,FALSE)*K507</f>
        <v>#N/A</v>
      </c>
      <c r="M507" s="33">
        <v>24</v>
      </c>
      <c r="N507" s="45" t="e">
        <f>VLOOKUP(EVID_PASTVY!$H507,KATEGORIE_ZVIRAT!$B$2:$M$31,8,FALSE)</f>
        <v>#N/A</v>
      </c>
      <c r="O507" s="45" t="e">
        <f>VLOOKUP(EVID_PASTVY!$H507,KATEGORIE_ZVIRAT!$B$2:$M$31,9,FALSE)</f>
        <v>#N/A</v>
      </c>
      <c r="P507" s="54" t="e">
        <f>VLOOKUP(EVID_PASTVY!$H507,KATEGORIE_ZVIRAT!$B$2:$M$31,7,FALSE)*L507/1000*M507/24*(F507-E507+1)/J507</f>
        <v>#N/A</v>
      </c>
      <c r="Q507" s="52" t="e">
        <f>VLOOKUP(EVID_PASTVY!$H507,KATEGORIE_ZVIRAT!$B$2:$M$31,10,FALSE)*P507*10</f>
        <v>#N/A</v>
      </c>
      <c r="R507" s="52" t="e">
        <f>VLOOKUP(EVID_PASTVY!$H507,KATEGORIE_ZVIRAT!$B$2:$M$31,11,FALSE)*P507*10</f>
        <v>#N/A</v>
      </c>
      <c r="S507" s="52" t="e">
        <f>VLOOKUP(EVID_PASTVY!$H507,KATEGORIE_ZVIRAT!$B$2:$M$31,12,FALSE)*P507*10</f>
        <v>#N/A</v>
      </c>
    </row>
    <row r="508" spans="1:19" x14ac:dyDescent="0.2">
      <c r="A508" s="32"/>
      <c r="B508" s="37" t="e">
        <f>VLOOKUP($A508,EVID_OSEVU!$A$1:$M$4972,2,FALSE)</f>
        <v>#N/A</v>
      </c>
      <c r="C508" s="37" t="e">
        <f>VLOOKUP($A508,EVID_OSEVU!$A$1:$M$4972,3,FALSE)</f>
        <v>#N/A</v>
      </c>
      <c r="D508" s="45" t="e">
        <f>VLOOKUP($A508,EVID_OSEVU!$A$1:$M$4972,4,FALSE)</f>
        <v>#N/A</v>
      </c>
      <c r="E508" s="35"/>
      <c r="F508" s="53"/>
      <c r="G508" s="32"/>
      <c r="H508" s="45" t="e">
        <f>VLOOKUP(G508,Export7[#All],2,FALSE)</f>
        <v>#N/A</v>
      </c>
      <c r="I508" s="45" t="e">
        <f>VLOOKUP($A508,EVID_OSEVU!$A$1:$M$4972,10,FALSE)</f>
        <v>#N/A</v>
      </c>
      <c r="J508" s="58" t="e">
        <f>VLOOKUP($A508,EVID_OSEVU!$A$1:$M$4972,11,FALSE)</f>
        <v>#N/A</v>
      </c>
      <c r="K508" s="33"/>
      <c r="L508" s="45" t="e">
        <f>VLOOKUP(EVID_PASTVY!H508,KATEGORIE_ZVIRAT!$B$2:$M$31,6,FALSE)*K508</f>
        <v>#N/A</v>
      </c>
      <c r="M508" s="33">
        <v>24</v>
      </c>
      <c r="N508" s="45" t="e">
        <f>VLOOKUP(EVID_PASTVY!$H508,KATEGORIE_ZVIRAT!$B$2:$M$31,8,FALSE)</f>
        <v>#N/A</v>
      </c>
      <c r="O508" s="45" t="e">
        <f>VLOOKUP(EVID_PASTVY!$H508,KATEGORIE_ZVIRAT!$B$2:$M$31,9,FALSE)</f>
        <v>#N/A</v>
      </c>
      <c r="P508" s="54" t="e">
        <f>VLOOKUP(EVID_PASTVY!$H508,KATEGORIE_ZVIRAT!$B$2:$M$31,7,FALSE)*L508/1000*M508/24*(F508-E508+1)/J508</f>
        <v>#N/A</v>
      </c>
      <c r="Q508" s="52" t="e">
        <f>VLOOKUP(EVID_PASTVY!$H508,KATEGORIE_ZVIRAT!$B$2:$M$31,10,FALSE)*P508*10</f>
        <v>#N/A</v>
      </c>
      <c r="R508" s="52" t="e">
        <f>VLOOKUP(EVID_PASTVY!$H508,KATEGORIE_ZVIRAT!$B$2:$M$31,11,FALSE)*P508*10</f>
        <v>#N/A</v>
      </c>
      <c r="S508" s="52" t="e">
        <f>VLOOKUP(EVID_PASTVY!$H508,KATEGORIE_ZVIRAT!$B$2:$M$31,12,FALSE)*P508*10</f>
        <v>#N/A</v>
      </c>
    </row>
    <row r="509" spans="1:19" x14ac:dyDescent="0.2">
      <c r="A509" s="32"/>
      <c r="B509" s="37" t="e">
        <f>VLOOKUP($A509,EVID_OSEVU!$A$1:$M$4972,2,FALSE)</f>
        <v>#N/A</v>
      </c>
      <c r="C509" s="37" t="e">
        <f>VLOOKUP($A509,EVID_OSEVU!$A$1:$M$4972,3,FALSE)</f>
        <v>#N/A</v>
      </c>
      <c r="D509" s="45" t="e">
        <f>VLOOKUP($A509,EVID_OSEVU!$A$1:$M$4972,4,FALSE)</f>
        <v>#N/A</v>
      </c>
      <c r="E509" s="35"/>
      <c r="F509" s="53"/>
      <c r="G509" s="32"/>
      <c r="H509" s="45" t="e">
        <f>VLOOKUP(G509,Export7[#All],2,FALSE)</f>
        <v>#N/A</v>
      </c>
      <c r="I509" s="45" t="e">
        <f>VLOOKUP($A509,EVID_OSEVU!$A$1:$M$4972,10,FALSE)</f>
        <v>#N/A</v>
      </c>
      <c r="J509" s="58" t="e">
        <f>VLOOKUP($A509,EVID_OSEVU!$A$1:$M$4972,11,FALSE)</f>
        <v>#N/A</v>
      </c>
      <c r="K509" s="33"/>
      <c r="L509" s="45" t="e">
        <f>VLOOKUP(EVID_PASTVY!H509,KATEGORIE_ZVIRAT!$B$2:$M$31,6,FALSE)*K509</f>
        <v>#N/A</v>
      </c>
      <c r="M509" s="33">
        <v>24</v>
      </c>
      <c r="N509" s="45" t="e">
        <f>VLOOKUP(EVID_PASTVY!$H509,KATEGORIE_ZVIRAT!$B$2:$M$31,8,FALSE)</f>
        <v>#N/A</v>
      </c>
      <c r="O509" s="45" t="e">
        <f>VLOOKUP(EVID_PASTVY!$H509,KATEGORIE_ZVIRAT!$B$2:$M$31,9,FALSE)</f>
        <v>#N/A</v>
      </c>
      <c r="P509" s="54" t="e">
        <f>VLOOKUP(EVID_PASTVY!$H509,KATEGORIE_ZVIRAT!$B$2:$M$31,7,FALSE)*L509/1000*M509/24*(F509-E509+1)/J509</f>
        <v>#N/A</v>
      </c>
      <c r="Q509" s="52" t="e">
        <f>VLOOKUP(EVID_PASTVY!$H509,KATEGORIE_ZVIRAT!$B$2:$M$31,10,FALSE)*P509*10</f>
        <v>#N/A</v>
      </c>
      <c r="R509" s="52" t="e">
        <f>VLOOKUP(EVID_PASTVY!$H509,KATEGORIE_ZVIRAT!$B$2:$M$31,11,FALSE)*P509*10</f>
        <v>#N/A</v>
      </c>
      <c r="S509" s="52" t="e">
        <f>VLOOKUP(EVID_PASTVY!$H509,KATEGORIE_ZVIRAT!$B$2:$M$31,12,FALSE)*P509*10</f>
        <v>#N/A</v>
      </c>
    </row>
    <row r="510" spans="1:19" x14ac:dyDescent="0.2">
      <c r="A510" s="32"/>
      <c r="B510" s="37" t="e">
        <f>VLOOKUP($A510,EVID_OSEVU!$A$1:$M$4972,2,FALSE)</f>
        <v>#N/A</v>
      </c>
      <c r="C510" s="37" t="e">
        <f>VLOOKUP($A510,EVID_OSEVU!$A$1:$M$4972,3,FALSE)</f>
        <v>#N/A</v>
      </c>
      <c r="D510" s="45" t="e">
        <f>VLOOKUP($A510,EVID_OSEVU!$A$1:$M$4972,4,FALSE)</f>
        <v>#N/A</v>
      </c>
      <c r="E510" s="35"/>
      <c r="F510" s="53"/>
      <c r="G510" s="32"/>
      <c r="H510" s="45" t="e">
        <f>VLOOKUP(G510,Export7[#All],2,FALSE)</f>
        <v>#N/A</v>
      </c>
      <c r="I510" s="45" t="e">
        <f>VLOOKUP($A510,EVID_OSEVU!$A$1:$M$4972,10,FALSE)</f>
        <v>#N/A</v>
      </c>
      <c r="J510" s="58" t="e">
        <f>VLOOKUP($A510,EVID_OSEVU!$A$1:$M$4972,11,FALSE)</f>
        <v>#N/A</v>
      </c>
      <c r="K510" s="33"/>
      <c r="L510" s="45" t="e">
        <f>VLOOKUP(EVID_PASTVY!H510,KATEGORIE_ZVIRAT!$B$2:$M$31,6,FALSE)*K510</f>
        <v>#N/A</v>
      </c>
      <c r="M510" s="33">
        <v>24</v>
      </c>
      <c r="N510" s="45" t="e">
        <f>VLOOKUP(EVID_PASTVY!$H510,KATEGORIE_ZVIRAT!$B$2:$M$31,8,FALSE)</f>
        <v>#N/A</v>
      </c>
      <c r="O510" s="45" t="e">
        <f>VLOOKUP(EVID_PASTVY!$H510,KATEGORIE_ZVIRAT!$B$2:$M$31,9,FALSE)</f>
        <v>#N/A</v>
      </c>
      <c r="P510" s="54" t="e">
        <f>VLOOKUP(EVID_PASTVY!$H510,KATEGORIE_ZVIRAT!$B$2:$M$31,7,FALSE)*L510/1000*M510/24*(F510-E510+1)/J510</f>
        <v>#N/A</v>
      </c>
      <c r="Q510" s="52" t="e">
        <f>VLOOKUP(EVID_PASTVY!$H510,KATEGORIE_ZVIRAT!$B$2:$M$31,10,FALSE)*P510*10</f>
        <v>#N/A</v>
      </c>
      <c r="R510" s="52" t="e">
        <f>VLOOKUP(EVID_PASTVY!$H510,KATEGORIE_ZVIRAT!$B$2:$M$31,11,FALSE)*P510*10</f>
        <v>#N/A</v>
      </c>
      <c r="S510" s="52" t="e">
        <f>VLOOKUP(EVID_PASTVY!$H510,KATEGORIE_ZVIRAT!$B$2:$M$31,12,FALSE)*P510*10</f>
        <v>#N/A</v>
      </c>
    </row>
    <row r="511" spans="1:19" x14ac:dyDescent="0.2">
      <c r="A511" s="32"/>
      <c r="B511" s="37" t="e">
        <f>VLOOKUP($A511,EVID_OSEVU!$A$1:$M$4972,2,FALSE)</f>
        <v>#N/A</v>
      </c>
      <c r="C511" s="37" t="e">
        <f>VLOOKUP($A511,EVID_OSEVU!$A$1:$M$4972,3,FALSE)</f>
        <v>#N/A</v>
      </c>
      <c r="D511" s="45" t="e">
        <f>VLOOKUP($A511,EVID_OSEVU!$A$1:$M$4972,4,FALSE)</f>
        <v>#N/A</v>
      </c>
      <c r="E511" s="35"/>
      <c r="F511" s="53"/>
      <c r="G511" s="32"/>
      <c r="H511" s="45" t="e">
        <f>VLOOKUP(G511,Export7[#All],2,FALSE)</f>
        <v>#N/A</v>
      </c>
      <c r="I511" s="45" t="e">
        <f>VLOOKUP($A511,EVID_OSEVU!$A$1:$M$4972,10,FALSE)</f>
        <v>#N/A</v>
      </c>
      <c r="J511" s="58" t="e">
        <f>VLOOKUP($A511,EVID_OSEVU!$A$1:$M$4972,11,FALSE)</f>
        <v>#N/A</v>
      </c>
      <c r="K511" s="33"/>
      <c r="L511" s="45" t="e">
        <f>VLOOKUP(EVID_PASTVY!H511,KATEGORIE_ZVIRAT!$B$2:$M$31,6,FALSE)*K511</f>
        <v>#N/A</v>
      </c>
      <c r="M511" s="33">
        <v>24</v>
      </c>
      <c r="N511" s="45" t="e">
        <f>VLOOKUP(EVID_PASTVY!$H511,KATEGORIE_ZVIRAT!$B$2:$M$31,8,FALSE)</f>
        <v>#N/A</v>
      </c>
      <c r="O511" s="45" t="e">
        <f>VLOOKUP(EVID_PASTVY!$H511,KATEGORIE_ZVIRAT!$B$2:$M$31,9,FALSE)</f>
        <v>#N/A</v>
      </c>
      <c r="P511" s="54" t="e">
        <f>VLOOKUP(EVID_PASTVY!$H511,KATEGORIE_ZVIRAT!$B$2:$M$31,7,FALSE)*L511/1000*M511/24*(F511-E511+1)/J511</f>
        <v>#N/A</v>
      </c>
      <c r="Q511" s="52" t="e">
        <f>VLOOKUP(EVID_PASTVY!$H511,KATEGORIE_ZVIRAT!$B$2:$M$31,10,FALSE)*P511*10</f>
        <v>#N/A</v>
      </c>
      <c r="R511" s="52" t="e">
        <f>VLOOKUP(EVID_PASTVY!$H511,KATEGORIE_ZVIRAT!$B$2:$M$31,11,FALSE)*P511*10</f>
        <v>#N/A</v>
      </c>
      <c r="S511" s="52" t="e">
        <f>VLOOKUP(EVID_PASTVY!$H511,KATEGORIE_ZVIRAT!$B$2:$M$31,12,FALSE)*P511*10</f>
        <v>#N/A</v>
      </c>
    </row>
    <row r="512" spans="1:19" x14ac:dyDescent="0.2">
      <c r="A512" s="32"/>
      <c r="B512" s="37" t="e">
        <f>VLOOKUP($A512,EVID_OSEVU!$A$1:$M$4972,2,FALSE)</f>
        <v>#N/A</v>
      </c>
      <c r="C512" s="37" t="e">
        <f>VLOOKUP($A512,EVID_OSEVU!$A$1:$M$4972,3,FALSE)</f>
        <v>#N/A</v>
      </c>
      <c r="D512" s="45" t="e">
        <f>VLOOKUP($A512,EVID_OSEVU!$A$1:$M$4972,4,FALSE)</f>
        <v>#N/A</v>
      </c>
      <c r="E512" s="35"/>
      <c r="F512" s="53"/>
      <c r="G512" s="32"/>
      <c r="H512" s="45" t="e">
        <f>VLOOKUP(G512,Export7[#All],2,FALSE)</f>
        <v>#N/A</v>
      </c>
      <c r="I512" s="45" t="e">
        <f>VLOOKUP($A512,EVID_OSEVU!$A$1:$M$4972,10,FALSE)</f>
        <v>#N/A</v>
      </c>
      <c r="J512" s="58" t="e">
        <f>VLOOKUP($A512,EVID_OSEVU!$A$1:$M$4972,11,FALSE)</f>
        <v>#N/A</v>
      </c>
      <c r="K512" s="33"/>
      <c r="L512" s="45" t="e">
        <f>VLOOKUP(EVID_PASTVY!H512,KATEGORIE_ZVIRAT!$B$2:$M$31,6,FALSE)*K512</f>
        <v>#N/A</v>
      </c>
      <c r="M512" s="33">
        <v>24</v>
      </c>
      <c r="N512" s="45" t="e">
        <f>VLOOKUP(EVID_PASTVY!$H512,KATEGORIE_ZVIRAT!$B$2:$M$31,8,FALSE)</f>
        <v>#N/A</v>
      </c>
      <c r="O512" s="45" t="e">
        <f>VLOOKUP(EVID_PASTVY!$H512,KATEGORIE_ZVIRAT!$B$2:$M$31,9,FALSE)</f>
        <v>#N/A</v>
      </c>
      <c r="P512" s="54" t="e">
        <f>VLOOKUP(EVID_PASTVY!$H512,KATEGORIE_ZVIRAT!$B$2:$M$31,7,FALSE)*L512/1000*M512/24*(F512-E512+1)/J512</f>
        <v>#N/A</v>
      </c>
      <c r="Q512" s="52" t="e">
        <f>VLOOKUP(EVID_PASTVY!$H512,KATEGORIE_ZVIRAT!$B$2:$M$31,10,FALSE)*P512*10</f>
        <v>#N/A</v>
      </c>
      <c r="R512" s="52" t="e">
        <f>VLOOKUP(EVID_PASTVY!$H512,KATEGORIE_ZVIRAT!$B$2:$M$31,11,FALSE)*P512*10</f>
        <v>#N/A</v>
      </c>
      <c r="S512" s="52" t="e">
        <f>VLOOKUP(EVID_PASTVY!$H512,KATEGORIE_ZVIRAT!$B$2:$M$31,12,FALSE)*P512*10</f>
        <v>#N/A</v>
      </c>
    </row>
    <row r="513" spans="1:19" x14ac:dyDescent="0.2">
      <c r="A513" s="32"/>
      <c r="B513" s="37" t="e">
        <f>VLOOKUP($A513,EVID_OSEVU!$A$1:$M$4972,2,FALSE)</f>
        <v>#N/A</v>
      </c>
      <c r="C513" s="37" t="e">
        <f>VLOOKUP($A513,EVID_OSEVU!$A$1:$M$4972,3,FALSE)</f>
        <v>#N/A</v>
      </c>
      <c r="D513" s="45" t="e">
        <f>VLOOKUP($A513,EVID_OSEVU!$A$1:$M$4972,4,FALSE)</f>
        <v>#N/A</v>
      </c>
      <c r="E513" s="35"/>
      <c r="F513" s="53"/>
      <c r="G513" s="32"/>
      <c r="H513" s="45" t="e">
        <f>VLOOKUP(G513,Export7[#All],2,FALSE)</f>
        <v>#N/A</v>
      </c>
      <c r="I513" s="45" t="e">
        <f>VLOOKUP($A513,EVID_OSEVU!$A$1:$M$4972,10,FALSE)</f>
        <v>#N/A</v>
      </c>
      <c r="J513" s="58" t="e">
        <f>VLOOKUP($A513,EVID_OSEVU!$A$1:$M$4972,11,FALSE)</f>
        <v>#N/A</v>
      </c>
      <c r="K513" s="33"/>
      <c r="L513" s="45" t="e">
        <f>VLOOKUP(EVID_PASTVY!H513,KATEGORIE_ZVIRAT!$B$2:$M$31,6,FALSE)*K513</f>
        <v>#N/A</v>
      </c>
      <c r="M513" s="33">
        <v>24</v>
      </c>
      <c r="N513" s="45" t="e">
        <f>VLOOKUP(EVID_PASTVY!$H513,KATEGORIE_ZVIRAT!$B$2:$M$31,8,FALSE)</f>
        <v>#N/A</v>
      </c>
      <c r="O513" s="45" t="e">
        <f>VLOOKUP(EVID_PASTVY!$H513,KATEGORIE_ZVIRAT!$B$2:$M$31,9,FALSE)</f>
        <v>#N/A</v>
      </c>
      <c r="P513" s="54" t="e">
        <f>VLOOKUP(EVID_PASTVY!$H513,KATEGORIE_ZVIRAT!$B$2:$M$31,7,FALSE)*L513/1000*M513/24*(F513-E513+1)/J513</f>
        <v>#N/A</v>
      </c>
      <c r="Q513" s="52" t="e">
        <f>VLOOKUP(EVID_PASTVY!$H513,KATEGORIE_ZVIRAT!$B$2:$M$31,10,FALSE)*P513*10</f>
        <v>#N/A</v>
      </c>
      <c r="R513" s="52" t="e">
        <f>VLOOKUP(EVID_PASTVY!$H513,KATEGORIE_ZVIRAT!$B$2:$M$31,11,FALSE)*P513*10</f>
        <v>#N/A</v>
      </c>
      <c r="S513" s="52" t="e">
        <f>VLOOKUP(EVID_PASTVY!$H513,KATEGORIE_ZVIRAT!$B$2:$M$31,12,FALSE)*P513*10</f>
        <v>#N/A</v>
      </c>
    </row>
    <row r="514" spans="1:19" x14ac:dyDescent="0.2">
      <c r="A514" s="32"/>
      <c r="B514" s="37" t="e">
        <f>VLOOKUP($A514,EVID_OSEVU!$A$1:$M$4972,2,FALSE)</f>
        <v>#N/A</v>
      </c>
      <c r="C514" s="37" t="e">
        <f>VLOOKUP($A514,EVID_OSEVU!$A$1:$M$4972,3,FALSE)</f>
        <v>#N/A</v>
      </c>
      <c r="D514" s="45" t="e">
        <f>VLOOKUP($A514,EVID_OSEVU!$A$1:$M$4972,4,FALSE)</f>
        <v>#N/A</v>
      </c>
      <c r="E514" s="35"/>
      <c r="F514" s="53"/>
      <c r="G514" s="32"/>
      <c r="H514" s="45" t="e">
        <f>VLOOKUP(G514,Export7[#All],2,FALSE)</f>
        <v>#N/A</v>
      </c>
      <c r="I514" s="45" t="e">
        <f>VLOOKUP($A514,EVID_OSEVU!$A$1:$M$4972,10,FALSE)</f>
        <v>#N/A</v>
      </c>
      <c r="J514" s="58" t="e">
        <f>VLOOKUP($A514,EVID_OSEVU!$A$1:$M$4972,11,FALSE)</f>
        <v>#N/A</v>
      </c>
      <c r="K514" s="33"/>
      <c r="L514" s="45" t="e">
        <f>VLOOKUP(EVID_PASTVY!H514,KATEGORIE_ZVIRAT!$B$2:$M$31,6,FALSE)*K514</f>
        <v>#N/A</v>
      </c>
      <c r="M514" s="33">
        <v>24</v>
      </c>
      <c r="N514" s="45" t="e">
        <f>VLOOKUP(EVID_PASTVY!$H514,KATEGORIE_ZVIRAT!$B$2:$M$31,8,FALSE)</f>
        <v>#N/A</v>
      </c>
      <c r="O514" s="45" t="e">
        <f>VLOOKUP(EVID_PASTVY!$H514,KATEGORIE_ZVIRAT!$B$2:$M$31,9,FALSE)</f>
        <v>#N/A</v>
      </c>
      <c r="P514" s="54" t="e">
        <f>VLOOKUP(EVID_PASTVY!$H514,KATEGORIE_ZVIRAT!$B$2:$M$31,7,FALSE)*L514/1000*M514/24*(F514-E514+1)/J514</f>
        <v>#N/A</v>
      </c>
      <c r="Q514" s="52" t="e">
        <f>VLOOKUP(EVID_PASTVY!$H514,KATEGORIE_ZVIRAT!$B$2:$M$31,10,FALSE)*P514*10</f>
        <v>#N/A</v>
      </c>
      <c r="R514" s="52" t="e">
        <f>VLOOKUP(EVID_PASTVY!$H514,KATEGORIE_ZVIRAT!$B$2:$M$31,11,FALSE)*P514*10</f>
        <v>#N/A</v>
      </c>
      <c r="S514" s="52" t="e">
        <f>VLOOKUP(EVID_PASTVY!$H514,KATEGORIE_ZVIRAT!$B$2:$M$31,12,FALSE)*P514*10</f>
        <v>#N/A</v>
      </c>
    </row>
    <row r="515" spans="1:19" x14ac:dyDescent="0.2">
      <c r="A515" s="32"/>
      <c r="B515" s="37" t="e">
        <f>VLOOKUP($A515,EVID_OSEVU!$A$1:$M$4972,2,FALSE)</f>
        <v>#N/A</v>
      </c>
      <c r="C515" s="37" t="e">
        <f>VLOOKUP($A515,EVID_OSEVU!$A$1:$M$4972,3,FALSE)</f>
        <v>#N/A</v>
      </c>
      <c r="D515" s="45" t="e">
        <f>VLOOKUP($A515,EVID_OSEVU!$A$1:$M$4972,4,FALSE)</f>
        <v>#N/A</v>
      </c>
      <c r="E515" s="35"/>
      <c r="F515" s="53"/>
      <c r="G515" s="32"/>
      <c r="H515" s="45" t="e">
        <f>VLOOKUP(G515,Export7[#All],2,FALSE)</f>
        <v>#N/A</v>
      </c>
      <c r="I515" s="45" t="e">
        <f>VLOOKUP($A515,EVID_OSEVU!$A$1:$M$4972,10,FALSE)</f>
        <v>#N/A</v>
      </c>
      <c r="J515" s="58" t="e">
        <f>VLOOKUP($A515,EVID_OSEVU!$A$1:$M$4972,11,FALSE)</f>
        <v>#N/A</v>
      </c>
      <c r="K515" s="33"/>
      <c r="L515" s="45" t="e">
        <f>VLOOKUP(EVID_PASTVY!H515,KATEGORIE_ZVIRAT!$B$2:$M$31,6,FALSE)*K515</f>
        <v>#N/A</v>
      </c>
      <c r="M515" s="33">
        <v>24</v>
      </c>
      <c r="N515" s="45" t="e">
        <f>VLOOKUP(EVID_PASTVY!$H515,KATEGORIE_ZVIRAT!$B$2:$M$31,8,FALSE)</f>
        <v>#N/A</v>
      </c>
      <c r="O515" s="45" t="e">
        <f>VLOOKUP(EVID_PASTVY!$H515,KATEGORIE_ZVIRAT!$B$2:$M$31,9,FALSE)</f>
        <v>#N/A</v>
      </c>
      <c r="P515" s="54" t="e">
        <f>VLOOKUP(EVID_PASTVY!$H515,KATEGORIE_ZVIRAT!$B$2:$M$31,7,FALSE)*L515/1000*M515/24*(F515-E515+1)/J515</f>
        <v>#N/A</v>
      </c>
      <c r="Q515" s="52" t="e">
        <f>VLOOKUP(EVID_PASTVY!$H515,KATEGORIE_ZVIRAT!$B$2:$M$31,10,FALSE)*P515*10</f>
        <v>#N/A</v>
      </c>
      <c r="R515" s="52" t="e">
        <f>VLOOKUP(EVID_PASTVY!$H515,KATEGORIE_ZVIRAT!$B$2:$M$31,11,FALSE)*P515*10</f>
        <v>#N/A</v>
      </c>
      <c r="S515" s="52" t="e">
        <f>VLOOKUP(EVID_PASTVY!$H515,KATEGORIE_ZVIRAT!$B$2:$M$31,12,FALSE)*P515*10</f>
        <v>#N/A</v>
      </c>
    </row>
    <row r="516" spans="1:19" x14ac:dyDescent="0.2">
      <c r="A516" s="32"/>
      <c r="B516" s="37" t="e">
        <f>VLOOKUP($A516,EVID_OSEVU!$A$1:$M$4972,2,FALSE)</f>
        <v>#N/A</v>
      </c>
      <c r="C516" s="37" t="e">
        <f>VLOOKUP($A516,EVID_OSEVU!$A$1:$M$4972,3,FALSE)</f>
        <v>#N/A</v>
      </c>
      <c r="D516" s="45" t="e">
        <f>VLOOKUP($A516,EVID_OSEVU!$A$1:$M$4972,4,FALSE)</f>
        <v>#N/A</v>
      </c>
      <c r="E516" s="35"/>
      <c r="F516" s="53"/>
      <c r="G516" s="32"/>
      <c r="H516" s="45" t="e">
        <f>VLOOKUP(G516,Export7[#All],2,FALSE)</f>
        <v>#N/A</v>
      </c>
      <c r="I516" s="45" t="e">
        <f>VLOOKUP($A516,EVID_OSEVU!$A$1:$M$4972,10,FALSE)</f>
        <v>#N/A</v>
      </c>
      <c r="J516" s="58" t="e">
        <f>VLOOKUP($A516,EVID_OSEVU!$A$1:$M$4972,11,FALSE)</f>
        <v>#N/A</v>
      </c>
      <c r="K516" s="33"/>
      <c r="L516" s="45" t="e">
        <f>VLOOKUP(EVID_PASTVY!H516,KATEGORIE_ZVIRAT!$B$2:$M$31,6,FALSE)*K516</f>
        <v>#N/A</v>
      </c>
      <c r="M516" s="33">
        <v>24</v>
      </c>
      <c r="N516" s="45" t="e">
        <f>VLOOKUP(EVID_PASTVY!$H516,KATEGORIE_ZVIRAT!$B$2:$M$31,8,FALSE)</f>
        <v>#N/A</v>
      </c>
      <c r="O516" s="45" t="e">
        <f>VLOOKUP(EVID_PASTVY!$H516,KATEGORIE_ZVIRAT!$B$2:$M$31,9,FALSE)</f>
        <v>#N/A</v>
      </c>
      <c r="P516" s="54" t="e">
        <f>VLOOKUP(EVID_PASTVY!$H516,KATEGORIE_ZVIRAT!$B$2:$M$31,7,FALSE)*L516/1000*M516/24*(F516-E516+1)/J516</f>
        <v>#N/A</v>
      </c>
      <c r="Q516" s="52" t="e">
        <f>VLOOKUP(EVID_PASTVY!$H516,KATEGORIE_ZVIRAT!$B$2:$M$31,10,FALSE)*P516*10</f>
        <v>#N/A</v>
      </c>
      <c r="R516" s="52" t="e">
        <f>VLOOKUP(EVID_PASTVY!$H516,KATEGORIE_ZVIRAT!$B$2:$M$31,11,FALSE)*P516*10</f>
        <v>#N/A</v>
      </c>
      <c r="S516" s="52" t="e">
        <f>VLOOKUP(EVID_PASTVY!$H516,KATEGORIE_ZVIRAT!$B$2:$M$31,12,FALSE)*P516*10</f>
        <v>#N/A</v>
      </c>
    </row>
    <row r="517" spans="1:19" x14ac:dyDescent="0.2">
      <c r="A517" s="32"/>
      <c r="B517" s="37" t="e">
        <f>VLOOKUP($A517,EVID_OSEVU!$A$1:$M$4972,2,FALSE)</f>
        <v>#N/A</v>
      </c>
      <c r="C517" s="37" t="e">
        <f>VLOOKUP($A517,EVID_OSEVU!$A$1:$M$4972,3,FALSE)</f>
        <v>#N/A</v>
      </c>
      <c r="D517" s="45" t="e">
        <f>VLOOKUP($A517,EVID_OSEVU!$A$1:$M$4972,4,FALSE)</f>
        <v>#N/A</v>
      </c>
      <c r="E517" s="35"/>
      <c r="F517" s="53"/>
      <c r="G517" s="32"/>
      <c r="H517" s="45" t="e">
        <f>VLOOKUP(G517,Export7[#All],2,FALSE)</f>
        <v>#N/A</v>
      </c>
      <c r="I517" s="45" t="e">
        <f>VLOOKUP($A517,EVID_OSEVU!$A$1:$M$4972,10,FALSE)</f>
        <v>#N/A</v>
      </c>
      <c r="J517" s="58" t="e">
        <f>VLOOKUP($A517,EVID_OSEVU!$A$1:$M$4972,11,FALSE)</f>
        <v>#N/A</v>
      </c>
      <c r="K517" s="33"/>
      <c r="L517" s="45" t="e">
        <f>VLOOKUP(EVID_PASTVY!H517,KATEGORIE_ZVIRAT!$B$2:$M$31,6,FALSE)*K517</f>
        <v>#N/A</v>
      </c>
      <c r="M517" s="33">
        <v>24</v>
      </c>
      <c r="N517" s="45" t="e">
        <f>VLOOKUP(EVID_PASTVY!$H517,KATEGORIE_ZVIRAT!$B$2:$M$31,8,FALSE)</f>
        <v>#N/A</v>
      </c>
      <c r="O517" s="45" t="e">
        <f>VLOOKUP(EVID_PASTVY!$H517,KATEGORIE_ZVIRAT!$B$2:$M$31,9,FALSE)</f>
        <v>#N/A</v>
      </c>
      <c r="P517" s="54" t="e">
        <f>VLOOKUP(EVID_PASTVY!$H517,KATEGORIE_ZVIRAT!$B$2:$M$31,7,FALSE)*L517/1000*M517/24*(F517-E517+1)/J517</f>
        <v>#N/A</v>
      </c>
      <c r="Q517" s="52" t="e">
        <f>VLOOKUP(EVID_PASTVY!$H517,KATEGORIE_ZVIRAT!$B$2:$M$31,10,FALSE)*P517*10</f>
        <v>#N/A</v>
      </c>
      <c r="R517" s="52" t="e">
        <f>VLOOKUP(EVID_PASTVY!$H517,KATEGORIE_ZVIRAT!$B$2:$M$31,11,FALSE)*P517*10</f>
        <v>#N/A</v>
      </c>
      <c r="S517" s="52" t="e">
        <f>VLOOKUP(EVID_PASTVY!$H517,KATEGORIE_ZVIRAT!$B$2:$M$31,12,FALSE)*P517*10</f>
        <v>#N/A</v>
      </c>
    </row>
    <row r="518" spans="1:19" x14ac:dyDescent="0.2">
      <c r="A518" s="32"/>
      <c r="B518" s="37" t="e">
        <f>VLOOKUP($A518,EVID_OSEVU!$A$1:$M$4972,2,FALSE)</f>
        <v>#N/A</v>
      </c>
      <c r="C518" s="37" t="e">
        <f>VLOOKUP($A518,EVID_OSEVU!$A$1:$M$4972,3,FALSE)</f>
        <v>#N/A</v>
      </c>
      <c r="D518" s="45" t="e">
        <f>VLOOKUP($A518,EVID_OSEVU!$A$1:$M$4972,4,FALSE)</f>
        <v>#N/A</v>
      </c>
      <c r="E518" s="35"/>
      <c r="F518" s="53"/>
      <c r="G518" s="32"/>
      <c r="H518" s="45" t="e">
        <f>VLOOKUP(G518,Export7[#All],2,FALSE)</f>
        <v>#N/A</v>
      </c>
      <c r="I518" s="45" t="e">
        <f>VLOOKUP($A518,EVID_OSEVU!$A$1:$M$4972,10,FALSE)</f>
        <v>#N/A</v>
      </c>
      <c r="J518" s="58" t="e">
        <f>VLOOKUP($A518,EVID_OSEVU!$A$1:$M$4972,11,FALSE)</f>
        <v>#N/A</v>
      </c>
      <c r="K518" s="33"/>
      <c r="L518" s="45" t="e">
        <f>VLOOKUP(EVID_PASTVY!H518,KATEGORIE_ZVIRAT!$B$2:$M$31,6,FALSE)*K518</f>
        <v>#N/A</v>
      </c>
      <c r="M518" s="33">
        <v>24</v>
      </c>
      <c r="N518" s="45" t="e">
        <f>VLOOKUP(EVID_PASTVY!$H518,KATEGORIE_ZVIRAT!$B$2:$M$31,8,FALSE)</f>
        <v>#N/A</v>
      </c>
      <c r="O518" s="45" t="e">
        <f>VLOOKUP(EVID_PASTVY!$H518,KATEGORIE_ZVIRAT!$B$2:$M$31,9,FALSE)</f>
        <v>#N/A</v>
      </c>
      <c r="P518" s="54" t="e">
        <f>VLOOKUP(EVID_PASTVY!$H518,KATEGORIE_ZVIRAT!$B$2:$M$31,7,FALSE)*L518/1000*M518/24*(F518-E518+1)/J518</f>
        <v>#N/A</v>
      </c>
      <c r="Q518" s="52" t="e">
        <f>VLOOKUP(EVID_PASTVY!$H518,KATEGORIE_ZVIRAT!$B$2:$M$31,10,FALSE)*P518*10</f>
        <v>#N/A</v>
      </c>
      <c r="R518" s="52" t="e">
        <f>VLOOKUP(EVID_PASTVY!$H518,KATEGORIE_ZVIRAT!$B$2:$M$31,11,FALSE)*P518*10</f>
        <v>#N/A</v>
      </c>
      <c r="S518" s="52" t="e">
        <f>VLOOKUP(EVID_PASTVY!$H518,KATEGORIE_ZVIRAT!$B$2:$M$31,12,FALSE)*P518*10</f>
        <v>#N/A</v>
      </c>
    </row>
    <row r="519" spans="1:19" x14ac:dyDescent="0.2">
      <c r="A519" s="32"/>
      <c r="B519" s="37" t="e">
        <f>VLOOKUP($A519,EVID_OSEVU!$A$1:$M$4972,2,FALSE)</f>
        <v>#N/A</v>
      </c>
      <c r="C519" s="37" t="e">
        <f>VLOOKUP($A519,EVID_OSEVU!$A$1:$M$4972,3,FALSE)</f>
        <v>#N/A</v>
      </c>
      <c r="D519" s="45" t="e">
        <f>VLOOKUP($A519,EVID_OSEVU!$A$1:$M$4972,4,FALSE)</f>
        <v>#N/A</v>
      </c>
      <c r="E519" s="35"/>
      <c r="F519" s="53"/>
      <c r="G519" s="32"/>
      <c r="H519" s="45" t="e">
        <f>VLOOKUP(G519,Export7[#All],2,FALSE)</f>
        <v>#N/A</v>
      </c>
      <c r="I519" s="45" t="e">
        <f>VLOOKUP($A519,EVID_OSEVU!$A$1:$M$4972,10,FALSE)</f>
        <v>#N/A</v>
      </c>
      <c r="J519" s="58" t="e">
        <f>VLOOKUP($A519,EVID_OSEVU!$A$1:$M$4972,11,FALSE)</f>
        <v>#N/A</v>
      </c>
      <c r="K519" s="33"/>
      <c r="L519" s="45" t="e">
        <f>VLOOKUP(EVID_PASTVY!H519,KATEGORIE_ZVIRAT!$B$2:$M$31,6,FALSE)*K519</f>
        <v>#N/A</v>
      </c>
      <c r="M519" s="33">
        <v>24</v>
      </c>
      <c r="N519" s="45" t="e">
        <f>VLOOKUP(EVID_PASTVY!$H519,KATEGORIE_ZVIRAT!$B$2:$M$31,8,FALSE)</f>
        <v>#N/A</v>
      </c>
      <c r="O519" s="45" t="e">
        <f>VLOOKUP(EVID_PASTVY!$H519,KATEGORIE_ZVIRAT!$B$2:$M$31,9,FALSE)</f>
        <v>#N/A</v>
      </c>
      <c r="P519" s="54" t="e">
        <f>VLOOKUP(EVID_PASTVY!$H519,KATEGORIE_ZVIRAT!$B$2:$M$31,7,FALSE)*L519/1000*M519/24*(F519-E519+1)/J519</f>
        <v>#N/A</v>
      </c>
      <c r="Q519" s="52" t="e">
        <f>VLOOKUP(EVID_PASTVY!$H519,KATEGORIE_ZVIRAT!$B$2:$M$31,10,FALSE)*P519*10</f>
        <v>#N/A</v>
      </c>
      <c r="R519" s="52" t="e">
        <f>VLOOKUP(EVID_PASTVY!$H519,KATEGORIE_ZVIRAT!$B$2:$M$31,11,FALSE)*P519*10</f>
        <v>#N/A</v>
      </c>
      <c r="S519" s="52" t="e">
        <f>VLOOKUP(EVID_PASTVY!$H519,KATEGORIE_ZVIRAT!$B$2:$M$31,12,FALSE)*P519*10</f>
        <v>#N/A</v>
      </c>
    </row>
    <row r="520" spans="1:19" x14ac:dyDescent="0.2">
      <c r="A520" s="32"/>
      <c r="B520" s="37" t="e">
        <f>VLOOKUP($A520,EVID_OSEVU!$A$1:$M$4972,2,FALSE)</f>
        <v>#N/A</v>
      </c>
      <c r="C520" s="37" t="e">
        <f>VLOOKUP($A520,EVID_OSEVU!$A$1:$M$4972,3,FALSE)</f>
        <v>#N/A</v>
      </c>
      <c r="D520" s="45" t="e">
        <f>VLOOKUP($A520,EVID_OSEVU!$A$1:$M$4972,4,FALSE)</f>
        <v>#N/A</v>
      </c>
      <c r="E520" s="35"/>
      <c r="F520" s="53"/>
      <c r="G520" s="32"/>
      <c r="H520" s="45" t="e">
        <f>VLOOKUP(G520,Export7[#All],2,FALSE)</f>
        <v>#N/A</v>
      </c>
      <c r="I520" s="45" t="e">
        <f>VLOOKUP($A520,EVID_OSEVU!$A$1:$M$4972,10,FALSE)</f>
        <v>#N/A</v>
      </c>
      <c r="J520" s="58" t="e">
        <f>VLOOKUP($A520,EVID_OSEVU!$A$1:$M$4972,11,FALSE)</f>
        <v>#N/A</v>
      </c>
      <c r="K520" s="33"/>
      <c r="L520" s="45" t="e">
        <f>VLOOKUP(EVID_PASTVY!H520,KATEGORIE_ZVIRAT!$B$2:$M$31,6,FALSE)*K520</f>
        <v>#N/A</v>
      </c>
      <c r="M520" s="33">
        <v>24</v>
      </c>
      <c r="N520" s="45" t="e">
        <f>VLOOKUP(EVID_PASTVY!$H520,KATEGORIE_ZVIRAT!$B$2:$M$31,8,FALSE)</f>
        <v>#N/A</v>
      </c>
      <c r="O520" s="45" t="e">
        <f>VLOOKUP(EVID_PASTVY!$H520,KATEGORIE_ZVIRAT!$B$2:$M$31,9,FALSE)</f>
        <v>#N/A</v>
      </c>
      <c r="P520" s="54" t="e">
        <f>VLOOKUP(EVID_PASTVY!$H520,KATEGORIE_ZVIRAT!$B$2:$M$31,7,FALSE)*L520/1000*M520/24*(F520-E520+1)/J520</f>
        <v>#N/A</v>
      </c>
      <c r="Q520" s="52" t="e">
        <f>VLOOKUP(EVID_PASTVY!$H520,KATEGORIE_ZVIRAT!$B$2:$M$31,10,FALSE)*P520*10</f>
        <v>#N/A</v>
      </c>
      <c r="R520" s="52" t="e">
        <f>VLOOKUP(EVID_PASTVY!$H520,KATEGORIE_ZVIRAT!$B$2:$M$31,11,FALSE)*P520*10</f>
        <v>#N/A</v>
      </c>
      <c r="S520" s="52" t="e">
        <f>VLOOKUP(EVID_PASTVY!$H520,KATEGORIE_ZVIRAT!$B$2:$M$31,12,FALSE)*P520*10</f>
        <v>#N/A</v>
      </c>
    </row>
    <row r="521" spans="1:19" x14ac:dyDescent="0.2">
      <c r="A521" s="32"/>
      <c r="B521" s="37" t="e">
        <f>VLOOKUP($A521,EVID_OSEVU!$A$1:$M$4972,2,FALSE)</f>
        <v>#N/A</v>
      </c>
      <c r="C521" s="37" t="e">
        <f>VLOOKUP($A521,EVID_OSEVU!$A$1:$M$4972,3,FALSE)</f>
        <v>#N/A</v>
      </c>
      <c r="D521" s="45" t="e">
        <f>VLOOKUP($A521,EVID_OSEVU!$A$1:$M$4972,4,FALSE)</f>
        <v>#N/A</v>
      </c>
      <c r="E521" s="35"/>
      <c r="F521" s="53"/>
      <c r="G521" s="32"/>
      <c r="H521" s="45" t="e">
        <f>VLOOKUP(G521,Export7[#All],2,FALSE)</f>
        <v>#N/A</v>
      </c>
      <c r="I521" s="45" t="e">
        <f>VLOOKUP($A521,EVID_OSEVU!$A$1:$M$4972,10,FALSE)</f>
        <v>#N/A</v>
      </c>
      <c r="J521" s="58" t="e">
        <f>VLOOKUP($A521,EVID_OSEVU!$A$1:$M$4972,11,FALSE)</f>
        <v>#N/A</v>
      </c>
      <c r="K521" s="33"/>
      <c r="L521" s="45" t="e">
        <f>VLOOKUP(EVID_PASTVY!H521,KATEGORIE_ZVIRAT!$B$2:$M$31,6,FALSE)*K521</f>
        <v>#N/A</v>
      </c>
      <c r="M521" s="33">
        <v>24</v>
      </c>
      <c r="N521" s="45" t="e">
        <f>VLOOKUP(EVID_PASTVY!$H521,KATEGORIE_ZVIRAT!$B$2:$M$31,8,FALSE)</f>
        <v>#N/A</v>
      </c>
      <c r="O521" s="45" t="e">
        <f>VLOOKUP(EVID_PASTVY!$H521,KATEGORIE_ZVIRAT!$B$2:$M$31,9,FALSE)</f>
        <v>#N/A</v>
      </c>
      <c r="P521" s="54" t="e">
        <f>VLOOKUP(EVID_PASTVY!$H521,KATEGORIE_ZVIRAT!$B$2:$M$31,7,FALSE)*L521/1000*M521/24*(F521-E521+1)/J521</f>
        <v>#N/A</v>
      </c>
      <c r="Q521" s="52" t="e">
        <f>VLOOKUP(EVID_PASTVY!$H521,KATEGORIE_ZVIRAT!$B$2:$M$31,10,FALSE)*P521*10</f>
        <v>#N/A</v>
      </c>
      <c r="R521" s="52" t="e">
        <f>VLOOKUP(EVID_PASTVY!$H521,KATEGORIE_ZVIRAT!$B$2:$M$31,11,FALSE)*P521*10</f>
        <v>#N/A</v>
      </c>
      <c r="S521" s="52" t="e">
        <f>VLOOKUP(EVID_PASTVY!$H521,KATEGORIE_ZVIRAT!$B$2:$M$31,12,FALSE)*P521*10</f>
        <v>#N/A</v>
      </c>
    </row>
    <row r="522" spans="1:19" x14ac:dyDescent="0.2">
      <c r="A522" s="32"/>
      <c r="B522" s="37" t="e">
        <f>VLOOKUP($A522,EVID_OSEVU!$A$1:$M$4972,2,FALSE)</f>
        <v>#N/A</v>
      </c>
      <c r="C522" s="37" t="e">
        <f>VLOOKUP($A522,EVID_OSEVU!$A$1:$M$4972,3,FALSE)</f>
        <v>#N/A</v>
      </c>
      <c r="D522" s="45" t="e">
        <f>VLOOKUP($A522,EVID_OSEVU!$A$1:$M$4972,4,FALSE)</f>
        <v>#N/A</v>
      </c>
      <c r="E522" s="35"/>
      <c r="F522" s="53"/>
      <c r="G522" s="32"/>
      <c r="H522" s="45" t="e">
        <f>VLOOKUP(G522,Export7[#All],2,FALSE)</f>
        <v>#N/A</v>
      </c>
      <c r="I522" s="45" t="e">
        <f>VLOOKUP($A522,EVID_OSEVU!$A$1:$M$4972,10,FALSE)</f>
        <v>#N/A</v>
      </c>
      <c r="J522" s="58" t="e">
        <f>VLOOKUP($A522,EVID_OSEVU!$A$1:$M$4972,11,FALSE)</f>
        <v>#N/A</v>
      </c>
      <c r="K522" s="33"/>
      <c r="L522" s="45" t="e">
        <f>VLOOKUP(EVID_PASTVY!H522,KATEGORIE_ZVIRAT!$B$2:$M$31,6,FALSE)*K522</f>
        <v>#N/A</v>
      </c>
      <c r="M522" s="33">
        <v>24</v>
      </c>
      <c r="N522" s="45" t="e">
        <f>VLOOKUP(EVID_PASTVY!$H522,KATEGORIE_ZVIRAT!$B$2:$M$31,8,FALSE)</f>
        <v>#N/A</v>
      </c>
      <c r="O522" s="45" t="e">
        <f>VLOOKUP(EVID_PASTVY!$H522,KATEGORIE_ZVIRAT!$B$2:$M$31,9,FALSE)</f>
        <v>#N/A</v>
      </c>
      <c r="P522" s="54" t="e">
        <f>VLOOKUP(EVID_PASTVY!$H522,KATEGORIE_ZVIRAT!$B$2:$M$31,7,FALSE)*L522/1000*M522/24*(F522-E522+1)/J522</f>
        <v>#N/A</v>
      </c>
      <c r="Q522" s="52" t="e">
        <f>VLOOKUP(EVID_PASTVY!$H522,KATEGORIE_ZVIRAT!$B$2:$M$31,10,FALSE)*P522*10</f>
        <v>#N/A</v>
      </c>
      <c r="R522" s="52" t="e">
        <f>VLOOKUP(EVID_PASTVY!$H522,KATEGORIE_ZVIRAT!$B$2:$M$31,11,FALSE)*P522*10</f>
        <v>#N/A</v>
      </c>
      <c r="S522" s="52" t="e">
        <f>VLOOKUP(EVID_PASTVY!$H522,KATEGORIE_ZVIRAT!$B$2:$M$31,12,FALSE)*P522*10</f>
        <v>#N/A</v>
      </c>
    </row>
    <row r="523" spans="1:19" x14ac:dyDescent="0.2">
      <c r="A523" s="32"/>
      <c r="B523" s="37" t="e">
        <f>VLOOKUP($A523,EVID_OSEVU!$A$1:$M$4972,2,FALSE)</f>
        <v>#N/A</v>
      </c>
      <c r="C523" s="37" t="e">
        <f>VLOOKUP($A523,EVID_OSEVU!$A$1:$M$4972,3,FALSE)</f>
        <v>#N/A</v>
      </c>
      <c r="D523" s="45" t="e">
        <f>VLOOKUP($A523,EVID_OSEVU!$A$1:$M$4972,4,FALSE)</f>
        <v>#N/A</v>
      </c>
      <c r="E523" s="35"/>
      <c r="F523" s="53"/>
      <c r="G523" s="32"/>
      <c r="H523" s="45" t="e">
        <f>VLOOKUP(G523,Export7[#All],2,FALSE)</f>
        <v>#N/A</v>
      </c>
      <c r="I523" s="45" t="e">
        <f>VLOOKUP($A523,EVID_OSEVU!$A$1:$M$4972,10,FALSE)</f>
        <v>#N/A</v>
      </c>
      <c r="J523" s="58" t="e">
        <f>VLOOKUP($A523,EVID_OSEVU!$A$1:$M$4972,11,FALSE)</f>
        <v>#N/A</v>
      </c>
      <c r="K523" s="33"/>
      <c r="L523" s="45" t="e">
        <f>VLOOKUP(EVID_PASTVY!H523,KATEGORIE_ZVIRAT!$B$2:$M$31,6,FALSE)*K523</f>
        <v>#N/A</v>
      </c>
      <c r="M523" s="33">
        <v>24</v>
      </c>
      <c r="N523" s="45" t="e">
        <f>VLOOKUP(EVID_PASTVY!$H523,KATEGORIE_ZVIRAT!$B$2:$M$31,8,FALSE)</f>
        <v>#N/A</v>
      </c>
      <c r="O523" s="45" t="e">
        <f>VLOOKUP(EVID_PASTVY!$H523,KATEGORIE_ZVIRAT!$B$2:$M$31,9,FALSE)</f>
        <v>#N/A</v>
      </c>
      <c r="P523" s="54" t="e">
        <f>VLOOKUP(EVID_PASTVY!$H523,KATEGORIE_ZVIRAT!$B$2:$M$31,7,FALSE)*L523/1000*M523/24*(F523-E523+1)/J523</f>
        <v>#N/A</v>
      </c>
      <c r="Q523" s="52" t="e">
        <f>VLOOKUP(EVID_PASTVY!$H523,KATEGORIE_ZVIRAT!$B$2:$M$31,10,FALSE)*P523*10</f>
        <v>#N/A</v>
      </c>
      <c r="R523" s="52" t="e">
        <f>VLOOKUP(EVID_PASTVY!$H523,KATEGORIE_ZVIRAT!$B$2:$M$31,11,FALSE)*P523*10</f>
        <v>#N/A</v>
      </c>
      <c r="S523" s="52" t="e">
        <f>VLOOKUP(EVID_PASTVY!$H523,KATEGORIE_ZVIRAT!$B$2:$M$31,12,FALSE)*P523*10</f>
        <v>#N/A</v>
      </c>
    </row>
    <row r="524" spans="1:19" x14ac:dyDescent="0.2">
      <c r="A524" s="32"/>
      <c r="B524" s="37" t="e">
        <f>VLOOKUP($A524,EVID_OSEVU!$A$1:$M$4972,2,FALSE)</f>
        <v>#N/A</v>
      </c>
      <c r="C524" s="37" t="e">
        <f>VLOOKUP($A524,EVID_OSEVU!$A$1:$M$4972,3,FALSE)</f>
        <v>#N/A</v>
      </c>
      <c r="D524" s="45" t="e">
        <f>VLOOKUP($A524,EVID_OSEVU!$A$1:$M$4972,4,FALSE)</f>
        <v>#N/A</v>
      </c>
      <c r="E524" s="35"/>
      <c r="F524" s="53"/>
      <c r="G524" s="32"/>
      <c r="H524" s="45" t="e">
        <f>VLOOKUP(G524,Export7[#All],2,FALSE)</f>
        <v>#N/A</v>
      </c>
      <c r="I524" s="45" t="e">
        <f>VLOOKUP($A524,EVID_OSEVU!$A$1:$M$4972,10,FALSE)</f>
        <v>#N/A</v>
      </c>
      <c r="J524" s="58" t="e">
        <f>VLOOKUP($A524,EVID_OSEVU!$A$1:$M$4972,11,FALSE)</f>
        <v>#N/A</v>
      </c>
      <c r="K524" s="33"/>
      <c r="L524" s="45" t="e">
        <f>VLOOKUP(EVID_PASTVY!H524,KATEGORIE_ZVIRAT!$B$2:$M$31,6,FALSE)*K524</f>
        <v>#N/A</v>
      </c>
      <c r="M524" s="33">
        <v>24</v>
      </c>
      <c r="N524" s="45" t="e">
        <f>VLOOKUP(EVID_PASTVY!$H524,KATEGORIE_ZVIRAT!$B$2:$M$31,8,FALSE)</f>
        <v>#N/A</v>
      </c>
      <c r="O524" s="45" t="e">
        <f>VLOOKUP(EVID_PASTVY!$H524,KATEGORIE_ZVIRAT!$B$2:$M$31,9,FALSE)</f>
        <v>#N/A</v>
      </c>
      <c r="P524" s="54" t="e">
        <f>VLOOKUP(EVID_PASTVY!$H524,KATEGORIE_ZVIRAT!$B$2:$M$31,7,FALSE)*L524/1000*M524/24*(F524-E524+1)/J524</f>
        <v>#N/A</v>
      </c>
      <c r="Q524" s="52" t="e">
        <f>VLOOKUP(EVID_PASTVY!$H524,KATEGORIE_ZVIRAT!$B$2:$M$31,10,FALSE)*P524*10</f>
        <v>#N/A</v>
      </c>
      <c r="R524" s="52" t="e">
        <f>VLOOKUP(EVID_PASTVY!$H524,KATEGORIE_ZVIRAT!$B$2:$M$31,11,FALSE)*P524*10</f>
        <v>#N/A</v>
      </c>
      <c r="S524" s="52" t="e">
        <f>VLOOKUP(EVID_PASTVY!$H524,KATEGORIE_ZVIRAT!$B$2:$M$31,12,FALSE)*P524*10</f>
        <v>#N/A</v>
      </c>
    </row>
    <row r="525" spans="1:19" x14ac:dyDescent="0.2">
      <c r="A525" s="32"/>
      <c r="B525" s="37" t="e">
        <f>VLOOKUP($A525,EVID_OSEVU!$A$1:$M$4972,2,FALSE)</f>
        <v>#N/A</v>
      </c>
      <c r="C525" s="37" t="e">
        <f>VLOOKUP($A525,EVID_OSEVU!$A$1:$M$4972,3,FALSE)</f>
        <v>#N/A</v>
      </c>
      <c r="D525" s="45" t="e">
        <f>VLOOKUP($A525,EVID_OSEVU!$A$1:$M$4972,4,FALSE)</f>
        <v>#N/A</v>
      </c>
      <c r="E525" s="35"/>
      <c r="F525" s="53"/>
      <c r="G525" s="32"/>
      <c r="H525" s="45" t="e">
        <f>VLOOKUP(G525,Export7[#All],2,FALSE)</f>
        <v>#N/A</v>
      </c>
      <c r="I525" s="45" t="e">
        <f>VLOOKUP($A525,EVID_OSEVU!$A$1:$M$4972,10,FALSE)</f>
        <v>#N/A</v>
      </c>
      <c r="J525" s="58" t="e">
        <f>VLOOKUP($A525,EVID_OSEVU!$A$1:$M$4972,11,FALSE)</f>
        <v>#N/A</v>
      </c>
      <c r="K525" s="33"/>
      <c r="L525" s="45" t="e">
        <f>VLOOKUP(EVID_PASTVY!H525,KATEGORIE_ZVIRAT!$B$2:$M$31,6,FALSE)*K525</f>
        <v>#N/A</v>
      </c>
      <c r="M525" s="33">
        <v>24</v>
      </c>
      <c r="N525" s="45" t="e">
        <f>VLOOKUP(EVID_PASTVY!$H525,KATEGORIE_ZVIRAT!$B$2:$M$31,8,FALSE)</f>
        <v>#N/A</v>
      </c>
      <c r="O525" s="45" t="e">
        <f>VLOOKUP(EVID_PASTVY!$H525,KATEGORIE_ZVIRAT!$B$2:$M$31,9,FALSE)</f>
        <v>#N/A</v>
      </c>
      <c r="P525" s="54" t="e">
        <f>VLOOKUP(EVID_PASTVY!$H525,KATEGORIE_ZVIRAT!$B$2:$M$31,7,FALSE)*L525/1000*M525/24*(F525-E525+1)/J525</f>
        <v>#N/A</v>
      </c>
      <c r="Q525" s="52" t="e">
        <f>VLOOKUP(EVID_PASTVY!$H525,KATEGORIE_ZVIRAT!$B$2:$M$31,10,FALSE)*P525*10</f>
        <v>#N/A</v>
      </c>
      <c r="R525" s="52" t="e">
        <f>VLOOKUP(EVID_PASTVY!$H525,KATEGORIE_ZVIRAT!$B$2:$M$31,11,FALSE)*P525*10</f>
        <v>#N/A</v>
      </c>
      <c r="S525" s="52" t="e">
        <f>VLOOKUP(EVID_PASTVY!$H525,KATEGORIE_ZVIRAT!$B$2:$M$31,12,FALSE)*P525*10</f>
        <v>#N/A</v>
      </c>
    </row>
    <row r="526" spans="1:19" x14ac:dyDescent="0.2">
      <c r="A526" s="32"/>
      <c r="B526" s="37" t="e">
        <f>VLOOKUP($A526,EVID_OSEVU!$A$1:$M$4972,2,FALSE)</f>
        <v>#N/A</v>
      </c>
      <c r="C526" s="37" t="e">
        <f>VLOOKUP($A526,EVID_OSEVU!$A$1:$M$4972,3,FALSE)</f>
        <v>#N/A</v>
      </c>
      <c r="D526" s="45" t="e">
        <f>VLOOKUP($A526,EVID_OSEVU!$A$1:$M$4972,4,FALSE)</f>
        <v>#N/A</v>
      </c>
      <c r="E526" s="35"/>
      <c r="F526" s="53"/>
      <c r="G526" s="32"/>
      <c r="H526" s="45" t="e">
        <f>VLOOKUP(G526,Export7[#All],2,FALSE)</f>
        <v>#N/A</v>
      </c>
      <c r="I526" s="45" t="e">
        <f>VLOOKUP($A526,EVID_OSEVU!$A$1:$M$4972,10,FALSE)</f>
        <v>#N/A</v>
      </c>
      <c r="J526" s="58" t="e">
        <f>VLOOKUP($A526,EVID_OSEVU!$A$1:$M$4972,11,FALSE)</f>
        <v>#N/A</v>
      </c>
      <c r="K526" s="33"/>
      <c r="L526" s="45" t="e">
        <f>VLOOKUP(EVID_PASTVY!H526,KATEGORIE_ZVIRAT!$B$2:$M$31,6,FALSE)*K526</f>
        <v>#N/A</v>
      </c>
      <c r="M526" s="33">
        <v>24</v>
      </c>
      <c r="N526" s="45" t="e">
        <f>VLOOKUP(EVID_PASTVY!$H526,KATEGORIE_ZVIRAT!$B$2:$M$31,8,FALSE)</f>
        <v>#N/A</v>
      </c>
      <c r="O526" s="45" t="e">
        <f>VLOOKUP(EVID_PASTVY!$H526,KATEGORIE_ZVIRAT!$B$2:$M$31,9,FALSE)</f>
        <v>#N/A</v>
      </c>
      <c r="P526" s="54" t="e">
        <f>VLOOKUP(EVID_PASTVY!$H526,KATEGORIE_ZVIRAT!$B$2:$M$31,7,FALSE)*L526/1000*M526/24*(F526-E526+1)/J526</f>
        <v>#N/A</v>
      </c>
      <c r="Q526" s="52" t="e">
        <f>VLOOKUP(EVID_PASTVY!$H526,KATEGORIE_ZVIRAT!$B$2:$M$31,10,FALSE)*P526*10</f>
        <v>#N/A</v>
      </c>
      <c r="R526" s="52" t="e">
        <f>VLOOKUP(EVID_PASTVY!$H526,KATEGORIE_ZVIRAT!$B$2:$M$31,11,FALSE)*P526*10</f>
        <v>#N/A</v>
      </c>
      <c r="S526" s="52" t="e">
        <f>VLOOKUP(EVID_PASTVY!$H526,KATEGORIE_ZVIRAT!$B$2:$M$31,12,FALSE)*P526*10</f>
        <v>#N/A</v>
      </c>
    </row>
    <row r="527" spans="1:19" x14ac:dyDescent="0.2">
      <c r="A527" s="32"/>
      <c r="B527" s="37" t="e">
        <f>VLOOKUP($A527,EVID_OSEVU!$A$1:$M$4972,2,FALSE)</f>
        <v>#N/A</v>
      </c>
      <c r="C527" s="37" t="e">
        <f>VLOOKUP($A527,EVID_OSEVU!$A$1:$M$4972,3,FALSE)</f>
        <v>#N/A</v>
      </c>
      <c r="D527" s="45" t="e">
        <f>VLOOKUP($A527,EVID_OSEVU!$A$1:$M$4972,4,FALSE)</f>
        <v>#N/A</v>
      </c>
      <c r="E527" s="35"/>
      <c r="F527" s="53"/>
      <c r="G527" s="32"/>
      <c r="H527" s="45" t="e">
        <f>VLOOKUP(G527,Export7[#All],2,FALSE)</f>
        <v>#N/A</v>
      </c>
      <c r="I527" s="45" t="e">
        <f>VLOOKUP($A527,EVID_OSEVU!$A$1:$M$4972,10,FALSE)</f>
        <v>#N/A</v>
      </c>
      <c r="J527" s="58" t="e">
        <f>VLOOKUP($A527,EVID_OSEVU!$A$1:$M$4972,11,FALSE)</f>
        <v>#N/A</v>
      </c>
      <c r="K527" s="33"/>
      <c r="L527" s="45" t="e">
        <f>VLOOKUP(EVID_PASTVY!H527,KATEGORIE_ZVIRAT!$B$2:$M$31,6,FALSE)*K527</f>
        <v>#N/A</v>
      </c>
      <c r="M527" s="33">
        <v>24</v>
      </c>
      <c r="N527" s="45" t="e">
        <f>VLOOKUP(EVID_PASTVY!$H527,KATEGORIE_ZVIRAT!$B$2:$M$31,8,FALSE)</f>
        <v>#N/A</v>
      </c>
      <c r="O527" s="45" t="e">
        <f>VLOOKUP(EVID_PASTVY!$H527,KATEGORIE_ZVIRAT!$B$2:$M$31,9,FALSE)</f>
        <v>#N/A</v>
      </c>
      <c r="P527" s="54" t="e">
        <f>VLOOKUP(EVID_PASTVY!$H527,KATEGORIE_ZVIRAT!$B$2:$M$31,7,FALSE)*L527/1000*M527/24*(F527-E527+1)/J527</f>
        <v>#N/A</v>
      </c>
      <c r="Q527" s="52" t="e">
        <f>VLOOKUP(EVID_PASTVY!$H527,KATEGORIE_ZVIRAT!$B$2:$M$31,10,FALSE)*P527*10</f>
        <v>#N/A</v>
      </c>
      <c r="R527" s="52" t="e">
        <f>VLOOKUP(EVID_PASTVY!$H527,KATEGORIE_ZVIRAT!$B$2:$M$31,11,FALSE)*P527*10</f>
        <v>#N/A</v>
      </c>
      <c r="S527" s="52" t="e">
        <f>VLOOKUP(EVID_PASTVY!$H527,KATEGORIE_ZVIRAT!$B$2:$M$31,12,FALSE)*P527*10</f>
        <v>#N/A</v>
      </c>
    </row>
    <row r="528" spans="1:19" x14ac:dyDescent="0.2">
      <c r="A528" s="32"/>
      <c r="B528" s="37" t="e">
        <f>VLOOKUP($A528,EVID_OSEVU!$A$1:$M$4972,2,FALSE)</f>
        <v>#N/A</v>
      </c>
      <c r="C528" s="37" t="e">
        <f>VLOOKUP($A528,EVID_OSEVU!$A$1:$M$4972,3,FALSE)</f>
        <v>#N/A</v>
      </c>
      <c r="D528" s="45" t="e">
        <f>VLOOKUP($A528,EVID_OSEVU!$A$1:$M$4972,4,FALSE)</f>
        <v>#N/A</v>
      </c>
      <c r="E528" s="35"/>
      <c r="F528" s="53"/>
      <c r="G528" s="32"/>
      <c r="H528" s="45" t="e">
        <f>VLOOKUP(G528,Export7[#All],2,FALSE)</f>
        <v>#N/A</v>
      </c>
      <c r="I528" s="45" t="e">
        <f>VLOOKUP($A528,EVID_OSEVU!$A$1:$M$4972,10,FALSE)</f>
        <v>#N/A</v>
      </c>
      <c r="J528" s="58" t="e">
        <f>VLOOKUP($A528,EVID_OSEVU!$A$1:$M$4972,11,FALSE)</f>
        <v>#N/A</v>
      </c>
      <c r="K528" s="33"/>
      <c r="L528" s="45" t="e">
        <f>VLOOKUP(EVID_PASTVY!H528,KATEGORIE_ZVIRAT!$B$2:$M$31,6,FALSE)*K528</f>
        <v>#N/A</v>
      </c>
      <c r="M528" s="33">
        <v>24</v>
      </c>
      <c r="N528" s="45" t="e">
        <f>VLOOKUP(EVID_PASTVY!$H528,KATEGORIE_ZVIRAT!$B$2:$M$31,8,FALSE)</f>
        <v>#N/A</v>
      </c>
      <c r="O528" s="45" t="e">
        <f>VLOOKUP(EVID_PASTVY!$H528,KATEGORIE_ZVIRAT!$B$2:$M$31,9,FALSE)</f>
        <v>#N/A</v>
      </c>
      <c r="P528" s="54" t="e">
        <f>VLOOKUP(EVID_PASTVY!$H528,KATEGORIE_ZVIRAT!$B$2:$M$31,7,FALSE)*L528/1000*M528/24*(F528-E528+1)/J528</f>
        <v>#N/A</v>
      </c>
      <c r="Q528" s="52" t="e">
        <f>VLOOKUP(EVID_PASTVY!$H528,KATEGORIE_ZVIRAT!$B$2:$M$31,10,FALSE)*P528*10</f>
        <v>#N/A</v>
      </c>
      <c r="R528" s="52" t="e">
        <f>VLOOKUP(EVID_PASTVY!$H528,KATEGORIE_ZVIRAT!$B$2:$M$31,11,FALSE)*P528*10</f>
        <v>#N/A</v>
      </c>
      <c r="S528" s="52" t="e">
        <f>VLOOKUP(EVID_PASTVY!$H528,KATEGORIE_ZVIRAT!$B$2:$M$31,12,FALSE)*P528*10</f>
        <v>#N/A</v>
      </c>
    </row>
    <row r="529" spans="1:19" x14ac:dyDescent="0.2">
      <c r="A529" s="32"/>
      <c r="B529" s="37" t="e">
        <f>VLOOKUP($A529,EVID_OSEVU!$A$1:$M$4972,2,FALSE)</f>
        <v>#N/A</v>
      </c>
      <c r="C529" s="37" t="e">
        <f>VLOOKUP($A529,EVID_OSEVU!$A$1:$M$4972,3,FALSE)</f>
        <v>#N/A</v>
      </c>
      <c r="D529" s="45" t="e">
        <f>VLOOKUP($A529,EVID_OSEVU!$A$1:$M$4972,4,FALSE)</f>
        <v>#N/A</v>
      </c>
      <c r="E529" s="35"/>
      <c r="F529" s="53"/>
      <c r="G529" s="32"/>
      <c r="H529" s="45" t="e">
        <f>VLOOKUP(G529,Export7[#All],2,FALSE)</f>
        <v>#N/A</v>
      </c>
      <c r="I529" s="45" t="e">
        <f>VLOOKUP($A529,EVID_OSEVU!$A$1:$M$4972,10,FALSE)</f>
        <v>#N/A</v>
      </c>
      <c r="J529" s="58" t="e">
        <f>VLOOKUP($A529,EVID_OSEVU!$A$1:$M$4972,11,FALSE)</f>
        <v>#N/A</v>
      </c>
      <c r="K529" s="33"/>
      <c r="L529" s="45" t="e">
        <f>VLOOKUP(EVID_PASTVY!H529,KATEGORIE_ZVIRAT!$B$2:$M$31,6,FALSE)*K529</f>
        <v>#N/A</v>
      </c>
      <c r="M529" s="33">
        <v>24</v>
      </c>
      <c r="N529" s="45" t="e">
        <f>VLOOKUP(EVID_PASTVY!$H529,KATEGORIE_ZVIRAT!$B$2:$M$31,8,FALSE)</f>
        <v>#N/A</v>
      </c>
      <c r="O529" s="45" t="e">
        <f>VLOOKUP(EVID_PASTVY!$H529,KATEGORIE_ZVIRAT!$B$2:$M$31,9,FALSE)</f>
        <v>#N/A</v>
      </c>
      <c r="P529" s="54" t="e">
        <f>VLOOKUP(EVID_PASTVY!$H529,KATEGORIE_ZVIRAT!$B$2:$M$31,7,FALSE)*L529/1000*M529/24*(F529-E529+1)/J529</f>
        <v>#N/A</v>
      </c>
      <c r="Q529" s="52" t="e">
        <f>VLOOKUP(EVID_PASTVY!$H529,KATEGORIE_ZVIRAT!$B$2:$M$31,10,FALSE)*P529*10</f>
        <v>#N/A</v>
      </c>
      <c r="R529" s="52" t="e">
        <f>VLOOKUP(EVID_PASTVY!$H529,KATEGORIE_ZVIRAT!$B$2:$M$31,11,FALSE)*P529*10</f>
        <v>#N/A</v>
      </c>
      <c r="S529" s="52" t="e">
        <f>VLOOKUP(EVID_PASTVY!$H529,KATEGORIE_ZVIRAT!$B$2:$M$31,12,FALSE)*P529*10</f>
        <v>#N/A</v>
      </c>
    </row>
    <row r="530" spans="1:19" x14ac:dyDescent="0.2">
      <c r="A530" s="32"/>
      <c r="B530" s="37" t="e">
        <f>VLOOKUP($A530,EVID_OSEVU!$A$1:$M$4972,2,FALSE)</f>
        <v>#N/A</v>
      </c>
      <c r="C530" s="37" t="e">
        <f>VLOOKUP($A530,EVID_OSEVU!$A$1:$M$4972,3,FALSE)</f>
        <v>#N/A</v>
      </c>
      <c r="D530" s="45" t="e">
        <f>VLOOKUP($A530,EVID_OSEVU!$A$1:$M$4972,4,FALSE)</f>
        <v>#N/A</v>
      </c>
      <c r="E530" s="35"/>
      <c r="F530" s="53"/>
      <c r="G530" s="32"/>
      <c r="H530" s="45" t="e">
        <f>VLOOKUP(G530,Export7[#All],2,FALSE)</f>
        <v>#N/A</v>
      </c>
      <c r="I530" s="45" t="e">
        <f>VLOOKUP($A530,EVID_OSEVU!$A$1:$M$4972,10,FALSE)</f>
        <v>#N/A</v>
      </c>
      <c r="J530" s="58" t="e">
        <f>VLOOKUP($A530,EVID_OSEVU!$A$1:$M$4972,11,FALSE)</f>
        <v>#N/A</v>
      </c>
      <c r="K530" s="33"/>
      <c r="L530" s="45" t="e">
        <f>VLOOKUP(EVID_PASTVY!H530,KATEGORIE_ZVIRAT!$B$2:$M$31,6,FALSE)*K530</f>
        <v>#N/A</v>
      </c>
      <c r="M530" s="33">
        <v>24</v>
      </c>
      <c r="N530" s="45" t="e">
        <f>VLOOKUP(EVID_PASTVY!$H530,KATEGORIE_ZVIRAT!$B$2:$M$31,8,FALSE)</f>
        <v>#N/A</v>
      </c>
      <c r="O530" s="45" t="e">
        <f>VLOOKUP(EVID_PASTVY!$H530,KATEGORIE_ZVIRAT!$B$2:$M$31,9,FALSE)</f>
        <v>#N/A</v>
      </c>
      <c r="P530" s="54" t="e">
        <f>VLOOKUP(EVID_PASTVY!$H530,KATEGORIE_ZVIRAT!$B$2:$M$31,7,FALSE)*L530/1000*M530/24*(F530-E530+1)/J530</f>
        <v>#N/A</v>
      </c>
      <c r="Q530" s="52" t="e">
        <f>VLOOKUP(EVID_PASTVY!$H530,KATEGORIE_ZVIRAT!$B$2:$M$31,10,FALSE)*P530*10</f>
        <v>#N/A</v>
      </c>
      <c r="R530" s="52" t="e">
        <f>VLOOKUP(EVID_PASTVY!$H530,KATEGORIE_ZVIRAT!$B$2:$M$31,11,FALSE)*P530*10</f>
        <v>#N/A</v>
      </c>
      <c r="S530" s="52" t="e">
        <f>VLOOKUP(EVID_PASTVY!$H530,KATEGORIE_ZVIRAT!$B$2:$M$31,12,FALSE)*P530*10</f>
        <v>#N/A</v>
      </c>
    </row>
    <row r="531" spans="1:19" x14ac:dyDescent="0.2">
      <c r="A531" s="32"/>
      <c r="B531" s="37" t="e">
        <f>VLOOKUP($A531,EVID_OSEVU!$A$1:$M$4972,2,FALSE)</f>
        <v>#N/A</v>
      </c>
      <c r="C531" s="37" t="e">
        <f>VLOOKUP($A531,EVID_OSEVU!$A$1:$M$4972,3,FALSE)</f>
        <v>#N/A</v>
      </c>
      <c r="D531" s="45" t="e">
        <f>VLOOKUP($A531,EVID_OSEVU!$A$1:$M$4972,4,FALSE)</f>
        <v>#N/A</v>
      </c>
      <c r="E531" s="35"/>
      <c r="F531" s="53"/>
      <c r="G531" s="32"/>
      <c r="H531" s="45" t="e">
        <f>VLOOKUP(G531,Export7[#All],2,FALSE)</f>
        <v>#N/A</v>
      </c>
      <c r="I531" s="45" t="e">
        <f>VLOOKUP($A531,EVID_OSEVU!$A$1:$M$4972,10,FALSE)</f>
        <v>#N/A</v>
      </c>
      <c r="J531" s="58" t="e">
        <f>VLOOKUP($A531,EVID_OSEVU!$A$1:$M$4972,11,FALSE)</f>
        <v>#N/A</v>
      </c>
      <c r="K531" s="33"/>
      <c r="L531" s="45" t="e">
        <f>VLOOKUP(EVID_PASTVY!H531,KATEGORIE_ZVIRAT!$B$2:$M$31,6,FALSE)*K531</f>
        <v>#N/A</v>
      </c>
      <c r="M531" s="33">
        <v>24</v>
      </c>
      <c r="N531" s="45" t="e">
        <f>VLOOKUP(EVID_PASTVY!$H531,KATEGORIE_ZVIRAT!$B$2:$M$31,8,FALSE)</f>
        <v>#N/A</v>
      </c>
      <c r="O531" s="45" t="e">
        <f>VLOOKUP(EVID_PASTVY!$H531,KATEGORIE_ZVIRAT!$B$2:$M$31,9,FALSE)</f>
        <v>#N/A</v>
      </c>
      <c r="P531" s="54" t="e">
        <f>VLOOKUP(EVID_PASTVY!$H531,KATEGORIE_ZVIRAT!$B$2:$M$31,7,FALSE)*L531/1000*M531/24*(F531-E531+1)/J531</f>
        <v>#N/A</v>
      </c>
      <c r="Q531" s="52" t="e">
        <f>VLOOKUP(EVID_PASTVY!$H531,KATEGORIE_ZVIRAT!$B$2:$M$31,10,FALSE)*P531*10</f>
        <v>#N/A</v>
      </c>
      <c r="R531" s="52" t="e">
        <f>VLOOKUP(EVID_PASTVY!$H531,KATEGORIE_ZVIRAT!$B$2:$M$31,11,FALSE)*P531*10</f>
        <v>#N/A</v>
      </c>
      <c r="S531" s="52" t="e">
        <f>VLOOKUP(EVID_PASTVY!$H531,KATEGORIE_ZVIRAT!$B$2:$M$31,12,FALSE)*P531*10</f>
        <v>#N/A</v>
      </c>
    </row>
    <row r="532" spans="1:19" x14ac:dyDescent="0.2">
      <c r="A532" s="32"/>
      <c r="B532" s="37" t="e">
        <f>VLOOKUP($A532,EVID_OSEVU!$A$1:$M$4972,2,FALSE)</f>
        <v>#N/A</v>
      </c>
      <c r="C532" s="37" t="e">
        <f>VLOOKUP($A532,EVID_OSEVU!$A$1:$M$4972,3,FALSE)</f>
        <v>#N/A</v>
      </c>
      <c r="D532" s="45" t="e">
        <f>VLOOKUP($A532,EVID_OSEVU!$A$1:$M$4972,4,FALSE)</f>
        <v>#N/A</v>
      </c>
      <c r="E532" s="35"/>
      <c r="F532" s="53"/>
      <c r="G532" s="32"/>
      <c r="H532" s="45" t="e">
        <f>VLOOKUP(G532,Export7[#All],2,FALSE)</f>
        <v>#N/A</v>
      </c>
      <c r="I532" s="45" t="e">
        <f>VLOOKUP($A532,EVID_OSEVU!$A$1:$M$4972,10,FALSE)</f>
        <v>#N/A</v>
      </c>
      <c r="J532" s="58" t="e">
        <f>VLOOKUP($A532,EVID_OSEVU!$A$1:$M$4972,11,FALSE)</f>
        <v>#N/A</v>
      </c>
      <c r="K532" s="33"/>
      <c r="L532" s="45" t="e">
        <f>VLOOKUP(EVID_PASTVY!H532,KATEGORIE_ZVIRAT!$B$2:$M$31,6,FALSE)*K532</f>
        <v>#N/A</v>
      </c>
      <c r="M532" s="33">
        <v>24</v>
      </c>
      <c r="N532" s="45" t="e">
        <f>VLOOKUP(EVID_PASTVY!$H532,KATEGORIE_ZVIRAT!$B$2:$M$31,8,FALSE)</f>
        <v>#N/A</v>
      </c>
      <c r="O532" s="45" t="e">
        <f>VLOOKUP(EVID_PASTVY!$H532,KATEGORIE_ZVIRAT!$B$2:$M$31,9,FALSE)</f>
        <v>#N/A</v>
      </c>
      <c r="P532" s="54" t="e">
        <f>VLOOKUP(EVID_PASTVY!$H532,KATEGORIE_ZVIRAT!$B$2:$M$31,7,FALSE)*L532/1000*M532/24*(F532-E532+1)/J532</f>
        <v>#N/A</v>
      </c>
      <c r="Q532" s="52" t="e">
        <f>VLOOKUP(EVID_PASTVY!$H532,KATEGORIE_ZVIRAT!$B$2:$M$31,10,FALSE)*P532*10</f>
        <v>#N/A</v>
      </c>
      <c r="R532" s="52" t="e">
        <f>VLOOKUP(EVID_PASTVY!$H532,KATEGORIE_ZVIRAT!$B$2:$M$31,11,FALSE)*P532*10</f>
        <v>#N/A</v>
      </c>
      <c r="S532" s="52" t="e">
        <f>VLOOKUP(EVID_PASTVY!$H532,KATEGORIE_ZVIRAT!$B$2:$M$31,12,FALSE)*P532*10</f>
        <v>#N/A</v>
      </c>
    </row>
    <row r="533" spans="1:19" x14ac:dyDescent="0.2">
      <c r="A533" s="32"/>
      <c r="B533" s="37" t="e">
        <f>VLOOKUP($A533,EVID_OSEVU!$A$1:$M$4972,2,FALSE)</f>
        <v>#N/A</v>
      </c>
      <c r="C533" s="37" t="e">
        <f>VLOOKUP($A533,EVID_OSEVU!$A$1:$M$4972,3,FALSE)</f>
        <v>#N/A</v>
      </c>
      <c r="D533" s="45" t="e">
        <f>VLOOKUP($A533,EVID_OSEVU!$A$1:$M$4972,4,FALSE)</f>
        <v>#N/A</v>
      </c>
      <c r="E533" s="35"/>
      <c r="F533" s="53"/>
      <c r="G533" s="32"/>
      <c r="H533" s="45" t="e">
        <f>VLOOKUP(G533,Export7[#All],2,FALSE)</f>
        <v>#N/A</v>
      </c>
      <c r="I533" s="45" t="e">
        <f>VLOOKUP($A533,EVID_OSEVU!$A$1:$M$4972,10,FALSE)</f>
        <v>#N/A</v>
      </c>
      <c r="J533" s="58" t="e">
        <f>VLOOKUP($A533,EVID_OSEVU!$A$1:$M$4972,11,FALSE)</f>
        <v>#N/A</v>
      </c>
      <c r="K533" s="33"/>
      <c r="L533" s="45" t="e">
        <f>VLOOKUP(EVID_PASTVY!H533,KATEGORIE_ZVIRAT!$B$2:$M$31,6,FALSE)*K533</f>
        <v>#N/A</v>
      </c>
      <c r="M533" s="33">
        <v>24</v>
      </c>
      <c r="N533" s="45" t="e">
        <f>VLOOKUP(EVID_PASTVY!$H533,KATEGORIE_ZVIRAT!$B$2:$M$31,8,FALSE)</f>
        <v>#N/A</v>
      </c>
      <c r="O533" s="45" t="e">
        <f>VLOOKUP(EVID_PASTVY!$H533,KATEGORIE_ZVIRAT!$B$2:$M$31,9,FALSE)</f>
        <v>#N/A</v>
      </c>
      <c r="P533" s="54" t="e">
        <f>VLOOKUP(EVID_PASTVY!$H533,KATEGORIE_ZVIRAT!$B$2:$M$31,7,FALSE)*L533/1000*M533/24*(F533-E533+1)/J533</f>
        <v>#N/A</v>
      </c>
      <c r="Q533" s="52" t="e">
        <f>VLOOKUP(EVID_PASTVY!$H533,KATEGORIE_ZVIRAT!$B$2:$M$31,10,FALSE)*P533*10</f>
        <v>#N/A</v>
      </c>
      <c r="R533" s="52" t="e">
        <f>VLOOKUP(EVID_PASTVY!$H533,KATEGORIE_ZVIRAT!$B$2:$M$31,11,FALSE)*P533*10</f>
        <v>#N/A</v>
      </c>
      <c r="S533" s="52" t="e">
        <f>VLOOKUP(EVID_PASTVY!$H533,KATEGORIE_ZVIRAT!$B$2:$M$31,12,FALSE)*P533*10</f>
        <v>#N/A</v>
      </c>
    </row>
    <row r="534" spans="1:19" x14ac:dyDescent="0.2">
      <c r="A534" s="32"/>
      <c r="B534" s="37" t="e">
        <f>VLOOKUP($A534,EVID_OSEVU!$A$1:$M$4972,2,FALSE)</f>
        <v>#N/A</v>
      </c>
      <c r="C534" s="37" t="e">
        <f>VLOOKUP($A534,EVID_OSEVU!$A$1:$M$4972,3,FALSE)</f>
        <v>#N/A</v>
      </c>
      <c r="D534" s="45" t="e">
        <f>VLOOKUP($A534,EVID_OSEVU!$A$1:$M$4972,4,FALSE)</f>
        <v>#N/A</v>
      </c>
      <c r="E534" s="35"/>
      <c r="F534" s="53"/>
      <c r="G534" s="32"/>
      <c r="H534" s="45" t="e">
        <f>VLOOKUP(G534,Export7[#All],2,FALSE)</f>
        <v>#N/A</v>
      </c>
      <c r="I534" s="45" t="e">
        <f>VLOOKUP($A534,EVID_OSEVU!$A$1:$M$4972,10,FALSE)</f>
        <v>#N/A</v>
      </c>
      <c r="J534" s="58" t="e">
        <f>VLOOKUP($A534,EVID_OSEVU!$A$1:$M$4972,11,FALSE)</f>
        <v>#N/A</v>
      </c>
      <c r="K534" s="33"/>
      <c r="L534" s="45" t="e">
        <f>VLOOKUP(EVID_PASTVY!H534,KATEGORIE_ZVIRAT!$B$2:$M$31,6,FALSE)*K534</f>
        <v>#N/A</v>
      </c>
      <c r="M534" s="33">
        <v>24</v>
      </c>
      <c r="N534" s="45" t="e">
        <f>VLOOKUP(EVID_PASTVY!$H534,KATEGORIE_ZVIRAT!$B$2:$M$31,8,FALSE)</f>
        <v>#N/A</v>
      </c>
      <c r="O534" s="45" t="e">
        <f>VLOOKUP(EVID_PASTVY!$H534,KATEGORIE_ZVIRAT!$B$2:$M$31,9,FALSE)</f>
        <v>#N/A</v>
      </c>
      <c r="P534" s="54" t="e">
        <f>VLOOKUP(EVID_PASTVY!$H534,KATEGORIE_ZVIRAT!$B$2:$M$31,7,FALSE)*L534/1000*M534/24*(F534-E534+1)/J534</f>
        <v>#N/A</v>
      </c>
      <c r="Q534" s="52" t="e">
        <f>VLOOKUP(EVID_PASTVY!$H534,KATEGORIE_ZVIRAT!$B$2:$M$31,10,FALSE)*P534*10</f>
        <v>#N/A</v>
      </c>
      <c r="R534" s="52" t="e">
        <f>VLOOKUP(EVID_PASTVY!$H534,KATEGORIE_ZVIRAT!$B$2:$M$31,11,FALSE)*P534*10</f>
        <v>#N/A</v>
      </c>
      <c r="S534" s="52" t="e">
        <f>VLOOKUP(EVID_PASTVY!$H534,KATEGORIE_ZVIRAT!$B$2:$M$31,12,FALSE)*P534*10</f>
        <v>#N/A</v>
      </c>
    </row>
    <row r="535" spans="1:19" x14ac:dyDescent="0.2">
      <c r="A535" s="32"/>
      <c r="B535" s="37" t="e">
        <f>VLOOKUP($A535,EVID_OSEVU!$A$1:$M$4972,2,FALSE)</f>
        <v>#N/A</v>
      </c>
      <c r="C535" s="37" t="e">
        <f>VLOOKUP($A535,EVID_OSEVU!$A$1:$M$4972,3,FALSE)</f>
        <v>#N/A</v>
      </c>
      <c r="D535" s="45" t="e">
        <f>VLOOKUP($A535,EVID_OSEVU!$A$1:$M$4972,4,FALSE)</f>
        <v>#N/A</v>
      </c>
      <c r="E535" s="35"/>
      <c r="F535" s="53"/>
      <c r="G535" s="32"/>
      <c r="H535" s="45" t="e">
        <f>VLOOKUP(G535,Export7[#All],2,FALSE)</f>
        <v>#N/A</v>
      </c>
      <c r="I535" s="45" t="e">
        <f>VLOOKUP($A535,EVID_OSEVU!$A$1:$M$4972,10,FALSE)</f>
        <v>#N/A</v>
      </c>
      <c r="J535" s="58" t="e">
        <f>VLOOKUP($A535,EVID_OSEVU!$A$1:$M$4972,11,FALSE)</f>
        <v>#N/A</v>
      </c>
      <c r="K535" s="33"/>
      <c r="L535" s="45" t="e">
        <f>VLOOKUP(EVID_PASTVY!H535,KATEGORIE_ZVIRAT!$B$2:$M$31,6,FALSE)*K535</f>
        <v>#N/A</v>
      </c>
      <c r="M535" s="33">
        <v>24</v>
      </c>
      <c r="N535" s="45" t="e">
        <f>VLOOKUP(EVID_PASTVY!$H535,KATEGORIE_ZVIRAT!$B$2:$M$31,8,FALSE)</f>
        <v>#N/A</v>
      </c>
      <c r="O535" s="45" t="e">
        <f>VLOOKUP(EVID_PASTVY!$H535,KATEGORIE_ZVIRAT!$B$2:$M$31,9,FALSE)</f>
        <v>#N/A</v>
      </c>
      <c r="P535" s="54" t="e">
        <f>VLOOKUP(EVID_PASTVY!$H535,KATEGORIE_ZVIRAT!$B$2:$M$31,7,FALSE)*L535/1000*M535/24*(F535-E535+1)/J535</f>
        <v>#N/A</v>
      </c>
      <c r="Q535" s="52" t="e">
        <f>VLOOKUP(EVID_PASTVY!$H535,KATEGORIE_ZVIRAT!$B$2:$M$31,10,FALSE)*P535*10</f>
        <v>#N/A</v>
      </c>
      <c r="R535" s="52" t="e">
        <f>VLOOKUP(EVID_PASTVY!$H535,KATEGORIE_ZVIRAT!$B$2:$M$31,11,FALSE)*P535*10</f>
        <v>#N/A</v>
      </c>
      <c r="S535" s="52" t="e">
        <f>VLOOKUP(EVID_PASTVY!$H535,KATEGORIE_ZVIRAT!$B$2:$M$31,12,FALSE)*P535*10</f>
        <v>#N/A</v>
      </c>
    </row>
    <row r="536" spans="1:19" x14ac:dyDescent="0.2">
      <c r="A536" s="32"/>
      <c r="B536" s="37" t="e">
        <f>VLOOKUP($A536,EVID_OSEVU!$A$1:$M$4972,2,FALSE)</f>
        <v>#N/A</v>
      </c>
      <c r="C536" s="37" t="e">
        <f>VLOOKUP($A536,EVID_OSEVU!$A$1:$M$4972,3,FALSE)</f>
        <v>#N/A</v>
      </c>
      <c r="D536" s="45" t="e">
        <f>VLOOKUP($A536,EVID_OSEVU!$A$1:$M$4972,4,FALSE)</f>
        <v>#N/A</v>
      </c>
      <c r="E536" s="35"/>
      <c r="F536" s="53"/>
      <c r="G536" s="32"/>
      <c r="H536" s="45" t="e">
        <f>VLOOKUP(G536,Export7[#All],2,FALSE)</f>
        <v>#N/A</v>
      </c>
      <c r="I536" s="45" t="e">
        <f>VLOOKUP($A536,EVID_OSEVU!$A$1:$M$4972,10,FALSE)</f>
        <v>#N/A</v>
      </c>
      <c r="J536" s="58" t="e">
        <f>VLOOKUP($A536,EVID_OSEVU!$A$1:$M$4972,11,FALSE)</f>
        <v>#N/A</v>
      </c>
      <c r="K536" s="33"/>
      <c r="L536" s="45" t="e">
        <f>VLOOKUP(EVID_PASTVY!H536,KATEGORIE_ZVIRAT!$B$2:$M$31,6,FALSE)*K536</f>
        <v>#N/A</v>
      </c>
      <c r="M536" s="33">
        <v>24</v>
      </c>
      <c r="N536" s="45" t="e">
        <f>VLOOKUP(EVID_PASTVY!$H536,KATEGORIE_ZVIRAT!$B$2:$M$31,8,FALSE)</f>
        <v>#N/A</v>
      </c>
      <c r="O536" s="45" t="e">
        <f>VLOOKUP(EVID_PASTVY!$H536,KATEGORIE_ZVIRAT!$B$2:$M$31,9,FALSE)</f>
        <v>#N/A</v>
      </c>
      <c r="P536" s="54" t="e">
        <f>VLOOKUP(EVID_PASTVY!$H536,KATEGORIE_ZVIRAT!$B$2:$M$31,7,FALSE)*L536/1000*M536/24*(F536-E536+1)/J536</f>
        <v>#N/A</v>
      </c>
      <c r="Q536" s="52" t="e">
        <f>VLOOKUP(EVID_PASTVY!$H536,KATEGORIE_ZVIRAT!$B$2:$M$31,10,FALSE)*P536*10</f>
        <v>#N/A</v>
      </c>
      <c r="R536" s="52" t="e">
        <f>VLOOKUP(EVID_PASTVY!$H536,KATEGORIE_ZVIRAT!$B$2:$M$31,11,FALSE)*P536*10</f>
        <v>#N/A</v>
      </c>
      <c r="S536" s="52" t="e">
        <f>VLOOKUP(EVID_PASTVY!$H536,KATEGORIE_ZVIRAT!$B$2:$M$31,12,FALSE)*P536*10</f>
        <v>#N/A</v>
      </c>
    </row>
    <row r="537" spans="1:19" x14ac:dyDescent="0.2">
      <c r="A537" s="32"/>
      <c r="B537" s="37" t="e">
        <f>VLOOKUP($A537,EVID_OSEVU!$A$1:$M$4972,2,FALSE)</f>
        <v>#N/A</v>
      </c>
      <c r="C537" s="37" t="e">
        <f>VLOOKUP($A537,EVID_OSEVU!$A$1:$M$4972,3,FALSE)</f>
        <v>#N/A</v>
      </c>
      <c r="D537" s="45" t="e">
        <f>VLOOKUP($A537,EVID_OSEVU!$A$1:$M$4972,4,FALSE)</f>
        <v>#N/A</v>
      </c>
      <c r="E537" s="35"/>
      <c r="F537" s="53"/>
      <c r="G537" s="32"/>
      <c r="H537" s="45" t="e">
        <f>VLOOKUP(G537,Export7[#All],2,FALSE)</f>
        <v>#N/A</v>
      </c>
      <c r="I537" s="45" t="e">
        <f>VLOOKUP($A537,EVID_OSEVU!$A$1:$M$4972,10,FALSE)</f>
        <v>#N/A</v>
      </c>
      <c r="J537" s="58" t="e">
        <f>VLOOKUP($A537,EVID_OSEVU!$A$1:$M$4972,11,FALSE)</f>
        <v>#N/A</v>
      </c>
      <c r="K537" s="33"/>
      <c r="L537" s="45" t="e">
        <f>VLOOKUP(EVID_PASTVY!H537,KATEGORIE_ZVIRAT!$B$2:$M$31,6,FALSE)*K537</f>
        <v>#N/A</v>
      </c>
      <c r="M537" s="33">
        <v>24</v>
      </c>
      <c r="N537" s="45" t="e">
        <f>VLOOKUP(EVID_PASTVY!$H537,KATEGORIE_ZVIRAT!$B$2:$M$31,8,FALSE)</f>
        <v>#N/A</v>
      </c>
      <c r="O537" s="45" t="e">
        <f>VLOOKUP(EVID_PASTVY!$H537,KATEGORIE_ZVIRAT!$B$2:$M$31,9,FALSE)</f>
        <v>#N/A</v>
      </c>
      <c r="P537" s="54" t="e">
        <f>VLOOKUP(EVID_PASTVY!$H537,KATEGORIE_ZVIRAT!$B$2:$M$31,7,FALSE)*L537/1000*M537/24*(F537-E537+1)/J537</f>
        <v>#N/A</v>
      </c>
      <c r="Q537" s="52" t="e">
        <f>VLOOKUP(EVID_PASTVY!$H537,KATEGORIE_ZVIRAT!$B$2:$M$31,10,FALSE)*P537*10</f>
        <v>#N/A</v>
      </c>
      <c r="R537" s="52" t="e">
        <f>VLOOKUP(EVID_PASTVY!$H537,KATEGORIE_ZVIRAT!$B$2:$M$31,11,FALSE)*P537*10</f>
        <v>#N/A</v>
      </c>
      <c r="S537" s="52" t="e">
        <f>VLOOKUP(EVID_PASTVY!$H537,KATEGORIE_ZVIRAT!$B$2:$M$31,12,FALSE)*P537*10</f>
        <v>#N/A</v>
      </c>
    </row>
    <row r="538" spans="1:19" x14ac:dyDescent="0.2">
      <c r="A538" s="32"/>
      <c r="B538" s="37" t="e">
        <f>VLOOKUP($A538,EVID_OSEVU!$A$1:$M$4972,2,FALSE)</f>
        <v>#N/A</v>
      </c>
      <c r="C538" s="37" t="e">
        <f>VLOOKUP($A538,EVID_OSEVU!$A$1:$M$4972,3,FALSE)</f>
        <v>#N/A</v>
      </c>
      <c r="D538" s="45" t="e">
        <f>VLOOKUP($A538,EVID_OSEVU!$A$1:$M$4972,4,FALSE)</f>
        <v>#N/A</v>
      </c>
      <c r="E538" s="35"/>
      <c r="F538" s="53"/>
      <c r="G538" s="32"/>
      <c r="H538" s="45" t="e">
        <f>VLOOKUP(G538,Export7[#All],2,FALSE)</f>
        <v>#N/A</v>
      </c>
      <c r="I538" s="45" t="e">
        <f>VLOOKUP($A538,EVID_OSEVU!$A$1:$M$4972,10,FALSE)</f>
        <v>#N/A</v>
      </c>
      <c r="J538" s="58" t="e">
        <f>VLOOKUP($A538,EVID_OSEVU!$A$1:$M$4972,11,FALSE)</f>
        <v>#N/A</v>
      </c>
      <c r="K538" s="33"/>
      <c r="L538" s="45" t="e">
        <f>VLOOKUP(EVID_PASTVY!H538,KATEGORIE_ZVIRAT!$B$2:$M$31,6,FALSE)*K538</f>
        <v>#N/A</v>
      </c>
      <c r="M538" s="33">
        <v>24</v>
      </c>
      <c r="N538" s="45" t="e">
        <f>VLOOKUP(EVID_PASTVY!$H538,KATEGORIE_ZVIRAT!$B$2:$M$31,8,FALSE)</f>
        <v>#N/A</v>
      </c>
      <c r="O538" s="45" t="e">
        <f>VLOOKUP(EVID_PASTVY!$H538,KATEGORIE_ZVIRAT!$B$2:$M$31,9,FALSE)</f>
        <v>#N/A</v>
      </c>
      <c r="P538" s="54" t="e">
        <f>VLOOKUP(EVID_PASTVY!$H538,KATEGORIE_ZVIRAT!$B$2:$M$31,7,FALSE)*L538/1000*M538/24*(F538-E538+1)/J538</f>
        <v>#N/A</v>
      </c>
      <c r="Q538" s="52" t="e">
        <f>VLOOKUP(EVID_PASTVY!$H538,KATEGORIE_ZVIRAT!$B$2:$M$31,10,FALSE)*P538*10</f>
        <v>#N/A</v>
      </c>
      <c r="R538" s="52" t="e">
        <f>VLOOKUP(EVID_PASTVY!$H538,KATEGORIE_ZVIRAT!$B$2:$M$31,11,FALSE)*P538*10</f>
        <v>#N/A</v>
      </c>
      <c r="S538" s="52" t="e">
        <f>VLOOKUP(EVID_PASTVY!$H538,KATEGORIE_ZVIRAT!$B$2:$M$31,12,FALSE)*P538*10</f>
        <v>#N/A</v>
      </c>
    </row>
    <row r="539" spans="1:19" x14ac:dyDescent="0.2">
      <c r="A539" s="32"/>
      <c r="B539" s="37" t="e">
        <f>VLOOKUP($A539,EVID_OSEVU!$A$1:$M$4972,2,FALSE)</f>
        <v>#N/A</v>
      </c>
      <c r="C539" s="37" t="e">
        <f>VLOOKUP($A539,EVID_OSEVU!$A$1:$M$4972,3,FALSE)</f>
        <v>#N/A</v>
      </c>
      <c r="D539" s="45" t="e">
        <f>VLOOKUP($A539,EVID_OSEVU!$A$1:$M$4972,4,FALSE)</f>
        <v>#N/A</v>
      </c>
      <c r="E539" s="35"/>
      <c r="F539" s="53"/>
      <c r="G539" s="32"/>
      <c r="H539" s="45" t="e">
        <f>VLOOKUP(G539,Export7[#All],2,FALSE)</f>
        <v>#N/A</v>
      </c>
      <c r="I539" s="45" t="e">
        <f>VLOOKUP($A539,EVID_OSEVU!$A$1:$M$4972,10,FALSE)</f>
        <v>#N/A</v>
      </c>
      <c r="J539" s="58" t="e">
        <f>VLOOKUP($A539,EVID_OSEVU!$A$1:$M$4972,11,FALSE)</f>
        <v>#N/A</v>
      </c>
      <c r="K539" s="33"/>
      <c r="L539" s="45" t="e">
        <f>VLOOKUP(EVID_PASTVY!H539,KATEGORIE_ZVIRAT!$B$2:$M$31,6,FALSE)*K539</f>
        <v>#N/A</v>
      </c>
      <c r="M539" s="33">
        <v>24</v>
      </c>
      <c r="N539" s="45" t="e">
        <f>VLOOKUP(EVID_PASTVY!$H539,KATEGORIE_ZVIRAT!$B$2:$M$31,8,FALSE)</f>
        <v>#N/A</v>
      </c>
      <c r="O539" s="45" t="e">
        <f>VLOOKUP(EVID_PASTVY!$H539,KATEGORIE_ZVIRAT!$B$2:$M$31,9,FALSE)</f>
        <v>#N/A</v>
      </c>
      <c r="P539" s="54" t="e">
        <f>VLOOKUP(EVID_PASTVY!$H539,KATEGORIE_ZVIRAT!$B$2:$M$31,7,FALSE)*L539/1000*M539/24*(F539-E539+1)/J539</f>
        <v>#N/A</v>
      </c>
      <c r="Q539" s="52" t="e">
        <f>VLOOKUP(EVID_PASTVY!$H539,KATEGORIE_ZVIRAT!$B$2:$M$31,10,FALSE)*P539*10</f>
        <v>#N/A</v>
      </c>
      <c r="R539" s="52" t="e">
        <f>VLOOKUP(EVID_PASTVY!$H539,KATEGORIE_ZVIRAT!$B$2:$M$31,11,FALSE)*P539*10</f>
        <v>#N/A</v>
      </c>
      <c r="S539" s="52" t="e">
        <f>VLOOKUP(EVID_PASTVY!$H539,KATEGORIE_ZVIRAT!$B$2:$M$31,12,FALSE)*P539*10</f>
        <v>#N/A</v>
      </c>
    </row>
    <row r="540" spans="1:19" x14ac:dyDescent="0.2">
      <c r="A540" s="32"/>
      <c r="B540" s="37" t="e">
        <f>VLOOKUP($A540,EVID_OSEVU!$A$1:$M$4972,2,FALSE)</f>
        <v>#N/A</v>
      </c>
      <c r="C540" s="37" t="e">
        <f>VLOOKUP($A540,EVID_OSEVU!$A$1:$M$4972,3,FALSE)</f>
        <v>#N/A</v>
      </c>
      <c r="D540" s="45" t="e">
        <f>VLOOKUP($A540,EVID_OSEVU!$A$1:$M$4972,4,FALSE)</f>
        <v>#N/A</v>
      </c>
      <c r="E540" s="35"/>
      <c r="F540" s="53"/>
      <c r="G540" s="32"/>
      <c r="H540" s="45" t="e">
        <f>VLOOKUP(G540,Export7[#All],2,FALSE)</f>
        <v>#N/A</v>
      </c>
      <c r="I540" s="45" t="e">
        <f>VLOOKUP($A540,EVID_OSEVU!$A$1:$M$4972,10,FALSE)</f>
        <v>#N/A</v>
      </c>
      <c r="J540" s="58" t="e">
        <f>VLOOKUP($A540,EVID_OSEVU!$A$1:$M$4972,11,FALSE)</f>
        <v>#N/A</v>
      </c>
      <c r="K540" s="33"/>
      <c r="L540" s="45" t="e">
        <f>VLOOKUP(EVID_PASTVY!H540,KATEGORIE_ZVIRAT!$B$2:$M$31,6,FALSE)*K540</f>
        <v>#N/A</v>
      </c>
      <c r="M540" s="33">
        <v>24</v>
      </c>
      <c r="N540" s="45" t="e">
        <f>VLOOKUP(EVID_PASTVY!$H540,KATEGORIE_ZVIRAT!$B$2:$M$31,8,FALSE)</f>
        <v>#N/A</v>
      </c>
      <c r="O540" s="45" t="e">
        <f>VLOOKUP(EVID_PASTVY!$H540,KATEGORIE_ZVIRAT!$B$2:$M$31,9,FALSE)</f>
        <v>#N/A</v>
      </c>
      <c r="P540" s="54" t="e">
        <f>VLOOKUP(EVID_PASTVY!$H540,KATEGORIE_ZVIRAT!$B$2:$M$31,7,FALSE)*L540/1000*M540/24*(F540-E540+1)/J540</f>
        <v>#N/A</v>
      </c>
      <c r="Q540" s="52" t="e">
        <f>VLOOKUP(EVID_PASTVY!$H540,KATEGORIE_ZVIRAT!$B$2:$M$31,10,FALSE)*P540*10</f>
        <v>#N/A</v>
      </c>
      <c r="R540" s="52" t="e">
        <f>VLOOKUP(EVID_PASTVY!$H540,KATEGORIE_ZVIRAT!$B$2:$M$31,11,FALSE)*P540*10</f>
        <v>#N/A</v>
      </c>
      <c r="S540" s="52" t="e">
        <f>VLOOKUP(EVID_PASTVY!$H540,KATEGORIE_ZVIRAT!$B$2:$M$31,12,FALSE)*P540*10</f>
        <v>#N/A</v>
      </c>
    </row>
    <row r="541" spans="1:19" x14ac:dyDescent="0.2">
      <c r="A541" s="32"/>
      <c r="B541" s="37" t="e">
        <f>VLOOKUP($A541,EVID_OSEVU!$A$1:$M$4972,2,FALSE)</f>
        <v>#N/A</v>
      </c>
      <c r="C541" s="37" t="e">
        <f>VLOOKUP($A541,EVID_OSEVU!$A$1:$M$4972,3,FALSE)</f>
        <v>#N/A</v>
      </c>
      <c r="D541" s="45" t="e">
        <f>VLOOKUP($A541,EVID_OSEVU!$A$1:$M$4972,4,FALSE)</f>
        <v>#N/A</v>
      </c>
      <c r="E541" s="35"/>
      <c r="F541" s="53"/>
      <c r="G541" s="32"/>
      <c r="H541" s="45" t="e">
        <f>VLOOKUP(G541,Export7[#All],2,FALSE)</f>
        <v>#N/A</v>
      </c>
      <c r="I541" s="45" t="e">
        <f>VLOOKUP($A541,EVID_OSEVU!$A$1:$M$4972,10,FALSE)</f>
        <v>#N/A</v>
      </c>
      <c r="J541" s="58" t="e">
        <f>VLOOKUP($A541,EVID_OSEVU!$A$1:$M$4972,11,FALSE)</f>
        <v>#N/A</v>
      </c>
      <c r="K541" s="33"/>
      <c r="L541" s="45" t="e">
        <f>VLOOKUP(EVID_PASTVY!H541,KATEGORIE_ZVIRAT!$B$2:$M$31,6,FALSE)*K541</f>
        <v>#N/A</v>
      </c>
      <c r="M541" s="33">
        <v>24</v>
      </c>
      <c r="N541" s="45" t="e">
        <f>VLOOKUP(EVID_PASTVY!$H541,KATEGORIE_ZVIRAT!$B$2:$M$31,8,FALSE)</f>
        <v>#N/A</v>
      </c>
      <c r="O541" s="45" t="e">
        <f>VLOOKUP(EVID_PASTVY!$H541,KATEGORIE_ZVIRAT!$B$2:$M$31,9,FALSE)</f>
        <v>#N/A</v>
      </c>
      <c r="P541" s="54" t="e">
        <f>VLOOKUP(EVID_PASTVY!$H541,KATEGORIE_ZVIRAT!$B$2:$M$31,7,FALSE)*L541/1000*M541/24*(F541-E541+1)/J541</f>
        <v>#N/A</v>
      </c>
      <c r="Q541" s="52" t="e">
        <f>VLOOKUP(EVID_PASTVY!$H541,KATEGORIE_ZVIRAT!$B$2:$M$31,10,FALSE)*P541*10</f>
        <v>#N/A</v>
      </c>
      <c r="R541" s="52" t="e">
        <f>VLOOKUP(EVID_PASTVY!$H541,KATEGORIE_ZVIRAT!$B$2:$M$31,11,FALSE)*P541*10</f>
        <v>#N/A</v>
      </c>
      <c r="S541" s="52" t="e">
        <f>VLOOKUP(EVID_PASTVY!$H541,KATEGORIE_ZVIRAT!$B$2:$M$31,12,FALSE)*P541*10</f>
        <v>#N/A</v>
      </c>
    </row>
    <row r="542" spans="1:19" x14ac:dyDescent="0.2">
      <c r="A542" s="32"/>
      <c r="B542" s="37" t="e">
        <f>VLOOKUP($A542,EVID_OSEVU!$A$1:$M$4972,2,FALSE)</f>
        <v>#N/A</v>
      </c>
      <c r="C542" s="37" t="e">
        <f>VLOOKUP($A542,EVID_OSEVU!$A$1:$M$4972,3,FALSE)</f>
        <v>#N/A</v>
      </c>
      <c r="D542" s="45" t="e">
        <f>VLOOKUP($A542,EVID_OSEVU!$A$1:$M$4972,4,FALSE)</f>
        <v>#N/A</v>
      </c>
      <c r="E542" s="35"/>
      <c r="F542" s="53"/>
      <c r="G542" s="32"/>
      <c r="H542" s="45" t="e">
        <f>VLOOKUP(G542,Export7[#All],2,FALSE)</f>
        <v>#N/A</v>
      </c>
      <c r="I542" s="45" t="e">
        <f>VLOOKUP($A542,EVID_OSEVU!$A$1:$M$4972,10,FALSE)</f>
        <v>#N/A</v>
      </c>
      <c r="J542" s="58" t="e">
        <f>VLOOKUP($A542,EVID_OSEVU!$A$1:$M$4972,11,FALSE)</f>
        <v>#N/A</v>
      </c>
      <c r="K542" s="33"/>
      <c r="L542" s="45" t="e">
        <f>VLOOKUP(EVID_PASTVY!H542,KATEGORIE_ZVIRAT!$B$2:$M$31,6,FALSE)*K542</f>
        <v>#N/A</v>
      </c>
      <c r="M542" s="33">
        <v>24</v>
      </c>
      <c r="N542" s="45" t="e">
        <f>VLOOKUP(EVID_PASTVY!$H542,KATEGORIE_ZVIRAT!$B$2:$M$31,8,FALSE)</f>
        <v>#N/A</v>
      </c>
      <c r="O542" s="45" t="e">
        <f>VLOOKUP(EVID_PASTVY!$H542,KATEGORIE_ZVIRAT!$B$2:$M$31,9,FALSE)</f>
        <v>#N/A</v>
      </c>
      <c r="P542" s="54" t="e">
        <f>VLOOKUP(EVID_PASTVY!$H542,KATEGORIE_ZVIRAT!$B$2:$M$31,7,FALSE)*L542/1000*M542/24*(F542-E542+1)/J542</f>
        <v>#N/A</v>
      </c>
      <c r="Q542" s="52" t="e">
        <f>VLOOKUP(EVID_PASTVY!$H542,KATEGORIE_ZVIRAT!$B$2:$M$31,10,FALSE)*P542*10</f>
        <v>#N/A</v>
      </c>
      <c r="R542" s="52" t="e">
        <f>VLOOKUP(EVID_PASTVY!$H542,KATEGORIE_ZVIRAT!$B$2:$M$31,11,FALSE)*P542*10</f>
        <v>#N/A</v>
      </c>
      <c r="S542" s="52" t="e">
        <f>VLOOKUP(EVID_PASTVY!$H542,KATEGORIE_ZVIRAT!$B$2:$M$31,12,FALSE)*P542*10</f>
        <v>#N/A</v>
      </c>
    </row>
    <row r="543" spans="1:19" x14ac:dyDescent="0.2">
      <c r="A543" s="32"/>
      <c r="B543" s="37" t="e">
        <f>VLOOKUP($A543,EVID_OSEVU!$A$1:$M$4972,2,FALSE)</f>
        <v>#N/A</v>
      </c>
      <c r="C543" s="37" t="e">
        <f>VLOOKUP($A543,EVID_OSEVU!$A$1:$M$4972,3,FALSE)</f>
        <v>#N/A</v>
      </c>
      <c r="D543" s="45" t="e">
        <f>VLOOKUP($A543,EVID_OSEVU!$A$1:$M$4972,4,FALSE)</f>
        <v>#N/A</v>
      </c>
      <c r="E543" s="35"/>
      <c r="F543" s="53"/>
      <c r="G543" s="32"/>
      <c r="H543" s="45" t="e">
        <f>VLOOKUP(G543,Export7[#All],2,FALSE)</f>
        <v>#N/A</v>
      </c>
      <c r="I543" s="45" t="e">
        <f>VLOOKUP($A543,EVID_OSEVU!$A$1:$M$4972,10,FALSE)</f>
        <v>#N/A</v>
      </c>
      <c r="J543" s="58" t="e">
        <f>VLOOKUP($A543,EVID_OSEVU!$A$1:$M$4972,11,FALSE)</f>
        <v>#N/A</v>
      </c>
      <c r="K543" s="33"/>
      <c r="L543" s="45" t="e">
        <f>VLOOKUP(EVID_PASTVY!H543,KATEGORIE_ZVIRAT!$B$2:$M$31,6,FALSE)*K543</f>
        <v>#N/A</v>
      </c>
      <c r="M543" s="33">
        <v>24</v>
      </c>
      <c r="N543" s="45" t="e">
        <f>VLOOKUP(EVID_PASTVY!$H543,KATEGORIE_ZVIRAT!$B$2:$M$31,8,FALSE)</f>
        <v>#N/A</v>
      </c>
      <c r="O543" s="45" t="e">
        <f>VLOOKUP(EVID_PASTVY!$H543,KATEGORIE_ZVIRAT!$B$2:$M$31,9,FALSE)</f>
        <v>#N/A</v>
      </c>
      <c r="P543" s="54" t="e">
        <f>VLOOKUP(EVID_PASTVY!$H543,KATEGORIE_ZVIRAT!$B$2:$M$31,7,FALSE)*L543/1000*M543/24*(F543-E543+1)/J543</f>
        <v>#N/A</v>
      </c>
      <c r="Q543" s="52" t="e">
        <f>VLOOKUP(EVID_PASTVY!$H543,KATEGORIE_ZVIRAT!$B$2:$M$31,10,FALSE)*P543*10</f>
        <v>#N/A</v>
      </c>
      <c r="R543" s="52" t="e">
        <f>VLOOKUP(EVID_PASTVY!$H543,KATEGORIE_ZVIRAT!$B$2:$M$31,11,FALSE)*P543*10</f>
        <v>#N/A</v>
      </c>
      <c r="S543" s="52" t="e">
        <f>VLOOKUP(EVID_PASTVY!$H543,KATEGORIE_ZVIRAT!$B$2:$M$31,12,FALSE)*P543*10</f>
        <v>#N/A</v>
      </c>
    </row>
    <row r="544" spans="1:19" x14ac:dyDescent="0.2">
      <c r="A544" s="32"/>
      <c r="B544" s="37" t="e">
        <f>VLOOKUP($A544,EVID_OSEVU!$A$1:$M$4972,2,FALSE)</f>
        <v>#N/A</v>
      </c>
      <c r="C544" s="37" t="e">
        <f>VLOOKUP($A544,EVID_OSEVU!$A$1:$M$4972,3,FALSE)</f>
        <v>#N/A</v>
      </c>
      <c r="D544" s="45" t="e">
        <f>VLOOKUP($A544,EVID_OSEVU!$A$1:$M$4972,4,FALSE)</f>
        <v>#N/A</v>
      </c>
      <c r="E544" s="35"/>
      <c r="F544" s="53"/>
      <c r="G544" s="32"/>
      <c r="H544" s="45" t="e">
        <f>VLOOKUP(G544,Export7[#All],2,FALSE)</f>
        <v>#N/A</v>
      </c>
      <c r="I544" s="45" t="e">
        <f>VLOOKUP($A544,EVID_OSEVU!$A$1:$M$4972,10,FALSE)</f>
        <v>#N/A</v>
      </c>
      <c r="J544" s="58" t="e">
        <f>VLOOKUP($A544,EVID_OSEVU!$A$1:$M$4972,11,FALSE)</f>
        <v>#N/A</v>
      </c>
      <c r="K544" s="33"/>
      <c r="L544" s="45" t="e">
        <f>VLOOKUP(EVID_PASTVY!H544,KATEGORIE_ZVIRAT!$B$2:$M$31,6,FALSE)*K544</f>
        <v>#N/A</v>
      </c>
      <c r="M544" s="33">
        <v>24</v>
      </c>
      <c r="N544" s="45" t="e">
        <f>VLOOKUP(EVID_PASTVY!$H544,KATEGORIE_ZVIRAT!$B$2:$M$31,8,FALSE)</f>
        <v>#N/A</v>
      </c>
      <c r="O544" s="45" t="e">
        <f>VLOOKUP(EVID_PASTVY!$H544,KATEGORIE_ZVIRAT!$B$2:$M$31,9,FALSE)</f>
        <v>#N/A</v>
      </c>
      <c r="P544" s="54" t="e">
        <f>VLOOKUP(EVID_PASTVY!$H544,KATEGORIE_ZVIRAT!$B$2:$M$31,7,FALSE)*L544/1000*M544/24*(F544-E544+1)/J544</f>
        <v>#N/A</v>
      </c>
      <c r="Q544" s="52" t="e">
        <f>VLOOKUP(EVID_PASTVY!$H544,KATEGORIE_ZVIRAT!$B$2:$M$31,10,FALSE)*P544*10</f>
        <v>#N/A</v>
      </c>
      <c r="R544" s="52" t="e">
        <f>VLOOKUP(EVID_PASTVY!$H544,KATEGORIE_ZVIRAT!$B$2:$M$31,11,FALSE)*P544*10</f>
        <v>#N/A</v>
      </c>
      <c r="S544" s="52" t="e">
        <f>VLOOKUP(EVID_PASTVY!$H544,KATEGORIE_ZVIRAT!$B$2:$M$31,12,FALSE)*P544*10</f>
        <v>#N/A</v>
      </c>
    </row>
    <row r="545" spans="1:19" x14ac:dyDescent="0.2">
      <c r="A545" s="32"/>
      <c r="B545" s="37" t="e">
        <f>VLOOKUP($A545,EVID_OSEVU!$A$1:$M$4972,2,FALSE)</f>
        <v>#N/A</v>
      </c>
      <c r="C545" s="37" t="e">
        <f>VLOOKUP($A545,EVID_OSEVU!$A$1:$M$4972,3,FALSE)</f>
        <v>#N/A</v>
      </c>
      <c r="D545" s="45" t="e">
        <f>VLOOKUP($A545,EVID_OSEVU!$A$1:$M$4972,4,FALSE)</f>
        <v>#N/A</v>
      </c>
      <c r="E545" s="35"/>
      <c r="F545" s="53"/>
      <c r="G545" s="32"/>
      <c r="H545" s="45" t="e">
        <f>VLOOKUP(G545,Export7[#All],2,FALSE)</f>
        <v>#N/A</v>
      </c>
      <c r="I545" s="45" t="e">
        <f>VLOOKUP($A545,EVID_OSEVU!$A$1:$M$4972,10,FALSE)</f>
        <v>#N/A</v>
      </c>
      <c r="J545" s="58" t="e">
        <f>VLOOKUP($A545,EVID_OSEVU!$A$1:$M$4972,11,FALSE)</f>
        <v>#N/A</v>
      </c>
      <c r="K545" s="33"/>
      <c r="L545" s="45" t="e">
        <f>VLOOKUP(EVID_PASTVY!H545,KATEGORIE_ZVIRAT!$B$2:$M$31,6,FALSE)*K545</f>
        <v>#N/A</v>
      </c>
      <c r="M545" s="33">
        <v>24</v>
      </c>
      <c r="N545" s="45" t="e">
        <f>VLOOKUP(EVID_PASTVY!$H545,KATEGORIE_ZVIRAT!$B$2:$M$31,8,FALSE)</f>
        <v>#N/A</v>
      </c>
      <c r="O545" s="45" t="e">
        <f>VLOOKUP(EVID_PASTVY!$H545,KATEGORIE_ZVIRAT!$B$2:$M$31,9,FALSE)</f>
        <v>#N/A</v>
      </c>
      <c r="P545" s="54" t="e">
        <f>VLOOKUP(EVID_PASTVY!$H545,KATEGORIE_ZVIRAT!$B$2:$M$31,7,FALSE)*L545/1000*M545/24*(F545-E545+1)/J545</f>
        <v>#N/A</v>
      </c>
      <c r="Q545" s="52" t="e">
        <f>VLOOKUP(EVID_PASTVY!$H545,KATEGORIE_ZVIRAT!$B$2:$M$31,10,FALSE)*P545*10</f>
        <v>#N/A</v>
      </c>
      <c r="R545" s="52" t="e">
        <f>VLOOKUP(EVID_PASTVY!$H545,KATEGORIE_ZVIRAT!$B$2:$M$31,11,FALSE)*P545*10</f>
        <v>#N/A</v>
      </c>
      <c r="S545" s="52" t="e">
        <f>VLOOKUP(EVID_PASTVY!$H545,KATEGORIE_ZVIRAT!$B$2:$M$31,12,FALSE)*P545*10</f>
        <v>#N/A</v>
      </c>
    </row>
    <row r="546" spans="1:19" x14ac:dyDescent="0.2">
      <c r="A546" s="32"/>
      <c r="B546" s="37" t="e">
        <f>VLOOKUP($A546,EVID_OSEVU!$A$1:$M$4972,2,FALSE)</f>
        <v>#N/A</v>
      </c>
      <c r="C546" s="37" t="e">
        <f>VLOOKUP($A546,EVID_OSEVU!$A$1:$M$4972,3,FALSE)</f>
        <v>#N/A</v>
      </c>
      <c r="D546" s="45" t="e">
        <f>VLOOKUP($A546,EVID_OSEVU!$A$1:$M$4972,4,FALSE)</f>
        <v>#N/A</v>
      </c>
      <c r="E546" s="35"/>
      <c r="F546" s="53"/>
      <c r="G546" s="32"/>
      <c r="H546" s="45" t="e">
        <f>VLOOKUP(G546,Export7[#All],2,FALSE)</f>
        <v>#N/A</v>
      </c>
      <c r="I546" s="45" t="e">
        <f>VLOOKUP($A546,EVID_OSEVU!$A$1:$M$4972,10,FALSE)</f>
        <v>#N/A</v>
      </c>
      <c r="J546" s="58" t="e">
        <f>VLOOKUP($A546,EVID_OSEVU!$A$1:$M$4972,11,FALSE)</f>
        <v>#N/A</v>
      </c>
      <c r="K546" s="33"/>
      <c r="L546" s="45" t="e">
        <f>VLOOKUP(EVID_PASTVY!H546,KATEGORIE_ZVIRAT!$B$2:$M$31,6,FALSE)*K546</f>
        <v>#N/A</v>
      </c>
      <c r="M546" s="33">
        <v>24</v>
      </c>
      <c r="N546" s="45" t="e">
        <f>VLOOKUP(EVID_PASTVY!$H546,KATEGORIE_ZVIRAT!$B$2:$M$31,8,FALSE)</f>
        <v>#N/A</v>
      </c>
      <c r="O546" s="45" t="e">
        <f>VLOOKUP(EVID_PASTVY!$H546,KATEGORIE_ZVIRAT!$B$2:$M$31,9,FALSE)</f>
        <v>#N/A</v>
      </c>
      <c r="P546" s="54" t="e">
        <f>VLOOKUP(EVID_PASTVY!$H546,KATEGORIE_ZVIRAT!$B$2:$M$31,7,FALSE)*L546/1000*M546/24*(F546-E546+1)/J546</f>
        <v>#N/A</v>
      </c>
      <c r="Q546" s="52" t="e">
        <f>VLOOKUP(EVID_PASTVY!$H546,KATEGORIE_ZVIRAT!$B$2:$M$31,10,FALSE)*P546*10</f>
        <v>#N/A</v>
      </c>
      <c r="R546" s="52" t="e">
        <f>VLOOKUP(EVID_PASTVY!$H546,KATEGORIE_ZVIRAT!$B$2:$M$31,11,FALSE)*P546*10</f>
        <v>#N/A</v>
      </c>
      <c r="S546" s="52" t="e">
        <f>VLOOKUP(EVID_PASTVY!$H546,KATEGORIE_ZVIRAT!$B$2:$M$31,12,FALSE)*P546*10</f>
        <v>#N/A</v>
      </c>
    </row>
    <row r="547" spans="1:19" x14ac:dyDescent="0.2">
      <c r="A547" s="32"/>
      <c r="B547" s="37" t="e">
        <f>VLOOKUP($A547,EVID_OSEVU!$A$1:$M$4972,2,FALSE)</f>
        <v>#N/A</v>
      </c>
      <c r="C547" s="37" t="e">
        <f>VLOOKUP($A547,EVID_OSEVU!$A$1:$M$4972,3,FALSE)</f>
        <v>#N/A</v>
      </c>
      <c r="D547" s="45" t="e">
        <f>VLOOKUP($A547,EVID_OSEVU!$A$1:$M$4972,4,FALSE)</f>
        <v>#N/A</v>
      </c>
      <c r="E547" s="35"/>
      <c r="F547" s="53"/>
      <c r="G547" s="32"/>
      <c r="H547" s="45" t="e">
        <f>VLOOKUP(G547,Export7[#All],2,FALSE)</f>
        <v>#N/A</v>
      </c>
      <c r="I547" s="45" t="e">
        <f>VLOOKUP($A547,EVID_OSEVU!$A$1:$M$4972,10,FALSE)</f>
        <v>#N/A</v>
      </c>
      <c r="J547" s="58" t="e">
        <f>VLOOKUP($A547,EVID_OSEVU!$A$1:$M$4972,11,FALSE)</f>
        <v>#N/A</v>
      </c>
      <c r="K547" s="33"/>
      <c r="L547" s="45" t="e">
        <f>VLOOKUP(EVID_PASTVY!H547,KATEGORIE_ZVIRAT!$B$2:$M$31,6,FALSE)*K547</f>
        <v>#N/A</v>
      </c>
      <c r="M547" s="33">
        <v>24</v>
      </c>
      <c r="N547" s="45" t="e">
        <f>VLOOKUP(EVID_PASTVY!$H547,KATEGORIE_ZVIRAT!$B$2:$M$31,8,FALSE)</f>
        <v>#N/A</v>
      </c>
      <c r="O547" s="45" t="e">
        <f>VLOOKUP(EVID_PASTVY!$H547,KATEGORIE_ZVIRAT!$B$2:$M$31,9,FALSE)</f>
        <v>#N/A</v>
      </c>
      <c r="P547" s="54" t="e">
        <f>VLOOKUP(EVID_PASTVY!$H547,KATEGORIE_ZVIRAT!$B$2:$M$31,7,FALSE)*L547/1000*M547/24*(F547-E547+1)/J547</f>
        <v>#N/A</v>
      </c>
      <c r="Q547" s="52" t="e">
        <f>VLOOKUP(EVID_PASTVY!$H547,KATEGORIE_ZVIRAT!$B$2:$M$31,10,FALSE)*P547*10</f>
        <v>#N/A</v>
      </c>
      <c r="R547" s="52" t="e">
        <f>VLOOKUP(EVID_PASTVY!$H547,KATEGORIE_ZVIRAT!$B$2:$M$31,11,FALSE)*P547*10</f>
        <v>#N/A</v>
      </c>
      <c r="S547" s="52" t="e">
        <f>VLOOKUP(EVID_PASTVY!$H547,KATEGORIE_ZVIRAT!$B$2:$M$31,12,FALSE)*P547*10</f>
        <v>#N/A</v>
      </c>
    </row>
    <row r="548" spans="1:19" x14ac:dyDescent="0.2">
      <c r="A548" s="32"/>
      <c r="B548" s="37" t="e">
        <f>VLOOKUP($A548,EVID_OSEVU!$A$1:$M$4972,2,FALSE)</f>
        <v>#N/A</v>
      </c>
      <c r="C548" s="37" t="e">
        <f>VLOOKUP($A548,EVID_OSEVU!$A$1:$M$4972,3,FALSE)</f>
        <v>#N/A</v>
      </c>
      <c r="D548" s="45" t="e">
        <f>VLOOKUP($A548,EVID_OSEVU!$A$1:$M$4972,4,FALSE)</f>
        <v>#N/A</v>
      </c>
      <c r="E548" s="35"/>
      <c r="F548" s="53"/>
      <c r="G548" s="32"/>
      <c r="H548" s="45" t="e">
        <f>VLOOKUP(G548,Export7[#All],2,FALSE)</f>
        <v>#N/A</v>
      </c>
      <c r="I548" s="45" t="e">
        <f>VLOOKUP($A548,EVID_OSEVU!$A$1:$M$4972,10,FALSE)</f>
        <v>#N/A</v>
      </c>
      <c r="J548" s="58" t="e">
        <f>VLOOKUP($A548,EVID_OSEVU!$A$1:$M$4972,11,FALSE)</f>
        <v>#N/A</v>
      </c>
      <c r="K548" s="33"/>
      <c r="L548" s="45" t="e">
        <f>VLOOKUP(EVID_PASTVY!H548,KATEGORIE_ZVIRAT!$B$2:$M$31,6,FALSE)*K548</f>
        <v>#N/A</v>
      </c>
      <c r="M548" s="33">
        <v>24</v>
      </c>
      <c r="N548" s="45" t="e">
        <f>VLOOKUP(EVID_PASTVY!$H548,KATEGORIE_ZVIRAT!$B$2:$M$31,8,FALSE)</f>
        <v>#N/A</v>
      </c>
      <c r="O548" s="45" t="e">
        <f>VLOOKUP(EVID_PASTVY!$H548,KATEGORIE_ZVIRAT!$B$2:$M$31,9,FALSE)</f>
        <v>#N/A</v>
      </c>
      <c r="P548" s="54" t="e">
        <f>VLOOKUP(EVID_PASTVY!$H548,KATEGORIE_ZVIRAT!$B$2:$M$31,7,FALSE)*L548/1000*M548/24*(F548-E548+1)/J548</f>
        <v>#N/A</v>
      </c>
      <c r="Q548" s="52" t="e">
        <f>VLOOKUP(EVID_PASTVY!$H548,KATEGORIE_ZVIRAT!$B$2:$M$31,10,FALSE)*P548*10</f>
        <v>#N/A</v>
      </c>
      <c r="R548" s="52" t="e">
        <f>VLOOKUP(EVID_PASTVY!$H548,KATEGORIE_ZVIRAT!$B$2:$M$31,11,FALSE)*P548*10</f>
        <v>#N/A</v>
      </c>
      <c r="S548" s="52" t="e">
        <f>VLOOKUP(EVID_PASTVY!$H548,KATEGORIE_ZVIRAT!$B$2:$M$31,12,FALSE)*P548*10</f>
        <v>#N/A</v>
      </c>
    </row>
    <row r="549" spans="1:19" x14ac:dyDescent="0.2">
      <c r="A549" s="32"/>
      <c r="B549" s="37" t="e">
        <f>VLOOKUP($A549,EVID_OSEVU!$A$1:$M$4972,2,FALSE)</f>
        <v>#N/A</v>
      </c>
      <c r="C549" s="37" t="e">
        <f>VLOOKUP($A549,EVID_OSEVU!$A$1:$M$4972,3,FALSE)</f>
        <v>#N/A</v>
      </c>
      <c r="D549" s="45" t="e">
        <f>VLOOKUP($A549,EVID_OSEVU!$A$1:$M$4972,4,FALSE)</f>
        <v>#N/A</v>
      </c>
      <c r="E549" s="35"/>
      <c r="F549" s="53"/>
      <c r="G549" s="32"/>
      <c r="H549" s="45" t="e">
        <f>VLOOKUP(G549,Export7[#All],2,FALSE)</f>
        <v>#N/A</v>
      </c>
      <c r="I549" s="45" t="e">
        <f>VLOOKUP($A549,EVID_OSEVU!$A$1:$M$4972,10,FALSE)</f>
        <v>#N/A</v>
      </c>
      <c r="J549" s="58" t="e">
        <f>VLOOKUP($A549,EVID_OSEVU!$A$1:$M$4972,11,FALSE)</f>
        <v>#N/A</v>
      </c>
      <c r="K549" s="33"/>
      <c r="L549" s="45" t="e">
        <f>VLOOKUP(EVID_PASTVY!H549,KATEGORIE_ZVIRAT!$B$2:$M$31,6,FALSE)*K549</f>
        <v>#N/A</v>
      </c>
      <c r="M549" s="33">
        <v>24</v>
      </c>
      <c r="N549" s="45" t="e">
        <f>VLOOKUP(EVID_PASTVY!$H549,KATEGORIE_ZVIRAT!$B$2:$M$31,8,FALSE)</f>
        <v>#N/A</v>
      </c>
      <c r="O549" s="45" t="e">
        <f>VLOOKUP(EVID_PASTVY!$H549,KATEGORIE_ZVIRAT!$B$2:$M$31,9,FALSE)</f>
        <v>#N/A</v>
      </c>
      <c r="P549" s="54" t="e">
        <f>VLOOKUP(EVID_PASTVY!$H549,KATEGORIE_ZVIRAT!$B$2:$M$31,7,FALSE)*L549/1000*M549/24*(F549-E549+1)/J549</f>
        <v>#N/A</v>
      </c>
      <c r="Q549" s="52" t="e">
        <f>VLOOKUP(EVID_PASTVY!$H549,KATEGORIE_ZVIRAT!$B$2:$M$31,10,FALSE)*P549*10</f>
        <v>#N/A</v>
      </c>
      <c r="R549" s="52" t="e">
        <f>VLOOKUP(EVID_PASTVY!$H549,KATEGORIE_ZVIRAT!$B$2:$M$31,11,FALSE)*P549*10</f>
        <v>#N/A</v>
      </c>
      <c r="S549" s="52" t="e">
        <f>VLOOKUP(EVID_PASTVY!$H549,KATEGORIE_ZVIRAT!$B$2:$M$31,12,FALSE)*P549*10</f>
        <v>#N/A</v>
      </c>
    </row>
    <row r="550" spans="1:19" x14ac:dyDescent="0.2">
      <c r="A550" s="32"/>
      <c r="B550" s="37" t="e">
        <f>VLOOKUP($A550,EVID_OSEVU!$A$1:$M$4972,2,FALSE)</f>
        <v>#N/A</v>
      </c>
      <c r="C550" s="37" t="e">
        <f>VLOOKUP($A550,EVID_OSEVU!$A$1:$M$4972,3,FALSE)</f>
        <v>#N/A</v>
      </c>
      <c r="D550" s="45" t="e">
        <f>VLOOKUP($A550,EVID_OSEVU!$A$1:$M$4972,4,FALSE)</f>
        <v>#N/A</v>
      </c>
      <c r="E550" s="35"/>
      <c r="F550" s="53"/>
      <c r="G550" s="32"/>
      <c r="H550" s="45" t="e">
        <f>VLOOKUP(G550,Export7[#All],2,FALSE)</f>
        <v>#N/A</v>
      </c>
      <c r="I550" s="45" t="e">
        <f>VLOOKUP($A550,EVID_OSEVU!$A$1:$M$4972,10,FALSE)</f>
        <v>#N/A</v>
      </c>
      <c r="J550" s="58" t="e">
        <f>VLOOKUP($A550,EVID_OSEVU!$A$1:$M$4972,11,FALSE)</f>
        <v>#N/A</v>
      </c>
      <c r="K550" s="33"/>
      <c r="L550" s="45" t="e">
        <f>VLOOKUP(EVID_PASTVY!H550,KATEGORIE_ZVIRAT!$B$2:$M$31,6,FALSE)*K550</f>
        <v>#N/A</v>
      </c>
      <c r="M550" s="33">
        <v>24</v>
      </c>
      <c r="N550" s="45" t="e">
        <f>VLOOKUP(EVID_PASTVY!$H550,KATEGORIE_ZVIRAT!$B$2:$M$31,8,FALSE)</f>
        <v>#N/A</v>
      </c>
      <c r="O550" s="45" t="e">
        <f>VLOOKUP(EVID_PASTVY!$H550,KATEGORIE_ZVIRAT!$B$2:$M$31,9,FALSE)</f>
        <v>#N/A</v>
      </c>
      <c r="P550" s="54" t="e">
        <f>VLOOKUP(EVID_PASTVY!$H550,KATEGORIE_ZVIRAT!$B$2:$M$31,7,FALSE)*L550/1000*M550/24*(F550-E550+1)/J550</f>
        <v>#N/A</v>
      </c>
      <c r="Q550" s="52" t="e">
        <f>VLOOKUP(EVID_PASTVY!$H550,KATEGORIE_ZVIRAT!$B$2:$M$31,10,FALSE)*P550*10</f>
        <v>#N/A</v>
      </c>
      <c r="R550" s="52" t="e">
        <f>VLOOKUP(EVID_PASTVY!$H550,KATEGORIE_ZVIRAT!$B$2:$M$31,11,FALSE)*P550*10</f>
        <v>#N/A</v>
      </c>
      <c r="S550" s="52" t="e">
        <f>VLOOKUP(EVID_PASTVY!$H550,KATEGORIE_ZVIRAT!$B$2:$M$31,12,FALSE)*P550*10</f>
        <v>#N/A</v>
      </c>
    </row>
    <row r="551" spans="1:19" x14ac:dyDescent="0.2">
      <c r="A551" s="32"/>
      <c r="B551" s="37" t="e">
        <f>VLOOKUP($A551,EVID_OSEVU!$A$1:$M$4972,2,FALSE)</f>
        <v>#N/A</v>
      </c>
      <c r="C551" s="37" t="e">
        <f>VLOOKUP($A551,EVID_OSEVU!$A$1:$M$4972,3,FALSE)</f>
        <v>#N/A</v>
      </c>
      <c r="D551" s="45" t="e">
        <f>VLOOKUP($A551,EVID_OSEVU!$A$1:$M$4972,4,FALSE)</f>
        <v>#N/A</v>
      </c>
      <c r="E551" s="35"/>
      <c r="F551" s="53"/>
      <c r="G551" s="32"/>
      <c r="H551" s="45" t="e">
        <f>VLOOKUP(G551,Export7[#All],2,FALSE)</f>
        <v>#N/A</v>
      </c>
      <c r="I551" s="45" t="e">
        <f>VLOOKUP($A551,EVID_OSEVU!$A$1:$M$4972,10,FALSE)</f>
        <v>#N/A</v>
      </c>
      <c r="J551" s="58" t="e">
        <f>VLOOKUP($A551,EVID_OSEVU!$A$1:$M$4972,11,FALSE)</f>
        <v>#N/A</v>
      </c>
      <c r="K551" s="33"/>
      <c r="L551" s="45" t="e">
        <f>VLOOKUP(EVID_PASTVY!H551,KATEGORIE_ZVIRAT!$B$2:$M$31,6,FALSE)*K551</f>
        <v>#N/A</v>
      </c>
      <c r="M551" s="33">
        <v>24</v>
      </c>
      <c r="N551" s="45" t="e">
        <f>VLOOKUP(EVID_PASTVY!$H551,KATEGORIE_ZVIRAT!$B$2:$M$31,8,FALSE)</f>
        <v>#N/A</v>
      </c>
      <c r="O551" s="45" t="e">
        <f>VLOOKUP(EVID_PASTVY!$H551,KATEGORIE_ZVIRAT!$B$2:$M$31,9,FALSE)</f>
        <v>#N/A</v>
      </c>
      <c r="P551" s="54" t="e">
        <f>VLOOKUP(EVID_PASTVY!$H551,KATEGORIE_ZVIRAT!$B$2:$M$31,7,FALSE)*L551/1000*M551/24*(F551-E551+1)/J551</f>
        <v>#N/A</v>
      </c>
      <c r="Q551" s="52" t="e">
        <f>VLOOKUP(EVID_PASTVY!$H551,KATEGORIE_ZVIRAT!$B$2:$M$31,10,FALSE)*P551*10</f>
        <v>#N/A</v>
      </c>
      <c r="R551" s="52" t="e">
        <f>VLOOKUP(EVID_PASTVY!$H551,KATEGORIE_ZVIRAT!$B$2:$M$31,11,FALSE)*P551*10</f>
        <v>#N/A</v>
      </c>
      <c r="S551" s="52" t="e">
        <f>VLOOKUP(EVID_PASTVY!$H551,KATEGORIE_ZVIRAT!$B$2:$M$31,12,FALSE)*P551*10</f>
        <v>#N/A</v>
      </c>
    </row>
    <row r="552" spans="1:19" x14ac:dyDescent="0.2">
      <c r="A552" s="32"/>
      <c r="B552" s="37" t="e">
        <f>VLOOKUP($A552,EVID_OSEVU!$A$1:$M$4972,2,FALSE)</f>
        <v>#N/A</v>
      </c>
      <c r="C552" s="37" t="e">
        <f>VLOOKUP($A552,EVID_OSEVU!$A$1:$M$4972,3,FALSE)</f>
        <v>#N/A</v>
      </c>
      <c r="D552" s="45" t="e">
        <f>VLOOKUP($A552,EVID_OSEVU!$A$1:$M$4972,4,FALSE)</f>
        <v>#N/A</v>
      </c>
      <c r="E552" s="35"/>
      <c r="F552" s="53"/>
      <c r="G552" s="32"/>
      <c r="H552" s="45" t="e">
        <f>VLOOKUP(G552,Export7[#All],2,FALSE)</f>
        <v>#N/A</v>
      </c>
      <c r="I552" s="45" t="e">
        <f>VLOOKUP($A552,EVID_OSEVU!$A$1:$M$4972,10,FALSE)</f>
        <v>#N/A</v>
      </c>
      <c r="J552" s="58" t="e">
        <f>VLOOKUP($A552,EVID_OSEVU!$A$1:$M$4972,11,FALSE)</f>
        <v>#N/A</v>
      </c>
      <c r="K552" s="33"/>
      <c r="L552" s="45" t="e">
        <f>VLOOKUP(EVID_PASTVY!H552,KATEGORIE_ZVIRAT!$B$2:$M$31,6,FALSE)*K552</f>
        <v>#N/A</v>
      </c>
      <c r="M552" s="33">
        <v>24</v>
      </c>
      <c r="N552" s="45" t="e">
        <f>VLOOKUP(EVID_PASTVY!$H552,KATEGORIE_ZVIRAT!$B$2:$M$31,8,FALSE)</f>
        <v>#N/A</v>
      </c>
      <c r="O552" s="45" t="e">
        <f>VLOOKUP(EVID_PASTVY!$H552,KATEGORIE_ZVIRAT!$B$2:$M$31,9,FALSE)</f>
        <v>#N/A</v>
      </c>
      <c r="P552" s="54" t="e">
        <f>VLOOKUP(EVID_PASTVY!$H552,KATEGORIE_ZVIRAT!$B$2:$M$31,7,FALSE)*L552/1000*M552/24*(F552-E552+1)/J552</f>
        <v>#N/A</v>
      </c>
      <c r="Q552" s="52" t="e">
        <f>VLOOKUP(EVID_PASTVY!$H552,KATEGORIE_ZVIRAT!$B$2:$M$31,10,FALSE)*P552*10</f>
        <v>#N/A</v>
      </c>
      <c r="R552" s="52" t="e">
        <f>VLOOKUP(EVID_PASTVY!$H552,KATEGORIE_ZVIRAT!$B$2:$M$31,11,FALSE)*P552*10</f>
        <v>#N/A</v>
      </c>
      <c r="S552" s="52" t="e">
        <f>VLOOKUP(EVID_PASTVY!$H552,KATEGORIE_ZVIRAT!$B$2:$M$31,12,FALSE)*P552*10</f>
        <v>#N/A</v>
      </c>
    </row>
    <row r="553" spans="1:19" x14ac:dyDescent="0.2">
      <c r="A553" s="32"/>
      <c r="B553" s="37" t="e">
        <f>VLOOKUP($A553,EVID_OSEVU!$A$1:$M$4972,2,FALSE)</f>
        <v>#N/A</v>
      </c>
      <c r="C553" s="37" t="e">
        <f>VLOOKUP($A553,EVID_OSEVU!$A$1:$M$4972,3,FALSE)</f>
        <v>#N/A</v>
      </c>
      <c r="D553" s="45" t="e">
        <f>VLOOKUP($A553,EVID_OSEVU!$A$1:$M$4972,4,FALSE)</f>
        <v>#N/A</v>
      </c>
      <c r="E553" s="35"/>
      <c r="F553" s="53"/>
      <c r="G553" s="32"/>
      <c r="H553" s="45" t="e">
        <f>VLOOKUP(G553,Export7[#All],2,FALSE)</f>
        <v>#N/A</v>
      </c>
      <c r="I553" s="45" t="e">
        <f>VLOOKUP($A553,EVID_OSEVU!$A$1:$M$4972,10,FALSE)</f>
        <v>#N/A</v>
      </c>
      <c r="J553" s="58" t="e">
        <f>VLOOKUP($A553,EVID_OSEVU!$A$1:$M$4972,11,FALSE)</f>
        <v>#N/A</v>
      </c>
      <c r="K553" s="33"/>
      <c r="L553" s="45" t="e">
        <f>VLOOKUP(EVID_PASTVY!H553,KATEGORIE_ZVIRAT!$B$2:$M$31,6,FALSE)*K553</f>
        <v>#N/A</v>
      </c>
      <c r="M553" s="33">
        <v>24</v>
      </c>
      <c r="N553" s="45" t="e">
        <f>VLOOKUP(EVID_PASTVY!$H553,KATEGORIE_ZVIRAT!$B$2:$M$31,8,FALSE)</f>
        <v>#N/A</v>
      </c>
      <c r="O553" s="45" t="e">
        <f>VLOOKUP(EVID_PASTVY!$H553,KATEGORIE_ZVIRAT!$B$2:$M$31,9,FALSE)</f>
        <v>#N/A</v>
      </c>
      <c r="P553" s="54" t="e">
        <f>VLOOKUP(EVID_PASTVY!$H553,KATEGORIE_ZVIRAT!$B$2:$M$31,7,FALSE)*L553/1000*M553/24*(F553-E553+1)/J553</f>
        <v>#N/A</v>
      </c>
      <c r="Q553" s="52" t="e">
        <f>VLOOKUP(EVID_PASTVY!$H553,KATEGORIE_ZVIRAT!$B$2:$M$31,10,FALSE)*P553*10</f>
        <v>#N/A</v>
      </c>
      <c r="R553" s="52" t="e">
        <f>VLOOKUP(EVID_PASTVY!$H553,KATEGORIE_ZVIRAT!$B$2:$M$31,11,FALSE)*P553*10</f>
        <v>#N/A</v>
      </c>
      <c r="S553" s="52" t="e">
        <f>VLOOKUP(EVID_PASTVY!$H553,KATEGORIE_ZVIRAT!$B$2:$M$31,12,FALSE)*P553*10</f>
        <v>#N/A</v>
      </c>
    </row>
    <row r="554" spans="1:19" x14ac:dyDescent="0.2">
      <c r="A554" s="32"/>
      <c r="B554" s="37" t="e">
        <f>VLOOKUP($A554,EVID_OSEVU!$A$1:$M$4972,2,FALSE)</f>
        <v>#N/A</v>
      </c>
      <c r="C554" s="37" t="e">
        <f>VLOOKUP($A554,EVID_OSEVU!$A$1:$M$4972,3,FALSE)</f>
        <v>#N/A</v>
      </c>
      <c r="D554" s="45" t="e">
        <f>VLOOKUP($A554,EVID_OSEVU!$A$1:$M$4972,4,FALSE)</f>
        <v>#N/A</v>
      </c>
      <c r="E554" s="35"/>
      <c r="F554" s="53"/>
      <c r="G554" s="32"/>
      <c r="H554" s="45" t="e">
        <f>VLOOKUP(G554,Export7[#All],2,FALSE)</f>
        <v>#N/A</v>
      </c>
      <c r="I554" s="45" t="e">
        <f>VLOOKUP($A554,EVID_OSEVU!$A$1:$M$4972,10,FALSE)</f>
        <v>#N/A</v>
      </c>
      <c r="J554" s="58" t="e">
        <f>VLOOKUP($A554,EVID_OSEVU!$A$1:$M$4972,11,FALSE)</f>
        <v>#N/A</v>
      </c>
      <c r="K554" s="33"/>
      <c r="L554" s="45" t="e">
        <f>VLOOKUP(EVID_PASTVY!H554,KATEGORIE_ZVIRAT!$B$2:$M$31,6,FALSE)*K554</f>
        <v>#N/A</v>
      </c>
      <c r="M554" s="33">
        <v>24</v>
      </c>
      <c r="N554" s="45" t="e">
        <f>VLOOKUP(EVID_PASTVY!$H554,KATEGORIE_ZVIRAT!$B$2:$M$31,8,FALSE)</f>
        <v>#N/A</v>
      </c>
      <c r="O554" s="45" t="e">
        <f>VLOOKUP(EVID_PASTVY!$H554,KATEGORIE_ZVIRAT!$B$2:$M$31,9,FALSE)</f>
        <v>#N/A</v>
      </c>
      <c r="P554" s="54" t="e">
        <f>VLOOKUP(EVID_PASTVY!$H554,KATEGORIE_ZVIRAT!$B$2:$M$31,7,FALSE)*L554/1000*M554/24*(F554-E554+1)/J554</f>
        <v>#N/A</v>
      </c>
      <c r="Q554" s="52" t="e">
        <f>VLOOKUP(EVID_PASTVY!$H554,KATEGORIE_ZVIRAT!$B$2:$M$31,10,FALSE)*P554*10</f>
        <v>#N/A</v>
      </c>
      <c r="R554" s="52" t="e">
        <f>VLOOKUP(EVID_PASTVY!$H554,KATEGORIE_ZVIRAT!$B$2:$M$31,11,FALSE)*P554*10</f>
        <v>#N/A</v>
      </c>
      <c r="S554" s="52" t="e">
        <f>VLOOKUP(EVID_PASTVY!$H554,KATEGORIE_ZVIRAT!$B$2:$M$31,12,FALSE)*P554*10</f>
        <v>#N/A</v>
      </c>
    </row>
    <row r="555" spans="1:19" x14ac:dyDescent="0.2">
      <c r="A555" s="32"/>
      <c r="B555" s="37" t="e">
        <f>VLOOKUP($A555,EVID_OSEVU!$A$1:$M$4972,2,FALSE)</f>
        <v>#N/A</v>
      </c>
      <c r="C555" s="37" t="e">
        <f>VLOOKUP($A555,EVID_OSEVU!$A$1:$M$4972,3,FALSE)</f>
        <v>#N/A</v>
      </c>
      <c r="D555" s="45" t="e">
        <f>VLOOKUP($A555,EVID_OSEVU!$A$1:$M$4972,4,FALSE)</f>
        <v>#N/A</v>
      </c>
      <c r="E555" s="35"/>
      <c r="F555" s="53"/>
      <c r="G555" s="32"/>
      <c r="H555" s="45" t="e">
        <f>VLOOKUP(G555,Export7[#All],2,FALSE)</f>
        <v>#N/A</v>
      </c>
      <c r="I555" s="45" t="e">
        <f>VLOOKUP($A555,EVID_OSEVU!$A$1:$M$4972,10,FALSE)</f>
        <v>#N/A</v>
      </c>
      <c r="J555" s="58" t="e">
        <f>VLOOKUP($A555,EVID_OSEVU!$A$1:$M$4972,11,FALSE)</f>
        <v>#N/A</v>
      </c>
      <c r="K555" s="33"/>
      <c r="L555" s="45" t="e">
        <f>VLOOKUP(EVID_PASTVY!H555,KATEGORIE_ZVIRAT!$B$2:$M$31,6,FALSE)*K555</f>
        <v>#N/A</v>
      </c>
      <c r="M555" s="33">
        <v>24</v>
      </c>
      <c r="N555" s="45" t="e">
        <f>VLOOKUP(EVID_PASTVY!$H555,KATEGORIE_ZVIRAT!$B$2:$M$31,8,FALSE)</f>
        <v>#N/A</v>
      </c>
      <c r="O555" s="45" t="e">
        <f>VLOOKUP(EVID_PASTVY!$H555,KATEGORIE_ZVIRAT!$B$2:$M$31,9,FALSE)</f>
        <v>#N/A</v>
      </c>
      <c r="P555" s="54" t="e">
        <f>VLOOKUP(EVID_PASTVY!$H555,KATEGORIE_ZVIRAT!$B$2:$M$31,7,FALSE)*L555/1000*M555/24*(F555-E555+1)/J555</f>
        <v>#N/A</v>
      </c>
      <c r="Q555" s="52" t="e">
        <f>VLOOKUP(EVID_PASTVY!$H555,KATEGORIE_ZVIRAT!$B$2:$M$31,10,FALSE)*P555*10</f>
        <v>#N/A</v>
      </c>
      <c r="R555" s="52" t="e">
        <f>VLOOKUP(EVID_PASTVY!$H555,KATEGORIE_ZVIRAT!$B$2:$M$31,11,FALSE)*P555*10</f>
        <v>#N/A</v>
      </c>
      <c r="S555" s="52" t="e">
        <f>VLOOKUP(EVID_PASTVY!$H555,KATEGORIE_ZVIRAT!$B$2:$M$31,12,FALSE)*P555*10</f>
        <v>#N/A</v>
      </c>
    </row>
    <row r="556" spans="1:19" x14ac:dyDescent="0.2">
      <c r="A556" s="32"/>
      <c r="B556" s="37" t="e">
        <f>VLOOKUP($A556,EVID_OSEVU!$A$1:$M$4972,2,FALSE)</f>
        <v>#N/A</v>
      </c>
      <c r="C556" s="37" t="e">
        <f>VLOOKUP($A556,EVID_OSEVU!$A$1:$M$4972,3,FALSE)</f>
        <v>#N/A</v>
      </c>
      <c r="D556" s="45" t="e">
        <f>VLOOKUP($A556,EVID_OSEVU!$A$1:$M$4972,4,FALSE)</f>
        <v>#N/A</v>
      </c>
      <c r="E556" s="35"/>
      <c r="F556" s="53"/>
      <c r="G556" s="32"/>
      <c r="H556" s="45" t="e">
        <f>VLOOKUP(G556,Export7[#All],2,FALSE)</f>
        <v>#N/A</v>
      </c>
      <c r="I556" s="45" t="e">
        <f>VLOOKUP($A556,EVID_OSEVU!$A$1:$M$4972,10,FALSE)</f>
        <v>#N/A</v>
      </c>
      <c r="J556" s="58" t="e">
        <f>VLOOKUP($A556,EVID_OSEVU!$A$1:$M$4972,11,FALSE)</f>
        <v>#N/A</v>
      </c>
      <c r="K556" s="33"/>
      <c r="L556" s="45" t="e">
        <f>VLOOKUP(EVID_PASTVY!H556,KATEGORIE_ZVIRAT!$B$2:$M$31,6,FALSE)*K556</f>
        <v>#N/A</v>
      </c>
      <c r="M556" s="33">
        <v>24</v>
      </c>
      <c r="N556" s="45" t="e">
        <f>VLOOKUP(EVID_PASTVY!$H556,KATEGORIE_ZVIRAT!$B$2:$M$31,8,FALSE)</f>
        <v>#N/A</v>
      </c>
      <c r="O556" s="45" t="e">
        <f>VLOOKUP(EVID_PASTVY!$H556,KATEGORIE_ZVIRAT!$B$2:$M$31,9,FALSE)</f>
        <v>#N/A</v>
      </c>
      <c r="P556" s="54" t="e">
        <f>VLOOKUP(EVID_PASTVY!$H556,KATEGORIE_ZVIRAT!$B$2:$M$31,7,FALSE)*L556/1000*M556/24*(F556-E556+1)/J556</f>
        <v>#N/A</v>
      </c>
      <c r="Q556" s="52" t="e">
        <f>VLOOKUP(EVID_PASTVY!$H556,KATEGORIE_ZVIRAT!$B$2:$M$31,10,FALSE)*P556*10</f>
        <v>#N/A</v>
      </c>
      <c r="R556" s="52" t="e">
        <f>VLOOKUP(EVID_PASTVY!$H556,KATEGORIE_ZVIRAT!$B$2:$M$31,11,FALSE)*P556*10</f>
        <v>#N/A</v>
      </c>
      <c r="S556" s="52" t="e">
        <f>VLOOKUP(EVID_PASTVY!$H556,KATEGORIE_ZVIRAT!$B$2:$M$31,12,FALSE)*P556*10</f>
        <v>#N/A</v>
      </c>
    </row>
    <row r="557" spans="1:19" x14ac:dyDescent="0.2">
      <c r="A557" s="32"/>
      <c r="B557" s="37" t="e">
        <f>VLOOKUP($A557,EVID_OSEVU!$A$1:$M$4972,2,FALSE)</f>
        <v>#N/A</v>
      </c>
      <c r="C557" s="37" t="e">
        <f>VLOOKUP($A557,EVID_OSEVU!$A$1:$M$4972,3,FALSE)</f>
        <v>#N/A</v>
      </c>
      <c r="D557" s="45" t="e">
        <f>VLOOKUP($A557,EVID_OSEVU!$A$1:$M$4972,4,FALSE)</f>
        <v>#N/A</v>
      </c>
      <c r="E557" s="35"/>
      <c r="F557" s="53"/>
      <c r="G557" s="32"/>
      <c r="H557" s="45" t="e">
        <f>VLOOKUP(G557,Export7[#All],2,FALSE)</f>
        <v>#N/A</v>
      </c>
      <c r="I557" s="45" t="e">
        <f>VLOOKUP($A557,EVID_OSEVU!$A$1:$M$4972,10,FALSE)</f>
        <v>#N/A</v>
      </c>
      <c r="J557" s="58" t="e">
        <f>VLOOKUP($A557,EVID_OSEVU!$A$1:$M$4972,11,FALSE)</f>
        <v>#N/A</v>
      </c>
      <c r="K557" s="33"/>
      <c r="L557" s="45" t="e">
        <f>VLOOKUP(EVID_PASTVY!H557,KATEGORIE_ZVIRAT!$B$2:$M$31,6,FALSE)*K557</f>
        <v>#N/A</v>
      </c>
      <c r="M557" s="33">
        <v>24</v>
      </c>
      <c r="N557" s="45" t="e">
        <f>VLOOKUP(EVID_PASTVY!$H557,KATEGORIE_ZVIRAT!$B$2:$M$31,8,FALSE)</f>
        <v>#N/A</v>
      </c>
      <c r="O557" s="45" t="e">
        <f>VLOOKUP(EVID_PASTVY!$H557,KATEGORIE_ZVIRAT!$B$2:$M$31,9,FALSE)</f>
        <v>#N/A</v>
      </c>
      <c r="P557" s="54" t="e">
        <f>VLOOKUP(EVID_PASTVY!$H557,KATEGORIE_ZVIRAT!$B$2:$M$31,7,FALSE)*L557/1000*M557/24*(F557-E557+1)/J557</f>
        <v>#N/A</v>
      </c>
      <c r="Q557" s="52" t="e">
        <f>VLOOKUP(EVID_PASTVY!$H557,KATEGORIE_ZVIRAT!$B$2:$M$31,10,FALSE)*P557*10</f>
        <v>#N/A</v>
      </c>
      <c r="R557" s="52" t="e">
        <f>VLOOKUP(EVID_PASTVY!$H557,KATEGORIE_ZVIRAT!$B$2:$M$31,11,FALSE)*P557*10</f>
        <v>#N/A</v>
      </c>
      <c r="S557" s="52" t="e">
        <f>VLOOKUP(EVID_PASTVY!$H557,KATEGORIE_ZVIRAT!$B$2:$M$31,12,FALSE)*P557*10</f>
        <v>#N/A</v>
      </c>
    </row>
    <row r="558" spans="1:19" x14ac:dyDescent="0.2">
      <c r="A558" s="32"/>
      <c r="B558" s="37" t="e">
        <f>VLOOKUP($A558,EVID_OSEVU!$A$1:$M$4972,2,FALSE)</f>
        <v>#N/A</v>
      </c>
      <c r="C558" s="37" t="e">
        <f>VLOOKUP($A558,EVID_OSEVU!$A$1:$M$4972,3,FALSE)</f>
        <v>#N/A</v>
      </c>
      <c r="D558" s="45" t="e">
        <f>VLOOKUP($A558,EVID_OSEVU!$A$1:$M$4972,4,FALSE)</f>
        <v>#N/A</v>
      </c>
      <c r="E558" s="35"/>
      <c r="F558" s="53"/>
      <c r="G558" s="32"/>
      <c r="H558" s="45" t="e">
        <f>VLOOKUP(G558,Export7[#All],2,FALSE)</f>
        <v>#N/A</v>
      </c>
      <c r="I558" s="45" t="e">
        <f>VLOOKUP($A558,EVID_OSEVU!$A$1:$M$4972,10,FALSE)</f>
        <v>#N/A</v>
      </c>
      <c r="J558" s="58" t="e">
        <f>VLOOKUP($A558,EVID_OSEVU!$A$1:$M$4972,11,FALSE)</f>
        <v>#N/A</v>
      </c>
      <c r="K558" s="33"/>
      <c r="L558" s="45" t="e">
        <f>VLOOKUP(EVID_PASTVY!H558,KATEGORIE_ZVIRAT!$B$2:$M$31,6,FALSE)*K558</f>
        <v>#N/A</v>
      </c>
      <c r="M558" s="33">
        <v>24</v>
      </c>
      <c r="N558" s="45" t="e">
        <f>VLOOKUP(EVID_PASTVY!$H558,KATEGORIE_ZVIRAT!$B$2:$M$31,8,FALSE)</f>
        <v>#N/A</v>
      </c>
      <c r="O558" s="45" t="e">
        <f>VLOOKUP(EVID_PASTVY!$H558,KATEGORIE_ZVIRAT!$B$2:$M$31,9,FALSE)</f>
        <v>#N/A</v>
      </c>
      <c r="P558" s="54" t="e">
        <f>VLOOKUP(EVID_PASTVY!$H558,KATEGORIE_ZVIRAT!$B$2:$M$31,7,FALSE)*L558/1000*M558/24*(F558-E558+1)/J558</f>
        <v>#N/A</v>
      </c>
      <c r="Q558" s="52" t="e">
        <f>VLOOKUP(EVID_PASTVY!$H558,KATEGORIE_ZVIRAT!$B$2:$M$31,10,FALSE)*P558*10</f>
        <v>#N/A</v>
      </c>
      <c r="R558" s="52" t="e">
        <f>VLOOKUP(EVID_PASTVY!$H558,KATEGORIE_ZVIRAT!$B$2:$M$31,11,FALSE)*P558*10</f>
        <v>#N/A</v>
      </c>
      <c r="S558" s="52" t="e">
        <f>VLOOKUP(EVID_PASTVY!$H558,KATEGORIE_ZVIRAT!$B$2:$M$31,12,FALSE)*P558*10</f>
        <v>#N/A</v>
      </c>
    </row>
    <row r="559" spans="1:19" x14ac:dyDescent="0.2">
      <c r="A559" s="32"/>
      <c r="B559" s="37" t="e">
        <f>VLOOKUP($A559,EVID_OSEVU!$A$1:$M$4972,2,FALSE)</f>
        <v>#N/A</v>
      </c>
      <c r="C559" s="37" t="e">
        <f>VLOOKUP($A559,EVID_OSEVU!$A$1:$M$4972,3,FALSE)</f>
        <v>#N/A</v>
      </c>
      <c r="D559" s="45" t="e">
        <f>VLOOKUP($A559,EVID_OSEVU!$A$1:$M$4972,4,FALSE)</f>
        <v>#N/A</v>
      </c>
      <c r="E559" s="35"/>
      <c r="F559" s="53"/>
      <c r="G559" s="32"/>
      <c r="H559" s="45" t="e">
        <f>VLOOKUP(G559,Export7[#All],2,FALSE)</f>
        <v>#N/A</v>
      </c>
      <c r="I559" s="45" t="e">
        <f>VLOOKUP($A559,EVID_OSEVU!$A$1:$M$4972,10,FALSE)</f>
        <v>#N/A</v>
      </c>
      <c r="J559" s="58" t="e">
        <f>VLOOKUP($A559,EVID_OSEVU!$A$1:$M$4972,11,FALSE)</f>
        <v>#N/A</v>
      </c>
      <c r="K559" s="33"/>
      <c r="L559" s="45" t="e">
        <f>VLOOKUP(EVID_PASTVY!H559,KATEGORIE_ZVIRAT!$B$2:$M$31,6,FALSE)*K559</f>
        <v>#N/A</v>
      </c>
      <c r="M559" s="33">
        <v>24</v>
      </c>
      <c r="N559" s="45" t="e">
        <f>VLOOKUP(EVID_PASTVY!$H559,KATEGORIE_ZVIRAT!$B$2:$M$31,8,FALSE)</f>
        <v>#N/A</v>
      </c>
      <c r="O559" s="45" t="e">
        <f>VLOOKUP(EVID_PASTVY!$H559,KATEGORIE_ZVIRAT!$B$2:$M$31,9,FALSE)</f>
        <v>#N/A</v>
      </c>
      <c r="P559" s="54" t="e">
        <f>VLOOKUP(EVID_PASTVY!$H559,KATEGORIE_ZVIRAT!$B$2:$M$31,7,FALSE)*L559/1000*M559/24*(F559-E559+1)/J559</f>
        <v>#N/A</v>
      </c>
      <c r="Q559" s="52" t="e">
        <f>VLOOKUP(EVID_PASTVY!$H559,KATEGORIE_ZVIRAT!$B$2:$M$31,10,FALSE)*P559*10</f>
        <v>#N/A</v>
      </c>
      <c r="R559" s="52" t="e">
        <f>VLOOKUP(EVID_PASTVY!$H559,KATEGORIE_ZVIRAT!$B$2:$M$31,11,FALSE)*P559*10</f>
        <v>#N/A</v>
      </c>
      <c r="S559" s="52" t="e">
        <f>VLOOKUP(EVID_PASTVY!$H559,KATEGORIE_ZVIRAT!$B$2:$M$31,12,FALSE)*P559*10</f>
        <v>#N/A</v>
      </c>
    </row>
    <row r="560" spans="1:19" x14ac:dyDescent="0.2">
      <c r="A560" s="32"/>
      <c r="B560" s="37" t="e">
        <f>VLOOKUP($A560,EVID_OSEVU!$A$1:$M$4972,2,FALSE)</f>
        <v>#N/A</v>
      </c>
      <c r="C560" s="37" t="e">
        <f>VLOOKUP($A560,EVID_OSEVU!$A$1:$M$4972,3,FALSE)</f>
        <v>#N/A</v>
      </c>
      <c r="D560" s="45" t="e">
        <f>VLOOKUP($A560,EVID_OSEVU!$A$1:$M$4972,4,FALSE)</f>
        <v>#N/A</v>
      </c>
      <c r="E560" s="35"/>
      <c r="F560" s="53"/>
      <c r="G560" s="32"/>
      <c r="H560" s="45" t="e">
        <f>VLOOKUP(G560,Export7[#All],2,FALSE)</f>
        <v>#N/A</v>
      </c>
      <c r="I560" s="45" t="e">
        <f>VLOOKUP($A560,EVID_OSEVU!$A$1:$M$4972,10,FALSE)</f>
        <v>#N/A</v>
      </c>
      <c r="J560" s="58" t="e">
        <f>VLOOKUP($A560,EVID_OSEVU!$A$1:$M$4972,11,FALSE)</f>
        <v>#N/A</v>
      </c>
      <c r="K560" s="33"/>
      <c r="L560" s="45" t="e">
        <f>VLOOKUP(EVID_PASTVY!H560,KATEGORIE_ZVIRAT!$B$2:$M$31,6,FALSE)*K560</f>
        <v>#N/A</v>
      </c>
      <c r="M560" s="33">
        <v>24</v>
      </c>
      <c r="N560" s="45" t="e">
        <f>VLOOKUP(EVID_PASTVY!$H560,KATEGORIE_ZVIRAT!$B$2:$M$31,8,FALSE)</f>
        <v>#N/A</v>
      </c>
      <c r="O560" s="45" t="e">
        <f>VLOOKUP(EVID_PASTVY!$H560,KATEGORIE_ZVIRAT!$B$2:$M$31,9,FALSE)</f>
        <v>#N/A</v>
      </c>
      <c r="P560" s="54" t="e">
        <f>VLOOKUP(EVID_PASTVY!$H560,KATEGORIE_ZVIRAT!$B$2:$M$31,7,FALSE)*L560/1000*M560/24*(F560-E560+1)/J560</f>
        <v>#N/A</v>
      </c>
      <c r="Q560" s="52" t="e">
        <f>VLOOKUP(EVID_PASTVY!$H560,KATEGORIE_ZVIRAT!$B$2:$M$31,10,FALSE)*P560*10</f>
        <v>#N/A</v>
      </c>
      <c r="R560" s="52" t="e">
        <f>VLOOKUP(EVID_PASTVY!$H560,KATEGORIE_ZVIRAT!$B$2:$M$31,11,FALSE)*P560*10</f>
        <v>#N/A</v>
      </c>
      <c r="S560" s="52" t="e">
        <f>VLOOKUP(EVID_PASTVY!$H560,KATEGORIE_ZVIRAT!$B$2:$M$31,12,FALSE)*P560*10</f>
        <v>#N/A</v>
      </c>
    </row>
    <row r="561" spans="1:19" x14ac:dyDescent="0.2">
      <c r="A561" s="32"/>
      <c r="B561" s="37" t="e">
        <f>VLOOKUP($A561,EVID_OSEVU!$A$1:$M$4972,2,FALSE)</f>
        <v>#N/A</v>
      </c>
      <c r="C561" s="37" t="e">
        <f>VLOOKUP($A561,EVID_OSEVU!$A$1:$M$4972,3,FALSE)</f>
        <v>#N/A</v>
      </c>
      <c r="D561" s="45" t="e">
        <f>VLOOKUP($A561,EVID_OSEVU!$A$1:$M$4972,4,FALSE)</f>
        <v>#N/A</v>
      </c>
      <c r="E561" s="35"/>
      <c r="F561" s="53"/>
      <c r="G561" s="32"/>
      <c r="H561" s="45" t="e">
        <f>VLOOKUP(G561,Export7[#All],2,FALSE)</f>
        <v>#N/A</v>
      </c>
      <c r="I561" s="45" t="e">
        <f>VLOOKUP($A561,EVID_OSEVU!$A$1:$M$4972,10,FALSE)</f>
        <v>#N/A</v>
      </c>
      <c r="J561" s="58" t="e">
        <f>VLOOKUP($A561,EVID_OSEVU!$A$1:$M$4972,11,FALSE)</f>
        <v>#N/A</v>
      </c>
      <c r="K561" s="33"/>
      <c r="L561" s="45" t="e">
        <f>VLOOKUP(EVID_PASTVY!H561,KATEGORIE_ZVIRAT!$B$2:$M$31,6,FALSE)*K561</f>
        <v>#N/A</v>
      </c>
      <c r="M561" s="33">
        <v>24</v>
      </c>
      <c r="N561" s="45" t="e">
        <f>VLOOKUP(EVID_PASTVY!$H561,KATEGORIE_ZVIRAT!$B$2:$M$31,8,FALSE)</f>
        <v>#N/A</v>
      </c>
      <c r="O561" s="45" t="e">
        <f>VLOOKUP(EVID_PASTVY!$H561,KATEGORIE_ZVIRAT!$B$2:$M$31,9,FALSE)</f>
        <v>#N/A</v>
      </c>
      <c r="P561" s="54" t="e">
        <f>VLOOKUP(EVID_PASTVY!$H561,KATEGORIE_ZVIRAT!$B$2:$M$31,7,FALSE)*L561/1000*M561/24*(F561-E561+1)/J561</f>
        <v>#N/A</v>
      </c>
      <c r="Q561" s="52" t="e">
        <f>VLOOKUP(EVID_PASTVY!$H561,KATEGORIE_ZVIRAT!$B$2:$M$31,10,FALSE)*P561*10</f>
        <v>#N/A</v>
      </c>
      <c r="R561" s="52" t="e">
        <f>VLOOKUP(EVID_PASTVY!$H561,KATEGORIE_ZVIRAT!$B$2:$M$31,11,FALSE)*P561*10</f>
        <v>#N/A</v>
      </c>
      <c r="S561" s="52" t="e">
        <f>VLOOKUP(EVID_PASTVY!$H561,KATEGORIE_ZVIRAT!$B$2:$M$31,12,FALSE)*P561*10</f>
        <v>#N/A</v>
      </c>
    </row>
    <row r="562" spans="1:19" x14ac:dyDescent="0.2">
      <c r="A562" s="32"/>
      <c r="B562" s="37" t="e">
        <f>VLOOKUP($A562,EVID_OSEVU!$A$1:$M$4972,2,FALSE)</f>
        <v>#N/A</v>
      </c>
      <c r="C562" s="37" t="e">
        <f>VLOOKUP($A562,EVID_OSEVU!$A$1:$M$4972,3,FALSE)</f>
        <v>#N/A</v>
      </c>
      <c r="D562" s="45" t="e">
        <f>VLOOKUP($A562,EVID_OSEVU!$A$1:$M$4972,4,FALSE)</f>
        <v>#N/A</v>
      </c>
      <c r="E562" s="35"/>
      <c r="F562" s="53"/>
      <c r="G562" s="32"/>
      <c r="H562" s="45" t="e">
        <f>VLOOKUP(G562,Export7[#All],2,FALSE)</f>
        <v>#N/A</v>
      </c>
      <c r="I562" s="45" t="e">
        <f>VLOOKUP($A562,EVID_OSEVU!$A$1:$M$4972,10,FALSE)</f>
        <v>#N/A</v>
      </c>
      <c r="J562" s="58" t="e">
        <f>VLOOKUP($A562,EVID_OSEVU!$A$1:$M$4972,11,FALSE)</f>
        <v>#N/A</v>
      </c>
      <c r="K562" s="33"/>
      <c r="L562" s="45" t="e">
        <f>VLOOKUP(EVID_PASTVY!H562,KATEGORIE_ZVIRAT!$B$2:$M$31,6,FALSE)*K562</f>
        <v>#N/A</v>
      </c>
      <c r="M562" s="33">
        <v>24</v>
      </c>
      <c r="N562" s="45" t="e">
        <f>VLOOKUP(EVID_PASTVY!$H562,KATEGORIE_ZVIRAT!$B$2:$M$31,8,FALSE)</f>
        <v>#N/A</v>
      </c>
      <c r="O562" s="45" t="e">
        <f>VLOOKUP(EVID_PASTVY!$H562,KATEGORIE_ZVIRAT!$B$2:$M$31,9,FALSE)</f>
        <v>#N/A</v>
      </c>
      <c r="P562" s="54" t="e">
        <f>VLOOKUP(EVID_PASTVY!$H562,KATEGORIE_ZVIRAT!$B$2:$M$31,7,FALSE)*L562/1000*M562/24*(F562-E562+1)/J562</f>
        <v>#N/A</v>
      </c>
      <c r="Q562" s="52" t="e">
        <f>VLOOKUP(EVID_PASTVY!$H562,KATEGORIE_ZVIRAT!$B$2:$M$31,10,FALSE)*P562*10</f>
        <v>#N/A</v>
      </c>
      <c r="R562" s="52" t="e">
        <f>VLOOKUP(EVID_PASTVY!$H562,KATEGORIE_ZVIRAT!$B$2:$M$31,11,FALSE)*P562*10</f>
        <v>#N/A</v>
      </c>
      <c r="S562" s="52" t="e">
        <f>VLOOKUP(EVID_PASTVY!$H562,KATEGORIE_ZVIRAT!$B$2:$M$31,12,FALSE)*P562*10</f>
        <v>#N/A</v>
      </c>
    </row>
    <row r="563" spans="1:19" x14ac:dyDescent="0.2">
      <c r="A563" s="32"/>
      <c r="B563" s="37" t="e">
        <f>VLOOKUP($A563,EVID_OSEVU!$A$1:$M$4972,2,FALSE)</f>
        <v>#N/A</v>
      </c>
      <c r="C563" s="37" t="e">
        <f>VLOOKUP($A563,EVID_OSEVU!$A$1:$M$4972,3,FALSE)</f>
        <v>#N/A</v>
      </c>
      <c r="D563" s="45" t="e">
        <f>VLOOKUP($A563,EVID_OSEVU!$A$1:$M$4972,4,FALSE)</f>
        <v>#N/A</v>
      </c>
      <c r="E563" s="35"/>
      <c r="F563" s="53"/>
      <c r="G563" s="32"/>
      <c r="H563" s="45" t="e">
        <f>VLOOKUP(G563,Export7[#All],2,FALSE)</f>
        <v>#N/A</v>
      </c>
      <c r="I563" s="45" t="e">
        <f>VLOOKUP($A563,EVID_OSEVU!$A$1:$M$4972,10,FALSE)</f>
        <v>#N/A</v>
      </c>
      <c r="J563" s="58" t="e">
        <f>VLOOKUP($A563,EVID_OSEVU!$A$1:$M$4972,11,FALSE)</f>
        <v>#N/A</v>
      </c>
      <c r="K563" s="33"/>
      <c r="L563" s="45" t="e">
        <f>VLOOKUP(EVID_PASTVY!H563,KATEGORIE_ZVIRAT!$B$2:$M$31,6,FALSE)*K563</f>
        <v>#N/A</v>
      </c>
      <c r="M563" s="33">
        <v>24</v>
      </c>
      <c r="N563" s="45" t="e">
        <f>VLOOKUP(EVID_PASTVY!$H563,KATEGORIE_ZVIRAT!$B$2:$M$31,8,FALSE)</f>
        <v>#N/A</v>
      </c>
      <c r="O563" s="45" t="e">
        <f>VLOOKUP(EVID_PASTVY!$H563,KATEGORIE_ZVIRAT!$B$2:$M$31,9,FALSE)</f>
        <v>#N/A</v>
      </c>
      <c r="P563" s="54" t="e">
        <f>VLOOKUP(EVID_PASTVY!$H563,KATEGORIE_ZVIRAT!$B$2:$M$31,7,FALSE)*L563/1000*M563/24*(F563-E563+1)/J563</f>
        <v>#N/A</v>
      </c>
      <c r="Q563" s="52" t="e">
        <f>VLOOKUP(EVID_PASTVY!$H563,KATEGORIE_ZVIRAT!$B$2:$M$31,10,FALSE)*P563*10</f>
        <v>#N/A</v>
      </c>
      <c r="R563" s="52" t="e">
        <f>VLOOKUP(EVID_PASTVY!$H563,KATEGORIE_ZVIRAT!$B$2:$M$31,11,FALSE)*P563*10</f>
        <v>#N/A</v>
      </c>
      <c r="S563" s="52" t="e">
        <f>VLOOKUP(EVID_PASTVY!$H563,KATEGORIE_ZVIRAT!$B$2:$M$31,12,FALSE)*P563*10</f>
        <v>#N/A</v>
      </c>
    </row>
    <row r="564" spans="1:19" x14ac:dyDescent="0.2">
      <c r="A564" s="32"/>
      <c r="B564" s="37" t="e">
        <f>VLOOKUP($A564,EVID_OSEVU!$A$1:$M$4972,2,FALSE)</f>
        <v>#N/A</v>
      </c>
      <c r="C564" s="37" t="e">
        <f>VLOOKUP($A564,EVID_OSEVU!$A$1:$M$4972,3,FALSE)</f>
        <v>#N/A</v>
      </c>
      <c r="D564" s="45" t="e">
        <f>VLOOKUP($A564,EVID_OSEVU!$A$1:$M$4972,4,FALSE)</f>
        <v>#N/A</v>
      </c>
      <c r="E564" s="35"/>
      <c r="F564" s="53"/>
      <c r="G564" s="32"/>
      <c r="H564" s="45" t="e">
        <f>VLOOKUP(G564,Export7[#All],2,FALSE)</f>
        <v>#N/A</v>
      </c>
      <c r="I564" s="45" t="e">
        <f>VLOOKUP($A564,EVID_OSEVU!$A$1:$M$4972,10,FALSE)</f>
        <v>#N/A</v>
      </c>
      <c r="J564" s="58" t="e">
        <f>VLOOKUP($A564,EVID_OSEVU!$A$1:$M$4972,11,FALSE)</f>
        <v>#N/A</v>
      </c>
      <c r="K564" s="33"/>
      <c r="L564" s="45" t="e">
        <f>VLOOKUP(EVID_PASTVY!H564,KATEGORIE_ZVIRAT!$B$2:$M$31,6,FALSE)*K564</f>
        <v>#N/A</v>
      </c>
      <c r="M564" s="33">
        <v>24</v>
      </c>
      <c r="N564" s="45" t="e">
        <f>VLOOKUP(EVID_PASTVY!$H564,KATEGORIE_ZVIRAT!$B$2:$M$31,8,FALSE)</f>
        <v>#N/A</v>
      </c>
      <c r="O564" s="45" t="e">
        <f>VLOOKUP(EVID_PASTVY!$H564,KATEGORIE_ZVIRAT!$B$2:$M$31,9,FALSE)</f>
        <v>#N/A</v>
      </c>
      <c r="P564" s="54" t="e">
        <f>VLOOKUP(EVID_PASTVY!$H564,KATEGORIE_ZVIRAT!$B$2:$M$31,7,FALSE)*L564/1000*M564/24*(F564-E564+1)/J564</f>
        <v>#N/A</v>
      </c>
      <c r="Q564" s="52" t="e">
        <f>VLOOKUP(EVID_PASTVY!$H564,KATEGORIE_ZVIRAT!$B$2:$M$31,10,FALSE)*P564*10</f>
        <v>#N/A</v>
      </c>
      <c r="R564" s="52" t="e">
        <f>VLOOKUP(EVID_PASTVY!$H564,KATEGORIE_ZVIRAT!$B$2:$M$31,11,FALSE)*P564*10</f>
        <v>#N/A</v>
      </c>
      <c r="S564" s="52" t="e">
        <f>VLOOKUP(EVID_PASTVY!$H564,KATEGORIE_ZVIRAT!$B$2:$M$31,12,FALSE)*P564*10</f>
        <v>#N/A</v>
      </c>
    </row>
    <row r="565" spans="1:19" x14ac:dyDescent="0.2">
      <c r="A565" s="32"/>
      <c r="B565" s="37" t="e">
        <f>VLOOKUP($A565,EVID_OSEVU!$A$1:$M$4972,2,FALSE)</f>
        <v>#N/A</v>
      </c>
      <c r="C565" s="37" t="e">
        <f>VLOOKUP($A565,EVID_OSEVU!$A$1:$M$4972,3,FALSE)</f>
        <v>#N/A</v>
      </c>
      <c r="D565" s="45" t="e">
        <f>VLOOKUP($A565,EVID_OSEVU!$A$1:$M$4972,4,FALSE)</f>
        <v>#N/A</v>
      </c>
      <c r="E565" s="35"/>
      <c r="F565" s="53"/>
      <c r="G565" s="32"/>
      <c r="H565" s="45" t="e">
        <f>VLOOKUP(G565,Export7[#All],2,FALSE)</f>
        <v>#N/A</v>
      </c>
      <c r="I565" s="45" t="e">
        <f>VLOOKUP($A565,EVID_OSEVU!$A$1:$M$4972,10,FALSE)</f>
        <v>#N/A</v>
      </c>
      <c r="J565" s="58" t="e">
        <f>VLOOKUP($A565,EVID_OSEVU!$A$1:$M$4972,11,FALSE)</f>
        <v>#N/A</v>
      </c>
      <c r="K565" s="33"/>
      <c r="L565" s="45" t="e">
        <f>VLOOKUP(EVID_PASTVY!H565,KATEGORIE_ZVIRAT!$B$2:$M$31,6,FALSE)*K565</f>
        <v>#N/A</v>
      </c>
      <c r="M565" s="33">
        <v>24</v>
      </c>
      <c r="N565" s="45" t="e">
        <f>VLOOKUP(EVID_PASTVY!$H565,KATEGORIE_ZVIRAT!$B$2:$M$31,8,FALSE)</f>
        <v>#N/A</v>
      </c>
      <c r="O565" s="45" t="e">
        <f>VLOOKUP(EVID_PASTVY!$H565,KATEGORIE_ZVIRAT!$B$2:$M$31,9,FALSE)</f>
        <v>#N/A</v>
      </c>
      <c r="P565" s="54" t="e">
        <f>VLOOKUP(EVID_PASTVY!$H565,KATEGORIE_ZVIRAT!$B$2:$M$31,7,FALSE)*L565/1000*M565/24*(F565-E565+1)/J565</f>
        <v>#N/A</v>
      </c>
      <c r="Q565" s="52" t="e">
        <f>VLOOKUP(EVID_PASTVY!$H565,KATEGORIE_ZVIRAT!$B$2:$M$31,10,FALSE)*P565*10</f>
        <v>#N/A</v>
      </c>
      <c r="R565" s="52" t="e">
        <f>VLOOKUP(EVID_PASTVY!$H565,KATEGORIE_ZVIRAT!$B$2:$M$31,11,FALSE)*P565*10</f>
        <v>#N/A</v>
      </c>
      <c r="S565" s="52" t="e">
        <f>VLOOKUP(EVID_PASTVY!$H565,KATEGORIE_ZVIRAT!$B$2:$M$31,12,FALSE)*P565*10</f>
        <v>#N/A</v>
      </c>
    </row>
    <row r="566" spans="1:19" x14ac:dyDescent="0.2">
      <c r="A566" s="32"/>
      <c r="B566" s="37" t="e">
        <f>VLOOKUP($A566,EVID_OSEVU!$A$1:$M$4972,2,FALSE)</f>
        <v>#N/A</v>
      </c>
      <c r="C566" s="37" t="e">
        <f>VLOOKUP($A566,EVID_OSEVU!$A$1:$M$4972,3,FALSE)</f>
        <v>#N/A</v>
      </c>
      <c r="D566" s="45" t="e">
        <f>VLOOKUP($A566,EVID_OSEVU!$A$1:$M$4972,4,FALSE)</f>
        <v>#N/A</v>
      </c>
      <c r="E566" s="35"/>
      <c r="F566" s="53"/>
      <c r="G566" s="32"/>
      <c r="H566" s="45" t="e">
        <f>VLOOKUP(G566,Export7[#All],2,FALSE)</f>
        <v>#N/A</v>
      </c>
      <c r="I566" s="45" t="e">
        <f>VLOOKUP($A566,EVID_OSEVU!$A$1:$M$4972,10,FALSE)</f>
        <v>#N/A</v>
      </c>
      <c r="J566" s="58" t="e">
        <f>VLOOKUP($A566,EVID_OSEVU!$A$1:$M$4972,11,FALSE)</f>
        <v>#N/A</v>
      </c>
      <c r="K566" s="33"/>
      <c r="L566" s="45" t="e">
        <f>VLOOKUP(EVID_PASTVY!H566,KATEGORIE_ZVIRAT!$B$2:$M$31,6,FALSE)*K566</f>
        <v>#N/A</v>
      </c>
      <c r="M566" s="33">
        <v>24</v>
      </c>
      <c r="N566" s="45" t="e">
        <f>VLOOKUP(EVID_PASTVY!$H566,KATEGORIE_ZVIRAT!$B$2:$M$31,8,FALSE)</f>
        <v>#N/A</v>
      </c>
      <c r="O566" s="45" t="e">
        <f>VLOOKUP(EVID_PASTVY!$H566,KATEGORIE_ZVIRAT!$B$2:$M$31,9,FALSE)</f>
        <v>#N/A</v>
      </c>
      <c r="P566" s="54" t="e">
        <f>VLOOKUP(EVID_PASTVY!$H566,KATEGORIE_ZVIRAT!$B$2:$M$31,7,FALSE)*L566/1000*M566/24*(F566-E566+1)/J566</f>
        <v>#N/A</v>
      </c>
      <c r="Q566" s="52" t="e">
        <f>VLOOKUP(EVID_PASTVY!$H566,KATEGORIE_ZVIRAT!$B$2:$M$31,10,FALSE)*P566*10</f>
        <v>#N/A</v>
      </c>
      <c r="R566" s="52" t="e">
        <f>VLOOKUP(EVID_PASTVY!$H566,KATEGORIE_ZVIRAT!$B$2:$M$31,11,FALSE)*P566*10</f>
        <v>#N/A</v>
      </c>
      <c r="S566" s="52" t="e">
        <f>VLOOKUP(EVID_PASTVY!$H566,KATEGORIE_ZVIRAT!$B$2:$M$31,12,FALSE)*P566*10</f>
        <v>#N/A</v>
      </c>
    </row>
    <row r="567" spans="1:19" x14ac:dyDescent="0.2">
      <c r="A567" s="32"/>
      <c r="B567" s="37" t="e">
        <f>VLOOKUP($A567,EVID_OSEVU!$A$1:$M$4972,2,FALSE)</f>
        <v>#N/A</v>
      </c>
      <c r="C567" s="37" t="e">
        <f>VLOOKUP($A567,EVID_OSEVU!$A$1:$M$4972,3,FALSE)</f>
        <v>#N/A</v>
      </c>
      <c r="D567" s="45" t="e">
        <f>VLOOKUP($A567,EVID_OSEVU!$A$1:$M$4972,4,FALSE)</f>
        <v>#N/A</v>
      </c>
      <c r="E567" s="35"/>
      <c r="F567" s="53"/>
      <c r="G567" s="32"/>
      <c r="H567" s="45" t="e">
        <f>VLOOKUP(G567,Export7[#All],2,FALSE)</f>
        <v>#N/A</v>
      </c>
      <c r="I567" s="45" t="e">
        <f>VLOOKUP($A567,EVID_OSEVU!$A$1:$M$4972,10,FALSE)</f>
        <v>#N/A</v>
      </c>
      <c r="J567" s="58" t="e">
        <f>VLOOKUP($A567,EVID_OSEVU!$A$1:$M$4972,11,FALSE)</f>
        <v>#N/A</v>
      </c>
      <c r="K567" s="33"/>
      <c r="L567" s="45" t="e">
        <f>VLOOKUP(EVID_PASTVY!H567,KATEGORIE_ZVIRAT!$B$2:$M$31,6,FALSE)*K567</f>
        <v>#N/A</v>
      </c>
      <c r="M567" s="33">
        <v>24</v>
      </c>
      <c r="N567" s="45" t="e">
        <f>VLOOKUP(EVID_PASTVY!$H567,KATEGORIE_ZVIRAT!$B$2:$M$31,8,FALSE)</f>
        <v>#N/A</v>
      </c>
      <c r="O567" s="45" t="e">
        <f>VLOOKUP(EVID_PASTVY!$H567,KATEGORIE_ZVIRAT!$B$2:$M$31,9,FALSE)</f>
        <v>#N/A</v>
      </c>
      <c r="P567" s="54" t="e">
        <f>VLOOKUP(EVID_PASTVY!$H567,KATEGORIE_ZVIRAT!$B$2:$M$31,7,FALSE)*L567/1000*M567/24*(F567-E567+1)/J567</f>
        <v>#N/A</v>
      </c>
      <c r="Q567" s="52" t="e">
        <f>VLOOKUP(EVID_PASTVY!$H567,KATEGORIE_ZVIRAT!$B$2:$M$31,10,FALSE)*P567*10</f>
        <v>#N/A</v>
      </c>
      <c r="R567" s="52" t="e">
        <f>VLOOKUP(EVID_PASTVY!$H567,KATEGORIE_ZVIRAT!$B$2:$M$31,11,FALSE)*P567*10</f>
        <v>#N/A</v>
      </c>
      <c r="S567" s="52" t="e">
        <f>VLOOKUP(EVID_PASTVY!$H567,KATEGORIE_ZVIRAT!$B$2:$M$31,12,FALSE)*P567*10</f>
        <v>#N/A</v>
      </c>
    </row>
    <row r="568" spans="1:19" x14ac:dyDescent="0.2">
      <c r="A568" s="32"/>
      <c r="B568" s="37" t="e">
        <f>VLOOKUP($A568,EVID_OSEVU!$A$1:$M$4972,2,FALSE)</f>
        <v>#N/A</v>
      </c>
      <c r="C568" s="37" t="e">
        <f>VLOOKUP($A568,EVID_OSEVU!$A$1:$M$4972,3,FALSE)</f>
        <v>#N/A</v>
      </c>
      <c r="D568" s="45" t="e">
        <f>VLOOKUP($A568,EVID_OSEVU!$A$1:$M$4972,4,FALSE)</f>
        <v>#N/A</v>
      </c>
      <c r="E568" s="35"/>
      <c r="F568" s="53"/>
      <c r="G568" s="32"/>
      <c r="H568" s="45" t="e">
        <f>VLOOKUP(G568,Export7[#All],2,FALSE)</f>
        <v>#N/A</v>
      </c>
      <c r="I568" s="45" t="e">
        <f>VLOOKUP($A568,EVID_OSEVU!$A$1:$M$4972,10,FALSE)</f>
        <v>#N/A</v>
      </c>
      <c r="J568" s="58" t="e">
        <f>VLOOKUP($A568,EVID_OSEVU!$A$1:$M$4972,11,FALSE)</f>
        <v>#N/A</v>
      </c>
      <c r="K568" s="33"/>
      <c r="L568" s="45" t="e">
        <f>VLOOKUP(EVID_PASTVY!H568,KATEGORIE_ZVIRAT!$B$2:$M$31,6,FALSE)*K568</f>
        <v>#N/A</v>
      </c>
      <c r="M568" s="33">
        <v>24</v>
      </c>
      <c r="N568" s="45" t="e">
        <f>VLOOKUP(EVID_PASTVY!$H568,KATEGORIE_ZVIRAT!$B$2:$M$31,8,FALSE)</f>
        <v>#N/A</v>
      </c>
      <c r="O568" s="45" t="e">
        <f>VLOOKUP(EVID_PASTVY!$H568,KATEGORIE_ZVIRAT!$B$2:$M$31,9,FALSE)</f>
        <v>#N/A</v>
      </c>
      <c r="P568" s="54" t="e">
        <f>VLOOKUP(EVID_PASTVY!$H568,KATEGORIE_ZVIRAT!$B$2:$M$31,7,FALSE)*L568/1000*M568/24*(F568-E568+1)/J568</f>
        <v>#N/A</v>
      </c>
      <c r="Q568" s="52" t="e">
        <f>VLOOKUP(EVID_PASTVY!$H568,KATEGORIE_ZVIRAT!$B$2:$M$31,10,FALSE)*P568*10</f>
        <v>#N/A</v>
      </c>
      <c r="R568" s="52" t="e">
        <f>VLOOKUP(EVID_PASTVY!$H568,KATEGORIE_ZVIRAT!$B$2:$M$31,11,FALSE)*P568*10</f>
        <v>#N/A</v>
      </c>
      <c r="S568" s="52" t="e">
        <f>VLOOKUP(EVID_PASTVY!$H568,KATEGORIE_ZVIRAT!$B$2:$M$31,12,FALSE)*P568*10</f>
        <v>#N/A</v>
      </c>
    </row>
    <row r="569" spans="1:19" x14ac:dyDescent="0.2">
      <c r="A569" s="32"/>
      <c r="B569" s="37" t="e">
        <f>VLOOKUP($A569,EVID_OSEVU!$A$1:$M$4972,2,FALSE)</f>
        <v>#N/A</v>
      </c>
      <c r="C569" s="37" t="e">
        <f>VLOOKUP($A569,EVID_OSEVU!$A$1:$M$4972,3,FALSE)</f>
        <v>#N/A</v>
      </c>
      <c r="D569" s="45" t="e">
        <f>VLOOKUP($A569,EVID_OSEVU!$A$1:$M$4972,4,FALSE)</f>
        <v>#N/A</v>
      </c>
      <c r="E569" s="35"/>
      <c r="F569" s="53"/>
      <c r="G569" s="32"/>
      <c r="H569" s="45" t="e">
        <f>VLOOKUP(G569,Export7[#All],2,FALSE)</f>
        <v>#N/A</v>
      </c>
      <c r="I569" s="45" t="e">
        <f>VLOOKUP($A569,EVID_OSEVU!$A$1:$M$4972,10,FALSE)</f>
        <v>#N/A</v>
      </c>
      <c r="J569" s="58" t="e">
        <f>VLOOKUP($A569,EVID_OSEVU!$A$1:$M$4972,11,FALSE)</f>
        <v>#N/A</v>
      </c>
      <c r="K569" s="33"/>
      <c r="L569" s="45" t="e">
        <f>VLOOKUP(EVID_PASTVY!H569,KATEGORIE_ZVIRAT!$B$2:$M$31,6,FALSE)*K569</f>
        <v>#N/A</v>
      </c>
      <c r="M569" s="33">
        <v>24</v>
      </c>
      <c r="N569" s="45" t="e">
        <f>VLOOKUP(EVID_PASTVY!$H569,KATEGORIE_ZVIRAT!$B$2:$M$31,8,FALSE)</f>
        <v>#N/A</v>
      </c>
      <c r="O569" s="45" t="e">
        <f>VLOOKUP(EVID_PASTVY!$H569,KATEGORIE_ZVIRAT!$B$2:$M$31,9,FALSE)</f>
        <v>#N/A</v>
      </c>
      <c r="P569" s="54" t="e">
        <f>VLOOKUP(EVID_PASTVY!$H569,KATEGORIE_ZVIRAT!$B$2:$M$31,7,FALSE)*L569/1000*M569/24*(F569-E569+1)/J569</f>
        <v>#N/A</v>
      </c>
      <c r="Q569" s="52" t="e">
        <f>VLOOKUP(EVID_PASTVY!$H569,KATEGORIE_ZVIRAT!$B$2:$M$31,10,FALSE)*P569*10</f>
        <v>#N/A</v>
      </c>
      <c r="R569" s="52" t="e">
        <f>VLOOKUP(EVID_PASTVY!$H569,KATEGORIE_ZVIRAT!$B$2:$M$31,11,FALSE)*P569*10</f>
        <v>#N/A</v>
      </c>
      <c r="S569" s="52" t="e">
        <f>VLOOKUP(EVID_PASTVY!$H569,KATEGORIE_ZVIRAT!$B$2:$M$31,12,FALSE)*P569*10</f>
        <v>#N/A</v>
      </c>
    </row>
    <row r="570" spans="1:19" x14ac:dyDescent="0.2">
      <c r="A570" s="32"/>
      <c r="B570" s="37" t="e">
        <f>VLOOKUP($A570,EVID_OSEVU!$A$1:$M$4972,2,FALSE)</f>
        <v>#N/A</v>
      </c>
      <c r="C570" s="37" t="e">
        <f>VLOOKUP($A570,EVID_OSEVU!$A$1:$M$4972,3,FALSE)</f>
        <v>#N/A</v>
      </c>
      <c r="D570" s="45" t="e">
        <f>VLOOKUP($A570,EVID_OSEVU!$A$1:$M$4972,4,FALSE)</f>
        <v>#N/A</v>
      </c>
      <c r="E570" s="35"/>
      <c r="F570" s="53"/>
      <c r="G570" s="32"/>
      <c r="H570" s="45" t="e">
        <f>VLOOKUP(G570,Export7[#All],2,FALSE)</f>
        <v>#N/A</v>
      </c>
      <c r="I570" s="45" t="e">
        <f>VLOOKUP($A570,EVID_OSEVU!$A$1:$M$4972,10,FALSE)</f>
        <v>#N/A</v>
      </c>
      <c r="J570" s="58" t="e">
        <f>VLOOKUP($A570,EVID_OSEVU!$A$1:$M$4972,11,FALSE)</f>
        <v>#N/A</v>
      </c>
      <c r="K570" s="33"/>
      <c r="L570" s="45" t="e">
        <f>VLOOKUP(EVID_PASTVY!H570,KATEGORIE_ZVIRAT!$B$2:$M$31,6,FALSE)*K570</f>
        <v>#N/A</v>
      </c>
      <c r="M570" s="33">
        <v>24</v>
      </c>
      <c r="N570" s="45" t="e">
        <f>VLOOKUP(EVID_PASTVY!$H570,KATEGORIE_ZVIRAT!$B$2:$M$31,8,FALSE)</f>
        <v>#N/A</v>
      </c>
      <c r="O570" s="45" t="e">
        <f>VLOOKUP(EVID_PASTVY!$H570,KATEGORIE_ZVIRAT!$B$2:$M$31,9,FALSE)</f>
        <v>#N/A</v>
      </c>
      <c r="P570" s="54" t="e">
        <f>VLOOKUP(EVID_PASTVY!$H570,KATEGORIE_ZVIRAT!$B$2:$M$31,7,FALSE)*L570/1000*M570/24*(F570-E570+1)/J570</f>
        <v>#N/A</v>
      </c>
      <c r="Q570" s="52" t="e">
        <f>VLOOKUP(EVID_PASTVY!$H570,KATEGORIE_ZVIRAT!$B$2:$M$31,10,FALSE)*P570*10</f>
        <v>#N/A</v>
      </c>
      <c r="R570" s="52" t="e">
        <f>VLOOKUP(EVID_PASTVY!$H570,KATEGORIE_ZVIRAT!$B$2:$M$31,11,FALSE)*P570*10</f>
        <v>#N/A</v>
      </c>
      <c r="S570" s="52" t="e">
        <f>VLOOKUP(EVID_PASTVY!$H570,KATEGORIE_ZVIRAT!$B$2:$M$31,12,FALSE)*P570*10</f>
        <v>#N/A</v>
      </c>
    </row>
    <row r="571" spans="1:19" x14ac:dyDescent="0.2">
      <c r="A571" s="32"/>
      <c r="B571" s="37" t="e">
        <f>VLOOKUP($A571,EVID_OSEVU!$A$1:$M$4972,2,FALSE)</f>
        <v>#N/A</v>
      </c>
      <c r="C571" s="37" t="e">
        <f>VLOOKUP($A571,EVID_OSEVU!$A$1:$M$4972,3,FALSE)</f>
        <v>#N/A</v>
      </c>
      <c r="D571" s="45" t="e">
        <f>VLOOKUP($A571,EVID_OSEVU!$A$1:$M$4972,4,FALSE)</f>
        <v>#N/A</v>
      </c>
      <c r="E571" s="35"/>
      <c r="F571" s="53"/>
      <c r="G571" s="32"/>
      <c r="H571" s="45" t="e">
        <f>VLOOKUP(G571,Export7[#All],2,FALSE)</f>
        <v>#N/A</v>
      </c>
      <c r="I571" s="45" t="e">
        <f>VLOOKUP($A571,EVID_OSEVU!$A$1:$M$4972,10,FALSE)</f>
        <v>#N/A</v>
      </c>
      <c r="J571" s="58" t="e">
        <f>VLOOKUP($A571,EVID_OSEVU!$A$1:$M$4972,11,FALSE)</f>
        <v>#N/A</v>
      </c>
      <c r="K571" s="33"/>
      <c r="L571" s="45" t="e">
        <f>VLOOKUP(EVID_PASTVY!H571,KATEGORIE_ZVIRAT!$B$2:$M$31,6,FALSE)*K571</f>
        <v>#N/A</v>
      </c>
      <c r="M571" s="33">
        <v>24</v>
      </c>
      <c r="N571" s="45" t="e">
        <f>VLOOKUP(EVID_PASTVY!$H571,KATEGORIE_ZVIRAT!$B$2:$M$31,8,FALSE)</f>
        <v>#N/A</v>
      </c>
      <c r="O571" s="45" t="e">
        <f>VLOOKUP(EVID_PASTVY!$H571,KATEGORIE_ZVIRAT!$B$2:$M$31,9,FALSE)</f>
        <v>#N/A</v>
      </c>
      <c r="P571" s="54" t="e">
        <f>VLOOKUP(EVID_PASTVY!$H571,KATEGORIE_ZVIRAT!$B$2:$M$31,7,FALSE)*L571/1000*M571/24*(F571-E571+1)/J571</f>
        <v>#N/A</v>
      </c>
      <c r="Q571" s="52" t="e">
        <f>VLOOKUP(EVID_PASTVY!$H571,KATEGORIE_ZVIRAT!$B$2:$M$31,10,FALSE)*P571*10</f>
        <v>#N/A</v>
      </c>
      <c r="R571" s="52" t="e">
        <f>VLOOKUP(EVID_PASTVY!$H571,KATEGORIE_ZVIRAT!$B$2:$M$31,11,FALSE)*P571*10</f>
        <v>#N/A</v>
      </c>
      <c r="S571" s="52" t="e">
        <f>VLOOKUP(EVID_PASTVY!$H571,KATEGORIE_ZVIRAT!$B$2:$M$31,12,FALSE)*P571*10</f>
        <v>#N/A</v>
      </c>
    </row>
    <row r="572" spans="1:19" x14ac:dyDescent="0.2">
      <c r="A572" s="32"/>
      <c r="B572" s="37" t="e">
        <f>VLOOKUP($A572,EVID_OSEVU!$A$1:$M$4972,2,FALSE)</f>
        <v>#N/A</v>
      </c>
      <c r="C572" s="37" t="e">
        <f>VLOOKUP($A572,EVID_OSEVU!$A$1:$M$4972,3,FALSE)</f>
        <v>#N/A</v>
      </c>
      <c r="D572" s="45" t="e">
        <f>VLOOKUP($A572,EVID_OSEVU!$A$1:$M$4972,4,FALSE)</f>
        <v>#N/A</v>
      </c>
      <c r="E572" s="35"/>
      <c r="F572" s="53"/>
      <c r="G572" s="32"/>
      <c r="H572" s="45" t="e">
        <f>VLOOKUP(G572,Export7[#All],2,FALSE)</f>
        <v>#N/A</v>
      </c>
      <c r="I572" s="45" t="e">
        <f>VLOOKUP($A572,EVID_OSEVU!$A$1:$M$4972,10,FALSE)</f>
        <v>#N/A</v>
      </c>
      <c r="J572" s="58" t="e">
        <f>VLOOKUP($A572,EVID_OSEVU!$A$1:$M$4972,11,FALSE)</f>
        <v>#N/A</v>
      </c>
      <c r="K572" s="33"/>
      <c r="L572" s="45" t="e">
        <f>VLOOKUP(EVID_PASTVY!H572,KATEGORIE_ZVIRAT!$B$2:$M$31,6,FALSE)*K572</f>
        <v>#N/A</v>
      </c>
      <c r="M572" s="33">
        <v>24</v>
      </c>
      <c r="N572" s="45" t="e">
        <f>VLOOKUP(EVID_PASTVY!$H572,KATEGORIE_ZVIRAT!$B$2:$M$31,8,FALSE)</f>
        <v>#N/A</v>
      </c>
      <c r="O572" s="45" t="e">
        <f>VLOOKUP(EVID_PASTVY!$H572,KATEGORIE_ZVIRAT!$B$2:$M$31,9,FALSE)</f>
        <v>#N/A</v>
      </c>
      <c r="P572" s="54" t="e">
        <f>VLOOKUP(EVID_PASTVY!$H572,KATEGORIE_ZVIRAT!$B$2:$M$31,7,FALSE)*L572/1000*M572/24*(F572-E572+1)/J572</f>
        <v>#N/A</v>
      </c>
      <c r="Q572" s="52" t="e">
        <f>VLOOKUP(EVID_PASTVY!$H572,KATEGORIE_ZVIRAT!$B$2:$M$31,10,FALSE)*P572*10</f>
        <v>#N/A</v>
      </c>
      <c r="R572" s="52" t="e">
        <f>VLOOKUP(EVID_PASTVY!$H572,KATEGORIE_ZVIRAT!$B$2:$M$31,11,FALSE)*P572*10</f>
        <v>#N/A</v>
      </c>
      <c r="S572" s="52" t="e">
        <f>VLOOKUP(EVID_PASTVY!$H572,KATEGORIE_ZVIRAT!$B$2:$M$31,12,FALSE)*P572*10</f>
        <v>#N/A</v>
      </c>
    </row>
    <row r="573" spans="1:19" x14ac:dyDescent="0.2">
      <c r="A573" s="32"/>
      <c r="B573" s="37" t="e">
        <f>VLOOKUP($A573,EVID_OSEVU!$A$1:$M$4972,2,FALSE)</f>
        <v>#N/A</v>
      </c>
      <c r="C573" s="37" t="e">
        <f>VLOOKUP($A573,EVID_OSEVU!$A$1:$M$4972,3,FALSE)</f>
        <v>#N/A</v>
      </c>
      <c r="D573" s="45" t="e">
        <f>VLOOKUP($A573,EVID_OSEVU!$A$1:$M$4972,4,FALSE)</f>
        <v>#N/A</v>
      </c>
      <c r="E573" s="35"/>
      <c r="F573" s="53"/>
      <c r="G573" s="32"/>
      <c r="H573" s="45" t="e">
        <f>VLOOKUP(G573,Export7[#All],2,FALSE)</f>
        <v>#N/A</v>
      </c>
      <c r="I573" s="45" t="e">
        <f>VLOOKUP($A573,EVID_OSEVU!$A$1:$M$4972,10,FALSE)</f>
        <v>#N/A</v>
      </c>
      <c r="J573" s="58" t="e">
        <f>VLOOKUP($A573,EVID_OSEVU!$A$1:$M$4972,11,FALSE)</f>
        <v>#N/A</v>
      </c>
      <c r="K573" s="33"/>
      <c r="L573" s="45" t="e">
        <f>VLOOKUP(EVID_PASTVY!H573,KATEGORIE_ZVIRAT!$B$2:$M$31,6,FALSE)*K573</f>
        <v>#N/A</v>
      </c>
      <c r="M573" s="33">
        <v>24</v>
      </c>
      <c r="N573" s="45" t="e">
        <f>VLOOKUP(EVID_PASTVY!$H573,KATEGORIE_ZVIRAT!$B$2:$M$31,8,FALSE)</f>
        <v>#N/A</v>
      </c>
      <c r="O573" s="45" t="e">
        <f>VLOOKUP(EVID_PASTVY!$H573,KATEGORIE_ZVIRAT!$B$2:$M$31,9,FALSE)</f>
        <v>#N/A</v>
      </c>
      <c r="P573" s="54" t="e">
        <f>VLOOKUP(EVID_PASTVY!$H573,KATEGORIE_ZVIRAT!$B$2:$M$31,7,FALSE)*L573/1000*M573/24*(F573-E573+1)/J573</f>
        <v>#N/A</v>
      </c>
      <c r="Q573" s="52" t="e">
        <f>VLOOKUP(EVID_PASTVY!$H573,KATEGORIE_ZVIRAT!$B$2:$M$31,10,FALSE)*P573*10</f>
        <v>#N/A</v>
      </c>
      <c r="R573" s="52" t="e">
        <f>VLOOKUP(EVID_PASTVY!$H573,KATEGORIE_ZVIRAT!$B$2:$M$31,11,FALSE)*P573*10</f>
        <v>#N/A</v>
      </c>
      <c r="S573" s="52" t="e">
        <f>VLOOKUP(EVID_PASTVY!$H573,KATEGORIE_ZVIRAT!$B$2:$M$31,12,FALSE)*P573*10</f>
        <v>#N/A</v>
      </c>
    </row>
    <row r="574" spans="1:19" x14ac:dyDescent="0.2">
      <c r="A574" s="32"/>
      <c r="B574" s="37" t="e">
        <f>VLOOKUP($A574,EVID_OSEVU!$A$1:$M$4972,2,FALSE)</f>
        <v>#N/A</v>
      </c>
      <c r="C574" s="37" t="e">
        <f>VLOOKUP($A574,EVID_OSEVU!$A$1:$M$4972,3,FALSE)</f>
        <v>#N/A</v>
      </c>
      <c r="D574" s="45" t="e">
        <f>VLOOKUP($A574,EVID_OSEVU!$A$1:$M$4972,4,FALSE)</f>
        <v>#N/A</v>
      </c>
      <c r="E574" s="35"/>
      <c r="F574" s="53"/>
      <c r="G574" s="32"/>
      <c r="H574" s="45" t="e">
        <f>VLOOKUP(G574,Export7[#All],2,FALSE)</f>
        <v>#N/A</v>
      </c>
      <c r="I574" s="45" t="e">
        <f>VLOOKUP($A574,EVID_OSEVU!$A$1:$M$4972,10,FALSE)</f>
        <v>#N/A</v>
      </c>
      <c r="J574" s="58" t="e">
        <f>VLOOKUP($A574,EVID_OSEVU!$A$1:$M$4972,11,FALSE)</f>
        <v>#N/A</v>
      </c>
      <c r="K574" s="33"/>
      <c r="L574" s="45" t="e">
        <f>VLOOKUP(EVID_PASTVY!H574,KATEGORIE_ZVIRAT!$B$2:$M$31,6,FALSE)*K574</f>
        <v>#N/A</v>
      </c>
      <c r="M574" s="33">
        <v>24</v>
      </c>
      <c r="N574" s="45" t="e">
        <f>VLOOKUP(EVID_PASTVY!$H574,KATEGORIE_ZVIRAT!$B$2:$M$31,8,FALSE)</f>
        <v>#N/A</v>
      </c>
      <c r="O574" s="45" t="e">
        <f>VLOOKUP(EVID_PASTVY!$H574,KATEGORIE_ZVIRAT!$B$2:$M$31,9,FALSE)</f>
        <v>#N/A</v>
      </c>
      <c r="P574" s="54" t="e">
        <f>VLOOKUP(EVID_PASTVY!$H574,KATEGORIE_ZVIRAT!$B$2:$M$31,7,FALSE)*L574/1000*M574/24*(F574-E574+1)/J574</f>
        <v>#N/A</v>
      </c>
      <c r="Q574" s="52" t="e">
        <f>VLOOKUP(EVID_PASTVY!$H574,KATEGORIE_ZVIRAT!$B$2:$M$31,10,FALSE)*P574*10</f>
        <v>#N/A</v>
      </c>
      <c r="R574" s="52" t="e">
        <f>VLOOKUP(EVID_PASTVY!$H574,KATEGORIE_ZVIRAT!$B$2:$M$31,11,FALSE)*P574*10</f>
        <v>#N/A</v>
      </c>
      <c r="S574" s="52" t="e">
        <f>VLOOKUP(EVID_PASTVY!$H574,KATEGORIE_ZVIRAT!$B$2:$M$31,12,FALSE)*P574*10</f>
        <v>#N/A</v>
      </c>
    </row>
    <row r="575" spans="1:19" x14ac:dyDescent="0.2">
      <c r="A575" s="32"/>
      <c r="B575" s="37" t="e">
        <f>VLOOKUP($A575,EVID_OSEVU!$A$1:$M$4972,2,FALSE)</f>
        <v>#N/A</v>
      </c>
      <c r="C575" s="37" t="e">
        <f>VLOOKUP($A575,EVID_OSEVU!$A$1:$M$4972,3,FALSE)</f>
        <v>#N/A</v>
      </c>
      <c r="D575" s="45" t="e">
        <f>VLOOKUP($A575,EVID_OSEVU!$A$1:$M$4972,4,FALSE)</f>
        <v>#N/A</v>
      </c>
      <c r="E575" s="35"/>
      <c r="F575" s="53"/>
      <c r="G575" s="32"/>
      <c r="H575" s="45" t="e">
        <f>VLOOKUP(G575,Export7[#All],2,FALSE)</f>
        <v>#N/A</v>
      </c>
      <c r="I575" s="45" t="e">
        <f>VLOOKUP($A575,EVID_OSEVU!$A$1:$M$4972,10,FALSE)</f>
        <v>#N/A</v>
      </c>
      <c r="J575" s="58" t="e">
        <f>VLOOKUP($A575,EVID_OSEVU!$A$1:$M$4972,11,FALSE)</f>
        <v>#N/A</v>
      </c>
      <c r="K575" s="33"/>
      <c r="L575" s="45" t="e">
        <f>VLOOKUP(EVID_PASTVY!H575,KATEGORIE_ZVIRAT!$B$2:$M$31,6,FALSE)*K575</f>
        <v>#N/A</v>
      </c>
      <c r="M575" s="33">
        <v>24</v>
      </c>
      <c r="N575" s="45" t="e">
        <f>VLOOKUP(EVID_PASTVY!$H575,KATEGORIE_ZVIRAT!$B$2:$M$31,8,FALSE)</f>
        <v>#N/A</v>
      </c>
      <c r="O575" s="45" t="e">
        <f>VLOOKUP(EVID_PASTVY!$H575,KATEGORIE_ZVIRAT!$B$2:$M$31,9,FALSE)</f>
        <v>#N/A</v>
      </c>
      <c r="P575" s="54" t="e">
        <f>VLOOKUP(EVID_PASTVY!$H575,KATEGORIE_ZVIRAT!$B$2:$M$31,7,FALSE)*L575/1000*M575/24*(F575-E575+1)/J575</f>
        <v>#N/A</v>
      </c>
      <c r="Q575" s="52" t="e">
        <f>VLOOKUP(EVID_PASTVY!$H575,KATEGORIE_ZVIRAT!$B$2:$M$31,10,FALSE)*P575*10</f>
        <v>#N/A</v>
      </c>
      <c r="R575" s="52" t="e">
        <f>VLOOKUP(EVID_PASTVY!$H575,KATEGORIE_ZVIRAT!$B$2:$M$31,11,FALSE)*P575*10</f>
        <v>#N/A</v>
      </c>
      <c r="S575" s="52" t="e">
        <f>VLOOKUP(EVID_PASTVY!$H575,KATEGORIE_ZVIRAT!$B$2:$M$31,12,FALSE)*P575*10</f>
        <v>#N/A</v>
      </c>
    </row>
    <row r="576" spans="1:19" x14ac:dyDescent="0.2">
      <c r="A576" s="32"/>
      <c r="B576" s="37" t="e">
        <f>VLOOKUP($A576,EVID_OSEVU!$A$1:$M$4972,2,FALSE)</f>
        <v>#N/A</v>
      </c>
      <c r="C576" s="37" t="e">
        <f>VLOOKUP($A576,EVID_OSEVU!$A$1:$M$4972,3,FALSE)</f>
        <v>#N/A</v>
      </c>
      <c r="D576" s="45" t="e">
        <f>VLOOKUP($A576,EVID_OSEVU!$A$1:$M$4972,4,FALSE)</f>
        <v>#N/A</v>
      </c>
      <c r="E576" s="35"/>
      <c r="F576" s="53"/>
      <c r="G576" s="32"/>
      <c r="H576" s="45" t="e">
        <f>VLOOKUP(G576,Export7[#All],2,FALSE)</f>
        <v>#N/A</v>
      </c>
      <c r="I576" s="45" t="e">
        <f>VLOOKUP($A576,EVID_OSEVU!$A$1:$M$4972,10,FALSE)</f>
        <v>#N/A</v>
      </c>
      <c r="J576" s="58" t="e">
        <f>VLOOKUP($A576,EVID_OSEVU!$A$1:$M$4972,11,FALSE)</f>
        <v>#N/A</v>
      </c>
      <c r="K576" s="33"/>
      <c r="L576" s="45" t="e">
        <f>VLOOKUP(EVID_PASTVY!H576,KATEGORIE_ZVIRAT!$B$2:$M$31,6,FALSE)*K576</f>
        <v>#N/A</v>
      </c>
      <c r="M576" s="33">
        <v>24</v>
      </c>
      <c r="N576" s="45" t="e">
        <f>VLOOKUP(EVID_PASTVY!$H576,KATEGORIE_ZVIRAT!$B$2:$M$31,8,FALSE)</f>
        <v>#N/A</v>
      </c>
      <c r="O576" s="45" t="e">
        <f>VLOOKUP(EVID_PASTVY!$H576,KATEGORIE_ZVIRAT!$B$2:$M$31,9,FALSE)</f>
        <v>#N/A</v>
      </c>
      <c r="P576" s="54" t="e">
        <f>VLOOKUP(EVID_PASTVY!$H576,KATEGORIE_ZVIRAT!$B$2:$M$31,7,FALSE)*L576/1000*M576/24*(F576-E576+1)/J576</f>
        <v>#N/A</v>
      </c>
      <c r="Q576" s="52" t="e">
        <f>VLOOKUP(EVID_PASTVY!$H576,KATEGORIE_ZVIRAT!$B$2:$M$31,10,FALSE)*P576*10</f>
        <v>#N/A</v>
      </c>
      <c r="R576" s="52" t="e">
        <f>VLOOKUP(EVID_PASTVY!$H576,KATEGORIE_ZVIRAT!$B$2:$M$31,11,FALSE)*P576*10</f>
        <v>#N/A</v>
      </c>
      <c r="S576" s="52" t="e">
        <f>VLOOKUP(EVID_PASTVY!$H576,KATEGORIE_ZVIRAT!$B$2:$M$31,12,FALSE)*P576*10</f>
        <v>#N/A</v>
      </c>
    </row>
    <row r="577" spans="1:19" x14ac:dyDescent="0.2">
      <c r="A577" s="32"/>
      <c r="B577" s="37" t="e">
        <f>VLOOKUP($A577,EVID_OSEVU!$A$1:$M$4972,2,FALSE)</f>
        <v>#N/A</v>
      </c>
      <c r="C577" s="37" t="e">
        <f>VLOOKUP($A577,EVID_OSEVU!$A$1:$M$4972,3,FALSE)</f>
        <v>#N/A</v>
      </c>
      <c r="D577" s="45" t="e">
        <f>VLOOKUP($A577,EVID_OSEVU!$A$1:$M$4972,4,FALSE)</f>
        <v>#N/A</v>
      </c>
      <c r="E577" s="35"/>
      <c r="F577" s="53"/>
      <c r="G577" s="32"/>
      <c r="H577" s="45" t="e">
        <f>VLOOKUP(G577,Export7[#All],2,FALSE)</f>
        <v>#N/A</v>
      </c>
      <c r="I577" s="45" t="e">
        <f>VLOOKUP($A577,EVID_OSEVU!$A$1:$M$4972,10,FALSE)</f>
        <v>#N/A</v>
      </c>
      <c r="J577" s="58" t="e">
        <f>VLOOKUP($A577,EVID_OSEVU!$A$1:$M$4972,11,FALSE)</f>
        <v>#N/A</v>
      </c>
      <c r="K577" s="33"/>
      <c r="L577" s="45" t="e">
        <f>VLOOKUP(EVID_PASTVY!H577,KATEGORIE_ZVIRAT!$B$2:$M$31,6,FALSE)*K577</f>
        <v>#N/A</v>
      </c>
      <c r="M577" s="33">
        <v>24</v>
      </c>
      <c r="N577" s="45" t="e">
        <f>VLOOKUP(EVID_PASTVY!$H577,KATEGORIE_ZVIRAT!$B$2:$M$31,8,FALSE)</f>
        <v>#N/A</v>
      </c>
      <c r="O577" s="45" t="e">
        <f>VLOOKUP(EVID_PASTVY!$H577,KATEGORIE_ZVIRAT!$B$2:$M$31,9,FALSE)</f>
        <v>#N/A</v>
      </c>
      <c r="P577" s="54" t="e">
        <f>VLOOKUP(EVID_PASTVY!$H577,KATEGORIE_ZVIRAT!$B$2:$M$31,7,FALSE)*L577/1000*M577/24*(F577-E577+1)/J577</f>
        <v>#N/A</v>
      </c>
      <c r="Q577" s="52" t="e">
        <f>VLOOKUP(EVID_PASTVY!$H577,KATEGORIE_ZVIRAT!$B$2:$M$31,10,FALSE)*P577*10</f>
        <v>#N/A</v>
      </c>
      <c r="R577" s="52" t="e">
        <f>VLOOKUP(EVID_PASTVY!$H577,KATEGORIE_ZVIRAT!$B$2:$M$31,11,FALSE)*P577*10</f>
        <v>#N/A</v>
      </c>
      <c r="S577" s="52" t="e">
        <f>VLOOKUP(EVID_PASTVY!$H577,KATEGORIE_ZVIRAT!$B$2:$M$31,12,FALSE)*P577*10</f>
        <v>#N/A</v>
      </c>
    </row>
    <row r="578" spans="1:19" x14ac:dyDescent="0.2">
      <c r="A578" s="32"/>
      <c r="B578" s="37" t="e">
        <f>VLOOKUP($A578,EVID_OSEVU!$A$1:$M$4972,2,FALSE)</f>
        <v>#N/A</v>
      </c>
      <c r="C578" s="37" t="e">
        <f>VLOOKUP($A578,EVID_OSEVU!$A$1:$M$4972,3,FALSE)</f>
        <v>#N/A</v>
      </c>
      <c r="D578" s="45" t="e">
        <f>VLOOKUP($A578,EVID_OSEVU!$A$1:$M$4972,4,FALSE)</f>
        <v>#N/A</v>
      </c>
      <c r="E578" s="35"/>
      <c r="F578" s="53"/>
      <c r="G578" s="32"/>
      <c r="H578" s="45" t="e">
        <f>VLOOKUP(G578,Export7[#All],2,FALSE)</f>
        <v>#N/A</v>
      </c>
      <c r="I578" s="45" t="e">
        <f>VLOOKUP($A578,EVID_OSEVU!$A$1:$M$4972,10,FALSE)</f>
        <v>#N/A</v>
      </c>
      <c r="J578" s="58" t="e">
        <f>VLOOKUP($A578,EVID_OSEVU!$A$1:$M$4972,11,FALSE)</f>
        <v>#N/A</v>
      </c>
      <c r="K578" s="33"/>
      <c r="L578" s="45" t="e">
        <f>VLOOKUP(EVID_PASTVY!H578,KATEGORIE_ZVIRAT!$B$2:$M$31,6,FALSE)*K578</f>
        <v>#N/A</v>
      </c>
      <c r="M578" s="33">
        <v>24</v>
      </c>
      <c r="N578" s="45" t="e">
        <f>VLOOKUP(EVID_PASTVY!$H578,KATEGORIE_ZVIRAT!$B$2:$M$31,8,FALSE)</f>
        <v>#N/A</v>
      </c>
      <c r="O578" s="45" t="e">
        <f>VLOOKUP(EVID_PASTVY!$H578,KATEGORIE_ZVIRAT!$B$2:$M$31,9,FALSE)</f>
        <v>#N/A</v>
      </c>
      <c r="P578" s="54" t="e">
        <f>VLOOKUP(EVID_PASTVY!$H578,KATEGORIE_ZVIRAT!$B$2:$M$31,7,FALSE)*L578/1000*M578/24*(F578-E578+1)/J578</f>
        <v>#N/A</v>
      </c>
      <c r="Q578" s="52" t="e">
        <f>VLOOKUP(EVID_PASTVY!$H578,KATEGORIE_ZVIRAT!$B$2:$M$31,10,FALSE)*P578*10</f>
        <v>#N/A</v>
      </c>
      <c r="R578" s="52" t="e">
        <f>VLOOKUP(EVID_PASTVY!$H578,KATEGORIE_ZVIRAT!$B$2:$M$31,11,FALSE)*P578*10</f>
        <v>#N/A</v>
      </c>
      <c r="S578" s="52" t="e">
        <f>VLOOKUP(EVID_PASTVY!$H578,KATEGORIE_ZVIRAT!$B$2:$M$31,12,FALSE)*P578*10</f>
        <v>#N/A</v>
      </c>
    </row>
    <row r="579" spans="1:19" x14ac:dyDescent="0.2">
      <c r="A579" s="32"/>
      <c r="B579" s="37" t="e">
        <f>VLOOKUP($A579,EVID_OSEVU!$A$1:$M$4972,2,FALSE)</f>
        <v>#N/A</v>
      </c>
      <c r="C579" s="37" t="e">
        <f>VLOOKUP($A579,EVID_OSEVU!$A$1:$M$4972,3,FALSE)</f>
        <v>#N/A</v>
      </c>
      <c r="D579" s="45" t="e">
        <f>VLOOKUP($A579,EVID_OSEVU!$A$1:$M$4972,4,FALSE)</f>
        <v>#N/A</v>
      </c>
      <c r="E579" s="35"/>
      <c r="F579" s="53"/>
      <c r="G579" s="32"/>
      <c r="H579" s="45" t="e">
        <f>VLOOKUP(G579,Export7[#All],2,FALSE)</f>
        <v>#N/A</v>
      </c>
      <c r="I579" s="45" t="e">
        <f>VLOOKUP($A579,EVID_OSEVU!$A$1:$M$4972,10,FALSE)</f>
        <v>#N/A</v>
      </c>
      <c r="J579" s="58" t="e">
        <f>VLOOKUP($A579,EVID_OSEVU!$A$1:$M$4972,11,FALSE)</f>
        <v>#N/A</v>
      </c>
      <c r="K579" s="33"/>
      <c r="L579" s="45" t="e">
        <f>VLOOKUP(EVID_PASTVY!H579,KATEGORIE_ZVIRAT!$B$2:$M$31,6,FALSE)*K579</f>
        <v>#N/A</v>
      </c>
      <c r="M579" s="33">
        <v>24</v>
      </c>
      <c r="N579" s="45" t="e">
        <f>VLOOKUP(EVID_PASTVY!$H579,KATEGORIE_ZVIRAT!$B$2:$M$31,8,FALSE)</f>
        <v>#N/A</v>
      </c>
      <c r="O579" s="45" t="e">
        <f>VLOOKUP(EVID_PASTVY!$H579,KATEGORIE_ZVIRAT!$B$2:$M$31,9,FALSE)</f>
        <v>#N/A</v>
      </c>
      <c r="P579" s="54" t="e">
        <f>VLOOKUP(EVID_PASTVY!$H579,KATEGORIE_ZVIRAT!$B$2:$M$31,7,FALSE)*L579/1000*M579/24*(F579-E579+1)/J579</f>
        <v>#N/A</v>
      </c>
      <c r="Q579" s="52" t="e">
        <f>VLOOKUP(EVID_PASTVY!$H579,KATEGORIE_ZVIRAT!$B$2:$M$31,10,FALSE)*P579*10</f>
        <v>#N/A</v>
      </c>
      <c r="R579" s="52" t="e">
        <f>VLOOKUP(EVID_PASTVY!$H579,KATEGORIE_ZVIRAT!$B$2:$M$31,11,FALSE)*P579*10</f>
        <v>#N/A</v>
      </c>
      <c r="S579" s="52" t="e">
        <f>VLOOKUP(EVID_PASTVY!$H579,KATEGORIE_ZVIRAT!$B$2:$M$31,12,FALSE)*P579*10</f>
        <v>#N/A</v>
      </c>
    </row>
    <row r="580" spans="1:19" x14ac:dyDescent="0.2">
      <c r="A580" s="32"/>
      <c r="B580" s="37" t="e">
        <f>VLOOKUP($A580,EVID_OSEVU!$A$1:$M$4972,2,FALSE)</f>
        <v>#N/A</v>
      </c>
      <c r="C580" s="37" t="e">
        <f>VLOOKUP($A580,EVID_OSEVU!$A$1:$M$4972,3,FALSE)</f>
        <v>#N/A</v>
      </c>
      <c r="D580" s="45" t="e">
        <f>VLOOKUP($A580,EVID_OSEVU!$A$1:$M$4972,4,FALSE)</f>
        <v>#N/A</v>
      </c>
      <c r="E580" s="35"/>
      <c r="F580" s="53"/>
      <c r="G580" s="32"/>
      <c r="H580" s="45" t="e">
        <f>VLOOKUP(G580,Export7[#All],2,FALSE)</f>
        <v>#N/A</v>
      </c>
      <c r="I580" s="45" t="e">
        <f>VLOOKUP($A580,EVID_OSEVU!$A$1:$M$4972,10,FALSE)</f>
        <v>#N/A</v>
      </c>
      <c r="J580" s="58" t="e">
        <f>VLOOKUP($A580,EVID_OSEVU!$A$1:$M$4972,11,FALSE)</f>
        <v>#N/A</v>
      </c>
      <c r="K580" s="33"/>
      <c r="L580" s="45" t="e">
        <f>VLOOKUP(EVID_PASTVY!H580,KATEGORIE_ZVIRAT!$B$2:$M$31,6,FALSE)*K580</f>
        <v>#N/A</v>
      </c>
      <c r="M580" s="33">
        <v>24</v>
      </c>
      <c r="N580" s="45" t="e">
        <f>VLOOKUP(EVID_PASTVY!$H580,KATEGORIE_ZVIRAT!$B$2:$M$31,8,FALSE)</f>
        <v>#N/A</v>
      </c>
      <c r="O580" s="45" t="e">
        <f>VLOOKUP(EVID_PASTVY!$H580,KATEGORIE_ZVIRAT!$B$2:$M$31,9,FALSE)</f>
        <v>#N/A</v>
      </c>
      <c r="P580" s="54" t="e">
        <f>VLOOKUP(EVID_PASTVY!$H580,KATEGORIE_ZVIRAT!$B$2:$M$31,7,FALSE)*L580/1000*M580/24*(F580-E580+1)/J580</f>
        <v>#N/A</v>
      </c>
      <c r="Q580" s="52" t="e">
        <f>VLOOKUP(EVID_PASTVY!$H580,KATEGORIE_ZVIRAT!$B$2:$M$31,10,FALSE)*P580*10</f>
        <v>#N/A</v>
      </c>
      <c r="R580" s="52" t="e">
        <f>VLOOKUP(EVID_PASTVY!$H580,KATEGORIE_ZVIRAT!$B$2:$M$31,11,FALSE)*P580*10</f>
        <v>#N/A</v>
      </c>
      <c r="S580" s="52" t="e">
        <f>VLOOKUP(EVID_PASTVY!$H580,KATEGORIE_ZVIRAT!$B$2:$M$31,12,FALSE)*P580*10</f>
        <v>#N/A</v>
      </c>
    </row>
    <row r="581" spans="1:19" x14ac:dyDescent="0.2">
      <c r="A581" s="32"/>
      <c r="B581" s="37" t="e">
        <f>VLOOKUP($A581,EVID_OSEVU!$A$1:$M$4972,2,FALSE)</f>
        <v>#N/A</v>
      </c>
      <c r="C581" s="37" t="e">
        <f>VLOOKUP($A581,EVID_OSEVU!$A$1:$M$4972,3,FALSE)</f>
        <v>#N/A</v>
      </c>
      <c r="D581" s="45" t="e">
        <f>VLOOKUP($A581,EVID_OSEVU!$A$1:$M$4972,4,FALSE)</f>
        <v>#N/A</v>
      </c>
      <c r="E581" s="35"/>
      <c r="F581" s="53"/>
      <c r="G581" s="32"/>
      <c r="H581" s="45" t="e">
        <f>VLOOKUP(G581,Export7[#All],2,FALSE)</f>
        <v>#N/A</v>
      </c>
      <c r="I581" s="45" t="e">
        <f>VLOOKUP($A581,EVID_OSEVU!$A$1:$M$4972,10,FALSE)</f>
        <v>#N/A</v>
      </c>
      <c r="J581" s="58" t="e">
        <f>VLOOKUP($A581,EVID_OSEVU!$A$1:$M$4972,11,FALSE)</f>
        <v>#N/A</v>
      </c>
      <c r="K581" s="33"/>
      <c r="L581" s="45" t="e">
        <f>VLOOKUP(EVID_PASTVY!H581,KATEGORIE_ZVIRAT!$B$2:$M$31,6,FALSE)*K581</f>
        <v>#N/A</v>
      </c>
      <c r="M581" s="33">
        <v>24</v>
      </c>
      <c r="N581" s="45" t="e">
        <f>VLOOKUP(EVID_PASTVY!$H581,KATEGORIE_ZVIRAT!$B$2:$M$31,8,FALSE)</f>
        <v>#N/A</v>
      </c>
      <c r="O581" s="45" t="e">
        <f>VLOOKUP(EVID_PASTVY!$H581,KATEGORIE_ZVIRAT!$B$2:$M$31,9,FALSE)</f>
        <v>#N/A</v>
      </c>
      <c r="P581" s="54" t="e">
        <f>VLOOKUP(EVID_PASTVY!$H581,KATEGORIE_ZVIRAT!$B$2:$M$31,7,FALSE)*L581/1000*M581/24*(F581-E581+1)/J581</f>
        <v>#N/A</v>
      </c>
      <c r="Q581" s="52" t="e">
        <f>VLOOKUP(EVID_PASTVY!$H581,KATEGORIE_ZVIRAT!$B$2:$M$31,10,FALSE)*P581*10</f>
        <v>#N/A</v>
      </c>
      <c r="R581" s="52" t="e">
        <f>VLOOKUP(EVID_PASTVY!$H581,KATEGORIE_ZVIRAT!$B$2:$M$31,11,FALSE)*P581*10</f>
        <v>#N/A</v>
      </c>
      <c r="S581" s="52" t="e">
        <f>VLOOKUP(EVID_PASTVY!$H581,KATEGORIE_ZVIRAT!$B$2:$M$31,12,FALSE)*P581*10</f>
        <v>#N/A</v>
      </c>
    </row>
    <row r="582" spans="1:19" x14ac:dyDescent="0.2">
      <c r="A582" s="32"/>
      <c r="B582" s="37" t="e">
        <f>VLOOKUP($A582,EVID_OSEVU!$A$1:$M$4972,2,FALSE)</f>
        <v>#N/A</v>
      </c>
      <c r="C582" s="37" t="e">
        <f>VLOOKUP($A582,EVID_OSEVU!$A$1:$M$4972,3,FALSE)</f>
        <v>#N/A</v>
      </c>
      <c r="D582" s="45" t="e">
        <f>VLOOKUP($A582,EVID_OSEVU!$A$1:$M$4972,4,FALSE)</f>
        <v>#N/A</v>
      </c>
      <c r="E582" s="35"/>
      <c r="F582" s="53"/>
      <c r="G582" s="32"/>
      <c r="H582" s="45" t="e">
        <f>VLOOKUP(G582,Export7[#All],2,FALSE)</f>
        <v>#N/A</v>
      </c>
      <c r="I582" s="45" t="e">
        <f>VLOOKUP($A582,EVID_OSEVU!$A$1:$M$4972,10,FALSE)</f>
        <v>#N/A</v>
      </c>
      <c r="J582" s="58" t="e">
        <f>VLOOKUP($A582,EVID_OSEVU!$A$1:$M$4972,11,FALSE)</f>
        <v>#N/A</v>
      </c>
      <c r="K582" s="33"/>
      <c r="L582" s="45" t="e">
        <f>VLOOKUP(EVID_PASTVY!H582,KATEGORIE_ZVIRAT!$B$2:$M$31,6,FALSE)*K582</f>
        <v>#N/A</v>
      </c>
      <c r="M582" s="33">
        <v>24</v>
      </c>
      <c r="N582" s="45" t="e">
        <f>VLOOKUP(EVID_PASTVY!$H582,KATEGORIE_ZVIRAT!$B$2:$M$31,8,FALSE)</f>
        <v>#N/A</v>
      </c>
      <c r="O582" s="45" t="e">
        <f>VLOOKUP(EVID_PASTVY!$H582,KATEGORIE_ZVIRAT!$B$2:$M$31,9,FALSE)</f>
        <v>#N/A</v>
      </c>
      <c r="P582" s="54" t="e">
        <f>VLOOKUP(EVID_PASTVY!$H582,KATEGORIE_ZVIRAT!$B$2:$M$31,7,FALSE)*L582/1000*M582/24*(F582-E582+1)/J582</f>
        <v>#N/A</v>
      </c>
      <c r="Q582" s="52" t="e">
        <f>VLOOKUP(EVID_PASTVY!$H582,KATEGORIE_ZVIRAT!$B$2:$M$31,10,FALSE)*P582*10</f>
        <v>#N/A</v>
      </c>
      <c r="R582" s="52" t="e">
        <f>VLOOKUP(EVID_PASTVY!$H582,KATEGORIE_ZVIRAT!$B$2:$M$31,11,FALSE)*P582*10</f>
        <v>#N/A</v>
      </c>
      <c r="S582" s="52" t="e">
        <f>VLOOKUP(EVID_PASTVY!$H582,KATEGORIE_ZVIRAT!$B$2:$M$31,12,FALSE)*P582*10</f>
        <v>#N/A</v>
      </c>
    </row>
    <row r="583" spans="1:19" x14ac:dyDescent="0.2">
      <c r="A583" s="32"/>
      <c r="B583" s="37" t="e">
        <f>VLOOKUP($A583,EVID_OSEVU!$A$1:$M$4972,2,FALSE)</f>
        <v>#N/A</v>
      </c>
      <c r="C583" s="37" t="e">
        <f>VLOOKUP($A583,EVID_OSEVU!$A$1:$M$4972,3,FALSE)</f>
        <v>#N/A</v>
      </c>
      <c r="D583" s="45" t="e">
        <f>VLOOKUP($A583,EVID_OSEVU!$A$1:$M$4972,4,FALSE)</f>
        <v>#N/A</v>
      </c>
      <c r="E583" s="35"/>
      <c r="F583" s="53"/>
      <c r="G583" s="32"/>
      <c r="H583" s="45" t="e">
        <f>VLOOKUP(G583,Export7[#All],2,FALSE)</f>
        <v>#N/A</v>
      </c>
      <c r="I583" s="45" t="e">
        <f>VLOOKUP($A583,EVID_OSEVU!$A$1:$M$4972,10,FALSE)</f>
        <v>#N/A</v>
      </c>
      <c r="J583" s="58" t="e">
        <f>VLOOKUP($A583,EVID_OSEVU!$A$1:$M$4972,11,FALSE)</f>
        <v>#N/A</v>
      </c>
      <c r="K583" s="33"/>
      <c r="L583" s="45" t="e">
        <f>VLOOKUP(EVID_PASTVY!H583,KATEGORIE_ZVIRAT!$B$2:$M$31,6,FALSE)*K583</f>
        <v>#N/A</v>
      </c>
      <c r="M583" s="33">
        <v>24</v>
      </c>
      <c r="N583" s="45" t="e">
        <f>VLOOKUP(EVID_PASTVY!$H583,KATEGORIE_ZVIRAT!$B$2:$M$31,8,FALSE)</f>
        <v>#N/A</v>
      </c>
      <c r="O583" s="45" t="e">
        <f>VLOOKUP(EVID_PASTVY!$H583,KATEGORIE_ZVIRAT!$B$2:$M$31,9,FALSE)</f>
        <v>#N/A</v>
      </c>
      <c r="P583" s="54" t="e">
        <f>VLOOKUP(EVID_PASTVY!$H583,KATEGORIE_ZVIRAT!$B$2:$M$31,7,FALSE)*L583/1000*M583/24*(F583-E583+1)/J583</f>
        <v>#N/A</v>
      </c>
      <c r="Q583" s="52" t="e">
        <f>VLOOKUP(EVID_PASTVY!$H583,KATEGORIE_ZVIRAT!$B$2:$M$31,10,FALSE)*P583*10</f>
        <v>#N/A</v>
      </c>
      <c r="R583" s="52" t="e">
        <f>VLOOKUP(EVID_PASTVY!$H583,KATEGORIE_ZVIRAT!$B$2:$M$31,11,FALSE)*P583*10</f>
        <v>#N/A</v>
      </c>
      <c r="S583" s="52" t="e">
        <f>VLOOKUP(EVID_PASTVY!$H583,KATEGORIE_ZVIRAT!$B$2:$M$31,12,FALSE)*P583*10</f>
        <v>#N/A</v>
      </c>
    </row>
    <row r="584" spans="1:19" x14ac:dyDescent="0.2">
      <c r="A584" s="32"/>
      <c r="B584" s="37" t="e">
        <f>VLOOKUP($A584,EVID_OSEVU!$A$1:$M$4972,2,FALSE)</f>
        <v>#N/A</v>
      </c>
      <c r="C584" s="37" t="e">
        <f>VLOOKUP($A584,EVID_OSEVU!$A$1:$M$4972,3,FALSE)</f>
        <v>#N/A</v>
      </c>
      <c r="D584" s="45" t="e">
        <f>VLOOKUP($A584,EVID_OSEVU!$A$1:$M$4972,4,FALSE)</f>
        <v>#N/A</v>
      </c>
      <c r="E584" s="35"/>
      <c r="F584" s="53"/>
      <c r="G584" s="32"/>
      <c r="H584" s="45" t="e">
        <f>VLOOKUP(G584,Export7[#All],2,FALSE)</f>
        <v>#N/A</v>
      </c>
      <c r="I584" s="45" t="e">
        <f>VLOOKUP($A584,EVID_OSEVU!$A$1:$M$4972,10,FALSE)</f>
        <v>#N/A</v>
      </c>
      <c r="J584" s="58" t="e">
        <f>VLOOKUP($A584,EVID_OSEVU!$A$1:$M$4972,11,FALSE)</f>
        <v>#N/A</v>
      </c>
      <c r="K584" s="33"/>
      <c r="L584" s="45" t="e">
        <f>VLOOKUP(EVID_PASTVY!H584,KATEGORIE_ZVIRAT!$B$2:$M$31,6,FALSE)*K584</f>
        <v>#N/A</v>
      </c>
      <c r="M584" s="33">
        <v>24</v>
      </c>
      <c r="N584" s="45" t="e">
        <f>VLOOKUP(EVID_PASTVY!$H584,KATEGORIE_ZVIRAT!$B$2:$M$31,8,FALSE)</f>
        <v>#N/A</v>
      </c>
      <c r="O584" s="45" t="e">
        <f>VLOOKUP(EVID_PASTVY!$H584,KATEGORIE_ZVIRAT!$B$2:$M$31,9,FALSE)</f>
        <v>#N/A</v>
      </c>
      <c r="P584" s="54" t="e">
        <f>VLOOKUP(EVID_PASTVY!$H584,KATEGORIE_ZVIRAT!$B$2:$M$31,7,FALSE)*L584/1000*M584/24*(F584-E584+1)/J584</f>
        <v>#N/A</v>
      </c>
      <c r="Q584" s="52" t="e">
        <f>VLOOKUP(EVID_PASTVY!$H584,KATEGORIE_ZVIRAT!$B$2:$M$31,10,FALSE)*P584*10</f>
        <v>#N/A</v>
      </c>
      <c r="R584" s="52" t="e">
        <f>VLOOKUP(EVID_PASTVY!$H584,KATEGORIE_ZVIRAT!$B$2:$M$31,11,FALSE)*P584*10</f>
        <v>#N/A</v>
      </c>
      <c r="S584" s="52" t="e">
        <f>VLOOKUP(EVID_PASTVY!$H584,KATEGORIE_ZVIRAT!$B$2:$M$31,12,FALSE)*P584*10</f>
        <v>#N/A</v>
      </c>
    </row>
    <row r="585" spans="1:19" x14ac:dyDescent="0.2">
      <c r="A585" s="32"/>
      <c r="B585" s="37" t="e">
        <f>VLOOKUP($A585,EVID_OSEVU!$A$1:$M$4972,2,FALSE)</f>
        <v>#N/A</v>
      </c>
      <c r="C585" s="37" t="e">
        <f>VLOOKUP($A585,EVID_OSEVU!$A$1:$M$4972,3,FALSE)</f>
        <v>#N/A</v>
      </c>
      <c r="D585" s="45" t="e">
        <f>VLOOKUP($A585,EVID_OSEVU!$A$1:$M$4972,4,FALSE)</f>
        <v>#N/A</v>
      </c>
      <c r="E585" s="35"/>
      <c r="F585" s="53"/>
      <c r="G585" s="32"/>
      <c r="H585" s="45" t="e">
        <f>VLOOKUP(G585,Export7[#All],2,FALSE)</f>
        <v>#N/A</v>
      </c>
      <c r="I585" s="45" t="e">
        <f>VLOOKUP($A585,EVID_OSEVU!$A$1:$M$4972,10,FALSE)</f>
        <v>#N/A</v>
      </c>
      <c r="J585" s="58" t="e">
        <f>VLOOKUP($A585,EVID_OSEVU!$A$1:$M$4972,11,FALSE)</f>
        <v>#N/A</v>
      </c>
      <c r="K585" s="33"/>
      <c r="L585" s="45" t="e">
        <f>VLOOKUP(EVID_PASTVY!H585,KATEGORIE_ZVIRAT!$B$2:$M$31,6,FALSE)*K585</f>
        <v>#N/A</v>
      </c>
      <c r="M585" s="33">
        <v>24</v>
      </c>
      <c r="N585" s="45" t="e">
        <f>VLOOKUP(EVID_PASTVY!$H585,KATEGORIE_ZVIRAT!$B$2:$M$31,8,FALSE)</f>
        <v>#N/A</v>
      </c>
      <c r="O585" s="45" t="e">
        <f>VLOOKUP(EVID_PASTVY!$H585,KATEGORIE_ZVIRAT!$B$2:$M$31,9,FALSE)</f>
        <v>#N/A</v>
      </c>
      <c r="P585" s="54" t="e">
        <f>VLOOKUP(EVID_PASTVY!$H585,KATEGORIE_ZVIRAT!$B$2:$M$31,7,FALSE)*L585/1000*M585/24*(F585-E585+1)/J585</f>
        <v>#N/A</v>
      </c>
      <c r="Q585" s="52" t="e">
        <f>VLOOKUP(EVID_PASTVY!$H585,KATEGORIE_ZVIRAT!$B$2:$M$31,10,FALSE)*P585*10</f>
        <v>#N/A</v>
      </c>
      <c r="R585" s="52" t="e">
        <f>VLOOKUP(EVID_PASTVY!$H585,KATEGORIE_ZVIRAT!$B$2:$M$31,11,FALSE)*P585*10</f>
        <v>#N/A</v>
      </c>
      <c r="S585" s="52" t="e">
        <f>VLOOKUP(EVID_PASTVY!$H585,KATEGORIE_ZVIRAT!$B$2:$M$31,12,FALSE)*P585*10</f>
        <v>#N/A</v>
      </c>
    </row>
    <row r="586" spans="1:19" x14ac:dyDescent="0.2">
      <c r="A586" s="32"/>
      <c r="B586" s="37" t="e">
        <f>VLOOKUP($A586,EVID_OSEVU!$A$1:$M$4972,2,FALSE)</f>
        <v>#N/A</v>
      </c>
      <c r="C586" s="37" t="e">
        <f>VLOOKUP($A586,EVID_OSEVU!$A$1:$M$4972,3,FALSE)</f>
        <v>#N/A</v>
      </c>
      <c r="D586" s="45" t="e">
        <f>VLOOKUP($A586,EVID_OSEVU!$A$1:$M$4972,4,FALSE)</f>
        <v>#N/A</v>
      </c>
      <c r="E586" s="35"/>
      <c r="F586" s="53"/>
      <c r="G586" s="32"/>
      <c r="H586" s="45" t="e">
        <f>VLOOKUP(G586,Export7[#All],2,FALSE)</f>
        <v>#N/A</v>
      </c>
      <c r="I586" s="45" t="e">
        <f>VLOOKUP($A586,EVID_OSEVU!$A$1:$M$4972,10,FALSE)</f>
        <v>#N/A</v>
      </c>
      <c r="J586" s="58" t="e">
        <f>VLOOKUP($A586,EVID_OSEVU!$A$1:$M$4972,11,FALSE)</f>
        <v>#N/A</v>
      </c>
      <c r="K586" s="33"/>
      <c r="L586" s="45" t="e">
        <f>VLOOKUP(EVID_PASTVY!H586,KATEGORIE_ZVIRAT!$B$2:$M$31,6,FALSE)*K586</f>
        <v>#N/A</v>
      </c>
      <c r="M586" s="33">
        <v>24</v>
      </c>
      <c r="N586" s="45" t="e">
        <f>VLOOKUP(EVID_PASTVY!$H586,KATEGORIE_ZVIRAT!$B$2:$M$31,8,FALSE)</f>
        <v>#N/A</v>
      </c>
      <c r="O586" s="45" t="e">
        <f>VLOOKUP(EVID_PASTVY!$H586,KATEGORIE_ZVIRAT!$B$2:$M$31,9,FALSE)</f>
        <v>#N/A</v>
      </c>
      <c r="P586" s="54" t="e">
        <f>VLOOKUP(EVID_PASTVY!$H586,KATEGORIE_ZVIRAT!$B$2:$M$31,7,FALSE)*L586/1000*M586/24*(F586-E586+1)/J586</f>
        <v>#N/A</v>
      </c>
      <c r="Q586" s="52" t="e">
        <f>VLOOKUP(EVID_PASTVY!$H586,KATEGORIE_ZVIRAT!$B$2:$M$31,10,FALSE)*P586*10</f>
        <v>#N/A</v>
      </c>
      <c r="R586" s="52" t="e">
        <f>VLOOKUP(EVID_PASTVY!$H586,KATEGORIE_ZVIRAT!$B$2:$M$31,11,FALSE)*P586*10</f>
        <v>#N/A</v>
      </c>
      <c r="S586" s="52" t="e">
        <f>VLOOKUP(EVID_PASTVY!$H586,KATEGORIE_ZVIRAT!$B$2:$M$31,12,FALSE)*P586*10</f>
        <v>#N/A</v>
      </c>
    </row>
    <row r="587" spans="1:19" x14ac:dyDescent="0.2">
      <c r="A587" s="32"/>
      <c r="B587" s="37" t="e">
        <f>VLOOKUP($A587,EVID_OSEVU!$A$1:$M$4972,2,FALSE)</f>
        <v>#N/A</v>
      </c>
      <c r="C587" s="37" t="e">
        <f>VLOOKUP($A587,EVID_OSEVU!$A$1:$M$4972,3,FALSE)</f>
        <v>#N/A</v>
      </c>
      <c r="D587" s="45" t="e">
        <f>VLOOKUP($A587,EVID_OSEVU!$A$1:$M$4972,4,FALSE)</f>
        <v>#N/A</v>
      </c>
      <c r="E587" s="35"/>
      <c r="F587" s="53"/>
      <c r="G587" s="32"/>
      <c r="H587" s="45" t="e">
        <f>VLOOKUP(G587,Export7[#All],2,FALSE)</f>
        <v>#N/A</v>
      </c>
      <c r="I587" s="45" t="e">
        <f>VLOOKUP($A587,EVID_OSEVU!$A$1:$M$4972,10,FALSE)</f>
        <v>#N/A</v>
      </c>
      <c r="J587" s="58" t="e">
        <f>VLOOKUP($A587,EVID_OSEVU!$A$1:$M$4972,11,FALSE)</f>
        <v>#N/A</v>
      </c>
      <c r="K587" s="33"/>
      <c r="L587" s="45" t="e">
        <f>VLOOKUP(EVID_PASTVY!H587,KATEGORIE_ZVIRAT!$B$2:$M$31,6,FALSE)*K587</f>
        <v>#N/A</v>
      </c>
      <c r="M587" s="33">
        <v>24</v>
      </c>
      <c r="N587" s="45" t="e">
        <f>VLOOKUP(EVID_PASTVY!$H587,KATEGORIE_ZVIRAT!$B$2:$M$31,8,FALSE)</f>
        <v>#N/A</v>
      </c>
      <c r="O587" s="45" t="e">
        <f>VLOOKUP(EVID_PASTVY!$H587,KATEGORIE_ZVIRAT!$B$2:$M$31,9,FALSE)</f>
        <v>#N/A</v>
      </c>
      <c r="P587" s="54" t="e">
        <f>VLOOKUP(EVID_PASTVY!$H587,KATEGORIE_ZVIRAT!$B$2:$M$31,7,FALSE)*L587/1000*M587/24*(F587-E587+1)/J587</f>
        <v>#N/A</v>
      </c>
      <c r="Q587" s="52" t="e">
        <f>VLOOKUP(EVID_PASTVY!$H587,KATEGORIE_ZVIRAT!$B$2:$M$31,10,FALSE)*P587*10</f>
        <v>#N/A</v>
      </c>
      <c r="R587" s="52" t="e">
        <f>VLOOKUP(EVID_PASTVY!$H587,KATEGORIE_ZVIRAT!$B$2:$M$31,11,FALSE)*P587*10</f>
        <v>#N/A</v>
      </c>
      <c r="S587" s="52" t="e">
        <f>VLOOKUP(EVID_PASTVY!$H587,KATEGORIE_ZVIRAT!$B$2:$M$31,12,FALSE)*P587*10</f>
        <v>#N/A</v>
      </c>
    </row>
    <row r="588" spans="1:19" x14ac:dyDescent="0.2">
      <c r="A588" s="32"/>
      <c r="B588" s="37" t="e">
        <f>VLOOKUP($A588,EVID_OSEVU!$A$1:$M$4972,2,FALSE)</f>
        <v>#N/A</v>
      </c>
      <c r="C588" s="37" t="e">
        <f>VLOOKUP($A588,EVID_OSEVU!$A$1:$M$4972,3,FALSE)</f>
        <v>#N/A</v>
      </c>
      <c r="D588" s="45" t="e">
        <f>VLOOKUP($A588,EVID_OSEVU!$A$1:$M$4972,4,FALSE)</f>
        <v>#N/A</v>
      </c>
      <c r="E588" s="35"/>
      <c r="F588" s="53"/>
      <c r="G588" s="32"/>
      <c r="H588" s="45" t="e">
        <f>VLOOKUP(G588,Export7[#All],2,FALSE)</f>
        <v>#N/A</v>
      </c>
      <c r="I588" s="45" t="e">
        <f>VLOOKUP($A588,EVID_OSEVU!$A$1:$M$4972,10,FALSE)</f>
        <v>#N/A</v>
      </c>
      <c r="J588" s="58" t="e">
        <f>VLOOKUP($A588,EVID_OSEVU!$A$1:$M$4972,11,FALSE)</f>
        <v>#N/A</v>
      </c>
      <c r="K588" s="33"/>
      <c r="L588" s="45" t="e">
        <f>VLOOKUP(EVID_PASTVY!H588,KATEGORIE_ZVIRAT!$B$2:$M$31,6,FALSE)*K588</f>
        <v>#N/A</v>
      </c>
      <c r="M588" s="33">
        <v>24</v>
      </c>
      <c r="N588" s="45" t="e">
        <f>VLOOKUP(EVID_PASTVY!$H588,KATEGORIE_ZVIRAT!$B$2:$M$31,8,FALSE)</f>
        <v>#N/A</v>
      </c>
      <c r="O588" s="45" t="e">
        <f>VLOOKUP(EVID_PASTVY!$H588,KATEGORIE_ZVIRAT!$B$2:$M$31,9,FALSE)</f>
        <v>#N/A</v>
      </c>
      <c r="P588" s="54" t="e">
        <f>VLOOKUP(EVID_PASTVY!$H588,KATEGORIE_ZVIRAT!$B$2:$M$31,7,FALSE)*L588/1000*M588/24*(F588-E588+1)/J588</f>
        <v>#N/A</v>
      </c>
      <c r="Q588" s="52" t="e">
        <f>VLOOKUP(EVID_PASTVY!$H588,KATEGORIE_ZVIRAT!$B$2:$M$31,10,FALSE)*P588*10</f>
        <v>#N/A</v>
      </c>
      <c r="R588" s="52" t="e">
        <f>VLOOKUP(EVID_PASTVY!$H588,KATEGORIE_ZVIRAT!$B$2:$M$31,11,FALSE)*P588*10</f>
        <v>#N/A</v>
      </c>
      <c r="S588" s="52" t="e">
        <f>VLOOKUP(EVID_PASTVY!$H588,KATEGORIE_ZVIRAT!$B$2:$M$31,12,FALSE)*P588*10</f>
        <v>#N/A</v>
      </c>
    </row>
    <row r="589" spans="1:19" x14ac:dyDescent="0.2">
      <c r="A589" s="32"/>
      <c r="B589" s="37" t="e">
        <f>VLOOKUP($A589,EVID_OSEVU!$A$1:$M$4972,2,FALSE)</f>
        <v>#N/A</v>
      </c>
      <c r="C589" s="37" t="e">
        <f>VLOOKUP($A589,EVID_OSEVU!$A$1:$M$4972,3,FALSE)</f>
        <v>#N/A</v>
      </c>
      <c r="D589" s="45" t="e">
        <f>VLOOKUP($A589,EVID_OSEVU!$A$1:$M$4972,4,FALSE)</f>
        <v>#N/A</v>
      </c>
      <c r="E589" s="35"/>
      <c r="F589" s="53"/>
      <c r="G589" s="32"/>
      <c r="H589" s="45" t="e">
        <f>VLOOKUP(G589,Export7[#All],2,FALSE)</f>
        <v>#N/A</v>
      </c>
      <c r="I589" s="45" t="e">
        <f>VLOOKUP($A589,EVID_OSEVU!$A$1:$M$4972,10,FALSE)</f>
        <v>#N/A</v>
      </c>
      <c r="J589" s="58" t="e">
        <f>VLOOKUP($A589,EVID_OSEVU!$A$1:$M$4972,11,FALSE)</f>
        <v>#N/A</v>
      </c>
      <c r="K589" s="33"/>
      <c r="L589" s="45" t="e">
        <f>VLOOKUP(EVID_PASTVY!H589,KATEGORIE_ZVIRAT!$B$2:$M$31,6,FALSE)*K589</f>
        <v>#N/A</v>
      </c>
      <c r="M589" s="33">
        <v>24</v>
      </c>
      <c r="N589" s="45" t="e">
        <f>VLOOKUP(EVID_PASTVY!$H589,KATEGORIE_ZVIRAT!$B$2:$M$31,8,FALSE)</f>
        <v>#N/A</v>
      </c>
      <c r="O589" s="45" t="e">
        <f>VLOOKUP(EVID_PASTVY!$H589,KATEGORIE_ZVIRAT!$B$2:$M$31,9,FALSE)</f>
        <v>#N/A</v>
      </c>
      <c r="P589" s="54" t="e">
        <f>VLOOKUP(EVID_PASTVY!$H589,KATEGORIE_ZVIRAT!$B$2:$M$31,7,FALSE)*L589/1000*M589/24*(F589-E589+1)/J589</f>
        <v>#N/A</v>
      </c>
      <c r="Q589" s="52" t="e">
        <f>VLOOKUP(EVID_PASTVY!$H589,KATEGORIE_ZVIRAT!$B$2:$M$31,10,FALSE)*P589*10</f>
        <v>#N/A</v>
      </c>
      <c r="R589" s="52" t="e">
        <f>VLOOKUP(EVID_PASTVY!$H589,KATEGORIE_ZVIRAT!$B$2:$M$31,11,FALSE)*P589*10</f>
        <v>#N/A</v>
      </c>
      <c r="S589" s="52" t="e">
        <f>VLOOKUP(EVID_PASTVY!$H589,KATEGORIE_ZVIRAT!$B$2:$M$31,12,FALSE)*P589*10</f>
        <v>#N/A</v>
      </c>
    </row>
    <row r="590" spans="1:19" x14ac:dyDescent="0.2">
      <c r="A590" s="32"/>
      <c r="B590" s="37" t="e">
        <f>VLOOKUP($A590,EVID_OSEVU!$A$1:$M$4972,2,FALSE)</f>
        <v>#N/A</v>
      </c>
      <c r="C590" s="37" t="e">
        <f>VLOOKUP($A590,EVID_OSEVU!$A$1:$M$4972,3,FALSE)</f>
        <v>#N/A</v>
      </c>
      <c r="D590" s="45" t="e">
        <f>VLOOKUP($A590,EVID_OSEVU!$A$1:$M$4972,4,FALSE)</f>
        <v>#N/A</v>
      </c>
      <c r="E590" s="35"/>
      <c r="F590" s="53"/>
      <c r="G590" s="32"/>
      <c r="H590" s="45" t="e">
        <f>VLOOKUP(G590,Export7[#All],2,FALSE)</f>
        <v>#N/A</v>
      </c>
      <c r="I590" s="45" t="e">
        <f>VLOOKUP($A590,EVID_OSEVU!$A$1:$M$4972,10,FALSE)</f>
        <v>#N/A</v>
      </c>
      <c r="J590" s="58" t="e">
        <f>VLOOKUP($A590,EVID_OSEVU!$A$1:$M$4972,11,FALSE)</f>
        <v>#N/A</v>
      </c>
      <c r="K590" s="33"/>
      <c r="L590" s="45" t="e">
        <f>VLOOKUP(EVID_PASTVY!H590,KATEGORIE_ZVIRAT!$B$2:$M$31,6,FALSE)*K590</f>
        <v>#N/A</v>
      </c>
      <c r="M590" s="33">
        <v>24</v>
      </c>
      <c r="N590" s="45" t="e">
        <f>VLOOKUP(EVID_PASTVY!$H590,KATEGORIE_ZVIRAT!$B$2:$M$31,8,FALSE)</f>
        <v>#N/A</v>
      </c>
      <c r="O590" s="45" t="e">
        <f>VLOOKUP(EVID_PASTVY!$H590,KATEGORIE_ZVIRAT!$B$2:$M$31,9,FALSE)</f>
        <v>#N/A</v>
      </c>
      <c r="P590" s="54" t="e">
        <f>VLOOKUP(EVID_PASTVY!$H590,KATEGORIE_ZVIRAT!$B$2:$M$31,7,FALSE)*L590/1000*M590/24*(F590-E590+1)/J590</f>
        <v>#N/A</v>
      </c>
      <c r="Q590" s="52" t="e">
        <f>VLOOKUP(EVID_PASTVY!$H590,KATEGORIE_ZVIRAT!$B$2:$M$31,10,FALSE)*P590*10</f>
        <v>#N/A</v>
      </c>
      <c r="R590" s="52" t="e">
        <f>VLOOKUP(EVID_PASTVY!$H590,KATEGORIE_ZVIRAT!$B$2:$M$31,11,FALSE)*P590*10</f>
        <v>#N/A</v>
      </c>
      <c r="S590" s="52" t="e">
        <f>VLOOKUP(EVID_PASTVY!$H590,KATEGORIE_ZVIRAT!$B$2:$M$31,12,FALSE)*P590*10</f>
        <v>#N/A</v>
      </c>
    </row>
    <row r="591" spans="1:19" x14ac:dyDescent="0.2">
      <c r="A591" s="32"/>
      <c r="B591" s="37" t="e">
        <f>VLOOKUP($A591,EVID_OSEVU!$A$1:$M$4972,2,FALSE)</f>
        <v>#N/A</v>
      </c>
      <c r="C591" s="37" t="e">
        <f>VLOOKUP($A591,EVID_OSEVU!$A$1:$M$4972,3,FALSE)</f>
        <v>#N/A</v>
      </c>
      <c r="D591" s="45" t="e">
        <f>VLOOKUP($A591,EVID_OSEVU!$A$1:$M$4972,4,FALSE)</f>
        <v>#N/A</v>
      </c>
      <c r="E591" s="35"/>
      <c r="F591" s="53"/>
      <c r="G591" s="32"/>
      <c r="H591" s="45" t="e">
        <f>VLOOKUP(G591,Export7[#All],2,FALSE)</f>
        <v>#N/A</v>
      </c>
      <c r="I591" s="45" t="e">
        <f>VLOOKUP($A591,EVID_OSEVU!$A$1:$M$4972,10,FALSE)</f>
        <v>#N/A</v>
      </c>
      <c r="J591" s="58" t="e">
        <f>VLOOKUP($A591,EVID_OSEVU!$A$1:$M$4972,11,FALSE)</f>
        <v>#N/A</v>
      </c>
      <c r="K591" s="33"/>
      <c r="L591" s="45" t="e">
        <f>VLOOKUP(EVID_PASTVY!H591,KATEGORIE_ZVIRAT!$B$2:$M$31,6,FALSE)*K591</f>
        <v>#N/A</v>
      </c>
      <c r="M591" s="33">
        <v>24</v>
      </c>
      <c r="N591" s="45" t="e">
        <f>VLOOKUP(EVID_PASTVY!$H591,KATEGORIE_ZVIRAT!$B$2:$M$31,8,FALSE)</f>
        <v>#N/A</v>
      </c>
      <c r="O591" s="45" t="e">
        <f>VLOOKUP(EVID_PASTVY!$H591,KATEGORIE_ZVIRAT!$B$2:$M$31,9,FALSE)</f>
        <v>#N/A</v>
      </c>
      <c r="P591" s="54" t="e">
        <f>VLOOKUP(EVID_PASTVY!$H591,KATEGORIE_ZVIRAT!$B$2:$M$31,7,FALSE)*L591/1000*M591/24*(F591-E591+1)/J591</f>
        <v>#N/A</v>
      </c>
      <c r="Q591" s="52" t="e">
        <f>VLOOKUP(EVID_PASTVY!$H591,KATEGORIE_ZVIRAT!$B$2:$M$31,10,FALSE)*P591*10</f>
        <v>#N/A</v>
      </c>
      <c r="R591" s="52" t="e">
        <f>VLOOKUP(EVID_PASTVY!$H591,KATEGORIE_ZVIRAT!$B$2:$M$31,11,FALSE)*P591*10</f>
        <v>#N/A</v>
      </c>
      <c r="S591" s="52" t="e">
        <f>VLOOKUP(EVID_PASTVY!$H591,KATEGORIE_ZVIRAT!$B$2:$M$31,12,FALSE)*P591*10</f>
        <v>#N/A</v>
      </c>
    </row>
    <row r="592" spans="1:19" x14ac:dyDescent="0.2">
      <c r="A592" s="32"/>
      <c r="B592" s="37" t="e">
        <f>VLOOKUP($A592,EVID_OSEVU!$A$1:$M$4972,2,FALSE)</f>
        <v>#N/A</v>
      </c>
      <c r="C592" s="37" t="e">
        <f>VLOOKUP($A592,EVID_OSEVU!$A$1:$M$4972,3,FALSE)</f>
        <v>#N/A</v>
      </c>
      <c r="D592" s="45" t="e">
        <f>VLOOKUP($A592,EVID_OSEVU!$A$1:$M$4972,4,FALSE)</f>
        <v>#N/A</v>
      </c>
      <c r="E592" s="35"/>
      <c r="F592" s="53"/>
      <c r="G592" s="32"/>
      <c r="H592" s="45" t="e">
        <f>VLOOKUP(G592,Export7[#All],2,FALSE)</f>
        <v>#N/A</v>
      </c>
      <c r="I592" s="45" t="e">
        <f>VLOOKUP($A592,EVID_OSEVU!$A$1:$M$4972,10,FALSE)</f>
        <v>#N/A</v>
      </c>
      <c r="J592" s="58" t="e">
        <f>VLOOKUP($A592,EVID_OSEVU!$A$1:$M$4972,11,FALSE)</f>
        <v>#N/A</v>
      </c>
      <c r="K592" s="33"/>
      <c r="L592" s="45" t="e">
        <f>VLOOKUP(EVID_PASTVY!H592,KATEGORIE_ZVIRAT!$B$2:$M$31,6,FALSE)*K592</f>
        <v>#N/A</v>
      </c>
      <c r="M592" s="33">
        <v>24</v>
      </c>
      <c r="N592" s="45" t="e">
        <f>VLOOKUP(EVID_PASTVY!$H592,KATEGORIE_ZVIRAT!$B$2:$M$31,8,FALSE)</f>
        <v>#N/A</v>
      </c>
      <c r="O592" s="45" t="e">
        <f>VLOOKUP(EVID_PASTVY!$H592,KATEGORIE_ZVIRAT!$B$2:$M$31,9,FALSE)</f>
        <v>#N/A</v>
      </c>
      <c r="P592" s="54" t="e">
        <f>VLOOKUP(EVID_PASTVY!$H592,KATEGORIE_ZVIRAT!$B$2:$M$31,7,FALSE)*L592/1000*M592/24*(F592-E592+1)/J592</f>
        <v>#N/A</v>
      </c>
      <c r="Q592" s="52" t="e">
        <f>VLOOKUP(EVID_PASTVY!$H592,KATEGORIE_ZVIRAT!$B$2:$M$31,10,FALSE)*P592*10</f>
        <v>#N/A</v>
      </c>
      <c r="R592" s="52" t="e">
        <f>VLOOKUP(EVID_PASTVY!$H592,KATEGORIE_ZVIRAT!$B$2:$M$31,11,FALSE)*P592*10</f>
        <v>#N/A</v>
      </c>
      <c r="S592" s="52" t="e">
        <f>VLOOKUP(EVID_PASTVY!$H592,KATEGORIE_ZVIRAT!$B$2:$M$31,12,FALSE)*P592*10</f>
        <v>#N/A</v>
      </c>
    </row>
    <row r="593" spans="1:19" x14ac:dyDescent="0.2">
      <c r="A593" s="32"/>
      <c r="B593" s="37" t="e">
        <f>VLOOKUP($A593,EVID_OSEVU!$A$1:$M$4972,2,FALSE)</f>
        <v>#N/A</v>
      </c>
      <c r="C593" s="37" t="e">
        <f>VLOOKUP($A593,EVID_OSEVU!$A$1:$M$4972,3,FALSE)</f>
        <v>#N/A</v>
      </c>
      <c r="D593" s="45" t="e">
        <f>VLOOKUP($A593,EVID_OSEVU!$A$1:$M$4972,4,FALSE)</f>
        <v>#N/A</v>
      </c>
      <c r="E593" s="35"/>
      <c r="F593" s="53"/>
      <c r="G593" s="32"/>
      <c r="H593" s="45" t="e">
        <f>VLOOKUP(G593,Export7[#All],2,FALSE)</f>
        <v>#N/A</v>
      </c>
      <c r="I593" s="45" t="e">
        <f>VLOOKUP($A593,EVID_OSEVU!$A$1:$M$4972,10,FALSE)</f>
        <v>#N/A</v>
      </c>
      <c r="J593" s="58" t="e">
        <f>VLOOKUP($A593,EVID_OSEVU!$A$1:$M$4972,11,FALSE)</f>
        <v>#N/A</v>
      </c>
      <c r="K593" s="33"/>
      <c r="L593" s="45" t="e">
        <f>VLOOKUP(EVID_PASTVY!H593,KATEGORIE_ZVIRAT!$B$2:$M$31,6,FALSE)*K593</f>
        <v>#N/A</v>
      </c>
      <c r="M593" s="33">
        <v>24</v>
      </c>
      <c r="N593" s="45" t="e">
        <f>VLOOKUP(EVID_PASTVY!$H593,KATEGORIE_ZVIRAT!$B$2:$M$31,8,FALSE)</f>
        <v>#N/A</v>
      </c>
      <c r="O593" s="45" t="e">
        <f>VLOOKUP(EVID_PASTVY!$H593,KATEGORIE_ZVIRAT!$B$2:$M$31,9,FALSE)</f>
        <v>#N/A</v>
      </c>
      <c r="P593" s="54" t="e">
        <f>VLOOKUP(EVID_PASTVY!$H593,KATEGORIE_ZVIRAT!$B$2:$M$31,7,FALSE)*L593/1000*M593/24*(F593-E593+1)/J593</f>
        <v>#N/A</v>
      </c>
      <c r="Q593" s="52" t="e">
        <f>VLOOKUP(EVID_PASTVY!$H593,KATEGORIE_ZVIRAT!$B$2:$M$31,10,FALSE)*P593*10</f>
        <v>#N/A</v>
      </c>
      <c r="R593" s="52" t="e">
        <f>VLOOKUP(EVID_PASTVY!$H593,KATEGORIE_ZVIRAT!$B$2:$M$31,11,FALSE)*P593*10</f>
        <v>#N/A</v>
      </c>
      <c r="S593" s="52" t="e">
        <f>VLOOKUP(EVID_PASTVY!$H593,KATEGORIE_ZVIRAT!$B$2:$M$31,12,FALSE)*P593*10</f>
        <v>#N/A</v>
      </c>
    </row>
    <row r="594" spans="1:19" x14ac:dyDescent="0.2">
      <c r="A594" s="32"/>
      <c r="B594" s="37" t="e">
        <f>VLOOKUP($A594,EVID_OSEVU!$A$1:$M$4972,2,FALSE)</f>
        <v>#N/A</v>
      </c>
      <c r="C594" s="37" t="e">
        <f>VLOOKUP($A594,EVID_OSEVU!$A$1:$M$4972,3,FALSE)</f>
        <v>#N/A</v>
      </c>
      <c r="D594" s="45" t="e">
        <f>VLOOKUP($A594,EVID_OSEVU!$A$1:$M$4972,4,FALSE)</f>
        <v>#N/A</v>
      </c>
      <c r="E594" s="35"/>
      <c r="F594" s="53"/>
      <c r="G594" s="32"/>
      <c r="H594" s="45" t="e">
        <f>VLOOKUP(G594,Export7[#All],2,FALSE)</f>
        <v>#N/A</v>
      </c>
      <c r="I594" s="45" t="e">
        <f>VLOOKUP($A594,EVID_OSEVU!$A$1:$M$4972,10,FALSE)</f>
        <v>#N/A</v>
      </c>
      <c r="J594" s="58" t="e">
        <f>VLOOKUP($A594,EVID_OSEVU!$A$1:$M$4972,11,FALSE)</f>
        <v>#N/A</v>
      </c>
      <c r="K594" s="33"/>
      <c r="L594" s="45" t="e">
        <f>VLOOKUP(EVID_PASTVY!H594,KATEGORIE_ZVIRAT!$B$2:$M$31,6,FALSE)*K594</f>
        <v>#N/A</v>
      </c>
      <c r="M594" s="33">
        <v>24</v>
      </c>
      <c r="N594" s="45" t="e">
        <f>VLOOKUP(EVID_PASTVY!$H594,KATEGORIE_ZVIRAT!$B$2:$M$31,8,FALSE)</f>
        <v>#N/A</v>
      </c>
      <c r="O594" s="45" t="e">
        <f>VLOOKUP(EVID_PASTVY!$H594,KATEGORIE_ZVIRAT!$B$2:$M$31,9,FALSE)</f>
        <v>#N/A</v>
      </c>
      <c r="P594" s="54" t="e">
        <f>VLOOKUP(EVID_PASTVY!$H594,KATEGORIE_ZVIRAT!$B$2:$M$31,7,FALSE)*L594/1000*M594/24*(F594-E594+1)/J594</f>
        <v>#N/A</v>
      </c>
      <c r="Q594" s="52" t="e">
        <f>VLOOKUP(EVID_PASTVY!$H594,KATEGORIE_ZVIRAT!$B$2:$M$31,10,FALSE)*P594*10</f>
        <v>#N/A</v>
      </c>
      <c r="R594" s="52" t="e">
        <f>VLOOKUP(EVID_PASTVY!$H594,KATEGORIE_ZVIRAT!$B$2:$M$31,11,FALSE)*P594*10</f>
        <v>#N/A</v>
      </c>
      <c r="S594" s="52" t="e">
        <f>VLOOKUP(EVID_PASTVY!$H594,KATEGORIE_ZVIRAT!$B$2:$M$31,12,FALSE)*P594*10</f>
        <v>#N/A</v>
      </c>
    </row>
    <row r="595" spans="1:19" x14ac:dyDescent="0.2">
      <c r="A595" s="32"/>
      <c r="B595" s="37" t="e">
        <f>VLOOKUP($A595,EVID_OSEVU!$A$1:$M$4972,2,FALSE)</f>
        <v>#N/A</v>
      </c>
      <c r="C595" s="37" t="e">
        <f>VLOOKUP($A595,EVID_OSEVU!$A$1:$M$4972,3,FALSE)</f>
        <v>#N/A</v>
      </c>
      <c r="D595" s="45" t="e">
        <f>VLOOKUP($A595,EVID_OSEVU!$A$1:$M$4972,4,FALSE)</f>
        <v>#N/A</v>
      </c>
      <c r="E595" s="35"/>
      <c r="F595" s="53"/>
      <c r="G595" s="32"/>
      <c r="H595" s="45" t="e">
        <f>VLOOKUP(G595,Export7[#All],2,FALSE)</f>
        <v>#N/A</v>
      </c>
      <c r="I595" s="45" t="e">
        <f>VLOOKUP($A595,EVID_OSEVU!$A$1:$M$4972,10,FALSE)</f>
        <v>#N/A</v>
      </c>
      <c r="J595" s="58" t="e">
        <f>VLOOKUP($A595,EVID_OSEVU!$A$1:$M$4972,11,FALSE)</f>
        <v>#N/A</v>
      </c>
      <c r="K595" s="33"/>
      <c r="L595" s="45" t="e">
        <f>VLOOKUP(EVID_PASTVY!H595,KATEGORIE_ZVIRAT!$B$2:$M$31,6,FALSE)*K595</f>
        <v>#N/A</v>
      </c>
      <c r="M595" s="33">
        <v>24</v>
      </c>
      <c r="N595" s="45" t="e">
        <f>VLOOKUP(EVID_PASTVY!$H595,KATEGORIE_ZVIRAT!$B$2:$M$31,8,FALSE)</f>
        <v>#N/A</v>
      </c>
      <c r="O595" s="45" t="e">
        <f>VLOOKUP(EVID_PASTVY!$H595,KATEGORIE_ZVIRAT!$B$2:$M$31,9,FALSE)</f>
        <v>#N/A</v>
      </c>
      <c r="P595" s="54" t="e">
        <f>VLOOKUP(EVID_PASTVY!$H595,KATEGORIE_ZVIRAT!$B$2:$M$31,7,FALSE)*L595/1000*M595/24*(F595-E595+1)/J595</f>
        <v>#N/A</v>
      </c>
      <c r="Q595" s="52" t="e">
        <f>VLOOKUP(EVID_PASTVY!$H595,KATEGORIE_ZVIRAT!$B$2:$M$31,10,FALSE)*P595*10</f>
        <v>#N/A</v>
      </c>
      <c r="R595" s="52" t="e">
        <f>VLOOKUP(EVID_PASTVY!$H595,KATEGORIE_ZVIRAT!$B$2:$M$31,11,FALSE)*P595*10</f>
        <v>#N/A</v>
      </c>
      <c r="S595" s="52" t="e">
        <f>VLOOKUP(EVID_PASTVY!$H595,KATEGORIE_ZVIRAT!$B$2:$M$31,12,FALSE)*P595*10</f>
        <v>#N/A</v>
      </c>
    </row>
    <row r="596" spans="1:19" x14ac:dyDescent="0.2">
      <c r="A596" s="32"/>
      <c r="B596" s="37" t="e">
        <f>VLOOKUP($A596,EVID_OSEVU!$A$1:$M$4972,2,FALSE)</f>
        <v>#N/A</v>
      </c>
      <c r="C596" s="37" t="e">
        <f>VLOOKUP($A596,EVID_OSEVU!$A$1:$M$4972,3,FALSE)</f>
        <v>#N/A</v>
      </c>
      <c r="D596" s="45" t="e">
        <f>VLOOKUP($A596,EVID_OSEVU!$A$1:$M$4972,4,FALSE)</f>
        <v>#N/A</v>
      </c>
      <c r="E596" s="35"/>
      <c r="F596" s="53"/>
      <c r="G596" s="32"/>
      <c r="H596" s="45" t="e">
        <f>VLOOKUP(G596,Export7[#All],2,FALSE)</f>
        <v>#N/A</v>
      </c>
      <c r="I596" s="45" t="e">
        <f>VLOOKUP($A596,EVID_OSEVU!$A$1:$M$4972,10,FALSE)</f>
        <v>#N/A</v>
      </c>
      <c r="J596" s="58" t="e">
        <f>VLOOKUP($A596,EVID_OSEVU!$A$1:$M$4972,11,FALSE)</f>
        <v>#N/A</v>
      </c>
      <c r="K596" s="33"/>
      <c r="L596" s="45" t="e">
        <f>VLOOKUP(EVID_PASTVY!H596,KATEGORIE_ZVIRAT!$B$2:$M$31,6,FALSE)*K596</f>
        <v>#N/A</v>
      </c>
      <c r="M596" s="33">
        <v>24</v>
      </c>
      <c r="N596" s="45" t="e">
        <f>VLOOKUP(EVID_PASTVY!$H596,KATEGORIE_ZVIRAT!$B$2:$M$31,8,FALSE)</f>
        <v>#N/A</v>
      </c>
      <c r="O596" s="45" t="e">
        <f>VLOOKUP(EVID_PASTVY!$H596,KATEGORIE_ZVIRAT!$B$2:$M$31,9,FALSE)</f>
        <v>#N/A</v>
      </c>
      <c r="P596" s="54" t="e">
        <f>VLOOKUP(EVID_PASTVY!$H596,KATEGORIE_ZVIRAT!$B$2:$M$31,7,FALSE)*L596/1000*M596/24*(F596-E596+1)/J596</f>
        <v>#N/A</v>
      </c>
      <c r="Q596" s="52" t="e">
        <f>VLOOKUP(EVID_PASTVY!$H596,KATEGORIE_ZVIRAT!$B$2:$M$31,10,FALSE)*P596*10</f>
        <v>#N/A</v>
      </c>
      <c r="R596" s="52" t="e">
        <f>VLOOKUP(EVID_PASTVY!$H596,KATEGORIE_ZVIRAT!$B$2:$M$31,11,FALSE)*P596*10</f>
        <v>#N/A</v>
      </c>
      <c r="S596" s="52" t="e">
        <f>VLOOKUP(EVID_PASTVY!$H596,KATEGORIE_ZVIRAT!$B$2:$M$31,12,FALSE)*P596*10</f>
        <v>#N/A</v>
      </c>
    </row>
    <row r="597" spans="1:19" x14ac:dyDescent="0.2">
      <c r="A597" s="32"/>
      <c r="B597" s="37" t="e">
        <f>VLOOKUP($A597,EVID_OSEVU!$A$1:$M$4972,2,FALSE)</f>
        <v>#N/A</v>
      </c>
      <c r="C597" s="37" t="e">
        <f>VLOOKUP($A597,EVID_OSEVU!$A$1:$M$4972,3,FALSE)</f>
        <v>#N/A</v>
      </c>
      <c r="D597" s="45" t="e">
        <f>VLOOKUP($A597,EVID_OSEVU!$A$1:$M$4972,4,FALSE)</f>
        <v>#N/A</v>
      </c>
      <c r="E597" s="35"/>
      <c r="F597" s="53"/>
      <c r="G597" s="32"/>
      <c r="H597" s="45" t="e">
        <f>VLOOKUP(G597,Export7[#All],2,FALSE)</f>
        <v>#N/A</v>
      </c>
      <c r="I597" s="45" t="e">
        <f>VLOOKUP($A597,EVID_OSEVU!$A$1:$M$4972,10,FALSE)</f>
        <v>#N/A</v>
      </c>
      <c r="J597" s="58" t="e">
        <f>VLOOKUP($A597,EVID_OSEVU!$A$1:$M$4972,11,FALSE)</f>
        <v>#N/A</v>
      </c>
      <c r="K597" s="33"/>
      <c r="L597" s="45" t="e">
        <f>VLOOKUP(EVID_PASTVY!H597,KATEGORIE_ZVIRAT!$B$2:$M$31,6,FALSE)*K597</f>
        <v>#N/A</v>
      </c>
      <c r="M597" s="33">
        <v>24</v>
      </c>
      <c r="N597" s="45" t="e">
        <f>VLOOKUP(EVID_PASTVY!$H597,KATEGORIE_ZVIRAT!$B$2:$M$31,8,FALSE)</f>
        <v>#N/A</v>
      </c>
      <c r="O597" s="45" t="e">
        <f>VLOOKUP(EVID_PASTVY!$H597,KATEGORIE_ZVIRAT!$B$2:$M$31,9,FALSE)</f>
        <v>#N/A</v>
      </c>
      <c r="P597" s="54" t="e">
        <f>VLOOKUP(EVID_PASTVY!$H597,KATEGORIE_ZVIRAT!$B$2:$M$31,7,FALSE)*L597/1000*M597/24*(F597-E597+1)/J597</f>
        <v>#N/A</v>
      </c>
      <c r="Q597" s="52" t="e">
        <f>VLOOKUP(EVID_PASTVY!$H597,KATEGORIE_ZVIRAT!$B$2:$M$31,10,FALSE)*P597*10</f>
        <v>#N/A</v>
      </c>
      <c r="R597" s="52" t="e">
        <f>VLOOKUP(EVID_PASTVY!$H597,KATEGORIE_ZVIRAT!$B$2:$M$31,11,FALSE)*P597*10</f>
        <v>#N/A</v>
      </c>
      <c r="S597" s="52" t="e">
        <f>VLOOKUP(EVID_PASTVY!$H597,KATEGORIE_ZVIRAT!$B$2:$M$31,12,FALSE)*P597*10</f>
        <v>#N/A</v>
      </c>
    </row>
    <row r="598" spans="1:19" x14ac:dyDescent="0.2">
      <c r="A598" s="32"/>
      <c r="B598" s="37" t="e">
        <f>VLOOKUP($A598,EVID_OSEVU!$A$1:$M$4972,2,FALSE)</f>
        <v>#N/A</v>
      </c>
      <c r="C598" s="37" t="e">
        <f>VLOOKUP($A598,EVID_OSEVU!$A$1:$M$4972,3,FALSE)</f>
        <v>#N/A</v>
      </c>
      <c r="D598" s="45" t="e">
        <f>VLOOKUP($A598,EVID_OSEVU!$A$1:$M$4972,4,FALSE)</f>
        <v>#N/A</v>
      </c>
      <c r="E598" s="35"/>
      <c r="F598" s="53"/>
      <c r="G598" s="32"/>
      <c r="H598" s="45" t="e">
        <f>VLOOKUP(G598,Export7[#All],2,FALSE)</f>
        <v>#N/A</v>
      </c>
      <c r="I598" s="45" t="e">
        <f>VLOOKUP($A598,EVID_OSEVU!$A$1:$M$4972,10,FALSE)</f>
        <v>#N/A</v>
      </c>
      <c r="J598" s="58" t="e">
        <f>VLOOKUP($A598,EVID_OSEVU!$A$1:$M$4972,11,FALSE)</f>
        <v>#N/A</v>
      </c>
      <c r="K598" s="33"/>
      <c r="L598" s="45" t="e">
        <f>VLOOKUP(EVID_PASTVY!H598,KATEGORIE_ZVIRAT!$B$2:$M$31,6,FALSE)*K598</f>
        <v>#N/A</v>
      </c>
      <c r="M598" s="33">
        <v>24</v>
      </c>
      <c r="N598" s="45" t="e">
        <f>VLOOKUP(EVID_PASTVY!$H598,KATEGORIE_ZVIRAT!$B$2:$M$31,8,FALSE)</f>
        <v>#N/A</v>
      </c>
      <c r="O598" s="45" t="e">
        <f>VLOOKUP(EVID_PASTVY!$H598,KATEGORIE_ZVIRAT!$B$2:$M$31,9,FALSE)</f>
        <v>#N/A</v>
      </c>
      <c r="P598" s="54" t="e">
        <f>VLOOKUP(EVID_PASTVY!$H598,KATEGORIE_ZVIRAT!$B$2:$M$31,7,FALSE)*L598/1000*M598/24*(F598-E598+1)/J598</f>
        <v>#N/A</v>
      </c>
      <c r="Q598" s="52" t="e">
        <f>VLOOKUP(EVID_PASTVY!$H598,KATEGORIE_ZVIRAT!$B$2:$M$31,10,FALSE)*P598*10</f>
        <v>#N/A</v>
      </c>
      <c r="R598" s="52" t="e">
        <f>VLOOKUP(EVID_PASTVY!$H598,KATEGORIE_ZVIRAT!$B$2:$M$31,11,FALSE)*P598*10</f>
        <v>#N/A</v>
      </c>
      <c r="S598" s="52" t="e">
        <f>VLOOKUP(EVID_PASTVY!$H598,KATEGORIE_ZVIRAT!$B$2:$M$31,12,FALSE)*P598*10</f>
        <v>#N/A</v>
      </c>
    </row>
    <row r="599" spans="1:19" x14ac:dyDescent="0.2">
      <c r="A599" s="32"/>
      <c r="B599" s="37" t="e">
        <f>VLOOKUP($A599,EVID_OSEVU!$A$1:$M$4972,2,FALSE)</f>
        <v>#N/A</v>
      </c>
      <c r="C599" s="37" t="e">
        <f>VLOOKUP($A599,EVID_OSEVU!$A$1:$M$4972,3,FALSE)</f>
        <v>#N/A</v>
      </c>
      <c r="D599" s="45" t="e">
        <f>VLOOKUP($A599,EVID_OSEVU!$A$1:$M$4972,4,FALSE)</f>
        <v>#N/A</v>
      </c>
      <c r="E599" s="35"/>
      <c r="F599" s="53"/>
      <c r="G599" s="32"/>
      <c r="H599" s="45" t="e">
        <f>VLOOKUP(G599,Export7[#All],2,FALSE)</f>
        <v>#N/A</v>
      </c>
      <c r="I599" s="45" t="e">
        <f>VLOOKUP($A599,EVID_OSEVU!$A$1:$M$4972,10,FALSE)</f>
        <v>#N/A</v>
      </c>
      <c r="J599" s="58" t="e">
        <f>VLOOKUP($A599,EVID_OSEVU!$A$1:$M$4972,11,FALSE)</f>
        <v>#N/A</v>
      </c>
      <c r="K599" s="33"/>
      <c r="L599" s="45" t="e">
        <f>VLOOKUP(EVID_PASTVY!H599,KATEGORIE_ZVIRAT!$B$2:$M$31,6,FALSE)*K599</f>
        <v>#N/A</v>
      </c>
      <c r="M599" s="33">
        <v>24</v>
      </c>
      <c r="N599" s="45" t="e">
        <f>VLOOKUP(EVID_PASTVY!$H599,KATEGORIE_ZVIRAT!$B$2:$M$31,8,FALSE)</f>
        <v>#N/A</v>
      </c>
      <c r="O599" s="45" t="e">
        <f>VLOOKUP(EVID_PASTVY!$H599,KATEGORIE_ZVIRAT!$B$2:$M$31,9,FALSE)</f>
        <v>#N/A</v>
      </c>
      <c r="P599" s="54" t="e">
        <f>VLOOKUP(EVID_PASTVY!$H599,KATEGORIE_ZVIRAT!$B$2:$M$31,7,FALSE)*L599/1000*M599/24*(F599-E599+1)/J599</f>
        <v>#N/A</v>
      </c>
      <c r="Q599" s="52" t="e">
        <f>VLOOKUP(EVID_PASTVY!$H599,KATEGORIE_ZVIRAT!$B$2:$M$31,10,FALSE)*P599*10</f>
        <v>#N/A</v>
      </c>
      <c r="R599" s="52" t="e">
        <f>VLOOKUP(EVID_PASTVY!$H599,KATEGORIE_ZVIRAT!$B$2:$M$31,11,FALSE)*P599*10</f>
        <v>#N/A</v>
      </c>
      <c r="S599" s="52" t="e">
        <f>VLOOKUP(EVID_PASTVY!$H599,KATEGORIE_ZVIRAT!$B$2:$M$31,12,FALSE)*P599*10</f>
        <v>#N/A</v>
      </c>
    </row>
    <row r="600" spans="1:19" x14ac:dyDescent="0.2">
      <c r="A600" s="32"/>
      <c r="B600" s="37" t="e">
        <f>VLOOKUP($A600,EVID_OSEVU!$A$1:$M$4972,2,FALSE)</f>
        <v>#N/A</v>
      </c>
      <c r="C600" s="37" t="e">
        <f>VLOOKUP($A600,EVID_OSEVU!$A$1:$M$4972,3,FALSE)</f>
        <v>#N/A</v>
      </c>
      <c r="D600" s="45" t="e">
        <f>VLOOKUP($A600,EVID_OSEVU!$A$1:$M$4972,4,FALSE)</f>
        <v>#N/A</v>
      </c>
      <c r="E600" s="35"/>
      <c r="F600" s="53"/>
      <c r="G600" s="32"/>
      <c r="H600" s="45" t="e">
        <f>VLOOKUP(G600,Export7[#All],2,FALSE)</f>
        <v>#N/A</v>
      </c>
      <c r="I600" s="45" t="e">
        <f>VLOOKUP($A600,EVID_OSEVU!$A$1:$M$4972,10,FALSE)</f>
        <v>#N/A</v>
      </c>
      <c r="J600" s="58" t="e">
        <f>VLOOKUP($A600,EVID_OSEVU!$A$1:$M$4972,11,FALSE)</f>
        <v>#N/A</v>
      </c>
      <c r="K600" s="33"/>
      <c r="L600" s="45" t="e">
        <f>VLOOKUP(EVID_PASTVY!H600,KATEGORIE_ZVIRAT!$B$2:$M$31,6,FALSE)*K600</f>
        <v>#N/A</v>
      </c>
      <c r="M600" s="33">
        <v>24</v>
      </c>
      <c r="N600" s="45" t="e">
        <f>VLOOKUP(EVID_PASTVY!$H600,KATEGORIE_ZVIRAT!$B$2:$M$31,8,FALSE)</f>
        <v>#N/A</v>
      </c>
      <c r="O600" s="45" t="e">
        <f>VLOOKUP(EVID_PASTVY!$H600,KATEGORIE_ZVIRAT!$B$2:$M$31,9,FALSE)</f>
        <v>#N/A</v>
      </c>
      <c r="P600" s="54" t="e">
        <f>VLOOKUP(EVID_PASTVY!$H600,KATEGORIE_ZVIRAT!$B$2:$M$31,7,FALSE)*L600/1000*M600/24*(F600-E600+1)/J600</f>
        <v>#N/A</v>
      </c>
      <c r="Q600" s="52" t="e">
        <f>VLOOKUP(EVID_PASTVY!$H600,KATEGORIE_ZVIRAT!$B$2:$M$31,10,FALSE)*P600*10</f>
        <v>#N/A</v>
      </c>
      <c r="R600" s="52" t="e">
        <f>VLOOKUP(EVID_PASTVY!$H600,KATEGORIE_ZVIRAT!$B$2:$M$31,11,FALSE)*P600*10</f>
        <v>#N/A</v>
      </c>
      <c r="S600" s="52" t="e">
        <f>VLOOKUP(EVID_PASTVY!$H600,KATEGORIE_ZVIRAT!$B$2:$M$31,12,FALSE)*P600*10</f>
        <v>#N/A</v>
      </c>
    </row>
    <row r="601" spans="1:19" x14ac:dyDescent="0.2">
      <c r="A601" s="32"/>
      <c r="B601" s="37" t="e">
        <f>VLOOKUP($A601,EVID_OSEVU!$A$1:$M$4972,2,FALSE)</f>
        <v>#N/A</v>
      </c>
      <c r="C601" s="37" t="e">
        <f>VLOOKUP($A601,EVID_OSEVU!$A$1:$M$4972,3,FALSE)</f>
        <v>#N/A</v>
      </c>
      <c r="D601" s="45" t="e">
        <f>VLOOKUP($A601,EVID_OSEVU!$A$1:$M$4972,4,FALSE)</f>
        <v>#N/A</v>
      </c>
      <c r="E601" s="35"/>
      <c r="F601" s="53"/>
      <c r="G601" s="32"/>
      <c r="H601" s="45" t="e">
        <f>VLOOKUP(G601,Export7[#All],2,FALSE)</f>
        <v>#N/A</v>
      </c>
      <c r="I601" s="45" t="e">
        <f>VLOOKUP($A601,EVID_OSEVU!$A$1:$M$4972,10,FALSE)</f>
        <v>#N/A</v>
      </c>
      <c r="J601" s="58" t="e">
        <f>VLOOKUP($A601,EVID_OSEVU!$A$1:$M$4972,11,FALSE)</f>
        <v>#N/A</v>
      </c>
      <c r="K601" s="33"/>
      <c r="L601" s="45" t="e">
        <f>VLOOKUP(EVID_PASTVY!H601,KATEGORIE_ZVIRAT!$B$2:$M$31,6,FALSE)*K601</f>
        <v>#N/A</v>
      </c>
      <c r="M601" s="33">
        <v>24</v>
      </c>
      <c r="N601" s="45" t="e">
        <f>VLOOKUP(EVID_PASTVY!$H601,KATEGORIE_ZVIRAT!$B$2:$M$31,8,FALSE)</f>
        <v>#N/A</v>
      </c>
      <c r="O601" s="45" t="e">
        <f>VLOOKUP(EVID_PASTVY!$H601,KATEGORIE_ZVIRAT!$B$2:$M$31,9,FALSE)</f>
        <v>#N/A</v>
      </c>
      <c r="P601" s="54" t="e">
        <f>VLOOKUP(EVID_PASTVY!$H601,KATEGORIE_ZVIRAT!$B$2:$M$31,7,FALSE)*L601/1000*M601/24*(F601-E601+1)/J601</f>
        <v>#N/A</v>
      </c>
      <c r="Q601" s="52" t="e">
        <f>VLOOKUP(EVID_PASTVY!$H601,KATEGORIE_ZVIRAT!$B$2:$M$31,10,FALSE)*P601*10</f>
        <v>#N/A</v>
      </c>
      <c r="R601" s="52" t="e">
        <f>VLOOKUP(EVID_PASTVY!$H601,KATEGORIE_ZVIRAT!$B$2:$M$31,11,FALSE)*P601*10</f>
        <v>#N/A</v>
      </c>
      <c r="S601" s="52" t="e">
        <f>VLOOKUP(EVID_PASTVY!$H601,KATEGORIE_ZVIRAT!$B$2:$M$31,12,FALSE)*P601*10</f>
        <v>#N/A</v>
      </c>
    </row>
    <row r="602" spans="1:19" x14ac:dyDescent="0.2">
      <c r="A602" s="32"/>
      <c r="B602" s="37" t="e">
        <f>VLOOKUP($A602,EVID_OSEVU!$A$1:$M$4972,2,FALSE)</f>
        <v>#N/A</v>
      </c>
      <c r="C602" s="37" t="e">
        <f>VLOOKUP($A602,EVID_OSEVU!$A$1:$M$4972,3,FALSE)</f>
        <v>#N/A</v>
      </c>
      <c r="D602" s="45" t="e">
        <f>VLOOKUP($A602,EVID_OSEVU!$A$1:$M$4972,4,FALSE)</f>
        <v>#N/A</v>
      </c>
      <c r="E602" s="35"/>
      <c r="F602" s="53"/>
      <c r="G602" s="32"/>
      <c r="H602" s="45" t="e">
        <f>VLOOKUP(G602,Export7[#All],2,FALSE)</f>
        <v>#N/A</v>
      </c>
      <c r="I602" s="45" t="e">
        <f>VLOOKUP($A602,EVID_OSEVU!$A$1:$M$4972,10,FALSE)</f>
        <v>#N/A</v>
      </c>
      <c r="J602" s="58" t="e">
        <f>VLOOKUP($A602,EVID_OSEVU!$A$1:$M$4972,11,FALSE)</f>
        <v>#N/A</v>
      </c>
      <c r="K602" s="33"/>
      <c r="L602" s="45" t="e">
        <f>VLOOKUP(EVID_PASTVY!H602,KATEGORIE_ZVIRAT!$B$2:$M$31,6,FALSE)*K602</f>
        <v>#N/A</v>
      </c>
      <c r="M602" s="33">
        <v>24</v>
      </c>
      <c r="N602" s="45" t="e">
        <f>VLOOKUP(EVID_PASTVY!$H602,KATEGORIE_ZVIRAT!$B$2:$M$31,8,FALSE)</f>
        <v>#N/A</v>
      </c>
      <c r="O602" s="45" t="e">
        <f>VLOOKUP(EVID_PASTVY!$H602,KATEGORIE_ZVIRAT!$B$2:$M$31,9,FALSE)</f>
        <v>#N/A</v>
      </c>
      <c r="P602" s="54" t="e">
        <f>VLOOKUP(EVID_PASTVY!$H602,KATEGORIE_ZVIRAT!$B$2:$M$31,7,FALSE)*L602/1000*M602/24*(F602-E602+1)/J602</f>
        <v>#N/A</v>
      </c>
      <c r="Q602" s="52" t="e">
        <f>VLOOKUP(EVID_PASTVY!$H602,KATEGORIE_ZVIRAT!$B$2:$M$31,10,FALSE)*P602*10</f>
        <v>#N/A</v>
      </c>
      <c r="R602" s="52" t="e">
        <f>VLOOKUP(EVID_PASTVY!$H602,KATEGORIE_ZVIRAT!$B$2:$M$31,11,FALSE)*P602*10</f>
        <v>#N/A</v>
      </c>
      <c r="S602" s="52" t="e">
        <f>VLOOKUP(EVID_PASTVY!$H602,KATEGORIE_ZVIRAT!$B$2:$M$31,12,FALSE)*P602*10</f>
        <v>#N/A</v>
      </c>
    </row>
    <row r="603" spans="1:19" x14ac:dyDescent="0.2">
      <c r="A603" s="32"/>
      <c r="B603" s="37" t="e">
        <f>VLOOKUP($A603,EVID_OSEVU!$A$1:$M$4972,2,FALSE)</f>
        <v>#N/A</v>
      </c>
      <c r="C603" s="37" t="e">
        <f>VLOOKUP($A603,EVID_OSEVU!$A$1:$M$4972,3,FALSE)</f>
        <v>#N/A</v>
      </c>
      <c r="D603" s="45" t="e">
        <f>VLOOKUP($A603,EVID_OSEVU!$A$1:$M$4972,4,FALSE)</f>
        <v>#N/A</v>
      </c>
      <c r="E603" s="35"/>
      <c r="F603" s="53"/>
      <c r="G603" s="32"/>
      <c r="H603" s="45" t="e">
        <f>VLOOKUP(G603,Export7[#All],2,FALSE)</f>
        <v>#N/A</v>
      </c>
      <c r="I603" s="45" t="e">
        <f>VLOOKUP($A603,EVID_OSEVU!$A$1:$M$4972,10,FALSE)</f>
        <v>#N/A</v>
      </c>
      <c r="J603" s="58" t="e">
        <f>VLOOKUP($A603,EVID_OSEVU!$A$1:$M$4972,11,FALSE)</f>
        <v>#N/A</v>
      </c>
      <c r="K603" s="33"/>
      <c r="L603" s="45" t="e">
        <f>VLOOKUP(EVID_PASTVY!H603,KATEGORIE_ZVIRAT!$B$2:$M$31,6,FALSE)*K603</f>
        <v>#N/A</v>
      </c>
      <c r="M603" s="33">
        <v>24</v>
      </c>
      <c r="N603" s="45" t="e">
        <f>VLOOKUP(EVID_PASTVY!$H603,KATEGORIE_ZVIRAT!$B$2:$M$31,8,FALSE)</f>
        <v>#N/A</v>
      </c>
      <c r="O603" s="45" t="e">
        <f>VLOOKUP(EVID_PASTVY!$H603,KATEGORIE_ZVIRAT!$B$2:$M$31,9,FALSE)</f>
        <v>#N/A</v>
      </c>
      <c r="P603" s="54" t="e">
        <f>VLOOKUP(EVID_PASTVY!$H603,KATEGORIE_ZVIRAT!$B$2:$M$31,7,FALSE)*L603/1000*M603/24*(F603-E603+1)/J603</f>
        <v>#N/A</v>
      </c>
      <c r="Q603" s="52" t="e">
        <f>VLOOKUP(EVID_PASTVY!$H603,KATEGORIE_ZVIRAT!$B$2:$M$31,10,FALSE)*P603*10</f>
        <v>#N/A</v>
      </c>
      <c r="R603" s="52" t="e">
        <f>VLOOKUP(EVID_PASTVY!$H603,KATEGORIE_ZVIRAT!$B$2:$M$31,11,FALSE)*P603*10</f>
        <v>#N/A</v>
      </c>
      <c r="S603" s="52" t="e">
        <f>VLOOKUP(EVID_PASTVY!$H603,KATEGORIE_ZVIRAT!$B$2:$M$31,12,FALSE)*P603*10</f>
        <v>#N/A</v>
      </c>
    </row>
    <row r="604" spans="1:19" x14ac:dyDescent="0.2">
      <c r="A604" s="32"/>
      <c r="B604" s="37" t="e">
        <f>VLOOKUP($A604,EVID_OSEVU!$A$1:$M$4972,2,FALSE)</f>
        <v>#N/A</v>
      </c>
      <c r="C604" s="37" t="e">
        <f>VLOOKUP($A604,EVID_OSEVU!$A$1:$M$4972,3,FALSE)</f>
        <v>#N/A</v>
      </c>
      <c r="D604" s="45" t="e">
        <f>VLOOKUP($A604,EVID_OSEVU!$A$1:$M$4972,4,FALSE)</f>
        <v>#N/A</v>
      </c>
      <c r="E604" s="35"/>
      <c r="F604" s="53"/>
      <c r="G604" s="32"/>
      <c r="H604" s="45" t="e">
        <f>VLOOKUP(G604,Export7[#All],2,FALSE)</f>
        <v>#N/A</v>
      </c>
      <c r="I604" s="45" t="e">
        <f>VLOOKUP($A604,EVID_OSEVU!$A$1:$M$4972,10,FALSE)</f>
        <v>#N/A</v>
      </c>
      <c r="J604" s="58" t="e">
        <f>VLOOKUP($A604,EVID_OSEVU!$A$1:$M$4972,11,FALSE)</f>
        <v>#N/A</v>
      </c>
      <c r="K604" s="33"/>
      <c r="L604" s="45" t="e">
        <f>VLOOKUP(EVID_PASTVY!H604,KATEGORIE_ZVIRAT!$B$2:$M$31,6,FALSE)*K604</f>
        <v>#N/A</v>
      </c>
      <c r="M604" s="33">
        <v>24</v>
      </c>
      <c r="N604" s="45" t="e">
        <f>VLOOKUP(EVID_PASTVY!$H604,KATEGORIE_ZVIRAT!$B$2:$M$31,8,FALSE)</f>
        <v>#N/A</v>
      </c>
      <c r="O604" s="45" t="e">
        <f>VLOOKUP(EVID_PASTVY!$H604,KATEGORIE_ZVIRAT!$B$2:$M$31,9,FALSE)</f>
        <v>#N/A</v>
      </c>
      <c r="P604" s="54" t="e">
        <f>VLOOKUP(EVID_PASTVY!$H604,KATEGORIE_ZVIRAT!$B$2:$M$31,7,FALSE)*L604/1000*M604/24*(F604-E604+1)/J604</f>
        <v>#N/A</v>
      </c>
      <c r="Q604" s="52" t="e">
        <f>VLOOKUP(EVID_PASTVY!$H604,KATEGORIE_ZVIRAT!$B$2:$M$31,10,FALSE)*P604*10</f>
        <v>#N/A</v>
      </c>
      <c r="R604" s="52" t="e">
        <f>VLOOKUP(EVID_PASTVY!$H604,KATEGORIE_ZVIRAT!$B$2:$M$31,11,FALSE)*P604*10</f>
        <v>#N/A</v>
      </c>
      <c r="S604" s="52" t="e">
        <f>VLOOKUP(EVID_PASTVY!$H604,KATEGORIE_ZVIRAT!$B$2:$M$31,12,FALSE)*P604*10</f>
        <v>#N/A</v>
      </c>
    </row>
    <row r="605" spans="1:19" x14ac:dyDescent="0.2">
      <c r="A605" s="32"/>
      <c r="B605" s="37" t="e">
        <f>VLOOKUP($A605,EVID_OSEVU!$A$1:$M$4972,2,FALSE)</f>
        <v>#N/A</v>
      </c>
      <c r="C605" s="37" t="e">
        <f>VLOOKUP($A605,EVID_OSEVU!$A$1:$M$4972,3,FALSE)</f>
        <v>#N/A</v>
      </c>
      <c r="D605" s="45" t="e">
        <f>VLOOKUP($A605,EVID_OSEVU!$A$1:$M$4972,4,FALSE)</f>
        <v>#N/A</v>
      </c>
      <c r="E605" s="35"/>
      <c r="F605" s="53"/>
      <c r="G605" s="32"/>
      <c r="H605" s="45" t="e">
        <f>VLOOKUP(G605,Export7[#All],2,FALSE)</f>
        <v>#N/A</v>
      </c>
      <c r="I605" s="45" t="e">
        <f>VLOOKUP($A605,EVID_OSEVU!$A$1:$M$4972,10,FALSE)</f>
        <v>#N/A</v>
      </c>
      <c r="J605" s="58" t="e">
        <f>VLOOKUP($A605,EVID_OSEVU!$A$1:$M$4972,11,FALSE)</f>
        <v>#N/A</v>
      </c>
      <c r="K605" s="33"/>
      <c r="L605" s="45" t="e">
        <f>VLOOKUP(EVID_PASTVY!H605,KATEGORIE_ZVIRAT!$B$2:$M$31,6,FALSE)*K605</f>
        <v>#N/A</v>
      </c>
      <c r="M605" s="33">
        <v>24</v>
      </c>
      <c r="N605" s="45" t="e">
        <f>VLOOKUP(EVID_PASTVY!$H605,KATEGORIE_ZVIRAT!$B$2:$M$31,8,FALSE)</f>
        <v>#N/A</v>
      </c>
      <c r="O605" s="45" t="e">
        <f>VLOOKUP(EVID_PASTVY!$H605,KATEGORIE_ZVIRAT!$B$2:$M$31,9,FALSE)</f>
        <v>#N/A</v>
      </c>
      <c r="P605" s="54" t="e">
        <f>VLOOKUP(EVID_PASTVY!$H605,KATEGORIE_ZVIRAT!$B$2:$M$31,7,FALSE)*L605/1000*M605/24*(F605-E605+1)/J605</f>
        <v>#N/A</v>
      </c>
      <c r="Q605" s="52" t="e">
        <f>VLOOKUP(EVID_PASTVY!$H605,KATEGORIE_ZVIRAT!$B$2:$M$31,10,FALSE)*P605*10</f>
        <v>#N/A</v>
      </c>
      <c r="R605" s="52" t="e">
        <f>VLOOKUP(EVID_PASTVY!$H605,KATEGORIE_ZVIRAT!$B$2:$M$31,11,FALSE)*P605*10</f>
        <v>#N/A</v>
      </c>
      <c r="S605" s="52" t="e">
        <f>VLOOKUP(EVID_PASTVY!$H605,KATEGORIE_ZVIRAT!$B$2:$M$31,12,FALSE)*P605*10</f>
        <v>#N/A</v>
      </c>
    </row>
    <row r="606" spans="1:19" x14ac:dyDescent="0.2">
      <c r="A606" s="32"/>
      <c r="B606" s="37" t="e">
        <f>VLOOKUP($A606,EVID_OSEVU!$A$1:$M$4972,2,FALSE)</f>
        <v>#N/A</v>
      </c>
      <c r="C606" s="37" t="e">
        <f>VLOOKUP($A606,EVID_OSEVU!$A$1:$M$4972,3,FALSE)</f>
        <v>#N/A</v>
      </c>
      <c r="D606" s="45" t="e">
        <f>VLOOKUP($A606,EVID_OSEVU!$A$1:$M$4972,4,FALSE)</f>
        <v>#N/A</v>
      </c>
      <c r="E606" s="35"/>
      <c r="F606" s="53"/>
      <c r="G606" s="32"/>
      <c r="H606" s="45" t="e">
        <f>VLOOKUP(G606,Export7[#All],2,FALSE)</f>
        <v>#N/A</v>
      </c>
      <c r="I606" s="45" t="e">
        <f>VLOOKUP($A606,EVID_OSEVU!$A$1:$M$4972,10,FALSE)</f>
        <v>#N/A</v>
      </c>
      <c r="J606" s="58" t="e">
        <f>VLOOKUP($A606,EVID_OSEVU!$A$1:$M$4972,11,FALSE)</f>
        <v>#N/A</v>
      </c>
      <c r="K606" s="33"/>
      <c r="L606" s="45" t="e">
        <f>VLOOKUP(EVID_PASTVY!H606,KATEGORIE_ZVIRAT!$B$2:$M$31,6,FALSE)*K606</f>
        <v>#N/A</v>
      </c>
      <c r="M606" s="33">
        <v>24</v>
      </c>
      <c r="N606" s="45" t="e">
        <f>VLOOKUP(EVID_PASTVY!$H606,KATEGORIE_ZVIRAT!$B$2:$M$31,8,FALSE)</f>
        <v>#N/A</v>
      </c>
      <c r="O606" s="45" t="e">
        <f>VLOOKUP(EVID_PASTVY!$H606,KATEGORIE_ZVIRAT!$B$2:$M$31,9,FALSE)</f>
        <v>#N/A</v>
      </c>
      <c r="P606" s="54" t="e">
        <f>VLOOKUP(EVID_PASTVY!$H606,KATEGORIE_ZVIRAT!$B$2:$M$31,7,FALSE)*L606/1000*M606/24*(F606-E606+1)/J606</f>
        <v>#N/A</v>
      </c>
      <c r="Q606" s="52" t="e">
        <f>VLOOKUP(EVID_PASTVY!$H606,KATEGORIE_ZVIRAT!$B$2:$M$31,10,FALSE)*P606*10</f>
        <v>#N/A</v>
      </c>
      <c r="R606" s="52" t="e">
        <f>VLOOKUP(EVID_PASTVY!$H606,KATEGORIE_ZVIRAT!$B$2:$M$31,11,FALSE)*P606*10</f>
        <v>#N/A</v>
      </c>
      <c r="S606" s="52" t="e">
        <f>VLOOKUP(EVID_PASTVY!$H606,KATEGORIE_ZVIRAT!$B$2:$M$31,12,FALSE)*P606*10</f>
        <v>#N/A</v>
      </c>
    </row>
    <row r="607" spans="1:19" x14ac:dyDescent="0.2">
      <c r="A607" s="32"/>
      <c r="B607" s="37" t="e">
        <f>VLOOKUP($A607,EVID_OSEVU!$A$1:$M$4972,2,FALSE)</f>
        <v>#N/A</v>
      </c>
      <c r="C607" s="37" t="e">
        <f>VLOOKUP($A607,EVID_OSEVU!$A$1:$M$4972,3,FALSE)</f>
        <v>#N/A</v>
      </c>
      <c r="D607" s="45" t="e">
        <f>VLOOKUP($A607,EVID_OSEVU!$A$1:$M$4972,4,FALSE)</f>
        <v>#N/A</v>
      </c>
      <c r="E607" s="35"/>
      <c r="F607" s="53"/>
      <c r="G607" s="32"/>
      <c r="H607" s="45" t="e">
        <f>VLOOKUP(G607,Export7[#All],2,FALSE)</f>
        <v>#N/A</v>
      </c>
      <c r="I607" s="45" t="e">
        <f>VLOOKUP($A607,EVID_OSEVU!$A$1:$M$4972,10,FALSE)</f>
        <v>#N/A</v>
      </c>
      <c r="J607" s="58" t="e">
        <f>VLOOKUP($A607,EVID_OSEVU!$A$1:$M$4972,11,FALSE)</f>
        <v>#N/A</v>
      </c>
      <c r="K607" s="33"/>
      <c r="L607" s="45" t="e">
        <f>VLOOKUP(EVID_PASTVY!H607,KATEGORIE_ZVIRAT!$B$2:$M$31,6,FALSE)*K607</f>
        <v>#N/A</v>
      </c>
      <c r="M607" s="33">
        <v>24</v>
      </c>
      <c r="N607" s="45" t="e">
        <f>VLOOKUP(EVID_PASTVY!$H607,KATEGORIE_ZVIRAT!$B$2:$M$31,8,FALSE)</f>
        <v>#N/A</v>
      </c>
      <c r="O607" s="45" t="e">
        <f>VLOOKUP(EVID_PASTVY!$H607,KATEGORIE_ZVIRAT!$B$2:$M$31,9,FALSE)</f>
        <v>#N/A</v>
      </c>
      <c r="P607" s="54" t="e">
        <f>VLOOKUP(EVID_PASTVY!$H607,KATEGORIE_ZVIRAT!$B$2:$M$31,7,FALSE)*L607/1000*M607/24*(F607-E607+1)/J607</f>
        <v>#N/A</v>
      </c>
      <c r="Q607" s="52" t="e">
        <f>VLOOKUP(EVID_PASTVY!$H607,KATEGORIE_ZVIRAT!$B$2:$M$31,10,FALSE)*P607*10</f>
        <v>#N/A</v>
      </c>
      <c r="R607" s="52" t="e">
        <f>VLOOKUP(EVID_PASTVY!$H607,KATEGORIE_ZVIRAT!$B$2:$M$31,11,FALSE)*P607*10</f>
        <v>#N/A</v>
      </c>
      <c r="S607" s="52" t="e">
        <f>VLOOKUP(EVID_PASTVY!$H607,KATEGORIE_ZVIRAT!$B$2:$M$31,12,FALSE)*P607*10</f>
        <v>#N/A</v>
      </c>
    </row>
    <row r="608" spans="1:19" x14ac:dyDescent="0.2">
      <c r="A608" s="32"/>
      <c r="B608" s="37" t="e">
        <f>VLOOKUP($A608,EVID_OSEVU!$A$1:$M$4972,2,FALSE)</f>
        <v>#N/A</v>
      </c>
      <c r="C608" s="37" t="e">
        <f>VLOOKUP($A608,EVID_OSEVU!$A$1:$M$4972,3,FALSE)</f>
        <v>#N/A</v>
      </c>
      <c r="D608" s="45" t="e">
        <f>VLOOKUP($A608,EVID_OSEVU!$A$1:$M$4972,4,FALSE)</f>
        <v>#N/A</v>
      </c>
      <c r="E608" s="35"/>
      <c r="F608" s="53"/>
      <c r="G608" s="32"/>
      <c r="H608" s="45" t="e">
        <f>VLOOKUP(G608,Export7[#All],2,FALSE)</f>
        <v>#N/A</v>
      </c>
      <c r="I608" s="45" t="e">
        <f>VLOOKUP($A608,EVID_OSEVU!$A$1:$M$4972,10,FALSE)</f>
        <v>#N/A</v>
      </c>
      <c r="J608" s="58" t="e">
        <f>VLOOKUP($A608,EVID_OSEVU!$A$1:$M$4972,11,FALSE)</f>
        <v>#N/A</v>
      </c>
      <c r="K608" s="33"/>
      <c r="L608" s="45" t="e">
        <f>VLOOKUP(EVID_PASTVY!H608,KATEGORIE_ZVIRAT!$B$2:$M$31,6,FALSE)*K608</f>
        <v>#N/A</v>
      </c>
      <c r="M608" s="33">
        <v>24</v>
      </c>
      <c r="N608" s="45" t="e">
        <f>VLOOKUP(EVID_PASTVY!$H608,KATEGORIE_ZVIRAT!$B$2:$M$31,8,FALSE)</f>
        <v>#N/A</v>
      </c>
      <c r="O608" s="45" t="e">
        <f>VLOOKUP(EVID_PASTVY!$H608,KATEGORIE_ZVIRAT!$B$2:$M$31,9,FALSE)</f>
        <v>#N/A</v>
      </c>
      <c r="P608" s="54" t="e">
        <f>VLOOKUP(EVID_PASTVY!$H608,KATEGORIE_ZVIRAT!$B$2:$M$31,7,FALSE)*L608/1000*M608/24*(F608-E608+1)/J608</f>
        <v>#N/A</v>
      </c>
      <c r="Q608" s="52" t="e">
        <f>VLOOKUP(EVID_PASTVY!$H608,KATEGORIE_ZVIRAT!$B$2:$M$31,10,FALSE)*P608*10</f>
        <v>#N/A</v>
      </c>
      <c r="R608" s="52" t="e">
        <f>VLOOKUP(EVID_PASTVY!$H608,KATEGORIE_ZVIRAT!$B$2:$M$31,11,FALSE)*P608*10</f>
        <v>#N/A</v>
      </c>
      <c r="S608" s="52" t="e">
        <f>VLOOKUP(EVID_PASTVY!$H608,KATEGORIE_ZVIRAT!$B$2:$M$31,12,FALSE)*P608*10</f>
        <v>#N/A</v>
      </c>
    </row>
    <row r="609" spans="1:19" x14ac:dyDescent="0.2">
      <c r="A609" s="32"/>
      <c r="B609" s="37" t="e">
        <f>VLOOKUP($A609,EVID_OSEVU!$A$1:$M$4972,2,FALSE)</f>
        <v>#N/A</v>
      </c>
      <c r="C609" s="37" t="e">
        <f>VLOOKUP($A609,EVID_OSEVU!$A$1:$M$4972,3,FALSE)</f>
        <v>#N/A</v>
      </c>
      <c r="D609" s="45" t="e">
        <f>VLOOKUP($A609,EVID_OSEVU!$A$1:$M$4972,4,FALSE)</f>
        <v>#N/A</v>
      </c>
      <c r="E609" s="35"/>
      <c r="F609" s="53"/>
      <c r="G609" s="32"/>
      <c r="H609" s="45" t="e">
        <f>VLOOKUP(G609,Export7[#All],2,FALSE)</f>
        <v>#N/A</v>
      </c>
      <c r="I609" s="45" t="e">
        <f>VLOOKUP($A609,EVID_OSEVU!$A$1:$M$4972,10,FALSE)</f>
        <v>#N/A</v>
      </c>
      <c r="J609" s="58" t="e">
        <f>VLOOKUP($A609,EVID_OSEVU!$A$1:$M$4972,11,FALSE)</f>
        <v>#N/A</v>
      </c>
      <c r="K609" s="33"/>
      <c r="L609" s="45" t="e">
        <f>VLOOKUP(EVID_PASTVY!H609,KATEGORIE_ZVIRAT!$B$2:$M$31,6,FALSE)*K609</f>
        <v>#N/A</v>
      </c>
      <c r="M609" s="33">
        <v>24</v>
      </c>
      <c r="N609" s="45" t="e">
        <f>VLOOKUP(EVID_PASTVY!$H609,KATEGORIE_ZVIRAT!$B$2:$M$31,8,FALSE)</f>
        <v>#N/A</v>
      </c>
      <c r="O609" s="45" t="e">
        <f>VLOOKUP(EVID_PASTVY!$H609,KATEGORIE_ZVIRAT!$B$2:$M$31,9,FALSE)</f>
        <v>#N/A</v>
      </c>
      <c r="P609" s="54" t="e">
        <f>VLOOKUP(EVID_PASTVY!$H609,KATEGORIE_ZVIRAT!$B$2:$M$31,7,FALSE)*L609/1000*M609/24*(F609-E609+1)/J609</f>
        <v>#N/A</v>
      </c>
      <c r="Q609" s="52" t="e">
        <f>VLOOKUP(EVID_PASTVY!$H609,KATEGORIE_ZVIRAT!$B$2:$M$31,10,FALSE)*P609*10</f>
        <v>#N/A</v>
      </c>
      <c r="R609" s="52" t="e">
        <f>VLOOKUP(EVID_PASTVY!$H609,KATEGORIE_ZVIRAT!$B$2:$M$31,11,FALSE)*P609*10</f>
        <v>#N/A</v>
      </c>
      <c r="S609" s="52" t="e">
        <f>VLOOKUP(EVID_PASTVY!$H609,KATEGORIE_ZVIRAT!$B$2:$M$31,12,FALSE)*P609*10</f>
        <v>#N/A</v>
      </c>
    </row>
    <row r="610" spans="1:19" x14ac:dyDescent="0.2">
      <c r="A610" s="32"/>
      <c r="B610" s="37" t="e">
        <f>VLOOKUP($A610,EVID_OSEVU!$A$1:$M$4972,2,FALSE)</f>
        <v>#N/A</v>
      </c>
      <c r="C610" s="37" t="e">
        <f>VLOOKUP($A610,EVID_OSEVU!$A$1:$M$4972,3,FALSE)</f>
        <v>#N/A</v>
      </c>
      <c r="D610" s="45" t="e">
        <f>VLOOKUP($A610,EVID_OSEVU!$A$1:$M$4972,4,FALSE)</f>
        <v>#N/A</v>
      </c>
      <c r="E610" s="35"/>
      <c r="F610" s="53"/>
      <c r="G610" s="32"/>
      <c r="H610" s="45" t="e">
        <f>VLOOKUP(G610,Export7[#All],2,FALSE)</f>
        <v>#N/A</v>
      </c>
      <c r="I610" s="45" t="e">
        <f>VLOOKUP($A610,EVID_OSEVU!$A$1:$M$4972,10,FALSE)</f>
        <v>#N/A</v>
      </c>
      <c r="J610" s="58" t="e">
        <f>VLOOKUP($A610,EVID_OSEVU!$A$1:$M$4972,11,FALSE)</f>
        <v>#N/A</v>
      </c>
      <c r="K610" s="33"/>
      <c r="L610" s="45" t="e">
        <f>VLOOKUP(EVID_PASTVY!H610,KATEGORIE_ZVIRAT!$B$2:$M$31,6,FALSE)*K610</f>
        <v>#N/A</v>
      </c>
      <c r="M610" s="33">
        <v>24</v>
      </c>
      <c r="N610" s="45" t="e">
        <f>VLOOKUP(EVID_PASTVY!$H610,KATEGORIE_ZVIRAT!$B$2:$M$31,8,FALSE)</f>
        <v>#N/A</v>
      </c>
      <c r="O610" s="45" t="e">
        <f>VLOOKUP(EVID_PASTVY!$H610,KATEGORIE_ZVIRAT!$B$2:$M$31,9,FALSE)</f>
        <v>#N/A</v>
      </c>
      <c r="P610" s="54" t="e">
        <f>VLOOKUP(EVID_PASTVY!$H610,KATEGORIE_ZVIRAT!$B$2:$M$31,7,FALSE)*L610/1000*M610/24*(F610-E610+1)/J610</f>
        <v>#N/A</v>
      </c>
      <c r="Q610" s="52" t="e">
        <f>VLOOKUP(EVID_PASTVY!$H610,KATEGORIE_ZVIRAT!$B$2:$M$31,10,FALSE)*P610*10</f>
        <v>#N/A</v>
      </c>
      <c r="R610" s="52" t="e">
        <f>VLOOKUP(EVID_PASTVY!$H610,KATEGORIE_ZVIRAT!$B$2:$M$31,11,FALSE)*P610*10</f>
        <v>#N/A</v>
      </c>
      <c r="S610" s="52" t="e">
        <f>VLOOKUP(EVID_PASTVY!$H610,KATEGORIE_ZVIRAT!$B$2:$M$31,12,FALSE)*P610*10</f>
        <v>#N/A</v>
      </c>
    </row>
    <row r="611" spans="1:19" x14ac:dyDescent="0.2">
      <c r="A611" s="32"/>
      <c r="B611" s="37" t="e">
        <f>VLOOKUP($A611,EVID_OSEVU!$A$1:$M$4972,2,FALSE)</f>
        <v>#N/A</v>
      </c>
      <c r="C611" s="37" t="e">
        <f>VLOOKUP($A611,EVID_OSEVU!$A$1:$M$4972,3,FALSE)</f>
        <v>#N/A</v>
      </c>
      <c r="D611" s="45" t="e">
        <f>VLOOKUP($A611,EVID_OSEVU!$A$1:$M$4972,4,FALSE)</f>
        <v>#N/A</v>
      </c>
      <c r="E611" s="35"/>
      <c r="F611" s="53"/>
      <c r="G611" s="32"/>
      <c r="H611" s="45" t="e">
        <f>VLOOKUP(G611,Export7[#All],2,FALSE)</f>
        <v>#N/A</v>
      </c>
      <c r="I611" s="45" t="e">
        <f>VLOOKUP($A611,EVID_OSEVU!$A$1:$M$4972,10,FALSE)</f>
        <v>#N/A</v>
      </c>
      <c r="J611" s="58" t="e">
        <f>VLOOKUP($A611,EVID_OSEVU!$A$1:$M$4972,11,FALSE)</f>
        <v>#N/A</v>
      </c>
      <c r="K611" s="33"/>
      <c r="L611" s="45" t="e">
        <f>VLOOKUP(EVID_PASTVY!H611,KATEGORIE_ZVIRAT!$B$2:$M$31,6,FALSE)*K611</f>
        <v>#N/A</v>
      </c>
      <c r="M611" s="33">
        <v>24</v>
      </c>
      <c r="N611" s="45" t="e">
        <f>VLOOKUP(EVID_PASTVY!$H611,KATEGORIE_ZVIRAT!$B$2:$M$31,8,FALSE)</f>
        <v>#N/A</v>
      </c>
      <c r="O611" s="45" t="e">
        <f>VLOOKUP(EVID_PASTVY!$H611,KATEGORIE_ZVIRAT!$B$2:$M$31,9,FALSE)</f>
        <v>#N/A</v>
      </c>
      <c r="P611" s="54" t="e">
        <f>VLOOKUP(EVID_PASTVY!$H611,KATEGORIE_ZVIRAT!$B$2:$M$31,7,FALSE)*L611/1000*M611/24*(F611-E611+1)/J611</f>
        <v>#N/A</v>
      </c>
      <c r="Q611" s="52" t="e">
        <f>VLOOKUP(EVID_PASTVY!$H611,KATEGORIE_ZVIRAT!$B$2:$M$31,10,FALSE)*P611*10</f>
        <v>#N/A</v>
      </c>
      <c r="R611" s="52" t="e">
        <f>VLOOKUP(EVID_PASTVY!$H611,KATEGORIE_ZVIRAT!$B$2:$M$31,11,FALSE)*P611*10</f>
        <v>#N/A</v>
      </c>
      <c r="S611" s="52" t="e">
        <f>VLOOKUP(EVID_PASTVY!$H611,KATEGORIE_ZVIRAT!$B$2:$M$31,12,FALSE)*P611*10</f>
        <v>#N/A</v>
      </c>
    </row>
    <row r="612" spans="1:19" x14ac:dyDescent="0.2">
      <c r="A612" s="32"/>
      <c r="B612" s="37" t="e">
        <f>VLOOKUP($A612,EVID_OSEVU!$A$1:$M$4972,2,FALSE)</f>
        <v>#N/A</v>
      </c>
      <c r="C612" s="37" t="e">
        <f>VLOOKUP($A612,EVID_OSEVU!$A$1:$M$4972,3,FALSE)</f>
        <v>#N/A</v>
      </c>
      <c r="D612" s="45" t="e">
        <f>VLOOKUP($A612,EVID_OSEVU!$A$1:$M$4972,4,FALSE)</f>
        <v>#N/A</v>
      </c>
      <c r="E612" s="35"/>
      <c r="F612" s="53"/>
      <c r="G612" s="32"/>
      <c r="H612" s="45" t="e">
        <f>VLOOKUP(G612,Export7[#All],2,FALSE)</f>
        <v>#N/A</v>
      </c>
      <c r="I612" s="45" t="e">
        <f>VLOOKUP($A612,EVID_OSEVU!$A$1:$M$4972,10,FALSE)</f>
        <v>#N/A</v>
      </c>
      <c r="J612" s="58" t="e">
        <f>VLOOKUP($A612,EVID_OSEVU!$A$1:$M$4972,11,FALSE)</f>
        <v>#N/A</v>
      </c>
      <c r="K612" s="33"/>
      <c r="L612" s="45" t="e">
        <f>VLOOKUP(EVID_PASTVY!H612,KATEGORIE_ZVIRAT!$B$2:$M$31,6,FALSE)*K612</f>
        <v>#N/A</v>
      </c>
      <c r="M612" s="33">
        <v>24</v>
      </c>
      <c r="N612" s="45" t="e">
        <f>VLOOKUP(EVID_PASTVY!$H612,KATEGORIE_ZVIRAT!$B$2:$M$31,8,FALSE)</f>
        <v>#N/A</v>
      </c>
      <c r="O612" s="45" t="e">
        <f>VLOOKUP(EVID_PASTVY!$H612,KATEGORIE_ZVIRAT!$B$2:$M$31,9,FALSE)</f>
        <v>#N/A</v>
      </c>
      <c r="P612" s="54" t="e">
        <f>VLOOKUP(EVID_PASTVY!$H612,KATEGORIE_ZVIRAT!$B$2:$M$31,7,FALSE)*L612/1000*M612/24*(F612-E612+1)/J612</f>
        <v>#N/A</v>
      </c>
      <c r="Q612" s="52" t="e">
        <f>VLOOKUP(EVID_PASTVY!$H612,KATEGORIE_ZVIRAT!$B$2:$M$31,10,FALSE)*P612*10</f>
        <v>#N/A</v>
      </c>
      <c r="R612" s="52" t="e">
        <f>VLOOKUP(EVID_PASTVY!$H612,KATEGORIE_ZVIRAT!$B$2:$M$31,11,FALSE)*P612*10</f>
        <v>#N/A</v>
      </c>
      <c r="S612" s="52" t="e">
        <f>VLOOKUP(EVID_PASTVY!$H612,KATEGORIE_ZVIRAT!$B$2:$M$31,12,FALSE)*P612*10</f>
        <v>#N/A</v>
      </c>
    </row>
    <row r="613" spans="1:19" x14ac:dyDescent="0.2">
      <c r="A613" s="32"/>
      <c r="B613" s="37" t="e">
        <f>VLOOKUP($A613,EVID_OSEVU!$A$1:$M$4972,2,FALSE)</f>
        <v>#N/A</v>
      </c>
      <c r="C613" s="37" t="e">
        <f>VLOOKUP($A613,EVID_OSEVU!$A$1:$M$4972,3,FALSE)</f>
        <v>#N/A</v>
      </c>
      <c r="D613" s="45" t="e">
        <f>VLOOKUP($A613,EVID_OSEVU!$A$1:$M$4972,4,FALSE)</f>
        <v>#N/A</v>
      </c>
      <c r="E613" s="35"/>
      <c r="F613" s="53"/>
      <c r="G613" s="32"/>
      <c r="H613" s="45" t="e">
        <f>VLOOKUP(G613,Export7[#All],2,FALSE)</f>
        <v>#N/A</v>
      </c>
      <c r="I613" s="45" t="e">
        <f>VLOOKUP($A613,EVID_OSEVU!$A$1:$M$4972,10,FALSE)</f>
        <v>#N/A</v>
      </c>
      <c r="J613" s="58" t="e">
        <f>VLOOKUP($A613,EVID_OSEVU!$A$1:$M$4972,11,FALSE)</f>
        <v>#N/A</v>
      </c>
      <c r="K613" s="33"/>
      <c r="L613" s="45" t="e">
        <f>VLOOKUP(EVID_PASTVY!H613,KATEGORIE_ZVIRAT!$B$2:$M$31,6,FALSE)*K613</f>
        <v>#N/A</v>
      </c>
      <c r="M613" s="33">
        <v>24</v>
      </c>
      <c r="N613" s="45" t="e">
        <f>VLOOKUP(EVID_PASTVY!$H613,KATEGORIE_ZVIRAT!$B$2:$M$31,8,FALSE)</f>
        <v>#N/A</v>
      </c>
      <c r="O613" s="45" t="e">
        <f>VLOOKUP(EVID_PASTVY!$H613,KATEGORIE_ZVIRAT!$B$2:$M$31,9,FALSE)</f>
        <v>#N/A</v>
      </c>
      <c r="P613" s="54" t="e">
        <f>VLOOKUP(EVID_PASTVY!$H613,KATEGORIE_ZVIRAT!$B$2:$M$31,7,FALSE)*L613/1000*M613/24*(F613-E613+1)/J613</f>
        <v>#N/A</v>
      </c>
      <c r="Q613" s="52" t="e">
        <f>VLOOKUP(EVID_PASTVY!$H613,KATEGORIE_ZVIRAT!$B$2:$M$31,10,FALSE)*P613*10</f>
        <v>#N/A</v>
      </c>
      <c r="R613" s="52" t="e">
        <f>VLOOKUP(EVID_PASTVY!$H613,KATEGORIE_ZVIRAT!$B$2:$M$31,11,FALSE)*P613*10</f>
        <v>#N/A</v>
      </c>
      <c r="S613" s="52" t="e">
        <f>VLOOKUP(EVID_PASTVY!$H613,KATEGORIE_ZVIRAT!$B$2:$M$31,12,FALSE)*P613*10</f>
        <v>#N/A</v>
      </c>
    </row>
    <row r="614" spans="1:19" x14ac:dyDescent="0.2">
      <c r="A614" s="32"/>
      <c r="B614" s="37" t="e">
        <f>VLOOKUP($A614,EVID_OSEVU!$A$1:$M$4972,2,FALSE)</f>
        <v>#N/A</v>
      </c>
      <c r="C614" s="37" t="e">
        <f>VLOOKUP($A614,EVID_OSEVU!$A$1:$M$4972,3,FALSE)</f>
        <v>#N/A</v>
      </c>
      <c r="D614" s="45" t="e">
        <f>VLOOKUP($A614,EVID_OSEVU!$A$1:$M$4972,4,FALSE)</f>
        <v>#N/A</v>
      </c>
      <c r="E614" s="35"/>
      <c r="F614" s="53"/>
      <c r="G614" s="32"/>
      <c r="H614" s="45" t="e">
        <f>VLOOKUP(G614,Export7[#All],2,FALSE)</f>
        <v>#N/A</v>
      </c>
      <c r="I614" s="45" t="e">
        <f>VLOOKUP($A614,EVID_OSEVU!$A$1:$M$4972,10,FALSE)</f>
        <v>#N/A</v>
      </c>
      <c r="J614" s="58" t="e">
        <f>VLOOKUP($A614,EVID_OSEVU!$A$1:$M$4972,11,FALSE)</f>
        <v>#N/A</v>
      </c>
      <c r="K614" s="33"/>
      <c r="L614" s="45" t="e">
        <f>VLOOKUP(EVID_PASTVY!H614,KATEGORIE_ZVIRAT!$B$2:$M$31,6,FALSE)*K614</f>
        <v>#N/A</v>
      </c>
      <c r="M614" s="33">
        <v>24</v>
      </c>
      <c r="N614" s="45" t="e">
        <f>VLOOKUP(EVID_PASTVY!$H614,KATEGORIE_ZVIRAT!$B$2:$M$31,8,FALSE)</f>
        <v>#N/A</v>
      </c>
      <c r="O614" s="45" t="e">
        <f>VLOOKUP(EVID_PASTVY!$H614,KATEGORIE_ZVIRAT!$B$2:$M$31,9,FALSE)</f>
        <v>#N/A</v>
      </c>
      <c r="P614" s="54" t="e">
        <f>VLOOKUP(EVID_PASTVY!$H614,KATEGORIE_ZVIRAT!$B$2:$M$31,7,FALSE)*L614/1000*M614/24*(F614-E614+1)/J614</f>
        <v>#N/A</v>
      </c>
      <c r="Q614" s="52" t="e">
        <f>VLOOKUP(EVID_PASTVY!$H614,KATEGORIE_ZVIRAT!$B$2:$M$31,10,FALSE)*P614*10</f>
        <v>#N/A</v>
      </c>
      <c r="R614" s="52" t="e">
        <f>VLOOKUP(EVID_PASTVY!$H614,KATEGORIE_ZVIRAT!$B$2:$M$31,11,FALSE)*P614*10</f>
        <v>#N/A</v>
      </c>
      <c r="S614" s="52" t="e">
        <f>VLOOKUP(EVID_PASTVY!$H614,KATEGORIE_ZVIRAT!$B$2:$M$31,12,FALSE)*P614*10</f>
        <v>#N/A</v>
      </c>
    </row>
    <row r="615" spans="1:19" x14ac:dyDescent="0.2">
      <c r="A615" s="32"/>
      <c r="B615" s="37" t="e">
        <f>VLOOKUP($A615,EVID_OSEVU!$A$1:$M$4972,2,FALSE)</f>
        <v>#N/A</v>
      </c>
      <c r="C615" s="37" t="e">
        <f>VLOOKUP($A615,EVID_OSEVU!$A$1:$M$4972,3,FALSE)</f>
        <v>#N/A</v>
      </c>
      <c r="D615" s="45" t="e">
        <f>VLOOKUP($A615,EVID_OSEVU!$A$1:$M$4972,4,FALSE)</f>
        <v>#N/A</v>
      </c>
      <c r="E615" s="35"/>
      <c r="F615" s="53"/>
      <c r="G615" s="32"/>
      <c r="H615" s="45" t="e">
        <f>VLOOKUP(G615,Export7[#All],2,FALSE)</f>
        <v>#N/A</v>
      </c>
      <c r="I615" s="45" t="e">
        <f>VLOOKUP($A615,EVID_OSEVU!$A$1:$M$4972,10,FALSE)</f>
        <v>#N/A</v>
      </c>
      <c r="J615" s="58" t="e">
        <f>VLOOKUP($A615,EVID_OSEVU!$A$1:$M$4972,11,FALSE)</f>
        <v>#N/A</v>
      </c>
      <c r="K615" s="33"/>
      <c r="L615" s="45" t="e">
        <f>VLOOKUP(EVID_PASTVY!H615,KATEGORIE_ZVIRAT!$B$2:$M$31,6,FALSE)*K615</f>
        <v>#N/A</v>
      </c>
      <c r="M615" s="33">
        <v>24</v>
      </c>
      <c r="N615" s="45" t="e">
        <f>VLOOKUP(EVID_PASTVY!$H615,KATEGORIE_ZVIRAT!$B$2:$M$31,8,FALSE)</f>
        <v>#N/A</v>
      </c>
      <c r="O615" s="45" t="e">
        <f>VLOOKUP(EVID_PASTVY!$H615,KATEGORIE_ZVIRAT!$B$2:$M$31,9,FALSE)</f>
        <v>#N/A</v>
      </c>
      <c r="P615" s="54" t="e">
        <f>VLOOKUP(EVID_PASTVY!$H615,KATEGORIE_ZVIRAT!$B$2:$M$31,7,FALSE)*L615/1000*M615/24*(F615-E615+1)/J615</f>
        <v>#N/A</v>
      </c>
      <c r="Q615" s="52" t="e">
        <f>VLOOKUP(EVID_PASTVY!$H615,KATEGORIE_ZVIRAT!$B$2:$M$31,10,FALSE)*P615*10</f>
        <v>#N/A</v>
      </c>
      <c r="R615" s="52" t="e">
        <f>VLOOKUP(EVID_PASTVY!$H615,KATEGORIE_ZVIRAT!$B$2:$M$31,11,FALSE)*P615*10</f>
        <v>#N/A</v>
      </c>
      <c r="S615" s="52" t="e">
        <f>VLOOKUP(EVID_PASTVY!$H615,KATEGORIE_ZVIRAT!$B$2:$M$31,12,FALSE)*P615*10</f>
        <v>#N/A</v>
      </c>
    </row>
    <row r="616" spans="1:19" x14ac:dyDescent="0.2">
      <c r="A616" s="32"/>
      <c r="B616" s="37" t="e">
        <f>VLOOKUP($A616,EVID_OSEVU!$A$1:$M$4972,2,FALSE)</f>
        <v>#N/A</v>
      </c>
      <c r="C616" s="37" t="e">
        <f>VLOOKUP($A616,EVID_OSEVU!$A$1:$M$4972,3,FALSE)</f>
        <v>#N/A</v>
      </c>
      <c r="D616" s="45" t="e">
        <f>VLOOKUP($A616,EVID_OSEVU!$A$1:$M$4972,4,FALSE)</f>
        <v>#N/A</v>
      </c>
      <c r="E616" s="35"/>
      <c r="F616" s="53"/>
      <c r="G616" s="32"/>
      <c r="H616" s="45" t="e">
        <f>VLOOKUP(G616,Export7[#All],2,FALSE)</f>
        <v>#N/A</v>
      </c>
      <c r="I616" s="45" t="e">
        <f>VLOOKUP($A616,EVID_OSEVU!$A$1:$M$4972,10,FALSE)</f>
        <v>#N/A</v>
      </c>
      <c r="J616" s="58" t="e">
        <f>VLOOKUP($A616,EVID_OSEVU!$A$1:$M$4972,11,FALSE)</f>
        <v>#N/A</v>
      </c>
      <c r="K616" s="33"/>
      <c r="L616" s="45" t="e">
        <f>VLOOKUP(EVID_PASTVY!H616,KATEGORIE_ZVIRAT!$B$2:$M$31,6,FALSE)*K616</f>
        <v>#N/A</v>
      </c>
      <c r="M616" s="33">
        <v>24</v>
      </c>
      <c r="N616" s="45" t="e">
        <f>VLOOKUP(EVID_PASTVY!$H616,KATEGORIE_ZVIRAT!$B$2:$M$31,8,FALSE)</f>
        <v>#N/A</v>
      </c>
      <c r="O616" s="45" t="e">
        <f>VLOOKUP(EVID_PASTVY!$H616,KATEGORIE_ZVIRAT!$B$2:$M$31,9,FALSE)</f>
        <v>#N/A</v>
      </c>
      <c r="P616" s="54" t="e">
        <f>VLOOKUP(EVID_PASTVY!$H616,KATEGORIE_ZVIRAT!$B$2:$M$31,7,FALSE)*L616/1000*M616/24*(F616-E616+1)/J616</f>
        <v>#N/A</v>
      </c>
      <c r="Q616" s="52" t="e">
        <f>VLOOKUP(EVID_PASTVY!$H616,KATEGORIE_ZVIRAT!$B$2:$M$31,10,FALSE)*P616*10</f>
        <v>#N/A</v>
      </c>
      <c r="R616" s="52" t="e">
        <f>VLOOKUP(EVID_PASTVY!$H616,KATEGORIE_ZVIRAT!$B$2:$M$31,11,FALSE)*P616*10</f>
        <v>#N/A</v>
      </c>
      <c r="S616" s="52" t="e">
        <f>VLOOKUP(EVID_PASTVY!$H616,KATEGORIE_ZVIRAT!$B$2:$M$31,12,FALSE)*P616*10</f>
        <v>#N/A</v>
      </c>
    </row>
    <row r="617" spans="1:19" x14ac:dyDescent="0.2">
      <c r="A617" s="32"/>
      <c r="B617" s="37" t="e">
        <f>VLOOKUP($A617,EVID_OSEVU!$A$1:$M$4972,2,FALSE)</f>
        <v>#N/A</v>
      </c>
      <c r="C617" s="37" t="e">
        <f>VLOOKUP($A617,EVID_OSEVU!$A$1:$M$4972,3,FALSE)</f>
        <v>#N/A</v>
      </c>
      <c r="D617" s="45" t="e">
        <f>VLOOKUP($A617,EVID_OSEVU!$A$1:$M$4972,4,FALSE)</f>
        <v>#N/A</v>
      </c>
      <c r="E617" s="35"/>
      <c r="F617" s="53"/>
      <c r="G617" s="32"/>
      <c r="H617" s="45" t="e">
        <f>VLOOKUP(G617,Export7[#All],2,FALSE)</f>
        <v>#N/A</v>
      </c>
      <c r="I617" s="45" t="e">
        <f>VLOOKUP($A617,EVID_OSEVU!$A$1:$M$4972,10,FALSE)</f>
        <v>#N/A</v>
      </c>
      <c r="J617" s="58" t="e">
        <f>VLOOKUP($A617,EVID_OSEVU!$A$1:$M$4972,11,FALSE)</f>
        <v>#N/A</v>
      </c>
      <c r="K617" s="33"/>
      <c r="L617" s="45" t="e">
        <f>VLOOKUP(EVID_PASTVY!H617,KATEGORIE_ZVIRAT!$B$2:$M$31,6,FALSE)*K617</f>
        <v>#N/A</v>
      </c>
      <c r="M617" s="33">
        <v>24</v>
      </c>
      <c r="N617" s="45" t="e">
        <f>VLOOKUP(EVID_PASTVY!$H617,KATEGORIE_ZVIRAT!$B$2:$M$31,8,FALSE)</f>
        <v>#N/A</v>
      </c>
      <c r="O617" s="45" t="e">
        <f>VLOOKUP(EVID_PASTVY!$H617,KATEGORIE_ZVIRAT!$B$2:$M$31,9,FALSE)</f>
        <v>#N/A</v>
      </c>
      <c r="P617" s="54" t="e">
        <f>VLOOKUP(EVID_PASTVY!$H617,KATEGORIE_ZVIRAT!$B$2:$M$31,7,FALSE)*L617/1000*M617/24*(F617-E617+1)/J617</f>
        <v>#N/A</v>
      </c>
      <c r="Q617" s="52" t="e">
        <f>VLOOKUP(EVID_PASTVY!$H617,KATEGORIE_ZVIRAT!$B$2:$M$31,10,FALSE)*P617*10</f>
        <v>#N/A</v>
      </c>
      <c r="R617" s="52" t="e">
        <f>VLOOKUP(EVID_PASTVY!$H617,KATEGORIE_ZVIRAT!$B$2:$M$31,11,FALSE)*P617*10</f>
        <v>#N/A</v>
      </c>
      <c r="S617" s="52" t="e">
        <f>VLOOKUP(EVID_PASTVY!$H617,KATEGORIE_ZVIRAT!$B$2:$M$31,12,FALSE)*P617*10</f>
        <v>#N/A</v>
      </c>
    </row>
    <row r="618" spans="1:19" x14ac:dyDescent="0.2">
      <c r="A618" s="32"/>
      <c r="B618" s="37" t="e">
        <f>VLOOKUP($A618,EVID_OSEVU!$A$1:$M$4972,2,FALSE)</f>
        <v>#N/A</v>
      </c>
      <c r="C618" s="37" t="e">
        <f>VLOOKUP($A618,EVID_OSEVU!$A$1:$M$4972,3,FALSE)</f>
        <v>#N/A</v>
      </c>
      <c r="D618" s="45" t="e">
        <f>VLOOKUP($A618,EVID_OSEVU!$A$1:$M$4972,4,FALSE)</f>
        <v>#N/A</v>
      </c>
      <c r="E618" s="35"/>
      <c r="F618" s="53"/>
      <c r="G618" s="32"/>
      <c r="H618" s="45" t="e">
        <f>VLOOKUP(G618,Export7[#All],2,FALSE)</f>
        <v>#N/A</v>
      </c>
      <c r="I618" s="45" t="e">
        <f>VLOOKUP($A618,EVID_OSEVU!$A$1:$M$4972,10,FALSE)</f>
        <v>#N/A</v>
      </c>
      <c r="J618" s="58" t="e">
        <f>VLOOKUP($A618,EVID_OSEVU!$A$1:$M$4972,11,FALSE)</f>
        <v>#N/A</v>
      </c>
      <c r="K618" s="33"/>
      <c r="L618" s="45" t="e">
        <f>VLOOKUP(EVID_PASTVY!H618,KATEGORIE_ZVIRAT!$B$2:$M$31,6,FALSE)*K618</f>
        <v>#N/A</v>
      </c>
      <c r="M618" s="33">
        <v>24</v>
      </c>
      <c r="N618" s="45" t="e">
        <f>VLOOKUP(EVID_PASTVY!$H618,KATEGORIE_ZVIRAT!$B$2:$M$31,8,FALSE)</f>
        <v>#N/A</v>
      </c>
      <c r="O618" s="45" t="e">
        <f>VLOOKUP(EVID_PASTVY!$H618,KATEGORIE_ZVIRAT!$B$2:$M$31,9,FALSE)</f>
        <v>#N/A</v>
      </c>
      <c r="P618" s="54" t="e">
        <f>VLOOKUP(EVID_PASTVY!$H618,KATEGORIE_ZVIRAT!$B$2:$M$31,7,FALSE)*L618/1000*M618/24*(F618-E618+1)/J618</f>
        <v>#N/A</v>
      </c>
      <c r="Q618" s="52" t="e">
        <f>VLOOKUP(EVID_PASTVY!$H618,KATEGORIE_ZVIRAT!$B$2:$M$31,10,FALSE)*P618*10</f>
        <v>#N/A</v>
      </c>
      <c r="R618" s="52" t="e">
        <f>VLOOKUP(EVID_PASTVY!$H618,KATEGORIE_ZVIRAT!$B$2:$M$31,11,FALSE)*P618*10</f>
        <v>#N/A</v>
      </c>
      <c r="S618" s="52" t="e">
        <f>VLOOKUP(EVID_PASTVY!$H618,KATEGORIE_ZVIRAT!$B$2:$M$31,12,FALSE)*P618*10</f>
        <v>#N/A</v>
      </c>
    </row>
    <row r="619" spans="1:19" x14ac:dyDescent="0.2">
      <c r="A619" s="32"/>
      <c r="B619" s="37" t="e">
        <f>VLOOKUP($A619,EVID_OSEVU!$A$1:$M$4972,2,FALSE)</f>
        <v>#N/A</v>
      </c>
      <c r="C619" s="37" t="e">
        <f>VLOOKUP($A619,EVID_OSEVU!$A$1:$M$4972,3,FALSE)</f>
        <v>#N/A</v>
      </c>
      <c r="D619" s="45" t="e">
        <f>VLOOKUP($A619,EVID_OSEVU!$A$1:$M$4972,4,FALSE)</f>
        <v>#N/A</v>
      </c>
      <c r="E619" s="35"/>
      <c r="F619" s="53"/>
      <c r="G619" s="32"/>
      <c r="H619" s="45" t="e">
        <f>VLOOKUP(G619,Export7[#All],2,FALSE)</f>
        <v>#N/A</v>
      </c>
      <c r="I619" s="45" t="e">
        <f>VLOOKUP($A619,EVID_OSEVU!$A$1:$M$4972,10,FALSE)</f>
        <v>#N/A</v>
      </c>
      <c r="J619" s="58" t="e">
        <f>VLOOKUP($A619,EVID_OSEVU!$A$1:$M$4972,11,FALSE)</f>
        <v>#N/A</v>
      </c>
      <c r="K619" s="33"/>
      <c r="L619" s="45" t="e">
        <f>VLOOKUP(EVID_PASTVY!H619,KATEGORIE_ZVIRAT!$B$2:$M$31,6,FALSE)*K619</f>
        <v>#N/A</v>
      </c>
      <c r="M619" s="33">
        <v>24</v>
      </c>
      <c r="N619" s="45" t="e">
        <f>VLOOKUP(EVID_PASTVY!$H619,KATEGORIE_ZVIRAT!$B$2:$M$31,8,FALSE)</f>
        <v>#N/A</v>
      </c>
      <c r="O619" s="45" t="e">
        <f>VLOOKUP(EVID_PASTVY!$H619,KATEGORIE_ZVIRAT!$B$2:$M$31,9,FALSE)</f>
        <v>#N/A</v>
      </c>
      <c r="P619" s="54" t="e">
        <f>VLOOKUP(EVID_PASTVY!$H619,KATEGORIE_ZVIRAT!$B$2:$M$31,7,FALSE)*L619/1000*M619/24*(F619-E619+1)/J619</f>
        <v>#N/A</v>
      </c>
      <c r="Q619" s="52" t="e">
        <f>VLOOKUP(EVID_PASTVY!$H619,KATEGORIE_ZVIRAT!$B$2:$M$31,10,FALSE)*P619*10</f>
        <v>#N/A</v>
      </c>
      <c r="R619" s="52" t="e">
        <f>VLOOKUP(EVID_PASTVY!$H619,KATEGORIE_ZVIRAT!$B$2:$M$31,11,FALSE)*P619*10</f>
        <v>#N/A</v>
      </c>
      <c r="S619" s="52" t="e">
        <f>VLOOKUP(EVID_PASTVY!$H619,KATEGORIE_ZVIRAT!$B$2:$M$31,12,FALSE)*P619*10</f>
        <v>#N/A</v>
      </c>
    </row>
    <row r="620" spans="1:19" x14ac:dyDescent="0.2">
      <c r="A620" s="32"/>
      <c r="B620" s="37" t="e">
        <f>VLOOKUP($A620,EVID_OSEVU!$A$1:$M$4972,2,FALSE)</f>
        <v>#N/A</v>
      </c>
      <c r="C620" s="37" t="e">
        <f>VLOOKUP($A620,EVID_OSEVU!$A$1:$M$4972,3,FALSE)</f>
        <v>#N/A</v>
      </c>
      <c r="D620" s="45" t="e">
        <f>VLOOKUP($A620,EVID_OSEVU!$A$1:$M$4972,4,FALSE)</f>
        <v>#N/A</v>
      </c>
      <c r="E620" s="35"/>
      <c r="F620" s="53"/>
      <c r="G620" s="32"/>
      <c r="H620" s="45" t="e">
        <f>VLOOKUP(G620,Export7[#All],2,FALSE)</f>
        <v>#N/A</v>
      </c>
      <c r="I620" s="45" t="e">
        <f>VLOOKUP($A620,EVID_OSEVU!$A$1:$M$4972,10,FALSE)</f>
        <v>#N/A</v>
      </c>
      <c r="J620" s="58" t="e">
        <f>VLOOKUP($A620,EVID_OSEVU!$A$1:$M$4972,11,FALSE)</f>
        <v>#N/A</v>
      </c>
      <c r="K620" s="33"/>
      <c r="L620" s="45" t="e">
        <f>VLOOKUP(EVID_PASTVY!H620,KATEGORIE_ZVIRAT!$B$2:$M$31,6,FALSE)*K620</f>
        <v>#N/A</v>
      </c>
      <c r="M620" s="33">
        <v>24</v>
      </c>
      <c r="N620" s="45" t="e">
        <f>VLOOKUP(EVID_PASTVY!$H620,KATEGORIE_ZVIRAT!$B$2:$M$31,8,FALSE)</f>
        <v>#N/A</v>
      </c>
      <c r="O620" s="45" t="e">
        <f>VLOOKUP(EVID_PASTVY!$H620,KATEGORIE_ZVIRAT!$B$2:$M$31,9,FALSE)</f>
        <v>#N/A</v>
      </c>
      <c r="P620" s="54" t="e">
        <f>VLOOKUP(EVID_PASTVY!$H620,KATEGORIE_ZVIRAT!$B$2:$M$31,7,FALSE)*L620/1000*M620/24*(F620-E620+1)/J620</f>
        <v>#N/A</v>
      </c>
      <c r="Q620" s="52" t="e">
        <f>VLOOKUP(EVID_PASTVY!$H620,KATEGORIE_ZVIRAT!$B$2:$M$31,10,FALSE)*P620*10</f>
        <v>#N/A</v>
      </c>
      <c r="R620" s="52" t="e">
        <f>VLOOKUP(EVID_PASTVY!$H620,KATEGORIE_ZVIRAT!$B$2:$M$31,11,FALSE)*P620*10</f>
        <v>#N/A</v>
      </c>
      <c r="S620" s="52" t="e">
        <f>VLOOKUP(EVID_PASTVY!$H620,KATEGORIE_ZVIRAT!$B$2:$M$31,12,FALSE)*P620*10</f>
        <v>#N/A</v>
      </c>
    </row>
    <row r="621" spans="1:19" x14ac:dyDescent="0.2">
      <c r="A621" s="32"/>
      <c r="B621" s="37" t="e">
        <f>VLOOKUP($A621,EVID_OSEVU!$A$1:$M$4972,2,FALSE)</f>
        <v>#N/A</v>
      </c>
      <c r="C621" s="37" t="e">
        <f>VLOOKUP($A621,EVID_OSEVU!$A$1:$M$4972,3,FALSE)</f>
        <v>#N/A</v>
      </c>
      <c r="D621" s="45" t="e">
        <f>VLOOKUP($A621,EVID_OSEVU!$A$1:$M$4972,4,FALSE)</f>
        <v>#N/A</v>
      </c>
      <c r="E621" s="35"/>
      <c r="F621" s="53"/>
      <c r="G621" s="32"/>
      <c r="H621" s="45" t="e">
        <f>VLOOKUP(G621,Export7[#All],2,FALSE)</f>
        <v>#N/A</v>
      </c>
      <c r="I621" s="45" t="e">
        <f>VLOOKUP($A621,EVID_OSEVU!$A$1:$M$4972,10,FALSE)</f>
        <v>#N/A</v>
      </c>
      <c r="J621" s="58" t="e">
        <f>VLOOKUP($A621,EVID_OSEVU!$A$1:$M$4972,11,FALSE)</f>
        <v>#N/A</v>
      </c>
      <c r="K621" s="33"/>
      <c r="L621" s="45" t="e">
        <f>VLOOKUP(EVID_PASTVY!H621,KATEGORIE_ZVIRAT!$B$2:$M$31,6,FALSE)*K621</f>
        <v>#N/A</v>
      </c>
      <c r="M621" s="33">
        <v>24</v>
      </c>
      <c r="N621" s="45" t="e">
        <f>VLOOKUP(EVID_PASTVY!$H621,KATEGORIE_ZVIRAT!$B$2:$M$31,8,FALSE)</f>
        <v>#N/A</v>
      </c>
      <c r="O621" s="45" t="e">
        <f>VLOOKUP(EVID_PASTVY!$H621,KATEGORIE_ZVIRAT!$B$2:$M$31,9,FALSE)</f>
        <v>#N/A</v>
      </c>
      <c r="P621" s="54" t="e">
        <f>VLOOKUP(EVID_PASTVY!$H621,KATEGORIE_ZVIRAT!$B$2:$M$31,7,FALSE)*L621/1000*M621/24*(F621-E621+1)/J621</f>
        <v>#N/A</v>
      </c>
      <c r="Q621" s="52" t="e">
        <f>VLOOKUP(EVID_PASTVY!$H621,KATEGORIE_ZVIRAT!$B$2:$M$31,10,FALSE)*P621*10</f>
        <v>#N/A</v>
      </c>
      <c r="R621" s="52" t="e">
        <f>VLOOKUP(EVID_PASTVY!$H621,KATEGORIE_ZVIRAT!$B$2:$M$31,11,FALSE)*P621*10</f>
        <v>#N/A</v>
      </c>
      <c r="S621" s="52" t="e">
        <f>VLOOKUP(EVID_PASTVY!$H621,KATEGORIE_ZVIRAT!$B$2:$M$31,12,FALSE)*P621*10</f>
        <v>#N/A</v>
      </c>
    </row>
    <row r="622" spans="1:19" x14ac:dyDescent="0.2">
      <c r="A622" s="32"/>
      <c r="B622" s="37" t="e">
        <f>VLOOKUP($A622,EVID_OSEVU!$A$1:$M$4972,2,FALSE)</f>
        <v>#N/A</v>
      </c>
      <c r="C622" s="37" t="e">
        <f>VLOOKUP($A622,EVID_OSEVU!$A$1:$M$4972,3,FALSE)</f>
        <v>#N/A</v>
      </c>
      <c r="D622" s="45" t="e">
        <f>VLOOKUP($A622,EVID_OSEVU!$A$1:$M$4972,4,FALSE)</f>
        <v>#N/A</v>
      </c>
      <c r="E622" s="35"/>
      <c r="F622" s="53"/>
      <c r="G622" s="32"/>
      <c r="H622" s="45" t="e">
        <f>VLOOKUP(G622,Export7[#All],2,FALSE)</f>
        <v>#N/A</v>
      </c>
      <c r="I622" s="45" t="e">
        <f>VLOOKUP($A622,EVID_OSEVU!$A$1:$M$4972,10,FALSE)</f>
        <v>#N/A</v>
      </c>
      <c r="J622" s="58" t="e">
        <f>VLOOKUP($A622,EVID_OSEVU!$A$1:$M$4972,11,FALSE)</f>
        <v>#N/A</v>
      </c>
      <c r="K622" s="33"/>
      <c r="L622" s="45" t="e">
        <f>VLOOKUP(EVID_PASTVY!H622,KATEGORIE_ZVIRAT!$B$2:$M$31,6,FALSE)*K622</f>
        <v>#N/A</v>
      </c>
      <c r="M622" s="33">
        <v>24</v>
      </c>
      <c r="N622" s="45" t="e">
        <f>VLOOKUP(EVID_PASTVY!$H622,KATEGORIE_ZVIRAT!$B$2:$M$31,8,FALSE)</f>
        <v>#N/A</v>
      </c>
      <c r="O622" s="45" t="e">
        <f>VLOOKUP(EVID_PASTVY!$H622,KATEGORIE_ZVIRAT!$B$2:$M$31,9,FALSE)</f>
        <v>#N/A</v>
      </c>
      <c r="P622" s="54" t="e">
        <f>VLOOKUP(EVID_PASTVY!$H622,KATEGORIE_ZVIRAT!$B$2:$M$31,7,FALSE)*L622/1000*M622/24*(F622-E622+1)/J622</f>
        <v>#N/A</v>
      </c>
      <c r="Q622" s="52" t="e">
        <f>VLOOKUP(EVID_PASTVY!$H622,KATEGORIE_ZVIRAT!$B$2:$M$31,10,FALSE)*P622*10</f>
        <v>#N/A</v>
      </c>
      <c r="R622" s="52" t="e">
        <f>VLOOKUP(EVID_PASTVY!$H622,KATEGORIE_ZVIRAT!$B$2:$M$31,11,FALSE)*P622*10</f>
        <v>#N/A</v>
      </c>
      <c r="S622" s="52" t="e">
        <f>VLOOKUP(EVID_PASTVY!$H622,KATEGORIE_ZVIRAT!$B$2:$M$31,12,FALSE)*P622*10</f>
        <v>#N/A</v>
      </c>
    </row>
    <row r="623" spans="1:19" x14ac:dyDescent="0.2">
      <c r="A623" s="32"/>
      <c r="B623" s="37" t="e">
        <f>VLOOKUP($A623,EVID_OSEVU!$A$1:$M$4972,2,FALSE)</f>
        <v>#N/A</v>
      </c>
      <c r="C623" s="37" t="e">
        <f>VLOOKUP($A623,EVID_OSEVU!$A$1:$M$4972,3,FALSE)</f>
        <v>#N/A</v>
      </c>
      <c r="D623" s="45" t="e">
        <f>VLOOKUP($A623,EVID_OSEVU!$A$1:$M$4972,4,FALSE)</f>
        <v>#N/A</v>
      </c>
      <c r="E623" s="35"/>
      <c r="F623" s="53"/>
      <c r="G623" s="32"/>
      <c r="H623" s="45" t="e">
        <f>VLOOKUP(G623,Export7[#All],2,FALSE)</f>
        <v>#N/A</v>
      </c>
      <c r="I623" s="45" t="e">
        <f>VLOOKUP($A623,EVID_OSEVU!$A$1:$M$4972,10,FALSE)</f>
        <v>#N/A</v>
      </c>
      <c r="J623" s="58" t="e">
        <f>VLOOKUP($A623,EVID_OSEVU!$A$1:$M$4972,11,FALSE)</f>
        <v>#N/A</v>
      </c>
      <c r="K623" s="33"/>
      <c r="L623" s="45" t="e">
        <f>VLOOKUP(EVID_PASTVY!H623,KATEGORIE_ZVIRAT!$B$2:$M$31,6,FALSE)*K623</f>
        <v>#N/A</v>
      </c>
      <c r="M623" s="33">
        <v>24</v>
      </c>
      <c r="N623" s="45" t="e">
        <f>VLOOKUP(EVID_PASTVY!$H623,KATEGORIE_ZVIRAT!$B$2:$M$31,8,FALSE)</f>
        <v>#N/A</v>
      </c>
      <c r="O623" s="45" t="e">
        <f>VLOOKUP(EVID_PASTVY!$H623,KATEGORIE_ZVIRAT!$B$2:$M$31,9,FALSE)</f>
        <v>#N/A</v>
      </c>
      <c r="P623" s="54" t="e">
        <f>VLOOKUP(EVID_PASTVY!$H623,KATEGORIE_ZVIRAT!$B$2:$M$31,7,FALSE)*L623/1000*M623/24*(F623-E623+1)/J623</f>
        <v>#N/A</v>
      </c>
      <c r="Q623" s="52" t="e">
        <f>VLOOKUP(EVID_PASTVY!$H623,KATEGORIE_ZVIRAT!$B$2:$M$31,10,FALSE)*P623*10</f>
        <v>#N/A</v>
      </c>
      <c r="R623" s="52" t="e">
        <f>VLOOKUP(EVID_PASTVY!$H623,KATEGORIE_ZVIRAT!$B$2:$M$31,11,FALSE)*P623*10</f>
        <v>#N/A</v>
      </c>
      <c r="S623" s="52" t="e">
        <f>VLOOKUP(EVID_PASTVY!$H623,KATEGORIE_ZVIRAT!$B$2:$M$31,12,FALSE)*P623*10</f>
        <v>#N/A</v>
      </c>
    </row>
    <row r="624" spans="1:19" x14ac:dyDescent="0.2">
      <c r="A624" s="32"/>
      <c r="B624" s="37" t="e">
        <f>VLOOKUP($A624,EVID_OSEVU!$A$1:$M$4972,2,FALSE)</f>
        <v>#N/A</v>
      </c>
      <c r="C624" s="37" t="e">
        <f>VLOOKUP($A624,EVID_OSEVU!$A$1:$M$4972,3,FALSE)</f>
        <v>#N/A</v>
      </c>
      <c r="D624" s="45" t="e">
        <f>VLOOKUP($A624,EVID_OSEVU!$A$1:$M$4972,4,FALSE)</f>
        <v>#N/A</v>
      </c>
      <c r="E624" s="35"/>
      <c r="F624" s="53"/>
      <c r="G624" s="32"/>
      <c r="H624" s="45" t="e">
        <f>VLOOKUP(G624,Export7[#All],2,FALSE)</f>
        <v>#N/A</v>
      </c>
      <c r="I624" s="45" t="e">
        <f>VLOOKUP($A624,EVID_OSEVU!$A$1:$M$4972,10,FALSE)</f>
        <v>#N/A</v>
      </c>
      <c r="J624" s="58" t="e">
        <f>VLOOKUP($A624,EVID_OSEVU!$A$1:$M$4972,11,FALSE)</f>
        <v>#N/A</v>
      </c>
      <c r="K624" s="33"/>
      <c r="L624" s="45" t="e">
        <f>VLOOKUP(EVID_PASTVY!H624,KATEGORIE_ZVIRAT!$B$2:$M$31,6,FALSE)*K624</f>
        <v>#N/A</v>
      </c>
      <c r="M624" s="33">
        <v>24</v>
      </c>
      <c r="N624" s="45" t="e">
        <f>VLOOKUP(EVID_PASTVY!$H624,KATEGORIE_ZVIRAT!$B$2:$M$31,8,FALSE)</f>
        <v>#N/A</v>
      </c>
      <c r="O624" s="45" t="e">
        <f>VLOOKUP(EVID_PASTVY!$H624,KATEGORIE_ZVIRAT!$B$2:$M$31,9,FALSE)</f>
        <v>#N/A</v>
      </c>
      <c r="P624" s="54" t="e">
        <f>VLOOKUP(EVID_PASTVY!$H624,KATEGORIE_ZVIRAT!$B$2:$M$31,7,FALSE)*L624/1000*M624/24*(F624-E624+1)/J624</f>
        <v>#N/A</v>
      </c>
      <c r="Q624" s="52" t="e">
        <f>VLOOKUP(EVID_PASTVY!$H624,KATEGORIE_ZVIRAT!$B$2:$M$31,10,FALSE)*P624*10</f>
        <v>#N/A</v>
      </c>
      <c r="R624" s="52" t="e">
        <f>VLOOKUP(EVID_PASTVY!$H624,KATEGORIE_ZVIRAT!$B$2:$M$31,11,FALSE)*P624*10</f>
        <v>#N/A</v>
      </c>
      <c r="S624" s="52" t="e">
        <f>VLOOKUP(EVID_PASTVY!$H624,KATEGORIE_ZVIRAT!$B$2:$M$31,12,FALSE)*P624*10</f>
        <v>#N/A</v>
      </c>
    </row>
    <row r="625" spans="1:19" x14ac:dyDescent="0.2">
      <c r="A625" s="32"/>
      <c r="B625" s="37" t="e">
        <f>VLOOKUP($A625,EVID_OSEVU!$A$1:$M$4972,2,FALSE)</f>
        <v>#N/A</v>
      </c>
      <c r="C625" s="37" t="e">
        <f>VLOOKUP($A625,EVID_OSEVU!$A$1:$M$4972,3,FALSE)</f>
        <v>#N/A</v>
      </c>
      <c r="D625" s="45" t="e">
        <f>VLOOKUP($A625,EVID_OSEVU!$A$1:$M$4972,4,FALSE)</f>
        <v>#N/A</v>
      </c>
      <c r="E625" s="35"/>
      <c r="F625" s="53"/>
      <c r="G625" s="32"/>
      <c r="H625" s="45" t="e">
        <f>VLOOKUP(G625,Export7[#All],2,FALSE)</f>
        <v>#N/A</v>
      </c>
      <c r="I625" s="45" t="e">
        <f>VLOOKUP($A625,EVID_OSEVU!$A$1:$M$4972,10,FALSE)</f>
        <v>#N/A</v>
      </c>
      <c r="J625" s="58" t="e">
        <f>VLOOKUP($A625,EVID_OSEVU!$A$1:$M$4972,11,FALSE)</f>
        <v>#N/A</v>
      </c>
      <c r="K625" s="33"/>
      <c r="L625" s="45" t="e">
        <f>VLOOKUP(EVID_PASTVY!H625,KATEGORIE_ZVIRAT!$B$2:$M$31,6,FALSE)*K625</f>
        <v>#N/A</v>
      </c>
      <c r="M625" s="33">
        <v>24</v>
      </c>
      <c r="N625" s="45" t="e">
        <f>VLOOKUP(EVID_PASTVY!$H625,KATEGORIE_ZVIRAT!$B$2:$M$31,8,FALSE)</f>
        <v>#N/A</v>
      </c>
      <c r="O625" s="45" t="e">
        <f>VLOOKUP(EVID_PASTVY!$H625,KATEGORIE_ZVIRAT!$B$2:$M$31,9,FALSE)</f>
        <v>#N/A</v>
      </c>
      <c r="P625" s="54" t="e">
        <f>VLOOKUP(EVID_PASTVY!$H625,KATEGORIE_ZVIRAT!$B$2:$M$31,7,FALSE)*L625/1000*M625/24*(F625-E625+1)/J625</f>
        <v>#N/A</v>
      </c>
      <c r="Q625" s="52" t="e">
        <f>VLOOKUP(EVID_PASTVY!$H625,KATEGORIE_ZVIRAT!$B$2:$M$31,10,FALSE)*P625*10</f>
        <v>#N/A</v>
      </c>
      <c r="R625" s="52" t="e">
        <f>VLOOKUP(EVID_PASTVY!$H625,KATEGORIE_ZVIRAT!$B$2:$M$31,11,FALSE)*P625*10</f>
        <v>#N/A</v>
      </c>
      <c r="S625" s="52" t="e">
        <f>VLOOKUP(EVID_PASTVY!$H625,KATEGORIE_ZVIRAT!$B$2:$M$31,12,FALSE)*P625*10</f>
        <v>#N/A</v>
      </c>
    </row>
    <row r="626" spans="1:19" x14ac:dyDescent="0.2">
      <c r="A626" s="32"/>
      <c r="B626" s="37" t="e">
        <f>VLOOKUP($A626,EVID_OSEVU!$A$1:$M$4972,2,FALSE)</f>
        <v>#N/A</v>
      </c>
      <c r="C626" s="37" t="e">
        <f>VLOOKUP($A626,EVID_OSEVU!$A$1:$M$4972,3,FALSE)</f>
        <v>#N/A</v>
      </c>
      <c r="D626" s="45" t="e">
        <f>VLOOKUP($A626,EVID_OSEVU!$A$1:$M$4972,4,FALSE)</f>
        <v>#N/A</v>
      </c>
      <c r="E626" s="35"/>
      <c r="F626" s="53"/>
      <c r="G626" s="32"/>
      <c r="H626" s="45" t="e">
        <f>VLOOKUP(G626,Export7[#All],2,FALSE)</f>
        <v>#N/A</v>
      </c>
      <c r="I626" s="45" t="e">
        <f>VLOOKUP($A626,EVID_OSEVU!$A$1:$M$4972,10,FALSE)</f>
        <v>#N/A</v>
      </c>
      <c r="J626" s="58" t="e">
        <f>VLOOKUP($A626,EVID_OSEVU!$A$1:$M$4972,11,FALSE)</f>
        <v>#N/A</v>
      </c>
      <c r="K626" s="33"/>
      <c r="L626" s="45" t="e">
        <f>VLOOKUP(EVID_PASTVY!H626,KATEGORIE_ZVIRAT!$B$2:$M$31,6,FALSE)*K626</f>
        <v>#N/A</v>
      </c>
      <c r="M626" s="33">
        <v>24</v>
      </c>
      <c r="N626" s="45" t="e">
        <f>VLOOKUP(EVID_PASTVY!$H626,KATEGORIE_ZVIRAT!$B$2:$M$31,8,FALSE)</f>
        <v>#N/A</v>
      </c>
      <c r="O626" s="45" t="e">
        <f>VLOOKUP(EVID_PASTVY!$H626,KATEGORIE_ZVIRAT!$B$2:$M$31,9,FALSE)</f>
        <v>#N/A</v>
      </c>
      <c r="P626" s="54" t="e">
        <f>VLOOKUP(EVID_PASTVY!$H626,KATEGORIE_ZVIRAT!$B$2:$M$31,7,FALSE)*L626/1000*M626/24*(F626-E626+1)/J626</f>
        <v>#N/A</v>
      </c>
      <c r="Q626" s="52" t="e">
        <f>VLOOKUP(EVID_PASTVY!$H626,KATEGORIE_ZVIRAT!$B$2:$M$31,10,FALSE)*P626*10</f>
        <v>#N/A</v>
      </c>
      <c r="R626" s="52" t="e">
        <f>VLOOKUP(EVID_PASTVY!$H626,KATEGORIE_ZVIRAT!$B$2:$M$31,11,FALSE)*P626*10</f>
        <v>#N/A</v>
      </c>
      <c r="S626" s="52" t="e">
        <f>VLOOKUP(EVID_PASTVY!$H626,KATEGORIE_ZVIRAT!$B$2:$M$31,12,FALSE)*P626*10</f>
        <v>#N/A</v>
      </c>
    </row>
    <row r="627" spans="1:19" x14ac:dyDescent="0.2">
      <c r="A627" s="32"/>
      <c r="B627" s="37" t="e">
        <f>VLOOKUP($A627,EVID_OSEVU!$A$1:$M$4972,2,FALSE)</f>
        <v>#N/A</v>
      </c>
      <c r="C627" s="37" t="e">
        <f>VLOOKUP($A627,EVID_OSEVU!$A$1:$M$4972,3,FALSE)</f>
        <v>#N/A</v>
      </c>
      <c r="D627" s="45" t="e">
        <f>VLOOKUP($A627,EVID_OSEVU!$A$1:$M$4972,4,FALSE)</f>
        <v>#N/A</v>
      </c>
      <c r="E627" s="35"/>
      <c r="F627" s="53"/>
      <c r="G627" s="32"/>
      <c r="H627" s="45" t="e">
        <f>VLOOKUP(G627,Export7[#All],2,FALSE)</f>
        <v>#N/A</v>
      </c>
      <c r="I627" s="45" t="e">
        <f>VLOOKUP($A627,EVID_OSEVU!$A$1:$M$4972,10,FALSE)</f>
        <v>#N/A</v>
      </c>
      <c r="J627" s="58" t="e">
        <f>VLOOKUP($A627,EVID_OSEVU!$A$1:$M$4972,11,FALSE)</f>
        <v>#N/A</v>
      </c>
      <c r="K627" s="33"/>
      <c r="L627" s="45" t="e">
        <f>VLOOKUP(EVID_PASTVY!H627,KATEGORIE_ZVIRAT!$B$2:$M$31,6,FALSE)*K627</f>
        <v>#N/A</v>
      </c>
      <c r="M627" s="33">
        <v>24</v>
      </c>
      <c r="N627" s="45" t="e">
        <f>VLOOKUP(EVID_PASTVY!$H627,KATEGORIE_ZVIRAT!$B$2:$M$31,8,FALSE)</f>
        <v>#N/A</v>
      </c>
      <c r="O627" s="45" t="e">
        <f>VLOOKUP(EVID_PASTVY!$H627,KATEGORIE_ZVIRAT!$B$2:$M$31,9,FALSE)</f>
        <v>#N/A</v>
      </c>
      <c r="P627" s="54" t="e">
        <f>VLOOKUP(EVID_PASTVY!$H627,KATEGORIE_ZVIRAT!$B$2:$M$31,7,FALSE)*L627/1000*M627/24*(F627-E627+1)/J627</f>
        <v>#N/A</v>
      </c>
      <c r="Q627" s="52" t="e">
        <f>VLOOKUP(EVID_PASTVY!$H627,KATEGORIE_ZVIRAT!$B$2:$M$31,10,FALSE)*P627*10</f>
        <v>#N/A</v>
      </c>
      <c r="R627" s="52" t="e">
        <f>VLOOKUP(EVID_PASTVY!$H627,KATEGORIE_ZVIRAT!$B$2:$M$31,11,FALSE)*P627*10</f>
        <v>#N/A</v>
      </c>
      <c r="S627" s="52" t="e">
        <f>VLOOKUP(EVID_PASTVY!$H627,KATEGORIE_ZVIRAT!$B$2:$M$31,12,FALSE)*P627*10</f>
        <v>#N/A</v>
      </c>
    </row>
    <row r="628" spans="1:19" x14ac:dyDescent="0.2">
      <c r="A628" s="32"/>
      <c r="B628" s="37" t="e">
        <f>VLOOKUP($A628,EVID_OSEVU!$A$1:$M$4972,2,FALSE)</f>
        <v>#N/A</v>
      </c>
      <c r="C628" s="37" t="e">
        <f>VLOOKUP($A628,EVID_OSEVU!$A$1:$M$4972,3,FALSE)</f>
        <v>#N/A</v>
      </c>
      <c r="D628" s="45" t="e">
        <f>VLOOKUP($A628,EVID_OSEVU!$A$1:$M$4972,4,FALSE)</f>
        <v>#N/A</v>
      </c>
      <c r="E628" s="35"/>
      <c r="F628" s="53"/>
      <c r="G628" s="32"/>
      <c r="H628" s="45" t="e">
        <f>VLOOKUP(G628,Export7[#All],2,FALSE)</f>
        <v>#N/A</v>
      </c>
      <c r="I628" s="45" t="e">
        <f>VLOOKUP($A628,EVID_OSEVU!$A$1:$M$4972,10,FALSE)</f>
        <v>#N/A</v>
      </c>
      <c r="J628" s="58" t="e">
        <f>VLOOKUP($A628,EVID_OSEVU!$A$1:$M$4972,11,FALSE)</f>
        <v>#N/A</v>
      </c>
      <c r="K628" s="33"/>
      <c r="L628" s="45" t="e">
        <f>VLOOKUP(EVID_PASTVY!H628,KATEGORIE_ZVIRAT!$B$2:$M$31,6,FALSE)*K628</f>
        <v>#N/A</v>
      </c>
      <c r="M628" s="33">
        <v>24</v>
      </c>
      <c r="N628" s="45" t="e">
        <f>VLOOKUP(EVID_PASTVY!$H628,KATEGORIE_ZVIRAT!$B$2:$M$31,8,FALSE)</f>
        <v>#N/A</v>
      </c>
      <c r="O628" s="45" t="e">
        <f>VLOOKUP(EVID_PASTVY!$H628,KATEGORIE_ZVIRAT!$B$2:$M$31,9,FALSE)</f>
        <v>#N/A</v>
      </c>
      <c r="P628" s="54" t="e">
        <f>VLOOKUP(EVID_PASTVY!$H628,KATEGORIE_ZVIRAT!$B$2:$M$31,7,FALSE)*L628/1000*M628/24*(F628-E628+1)/J628</f>
        <v>#N/A</v>
      </c>
      <c r="Q628" s="52" t="e">
        <f>VLOOKUP(EVID_PASTVY!$H628,KATEGORIE_ZVIRAT!$B$2:$M$31,10,FALSE)*P628*10</f>
        <v>#N/A</v>
      </c>
      <c r="R628" s="52" t="e">
        <f>VLOOKUP(EVID_PASTVY!$H628,KATEGORIE_ZVIRAT!$B$2:$M$31,11,FALSE)*P628*10</f>
        <v>#N/A</v>
      </c>
      <c r="S628" s="52" t="e">
        <f>VLOOKUP(EVID_PASTVY!$H628,KATEGORIE_ZVIRAT!$B$2:$M$31,12,FALSE)*P628*10</f>
        <v>#N/A</v>
      </c>
    </row>
    <row r="629" spans="1:19" x14ac:dyDescent="0.2">
      <c r="A629" s="32"/>
      <c r="B629" s="37" t="e">
        <f>VLOOKUP($A629,EVID_OSEVU!$A$1:$M$4972,2,FALSE)</f>
        <v>#N/A</v>
      </c>
      <c r="C629" s="37" t="e">
        <f>VLOOKUP($A629,EVID_OSEVU!$A$1:$M$4972,3,FALSE)</f>
        <v>#N/A</v>
      </c>
      <c r="D629" s="45" t="e">
        <f>VLOOKUP($A629,EVID_OSEVU!$A$1:$M$4972,4,FALSE)</f>
        <v>#N/A</v>
      </c>
      <c r="E629" s="35"/>
      <c r="F629" s="53"/>
      <c r="G629" s="32"/>
      <c r="H629" s="45" t="e">
        <f>VLOOKUP(G629,Export7[#All],2,FALSE)</f>
        <v>#N/A</v>
      </c>
      <c r="I629" s="45" t="e">
        <f>VLOOKUP($A629,EVID_OSEVU!$A$1:$M$4972,10,FALSE)</f>
        <v>#N/A</v>
      </c>
      <c r="J629" s="58" t="e">
        <f>VLOOKUP($A629,EVID_OSEVU!$A$1:$M$4972,11,FALSE)</f>
        <v>#N/A</v>
      </c>
      <c r="K629" s="33"/>
      <c r="L629" s="45" t="e">
        <f>VLOOKUP(EVID_PASTVY!H629,KATEGORIE_ZVIRAT!$B$2:$M$31,6,FALSE)*K629</f>
        <v>#N/A</v>
      </c>
      <c r="M629" s="33">
        <v>24</v>
      </c>
      <c r="N629" s="45" t="e">
        <f>VLOOKUP(EVID_PASTVY!$H629,KATEGORIE_ZVIRAT!$B$2:$M$31,8,FALSE)</f>
        <v>#N/A</v>
      </c>
      <c r="O629" s="45" t="e">
        <f>VLOOKUP(EVID_PASTVY!$H629,KATEGORIE_ZVIRAT!$B$2:$M$31,9,FALSE)</f>
        <v>#N/A</v>
      </c>
      <c r="P629" s="54" t="e">
        <f>VLOOKUP(EVID_PASTVY!$H629,KATEGORIE_ZVIRAT!$B$2:$M$31,7,FALSE)*L629/1000*M629/24*(F629-E629+1)/J629</f>
        <v>#N/A</v>
      </c>
      <c r="Q629" s="52" t="e">
        <f>VLOOKUP(EVID_PASTVY!$H629,KATEGORIE_ZVIRAT!$B$2:$M$31,10,FALSE)*P629*10</f>
        <v>#N/A</v>
      </c>
      <c r="R629" s="52" t="e">
        <f>VLOOKUP(EVID_PASTVY!$H629,KATEGORIE_ZVIRAT!$B$2:$M$31,11,FALSE)*P629*10</f>
        <v>#N/A</v>
      </c>
      <c r="S629" s="52" t="e">
        <f>VLOOKUP(EVID_PASTVY!$H629,KATEGORIE_ZVIRAT!$B$2:$M$31,12,FALSE)*P629*10</f>
        <v>#N/A</v>
      </c>
    </row>
    <row r="630" spans="1:19" x14ac:dyDescent="0.2">
      <c r="A630" s="32"/>
      <c r="B630" s="37" t="e">
        <f>VLOOKUP($A630,EVID_OSEVU!$A$1:$M$4972,2,FALSE)</f>
        <v>#N/A</v>
      </c>
      <c r="C630" s="37" t="e">
        <f>VLOOKUP($A630,EVID_OSEVU!$A$1:$M$4972,3,FALSE)</f>
        <v>#N/A</v>
      </c>
      <c r="D630" s="45" t="e">
        <f>VLOOKUP($A630,EVID_OSEVU!$A$1:$M$4972,4,FALSE)</f>
        <v>#N/A</v>
      </c>
      <c r="E630" s="35"/>
      <c r="F630" s="53"/>
      <c r="G630" s="32"/>
      <c r="H630" s="45" t="e">
        <f>VLOOKUP(G630,Export7[#All],2,FALSE)</f>
        <v>#N/A</v>
      </c>
      <c r="I630" s="45" t="e">
        <f>VLOOKUP($A630,EVID_OSEVU!$A$1:$M$4972,10,FALSE)</f>
        <v>#N/A</v>
      </c>
      <c r="J630" s="58" t="e">
        <f>VLOOKUP($A630,EVID_OSEVU!$A$1:$M$4972,11,FALSE)</f>
        <v>#N/A</v>
      </c>
      <c r="K630" s="33"/>
      <c r="L630" s="45" t="e">
        <f>VLOOKUP(EVID_PASTVY!H630,KATEGORIE_ZVIRAT!$B$2:$M$31,6,FALSE)*K630</f>
        <v>#N/A</v>
      </c>
      <c r="M630" s="33">
        <v>24</v>
      </c>
      <c r="N630" s="45" t="e">
        <f>VLOOKUP(EVID_PASTVY!$H630,KATEGORIE_ZVIRAT!$B$2:$M$31,8,FALSE)</f>
        <v>#N/A</v>
      </c>
      <c r="O630" s="45" t="e">
        <f>VLOOKUP(EVID_PASTVY!$H630,KATEGORIE_ZVIRAT!$B$2:$M$31,9,FALSE)</f>
        <v>#N/A</v>
      </c>
      <c r="P630" s="54" t="e">
        <f>VLOOKUP(EVID_PASTVY!$H630,KATEGORIE_ZVIRAT!$B$2:$M$31,7,FALSE)*L630/1000*M630/24*(F630-E630+1)/J630</f>
        <v>#N/A</v>
      </c>
      <c r="Q630" s="52" t="e">
        <f>VLOOKUP(EVID_PASTVY!$H630,KATEGORIE_ZVIRAT!$B$2:$M$31,10,FALSE)*P630*10</f>
        <v>#N/A</v>
      </c>
      <c r="R630" s="52" t="e">
        <f>VLOOKUP(EVID_PASTVY!$H630,KATEGORIE_ZVIRAT!$B$2:$M$31,11,FALSE)*P630*10</f>
        <v>#N/A</v>
      </c>
      <c r="S630" s="52" t="e">
        <f>VLOOKUP(EVID_PASTVY!$H630,KATEGORIE_ZVIRAT!$B$2:$M$31,12,FALSE)*P630*10</f>
        <v>#N/A</v>
      </c>
    </row>
    <row r="631" spans="1:19" x14ac:dyDescent="0.2">
      <c r="A631" s="32"/>
      <c r="B631" s="37" t="e">
        <f>VLOOKUP($A631,EVID_OSEVU!$A$1:$M$4972,2,FALSE)</f>
        <v>#N/A</v>
      </c>
      <c r="C631" s="37" t="e">
        <f>VLOOKUP($A631,EVID_OSEVU!$A$1:$M$4972,3,FALSE)</f>
        <v>#N/A</v>
      </c>
      <c r="D631" s="45" t="e">
        <f>VLOOKUP($A631,EVID_OSEVU!$A$1:$M$4972,4,FALSE)</f>
        <v>#N/A</v>
      </c>
      <c r="E631" s="35"/>
      <c r="F631" s="53"/>
      <c r="G631" s="32"/>
      <c r="H631" s="45" t="e">
        <f>VLOOKUP(G631,Export7[#All],2,FALSE)</f>
        <v>#N/A</v>
      </c>
      <c r="I631" s="45" t="e">
        <f>VLOOKUP($A631,EVID_OSEVU!$A$1:$M$4972,10,FALSE)</f>
        <v>#N/A</v>
      </c>
      <c r="J631" s="58" t="e">
        <f>VLOOKUP($A631,EVID_OSEVU!$A$1:$M$4972,11,FALSE)</f>
        <v>#N/A</v>
      </c>
      <c r="K631" s="33"/>
      <c r="L631" s="45" t="e">
        <f>VLOOKUP(EVID_PASTVY!H631,KATEGORIE_ZVIRAT!$B$2:$M$31,6,FALSE)*K631</f>
        <v>#N/A</v>
      </c>
      <c r="M631" s="33">
        <v>24</v>
      </c>
      <c r="N631" s="45" t="e">
        <f>VLOOKUP(EVID_PASTVY!$H631,KATEGORIE_ZVIRAT!$B$2:$M$31,8,FALSE)</f>
        <v>#N/A</v>
      </c>
      <c r="O631" s="45" t="e">
        <f>VLOOKUP(EVID_PASTVY!$H631,KATEGORIE_ZVIRAT!$B$2:$M$31,9,FALSE)</f>
        <v>#N/A</v>
      </c>
      <c r="P631" s="54" t="e">
        <f>VLOOKUP(EVID_PASTVY!$H631,KATEGORIE_ZVIRAT!$B$2:$M$31,7,FALSE)*L631/1000*M631/24*(F631-E631+1)/J631</f>
        <v>#N/A</v>
      </c>
      <c r="Q631" s="52" t="e">
        <f>VLOOKUP(EVID_PASTVY!$H631,KATEGORIE_ZVIRAT!$B$2:$M$31,10,FALSE)*P631*10</f>
        <v>#N/A</v>
      </c>
      <c r="R631" s="52" t="e">
        <f>VLOOKUP(EVID_PASTVY!$H631,KATEGORIE_ZVIRAT!$B$2:$M$31,11,FALSE)*P631*10</f>
        <v>#N/A</v>
      </c>
      <c r="S631" s="52" t="e">
        <f>VLOOKUP(EVID_PASTVY!$H631,KATEGORIE_ZVIRAT!$B$2:$M$31,12,FALSE)*P631*10</f>
        <v>#N/A</v>
      </c>
    </row>
    <row r="632" spans="1:19" x14ac:dyDescent="0.2">
      <c r="A632" s="32"/>
      <c r="B632" s="37" t="e">
        <f>VLOOKUP($A632,EVID_OSEVU!$A$1:$M$4972,2,FALSE)</f>
        <v>#N/A</v>
      </c>
      <c r="C632" s="37" t="e">
        <f>VLOOKUP($A632,EVID_OSEVU!$A$1:$M$4972,3,FALSE)</f>
        <v>#N/A</v>
      </c>
      <c r="D632" s="45" t="e">
        <f>VLOOKUP($A632,EVID_OSEVU!$A$1:$M$4972,4,FALSE)</f>
        <v>#N/A</v>
      </c>
      <c r="E632" s="35"/>
      <c r="F632" s="53"/>
      <c r="G632" s="32"/>
      <c r="H632" s="45" t="e">
        <f>VLOOKUP(G632,Export7[#All],2,FALSE)</f>
        <v>#N/A</v>
      </c>
      <c r="I632" s="45" t="e">
        <f>VLOOKUP($A632,EVID_OSEVU!$A$1:$M$4972,10,FALSE)</f>
        <v>#N/A</v>
      </c>
      <c r="J632" s="58" t="e">
        <f>VLOOKUP($A632,EVID_OSEVU!$A$1:$M$4972,11,FALSE)</f>
        <v>#N/A</v>
      </c>
      <c r="K632" s="33"/>
      <c r="L632" s="45" t="e">
        <f>VLOOKUP(EVID_PASTVY!H632,KATEGORIE_ZVIRAT!$B$2:$M$31,6,FALSE)*K632</f>
        <v>#N/A</v>
      </c>
      <c r="M632" s="33">
        <v>24</v>
      </c>
      <c r="N632" s="45" t="e">
        <f>VLOOKUP(EVID_PASTVY!$H632,KATEGORIE_ZVIRAT!$B$2:$M$31,8,FALSE)</f>
        <v>#N/A</v>
      </c>
      <c r="O632" s="45" t="e">
        <f>VLOOKUP(EVID_PASTVY!$H632,KATEGORIE_ZVIRAT!$B$2:$M$31,9,FALSE)</f>
        <v>#N/A</v>
      </c>
      <c r="P632" s="54" t="e">
        <f>VLOOKUP(EVID_PASTVY!$H632,KATEGORIE_ZVIRAT!$B$2:$M$31,7,FALSE)*L632/1000*M632/24*(F632-E632+1)/J632</f>
        <v>#N/A</v>
      </c>
      <c r="Q632" s="52" t="e">
        <f>VLOOKUP(EVID_PASTVY!$H632,KATEGORIE_ZVIRAT!$B$2:$M$31,10,FALSE)*P632*10</f>
        <v>#N/A</v>
      </c>
      <c r="R632" s="52" t="e">
        <f>VLOOKUP(EVID_PASTVY!$H632,KATEGORIE_ZVIRAT!$B$2:$M$31,11,FALSE)*P632*10</f>
        <v>#N/A</v>
      </c>
      <c r="S632" s="52" t="e">
        <f>VLOOKUP(EVID_PASTVY!$H632,KATEGORIE_ZVIRAT!$B$2:$M$31,12,FALSE)*P632*10</f>
        <v>#N/A</v>
      </c>
    </row>
    <row r="633" spans="1:19" x14ac:dyDescent="0.2">
      <c r="A633" s="32"/>
      <c r="B633" s="37" t="e">
        <f>VLOOKUP($A633,EVID_OSEVU!$A$1:$M$4972,2,FALSE)</f>
        <v>#N/A</v>
      </c>
      <c r="C633" s="37" t="e">
        <f>VLOOKUP($A633,EVID_OSEVU!$A$1:$M$4972,3,FALSE)</f>
        <v>#N/A</v>
      </c>
      <c r="D633" s="45" t="e">
        <f>VLOOKUP($A633,EVID_OSEVU!$A$1:$M$4972,4,FALSE)</f>
        <v>#N/A</v>
      </c>
      <c r="E633" s="35"/>
      <c r="F633" s="53"/>
      <c r="G633" s="32"/>
      <c r="H633" s="45" t="e">
        <f>VLOOKUP(G633,Export7[#All],2,FALSE)</f>
        <v>#N/A</v>
      </c>
      <c r="I633" s="45" t="e">
        <f>VLOOKUP($A633,EVID_OSEVU!$A$1:$M$4972,10,FALSE)</f>
        <v>#N/A</v>
      </c>
      <c r="J633" s="58" t="e">
        <f>VLOOKUP($A633,EVID_OSEVU!$A$1:$M$4972,11,FALSE)</f>
        <v>#N/A</v>
      </c>
      <c r="K633" s="33"/>
      <c r="L633" s="45" t="e">
        <f>VLOOKUP(EVID_PASTVY!H633,KATEGORIE_ZVIRAT!$B$2:$M$31,6,FALSE)*K633</f>
        <v>#N/A</v>
      </c>
      <c r="M633" s="33">
        <v>24</v>
      </c>
      <c r="N633" s="45" t="e">
        <f>VLOOKUP(EVID_PASTVY!$H633,KATEGORIE_ZVIRAT!$B$2:$M$31,8,FALSE)</f>
        <v>#N/A</v>
      </c>
      <c r="O633" s="45" t="e">
        <f>VLOOKUP(EVID_PASTVY!$H633,KATEGORIE_ZVIRAT!$B$2:$M$31,9,FALSE)</f>
        <v>#N/A</v>
      </c>
      <c r="P633" s="54" t="e">
        <f>VLOOKUP(EVID_PASTVY!$H633,KATEGORIE_ZVIRAT!$B$2:$M$31,7,FALSE)*L633/1000*M633/24*(F633-E633+1)/J633</f>
        <v>#N/A</v>
      </c>
      <c r="Q633" s="52" t="e">
        <f>VLOOKUP(EVID_PASTVY!$H633,KATEGORIE_ZVIRAT!$B$2:$M$31,10,FALSE)*P633*10</f>
        <v>#N/A</v>
      </c>
      <c r="R633" s="52" t="e">
        <f>VLOOKUP(EVID_PASTVY!$H633,KATEGORIE_ZVIRAT!$B$2:$M$31,11,FALSE)*P633*10</f>
        <v>#N/A</v>
      </c>
      <c r="S633" s="52" t="e">
        <f>VLOOKUP(EVID_PASTVY!$H633,KATEGORIE_ZVIRAT!$B$2:$M$31,12,FALSE)*P633*10</f>
        <v>#N/A</v>
      </c>
    </row>
    <row r="634" spans="1:19" x14ac:dyDescent="0.2">
      <c r="A634" s="32"/>
      <c r="B634" s="37" t="e">
        <f>VLOOKUP($A634,EVID_OSEVU!$A$1:$M$4972,2,FALSE)</f>
        <v>#N/A</v>
      </c>
      <c r="C634" s="37" t="e">
        <f>VLOOKUP($A634,EVID_OSEVU!$A$1:$M$4972,3,FALSE)</f>
        <v>#N/A</v>
      </c>
      <c r="D634" s="45" t="e">
        <f>VLOOKUP($A634,EVID_OSEVU!$A$1:$M$4972,4,FALSE)</f>
        <v>#N/A</v>
      </c>
      <c r="E634" s="35"/>
      <c r="F634" s="53"/>
      <c r="G634" s="32"/>
      <c r="H634" s="45" t="e">
        <f>VLOOKUP(G634,Export7[#All],2,FALSE)</f>
        <v>#N/A</v>
      </c>
      <c r="I634" s="45" t="e">
        <f>VLOOKUP($A634,EVID_OSEVU!$A$1:$M$4972,10,FALSE)</f>
        <v>#N/A</v>
      </c>
      <c r="J634" s="58" t="e">
        <f>VLOOKUP($A634,EVID_OSEVU!$A$1:$M$4972,11,FALSE)</f>
        <v>#N/A</v>
      </c>
      <c r="K634" s="33"/>
      <c r="L634" s="45" t="e">
        <f>VLOOKUP(EVID_PASTVY!H634,KATEGORIE_ZVIRAT!$B$2:$M$31,6,FALSE)*K634</f>
        <v>#N/A</v>
      </c>
      <c r="M634" s="33">
        <v>24</v>
      </c>
      <c r="N634" s="45" t="e">
        <f>VLOOKUP(EVID_PASTVY!$H634,KATEGORIE_ZVIRAT!$B$2:$M$31,8,FALSE)</f>
        <v>#N/A</v>
      </c>
      <c r="O634" s="45" t="e">
        <f>VLOOKUP(EVID_PASTVY!$H634,KATEGORIE_ZVIRAT!$B$2:$M$31,9,FALSE)</f>
        <v>#N/A</v>
      </c>
      <c r="P634" s="54" t="e">
        <f>VLOOKUP(EVID_PASTVY!$H634,KATEGORIE_ZVIRAT!$B$2:$M$31,7,FALSE)*L634/1000*M634/24*(F634-E634+1)/J634</f>
        <v>#N/A</v>
      </c>
      <c r="Q634" s="52" t="e">
        <f>VLOOKUP(EVID_PASTVY!$H634,KATEGORIE_ZVIRAT!$B$2:$M$31,10,FALSE)*P634*10</f>
        <v>#N/A</v>
      </c>
      <c r="R634" s="52" t="e">
        <f>VLOOKUP(EVID_PASTVY!$H634,KATEGORIE_ZVIRAT!$B$2:$M$31,11,FALSE)*P634*10</f>
        <v>#N/A</v>
      </c>
      <c r="S634" s="52" t="e">
        <f>VLOOKUP(EVID_PASTVY!$H634,KATEGORIE_ZVIRAT!$B$2:$M$31,12,FALSE)*P634*10</f>
        <v>#N/A</v>
      </c>
    </row>
    <row r="635" spans="1:19" x14ac:dyDescent="0.2">
      <c r="A635" s="32"/>
      <c r="B635" s="37" t="e">
        <f>VLOOKUP($A635,EVID_OSEVU!$A$1:$M$4972,2,FALSE)</f>
        <v>#N/A</v>
      </c>
      <c r="C635" s="37" t="e">
        <f>VLOOKUP($A635,EVID_OSEVU!$A$1:$M$4972,3,FALSE)</f>
        <v>#N/A</v>
      </c>
      <c r="D635" s="45" t="e">
        <f>VLOOKUP($A635,EVID_OSEVU!$A$1:$M$4972,4,FALSE)</f>
        <v>#N/A</v>
      </c>
      <c r="E635" s="35"/>
      <c r="F635" s="53"/>
      <c r="G635" s="32"/>
      <c r="H635" s="45" t="e">
        <f>VLOOKUP(G635,Export7[#All],2,FALSE)</f>
        <v>#N/A</v>
      </c>
      <c r="I635" s="45" t="e">
        <f>VLOOKUP($A635,EVID_OSEVU!$A$1:$M$4972,10,FALSE)</f>
        <v>#N/A</v>
      </c>
      <c r="J635" s="58" t="e">
        <f>VLOOKUP($A635,EVID_OSEVU!$A$1:$M$4972,11,FALSE)</f>
        <v>#N/A</v>
      </c>
      <c r="K635" s="33"/>
      <c r="L635" s="45" t="e">
        <f>VLOOKUP(EVID_PASTVY!H635,KATEGORIE_ZVIRAT!$B$2:$M$31,6,FALSE)*K635</f>
        <v>#N/A</v>
      </c>
      <c r="M635" s="33">
        <v>24</v>
      </c>
      <c r="N635" s="45" t="e">
        <f>VLOOKUP(EVID_PASTVY!$H635,KATEGORIE_ZVIRAT!$B$2:$M$31,8,FALSE)</f>
        <v>#N/A</v>
      </c>
      <c r="O635" s="45" t="e">
        <f>VLOOKUP(EVID_PASTVY!$H635,KATEGORIE_ZVIRAT!$B$2:$M$31,9,FALSE)</f>
        <v>#N/A</v>
      </c>
      <c r="P635" s="54" t="e">
        <f>VLOOKUP(EVID_PASTVY!$H635,KATEGORIE_ZVIRAT!$B$2:$M$31,7,FALSE)*L635/1000*M635/24*(F635-E635+1)/J635</f>
        <v>#N/A</v>
      </c>
      <c r="Q635" s="52" t="e">
        <f>VLOOKUP(EVID_PASTVY!$H635,KATEGORIE_ZVIRAT!$B$2:$M$31,10,FALSE)*P635*10</f>
        <v>#N/A</v>
      </c>
      <c r="R635" s="52" t="e">
        <f>VLOOKUP(EVID_PASTVY!$H635,KATEGORIE_ZVIRAT!$B$2:$M$31,11,FALSE)*P635*10</f>
        <v>#N/A</v>
      </c>
      <c r="S635" s="52" t="e">
        <f>VLOOKUP(EVID_PASTVY!$H635,KATEGORIE_ZVIRAT!$B$2:$M$31,12,FALSE)*P635*10</f>
        <v>#N/A</v>
      </c>
    </row>
    <row r="636" spans="1:19" x14ac:dyDescent="0.2">
      <c r="A636" s="32"/>
      <c r="B636" s="37" t="e">
        <f>VLOOKUP($A636,EVID_OSEVU!$A$1:$M$4972,2,FALSE)</f>
        <v>#N/A</v>
      </c>
      <c r="C636" s="37" t="e">
        <f>VLOOKUP($A636,EVID_OSEVU!$A$1:$M$4972,3,FALSE)</f>
        <v>#N/A</v>
      </c>
      <c r="D636" s="45" t="e">
        <f>VLOOKUP($A636,EVID_OSEVU!$A$1:$M$4972,4,FALSE)</f>
        <v>#N/A</v>
      </c>
      <c r="E636" s="35"/>
      <c r="F636" s="53"/>
      <c r="G636" s="32"/>
      <c r="H636" s="45" t="e">
        <f>VLOOKUP(G636,Export7[#All],2,FALSE)</f>
        <v>#N/A</v>
      </c>
      <c r="I636" s="45" t="e">
        <f>VLOOKUP($A636,EVID_OSEVU!$A$1:$M$4972,10,FALSE)</f>
        <v>#N/A</v>
      </c>
      <c r="J636" s="58" t="e">
        <f>VLOOKUP($A636,EVID_OSEVU!$A$1:$M$4972,11,FALSE)</f>
        <v>#N/A</v>
      </c>
      <c r="K636" s="33"/>
      <c r="L636" s="45" t="e">
        <f>VLOOKUP(EVID_PASTVY!H636,KATEGORIE_ZVIRAT!$B$2:$M$31,6,FALSE)*K636</f>
        <v>#N/A</v>
      </c>
      <c r="M636" s="33">
        <v>24</v>
      </c>
      <c r="N636" s="45" t="e">
        <f>VLOOKUP(EVID_PASTVY!$H636,KATEGORIE_ZVIRAT!$B$2:$M$31,8,FALSE)</f>
        <v>#N/A</v>
      </c>
      <c r="O636" s="45" t="e">
        <f>VLOOKUP(EVID_PASTVY!$H636,KATEGORIE_ZVIRAT!$B$2:$M$31,9,FALSE)</f>
        <v>#N/A</v>
      </c>
      <c r="P636" s="54" t="e">
        <f>VLOOKUP(EVID_PASTVY!$H636,KATEGORIE_ZVIRAT!$B$2:$M$31,7,FALSE)*L636/1000*M636/24*(F636-E636+1)/J636</f>
        <v>#N/A</v>
      </c>
      <c r="Q636" s="52" t="e">
        <f>VLOOKUP(EVID_PASTVY!$H636,KATEGORIE_ZVIRAT!$B$2:$M$31,10,FALSE)*P636*10</f>
        <v>#N/A</v>
      </c>
      <c r="R636" s="52" t="e">
        <f>VLOOKUP(EVID_PASTVY!$H636,KATEGORIE_ZVIRAT!$B$2:$M$31,11,FALSE)*P636*10</f>
        <v>#N/A</v>
      </c>
      <c r="S636" s="52" t="e">
        <f>VLOOKUP(EVID_PASTVY!$H636,KATEGORIE_ZVIRAT!$B$2:$M$31,12,FALSE)*P636*10</f>
        <v>#N/A</v>
      </c>
    </row>
    <row r="637" spans="1:19" x14ac:dyDescent="0.2">
      <c r="A637" s="32"/>
      <c r="B637" s="37" t="e">
        <f>VLOOKUP($A637,EVID_OSEVU!$A$1:$M$4972,2,FALSE)</f>
        <v>#N/A</v>
      </c>
      <c r="C637" s="37" t="e">
        <f>VLOOKUP($A637,EVID_OSEVU!$A$1:$M$4972,3,FALSE)</f>
        <v>#N/A</v>
      </c>
      <c r="D637" s="45" t="e">
        <f>VLOOKUP($A637,EVID_OSEVU!$A$1:$M$4972,4,FALSE)</f>
        <v>#N/A</v>
      </c>
      <c r="E637" s="35"/>
      <c r="F637" s="53"/>
      <c r="G637" s="32"/>
      <c r="H637" s="45" t="e">
        <f>VLOOKUP(G637,Export7[#All],2,FALSE)</f>
        <v>#N/A</v>
      </c>
      <c r="I637" s="45" t="e">
        <f>VLOOKUP($A637,EVID_OSEVU!$A$1:$M$4972,10,FALSE)</f>
        <v>#N/A</v>
      </c>
      <c r="J637" s="58" t="e">
        <f>VLOOKUP($A637,EVID_OSEVU!$A$1:$M$4972,11,FALSE)</f>
        <v>#N/A</v>
      </c>
      <c r="K637" s="33"/>
      <c r="L637" s="45" t="e">
        <f>VLOOKUP(EVID_PASTVY!H637,KATEGORIE_ZVIRAT!$B$2:$M$31,6,FALSE)*K637</f>
        <v>#N/A</v>
      </c>
      <c r="M637" s="33">
        <v>24</v>
      </c>
      <c r="N637" s="45" t="e">
        <f>VLOOKUP(EVID_PASTVY!$H637,KATEGORIE_ZVIRAT!$B$2:$M$31,8,FALSE)</f>
        <v>#N/A</v>
      </c>
      <c r="O637" s="45" t="e">
        <f>VLOOKUP(EVID_PASTVY!$H637,KATEGORIE_ZVIRAT!$B$2:$M$31,9,FALSE)</f>
        <v>#N/A</v>
      </c>
      <c r="P637" s="54" t="e">
        <f>VLOOKUP(EVID_PASTVY!$H637,KATEGORIE_ZVIRAT!$B$2:$M$31,7,FALSE)*L637/1000*M637/24*(F637-E637+1)/J637</f>
        <v>#N/A</v>
      </c>
      <c r="Q637" s="52" t="e">
        <f>VLOOKUP(EVID_PASTVY!$H637,KATEGORIE_ZVIRAT!$B$2:$M$31,10,FALSE)*P637*10</f>
        <v>#N/A</v>
      </c>
      <c r="R637" s="52" t="e">
        <f>VLOOKUP(EVID_PASTVY!$H637,KATEGORIE_ZVIRAT!$B$2:$M$31,11,FALSE)*P637*10</f>
        <v>#N/A</v>
      </c>
      <c r="S637" s="52" t="e">
        <f>VLOOKUP(EVID_PASTVY!$H637,KATEGORIE_ZVIRAT!$B$2:$M$31,12,FALSE)*P637*10</f>
        <v>#N/A</v>
      </c>
    </row>
    <row r="638" spans="1:19" x14ac:dyDescent="0.2">
      <c r="A638" s="32"/>
      <c r="B638" s="37" t="e">
        <f>VLOOKUP($A638,EVID_OSEVU!$A$1:$M$4972,2,FALSE)</f>
        <v>#N/A</v>
      </c>
      <c r="C638" s="37" t="e">
        <f>VLOOKUP($A638,EVID_OSEVU!$A$1:$M$4972,3,FALSE)</f>
        <v>#N/A</v>
      </c>
      <c r="D638" s="45" t="e">
        <f>VLOOKUP($A638,EVID_OSEVU!$A$1:$M$4972,4,FALSE)</f>
        <v>#N/A</v>
      </c>
      <c r="E638" s="35"/>
      <c r="F638" s="53"/>
      <c r="G638" s="32"/>
      <c r="H638" s="45" t="e">
        <f>VLOOKUP(G638,Export7[#All],2,FALSE)</f>
        <v>#N/A</v>
      </c>
      <c r="I638" s="45" t="e">
        <f>VLOOKUP($A638,EVID_OSEVU!$A$1:$M$4972,10,FALSE)</f>
        <v>#N/A</v>
      </c>
      <c r="J638" s="58" t="e">
        <f>VLOOKUP($A638,EVID_OSEVU!$A$1:$M$4972,11,FALSE)</f>
        <v>#N/A</v>
      </c>
      <c r="K638" s="33"/>
      <c r="L638" s="45" t="e">
        <f>VLOOKUP(EVID_PASTVY!H638,KATEGORIE_ZVIRAT!$B$2:$M$31,6,FALSE)*K638</f>
        <v>#N/A</v>
      </c>
      <c r="M638" s="33">
        <v>24</v>
      </c>
      <c r="N638" s="45" t="e">
        <f>VLOOKUP(EVID_PASTVY!$H638,KATEGORIE_ZVIRAT!$B$2:$M$31,8,FALSE)</f>
        <v>#N/A</v>
      </c>
      <c r="O638" s="45" t="e">
        <f>VLOOKUP(EVID_PASTVY!$H638,KATEGORIE_ZVIRAT!$B$2:$M$31,9,FALSE)</f>
        <v>#N/A</v>
      </c>
      <c r="P638" s="54" t="e">
        <f>VLOOKUP(EVID_PASTVY!$H638,KATEGORIE_ZVIRAT!$B$2:$M$31,7,FALSE)*L638/1000*M638/24*(F638-E638+1)/J638</f>
        <v>#N/A</v>
      </c>
      <c r="Q638" s="52" t="e">
        <f>VLOOKUP(EVID_PASTVY!$H638,KATEGORIE_ZVIRAT!$B$2:$M$31,10,FALSE)*P638*10</f>
        <v>#N/A</v>
      </c>
      <c r="R638" s="52" t="e">
        <f>VLOOKUP(EVID_PASTVY!$H638,KATEGORIE_ZVIRAT!$B$2:$M$31,11,FALSE)*P638*10</f>
        <v>#N/A</v>
      </c>
      <c r="S638" s="52" t="e">
        <f>VLOOKUP(EVID_PASTVY!$H638,KATEGORIE_ZVIRAT!$B$2:$M$31,12,FALSE)*P638*10</f>
        <v>#N/A</v>
      </c>
    </row>
    <row r="639" spans="1:19" x14ac:dyDescent="0.2">
      <c r="A639" s="32"/>
      <c r="B639" s="37" t="e">
        <f>VLOOKUP($A639,EVID_OSEVU!$A$1:$M$4972,2,FALSE)</f>
        <v>#N/A</v>
      </c>
      <c r="C639" s="37" t="e">
        <f>VLOOKUP($A639,EVID_OSEVU!$A$1:$M$4972,3,FALSE)</f>
        <v>#N/A</v>
      </c>
      <c r="D639" s="45" t="e">
        <f>VLOOKUP($A639,EVID_OSEVU!$A$1:$M$4972,4,FALSE)</f>
        <v>#N/A</v>
      </c>
      <c r="E639" s="35"/>
      <c r="F639" s="53"/>
      <c r="G639" s="32"/>
      <c r="H639" s="45" t="e">
        <f>VLOOKUP(G639,Export7[#All],2,FALSE)</f>
        <v>#N/A</v>
      </c>
      <c r="I639" s="45" t="e">
        <f>VLOOKUP($A639,EVID_OSEVU!$A$1:$M$4972,10,FALSE)</f>
        <v>#N/A</v>
      </c>
      <c r="J639" s="58" t="e">
        <f>VLOOKUP($A639,EVID_OSEVU!$A$1:$M$4972,11,FALSE)</f>
        <v>#N/A</v>
      </c>
      <c r="K639" s="33"/>
      <c r="L639" s="45" t="e">
        <f>VLOOKUP(EVID_PASTVY!H639,KATEGORIE_ZVIRAT!$B$2:$M$31,6,FALSE)*K639</f>
        <v>#N/A</v>
      </c>
      <c r="M639" s="33">
        <v>24</v>
      </c>
      <c r="N639" s="45" t="e">
        <f>VLOOKUP(EVID_PASTVY!$H639,KATEGORIE_ZVIRAT!$B$2:$M$31,8,FALSE)</f>
        <v>#N/A</v>
      </c>
      <c r="O639" s="45" t="e">
        <f>VLOOKUP(EVID_PASTVY!$H639,KATEGORIE_ZVIRAT!$B$2:$M$31,9,FALSE)</f>
        <v>#N/A</v>
      </c>
      <c r="P639" s="54" t="e">
        <f>VLOOKUP(EVID_PASTVY!$H639,KATEGORIE_ZVIRAT!$B$2:$M$31,7,FALSE)*L639/1000*M639/24*(F639-E639+1)/J639</f>
        <v>#N/A</v>
      </c>
      <c r="Q639" s="52" t="e">
        <f>VLOOKUP(EVID_PASTVY!$H639,KATEGORIE_ZVIRAT!$B$2:$M$31,10,FALSE)*P639*10</f>
        <v>#N/A</v>
      </c>
      <c r="R639" s="52" t="e">
        <f>VLOOKUP(EVID_PASTVY!$H639,KATEGORIE_ZVIRAT!$B$2:$M$31,11,FALSE)*P639*10</f>
        <v>#N/A</v>
      </c>
      <c r="S639" s="52" t="e">
        <f>VLOOKUP(EVID_PASTVY!$H639,KATEGORIE_ZVIRAT!$B$2:$M$31,12,FALSE)*P639*10</f>
        <v>#N/A</v>
      </c>
    </row>
    <row r="640" spans="1:19" x14ac:dyDescent="0.2">
      <c r="A640" s="32"/>
      <c r="B640" s="37" t="e">
        <f>VLOOKUP($A640,EVID_OSEVU!$A$1:$M$4972,2,FALSE)</f>
        <v>#N/A</v>
      </c>
      <c r="C640" s="37" t="e">
        <f>VLOOKUP($A640,EVID_OSEVU!$A$1:$M$4972,3,FALSE)</f>
        <v>#N/A</v>
      </c>
      <c r="D640" s="45" t="e">
        <f>VLOOKUP($A640,EVID_OSEVU!$A$1:$M$4972,4,FALSE)</f>
        <v>#N/A</v>
      </c>
      <c r="E640" s="35"/>
      <c r="F640" s="53"/>
      <c r="G640" s="32"/>
      <c r="H640" s="45" t="e">
        <f>VLOOKUP(G640,Export7[#All],2,FALSE)</f>
        <v>#N/A</v>
      </c>
      <c r="I640" s="45" t="e">
        <f>VLOOKUP($A640,EVID_OSEVU!$A$1:$M$4972,10,FALSE)</f>
        <v>#N/A</v>
      </c>
      <c r="J640" s="58" t="e">
        <f>VLOOKUP($A640,EVID_OSEVU!$A$1:$M$4972,11,FALSE)</f>
        <v>#N/A</v>
      </c>
      <c r="K640" s="33"/>
      <c r="L640" s="45" t="e">
        <f>VLOOKUP(EVID_PASTVY!H640,KATEGORIE_ZVIRAT!$B$2:$M$31,6,FALSE)*K640</f>
        <v>#N/A</v>
      </c>
      <c r="M640" s="33">
        <v>24</v>
      </c>
      <c r="N640" s="45" t="e">
        <f>VLOOKUP(EVID_PASTVY!$H640,KATEGORIE_ZVIRAT!$B$2:$M$31,8,FALSE)</f>
        <v>#N/A</v>
      </c>
      <c r="O640" s="45" t="e">
        <f>VLOOKUP(EVID_PASTVY!$H640,KATEGORIE_ZVIRAT!$B$2:$M$31,9,FALSE)</f>
        <v>#N/A</v>
      </c>
      <c r="P640" s="54" t="e">
        <f>VLOOKUP(EVID_PASTVY!$H640,KATEGORIE_ZVIRAT!$B$2:$M$31,7,FALSE)*L640/1000*M640/24*(F640-E640+1)/J640</f>
        <v>#N/A</v>
      </c>
      <c r="Q640" s="52" t="e">
        <f>VLOOKUP(EVID_PASTVY!$H640,KATEGORIE_ZVIRAT!$B$2:$M$31,10,FALSE)*P640*10</f>
        <v>#N/A</v>
      </c>
      <c r="R640" s="52" t="e">
        <f>VLOOKUP(EVID_PASTVY!$H640,KATEGORIE_ZVIRAT!$B$2:$M$31,11,FALSE)*P640*10</f>
        <v>#N/A</v>
      </c>
      <c r="S640" s="52" t="e">
        <f>VLOOKUP(EVID_PASTVY!$H640,KATEGORIE_ZVIRAT!$B$2:$M$31,12,FALSE)*P640*10</f>
        <v>#N/A</v>
      </c>
    </row>
    <row r="641" spans="1:19" x14ac:dyDescent="0.2">
      <c r="A641" s="32"/>
      <c r="B641" s="37" t="e">
        <f>VLOOKUP($A641,EVID_OSEVU!$A$1:$M$4972,2,FALSE)</f>
        <v>#N/A</v>
      </c>
      <c r="C641" s="37" t="e">
        <f>VLOOKUP($A641,EVID_OSEVU!$A$1:$M$4972,3,FALSE)</f>
        <v>#N/A</v>
      </c>
      <c r="D641" s="45" t="e">
        <f>VLOOKUP($A641,EVID_OSEVU!$A$1:$M$4972,4,FALSE)</f>
        <v>#N/A</v>
      </c>
      <c r="E641" s="35"/>
      <c r="F641" s="53"/>
      <c r="G641" s="32"/>
      <c r="H641" s="45" t="e">
        <f>VLOOKUP(G641,Export7[#All],2,FALSE)</f>
        <v>#N/A</v>
      </c>
      <c r="I641" s="45" t="e">
        <f>VLOOKUP($A641,EVID_OSEVU!$A$1:$M$4972,10,FALSE)</f>
        <v>#N/A</v>
      </c>
      <c r="J641" s="58" t="e">
        <f>VLOOKUP($A641,EVID_OSEVU!$A$1:$M$4972,11,FALSE)</f>
        <v>#N/A</v>
      </c>
      <c r="K641" s="33"/>
      <c r="L641" s="45" t="e">
        <f>VLOOKUP(EVID_PASTVY!H641,KATEGORIE_ZVIRAT!$B$2:$M$31,6,FALSE)*K641</f>
        <v>#N/A</v>
      </c>
      <c r="M641" s="33">
        <v>24</v>
      </c>
      <c r="N641" s="45" t="e">
        <f>VLOOKUP(EVID_PASTVY!$H641,KATEGORIE_ZVIRAT!$B$2:$M$31,8,FALSE)</f>
        <v>#N/A</v>
      </c>
      <c r="O641" s="45" t="e">
        <f>VLOOKUP(EVID_PASTVY!$H641,KATEGORIE_ZVIRAT!$B$2:$M$31,9,FALSE)</f>
        <v>#N/A</v>
      </c>
      <c r="P641" s="54" t="e">
        <f>VLOOKUP(EVID_PASTVY!$H641,KATEGORIE_ZVIRAT!$B$2:$M$31,7,FALSE)*L641/1000*M641/24*(F641-E641+1)/J641</f>
        <v>#N/A</v>
      </c>
      <c r="Q641" s="52" t="e">
        <f>VLOOKUP(EVID_PASTVY!$H641,KATEGORIE_ZVIRAT!$B$2:$M$31,10,FALSE)*P641*10</f>
        <v>#N/A</v>
      </c>
      <c r="R641" s="52" t="e">
        <f>VLOOKUP(EVID_PASTVY!$H641,KATEGORIE_ZVIRAT!$B$2:$M$31,11,FALSE)*P641*10</f>
        <v>#N/A</v>
      </c>
      <c r="S641" s="52" t="e">
        <f>VLOOKUP(EVID_PASTVY!$H641,KATEGORIE_ZVIRAT!$B$2:$M$31,12,FALSE)*P641*10</f>
        <v>#N/A</v>
      </c>
    </row>
    <row r="642" spans="1:19" x14ac:dyDescent="0.2">
      <c r="A642" s="32"/>
      <c r="B642" s="37" t="e">
        <f>VLOOKUP($A642,EVID_OSEVU!$A$1:$M$4972,2,FALSE)</f>
        <v>#N/A</v>
      </c>
      <c r="C642" s="37" t="e">
        <f>VLOOKUP($A642,EVID_OSEVU!$A$1:$M$4972,3,FALSE)</f>
        <v>#N/A</v>
      </c>
      <c r="D642" s="45" t="e">
        <f>VLOOKUP($A642,EVID_OSEVU!$A$1:$M$4972,4,FALSE)</f>
        <v>#N/A</v>
      </c>
      <c r="E642" s="35"/>
      <c r="F642" s="53"/>
      <c r="G642" s="32"/>
      <c r="H642" s="45" t="e">
        <f>VLOOKUP(G642,Export7[#All],2,FALSE)</f>
        <v>#N/A</v>
      </c>
      <c r="I642" s="45" t="e">
        <f>VLOOKUP($A642,EVID_OSEVU!$A$1:$M$4972,10,FALSE)</f>
        <v>#N/A</v>
      </c>
      <c r="J642" s="58" t="e">
        <f>VLOOKUP($A642,EVID_OSEVU!$A$1:$M$4972,11,FALSE)</f>
        <v>#N/A</v>
      </c>
      <c r="K642" s="33"/>
      <c r="L642" s="45" t="e">
        <f>VLOOKUP(EVID_PASTVY!H642,KATEGORIE_ZVIRAT!$B$2:$M$31,6,FALSE)*K642</f>
        <v>#N/A</v>
      </c>
      <c r="M642" s="33">
        <v>24</v>
      </c>
      <c r="N642" s="45" t="e">
        <f>VLOOKUP(EVID_PASTVY!$H642,KATEGORIE_ZVIRAT!$B$2:$M$31,8,FALSE)</f>
        <v>#N/A</v>
      </c>
      <c r="O642" s="45" t="e">
        <f>VLOOKUP(EVID_PASTVY!$H642,KATEGORIE_ZVIRAT!$B$2:$M$31,9,FALSE)</f>
        <v>#N/A</v>
      </c>
      <c r="P642" s="54" t="e">
        <f>VLOOKUP(EVID_PASTVY!$H642,KATEGORIE_ZVIRAT!$B$2:$M$31,7,FALSE)*L642/1000*M642/24*(F642-E642+1)/J642</f>
        <v>#N/A</v>
      </c>
      <c r="Q642" s="52" t="e">
        <f>VLOOKUP(EVID_PASTVY!$H642,KATEGORIE_ZVIRAT!$B$2:$M$31,10,FALSE)*P642*10</f>
        <v>#N/A</v>
      </c>
      <c r="R642" s="52" t="e">
        <f>VLOOKUP(EVID_PASTVY!$H642,KATEGORIE_ZVIRAT!$B$2:$M$31,11,FALSE)*P642*10</f>
        <v>#N/A</v>
      </c>
      <c r="S642" s="52" t="e">
        <f>VLOOKUP(EVID_PASTVY!$H642,KATEGORIE_ZVIRAT!$B$2:$M$31,12,FALSE)*P642*10</f>
        <v>#N/A</v>
      </c>
    </row>
    <row r="643" spans="1:19" x14ac:dyDescent="0.2">
      <c r="A643" s="32"/>
      <c r="B643" s="37" t="e">
        <f>VLOOKUP($A643,EVID_OSEVU!$A$1:$M$4972,2,FALSE)</f>
        <v>#N/A</v>
      </c>
      <c r="C643" s="37" t="e">
        <f>VLOOKUP($A643,EVID_OSEVU!$A$1:$M$4972,3,FALSE)</f>
        <v>#N/A</v>
      </c>
      <c r="D643" s="45" t="e">
        <f>VLOOKUP($A643,EVID_OSEVU!$A$1:$M$4972,4,FALSE)</f>
        <v>#N/A</v>
      </c>
      <c r="E643" s="35"/>
      <c r="F643" s="53"/>
      <c r="G643" s="32"/>
      <c r="H643" s="45" t="e">
        <f>VLOOKUP(G643,Export7[#All],2,FALSE)</f>
        <v>#N/A</v>
      </c>
      <c r="I643" s="45" t="e">
        <f>VLOOKUP($A643,EVID_OSEVU!$A$1:$M$4972,10,FALSE)</f>
        <v>#N/A</v>
      </c>
      <c r="J643" s="58" t="e">
        <f>VLOOKUP($A643,EVID_OSEVU!$A$1:$M$4972,11,FALSE)</f>
        <v>#N/A</v>
      </c>
      <c r="K643" s="33"/>
      <c r="L643" s="45" t="e">
        <f>VLOOKUP(EVID_PASTVY!H643,KATEGORIE_ZVIRAT!$B$2:$M$31,6,FALSE)*K643</f>
        <v>#N/A</v>
      </c>
      <c r="M643" s="33">
        <v>24</v>
      </c>
      <c r="N643" s="45" t="e">
        <f>VLOOKUP(EVID_PASTVY!$H643,KATEGORIE_ZVIRAT!$B$2:$M$31,8,FALSE)</f>
        <v>#N/A</v>
      </c>
      <c r="O643" s="45" t="e">
        <f>VLOOKUP(EVID_PASTVY!$H643,KATEGORIE_ZVIRAT!$B$2:$M$31,9,FALSE)</f>
        <v>#N/A</v>
      </c>
      <c r="P643" s="54" t="e">
        <f>VLOOKUP(EVID_PASTVY!$H643,KATEGORIE_ZVIRAT!$B$2:$M$31,7,FALSE)*L643/1000*M643/24*(F643-E643+1)/J643</f>
        <v>#N/A</v>
      </c>
      <c r="Q643" s="52" t="e">
        <f>VLOOKUP(EVID_PASTVY!$H643,KATEGORIE_ZVIRAT!$B$2:$M$31,10,FALSE)*P643*10</f>
        <v>#N/A</v>
      </c>
      <c r="R643" s="52" t="e">
        <f>VLOOKUP(EVID_PASTVY!$H643,KATEGORIE_ZVIRAT!$B$2:$M$31,11,FALSE)*P643*10</f>
        <v>#N/A</v>
      </c>
      <c r="S643" s="52" t="e">
        <f>VLOOKUP(EVID_PASTVY!$H643,KATEGORIE_ZVIRAT!$B$2:$M$31,12,FALSE)*P643*10</f>
        <v>#N/A</v>
      </c>
    </row>
    <row r="644" spans="1:19" x14ac:dyDescent="0.2">
      <c r="A644" s="32"/>
      <c r="B644" s="37" t="e">
        <f>VLOOKUP($A644,EVID_OSEVU!$A$1:$M$4972,2,FALSE)</f>
        <v>#N/A</v>
      </c>
      <c r="C644" s="37" t="e">
        <f>VLOOKUP($A644,EVID_OSEVU!$A$1:$M$4972,3,FALSE)</f>
        <v>#N/A</v>
      </c>
      <c r="D644" s="45" t="e">
        <f>VLOOKUP($A644,EVID_OSEVU!$A$1:$M$4972,4,FALSE)</f>
        <v>#N/A</v>
      </c>
      <c r="E644" s="35"/>
      <c r="F644" s="53"/>
      <c r="G644" s="32"/>
      <c r="H644" s="45" t="e">
        <f>VLOOKUP(G644,Export7[#All],2,FALSE)</f>
        <v>#N/A</v>
      </c>
      <c r="I644" s="45" t="e">
        <f>VLOOKUP($A644,EVID_OSEVU!$A$1:$M$4972,10,FALSE)</f>
        <v>#N/A</v>
      </c>
      <c r="J644" s="58" t="e">
        <f>VLOOKUP($A644,EVID_OSEVU!$A$1:$M$4972,11,FALSE)</f>
        <v>#N/A</v>
      </c>
      <c r="K644" s="33"/>
      <c r="L644" s="45" t="e">
        <f>VLOOKUP(EVID_PASTVY!H644,KATEGORIE_ZVIRAT!$B$2:$M$31,6,FALSE)*K644</f>
        <v>#N/A</v>
      </c>
      <c r="M644" s="33">
        <v>24</v>
      </c>
      <c r="N644" s="45" t="e">
        <f>VLOOKUP(EVID_PASTVY!$H644,KATEGORIE_ZVIRAT!$B$2:$M$31,8,FALSE)</f>
        <v>#N/A</v>
      </c>
      <c r="O644" s="45" t="e">
        <f>VLOOKUP(EVID_PASTVY!$H644,KATEGORIE_ZVIRAT!$B$2:$M$31,9,FALSE)</f>
        <v>#N/A</v>
      </c>
      <c r="P644" s="54" t="e">
        <f>VLOOKUP(EVID_PASTVY!$H644,KATEGORIE_ZVIRAT!$B$2:$M$31,7,FALSE)*L644/1000*M644/24*(F644-E644+1)/J644</f>
        <v>#N/A</v>
      </c>
      <c r="Q644" s="52" t="e">
        <f>VLOOKUP(EVID_PASTVY!$H644,KATEGORIE_ZVIRAT!$B$2:$M$31,10,FALSE)*P644*10</f>
        <v>#N/A</v>
      </c>
      <c r="R644" s="52" t="e">
        <f>VLOOKUP(EVID_PASTVY!$H644,KATEGORIE_ZVIRAT!$B$2:$M$31,11,FALSE)*P644*10</f>
        <v>#N/A</v>
      </c>
      <c r="S644" s="52" t="e">
        <f>VLOOKUP(EVID_PASTVY!$H644,KATEGORIE_ZVIRAT!$B$2:$M$31,12,FALSE)*P644*10</f>
        <v>#N/A</v>
      </c>
    </row>
    <row r="645" spans="1:19" x14ac:dyDescent="0.2">
      <c r="A645" s="32"/>
      <c r="B645" s="37" t="e">
        <f>VLOOKUP($A645,EVID_OSEVU!$A$1:$M$4972,2,FALSE)</f>
        <v>#N/A</v>
      </c>
      <c r="C645" s="37" t="e">
        <f>VLOOKUP($A645,EVID_OSEVU!$A$1:$M$4972,3,FALSE)</f>
        <v>#N/A</v>
      </c>
      <c r="D645" s="45" t="e">
        <f>VLOOKUP($A645,EVID_OSEVU!$A$1:$M$4972,4,FALSE)</f>
        <v>#N/A</v>
      </c>
      <c r="E645" s="35"/>
      <c r="F645" s="53"/>
      <c r="G645" s="32"/>
      <c r="H645" s="45" t="e">
        <f>VLOOKUP(G645,Export7[#All],2,FALSE)</f>
        <v>#N/A</v>
      </c>
      <c r="I645" s="45" t="e">
        <f>VLOOKUP($A645,EVID_OSEVU!$A$1:$M$4972,10,FALSE)</f>
        <v>#N/A</v>
      </c>
      <c r="J645" s="58" t="e">
        <f>VLOOKUP($A645,EVID_OSEVU!$A$1:$M$4972,11,FALSE)</f>
        <v>#N/A</v>
      </c>
      <c r="K645" s="33"/>
      <c r="L645" s="45" t="e">
        <f>VLOOKUP(EVID_PASTVY!H645,KATEGORIE_ZVIRAT!$B$2:$M$31,6,FALSE)*K645</f>
        <v>#N/A</v>
      </c>
      <c r="M645" s="33">
        <v>24</v>
      </c>
      <c r="N645" s="45" t="e">
        <f>VLOOKUP(EVID_PASTVY!$H645,KATEGORIE_ZVIRAT!$B$2:$M$31,8,FALSE)</f>
        <v>#N/A</v>
      </c>
      <c r="O645" s="45" t="e">
        <f>VLOOKUP(EVID_PASTVY!$H645,KATEGORIE_ZVIRAT!$B$2:$M$31,9,FALSE)</f>
        <v>#N/A</v>
      </c>
      <c r="P645" s="54" t="e">
        <f>VLOOKUP(EVID_PASTVY!$H645,KATEGORIE_ZVIRAT!$B$2:$M$31,7,FALSE)*L645/1000*M645/24*(F645-E645+1)/J645</f>
        <v>#N/A</v>
      </c>
      <c r="Q645" s="52" t="e">
        <f>VLOOKUP(EVID_PASTVY!$H645,KATEGORIE_ZVIRAT!$B$2:$M$31,10,FALSE)*P645*10</f>
        <v>#N/A</v>
      </c>
      <c r="R645" s="52" t="e">
        <f>VLOOKUP(EVID_PASTVY!$H645,KATEGORIE_ZVIRAT!$B$2:$M$31,11,FALSE)*P645*10</f>
        <v>#N/A</v>
      </c>
      <c r="S645" s="52" t="e">
        <f>VLOOKUP(EVID_PASTVY!$H645,KATEGORIE_ZVIRAT!$B$2:$M$31,12,FALSE)*P645*10</f>
        <v>#N/A</v>
      </c>
    </row>
    <row r="646" spans="1:19" x14ac:dyDescent="0.2">
      <c r="A646" s="32"/>
      <c r="B646" s="37" t="e">
        <f>VLOOKUP($A646,EVID_OSEVU!$A$1:$M$4972,2,FALSE)</f>
        <v>#N/A</v>
      </c>
      <c r="C646" s="37" t="e">
        <f>VLOOKUP($A646,EVID_OSEVU!$A$1:$M$4972,3,FALSE)</f>
        <v>#N/A</v>
      </c>
      <c r="D646" s="45" t="e">
        <f>VLOOKUP($A646,EVID_OSEVU!$A$1:$M$4972,4,FALSE)</f>
        <v>#N/A</v>
      </c>
      <c r="E646" s="35"/>
      <c r="F646" s="53"/>
      <c r="G646" s="32"/>
      <c r="H646" s="45" t="e">
        <f>VLOOKUP(G646,Export7[#All],2,FALSE)</f>
        <v>#N/A</v>
      </c>
      <c r="I646" s="45" t="e">
        <f>VLOOKUP($A646,EVID_OSEVU!$A$1:$M$4972,10,FALSE)</f>
        <v>#N/A</v>
      </c>
      <c r="J646" s="58" t="e">
        <f>VLOOKUP($A646,EVID_OSEVU!$A$1:$M$4972,11,FALSE)</f>
        <v>#N/A</v>
      </c>
      <c r="K646" s="33"/>
      <c r="L646" s="45" t="e">
        <f>VLOOKUP(EVID_PASTVY!H646,KATEGORIE_ZVIRAT!$B$2:$M$31,6,FALSE)*K646</f>
        <v>#N/A</v>
      </c>
      <c r="M646" s="33">
        <v>24</v>
      </c>
      <c r="N646" s="45" t="e">
        <f>VLOOKUP(EVID_PASTVY!$H646,KATEGORIE_ZVIRAT!$B$2:$M$31,8,FALSE)</f>
        <v>#N/A</v>
      </c>
      <c r="O646" s="45" t="e">
        <f>VLOOKUP(EVID_PASTVY!$H646,KATEGORIE_ZVIRAT!$B$2:$M$31,9,FALSE)</f>
        <v>#N/A</v>
      </c>
      <c r="P646" s="54" t="e">
        <f>VLOOKUP(EVID_PASTVY!$H646,KATEGORIE_ZVIRAT!$B$2:$M$31,7,FALSE)*L646/1000*M646/24*(F646-E646+1)/J646</f>
        <v>#N/A</v>
      </c>
      <c r="Q646" s="52" t="e">
        <f>VLOOKUP(EVID_PASTVY!$H646,KATEGORIE_ZVIRAT!$B$2:$M$31,10,FALSE)*P646*10</f>
        <v>#N/A</v>
      </c>
      <c r="R646" s="52" t="e">
        <f>VLOOKUP(EVID_PASTVY!$H646,KATEGORIE_ZVIRAT!$B$2:$M$31,11,FALSE)*P646*10</f>
        <v>#N/A</v>
      </c>
      <c r="S646" s="52" t="e">
        <f>VLOOKUP(EVID_PASTVY!$H646,KATEGORIE_ZVIRAT!$B$2:$M$31,12,FALSE)*P646*10</f>
        <v>#N/A</v>
      </c>
    </row>
    <row r="647" spans="1:19" x14ac:dyDescent="0.2">
      <c r="A647" s="32"/>
      <c r="B647" s="37" t="e">
        <f>VLOOKUP($A647,EVID_OSEVU!$A$1:$M$4972,2,FALSE)</f>
        <v>#N/A</v>
      </c>
      <c r="C647" s="37" t="e">
        <f>VLOOKUP($A647,EVID_OSEVU!$A$1:$M$4972,3,FALSE)</f>
        <v>#N/A</v>
      </c>
      <c r="D647" s="45" t="e">
        <f>VLOOKUP($A647,EVID_OSEVU!$A$1:$M$4972,4,FALSE)</f>
        <v>#N/A</v>
      </c>
      <c r="E647" s="35"/>
      <c r="F647" s="53"/>
      <c r="G647" s="32"/>
      <c r="H647" s="45" t="e">
        <f>VLOOKUP(G647,Export7[#All],2,FALSE)</f>
        <v>#N/A</v>
      </c>
      <c r="I647" s="45" t="e">
        <f>VLOOKUP($A647,EVID_OSEVU!$A$1:$M$4972,10,FALSE)</f>
        <v>#N/A</v>
      </c>
      <c r="J647" s="58" t="e">
        <f>VLOOKUP($A647,EVID_OSEVU!$A$1:$M$4972,11,FALSE)</f>
        <v>#N/A</v>
      </c>
      <c r="K647" s="33"/>
      <c r="L647" s="45" t="e">
        <f>VLOOKUP(EVID_PASTVY!H647,KATEGORIE_ZVIRAT!$B$2:$M$31,6,FALSE)*K647</f>
        <v>#N/A</v>
      </c>
      <c r="M647" s="33">
        <v>24</v>
      </c>
      <c r="N647" s="45" t="e">
        <f>VLOOKUP(EVID_PASTVY!$H647,KATEGORIE_ZVIRAT!$B$2:$M$31,8,FALSE)</f>
        <v>#N/A</v>
      </c>
      <c r="O647" s="45" t="e">
        <f>VLOOKUP(EVID_PASTVY!$H647,KATEGORIE_ZVIRAT!$B$2:$M$31,9,FALSE)</f>
        <v>#N/A</v>
      </c>
      <c r="P647" s="54" t="e">
        <f>VLOOKUP(EVID_PASTVY!$H647,KATEGORIE_ZVIRAT!$B$2:$M$31,7,FALSE)*L647/1000*M647/24*(F647-E647+1)/J647</f>
        <v>#N/A</v>
      </c>
      <c r="Q647" s="52" t="e">
        <f>VLOOKUP(EVID_PASTVY!$H647,KATEGORIE_ZVIRAT!$B$2:$M$31,10,FALSE)*P647*10</f>
        <v>#N/A</v>
      </c>
      <c r="R647" s="52" t="e">
        <f>VLOOKUP(EVID_PASTVY!$H647,KATEGORIE_ZVIRAT!$B$2:$M$31,11,FALSE)*P647*10</f>
        <v>#N/A</v>
      </c>
      <c r="S647" s="52" t="e">
        <f>VLOOKUP(EVID_PASTVY!$H647,KATEGORIE_ZVIRAT!$B$2:$M$31,12,FALSE)*P647*10</f>
        <v>#N/A</v>
      </c>
    </row>
    <row r="648" spans="1:19" x14ac:dyDescent="0.2">
      <c r="A648" s="32"/>
      <c r="B648" s="37" t="e">
        <f>VLOOKUP($A648,EVID_OSEVU!$A$1:$M$4972,2,FALSE)</f>
        <v>#N/A</v>
      </c>
      <c r="C648" s="37" t="e">
        <f>VLOOKUP($A648,EVID_OSEVU!$A$1:$M$4972,3,FALSE)</f>
        <v>#N/A</v>
      </c>
      <c r="D648" s="45" t="e">
        <f>VLOOKUP($A648,EVID_OSEVU!$A$1:$M$4972,4,FALSE)</f>
        <v>#N/A</v>
      </c>
      <c r="E648" s="35"/>
      <c r="F648" s="53"/>
      <c r="G648" s="32"/>
      <c r="H648" s="45" t="e">
        <f>VLOOKUP(G648,Export7[#All],2,FALSE)</f>
        <v>#N/A</v>
      </c>
      <c r="I648" s="45" t="e">
        <f>VLOOKUP($A648,EVID_OSEVU!$A$1:$M$4972,10,FALSE)</f>
        <v>#N/A</v>
      </c>
      <c r="J648" s="58" t="e">
        <f>VLOOKUP($A648,EVID_OSEVU!$A$1:$M$4972,11,FALSE)</f>
        <v>#N/A</v>
      </c>
      <c r="K648" s="33"/>
      <c r="L648" s="45" t="e">
        <f>VLOOKUP(EVID_PASTVY!H648,KATEGORIE_ZVIRAT!$B$2:$M$31,6,FALSE)*K648</f>
        <v>#N/A</v>
      </c>
      <c r="M648" s="33">
        <v>24</v>
      </c>
      <c r="N648" s="45" t="e">
        <f>VLOOKUP(EVID_PASTVY!$H648,KATEGORIE_ZVIRAT!$B$2:$M$31,8,FALSE)</f>
        <v>#N/A</v>
      </c>
      <c r="O648" s="45" t="e">
        <f>VLOOKUP(EVID_PASTVY!$H648,KATEGORIE_ZVIRAT!$B$2:$M$31,9,FALSE)</f>
        <v>#N/A</v>
      </c>
      <c r="P648" s="54" t="e">
        <f>VLOOKUP(EVID_PASTVY!$H648,KATEGORIE_ZVIRAT!$B$2:$M$31,7,FALSE)*L648/1000*M648/24*(F648-E648+1)/J648</f>
        <v>#N/A</v>
      </c>
      <c r="Q648" s="52" t="e">
        <f>VLOOKUP(EVID_PASTVY!$H648,KATEGORIE_ZVIRAT!$B$2:$M$31,10,FALSE)*P648*10</f>
        <v>#N/A</v>
      </c>
      <c r="R648" s="52" t="e">
        <f>VLOOKUP(EVID_PASTVY!$H648,KATEGORIE_ZVIRAT!$B$2:$M$31,11,FALSE)*P648*10</f>
        <v>#N/A</v>
      </c>
      <c r="S648" s="52" t="e">
        <f>VLOOKUP(EVID_PASTVY!$H648,KATEGORIE_ZVIRAT!$B$2:$M$31,12,FALSE)*P648*10</f>
        <v>#N/A</v>
      </c>
    </row>
    <row r="649" spans="1:19" x14ac:dyDescent="0.2">
      <c r="A649" s="32"/>
      <c r="B649" s="37" t="e">
        <f>VLOOKUP($A649,EVID_OSEVU!$A$1:$M$4972,2,FALSE)</f>
        <v>#N/A</v>
      </c>
      <c r="C649" s="37" t="e">
        <f>VLOOKUP($A649,EVID_OSEVU!$A$1:$M$4972,3,FALSE)</f>
        <v>#N/A</v>
      </c>
      <c r="D649" s="45" t="e">
        <f>VLOOKUP($A649,EVID_OSEVU!$A$1:$M$4972,4,FALSE)</f>
        <v>#N/A</v>
      </c>
      <c r="E649" s="35"/>
      <c r="F649" s="53"/>
      <c r="G649" s="32"/>
      <c r="H649" s="45" t="e">
        <f>VLOOKUP(G649,Export7[#All],2,FALSE)</f>
        <v>#N/A</v>
      </c>
      <c r="I649" s="45" t="e">
        <f>VLOOKUP($A649,EVID_OSEVU!$A$1:$M$4972,10,FALSE)</f>
        <v>#N/A</v>
      </c>
      <c r="J649" s="58" t="e">
        <f>VLOOKUP($A649,EVID_OSEVU!$A$1:$M$4972,11,FALSE)</f>
        <v>#N/A</v>
      </c>
      <c r="K649" s="33"/>
      <c r="L649" s="45" t="e">
        <f>VLOOKUP(EVID_PASTVY!H649,KATEGORIE_ZVIRAT!$B$2:$M$31,6,FALSE)*K649</f>
        <v>#N/A</v>
      </c>
      <c r="M649" s="33">
        <v>24</v>
      </c>
      <c r="N649" s="45" t="e">
        <f>VLOOKUP(EVID_PASTVY!$H649,KATEGORIE_ZVIRAT!$B$2:$M$31,8,FALSE)</f>
        <v>#N/A</v>
      </c>
      <c r="O649" s="45" t="e">
        <f>VLOOKUP(EVID_PASTVY!$H649,KATEGORIE_ZVIRAT!$B$2:$M$31,9,FALSE)</f>
        <v>#N/A</v>
      </c>
      <c r="P649" s="54" t="e">
        <f>VLOOKUP(EVID_PASTVY!$H649,KATEGORIE_ZVIRAT!$B$2:$M$31,7,FALSE)*L649/1000*M649/24*(F649-E649+1)/J649</f>
        <v>#N/A</v>
      </c>
      <c r="Q649" s="52" t="e">
        <f>VLOOKUP(EVID_PASTVY!$H649,KATEGORIE_ZVIRAT!$B$2:$M$31,10,FALSE)*P649*10</f>
        <v>#N/A</v>
      </c>
      <c r="R649" s="52" t="e">
        <f>VLOOKUP(EVID_PASTVY!$H649,KATEGORIE_ZVIRAT!$B$2:$M$31,11,FALSE)*P649*10</f>
        <v>#N/A</v>
      </c>
      <c r="S649" s="52" t="e">
        <f>VLOOKUP(EVID_PASTVY!$H649,KATEGORIE_ZVIRAT!$B$2:$M$31,12,FALSE)*P649*10</f>
        <v>#N/A</v>
      </c>
    </row>
    <row r="650" spans="1:19" x14ac:dyDescent="0.2">
      <c r="A650" s="32"/>
      <c r="B650" s="37" t="e">
        <f>VLOOKUP($A650,EVID_OSEVU!$A$1:$M$4972,2,FALSE)</f>
        <v>#N/A</v>
      </c>
      <c r="C650" s="37" t="e">
        <f>VLOOKUP($A650,EVID_OSEVU!$A$1:$M$4972,3,FALSE)</f>
        <v>#N/A</v>
      </c>
      <c r="D650" s="45" t="e">
        <f>VLOOKUP($A650,EVID_OSEVU!$A$1:$M$4972,4,FALSE)</f>
        <v>#N/A</v>
      </c>
      <c r="E650" s="35"/>
      <c r="F650" s="53"/>
      <c r="G650" s="32"/>
      <c r="H650" s="45" t="e">
        <f>VLOOKUP(G650,Export7[#All],2,FALSE)</f>
        <v>#N/A</v>
      </c>
      <c r="I650" s="45" t="e">
        <f>VLOOKUP($A650,EVID_OSEVU!$A$1:$M$4972,10,FALSE)</f>
        <v>#N/A</v>
      </c>
      <c r="J650" s="58" t="e">
        <f>VLOOKUP($A650,EVID_OSEVU!$A$1:$M$4972,11,FALSE)</f>
        <v>#N/A</v>
      </c>
      <c r="K650" s="33"/>
      <c r="L650" s="45" t="e">
        <f>VLOOKUP(EVID_PASTVY!H650,KATEGORIE_ZVIRAT!$B$2:$M$31,6,FALSE)*K650</f>
        <v>#N/A</v>
      </c>
      <c r="M650" s="33">
        <v>24</v>
      </c>
      <c r="N650" s="45" t="e">
        <f>VLOOKUP(EVID_PASTVY!$H650,KATEGORIE_ZVIRAT!$B$2:$M$31,8,FALSE)</f>
        <v>#N/A</v>
      </c>
      <c r="O650" s="45" t="e">
        <f>VLOOKUP(EVID_PASTVY!$H650,KATEGORIE_ZVIRAT!$B$2:$M$31,9,FALSE)</f>
        <v>#N/A</v>
      </c>
      <c r="P650" s="54" t="e">
        <f>VLOOKUP(EVID_PASTVY!$H650,KATEGORIE_ZVIRAT!$B$2:$M$31,7,FALSE)*L650/1000*M650/24*(F650-E650+1)/J650</f>
        <v>#N/A</v>
      </c>
      <c r="Q650" s="52" t="e">
        <f>VLOOKUP(EVID_PASTVY!$H650,KATEGORIE_ZVIRAT!$B$2:$M$31,10,FALSE)*P650*10</f>
        <v>#N/A</v>
      </c>
      <c r="R650" s="52" t="e">
        <f>VLOOKUP(EVID_PASTVY!$H650,KATEGORIE_ZVIRAT!$B$2:$M$31,11,FALSE)*P650*10</f>
        <v>#N/A</v>
      </c>
      <c r="S650" s="52" t="e">
        <f>VLOOKUP(EVID_PASTVY!$H650,KATEGORIE_ZVIRAT!$B$2:$M$31,12,FALSE)*P650*10</f>
        <v>#N/A</v>
      </c>
    </row>
    <row r="651" spans="1:19" x14ac:dyDescent="0.2">
      <c r="A651" s="32"/>
      <c r="B651" s="37" t="e">
        <f>VLOOKUP($A651,EVID_OSEVU!$A$1:$M$4972,2,FALSE)</f>
        <v>#N/A</v>
      </c>
      <c r="C651" s="37" t="e">
        <f>VLOOKUP($A651,EVID_OSEVU!$A$1:$M$4972,3,FALSE)</f>
        <v>#N/A</v>
      </c>
      <c r="D651" s="45" t="e">
        <f>VLOOKUP($A651,EVID_OSEVU!$A$1:$M$4972,4,FALSE)</f>
        <v>#N/A</v>
      </c>
      <c r="E651" s="35"/>
      <c r="F651" s="53"/>
      <c r="G651" s="32"/>
      <c r="H651" s="45" t="e">
        <f>VLOOKUP(G651,Export7[#All],2,FALSE)</f>
        <v>#N/A</v>
      </c>
      <c r="I651" s="45" t="e">
        <f>VLOOKUP($A651,EVID_OSEVU!$A$1:$M$4972,10,FALSE)</f>
        <v>#N/A</v>
      </c>
      <c r="J651" s="58" t="e">
        <f>VLOOKUP($A651,EVID_OSEVU!$A$1:$M$4972,11,FALSE)</f>
        <v>#N/A</v>
      </c>
      <c r="K651" s="33"/>
      <c r="L651" s="45" t="e">
        <f>VLOOKUP(EVID_PASTVY!H651,KATEGORIE_ZVIRAT!$B$2:$M$31,6,FALSE)*K651</f>
        <v>#N/A</v>
      </c>
      <c r="M651" s="33">
        <v>24</v>
      </c>
      <c r="N651" s="45" t="e">
        <f>VLOOKUP(EVID_PASTVY!$H651,KATEGORIE_ZVIRAT!$B$2:$M$31,8,FALSE)</f>
        <v>#N/A</v>
      </c>
      <c r="O651" s="45" t="e">
        <f>VLOOKUP(EVID_PASTVY!$H651,KATEGORIE_ZVIRAT!$B$2:$M$31,9,FALSE)</f>
        <v>#N/A</v>
      </c>
      <c r="P651" s="54" t="e">
        <f>VLOOKUP(EVID_PASTVY!$H651,KATEGORIE_ZVIRAT!$B$2:$M$31,7,FALSE)*L651/1000*M651/24*(F651-E651+1)/J651</f>
        <v>#N/A</v>
      </c>
      <c r="Q651" s="52" t="e">
        <f>VLOOKUP(EVID_PASTVY!$H651,KATEGORIE_ZVIRAT!$B$2:$M$31,10,FALSE)*P651*10</f>
        <v>#N/A</v>
      </c>
      <c r="R651" s="52" t="e">
        <f>VLOOKUP(EVID_PASTVY!$H651,KATEGORIE_ZVIRAT!$B$2:$M$31,11,FALSE)*P651*10</f>
        <v>#N/A</v>
      </c>
      <c r="S651" s="52" t="e">
        <f>VLOOKUP(EVID_PASTVY!$H651,KATEGORIE_ZVIRAT!$B$2:$M$31,12,FALSE)*P651*10</f>
        <v>#N/A</v>
      </c>
    </row>
    <row r="652" spans="1:19" x14ac:dyDescent="0.2">
      <c r="A652" s="32"/>
      <c r="B652" s="37" t="e">
        <f>VLOOKUP($A652,EVID_OSEVU!$A$1:$M$4972,2,FALSE)</f>
        <v>#N/A</v>
      </c>
      <c r="C652" s="37" t="e">
        <f>VLOOKUP($A652,EVID_OSEVU!$A$1:$M$4972,3,FALSE)</f>
        <v>#N/A</v>
      </c>
      <c r="D652" s="45" t="e">
        <f>VLOOKUP($A652,EVID_OSEVU!$A$1:$M$4972,4,FALSE)</f>
        <v>#N/A</v>
      </c>
      <c r="E652" s="35"/>
      <c r="F652" s="53"/>
      <c r="G652" s="32"/>
      <c r="H652" s="45" t="e">
        <f>VLOOKUP(G652,Export7[#All],2,FALSE)</f>
        <v>#N/A</v>
      </c>
      <c r="I652" s="45" t="e">
        <f>VLOOKUP($A652,EVID_OSEVU!$A$1:$M$4972,10,FALSE)</f>
        <v>#N/A</v>
      </c>
      <c r="J652" s="58" t="e">
        <f>VLOOKUP($A652,EVID_OSEVU!$A$1:$M$4972,11,FALSE)</f>
        <v>#N/A</v>
      </c>
      <c r="K652" s="33"/>
      <c r="L652" s="45" t="e">
        <f>VLOOKUP(EVID_PASTVY!H652,KATEGORIE_ZVIRAT!$B$2:$M$31,6,FALSE)*K652</f>
        <v>#N/A</v>
      </c>
      <c r="M652" s="33">
        <v>24</v>
      </c>
      <c r="N652" s="45" t="e">
        <f>VLOOKUP(EVID_PASTVY!$H652,KATEGORIE_ZVIRAT!$B$2:$M$31,8,FALSE)</f>
        <v>#N/A</v>
      </c>
      <c r="O652" s="45" t="e">
        <f>VLOOKUP(EVID_PASTVY!$H652,KATEGORIE_ZVIRAT!$B$2:$M$31,9,FALSE)</f>
        <v>#N/A</v>
      </c>
      <c r="P652" s="54" t="e">
        <f>VLOOKUP(EVID_PASTVY!$H652,KATEGORIE_ZVIRAT!$B$2:$M$31,7,FALSE)*L652/1000*M652/24*(F652-E652+1)/J652</f>
        <v>#N/A</v>
      </c>
      <c r="Q652" s="52" t="e">
        <f>VLOOKUP(EVID_PASTVY!$H652,KATEGORIE_ZVIRAT!$B$2:$M$31,10,FALSE)*P652*10</f>
        <v>#N/A</v>
      </c>
      <c r="R652" s="52" t="e">
        <f>VLOOKUP(EVID_PASTVY!$H652,KATEGORIE_ZVIRAT!$B$2:$M$31,11,FALSE)*P652*10</f>
        <v>#N/A</v>
      </c>
      <c r="S652" s="52" t="e">
        <f>VLOOKUP(EVID_PASTVY!$H652,KATEGORIE_ZVIRAT!$B$2:$M$31,12,FALSE)*P652*10</f>
        <v>#N/A</v>
      </c>
    </row>
    <row r="653" spans="1:19" x14ac:dyDescent="0.2">
      <c r="A653" s="32"/>
      <c r="B653" s="37" t="e">
        <f>VLOOKUP($A653,EVID_OSEVU!$A$1:$M$4972,2,FALSE)</f>
        <v>#N/A</v>
      </c>
      <c r="C653" s="37" t="e">
        <f>VLOOKUP($A653,EVID_OSEVU!$A$1:$M$4972,3,FALSE)</f>
        <v>#N/A</v>
      </c>
      <c r="D653" s="45" t="e">
        <f>VLOOKUP($A653,EVID_OSEVU!$A$1:$M$4972,4,FALSE)</f>
        <v>#N/A</v>
      </c>
      <c r="E653" s="35"/>
      <c r="F653" s="53"/>
      <c r="G653" s="32"/>
      <c r="H653" s="45" t="e">
        <f>VLOOKUP(G653,Export7[#All],2,FALSE)</f>
        <v>#N/A</v>
      </c>
      <c r="I653" s="45" t="e">
        <f>VLOOKUP($A653,EVID_OSEVU!$A$1:$M$4972,10,FALSE)</f>
        <v>#N/A</v>
      </c>
      <c r="J653" s="58" t="e">
        <f>VLOOKUP($A653,EVID_OSEVU!$A$1:$M$4972,11,FALSE)</f>
        <v>#N/A</v>
      </c>
      <c r="K653" s="33"/>
      <c r="L653" s="45" t="e">
        <f>VLOOKUP(EVID_PASTVY!H653,KATEGORIE_ZVIRAT!$B$2:$M$31,6,FALSE)*K653</f>
        <v>#N/A</v>
      </c>
      <c r="M653" s="33">
        <v>24</v>
      </c>
      <c r="N653" s="45" t="e">
        <f>VLOOKUP(EVID_PASTVY!$H653,KATEGORIE_ZVIRAT!$B$2:$M$31,8,FALSE)</f>
        <v>#N/A</v>
      </c>
      <c r="O653" s="45" t="e">
        <f>VLOOKUP(EVID_PASTVY!$H653,KATEGORIE_ZVIRAT!$B$2:$M$31,9,FALSE)</f>
        <v>#N/A</v>
      </c>
      <c r="P653" s="54" t="e">
        <f>VLOOKUP(EVID_PASTVY!$H653,KATEGORIE_ZVIRAT!$B$2:$M$31,7,FALSE)*L653/1000*M653/24*(F653-E653+1)/J653</f>
        <v>#N/A</v>
      </c>
      <c r="Q653" s="52" t="e">
        <f>VLOOKUP(EVID_PASTVY!$H653,KATEGORIE_ZVIRAT!$B$2:$M$31,10,FALSE)*P653*10</f>
        <v>#N/A</v>
      </c>
      <c r="R653" s="52" t="e">
        <f>VLOOKUP(EVID_PASTVY!$H653,KATEGORIE_ZVIRAT!$B$2:$M$31,11,FALSE)*P653*10</f>
        <v>#N/A</v>
      </c>
      <c r="S653" s="52" t="e">
        <f>VLOOKUP(EVID_PASTVY!$H653,KATEGORIE_ZVIRAT!$B$2:$M$31,12,FALSE)*P653*10</f>
        <v>#N/A</v>
      </c>
    </row>
    <row r="654" spans="1:19" x14ac:dyDescent="0.2">
      <c r="A654" s="32"/>
      <c r="B654" s="37" t="e">
        <f>VLOOKUP($A654,EVID_OSEVU!$A$1:$M$4972,2,FALSE)</f>
        <v>#N/A</v>
      </c>
      <c r="C654" s="37" t="e">
        <f>VLOOKUP($A654,EVID_OSEVU!$A$1:$M$4972,3,FALSE)</f>
        <v>#N/A</v>
      </c>
      <c r="D654" s="45" t="e">
        <f>VLOOKUP($A654,EVID_OSEVU!$A$1:$M$4972,4,FALSE)</f>
        <v>#N/A</v>
      </c>
      <c r="E654" s="35"/>
      <c r="F654" s="53"/>
      <c r="G654" s="32"/>
      <c r="H654" s="45" t="e">
        <f>VLOOKUP(G654,Export7[#All],2,FALSE)</f>
        <v>#N/A</v>
      </c>
      <c r="I654" s="45" t="e">
        <f>VLOOKUP($A654,EVID_OSEVU!$A$1:$M$4972,10,FALSE)</f>
        <v>#N/A</v>
      </c>
      <c r="J654" s="58" t="e">
        <f>VLOOKUP($A654,EVID_OSEVU!$A$1:$M$4972,11,FALSE)</f>
        <v>#N/A</v>
      </c>
      <c r="K654" s="33"/>
      <c r="L654" s="45" t="e">
        <f>VLOOKUP(EVID_PASTVY!H654,KATEGORIE_ZVIRAT!$B$2:$M$31,6,FALSE)*K654</f>
        <v>#N/A</v>
      </c>
      <c r="M654" s="33">
        <v>24</v>
      </c>
      <c r="N654" s="45" t="e">
        <f>VLOOKUP(EVID_PASTVY!$H654,KATEGORIE_ZVIRAT!$B$2:$M$31,8,FALSE)</f>
        <v>#N/A</v>
      </c>
      <c r="O654" s="45" t="e">
        <f>VLOOKUP(EVID_PASTVY!$H654,KATEGORIE_ZVIRAT!$B$2:$M$31,9,FALSE)</f>
        <v>#N/A</v>
      </c>
      <c r="P654" s="54" t="e">
        <f>VLOOKUP(EVID_PASTVY!$H654,KATEGORIE_ZVIRAT!$B$2:$M$31,7,FALSE)*L654/1000*M654/24*(F654-E654+1)/J654</f>
        <v>#N/A</v>
      </c>
      <c r="Q654" s="52" t="e">
        <f>VLOOKUP(EVID_PASTVY!$H654,KATEGORIE_ZVIRAT!$B$2:$M$31,10,FALSE)*P654*10</f>
        <v>#N/A</v>
      </c>
      <c r="R654" s="52" t="e">
        <f>VLOOKUP(EVID_PASTVY!$H654,KATEGORIE_ZVIRAT!$B$2:$M$31,11,FALSE)*P654*10</f>
        <v>#N/A</v>
      </c>
      <c r="S654" s="52" t="e">
        <f>VLOOKUP(EVID_PASTVY!$H654,KATEGORIE_ZVIRAT!$B$2:$M$31,12,FALSE)*P654*10</f>
        <v>#N/A</v>
      </c>
    </row>
    <row r="655" spans="1:19" x14ac:dyDescent="0.2">
      <c r="A655" s="32"/>
      <c r="B655" s="37" t="e">
        <f>VLOOKUP($A655,EVID_OSEVU!$A$1:$M$4972,2,FALSE)</f>
        <v>#N/A</v>
      </c>
      <c r="C655" s="37" t="e">
        <f>VLOOKUP($A655,EVID_OSEVU!$A$1:$M$4972,3,FALSE)</f>
        <v>#N/A</v>
      </c>
      <c r="D655" s="45" t="e">
        <f>VLOOKUP($A655,EVID_OSEVU!$A$1:$M$4972,4,FALSE)</f>
        <v>#N/A</v>
      </c>
      <c r="E655" s="35"/>
      <c r="F655" s="53"/>
      <c r="G655" s="32"/>
      <c r="H655" s="45" t="e">
        <f>VLOOKUP(G655,Export7[#All],2,FALSE)</f>
        <v>#N/A</v>
      </c>
      <c r="I655" s="45" t="e">
        <f>VLOOKUP($A655,EVID_OSEVU!$A$1:$M$4972,10,FALSE)</f>
        <v>#N/A</v>
      </c>
      <c r="J655" s="58" t="e">
        <f>VLOOKUP($A655,EVID_OSEVU!$A$1:$M$4972,11,FALSE)</f>
        <v>#N/A</v>
      </c>
      <c r="K655" s="33"/>
      <c r="L655" s="45" t="e">
        <f>VLOOKUP(EVID_PASTVY!H655,KATEGORIE_ZVIRAT!$B$2:$M$31,6,FALSE)*K655</f>
        <v>#N/A</v>
      </c>
      <c r="M655" s="33">
        <v>24</v>
      </c>
      <c r="N655" s="45" t="e">
        <f>VLOOKUP(EVID_PASTVY!$H655,KATEGORIE_ZVIRAT!$B$2:$M$31,8,FALSE)</f>
        <v>#N/A</v>
      </c>
      <c r="O655" s="45" t="e">
        <f>VLOOKUP(EVID_PASTVY!$H655,KATEGORIE_ZVIRAT!$B$2:$M$31,9,FALSE)</f>
        <v>#N/A</v>
      </c>
      <c r="P655" s="54" t="e">
        <f>VLOOKUP(EVID_PASTVY!$H655,KATEGORIE_ZVIRAT!$B$2:$M$31,7,FALSE)*L655/1000*M655/24*(F655-E655+1)/J655</f>
        <v>#N/A</v>
      </c>
      <c r="Q655" s="52" t="e">
        <f>VLOOKUP(EVID_PASTVY!$H655,KATEGORIE_ZVIRAT!$B$2:$M$31,10,FALSE)*P655*10</f>
        <v>#N/A</v>
      </c>
      <c r="R655" s="52" t="e">
        <f>VLOOKUP(EVID_PASTVY!$H655,KATEGORIE_ZVIRAT!$B$2:$M$31,11,FALSE)*P655*10</f>
        <v>#N/A</v>
      </c>
      <c r="S655" s="52" t="e">
        <f>VLOOKUP(EVID_PASTVY!$H655,KATEGORIE_ZVIRAT!$B$2:$M$31,12,FALSE)*P655*10</f>
        <v>#N/A</v>
      </c>
    </row>
    <row r="656" spans="1:19" x14ac:dyDescent="0.2">
      <c r="A656" s="32"/>
      <c r="B656" s="37" t="e">
        <f>VLOOKUP($A656,EVID_OSEVU!$A$1:$M$4972,2,FALSE)</f>
        <v>#N/A</v>
      </c>
      <c r="C656" s="37" t="e">
        <f>VLOOKUP($A656,EVID_OSEVU!$A$1:$M$4972,3,FALSE)</f>
        <v>#N/A</v>
      </c>
      <c r="D656" s="45" t="e">
        <f>VLOOKUP($A656,EVID_OSEVU!$A$1:$M$4972,4,FALSE)</f>
        <v>#N/A</v>
      </c>
      <c r="E656" s="35"/>
      <c r="F656" s="53"/>
      <c r="G656" s="32"/>
      <c r="H656" s="45" t="e">
        <f>VLOOKUP(G656,Export7[#All],2,FALSE)</f>
        <v>#N/A</v>
      </c>
      <c r="I656" s="45" t="e">
        <f>VLOOKUP($A656,EVID_OSEVU!$A$1:$M$4972,10,FALSE)</f>
        <v>#N/A</v>
      </c>
      <c r="J656" s="58" t="e">
        <f>VLOOKUP($A656,EVID_OSEVU!$A$1:$M$4972,11,FALSE)</f>
        <v>#N/A</v>
      </c>
      <c r="K656" s="33"/>
      <c r="L656" s="45" t="e">
        <f>VLOOKUP(EVID_PASTVY!H656,KATEGORIE_ZVIRAT!$B$2:$M$31,6,FALSE)*K656</f>
        <v>#N/A</v>
      </c>
      <c r="M656" s="33">
        <v>24</v>
      </c>
      <c r="N656" s="45" t="e">
        <f>VLOOKUP(EVID_PASTVY!$H656,KATEGORIE_ZVIRAT!$B$2:$M$31,8,FALSE)</f>
        <v>#N/A</v>
      </c>
      <c r="O656" s="45" t="e">
        <f>VLOOKUP(EVID_PASTVY!$H656,KATEGORIE_ZVIRAT!$B$2:$M$31,9,FALSE)</f>
        <v>#N/A</v>
      </c>
      <c r="P656" s="54" t="e">
        <f>VLOOKUP(EVID_PASTVY!$H656,KATEGORIE_ZVIRAT!$B$2:$M$31,7,FALSE)*L656/1000*M656/24*(F656-E656+1)/J656</f>
        <v>#N/A</v>
      </c>
      <c r="Q656" s="52" t="e">
        <f>VLOOKUP(EVID_PASTVY!$H656,KATEGORIE_ZVIRAT!$B$2:$M$31,10,FALSE)*P656*10</f>
        <v>#N/A</v>
      </c>
      <c r="R656" s="52" t="e">
        <f>VLOOKUP(EVID_PASTVY!$H656,KATEGORIE_ZVIRAT!$B$2:$M$31,11,FALSE)*P656*10</f>
        <v>#N/A</v>
      </c>
      <c r="S656" s="52" t="e">
        <f>VLOOKUP(EVID_PASTVY!$H656,KATEGORIE_ZVIRAT!$B$2:$M$31,12,FALSE)*P656*10</f>
        <v>#N/A</v>
      </c>
    </row>
    <row r="657" spans="1:19" x14ac:dyDescent="0.2">
      <c r="A657" s="32"/>
      <c r="B657" s="37" t="e">
        <f>VLOOKUP($A657,EVID_OSEVU!$A$1:$M$4972,2,FALSE)</f>
        <v>#N/A</v>
      </c>
      <c r="C657" s="37" t="e">
        <f>VLOOKUP($A657,EVID_OSEVU!$A$1:$M$4972,3,FALSE)</f>
        <v>#N/A</v>
      </c>
      <c r="D657" s="45" t="e">
        <f>VLOOKUP($A657,EVID_OSEVU!$A$1:$M$4972,4,FALSE)</f>
        <v>#N/A</v>
      </c>
      <c r="E657" s="35"/>
      <c r="F657" s="53"/>
      <c r="G657" s="32"/>
      <c r="H657" s="45" t="e">
        <f>VLOOKUP(G657,Export7[#All],2,FALSE)</f>
        <v>#N/A</v>
      </c>
      <c r="I657" s="45" t="e">
        <f>VLOOKUP($A657,EVID_OSEVU!$A$1:$M$4972,10,FALSE)</f>
        <v>#N/A</v>
      </c>
      <c r="J657" s="58" t="e">
        <f>VLOOKUP($A657,EVID_OSEVU!$A$1:$M$4972,11,FALSE)</f>
        <v>#N/A</v>
      </c>
      <c r="K657" s="33"/>
      <c r="L657" s="45" t="e">
        <f>VLOOKUP(EVID_PASTVY!H657,KATEGORIE_ZVIRAT!$B$2:$M$31,6,FALSE)*K657</f>
        <v>#N/A</v>
      </c>
      <c r="M657" s="33">
        <v>24</v>
      </c>
      <c r="N657" s="45" t="e">
        <f>VLOOKUP(EVID_PASTVY!$H657,KATEGORIE_ZVIRAT!$B$2:$M$31,8,FALSE)</f>
        <v>#N/A</v>
      </c>
      <c r="O657" s="45" t="e">
        <f>VLOOKUP(EVID_PASTVY!$H657,KATEGORIE_ZVIRAT!$B$2:$M$31,9,FALSE)</f>
        <v>#N/A</v>
      </c>
      <c r="P657" s="54" t="e">
        <f>VLOOKUP(EVID_PASTVY!$H657,KATEGORIE_ZVIRAT!$B$2:$M$31,7,FALSE)*L657/1000*M657/24*(F657-E657+1)/J657</f>
        <v>#N/A</v>
      </c>
      <c r="Q657" s="52" t="e">
        <f>VLOOKUP(EVID_PASTVY!$H657,KATEGORIE_ZVIRAT!$B$2:$M$31,10,FALSE)*P657*10</f>
        <v>#N/A</v>
      </c>
      <c r="R657" s="52" t="e">
        <f>VLOOKUP(EVID_PASTVY!$H657,KATEGORIE_ZVIRAT!$B$2:$M$31,11,FALSE)*P657*10</f>
        <v>#N/A</v>
      </c>
      <c r="S657" s="52" t="e">
        <f>VLOOKUP(EVID_PASTVY!$H657,KATEGORIE_ZVIRAT!$B$2:$M$31,12,FALSE)*P657*10</f>
        <v>#N/A</v>
      </c>
    </row>
    <row r="658" spans="1:19" x14ac:dyDescent="0.2">
      <c r="A658" s="32"/>
      <c r="B658" s="37" t="e">
        <f>VLOOKUP($A658,EVID_OSEVU!$A$1:$M$4972,2,FALSE)</f>
        <v>#N/A</v>
      </c>
      <c r="C658" s="37" t="e">
        <f>VLOOKUP($A658,EVID_OSEVU!$A$1:$M$4972,3,FALSE)</f>
        <v>#N/A</v>
      </c>
      <c r="D658" s="45" t="e">
        <f>VLOOKUP($A658,EVID_OSEVU!$A$1:$M$4972,4,FALSE)</f>
        <v>#N/A</v>
      </c>
      <c r="E658" s="35"/>
      <c r="F658" s="53"/>
      <c r="G658" s="32"/>
      <c r="H658" s="45" t="e">
        <f>VLOOKUP(G658,Export7[#All],2,FALSE)</f>
        <v>#N/A</v>
      </c>
      <c r="I658" s="45" t="e">
        <f>VLOOKUP($A658,EVID_OSEVU!$A$1:$M$4972,10,FALSE)</f>
        <v>#N/A</v>
      </c>
      <c r="J658" s="58" t="e">
        <f>VLOOKUP($A658,EVID_OSEVU!$A$1:$M$4972,11,FALSE)</f>
        <v>#N/A</v>
      </c>
      <c r="K658" s="33"/>
      <c r="L658" s="45" t="e">
        <f>VLOOKUP(EVID_PASTVY!H658,KATEGORIE_ZVIRAT!$B$2:$M$31,6,FALSE)*K658</f>
        <v>#N/A</v>
      </c>
      <c r="M658" s="33">
        <v>24</v>
      </c>
      <c r="N658" s="45" t="e">
        <f>VLOOKUP(EVID_PASTVY!$H658,KATEGORIE_ZVIRAT!$B$2:$M$31,8,FALSE)</f>
        <v>#N/A</v>
      </c>
      <c r="O658" s="45" t="e">
        <f>VLOOKUP(EVID_PASTVY!$H658,KATEGORIE_ZVIRAT!$B$2:$M$31,9,FALSE)</f>
        <v>#N/A</v>
      </c>
      <c r="P658" s="54" t="e">
        <f>VLOOKUP(EVID_PASTVY!$H658,KATEGORIE_ZVIRAT!$B$2:$M$31,7,FALSE)*L658/1000*M658/24*(F658-E658+1)/J658</f>
        <v>#N/A</v>
      </c>
      <c r="Q658" s="52" t="e">
        <f>VLOOKUP(EVID_PASTVY!$H658,KATEGORIE_ZVIRAT!$B$2:$M$31,10,FALSE)*P658*10</f>
        <v>#N/A</v>
      </c>
      <c r="R658" s="52" t="e">
        <f>VLOOKUP(EVID_PASTVY!$H658,KATEGORIE_ZVIRAT!$B$2:$M$31,11,FALSE)*P658*10</f>
        <v>#N/A</v>
      </c>
      <c r="S658" s="52" t="e">
        <f>VLOOKUP(EVID_PASTVY!$H658,KATEGORIE_ZVIRAT!$B$2:$M$31,12,FALSE)*P658*10</f>
        <v>#N/A</v>
      </c>
    </row>
    <row r="659" spans="1:19" x14ac:dyDescent="0.2">
      <c r="A659" s="32"/>
      <c r="B659" s="37" t="e">
        <f>VLOOKUP($A659,EVID_OSEVU!$A$1:$M$4972,2,FALSE)</f>
        <v>#N/A</v>
      </c>
      <c r="C659" s="37" t="e">
        <f>VLOOKUP($A659,EVID_OSEVU!$A$1:$M$4972,3,FALSE)</f>
        <v>#N/A</v>
      </c>
      <c r="D659" s="45" t="e">
        <f>VLOOKUP($A659,EVID_OSEVU!$A$1:$M$4972,4,FALSE)</f>
        <v>#N/A</v>
      </c>
      <c r="E659" s="35"/>
      <c r="F659" s="53"/>
      <c r="G659" s="32"/>
      <c r="H659" s="45" t="e">
        <f>VLOOKUP(G659,Export7[#All],2,FALSE)</f>
        <v>#N/A</v>
      </c>
      <c r="I659" s="45" t="e">
        <f>VLOOKUP($A659,EVID_OSEVU!$A$1:$M$4972,10,FALSE)</f>
        <v>#N/A</v>
      </c>
      <c r="J659" s="58" t="e">
        <f>VLOOKUP($A659,EVID_OSEVU!$A$1:$M$4972,11,FALSE)</f>
        <v>#N/A</v>
      </c>
      <c r="K659" s="33"/>
      <c r="L659" s="45" t="e">
        <f>VLOOKUP(EVID_PASTVY!H659,KATEGORIE_ZVIRAT!$B$2:$M$31,6,FALSE)*K659</f>
        <v>#N/A</v>
      </c>
      <c r="M659" s="33">
        <v>24</v>
      </c>
      <c r="N659" s="45" t="e">
        <f>VLOOKUP(EVID_PASTVY!$H659,KATEGORIE_ZVIRAT!$B$2:$M$31,8,FALSE)</f>
        <v>#N/A</v>
      </c>
      <c r="O659" s="45" t="e">
        <f>VLOOKUP(EVID_PASTVY!$H659,KATEGORIE_ZVIRAT!$B$2:$M$31,9,FALSE)</f>
        <v>#N/A</v>
      </c>
      <c r="P659" s="54" t="e">
        <f>VLOOKUP(EVID_PASTVY!$H659,KATEGORIE_ZVIRAT!$B$2:$M$31,7,FALSE)*L659/1000*M659/24*(F659-E659+1)/J659</f>
        <v>#N/A</v>
      </c>
      <c r="Q659" s="52" t="e">
        <f>VLOOKUP(EVID_PASTVY!$H659,KATEGORIE_ZVIRAT!$B$2:$M$31,10,FALSE)*P659*10</f>
        <v>#N/A</v>
      </c>
      <c r="R659" s="52" t="e">
        <f>VLOOKUP(EVID_PASTVY!$H659,KATEGORIE_ZVIRAT!$B$2:$M$31,11,FALSE)*P659*10</f>
        <v>#N/A</v>
      </c>
      <c r="S659" s="52" t="e">
        <f>VLOOKUP(EVID_PASTVY!$H659,KATEGORIE_ZVIRAT!$B$2:$M$31,12,FALSE)*P659*10</f>
        <v>#N/A</v>
      </c>
    </row>
    <row r="660" spans="1:19" x14ac:dyDescent="0.2">
      <c r="A660" s="32"/>
      <c r="B660" s="37" t="e">
        <f>VLOOKUP($A660,EVID_OSEVU!$A$1:$M$4972,2,FALSE)</f>
        <v>#N/A</v>
      </c>
      <c r="C660" s="37" t="e">
        <f>VLOOKUP($A660,EVID_OSEVU!$A$1:$M$4972,3,FALSE)</f>
        <v>#N/A</v>
      </c>
      <c r="D660" s="45" t="e">
        <f>VLOOKUP($A660,EVID_OSEVU!$A$1:$M$4972,4,FALSE)</f>
        <v>#N/A</v>
      </c>
      <c r="E660" s="35"/>
      <c r="F660" s="53"/>
      <c r="G660" s="32"/>
      <c r="H660" s="45" t="e">
        <f>VLOOKUP(G660,Export7[#All],2,FALSE)</f>
        <v>#N/A</v>
      </c>
      <c r="I660" s="45" t="e">
        <f>VLOOKUP($A660,EVID_OSEVU!$A$1:$M$4972,10,FALSE)</f>
        <v>#N/A</v>
      </c>
      <c r="J660" s="58" t="e">
        <f>VLOOKUP($A660,EVID_OSEVU!$A$1:$M$4972,11,FALSE)</f>
        <v>#N/A</v>
      </c>
      <c r="K660" s="33"/>
      <c r="L660" s="45" t="e">
        <f>VLOOKUP(EVID_PASTVY!H660,KATEGORIE_ZVIRAT!$B$2:$M$31,6,FALSE)*K660</f>
        <v>#N/A</v>
      </c>
      <c r="M660" s="33">
        <v>24</v>
      </c>
      <c r="N660" s="45" t="e">
        <f>VLOOKUP(EVID_PASTVY!$H660,KATEGORIE_ZVIRAT!$B$2:$M$31,8,FALSE)</f>
        <v>#N/A</v>
      </c>
      <c r="O660" s="45" t="e">
        <f>VLOOKUP(EVID_PASTVY!$H660,KATEGORIE_ZVIRAT!$B$2:$M$31,9,FALSE)</f>
        <v>#N/A</v>
      </c>
      <c r="P660" s="54" t="e">
        <f>VLOOKUP(EVID_PASTVY!$H660,KATEGORIE_ZVIRAT!$B$2:$M$31,7,FALSE)*L660/1000*M660/24*(F660-E660+1)/J660</f>
        <v>#N/A</v>
      </c>
      <c r="Q660" s="52" t="e">
        <f>VLOOKUP(EVID_PASTVY!$H660,KATEGORIE_ZVIRAT!$B$2:$M$31,10,FALSE)*P660*10</f>
        <v>#N/A</v>
      </c>
      <c r="R660" s="52" t="e">
        <f>VLOOKUP(EVID_PASTVY!$H660,KATEGORIE_ZVIRAT!$B$2:$M$31,11,FALSE)*P660*10</f>
        <v>#N/A</v>
      </c>
      <c r="S660" s="52" t="e">
        <f>VLOOKUP(EVID_PASTVY!$H660,KATEGORIE_ZVIRAT!$B$2:$M$31,12,FALSE)*P660*10</f>
        <v>#N/A</v>
      </c>
    </row>
    <row r="661" spans="1:19" x14ac:dyDescent="0.2">
      <c r="A661" s="32"/>
      <c r="B661" s="37" t="e">
        <f>VLOOKUP($A661,EVID_OSEVU!$A$1:$M$4972,2,FALSE)</f>
        <v>#N/A</v>
      </c>
      <c r="C661" s="37" t="e">
        <f>VLOOKUP($A661,EVID_OSEVU!$A$1:$M$4972,3,FALSE)</f>
        <v>#N/A</v>
      </c>
      <c r="D661" s="45" t="e">
        <f>VLOOKUP($A661,EVID_OSEVU!$A$1:$M$4972,4,FALSE)</f>
        <v>#N/A</v>
      </c>
      <c r="E661" s="35"/>
      <c r="F661" s="53"/>
      <c r="G661" s="32"/>
      <c r="H661" s="45" t="e">
        <f>VLOOKUP(G661,Export7[#All],2,FALSE)</f>
        <v>#N/A</v>
      </c>
      <c r="I661" s="45" t="e">
        <f>VLOOKUP($A661,EVID_OSEVU!$A$1:$M$4972,10,FALSE)</f>
        <v>#N/A</v>
      </c>
      <c r="J661" s="58" t="e">
        <f>VLOOKUP($A661,EVID_OSEVU!$A$1:$M$4972,11,FALSE)</f>
        <v>#N/A</v>
      </c>
      <c r="K661" s="33"/>
      <c r="L661" s="45" t="e">
        <f>VLOOKUP(EVID_PASTVY!H661,KATEGORIE_ZVIRAT!$B$2:$M$31,6,FALSE)*K661</f>
        <v>#N/A</v>
      </c>
      <c r="M661" s="33">
        <v>24</v>
      </c>
      <c r="N661" s="45" t="e">
        <f>VLOOKUP(EVID_PASTVY!$H661,KATEGORIE_ZVIRAT!$B$2:$M$31,8,FALSE)</f>
        <v>#N/A</v>
      </c>
      <c r="O661" s="45" t="e">
        <f>VLOOKUP(EVID_PASTVY!$H661,KATEGORIE_ZVIRAT!$B$2:$M$31,9,FALSE)</f>
        <v>#N/A</v>
      </c>
      <c r="P661" s="54" t="e">
        <f>VLOOKUP(EVID_PASTVY!$H661,KATEGORIE_ZVIRAT!$B$2:$M$31,7,FALSE)*L661/1000*M661/24*(F661-E661+1)/J661</f>
        <v>#N/A</v>
      </c>
      <c r="Q661" s="52" t="e">
        <f>VLOOKUP(EVID_PASTVY!$H661,KATEGORIE_ZVIRAT!$B$2:$M$31,10,FALSE)*P661*10</f>
        <v>#N/A</v>
      </c>
      <c r="R661" s="52" t="e">
        <f>VLOOKUP(EVID_PASTVY!$H661,KATEGORIE_ZVIRAT!$B$2:$M$31,11,FALSE)*P661*10</f>
        <v>#N/A</v>
      </c>
      <c r="S661" s="52" t="e">
        <f>VLOOKUP(EVID_PASTVY!$H661,KATEGORIE_ZVIRAT!$B$2:$M$31,12,FALSE)*P661*10</f>
        <v>#N/A</v>
      </c>
    </row>
    <row r="662" spans="1:19" x14ac:dyDescent="0.2">
      <c r="A662" s="32"/>
      <c r="B662" s="37" t="e">
        <f>VLOOKUP($A662,EVID_OSEVU!$A$1:$M$4972,2,FALSE)</f>
        <v>#N/A</v>
      </c>
      <c r="C662" s="37" t="e">
        <f>VLOOKUP($A662,EVID_OSEVU!$A$1:$M$4972,3,FALSE)</f>
        <v>#N/A</v>
      </c>
      <c r="D662" s="45" t="e">
        <f>VLOOKUP($A662,EVID_OSEVU!$A$1:$M$4972,4,FALSE)</f>
        <v>#N/A</v>
      </c>
      <c r="E662" s="35"/>
      <c r="F662" s="53"/>
      <c r="G662" s="32"/>
      <c r="H662" s="45" t="e">
        <f>VLOOKUP(G662,Export7[#All],2,FALSE)</f>
        <v>#N/A</v>
      </c>
      <c r="I662" s="45" t="e">
        <f>VLOOKUP($A662,EVID_OSEVU!$A$1:$M$4972,10,FALSE)</f>
        <v>#N/A</v>
      </c>
      <c r="J662" s="58" t="e">
        <f>VLOOKUP($A662,EVID_OSEVU!$A$1:$M$4972,11,FALSE)</f>
        <v>#N/A</v>
      </c>
      <c r="K662" s="33"/>
      <c r="L662" s="45" t="e">
        <f>VLOOKUP(EVID_PASTVY!H662,KATEGORIE_ZVIRAT!$B$2:$M$31,6,FALSE)*K662</f>
        <v>#N/A</v>
      </c>
      <c r="M662" s="33">
        <v>24</v>
      </c>
      <c r="N662" s="45" t="e">
        <f>VLOOKUP(EVID_PASTVY!$H662,KATEGORIE_ZVIRAT!$B$2:$M$31,8,FALSE)</f>
        <v>#N/A</v>
      </c>
      <c r="O662" s="45" t="e">
        <f>VLOOKUP(EVID_PASTVY!$H662,KATEGORIE_ZVIRAT!$B$2:$M$31,9,FALSE)</f>
        <v>#N/A</v>
      </c>
      <c r="P662" s="54" t="e">
        <f>VLOOKUP(EVID_PASTVY!$H662,KATEGORIE_ZVIRAT!$B$2:$M$31,7,FALSE)*L662/1000*M662/24*(F662-E662+1)/J662</f>
        <v>#N/A</v>
      </c>
      <c r="Q662" s="52" t="e">
        <f>VLOOKUP(EVID_PASTVY!$H662,KATEGORIE_ZVIRAT!$B$2:$M$31,10,FALSE)*P662*10</f>
        <v>#N/A</v>
      </c>
      <c r="R662" s="52" t="e">
        <f>VLOOKUP(EVID_PASTVY!$H662,KATEGORIE_ZVIRAT!$B$2:$M$31,11,FALSE)*P662*10</f>
        <v>#N/A</v>
      </c>
      <c r="S662" s="52" t="e">
        <f>VLOOKUP(EVID_PASTVY!$H662,KATEGORIE_ZVIRAT!$B$2:$M$31,12,FALSE)*P662*10</f>
        <v>#N/A</v>
      </c>
    </row>
    <row r="663" spans="1:19" x14ac:dyDescent="0.2">
      <c r="A663" s="32"/>
      <c r="B663" s="37" t="e">
        <f>VLOOKUP($A663,EVID_OSEVU!$A$1:$M$4972,2,FALSE)</f>
        <v>#N/A</v>
      </c>
      <c r="C663" s="37" t="e">
        <f>VLOOKUP($A663,EVID_OSEVU!$A$1:$M$4972,3,FALSE)</f>
        <v>#N/A</v>
      </c>
      <c r="D663" s="45" t="e">
        <f>VLOOKUP($A663,EVID_OSEVU!$A$1:$M$4972,4,FALSE)</f>
        <v>#N/A</v>
      </c>
      <c r="E663" s="35"/>
      <c r="F663" s="53"/>
      <c r="G663" s="32"/>
      <c r="H663" s="45" t="e">
        <f>VLOOKUP(G663,Export7[#All],2,FALSE)</f>
        <v>#N/A</v>
      </c>
      <c r="I663" s="45" t="e">
        <f>VLOOKUP($A663,EVID_OSEVU!$A$1:$M$4972,10,FALSE)</f>
        <v>#N/A</v>
      </c>
      <c r="J663" s="58" t="e">
        <f>VLOOKUP($A663,EVID_OSEVU!$A$1:$M$4972,11,FALSE)</f>
        <v>#N/A</v>
      </c>
      <c r="K663" s="33"/>
      <c r="L663" s="45" t="e">
        <f>VLOOKUP(EVID_PASTVY!H663,KATEGORIE_ZVIRAT!$B$2:$M$31,6,FALSE)*K663</f>
        <v>#N/A</v>
      </c>
      <c r="M663" s="33">
        <v>24</v>
      </c>
      <c r="N663" s="45" t="e">
        <f>VLOOKUP(EVID_PASTVY!$H663,KATEGORIE_ZVIRAT!$B$2:$M$31,8,FALSE)</f>
        <v>#N/A</v>
      </c>
      <c r="O663" s="45" t="e">
        <f>VLOOKUP(EVID_PASTVY!$H663,KATEGORIE_ZVIRAT!$B$2:$M$31,9,FALSE)</f>
        <v>#N/A</v>
      </c>
      <c r="P663" s="54" t="e">
        <f>VLOOKUP(EVID_PASTVY!$H663,KATEGORIE_ZVIRAT!$B$2:$M$31,7,FALSE)*L663/1000*M663/24*(F663-E663+1)/J663</f>
        <v>#N/A</v>
      </c>
      <c r="Q663" s="52" t="e">
        <f>VLOOKUP(EVID_PASTVY!$H663,KATEGORIE_ZVIRAT!$B$2:$M$31,10,FALSE)*P663*10</f>
        <v>#N/A</v>
      </c>
      <c r="R663" s="52" t="e">
        <f>VLOOKUP(EVID_PASTVY!$H663,KATEGORIE_ZVIRAT!$B$2:$M$31,11,FALSE)*P663*10</f>
        <v>#N/A</v>
      </c>
      <c r="S663" s="52" t="e">
        <f>VLOOKUP(EVID_PASTVY!$H663,KATEGORIE_ZVIRAT!$B$2:$M$31,12,FALSE)*P663*10</f>
        <v>#N/A</v>
      </c>
    </row>
    <row r="664" spans="1:19" x14ac:dyDescent="0.2">
      <c r="A664" s="32"/>
      <c r="B664" s="37" t="e">
        <f>VLOOKUP($A664,EVID_OSEVU!$A$1:$M$4972,2,FALSE)</f>
        <v>#N/A</v>
      </c>
      <c r="C664" s="37" t="e">
        <f>VLOOKUP($A664,EVID_OSEVU!$A$1:$M$4972,3,FALSE)</f>
        <v>#N/A</v>
      </c>
      <c r="D664" s="45" t="e">
        <f>VLOOKUP($A664,EVID_OSEVU!$A$1:$M$4972,4,FALSE)</f>
        <v>#N/A</v>
      </c>
      <c r="E664" s="35"/>
      <c r="F664" s="53"/>
      <c r="G664" s="32"/>
      <c r="H664" s="45" t="e">
        <f>VLOOKUP(G664,Export7[#All],2,FALSE)</f>
        <v>#N/A</v>
      </c>
      <c r="I664" s="45" t="e">
        <f>VLOOKUP($A664,EVID_OSEVU!$A$1:$M$4972,10,FALSE)</f>
        <v>#N/A</v>
      </c>
      <c r="J664" s="58" t="e">
        <f>VLOOKUP($A664,EVID_OSEVU!$A$1:$M$4972,11,FALSE)</f>
        <v>#N/A</v>
      </c>
      <c r="K664" s="33"/>
      <c r="L664" s="45" t="e">
        <f>VLOOKUP(EVID_PASTVY!H664,KATEGORIE_ZVIRAT!$B$2:$M$31,6,FALSE)*K664</f>
        <v>#N/A</v>
      </c>
      <c r="M664" s="33">
        <v>24</v>
      </c>
      <c r="N664" s="45" t="e">
        <f>VLOOKUP(EVID_PASTVY!$H664,KATEGORIE_ZVIRAT!$B$2:$M$31,8,FALSE)</f>
        <v>#N/A</v>
      </c>
      <c r="O664" s="45" t="e">
        <f>VLOOKUP(EVID_PASTVY!$H664,KATEGORIE_ZVIRAT!$B$2:$M$31,9,FALSE)</f>
        <v>#N/A</v>
      </c>
      <c r="P664" s="54" t="e">
        <f>VLOOKUP(EVID_PASTVY!$H664,KATEGORIE_ZVIRAT!$B$2:$M$31,7,FALSE)*L664/1000*M664/24*(F664-E664+1)/J664</f>
        <v>#N/A</v>
      </c>
      <c r="Q664" s="52" t="e">
        <f>VLOOKUP(EVID_PASTVY!$H664,KATEGORIE_ZVIRAT!$B$2:$M$31,10,FALSE)*P664*10</f>
        <v>#N/A</v>
      </c>
      <c r="R664" s="52" t="e">
        <f>VLOOKUP(EVID_PASTVY!$H664,KATEGORIE_ZVIRAT!$B$2:$M$31,11,FALSE)*P664*10</f>
        <v>#N/A</v>
      </c>
      <c r="S664" s="52" t="e">
        <f>VLOOKUP(EVID_PASTVY!$H664,KATEGORIE_ZVIRAT!$B$2:$M$31,12,FALSE)*P664*10</f>
        <v>#N/A</v>
      </c>
    </row>
    <row r="665" spans="1:19" x14ac:dyDescent="0.2">
      <c r="A665" s="32"/>
      <c r="B665" s="37" t="e">
        <f>VLOOKUP($A665,EVID_OSEVU!$A$1:$M$4972,2,FALSE)</f>
        <v>#N/A</v>
      </c>
      <c r="C665" s="37" t="e">
        <f>VLOOKUP($A665,EVID_OSEVU!$A$1:$M$4972,3,FALSE)</f>
        <v>#N/A</v>
      </c>
      <c r="D665" s="45" t="e">
        <f>VLOOKUP($A665,EVID_OSEVU!$A$1:$M$4972,4,FALSE)</f>
        <v>#N/A</v>
      </c>
      <c r="E665" s="35"/>
      <c r="F665" s="53"/>
      <c r="G665" s="32"/>
      <c r="H665" s="45" t="e">
        <f>VLOOKUP(G665,Export7[#All],2,FALSE)</f>
        <v>#N/A</v>
      </c>
      <c r="I665" s="45" t="e">
        <f>VLOOKUP($A665,EVID_OSEVU!$A$1:$M$4972,10,FALSE)</f>
        <v>#N/A</v>
      </c>
      <c r="J665" s="58" t="e">
        <f>VLOOKUP($A665,EVID_OSEVU!$A$1:$M$4972,11,FALSE)</f>
        <v>#N/A</v>
      </c>
      <c r="K665" s="33"/>
      <c r="L665" s="45" t="e">
        <f>VLOOKUP(EVID_PASTVY!H665,KATEGORIE_ZVIRAT!$B$2:$M$31,6,FALSE)*K665</f>
        <v>#N/A</v>
      </c>
      <c r="M665" s="33">
        <v>24</v>
      </c>
      <c r="N665" s="45" t="e">
        <f>VLOOKUP(EVID_PASTVY!$H665,KATEGORIE_ZVIRAT!$B$2:$M$31,8,FALSE)</f>
        <v>#N/A</v>
      </c>
      <c r="O665" s="45" t="e">
        <f>VLOOKUP(EVID_PASTVY!$H665,KATEGORIE_ZVIRAT!$B$2:$M$31,9,FALSE)</f>
        <v>#N/A</v>
      </c>
      <c r="P665" s="54" t="e">
        <f>VLOOKUP(EVID_PASTVY!$H665,KATEGORIE_ZVIRAT!$B$2:$M$31,7,FALSE)*L665/1000*M665/24*(F665-E665+1)/J665</f>
        <v>#N/A</v>
      </c>
      <c r="Q665" s="52" t="e">
        <f>VLOOKUP(EVID_PASTVY!$H665,KATEGORIE_ZVIRAT!$B$2:$M$31,10,FALSE)*P665*10</f>
        <v>#N/A</v>
      </c>
      <c r="R665" s="52" t="e">
        <f>VLOOKUP(EVID_PASTVY!$H665,KATEGORIE_ZVIRAT!$B$2:$M$31,11,FALSE)*P665*10</f>
        <v>#N/A</v>
      </c>
      <c r="S665" s="52" t="e">
        <f>VLOOKUP(EVID_PASTVY!$H665,KATEGORIE_ZVIRAT!$B$2:$M$31,12,FALSE)*P665*10</f>
        <v>#N/A</v>
      </c>
    </row>
    <row r="666" spans="1:19" x14ac:dyDescent="0.2">
      <c r="A666" s="32"/>
      <c r="B666" s="37" t="e">
        <f>VLOOKUP($A666,EVID_OSEVU!$A$1:$M$4972,2,FALSE)</f>
        <v>#N/A</v>
      </c>
      <c r="C666" s="37" t="e">
        <f>VLOOKUP($A666,EVID_OSEVU!$A$1:$M$4972,3,FALSE)</f>
        <v>#N/A</v>
      </c>
      <c r="D666" s="45" t="e">
        <f>VLOOKUP($A666,EVID_OSEVU!$A$1:$M$4972,4,FALSE)</f>
        <v>#N/A</v>
      </c>
      <c r="E666" s="35"/>
      <c r="F666" s="53"/>
      <c r="G666" s="32"/>
      <c r="H666" s="45" t="e">
        <f>VLOOKUP(G666,Export7[#All],2,FALSE)</f>
        <v>#N/A</v>
      </c>
      <c r="I666" s="45" t="e">
        <f>VLOOKUP($A666,EVID_OSEVU!$A$1:$M$4972,10,FALSE)</f>
        <v>#N/A</v>
      </c>
      <c r="J666" s="58" t="e">
        <f>VLOOKUP($A666,EVID_OSEVU!$A$1:$M$4972,11,FALSE)</f>
        <v>#N/A</v>
      </c>
      <c r="K666" s="33"/>
      <c r="L666" s="45" t="e">
        <f>VLOOKUP(EVID_PASTVY!H666,KATEGORIE_ZVIRAT!$B$2:$M$31,6,FALSE)*K666</f>
        <v>#N/A</v>
      </c>
      <c r="M666" s="33">
        <v>24</v>
      </c>
      <c r="N666" s="45" t="e">
        <f>VLOOKUP(EVID_PASTVY!$H666,KATEGORIE_ZVIRAT!$B$2:$M$31,8,FALSE)</f>
        <v>#N/A</v>
      </c>
      <c r="O666" s="45" t="e">
        <f>VLOOKUP(EVID_PASTVY!$H666,KATEGORIE_ZVIRAT!$B$2:$M$31,9,FALSE)</f>
        <v>#N/A</v>
      </c>
      <c r="P666" s="54" t="e">
        <f>VLOOKUP(EVID_PASTVY!$H666,KATEGORIE_ZVIRAT!$B$2:$M$31,7,FALSE)*L666/1000*M666/24*(F666-E666+1)/J666</f>
        <v>#N/A</v>
      </c>
      <c r="Q666" s="52" t="e">
        <f>VLOOKUP(EVID_PASTVY!$H666,KATEGORIE_ZVIRAT!$B$2:$M$31,10,FALSE)*P666*10</f>
        <v>#N/A</v>
      </c>
      <c r="R666" s="52" t="e">
        <f>VLOOKUP(EVID_PASTVY!$H666,KATEGORIE_ZVIRAT!$B$2:$M$31,11,FALSE)*P666*10</f>
        <v>#N/A</v>
      </c>
      <c r="S666" s="52" t="e">
        <f>VLOOKUP(EVID_PASTVY!$H666,KATEGORIE_ZVIRAT!$B$2:$M$31,12,FALSE)*P666*10</f>
        <v>#N/A</v>
      </c>
    </row>
    <row r="667" spans="1:19" x14ac:dyDescent="0.2">
      <c r="A667" s="32"/>
      <c r="B667" s="37" t="e">
        <f>VLOOKUP($A667,EVID_OSEVU!$A$1:$M$4972,2,FALSE)</f>
        <v>#N/A</v>
      </c>
      <c r="C667" s="37" t="e">
        <f>VLOOKUP($A667,EVID_OSEVU!$A$1:$M$4972,3,FALSE)</f>
        <v>#N/A</v>
      </c>
      <c r="D667" s="45" t="e">
        <f>VLOOKUP($A667,EVID_OSEVU!$A$1:$M$4972,4,FALSE)</f>
        <v>#N/A</v>
      </c>
      <c r="E667" s="35"/>
      <c r="F667" s="53"/>
      <c r="G667" s="32"/>
      <c r="H667" s="45" t="e">
        <f>VLOOKUP(G667,Export7[#All],2,FALSE)</f>
        <v>#N/A</v>
      </c>
      <c r="I667" s="45" t="e">
        <f>VLOOKUP($A667,EVID_OSEVU!$A$1:$M$4972,10,FALSE)</f>
        <v>#N/A</v>
      </c>
      <c r="J667" s="58" t="e">
        <f>VLOOKUP($A667,EVID_OSEVU!$A$1:$M$4972,11,FALSE)</f>
        <v>#N/A</v>
      </c>
      <c r="K667" s="33"/>
      <c r="L667" s="45" t="e">
        <f>VLOOKUP(EVID_PASTVY!H667,KATEGORIE_ZVIRAT!$B$2:$M$31,6,FALSE)*K667</f>
        <v>#N/A</v>
      </c>
      <c r="M667" s="33">
        <v>24</v>
      </c>
      <c r="N667" s="45" t="e">
        <f>VLOOKUP(EVID_PASTVY!$H667,KATEGORIE_ZVIRAT!$B$2:$M$31,8,FALSE)</f>
        <v>#N/A</v>
      </c>
      <c r="O667" s="45" t="e">
        <f>VLOOKUP(EVID_PASTVY!$H667,KATEGORIE_ZVIRAT!$B$2:$M$31,9,FALSE)</f>
        <v>#N/A</v>
      </c>
      <c r="P667" s="54" t="e">
        <f>VLOOKUP(EVID_PASTVY!$H667,KATEGORIE_ZVIRAT!$B$2:$M$31,7,FALSE)*L667/1000*M667/24*(F667-E667+1)/J667</f>
        <v>#N/A</v>
      </c>
      <c r="Q667" s="52" t="e">
        <f>VLOOKUP(EVID_PASTVY!$H667,KATEGORIE_ZVIRAT!$B$2:$M$31,10,FALSE)*P667*10</f>
        <v>#N/A</v>
      </c>
      <c r="R667" s="52" t="e">
        <f>VLOOKUP(EVID_PASTVY!$H667,KATEGORIE_ZVIRAT!$B$2:$M$31,11,FALSE)*P667*10</f>
        <v>#N/A</v>
      </c>
      <c r="S667" s="52" t="e">
        <f>VLOOKUP(EVID_PASTVY!$H667,KATEGORIE_ZVIRAT!$B$2:$M$31,12,FALSE)*P667*10</f>
        <v>#N/A</v>
      </c>
    </row>
    <row r="668" spans="1:19" x14ac:dyDescent="0.2">
      <c r="A668" s="32"/>
      <c r="B668" s="37" t="e">
        <f>VLOOKUP($A668,EVID_OSEVU!$A$1:$M$4972,2,FALSE)</f>
        <v>#N/A</v>
      </c>
      <c r="C668" s="37" t="e">
        <f>VLOOKUP($A668,EVID_OSEVU!$A$1:$M$4972,3,FALSE)</f>
        <v>#N/A</v>
      </c>
      <c r="D668" s="45" t="e">
        <f>VLOOKUP($A668,EVID_OSEVU!$A$1:$M$4972,4,FALSE)</f>
        <v>#N/A</v>
      </c>
      <c r="E668" s="35"/>
      <c r="F668" s="53"/>
      <c r="G668" s="32"/>
      <c r="H668" s="45" t="e">
        <f>VLOOKUP(G668,Export7[#All],2,FALSE)</f>
        <v>#N/A</v>
      </c>
      <c r="I668" s="45" t="e">
        <f>VLOOKUP($A668,EVID_OSEVU!$A$1:$M$4972,10,FALSE)</f>
        <v>#N/A</v>
      </c>
      <c r="J668" s="58" t="e">
        <f>VLOOKUP($A668,EVID_OSEVU!$A$1:$M$4972,11,FALSE)</f>
        <v>#N/A</v>
      </c>
      <c r="K668" s="33"/>
      <c r="L668" s="45" t="e">
        <f>VLOOKUP(EVID_PASTVY!H668,KATEGORIE_ZVIRAT!$B$2:$M$31,6,FALSE)*K668</f>
        <v>#N/A</v>
      </c>
      <c r="M668" s="33">
        <v>24</v>
      </c>
      <c r="N668" s="45" t="e">
        <f>VLOOKUP(EVID_PASTVY!$H668,KATEGORIE_ZVIRAT!$B$2:$M$31,8,FALSE)</f>
        <v>#N/A</v>
      </c>
      <c r="O668" s="45" t="e">
        <f>VLOOKUP(EVID_PASTVY!$H668,KATEGORIE_ZVIRAT!$B$2:$M$31,9,FALSE)</f>
        <v>#N/A</v>
      </c>
      <c r="P668" s="54" t="e">
        <f>VLOOKUP(EVID_PASTVY!$H668,KATEGORIE_ZVIRAT!$B$2:$M$31,7,FALSE)*L668/1000*M668/24*(F668-E668+1)/J668</f>
        <v>#N/A</v>
      </c>
      <c r="Q668" s="52" t="e">
        <f>VLOOKUP(EVID_PASTVY!$H668,KATEGORIE_ZVIRAT!$B$2:$M$31,10,FALSE)*P668*10</f>
        <v>#N/A</v>
      </c>
      <c r="R668" s="52" t="e">
        <f>VLOOKUP(EVID_PASTVY!$H668,KATEGORIE_ZVIRAT!$B$2:$M$31,11,FALSE)*P668*10</f>
        <v>#N/A</v>
      </c>
      <c r="S668" s="52" t="e">
        <f>VLOOKUP(EVID_PASTVY!$H668,KATEGORIE_ZVIRAT!$B$2:$M$31,12,FALSE)*P668*10</f>
        <v>#N/A</v>
      </c>
    </row>
    <row r="669" spans="1:19" x14ac:dyDescent="0.2">
      <c r="A669" s="32"/>
      <c r="B669" s="37" t="e">
        <f>VLOOKUP($A669,EVID_OSEVU!$A$1:$M$4972,2,FALSE)</f>
        <v>#N/A</v>
      </c>
      <c r="C669" s="37" t="e">
        <f>VLOOKUP($A669,EVID_OSEVU!$A$1:$M$4972,3,FALSE)</f>
        <v>#N/A</v>
      </c>
      <c r="D669" s="45" t="e">
        <f>VLOOKUP($A669,EVID_OSEVU!$A$1:$M$4972,4,FALSE)</f>
        <v>#N/A</v>
      </c>
      <c r="E669" s="35"/>
      <c r="F669" s="53"/>
      <c r="G669" s="32"/>
      <c r="H669" s="45" t="e">
        <f>VLOOKUP(G669,Export7[#All],2,FALSE)</f>
        <v>#N/A</v>
      </c>
      <c r="I669" s="45" t="e">
        <f>VLOOKUP($A669,EVID_OSEVU!$A$1:$M$4972,10,FALSE)</f>
        <v>#N/A</v>
      </c>
      <c r="J669" s="58" t="e">
        <f>VLOOKUP($A669,EVID_OSEVU!$A$1:$M$4972,11,FALSE)</f>
        <v>#N/A</v>
      </c>
      <c r="K669" s="33"/>
      <c r="L669" s="45" t="e">
        <f>VLOOKUP(EVID_PASTVY!H669,KATEGORIE_ZVIRAT!$B$2:$M$31,6,FALSE)*K669</f>
        <v>#N/A</v>
      </c>
      <c r="M669" s="33">
        <v>24</v>
      </c>
      <c r="N669" s="45" t="e">
        <f>VLOOKUP(EVID_PASTVY!$H669,KATEGORIE_ZVIRAT!$B$2:$M$31,8,FALSE)</f>
        <v>#N/A</v>
      </c>
      <c r="O669" s="45" t="e">
        <f>VLOOKUP(EVID_PASTVY!$H669,KATEGORIE_ZVIRAT!$B$2:$M$31,9,FALSE)</f>
        <v>#N/A</v>
      </c>
      <c r="P669" s="54" t="e">
        <f>VLOOKUP(EVID_PASTVY!$H669,KATEGORIE_ZVIRAT!$B$2:$M$31,7,FALSE)*L669/1000*M669/24*(F669-E669+1)/J669</f>
        <v>#N/A</v>
      </c>
      <c r="Q669" s="52" t="e">
        <f>VLOOKUP(EVID_PASTVY!$H669,KATEGORIE_ZVIRAT!$B$2:$M$31,10,FALSE)*P669*10</f>
        <v>#N/A</v>
      </c>
      <c r="R669" s="52" t="e">
        <f>VLOOKUP(EVID_PASTVY!$H669,KATEGORIE_ZVIRAT!$B$2:$M$31,11,FALSE)*P669*10</f>
        <v>#N/A</v>
      </c>
      <c r="S669" s="52" t="e">
        <f>VLOOKUP(EVID_PASTVY!$H669,KATEGORIE_ZVIRAT!$B$2:$M$31,12,FALSE)*P669*10</f>
        <v>#N/A</v>
      </c>
    </row>
    <row r="670" spans="1:19" x14ac:dyDescent="0.2">
      <c r="A670" s="32"/>
      <c r="B670" s="37" t="e">
        <f>VLOOKUP($A670,EVID_OSEVU!$A$1:$M$4972,2,FALSE)</f>
        <v>#N/A</v>
      </c>
      <c r="C670" s="37" t="e">
        <f>VLOOKUP($A670,EVID_OSEVU!$A$1:$M$4972,3,FALSE)</f>
        <v>#N/A</v>
      </c>
      <c r="D670" s="45" t="e">
        <f>VLOOKUP($A670,EVID_OSEVU!$A$1:$M$4972,4,FALSE)</f>
        <v>#N/A</v>
      </c>
      <c r="E670" s="35"/>
      <c r="F670" s="53"/>
      <c r="G670" s="32"/>
      <c r="H670" s="45" t="e">
        <f>VLOOKUP(G670,Export7[#All],2,FALSE)</f>
        <v>#N/A</v>
      </c>
      <c r="I670" s="45" t="e">
        <f>VLOOKUP($A670,EVID_OSEVU!$A$1:$M$4972,10,FALSE)</f>
        <v>#N/A</v>
      </c>
      <c r="J670" s="58" t="e">
        <f>VLOOKUP($A670,EVID_OSEVU!$A$1:$M$4972,11,FALSE)</f>
        <v>#N/A</v>
      </c>
      <c r="K670" s="33"/>
      <c r="L670" s="45" t="e">
        <f>VLOOKUP(EVID_PASTVY!H670,KATEGORIE_ZVIRAT!$B$2:$M$31,6,FALSE)*K670</f>
        <v>#N/A</v>
      </c>
      <c r="M670" s="33">
        <v>24</v>
      </c>
      <c r="N670" s="45" t="e">
        <f>VLOOKUP(EVID_PASTVY!$H670,KATEGORIE_ZVIRAT!$B$2:$M$31,8,FALSE)</f>
        <v>#N/A</v>
      </c>
      <c r="O670" s="45" t="e">
        <f>VLOOKUP(EVID_PASTVY!$H670,KATEGORIE_ZVIRAT!$B$2:$M$31,9,FALSE)</f>
        <v>#N/A</v>
      </c>
      <c r="P670" s="54" t="e">
        <f>VLOOKUP(EVID_PASTVY!$H670,KATEGORIE_ZVIRAT!$B$2:$M$31,7,FALSE)*L670/1000*M670/24*(F670-E670+1)/J670</f>
        <v>#N/A</v>
      </c>
      <c r="Q670" s="52" t="e">
        <f>VLOOKUP(EVID_PASTVY!$H670,KATEGORIE_ZVIRAT!$B$2:$M$31,10,FALSE)*P670*10</f>
        <v>#N/A</v>
      </c>
      <c r="R670" s="52" t="e">
        <f>VLOOKUP(EVID_PASTVY!$H670,KATEGORIE_ZVIRAT!$B$2:$M$31,11,FALSE)*P670*10</f>
        <v>#N/A</v>
      </c>
      <c r="S670" s="52" t="e">
        <f>VLOOKUP(EVID_PASTVY!$H670,KATEGORIE_ZVIRAT!$B$2:$M$31,12,FALSE)*P670*10</f>
        <v>#N/A</v>
      </c>
    </row>
    <row r="671" spans="1:19" x14ac:dyDescent="0.2">
      <c r="A671" s="32"/>
      <c r="B671" s="37" t="e">
        <f>VLOOKUP($A671,EVID_OSEVU!$A$1:$M$4972,2,FALSE)</f>
        <v>#N/A</v>
      </c>
      <c r="C671" s="37" t="e">
        <f>VLOOKUP($A671,EVID_OSEVU!$A$1:$M$4972,3,FALSE)</f>
        <v>#N/A</v>
      </c>
      <c r="D671" s="45" t="e">
        <f>VLOOKUP($A671,EVID_OSEVU!$A$1:$M$4972,4,FALSE)</f>
        <v>#N/A</v>
      </c>
      <c r="E671" s="35"/>
      <c r="F671" s="53"/>
      <c r="G671" s="32"/>
      <c r="H671" s="45" t="e">
        <f>VLOOKUP(G671,Export7[#All],2,FALSE)</f>
        <v>#N/A</v>
      </c>
      <c r="I671" s="45" t="e">
        <f>VLOOKUP($A671,EVID_OSEVU!$A$1:$M$4972,10,FALSE)</f>
        <v>#N/A</v>
      </c>
      <c r="J671" s="58" t="e">
        <f>VLOOKUP($A671,EVID_OSEVU!$A$1:$M$4972,11,FALSE)</f>
        <v>#N/A</v>
      </c>
      <c r="K671" s="33"/>
      <c r="L671" s="45" t="e">
        <f>VLOOKUP(EVID_PASTVY!H671,KATEGORIE_ZVIRAT!$B$2:$M$31,6,FALSE)*K671</f>
        <v>#N/A</v>
      </c>
      <c r="M671" s="33">
        <v>24</v>
      </c>
      <c r="N671" s="45" t="e">
        <f>VLOOKUP(EVID_PASTVY!$H671,KATEGORIE_ZVIRAT!$B$2:$M$31,8,FALSE)</f>
        <v>#N/A</v>
      </c>
      <c r="O671" s="45" t="e">
        <f>VLOOKUP(EVID_PASTVY!$H671,KATEGORIE_ZVIRAT!$B$2:$M$31,9,FALSE)</f>
        <v>#N/A</v>
      </c>
      <c r="P671" s="54" t="e">
        <f>VLOOKUP(EVID_PASTVY!$H671,KATEGORIE_ZVIRAT!$B$2:$M$31,7,FALSE)*L671/1000*M671/24*(F671-E671+1)/J671</f>
        <v>#N/A</v>
      </c>
      <c r="Q671" s="52" t="e">
        <f>VLOOKUP(EVID_PASTVY!$H671,KATEGORIE_ZVIRAT!$B$2:$M$31,10,FALSE)*P671*10</f>
        <v>#N/A</v>
      </c>
      <c r="R671" s="52" t="e">
        <f>VLOOKUP(EVID_PASTVY!$H671,KATEGORIE_ZVIRAT!$B$2:$M$31,11,FALSE)*P671*10</f>
        <v>#N/A</v>
      </c>
      <c r="S671" s="52" t="e">
        <f>VLOOKUP(EVID_PASTVY!$H671,KATEGORIE_ZVIRAT!$B$2:$M$31,12,FALSE)*P671*10</f>
        <v>#N/A</v>
      </c>
    </row>
    <row r="672" spans="1:19" x14ac:dyDescent="0.2">
      <c r="A672" s="32"/>
      <c r="B672" s="37" t="e">
        <f>VLOOKUP($A672,EVID_OSEVU!$A$1:$M$4972,2,FALSE)</f>
        <v>#N/A</v>
      </c>
      <c r="C672" s="37" t="e">
        <f>VLOOKUP($A672,EVID_OSEVU!$A$1:$M$4972,3,FALSE)</f>
        <v>#N/A</v>
      </c>
      <c r="D672" s="45" t="e">
        <f>VLOOKUP($A672,EVID_OSEVU!$A$1:$M$4972,4,FALSE)</f>
        <v>#N/A</v>
      </c>
      <c r="E672" s="35"/>
      <c r="F672" s="53"/>
      <c r="G672" s="32"/>
      <c r="H672" s="45" t="e">
        <f>VLOOKUP(G672,Export7[#All],2,FALSE)</f>
        <v>#N/A</v>
      </c>
      <c r="I672" s="45" t="e">
        <f>VLOOKUP($A672,EVID_OSEVU!$A$1:$M$4972,10,FALSE)</f>
        <v>#N/A</v>
      </c>
      <c r="J672" s="58" t="e">
        <f>VLOOKUP($A672,EVID_OSEVU!$A$1:$M$4972,11,FALSE)</f>
        <v>#N/A</v>
      </c>
      <c r="K672" s="33"/>
      <c r="L672" s="45" t="e">
        <f>VLOOKUP(EVID_PASTVY!H672,KATEGORIE_ZVIRAT!$B$2:$M$31,6,FALSE)*K672</f>
        <v>#N/A</v>
      </c>
      <c r="M672" s="33">
        <v>24</v>
      </c>
      <c r="N672" s="45" t="e">
        <f>VLOOKUP(EVID_PASTVY!$H672,KATEGORIE_ZVIRAT!$B$2:$M$31,8,FALSE)</f>
        <v>#N/A</v>
      </c>
      <c r="O672" s="45" t="e">
        <f>VLOOKUP(EVID_PASTVY!$H672,KATEGORIE_ZVIRAT!$B$2:$M$31,9,FALSE)</f>
        <v>#N/A</v>
      </c>
      <c r="P672" s="54" t="e">
        <f>VLOOKUP(EVID_PASTVY!$H672,KATEGORIE_ZVIRAT!$B$2:$M$31,7,FALSE)*L672/1000*M672/24*(F672-E672+1)/J672</f>
        <v>#N/A</v>
      </c>
      <c r="Q672" s="52" t="e">
        <f>VLOOKUP(EVID_PASTVY!$H672,KATEGORIE_ZVIRAT!$B$2:$M$31,10,FALSE)*P672*10</f>
        <v>#N/A</v>
      </c>
      <c r="R672" s="52" t="e">
        <f>VLOOKUP(EVID_PASTVY!$H672,KATEGORIE_ZVIRAT!$B$2:$M$31,11,FALSE)*P672*10</f>
        <v>#N/A</v>
      </c>
      <c r="S672" s="52" t="e">
        <f>VLOOKUP(EVID_PASTVY!$H672,KATEGORIE_ZVIRAT!$B$2:$M$31,12,FALSE)*P672*10</f>
        <v>#N/A</v>
      </c>
    </row>
    <row r="673" spans="1:19" x14ac:dyDescent="0.2">
      <c r="A673" s="32"/>
      <c r="B673" s="37" t="e">
        <f>VLOOKUP($A673,EVID_OSEVU!$A$1:$M$4972,2,FALSE)</f>
        <v>#N/A</v>
      </c>
      <c r="C673" s="37" t="e">
        <f>VLOOKUP($A673,EVID_OSEVU!$A$1:$M$4972,3,FALSE)</f>
        <v>#N/A</v>
      </c>
      <c r="D673" s="45" t="e">
        <f>VLOOKUP($A673,EVID_OSEVU!$A$1:$M$4972,4,FALSE)</f>
        <v>#N/A</v>
      </c>
      <c r="E673" s="35"/>
      <c r="F673" s="53"/>
      <c r="G673" s="32"/>
      <c r="H673" s="45" t="e">
        <f>VLOOKUP(G673,Export7[#All],2,FALSE)</f>
        <v>#N/A</v>
      </c>
      <c r="I673" s="45" t="e">
        <f>VLOOKUP($A673,EVID_OSEVU!$A$1:$M$4972,10,FALSE)</f>
        <v>#N/A</v>
      </c>
      <c r="J673" s="58" t="e">
        <f>VLOOKUP($A673,EVID_OSEVU!$A$1:$M$4972,11,FALSE)</f>
        <v>#N/A</v>
      </c>
      <c r="K673" s="33"/>
      <c r="L673" s="45" t="e">
        <f>VLOOKUP(EVID_PASTVY!H673,KATEGORIE_ZVIRAT!$B$2:$M$31,6,FALSE)*K673</f>
        <v>#N/A</v>
      </c>
      <c r="M673" s="33">
        <v>24</v>
      </c>
      <c r="N673" s="45" t="e">
        <f>VLOOKUP(EVID_PASTVY!$H673,KATEGORIE_ZVIRAT!$B$2:$M$31,8,FALSE)</f>
        <v>#N/A</v>
      </c>
      <c r="O673" s="45" t="e">
        <f>VLOOKUP(EVID_PASTVY!$H673,KATEGORIE_ZVIRAT!$B$2:$M$31,9,FALSE)</f>
        <v>#N/A</v>
      </c>
      <c r="P673" s="54" t="e">
        <f>VLOOKUP(EVID_PASTVY!$H673,KATEGORIE_ZVIRAT!$B$2:$M$31,7,FALSE)*L673/1000*M673/24*(F673-E673+1)/J673</f>
        <v>#N/A</v>
      </c>
      <c r="Q673" s="52" t="e">
        <f>VLOOKUP(EVID_PASTVY!$H673,KATEGORIE_ZVIRAT!$B$2:$M$31,10,FALSE)*P673*10</f>
        <v>#N/A</v>
      </c>
      <c r="R673" s="52" t="e">
        <f>VLOOKUP(EVID_PASTVY!$H673,KATEGORIE_ZVIRAT!$B$2:$M$31,11,FALSE)*P673*10</f>
        <v>#N/A</v>
      </c>
      <c r="S673" s="52" t="e">
        <f>VLOOKUP(EVID_PASTVY!$H673,KATEGORIE_ZVIRAT!$B$2:$M$31,12,FALSE)*P673*10</f>
        <v>#N/A</v>
      </c>
    </row>
    <row r="674" spans="1:19" x14ac:dyDescent="0.2">
      <c r="A674" s="32"/>
      <c r="B674" s="37" t="e">
        <f>VLOOKUP($A674,EVID_OSEVU!$A$1:$M$4972,2,FALSE)</f>
        <v>#N/A</v>
      </c>
      <c r="C674" s="37" t="e">
        <f>VLOOKUP($A674,EVID_OSEVU!$A$1:$M$4972,3,FALSE)</f>
        <v>#N/A</v>
      </c>
      <c r="D674" s="45" t="e">
        <f>VLOOKUP($A674,EVID_OSEVU!$A$1:$M$4972,4,FALSE)</f>
        <v>#N/A</v>
      </c>
      <c r="E674" s="35"/>
      <c r="F674" s="53"/>
      <c r="G674" s="32"/>
      <c r="H674" s="45" t="e">
        <f>VLOOKUP(G674,Export7[#All],2,FALSE)</f>
        <v>#N/A</v>
      </c>
      <c r="I674" s="45" t="e">
        <f>VLOOKUP($A674,EVID_OSEVU!$A$1:$M$4972,10,FALSE)</f>
        <v>#N/A</v>
      </c>
      <c r="J674" s="58" t="e">
        <f>VLOOKUP($A674,EVID_OSEVU!$A$1:$M$4972,11,FALSE)</f>
        <v>#N/A</v>
      </c>
      <c r="K674" s="33"/>
      <c r="L674" s="45" t="e">
        <f>VLOOKUP(EVID_PASTVY!H674,KATEGORIE_ZVIRAT!$B$2:$M$31,6,FALSE)*K674</f>
        <v>#N/A</v>
      </c>
      <c r="M674" s="33">
        <v>24</v>
      </c>
      <c r="N674" s="45" t="e">
        <f>VLOOKUP(EVID_PASTVY!$H674,KATEGORIE_ZVIRAT!$B$2:$M$31,8,FALSE)</f>
        <v>#N/A</v>
      </c>
      <c r="O674" s="45" t="e">
        <f>VLOOKUP(EVID_PASTVY!$H674,KATEGORIE_ZVIRAT!$B$2:$M$31,9,FALSE)</f>
        <v>#N/A</v>
      </c>
      <c r="P674" s="54" t="e">
        <f>VLOOKUP(EVID_PASTVY!$H674,KATEGORIE_ZVIRAT!$B$2:$M$31,7,FALSE)*L674/1000*M674/24*(F674-E674+1)/J674</f>
        <v>#N/A</v>
      </c>
      <c r="Q674" s="52" t="e">
        <f>VLOOKUP(EVID_PASTVY!$H674,KATEGORIE_ZVIRAT!$B$2:$M$31,10,FALSE)*P674*10</f>
        <v>#N/A</v>
      </c>
      <c r="R674" s="52" t="e">
        <f>VLOOKUP(EVID_PASTVY!$H674,KATEGORIE_ZVIRAT!$B$2:$M$31,11,FALSE)*P674*10</f>
        <v>#N/A</v>
      </c>
      <c r="S674" s="52" t="e">
        <f>VLOOKUP(EVID_PASTVY!$H674,KATEGORIE_ZVIRAT!$B$2:$M$31,12,FALSE)*P674*10</f>
        <v>#N/A</v>
      </c>
    </row>
    <row r="675" spans="1:19" x14ac:dyDescent="0.2">
      <c r="A675" s="32"/>
      <c r="B675" s="37" t="e">
        <f>VLOOKUP($A675,EVID_OSEVU!$A$1:$M$4972,2,FALSE)</f>
        <v>#N/A</v>
      </c>
      <c r="C675" s="37" t="e">
        <f>VLOOKUP($A675,EVID_OSEVU!$A$1:$M$4972,3,FALSE)</f>
        <v>#N/A</v>
      </c>
      <c r="D675" s="45" t="e">
        <f>VLOOKUP($A675,EVID_OSEVU!$A$1:$M$4972,4,FALSE)</f>
        <v>#N/A</v>
      </c>
      <c r="E675" s="35"/>
      <c r="F675" s="53"/>
      <c r="G675" s="32"/>
      <c r="H675" s="45" t="e">
        <f>VLOOKUP(G675,Export7[#All],2,FALSE)</f>
        <v>#N/A</v>
      </c>
      <c r="I675" s="45" t="e">
        <f>VLOOKUP($A675,EVID_OSEVU!$A$1:$M$4972,10,FALSE)</f>
        <v>#N/A</v>
      </c>
      <c r="J675" s="58" t="e">
        <f>VLOOKUP($A675,EVID_OSEVU!$A$1:$M$4972,11,FALSE)</f>
        <v>#N/A</v>
      </c>
      <c r="K675" s="33"/>
      <c r="L675" s="45" t="e">
        <f>VLOOKUP(EVID_PASTVY!H675,KATEGORIE_ZVIRAT!$B$2:$M$31,6,FALSE)*K675</f>
        <v>#N/A</v>
      </c>
      <c r="M675" s="33">
        <v>24</v>
      </c>
      <c r="N675" s="45" t="e">
        <f>VLOOKUP(EVID_PASTVY!$H675,KATEGORIE_ZVIRAT!$B$2:$M$31,8,FALSE)</f>
        <v>#N/A</v>
      </c>
      <c r="O675" s="45" t="e">
        <f>VLOOKUP(EVID_PASTVY!$H675,KATEGORIE_ZVIRAT!$B$2:$M$31,9,FALSE)</f>
        <v>#N/A</v>
      </c>
      <c r="P675" s="54" t="e">
        <f>VLOOKUP(EVID_PASTVY!$H675,KATEGORIE_ZVIRAT!$B$2:$M$31,7,FALSE)*L675/1000*M675/24*(F675-E675+1)/J675</f>
        <v>#N/A</v>
      </c>
      <c r="Q675" s="52" t="e">
        <f>VLOOKUP(EVID_PASTVY!$H675,KATEGORIE_ZVIRAT!$B$2:$M$31,10,FALSE)*P675*10</f>
        <v>#N/A</v>
      </c>
      <c r="R675" s="52" t="e">
        <f>VLOOKUP(EVID_PASTVY!$H675,KATEGORIE_ZVIRAT!$B$2:$M$31,11,FALSE)*P675*10</f>
        <v>#N/A</v>
      </c>
      <c r="S675" s="52" t="e">
        <f>VLOOKUP(EVID_PASTVY!$H675,KATEGORIE_ZVIRAT!$B$2:$M$31,12,FALSE)*P675*10</f>
        <v>#N/A</v>
      </c>
    </row>
    <row r="676" spans="1:19" x14ac:dyDescent="0.2">
      <c r="A676" s="32"/>
      <c r="B676" s="37" t="e">
        <f>VLOOKUP($A676,EVID_OSEVU!$A$1:$M$4972,2,FALSE)</f>
        <v>#N/A</v>
      </c>
      <c r="C676" s="37" t="e">
        <f>VLOOKUP($A676,EVID_OSEVU!$A$1:$M$4972,3,FALSE)</f>
        <v>#N/A</v>
      </c>
      <c r="D676" s="45" t="e">
        <f>VLOOKUP($A676,EVID_OSEVU!$A$1:$M$4972,4,FALSE)</f>
        <v>#N/A</v>
      </c>
      <c r="E676" s="35"/>
      <c r="F676" s="53"/>
      <c r="G676" s="32"/>
      <c r="H676" s="45" t="e">
        <f>VLOOKUP(G676,Export7[#All],2,FALSE)</f>
        <v>#N/A</v>
      </c>
      <c r="I676" s="45" t="e">
        <f>VLOOKUP($A676,EVID_OSEVU!$A$1:$M$4972,10,FALSE)</f>
        <v>#N/A</v>
      </c>
      <c r="J676" s="58" t="e">
        <f>VLOOKUP($A676,EVID_OSEVU!$A$1:$M$4972,11,FALSE)</f>
        <v>#N/A</v>
      </c>
      <c r="K676" s="33"/>
      <c r="L676" s="45" t="e">
        <f>VLOOKUP(EVID_PASTVY!H676,KATEGORIE_ZVIRAT!$B$2:$M$31,6,FALSE)*K676</f>
        <v>#N/A</v>
      </c>
      <c r="M676" s="33">
        <v>24</v>
      </c>
      <c r="N676" s="45" t="e">
        <f>VLOOKUP(EVID_PASTVY!$H676,KATEGORIE_ZVIRAT!$B$2:$M$31,8,FALSE)</f>
        <v>#N/A</v>
      </c>
      <c r="O676" s="45" t="e">
        <f>VLOOKUP(EVID_PASTVY!$H676,KATEGORIE_ZVIRAT!$B$2:$M$31,9,FALSE)</f>
        <v>#N/A</v>
      </c>
      <c r="P676" s="54" t="e">
        <f>VLOOKUP(EVID_PASTVY!$H676,KATEGORIE_ZVIRAT!$B$2:$M$31,7,FALSE)*L676/1000*M676/24*(F676-E676+1)/J676</f>
        <v>#N/A</v>
      </c>
      <c r="Q676" s="52" t="e">
        <f>VLOOKUP(EVID_PASTVY!$H676,KATEGORIE_ZVIRAT!$B$2:$M$31,10,FALSE)*P676*10</f>
        <v>#N/A</v>
      </c>
      <c r="R676" s="52" t="e">
        <f>VLOOKUP(EVID_PASTVY!$H676,KATEGORIE_ZVIRAT!$B$2:$M$31,11,FALSE)*P676*10</f>
        <v>#N/A</v>
      </c>
      <c r="S676" s="52" t="e">
        <f>VLOOKUP(EVID_PASTVY!$H676,KATEGORIE_ZVIRAT!$B$2:$M$31,12,FALSE)*P676*10</f>
        <v>#N/A</v>
      </c>
    </row>
    <row r="677" spans="1:19" x14ac:dyDescent="0.2">
      <c r="A677" s="32"/>
      <c r="B677" s="37" t="e">
        <f>VLOOKUP($A677,EVID_OSEVU!$A$1:$M$4972,2,FALSE)</f>
        <v>#N/A</v>
      </c>
      <c r="C677" s="37" t="e">
        <f>VLOOKUP($A677,EVID_OSEVU!$A$1:$M$4972,3,FALSE)</f>
        <v>#N/A</v>
      </c>
      <c r="D677" s="45" t="e">
        <f>VLOOKUP($A677,EVID_OSEVU!$A$1:$M$4972,4,FALSE)</f>
        <v>#N/A</v>
      </c>
      <c r="E677" s="35"/>
      <c r="F677" s="53"/>
      <c r="G677" s="32"/>
      <c r="H677" s="45" t="e">
        <f>VLOOKUP(G677,Export7[#All],2,FALSE)</f>
        <v>#N/A</v>
      </c>
      <c r="I677" s="45" t="e">
        <f>VLOOKUP($A677,EVID_OSEVU!$A$1:$M$4972,10,FALSE)</f>
        <v>#N/A</v>
      </c>
      <c r="J677" s="58" t="e">
        <f>VLOOKUP($A677,EVID_OSEVU!$A$1:$M$4972,11,FALSE)</f>
        <v>#N/A</v>
      </c>
      <c r="K677" s="33"/>
      <c r="L677" s="45" t="e">
        <f>VLOOKUP(EVID_PASTVY!H677,KATEGORIE_ZVIRAT!$B$2:$M$31,6,FALSE)*K677</f>
        <v>#N/A</v>
      </c>
      <c r="M677" s="33">
        <v>24</v>
      </c>
      <c r="N677" s="45" t="e">
        <f>VLOOKUP(EVID_PASTVY!$H677,KATEGORIE_ZVIRAT!$B$2:$M$31,8,FALSE)</f>
        <v>#N/A</v>
      </c>
      <c r="O677" s="45" t="e">
        <f>VLOOKUP(EVID_PASTVY!$H677,KATEGORIE_ZVIRAT!$B$2:$M$31,9,FALSE)</f>
        <v>#N/A</v>
      </c>
      <c r="P677" s="54" t="e">
        <f>VLOOKUP(EVID_PASTVY!$H677,KATEGORIE_ZVIRAT!$B$2:$M$31,7,FALSE)*L677/1000*M677/24*(F677-E677+1)/J677</f>
        <v>#N/A</v>
      </c>
      <c r="Q677" s="52" t="e">
        <f>VLOOKUP(EVID_PASTVY!$H677,KATEGORIE_ZVIRAT!$B$2:$M$31,10,FALSE)*P677*10</f>
        <v>#N/A</v>
      </c>
      <c r="R677" s="52" t="e">
        <f>VLOOKUP(EVID_PASTVY!$H677,KATEGORIE_ZVIRAT!$B$2:$M$31,11,FALSE)*P677*10</f>
        <v>#N/A</v>
      </c>
      <c r="S677" s="52" t="e">
        <f>VLOOKUP(EVID_PASTVY!$H677,KATEGORIE_ZVIRAT!$B$2:$M$31,12,FALSE)*P677*10</f>
        <v>#N/A</v>
      </c>
    </row>
    <row r="678" spans="1:19" x14ac:dyDescent="0.2">
      <c r="A678" s="32"/>
      <c r="B678" s="37" t="e">
        <f>VLOOKUP($A678,EVID_OSEVU!$A$1:$M$4972,2,FALSE)</f>
        <v>#N/A</v>
      </c>
      <c r="C678" s="37" t="e">
        <f>VLOOKUP($A678,EVID_OSEVU!$A$1:$M$4972,3,FALSE)</f>
        <v>#N/A</v>
      </c>
      <c r="D678" s="45" t="e">
        <f>VLOOKUP($A678,EVID_OSEVU!$A$1:$M$4972,4,FALSE)</f>
        <v>#N/A</v>
      </c>
      <c r="E678" s="35"/>
      <c r="F678" s="53"/>
      <c r="G678" s="32"/>
      <c r="H678" s="45" t="e">
        <f>VLOOKUP(G678,Export7[#All],2,FALSE)</f>
        <v>#N/A</v>
      </c>
      <c r="I678" s="45" t="e">
        <f>VLOOKUP($A678,EVID_OSEVU!$A$1:$M$4972,10,FALSE)</f>
        <v>#N/A</v>
      </c>
      <c r="J678" s="58" t="e">
        <f>VLOOKUP($A678,EVID_OSEVU!$A$1:$M$4972,11,FALSE)</f>
        <v>#N/A</v>
      </c>
      <c r="K678" s="33"/>
      <c r="L678" s="45" t="e">
        <f>VLOOKUP(EVID_PASTVY!H678,KATEGORIE_ZVIRAT!$B$2:$M$31,6,FALSE)*K678</f>
        <v>#N/A</v>
      </c>
      <c r="M678" s="33">
        <v>24</v>
      </c>
      <c r="N678" s="45" t="e">
        <f>VLOOKUP(EVID_PASTVY!$H678,KATEGORIE_ZVIRAT!$B$2:$M$31,8,FALSE)</f>
        <v>#N/A</v>
      </c>
      <c r="O678" s="45" t="e">
        <f>VLOOKUP(EVID_PASTVY!$H678,KATEGORIE_ZVIRAT!$B$2:$M$31,9,FALSE)</f>
        <v>#N/A</v>
      </c>
      <c r="P678" s="54" t="e">
        <f>VLOOKUP(EVID_PASTVY!$H678,KATEGORIE_ZVIRAT!$B$2:$M$31,7,FALSE)*L678/1000*M678/24*(F678-E678+1)/J678</f>
        <v>#N/A</v>
      </c>
      <c r="Q678" s="52" t="e">
        <f>VLOOKUP(EVID_PASTVY!$H678,KATEGORIE_ZVIRAT!$B$2:$M$31,10,FALSE)*P678*10</f>
        <v>#N/A</v>
      </c>
      <c r="R678" s="52" t="e">
        <f>VLOOKUP(EVID_PASTVY!$H678,KATEGORIE_ZVIRAT!$B$2:$M$31,11,FALSE)*P678*10</f>
        <v>#N/A</v>
      </c>
      <c r="S678" s="52" t="e">
        <f>VLOOKUP(EVID_PASTVY!$H678,KATEGORIE_ZVIRAT!$B$2:$M$31,12,FALSE)*P678*10</f>
        <v>#N/A</v>
      </c>
    </row>
    <row r="679" spans="1:19" x14ac:dyDescent="0.2">
      <c r="A679" s="32"/>
      <c r="B679" s="37" t="e">
        <f>VLOOKUP($A679,EVID_OSEVU!$A$1:$M$4972,2,FALSE)</f>
        <v>#N/A</v>
      </c>
      <c r="C679" s="37" t="e">
        <f>VLOOKUP($A679,EVID_OSEVU!$A$1:$M$4972,3,FALSE)</f>
        <v>#N/A</v>
      </c>
      <c r="D679" s="45" t="e">
        <f>VLOOKUP($A679,EVID_OSEVU!$A$1:$M$4972,4,FALSE)</f>
        <v>#N/A</v>
      </c>
      <c r="E679" s="35"/>
      <c r="F679" s="53"/>
      <c r="G679" s="32"/>
      <c r="H679" s="45" t="e">
        <f>VLOOKUP(G679,Export7[#All],2,FALSE)</f>
        <v>#N/A</v>
      </c>
      <c r="I679" s="45" t="e">
        <f>VLOOKUP($A679,EVID_OSEVU!$A$1:$M$4972,10,FALSE)</f>
        <v>#N/A</v>
      </c>
      <c r="J679" s="58" t="e">
        <f>VLOOKUP($A679,EVID_OSEVU!$A$1:$M$4972,11,FALSE)</f>
        <v>#N/A</v>
      </c>
      <c r="K679" s="33"/>
      <c r="L679" s="45" t="e">
        <f>VLOOKUP(EVID_PASTVY!H679,KATEGORIE_ZVIRAT!$B$2:$M$31,6,FALSE)*K679</f>
        <v>#N/A</v>
      </c>
      <c r="M679" s="33">
        <v>24</v>
      </c>
      <c r="N679" s="45" t="e">
        <f>VLOOKUP(EVID_PASTVY!$H679,KATEGORIE_ZVIRAT!$B$2:$M$31,8,FALSE)</f>
        <v>#N/A</v>
      </c>
      <c r="O679" s="45" t="e">
        <f>VLOOKUP(EVID_PASTVY!$H679,KATEGORIE_ZVIRAT!$B$2:$M$31,9,FALSE)</f>
        <v>#N/A</v>
      </c>
      <c r="P679" s="54" t="e">
        <f>VLOOKUP(EVID_PASTVY!$H679,KATEGORIE_ZVIRAT!$B$2:$M$31,7,FALSE)*L679/1000*M679/24*(F679-E679+1)/J679</f>
        <v>#N/A</v>
      </c>
      <c r="Q679" s="52" t="e">
        <f>VLOOKUP(EVID_PASTVY!$H679,KATEGORIE_ZVIRAT!$B$2:$M$31,10,FALSE)*P679*10</f>
        <v>#N/A</v>
      </c>
      <c r="R679" s="52" t="e">
        <f>VLOOKUP(EVID_PASTVY!$H679,KATEGORIE_ZVIRAT!$B$2:$M$31,11,FALSE)*P679*10</f>
        <v>#N/A</v>
      </c>
      <c r="S679" s="52" t="e">
        <f>VLOOKUP(EVID_PASTVY!$H679,KATEGORIE_ZVIRAT!$B$2:$M$31,12,FALSE)*P679*10</f>
        <v>#N/A</v>
      </c>
    </row>
    <row r="680" spans="1:19" x14ac:dyDescent="0.2">
      <c r="A680" s="32"/>
      <c r="B680" s="37" t="e">
        <f>VLOOKUP($A680,EVID_OSEVU!$A$1:$M$4972,2,FALSE)</f>
        <v>#N/A</v>
      </c>
      <c r="C680" s="37" t="e">
        <f>VLOOKUP($A680,EVID_OSEVU!$A$1:$M$4972,3,FALSE)</f>
        <v>#N/A</v>
      </c>
      <c r="D680" s="45" t="e">
        <f>VLOOKUP($A680,EVID_OSEVU!$A$1:$M$4972,4,FALSE)</f>
        <v>#N/A</v>
      </c>
      <c r="E680" s="35"/>
      <c r="F680" s="53"/>
      <c r="G680" s="32"/>
      <c r="H680" s="45" t="e">
        <f>VLOOKUP(G680,Export7[#All],2,FALSE)</f>
        <v>#N/A</v>
      </c>
      <c r="I680" s="45" t="e">
        <f>VLOOKUP($A680,EVID_OSEVU!$A$1:$M$4972,10,FALSE)</f>
        <v>#N/A</v>
      </c>
      <c r="J680" s="58" t="e">
        <f>VLOOKUP($A680,EVID_OSEVU!$A$1:$M$4972,11,FALSE)</f>
        <v>#N/A</v>
      </c>
      <c r="K680" s="33"/>
      <c r="L680" s="45" t="e">
        <f>VLOOKUP(EVID_PASTVY!H680,KATEGORIE_ZVIRAT!$B$2:$M$31,6,FALSE)*K680</f>
        <v>#N/A</v>
      </c>
      <c r="M680" s="33">
        <v>24</v>
      </c>
      <c r="N680" s="45" t="e">
        <f>VLOOKUP(EVID_PASTVY!$H680,KATEGORIE_ZVIRAT!$B$2:$M$31,8,FALSE)</f>
        <v>#N/A</v>
      </c>
      <c r="O680" s="45" t="e">
        <f>VLOOKUP(EVID_PASTVY!$H680,KATEGORIE_ZVIRAT!$B$2:$M$31,9,FALSE)</f>
        <v>#N/A</v>
      </c>
      <c r="P680" s="54" t="e">
        <f>VLOOKUP(EVID_PASTVY!$H680,KATEGORIE_ZVIRAT!$B$2:$M$31,7,FALSE)*L680/1000*M680/24*(F680-E680+1)/J680</f>
        <v>#N/A</v>
      </c>
      <c r="Q680" s="52" t="e">
        <f>VLOOKUP(EVID_PASTVY!$H680,KATEGORIE_ZVIRAT!$B$2:$M$31,10,FALSE)*P680*10</f>
        <v>#N/A</v>
      </c>
      <c r="R680" s="52" t="e">
        <f>VLOOKUP(EVID_PASTVY!$H680,KATEGORIE_ZVIRAT!$B$2:$M$31,11,FALSE)*P680*10</f>
        <v>#N/A</v>
      </c>
      <c r="S680" s="52" t="e">
        <f>VLOOKUP(EVID_PASTVY!$H680,KATEGORIE_ZVIRAT!$B$2:$M$31,12,FALSE)*P680*10</f>
        <v>#N/A</v>
      </c>
    </row>
    <row r="681" spans="1:19" x14ac:dyDescent="0.2">
      <c r="A681" s="32"/>
      <c r="B681" s="37" t="e">
        <f>VLOOKUP($A681,EVID_OSEVU!$A$1:$M$4972,2,FALSE)</f>
        <v>#N/A</v>
      </c>
      <c r="C681" s="37" t="e">
        <f>VLOOKUP($A681,EVID_OSEVU!$A$1:$M$4972,3,FALSE)</f>
        <v>#N/A</v>
      </c>
      <c r="D681" s="45" t="e">
        <f>VLOOKUP($A681,EVID_OSEVU!$A$1:$M$4972,4,FALSE)</f>
        <v>#N/A</v>
      </c>
      <c r="E681" s="35"/>
      <c r="F681" s="53"/>
      <c r="G681" s="32"/>
      <c r="H681" s="45" t="e">
        <f>VLOOKUP(G681,Export7[#All],2,FALSE)</f>
        <v>#N/A</v>
      </c>
      <c r="I681" s="45" t="e">
        <f>VLOOKUP($A681,EVID_OSEVU!$A$1:$M$4972,10,FALSE)</f>
        <v>#N/A</v>
      </c>
      <c r="J681" s="58" t="e">
        <f>VLOOKUP($A681,EVID_OSEVU!$A$1:$M$4972,11,FALSE)</f>
        <v>#N/A</v>
      </c>
      <c r="K681" s="33"/>
      <c r="L681" s="45" t="e">
        <f>VLOOKUP(EVID_PASTVY!H681,KATEGORIE_ZVIRAT!$B$2:$M$31,6,FALSE)*K681</f>
        <v>#N/A</v>
      </c>
      <c r="M681" s="33">
        <v>24</v>
      </c>
      <c r="N681" s="45" t="e">
        <f>VLOOKUP(EVID_PASTVY!$H681,KATEGORIE_ZVIRAT!$B$2:$M$31,8,FALSE)</f>
        <v>#N/A</v>
      </c>
      <c r="O681" s="45" t="e">
        <f>VLOOKUP(EVID_PASTVY!$H681,KATEGORIE_ZVIRAT!$B$2:$M$31,9,FALSE)</f>
        <v>#N/A</v>
      </c>
      <c r="P681" s="54" t="e">
        <f>VLOOKUP(EVID_PASTVY!$H681,KATEGORIE_ZVIRAT!$B$2:$M$31,7,FALSE)*L681/1000*M681/24*(F681-E681+1)/J681</f>
        <v>#N/A</v>
      </c>
      <c r="Q681" s="52" t="e">
        <f>VLOOKUP(EVID_PASTVY!$H681,KATEGORIE_ZVIRAT!$B$2:$M$31,10,FALSE)*P681*10</f>
        <v>#N/A</v>
      </c>
      <c r="R681" s="52" t="e">
        <f>VLOOKUP(EVID_PASTVY!$H681,KATEGORIE_ZVIRAT!$B$2:$M$31,11,FALSE)*P681*10</f>
        <v>#N/A</v>
      </c>
      <c r="S681" s="52" t="e">
        <f>VLOOKUP(EVID_PASTVY!$H681,KATEGORIE_ZVIRAT!$B$2:$M$31,12,FALSE)*P681*10</f>
        <v>#N/A</v>
      </c>
    </row>
    <row r="682" spans="1:19" x14ac:dyDescent="0.2">
      <c r="A682" s="32"/>
      <c r="B682" s="37" t="e">
        <f>VLOOKUP($A682,EVID_OSEVU!$A$1:$M$4972,2,FALSE)</f>
        <v>#N/A</v>
      </c>
      <c r="C682" s="37" t="e">
        <f>VLOOKUP($A682,EVID_OSEVU!$A$1:$M$4972,3,FALSE)</f>
        <v>#N/A</v>
      </c>
      <c r="D682" s="45" t="e">
        <f>VLOOKUP($A682,EVID_OSEVU!$A$1:$M$4972,4,FALSE)</f>
        <v>#N/A</v>
      </c>
      <c r="E682" s="35"/>
      <c r="F682" s="53"/>
      <c r="G682" s="32"/>
      <c r="H682" s="45" t="e">
        <f>VLOOKUP(G682,Export7[#All],2,FALSE)</f>
        <v>#N/A</v>
      </c>
      <c r="I682" s="45" t="e">
        <f>VLOOKUP($A682,EVID_OSEVU!$A$1:$M$4972,10,FALSE)</f>
        <v>#N/A</v>
      </c>
      <c r="J682" s="58" t="e">
        <f>VLOOKUP($A682,EVID_OSEVU!$A$1:$M$4972,11,FALSE)</f>
        <v>#N/A</v>
      </c>
      <c r="K682" s="33"/>
      <c r="L682" s="45" t="e">
        <f>VLOOKUP(EVID_PASTVY!H682,KATEGORIE_ZVIRAT!$B$2:$M$31,6,FALSE)*K682</f>
        <v>#N/A</v>
      </c>
      <c r="M682" s="33">
        <v>24</v>
      </c>
      <c r="N682" s="45" t="e">
        <f>VLOOKUP(EVID_PASTVY!$H682,KATEGORIE_ZVIRAT!$B$2:$M$31,8,FALSE)</f>
        <v>#N/A</v>
      </c>
      <c r="O682" s="45" t="e">
        <f>VLOOKUP(EVID_PASTVY!$H682,KATEGORIE_ZVIRAT!$B$2:$M$31,9,FALSE)</f>
        <v>#N/A</v>
      </c>
      <c r="P682" s="54" t="e">
        <f>VLOOKUP(EVID_PASTVY!$H682,KATEGORIE_ZVIRAT!$B$2:$M$31,7,FALSE)*L682/1000*M682/24*(F682-E682+1)/J682</f>
        <v>#N/A</v>
      </c>
      <c r="Q682" s="52" t="e">
        <f>VLOOKUP(EVID_PASTVY!$H682,KATEGORIE_ZVIRAT!$B$2:$M$31,10,FALSE)*P682*10</f>
        <v>#N/A</v>
      </c>
      <c r="R682" s="52" t="e">
        <f>VLOOKUP(EVID_PASTVY!$H682,KATEGORIE_ZVIRAT!$B$2:$M$31,11,FALSE)*P682*10</f>
        <v>#N/A</v>
      </c>
      <c r="S682" s="52" t="e">
        <f>VLOOKUP(EVID_PASTVY!$H682,KATEGORIE_ZVIRAT!$B$2:$M$31,12,FALSE)*P682*10</f>
        <v>#N/A</v>
      </c>
    </row>
    <row r="683" spans="1:19" x14ac:dyDescent="0.2">
      <c r="A683" s="32"/>
      <c r="B683" s="37" t="e">
        <f>VLOOKUP($A683,EVID_OSEVU!$A$1:$M$4972,2,FALSE)</f>
        <v>#N/A</v>
      </c>
      <c r="C683" s="37" t="e">
        <f>VLOOKUP($A683,EVID_OSEVU!$A$1:$M$4972,3,FALSE)</f>
        <v>#N/A</v>
      </c>
      <c r="D683" s="45" t="e">
        <f>VLOOKUP($A683,EVID_OSEVU!$A$1:$M$4972,4,FALSE)</f>
        <v>#N/A</v>
      </c>
      <c r="E683" s="35"/>
      <c r="F683" s="53"/>
      <c r="G683" s="32"/>
      <c r="H683" s="45" t="e">
        <f>VLOOKUP(G683,Export7[#All],2,FALSE)</f>
        <v>#N/A</v>
      </c>
      <c r="I683" s="45" t="e">
        <f>VLOOKUP($A683,EVID_OSEVU!$A$1:$M$4972,10,FALSE)</f>
        <v>#N/A</v>
      </c>
      <c r="J683" s="58" t="e">
        <f>VLOOKUP($A683,EVID_OSEVU!$A$1:$M$4972,11,FALSE)</f>
        <v>#N/A</v>
      </c>
      <c r="K683" s="33"/>
      <c r="L683" s="45" t="e">
        <f>VLOOKUP(EVID_PASTVY!H683,KATEGORIE_ZVIRAT!$B$2:$M$31,6,FALSE)*K683</f>
        <v>#N/A</v>
      </c>
      <c r="M683" s="33">
        <v>24</v>
      </c>
      <c r="N683" s="45" t="e">
        <f>VLOOKUP(EVID_PASTVY!$H683,KATEGORIE_ZVIRAT!$B$2:$M$31,8,FALSE)</f>
        <v>#N/A</v>
      </c>
      <c r="O683" s="45" t="e">
        <f>VLOOKUP(EVID_PASTVY!$H683,KATEGORIE_ZVIRAT!$B$2:$M$31,9,FALSE)</f>
        <v>#N/A</v>
      </c>
      <c r="P683" s="54" t="e">
        <f>VLOOKUP(EVID_PASTVY!$H683,KATEGORIE_ZVIRAT!$B$2:$M$31,7,FALSE)*L683/1000*M683/24*(F683-E683+1)/J683</f>
        <v>#N/A</v>
      </c>
      <c r="Q683" s="52" t="e">
        <f>VLOOKUP(EVID_PASTVY!$H683,KATEGORIE_ZVIRAT!$B$2:$M$31,10,FALSE)*P683*10</f>
        <v>#N/A</v>
      </c>
      <c r="R683" s="52" t="e">
        <f>VLOOKUP(EVID_PASTVY!$H683,KATEGORIE_ZVIRAT!$B$2:$M$31,11,FALSE)*P683*10</f>
        <v>#N/A</v>
      </c>
      <c r="S683" s="52" t="e">
        <f>VLOOKUP(EVID_PASTVY!$H683,KATEGORIE_ZVIRAT!$B$2:$M$31,12,FALSE)*P683*10</f>
        <v>#N/A</v>
      </c>
    </row>
    <row r="684" spans="1:19" x14ac:dyDescent="0.2">
      <c r="A684" s="32"/>
      <c r="B684" s="37" t="e">
        <f>VLOOKUP($A684,EVID_OSEVU!$A$1:$M$4972,2,FALSE)</f>
        <v>#N/A</v>
      </c>
      <c r="C684" s="37" t="e">
        <f>VLOOKUP($A684,EVID_OSEVU!$A$1:$M$4972,3,FALSE)</f>
        <v>#N/A</v>
      </c>
      <c r="D684" s="45" t="e">
        <f>VLOOKUP($A684,EVID_OSEVU!$A$1:$M$4972,4,FALSE)</f>
        <v>#N/A</v>
      </c>
      <c r="E684" s="35"/>
      <c r="F684" s="53"/>
      <c r="G684" s="32"/>
      <c r="H684" s="45" t="e">
        <f>VLOOKUP(G684,Export7[#All],2,FALSE)</f>
        <v>#N/A</v>
      </c>
      <c r="I684" s="45" t="e">
        <f>VLOOKUP($A684,EVID_OSEVU!$A$1:$M$4972,10,FALSE)</f>
        <v>#N/A</v>
      </c>
      <c r="J684" s="58" t="e">
        <f>VLOOKUP($A684,EVID_OSEVU!$A$1:$M$4972,11,FALSE)</f>
        <v>#N/A</v>
      </c>
      <c r="K684" s="33"/>
      <c r="L684" s="45" t="e">
        <f>VLOOKUP(EVID_PASTVY!H684,KATEGORIE_ZVIRAT!$B$2:$M$31,6,FALSE)*K684</f>
        <v>#N/A</v>
      </c>
      <c r="M684" s="33">
        <v>24</v>
      </c>
      <c r="N684" s="45" t="e">
        <f>VLOOKUP(EVID_PASTVY!$H684,KATEGORIE_ZVIRAT!$B$2:$M$31,8,FALSE)</f>
        <v>#N/A</v>
      </c>
      <c r="O684" s="45" t="e">
        <f>VLOOKUP(EVID_PASTVY!$H684,KATEGORIE_ZVIRAT!$B$2:$M$31,9,FALSE)</f>
        <v>#N/A</v>
      </c>
      <c r="P684" s="54" t="e">
        <f>VLOOKUP(EVID_PASTVY!$H684,KATEGORIE_ZVIRAT!$B$2:$M$31,7,FALSE)*L684/1000*M684/24*(F684-E684+1)/J684</f>
        <v>#N/A</v>
      </c>
      <c r="Q684" s="52" t="e">
        <f>VLOOKUP(EVID_PASTVY!$H684,KATEGORIE_ZVIRAT!$B$2:$M$31,10,FALSE)*P684*10</f>
        <v>#N/A</v>
      </c>
      <c r="R684" s="52" t="e">
        <f>VLOOKUP(EVID_PASTVY!$H684,KATEGORIE_ZVIRAT!$B$2:$M$31,11,FALSE)*P684*10</f>
        <v>#N/A</v>
      </c>
      <c r="S684" s="52" t="e">
        <f>VLOOKUP(EVID_PASTVY!$H684,KATEGORIE_ZVIRAT!$B$2:$M$31,12,FALSE)*P684*10</f>
        <v>#N/A</v>
      </c>
    </row>
    <row r="685" spans="1:19" x14ac:dyDescent="0.2">
      <c r="A685" s="32"/>
      <c r="B685" s="37" t="e">
        <f>VLOOKUP($A685,EVID_OSEVU!$A$1:$M$4972,2,FALSE)</f>
        <v>#N/A</v>
      </c>
      <c r="C685" s="37" t="e">
        <f>VLOOKUP($A685,EVID_OSEVU!$A$1:$M$4972,3,FALSE)</f>
        <v>#N/A</v>
      </c>
      <c r="D685" s="45" t="e">
        <f>VLOOKUP($A685,EVID_OSEVU!$A$1:$M$4972,4,FALSE)</f>
        <v>#N/A</v>
      </c>
      <c r="E685" s="35"/>
      <c r="F685" s="53"/>
      <c r="G685" s="32"/>
      <c r="H685" s="45" t="e">
        <f>VLOOKUP(G685,Export7[#All],2,FALSE)</f>
        <v>#N/A</v>
      </c>
      <c r="I685" s="45" t="e">
        <f>VLOOKUP($A685,EVID_OSEVU!$A$1:$M$4972,10,FALSE)</f>
        <v>#N/A</v>
      </c>
      <c r="J685" s="58" t="e">
        <f>VLOOKUP($A685,EVID_OSEVU!$A$1:$M$4972,11,FALSE)</f>
        <v>#N/A</v>
      </c>
      <c r="K685" s="33"/>
      <c r="L685" s="45" t="e">
        <f>VLOOKUP(EVID_PASTVY!H685,KATEGORIE_ZVIRAT!$B$2:$M$31,6,FALSE)*K685</f>
        <v>#N/A</v>
      </c>
      <c r="M685" s="33">
        <v>24</v>
      </c>
      <c r="N685" s="45" t="e">
        <f>VLOOKUP(EVID_PASTVY!$H685,KATEGORIE_ZVIRAT!$B$2:$M$31,8,FALSE)</f>
        <v>#N/A</v>
      </c>
      <c r="O685" s="45" t="e">
        <f>VLOOKUP(EVID_PASTVY!$H685,KATEGORIE_ZVIRAT!$B$2:$M$31,9,FALSE)</f>
        <v>#N/A</v>
      </c>
      <c r="P685" s="54" t="e">
        <f>VLOOKUP(EVID_PASTVY!$H685,KATEGORIE_ZVIRAT!$B$2:$M$31,7,FALSE)*L685/1000*M685/24*(F685-E685+1)/J685</f>
        <v>#N/A</v>
      </c>
      <c r="Q685" s="52" t="e">
        <f>VLOOKUP(EVID_PASTVY!$H685,KATEGORIE_ZVIRAT!$B$2:$M$31,10,FALSE)*P685*10</f>
        <v>#N/A</v>
      </c>
      <c r="R685" s="52" t="e">
        <f>VLOOKUP(EVID_PASTVY!$H685,KATEGORIE_ZVIRAT!$B$2:$M$31,11,FALSE)*P685*10</f>
        <v>#N/A</v>
      </c>
      <c r="S685" s="52" t="e">
        <f>VLOOKUP(EVID_PASTVY!$H685,KATEGORIE_ZVIRAT!$B$2:$M$31,12,FALSE)*P685*10</f>
        <v>#N/A</v>
      </c>
    </row>
    <row r="686" spans="1:19" x14ac:dyDescent="0.2">
      <c r="A686" s="32"/>
      <c r="B686" s="37" t="e">
        <f>VLOOKUP($A686,EVID_OSEVU!$A$1:$M$4972,2,FALSE)</f>
        <v>#N/A</v>
      </c>
      <c r="C686" s="37" t="e">
        <f>VLOOKUP($A686,EVID_OSEVU!$A$1:$M$4972,3,FALSE)</f>
        <v>#N/A</v>
      </c>
      <c r="D686" s="45" t="e">
        <f>VLOOKUP($A686,EVID_OSEVU!$A$1:$M$4972,4,FALSE)</f>
        <v>#N/A</v>
      </c>
      <c r="E686" s="35"/>
      <c r="F686" s="53"/>
      <c r="G686" s="32"/>
      <c r="H686" s="45" t="e">
        <f>VLOOKUP(G686,Export7[#All],2,FALSE)</f>
        <v>#N/A</v>
      </c>
      <c r="I686" s="45" t="e">
        <f>VLOOKUP($A686,EVID_OSEVU!$A$1:$M$4972,10,FALSE)</f>
        <v>#N/A</v>
      </c>
      <c r="J686" s="58" t="e">
        <f>VLOOKUP($A686,EVID_OSEVU!$A$1:$M$4972,11,FALSE)</f>
        <v>#N/A</v>
      </c>
      <c r="K686" s="33"/>
      <c r="L686" s="45" t="e">
        <f>VLOOKUP(EVID_PASTVY!H686,KATEGORIE_ZVIRAT!$B$2:$M$31,6,FALSE)*K686</f>
        <v>#N/A</v>
      </c>
      <c r="M686" s="33">
        <v>24</v>
      </c>
      <c r="N686" s="45" t="e">
        <f>VLOOKUP(EVID_PASTVY!$H686,KATEGORIE_ZVIRAT!$B$2:$M$31,8,FALSE)</f>
        <v>#N/A</v>
      </c>
      <c r="O686" s="45" t="e">
        <f>VLOOKUP(EVID_PASTVY!$H686,KATEGORIE_ZVIRAT!$B$2:$M$31,9,FALSE)</f>
        <v>#N/A</v>
      </c>
      <c r="P686" s="54" t="e">
        <f>VLOOKUP(EVID_PASTVY!$H686,KATEGORIE_ZVIRAT!$B$2:$M$31,7,FALSE)*L686/1000*M686/24*(F686-E686+1)/J686</f>
        <v>#N/A</v>
      </c>
      <c r="Q686" s="52" t="e">
        <f>VLOOKUP(EVID_PASTVY!$H686,KATEGORIE_ZVIRAT!$B$2:$M$31,10,FALSE)*P686*10</f>
        <v>#N/A</v>
      </c>
      <c r="R686" s="52" t="e">
        <f>VLOOKUP(EVID_PASTVY!$H686,KATEGORIE_ZVIRAT!$B$2:$M$31,11,FALSE)*P686*10</f>
        <v>#N/A</v>
      </c>
      <c r="S686" s="52" t="e">
        <f>VLOOKUP(EVID_PASTVY!$H686,KATEGORIE_ZVIRAT!$B$2:$M$31,12,FALSE)*P686*10</f>
        <v>#N/A</v>
      </c>
    </row>
    <row r="687" spans="1:19" x14ac:dyDescent="0.2">
      <c r="A687" s="32"/>
      <c r="B687" s="37" t="e">
        <f>VLOOKUP($A687,EVID_OSEVU!$A$1:$M$4972,2,FALSE)</f>
        <v>#N/A</v>
      </c>
      <c r="C687" s="37" t="e">
        <f>VLOOKUP($A687,EVID_OSEVU!$A$1:$M$4972,3,FALSE)</f>
        <v>#N/A</v>
      </c>
      <c r="D687" s="45" t="e">
        <f>VLOOKUP($A687,EVID_OSEVU!$A$1:$M$4972,4,FALSE)</f>
        <v>#N/A</v>
      </c>
      <c r="E687" s="35"/>
      <c r="F687" s="53"/>
      <c r="G687" s="32"/>
      <c r="H687" s="45" t="e">
        <f>VLOOKUP(G687,Export7[#All],2,FALSE)</f>
        <v>#N/A</v>
      </c>
      <c r="I687" s="45" t="e">
        <f>VLOOKUP($A687,EVID_OSEVU!$A$1:$M$4972,10,FALSE)</f>
        <v>#N/A</v>
      </c>
      <c r="J687" s="58" t="e">
        <f>VLOOKUP($A687,EVID_OSEVU!$A$1:$M$4972,11,FALSE)</f>
        <v>#N/A</v>
      </c>
      <c r="K687" s="33"/>
      <c r="L687" s="45" t="e">
        <f>VLOOKUP(EVID_PASTVY!H687,KATEGORIE_ZVIRAT!$B$2:$M$31,6,FALSE)*K687</f>
        <v>#N/A</v>
      </c>
      <c r="M687" s="33">
        <v>24</v>
      </c>
      <c r="N687" s="45" t="e">
        <f>VLOOKUP(EVID_PASTVY!$H687,KATEGORIE_ZVIRAT!$B$2:$M$31,8,FALSE)</f>
        <v>#N/A</v>
      </c>
      <c r="O687" s="45" t="e">
        <f>VLOOKUP(EVID_PASTVY!$H687,KATEGORIE_ZVIRAT!$B$2:$M$31,9,FALSE)</f>
        <v>#N/A</v>
      </c>
      <c r="P687" s="54" t="e">
        <f>VLOOKUP(EVID_PASTVY!$H687,KATEGORIE_ZVIRAT!$B$2:$M$31,7,FALSE)*L687/1000*M687/24*(F687-E687+1)/J687</f>
        <v>#N/A</v>
      </c>
      <c r="Q687" s="52" t="e">
        <f>VLOOKUP(EVID_PASTVY!$H687,KATEGORIE_ZVIRAT!$B$2:$M$31,10,FALSE)*P687*10</f>
        <v>#N/A</v>
      </c>
      <c r="R687" s="52" t="e">
        <f>VLOOKUP(EVID_PASTVY!$H687,KATEGORIE_ZVIRAT!$B$2:$M$31,11,FALSE)*P687*10</f>
        <v>#N/A</v>
      </c>
      <c r="S687" s="52" t="e">
        <f>VLOOKUP(EVID_PASTVY!$H687,KATEGORIE_ZVIRAT!$B$2:$M$31,12,FALSE)*P687*10</f>
        <v>#N/A</v>
      </c>
    </row>
    <row r="688" spans="1:19" x14ac:dyDescent="0.2">
      <c r="A688" s="32"/>
      <c r="B688" s="37" t="e">
        <f>VLOOKUP($A688,EVID_OSEVU!$A$1:$M$4972,2,FALSE)</f>
        <v>#N/A</v>
      </c>
      <c r="C688" s="37" t="e">
        <f>VLOOKUP($A688,EVID_OSEVU!$A$1:$M$4972,3,FALSE)</f>
        <v>#N/A</v>
      </c>
      <c r="D688" s="45" t="e">
        <f>VLOOKUP($A688,EVID_OSEVU!$A$1:$M$4972,4,FALSE)</f>
        <v>#N/A</v>
      </c>
      <c r="E688" s="35"/>
      <c r="F688" s="53"/>
      <c r="G688" s="32"/>
      <c r="H688" s="45" t="e">
        <f>VLOOKUP(G688,Export7[#All],2,FALSE)</f>
        <v>#N/A</v>
      </c>
      <c r="I688" s="45" t="e">
        <f>VLOOKUP($A688,EVID_OSEVU!$A$1:$M$4972,10,FALSE)</f>
        <v>#N/A</v>
      </c>
      <c r="J688" s="58" t="e">
        <f>VLOOKUP($A688,EVID_OSEVU!$A$1:$M$4972,11,FALSE)</f>
        <v>#N/A</v>
      </c>
      <c r="K688" s="33"/>
      <c r="L688" s="45" t="e">
        <f>VLOOKUP(EVID_PASTVY!H688,KATEGORIE_ZVIRAT!$B$2:$M$31,6,FALSE)*K688</f>
        <v>#N/A</v>
      </c>
      <c r="M688" s="33">
        <v>24</v>
      </c>
      <c r="N688" s="45" t="e">
        <f>VLOOKUP(EVID_PASTVY!$H688,KATEGORIE_ZVIRAT!$B$2:$M$31,8,FALSE)</f>
        <v>#N/A</v>
      </c>
      <c r="O688" s="45" t="e">
        <f>VLOOKUP(EVID_PASTVY!$H688,KATEGORIE_ZVIRAT!$B$2:$M$31,9,FALSE)</f>
        <v>#N/A</v>
      </c>
      <c r="P688" s="54" t="e">
        <f>VLOOKUP(EVID_PASTVY!$H688,KATEGORIE_ZVIRAT!$B$2:$M$31,7,FALSE)*L688/1000*M688/24*(F688-E688+1)/J688</f>
        <v>#N/A</v>
      </c>
      <c r="Q688" s="52" t="e">
        <f>VLOOKUP(EVID_PASTVY!$H688,KATEGORIE_ZVIRAT!$B$2:$M$31,10,FALSE)*P688*10</f>
        <v>#N/A</v>
      </c>
      <c r="R688" s="52" t="e">
        <f>VLOOKUP(EVID_PASTVY!$H688,KATEGORIE_ZVIRAT!$B$2:$M$31,11,FALSE)*P688*10</f>
        <v>#N/A</v>
      </c>
      <c r="S688" s="52" t="e">
        <f>VLOOKUP(EVID_PASTVY!$H688,KATEGORIE_ZVIRAT!$B$2:$M$31,12,FALSE)*P688*10</f>
        <v>#N/A</v>
      </c>
    </row>
    <row r="689" spans="1:19" x14ac:dyDescent="0.2">
      <c r="A689" s="32"/>
      <c r="B689" s="37" t="e">
        <f>VLOOKUP($A689,EVID_OSEVU!$A$1:$M$4972,2,FALSE)</f>
        <v>#N/A</v>
      </c>
      <c r="C689" s="37" t="e">
        <f>VLOOKUP($A689,EVID_OSEVU!$A$1:$M$4972,3,FALSE)</f>
        <v>#N/A</v>
      </c>
      <c r="D689" s="45" t="e">
        <f>VLOOKUP($A689,EVID_OSEVU!$A$1:$M$4972,4,FALSE)</f>
        <v>#N/A</v>
      </c>
      <c r="E689" s="35"/>
      <c r="F689" s="53"/>
      <c r="G689" s="32"/>
      <c r="H689" s="45" t="e">
        <f>VLOOKUP(G689,Export7[#All],2,FALSE)</f>
        <v>#N/A</v>
      </c>
      <c r="I689" s="45" t="e">
        <f>VLOOKUP($A689,EVID_OSEVU!$A$1:$M$4972,10,FALSE)</f>
        <v>#N/A</v>
      </c>
      <c r="J689" s="58" t="e">
        <f>VLOOKUP($A689,EVID_OSEVU!$A$1:$M$4972,11,FALSE)</f>
        <v>#N/A</v>
      </c>
      <c r="K689" s="33"/>
      <c r="L689" s="45" t="e">
        <f>VLOOKUP(EVID_PASTVY!H689,KATEGORIE_ZVIRAT!$B$2:$M$31,6,FALSE)*K689</f>
        <v>#N/A</v>
      </c>
      <c r="M689" s="33">
        <v>24</v>
      </c>
      <c r="N689" s="45" t="e">
        <f>VLOOKUP(EVID_PASTVY!$H689,KATEGORIE_ZVIRAT!$B$2:$M$31,8,FALSE)</f>
        <v>#N/A</v>
      </c>
      <c r="O689" s="45" t="e">
        <f>VLOOKUP(EVID_PASTVY!$H689,KATEGORIE_ZVIRAT!$B$2:$M$31,9,FALSE)</f>
        <v>#N/A</v>
      </c>
      <c r="P689" s="54" t="e">
        <f>VLOOKUP(EVID_PASTVY!$H689,KATEGORIE_ZVIRAT!$B$2:$M$31,7,FALSE)*L689/1000*M689/24*(F689-E689+1)/J689</f>
        <v>#N/A</v>
      </c>
      <c r="Q689" s="52" t="e">
        <f>VLOOKUP(EVID_PASTVY!$H689,KATEGORIE_ZVIRAT!$B$2:$M$31,10,FALSE)*P689*10</f>
        <v>#N/A</v>
      </c>
      <c r="R689" s="52" t="e">
        <f>VLOOKUP(EVID_PASTVY!$H689,KATEGORIE_ZVIRAT!$B$2:$M$31,11,FALSE)*P689*10</f>
        <v>#N/A</v>
      </c>
      <c r="S689" s="52" t="e">
        <f>VLOOKUP(EVID_PASTVY!$H689,KATEGORIE_ZVIRAT!$B$2:$M$31,12,FALSE)*P689*10</f>
        <v>#N/A</v>
      </c>
    </row>
    <row r="690" spans="1:19" x14ac:dyDescent="0.2">
      <c r="A690" s="32"/>
      <c r="B690" s="37" t="e">
        <f>VLOOKUP($A690,EVID_OSEVU!$A$1:$M$4972,2,FALSE)</f>
        <v>#N/A</v>
      </c>
      <c r="C690" s="37" t="e">
        <f>VLOOKUP($A690,EVID_OSEVU!$A$1:$M$4972,3,FALSE)</f>
        <v>#N/A</v>
      </c>
      <c r="D690" s="45" t="e">
        <f>VLOOKUP($A690,EVID_OSEVU!$A$1:$M$4972,4,FALSE)</f>
        <v>#N/A</v>
      </c>
      <c r="E690" s="35"/>
      <c r="F690" s="53"/>
      <c r="G690" s="32"/>
      <c r="H690" s="45" t="e">
        <f>VLOOKUP(G690,Export7[#All],2,FALSE)</f>
        <v>#N/A</v>
      </c>
      <c r="I690" s="45" t="e">
        <f>VLOOKUP($A690,EVID_OSEVU!$A$1:$M$4972,10,FALSE)</f>
        <v>#N/A</v>
      </c>
      <c r="J690" s="58" t="e">
        <f>VLOOKUP($A690,EVID_OSEVU!$A$1:$M$4972,11,FALSE)</f>
        <v>#N/A</v>
      </c>
      <c r="K690" s="33"/>
      <c r="L690" s="45" t="e">
        <f>VLOOKUP(EVID_PASTVY!H690,KATEGORIE_ZVIRAT!$B$2:$M$31,6,FALSE)*K690</f>
        <v>#N/A</v>
      </c>
      <c r="M690" s="33">
        <v>24</v>
      </c>
      <c r="N690" s="45" t="e">
        <f>VLOOKUP(EVID_PASTVY!$H690,KATEGORIE_ZVIRAT!$B$2:$M$31,8,FALSE)</f>
        <v>#N/A</v>
      </c>
      <c r="O690" s="45" t="e">
        <f>VLOOKUP(EVID_PASTVY!$H690,KATEGORIE_ZVIRAT!$B$2:$M$31,9,FALSE)</f>
        <v>#N/A</v>
      </c>
      <c r="P690" s="54" t="e">
        <f>VLOOKUP(EVID_PASTVY!$H690,KATEGORIE_ZVIRAT!$B$2:$M$31,7,FALSE)*L690/1000*M690/24*(F690-E690+1)/J690</f>
        <v>#N/A</v>
      </c>
      <c r="Q690" s="52" t="e">
        <f>VLOOKUP(EVID_PASTVY!$H690,KATEGORIE_ZVIRAT!$B$2:$M$31,10,FALSE)*P690*10</f>
        <v>#N/A</v>
      </c>
      <c r="R690" s="52" t="e">
        <f>VLOOKUP(EVID_PASTVY!$H690,KATEGORIE_ZVIRAT!$B$2:$M$31,11,FALSE)*P690*10</f>
        <v>#N/A</v>
      </c>
      <c r="S690" s="52" t="e">
        <f>VLOOKUP(EVID_PASTVY!$H690,KATEGORIE_ZVIRAT!$B$2:$M$31,12,FALSE)*P690*10</f>
        <v>#N/A</v>
      </c>
    </row>
    <row r="691" spans="1:19" x14ac:dyDescent="0.2">
      <c r="A691" s="32"/>
      <c r="B691" s="37" t="e">
        <f>VLOOKUP($A691,EVID_OSEVU!$A$1:$M$4972,2,FALSE)</f>
        <v>#N/A</v>
      </c>
      <c r="C691" s="37" t="e">
        <f>VLOOKUP($A691,EVID_OSEVU!$A$1:$M$4972,3,FALSE)</f>
        <v>#N/A</v>
      </c>
      <c r="D691" s="45" t="e">
        <f>VLOOKUP($A691,EVID_OSEVU!$A$1:$M$4972,4,FALSE)</f>
        <v>#N/A</v>
      </c>
      <c r="E691" s="35"/>
      <c r="F691" s="53"/>
      <c r="G691" s="32"/>
      <c r="H691" s="45" t="e">
        <f>VLOOKUP(G691,Export7[#All],2,FALSE)</f>
        <v>#N/A</v>
      </c>
      <c r="I691" s="45" t="e">
        <f>VLOOKUP($A691,EVID_OSEVU!$A$1:$M$4972,10,FALSE)</f>
        <v>#N/A</v>
      </c>
      <c r="J691" s="58" t="e">
        <f>VLOOKUP($A691,EVID_OSEVU!$A$1:$M$4972,11,FALSE)</f>
        <v>#N/A</v>
      </c>
      <c r="K691" s="33"/>
      <c r="L691" s="45" t="e">
        <f>VLOOKUP(EVID_PASTVY!H691,KATEGORIE_ZVIRAT!$B$2:$M$31,6,FALSE)*K691</f>
        <v>#N/A</v>
      </c>
      <c r="M691" s="33">
        <v>24</v>
      </c>
      <c r="N691" s="45" t="e">
        <f>VLOOKUP(EVID_PASTVY!$H691,KATEGORIE_ZVIRAT!$B$2:$M$31,8,FALSE)</f>
        <v>#N/A</v>
      </c>
      <c r="O691" s="45" t="e">
        <f>VLOOKUP(EVID_PASTVY!$H691,KATEGORIE_ZVIRAT!$B$2:$M$31,9,FALSE)</f>
        <v>#N/A</v>
      </c>
      <c r="P691" s="54" t="e">
        <f>VLOOKUP(EVID_PASTVY!$H691,KATEGORIE_ZVIRAT!$B$2:$M$31,7,FALSE)*L691/1000*M691/24*(F691-E691+1)/J691</f>
        <v>#N/A</v>
      </c>
      <c r="Q691" s="52" t="e">
        <f>VLOOKUP(EVID_PASTVY!$H691,KATEGORIE_ZVIRAT!$B$2:$M$31,10,FALSE)*P691*10</f>
        <v>#N/A</v>
      </c>
      <c r="R691" s="52" t="e">
        <f>VLOOKUP(EVID_PASTVY!$H691,KATEGORIE_ZVIRAT!$B$2:$M$31,11,FALSE)*P691*10</f>
        <v>#N/A</v>
      </c>
      <c r="S691" s="52" t="e">
        <f>VLOOKUP(EVID_PASTVY!$H691,KATEGORIE_ZVIRAT!$B$2:$M$31,12,FALSE)*P691*10</f>
        <v>#N/A</v>
      </c>
    </row>
    <row r="692" spans="1:19" x14ac:dyDescent="0.2">
      <c r="A692" s="32"/>
      <c r="B692" s="37" t="e">
        <f>VLOOKUP($A692,EVID_OSEVU!$A$1:$M$4972,2,FALSE)</f>
        <v>#N/A</v>
      </c>
      <c r="C692" s="37" t="e">
        <f>VLOOKUP($A692,EVID_OSEVU!$A$1:$M$4972,3,FALSE)</f>
        <v>#N/A</v>
      </c>
      <c r="D692" s="45" t="e">
        <f>VLOOKUP($A692,EVID_OSEVU!$A$1:$M$4972,4,FALSE)</f>
        <v>#N/A</v>
      </c>
      <c r="E692" s="35"/>
      <c r="F692" s="53"/>
      <c r="G692" s="32"/>
      <c r="H692" s="45" t="e">
        <f>VLOOKUP(G692,Export7[#All],2,FALSE)</f>
        <v>#N/A</v>
      </c>
      <c r="I692" s="45" t="e">
        <f>VLOOKUP($A692,EVID_OSEVU!$A$1:$M$4972,10,FALSE)</f>
        <v>#N/A</v>
      </c>
      <c r="J692" s="58" t="e">
        <f>VLOOKUP($A692,EVID_OSEVU!$A$1:$M$4972,11,FALSE)</f>
        <v>#N/A</v>
      </c>
      <c r="K692" s="33"/>
      <c r="L692" s="45" t="e">
        <f>VLOOKUP(EVID_PASTVY!H692,KATEGORIE_ZVIRAT!$B$2:$M$31,6,FALSE)*K692</f>
        <v>#N/A</v>
      </c>
      <c r="M692" s="33">
        <v>24</v>
      </c>
      <c r="N692" s="45" t="e">
        <f>VLOOKUP(EVID_PASTVY!$H692,KATEGORIE_ZVIRAT!$B$2:$M$31,8,FALSE)</f>
        <v>#N/A</v>
      </c>
      <c r="O692" s="45" t="e">
        <f>VLOOKUP(EVID_PASTVY!$H692,KATEGORIE_ZVIRAT!$B$2:$M$31,9,FALSE)</f>
        <v>#N/A</v>
      </c>
      <c r="P692" s="54" t="e">
        <f>VLOOKUP(EVID_PASTVY!$H692,KATEGORIE_ZVIRAT!$B$2:$M$31,7,FALSE)*L692/1000*M692/24*(F692-E692+1)/J692</f>
        <v>#N/A</v>
      </c>
      <c r="Q692" s="52" t="e">
        <f>VLOOKUP(EVID_PASTVY!$H692,KATEGORIE_ZVIRAT!$B$2:$M$31,10,FALSE)*P692*10</f>
        <v>#N/A</v>
      </c>
      <c r="R692" s="52" t="e">
        <f>VLOOKUP(EVID_PASTVY!$H692,KATEGORIE_ZVIRAT!$B$2:$M$31,11,FALSE)*P692*10</f>
        <v>#N/A</v>
      </c>
      <c r="S692" s="52" t="e">
        <f>VLOOKUP(EVID_PASTVY!$H692,KATEGORIE_ZVIRAT!$B$2:$M$31,12,FALSE)*P692*10</f>
        <v>#N/A</v>
      </c>
    </row>
    <row r="693" spans="1:19" x14ac:dyDescent="0.2">
      <c r="A693" s="32"/>
      <c r="B693" s="37" t="e">
        <f>VLOOKUP($A693,EVID_OSEVU!$A$1:$M$4972,2,FALSE)</f>
        <v>#N/A</v>
      </c>
      <c r="C693" s="37" t="e">
        <f>VLOOKUP($A693,EVID_OSEVU!$A$1:$M$4972,3,FALSE)</f>
        <v>#N/A</v>
      </c>
      <c r="D693" s="45" t="e">
        <f>VLOOKUP($A693,EVID_OSEVU!$A$1:$M$4972,4,FALSE)</f>
        <v>#N/A</v>
      </c>
      <c r="E693" s="35"/>
      <c r="F693" s="53"/>
      <c r="G693" s="32"/>
      <c r="H693" s="45" t="e">
        <f>VLOOKUP(G693,Export7[#All],2,FALSE)</f>
        <v>#N/A</v>
      </c>
      <c r="I693" s="45" t="e">
        <f>VLOOKUP($A693,EVID_OSEVU!$A$1:$M$4972,10,FALSE)</f>
        <v>#N/A</v>
      </c>
      <c r="J693" s="58" t="e">
        <f>VLOOKUP($A693,EVID_OSEVU!$A$1:$M$4972,11,FALSE)</f>
        <v>#N/A</v>
      </c>
      <c r="K693" s="33"/>
      <c r="L693" s="45" t="e">
        <f>VLOOKUP(EVID_PASTVY!H693,KATEGORIE_ZVIRAT!$B$2:$M$31,6,FALSE)*K693</f>
        <v>#N/A</v>
      </c>
      <c r="M693" s="33">
        <v>24</v>
      </c>
      <c r="N693" s="45" t="e">
        <f>VLOOKUP(EVID_PASTVY!$H693,KATEGORIE_ZVIRAT!$B$2:$M$31,8,FALSE)</f>
        <v>#N/A</v>
      </c>
      <c r="O693" s="45" t="e">
        <f>VLOOKUP(EVID_PASTVY!$H693,KATEGORIE_ZVIRAT!$B$2:$M$31,9,FALSE)</f>
        <v>#N/A</v>
      </c>
      <c r="P693" s="54" t="e">
        <f>VLOOKUP(EVID_PASTVY!$H693,KATEGORIE_ZVIRAT!$B$2:$M$31,7,FALSE)*L693/1000*M693/24*(F693-E693+1)/J693</f>
        <v>#N/A</v>
      </c>
      <c r="Q693" s="52" t="e">
        <f>VLOOKUP(EVID_PASTVY!$H693,KATEGORIE_ZVIRAT!$B$2:$M$31,10,FALSE)*P693*10</f>
        <v>#N/A</v>
      </c>
      <c r="R693" s="52" t="e">
        <f>VLOOKUP(EVID_PASTVY!$H693,KATEGORIE_ZVIRAT!$B$2:$M$31,11,FALSE)*P693*10</f>
        <v>#N/A</v>
      </c>
      <c r="S693" s="52" t="e">
        <f>VLOOKUP(EVID_PASTVY!$H693,KATEGORIE_ZVIRAT!$B$2:$M$31,12,FALSE)*P693*10</f>
        <v>#N/A</v>
      </c>
    </row>
    <row r="694" spans="1:19" x14ac:dyDescent="0.2">
      <c r="A694" s="32"/>
      <c r="B694" s="37" t="e">
        <f>VLOOKUP($A694,EVID_OSEVU!$A$1:$M$4972,2,FALSE)</f>
        <v>#N/A</v>
      </c>
      <c r="C694" s="37" t="e">
        <f>VLOOKUP($A694,EVID_OSEVU!$A$1:$M$4972,3,FALSE)</f>
        <v>#N/A</v>
      </c>
      <c r="D694" s="45" t="e">
        <f>VLOOKUP($A694,EVID_OSEVU!$A$1:$M$4972,4,FALSE)</f>
        <v>#N/A</v>
      </c>
      <c r="E694" s="35"/>
      <c r="F694" s="53"/>
      <c r="G694" s="32"/>
      <c r="H694" s="45" t="e">
        <f>VLOOKUP(G694,Export7[#All],2,FALSE)</f>
        <v>#N/A</v>
      </c>
      <c r="I694" s="45" t="e">
        <f>VLOOKUP($A694,EVID_OSEVU!$A$1:$M$4972,10,FALSE)</f>
        <v>#N/A</v>
      </c>
      <c r="J694" s="58" t="e">
        <f>VLOOKUP($A694,EVID_OSEVU!$A$1:$M$4972,11,FALSE)</f>
        <v>#N/A</v>
      </c>
      <c r="K694" s="33"/>
      <c r="L694" s="45" t="e">
        <f>VLOOKUP(EVID_PASTVY!H694,KATEGORIE_ZVIRAT!$B$2:$M$31,6,FALSE)*K694</f>
        <v>#N/A</v>
      </c>
      <c r="M694" s="33">
        <v>24</v>
      </c>
      <c r="N694" s="45" t="e">
        <f>VLOOKUP(EVID_PASTVY!$H694,KATEGORIE_ZVIRAT!$B$2:$M$31,8,FALSE)</f>
        <v>#N/A</v>
      </c>
      <c r="O694" s="45" t="e">
        <f>VLOOKUP(EVID_PASTVY!$H694,KATEGORIE_ZVIRAT!$B$2:$M$31,9,FALSE)</f>
        <v>#N/A</v>
      </c>
      <c r="P694" s="54" t="e">
        <f>VLOOKUP(EVID_PASTVY!$H694,KATEGORIE_ZVIRAT!$B$2:$M$31,7,FALSE)*L694/1000*M694/24*(F694-E694+1)/J694</f>
        <v>#N/A</v>
      </c>
      <c r="Q694" s="52" t="e">
        <f>VLOOKUP(EVID_PASTVY!$H694,KATEGORIE_ZVIRAT!$B$2:$M$31,10,FALSE)*P694*10</f>
        <v>#N/A</v>
      </c>
      <c r="R694" s="52" t="e">
        <f>VLOOKUP(EVID_PASTVY!$H694,KATEGORIE_ZVIRAT!$B$2:$M$31,11,FALSE)*P694*10</f>
        <v>#N/A</v>
      </c>
      <c r="S694" s="52" t="e">
        <f>VLOOKUP(EVID_PASTVY!$H694,KATEGORIE_ZVIRAT!$B$2:$M$31,12,FALSE)*P694*10</f>
        <v>#N/A</v>
      </c>
    </row>
    <row r="695" spans="1:19" x14ac:dyDescent="0.2">
      <c r="A695" s="32"/>
      <c r="B695" s="37" t="e">
        <f>VLOOKUP($A695,EVID_OSEVU!$A$1:$M$4972,2,FALSE)</f>
        <v>#N/A</v>
      </c>
      <c r="C695" s="37" t="e">
        <f>VLOOKUP($A695,EVID_OSEVU!$A$1:$M$4972,3,FALSE)</f>
        <v>#N/A</v>
      </c>
      <c r="D695" s="45" t="e">
        <f>VLOOKUP($A695,EVID_OSEVU!$A$1:$M$4972,4,FALSE)</f>
        <v>#N/A</v>
      </c>
      <c r="E695" s="35"/>
      <c r="F695" s="53"/>
      <c r="G695" s="32"/>
      <c r="H695" s="45" t="e">
        <f>VLOOKUP(G695,Export7[#All],2,FALSE)</f>
        <v>#N/A</v>
      </c>
      <c r="I695" s="45" t="e">
        <f>VLOOKUP($A695,EVID_OSEVU!$A$1:$M$4972,10,FALSE)</f>
        <v>#N/A</v>
      </c>
      <c r="J695" s="58" t="e">
        <f>VLOOKUP($A695,EVID_OSEVU!$A$1:$M$4972,11,FALSE)</f>
        <v>#N/A</v>
      </c>
      <c r="K695" s="33"/>
      <c r="L695" s="45" t="e">
        <f>VLOOKUP(EVID_PASTVY!H695,KATEGORIE_ZVIRAT!$B$2:$M$31,6,FALSE)*K695</f>
        <v>#N/A</v>
      </c>
      <c r="M695" s="33">
        <v>24</v>
      </c>
      <c r="N695" s="45" t="e">
        <f>VLOOKUP(EVID_PASTVY!$H695,KATEGORIE_ZVIRAT!$B$2:$M$31,8,FALSE)</f>
        <v>#N/A</v>
      </c>
      <c r="O695" s="45" t="e">
        <f>VLOOKUP(EVID_PASTVY!$H695,KATEGORIE_ZVIRAT!$B$2:$M$31,9,FALSE)</f>
        <v>#N/A</v>
      </c>
      <c r="P695" s="54" t="e">
        <f>VLOOKUP(EVID_PASTVY!$H695,KATEGORIE_ZVIRAT!$B$2:$M$31,7,FALSE)*L695/1000*M695/24*(F695-E695+1)/J695</f>
        <v>#N/A</v>
      </c>
      <c r="Q695" s="52" t="e">
        <f>VLOOKUP(EVID_PASTVY!$H695,KATEGORIE_ZVIRAT!$B$2:$M$31,10,FALSE)*P695*10</f>
        <v>#N/A</v>
      </c>
      <c r="R695" s="52" t="e">
        <f>VLOOKUP(EVID_PASTVY!$H695,KATEGORIE_ZVIRAT!$B$2:$M$31,11,FALSE)*P695*10</f>
        <v>#N/A</v>
      </c>
      <c r="S695" s="52" t="e">
        <f>VLOOKUP(EVID_PASTVY!$H695,KATEGORIE_ZVIRAT!$B$2:$M$31,12,FALSE)*P695*10</f>
        <v>#N/A</v>
      </c>
    </row>
    <row r="696" spans="1:19" x14ac:dyDescent="0.2">
      <c r="A696" s="32"/>
      <c r="B696" s="37" t="e">
        <f>VLOOKUP($A696,EVID_OSEVU!$A$1:$M$4972,2,FALSE)</f>
        <v>#N/A</v>
      </c>
      <c r="C696" s="37" t="e">
        <f>VLOOKUP($A696,EVID_OSEVU!$A$1:$M$4972,3,FALSE)</f>
        <v>#N/A</v>
      </c>
      <c r="D696" s="45" t="e">
        <f>VLOOKUP($A696,EVID_OSEVU!$A$1:$M$4972,4,FALSE)</f>
        <v>#N/A</v>
      </c>
      <c r="E696" s="35"/>
      <c r="F696" s="53"/>
      <c r="G696" s="32"/>
      <c r="H696" s="45" t="e">
        <f>VLOOKUP(G696,Export7[#All],2,FALSE)</f>
        <v>#N/A</v>
      </c>
      <c r="I696" s="45" t="e">
        <f>VLOOKUP($A696,EVID_OSEVU!$A$1:$M$4972,10,FALSE)</f>
        <v>#N/A</v>
      </c>
      <c r="J696" s="58" t="e">
        <f>VLOOKUP($A696,EVID_OSEVU!$A$1:$M$4972,11,FALSE)</f>
        <v>#N/A</v>
      </c>
      <c r="K696" s="33"/>
      <c r="L696" s="45" t="e">
        <f>VLOOKUP(EVID_PASTVY!H696,KATEGORIE_ZVIRAT!$B$2:$M$31,6,FALSE)*K696</f>
        <v>#N/A</v>
      </c>
      <c r="M696" s="33">
        <v>24</v>
      </c>
      <c r="N696" s="45" t="e">
        <f>VLOOKUP(EVID_PASTVY!$H696,KATEGORIE_ZVIRAT!$B$2:$M$31,8,FALSE)</f>
        <v>#N/A</v>
      </c>
      <c r="O696" s="45" t="e">
        <f>VLOOKUP(EVID_PASTVY!$H696,KATEGORIE_ZVIRAT!$B$2:$M$31,9,FALSE)</f>
        <v>#N/A</v>
      </c>
      <c r="P696" s="54" t="e">
        <f>VLOOKUP(EVID_PASTVY!$H696,KATEGORIE_ZVIRAT!$B$2:$M$31,7,FALSE)*L696/1000*M696/24*(F696-E696+1)/J696</f>
        <v>#N/A</v>
      </c>
      <c r="Q696" s="52" t="e">
        <f>VLOOKUP(EVID_PASTVY!$H696,KATEGORIE_ZVIRAT!$B$2:$M$31,10,FALSE)*P696*10</f>
        <v>#N/A</v>
      </c>
      <c r="R696" s="52" t="e">
        <f>VLOOKUP(EVID_PASTVY!$H696,KATEGORIE_ZVIRAT!$B$2:$M$31,11,FALSE)*P696*10</f>
        <v>#N/A</v>
      </c>
      <c r="S696" s="52" t="e">
        <f>VLOOKUP(EVID_PASTVY!$H696,KATEGORIE_ZVIRAT!$B$2:$M$31,12,FALSE)*P696*10</f>
        <v>#N/A</v>
      </c>
    </row>
    <row r="697" spans="1:19" x14ac:dyDescent="0.2">
      <c r="A697" s="32"/>
      <c r="B697" s="37" t="e">
        <f>VLOOKUP($A697,EVID_OSEVU!$A$1:$M$4972,2,FALSE)</f>
        <v>#N/A</v>
      </c>
      <c r="C697" s="37" t="e">
        <f>VLOOKUP($A697,EVID_OSEVU!$A$1:$M$4972,3,FALSE)</f>
        <v>#N/A</v>
      </c>
      <c r="D697" s="45" t="e">
        <f>VLOOKUP($A697,EVID_OSEVU!$A$1:$M$4972,4,FALSE)</f>
        <v>#N/A</v>
      </c>
      <c r="E697" s="35"/>
      <c r="F697" s="53"/>
      <c r="G697" s="32"/>
      <c r="H697" s="45" t="e">
        <f>VLOOKUP(G697,Export7[#All],2,FALSE)</f>
        <v>#N/A</v>
      </c>
      <c r="I697" s="45" t="e">
        <f>VLOOKUP($A697,EVID_OSEVU!$A$1:$M$4972,10,FALSE)</f>
        <v>#N/A</v>
      </c>
      <c r="J697" s="58" t="e">
        <f>VLOOKUP($A697,EVID_OSEVU!$A$1:$M$4972,11,FALSE)</f>
        <v>#N/A</v>
      </c>
      <c r="K697" s="33"/>
      <c r="L697" s="45" t="e">
        <f>VLOOKUP(EVID_PASTVY!H697,KATEGORIE_ZVIRAT!$B$2:$M$31,6,FALSE)*K697</f>
        <v>#N/A</v>
      </c>
      <c r="M697" s="33">
        <v>24</v>
      </c>
      <c r="N697" s="45" t="e">
        <f>VLOOKUP(EVID_PASTVY!$H697,KATEGORIE_ZVIRAT!$B$2:$M$31,8,FALSE)</f>
        <v>#N/A</v>
      </c>
      <c r="O697" s="45" t="e">
        <f>VLOOKUP(EVID_PASTVY!$H697,KATEGORIE_ZVIRAT!$B$2:$M$31,9,FALSE)</f>
        <v>#N/A</v>
      </c>
      <c r="P697" s="54" t="e">
        <f>VLOOKUP(EVID_PASTVY!$H697,KATEGORIE_ZVIRAT!$B$2:$M$31,7,FALSE)*L697/1000*M697/24*(F697-E697+1)/J697</f>
        <v>#N/A</v>
      </c>
      <c r="Q697" s="52" t="e">
        <f>VLOOKUP(EVID_PASTVY!$H697,KATEGORIE_ZVIRAT!$B$2:$M$31,10,FALSE)*P697*10</f>
        <v>#N/A</v>
      </c>
      <c r="R697" s="52" t="e">
        <f>VLOOKUP(EVID_PASTVY!$H697,KATEGORIE_ZVIRAT!$B$2:$M$31,11,FALSE)*P697*10</f>
        <v>#N/A</v>
      </c>
      <c r="S697" s="52" t="e">
        <f>VLOOKUP(EVID_PASTVY!$H697,KATEGORIE_ZVIRAT!$B$2:$M$31,12,FALSE)*P697*10</f>
        <v>#N/A</v>
      </c>
    </row>
    <row r="698" spans="1:19" x14ac:dyDescent="0.2">
      <c r="A698" s="32"/>
      <c r="B698" s="37" t="e">
        <f>VLOOKUP($A698,EVID_OSEVU!$A$1:$M$4972,2,FALSE)</f>
        <v>#N/A</v>
      </c>
      <c r="C698" s="37" t="e">
        <f>VLOOKUP($A698,EVID_OSEVU!$A$1:$M$4972,3,FALSE)</f>
        <v>#N/A</v>
      </c>
      <c r="D698" s="45" t="e">
        <f>VLOOKUP($A698,EVID_OSEVU!$A$1:$M$4972,4,FALSE)</f>
        <v>#N/A</v>
      </c>
      <c r="E698" s="35"/>
      <c r="F698" s="53"/>
      <c r="G698" s="32"/>
      <c r="H698" s="45" t="e">
        <f>VLOOKUP(G698,Export7[#All],2,FALSE)</f>
        <v>#N/A</v>
      </c>
      <c r="I698" s="45" t="e">
        <f>VLOOKUP($A698,EVID_OSEVU!$A$1:$M$4972,10,FALSE)</f>
        <v>#N/A</v>
      </c>
      <c r="J698" s="58" t="e">
        <f>VLOOKUP($A698,EVID_OSEVU!$A$1:$M$4972,11,FALSE)</f>
        <v>#N/A</v>
      </c>
      <c r="K698" s="33"/>
      <c r="L698" s="45" t="e">
        <f>VLOOKUP(EVID_PASTVY!H698,KATEGORIE_ZVIRAT!$B$2:$M$31,6,FALSE)*K698</f>
        <v>#N/A</v>
      </c>
      <c r="M698" s="33">
        <v>24</v>
      </c>
      <c r="N698" s="45" t="e">
        <f>VLOOKUP(EVID_PASTVY!$H698,KATEGORIE_ZVIRAT!$B$2:$M$31,8,FALSE)</f>
        <v>#N/A</v>
      </c>
      <c r="O698" s="45" t="e">
        <f>VLOOKUP(EVID_PASTVY!$H698,KATEGORIE_ZVIRAT!$B$2:$M$31,9,FALSE)</f>
        <v>#N/A</v>
      </c>
      <c r="P698" s="54" t="e">
        <f>VLOOKUP(EVID_PASTVY!$H698,KATEGORIE_ZVIRAT!$B$2:$M$31,7,FALSE)*L698/1000*M698/24*(F698-E698+1)/J698</f>
        <v>#N/A</v>
      </c>
      <c r="Q698" s="52" t="e">
        <f>VLOOKUP(EVID_PASTVY!$H698,KATEGORIE_ZVIRAT!$B$2:$M$31,10,FALSE)*P698*10</f>
        <v>#N/A</v>
      </c>
      <c r="R698" s="52" t="e">
        <f>VLOOKUP(EVID_PASTVY!$H698,KATEGORIE_ZVIRAT!$B$2:$M$31,11,FALSE)*P698*10</f>
        <v>#N/A</v>
      </c>
      <c r="S698" s="52" t="e">
        <f>VLOOKUP(EVID_PASTVY!$H698,KATEGORIE_ZVIRAT!$B$2:$M$31,12,FALSE)*P698*10</f>
        <v>#N/A</v>
      </c>
    </row>
    <row r="699" spans="1:19" x14ac:dyDescent="0.2">
      <c r="A699" s="32"/>
      <c r="B699" s="37" t="e">
        <f>VLOOKUP($A699,EVID_OSEVU!$A$1:$M$4972,2,FALSE)</f>
        <v>#N/A</v>
      </c>
      <c r="C699" s="37" t="e">
        <f>VLOOKUP($A699,EVID_OSEVU!$A$1:$M$4972,3,FALSE)</f>
        <v>#N/A</v>
      </c>
      <c r="D699" s="45" t="e">
        <f>VLOOKUP($A699,EVID_OSEVU!$A$1:$M$4972,4,FALSE)</f>
        <v>#N/A</v>
      </c>
      <c r="E699" s="35"/>
      <c r="F699" s="53"/>
      <c r="G699" s="32"/>
      <c r="H699" s="45" t="e">
        <f>VLOOKUP(G699,Export7[#All],2,FALSE)</f>
        <v>#N/A</v>
      </c>
      <c r="I699" s="45" t="e">
        <f>VLOOKUP($A699,EVID_OSEVU!$A$1:$M$4972,10,FALSE)</f>
        <v>#N/A</v>
      </c>
      <c r="J699" s="58" t="e">
        <f>VLOOKUP($A699,EVID_OSEVU!$A$1:$M$4972,11,FALSE)</f>
        <v>#N/A</v>
      </c>
      <c r="K699" s="33"/>
      <c r="L699" s="45" t="e">
        <f>VLOOKUP(EVID_PASTVY!H699,KATEGORIE_ZVIRAT!$B$2:$M$31,6,FALSE)*K699</f>
        <v>#N/A</v>
      </c>
      <c r="M699" s="33">
        <v>24</v>
      </c>
      <c r="N699" s="45" t="e">
        <f>VLOOKUP(EVID_PASTVY!$H699,KATEGORIE_ZVIRAT!$B$2:$M$31,8,FALSE)</f>
        <v>#N/A</v>
      </c>
      <c r="O699" s="45" t="e">
        <f>VLOOKUP(EVID_PASTVY!$H699,KATEGORIE_ZVIRAT!$B$2:$M$31,9,FALSE)</f>
        <v>#N/A</v>
      </c>
      <c r="P699" s="54" t="e">
        <f>VLOOKUP(EVID_PASTVY!$H699,KATEGORIE_ZVIRAT!$B$2:$M$31,7,FALSE)*L699/1000*M699/24*(F699-E699+1)/J699</f>
        <v>#N/A</v>
      </c>
      <c r="Q699" s="52" t="e">
        <f>VLOOKUP(EVID_PASTVY!$H699,KATEGORIE_ZVIRAT!$B$2:$M$31,10,FALSE)*P699*10</f>
        <v>#N/A</v>
      </c>
      <c r="R699" s="52" t="e">
        <f>VLOOKUP(EVID_PASTVY!$H699,KATEGORIE_ZVIRAT!$B$2:$M$31,11,FALSE)*P699*10</f>
        <v>#N/A</v>
      </c>
      <c r="S699" s="52" t="e">
        <f>VLOOKUP(EVID_PASTVY!$H699,KATEGORIE_ZVIRAT!$B$2:$M$31,12,FALSE)*P699*10</f>
        <v>#N/A</v>
      </c>
    </row>
    <row r="700" spans="1:19" x14ac:dyDescent="0.2">
      <c r="A700" s="32"/>
      <c r="B700" s="37" t="e">
        <f>VLOOKUP($A700,EVID_OSEVU!$A$1:$M$4972,2,FALSE)</f>
        <v>#N/A</v>
      </c>
      <c r="C700" s="37" t="e">
        <f>VLOOKUP($A700,EVID_OSEVU!$A$1:$M$4972,3,FALSE)</f>
        <v>#N/A</v>
      </c>
      <c r="D700" s="45" t="e">
        <f>VLOOKUP($A700,EVID_OSEVU!$A$1:$M$4972,4,FALSE)</f>
        <v>#N/A</v>
      </c>
      <c r="E700" s="35"/>
      <c r="F700" s="53"/>
      <c r="G700" s="32"/>
      <c r="H700" s="45" t="e">
        <f>VLOOKUP(G700,Export7[#All],2,FALSE)</f>
        <v>#N/A</v>
      </c>
      <c r="I700" s="45" t="e">
        <f>VLOOKUP($A700,EVID_OSEVU!$A$1:$M$4972,10,FALSE)</f>
        <v>#N/A</v>
      </c>
      <c r="J700" s="58" t="e">
        <f>VLOOKUP($A700,EVID_OSEVU!$A$1:$M$4972,11,FALSE)</f>
        <v>#N/A</v>
      </c>
      <c r="K700" s="33"/>
      <c r="L700" s="45" t="e">
        <f>VLOOKUP(EVID_PASTVY!H700,KATEGORIE_ZVIRAT!$B$2:$M$31,6,FALSE)*K700</f>
        <v>#N/A</v>
      </c>
      <c r="M700" s="33">
        <v>24</v>
      </c>
      <c r="N700" s="45" t="e">
        <f>VLOOKUP(EVID_PASTVY!$H700,KATEGORIE_ZVIRAT!$B$2:$M$31,8,FALSE)</f>
        <v>#N/A</v>
      </c>
      <c r="O700" s="45" t="e">
        <f>VLOOKUP(EVID_PASTVY!$H700,KATEGORIE_ZVIRAT!$B$2:$M$31,9,FALSE)</f>
        <v>#N/A</v>
      </c>
      <c r="P700" s="54" t="e">
        <f>VLOOKUP(EVID_PASTVY!$H700,KATEGORIE_ZVIRAT!$B$2:$M$31,7,FALSE)*L700/1000*M700/24*(F700-E700+1)/J700</f>
        <v>#N/A</v>
      </c>
      <c r="Q700" s="52" t="e">
        <f>VLOOKUP(EVID_PASTVY!$H700,KATEGORIE_ZVIRAT!$B$2:$M$31,10,FALSE)*P700*10</f>
        <v>#N/A</v>
      </c>
      <c r="R700" s="52" t="e">
        <f>VLOOKUP(EVID_PASTVY!$H700,KATEGORIE_ZVIRAT!$B$2:$M$31,11,FALSE)*P700*10</f>
        <v>#N/A</v>
      </c>
      <c r="S700" s="52" t="e">
        <f>VLOOKUP(EVID_PASTVY!$H700,KATEGORIE_ZVIRAT!$B$2:$M$31,12,FALSE)*P700*10</f>
        <v>#N/A</v>
      </c>
    </row>
    <row r="701" spans="1:19" x14ac:dyDescent="0.2">
      <c r="A701" s="32"/>
      <c r="B701" s="37" t="e">
        <f>VLOOKUP($A701,EVID_OSEVU!$A$1:$M$4972,2,FALSE)</f>
        <v>#N/A</v>
      </c>
      <c r="C701" s="37" t="e">
        <f>VLOOKUP($A701,EVID_OSEVU!$A$1:$M$4972,3,FALSE)</f>
        <v>#N/A</v>
      </c>
      <c r="D701" s="45" t="e">
        <f>VLOOKUP($A701,EVID_OSEVU!$A$1:$M$4972,4,FALSE)</f>
        <v>#N/A</v>
      </c>
      <c r="E701" s="35"/>
      <c r="F701" s="53"/>
      <c r="G701" s="32"/>
      <c r="H701" s="45" t="e">
        <f>VLOOKUP(G701,Export7[#All],2,FALSE)</f>
        <v>#N/A</v>
      </c>
      <c r="I701" s="45" t="e">
        <f>VLOOKUP($A701,EVID_OSEVU!$A$1:$M$4972,10,FALSE)</f>
        <v>#N/A</v>
      </c>
      <c r="J701" s="58" t="e">
        <f>VLOOKUP($A701,EVID_OSEVU!$A$1:$M$4972,11,FALSE)</f>
        <v>#N/A</v>
      </c>
      <c r="K701" s="33"/>
      <c r="L701" s="45" t="e">
        <f>VLOOKUP(EVID_PASTVY!H701,KATEGORIE_ZVIRAT!$B$2:$M$31,6,FALSE)*K701</f>
        <v>#N/A</v>
      </c>
      <c r="M701" s="33">
        <v>24</v>
      </c>
      <c r="N701" s="45" t="e">
        <f>VLOOKUP(EVID_PASTVY!$H701,KATEGORIE_ZVIRAT!$B$2:$M$31,8,FALSE)</f>
        <v>#N/A</v>
      </c>
      <c r="O701" s="45" t="e">
        <f>VLOOKUP(EVID_PASTVY!$H701,KATEGORIE_ZVIRAT!$B$2:$M$31,9,FALSE)</f>
        <v>#N/A</v>
      </c>
      <c r="P701" s="54" t="e">
        <f>VLOOKUP(EVID_PASTVY!$H701,KATEGORIE_ZVIRAT!$B$2:$M$31,7,FALSE)*L701/1000*M701/24*(F701-E701+1)/J701</f>
        <v>#N/A</v>
      </c>
      <c r="Q701" s="52" t="e">
        <f>VLOOKUP(EVID_PASTVY!$H701,KATEGORIE_ZVIRAT!$B$2:$M$31,10,FALSE)*P701*10</f>
        <v>#N/A</v>
      </c>
      <c r="R701" s="52" t="e">
        <f>VLOOKUP(EVID_PASTVY!$H701,KATEGORIE_ZVIRAT!$B$2:$M$31,11,FALSE)*P701*10</f>
        <v>#N/A</v>
      </c>
      <c r="S701" s="52" t="e">
        <f>VLOOKUP(EVID_PASTVY!$H701,KATEGORIE_ZVIRAT!$B$2:$M$31,12,FALSE)*P701*10</f>
        <v>#N/A</v>
      </c>
    </row>
    <row r="702" spans="1:19" x14ac:dyDescent="0.2">
      <c r="A702" s="32"/>
      <c r="B702" s="37" t="e">
        <f>VLOOKUP($A702,EVID_OSEVU!$A$1:$M$4972,2,FALSE)</f>
        <v>#N/A</v>
      </c>
      <c r="C702" s="37" t="e">
        <f>VLOOKUP($A702,EVID_OSEVU!$A$1:$M$4972,3,FALSE)</f>
        <v>#N/A</v>
      </c>
      <c r="D702" s="45" t="e">
        <f>VLOOKUP($A702,EVID_OSEVU!$A$1:$M$4972,4,FALSE)</f>
        <v>#N/A</v>
      </c>
      <c r="E702" s="35"/>
      <c r="F702" s="53"/>
      <c r="G702" s="32"/>
      <c r="H702" s="45" t="e">
        <f>VLOOKUP(G702,Export7[#All],2,FALSE)</f>
        <v>#N/A</v>
      </c>
      <c r="I702" s="45" t="e">
        <f>VLOOKUP($A702,EVID_OSEVU!$A$1:$M$4972,10,FALSE)</f>
        <v>#N/A</v>
      </c>
      <c r="J702" s="58" t="e">
        <f>VLOOKUP($A702,EVID_OSEVU!$A$1:$M$4972,11,FALSE)</f>
        <v>#N/A</v>
      </c>
      <c r="K702" s="33"/>
      <c r="L702" s="45" t="e">
        <f>VLOOKUP(EVID_PASTVY!H702,KATEGORIE_ZVIRAT!$B$2:$M$31,6,FALSE)*K702</f>
        <v>#N/A</v>
      </c>
      <c r="M702" s="33">
        <v>24</v>
      </c>
      <c r="N702" s="45" t="e">
        <f>VLOOKUP(EVID_PASTVY!$H702,KATEGORIE_ZVIRAT!$B$2:$M$31,8,FALSE)</f>
        <v>#N/A</v>
      </c>
      <c r="O702" s="45" t="e">
        <f>VLOOKUP(EVID_PASTVY!$H702,KATEGORIE_ZVIRAT!$B$2:$M$31,9,FALSE)</f>
        <v>#N/A</v>
      </c>
      <c r="P702" s="54" t="e">
        <f>VLOOKUP(EVID_PASTVY!$H702,KATEGORIE_ZVIRAT!$B$2:$M$31,7,FALSE)*L702/1000*M702/24*(F702-E702+1)/J702</f>
        <v>#N/A</v>
      </c>
      <c r="Q702" s="52" t="e">
        <f>VLOOKUP(EVID_PASTVY!$H702,KATEGORIE_ZVIRAT!$B$2:$M$31,10,FALSE)*P702*10</f>
        <v>#N/A</v>
      </c>
      <c r="R702" s="52" t="e">
        <f>VLOOKUP(EVID_PASTVY!$H702,KATEGORIE_ZVIRAT!$B$2:$M$31,11,FALSE)*P702*10</f>
        <v>#N/A</v>
      </c>
      <c r="S702" s="52" t="e">
        <f>VLOOKUP(EVID_PASTVY!$H702,KATEGORIE_ZVIRAT!$B$2:$M$31,12,FALSE)*P702*10</f>
        <v>#N/A</v>
      </c>
    </row>
    <row r="703" spans="1:19" x14ac:dyDescent="0.2">
      <c r="A703" s="32"/>
      <c r="B703" s="37" t="e">
        <f>VLOOKUP($A703,EVID_OSEVU!$A$1:$M$4972,2,FALSE)</f>
        <v>#N/A</v>
      </c>
      <c r="C703" s="37" t="e">
        <f>VLOOKUP($A703,EVID_OSEVU!$A$1:$M$4972,3,FALSE)</f>
        <v>#N/A</v>
      </c>
      <c r="D703" s="45" t="e">
        <f>VLOOKUP($A703,EVID_OSEVU!$A$1:$M$4972,4,FALSE)</f>
        <v>#N/A</v>
      </c>
      <c r="E703" s="35"/>
      <c r="F703" s="53"/>
      <c r="G703" s="32"/>
      <c r="H703" s="45" t="e">
        <f>VLOOKUP(G703,Export7[#All],2,FALSE)</f>
        <v>#N/A</v>
      </c>
      <c r="I703" s="45" t="e">
        <f>VLOOKUP($A703,EVID_OSEVU!$A$1:$M$4972,10,FALSE)</f>
        <v>#N/A</v>
      </c>
      <c r="J703" s="58" t="e">
        <f>VLOOKUP($A703,EVID_OSEVU!$A$1:$M$4972,11,FALSE)</f>
        <v>#N/A</v>
      </c>
      <c r="K703" s="33"/>
      <c r="L703" s="45" t="e">
        <f>VLOOKUP(EVID_PASTVY!H703,KATEGORIE_ZVIRAT!$B$2:$M$31,6,FALSE)*K703</f>
        <v>#N/A</v>
      </c>
      <c r="M703" s="33">
        <v>24</v>
      </c>
      <c r="N703" s="45" t="e">
        <f>VLOOKUP(EVID_PASTVY!$H703,KATEGORIE_ZVIRAT!$B$2:$M$31,8,FALSE)</f>
        <v>#N/A</v>
      </c>
      <c r="O703" s="45" t="e">
        <f>VLOOKUP(EVID_PASTVY!$H703,KATEGORIE_ZVIRAT!$B$2:$M$31,9,FALSE)</f>
        <v>#N/A</v>
      </c>
      <c r="P703" s="54" t="e">
        <f>VLOOKUP(EVID_PASTVY!$H703,KATEGORIE_ZVIRAT!$B$2:$M$31,7,FALSE)*L703/1000*M703/24*(F703-E703+1)/J703</f>
        <v>#N/A</v>
      </c>
      <c r="Q703" s="52" t="e">
        <f>VLOOKUP(EVID_PASTVY!$H703,KATEGORIE_ZVIRAT!$B$2:$M$31,10,FALSE)*P703*10</f>
        <v>#N/A</v>
      </c>
      <c r="R703" s="52" t="e">
        <f>VLOOKUP(EVID_PASTVY!$H703,KATEGORIE_ZVIRAT!$B$2:$M$31,11,FALSE)*P703*10</f>
        <v>#N/A</v>
      </c>
      <c r="S703" s="52" t="e">
        <f>VLOOKUP(EVID_PASTVY!$H703,KATEGORIE_ZVIRAT!$B$2:$M$31,12,FALSE)*P703*10</f>
        <v>#N/A</v>
      </c>
    </row>
    <row r="704" spans="1:19" x14ac:dyDescent="0.2">
      <c r="A704" s="32"/>
      <c r="B704" s="37" t="e">
        <f>VLOOKUP($A704,EVID_OSEVU!$A$1:$M$4972,2,FALSE)</f>
        <v>#N/A</v>
      </c>
      <c r="C704" s="37" t="e">
        <f>VLOOKUP($A704,EVID_OSEVU!$A$1:$M$4972,3,FALSE)</f>
        <v>#N/A</v>
      </c>
      <c r="D704" s="45" t="e">
        <f>VLOOKUP($A704,EVID_OSEVU!$A$1:$M$4972,4,FALSE)</f>
        <v>#N/A</v>
      </c>
      <c r="E704" s="35"/>
      <c r="F704" s="53"/>
      <c r="G704" s="32"/>
      <c r="H704" s="45" t="e">
        <f>VLOOKUP(G704,Export7[#All],2,FALSE)</f>
        <v>#N/A</v>
      </c>
      <c r="I704" s="45" t="e">
        <f>VLOOKUP($A704,EVID_OSEVU!$A$1:$M$4972,10,FALSE)</f>
        <v>#N/A</v>
      </c>
      <c r="J704" s="58" t="e">
        <f>VLOOKUP($A704,EVID_OSEVU!$A$1:$M$4972,11,FALSE)</f>
        <v>#N/A</v>
      </c>
      <c r="K704" s="33"/>
      <c r="L704" s="45" t="e">
        <f>VLOOKUP(EVID_PASTVY!H704,KATEGORIE_ZVIRAT!$B$2:$M$31,6,FALSE)*K704</f>
        <v>#N/A</v>
      </c>
      <c r="M704" s="33">
        <v>24</v>
      </c>
      <c r="N704" s="45" t="e">
        <f>VLOOKUP(EVID_PASTVY!$H704,KATEGORIE_ZVIRAT!$B$2:$M$31,8,FALSE)</f>
        <v>#N/A</v>
      </c>
      <c r="O704" s="45" t="e">
        <f>VLOOKUP(EVID_PASTVY!$H704,KATEGORIE_ZVIRAT!$B$2:$M$31,9,FALSE)</f>
        <v>#N/A</v>
      </c>
      <c r="P704" s="54" t="e">
        <f>VLOOKUP(EVID_PASTVY!$H704,KATEGORIE_ZVIRAT!$B$2:$M$31,7,FALSE)*L704/1000*M704/24*(F704-E704+1)/J704</f>
        <v>#N/A</v>
      </c>
      <c r="Q704" s="52" t="e">
        <f>VLOOKUP(EVID_PASTVY!$H704,KATEGORIE_ZVIRAT!$B$2:$M$31,10,FALSE)*P704*10</f>
        <v>#N/A</v>
      </c>
      <c r="R704" s="52" t="e">
        <f>VLOOKUP(EVID_PASTVY!$H704,KATEGORIE_ZVIRAT!$B$2:$M$31,11,FALSE)*P704*10</f>
        <v>#N/A</v>
      </c>
      <c r="S704" s="52" t="e">
        <f>VLOOKUP(EVID_PASTVY!$H704,KATEGORIE_ZVIRAT!$B$2:$M$31,12,FALSE)*P704*10</f>
        <v>#N/A</v>
      </c>
    </row>
    <row r="705" spans="1:19" x14ac:dyDescent="0.2">
      <c r="A705" s="32"/>
      <c r="B705" s="37" t="e">
        <f>VLOOKUP($A705,EVID_OSEVU!$A$1:$M$4972,2,FALSE)</f>
        <v>#N/A</v>
      </c>
      <c r="C705" s="37" t="e">
        <f>VLOOKUP($A705,EVID_OSEVU!$A$1:$M$4972,3,FALSE)</f>
        <v>#N/A</v>
      </c>
      <c r="D705" s="45" t="e">
        <f>VLOOKUP($A705,EVID_OSEVU!$A$1:$M$4972,4,FALSE)</f>
        <v>#N/A</v>
      </c>
      <c r="E705" s="35"/>
      <c r="F705" s="53"/>
      <c r="G705" s="32"/>
      <c r="H705" s="45" t="e">
        <f>VLOOKUP(G705,Export7[#All],2,FALSE)</f>
        <v>#N/A</v>
      </c>
      <c r="I705" s="45" t="e">
        <f>VLOOKUP($A705,EVID_OSEVU!$A$1:$M$4972,10,FALSE)</f>
        <v>#N/A</v>
      </c>
      <c r="J705" s="58" t="e">
        <f>VLOOKUP($A705,EVID_OSEVU!$A$1:$M$4972,11,FALSE)</f>
        <v>#N/A</v>
      </c>
      <c r="K705" s="33"/>
      <c r="L705" s="45" t="e">
        <f>VLOOKUP(EVID_PASTVY!H705,KATEGORIE_ZVIRAT!$B$2:$M$31,6,FALSE)*K705</f>
        <v>#N/A</v>
      </c>
      <c r="M705" s="33">
        <v>24</v>
      </c>
      <c r="N705" s="45" t="e">
        <f>VLOOKUP(EVID_PASTVY!$H705,KATEGORIE_ZVIRAT!$B$2:$M$31,8,FALSE)</f>
        <v>#N/A</v>
      </c>
      <c r="O705" s="45" t="e">
        <f>VLOOKUP(EVID_PASTVY!$H705,KATEGORIE_ZVIRAT!$B$2:$M$31,9,FALSE)</f>
        <v>#N/A</v>
      </c>
      <c r="P705" s="54" t="e">
        <f>VLOOKUP(EVID_PASTVY!$H705,KATEGORIE_ZVIRAT!$B$2:$M$31,7,FALSE)*L705/1000*M705/24*(F705-E705+1)/J705</f>
        <v>#N/A</v>
      </c>
      <c r="Q705" s="52" t="e">
        <f>VLOOKUP(EVID_PASTVY!$H705,KATEGORIE_ZVIRAT!$B$2:$M$31,10,FALSE)*P705*10</f>
        <v>#N/A</v>
      </c>
      <c r="R705" s="52" t="e">
        <f>VLOOKUP(EVID_PASTVY!$H705,KATEGORIE_ZVIRAT!$B$2:$M$31,11,FALSE)*P705*10</f>
        <v>#N/A</v>
      </c>
      <c r="S705" s="52" t="e">
        <f>VLOOKUP(EVID_PASTVY!$H705,KATEGORIE_ZVIRAT!$B$2:$M$31,12,FALSE)*P705*10</f>
        <v>#N/A</v>
      </c>
    </row>
    <row r="706" spans="1:19" x14ac:dyDescent="0.2">
      <c r="A706" s="32"/>
      <c r="B706" s="37" t="e">
        <f>VLOOKUP($A706,EVID_OSEVU!$A$1:$M$4972,2,FALSE)</f>
        <v>#N/A</v>
      </c>
      <c r="C706" s="37" t="e">
        <f>VLOOKUP($A706,EVID_OSEVU!$A$1:$M$4972,3,FALSE)</f>
        <v>#N/A</v>
      </c>
      <c r="D706" s="45" t="e">
        <f>VLOOKUP($A706,EVID_OSEVU!$A$1:$M$4972,4,FALSE)</f>
        <v>#N/A</v>
      </c>
      <c r="E706" s="35"/>
      <c r="F706" s="53"/>
      <c r="G706" s="32"/>
      <c r="H706" s="45" t="e">
        <f>VLOOKUP(G706,Export7[#All],2,FALSE)</f>
        <v>#N/A</v>
      </c>
      <c r="I706" s="45" t="e">
        <f>VLOOKUP($A706,EVID_OSEVU!$A$1:$M$4972,10,FALSE)</f>
        <v>#N/A</v>
      </c>
      <c r="J706" s="58" t="e">
        <f>VLOOKUP($A706,EVID_OSEVU!$A$1:$M$4972,11,FALSE)</f>
        <v>#N/A</v>
      </c>
      <c r="K706" s="33"/>
      <c r="L706" s="45" t="e">
        <f>VLOOKUP(EVID_PASTVY!H706,KATEGORIE_ZVIRAT!$B$2:$M$31,6,FALSE)*K706</f>
        <v>#N/A</v>
      </c>
      <c r="M706" s="33">
        <v>24</v>
      </c>
      <c r="N706" s="45" t="e">
        <f>VLOOKUP(EVID_PASTVY!$H706,KATEGORIE_ZVIRAT!$B$2:$M$31,8,FALSE)</f>
        <v>#N/A</v>
      </c>
      <c r="O706" s="45" t="e">
        <f>VLOOKUP(EVID_PASTVY!$H706,KATEGORIE_ZVIRAT!$B$2:$M$31,9,FALSE)</f>
        <v>#N/A</v>
      </c>
      <c r="P706" s="54" t="e">
        <f>VLOOKUP(EVID_PASTVY!$H706,KATEGORIE_ZVIRAT!$B$2:$M$31,7,FALSE)*L706/1000*M706/24*(F706-E706+1)/J706</f>
        <v>#N/A</v>
      </c>
      <c r="Q706" s="52" t="e">
        <f>VLOOKUP(EVID_PASTVY!$H706,KATEGORIE_ZVIRAT!$B$2:$M$31,10,FALSE)*P706*10</f>
        <v>#N/A</v>
      </c>
      <c r="R706" s="52" t="e">
        <f>VLOOKUP(EVID_PASTVY!$H706,KATEGORIE_ZVIRAT!$B$2:$M$31,11,FALSE)*P706*10</f>
        <v>#N/A</v>
      </c>
      <c r="S706" s="52" t="e">
        <f>VLOOKUP(EVID_PASTVY!$H706,KATEGORIE_ZVIRAT!$B$2:$M$31,12,FALSE)*P706*10</f>
        <v>#N/A</v>
      </c>
    </row>
    <row r="707" spans="1:19" x14ac:dyDescent="0.2">
      <c r="A707" s="32"/>
      <c r="B707" s="37" t="e">
        <f>VLOOKUP($A707,EVID_OSEVU!$A$1:$M$4972,2,FALSE)</f>
        <v>#N/A</v>
      </c>
      <c r="C707" s="37" t="e">
        <f>VLOOKUP($A707,EVID_OSEVU!$A$1:$M$4972,3,FALSE)</f>
        <v>#N/A</v>
      </c>
      <c r="D707" s="45" t="e">
        <f>VLOOKUP($A707,EVID_OSEVU!$A$1:$M$4972,4,FALSE)</f>
        <v>#N/A</v>
      </c>
      <c r="E707" s="35"/>
      <c r="F707" s="53"/>
      <c r="G707" s="32"/>
      <c r="H707" s="45" t="e">
        <f>VLOOKUP(G707,Export7[#All],2,FALSE)</f>
        <v>#N/A</v>
      </c>
      <c r="I707" s="45" t="e">
        <f>VLOOKUP($A707,EVID_OSEVU!$A$1:$M$4972,10,FALSE)</f>
        <v>#N/A</v>
      </c>
      <c r="J707" s="58" t="e">
        <f>VLOOKUP($A707,EVID_OSEVU!$A$1:$M$4972,11,FALSE)</f>
        <v>#N/A</v>
      </c>
      <c r="K707" s="33"/>
      <c r="L707" s="45" t="e">
        <f>VLOOKUP(EVID_PASTVY!H707,KATEGORIE_ZVIRAT!$B$2:$M$31,6,FALSE)*K707</f>
        <v>#N/A</v>
      </c>
      <c r="M707" s="33">
        <v>24</v>
      </c>
      <c r="N707" s="45" t="e">
        <f>VLOOKUP(EVID_PASTVY!$H707,KATEGORIE_ZVIRAT!$B$2:$M$31,8,FALSE)</f>
        <v>#N/A</v>
      </c>
      <c r="O707" s="45" t="e">
        <f>VLOOKUP(EVID_PASTVY!$H707,KATEGORIE_ZVIRAT!$B$2:$M$31,9,FALSE)</f>
        <v>#N/A</v>
      </c>
      <c r="P707" s="54" t="e">
        <f>VLOOKUP(EVID_PASTVY!$H707,KATEGORIE_ZVIRAT!$B$2:$M$31,7,FALSE)*L707/1000*M707/24*(F707-E707+1)/J707</f>
        <v>#N/A</v>
      </c>
      <c r="Q707" s="52" t="e">
        <f>VLOOKUP(EVID_PASTVY!$H707,KATEGORIE_ZVIRAT!$B$2:$M$31,10,FALSE)*P707*10</f>
        <v>#N/A</v>
      </c>
      <c r="R707" s="52" t="e">
        <f>VLOOKUP(EVID_PASTVY!$H707,KATEGORIE_ZVIRAT!$B$2:$M$31,11,FALSE)*P707*10</f>
        <v>#N/A</v>
      </c>
      <c r="S707" s="52" t="e">
        <f>VLOOKUP(EVID_PASTVY!$H707,KATEGORIE_ZVIRAT!$B$2:$M$31,12,FALSE)*P707*10</f>
        <v>#N/A</v>
      </c>
    </row>
    <row r="708" spans="1:19" x14ac:dyDescent="0.2">
      <c r="A708" s="32"/>
      <c r="B708" s="37" t="e">
        <f>VLOOKUP($A708,EVID_OSEVU!$A$1:$M$4972,2,FALSE)</f>
        <v>#N/A</v>
      </c>
      <c r="C708" s="37" t="e">
        <f>VLOOKUP($A708,EVID_OSEVU!$A$1:$M$4972,3,FALSE)</f>
        <v>#N/A</v>
      </c>
      <c r="D708" s="45" t="e">
        <f>VLOOKUP($A708,EVID_OSEVU!$A$1:$M$4972,4,FALSE)</f>
        <v>#N/A</v>
      </c>
      <c r="E708" s="35"/>
      <c r="F708" s="53"/>
      <c r="G708" s="32"/>
      <c r="H708" s="45" t="e">
        <f>VLOOKUP(G708,Export7[#All],2,FALSE)</f>
        <v>#N/A</v>
      </c>
      <c r="I708" s="45" t="e">
        <f>VLOOKUP($A708,EVID_OSEVU!$A$1:$M$4972,10,FALSE)</f>
        <v>#N/A</v>
      </c>
      <c r="J708" s="58" t="e">
        <f>VLOOKUP($A708,EVID_OSEVU!$A$1:$M$4972,11,FALSE)</f>
        <v>#N/A</v>
      </c>
      <c r="K708" s="33"/>
      <c r="L708" s="45" t="e">
        <f>VLOOKUP(EVID_PASTVY!H708,KATEGORIE_ZVIRAT!$B$2:$M$31,6,FALSE)*K708</f>
        <v>#N/A</v>
      </c>
      <c r="M708" s="33">
        <v>24</v>
      </c>
      <c r="N708" s="45" t="e">
        <f>VLOOKUP(EVID_PASTVY!$H708,KATEGORIE_ZVIRAT!$B$2:$M$31,8,FALSE)</f>
        <v>#N/A</v>
      </c>
      <c r="O708" s="45" t="e">
        <f>VLOOKUP(EVID_PASTVY!$H708,KATEGORIE_ZVIRAT!$B$2:$M$31,9,FALSE)</f>
        <v>#N/A</v>
      </c>
      <c r="P708" s="54" t="e">
        <f>VLOOKUP(EVID_PASTVY!$H708,KATEGORIE_ZVIRAT!$B$2:$M$31,7,FALSE)*L708/1000*M708/24*(F708-E708+1)/J708</f>
        <v>#N/A</v>
      </c>
      <c r="Q708" s="52" t="e">
        <f>VLOOKUP(EVID_PASTVY!$H708,KATEGORIE_ZVIRAT!$B$2:$M$31,10,FALSE)*P708*10</f>
        <v>#N/A</v>
      </c>
      <c r="R708" s="52" t="e">
        <f>VLOOKUP(EVID_PASTVY!$H708,KATEGORIE_ZVIRAT!$B$2:$M$31,11,FALSE)*P708*10</f>
        <v>#N/A</v>
      </c>
      <c r="S708" s="52" t="e">
        <f>VLOOKUP(EVID_PASTVY!$H708,KATEGORIE_ZVIRAT!$B$2:$M$31,12,FALSE)*P708*10</f>
        <v>#N/A</v>
      </c>
    </row>
    <row r="709" spans="1:19" x14ac:dyDescent="0.2">
      <c r="A709" s="32"/>
      <c r="B709" s="37" t="e">
        <f>VLOOKUP($A709,EVID_OSEVU!$A$1:$M$4972,2,FALSE)</f>
        <v>#N/A</v>
      </c>
      <c r="C709" s="37" t="e">
        <f>VLOOKUP($A709,EVID_OSEVU!$A$1:$M$4972,3,FALSE)</f>
        <v>#N/A</v>
      </c>
      <c r="D709" s="45" t="e">
        <f>VLOOKUP($A709,EVID_OSEVU!$A$1:$M$4972,4,FALSE)</f>
        <v>#N/A</v>
      </c>
      <c r="E709" s="35"/>
      <c r="F709" s="53"/>
      <c r="G709" s="32"/>
      <c r="H709" s="45" t="e">
        <f>VLOOKUP(G709,Export7[#All],2,FALSE)</f>
        <v>#N/A</v>
      </c>
      <c r="I709" s="45" t="e">
        <f>VLOOKUP($A709,EVID_OSEVU!$A$1:$M$4972,10,FALSE)</f>
        <v>#N/A</v>
      </c>
      <c r="J709" s="58" t="e">
        <f>VLOOKUP($A709,EVID_OSEVU!$A$1:$M$4972,11,FALSE)</f>
        <v>#N/A</v>
      </c>
      <c r="K709" s="33"/>
      <c r="L709" s="45" t="e">
        <f>VLOOKUP(EVID_PASTVY!H709,KATEGORIE_ZVIRAT!$B$2:$M$31,6,FALSE)*K709</f>
        <v>#N/A</v>
      </c>
      <c r="M709" s="33">
        <v>24</v>
      </c>
      <c r="N709" s="45" t="e">
        <f>VLOOKUP(EVID_PASTVY!$H709,KATEGORIE_ZVIRAT!$B$2:$M$31,8,FALSE)</f>
        <v>#N/A</v>
      </c>
      <c r="O709" s="45" t="e">
        <f>VLOOKUP(EVID_PASTVY!$H709,KATEGORIE_ZVIRAT!$B$2:$M$31,9,FALSE)</f>
        <v>#N/A</v>
      </c>
      <c r="P709" s="54" t="e">
        <f>VLOOKUP(EVID_PASTVY!$H709,KATEGORIE_ZVIRAT!$B$2:$M$31,7,FALSE)*L709/1000*M709/24*(F709-E709+1)/J709</f>
        <v>#N/A</v>
      </c>
      <c r="Q709" s="52" t="e">
        <f>VLOOKUP(EVID_PASTVY!$H709,KATEGORIE_ZVIRAT!$B$2:$M$31,10,FALSE)*P709*10</f>
        <v>#N/A</v>
      </c>
      <c r="R709" s="52" t="e">
        <f>VLOOKUP(EVID_PASTVY!$H709,KATEGORIE_ZVIRAT!$B$2:$M$31,11,FALSE)*P709*10</f>
        <v>#N/A</v>
      </c>
      <c r="S709" s="52" t="e">
        <f>VLOOKUP(EVID_PASTVY!$H709,KATEGORIE_ZVIRAT!$B$2:$M$31,12,FALSE)*P709*10</f>
        <v>#N/A</v>
      </c>
    </row>
    <row r="710" spans="1:19" x14ac:dyDescent="0.2">
      <c r="A710" s="32"/>
      <c r="B710" s="37" t="e">
        <f>VLOOKUP($A710,EVID_OSEVU!$A$1:$M$4972,2,FALSE)</f>
        <v>#N/A</v>
      </c>
      <c r="C710" s="37" t="e">
        <f>VLOOKUP($A710,EVID_OSEVU!$A$1:$M$4972,3,FALSE)</f>
        <v>#N/A</v>
      </c>
      <c r="D710" s="45" t="e">
        <f>VLOOKUP($A710,EVID_OSEVU!$A$1:$M$4972,4,FALSE)</f>
        <v>#N/A</v>
      </c>
      <c r="E710" s="35"/>
      <c r="F710" s="53"/>
      <c r="G710" s="32"/>
      <c r="H710" s="45" t="e">
        <f>VLOOKUP(G710,Export7[#All],2,FALSE)</f>
        <v>#N/A</v>
      </c>
      <c r="I710" s="45" t="e">
        <f>VLOOKUP($A710,EVID_OSEVU!$A$1:$M$4972,10,FALSE)</f>
        <v>#N/A</v>
      </c>
      <c r="J710" s="58" t="e">
        <f>VLOOKUP($A710,EVID_OSEVU!$A$1:$M$4972,11,FALSE)</f>
        <v>#N/A</v>
      </c>
      <c r="K710" s="33"/>
      <c r="L710" s="45" t="e">
        <f>VLOOKUP(EVID_PASTVY!H710,KATEGORIE_ZVIRAT!$B$2:$M$31,6,FALSE)*K710</f>
        <v>#N/A</v>
      </c>
      <c r="M710" s="33">
        <v>24</v>
      </c>
      <c r="N710" s="45" t="e">
        <f>VLOOKUP(EVID_PASTVY!$H710,KATEGORIE_ZVIRAT!$B$2:$M$31,8,FALSE)</f>
        <v>#N/A</v>
      </c>
      <c r="O710" s="45" t="e">
        <f>VLOOKUP(EVID_PASTVY!$H710,KATEGORIE_ZVIRAT!$B$2:$M$31,9,FALSE)</f>
        <v>#N/A</v>
      </c>
      <c r="P710" s="54" t="e">
        <f>VLOOKUP(EVID_PASTVY!$H710,KATEGORIE_ZVIRAT!$B$2:$M$31,7,FALSE)*L710/1000*M710/24*(F710-E710+1)/J710</f>
        <v>#N/A</v>
      </c>
      <c r="Q710" s="52" t="e">
        <f>VLOOKUP(EVID_PASTVY!$H710,KATEGORIE_ZVIRAT!$B$2:$M$31,10,FALSE)*P710*10</f>
        <v>#N/A</v>
      </c>
      <c r="R710" s="52" t="e">
        <f>VLOOKUP(EVID_PASTVY!$H710,KATEGORIE_ZVIRAT!$B$2:$M$31,11,FALSE)*P710*10</f>
        <v>#N/A</v>
      </c>
      <c r="S710" s="52" t="e">
        <f>VLOOKUP(EVID_PASTVY!$H710,KATEGORIE_ZVIRAT!$B$2:$M$31,12,FALSE)*P710*10</f>
        <v>#N/A</v>
      </c>
    </row>
    <row r="711" spans="1:19" x14ac:dyDescent="0.2">
      <c r="A711" s="32"/>
      <c r="B711" s="37" t="e">
        <f>VLOOKUP($A711,EVID_OSEVU!$A$1:$M$4972,2,FALSE)</f>
        <v>#N/A</v>
      </c>
      <c r="C711" s="37" t="e">
        <f>VLOOKUP($A711,EVID_OSEVU!$A$1:$M$4972,3,FALSE)</f>
        <v>#N/A</v>
      </c>
      <c r="D711" s="45" t="e">
        <f>VLOOKUP($A711,EVID_OSEVU!$A$1:$M$4972,4,FALSE)</f>
        <v>#N/A</v>
      </c>
      <c r="E711" s="35"/>
      <c r="F711" s="53"/>
      <c r="G711" s="32"/>
      <c r="H711" s="45" t="e">
        <f>VLOOKUP(G711,Export7[#All],2,FALSE)</f>
        <v>#N/A</v>
      </c>
      <c r="I711" s="45" t="e">
        <f>VLOOKUP($A711,EVID_OSEVU!$A$1:$M$4972,10,FALSE)</f>
        <v>#N/A</v>
      </c>
      <c r="J711" s="58" t="e">
        <f>VLOOKUP($A711,EVID_OSEVU!$A$1:$M$4972,11,FALSE)</f>
        <v>#N/A</v>
      </c>
      <c r="K711" s="33"/>
      <c r="L711" s="45" t="e">
        <f>VLOOKUP(EVID_PASTVY!H711,KATEGORIE_ZVIRAT!$B$2:$M$31,6,FALSE)*K711</f>
        <v>#N/A</v>
      </c>
      <c r="M711" s="33">
        <v>24</v>
      </c>
      <c r="N711" s="45" t="e">
        <f>VLOOKUP(EVID_PASTVY!$H711,KATEGORIE_ZVIRAT!$B$2:$M$31,8,FALSE)</f>
        <v>#N/A</v>
      </c>
      <c r="O711" s="45" t="e">
        <f>VLOOKUP(EVID_PASTVY!$H711,KATEGORIE_ZVIRAT!$B$2:$M$31,9,FALSE)</f>
        <v>#N/A</v>
      </c>
      <c r="P711" s="54" t="e">
        <f>VLOOKUP(EVID_PASTVY!$H711,KATEGORIE_ZVIRAT!$B$2:$M$31,7,FALSE)*L711/1000*M711/24*(F711-E711+1)/J711</f>
        <v>#N/A</v>
      </c>
      <c r="Q711" s="52" t="e">
        <f>VLOOKUP(EVID_PASTVY!$H711,KATEGORIE_ZVIRAT!$B$2:$M$31,10,FALSE)*P711*10</f>
        <v>#N/A</v>
      </c>
      <c r="R711" s="52" t="e">
        <f>VLOOKUP(EVID_PASTVY!$H711,KATEGORIE_ZVIRAT!$B$2:$M$31,11,FALSE)*P711*10</f>
        <v>#N/A</v>
      </c>
      <c r="S711" s="52" t="e">
        <f>VLOOKUP(EVID_PASTVY!$H711,KATEGORIE_ZVIRAT!$B$2:$M$31,12,FALSE)*P711*10</f>
        <v>#N/A</v>
      </c>
    </row>
    <row r="712" spans="1:19" x14ac:dyDescent="0.2">
      <c r="A712" s="32"/>
      <c r="B712" s="37" t="e">
        <f>VLOOKUP($A712,EVID_OSEVU!$A$1:$M$4972,2,FALSE)</f>
        <v>#N/A</v>
      </c>
      <c r="C712" s="37" t="e">
        <f>VLOOKUP($A712,EVID_OSEVU!$A$1:$M$4972,3,FALSE)</f>
        <v>#N/A</v>
      </c>
      <c r="D712" s="45" t="e">
        <f>VLOOKUP($A712,EVID_OSEVU!$A$1:$M$4972,4,FALSE)</f>
        <v>#N/A</v>
      </c>
      <c r="E712" s="35"/>
      <c r="F712" s="53"/>
      <c r="G712" s="32"/>
      <c r="H712" s="45" t="e">
        <f>VLOOKUP(G712,Export7[#All],2,FALSE)</f>
        <v>#N/A</v>
      </c>
      <c r="I712" s="45" t="e">
        <f>VLOOKUP($A712,EVID_OSEVU!$A$1:$M$4972,10,FALSE)</f>
        <v>#N/A</v>
      </c>
      <c r="J712" s="58" t="e">
        <f>VLOOKUP($A712,EVID_OSEVU!$A$1:$M$4972,11,FALSE)</f>
        <v>#N/A</v>
      </c>
      <c r="K712" s="33"/>
      <c r="L712" s="45" t="e">
        <f>VLOOKUP(EVID_PASTVY!H712,KATEGORIE_ZVIRAT!$B$2:$M$31,6,FALSE)*K712</f>
        <v>#N/A</v>
      </c>
      <c r="M712" s="33">
        <v>24</v>
      </c>
      <c r="N712" s="45" t="e">
        <f>VLOOKUP(EVID_PASTVY!$H712,KATEGORIE_ZVIRAT!$B$2:$M$31,8,FALSE)</f>
        <v>#N/A</v>
      </c>
      <c r="O712" s="45" t="e">
        <f>VLOOKUP(EVID_PASTVY!$H712,KATEGORIE_ZVIRAT!$B$2:$M$31,9,FALSE)</f>
        <v>#N/A</v>
      </c>
      <c r="P712" s="54" t="e">
        <f>VLOOKUP(EVID_PASTVY!$H712,KATEGORIE_ZVIRAT!$B$2:$M$31,7,FALSE)*L712/1000*M712/24*(F712-E712+1)/J712</f>
        <v>#N/A</v>
      </c>
      <c r="Q712" s="52" t="e">
        <f>VLOOKUP(EVID_PASTVY!$H712,KATEGORIE_ZVIRAT!$B$2:$M$31,10,FALSE)*P712*10</f>
        <v>#N/A</v>
      </c>
      <c r="R712" s="52" t="e">
        <f>VLOOKUP(EVID_PASTVY!$H712,KATEGORIE_ZVIRAT!$B$2:$M$31,11,FALSE)*P712*10</f>
        <v>#N/A</v>
      </c>
      <c r="S712" s="52" t="e">
        <f>VLOOKUP(EVID_PASTVY!$H712,KATEGORIE_ZVIRAT!$B$2:$M$31,12,FALSE)*P712*10</f>
        <v>#N/A</v>
      </c>
    </row>
    <row r="713" spans="1:19" x14ac:dyDescent="0.2">
      <c r="A713" s="32"/>
      <c r="B713" s="37" t="e">
        <f>VLOOKUP($A713,EVID_OSEVU!$A$1:$M$4972,2,FALSE)</f>
        <v>#N/A</v>
      </c>
      <c r="C713" s="37" t="e">
        <f>VLOOKUP($A713,EVID_OSEVU!$A$1:$M$4972,3,FALSE)</f>
        <v>#N/A</v>
      </c>
      <c r="D713" s="45" t="e">
        <f>VLOOKUP($A713,EVID_OSEVU!$A$1:$M$4972,4,FALSE)</f>
        <v>#N/A</v>
      </c>
      <c r="E713" s="35"/>
      <c r="F713" s="53"/>
      <c r="G713" s="32"/>
      <c r="H713" s="45" t="e">
        <f>VLOOKUP(G713,Export7[#All],2,FALSE)</f>
        <v>#N/A</v>
      </c>
      <c r="I713" s="45" t="e">
        <f>VLOOKUP($A713,EVID_OSEVU!$A$1:$M$4972,10,FALSE)</f>
        <v>#N/A</v>
      </c>
      <c r="J713" s="58" t="e">
        <f>VLOOKUP($A713,EVID_OSEVU!$A$1:$M$4972,11,FALSE)</f>
        <v>#N/A</v>
      </c>
      <c r="K713" s="33"/>
      <c r="L713" s="45" t="e">
        <f>VLOOKUP(EVID_PASTVY!H713,KATEGORIE_ZVIRAT!$B$2:$M$31,6,FALSE)*K713</f>
        <v>#N/A</v>
      </c>
      <c r="M713" s="33">
        <v>24</v>
      </c>
      <c r="N713" s="45" t="e">
        <f>VLOOKUP(EVID_PASTVY!$H713,KATEGORIE_ZVIRAT!$B$2:$M$31,8,FALSE)</f>
        <v>#N/A</v>
      </c>
      <c r="O713" s="45" t="e">
        <f>VLOOKUP(EVID_PASTVY!$H713,KATEGORIE_ZVIRAT!$B$2:$M$31,9,FALSE)</f>
        <v>#N/A</v>
      </c>
      <c r="P713" s="54" t="e">
        <f>VLOOKUP(EVID_PASTVY!$H713,KATEGORIE_ZVIRAT!$B$2:$M$31,7,FALSE)*L713/1000*M713/24*(F713-E713+1)/J713</f>
        <v>#N/A</v>
      </c>
      <c r="Q713" s="52" t="e">
        <f>VLOOKUP(EVID_PASTVY!$H713,KATEGORIE_ZVIRAT!$B$2:$M$31,10,FALSE)*P713*10</f>
        <v>#N/A</v>
      </c>
      <c r="R713" s="52" t="e">
        <f>VLOOKUP(EVID_PASTVY!$H713,KATEGORIE_ZVIRAT!$B$2:$M$31,11,FALSE)*P713*10</f>
        <v>#N/A</v>
      </c>
      <c r="S713" s="52" t="e">
        <f>VLOOKUP(EVID_PASTVY!$H713,KATEGORIE_ZVIRAT!$B$2:$M$31,12,FALSE)*P713*10</f>
        <v>#N/A</v>
      </c>
    </row>
    <row r="714" spans="1:19" x14ac:dyDescent="0.2">
      <c r="A714" s="32"/>
      <c r="B714" s="37" t="e">
        <f>VLOOKUP($A714,EVID_OSEVU!$A$1:$M$4972,2,FALSE)</f>
        <v>#N/A</v>
      </c>
      <c r="C714" s="37" t="e">
        <f>VLOOKUP($A714,EVID_OSEVU!$A$1:$M$4972,3,FALSE)</f>
        <v>#N/A</v>
      </c>
      <c r="D714" s="45" t="e">
        <f>VLOOKUP($A714,EVID_OSEVU!$A$1:$M$4972,4,FALSE)</f>
        <v>#N/A</v>
      </c>
      <c r="E714" s="35"/>
      <c r="F714" s="53"/>
      <c r="G714" s="32"/>
      <c r="H714" s="45" t="e">
        <f>VLOOKUP(G714,Export7[#All],2,FALSE)</f>
        <v>#N/A</v>
      </c>
      <c r="I714" s="45" t="e">
        <f>VLOOKUP($A714,EVID_OSEVU!$A$1:$M$4972,10,FALSE)</f>
        <v>#N/A</v>
      </c>
      <c r="J714" s="58" t="e">
        <f>VLOOKUP($A714,EVID_OSEVU!$A$1:$M$4972,11,FALSE)</f>
        <v>#N/A</v>
      </c>
      <c r="K714" s="33"/>
      <c r="L714" s="45" t="e">
        <f>VLOOKUP(EVID_PASTVY!H714,KATEGORIE_ZVIRAT!$B$2:$M$31,6,FALSE)*K714</f>
        <v>#N/A</v>
      </c>
      <c r="M714" s="33">
        <v>24</v>
      </c>
      <c r="N714" s="45" t="e">
        <f>VLOOKUP(EVID_PASTVY!$H714,KATEGORIE_ZVIRAT!$B$2:$M$31,8,FALSE)</f>
        <v>#N/A</v>
      </c>
      <c r="O714" s="45" t="e">
        <f>VLOOKUP(EVID_PASTVY!$H714,KATEGORIE_ZVIRAT!$B$2:$M$31,9,FALSE)</f>
        <v>#N/A</v>
      </c>
      <c r="P714" s="54" t="e">
        <f>VLOOKUP(EVID_PASTVY!$H714,KATEGORIE_ZVIRAT!$B$2:$M$31,7,FALSE)*L714/1000*M714/24*(F714-E714+1)/J714</f>
        <v>#N/A</v>
      </c>
      <c r="Q714" s="52" t="e">
        <f>VLOOKUP(EVID_PASTVY!$H714,KATEGORIE_ZVIRAT!$B$2:$M$31,10,FALSE)*P714*10</f>
        <v>#N/A</v>
      </c>
      <c r="R714" s="52" t="e">
        <f>VLOOKUP(EVID_PASTVY!$H714,KATEGORIE_ZVIRAT!$B$2:$M$31,11,FALSE)*P714*10</f>
        <v>#N/A</v>
      </c>
      <c r="S714" s="52" t="e">
        <f>VLOOKUP(EVID_PASTVY!$H714,KATEGORIE_ZVIRAT!$B$2:$M$31,12,FALSE)*P714*10</f>
        <v>#N/A</v>
      </c>
    </row>
    <row r="715" spans="1:19" x14ac:dyDescent="0.2">
      <c r="A715" s="32"/>
      <c r="B715" s="37" t="e">
        <f>VLOOKUP($A715,EVID_OSEVU!$A$1:$M$4972,2,FALSE)</f>
        <v>#N/A</v>
      </c>
      <c r="C715" s="37" t="e">
        <f>VLOOKUP($A715,EVID_OSEVU!$A$1:$M$4972,3,FALSE)</f>
        <v>#N/A</v>
      </c>
      <c r="D715" s="45" t="e">
        <f>VLOOKUP($A715,EVID_OSEVU!$A$1:$M$4972,4,FALSE)</f>
        <v>#N/A</v>
      </c>
      <c r="E715" s="35"/>
      <c r="F715" s="53"/>
      <c r="G715" s="32"/>
      <c r="H715" s="45" t="e">
        <f>VLOOKUP(G715,Export7[#All],2,FALSE)</f>
        <v>#N/A</v>
      </c>
      <c r="I715" s="45" t="e">
        <f>VLOOKUP($A715,EVID_OSEVU!$A$1:$M$4972,10,FALSE)</f>
        <v>#N/A</v>
      </c>
      <c r="J715" s="58" t="e">
        <f>VLOOKUP($A715,EVID_OSEVU!$A$1:$M$4972,11,FALSE)</f>
        <v>#N/A</v>
      </c>
      <c r="K715" s="33"/>
      <c r="L715" s="45" t="e">
        <f>VLOOKUP(EVID_PASTVY!H715,KATEGORIE_ZVIRAT!$B$2:$M$31,6,FALSE)*K715</f>
        <v>#N/A</v>
      </c>
      <c r="M715" s="33">
        <v>24</v>
      </c>
      <c r="N715" s="45" t="e">
        <f>VLOOKUP(EVID_PASTVY!$H715,KATEGORIE_ZVIRAT!$B$2:$M$31,8,FALSE)</f>
        <v>#N/A</v>
      </c>
      <c r="O715" s="45" t="e">
        <f>VLOOKUP(EVID_PASTVY!$H715,KATEGORIE_ZVIRAT!$B$2:$M$31,9,FALSE)</f>
        <v>#N/A</v>
      </c>
      <c r="P715" s="54" t="e">
        <f>VLOOKUP(EVID_PASTVY!$H715,KATEGORIE_ZVIRAT!$B$2:$M$31,7,FALSE)*L715/1000*M715/24*(F715-E715+1)/J715</f>
        <v>#N/A</v>
      </c>
      <c r="Q715" s="52" t="e">
        <f>VLOOKUP(EVID_PASTVY!$H715,KATEGORIE_ZVIRAT!$B$2:$M$31,10,FALSE)*P715*10</f>
        <v>#N/A</v>
      </c>
      <c r="R715" s="52" t="e">
        <f>VLOOKUP(EVID_PASTVY!$H715,KATEGORIE_ZVIRAT!$B$2:$M$31,11,FALSE)*P715*10</f>
        <v>#N/A</v>
      </c>
      <c r="S715" s="52" t="e">
        <f>VLOOKUP(EVID_PASTVY!$H715,KATEGORIE_ZVIRAT!$B$2:$M$31,12,FALSE)*P715*10</f>
        <v>#N/A</v>
      </c>
    </row>
    <row r="716" spans="1:19" x14ac:dyDescent="0.2">
      <c r="A716" s="32"/>
      <c r="B716" s="37" t="e">
        <f>VLOOKUP($A716,EVID_OSEVU!$A$1:$M$4972,2,FALSE)</f>
        <v>#N/A</v>
      </c>
      <c r="C716" s="37" t="e">
        <f>VLOOKUP($A716,EVID_OSEVU!$A$1:$M$4972,3,FALSE)</f>
        <v>#N/A</v>
      </c>
      <c r="D716" s="45" t="e">
        <f>VLOOKUP($A716,EVID_OSEVU!$A$1:$M$4972,4,FALSE)</f>
        <v>#N/A</v>
      </c>
      <c r="E716" s="35"/>
      <c r="F716" s="53"/>
      <c r="G716" s="32"/>
      <c r="H716" s="45" t="e">
        <f>VLOOKUP(G716,Export7[#All],2,FALSE)</f>
        <v>#N/A</v>
      </c>
      <c r="I716" s="45" t="e">
        <f>VLOOKUP($A716,EVID_OSEVU!$A$1:$M$4972,10,FALSE)</f>
        <v>#N/A</v>
      </c>
      <c r="J716" s="58" t="e">
        <f>VLOOKUP($A716,EVID_OSEVU!$A$1:$M$4972,11,FALSE)</f>
        <v>#N/A</v>
      </c>
      <c r="K716" s="33"/>
      <c r="L716" s="45" t="e">
        <f>VLOOKUP(EVID_PASTVY!H716,KATEGORIE_ZVIRAT!$B$2:$M$31,6,FALSE)*K716</f>
        <v>#N/A</v>
      </c>
      <c r="M716" s="33">
        <v>24</v>
      </c>
      <c r="N716" s="45" t="e">
        <f>VLOOKUP(EVID_PASTVY!$H716,KATEGORIE_ZVIRAT!$B$2:$M$31,8,FALSE)</f>
        <v>#N/A</v>
      </c>
      <c r="O716" s="45" t="e">
        <f>VLOOKUP(EVID_PASTVY!$H716,KATEGORIE_ZVIRAT!$B$2:$M$31,9,FALSE)</f>
        <v>#N/A</v>
      </c>
      <c r="P716" s="54" t="e">
        <f>VLOOKUP(EVID_PASTVY!$H716,KATEGORIE_ZVIRAT!$B$2:$M$31,7,FALSE)*L716/1000*M716/24*(F716-E716+1)/J716</f>
        <v>#N/A</v>
      </c>
      <c r="Q716" s="52" t="e">
        <f>VLOOKUP(EVID_PASTVY!$H716,KATEGORIE_ZVIRAT!$B$2:$M$31,10,FALSE)*P716*10</f>
        <v>#N/A</v>
      </c>
      <c r="R716" s="52" t="e">
        <f>VLOOKUP(EVID_PASTVY!$H716,KATEGORIE_ZVIRAT!$B$2:$M$31,11,FALSE)*P716*10</f>
        <v>#N/A</v>
      </c>
      <c r="S716" s="52" t="e">
        <f>VLOOKUP(EVID_PASTVY!$H716,KATEGORIE_ZVIRAT!$B$2:$M$31,12,FALSE)*P716*10</f>
        <v>#N/A</v>
      </c>
    </row>
    <row r="717" spans="1:19" x14ac:dyDescent="0.2">
      <c r="A717" s="32"/>
      <c r="B717" s="37" t="e">
        <f>VLOOKUP($A717,EVID_OSEVU!$A$1:$M$4972,2,FALSE)</f>
        <v>#N/A</v>
      </c>
      <c r="C717" s="37" t="e">
        <f>VLOOKUP($A717,EVID_OSEVU!$A$1:$M$4972,3,FALSE)</f>
        <v>#N/A</v>
      </c>
      <c r="D717" s="45" t="e">
        <f>VLOOKUP($A717,EVID_OSEVU!$A$1:$M$4972,4,FALSE)</f>
        <v>#N/A</v>
      </c>
      <c r="E717" s="35"/>
      <c r="F717" s="53"/>
      <c r="G717" s="32"/>
      <c r="H717" s="45" t="e">
        <f>VLOOKUP(G717,Export7[#All],2,FALSE)</f>
        <v>#N/A</v>
      </c>
      <c r="I717" s="45" t="e">
        <f>VLOOKUP($A717,EVID_OSEVU!$A$1:$M$4972,10,FALSE)</f>
        <v>#N/A</v>
      </c>
      <c r="J717" s="58" t="e">
        <f>VLOOKUP($A717,EVID_OSEVU!$A$1:$M$4972,11,FALSE)</f>
        <v>#N/A</v>
      </c>
      <c r="K717" s="33"/>
      <c r="L717" s="45" t="e">
        <f>VLOOKUP(EVID_PASTVY!H717,KATEGORIE_ZVIRAT!$B$2:$M$31,6,FALSE)*K717</f>
        <v>#N/A</v>
      </c>
      <c r="M717" s="33">
        <v>24</v>
      </c>
      <c r="N717" s="45" t="e">
        <f>VLOOKUP(EVID_PASTVY!$H717,KATEGORIE_ZVIRAT!$B$2:$M$31,8,FALSE)</f>
        <v>#N/A</v>
      </c>
      <c r="O717" s="45" t="e">
        <f>VLOOKUP(EVID_PASTVY!$H717,KATEGORIE_ZVIRAT!$B$2:$M$31,9,FALSE)</f>
        <v>#N/A</v>
      </c>
      <c r="P717" s="54" t="e">
        <f>VLOOKUP(EVID_PASTVY!$H717,KATEGORIE_ZVIRAT!$B$2:$M$31,7,FALSE)*L717/1000*M717/24*(F717-E717+1)/J717</f>
        <v>#N/A</v>
      </c>
      <c r="Q717" s="52" t="e">
        <f>VLOOKUP(EVID_PASTVY!$H717,KATEGORIE_ZVIRAT!$B$2:$M$31,10,FALSE)*P717*10</f>
        <v>#N/A</v>
      </c>
      <c r="R717" s="52" t="e">
        <f>VLOOKUP(EVID_PASTVY!$H717,KATEGORIE_ZVIRAT!$B$2:$M$31,11,FALSE)*P717*10</f>
        <v>#N/A</v>
      </c>
      <c r="S717" s="52" t="e">
        <f>VLOOKUP(EVID_PASTVY!$H717,KATEGORIE_ZVIRAT!$B$2:$M$31,12,FALSE)*P717*10</f>
        <v>#N/A</v>
      </c>
    </row>
    <row r="718" spans="1:19" x14ac:dyDescent="0.2">
      <c r="A718" s="32"/>
      <c r="B718" s="37" t="e">
        <f>VLOOKUP($A718,EVID_OSEVU!$A$1:$M$4972,2,FALSE)</f>
        <v>#N/A</v>
      </c>
      <c r="C718" s="37" t="e">
        <f>VLOOKUP($A718,EVID_OSEVU!$A$1:$M$4972,3,FALSE)</f>
        <v>#N/A</v>
      </c>
      <c r="D718" s="45" t="e">
        <f>VLOOKUP($A718,EVID_OSEVU!$A$1:$M$4972,4,FALSE)</f>
        <v>#N/A</v>
      </c>
      <c r="E718" s="35"/>
      <c r="F718" s="53"/>
      <c r="G718" s="32"/>
      <c r="H718" s="45" t="e">
        <f>VLOOKUP(G718,Export7[#All],2,FALSE)</f>
        <v>#N/A</v>
      </c>
      <c r="I718" s="45" t="e">
        <f>VLOOKUP($A718,EVID_OSEVU!$A$1:$M$4972,10,FALSE)</f>
        <v>#N/A</v>
      </c>
      <c r="J718" s="58" t="e">
        <f>VLOOKUP($A718,EVID_OSEVU!$A$1:$M$4972,11,FALSE)</f>
        <v>#N/A</v>
      </c>
      <c r="K718" s="33"/>
      <c r="L718" s="45" t="e">
        <f>VLOOKUP(EVID_PASTVY!H718,KATEGORIE_ZVIRAT!$B$2:$M$31,6,FALSE)*K718</f>
        <v>#N/A</v>
      </c>
      <c r="M718" s="33">
        <v>24</v>
      </c>
      <c r="N718" s="45" t="e">
        <f>VLOOKUP(EVID_PASTVY!$H718,KATEGORIE_ZVIRAT!$B$2:$M$31,8,FALSE)</f>
        <v>#N/A</v>
      </c>
      <c r="O718" s="45" t="e">
        <f>VLOOKUP(EVID_PASTVY!$H718,KATEGORIE_ZVIRAT!$B$2:$M$31,9,FALSE)</f>
        <v>#N/A</v>
      </c>
      <c r="P718" s="54" t="e">
        <f>VLOOKUP(EVID_PASTVY!$H718,KATEGORIE_ZVIRAT!$B$2:$M$31,7,FALSE)*L718/1000*M718/24*(F718-E718+1)/J718</f>
        <v>#N/A</v>
      </c>
      <c r="Q718" s="52" t="e">
        <f>VLOOKUP(EVID_PASTVY!$H718,KATEGORIE_ZVIRAT!$B$2:$M$31,10,FALSE)*P718*10</f>
        <v>#N/A</v>
      </c>
      <c r="R718" s="52" t="e">
        <f>VLOOKUP(EVID_PASTVY!$H718,KATEGORIE_ZVIRAT!$B$2:$M$31,11,FALSE)*P718*10</f>
        <v>#N/A</v>
      </c>
      <c r="S718" s="52" t="e">
        <f>VLOOKUP(EVID_PASTVY!$H718,KATEGORIE_ZVIRAT!$B$2:$M$31,12,FALSE)*P718*10</f>
        <v>#N/A</v>
      </c>
    </row>
    <row r="719" spans="1:19" x14ac:dyDescent="0.2">
      <c r="A719" s="32"/>
      <c r="B719" s="37" t="e">
        <f>VLOOKUP($A719,EVID_OSEVU!$A$1:$M$4972,2,FALSE)</f>
        <v>#N/A</v>
      </c>
      <c r="C719" s="37" t="e">
        <f>VLOOKUP($A719,EVID_OSEVU!$A$1:$M$4972,3,FALSE)</f>
        <v>#N/A</v>
      </c>
      <c r="D719" s="45" t="e">
        <f>VLOOKUP($A719,EVID_OSEVU!$A$1:$M$4972,4,FALSE)</f>
        <v>#N/A</v>
      </c>
      <c r="E719" s="35"/>
      <c r="F719" s="53"/>
      <c r="G719" s="32"/>
      <c r="H719" s="45" t="e">
        <f>VLOOKUP(G719,Export7[#All],2,FALSE)</f>
        <v>#N/A</v>
      </c>
      <c r="I719" s="45" t="e">
        <f>VLOOKUP($A719,EVID_OSEVU!$A$1:$M$4972,10,FALSE)</f>
        <v>#N/A</v>
      </c>
      <c r="J719" s="58" t="e">
        <f>VLOOKUP($A719,EVID_OSEVU!$A$1:$M$4972,11,FALSE)</f>
        <v>#N/A</v>
      </c>
      <c r="K719" s="33"/>
      <c r="L719" s="45" t="e">
        <f>VLOOKUP(EVID_PASTVY!H719,KATEGORIE_ZVIRAT!$B$2:$M$31,6,FALSE)*K719</f>
        <v>#N/A</v>
      </c>
      <c r="M719" s="33">
        <v>24</v>
      </c>
      <c r="N719" s="45" t="e">
        <f>VLOOKUP(EVID_PASTVY!$H719,KATEGORIE_ZVIRAT!$B$2:$M$31,8,FALSE)</f>
        <v>#N/A</v>
      </c>
      <c r="O719" s="45" t="e">
        <f>VLOOKUP(EVID_PASTVY!$H719,KATEGORIE_ZVIRAT!$B$2:$M$31,9,FALSE)</f>
        <v>#N/A</v>
      </c>
      <c r="P719" s="54" t="e">
        <f>VLOOKUP(EVID_PASTVY!$H719,KATEGORIE_ZVIRAT!$B$2:$M$31,7,FALSE)*L719/1000*M719/24*(F719-E719+1)/J719</f>
        <v>#N/A</v>
      </c>
      <c r="Q719" s="52" t="e">
        <f>VLOOKUP(EVID_PASTVY!$H719,KATEGORIE_ZVIRAT!$B$2:$M$31,10,FALSE)*P719*10</f>
        <v>#N/A</v>
      </c>
      <c r="R719" s="52" t="e">
        <f>VLOOKUP(EVID_PASTVY!$H719,KATEGORIE_ZVIRAT!$B$2:$M$31,11,FALSE)*P719*10</f>
        <v>#N/A</v>
      </c>
      <c r="S719" s="52" t="e">
        <f>VLOOKUP(EVID_PASTVY!$H719,KATEGORIE_ZVIRAT!$B$2:$M$31,12,FALSE)*P719*10</f>
        <v>#N/A</v>
      </c>
    </row>
    <row r="720" spans="1:19" x14ac:dyDescent="0.2">
      <c r="A720" s="32"/>
      <c r="B720" s="37" t="e">
        <f>VLOOKUP($A720,EVID_OSEVU!$A$1:$M$4972,2,FALSE)</f>
        <v>#N/A</v>
      </c>
      <c r="C720" s="37" t="e">
        <f>VLOOKUP($A720,EVID_OSEVU!$A$1:$M$4972,3,FALSE)</f>
        <v>#N/A</v>
      </c>
      <c r="D720" s="45" t="e">
        <f>VLOOKUP($A720,EVID_OSEVU!$A$1:$M$4972,4,FALSE)</f>
        <v>#N/A</v>
      </c>
      <c r="E720" s="35"/>
      <c r="F720" s="53"/>
      <c r="G720" s="32"/>
      <c r="H720" s="45" t="e">
        <f>VLOOKUP(G720,Export7[#All],2,FALSE)</f>
        <v>#N/A</v>
      </c>
      <c r="I720" s="45" t="e">
        <f>VLOOKUP($A720,EVID_OSEVU!$A$1:$M$4972,10,FALSE)</f>
        <v>#N/A</v>
      </c>
      <c r="J720" s="58" t="e">
        <f>VLOOKUP($A720,EVID_OSEVU!$A$1:$M$4972,11,FALSE)</f>
        <v>#N/A</v>
      </c>
      <c r="K720" s="33"/>
      <c r="L720" s="45" t="e">
        <f>VLOOKUP(EVID_PASTVY!H720,KATEGORIE_ZVIRAT!$B$2:$M$31,6,FALSE)*K720</f>
        <v>#N/A</v>
      </c>
      <c r="M720" s="33">
        <v>24</v>
      </c>
      <c r="N720" s="45" t="e">
        <f>VLOOKUP(EVID_PASTVY!$H720,KATEGORIE_ZVIRAT!$B$2:$M$31,8,FALSE)</f>
        <v>#N/A</v>
      </c>
      <c r="O720" s="45" t="e">
        <f>VLOOKUP(EVID_PASTVY!$H720,KATEGORIE_ZVIRAT!$B$2:$M$31,9,FALSE)</f>
        <v>#N/A</v>
      </c>
      <c r="P720" s="54" t="e">
        <f>VLOOKUP(EVID_PASTVY!$H720,KATEGORIE_ZVIRAT!$B$2:$M$31,7,FALSE)*L720/1000*M720/24*(F720-E720+1)/J720</f>
        <v>#N/A</v>
      </c>
      <c r="Q720" s="52" t="e">
        <f>VLOOKUP(EVID_PASTVY!$H720,KATEGORIE_ZVIRAT!$B$2:$M$31,10,FALSE)*P720*10</f>
        <v>#N/A</v>
      </c>
      <c r="R720" s="52" t="e">
        <f>VLOOKUP(EVID_PASTVY!$H720,KATEGORIE_ZVIRAT!$B$2:$M$31,11,FALSE)*P720*10</f>
        <v>#N/A</v>
      </c>
      <c r="S720" s="52" t="e">
        <f>VLOOKUP(EVID_PASTVY!$H720,KATEGORIE_ZVIRAT!$B$2:$M$31,12,FALSE)*P720*10</f>
        <v>#N/A</v>
      </c>
    </row>
    <row r="721" spans="1:19" x14ac:dyDescent="0.2">
      <c r="A721" s="32"/>
      <c r="B721" s="37" t="e">
        <f>VLOOKUP($A721,EVID_OSEVU!$A$1:$M$4972,2,FALSE)</f>
        <v>#N/A</v>
      </c>
      <c r="C721" s="37" t="e">
        <f>VLOOKUP($A721,EVID_OSEVU!$A$1:$M$4972,3,FALSE)</f>
        <v>#N/A</v>
      </c>
      <c r="D721" s="45" t="e">
        <f>VLOOKUP($A721,EVID_OSEVU!$A$1:$M$4972,4,FALSE)</f>
        <v>#N/A</v>
      </c>
      <c r="E721" s="35"/>
      <c r="F721" s="53"/>
      <c r="G721" s="32"/>
      <c r="H721" s="45" t="e">
        <f>VLOOKUP(G721,Export7[#All],2,FALSE)</f>
        <v>#N/A</v>
      </c>
      <c r="I721" s="45" t="e">
        <f>VLOOKUP($A721,EVID_OSEVU!$A$1:$M$4972,10,FALSE)</f>
        <v>#N/A</v>
      </c>
      <c r="J721" s="58" t="e">
        <f>VLOOKUP($A721,EVID_OSEVU!$A$1:$M$4972,11,FALSE)</f>
        <v>#N/A</v>
      </c>
      <c r="K721" s="33"/>
      <c r="L721" s="45" t="e">
        <f>VLOOKUP(EVID_PASTVY!H721,KATEGORIE_ZVIRAT!$B$2:$M$31,6,FALSE)*K721</f>
        <v>#N/A</v>
      </c>
      <c r="M721" s="33">
        <v>24</v>
      </c>
      <c r="N721" s="45" t="e">
        <f>VLOOKUP(EVID_PASTVY!$H721,KATEGORIE_ZVIRAT!$B$2:$M$31,8,FALSE)</f>
        <v>#N/A</v>
      </c>
      <c r="O721" s="45" t="e">
        <f>VLOOKUP(EVID_PASTVY!$H721,KATEGORIE_ZVIRAT!$B$2:$M$31,9,FALSE)</f>
        <v>#N/A</v>
      </c>
      <c r="P721" s="54" t="e">
        <f>VLOOKUP(EVID_PASTVY!$H721,KATEGORIE_ZVIRAT!$B$2:$M$31,7,FALSE)*L721/1000*M721/24*(F721-E721+1)/J721</f>
        <v>#N/A</v>
      </c>
      <c r="Q721" s="52" t="e">
        <f>VLOOKUP(EVID_PASTVY!$H721,KATEGORIE_ZVIRAT!$B$2:$M$31,10,FALSE)*P721*10</f>
        <v>#N/A</v>
      </c>
      <c r="R721" s="52" t="e">
        <f>VLOOKUP(EVID_PASTVY!$H721,KATEGORIE_ZVIRAT!$B$2:$M$31,11,FALSE)*P721*10</f>
        <v>#N/A</v>
      </c>
      <c r="S721" s="52" t="e">
        <f>VLOOKUP(EVID_PASTVY!$H721,KATEGORIE_ZVIRAT!$B$2:$M$31,12,FALSE)*P721*10</f>
        <v>#N/A</v>
      </c>
    </row>
    <row r="722" spans="1:19" x14ac:dyDescent="0.2">
      <c r="A722" s="32"/>
      <c r="B722" s="37" t="e">
        <f>VLOOKUP($A722,EVID_OSEVU!$A$1:$M$4972,2,FALSE)</f>
        <v>#N/A</v>
      </c>
      <c r="C722" s="37" t="e">
        <f>VLOOKUP($A722,EVID_OSEVU!$A$1:$M$4972,3,FALSE)</f>
        <v>#N/A</v>
      </c>
      <c r="D722" s="45" t="e">
        <f>VLOOKUP($A722,EVID_OSEVU!$A$1:$M$4972,4,FALSE)</f>
        <v>#N/A</v>
      </c>
      <c r="E722" s="35"/>
      <c r="F722" s="53"/>
      <c r="G722" s="32"/>
      <c r="H722" s="45" t="e">
        <f>VLOOKUP(G722,Export7[#All],2,FALSE)</f>
        <v>#N/A</v>
      </c>
      <c r="I722" s="45" t="e">
        <f>VLOOKUP($A722,EVID_OSEVU!$A$1:$M$4972,10,FALSE)</f>
        <v>#N/A</v>
      </c>
      <c r="J722" s="58" t="e">
        <f>VLOOKUP($A722,EVID_OSEVU!$A$1:$M$4972,11,FALSE)</f>
        <v>#N/A</v>
      </c>
      <c r="K722" s="33"/>
      <c r="L722" s="45" t="e">
        <f>VLOOKUP(EVID_PASTVY!H722,KATEGORIE_ZVIRAT!$B$2:$M$31,6,FALSE)*K722</f>
        <v>#N/A</v>
      </c>
      <c r="M722" s="33">
        <v>24</v>
      </c>
      <c r="N722" s="45" t="e">
        <f>VLOOKUP(EVID_PASTVY!$H722,KATEGORIE_ZVIRAT!$B$2:$M$31,8,FALSE)</f>
        <v>#N/A</v>
      </c>
      <c r="O722" s="45" t="e">
        <f>VLOOKUP(EVID_PASTVY!$H722,KATEGORIE_ZVIRAT!$B$2:$M$31,9,FALSE)</f>
        <v>#N/A</v>
      </c>
      <c r="P722" s="54" t="e">
        <f>VLOOKUP(EVID_PASTVY!$H722,KATEGORIE_ZVIRAT!$B$2:$M$31,7,FALSE)*L722/1000*M722/24*(F722-E722+1)/J722</f>
        <v>#N/A</v>
      </c>
      <c r="Q722" s="52" t="e">
        <f>VLOOKUP(EVID_PASTVY!$H722,KATEGORIE_ZVIRAT!$B$2:$M$31,10,FALSE)*P722*10</f>
        <v>#N/A</v>
      </c>
      <c r="R722" s="52" t="e">
        <f>VLOOKUP(EVID_PASTVY!$H722,KATEGORIE_ZVIRAT!$B$2:$M$31,11,FALSE)*P722*10</f>
        <v>#N/A</v>
      </c>
      <c r="S722" s="52" t="e">
        <f>VLOOKUP(EVID_PASTVY!$H722,KATEGORIE_ZVIRAT!$B$2:$M$31,12,FALSE)*P722*10</f>
        <v>#N/A</v>
      </c>
    </row>
    <row r="723" spans="1:19" x14ac:dyDescent="0.2">
      <c r="A723" s="32"/>
      <c r="B723" s="37" t="e">
        <f>VLOOKUP($A723,EVID_OSEVU!$A$1:$M$4972,2,FALSE)</f>
        <v>#N/A</v>
      </c>
      <c r="C723" s="37" t="e">
        <f>VLOOKUP($A723,EVID_OSEVU!$A$1:$M$4972,3,FALSE)</f>
        <v>#N/A</v>
      </c>
      <c r="D723" s="45" t="e">
        <f>VLOOKUP($A723,EVID_OSEVU!$A$1:$M$4972,4,FALSE)</f>
        <v>#N/A</v>
      </c>
      <c r="E723" s="35"/>
      <c r="F723" s="53"/>
      <c r="G723" s="32"/>
      <c r="H723" s="45" t="e">
        <f>VLOOKUP(G723,Export7[#All],2,FALSE)</f>
        <v>#N/A</v>
      </c>
      <c r="I723" s="45" t="e">
        <f>VLOOKUP($A723,EVID_OSEVU!$A$1:$M$4972,10,FALSE)</f>
        <v>#N/A</v>
      </c>
      <c r="J723" s="58" t="e">
        <f>VLOOKUP($A723,EVID_OSEVU!$A$1:$M$4972,11,FALSE)</f>
        <v>#N/A</v>
      </c>
      <c r="K723" s="33"/>
      <c r="L723" s="45" t="e">
        <f>VLOOKUP(EVID_PASTVY!H723,KATEGORIE_ZVIRAT!$B$2:$M$31,6,FALSE)*K723</f>
        <v>#N/A</v>
      </c>
      <c r="M723" s="33">
        <v>24</v>
      </c>
      <c r="N723" s="45" t="e">
        <f>VLOOKUP(EVID_PASTVY!$H723,KATEGORIE_ZVIRAT!$B$2:$M$31,8,FALSE)</f>
        <v>#N/A</v>
      </c>
      <c r="O723" s="45" t="e">
        <f>VLOOKUP(EVID_PASTVY!$H723,KATEGORIE_ZVIRAT!$B$2:$M$31,9,FALSE)</f>
        <v>#N/A</v>
      </c>
      <c r="P723" s="54" t="e">
        <f>VLOOKUP(EVID_PASTVY!$H723,KATEGORIE_ZVIRAT!$B$2:$M$31,7,FALSE)*L723/1000*M723/24*(F723-E723+1)/J723</f>
        <v>#N/A</v>
      </c>
      <c r="Q723" s="52" t="e">
        <f>VLOOKUP(EVID_PASTVY!$H723,KATEGORIE_ZVIRAT!$B$2:$M$31,10,FALSE)*P723*10</f>
        <v>#N/A</v>
      </c>
      <c r="R723" s="52" t="e">
        <f>VLOOKUP(EVID_PASTVY!$H723,KATEGORIE_ZVIRAT!$B$2:$M$31,11,FALSE)*P723*10</f>
        <v>#N/A</v>
      </c>
      <c r="S723" s="52" t="e">
        <f>VLOOKUP(EVID_PASTVY!$H723,KATEGORIE_ZVIRAT!$B$2:$M$31,12,FALSE)*P723*10</f>
        <v>#N/A</v>
      </c>
    </row>
    <row r="724" spans="1:19" x14ac:dyDescent="0.2">
      <c r="A724" s="32"/>
      <c r="B724" s="37" t="e">
        <f>VLOOKUP($A724,EVID_OSEVU!$A$1:$M$4972,2,FALSE)</f>
        <v>#N/A</v>
      </c>
      <c r="C724" s="37" t="e">
        <f>VLOOKUP($A724,EVID_OSEVU!$A$1:$M$4972,3,FALSE)</f>
        <v>#N/A</v>
      </c>
      <c r="D724" s="45" t="e">
        <f>VLOOKUP($A724,EVID_OSEVU!$A$1:$M$4972,4,FALSE)</f>
        <v>#N/A</v>
      </c>
      <c r="E724" s="35"/>
      <c r="F724" s="53"/>
      <c r="G724" s="32"/>
      <c r="H724" s="45" t="e">
        <f>VLOOKUP(G724,Export7[#All],2,FALSE)</f>
        <v>#N/A</v>
      </c>
      <c r="I724" s="45" t="e">
        <f>VLOOKUP($A724,EVID_OSEVU!$A$1:$M$4972,10,FALSE)</f>
        <v>#N/A</v>
      </c>
      <c r="J724" s="58" t="e">
        <f>VLOOKUP($A724,EVID_OSEVU!$A$1:$M$4972,11,FALSE)</f>
        <v>#N/A</v>
      </c>
      <c r="K724" s="33"/>
      <c r="L724" s="45" t="e">
        <f>VLOOKUP(EVID_PASTVY!H724,KATEGORIE_ZVIRAT!$B$2:$M$31,6,FALSE)*K724</f>
        <v>#N/A</v>
      </c>
      <c r="M724" s="33">
        <v>24</v>
      </c>
      <c r="N724" s="45" t="e">
        <f>VLOOKUP(EVID_PASTVY!$H724,KATEGORIE_ZVIRAT!$B$2:$M$31,8,FALSE)</f>
        <v>#N/A</v>
      </c>
      <c r="O724" s="45" t="e">
        <f>VLOOKUP(EVID_PASTVY!$H724,KATEGORIE_ZVIRAT!$B$2:$M$31,9,FALSE)</f>
        <v>#N/A</v>
      </c>
      <c r="P724" s="54" t="e">
        <f>VLOOKUP(EVID_PASTVY!$H724,KATEGORIE_ZVIRAT!$B$2:$M$31,7,FALSE)*L724/1000*M724/24*(F724-E724+1)/J724</f>
        <v>#N/A</v>
      </c>
      <c r="Q724" s="52" t="e">
        <f>VLOOKUP(EVID_PASTVY!$H724,KATEGORIE_ZVIRAT!$B$2:$M$31,10,FALSE)*P724*10</f>
        <v>#N/A</v>
      </c>
      <c r="R724" s="52" t="e">
        <f>VLOOKUP(EVID_PASTVY!$H724,KATEGORIE_ZVIRAT!$B$2:$M$31,11,FALSE)*P724*10</f>
        <v>#N/A</v>
      </c>
      <c r="S724" s="52" t="e">
        <f>VLOOKUP(EVID_PASTVY!$H724,KATEGORIE_ZVIRAT!$B$2:$M$31,12,FALSE)*P724*10</f>
        <v>#N/A</v>
      </c>
    </row>
    <row r="725" spans="1:19" x14ac:dyDescent="0.2">
      <c r="A725" s="32"/>
      <c r="B725" s="37" t="e">
        <f>VLOOKUP($A725,EVID_OSEVU!$A$1:$M$4972,2,FALSE)</f>
        <v>#N/A</v>
      </c>
      <c r="C725" s="37" t="e">
        <f>VLOOKUP($A725,EVID_OSEVU!$A$1:$M$4972,3,FALSE)</f>
        <v>#N/A</v>
      </c>
      <c r="D725" s="45" t="e">
        <f>VLOOKUP($A725,EVID_OSEVU!$A$1:$M$4972,4,FALSE)</f>
        <v>#N/A</v>
      </c>
      <c r="E725" s="35"/>
      <c r="F725" s="53"/>
      <c r="G725" s="32"/>
      <c r="H725" s="45" t="e">
        <f>VLOOKUP(G725,Export7[#All],2,FALSE)</f>
        <v>#N/A</v>
      </c>
      <c r="I725" s="45" t="e">
        <f>VLOOKUP($A725,EVID_OSEVU!$A$1:$M$4972,10,FALSE)</f>
        <v>#N/A</v>
      </c>
      <c r="J725" s="58" t="e">
        <f>VLOOKUP($A725,EVID_OSEVU!$A$1:$M$4972,11,FALSE)</f>
        <v>#N/A</v>
      </c>
      <c r="K725" s="33"/>
      <c r="L725" s="45" t="e">
        <f>VLOOKUP(EVID_PASTVY!H725,KATEGORIE_ZVIRAT!$B$2:$M$31,6,FALSE)*K725</f>
        <v>#N/A</v>
      </c>
      <c r="M725" s="33">
        <v>24</v>
      </c>
      <c r="N725" s="45" t="e">
        <f>VLOOKUP(EVID_PASTVY!$H725,KATEGORIE_ZVIRAT!$B$2:$M$31,8,FALSE)</f>
        <v>#N/A</v>
      </c>
      <c r="O725" s="45" t="e">
        <f>VLOOKUP(EVID_PASTVY!$H725,KATEGORIE_ZVIRAT!$B$2:$M$31,9,FALSE)</f>
        <v>#N/A</v>
      </c>
      <c r="P725" s="54" t="e">
        <f>VLOOKUP(EVID_PASTVY!$H725,KATEGORIE_ZVIRAT!$B$2:$M$31,7,FALSE)*L725/1000*M725/24*(F725-E725+1)/J725</f>
        <v>#N/A</v>
      </c>
      <c r="Q725" s="52" t="e">
        <f>VLOOKUP(EVID_PASTVY!$H725,KATEGORIE_ZVIRAT!$B$2:$M$31,10,FALSE)*P725*10</f>
        <v>#N/A</v>
      </c>
      <c r="R725" s="52" t="e">
        <f>VLOOKUP(EVID_PASTVY!$H725,KATEGORIE_ZVIRAT!$B$2:$M$31,11,FALSE)*P725*10</f>
        <v>#N/A</v>
      </c>
      <c r="S725" s="52" t="e">
        <f>VLOOKUP(EVID_PASTVY!$H725,KATEGORIE_ZVIRAT!$B$2:$M$31,12,FALSE)*P725*10</f>
        <v>#N/A</v>
      </c>
    </row>
    <row r="726" spans="1:19" x14ac:dyDescent="0.2">
      <c r="A726" s="32"/>
      <c r="B726" s="37" t="e">
        <f>VLOOKUP($A726,EVID_OSEVU!$A$1:$M$4972,2,FALSE)</f>
        <v>#N/A</v>
      </c>
      <c r="C726" s="37" t="e">
        <f>VLOOKUP($A726,EVID_OSEVU!$A$1:$M$4972,3,FALSE)</f>
        <v>#N/A</v>
      </c>
      <c r="D726" s="45" t="e">
        <f>VLOOKUP($A726,EVID_OSEVU!$A$1:$M$4972,4,FALSE)</f>
        <v>#N/A</v>
      </c>
      <c r="E726" s="35"/>
      <c r="F726" s="53"/>
      <c r="G726" s="32"/>
      <c r="H726" s="45" t="e">
        <f>VLOOKUP(G726,Export7[#All],2,FALSE)</f>
        <v>#N/A</v>
      </c>
      <c r="I726" s="45" t="e">
        <f>VLOOKUP($A726,EVID_OSEVU!$A$1:$M$4972,10,FALSE)</f>
        <v>#N/A</v>
      </c>
      <c r="J726" s="58" t="e">
        <f>VLOOKUP($A726,EVID_OSEVU!$A$1:$M$4972,11,FALSE)</f>
        <v>#N/A</v>
      </c>
      <c r="K726" s="33"/>
      <c r="L726" s="45" t="e">
        <f>VLOOKUP(EVID_PASTVY!H726,KATEGORIE_ZVIRAT!$B$2:$M$31,6,FALSE)*K726</f>
        <v>#N/A</v>
      </c>
      <c r="M726" s="33">
        <v>24</v>
      </c>
      <c r="N726" s="45" t="e">
        <f>VLOOKUP(EVID_PASTVY!$H726,KATEGORIE_ZVIRAT!$B$2:$M$31,8,FALSE)</f>
        <v>#N/A</v>
      </c>
      <c r="O726" s="45" t="e">
        <f>VLOOKUP(EVID_PASTVY!$H726,KATEGORIE_ZVIRAT!$B$2:$M$31,9,FALSE)</f>
        <v>#N/A</v>
      </c>
      <c r="P726" s="54" t="e">
        <f>VLOOKUP(EVID_PASTVY!$H726,KATEGORIE_ZVIRAT!$B$2:$M$31,7,FALSE)*L726/1000*M726/24*(F726-E726+1)/J726</f>
        <v>#N/A</v>
      </c>
      <c r="Q726" s="52" t="e">
        <f>VLOOKUP(EVID_PASTVY!$H726,KATEGORIE_ZVIRAT!$B$2:$M$31,10,FALSE)*P726*10</f>
        <v>#N/A</v>
      </c>
      <c r="R726" s="52" t="e">
        <f>VLOOKUP(EVID_PASTVY!$H726,KATEGORIE_ZVIRAT!$B$2:$M$31,11,FALSE)*P726*10</f>
        <v>#N/A</v>
      </c>
      <c r="S726" s="52" t="e">
        <f>VLOOKUP(EVID_PASTVY!$H726,KATEGORIE_ZVIRAT!$B$2:$M$31,12,FALSE)*P726*10</f>
        <v>#N/A</v>
      </c>
    </row>
    <row r="727" spans="1:19" x14ac:dyDescent="0.2">
      <c r="A727" s="32"/>
      <c r="B727" s="37" t="e">
        <f>VLOOKUP($A727,EVID_OSEVU!$A$1:$M$4972,2,FALSE)</f>
        <v>#N/A</v>
      </c>
      <c r="C727" s="37" t="e">
        <f>VLOOKUP($A727,EVID_OSEVU!$A$1:$M$4972,3,FALSE)</f>
        <v>#N/A</v>
      </c>
      <c r="D727" s="45" t="e">
        <f>VLOOKUP($A727,EVID_OSEVU!$A$1:$M$4972,4,FALSE)</f>
        <v>#N/A</v>
      </c>
      <c r="E727" s="35"/>
      <c r="F727" s="53"/>
      <c r="G727" s="32"/>
      <c r="H727" s="45" t="e">
        <f>VLOOKUP(G727,Export7[#All],2,FALSE)</f>
        <v>#N/A</v>
      </c>
      <c r="I727" s="45" t="e">
        <f>VLOOKUP($A727,EVID_OSEVU!$A$1:$M$4972,10,FALSE)</f>
        <v>#N/A</v>
      </c>
      <c r="J727" s="58" t="e">
        <f>VLOOKUP($A727,EVID_OSEVU!$A$1:$M$4972,11,FALSE)</f>
        <v>#N/A</v>
      </c>
      <c r="K727" s="33"/>
      <c r="L727" s="45" t="e">
        <f>VLOOKUP(EVID_PASTVY!H727,KATEGORIE_ZVIRAT!$B$2:$M$31,6,FALSE)*K727</f>
        <v>#N/A</v>
      </c>
      <c r="M727" s="33">
        <v>24</v>
      </c>
      <c r="N727" s="45" t="e">
        <f>VLOOKUP(EVID_PASTVY!$H727,KATEGORIE_ZVIRAT!$B$2:$M$31,8,FALSE)</f>
        <v>#N/A</v>
      </c>
      <c r="O727" s="45" t="e">
        <f>VLOOKUP(EVID_PASTVY!$H727,KATEGORIE_ZVIRAT!$B$2:$M$31,9,FALSE)</f>
        <v>#N/A</v>
      </c>
      <c r="P727" s="54" t="e">
        <f>VLOOKUP(EVID_PASTVY!$H727,KATEGORIE_ZVIRAT!$B$2:$M$31,7,FALSE)*L727/1000*M727/24*(F727-E727+1)/J727</f>
        <v>#N/A</v>
      </c>
      <c r="Q727" s="52" t="e">
        <f>VLOOKUP(EVID_PASTVY!$H727,KATEGORIE_ZVIRAT!$B$2:$M$31,10,FALSE)*P727*10</f>
        <v>#N/A</v>
      </c>
      <c r="R727" s="52" t="e">
        <f>VLOOKUP(EVID_PASTVY!$H727,KATEGORIE_ZVIRAT!$B$2:$M$31,11,FALSE)*P727*10</f>
        <v>#N/A</v>
      </c>
      <c r="S727" s="52" t="e">
        <f>VLOOKUP(EVID_PASTVY!$H727,KATEGORIE_ZVIRAT!$B$2:$M$31,12,FALSE)*P727*10</f>
        <v>#N/A</v>
      </c>
    </row>
    <row r="728" spans="1:19" x14ac:dyDescent="0.2">
      <c r="A728" s="32"/>
      <c r="B728" s="37" t="e">
        <f>VLOOKUP($A728,EVID_OSEVU!$A$1:$M$4972,2,FALSE)</f>
        <v>#N/A</v>
      </c>
      <c r="C728" s="37" t="e">
        <f>VLOOKUP($A728,EVID_OSEVU!$A$1:$M$4972,3,FALSE)</f>
        <v>#N/A</v>
      </c>
      <c r="D728" s="45" t="e">
        <f>VLOOKUP($A728,EVID_OSEVU!$A$1:$M$4972,4,FALSE)</f>
        <v>#N/A</v>
      </c>
      <c r="E728" s="35"/>
      <c r="F728" s="53"/>
      <c r="G728" s="32"/>
      <c r="H728" s="45" t="e">
        <f>VLOOKUP(G728,Export7[#All],2,FALSE)</f>
        <v>#N/A</v>
      </c>
      <c r="I728" s="45" t="e">
        <f>VLOOKUP($A728,EVID_OSEVU!$A$1:$M$4972,10,FALSE)</f>
        <v>#N/A</v>
      </c>
      <c r="J728" s="58" t="e">
        <f>VLOOKUP($A728,EVID_OSEVU!$A$1:$M$4972,11,FALSE)</f>
        <v>#N/A</v>
      </c>
      <c r="K728" s="33"/>
      <c r="L728" s="45" t="e">
        <f>VLOOKUP(EVID_PASTVY!H728,KATEGORIE_ZVIRAT!$B$2:$M$31,6,FALSE)*K728</f>
        <v>#N/A</v>
      </c>
      <c r="M728" s="33">
        <v>24</v>
      </c>
      <c r="N728" s="45" t="e">
        <f>VLOOKUP(EVID_PASTVY!$H728,KATEGORIE_ZVIRAT!$B$2:$M$31,8,FALSE)</f>
        <v>#N/A</v>
      </c>
      <c r="O728" s="45" t="e">
        <f>VLOOKUP(EVID_PASTVY!$H728,KATEGORIE_ZVIRAT!$B$2:$M$31,9,FALSE)</f>
        <v>#N/A</v>
      </c>
      <c r="P728" s="54" t="e">
        <f>VLOOKUP(EVID_PASTVY!$H728,KATEGORIE_ZVIRAT!$B$2:$M$31,7,FALSE)*L728/1000*M728/24*(F728-E728+1)/J728</f>
        <v>#N/A</v>
      </c>
      <c r="Q728" s="52" t="e">
        <f>VLOOKUP(EVID_PASTVY!$H728,KATEGORIE_ZVIRAT!$B$2:$M$31,10,FALSE)*P728*10</f>
        <v>#N/A</v>
      </c>
      <c r="R728" s="52" t="e">
        <f>VLOOKUP(EVID_PASTVY!$H728,KATEGORIE_ZVIRAT!$B$2:$M$31,11,FALSE)*P728*10</f>
        <v>#N/A</v>
      </c>
      <c r="S728" s="52" t="e">
        <f>VLOOKUP(EVID_PASTVY!$H728,KATEGORIE_ZVIRAT!$B$2:$M$31,12,FALSE)*P728*10</f>
        <v>#N/A</v>
      </c>
    </row>
    <row r="729" spans="1:19" x14ac:dyDescent="0.2">
      <c r="A729" s="32"/>
      <c r="B729" s="37" t="e">
        <f>VLOOKUP($A729,EVID_OSEVU!$A$1:$M$4972,2,FALSE)</f>
        <v>#N/A</v>
      </c>
      <c r="C729" s="37" t="e">
        <f>VLOOKUP($A729,EVID_OSEVU!$A$1:$M$4972,3,FALSE)</f>
        <v>#N/A</v>
      </c>
      <c r="D729" s="45" t="e">
        <f>VLOOKUP($A729,EVID_OSEVU!$A$1:$M$4972,4,FALSE)</f>
        <v>#N/A</v>
      </c>
      <c r="E729" s="35"/>
      <c r="F729" s="53"/>
      <c r="G729" s="32"/>
      <c r="H729" s="45" t="e">
        <f>VLOOKUP(G729,Export7[#All],2,FALSE)</f>
        <v>#N/A</v>
      </c>
      <c r="I729" s="45" t="e">
        <f>VLOOKUP($A729,EVID_OSEVU!$A$1:$M$4972,10,FALSE)</f>
        <v>#N/A</v>
      </c>
      <c r="J729" s="58" t="e">
        <f>VLOOKUP($A729,EVID_OSEVU!$A$1:$M$4972,11,FALSE)</f>
        <v>#N/A</v>
      </c>
      <c r="K729" s="33"/>
      <c r="L729" s="45" t="e">
        <f>VLOOKUP(EVID_PASTVY!H729,KATEGORIE_ZVIRAT!$B$2:$M$31,6,FALSE)*K729</f>
        <v>#N/A</v>
      </c>
      <c r="M729" s="33">
        <v>24</v>
      </c>
      <c r="N729" s="45" t="e">
        <f>VLOOKUP(EVID_PASTVY!$H729,KATEGORIE_ZVIRAT!$B$2:$M$31,8,FALSE)</f>
        <v>#N/A</v>
      </c>
      <c r="O729" s="45" t="e">
        <f>VLOOKUP(EVID_PASTVY!$H729,KATEGORIE_ZVIRAT!$B$2:$M$31,9,FALSE)</f>
        <v>#N/A</v>
      </c>
      <c r="P729" s="54" t="e">
        <f>VLOOKUP(EVID_PASTVY!$H729,KATEGORIE_ZVIRAT!$B$2:$M$31,7,FALSE)*L729/1000*M729/24*(F729-E729+1)/J729</f>
        <v>#N/A</v>
      </c>
      <c r="Q729" s="52" t="e">
        <f>VLOOKUP(EVID_PASTVY!$H729,KATEGORIE_ZVIRAT!$B$2:$M$31,10,FALSE)*P729*10</f>
        <v>#N/A</v>
      </c>
      <c r="R729" s="52" t="e">
        <f>VLOOKUP(EVID_PASTVY!$H729,KATEGORIE_ZVIRAT!$B$2:$M$31,11,FALSE)*P729*10</f>
        <v>#N/A</v>
      </c>
      <c r="S729" s="52" t="e">
        <f>VLOOKUP(EVID_PASTVY!$H729,KATEGORIE_ZVIRAT!$B$2:$M$31,12,FALSE)*P729*10</f>
        <v>#N/A</v>
      </c>
    </row>
    <row r="730" spans="1:19" x14ac:dyDescent="0.2">
      <c r="A730" s="32"/>
      <c r="B730" s="37" t="e">
        <f>VLOOKUP($A730,EVID_OSEVU!$A$1:$M$4972,2,FALSE)</f>
        <v>#N/A</v>
      </c>
      <c r="C730" s="37" t="e">
        <f>VLOOKUP($A730,EVID_OSEVU!$A$1:$M$4972,3,FALSE)</f>
        <v>#N/A</v>
      </c>
      <c r="D730" s="45" t="e">
        <f>VLOOKUP($A730,EVID_OSEVU!$A$1:$M$4972,4,FALSE)</f>
        <v>#N/A</v>
      </c>
      <c r="E730" s="35"/>
      <c r="F730" s="53"/>
      <c r="G730" s="32"/>
      <c r="H730" s="45" t="e">
        <f>VLOOKUP(G730,Export7[#All],2,FALSE)</f>
        <v>#N/A</v>
      </c>
      <c r="I730" s="45" t="e">
        <f>VLOOKUP($A730,EVID_OSEVU!$A$1:$M$4972,10,FALSE)</f>
        <v>#N/A</v>
      </c>
      <c r="J730" s="58" t="e">
        <f>VLOOKUP($A730,EVID_OSEVU!$A$1:$M$4972,11,FALSE)</f>
        <v>#N/A</v>
      </c>
      <c r="K730" s="33"/>
      <c r="L730" s="45" t="e">
        <f>VLOOKUP(EVID_PASTVY!H730,KATEGORIE_ZVIRAT!$B$2:$M$31,6,FALSE)*K730</f>
        <v>#N/A</v>
      </c>
      <c r="M730" s="33">
        <v>24</v>
      </c>
      <c r="N730" s="45" t="e">
        <f>VLOOKUP(EVID_PASTVY!$H730,KATEGORIE_ZVIRAT!$B$2:$M$31,8,FALSE)</f>
        <v>#N/A</v>
      </c>
      <c r="O730" s="45" t="e">
        <f>VLOOKUP(EVID_PASTVY!$H730,KATEGORIE_ZVIRAT!$B$2:$M$31,9,FALSE)</f>
        <v>#N/A</v>
      </c>
      <c r="P730" s="54" t="e">
        <f>VLOOKUP(EVID_PASTVY!$H730,KATEGORIE_ZVIRAT!$B$2:$M$31,7,FALSE)*L730/1000*M730/24*(F730-E730+1)/J730</f>
        <v>#N/A</v>
      </c>
      <c r="Q730" s="52" t="e">
        <f>VLOOKUP(EVID_PASTVY!$H730,KATEGORIE_ZVIRAT!$B$2:$M$31,10,FALSE)*P730*10</f>
        <v>#N/A</v>
      </c>
      <c r="R730" s="52" t="e">
        <f>VLOOKUP(EVID_PASTVY!$H730,KATEGORIE_ZVIRAT!$B$2:$M$31,11,FALSE)*P730*10</f>
        <v>#N/A</v>
      </c>
      <c r="S730" s="52" t="e">
        <f>VLOOKUP(EVID_PASTVY!$H730,KATEGORIE_ZVIRAT!$B$2:$M$31,12,FALSE)*P730*10</f>
        <v>#N/A</v>
      </c>
    </row>
    <row r="731" spans="1:19" x14ac:dyDescent="0.2">
      <c r="A731" s="32"/>
      <c r="B731" s="37" t="e">
        <f>VLOOKUP($A731,EVID_OSEVU!$A$1:$M$4972,2,FALSE)</f>
        <v>#N/A</v>
      </c>
      <c r="C731" s="37" t="e">
        <f>VLOOKUP($A731,EVID_OSEVU!$A$1:$M$4972,3,FALSE)</f>
        <v>#N/A</v>
      </c>
      <c r="D731" s="45" t="e">
        <f>VLOOKUP($A731,EVID_OSEVU!$A$1:$M$4972,4,FALSE)</f>
        <v>#N/A</v>
      </c>
      <c r="E731" s="35"/>
      <c r="F731" s="53"/>
      <c r="G731" s="32"/>
      <c r="H731" s="45" t="e">
        <f>VLOOKUP(G731,Export7[#All],2,FALSE)</f>
        <v>#N/A</v>
      </c>
      <c r="I731" s="45" t="e">
        <f>VLOOKUP($A731,EVID_OSEVU!$A$1:$M$4972,10,FALSE)</f>
        <v>#N/A</v>
      </c>
      <c r="J731" s="58" t="e">
        <f>VLOOKUP($A731,EVID_OSEVU!$A$1:$M$4972,11,FALSE)</f>
        <v>#N/A</v>
      </c>
      <c r="K731" s="33"/>
      <c r="L731" s="45" t="e">
        <f>VLOOKUP(EVID_PASTVY!H731,KATEGORIE_ZVIRAT!$B$2:$M$31,6,FALSE)*K731</f>
        <v>#N/A</v>
      </c>
      <c r="M731" s="33">
        <v>24</v>
      </c>
      <c r="N731" s="45" t="e">
        <f>VLOOKUP(EVID_PASTVY!$H731,KATEGORIE_ZVIRAT!$B$2:$M$31,8,FALSE)</f>
        <v>#N/A</v>
      </c>
      <c r="O731" s="45" t="e">
        <f>VLOOKUP(EVID_PASTVY!$H731,KATEGORIE_ZVIRAT!$B$2:$M$31,9,FALSE)</f>
        <v>#N/A</v>
      </c>
      <c r="P731" s="54" t="e">
        <f>VLOOKUP(EVID_PASTVY!$H731,KATEGORIE_ZVIRAT!$B$2:$M$31,7,FALSE)*L731/1000*M731/24*(F731-E731+1)/J731</f>
        <v>#N/A</v>
      </c>
      <c r="Q731" s="52" t="e">
        <f>VLOOKUP(EVID_PASTVY!$H731,KATEGORIE_ZVIRAT!$B$2:$M$31,10,FALSE)*P731*10</f>
        <v>#N/A</v>
      </c>
      <c r="R731" s="52" t="e">
        <f>VLOOKUP(EVID_PASTVY!$H731,KATEGORIE_ZVIRAT!$B$2:$M$31,11,FALSE)*P731*10</f>
        <v>#N/A</v>
      </c>
      <c r="S731" s="52" t="e">
        <f>VLOOKUP(EVID_PASTVY!$H731,KATEGORIE_ZVIRAT!$B$2:$M$31,12,FALSE)*P731*10</f>
        <v>#N/A</v>
      </c>
    </row>
    <row r="732" spans="1:19" x14ac:dyDescent="0.2">
      <c r="A732" s="32"/>
      <c r="B732" s="37" t="e">
        <f>VLOOKUP($A732,EVID_OSEVU!$A$1:$M$4972,2,FALSE)</f>
        <v>#N/A</v>
      </c>
      <c r="C732" s="37" t="e">
        <f>VLOOKUP($A732,EVID_OSEVU!$A$1:$M$4972,3,FALSE)</f>
        <v>#N/A</v>
      </c>
      <c r="D732" s="45" t="e">
        <f>VLOOKUP($A732,EVID_OSEVU!$A$1:$M$4972,4,FALSE)</f>
        <v>#N/A</v>
      </c>
      <c r="E732" s="35"/>
      <c r="F732" s="53"/>
      <c r="G732" s="32"/>
      <c r="H732" s="45" t="e">
        <f>VLOOKUP(G732,Export7[#All],2,FALSE)</f>
        <v>#N/A</v>
      </c>
      <c r="I732" s="45" t="e">
        <f>VLOOKUP($A732,EVID_OSEVU!$A$1:$M$4972,10,FALSE)</f>
        <v>#N/A</v>
      </c>
      <c r="J732" s="58" t="e">
        <f>VLOOKUP($A732,EVID_OSEVU!$A$1:$M$4972,11,FALSE)</f>
        <v>#N/A</v>
      </c>
      <c r="K732" s="33"/>
      <c r="L732" s="45" t="e">
        <f>VLOOKUP(EVID_PASTVY!H732,KATEGORIE_ZVIRAT!$B$2:$M$31,6,FALSE)*K732</f>
        <v>#N/A</v>
      </c>
      <c r="M732" s="33">
        <v>24</v>
      </c>
      <c r="N732" s="45" t="e">
        <f>VLOOKUP(EVID_PASTVY!$H732,KATEGORIE_ZVIRAT!$B$2:$M$31,8,FALSE)</f>
        <v>#N/A</v>
      </c>
      <c r="O732" s="45" t="e">
        <f>VLOOKUP(EVID_PASTVY!$H732,KATEGORIE_ZVIRAT!$B$2:$M$31,9,FALSE)</f>
        <v>#N/A</v>
      </c>
      <c r="P732" s="54" t="e">
        <f>VLOOKUP(EVID_PASTVY!$H732,KATEGORIE_ZVIRAT!$B$2:$M$31,7,FALSE)*L732/1000*M732/24*(F732-E732+1)/J732</f>
        <v>#N/A</v>
      </c>
      <c r="Q732" s="52" t="e">
        <f>VLOOKUP(EVID_PASTVY!$H732,KATEGORIE_ZVIRAT!$B$2:$M$31,10,FALSE)*P732*10</f>
        <v>#N/A</v>
      </c>
      <c r="R732" s="52" t="e">
        <f>VLOOKUP(EVID_PASTVY!$H732,KATEGORIE_ZVIRAT!$B$2:$M$31,11,FALSE)*P732*10</f>
        <v>#N/A</v>
      </c>
      <c r="S732" s="52" t="e">
        <f>VLOOKUP(EVID_PASTVY!$H732,KATEGORIE_ZVIRAT!$B$2:$M$31,12,FALSE)*P732*10</f>
        <v>#N/A</v>
      </c>
    </row>
    <row r="733" spans="1:19" x14ac:dyDescent="0.2">
      <c r="A733" s="32"/>
      <c r="B733" s="37" t="e">
        <f>VLOOKUP($A733,EVID_OSEVU!$A$1:$M$4972,2,FALSE)</f>
        <v>#N/A</v>
      </c>
      <c r="C733" s="37" t="e">
        <f>VLOOKUP($A733,EVID_OSEVU!$A$1:$M$4972,3,FALSE)</f>
        <v>#N/A</v>
      </c>
      <c r="D733" s="45" t="e">
        <f>VLOOKUP($A733,EVID_OSEVU!$A$1:$M$4972,4,FALSE)</f>
        <v>#N/A</v>
      </c>
      <c r="E733" s="35"/>
      <c r="F733" s="53"/>
      <c r="G733" s="32"/>
      <c r="H733" s="45" t="e">
        <f>VLOOKUP(G733,Export7[#All],2,FALSE)</f>
        <v>#N/A</v>
      </c>
      <c r="I733" s="45" t="e">
        <f>VLOOKUP($A733,EVID_OSEVU!$A$1:$M$4972,10,FALSE)</f>
        <v>#N/A</v>
      </c>
      <c r="J733" s="58" t="e">
        <f>VLOOKUP($A733,EVID_OSEVU!$A$1:$M$4972,11,FALSE)</f>
        <v>#N/A</v>
      </c>
      <c r="K733" s="33"/>
      <c r="L733" s="45" t="e">
        <f>VLOOKUP(EVID_PASTVY!H733,KATEGORIE_ZVIRAT!$B$2:$M$31,6,FALSE)*K733</f>
        <v>#N/A</v>
      </c>
      <c r="M733" s="33">
        <v>24</v>
      </c>
      <c r="N733" s="45" t="e">
        <f>VLOOKUP(EVID_PASTVY!$H733,KATEGORIE_ZVIRAT!$B$2:$M$31,8,FALSE)</f>
        <v>#N/A</v>
      </c>
      <c r="O733" s="45" t="e">
        <f>VLOOKUP(EVID_PASTVY!$H733,KATEGORIE_ZVIRAT!$B$2:$M$31,9,FALSE)</f>
        <v>#N/A</v>
      </c>
      <c r="P733" s="54" t="e">
        <f>VLOOKUP(EVID_PASTVY!$H733,KATEGORIE_ZVIRAT!$B$2:$M$31,7,FALSE)*L733/1000*M733/24*(F733-E733+1)/J733</f>
        <v>#N/A</v>
      </c>
      <c r="Q733" s="52" t="e">
        <f>VLOOKUP(EVID_PASTVY!$H733,KATEGORIE_ZVIRAT!$B$2:$M$31,10,FALSE)*P733*10</f>
        <v>#N/A</v>
      </c>
      <c r="R733" s="52" t="e">
        <f>VLOOKUP(EVID_PASTVY!$H733,KATEGORIE_ZVIRAT!$B$2:$M$31,11,FALSE)*P733*10</f>
        <v>#N/A</v>
      </c>
      <c r="S733" s="52" t="e">
        <f>VLOOKUP(EVID_PASTVY!$H733,KATEGORIE_ZVIRAT!$B$2:$M$31,12,FALSE)*P733*10</f>
        <v>#N/A</v>
      </c>
    </row>
    <row r="734" spans="1:19" x14ac:dyDescent="0.2">
      <c r="A734" s="32"/>
      <c r="B734" s="37" t="e">
        <f>VLOOKUP($A734,EVID_OSEVU!$A$1:$M$4972,2,FALSE)</f>
        <v>#N/A</v>
      </c>
      <c r="C734" s="37" t="e">
        <f>VLOOKUP($A734,EVID_OSEVU!$A$1:$M$4972,3,FALSE)</f>
        <v>#N/A</v>
      </c>
      <c r="D734" s="45" t="e">
        <f>VLOOKUP($A734,EVID_OSEVU!$A$1:$M$4972,4,FALSE)</f>
        <v>#N/A</v>
      </c>
      <c r="E734" s="35"/>
      <c r="F734" s="53"/>
      <c r="G734" s="32"/>
      <c r="H734" s="45" t="e">
        <f>VLOOKUP(G734,Export7[#All],2,FALSE)</f>
        <v>#N/A</v>
      </c>
      <c r="I734" s="45" t="e">
        <f>VLOOKUP($A734,EVID_OSEVU!$A$1:$M$4972,10,FALSE)</f>
        <v>#N/A</v>
      </c>
      <c r="J734" s="58" t="e">
        <f>VLOOKUP($A734,EVID_OSEVU!$A$1:$M$4972,11,FALSE)</f>
        <v>#N/A</v>
      </c>
      <c r="K734" s="33"/>
      <c r="L734" s="45" t="e">
        <f>VLOOKUP(EVID_PASTVY!H734,KATEGORIE_ZVIRAT!$B$2:$M$31,6,FALSE)*K734</f>
        <v>#N/A</v>
      </c>
      <c r="M734" s="33">
        <v>24</v>
      </c>
      <c r="N734" s="45" t="e">
        <f>VLOOKUP(EVID_PASTVY!$H734,KATEGORIE_ZVIRAT!$B$2:$M$31,8,FALSE)</f>
        <v>#N/A</v>
      </c>
      <c r="O734" s="45" t="e">
        <f>VLOOKUP(EVID_PASTVY!$H734,KATEGORIE_ZVIRAT!$B$2:$M$31,9,FALSE)</f>
        <v>#N/A</v>
      </c>
      <c r="P734" s="54" t="e">
        <f>VLOOKUP(EVID_PASTVY!$H734,KATEGORIE_ZVIRAT!$B$2:$M$31,7,FALSE)*L734/1000*M734/24*(F734-E734+1)/J734</f>
        <v>#N/A</v>
      </c>
      <c r="Q734" s="52" t="e">
        <f>VLOOKUP(EVID_PASTVY!$H734,KATEGORIE_ZVIRAT!$B$2:$M$31,10,FALSE)*P734*10</f>
        <v>#N/A</v>
      </c>
      <c r="R734" s="52" t="e">
        <f>VLOOKUP(EVID_PASTVY!$H734,KATEGORIE_ZVIRAT!$B$2:$M$31,11,FALSE)*P734*10</f>
        <v>#N/A</v>
      </c>
      <c r="S734" s="52" t="e">
        <f>VLOOKUP(EVID_PASTVY!$H734,KATEGORIE_ZVIRAT!$B$2:$M$31,12,FALSE)*P734*10</f>
        <v>#N/A</v>
      </c>
    </row>
    <row r="735" spans="1:19" x14ac:dyDescent="0.2">
      <c r="A735" s="32"/>
      <c r="B735" s="37" t="e">
        <f>VLOOKUP($A735,EVID_OSEVU!$A$1:$M$4972,2,FALSE)</f>
        <v>#N/A</v>
      </c>
      <c r="C735" s="37" t="e">
        <f>VLOOKUP($A735,EVID_OSEVU!$A$1:$M$4972,3,FALSE)</f>
        <v>#N/A</v>
      </c>
      <c r="D735" s="45" t="e">
        <f>VLOOKUP($A735,EVID_OSEVU!$A$1:$M$4972,4,FALSE)</f>
        <v>#N/A</v>
      </c>
      <c r="E735" s="35"/>
      <c r="F735" s="53"/>
      <c r="G735" s="32"/>
      <c r="H735" s="45" t="e">
        <f>VLOOKUP(G735,Export7[#All],2,FALSE)</f>
        <v>#N/A</v>
      </c>
      <c r="I735" s="45" t="e">
        <f>VLOOKUP($A735,EVID_OSEVU!$A$1:$M$4972,10,FALSE)</f>
        <v>#N/A</v>
      </c>
      <c r="J735" s="58" t="e">
        <f>VLOOKUP($A735,EVID_OSEVU!$A$1:$M$4972,11,FALSE)</f>
        <v>#N/A</v>
      </c>
      <c r="K735" s="33"/>
      <c r="L735" s="45" t="e">
        <f>VLOOKUP(EVID_PASTVY!H735,KATEGORIE_ZVIRAT!$B$2:$M$31,6,FALSE)*K735</f>
        <v>#N/A</v>
      </c>
      <c r="M735" s="33">
        <v>24</v>
      </c>
      <c r="N735" s="45" t="e">
        <f>VLOOKUP(EVID_PASTVY!$H735,KATEGORIE_ZVIRAT!$B$2:$M$31,8,FALSE)</f>
        <v>#N/A</v>
      </c>
      <c r="O735" s="45" t="e">
        <f>VLOOKUP(EVID_PASTVY!$H735,KATEGORIE_ZVIRAT!$B$2:$M$31,9,FALSE)</f>
        <v>#N/A</v>
      </c>
      <c r="P735" s="54" t="e">
        <f>VLOOKUP(EVID_PASTVY!$H735,KATEGORIE_ZVIRAT!$B$2:$M$31,7,FALSE)*L735/1000*M735/24*(F735-E735+1)/J735</f>
        <v>#N/A</v>
      </c>
      <c r="Q735" s="52" t="e">
        <f>VLOOKUP(EVID_PASTVY!$H735,KATEGORIE_ZVIRAT!$B$2:$M$31,10,FALSE)*P735*10</f>
        <v>#N/A</v>
      </c>
      <c r="R735" s="52" t="e">
        <f>VLOOKUP(EVID_PASTVY!$H735,KATEGORIE_ZVIRAT!$B$2:$M$31,11,FALSE)*P735*10</f>
        <v>#N/A</v>
      </c>
      <c r="S735" s="52" t="e">
        <f>VLOOKUP(EVID_PASTVY!$H735,KATEGORIE_ZVIRAT!$B$2:$M$31,12,FALSE)*P735*10</f>
        <v>#N/A</v>
      </c>
    </row>
    <row r="736" spans="1:19" x14ac:dyDescent="0.2">
      <c r="A736" s="32"/>
      <c r="B736" s="37" t="e">
        <f>VLOOKUP($A736,EVID_OSEVU!$A$1:$M$4972,2,FALSE)</f>
        <v>#N/A</v>
      </c>
      <c r="C736" s="37" t="e">
        <f>VLOOKUP($A736,EVID_OSEVU!$A$1:$M$4972,3,FALSE)</f>
        <v>#N/A</v>
      </c>
      <c r="D736" s="45" t="e">
        <f>VLOOKUP($A736,EVID_OSEVU!$A$1:$M$4972,4,FALSE)</f>
        <v>#N/A</v>
      </c>
      <c r="E736" s="35"/>
      <c r="F736" s="53"/>
      <c r="G736" s="32"/>
      <c r="H736" s="45" t="e">
        <f>VLOOKUP(G736,Export7[#All],2,FALSE)</f>
        <v>#N/A</v>
      </c>
      <c r="I736" s="45" t="e">
        <f>VLOOKUP($A736,EVID_OSEVU!$A$1:$M$4972,10,FALSE)</f>
        <v>#N/A</v>
      </c>
      <c r="J736" s="58" t="e">
        <f>VLOOKUP($A736,EVID_OSEVU!$A$1:$M$4972,11,FALSE)</f>
        <v>#N/A</v>
      </c>
      <c r="K736" s="33"/>
      <c r="L736" s="45" t="e">
        <f>VLOOKUP(EVID_PASTVY!H736,KATEGORIE_ZVIRAT!$B$2:$M$31,6,FALSE)*K736</f>
        <v>#N/A</v>
      </c>
      <c r="M736" s="33">
        <v>24</v>
      </c>
      <c r="N736" s="45" t="e">
        <f>VLOOKUP(EVID_PASTVY!$H736,KATEGORIE_ZVIRAT!$B$2:$M$31,8,FALSE)</f>
        <v>#N/A</v>
      </c>
      <c r="O736" s="45" t="e">
        <f>VLOOKUP(EVID_PASTVY!$H736,KATEGORIE_ZVIRAT!$B$2:$M$31,9,FALSE)</f>
        <v>#N/A</v>
      </c>
      <c r="P736" s="54" t="e">
        <f>VLOOKUP(EVID_PASTVY!$H736,KATEGORIE_ZVIRAT!$B$2:$M$31,7,FALSE)*L736/1000*M736/24*(F736-E736+1)/J736</f>
        <v>#N/A</v>
      </c>
      <c r="Q736" s="52" t="e">
        <f>VLOOKUP(EVID_PASTVY!$H736,KATEGORIE_ZVIRAT!$B$2:$M$31,10,FALSE)*P736*10</f>
        <v>#N/A</v>
      </c>
      <c r="R736" s="52" t="e">
        <f>VLOOKUP(EVID_PASTVY!$H736,KATEGORIE_ZVIRAT!$B$2:$M$31,11,FALSE)*P736*10</f>
        <v>#N/A</v>
      </c>
      <c r="S736" s="52" t="e">
        <f>VLOOKUP(EVID_PASTVY!$H736,KATEGORIE_ZVIRAT!$B$2:$M$31,12,FALSE)*P736*10</f>
        <v>#N/A</v>
      </c>
    </row>
    <row r="737" spans="1:19" x14ac:dyDescent="0.2">
      <c r="A737" s="32"/>
      <c r="B737" s="37" t="e">
        <f>VLOOKUP($A737,EVID_OSEVU!$A$1:$M$4972,2,FALSE)</f>
        <v>#N/A</v>
      </c>
      <c r="C737" s="37" t="e">
        <f>VLOOKUP($A737,EVID_OSEVU!$A$1:$M$4972,3,FALSE)</f>
        <v>#N/A</v>
      </c>
      <c r="D737" s="45" t="e">
        <f>VLOOKUP($A737,EVID_OSEVU!$A$1:$M$4972,4,FALSE)</f>
        <v>#N/A</v>
      </c>
      <c r="E737" s="35"/>
      <c r="F737" s="53"/>
      <c r="G737" s="32"/>
      <c r="H737" s="45" t="e">
        <f>VLOOKUP(G737,Export7[#All],2,FALSE)</f>
        <v>#N/A</v>
      </c>
      <c r="I737" s="45" t="e">
        <f>VLOOKUP($A737,EVID_OSEVU!$A$1:$M$4972,10,FALSE)</f>
        <v>#N/A</v>
      </c>
      <c r="J737" s="58" t="e">
        <f>VLOOKUP($A737,EVID_OSEVU!$A$1:$M$4972,11,FALSE)</f>
        <v>#N/A</v>
      </c>
      <c r="K737" s="33"/>
      <c r="L737" s="45" t="e">
        <f>VLOOKUP(EVID_PASTVY!H737,KATEGORIE_ZVIRAT!$B$2:$M$31,6,FALSE)*K737</f>
        <v>#N/A</v>
      </c>
      <c r="M737" s="33">
        <v>24</v>
      </c>
      <c r="N737" s="45" t="e">
        <f>VLOOKUP(EVID_PASTVY!$H737,KATEGORIE_ZVIRAT!$B$2:$M$31,8,FALSE)</f>
        <v>#N/A</v>
      </c>
      <c r="O737" s="45" t="e">
        <f>VLOOKUP(EVID_PASTVY!$H737,KATEGORIE_ZVIRAT!$B$2:$M$31,9,FALSE)</f>
        <v>#N/A</v>
      </c>
      <c r="P737" s="54" t="e">
        <f>VLOOKUP(EVID_PASTVY!$H737,KATEGORIE_ZVIRAT!$B$2:$M$31,7,FALSE)*L737/1000*M737/24*(F737-E737+1)/J737</f>
        <v>#N/A</v>
      </c>
      <c r="Q737" s="52" t="e">
        <f>VLOOKUP(EVID_PASTVY!$H737,KATEGORIE_ZVIRAT!$B$2:$M$31,10,FALSE)*P737*10</f>
        <v>#N/A</v>
      </c>
      <c r="R737" s="52" t="e">
        <f>VLOOKUP(EVID_PASTVY!$H737,KATEGORIE_ZVIRAT!$B$2:$M$31,11,FALSE)*P737*10</f>
        <v>#N/A</v>
      </c>
      <c r="S737" s="52" t="e">
        <f>VLOOKUP(EVID_PASTVY!$H737,KATEGORIE_ZVIRAT!$B$2:$M$31,12,FALSE)*P737*10</f>
        <v>#N/A</v>
      </c>
    </row>
    <row r="738" spans="1:19" x14ac:dyDescent="0.2">
      <c r="A738" s="32"/>
      <c r="B738" s="37" t="e">
        <f>VLOOKUP($A738,EVID_OSEVU!$A$1:$M$4972,2,FALSE)</f>
        <v>#N/A</v>
      </c>
      <c r="C738" s="37" t="e">
        <f>VLOOKUP($A738,EVID_OSEVU!$A$1:$M$4972,3,FALSE)</f>
        <v>#N/A</v>
      </c>
      <c r="D738" s="45" t="e">
        <f>VLOOKUP($A738,EVID_OSEVU!$A$1:$M$4972,4,FALSE)</f>
        <v>#N/A</v>
      </c>
      <c r="E738" s="35"/>
      <c r="F738" s="53"/>
      <c r="G738" s="32"/>
      <c r="H738" s="45" t="e">
        <f>VLOOKUP(G738,Export7[#All],2,FALSE)</f>
        <v>#N/A</v>
      </c>
      <c r="I738" s="45" t="e">
        <f>VLOOKUP($A738,EVID_OSEVU!$A$1:$M$4972,10,FALSE)</f>
        <v>#N/A</v>
      </c>
      <c r="J738" s="58" t="e">
        <f>VLOOKUP($A738,EVID_OSEVU!$A$1:$M$4972,11,FALSE)</f>
        <v>#N/A</v>
      </c>
      <c r="K738" s="33"/>
      <c r="L738" s="45" t="e">
        <f>VLOOKUP(EVID_PASTVY!H738,KATEGORIE_ZVIRAT!$B$2:$M$31,6,FALSE)*K738</f>
        <v>#N/A</v>
      </c>
      <c r="M738" s="33">
        <v>24</v>
      </c>
      <c r="N738" s="45" t="e">
        <f>VLOOKUP(EVID_PASTVY!$H738,KATEGORIE_ZVIRAT!$B$2:$M$31,8,FALSE)</f>
        <v>#N/A</v>
      </c>
      <c r="O738" s="45" t="e">
        <f>VLOOKUP(EVID_PASTVY!$H738,KATEGORIE_ZVIRAT!$B$2:$M$31,9,FALSE)</f>
        <v>#N/A</v>
      </c>
      <c r="P738" s="54" t="e">
        <f>VLOOKUP(EVID_PASTVY!$H738,KATEGORIE_ZVIRAT!$B$2:$M$31,7,FALSE)*L738/1000*M738/24*(F738-E738+1)/J738</f>
        <v>#N/A</v>
      </c>
      <c r="Q738" s="52" t="e">
        <f>VLOOKUP(EVID_PASTVY!$H738,KATEGORIE_ZVIRAT!$B$2:$M$31,10,FALSE)*P738*10</f>
        <v>#N/A</v>
      </c>
      <c r="R738" s="52" t="e">
        <f>VLOOKUP(EVID_PASTVY!$H738,KATEGORIE_ZVIRAT!$B$2:$M$31,11,FALSE)*P738*10</f>
        <v>#N/A</v>
      </c>
      <c r="S738" s="52" t="e">
        <f>VLOOKUP(EVID_PASTVY!$H738,KATEGORIE_ZVIRAT!$B$2:$M$31,12,FALSE)*P738*10</f>
        <v>#N/A</v>
      </c>
    </row>
    <row r="739" spans="1:19" x14ac:dyDescent="0.2">
      <c r="A739" s="32"/>
      <c r="B739" s="37" t="e">
        <f>VLOOKUP($A739,EVID_OSEVU!$A$1:$M$4972,2,FALSE)</f>
        <v>#N/A</v>
      </c>
      <c r="C739" s="37" t="e">
        <f>VLOOKUP($A739,EVID_OSEVU!$A$1:$M$4972,3,FALSE)</f>
        <v>#N/A</v>
      </c>
      <c r="D739" s="45" t="e">
        <f>VLOOKUP($A739,EVID_OSEVU!$A$1:$M$4972,4,FALSE)</f>
        <v>#N/A</v>
      </c>
      <c r="E739" s="35"/>
      <c r="F739" s="53"/>
      <c r="G739" s="32"/>
      <c r="H739" s="45" t="e">
        <f>VLOOKUP(G739,Export7[#All],2,FALSE)</f>
        <v>#N/A</v>
      </c>
      <c r="I739" s="45" t="e">
        <f>VLOOKUP($A739,EVID_OSEVU!$A$1:$M$4972,10,FALSE)</f>
        <v>#N/A</v>
      </c>
      <c r="J739" s="58" t="e">
        <f>VLOOKUP($A739,EVID_OSEVU!$A$1:$M$4972,11,FALSE)</f>
        <v>#N/A</v>
      </c>
      <c r="K739" s="33"/>
      <c r="L739" s="45" t="e">
        <f>VLOOKUP(EVID_PASTVY!H739,KATEGORIE_ZVIRAT!$B$2:$M$31,6,FALSE)*K739</f>
        <v>#N/A</v>
      </c>
      <c r="M739" s="33">
        <v>24</v>
      </c>
      <c r="N739" s="45" t="e">
        <f>VLOOKUP(EVID_PASTVY!$H739,KATEGORIE_ZVIRAT!$B$2:$M$31,8,FALSE)</f>
        <v>#N/A</v>
      </c>
      <c r="O739" s="45" t="e">
        <f>VLOOKUP(EVID_PASTVY!$H739,KATEGORIE_ZVIRAT!$B$2:$M$31,9,FALSE)</f>
        <v>#N/A</v>
      </c>
      <c r="P739" s="54" t="e">
        <f>VLOOKUP(EVID_PASTVY!$H739,KATEGORIE_ZVIRAT!$B$2:$M$31,7,FALSE)*L739/1000*M739/24*(F739-E739+1)/J739</f>
        <v>#N/A</v>
      </c>
      <c r="Q739" s="52" t="e">
        <f>VLOOKUP(EVID_PASTVY!$H739,KATEGORIE_ZVIRAT!$B$2:$M$31,10,FALSE)*P739*10</f>
        <v>#N/A</v>
      </c>
      <c r="R739" s="52" t="e">
        <f>VLOOKUP(EVID_PASTVY!$H739,KATEGORIE_ZVIRAT!$B$2:$M$31,11,FALSE)*P739*10</f>
        <v>#N/A</v>
      </c>
      <c r="S739" s="52" t="e">
        <f>VLOOKUP(EVID_PASTVY!$H739,KATEGORIE_ZVIRAT!$B$2:$M$31,12,FALSE)*P739*10</f>
        <v>#N/A</v>
      </c>
    </row>
    <row r="740" spans="1:19" x14ac:dyDescent="0.2">
      <c r="A740" s="32"/>
      <c r="B740" s="37" t="e">
        <f>VLOOKUP($A740,EVID_OSEVU!$A$1:$M$4972,2,FALSE)</f>
        <v>#N/A</v>
      </c>
      <c r="C740" s="37" t="e">
        <f>VLOOKUP($A740,EVID_OSEVU!$A$1:$M$4972,3,FALSE)</f>
        <v>#N/A</v>
      </c>
      <c r="D740" s="45" t="e">
        <f>VLOOKUP($A740,EVID_OSEVU!$A$1:$M$4972,4,FALSE)</f>
        <v>#N/A</v>
      </c>
      <c r="E740" s="35"/>
      <c r="F740" s="53"/>
      <c r="G740" s="32"/>
      <c r="H740" s="45" t="e">
        <f>VLOOKUP(G740,Export7[#All],2,FALSE)</f>
        <v>#N/A</v>
      </c>
      <c r="I740" s="45" t="e">
        <f>VLOOKUP($A740,EVID_OSEVU!$A$1:$M$4972,10,FALSE)</f>
        <v>#N/A</v>
      </c>
      <c r="J740" s="58" t="e">
        <f>VLOOKUP($A740,EVID_OSEVU!$A$1:$M$4972,11,FALSE)</f>
        <v>#N/A</v>
      </c>
      <c r="K740" s="33"/>
      <c r="L740" s="45" t="e">
        <f>VLOOKUP(EVID_PASTVY!H740,KATEGORIE_ZVIRAT!$B$2:$M$31,6,FALSE)*K740</f>
        <v>#N/A</v>
      </c>
      <c r="M740" s="33">
        <v>24</v>
      </c>
      <c r="N740" s="45" t="e">
        <f>VLOOKUP(EVID_PASTVY!$H740,KATEGORIE_ZVIRAT!$B$2:$M$31,8,FALSE)</f>
        <v>#N/A</v>
      </c>
      <c r="O740" s="45" t="e">
        <f>VLOOKUP(EVID_PASTVY!$H740,KATEGORIE_ZVIRAT!$B$2:$M$31,9,FALSE)</f>
        <v>#N/A</v>
      </c>
      <c r="P740" s="54" t="e">
        <f>VLOOKUP(EVID_PASTVY!$H740,KATEGORIE_ZVIRAT!$B$2:$M$31,7,FALSE)*L740/1000*M740/24*(F740-E740+1)/J740</f>
        <v>#N/A</v>
      </c>
      <c r="Q740" s="52" t="e">
        <f>VLOOKUP(EVID_PASTVY!$H740,KATEGORIE_ZVIRAT!$B$2:$M$31,10,FALSE)*P740*10</f>
        <v>#N/A</v>
      </c>
      <c r="R740" s="52" t="e">
        <f>VLOOKUP(EVID_PASTVY!$H740,KATEGORIE_ZVIRAT!$B$2:$M$31,11,FALSE)*P740*10</f>
        <v>#N/A</v>
      </c>
      <c r="S740" s="52" t="e">
        <f>VLOOKUP(EVID_PASTVY!$H740,KATEGORIE_ZVIRAT!$B$2:$M$31,12,FALSE)*P740*10</f>
        <v>#N/A</v>
      </c>
    </row>
    <row r="741" spans="1:19" x14ac:dyDescent="0.2">
      <c r="A741" s="32"/>
      <c r="B741" s="37" t="e">
        <f>VLOOKUP($A741,EVID_OSEVU!$A$1:$M$4972,2,FALSE)</f>
        <v>#N/A</v>
      </c>
      <c r="C741" s="37" t="e">
        <f>VLOOKUP($A741,EVID_OSEVU!$A$1:$M$4972,3,FALSE)</f>
        <v>#N/A</v>
      </c>
      <c r="D741" s="45" t="e">
        <f>VLOOKUP($A741,EVID_OSEVU!$A$1:$M$4972,4,FALSE)</f>
        <v>#N/A</v>
      </c>
      <c r="E741" s="35"/>
      <c r="F741" s="53"/>
      <c r="G741" s="32"/>
      <c r="H741" s="45" t="e">
        <f>VLOOKUP(G741,Export7[#All],2,FALSE)</f>
        <v>#N/A</v>
      </c>
      <c r="I741" s="45" t="e">
        <f>VLOOKUP($A741,EVID_OSEVU!$A$1:$M$4972,10,FALSE)</f>
        <v>#N/A</v>
      </c>
      <c r="J741" s="58" t="e">
        <f>VLOOKUP($A741,EVID_OSEVU!$A$1:$M$4972,11,FALSE)</f>
        <v>#N/A</v>
      </c>
      <c r="K741" s="33"/>
      <c r="L741" s="45" t="e">
        <f>VLOOKUP(EVID_PASTVY!H741,KATEGORIE_ZVIRAT!$B$2:$M$31,6,FALSE)*K741</f>
        <v>#N/A</v>
      </c>
      <c r="M741" s="33">
        <v>24</v>
      </c>
      <c r="N741" s="45" t="e">
        <f>VLOOKUP(EVID_PASTVY!$H741,KATEGORIE_ZVIRAT!$B$2:$M$31,8,FALSE)</f>
        <v>#N/A</v>
      </c>
      <c r="O741" s="45" t="e">
        <f>VLOOKUP(EVID_PASTVY!$H741,KATEGORIE_ZVIRAT!$B$2:$M$31,9,FALSE)</f>
        <v>#N/A</v>
      </c>
      <c r="P741" s="54" t="e">
        <f>VLOOKUP(EVID_PASTVY!$H741,KATEGORIE_ZVIRAT!$B$2:$M$31,7,FALSE)*L741/1000*M741/24*(F741-E741+1)/J741</f>
        <v>#N/A</v>
      </c>
      <c r="Q741" s="52" t="e">
        <f>VLOOKUP(EVID_PASTVY!$H741,KATEGORIE_ZVIRAT!$B$2:$M$31,10,FALSE)*P741*10</f>
        <v>#N/A</v>
      </c>
      <c r="R741" s="52" t="e">
        <f>VLOOKUP(EVID_PASTVY!$H741,KATEGORIE_ZVIRAT!$B$2:$M$31,11,FALSE)*P741*10</f>
        <v>#N/A</v>
      </c>
      <c r="S741" s="52" t="e">
        <f>VLOOKUP(EVID_PASTVY!$H741,KATEGORIE_ZVIRAT!$B$2:$M$31,12,FALSE)*P741*10</f>
        <v>#N/A</v>
      </c>
    </row>
    <row r="742" spans="1:19" x14ac:dyDescent="0.2">
      <c r="A742" s="32"/>
      <c r="B742" s="37" t="e">
        <f>VLOOKUP($A742,EVID_OSEVU!$A$1:$M$4972,2,FALSE)</f>
        <v>#N/A</v>
      </c>
      <c r="C742" s="37" t="e">
        <f>VLOOKUP($A742,EVID_OSEVU!$A$1:$M$4972,3,FALSE)</f>
        <v>#N/A</v>
      </c>
      <c r="D742" s="45" t="e">
        <f>VLOOKUP($A742,EVID_OSEVU!$A$1:$M$4972,4,FALSE)</f>
        <v>#N/A</v>
      </c>
      <c r="E742" s="35"/>
      <c r="F742" s="53"/>
      <c r="G742" s="32"/>
      <c r="H742" s="45" t="e">
        <f>VLOOKUP(G742,Export7[#All],2,FALSE)</f>
        <v>#N/A</v>
      </c>
      <c r="I742" s="45" t="e">
        <f>VLOOKUP($A742,EVID_OSEVU!$A$1:$M$4972,10,FALSE)</f>
        <v>#N/A</v>
      </c>
      <c r="J742" s="58" t="e">
        <f>VLOOKUP($A742,EVID_OSEVU!$A$1:$M$4972,11,FALSE)</f>
        <v>#N/A</v>
      </c>
      <c r="K742" s="33"/>
      <c r="L742" s="45" t="e">
        <f>VLOOKUP(EVID_PASTVY!H742,KATEGORIE_ZVIRAT!$B$2:$M$31,6,FALSE)*K742</f>
        <v>#N/A</v>
      </c>
      <c r="M742" s="33">
        <v>24</v>
      </c>
      <c r="N742" s="45" t="e">
        <f>VLOOKUP(EVID_PASTVY!$H742,KATEGORIE_ZVIRAT!$B$2:$M$31,8,FALSE)</f>
        <v>#N/A</v>
      </c>
      <c r="O742" s="45" t="e">
        <f>VLOOKUP(EVID_PASTVY!$H742,KATEGORIE_ZVIRAT!$B$2:$M$31,9,FALSE)</f>
        <v>#N/A</v>
      </c>
      <c r="P742" s="54" t="e">
        <f>VLOOKUP(EVID_PASTVY!$H742,KATEGORIE_ZVIRAT!$B$2:$M$31,7,FALSE)*L742/1000*M742/24*(F742-E742+1)/J742</f>
        <v>#N/A</v>
      </c>
      <c r="Q742" s="52" t="e">
        <f>VLOOKUP(EVID_PASTVY!$H742,KATEGORIE_ZVIRAT!$B$2:$M$31,10,FALSE)*P742*10</f>
        <v>#N/A</v>
      </c>
      <c r="R742" s="52" t="e">
        <f>VLOOKUP(EVID_PASTVY!$H742,KATEGORIE_ZVIRAT!$B$2:$M$31,11,FALSE)*P742*10</f>
        <v>#N/A</v>
      </c>
      <c r="S742" s="52" t="e">
        <f>VLOOKUP(EVID_PASTVY!$H742,KATEGORIE_ZVIRAT!$B$2:$M$31,12,FALSE)*P742*10</f>
        <v>#N/A</v>
      </c>
    </row>
    <row r="743" spans="1:19" x14ac:dyDescent="0.2">
      <c r="A743" s="32"/>
      <c r="B743" s="37" t="e">
        <f>VLOOKUP($A743,EVID_OSEVU!$A$1:$M$4972,2,FALSE)</f>
        <v>#N/A</v>
      </c>
      <c r="C743" s="37" t="e">
        <f>VLOOKUP($A743,EVID_OSEVU!$A$1:$M$4972,3,FALSE)</f>
        <v>#N/A</v>
      </c>
      <c r="D743" s="45" t="e">
        <f>VLOOKUP($A743,EVID_OSEVU!$A$1:$M$4972,4,FALSE)</f>
        <v>#N/A</v>
      </c>
      <c r="E743" s="35"/>
      <c r="F743" s="53"/>
      <c r="G743" s="32"/>
      <c r="H743" s="45" t="e">
        <f>VLOOKUP(G743,Export7[#All],2,FALSE)</f>
        <v>#N/A</v>
      </c>
      <c r="I743" s="45" t="e">
        <f>VLOOKUP($A743,EVID_OSEVU!$A$1:$M$4972,10,FALSE)</f>
        <v>#N/A</v>
      </c>
      <c r="J743" s="58" t="e">
        <f>VLOOKUP($A743,EVID_OSEVU!$A$1:$M$4972,11,FALSE)</f>
        <v>#N/A</v>
      </c>
      <c r="K743" s="33"/>
      <c r="L743" s="45" t="e">
        <f>VLOOKUP(EVID_PASTVY!H743,KATEGORIE_ZVIRAT!$B$2:$M$31,6,FALSE)*K743</f>
        <v>#N/A</v>
      </c>
      <c r="M743" s="33">
        <v>24</v>
      </c>
      <c r="N743" s="45" t="e">
        <f>VLOOKUP(EVID_PASTVY!$H743,KATEGORIE_ZVIRAT!$B$2:$M$31,8,FALSE)</f>
        <v>#N/A</v>
      </c>
      <c r="O743" s="45" t="e">
        <f>VLOOKUP(EVID_PASTVY!$H743,KATEGORIE_ZVIRAT!$B$2:$M$31,9,FALSE)</f>
        <v>#N/A</v>
      </c>
      <c r="P743" s="54" t="e">
        <f>VLOOKUP(EVID_PASTVY!$H743,KATEGORIE_ZVIRAT!$B$2:$M$31,7,FALSE)*L743/1000*M743/24*(F743-E743+1)/J743</f>
        <v>#N/A</v>
      </c>
      <c r="Q743" s="52" t="e">
        <f>VLOOKUP(EVID_PASTVY!$H743,KATEGORIE_ZVIRAT!$B$2:$M$31,10,FALSE)*P743*10</f>
        <v>#N/A</v>
      </c>
      <c r="R743" s="52" t="e">
        <f>VLOOKUP(EVID_PASTVY!$H743,KATEGORIE_ZVIRAT!$B$2:$M$31,11,FALSE)*P743*10</f>
        <v>#N/A</v>
      </c>
      <c r="S743" s="52" t="e">
        <f>VLOOKUP(EVID_PASTVY!$H743,KATEGORIE_ZVIRAT!$B$2:$M$31,12,FALSE)*P743*10</f>
        <v>#N/A</v>
      </c>
    </row>
    <row r="744" spans="1:19" x14ac:dyDescent="0.2">
      <c r="A744" s="32"/>
      <c r="B744" s="37" t="e">
        <f>VLOOKUP($A744,EVID_OSEVU!$A$1:$M$4972,2,FALSE)</f>
        <v>#N/A</v>
      </c>
      <c r="C744" s="37" t="e">
        <f>VLOOKUP($A744,EVID_OSEVU!$A$1:$M$4972,3,FALSE)</f>
        <v>#N/A</v>
      </c>
      <c r="D744" s="45" t="e">
        <f>VLOOKUP($A744,EVID_OSEVU!$A$1:$M$4972,4,FALSE)</f>
        <v>#N/A</v>
      </c>
      <c r="E744" s="35"/>
      <c r="F744" s="53"/>
      <c r="G744" s="32"/>
      <c r="H744" s="45" t="e">
        <f>VLOOKUP(G744,Export7[#All],2,FALSE)</f>
        <v>#N/A</v>
      </c>
      <c r="I744" s="45" t="e">
        <f>VLOOKUP($A744,EVID_OSEVU!$A$1:$M$4972,10,FALSE)</f>
        <v>#N/A</v>
      </c>
      <c r="J744" s="58" t="e">
        <f>VLOOKUP($A744,EVID_OSEVU!$A$1:$M$4972,11,FALSE)</f>
        <v>#N/A</v>
      </c>
      <c r="K744" s="33"/>
      <c r="L744" s="45" t="e">
        <f>VLOOKUP(EVID_PASTVY!H744,KATEGORIE_ZVIRAT!$B$2:$M$31,6,FALSE)*K744</f>
        <v>#N/A</v>
      </c>
      <c r="M744" s="33">
        <v>24</v>
      </c>
      <c r="N744" s="45" t="e">
        <f>VLOOKUP(EVID_PASTVY!$H744,KATEGORIE_ZVIRAT!$B$2:$M$31,8,FALSE)</f>
        <v>#N/A</v>
      </c>
      <c r="O744" s="45" t="e">
        <f>VLOOKUP(EVID_PASTVY!$H744,KATEGORIE_ZVIRAT!$B$2:$M$31,9,FALSE)</f>
        <v>#N/A</v>
      </c>
      <c r="P744" s="54" t="e">
        <f>VLOOKUP(EVID_PASTVY!$H744,KATEGORIE_ZVIRAT!$B$2:$M$31,7,FALSE)*L744/1000*M744/24*(F744-E744+1)/J744</f>
        <v>#N/A</v>
      </c>
      <c r="Q744" s="52" t="e">
        <f>VLOOKUP(EVID_PASTVY!$H744,KATEGORIE_ZVIRAT!$B$2:$M$31,10,FALSE)*P744*10</f>
        <v>#N/A</v>
      </c>
      <c r="R744" s="52" t="e">
        <f>VLOOKUP(EVID_PASTVY!$H744,KATEGORIE_ZVIRAT!$B$2:$M$31,11,FALSE)*P744*10</f>
        <v>#N/A</v>
      </c>
      <c r="S744" s="52" t="e">
        <f>VLOOKUP(EVID_PASTVY!$H744,KATEGORIE_ZVIRAT!$B$2:$M$31,12,FALSE)*P744*10</f>
        <v>#N/A</v>
      </c>
    </row>
    <row r="745" spans="1:19" x14ac:dyDescent="0.2">
      <c r="A745" s="32"/>
      <c r="B745" s="37" t="e">
        <f>VLOOKUP($A745,EVID_OSEVU!$A$1:$M$4972,2,FALSE)</f>
        <v>#N/A</v>
      </c>
      <c r="C745" s="37" t="e">
        <f>VLOOKUP($A745,EVID_OSEVU!$A$1:$M$4972,3,FALSE)</f>
        <v>#N/A</v>
      </c>
      <c r="D745" s="45" t="e">
        <f>VLOOKUP($A745,EVID_OSEVU!$A$1:$M$4972,4,FALSE)</f>
        <v>#N/A</v>
      </c>
      <c r="E745" s="35"/>
      <c r="F745" s="53"/>
      <c r="G745" s="32"/>
      <c r="H745" s="45" t="e">
        <f>VLOOKUP(G745,Export7[#All],2,FALSE)</f>
        <v>#N/A</v>
      </c>
      <c r="I745" s="45" t="e">
        <f>VLOOKUP($A745,EVID_OSEVU!$A$1:$M$4972,10,FALSE)</f>
        <v>#N/A</v>
      </c>
      <c r="J745" s="58" t="e">
        <f>VLOOKUP($A745,EVID_OSEVU!$A$1:$M$4972,11,FALSE)</f>
        <v>#N/A</v>
      </c>
      <c r="K745" s="33"/>
      <c r="L745" s="45" t="e">
        <f>VLOOKUP(EVID_PASTVY!H745,KATEGORIE_ZVIRAT!$B$2:$M$31,6,FALSE)*K745</f>
        <v>#N/A</v>
      </c>
      <c r="M745" s="33">
        <v>24</v>
      </c>
      <c r="N745" s="45" t="e">
        <f>VLOOKUP(EVID_PASTVY!$H745,KATEGORIE_ZVIRAT!$B$2:$M$31,8,FALSE)</f>
        <v>#N/A</v>
      </c>
      <c r="O745" s="45" t="e">
        <f>VLOOKUP(EVID_PASTVY!$H745,KATEGORIE_ZVIRAT!$B$2:$M$31,9,FALSE)</f>
        <v>#N/A</v>
      </c>
      <c r="P745" s="54" t="e">
        <f>VLOOKUP(EVID_PASTVY!$H745,KATEGORIE_ZVIRAT!$B$2:$M$31,7,FALSE)*L745/1000*M745/24*(F745-E745+1)/J745</f>
        <v>#N/A</v>
      </c>
      <c r="Q745" s="52" t="e">
        <f>VLOOKUP(EVID_PASTVY!$H745,KATEGORIE_ZVIRAT!$B$2:$M$31,10,FALSE)*P745*10</f>
        <v>#N/A</v>
      </c>
      <c r="R745" s="52" t="e">
        <f>VLOOKUP(EVID_PASTVY!$H745,KATEGORIE_ZVIRAT!$B$2:$M$31,11,FALSE)*P745*10</f>
        <v>#N/A</v>
      </c>
      <c r="S745" s="52" t="e">
        <f>VLOOKUP(EVID_PASTVY!$H745,KATEGORIE_ZVIRAT!$B$2:$M$31,12,FALSE)*P745*10</f>
        <v>#N/A</v>
      </c>
    </row>
    <row r="746" spans="1:19" x14ac:dyDescent="0.2">
      <c r="A746" s="32"/>
      <c r="B746" s="37" t="e">
        <f>VLOOKUP($A746,EVID_OSEVU!$A$1:$M$4972,2,FALSE)</f>
        <v>#N/A</v>
      </c>
      <c r="C746" s="37" t="e">
        <f>VLOOKUP($A746,EVID_OSEVU!$A$1:$M$4972,3,FALSE)</f>
        <v>#N/A</v>
      </c>
      <c r="D746" s="45" t="e">
        <f>VLOOKUP($A746,EVID_OSEVU!$A$1:$M$4972,4,FALSE)</f>
        <v>#N/A</v>
      </c>
      <c r="E746" s="35"/>
      <c r="F746" s="53"/>
      <c r="G746" s="32"/>
      <c r="H746" s="45" t="e">
        <f>VLOOKUP(G746,Export7[#All],2,FALSE)</f>
        <v>#N/A</v>
      </c>
      <c r="I746" s="45" t="e">
        <f>VLOOKUP($A746,EVID_OSEVU!$A$1:$M$4972,10,FALSE)</f>
        <v>#N/A</v>
      </c>
      <c r="J746" s="58" t="e">
        <f>VLOOKUP($A746,EVID_OSEVU!$A$1:$M$4972,11,FALSE)</f>
        <v>#N/A</v>
      </c>
      <c r="K746" s="33"/>
      <c r="L746" s="45" t="e">
        <f>VLOOKUP(EVID_PASTVY!H746,KATEGORIE_ZVIRAT!$B$2:$M$31,6,FALSE)*K746</f>
        <v>#N/A</v>
      </c>
      <c r="M746" s="33">
        <v>24</v>
      </c>
      <c r="N746" s="45" t="e">
        <f>VLOOKUP(EVID_PASTVY!$H746,KATEGORIE_ZVIRAT!$B$2:$M$31,8,FALSE)</f>
        <v>#N/A</v>
      </c>
      <c r="O746" s="45" t="e">
        <f>VLOOKUP(EVID_PASTVY!$H746,KATEGORIE_ZVIRAT!$B$2:$M$31,9,FALSE)</f>
        <v>#N/A</v>
      </c>
      <c r="P746" s="54" t="e">
        <f>VLOOKUP(EVID_PASTVY!$H746,KATEGORIE_ZVIRAT!$B$2:$M$31,7,FALSE)*L746/1000*M746/24*(F746-E746+1)/J746</f>
        <v>#N/A</v>
      </c>
      <c r="Q746" s="52" t="e">
        <f>VLOOKUP(EVID_PASTVY!$H746,KATEGORIE_ZVIRAT!$B$2:$M$31,10,FALSE)*P746*10</f>
        <v>#N/A</v>
      </c>
      <c r="R746" s="52" t="e">
        <f>VLOOKUP(EVID_PASTVY!$H746,KATEGORIE_ZVIRAT!$B$2:$M$31,11,FALSE)*P746*10</f>
        <v>#N/A</v>
      </c>
      <c r="S746" s="52" t="e">
        <f>VLOOKUP(EVID_PASTVY!$H746,KATEGORIE_ZVIRAT!$B$2:$M$31,12,FALSE)*P746*10</f>
        <v>#N/A</v>
      </c>
    </row>
    <row r="747" spans="1:19" x14ac:dyDescent="0.2">
      <c r="A747" s="32"/>
      <c r="B747" s="37" t="e">
        <f>VLOOKUP($A747,EVID_OSEVU!$A$1:$M$4972,2,FALSE)</f>
        <v>#N/A</v>
      </c>
      <c r="C747" s="37" t="e">
        <f>VLOOKUP($A747,EVID_OSEVU!$A$1:$M$4972,3,FALSE)</f>
        <v>#N/A</v>
      </c>
      <c r="D747" s="45" t="e">
        <f>VLOOKUP($A747,EVID_OSEVU!$A$1:$M$4972,4,FALSE)</f>
        <v>#N/A</v>
      </c>
      <c r="E747" s="35"/>
      <c r="F747" s="53"/>
      <c r="G747" s="32"/>
      <c r="H747" s="45" t="e">
        <f>VLOOKUP(G747,Export7[#All],2,FALSE)</f>
        <v>#N/A</v>
      </c>
      <c r="I747" s="45" t="e">
        <f>VLOOKUP($A747,EVID_OSEVU!$A$1:$M$4972,10,FALSE)</f>
        <v>#N/A</v>
      </c>
      <c r="J747" s="58" t="e">
        <f>VLOOKUP($A747,EVID_OSEVU!$A$1:$M$4972,11,FALSE)</f>
        <v>#N/A</v>
      </c>
      <c r="K747" s="33"/>
      <c r="L747" s="45" t="e">
        <f>VLOOKUP(EVID_PASTVY!H747,KATEGORIE_ZVIRAT!$B$2:$M$31,6,FALSE)*K747</f>
        <v>#N/A</v>
      </c>
      <c r="M747" s="33">
        <v>24</v>
      </c>
      <c r="N747" s="45" t="e">
        <f>VLOOKUP(EVID_PASTVY!$H747,KATEGORIE_ZVIRAT!$B$2:$M$31,8,FALSE)</f>
        <v>#N/A</v>
      </c>
      <c r="O747" s="45" t="e">
        <f>VLOOKUP(EVID_PASTVY!$H747,KATEGORIE_ZVIRAT!$B$2:$M$31,9,FALSE)</f>
        <v>#N/A</v>
      </c>
      <c r="P747" s="54" t="e">
        <f>VLOOKUP(EVID_PASTVY!$H747,KATEGORIE_ZVIRAT!$B$2:$M$31,7,FALSE)*L747/1000*M747/24*(F747-E747+1)/J747</f>
        <v>#N/A</v>
      </c>
      <c r="Q747" s="52" t="e">
        <f>VLOOKUP(EVID_PASTVY!$H747,KATEGORIE_ZVIRAT!$B$2:$M$31,10,FALSE)*P747*10</f>
        <v>#N/A</v>
      </c>
      <c r="R747" s="52" t="e">
        <f>VLOOKUP(EVID_PASTVY!$H747,KATEGORIE_ZVIRAT!$B$2:$M$31,11,FALSE)*P747*10</f>
        <v>#N/A</v>
      </c>
      <c r="S747" s="52" t="e">
        <f>VLOOKUP(EVID_PASTVY!$H747,KATEGORIE_ZVIRAT!$B$2:$M$31,12,FALSE)*P747*10</f>
        <v>#N/A</v>
      </c>
    </row>
    <row r="748" spans="1:19" x14ac:dyDescent="0.2">
      <c r="A748" s="32"/>
      <c r="B748" s="37" t="e">
        <f>VLOOKUP($A748,EVID_OSEVU!$A$1:$M$4972,2,FALSE)</f>
        <v>#N/A</v>
      </c>
      <c r="C748" s="37" t="e">
        <f>VLOOKUP($A748,EVID_OSEVU!$A$1:$M$4972,3,FALSE)</f>
        <v>#N/A</v>
      </c>
      <c r="D748" s="45" t="e">
        <f>VLOOKUP($A748,EVID_OSEVU!$A$1:$M$4972,4,FALSE)</f>
        <v>#N/A</v>
      </c>
      <c r="E748" s="35"/>
      <c r="F748" s="53"/>
      <c r="G748" s="32"/>
      <c r="H748" s="45" t="e">
        <f>VLOOKUP(G748,Export7[#All],2,FALSE)</f>
        <v>#N/A</v>
      </c>
      <c r="I748" s="45" t="e">
        <f>VLOOKUP($A748,EVID_OSEVU!$A$1:$M$4972,10,FALSE)</f>
        <v>#N/A</v>
      </c>
      <c r="J748" s="58" t="e">
        <f>VLOOKUP($A748,EVID_OSEVU!$A$1:$M$4972,11,FALSE)</f>
        <v>#N/A</v>
      </c>
      <c r="K748" s="33"/>
      <c r="L748" s="45" t="e">
        <f>VLOOKUP(EVID_PASTVY!H748,KATEGORIE_ZVIRAT!$B$2:$M$31,6,FALSE)*K748</f>
        <v>#N/A</v>
      </c>
      <c r="M748" s="33">
        <v>24</v>
      </c>
      <c r="N748" s="45" t="e">
        <f>VLOOKUP(EVID_PASTVY!$H748,KATEGORIE_ZVIRAT!$B$2:$M$31,8,FALSE)</f>
        <v>#N/A</v>
      </c>
      <c r="O748" s="45" t="e">
        <f>VLOOKUP(EVID_PASTVY!$H748,KATEGORIE_ZVIRAT!$B$2:$M$31,9,FALSE)</f>
        <v>#N/A</v>
      </c>
      <c r="P748" s="54" t="e">
        <f>VLOOKUP(EVID_PASTVY!$H748,KATEGORIE_ZVIRAT!$B$2:$M$31,7,FALSE)*L748/1000*M748/24*(F748-E748+1)/J748</f>
        <v>#N/A</v>
      </c>
      <c r="Q748" s="52" t="e">
        <f>VLOOKUP(EVID_PASTVY!$H748,KATEGORIE_ZVIRAT!$B$2:$M$31,10,FALSE)*P748*10</f>
        <v>#N/A</v>
      </c>
      <c r="R748" s="52" t="e">
        <f>VLOOKUP(EVID_PASTVY!$H748,KATEGORIE_ZVIRAT!$B$2:$M$31,11,FALSE)*P748*10</f>
        <v>#N/A</v>
      </c>
      <c r="S748" s="52" t="e">
        <f>VLOOKUP(EVID_PASTVY!$H748,KATEGORIE_ZVIRAT!$B$2:$M$31,12,FALSE)*P748*10</f>
        <v>#N/A</v>
      </c>
    </row>
    <row r="749" spans="1:19" x14ac:dyDescent="0.2">
      <c r="A749" s="32"/>
      <c r="B749" s="37" t="e">
        <f>VLOOKUP($A749,EVID_OSEVU!$A$1:$M$4972,2,FALSE)</f>
        <v>#N/A</v>
      </c>
      <c r="C749" s="37" t="e">
        <f>VLOOKUP($A749,EVID_OSEVU!$A$1:$M$4972,3,FALSE)</f>
        <v>#N/A</v>
      </c>
      <c r="D749" s="45" t="e">
        <f>VLOOKUP($A749,EVID_OSEVU!$A$1:$M$4972,4,FALSE)</f>
        <v>#N/A</v>
      </c>
      <c r="E749" s="35"/>
      <c r="F749" s="53"/>
      <c r="G749" s="32"/>
      <c r="H749" s="45" t="e">
        <f>VLOOKUP(G749,Export7[#All],2,FALSE)</f>
        <v>#N/A</v>
      </c>
      <c r="I749" s="45" t="e">
        <f>VLOOKUP($A749,EVID_OSEVU!$A$1:$M$4972,10,FALSE)</f>
        <v>#N/A</v>
      </c>
      <c r="J749" s="58" t="e">
        <f>VLOOKUP($A749,EVID_OSEVU!$A$1:$M$4972,11,FALSE)</f>
        <v>#N/A</v>
      </c>
      <c r="K749" s="33"/>
      <c r="L749" s="45" t="e">
        <f>VLOOKUP(EVID_PASTVY!H749,KATEGORIE_ZVIRAT!$B$2:$M$31,6,FALSE)*K749</f>
        <v>#N/A</v>
      </c>
      <c r="M749" s="33">
        <v>24</v>
      </c>
      <c r="N749" s="45" t="e">
        <f>VLOOKUP(EVID_PASTVY!$H749,KATEGORIE_ZVIRAT!$B$2:$M$31,8,FALSE)</f>
        <v>#N/A</v>
      </c>
      <c r="O749" s="45" t="e">
        <f>VLOOKUP(EVID_PASTVY!$H749,KATEGORIE_ZVIRAT!$B$2:$M$31,9,FALSE)</f>
        <v>#N/A</v>
      </c>
      <c r="P749" s="54" t="e">
        <f>VLOOKUP(EVID_PASTVY!$H749,KATEGORIE_ZVIRAT!$B$2:$M$31,7,FALSE)*L749/1000*M749/24*(F749-E749+1)/J749</f>
        <v>#N/A</v>
      </c>
      <c r="Q749" s="52" t="e">
        <f>VLOOKUP(EVID_PASTVY!$H749,KATEGORIE_ZVIRAT!$B$2:$M$31,10,FALSE)*P749*10</f>
        <v>#N/A</v>
      </c>
      <c r="R749" s="52" t="e">
        <f>VLOOKUP(EVID_PASTVY!$H749,KATEGORIE_ZVIRAT!$B$2:$M$31,11,FALSE)*P749*10</f>
        <v>#N/A</v>
      </c>
      <c r="S749" s="52" t="e">
        <f>VLOOKUP(EVID_PASTVY!$H749,KATEGORIE_ZVIRAT!$B$2:$M$31,12,FALSE)*P749*10</f>
        <v>#N/A</v>
      </c>
    </row>
    <row r="750" spans="1:19" x14ac:dyDescent="0.2">
      <c r="A750" s="32"/>
      <c r="B750" s="37" t="e">
        <f>VLOOKUP($A750,EVID_OSEVU!$A$1:$M$4972,2,FALSE)</f>
        <v>#N/A</v>
      </c>
      <c r="C750" s="37" t="e">
        <f>VLOOKUP($A750,EVID_OSEVU!$A$1:$M$4972,3,FALSE)</f>
        <v>#N/A</v>
      </c>
      <c r="D750" s="45" t="e">
        <f>VLOOKUP($A750,EVID_OSEVU!$A$1:$M$4972,4,FALSE)</f>
        <v>#N/A</v>
      </c>
      <c r="E750" s="35"/>
      <c r="F750" s="53"/>
      <c r="G750" s="32"/>
      <c r="H750" s="45" t="e">
        <f>VLOOKUP(G750,Export7[#All],2,FALSE)</f>
        <v>#N/A</v>
      </c>
      <c r="I750" s="45" t="e">
        <f>VLOOKUP($A750,EVID_OSEVU!$A$1:$M$4972,10,FALSE)</f>
        <v>#N/A</v>
      </c>
      <c r="J750" s="58" t="e">
        <f>VLOOKUP($A750,EVID_OSEVU!$A$1:$M$4972,11,FALSE)</f>
        <v>#N/A</v>
      </c>
      <c r="K750" s="33"/>
      <c r="L750" s="45" t="e">
        <f>VLOOKUP(EVID_PASTVY!H750,KATEGORIE_ZVIRAT!$B$2:$M$31,6,FALSE)*K750</f>
        <v>#N/A</v>
      </c>
      <c r="M750" s="33">
        <v>24</v>
      </c>
      <c r="N750" s="45" t="e">
        <f>VLOOKUP(EVID_PASTVY!$H750,KATEGORIE_ZVIRAT!$B$2:$M$31,8,FALSE)</f>
        <v>#N/A</v>
      </c>
      <c r="O750" s="45" t="e">
        <f>VLOOKUP(EVID_PASTVY!$H750,KATEGORIE_ZVIRAT!$B$2:$M$31,9,FALSE)</f>
        <v>#N/A</v>
      </c>
      <c r="P750" s="54" t="e">
        <f>VLOOKUP(EVID_PASTVY!$H750,KATEGORIE_ZVIRAT!$B$2:$M$31,7,FALSE)*L750/1000*M750/24*(F750-E750+1)/J750</f>
        <v>#N/A</v>
      </c>
      <c r="Q750" s="52" t="e">
        <f>VLOOKUP(EVID_PASTVY!$H750,KATEGORIE_ZVIRAT!$B$2:$M$31,10,FALSE)*P750*10</f>
        <v>#N/A</v>
      </c>
      <c r="R750" s="52" t="e">
        <f>VLOOKUP(EVID_PASTVY!$H750,KATEGORIE_ZVIRAT!$B$2:$M$31,11,FALSE)*P750*10</f>
        <v>#N/A</v>
      </c>
      <c r="S750" s="52" t="e">
        <f>VLOOKUP(EVID_PASTVY!$H750,KATEGORIE_ZVIRAT!$B$2:$M$31,12,FALSE)*P750*10</f>
        <v>#N/A</v>
      </c>
    </row>
    <row r="751" spans="1:19" x14ac:dyDescent="0.2">
      <c r="A751" s="32"/>
      <c r="B751" s="37" t="e">
        <f>VLOOKUP($A751,EVID_OSEVU!$A$1:$M$4972,2,FALSE)</f>
        <v>#N/A</v>
      </c>
      <c r="C751" s="37" t="e">
        <f>VLOOKUP($A751,EVID_OSEVU!$A$1:$M$4972,3,FALSE)</f>
        <v>#N/A</v>
      </c>
      <c r="D751" s="45" t="e">
        <f>VLOOKUP($A751,EVID_OSEVU!$A$1:$M$4972,4,FALSE)</f>
        <v>#N/A</v>
      </c>
      <c r="E751" s="35"/>
      <c r="F751" s="53"/>
      <c r="G751" s="32"/>
      <c r="H751" s="45" t="e">
        <f>VLOOKUP(G751,Export7[#All],2,FALSE)</f>
        <v>#N/A</v>
      </c>
      <c r="I751" s="45" t="e">
        <f>VLOOKUP($A751,EVID_OSEVU!$A$1:$M$4972,10,FALSE)</f>
        <v>#N/A</v>
      </c>
      <c r="J751" s="58" t="e">
        <f>VLOOKUP($A751,EVID_OSEVU!$A$1:$M$4972,11,FALSE)</f>
        <v>#N/A</v>
      </c>
      <c r="K751" s="33"/>
      <c r="L751" s="45" t="e">
        <f>VLOOKUP(EVID_PASTVY!H751,KATEGORIE_ZVIRAT!$B$2:$M$31,6,FALSE)*K751</f>
        <v>#N/A</v>
      </c>
      <c r="M751" s="33">
        <v>24</v>
      </c>
      <c r="N751" s="45" t="e">
        <f>VLOOKUP(EVID_PASTVY!$H751,KATEGORIE_ZVIRAT!$B$2:$M$31,8,FALSE)</f>
        <v>#N/A</v>
      </c>
      <c r="O751" s="45" t="e">
        <f>VLOOKUP(EVID_PASTVY!$H751,KATEGORIE_ZVIRAT!$B$2:$M$31,9,FALSE)</f>
        <v>#N/A</v>
      </c>
      <c r="P751" s="54" t="e">
        <f>VLOOKUP(EVID_PASTVY!$H751,KATEGORIE_ZVIRAT!$B$2:$M$31,7,FALSE)*L751/1000*M751/24*(F751-E751+1)/J751</f>
        <v>#N/A</v>
      </c>
      <c r="Q751" s="52" t="e">
        <f>VLOOKUP(EVID_PASTVY!$H751,KATEGORIE_ZVIRAT!$B$2:$M$31,10,FALSE)*P751*10</f>
        <v>#N/A</v>
      </c>
      <c r="R751" s="52" t="e">
        <f>VLOOKUP(EVID_PASTVY!$H751,KATEGORIE_ZVIRAT!$B$2:$M$31,11,FALSE)*P751*10</f>
        <v>#N/A</v>
      </c>
      <c r="S751" s="52" t="e">
        <f>VLOOKUP(EVID_PASTVY!$H751,KATEGORIE_ZVIRAT!$B$2:$M$31,12,FALSE)*P751*10</f>
        <v>#N/A</v>
      </c>
    </row>
    <row r="752" spans="1:19" x14ac:dyDescent="0.2">
      <c r="A752" s="32"/>
      <c r="B752" s="37" t="e">
        <f>VLOOKUP($A752,EVID_OSEVU!$A$1:$M$4972,2,FALSE)</f>
        <v>#N/A</v>
      </c>
      <c r="C752" s="37" t="e">
        <f>VLOOKUP($A752,EVID_OSEVU!$A$1:$M$4972,3,FALSE)</f>
        <v>#N/A</v>
      </c>
      <c r="D752" s="45" t="e">
        <f>VLOOKUP($A752,EVID_OSEVU!$A$1:$M$4972,4,FALSE)</f>
        <v>#N/A</v>
      </c>
      <c r="E752" s="35"/>
      <c r="F752" s="53"/>
      <c r="G752" s="32"/>
      <c r="H752" s="45" t="e">
        <f>VLOOKUP(G752,Export7[#All],2,FALSE)</f>
        <v>#N/A</v>
      </c>
      <c r="I752" s="45" t="e">
        <f>VLOOKUP($A752,EVID_OSEVU!$A$1:$M$4972,10,FALSE)</f>
        <v>#N/A</v>
      </c>
      <c r="J752" s="58" t="e">
        <f>VLOOKUP($A752,EVID_OSEVU!$A$1:$M$4972,11,FALSE)</f>
        <v>#N/A</v>
      </c>
      <c r="K752" s="33"/>
      <c r="L752" s="45" t="e">
        <f>VLOOKUP(EVID_PASTVY!H752,KATEGORIE_ZVIRAT!$B$2:$M$31,6,FALSE)*K752</f>
        <v>#N/A</v>
      </c>
      <c r="M752" s="33">
        <v>24</v>
      </c>
      <c r="N752" s="45" t="e">
        <f>VLOOKUP(EVID_PASTVY!$H752,KATEGORIE_ZVIRAT!$B$2:$M$31,8,FALSE)</f>
        <v>#N/A</v>
      </c>
      <c r="O752" s="45" t="e">
        <f>VLOOKUP(EVID_PASTVY!$H752,KATEGORIE_ZVIRAT!$B$2:$M$31,9,FALSE)</f>
        <v>#N/A</v>
      </c>
      <c r="P752" s="54" t="e">
        <f>VLOOKUP(EVID_PASTVY!$H752,KATEGORIE_ZVIRAT!$B$2:$M$31,7,FALSE)*L752/1000*M752/24*(F752-E752+1)/J752</f>
        <v>#N/A</v>
      </c>
      <c r="Q752" s="52" t="e">
        <f>VLOOKUP(EVID_PASTVY!$H752,KATEGORIE_ZVIRAT!$B$2:$M$31,10,FALSE)*P752*10</f>
        <v>#N/A</v>
      </c>
      <c r="R752" s="52" t="e">
        <f>VLOOKUP(EVID_PASTVY!$H752,KATEGORIE_ZVIRAT!$B$2:$M$31,11,FALSE)*P752*10</f>
        <v>#N/A</v>
      </c>
      <c r="S752" s="52" t="e">
        <f>VLOOKUP(EVID_PASTVY!$H752,KATEGORIE_ZVIRAT!$B$2:$M$31,12,FALSE)*P752*10</f>
        <v>#N/A</v>
      </c>
    </row>
    <row r="753" spans="1:19" x14ac:dyDescent="0.2">
      <c r="A753" s="32"/>
      <c r="B753" s="37" t="e">
        <f>VLOOKUP($A753,EVID_OSEVU!$A$1:$M$4972,2,FALSE)</f>
        <v>#N/A</v>
      </c>
      <c r="C753" s="37" t="e">
        <f>VLOOKUP($A753,EVID_OSEVU!$A$1:$M$4972,3,FALSE)</f>
        <v>#N/A</v>
      </c>
      <c r="D753" s="45" t="e">
        <f>VLOOKUP($A753,EVID_OSEVU!$A$1:$M$4972,4,FALSE)</f>
        <v>#N/A</v>
      </c>
      <c r="E753" s="35"/>
      <c r="F753" s="53"/>
      <c r="G753" s="32"/>
      <c r="H753" s="45" t="e">
        <f>VLOOKUP(G753,Export7[#All],2,FALSE)</f>
        <v>#N/A</v>
      </c>
      <c r="I753" s="45" t="e">
        <f>VLOOKUP($A753,EVID_OSEVU!$A$1:$M$4972,10,FALSE)</f>
        <v>#N/A</v>
      </c>
      <c r="J753" s="58" t="e">
        <f>VLOOKUP($A753,EVID_OSEVU!$A$1:$M$4972,11,FALSE)</f>
        <v>#N/A</v>
      </c>
      <c r="K753" s="33"/>
      <c r="L753" s="45" t="e">
        <f>VLOOKUP(EVID_PASTVY!H753,KATEGORIE_ZVIRAT!$B$2:$M$31,6,FALSE)*K753</f>
        <v>#N/A</v>
      </c>
      <c r="M753" s="33">
        <v>24</v>
      </c>
      <c r="N753" s="45" t="e">
        <f>VLOOKUP(EVID_PASTVY!$H753,KATEGORIE_ZVIRAT!$B$2:$M$31,8,FALSE)</f>
        <v>#N/A</v>
      </c>
      <c r="O753" s="45" t="e">
        <f>VLOOKUP(EVID_PASTVY!$H753,KATEGORIE_ZVIRAT!$B$2:$M$31,9,FALSE)</f>
        <v>#N/A</v>
      </c>
      <c r="P753" s="54" t="e">
        <f>VLOOKUP(EVID_PASTVY!$H753,KATEGORIE_ZVIRAT!$B$2:$M$31,7,FALSE)*L753/1000*M753/24*(F753-E753+1)/J753</f>
        <v>#N/A</v>
      </c>
      <c r="Q753" s="52" t="e">
        <f>VLOOKUP(EVID_PASTVY!$H753,KATEGORIE_ZVIRAT!$B$2:$M$31,10,FALSE)*P753*10</f>
        <v>#N/A</v>
      </c>
      <c r="R753" s="52" t="e">
        <f>VLOOKUP(EVID_PASTVY!$H753,KATEGORIE_ZVIRAT!$B$2:$M$31,11,FALSE)*P753*10</f>
        <v>#N/A</v>
      </c>
      <c r="S753" s="52" t="e">
        <f>VLOOKUP(EVID_PASTVY!$H753,KATEGORIE_ZVIRAT!$B$2:$M$31,12,FALSE)*P753*10</f>
        <v>#N/A</v>
      </c>
    </row>
    <row r="754" spans="1:19" x14ac:dyDescent="0.2">
      <c r="A754" s="32"/>
      <c r="B754" s="37" t="e">
        <f>VLOOKUP($A754,EVID_OSEVU!$A$1:$M$4972,2,FALSE)</f>
        <v>#N/A</v>
      </c>
      <c r="C754" s="37" t="e">
        <f>VLOOKUP($A754,EVID_OSEVU!$A$1:$M$4972,3,FALSE)</f>
        <v>#N/A</v>
      </c>
      <c r="D754" s="45" t="e">
        <f>VLOOKUP($A754,EVID_OSEVU!$A$1:$M$4972,4,FALSE)</f>
        <v>#N/A</v>
      </c>
      <c r="E754" s="35"/>
      <c r="F754" s="53"/>
      <c r="G754" s="32"/>
      <c r="H754" s="45" t="e">
        <f>VLOOKUP(G754,Export7[#All],2,FALSE)</f>
        <v>#N/A</v>
      </c>
      <c r="I754" s="45" t="e">
        <f>VLOOKUP($A754,EVID_OSEVU!$A$1:$M$4972,10,FALSE)</f>
        <v>#N/A</v>
      </c>
      <c r="J754" s="58" t="e">
        <f>VLOOKUP($A754,EVID_OSEVU!$A$1:$M$4972,11,FALSE)</f>
        <v>#N/A</v>
      </c>
      <c r="K754" s="33"/>
      <c r="L754" s="45" t="e">
        <f>VLOOKUP(EVID_PASTVY!H754,KATEGORIE_ZVIRAT!$B$2:$M$31,6,FALSE)*K754</f>
        <v>#N/A</v>
      </c>
      <c r="M754" s="33">
        <v>24</v>
      </c>
      <c r="N754" s="45" t="e">
        <f>VLOOKUP(EVID_PASTVY!$H754,KATEGORIE_ZVIRAT!$B$2:$M$31,8,FALSE)</f>
        <v>#N/A</v>
      </c>
      <c r="O754" s="45" t="e">
        <f>VLOOKUP(EVID_PASTVY!$H754,KATEGORIE_ZVIRAT!$B$2:$M$31,9,FALSE)</f>
        <v>#N/A</v>
      </c>
      <c r="P754" s="54" t="e">
        <f>VLOOKUP(EVID_PASTVY!$H754,KATEGORIE_ZVIRAT!$B$2:$M$31,7,FALSE)*L754/1000*M754/24*(F754-E754+1)/J754</f>
        <v>#N/A</v>
      </c>
      <c r="Q754" s="52" t="e">
        <f>VLOOKUP(EVID_PASTVY!$H754,KATEGORIE_ZVIRAT!$B$2:$M$31,10,FALSE)*P754*10</f>
        <v>#N/A</v>
      </c>
      <c r="R754" s="52" t="e">
        <f>VLOOKUP(EVID_PASTVY!$H754,KATEGORIE_ZVIRAT!$B$2:$M$31,11,FALSE)*P754*10</f>
        <v>#N/A</v>
      </c>
      <c r="S754" s="52" t="e">
        <f>VLOOKUP(EVID_PASTVY!$H754,KATEGORIE_ZVIRAT!$B$2:$M$31,12,FALSE)*P754*10</f>
        <v>#N/A</v>
      </c>
    </row>
    <row r="755" spans="1:19" x14ac:dyDescent="0.2">
      <c r="A755" s="32"/>
      <c r="B755" s="37" t="e">
        <f>VLOOKUP($A755,EVID_OSEVU!$A$1:$M$4972,2,FALSE)</f>
        <v>#N/A</v>
      </c>
      <c r="C755" s="37" t="e">
        <f>VLOOKUP($A755,EVID_OSEVU!$A$1:$M$4972,3,FALSE)</f>
        <v>#N/A</v>
      </c>
      <c r="D755" s="45" t="e">
        <f>VLOOKUP($A755,EVID_OSEVU!$A$1:$M$4972,4,FALSE)</f>
        <v>#N/A</v>
      </c>
      <c r="E755" s="35"/>
      <c r="F755" s="53"/>
      <c r="G755" s="32"/>
      <c r="H755" s="45" t="e">
        <f>VLOOKUP(G755,Export7[#All],2,FALSE)</f>
        <v>#N/A</v>
      </c>
      <c r="I755" s="45" t="e">
        <f>VLOOKUP($A755,EVID_OSEVU!$A$1:$M$4972,10,FALSE)</f>
        <v>#N/A</v>
      </c>
      <c r="J755" s="58" t="e">
        <f>VLOOKUP($A755,EVID_OSEVU!$A$1:$M$4972,11,FALSE)</f>
        <v>#N/A</v>
      </c>
      <c r="K755" s="33"/>
      <c r="L755" s="45" t="e">
        <f>VLOOKUP(EVID_PASTVY!H755,KATEGORIE_ZVIRAT!$B$2:$M$31,6,FALSE)*K755</f>
        <v>#N/A</v>
      </c>
      <c r="M755" s="33">
        <v>24</v>
      </c>
      <c r="N755" s="45" t="e">
        <f>VLOOKUP(EVID_PASTVY!$H755,KATEGORIE_ZVIRAT!$B$2:$M$31,8,FALSE)</f>
        <v>#N/A</v>
      </c>
      <c r="O755" s="45" t="e">
        <f>VLOOKUP(EVID_PASTVY!$H755,KATEGORIE_ZVIRAT!$B$2:$M$31,9,FALSE)</f>
        <v>#N/A</v>
      </c>
      <c r="P755" s="54" t="e">
        <f>VLOOKUP(EVID_PASTVY!$H755,KATEGORIE_ZVIRAT!$B$2:$M$31,7,FALSE)*L755/1000*M755/24*(F755-E755+1)/J755</f>
        <v>#N/A</v>
      </c>
      <c r="Q755" s="52" t="e">
        <f>VLOOKUP(EVID_PASTVY!$H755,KATEGORIE_ZVIRAT!$B$2:$M$31,10,FALSE)*P755*10</f>
        <v>#N/A</v>
      </c>
      <c r="R755" s="52" t="e">
        <f>VLOOKUP(EVID_PASTVY!$H755,KATEGORIE_ZVIRAT!$B$2:$M$31,11,FALSE)*P755*10</f>
        <v>#N/A</v>
      </c>
      <c r="S755" s="52" t="e">
        <f>VLOOKUP(EVID_PASTVY!$H755,KATEGORIE_ZVIRAT!$B$2:$M$31,12,FALSE)*P755*10</f>
        <v>#N/A</v>
      </c>
    </row>
    <row r="756" spans="1:19" x14ac:dyDescent="0.2">
      <c r="A756" s="32"/>
      <c r="B756" s="37" t="e">
        <f>VLOOKUP($A756,EVID_OSEVU!$A$1:$M$4972,2,FALSE)</f>
        <v>#N/A</v>
      </c>
      <c r="C756" s="37" t="e">
        <f>VLOOKUP($A756,EVID_OSEVU!$A$1:$M$4972,3,FALSE)</f>
        <v>#N/A</v>
      </c>
      <c r="D756" s="45" t="e">
        <f>VLOOKUP($A756,EVID_OSEVU!$A$1:$M$4972,4,FALSE)</f>
        <v>#N/A</v>
      </c>
      <c r="E756" s="35"/>
      <c r="F756" s="53"/>
      <c r="G756" s="32"/>
      <c r="H756" s="45" t="e">
        <f>VLOOKUP(G756,Export7[#All],2,FALSE)</f>
        <v>#N/A</v>
      </c>
      <c r="I756" s="45" t="e">
        <f>VLOOKUP($A756,EVID_OSEVU!$A$1:$M$4972,10,FALSE)</f>
        <v>#N/A</v>
      </c>
      <c r="J756" s="58" t="e">
        <f>VLOOKUP($A756,EVID_OSEVU!$A$1:$M$4972,11,FALSE)</f>
        <v>#N/A</v>
      </c>
      <c r="K756" s="33"/>
      <c r="L756" s="45" t="e">
        <f>VLOOKUP(EVID_PASTVY!H756,KATEGORIE_ZVIRAT!$B$2:$M$31,6,FALSE)*K756</f>
        <v>#N/A</v>
      </c>
      <c r="M756" s="33">
        <v>24</v>
      </c>
      <c r="N756" s="45" t="e">
        <f>VLOOKUP(EVID_PASTVY!$H756,KATEGORIE_ZVIRAT!$B$2:$M$31,8,FALSE)</f>
        <v>#N/A</v>
      </c>
      <c r="O756" s="45" t="e">
        <f>VLOOKUP(EVID_PASTVY!$H756,KATEGORIE_ZVIRAT!$B$2:$M$31,9,FALSE)</f>
        <v>#N/A</v>
      </c>
      <c r="P756" s="54" t="e">
        <f>VLOOKUP(EVID_PASTVY!$H756,KATEGORIE_ZVIRAT!$B$2:$M$31,7,FALSE)*L756/1000*M756/24*(F756-E756+1)/J756</f>
        <v>#N/A</v>
      </c>
      <c r="Q756" s="52" t="e">
        <f>VLOOKUP(EVID_PASTVY!$H756,KATEGORIE_ZVIRAT!$B$2:$M$31,10,FALSE)*P756*10</f>
        <v>#N/A</v>
      </c>
      <c r="R756" s="52" t="e">
        <f>VLOOKUP(EVID_PASTVY!$H756,KATEGORIE_ZVIRAT!$B$2:$M$31,11,FALSE)*P756*10</f>
        <v>#N/A</v>
      </c>
      <c r="S756" s="52" t="e">
        <f>VLOOKUP(EVID_PASTVY!$H756,KATEGORIE_ZVIRAT!$B$2:$M$31,12,FALSE)*P756*10</f>
        <v>#N/A</v>
      </c>
    </row>
    <row r="757" spans="1:19" x14ac:dyDescent="0.2">
      <c r="A757" s="32"/>
      <c r="B757" s="37" t="e">
        <f>VLOOKUP($A757,EVID_OSEVU!$A$1:$M$4972,2,FALSE)</f>
        <v>#N/A</v>
      </c>
      <c r="C757" s="37" t="e">
        <f>VLOOKUP($A757,EVID_OSEVU!$A$1:$M$4972,3,FALSE)</f>
        <v>#N/A</v>
      </c>
      <c r="D757" s="45" t="e">
        <f>VLOOKUP($A757,EVID_OSEVU!$A$1:$M$4972,4,FALSE)</f>
        <v>#N/A</v>
      </c>
      <c r="E757" s="35"/>
      <c r="F757" s="53"/>
      <c r="G757" s="32"/>
      <c r="H757" s="45" t="e">
        <f>VLOOKUP(G757,Export7[#All],2,FALSE)</f>
        <v>#N/A</v>
      </c>
      <c r="I757" s="45" t="e">
        <f>VLOOKUP($A757,EVID_OSEVU!$A$1:$M$4972,10,FALSE)</f>
        <v>#N/A</v>
      </c>
      <c r="J757" s="58" t="e">
        <f>VLOOKUP($A757,EVID_OSEVU!$A$1:$M$4972,11,FALSE)</f>
        <v>#N/A</v>
      </c>
      <c r="K757" s="33"/>
      <c r="L757" s="45" t="e">
        <f>VLOOKUP(EVID_PASTVY!H757,KATEGORIE_ZVIRAT!$B$2:$M$31,6,FALSE)*K757</f>
        <v>#N/A</v>
      </c>
      <c r="M757" s="33">
        <v>24</v>
      </c>
      <c r="N757" s="45" t="e">
        <f>VLOOKUP(EVID_PASTVY!$H757,KATEGORIE_ZVIRAT!$B$2:$M$31,8,FALSE)</f>
        <v>#N/A</v>
      </c>
      <c r="O757" s="45" t="e">
        <f>VLOOKUP(EVID_PASTVY!$H757,KATEGORIE_ZVIRAT!$B$2:$M$31,9,FALSE)</f>
        <v>#N/A</v>
      </c>
      <c r="P757" s="54" t="e">
        <f>VLOOKUP(EVID_PASTVY!$H757,KATEGORIE_ZVIRAT!$B$2:$M$31,7,FALSE)*L757/1000*M757/24*(F757-E757+1)/J757</f>
        <v>#N/A</v>
      </c>
      <c r="Q757" s="52" t="e">
        <f>VLOOKUP(EVID_PASTVY!$H757,KATEGORIE_ZVIRAT!$B$2:$M$31,10,FALSE)*P757*10</f>
        <v>#N/A</v>
      </c>
      <c r="R757" s="52" t="e">
        <f>VLOOKUP(EVID_PASTVY!$H757,KATEGORIE_ZVIRAT!$B$2:$M$31,11,FALSE)*P757*10</f>
        <v>#N/A</v>
      </c>
      <c r="S757" s="52" t="e">
        <f>VLOOKUP(EVID_PASTVY!$H757,KATEGORIE_ZVIRAT!$B$2:$M$31,12,FALSE)*P757*10</f>
        <v>#N/A</v>
      </c>
    </row>
    <row r="758" spans="1:19" x14ac:dyDescent="0.2">
      <c r="A758" s="32"/>
      <c r="B758" s="37" t="e">
        <f>VLOOKUP($A758,EVID_OSEVU!$A$1:$M$4972,2,FALSE)</f>
        <v>#N/A</v>
      </c>
      <c r="C758" s="37" t="e">
        <f>VLOOKUP($A758,EVID_OSEVU!$A$1:$M$4972,3,FALSE)</f>
        <v>#N/A</v>
      </c>
      <c r="D758" s="45" t="e">
        <f>VLOOKUP($A758,EVID_OSEVU!$A$1:$M$4972,4,FALSE)</f>
        <v>#N/A</v>
      </c>
      <c r="E758" s="35"/>
      <c r="F758" s="53"/>
      <c r="G758" s="32"/>
      <c r="H758" s="45" t="e">
        <f>VLOOKUP(G758,Export7[#All],2,FALSE)</f>
        <v>#N/A</v>
      </c>
      <c r="I758" s="45" t="e">
        <f>VLOOKUP($A758,EVID_OSEVU!$A$1:$M$4972,10,FALSE)</f>
        <v>#N/A</v>
      </c>
      <c r="J758" s="58" t="e">
        <f>VLOOKUP($A758,EVID_OSEVU!$A$1:$M$4972,11,FALSE)</f>
        <v>#N/A</v>
      </c>
      <c r="K758" s="33"/>
      <c r="L758" s="45" t="e">
        <f>VLOOKUP(EVID_PASTVY!H758,KATEGORIE_ZVIRAT!$B$2:$M$31,6,FALSE)*K758</f>
        <v>#N/A</v>
      </c>
      <c r="M758" s="33">
        <v>24</v>
      </c>
      <c r="N758" s="45" t="e">
        <f>VLOOKUP(EVID_PASTVY!$H758,KATEGORIE_ZVIRAT!$B$2:$M$31,8,FALSE)</f>
        <v>#N/A</v>
      </c>
      <c r="O758" s="45" t="e">
        <f>VLOOKUP(EVID_PASTVY!$H758,KATEGORIE_ZVIRAT!$B$2:$M$31,9,FALSE)</f>
        <v>#N/A</v>
      </c>
      <c r="P758" s="54" t="e">
        <f>VLOOKUP(EVID_PASTVY!$H758,KATEGORIE_ZVIRAT!$B$2:$M$31,7,FALSE)*L758/1000*M758/24*(F758-E758+1)/J758</f>
        <v>#N/A</v>
      </c>
      <c r="Q758" s="52" t="e">
        <f>VLOOKUP(EVID_PASTVY!$H758,KATEGORIE_ZVIRAT!$B$2:$M$31,10,FALSE)*P758*10</f>
        <v>#N/A</v>
      </c>
      <c r="R758" s="52" t="e">
        <f>VLOOKUP(EVID_PASTVY!$H758,KATEGORIE_ZVIRAT!$B$2:$M$31,11,FALSE)*P758*10</f>
        <v>#N/A</v>
      </c>
      <c r="S758" s="52" t="e">
        <f>VLOOKUP(EVID_PASTVY!$H758,KATEGORIE_ZVIRAT!$B$2:$M$31,12,FALSE)*P758*10</f>
        <v>#N/A</v>
      </c>
    </row>
    <row r="759" spans="1:19" x14ac:dyDescent="0.2">
      <c r="A759" s="32"/>
      <c r="B759" s="37" t="e">
        <f>VLOOKUP($A759,EVID_OSEVU!$A$1:$M$4972,2,FALSE)</f>
        <v>#N/A</v>
      </c>
      <c r="C759" s="37" t="e">
        <f>VLOOKUP($A759,EVID_OSEVU!$A$1:$M$4972,3,FALSE)</f>
        <v>#N/A</v>
      </c>
      <c r="D759" s="45" t="e">
        <f>VLOOKUP($A759,EVID_OSEVU!$A$1:$M$4972,4,FALSE)</f>
        <v>#N/A</v>
      </c>
      <c r="E759" s="35"/>
      <c r="F759" s="53"/>
      <c r="G759" s="32"/>
      <c r="H759" s="45" t="e">
        <f>VLOOKUP(G759,Export7[#All],2,FALSE)</f>
        <v>#N/A</v>
      </c>
      <c r="I759" s="45" t="e">
        <f>VLOOKUP($A759,EVID_OSEVU!$A$1:$M$4972,10,FALSE)</f>
        <v>#N/A</v>
      </c>
      <c r="J759" s="58" t="e">
        <f>VLOOKUP($A759,EVID_OSEVU!$A$1:$M$4972,11,FALSE)</f>
        <v>#N/A</v>
      </c>
      <c r="K759" s="33"/>
      <c r="L759" s="45" t="e">
        <f>VLOOKUP(EVID_PASTVY!H759,KATEGORIE_ZVIRAT!$B$2:$M$31,6,FALSE)*K759</f>
        <v>#N/A</v>
      </c>
      <c r="M759" s="33">
        <v>24</v>
      </c>
      <c r="N759" s="45" t="e">
        <f>VLOOKUP(EVID_PASTVY!$H759,KATEGORIE_ZVIRAT!$B$2:$M$31,8,FALSE)</f>
        <v>#N/A</v>
      </c>
      <c r="O759" s="45" t="e">
        <f>VLOOKUP(EVID_PASTVY!$H759,KATEGORIE_ZVIRAT!$B$2:$M$31,9,FALSE)</f>
        <v>#N/A</v>
      </c>
      <c r="P759" s="54" t="e">
        <f>VLOOKUP(EVID_PASTVY!$H759,KATEGORIE_ZVIRAT!$B$2:$M$31,7,FALSE)*L759/1000*M759/24*(F759-E759+1)/J759</f>
        <v>#N/A</v>
      </c>
      <c r="Q759" s="52" t="e">
        <f>VLOOKUP(EVID_PASTVY!$H759,KATEGORIE_ZVIRAT!$B$2:$M$31,10,FALSE)*P759*10</f>
        <v>#N/A</v>
      </c>
      <c r="R759" s="52" t="e">
        <f>VLOOKUP(EVID_PASTVY!$H759,KATEGORIE_ZVIRAT!$B$2:$M$31,11,FALSE)*P759*10</f>
        <v>#N/A</v>
      </c>
      <c r="S759" s="52" t="e">
        <f>VLOOKUP(EVID_PASTVY!$H759,KATEGORIE_ZVIRAT!$B$2:$M$31,12,FALSE)*P759*10</f>
        <v>#N/A</v>
      </c>
    </row>
    <row r="760" spans="1:19" x14ac:dyDescent="0.2">
      <c r="A760" s="32"/>
      <c r="B760" s="37" t="e">
        <f>VLOOKUP($A760,EVID_OSEVU!$A$1:$M$4972,2,FALSE)</f>
        <v>#N/A</v>
      </c>
      <c r="C760" s="37" t="e">
        <f>VLOOKUP($A760,EVID_OSEVU!$A$1:$M$4972,3,FALSE)</f>
        <v>#N/A</v>
      </c>
      <c r="D760" s="45" t="e">
        <f>VLOOKUP($A760,EVID_OSEVU!$A$1:$M$4972,4,FALSE)</f>
        <v>#N/A</v>
      </c>
      <c r="E760" s="35"/>
      <c r="F760" s="53"/>
      <c r="G760" s="32"/>
      <c r="H760" s="45" t="e">
        <f>VLOOKUP(G760,Export7[#All],2,FALSE)</f>
        <v>#N/A</v>
      </c>
      <c r="I760" s="45" t="e">
        <f>VLOOKUP($A760,EVID_OSEVU!$A$1:$M$4972,10,FALSE)</f>
        <v>#N/A</v>
      </c>
      <c r="J760" s="58" t="e">
        <f>VLOOKUP($A760,EVID_OSEVU!$A$1:$M$4972,11,FALSE)</f>
        <v>#N/A</v>
      </c>
      <c r="K760" s="33"/>
      <c r="L760" s="45" t="e">
        <f>VLOOKUP(EVID_PASTVY!H760,KATEGORIE_ZVIRAT!$B$2:$M$31,6,FALSE)*K760</f>
        <v>#N/A</v>
      </c>
      <c r="M760" s="33">
        <v>24</v>
      </c>
      <c r="N760" s="45" t="e">
        <f>VLOOKUP(EVID_PASTVY!$H760,KATEGORIE_ZVIRAT!$B$2:$M$31,8,FALSE)</f>
        <v>#N/A</v>
      </c>
      <c r="O760" s="45" t="e">
        <f>VLOOKUP(EVID_PASTVY!$H760,KATEGORIE_ZVIRAT!$B$2:$M$31,9,FALSE)</f>
        <v>#N/A</v>
      </c>
      <c r="P760" s="54" t="e">
        <f>VLOOKUP(EVID_PASTVY!$H760,KATEGORIE_ZVIRAT!$B$2:$M$31,7,FALSE)*L760/1000*M760/24*(F760-E760+1)/J760</f>
        <v>#N/A</v>
      </c>
      <c r="Q760" s="52" t="e">
        <f>VLOOKUP(EVID_PASTVY!$H760,KATEGORIE_ZVIRAT!$B$2:$M$31,10,FALSE)*P760*10</f>
        <v>#N/A</v>
      </c>
      <c r="R760" s="52" t="e">
        <f>VLOOKUP(EVID_PASTVY!$H760,KATEGORIE_ZVIRAT!$B$2:$M$31,11,FALSE)*P760*10</f>
        <v>#N/A</v>
      </c>
      <c r="S760" s="52" t="e">
        <f>VLOOKUP(EVID_PASTVY!$H760,KATEGORIE_ZVIRAT!$B$2:$M$31,12,FALSE)*P760*10</f>
        <v>#N/A</v>
      </c>
    </row>
    <row r="761" spans="1:19" x14ac:dyDescent="0.2">
      <c r="A761" s="32"/>
      <c r="B761" s="37" t="e">
        <f>VLOOKUP($A761,EVID_OSEVU!$A$1:$M$4972,2,FALSE)</f>
        <v>#N/A</v>
      </c>
      <c r="C761" s="37" t="e">
        <f>VLOOKUP($A761,EVID_OSEVU!$A$1:$M$4972,3,FALSE)</f>
        <v>#N/A</v>
      </c>
      <c r="D761" s="45" t="e">
        <f>VLOOKUP($A761,EVID_OSEVU!$A$1:$M$4972,4,FALSE)</f>
        <v>#N/A</v>
      </c>
      <c r="E761" s="35"/>
      <c r="F761" s="53"/>
      <c r="G761" s="32"/>
      <c r="H761" s="45" t="e">
        <f>VLOOKUP(G761,Export7[#All],2,FALSE)</f>
        <v>#N/A</v>
      </c>
      <c r="I761" s="45" t="e">
        <f>VLOOKUP($A761,EVID_OSEVU!$A$1:$M$4972,10,FALSE)</f>
        <v>#N/A</v>
      </c>
      <c r="J761" s="58" t="e">
        <f>VLOOKUP($A761,EVID_OSEVU!$A$1:$M$4972,11,FALSE)</f>
        <v>#N/A</v>
      </c>
      <c r="K761" s="33"/>
      <c r="L761" s="45" t="e">
        <f>VLOOKUP(EVID_PASTVY!H761,KATEGORIE_ZVIRAT!$B$2:$M$31,6,FALSE)*K761</f>
        <v>#N/A</v>
      </c>
      <c r="M761" s="33">
        <v>24</v>
      </c>
      <c r="N761" s="45" t="e">
        <f>VLOOKUP(EVID_PASTVY!$H761,KATEGORIE_ZVIRAT!$B$2:$M$31,8,FALSE)</f>
        <v>#N/A</v>
      </c>
      <c r="O761" s="45" t="e">
        <f>VLOOKUP(EVID_PASTVY!$H761,KATEGORIE_ZVIRAT!$B$2:$M$31,9,FALSE)</f>
        <v>#N/A</v>
      </c>
      <c r="P761" s="54" t="e">
        <f>VLOOKUP(EVID_PASTVY!$H761,KATEGORIE_ZVIRAT!$B$2:$M$31,7,FALSE)*L761/1000*M761/24*(F761-E761+1)/J761</f>
        <v>#N/A</v>
      </c>
      <c r="Q761" s="52" t="e">
        <f>VLOOKUP(EVID_PASTVY!$H761,KATEGORIE_ZVIRAT!$B$2:$M$31,10,FALSE)*P761*10</f>
        <v>#N/A</v>
      </c>
      <c r="R761" s="52" t="e">
        <f>VLOOKUP(EVID_PASTVY!$H761,KATEGORIE_ZVIRAT!$B$2:$M$31,11,FALSE)*P761*10</f>
        <v>#N/A</v>
      </c>
      <c r="S761" s="52" t="e">
        <f>VLOOKUP(EVID_PASTVY!$H761,KATEGORIE_ZVIRAT!$B$2:$M$31,12,FALSE)*P761*10</f>
        <v>#N/A</v>
      </c>
    </row>
    <row r="762" spans="1:19" x14ac:dyDescent="0.2">
      <c r="A762" s="32"/>
      <c r="B762" s="37" t="e">
        <f>VLOOKUP($A762,EVID_OSEVU!$A$1:$M$4972,2,FALSE)</f>
        <v>#N/A</v>
      </c>
      <c r="C762" s="37" t="e">
        <f>VLOOKUP($A762,EVID_OSEVU!$A$1:$M$4972,3,FALSE)</f>
        <v>#N/A</v>
      </c>
      <c r="D762" s="45" t="e">
        <f>VLOOKUP($A762,EVID_OSEVU!$A$1:$M$4972,4,FALSE)</f>
        <v>#N/A</v>
      </c>
      <c r="E762" s="35"/>
      <c r="F762" s="53"/>
      <c r="G762" s="32"/>
      <c r="H762" s="45" t="e">
        <f>VLOOKUP(G762,Export7[#All],2,FALSE)</f>
        <v>#N/A</v>
      </c>
      <c r="I762" s="45" t="e">
        <f>VLOOKUP($A762,EVID_OSEVU!$A$1:$M$4972,10,FALSE)</f>
        <v>#N/A</v>
      </c>
      <c r="J762" s="58" t="e">
        <f>VLOOKUP($A762,EVID_OSEVU!$A$1:$M$4972,11,FALSE)</f>
        <v>#N/A</v>
      </c>
      <c r="K762" s="33"/>
      <c r="L762" s="45" t="e">
        <f>VLOOKUP(EVID_PASTVY!H762,KATEGORIE_ZVIRAT!$B$2:$M$31,6,FALSE)*K762</f>
        <v>#N/A</v>
      </c>
      <c r="M762" s="33">
        <v>24</v>
      </c>
      <c r="N762" s="45" t="e">
        <f>VLOOKUP(EVID_PASTVY!$H762,KATEGORIE_ZVIRAT!$B$2:$M$31,8,FALSE)</f>
        <v>#N/A</v>
      </c>
      <c r="O762" s="45" t="e">
        <f>VLOOKUP(EVID_PASTVY!$H762,KATEGORIE_ZVIRAT!$B$2:$M$31,9,FALSE)</f>
        <v>#N/A</v>
      </c>
      <c r="P762" s="54" t="e">
        <f>VLOOKUP(EVID_PASTVY!$H762,KATEGORIE_ZVIRAT!$B$2:$M$31,7,FALSE)*L762/1000*M762/24*(F762-E762+1)/J762</f>
        <v>#N/A</v>
      </c>
      <c r="Q762" s="52" t="e">
        <f>VLOOKUP(EVID_PASTVY!$H762,KATEGORIE_ZVIRAT!$B$2:$M$31,10,FALSE)*P762*10</f>
        <v>#N/A</v>
      </c>
      <c r="R762" s="52" t="e">
        <f>VLOOKUP(EVID_PASTVY!$H762,KATEGORIE_ZVIRAT!$B$2:$M$31,11,FALSE)*P762*10</f>
        <v>#N/A</v>
      </c>
      <c r="S762" s="52" t="e">
        <f>VLOOKUP(EVID_PASTVY!$H762,KATEGORIE_ZVIRAT!$B$2:$M$31,12,FALSE)*P762*10</f>
        <v>#N/A</v>
      </c>
    </row>
    <row r="763" spans="1:19" x14ac:dyDescent="0.2">
      <c r="A763" s="32"/>
      <c r="B763" s="37" t="e">
        <f>VLOOKUP($A763,EVID_OSEVU!$A$1:$M$4972,2,FALSE)</f>
        <v>#N/A</v>
      </c>
      <c r="C763" s="37" t="e">
        <f>VLOOKUP($A763,EVID_OSEVU!$A$1:$M$4972,3,FALSE)</f>
        <v>#N/A</v>
      </c>
      <c r="D763" s="45" t="e">
        <f>VLOOKUP($A763,EVID_OSEVU!$A$1:$M$4972,4,FALSE)</f>
        <v>#N/A</v>
      </c>
      <c r="E763" s="35"/>
      <c r="F763" s="53"/>
      <c r="G763" s="32"/>
      <c r="H763" s="45" t="e">
        <f>VLOOKUP(G763,Export7[#All],2,FALSE)</f>
        <v>#N/A</v>
      </c>
      <c r="I763" s="45" t="e">
        <f>VLOOKUP($A763,EVID_OSEVU!$A$1:$M$4972,10,FALSE)</f>
        <v>#N/A</v>
      </c>
      <c r="J763" s="58" t="e">
        <f>VLOOKUP($A763,EVID_OSEVU!$A$1:$M$4972,11,FALSE)</f>
        <v>#N/A</v>
      </c>
      <c r="K763" s="33"/>
      <c r="L763" s="45" t="e">
        <f>VLOOKUP(EVID_PASTVY!H763,KATEGORIE_ZVIRAT!$B$2:$M$31,6,FALSE)*K763</f>
        <v>#N/A</v>
      </c>
      <c r="M763" s="33">
        <v>24</v>
      </c>
      <c r="N763" s="45" t="e">
        <f>VLOOKUP(EVID_PASTVY!$H763,KATEGORIE_ZVIRAT!$B$2:$M$31,8,FALSE)</f>
        <v>#N/A</v>
      </c>
      <c r="O763" s="45" t="e">
        <f>VLOOKUP(EVID_PASTVY!$H763,KATEGORIE_ZVIRAT!$B$2:$M$31,9,FALSE)</f>
        <v>#N/A</v>
      </c>
      <c r="P763" s="54" t="e">
        <f>VLOOKUP(EVID_PASTVY!$H763,KATEGORIE_ZVIRAT!$B$2:$M$31,7,FALSE)*L763/1000*M763/24*(F763-E763+1)/J763</f>
        <v>#N/A</v>
      </c>
      <c r="Q763" s="52" t="e">
        <f>VLOOKUP(EVID_PASTVY!$H763,KATEGORIE_ZVIRAT!$B$2:$M$31,10,FALSE)*P763*10</f>
        <v>#N/A</v>
      </c>
      <c r="R763" s="52" t="e">
        <f>VLOOKUP(EVID_PASTVY!$H763,KATEGORIE_ZVIRAT!$B$2:$M$31,11,FALSE)*P763*10</f>
        <v>#N/A</v>
      </c>
      <c r="S763" s="52" t="e">
        <f>VLOOKUP(EVID_PASTVY!$H763,KATEGORIE_ZVIRAT!$B$2:$M$31,12,FALSE)*P763*10</f>
        <v>#N/A</v>
      </c>
    </row>
    <row r="764" spans="1:19" x14ac:dyDescent="0.2">
      <c r="A764" s="32"/>
      <c r="B764" s="37" t="e">
        <f>VLOOKUP($A764,EVID_OSEVU!$A$1:$M$4972,2,FALSE)</f>
        <v>#N/A</v>
      </c>
      <c r="C764" s="37" t="e">
        <f>VLOOKUP($A764,EVID_OSEVU!$A$1:$M$4972,3,FALSE)</f>
        <v>#N/A</v>
      </c>
      <c r="D764" s="45" t="e">
        <f>VLOOKUP($A764,EVID_OSEVU!$A$1:$M$4972,4,FALSE)</f>
        <v>#N/A</v>
      </c>
      <c r="E764" s="35"/>
      <c r="F764" s="53"/>
      <c r="G764" s="32"/>
      <c r="H764" s="45" t="e">
        <f>VLOOKUP(G764,Export7[#All],2,FALSE)</f>
        <v>#N/A</v>
      </c>
      <c r="I764" s="45" t="e">
        <f>VLOOKUP($A764,EVID_OSEVU!$A$1:$M$4972,10,FALSE)</f>
        <v>#N/A</v>
      </c>
      <c r="J764" s="58" t="e">
        <f>VLOOKUP($A764,EVID_OSEVU!$A$1:$M$4972,11,FALSE)</f>
        <v>#N/A</v>
      </c>
      <c r="K764" s="33"/>
      <c r="L764" s="45" t="e">
        <f>VLOOKUP(EVID_PASTVY!H764,KATEGORIE_ZVIRAT!$B$2:$M$31,6,FALSE)*K764</f>
        <v>#N/A</v>
      </c>
      <c r="M764" s="33">
        <v>24</v>
      </c>
      <c r="N764" s="45" t="e">
        <f>VLOOKUP(EVID_PASTVY!$H764,KATEGORIE_ZVIRAT!$B$2:$M$31,8,FALSE)</f>
        <v>#N/A</v>
      </c>
      <c r="O764" s="45" t="e">
        <f>VLOOKUP(EVID_PASTVY!$H764,KATEGORIE_ZVIRAT!$B$2:$M$31,9,FALSE)</f>
        <v>#N/A</v>
      </c>
      <c r="P764" s="54" t="e">
        <f>VLOOKUP(EVID_PASTVY!$H764,KATEGORIE_ZVIRAT!$B$2:$M$31,7,FALSE)*L764/1000*M764/24*(F764-E764+1)/J764</f>
        <v>#N/A</v>
      </c>
      <c r="Q764" s="52" t="e">
        <f>VLOOKUP(EVID_PASTVY!$H764,KATEGORIE_ZVIRAT!$B$2:$M$31,10,FALSE)*P764*10</f>
        <v>#N/A</v>
      </c>
      <c r="R764" s="52" t="e">
        <f>VLOOKUP(EVID_PASTVY!$H764,KATEGORIE_ZVIRAT!$B$2:$M$31,11,FALSE)*P764*10</f>
        <v>#N/A</v>
      </c>
      <c r="S764" s="52" t="e">
        <f>VLOOKUP(EVID_PASTVY!$H764,KATEGORIE_ZVIRAT!$B$2:$M$31,12,FALSE)*P764*10</f>
        <v>#N/A</v>
      </c>
    </row>
    <row r="765" spans="1:19" x14ac:dyDescent="0.2">
      <c r="A765" s="32"/>
      <c r="B765" s="37" t="e">
        <f>VLOOKUP($A765,EVID_OSEVU!$A$1:$M$4972,2,FALSE)</f>
        <v>#N/A</v>
      </c>
      <c r="C765" s="37" t="e">
        <f>VLOOKUP($A765,EVID_OSEVU!$A$1:$M$4972,3,FALSE)</f>
        <v>#N/A</v>
      </c>
      <c r="D765" s="45" t="e">
        <f>VLOOKUP($A765,EVID_OSEVU!$A$1:$M$4972,4,FALSE)</f>
        <v>#N/A</v>
      </c>
      <c r="E765" s="35"/>
      <c r="F765" s="53"/>
      <c r="G765" s="32"/>
      <c r="H765" s="45" t="e">
        <f>VLOOKUP(G765,Export7[#All],2,FALSE)</f>
        <v>#N/A</v>
      </c>
      <c r="I765" s="45" t="e">
        <f>VLOOKUP($A765,EVID_OSEVU!$A$1:$M$4972,10,FALSE)</f>
        <v>#N/A</v>
      </c>
      <c r="J765" s="58" t="e">
        <f>VLOOKUP($A765,EVID_OSEVU!$A$1:$M$4972,11,FALSE)</f>
        <v>#N/A</v>
      </c>
      <c r="K765" s="33"/>
      <c r="L765" s="45" t="e">
        <f>VLOOKUP(EVID_PASTVY!H765,KATEGORIE_ZVIRAT!$B$2:$M$31,6,FALSE)*K765</f>
        <v>#N/A</v>
      </c>
      <c r="M765" s="33">
        <v>24</v>
      </c>
      <c r="N765" s="45" t="e">
        <f>VLOOKUP(EVID_PASTVY!$H765,KATEGORIE_ZVIRAT!$B$2:$M$31,8,FALSE)</f>
        <v>#N/A</v>
      </c>
      <c r="O765" s="45" t="e">
        <f>VLOOKUP(EVID_PASTVY!$H765,KATEGORIE_ZVIRAT!$B$2:$M$31,9,FALSE)</f>
        <v>#N/A</v>
      </c>
      <c r="P765" s="54" t="e">
        <f>VLOOKUP(EVID_PASTVY!$H765,KATEGORIE_ZVIRAT!$B$2:$M$31,7,FALSE)*L765/1000*M765/24*(F765-E765+1)/J765</f>
        <v>#N/A</v>
      </c>
      <c r="Q765" s="52" t="e">
        <f>VLOOKUP(EVID_PASTVY!$H765,KATEGORIE_ZVIRAT!$B$2:$M$31,10,FALSE)*P765*10</f>
        <v>#N/A</v>
      </c>
      <c r="R765" s="52" t="e">
        <f>VLOOKUP(EVID_PASTVY!$H765,KATEGORIE_ZVIRAT!$B$2:$M$31,11,FALSE)*P765*10</f>
        <v>#N/A</v>
      </c>
      <c r="S765" s="52" t="e">
        <f>VLOOKUP(EVID_PASTVY!$H765,KATEGORIE_ZVIRAT!$B$2:$M$31,12,FALSE)*P765*10</f>
        <v>#N/A</v>
      </c>
    </row>
    <row r="766" spans="1:19" x14ac:dyDescent="0.2">
      <c r="A766" s="32"/>
      <c r="B766" s="37" t="e">
        <f>VLOOKUP($A766,EVID_OSEVU!$A$1:$M$4972,2,FALSE)</f>
        <v>#N/A</v>
      </c>
      <c r="C766" s="37" t="e">
        <f>VLOOKUP($A766,EVID_OSEVU!$A$1:$M$4972,3,FALSE)</f>
        <v>#N/A</v>
      </c>
      <c r="D766" s="45" t="e">
        <f>VLOOKUP($A766,EVID_OSEVU!$A$1:$M$4972,4,FALSE)</f>
        <v>#N/A</v>
      </c>
      <c r="E766" s="35"/>
      <c r="F766" s="53"/>
      <c r="G766" s="32"/>
      <c r="H766" s="45" t="e">
        <f>VLOOKUP(G766,Export7[#All],2,FALSE)</f>
        <v>#N/A</v>
      </c>
      <c r="I766" s="45" t="e">
        <f>VLOOKUP($A766,EVID_OSEVU!$A$1:$M$4972,10,FALSE)</f>
        <v>#N/A</v>
      </c>
      <c r="J766" s="58" t="e">
        <f>VLOOKUP($A766,EVID_OSEVU!$A$1:$M$4972,11,FALSE)</f>
        <v>#N/A</v>
      </c>
      <c r="K766" s="33"/>
      <c r="L766" s="45" t="e">
        <f>VLOOKUP(EVID_PASTVY!H766,KATEGORIE_ZVIRAT!$B$2:$M$31,6,FALSE)*K766</f>
        <v>#N/A</v>
      </c>
      <c r="M766" s="33">
        <v>24</v>
      </c>
      <c r="N766" s="45" t="e">
        <f>VLOOKUP(EVID_PASTVY!$H766,KATEGORIE_ZVIRAT!$B$2:$M$31,8,FALSE)</f>
        <v>#N/A</v>
      </c>
      <c r="O766" s="45" t="e">
        <f>VLOOKUP(EVID_PASTVY!$H766,KATEGORIE_ZVIRAT!$B$2:$M$31,9,FALSE)</f>
        <v>#N/A</v>
      </c>
      <c r="P766" s="54" t="e">
        <f>VLOOKUP(EVID_PASTVY!$H766,KATEGORIE_ZVIRAT!$B$2:$M$31,7,FALSE)*L766/1000*M766/24*(F766-E766+1)/J766</f>
        <v>#N/A</v>
      </c>
      <c r="Q766" s="52" t="e">
        <f>VLOOKUP(EVID_PASTVY!$H766,KATEGORIE_ZVIRAT!$B$2:$M$31,10,FALSE)*P766*10</f>
        <v>#N/A</v>
      </c>
      <c r="R766" s="52" t="e">
        <f>VLOOKUP(EVID_PASTVY!$H766,KATEGORIE_ZVIRAT!$B$2:$M$31,11,FALSE)*P766*10</f>
        <v>#N/A</v>
      </c>
      <c r="S766" s="52" t="e">
        <f>VLOOKUP(EVID_PASTVY!$H766,KATEGORIE_ZVIRAT!$B$2:$M$31,12,FALSE)*P766*10</f>
        <v>#N/A</v>
      </c>
    </row>
    <row r="767" spans="1:19" x14ac:dyDescent="0.2">
      <c r="A767" s="32"/>
      <c r="B767" s="37" t="e">
        <f>VLOOKUP($A767,EVID_OSEVU!$A$1:$M$4972,2,FALSE)</f>
        <v>#N/A</v>
      </c>
      <c r="C767" s="37" t="e">
        <f>VLOOKUP($A767,EVID_OSEVU!$A$1:$M$4972,3,FALSE)</f>
        <v>#N/A</v>
      </c>
      <c r="D767" s="45" t="e">
        <f>VLOOKUP($A767,EVID_OSEVU!$A$1:$M$4972,4,FALSE)</f>
        <v>#N/A</v>
      </c>
      <c r="E767" s="35"/>
      <c r="F767" s="53"/>
      <c r="G767" s="32"/>
      <c r="H767" s="45" t="e">
        <f>VLOOKUP(G767,Export7[#All],2,FALSE)</f>
        <v>#N/A</v>
      </c>
      <c r="I767" s="45" t="e">
        <f>VLOOKUP($A767,EVID_OSEVU!$A$1:$M$4972,10,FALSE)</f>
        <v>#N/A</v>
      </c>
      <c r="J767" s="58" t="e">
        <f>VLOOKUP($A767,EVID_OSEVU!$A$1:$M$4972,11,FALSE)</f>
        <v>#N/A</v>
      </c>
      <c r="K767" s="33"/>
      <c r="L767" s="45" t="e">
        <f>VLOOKUP(EVID_PASTVY!H767,KATEGORIE_ZVIRAT!$B$2:$M$31,6,FALSE)*K767</f>
        <v>#N/A</v>
      </c>
      <c r="M767" s="33">
        <v>24</v>
      </c>
      <c r="N767" s="45" t="e">
        <f>VLOOKUP(EVID_PASTVY!$H767,KATEGORIE_ZVIRAT!$B$2:$M$31,8,FALSE)</f>
        <v>#N/A</v>
      </c>
      <c r="O767" s="45" t="e">
        <f>VLOOKUP(EVID_PASTVY!$H767,KATEGORIE_ZVIRAT!$B$2:$M$31,9,FALSE)</f>
        <v>#N/A</v>
      </c>
      <c r="P767" s="54" t="e">
        <f>VLOOKUP(EVID_PASTVY!$H767,KATEGORIE_ZVIRAT!$B$2:$M$31,7,FALSE)*L767/1000*M767/24*(F767-E767+1)/J767</f>
        <v>#N/A</v>
      </c>
      <c r="Q767" s="52" t="e">
        <f>VLOOKUP(EVID_PASTVY!$H767,KATEGORIE_ZVIRAT!$B$2:$M$31,10,FALSE)*P767*10</f>
        <v>#N/A</v>
      </c>
      <c r="R767" s="52" t="e">
        <f>VLOOKUP(EVID_PASTVY!$H767,KATEGORIE_ZVIRAT!$B$2:$M$31,11,FALSE)*P767*10</f>
        <v>#N/A</v>
      </c>
      <c r="S767" s="52" t="e">
        <f>VLOOKUP(EVID_PASTVY!$H767,KATEGORIE_ZVIRAT!$B$2:$M$31,12,FALSE)*P767*10</f>
        <v>#N/A</v>
      </c>
    </row>
    <row r="768" spans="1:19" x14ac:dyDescent="0.2">
      <c r="A768" s="32"/>
      <c r="B768" s="37" t="e">
        <f>VLOOKUP($A768,EVID_OSEVU!$A$1:$M$4972,2,FALSE)</f>
        <v>#N/A</v>
      </c>
      <c r="C768" s="37" t="e">
        <f>VLOOKUP($A768,EVID_OSEVU!$A$1:$M$4972,3,FALSE)</f>
        <v>#N/A</v>
      </c>
      <c r="D768" s="45" t="e">
        <f>VLOOKUP($A768,EVID_OSEVU!$A$1:$M$4972,4,FALSE)</f>
        <v>#N/A</v>
      </c>
      <c r="E768" s="35"/>
      <c r="F768" s="53"/>
      <c r="G768" s="32"/>
      <c r="H768" s="45" t="e">
        <f>VLOOKUP(G768,Export7[#All],2,FALSE)</f>
        <v>#N/A</v>
      </c>
      <c r="I768" s="45" t="e">
        <f>VLOOKUP($A768,EVID_OSEVU!$A$1:$M$4972,10,FALSE)</f>
        <v>#N/A</v>
      </c>
      <c r="J768" s="58" t="e">
        <f>VLOOKUP($A768,EVID_OSEVU!$A$1:$M$4972,11,FALSE)</f>
        <v>#N/A</v>
      </c>
      <c r="K768" s="33"/>
      <c r="L768" s="45" t="e">
        <f>VLOOKUP(EVID_PASTVY!H768,KATEGORIE_ZVIRAT!$B$2:$M$31,6,FALSE)*K768</f>
        <v>#N/A</v>
      </c>
      <c r="M768" s="33">
        <v>24</v>
      </c>
      <c r="N768" s="45" t="e">
        <f>VLOOKUP(EVID_PASTVY!$H768,KATEGORIE_ZVIRAT!$B$2:$M$31,8,FALSE)</f>
        <v>#N/A</v>
      </c>
      <c r="O768" s="45" t="e">
        <f>VLOOKUP(EVID_PASTVY!$H768,KATEGORIE_ZVIRAT!$B$2:$M$31,9,FALSE)</f>
        <v>#N/A</v>
      </c>
      <c r="P768" s="54" t="e">
        <f>VLOOKUP(EVID_PASTVY!$H768,KATEGORIE_ZVIRAT!$B$2:$M$31,7,FALSE)*L768/1000*M768/24*(F768-E768+1)/J768</f>
        <v>#N/A</v>
      </c>
      <c r="Q768" s="52" t="e">
        <f>VLOOKUP(EVID_PASTVY!$H768,KATEGORIE_ZVIRAT!$B$2:$M$31,10,FALSE)*P768*10</f>
        <v>#N/A</v>
      </c>
      <c r="R768" s="52" t="e">
        <f>VLOOKUP(EVID_PASTVY!$H768,KATEGORIE_ZVIRAT!$B$2:$M$31,11,FALSE)*P768*10</f>
        <v>#N/A</v>
      </c>
      <c r="S768" s="52" t="e">
        <f>VLOOKUP(EVID_PASTVY!$H768,KATEGORIE_ZVIRAT!$B$2:$M$31,12,FALSE)*P768*10</f>
        <v>#N/A</v>
      </c>
    </row>
    <row r="769" spans="1:19" x14ac:dyDescent="0.2">
      <c r="A769" s="32"/>
      <c r="B769" s="37" t="e">
        <f>VLOOKUP($A769,EVID_OSEVU!$A$1:$M$4972,2,FALSE)</f>
        <v>#N/A</v>
      </c>
      <c r="C769" s="37" t="e">
        <f>VLOOKUP($A769,EVID_OSEVU!$A$1:$M$4972,3,FALSE)</f>
        <v>#N/A</v>
      </c>
      <c r="D769" s="45" t="e">
        <f>VLOOKUP($A769,EVID_OSEVU!$A$1:$M$4972,4,FALSE)</f>
        <v>#N/A</v>
      </c>
      <c r="E769" s="35"/>
      <c r="F769" s="53"/>
      <c r="G769" s="32"/>
      <c r="H769" s="45" t="e">
        <f>VLOOKUP(G769,Export7[#All],2,FALSE)</f>
        <v>#N/A</v>
      </c>
      <c r="I769" s="45" t="e">
        <f>VLOOKUP($A769,EVID_OSEVU!$A$1:$M$4972,10,FALSE)</f>
        <v>#N/A</v>
      </c>
      <c r="J769" s="58" t="e">
        <f>VLOOKUP($A769,EVID_OSEVU!$A$1:$M$4972,11,FALSE)</f>
        <v>#N/A</v>
      </c>
      <c r="K769" s="33"/>
      <c r="L769" s="45" t="e">
        <f>VLOOKUP(EVID_PASTVY!H769,KATEGORIE_ZVIRAT!$B$2:$M$31,6,FALSE)*K769</f>
        <v>#N/A</v>
      </c>
      <c r="M769" s="33">
        <v>24</v>
      </c>
      <c r="N769" s="45" t="e">
        <f>VLOOKUP(EVID_PASTVY!$H769,KATEGORIE_ZVIRAT!$B$2:$M$31,8,FALSE)</f>
        <v>#N/A</v>
      </c>
      <c r="O769" s="45" t="e">
        <f>VLOOKUP(EVID_PASTVY!$H769,KATEGORIE_ZVIRAT!$B$2:$M$31,9,FALSE)</f>
        <v>#N/A</v>
      </c>
      <c r="P769" s="54" t="e">
        <f>VLOOKUP(EVID_PASTVY!$H769,KATEGORIE_ZVIRAT!$B$2:$M$31,7,FALSE)*L769/1000*M769/24*(F769-E769+1)/J769</f>
        <v>#N/A</v>
      </c>
      <c r="Q769" s="52" t="e">
        <f>VLOOKUP(EVID_PASTVY!$H769,KATEGORIE_ZVIRAT!$B$2:$M$31,10,FALSE)*P769*10</f>
        <v>#N/A</v>
      </c>
      <c r="R769" s="52" t="e">
        <f>VLOOKUP(EVID_PASTVY!$H769,KATEGORIE_ZVIRAT!$B$2:$M$31,11,FALSE)*P769*10</f>
        <v>#N/A</v>
      </c>
      <c r="S769" s="52" t="e">
        <f>VLOOKUP(EVID_PASTVY!$H769,KATEGORIE_ZVIRAT!$B$2:$M$31,12,FALSE)*P769*10</f>
        <v>#N/A</v>
      </c>
    </row>
    <row r="770" spans="1:19" x14ac:dyDescent="0.2">
      <c r="A770" s="32"/>
      <c r="B770" s="37" t="e">
        <f>VLOOKUP($A770,EVID_OSEVU!$A$1:$M$4972,2,FALSE)</f>
        <v>#N/A</v>
      </c>
      <c r="C770" s="37" t="e">
        <f>VLOOKUP($A770,EVID_OSEVU!$A$1:$M$4972,3,FALSE)</f>
        <v>#N/A</v>
      </c>
      <c r="D770" s="45" t="e">
        <f>VLOOKUP($A770,EVID_OSEVU!$A$1:$M$4972,4,FALSE)</f>
        <v>#N/A</v>
      </c>
      <c r="E770" s="35"/>
      <c r="F770" s="53"/>
      <c r="G770" s="32"/>
      <c r="H770" s="45" t="e">
        <f>VLOOKUP(G770,Export7[#All],2,FALSE)</f>
        <v>#N/A</v>
      </c>
      <c r="I770" s="45" t="e">
        <f>VLOOKUP($A770,EVID_OSEVU!$A$1:$M$4972,10,FALSE)</f>
        <v>#N/A</v>
      </c>
      <c r="J770" s="58" t="e">
        <f>VLOOKUP($A770,EVID_OSEVU!$A$1:$M$4972,11,FALSE)</f>
        <v>#N/A</v>
      </c>
      <c r="K770" s="33"/>
      <c r="L770" s="45" t="e">
        <f>VLOOKUP(EVID_PASTVY!H770,KATEGORIE_ZVIRAT!$B$2:$M$31,6,FALSE)*K770</f>
        <v>#N/A</v>
      </c>
      <c r="M770" s="33">
        <v>24</v>
      </c>
      <c r="N770" s="45" t="e">
        <f>VLOOKUP(EVID_PASTVY!$H770,KATEGORIE_ZVIRAT!$B$2:$M$31,8,FALSE)</f>
        <v>#N/A</v>
      </c>
      <c r="O770" s="45" t="e">
        <f>VLOOKUP(EVID_PASTVY!$H770,KATEGORIE_ZVIRAT!$B$2:$M$31,9,FALSE)</f>
        <v>#N/A</v>
      </c>
      <c r="P770" s="54" t="e">
        <f>VLOOKUP(EVID_PASTVY!$H770,KATEGORIE_ZVIRAT!$B$2:$M$31,7,FALSE)*L770/1000*M770/24*(F770-E770+1)/J770</f>
        <v>#N/A</v>
      </c>
      <c r="Q770" s="52" t="e">
        <f>VLOOKUP(EVID_PASTVY!$H770,KATEGORIE_ZVIRAT!$B$2:$M$31,10,FALSE)*P770*10</f>
        <v>#N/A</v>
      </c>
      <c r="R770" s="52" t="e">
        <f>VLOOKUP(EVID_PASTVY!$H770,KATEGORIE_ZVIRAT!$B$2:$M$31,11,FALSE)*P770*10</f>
        <v>#N/A</v>
      </c>
      <c r="S770" s="52" t="e">
        <f>VLOOKUP(EVID_PASTVY!$H770,KATEGORIE_ZVIRAT!$B$2:$M$31,12,FALSE)*P770*10</f>
        <v>#N/A</v>
      </c>
    </row>
    <row r="771" spans="1:19" x14ac:dyDescent="0.2">
      <c r="A771" s="32"/>
      <c r="B771" s="37" t="e">
        <f>VLOOKUP($A771,EVID_OSEVU!$A$1:$M$4972,2,FALSE)</f>
        <v>#N/A</v>
      </c>
      <c r="C771" s="37" t="e">
        <f>VLOOKUP($A771,EVID_OSEVU!$A$1:$M$4972,3,FALSE)</f>
        <v>#N/A</v>
      </c>
      <c r="D771" s="45" t="e">
        <f>VLOOKUP($A771,EVID_OSEVU!$A$1:$M$4972,4,FALSE)</f>
        <v>#N/A</v>
      </c>
      <c r="E771" s="35"/>
      <c r="F771" s="53"/>
      <c r="G771" s="32"/>
      <c r="H771" s="45" t="e">
        <f>VLOOKUP(G771,Export7[#All],2,FALSE)</f>
        <v>#N/A</v>
      </c>
      <c r="I771" s="45" t="e">
        <f>VLOOKUP($A771,EVID_OSEVU!$A$1:$M$4972,10,FALSE)</f>
        <v>#N/A</v>
      </c>
      <c r="J771" s="58" t="e">
        <f>VLOOKUP($A771,EVID_OSEVU!$A$1:$M$4972,11,FALSE)</f>
        <v>#N/A</v>
      </c>
      <c r="K771" s="33"/>
      <c r="L771" s="45" t="e">
        <f>VLOOKUP(EVID_PASTVY!H771,KATEGORIE_ZVIRAT!$B$2:$M$31,6,FALSE)*K771</f>
        <v>#N/A</v>
      </c>
      <c r="M771" s="33">
        <v>24</v>
      </c>
      <c r="N771" s="45" t="e">
        <f>VLOOKUP(EVID_PASTVY!$H771,KATEGORIE_ZVIRAT!$B$2:$M$31,8,FALSE)</f>
        <v>#N/A</v>
      </c>
      <c r="O771" s="45" t="e">
        <f>VLOOKUP(EVID_PASTVY!$H771,KATEGORIE_ZVIRAT!$B$2:$M$31,9,FALSE)</f>
        <v>#N/A</v>
      </c>
      <c r="P771" s="54" t="e">
        <f>VLOOKUP(EVID_PASTVY!$H771,KATEGORIE_ZVIRAT!$B$2:$M$31,7,FALSE)*L771/1000*M771/24*(F771-E771+1)/J771</f>
        <v>#N/A</v>
      </c>
      <c r="Q771" s="52" t="e">
        <f>VLOOKUP(EVID_PASTVY!$H771,KATEGORIE_ZVIRAT!$B$2:$M$31,10,FALSE)*P771*10</f>
        <v>#N/A</v>
      </c>
      <c r="R771" s="52" t="e">
        <f>VLOOKUP(EVID_PASTVY!$H771,KATEGORIE_ZVIRAT!$B$2:$M$31,11,FALSE)*P771*10</f>
        <v>#N/A</v>
      </c>
      <c r="S771" s="52" t="e">
        <f>VLOOKUP(EVID_PASTVY!$H771,KATEGORIE_ZVIRAT!$B$2:$M$31,12,FALSE)*P771*10</f>
        <v>#N/A</v>
      </c>
    </row>
    <row r="772" spans="1:19" x14ac:dyDescent="0.2">
      <c r="A772" s="32"/>
      <c r="B772" s="37" t="e">
        <f>VLOOKUP($A772,EVID_OSEVU!$A$1:$M$4972,2,FALSE)</f>
        <v>#N/A</v>
      </c>
      <c r="C772" s="37" t="e">
        <f>VLOOKUP($A772,EVID_OSEVU!$A$1:$M$4972,3,FALSE)</f>
        <v>#N/A</v>
      </c>
      <c r="D772" s="45" t="e">
        <f>VLOOKUP($A772,EVID_OSEVU!$A$1:$M$4972,4,FALSE)</f>
        <v>#N/A</v>
      </c>
      <c r="E772" s="35"/>
      <c r="F772" s="53"/>
      <c r="G772" s="32"/>
      <c r="H772" s="45" t="e">
        <f>VLOOKUP(G772,Export7[#All],2,FALSE)</f>
        <v>#N/A</v>
      </c>
      <c r="I772" s="45" t="e">
        <f>VLOOKUP($A772,EVID_OSEVU!$A$1:$M$4972,10,FALSE)</f>
        <v>#N/A</v>
      </c>
      <c r="J772" s="58" t="e">
        <f>VLOOKUP($A772,EVID_OSEVU!$A$1:$M$4972,11,FALSE)</f>
        <v>#N/A</v>
      </c>
      <c r="K772" s="33"/>
      <c r="L772" s="45" t="e">
        <f>VLOOKUP(EVID_PASTVY!H772,KATEGORIE_ZVIRAT!$B$2:$M$31,6,FALSE)*K772</f>
        <v>#N/A</v>
      </c>
      <c r="M772" s="33">
        <v>24</v>
      </c>
      <c r="N772" s="45" t="e">
        <f>VLOOKUP(EVID_PASTVY!$H772,KATEGORIE_ZVIRAT!$B$2:$M$31,8,FALSE)</f>
        <v>#N/A</v>
      </c>
      <c r="O772" s="45" t="e">
        <f>VLOOKUP(EVID_PASTVY!$H772,KATEGORIE_ZVIRAT!$B$2:$M$31,9,FALSE)</f>
        <v>#N/A</v>
      </c>
      <c r="P772" s="54" t="e">
        <f>VLOOKUP(EVID_PASTVY!$H772,KATEGORIE_ZVIRAT!$B$2:$M$31,7,FALSE)*L772/1000*M772/24*(F772-E772+1)/J772</f>
        <v>#N/A</v>
      </c>
      <c r="Q772" s="52" t="e">
        <f>VLOOKUP(EVID_PASTVY!$H772,KATEGORIE_ZVIRAT!$B$2:$M$31,10,FALSE)*P772*10</f>
        <v>#N/A</v>
      </c>
      <c r="R772" s="52" t="e">
        <f>VLOOKUP(EVID_PASTVY!$H772,KATEGORIE_ZVIRAT!$B$2:$M$31,11,FALSE)*P772*10</f>
        <v>#N/A</v>
      </c>
      <c r="S772" s="52" t="e">
        <f>VLOOKUP(EVID_PASTVY!$H772,KATEGORIE_ZVIRAT!$B$2:$M$31,12,FALSE)*P772*10</f>
        <v>#N/A</v>
      </c>
    </row>
    <row r="773" spans="1:19" x14ac:dyDescent="0.2">
      <c r="A773" s="32"/>
      <c r="B773" s="37" t="e">
        <f>VLOOKUP($A773,EVID_OSEVU!$A$1:$M$4972,2,FALSE)</f>
        <v>#N/A</v>
      </c>
      <c r="C773" s="37" t="e">
        <f>VLOOKUP($A773,EVID_OSEVU!$A$1:$M$4972,3,FALSE)</f>
        <v>#N/A</v>
      </c>
      <c r="D773" s="45" t="e">
        <f>VLOOKUP($A773,EVID_OSEVU!$A$1:$M$4972,4,FALSE)</f>
        <v>#N/A</v>
      </c>
      <c r="E773" s="35"/>
      <c r="F773" s="53"/>
      <c r="G773" s="32"/>
      <c r="H773" s="45" t="e">
        <f>VLOOKUP(G773,Export7[#All],2,FALSE)</f>
        <v>#N/A</v>
      </c>
      <c r="I773" s="45" t="e">
        <f>VLOOKUP($A773,EVID_OSEVU!$A$1:$M$4972,10,FALSE)</f>
        <v>#N/A</v>
      </c>
      <c r="J773" s="58" t="e">
        <f>VLOOKUP($A773,EVID_OSEVU!$A$1:$M$4972,11,FALSE)</f>
        <v>#N/A</v>
      </c>
      <c r="K773" s="33"/>
      <c r="L773" s="45" t="e">
        <f>VLOOKUP(EVID_PASTVY!H773,KATEGORIE_ZVIRAT!$B$2:$M$31,6,FALSE)*K773</f>
        <v>#N/A</v>
      </c>
      <c r="M773" s="33">
        <v>24</v>
      </c>
      <c r="N773" s="45" t="e">
        <f>VLOOKUP(EVID_PASTVY!$H773,KATEGORIE_ZVIRAT!$B$2:$M$31,8,FALSE)</f>
        <v>#N/A</v>
      </c>
      <c r="O773" s="45" t="e">
        <f>VLOOKUP(EVID_PASTVY!$H773,KATEGORIE_ZVIRAT!$B$2:$M$31,9,FALSE)</f>
        <v>#N/A</v>
      </c>
      <c r="P773" s="54" t="e">
        <f>VLOOKUP(EVID_PASTVY!$H773,KATEGORIE_ZVIRAT!$B$2:$M$31,7,FALSE)*L773/1000*M773/24*(F773-E773+1)/J773</f>
        <v>#N/A</v>
      </c>
      <c r="Q773" s="52" t="e">
        <f>VLOOKUP(EVID_PASTVY!$H773,KATEGORIE_ZVIRAT!$B$2:$M$31,10,FALSE)*P773*10</f>
        <v>#N/A</v>
      </c>
      <c r="R773" s="52" t="e">
        <f>VLOOKUP(EVID_PASTVY!$H773,KATEGORIE_ZVIRAT!$B$2:$M$31,11,FALSE)*P773*10</f>
        <v>#N/A</v>
      </c>
      <c r="S773" s="52" t="e">
        <f>VLOOKUP(EVID_PASTVY!$H773,KATEGORIE_ZVIRAT!$B$2:$M$31,12,FALSE)*P773*10</f>
        <v>#N/A</v>
      </c>
    </row>
    <row r="774" spans="1:19" x14ac:dyDescent="0.2">
      <c r="A774" s="32"/>
      <c r="B774" s="37" t="e">
        <f>VLOOKUP($A774,EVID_OSEVU!$A$1:$M$4972,2,FALSE)</f>
        <v>#N/A</v>
      </c>
      <c r="C774" s="37" t="e">
        <f>VLOOKUP($A774,EVID_OSEVU!$A$1:$M$4972,3,FALSE)</f>
        <v>#N/A</v>
      </c>
      <c r="D774" s="45" t="e">
        <f>VLOOKUP($A774,EVID_OSEVU!$A$1:$M$4972,4,FALSE)</f>
        <v>#N/A</v>
      </c>
      <c r="E774" s="35"/>
      <c r="F774" s="53"/>
      <c r="G774" s="32"/>
      <c r="H774" s="45" t="e">
        <f>VLOOKUP(G774,Export7[#All],2,FALSE)</f>
        <v>#N/A</v>
      </c>
      <c r="I774" s="45" t="e">
        <f>VLOOKUP($A774,EVID_OSEVU!$A$1:$M$4972,10,FALSE)</f>
        <v>#N/A</v>
      </c>
      <c r="J774" s="58" t="e">
        <f>VLOOKUP($A774,EVID_OSEVU!$A$1:$M$4972,11,FALSE)</f>
        <v>#N/A</v>
      </c>
      <c r="K774" s="33"/>
      <c r="L774" s="45" t="e">
        <f>VLOOKUP(EVID_PASTVY!H774,KATEGORIE_ZVIRAT!$B$2:$M$31,6,FALSE)*K774</f>
        <v>#N/A</v>
      </c>
      <c r="M774" s="33">
        <v>24</v>
      </c>
      <c r="N774" s="45" t="e">
        <f>VLOOKUP(EVID_PASTVY!$H774,KATEGORIE_ZVIRAT!$B$2:$M$31,8,FALSE)</f>
        <v>#N/A</v>
      </c>
      <c r="O774" s="45" t="e">
        <f>VLOOKUP(EVID_PASTVY!$H774,KATEGORIE_ZVIRAT!$B$2:$M$31,9,FALSE)</f>
        <v>#N/A</v>
      </c>
      <c r="P774" s="54" t="e">
        <f>VLOOKUP(EVID_PASTVY!$H774,KATEGORIE_ZVIRAT!$B$2:$M$31,7,FALSE)*L774/1000*M774/24*(F774-E774+1)/J774</f>
        <v>#N/A</v>
      </c>
      <c r="Q774" s="52" t="e">
        <f>VLOOKUP(EVID_PASTVY!$H774,KATEGORIE_ZVIRAT!$B$2:$M$31,10,FALSE)*P774*10</f>
        <v>#N/A</v>
      </c>
      <c r="R774" s="52" t="e">
        <f>VLOOKUP(EVID_PASTVY!$H774,KATEGORIE_ZVIRAT!$B$2:$M$31,11,FALSE)*P774*10</f>
        <v>#N/A</v>
      </c>
      <c r="S774" s="52" t="e">
        <f>VLOOKUP(EVID_PASTVY!$H774,KATEGORIE_ZVIRAT!$B$2:$M$31,12,FALSE)*P774*10</f>
        <v>#N/A</v>
      </c>
    </row>
    <row r="775" spans="1:19" x14ac:dyDescent="0.2">
      <c r="A775" s="32"/>
      <c r="B775" s="37" t="e">
        <f>VLOOKUP($A775,EVID_OSEVU!$A$1:$M$4972,2,FALSE)</f>
        <v>#N/A</v>
      </c>
      <c r="C775" s="37" t="e">
        <f>VLOOKUP($A775,EVID_OSEVU!$A$1:$M$4972,3,FALSE)</f>
        <v>#N/A</v>
      </c>
      <c r="D775" s="45" t="e">
        <f>VLOOKUP($A775,EVID_OSEVU!$A$1:$M$4972,4,FALSE)</f>
        <v>#N/A</v>
      </c>
      <c r="E775" s="35"/>
      <c r="F775" s="53"/>
      <c r="G775" s="32"/>
      <c r="H775" s="45" t="e">
        <f>VLOOKUP(G775,Export7[#All],2,FALSE)</f>
        <v>#N/A</v>
      </c>
      <c r="I775" s="45" t="e">
        <f>VLOOKUP($A775,EVID_OSEVU!$A$1:$M$4972,10,FALSE)</f>
        <v>#N/A</v>
      </c>
      <c r="J775" s="58" t="e">
        <f>VLOOKUP($A775,EVID_OSEVU!$A$1:$M$4972,11,FALSE)</f>
        <v>#N/A</v>
      </c>
      <c r="K775" s="33"/>
      <c r="L775" s="45" t="e">
        <f>VLOOKUP(EVID_PASTVY!H775,KATEGORIE_ZVIRAT!$B$2:$M$31,6,FALSE)*K775</f>
        <v>#N/A</v>
      </c>
      <c r="M775" s="33">
        <v>24</v>
      </c>
      <c r="N775" s="45" t="e">
        <f>VLOOKUP(EVID_PASTVY!$H775,KATEGORIE_ZVIRAT!$B$2:$M$31,8,FALSE)</f>
        <v>#N/A</v>
      </c>
      <c r="O775" s="45" t="e">
        <f>VLOOKUP(EVID_PASTVY!$H775,KATEGORIE_ZVIRAT!$B$2:$M$31,9,FALSE)</f>
        <v>#N/A</v>
      </c>
      <c r="P775" s="54" t="e">
        <f>VLOOKUP(EVID_PASTVY!$H775,KATEGORIE_ZVIRAT!$B$2:$M$31,7,FALSE)*L775/1000*M775/24*(F775-E775+1)/J775</f>
        <v>#N/A</v>
      </c>
      <c r="Q775" s="52" t="e">
        <f>VLOOKUP(EVID_PASTVY!$H775,KATEGORIE_ZVIRAT!$B$2:$M$31,10,FALSE)*P775*10</f>
        <v>#N/A</v>
      </c>
      <c r="R775" s="52" t="e">
        <f>VLOOKUP(EVID_PASTVY!$H775,KATEGORIE_ZVIRAT!$B$2:$M$31,11,FALSE)*P775*10</f>
        <v>#N/A</v>
      </c>
      <c r="S775" s="52" t="e">
        <f>VLOOKUP(EVID_PASTVY!$H775,KATEGORIE_ZVIRAT!$B$2:$M$31,12,FALSE)*P775*10</f>
        <v>#N/A</v>
      </c>
    </row>
    <row r="776" spans="1:19" x14ac:dyDescent="0.2">
      <c r="A776" s="32"/>
      <c r="B776" s="37" t="e">
        <f>VLOOKUP($A776,EVID_OSEVU!$A$1:$M$4972,2,FALSE)</f>
        <v>#N/A</v>
      </c>
      <c r="C776" s="37" t="e">
        <f>VLOOKUP($A776,EVID_OSEVU!$A$1:$M$4972,3,FALSE)</f>
        <v>#N/A</v>
      </c>
      <c r="D776" s="45" t="e">
        <f>VLOOKUP($A776,EVID_OSEVU!$A$1:$M$4972,4,FALSE)</f>
        <v>#N/A</v>
      </c>
      <c r="E776" s="35"/>
      <c r="F776" s="53"/>
      <c r="G776" s="32"/>
      <c r="H776" s="45" t="e">
        <f>VLOOKUP(G776,Export7[#All],2,FALSE)</f>
        <v>#N/A</v>
      </c>
      <c r="I776" s="45" t="e">
        <f>VLOOKUP($A776,EVID_OSEVU!$A$1:$M$4972,10,FALSE)</f>
        <v>#N/A</v>
      </c>
      <c r="J776" s="58" t="e">
        <f>VLOOKUP($A776,EVID_OSEVU!$A$1:$M$4972,11,FALSE)</f>
        <v>#N/A</v>
      </c>
      <c r="K776" s="33"/>
      <c r="L776" s="45" t="e">
        <f>VLOOKUP(EVID_PASTVY!H776,KATEGORIE_ZVIRAT!$B$2:$M$31,6,FALSE)*K776</f>
        <v>#N/A</v>
      </c>
      <c r="M776" s="33">
        <v>24</v>
      </c>
      <c r="N776" s="45" t="e">
        <f>VLOOKUP(EVID_PASTVY!$H776,KATEGORIE_ZVIRAT!$B$2:$M$31,8,FALSE)</f>
        <v>#N/A</v>
      </c>
      <c r="O776" s="45" t="e">
        <f>VLOOKUP(EVID_PASTVY!$H776,KATEGORIE_ZVIRAT!$B$2:$M$31,9,FALSE)</f>
        <v>#N/A</v>
      </c>
      <c r="P776" s="54" t="e">
        <f>VLOOKUP(EVID_PASTVY!$H776,KATEGORIE_ZVIRAT!$B$2:$M$31,7,FALSE)*L776/1000*M776/24*(F776-E776+1)/J776</f>
        <v>#N/A</v>
      </c>
      <c r="Q776" s="52" t="e">
        <f>VLOOKUP(EVID_PASTVY!$H776,KATEGORIE_ZVIRAT!$B$2:$M$31,10,FALSE)*P776*10</f>
        <v>#N/A</v>
      </c>
      <c r="R776" s="52" t="e">
        <f>VLOOKUP(EVID_PASTVY!$H776,KATEGORIE_ZVIRAT!$B$2:$M$31,11,FALSE)*P776*10</f>
        <v>#N/A</v>
      </c>
      <c r="S776" s="52" t="e">
        <f>VLOOKUP(EVID_PASTVY!$H776,KATEGORIE_ZVIRAT!$B$2:$M$31,12,FALSE)*P776*10</f>
        <v>#N/A</v>
      </c>
    </row>
    <row r="777" spans="1:19" x14ac:dyDescent="0.2">
      <c r="A777" s="32"/>
      <c r="B777" s="37" t="e">
        <f>VLOOKUP($A777,EVID_OSEVU!$A$1:$M$4972,2,FALSE)</f>
        <v>#N/A</v>
      </c>
      <c r="C777" s="37" t="e">
        <f>VLOOKUP($A777,EVID_OSEVU!$A$1:$M$4972,3,FALSE)</f>
        <v>#N/A</v>
      </c>
      <c r="D777" s="45" t="e">
        <f>VLOOKUP($A777,EVID_OSEVU!$A$1:$M$4972,4,FALSE)</f>
        <v>#N/A</v>
      </c>
      <c r="E777" s="35"/>
      <c r="F777" s="53"/>
      <c r="G777" s="32"/>
      <c r="H777" s="45" t="e">
        <f>VLOOKUP(G777,Export7[#All],2,FALSE)</f>
        <v>#N/A</v>
      </c>
      <c r="I777" s="45" t="e">
        <f>VLOOKUP($A777,EVID_OSEVU!$A$1:$M$4972,10,FALSE)</f>
        <v>#N/A</v>
      </c>
      <c r="J777" s="58" t="e">
        <f>VLOOKUP($A777,EVID_OSEVU!$A$1:$M$4972,11,FALSE)</f>
        <v>#N/A</v>
      </c>
      <c r="K777" s="33"/>
      <c r="L777" s="45" t="e">
        <f>VLOOKUP(EVID_PASTVY!H777,KATEGORIE_ZVIRAT!$B$2:$M$31,6,FALSE)*K777</f>
        <v>#N/A</v>
      </c>
      <c r="M777" s="33">
        <v>24</v>
      </c>
      <c r="N777" s="45" t="e">
        <f>VLOOKUP(EVID_PASTVY!$H777,KATEGORIE_ZVIRAT!$B$2:$M$31,8,FALSE)</f>
        <v>#N/A</v>
      </c>
      <c r="O777" s="45" t="e">
        <f>VLOOKUP(EVID_PASTVY!$H777,KATEGORIE_ZVIRAT!$B$2:$M$31,9,FALSE)</f>
        <v>#N/A</v>
      </c>
      <c r="P777" s="54" t="e">
        <f>VLOOKUP(EVID_PASTVY!$H777,KATEGORIE_ZVIRAT!$B$2:$M$31,7,FALSE)*L777/1000*M777/24*(F777-E777+1)/J777</f>
        <v>#N/A</v>
      </c>
      <c r="Q777" s="52" t="e">
        <f>VLOOKUP(EVID_PASTVY!$H777,KATEGORIE_ZVIRAT!$B$2:$M$31,10,FALSE)*P777*10</f>
        <v>#N/A</v>
      </c>
      <c r="R777" s="52" t="e">
        <f>VLOOKUP(EVID_PASTVY!$H777,KATEGORIE_ZVIRAT!$B$2:$M$31,11,FALSE)*P777*10</f>
        <v>#N/A</v>
      </c>
      <c r="S777" s="52" t="e">
        <f>VLOOKUP(EVID_PASTVY!$H777,KATEGORIE_ZVIRAT!$B$2:$M$31,12,FALSE)*P777*10</f>
        <v>#N/A</v>
      </c>
    </row>
    <row r="778" spans="1:19" x14ac:dyDescent="0.2">
      <c r="A778" s="32"/>
      <c r="B778" s="37" t="e">
        <f>VLOOKUP($A778,EVID_OSEVU!$A$1:$M$4972,2,FALSE)</f>
        <v>#N/A</v>
      </c>
      <c r="C778" s="37" t="e">
        <f>VLOOKUP($A778,EVID_OSEVU!$A$1:$M$4972,3,FALSE)</f>
        <v>#N/A</v>
      </c>
      <c r="D778" s="45" t="e">
        <f>VLOOKUP($A778,EVID_OSEVU!$A$1:$M$4972,4,FALSE)</f>
        <v>#N/A</v>
      </c>
      <c r="E778" s="35"/>
      <c r="F778" s="53"/>
      <c r="G778" s="32"/>
      <c r="H778" s="45" t="e">
        <f>VLOOKUP(G778,Export7[#All],2,FALSE)</f>
        <v>#N/A</v>
      </c>
      <c r="I778" s="45" t="e">
        <f>VLOOKUP($A778,EVID_OSEVU!$A$1:$M$4972,10,FALSE)</f>
        <v>#N/A</v>
      </c>
      <c r="J778" s="58" t="e">
        <f>VLOOKUP($A778,EVID_OSEVU!$A$1:$M$4972,11,FALSE)</f>
        <v>#N/A</v>
      </c>
      <c r="K778" s="33"/>
      <c r="L778" s="45" t="e">
        <f>VLOOKUP(EVID_PASTVY!H778,KATEGORIE_ZVIRAT!$B$2:$M$31,6,FALSE)*K778</f>
        <v>#N/A</v>
      </c>
      <c r="M778" s="33">
        <v>24</v>
      </c>
      <c r="N778" s="45" t="e">
        <f>VLOOKUP(EVID_PASTVY!$H778,KATEGORIE_ZVIRAT!$B$2:$M$31,8,FALSE)</f>
        <v>#N/A</v>
      </c>
      <c r="O778" s="45" t="e">
        <f>VLOOKUP(EVID_PASTVY!$H778,KATEGORIE_ZVIRAT!$B$2:$M$31,9,FALSE)</f>
        <v>#N/A</v>
      </c>
      <c r="P778" s="54" t="e">
        <f>VLOOKUP(EVID_PASTVY!$H778,KATEGORIE_ZVIRAT!$B$2:$M$31,7,FALSE)*L778/1000*M778/24*(F778-E778+1)/J778</f>
        <v>#N/A</v>
      </c>
      <c r="Q778" s="52" t="e">
        <f>VLOOKUP(EVID_PASTVY!$H778,KATEGORIE_ZVIRAT!$B$2:$M$31,10,FALSE)*P778*10</f>
        <v>#N/A</v>
      </c>
      <c r="R778" s="52" t="e">
        <f>VLOOKUP(EVID_PASTVY!$H778,KATEGORIE_ZVIRAT!$B$2:$M$31,11,FALSE)*P778*10</f>
        <v>#N/A</v>
      </c>
      <c r="S778" s="52" t="e">
        <f>VLOOKUP(EVID_PASTVY!$H778,KATEGORIE_ZVIRAT!$B$2:$M$31,12,FALSE)*P778*10</f>
        <v>#N/A</v>
      </c>
    </row>
    <row r="779" spans="1:19" x14ac:dyDescent="0.2">
      <c r="A779" s="32"/>
      <c r="B779" s="37" t="e">
        <f>VLOOKUP($A779,EVID_OSEVU!$A$1:$M$4972,2,FALSE)</f>
        <v>#N/A</v>
      </c>
      <c r="C779" s="37" t="e">
        <f>VLOOKUP($A779,EVID_OSEVU!$A$1:$M$4972,3,FALSE)</f>
        <v>#N/A</v>
      </c>
      <c r="D779" s="45" t="e">
        <f>VLOOKUP($A779,EVID_OSEVU!$A$1:$M$4972,4,FALSE)</f>
        <v>#N/A</v>
      </c>
      <c r="E779" s="35"/>
      <c r="F779" s="53"/>
      <c r="G779" s="32"/>
      <c r="H779" s="45" t="e">
        <f>VLOOKUP(G779,Export7[#All],2,FALSE)</f>
        <v>#N/A</v>
      </c>
      <c r="I779" s="45" t="e">
        <f>VLOOKUP($A779,EVID_OSEVU!$A$1:$M$4972,10,FALSE)</f>
        <v>#N/A</v>
      </c>
      <c r="J779" s="58" t="e">
        <f>VLOOKUP($A779,EVID_OSEVU!$A$1:$M$4972,11,FALSE)</f>
        <v>#N/A</v>
      </c>
      <c r="K779" s="33"/>
      <c r="L779" s="45" t="e">
        <f>VLOOKUP(EVID_PASTVY!H779,KATEGORIE_ZVIRAT!$B$2:$M$31,6,FALSE)*K779</f>
        <v>#N/A</v>
      </c>
      <c r="M779" s="33">
        <v>24</v>
      </c>
      <c r="N779" s="45" t="e">
        <f>VLOOKUP(EVID_PASTVY!$H779,KATEGORIE_ZVIRAT!$B$2:$M$31,8,FALSE)</f>
        <v>#N/A</v>
      </c>
      <c r="O779" s="45" t="e">
        <f>VLOOKUP(EVID_PASTVY!$H779,KATEGORIE_ZVIRAT!$B$2:$M$31,9,FALSE)</f>
        <v>#N/A</v>
      </c>
      <c r="P779" s="54" t="e">
        <f>VLOOKUP(EVID_PASTVY!$H779,KATEGORIE_ZVIRAT!$B$2:$M$31,7,FALSE)*L779/1000*M779/24*(F779-E779+1)/J779</f>
        <v>#N/A</v>
      </c>
      <c r="Q779" s="52" t="e">
        <f>VLOOKUP(EVID_PASTVY!$H779,KATEGORIE_ZVIRAT!$B$2:$M$31,10,FALSE)*P779*10</f>
        <v>#N/A</v>
      </c>
      <c r="R779" s="52" t="e">
        <f>VLOOKUP(EVID_PASTVY!$H779,KATEGORIE_ZVIRAT!$B$2:$M$31,11,FALSE)*P779*10</f>
        <v>#N/A</v>
      </c>
      <c r="S779" s="52" t="e">
        <f>VLOOKUP(EVID_PASTVY!$H779,KATEGORIE_ZVIRAT!$B$2:$M$31,12,FALSE)*P779*10</f>
        <v>#N/A</v>
      </c>
    </row>
    <row r="780" spans="1:19" x14ac:dyDescent="0.2">
      <c r="A780" s="32"/>
      <c r="B780" s="37" t="e">
        <f>VLOOKUP($A780,EVID_OSEVU!$A$1:$M$4972,2,FALSE)</f>
        <v>#N/A</v>
      </c>
      <c r="C780" s="37" t="e">
        <f>VLOOKUP($A780,EVID_OSEVU!$A$1:$M$4972,3,FALSE)</f>
        <v>#N/A</v>
      </c>
      <c r="D780" s="45" t="e">
        <f>VLOOKUP($A780,EVID_OSEVU!$A$1:$M$4972,4,FALSE)</f>
        <v>#N/A</v>
      </c>
      <c r="E780" s="35"/>
      <c r="F780" s="53"/>
      <c r="G780" s="32"/>
      <c r="H780" s="45" t="e">
        <f>VLOOKUP(G780,Export7[#All],2,FALSE)</f>
        <v>#N/A</v>
      </c>
      <c r="I780" s="45" t="e">
        <f>VLOOKUP($A780,EVID_OSEVU!$A$1:$M$4972,10,FALSE)</f>
        <v>#N/A</v>
      </c>
      <c r="J780" s="58" t="e">
        <f>VLOOKUP($A780,EVID_OSEVU!$A$1:$M$4972,11,FALSE)</f>
        <v>#N/A</v>
      </c>
      <c r="K780" s="33"/>
      <c r="L780" s="45" t="e">
        <f>VLOOKUP(EVID_PASTVY!H780,KATEGORIE_ZVIRAT!$B$2:$M$31,6,FALSE)*K780</f>
        <v>#N/A</v>
      </c>
      <c r="M780" s="33">
        <v>24</v>
      </c>
      <c r="N780" s="45" t="e">
        <f>VLOOKUP(EVID_PASTVY!$H780,KATEGORIE_ZVIRAT!$B$2:$M$31,8,FALSE)</f>
        <v>#N/A</v>
      </c>
      <c r="O780" s="45" t="e">
        <f>VLOOKUP(EVID_PASTVY!$H780,KATEGORIE_ZVIRAT!$B$2:$M$31,9,FALSE)</f>
        <v>#N/A</v>
      </c>
      <c r="P780" s="54" t="e">
        <f>VLOOKUP(EVID_PASTVY!$H780,KATEGORIE_ZVIRAT!$B$2:$M$31,7,FALSE)*L780/1000*M780/24*(F780-E780+1)/J780</f>
        <v>#N/A</v>
      </c>
      <c r="Q780" s="52" t="e">
        <f>VLOOKUP(EVID_PASTVY!$H780,KATEGORIE_ZVIRAT!$B$2:$M$31,10,FALSE)*P780*10</f>
        <v>#N/A</v>
      </c>
      <c r="R780" s="52" t="e">
        <f>VLOOKUP(EVID_PASTVY!$H780,KATEGORIE_ZVIRAT!$B$2:$M$31,11,FALSE)*P780*10</f>
        <v>#N/A</v>
      </c>
      <c r="S780" s="52" t="e">
        <f>VLOOKUP(EVID_PASTVY!$H780,KATEGORIE_ZVIRAT!$B$2:$M$31,12,FALSE)*P780*10</f>
        <v>#N/A</v>
      </c>
    </row>
    <row r="781" spans="1:19" x14ac:dyDescent="0.2">
      <c r="A781" s="32"/>
      <c r="B781" s="37" t="e">
        <f>VLOOKUP($A781,EVID_OSEVU!$A$1:$M$4972,2,FALSE)</f>
        <v>#N/A</v>
      </c>
      <c r="C781" s="37" t="e">
        <f>VLOOKUP($A781,EVID_OSEVU!$A$1:$M$4972,3,FALSE)</f>
        <v>#N/A</v>
      </c>
      <c r="D781" s="45" t="e">
        <f>VLOOKUP($A781,EVID_OSEVU!$A$1:$M$4972,4,FALSE)</f>
        <v>#N/A</v>
      </c>
      <c r="E781" s="35"/>
      <c r="F781" s="53"/>
      <c r="G781" s="32"/>
      <c r="H781" s="45" t="e">
        <f>VLOOKUP(G781,Export7[#All],2,FALSE)</f>
        <v>#N/A</v>
      </c>
      <c r="I781" s="45" t="e">
        <f>VLOOKUP($A781,EVID_OSEVU!$A$1:$M$4972,10,FALSE)</f>
        <v>#N/A</v>
      </c>
      <c r="J781" s="58" t="e">
        <f>VLOOKUP($A781,EVID_OSEVU!$A$1:$M$4972,11,FALSE)</f>
        <v>#N/A</v>
      </c>
      <c r="K781" s="33"/>
      <c r="L781" s="45" t="e">
        <f>VLOOKUP(EVID_PASTVY!H781,KATEGORIE_ZVIRAT!$B$2:$M$31,6,FALSE)*K781</f>
        <v>#N/A</v>
      </c>
      <c r="M781" s="33">
        <v>24</v>
      </c>
      <c r="N781" s="45" t="e">
        <f>VLOOKUP(EVID_PASTVY!$H781,KATEGORIE_ZVIRAT!$B$2:$M$31,8,FALSE)</f>
        <v>#N/A</v>
      </c>
      <c r="O781" s="45" t="e">
        <f>VLOOKUP(EVID_PASTVY!$H781,KATEGORIE_ZVIRAT!$B$2:$M$31,9,FALSE)</f>
        <v>#N/A</v>
      </c>
      <c r="P781" s="54" t="e">
        <f>VLOOKUP(EVID_PASTVY!$H781,KATEGORIE_ZVIRAT!$B$2:$M$31,7,FALSE)*L781/1000*M781/24*(F781-E781+1)/J781</f>
        <v>#N/A</v>
      </c>
      <c r="Q781" s="52" t="e">
        <f>VLOOKUP(EVID_PASTVY!$H781,KATEGORIE_ZVIRAT!$B$2:$M$31,10,FALSE)*P781*10</f>
        <v>#N/A</v>
      </c>
      <c r="R781" s="52" t="e">
        <f>VLOOKUP(EVID_PASTVY!$H781,KATEGORIE_ZVIRAT!$B$2:$M$31,11,FALSE)*P781*10</f>
        <v>#N/A</v>
      </c>
      <c r="S781" s="52" t="e">
        <f>VLOOKUP(EVID_PASTVY!$H781,KATEGORIE_ZVIRAT!$B$2:$M$31,12,FALSE)*P781*10</f>
        <v>#N/A</v>
      </c>
    </row>
    <row r="782" spans="1:19" x14ac:dyDescent="0.2">
      <c r="A782" s="32"/>
      <c r="B782" s="37" t="e">
        <f>VLOOKUP($A782,EVID_OSEVU!$A$1:$M$4972,2,FALSE)</f>
        <v>#N/A</v>
      </c>
      <c r="C782" s="37" t="e">
        <f>VLOOKUP($A782,EVID_OSEVU!$A$1:$M$4972,3,FALSE)</f>
        <v>#N/A</v>
      </c>
      <c r="D782" s="45" t="e">
        <f>VLOOKUP($A782,EVID_OSEVU!$A$1:$M$4972,4,FALSE)</f>
        <v>#N/A</v>
      </c>
      <c r="E782" s="35"/>
      <c r="F782" s="53"/>
      <c r="G782" s="32"/>
      <c r="H782" s="45" t="e">
        <f>VLOOKUP(G782,Export7[#All],2,FALSE)</f>
        <v>#N/A</v>
      </c>
      <c r="I782" s="45" t="e">
        <f>VLOOKUP($A782,EVID_OSEVU!$A$1:$M$4972,10,FALSE)</f>
        <v>#N/A</v>
      </c>
      <c r="J782" s="58" t="e">
        <f>VLOOKUP($A782,EVID_OSEVU!$A$1:$M$4972,11,FALSE)</f>
        <v>#N/A</v>
      </c>
      <c r="K782" s="33"/>
      <c r="L782" s="45" t="e">
        <f>VLOOKUP(EVID_PASTVY!H782,KATEGORIE_ZVIRAT!$B$2:$M$31,6,FALSE)*K782</f>
        <v>#N/A</v>
      </c>
      <c r="M782" s="33">
        <v>24</v>
      </c>
      <c r="N782" s="45" t="e">
        <f>VLOOKUP(EVID_PASTVY!$H782,KATEGORIE_ZVIRAT!$B$2:$M$31,8,FALSE)</f>
        <v>#N/A</v>
      </c>
      <c r="O782" s="45" t="e">
        <f>VLOOKUP(EVID_PASTVY!$H782,KATEGORIE_ZVIRAT!$B$2:$M$31,9,FALSE)</f>
        <v>#N/A</v>
      </c>
      <c r="P782" s="54" t="e">
        <f>VLOOKUP(EVID_PASTVY!$H782,KATEGORIE_ZVIRAT!$B$2:$M$31,7,FALSE)*L782/1000*M782/24*(F782-E782+1)/J782</f>
        <v>#N/A</v>
      </c>
      <c r="Q782" s="52" t="e">
        <f>VLOOKUP(EVID_PASTVY!$H782,KATEGORIE_ZVIRAT!$B$2:$M$31,10,FALSE)*P782*10</f>
        <v>#N/A</v>
      </c>
      <c r="R782" s="52" t="e">
        <f>VLOOKUP(EVID_PASTVY!$H782,KATEGORIE_ZVIRAT!$B$2:$M$31,11,FALSE)*P782*10</f>
        <v>#N/A</v>
      </c>
      <c r="S782" s="52" t="e">
        <f>VLOOKUP(EVID_PASTVY!$H782,KATEGORIE_ZVIRAT!$B$2:$M$31,12,FALSE)*P782*10</f>
        <v>#N/A</v>
      </c>
    </row>
    <row r="783" spans="1:19" x14ac:dyDescent="0.2">
      <c r="A783" s="32"/>
      <c r="B783" s="37" t="e">
        <f>VLOOKUP($A783,EVID_OSEVU!$A$1:$M$4972,2,FALSE)</f>
        <v>#N/A</v>
      </c>
      <c r="C783" s="37" t="e">
        <f>VLOOKUP($A783,EVID_OSEVU!$A$1:$M$4972,3,FALSE)</f>
        <v>#N/A</v>
      </c>
      <c r="D783" s="45" t="e">
        <f>VLOOKUP($A783,EVID_OSEVU!$A$1:$M$4972,4,FALSE)</f>
        <v>#N/A</v>
      </c>
      <c r="E783" s="35"/>
      <c r="F783" s="53"/>
      <c r="G783" s="32"/>
      <c r="H783" s="45" t="e">
        <f>VLOOKUP(G783,Export7[#All],2,FALSE)</f>
        <v>#N/A</v>
      </c>
      <c r="I783" s="45" t="e">
        <f>VLOOKUP($A783,EVID_OSEVU!$A$1:$M$4972,10,FALSE)</f>
        <v>#N/A</v>
      </c>
      <c r="J783" s="58" t="e">
        <f>VLOOKUP($A783,EVID_OSEVU!$A$1:$M$4972,11,FALSE)</f>
        <v>#N/A</v>
      </c>
      <c r="K783" s="33"/>
      <c r="L783" s="45" t="e">
        <f>VLOOKUP(EVID_PASTVY!H783,KATEGORIE_ZVIRAT!$B$2:$M$31,6,FALSE)*K783</f>
        <v>#N/A</v>
      </c>
      <c r="M783" s="33">
        <v>24</v>
      </c>
      <c r="N783" s="45" t="e">
        <f>VLOOKUP(EVID_PASTVY!$H783,KATEGORIE_ZVIRAT!$B$2:$M$31,8,FALSE)</f>
        <v>#N/A</v>
      </c>
      <c r="O783" s="45" t="e">
        <f>VLOOKUP(EVID_PASTVY!$H783,KATEGORIE_ZVIRAT!$B$2:$M$31,9,FALSE)</f>
        <v>#N/A</v>
      </c>
      <c r="P783" s="54" t="e">
        <f>VLOOKUP(EVID_PASTVY!$H783,KATEGORIE_ZVIRAT!$B$2:$M$31,7,FALSE)*L783/1000*M783/24*(F783-E783+1)/J783</f>
        <v>#N/A</v>
      </c>
      <c r="Q783" s="52" t="e">
        <f>VLOOKUP(EVID_PASTVY!$H783,KATEGORIE_ZVIRAT!$B$2:$M$31,10,FALSE)*P783*10</f>
        <v>#N/A</v>
      </c>
      <c r="R783" s="52" t="e">
        <f>VLOOKUP(EVID_PASTVY!$H783,KATEGORIE_ZVIRAT!$B$2:$M$31,11,FALSE)*P783*10</f>
        <v>#N/A</v>
      </c>
      <c r="S783" s="52" t="e">
        <f>VLOOKUP(EVID_PASTVY!$H783,KATEGORIE_ZVIRAT!$B$2:$M$31,12,FALSE)*P783*10</f>
        <v>#N/A</v>
      </c>
    </row>
    <row r="784" spans="1:19" x14ac:dyDescent="0.2">
      <c r="A784" s="32"/>
      <c r="B784" s="37" t="e">
        <f>VLOOKUP($A784,EVID_OSEVU!$A$1:$M$4972,2,FALSE)</f>
        <v>#N/A</v>
      </c>
      <c r="C784" s="37" t="e">
        <f>VLOOKUP($A784,EVID_OSEVU!$A$1:$M$4972,3,FALSE)</f>
        <v>#N/A</v>
      </c>
      <c r="D784" s="45" t="e">
        <f>VLOOKUP($A784,EVID_OSEVU!$A$1:$M$4972,4,FALSE)</f>
        <v>#N/A</v>
      </c>
      <c r="E784" s="35"/>
      <c r="F784" s="53"/>
      <c r="G784" s="32"/>
      <c r="H784" s="45" t="e">
        <f>VLOOKUP(G784,Export7[#All],2,FALSE)</f>
        <v>#N/A</v>
      </c>
      <c r="I784" s="45" t="e">
        <f>VLOOKUP($A784,EVID_OSEVU!$A$1:$M$4972,10,FALSE)</f>
        <v>#N/A</v>
      </c>
      <c r="J784" s="58" t="e">
        <f>VLOOKUP($A784,EVID_OSEVU!$A$1:$M$4972,11,FALSE)</f>
        <v>#N/A</v>
      </c>
      <c r="K784" s="33"/>
      <c r="L784" s="45" t="e">
        <f>VLOOKUP(EVID_PASTVY!H784,KATEGORIE_ZVIRAT!$B$2:$M$31,6,FALSE)*K784</f>
        <v>#N/A</v>
      </c>
      <c r="M784" s="33">
        <v>24</v>
      </c>
      <c r="N784" s="45" t="e">
        <f>VLOOKUP(EVID_PASTVY!$H784,KATEGORIE_ZVIRAT!$B$2:$M$31,8,FALSE)</f>
        <v>#N/A</v>
      </c>
      <c r="O784" s="45" t="e">
        <f>VLOOKUP(EVID_PASTVY!$H784,KATEGORIE_ZVIRAT!$B$2:$M$31,9,FALSE)</f>
        <v>#N/A</v>
      </c>
      <c r="P784" s="54" t="e">
        <f>VLOOKUP(EVID_PASTVY!$H784,KATEGORIE_ZVIRAT!$B$2:$M$31,7,FALSE)*L784/1000*M784/24*(F784-E784+1)/J784</f>
        <v>#N/A</v>
      </c>
      <c r="Q784" s="52" t="e">
        <f>VLOOKUP(EVID_PASTVY!$H784,KATEGORIE_ZVIRAT!$B$2:$M$31,10,FALSE)*P784*10</f>
        <v>#N/A</v>
      </c>
      <c r="R784" s="52" t="e">
        <f>VLOOKUP(EVID_PASTVY!$H784,KATEGORIE_ZVIRAT!$B$2:$M$31,11,FALSE)*P784*10</f>
        <v>#N/A</v>
      </c>
      <c r="S784" s="52" t="e">
        <f>VLOOKUP(EVID_PASTVY!$H784,KATEGORIE_ZVIRAT!$B$2:$M$31,12,FALSE)*P784*10</f>
        <v>#N/A</v>
      </c>
    </row>
    <row r="785" spans="1:19" x14ac:dyDescent="0.2">
      <c r="A785" s="32"/>
      <c r="B785" s="37" t="e">
        <f>VLOOKUP($A785,EVID_OSEVU!$A$1:$M$4972,2,FALSE)</f>
        <v>#N/A</v>
      </c>
      <c r="C785" s="37" t="e">
        <f>VLOOKUP($A785,EVID_OSEVU!$A$1:$M$4972,3,FALSE)</f>
        <v>#N/A</v>
      </c>
      <c r="D785" s="45" t="e">
        <f>VLOOKUP($A785,EVID_OSEVU!$A$1:$M$4972,4,FALSE)</f>
        <v>#N/A</v>
      </c>
      <c r="E785" s="35"/>
      <c r="F785" s="53"/>
      <c r="G785" s="32"/>
      <c r="H785" s="45" t="e">
        <f>VLOOKUP(G785,Export7[#All],2,FALSE)</f>
        <v>#N/A</v>
      </c>
      <c r="I785" s="45" t="e">
        <f>VLOOKUP($A785,EVID_OSEVU!$A$1:$M$4972,10,FALSE)</f>
        <v>#N/A</v>
      </c>
      <c r="J785" s="58" t="e">
        <f>VLOOKUP($A785,EVID_OSEVU!$A$1:$M$4972,11,FALSE)</f>
        <v>#N/A</v>
      </c>
      <c r="K785" s="33"/>
      <c r="L785" s="45" t="e">
        <f>VLOOKUP(EVID_PASTVY!H785,KATEGORIE_ZVIRAT!$B$2:$M$31,6,FALSE)*K785</f>
        <v>#N/A</v>
      </c>
      <c r="M785" s="33">
        <v>24</v>
      </c>
      <c r="N785" s="45" t="e">
        <f>VLOOKUP(EVID_PASTVY!$H785,KATEGORIE_ZVIRAT!$B$2:$M$31,8,FALSE)</f>
        <v>#N/A</v>
      </c>
      <c r="O785" s="45" t="e">
        <f>VLOOKUP(EVID_PASTVY!$H785,KATEGORIE_ZVIRAT!$B$2:$M$31,9,FALSE)</f>
        <v>#N/A</v>
      </c>
      <c r="P785" s="54" t="e">
        <f>VLOOKUP(EVID_PASTVY!$H785,KATEGORIE_ZVIRAT!$B$2:$M$31,7,FALSE)*L785/1000*M785/24*(F785-E785+1)/J785</f>
        <v>#N/A</v>
      </c>
      <c r="Q785" s="52" t="e">
        <f>VLOOKUP(EVID_PASTVY!$H785,KATEGORIE_ZVIRAT!$B$2:$M$31,10,FALSE)*P785*10</f>
        <v>#N/A</v>
      </c>
      <c r="R785" s="52" t="e">
        <f>VLOOKUP(EVID_PASTVY!$H785,KATEGORIE_ZVIRAT!$B$2:$M$31,11,FALSE)*P785*10</f>
        <v>#N/A</v>
      </c>
      <c r="S785" s="52" t="e">
        <f>VLOOKUP(EVID_PASTVY!$H785,KATEGORIE_ZVIRAT!$B$2:$M$31,12,FALSE)*P785*10</f>
        <v>#N/A</v>
      </c>
    </row>
    <row r="786" spans="1:19" x14ac:dyDescent="0.2">
      <c r="A786" s="32"/>
      <c r="B786" s="37" t="e">
        <f>VLOOKUP($A786,EVID_OSEVU!$A$1:$M$4972,2,FALSE)</f>
        <v>#N/A</v>
      </c>
      <c r="C786" s="37" t="e">
        <f>VLOOKUP($A786,EVID_OSEVU!$A$1:$M$4972,3,FALSE)</f>
        <v>#N/A</v>
      </c>
      <c r="D786" s="45" t="e">
        <f>VLOOKUP($A786,EVID_OSEVU!$A$1:$M$4972,4,FALSE)</f>
        <v>#N/A</v>
      </c>
      <c r="E786" s="35"/>
      <c r="F786" s="53"/>
      <c r="G786" s="32"/>
      <c r="H786" s="45" t="e">
        <f>VLOOKUP(G786,Export7[#All],2,FALSE)</f>
        <v>#N/A</v>
      </c>
      <c r="I786" s="45" t="e">
        <f>VLOOKUP($A786,EVID_OSEVU!$A$1:$M$4972,10,FALSE)</f>
        <v>#N/A</v>
      </c>
      <c r="J786" s="58" t="e">
        <f>VLOOKUP($A786,EVID_OSEVU!$A$1:$M$4972,11,FALSE)</f>
        <v>#N/A</v>
      </c>
      <c r="K786" s="33"/>
      <c r="L786" s="45" t="e">
        <f>VLOOKUP(EVID_PASTVY!H786,KATEGORIE_ZVIRAT!$B$2:$M$31,6,FALSE)*K786</f>
        <v>#N/A</v>
      </c>
      <c r="M786" s="33">
        <v>24</v>
      </c>
      <c r="N786" s="45" t="e">
        <f>VLOOKUP(EVID_PASTVY!$H786,KATEGORIE_ZVIRAT!$B$2:$M$31,8,FALSE)</f>
        <v>#N/A</v>
      </c>
      <c r="O786" s="45" t="e">
        <f>VLOOKUP(EVID_PASTVY!$H786,KATEGORIE_ZVIRAT!$B$2:$M$31,9,FALSE)</f>
        <v>#N/A</v>
      </c>
      <c r="P786" s="54" t="e">
        <f>VLOOKUP(EVID_PASTVY!$H786,KATEGORIE_ZVIRAT!$B$2:$M$31,7,FALSE)*L786/1000*M786/24*(F786-E786+1)/J786</f>
        <v>#N/A</v>
      </c>
      <c r="Q786" s="52" t="e">
        <f>VLOOKUP(EVID_PASTVY!$H786,KATEGORIE_ZVIRAT!$B$2:$M$31,10,FALSE)*P786*10</f>
        <v>#N/A</v>
      </c>
      <c r="R786" s="52" t="e">
        <f>VLOOKUP(EVID_PASTVY!$H786,KATEGORIE_ZVIRAT!$B$2:$M$31,11,FALSE)*P786*10</f>
        <v>#N/A</v>
      </c>
      <c r="S786" s="52" t="e">
        <f>VLOOKUP(EVID_PASTVY!$H786,KATEGORIE_ZVIRAT!$B$2:$M$31,12,FALSE)*P786*10</f>
        <v>#N/A</v>
      </c>
    </row>
    <row r="787" spans="1:19" x14ac:dyDescent="0.2">
      <c r="A787" s="32"/>
      <c r="B787" s="37" t="e">
        <f>VLOOKUP($A787,EVID_OSEVU!$A$1:$M$4972,2,FALSE)</f>
        <v>#N/A</v>
      </c>
      <c r="C787" s="37" t="e">
        <f>VLOOKUP($A787,EVID_OSEVU!$A$1:$M$4972,3,FALSE)</f>
        <v>#N/A</v>
      </c>
      <c r="D787" s="45" t="e">
        <f>VLOOKUP($A787,EVID_OSEVU!$A$1:$M$4972,4,FALSE)</f>
        <v>#N/A</v>
      </c>
      <c r="E787" s="35"/>
      <c r="F787" s="53"/>
      <c r="G787" s="32"/>
      <c r="H787" s="45" t="e">
        <f>VLOOKUP(G787,Export7[#All],2,FALSE)</f>
        <v>#N/A</v>
      </c>
      <c r="I787" s="45" t="e">
        <f>VLOOKUP($A787,EVID_OSEVU!$A$1:$M$4972,10,FALSE)</f>
        <v>#N/A</v>
      </c>
      <c r="J787" s="58" t="e">
        <f>VLOOKUP($A787,EVID_OSEVU!$A$1:$M$4972,11,FALSE)</f>
        <v>#N/A</v>
      </c>
      <c r="K787" s="33"/>
      <c r="L787" s="45" t="e">
        <f>VLOOKUP(EVID_PASTVY!H787,KATEGORIE_ZVIRAT!$B$2:$M$31,6,FALSE)*K787</f>
        <v>#N/A</v>
      </c>
      <c r="M787" s="33">
        <v>24</v>
      </c>
      <c r="N787" s="45" t="e">
        <f>VLOOKUP(EVID_PASTVY!$H787,KATEGORIE_ZVIRAT!$B$2:$M$31,8,FALSE)</f>
        <v>#N/A</v>
      </c>
      <c r="O787" s="45" t="e">
        <f>VLOOKUP(EVID_PASTVY!$H787,KATEGORIE_ZVIRAT!$B$2:$M$31,9,FALSE)</f>
        <v>#N/A</v>
      </c>
      <c r="P787" s="54" t="e">
        <f>VLOOKUP(EVID_PASTVY!$H787,KATEGORIE_ZVIRAT!$B$2:$M$31,7,FALSE)*L787/1000*M787/24*(F787-E787+1)/J787</f>
        <v>#N/A</v>
      </c>
      <c r="Q787" s="52" t="e">
        <f>VLOOKUP(EVID_PASTVY!$H787,KATEGORIE_ZVIRAT!$B$2:$M$31,10,FALSE)*P787*10</f>
        <v>#N/A</v>
      </c>
      <c r="R787" s="52" t="e">
        <f>VLOOKUP(EVID_PASTVY!$H787,KATEGORIE_ZVIRAT!$B$2:$M$31,11,FALSE)*P787*10</f>
        <v>#N/A</v>
      </c>
      <c r="S787" s="52" t="e">
        <f>VLOOKUP(EVID_PASTVY!$H787,KATEGORIE_ZVIRAT!$B$2:$M$31,12,FALSE)*P787*10</f>
        <v>#N/A</v>
      </c>
    </row>
    <row r="788" spans="1:19" x14ac:dyDescent="0.2">
      <c r="A788" s="32"/>
      <c r="B788" s="37" t="e">
        <f>VLOOKUP($A788,EVID_OSEVU!$A$1:$M$4972,2,FALSE)</f>
        <v>#N/A</v>
      </c>
      <c r="C788" s="37" t="e">
        <f>VLOOKUP($A788,EVID_OSEVU!$A$1:$M$4972,3,FALSE)</f>
        <v>#N/A</v>
      </c>
      <c r="D788" s="45" t="e">
        <f>VLOOKUP($A788,EVID_OSEVU!$A$1:$M$4972,4,FALSE)</f>
        <v>#N/A</v>
      </c>
      <c r="E788" s="35"/>
      <c r="F788" s="53"/>
      <c r="G788" s="32"/>
      <c r="H788" s="45" t="e">
        <f>VLOOKUP(G788,Export7[#All],2,FALSE)</f>
        <v>#N/A</v>
      </c>
      <c r="I788" s="45" t="e">
        <f>VLOOKUP($A788,EVID_OSEVU!$A$1:$M$4972,10,FALSE)</f>
        <v>#N/A</v>
      </c>
      <c r="J788" s="58" t="e">
        <f>VLOOKUP($A788,EVID_OSEVU!$A$1:$M$4972,11,FALSE)</f>
        <v>#N/A</v>
      </c>
      <c r="K788" s="33"/>
      <c r="L788" s="45" t="e">
        <f>VLOOKUP(EVID_PASTVY!H788,KATEGORIE_ZVIRAT!$B$2:$M$31,6,FALSE)*K788</f>
        <v>#N/A</v>
      </c>
      <c r="M788" s="33">
        <v>24</v>
      </c>
      <c r="N788" s="45" t="e">
        <f>VLOOKUP(EVID_PASTVY!$H788,KATEGORIE_ZVIRAT!$B$2:$M$31,8,FALSE)</f>
        <v>#N/A</v>
      </c>
      <c r="O788" s="45" t="e">
        <f>VLOOKUP(EVID_PASTVY!$H788,KATEGORIE_ZVIRAT!$B$2:$M$31,9,FALSE)</f>
        <v>#N/A</v>
      </c>
      <c r="P788" s="54" t="e">
        <f>VLOOKUP(EVID_PASTVY!$H788,KATEGORIE_ZVIRAT!$B$2:$M$31,7,FALSE)*L788/1000*M788/24*(F788-E788+1)/J788</f>
        <v>#N/A</v>
      </c>
      <c r="Q788" s="52" t="e">
        <f>VLOOKUP(EVID_PASTVY!$H788,KATEGORIE_ZVIRAT!$B$2:$M$31,10,FALSE)*P788*10</f>
        <v>#N/A</v>
      </c>
      <c r="R788" s="52" t="e">
        <f>VLOOKUP(EVID_PASTVY!$H788,KATEGORIE_ZVIRAT!$B$2:$M$31,11,FALSE)*P788*10</f>
        <v>#N/A</v>
      </c>
      <c r="S788" s="52" t="e">
        <f>VLOOKUP(EVID_PASTVY!$H788,KATEGORIE_ZVIRAT!$B$2:$M$31,12,FALSE)*P788*10</f>
        <v>#N/A</v>
      </c>
    </row>
    <row r="789" spans="1:19" x14ac:dyDescent="0.2">
      <c r="A789" s="32"/>
      <c r="B789" s="37" t="e">
        <f>VLOOKUP($A789,EVID_OSEVU!$A$1:$M$4972,2,FALSE)</f>
        <v>#N/A</v>
      </c>
      <c r="C789" s="37" t="e">
        <f>VLOOKUP($A789,EVID_OSEVU!$A$1:$M$4972,3,FALSE)</f>
        <v>#N/A</v>
      </c>
      <c r="D789" s="45" t="e">
        <f>VLOOKUP($A789,EVID_OSEVU!$A$1:$M$4972,4,FALSE)</f>
        <v>#N/A</v>
      </c>
      <c r="E789" s="35"/>
      <c r="F789" s="53"/>
      <c r="G789" s="32"/>
      <c r="H789" s="45" t="e">
        <f>VLOOKUP(G789,Export7[#All],2,FALSE)</f>
        <v>#N/A</v>
      </c>
      <c r="I789" s="45" t="e">
        <f>VLOOKUP($A789,EVID_OSEVU!$A$1:$M$4972,10,FALSE)</f>
        <v>#N/A</v>
      </c>
      <c r="J789" s="58" t="e">
        <f>VLOOKUP($A789,EVID_OSEVU!$A$1:$M$4972,11,FALSE)</f>
        <v>#N/A</v>
      </c>
      <c r="K789" s="33"/>
      <c r="L789" s="45" t="e">
        <f>VLOOKUP(EVID_PASTVY!H789,KATEGORIE_ZVIRAT!$B$2:$M$31,6,FALSE)*K789</f>
        <v>#N/A</v>
      </c>
      <c r="M789" s="33">
        <v>24</v>
      </c>
      <c r="N789" s="45" t="e">
        <f>VLOOKUP(EVID_PASTVY!$H789,KATEGORIE_ZVIRAT!$B$2:$M$31,8,FALSE)</f>
        <v>#N/A</v>
      </c>
      <c r="O789" s="45" t="e">
        <f>VLOOKUP(EVID_PASTVY!$H789,KATEGORIE_ZVIRAT!$B$2:$M$31,9,FALSE)</f>
        <v>#N/A</v>
      </c>
      <c r="P789" s="54" t="e">
        <f>VLOOKUP(EVID_PASTVY!$H789,KATEGORIE_ZVIRAT!$B$2:$M$31,7,FALSE)*L789/1000*M789/24*(F789-E789+1)/J789</f>
        <v>#N/A</v>
      </c>
      <c r="Q789" s="52" t="e">
        <f>VLOOKUP(EVID_PASTVY!$H789,KATEGORIE_ZVIRAT!$B$2:$M$31,10,FALSE)*P789*10</f>
        <v>#N/A</v>
      </c>
      <c r="R789" s="52" t="e">
        <f>VLOOKUP(EVID_PASTVY!$H789,KATEGORIE_ZVIRAT!$B$2:$M$31,11,FALSE)*P789*10</f>
        <v>#N/A</v>
      </c>
      <c r="S789" s="52" t="e">
        <f>VLOOKUP(EVID_PASTVY!$H789,KATEGORIE_ZVIRAT!$B$2:$M$31,12,FALSE)*P789*10</f>
        <v>#N/A</v>
      </c>
    </row>
    <row r="790" spans="1:19" x14ac:dyDescent="0.2">
      <c r="A790" s="32"/>
      <c r="B790" s="37" t="e">
        <f>VLOOKUP($A790,EVID_OSEVU!$A$1:$M$4972,2,FALSE)</f>
        <v>#N/A</v>
      </c>
      <c r="C790" s="37" t="e">
        <f>VLOOKUP($A790,EVID_OSEVU!$A$1:$M$4972,3,FALSE)</f>
        <v>#N/A</v>
      </c>
      <c r="D790" s="45" t="e">
        <f>VLOOKUP($A790,EVID_OSEVU!$A$1:$M$4972,4,FALSE)</f>
        <v>#N/A</v>
      </c>
      <c r="E790" s="35"/>
      <c r="F790" s="53"/>
      <c r="G790" s="32"/>
      <c r="H790" s="45" t="e">
        <f>VLOOKUP(G790,Export7[#All],2,FALSE)</f>
        <v>#N/A</v>
      </c>
      <c r="I790" s="45" t="e">
        <f>VLOOKUP($A790,EVID_OSEVU!$A$1:$M$4972,10,FALSE)</f>
        <v>#N/A</v>
      </c>
      <c r="J790" s="58" t="e">
        <f>VLOOKUP($A790,EVID_OSEVU!$A$1:$M$4972,11,FALSE)</f>
        <v>#N/A</v>
      </c>
      <c r="K790" s="33"/>
      <c r="L790" s="45" t="e">
        <f>VLOOKUP(EVID_PASTVY!H790,KATEGORIE_ZVIRAT!$B$2:$M$31,6,FALSE)*K790</f>
        <v>#N/A</v>
      </c>
      <c r="M790" s="33">
        <v>24</v>
      </c>
      <c r="N790" s="45" t="e">
        <f>VLOOKUP(EVID_PASTVY!$H790,KATEGORIE_ZVIRAT!$B$2:$M$31,8,FALSE)</f>
        <v>#N/A</v>
      </c>
      <c r="O790" s="45" t="e">
        <f>VLOOKUP(EVID_PASTVY!$H790,KATEGORIE_ZVIRAT!$B$2:$M$31,9,FALSE)</f>
        <v>#N/A</v>
      </c>
      <c r="P790" s="54" t="e">
        <f>VLOOKUP(EVID_PASTVY!$H790,KATEGORIE_ZVIRAT!$B$2:$M$31,7,FALSE)*L790/1000*M790/24*(F790-E790+1)/J790</f>
        <v>#N/A</v>
      </c>
      <c r="Q790" s="52" t="e">
        <f>VLOOKUP(EVID_PASTVY!$H790,KATEGORIE_ZVIRAT!$B$2:$M$31,10,FALSE)*P790*10</f>
        <v>#N/A</v>
      </c>
      <c r="R790" s="52" t="e">
        <f>VLOOKUP(EVID_PASTVY!$H790,KATEGORIE_ZVIRAT!$B$2:$M$31,11,FALSE)*P790*10</f>
        <v>#N/A</v>
      </c>
      <c r="S790" s="52" t="e">
        <f>VLOOKUP(EVID_PASTVY!$H790,KATEGORIE_ZVIRAT!$B$2:$M$31,12,FALSE)*P790*10</f>
        <v>#N/A</v>
      </c>
    </row>
    <row r="791" spans="1:19" x14ac:dyDescent="0.2">
      <c r="A791" s="32"/>
      <c r="B791" s="37" t="e">
        <f>VLOOKUP($A791,EVID_OSEVU!$A$1:$M$4972,2,FALSE)</f>
        <v>#N/A</v>
      </c>
      <c r="C791" s="37" t="e">
        <f>VLOOKUP($A791,EVID_OSEVU!$A$1:$M$4972,3,FALSE)</f>
        <v>#N/A</v>
      </c>
      <c r="D791" s="45" t="e">
        <f>VLOOKUP($A791,EVID_OSEVU!$A$1:$M$4972,4,FALSE)</f>
        <v>#N/A</v>
      </c>
      <c r="E791" s="35"/>
      <c r="F791" s="53"/>
      <c r="G791" s="32"/>
      <c r="H791" s="45" t="e">
        <f>VLOOKUP(G791,Export7[#All],2,FALSE)</f>
        <v>#N/A</v>
      </c>
      <c r="I791" s="45" t="e">
        <f>VLOOKUP($A791,EVID_OSEVU!$A$1:$M$4972,10,FALSE)</f>
        <v>#N/A</v>
      </c>
      <c r="J791" s="58" t="e">
        <f>VLOOKUP($A791,EVID_OSEVU!$A$1:$M$4972,11,FALSE)</f>
        <v>#N/A</v>
      </c>
      <c r="K791" s="33"/>
      <c r="L791" s="45" t="e">
        <f>VLOOKUP(EVID_PASTVY!H791,KATEGORIE_ZVIRAT!$B$2:$M$31,6,FALSE)*K791</f>
        <v>#N/A</v>
      </c>
      <c r="M791" s="33">
        <v>24</v>
      </c>
      <c r="N791" s="45" t="e">
        <f>VLOOKUP(EVID_PASTVY!$H791,KATEGORIE_ZVIRAT!$B$2:$M$31,8,FALSE)</f>
        <v>#N/A</v>
      </c>
      <c r="O791" s="45" t="e">
        <f>VLOOKUP(EVID_PASTVY!$H791,KATEGORIE_ZVIRAT!$B$2:$M$31,9,FALSE)</f>
        <v>#N/A</v>
      </c>
      <c r="P791" s="54" t="e">
        <f>VLOOKUP(EVID_PASTVY!$H791,KATEGORIE_ZVIRAT!$B$2:$M$31,7,FALSE)*L791/1000*M791/24*(F791-E791+1)/J791</f>
        <v>#N/A</v>
      </c>
      <c r="Q791" s="52" t="e">
        <f>VLOOKUP(EVID_PASTVY!$H791,KATEGORIE_ZVIRAT!$B$2:$M$31,10,FALSE)*P791*10</f>
        <v>#N/A</v>
      </c>
      <c r="R791" s="52" t="e">
        <f>VLOOKUP(EVID_PASTVY!$H791,KATEGORIE_ZVIRAT!$B$2:$M$31,11,FALSE)*P791*10</f>
        <v>#N/A</v>
      </c>
      <c r="S791" s="52" t="e">
        <f>VLOOKUP(EVID_PASTVY!$H791,KATEGORIE_ZVIRAT!$B$2:$M$31,12,FALSE)*P791*10</f>
        <v>#N/A</v>
      </c>
    </row>
    <row r="792" spans="1:19" x14ac:dyDescent="0.2">
      <c r="A792" s="32"/>
      <c r="B792" s="37" t="e">
        <f>VLOOKUP($A792,EVID_OSEVU!$A$1:$M$4972,2,FALSE)</f>
        <v>#N/A</v>
      </c>
      <c r="C792" s="37" t="e">
        <f>VLOOKUP($A792,EVID_OSEVU!$A$1:$M$4972,3,FALSE)</f>
        <v>#N/A</v>
      </c>
      <c r="D792" s="45" t="e">
        <f>VLOOKUP($A792,EVID_OSEVU!$A$1:$M$4972,4,FALSE)</f>
        <v>#N/A</v>
      </c>
      <c r="E792" s="35"/>
      <c r="F792" s="53"/>
      <c r="G792" s="32"/>
      <c r="H792" s="45" t="e">
        <f>VLOOKUP(G792,Export7[#All],2,FALSE)</f>
        <v>#N/A</v>
      </c>
      <c r="I792" s="45" t="e">
        <f>VLOOKUP($A792,EVID_OSEVU!$A$1:$M$4972,10,FALSE)</f>
        <v>#N/A</v>
      </c>
      <c r="J792" s="58" t="e">
        <f>VLOOKUP($A792,EVID_OSEVU!$A$1:$M$4972,11,FALSE)</f>
        <v>#N/A</v>
      </c>
      <c r="K792" s="33"/>
      <c r="L792" s="45" t="e">
        <f>VLOOKUP(EVID_PASTVY!H792,KATEGORIE_ZVIRAT!$B$2:$M$31,6,FALSE)*K792</f>
        <v>#N/A</v>
      </c>
      <c r="M792" s="33">
        <v>24</v>
      </c>
      <c r="N792" s="45" t="e">
        <f>VLOOKUP(EVID_PASTVY!$H792,KATEGORIE_ZVIRAT!$B$2:$M$31,8,FALSE)</f>
        <v>#N/A</v>
      </c>
      <c r="O792" s="45" t="e">
        <f>VLOOKUP(EVID_PASTVY!$H792,KATEGORIE_ZVIRAT!$B$2:$M$31,9,FALSE)</f>
        <v>#N/A</v>
      </c>
      <c r="P792" s="54" t="e">
        <f>VLOOKUP(EVID_PASTVY!$H792,KATEGORIE_ZVIRAT!$B$2:$M$31,7,FALSE)*L792/1000*M792/24*(F792-E792+1)/J792</f>
        <v>#N/A</v>
      </c>
      <c r="Q792" s="52" t="e">
        <f>VLOOKUP(EVID_PASTVY!$H792,KATEGORIE_ZVIRAT!$B$2:$M$31,10,FALSE)*P792*10</f>
        <v>#N/A</v>
      </c>
      <c r="R792" s="52" t="e">
        <f>VLOOKUP(EVID_PASTVY!$H792,KATEGORIE_ZVIRAT!$B$2:$M$31,11,FALSE)*P792*10</f>
        <v>#N/A</v>
      </c>
      <c r="S792" s="52" t="e">
        <f>VLOOKUP(EVID_PASTVY!$H792,KATEGORIE_ZVIRAT!$B$2:$M$31,12,FALSE)*P792*10</f>
        <v>#N/A</v>
      </c>
    </row>
    <row r="793" spans="1:19" x14ac:dyDescent="0.2">
      <c r="A793" s="32"/>
      <c r="B793" s="37" t="e">
        <f>VLOOKUP($A793,EVID_OSEVU!$A$1:$M$4972,2,FALSE)</f>
        <v>#N/A</v>
      </c>
      <c r="C793" s="37" t="e">
        <f>VLOOKUP($A793,EVID_OSEVU!$A$1:$M$4972,3,FALSE)</f>
        <v>#N/A</v>
      </c>
      <c r="D793" s="45" t="e">
        <f>VLOOKUP($A793,EVID_OSEVU!$A$1:$M$4972,4,FALSE)</f>
        <v>#N/A</v>
      </c>
      <c r="E793" s="35"/>
      <c r="F793" s="53"/>
      <c r="G793" s="32"/>
      <c r="H793" s="45" t="e">
        <f>VLOOKUP(G793,Export7[#All],2,FALSE)</f>
        <v>#N/A</v>
      </c>
      <c r="I793" s="45" t="e">
        <f>VLOOKUP($A793,EVID_OSEVU!$A$1:$M$4972,10,FALSE)</f>
        <v>#N/A</v>
      </c>
      <c r="J793" s="58" t="e">
        <f>VLOOKUP($A793,EVID_OSEVU!$A$1:$M$4972,11,FALSE)</f>
        <v>#N/A</v>
      </c>
      <c r="K793" s="33"/>
      <c r="L793" s="45" t="e">
        <f>VLOOKUP(EVID_PASTVY!H793,KATEGORIE_ZVIRAT!$B$2:$M$31,6,FALSE)*K793</f>
        <v>#N/A</v>
      </c>
      <c r="M793" s="33">
        <v>24</v>
      </c>
      <c r="N793" s="45" t="e">
        <f>VLOOKUP(EVID_PASTVY!$H793,KATEGORIE_ZVIRAT!$B$2:$M$31,8,FALSE)</f>
        <v>#N/A</v>
      </c>
      <c r="O793" s="45" t="e">
        <f>VLOOKUP(EVID_PASTVY!$H793,KATEGORIE_ZVIRAT!$B$2:$M$31,9,FALSE)</f>
        <v>#N/A</v>
      </c>
      <c r="P793" s="54" t="e">
        <f>VLOOKUP(EVID_PASTVY!$H793,KATEGORIE_ZVIRAT!$B$2:$M$31,7,FALSE)*L793/1000*M793/24*(F793-E793+1)/J793</f>
        <v>#N/A</v>
      </c>
      <c r="Q793" s="52" t="e">
        <f>VLOOKUP(EVID_PASTVY!$H793,KATEGORIE_ZVIRAT!$B$2:$M$31,10,FALSE)*P793*10</f>
        <v>#N/A</v>
      </c>
      <c r="R793" s="52" t="e">
        <f>VLOOKUP(EVID_PASTVY!$H793,KATEGORIE_ZVIRAT!$B$2:$M$31,11,FALSE)*P793*10</f>
        <v>#N/A</v>
      </c>
      <c r="S793" s="52" t="e">
        <f>VLOOKUP(EVID_PASTVY!$H793,KATEGORIE_ZVIRAT!$B$2:$M$31,12,FALSE)*P793*10</f>
        <v>#N/A</v>
      </c>
    </row>
    <row r="794" spans="1:19" x14ac:dyDescent="0.2">
      <c r="A794" s="32"/>
      <c r="B794" s="37" t="e">
        <f>VLOOKUP($A794,EVID_OSEVU!$A$1:$M$4972,2,FALSE)</f>
        <v>#N/A</v>
      </c>
      <c r="C794" s="37" t="e">
        <f>VLOOKUP($A794,EVID_OSEVU!$A$1:$M$4972,3,FALSE)</f>
        <v>#N/A</v>
      </c>
      <c r="D794" s="45" t="e">
        <f>VLOOKUP($A794,EVID_OSEVU!$A$1:$M$4972,4,FALSE)</f>
        <v>#N/A</v>
      </c>
      <c r="E794" s="35"/>
      <c r="F794" s="53"/>
      <c r="G794" s="32"/>
      <c r="H794" s="45" t="e">
        <f>VLOOKUP(G794,Export7[#All],2,FALSE)</f>
        <v>#N/A</v>
      </c>
      <c r="I794" s="45" t="e">
        <f>VLOOKUP($A794,EVID_OSEVU!$A$1:$M$4972,10,FALSE)</f>
        <v>#N/A</v>
      </c>
      <c r="J794" s="58" t="e">
        <f>VLOOKUP($A794,EVID_OSEVU!$A$1:$M$4972,11,FALSE)</f>
        <v>#N/A</v>
      </c>
      <c r="K794" s="33"/>
      <c r="L794" s="45" t="e">
        <f>VLOOKUP(EVID_PASTVY!H794,KATEGORIE_ZVIRAT!$B$2:$M$31,6,FALSE)*K794</f>
        <v>#N/A</v>
      </c>
      <c r="M794" s="33">
        <v>24</v>
      </c>
      <c r="N794" s="45" t="e">
        <f>VLOOKUP(EVID_PASTVY!$H794,KATEGORIE_ZVIRAT!$B$2:$M$31,8,FALSE)</f>
        <v>#N/A</v>
      </c>
      <c r="O794" s="45" t="e">
        <f>VLOOKUP(EVID_PASTVY!$H794,KATEGORIE_ZVIRAT!$B$2:$M$31,9,FALSE)</f>
        <v>#N/A</v>
      </c>
      <c r="P794" s="54" t="e">
        <f>VLOOKUP(EVID_PASTVY!$H794,KATEGORIE_ZVIRAT!$B$2:$M$31,7,FALSE)*L794/1000*M794/24*(F794-E794+1)/J794</f>
        <v>#N/A</v>
      </c>
      <c r="Q794" s="52" t="e">
        <f>VLOOKUP(EVID_PASTVY!$H794,KATEGORIE_ZVIRAT!$B$2:$M$31,10,FALSE)*P794*10</f>
        <v>#N/A</v>
      </c>
      <c r="R794" s="52" t="e">
        <f>VLOOKUP(EVID_PASTVY!$H794,KATEGORIE_ZVIRAT!$B$2:$M$31,11,FALSE)*P794*10</f>
        <v>#N/A</v>
      </c>
      <c r="S794" s="52" t="e">
        <f>VLOOKUP(EVID_PASTVY!$H794,KATEGORIE_ZVIRAT!$B$2:$M$31,12,FALSE)*P794*10</f>
        <v>#N/A</v>
      </c>
    </row>
    <row r="795" spans="1:19" x14ac:dyDescent="0.2">
      <c r="A795" s="32"/>
      <c r="B795" s="37" t="e">
        <f>VLOOKUP($A795,EVID_OSEVU!$A$1:$M$4972,2,FALSE)</f>
        <v>#N/A</v>
      </c>
      <c r="C795" s="37" t="e">
        <f>VLOOKUP($A795,EVID_OSEVU!$A$1:$M$4972,3,FALSE)</f>
        <v>#N/A</v>
      </c>
      <c r="D795" s="45" t="e">
        <f>VLOOKUP($A795,EVID_OSEVU!$A$1:$M$4972,4,FALSE)</f>
        <v>#N/A</v>
      </c>
      <c r="E795" s="35"/>
      <c r="F795" s="53"/>
      <c r="G795" s="32"/>
      <c r="H795" s="45" t="e">
        <f>VLOOKUP(G795,Export7[#All],2,FALSE)</f>
        <v>#N/A</v>
      </c>
      <c r="I795" s="45" t="e">
        <f>VLOOKUP($A795,EVID_OSEVU!$A$1:$M$4972,10,FALSE)</f>
        <v>#N/A</v>
      </c>
      <c r="J795" s="58" t="e">
        <f>VLOOKUP($A795,EVID_OSEVU!$A$1:$M$4972,11,FALSE)</f>
        <v>#N/A</v>
      </c>
      <c r="K795" s="33"/>
      <c r="L795" s="45" t="e">
        <f>VLOOKUP(EVID_PASTVY!H795,KATEGORIE_ZVIRAT!$B$2:$M$31,6,FALSE)*K795</f>
        <v>#N/A</v>
      </c>
      <c r="M795" s="33">
        <v>24</v>
      </c>
      <c r="N795" s="45" t="e">
        <f>VLOOKUP(EVID_PASTVY!$H795,KATEGORIE_ZVIRAT!$B$2:$M$31,8,FALSE)</f>
        <v>#N/A</v>
      </c>
      <c r="O795" s="45" t="e">
        <f>VLOOKUP(EVID_PASTVY!$H795,KATEGORIE_ZVIRAT!$B$2:$M$31,9,FALSE)</f>
        <v>#N/A</v>
      </c>
      <c r="P795" s="54" t="e">
        <f>VLOOKUP(EVID_PASTVY!$H795,KATEGORIE_ZVIRAT!$B$2:$M$31,7,FALSE)*L795/1000*M795/24*(F795-E795+1)/J795</f>
        <v>#N/A</v>
      </c>
      <c r="Q795" s="52" t="e">
        <f>VLOOKUP(EVID_PASTVY!$H795,KATEGORIE_ZVIRAT!$B$2:$M$31,10,FALSE)*P795*10</f>
        <v>#N/A</v>
      </c>
      <c r="R795" s="52" t="e">
        <f>VLOOKUP(EVID_PASTVY!$H795,KATEGORIE_ZVIRAT!$B$2:$M$31,11,FALSE)*P795*10</f>
        <v>#N/A</v>
      </c>
      <c r="S795" s="52" t="e">
        <f>VLOOKUP(EVID_PASTVY!$H795,KATEGORIE_ZVIRAT!$B$2:$M$31,12,FALSE)*P795*10</f>
        <v>#N/A</v>
      </c>
    </row>
    <row r="796" spans="1:19" x14ac:dyDescent="0.2">
      <c r="A796" s="32"/>
      <c r="B796" s="37" t="e">
        <f>VLOOKUP($A796,EVID_OSEVU!$A$1:$M$4972,2,FALSE)</f>
        <v>#N/A</v>
      </c>
      <c r="C796" s="37" t="e">
        <f>VLOOKUP($A796,EVID_OSEVU!$A$1:$M$4972,3,FALSE)</f>
        <v>#N/A</v>
      </c>
      <c r="D796" s="45" t="e">
        <f>VLOOKUP($A796,EVID_OSEVU!$A$1:$M$4972,4,FALSE)</f>
        <v>#N/A</v>
      </c>
      <c r="E796" s="35"/>
      <c r="F796" s="53"/>
      <c r="G796" s="32"/>
      <c r="H796" s="45" t="e">
        <f>VLOOKUP(G796,Export7[#All],2,FALSE)</f>
        <v>#N/A</v>
      </c>
      <c r="I796" s="45" t="e">
        <f>VLOOKUP($A796,EVID_OSEVU!$A$1:$M$4972,10,FALSE)</f>
        <v>#N/A</v>
      </c>
      <c r="J796" s="58" t="e">
        <f>VLOOKUP($A796,EVID_OSEVU!$A$1:$M$4972,11,FALSE)</f>
        <v>#N/A</v>
      </c>
      <c r="K796" s="33"/>
      <c r="L796" s="45" t="e">
        <f>VLOOKUP(EVID_PASTVY!H796,KATEGORIE_ZVIRAT!$B$2:$M$31,6,FALSE)*K796</f>
        <v>#N/A</v>
      </c>
      <c r="M796" s="33">
        <v>24</v>
      </c>
      <c r="N796" s="45" t="e">
        <f>VLOOKUP(EVID_PASTVY!$H796,KATEGORIE_ZVIRAT!$B$2:$M$31,8,FALSE)</f>
        <v>#N/A</v>
      </c>
      <c r="O796" s="45" t="e">
        <f>VLOOKUP(EVID_PASTVY!$H796,KATEGORIE_ZVIRAT!$B$2:$M$31,9,FALSE)</f>
        <v>#N/A</v>
      </c>
      <c r="P796" s="54" t="e">
        <f>VLOOKUP(EVID_PASTVY!$H796,KATEGORIE_ZVIRAT!$B$2:$M$31,7,FALSE)*L796/1000*M796/24*(F796-E796+1)/J796</f>
        <v>#N/A</v>
      </c>
      <c r="Q796" s="52" t="e">
        <f>VLOOKUP(EVID_PASTVY!$H796,KATEGORIE_ZVIRAT!$B$2:$M$31,10,FALSE)*P796*10</f>
        <v>#N/A</v>
      </c>
      <c r="R796" s="52" t="e">
        <f>VLOOKUP(EVID_PASTVY!$H796,KATEGORIE_ZVIRAT!$B$2:$M$31,11,FALSE)*P796*10</f>
        <v>#N/A</v>
      </c>
      <c r="S796" s="52" t="e">
        <f>VLOOKUP(EVID_PASTVY!$H796,KATEGORIE_ZVIRAT!$B$2:$M$31,12,FALSE)*P796*10</f>
        <v>#N/A</v>
      </c>
    </row>
    <row r="797" spans="1:19" x14ac:dyDescent="0.2">
      <c r="A797" s="32"/>
      <c r="B797" s="37" t="e">
        <f>VLOOKUP($A797,EVID_OSEVU!$A$1:$M$4972,2,FALSE)</f>
        <v>#N/A</v>
      </c>
      <c r="C797" s="37" t="e">
        <f>VLOOKUP($A797,EVID_OSEVU!$A$1:$M$4972,3,FALSE)</f>
        <v>#N/A</v>
      </c>
      <c r="D797" s="45" t="e">
        <f>VLOOKUP($A797,EVID_OSEVU!$A$1:$M$4972,4,FALSE)</f>
        <v>#N/A</v>
      </c>
      <c r="E797" s="35"/>
      <c r="F797" s="53"/>
      <c r="G797" s="32"/>
      <c r="H797" s="45" t="e">
        <f>VLOOKUP(G797,Export7[#All],2,FALSE)</f>
        <v>#N/A</v>
      </c>
      <c r="I797" s="45" t="e">
        <f>VLOOKUP($A797,EVID_OSEVU!$A$1:$M$4972,10,FALSE)</f>
        <v>#N/A</v>
      </c>
      <c r="J797" s="58" t="e">
        <f>VLOOKUP($A797,EVID_OSEVU!$A$1:$M$4972,11,FALSE)</f>
        <v>#N/A</v>
      </c>
      <c r="K797" s="33"/>
      <c r="L797" s="45" t="e">
        <f>VLOOKUP(EVID_PASTVY!H797,KATEGORIE_ZVIRAT!$B$2:$M$31,6,FALSE)*K797</f>
        <v>#N/A</v>
      </c>
      <c r="M797" s="33">
        <v>24</v>
      </c>
      <c r="N797" s="45" t="e">
        <f>VLOOKUP(EVID_PASTVY!$H797,KATEGORIE_ZVIRAT!$B$2:$M$31,8,FALSE)</f>
        <v>#N/A</v>
      </c>
      <c r="O797" s="45" t="e">
        <f>VLOOKUP(EVID_PASTVY!$H797,KATEGORIE_ZVIRAT!$B$2:$M$31,9,FALSE)</f>
        <v>#N/A</v>
      </c>
      <c r="P797" s="54" t="e">
        <f>VLOOKUP(EVID_PASTVY!$H797,KATEGORIE_ZVIRAT!$B$2:$M$31,7,FALSE)*L797/1000*M797/24*(F797-E797+1)/J797</f>
        <v>#N/A</v>
      </c>
      <c r="Q797" s="52" t="e">
        <f>VLOOKUP(EVID_PASTVY!$H797,KATEGORIE_ZVIRAT!$B$2:$M$31,10,FALSE)*P797*10</f>
        <v>#N/A</v>
      </c>
      <c r="R797" s="52" t="e">
        <f>VLOOKUP(EVID_PASTVY!$H797,KATEGORIE_ZVIRAT!$B$2:$M$31,11,FALSE)*P797*10</f>
        <v>#N/A</v>
      </c>
      <c r="S797" s="52" t="e">
        <f>VLOOKUP(EVID_PASTVY!$H797,KATEGORIE_ZVIRAT!$B$2:$M$31,12,FALSE)*P797*10</f>
        <v>#N/A</v>
      </c>
    </row>
    <row r="798" spans="1:19" x14ac:dyDescent="0.2">
      <c r="A798" s="32"/>
      <c r="B798" s="37" t="e">
        <f>VLOOKUP($A798,EVID_OSEVU!$A$1:$M$4972,2,FALSE)</f>
        <v>#N/A</v>
      </c>
      <c r="C798" s="37" t="e">
        <f>VLOOKUP($A798,EVID_OSEVU!$A$1:$M$4972,3,FALSE)</f>
        <v>#N/A</v>
      </c>
      <c r="D798" s="45" t="e">
        <f>VLOOKUP($A798,EVID_OSEVU!$A$1:$M$4972,4,FALSE)</f>
        <v>#N/A</v>
      </c>
      <c r="E798" s="35"/>
      <c r="F798" s="53"/>
      <c r="G798" s="32"/>
      <c r="H798" s="45" t="e">
        <f>VLOOKUP(G798,Export7[#All],2,FALSE)</f>
        <v>#N/A</v>
      </c>
      <c r="I798" s="45" t="e">
        <f>VLOOKUP($A798,EVID_OSEVU!$A$1:$M$4972,10,FALSE)</f>
        <v>#N/A</v>
      </c>
      <c r="J798" s="58" t="e">
        <f>VLOOKUP($A798,EVID_OSEVU!$A$1:$M$4972,11,FALSE)</f>
        <v>#N/A</v>
      </c>
      <c r="K798" s="33"/>
      <c r="L798" s="45" t="e">
        <f>VLOOKUP(EVID_PASTVY!H798,KATEGORIE_ZVIRAT!$B$2:$M$31,6,FALSE)*K798</f>
        <v>#N/A</v>
      </c>
      <c r="M798" s="33">
        <v>24</v>
      </c>
      <c r="N798" s="45" t="e">
        <f>VLOOKUP(EVID_PASTVY!$H798,KATEGORIE_ZVIRAT!$B$2:$M$31,8,FALSE)</f>
        <v>#N/A</v>
      </c>
      <c r="O798" s="45" t="e">
        <f>VLOOKUP(EVID_PASTVY!$H798,KATEGORIE_ZVIRAT!$B$2:$M$31,9,FALSE)</f>
        <v>#N/A</v>
      </c>
      <c r="P798" s="54" t="e">
        <f>VLOOKUP(EVID_PASTVY!$H798,KATEGORIE_ZVIRAT!$B$2:$M$31,7,FALSE)*L798/1000*M798/24*(F798-E798+1)/J798</f>
        <v>#N/A</v>
      </c>
      <c r="Q798" s="52" t="e">
        <f>VLOOKUP(EVID_PASTVY!$H798,KATEGORIE_ZVIRAT!$B$2:$M$31,10,FALSE)*P798*10</f>
        <v>#N/A</v>
      </c>
      <c r="R798" s="52" t="e">
        <f>VLOOKUP(EVID_PASTVY!$H798,KATEGORIE_ZVIRAT!$B$2:$M$31,11,FALSE)*P798*10</f>
        <v>#N/A</v>
      </c>
      <c r="S798" s="52" t="e">
        <f>VLOOKUP(EVID_PASTVY!$H798,KATEGORIE_ZVIRAT!$B$2:$M$31,12,FALSE)*P798*10</f>
        <v>#N/A</v>
      </c>
    </row>
    <row r="799" spans="1:19" x14ac:dyDescent="0.2">
      <c r="A799" s="32"/>
      <c r="B799" s="37" t="e">
        <f>VLOOKUP($A799,EVID_OSEVU!$A$1:$M$4972,2,FALSE)</f>
        <v>#N/A</v>
      </c>
      <c r="C799" s="37" t="e">
        <f>VLOOKUP($A799,EVID_OSEVU!$A$1:$M$4972,3,FALSE)</f>
        <v>#N/A</v>
      </c>
      <c r="D799" s="45" t="e">
        <f>VLOOKUP($A799,EVID_OSEVU!$A$1:$M$4972,4,FALSE)</f>
        <v>#N/A</v>
      </c>
      <c r="E799" s="35"/>
      <c r="F799" s="53"/>
      <c r="G799" s="32"/>
      <c r="H799" s="45" t="e">
        <f>VLOOKUP(G799,Export7[#All],2,FALSE)</f>
        <v>#N/A</v>
      </c>
      <c r="I799" s="45" t="e">
        <f>VLOOKUP($A799,EVID_OSEVU!$A$1:$M$4972,10,FALSE)</f>
        <v>#N/A</v>
      </c>
      <c r="J799" s="58" t="e">
        <f>VLOOKUP($A799,EVID_OSEVU!$A$1:$M$4972,11,FALSE)</f>
        <v>#N/A</v>
      </c>
      <c r="K799" s="33"/>
      <c r="L799" s="45" t="e">
        <f>VLOOKUP(EVID_PASTVY!H799,KATEGORIE_ZVIRAT!$B$2:$M$31,6,FALSE)*K799</f>
        <v>#N/A</v>
      </c>
      <c r="M799" s="33">
        <v>24</v>
      </c>
      <c r="N799" s="45" t="e">
        <f>VLOOKUP(EVID_PASTVY!$H799,KATEGORIE_ZVIRAT!$B$2:$M$31,8,FALSE)</f>
        <v>#N/A</v>
      </c>
      <c r="O799" s="45" t="e">
        <f>VLOOKUP(EVID_PASTVY!$H799,KATEGORIE_ZVIRAT!$B$2:$M$31,9,FALSE)</f>
        <v>#N/A</v>
      </c>
      <c r="P799" s="54" t="e">
        <f>VLOOKUP(EVID_PASTVY!$H799,KATEGORIE_ZVIRAT!$B$2:$M$31,7,FALSE)*L799/1000*M799/24*(F799-E799+1)/J799</f>
        <v>#N/A</v>
      </c>
      <c r="Q799" s="52" t="e">
        <f>VLOOKUP(EVID_PASTVY!$H799,KATEGORIE_ZVIRAT!$B$2:$M$31,10,FALSE)*P799*10</f>
        <v>#N/A</v>
      </c>
      <c r="R799" s="52" t="e">
        <f>VLOOKUP(EVID_PASTVY!$H799,KATEGORIE_ZVIRAT!$B$2:$M$31,11,FALSE)*P799*10</f>
        <v>#N/A</v>
      </c>
      <c r="S799" s="52" t="e">
        <f>VLOOKUP(EVID_PASTVY!$H799,KATEGORIE_ZVIRAT!$B$2:$M$31,12,FALSE)*P799*10</f>
        <v>#N/A</v>
      </c>
    </row>
    <row r="800" spans="1:19" x14ac:dyDescent="0.2">
      <c r="A800" s="32"/>
      <c r="B800" s="37" t="e">
        <f>VLOOKUP($A800,EVID_OSEVU!$A$1:$M$4972,2,FALSE)</f>
        <v>#N/A</v>
      </c>
      <c r="C800" s="37" t="e">
        <f>VLOOKUP($A800,EVID_OSEVU!$A$1:$M$4972,3,FALSE)</f>
        <v>#N/A</v>
      </c>
      <c r="D800" s="45" t="e">
        <f>VLOOKUP($A800,EVID_OSEVU!$A$1:$M$4972,4,FALSE)</f>
        <v>#N/A</v>
      </c>
      <c r="E800" s="35"/>
      <c r="F800" s="53"/>
      <c r="G800" s="32"/>
      <c r="H800" s="45" t="e">
        <f>VLOOKUP(G800,Export7[#All],2,FALSE)</f>
        <v>#N/A</v>
      </c>
      <c r="I800" s="45" t="e">
        <f>VLOOKUP($A800,EVID_OSEVU!$A$1:$M$4972,10,FALSE)</f>
        <v>#N/A</v>
      </c>
      <c r="J800" s="58" t="e">
        <f>VLOOKUP($A800,EVID_OSEVU!$A$1:$M$4972,11,FALSE)</f>
        <v>#N/A</v>
      </c>
      <c r="K800" s="33"/>
      <c r="L800" s="45" t="e">
        <f>VLOOKUP(EVID_PASTVY!H800,KATEGORIE_ZVIRAT!$B$2:$M$31,6,FALSE)*K800</f>
        <v>#N/A</v>
      </c>
      <c r="M800" s="33">
        <v>24</v>
      </c>
      <c r="N800" s="45" t="e">
        <f>VLOOKUP(EVID_PASTVY!$H800,KATEGORIE_ZVIRAT!$B$2:$M$31,8,FALSE)</f>
        <v>#N/A</v>
      </c>
      <c r="O800" s="45" t="e">
        <f>VLOOKUP(EVID_PASTVY!$H800,KATEGORIE_ZVIRAT!$B$2:$M$31,9,FALSE)</f>
        <v>#N/A</v>
      </c>
      <c r="P800" s="54" t="e">
        <f>VLOOKUP(EVID_PASTVY!$H800,KATEGORIE_ZVIRAT!$B$2:$M$31,7,FALSE)*L800/1000*M800/24*(F800-E800+1)/J800</f>
        <v>#N/A</v>
      </c>
      <c r="Q800" s="52" t="e">
        <f>VLOOKUP(EVID_PASTVY!$H800,KATEGORIE_ZVIRAT!$B$2:$M$31,10,FALSE)*P800*10</f>
        <v>#N/A</v>
      </c>
      <c r="R800" s="52" t="e">
        <f>VLOOKUP(EVID_PASTVY!$H800,KATEGORIE_ZVIRAT!$B$2:$M$31,11,FALSE)*P800*10</f>
        <v>#N/A</v>
      </c>
      <c r="S800" s="52" t="e">
        <f>VLOOKUP(EVID_PASTVY!$H800,KATEGORIE_ZVIRAT!$B$2:$M$31,12,FALSE)*P800*10</f>
        <v>#N/A</v>
      </c>
    </row>
    <row r="801" spans="1:19" x14ac:dyDescent="0.2">
      <c r="A801" s="32"/>
      <c r="B801" s="37" t="e">
        <f>VLOOKUP($A801,EVID_OSEVU!$A$1:$M$4972,2,FALSE)</f>
        <v>#N/A</v>
      </c>
      <c r="C801" s="37" t="e">
        <f>VLOOKUP($A801,EVID_OSEVU!$A$1:$M$4972,3,FALSE)</f>
        <v>#N/A</v>
      </c>
      <c r="D801" s="45" t="e">
        <f>VLOOKUP($A801,EVID_OSEVU!$A$1:$M$4972,4,FALSE)</f>
        <v>#N/A</v>
      </c>
      <c r="E801" s="35"/>
      <c r="F801" s="53"/>
      <c r="G801" s="32"/>
      <c r="H801" s="45" t="e">
        <f>VLOOKUP(G801,Export7[#All],2,FALSE)</f>
        <v>#N/A</v>
      </c>
      <c r="I801" s="45" t="e">
        <f>VLOOKUP($A801,EVID_OSEVU!$A$1:$M$4972,10,FALSE)</f>
        <v>#N/A</v>
      </c>
      <c r="J801" s="58" t="e">
        <f>VLOOKUP($A801,EVID_OSEVU!$A$1:$M$4972,11,FALSE)</f>
        <v>#N/A</v>
      </c>
      <c r="K801" s="33"/>
      <c r="L801" s="45" t="e">
        <f>VLOOKUP(EVID_PASTVY!H801,KATEGORIE_ZVIRAT!$B$2:$M$31,6,FALSE)*K801</f>
        <v>#N/A</v>
      </c>
      <c r="M801" s="33">
        <v>24</v>
      </c>
      <c r="N801" s="45" t="e">
        <f>VLOOKUP(EVID_PASTVY!$H801,KATEGORIE_ZVIRAT!$B$2:$M$31,8,FALSE)</f>
        <v>#N/A</v>
      </c>
      <c r="O801" s="45" t="e">
        <f>VLOOKUP(EVID_PASTVY!$H801,KATEGORIE_ZVIRAT!$B$2:$M$31,9,FALSE)</f>
        <v>#N/A</v>
      </c>
      <c r="P801" s="54" t="e">
        <f>VLOOKUP(EVID_PASTVY!$H801,KATEGORIE_ZVIRAT!$B$2:$M$31,7,FALSE)*L801/1000*M801/24*(F801-E801+1)/J801</f>
        <v>#N/A</v>
      </c>
      <c r="Q801" s="52" t="e">
        <f>VLOOKUP(EVID_PASTVY!$H801,KATEGORIE_ZVIRAT!$B$2:$M$31,10,FALSE)*P801*10</f>
        <v>#N/A</v>
      </c>
      <c r="R801" s="52" t="e">
        <f>VLOOKUP(EVID_PASTVY!$H801,KATEGORIE_ZVIRAT!$B$2:$M$31,11,FALSE)*P801*10</f>
        <v>#N/A</v>
      </c>
      <c r="S801" s="52" t="e">
        <f>VLOOKUP(EVID_PASTVY!$H801,KATEGORIE_ZVIRAT!$B$2:$M$31,12,FALSE)*P801*10</f>
        <v>#N/A</v>
      </c>
    </row>
    <row r="802" spans="1:19" x14ac:dyDescent="0.2">
      <c r="A802" s="32"/>
      <c r="B802" s="37" t="e">
        <f>VLOOKUP($A802,EVID_OSEVU!$A$1:$M$4972,2,FALSE)</f>
        <v>#N/A</v>
      </c>
      <c r="C802" s="37" t="e">
        <f>VLOOKUP($A802,EVID_OSEVU!$A$1:$M$4972,3,FALSE)</f>
        <v>#N/A</v>
      </c>
      <c r="D802" s="45" t="e">
        <f>VLOOKUP($A802,EVID_OSEVU!$A$1:$M$4972,4,FALSE)</f>
        <v>#N/A</v>
      </c>
      <c r="E802" s="35"/>
      <c r="F802" s="53"/>
      <c r="G802" s="32"/>
      <c r="H802" s="45" t="e">
        <f>VLOOKUP(G802,Export7[#All],2,FALSE)</f>
        <v>#N/A</v>
      </c>
      <c r="I802" s="45" t="e">
        <f>VLOOKUP($A802,EVID_OSEVU!$A$1:$M$4972,10,FALSE)</f>
        <v>#N/A</v>
      </c>
      <c r="J802" s="58" t="e">
        <f>VLOOKUP($A802,EVID_OSEVU!$A$1:$M$4972,11,FALSE)</f>
        <v>#N/A</v>
      </c>
      <c r="K802" s="33"/>
      <c r="L802" s="45" t="e">
        <f>VLOOKUP(EVID_PASTVY!H802,KATEGORIE_ZVIRAT!$B$2:$M$31,6,FALSE)*K802</f>
        <v>#N/A</v>
      </c>
      <c r="M802" s="33">
        <v>24</v>
      </c>
      <c r="N802" s="45" t="e">
        <f>VLOOKUP(EVID_PASTVY!$H802,KATEGORIE_ZVIRAT!$B$2:$M$31,8,FALSE)</f>
        <v>#N/A</v>
      </c>
      <c r="O802" s="45" t="e">
        <f>VLOOKUP(EVID_PASTVY!$H802,KATEGORIE_ZVIRAT!$B$2:$M$31,9,FALSE)</f>
        <v>#N/A</v>
      </c>
      <c r="P802" s="54" t="e">
        <f>VLOOKUP(EVID_PASTVY!$H802,KATEGORIE_ZVIRAT!$B$2:$M$31,7,FALSE)*L802/1000*M802/24*(F802-E802+1)/J802</f>
        <v>#N/A</v>
      </c>
      <c r="Q802" s="52" t="e">
        <f>VLOOKUP(EVID_PASTVY!$H802,KATEGORIE_ZVIRAT!$B$2:$M$31,10,FALSE)*P802*10</f>
        <v>#N/A</v>
      </c>
      <c r="R802" s="52" t="e">
        <f>VLOOKUP(EVID_PASTVY!$H802,KATEGORIE_ZVIRAT!$B$2:$M$31,11,FALSE)*P802*10</f>
        <v>#N/A</v>
      </c>
      <c r="S802" s="52" t="e">
        <f>VLOOKUP(EVID_PASTVY!$H802,KATEGORIE_ZVIRAT!$B$2:$M$31,12,FALSE)*P802*10</f>
        <v>#N/A</v>
      </c>
    </row>
    <row r="803" spans="1:19" x14ac:dyDescent="0.2">
      <c r="A803" s="32"/>
      <c r="B803" s="37" t="e">
        <f>VLOOKUP($A803,EVID_OSEVU!$A$1:$M$4972,2,FALSE)</f>
        <v>#N/A</v>
      </c>
      <c r="C803" s="37" t="e">
        <f>VLOOKUP($A803,EVID_OSEVU!$A$1:$M$4972,3,FALSE)</f>
        <v>#N/A</v>
      </c>
      <c r="D803" s="45" t="e">
        <f>VLOOKUP($A803,EVID_OSEVU!$A$1:$M$4972,4,FALSE)</f>
        <v>#N/A</v>
      </c>
      <c r="E803" s="35"/>
      <c r="F803" s="53"/>
      <c r="G803" s="32"/>
      <c r="H803" s="45" t="e">
        <f>VLOOKUP(G803,Export7[#All],2,FALSE)</f>
        <v>#N/A</v>
      </c>
      <c r="I803" s="45" t="e">
        <f>VLOOKUP($A803,EVID_OSEVU!$A$1:$M$4972,10,FALSE)</f>
        <v>#N/A</v>
      </c>
      <c r="J803" s="58" t="e">
        <f>VLOOKUP($A803,EVID_OSEVU!$A$1:$M$4972,11,FALSE)</f>
        <v>#N/A</v>
      </c>
      <c r="K803" s="33"/>
      <c r="L803" s="45" t="e">
        <f>VLOOKUP(EVID_PASTVY!H803,KATEGORIE_ZVIRAT!$B$2:$M$31,6,FALSE)*K803</f>
        <v>#N/A</v>
      </c>
      <c r="M803" s="33">
        <v>24</v>
      </c>
      <c r="N803" s="45" t="e">
        <f>VLOOKUP(EVID_PASTVY!$H803,KATEGORIE_ZVIRAT!$B$2:$M$31,8,FALSE)</f>
        <v>#N/A</v>
      </c>
      <c r="O803" s="45" t="e">
        <f>VLOOKUP(EVID_PASTVY!$H803,KATEGORIE_ZVIRAT!$B$2:$M$31,9,FALSE)</f>
        <v>#N/A</v>
      </c>
      <c r="P803" s="54" t="e">
        <f>VLOOKUP(EVID_PASTVY!$H803,KATEGORIE_ZVIRAT!$B$2:$M$31,7,FALSE)*L803/1000*M803/24*(F803-E803+1)/J803</f>
        <v>#N/A</v>
      </c>
      <c r="Q803" s="52" t="e">
        <f>VLOOKUP(EVID_PASTVY!$H803,KATEGORIE_ZVIRAT!$B$2:$M$31,10,FALSE)*P803*10</f>
        <v>#N/A</v>
      </c>
      <c r="R803" s="52" t="e">
        <f>VLOOKUP(EVID_PASTVY!$H803,KATEGORIE_ZVIRAT!$B$2:$M$31,11,FALSE)*P803*10</f>
        <v>#N/A</v>
      </c>
      <c r="S803" s="52" t="e">
        <f>VLOOKUP(EVID_PASTVY!$H803,KATEGORIE_ZVIRAT!$B$2:$M$31,12,FALSE)*P803*10</f>
        <v>#N/A</v>
      </c>
    </row>
    <row r="804" spans="1:19" x14ac:dyDescent="0.2">
      <c r="A804" s="32"/>
      <c r="B804" s="37" t="e">
        <f>VLOOKUP($A804,EVID_OSEVU!$A$1:$M$4972,2,FALSE)</f>
        <v>#N/A</v>
      </c>
      <c r="C804" s="37" t="e">
        <f>VLOOKUP($A804,EVID_OSEVU!$A$1:$M$4972,3,FALSE)</f>
        <v>#N/A</v>
      </c>
      <c r="D804" s="45" t="e">
        <f>VLOOKUP($A804,EVID_OSEVU!$A$1:$M$4972,4,FALSE)</f>
        <v>#N/A</v>
      </c>
      <c r="E804" s="35"/>
      <c r="F804" s="53"/>
      <c r="G804" s="32"/>
      <c r="H804" s="45" t="e">
        <f>VLOOKUP(G804,Export7[#All],2,FALSE)</f>
        <v>#N/A</v>
      </c>
      <c r="I804" s="45" t="e">
        <f>VLOOKUP($A804,EVID_OSEVU!$A$1:$M$4972,10,FALSE)</f>
        <v>#N/A</v>
      </c>
      <c r="J804" s="58" t="e">
        <f>VLOOKUP($A804,EVID_OSEVU!$A$1:$M$4972,11,FALSE)</f>
        <v>#N/A</v>
      </c>
      <c r="K804" s="33"/>
      <c r="L804" s="45" t="e">
        <f>VLOOKUP(EVID_PASTVY!H804,KATEGORIE_ZVIRAT!$B$2:$M$31,6,FALSE)*K804</f>
        <v>#N/A</v>
      </c>
      <c r="M804" s="33">
        <v>24</v>
      </c>
      <c r="N804" s="45" t="e">
        <f>VLOOKUP(EVID_PASTVY!$H804,KATEGORIE_ZVIRAT!$B$2:$M$31,8,FALSE)</f>
        <v>#N/A</v>
      </c>
      <c r="O804" s="45" t="e">
        <f>VLOOKUP(EVID_PASTVY!$H804,KATEGORIE_ZVIRAT!$B$2:$M$31,9,FALSE)</f>
        <v>#N/A</v>
      </c>
      <c r="P804" s="54" t="e">
        <f>VLOOKUP(EVID_PASTVY!$H804,KATEGORIE_ZVIRAT!$B$2:$M$31,7,FALSE)*L804/1000*M804/24*(F804-E804+1)/J804</f>
        <v>#N/A</v>
      </c>
      <c r="Q804" s="52" t="e">
        <f>VLOOKUP(EVID_PASTVY!$H804,KATEGORIE_ZVIRAT!$B$2:$M$31,10,FALSE)*P804*10</f>
        <v>#N/A</v>
      </c>
      <c r="R804" s="52" t="e">
        <f>VLOOKUP(EVID_PASTVY!$H804,KATEGORIE_ZVIRAT!$B$2:$M$31,11,FALSE)*P804*10</f>
        <v>#N/A</v>
      </c>
      <c r="S804" s="52" t="e">
        <f>VLOOKUP(EVID_PASTVY!$H804,KATEGORIE_ZVIRAT!$B$2:$M$31,12,FALSE)*P804*10</f>
        <v>#N/A</v>
      </c>
    </row>
    <row r="805" spans="1:19" x14ac:dyDescent="0.2">
      <c r="A805" s="32"/>
      <c r="B805" s="37" t="e">
        <f>VLOOKUP($A805,EVID_OSEVU!$A$1:$M$4972,2,FALSE)</f>
        <v>#N/A</v>
      </c>
      <c r="C805" s="37" t="e">
        <f>VLOOKUP($A805,EVID_OSEVU!$A$1:$M$4972,3,FALSE)</f>
        <v>#N/A</v>
      </c>
      <c r="D805" s="45" t="e">
        <f>VLOOKUP($A805,EVID_OSEVU!$A$1:$M$4972,4,FALSE)</f>
        <v>#N/A</v>
      </c>
      <c r="E805" s="35"/>
      <c r="F805" s="53"/>
      <c r="G805" s="32"/>
      <c r="H805" s="45" t="e">
        <f>VLOOKUP(G805,Export7[#All],2,FALSE)</f>
        <v>#N/A</v>
      </c>
      <c r="I805" s="45" t="e">
        <f>VLOOKUP($A805,EVID_OSEVU!$A$1:$M$4972,10,FALSE)</f>
        <v>#N/A</v>
      </c>
      <c r="J805" s="58" t="e">
        <f>VLOOKUP($A805,EVID_OSEVU!$A$1:$M$4972,11,FALSE)</f>
        <v>#N/A</v>
      </c>
      <c r="K805" s="33"/>
      <c r="L805" s="45" t="e">
        <f>VLOOKUP(EVID_PASTVY!H805,KATEGORIE_ZVIRAT!$B$2:$M$31,6,FALSE)*K805</f>
        <v>#N/A</v>
      </c>
      <c r="M805" s="33">
        <v>24</v>
      </c>
      <c r="N805" s="45" t="e">
        <f>VLOOKUP(EVID_PASTVY!$H805,KATEGORIE_ZVIRAT!$B$2:$M$31,8,FALSE)</f>
        <v>#N/A</v>
      </c>
      <c r="O805" s="45" t="e">
        <f>VLOOKUP(EVID_PASTVY!$H805,KATEGORIE_ZVIRAT!$B$2:$M$31,9,FALSE)</f>
        <v>#N/A</v>
      </c>
      <c r="P805" s="54" t="e">
        <f>VLOOKUP(EVID_PASTVY!$H805,KATEGORIE_ZVIRAT!$B$2:$M$31,7,FALSE)*L805/1000*M805/24*(F805-E805+1)/J805</f>
        <v>#N/A</v>
      </c>
      <c r="Q805" s="52" t="e">
        <f>VLOOKUP(EVID_PASTVY!$H805,KATEGORIE_ZVIRAT!$B$2:$M$31,10,FALSE)*P805*10</f>
        <v>#N/A</v>
      </c>
      <c r="R805" s="52" t="e">
        <f>VLOOKUP(EVID_PASTVY!$H805,KATEGORIE_ZVIRAT!$B$2:$M$31,11,FALSE)*P805*10</f>
        <v>#N/A</v>
      </c>
      <c r="S805" s="52" t="e">
        <f>VLOOKUP(EVID_PASTVY!$H805,KATEGORIE_ZVIRAT!$B$2:$M$31,12,FALSE)*P805*10</f>
        <v>#N/A</v>
      </c>
    </row>
    <row r="806" spans="1:19" x14ac:dyDescent="0.2">
      <c r="A806" s="32"/>
      <c r="B806" s="37" t="e">
        <f>VLOOKUP($A806,EVID_OSEVU!$A$1:$M$4972,2,FALSE)</f>
        <v>#N/A</v>
      </c>
      <c r="C806" s="37" t="e">
        <f>VLOOKUP($A806,EVID_OSEVU!$A$1:$M$4972,3,FALSE)</f>
        <v>#N/A</v>
      </c>
      <c r="D806" s="45" t="e">
        <f>VLOOKUP($A806,EVID_OSEVU!$A$1:$M$4972,4,FALSE)</f>
        <v>#N/A</v>
      </c>
      <c r="E806" s="35"/>
      <c r="F806" s="53"/>
      <c r="G806" s="32"/>
      <c r="H806" s="45" t="e">
        <f>VLOOKUP(G806,Export7[#All],2,FALSE)</f>
        <v>#N/A</v>
      </c>
      <c r="I806" s="45" t="e">
        <f>VLOOKUP($A806,EVID_OSEVU!$A$1:$M$4972,10,FALSE)</f>
        <v>#N/A</v>
      </c>
      <c r="J806" s="58" t="e">
        <f>VLOOKUP($A806,EVID_OSEVU!$A$1:$M$4972,11,FALSE)</f>
        <v>#N/A</v>
      </c>
      <c r="K806" s="33"/>
      <c r="L806" s="45" t="e">
        <f>VLOOKUP(EVID_PASTVY!H806,KATEGORIE_ZVIRAT!$B$2:$M$31,6,FALSE)*K806</f>
        <v>#N/A</v>
      </c>
      <c r="M806" s="33">
        <v>24</v>
      </c>
      <c r="N806" s="45" t="e">
        <f>VLOOKUP(EVID_PASTVY!$H806,KATEGORIE_ZVIRAT!$B$2:$M$31,8,FALSE)</f>
        <v>#N/A</v>
      </c>
      <c r="O806" s="45" t="e">
        <f>VLOOKUP(EVID_PASTVY!$H806,KATEGORIE_ZVIRAT!$B$2:$M$31,9,FALSE)</f>
        <v>#N/A</v>
      </c>
      <c r="P806" s="54" t="e">
        <f>VLOOKUP(EVID_PASTVY!$H806,KATEGORIE_ZVIRAT!$B$2:$M$31,7,FALSE)*L806/1000*M806/24*(F806-E806+1)/J806</f>
        <v>#N/A</v>
      </c>
      <c r="Q806" s="52" t="e">
        <f>VLOOKUP(EVID_PASTVY!$H806,KATEGORIE_ZVIRAT!$B$2:$M$31,10,FALSE)*P806*10</f>
        <v>#N/A</v>
      </c>
      <c r="R806" s="52" t="e">
        <f>VLOOKUP(EVID_PASTVY!$H806,KATEGORIE_ZVIRAT!$B$2:$M$31,11,FALSE)*P806*10</f>
        <v>#N/A</v>
      </c>
      <c r="S806" s="52" t="e">
        <f>VLOOKUP(EVID_PASTVY!$H806,KATEGORIE_ZVIRAT!$B$2:$M$31,12,FALSE)*P806*10</f>
        <v>#N/A</v>
      </c>
    </row>
    <row r="807" spans="1:19" x14ac:dyDescent="0.2">
      <c r="A807" s="32"/>
      <c r="B807" s="37" t="e">
        <f>VLOOKUP($A807,EVID_OSEVU!$A$1:$M$4972,2,FALSE)</f>
        <v>#N/A</v>
      </c>
      <c r="C807" s="37" t="e">
        <f>VLOOKUP($A807,EVID_OSEVU!$A$1:$M$4972,3,FALSE)</f>
        <v>#N/A</v>
      </c>
      <c r="D807" s="45" t="e">
        <f>VLOOKUP($A807,EVID_OSEVU!$A$1:$M$4972,4,FALSE)</f>
        <v>#N/A</v>
      </c>
      <c r="E807" s="35"/>
      <c r="F807" s="53"/>
      <c r="G807" s="32"/>
      <c r="H807" s="45" t="e">
        <f>VLOOKUP(G807,Export7[#All],2,FALSE)</f>
        <v>#N/A</v>
      </c>
      <c r="I807" s="45" t="e">
        <f>VLOOKUP($A807,EVID_OSEVU!$A$1:$M$4972,10,FALSE)</f>
        <v>#N/A</v>
      </c>
      <c r="J807" s="58" t="e">
        <f>VLOOKUP($A807,EVID_OSEVU!$A$1:$M$4972,11,FALSE)</f>
        <v>#N/A</v>
      </c>
      <c r="K807" s="33"/>
      <c r="L807" s="45" t="e">
        <f>VLOOKUP(EVID_PASTVY!H807,KATEGORIE_ZVIRAT!$B$2:$M$31,6,FALSE)*K807</f>
        <v>#N/A</v>
      </c>
      <c r="M807" s="33">
        <v>24</v>
      </c>
      <c r="N807" s="45" t="e">
        <f>VLOOKUP(EVID_PASTVY!$H807,KATEGORIE_ZVIRAT!$B$2:$M$31,8,FALSE)</f>
        <v>#N/A</v>
      </c>
      <c r="O807" s="45" t="e">
        <f>VLOOKUP(EVID_PASTVY!$H807,KATEGORIE_ZVIRAT!$B$2:$M$31,9,FALSE)</f>
        <v>#N/A</v>
      </c>
      <c r="P807" s="54" t="e">
        <f>VLOOKUP(EVID_PASTVY!$H807,KATEGORIE_ZVIRAT!$B$2:$M$31,7,FALSE)*L807/1000*M807/24*(F807-E807+1)/J807</f>
        <v>#N/A</v>
      </c>
      <c r="Q807" s="52" t="e">
        <f>VLOOKUP(EVID_PASTVY!$H807,KATEGORIE_ZVIRAT!$B$2:$M$31,10,FALSE)*P807*10</f>
        <v>#N/A</v>
      </c>
      <c r="R807" s="52" t="e">
        <f>VLOOKUP(EVID_PASTVY!$H807,KATEGORIE_ZVIRAT!$B$2:$M$31,11,FALSE)*P807*10</f>
        <v>#N/A</v>
      </c>
      <c r="S807" s="52" t="e">
        <f>VLOOKUP(EVID_PASTVY!$H807,KATEGORIE_ZVIRAT!$B$2:$M$31,12,FALSE)*P807*10</f>
        <v>#N/A</v>
      </c>
    </row>
    <row r="808" spans="1:19" x14ac:dyDescent="0.2">
      <c r="A808" s="32"/>
      <c r="B808" s="37" t="e">
        <f>VLOOKUP($A808,EVID_OSEVU!$A$1:$M$4972,2,FALSE)</f>
        <v>#N/A</v>
      </c>
      <c r="C808" s="37" t="e">
        <f>VLOOKUP($A808,EVID_OSEVU!$A$1:$M$4972,3,FALSE)</f>
        <v>#N/A</v>
      </c>
      <c r="D808" s="45" t="e">
        <f>VLOOKUP($A808,EVID_OSEVU!$A$1:$M$4972,4,FALSE)</f>
        <v>#N/A</v>
      </c>
      <c r="E808" s="35"/>
      <c r="F808" s="53"/>
      <c r="G808" s="32"/>
      <c r="H808" s="45" t="e">
        <f>VLOOKUP(G808,Export7[#All],2,FALSE)</f>
        <v>#N/A</v>
      </c>
      <c r="I808" s="45" t="e">
        <f>VLOOKUP($A808,EVID_OSEVU!$A$1:$M$4972,10,FALSE)</f>
        <v>#N/A</v>
      </c>
      <c r="J808" s="58" t="e">
        <f>VLOOKUP($A808,EVID_OSEVU!$A$1:$M$4972,11,FALSE)</f>
        <v>#N/A</v>
      </c>
      <c r="K808" s="33"/>
      <c r="L808" s="45" t="e">
        <f>VLOOKUP(EVID_PASTVY!H808,KATEGORIE_ZVIRAT!$B$2:$M$31,6,FALSE)*K808</f>
        <v>#N/A</v>
      </c>
      <c r="M808" s="33">
        <v>24</v>
      </c>
      <c r="N808" s="45" t="e">
        <f>VLOOKUP(EVID_PASTVY!$H808,KATEGORIE_ZVIRAT!$B$2:$M$31,8,FALSE)</f>
        <v>#N/A</v>
      </c>
      <c r="O808" s="45" t="e">
        <f>VLOOKUP(EVID_PASTVY!$H808,KATEGORIE_ZVIRAT!$B$2:$M$31,9,FALSE)</f>
        <v>#N/A</v>
      </c>
      <c r="P808" s="54" t="e">
        <f>VLOOKUP(EVID_PASTVY!$H808,KATEGORIE_ZVIRAT!$B$2:$M$31,7,FALSE)*L808/1000*M808/24*(F808-E808+1)/J808</f>
        <v>#N/A</v>
      </c>
      <c r="Q808" s="52" t="e">
        <f>VLOOKUP(EVID_PASTVY!$H808,KATEGORIE_ZVIRAT!$B$2:$M$31,10,FALSE)*P808*10</f>
        <v>#N/A</v>
      </c>
      <c r="R808" s="52" t="e">
        <f>VLOOKUP(EVID_PASTVY!$H808,KATEGORIE_ZVIRAT!$B$2:$M$31,11,FALSE)*P808*10</f>
        <v>#N/A</v>
      </c>
      <c r="S808" s="52" t="e">
        <f>VLOOKUP(EVID_PASTVY!$H808,KATEGORIE_ZVIRAT!$B$2:$M$31,12,FALSE)*P808*10</f>
        <v>#N/A</v>
      </c>
    </row>
    <row r="809" spans="1:19" x14ac:dyDescent="0.2">
      <c r="A809" s="32"/>
      <c r="B809" s="37" t="e">
        <f>VLOOKUP($A809,EVID_OSEVU!$A$1:$M$4972,2,FALSE)</f>
        <v>#N/A</v>
      </c>
      <c r="C809" s="37" t="e">
        <f>VLOOKUP($A809,EVID_OSEVU!$A$1:$M$4972,3,FALSE)</f>
        <v>#N/A</v>
      </c>
      <c r="D809" s="45" t="e">
        <f>VLOOKUP($A809,EVID_OSEVU!$A$1:$M$4972,4,FALSE)</f>
        <v>#N/A</v>
      </c>
      <c r="E809" s="35"/>
      <c r="F809" s="53"/>
      <c r="G809" s="32"/>
      <c r="H809" s="45" t="e">
        <f>VLOOKUP(G809,Export7[#All],2,FALSE)</f>
        <v>#N/A</v>
      </c>
      <c r="I809" s="45" t="e">
        <f>VLOOKUP($A809,EVID_OSEVU!$A$1:$M$4972,10,FALSE)</f>
        <v>#N/A</v>
      </c>
      <c r="J809" s="58" t="e">
        <f>VLOOKUP($A809,EVID_OSEVU!$A$1:$M$4972,11,FALSE)</f>
        <v>#N/A</v>
      </c>
      <c r="K809" s="33"/>
      <c r="L809" s="45" t="e">
        <f>VLOOKUP(EVID_PASTVY!H809,KATEGORIE_ZVIRAT!$B$2:$M$31,6,FALSE)*K809</f>
        <v>#N/A</v>
      </c>
      <c r="M809" s="33">
        <v>24</v>
      </c>
      <c r="N809" s="45" t="e">
        <f>VLOOKUP(EVID_PASTVY!$H809,KATEGORIE_ZVIRAT!$B$2:$M$31,8,FALSE)</f>
        <v>#N/A</v>
      </c>
      <c r="O809" s="45" t="e">
        <f>VLOOKUP(EVID_PASTVY!$H809,KATEGORIE_ZVIRAT!$B$2:$M$31,9,FALSE)</f>
        <v>#N/A</v>
      </c>
      <c r="P809" s="54" t="e">
        <f>VLOOKUP(EVID_PASTVY!$H809,KATEGORIE_ZVIRAT!$B$2:$M$31,7,FALSE)*L809/1000*M809/24*(F809-E809+1)/J809</f>
        <v>#N/A</v>
      </c>
      <c r="Q809" s="52" t="e">
        <f>VLOOKUP(EVID_PASTVY!$H809,KATEGORIE_ZVIRAT!$B$2:$M$31,10,FALSE)*P809*10</f>
        <v>#N/A</v>
      </c>
      <c r="R809" s="52" t="e">
        <f>VLOOKUP(EVID_PASTVY!$H809,KATEGORIE_ZVIRAT!$B$2:$M$31,11,FALSE)*P809*10</f>
        <v>#N/A</v>
      </c>
      <c r="S809" s="52" t="e">
        <f>VLOOKUP(EVID_PASTVY!$H809,KATEGORIE_ZVIRAT!$B$2:$M$31,12,FALSE)*P809*10</f>
        <v>#N/A</v>
      </c>
    </row>
    <row r="810" spans="1:19" x14ac:dyDescent="0.2">
      <c r="A810" s="32"/>
      <c r="B810" s="37" t="e">
        <f>VLOOKUP($A810,EVID_OSEVU!$A$1:$M$4972,2,FALSE)</f>
        <v>#N/A</v>
      </c>
      <c r="C810" s="37" t="e">
        <f>VLOOKUP($A810,EVID_OSEVU!$A$1:$M$4972,3,FALSE)</f>
        <v>#N/A</v>
      </c>
      <c r="D810" s="45" t="e">
        <f>VLOOKUP($A810,EVID_OSEVU!$A$1:$M$4972,4,FALSE)</f>
        <v>#N/A</v>
      </c>
      <c r="E810" s="35"/>
      <c r="F810" s="53"/>
      <c r="G810" s="32"/>
      <c r="H810" s="45" t="e">
        <f>VLOOKUP(G810,Export7[#All],2,FALSE)</f>
        <v>#N/A</v>
      </c>
      <c r="I810" s="45" t="e">
        <f>VLOOKUP($A810,EVID_OSEVU!$A$1:$M$4972,10,FALSE)</f>
        <v>#N/A</v>
      </c>
      <c r="J810" s="58" t="e">
        <f>VLOOKUP($A810,EVID_OSEVU!$A$1:$M$4972,11,FALSE)</f>
        <v>#N/A</v>
      </c>
      <c r="K810" s="33"/>
      <c r="L810" s="45" t="e">
        <f>VLOOKUP(EVID_PASTVY!H810,KATEGORIE_ZVIRAT!$B$2:$M$31,6,FALSE)*K810</f>
        <v>#N/A</v>
      </c>
      <c r="M810" s="33">
        <v>24</v>
      </c>
      <c r="N810" s="45" t="e">
        <f>VLOOKUP(EVID_PASTVY!$H810,KATEGORIE_ZVIRAT!$B$2:$M$31,8,FALSE)</f>
        <v>#N/A</v>
      </c>
      <c r="O810" s="45" t="e">
        <f>VLOOKUP(EVID_PASTVY!$H810,KATEGORIE_ZVIRAT!$B$2:$M$31,9,FALSE)</f>
        <v>#N/A</v>
      </c>
      <c r="P810" s="54" t="e">
        <f>VLOOKUP(EVID_PASTVY!$H810,KATEGORIE_ZVIRAT!$B$2:$M$31,7,FALSE)*L810/1000*M810/24*(F810-E810+1)/J810</f>
        <v>#N/A</v>
      </c>
      <c r="Q810" s="52" t="e">
        <f>VLOOKUP(EVID_PASTVY!$H810,KATEGORIE_ZVIRAT!$B$2:$M$31,10,FALSE)*P810*10</f>
        <v>#N/A</v>
      </c>
      <c r="R810" s="52" t="e">
        <f>VLOOKUP(EVID_PASTVY!$H810,KATEGORIE_ZVIRAT!$B$2:$M$31,11,FALSE)*P810*10</f>
        <v>#N/A</v>
      </c>
      <c r="S810" s="52" t="e">
        <f>VLOOKUP(EVID_PASTVY!$H810,KATEGORIE_ZVIRAT!$B$2:$M$31,12,FALSE)*P810*10</f>
        <v>#N/A</v>
      </c>
    </row>
    <row r="811" spans="1:19" x14ac:dyDescent="0.2">
      <c r="A811" s="32"/>
      <c r="B811" s="37" t="e">
        <f>VLOOKUP($A811,EVID_OSEVU!$A$1:$M$4972,2,FALSE)</f>
        <v>#N/A</v>
      </c>
      <c r="C811" s="37" t="e">
        <f>VLOOKUP($A811,EVID_OSEVU!$A$1:$M$4972,3,FALSE)</f>
        <v>#N/A</v>
      </c>
      <c r="D811" s="45" t="e">
        <f>VLOOKUP($A811,EVID_OSEVU!$A$1:$M$4972,4,FALSE)</f>
        <v>#N/A</v>
      </c>
      <c r="E811" s="35"/>
      <c r="F811" s="53"/>
      <c r="G811" s="32"/>
      <c r="H811" s="45" t="e">
        <f>VLOOKUP(G811,Export7[#All],2,FALSE)</f>
        <v>#N/A</v>
      </c>
      <c r="I811" s="45" t="e">
        <f>VLOOKUP($A811,EVID_OSEVU!$A$1:$M$4972,10,FALSE)</f>
        <v>#N/A</v>
      </c>
      <c r="J811" s="58" t="e">
        <f>VLOOKUP($A811,EVID_OSEVU!$A$1:$M$4972,11,FALSE)</f>
        <v>#N/A</v>
      </c>
      <c r="K811" s="33"/>
      <c r="L811" s="45" t="e">
        <f>VLOOKUP(EVID_PASTVY!H811,KATEGORIE_ZVIRAT!$B$2:$M$31,6,FALSE)*K811</f>
        <v>#N/A</v>
      </c>
      <c r="M811" s="33">
        <v>24</v>
      </c>
      <c r="N811" s="45" t="e">
        <f>VLOOKUP(EVID_PASTVY!$H811,KATEGORIE_ZVIRAT!$B$2:$M$31,8,FALSE)</f>
        <v>#N/A</v>
      </c>
      <c r="O811" s="45" t="e">
        <f>VLOOKUP(EVID_PASTVY!$H811,KATEGORIE_ZVIRAT!$B$2:$M$31,9,FALSE)</f>
        <v>#N/A</v>
      </c>
      <c r="P811" s="54" t="e">
        <f>VLOOKUP(EVID_PASTVY!$H811,KATEGORIE_ZVIRAT!$B$2:$M$31,7,FALSE)*L811/1000*M811/24*(F811-E811+1)/J811</f>
        <v>#N/A</v>
      </c>
      <c r="Q811" s="52" t="e">
        <f>VLOOKUP(EVID_PASTVY!$H811,KATEGORIE_ZVIRAT!$B$2:$M$31,10,FALSE)*P811*10</f>
        <v>#N/A</v>
      </c>
      <c r="R811" s="52" t="e">
        <f>VLOOKUP(EVID_PASTVY!$H811,KATEGORIE_ZVIRAT!$B$2:$M$31,11,FALSE)*P811*10</f>
        <v>#N/A</v>
      </c>
      <c r="S811" s="52" t="e">
        <f>VLOOKUP(EVID_PASTVY!$H811,KATEGORIE_ZVIRAT!$B$2:$M$31,12,FALSE)*P811*10</f>
        <v>#N/A</v>
      </c>
    </row>
    <row r="812" spans="1:19" x14ac:dyDescent="0.2">
      <c r="A812" s="32"/>
      <c r="B812" s="37" t="e">
        <f>VLOOKUP($A812,EVID_OSEVU!$A$1:$M$4972,2,FALSE)</f>
        <v>#N/A</v>
      </c>
      <c r="C812" s="37" t="e">
        <f>VLOOKUP($A812,EVID_OSEVU!$A$1:$M$4972,3,FALSE)</f>
        <v>#N/A</v>
      </c>
      <c r="D812" s="45" t="e">
        <f>VLOOKUP($A812,EVID_OSEVU!$A$1:$M$4972,4,FALSE)</f>
        <v>#N/A</v>
      </c>
      <c r="E812" s="35"/>
      <c r="F812" s="53"/>
      <c r="G812" s="32"/>
      <c r="H812" s="45" t="e">
        <f>VLOOKUP(G812,Export7[#All],2,FALSE)</f>
        <v>#N/A</v>
      </c>
      <c r="I812" s="45" t="e">
        <f>VLOOKUP($A812,EVID_OSEVU!$A$1:$M$4972,10,FALSE)</f>
        <v>#N/A</v>
      </c>
      <c r="J812" s="58" t="e">
        <f>VLOOKUP($A812,EVID_OSEVU!$A$1:$M$4972,11,FALSE)</f>
        <v>#N/A</v>
      </c>
      <c r="K812" s="33"/>
      <c r="L812" s="45" t="e">
        <f>VLOOKUP(EVID_PASTVY!H812,KATEGORIE_ZVIRAT!$B$2:$M$31,6,FALSE)*K812</f>
        <v>#N/A</v>
      </c>
      <c r="M812" s="33">
        <v>24</v>
      </c>
      <c r="N812" s="45" t="e">
        <f>VLOOKUP(EVID_PASTVY!$H812,KATEGORIE_ZVIRAT!$B$2:$M$31,8,FALSE)</f>
        <v>#N/A</v>
      </c>
      <c r="O812" s="45" t="e">
        <f>VLOOKUP(EVID_PASTVY!$H812,KATEGORIE_ZVIRAT!$B$2:$M$31,9,FALSE)</f>
        <v>#N/A</v>
      </c>
      <c r="P812" s="54" t="e">
        <f>VLOOKUP(EVID_PASTVY!$H812,KATEGORIE_ZVIRAT!$B$2:$M$31,7,FALSE)*L812/1000*M812/24*(F812-E812+1)/J812</f>
        <v>#N/A</v>
      </c>
      <c r="Q812" s="52" t="e">
        <f>VLOOKUP(EVID_PASTVY!$H812,KATEGORIE_ZVIRAT!$B$2:$M$31,10,FALSE)*P812*10</f>
        <v>#N/A</v>
      </c>
      <c r="R812" s="52" t="e">
        <f>VLOOKUP(EVID_PASTVY!$H812,KATEGORIE_ZVIRAT!$B$2:$M$31,11,FALSE)*P812*10</f>
        <v>#N/A</v>
      </c>
      <c r="S812" s="52" t="e">
        <f>VLOOKUP(EVID_PASTVY!$H812,KATEGORIE_ZVIRAT!$B$2:$M$31,12,FALSE)*P812*10</f>
        <v>#N/A</v>
      </c>
    </row>
    <row r="813" spans="1:19" x14ac:dyDescent="0.2">
      <c r="A813" s="32"/>
      <c r="B813" s="37" t="e">
        <f>VLOOKUP($A813,EVID_OSEVU!$A$1:$M$4972,2,FALSE)</f>
        <v>#N/A</v>
      </c>
      <c r="C813" s="37" t="e">
        <f>VLOOKUP($A813,EVID_OSEVU!$A$1:$M$4972,3,FALSE)</f>
        <v>#N/A</v>
      </c>
      <c r="D813" s="45" t="e">
        <f>VLOOKUP($A813,EVID_OSEVU!$A$1:$M$4972,4,FALSE)</f>
        <v>#N/A</v>
      </c>
      <c r="E813" s="35"/>
      <c r="F813" s="53"/>
      <c r="G813" s="32"/>
      <c r="H813" s="45" t="e">
        <f>VLOOKUP(G813,Export7[#All],2,FALSE)</f>
        <v>#N/A</v>
      </c>
      <c r="I813" s="45" t="e">
        <f>VLOOKUP($A813,EVID_OSEVU!$A$1:$M$4972,10,FALSE)</f>
        <v>#N/A</v>
      </c>
      <c r="J813" s="58" t="e">
        <f>VLOOKUP($A813,EVID_OSEVU!$A$1:$M$4972,11,FALSE)</f>
        <v>#N/A</v>
      </c>
      <c r="K813" s="33"/>
      <c r="L813" s="45" t="e">
        <f>VLOOKUP(EVID_PASTVY!H813,KATEGORIE_ZVIRAT!$B$2:$M$31,6,FALSE)*K813</f>
        <v>#N/A</v>
      </c>
      <c r="M813" s="33">
        <v>24</v>
      </c>
      <c r="N813" s="45" t="e">
        <f>VLOOKUP(EVID_PASTVY!$H813,KATEGORIE_ZVIRAT!$B$2:$M$31,8,FALSE)</f>
        <v>#N/A</v>
      </c>
      <c r="O813" s="45" t="e">
        <f>VLOOKUP(EVID_PASTVY!$H813,KATEGORIE_ZVIRAT!$B$2:$M$31,9,FALSE)</f>
        <v>#N/A</v>
      </c>
      <c r="P813" s="54" t="e">
        <f>VLOOKUP(EVID_PASTVY!$H813,KATEGORIE_ZVIRAT!$B$2:$M$31,7,FALSE)*L813/1000*M813/24*(F813-E813+1)/J813</f>
        <v>#N/A</v>
      </c>
      <c r="Q813" s="52" t="e">
        <f>VLOOKUP(EVID_PASTVY!$H813,KATEGORIE_ZVIRAT!$B$2:$M$31,10,FALSE)*P813*10</f>
        <v>#N/A</v>
      </c>
      <c r="R813" s="52" t="e">
        <f>VLOOKUP(EVID_PASTVY!$H813,KATEGORIE_ZVIRAT!$B$2:$M$31,11,FALSE)*P813*10</f>
        <v>#N/A</v>
      </c>
      <c r="S813" s="52" t="e">
        <f>VLOOKUP(EVID_PASTVY!$H813,KATEGORIE_ZVIRAT!$B$2:$M$31,12,FALSE)*P813*10</f>
        <v>#N/A</v>
      </c>
    </row>
    <row r="814" spans="1:19" x14ac:dyDescent="0.2">
      <c r="A814" s="32"/>
      <c r="B814" s="37" t="e">
        <f>VLOOKUP($A814,EVID_OSEVU!$A$1:$M$4972,2,FALSE)</f>
        <v>#N/A</v>
      </c>
      <c r="C814" s="37" t="e">
        <f>VLOOKUP($A814,EVID_OSEVU!$A$1:$M$4972,3,FALSE)</f>
        <v>#N/A</v>
      </c>
      <c r="D814" s="45" t="e">
        <f>VLOOKUP($A814,EVID_OSEVU!$A$1:$M$4972,4,FALSE)</f>
        <v>#N/A</v>
      </c>
      <c r="E814" s="35"/>
      <c r="F814" s="53"/>
      <c r="G814" s="32"/>
      <c r="H814" s="45" t="e">
        <f>VLOOKUP(G814,Export7[#All],2,FALSE)</f>
        <v>#N/A</v>
      </c>
      <c r="I814" s="45" t="e">
        <f>VLOOKUP($A814,EVID_OSEVU!$A$1:$M$4972,10,FALSE)</f>
        <v>#N/A</v>
      </c>
      <c r="J814" s="58" t="e">
        <f>VLOOKUP($A814,EVID_OSEVU!$A$1:$M$4972,11,FALSE)</f>
        <v>#N/A</v>
      </c>
      <c r="K814" s="33"/>
      <c r="L814" s="45" t="e">
        <f>VLOOKUP(EVID_PASTVY!H814,KATEGORIE_ZVIRAT!$B$2:$M$31,6,FALSE)*K814</f>
        <v>#N/A</v>
      </c>
      <c r="M814" s="33">
        <v>24</v>
      </c>
      <c r="N814" s="45" t="e">
        <f>VLOOKUP(EVID_PASTVY!$H814,KATEGORIE_ZVIRAT!$B$2:$M$31,8,FALSE)</f>
        <v>#N/A</v>
      </c>
      <c r="O814" s="45" t="e">
        <f>VLOOKUP(EVID_PASTVY!$H814,KATEGORIE_ZVIRAT!$B$2:$M$31,9,FALSE)</f>
        <v>#N/A</v>
      </c>
      <c r="P814" s="54" t="e">
        <f>VLOOKUP(EVID_PASTVY!$H814,KATEGORIE_ZVIRAT!$B$2:$M$31,7,FALSE)*L814/1000*M814/24*(F814-E814+1)/J814</f>
        <v>#N/A</v>
      </c>
      <c r="Q814" s="52" t="e">
        <f>VLOOKUP(EVID_PASTVY!$H814,KATEGORIE_ZVIRAT!$B$2:$M$31,10,FALSE)*P814*10</f>
        <v>#N/A</v>
      </c>
      <c r="R814" s="52" t="e">
        <f>VLOOKUP(EVID_PASTVY!$H814,KATEGORIE_ZVIRAT!$B$2:$M$31,11,FALSE)*P814*10</f>
        <v>#N/A</v>
      </c>
      <c r="S814" s="52" t="e">
        <f>VLOOKUP(EVID_PASTVY!$H814,KATEGORIE_ZVIRAT!$B$2:$M$31,12,FALSE)*P814*10</f>
        <v>#N/A</v>
      </c>
    </row>
    <row r="815" spans="1:19" x14ac:dyDescent="0.2">
      <c r="A815" s="32"/>
      <c r="B815" s="37" t="e">
        <f>VLOOKUP($A815,EVID_OSEVU!$A$1:$M$4972,2,FALSE)</f>
        <v>#N/A</v>
      </c>
      <c r="C815" s="37" t="e">
        <f>VLOOKUP($A815,EVID_OSEVU!$A$1:$M$4972,3,FALSE)</f>
        <v>#N/A</v>
      </c>
      <c r="D815" s="45" t="e">
        <f>VLOOKUP($A815,EVID_OSEVU!$A$1:$M$4972,4,FALSE)</f>
        <v>#N/A</v>
      </c>
      <c r="E815" s="35"/>
      <c r="F815" s="53"/>
      <c r="G815" s="32"/>
      <c r="H815" s="45" t="e">
        <f>VLOOKUP(G815,Export7[#All],2,FALSE)</f>
        <v>#N/A</v>
      </c>
      <c r="I815" s="45" t="e">
        <f>VLOOKUP($A815,EVID_OSEVU!$A$1:$M$4972,10,FALSE)</f>
        <v>#N/A</v>
      </c>
      <c r="J815" s="58" t="e">
        <f>VLOOKUP($A815,EVID_OSEVU!$A$1:$M$4972,11,FALSE)</f>
        <v>#N/A</v>
      </c>
      <c r="K815" s="33"/>
      <c r="L815" s="45" t="e">
        <f>VLOOKUP(EVID_PASTVY!H815,KATEGORIE_ZVIRAT!$B$2:$M$31,6,FALSE)*K815</f>
        <v>#N/A</v>
      </c>
      <c r="M815" s="33">
        <v>24</v>
      </c>
      <c r="N815" s="45" t="e">
        <f>VLOOKUP(EVID_PASTVY!$H815,KATEGORIE_ZVIRAT!$B$2:$M$31,8,FALSE)</f>
        <v>#N/A</v>
      </c>
      <c r="O815" s="45" t="e">
        <f>VLOOKUP(EVID_PASTVY!$H815,KATEGORIE_ZVIRAT!$B$2:$M$31,9,FALSE)</f>
        <v>#N/A</v>
      </c>
      <c r="P815" s="54" t="e">
        <f>VLOOKUP(EVID_PASTVY!$H815,KATEGORIE_ZVIRAT!$B$2:$M$31,7,FALSE)*L815/1000*M815/24*(F815-E815+1)/J815</f>
        <v>#N/A</v>
      </c>
      <c r="Q815" s="52" t="e">
        <f>VLOOKUP(EVID_PASTVY!$H815,KATEGORIE_ZVIRAT!$B$2:$M$31,10,FALSE)*P815*10</f>
        <v>#N/A</v>
      </c>
      <c r="R815" s="52" t="e">
        <f>VLOOKUP(EVID_PASTVY!$H815,KATEGORIE_ZVIRAT!$B$2:$M$31,11,FALSE)*P815*10</f>
        <v>#N/A</v>
      </c>
      <c r="S815" s="52" t="e">
        <f>VLOOKUP(EVID_PASTVY!$H815,KATEGORIE_ZVIRAT!$B$2:$M$31,12,FALSE)*P815*10</f>
        <v>#N/A</v>
      </c>
    </row>
    <row r="816" spans="1:19" x14ac:dyDescent="0.2">
      <c r="A816" s="32"/>
      <c r="B816" s="37" t="e">
        <f>VLOOKUP($A816,EVID_OSEVU!$A$1:$M$4972,2,FALSE)</f>
        <v>#N/A</v>
      </c>
      <c r="C816" s="37" t="e">
        <f>VLOOKUP($A816,EVID_OSEVU!$A$1:$M$4972,3,FALSE)</f>
        <v>#N/A</v>
      </c>
      <c r="D816" s="45" t="e">
        <f>VLOOKUP($A816,EVID_OSEVU!$A$1:$M$4972,4,FALSE)</f>
        <v>#N/A</v>
      </c>
      <c r="E816" s="35"/>
      <c r="F816" s="53"/>
      <c r="G816" s="32"/>
      <c r="H816" s="45" t="e">
        <f>VLOOKUP(G816,Export7[#All],2,FALSE)</f>
        <v>#N/A</v>
      </c>
      <c r="I816" s="45" t="e">
        <f>VLOOKUP($A816,EVID_OSEVU!$A$1:$M$4972,10,FALSE)</f>
        <v>#N/A</v>
      </c>
      <c r="J816" s="58" t="e">
        <f>VLOOKUP($A816,EVID_OSEVU!$A$1:$M$4972,11,FALSE)</f>
        <v>#N/A</v>
      </c>
      <c r="K816" s="33"/>
      <c r="L816" s="45" t="e">
        <f>VLOOKUP(EVID_PASTVY!H816,KATEGORIE_ZVIRAT!$B$2:$M$31,6,FALSE)*K816</f>
        <v>#N/A</v>
      </c>
      <c r="M816" s="33">
        <v>24</v>
      </c>
      <c r="N816" s="45" t="e">
        <f>VLOOKUP(EVID_PASTVY!$H816,KATEGORIE_ZVIRAT!$B$2:$M$31,8,FALSE)</f>
        <v>#N/A</v>
      </c>
      <c r="O816" s="45" t="e">
        <f>VLOOKUP(EVID_PASTVY!$H816,KATEGORIE_ZVIRAT!$B$2:$M$31,9,FALSE)</f>
        <v>#N/A</v>
      </c>
      <c r="P816" s="54" t="e">
        <f>VLOOKUP(EVID_PASTVY!$H816,KATEGORIE_ZVIRAT!$B$2:$M$31,7,FALSE)*L816/1000*M816/24*(F816-E816+1)/J816</f>
        <v>#N/A</v>
      </c>
      <c r="Q816" s="52" t="e">
        <f>VLOOKUP(EVID_PASTVY!$H816,KATEGORIE_ZVIRAT!$B$2:$M$31,10,FALSE)*P816*10</f>
        <v>#N/A</v>
      </c>
      <c r="R816" s="52" t="e">
        <f>VLOOKUP(EVID_PASTVY!$H816,KATEGORIE_ZVIRAT!$B$2:$M$31,11,FALSE)*P816*10</f>
        <v>#N/A</v>
      </c>
      <c r="S816" s="52" t="e">
        <f>VLOOKUP(EVID_PASTVY!$H816,KATEGORIE_ZVIRAT!$B$2:$M$31,12,FALSE)*P816*10</f>
        <v>#N/A</v>
      </c>
    </row>
    <row r="817" spans="1:19" x14ac:dyDescent="0.2">
      <c r="A817" s="32"/>
      <c r="B817" s="37" t="e">
        <f>VLOOKUP($A817,EVID_OSEVU!$A$1:$M$4972,2,FALSE)</f>
        <v>#N/A</v>
      </c>
      <c r="C817" s="37" t="e">
        <f>VLOOKUP($A817,EVID_OSEVU!$A$1:$M$4972,3,FALSE)</f>
        <v>#N/A</v>
      </c>
      <c r="D817" s="45" t="e">
        <f>VLOOKUP($A817,EVID_OSEVU!$A$1:$M$4972,4,FALSE)</f>
        <v>#N/A</v>
      </c>
      <c r="E817" s="35"/>
      <c r="F817" s="53"/>
      <c r="G817" s="32"/>
      <c r="H817" s="45" t="e">
        <f>VLOOKUP(G817,Export7[#All],2,FALSE)</f>
        <v>#N/A</v>
      </c>
      <c r="I817" s="45" t="e">
        <f>VLOOKUP($A817,EVID_OSEVU!$A$1:$M$4972,10,FALSE)</f>
        <v>#N/A</v>
      </c>
      <c r="J817" s="58" t="e">
        <f>VLOOKUP($A817,EVID_OSEVU!$A$1:$M$4972,11,FALSE)</f>
        <v>#N/A</v>
      </c>
      <c r="K817" s="33"/>
      <c r="L817" s="45" t="e">
        <f>VLOOKUP(EVID_PASTVY!H817,KATEGORIE_ZVIRAT!$B$2:$M$31,6,FALSE)*K817</f>
        <v>#N/A</v>
      </c>
      <c r="M817" s="33">
        <v>24</v>
      </c>
      <c r="N817" s="45" t="e">
        <f>VLOOKUP(EVID_PASTVY!$H817,KATEGORIE_ZVIRAT!$B$2:$M$31,8,FALSE)</f>
        <v>#N/A</v>
      </c>
      <c r="O817" s="45" t="e">
        <f>VLOOKUP(EVID_PASTVY!$H817,KATEGORIE_ZVIRAT!$B$2:$M$31,9,FALSE)</f>
        <v>#N/A</v>
      </c>
      <c r="P817" s="54" t="e">
        <f>VLOOKUP(EVID_PASTVY!$H817,KATEGORIE_ZVIRAT!$B$2:$M$31,7,FALSE)*L817/1000*M817/24*(F817-E817+1)/J817</f>
        <v>#N/A</v>
      </c>
      <c r="Q817" s="52" t="e">
        <f>VLOOKUP(EVID_PASTVY!$H817,KATEGORIE_ZVIRAT!$B$2:$M$31,10,FALSE)*P817*10</f>
        <v>#N/A</v>
      </c>
      <c r="R817" s="52" t="e">
        <f>VLOOKUP(EVID_PASTVY!$H817,KATEGORIE_ZVIRAT!$B$2:$M$31,11,FALSE)*P817*10</f>
        <v>#N/A</v>
      </c>
      <c r="S817" s="52" t="e">
        <f>VLOOKUP(EVID_PASTVY!$H817,KATEGORIE_ZVIRAT!$B$2:$M$31,12,FALSE)*P817*10</f>
        <v>#N/A</v>
      </c>
    </row>
    <row r="818" spans="1:19" x14ac:dyDescent="0.2">
      <c r="A818" s="32"/>
      <c r="B818" s="37" t="e">
        <f>VLOOKUP($A818,EVID_OSEVU!$A$1:$M$4972,2,FALSE)</f>
        <v>#N/A</v>
      </c>
      <c r="C818" s="37" t="e">
        <f>VLOOKUP($A818,EVID_OSEVU!$A$1:$M$4972,3,FALSE)</f>
        <v>#N/A</v>
      </c>
      <c r="D818" s="45" t="e">
        <f>VLOOKUP($A818,EVID_OSEVU!$A$1:$M$4972,4,FALSE)</f>
        <v>#N/A</v>
      </c>
      <c r="E818" s="35"/>
      <c r="F818" s="53"/>
      <c r="G818" s="32"/>
      <c r="H818" s="45" t="e">
        <f>VLOOKUP(G818,Export7[#All],2,FALSE)</f>
        <v>#N/A</v>
      </c>
      <c r="I818" s="45" t="e">
        <f>VLOOKUP($A818,EVID_OSEVU!$A$1:$M$4972,10,FALSE)</f>
        <v>#N/A</v>
      </c>
      <c r="J818" s="58" t="e">
        <f>VLOOKUP($A818,EVID_OSEVU!$A$1:$M$4972,11,FALSE)</f>
        <v>#N/A</v>
      </c>
      <c r="K818" s="33"/>
      <c r="L818" s="45" t="e">
        <f>VLOOKUP(EVID_PASTVY!H818,KATEGORIE_ZVIRAT!$B$2:$M$31,6,FALSE)*K818</f>
        <v>#N/A</v>
      </c>
      <c r="M818" s="33">
        <v>24</v>
      </c>
      <c r="N818" s="45" t="e">
        <f>VLOOKUP(EVID_PASTVY!$H818,KATEGORIE_ZVIRAT!$B$2:$M$31,8,FALSE)</f>
        <v>#N/A</v>
      </c>
      <c r="O818" s="45" t="e">
        <f>VLOOKUP(EVID_PASTVY!$H818,KATEGORIE_ZVIRAT!$B$2:$M$31,9,FALSE)</f>
        <v>#N/A</v>
      </c>
      <c r="P818" s="54" t="e">
        <f>VLOOKUP(EVID_PASTVY!$H818,KATEGORIE_ZVIRAT!$B$2:$M$31,7,FALSE)*L818/1000*M818/24*(F818-E818+1)/J818</f>
        <v>#N/A</v>
      </c>
      <c r="Q818" s="52" t="e">
        <f>VLOOKUP(EVID_PASTVY!$H818,KATEGORIE_ZVIRAT!$B$2:$M$31,10,FALSE)*P818*10</f>
        <v>#N/A</v>
      </c>
      <c r="R818" s="52" t="e">
        <f>VLOOKUP(EVID_PASTVY!$H818,KATEGORIE_ZVIRAT!$B$2:$M$31,11,FALSE)*P818*10</f>
        <v>#N/A</v>
      </c>
      <c r="S818" s="52" t="e">
        <f>VLOOKUP(EVID_PASTVY!$H818,KATEGORIE_ZVIRAT!$B$2:$M$31,12,FALSE)*P818*10</f>
        <v>#N/A</v>
      </c>
    </row>
    <row r="819" spans="1:19" x14ac:dyDescent="0.2">
      <c r="A819" s="32"/>
      <c r="B819" s="37" t="e">
        <f>VLOOKUP($A819,EVID_OSEVU!$A$1:$M$4972,2,FALSE)</f>
        <v>#N/A</v>
      </c>
      <c r="C819" s="37" t="e">
        <f>VLOOKUP($A819,EVID_OSEVU!$A$1:$M$4972,3,FALSE)</f>
        <v>#N/A</v>
      </c>
      <c r="D819" s="45" t="e">
        <f>VLOOKUP($A819,EVID_OSEVU!$A$1:$M$4972,4,FALSE)</f>
        <v>#N/A</v>
      </c>
      <c r="E819" s="35"/>
      <c r="F819" s="53"/>
      <c r="G819" s="32"/>
      <c r="H819" s="45" t="e">
        <f>VLOOKUP(G819,Export7[#All],2,FALSE)</f>
        <v>#N/A</v>
      </c>
      <c r="I819" s="45" t="e">
        <f>VLOOKUP($A819,EVID_OSEVU!$A$1:$M$4972,10,FALSE)</f>
        <v>#N/A</v>
      </c>
      <c r="J819" s="58" t="e">
        <f>VLOOKUP($A819,EVID_OSEVU!$A$1:$M$4972,11,FALSE)</f>
        <v>#N/A</v>
      </c>
      <c r="K819" s="33"/>
      <c r="L819" s="45" t="e">
        <f>VLOOKUP(EVID_PASTVY!H819,KATEGORIE_ZVIRAT!$B$2:$M$31,6,FALSE)*K819</f>
        <v>#N/A</v>
      </c>
      <c r="M819" s="33">
        <v>24</v>
      </c>
      <c r="N819" s="45" t="e">
        <f>VLOOKUP(EVID_PASTVY!$H819,KATEGORIE_ZVIRAT!$B$2:$M$31,8,FALSE)</f>
        <v>#N/A</v>
      </c>
      <c r="O819" s="45" t="e">
        <f>VLOOKUP(EVID_PASTVY!$H819,KATEGORIE_ZVIRAT!$B$2:$M$31,9,FALSE)</f>
        <v>#N/A</v>
      </c>
      <c r="P819" s="54" t="e">
        <f>VLOOKUP(EVID_PASTVY!$H819,KATEGORIE_ZVIRAT!$B$2:$M$31,7,FALSE)*L819/1000*M819/24*(F819-E819+1)/J819</f>
        <v>#N/A</v>
      </c>
      <c r="Q819" s="52" t="e">
        <f>VLOOKUP(EVID_PASTVY!$H819,KATEGORIE_ZVIRAT!$B$2:$M$31,10,FALSE)*P819*10</f>
        <v>#N/A</v>
      </c>
      <c r="R819" s="52" t="e">
        <f>VLOOKUP(EVID_PASTVY!$H819,KATEGORIE_ZVIRAT!$B$2:$M$31,11,FALSE)*P819*10</f>
        <v>#N/A</v>
      </c>
      <c r="S819" s="52" t="e">
        <f>VLOOKUP(EVID_PASTVY!$H819,KATEGORIE_ZVIRAT!$B$2:$M$31,12,FALSE)*P819*10</f>
        <v>#N/A</v>
      </c>
    </row>
    <row r="820" spans="1:19" x14ac:dyDescent="0.2">
      <c r="A820" s="32"/>
      <c r="B820" s="37" t="e">
        <f>VLOOKUP($A820,EVID_OSEVU!$A$1:$M$4972,2,FALSE)</f>
        <v>#N/A</v>
      </c>
      <c r="C820" s="37" t="e">
        <f>VLOOKUP($A820,EVID_OSEVU!$A$1:$M$4972,3,FALSE)</f>
        <v>#N/A</v>
      </c>
      <c r="D820" s="45" t="e">
        <f>VLOOKUP($A820,EVID_OSEVU!$A$1:$M$4972,4,FALSE)</f>
        <v>#N/A</v>
      </c>
      <c r="E820" s="35"/>
      <c r="F820" s="53"/>
      <c r="G820" s="32"/>
      <c r="H820" s="45" t="e">
        <f>VLOOKUP(G820,Export7[#All],2,FALSE)</f>
        <v>#N/A</v>
      </c>
      <c r="I820" s="45" t="e">
        <f>VLOOKUP($A820,EVID_OSEVU!$A$1:$M$4972,10,FALSE)</f>
        <v>#N/A</v>
      </c>
      <c r="J820" s="58" t="e">
        <f>VLOOKUP($A820,EVID_OSEVU!$A$1:$M$4972,11,FALSE)</f>
        <v>#N/A</v>
      </c>
      <c r="K820" s="33"/>
      <c r="L820" s="45" t="e">
        <f>VLOOKUP(EVID_PASTVY!H820,KATEGORIE_ZVIRAT!$B$2:$M$31,6,FALSE)*K820</f>
        <v>#N/A</v>
      </c>
      <c r="M820" s="33">
        <v>24</v>
      </c>
      <c r="N820" s="45" t="e">
        <f>VLOOKUP(EVID_PASTVY!$H820,KATEGORIE_ZVIRAT!$B$2:$M$31,8,FALSE)</f>
        <v>#N/A</v>
      </c>
      <c r="O820" s="45" t="e">
        <f>VLOOKUP(EVID_PASTVY!$H820,KATEGORIE_ZVIRAT!$B$2:$M$31,9,FALSE)</f>
        <v>#N/A</v>
      </c>
      <c r="P820" s="54" t="e">
        <f>VLOOKUP(EVID_PASTVY!$H820,KATEGORIE_ZVIRAT!$B$2:$M$31,7,FALSE)*L820/1000*M820/24*(F820-E820+1)/J820</f>
        <v>#N/A</v>
      </c>
      <c r="Q820" s="52" t="e">
        <f>VLOOKUP(EVID_PASTVY!$H820,KATEGORIE_ZVIRAT!$B$2:$M$31,10,FALSE)*P820*10</f>
        <v>#N/A</v>
      </c>
      <c r="R820" s="52" t="e">
        <f>VLOOKUP(EVID_PASTVY!$H820,KATEGORIE_ZVIRAT!$B$2:$M$31,11,FALSE)*P820*10</f>
        <v>#N/A</v>
      </c>
      <c r="S820" s="52" t="e">
        <f>VLOOKUP(EVID_PASTVY!$H820,KATEGORIE_ZVIRAT!$B$2:$M$31,12,FALSE)*P820*10</f>
        <v>#N/A</v>
      </c>
    </row>
    <row r="821" spans="1:19" x14ac:dyDescent="0.2">
      <c r="A821" s="32"/>
      <c r="B821" s="37" t="e">
        <f>VLOOKUP($A821,EVID_OSEVU!$A$1:$M$4972,2,FALSE)</f>
        <v>#N/A</v>
      </c>
      <c r="C821" s="37" t="e">
        <f>VLOOKUP($A821,EVID_OSEVU!$A$1:$M$4972,3,FALSE)</f>
        <v>#N/A</v>
      </c>
      <c r="D821" s="45" t="e">
        <f>VLOOKUP($A821,EVID_OSEVU!$A$1:$M$4972,4,FALSE)</f>
        <v>#N/A</v>
      </c>
      <c r="E821" s="35"/>
      <c r="F821" s="53"/>
      <c r="G821" s="32"/>
      <c r="H821" s="45" t="e">
        <f>VLOOKUP(G821,Export7[#All],2,FALSE)</f>
        <v>#N/A</v>
      </c>
      <c r="I821" s="45" t="e">
        <f>VLOOKUP($A821,EVID_OSEVU!$A$1:$M$4972,10,FALSE)</f>
        <v>#N/A</v>
      </c>
      <c r="J821" s="58" t="e">
        <f>VLOOKUP($A821,EVID_OSEVU!$A$1:$M$4972,11,FALSE)</f>
        <v>#N/A</v>
      </c>
      <c r="K821" s="33"/>
      <c r="L821" s="45" t="e">
        <f>VLOOKUP(EVID_PASTVY!H821,KATEGORIE_ZVIRAT!$B$2:$M$31,6,FALSE)*K821</f>
        <v>#N/A</v>
      </c>
      <c r="M821" s="33">
        <v>24</v>
      </c>
      <c r="N821" s="45" t="e">
        <f>VLOOKUP(EVID_PASTVY!$H821,KATEGORIE_ZVIRAT!$B$2:$M$31,8,FALSE)</f>
        <v>#N/A</v>
      </c>
      <c r="O821" s="45" t="e">
        <f>VLOOKUP(EVID_PASTVY!$H821,KATEGORIE_ZVIRAT!$B$2:$M$31,9,FALSE)</f>
        <v>#N/A</v>
      </c>
      <c r="P821" s="54" t="e">
        <f>VLOOKUP(EVID_PASTVY!$H821,KATEGORIE_ZVIRAT!$B$2:$M$31,7,FALSE)*L821/1000*M821/24*(F821-E821+1)/J821</f>
        <v>#N/A</v>
      </c>
      <c r="Q821" s="52" t="e">
        <f>VLOOKUP(EVID_PASTVY!$H821,KATEGORIE_ZVIRAT!$B$2:$M$31,10,FALSE)*P821*10</f>
        <v>#N/A</v>
      </c>
      <c r="R821" s="52" t="e">
        <f>VLOOKUP(EVID_PASTVY!$H821,KATEGORIE_ZVIRAT!$B$2:$M$31,11,FALSE)*P821*10</f>
        <v>#N/A</v>
      </c>
      <c r="S821" s="52" t="e">
        <f>VLOOKUP(EVID_PASTVY!$H821,KATEGORIE_ZVIRAT!$B$2:$M$31,12,FALSE)*P821*10</f>
        <v>#N/A</v>
      </c>
    </row>
    <row r="822" spans="1:19" x14ac:dyDescent="0.2">
      <c r="A822" s="32"/>
      <c r="B822" s="37" t="e">
        <f>VLOOKUP($A822,EVID_OSEVU!$A$1:$M$4972,2,FALSE)</f>
        <v>#N/A</v>
      </c>
      <c r="C822" s="37" t="e">
        <f>VLOOKUP($A822,EVID_OSEVU!$A$1:$M$4972,3,FALSE)</f>
        <v>#N/A</v>
      </c>
      <c r="D822" s="45" t="e">
        <f>VLOOKUP($A822,EVID_OSEVU!$A$1:$M$4972,4,FALSE)</f>
        <v>#N/A</v>
      </c>
      <c r="E822" s="35"/>
      <c r="F822" s="53"/>
      <c r="G822" s="32"/>
      <c r="H822" s="45" t="e">
        <f>VLOOKUP(G822,Export7[#All],2,FALSE)</f>
        <v>#N/A</v>
      </c>
      <c r="I822" s="45" t="e">
        <f>VLOOKUP($A822,EVID_OSEVU!$A$1:$M$4972,10,FALSE)</f>
        <v>#N/A</v>
      </c>
      <c r="J822" s="58" t="e">
        <f>VLOOKUP($A822,EVID_OSEVU!$A$1:$M$4972,11,FALSE)</f>
        <v>#N/A</v>
      </c>
      <c r="K822" s="33"/>
      <c r="L822" s="45" t="e">
        <f>VLOOKUP(EVID_PASTVY!H822,KATEGORIE_ZVIRAT!$B$2:$M$31,6,FALSE)*K822</f>
        <v>#N/A</v>
      </c>
      <c r="M822" s="33">
        <v>24</v>
      </c>
      <c r="N822" s="45" t="e">
        <f>VLOOKUP(EVID_PASTVY!$H822,KATEGORIE_ZVIRAT!$B$2:$M$31,8,FALSE)</f>
        <v>#N/A</v>
      </c>
      <c r="O822" s="45" t="e">
        <f>VLOOKUP(EVID_PASTVY!$H822,KATEGORIE_ZVIRAT!$B$2:$M$31,9,FALSE)</f>
        <v>#N/A</v>
      </c>
      <c r="P822" s="54" t="e">
        <f>VLOOKUP(EVID_PASTVY!$H822,KATEGORIE_ZVIRAT!$B$2:$M$31,7,FALSE)*L822/1000*M822/24*(F822-E822+1)/J822</f>
        <v>#N/A</v>
      </c>
      <c r="Q822" s="52" t="e">
        <f>VLOOKUP(EVID_PASTVY!$H822,KATEGORIE_ZVIRAT!$B$2:$M$31,10,FALSE)*P822*10</f>
        <v>#N/A</v>
      </c>
      <c r="R822" s="52" t="e">
        <f>VLOOKUP(EVID_PASTVY!$H822,KATEGORIE_ZVIRAT!$B$2:$M$31,11,FALSE)*P822*10</f>
        <v>#N/A</v>
      </c>
      <c r="S822" s="52" t="e">
        <f>VLOOKUP(EVID_PASTVY!$H822,KATEGORIE_ZVIRAT!$B$2:$M$31,12,FALSE)*P822*10</f>
        <v>#N/A</v>
      </c>
    </row>
    <row r="823" spans="1:19" x14ac:dyDescent="0.2">
      <c r="A823" s="32"/>
      <c r="B823" s="37" t="e">
        <f>VLOOKUP($A823,EVID_OSEVU!$A$1:$M$4972,2,FALSE)</f>
        <v>#N/A</v>
      </c>
      <c r="C823" s="37" t="e">
        <f>VLOOKUP($A823,EVID_OSEVU!$A$1:$M$4972,3,FALSE)</f>
        <v>#N/A</v>
      </c>
      <c r="D823" s="45" t="e">
        <f>VLOOKUP($A823,EVID_OSEVU!$A$1:$M$4972,4,FALSE)</f>
        <v>#N/A</v>
      </c>
      <c r="E823" s="35"/>
      <c r="F823" s="53"/>
      <c r="G823" s="32"/>
      <c r="H823" s="45" t="e">
        <f>VLOOKUP(G823,Export7[#All],2,FALSE)</f>
        <v>#N/A</v>
      </c>
      <c r="I823" s="45" t="e">
        <f>VLOOKUP($A823,EVID_OSEVU!$A$1:$M$4972,10,FALSE)</f>
        <v>#N/A</v>
      </c>
      <c r="J823" s="58" t="e">
        <f>VLOOKUP($A823,EVID_OSEVU!$A$1:$M$4972,11,FALSE)</f>
        <v>#N/A</v>
      </c>
      <c r="K823" s="33"/>
      <c r="L823" s="45" t="e">
        <f>VLOOKUP(EVID_PASTVY!H823,KATEGORIE_ZVIRAT!$B$2:$M$31,6,FALSE)*K823</f>
        <v>#N/A</v>
      </c>
      <c r="M823" s="33">
        <v>24</v>
      </c>
      <c r="N823" s="45" t="e">
        <f>VLOOKUP(EVID_PASTVY!$H823,KATEGORIE_ZVIRAT!$B$2:$M$31,8,FALSE)</f>
        <v>#N/A</v>
      </c>
      <c r="O823" s="45" t="e">
        <f>VLOOKUP(EVID_PASTVY!$H823,KATEGORIE_ZVIRAT!$B$2:$M$31,9,FALSE)</f>
        <v>#N/A</v>
      </c>
      <c r="P823" s="54" t="e">
        <f>VLOOKUP(EVID_PASTVY!$H823,KATEGORIE_ZVIRAT!$B$2:$M$31,7,FALSE)*L823/1000*M823/24*(F823-E823+1)/J823</f>
        <v>#N/A</v>
      </c>
      <c r="Q823" s="52" t="e">
        <f>VLOOKUP(EVID_PASTVY!$H823,KATEGORIE_ZVIRAT!$B$2:$M$31,10,FALSE)*P823*10</f>
        <v>#N/A</v>
      </c>
      <c r="R823" s="52" t="e">
        <f>VLOOKUP(EVID_PASTVY!$H823,KATEGORIE_ZVIRAT!$B$2:$M$31,11,FALSE)*P823*10</f>
        <v>#N/A</v>
      </c>
      <c r="S823" s="52" t="e">
        <f>VLOOKUP(EVID_PASTVY!$H823,KATEGORIE_ZVIRAT!$B$2:$M$31,12,FALSE)*P823*10</f>
        <v>#N/A</v>
      </c>
    </row>
    <row r="824" spans="1:19" x14ac:dyDescent="0.2">
      <c r="A824" s="32"/>
      <c r="B824" s="37" t="e">
        <f>VLOOKUP($A824,EVID_OSEVU!$A$1:$M$4972,2,FALSE)</f>
        <v>#N/A</v>
      </c>
      <c r="C824" s="37" t="e">
        <f>VLOOKUP($A824,EVID_OSEVU!$A$1:$M$4972,3,FALSE)</f>
        <v>#N/A</v>
      </c>
      <c r="D824" s="45" t="e">
        <f>VLOOKUP($A824,EVID_OSEVU!$A$1:$M$4972,4,FALSE)</f>
        <v>#N/A</v>
      </c>
      <c r="E824" s="35"/>
      <c r="F824" s="53"/>
      <c r="G824" s="32"/>
      <c r="H824" s="45" t="e">
        <f>VLOOKUP(G824,Export7[#All],2,FALSE)</f>
        <v>#N/A</v>
      </c>
      <c r="I824" s="45" t="e">
        <f>VLOOKUP($A824,EVID_OSEVU!$A$1:$M$4972,10,FALSE)</f>
        <v>#N/A</v>
      </c>
      <c r="J824" s="58" t="e">
        <f>VLOOKUP($A824,EVID_OSEVU!$A$1:$M$4972,11,FALSE)</f>
        <v>#N/A</v>
      </c>
      <c r="K824" s="33"/>
      <c r="L824" s="45" t="e">
        <f>VLOOKUP(EVID_PASTVY!H824,KATEGORIE_ZVIRAT!$B$2:$M$31,6,FALSE)*K824</f>
        <v>#N/A</v>
      </c>
      <c r="M824" s="33">
        <v>24</v>
      </c>
      <c r="N824" s="45" t="e">
        <f>VLOOKUP(EVID_PASTVY!$H824,KATEGORIE_ZVIRAT!$B$2:$M$31,8,FALSE)</f>
        <v>#N/A</v>
      </c>
      <c r="O824" s="45" t="e">
        <f>VLOOKUP(EVID_PASTVY!$H824,KATEGORIE_ZVIRAT!$B$2:$M$31,9,FALSE)</f>
        <v>#N/A</v>
      </c>
      <c r="P824" s="54" t="e">
        <f>VLOOKUP(EVID_PASTVY!$H824,KATEGORIE_ZVIRAT!$B$2:$M$31,7,FALSE)*L824/1000*M824/24*(F824-E824+1)/J824</f>
        <v>#N/A</v>
      </c>
      <c r="Q824" s="52" t="e">
        <f>VLOOKUP(EVID_PASTVY!$H824,KATEGORIE_ZVIRAT!$B$2:$M$31,10,FALSE)*P824*10</f>
        <v>#N/A</v>
      </c>
      <c r="R824" s="52" t="e">
        <f>VLOOKUP(EVID_PASTVY!$H824,KATEGORIE_ZVIRAT!$B$2:$M$31,11,FALSE)*P824*10</f>
        <v>#N/A</v>
      </c>
      <c r="S824" s="52" t="e">
        <f>VLOOKUP(EVID_PASTVY!$H824,KATEGORIE_ZVIRAT!$B$2:$M$31,12,FALSE)*P824*10</f>
        <v>#N/A</v>
      </c>
    </row>
    <row r="825" spans="1:19" x14ac:dyDescent="0.2">
      <c r="A825" s="32"/>
      <c r="B825" s="37" t="e">
        <f>VLOOKUP($A825,EVID_OSEVU!$A$1:$M$4972,2,FALSE)</f>
        <v>#N/A</v>
      </c>
      <c r="C825" s="37" t="e">
        <f>VLOOKUP($A825,EVID_OSEVU!$A$1:$M$4972,3,FALSE)</f>
        <v>#N/A</v>
      </c>
      <c r="D825" s="45" t="e">
        <f>VLOOKUP($A825,EVID_OSEVU!$A$1:$M$4972,4,FALSE)</f>
        <v>#N/A</v>
      </c>
      <c r="E825" s="35"/>
      <c r="F825" s="53"/>
      <c r="G825" s="32"/>
      <c r="H825" s="45" t="e">
        <f>VLOOKUP(G825,Export7[#All],2,FALSE)</f>
        <v>#N/A</v>
      </c>
      <c r="I825" s="45" t="e">
        <f>VLOOKUP($A825,EVID_OSEVU!$A$1:$M$4972,10,FALSE)</f>
        <v>#N/A</v>
      </c>
      <c r="J825" s="58" t="e">
        <f>VLOOKUP($A825,EVID_OSEVU!$A$1:$M$4972,11,FALSE)</f>
        <v>#N/A</v>
      </c>
      <c r="K825" s="33"/>
      <c r="L825" s="45" t="e">
        <f>VLOOKUP(EVID_PASTVY!H825,KATEGORIE_ZVIRAT!$B$2:$M$31,6,FALSE)*K825</f>
        <v>#N/A</v>
      </c>
      <c r="M825" s="33">
        <v>24</v>
      </c>
      <c r="N825" s="45" t="e">
        <f>VLOOKUP(EVID_PASTVY!$H825,KATEGORIE_ZVIRAT!$B$2:$M$31,8,FALSE)</f>
        <v>#N/A</v>
      </c>
      <c r="O825" s="45" t="e">
        <f>VLOOKUP(EVID_PASTVY!$H825,KATEGORIE_ZVIRAT!$B$2:$M$31,9,FALSE)</f>
        <v>#N/A</v>
      </c>
      <c r="P825" s="54" t="e">
        <f>VLOOKUP(EVID_PASTVY!$H825,KATEGORIE_ZVIRAT!$B$2:$M$31,7,FALSE)*L825/1000*M825/24*(F825-E825+1)/J825</f>
        <v>#N/A</v>
      </c>
      <c r="Q825" s="52" t="e">
        <f>VLOOKUP(EVID_PASTVY!$H825,KATEGORIE_ZVIRAT!$B$2:$M$31,10,FALSE)*P825*10</f>
        <v>#N/A</v>
      </c>
      <c r="R825" s="52" t="e">
        <f>VLOOKUP(EVID_PASTVY!$H825,KATEGORIE_ZVIRAT!$B$2:$M$31,11,FALSE)*P825*10</f>
        <v>#N/A</v>
      </c>
      <c r="S825" s="52" t="e">
        <f>VLOOKUP(EVID_PASTVY!$H825,KATEGORIE_ZVIRAT!$B$2:$M$31,12,FALSE)*P825*10</f>
        <v>#N/A</v>
      </c>
    </row>
    <row r="826" spans="1:19" x14ac:dyDescent="0.2">
      <c r="A826" s="32"/>
      <c r="B826" s="37" t="e">
        <f>VLOOKUP($A826,EVID_OSEVU!$A$1:$M$4972,2,FALSE)</f>
        <v>#N/A</v>
      </c>
      <c r="C826" s="37" t="e">
        <f>VLOOKUP($A826,EVID_OSEVU!$A$1:$M$4972,3,FALSE)</f>
        <v>#N/A</v>
      </c>
      <c r="D826" s="45" t="e">
        <f>VLOOKUP($A826,EVID_OSEVU!$A$1:$M$4972,4,FALSE)</f>
        <v>#N/A</v>
      </c>
      <c r="E826" s="35"/>
      <c r="F826" s="53"/>
      <c r="G826" s="32"/>
      <c r="H826" s="45" t="e">
        <f>VLOOKUP(G826,Export7[#All],2,FALSE)</f>
        <v>#N/A</v>
      </c>
      <c r="I826" s="45" t="e">
        <f>VLOOKUP($A826,EVID_OSEVU!$A$1:$M$4972,10,FALSE)</f>
        <v>#N/A</v>
      </c>
      <c r="J826" s="58" t="e">
        <f>VLOOKUP($A826,EVID_OSEVU!$A$1:$M$4972,11,FALSE)</f>
        <v>#N/A</v>
      </c>
      <c r="K826" s="33"/>
      <c r="L826" s="45" t="e">
        <f>VLOOKUP(EVID_PASTVY!H826,KATEGORIE_ZVIRAT!$B$2:$M$31,6,FALSE)*K826</f>
        <v>#N/A</v>
      </c>
      <c r="M826" s="33">
        <v>24</v>
      </c>
      <c r="N826" s="45" t="e">
        <f>VLOOKUP(EVID_PASTVY!$H826,KATEGORIE_ZVIRAT!$B$2:$M$31,8,FALSE)</f>
        <v>#N/A</v>
      </c>
      <c r="O826" s="45" t="e">
        <f>VLOOKUP(EVID_PASTVY!$H826,KATEGORIE_ZVIRAT!$B$2:$M$31,9,FALSE)</f>
        <v>#N/A</v>
      </c>
      <c r="P826" s="54" t="e">
        <f>VLOOKUP(EVID_PASTVY!$H826,KATEGORIE_ZVIRAT!$B$2:$M$31,7,FALSE)*L826/1000*M826/24*(F826-E826+1)/J826</f>
        <v>#N/A</v>
      </c>
      <c r="Q826" s="52" t="e">
        <f>VLOOKUP(EVID_PASTVY!$H826,KATEGORIE_ZVIRAT!$B$2:$M$31,10,FALSE)*P826*10</f>
        <v>#N/A</v>
      </c>
      <c r="R826" s="52" t="e">
        <f>VLOOKUP(EVID_PASTVY!$H826,KATEGORIE_ZVIRAT!$B$2:$M$31,11,FALSE)*P826*10</f>
        <v>#N/A</v>
      </c>
      <c r="S826" s="52" t="e">
        <f>VLOOKUP(EVID_PASTVY!$H826,KATEGORIE_ZVIRAT!$B$2:$M$31,12,FALSE)*P826*10</f>
        <v>#N/A</v>
      </c>
    </row>
    <row r="827" spans="1:19" x14ac:dyDescent="0.2">
      <c r="A827" s="32"/>
      <c r="B827" s="37" t="e">
        <f>VLOOKUP($A827,EVID_OSEVU!$A$1:$M$4972,2,FALSE)</f>
        <v>#N/A</v>
      </c>
      <c r="C827" s="37" t="e">
        <f>VLOOKUP($A827,EVID_OSEVU!$A$1:$M$4972,3,FALSE)</f>
        <v>#N/A</v>
      </c>
      <c r="D827" s="45" t="e">
        <f>VLOOKUP($A827,EVID_OSEVU!$A$1:$M$4972,4,FALSE)</f>
        <v>#N/A</v>
      </c>
      <c r="E827" s="35"/>
      <c r="F827" s="53"/>
      <c r="G827" s="32"/>
      <c r="H827" s="45" t="e">
        <f>VLOOKUP(G827,Export7[#All],2,FALSE)</f>
        <v>#N/A</v>
      </c>
      <c r="I827" s="45" t="e">
        <f>VLOOKUP($A827,EVID_OSEVU!$A$1:$M$4972,10,FALSE)</f>
        <v>#N/A</v>
      </c>
      <c r="J827" s="58" t="e">
        <f>VLOOKUP($A827,EVID_OSEVU!$A$1:$M$4972,11,FALSE)</f>
        <v>#N/A</v>
      </c>
      <c r="K827" s="33"/>
      <c r="L827" s="45" t="e">
        <f>VLOOKUP(EVID_PASTVY!H827,KATEGORIE_ZVIRAT!$B$2:$M$31,6,FALSE)*K827</f>
        <v>#N/A</v>
      </c>
      <c r="M827" s="33">
        <v>24</v>
      </c>
      <c r="N827" s="45" t="e">
        <f>VLOOKUP(EVID_PASTVY!$H827,KATEGORIE_ZVIRAT!$B$2:$M$31,8,FALSE)</f>
        <v>#N/A</v>
      </c>
      <c r="O827" s="45" t="e">
        <f>VLOOKUP(EVID_PASTVY!$H827,KATEGORIE_ZVIRAT!$B$2:$M$31,9,FALSE)</f>
        <v>#N/A</v>
      </c>
      <c r="P827" s="54" t="e">
        <f>VLOOKUP(EVID_PASTVY!$H827,KATEGORIE_ZVIRAT!$B$2:$M$31,7,FALSE)*L827/1000*M827/24*(F827-E827+1)/J827</f>
        <v>#N/A</v>
      </c>
      <c r="Q827" s="52" t="e">
        <f>VLOOKUP(EVID_PASTVY!$H827,KATEGORIE_ZVIRAT!$B$2:$M$31,10,FALSE)*P827*10</f>
        <v>#N/A</v>
      </c>
      <c r="R827" s="52" t="e">
        <f>VLOOKUP(EVID_PASTVY!$H827,KATEGORIE_ZVIRAT!$B$2:$M$31,11,FALSE)*P827*10</f>
        <v>#N/A</v>
      </c>
      <c r="S827" s="52" t="e">
        <f>VLOOKUP(EVID_PASTVY!$H827,KATEGORIE_ZVIRAT!$B$2:$M$31,12,FALSE)*P827*10</f>
        <v>#N/A</v>
      </c>
    </row>
    <row r="828" spans="1:19" x14ac:dyDescent="0.2">
      <c r="A828" s="32"/>
      <c r="B828" s="37" t="e">
        <f>VLOOKUP($A828,EVID_OSEVU!$A$1:$M$4972,2,FALSE)</f>
        <v>#N/A</v>
      </c>
      <c r="C828" s="37" t="e">
        <f>VLOOKUP($A828,EVID_OSEVU!$A$1:$M$4972,3,FALSE)</f>
        <v>#N/A</v>
      </c>
      <c r="D828" s="45" t="e">
        <f>VLOOKUP($A828,EVID_OSEVU!$A$1:$M$4972,4,FALSE)</f>
        <v>#N/A</v>
      </c>
      <c r="E828" s="35"/>
      <c r="F828" s="53"/>
      <c r="G828" s="32"/>
      <c r="H828" s="45" t="e">
        <f>VLOOKUP(G828,Export7[#All],2,FALSE)</f>
        <v>#N/A</v>
      </c>
      <c r="I828" s="45" t="e">
        <f>VLOOKUP($A828,EVID_OSEVU!$A$1:$M$4972,10,FALSE)</f>
        <v>#N/A</v>
      </c>
      <c r="J828" s="58" t="e">
        <f>VLOOKUP($A828,EVID_OSEVU!$A$1:$M$4972,11,FALSE)</f>
        <v>#N/A</v>
      </c>
      <c r="K828" s="33"/>
      <c r="L828" s="45" t="e">
        <f>VLOOKUP(EVID_PASTVY!H828,KATEGORIE_ZVIRAT!$B$2:$M$31,6,FALSE)*K828</f>
        <v>#N/A</v>
      </c>
      <c r="M828" s="33">
        <v>24</v>
      </c>
      <c r="N828" s="45" t="e">
        <f>VLOOKUP(EVID_PASTVY!$H828,KATEGORIE_ZVIRAT!$B$2:$M$31,8,FALSE)</f>
        <v>#N/A</v>
      </c>
      <c r="O828" s="45" t="e">
        <f>VLOOKUP(EVID_PASTVY!$H828,KATEGORIE_ZVIRAT!$B$2:$M$31,9,FALSE)</f>
        <v>#N/A</v>
      </c>
      <c r="P828" s="54" t="e">
        <f>VLOOKUP(EVID_PASTVY!$H828,KATEGORIE_ZVIRAT!$B$2:$M$31,7,FALSE)*L828/1000*M828/24*(F828-E828+1)/J828</f>
        <v>#N/A</v>
      </c>
      <c r="Q828" s="52" t="e">
        <f>VLOOKUP(EVID_PASTVY!$H828,KATEGORIE_ZVIRAT!$B$2:$M$31,10,FALSE)*P828*10</f>
        <v>#N/A</v>
      </c>
      <c r="R828" s="52" t="e">
        <f>VLOOKUP(EVID_PASTVY!$H828,KATEGORIE_ZVIRAT!$B$2:$M$31,11,FALSE)*P828*10</f>
        <v>#N/A</v>
      </c>
      <c r="S828" s="52" t="e">
        <f>VLOOKUP(EVID_PASTVY!$H828,KATEGORIE_ZVIRAT!$B$2:$M$31,12,FALSE)*P828*10</f>
        <v>#N/A</v>
      </c>
    </row>
    <row r="829" spans="1:19" x14ac:dyDescent="0.2">
      <c r="A829" s="32"/>
      <c r="B829" s="37" t="e">
        <f>VLOOKUP($A829,EVID_OSEVU!$A$1:$M$4972,2,FALSE)</f>
        <v>#N/A</v>
      </c>
      <c r="C829" s="37" t="e">
        <f>VLOOKUP($A829,EVID_OSEVU!$A$1:$M$4972,3,FALSE)</f>
        <v>#N/A</v>
      </c>
      <c r="D829" s="45" t="e">
        <f>VLOOKUP($A829,EVID_OSEVU!$A$1:$M$4972,4,FALSE)</f>
        <v>#N/A</v>
      </c>
      <c r="E829" s="35"/>
      <c r="F829" s="53"/>
      <c r="G829" s="32"/>
      <c r="H829" s="45" t="e">
        <f>VLOOKUP(G829,Export7[#All],2,FALSE)</f>
        <v>#N/A</v>
      </c>
      <c r="I829" s="45" t="e">
        <f>VLOOKUP($A829,EVID_OSEVU!$A$1:$M$4972,10,FALSE)</f>
        <v>#N/A</v>
      </c>
      <c r="J829" s="58" t="e">
        <f>VLOOKUP($A829,EVID_OSEVU!$A$1:$M$4972,11,FALSE)</f>
        <v>#N/A</v>
      </c>
      <c r="K829" s="33"/>
      <c r="L829" s="45" t="e">
        <f>VLOOKUP(EVID_PASTVY!H829,KATEGORIE_ZVIRAT!$B$2:$M$31,6,FALSE)*K829</f>
        <v>#N/A</v>
      </c>
      <c r="M829" s="33">
        <v>24</v>
      </c>
      <c r="N829" s="45" t="e">
        <f>VLOOKUP(EVID_PASTVY!$H829,KATEGORIE_ZVIRAT!$B$2:$M$31,8,FALSE)</f>
        <v>#N/A</v>
      </c>
      <c r="O829" s="45" t="e">
        <f>VLOOKUP(EVID_PASTVY!$H829,KATEGORIE_ZVIRAT!$B$2:$M$31,9,FALSE)</f>
        <v>#N/A</v>
      </c>
      <c r="P829" s="54" t="e">
        <f>VLOOKUP(EVID_PASTVY!$H829,KATEGORIE_ZVIRAT!$B$2:$M$31,7,FALSE)*L829/1000*M829/24*(F829-E829+1)/J829</f>
        <v>#N/A</v>
      </c>
      <c r="Q829" s="52" t="e">
        <f>VLOOKUP(EVID_PASTVY!$H829,KATEGORIE_ZVIRAT!$B$2:$M$31,10,FALSE)*P829*10</f>
        <v>#N/A</v>
      </c>
      <c r="R829" s="52" t="e">
        <f>VLOOKUP(EVID_PASTVY!$H829,KATEGORIE_ZVIRAT!$B$2:$M$31,11,FALSE)*P829*10</f>
        <v>#N/A</v>
      </c>
      <c r="S829" s="52" t="e">
        <f>VLOOKUP(EVID_PASTVY!$H829,KATEGORIE_ZVIRAT!$B$2:$M$31,12,FALSE)*P829*10</f>
        <v>#N/A</v>
      </c>
    </row>
    <row r="830" spans="1:19" x14ac:dyDescent="0.2">
      <c r="A830" s="32"/>
      <c r="B830" s="37" t="e">
        <f>VLOOKUP($A830,EVID_OSEVU!$A$1:$M$4972,2,FALSE)</f>
        <v>#N/A</v>
      </c>
      <c r="C830" s="37" t="e">
        <f>VLOOKUP($A830,EVID_OSEVU!$A$1:$M$4972,3,FALSE)</f>
        <v>#N/A</v>
      </c>
      <c r="D830" s="45" t="e">
        <f>VLOOKUP($A830,EVID_OSEVU!$A$1:$M$4972,4,FALSE)</f>
        <v>#N/A</v>
      </c>
      <c r="E830" s="35"/>
      <c r="F830" s="53"/>
      <c r="G830" s="32"/>
      <c r="H830" s="45" t="e">
        <f>VLOOKUP(G830,Export7[#All],2,FALSE)</f>
        <v>#N/A</v>
      </c>
      <c r="I830" s="45" t="e">
        <f>VLOOKUP($A830,EVID_OSEVU!$A$1:$M$4972,10,FALSE)</f>
        <v>#N/A</v>
      </c>
      <c r="J830" s="58" t="e">
        <f>VLOOKUP($A830,EVID_OSEVU!$A$1:$M$4972,11,FALSE)</f>
        <v>#N/A</v>
      </c>
      <c r="K830" s="33"/>
      <c r="L830" s="45" t="e">
        <f>VLOOKUP(EVID_PASTVY!H830,KATEGORIE_ZVIRAT!$B$2:$M$31,6,FALSE)*K830</f>
        <v>#N/A</v>
      </c>
      <c r="M830" s="33">
        <v>24</v>
      </c>
      <c r="N830" s="45" t="e">
        <f>VLOOKUP(EVID_PASTVY!$H830,KATEGORIE_ZVIRAT!$B$2:$M$31,8,FALSE)</f>
        <v>#N/A</v>
      </c>
      <c r="O830" s="45" t="e">
        <f>VLOOKUP(EVID_PASTVY!$H830,KATEGORIE_ZVIRAT!$B$2:$M$31,9,FALSE)</f>
        <v>#N/A</v>
      </c>
      <c r="P830" s="54" t="e">
        <f>VLOOKUP(EVID_PASTVY!$H830,KATEGORIE_ZVIRAT!$B$2:$M$31,7,FALSE)*L830/1000*M830/24*(F830-E830+1)/J830</f>
        <v>#N/A</v>
      </c>
      <c r="Q830" s="52" t="e">
        <f>VLOOKUP(EVID_PASTVY!$H830,KATEGORIE_ZVIRAT!$B$2:$M$31,10,FALSE)*P830*10</f>
        <v>#N/A</v>
      </c>
      <c r="R830" s="52" t="e">
        <f>VLOOKUP(EVID_PASTVY!$H830,KATEGORIE_ZVIRAT!$B$2:$M$31,11,FALSE)*P830*10</f>
        <v>#N/A</v>
      </c>
      <c r="S830" s="52" t="e">
        <f>VLOOKUP(EVID_PASTVY!$H830,KATEGORIE_ZVIRAT!$B$2:$M$31,12,FALSE)*P830*10</f>
        <v>#N/A</v>
      </c>
    </row>
    <row r="831" spans="1:19" x14ac:dyDescent="0.2">
      <c r="A831" s="32"/>
      <c r="B831" s="37" t="e">
        <f>VLOOKUP($A831,EVID_OSEVU!$A$1:$M$4972,2,FALSE)</f>
        <v>#N/A</v>
      </c>
      <c r="C831" s="37" t="e">
        <f>VLOOKUP($A831,EVID_OSEVU!$A$1:$M$4972,3,FALSE)</f>
        <v>#N/A</v>
      </c>
      <c r="D831" s="45" t="e">
        <f>VLOOKUP($A831,EVID_OSEVU!$A$1:$M$4972,4,FALSE)</f>
        <v>#N/A</v>
      </c>
      <c r="E831" s="35"/>
      <c r="F831" s="53"/>
      <c r="G831" s="32"/>
      <c r="H831" s="45" t="e">
        <f>VLOOKUP(G831,Export7[#All],2,FALSE)</f>
        <v>#N/A</v>
      </c>
      <c r="I831" s="45" t="e">
        <f>VLOOKUP($A831,EVID_OSEVU!$A$1:$M$4972,10,FALSE)</f>
        <v>#N/A</v>
      </c>
      <c r="J831" s="58" t="e">
        <f>VLOOKUP($A831,EVID_OSEVU!$A$1:$M$4972,11,FALSE)</f>
        <v>#N/A</v>
      </c>
      <c r="K831" s="33"/>
      <c r="L831" s="45" t="e">
        <f>VLOOKUP(EVID_PASTVY!H831,KATEGORIE_ZVIRAT!$B$2:$M$31,6,FALSE)*K831</f>
        <v>#N/A</v>
      </c>
      <c r="M831" s="33">
        <v>24</v>
      </c>
      <c r="N831" s="45" t="e">
        <f>VLOOKUP(EVID_PASTVY!$H831,KATEGORIE_ZVIRAT!$B$2:$M$31,8,FALSE)</f>
        <v>#N/A</v>
      </c>
      <c r="O831" s="45" t="e">
        <f>VLOOKUP(EVID_PASTVY!$H831,KATEGORIE_ZVIRAT!$B$2:$M$31,9,FALSE)</f>
        <v>#N/A</v>
      </c>
      <c r="P831" s="54" t="e">
        <f>VLOOKUP(EVID_PASTVY!$H831,KATEGORIE_ZVIRAT!$B$2:$M$31,7,FALSE)*L831/1000*M831/24*(F831-E831+1)/J831</f>
        <v>#N/A</v>
      </c>
      <c r="Q831" s="52" t="e">
        <f>VLOOKUP(EVID_PASTVY!$H831,KATEGORIE_ZVIRAT!$B$2:$M$31,10,FALSE)*P831*10</f>
        <v>#N/A</v>
      </c>
      <c r="R831" s="52" t="e">
        <f>VLOOKUP(EVID_PASTVY!$H831,KATEGORIE_ZVIRAT!$B$2:$M$31,11,FALSE)*P831*10</f>
        <v>#N/A</v>
      </c>
      <c r="S831" s="52" t="e">
        <f>VLOOKUP(EVID_PASTVY!$H831,KATEGORIE_ZVIRAT!$B$2:$M$31,12,FALSE)*P831*10</f>
        <v>#N/A</v>
      </c>
    </row>
    <row r="832" spans="1:19" x14ac:dyDescent="0.2">
      <c r="A832" s="32"/>
      <c r="B832" s="37" t="e">
        <f>VLOOKUP($A832,EVID_OSEVU!$A$1:$M$4972,2,FALSE)</f>
        <v>#N/A</v>
      </c>
      <c r="C832" s="37" t="e">
        <f>VLOOKUP($A832,EVID_OSEVU!$A$1:$M$4972,3,FALSE)</f>
        <v>#N/A</v>
      </c>
      <c r="D832" s="45" t="e">
        <f>VLOOKUP($A832,EVID_OSEVU!$A$1:$M$4972,4,FALSE)</f>
        <v>#N/A</v>
      </c>
      <c r="E832" s="35"/>
      <c r="F832" s="53"/>
      <c r="G832" s="32"/>
      <c r="H832" s="45" t="e">
        <f>VLOOKUP(G832,Export7[#All],2,FALSE)</f>
        <v>#N/A</v>
      </c>
      <c r="I832" s="45" t="e">
        <f>VLOOKUP($A832,EVID_OSEVU!$A$1:$M$4972,10,FALSE)</f>
        <v>#N/A</v>
      </c>
      <c r="J832" s="58" t="e">
        <f>VLOOKUP($A832,EVID_OSEVU!$A$1:$M$4972,11,FALSE)</f>
        <v>#N/A</v>
      </c>
      <c r="K832" s="33"/>
      <c r="L832" s="45" t="e">
        <f>VLOOKUP(EVID_PASTVY!H832,KATEGORIE_ZVIRAT!$B$2:$M$31,6,FALSE)*K832</f>
        <v>#N/A</v>
      </c>
      <c r="M832" s="33">
        <v>24</v>
      </c>
      <c r="N832" s="45" t="e">
        <f>VLOOKUP(EVID_PASTVY!$H832,KATEGORIE_ZVIRAT!$B$2:$M$31,8,FALSE)</f>
        <v>#N/A</v>
      </c>
      <c r="O832" s="45" t="e">
        <f>VLOOKUP(EVID_PASTVY!$H832,KATEGORIE_ZVIRAT!$B$2:$M$31,9,FALSE)</f>
        <v>#N/A</v>
      </c>
      <c r="P832" s="54" t="e">
        <f>VLOOKUP(EVID_PASTVY!$H832,KATEGORIE_ZVIRAT!$B$2:$M$31,7,FALSE)*L832/1000*M832/24*(F832-E832+1)/J832</f>
        <v>#N/A</v>
      </c>
      <c r="Q832" s="52" t="e">
        <f>VLOOKUP(EVID_PASTVY!$H832,KATEGORIE_ZVIRAT!$B$2:$M$31,10,FALSE)*P832*10</f>
        <v>#N/A</v>
      </c>
      <c r="R832" s="52" t="e">
        <f>VLOOKUP(EVID_PASTVY!$H832,KATEGORIE_ZVIRAT!$B$2:$M$31,11,FALSE)*P832*10</f>
        <v>#N/A</v>
      </c>
      <c r="S832" s="52" t="e">
        <f>VLOOKUP(EVID_PASTVY!$H832,KATEGORIE_ZVIRAT!$B$2:$M$31,12,FALSE)*P832*10</f>
        <v>#N/A</v>
      </c>
    </row>
    <row r="833" spans="1:19" x14ac:dyDescent="0.2">
      <c r="A833" s="32"/>
      <c r="B833" s="37" t="e">
        <f>VLOOKUP($A833,EVID_OSEVU!$A$1:$M$4972,2,FALSE)</f>
        <v>#N/A</v>
      </c>
      <c r="C833" s="37" t="e">
        <f>VLOOKUP($A833,EVID_OSEVU!$A$1:$M$4972,3,FALSE)</f>
        <v>#N/A</v>
      </c>
      <c r="D833" s="45" t="e">
        <f>VLOOKUP($A833,EVID_OSEVU!$A$1:$M$4972,4,FALSE)</f>
        <v>#N/A</v>
      </c>
      <c r="E833" s="35"/>
      <c r="F833" s="53"/>
      <c r="G833" s="32"/>
      <c r="H833" s="45" t="e">
        <f>VLOOKUP(G833,Export7[#All],2,FALSE)</f>
        <v>#N/A</v>
      </c>
      <c r="I833" s="45" t="e">
        <f>VLOOKUP($A833,EVID_OSEVU!$A$1:$M$4972,10,FALSE)</f>
        <v>#N/A</v>
      </c>
      <c r="J833" s="58" t="e">
        <f>VLOOKUP($A833,EVID_OSEVU!$A$1:$M$4972,11,FALSE)</f>
        <v>#N/A</v>
      </c>
      <c r="K833" s="33"/>
      <c r="L833" s="45" t="e">
        <f>VLOOKUP(EVID_PASTVY!H833,KATEGORIE_ZVIRAT!$B$2:$M$31,6,FALSE)*K833</f>
        <v>#N/A</v>
      </c>
      <c r="M833" s="33">
        <v>24</v>
      </c>
      <c r="N833" s="45" t="e">
        <f>VLOOKUP(EVID_PASTVY!$H833,KATEGORIE_ZVIRAT!$B$2:$M$31,8,FALSE)</f>
        <v>#N/A</v>
      </c>
      <c r="O833" s="45" t="e">
        <f>VLOOKUP(EVID_PASTVY!$H833,KATEGORIE_ZVIRAT!$B$2:$M$31,9,FALSE)</f>
        <v>#N/A</v>
      </c>
      <c r="P833" s="54" t="e">
        <f>VLOOKUP(EVID_PASTVY!$H833,KATEGORIE_ZVIRAT!$B$2:$M$31,7,FALSE)*L833/1000*M833/24*(F833-E833+1)/J833</f>
        <v>#N/A</v>
      </c>
      <c r="Q833" s="52" t="e">
        <f>VLOOKUP(EVID_PASTVY!$H833,KATEGORIE_ZVIRAT!$B$2:$M$31,10,FALSE)*P833*10</f>
        <v>#N/A</v>
      </c>
      <c r="R833" s="52" t="e">
        <f>VLOOKUP(EVID_PASTVY!$H833,KATEGORIE_ZVIRAT!$B$2:$M$31,11,FALSE)*P833*10</f>
        <v>#N/A</v>
      </c>
      <c r="S833" s="52" t="e">
        <f>VLOOKUP(EVID_PASTVY!$H833,KATEGORIE_ZVIRAT!$B$2:$M$31,12,FALSE)*P833*10</f>
        <v>#N/A</v>
      </c>
    </row>
    <row r="834" spans="1:19" x14ac:dyDescent="0.2">
      <c r="A834" s="32"/>
      <c r="B834" s="37" t="e">
        <f>VLOOKUP($A834,EVID_OSEVU!$A$1:$M$4972,2,FALSE)</f>
        <v>#N/A</v>
      </c>
      <c r="C834" s="37" t="e">
        <f>VLOOKUP($A834,EVID_OSEVU!$A$1:$M$4972,3,FALSE)</f>
        <v>#N/A</v>
      </c>
      <c r="D834" s="45" t="e">
        <f>VLOOKUP($A834,EVID_OSEVU!$A$1:$M$4972,4,FALSE)</f>
        <v>#N/A</v>
      </c>
      <c r="E834" s="35"/>
      <c r="F834" s="53"/>
      <c r="G834" s="32"/>
      <c r="H834" s="45" t="e">
        <f>VLOOKUP(G834,Export7[#All],2,FALSE)</f>
        <v>#N/A</v>
      </c>
      <c r="I834" s="45" t="e">
        <f>VLOOKUP($A834,EVID_OSEVU!$A$1:$M$4972,10,FALSE)</f>
        <v>#N/A</v>
      </c>
      <c r="J834" s="58" t="e">
        <f>VLOOKUP($A834,EVID_OSEVU!$A$1:$M$4972,11,FALSE)</f>
        <v>#N/A</v>
      </c>
      <c r="K834" s="33"/>
      <c r="L834" s="45" t="e">
        <f>VLOOKUP(EVID_PASTVY!H834,KATEGORIE_ZVIRAT!$B$2:$M$31,6,FALSE)*K834</f>
        <v>#N/A</v>
      </c>
      <c r="M834" s="33">
        <v>24</v>
      </c>
      <c r="N834" s="45" t="e">
        <f>VLOOKUP(EVID_PASTVY!$H834,KATEGORIE_ZVIRAT!$B$2:$M$31,8,FALSE)</f>
        <v>#N/A</v>
      </c>
      <c r="O834" s="45" t="e">
        <f>VLOOKUP(EVID_PASTVY!$H834,KATEGORIE_ZVIRAT!$B$2:$M$31,9,FALSE)</f>
        <v>#N/A</v>
      </c>
      <c r="P834" s="54" t="e">
        <f>VLOOKUP(EVID_PASTVY!$H834,KATEGORIE_ZVIRAT!$B$2:$M$31,7,FALSE)*L834/1000*M834/24*(F834-E834+1)/J834</f>
        <v>#N/A</v>
      </c>
      <c r="Q834" s="52" t="e">
        <f>VLOOKUP(EVID_PASTVY!$H834,KATEGORIE_ZVIRAT!$B$2:$M$31,10,FALSE)*P834*10</f>
        <v>#N/A</v>
      </c>
      <c r="R834" s="52" t="e">
        <f>VLOOKUP(EVID_PASTVY!$H834,KATEGORIE_ZVIRAT!$B$2:$M$31,11,FALSE)*P834*10</f>
        <v>#N/A</v>
      </c>
      <c r="S834" s="52" t="e">
        <f>VLOOKUP(EVID_PASTVY!$H834,KATEGORIE_ZVIRAT!$B$2:$M$31,12,FALSE)*P834*10</f>
        <v>#N/A</v>
      </c>
    </row>
    <row r="835" spans="1:19" x14ac:dyDescent="0.2">
      <c r="A835" s="32"/>
      <c r="B835" s="37" t="e">
        <f>VLOOKUP($A835,EVID_OSEVU!$A$1:$M$4972,2,FALSE)</f>
        <v>#N/A</v>
      </c>
      <c r="C835" s="37" t="e">
        <f>VLOOKUP($A835,EVID_OSEVU!$A$1:$M$4972,3,FALSE)</f>
        <v>#N/A</v>
      </c>
      <c r="D835" s="45" t="e">
        <f>VLOOKUP($A835,EVID_OSEVU!$A$1:$M$4972,4,FALSE)</f>
        <v>#N/A</v>
      </c>
      <c r="E835" s="35"/>
      <c r="F835" s="53"/>
      <c r="G835" s="32"/>
      <c r="H835" s="45" t="e">
        <f>VLOOKUP(G835,Export7[#All],2,FALSE)</f>
        <v>#N/A</v>
      </c>
      <c r="I835" s="45" t="e">
        <f>VLOOKUP($A835,EVID_OSEVU!$A$1:$M$4972,10,FALSE)</f>
        <v>#N/A</v>
      </c>
      <c r="J835" s="58" t="e">
        <f>VLOOKUP($A835,EVID_OSEVU!$A$1:$M$4972,11,FALSE)</f>
        <v>#N/A</v>
      </c>
      <c r="K835" s="33"/>
      <c r="L835" s="45" t="e">
        <f>VLOOKUP(EVID_PASTVY!H835,KATEGORIE_ZVIRAT!$B$2:$M$31,6,FALSE)*K835</f>
        <v>#N/A</v>
      </c>
      <c r="M835" s="33">
        <v>24</v>
      </c>
      <c r="N835" s="45" t="e">
        <f>VLOOKUP(EVID_PASTVY!$H835,KATEGORIE_ZVIRAT!$B$2:$M$31,8,FALSE)</f>
        <v>#N/A</v>
      </c>
      <c r="O835" s="45" t="e">
        <f>VLOOKUP(EVID_PASTVY!$H835,KATEGORIE_ZVIRAT!$B$2:$M$31,9,FALSE)</f>
        <v>#N/A</v>
      </c>
      <c r="P835" s="54" t="e">
        <f>VLOOKUP(EVID_PASTVY!$H835,KATEGORIE_ZVIRAT!$B$2:$M$31,7,FALSE)*L835/1000*M835/24*(F835-E835+1)/J835</f>
        <v>#N/A</v>
      </c>
      <c r="Q835" s="52" t="e">
        <f>VLOOKUP(EVID_PASTVY!$H835,KATEGORIE_ZVIRAT!$B$2:$M$31,10,FALSE)*P835*10</f>
        <v>#N/A</v>
      </c>
      <c r="R835" s="52" t="e">
        <f>VLOOKUP(EVID_PASTVY!$H835,KATEGORIE_ZVIRAT!$B$2:$M$31,11,FALSE)*P835*10</f>
        <v>#N/A</v>
      </c>
      <c r="S835" s="52" t="e">
        <f>VLOOKUP(EVID_PASTVY!$H835,KATEGORIE_ZVIRAT!$B$2:$M$31,12,FALSE)*P835*10</f>
        <v>#N/A</v>
      </c>
    </row>
    <row r="836" spans="1:19" x14ac:dyDescent="0.2">
      <c r="A836" s="32"/>
      <c r="B836" s="37" t="e">
        <f>VLOOKUP($A836,EVID_OSEVU!$A$1:$M$4972,2,FALSE)</f>
        <v>#N/A</v>
      </c>
      <c r="C836" s="37" t="e">
        <f>VLOOKUP($A836,EVID_OSEVU!$A$1:$M$4972,3,FALSE)</f>
        <v>#N/A</v>
      </c>
      <c r="D836" s="45" t="e">
        <f>VLOOKUP($A836,EVID_OSEVU!$A$1:$M$4972,4,FALSE)</f>
        <v>#N/A</v>
      </c>
      <c r="E836" s="35"/>
      <c r="F836" s="53"/>
      <c r="G836" s="32"/>
      <c r="H836" s="45" t="e">
        <f>VLOOKUP(G836,Export7[#All],2,FALSE)</f>
        <v>#N/A</v>
      </c>
      <c r="I836" s="45" t="e">
        <f>VLOOKUP($A836,EVID_OSEVU!$A$1:$M$4972,10,FALSE)</f>
        <v>#N/A</v>
      </c>
      <c r="J836" s="58" t="e">
        <f>VLOOKUP($A836,EVID_OSEVU!$A$1:$M$4972,11,FALSE)</f>
        <v>#N/A</v>
      </c>
      <c r="K836" s="33"/>
      <c r="L836" s="45" t="e">
        <f>VLOOKUP(EVID_PASTVY!H836,KATEGORIE_ZVIRAT!$B$2:$M$31,6,FALSE)*K836</f>
        <v>#N/A</v>
      </c>
      <c r="M836" s="33">
        <v>24</v>
      </c>
      <c r="N836" s="45" t="e">
        <f>VLOOKUP(EVID_PASTVY!$H836,KATEGORIE_ZVIRAT!$B$2:$M$31,8,FALSE)</f>
        <v>#N/A</v>
      </c>
      <c r="O836" s="45" t="e">
        <f>VLOOKUP(EVID_PASTVY!$H836,KATEGORIE_ZVIRAT!$B$2:$M$31,9,FALSE)</f>
        <v>#N/A</v>
      </c>
      <c r="P836" s="54" t="e">
        <f>VLOOKUP(EVID_PASTVY!$H836,KATEGORIE_ZVIRAT!$B$2:$M$31,7,FALSE)*L836/1000*M836/24*(F836-E836+1)/J836</f>
        <v>#N/A</v>
      </c>
      <c r="Q836" s="52" t="e">
        <f>VLOOKUP(EVID_PASTVY!$H836,KATEGORIE_ZVIRAT!$B$2:$M$31,10,FALSE)*P836*10</f>
        <v>#N/A</v>
      </c>
      <c r="R836" s="52" t="e">
        <f>VLOOKUP(EVID_PASTVY!$H836,KATEGORIE_ZVIRAT!$B$2:$M$31,11,FALSE)*P836*10</f>
        <v>#N/A</v>
      </c>
      <c r="S836" s="52" t="e">
        <f>VLOOKUP(EVID_PASTVY!$H836,KATEGORIE_ZVIRAT!$B$2:$M$31,12,FALSE)*P836*10</f>
        <v>#N/A</v>
      </c>
    </row>
    <row r="837" spans="1:19" x14ac:dyDescent="0.2">
      <c r="A837" s="32"/>
      <c r="B837" s="37" t="e">
        <f>VLOOKUP($A837,EVID_OSEVU!$A$1:$M$4972,2,FALSE)</f>
        <v>#N/A</v>
      </c>
      <c r="C837" s="37" t="e">
        <f>VLOOKUP($A837,EVID_OSEVU!$A$1:$M$4972,3,FALSE)</f>
        <v>#N/A</v>
      </c>
      <c r="D837" s="45" t="e">
        <f>VLOOKUP($A837,EVID_OSEVU!$A$1:$M$4972,4,FALSE)</f>
        <v>#N/A</v>
      </c>
      <c r="E837" s="35"/>
      <c r="F837" s="53"/>
      <c r="G837" s="32"/>
      <c r="H837" s="45" t="e">
        <f>VLOOKUP(G837,Export7[#All],2,FALSE)</f>
        <v>#N/A</v>
      </c>
      <c r="I837" s="45" t="e">
        <f>VLOOKUP($A837,EVID_OSEVU!$A$1:$M$4972,10,FALSE)</f>
        <v>#N/A</v>
      </c>
      <c r="J837" s="58" t="e">
        <f>VLOOKUP($A837,EVID_OSEVU!$A$1:$M$4972,11,FALSE)</f>
        <v>#N/A</v>
      </c>
      <c r="K837" s="33"/>
      <c r="L837" s="45" t="e">
        <f>VLOOKUP(EVID_PASTVY!H837,KATEGORIE_ZVIRAT!$B$2:$M$31,6,FALSE)*K837</f>
        <v>#N/A</v>
      </c>
      <c r="M837" s="33">
        <v>24</v>
      </c>
      <c r="N837" s="45" t="e">
        <f>VLOOKUP(EVID_PASTVY!$H837,KATEGORIE_ZVIRAT!$B$2:$M$31,8,FALSE)</f>
        <v>#N/A</v>
      </c>
      <c r="O837" s="45" t="e">
        <f>VLOOKUP(EVID_PASTVY!$H837,KATEGORIE_ZVIRAT!$B$2:$M$31,9,FALSE)</f>
        <v>#N/A</v>
      </c>
      <c r="P837" s="54" t="e">
        <f>VLOOKUP(EVID_PASTVY!$H837,KATEGORIE_ZVIRAT!$B$2:$M$31,7,FALSE)*L837/1000*M837/24*(F837-E837+1)/J837</f>
        <v>#N/A</v>
      </c>
      <c r="Q837" s="52" t="e">
        <f>VLOOKUP(EVID_PASTVY!$H837,KATEGORIE_ZVIRAT!$B$2:$M$31,10,FALSE)*P837*10</f>
        <v>#N/A</v>
      </c>
      <c r="R837" s="52" t="e">
        <f>VLOOKUP(EVID_PASTVY!$H837,KATEGORIE_ZVIRAT!$B$2:$M$31,11,FALSE)*P837*10</f>
        <v>#N/A</v>
      </c>
      <c r="S837" s="52" t="e">
        <f>VLOOKUP(EVID_PASTVY!$H837,KATEGORIE_ZVIRAT!$B$2:$M$31,12,FALSE)*P837*10</f>
        <v>#N/A</v>
      </c>
    </row>
    <row r="838" spans="1:19" x14ac:dyDescent="0.2">
      <c r="A838" s="32"/>
      <c r="B838" s="37" t="e">
        <f>VLOOKUP($A838,EVID_OSEVU!$A$1:$M$4972,2,FALSE)</f>
        <v>#N/A</v>
      </c>
      <c r="C838" s="37" t="e">
        <f>VLOOKUP($A838,EVID_OSEVU!$A$1:$M$4972,3,FALSE)</f>
        <v>#N/A</v>
      </c>
      <c r="D838" s="45" t="e">
        <f>VLOOKUP($A838,EVID_OSEVU!$A$1:$M$4972,4,FALSE)</f>
        <v>#N/A</v>
      </c>
      <c r="E838" s="35"/>
      <c r="F838" s="53"/>
      <c r="G838" s="32"/>
      <c r="H838" s="45" t="e">
        <f>VLOOKUP(G838,Export7[#All],2,FALSE)</f>
        <v>#N/A</v>
      </c>
      <c r="I838" s="45" t="e">
        <f>VLOOKUP($A838,EVID_OSEVU!$A$1:$M$4972,10,FALSE)</f>
        <v>#N/A</v>
      </c>
      <c r="J838" s="58" t="e">
        <f>VLOOKUP($A838,EVID_OSEVU!$A$1:$M$4972,11,FALSE)</f>
        <v>#N/A</v>
      </c>
      <c r="K838" s="33"/>
      <c r="L838" s="45" t="e">
        <f>VLOOKUP(EVID_PASTVY!H838,KATEGORIE_ZVIRAT!$B$2:$M$31,6,FALSE)*K838</f>
        <v>#N/A</v>
      </c>
      <c r="M838" s="33">
        <v>24</v>
      </c>
      <c r="N838" s="45" t="e">
        <f>VLOOKUP(EVID_PASTVY!$H838,KATEGORIE_ZVIRAT!$B$2:$M$31,8,FALSE)</f>
        <v>#N/A</v>
      </c>
      <c r="O838" s="45" t="e">
        <f>VLOOKUP(EVID_PASTVY!$H838,KATEGORIE_ZVIRAT!$B$2:$M$31,9,FALSE)</f>
        <v>#N/A</v>
      </c>
      <c r="P838" s="54" t="e">
        <f>VLOOKUP(EVID_PASTVY!$H838,KATEGORIE_ZVIRAT!$B$2:$M$31,7,FALSE)*L838/1000*M838/24*(F838-E838+1)/J838</f>
        <v>#N/A</v>
      </c>
      <c r="Q838" s="52" t="e">
        <f>VLOOKUP(EVID_PASTVY!$H838,KATEGORIE_ZVIRAT!$B$2:$M$31,10,FALSE)*P838*10</f>
        <v>#N/A</v>
      </c>
      <c r="R838" s="52" t="e">
        <f>VLOOKUP(EVID_PASTVY!$H838,KATEGORIE_ZVIRAT!$B$2:$M$31,11,FALSE)*P838*10</f>
        <v>#N/A</v>
      </c>
      <c r="S838" s="52" t="e">
        <f>VLOOKUP(EVID_PASTVY!$H838,KATEGORIE_ZVIRAT!$B$2:$M$31,12,FALSE)*P838*10</f>
        <v>#N/A</v>
      </c>
    </row>
    <row r="839" spans="1:19" x14ac:dyDescent="0.2">
      <c r="A839" s="32"/>
      <c r="B839" s="37" t="e">
        <f>VLOOKUP($A839,EVID_OSEVU!$A$1:$M$4972,2,FALSE)</f>
        <v>#N/A</v>
      </c>
      <c r="C839" s="37" t="e">
        <f>VLOOKUP($A839,EVID_OSEVU!$A$1:$M$4972,3,FALSE)</f>
        <v>#N/A</v>
      </c>
      <c r="D839" s="45" t="e">
        <f>VLOOKUP($A839,EVID_OSEVU!$A$1:$M$4972,4,FALSE)</f>
        <v>#N/A</v>
      </c>
      <c r="E839" s="35"/>
      <c r="F839" s="53"/>
      <c r="G839" s="32"/>
      <c r="H839" s="45" t="e">
        <f>VLOOKUP(G839,Export7[#All],2,FALSE)</f>
        <v>#N/A</v>
      </c>
      <c r="I839" s="45" t="e">
        <f>VLOOKUP($A839,EVID_OSEVU!$A$1:$M$4972,10,FALSE)</f>
        <v>#N/A</v>
      </c>
      <c r="J839" s="58" t="e">
        <f>VLOOKUP($A839,EVID_OSEVU!$A$1:$M$4972,11,FALSE)</f>
        <v>#N/A</v>
      </c>
      <c r="K839" s="33"/>
      <c r="L839" s="45" t="e">
        <f>VLOOKUP(EVID_PASTVY!H839,KATEGORIE_ZVIRAT!$B$2:$M$31,6,FALSE)*K839</f>
        <v>#N/A</v>
      </c>
      <c r="M839" s="33">
        <v>24</v>
      </c>
      <c r="N839" s="45" t="e">
        <f>VLOOKUP(EVID_PASTVY!$H839,KATEGORIE_ZVIRAT!$B$2:$M$31,8,FALSE)</f>
        <v>#N/A</v>
      </c>
      <c r="O839" s="45" t="e">
        <f>VLOOKUP(EVID_PASTVY!$H839,KATEGORIE_ZVIRAT!$B$2:$M$31,9,FALSE)</f>
        <v>#N/A</v>
      </c>
      <c r="P839" s="54" t="e">
        <f>VLOOKUP(EVID_PASTVY!$H839,KATEGORIE_ZVIRAT!$B$2:$M$31,7,FALSE)*L839/1000*M839/24*(F839-E839+1)/J839</f>
        <v>#N/A</v>
      </c>
      <c r="Q839" s="52" t="e">
        <f>VLOOKUP(EVID_PASTVY!$H839,KATEGORIE_ZVIRAT!$B$2:$M$31,10,FALSE)*P839*10</f>
        <v>#N/A</v>
      </c>
      <c r="R839" s="52" t="e">
        <f>VLOOKUP(EVID_PASTVY!$H839,KATEGORIE_ZVIRAT!$B$2:$M$31,11,FALSE)*P839*10</f>
        <v>#N/A</v>
      </c>
      <c r="S839" s="52" t="e">
        <f>VLOOKUP(EVID_PASTVY!$H839,KATEGORIE_ZVIRAT!$B$2:$M$31,12,FALSE)*P839*10</f>
        <v>#N/A</v>
      </c>
    </row>
    <row r="840" spans="1:19" x14ac:dyDescent="0.2">
      <c r="A840" s="32"/>
      <c r="B840" s="37" t="e">
        <f>VLOOKUP($A840,EVID_OSEVU!$A$1:$M$4972,2,FALSE)</f>
        <v>#N/A</v>
      </c>
      <c r="C840" s="37" t="e">
        <f>VLOOKUP($A840,EVID_OSEVU!$A$1:$M$4972,3,FALSE)</f>
        <v>#N/A</v>
      </c>
      <c r="D840" s="45" t="e">
        <f>VLOOKUP($A840,EVID_OSEVU!$A$1:$M$4972,4,FALSE)</f>
        <v>#N/A</v>
      </c>
      <c r="E840" s="35"/>
      <c r="F840" s="53"/>
      <c r="G840" s="32"/>
      <c r="H840" s="45" t="e">
        <f>VLOOKUP(G840,Export7[#All],2,FALSE)</f>
        <v>#N/A</v>
      </c>
      <c r="I840" s="45" t="e">
        <f>VLOOKUP($A840,EVID_OSEVU!$A$1:$M$4972,10,FALSE)</f>
        <v>#N/A</v>
      </c>
      <c r="J840" s="58" t="e">
        <f>VLOOKUP($A840,EVID_OSEVU!$A$1:$M$4972,11,FALSE)</f>
        <v>#N/A</v>
      </c>
      <c r="K840" s="33"/>
      <c r="L840" s="45" t="e">
        <f>VLOOKUP(EVID_PASTVY!H840,KATEGORIE_ZVIRAT!$B$2:$M$31,6,FALSE)*K840</f>
        <v>#N/A</v>
      </c>
      <c r="M840" s="33">
        <v>24</v>
      </c>
      <c r="N840" s="45" t="e">
        <f>VLOOKUP(EVID_PASTVY!$H840,KATEGORIE_ZVIRAT!$B$2:$M$31,8,FALSE)</f>
        <v>#N/A</v>
      </c>
      <c r="O840" s="45" t="e">
        <f>VLOOKUP(EVID_PASTVY!$H840,KATEGORIE_ZVIRAT!$B$2:$M$31,9,FALSE)</f>
        <v>#N/A</v>
      </c>
      <c r="P840" s="54" t="e">
        <f>VLOOKUP(EVID_PASTVY!$H840,KATEGORIE_ZVIRAT!$B$2:$M$31,7,FALSE)*L840/1000*M840/24*(F840-E840+1)/J840</f>
        <v>#N/A</v>
      </c>
      <c r="Q840" s="52" t="e">
        <f>VLOOKUP(EVID_PASTVY!$H840,KATEGORIE_ZVIRAT!$B$2:$M$31,10,FALSE)*P840*10</f>
        <v>#N/A</v>
      </c>
      <c r="R840" s="52" t="e">
        <f>VLOOKUP(EVID_PASTVY!$H840,KATEGORIE_ZVIRAT!$B$2:$M$31,11,FALSE)*P840*10</f>
        <v>#N/A</v>
      </c>
      <c r="S840" s="52" t="e">
        <f>VLOOKUP(EVID_PASTVY!$H840,KATEGORIE_ZVIRAT!$B$2:$M$31,12,FALSE)*P840*10</f>
        <v>#N/A</v>
      </c>
    </row>
    <row r="841" spans="1:19" x14ac:dyDescent="0.2">
      <c r="A841" s="32"/>
      <c r="B841" s="37" t="e">
        <f>VLOOKUP($A841,EVID_OSEVU!$A$1:$M$4972,2,FALSE)</f>
        <v>#N/A</v>
      </c>
      <c r="C841" s="37" t="e">
        <f>VLOOKUP($A841,EVID_OSEVU!$A$1:$M$4972,3,FALSE)</f>
        <v>#N/A</v>
      </c>
      <c r="D841" s="45" t="e">
        <f>VLOOKUP($A841,EVID_OSEVU!$A$1:$M$4972,4,FALSE)</f>
        <v>#N/A</v>
      </c>
      <c r="E841" s="35"/>
      <c r="F841" s="53"/>
      <c r="G841" s="32"/>
      <c r="H841" s="45" t="e">
        <f>VLOOKUP(G841,Export7[#All],2,FALSE)</f>
        <v>#N/A</v>
      </c>
      <c r="I841" s="45" t="e">
        <f>VLOOKUP($A841,EVID_OSEVU!$A$1:$M$4972,10,FALSE)</f>
        <v>#N/A</v>
      </c>
      <c r="J841" s="58" t="e">
        <f>VLOOKUP($A841,EVID_OSEVU!$A$1:$M$4972,11,FALSE)</f>
        <v>#N/A</v>
      </c>
      <c r="K841" s="33"/>
      <c r="L841" s="45" t="e">
        <f>VLOOKUP(EVID_PASTVY!H841,KATEGORIE_ZVIRAT!$B$2:$M$31,6,FALSE)*K841</f>
        <v>#N/A</v>
      </c>
      <c r="M841" s="33">
        <v>24</v>
      </c>
      <c r="N841" s="45" t="e">
        <f>VLOOKUP(EVID_PASTVY!$H841,KATEGORIE_ZVIRAT!$B$2:$M$31,8,FALSE)</f>
        <v>#N/A</v>
      </c>
      <c r="O841" s="45" t="e">
        <f>VLOOKUP(EVID_PASTVY!$H841,KATEGORIE_ZVIRAT!$B$2:$M$31,9,FALSE)</f>
        <v>#N/A</v>
      </c>
      <c r="P841" s="54" t="e">
        <f>VLOOKUP(EVID_PASTVY!$H841,KATEGORIE_ZVIRAT!$B$2:$M$31,7,FALSE)*L841/1000*M841/24*(F841-E841+1)/J841</f>
        <v>#N/A</v>
      </c>
      <c r="Q841" s="52" t="e">
        <f>VLOOKUP(EVID_PASTVY!$H841,KATEGORIE_ZVIRAT!$B$2:$M$31,10,FALSE)*P841*10</f>
        <v>#N/A</v>
      </c>
      <c r="R841" s="52" t="e">
        <f>VLOOKUP(EVID_PASTVY!$H841,KATEGORIE_ZVIRAT!$B$2:$M$31,11,FALSE)*P841*10</f>
        <v>#N/A</v>
      </c>
      <c r="S841" s="52" t="e">
        <f>VLOOKUP(EVID_PASTVY!$H841,KATEGORIE_ZVIRAT!$B$2:$M$31,12,FALSE)*P841*10</f>
        <v>#N/A</v>
      </c>
    </row>
    <row r="842" spans="1:19" x14ac:dyDescent="0.2">
      <c r="A842" s="32"/>
      <c r="B842" s="37" t="e">
        <f>VLOOKUP($A842,EVID_OSEVU!$A$1:$M$4972,2,FALSE)</f>
        <v>#N/A</v>
      </c>
      <c r="C842" s="37" t="e">
        <f>VLOOKUP($A842,EVID_OSEVU!$A$1:$M$4972,3,FALSE)</f>
        <v>#N/A</v>
      </c>
      <c r="D842" s="45" t="e">
        <f>VLOOKUP($A842,EVID_OSEVU!$A$1:$M$4972,4,FALSE)</f>
        <v>#N/A</v>
      </c>
      <c r="E842" s="35"/>
      <c r="F842" s="53"/>
      <c r="G842" s="32"/>
      <c r="H842" s="45" t="e">
        <f>VLOOKUP(G842,Export7[#All],2,FALSE)</f>
        <v>#N/A</v>
      </c>
      <c r="I842" s="45" t="e">
        <f>VLOOKUP($A842,EVID_OSEVU!$A$1:$M$4972,10,FALSE)</f>
        <v>#N/A</v>
      </c>
      <c r="J842" s="58" t="e">
        <f>VLOOKUP($A842,EVID_OSEVU!$A$1:$M$4972,11,FALSE)</f>
        <v>#N/A</v>
      </c>
      <c r="K842" s="33"/>
      <c r="L842" s="45" t="e">
        <f>VLOOKUP(EVID_PASTVY!H842,KATEGORIE_ZVIRAT!$B$2:$M$31,6,FALSE)*K842</f>
        <v>#N/A</v>
      </c>
      <c r="M842" s="33">
        <v>24</v>
      </c>
      <c r="N842" s="45" t="e">
        <f>VLOOKUP(EVID_PASTVY!$H842,KATEGORIE_ZVIRAT!$B$2:$M$31,8,FALSE)</f>
        <v>#N/A</v>
      </c>
      <c r="O842" s="45" t="e">
        <f>VLOOKUP(EVID_PASTVY!$H842,KATEGORIE_ZVIRAT!$B$2:$M$31,9,FALSE)</f>
        <v>#N/A</v>
      </c>
      <c r="P842" s="54" t="e">
        <f>VLOOKUP(EVID_PASTVY!$H842,KATEGORIE_ZVIRAT!$B$2:$M$31,7,FALSE)*L842/1000*M842/24*(F842-E842+1)/J842</f>
        <v>#N/A</v>
      </c>
      <c r="Q842" s="52" t="e">
        <f>VLOOKUP(EVID_PASTVY!$H842,KATEGORIE_ZVIRAT!$B$2:$M$31,10,FALSE)*P842*10</f>
        <v>#N/A</v>
      </c>
      <c r="R842" s="52" t="e">
        <f>VLOOKUP(EVID_PASTVY!$H842,KATEGORIE_ZVIRAT!$B$2:$M$31,11,FALSE)*P842*10</f>
        <v>#N/A</v>
      </c>
      <c r="S842" s="52" t="e">
        <f>VLOOKUP(EVID_PASTVY!$H842,KATEGORIE_ZVIRAT!$B$2:$M$31,12,FALSE)*P842*10</f>
        <v>#N/A</v>
      </c>
    </row>
    <row r="843" spans="1:19" x14ac:dyDescent="0.2">
      <c r="A843" s="32"/>
      <c r="B843" s="37" t="e">
        <f>VLOOKUP($A843,EVID_OSEVU!$A$1:$M$4972,2,FALSE)</f>
        <v>#N/A</v>
      </c>
      <c r="C843" s="37" t="e">
        <f>VLOOKUP($A843,EVID_OSEVU!$A$1:$M$4972,3,FALSE)</f>
        <v>#N/A</v>
      </c>
      <c r="D843" s="45" t="e">
        <f>VLOOKUP($A843,EVID_OSEVU!$A$1:$M$4972,4,FALSE)</f>
        <v>#N/A</v>
      </c>
      <c r="E843" s="35"/>
      <c r="F843" s="53"/>
      <c r="G843" s="32"/>
      <c r="H843" s="45" t="e">
        <f>VLOOKUP(G843,Export7[#All],2,FALSE)</f>
        <v>#N/A</v>
      </c>
      <c r="I843" s="45" t="e">
        <f>VLOOKUP($A843,EVID_OSEVU!$A$1:$M$4972,10,FALSE)</f>
        <v>#N/A</v>
      </c>
      <c r="J843" s="58" t="e">
        <f>VLOOKUP($A843,EVID_OSEVU!$A$1:$M$4972,11,FALSE)</f>
        <v>#N/A</v>
      </c>
      <c r="K843" s="33"/>
      <c r="L843" s="45" t="e">
        <f>VLOOKUP(EVID_PASTVY!H843,KATEGORIE_ZVIRAT!$B$2:$M$31,6,FALSE)*K843</f>
        <v>#N/A</v>
      </c>
      <c r="M843" s="33">
        <v>24</v>
      </c>
      <c r="N843" s="45" t="e">
        <f>VLOOKUP(EVID_PASTVY!$H843,KATEGORIE_ZVIRAT!$B$2:$M$31,8,FALSE)</f>
        <v>#N/A</v>
      </c>
      <c r="O843" s="45" t="e">
        <f>VLOOKUP(EVID_PASTVY!$H843,KATEGORIE_ZVIRAT!$B$2:$M$31,9,FALSE)</f>
        <v>#N/A</v>
      </c>
      <c r="P843" s="54" t="e">
        <f>VLOOKUP(EVID_PASTVY!$H843,KATEGORIE_ZVIRAT!$B$2:$M$31,7,FALSE)*L843/1000*M843/24*(F843-E843+1)/J843</f>
        <v>#N/A</v>
      </c>
      <c r="Q843" s="52" t="e">
        <f>VLOOKUP(EVID_PASTVY!$H843,KATEGORIE_ZVIRAT!$B$2:$M$31,10,FALSE)*P843*10</f>
        <v>#N/A</v>
      </c>
      <c r="R843" s="52" t="e">
        <f>VLOOKUP(EVID_PASTVY!$H843,KATEGORIE_ZVIRAT!$B$2:$M$31,11,FALSE)*P843*10</f>
        <v>#N/A</v>
      </c>
      <c r="S843" s="52" t="e">
        <f>VLOOKUP(EVID_PASTVY!$H843,KATEGORIE_ZVIRAT!$B$2:$M$31,12,FALSE)*P843*10</f>
        <v>#N/A</v>
      </c>
    </row>
    <row r="844" spans="1:19" x14ac:dyDescent="0.2">
      <c r="A844" s="32"/>
      <c r="B844" s="37" t="e">
        <f>VLOOKUP($A844,EVID_OSEVU!$A$1:$M$4972,2,FALSE)</f>
        <v>#N/A</v>
      </c>
      <c r="C844" s="37" t="e">
        <f>VLOOKUP($A844,EVID_OSEVU!$A$1:$M$4972,3,FALSE)</f>
        <v>#N/A</v>
      </c>
      <c r="D844" s="45" t="e">
        <f>VLOOKUP($A844,EVID_OSEVU!$A$1:$M$4972,4,FALSE)</f>
        <v>#N/A</v>
      </c>
      <c r="E844" s="35"/>
      <c r="F844" s="53"/>
      <c r="G844" s="32"/>
      <c r="H844" s="45" t="e">
        <f>VLOOKUP(G844,Export7[#All],2,FALSE)</f>
        <v>#N/A</v>
      </c>
      <c r="I844" s="45" t="e">
        <f>VLOOKUP($A844,EVID_OSEVU!$A$1:$M$4972,10,FALSE)</f>
        <v>#N/A</v>
      </c>
      <c r="J844" s="58" t="e">
        <f>VLOOKUP($A844,EVID_OSEVU!$A$1:$M$4972,11,FALSE)</f>
        <v>#N/A</v>
      </c>
      <c r="K844" s="33"/>
      <c r="L844" s="45" t="e">
        <f>VLOOKUP(EVID_PASTVY!H844,KATEGORIE_ZVIRAT!$B$2:$M$31,6,FALSE)*K844</f>
        <v>#N/A</v>
      </c>
      <c r="M844" s="33">
        <v>24</v>
      </c>
      <c r="N844" s="45" t="e">
        <f>VLOOKUP(EVID_PASTVY!$H844,KATEGORIE_ZVIRAT!$B$2:$M$31,8,FALSE)</f>
        <v>#N/A</v>
      </c>
      <c r="O844" s="45" t="e">
        <f>VLOOKUP(EVID_PASTVY!$H844,KATEGORIE_ZVIRAT!$B$2:$M$31,9,FALSE)</f>
        <v>#N/A</v>
      </c>
      <c r="P844" s="54" t="e">
        <f>VLOOKUP(EVID_PASTVY!$H844,KATEGORIE_ZVIRAT!$B$2:$M$31,7,FALSE)*L844/1000*M844/24*(F844-E844+1)/J844</f>
        <v>#N/A</v>
      </c>
      <c r="Q844" s="52" t="e">
        <f>VLOOKUP(EVID_PASTVY!$H844,KATEGORIE_ZVIRAT!$B$2:$M$31,10,FALSE)*P844*10</f>
        <v>#N/A</v>
      </c>
      <c r="R844" s="52" t="e">
        <f>VLOOKUP(EVID_PASTVY!$H844,KATEGORIE_ZVIRAT!$B$2:$M$31,11,FALSE)*P844*10</f>
        <v>#N/A</v>
      </c>
      <c r="S844" s="52" t="e">
        <f>VLOOKUP(EVID_PASTVY!$H844,KATEGORIE_ZVIRAT!$B$2:$M$31,12,FALSE)*P844*10</f>
        <v>#N/A</v>
      </c>
    </row>
    <row r="845" spans="1:19" x14ac:dyDescent="0.2">
      <c r="A845" s="32"/>
      <c r="B845" s="37" t="e">
        <f>VLOOKUP($A845,EVID_OSEVU!$A$1:$M$4972,2,FALSE)</f>
        <v>#N/A</v>
      </c>
      <c r="C845" s="37" t="e">
        <f>VLOOKUP($A845,EVID_OSEVU!$A$1:$M$4972,3,FALSE)</f>
        <v>#N/A</v>
      </c>
      <c r="D845" s="45" t="e">
        <f>VLOOKUP($A845,EVID_OSEVU!$A$1:$M$4972,4,FALSE)</f>
        <v>#N/A</v>
      </c>
      <c r="E845" s="35"/>
      <c r="F845" s="53"/>
      <c r="G845" s="32"/>
      <c r="H845" s="45" t="e">
        <f>VLOOKUP(G845,Export7[#All],2,FALSE)</f>
        <v>#N/A</v>
      </c>
      <c r="I845" s="45" t="e">
        <f>VLOOKUP($A845,EVID_OSEVU!$A$1:$M$4972,10,FALSE)</f>
        <v>#N/A</v>
      </c>
      <c r="J845" s="58" t="e">
        <f>VLOOKUP($A845,EVID_OSEVU!$A$1:$M$4972,11,FALSE)</f>
        <v>#N/A</v>
      </c>
      <c r="K845" s="33"/>
      <c r="L845" s="45" t="e">
        <f>VLOOKUP(EVID_PASTVY!H845,KATEGORIE_ZVIRAT!$B$2:$M$31,6,FALSE)*K845</f>
        <v>#N/A</v>
      </c>
      <c r="M845" s="33">
        <v>24</v>
      </c>
      <c r="N845" s="45" t="e">
        <f>VLOOKUP(EVID_PASTVY!$H845,KATEGORIE_ZVIRAT!$B$2:$M$31,8,FALSE)</f>
        <v>#N/A</v>
      </c>
      <c r="O845" s="45" t="e">
        <f>VLOOKUP(EVID_PASTVY!$H845,KATEGORIE_ZVIRAT!$B$2:$M$31,9,FALSE)</f>
        <v>#N/A</v>
      </c>
      <c r="P845" s="54" t="e">
        <f>VLOOKUP(EVID_PASTVY!$H845,KATEGORIE_ZVIRAT!$B$2:$M$31,7,FALSE)*L845/1000*M845/24*(F845-E845+1)/J845</f>
        <v>#N/A</v>
      </c>
      <c r="Q845" s="52" t="e">
        <f>VLOOKUP(EVID_PASTVY!$H845,KATEGORIE_ZVIRAT!$B$2:$M$31,10,FALSE)*P845*10</f>
        <v>#N/A</v>
      </c>
      <c r="R845" s="52" t="e">
        <f>VLOOKUP(EVID_PASTVY!$H845,KATEGORIE_ZVIRAT!$B$2:$M$31,11,FALSE)*P845*10</f>
        <v>#N/A</v>
      </c>
      <c r="S845" s="52" t="e">
        <f>VLOOKUP(EVID_PASTVY!$H845,KATEGORIE_ZVIRAT!$B$2:$M$31,12,FALSE)*P845*10</f>
        <v>#N/A</v>
      </c>
    </row>
    <row r="846" spans="1:19" x14ac:dyDescent="0.2">
      <c r="A846" s="32"/>
      <c r="B846" s="37" t="e">
        <f>VLOOKUP($A846,EVID_OSEVU!$A$1:$M$4972,2,FALSE)</f>
        <v>#N/A</v>
      </c>
      <c r="C846" s="37" t="e">
        <f>VLOOKUP($A846,EVID_OSEVU!$A$1:$M$4972,3,FALSE)</f>
        <v>#N/A</v>
      </c>
      <c r="D846" s="45" t="e">
        <f>VLOOKUP($A846,EVID_OSEVU!$A$1:$M$4972,4,FALSE)</f>
        <v>#N/A</v>
      </c>
      <c r="E846" s="35"/>
      <c r="F846" s="53"/>
      <c r="G846" s="32"/>
      <c r="H846" s="45" t="e">
        <f>VLOOKUP(G846,Export7[#All],2,FALSE)</f>
        <v>#N/A</v>
      </c>
      <c r="I846" s="45" t="e">
        <f>VLOOKUP($A846,EVID_OSEVU!$A$1:$M$4972,10,FALSE)</f>
        <v>#N/A</v>
      </c>
      <c r="J846" s="58" t="e">
        <f>VLOOKUP($A846,EVID_OSEVU!$A$1:$M$4972,11,FALSE)</f>
        <v>#N/A</v>
      </c>
      <c r="K846" s="33"/>
      <c r="L846" s="45" t="e">
        <f>VLOOKUP(EVID_PASTVY!H846,KATEGORIE_ZVIRAT!$B$2:$M$31,6,FALSE)*K846</f>
        <v>#N/A</v>
      </c>
      <c r="M846" s="33">
        <v>24</v>
      </c>
      <c r="N846" s="45" t="e">
        <f>VLOOKUP(EVID_PASTVY!$H846,KATEGORIE_ZVIRAT!$B$2:$M$31,8,FALSE)</f>
        <v>#N/A</v>
      </c>
      <c r="O846" s="45" t="e">
        <f>VLOOKUP(EVID_PASTVY!$H846,KATEGORIE_ZVIRAT!$B$2:$M$31,9,FALSE)</f>
        <v>#N/A</v>
      </c>
      <c r="P846" s="54" t="e">
        <f>VLOOKUP(EVID_PASTVY!$H846,KATEGORIE_ZVIRAT!$B$2:$M$31,7,FALSE)*L846/1000*M846/24*(F846-E846+1)/J846</f>
        <v>#N/A</v>
      </c>
      <c r="Q846" s="52" t="e">
        <f>VLOOKUP(EVID_PASTVY!$H846,KATEGORIE_ZVIRAT!$B$2:$M$31,10,FALSE)*P846*10</f>
        <v>#N/A</v>
      </c>
      <c r="R846" s="52" t="e">
        <f>VLOOKUP(EVID_PASTVY!$H846,KATEGORIE_ZVIRAT!$B$2:$M$31,11,FALSE)*P846*10</f>
        <v>#N/A</v>
      </c>
      <c r="S846" s="52" t="e">
        <f>VLOOKUP(EVID_PASTVY!$H846,KATEGORIE_ZVIRAT!$B$2:$M$31,12,FALSE)*P846*10</f>
        <v>#N/A</v>
      </c>
    </row>
    <row r="847" spans="1:19" x14ac:dyDescent="0.2">
      <c r="A847" s="32"/>
      <c r="B847" s="37" t="e">
        <f>VLOOKUP($A847,EVID_OSEVU!$A$1:$M$4972,2,FALSE)</f>
        <v>#N/A</v>
      </c>
      <c r="C847" s="37" t="e">
        <f>VLOOKUP($A847,EVID_OSEVU!$A$1:$M$4972,3,FALSE)</f>
        <v>#N/A</v>
      </c>
      <c r="D847" s="45" t="e">
        <f>VLOOKUP($A847,EVID_OSEVU!$A$1:$M$4972,4,FALSE)</f>
        <v>#N/A</v>
      </c>
      <c r="E847" s="35"/>
      <c r="F847" s="53"/>
      <c r="G847" s="32"/>
      <c r="H847" s="45" t="e">
        <f>VLOOKUP(G847,Export7[#All],2,FALSE)</f>
        <v>#N/A</v>
      </c>
      <c r="I847" s="45" t="e">
        <f>VLOOKUP($A847,EVID_OSEVU!$A$1:$M$4972,10,FALSE)</f>
        <v>#N/A</v>
      </c>
      <c r="J847" s="58" t="e">
        <f>VLOOKUP($A847,EVID_OSEVU!$A$1:$M$4972,11,FALSE)</f>
        <v>#N/A</v>
      </c>
      <c r="K847" s="33"/>
      <c r="L847" s="45" t="e">
        <f>VLOOKUP(EVID_PASTVY!H847,KATEGORIE_ZVIRAT!$B$2:$M$31,6,FALSE)*K847</f>
        <v>#N/A</v>
      </c>
      <c r="M847" s="33">
        <v>24</v>
      </c>
      <c r="N847" s="45" t="e">
        <f>VLOOKUP(EVID_PASTVY!$H847,KATEGORIE_ZVIRAT!$B$2:$M$31,8,FALSE)</f>
        <v>#N/A</v>
      </c>
      <c r="O847" s="45" t="e">
        <f>VLOOKUP(EVID_PASTVY!$H847,KATEGORIE_ZVIRAT!$B$2:$M$31,9,FALSE)</f>
        <v>#N/A</v>
      </c>
      <c r="P847" s="54" t="e">
        <f>VLOOKUP(EVID_PASTVY!$H847,KATEGORIE_ZVIRAT!$B$2:$M$31,7,FALSE)*L847/1000*M847/24*(F847-E847+1)/J847</f>
        <v>#N/A</v>
      </c>
      <c r="Q847" s="52" t="e">
        <f>VLOOKUP(EVID_PASTVY!$H847,KATEGORIE_ZVIRAT!$B$2:$M$31,10,FALSE)*P847*10</f>
        <v>#N/A</v>
      </c>
      <c r="R847" s="52" t="e">
        <f>VLOOKUP(EVID_PASTVY!$H847,KATEGORIE_ZVIRAT!$B$2:$M$31,11,FALSE)*P847*10</f>
        <v>#N/A</v>
      </c>
      <c r="S847" s="52" t="e">
        <f>VLOOKUP(EVID_PASTVY!$H847,KATEGORIE_ZVIRAT!$B$2:$M$31,12,FALSE)*P847*10</f>
        <v>#N/A</v>
      </c>
    </row>
    <row r="848" spans="1:19" x14ac:dyDescent="0.2">
      <c r="A848" s="32"/>
      <c r="B848" s="37" t="e">
        <f>VLOOKUP($A848,EVID_OSEVU!$A$1:$M$4972,2,FALSE)</f>
        <v>#N/A</v>
      </c>
      <c r="C848" s="37" t="e">
        <f>VLOOKUP($A848,EVID_OSEVU!$A$1:$M$4972,3,FALSE)</f>
        <v>#N/A</v>
      </c>
      <c r="D848" s="45" t="e">
        <f>VLOOKUP($A848,EVID_OSEVU!$A$1:$M$4972,4,FALSE)</f>
        <v>#N/A</v>
      </c>
      <c r="E848" s="35"/>
      <c r="F848" s="53"/>
      <c r="G848" s="32"/>
      <c r="H848" s="45" t="e">
        <f>VLOOKUP(G848,Export7[#All],2,FALSE)</f>
        <v>#N/A</v>
      </c>
      <c r="I848" s="45" t="e">
        <f>VLOOKUP($A848,EVID_OSEVU!$A$1:$M$4972,10,FALSE)</f>
        <v>#N/A</v>
      </c>
      <c r="J848" s="58" t="e">
        <f>VLOOKUP($A848,EVID_OSEVU!$A$1:$M$4972,11,FALSE)</f>
        <v>#N/A</v>
      </c>
      <c r="K848" s="33"/>
      <c r="L848" s="45" t="e">
        <f>VLOOKUP(EVID_PASTVY!H848,KATEGORIE_ZVIRAT!$B$2:$M$31,6,FALSE)*K848</f>
        <v>#N/A</v>
      </c>
      <c r="M848" s="33">
        <v>24</v>
      </c>
      <c r="N848" s="45" t="e">
        <f>VLOOKUP(EVID_PASTVY!$H848,KATEGORIE_ZVIRAT!$B$2:$M$31,8,FALSE)</f>
        <v>#N/A</v>
      </c>
      <c r="O848" s="45" t="e">
        <f>VLOOKUP(EVID_PASTVY!$H848,KATEGORIE_ZVIRAT!$B$2:$M$31,9,FALSE)</f>
        <v>#N/A</v>
      </c>
      <c r="P848" s="54" t="e">
        <f>VLOOKUP(EVID_PASTVY!$H848,KATEGORIE_ZVIRAT!$B$2:$M$31,7,FALSE)*L848/1000*M848/24*(F848-E848+1)/J848</f>
        <v>#N/A</v>
      </c>
      <c r="Q848" s="52" t="e">
        <f>VLOOKUP(EVID_PASTVY!$H848,KATEGORIE_ZVIRAT!$B$2:$M$31,10,FALSE)*P848*10</f>
        <v>#N/A</v>
      </c>
      <c r="R848" s="52" t="e">
        <f>VLOOKUP(EVID_PASTVY!$H848,KATEGORIE_ZVIRAT!$B$2:$M$31,11,FALSE)*P848*10</f>
        <v>#N/A</v>
      </c>
      <c r="S848" s="52" t="e">
        <f>VLOOKUP(EVID_PASTVY!$H848,KATEGORIE_ZVIRAT!$B$2:$M$31,12,FALSE)*P848*10</f>
        <v>#N/A</v>
      </c>
    </row>
    <row r="849" spans="1:19" x14ac:dyDescent="0.2">
      <c r="A849" s="32"/>
      <c r="B849" s="37" t="e">
        <f>VLOOKUP($A849,EVID_OSEVU!$A$1:$M$4972,2,FALSE)</f>
        <v>#N/A</v>
      </c>
      <c r="C849" s="37" t="e">
        <f>VLOOKUP($A849,EVID_OSEVU!$A$1:$M$4972,3,FALSE)</f>
        <v>#N/A</v>
      </c>
      <c r="D849" s="45" t="e">
        <f>VLOOKUP($A849,EVID_OSEVU!$A$1:$M$4972,4,FALSE)</f>
        <v>#N/A</v>
      </c>
      <c r="E849" s="35"/>
      <c r="F849" s="53"/>
      <c r="G849" s="32"/>
      <c r="H849" s="45" t="e">
        <f>VLOOKUP(G849,Export7[#All],2,FALSE)</f>
        <v>#N/A</v>
      </c>
      <c r="I849" s="45" t="e">
        <f>VLOOKUP($A849,EVID_OSEVU!$A$1:$M$4972,10,FALSE)</f>
        <v>#N/A</v>
      </c>
      <c r="J849" s="58" t="e">
        <f>VLOOKUP($A849,EVID_OSEVU!$A$1:$M$4972,11,FALSE)</f>
        <v>#N/A</v>
      </c>
      <c r="K849" s="33"/>
      <c r="L849" s="45" t="e">
        <f>VLOOKUP(EVID_PASTVY!H849,KATEGORIE_ZVIRAT!$B$2:$M$31,6,FALSE)*K849</f>
        <v>#N/A</v>
      </c>
      <c r="M849" s="33">
        <v>24</v>
      </c>
      <c r="N849" s="45" t="e">
        <f>VLOOKUP(EVID_PASTVY!$H849,KATEGORIE_ZVIRAT!$B$2:$M$31,8,FALSE)</f>
        <v>#N/A</v>
      </c>
      <c r="O849" s="45" t="e">
        <f>VLOOKUP(EVID_PASTVY!$H849,KATEGORIE_ZVIRAT!$B$2:$M$31,9,FALSE)</f>
        <v>#N/A</v>
      </c>
      <c r="P849" s="54" t="e">
        <f>VLOOKUP(EVID_PASTVY!$H849,KATEGORIE_ZVIRAT!$B$2:$M$31,7,FALSE)*L849/1000*M849/24*(F849-E849+1)/J849</f>
        <v>#N/A</v>
      </c>
      <c r="Q849" s="52" t="e">
        <f>VLOOKUP(EVID_PASTVY!$H849,KATEGORIE_ZVIRAT!$B$2:$M$31,10,FALSE)*P849*10</f>
        <v>#N/A</v>
      </c>
      <c r="R849" s="52" t="e">
        <f>VLOOKUP(EVID_PASTVY!$H849,KATEGORIE_ZVIRAT!$B$2:$M$31,11,FALSE)*P849*10</f>
        <v>#N/A</v>
      </c>
      <c r="S849" s="52" t="e">
        <f>VLOOKUP(EVID_PASTVY!$H849,KATEGORIE_ZVIRAT!$B$2:$M$31,12,FALSE)*P849*10</f>
        <v>#N/A</v>
      </c>
    </row>
    <row r="850" spans="1:19" x14ac:dyDescent="0.2">
      <c r="A850" s="32"/>
      <c r="B850" s="37" t="e">
        <f>VLOOKUP($A850,EVID_OSEVU!$A$1:$M$4972,2,FALSE)</f>
        <v>#N/A</v>
      </c>
      <c r="C850" s="37" t="e">
        <f>VLOOKUP($A850,EVID_OSEVU!$A$1:$M$4972,3,FALSE)</f>
        <v>#N/A</v>
      </c>
      <c r="D850" s="45" t="e">
        <f>VLOOKUP($A850,EVID_OSEVU!$A$1:$M$4972,4,FALSE)</f>
        <v>#N/A</v>
      </c>
      <c r="E850" s="35"/>
      <c r="F850" s="53"/>
      <c r="G850" s="32"/>
      <c r="H850" s="45" t="e">
        <f>VLOOKUP(G850,Export7[#All],2,FALSE)</f>
        <v>#N/A</v>
      </c>
      <c r="I850" s="45" t="e">
        <f>VLOOKUP($A850,EVID_OSEVU!$A$1:$M$4972,10,FALSE)</f>
        <v>#N/A</v>
      </c>
      <c r="J850" s="58" t="e">
        <f>VLOOKUP($A850,EVID_OSEVU!$A$1:$M$4972,11,FALSE)</f>
        <v>#N/A</v>
      </c>
      <c r="K850" s="33"/>
      <c r="L850" s="45" t="e">
        <f>VLOOKUP(EVID_PASTVY!H850,KATEGORIE_ZVIRAT!$B$2:$M$31,6,FALSE)*K850</f>
        <v>#N/A</v>
      </c>
      <c r="M850" s="33">
        <v>24</v>
      </c>
      <c r="N850" s="45" t="e">
        <f>VLOOKUP(EVID_PASTVY!$H850,KATEGORIE_ZVIRAT!$B$2:$M$31,8,FALSE)</f>
        <v>#N/A</v>
      </c>
      <c r="O850" s="45" t="e">
        <f>VLOOKUP(EVID_PASTVY!$H850,KATEGORIE_ZVIRAT!$B$2:$M$31,9,FALSE)</f>
        <v>#N/A</v>
      </c>
      <c r="P850" s="54" t="e">
        <f>VLOOKUP(EVID_PASTVY!$H850,KATEGORIE_ZVIRAT!$B$2:$M$31,7,FALSE)*L850/1000*M850/24*(F850-E850+1)/J850</f>
        <v>#N/A</v>
      </c>
      <c r="Q850" s="52" t="e">
        <f>VLOOKUP(EVID_PASTVY!$H850,KATEGORIE_ZVIRAT!$B$2:$M$31,10,FALSE)*P850*10</f>
        <v>#N/A</v>
      </c>
      <c r="R850" s="52" t="e">
        <f>VLOOKUP(EVID_PASTVY!$H850,KATEGORIE_ZVIRAT!$B$2:$M$31,11,FALSE)*P850*10</f>
        <v>#N/A</v>
      </c>
      <c r="S850" s="52" t="e">
        <f>VLOOKUP(EVID_PASTVY!$H850,KATEGORIE_ZVIRAT!$B$2:$M$31,12,FALSE)*P850*10</f>
        <v>#N/A</v>
      </c>
    </row>
    <row r="851" spans="1:19" x14ac:dyDescent="0.2">
      <c r="A851" s="32"/>
      <c r="B851" s="37" t="e">
        <f>VLOOKUP($A851,EVID_OSEVU!$A$1:$M$4972,2,FALSE)</f>
        <v>#N/A</v>
      </c>
      <c r="C851" s="37" t="e">
        <f>VLOOKUP($A851,EVID_OSEVU!$A$1:$M$4972,3,FALSE)</f>
        <v>#N/A</v>
      </c>
      <c r="D851" s="45" t="e">
        <f>VLOOKUP($A851,EVID_OSEVU!$A$1:$M$4972,4,FALSE)</f>
        <v>#N/A</v>
      </c>
      <c r="E851" s="35"/>
      <c r="F851" s="53"/>
      <c r="G851" s="32"/>
      <c r="H851" s="45" t="e">
        <f>VLOOKUP(G851,Export7[#All],2,FALSE)</f>
        <v>#N/A</v>
      </c>
      <c r="I851" s="45" t="e">
        <f>VLOOKUP($A851,EVID_OSEVU!$A$1:$M$4972,10,FALSE)</f>
        <v>#N/A</v>
      </c>
      <c r="J851" s="58" t="e">
        <f>VLOOKUP($A851,EVID_OSEVU!$A$1:$M$4972,11,FALSE)</f>
        <v>#N/A</v>
      </c>
      <c r="K851" s="33"/>
      <c r="L851" s="45" t="e">
        <f>VLOOKUP(EVID_PASTVY!H851,KATEGORIE_ZVIRAT!$B$2:$M$31,6,FALSE)*K851</f>
        <v>#N/A</v>
      </c>
      <c r="M851" s="33">
        <v>24</v>
      </c>
      <c r="N851" s="45" t="e">
        <f>VLOOKUP(EVID_PASTVY!$H851,KATEGORIE_ZVIRAT!$B$2:$M$31,8,FALSE)</f>
        <v>#N/A</v>
      </c>
      <c r="O851" s="45" t="e">
        <f>VLOOKUP(EVID_PASTVY!$H851,KATEGORIE_ZVIRAT!$B$2:$M$31,9,FALSE)</f>
        <v>#N/A</v>
      </c>
      <c r="P851" s="54" t="e">
        <f>VLOOKUP(EVID_PASTVY!$H851,KATEGORIE_ZVIRAT!$B$2:$M$31,7,FALSE)*L851/1000*M851/24*(F851-E851+1)/J851</f>
        <v>#N/A</v>
      </c>
      <c r="Q851" s="52" t="e">
        <f>VLOOKUP(EVID_PASTVY!$H851,KATEGORIE_ZVIRAT!$B$2:$M$31,10,FALSE)*P851*10</f>
        <v>#N/A</v>
      </c>
      <c r="R851" s="52" t="e">
        <f>VLOOKUP(EVID_PASTVY!$H851,KATEGORIE_ZVIRAT!$B$2:$M$31,11,FALSE)*P851*10</f>
        <v>#N/A</v>
      </c>
      <c r="S851" s="52" t="e">
        <f>VLOOKUP(EVID_PASTVY!$H851,KATEGORIE_ZVIRAT!$B$2:$M$31,12,FALSE)*P851*10</f>
        <v>#N/A</v>
      </c>
    </row>
    <row r="852" spans="1:19" x14ac:dyDescent="0.2">
      <c r="A852" s="32"/>
      <c r="B852" s="37" t="e">
        <f>VLOOKUP($A852,EVID_OSEVU!$A$1:$M$4972,2,FALSE)</f>
        <v>#N/A</v>
      </c>
      <c r="C852" s="37" t="e">
        <f>VLOOKUP($A852,EVID_OSEVU!$A$1:$M$4972,3,FALSE)</f>
        <v>#N/A</v>
      </c>
      <c r="D852" s="45" t="e">
        <f>VLOOKUP($A852,EVID_OSEVU!$A$1:$M$4972,4,FALSE)</f>
        <v>#N/A</v>
      </c>
      <c r="E852" s="35"/>
      <c r="F852" s="53"/>
      <c r="G852" s="32"/>
      <c r="H852" s="45" t="e">
        <f>VLOOKUP(G852,Export7[#All],2,FALSE)</f>
        <v>#N/A</v>
      </c>
      <c r="I852" s="45" t="e">
        <f>VLOOKUP($A852,EVID_OSEVU!$A$1:$M$4972,10,FALSE)</f>
        <v>#N/A</v>
      </c>
      <c r="J852" s="58" t="e">
        <f>VLOOKUP($A852,EVID_OSEVU!$A$1:$M$4972,11,FALSE)</f>
        <v>#N/A</v>
      </c>
      <c r="K852" s="33"/>
      <c r="L852" s="45" t="e">
        <f>VLOOKUP(EVID_PASTVY!H852,KATEGORIE_ZVIRAT!$B$2:$M$31,6,FALSE)*K852</f>
        <v>#N/A</v>
      </c>
      <c r="M852" s="33">
        <v>24</v>
      </c>
      <c r="N852" s="45" t="e">
        <f>VLOOKUP(EVID_PASTVY!$H852,KATEGORIE_ZVIRAT!$B$2:$M$31,8,FALSE)</f>
        <v>#N/A</v>
      </c>
      <c r="O852" s="45" t="e">
        <f>VLOOKUP(EVID_PASTVY!$H852,KATEGORIE_ZVIRAT!$B$2:$M$31,9,FALSE)</f>
        <v>#N/A</v>
      </c>
      <c r="P852" s="54" t="e">
        <f>VLOOKUP(EVID_PASTVY!$H852,KATEGORIE_ZVIRAT!$B$2:$M$31,7,FALSE)*L852/1000*M852/24*(F852-E852+1)/J852</f>
        <v>#N/A</v>
      </c>
      <c r="Q852" s="52" t="e">
        <f>VLOOKUP(EVID_PASTVY!$H852,KATEGORIE_ZVIRAT!$B$2:$M$31,10,FALSE)*P852*10</f>
        <v>#N/A</v>
      </c>
      <c r="R852" s="52" t="e">
        <f>VLOOKUP(EVID_PASTVY!$H852,KATEGORIE_ZVIRAT!$B$2:$M$31,11,FALSE)*P852*10</f>
        <v>#N/A</v>
      </c>
      <c r="S852" s="52" t="e">
        <f>VLOOKUP(EVID_PASTVY!$H852,KATEGORIE_ZVIRAT!$B$2:$M$31,12,FALSE)*P852*10</f>
        <v>#N/A</v>
      </c>
    </row>
    <row r="853" spans="1:19" x14ac:dyDescent="0.2">
      <c r="A853" s="32"/>
      <c r="B853" s="37" t="e">
        <f>VLOOKUP($A853,EVID_OSEVU!$A$1:$M$4972,2,FALSE)</f>
        <v>#N/A</v>
      </c>
      <c r="C853" s="37" t="e">
        <f>VLOOKUP($A853,EVID_OSEVU!$A$1:$M$4972,3,FALSE)</f>
        <v>#N/A</v>
      </c>
      <c r="D853" s="45" t="e">
        <f>VLOOKUP($A853,EVID_OSEVU!$A$1:$M$4972,4,FALSE)</f>
        <v>#N/A</v>
      </c>
      <c r="E853" s="35"/>
      <c r="F853" s="53"/>
      <c r="G853" s="32"/>
      <c r="H853" s="45" t="e">
        <f>VLOOKUP(G853,Export7[#All],2,FALSE)</f>
        <v>#N/A</v>
      </c>
      <c r="I853" s="45" t="e">
        <f>VLOOKUP($A853,EVID_OSEVU!$A$1:$M$4972,10,FALSE)</f>
        <v>#N/A</v>
      </c>
      <c r="J853" s="58" t="e">
        <f>VLOOKUP($A853,EVID_OSEVU!$A$1:$M$4972,11,FALSE)</f>
        <v>#N/A</v>
      </c>
      <c r="K853" s="33"/>
      <c r="L853" s="45" t="e">
        <f>VLOOKUP(EVID_PASTVY!H853,KATEGORIE_ZVIRAT!$B$2:$M$31,6,FALSE)*K853</f>
        <v>#N/A</v>
      </c>
      <c r="M853" s="33">
        <v>24</v>
      </c>
      <c r="N853" s="45" t="e">
        <f>VLOOKUP(EVID_PASTVY!$H853,KATEGORIE_ZVIRAT!$B$2:$M$31,8,FALSE)</f>
        <v>#N/A</v>
      </c>
      <c r="O853" s="45" t="e">
        <f>VLOOKUP(EVID_PASTVY!$H853,KATEGORIE_ZVIRAT!$B$2:$M$31,9,FALSE)</f>
        <v>#N/A</v>
      </c>
      <c r="P853" s="54" t="e">
        <f>VLOOKUP(EVID_PASTVY!$H853,KATEGORIE_ZVIRAT!$B$2:$M$31,7,FALSE)*L853/1000*M853/24*(F853-E853+1)/J853</f>
        <v>#N/A</v>
      </c>
      <c r="Q853" s="52" t="e">
        <f>VLOOKUP(EVID_PASTVY!$H853,KATEGORIE_ZVIRAT!$B$2:$M$31,10,FALSE)*P853*10</f>
        <v>#N/A</v>
      </c>
      <c r="R853" s="52" t="e">
        <f>VLOOKUP(EVID_PASTVY!$H853,KATEGORIE_ZVIRAT!$B$2:$M$31,11,FALSE)*P853*10</f>
        <v>#N/A</v>
      </c>
      <c r="S853" s="52" t="e">
        <f>VLOOKUP(EVID_PASTVY!$H853,KATEGORIE_ZVIRAT!$B$2:$M$31,12,FALSE)*P853*10</f>
        <v>#N/A</v>
      </c>
    </row>
    <row r="854" spans="1:19" x14ac:dyDescent="0.2">
      <c r="A854" s="32"/>
      <c r="B854" s="37" t="e">
        <f>VLOOKUP($A854,EVID_OSEVU!$A$1:$M$4972,2,FALSE)</f>
        <v>#N/A</v>
      </c>
      <c r="C854" s="37" t="e">
        <f>VLOOKUP($A854,EVID_OSEVU!$A$1:$M$4972,3,FALSE)</f>
        <v>#N/A</v>
      </c>
      <c r="D854" s="45" t="e">
        <f>VLOOKUP($A854,EVID_OSEVU!$A$1:$M$4972,4,FALSE)</f>
        <v>#N/A</v>
      </c>
      <c r="E854" s="35"/>
      <c r="F854" s="53"/>
      <c r="G854" s="32"/>
      <c r="H854" s="45" t="e">
        <f>VLOOKUP(G854,Export7[#All],2,FALSE)</f>
        <v>#N/A</v>
      </c>
      <c r="I854" s="45" t="e">
        <f>VLOOKUP($A854,EVID_OSEVU!$A$1:$M$4972,10,FALSE)</f>
        <v>#N/A</v>
      </c>
      <c r="J854" s="58" t="e">
        <f>VLOOKUP($A854,EVID_OSEVU!$A$1:$M$4972,11,FALSE)</f>
        <v>#N/A</v>
      </c>
      <c r="K854" s="33"/>
      <c r="L854" s="45" t="e">
        <f>VLOOKUP(EVID_PASTVY!H854,KATEGORIE_ZVIRAT!$B$2:$M$31,6,FALSE)*K854</f>
        <v>#N/A</v>
      </c>
      <c r="M854" s="33">
        <v>24</v>
      </c>
      <c r="N854" s="45" t="e">
        <f>VLOOKUP(EVID_PASTVY!$H854,KATEGORIE_ZVIRAT!$B$2:$M$31,8,FALSE)</f>
        <v>#N/A</v>
      </c>
      <c r="O854" s="45" t="e">
        <f>VLOOKUP(EVID_PASTVY!$H854,KATEGORIE_ZVIRAT!$B$2:$M$31,9,FALSE)</f>
        <v>#N/A</v>
      </c>
      <c r="P854" s="54" t="e">
        <f>VLOOKUP(EVID_PASTVY!$H854,KATEGORIE_ZVIRAT!$B$2:$M$31,7,FALSE)*L854/1000*M854/24*(F854-E854+1)/J854</f>
        <v>#N/A</v>
      </c>
      <c r="Q854" s="52" t="e">
        <f>VLOOKUP(EVID_PASTVY!$H854,KATEGORIE_ZVIRAT!$B$2:$M$31,10,FALSE)*P854*10</f>
        <v>#N/A</v>
      </c>
      <c r="R854" s="52" t="e">
        <f>VLOOKUP(EVID_PASTVY!$H854,KATEGORIE_ZVIRAT!$B$2:$M$31,11,FALSE)*P854*10</f>
        <v>#N/A</v>
      </c>
      <c r="S854" s="52" t="e">
        <f>VLOOKUP(EVID_PASTVY!$H854,KATEGORIE_ZVIRAT!$B$2:$M$31,12,FALSE)*P854*10</f>
        <v>#N/A</v>
      </c>
    </row>
    <row r="855" spans="1:19" x14ac:dyDescent="0.2">
      <c r="A855" s="32"/>
      <c r="B855" s="37" t="e">
        <f>VLOOKUP($A855,EVID_OSEVU!$A$1:$M$4972,2,FALSE)</f>
        <v>#N/A</v>
      </c>
      <c r="C855" s="37" t="e">
        <f>VLOOKUP($A855,EVID_OSEVU!$A$1:$M$4972,3,FALSE)</f>
        <v>#N/A</v>
      </c>
      <c r="D855" s="45" t="e">
        <f>VLOOKUP($A855,EVID_OSEVU!$A$1:$M$4972,4,FALSE)</f>
        <v>#N/A</v>
      </c>
      <c r="E855" s="35"/>
      <c r="F855" s="53"/>
      <c r="G855" s="32"/>
      <c r="H855" s="45" t="e">
        <f>VLOOKUP(G855,Export7[#All],2,FALSE)</f>
        <v>#N/A</v>
      </c>
      <c r="I855" s="45" t="e">
        <f>VLOOKUP($A855,EVID_OSEVU!$A$1:$M$4972,10,FALSE)</f>
        <v>#N/A</v>
      </c>
      <c r="J855" s="58" t="e">
        <f>VLOOKUP($A855,EVID_OSEVU!$A$1:$M$4972,11,FALSE)</f>
        <v>#N/A</v>
      </c>
      <c r="K855" s="33"/>
      <c r="L855" s="45" t="e">
        <f>VLOOKUP(EVID_PASTVY!H855,KATEGORIE_ZVIRAT!$B$2:$M$31,6,FALSE)*K855</f>
        <v>#N/A</v>
      </c>
      <c r="M855" s="33">
        <v>24</v>
      </c>
      <c r="N855" s="45" t="e">
        <f>VLOOKUP(EVID_PASTVY!$H855,KATEGORIE_ZVIRAT!$B$2:$M$31,8,FALSE)</f>
        <v>#N/A</v>
      </c>
      <c r="O855" s="45" t="e">
        <f>VLOOKUP(EVID_PASTVY!$H855,KATEGORIE_ZVIRAT!$B$2:$M$31,9,FALSE)</f>
        <v>#N/A</v>
      </c>
      <c r="P855" s="54" t="e">
        <f>VLOOKUP(EVID_PASTVY!$H855,KATEGORIE_ZVIRAT!$B$2:$M$31,7,FALSE)*L855/1000*M855/24*(F855-E855+1)/J855</f>
        <v>#N/A</v>
      </c>
      <c r="Q855" s="52" t="e">
        <f>VLOOKUP(EVID_PASTVY!$H855,KATEGORIE_ZVIRAT!$B$2:$M$31,10,FALSE)*P855*10</f>
        <v>#N/A</v>
      </c>
      <c r="R855" s="52" t="e">
        <f>VLOOKUP(EVID_PASTVY!$H855,KATEGORIE_ZVIRAT!$B$2:$M$31,11,FALSE)*P855*10</f>
        <v>#N/A</v>
      </c>
      <c r="S855" s="52" t="e">
        <f>VLOOKUP(EVID_PASTVY!$H855,KATEGORIE_ZVIRAT!$B$2:$M$31,12,FALSE)*P855*10</f>
        <v>#N/A</v>
      </c>
    </row>
    <row r="856" spans="1:19" x14ac:dyDescent="0.2">
      <c r="A856" s="32"/>
      <c r="B856" s="37" t="e">
        <f>VLOOKUP($A856,EVID_OSEVU!$A$1:$M$4972,2,FALSE)</f>
        <v>#N/A</v>
      </c>
      <c r="C856" s="37" t="e">
        <f>VLOOKUP($A856,EVID_OSEVU!$A$1:$M$4972,3,FALSE)</f>
        <v>#N/A</v>
      </c>
      <c r="D856" s="45" t="e">
        <f>VLOOKUP($A856,EVID_OSEVU!$A$1:$M$4972,4,FALSE)</f>
        <v>#N/A</v>
      </c>
      <c r="E856" s="35"/>
      <c r="F856" s="53"/>
      <c r="G856" s="32"/>
      <c r="H856" s="45" t="e">
        <f>VLOOKUP(G856,Export7[#All],2,FALSE)</f>
        <v>#N/A</v>
      </c>
      <c r="I856" s="45" t="e">
        <f>VLOOKUP($A856,EVID_OSEVU!$A$1:$M$4972,10,FALSE)</f>
        <v>#N/A</v>
      </c>
      <c r="J856" s="58" t="e">
        <f>VLOOKUP($A856,EVID_OSEVU!$A$1:$M$4972,11,FALSE)</f>
        <v>#N/A</v>
      </c>
      <c r="K856" s="33"/>
      <c r="L856" s="45" t="e">
        <f>VLOOKUP(EVID_PASTVY!H856,KATEGORIE_ZVIRAT!$B$2:$M$31,6,FALSE)*K856</f>
        <v>#N/A</v>
      </c>
      <c r="M856" s="33">
        <v>24</v>
      </c>
      <c r="N856" s="45" t="e">
        <f>VLOOKUP(EVID_PASTVY!$H856,KATEGORIE_ZVIRAT!$B$2:$M$31,8,FALSE)</f>
        <v>#N/A</v>
      </c>
      <c r="O856" s="45" t="e">
        <f>VLOOKUP(EVID_PASTVY!$H856,KATEGORIE_ZVIRAT!$B$2:$M$31,9,FALSE)</f>
        <v>#N/A</v>
      </c>
      <c r="P856" s="54" t="e">
        <f>VLOOKUP(EVID_PASTVY!$H856,KATEGORIE_ZVIRAT!$B$2:$M$31,7,FALSE)*L856/1000*M856/24*(F856-E856+1)/J856</f>
        <v>#N/A</v>
      </c>
      <c r="Q856" s="52" t="e">
        <f>VLOOKUP(EVID_PASTVY!$H856,KATEGORIE_ZVIRAT!$B$2:$M$31,10,FALSE)*P856*10</f>
        <v>#N/A</v>
      </c>
      <c r="R856" s="52" t="e">
        <f>VLOOKUP(EVID_PASTVY!$H856,KATEGORIE_ZVIRAT!$B$2:$M$31,11,FALSE)*P856*10</f>
        <v>#N/A</v>
      </c>
      <c r="S856" s="52" t="e">
        <f>VLOOKUP(EVID_PASTVY!$H856,KATEGORIE_ZVIRAT!$B$2:$M$31,12,FALSE)*P856*10</f>
        <v>#N/A</v>
      </c>
    </row>
    <row r="857" spans="1:19" x14ac:dyDescent="0.2">
      <c r="A857" s="32"/>
      <c r="B857" s="37" t="e">
        <f>VLOOKUP($A857,EVID_OSEVU!$A$1:$M$4972,2,FALSE)</f>
        <v>#N/A</v>
      </c>
      <c r="C857" s="37" t="e">
        <f>VLOOKUP($A857,EVID_OSEVU!$A$1:$M$4972,3,FALSE)</f>
        <v>#N/A</v>
      </c>
      <c r="D857" s="45" t="e">
        <f>VLOOKUP($A857,EVID_OSEVU!$A$1:$M$4972,4,FALSE)</f>
        <v>#N/A</v>
      </c>
      <c r="E857" s="35"/>
      <c r="F857" s="53"/>
      <c r="G857" s="32"/>
      <c r="H857" s="45" t="e">
        <f>VLOOKUP(G857,Export7[#All],2,FALSE)</f>
        <v>#N/A</v>
      </c>
      <c r="I857" s="45" t="e">
        <f>VLOOKUP($A857,EVID_OSEVU!$A$1:$M$4972,10,FALSE)</f>
        <v>#N/A</v>
      </c>
      <c r="J857" s="58" t="e">
        <f>VLOOKUP($A857,EVID_OSEVU!$A$1:$M$4972,11,FALSE)</f>
        <v>#N/A</v>
      </c>
      <c r="K857" s="33"/>
      <c r="L857" s="45" t="e">
        <f>VLOOKUP(EVID_PASTVY!H857,KATEGORIE_ZVIRAT!$B$2:$M$31,6,FALSE)*K857</f>
        <v>#N/A</v>
      </c>
      <c r="M857" s="33">
        <v>24</v>
      </c>
      <c r="N857" s="45" t="e">
        <f>VLOOKUP(EVID_PASTVY!$H857,KATEGORIE_ZVIRAT!$B$2:$M$31,8,FALSE)</f>
        <v>#N/A</v>
      </c>
      <c r="O857" s="45" t="e">
        <f>VLOOKUP(EVID_PASTVY!$H857,KATEGORIE_ZVIRAT!$B$2:$M$31,9,FALSE)</f>
        <v>#N/A</v>
      </c>
      <c r="P857" s="54" t="e">
        <f>VLOOKUP(EVID_PASTVY!$H857,KATEGORIE_ZVIRAT!$B$2:$M$31,7,FALSE)*L857/1000*M857/24*(F857-E857+1)/J857</f>
        <v>#N/A</v>
      </c>
      <c r="Q857" s="52" t="e">
        <f>VLOOKUP(EVID_PASTVY!$H857,KATEGORIE_ZVIRAT!$B$2:$M$31,10,FALSE)*P857*10</f>
        <v>#N/A</v>
      </c>
      <c r="R857" s="52" t="e">
        <f>VLOOKUP(EVID_PASTVY!$H857,KATEGORIE_ZVIRAT!$B$2:$M$31,11,FALSE)*P857*10</f>
        <v>#N/A</v>
      </c>
      <c r="S857" s="52" t="e">
        <f>VLOOKUP(EVID_PASTVY!$H857,KATEGORIE_ZVIRAT!$B$2:$M$31,12,FALSE)*P857*10</f>
        <v>#N/A</v>
      </c>
    </row>
    <row r="858" spans="1:19" x14ac:dyDescent="0.2">
      <c r="A858" s="32"/>
      <c r="B858" s="37" t="e">
        <f>VLOOKUP($A858,EVID_OSEVU!$A$1:$M$4972,2,FALSE)</f>
        <v>#N/A</v>
      </c>
      <c r="C858" s="37" t="e">
        <f>VLOOKUP($A858,EVID_OSEVU!$A$1:$M$4972,3,FALSE)</f>
        <v>#N/A</v>
      </c>
      <c r="D858" s="45" t="e">
        <f>VLOOKUP($A858,EVID_OSEVU!$A$1:$M$4972,4,FALSE)</f>
        <v>#N/A</v>
      </c>
      <c r="E858" s="35"/>
      <c r="F858" s="53"/>
      <c r="G858" s="32"/>
      <c r="H858" s="45" t="e">
        <f>VLOOKUP(G858,Export7[#All],2,FALSE)</f>
        <v>#N/A</v>
      </c>
      <c r="I858" s="45" t="e">
        <f>VLOOKUP($A858,EVID_OSEVU!$A$1:$M$4972,10,FALSE)</f>
        <v>#N/A</v>
      </c>
      <c r="J858" s="58" t="e">
        <f>VLOOKUP($A858,EVID_OSEVU!$A$1:$M$4972,11,FALSE)</f>
        <v>#N/A</v>
      </c>
      <c r="K858" s="33"/>
      <c r="L858" s="45" t="e">
        <f>VLOOKUP(EVID_PASTVY!H858,KATEGORIE_ZVIRAT!$B$2:$M$31,6,FALSE)*K858</f>
        <v>#N/A</v>
      </c>
      <c r="M858" s="33">
        <v>24</v>
      </c>
      <c r="N858" s="45" t="e">
        <f>VLOOKUP(EVID_PASTVY!$H858,KATEGORIE_ZVIRAT!$B$2:$M$31,8,FALSE)</f>
        <v>#N/A</v>
      </c>
      <c r="O858" s="45" t="e">
        <f>VLOOKUP(EVID_PASTVY!$H858,KATEGORIE_ZVIRAT!$B$2:$M$31,9,FALSE)</f>
        <v>#N/A</v>
      </c>
      <c r="P858" s="54" t="e">
        <f>VLOOKUP(EVID_PASTVY!$H858,KATEGORIE_ZVIRAT!$B$2:$M$31,7,FALSE)*L858/1000*M858/24*(F858-E858+1)/J858</f>
        <v>#N/A</v>
      </c>
      <c r="Q858" s="52" t="e">
        <f>VLOOKUP(EVID_PASTVY!$H858,KATEGORIE_ZVIRAT!$B$2:$M$31,10,FALSE)*P858*10</f>
        <v>#N/A</v>
      </c>
      <c r="R858" s="52" t="e">
        <f>VLOOKUP(EVID_PASTVY!$H858,KATEGORIE_ZVIRAT!$B$2:$M$31,11,FALSE)*P858*10</f>
        <v>#N/A</v>
      </c>
      <c r="S858" s="52" t="e">
        <f>VLOOKUP(EVID_PASTVY!$H858,KATEGORIE_ZVIRAT!$B$2:$M$31,12,FALSE)*P858*10</f>
        <v>#N/A</v>
      </c>
    </row>
    <row r="859" spans="1:19" x14ac:dyDescent="0.2">
      <c r="A859" s="32"/>
      <c r="B859" s="37" t="e">
        <f>VLOOKUP($A859,EVID_OSEVU!$A$1:$M$4972,2,FALSE)</f>
        <v>#N/A</v>
      </c>
      <c r="C859" s="37" t="e">
        <f>VLOOKUP($A859,EVID_OSEVU!$A$1:$M$4972,3,FALSE)</f>
        <v>#N/A</v>
      </c>
      <c r="D859" s="45" t="e">
        <f>VLOOKUP($A859,EVID_OSEVU!$A$1:$M$4972,4,FALSE)</f>
        <v>#N/A</v>
      </c>
      <c r="E859" s="35"/>
      <c r="F859" s="53"/>
      <c r="G859" s="32"/>
      <c r="H859" s="45" t="e">
        <f>VLOOKUP(G859,Export7[#All],2,FALSE)</f>
        <v>#N/A</v>
      </c>
      <c r="I859" s="45" t="e">
        <f>VLOOKUP($A859,EVID_OSEVU!$A$1:$M$4972,10,FALSE)</f>
        <v>#N/A</v>
      </c>
      <c r="J859" s="58" t="e">
        <f>VLOOKUP($A859,EVID_OSEVU!$A$1:$M$4972,11,FALSE)</f>
        <v>#N/A</v>
      </c>
      <c r="K859" s="33"/>
      <c r="L859" s="45" t="e">
        <f>VLOOKUP(EVID_PASTVY!H859,KATEGORIE_ZVIRAT!$B$2:$M$31,6,FALSE)*K859</f>
        <v>#N/A</v>
      </c>
      <c r="M859" s="33">
        <v>24</v>
      </c>
      <c r="N859" s="45" t="e">
        <f>VLOOKUP(EVID_PASTVY!$H859,KATEGORIE_ZVIRAT!$B$2:$M$31,8,FALSE)</f>
        <v>#N/A</v>
      </c>
      <c r="O859" s="45" t="e">
        <f>VLOOKUP(EVID_PASTVY!$H859,KATEGORIE_ZVIRAT!$B$2:$M$31,9,FALSE)</f>
        <v>#N/A</v>
      </c>
      <c r="P859" s="54" t="e">
        <f>VLOOKUP(EVID_PASTVY!$H859,KATEGORIE_ZVIRAT!$B$2:$M$31,7,FALSE)*L859/1000*M859/24*(F859-E859+1)/J859</f>
        <v>#N/A</v>
      </c>
      <c r="Q859" s="52" t="e">
        <f>VLOOKUP(EVID_PASTVY!$H859,KATEGORIE_ZVIRAT!$B$2:$M$31,10,FALSE)*P859*10</f>
        <v>#N/A</v>
      </c>
      <c r="R859" s="52" t="e">
        <f>VLOOKUP(EVID_PASTVY!$H859,KATEGORIE_ZVIRAT!$B$2:$M$31,11,FALSE)*P859*10</f>
        <v>#N/A</v>
      </c>
      <c r="S859" s="52" t="e">
        <f>VLOOKUP(EVID_PASTVY!$H859,KATEGORIE_ZVIRAT!$B$2:$M$31,12,FALSE)*P859*10</f>
        <v>#N/A</v>
      </c>
    </row>
    <row r="860" spans="1:19" x14ac:dyDescent="0.2">
      <c r="A860" s="32"/>
      <c r="B860" s="37" t="e">
        <f>VLOOKUP($A860,EVID_OSEVU!$A$1:$M$4972,2,FALSE)</f>
        <v>#N/A</v>
      </c>
      <c r="C860" s="37" t="e">
        <f>VLOOKUP($A860,EVID_OSEVU!$A$1:$M$4972,3,FALSE)</f>
        <v>#N/A</v>
      </c>
      <c r="D860" s="45" t="e">
        <f>VLOOKUP($A860,EVID_OSEVU!$A$1:$M$4972,4,FALSE)</f>
        <v>#N/A</v>
      </c>
      <c r="E860" s="35"/>
      <c r="F860" s="53"/>
      <c r="G860" s="32"/>
      <c r="H860" s="45" t="e">
        <f>VLOOKUP(G860,Export7[#All],2,FALSE)</f>
        <v>#N/A</v>
      </c>
      <c r="I860" s="45" t="e">
        <f>VLOOKUP($A860,EVID_OSEVU!$A$1:$M$4972,10,FALSE)</f>
        <v>#N/A</v>
      </c>
      <c r="J860" s="58" t="e">
        <f>VLOOKUP($A860,EVID_OSEVU!$A$1:$M$4972,11,FALSE)</f>
        <v>#N/A</v>
      </c>
      <c r="K860" s="33"/>
      <c r="L860" s="45" t="e">
        <f>VLOOKUP(EVID_PASTVY!H860,KATEGORIE_ZVIRAT!$B$2:$M$31,6,FALSE)*K860</f>
        <v>#N/A</v>
      </c>
      <c r="M860" s="33">
        <v>24</v>
      </c>
      <c r="N860" s="45" t="e">
        <f>VLOOKUP(EVID_PASTVY!$H860,KATEGORIE_ZVIRAT!$B$2:$M$31,8,FALSE)</f>
        <v>#N/A</v>
      </c>
      <c r="O860" s="45" t="e">
        <f>VLOOKUP(EVID_PASTVY!$H860,KATEGORIE_ZVIRAT!$B$2:$M$31,9,FALSE)</f>
        <v>#N/A</v>
      </c>
      <c r="P860" s="54" t="e">
        <f>VLOOKUP(EVID_PASTVY!$H860,KATEGORIE_ZVIRAT!$B$2:$M$31,7,FALSE)*L860/1000*M860/24*(F860-E860+1)/J860</f>
        <v>#N/A</v>
      </c>
      <c r="Q860" s="52" t="e">
        <f>VLOOKUP(EVID_PASTVY!$H860,KATEGORIE_ZVIRAT!$B$2:$M$31,10,FALSE)*P860*10</f>
        <v>#N/A</v>
      </c>
      <c r="R860" s="52" t="e">
        <f>VLOOKUP(EVID_PASTVY!$H860,KATEGORIE_ZVIRAT!$B$2:$M$31,11,FALSE)*P860*10</f>
        <v>#N/A</v>
      </c>
      <c r="S860" s="52" t="e">
        <f>VLOOKUP(EVID_PASTVY!$H860,KATEGORIE_ZVIRAT!$B$2:$M$31,12,FALSE)*P860*10</f>
        <v>#N/A</v>
      </c>
    </row>
    <row r="861" spans="1:19" x14ac:dyDescent="0.2">
      <c r="A861" s="32"/>
      <c r="B861" s="37" t="e">
        <f>VLOOKUP($A861,EVID_OSEVU!$A$1:$M$4972,2,FALSE)</f>
        <v>#N/A</v>
      </c>
      <c r="C861" s="37" t="e">
        <f>VLOOKUP($A861,EVID_OSEVU!$A$1:$M$4972,3,FALSE)</f>
        <v>#N/A</v>
      </c>
      <c r="D861" s="45" t="e">
        <f>VLOOKUP($A861,EVID_OSEVU!$A$1:$M$4972,4,FALSE)</f>
        <v>#N/A</v>
      </c>
      <c r="E861" s="35"/>
      <c r="F861" s="53"/>
      <c r="G861" s="32"/>
      <c r="H861" s="45" t="e">
        <f>VLOOKUP(G861,Export7[#All],2,FALSE)</f>
        <v>#N/A</v>
      </c>
      <c r="I861" s="45" t="e">
        <f>VLOOKUP($A861,EVID_OSEVU!$A$1:$M$4972,10,FALSE)</f>
        <v>#N/A</v>
      </c>
      <c r="J861" s="58" t="e">
        <f>VLOOKUP($A861,EVID_OSEVU!$A$1:$M$4972,11,FALSE)</f>
        <v>#N/A</v>
      </c>
      <c r="K861" s="33"/>
      <c r="L861" s="45" t="e">
        <f>VLOOKUP(EVID_PASTVY!H861,KATEGORIE_ZVIRAT!$B$2:$M$31,6,FALSE)*K861</f>
        <v>#N/A</v>
      </c>
      <c r="M861" s="33">
        <v>24</v>
      </c>
      <c r="N861" s="45" t="e">
        <f>VLOOKUP(EVID_PASTVY!$H861,KATEGORIE_ZVIRAT!$B$2:$M$31,8,FALSE)</f>
        <v>#N/A</v>
      </c>
      <c r="O861" s="45" t="e">
        <f>VLOOKUP(EVID_PASTVY!$H861,KATEGORIE_ZVIRAT!$B$2:$M$31,9,FALSE)</f>
        <v>#N/A</v>
      </c>
      <c r="P861" s="54" t="e">
        <f>VLOOKUP(EVID_PASTVY!$H861,KATEGORIE_ZVIRAT!$B$2:$M$31,7,FALSE)*L861/1000*M861/24*(F861-E861+1)/J861</f>
        <v>#N/A</v>
      </c>
      <c r="Q861" s="52" t="e">
        <f>VLOOKUP(EVID_PASTVY!$H861,KATEGORIE_ZVIRAT!$B$2:$M$31,10,FALSE)*P861*10</f>
        <v>#N/A</v>
      </c>
      <c r="R861" s="52" t="e">
        <f>VLOOKUP(EVID_PASTVY!$H861,KATEGORIE_ZVIRAT!$B$2:$M$31,11,FALSE)*P861*10</f>
        <v>#N/A</v>
      </c>
      <c r="S861" s="52" t="e">
        <f>VLOOKUP(EVID_PASTVY!$H861,KATEGORIE_ZVIRAT!$B$2:$M$31,12,FALSE)*P861*10</f>
        <v>#N/A</v>
      </c>
    </row>
    <row r="862" spans="1:19" x14ac:dyDescent="0.2">
      <c r="A862" s="32"/>
      <c r="B862" s="37" t="e">
        <f>VLOOKUP($A862,EVID_OSEVU!$A$1:$M$4972,2,FALSE)</f>
        <v>#N/A</v>
      </c>
      <c r="C862" s="37" t="e">
        <f>VLOOKUP($A862,EVID_OSEVU!$A$1:$M$4972,3,FALSE)</f>
        <v>#N/A</v>
      </c>
      <c r="D862" s="45" t="e">
        <f>VLOOKUP($A862,EVID_OSEVU!$A$1:$M$4972,4,FALSE)</f>
        <v>#N/A</v>
      </c>
      <c r="E862" s="35"/>
      <c r="F862" s="53"/>
      <c r="G862" s="32"/>
      <c r="H862" s="45" t="e">
        <f>VLOOKUP(G862,Export7[#All],2,FALSE)</f>
        <v>#N/A</v>
      </c>
      <c r="I862" s="45" t="e">
        <f>VLOOKUP($A862,EVID_OSEVU!$A$1:$M$4972,10,FALSE)</f>
        <v>#N/A</v>
      </c>
      <c r="J862" s="58" t="e">
        <f>VLOOKUP($A862,EVID_OSEVU!$A$1:$M$4972,11,FALSE)</f>
        <v>#N/A</v>
      </c>
      <c r="K862" s="33"/>
      <c r="L862" s="45" t="e">
        <f>VLOOKUP(EVID_PASTVY!H862,KATEGORIE_ZVIRAT!$B$2:$M$31,6,FALSE)*K862</f>
        <v>#N/A</v>
      </c>
      <c r="M862" s="33">
        <v>24</v>
      </c>
      <c r="N862" s="45" t="e">
        <f>VLOOKUP(EVID_PASTVY!$H862,KATEGORIE_ZVIRAT!$B$2:$M$31,8,FALSE)</f>
        <v>#N/A</v>
      </c>
      <c r="O862" s="45" t="e">
        <f>VLOOKUP(EVID_PASTVY!$H862,KATEGORIE_ZVIRAT!$B$2:$M$31,9,FALSE)</f>
        <v>#N/A</v>
      </c>
      <c r="P862" s="54" t="e">
        <f>VLOOKUP(EVID_PASTVY!$H862,KATEGORIE_ZVIRAT!$B$2:$M$31,7,FALSE)*L862/1000*M862/24*(F862-E862+1)/J862</f>
        <v>#N/A</v>
      </c>
      <c r="Q862" s="52" t="e">
        <f>VLOOKUP(EVID_PASTVY!$H862,KATEGORIE_ZVIRAT!$B$2:$M$31,10,FALSE)*P862*10</f>
        <v>#N/A</v>
      </c>
      <c r="R862" s="52" t="e">
        <f>VLOOKUP(EVID_PASTVY!$H862,KATEGORIE_ZVIRAT!$B$2:$M$31,11,FALSE)*P862*10</f>
        <v>#N/A</v>
      </c>
      <c r="S862" s="52" t="e">
        <f>VLOOKUP(EVID_PASTVY!$H862,KATEGORIE_ZVIRAT!$B$2:$M$31,12,FALSE)*P862*10</f>
        <v>#N/A</v>
      </c>
    </row>
    <row r="863" spans="1:19" x14ac:dyDescent="0.2">
      <c r="A863" s="32"/>
      <c r="B863" s="37" t="e">
        <f>VLOOKUP($A863,EVID_OSEVU!$A$1:$M$4972,2,FALSE)</f>
        <v>#N/A</v>
      </c>
      <c r="C863" s="37" t="e">
        <f>VLOOKUP($A863,EVID_OSEVU!$A$1:$M$4972,3,FALSE)</f>
        <v>#N/A</v>
      </c>
      <c r="D863" s="45" t="e">
        <f>VLOOKUP($A863,EVID_OSEVU!$A$1:$M$4972,4,FALSE)</f>
        <v>#N/A</v>
      </c>
      <c r="E863" s="35"/>
      <c r="F863" s="53"/>
      <c r="G863" s="32"/>
      <c r="H863" s="45" t="e">
        <f>VLOOKUP(G863,Export7[#All],2,FALSE)</f>
        <v>#N/A</v>
      </c>
      <c r="I863" s="45" t="e">
        <f>VLOOKUP($A863,EVID_OSEVU!$A$1:$M$4972,10,FALSE)</f>
        <v>#N/A</v>
      </c>
      <c r="J863" s="58" t="e">
        <f>VLOOKUP($A863,EVID_OSEVU!$A$1:$M$4972,11,FALSE)</f>
        <v>#N/A</v>
      </c>
      <c r="K863" s="33"/>
      <c r="L863" s="45" t="e">
        <f>VLOOKUP(EVID_PASTVY!H863,KATEGORIE_ZVIRAT!$B$2:$M$31,6,FALSE)*K863</f>
        <v>#N/A</v>
      </c>
      <c r="M863" s="33">
        <v>24</v>
      </c>
      <c r="N863" s="45" t="e">
        <f>VLOOKUP(EVID_PASTVY!$H863,KATEGORIE_ZVIRAT!$B$2:$M$31,8,FALSE)</f>
        <v>#N/A</v>
      </c>
      <c r="O863" s="45" t="e">
        <f>VLOOKUP(EVID_PASTVY!$H863,KATEGORIE_ZVIRAT!$B$2:$M$31,9,FALSE)</f>
        <v>#N/A</v>
      </c>
      <c r="P863" s="54" t="e">
        <f>VLOOKUP(EVID_PASTVY!$H863,KATEGORIE_ZVIRAT!$B$2:$M$31,7,FALSE)*L863/1000*M863/24*(F863-E863+1)/J863</f>
        <v>#N/A</v>
      </c>
      <c r="Q863" s="52" t="e">
        <f>VLOOKUP(EVID_PASTVY!$H863,KATEGORIE_ZVIRAT!$B$2:$M$31,10,FALSE)*P863*10</f>
        <v>#N/A</v>
      </c>
      <c r="R863" s="52" t="e">
        <f>VLOOKUP(EVID_PASTVY!$H863,KATEGORIE_ZVIRAT!$B$2:$M$31,11,FALSE)*P863*10</f>
        <v>#N/A</v>
      </c>
      <c r="S863" s="52" t="e">
        <f>VLOOKUP(EVID_PASTVY!$H863,KATEGORIE_ZVIRAT!$B$2:$M$31,12,FALSE)*P863*10</f>
        <v>#N/A</v>
      </c>
    </row>
    <row r="864" spans="1:19" x14ac:dyDescent="0.2">
      <c r="A864" s="32"/>
      <c r="B864" s="37" t="e">
        <f>VLOOKUP($A864,EVID_OSEVU!$A$1:$M$4972,2,FALSE)</f>
        <v>#N/A</v>
      </c>
      <c r="C864" s="37" t="e">
        <f>VLOOKUP($A864,EVID_OSEVU!$A$1:$M$4972,3,FALSE)</f>
        <v>#N/A</v>
      </c>
      <c r="D864" s="45" t="e">
        <f>VLOOKUP($A864,EVID_OSEVU!$A$1:$M$4972,4,FALSE)</f>
        <v>#N/A</v>
      </c>
      <c r="E864" s="35"/>
      <c r="F864" s="53"/>
      <c r="G864" s="32"/>
      <c r="H864" s="45" t="e">
        <f>VLOOKUP(G864,Export7[#All],2,FALSE)</f>
        <v>#N/A</v>
      </c>
      <c r="I864" s="45" t="e">
        <f>VLOOKUP($A864,EVID_OSEVU!$A$1:$M$4972,10,FALSE)</f>
        <v>#N/A</v>
      </c>
      <c r="J864" s="58" t="e">
        <f>VLOOKUP($A864,EVID_OSEVU!$A$1:$M$4972,11,FALSE)</f>
        <v>#N/A</v>
      </c>
      <c r="K864" s="33"/>
      <c r="L864" s="45" t="e">
        <f>VLOOKUP(EVID_PASTVY!H864,KATEGORIE_ZVIRAT!$B$2:$M$31,6,FALSE)*K864</f>
        <v>#N/A</v>
      </c>
      <c r="M864" s="33">
        <v>24</v>
      </c>
      <c r="N864" s="45" t="e">
        <f>VLOOKUP(EVID_PASTVY!$H864,KATEGORIE_ZVIRAT!$B$2:$M$31,8,FALSE)</f>
        <v>#N/A</v>
      </c>
      <c r="O864" s="45" t="e">
        <f>VLOOKUP(EVID_PASTVY!$H864,KATEGORIE_ZVIRAT!$B$2:$M$31,9,FALSE)</f>
        <v>#N/A</v>
      </c>
      <c r="P864" s="54" t="e">
        <f>VLOOKUP(EVID_PASTVY!$H864,KATEGORIE_ZVIRAT!$B$2:$M$31,7,FALSE)*L864/1000*M864/24*(F864-E864+1)/J864</f>
        <v>#N/A</v>
      </c>
      <c r="Q864" s="52" t="e">
        <f>VLOOKUP(EVID_PASTVY!$H864,KATEGORIE_ZVIRAT!$B$2:$M$31,10,FALSE)*P864*10</f>
        <v>#N/A</v>
      </c>
      <c r="R864" s="52" t="e">
        <f>VLOOKUP(EVID_PASTVY!$H864,KATEGORIE_ZVIRAT!$B$2:$M$31,11,FALSE)*P864*10</f>
        <v>#N/A</v>
      </c>
      <c r="S864" s="52" t="e">
        <f>VLOOKUP(EVID_PASTVY!$H864,KATEGORIE_ZVIRAT!$B$2:$M$31,12,FALSE)*P864*10</f>
        <v>#N/A</v>
      </c>
    </row>
    <row r="865" spans="1:19" x14ac:dyDescent="0.2">
      <c r="A865" s="32"/>
      <c r="B865" s="37" t="e">
        <f>VLOOKUP($A865,EVID_OSEVU!$A$1:$M$4972,2,FALSE)</f>
        <v>#N/A</v>
      </c>
      <c r="C865" s="37" t="e">
        <f>VLOOKUP($A865,EVID_OSEVU!$A$1:$M$4972,3,FALSE)</f>
        <v>#N/A</v>
      </c>
      <c r="D865" s="45" t="e">
        <f>VLOOKUP($A865,EVID_OSEVU!$A$1:$M$4972,4,FALSE)</f>
        <v>#N/A</v>
      </c>
      <c r="E865" s="35"/>
      <c r="F865" s="53"/>
      <c r="G865" s="32"/>
      <c r="H865" s="45" t="e">
        <f>VLOOKUP(G865,Export7[#All],2,FALSE)</f>
        <v>#N/A</v>
      </c>
      <c r="I865" s="45" t="e">
        <f>VLOOKUP($A865,EVID_OSEVU!$A$1:$M$4972,10,FALSE)</f>
        <v>#N/A</v>
      </c>
      <c r="J865" s="58" t="e">
        <f>VLOOKUP($A865,EVID_OSEVU!$A$1:$M$4972,11,FALSE)</f>
        <v>#N/A</v>
      </c>
      <c r="K865" s="33"/>
      <c r="L865" s="45" t="e">
        <f>VLOOKUP(EVID_PASTVY!H865,KATEGORIE_ZVIRAT!$B$2:$M$31,6,FALSE)*K865</f>
        <v>#N/A</v>
      </c>
      <c r="M865" s="33">
        <v>24</v>
      </c>
      <c r="N865" s="45" t="e">
        <f>VLOOKUP(EVID_PASTVY!$H865,KATEGORIE_ZVIRAT!$B$2:$M$31,8,FALSE)</f>
        <v>#N/A</v>
      </c>
      <c r="O865" s="45" t="e">
        <f>VLOOKUP(EVID_PASTVY!$H865,KATEGORIE_ZVIRAT!$B$2:$M$31,9,FALSE)</f>
        <v>#N/A</v>
      </c>
      <c r="P865" s="54" t="e">
        <f>VLOOKUP(EVID_PASTVY!$H865,KATEGORIE_ZVIRAT!$B$2:$M$31,7,FALSE)*L865/1000*M865/24*(F865-E865+1)/J865</f>
        <v>#N/A</v>
      </c>
      <c r="Q865" s="52" t="e">
        <f>VLOOKUP(EVID_PASTVY!$H865,KATEGORIE_ZVIRAT!$B$2:$M$31,10,FALSE)*P865*10</f>
        <v>#N/A</v>
      </c>
      <c r="R865" s="52" t="e">
        <f>VLOOKUP(EVID_PASTVY!$H865,KATEGORIE_ZVIRAT!$B$2:$M$31,11,FALSE)*P865*10</f>
        <v>#N/A</v>
      </c>
      <c r="S865" s="52" t="e">
        <f>VLOOKUP(EVID_PASTVY!$H865,KATEGORIE_ZVIRAT!$B$2:$M$31,12,FALSE)*P865*10</f>
        <v>#N/A</v>
      </c>
    </row>
    <row r="866" spans="1:19" x14ac:dyDescent="0.2">
      <c r="A866" s="32"/>
      <c r="B866" s="37" t="e">
        <f>VLOOKUP($A866,EVID_OSEVU!$A$1:$M$4972,2,FALSE)</f>
        <v>#N/A</v>
      </c>
      <c r="C866" s="37" t="e">
        <f>VLOOKUP($A866,EVID_OSEVU!$A$1:$M$4972,3,FALSE)</f>
        <v>#N/A</v>
      </c>
      <c r="D866" s="45" t="e">
        <f>VLOOKUP($A866,EVID_OSEVU!$A$1:$M$4972,4,FALSE)</f>
        <v>#N/A</v>
      </c>
      <c r="E866" s="35"/>
      <c r="F866" s="53"/>
      <c r="G866" s="32"/>
      <c r="H866" s="45" t="e">
        <f>VLOOKUP(G866,Export7[#All],2,FALSE)</f>
        <v>#N/A</v>
      </c>
      <c r="I866" s="45" t="e">
        <f>VLOOKUP($A866,EVID_OSEVU!$A$1:$M$4972,10,FALSE)</f>
        <v>#N/A</v>
      </c>
      <c r="J866" s="58" t="e">
        <f>VLOOKUP($A866,EVID_OSEVU!$A$1:$M$4972,11,FALSE)</f>
        <v>#N/A</v>
      </c>
      <c r="K866" s="33"/>
      <c r="L866" s="45" t="e">
        <f>VLOOKUP(EVID_PASTVY!H866,KATEGORIE_ZVIRAT!$B$2:$M$31,6,FALSE)*K866</f>
        <v>#N/A</v>
      </c>
      <c r="M866" s="33">
        <v>24</v>
      </c>
      <c r="N866" s="45" t="e">
        <f>VLOOKUP(EVID_PASTVY!$H866,KATEGORIE_ZVIRAT!$B$2:$M$31,8,FALSE)</f>
        <v>#N/A</v>
      </c>
      <c r="O866" s="45" t="e">
        <f>VLOOKUP(EVID_PASTVY!$H866,KATEGORIE_ZVIRAT!$B$2:$M$31,9,FALSE)</f>
        <v>#N/A</v>
      </c>
      <c r="P866" s="54" t="e">
        <f>VLOOKUP(EVID_PASTVY!$H866,KATEGORIE_ZVIRAT!$B$2:$M$31,7,FALSE)*L866/1000*M866/24*(F866-E866+1)/J866</f>
        <v>#N/A</v>
      </c>
      <c r="Q866" s="52" t="e">
        <f>VLOOKUP(EVID_PASTVY!$H866,KATEGORIE_ZVIRAT!$B$2:$M$31,10,FALSE)*P866*10</f>
        <v>#N/A</v>
      </c>
      <c r="R866" s="52" t="e">
        <f>VLOOKUP(EVID_PASTVY!$H866,KATEGORIE_ZVIRAT!$B$2:$M$31,11,FALSE)*P866*10</f>
        <v>#N/A</v>
      </c>
      <c r="S866" s="52" t="e">
        <f>VLOOKUP(EVID_PASTVY!$H866,KATEGORIE_ZVIRAT!$B$2:$M$31,12,FALSE)*P866*10</f>
        <v>#N/A</v>
      </c>
    </row>
    <row r="867" spans="1:19" x14ac:dyDescent="0.2">
      <c r="A867" s="32"/>
      <c r="B867" s="37" t="e">
        <f>VLOOKUP($A867,EVID_OSEVU!$A$1:$M$4972,2,FALSE)</f>
        <v>#N/A</v>
      </c>
      <c r="C867" s="37" t="e">
        <f>VLOOKUP($A867,EVID_OSEVU!$A$1:$M$4972,3,FALSE)</f>
        <v>#N/A</v>
      </c>
      <c r="D867" s="45" t="e">
        <f>VLOOKUP($A867,EVID_OSEVU!$A$1:$M$4972,4,FALSE)</f>
        <v>#N/A</v>
      </c>
      <c r="E867" s="35"/>
      <c r="F867" s="53"/>
      <c r="G867" s="32"/>
      <c r="H867" s="45" t="e">
        <f>VLOOKUP(G867,Export7[#All],2,FALSE)</f>
        <v>#N/A</v>
      </c>
      <c r="I867" s="45" t="e">
        <f>VLOOKUP($A867,EVID_OSEVU!$A$1:$M$4972,10,FALSE)</f>
        <v>#N/A</v>
      </c>
      <c r="J867" s="58" t="e">
        <f>VLOOKUP($A867,EVID_OSEVU!$A$1:$M$4972,11,FALSE)</f>
        <v>#N/A</v>
      </c>
      <c r="K867" s="33"/>
      <c r="L867" s="45" t="e">
        <f>VLOOKUP(EVID_PASTVY!H867,KATEGORIE_ZVIRAT!$B$2:$M$31,6,FALSE)*K867</f>
        <v>#N/A</v>
      </c>
      <c r="M867" s="33">
        <v>24</v>
      </c>
      <c r="N867" s="45" t="e">
        <f>VLOOKUP(EVID_PASTVY!$H867,KATEGORIE_ZVIRAT!$B$2:$M$31,8,FALSE)</f>
        <v>#N/A</v>
      </c>
      <c r="O867" s="45" t="e">
        <f>VLOOKUP(EVID_PASTVY!$H867,KATEGORIE_ZVIRAT!$B$2:$M$31,9,FALSE)</f>
        <v>#N/A</v>
      </c>
      <c r="P867" s="54" t="e">
        <f>VLOOKUP(EVID_PASTVY!$H867,KATEGORIE_ZVIRAT!$B$2:$M$31,7,FALSE)*L867/1000*M867/24*(F867-E867+1)/J867</f>
        <v>#N/A</v>
      </c>
      <c r="Q867" s="52" t="e">
        <f>VLOOKUP(EVID_PASTVY!$H867,KATEGORIE_ZVIRAT!$B$2:$M$31,10,FALSE)*P867*10</f>
        <v>#N/A</v>
      </c>
      <c r="R867" s="52" t="e">
        <f>VLOOKUP(EVID_PASTVY!$H867,KATEGORIE_ZVIRAT!$B$2:$M$31,11,FALSE)*P867*10</f>
        <v>#N/A</v>
      </c>
      <c r="S867" s="52" t="e">
        <f>VLOOKUP(EVID_PASTVY!$H867,KATEGORIE_ZVIRAT!$B$2:$M$31,12,FALSE)*P867*10</f>
        <v>#N/A</v>
      </c>
    </row>
    <row r="868" spans="1:19" x14ac:dyDescent="0.2">
      <c r="A868" s="32"/>
      <c r="B868" s="37" t="e">
        <f>VLOOKUP($A868,EVID_OSEVU!$A$1:$M$4972,2,FALSE)</f>
        <v>#N/A</v>
      </c>
      <c r="C868" s="37" t="e">
        <f>VLOOKUP($A868,EVID_OSEVU!$A$1:$M$4972,3,FALSE)</f>
        <v>#N/A</v>
      </c>
      <c r="D868" s="45" t="e">
        <f>VLOOKUP($A868,EVID_OSEVU!$A$1:$M$4972,4,FALSE)</f>
        <v>#N/A</v>
      </c>
      <c r="E868" s="35"/>
      <c r="F868" s="53"/>
      <c r="G868" s="32"/>
      <c r="H868" s="45" t="e">
        <f>VLOOKUP(G868,Export7[#All],2,FALSE)</f>
        <v>#N/A</v>
      </c>
      <c r="I868" s="45" t="e">
        <f>VLOOKUP($A868,EVID_OSEVU!$A$1:$M$4972,10,FALSE)</f>
        <v>#N/A</v>
      </c>
      <c r="J868" s="58" t="e">
        <f>VLOOKUP($A868,EVID_OSEVU!$A$1:$M$4972,11,FALSE)</f>
        <v>#N/A</v>
      </c>
      <c r="K868" s="33"/>
      <c r="L868" s="45" t="e">
        <f>VLOOKUP(EVID_PASTVY!H868,KATEGORIE_ZVIRAT!$B$2:$M$31,6,FALSE)*K868</f>
        <v>#N/A</v>
      </c>
      <c r="M868" s="33">
        <v>24</v>
      </c>
      <c r="N868" s="45" t="e">
        <f>VLOOKUP(EVID_PASTVY!$H868,KATEGORIE_ZVIRAT!$B$2:$M$31,8,FALSE)</f>
        <v>#N/A</v>
      </c>
      <c r="O868" s="45" t="e">
        <f>VLOOKUP(EVID_PASTVY!$H868,KATEGORIE_ZVIRAT!$B$2:$M$31,9,FALSE)</f>
        <v>#N/A</v>
      </c>
      <c r="P868" s="54" t="e">
        <f>VLOOKUP(EVID_PASTVY!$H868,KATEGORIE_ZVIRAT!$B$2:$M$31,7,FALSE)*L868/1000*M868/24*(F868-E868+1)/J868</f>
        <v>#N/A</v>
      </c>
      <c r="Q868" s="52" t="e">
        <f>VLOOKUP(EVID_PASTVY!$H868,KATEGORIE_ZVIRAT!$B$2:$M$31,10,FALSE)*P868*10</f>
        <v>#N/A</v>
      </c>
      <c r="R868" s="52" t="e">
        <f>VLOOKUP(EVID_PASTVY!$H868,KATEGORIE_ZVIRAT!$B$2:$M$31,11,FALSE)*P868*10</f>
        <v>#N/A</v>
      </c>
      <c r="S868" s="52" t="e">
        <f>VLOOKUP(EVID_PASTVY!$H868,KATEGORIE_ZVIRAT!$B$2:$M$31,12,FALSE)*P868*10</f>
        <v>#N/A</v>
      </c>
    </row>
    <row r="869" spans="1:19" x14ac:dyDescent="0.2">
      <c r="A869" s="32"/>
      <c r="B869" s="37" t="e">
        <f>VLOOKUP($A869,EVID_OSEVU!$A$1:$M$4972,2,FALSE)</f>
        <v>#N/A</v>
      </c>
      <c r="C869" s="37" t="e">
        <f>VLOOKUP($A869,EVID_OSEVU!$A$1:$M$4972,3,FALSE)</f>
        <v>#N/A</v>
      </c>
      <c r="D869" s="45" t="e">
        <f>VLOOKUP($A869,EVID_OSEVU!$A$1:$M$4972,4,FALSE)</f>
        <v>#N/A</v>
      </c>
      <c r="E869" s="35"/>
      <c r="F869" s="53"/>
      <c r="G869" s="32"/>
      <c r="H869" s="45" t="e">
        <f>VLOOKUP(G869,Export7[#All],2,FALSE)</f>
        <v>#N/A</v>
      </c>
      <c r="I869" s="45" t="e">
        <f>VLOOKUP($A869,EVID_OSEVU!$A$1:$M$4972,10,FALSE)</f>
        <v>#N/A</v>
      </c>
      <c r="J869" s="58" t="e">
        <f>VLOOKUP($A869,EVID_OSEVU!$A$1:$M$4972,11,FALSE)</f>
        <v>#N/A</v>
      </c>
      <c r="K869" s="33"/>
      <c r="L869" s="45" t="e">
        <f>VLOOKUP(EVID_PASTVY!H869,KATEGORIE_ZVIRAT!$B$2:$M$31,6,FALSE)*K869</f>
        <v>#N/A</v>
      </c>
      <c r="M869" s="33">
        <v>24</v>
      </c>
      <c r="N869" s="45" t="e">
        <f>VLOOKUP(EVID_PASTVY!$H869,KATEGORIE_ZVIRAT!$B$2:$M$31,8,FALSE)</f>
        <v>#N/A</v>
      </c>
      <c r="O869" s="45" t="e">
        <f>VLOOKUP(EVID_PASTVY!$H869,KATEGORIE_ZVIRAT!$B$2:$M$31,9,FALSE)</f>
        <v>#N/A</v>
      </c>
      <c r="P869" s="54" t="e">
        <f>VLOOKUP(EVID_PASTVY!$H869,KATEGORIE_ZVIRAT!$B$2:$M$31,7,FALSE)*L869/1000*M869/24*(F869-E869+1)/J869</f>
        <v>#N/A</v>
      </c>
      <c r="Q869" s="52" t="e">
        <f>VLOOKUP(EVID_PASTVY!$H869,KATEGORIE_ZVIRAT!$B$2:$M$31,10,FALSE)*P869*10</f>
        <v>#N/A</v>
      </c>
      <c r="R869" s="52" t="e">
        <f>VLOOKUP(EVID_PASTVY!$H869,KATEGORIE_ZVIRAT!$B$2:$M$31,11,FALSE)*P869*10</f>
        <v>#N/A</v>
      </c>
      <c r="S869" s="52" t="e">
        <f>VLOOKUP(EVID_PASTVY!$H869,KATEGORIE_ZVIRAT!$B$2:$M$31,12,FALSE)*P869*10</f>
        <v>#N/A</v>
      </c>
    </row>
    <row r="870" spans="1:19" x14ac:dyDescent="0.2">
      <c r="A870" s="32"/>
      <c r="B870" s="37" t="e">
        <f>VLOOKUP($A870,EVID_OSEVU!$A$1:$M$4972,2,FALSE)</f>
        <v>#N/A</v>
      </c>
      <c r="C870" s="37" t="e">
        <f>VLOOKUP($A870,EVID_OSEVU!$A$1:$M$4972,3,FALSE)</f>
        <v>#N/A</v>
      </c>
      <c r="D870" s="45" t="e">
        <f>VLOOKUP($A870,EVID_OSEVU!$A$1:$M$4972,4,FALSE)</f>
        <v>#N/A</v>
      </c>
      <c r="E870" s="35"/>
      <c r="F870" s="53"/>
      <c r="G870" s="32"/>
      <c r="H870" s="45" t="e">
        <f>VLOOKUP(G870,Export7[#All],2,FALSE)</f>
        <v>#N/A</v>
      </c>
      <c r="I870" s="45" t="e">
        <f>VLOOKUP($A870,EVID_OSEVU!$A$1:$M$4972,10,FALSE)</f>
        <v>#N/A</v>
      </c>
      <c r="J870" s="58" t="e">
        <f>VLOOKUP($A870,EVID_OSEVU!$A$1:$M$4972,11,FALSE)</f>
        <v>#N/A</v>
      </c>
      <c r="K870" s="33"/>
      <c r="L870" s="45" t="e">
        <f>VLOOKUP(EVID_PASTVY!H870,KATEGORIE_ZVIRAT!$B$2:$M$31,6,FALSE)*K870</f>
        <v>#N/A</v>
      </c>
      <c r="M870" s="33">
        <v>24</v>
      </c>
      <c r="N870" s="45" t="e">
        <f>VLOOKUP(EVID_PASTVY!$H870,KATEGORIE_ZVIRAT!$B$2:$M$31,8,FALSE)</f>
        <v>#N/A</v>
      </c>
      <c r="O870" s="45" t="e">
        <f>VLOOKUP(EVID_PASTVY!$H870,KATEGORIE_ZVIRAT!$B$2:$M$31,9,FALSE)</f>
        <v>#N/A</v>
      </c>
      <c r="P870" s="54" t="e">
        <f>VLOOKUP(EVID_PASTVY!$H870,KATEGORIE_ZVIRAT!$B$2:$M$31,7,FALSE)*L870/1000*M870/24*(F870-E870+1)/J870</f>
        <v>#N/A</v>
      </c>
      <c r="Q870" s="52" t="e">
        <f>VLOOKUP(EVID_PASTVY!$H870,KATEGORIE_ZVIRAT!$B$2:$M$31,10,FALSE)*P870*10</f>
        <v>#N/A</v>
      </c>
      <c r="R870" s="52" t="e">
        <f>VLOOKUP(EVID_PASTVY!$H870,KATEGORIE_ZVIRAT!$B$2:$M$31,11,FALSE)*P870*10</f>
        <v>#N/A</v>
      </c>
      <c r="S870" s="52" t="e">
        <f>VLOOKUP(EVID_PASTVY!$H870,KATEGORIE_ZVIRAT!$B$2:$M$31,12,FALSE)*P870*10</f>
        <v>#N/A</v>
      </c>
    </row>
    <row r="871" spans="1:19" x14ac:dyDescent="0.2">
      <c r="A871" s="32"/>
      <c r="B871" s="37" t="e">
        <f>VLOOKUP($A871,EVID_OSEVU!$A$1:$M$4972,2,FALSE)</f>
        <v>#N/A</v>
      </c>
      <c r="C871" s="37" t="e">
        <f>VLOOKUP($A871,EVID_OSEVU!$A$1:$M$4972,3,FALSE)</f>
        <v>#N/A</v>
      </c>
      <c r="D871" s="45" t="e">
        <f>VLOOKUP($A871,EVID_OSEVU!$A$1:$M$4972,4,FALSE)</f>
        <v>#N/A</v>
      </c>
      <c r="E871" s="35"/>
      <c r="F871" s="53"/>
      <c r="G871" s="32"/>
      <c r="H871" s="45" t="e">
        <f>VLOOKUP(G871,Export7[#All],2,FALSE)</f>
        <v>#N/A</v>
      </c>
      <c r="I871" s="45" t="e">
        <f>VLOOKUP($A871,EVID_OSEVU!$A$1:$M$4972,10,FALSE)</f>
        <v>#N/A</v>
      </c>
      <c r="J871" s="58" t="e">
        <f>VLOOKUP($A871,EVID_OSEVU!$A$1:$M$4972,11,FALSE)</f>
        <v>#N/A</v>
      </c>
      <c r="K871" s="33"/>
      <c r="L871" s="45" t="e">
        <f>VLOOKUP(EVID_PASTVY!H871,KATEGORIE_ZVIRAT!$B$2:$M$31,6,FALSE)*K871</f>
        <v>#N/A</v>
      </c>
      <c r="M871" s="33">
        <v>24</v>
      </c>
      <c r="N871" s="45" t="e">
        <f>VLOOKUP(EVID_PASTVY!$H871,KATEGORIE_ZVIRAT!$B$2:$M$31,8,FALSE)</f>
        <v>#N/A</v>
      </c>
      <c r="O871" s="45" t="e">
        <f>VLOOKUP(EVID_PASTVY!$H871,KATEGORIE_ZVIRAT!$B$2:$M$31,9,FALSE)</f>
        <v>#N/A</v>
      </c>
      <c r="P871" s="54" t="e">
        <f>VLOOKUP(EVID_PASTVY!$H871,KATEGORIE_ZVIRAT!$B$2:$M$31,7,FALSE)*L871/1000*M871/24*(F871-E871+1)/J871</f>
        <v>#N/A</v>
      </c>
      <c r="Q871" s="52" t="e">
        <f>VLOOKUP(EVID_PASTVY!$H871,KATEGORIE_ZVIRAT!$B$2:$M$31,10,FALSE)*P871*10</f>
        <v>#N/A</v>
      </c>
      <c r="R871" s="52" t="e">
        <f>VLOOKUP(EVID_PASTVY!$H871,KATEGORIE_ZVIRAT!$B$2:$M$31,11,FALSE)*P871*10</f>
        <v>#N/A</v>
      </c>
      <c r="S871" s="52" t="e">
        <f>VLOOKUP(EVID_PASTVY!$H871,KATEGORIE_ZVIRAT!$B$2:$M$31,12,FALSE)*P871*10</f>
        <v>#N/A</v>
      </c>
    </row>
    <row r="872" spans="1:19" x14ac:dyDescent="0.2">
      <c r="A872" s="32"/>
      <c r="B872" s="37" t="e">
        <f>VLOOKUP($A872,EVID_OSEVU!$A$1:$M$4972,2,FALSE)</f>
        <v>#N/A</v>
      </c>
      <c r="C872" s="37" t="e">
        <f>VLOOKUP($A872,EVID_OSEVU!$A$1:$M$4972,3,FALSE)</f>
        <v>#N/A</v>
      </c>
      <c r="D872" s="45" t="e">
        <f>VLOOKUP($A872,EVID_OSEVU!$A$1:$M$4972,4,FALSE)</f>
        <v>#N/A</v>
      </c>
      <c r="E872" s="35"/>
      <c r="F872" s="53"/>
      <c r="G872" s="32"/>
      <c r="H872" s="45" t="e">
        <f>VLOOKUP(G872,Export7[#All],2,FALSE)</f>
        <v>#N/A</v>
      </c>
      <c r="I872" s="45" t="e">
        <f>VLOOKUP($A872,EVID_OSEVU!$A$1:$M$4972,10,FALSE)</f>
        <v>#N/A</v>
      </c>
      <c r="J872" s="58" t="e">
        <f>VLOOKUP($A872,EVID_OSEVU!$A$1:$M$4972,11,FALSE)</f>
        <v>#N/A</v>
      </c>
      <c r="K872" s="33"/>
      <c r="L872" s="45" t="e">
        <f>VLOOKUP(EVID_PASTVY!H872,KATEGORIE_ZVIRAT!$B$2:$M$31,6,FALSE)*K872</f>
        <v>#N/A</v>
      </c>
      <c r="M872" s="33">
        <v>24</v>
      </c>
      <c r="N872" s="45" t="e">
        <f>VLOOKUP(EVID_PASTVY!$H872,KATEGORIE_ZVIRAT!$B$2:$M$31,8,FALSE)</f>
        <v>#N/A</v>
      </c>
      <c r="O872" s="45" t="e">
        <f>VLOOKUP(EVID_PASTVY!$H872,KATEGORIE_ZVIRAT!$B$2:$M$31,9,FALSE)</f>
        <v>#N/A</v>
      </c>
      <c r="P872" s="54" t="e">
        <f>VLOOKUP(EVID_PASTVY!$H872,KATEGORIE_ZVIRAT!$B$2:$M$31,7,FALSE)*L872/1000*M872/24*(F872-E872+1)/J872</f>
        <v>#N/A</v>
      </c>
      <c r="Q872" s="52" t="e">
        <f>VLOOKUP(EVID_PASTVY!$H872,KATEGORIE_ZVIRAT!$B$2:$M$31,10,FALSE)*P872*10</f>
        <v>#N/A</v>
      </c>
      <c r="R872" s="52" t="e">
        <f>VLOOKUP(EVID_PASTVY!$H872,KATEGORIE_ZVIRAT!$B$2:$M$31,11,FALSE)*P872*10</f>
        <v>#N/A</v>
      </c>
      <c r="S872" s="52" t="e">
        <f>VLOOKUP(EVID_PASTVY!$H872,KATEGORIE_ZVIRAT!$B$2:$M$31,12,FALSE)*P872*10</f>
        <v>#N/A</v>
      </c>
    </row>
    <row r="873" spans="1:19" x14ac:dyDescent="0.2">
      <c r="A873" s="32"/>
      <c r="B873" s="37" t="e">
        <f>VLOOKUP($A873,EVID_OSEVU!$A$1:$M$4972,2,FALSE)</f>
        <v>#N/A</v>
      </c>
      <c r="C873" s="37" t="e">
        <f>VLOOKUP($A873,EVID_OSEVU!$A$1:$M$4972,3,FALSE)</f>
        <v>#N/A</v>
      </c>
      <c r="D873" s="45" t="e">
        <f>VLOOKUP($A873,EVID_OSEVU!$A$1:$M$4972,4,FALSE)</f>
        <v>#N/A</v>
      </c>
      <c r="E873" s="35"/>
      <c r="F873" s="53"/>
      <c r="G873" s="32"/>
      <c r="H873" s="45" t="e">
        <f>VLOOKUP(G873,Export7[#All],2,FALSE)</f>
        <v>#N/A</v>
      </c>
      <c r="I873" s="45" t="e">
        <f>VLOOKUP($A873,EVID_OSEVU!$A$1:$M$4972,10,FALSE)</f>
        <v>#N/A</v>
      </c>
      <c r="J873" s="58" t="e">
        <f>VLOOKUP($A873,EVID_OSEVU!$A$1:$M$4972,11,FALSE)</f>
        <v>#N/A</v>
      </c>
      <c r="K873" s="33"/>
      <c r="L873" s="45" t="e">
        <f>VLOOKUP(EVID_PASTVY!H873,KATEGORIE_ZVIRAT!$B$2:$M$31,6,FALSE)*K873</f>
        <v>#N/A</v>
      </c>
      <c r="M873" s="33">
        <v>24</v>
      </c>
      <c r="N873" s="45" t="e">
        <f>VLOOKUP(EVID_PASTVY!$H873,KATEGORIE_ZVIRAT!$B$2:$M$31,8,FALSE)</f>
        <v>#N/A</v>
      </c>
      <c r="O873" s="45" t="e">
        <f>VLOOKUP(EVID_PASTVY!$H873,KATEGORIE_ZVIRAT!$B$2:$M$31,9,FALSE)</f>
        <v>#N/A</v>
      </c>
      <c r="P873" s="54" t="e">
        <f>VLOOKUP(EVID_PASTVY!$H873,KATEGORIE_ZVIRAT!$B$2:$M$31,7,FALSE)*L873/1000*M873/24*(F873-E873+1)/J873</f>
        <v>#N/A</v>
      </c>
      <c r="Q873" s="52" t="e">
        <f>VLOOKUP(EVID_PASTVY!$H873,KATEGORIE_ZVIRAT!$B$2:$M$31,10,FALSE)*P873*10</f>
        <v>#N/A</v>
      </c>
      <c r="R873" s="52" t="e">
        <f>VLOOKUP(EVID_PASTVY!$H873,KATEGORIE_ZVIRAT!$B$2:$M$31,11,FALSE)*P873*10</f>
        <v>#N/A</v>
      </c>
      <c r="S873" s="52" t="e">
        <f>VLOOKUP(EVID_PASTVY!$H873,KATEGORIE_ZVIRAT!$B$2:$M$31,12,FALSE)*P873*10</f>
        <v>#N/A</v>
      </c>
    </row>
    <row r="874" spans="1:19" x14ac:dyDescent="0.2">
      <c r="A874" s="32"/>
      <c r="B874" s="37" t="e">
        <f>VLOOKUP($A874,EVID_OSEVU!$A$1:$M$4972,2,FALSE)</f>
        <v>#N/A</v>
      </c>
      <c r="C874" s="37" t="e">
        <f>VLOOKUP($A874,EVID_OSEVU!$A$1:$M$4972,3,FALSE)</f>
        <v>#N/A</v>
      </c>
      <c r="D874" s="45" t="e">
        <f>VLOOKUP($A874,EVID_OSEVU!$A$1:$M$4972,4,FALSE)</f>
        <v>#N/A</v>
      </c>
      <c r="E874" s="35"/>
      <c r="F874" s="53"/>
      <c r="G874" s="32"/>
      <c r="H874" s="45" t="e">
        <f>VLOOKUP(G874,Export7[#All],2,FALSE)</f>
        <v>#N/A</v>
      </c>
      <c r="I874" s="45" t="e">
        <f>VLOOKUP($A874,EVID_OSEVU!$A$1:$M$4972,10,FALSE)</f>
        <v>#N/A</v>
      </c>
      <c r="J874" s="58" t="e">
        <f>VLOOKUP($A874,EVID_OSEVU!$A$1:$M$4972,11,FALSE)</f>
        <v>#N/A</v>
      </c>
      <c r="K874" s="33"/>
      <c r="L874" s="45" t="e">
        <f>VLOOKUP(EVID_PASTVY!H874,KATEGORIE_ZVIRAT!$B$2:$M$31,6,FALSE)*K874</f>
        <v>#N/A</v>
      </c>
      <c r="M874" s="33">
        <v>24</v>
      </c>
      <c r="N874" s="45" t="e">
        <f>VLOOKUP(EVID_PASTVY!$H874,KATEGORIE_ZVIRAT!$B$2:$M$31,8,FALSE)</f>
        <v>#N/A</v>
      </c>
      <c r="O874" s="45" t="e">
        <f>VLOOKUP(EVID_PASTVY!$H874,KATEGORIE_ZVIRAT!$B$2:$M$31,9,FALSE)</f>
        <v>#N/A</v>
      </c>
      <c r="P874" s="54" t="e">
        <f>VLOOKUP(EVID_PASTVY!$H874,KATEGORIE_ZVIRAT!$B$2:$M$31,7,FALSE)*L874/1000*M874/24*(F874-E874+1)/J874</f>
        <v>#N/A</v>
      </c>
      <c r="Q874" s="52" t="e">
        <f>VLOOKUP(EVID_PASTVY!$H874,KATEGORIE_ZVIRAT!$B$2:$M$31,10,FALSE)*P874*10</f>
        <v>#N/A</v>
      </c>
      <c r="R874" s="52" t="e">
        <f>VLOOKUP(EVID_PASTVY!$H874,KATEGORIE_ZVIRAT!$B$2:$M$31,11,FALSE)*P874*10</f>
        <v>#N/A</v>
      </c>
      <c r="S874" s="52" t="e">
        <f>VLOOKUP(EVID_PASTVY!$H874,KATEGORIE_ZVIRAT!$B$2:$M$31,12,FALSE)*P874*10</f>
        <v>#N/A</v>
      </c>
    </row>
    <row r="875" spans="1:19" x14ac:dyDescent="0.2">
      <c r="A875" s="32"/>
      <c r="B875" s="37" t="e">
        <f>VLOOKUP($A875,EVID_OSEVU!$A$1:$M$4972,2,FALSE)</f>
        <v>#N/A</v>
      </c>
      <c r="C875" s="37" t="e">
        <f>VLOOKUP($A875,EVID_OSEVU!$A$1:$M$4972,3,FALSE)</f>
        <v>#N/A</v>
      </c>
      <c r="D875" s="45" t="e">
        <f>VLOOKUP($A875,EVID_OSEVU!$A$1:$M$4972,4,FALSE)</f>
        <v>#N/A</v>
      </c>
      <c r="E875" s="35"/>
      <c r="F875" s="53"/>
      <c r="G875" s="32"/>
      <c r="H875" s="45" t="e">
        <f>VLOOKUP(G875,Export7[#All],2,FALSE)</f>
        <v>#N/A</v>
      </c>
      <c r="I875" s="45" t="e">
        <f>VLOOKUP($A875,EVID_OSEVU!$A$1:$M$4972,10,FALSE)</f>
        <v>#N/A</v>
      </c>
      <c r="J875" s="58" t="e">
        <f>VLOOKUP($A875,EVID_OSEVU!$A$1:$M$4972,11,FALSE)</f>
        <v>#N/A</v>
      </c>
      <c r="K875" s="33"/>
      <c r="L875" s="45" t="e">
        <f>VLOOKUP(EVID_PASTVY!H875,KATEGORIE_ZVIRAT!$B$2:$M$31,6,FALSE)*K875</f>
        <v>#N/A</v>
      </c>
      <c r="M875" s="33">
        <v>24</v>
      </c>
      <c r="N875" s="45" t="e">
        <f>VLOOKUP(EVID_PASTVY!$H875,KATEGORIE_ZVIRAT!$B$2:$M$31,8,FALSE)</f>
        <v>#N/A</v>
      </c>
      <c r="O875" s="45" t="e">
        <f>VLOOKUP(EVID_PASTVY!$H875,KATEGORIE_ZVIRAT!$B$2:$M$31,9,FALSE)</f>
        <v>#N/A</v>
      </c>
      <c r="P875" s="54" t="e">
        <f>VLOOKUP(EVID_PASTVY!$H875,KATEGORIE_ZVIRAT!$B$2:$M$31,7,FALSE)*L875/1000*M875/24*(F875-E875+1)/J875</f>
        <v>#N/A</v>
      </c>
      <c r="Q875" s="52" t="e">
        <f>VLOOKUP(EVID_PASTVY!$H875,KATEGORIE_ZVIRAT!$B$2:$M$31,10,FALSE)*P875*10</f>
        <v>#N/A</v>
      </c>
      <c r="R875" s="52" t="e">
        <f>VLOOKUP(EVID_PASTVY!$H875,KATEGORIE_ZVIRAT!$B$2:$M$31,11,FALSE)*P875*10</f>
        <v>#N/A</v>
      </c>
      <c r="S875" s="52" t="e">
        <f>VLOOKUP(EVID_PASTVY!$H875,KATEGORIE_ZVIRAT!$B$2:$M$31,12,FALSE)*P875*10</f>
        <v>#N/A</v>
      </c>
    </row>
    <row r="876" spans="1:19" x14ac:dyDescent="0.2">
      <c r="A876" s="32"/>
      <c r="B876" s="37" t="e">
        <f>VLOOKUP($A876,EVID_OSEVU!$A$1:$M$4972,2,FALSE)</f>
        <v>#N/A</v>
      </c>
      <c r="C876" s="37" t="e">
        <f>VLOOKUP($A876,EVID_OSEVU!$A$1:$M$4972,3,FALSE)</f>
        <v>#N/A</v>
      </c>
      <c r="D876" s="45" t="e">
        <f>VLOOKUP($A876,EVID_OSEVU!$A$1:$M$4972,4,FALSE)</f>
        <v>#N/A</v>
      </c>
      <c r="E876" s="35"/>
      <c r="F876" s="53"/>
      <c r="G876" s="32"/>
      <c r="H876" s="45" t="e">
        <f>VLOOKUP(G876,Export7[#All],2,FALSE)</f>
        <v>#N/A</v>
      </c>
      <c r="I876" s="45" t="e">
        <f>VLOOKUP($A876,EVID_OSEVU!$A$1:$M$4972,10,FALSE)</f>
        <v>#N/A</v>
      </c>
      <c r="J876" s="58" t="e">
        <f>VLOOKUP($A876,EVID_OSEVU!$A$1:$M$4972,11,FALSE)</f>
        <v>#N/A</v>
      </c>
      <c r="K876" s="33"/>
      <c r="L876" s="45" t="e">
        <f>VLOOKUP(EVID_PASTVY!H876,KATEGORIE_ZVIRAT!$B$2:$M$31,6,FALSE)*K876</f>
        <v>#N/A</v>
      </c>
      <c r="M876" s="33">
        <v>24</v>
      </c>
      <c r="N876" s="45" t="e">
        <f>VLOOKUP(EVID_PASTVY!$H876,KATEGORIE_ZVIRAT!$B$2:$M$31,8,FALSE)</f>
        <v>#N/A</v>
      </c>
      <c r="O876" s="45" t="e">
        <f>VLOOKUP(EVID_PASTVY!$H876,KATEGORIE_ZVIRAT!$B$2:$M$31,9,FALSE)</f>
        <v>#N/A</v>
      </c>
      <c r="P876" s="54" t="e">
        <f>VLOOKUP(EVID_PASTVY!$H876,KATEGORIE_ZVIRAT!$B$2:$M$31,7,FALSE)*L876/1000*M876/24*(F876-E876+1)/J876</f>
        <v>#N/A</v>
      </c>
      <c r="Q876" s="52" t="e">
        <f>VLOOKUP(EVID_PASTVY!$H876,KATEGORIE_ZVIRAT!$B$2:$M$31,10,FALSE)*P876*10</f>
        <v>#N/A</v>
      </c>
      <c r="R876" s="52" t="e">
        <f>VLOOKUP(EVID_PASTVY!$H876,KATEGORIE_ZVIRAT!$B$2:$M$31,11,FALSE)*P876*10</f>
        <v>#N/A</v>
      </c>
      <c r="S876" s="52" t="e">
        <f>VLOOKUP(EVID_PASTVY!$H876,KATEGORIE_ZVIRAT!$B$2:$M$31,12,FALSE)*P876*10</f>
        <v>#N/A</v>
      </c>
    </row>
    <row r="877" spans="1:19" x14ac:dyDescent="0.2">
      <c r="A877" s="32"/>
      <c r="B877" s="37" t="e">
        <f>VLOOKUP($A877,EVID_OSEVU!$A$1:$M$4972,2,FALSE)</f>
        <v>#N/A</v>
      </c>
      <c r="C877" s="37" t="e">
        <f>VLOOKUP($A877,EVID_OSEVU!$A$1:$M$4972,3,FALSE)</f>
        <v>#N/A</v>
      </c>
      <c r="D877" s="45" t="e">
        <f>VLOOKUP($A877,EVID_OSEVU!$A$1:$M$4972,4,FALSE)</f>
        <v>#N/A</v>
      </c>
      <c r="E877" s="35"/>
      <c r="F877" s="53"/>
      <c r="G877" s="32"/>
      <c r="H877" s="45" t="e">
        <f>VLOOKUP(G877,Export7[#All],2,FALSE)</f>
        <v>#N/A</v>
      </c>
      <c r="I877" s="45" t="e">
        <f>VLOOKUP($A877,EVID_OSEVU!$A$1:$M$4972,10,FALSE)</f>
        <v>#N/A</v>
      </c>
      <c r="J877" s="58" t="e">
        <f>VLOOKUP($A877,EVID_OSEVU!$A$1:$M$4972,11,FALSE)</f>
        <v>#N/A</v>
      </c>
      <c r="K877" s="33"/>
      <c r="L877" s="45" t="e">
        <f>VLOOKUP(EVID_PASTVY!H877,KATEGORIE_ZVIRAT!$B$2:$M$31,6,FALSE)*K877</f>
        <v>#N/A</v>
      </c>
      <c r="M877" s="33">
        <v>24</v>
      </c>
      <c r="N877" s="45" t="e">
        <f>VLOOKUP(EVID_PASTVY!$H877,KATEGORIE_ZVIRAT!$B$2:$M$31,8,FALSE)</f>
        <v>#N/A</v>
      </c>
      <c r="O877" s="45" t="e">
        <f>VLOOKUP(EVID_PASTVY!$H877,KATEGORIE_ZVIRAT!$B$2:$M$31,9,FALSE)</f>
        <v>#N/A</v>
      </c>
      <c r="P877" s="54" t="e">
        <f>VLOOKUP(EVID_PASTVY!$H877,KATEGORIE_ZVIRAT!$B$2:$M$31,7,FALSE)*L877/1000*M877/24*(F877-E877+1)/J877</f>
        <v>#N/A</v>
      </c>
      <c r="Q877" s="52" t="e">
        <f>VLOOKUP(EVID_PASTVY!$H877,KATEGORIE_ZVIRAT!$B$2:$M$31,10,FALSE)*P877*10</f>
        <v>#N/A</v>
      </c>
      <c r="R877" s="52" t="e">
        <f>VLOOKUP(EVID_PASTVY!$H877,KATEGORIE_ZVIRAT!$B$2:$M$31,11,FALSE)*P877*10</f>
        <v>#N/A</v>
      </c>
      <c r="S877" s="52" t="e">
        <f>VLOOKUP(EVID_PASTVY!$H877,KATEGORIE_ZVIRAT!$B$2:$M$31,12,FALSE)*P877*10</f>
        <v>#N/A</v>
      </c>
    </row>
    <row r="878" spans="1:19" x14ac:dyDescent="0.2">
      <c r="A878" s="32"/>
      <c r="B878" s="37" t="e">
        <f>VLOOKUP($A878,EVID_OSEVU!$A$1:$M$4972,2,FALSE)</f>
        <v>#N/A</v>
      </c>
      <c r="C878" s="37" t="e">
        <f>VLOOKUP($A878,EVID_OSEVU!$A$1:$M$4972,3,FALSE)</f>
        <v>#N/A</v>
      </c>
      <c r="D878" s="45" t="e">
        <f>VLOOKUP($A878,EVID_OSEVU!$A$1:$M$4972,4,FALSE)</f>
        <v>#N/A</v>
      </c>
      <c r="E878" s="35"/>
      <c r="F878" s="53"/>
      <c r="G878" s="32"/>
      <c r="H878" s="45" t="e">
        <f>VLOOKUP(G878,Export7[#All],2,FALSE)</f>
        <v>#N/A</v>
      </c>
      <c r="I878" s="45" t="e">
        <f>VLOOKUP($A878,EVID_OSEVU!$A$1:$M$4972,10,FALSE)</f>
        <v>#N/A</v>
      </c>
      <c r="J878" s="58" t="e">
        <f>VLOOKUP($A878,EVID_OSEVU!$A$1:$M$4972,11,FALSE)</f>
        <v>#N/A</v>
      </c>
      <c r="K878" s="33"/>
      <c r="L878" s="45" t="e">
        <f>VLOOKUP(EVID_PASTVY!H878,KATEGORIE_ZVIRAT!$B$2:$M$31,6,FALSE)*K878</f>
        <v>#N/A</v>
      </c>
      <c r="M878" s="33">
        <v>24</v>
      </c>
      <c r="N878" s="45" t="e">
        <f>VLOOKUP(EVID_PASTVY!$H878,KATEGORIE_ZVIRAT!$B$2:$M$31,8,FALSE)</f>
        <v>#N/A</v>
      </c>
      <c r="O878" s="45" t="e">
        <f>VLOOKUP(EVID_PASTVY!$H878,KATEGORIE_ZVIRAT!$B$2:$M$31,9,FALSE)</f>
        <v>#N/A</v>
      </c>
      <c r="P878" s="54" t="e">
        <f>VLOOKUP(EVID_PASTVY!$H878,KATEGORIE_ZVIRAT!$B$2:$M$31,7,FALSE)*L878/1000*M878/24*(F878-E878+1)/J878</f>
        <v>#N/A</v>
      </c>
      <c r="Q878" s="52" t="e">
        <f>VLOOKUP(EVID_PASTVY!$H878,KATEGORIE_ZVIRAT!$B$2:$M$31,10,FALSE)*P878*10</f>
        <v>#N/A</v>
      </c>
      <c r="R878" s="52" t="e">
        <f>VLOOKUP(EVID_PASTVY!$H878,KATEGORIE_ZVIRAT!$B$2:$M$31,11,FALSE)*P878*10</f>
        <v>#N/A</v>
      </c>
      <c r="S878" s="52" t="e">
        <f>VLOOKUP(EVID_PASTVY!$H878,KATEGORIE_ZVIRAT!$B$2:$M$31,12,FALSE)*P878*10</f>
        <v>#N/A</v>
      </c>
    </row>
    <row r="879" spans="1:19" x14ac:dyDescent="0.2">
      <c r="A879" s="32"/>
      <c r="B879" s="37" t="e">
        <f>VLOOKUP($A879,EVID_OSEVU!$A$1:$M$4972,2,FALSE)</f>
        <v>#N/A</v>
      </c>
      <c r="C879" s="37" t="e">
        <f>VLOOKUP($A879,EVID_OSEVU!$A$1:$M$4972,3,FALSE)</f>
        <v>#N/A</v>
      </c>
      <c r="D879" s="45" t="e">
        <f>VLOOKUP($A879,EVID_OSEVU!$A$1:$M$4972,4,FALSE)</f>
        <v>#N/A</v>
      </c>
      <c r="E879" s="35"/>
      <c r="F879" s="53"/>
      <c r="G879" s="32"/>
      <c r="H879" s="45" t="e">
        <f>VLOOKUP(G879,Export7[#All],2,FALSE)</f>
        <v>#N/A</v>
      </c>
      <c r="I879" s="45" t="e">
        <f>VLOOKUP($A879,EVID_OSEVU!$A$1:$M$4972,10,FALSE)</f>
        <v>#N/A</v>
      </c>
      <c r="J879" s="58" t="e">
        <f>VLOOKUP($A879,EVID_OSEVU!$A$1:$M$4972,11,FALSE)</f>
        <v>#N/A</v>
      </c>
      <c r="K879" s="33"/>
      <c r="L879" s="45" t="e">
        <f>VLOOKUP(EVID_PASTVY!H879,KATEGORIE_ZVIRAT!$B$2:$M$31,6,FALSE)*K879</f>
        <v>#N/A</v>
      </c>
      <c r="M879" s="33">
        <v>24</v>
      </c>
      <c r="N879" s="45" t="e">
        <f>VLOOKUP(EVID_PASTVY!$H879,KATEGORIE_ZVIRAT!$B$2:$M$31,8,FALSE)</f>
        <v>#N/A</v>
      </c>
      <c r="O879" s="45" t="e">
        <f>VLOOKUP(EVID_PASTVY!$H879,KATEGORIE_ZVIRAT!$B$2:$M$31,9,FALSE)</f>
        <v>#N/A</v>
      </c>
      <c r="P879" s="54" t="e">
        <f>VLOOKUP(EVID_PASTVY!$H879,KATEGORIE_ZVIRAT!$B$2:$M$31,7,FALSE)*L879/1000*M879/24*(F879-E879+1)/J879</f>
        <v>#N/A</v>
      </c>
      <c r="Q879" s="52" t="e">
        <f>VLOOKUP(EVID_PASTVY!$H879,KATEGORIE_ZVIRAT!$B$2:$M$31,10,FALSE)*P879*10</f>
        <v>#N/A</v>
      </c>
      <c r="R879" s="52" t="e">
        <f>VLOOKUP(EVID_PASTVY!$H879,KATEGORIE_ZVIRAT!$B$2:$M$31,11,FALSE)*P879*10</f>
        <v>#N/A</v>
      </c>
      <c r="S879" s="52" t="e">
        <f>VLOOKUP(EVID_PASTVY!$H879,KATEGORIE_ZVIRAT!$B$2:$M$31,12,FALSE)*P879*10</f>
        <v>#N/A</v>
      </c>
    </row>
    <row r="880" spans="1:19" x14ac:dyDescent="0.2">
      <c r="A880" s="32"/>
      <c r="B880" s="37" t="e">
        <f>VLOOKUP($A880,EVID_OSEVU!$A$1:$M$4972,2,FALSE)</f>
        <v>#N/A</v>
      </c>
      <c r="C880" s="37" t="e">
        <f>VLOOKUP($A880,EVID_OSEVU!$A$1:$M$4972,3,FALSE)</f>
        <v>#N/A</v>
      </c>
      <c r="D880" s="45" t="e">
        <f>VLOOKUP($A880,EVID_OSEVU!$A$1:$M$4972,4,FALSE)</f>
        <v>#N/A</v>
      </c>
      <c r="E880" s="35"/>
      <c r="F880" s="53"/>
      <c r="G880" s="32"/>
      <c r="H880" s="45" t="e">
        <f>VLOOKUP(G880,Export7[#All],2,FALSE)</f>
        <v>#N/A</v>
      </c>
      <c r="I880" s="45" t="e">
        <f>VLOOKUP($A880,EVID_OSEVU!$A$1:$M$4972,10,FALSE)</f>
        <v>#N/A</v>
      </c>
      <c r="J880" s="58" t="e">
        <f>VLOOKUP($A880,EVID_OSEVU!$A$1:$M$4972,11,FALSE)</f>
        <v>#N/A</v>
      </c>
      <c r="K880" s="33"/>
      <c r="L880" s="45" t="e">
        <f>VLOOKUP(EVID_PASTVY!H880,KATEGORIE_ZVIRAT!$B$2:$M$31,6,FALSE)*K880</f>
        <v>#N/A</v>
      </c>
      <c r="M880" s="33">
        <v>24</v>
      </c>
      <c r="N880" s="45" t="e">
        <f>VLOOKUP(EVID_PASTVY!$H880,KATEGORIE_ZVIRAT!$B$2:$M$31,8,FALSE)</f>
        <v>#N/A</v>
      </c>
      <c r="O880" s="45" t="e">
        <f>VLOOKUP(EVID_PASTVY!$H880,KATEGORIE_ZVIRAT!$B$2:$M$31,9,FALSE)</f>
        <v>#N/A</v>
      </c>
      <c r="P880" s="54" t="e">
        <f>VLOOKUP(EVID_PASTVY!$H880,KATEGORIE_ZVIRAT!$B$2:$M$31,7,FALSE)*L880/1000*M880/24*(F880-E880+1)/J880</f>
        <v>#N/A</v>
      </c>
      <c r="Q880" s="52" t="e">
        <f>VLOOKUP(EVID_PASTVY!$H880,KATEGORIE_ZVIRAT!$B$2:$M$31,10,FALSE)*P880*10</f>
        <v>#N/A</v>
      </c>
      <c r="R880" s="52" t="e">
        <f>VLOOKUP(EVID_PASTVY!$H880,KATEGORIE_ZVIRAT!$B$2:$M$31,11,FALSE)*P880*10</f>
        <v>#N/A</v>
      </c>
      <c r="S880" s="52" t="e">
        <f>VLOOKUP(EVID_PASTVY!$H880,KATEGORIE_ZVIRAT!$B$2:$M$31,12,FALSE)*P880*10</f>
        <v>#N/A</v>
      </c>
    </row>
    <row r="881" spans="1:19" x14ac:dyDescent="0.2">
      <c r="A881" s="32"/>
      <c r="B881" s="37" t="e">
        <f>VLOOKUP($A881,EVID_OSEVU!$A$1:$M$4972,2,FALSE)</f>
        <v>#N/A</v>
      </c>
      <c r="C881" s="37" t="e">
        <f>VLOOKUP($A881,EVID_OSEVU!$A$1:$M$4972,3,FALSE)</f>
        <v>#N/A</v>
      </c>
      <c r="D881" s="45" t="e">
        <f>VLOOKUP($A881,EVID_OSEVU!$A$1:$M$4972,4,FALSE)</f>
        <v>#N/A</v>
      </c>
      <c r="E881" s="35"/>
      <c r="F881" s="53"/>
      <c r="G881" s="32"/>
      <c r="H881" s="45" t="e">
        <f>VLOOKUP(G881,Export7[#All],2,FALSE)</f>
        <v>#N/A</v>
      </c>
      <c r="I881" s="45" t="e">
        <f>VLOOKUP($A881,EVID_OSEVU!$A$1:$M$4972,10,FALSE)</f>
        <v>#N/A</v>
      </c>
      <c r="J881" s="58" t="e">
        <f>VLOOKUP($A881,EVID_OSEVU!$A$1:$M$4972,11,FALSE)</f>
        <v>#N/A</v>
      </c>
      <c r="K881" s="33"/>
      <c r="L881" s="45" t="e">
        <f>VLOOKUP(EVID_PASTVY!H881,KATEGORIE_ZVIRAT!$B$2:$M$31,6,FALSE)*K881</f>
        <v>#N/A</v>
      </c>
      <c r="M881" s="33">
        <v>24</v>
      </c>
      <c r="N881" s="45" t="e">
        <f>VLOOKUP(EVID_PASTVY!$H881,KATEGORIE_ZVIRAT!$B$2:$M$31,8,FALSE)</f>
        <v>#N/A</v>
      </c>
      <c r="O881" s="45" t="e">
        <f>VLOOKUP(EVID_PASTVY!$H881,KATEGORIE_ZVIRAT!$B$2:$M$31,9,FALSE)</f>
        <v>#N/A</v>
      </c>
      <c r="P881" s="54" t="e">
        <f>VLOOKUP(EVID_PASTVY!$H881,KATEGORIE_ZVIRAT!$B$2:$M$31,7,FALSE)*L881/1000*M881/24*(F881-E881+1)/J881</f>
        <v>#N/A</v>
      </c>
      <c r="Q881" s="52" t="e">
        <f>VLOOKUP(EVID_PASTVY!$H881,KATEGORIE_ZVIRAT!$B$2:$M$31,10,FALSE)*P881*10</f>
        <v>#N/A</v>
      </c>
      <c r="R881" s="52" t="e">
        <f>VLOOKUP(EVID_PASTVY!$H881,KATEGORIE_ZVIRAT!$B$2:$M$31,11,FALSE)*P881*10</f>
        <v>#N/A</v>
      </c>
      <c r="S881" s="52" t="e">
        <f>VLOOKUP(EVID_PASTVY!$H881,KATEGORIE_ZVIRAT!$B$2:$M$31,12,FALSE)*P881*10</f>
        <v>#N/A</v>
      </c>
    </row>
    <row r="882" spans="1:19" x14ac:dyDescent="0.2">
      <c r="A882" s="32"/>
      <c r="B882" s="37" t="e">
        <f>VLOOKUP($A882,EVID_OSEVU!$A$1:$M$4972,2,FALSE)</f>
        <v>#N/A</v>
      </c>
      <c r="C882" s="37" t="e">
        <f>VLOOKUP($A882,EVID_OSEVU!$A$1:$M$4972,3,FALSE)</f>
        <v>#N/A</v>
      </c>
      <c r="D882" s="45" t="e">
        <f>VLOOKUP($A882,EVID_OSEVU!$A$1:$M$4972,4,FALSE)</f>
        <v>#N/A</v>
      </c>
      <c r="E882" s="35"/>
      <c r="F882" s="53"/>
      <c r="G882" s="32"/>
      <c r="H882" s="45" t="e">
        <f>VLOOKUP(G882,Export7[#All],2,FALSE)</f>
        <v>#N/A</v>
      </c>
      <c r="I882" s="45" t="e">
        <f>VLOOKUP($A882,EVID_OSEVU!$A$1:$M$4972,10,FALSE)</f>
        <v>#N/A</v>
      </c>
      <c r="J882" s="58" t="e">
        <f>VLOOKUP($A882,EVID_OSEVU!$A$1:$M$4972,11,FALSE)</f>
        <v>#N/A</v>
      </c>
      <c r="K882" s="33"/>
      <c r="L882" s="45" t="e">
        <f>VLOOKUP(EVID_PASTVY!H882,KATEGORIE_ZVIRAT!$B$2:$M$31,6,FALSE)*K882</f>
        <v>#N/A</v>
      </c>
      <c r="M882" s="33">
        <v>24</v>
      </c>
      <c r="N882" s="45" t="e">
        <f>VLOOKUP(EVID_PASTVY!$H882,KATEGORIE_ZVIRAT!$B$2:$M$31,8,FALSE)</f>
        <v>#N/A</v>
      </c>
      <c r="O882" s="45" t="e">
        <f>VLOOKUP(EVID_PASTVY!$H882,KATEGORIE_ZVIRAT!$B$2:$M$31,9,FALSE)</f>
        <v>#N/A</v>
      </c>
      <c r="P882" s="54" t="e">
        <f>VLOOKUP(EVID_PASTVY!$H882,KATEGORIE_ZVIRAT!$B$2:$M$31,7,FALSE)*L882/1000*M882/24*(F882-E882+1)/J882</f>
        <v>#N/A</v>
      </c>
      <c r="Q882" s="52" t="e">
        <f>VLOOKUP(EVID_PASTVY!$H882,KATEGORIE_ZVIRAT!$B$2:$M$31,10,FALSE)*P882*10</f>
        <v>#N/A</v>
      </c>
      <c r="R882" s="52" t="e">
        <f>VLOOKUP(EVID_PASTVY!$H882,KATEGORIE_ZVIRAT!$B$2:$M$31,11,FALSE)*P882*10</f>
        <v>#N/A</v>
      </c>
      <c r="S882" s="52" t="e">
        <f>VLOOKUP(EVID_PASTVY!$H882,KATEGORIE_ZVIRAT!$B$2:$M$31,12,FALSE)*P882*10</f>
        <v>#N/A</v>
      </c>
    </row>
    <row r="883" spans="1:19" x14ac:dyDescent="0.2">
      <c r="A883" s="32"/>
      <c r="B883" s="37" t="e">
        <f>VLOOKUP($A883,EVID_OSEVU!$A$1:$M$4972,2,FALSE)</f>
        <v>#N/A</v>
      </c>
      <c r="C883" s="37" t="e">
        <f>VLOOKUP($A883,EVID_OSEVU!$A$1:$M$4972,3,FALSE)</f>
        <v>#N/A</v>
      </c>
      <c r="D883" s="45" t="e">
        <f>VLOOKUP($A883,EVID_OSEVU!$A$1:$M$4972,4,FALSE)</f>
        <v>#N/A</v>
      </c>
      <c r="E883" s="35"/>
      <c r="F883" s="53"/>
      <c r="G883" s="32"/>
      <c r="H883" s="45" t="e">
        <f>VLOOKUP(G883,Export7[#All],2,FALSE)</f>
        <v>#N/A</v>
      </c>
      <c r="I883" s="45" t="e">
        <f>VLOOKUP($A883,EVID_OSEVU!$A$1:$M$4972,10,FALSE)</f>
        <v>#N/A</v>
      </c>
      <c r="J883" s="58" t="e">
        <f>VLOOKUP($A883,EVID_OSEVU!$A$1:$M$4972,11,FALSE)</f>
        <v>#N/A</v>
      </c>
      <c r="K883" s="33"/>
      <c r="L883" s="45" t="e">
        <f>VLOOKUP(EVID_PASTVY!H883,KATEGORIE_ZVIRAT!$B$2:$M$31,6,FALSE)*K883</f>
        <v>#N/A</v>
      </c>
      <c r="M883" s="33">
        <v>24</v>
      </c>
      <c r="N883" s="45" t="e">
        <f>VLOOKUP(EVID_PASTVY!$H883,KATEGORIE_ZVIRAT!$B$2:$M$31,8,FALSE)</f>
        <v>#N/A</v>
      </c>
      <c r="O883" s="45" t="e">
        <f>VLOOKUP(EVID_PASTVY!$H883,KATEGORIE_ZVIRAT!$B$2:$M$31,9,FALSE)</f>
        <v>#N/A</v>
      </c>
      <c r="P883" s="54" t="e">
        <f>VLOOKUP(EVID_PASTVY!$H883,KATEGORIE_ZVIRAT!$B$2:$M$31,7,FALSE)*L883/1000*M883/24*(F883-E883+1)/J883</f>
        <v>#N/A</v>
      </c>
      <c r="Q883" s="52" t="e">
        <f>VLOOKUP(EVID_PASTVY!$H883,KATEGORIE_ZVIRAT!$B$2:$M$31,10,FALSE)*P883*10</f>
        <v>#N/A</v>
      </c>
      <c r="R883" s="52" t="e">
        <f>VLOOKUP(EVID_PASTVY!$H883,KATEGORIE_ZVIRAT!$B$2:$M$31,11,FALSE)*P883*10</f>
        <v>#N/A</v>
      </c>
      <c r="S883" s="52" t="e">
        <f>VLOOKUP(EVID_PASTVY!$H883,KATEGORIE_ZVIRAT!$B$2:$M$31,12,FALSE)*P883*10</f>
        <v>#N/A</v>
      </c>
    </row>
    <row r="884" spans="1:19" x14ac:dyDescent="0.2">
      <c r="A884" s="32"/>
      <c r="B884" s="37" t="e">
        <f>VLOOKUP($A884,EVID_OSEVU!$A$1:$M$4972,2,FALSE)</f>
        <v>#N/A</v>
      </c>
      <c r="C884" s="37" t="e">
        <f>VLOOKUP($A884,EVID_OSEVU!$A$1:$M$4972,3,FALSE)</f>
        <v>#N/A</v>
      </c>
      <c r="D884" s="45" t="e">
        <f>VLOOKUP($A884,EVID_OSEVU!$A$1:$M$4972,4,FALSE)</f>
        <v>#N/A</v>
      </c>
      <c r="E884" s="35"/>
      <c r="F884" s="53"/>
      <c r="G884" s="32"/>
      <c r="H884" s="45" t="e">
        <f>VLOOKUP(G884,Export7[#All],2,FALSE)</f>
        <v>#N/A</v>
      </c>
      <c r="I884" s="45" t="e">
        <f>VLOOKUP($A884,EVID_OSEVU!$A$1:$M$4972,10,FALSE)</f>
        <v>#N/A</v>
      </c>
      <c r="J884" s="58" t="e">
        <f>VLOOKUP($A884,EVID_OSEVU!$A$1:$M$4972,11,FALSE)</f>
        <v>#N/A</v>
      </c>
      <c r="K884" s="33"/>
      <c r="L884" s="45" t="e">
        <f>VLOOKUP(EVID_PASTVY!H884,KATEGORIE_ZVIRAT!$B$2:$M$31,6,FALSE)*K884</f>
        <v>#N/A</v>
      </c>
      <c r="M884" s="33">
        <v>24</v>
      </c>
      <c r="N884" s="45" t="e">
        <f>VLOOKUP(EVID_PASTVY!$H884,KATEGORIE_ZVIRAT!$B$2:$M$31,8,FALSE)</f>
        <v>#N/A</v>
      </c>
      <c r="O884" s="45" t="e">
        <f>VLOOKUP(EVID_PASTVY!$H884,KATEGORIE_ZVIRAT!$B$2:$M$31,9,FALSE)</f>
        <v>#N/A</v>
      </c>
      <c r="P884" s="54" t="e">
        <f>VLOOKUP(EVID_PASTVY!$H884,KATEGORIE_ZVIRAT!$B$2:$M$31,7,FALSE)*L884/1000*M884/24*(F884-E884+1)/J884</f>
        <v>#N/A</v>
      </c>
      <c r="Q884" s="52" t="e">
        <f>VLOOKUP(EVID_PASTVY!$H884,KATEGORIE_ZVIRAT!$B$2:$M$31,10,FALSE)*P884*10</f>
        <v>#N/A</v>
      </c>
      <c r="R884" s="52" t="e">
        <f>VLOOKUP(EVID_PASTVY!$H884,KATEGORIE_ZVIRAT!$B$2:$M$31,11,FALSE)*P884*10</f>
        <v>#N/A</v>
      </c>
      <c r="S884" s="52" t="e">
        <f>VLOOKUP(EVID_PASTVY!$H884,KATEGORIE_ZVIRAT!$B$2:$M$31,12,FALSE)*P884*10</f>
        <v>#N/A</v>
      </c>
    </row>
    <row r="885" spans="1:19" x14ac:dyDescent="0.2">
      <c r="A885" s="32"/>
      <c r="B885" s="37" t="e">
        <f>VLOOKUP($A885,EVID_OSEVU!$A$1:$M$4972,2,FALSE)</f>
        <v>#N/A</v>
      </c>
      <c r="C885" s="37" t="e">
        <f>VLOOKUP($A885,EVID_OSEVU!$A$1:$M$4972,3,FALSE)</f>
        <v>#N/A</v>
      </c>
      <c r="D885" s="45" t="e">
        <f>VLOOKUP($A885,EVID_OSEVU!$A$1:$M$4972,4,FALSE)</f>
        <v>#N/A</v>
      </c>
      <c r="E885" s="35"/>
      <c r="F885" s="53"/>
      <c r="G885" s="32"/>
      <c r="H885" s="45" t="e">
        <f>VLOOKUP(G885,Export7[#All],2,FALSE)</f>
        <v>#N/A</v>
      </c>
      <c r="I885" s="45" t="e">
        <f>VLOOKUP($A885,EVID_OSEVU!$A$1:$M$4972,10,FALSE)</f>
        <v>#N/A</v>
      </c>
      <c r="J885" s="58" t="e">
        <f>VLOOKUP($A885,EVID_OSEVU!$A$1:$M$4972,11,FALSE)</f>
        <v>#N/A</v>
      </c>
      <c r="K885" s="33"/>
      <c r="L885" s="45" t="e">
        <f>VLOOKUP(EVID_PASTVY!H885,KATEGORIE_ZVIRAT!$B$2:$M$31,6,FALSE)*K885</f>
        <v>#N/A</v>
      </c>
      <c r="M885" s="33">
        <v>24</v>
      </c>
      <c r="N885" s="45" t="e">
        <f>VLOOKUP(EVID_PASTVY!$H885,KATEGORIE_ZVIRAT!$B$2:$M$31,8,FALSE)</f>
        <v>#N/A</v>
      </c>
      <c r="O885" s="45" t="e">
        <f>VLOOKUP(EVID_PASTVY!$H885,KATEGORIE_ZVIRAT!$B$2:$M$31,9,FALSE)</f>
        <v>#N/A</v>
      </c>
      <c r="P885" s="54" t="e">
        <f>VLOOKUP(EVID_PASTVY!$H885,KATEGORIE_ZVIRAT!$B$2:$M$31,7,FALSE)*L885/1000*M885/24*(F885-E885+1)/J885</f>
        <v>#N/A</v>
      </c>
      <c r="Q885" s="52" t="e">
        <f>VLOOKUP(EVID_PASTVY!$H885,KATEGORIE_ZVIRAT!$B$2:$M$31,10,FALSE)*P885*10</f>
        <v>#N/A</v>
      </c>
      <c r="R885" s="52" t="e">
        <f>VLOOKUP(EVID_PASTVY!$H885,KATEGORIE_ZVIRAT!$B$2:$M$31,11,FALSE)*P885*10</f>
        <v>#N/A</v>
      </c>
      <c r="S885" s="52" t="e">
        <f>VLOOKUP(EVID_PASTVY!$H885,KATEGORIE_ZVIRAT!$B$2:$M$31,12,FALSE)*P885*10</f>
        <v>#N/A</v>
      </c>
    </row>
    <row r="886" spans="1:19" x14ac:dyDescent="0.2">
      <c r="A886" s="32"/>
      <c r="B886" s="37" t="e">
        <f>VLOOKUP($A886,EVID_OSEVU!$A$1:$M$4972,2,FALSE)</f>
        <v>#N/A</v>
      </c>
      <c r="C886" s="37" t="e">
        <f>VLOOKUP($A886,EVID_OSEVU!$A$1:$M$4972,3,FALSE)</f>
        <v>#N/A</v>
      </c>
      <c r="D886" s="45" t="e">
        <f>VLOOKUP($A886,EVID_OSEVU!$A$1:$M$4972,4,FALSE)</f>
        <v>#N/A</v>
      </c>
      <c r="E886" s="35"/>
      <c r="F886" s="53"/>
      <c r="G886" s="32"/>
      <c r="H886" s="45" t="e">
        <f>VLOOKUP(G886,Export7[#All],2,FALSE)</f>
        <v>#N/A</v>
      </c>
      <c r="I886" s="45" t="e">
        <f>VLOOKUP($A886,EVID_OSEVU!$A$1:$M$4972,10,FALSE)</f>
        <v>#N/A</v>
      </c>
      <c r="J886" s="58" t="e">
        <f>VLOOKUP($A886,EVID_OSEVU!$A$1:$M$4972,11,FALSE)</f>
        <v>#N/A</v>
      </c>
      <c r="K886" s="33"/>
      <c r="L886" s="45" t="e">
        <f>VLOOKUP(EVID_PASTVY!H886,KATEGORIE_ZVIRAT!$B$2:$M$31,6,FALSE)*K886</f>
        <v>#N/A</v>
      </c>
      <c r="M886" s="33">
        <v>24</v>
      </c>
      <c r="N886" s="45" t="e">
        <f>VLOOKUP(EVID_PASTVY!$H886,KATEGORIE_ZVIRAT!$B$2:$M$31,8,FALSE)</f>
        <v>#N/A</v>
      </c>
      <c r="O886" s="45" t="e">
        <f>VLOOKUP(EVID_PASTVY!$H886,KATEGORIE_ZVIRAT!$B$2:$M$31,9,FALSE)</f>
        <v>#N/A</v>
      </c>
      <c r="P886" s="54" t="e">
        <f>VLOOKUP(EVID_PASTVY!$H886,KATEGORIE_ZVIRAT!$B$2:$M$31,7,FALSE)*L886/1000*M886/24*(F886-E886+1)/J886</f>
        <v>#N/A</v>
      </c>
      <c r="Q886" s="52" t="e">
        <f>VLOOKUP(EVID_PASTVY!$H886,KATEGORIE_ZVIRAT!$B$2:$M$31,10,FALSE)*P886*10</f>
        <v>#N/A</v>
      </c>
      <c r="R886" s="52" t="e">
        <f>VLOOKUP(EVID_PASTVY!$H886,KATEGORIE_ZVIRAT!$B$2:$M$31,11,FALSE)*P886*10</f>
        <v>#N/A</v>
      </c>
      <c r="S886" s="52" t="e">
        <f>VLOOKUP(EVID_PASTVY!$H886,KATEGORIE_ZVIRAT!$B$2:$M$31,12,FALSE)*P886*10</f>
        <v>#N/A</v>
      </c>
    </row>
    <row r="887" spans="1:19" x14ac:dyDescent="0.2">
      <c r="A887" s="32"/>
      <c r="B887" s="37" t="e">
        <f>VLOOKUP($A887,EVID_OSEVU!$A$1:$M$4972,2,FALSE)</f>
        <v>#N/A</v>
      </c>
      <c r="C887" s="37" t="e">
        <f>VLOOKUP($A887,EVID_OSEVU!$A$1:$M$4972,3,FALSE)</f>
        <v>#N/A</v>
      </c>
      <c r="D887" s="45" t="e">
        <f>VLOOKUP($A887,EVID_OSEVU!$A$1:$M$4972,4,FALSE)</f>
        <v>#N/A</v>
      </c>
      <c r="E887" s="35"/>
      <c r="F887" s="53"/>
      <c r="G887" s="32"/>
      <c r="H887" s="45" t="e">
        <f>VLOOKUP(G887,Export7[#All],2,FALSE)</f>
        <v>#N/A</v>
      </c>
      <c r="I887" s="45" t="e">
        <f>VLOOKUP($A887,EVID_OSEVU!$A$1:$M$4972,10,FALSE)</f>
        <v>#N/A</v>
      </c>
      <c r="J887" s="58" t="e">
        <f>VLOOKUP($A887,EVID_OSEVU!$A$1:$M$4972,11,FALSE)</f>
        <v>#N/A</v>
      </c>
      <c r="K887" s="33"/>
      <c r="L887" s="45" t="e">
        <f>VLOOKUP(EVID_PASTVY!H887,KATEGORIE_ZVIRAT!$B$2:$M$31,6,FALSE)*K887</f>
        <v>#N/A</v>
      </c>
      <c r="M887" s="33">
        <v>24</v>
      </c>
      <c r="N887" s="45" t="e">
        <f>VLOOKUP(EVID_PASTVY!$H887,KATEGORIE_ZVIRAT!$B$2:$M$31,8,FALSE)</f>
        <v>#N/A</v>
      </c>
      <c r="O887" s="45" t="e">
        <f>VLOOKUP(EVID_PASTVY!$H887,KATEGORIE_ZVIRAT!$B$2:$M$31,9,FALSE)</f>
        <v>#N/A</v>
      </c>
      <c r="P887" s="54" t="e">
        <f>VLOOKUP(EVID_PASTVY!$H887,KATEGORIE_ZVIRAT!$B$2:$M$31,7,FALSE)*L887/1000*M887/24*(F887-E887+1)/J887</f>
        <v>#N/A</v>
      </c>
      <c r="Q887" s="52" t="e">
        <f>VLOOKUP(EVID_PASTVY!$H887,KATEGORIE_ZVIRAT!$B$2:$M$31,10,FALSE)*P887*10</f>
        <v>#N/A</v>
      </c>
      <c r="R887" s="52" t="e">
        <f>VLOOKUP(EVID_PASTVY!$H887,KATEGORIE_ZVIRAT!$B$2:$M$31,11,FALSE)*P887*10</f>
        <v>#N/A</v>
      </c>
      <c r="S887" s="52" t="e">
        <f>VLOOKUP(EVID_PASTVY!$H887,KATEGORIE_ZVIRAT!$B$2:$M$31,12,FALSE)*P887*10</f>
        <v>#N/A</v>
      </c>
    </row>
    <row r="888" spans="1:19" x14ac:dyDescent="0.2">
      <c r="A888" s="32"/>
      <c r="B888" s="37" t="e">
        <f>VLOOKUP($A888,EVID_OSEVU!$A$1:$M$4972,2,FALSE)</f>
        <v>#N/A</v>
      </c>
      <c r="C888" s="37" t="e">
        <f>VLOOKUP($A888,EVID_OSEVU!$A$1:$M$4972,3,FALSE)</f>
        <v>#N/A</v>
      </c>
      <c r="D888" s="45" t="e">
        <f>VLOOKUP($A888,EVID_OSEVU!$A$1:$M$4972,4,FALSE)</f>
        <v>#N/A</v>
      </c>
      <c r="E888" s="35"/>
      <c r="F888" s="53"/>
      <c r="G888" s="32"/>
      <c r="H888" s="45" t="e">
        <f>VLOOKUP(G888,Export7[#All],2,FALSE)</f>
        <v>#N/A</v>
      </c>
      <c r="I888" s="45" t="e">
        <f>VLOOKUP($A888,EVID_OSEVU!$A$1:$M$4972,10,FALSE)</f>
        <v>#N/A</v>
      </c>
      <c r="J888" s="58" t="e">
        <f>VLOOKUP($A888,EVID_OSEVU!$A$1:$M$4972,11,FALSE)</f>
        <v>#N/A</v>
      </c>
      <c r="K888" s="33"/>
      <c r="L888" s="45" t="e">
        <f>VLOOKUP(EVID_PASTVY!H888,KATEGORIE_ZVIRAT!$B$2:$M$31,6,FALSE)*K888</f>
        <v>#N/A</v>
      </c>
      <c r="M888" s="33">
        <v>24</v>
      </c>
      <c r="N888" s="45" t="e">
        <f>VLOOKUP(EVID_PASTVY!$H888,KATEGORIE_ZVIRAT!$B$2:$M$31,8,FALSE)</f>
        <v>#N/A</v>
      </c>
      <c r="O888" s="45" t="e">
        <f>VLOOKUP(EVID_PASTVY!$H888,KATEGORIE_ZVIRAT!$B$2:$M$31,9,FALSE)</f>
        <v>#N/A</v>
      </c>
      <c r="P888" s="54" t="e">
        <f>VLOOKUP(EVID_PASTVY!$H888,KATEGORIE_ZVIRAT!$B$2:$M$31,7,FALSE)*L888/1000*M888/24*(F888-E888+1)/J888</f>
        <v>#N/A</v>
      </c>
      <c r="Q888" s="52" t="e">
        <f>VLOOKUP(EVID_PASTVY!$H888,KATEGORIE_ZVIRAT!$B$2:$M$31,10,FALSE)*P888*10</f>
        <v>#N/A</v>
      </c>
      <c r="R888" s="52" t="e">
        <f>VLOOKUP(EVID_PASTVY!$H888,KATEGORIE_ZVIRAT!$B$2:$M$31,11,FALSE)*P888*10</f>
        <v>#N/A</v>
      </c>
      <c r="S888" s="52" t="e">
        <f>VLOOKUP(EVID_PASTVY!$H888,KATEGORIE_ZVIRAT!$B$2:$M$31,12,FALSE)*P888*10</f>
        <v>#N/A</v>
      </c>
    </row>
    <row r="889" spans="1:19" x14ac:dyDescent="0.2">
      <c r="A889" s="32"/>
      <c r="B889" s="37" t="e">
        <f>VLOOKUP($A889,EVID_OSEVU!$A$1:$M$4972,2,FALSE)</f>
        <v>#N/A</v>
      </c>
      <c r="C889" s="37" t="e">
        <f>VLOOKUP($A889,EVID_OSEVU!$A$1:$M$4972,3,FALSE)</f>
        <v>#N/A</v>
      </c>
      <c r="D889" s="45" t="e">
        <f>VLOOKUP($A889,EVID_OSEVU!$A$1:$M$4972,4,FALSE)</f>
        <v>#N/A</v>
      </c>
      <c r="E889" s="35"/>
      <c r="F889" s="53"/>
      <c r="G889" s="32"/>
      <c r="H889" s="45" t="e">
        <f>VLOOKUP(G889,Export7[#All],2,FALSE)</f>
        <v>#N/A</v>
      </c>
      <c r="I889" s="45" t="e">
        <f>VLOOKUP($A889,EVID_OSEVU!$A$1:$M$4972,10,FALSE)</f>
        <v>#N/A</v>
      </c>
      <c r="J889" s="58" t="e">
        <f>VLOOKUP($A889,EVID_OSEVU!$A$1:$M$4972,11,FALSE)</f>
        <v>#N/A</v>
      </c>
      <c r="K889" s="33"/>
      <c r="L889" s="45" t="e">
        <f>VLOOKUP(EVID_PASTVY!H889,KATEGORIE_ZVIRAT!$B$2:$M$31,6,FALSE)*K889</f>
        <v>#N/A</v>
      </c>
      <c r="M889" s="33">
        <v>24</v>
      </c>
      <c r="N889" s="45" t="e">
        <f>VLOOKUP(EVID_PASTVY!$H889,KATEGORIE_ZVIRAT!$B$2:$M$31,8,FALSE)</f>
        <v>#N/A</v>
      </c>
      <c r="O889" s="45" t="e">
        <f>VLOOKUP(EVID_PASTVY!$H889,KATEGORIE_ZVIRAT!$B$2:$M$31,9,FALSE)</f>
        <v>#N/A</v>
      </c>
      <c r="P889" s="54" t="e">
        <f>VLOOKUP(EVID_PASTVY!$H889,KATEGORIE_ZVIRAT!$B$2:$M$31,7,FALSE)*L889/1000*M889/24*(F889-E889+1)/J889</f>
        <v>#N/A</v>
      </c>
      <c r="Q889" s="52" t="e">
        <f>VLOOKUP(EVID_PASTVY!$H889,KATEGORIE_ZVIRAT!$B$2:$M$31,10,FALSE)*P889*10</f>
        <v>#N/A</v>
      </c>
      <c r="R889" s="52" t="e">
        <f>VLOOKUP(EVID_PASTVY!$H889,KATEGORIE_ZVIRAT!$B$2:$M$31,11,FALSE)*P889*10</f>
        <v>#N/A</v>
      </c>
      <c r="S889" s="52" t="e">
        <f>VLOOKUP(EVID_PASTVY!$H889,KATEGORIE_ZVIRAT!$B$2:$M$31,12,FALSE)*P889*10</f>
        <v>#N/A</v>
      </c>
    </row>
    <row r="890" spans="1:19" x14ac:dyDescent="0.2">
      <c r="A890" s="32"/>
      <c r="B890" s="37" t="e">
        <f>VLOOKUP($A890,EVID_OSEVU!$A$1:$M$4972,2,FALSE)</f>
        <v>#N/A</v>
      </c>
      <c r="C890" s="37" t="e">
        <f>VLOOKUP($A890,EVID_OSEVU!$A$1:$M$4972,3,FALSE)</f>
        <v>#N/A</v>
      </c>
      <c r="D890" s="45" t="e">
        <f>VLOOKUP($A890,EVID_OSEVU!$A$1:$M$4972,4,FALSE)</f>
        <v>#N/A</v>
      </c>
      <c r="E890" s="35"/>
      <c r="F890" s="53"/>
      <c r="G890" s="32"/>
      <c r="H890" s="45" t="e">
        <f>VLOOKUP(G890,Export7[#All],2,FALSE)</f>
        <v>#N/A</v>
      </c>
      <c r="I890" s="45" t="e">
        <f>VLOOKUP($A890,EVID_OSEVU!$A$1:$M$4972,10,FALSE)</f>
        <v>#N/A</v>
      </c>
      <c r="J890" s="58" t="e">
        <f>VLOOKUP($A890,EVID_OSEVU!$A$1:$M$4972,11,FALSE)</f>
        <v>#N/A</v>
      </c>
      <c r="K890" s="33"/>
      <c r="L890" s="45" t="e">
        <f>VLOOKUP(EVID_PASTVY!H890,KATEGORIE_ZVIRAT!$B$2:$M$31,6,FALSE)*K890</f>
        <v>#N/A</v>
      </c>
      <c r="M890" s="33">
        <v>24</v>
      </c>
      <c r="N890" s="45" t="e">
        <f>VLOOKUP(EVID_PASTVY!$H890,KATEGORIE_ZVIRAT!$B$2:$M$31,8,FALSE)</f>
        <v>#N/A</v>
      </c>
      <c r="O890" s="45" t="e">
        <f>VLOOKUP(EVID_PASTVY!$H890,KATEGORIE_ZVIRAT!$B$2:$M$31,9,FALSE)</f>
        <v>#N/A</v>
      </c>
      <c r="P890" s="54" t="e">
        <f>VLOOKUP(EVID_PASTVY!$H890,KATEGORIE_ZVIRAT!$B$2:$M$31,7,FALSE)*L890/1000*M890/24*(F890-E890+1)/J890</f>
        <v>#N/A</v>
      </c>
      <c r="Q890" s="52" t="e">
        <f>VLOOKUP(EVID_PASTVY!$H890,KATEGORIE_ZVIRAT!$B$2:$M$31,10,FALSE)*P890*10</f>
        <v>#N/A</v>
      </c>
      <c r="R890" s="52" t="e">
        <f>VLOOKUP(EVID_PASTVY!$H890,KATEGORIE_ZVIRAT!$B$2:$M$31,11,FALSE)*P890*10</f>
        <v>#N/A</v>
      </c>
      <c r="S890" s="52" t="e">
        <f>VLOOKUP(EVID_PASTVY!$H890,KATEGORIE_ZVIRAT!$B$2:$M$31,12,FALSE)*P890*10</f>
        <v>#N/A</v>
      </c>
    </row>
    <row r="891" spans="1:19" x14ac:dyDescent="0.2">
      <c r="A891" s="32"/>
      <c r="B891" s="37" t="e">
        <f>VLOOKUP($A891,EVID_OSEVU!$A$1:$M$4972,2,FALSE)</f>
        <v>#N/A</v>
      </c>
      <c r="C891" s="37" t="e">
        <f>VLOOKUP($A891,EVID_OSEVU!$A$1:$M$4972,3,FALSE)</f>
        <v>#N/A</v>
      </c>
      <c r="D891" s="45" t="e">
        <f>VLOOKUP($A891,EVID_OSEVU!$A$1:$M$4972,4,FALSE)</f>
        <v>#N/A</v>
      </c>
      <c r="E891" s="35"/>
      <c r="F891" s="53"/>
      <c r="G891" s="32"/>
      <c r="H891" s="45" t="e">
        <f>VLOOKUP(G891,Export7[#All],2,FALSE)</f>
        <v>#N/A</v>
      </c>
      <c r="I891" s="45" t="e">
        <f>VLOOKUP($A891,EVID_OSEVU!$A$1:$M$4972,10,FALSE)</f>
        <v>#N/A</v>
      </c>
      <c r="J891" s="58" t="e">
        <f>VLOOKUP($A891,EVID_OSEVU!$A$1:$M$4972,11,FALSE)</f>
        <v>#N/A</v>
      </c>
      <c r="K891" s="33"/>
      <c r="L891" s="45" t="e">
        <f>VLOOKUP(EVID_PASTVY!H891,KATEGORIE_ZVIRAT!$B$2:$M$31,6,FALSE)*K891</f>
        <v>#N/A</v>
      </c>
      <c r="M891" s="33">
        <v>24</v>
      </c>
      <c r="N891" s="45" t="e">
        <f>VLOOKUP(EVID_PASTVY!$H891,KATEGORIE_ZVIRAT!$B$2:$M$31,8,FALSE)</f>
        <v>#N/A</v>
      </c>
      <c r="O891" s="45" t="e">
        <f>VLOOKUP(EVID_PASTVY!$H891,KATEGORIE_ZVIRAT!$B$2:$M$31,9,FALSE)</f>
        <v>#N/A</v>
      </c>
      <c r="P891" s="54" t="e">
        <f>VLOOKUP(EVID_PASTVY!$H891,KATEGORIE_ZVIRAT!$B$2:$M$31,7,FALSE)*L891/1000*M891/24*(F891-E891+1)/J891</f>
        <v>#N/A</v>
      </c>
      <c r="Q891" s="52" t="e">
        <f>VLOOKUP(EVID_PASTVY!$H891,KATEGORIE_ZVIRAT!$B$2:$M$31,10,FALSE)*P891*10</f>
        <v>#N/A</v>
      </c>
      <c r="R891" s="52" t="e">
        <f>VLOOKUP(EVID_PASTVY!$H891,KATEGORIE_ZVIRAT!$B$2:$M$31,11,FALSE)*P891*10</f>
        <v>#N/A</v>
      </c>
      <c r="S891" s="52" t="e">
        <f>VLOOKUP(EVID_PASTVY!$H891,KATEGORIE_ZVIRAT!$B$2:$M$31,12,FALSE)*P891*10</f>
        <v>#N/A</v>
      </c>
    </row>
    <row r="892" spans="1:19" x14ac:dyDescent="0.2">
      <c r="A892" s="32"/>
      <c r="B892" s="37" t="e">
        <f>VLOOKUP($A892,EVID_OSEVU!$A$1:$M$4972,2,FALSE)</f>
        <v>#N/A</v>
      </c>
      <c r="C892" s="37" t="e">
        <f>VLOOKUP($A892,EVID_OSEVU!$A$1:$M$4972,3,FALSE)</f>
        <v>#N/A</v>
      </c>
      <c r="D892" s="45" t="e">
        <f>VLOOKUP($A892,EVID_OSEVU!$A$1:$M$4972,4,FALSE)</f>
        <v>#N/A</v>
      </c>
      <c r="E892" s="35"/>
      <c r="F892" s="53"/>
      <c r="G892" s="32"/>
      <c r="H892" s="45" t="e">
        <f>VLOOKUP(G892,Export7[#All],2,FALSE)</f>
        <v>#N/A</v>
      </c>
      <c r="I892" s="45" t="e">
        <f>VLOOKUP($A892,EVID_OSEVU!$A$1:$M$4972,10,FALSE)</f>
        <v>#N/A</v>
      </c>
      <c r="J892" s="58" t="e">
        <f>VLOOKUP($A892,EVID_OSEVU!$A$1:$M$4972,11,FALSE)</f>
        <v>#N/A</v>
      </c>
      <c r="K892" s="33"/>
      <c r="L892" s="45" t="e">
        <f>VLOOKUP(EVID_PASTVY!H892,KATEGORIE_ZVIRAT!$B$2:$M$31,6,FALSE)*K892</f>
        <v>#N/A</v>
      </c>
      <c r="M892" s="33">
        <v>24</v>
      </c>
      <c r="N892" s="45" t="e">
        <f>VLOOKUP(EVID_PASTVY!$H892,KATEGORIE_ZVIRAT!$B$2:$M$31,8,FALSE)</f>
        <v>#N/A</v>
      </c>
      <c r="O892" s="45" t="e">
        <f>VLOOKUP(EVID_PASTVY!$H892,KATEGORIE_ZVIRAT!$B$2:$M$31,9,FALSE)</f>
        <v>#N/A</v>
      </c>
      <c r="P892" s="54" t="e">
        <f>VLOOKUP(EVID_PASTVY!$H892,KATEGORIE_ZVIRAT!$B$2:$M$31,7,FALSE)*L892/1000*M892/24*(F892-E892+1)/J892</f>
        <v>#N/A</v>
      </c>
      <c r="Q892" s="52" t="e">
        <f>VLOOKUP(EVID_PASTVY!$H892,KATEGORIE_ZVIRAT!$B$2:$M$31,10,FALSE)*P892*10</f>
        <v>#N/A</v>
      </c>
      <c r="R892" s="52" t="e">
        <f>VLOOKUP(EVID_PASTVY!$H892,KATEGORIE_ZVIRAT!$B$2:$M$31,11,FALSE)*P892*10</f>
        <v>#N/A</v>
      </c>
      <c r="S892" s="52" t="e">
        <f>VLOOKUP(EVID_PASTVY!$H892,KATEGORIE_ZVIRAT!$B$2:$M$31,12,FALSE)*P892*10</f>
        <v>#N/A</v>
      </c>
    </row>
    <row r="893" spans="1:19" x14ac:dyDescent="0.2">
      <c r="A893" s="32"/>
      <c r="B893" s="37" t="e">
        <f>VLOOKUP($A893,EVID_OSEVU!$A$1:$M$4972,2,FALSE)</f>
        <v>#N/A</v>
      </c>
      <c r="C893" s="37" t="e">
        <f>VLOOKUP($A893,EVID_OSEVU!$A$1:$M$4972,3,FALSE)</f>
        <v>#N/A</v>
      </c>
      <c r="D893" s="45" t="e">
        <f>VLOOKUP($A893,EVID_OSEVU!$A$1:$M$4972,4,FALSE)</f>
        <v>#N/A</v>
      </c>
      <c r="E893" s="35"/>
      <c r="F893" s="53"/>
      <c r="G893" s="32"/>
      <c r="H893" s="45" t="e">
        <f>VLOOKUP(G893,Export7[#All],2,FALSE)</f>
        <v>#N/A</v>
      </c>
      <c r="I893" s="45" t="e">
        <f>VLOOKUP($A893,EVID_OSEVU!$A$1:$M$4972,10,FALSE)</f>
        <v>#N/A</v>
      </c>
      <c r="J893" s="58" t="e">
        <f>VLOOKUP($A893,EVID_OSEVU!$A$1:$M$4972,11,FALSE)</f>
        <v>#N/A</v>
      </c>
      <c r="K893" s="33"/>
      <c r="L893" s="45" t="e">
        <f>VLOOKUP(EVID_PASTVY!H893,KATEGORIE_ZVIRAT!$B$2:$M$31,6,FALSE)*K893</f>
        <v>#N/A</v>
      </c>
      <c r="M893" s="33">
        <v>24</v>
      </c>
      <c r="N893" s="45" t="e">
        <f>VLOOKUP(EVID_PASTVY!$H893,KATEGORIE_ZVIRAT!$B$2:$M$31,8,FALSE)</f>
        <v>#N/A</v>
      </c>
      <c r="O893" s="45" t="e">
        <f>VLOOKUP(EVID_PASTVY!$H893,KATEGORIE_ZVIRAT!$B$2:$M$31,9,FALSE)</f>
        <v>#N/A</v>
      </c>
      <c r="P893" s="54" t="e">
        <f>VLOOKUP(EVID_PASTVY!$H893,KATEGORIE_ZVIRAT!$B$2:$M$31,7,FALSE)*L893/1000*M893/24*(F893-E893+1)/J893</f>
        <v>#N/A</v>
      </c>
      <c r="Q893" s="52" t="e">
        <f>VLOOKUP(EVID_PASTVY!$H893,KATEGORIE_ZVIRAT!$B$2:$M$31,10,FALSE)*P893*10</f>
        <v>#N/A</v>
      </c>
      <c r="R893" s="52" t="e">
        <f>VLOOKUP(EVID_PASTVY!$H893,KATEGORIE_ZVIRAT!$B$2:$M$31,11,FALSE)*P893*10</f>
        <v>#N/A</v>
      </c>
      <c r="S893" s="52" t="e">
        <f>VLOOKUP(EVID_PASTVY!$H893,KATEGORIE_ZVIRAT!$B$2:$M$31,12,FALSE)*P893*10</f>
        <v>#N/A</v>
      </c>
    </row>
    <row r="894" spans="1:19" x14ac:dyDescent="0.2">
      <c r="A894" s="32"/>
      <c r="B894" s="37" t="e">
        <f>VLOOKUP($A894,EVID_OSEVU!$A$1:$M$4972,2,FALSE)</f>
        <v>#N/A</v>
      </c>
      <c r="C894" s="37" t="e">
        <f>VLOOKUP($A894,EVID_OSEVU!$A$1:$M$4972,3,FALSE)</f>
        <v>#N/A</v>
      </c>
      <c r="D894" s="45" t="e">
        <f>VLOOKUP($A894,EVID_OSEVU!$A$1:$M$4972,4,FALSE)</f>
        <v>#N/A</v>
      </c>
      <c r="E894" s="35"/>
      <c r="F894" s="53"/>
      <c r="G894" s="32"/>
      <c r="H894" s="45" t="e">
        <f>VLOOKUP(G894,Export7[#All],2,FALSE)</f>
        <v>#N/A</v>
      </c>
      <c r="I894" s="45" t="e">
        <f>VLOOKUP($A894,EVID_OSEVU!$A$1:$M$4972,10,FALSE)</f>
        <v>#N/A</v>
      </c>
      <c r="J894" s="58" t="e">
        <f>VLOOKUP($A894,EVID_OSEVU!$A$1:$M$4972,11,FALSE)</f>
        <v>#N/A</v>
      </c>
      <c r="K894" s="33"/>
      <c r="L894" s="45" t="e">
        <f>VLOOKUP(EVID_PASTVY!H894,KATEGORIE_ZVIRAT!$B$2:$M$31,6,FALSE)*K894</f>
        <v>#N/A</v>
      </c>
      <c r="M894" s="33">
        <v>24</v>
      </c>
      <c r="N894" s="45" t="e">
        <f>VLOOKUP(EVID_PASTVY!$H894,KATEGORIE_ZVIRAT!$B$2:$M$31,8,FALSE)</f>
        <v>#N/A</v>
      </c>
      <c r="O894" s="45" t="e">
        <f>VLOOKUP(EVID_PASTVY!$H894,KATEGORIE_ZVIRAT!$B$2:$M$31,9,FALSE)</f>
        <v>#N/A</v>
      </c>
      <c r="P894" s="54" t="e">
        <f>VLOOKUP(EVID_PASTVY!$H894,KATEGORIE_ZVIRAT!$B$2:$M$31,7,FALSE)*L894/1000*M894/24*(F894-E894+1)/J894</f>
        <v>#N/A</v>
      </c>
      <c r="Q894" s="52" t="e">
        <f>VLOOKUP(EVID_PASTVY!$H894,KATEGORIE_ZVIRAT!$B$2:$M$31,10,FALSE)*P894*10</f>
        <v>#N/A</v>
      </c>
      <c r="R894" s="52" t="e">
        <f>VLOOKUP(EVID_PASTVY!$H894,KATEGORIE_ZVIRAT!$B$2:$M$31,11,FALSE)*P894*10</f>
        <v>#N/A</v>
      </c>
      <c r="S894" s="52" t="e">
        <f>VLOOKUP(EVID_PASTVY!$H894,KATEGORIE_ZVIRAT!$B$2:$M$31,12,FALSE)*P894*10</f>
        <v>#N/A</v>
      </c>
    </row>
    <row r="895" spans="1:19" x14ac:dyDescent="0.2">
      <c r="A895" s="32"/>
      <c r="B895" s="37" t="e">
        <f>VLOOKUP($A895,EVID_OSEVU!$A$1:$M$4972,2,FALSE)</f>
        <v>#N/A</v>
      </c>
      <c r="C895" s="37" t="e">
        <f>VLOOKUP($A895,EVID_OSEVU!$A$1:$M$4972,3,FALSE)</f>
        <v>#N/A</v>
      </c>
      <c r="D895" s="45" t="e">
        <f>VLOOKUP($A895,EVID_OSEVU!$A$1:$M$4972,4,FALSE)</f>
        <v>#N/A</v>
      </c>
      <c r="E895" s="35"/>
      <c r="F895" s="53"/>
      <c r="G895" s="32"/>
      <c r="H895" s="45" t="e">
        <f>VLOOKUP(G895,Export7[#All],2,FALSE)</f>
        <v>#N/A</v>
      </c>
      <c r="I895" s="45" t="e">
        <f>VLOOKUP($A895,EVID_OSEVU!$A$1:$M$4972,10,FALSE)</f>
        <v>#N/A</v>
      </c>
      <c r="J895" s="58" t="e">
        <f>VLOOKUP($A895,EVID_OSEVU!$A$1:$M$4972,11,FALSE)</f>
        <v>#N/A</v>
      </c>
      <c r="K895" s="33"/>
      <c r="L895" s="45" t="e">
        <f>VLOOKUP(EVID_PASTVY!H895,KATEGORIE_ZVIRAT!$B$2:$M$31,6,FALSE)*K895</f>
        <v>#N/A</v>
      </c>
      <c r="M895" s="33">
        <v>24</v>
      </c>
      <c r="N895" s="45" t="e">
        <f>VLOOKUP(EVID_PASTVY!$H895,KATEGORIE_ZVIRAT!$B$2:$M$31,8,FALSE)</f>
        <v>#N/A</v>
      </c>
      <c r="O895" s="45" t="e">
        <f>VLOOKUP(EVID_PASTVY!$H895,KATEGORIE_ZVIRAT!$B$2:$M$31,9,FALSE)</f>
        <v>#N/A</v>
      </c>
      <c r="P895" s="54" t="e">
        <f>VLOOKUP(EVID_PASTVY!$H895,KATEGORIE_ZVIRAT!$B$2:$M$31,7,FALSE)*L895/1000*M895/24*(F895-E895+1)/J895</f>
        <v>#N/A</v>
      </c>
      <c r="Q895" s="52" t="e">
        <f>VLOOKUP(EVID_PASTVY!$H895,KATEGORIE_ZVIRAT!$B$2:$M$31,10,FALSE)*P895*10</f>
        <v>#N/A</v>
      </c>
      <c r="R895" s="52" t="e">
        <f>VLOOKUP(EVID_PASTVY!$H895,KATEGORIE_ZVIRAT!$B$2:$M$31,11,FALSE)*P895*10</f>
        <v>#N/A</v>
      </c>
      <c r="S895" s="52" t="e">
        <f>VLOOKUP(EVID_PASTVY!$H895,KATEGORIE_ZVIRAT!$B$2:$M$31,12,FALSE)*P895*10</f>
        <v>#N/A</v>
      </c>
    </row>
    <row r="896" spans="1:19" x14ac:dyDescent="0.2">
      <c r="A896" s="32"/>
      <c r="B896" s="37" t="e">
        <f>VLOOKUP($A896,EVID_OSEVU!$A$1:$M$4972,2,FALSE)</f>
        <v>#N/A</v>
      </c>
      <c r="C896" s="37" t="e">
        <f>VLOOKUP($A896,EVID_OSEVU!$A$1:$M$4972,3,FALSE)</f>
        <v>#N/A</v>
      </c>
      <c r="D896" s="45" t="e">
        <f>VLOOKUP($A896,EVID_OSEVU!$A$1:$M$4972,4,FALSE)</f>
        <v>#N/A</v>
      </c>
      <c r="E896" s="35"/>
      <c r="F896" s="53"/>
      <c r="G896" s="32"/>
      <c r="H896" s="45" t="e">
        <f>VLOOKUP(G896,Export7[#All],2,FALSE)</f>
        <v>#N/A</v>
      </c>
      <c r="I896" s="45" t="e">
        <f>VLOOKUP($A896,EVID_OSEVU!$A$1:$M$4972,10,FALSE)</f>
        <v>#N/A</v>
      </c>
      <c r="J896" s="58" t="e">
        <f>VLOOKUP($A896,EVID_OSEVU!$A$1:$M$4972,11,FALSE)</f>
        <v>#N/A</v>
      </c>
      <c r="K896" s="33"/>
      <c r="L896" s="45" t="e">
        <f>VLOOKUP(EVID_PASTVY!H896,KATEGORIE_ZVIRAT!$B$2:$M$31,6,FALSE)*K896</f>
        <v>#N/A</v>
      </c>
      <c r="M896" s="33">
        <v>24</v>
      </c>
      <c r="N896" s="45" t="e">
        <f>VLOOKUP(EVID_PASTVY!$H896,KATEGORIE_ZVIRAT!$B$2:$M$31,8,FALSE)</f>
        <v>#N/A</v>
      </c>
      <c r="O896" s="45" t="e">
        <f>VLOOKUP(EVID_PASTVY!$H896,KATEGORIE_ZVIRAT!$B$2:$M$31,9,FALSE)</f>
        <v>#N/A</v>
      </c>
      <c r="P896" s="54" t="e">
        <f>VLOOKUP(EVID_PASTVY!$H896,KATEGORIE_ZVIRAT!$B$2:$M$31,7,FALSE)*L896/1000*M896/24*(F896-E896+1)/J896</f>
        <v>#N/A</v>
      </c>
      <c r="Q896" s="52" t="e">
        <f>VLOOKUP(EVID_PASTVY!$H896,KATEGORIE_ZVIRAT!$B$2:$M$31,10,FALSE)*P896*10</f>
        <v>#N/A</v>
      </c>
      <c r="R896" s="52" t="e">
        <f>VLOOKUP(EVID_PASTVY!$H896,KATEGORIE_ZVIRAT!$B$2:$M$31,11,FALSE)*P896*10</f>
        <v>#N/A</v>
      </c>
      <c r="S896" s="52" t="e">
        <f>VLOOKUP(EVID_PASTVY!$H896,KATEGORIE_ZVIRAT!$B$2:$M$31,12,FALSE)*P896*10</f>
        <v>#N/A</v>
      </c>
    </row>
    <row r="897" spans="1:19" x14ac:dyDescent="0.2">
      <c r="A897" s="32"/>
      <c r="B897" s="37" t="e">
        <f>VLOOKUP($A897,EVID_OSEVU!$A$1:$M$4972,2,FALSE)</f>
        <v>#N/A</v>
      </c>
      <c r="C897" s="37" t="e">
        <f>VLOOKUP($A897,EVID_OSEVU!$A$1:$M$4972,3,FALSE)</f>
        <v>#N/A</v>
      </c>
      <c r="D897" s="45" t="e">
        <f>VLOOKUP($A897,EVID_OSEVU!$A$1:$M$4972,4,FALSE)</f>
        <v>#N/A</v>
      </c>
      <c r="E897" s="35"/>
      <c r="F897" s="53"/>
      <c r="G897" s="32"/>
      <c r="H897" s="45" t="e">
        <f>VLOOKUP(G897,Export7[#All],2,FALSE)</f>
        <v>#N/A</v>
      </c>
      <c r="I897" s="45" t="e">
        <f>VLOOKUP($A897,EVID_OSEVU!$A$1:$M$4972,10,FALSE)</f>
        <v>#N/A</v>
      </c>
      <c r="J897" s="58" t="e">
        <f>VLOOKUP($A897,EVID_OSEVU!$A$1:$M$4972,11,FALSE)</f>
        <v>#N/A</v>
      </c>
      <c r="K897" s="33"/>
      <c r="L897" s="45" t="e">
        <f>VLOOKUP(EVID_PASTVY!H897,KATEGORIE_ZVIRAT!$B$2:$M$31,6,FALSE)*K897</f>
        <v>#N/A</v>
      </c>
      <c r="M897" s="33">
        <v>24</v>
      </c>
      <c r="N897" s="45" t="e">
        <f>VLOOKUP(EVID_PASTVY!$H897,KATEGORIE_ZVIRAT!$B$2:$M$31,8,FALSE)</f>
        <v>#N/A</v>
      </c>
      <c r="O897" s="45" t="e">
        <f>VLOOKUP(EVID_PASTVY!$H897,KATEGORIE_ZVIRAT!$B$2:$M$31,9,FALSE)</f>
        <v>#N/A</v>
      </c>
      <c r="P897" s="54" t="e">
        <f>VLOOKUP(EVID_PASTVY!$H897,KATEGORIE_ZVIRAT!$B$2:$M$31,7,FALSE)*L897/1000*M897/24*(F897-E897+1)/J897</f>
        <v>#N/A</v>
      </c>
      <c r="Q897" s="52" t="e">
        <f>VLOOKUP(EVID_PASTVY!$H897,KATEGORIE_ZVIRAT!$B$2:$M$31,10,FALSE)*P897*10</f>
        <v>#N/A</v>
      </c>
      <c r="R897" s="52" t="e">
        <f>VLOOKUP(EVID_PASTVY!$H897,KATEGORIE_ZVIRAT!$B$2:$M$31,11,FALSE)*P897*10</f>
        <v>#N/A</v>
      </c>
      <c r="S897" s="52" t="e">
        <f>VLOOKUP(EVID_PASTVY!$H897,KATEGORIE_ZVIRAT!$B$2:$M$31,12,FALSE)*P897*10</f>
        <v>#N/A</v>
      </c>
    </row>
    <row r="898" spans="1:19" x14ac:dyDescent="0.2">
      <c r="A898" s="32"/>
      <c r="B898" s="37" t="e">
        <f>VLOOKUP($A898,EVID_OSEVU!$A$1:$M$4972,2,FALSE)</f>
        <v>#N/A</v>
      </c>
      <c r="C898" s="37" t="e">
        <f>VLOOKUP($A898,EVID_OSEVU!$A$1:$M$4972,3,FALSE)</f>
        <v>#N/A</v>
      </c>
      <c r="D898" s="45" t="e">
        <f>VLOOKUP($A898,EVID_OSEVU!$A$1:$M$4972,4,FALSE)</f>
        <v>#N/A</v>
      </c>
      <c r="E898" s="35"/>
      <c r="F898" s="53"/>
      <c r="G898" s="32"/>
      <c r="H898" s="45" t="e">
        <f>VLOOKUP(G898,Export7[#All],2,FALSE)</f>
        <v>#N/A</v>
      </c>
      <c r="I898" s="45" t="e">
        <f>VLOOKUP($A898,EVID_OSEVU!$A$1:$M$4972,10,FALSE)</f>
        <v>#N/A</v>
      </c>
      <c r="J898" s="58" t="e">
        <f>VLOOKUP($A898,EVID_OSEVU!$A$1:$M$4972,11,FALSE)</f>
        <v>#N/A</v>
      </c>
      <c r="K898" s="33"/>
      <c r="L898" s="45" t="e">
        <f>VLOOKUP(EVID_PASTVY!H898,KATEGORIE_ZVIRAT!$B$2:$M$31,6,FALSE)*K898</f>
        <v>#N/A</v>
      </c>
      <c r="M898" s="33">
        <v>24</v>
      </c>
      <c r="N898" s="45" t="e">
        <f>VLOOKUP(EVID_PASTVY!$H898,KATEGORIE_ZVIRAT!$B$2:$M$31,8,FALSE)</f>
        <v>#N/A</v>
      </c>
      <c r="O898" s="45" t="e">
        <f>VLOOKUP(EVID_PASTVY!$H898,KATEGORIE_ZVIRAT!$B$2:$M$31,9,FALSE)</f>
        <v>#N/A</v>
      </c>
      <c r="P898" s="54" t="e">
        <f>VLOOKUP(EVID_PASTVY!$H898,KATEGORIE_ZVIRAT!$B$2:$M$31,7,FALSE)*L898/1000*M898/24*(F898-E898+1)/J898</f>
        <v>#N/A</v>
      </c>
      <c r="Q898" s="52" t="e">
        <f>VLOOKUP(EVID_PASTVY!$H898,KATEGORIE_ZVIRAT!$B$2:$M$31,10,FALSE)*P898*10</f>
        <v>#N/A</v>
      </c>
      <c r="R898" s="52" t="e">
        <f>VLOOKUP(EVID_PASTVY!$H898,KATEGORIE_ZVIRAT!$B$2:$M$31,11,FALSE)*P898*10</f>
        <v>#N/A</v>
      </c>
      <c r="S898" s="52" t="e">
        <f>VLOOKUP(EVID_PASTVY!$H898,KATEGORIE_ZVIRAT!$B$2:$M$31,12,FALSE)*P898*10</f>
        <v>#N/A</v>
      </c>
    </row>
    <row r="899" spans="1:19" x14ac:dyDescent="0.2">
      <c r="A899" s="32"/>
      <c r="B899" s="37" t="e">
        <f>VLOOKUP($A899,EVID_OSEVU!$A$1:$M$4972,2,FALSE)</f>
        <v>#N/A</v>
      </c>
      <c r="C899" s="37" t="e">
        <f>VLOOKUP($A899,EVID_OSEVU!$A$1:$M$4972,3,FALSE)</f>
        <v>#N/A</v>
      </c>
      <c r="D899" s="45" t="e">
        <f>VLOOKUP($A899,EVID_OSEVU!$A$1:$M$4972,4,FALSE)</f>
        <v>#N/A</v>
      </c>
      <c r="E899" s="35"/>
      <c r="F899" s="53"/>
      <c r="G899" s="32"/>
      <c r="H899" s="45" t="e">
        <f>VLOOKUP(G899,Export7[#All],2,FALSE)</f>
        <v>#N/A</v>
      </c>
      <c r="I899" s="45" t="e">
        <f>VLOOKUP($A899,EVID_OSEVU!$A$1:$M$4972,10,FALSE)</f>
        <v>#N/A</v>
      </c>
      <c r="J899" s="58" t="e">
        <f>VLOOKUP($A899,EVID_OSEVU!$A$1:$M$4972,11,FALSE)</f>
        <v>#N/A</v>
      </c>
      <c r="K899" s="33"/>
      <c r="L899" s="45" t="e">
        <f>VLOOKUP(EVID_PASTVY!H899,KATEGORIE_ZVIRAT!$B$2:$M$31,6,FALSE)*K899</f>
        <v>#N/A</v>
      </c>
      <c r="M899" s="33">
        <v>24</v>
      </c>
      <c r="N899" s="45" t="e">
        <f>VLOOKUP(EVID_PASTVY!$H899,KATEGORIE_ZVIRAT!$B$2:$M$31,8,FALSE)</f>
        <v>#N/A</v>
      </c>
      <c r="O899" s="45" t="e">
        <f>VLOOKUP(EVID_PASTVY!$H899,KATEGORIE_ZVIRAT!$B$2:$M$31,9,FALSE)</f>
        <v>#N/A</v>
      </c>
      <c r="P899" s="54" t="e">
        <f>VLOOKUP(EVID_PASTVY!$H899,KATEGORIE_ZVIRAT!$B$2:$M$31,7,FALSE)*L899/1000*M899/24*(F899-E899+1)/J899</f>
        <v>#N/A</v>
      </c>
      <c r="Q899" s="52" t="e">
        <f>VLOOKUP(EVID_PASTVY!$H899,KATEGORIE_ZVIRAT!$B$2:$M$31,10,FALSE)*P899*10</f>
        <v>#N/A</v>
      </c>
      <c r="R899" s="52" t="e">
        <f>VLOOKUP(EVID_PASTVY!$H899,KATEGORIE_ZVIRAT!$B$2:$M$31,11,FALSE)*P899*10</f>
        <v>#N/A</v>
      </c>
      <c r="S899" s="52" t="e">
        <f>VLOOKUP(EVID_PASTVY!$H899,KATEGORIE_ZVIRAT!$B$2:$M$31,12,FALSE)*P899*10</f>
        <v>#N/A</v>
      </c>
    </row>
    <row r="900" spans="1:19" x14ac:dyDescent="0.2">
      <c r="A900" s="32"/>
      <c r="B900" s="37" t="e">
        <f>VLOOKUP($A900,EVID_OSEVU!$A$1:$M$4972,2,FALSE)</f>
        <v>#N/A</v>
      </c>
      <c r="C900" s="37" t="e">
        <f>VLOOKUP($A900,EVID_OSEVU!$A$1:$M$4972,3,FALSE)</f>
        <v>#N/A</v>
      </c>
      <c r="D900" s="45" t="e">
        <f>VLOOKUP($A900,EVID_OSEVU!$A$1:$M$4972,4,FALSE)</f>
        <v>#N/A</v>
      </c>
      <c r="E900" s="35"/>
      <c r="F900" s="53"/>
      <c r="G900" s="32"/>
      <c r="H900" s="45" t="e">
        <f>VLOOKUP(G900,Export7[#All],2,FALSE)</f>
        <v>#N/A</v>
      </c>
      <c r="I900" s="45" t="e">
        <f>VLOOKUP($A900,EVID_OSEVU!$A$1:$M$4972,10,FALSE)</f>
        <v>#N/A</v>
      </c>
      <c r="J900" s="58" t="e">
        <f>VLOOKUP($A900,EVID_OSEVU!$A$1:$M$4972,11,FALSE)</f>
        <v>#N/A</v>
      </c>
      <c r="K900" s="33"/>
      <c r="L900" s="45" t="e">
        <f>VLOOKUP(EVID_PASTVY!H900,KATEGORIE_ZVIRAT!$B$2:$M$31,6,FALSE)*K900</f>
        <v>#N/A</v>
      </c>
      <c r="M900" s="33">
        <v>24</v>
      </c>
      <c r="N900" s="45" t="e">
        <f>VLOOKUP(EVID_PASTVY!$H900,KATEGORIE_ZVIRAT!$B$2:$M$31,8,FALSE)</f>
        <v>#N/A</v>
      </c>
      <c r="O900" s="45" t="e">
        <f>VLOOKUP(EVID_PASTVY!$H900,KATEGORIE_ZVIRAT!$B$2:$M$31,9,FALSE)</f>
        <v>#N/A</v>
      </c>
      <c r="P900" s="54" t="e">
        <f>VLOOKUP(EVID_PASTVY!$H900,KATEGORIE_ZVIRAT!$B$2:$M$31,7,FALSE)*L900/1000*M900/24*(F900-E900+1)/J900</f>
        <v>#N/A</v>
      </c>
      <c r="Q900" s="52" t="e">
        <f>VLOOKUP(EVID_PASTVY!$H900,KATEGORIE_ZVIRAT!$B$2:$M$31,10,FALSE)*P900*10</f>
        <v>#N/A</v>
      </c>
      <c r="R900" s="52" t="e">
        <f>VLOOKUP(EVID_PASTVY!$H900,KATEGORIE_ZVIRAT!$B$2:$M$31,11,FALSE)*P900*10</f>
        <v>#N/A</v>
      </c>
      <c r="S900" s="52" t="e">
        <f>VLOOKUP(EVID_PASTVY!$H900,KATEGORIE_ZVIRAT!$B$2:$M$31,12,FALSE)*P900*10</f>
        <v>#N/A</v>
      </c>
    </row>
    <row r="901" spans="1:19" x14ac:dyDescent="0.2">
      <c r="A901" s="32"/>
      <c r="B901" s="37" t="e">
        <f>VLOOKUP($A901,EVID_OSEVU!$A$1:$M$4972,2,FALSE)</f>
        <v>#N/A</v>
      </c>
      <c r="C901" s="37" t="e">
        <f>VLOOKUP($A901,EVID_OSEVU!$A$1:$M$4972,3,FALSE)</f>
        <v>#N/A</v>
      </c>
      <c r="D901" s="45" t="e">
        <f>VLOOKUP($A901,EVID_OSEVU!$A$1:$M$4972,4,FALSE)</f>
        <v>#N/A</v>
      </c>
      <c r="E901" s="35"/>
      <c r="F901" s="53"/>
      <c r="G901" s="32"/>
      <c r="H901" s="45" t="e">
        <f>VLOOKUP(G901,Export7[#All],2,FALSE)</f>
        <v>#N/A</v>
      </c>
      <c r="I901" s="45" t="e">
        <f>VLOOKUP($A901,EVID_OSEVU!$A$1:$M$4972,10,FALSE)</f>
        <v>#N/A</v>
      </c>
      <c r="J901" s="58" t="e">
        <f>VLOOKUP($A901,EVID_OSEVU!$A$1:$M$4972,11,FALSE)</f>
        <v>#N/A</v>
      </c>
      <c r="K901" s="33"/>
      <c r="L901" s="45" t="e">
        <f>VLOOKUP(EVID_PASTVY!H901,KATEGORIE_ZVIRAT!$B$2:$M$31,6,FALSE)*K901</f>
        <v>#N/A</v>
      </c>
      <c r="M901" s="33">
        <v>24</v>
      </c>
      <c r="N901" s="45" t="e">
        <f>VLOOKUP(EVID_PASTVY!$H901,KATEGORIE_ZVIRAT!$B$2:$M$31,8,FALSE)</f>
        <v>#N/A</v>
      </c>
      <c r="O901" s="45" t="e">
        <f>VLOOKUP(EVID_PASTVY!$H901,KATEGORIE_ZVIRAT!$B$2:$M$31,9,FALSE)</f>
        <v>#N/A</v>
      </c>
      <c r="P901" s="54" t="e">
        <f>VLOOKUP(EVID_PASTVY!$H901,KATEGORIE_ZVIRAT!$B$2:$M$31,7,FALSE)*L901/1000*M901/24*(F901-E901+1)/J901</f>
        <v>#N/A</v>
      </c>
      <c r="Q901" s="52" t="e">
        <f>VLOOKUP(EVID_PASTVY!$H901,KATEGORIE_ZVIRAT!$B$2:$M$31,10,FALSE)*P901*10</f>
        <v>#N/A</v>
      </c>
      <c r="R901" s="52" t="e">
        <f>VLOOKUP(EVID_PASTVY!$H901,KATEGORIE_ZVIRAT!$B$2:$M$31,11,FALSE)*P901*10</f>
        <v>#N/A</v>
      </c>
      <c r="S901" s="52" t="e">
        <f>VLOOKUP(EVID_PASTVY!$H901,KATEGORIE_ZVIRAT!$B$2:$M$31,12,FALSE)*P901*10</f>
        <v>#N/A</v>
      </c>
    </row>
    <row r="902" spans="1:19" x14ac:dyDescent="0.2">
      <c r="A902" s="32"/>
      <c r="B902" s="37" t="e">
        <f>VLOOKUP($A902,EVID_OSEVU!$A$1:$M$4972,2,FALSE)</f>
        <v>#N/A</v>
      </c>
      <c r="C902" s="37" t="e">
        <f>VLOOKUP($A902,EVID_OSEVU!$A$1:$M$4972,3,FALSE)</f>
        <v>#N/A</v>
      </c>
      <c r="D902" s="45" t="e">
        <f>VLOOKUP($A902,EVID_OSEVU!$A$1:$M$4972,4,FALSE)</f>
        <v>#N/A</v>
      </c>
      <c r="E902" s="35"/>
      <c r="F902" s="53"/>
      <c r="G902" s="32"/>
      <c r="H902" s="45" t="e">
        <f>VLOOKUP(G902,Export7[#All],2,FALSE)</f>
        <v>#N/A</v>
      </c>
      <c r="I902" s="45" t="e">
        <f>VLOOKUP($A902,EVID_OSEVU!$A$1:$M$4972,10,FALSE)</f>
        <v>#N/A</v>
      </c>
      <c r="J902" s="58" t="e">
        <f>VLOOKUP($A902,EVID_OSEVU!$A$1:$M$4972,11,FALSE)</f>
        <v>#N/A</v>
      </c>
      <c r="K902" s="33"/>
      <c r="L902" s="45" t="e">
        <f>VLOOKUP(EVID_PASTVY!H902,KATEGORIE_ZVIRAT!$B$2:$M$31,6,FALSE)*K902</f>
        <v>#N/A</v>
      </c>
      <c r="M902" s="33">
        <v>24</v>
      </c>
      <c r="N902" s="45" t="e">
        <f>VLOOKUP(EVID_PASTVY!$H902,KATEGORIE_ZVIRAT!$B$2:$M$31,8,FALSE)</f>
        <v>#N/A</v>
      </c>
      <c r="O902" s="45" t="e">
        <f>VLOOKUP(EVID_PASTVY!$H902,KATEGORIE_ZVIRAT!$B$2:$M$31,9,FALSE)</f>
        <v>#N/A</v>
      </c>
      <c r="P902" s="54" t="e">
        <f>VLOOKUP(EVID_PASTVY!$H902,KATEGORIE_ZVIRAT!$B$2:$M$31,7,FALSE)*L902/1000*M902/24*(F902-E902+1)/J902</f>
        <v>#N/A</v>
      </c>
      <c r="Q902" s="52" t="e">
        <f>VLOOKUP(EVID_PASTVY!$H902,KATEGORIE_ZVIRAT!$B$2:$M$31,10,FALSE)*P902*10</f>
        <v>#N/A</v>
      </c>
      <c r="R902" s="52" t="e">
        <f>VLOOKUP(EVID_PASTVY!$H902,KATEGORIE_ZVIRAT!$B$2:$M$31,11,FALSE)*P902*10</f>
        <v>#N/A</v>
      </c>
      <c r="S902" s="52" t="e">
        <f>VLOOKUP(EVID_PASTVY!$H902,KATEGORIE_ZVIRAT!$B$2:$M$31,12,FALSE)*P902*10</f>
        <v>#N/A</v>
      </c>
    </row>
    <row r="903" spans="1:19" x14ac:dyDescent="0.2">
      <c r="A903" s="32"/>
      <c r="B903" s="37" t="e">
        <f>VLOOKUP($A903,EVID_OSEVU!$A$1:$M$4972,2,FALSE)</f>
        <v>#N/A</v>
      </c>
      <c r="C903" s="37" t="e">
        <f>VLOOKUP($A903,EVID_OSEVU!$A$1:$M$4972,3,FALSE)</f>
        <v>#N/A</v>
      </c>
      <c r="D903" s="45" t="e">
        <f>VLOOKUP($A903,EVID_OSEVU!$A$1:$M$4972,4,FALSE)</f>
        <v>#N/A</v>
      </c>
      <c r="E903" s="35"/>
      <c r="F903" s="53"/>
      <c r="G903" s="32"/>
      <c r="H903" s="45" t="e">
        <f>VLOOKUP(G903,Export7[#All],2,FALSE)</f>
        <v>#N/A</v>
      </c>
      <c r="I903" s="45" t="e">
        <f>VLOOKUP($A903,EVID_OSEVU!$A$1:$M$4972,10,FALSE)</f>
        <v>#N/A</v>
      </c>
      <c r="J903" s="58" t="e">
        <f>VLOOKUP($A903,EVID_OSEVU!$A$1:$M$4972,11,FALSE)</f>
        <v>#N/A</v>
      </c>
      <c r="K903" s="33"/>
      <c r="L903" s="45" t="e">
        <f>VLOOKUP(EVID_PASTVY!H903,KATEGORIE_ZVIRAT!$B$2:$M$31,6,FALSE)*K903</f>
        <v>#N/A</v>
      </c>
      <c r="M903" s="33">
        <v>24</v>
      </c>
      <c r="N903" s="45" t="e">
        <f>VLOOKUP(EVID_PASTVY!$H903,KATEGORIE_ZVIRAT!$B$2:$M$31,8,FALSE)</f>
        <v>#N/A</v>
      </c>
      <c r="O903" s="45" t="e">
        <f>VLOOKUP(EVID_PASTVY!$H903,KATEGORIE_ZVIRAT!$B$2:$M$31,9,FALSE)</f>
        <v>#N/A</v>
      </c>
      <c r="P903" s="54" t="e">
        <f>VLOOKUP(EVID_PASTVY!$H903,KATEGORIE_ZVIRAT!$B$2:$M$31,7,FALSE)*L903/1000*M903/24*(F903-E903+1)/J903</f>
        <v>#N/A</v>
      </c>
      <c r="Q903" s="52" t="e">
        <f>VLOOKUP(EVID_PASTVY!$H903,KATEGORIE_ZVIRAT!$B$2:$M$31,10,FALSE)*P903*10</f>
        <v>#N/A</v>
      </c>
      <c r="R903" s="52" t="e">
        <f>VLOOKUP(EVID_PASTVY!$H903,KATEGORIE_ZVIRAT!$B$2:$M$31,11,FALSE)*P903*10</f>
        <v>#N/A</v>
      </c>
      <c r="S903" s="52" t="e">
        <f>VLOOKUP(EVID_PASTVY!$H903,KATEGORIE_ZVIRAT!$B$2:$M$31,12,FALSE)*P903*10</f>
        <v>#N/A</v>
      </c>
    </row>
    <row r="904" spans="1:19" x14ac:dyDescent="0.2">
      <c r="A904" s="32"/>
      <c r="B904" s="37" t="e">
        <f>VLOOKUP($A904,EVID_OSEVU!$A$1:$M$4972,2,FALSE)</f>
        <v>#N/A</v>
      </c>
      <c r="C904" s="37" t="e">
        <f>VLOOKUP($A904,EVID_OSEVU!$A$1:$M$4972,3,FALSE)</f>
        <v>#N/A</v>
      </c>
      <c r="D904" s="45" t="e">
        <f>VLOOKUP($A904,EVID_OSEVU!$A$1:$M$4972,4,FALSE)</f>
        <v>#N/A</v>
      </c>
      <c r="E904" s="35"/>
      <c r="F904" s="53"/>
      <c r="G904" s="32"/>
      <c r="H904" s="45" t="e">
        <f>VLOOKUP(G904,Export7[#All],2,FALSE)</f>
        <v>#N/A</v>
      </c>
      <c r="I904" s="45" t="e">
        <f>VLOOKUP($A904,EVID_OSEVU!$A$1:$M$4972,10,FALSE)</f>
        <v>#N/A</v>
      </c>
      <c r="J904" s="58" t="e">
        <f>VLOOKUP($A904,EVID_OSEVU!$A$1:$M$4972,11,FALSE)</f>
        <v>#N/A</v>
      </c>
      <c r="K904" s="33"/>
      <c r="L904" s="45" t="e">
        <f>VLOOKUP(EVID_PASTVY!H904,KATEGORIE_ZVIRAT!$B$2:$M$31,6,FALSE)*K904</f>
        <v>#N/A</v>
      </c>
      <c r="M904" s="33">
        <v>24</v>
      </c>
      <c r="N904" s="45" t="e">
        <f>VLOOKUP(EVID_PASTVY!$H904,KATEGORIE_ZVIRAT!$B$2:$M$31,8,FALSE)</f>
        <v>#N/A</v>
      </c>
      <c r="O904" s="45" t="e">
        <f>VLOOKUP(EVID_PASTVY!$H904,KATEGORIE_ZVIRAT!$B$2:$M$31,9,FALSE)</f>
        <v>#N/A</v>
      </c>
      <c r="P904" s="54" t="e">
        <f>VLOOKUP(EVID_PASTVY!$H904,KATEGORIE_ZVIRAT!$B$2:$M$31,7,FALSE)*L904/1000*M904/24*(F904-E904+1)/J904</f>
        <v>#N/A</v>
      </c>
      <c r="Q904" s="52" t="e">
        <f>VLOOKUP(EVID_PASTVY!$H904,KATEGORIE_ZVIRAT!$B$2:$M$31,10,FALSE)*P904*10</f>
        <v>#N/A</v>
      </c>
      <c r="R904" s="52" t="e">
        <f>VLOOKUP(EVID_PASTVY!$H904,KATEGORIE_ZVIRAT!$B$2:$M$31,11,FALSE)*P904*10</f>
        <v>#N/A</v>
      </c>
      <c r="S904" s="52" t="e">
        <f>VLOOKUP(EVID_PASTVY!$H904,KATEGORIE_ZVIRAT!$B$2:$M$31,12,FALSE)*P904*10</f>
        <v>#N/A</v>
      </c>
    </row>
    <row r="905" spans="1:19" x14ac:dyDescent="0.2">
      <c r="A905" s="32"/>
      <c r="B905" s="37" t="e">
        <f>VLOOKUP($A905,EVID_OSEVU!$A$1:$M$4972,2,FALSE)</f>
        <v>#N/A</v>
      </c>
      <c r="C905" s="37" t="e">
        <f>VLOOKUP($A905,EVID_OSEVU!$A$1:$M$4972,3,FALSE)</f>
        <v>#N/A</v>
      </c>
      <c r="D905" s="45" t="e">
        <f>VLOOKUP($A905,EVID_OSEVU!$A$1:$M$4972,4,FALSE)</f>
        <v>#N/A</v>
      </c>
      <c r="E905" s="35"/>
      <c r="F905" s="53"/>
      <c r="G905" s="32"/>
      <c r="H905" s="45" t="e">
        <f>VLOOKUP(G905,Export7[#All],2,FALSE)</f>
        <v>#N/A</v>
      </c>
      <c r="I905" s="45" t="e">
        <f>VLOOKUP($A905,EVID_OSEVU!$A$1:$M$4972,10,FALSE)</f>
        <v>#N/A</v>
      </c>
      <c r="J905" s="58" t="e">
        <f>VLOOKUP($A905,EVID_OSEVU!$A$1:$M$4972,11,FALSE)</f>
        <v>#N/A</v>
      </c>
      <c r="K905" s="33"/>
      <c r="L905" s="45" t="e">
        <f>VLOOKUP(EVID_PASTVY!H905,KATEGORIE_ZVIRAT!$B$2:$M$31,6,FALSE)*K905</f>
        <v>#N/A</v>
      </c>
      <c r="M905" s="33">
        <v>24</v>
      </c>
      <c r="N905" s="45" t="e">
        <f>VLOOKUP(EVID_PASTVY!$H905,KATEGORIE_ZVIRAT!$B$2:$M$31,8,FALSE)</f>
        <v>#N/A</v>
      </c>
      <c r="O905" s="45" t="e">
        <f>VLOOKUP(EVID_PASTVY!$H905,KATEGORIE_ZVIRAT!$B$2:$M$31,9,FALSE)</f>
        <v>#N/A</v>
      </c>
      <c r="P905" s="54" t="e">
        <f>VLOOKUP(EVID_PASTVY!$H905,KATEGORIE_ZVIRAT!$B$2:$M$31,7,FALSE)*L905/1000*M905/24*(F905-E905+1)/J905</f>
        <v>#N/A</v>
      </c>
      <c r="Q905" s="52" t="e">
        <f>VLOOKUP(EVID_PASTVY!$H905,KATEGORIE_ZVIRAT!$B$2:$M$31,10,FALSE)*P905*10</f>
        <v>#N/A</v>
      </c>
      <c r="R905" s="52" t="e">
        <f>VLOOKUP(EVID_PASTVY!$H905,KATEGORIE_ZVIRAT!$B$2:$M$31,11,FALSE)*P905*10</f>
        <v>#N/A</v>
      </c>
      <c r="S905" s="52" t="e">
        <f>VLOOKUP(EVID_PASTVY!$H905,KATEGORIE_ZVIRAT!$B$2:$M$31,12,FALSE)*P905*10</f>
        <v>#N/A</v>
      </c>
    </row>
    <row r="906" spans="1:19" x14ac:dyDescent="0.2">
      <c r="A906" s="32"/>
      <c r="B906" s="37" t="e">
        <f>VLOOKUP($A906,EVID_OSEVU!$A$1:$M$4972,2,FALSE)</f>
        <v>#N/A</v>
      </c>
      <c r="C906" s="37" t="e">
        <f>VLOOKUP($A906,EVID_OSEVU!$A$1:$M$4972,3,FALSE)</f>
        <v>#N/A</v>
      </c>
      <c r="D906" s="45" t="e">
        <f>VLOOKUP($A906,EVID_OSEVU!$A$1:$M$4972,4,FALSE)</f>
        <v>#N/A</v>
      </c>
      <c r="E906" s="35"/>
      <c r="F906" s="53"/>
      <c r="G906" s="32"/>
      <c r="H906" s="45" t="e">
        <f>VLOOKUP(G906,Export7[#All],2,FALSE)</f>
        <v>#N/A</v>
      </c>
      <c r="I906" s="45" t="e">
        <f>VLOOKUP($A906,EVID_OSEVU!$A$1:$M$4972,10,FALSE)</f>
        <v>#N/A</v>
      </c>
      <c r="J906" s="58" t="e">
        <f>VLOOKUP($A906,EVID_OSEVU!$A$1:$M$4972,11,FALSE)</f>
        <v>#N/A</v>
      </c>
      <c r="K906" s="33"/>
      <c r="L906" s="45" t="e">
        <f>VLOOKUP(EVID_PASTVY!H906,KATEGORIE_ZVIRAT!$B$2:$M$31,6,FALSE)*K906</f>
        <v>#N/A</v>
      </c>
      <c r="M906" s="33">
        <v>24</v>
      </c>
      <c r="N906" s="45" t="e">
        <f>VLOOKUP(EVID_PASTVY!$H906,KATEGORIE_ZVIRAT!$B$2:$M$31,8,FALSE)</f>
        <v>#N/A</v>
      </c>
      <c r="O906" s="45" t="e">
        <f>VLOOKUP(EVID_PASTVY!$H906,KATEGORIE_ZVIRAT!$B$2:$M$31,9,FALSE)</f>
        <v>#N/A</v>
      </c>
      <c r="P906" s="54" t="e">
        <f>VLOOKUP(EVID_PASTVY!$H906,KATEGORIE_ZVIRAT!$B$2:$M$31,7,FALSE)*L906/1000*M906/24*(F906-E906+1)/J906</f>
        <v>#N/A</v>
      </c>
      <c r="Q906" s="52" t="e">
        <f>VLOOKUP(EVID_PASTVY!$H906,KATEGORIE_ZVIRAT!$B$2:$M$31,10,FALSE)*P906*10</f>
        <v>#N/A</v>
      </c>
      <c r="R906" s="52" t="e">
        <f>VLOOKUP(EVID_PASTVY!$H906,KATEGORIE_ZVIRAT!$B$2:$M$31,11,FALSE)*P906*10</f>
        <v>#N/A</v>
      </c>
      <c r="S906" s="52" t="e">
        <f>VLOOKUP(EVID_PASTVY!$H906,KATEGORIE_ZVIRAT!$B$2:$M$31,12,FALSE)*P906*10</f>
        <v>#N/A</v>
      </c>
    </row>
    <row r="907" spans="1:19" x14ac:dyDescent="0.2">
      <c r="A907" s="32"/>
      <c r="B907" s="37" t="e">
        <f>VLOOKUP($A907,EVID_OSEVU!$A$1:$M$4972,2,FALSE)</f>
        <v>#N/A</v>
      </c>
      <c r="C907" s="37" t="e">
        <f>VLOOKUP($A907,EVID_OSEVU!$A$1:$M$4972,3,FALSE)</f>
        <v>#N/A</v>
      </c>
      <c r="D907" s="45" t="e">
        <f>VLOOKUP($A907,EVID_OSEVU!$A$1:$M$4972,4,FALSE)</f>
        <v>#N/A</v>
      </c>
      <c r="E907" s="35"/>
      <c r="F907" s="53"/>
      <c r="G907" s="32"/>
      <c r="H907" s="45" t="e">
        <f>VLOOKUP(G907,Export7[#All],2,FALSE)</f>
        <v>#N/A</v>
      </c>
      <c r="I907" s="45" t="e">
        <f>VLOOKUP($A907,EVID_OSEVU!$A$1:$M$4972,10,FALSE)</f>
        <v>#N/A</v>
      </c>
      <c r="J907" s="58" t="e">
        <f>VLOOKUP($A907,EVID_OSEVU!$A$1:$M$4972,11,FALSE)</f>
        <v>#N/A</v>
      </c>
      <c r="K907" s="33"/>
      <c r="L907" s="45" t="e">
        <f>VLOOKUP(EVID_PASTVY!H907,KATEGORIE_ZVIRAT!$B$2:$M$31,6,FALSE)*K907</f>
        <v>#N/A</v>
      </c>
      <c r="M907" s="33">
        <v>24</v>
      </c>
      <c r="N907" s="45" t="e">
        <f>VLOOKUP(EVID_PASTVY!$H907,KATEGORIE_ZVIRAT!$B$2:$M$31,8,FALSE)</f>
        <v>#N/A</v>
      </c>
      <c r="O907" s="45" t="e">
        <f>VLOOKUP(EVID_PASTVY!$H907,KATEGORIE_ZVIRAT!$B$2:$M$31,9,FALSE)</f>
        <v>#N/A</v>
      </c>
      <c r="P907" s="54" t="e">
        <f>VLOOKUP(EVID_PASTVY!$H907,KATEGORIE_ZVIRAT!$B$2:$M$31,7,FALSE)*L907/1000*M907/24*(F907-E907+1)/J907</f>
        <v>#N/A</v>
      </c>
      <c r="Q907" s="52" t="e">
        <f>VLOOKUP(EVID_PASTVY!$H907,KATEGORIE_ZVIRAT!$B$2:$M$31,10,FALSE)*P907*10</f>
        <v>#N/A</v>
      </c>
      <c r="R907" s="52" t="e">
        <f>VLOOKUP(EVID_PASTVY!$H907,KATEGORIE_ZVIRAT!$B$2:$M$31,11,FALSE)*P907*10</f>
        <v>#N/A</v>
      </c>
      <c r="S907" s="52" t="e">
        <f>VLOOKUP(EVID_PASTVY!$H907,KATEGORIE_ZVIRAT!$B$2:$M$31,12,FALSE)*P907*10</f>
        <v>#N/A</v>
      </c>
    </row>
    <row r="908" spans="1:19" x14ac:dyDescent="0.2">
      <c r="A908" s="32"/>
      <c r="B908" s="37" t="e">
        <f>VLOOKUP($A908,EVID_OSEVU!$A$1:$M$4972,2,FALSE)</f>
        <v>#N/A</v>
      </c>
      <c r="C908" s="37" t="e">
        <f>VLOOKUP($A908,EVID_OSEVU!$A$1:$M$4972,3,FALSE)</f>
        <v>#N/A</v>
      </c>
      <c r="D908" s="45" t="e">
        <f>VLOOKUP($A908,EVID_OSEVU!$A$1:$M$4972,4,FALSE)</f>
        <v>#N/A</v>
      </c>
      <c r="E908" s="35"/>
      <c r="F908" s="53"/>
      <c r="G908" s="32"/>
      <c r="H908" s="45" t="e">
        <f>VLOOKUP(G908,Export7[#All],2,FALSE)</f>
        <v>#N/A</v>
      </c>
      <c r="I908" s="45" t="e">
        <f>VLOOKUP($A908,EVID_OSEVU!$A$1:$M$4972,10,FALSE)</f>
        <v>#N/A</v>
      </c>
      <c r="J908" s="58" t="e">
        <f>VLOOKUP($A908,EVID_OSEVU!$A$1:$M$4972,11,FALSE)</f>
        <v>#N/A</v>
      </c>
      <c r="K908" s="33"/>
      <c r="L908" s="45" t="e">
        <f>VLOOKUP(EVID_PASTVY!H908,KATEGORIE_ZVIRAT!$B$2:$M$31,6,FALSE)*K908</f>
        <v>#N/A</v>
      </c>
      <c r="M908" s="33">
        <v>24</v>
      </c>
      <c r="N908" s="45" t="e">
        <f>VLOOKUP(EVID_PASTVY!$H908,KATEGORIE_ZVIRAT!$B$2:$M$31,8,FALSE)</f>
        <v>#N/A</v>
      </c>
      <c r="O908" s="45" t="e">
        <f>VLOOKUP(EVID_PASTVY!$H908,KATEGORIE_ZVIRAT!$B$2:$M$31,9,FALSE)</f>
        <v>#N/A</v>
      </c>
      <c r="P908" s="54" t="e">
        <f>VLOOKUP(EVID_PASTVY!$H908,KATEGORIE_ZVIRAT!$B$2:$M$31,7,FALSE)*L908/1000*M908/24*(F908-E908+1)/J908</f>
        <v>#N/A</v>
      </c>
      <c r="Q908" s="52" t="e">
        <f>VLOOKUP(EVID_PASTVY!$H908,KATEGORIE_ZVIRAT!$B$2:$M$31,10,FALSE)*P908*10</f>
        <v>#N/A</v>
      </c>
      <c r="R908" s="52" t="e">
        <f>VLOOKUP(EVID_PASTVY!$H908,KATEGORIE_ZVIRAT!$B$2:$M$31,11,FALSE)*P908*10</f>
        <v>#N/A</v>
      </c>
      <c r="S908" s="52" t="e">
        <f>VLOOKUP(EVID_PASTVY!$H908,KATEGORIE_ZVIRAT!$B$2:$M$31,12,FALSE)*P908*10</f>
        <v>#N/A</v>
      </c>
    </row>
    <row r="909" spans="1:19" x14ac:dyDescent="0.2">
      <c r="A909" s="32"/>
      <c r="B909" s="37" t="e">
        <f>VLOOKUP($A909,EVID_OSEVU!$A$1:$M$4972,2,FALSE)</f>
        <v>#N/A</v>
      </c>
      <c r="C909" s="37" t="e">
        <f>VLOOKUP($A909,EVID_OSEVU!$A$1:$M$4972,3,FALSE)</f>
        <v>#N/A</v>
      </c>
      <c r="D909" s="45" t="e">
        <f>VLOOKUP($A909,EVID_OSEVU!$A$1:$M$4972,4,FALSE)</f>
        <v>#N/A</v>
      </c>
      <c r="E909" s="35"/>
      <c r="F909" s="53"/>
      <c r="G909" s="32"/>
      <c r="H909" s="45" t="e">
        <f>VLOOKUP(G909,Export7[#All],2,FALSE)</f>
        <v>#N/A</v>
      </c>
      <c r="I909" s="45" t="e">
        <f>VLOOKUP($A909,EVID_OSEVU!$A$1:$M$4972,10,FALSE)</f>
        <v>#N/A</v>
      </c>
      <c r="J909" s="58" t="e">
        <f>VLOOKUP($A909,EVID_OSEVU!$A$1:$M$4972,11,FALSE)</f>
        <v>#N/A</v>
      </c>
      <c r="K909" s="33"/>
      <c r="L909" s="45" t="e">
        <f>VLOOKUP(EVID_PASTVY!H909,KATEGORIE_ZVIRAT!$B$2:$M$31,6,FALSE)*K909</f>
        <v>#N/A</v>
      </c>
      <c r="M909" s="33">
        <v>24</v>
      </c>
      <c r="N909" s="45" t="e">
        <f>VLOOKUP(EVID_PASTVY!$H909,KATEGORIE_ZVIRAT!$B$2:$M$31,8,FALSE)</f>
        <v>#N/A</v>
      </c>
      <c r="O909" s="45" t="e">
        <f>VLOOKUP(EVID_PASTVY!$H909,KATEGORIE_ZVIRAT!$B$2:$M$31,9,FALSE)</f>
        <v>#N/A</v>
      </c>
      <c r="P909" s="54" t="e">
        <f>VLOOKUP(EVID_PASTVY!$H909,KATEGORIE_ZVIRAT!$B$2:$M$31,7,FALSE)*L909/1000*M909/24*(F909-E909+1)/J909</f>
        <v>#N/A</v>
      </c>
      <c r="Q909" s="52" t="e">
        <f>VLOOKUP(EVID_PASTVY!$H909,KATEGORIE_ZVIRAT!$B$2:$M$31,10,FALSE)*P909*10</f>
        <v>#N/A</v>
      </c>
      <c r="R909" s="52" t="e">
        <f>VLOOKUP(EVID_PASTVY!$H909,KATEGORIE_ZVIRAT!$B$2:$M$31,11,FALSE)*P909*10</f>
        <v>#N/A</v>
      </c>
      <c r="S909" s="52" t="e">
        <f>VLOOKUP(EVID_PASTVY!$H909,KATEGORIE_ZVIRAT!$B$2:$M$31,12,FALSE)*P909*10</f>
        <v>#N/A</v>
      </c>
    </row>
    <row r="910" spans="1:19" x14ac:dyDescent="0.2">
      <c r="A910" s="32"/>
      <c r="B910" s="37" t="e">
        <f>VLOOKUP($A910,EVID_OSEVU!$A$1:$M$4972,2,FALSE)</f>
        <v>#N/A</v>
      </c>
      <c r="C910" s="37" t="e">
        <f>VLOOKUP($A910,EVID_OSEVU!$A$1:$M$4972,3,FALSE)</f>
        <v>#N/A</v>
      </c>
      <c r="D910" s="45" t="e">
        <f>VLOOKUP($A910,EVID_OSEVU!$A$1:$M$4972,4,FALSE)</f>
        <v>#N/A</v>
      </c>
      <c r="E910" s="35"/>
      <c r="F910" s="53"/>
      <c r="G910" s="32"/>
      <c r="H910" s="45" t="e">
        <f>VLOOKUP(G910,Export7[#All],2,FALSE)</f>
        <v>#N/A</v>
      </c>
      <c r="I910" s="45" t="e">
        <f>VLOOKUP($A910,EVID_OSEVU!$A$1:$M$4972,10,FALSE)</f>
        <v>#N/A</v>
      </c>
      <c r="J910" s="58" t="e">
        <f>VLOOKUP($A910,EVID_OSEVU!$A$1:$M$4972,11,FALSE)</f>
        <v>#N/A</v>
      </c>
      <c r="K910" s="33"/>
      <c r="L910" s="45" t="e">
        <f>VLOOKUP(EVID_PASTVY!H910,KATEGORIE_ZVIRAT!$B$2:$M$31,6,FALSE)*K910</f>
        <v>#N/A</v>
      </c>
      <c r="M910" s="33">
        <v>24</v>
      </c>
      <c r="N910" s="45" t="e">
        <f>VLOOKUP(EVID_PASTVY!$H910,KATEGORIE_ZVIRAT!$B$2:$M$31,8,FALSE)</f>
        <v>#N/A</v>
      </c>
      <c r="O910" s="45" t="e">
        <f>VLOOKUP(EVID_PASTVY!$H910,KATEGORIE_ZVIRAT!$B$2:$M$31,9,FALSE)</f>
        <v>#N/A</v>
      </c>
      <c r="P910" s="54" t="e">
        <f>VLOOKUP(EVID_PASTVY!$H910,KATEGORIE_ZVIRAT!$B$2:$M$31,7,FALSE)*L910/1000*M910/24*(F910-E910+1)/J910</f>
        <v>#N/A</v>
      </c>
      <c r="Q910" s="52" t="e">
        <f>VLOOKUP(EVID_PASTVY!$H910,KATEGORIE_ZVIRAT!$B$2:$M$31,10,FALSE)*P910*10</f>
        <v>#N/A</v>
      </c>
      <c r="R910" s="52" t="e">
        <f>VLOOKUP(EVID_PASTVY!$H910,KATEGORIE_ZVIRAT!$B$2:$M$31,11,FALSE)*P910*10</f>
        <v>#N/A</v>
      </c>
      <c r="S910" s="52" t="e">
        <f>VLOOKUP(EVID_PASTVY!$H910,KATEGORIE_ZVIRAT!$B$2:$M$31,12,FALSE)*P910*10</f>
        <v>#N/A</v>
      </c>
    </row>
    <row r="911" spans="1:19" x14ac:dyDescent="0.2">
      <c r="A911" s="32"/>
      <c r="B911" s="37" t="e">
        <f>VLOOKUP($A911,EVID_OSEVU!$A$1:$M$4972,2,FALSE)</f>
        <v>#N/A</v>
      </c>
      <c r="C911" s="37" t="e">
        <f>VLOOKUP($A911,EVID_OSEVU!$A$1:$M$4972,3,FALSE)</f>
        <v>#N/A</v>
      </c>
      <c r="D911" s="45" t="e">
        <f>VLOOKUP($A911,EVID_OSEVU!$A$1:$M$4972,4,FALSE)</f>
        <v>#N/A</v>
      </c>
      <c r="E911" s="35"/>
      <c r="F911" s="53"/>
      <c r="G911" s="32"/>
      <c r="H911" s="45" t="e">
        <f>VLOOKUP(G911,Export7[#All],2,FALSE)</f>
        <v>#N/A</v>
      </c>
      <c r="I911" s="45" t="e">
        <f>VLOOKUP($A911,EVID_OSEVU!$A$1:$M$4972,10,FALSE)</f>
        <v>#N/A</v>
      </c>
      <c r="J911" s="58" t="e">
        <f>VLOOKUP($A911,EVID_OSEVU!$A$1:$M$4972,11,FALSE)</f>
        <v>#N/A</v>
      </c>
      <c r="K911" s="33"/>
      <c r="L911" s="45" t="e">
        <f>VLOOKUP(EVID_PASTVY!H911,KATEGORIE_ZVIRAT!$B$2:$M$31,6,FALSE)*K911</f>
        <v>#N/A</v>
      </c>
      <c r="M911" s="33">
        <v>24</v>
      </c>
      <c r="N911" s="45" t="e">
        <f>VLOOKUP(EVID_PASTVY!$H911,KATEGORIE_ZVIRAT!$B$2:$M$31,8,FALSE)</f>
        <v>#N/A</v>
      </c>
      <c r="O911" s="45" t="e">
        <f>VLOOKUP(EVID_PASTVY!$H911,KATEGORIE_ZVIRAT!$B$2:$M$31,9,FALSE)</f>
        <v>#N/A</v>
      </c>
      <c r="P911" s="54" t="e">
        <f>VLOOKUP(EVID_PASTVY!$H911,KATEGORIE_ZVIRAT!$B$2:$M$31,7,FALSE)*L911/1000*M911/24*(F911-E911+1)/J911</f>
        <v>#N/A</v>
      </c>
      <c r="Q911" s="52" t="e">
        <f>VLOOKUP(EVID_PASTVY!$H911,KATEGORIE_ZVIRAT!$B$2:$M$31,10,FALSE)*P911*10</f>
        <v>#N/A</v>
      </c>
      <c r="R911" s="52" t="e">
        <f>VLOOKUP(EVID_PASTVY!$H911,KATEGORIE_ZVIRAT!$B$2:$M$31,11,FALSE)*P911*10</f>
        <v>#N/A</v>
      </c>
      <c r="S911" s="52" t="e">
        <f>VLOOKUP(EVID_PASTVY!$H911,KATEGORIE_ZVIRAT!$B$2:$M$31,12,FALSE)*P911*10</f>
        <v>#N/A</v>
      </c>
    </row>
    <row r="912" spans="1:19" x14ac:dyDescent="0.2">
      <c r="A912" s="32"/>
      <c r="B912" s="37" t="e">
        <f>VLOOKUP($A912,EVID_OSEVU!$A$1:$M$4972,2,FALSE)</f>
        <v>#N/A</v>
      </c>
      <c r="C912" s="37" t="e">
        <f>VLOOKUP($A912,EVID_OSEVU!$A$1:$M$4972,3,FALSE)</f>
        <v>#N/A</v>
      </c>
      <c r="D912" s="45" t="e">
        <f>VLOOKUP($A912,EVID_OSEVU!$A$1:$M$4972,4,FALSE)</f>
        <v>#N/A</v>
      </c>
      <c r="E912" s="35"/>
      <c r="F912" s="53"/>
      <c r="G912" s="32"/>
      <c r="H912" s="45" t="e">
        <f>VLOOKUP(G912,Export7[#All],2,FALSE)</f>
        <v>#N/A</v>
      </c>
      <c r="I912" s="45" t="e">
        <f>VLOOKUP($A912,EVID_OSEVU!$A$1:$M$4972,10,FALSE)</f>
        <v>#N/A</v>
      </c>
      <c r="J912" s="58" t="e">
        <f>VLOOKUP($A912,EVID_OSEVU!$A$1:$M$4972,11,FALSE)</f>
        <v>#N/A</v>
      </c>
      <c r="K912" s="33"/>
      <c r="L912" s="45" t="e">
        <f>VLOOKUP(EVID_PASTVY!H912,KATEGORIE_ZVIRAT!$B$2:$M$31,6,FALSE)*K912</f>
        <v>#N/A</v>
      </c>
      <c r="M912" s="33">
        <v>24</v>
      </c>
      <c r="N912" s="45" t="e">
        <f>VLOOKUP(EVID_PASTVY!$H912,KATEGORIE_ZVIRAT!$B$2:$M$31,8,FALSE)</f>
        <v>#N/A</v>
      </c>
      <c r="O912" s="45" t="e">
        <f>VLOOKUP(EVID_PASTVY!$H912,KATEGORIE_ZVIRAT!$B$2:$M$31,9,FALSE)</f>
        <v>#N/A</v>
      </c>
      <c r="P912" s="54" t="e">
        <f>VLOOKUP(EVID_PASTVY!$H912,KATEGORIE_ZVIRAT!$B$2:$M$31,7,FALSE)*L912/1000*M912/24*(F912-E912+1)/J912</f>
        <v>#N/A</v>
      </c>
      <c r="Q912" s="52" t="e">
        <f>VLOOKUP(EVID_PASTVY!$H912,KATEGORIE_ZVIRAT!$B$2:$M$31,10,FALSE)*P912*10</f>
        <v>#N/A</v>
      </c>
      <c r="R912" s="52" t="e">
        <f>VLOOKUP(EVID_PASTVY!$H912,KATEGORIE_ZVIRAT!$B$2:$M$31,11,FALSE)*P912*10</f>
        <v>#N/A</v>
      </c>
      <c r="S912" s="52" t="e">
        <f>VLOOKUP(EVID_PASTVY!$H912,KATEGORIE_ZVIRAT!$B$2:$M$31,12,FALSE)*P912*10</f>
        <v>#N/A</v>
      </c>
    </row>
    <row r="913" spans="1:19" x14ac:dyDescent="0.2">
      <c r="A913" s="32"/>
      <c r="B913" s="37" t="e">
        <f>VLOOKUP($A913,EVID_OSEVU!$A$1:$M$4972,2,FALSE)</f>
        <v>#N/A</v>
      </c>
      <c r="C913" s="37" t="e">
        <f>VLOOKUP($A913,EVID_OSEVU!$A$1:$M$4972,3,FALSE)</f>
        <v>#N/A</v>
      </c>
      <c r="D913" s="45" t="e">
        <f>VLOOKUP($A913,EVID_OSEVU!$A$1:$M$4972,4,FALSE)</f>
        <v>#N/A</v>
      </c>
      <c r="E913" s="35"/>
      <c r="F913" s="53"/>
      <c r="G913" s="32"/>
      <c r="H913" s="45" t="e">
        <f>VLOOKUP(G913,Export7[#All],2,FALSE)</f>
        <v>#N/A</v>
      </c>
      <c r="I913" s="45" t="e">
        <f>VLOOKUP($A913,EVID_OSEVU!$A$1:$M$4972,10,FALSE)</f>
        <v>#N/A</v>
      </c>
      <c r="J913" s="58" t="e">
        <f>VLOOKUP($A913,EVID_OSEVU!$A$1:$M$4972,11,FALSE)</f>
        <v>#N/A</v>
      </c>
      <c r="K913" s="33"/>
      <c r="L913" s="45" t="e">
        <f>VLOOKUP(EVID_PASTVY!H913,KATEGORIE_ZVIRAT!$B$2:$M$31,6,FALSE)*K913</f>
        <v>#N/A</v>
      </c>
      <c r="M913" s="33">
        <v>24</v>
      </c>
      <c r="N913" s="45" t="e">
        <f>VLOOKUP(EVID_PASTVY!$H913,KATEGORIE_ZVIRAT!$B$2:$M$31,8,FALSE)</f>
        <v>#N/A</v>
      </c>
      <c r="O913" s="45" t="e">
        <f>VLOOKUP(EVID_PASTVY!$H913,KATEGORIE_ZVIRAT!$B$2:$M$31,9,FALSE)</f>
        <v>#N/A</v>
      </c>
      <c r="P913" s="54" t="e">
        <f>VLOOKUP(EVID_PASTVY!$H913,KATEGORIE_ZVIRAT!$B$2:$M$31,7,FALSE)*L913/1000*M913/24*(F913-E913+1)/J913</f>
        <v>#N/A</v>
      </c>
      <c r="Q913" s="52" t="e">
        <f>VLOOKUP(EVID_PASTVY!$H913,KATEGORIE_ZVIRAT!$B$2:$M$31,10,FALSE)*P913*10</f>
        <v>#N/A</v>
      </c>
      <c r="R913" s="52" t="e">
        <f>VLOOKUP(EVID_PASTVY!$H913,KATEGORIE_ZVIRAT!$B$2:$M$31,11,FALSE)*P913*10</f>
        <v>#N/A</v>
      </c>
      <c r="S913" s="52" t="e">
        <f>VLOOKUP(EVID_PASTVY!$H913,KATEGORIE_ZVIRAT!$B$2:$M$31,12,FALSE)*P913*10</f>
        <v>#N/A</v>
      </c>
    </row>
    <row r="914" spans="1:19" x14ac:dyDescent="0.2">
      <c r="A914" s="32"/>
      <c r="B914" s="37" t="e">
        <f>VLOOKUP($A914,EVID_OSEVU!$A$1:$M$4972,2,FALSE)</f>
        <v>#N/A</v>
      </c>
      <c r="C914" s="37" t="e">
        <f>VLOOKUP($A914,EVID_OSEVU!$A$1:$M$4972,3,FALSE)</f>
        <v>#N/A</v>
      </c>
      <c r="D914" s="45" t="e">
        <f>VLOOKUP($A914,EVID_OSEVU!$A$1:$M$4972,4,FALSE)</f>
        <v>#N/A</v>
      </c>
      <c r="E914" s="35"/>
      <c r="F914" s="53"/>
      <c r="G914" s="32"/>
      <c r="H914" s="45" t="e">
        <f>VLOOKUP(G914,Export7[#All],2,FALSE)</f>
        <v>#N/A</v>
      </c>
      <c r="I914" s="45" t="e">
        <f>VLOOKUP($A914,EVID_OSEVU!$A$1:$M$4972,10,FALSE)</f>
        <v>#N/A</v>
      </c>
      <c r="J914" s="58" t="e">
        <f>VLOOKUP($A914,EVID_OSEVU!$A$1:$M$4972,11,FALSE)</f>
        <v>#N/A</v>
      </c>
      <c r="K914" s="33"/>
      <c r="L914" s="45" t="e">
        <f>VLOOKUP(EVID_PASTVY!H914,KATEGORIE_ZVIRAT!$B$2:$M$31,6,FALSE)*K914</f>
        <v>#N/A</v>
      </c>
      <c r="M914" s="33">
        <v>24</v>
      </c>
      <c r="N914" s="45" t="e">
        <f>VLOOKUP(EVID_PASTVY!$H914,KATEGORIE_ZVIRAT!$B$2:$M$31,8,FALSE)</f>
        <v>#N/A</v>
      </c>
      <c r="O914" s="45" t="e">
        <f>VLOOKUP(EVID_PASTVY!$H914,KATEGORIE_ZVIRAT!$B$2:$M$31,9,FALSE)</f>
        <v>#N/A</v>
      </c>
      <c r="P914" s="54" t="e">
        <f>VLOOKUP(EVID_PASTVY!$H914,KATEGORIE_ZVIRAT!$B$2:$M$31,7,FALSE)*L914/1000*M914/24*(F914-E914+1)/J914</f>
        <v>#N/A</v>
      </c>
      <c r="Q914" s="52" t="e">
        <f>VLOOKUP(EVID_PASTVY!$H914,KATEGORIE_ZVIRAT!$B$2:$M$31,10,FALSE)*P914*10</f>
        <v>#N/A</v>
      </c>
      <c r="R914" s="52" t="e">
        <f>VLOOKUP(EVID_PASTVY!$H914,KATEGORIE_ZVIRAT!$B$2:$M$31,11,FALSE)*P914*10</f>
        <v>#N/A</v>
      </c>
      <c r="S914" s="52" t="e">
        <f>VLOOKUP(EVID_PASTVY!$H914,KATEGORIE_ZVIRAT!$B$2:$M$31,12,FALSE)*P914*10</f>
        <v>#N/A</v>
      </c>
    </row>
    <row r="915" spans="1:19" x14ac:dyDescent="0.2">
      <c r="A915" s="32"/>
      <c r="B915" s="37" t="e">
        <f>VLOOKUP($A915,EVID_OSEVU!$A$1:$M$4972,2,FALSE)</f>
        <v>#N/A</v>
      </c>
      <c r="C915" s="37" t="e">
        <f>VLOOKUP($A915,EVID_OSEVU!$A$1:$M$4972,3,FALSE)</f>
        <v>#N/A</v>
      </c>
      <c r="D915" s="45" t="e">
        <f>VLOOKUP($A915,EVID_OSEVU!$A$1:$M$4972,4,FALSE)</f>
        <v>#N/A</v>
      </c>
      <c r="E915" s="35"/>
      <c r="F915" s="53"/>
      <c r="G915" s="32"/>
      <c r="H915" s="45" t="e">
        <f>VLOOKUP(G915,Export7[#All],2,FALSE)</f>
        <v>#N/A</v>
      </c>
      <c r="I915" s="45" t="e">
        <f>VLOOKUP($A915,EVID_OSEVU!$A$1:$M$4972,10,FALSE)</f>
        <v>#N/A</v>
      </c>
      <c r="J915" s="58" t="e">
        <f>VLOOKUP($A915,EVID_OSEVU!$A$1:$M$4972,11,FALSE)</f>
        <v>#N/A</v>
      </c>
      <c r="K915" s="33"/>
      <c r="L915" s="45" t="e">
        <f>VLOOKUP(EVID_PASTVY!H915,KATEGORIE_ZVIRAT!$B$2:$M$31,6,FALSE)*K915</f>
        <v>#N/A</v>
      </c>
      <c r="M915" s="33">
        <v>24</v>
      </c>
      <c r="N915" s="45" t="e">
        <f>VLOOKUP(EVID_PASTVY!$H915,KATEGORIE_ZVIRAT!$B$2:$M$31,8,FALSE)</f>
        <v>#N/A</v>
      </c>
      <c r="O915" s="45" t="e">
        <f>VLOOKUP(EVID_PASTVY!$H915,KATEGORIE_ZVIRAT!$B$2:$M$31,9,FALSE)</f>
        <v>#N/A</v>
      </c>
      <c r="P915" s="54" t="e">
        <f>VLOOKUP(EVID_PASTVY!$H915,KATEGORIE_ZVIRAT!$B$2:$M$31,7,FALSE)*L915/1000*M915/24*(F915-E915+1)/J915</f>
        <v>#N/A</v>
      </c>
      <c r="Q915" s="52" t="e">
        <f>VLOOKUP(EVID_PASTVY!$H915,KATEGORIE_ZVIRAT!$B$2:$M$31,10,FALSE)*P915*10</f>
        <v>#N/A</v>
      </c>
      <c r="R915" s="52" t="e">
        <f>VLOOKUP(EVID_PASTVY!$H915,KATEGORIE_ZVIRAT!$B$2:$M$31,11,FALSE)*P915*10</f>
        <v>#N/A</v>
      </c>
      <c r="S915" s="52" t="e">
        <f>VLOOKUP(EVID_PASTVY!$H915,KATEGORIE_ZVIRAT!$B$2:$M$31,12,FALSE)*P915*10</f>
        <v>#N/A</v>
      </c>
    </row>
    <row r="916" spans="1:19" x14ac:dyDescent="0.2">
      <c r="A916" s="32"/>
      <c r="B916" s="37" t="e">
        <f>VLOOKUP($A916,EVID_OSEVU!$A$1:$M$4972,2,FALSE)</f>
        <v>#N/A</v>
      </c>
      <c r="C916" s="37" t="e">
        <f>VLOOKUP($A916,EVID_OSEVU!$A$1:$M$4972,3,FALSE)</f>
        <v>#N/A</v>
      </c>
      <c r="D916" s="45" t="e">
        <f>VLOOKUP($A916,EVID_OSEVU!$A$1:$M$4972,4,FALSE)</f>
        <v>#N/A</v>
      </c>
      <c r="E916" s="35"/>
      <c r="F916" s="53"/>
      <c r="G916" s="32"/>
      <c r="H916" s="45" t="e">
        <f>VLOOKUP(G916,Export7[#All],2,FALSE)</f>
        <v>#N/A</v>
      </c>
      <c r="I916" s="45" t="e">
        <f>VLOOKUP($A916,EVID_OSEVU!$A$1:$M$4972,10,FALSE)</f>
        <v>#N/A</v>
      </c>
      <c r="J916" s="58" t="e">
        <f>VLOOKUP($A916,EVID_OSEVU!$A$1:$M$4972,11,FALSE)</f>
        <v>#N/A</v>
      </c>
      <c r="K916" s="33"/>
      <c r="L916" s="45" t="e">
        <f>VLOOKUP(EVID_PASTVY!H916,KATEGORIE_ZVIRAT!$B$2:$M$31,6,FALSE)*K916</f>
        <v>#N/A</v>
      </c>
      <c r="M916" s="33">
        <v>24</v>
      </c>
      <c r="N916" s="45" t="e">
        <f>VLOOKUP(EVID_PASTVY!$H916,KATEGORIE_ZVIRAT!$B$2:$M$31,8,FALSE)</f>
        <v>#N/A</v>
      </c>
      <c r="O916" s="45" t="e">
        <f>VLOOKUP(EVID_PASTVY!$H916,KATEGORIE_ZVIRAT!$B$2:$M$31,9,FALSE)</f>
        <v>#N/A</v>
      </c>
      <c r="P916" s="54" t="e">
        <f>VLOOKUP(EVID_PASTVY!$H916,KATEGORIE_ZVIRAT!$B$2:$M$31,7,FALSE)*L916/1000*M916/24*(F916-E916+1)/J916</f>
        <v>#N/A</v>
      </c>
      <c r="Q916" s="52" t="e">
        <f>VLOOKUP(EVID_PASTVY!$H916,KATEGORIE_ZVIRAT!$B$2:$M$31,10,FALSE)*P916*10</f>
        <v>#N/A</v>
      </c>
      <c r="R916" s="52" t="e">
        <f>VLOOKUP(EVID_PASTVY!$H916,KATEGORIE_ZVIRAT!$B$2:$M$31,11,FALSE)*P916*10</f>
        <v>#N/A</v>
      </c>
      <c r="S916" s="52" t="e">
        <f>VLOOKUP(EVID_PASTVY!$H916,KATEGORIE_ZVIRAT!$B$2:$M$31,12,FALSE)*P916*10</f>
        <v>#N/A</v>
      </c>
    </row>
    <row r="917" spans="1:19" x14ac:dyDescent="0.2">
      <c r="A917" s="32"/>
      <c r="B917" s="37" t="e">
        <f>VLOOKUP($A917,EVID_OSEVU!$A$1:$M$4972,2,FALSE)</f>
        <v>#N/A</v>
      </c>
      <c r="C917" s="37" t="e">
        <f>VLOOKUP($A917,EVID_OSEVU!$A$1:$M$4972,3,FALSE)</f>
        <v>#N/A</v>
      </c>
      <c r="D917" s="45" t="e">
        <f>VLOOKUP($A917,EVID_OSEVU!$A$1:$M$4972,4,FALSE)</f>
        <v>#N/A</v>
      </c>
      <c r="E917" s="35"/>
      <c r="F917" s="53"/>
      <c r="G917" s="32"/>
      <c r="H917" s="45" t="e">
        <f>VLOOKUP(G917,Export7[#All],2,FALSE)</f>
        <v>#N/A</v>
      </c>
      <c r="I917" s="45" t="e">
        <f>VLOOKUP($A917,EVID_OSEVU!$A$1:$M$4972,10,FALSE)</f>
        <v>#N/A</v>
      </c>
      <c r="J917" s="58" t="e">
        <f>VLOOKUP($A917,EVID_OSEVU!$A$1:$M$4972,11,FALSE)</f>
        <v>#N/A</v>
      </c>
      <c r="K917" s="33"/>
      <c r="L917" s="45" t="e">
        <f>VLOOKUP(EVID_PASTVY!H917,KATEGORIE_ZVIRAT!$B$2:$M$31,6,FALSE)*K917</f>
        <v>#N/A</v>
      </c>
      <c r="M917" s="33">
        <v>24</v>
      </c>
      <c r="N917" s="45" t="e">
        <f>VLOOKUP(EVID_PASTVY!$H917,KATEGORIE_ZVIRAT!$B$2:$M$31,8,FALSE)</f>
        <v>#N/A</v>
      </c>
      <c r="O917" s="45" t="e">
        <f>VLOOKUP(EVID_PASTVY!$H917,KATEGORIE_ZVIRAT!$B$2:$M$31,9,FALSE)</f>
        <v>#N/A</v>
      </c>
      <c r="P917" s="54" t="e">
        <f>VLOOKUP(EVID_PASTVY!$H917,KATEGORIE_ZVIRAT!$B$2:$M$31,7,FALSE)*L917/1000*M917/24*(F917-E917+1)/J917</f>
        <v>#N/A</v>
      </c>
      <c r="Q917" s="52" t="e">
        <f>VLOOKUP(EVID_PASTVY!$H917,KATEGORIE_ZVIRAT!$B$2:$M$31,10,FALSE)*P917*10</f>
        <v>#N/A</v>
      </c>
      <c r="R917" s="52" t="e">
        <f>VLOOKUP(EVID_PASTVY!$H917,KATEGORIE_ZVIRAT!$B$2:$M$31,11,FALSE)*P917*10</f>
        <v>#N/A</v>
      </c>
      <c r="S917" s="52" t="e">
        <f>VLOOKUP(EVID_PASTVY!$H917,KATEGORIE_ZVIRAT!$B$2:$M$31,12,FALSE)*P917*10</f>
        <v>#N/A</v>
      </c>
    </row>
    <row r="918" spans="1:19" x14ac:dyDescent="0.2">
      <c r="A918" s="32"/>
      <c r="B918" s="37" t="e">
        <f>VLOOKUP($A918,EVID_OSEVU!$A$1:$M$4972,2,FALSE)</f>
        <v>#N/A</v>
      </c>
      <c r="C918" s="37" t="e">
        <f>VLOOKUP($A918,EVID_OSEVU!$A$1:$M$4972,3,FALSE)</f>
        <v>#N/A</v>
      </c>
      <c r="D918" s="45" t="e">
        <f>VLOOKUP($A918,EVID_OSEVU!$A$1:$M$4972,4,FALSE)</f>
        <v>#N/A</v>
      </c>
      <c r="E918" s="35"/>
      <c r="F918" s="53"/>
      <c r="G918" s="32"/>
      <c r="H918" s="45" t="e">
        <f>VLOOKUP(G918,Export7[#All],2,FALSE)</f>
        <v>#N/A</v>
      </c>
      <c r="I918" s="45" t="e">
        <f>VLOOKUP($A918,EVID_OSEVU!$A$1:$M$4972,10,FALSE)</f>
        <v>#N/A</v>
      </c>
      <c r="J918" s="58" t="e">
        <f>VLOOKUP($A918,EVID_OSEVU!$A$1:$M$4972,11,FALSE)</f>
        <v>#N/A</v>
      </c>
      <c r="K918" s="33"/>
      <c r="L918" s="45" t="e">
        <f>VLOOKUP(EVID_PASTVY!H918,KATEGORIE_ZVIRAT!$B$2:$M$31,6,FALSE)*K918</f>
        <v>#N/A</v>
      </c>
      <c r="M918" s="33">
        <v>24</v>
      </c>
      <c r="N918" s="45" t="e">
        <f>VLOOKUP(EVID_PASTVY!$H918,KATEGORIE_ZVIRAT!$B$2:$M$31,8,FALSE)</f>
        <v>#N/A</v>
      </c>
      <c r="O918" s="45" t="e">
        <f>VLOOKUP(EVID_PASTVY!$H918,KATEGORIE_ZVIRAT!$B$2:$M$31,9,FALSE)</f>
        <v>#N/A</v>
      </c>
      <c r="P918" s="54" t="e">
        <f>VLOOKUP(EVID_PASTVY!$H918,KATEGORIE_ZVIRAT!$B$2:$M$31,7,FALSE)*L918/1000*M918/24*(F918-E918+1)/J918</f>
        <v>#N/A</v>
      </c>
      <c r="Q918" s="52" t="e">
        <f>VLOOKUP(EVID_PASTVY!$H918,KATEGORIE_ZVIRAT!$B$2:$M$31,10,FALSE)*P918*10</f>
        <v>#N/A</v>
      </c>
      <c r="R918" s="52" t="e">
        <f>VLOOKUP(EVID_PASTVY!$H918,KATEGORIE_ZVIRAT!$B$2:$M$31,11,FALSE)*P918*10</f>
        <v>#N/A</v>
      </c>
      <c r="S918" s="52" t="e">
        <f>VLOOKUP(EVID_PASTVY!$H918,KATEGORIE_ZVIRAT!$B$2:$M$31,12,FALSE)*P918*10</f>
        <v>#N/A</v>
      </c>
    </row>
    <row r="919" spans="1:19" x14ac:dyDescent="0.2">
      <c r="A919" s="32"/>
      <c r="B919" s="37" t="e">
        <f>VLOOKUP($A919,EVID_OSEVU!$A$1:$M$4972,2,FALSE)</f>
        <v>#N/A</v>
      </c>
      <c r="C919" s="37" t="e">
        <f>VLOOKUP($A919,EVID_OSEVU!$A$1:$M$4972,3,FALSE)</f>
        <v>#N/A</v>
      </c>
      <c r="D919" s="45" t="e">
        <f>VLOOKUP($A919,EVID_OSEVU!$A$1:$M$4972,4,FALSE)</f>
        <v>#N/A</v>
      </c>
      <c r="E919" s="35"/>
      <c r="F919" s="53"/>
      <c r="G919" s="32"/>
      <c r="H919" s="45" t="e">
        <f>VLOOKUP(G919,Export7[#All],2,FALSE)</f>
        <v>#N/A</v>
      </c>
      <c r="I919" s="45" t="e">
        <f>VLOOKUP($A919,EVID_OSEVU!$A$1:$M$4972,10,FALSE)</f>
        <v>#N/A</v>
      </c>
      <c r="J919" s="58" t="e">
        <f>VLOOKUP($A919,EVID_OSEVU!$A$1:$M$4972,11,FALSE)</f>
        <v>#N/A</v>
      </c>
      <c r="K919" s="33"/>
      <c r="L919" s="45" t="e">
        <f>VLOOKUP(EVID_PASTVY!H919,KATEGORIE_ZVIRAT!$B$2:$M$31,6,FALSE)*K919</f>
        <v>#N/A</v>
      </c>
      <c r="M919" s="33">
        <v>24</v>
      </c>
      <c r="N919" s="45" t="e">
        <f>VLOOKUP(EVID_PASTVY!$H919,KATEGORIE_ZVIRAT!$B$2:$M$31,8,FALSE)</f>
        <v>#N/A</v>
      </c>
      <c r="O919" s="45" t="e">
        <f>VLOOKUP(EVID_PASTVY!$H919,KATEGORIE_ZVIRAT!$B$2:$M$31,9,FALSE)</f>
        <v>#N/A</v>
      </c>
      <c r="P919" s="54" t="e">
        <f>VLOOKUP(EVID_PASTVY!$H919,KATEGORIE_ZVIRAT!$B$2:$M$31,7,FALSE)*L919/1000*M919/24*(F919-E919+1)/J919</f>
        <v>#N/A</v>
      </c>
      <c r="Q919" s="52" t="e">
        <f>VLOOKUP(EVID_PASTVY!$H919,KATEGORIE_ZVIRAT!$B$2:$M$31,10,FALSE)*P919*10</f>
        <v>#N/A</v>
      </c>
      <c r="R919" s="52" t="e">
        <f>VLOOKUP(EVID_PASTVY!$H919,KATEGORIE_ZVIRAT!$B$2:$M$31,11,FALSE)*P919*10</f>
        <v>#N/A</v>
      </c>
      <c r="S919" s="52" t="e">
        <f>VLOOKUP(EVID_PASTVY!$H919,KATEGORIE_ZVIRAT!$B$2:$M$31,12,FALSE)*P919*10</f>
        <v>#N/A</v>
      </c>
    </row>
    <row r="920" spans="1:19" x14ac:dyDescent="0.2">
      <c r="A920" s="32"/>
      <c r="B920" s="37" t="e">
        <f>VLOOKUP($A920,EVID_OSEVU!$A$1:$M$4972,2,FALSE)</f>
        <v>#N/A</v>
      </c>
      <c r="C920" s="37" t="e">
        <f>VLOOKUP($A920,EVID_OSEVU!$A$1:$M$4972,3,FALSE)</f>
        <v>#N/A</v>
      </c>
      <c r="D920" s="45" t="e">
        <f>VLOOKUP($A920,EVID_OSEVU!$A$1:$M$4972,4,FALSE)</f>
        <v>#N/A</v>
      </c>
      <c r="E920" s="35"/>
      <c r="F920" s="53"/>
      <c r="G920" s="32"/>
      <c r="H920" s="45" t="e">
        <f>VLOOKUP(G920,Export7[#All],2,FALSE)</f>
        <v>#N/A</v>
      </c>
      <c r="I920" s="45" t="e">
        <f>VLOOKUP($A920,EVID_OSEVU!$A$1:$M$4972,10,FALSE)</f>
        <v>#N/A</v>
      </c>
      <c r="J920" s="58" t="e">
        <f>VLOOKUP($A920,EVID_OSEVU!$A$1:$M$4972,11,FALSE)</f>
        <v>#N/A</v>
      </c>
      <c r="K920" s="33"/>
      <c r="L920" s="45" t="e">
        <f>VLOOKUP(EVID_PASTVY!H920,KATEGORIE_ZVIRAT!$B$2:$M$31,6,FALSE)*K920</f>
        <v>#N/A</v>
      </c>
      <c r="M920" s="33">
        <v>24</v>
      </c>
      <c r="N920" s="45" t="e">
        <f>VLOOKUP(EVID_PASTVY!$H920,KATEGORIE_ZVIRAT!$B$2:$M$31,8,FALSE)</f>
        <v>#N/A</v>
      </c>
      <c r="O920" s="45" t="e">
        <f>VLOOKUP(EVID_PASTVY!$H920,KATEGORIE_ZVIRAT!$B$2:$M$31,9,FALSE)</f>
        <v>#N/A</v>
      </c>
      <c r="P920" s="54" t="e">
        <f>VLOOKUP(EVID_PASTVY!$H920,KATEGORIE_ZVIRAT!$B$2:$M$31,7,FALSE)*L920/1000*M920/24*(F920-E920+1)/J920</f>
        <v>#N/A</v>
      </c>
      <c r="Q920" s="52" t="e">
        <f>VLOOKUP(EVID_PASTVY!$H920,KATEGORIE_ZVIRAT!$B$2:$M$31,10,FALSE)*P920*10</f>
        <v>#N/A</v>
      </c>
      <c r="R920" s="52" t="e">
        <f>VLOOKUP(EVID_PASTVY!$H920,KATEGORIE_ZVIRAT!$B$2:$M$31,11,FALSE)*P920*10</f>
        <v>#N/A</v>
      </c>
      <c r="S920" s="52" t="e">
        <f>VLOOKUP(EVID_PASTVY!$H920,KATEGORIE_ZVIRAT!$B$2:$M$31,12,FALSE)*P920*10</f>
        <v>#N/A</v>
      </c>
    </row>
    <row r="921" spans="1:19" x14ac:dyDescent="0.2">
      <c r="A921" s="32"/>
      <c r="B921" s="37" t="e">
        <f>VLOOKUP($A921,EVID_OSEVU!$A$1:$M$4972,2,FALSE)</f>
        <v>#N/A</v>
      </c>
      <c r="C921" s="37" t="e">
        <f>VLOOKUP($A921,EVID_OSEVU!$A$1:$M$4972,3,FALSE)</f>
        <v>#N/A</v>
      </c>
      <c r="D921" s="45" t="e">
        <f>VLOOKUP($A921,EVID_OSEVU!$A$1:$M$4972,4,FALSE)</f>
        <v>#N/A</v>
      </c>
      <c r="E921" s="35"/>
      <c r="F921" s="53"/>
      <c r="G921" s="32"/>
      <c r="H921" s="45" t="e">
        <f>VLOOKUP(G921,Export7[#All],2,FALSE)</f>
        <v>#N/A</v>
      </c>
      <c r="I921" s="45" t="e">
        <f>VLOOKUP($A921,EVID_OSEVU!$A$1:$M$4972,10,FALSE)</f>
        <v>#N/A</v>
      </c>
      <c r="J921" s="58" t="e">
        <f>VLOOKUP($A921,EVID_OSEVU!$A$1:$M$4972,11,FALSE)</f>
        <v>#N/A</v>
      </c>
      <c r="K921" s="33"/>
      <c r="L921" s="45" t="e">
        <f>VLOOKUP(EVID_PASTVY!H921,KATEGORIE_ZVIRAT!$B$2:$M$31,6,FALSE)*K921</f>
        <v>#N/A</v>
      </c>
      <c r="M921" s="33">
        <v>24</v>
      </c>
      <c r="N921" s="45" t="e">
        <f>VLOOKUP(EVID_PASTVY!$H921,KATEGORIE_ZVIRAT!$B$2:$M$31,8,FALSE)</f>
        <v>#N/A</v>
      </c>
      <c r="O921" s="45" t="e">
        <f>VLOOKUP(EVID_PASTVY!$H921,KATEGORIE_ZVIRAT!$B$2:$M$31,9,FALSE)</f>
        <v>#N/A</v>
      </c>
      <c r="P921" s="54" t="e">
        <f>VLOOKUP(EVID_PASTVY!$H921,KATEGORIE_ZVIRAT!$B$2:$M$31,7,FALSE)*L921/1000*M921/24*(F921-E921+1)/J921</f>
        <v>#N/A</v>
      </c>
      <c r="Q921" s="52" t="e">
        <f>VLOOKUP(EVID_PASTVY!$H921,KATEGORIE_ZVIRAT!$B$2:$M$31,10,FALSE)*P921*10</f>
        <v>#N/A</v>
      </c>
      <c r="R921" s="52" t="e">
        <f>VLOOKUP(EVID_PASTVY!$H921,KATEGORIE_ZVIRAT!$B$2:$M$31,11,FALSE)*P921*10</f>
        <v>#N/A</v>
      </c>
      <c r="S921" s="52" t="e">
        <f>VLOOKUP(EVID_PASTVY!$H921,KATEGORIE_ZVIRAT!$B$2:$M$31,12,FALSE)*P921*10</f>
        <v>#N/A</v>
      </c>
    </row>
    <row r="922" spans="1:19" x14ac:dyDescent="0.2">
      <c r="A922" s="32"/>
      <c r="B922" s="37" t="e">
        <f>VLOOKUP($A922,EVID_OSEVU!$A$1:$M$4972,2,FALSE)</f>
        <v>#N/A</v>
      </c>
      <c r="C922" s="37" t="e">
        <f>VLOOKUP($A922,EVID_OSEVU!$A$1:$M$4972,3,FALSE)</f>
        <v>#N/A</v>
      </c>
      <c r="D922" s="45" t="e">
        <f>VLOOKUP($A922,EVID_OSEVU!$A$1:$M$4972,4,FALSE)</f>
        <v>#N/A</v>
      </c>
      <c r="E922" s="35"/>
      <c r="F922" s="53"/>
      <c r="G922" s="32"/>
      <c r="H922" s="45" t="e">
        <f>VLOOKUP(G922,Export7[#All],2,FALSE)</f>
        <v>#N/A</v>
      </c>
      <c r="I922" s="45" t="e">
        <f>VLOOKUP($A922,EVID_OSEVU!$A$1:$M$4972,10,FALSE)</f>
        <v>#N/A</v>
      </c>
      <c r="J922" s="58" t="e">
        <f>VLOOKUP($A922,EVID_OSEVU!$A$1:$M$4972,11,FALSE)</f>
        <v>#N/A</v>
      </c>
      <c r="K922" s="33"/>
      <c r="L922" s="45" t="e">
        <f>VLOOKUP(EVID_PASTVY!H922,KATEGORIE_ZVIRAT!$B$2:$M$31,6,FALSE)*K922</f>
        <v>#N/A</v>
      </c>
      <c r="M922" s="33">
        <v>24</v>
      </c>
      <c r="N922" s="45" t="e">
        <f>VLOOKUP(EVID_PASTVY!$H922,KATEGORIE_ZVIRAT!$B$2:$M$31,8,FALSE)</f>
        <v>#N/A</v>
      </c>
      <c r="O922" s="45" t="e">
        <f>VLOOKUP(EVID_PASTVY!$H922,KATEGORIE_ZVIRAT!$B$2:$M$31,9,FALSE)</f>
        <v>#N/A</v>
      </c>
      <c r="P922" s="54" t="e">
        <f>VLOOKUP(EVID_PASTVY!$H922,KATEGORIE_ZVIRAT!$B$2:$M$31,7,FALSE)*L922/1000*M922/24*(F922-E922+1)/J922</f>
        <v>#N/A</v>
      </c>
      <c r="Q922" s="52" t="e">
        <f>VLOOKUP(EVID_PASTVY!$H922,KATEGORIE_ZVIRAT!$B$2:$M$31,10,FALSE)*P922*10</f>
        <v>#N/A</v>
      </c>
      <c r="R922" s="52" t="e">
        <f>VLOOKUP(EVID_PASTVY!$H922,KATEGORIE_ZVIRAT!$B$2:$M$31,11,FALSE)*P922*10</f>
        <v>#N/A</v>
      </c>
      <c r="S922" s="52" t="e">
        <f>VLOOKUP(EVID_PASTVY!$H922,KATEGORIE_ZVIRAT!$B$2:$M$31,12,FALSE)*P922*10</f>
        <v>#N/A</v>
      </c>
    </row>
    <row r="923" spans="1:19" x14ac:dyDescent="0.2">
      <c r="A923" s="32"/>
      <c r="B923" s="37" t="e">
        <f>VLOOKUP($A923,EVID_OSEVU!$A$1:$M$4972,2,FALSE)</f>
        <v>#N/A</v>
      </c>
      <c r="C923" s="37" t="e">
        <f>VLOOKUP($A923,EVID_OSEVU!$A$1:$M$4972,3,FALSE)</f>
        <v>#N/A</v>
      </c>
      <c r="D923" s="45" t="e">
        <f>VLOOKUP($A923,EVID_OSEVU!$A$1:$M$4972,4,FALSE)</f>
        <v>#N/A</v>
      </c>
      <c r="E923" s="35"/>
      <c r="F923" s="53"/>
      <c r="G923" s="32"/>
      <c r="H923" s="45" t="e">
        <f>VLOOKUP(G923,Export7[#All],2,FALSE)</f>
        <v>#N/A</v>
      </c>
      <c r="I923" s="45" t="e">
        <f>VLOOKUP($A923,EVID_OSEVU!$A$1:$M$4972,10,FALSE)</f>
        <v>#N/A</v>
      </c>
      <c r="J923" s="58" t="e">
        <f>VLOOKUP($A923,EVID_OSEVU!$A$1:$M$4972,11,FALSE)</f>
        <v>#N/A</v>
      </c>
      <c r="K923" s="33"/>
      <c r="L923" s="45" t="e">
        <f>VLOOKUP(EVID_PASTVY!H923,KATEGORIE_ZVIRAT!$B$2:$M$31,6,FALSE)*K923</f>
        <v>#N/A</v>
      </c>
      <c r="M923" s="33">
        <v>24</v>
      </c>
      <c r="N923" s="45" t="e">
        <f>VLOOKUP(EVID_PASTVY!$H923,KATEGORIE_ZVIRAT!$B$2:$M$31,8,FALSE)</f>
        <v>#N/A</v>
      </c>
      <c r="O923" s="45" t="e">
        <f>VLOOKUP(EVID_PASTVY!$H923,KATEGORIE_ZVIRAT!$B$2:$M$31,9,FALSE)</f>
        <v>#N/A</v>
      </c>
      <c r="P923" s="54" t="e">
        <f>VLOOKUP(EVID_PASTVY!$H923,KATEGORIE_ZVIRAT!$B$2:$M$31,7,FALSE)*L923/1000*M923/24*(F923-E923+1)/J923</f>
        <v>#N/A</v>
      </c>
      <c r="Q923" s="52" t="e">
        <f>VLOOKUP(EVID_PASTVY!$H923,KATEGORIE_ZVIRAT!$B$2:$M$31,10,FALSE)*P923*10</f>
        <v>#N/A</v>
      </c>
      <c r="R923" s="52" t="e">
        <f>VLOOKUP(EVID_PASTVY!$H923,KATEGORIE_ZVIRAT!$B$2:$M$31,11,FALSE)*P923*10</f>
        <v>#N/A</v>
      </c>
      <c r="S923" s="52" t="e">
        <f>VLOOKUP(EVID_PASTVY!$H923,KATEGORIE_ZVIRAT!$B$2:$M$31,12,FALSE)*P923*10</f>
        <v>#N/A</v>
      </c>
    </row>
    <row r="924" spans="1:19" x14ac:dyDescent="0.2">
      <c r="A924" s="32"/>
      <c r="B924" s="37" t="e">
        <f>VLOOKUP($A924,EVID_OSEVU!$A$1:$M$4972,2,FALSE)</f>
        <v>#N/A</v>
      </c>
      <c r="C924" s="37" t="e">
        <f>VLOOKUP($A924,EVID_OSEVU!$A$1:$M$4972,3,FALSE)</f>
        <v>#N/A</v>
      </c>
      <c r="D924" s="45" t="e">
        <f>VLOOKUP($A924,EVID_OSEVU!$A$1:$M$4972,4,FALSE)</f>
        <v>#N/A</v>
      </c>
      <c r="E924" s="35"/>
      <c r="F924" s="53"/>
      <c r="G924" s="32"/>
      <c r="H924" s="45" t="e">
        <f>VLOOKUP(G924,Export7[#All],2,FALSE)</f>
        <v>#N/A</v>
      </c>
      <c r="I924" s="45" t="e">
        <f>VLOOKUP($A924,EVID_OSEVU!$A$1:$M$4972,10,FALSE)</f>
        <v>#N/A</v>
      </c>
      <c r="J924" s="58" t="e">
        <f>VLOOKUP($A924,EVID_OSEVU!$A$1:$M$4972,11,FALSE)</f>
        <v>#N/A</v>
      </c>
      <c r="K924" s="33"/>
      <c r="L924" s="45" t="e">
        <f>VLOOKUP(EVID_PASTVY!H924,KATEGORIE_ZVIRAT!$B$2:$M$31,6,FALSE)*K924</f>
        <v>#N/A</v>
      </c>
      <c r="M924" s="33">
        <v>24</v>
      </c>
      <c r="N924" s="45" t="e">
        <f>VLOOKUP(EVID_PASTVY!$H924,KATEGORIE_ZVIRAT!$B$2:$M$31,8,FALSE)</f>
        <v>#N/A</v>
      </c>
      <c r="O924" s="45" t="e">
        <f>VLOOKUP(EVID_PASTVY!$H924,KATEGORIE_ZVIRAT!$B$2:$M$31,9,FALSE)</f>
        <v>#N/A</v>
      </c>
      <c r="P924" s="54" t="e">
        <f>VLOOKUP(EVID_PASTVY!$H924,KATEGORIE_ZVIRAT!$B$2:$M$31,7,FALSE)*L924/1000*M924/24*(F924-E924+1)/J924</f>
        <v>#N/A</v>
      </c>
      <c r="Q924" s="52" t="e">
        <f>VLOOKUP(EVID_PASTVY!$H924,KATEGORIE_ZVIRAT!$B$2:$M$31,10,FALSE)*P924*10</f>
        <v>#N/A</v>
      </c>
      <c r="R924" s="52" t="e">
        <f>VLOOKUP(EVID_PASTVY!$H924,KATEGORIE_ZVIRAT!$B$2:$M$31,11,FALSE)*P924*10</f>
        <v>#N/A</v>
      </c>
      <c r="S924" s="52" t="e">
        <f>VLOOKUP(EVID_PASTVY!$H924,KATEGORIE_ZVIRAT!$B$2:$M$31,12,FALSE)*P924*10</f>
        <v>#N/A</v>
      </c>
    </row>
    <row r="925" spans="1:19" x14ac:dyDescent="0.2">
      <c r="A925" s="32"/>
      <c r="B925" s="37" t="e">
        <f>VLOOKUP($A925,EVID_OSEVU!$A$1:$M$4972,2,FALSE)</f>
        <v>#N/A</v>
      </c>
      <c r="C925" s="37" t="e">
        <f>VLOOKUP($A925,EVID_OSEVU!$A$1:$M$4972,3,FALSE)</f>
        <v>#N/A</v>
      </c>
      <c r="D925" s="45" t="e">
        <f>VLOOKUP($A925,EVID_OSEVU!$A$1:$M$4972,4,FALSE)</f>
        <v>#N/A</v>
      </c>
      <c r="E925" s="35"/>
      <c r="F925" s="53"/>
      <c r="G925" s="32"/>
      <c r="H925" s="45" t="e">
        <f>VLOOKUP(G925,Export7[#All],2,FALSE)</f>
        <v>#N/A</v>
      </c>
      <c r="I925" s="45" t="e">
        <f>VLOOKUP($A925,EVID_OSEVU!$A$1:$M$4972,10,FALSE)</f>
        <v>#N/A</v>
      </c>
      <c r="J925" s="58" t="e">
        <f>VLOOKUP($A925,EVID_OSEVU!$A$1:$M$4972,11,FALSE)</f>
        <v>#N/A</v>
      </c>
      <c r="K925" s="33"/>
      <c r="L925" s="45" t="e">
        <f>VLOOKUP(EVID_PASTVY!H925,KATEGORIE_ZVIRAT!$B$2:$M$31,6,FALSE)*K925</f>
        <v>#N/A</v>
      </c>
      <c r="M925" s="33">
        <v>24</v>
      </c>
      <c r="N925" s="45" t="e">
        <f>VLOOKUP(EVID_PASTVY!$H925,KATEGORIE_ZVIRAT!$B$2:$M$31,8,FALSE)</f>
        <v>#N/A</v>
      </c>
      <c r="O925" s="45" t="e">
        <f>VLOOKUP(EVID_PASTVY!$H925,KATEGORIE_ZVIRAT!$B$2:$M$31,9,FALSE)</f>
        <v>#N/A</v>
      </c>
      <c r="P925" s="54" t="e">
        <f>VLOOKUP(EVID_PASTVY!$H925,KATEGORIE_ZVIRAT!$B$2:$M$31,7,FALSE)*L925/1000*M925/24*(F925-E925+1)/J925</f>
        <v>#N/A</v>
      </c>
      <c r="Q925" s="52" t="e">
        <f>VLOOKUP(EVID_PASTVY!$H925,KATEGORIE_ZVIRAT!$B$2:$M$31,10,FALSE)*P925*10</f>
        <v>#N/A</v>
      </c>
      <c r="R925" s="52" t="e">
        <f>VLOOKUP(EVID_PASTVY!$H925,KATEGORIE_ZVIRAT!$B$2:$M$31,11,FALSE)*P925*10</f>
        <v>#N/A</v>
      </c>
      <c r="S925" s="52" t="e">
        <f>VLOOKUP(EVID_PASTVY!$H925,KATEGORIE_ZVIRAT!$B$2:$M$31,12,FALSE)*P925*10</f>
        <v>#N/A</v>
      </c>
    </row>
    <row r="926" spans="1:19" x14ac:dyDescent="0.2">
      <c r="A926" s="32"/>
      <c r="B926" s="37" t="e">
        <f>VLOOKUP($A926,EVID_OSEVU!$A$1:$M$4972,2,FALSE)</f>
        <v>#N/A</v>
      </c>
      <c r="C926" s="37" t="e">
        <f>VLOOKUP($A926,EVID_OSEVU!$A$1:$M$4972,3,FALSE)</f>
        <v>#N/A</v>
      </c>
      <c r="D926" s="45" t="e">
        <f>VLOOKUP($A926,EVID_OSEVU!$A$1:$M$4972,4,FALSE)</f>
        <v>#N/A</v>
      </c>
      <c r="E926" s="35"/>
      <c r="F926" s="53"/>
      <c r="G926" s="32"/>
      <c r="H926" s="45" t="e">
        <f>VLOOKUP(G926,Export7[#All],2,FALSE)</f>
        <v>#N/A</v>
      </c>
      <c r="I926" s="45" t="e">
        <f>VLOOKUP($A926,EVID_OSEVU!$A$1:$M$4972,10,FALSE)</f>
        <v>#N/A</v>
      </c>
      <c r="J926" s="58" t="e">
        <f>VLOOKUP($A926,EVID_OSEVU!$A$1:$M$4972,11,FALSE)</f>
        <v>#N/A</v>
      </c>
      <c r="K926" s="33"/>
      <c r="L926" s="45" t="e">
        <f>VLOOKUP(EVID_PASTVY!H926,KATEGORIE_ZVIRAT!$B$2:$M$31,6,FALSE)*K926</f>
        <v>#N/A</v>
      </c>
      <c r="M926" s="33">
        <v>24</v>
      </c>
      <c r="N926" s="45" t="e">
        <f>VLOOKUP(EVID_PASTVY!$H926,KATEGORIE_ZVIRAT!$B$2:$M$31,8,FALSE)</f>
        <v>#N/A</v>
      </c>
      <c r="O926" s="45" t="e">
        <f>VLOOKUP(EVID_PASTVY!$H926,KATEGORIE_ZVIRAT!$B$2:$M$31,9,FALSE)</f>
        <v>#N/A</v>
      </c>
      <c r="P926" s="54" t="e">
        <f>VLOOKUP(EVID_PASTVY!$H926,KATEGORIE_ZVIRAT!$B$2:$M$31,7,FALSE)*L926/1000*M926/24*(F926-E926+1)/J926</f>
        <v>#N/A</v>
      </c>
      <c r="Q926" s="52" t="e">
        <f>VLOOKUP(EVID_PASTVY!$H926,KATEGORIE_ZVIRAT!$B$2:$M$31,10,FALSE)*P926*10</f>
        <v>#N/A</v>
      </c>
      <c r="R926" s="52" t="e">
        <f>VLOOKUP(EVID_PASTVY!$H926,KATEGORIE_ZVIRAT!$B$2:$M$31,11,FALSE)*P926*10</f>
        <v>#N/A</v>
      </c>
      <c r="S926" s="52" t="e">
        <f>VLOOKUP(EVID_PASTVY!$H926,KATEGORIE_ZVIRAT!$B$2:$M$31,12,FALSE)*P926*10</f>
        <v>#N/A</v>
      </c>
    </row>
    <row r="927" spans="1:19" x14ac:dyDescent="0.2">
      <c r="A927" s="32"/>
      <c r="B927" s="37" t="e">
        <f>VLOOKUP($A927,EVID_OSEVU!$A$1:$M$4972,2,FALSE)</f>
        <v>#N/A</v>
      </c>
      <c r="C927" s="37" t="e">
        <f>VLOOKUP($A927,EVID_OSEVU!$A$1:$M$4972,3,FALSE)</f>
        <v>#N/A</v>
      </c>
      <c r="D927" s="45" t="e">
        <f>VLOOKUP($A927,EVID_OSEVU!$A$1:$M$4972,4,FALSE)</f>
        <v>#N/A</v>
      </c>
      <c r="E927" s="35"/>
      <c r="F927" s="53"/>
      <c r="G927" s="32"/>
      <c r="H927" s="45" t="e">
        <f>VLOOKUP(G927,Export7[#All],2,FALSE)</f>
        <v>#N/A</v>
      </c>
      <c r="I927" s="45" t="e">
        <f>VLOOKUP($A927,EVID_OSEVU!$A$1:$M$4972,10,FALSE)</f>
        <v>#N/A</v>
      </c>
      <c r="J927" s="58" t="e">
        <f>VLOOKUP($A927,EVID_OSEVU!$A$1:$M$4972,11,FALSE)</f>
        <v>#N/A</v>
      </c>
      <c r="K927" s="33"/>
      <c r="L927" s="45" t="e">
        <f>VLOOKUP(EVID_PASTVY!H927,KATEGORIE_ZVIRAT!$B$2:$M$31,6,FALSE)*K927</f>
        <v>#N/A</v>
      </c>
      <c r="M927" s="33">
        <v>24</v>
      </c>
      <c r="N927" s="45" t="e">
        <f>VLOOKUP(EVID_PASTVY!$H927,KATEGORIE_ZVIRAT!$B$2:$M$31,8,FALSE)</f>
        <v>#N/A</v>
      </c>
      <c r="O927" s="45" t="e">
        <f>VLOOKUP(EVID_PASTVY!$H927,KATEGORIE_ZVIRAT!$B$2:$M$31,9,FALSE)</f>
        <v>#N/A</v>
      </c>
      <c r="P927" s="54" t="e">
        <f>VLOOKUP(EVID_PASTVY!$H927,KATEGORIE_ZVIRAT!$B$2:$M$31,7,FALSE)*L927/1000*M927/24*(F927-E927+1)/J927</f>
        <v>#N/A</v>
      </c>
      <c r="Q927" s="52" t="e">
        <f>VLOOKUP(EVID_PASTVY!$H927,KATEGORIE_ZVIRAT!$B$2:$M$31,10,FALSE)*P927*10</f>
        <v>#N/A</v>
      </c>
      <c r="R927" s="52" t="e">
        <f>VLOOKUP(EVID_PASTVY!$H927,KATEGORIE_ZVIRAT!$B$2:$M$31,11,FALSE)*P927*10</f>
        <v>#N/A</v>
      </c>
      <c r="S927" s="52" t="e">
        <f>VLOOKUP(EVID_PASTVY!$H927,KATEGORIE_ZVIRAT!$B$2:$M$31,12,FALSE)*P927*10</f>
        <v>#N/A</v>
      </c>
    </row>
    <row r="928" spans="1:19" x14ac:dyDescent="0.2">
      <c r="A928" s="32"/>
      <c r="B928" s="37" t="e">
        <f>VLOOKUP($A928,EVID_OSEVU!$A$1:$M$4972,2,FALSE)</f>
        <v>#N/A</v>
      </c>
      <c r="C928" s="37" t="e">
        <f>VLOOKUP($A928,EVID_OSEVU!$A$1:$M$4972,3,FALSE)</f>
        <v>#N/A</v>
      </c>
      <c r="D928" s="45" t="e">
        <f>VLOOKUP($A928,EVID_OSEVU!$A$1:$M$4972,4,FALSE)</f>
        <v>#N/A</v>
      </c>
      <c r="E928" s="35"/>
      <c r="F928" s="53"/>
      <c r="G928" s="32"/>
      <c r="H928" s="45" t="e">
        <f>VLOOKUP(G928,Export7[#All],2,FALSE)</f>
        <v>#N/A</v>
      </c>
      <c r="I928" s="45" t="e">
        <f>VLOOKUP($A928,EVID_OSEVU!$A$1:$M$4972,10,FALSE)</f>
        <v>#N/A</v>
      </c>
      <c r="J928" s="58" t="e">
        <f>VLOOKUP($A928,EVID_OSEVU!$A$1:$M$4972,11,FALSE)</f>
        <v>#N/A</v>
      </c>
      <c r="K928" s="33"/>
      <c r="L928" s="45" t="e">
        <f>VLOOKUP(EVID_PASTVY!H928,KATEGORIE_ZVIRAT!$B$2:$M$31,6,FALSE)*K928</f>
        <v>#N/A</v>
      </c>
      <c r="M928" s="33">
        <v>24</v>
      </c>
      <c r="N928" s="45" t="e">
        <f>VLOOKUP(EVID_PASTVY!$H928,KATEGORIE_ZVIRAT!$B$2:$M$31,8,FALSE)</f>
        <v>#N/A</v>
      </c>
      <c r="O928" s="45" t="e">
        <f>VLOOKUP(EVID_PASTVY!$H928,KATEGORIE_ZVIRAT!$B$2:$M$31,9,FALSE)</f>
        <v>#N/A</v>
      </c>
      <c r="P928" s="54" t="e">
        <f>VLOOKUP(EVID_PASTVY!$H928,KATEGORIE_ZVIRAT!$B$2:$M$31,7,FALSE)*L928/1000*M928/24*(F928-E928+1)/J928</f>
        <v>#N/A</v>
      </c>
      <c r="Q928" s="52" t="e">
        <f>VLOOKUP(EVID_PASTVY!$H928,KATEGORIE_ZVIRAT!$B$2:$M$31,10,FALSE)*P928*10</f>
        <v>#N/A</v>
      </c>
      <c r="R928" s="52" t="e">
        <f>VLOOKUP(EVID_PASTVY!$H928,KATEGORIE_ZVIRAT!$B$2:$M$31,11,FALSE)*P928*10</f>
        <v>#N/A</v>
      </c>
      <c r="S928" s="52" t="e">
        <f>VLOOKUP(EVID_PASTVY!$H928,KATEGORIE_ZVIRAT!$B$2:$M$31,12,FALSE)*P928*10</f>
        <v>#N/A</v>
      </c>
    </row>
    <row r="929" spans="1:19" x14ac:dyDescent="0.2">
      <c r="A929" s="32"/>
      <c r="B929" s="37" t="e">
        <f>VLOOKUP($A929,EVID_OSEVU!$A$1:$M$4972,2,FALSE)</f>
        <v>#N/A</v>
      </c>
      <c r="C929" s="37" t="e">
        <f>VLOOKUP($A929,EVID_OSEVU!$A$1:$M$4972,3,FALSE)</f>
        <v>#N/A</v>
      </c>
      <c r="D929" s="45" t="e">
        <f>VLOOKUP($A929,EVID_OSEVU!$A$1:$M$4972,4,FALSE)</f>
        <v>#N/A</v>
      </c>
      <c r="E929" s="35"/>
      <c r="F929" s="53"/>
      <c r="G929" s="32"/>
      <c r="H929" s="45" t="e">
        <f>VLOOKUP(G929,Export7[#All],2,FALSE)</f>
        <v>#N/A</v>
      </c>
      <c r="I929" s="45" t="e">
        <f>VLOOKUP($A929,EVID_OSEVU!$A$1:$M$4972,10,FALSE)</f>
        <v>#N/A</v>
      </c>
      <c r="J929" s="58" t="e">
        <f>VLOOKUP($A929,EVID_OSEVU!$A$1:$M$4972,11,FALSE)</f>
        <v>#N/A</v>
      </c>
      <c r="K929" s="33"/>
      <c r="L929" s="45" t="e">
        <f>VLOOKUP(EVID_PASTVY!H929,KATEGORIE_ZVIRAT!$B$2:$M$31,6,FALSE)*K929</f>
        <v>#N/A</v>
      </c>
      <c r="M929" s="33">
        <v>24</v>
      </c>
      <c r="N929" s="45" t="e">
        <f>VLOOKUP(EVID_PASTVY!$H929,KATEGORIE_ZVIRAT!$B$2:$M$31,8,FALSE)</f>
        <v>#N/A</v>
      </c>
      <c r="O929" s="45" t="e">
        <f>VLOOKUP(EVID_PASTVY!$H929,KATEGORIE_ZVIRAT!$B$2:$M$31,9,FALSE)</f>
        <v>#N/A</v>
      </c>
      <c r="P929" s="54" t="e">
        <f>VLOOKUP(EVID_PASTVY!$H929,KATEGORIE_ZVIRAT!$B$2:$M$31,7,FALSE)*L929/1000*M929/24*(F929-E929+1)/J929</f>
        <v>#N/A</v>
      </c>
      <c r="Q929" s="52" t="e">
        <f>VLOOKUP(EVID_PASTVY!$H929,KATEGORIE_ZVIRAT!$B$2:$M$31,10,FALSE)*P929*10</f>
        <v>#N/A</v>
      </c>
      <c r="R929" s="52" t="e">
        <f>VLOOKUP(EVID_PASTVY!$H929,KATEGORIE_ZVIRAT!$B$2:$M$31,11,FALSE)*P929*10</f>
        <v>#N/A</v>
      </c>
      <c r="S929" s="52" t="e">
        <f>VLOOKUP(EVID_PASTVY!$H929,KATEGORIE_ZVIRAT!$B$2:$M$31,12,FALSE)*P929*10</f>
        <v>#N/A</v>
      </c>
    </row>
    <row r="930" spans="1:19" x14ac:dyDescent="0.2">
      <c r="A930" s="32"/>
      <c r="B930" s="37" t="e">
        <f>VLOOKUP($A930,EVID_OSEVU!$A$1:$M$4972,2,FALSE)</f>
        <v>#N/A</v>
      </c>
      <c r="C930" s="37" t="e">
        <f>VLOOKUP($A930,EVID_OSEVU!$A$1:$M$4972,3,FALSE)</f>
        <v>#N/A</v>
      </c>
      <c r="D930" s="45" t="e">
        <f>VLOOKUP($A930,EVID_OSEVU!$A$1:$M$4972,4,FALSE)</f>
        <v>#N/A</v>
      </c>
      <c r="E930" s="35"/>
      <c r="F930" s="53"/>
      <c r="G930" s="32"/>
      <c r="H930" s="45" t="e">
        <f>VLOOKUP(G930,Export7[#All],2,FALSE)</f>
        <v>#N/A</v>
      </c>
      <c r="I930" s="45" t="e">
        <f>VLOOKUP($A930,EVID_OSEVU!$A$1:$M$4972,10,FALSE)</f>
        <v>#N/A</v>
      </c>
      <c r="J930" s="58" t="e">
        <f>VLOOKUP($A930,EVID_OSEVU!$A$1:$M$4972,11,FALSE)</f>
        <v>#N/A</v>
      </c>
      <c r="K930" s="33"/>
      <c r="L930" s="45" t="e">
        <f>VLOOKUP(EVID_PASTVY!H930,KATEGORIE_ZVIRAT!$B$2:$M$31,6,FALSE)*K930</f>
        <v>#N/A</v>
      </c>
      <c r="M930" s="33">
        <v>24</v>
      </c>
      <c r="N930" s="45" t="e">
        <f>VLOOKUP(EVID_PASTVY!$H930,KATEGORIE_ZVIRAT!$B$2:$M$31,8,FALSE)</f>
        <v>#N/A</v>
      </c>
      <c r="O930" s="45" t="e">
        <f>VLOOKUP(EVID_PASTVY!$H930,KATEGORIE_ZVIRAT!$B$2:$M$31,9,FALSE)</f>
        <v>#N/A</v>
      </c>
      <c r="P930" s="54" t="e">
        <f>VLOOKUP(EVID_PASTVY!$H930,KATEGORIE_ZVIRAT!$B$2:$M$31,7,FALSE)*L930/1000*M930/24*(F930-E930+1)/J930</f>
        <v>#N/A</v>
      </c>
      <c r="Q930" s="52" t="e">
        <f>VLOOKUP(EVID_PASTVY!$H930,KATEGORIE_ZVIRAT!$B$2:$M$31,10,FALSE)*P930*10</f>
        <v>#N/A</v>
      </c>
      <c r="R930" s="52" t="e">
        <f>VLOOKUP(EVID_PASTVY!$H930,KATEGORIE_ZVIRAT!$B$2:$M$31,11,FALSE)*P930*10</f>
        <v>#N/A</v>
      </c>
      <c r="S930" s="52" t="e">
        <f>VLOOKUP(EVID_PASTVY!$H930,KATEGORIE_ZVIRAT!$B$2:$M$31,12,FALSE)*P930*10</f>
        <v>#N/A</v>
      </c>
    </row>
    <row r="931" spans="1:19" x14ac:dyDescent="0.2">
      <c r="A931" s="32"/>
      <c r="B931" s="37" t="e">
        <f>VLOOKUP($A931,EVID_OSEVU!$A$1:$M$4972,2,FALSE)</f>
        <v>#N/A</v>
      </c>
      <c r="C931" s="37" t="e">
        <f>VLOOKUP($A931,EVID_OSEVU!$A$1:$M$4972,3,FALSE)</f>
        <v>#N/A</v>
      </c>
      <c r="D931" s="45" t="e">
        <f>VLOOKUP($A931,EVID_OSEVU!$A$1:$M$4972,4,FALSE)</f>
        <v>#N/A</v>
      </c>
      <c r="E931" s="35"/>
      <c r="F931" s="53"/>
      <c r="G931" s="32"/>
      <c r="H931" s="45" t="e">
        <f>VLOOKUP(G931,Export7[#All],2,FALSE)</f>
        <v>#N/A</v>
      </c>
      <c r="I931" s="45" t="e">
        <f>VLOOKUP($A931,EVID_OSEVU!$A$1:$M$4972,10,FALSE)</f>
        <v>#N/A</v>
      </c>
      <c r="J931" s="58" t="e">
        <f>VLOOKUP($A931,EVID_OSEVU!$A$1:$M$4972,11,FALSE)</f>
        <v>#N/A</v>
      </c>
      <c r="K931" s="33"/>
      <c r="L931" s="45" t="e">
        <f>VLOOKUP(EVID_PASTVY!H931,KATEGORIE_ZVIRAT!$B$2:$M$31,6,FALSE)*K931</f>
        <v>#N/A</v>
      </c>
      <c r="M931" s="33">
        <v>24</v>
      </c>
      <c r="N931" s="45" t="e">
        <f>VLOOKUP(EVID_PASTVY!$H931,KATEGORIE_ZVIRAT!$B$2:$M$31,8,FALSE)</f>
        <v>#N/A</v>
      </c>
      <c r="O931" s="45" t="e">
        <f>VLOOKUP(EVID_PASTVY!$H931,KATEGORIE_ZVIRAT!$B$2:$M$31,9,FALSE)</f>
        <v>#N/A</v>
      </c>
      <c r="P931" s="54" t="e">
        <f>VLOOKUP(EVID_PASTVY!$H931,KATEGORIE_ZVIRAT!$B$2:$M$31,7,FALSE)*L931/1000*M931/24*(F931-E931+1)/J931</f>
        <v>#N/A</v>
      </c>
      <c r="Q931" s="52" t="e">
        <f>VLOOKUP(EVID_PASTVY!$H931,KATEGORIE_ZVIRAT!$B$2:$M$31,10,FALSE)*P931*10</f>
        <v>#N/A</v>
      </c>
      <c r="R931" s="52" t="e">
        <f>VLOOKUP(EVID_PASTVY!$H931,KATEGORIE_ZVIRAT!$B$2:$M$31,11,FALSE)*P931*10</f>
        <v>#N/A</v>
      </c>
      <c r="S931" s="52" t="e">
        <f>VLOOKUP(EVID_PASTVY!$H931,KATEGORIE_ZVIRAT!$B$2:$M$31,12,FALSE)*P931*10</f>
        <v>#N/A</v>
      </c>
    </row>
    <row r="932" spans="1:19" x14ac:dyDescent="0.2">
      <c r="A932" s="32"/>
      <c r="B932" s="37" t="e">
        <f>VLOOKUP($A932,EVID_OSEVU!$A$1:$M$4972,2,FALSE)</f>
        <v>#N/A</v>
      </c>
      <c r="C932" s="37" t="e">
        <f>VLOOKUP($A932,EVID_OSEVU!$A$1:$M$4972,3,FALSE)</f>
        <v>#N/A</v>
      </c>
      <c r="D932" s="45" t="e">
        <f>VLOOKUP($A932,EVID_OSEVU!$A$1:$M$4972,4,FALSE)</f>
        <v>#N/A</v>
      </c>
      <c r="E932" s="35"/>
      <c r="F932" s="53"/>
      <c r="G932" s="32"/>
      <c r="H932" s="45" t="e">
        <f>VLOOKUP(G932,Export7[#All],2,FALSE)</f>
        <v>#N/A</v>
      </c>
      <c r="I932" s="45" t="e">
        <f>VLOOKUP($A932,EVID_OSEVU!$A$1:$M$4972,10,FALSE)</f>
        <v>#N/A</v>
      </c>
      <c r="J932" s="58" t="e">
        <f>VLOOKUP($A932,EVID_OSEVU!$A$1:$M$4972,11,FALSE)</f>
        <v>#N/A</v>
      </c>
      <c r="K932" s="33"/>
      <c r="L932" s="45" t="e">
        <f>VLOOKUP(EVID_PASTVY!H932,KATEGORIE_ZVIRAT!$B$2:$M$31,6,FALSE)*K932</f>
        <v>#N/A</v>
      </c>
      <c r="M932" s="33">
        <v>24</v>
      </c>
      <c r="N932" s="45" t="e">
        <f>VLOOKUP(EVID_PASTVY!$H932,KATEGORIE_ZVIRAT!$B$2:$M$31,8,FALSE)</f>
        <v>#N/A</v>
      </c>
      <c r="O932" s="45" t="e">
        <f>VLOOKUP(EVID_PASTVY!$H932,KATEGORIE_ZVIRAT!$B$2:$M$31,9,FALSE)</f>
        <v>#N/A</v>
      </c>
      <c r="P932" s="54" t="e">
        <f>VLOOKUP(EVID_PASTVY!$H932,KATEGORIE_ZVIRAT!$B$2:$M$31,7,FALSE)*L932/1000*M932/24*(F932-E932+1)/J932</f>
        <v>#N/A</v>
      </c>
      <c r="Q932" s="52" t="e">
        <f>VLOOKUP(EVID_PASTVY!$H932,KATEGORIE_ZVIRAT!$B$2:$M$31,10,FALSE)*P932*10</f>
        <v>#N/A</v>
      </c>
      <c r="R932" s="52" t="e">
        <f>VLOOKUP(EVID_PASTVY!$H932,KATEGORIE_ZVIRAT!$B$2:$M$31,11,FALSE)*P932*10</f>
        <v>#N/A</v>
      </c>
      <c r="S932" s="52" t="e">
        <f>VLOOKUP(EVID_PASTVY!$H932,KATEGORIE_ZVIRAT!$B$2:$M$31,12,FALSE)*P932*10</f>
        <v>#N/A</v>
      </c>
    </row>
    <row r="933" spans="1:19" x14ac:dyDescent="0.2">
      <c r="A933" s="32"/>
      <c r="B933" s="37" t="e">
        <f>VLOOKUP($A933,EVID_OSEVU!$A$1:$M$4972,2,FALSE)</f>
        <v>#N/A</v>
      </c>
      <c r="C933" s="37" t="e">
        <f>VLOOKUP($A933,EVID_OSEVU!$A$1:$M$4972,3,FALSE)</f>
        <v>#N/A</v>
      </c>
      <c r="D933" s="45" t="e">
        <f>VLOOKUP($A933,EVID_OSEVU!$A$1:$M$4972,4,FALSE)</f>
        <v>#N/A</v>
      </c>
      <c r="E933" s="35"/>
      <c r="F933" s="53"/>
      <c r="G933" s="32"/>
      <c r="H933" s="45" t="e">
        <f>VLOOKUP(G933,Export7[#All],2,FALSE)</f>
        <v>#N/A</v>
      </c>
      <c r="I933" s="45" t="e">
        <f>VLOOKUP($A933,EVID_OSEVU!$A$1:$M$4972,10,FALSE)</f>
        <v>#N/A</v>
      </c>
      <c r="J933" s="58" t="e">
        <f>VLOOKUP($A933,EVID_OSEVU!$A$1:$M$4972,11,FALSE)</f>
        <v>#N/A</v>
      </c>
      <c r="K933" s="33"/>
      <c r="L933" s="45" t="e">
        <f>VLOOKUP(EVID_PASTVY!H933,KATEGORIE_ZVIRAT!$B$2:$M$31,6,FALSE)*K933</f>
        <v>#N/A</v>
      </c>
      <c r="M933" s="33">
        <v>24</v>
      </c>
      <c r="N933" s="45" t="e">
        <f>VLOOKUP(EVID_PASTVY!$H933,KATEGORIE_ZVIRAT!$B$2:$M$31,8,FALSE)</f>
        <v>#N/A</v>
      </c>
      <c r="O933" s="45" t="e">
        <f>VLOOKUP(EVID_PASTVY!$H933,KATEGORIE_ZVIRAT!$B$2:$M$31,9,FALSE)</f>
        <v>#N/A</v>
      </c>
      <c r="P933" s="54" t="e">
        <f>VLOOKUP(EVID_PASTVY!$H933,KATEGORIE_ZVIRAT!$B$2:$M$31,7,FALSE)*L933/1000*M933/24*(F933-E933+1)/J933</f>
        <v>#N/A</v>
      </c>
      <c r="Q933" s="52" t="e">
        <f>VLOOKUP(EVID_PASTVY!$H933,KATEGORIE_ZVIRAT!$B$2:$M$31,10,FALSE)*P933*10</f>
        <v>#N/A</v>
      </c>
      <c r="R933" s="52" t="e">
        <f>VLOOKUP(EVID_PASTVY!$H933,KATEGORIE_ZVIRAT!$B$2:$M$31,11,FALSE)*P933*10</f>
        <v>#N/A</v>
      </c>
      <c r="S933" s="52" t="e">
        <f>VLOOKUP(EVID_PASTVY!$H933,KATEGORIE_ZVIRAT!$B$2:$M$31,12,FALSE)*P933*10</f>
        <v>#N/A</v>
      </c>
    </row>
    <row r="934" spans="1:19" x14ac:dyDescent="0.2">
      <c r="A934" s="32"/>
      <c r="B934" s="37" t="e">
        <f>VLOOKUP($A934,EVID_OSEVU!$A$1:$M$4972,2,FALSE)</f>
        <v>#N/A</v>
      </c>
      <c r="C934" s="37" t="e">
        <f>VLOOKUP($A934,EVID_OSEVU!$A$1:$M$4972,3,FALSE)</f>
        <v>#N/A</v>
      </c>
      <c r="D934" s="45" t="e">
        <f>VLOOKUP($A934,EVID_OSEVU!$A$1:$M$4972,4,FALSE)</f>
        <v>#N/A</v>
      </c>
      <c r="E934" s="35"/>
      <c r="F934" s="53"/>
      <c r="G934" s="32"/>
      <c r="H934" s="45" t="e">
        <f>VLOOKUP(G934,Export7[#All],2,FALSE)</f>
        <v>#N/A</v>
      </c>
      <c r="I934" s="45" t="e">
        <f>VLOOKUP($A934,EVID_OSEVU!$A$1:$M$4972,10,FALSE)</f>
        <v>#N/A</v>
      </c>
      <c r="J934" s="58" t="e">
        <f>VLOOKUP($A934,EVID_OSEVU!$A$1:$M$4972,11,FALSE)</f>
        <v>#N/A</v>
      </c>
      <c r="K934" s="33"/>
      <c r="L934" s="45" t="e">
        <f>VLOOKUP(EVID_PASTVY!H934,KATEGORIE_ZVIRAT!$B$2:$M$31,6,FALSE)*K934</f>
        <v>#N/A</v>
      </c>
      <c r="M934" s="33">
        <v>24</v>
      </c>
      <c r="N934" s="45" t="e">
        <f>VLOOKUP(EVID_PASTVY!$H934,KATEGORIE_ZVIRAT!$B$2:$M$31,8,FALSE)</f>
        <v>#N/A</v>
      </c>
      <c r="O934" s="45" t="e">
        <f>VLOOKUP(EVID_PASTVY!$H934,KATEGORIE_ZVIRAT!$B$2:$M$31,9,FALSE)</f>
        <v>#N/A</v>
      </c>
      <c r="P934" s="54" t="e">
        <f>VLOOKUP(EVID_PASTVY!$H934,KATEGORIE_ZVIRAT!$B$2:$M$31,7,FALSE)*L934/1000*M934/24*(F934-E934+1)/J934</f>
        <v>#N/A</v>
      </c>
      <c r="Q934" s="52" t="e">
        <f>VLOOKUP(EVID_PASTVY!$H934,KATEGORIE_ZVIRAT!$B$2:$M$31,10,FALSE)*P934*10</f>
        <v>#N/A</v>
      </c>
      <c r="R934" s="52" t="e">
        <f>VLOOKUP(EVID_PASTVY!$H934,KATEGORIE_ZVIRAT!$B$2:$M$31,11,FALSE)*P934*10</f>
        <v>#N/A</v>
      </c>
      <c r="S934" s="52" t="e">
        <f>VLOOKUP(EVID_PASTVY!$H934,KATEGORIE_ZVIRAT!$B$2:$M$31,12,FALSE)*P934*10</f>
        <v>#N/A</v>
      </c>
    </row>
    <row r="935" spans="1:19" x14ac:dyDescent="0.2">
      <c r="A935" s="32"/>
      <c r="B935" s="37" t="e">
        <f>VLOOKUP($A935,EVID_OSEVU!$A$1:$M$4972,2,FALSE)</f>
        <v>#N/A</v>
      </c>
      <c r="C935" s="37" t="e">
        <f>VLOOKUP($A935,EVID_OSEVU!$A$1:$M$4972,3,FALSE)</f>
        <v>#N/A</v>
      </c>
      <c r="D935" s="45" t="e">
        <f>VLOOKUP($A935,EVID_OSEVU!$A$1:$M$4972,4,FALSE)</f>
        <v>#N/A</v>
      </c>
      <c r="E935" s="35"/>
      <c r="F935" s="53"/>
      <c r="G935" s="32"/>
      <c r="H935" s="45" t="e">
        <f>VLOOKUP(G935,Export7[#All],2,FALSE)</f>
        <v>#N/A</v>
      </c>
      <c r="I935" s="45" t="e">
        <f>VLOOKUP($A935,EVID_OSEVU!$A$1:$M$4972,10,FALSE)</f>
        <v>#N/A</v>
      </c>
      <c r="J935" s="58" t="e">
        <f>VLOOKUP($A935,EVID_OSEVU!$A$1:$M$4972,11,FALSE)</f>
        <v>#N/A</v>
      </c>
      <c r="K935" s="33"/>
      <c r="L935" s="45" t="e">
        <f>VLOOKUP(EVID_PASTVY!H935,KATEGORIE_ZVIRAT!$B$2:$M$31,6,FALSE)*K935</f>
        <v>#N/A</v>
      </c>
      <c r="M935" s="33">
        <v>24</v>
      </c>
      <c r="N935" s="45" t="e">
        <f>VLOOKUP(EVID_PASTVY!$H935,KATEGORIE_ZVIRAT!$B$2:$M$31,8,FALSE)</f>
        <v>#N/A</v>
      </c>
      <c r="O935" s="45" t="e">
        <f>VLOOKUP(EVID_PASTVY!$H935,KATEGORIE_ZVIRAT!$B$2:$M$31,9,FALSE)</f>
        <v>#N/A</v>
      </c>
      <c r="P935" s="54" t="e">
        <f>VLOOKUP(EVID_PASTVY!$H935,KATEGORIE_ZVIRAT!$B$2:$M$31,7,FALSE)*L935/1000*M935/24*(F935-E935+1)/J935</f>
        <v>#N/A</v>
      </c>
      <c r="Q935" s="52" t="e">
        <f>VLOOKUP(EVID_PASTVY!$H935,KATEGORIE_ZVIRAT!$B$2:$M$31,10,FALSE)*P935*10</f>
        <v>#N/A</v>
      </c>
      <c r="R935" s="52" t="e">
        <f>VLOOKUP(EVID_PASTVY!$H935,KATEGORIE_ZVIRAT!$B$2:$M$31,11,FALSE)*P935*10</f>
        <v>#N/A</v>
      </c>
      <c r="S935" s="52" t="e">
        <f>VLOOKUP(EVID_PASTVY!$H935,KATEGORIE_ZVIRAT!$B$2:$M$31,12,FALSE)*P935*10</f>
        <v>#N/A</v>
      </c>
    </row>
    <row r="936" spans="1:19" x14ac:dyDescent="0.2">
      <c r="A936" s="32"/>
      <c r="B936" s="37" t="e">
        <f>VLOOKUP($A936,EVID_OSEVU!$A$1:$M$4972,2,FALSE)</f>
        <v>#N/A</v>
      </c>
      <c r="C936" s="37" t="e">
        <f>VLOOKUP($A936,EVID_OSEVU!$A$1:$M$4972,3,FALSE)</f>
        <v>#N/A</v>
      </c>
      <c r="D936" s="45" t="e">
        <f>VLOOKUP($A936,EVID_OSEVU!$A$1:$M$4972,4,FALSE)</f>
        <v>#N/A</v>
      </c>
      <c r="E936" s="35"/>
      <c r="F936" s="53"/>
      <c r="G936" s="32"/>
      <c r="H936" s="45" t="e">
        <f>VLOOKUP(G936,Export7[#All],2,FALSE)</f>
        <v>#N/A</v>
      </c>
      <c r="I936" s="45" t="e">
        <f>VLOOKUP($A936,EVID_OSEVU!$A$1:$M$4972,10,FALSE)</f>
        <v>#N/A</v>
      </c>
      <c r="J936" s="58" t="e">
        <f>VLOOKUP($A936,EVID_OSEVU!$A$1:$M$4972,11,FALSE)</f>
        <v>#N/A</v>
      </c>
      <c r="K936" s="33"/>
      <c r="L936" s="45" t="e">
        <f>VLOOKUP(EVID_PASTVY!H936,KATEGORIE_ZVIRAT!$B$2:$M$31,6,FALSE)*K936</f>
        <v>#N/A</v>
      </c>
      <c r="M936" s="33">
        <v>24</v>
      </c>
      <c r="N936" s="45" t="e">
        <f>VLOOKUP(EVID_PASTVY!$H936,KATEGORIE_ZVIRAT!$B$2:$M$31,8,FALSE)</f>
        <v>#N/A</v>
      </c>
      <c r="O936" s="45" t="e">
        <f>VLOOKUP(EVID_PASTVY!$H936,KATEGORIE_ZVIRAT!$B$2:$M$31,9,FALSE)</f>
        <v>#N/A</v>
      </c>
      <c r="P936" s="54" t="e">
        <f>VLOOKUP(EVID_PASTVY!$H936,KATEGORIE_ZVIRAT!$B$2:$M$31,7,FALSE)*L936/1000*M936/24*(F936-E936+1)/J936</f>
        <v>#N/A</v>
      </c>
      <c r="Q936" s="52" t="e">
        <f>VLOOKUP(EVID_PASTVY!$H936,KATEGORIE_ZVIRAT!$B$2:$M$31,10,FALSE)*P936*10</f>
        <v>#N/A</v>
      </c>
      <c r="R936" s="52" t="e">
        <f>VLOOKUP(EVID_PASTVY!$H936,KATEGORIE_ZVIRAT!$B$2:$M$31,11,FALSE)*P936*10</f>
        <v>#N/A</v>
      </c>
      <c r="S936" s="52" t="e">
        <f>VLOOKUP(EVID_PASTVY!$H936,KATEGORIE_ZVIRAT!$B$2:$M$31,12,FALSE)*P936*10</f>
        <v>#N/A</v>
      </c>
    </row>
    <row r="937" spans="1:19" x14ac:dyDescent="0.2">
      <c r="A937" s="32"/>
      <c r="B937" s="37" t="e">
        <f>VLOOKUP($A937,EVID_OSEVU!$A$1:$M$4972,2,FALSE)</f>
        <v>#N/A</v>
      </c>
      <c r="C937" s="37" t="e">
        <f>VLOOKUP($A937,EVID_OSEVU!$A$1:$M$4972,3,FALSE)</f>
        <v>#N/A</v>
      </c>
      <c r="D937" s="45" t="e">
        <f>VLOOKUP($A937,EVID_OSEVU!$A$1:$M$4972,4,FALSE)</f>
        <v>#N/A</v>
      </c>
      <c r="E937" s="35"/>
      <c r="F937" s="53"/>
      <c r="G937" s="32"/>
      <c r="H937" s="45" t="e">
        <f>VLOOKUP(G937,Export7[#All],2,FALSE)</f>
        <v>#N/A</v>
      </c>
      <c r="I937" s="45" t="e">
        <f>VLOOKUP($A937,EVID_OSEVU!$A$1:$M$4972,10,FALSE)</f>
        <v>#N/A</v>
      </c>
      <c r="J937" s="58" t="e">
        <f>VLOOKUP($A937,EVID_OSEVU!$A$1:$M$4972,11,FALSE)</f>
        <v>#N/A</v>
      </c>
      <c r="K937" s="33"/>
      <c r="L937" s="45" t="e">
        <f>VLOOKUP(EVID_PASTVY!H937,KATEGORIE_ZVIRAT!$B$2:$M$31,6,FALSE)*K937</f>
        <v>#N/A</v>
      </c>
      <c r="M937" s="33">
        <v>24</v>
      </c>
      <c r="N937" s="45" t="e">
        <f>VLOOKUP(EVID_PASTVY!$H937,KATEGORIE_ZVIRAT!$B$2:$M$31,8,FALSE)</f>
        <v>#N/A</v>
      </c>
      <c r="O937" s="45" t="e">
        <f>VLOOKUP(EVID_PASTVY!$H937,KATEGORIE_ZVIRAT!$B$2:$M$31,9,FALSE)</f>
        <v>#N/A</v>
      </c>
      <c r="P937" s="54" t="e">
        <f>VLOOKUP(EVID_PASTVY!$H937,KATEGORIE_ZVIRAT!$B$2:$M$31,7,FALSE)*L937/1000*M937/24*(F937-E937+1)/J937</f>
        <v>#N/A</v>
      </c>
      <c r="Q937" s="52" t="e">
        <f>VLOOKUP(EVID_PASTVY!$H937,KATEGORIE_ZVIRAT!$B$2:$M$31,10,FALSE)*P937*10</f>
        <v>#N/A</v>
      </c>
      <c r="R937" s="52" t="e">
        <f>VLOOKUP(EVID_PASTVY!$H937,KATEGORIE_ZVIRAT!$B$2:$M$31,11,FALSE)*P937*10</f>
        <v>#N/A</v>
      </c>
      <c r="S937" s="52" t="e">
        <f>VLOOKUP(EVID_PASTVY!$H937,KATEGORIE_ZVIRAT!$B$2:$M$31,12,FALSE)*P937*10</f>
        <v>#N/A</v>
      </c>
    </row>
    <row r="938" spans="1:19" x14ac:dyDescent="0.2">
      <c r="A938" s="32"/>
      <c r="B938" s="37" t="e">
        <f>VLOOKUP($A938,EVID_OSEVU!$A$1:$M$4972,2,FALSE)</f>
        <v>#N/A</v>
      </c>
      <c r="C938" s="37" t="e">
        <f>VLOOKUP($A938,EVID_OSEVU!$A$1:$M$4972,3,FALSE)</f>
        <v>#N/A</v>
      </c>
      <c r="D938" s="45" t="e">
        <f>VLOOKUP($A938,EVID_OSEVU!$A$1:$M$4972,4,FALSE)</f>
        <v>#N/A</v>
      </c>
      <c r="E938" s="35"/>
      <c r="F938" s="53"/>
      <c r="G938" s="32"/>
      <c r="H938" s="45" t="e">
        <f>VLOOKUP(G938,Export7[#All],2,FALSE)</f>
        <v>#N/A</v>
      </c>
      <c r="I938" s="45" t="e">
        <f>VLOOKUP($A938,EVID_OSEVU!$A$1:$M$4972,10,FALSE)</f>
        <v>#N/A</v>
      </c>
      <c r="J938" s="58" t="e">
        <f>VLOOKUP($A938,EVID_OSEVU!$A$1:$M$4972,11,FALSE)</f>
        <v>#N/A</v>
      </c>
      <c r="K938" s="33"/>
      <c r="L938" s="45" t="e">
        <f>VLOOKUP(EVID_PASTVY!H938,KATEGORIE_ZVIRAT!$B$2:$M$31,6,FALSE)*K938</f>
        <v>#N/A</v>
      </c>
      <c r="M938" s="33">
        <v>24</v>
      </c>
      <c r="N938" s="45" t="e">
        <f>VLOOKUP(EVID_PASTVY!$H938,KATEGORIE_ZVIRAT!$B$2:$M$31,8,FALSE)</f>
        <v>#N/A</v>
      </c>
      <c r="O938" s="45" t="e">
        <f>VLOOKUP(EVID_PASTVY!$H938,KATEGORIE_ZVIRAT!$B$2:$M$31,9,FALSE)</f>
        <v>#N/A</v>
      </c>
      <c r="P938" s="54" t="e">
        <f>VLOOKUP(EVID_PASTVY!$H938,KATEGORIE_ZVIRAT!$B$2:$M$31,7,FALSE)*L938/1000*M938/24*(F938-E938+1)/J938</f>
        <v>#N/A</v>
      </c>
      <c r="Q938" s="52" t="e">
        <f>VLOOKUP(EVID_PASTVY!$H938,KATEGORIE_ZVIRAT!$B$2:$M$31,10,FALSE)*P938*10</f>
        <v>#N/A</v>
      </c>
      <c r="R938" s="52" t="e">
        <f>VLOOKUP(EVID_PASTVY!$H938,KATEGORIE_ZVIRAT!$B$2:$M$31,11,FALSE)*P938*10</f>
        <v>#N/A</v>
      </c>
      <c r="S938" s="52" t="e">
        <f>VLOOKUP(EVID_PASTVY!$H938,KATEGORIE_ZVIRAT!$B$2:$M$31,12,FALSE)*P938*10</f>
        <v>#N/A</v>
      </c>
    </row>
    <row r="939" spans="1:19" x14ac:dyDescent="0.2">
      <c r="A939" s="32"/>
      <c r="B939" s="37" t="e">
        <f>VLOOKUP($A939,EVID_OSEVU!$A$1:$M$4972,2,FALSE)</f>
        <v>#N/A</v>
      </c>
      <c r="C939" s="37" t="e">
        <f>VLOOKUP($A939,EVID_OSEVU!$A$1:$M$4972,3,FALSE)</f>
        <v>#N/A</v>
      </c>
      <c r="D939" s="45" t="e">
        <f>VLOOKUP($A939,EVID_OSEVU!$A$1:$M$4972,4,FALSE)</f>
        <v>#N/A</v>
      </c>
      <c r="E939" s="35"/>
      <c r="F939" s="53"/>
      <c r="G939" s="32"/>
      <c r="H939" s="45" t="e">
        <f>VLOOKUP(G939,Export7[#All],2,FALSE)</f>
        <v>#N/A</v>
      </c>
      <c r="I939" s="45" t="e">
        <f>VLOOKUP($A939,EVID_OSEVU!$A$1:$M$4972,10,FALSE)</f>
        <v>#N/A</v>
      </c>
      <c r="J939" s="58" t="e">
        <f>VLOOKUP($A939,EVID_OSEVU!$A$1:$M$4972,11,FALSE)</f>
        <v>#N/A</v>
      </c>
      <c r="K939" s="33"/>
      <c r="L939" s="45" t="e">
        <f>VLOOKUP(EVID_PASTVY!H939,KATEGORIE_ZVIRAT!$B$2:$M$31,6,FALSE)*K939</f>
        <v>#N/A</v>
      </c>
      <c r="M939" s="33">
        <v>24</v>
      </c>
      <c r="N939" s="45" t="e">
        <f>VLOOKUP(EVID_PASTVY!$H939,KATEGORIE_ZVIRAT!$B$2:$M$31,8,FALSE)</f>
        <v>#N/A</v>
      </c>
      <c r="O939" s="45" t="e">
        <f>VLOOKUP(EVID_PASTVY!$H939,KATEGORIE_ZVIRAT!$B$2:$M$31,9,FALSE)</f>
        <v>#N/A</v>
      </c>
      <c r="P939" s="54" t="e">
        <f>VLOOKUP(EVID_PASTVY!$H939,KATEGORIE_ZVIRAT!$B$2:$M$31,7,FALSE)*L939/1000*M939/24*(F939-E939+1)/J939</f>
        <v>#N/A</v>
      </c>
      <c r="Q939" s="52" t="e">
        <f>VLOOKUP(EVID_PASTVY!$H939,KATEGORIE_ZVIRAT!$B$2:$M$31,10,FALSE)*P939*10</f>
        <v>#N/A</v>
      </c>
      <c r="R939" s="52" t="e">
        <f>VLOOKUP(EVID_PASTVY!$H939,KATEGORIE_ZVIRAT!$B$2:$M$31,11,FALSE)*P939*10</f>
        <v>#N/A</v>
      </c>
      <c r="S939" s="52" t="e">
        <f>VLOOKUP(EVID_PASTVY!$H939,KATEGORIE_ZVIRAT!$B$2:$M$31,12,FALSE)*P939*10</f>
        <v>#N/A</v>
      </c>
    </row>
    <row r="940" spans="1:19" x14ac:dyDescent="0.2">
      <c r="A940" s="32"/>
      <c r="B940" s="37" t="e">
        <f>VLOOKUP($A940,EVID_OSEVU!$A$1:$M$4972,2,FALSE)</f>
        <v>#N/A</v>
      </c>
      <c r="C940" s="37" t="e">
        <f>VLOOKUP($A940,EVID_OSEVU!$A$1:$M$4972,3,FALSE)</f>
        <v>#N/A</v>
      </c>
      <c r="D940" s="45" t="e">
        <f>VLOOKUP($A940,EVID_OSEVU!$A$1:$M$4972,4,FALSE)</f>
        <v>#N/A</v>
      </c>
      <c r="E940" s="35"/>
      <c r="F940" s="53"/>
      <c r="G940" s="32"/>
      <c r="H940" s="45" t="e">
        <f>VLOOKUP(G940,Export7[#All],2,FALSE)</f>
        <v>#N/A</v>
      </c>
      <c r="I940" s="45" t="e">
        <f>VLOOKUP($A940,EVID_OSEVU!$A$1:$M$4972,10,FALSE)</f>
        <v>#N/A</v>
      </c>
      <c r="J940" s="58" t="e">
        <f>VLOOKUP($A940,EVID_OSEVU!$A$1:$M$4972,11,FALSE)</f>
        <v>#N/A</v>
      </c>
      <c r="K940" s="33"/>
      <c r="L940" s="45" t="e">
        <f>VLOOKUP(EVID_PASTVY!H940,KATEGORIE_ZVIRAT!$B$2:$M$31,6,FALSE)*K940</f>
        <v>#N/A</v>
      </c>
      <c r="M940" s="33">
        <v>24</v>
      </c>
      <c r="N940" s="45" t="e">
        <f>VLOOKUP(EVID_PASTVY!$H940,KATEGORIE_ZVIRAT!$B$2:$M$31,8,FALSE)</f>
        <v>#N/A</v>
      </c>
      <c r="O940" s="45" t="e">
        <f>VLOOKUP(EVID_PASTVY!$H940,KATEGORIE_ZVIRAT!$B$2:$M$31,9,FALSE)</f>
        <v>#N/A</v>
      </c>
      <c r="P940" s="54" t="e">
        <f>VLOOKUP(EVID_PASTVY!$H940,KATEGORIE_ZVIRAT!$B$2:$M$31,7,FALSE)*L940/1000*M940/24*(F940-E940+1)/J940</f>
        <v>#N/A</v>
      </c>
      <c r="Q940" s="52" t="e">
        <f>VLOOKUP(EVID_PASTVY!$H940,KATEGORIE_ZVIRAT!$B$2:$M$31,10,FALSE)*P940*10</f>
        <v>#N/A</v>
      </c>
      <c r="R940" s="52" t="e">
        <f>VLOOKUP(EVID_PASTVY!$H940,KATEGORIE_ZVIRAT!$B$2:$M$31,11,FALSE)*P940*10</f>
        <v>#N/A</v>
      </c>
      <c r="S940" s="52" t="e">
        <f>VLOOKUP(EVID_PASTVY!$H940,KATEGORIE_ZVIRAT!$B$2:$M$31,12,FALSE)*P940*10</f>
        <v>#N/A</v>
      </c>
    </row>
    <row r="941" spans="1:19" x14ac:dyDescent="0.2">
      <c r="A941" s="32"/>
      <c r="B941" s="37" t="e">
        <f>VLOOKUP($A941,EVID_OSEVU!$A$1:$M$4972,2,FALSE)</f>
        <v>#N/A</v>
      </c>
      <c r="C941" s="37" t="e">
        <f>VLOOKUP($A941,EVID_OSEVU!$A$1:$M$4972,3,FALSE)</f>
        <v>#N/A</v>
      </c>
      <c r="D941" s="45" t="e">
        <f>VLOOKUP($A941,EVID_OSEVU!$A$1:$M$4972,4,FALSE)</f>
        <v>#N/A</v>
      </c>
      <c r="E941" s="35"/>
      <c r="F941" s="53"/>
      <c r="G941" s="32"/>
      <c r="H941" s="45" t="e">
        <f>VLOOKUP(G941,Export7[#All],2,FALSE)</f>
        <v>#N/A</v>
      </c>
      <c r="I941" s="45" t="e">
        <f>VLOOKUP($A941,EVID_OSEVU!$A$1:$M$4972,10,FALSE)</f>
        <v>#N/A</v>
      </c>
      <c r="J941" s="58" t="e">
        <f>VLOOKUP($A941,EVID_OSEVU!$A$1:$M$4972,11,FALSE)</f>
        <v>#N/A</v>
      </c>
      <c r="K941" s="33"/>
      <c r="L941" s="45" t="e">
        <f>VLOOKUP(EVID_PASTVY!H941,KATEGORIE_ZVIRAT!$B$2:$M$31,6,FALSE)*K941</f>
        <v>#N/A</v>
      </c>
      <c r="M941" s="33">
        <v>24</v>
      </c>
      <c r="N941" s="45" t="e">
        <f>VLOOKUP(EVID_PASTVY!$H941,KATEGORIE_ZVIRAT!$B$2:$M$31,8,FALSE)</f>
        <v>#N/A</v>
      </c>
      <c r="O941" s="45" t="e">
        <f>VLOOKUP(EVID_PASTVY!$H941,KATEGORIE_ZVIRAT!$B$2:$M$31,9,FALSE)</f>
        <v>#N/A</v>
      </c>
      <c r="P941" s="54" t="e">
        <f>VLOOKUP(EVID_PASTVY!$H941,KATEGORIE_ZVIRAT!$B$2:$M$31,7,FALSE)*L941/1000*M941/24*(F941-E941+1)/J941</f>
        <v>#N/A</v>
      </c>
      <c r="Q941" s="52" t="e">
        <f>VLOOKUP(EVID_PASTVY!$H941,KATEGORIE_ZVIRAT!$B$2:$M$31,10,FALSE)*P941*10</f>
        <v>#N/A</v>
      </c>
      <c r="R941" s="52" t="e">
        <f>VLOOKUP(EVID_PASTVY!$H941,KATEGORIE_ZVIRAT!$B$2:$M$31,11,FALSE)*P941*10</f>
        <v>#N/A</v>
      </c>
      <c r="S941" s="52" t="e">
        <f>VLOOKUP(EVID_PASTVY!$H941,KATEGORIE_ZVIRAT!$B$2:$M$31,12,FALSE)*P941*10</f>
        <v>#N/A</v>
      </c>
    </row>
    <row r="942" spans="1:19" x14ac:dyDescent="0.2">
      <c r="A942" s="32"/>
      <c r="B942" s="37" t="e">
        <f>VLOOKUP($A942,EVID_OSEVU!$A$1:$M$4972,2,FALSE)</f>
        <v>#N/A</v>
      </c>
      <c r="C942" s="37" t="e">
        <f>VLOOKUP($A942,EVID_OSEVU!$A$1:$M$4972,3,FALSE)</f>
        <v>#N/A</v>
      </c>
      <c r="D942" s="45" t="e">
        <f>VLOOKUP($A942,EVID_OSEVU!$A$1:$M$4972,4,FALSE)</f>
        <v>#N/A</v>
      </c>
      <c r="E942" s="35"/>
      <c r="F942" s="53"/>
      <c r="G942" s="32"/>
      <c r="H942" s="45" t="e">
        <f>VLOOKUP(G942,Export7[#All],2,FALSE)</f>
        <v>#N/A</v>
      </c>
      <c r="I942" s="45" t="e">
        <f>VLOOKUP($A942,EVID_OSEVU!$A$1:$M$4972,10,FALSE)</f>
        <v>#N/A</v>
      </c>
      <c r="J942" s="58" t="e">
        <f>VLOOKUP($A942,EVID_OSEVU!$A$1:$M$4972,11,FALSE)</f>
        <v>#N/A</v>
      </c>
      <c r="K942" s="33"/>
      <c r="L942" s="45" t="e">
        <f>VLOOKUP(EVID_PASTVY!H942,KATEGORIE_ZVIRAT!$B$2:$M$31,6,FALSE)*K942</f>
        <v>#N/A</v>
      </c>
      <c r="M942" s="33">
        <v>24</v>
      </c>
      <c r="N942" s="45" t="e">
        <f>VLOOKUP(EVID_PASTVY!$H942,KATEGORIE_ZVIRAT!$B$2:$M$31,8,FALSE)</f>
        <v>#N/A</v>
      </c>
      <c r="O942" s="45" t="e">
        <f>VLOOKUP(EVID_PASTVY!$H942,KATEGORIE_ZVIRAT!$B$2:$M$31,9,FALSE)</f>
        <v>#N/A</v>
      </c>
      <c r="P942" s="54" t="e">
        <f>VLOOKUP(EVID_PASTVY!$H942,KATEGORIE_ZVIRAT!$B$2:$M$31,7,FALSE)*L942/1000*M942/24*(F942-E942+1)/J942</f>
        <v>#N/A</v>
      </c>
      <c r="Q942" s="52" t="e">
        <f>VLOOKUP(EVID_PASTVY!$H942,KATEGORIE_ZVIRAT!$B$2:$M$31,10,FALSE)*P942*10</f>
        <v>#N/A</v>
      </c>
      <c r="R942" s="52" t="e">
        <f>VLOOKUP(EVID_PASTVY!$H942,KATEGORIE_ZVIRAT!$B$2:$M$31,11,FALSE)*P942*10</f>
        <v>#N/A</v>
      </c>
      <c r="S942" s="52" t="e">
        <f>VLOOKUP(EVID_PASTVY!$H942,KATEGORIE_ZVIRAT!$B$2:$M$31,12,FALSE)*P942*10</f>
        <v>#N/A</v>
      </c>
    </row>
    <row r="943" spans="1:19" x14ac:dyDescent="0.2">
      <c r="A943" s="32"/>
      <c r="B943" s="37" t="e">
        <f>VLOOKUP($A943,EVID_OSEVU!$A$1:$M$4972,2,FALSE)</f>
        <v>#N/A</v>
      </c>
      <c r="C943" s="37" t="e">
        <f>VLOOKUP($A943,EVID_OSEVU!$A$1:$M$4972,3,FALSE)</f>
        <v>#N/A</v>
      </c>
      <c r="D943" s="45" t="e">
        <f>VLOOKUP($A943,EVID_OSEVU!$A$1:$M$4972,4,FALSE)</f>
        <v>#N/A</v>
      </c>
      <c r="E943" s="35"/>
      <c r="F943" s="53"/>
      <c r="G943" s="32"/>
      <c r="H943" s="45" t="e">
        <f>VLOOKUP(G943,Export7[#All],2,FALSE)</f>
        <v>#N/A</v>
      </c>
      <c r="I943" s="45" t="e">
        <f>VLOOKUP($A943,EVID_OSEVU!$A$1:$M$4972,10,FALSE)</f>
        <v>#N/A</v>
      </c>
      <c r="J943" s="58" t="e">
        <f>VLOOKUP($A943,EVID_OSEVU!$A$1:$M$4972,11,FALSE)</f>
        <v>#N/A</v>
      </c>
      <c r="K943" s="33"/>
      <c r="L943" s="45" t="e">
        <f>VLOOKUP(EVID_PASTVY!H943,KATEGORIE_ZVIRAT!$B$2:$M$31,6,FALSE)*K943</f>
        <v>#N/A</v>
      </c>
      <c r="M943" s="33">
        <v>24</v>
      </c>
      <c r="N943" s="45" t="e">
        <f>VLOOKUP(EVID_PASTVY!$H943,KATEGORIE_ZVIRAT!$B$2:$M$31,8,FALSE)</f>
        <v>#N/A</v>
      </c>
      <c r="O943" s="45" t="e">
        <f>VLOOKUP(EVID_PASTVY!$H943,KATEGORIE_ZVIRAT!$B$2:$M$31,9,FALSE)</f>
        <v>#N/A</v>
      </c>
      <c r="P943" s="54" t="e">
        <f>VLOOKUP(EVID_PASTVY!$H943,KATEGORIE_ZVIRAT!$B$2:$M$31,7,FALSE)*L943/1000*M943/24*(F943-E943+1)/J943</f>
        <v>#N/A</v>
      </c>
      <c r="Q943" s="52" t="e">
        <f>VLOOKUP(EVID_PASTVY!$H943,KATEGORIE_ZVIRAT!$B$2:$M$31,10,FALSE)*P943*10</f>
        <v>#N/A</v>
      </c>
      <c r="R943" s="52" t="e">
        <f>VLOOKUP(EVID_PASTVY!$H943,KATEGORIE_ZVIRAT!$B$2:$M$31,11,FALSE)*P943*10</f>
        <v>#N/A</v>
      </c>
      <c r="S943" s="52" t="e">
        <f>VLOOKUP(EVID_PASTVY!$H943,KATEGORIE_ZVIRAT!$B$2:$M$31,12,FALSE)*P943*10</f>
        <v>#N/A</v>
      </c>
    </row>
    <row r="944" spans="1:19" x14ac:dyDescent="0.2">
      <c r="A944" s="32"/>
      <c r="B944" s="37" t="e">
        <f>VLOOKUP($A944,EVID_OSEVU!$A$1:$M$4972,2,FALSE)</f>
        <v>#N/A</v>
      </c>
      <c r="C944" s="37" t="e">
        <f>VLOOKUP($A944,EVID_OSEVU!$A$1:$M$4972,3,FALSE)</f>
        <v>#N/A</v>
      </c>
      <c r="D944" s="45" t="e">
        <f>VLOOKUP($A944,EVID_OSEVU!$A$1:$M$4972,4,FALSE)</f>
        <v>#N/A</v>
      </c>
      <c r="E944" s="35"/>
      <c r="F944" s="53"/>
      <c r="G944" s="32"/>
      <c r="H944" s="45" t="e">
        <f>VLOOKUP(G944,Export7[#All],2,FALSE)</f>
        <v>#N/A</v>
      </c>
      <c r="I944" s="45" t="e">
        <f>VLOOKUP($A944,EVID_OSEVU!$A$1:$M$4972,10,FALSE)</f>
        <v>#N/A</v>
      </c>
      <c r="J944" s="58" t="e">
        <f>VLOOKUP($A944,EVID_OSEVU!$A$1:$M$4972,11,FALSE)</f>
        <v>#N/A</v>
      </c>
      <c r="K944" s="33"/>
      <c r="L944" s="45" t="e">
        <f>VLOOKUP(EVID_PASTVY!H944,KATEGORIE_ZVIRAT!$B$2:$M$31,6,FALSE)*K944</f>
        <v>#N/A</v>
      </c>
      <c r="M944" s="33">
        <v>24</v>
      </c>
      <c r="N944" s="45" t="e">
        <f>VLOOKUP(EVID_PASTVY!$H944,KATEGORIE_ZVIRAT!$B$2:$M$31,8,FALSE)</f>
        <v>#N/A</v>
      </c>
      <c r="O944" s="45" t="e">
        <f>VLOOKUP(EVID_PASTVY!$H944,KATEGORIE_ZVIRAT!$B$2:$M$31,9,FALSE)</f>
        <v>#N/A</v>
      </c>
      <c r="P944" s="54" t="e">
        <f>VLOOKUP(EVID_PASTVY!$H944,KATEGORIE_ZVIRAT!$B$2:$M$31,7,FALSE)*L944/1000*M944/24*(F944-E944+1)/J944</f>
        <v>#N/A</v>
      </c>
      <c r="Q944" s="52" t="e">
        <f>VLOOKUP(EVID_PASTVY!$H944,KATEGORIE_ZVIRAT!$B$2:$M$31,10,FALSE)*P944*10</f>
        <v>#N/A</v>
      </c>
      <c r="R944" s="52" t="e">
        <f>VLOOKUP(EVID_PASTVY!$H944,KATEGORIE_ZVIRAT!$B$2:$M$31,11,FALSE)*P944*10</f>
        <v>#N/A</v>
      </c>
      <c r="S944" s="52" t="e">
        <f>VLOOKUP(EVID_PASTVY!$H944,KATEGORIE_ZVIRAT!$B$2:$M$31,12,FALSE)*P944*10</f>
        <v>#N/A</v>
      </c>
    </row>
    <row r="945" spans="1:19" x14ac:dyDescent="0.2">
      <c r="A945" s="32"/>
      <c r="B945" s="37" t="e">
        <f>VLOOKUP($A945,EVID_OSEVU!$A$1:$M$4972,2,FALSE)</f>
        <v>#N/A</v>
      </c>
      <c r="C945" s="37" t="e">
        <f>VLOOKUP($A945,EVID_OSEVU!$A$1:$M$4972,3,FALSE)</f>
        <v>#N/A</v>
      </c>
      <c r="D945" s="45" t="e">
        <f>VLOOKUP($A945,EVID_OSEVU!$A$1:$M$4972,4,FALSE)</f>
        <v>#N/A</v>
      </c>
      <c r="E945" s="35"/>
      <c r="F945" s="53"/>
      <c r="G945" s="32"/>
      <c r="H945" s="45" t="e">
        <f>VLOOKUP(G945,Export7[#All],2,FALSE)</f>
        <v>#N/A</v>
      </c>
      <c r="I945" s="45" t="e">
        <f>VLOOKUP($A945,EVID_OSEVU!$A$1:$M$4972,10,FALSE)</f>
        <v>#N/A</v>
      </c>
      <c r="J945" s="58" t="e">
        <f>VLOOKUP($A945,EVID_OSEVU!$A$1:$M$4972,11,FALSE)</f>
        <v>#N/A</v>
      </c>
      <c r="K945" s="33"/>
      <c r="L945" s="45" t="e">
        <f>VLOOKUP(EVID_PASTVY!H945,KATEGORIE_ZVIRAT!$B$2:$M$31,6,FALSE)*K945</f>
        <v>#N/A</v>
      </c>
      <c r="M945" s="33">
        <v>24</v>
      </c>
      <c r="N945" s="45" t="e">
        <f>VLOOKUP(EVID_PASTVY!$H945,KATEGORIE_ZVIRAT!$B$2:$M$31,8,FALSE)</f>
        <v>#N/A</v>
      </c>
      <c r="O945" s="45" t="e">
        <f>VLOOKUP(EVID_PASTVY!$H945,KATEGORIE_ZVIRAT!$B$2:$M$31,9,FALSE)</f>
        <v>#N/A</v>
      </c>
      <c r="P945" s="54" t="e">
        <f>VLOOKUP(EVID_PASTVY!$H945,KATEGORIE_ZVIRAT!$B$2:$M$31,7,FALSE)*L945/1000*M945/24*(F945-E945+1)/J945</f>
        <v>#N/A</v>
      </c>
      <c r="Q945" s="52" t="e">
        <f>VLOOKUP(EVID_PASTVY!$H945,KATEGORIE_ZVIRAT!$B$2:$M$31,10,FALSE)*P945*10</f>
        <v>#N/A</v>
      </c>
      <c r="R945" s="52" t="e">
        <f>VLOOKUP(EVID_PASTVY!$H945,KATEGORIE_ZVIRAT!$B$2:$M$31,11,FALSE)*P945*10</f>
        <v>#N/A</v>
      </c>
      <c r="S945" s="52" t="e">
        <f>VLOOKUP(EVID_PASTVY!$H945,KATEGORIE_ZVIRAT!$B$2:$M$31,12,FALSE)*P945*10</f>
        <v>#N/A</v>
      </c>
    </row>
    <row r="946" spans="1:19" x14ac:dyDescent="0.2">
      <c r="A946" s="32"/>
      <c r="B946" s="37" t="e">
        <f>VLOOKUP($A946,EVID_OSEVU!$A$1:$M$4972,2,FALSE)</f>
        <v>#N/A</v>
      </c>
      <c r="C946" s="37" t="e">
        <f>VLOOKUP($A946,EVID_OSEVU!$A$1:$M$4972,3,FALSE)</f>
        <v>#N/A</v>
      </c>
      <c r="D946" s="45" t="e">
        <f>VLOOKUP($A946,EVID_OSEVU!$A$1:$M$4972,4,FALSE)</f>
        <v>#N/A</v>
      </c>
      <c r="E946" s="35"/>
      <c r="F946" s="53"/>
      <c r="G946" s="32"/>
      <c r="H946" s="45" t="e">
        <f>VLOOKUP(G946,Export7[#All],2,FALSE)</f>
        <v>#N/A</v>
      </c>
      <c r="I946" s="45" t="e">
        <f>VLOOKUP($A946,EVID_OSEVU!$A$1:$M$4972,10,FALSE)</f>
        <v>#N/A</v>
      </c>
      <c r="J946" s="58" t="e">
        <f>VLOOKUP($A946,EVID_OSEVU!$A$1:$M$4972,11,FALSE)</f>
        <v>#N/A</v>
      </c>
      <c r="K946" s="33"/>
      <c r="L946" s="45" t="e">
        <f>VLOOKUP(EVID_PASTVY!H946,KATEGORIE_ZVIRAT!$B$2:$M$31,6,FALSE)*K946</f>
        <v>#N/A</v>
      </c>
      <c r="M946" s="33">
        <v>24</v>
      </c>
      <c r="N946" s="45" t="e">
        <f>VLOOKUP(EVID_PASTVY!$H946,KATEGORIE_ZVIRAT!$B$2:$M$31,8,FALSE)</f>
        <v>#N/A</v>
      </c>
      <c r="O946" s="45" t="e">
        <f>VLOOKUP(EVID_PASTVY!$H946,KATEGORIE_ZVIRAT!$B$2:$M$31,9,FALSE)</f>
        <v>#N/A</v>
      </c>
      <c r="P946" s="54" t="e">
        <f>VLOOKUP(EVID_PASTVY!$H946,KATEGORIE_ZVIRAT!$B$2:$M$31,7,FALSE)*L946/1000*M946/24*(F946-E946+1)/J946</f>
        <v>#N/A</v>
      </c>
      <c r="Q946" s="52" t="e">
        <f>VLOOKUP(EVID_PASTVY!$H946,KATEGORIE_ZVIRAT!$B$2:$M$31,10,FALSE)*P946*10</f>
        <v>#N/A</v>
      </c>
      <c r="R946" s="52" t="e">
        <f>VLOOKUP(EVID_PASTVY!$H946,KATEGORIE_ZVIRAT!$B$2:$M$31,11,FALSE)*P946*10</f>
        <v>#N/A</v>
      </c>
      <c r="S946" s="52" t="e">
        <f>VLOOKUP(EVID_PASTVY!$H946,KATEGORIE_ZVIRAT!$B$2:$M$31,12,FALSE)*P946*10</f>
        <v>#N/A</v>
      </c>
    </row>
    <row r="947" spans="1:19" x14ac:dyDescent="0.2">
      <c r="A947" s="32"/>
      <c r="B947" s="37" t="e">
        <f>VLOOKUP($A947,EVID_OSEVU!$A$1:$M$4972,2,FALSE)</f>
        <v>#N/A</v>
      </c>
      <c r="C947" s="37" t="e">
        <f>VLOOKUP($A947,EVID_OSEVU!$A$1:$M$4972,3,FALSE)</f>
        <v>#N/A</v>
      </c>
      <c r="D947" s="45" t="e">
        <f>VLOOKUP($A947,EVID_OSEVU!$A$1:$M$4972,4,FALSE)</f>
        <v>#N/A</v>
      </c>
      <c r="E947" s="35"/>
      <c r="F947" s="53"/>
      <c r="G947" s="32"/>
      <c r="H947" s="45" t="e">
        <f>VLOOKUP(G947,Export7[#All],2,FALSE)</f>
        <v>#N/A</v>
      </c>
      <c r="I947" s="45" t="e">
        <f>VLOOKUP($A947,EVID_OSEVU!$A$1:$M$4972,10,FALSE)</f>
        <v>#N/A</v>
      </c>
      <c r="J947" s="58" t="e">
        <f>VLOOKUP($A947,EVID_OSEVU!$A$1:$M$4972,11,FALSE)</f>
        <v>#N/A</v>
      </c>
      <c r="K947" s="33"/>
      <c r="L947" s="45" t="e">
        <f>VLOOKUP(EVID_PASTVY!H947,KATEGORIE_ZVIRAT!$B$2:$M$31,6,FALSE)*K947</f>
        <v>#N/A</v>
      </c>
      <c r="M947" s="33">
        <v>24</v>
      </c>
      <c r="N947" s="45" t="e">
        <f>VLOOKUP(EVID_PASTVY!$H947,KATEGORIE_ZVIRAT!$B$2:$M$31,8,FALSE)</f>
        <v>#N/A</v>
      </c>
      <c r="O947" s="45" t="e">
        <f>VLOOKUP(EVID_PASTVY!$H947,KATEGORIE_ZVIRAT!$B$2:$M$31,9,FALSE)</f>
        <v>#N/A</v>
      </c>
      <c r="P947" s="54" t="e">
        <f>VLOOKUP(EVID_PASTVY!$H947,KATEGORIE_ZVIRAT!$B$2:$M$31,7,FALSE)*L947/1000*M947/24*(F947-E947+1)/J947</f>
        <v>#N/A</v>
      </c>
      <c r="Q947" s="52" t="e">
        <f>VLOOKUP(EVID_PASTVY!$H947,KATEGORIE_ZVIRAT!$B$2:$M$31,10,FALSE)*P947*10</f>
        <v>#N/A</v>
      </c>
      <c r="R947" s="52" t="e">
        <f>VLOOKUP(EVID_PASTVY!$H947,KATEGORIE_ZVIRAT!$B$2:$M$31,11,FALSE)*P947*10</f>
        <v>#N/A</v>
      </c>
      <c r="S947" s="52" t="e">
        <f>VLOOKUP(EVID_PASTVY!$H947,KATEGORIE_ZVIRAT!$B$2:$M$31,12,FALSE)*P947*10</f>
        <v>#N/A</v>
      </c>
    </row>
    <row r="948" spans="1:19" x14ac:dyDescent="0.2">
      <c r="A948" s="32"/>
      <c r="B948" s="37" t="e">
        <f>VLOOKUP($A948,EVID_OSEVU!$A$1:$M$4972,2,FALSE)</f>
        <v>#N/A</v>
      </c>
      <c r="C948" s="37" t="e">
        <f>VLOOKUP($A948,EVID_OSEVU!$A$1:$M$4972,3,FALSE)</f>
        <v>#N/A</v>
      </c>
      <c r="D948" s="45" t="e">
        <f>VLOOKUP($A948,EVID_OSEVU!$A$1:$M$4972,4,FALSE)</f>
        <v>#N/A</v>
      </c>
      <c r="E948" s="35"/>
      <c r="F948" s="53"/>
      <c r="G948" s="32"/>
      <c r="H948" s="45" t="e">
        <f>VLOOKUP(G948,Export7[#All],2,FALSE)</f>
        <v>#N/A</v>
      </c>
      <c r="I948" s="45" t="e">
        <f>VLOOKUP($A948,EVID_OSEVU!$A$1:$M$4972,10,FALSE)</f>
        <v>#N/A</v>
      </c>
      <c r="J948" s="58" t="e">
        <f>VLOOKUP($A948,EVID_OSEVU!$A$1:$M$4972,11,FALSE)</f>
        <v>#N/A</v>
      </c>
      <c r="K948" s="33"/>
      <c r="L948" s="45" t="e">
        <f>VLOOKUP(EVID_PASTVY!H948,KATEGORIE_ZVIRAT!$B$2:$M$31,6,FALSE)*K948</f>
        <v>#N/A</v>
      </c>
      <c r="M948" s="33">
        <v>24</v>
      </c>
      <c r="N948" s="45" t="e">
        <f>VLOOKUP(EVID_PASTVY!$H948,KATEGORIE_ZVIRAT!$B$2:$M$31,8,FALSE)</f>
        <v>#N/A</v>
      </c>
      <c r="O948" s="45" t="e">
        <f>VLOOKUP(EVID_PASTVY!$H948,KATEGORIE_ZVIRAT!$B$2:$M$31,9,FALSE)</f>
        <v>#N/A</v>
      </c>
      <c r="P948" s="54" t="e">
        <f>VLOOKUP(EVID_PASTVY!$H948,KATEGORIE_ZVIRAT!$B$2:$M$31,7,FALSE)*L948/1000*M948/24*(F948-E948+1)/J948</f>
        <v>#N/A</v>
      </c>
      <c r="Q948" s="52" t="e">
        <f>VLOOKUP(EVID_PASTVY!$H948,KATEGORIE_ZVIRAT!$B$2:$M$31,10,FALSE)*P948*10</f>
        <v>#N/A</v>
      </c>
      <c r="R948" s="52" t="e">
        <f>VLOOKUP(EVID_PASTVY!$H948,KATEGORIE_ZVIRAT!$B$2:$M$31,11,FALSE)*P948*10</f>
        <v>#N/A</v>
      </c>
      <c r="S948" s="52" t="e">
        <f>VLOOKUP(EVID_PASTVY!$H948,KATEGORIE_ZVIRAT!$B$2:$M$31,12,FALSE)*P948*10</f>
        <v>#N/A</v>
      </c>
    </row>
    <row r="949" spans="1:19" x14ac:dyDescent="0.2">
      <c r="A949" s="32"/>
      <c r="B949" s="37" t="e">
        <f>VLOOKUP($A949,EVID_OSEVU!$A$1:$M$4972,2,FALSE)</f>
        <v>#N/A</v>
      </c>
      <c r="C949" s="37" t="e">
        <f>VLOOKUP($A949,EVID_OSEVU!$A$1:$M$4972,3,FALSE)</f>
        <v>#N/A</v>
      </c>
      <c r="D949" s="45" t="e">
        <f>VLOOKUP($A949,EVID_OSEVU!$A$1:$M$4972,4,FALSE)</f>
        <v>#N/A</v>
      </c>
      <c r="E949" s="35"/>
      <c r="F949" s="53"/>
      <c r="G949" s="32"/>
      <c r="H949" s="45" t="e">
        <f>VLOOKUP(G949,Export7[#All],2,FALSE)</f>
        <v>#N/A</v>
      </c>
      <c r="I949" s="45" t="e">
        <f>VLOOKUP($A949,EVID_OSEVU!$A$1:$M$4972,10,FALSE)</f>
        <v>#N/A</v>
      </c>
      <c r="J949" s="58" t="e">
        <f>VLOOKUP($A949,EVID_OSEVU!$A$1:$M$4972,11,FALSE)</f>
        <v>#N/A</v>
      </c>
      <c r="K949" s="33"/>
      <c r="L949" s="45" t="e">
        <f>VLOOKUP(EVID_PASTVY!H949,KATEGORIE_ZVIRAT!$B$2:$M$31,6,FALSE)*K949</f>
        <v>#N/A</v>
      </c>
      <c r="M949" s="33">
        <v>24</v>
      </c>
      <c r="N949" s="45" t="e">
        <f>VLOOKUP(EVID_PASTVY!$H949,KATEGORIE_ZVIRAT!$B$2:$M$31,8,FALSE)</f>
        <v>#N/A</v>
      </c>
      <c r="O949" s="45" t="e">
        <f>VLOOKUP(EVID_PASTVY!$H949,KATEGORIE_ZVIRAT!$B$2:$M$31,9,FALSE)</f>
        <v>#N/A</v>
      </c>
      <c r="P949" s="54" t="e">
        <f>VLOOKUP(EVID_PASTVY!$H949,KATEGORIE_ZVIRAT!$B$2:$M$31,7,FALSE)*L949/1000*M949/24*(F949-E949+1)/J949</f>
        <v>#N/A</v>
      </c>
      <c r="Q949" s="52" t="e">
        <f>VLOOKUP(EVID_PASTVY!$H949,KATEGORIE_ZVIRAT!$B$2:$M$31,10,FALSE)*P949*10</f>
        <v>#N/A</v>
      </c>
      <c r="R949" s="52" t="e">
        <f>VLOOKUP(EVID_PASTVY!$H949,KATEGORIE_ZVIRAT!$B$2:$M$31,11,FALSE)*P949*10</f>
        <v>#N/A</v>
      </c>
      <c r="S949" s="52" t="e">
        <f>VLOOKUP(EVID_PASTVY!$H949,KATEGORIE_ZVIRAT!$B$2:$M$31,12,FALSE)*P949*10</f>
        <v>#N/A</v>
      </c>
    </row>
    <row r="950" spans="1:19" x14ac:dyDescent="0.2">
      <c r="A950" s="32"/>
      <c r="B950" s="37" t="e">
        <f>VLOOKUP($A950,EVID_OSEVU!$A$1:$M$4972,2,FALSE)</f>
        <v>#N/A</v>
      </c>
      <c r="C950" s="37" t="e">
        <f>VLOOKUP($A950,EVID_OSEVU!$A$1:$M$4972,3,FALSE)</f>
        <v>#N/A</v>
      </c>
      <c r="D950" s="45" t="e">
        <f>VLOOKUP($A950,EVID_OSEVU!$A$1:$M$4972,4,FALSE)</f>
        <v>#N/A</v>
      </c>
      <c r="E950" s="35"/>
      <c r="F950" s="53"/>
      <c r="G950" s="32"/>
      <c r="H950" s="45" t="e">
        <f>VLOOKUP(G950,Export7[#All],2,FALSE)</f>
        <v>#N/A</v>
      </c>
      <c r="I950" s="45" t="e">
        <f>VLOOKUP($A950,EVID_OSEVU!$A$1:$M$4972,10,FALSE)</f>
        <v>#N/A</v>
      </c>
      <c r="J950" s="58" t="e">
        <f>VLOOKUP($A950,EVID_OSEVU!$A$1:$M$4972,11,FALSE)</f>
        <v>#N/A</v>
      </c>
      <c r="K950" s="33"/>
      <c r="L950" s="45" t="e">
        <f>VLOOKUP(EVID_PASTVY!H950,KATEGORIE_ZVIRAT!$B$2:$M$31,6,FALSE)*K950</f>
        <v>#N/A</v>
      </c>
      <c r="M950" s="33">
        <v>24</v>
      </c>
      <c r="N950" s="45" t="e">
        <f>VLOOKUP(EVID_PASTVY!$H950,KATEGORIE_ZVIRAT!$B$2:$M$31,8,FALSE)</f>
        <v>#N/A</v>
      </c>
      <c r="O950" s="45" t="e">
        <f>VLOOKUP(EVID_PASTVY!$H950,KATEGORIE_ZVIRAT!$B$2:$M$31,9,FALSE)</f>
        <v>#N/A</v>
      </c>
      <c r="P950" s="54" t="e">
        <f>VLOOKUP(EVID_PASTVY!$H950,KATEGORIE_ZVIRAT!$B$2:$M$31,7,FALSE)*L950/1000*M950/24*(F950-E950+1)/J950</f>
        <v>#N/A</v>
      </c>
      <c r="Q950" s="52" t="e">
        <f>VLOOKUP(EVID_PASTVY!$H950,KATEGORIE_ZVIRAT!$B$2:$M$31,10,FALSE)*P950*10</f>
        <v>#N/A</v>
      </c>
      <c r="R950" s="52" t="e">
        <f>VLOOKUP(EVID_PASTVY!$H950,KATEGORIE_ZVIRAT!$B$2:$M$31,11,FALSE)*P950*10</f>
        <v>#N/A</v>
      </c>
      <c r="S950" s="52" t="e">
        <f>VLOOKUP(EVID_PASTVY!$H950,KATEGORIE_ZVIRAT!$B$2:$M$31,12,FALSE)*P950*10</f>
        <v>#N/A</v>
      </c>
    </row>
    <row r="951" spans="1:19" x14ac:dyDescent="0.2">
      <c r="A951" s="32"/>
      <c r="B951" s="37" t="e">
        <f>VLOOKUP($A951,EVID_OSEVU!$A$1:$M$4972,2,FALSE)</f>
        <v>#N/A</v>
      </c>
      <c r="C951" s="37" t="e">
        <f>VLOOKUP($A951,EVID_OSEVU!$A$1:$M$4972,3,FALSE)</f>
        <v>#N/A</v>
      </c>
      <c r="D951" s="45" t="e">
        <f>VLOOKUP($A951,EVID_OSEVU!$A$1:$M$4972,4,FALSE)</f>
        <v>#N/A</v>
      </c>
      <c r="E951" s="35"/>
      <c r="F951" s="53"/>
      <c r="G951" s="32"/>
      <c r="H951" s="45" t="e">
        <f>VLOOKUP(G951,Export7[#All],2,FALSE)</f>
        <v>#N/A</v>
      </c>
      <c r="I951" s="45" t="e">
        <f>VLOOKUP($A951,EVID_OSEVU!$A$1:$M$4972,10,FALSE)</f>
        <v>#N/A</v>
      </c>
      <c r="J951" s="58" t="e">
        <f>VLOOKUP($A951,EVID_OSEVU!$A$1:$M$4972,11,FALSE)</f>
        <v>#N/A</v>
      </c>
      <c r="K951" s="33"/>
      <c r="L951" s="45" t="e">
        <f>VLOOKUP(EVID_PASTVY!H951,KATEGORIE_ZVIRAT!$B$2:$M$31,6,FALSE)*K951</f>
        <v>#N/A</v>
      </c>
      <c r="M951" s="33">
        <v>24</v>
      </c>
      <c r="N951" s="45" t="e">
        <f>VLOOKUP(EVID_PASTVY!$H951,KATEGORIE_ZVIRAT!$B$2:$M$31,8,FALSE)</f>
        <v>#N/A</v>
      </c>
      <c r="O951" s="45" t="e">
        <f>VLOOKUP(EVID_PASTVY!$H951,KATEGORIE_ZVIRAT!$B$2:$M$31,9,FALSE)</f>
        <v>#N/A</v>
      </c>
      <c r="P951" s="54" t="e">
        <f>VLOOKUP(EVID_PASTVY!$H951,KATEGORIE_ZVIRAT!$B$2:$M$31,7,FALSE)*L951/1000*M951/24*(F951-E951+1)/J951</f>
        <v>#N/A</v>
      </c>
      <c r="Q951" s="52" t="e">
        <f>VLOOKUP(EVID_PASTVY!$H951,KATEGORIE_ZVIRAT!$B$2:$M$31,10,FALSE)*P951*10</f>
        <v>#N/A</v>
      </c>
      <c r="R951" s="52" t="e">
        <f>VLOOKUP(EVID_PASTVY!$H951,KATEGORIE_ZVIRAT!$B$2:$M$31,11,FALSE)*P951*10</f>
        <v>#N/A</v>
      </c>
      <c r="S951" s="52" t="e">
        <f>VLOOKUP(EVID_PASTVY!$H951,KATEGORIE_ZVIRAT!$B$2:$M$31,12,FALSE)*P951*10</f>
        <v>#N/A</v>
      </c>
    </row>
    <row r="952" spans="1:19" x14ac:dyDescent="0.2">
      <c r="A952" s="32"/>
      <c r="B952" s="37" t="e">
        <f>VLOOKUP($A952,EVID_OSEVU!$A$1:$M$4972,2,FALSE)</f>
        <v>#N/A</v>
      </c>
      <c r="C952" s="37" t="e">
        <f>VLOOKUP($A952,EVID_OSEVU!$A$1:$M$4972,3,FALSE)</f>
        <v>#N/A</v>
      </c>
      <c r="D952" s="45" t="e">
        <f>VLOOKUP($A952,EVID_OSEVU!$A$1:$M$4972,4,FALSE)</f>
        <v>#N/A</v>
      </c>
      <c r="E952" s="35"/>
      <c r="F952" s="53"/>
      <c r="G952" s="32"/>
      <c r="H952" s="45" t="e">
        <f>VLOOKUP(G952,Export7[#All],2,FALSE)</f>
        <v>#N/A</v>
      </c>
      <c r="I952" s="45" t="e">
        <f>VLOOKUP($A952,EVID_OSEVU!$A$1:$M$4972,10,FALSE)</f>
        <v>#N/A</v>
      </c>
      <c r="J952" s="58" t="e">
        <f>VLOOKUP($A952,EVID_OSEVU!$A$1:$M$4972,11,FALSE)</f>
        <v>#N/A</v>
      </c>
      <c r="K952" s="33"/>
      <c r="L952" s="45" t="e">
        <f>VLOOKUP(EVID_PASTVY!H952,KATEGORIE_ZVIRAT!$B$2:$M$31,6,FALSE)*K952</f>
        <v>#N/A</v>
      </c>
      <c r="M952" s="33">
        <v>24</v>
      </c>
      <c r="N952" s="45" t="e">
        <f>VLOOKUP(EVID_PASTVY!$H952,KATEGORIE_ZVIRAT!$B$2:$M$31,8,FALSE)</f>
        <v>#N/A</v>
      </c>
      <c r="O952" s="45" t="e">
        <f>VLOOKUP(EVID_PASTVY!$H952,KATEGORIE_ZVIRAT!$B$2:$M$31,9,FALSE)</f>
        <v>#N/A</v>
      </c>
      <c r="P952" s="54" t="e">
        <f>VLOOKUP(EVID_PASTVY!$H952,KATEGORIE_ZVIRAT!$B$2:$M$31,7,FALSE)*L952/1000*M952/24*(F952-E952+1)/J952</f>
        <v>#N/A</v>
      </c>
      <c r="Q952" s="52" t="e">
        <f>VLOOKUP(EVID_PASTVY!$H952,KATEGORIE_ZVIRAT!$B$2:$M$31,10,FALSE)*P952*10</f>
        <v>#N/A</v>
      </c>
      <c r="R952" s="52" t="e">
        <f>VLOOKUP(EVID_PASTVY!$H952,KATEGORIE_ZVIRAT!$B$2:$M$31,11,FALSE)*P952*10</f>
        <v>#N/A</v>
      </c>
      <c r="S952" s="52" t="e">
        <f>VLOOKUP(EVID_PASTVY!$H952,KATEGORIE_ZVIRAT!$B$2:$M$31,12,FALSE)*P952*10</f>
        <v>#N/A</v>
      </c>
    </row>
    <row r="953" spans="1:19" x14ac:dyDescent="0.2">
      <c r="A953" s="32"/>
      <c r="B953" s="37" t="e">
        <f>VLOOKUP($A953,EVID_OSEVU!$A$1:$M$4972,2,FALSE)</f>
        <v>#N/A</v>
      </c>
      <c r="C953" s="37" t="e">
        <f>VLOOKUP($A953,EVID_OSEVU!$A$1:$M$4972,3,FALSE)</f>
        <v>#N/A</v>
      </c>
      <c r="D953" s="45" t="e">
        <f>VLOOKUP($A953,EVID_OSEVU!$A$1:$M$4972,4,FALSE)</f>
        <v>#N/A</v>
      </c>
      <c r="E953" s="35"/>
      <c r="F953" s="53"/>
      <c r="G953" s="32"/>
      <c r="H953" s="45" t="e">
        <f>VLOOKUP(G953,Export7[#All],2,FALSE)</f>
        <v>#N/A</v>
      </c>
      <c r="I953" s="45" t="e">
        <f>VLOOKUP($A953,EVID_OSEVU!$A$1:$M$4972,10,FALSE)</f>
        <v>#N/A</v>
      </c>
      <c r="J953" s="58" t="e">
        <f>VLOOKUP($A953,EVID_OSEVU!$A$1:$M$4972,11,FALSE)</f>
        <v>#N/A</v>
      </c>
      <c r="K953" s="33"/>
      <c r="L953" s="45" t="e">
        <f>VLOOKUP(EVID_PASTVY!H953,KATEGORIE_ZVIRAT!$B$2:$M$31,6,FALSE)*K953</f>
        <v>#N/A</v>
      </c>
      <c r="M953" s="33">
        <v>24</v>
      </c>
      <c r="N953" s="45" t="e">
        <f>VLOOKUP(EVID_PASTVY!$H953,KATEGORIE_ZVIRAT!$B$2:$M$31,8,FALSE)</f>
        <v>#N/A</v>
      </c>
      <c r="O953" s="45" t="e">
        <f>VLOOKUP(EVID_PASTVY!$H953,KATEGORIE_ZVIRAT!$B$2:$M$31,9,FALSE)</f>
        <v>#N/A</v>
      </c>
      <c r="P953" s="54" t="e">
        <f>VLOOKUP(EVID_PASTVY!$H953,KATEGORIE_ZVIRAT!$B$2:$M$31,7,FALSE)*L953/1000*M953/24*(F953-E953+1)/J953</f>
        <v>#N/A</v>
      </c>
      <c r="Q953" s="52" t="e">
        <f>VLOOKUP(EVID_PASTVY!$H953,KATEGORIE_ZVIRAT!$B$2:$M$31,10,FALSE)*P953*10</f>
        <v>#N/A</v>
      </c>
      <c r="R953" s="52" t="e">
        <f>VLOOKUP(EVID_PASTVY!$H953,KATEGORIE_ZVIRAT!$B$2:$M$31,11,FALSE)*P953*10</f>
        <v>#N/A</v>
      </c>
      <c r="S953" s="52" t="e">
        <f>VLOOKUP(EVID_PASTVY!$H953,KATEGORIE_ZVIRAT!$B$2:$M$31,12,FALSE)*P953*10</f>
        <v>#N/A</v>
      </c>
    </row>
    <row r="954" spans="1:19" x14ac:dyDescent="0.2">
      <c r="A954" s="32"/>
      <c r="B954" s="37" t="e">
        <f>VLOOKUP($A954,EVID_OSEVU!$A$1:$M$4972,2,FALSE)</f>
        <v>#N/A</v>
      </c>
      <c r="C954" s="37" t="e">
        <f>VLOOKUP($A954,EVID_OSEVU!$A$1:$M$4972,3,FALSE)</f>
        <v>#N/A</v>
      </c>
      <c r="D954" s="45" t="e">
        <f>VLOOKUP($A954,EVID_OSEVU!$A$1:$M$4972,4,FALSE)</f>
        <v>#N/A</v>
      </c>
      <c r="E954" s="35"/>
      <c r="F954" s="53"/>
      <c r="G954" s="32"/>
      <c r="H954" s="45" t="e">
        <f>VLOOKUP(G954,Export7[#All],2,FALSE)</f>
        <v>#N/A</v>
      </c>
      <c r="I954" s="45" t="e">
        <f>VLOOKUP($A954,EVID_OSEVU!$A$1:$M$4972,10,FALSE)</f>
        <v>#N/A</v>
      </c>
      <c r="J954" s="58" t="e">
        <f>VLOOKUP($A954,EVID_OSEVU!$A$1:$M$4972,11,FALSE)</f>
        <v>#N/A</v>
      </c>
      <c r="K954" s="33"/>
      <c r="L954" s="45" t="e">
        <f>VLOOKUP(EVID_PASTVY!H954,KATEGORIE_ZVIRAT!$B$2:$M$31,6,FALSE)*K954</f>
        <v>#N/A</v>
      </c>
      <c r="M954" s="33">
        <v>24</v>
      </c>
      <c r="N954" s="45" t="e">
        <f>VLOOKUP(EVID_PASTVY!$H954,KATEGORIE_ZVIRAT!$B$2:$M$31,8,FALSE)</f>
        <v>#N/A</v>
      </c>
      <c r="O954" s="45" t="e">
        <f>VLOOKUP(EVID_PASTVY!$H954,KATEGORIE_ZVIRAT!$B$2:$M$31,9,FALSE)</f>
        <v>#N/A</v>
      </c>
      <c r="P954" s="54" t="e">
        <f>VLOOKUP(EVID_PASTVY!$H954,KATEGORIE_ZVIRAT!$B$2:$M$31,7,FALSE)*L954/1000*M954/24*(F954-E954+1)/J954</f>
        <v>#N/A</v>
      </c>
      <c r="Q954" s="52" t="e">
        <f>VLOOKUP(EVID_PASTVY!$H954,KATEGORIE_ZVIRAT!$B$2:$M$31,10,FALSE)*P954*10</f>
        <v>#N/A</v>
      </c>
      <c r="R954" s="52" t="e">
        <f>VLOOKUP(EVID_PASTVY!$H954,KATEGORIE_ZVIRAT!$B$2:$M$31,11,FALSE)*P954*10</f>
        <v>#N/A</v>
      </c>
      <c r="S954" s="52" t="e">
        <f>VLOOKUP(EVID_PASTVY!$H954,KATEGORIE_ZVIRAT!$B$2:$M$31,12,FALSE)*P954*10</f>
        <v>#N/A</v>
      </c>
    </row>
    <row r="955" spans="1:19" x14ac:dyDescent="0.2">
      <c r="A955" s="32"/>
      <c r="B955" s="37" t="e">
        <f>VLOOKUP($A955,EVID_OSEVU!$A$1:$M$4972,2,FALSE)</f>
        <v>#N/A</v>
      </c>
      <c r="C955" s="37" t="e">
        <f>VLOOKUP($A955,EVID_OSEVU!$A$1:$M$4972,3,FALSE)</f>
        <v>#N/A</v>
      </c>
      <c r="D955" s="45" t="e">
        <f>VLOOKUP($A955,EVID_OSEVU!$A$1:$M$4972,4,FALSE)</f>
        <v>#N/A</v>
      </c>
      <c r="E955" s="35"/>
      <c r="F955" s="53"/>
      <c r="G955" s="32"/>
      <c r="H955" s="45" t="e">
        <f>VLOOKUP(G955,Export7[#All],2,FALSE)</f>
        <v>#N/A</v>
      </c>
      <c r="I955" s="45" t="e">
        <f>VLOOKUP($A955,EVID_OSEVU!$A$1:$M$4972,10,FALSE)</f>
        <v>#N/A</v>
      </c>
      <c r="J955" s="58" t="e">
        <f>VLOOKUP($A955,EVID_OSEVU!$A$1:$M$4972,11,FALSE)</f>
        <v>#N/A</v>
      </c>
      <c r="K955" s="33"/>
      <c r="L955" s="45" t="e">
        <f>VLOOKUP(EVID_PASTVY!H955,KATEGORIE_ZVIRAT!$B$2:$M$31,6,FALSE)*K955</f>
        <v>#N/A</v>
      </c>
      <c r="M955" s="33">
        <v>24</v>
      </c>
      <c r="N955" s="45" t="e">
        <f>VLOOKUP(EVID_PASTVY!$H955,KATEGORIE_ZVIRAT!$B$2:$M$31,8,FALSE)</f>
        <v>#N/A</v>
      </c>
      <c r="O955" s="45" t="e">
        <f>VLOOKUP(EVID_PASTVY!$H955,KATEGORIE_ZVIRAT!$B$2:$M$31,9,FALSE)</f>
        <v>#N/A</v>
      </c>
      <c r="P955" s="54" t="e">
        <f>VLOOKUP(EVID_PASTVY!$H955,KATEGORIE_ZVIRAT!$B$2:$M$31,7,FALSE)*L955/1000*M955/24*(F955-E955+1)/J955</f>
        <v>#N/A</v>
      </c>
      <c r="Q955" s="52" t="e">
        <f>VLOOKUP(EVID_PASTVY!$H955,KATEGORIE_ZVIRAT!$B$2:$M$31,10,FALSE)*P955*10</f>
        <v>#N/A</v>
      </c>
      <c r="R955" s="52" t="e">
        <f>VLOOKUP(EVID_PASTVY!$H955,KATEGORIE_ZVIRAT!$B$2:$M$31,11,FALSE)*P955*10</f>
        <v>#N/A</v>
      </c>
      <c r="S955" s="52" t="e">
        <f>VLOOKUP(EVID_PASTVY!$H955,KATEGORIE_ZVIRAT!$B$2:$M$31,12,FALSE)*P955*10</f>
        <v>#N/A</v>
      </c>
    </row>
    <row r="956" spans="1:19" x14ac:dyDescent="0.2">
      <c r="A956" s="32"/>
      <c r="B956" s="37" t="e">
        <f>VLOOKUP($A956,EVID_OSEVU!$A$1:$M$4972,2,FALSE)</f>
        <v>#N/A</v>
      </c>
      <c r="C956" s="37" t="e">
        <f>VLOOKUP($A956,EVID_OSEVU!$A$1:$M$4972,3,FALSE)</f>
        <v>#N/A</v>
      </c>
      <c r="D956" s="45" t="e">
        <f>VLOOKUP($A956,EVID_OSEVU!$A$1:$M$4972,4,FALSE)</f>
        <v>#N/A</v>
      </c>
      <c r="E956" s="35"/>
      <c r="F956" s="53"/>
      <c r="G956" s="32"/>
      <c r="H956" s="45" t="e">
        <f>VLOOKUP(G956,Export7[#All],2,FALSE)</f>
        <v>#N/A</v>
      </c>
      <c r="I956" s="45" t="e">
        <f>VLOOKUP($A956,EVID_OSEVU!$A$1:$M$4972,10,FALSE)</f>
        <v>#N/A</v>
      </c>
      <c r="J956" s="58" t="e">
        <f>VLOOKUP($A956,EVID_OSEVU!$A$1:$M$4972,11,FALSE)</f>
        <v>#N/A</v>
      </c>
      <c r="K956" s="33"/>
      <c r="L956" s="45" t="e">
        <f>VLOOKUP(EVID_PASTVY!H956,KATEGORIE_ZVIRAT!$B$2:$M$31,6,FALSE)*K956</f>
        <v>#N/A</v>
      </c>
      <c r="M956" s="33">
        <v>24</v>
      </c>
      <c r="N956" s="45" t="e">
        <f>VLOOKUP(EVID_PASTVY!$H956,KATEGORIE_ZVIRAT!$B$2:$M$31,8,FALSE)</f>
        <v>#N/A</v>
      </c>
      <c r="O956" s="45" t="e">
        <f>VLOOKUP(EVID_PASTVY!$H956,KATEGORIE_ZVIRAT!$B$2:$M$31,9,FALSE)</f>
        <v>#N/A</v>
      </c>
      <c r="P956" s="54" t="e">
        <f>VLOOKUP(EVID_PASTVY!$H956,KATEGORIE_ZVIRAT!$B$2:$M$31,7,FALSE)*L956/1000*M956/24*(F956-E956+1)/J956</f>
        <v>#N/A</v>
      </c>
      <c r="Q956" s="52" t="e">
        <f>VLOOKUP(EVID_PASTVY!$H956,KATEGORIE_ZVIRAT!$B$2:$M$31,10,FALSE)*P956*10</f>
        <v>#N/A</v>
      </c>
      <c r="R956" s="52" t="e">
        <f>VLOOKUP(EVID_PASTVY!$H956,KATEGORIE_ZVIRAT!$B$2:$M$31,11,FALSE)*P956*10</f>
        <v>#N/A</v>
      </c>
      <c r="S956" s="52" t="e">
        <f>VLOOKUP(EVID_PASTVY!$H956,KATEGORIE_ZVIRAT!$B$2:$M$31,12,FALSE)*P956*10</f>
        <v>#N/A</v>
      </c>
    </row>
    <row r="957" spans="1:19" x14ac:dyDescent="0.2">
      <c r="A957" s="32"/>
      <c r="B957" s="37" t="e">
        <f>VLOOKUP($A957,EVID_OSEVU!$A$1:$M$4972,2,FALSE)</f>
        <v>#N/A</v>
      </c>
      <c r="C957" s="37" t="e">
        <f>VLOOKUP($A957,EVID_OSEVU!$A$1:$M$4972,3,FALSE)</f>
        <v>#N/A</v>
      </c>
      <c r="D957" s="45" t="e">
        <f>VLOOKUP($A957,EVID_OSEVU!$A$1:$M$4972,4,FALSE)</f>
        <v>#N/A</v>
      </c>
      <c r="E957" s="35"/>
      <c r="F957" s="53"/>
      <c r="G957" s="32"/>
      <c r="H957" s="45" t="e">
        <f>VLOOKUP(G957,Export7[#All],2,FALSE)</f>
        <v>#N/A</v>
      </c>
      <c r="I957" s="45" t="e">
        <f>VLOOKUP($A957,EVID_OSEVU!$A$1:$M$4972,10,FALSE)</f>
        <v>#N/A</v>
      </c>
      <c r="J957" s="58" t="e">
        <f>VLOOKUP($A957,EVID_OSEVU!$A$1:$M$4972,11,FALSE)</f>
        <v>#N/A</v>
      </c>
      <c r="K957" s="33"/>
      <c r="L957" s="45" t="e">
        <f>VLOOKUP(EVID_PASTVY!H957,KATEGORIE_ZVIRAT!$B$2:$M$31,6,FALSE)*K957</f>
        <v>#N/A</v>
      </c>
      <c r="M957" s="33">
        <v>24</v>
      </c>
      <c r="N957" s="45" t="e">
        <f>VLOOKUP(EVID_PASTVY!$H957,KATEGORIE_ZVIRAT!$B$2:$M$31,8,FALSE)</f>
        <v>#N/A</v>
      </c>
      <c r="O957" s="45" t="e">
        <f>VLOOKUP(EVID_PASTVY!$H957,KATEGORIE_ZVIRAT!$B$2:$M$31,9,FALSE)</f>
        <v>#N/A</v>
      </c>
      <c r="P957" s="54" t="e">
        <f>VLOOKUP(EVID_PASTVY!$H957,KATEGORIE_ZVIRAT!$B$2:$M$31,7,FALSE)*L957/1000*M957/24*(F957-E957+1)/J957</f>
        <v>#N/A</v>
      </c>
      <c r="Q957" s="52" t="e">
        <f>VLOOKUP(EVID_PASTVY!$H957,KATEGORIE_ZVIRAT!$B$2:$M$31,10,FALSE)*P957*10</f>
        <v>#N/A</v>
      </c>
      <c r="R957" s="52" t="e">
        <f>VLOOKUP(EVID_PASTVY!$H957,KATEGORIE_ZVIRAT!$B$2:$M$31,11,FALSE)*P957*10</f>
        <v>#N/A</v>
      </c>
      <c r="S957" s="52" t="e">
        <f>VLOOKUP(EVID_PASTVY!$H957,KATEGORIE_ZVIRAT!$B$2:$M$31,12,FALSE)*P957*10</f>
        <v>#N/A</v>
      </c>
    </row>
    <row r="958" spans="1:19" x14ac:dyDescent="0.2">
      <c r="A958" s="32"/>
      <c r="B958" s="37" t="e">
        <f>VLOOKUP($A958,EVID_OSEVU!$A$1:$M$4972,2,FALSE)</f>
        <v>#N/A</v>
      </c>
      <c r="C958" s="37" t="e">
        <f>VLOOKUP($A958,EVID_OSEVU!$A$1:$M$4972,3,FALSE)</f>
        <v>#N/A</v>
      </c>
      <c r="D958" s="45" t="e">
        <f>VLOOKUP($A958,EVID_OSEVU!$A$1:$M$4972,4,FALSE)</f>
        <v>#N/A</v>
      </c>
      <c r="E958" s="35"/>
      <c r="F958" s="53"/>
      <c r="G958" s="32"/>
      <c r="H958" s="45" t="e">
        <f>VLOOKUP(G958,Export7[#All],2,FALSE)</f>
        <v>#N/A</v>
      </c>
      <c r="I958" s="45" t="e">
        <f>VLOOKUP($A958,EVID_OSEVU!$A$1:$M$4972,10,FALSE)</f>
        <v>#N/A</v>
      </c>
      <c r="J958" s="58" t="e">
        <f>VLOOKUP($A958,EVID_OSEVU!$A$1:$M$4972,11,FALSE)</f>
        <v>#N/A</v>
      </c>
      <c r="K958" s="33"/>
      <c r="L958" s="45" t="e">
        <f>VLOOKUP(EVID_PASTVY!H958,KATEGORIE_ZVIRAT!$B$2:$M$31,6,FALSE)*K958</f>
        <v>#N/A</v>
      </c>
      <c r="M958" s="33">
        <v>24</v>
      </c>
      <c r="N958" s="45" t="e">
        <f>VLOOKUP(EVID_PASTVY!$H958,KATEGORIE_ZVIRAT!$B$2:$M$31,8,FALSE)</f>
        <v>#N/A</v>
      </c>
      <c r="O958" s="45" t="e">
        <f>VLOOKUP(EVID_PASTVY!$H958,KATEGORIE_ZVIRAT!$B$2:$M$31,9,FALSE)</f>
        <v>#N/A</v>
      </c>
      <c r="P958" s="54" t="e">
        <f>VLOOKUP(EVID_PASTVY!$H958,KATEGORIE_ZVIRAT!$B$2:$M$31,7,FALSE)*L958/1000*M958/24*(F958-E958+1)/J958</f>
        <v>#N/A</v>
      </c>
      <c r="Q958" s="52" t="e">
        <f>VLOOKUP(EVID_PASTVY!$H958,KATEGORIE_ZVIRAT!$B$2:$M$31,10,FALSE)*P958*10</f>
        <v>#N/A</v>
      </c>
      <c r="R958" s="52" t="e">
        <f>VLOOKUP(EVID_PASTVY!$H958,KATEGORIE_ZVIRAT!$B$2:$M$31,11,FALSE)*P958*10</f>
        <v>#N/A</v>
      </c>
      <c r="S958" s="52" t="e">
        <f>VLOOKUP(EVID_PASTVY!$H958,KATEGORIE_ZVIRAT!$B$2:$M$31,12,FALSE)*P958*10</f>
        <v>#N/A</v>
      </c>
    </row>
    <row r="959" spans="1:19" x14ac:dyDescent="0.2">
      <c r="A959" s="32"/>
      <c r="B959" s="37" t="e">
        <f>VLOOKUP($A959,EVID_OSEVU!$A$1:$M$4972,2,FALSE)</f>
        <v>#N/A</v>
      </c>
      <c r="C959" s="37" t="e">
        <f>VLOOKUP($A959,EVID_OSEVU!$A$1:$M$4972,3,FALSE)</f>
        <v>#N/A</v>
      </c>
      <c r="D959" s="45" t="e">
        <f>VLOOKUP($A959,EVID_OSEVU!$A$1:$M$4972,4,FALSE)</f>
        <v>#N/A</v>
      </c>
      <c r="E959" s="35"/>
      <c r="F959" s="53"/>
      <c r="G959" s="32"/>
      <c r="H959" s="45" t="e">
        <f>VLOOKUP(G959,Export7[#All],2,FALSE)</f>
        <v>#N/A</v>
      </c>
      <c r="I959" s="45" t="e">
        <f>VLOOKUP($A959,EVID_OSEVU!$A$1:$M$4972,10,FALSE)</f>
        <v>#N/A</v>
      </c>
      <c r="J959" s="58" t="e">
        <f>VLOOKUP($A959,EVID_OSEVU!$A$1:$M$4972,11,FALSE)</f>
        <v>#N/A</v>
      </c>
      <c r="K959" s="33"/>
      <c r="L959" s="45" t="e">
        <f>VLOOKUP(EVID_PASTVY!H959,KATEGORIE_ZVIRAT!$B$2:$M$31,6,FALSE)*K959</f>
        <v>#N/A</v>
      </c>
      <c r="M959" s="33">
        <v>24</v>
      </c>
      <c r="N959" s="45" t="e">
        <f>VLOOKUP(EVID_PASTVY!$H959,KATEGORIE_ZVIRAT!$B$2:$M$31,8,FALSE)</f>
        <v>#N/A</v>
      </c>
      <c r="O959" s="45" t="e">
        <f>VLOOKUP(EVID_PASTVY!$H959,KATEGORIE_ZVIRAT!$B$2:$M$31,9,FALSE)</f>
        <v>#N/A</v>
      </c>
      <c r="P959" s="54" t="e">
        <f>VLOOKUP(EVID_PASTVY!$H959,KATEGORIE_ZVIRAT!$B$2:$M$31,7,FALSE)*L959/1000*M959/24*(F959-E959+1)/J959</f>
        <v>#N/A</v>
      </c>
      <c r="Q959" s="52" t="e">
        <f>VLOOKUP(EVID_PASTVY!$H959,KATEGORIE_ZVIRAT!$B$2:$M$31,10,FALSE)*P959*10</f>
        <v>#N/A</v>
      </c>
      <c r="R959" s="52" t="e">
        <f>VLOOKUP(EVID_PASTVY!$H959,KATEGORIE_ZVIRAT!$B$2:$M$31,11,FALSE)*P959*10</f>
        <v>#N/A</v>
      </c>
      <c r="S959" s="52" t="e">
        <f>VLOOKUP(EVID_PASTVY!$H959,KATEGORIE_ZVIRAT!$B$2:$M$31,12,FALSE)*P959*10</f>
        <v>#N/A</v>
      </c>
    </row>
    <row r="960" spans="1:19" x14ac:dyDescent="0.2">
      <c r="A960" s="32"/>
      <c r="B960" s="37" t="e">
        <f>VLOOKUP($A960,EVID_OSEVU!$A$1:$M$4972,2,FALSE)</f>
        <v>#N/A</v>
      </c>
      <c r="C960" s="37" t="e">
        <f>VLOOKUP($A960,EVID_OSEVU!$A$1:$M$4972,3,FALSE)</f>
        <v>#N/A</v>
      </c>
      <c r="D960" s="45" t="e">
        <f>VLOOKUP($A960,EVID_OSEVU!$A$1:$M$4972,4,FALSE)</f>
        <v>#N/A</v>
      </c>
      <c r="E960" s="35"/>
      <c r="F960" s="53"/>
      <c r="G960" s="32"/>
      <c r="H960" s="45" t="e">
        <f>VLOOKUP(G960,Export7[#All],2,FALSE)</f>
        <v>#N/A</v>
      </c>
      <c r="I960" s="45" t="e">
        <f>VLOOKUP($A960,EVID_OSEVU!$A$1:$M$4972,10,FALSE)</f>
        <v>#N/A</v>
      </c>
      <c r="J960" s="58" t="e">
        <f>VLOOKUP($A960,EVID_OSEVU!$A$1:$M$4972,11,FALSE)</f>
        <v>#N/A</v>
      </c>
      <c r="K960" s="33"/>
      <c r="L960" s="45" t="e">
        <f>VLOOKUP(EVID_PASTVY!H960,KATEGORIE_ZVIRAT!$B$2:$M$31,6,FALSE)*K960</f>
        <v>#N/A</v>
      </c>
      <c r="M960" s="33">
        <v>24</v>
      </c>
      <c r="N960" s="45" t="e">
        <f>VLOOKUP(EVID_PASTVY!$H960,KATEGORIE_ZVIRAT!$B$2:$M$31,8,FALSE)</f>
        <v>#N/A</v>
      </c>
      <c r="O960" s="45" t="e">
        <f>VLOOKUP(EVID_PASTVY!$H960,KATEGORIE_ZVIRAT!$B$2:$M$31,9,FALSE)</f>
        <v>#N/A</v>
      </c>
      <c r="P960" s="54" t="e">
        <f>VLOOKUP(EVID_PASTVY!$H960,KATEGORIE_ZVIRAT!$B$2:$M$31,7,FALSE)*L960/1000*M960/24*(F960-E960+1)/J960</f>
        <v>#N/A</v>
      </c>
      <c r="Q960" s="52" t="e">
        <f>VLOOKUP(EVID_PASTVY!$H960,KATEGORIE_ZVIRAT!$B$2:$M$31,10,FALSE)*P960*10</f>
        <v>#N/A</v>
      </c>
      <c r="R960" s="52" t="e">
        <f>VLOOKUP(EVID_PASTVY!$H960,KATEGORIE_ZVIRAT!$B$2:$M$31,11,FALSE)*P960*10</f>
        <v>#N/A</v>
      </c>
      <c r="S960" s="52" t="e">
        <f>VLOOKUP(EVID_PASTVY!$H960,KATEGORIE_ZVIRAT!$B$2:$M$31,12,FALSE)*P960*10</f>
        <v>#N/A</v>
      </c>
    </row>
    <row r="961" spans="1:19" x14ac:dyDescent="0.2">
      <c r="A961" s="32"/>
      <c r="B961" s="37" t="e">
        <f>VLOOKUP($A961,EVID_OSEVU!$A$1:$M$4972,2,FALSE)</f>
        <v>#N/A</v>
      </c>
      <c r="C961" s="37" t="e">
        <f>VLOOKUP($A961,EVID_OSEVU!$A$1:$M$4972,3,FALSE)</f>
        <v>#N/A</v>
      </c>
      <c r="D961" s="45" t="e">
        <f>VLOOKUP($A961,EVID_OSEVU!$A$1:$M$4972,4,FALSE)</f>
        <v>#N/A</v>
      </c>
      <c r="E961" s="35"/>
      <c r="F961" s="53"/>
      <c r="G961" s="32"/>
      <c r="H961" s="45" t="e">
        <f>VLOOKUP(G961,Export7[#All],2,FALSE)</f>
        <v>#N/A</v>
      </c>
      <c r="I961" s="45" t="e">
        <f>VLOOKUP($A961,EVID_OSEVU!$A$1:$M$4972,10,FALSE)</f>
        <v>#N/A</v>
      </c>
      <c r="J961" s="58" t="e">
        <f>VLOOKUP($A961,EVID_OSEVU!$A$1:$M$4972,11,FALSE)</f>
        <v>#N/A</v>
      </c>
      <c r="K961" s="33"/>
      <c r="L961" s="45" t="e">
        <f>VLOOKUP(EVID_PASTVY!H961,KATEGORIE_ZVIRAT!$B$2:$M$31,6,FALSE)*K961</f>
        <v>#N/A</v>
      </c>
      <c r="M961" s="33">
        <v>24</v>
      </c>
      <c r="N961" s="45" t="e">
        <f>VLOOKUP(EVID_PASTVY!$H961,KATEGORIE_ZVIRAT!$B$2:$M$31,8,FALSE)</f>
        <v>#N/A</v>
      </c>
      <c r="O961" s="45" t="e">
        <f>VLOOKUP(EVID_PASTVY!$H961,KATEGORIE_ZVIRAT!$B$2:$M$31,9,FALSE)</f>
        <v>#N/A</v>
      </c>
      <c r="P961" s="54" t="e">
        <f>VLOOKUP(EVID_PASTVY!$H961,KATEGORIE_ZVIRAT!$B$2:$M$31,7,FALSE)*L961/1000*M961/24*(F961-E961+1)/J961</f>
        <v>#N/A</v>
      </c>
      <c r="Q961" s="52" t="e">
        <f>VLOOKUP(EVID_PASTVY!$H961,KATEGORIE_ZVIRAT!$B$2:$M$31,10,FALSE)*P961*10</f>
        <v>#N/A</v>
      </c>
      <c r="R961" s="52" t="e">
        <f>VLOOKUP(EVID_PASTVY!$H961,KATEGORIE_ZVIRAT!$B$2:$M$31,11,FALSE)*P961*10</f>
        <v>#N/A</v>
      </c>
      <c r="S961" s="52" t="e">
        <f>VLOOKUP(EVID_PASTVY!$H961,KATEGORIE_ZVIRAT!$B$2:$M$31,12,FALSE)*P961*10</f>
        <v>#N/A</v>
      </c>
    </row>
    <row r="962" spans="1:19" x14ac:dyDescent="0.2">
      <c r="A962" s="32"/>
      <c r="B962" s="37" t="e">
        <f>VLOOKUP($A962,EVID_OSEVU!$A$1:$M$4972,2,FALSE)</f>
        <v>#N/A</v>
      </c>
      <c r="C962" s="37" t="e">
        <f>VLOOKUP($A962,EVID_OSEVU!$A$1:$M$4972,3,FALSE)</f>
        <v>#N/A</v>
      </c>
      <c r="D962" s="45" t="e">
        <f>VLOOKUP($A962,EVID_OSEVU!$A$1:$M$4972,4,FALSE)</f>
        <v>#N/A</v>
      </c>
      <c r="E962" s="35"/>
      <c r="F962" s="53"/>
      <c r="G962" s="32"/>
      <c r="H962" s="45" t="e">
        <f>VLOOKUP(G962,Export7[#All],2,FALSE)</f>
        <v>#N/A</v>
      </c>
      <c r="I962" s="45" t="e">
        <f>VLOOKUP($A962,EVID_OSEVU!$A$1:$M$4972,10,FALSE)</f>
        <v>#N/A</v>
      </c>
      <c r="J962" s="58" t="e">
        <f>VLOOKUP($A962,EVID_OSEVU!$A$1:$M$4972,11,FALSE)</f>
        <v>#N/A</v>
      </c>
      <c r="K962" s="33"/>
      <c r="L962" s="45" t="e">
        <f>VLOOKUP(EVID_PASTVY!H962,KATEGORIE_ZVIRAT!$B$2:$M$31,6,FALSE)*K962</f>
        <v>#N/A</v>
      </c>
      <c r="M962" s="33">
        <v>24</v>
      </c>
      <c r="N962" s="45" t="e">
        <f>VLOOKUP(EVID_PASTVY!$H962,KATEGORIE_ZVIRAT!$B$2:$M$31,8,FALSE)</f>
        <v>#N/A</v>
      </c>
      <c r="O962" s="45" t="e">
        <f>VLOOKUP(EVID_PASTVY!$H962,KATEGORIE_ZVIRAT!$B$2:$M$31,9,FALSE)</f>
        <v>#N/A</v>
      </c>
      <c r="P962" s="54" t="e">
        <f>VLOOKUP(EVID_PASTVY!$H962,KATEGORIE_ZVIRAT!$B$2:$M$31,7,FALSE)*L962/1000*M962/24*(F962-E962+1)/J962</f>
        <v>#N/A</v>
      </c>
      <c r="Q962" s="52" t="e">
        <f>VLOOKUP(EVID_PASTVY!$H962,KATEGORIE_ZVIRAT!$B$2:$M$31,10,FALSE)*P962*10</f>
        <v>#N/A</v>
      </c>
      <c r="R962" s="52" t="e">
        <f>VLOOKUP(EVID_PASTVY!$H962,KATEGORIE_ZVIRAT!$B$2:$M$31,11,FALSE)*P962*10</f>
        <v>#N/A</v>
      </c>
      <c r="S962" s="52" t="e">
        <f>VLOOKUP(EVID_PASTVY!$H962,KATEGORIE_ZVIRAT!$B$2:$M$31,12,FALSE)*P962*10</f>
        <v>#N/A</v>
      </c>
    </row>
    <row r="963" spans="1:19" x14ac:dyDescent="0.2">
      <c r="A963" s="32"/>
      <c r="B963" s="37" t="e">
        <f>VLOOKUP($A963,EVID_OSEVU!$A$1:$M$4972,2,FALSE)</f>
        <v>#N/A</v>
      </c>
      <c r="C963" s="37" t="e">
        <f>VLOOKUP($A963,EVID_OSEVU!$A$1:$M$4972,3,FALSE)</f>
        <v>#N/A</v>
      </c>
      <c r="D963" s="45" t="e">
        <f>VLOOKUP($A963,EVID_OSEVU!$A$1:$M$4972,4,FALSE)</f>
        <v>#N/A</v>
      </c>
      <c r="E963" s="35"/>
      <c r="F963" s="53"/>
      <c r="G963" s="32"/>
      <c r="H963" s="45" t="e">
        <f>VLOOKUP(G963,Export7[#All],2,FALSE)</f>
        <v>#N/A</v>
      </c>
      <c r="I963" s="45" t="e">
        <f>VLOOKUP($A963,EVID_OSEVU!$A$1:$M$4972,10,FALSE)</f>
        <v>#N/A</v>
      </c>
      <c r="J963" s="58" t="e">
        <f>VLOOKUP($A963,EVID_OSEVU!$A$1:$M$4972,11,FALSE)</f>
        <v>#N/A</v>
      </c>
      <c r="K963" s="33"/>
      <c r="L963" s="45" t="e">
        <f>VLOOKUP(EVID_PASTVY!H963,KATEGORIE_ZVIRAT!$B$2:$M$31,6,FALSE)*K963</f>
        <v>#N/A</v>
      </c>
      <c r="M963" s="33">
        <v>24</v>
      </c>
      <c r="N963" s="45" t="e">
        <f>VLOOKUP(EVID_PASTVY!$H963,KATEGORIE_ZVIRAT!$B$2:$M$31,8,FALSE)</f>
        <v>#N/A</v>
      </c>
      <c r="O963" s="45" t="e">
        <f>VLOOKUP(EVID_PASTVY!$H963,KATEGORIE_ZVIRAT!$B$2:$M$31,9,FALSE)</f>
        <v>#N/A</v>
      </c>
      <c r="P963" s="54" t="e">
        <f>VLOOKUP(EVID_PASTVY!$H963,KATEGORIE_ZVIRAT!$B$2:$M$31,7,FALSE)*L963/1000*M963/24*(F963-E963+1)/J963</f>
        <v>#N/A</v>
      </c>
      <c r="Q963" s="52" t="e">
        <f>VLOOKUP(EVID_PASTVY!$H963,KATEGORIE_ZVIRAT!$B$2:$M$31,10,FALSE)*P963*10</f>
        <v>#N/A</v>
      </c>
      <c r="R963" s="52" t="e">
        <f>VLOOKUP(EVID_PASTVY!$H963,KATEGORIE_ZVIRAT!$B$2:$M$31,11,FALSE)*P963*10</f>
        <v>#N/A</v>
      </c>
      <c r="S963" s="52" t="e">
        <f>VLOOKUP(EVID_PASTVY!$H963,KATEGORIE_ZVIRAT!$B$2:$M$31,12,FALSE)*P963*10</f>
        <v>#N/A</v>
      </c>
    </row>
    <row r="964" spans="1:19" x14ac:dyDescent="0.2">
      <c r="A964" s="32"/>
      <c r="B964" s="37" t="e">
        <f>VLOOKUP($A964,EVID_OSEVU!$A$1:$M$4972,2,FALSE)</f>
        <v>#N/A</v>
      </c>
      <c r="C964" s="37" t="e">
        <f>VLOOKUP($A964,EVID_OSEVU!$A$1:$M$4972,3,FALSE)</f>
        <v>#N/A</v>
      </c>
      <c r="D964" s="45" t="e">
        <f>VLOOKUP($A964,EVID_OSEVU!$A$1:$M$4972,4,FALSE)</f>
        <v>#N/A</v>
      </c>
      <c r="E964" s="35"/>
      <c r="F964" s="53"/>
      <c r="G964" s="32"/>
      <c r="H964" s="45" t="e">
        <f>VLOOKUP(G964,Export7[#All],2,FALSE)</f>
        <v>#N/A</v>
      </c>
      <c r="I964" s="45" t="e">
        <f>VLOOKUP($A964,EVID_OSEVU!$A$1:$M$4972,10,FALSE)</f>
        <v>#N/A</v>
      </c>
      <c r="J964" s="58" t="e">
        <f>VLOOKUP($A964,EVID_OSEVU!$A$1:$M$4972,11,FALSE)</f>
        <v>#N/A</v>
      </c>
      <c r="K964" s="33"/>
      <c r="L964" s="45" t="e">
        <f>VLOOKUP(EVID_PASTVY!H964,KATEGORIE_ZVIRAT!$B$2:$M$31,6,FALSE)*K964</f>
        <v>#N/A</v>
      </c>
      <c r="M964" s="33">
        <v>24</v>
      </c>
      <c r="N964" s="45" t="e">
        <f>VLOOKUP(EVID_PASTVY!$H964,KATEGORIE_ZVIRAT!$B$2:$M$31,8,FALSE)</f>
        <v>#N/A</v>
      </c>
      <c r="O964" s="45" t="e">
        <f>VLOOKUP(EVID_PASTVY!$H964,KATEGORIE_ZVIRAT!$B$2:$M$31,9,FALSE)</f>
        <v>#N/A</v>
      </c>
      <c r="P964" s="54" t="e">
        <f>VLOOKUP(EVID_PASTVY!$H964,KATEGORIE_ZVIRAT!$B$2:$M$31,7,FALSE)*L964/1000*M964/24*(F964-E964+1)/J964</f>
        <v>#N/A</v>
      </c>
      <c r="Q964" s="52" t="e">
        <f>VLOOKUP(EVID_PASTVY!$H964,KATEGORIE_ZVIRAT!$B$2:$M$31,10,FALSE)*P964*10</f>
        <v>#N/A</v>
      </c>
      <c r="R964" s="52" t="e">
        <f>VLOOKUP(EVID_PASTVY!$H964,KATEGORIE_ZVIRAT!$B$2:$M$31,11,FALSE)*P964*10</f>
        <v>#N/A</v>
      </c>
      <c r="S964" s="52" t="e">
        <f>VLOOKUP(EVID_PASTVY!$H964,KATEGORIE_ZVIRAT!$B$2:$M$31,12,FALSE)*P964*10</f>
        <v>#N/A</v>
      </c>
    </row>
    <row r="965" spans="1:19" x14ac:dyDescent="0.2">
      <c r="A965" s="32"/>
      <c r="B965" s="37" t="e">
        <f>VLOOKUP($A965,EVID_OSEVU!$A$1:$M$4972,2,FALSE)</f>
        <v>#N/A</v>
      </c>
      <c r="C965" s="37" t="e">
        <f>VLOOKUP($A965,EVID_OSEVU!$A$1:$M$4972,3,FALSE)</f>
        <v>#N/A</v>
      </c>
      <c r="D965" s="45" t="e">
        <f>VLOOKUP($A965,EVID_OSEVU!$A$1:$M$4972,4,FALSE)</f>
        <v>#N/A</v>
      </c>
      <c r="E965" s="35"/>
      <c r="F965" s="53"/>
      <c r="G965" s="32"/>
      <c r="H965" s="45" t="e">
        <f>VLOOKUP(G965,Export7[#All],2,FALSE)</f>
        <v>#N/A</v>
      </c>
      <c r="I965" s="45" t="e">
        <f>VLOOKUP($A965,EVID_OSEVU!$A$1:$M$4972,10,FALSE)</f>
        <v>#N/A</v>
      </c>
      <c r="J965" s="58" t="e">
        <f>VLOOKUP($A965,EVID_OSEVU!$A$1:$M$4972,11,FALSE)</f>
        <v>#N/A</v>
      </c>
      <c r="K965" s="33"/>
      <c r="L965" s="45" t="e">
        <f>VLOOKUP(EVID_PASTVY!H965,KATEGORIE_ZVIRAT!$B$2:$M$31,6,FALSE)*K965</f>
        <v>#N/A</v>
      </c>
      <c r="M965" s="33">
        <v>24</v>
      </c>
      <c r="N965" s="45" t="e">
        <f>VLOOKUP(EVID_PASTVY!$H965,KATEGORIE_ZVIRAT!$B$2:$M$31,8,FALSE)</f>
        <v>#N/A</v>
      </c>
      <c r="O965" s="45" t="e">
        <f>VLOOKUP(EVID_PASTVY!$H965,KATEGORIE_ZVIRAT!$B$2:$M$31,9,FALSE)</f>
        <v>#N/A</v>
      </c>
      <c r="P965" s="54" t="e">
        <f>VLOOKUP(EVID_PASTVY!$H965,KATEGORIE_ZVIRAT!$B$2:$M$31,7,FALSE)*L965/1000*M965/24*(F965-E965+1)/J965</f>
        <v>#N/A</v>
      </c>
      <c r="Q965" s="52" t="e">
        <f>VLOOKUP(EVID_PASTVY!$H965,KATEGORIE_ZVIRAT!$B$2:$M$31,10,FALSE)*P965*10</f>
        <v>#N/A</v>
      </c>
      <c r="R965" s="52" t="e">
        <f>VLOOKUP(EVID_PASTVY!$H965,KATEGORIE_ZVIRAT!$B$2:$M$31,11,FALSE)*P965*10</f>
        <v>#N/A</v>
      </c>
      <c r="S965" s="52" t="e">
        <f>VLOOKUP(EVID_PASTVY!$H965,KATEGORIE_ZVIRAT!$B$2:$M$31,12,FALSE)*P965*10</f>
        <v>#N/A</v>
      </c>
    </row>
    <row r="966" spans="1:19" x14ac:dyDescent="0.2">
      <c r="A966" s="32"/>
      <c r="B966" s="37" t="e">
        <f>VLOOKUP($A966,EVID_OSEVU!$A$1:$M$4972,2,FALSE)</f>
        <v>#N/A</v>
      </c>
      <c r="C966" s="37" t="e">
        <f>VLOOKUP($A966,EVID_OSEVU!$A$1:$M$4972,3,FALSE)</f>
        <v>#N/A</v>
      </c>
      <c r="D966" s="45" t="e">
        <f>VLOOKUP($A966,EVID_OSEVU!$A$1:$M$4972,4,FALSE)</f>
        <v>#N/A</v>
      </c>
      <c r="E966" s="35"/>
      <c r="F966" s="53"/>
      <c r="G966" s="32"/>
      <c r="H966" s="45" t="e">
        <f>VLOOKUP(G966,Export7[#All],2,FALSE)</f>
        <v>#N/A</v>
      </c>
      <c r="I966" s="45" t="e">
        <f>VLOOKUP($A966,EVID_OSEVU!$A$1:$M$4972,10,FALSE)</f>
        <v>#N/A</v>
      </c>
      <c r="J966" s="58" t="e">
        <f>VLOOKUP($A966,EVID_OSEVU!$A$1:$M$4972,11,FALSE)</f>
        <v>#N/A</v>
      </c>
      <c r="K966" s="33"/>
      <c r="L966" s="45" t="e">
        <f>VLOOKUP(EVID_PASTVY!H966,KATEGORIE_ZVIRAT!$B$2:$M$31,6,FALSE)*K966</f>
        <v>#N/A</v>
      </c>
      <c r="M966" s="33">
        <v>24</v>
      </c>
      <c r="N966" s="45" t="e">
        <f>VLOOKUP(EVID_PASTVY!$H966,KATEGORIE_ZVIRAT!$B$2:$M$31,8,FALSE)</f>
        <v>#N/A</v>
      </c>
      <c r="O966" s="45" t="e">
        <f>VLOOKUP(EVID_PASTVY!$H966,KATEGORIE_ZVIRAT!$B$2:$M$31,9,FALSE)</f>
        <v>#N/A</v>
      </c>
      <c r="P966" s="54" t="e">
        <f>VLOOKUP(EVID_PASTVY!$H966,KATEGORIE_ZVIRAT!$B$2:$M$31,7,FALSE)*L966/1000*M966/24*(F966-E966+1)/J966</f>
        <v>#N/A</v>
      </c>
      <c r="Q966" s="52" t="e">
        <f>VLOOKUP(EVID_PASTVY!$H966,KATEGORIE_ZVIRAT!$B$2:$M$31,10,FALSE)*P966*10</f>
        <v>#N/A</v>
      </c>
      <c r="R966" s="52" t="e">
        <f>VLOOKUP(EVID_PASTVY!$H966,KATEGORIE_ZVIRAT!$B$2:$M$31,11,FALSE)*P966*10</f>
        <v>#N/A</v>
      </c>
      <c r="S966" s="52" t="e">
        <f>VLOOKUP(EVID_PASTVY!$H966,KATEGORIE_ZVIRAT!$B$2:$M$31,12,FALSE)*P966*10</f>
        <v>#N/A</v>
      </c>
    </row>
    <row r="967" spans="1:19" x14ac:dyDescent="0.2">
      <c r="A967" s="32"/>
      <c r="B967" s="37" t="e">
        <f>VLOOKUP($A967,EVID_OSEVU!$A$1:$M$4972,2,FALSE)</f>
        <v>#N/A</v>
      </c>
      <c r="C967" s="37" t="e">
        <f>VLOOKUP($A967,EVID_OSEVU!$A$1:$M$4972,3,FALSE)</f>
        <v>#N/A</v>
      </c>
      <c r="D967" s="45" t="e">
        <f>VLOOKUP($A967,EVID_OSEVU!$A$1:$M$4972,4,FALSE)</f>
        <v>#N/A</v>
      </c>
      <c r="E967" s="35"/>
      <c r="F967" s="53"/>
      <c r="G967" s="32"/>
      <c r="H967" s="45" t="e">
        <f>VLOOKUP(G967,Export7[#All],2,FALSE)</f>
        <v>#N/A</v>
      </c>
      <c r="I967" s="45" t="e">
        <f>VLOOKUP($A967,EVID_OSEVU!$A$1:$M$4972,10,FALSE)</f>
        <v>#N/A</v>
      </c>
      <c r="J967" s="58" t="e">
        <f>VLOOKUP($A967,EVID_OSEVU!$A$1:$M$4972,11,FALSE)</f>
        <v>#N/A</v>
      </c>
      <c r="K967" s="33"/>
      <c r="L967" s="45" t="e">
        <f>VLOOKUP(EVID_PASTVY!H967,KATEGORIE_ZVIRAT!$B$2:$M$31,6,FALSE)*K967</f>
        <v>#N/A</v>
      </c>
      <c r="M967" s="33">
        <v>24</v>
      </c>
      <c r="N967" s="45" t="e">
        <f>VLOOKUP(EVID_PASTVY!$H967,KATEGORIE_ZVIRAT!$B$2:$M$31,8,FALSE)</f>
        <v>#N/A</v>
      </c>
      <c r="O967" s="45" t="e">
        <f>VLOOKUP(EVID_PASTVY!$H967,KATEGORIE_ZVIRAT!$B$2:$M$31,9,FALSE)</f>
        <v>#N/A</v>
      </c>
      <c r="P967" s="54" t="e">
        <f>VLOOKUP(EVID_PASTVY!$H967,KATEGORIE_ZVIRAT!$B$2:$M$31,7,FALSE)*L967/1000*M967/24*(F967-E967+1)/J967</f>
        <v>#N/A</v>
      </c>
      <c r="Q967" s="52" t="e">
        <f>VLOOKUP(EVID_PASTVY!$H967,KATEGORIE_ZVIRAT!$B$2:$M$31,10,FALSE)*P967*10</f>
        <v>#N/A</v>
      </c>
      <c r="R967" s="52" t="e">
        <f>VLOOKUP(EVID_PASTVY!$H967,KATEGORIE_ZVIRAT!$B$2:$M$31,11,FALSE)*P967*10</f>
        <v>#N/A</v>
      </c>
      <c r="S967" s="52" t="e">
        <f>VLOOKUP(EVID_PASTVY!$H967,KATEGORIE_ZVIRAT!$B$2:$M$31,12,FALSE)*P967*10</f>
        <v>#N/A</v>
      </c>
    </row>
    <row r="968" spans="1:19" x14ac:dyDescent="0.2">
      <c r="A968" s="32"/>
      <c r="B968" s="37" t="e">
        <f>VLOOKUP($A968,EVID_OSEVU!$A$1:$M$4972,2,FALSE)</f>
        <v>#N/A</v>
      </c>
      <c r="C968" s="37" t="e">
        <f>VLOOKUP($A968,EVID_OSEVU!$A$1:$M$4972,3,FALSE)</f>
        <v>#N/A</v>
      </c>
      <c r="D968" s="45" t="e">
        <f>VLOOKUP($A968,EVID_OSEVU!$A$1:$M$4972,4,FALSE)</f>
        <v>#N/A</v>
      </c>
      <c r="E968" s="35"/>
      <c r="F968" s="53"/>
      <c r="G968" s="32"/>
      <c r="H968" s="45" t="e">
        <f>VLOOKUP(G968,Export7[#All],2,FALSE)</f>
        <v>#N/A</v>
      </c>
      <c r="I968" s="45" t="e">
        <f>VLOOKUP($A968,EVID_OSEVU!$A$1:$M$4972,10,FALSE)</f>
        <v>#N/A</v>
      </c>
      <c r="J968" s="58" t="e">
        <f>VLOOKUP($A968,EVID_OSEVU!$A$1:$M$4972,11,FALSE)</f>
        <v>#N/A</v>
      </c>
      <c r="K968" s="33"/>
      <c r="L968" s="45" t="e">
        <f>VLOOKUP(EVID_PASTVY!H968,KATEGORIE_ZVIRAT!$B$2:$M$31,6,FALSE)*K968</f>
        <v>#N/A</v>
      </c>
      <c r="M968" s="33">
        <v>24</v>
      </c>
      <c r="N968" s="45" t="e">
        <f>VLOOKUP(EVID_PASTVY!$H968,KATEGORIE_ZVIRAT!$B$2:$M$31,8,FALSE)</f>
        <v>#N/A</v>
      </c>
      <c r="O968" s="45" t="e">
        <f>VLOOKUP(EVID_PASTVY!$H968,KATEGORIE_ZVIRAT!$B$2:$M$31,9,FALSE)</f>
        <v>#N/A</v>
      </c>
      <c r="P968" s="54" t="e">
        <f>VLOOKUP(EVID_PASTVY!$H968,KATEGORIE_ZVIRAT!$B$2:$M$31,7,FALSE)*L968/1000*M968/24*(F968-E968+1)/J968</f>
        <v>#N/A</v>
      </c>
      <c r="Q968" s="52" t="e">
        <f>VLOOKUP(EVID_PASTVY!$H968,KATEGORIE_ZVIRAT!$B$2:$M$31,10,FALSE)*P968*10</f>
        <v>#N/A</v>
      </c>
      <c r="R968" s="52" t="e">
        <f>VLOOKUP(EVID_PASTVY!$H968,KATEGORIE_ZVIRAT!$B$2:$M$31,11,FALSE)*P968*10</f>
        <v>#N/A</v>
      </c>
      <c r="S968" s="52" t="e">
        <f>VLOOKUP(EVID_PASTVY!$H968,KATEGORIE_ZVIRAT!$B$2:$M$31,12,FALSE)*P968*10</f>
        <v>#N/A</v>
      </c>
    </row>
    <row r="969" spans="1:19" x14ac:dyDescent="0.2">
      <c r="A969" s="32"/>
      <c r="B969" s="37" t="e">
        <f>VLOOKUP($A969,EVID_OSEVU!$A$1:$M$4972,2,FALSE)</f>
        <v>#N/A</v>
      </c>
      <c r="C969" s="37" t="e">
        <f>VLOOKUP($A969,EVID_OSEVU!$A$1:$M$4972,3,FALSE)</f>
        <v>#N/A</v>
      </c>
      <c r="D969" s="45" t="e">
        <f>VLOOKUP($A969,EVID_OSEVU!$A$1:$M$4972,4,FALSE)</f>
        <v>#N/A</v>
      </c>
      <c r="E969" s="35"/>
      <c r="F969" s="53"/>
      <c r="G969" s="32"/>
      <c r="H969" s="45" t="e">
        <f>VLOOKUP(G969,Export7[#All],2,FALSE)</f>
        <v>#N/A</v>
      </c>
      <c r="I969" s="45" t="e">
        <f>VLOOKUP($A969,EVID_OSEVU!$A$1:$M$4972,10,FALSE)</f>
        <v>#N/A</v>
      </c>
      <c r="J969" s="58" t="e">
        <f>VLOOKUP($A969,EVID_OSEVU!$A$1:$M$4972,11,FALSE)</f>
        <v>#N/A</v>
      </c>
      <c r="K969" s="33"/>
      <c r="L969" s="45" t="e">
        <f>VLOOKUP(EVID_PASTVY!H969,KATEGORIE_ZVIRAT!$B$2:$M$31,6,FALSE)*K969</f>
        <v>#N/A</v>
      </c>
      <c r="M969" s="33">
        <v>24</v>
      </c>
      <c r="N969" s="45" t="e">
        <f>VLOOKUP(EVID_PASTVY!$H969,KATEGORIE_ZVIRAT!$B$2:$M$31,8,FALSE)</f>
        <v>#N/A</v>
      </c>
      <c r="O969" s="45" t="e">
        <f>VLOOKUP(EVID_PASTVY!$H969,KATEGORIE_ZVIRAT!$B$2:$M$31,9,FALSE)</f>
        <v>#N/A</v>
      </c>
      <c r="P969" s="54" t="e">
        <f>VLOOKUP(EVID_PASTVY!$H969,KATEGORIE_ZVIRAT!$B$2:$M$31,7,FALSE)*L969/1000*M969/24*(F969-E969+1)/J969</f>
        <v>#N/A</v>
      </c>
      <c r="Q969" s="52" t="e">
        <f>VLOOKUP(EVID_PASTVY!$H969,KATEGORIE_ZVIRAT!$B$2:$M$31,10,FALSE)*P969*10</f>
        <v>#N/A</v>
      </c>
      <c r="R969" s="52" t="e">
        <f>VLOOKUP(EVID_PASTVY!$H969,KATEGORIE_ZVIRAT!$B$2:$M$31,11,FALSE)*P969*10</f>
        <v>#N/A</v>
      </c>
      <c r="S969" s="52" t="e">
        <f>VLOOKUP(EVID_PASTVY!$H969,KATEGORIE_ZVIRAT!$B$2:$M$31,12,FALSE)*P969*10</f>
        <v>#N/A</v>
      </c>
    </row>
    <row r="970" spans="1:19" x14ac:dyDescent="0.2">
      <c r="A970" s="32"/>
      <c r="B970" s="37" t="e">
        <f>VLOOKUP($A970,EVID_OSEVU!$A$1:$M$4972,2,FALSE)</f>
        <v>#N/A</v>
      </c>
      <c r="C970" s="37" t="e">
        <f>VLOOKUP($A970,EVID_OSEVU!$A$1:$M$4972,3,FALSE)</f>
        <v>#N/A</v>
      </c>
      <c r="D970" s="45" t="e">
        <f>VLOOKUP($A970,EVID_OSEVU!$A$1:$M$4972,4,FALSE)</f>
        <v>#N/A</v>
      </c>
      <c r="E970" s="35"/>
      <c r="F970" s="53"/>
      <c r="G970" s="32"/>
      <c r="H970" s="45" t="e">
        <f>VLOOKUP(G970,Export7[#All],2,FALSE)</f>
        <v>#N/A</v>
      </c>
      <c r="I970" s="45" t="e">
        <f>VLOOKUP($A970,EVID_OSEVU!$A$1:$M$4972,10,FALSE)</f>
        <v>#N/A</v>
      </c>
      <c r="J970" s="58" t="e">
        <f>VLOOKUP($A970,EVID_OSEVU!$A$1:$M$4972,11,FALSE)</f>
        <v>#N/A</v>
      </c>
      <c r="K970" s="33"/>
      <c r="L970" s="45" t="e">
        <f>VLOOKUP(EVID_PASTVY!H970,KATEGORIE_ZVIRAT!$B$2:$M$31,6,FALSE)*K970</f>
        <v>#N/A</v>
      </c>
      <c r="M970" s="33">
        <v>24</v>
      </c>
      <c r="N970" s="45" t="e">
        <f>VLOOKUP(EVID_PASTVY!$H970,KATEGORIE_ZVIRAT!$B$2:$M$31,8,FALSE)</f>
        <v>#N/A</v>
      </c>
      <c r="O970" s="45" t="e">
        <f>VLOOKUP(EVID_PASTVY!$H970,KATEGORIE_ZVIRAT!$B$2:$M$31,9,FALSE)</f>
        <v>#N/A</v>
      </c>
      <c r="P970" s="54" t="e">
        <f>VLOOKUP(EVID_PASTVY!$H970,KATEGORIE_ZVIRAT!$B$2:$M$31,7,FALSE)*L970/1000*M970/24*(F970-E970+1)/J970</f>
        <v>#N/A</v>
      </c>
      <c r="Q970" s="52" t="e">
        <f>VLOOKUP(EVID_PASTVY!$H970,KATEGORIE_ZVIRAT!$B$2:$M$31,10,FALSE)*P970*10</f>
        <v>#N/A</v>
      </c>
      <c r="R970" s="52" t="e">
        <f>VLOOKUP(EVID_PASTVY!$H970,KATEGORIE_ZVIRAT!$B$2:$M$31,11,FALSE)*P970*10</f>
        <v>#N/A</v>
      </c>
      <c r="S970" s="52" t="e">
        <f>VLOOKUP(EVID_PASTVY!$H970,KATEGORIE_ZVIRAT!$B$2:$M$31,12,FALSE)*P970*10</f>
        <v>#N/A</v>
      </c>
    </row>
    <row r="971" spans="1:19" x14ac:dyDescent="0.2">
      <c r="A971" s="32"/>
      <c r="B971" s="37" t="e">
        <f>VLOOKUP($A971,EVID_OSEVU!$A$1:$M$4972,2,FALSE)</f>
        <v>#N/A</v>
      </c>
      <c r="C971" s="37" t="e">
        <f>VLOOKUP($A971,EVID_OSEVU!$A$1:$M$4972,3,FALSE)</f>
        <v>#N/A</v>
      </c>
      <c r="D971" s="45" t="e">
        <f>VLOOKUP($A971,EVID_OSEVU!$A$1:$M$4972,4,FALSE)</f>
        <v>#N/A</v>
      </c>
      <c r="E971" s="35"/>
      <c r="F971" s="53"/>
      <c r="G971" s="32"/>
      <c r="H971" s="45" t="e">
        <f>VLOOKUP(G971,Export7[#All],2,FALSE)</f>
        <v>#N/A</v>
      </c>
      <c r="I971" s="45" t="e">
        <f>VLOOKUP($A971,EVID_OSEVU!$A$1:$M$4972,10,FALSE)</f>
        <v>#N/A</v>
      </c>
      <c r="J971" s="58" t="e">
        <f>VLOOKUP($A971,EVID_OSEVU!$A$1:$M$4972,11,FALSE)</f>
        <v>#N/A</v>
      </c>
      <c r="K971" s="33"/>
      <c r="L971" s="45" t="e">
        <f>VLOOKUP(EVID_PASTVY!H971,KATEGORIE_ZVIRAT!$B$2:$M$31,6,FALSE)*K971</f>
        <v>#N/A</v>
      </c>
      <c r="M971" s="33">
        <v>24</v>
      </c>
      <c r="N971" s="45" t="e">
        <f>VLOOKUP(EVID_PASTVY!$H971,KATEGORIE_ZVIRAT!$B$2:$M$31,8,FALSE)</f>
        <v>#N/A</v>
      </c>
      <c r="O971" s="45" t="e">
        <f>VLOOKUP(EVID_PASTVY!$H971,KATEGORIE_ZVIRAT!$B$2:$M$31,9,FALSE)</f>
        <v>#N/A</v>
      </c>
      <c r="P971" s="54" t="e">
        <f>VLOOKUP(EVID_PASTVY!$H971,KATEGORIE_ZVIRAT!$B$2:$M$31,7,FALSE)*L971/1000*M971/24*(F971-E971+1)/J971</f>
        <v>#N/A</v>
      </c>
      <c r="Q971" s="52" t="e">
        <f>VLOOKUP(EVID_PASTVY!$H971,KATEGORIE_ZVIRAT!$B$2:$M$31,10,FALSE)*P971*10</f>
        <v>#N/A</v>
      </c>
      <c r="R971" s="52" t="e">
        <f>VLOOKUP(EVID_PASTVY!$H971,KATEGORIE_ZVIRAT!$B$2:$M$31,11,FALSE)*P971*10</f>
        <v>#N/A</v>
      </c>
      <c r="S971" s="52" t="e">
        <f>VLOOKUP(EVID_PASTVY!$H971,KATEGORIE_ZVIRAT!$B$2:$M$31,12,FALSE)*P971*10</f>
        <v>#N/A</v>
      </c>
    </row>
    <row r="972" spans="1:19" x14ac:dyDescent="0.2">
      <c r="A972" s="32"/>
      <c r="B972" s="37" t="e">
        <f>VLOOKUP($A972,EVID_OSEVU!$A$1:$M$4972,2,FALSE)</f>
        <v>#N/A</v>
      </c>
      <c r="C972" s="37" t="e">
        <f>VLOOKUP($A972,EVID_OSEVU!$A$1:$M$4972,3,FALSE)</f>
        <v>#N/A</v>
      </c>
      <c r="D972" s="45" t="e">
        <f>VLOOKUP($A972,EVID_OSEVU!$A$1:$M$4972,4,FALSE)</f>
        <v>#N/A</v>
      </c>
      <c r="E972" s="35"/>
      <c r="F972" s="53"/>
      <c r="G972" s="32"/>
      <c r="H972" s="45" t="e">
        <f>VLOOKUP(G972,Export7[#All],2,FALSE)</f>
        <v>#N/A</v>
      </c>
      <c r="I972" s="45" t="e">
        <f>VLOOKUP($A972,EVID_OSEVU!$A$1:$M$4972,10,FALSE)</f>
        <v>#N/A</v>
      </c>
      <c r="J972" s="58" t="e">
        <f>VLOOKUP($A972,EVID_OSEVU!$A$1:$M$4972,11,FALSE)</f>
        <v>#N/A</v>
      </c>
      <c r="K972" s="33"/>
      <c r="L972" s="45" t="e">
        <f>VLOOKUP(EVID_PASTVY!H972,KATEGORIE_ZVIRAT!$B$2:$M$31,6,FALSE)*K972</f>
        <v>#N/A</v>
      </c>
      <c r="M972" s="33">
        <v>24</v>
      </c>
      <c r="N972" s="45" t="e">
        <f>VLOOKUP(EVID_PASTVY!$H972,KATEGORIE_ZVIRAT!$B$2:$M$31,8,FALSE)</f>
        <v>#N/A</v>
      </c>
      <c r="O972" s="45" t="e">
        <f>VLOOKUP(EVID_PASTVY!$H972,KATEGORIE_ZVIRAT!$B$2:$M$31,9,FALSE)</f>
        <v>#N/A</v>
      </c>
      <c r="P972" s="54" t="e">
        <f>VLOOKUP(EVID_PASTVY!$H972,KATEGORIE_ZVIRAT!$B$2:$M$31,7,FALSE)*L972/1000*M972/24*(F972-E972+1)/J972</f>
        <v>#N/A</v>
      </c>
      <c r="Q972" s="52" t="e">
        <f>VLOOKUP(EVID_PASTVY!$H972,KATEGORIE_ZVIRAT!$B$2:$M$31,10,FALSE)*P972*10</f>
        <v>#N/A</v>
      </c>
      <c r="R972" s="52" t="e">
        <f>VLOOKUP(EVID_PASTVY!$H972,KATEGORIE_ZVIRAT!$B$2:$M$31,11,FALSE)*P972*10</f>
        <v>#N/A</v>
      </c>
      <c r="S972" s="52" t="e">
        <f>VLOOKUP(EVID_PASTVY!$H972,KATEGORIE_ZVIRAT!$B$2:$M$31,12,FALSE)*P972*10</f>
        <v>#N/A</v>
      </c>
    </row>
    <row r="973" spans="1:19" x14ac:dyDescent="0.2">
      <c r="A973" s="32"/>
      <c r="B973" s="37" t="e">
        <f>VLOOKUP($A973,EVID_OSEVU!$A$1:$M$4972,2,FALSE)</f>
        <v>#N/A</v>
      </c>
      <c r="C973" s="37" t="e">
        <f>VLOOKUP($A973,EVID_OSEVU!$A$1:$M$4972,3,FALSE)</f>
        <v>#N/A</v>
      </c>
      <c r="D973" s="45" t="e">
        <f>VLOOKUP($A973,EVID_OSEVU!$A$1:$M$4972,4,FALSE)</f>
        <v>#N/A</v>
      </c>
      <c r="E973" s="35"/>
      <c r="F973" s="53"/>
      <c r="G973" s="32"/>
      <c r="H973" s="45" t="e">
        <f>VLOOKUP(G973,Export7[#All],2,FALSE)</f>
        <v>#N/A</v>
      </c>
      <c r="I973" s="45" t="e">
        <f>VLOOKUP($A973,EVID_OSEVU!$A$1:$M$4972,10,FALSE)</f>
        <v>#N/A</v>
      </c>
      <c r="J973" s="58" t="e">
        <f>VLOOKUP($A973,EVID_OSEVU!$A$1:$M$4972,11,FALSE)</f>
        <v>#N/A</v>
      </c>
      <c r="K973" s="33"/>
      <c r="L973" s="45" t="e">
        <f>VLOOKUP(EVID_PASTVY!H973,KATEGORIE_ZVIRAT!$B$2:$M$31,6,FALSE)*K973</f>
        <v>#N/A</v>
      </c>
      <c r="M973" s="33">
        <v>24</v>
      </c>
      <c r="N973" s="45" t="e">
        <f>VLOOKUP(EVID_PASTVY!$H973,KATEGORIE_ZVIRAT!$B$2:$M$31,8,FALSE)</f>
        <v>#N/A</v>
      </c>
      <c r="O973" s="45" t="e">
        <f>VLOOKUP(EVID_PASTVY!$H973,KATEGORIE_ZVIRAT!$B$2:$M$31,9,FALSE)</f>
        <v>#N/A</v>
      </c>
      <c r="P973" s="54" t="e">
        <f>VLOOKUP(EVID_PASTVY!$H973,KATEGORIE_ZVIRAT!$B$2:$M$31,7,FALSE)*L973/1000*M973/24*(F973-E973+1)/J973</f>
        <v>#N/A</v>
      </c>
      <c r="Q973" s="52" t="e">
        <f>VLOOKUP(EVID_PASTVY!$H973,KATEGORIE_ZVIRAT!$B$2:$M$31,10,FALSE)*P973*10</f>
        <v>#N/A</v>
      </c>
      <c r="R973" s="52" t="e">
        <f>VLOOKUP(EVID_PASTVY!$H973,KATEGORIE_ZVIRAT!$B$2:$M$31,11,FALSE)*P973*10</f>
        <v>#N/A</v>
      </c>
      <c r="S973" s="52" t="e">
        <f>VLOOKUP(EVID_PASTVY!$H973,KATEGORIE_ZVIRAT!$B$2:$M$31,12,FALSE)*P973*10</f>
        <v>#N/A</v>
      </c>
    </row>
    <row r="974" spans="1:19" x14ac:dyDescent="0.2">
      <c r="A974" s="32"/>
      <c r="B974" s="37" t="e">
        <f>VLOOKUP($A974,EVID_OSEVU!$A$1:$M$4972,2,FALSE)</f>
        <v>#N/A</v>
      </c>
      <c r="C974" s="37" t="e">
        <f>VLOOKUP($A974,EVID_OSEVU!$A$1:$M$4972,3,FALSE)</f>
        <v>#N/A</v>
      </c>
      <c r="D974" s="45" t="e">
        <f>VLOOKUP($A974,EVID_OSEVU!$A$1:$M$4972,4,FALSE)</f>
        <v>#N/A</v>
      </c>
      <c r="E974" s="35"/>
      <c r="F974" s="53"/>
      <c r="G974" s="32"/>
      <c r="H974" s="45" t="e">
        <f>VLOOKUP(G974,Export7[#All],2,FALSE)</f>
        <v>#N/A</v>
      </c>
      <c r="I974" s="45" t="e">
        <f>VLOOKUP($A974,EVID_OSEVU!$A$1:$M$4972,10,FALSE)</f>
        <v>#N/A</v>
      </c>
      <c r="J974" s="58" t="e">
        <f>VLOOKUP($A974,EVID_OSEVU!$A$1:$M$4972,11,FALSE)</f>
        <v>#N/A</v>
      </c>
      <c r="K974" s="33"/>
      <c r="L974" s="45" t="e">
        <f>VLOOKUP(EVID_PASTVY!H974,KATEGORIE_ZVIRAT!$B$2:$M$31,6,FALSE)*K974</f>
        <v>#N/A</v>
      </c>
      <c r="M974" s="33">
        <v>24</v>
      </c>
      <c r="N974" s="45" t="e">
        <f>VLOOKUP(EVID_PASTVY!$H974,KATEGORIE_ZVIRAT!$B$2:$M$31,8,FALSE)</f>
        <v>#N/A</v>
      </c>
      <c r="O974" s="45" t="e">
        <f>VLOOKUP(EVID_PASTVY!$H974,KATEGORIE_ZVIRAT!$B$2:$M$31,9,FALSE)</f>
        <v>#N/A</v>
      </c>
      <c r="P974" s="54" t="e">
        <f>VLOOKUP(EVID_PASTVY!$H974,KATEGORIE_ZVIRAT!$B$2:$M$31,7,FALSE)*L974/1000*M974/24*(F974-E974+1)/J974</f>
        <v>#N/A</v>
      </c>
      <c r="Q974" s="52" t="e">
        <f>VLOOKUP(EVID_PASTVY!$H974,KATEGORIE_ZVIRAT!$B$2:$M$31,10,FALSE)*P974*10</f>
        <v>#N/A</v>
      </c>
      <c r="R974" s="52" t="e">
        <f>VLOOKUP(EVID_PASTVY!$H974,KATEGORIE_ZVIRAT!$B$2:$M$31,11,FALSE)*P974*10</f>
        <v>#N/A</v>
      </c>
      <c r="S974" s="52" t="e">
        <f>VLOOKUP(EVID_PASTVY!$H974,KATEGORIE_ZVIRAT!$B$2:$M$31,12,FALSE)*P974*10</f>
        <v>#N/A</v>
      </c>
    </row>
    <row r="975" spans="1:19" x14ac:dyDescent="0.2">
      <c r="A975" s="32"/>
      <c r="B975" s="37" t="e">
        <f>VLOOKUP($A975,EVID_OSEVU!$A$1:$M$4972,2,FALSE)</f>
        <v>#N/A</v>
      </c>
      <c r="C975" s="37" t="e">
        <f>VLOOKUP($A975,EVID_OSEVU!$A$1:$M$4972,3,FALSE)</f>
        <v>#N/A</v>
      </c>
      <c r="D975" s="45" t="e">
        <f>VLOOKUP($A975,EVID_OSEVU!$A$1:$M$4972,4,FALSE)</f>
        <v>#N/A</v>
      </c>
      <c r="E975" s="35"/>
      <c r="F975" s="53"/>
      <c r="G975" s="32"/>
      <c r="H975" s="45" t="e">
        <f>VLOOKUP(G975,Export7[#All],2,FALSE)</f>
        <v>#N/A</v>
      </c>
      <c r="I975" s="45" t="e">
        <f>VLOOKUP($A975,EVID_OSEVU!$A$1:$M$4972,10,FALSE)</f>
        <v>#N/A</v>
      </c>
      <c r="J975" s="58" t="e">
        <f>VLOOKUP($A975,EVID_OSEVU!$A$1:$M$4972,11,FALSE)</f>
        <v>#N/A</v>
      </c>
      <c r="K975" s="33"/>
      <c r="L975" s="45" t="e">
        <f>VLOOKUP(EVID_PASTVY!H975,KATEGORIE_ZVIRAT!$B$2:$M$31,6,FALSE)*K975</f>
        <v>#N/A</v>
      </c>
      <c r="M975" s="33">
        <v>24</v>
      </c>
      <c r="N975" s="45" t="e">
        <f>VLOOKUP(EVID_PASTVY!$H975,KATEGORIE_ZVIRAT!$B$2:$M$31,8,FALSE)</f>
        <v>#N/A</v>
      </c>
      <c r="O975" s="45" t="e">
        <f>VLOOKUP(EVID_PASTVY!$H975,KATEGORIE_ZVIRAT!$B$2:$M$31,9,FALSE)</f>
        <v>#N/A</v>
      </c>
      <c r="P975" s="54" t="e">
        <f>VLOOKUP(EVID_PASTVY!$H975,KATEGORIE_ZVIRAT!$B$2:$M$31,7,FALSE)*L975/1000*M975/24*(F975-E975+1)/J975</f>
        <v>#N/A</v>
      </c>
      <c r="Q975" s="52" t="e">
        <f>VLOOKUP(EVID_PASTVY!$H975,KATEGORIE_ZVIRAT!$B$2:$M$31,10,FALSE)*P975*10</f>
        <v>#N/A</v>
      </c>
      <c r="R975" s="52" t="e">
        <f>VLOOKUP(EVID_PASTVY!$H975,KATEGORIE_ZVIRAT!$B$2:$M$31,11,FALSE)*P975*10</f>
        <v>#N/A</v>
      </c>
      <c r="S975" s="52" t="e">
        <f>VLOOKUP(EVID_PASTVY!$H975,KATEGORIE_ZVIRAT!$B$2:$M$31,12,FALSE)*P975*10</f>
        <v>#N/A</v>
      </c>
    </row>
    <row r="976" spans="1:19" x14ac:dyDescent="0.2">
      <c r="A976" s="32"/>
      <c r="B976" s="37" t="e">
        <f>VLOOKUP($A976,EVID_OSEVU!$A$1:$M$4972,2,FALSE)</f>
        <v>#N/A</v>
      </c>
      <c r="C976" s="37" t="e">
        <f>VLOOKUP($A976,EVID_OSEVU!$A$1:$M$4972,3,FALSE)</f>
        <v>#N/A</v>
      </c>
      <c r="D976" s="45" t="e">
        <f>VLOOKUP($A976,EVID_OSEVU!$A$1:$M$4972,4,FALSE)</f>
        <v>#N/A</v>
      </c>
      <c r="E976" s="35"/>
      <c r="F976" s="53"/>
      <c r="G976" s="32"/>
      <c r="H976" s="45" t="e">
        <f>VLOOKUP(G976,Export7[#All],2,FALSE)</f>
        <v>#N/A</v>
      </c>
      <c r="I976" s="45" t="e">
        <f>VLOOKUP($A976,EVID_OSEVU!$A$1:$M$4972,10,FALSE)</f>
        <v>#N/A</v>
      </c>
      <c r="J976" s="58" t="e">
        <f>VLOOKUP($A976,EVID_OSEVU!$A$1:$M$4972,11,FALSE)</f>
        <v>#N/A</v>
      </c>
      <c r="K976" s="33"/>
      <c r="L976" s="45" t="e">
        <f>VLOOKUP(EVID_PASTVY!H976,KATEGORIE_ZVIRAT!$B$2:$M$31,6,FALSE)*K976</f>
        <v>#N/A</v>
      </c>
      <c r="M976" s="33">
        <v>24</v>
      </c>
      <c r="N976" s="45" t="e">
        <f>VLOOKUP(EVID_PASTVY!$H976,KATEGORIE_ZVIRAT!$B$2:$M$31,8,FALSE)</f>
        <v>#N/A</v>
      </c>
      <c r="O976" s="45" t="e">
        <f>VLOOKUP(EVID_PASTVY!$H976,KATEGORIE_ZVIRAT!$B$2:$M$31,9,FALSE)</f>
        <v>#N/A</v>
      </c>
      <c r="P976" s="54" t="e">
        <f>VLOOKUP(EVID_PASTVY!$H976,KATEGORIE_ZVIRAT!$B$2:$M$31,7,FALSE)*L976/1000*M976/24*(F976-E976+1)/J976</f>
        <v>#N/A</v>
      </c>
      <c r="Q976" s="52" t="e">
        <f>VLOOKUP(EVID_PASTVY!$H976,KATEGORIE_ZVIRAT!$B$2:$M$31,10,FALSE)*P976*10</f>
        <v>#N/A</v>
      </c>
      <c r="R976" s="52" t="e">
        <f>VLOOKUP(EVID_PASTVY!$H976,KATEGORIE_ZVIRAT!$B$2:$M$31,11,FALSE)*P976*10</f>
        <v>#N/A</v>
      </c>
      <c r="S976" s="52" t="e">
        <f>VLOOKUP(EVID_PASTVY!$H976,KATEGORIE_ZVIRAT!$B$2:$M$31,12,FALSE)*P976*10</f>
        <v>#N/A</v>
      </c>
    </row>
    <row r="977" spans="1:19" x14ac:dyDescent="0.2">
      <c r="A977" s="32"/>
      <c r="B977" s="37" t="e">
        <f>VLOOKUP($A977,EVID_OSEVU!$A$1:$M$4972,2,FALSE)</f>
        <v>#N/A</v>
      </c>
      <c r="C977" s="37" t="e">
        <f>VLOOKUP($A977,EVID_OSEVU!$A$1:$M$4972,3,FALSE)</f>
        <v>#N/A</v>
      </c>
      <c r="D977" s="45" t="e">
        <f>VLOOKUP($A977,EVID_OSEVU!$A$1:$M$4972,4,FALSE)</f>
        <v>#N/A</v>
      </c>
      <c r="E977" s="35"/>
      <c r="F977" s="53"/>
      <c r="G977" s="32"/>
      <c r="H977" s="45" t="e">
        <f>VLOOKUP(G977,Export7[#All],2,FALSE)</f>
        <v>#N/A</v>
      </c>
      <c r="I977" s="45" t="e">
        <f>VLOOKUP($A977,EVID_OSEVU!$A$1:$M$4972,10,FALSE)</f>
        <v>#N/A</v>
      </c>
      <c r="J977" s="58" t="e">
        <f>VLOOKUP($A977,EVID_OSEVU!$A$1:$M$4972,11,FALSE)</f>
        <v>#N/A</v>
      </c>
      <c r="K977" s="33"/>
      <c r="L977" s="45" t="e">
        <f>VLOOKUP(EVID_PASTVY!H977,KATEGORIE_ZVIRAT!$B$2:$M$31,6,FALSE)*K977</f>
        <v>#N/A</v>
      </c>
      <c r="M977" s="33">
        <v>24</v>
      </c>
      <c r="N977" s="45" t="e">
        <f>VLOOKUP(EVID_PASTVY!$H977,KATEGORIE_ZVIRAT!$B$2:$M$31,8,FALSE)</f>
        <v>#N/A</v>
      </c>
      <c r="O977" s="45" t="e">
        <f>VLOOKUP(EVID_PASTVY!$H977,KATEGORIE_ZVIRAT!$B$2:$M$31,9,FALSE)</f>
        <v>#N/A</v>
      </c>
      <c r="P977" s="54" t="e">
        <f>VLOOKUP(EVID_PASTVY!$H977,KATEGORIE_ZVIRAT!$B$2:$M$31,7,FALSE)*L977/1000*M977/24*(F977-E977+1)/J977</f>
        <v>#N/A</v>
      </c>
      <c r="Q977" s="52" t="e">
        <f>VLOOKUP(EVID_PASTVY!$H977,KATEGORIE_ZVIRAT!$B$2:$M$31,10,FALSE)*P977*10</f>
        <v>#N/A</v>
      </c>
      <c r="R977" s="52" t="e">
        <f>VLOOKUP(EVID_PASTVY!$H977,KATEGORIE_ZVIRAT!$B$2:$M$31,11,FALSE)*P977*10</f>
        <v>#N/A</v>
      </c>
      <c r="S977" s="52" t="e">
        <f>VLOOKUP(EVID_PASTVY!$H977,KATEGORIE_ZVIRAT!$B$2:$M$31,12,FALSE)*P977*10</f>
        <v>#N/A</v>
      </c>
    </row>
    <row r="978" spans="1:19" x14ac:dyDescent="0.2">
      <c r="A978" s="32"/>
      <c r="B978" s="37" t="e">
        <f>VLOOKUP($A978,EVID_OSEVU!$A$1:$M$4972,2,FALSE)</f>
        <v>#N/A</v>
      </c>
      <c r="C978" s="37" t="e">
        <f>VLOOKUP($A978,EVID_OSEVU!$A$1:$M$4972,3,FALSE)</f>
        <v>#N/A</v>
      </c>
      <c r="D978" s="45" t="e">
        <f>VLOOKUP($A978,EVID_OSEVU!$A$1:$M$4972,4,FALSE)</f>
        <v>#N/A</v>
      </c>
      <c r="E978" s="35"/>
      <c r="F978" s="53"/>
      <c r="G978" s="32"/>
      <c r="H978" s="45" t="e">
        <f>VLOOKUP(G978,Export7[#All],2,FALSE)</f>
        <v>#N/A</v>
      </c>
      <c r="I978" s="45" t="e">
        <f>VLOOKUP($A978,EVID_OSEVU!$A$1:$M$4972,10,FALSE)</f>
        <v>#N/A</v>
      </c>
      <c r="J978" s="58" t="e">
        <f>VLOOKUP($A978,EVID_OSEVU!$A$1:$M$4972,11,FALSE)</f>
        <v>#N/A</v>
      </c>
      <c r="K978" s="33"/>
      <c r="L978" s="45" t="e">
        <f>VLOOKUP(EVID_PASTVY!H978,KATEGORIE_ZVIRAT!$B$2:$M$31,6,FALSE)*K978</f>
        <v>#N/A</v>
      </c>
      <c r="M978" s="33">
        <v>24</v>
      </c>
      <c r="N978" s="45" t="e">
        <f>VLOOKUP(EVID_PASTVY!$H978,KATEGORIE_ZVIRAT!$B$2:$M$31,8,FALSE)</f>
        <v>#N/A</v>
      </c>
      <c r="O978" s="45" t="e">
        <f>VLOOKUP(EVID_PASTVY!$H978,KATEGORIE_ZVIRAT!$B$2:$M$31,9,FALSE)</f>
        <v>#N/A</v>
      </c>
      <c r="P978" s="54" t="e">
        <f>VLOOKUP(EVID_PASTVY!$H978,KATEGORIE_ZVIRAT!$B$2:$M$31,7,FALSE)*L978/1000*M978/24*(F978-E978+1)/J978</f>
        <v>#N/A</v>
      </c>
      <c r="Q978" s="52" t="e">
        <f>VLOOKUP(EVID_PASTVY!$H978,KATEGORIE_ZVIRAT!$B$2:$M$31,10,FALSE)*P978*10</f>
        <v>#N/A</v>
      </c>
      <c r="R978" s="52" t="e">
        <f>VLOOKUP(EVID_PASTVY!$H978,KATEGORIE_ZVIRAT!$B$2:$M$31,11,FALSE)*P978*10</f>
        <v>#N/A</v>
      </c>
      <c r="S978" s="52" t="e">
        <f>VLOOKUP(EVID_PASTVY!$H978,KATEGORIE_ZVIRAT!$B$2:$M$31,12,FALSE)*P978*10</f>
        <v>#N/A</v>
      </c>
    </row>
    <row r="979" spans="1:19" x14ac:dyDescent="0.2">
      <c r="A979" s="32"/>
      <c r="B979" s="37" t="e">
        <f>VLOOKUP($A979,EVID_OSEVU!$A$1:$M$4972,2,FALSE)</f>
        <v>#N/A</v>
      </c>
      <c r="C979" s="37" t="e">
        <f>VLOOKUP($A979,EVID_OSEVU!$A$1:$M$4972,3,FALSE)</f>
        <v>#N/A</v>
      </c>
      <c r="D979" s="45" t="e">
        <f>VLOOKUP($A979,EVID_OSEVU!$A$1:$M$4972,4,FALSE)</f>
        <v>#N/A</v>
      </c>
      <c r="E979" s="35"/>
      <c r="F979" s="53"/>
      <c r="G979" s="32"/>
      <c r="H979" s="45" t="e">
        <f>VLOOKUP(G979,Export7[#All],2,FALSE)</f>
        <v>#N/A</v>
      </c>
      <c r="I979" s="45" t="e">
        <f>VLOOKUP($A979,EVID_OSEVU!$A$1:$M$4972,10,FALSE)</f>
        <v>#N/A</v>
      </c>
      <c r="J979" s="58" t="e">
        <f>VLOOKUP($A979,EVID_OSEVU!$A$1:$M$4972,11,FALSE)</f>
        <v>#N/A</v>
      </c>
      <c r="K979" s="33"/>
      <c r="L979" s="45" t="e">
        <f>VLOOKUP(EVID_PASTVY!H979,KATEGORIE_ZVIRAT!$B$2:$M$31,6,FALSE)*K979</f>
        <v>#N/A</v>
      </c>
      <c r="M979" s="33">
        <v>24</v>
      </c>
      <c r="N979" s="45" t="e">
        <f>VLOOKUP(EVID_PASTVY!$H979,KATEGORIE_ZVIRAT!$B$2:$M$31,8,FALSE)</f>
        <v>#N/A</v>
      </c>
      <c r="O979" s="45" t="e">
        <f>VLOOKUP(EVID_PASTVY!$H979,KATEGORIE_ZVIRAT!$B$2:$M$31,9,FALSE)</f>
        <v>#N/A</v>
      </c>
      <c r="P979" s="54" t="e">
        <f>VLOOKUP(EVID_PASTVY!$H979,KATEGORIE_ZVIRAT!$B$2:$M$31,7,FALSE)*L979/1000*M979/24*(F979-E979+1)/J979</f>
        <v>#N/A</v>
      </c>
      <c r="Q979" s="52" t="e">
        <f>VLOOKUP(EVID_PASTVY!$H979,KATEGORIE_ZVIRAT!$B$2:$M$31,10,FALSE)*P979*10</f>
        <v>#N/A</v>
      </c>
      <c r="R979" s="52" t="e">
        <f>VLOOKUP(EVID_PASTVY!$H979,KATEGORIE_ZVIRAT!$B$2:$M$31,11,FALSE)*P979*10</f>
        <v>#N/A</v>
      </c>
      <c r="S979" s="52" t="e">
        <f>VLOOKUP(EVID_PASTVY!$H979,KATEGORIE_ZVIRAT!$B$2:$M$31,12,FALSE)*P979*10</f>
        <v>#N/A</v>
      </c>
    </row>
    <row r="980" spans="1:19" x14ac:dyDescent="0.2">
      <c r="A980" s="32"/>
      <c r="B980" s="37" t="e">
        <f>VLOOKUP($A980,EVID_OSEVU!$A$1:$M$4972,2,FALSE)</f>
        <v>#N/A</v>
      </c>
      <c r="C980" s="37" t="e">
        <f>VLOOKUP($A980,EVID_OSEVU!$A$1:$M$4972,3,FALSE)</f>
        <v>#N/A</v>
      </c>
      <c r="D980" s="45" t="e">
        <f>VLOOKUP($A980,EVID_OSEVU!$A$1:$M$4972,4,FALSE)</f>
        <v>#N/A</v>
      </c>
      <c r="E980" s="35"/>
      <c r="F980" s="53"/>
      <c r="G980" s="32"/>
      <c r="H980" s="45" t="e">
        <f>VLOOKUP(G980,Export7[#All],2,FALSE)</f>
        <v>#N/A</v>
      </c>
      <c r="I980" s="45" t="e">
        <f>VLOOKUP($A980,EVID_OSEVU!$A$1:$M$4972,10,FALSE)</f>
        <v>#N/A</v>
      </c>
      <c r="J980" s="58" t="e">
        <f>VLOOKUP($A980,EVID_OSEVU!$A$1:$M$4972,11,FALSE)</f>
        <v>#N/A</v>
      </c>
      <c r="K980" s="33"/>
      <c r="L980" s="45" t="e">
        <f>VLOOKUP(EVID_PASTVY!H980,KATEGORIE_ZVIRAT!$B$2:$M$31,6,FALSE)*K980</f>
        <v>#N/A</v>
      </c>
      <c r="M980" s="33">
        <v>24</v>
      </c>
      <c r="N980" s="45" t="e">
        <f>VLOOKUP(EVID_PASTVY!$H980,KATEGORIE_ZVIRAT!$B$2:$M$31,8,FALSE)</f>
        <v>#N/A</v>
      </c>
      <c r="O980" s="45" t="e">
        <f>VLOOKUP(EVID_PASTVY!$H980,KATEGORIE_ZVIRAT!$B$2:$M$31,9,FALSE)</f>
        <v>#N/A</v>
      </c>
      <c r="P980" s="54" t="e">
        <f>VLOOKUP(EVID_PASTVY!$H980,KATEGORIE_ZVIRAT!$B$2:$M$31,7,FALSE)*L980/1000*M980/24*(F980-E980+1)/J980</f>
        <v>#N/A</v>
      </c>
      <c r="Q980" s="52" t="e">
        <f>VLOOKUP(EVID_PASTVY!$H980,KATEGORIE_ZVIRAT!$B$2:$M$31,10,FALSE)*P980*10</f>
        <v>#N/A</v>
      </c>
      <c r="R980" s="52" t="e">
        <f>VLOOKUP(EVID_PASTVY!$H980,KATEGORIE_ZVIRAT!$B$2:$M$31,11,FALSE)*P980*10</f>
        <v>#N/A</v>
      </c>
      <c r="S980" s="52" t="e">
        <f>VLOOKUP(EVID_PASTVY!$H980,KATEGORIE_ZVIRAT!$B$2:$M$31,12,FALSE)*P980*10</f>
        <v>#N/A</v>
      </c>
    </row>
    <row r="981" spans="1:19" x14ac:dyDescent="0.2">
      <c r="A981" s="32"/>
      <c r="B981" s="37" t="e">
        <f>VLOOKUP($A981,EVID_OSEVU!$A$1:$M$4972,2,FALSE)</f>
        <v>#N/A</v>
      </c>
      <c r="C981" s="37" t="e">
        <f>VLOOKUP($A981,EVID_OSEVU!$A$1:$M$4972,3,FALSE)</f>
        <v>#N/A</v>
      </c>
      <c r="D981" s="45" t="e">
        <f>VLOOKUP($A981,EVID_OSEVU!$A$1:$M$4972,4,FALSE)</f>
        <v>#N/A</v>
      </c>
      <c r="E981" s="35"/>
      <c r="F981" s="53"/>
      <c r="G981" s="32"/>
      <c r="H981" s="45" t="e">
        <f>VLOOKUP(G981,Export7[#All],2,FALSE)</f>
        <v>#N/A</v>
      </c>
      <c r="I981" s="45" t="e">
        <f>VLOOKUP($A981,EVID_OSEVU!$A$1:$M$4972,10,FALSE)</f>
        <v>#N/A</v>
      </c>
      <c r="J981" s="58" t="e">
        <f>VLOOKUP($A981,EVID_OSEVU!$A$1:$M$4972,11,FALSE)</f>
        <v>#N/A</v>
      </c>
      <c r="K981" s="33"/>
      <c r="L981" s="45" t="e">
        <f>VLOOKUP(EVID_PASTVY!H981,KATEGORIE_ZVIRAT!$B$2:$M$31,6,FALSE)*K981</f>
        <v>#N/A</v>
      </c>
      <c r="M981" s="33">
        <v>24</v>
      </c>
      <c r="N981" s="45" t="e">
        <f>VLOOKUP(EVID_PASTVY!$H981,KATEGORIE_ZVIRAT!$B$2:$M$31,8,FALSE)</f>
        <v>#N/A</v>
      </c>
      <c r="O981" s="45" t="e">
        <f>VLOOKUP(EVID_PASTVY!$H981,KATEGORIE_ZVIRAT!$B$2:$M$31,9,FALSE)</f>
        <v>#N/A</v>
      </c>
      <c r="P981" s="54" t="e">
        <f>VLOOKUP(EVID_PASTVY!$H981,KATEGORIE_ZVIRAT!$B$2:$M$31,7,FALSE)*L981/1000*M981/24*(F981-E981+1)/J981</f>
        <v>#N/A</v>
      </c>
      <c r="Q981" s="52" t="e">
        <f>VLOOKUP(EVID_PASTVY!$H981,KATEGORIE_ZVIRAT!$B$2:$M$31,10,FALSE)*P981*10</f>
        <v>#N/A</v>
      </c>
      <c r="R981" s="52" t="e">
        <f>VLOOKUP(EVID_PASTVY!$H981,KATEGORIE_ZVIRAT!$B$2:$M$31,11,FALSE)*P981*10</f>
        <v>#N/A</v>
      </c>
      <c r="S981" s="52" t="e">
        <f>VLOOKUP(EVID_PASTVY!$H981,KATEGORIE_ZVIRAT!$B$2:$M$31,12,FALSE)*P981*10</f>
        <v>#N/A</v>
      </c>
    </row>
    <row r="982" spans="1:19" x14ac:dyDescent="0.2">
      <c r="A982" s="32"/>
      <c r="B982" s="37" t="e">
        <f>VLOOKUP($A982,EVID_OSEVU!$A$1:$M$4972,2,FALSE)</f>
        <v>#N/A</v>
      </c>
      <c r="C982" s="37" t="e">
        <f>VLOOKUP($A982,EVID_OSEVU!$A$1:$M$4972,3,FALSE)</f>
        <v>#N/A</v>
      </c>
      <c r="D982" s="45" t="e">
        <f>VLOOKUP($A982,EVID_OSEVU!$A$1:$M$4972,4,FALSE)</f>
        <v>#N/A</v>
      </c>
      <c r="E982" s="35"/>
      <c r="F982" s="53"/>
      <c r="G982" s="32"/>
      <c r="H982" s="45" t="e">
        <f>VLOOKUP(G982,Export7[#All],2,FALSE)</f>
        <v>#N/A</v>
      </c>
      <c r="I982" s="45" t="e">
        <f>VLOOKUP($A982,EVID_OSEVU!$A$1:$M$4972,10,FALSE)</f>
        <v>#N/A</v>
      </c>
      <c r="J982" s="58" t="e">
        <f>VLOOKUP($A982,EVID_OSEVU!$A$1:$M$4972,11,FALSE)</f>
        <v>#N/A</v>
      </c>
      <c r="K982" s="33"/>
      <c r="L982" s="45" t="e">
        <f>VLOOKUP(EVID_PASTVY!H982,KATEGORIE_ZVIRAT!$B$2:$M$31,6,FALSE)*K982</f>
        <v>#N/A</v>
      </c>
      <c r="M982" s="33">
        <v>24</v>
      </c>
      <c r="N982" s="45" t="e">
        <f>VLOOKUP(EVID_PASTVY!$H982,KATEGORIE_ZVIRAT!$B$2:$M$31,8,FALSE)</f>
        <v>#N/A</v>
      </c>
      <c r="O982" s="45" t="e">
        <f>VLOOKUP(EVID_PASTVY!$H982,KATEGORIE_ZVIRAT!$B$2:$M$31,9,FALSE)</f>
        <v>#N/A</v>
      </c>
      <c r="P982" s="54" t="e">
        <f>VLOOKUP(EVID_PASTVY!$H982,KATEGORIE_ZVIRAT!$B$2:$M$31,7,FALSE)*L982/1000*M982/24*(F982-E982+1)/J982</f>
        <v>#N/A</v>
      </c>
      <c r="Q982" s="52" t="e">
        <f>VLOOKUP(EVID_PASTVY!$H982,KATEGORIE_ZVIRAT!$B$2:$M$31,10,FALSE)*P982*10</f>
        <v>#N/A</v>
      </c>
      <c r="R982" s="52" t="e">
        <f>VLOOKUP(EVID_PASTVY!$H982,KATEGORIE_ZVIRAT!$B$2:$M$31,11,FALSE)*P982*10</f>
        <v>#N/A</v>
      </c>
      <c r="S982" s="52" t="e">
        <f>VLOOKUP(EVID_PASTVY!$H982,KATEGORIE_ZVIRAT!$B$2:$M$31,12,FALSE)*P982*10</f>
        <v>#N/A</v>
      </c>
    </row>
    <row r="983" spans="1:19" x14ac:dyDescent="0.2">
      <c r="A983" s="32"/>
      <c r="B983" s="37" t="e">
        <f>VLOOKUP($A983,EVID_OSEVU!$A$1:$M$4972,2,FALSE)</f>
        <v>#N/A</v>
      </c>
      <c r="C983" s="37" t="e">
        <f>VLOOKUP($A983,EVID_OSEVU!$A$1:$M$4972,3,FALSE)</f>
        <v>#N/A</v>
      </c>
      <c r="D983" s="45" t="e">
        <f>VLOOKUP($A983,EVID_OSEVU!$A$1:$M$4972,4,FALSE)</f>
        <v>#N/A</v>
      </c>
      <c r="E983" s="35"/>
      <c r="F983" s="53"/>
      <c r="G983" s="32"/>
      <c r="H983" s="45" t="e">
        <f>VLOOKUP(G983,Export7[#All],2,FALSE)</f>
        <v>#N/A</v>
      </c>
      <c r="I983" s="45" t="e">
        <f>VLOOKUP($A983,EVID_OSEVU!$A$1:$M$4972,10,FALSE)</f>
        <v>#N/A</v>
      </c>
      <c r="J983" s="58" t="e">
        <f>VLOOKUP($A983,EVID_OSEVU!$A$1:$M$4972,11,FALSE)</f>
        <v>#N/A</v>
      </c>
      <c r="K983" s="33"/>
      <c r="L983" s="45" t="e">
        <f>VLOOKUP(EVID_PASTVY!H983,KATEGORIE_ZVIRAT!$B$2:$M$31,6,FALSE)*K983</f>
        <v>#N/A</v>
      </c>
      <c r="M983" s="33">
        <v>24</v>
      </c>
      <c r="N983" s="45" t="e">
        <f>VLOOKUP(EVID_PASTVY!$H983,KATEGORIE_ZVIRAT!$B$2:$M$31,8,FALSE)</f>
        <v>#N/A</v>
      </c>
      <c r="O983" s="45" t="e">
        <f>VLOOKUP(EVID_PASTVY!$H983,KATEGORIE_ZVIRAT!$B$2:$M$31,9,FALSE)</f>
        <v>#N/A</v>
      </c>
      <c r="P983" s="54" t="e">
        <f>VLOOKUP(EVID_PASTVY!$H983,KATEGORIE_ZVIRAT!$B$2:$M$31,7,FALSE)*L983/1000*M983/24*(F983-E983+1)/J983</f>
        <v>#N/A</v>
      </c>
      <c r="Q983" s="52" t="e">
        <f>VLOOKUP(EVID_PASTVY!$H983,KATEGORIE_ZVIRAT!$B$2:$M$31,10,FALSE)*P983*10</f>
        <v>#N/A</v>
      </c>
      <c r="R983" s="52" t="e">
        <f>VLOOKUP(EVID_PASTVY!$H983,KATEGORIE_ZVIRAT!$B$2:$M$31,11,FALSE)*P983*10</f>
        <v>#N/A</v>
      </c>
      <c r="S983" s="52" t="e">
        <f>VLOOKUP(EVID_PASTVY!$H983,KATEGORIE_ZVIRAT!$B$2:$M$31,12,FALSE)*P983*10</f>
        <v>#N/A</v>
      </c>
    </row>
    <row r="984" spans="1:19" x14ac:dyDescent="0.2">
      <c r="A984" s="32"/>
      <c r="B984" s="37" t="e">
        <f>VLOOKUP($A984,EVID_OSEVU!$A$1:$M$4972,2,FALSE)</f>
        <v>#N/A</v>
      </c>
      <c r="C984" s="37" t="e">
        <f>VLOOKUP($A984,EVID_OSEVU!$A$1:$M$4972,3,FALSE)</f>
        <v>#N/A</v>
      </c>
      <c r="D984" s="45" t="e">
        <f>VLOOKUP($A984,EVID_OSEVU!$A$1:$M$4972,4,FALSE)</f>
        <v>#N/A</v>
      </c>
      <c r="E984" s="35"/>
      <c r="F984" s="53"/>
      <c r="G984" s="32"/>
      <c r="H984" s="45" t="e">
        <f>VLOOKUP(G984,Export7[#All],2,FALSE)</f>
        <v>#N/A</v>
      </c>
      <c r="I984" s="45" t="e">
        <f>VLOOKUP($A984,EVID_OSEVU!$A$1:$M$4972,10,FALSE)</f>
        <v>#N/A</v>
      </c>
      <c r="J984" s="58" t="e">
        <f>VLOOKUP($A984,EVID_OSEVU!$A$1:$M$4972,11,FALSE)</f>
        <v>#N/A</v>
      </c>
      <c r="K984" s="33"/>
      <c r="L984" s="45" t="e">
        <f>VLOOKUP(EVID_PASTVY!H984,KATEGORIE_ZVIRAT!$B$2:$M$31,6,FALSE)*K984</f>
        <v>#N/A</v>
      </c>
      <c r="M984" s="33">
        <v>24</v>
      </c>
      <c r="N984" s="45" t="e">
        <f>VLOOKUP(EVID_PASTVY!$H984,KATEGORIE_ZVIRAT!$B$2:$M$31,8,FALSE)</f>
        <v>#N/A</v>
      </c>
      <c r="O984" s="45" t="e">
        <f>VLOOKUP(EVID_PASTVY!$H984,KATEGORIE_ZVIRAT!$B$2:$M$31,9,FALSE)</f>
        <v>#N/A</v>
      </c>
      <c r="P984" s="54" t="e">
        <f>VLOOKUP(EVID_PASTVY!$H984,KATEGORIE_ZVIRAT!$B$2:$M$31,7,FALSE)*L984/1000*M984/24*(F984-E984+1)/J984</f>
        <v>#N/A</v>
      </c>
      <c r="Q984" s="52" t="e">
        <f>VLOOKUP(EVID_PASTVY!$H984,KATEGORIE_ZVIRAT!$B$2:$M$31,10,FALSE)*P984*10</f>
        <v>#N/A</v>
      </c>
      <c r="R984" s="52" t="e">
        <f>VLOOKUP(EVID_PASTVY!$H984,KATEGORIE_ZVIRAT!$B$2:$M$31,11,FALSE)*P984*10</f>
        <v>#N/A</v>
      </c>
      <c r="S984" s="52" t="e">
        <f>VLOOKUP(EVID_PASTVY!$H984,KATEGORIE_ZVIRAT!$B$2:$M$31,12,FALSE)*P984*10</f>
        <v>#N/A</v>
      </c>
    </row>
    <row r="985" spans="1:19" x14ac:dyDescent="0.2">
      <c r="A985" s="32"/>
      <c r="B985" s="37" t="e">
        <f>VLOOKUP($A985,EVID_OSEVU!$A$1:$M$4972,2,FALSE)</f>
        <v>#N/A</v>
      </c>
      <c r="C985" s="37" t="e">
        <f>VLOOKUP($A985,EVID_OSEVU!$A$1:$M$4972,3,FALSE)</f>
        <v>#N/A</v>
      </c>
      <c r="D985" s="45" t="e">
        <f>VLOOKUP($A985,EVID_OSEVU!$A$1:$M$4972,4,FALSE)</f>
        <v>#N/A</v>
      </c>
      <c r="E985" s="35"/>
      <c r="F985" s="53"/>
      <c r="G985" s="32"/>
      <c r="H985" s="45" t="e">
        <f>VLOOKUP(G985,Export7[#All],2,FALSE)</f>
        <v>#N/A</v>
      </c>
      <c r="I985" s="45" t="e">
        <f>VLOOKUP($A985,EVID_OSEVU!$A$1:$M$4972,10,FALSE)</f>
        <v>#N/A</v>
      </c>
      <c r="J985" s="58" t="e">
        <f>VLOOKUP($A985,EVID_OSEVU!$A$1:$M$4972,11,FALSE)</f>
        <v>#N/A</v>
      </c>
      <c r="K985" s="33"/>
      <c r="L985" s="45" t="e">
        <f>VLOOKUP(EVID_PASTVY!H985,KATEGORIE_ZVIRAT!$B$2:$M$31,6,FALSE)*K985</f>
        <v>#N/A</v>
      </c>
      <c r="M985" s="33">
        <v>24</v>
      </c>
      <c r="N985" s="45" t="e">
        <f>VLOOKUP(EVID_PASTVY!$H985,KATEGORIE_ZVIRAT!$B$2:$M$31,8,FALSE)</f>
        <v>#N/A</v>
      </c>
      <c r="O985" s="45" t="e">
        <f>VLOOKUP(EVID_PASTVY!$H985,KATEGORIE_ZVIRAT!$B$2:$M$31,9,FALSE)</f>
        <v>#N/A</v>
      </c>
      <c r="P985" s="54" t="e">
        <f>VLOOKUP(EVID_PASTVY!$H985,KATEGORIE_ZVIRAT!$B$2:$M$31,7,FALSE)*L985/1000*M985/24*(F985-E985+1)/J985</f>
        <v>#N/A</v>
      </c>
      <c r="Q985" s="52" t="e">
        <f>VLOOKUP(EVID_PASTVY!$H985,KATEGORIE_ZVIRAT!$B$2:$M$31,10,FALSE)*P985*10</f>
        <v>#N/A</v>
      </c>
      <c r="R985" s="52" t="e">
        <f>VLOOKUP(EVID_PASTVY!$H985,KATEGORIE_ZVIRAT!$B$2:$M$31,11,FALSE)*P985*10</f>
        <v>#N/A</v>
      </c>
      <c r="S985" s="52" t="e">
        <f>VLOOKUP(EVID_PASTVY!$H985,KATEGORIE_ZVIRAT!$B$2:$M$31,12,FALSE)*P985*10</f>
        <v>#N/A</v>
      </c>
    </row>
    <row r="986" spans="1:19" x14ac:dyDescent="0.2">
      <c r="A986" s="32"/>
      <c r="B986" s="37" t="e">
        <f>VLOOKUP($A986,EVID_OSEVU!$A$1:$M$4972,2,FALSE)</f>
        <v>#N/A</v>
      </c>
      <c r="C986" s="37" t="e">
        <f>VLOOKUP($A986,EVID_OSEVU!$A$1:$M$4972,3,FALSE)</f>
        <v>#N/A</v>
      </c>
      <c r="D986" s="45" t="e">
        <f>VLOOKUP($A986,EVID_OSEVU!$A$1:$M$4972,4,FALSE)</f>
        <v>#N/A</v>
      </c>
      <c r="E986" s="35"/>
      <c r="F986" s="53"/>
      <c r="G986" s="32"/>
      <c r="H986" s="45" t="e">
        <f>VLOOKUP(G986,Export7[#All],2,FALSE)</f>
        <v>#N/A</v>
      </c>
      <c r="I986" s="45" t="e">
        <f>VLOOKUP($A986,EVID_OSEVU!$A$1:$M$4972,10,FALSE)</f>
        <v>#N/A</v>
      </c>
      <c r="J986" s="58" t="e">
        <f>VLOOKUP($A986,EVID_OSEVU!$A$1:$M$4972,11,FALSE)</f>
        <v>#N/A</v>
      </c>
      <c r="K986" s="33"/>
      <c r="L986" s="45" t="e">
        <f>VLOOKUP(EVID_PASTVY!H986,KATEGORIE_ZVIRAT!$B$2:$M$31,6,FALSE)*K986</f>
        <v>#N/A</v>
      </c>
      <c r="M986" s="33">
        <v>24</v>
      </c>
      <c r="N986" s="45" t="e">
        <f>VLOOKUP(EVID_PASTVY!$H986,KATEGORIE_ZVIRAT!$B$2:$M$31,8,FALSE)</f>
        <v>#N/A</v>
      </c>
      <c r="O986" s="45" t="e">
        <f>VLOOKUP(EVID_PASTVY!$H986,KATEGORIE_ZVIRAT!$B$2:$M$31,9,FALSE)</f>
        <v>#N/A</v>
      </c>
      <c r="P986" s="54" t="e">
        <f>VLOOKUP(EVID_PASTVY!$H986,KATEGORIE_ZVIRAT!$B$2:$M$31,7,FALSE)*L986/1000*M986/24*(F986-E986+1)/J986</f>
        <v>#N/A</v>
      </c>
      <c r="Q986" s="52" t="e">
        <f>VLOOKUP(EVID_PASTVY!$H986,KATEGORIE_ZVIRAT!$B$2:$M$31,10,FALSE)*P986*10</f>
        <v>#N/A</v>
      </c>
      <c r="R986" s="52" t="e">
        <f>VLOOKUP(EVID_PASTVY!$H986,KATEGORIE_ZVIRAT!$B$2:$M$31,11,FALSE)*P986*10</f>
        <v>#N/A</v>
      </c>
      <c r="S986" s="52" t="e">
        <f>VLOOKUP(EVID_PASTVY!$H986,KATEGORIE_ZVIRAT!$B$2:$M$31,12,FALSE)*P986*10</f>
        <v>#N/A</v>
      </c>
    </row>
    <row r="987" spans="1:19" x14ac:dyDescent="0.2">
      <c r="A987" s="32"/>
      <c r="B987" s="37" t="e">
        <f>VLOOKUP($A987,EVID_OSEVU!$A$1:$M$4972,2,FALSE)</f>
        <v>#N/A</v>
      </c>
      <c r="C987" s="37" t="e">
        <f>VLOOKUP($A987,EVID_OSEVU!$A$1:$M$4972,3,FALSE)</f>
        <v>#N/A</v>
      </c>
      <c r="D987" s="45" t="e">
        <f>VLOOKUP($A987,EVID_OSEVU!$A$1:$M$4972,4,FALSE)</f>
        <v>#N/A</v>
      </c>
      <c r="E987" s="35"/>
      <c r="F987" s="53"/>
      <c r="G987" s="32"/>
      <c r="H987" s="45" t="e">
        <f>VLOOKUP(G987,Export7[#All],2,FALSE)</f>
        <v>#N/A</v>
      </c>
      <c r="I987" s="45" t="e">
        <f>VLOOKUP($A987,EVID_OSEVU!$A$1:$M$4972,10,FALSE)</f>
        <v>#N/A</v>
      </c>
      <c r="J987" s="58" t="e">
        <f>VLOOKUP($A987,EVID_OSEVU!$A$1:$M$4972,11,FALSE)</f>
        <v>#N/A</v>
      </c>
      <c r="K987" s="33"/>
      <c r="L987" s="45" t="e">
        <f>VLOOKUP(EVID_PASTVY!H987,KATEGORIE_ZVIRAT!$B$2:$M$31,6,FALSE)*K987</f>
        <v>#N/A</v>
      </c>
      <c r="M987" s="33">
        <v>24</v>
      </c>
      <c r="N987" s="45" t="e">
        <f>VLOOKUP(EVID_PASTVY!$H987,KATEGORIE_ZVIRAT!$B$2:$M$31,8,FALSE)</f>
        <v>#N/A</v>
      </c>
      <c r="O987" s="45" t="e">
        <f>VLOOKUP(EVID_PASTVY!$H987,KATEGORIE_ZVIRAT!$B$2:$M$31,9,FALSE)</f>
        <v>#N/A</v>
      </c>
      <c r="P987" s="54" t="e">
        <f>VLOOKUP(EVID_PASTVY!$H987,KATEGORIE_ZVIRAT!$B$2:$M$31,7,FALSE)*L987/1000*M987/24*(F987-E987+1)/J987</f>
        <v>#N/A</v>
      </c>
      <c r="Q987" s="52" t="e">
        <f>VLOOKUP(EVID_PASTVY!$H987,KATEGORIE_ZVIRAT!$B$2:$M$31,10,FALSE)*P987*10</f>
        <v>#N/A</v>
      </c>
      <c r="R987" s="52" t="e">
        <f>VLOOKUP(EVID_PASTVY!$H987,KATEGORIE_ZVIRAT!$B$2:$M$31,11,FALSE)*P987*10</f>
        <v>#N/A</v>
      </c>
      <c r="S987" s="52" t="e">
        <f>VLOOKUP(EVID_PASTVY!$H987,KATEGORIE_ZVIRAT!$B$2:$M$31,12,FALSE)*P987*10</f>
        <v>#N/A</v>
      </c>
    </row>
    <row r="988" spans="1:19" x14ac:dyDescent="0.2">
      <c r="A988" s="32"/>
      <c r="B988" s="37" t="e">
        <f>VLOOKUP($A988,EVID_OSEVU!$A$1:$M$4972,2,FALSE)</f>
        <v>#N/A</v>
      </c>
      <c r="C988" s="37" t="e">
        <f>VLOOKUP($A988,EVID_OSEVU!$A$1:$M$4972,3,FALSE)</f>
        <v>#N/A</v>
      </c>
      <c r="D988" s="45" t="e">
        <f>VLOOKUP($A988,EVID_OSEVU!$A$1:$M$4972,4,FALSE)</f>
        <v>#N/A</v>
      </c>
      <c r="E988" s="35"/>
      <c r="F988" s="53"/>
      <c r="G988" s="32"/>
      <c r="H988" s="45" t="e">
        <f>VLOOKUP(G988,Export7[#All],2,FALSE)</f>
        <v>#N/A</v>
      </c>
      <c r="I988" s="45" t="e">
        <f>VLOOKUP($A988,EVID_OSEVU!$A$1:$M$4972,10,FALSE)</f>
        <v>#N/A</v>
      </c>
      <c r="J988" s="58" t="e">
        <f>VLOOKUP($A988,EVID_OSEVU!$A$1:$M$4972,11,FALSE)</f>
        <v>#N/A</v>
      </c>
      <c r="K988" s="33"/>
      <c r="L988" s="45" t="e">
        <f>VLOOKUP(EVID_PASTVY!H988,KATEGORIE_ZVIRAT!$B$2:$M$31,6,FALSE)*K988</f>
        <v>#N/A</v>
      </c>
      <c r="M988" s="33">
        <v>24</v>
      </c>
      <c r="N988" s="45" t="e">
        <f>VLOOKUP(EVID_PASTVY!$H988,KATEGORIE_ZVIRAT!$B$2:$M$31,8,FALSE)</f>
        <v>#N/A</v>
      </c>
      <c r="O988" s="45" t="e">
        <f>VLOOKUP(EVID_PASTVY!$H988,KATEGORIE_ZVIRAT!$B$2:$M$31,9,FALSE)</f>
        <v>#N/A</v>
      </c>
      <c r="P988" s="54" t="e">
        <f>VLOOKUP(EVID_PASTVY!$H988,KATEGORIE_ZVIRAT!$B$2:$M$31,7,FALSE)*L988/1000*M988/24*(F988-E988+1)/J988</f>
        <v>#N/A</v>
      </c>
      <c r="Q988" s="52" t="e">
        <f>VLOOKUP(EVID_PASTVY!$H988,KATEGORIE_ZVIRAT!$B$2:$M$31,10,FALSE)*P988*10</f>
        <v>#N/A</v>
      </c>
      <c r="R988" s="52" t="e">
        <f>VLOOKUP(EVID_PASTVY!$H988,KATEGORIE_ZVIRAT!$B$2:$M$31,11,FALSE)*P988*10</f>
        <v>#N/A</v>
      </c>
      <c r="S988" s="52" t="e">
        <f>VLOOKUP(EVID_PASTVY!$H988,KATEGORIE_ZVIRAT!$B$2:$M$31,12,FALSE)*P988*10</f>
        <v>#N/A</v>
      </c>
    </row>
    <row r="989" spans="1:19" x14ac:dyDescent="0.2">
      <c r="A989" s="32"/>
      <c r="B989" s="37" t="e">
        <f>VLOOKUP($A989,EVID_OSEVU!$A$1:$M$4972,2,FALSE)</f>
        <v>#N/A</v>
      </c>
      <c r="C989" s="37" t="e">
        <f>VLOOKUP($A989,EVID_OSEVU!$A$1:$M$4972,3,FALSE)</f>
        <v>#N/A</v>
      </c>
      <c r="D989" s="45" t="e">
        <f>VLOOKUP($A989,EVID_OSEVU!$A$1:$M$4972,4,FALSE)</f>
        <v>#N/A</v>
      </c>
      <c r="E989" s="35"/>
      <c r="F989" s="53"/>
      <c r="G989" s="32"/>
      <c r="H989" s="45" t="e">
        <f>VLOOKUP(G989,Export7[#All],2,FALSE)</f>
        <v>#N/A</v>
      </c>
      <c r="I989" s="45" t="e">
        <f>VLOOKUP($A989,EVID_OSEVU!$A$1:$M$4972,10,FALSE)</f>
        <v>#N/A</v>
      </c>
      <c r="J989" s="58" t="e">
        <f>VLOOKUP($A989,EVID_OSEVU!$A$1:$M$4972,11,FALSE)</f>
        <v>#N/A</v>
      </c>
      <c r="K989" s="33"/>
      <c r="L989" s="45" t="e">
        <f>VLOOKUP(EVID_PASTVY!H989,KATEGORIE_ZVIRAT!$B$2:$M$31,6,FALSE)*K989</f>
        <v>#N/A</v>
      </c>
      <c r="M989" s="33">
        <v>24</v>
      </c>
      <c r="N989" s="45" t="e">
        <f>VLOOKUP(EVID_PASTVY!$H989,KATEGORIE_ZVIRAT!$B$2:$M$31,8,FALSE)</f>
        <v>#N/A</v>
      </c>
      <c r="O989" s="45" t="e">
        <f>VLOOKUP(EVID_PASTVY!$H989,KATEGORIE_ZVIRAT!$B$2:$M$31,9,FALSE)</f>
        <v>#N/A</v>
      </c>
      <c r="P989" s="54" t="e">
        <f>VLOOKUP(EVID_PASTVY!$H989,KATEGORIE_ZVIRAT!$B$2:$M$31,7,FALSE)*L989/1000*M989/24*(F989-E989+1)/J989</f>
        <v>#N/A</v>
      </c>
      <c r="Q989" s="52" t="e">
        <f>VLOOKUP(EVID_PASTVY!$H989,KATEGORIE_ZVIRAT!$B$2:$M$31,10,FALSE)*P989*10</f>
        <v>#N/A</v>
      </c>
      <c r="R989" s="52" t="e">
        <f>VLOOKUP(EVID_PASTVY!$H989,KATEGORIE_ZVIRAT!$B$2:$M$31,11,FALSE)*P989*10</f>
        <v>#N/A</v>
      </c>
      <c r="S989" s="52" t="e">
        <f>VLOOKUP(EVID_PASTVY!$H989,KATEGORIE_ZVIRAT!$B$2:$M$31,12,FALSE)*P989*10</f>
        <v>#N/A</v>
      </c>
    </row>
    <row r="990" spans="1:19" x14ac:dyDescent="0.2">
      <c r="A990" s="32"/>
      <c r="B990" s="37" t="e">
        <f>VLOOKUP($A990,EVID_OSEVU!$A$1:$M$4972,2,FALSE)</f>
        <v>#N/A</v>
      </c>
      <c r="C990" s="37" t="e">
        <f>VLOOKUP($A990,EVID_OSEVU!$A$1:$M$4972,3,FALSE)</f>
        <v>#N/A</v>
      </c>
      <c r="D990" s="45" t="e">
        <f>VLOOKUP($A990,EVID_OSEVU!$A$1:$M$4972,4,FALSE)</f>
        <v>#N/A</v>
      </c>
      <c r="E990" s="35"/>
      <c r="F990" s="53"/>
      <c r="G990" s="32"/>
      <c r="H990" s="45" t="e">
        <f>VLOOKUP(G990,Export7[#All],2,FALSE)</f>
        <v>#N/A</v>
      </c>
      <c r="I990" s="45" t="e">
        <f>VLOOKUP($A990,EVID_OSEVU!$A$1:$M$4972,10,FALSE)</f>
        <v>#N/A</v>
      </c>
      <c r="J990" s="58" t="e">
        <f>VLOOKUP($A990,EVID_OSEVU!$A$1:$M$4972,11,FALSE)</f>
        <v>#N/A</v>
      </c>
      <c r="K990" s="33"/>
      <c r="L990" s="45" t="e">
        <f>VLOOKUP(EVID_PASTVY!H990,KATEGORIE_ZVIRAT!$B$2:$M$31,6,FALSE)*K990</f>
        <v>#N/A</v>
      </c>
      <c r="M990" s="33">
        <v>24</v>
      </c>
      <c r="N990" s="45" t="e">
        <f>VLOOKUP(EVID_PASTVY!$H990,KATEGORIE_ZVIRAT!$B$2:$M$31,8,FALSE)</f>
        <v>#N/A</v>
      </c>
      <c r="O990" s="45" t="e">
        <f>VLOOKUP(EVID_PASTVY!$H990,KATEGORIE_ZVIRAT!$B$2:$M$31,9,FALSE)</f>
        <v>#N/A</v>
      </c>
      <c r="P990" s="54" t="e">
        <f>VLOOKUP(EVID_PASTVY!$H990,KATEGORIE_ZVIRAT!$B$2:$M$31,7,FALSE)*L990/1000*M990/24*(F990-E990+1)/J990</f>
        <v>#N/A</v>
      </c>
      <c r="Q990" s="52" t="e">
        <f>VLOOKUP(EVID_PASTVY!$H990,KATEGORIE_ZVIRAT!$B$2:$M$31,10,FALSE)*P990*10</f>
        <v>#N/A</v>
      </c>
      <c r="R990" s="52" t="e">
        <f>VLOOKUP(EVID_PASTVY!$H990,KATEGORIE_ZVIRAT!$B$2:$M$31,11,FALSE)*P990*10</f>
        <v>#N/A</v>
      </c>
      <c r="S990" s="52" t="e">
        <f>VLOOKUP(EVID_PASTVY!$H990,KATEGORIE_ZVIRAT!$B$2:$M$31,12,FALSE)*P990*10</f>
        <v>#N/A</v>
      </c>
    </row>
    <row r="991" spans="1:19" x14ac:dyDescent="0.2">
      <c r="A991" s="32"/>
      <c r="B991" s="37" t="e">
        <f>VLOOKUP($A991,EVID_OSEVU!$A$1:$M$4972,2,FALSE)</f>
        <v>#N/A</v>
      </c>
      <c r="C991" s="37" t="e">
        <f>VLOOKUP($A991,EVID_OSEVU!$A$1:$M$4972,3,FALSE)</f>
        <v>#N/A</v>
      </c>
      <c r="D991" s="45" t="e">
        <f>VLOOKUP($A991,EVID_OSEVU!$A$1:$M$4972,4,FALSE)</f>
        <v>#N/A</v>
      </c>
      <c r="E991" s="35"/>
      <c r="F991" s="53"/>
      <c r="G991" s="32"/>
      <c r="H991" s="45" t="e">
        <f>VLOOKUP(G991,Export7[#All],2,FALSE)</f>
        <v>#N/A</v>
      </c>
      <c r="I991" s="45" t="e">
        <f>VLOOKUP($A991,EVID_OSEVU!$A$1:$M$4972,10,FALSE)</f>
        <v>#N/A</v>
      </c>
      <c r="J991" s="58" t="e">
        <f>VLOOKUP($A991,EVID_OSEVU!$A$1:$M$4972,11,FALSE)</f>
        <v>#N/A</v>
      </c>
      <c r="K991" s="33"/>
      <c r="L991" s="45" t="e">
        <f>VLOOKUP(EVID_PASTVY!H991,KATEGORIE_ZVIRAT!$B$2:$M$31,6,FALSE)*K991</f>
        <v>#N/A</v>
      </c>
      <c r="M991" s="33">
        <v>24</v>
      </c>
      <c r="N991" s="45" t="e">
        <f>VLOOKUP(EVID_PASTVY!$H991,KATEGORIE_ZVIRAT!$B$2:$M$31,8,FALSE)</f>
        <v>#N/A</v>
      </c>
      <c r="O991" s="45" t="e">
        <f>VLOOKUP(EVID_PASTVY!$H991,KATEGORIE_ZVIRAT!$B$2:$M$31,9,FALSE)</f>
        <v>#N/A</v>
      </c>
      <c r="P991" s="54" t="e">
        <f>VLOOKUP(EVID_PASTVY!$H991,KATEGORIE_ZVIRAT!$B$2:$M$31,7,FALSE)*L991/1000*M991/24*(F991-E991+1)/J991</f>
        <v>#N/A</v>
      </c>
      <c r="Q991" s="52" t="e">
        <f>VLOOKUP(EVID_PASTVY!$H991,KATEGORIE_ZVIRAT!$B$2:$M$31,10,FALSE)*P991*10</f>
        <v>#N/A</v>
      </c>
      <c r="R991" s="52" t="e">
        <f>VLOOKUP(EVID_PASTVY!$H991,KATEGORIE_ZVIRAT!$B$2:$M$31,11,FALSE)*P991*10</f>
        <v>#N/A</v>
      </c>
      <c r="S991" s="52" t="e">
        <f>VLOOKUP(EVID_PASTVY!$H991,KATEGORIE_ZVIRAT!$B$2:$M$31,12,FALSE)*P991*10</f>
        <v>#N/A</v>
      </c>
    </row>
    <row r="992" spans="1:19" x14ac:dyDescent="0.2">
      <c r="A992" s="32"/>
      <c r="B992" s="37" t="e">
        <f>VLOOKUP($A992,EVID_OSEVU!$A$1:$M$4972,2,FALSE)</f>
        <v>#N/A</v>
      </c>
      <c r="C992" s="37" t="e">
        <f>VLOOKUP($A992,EVID_OSEVU!$A$1:$M$4972,3,FALSE)</f>
        <v>#N/A</v>
      </c>
      <c r="D992" s="45" t="e">
        <f>VLOOKUP($A992,EVID_OSEVU!$A$1:$M$4972,4,FALSE)</f>
        <v>#N/A</v>
      </c>
      <c r="E992" s="35"/>
      <c r="F992" s="53"/>
      <c r="G992" s="32"/>
      <c r="H992" s="45" t="e">
        <f>VLOOKUP(G992,Export7[#All],2,FALSE)</f>
        <v>#N/A</v>
      </c>
      <c r="I992" s="45" t="e">
        <f>VLOOKUP($A992,EVID_OSEVU!$A$1:$M$4972,10,FALSE)</f>
        <v>#N/A</v>
      </c>
      <c r="J992" s="58" t="e">
        <f>VLOOKUP($A992,EVID_OSEVU!$A$1:$M$4972,11,FALSE)</f>
        <v>#N/A</v>
      </c>
      <c r="K992" s="33"/>
      <c r="L992" s="45" t="e">
        <f>VLOOKUP(EVID_PASTVY!H992,KATEGORIE_ZVIRAT!$B$2:$M$31,6,FALSE)*K992</f>
        <v>#N/A</v>
      </c>
      <c r="M992" s="33">
        <v>24</v>
      </c>
      <c r="N992" s="45" t="e">
        <f>VLOOKUP(EVID_PASTVY!$H992,KATEGORIE_ZVIRAT!$B$2:$M$31,8,FALSE)</f>
        <v>#N/A</v>
      </c>
      <c r="O992" s="45" t="e">
        <f>VLOOKUP(EVID_PASTVY!$H992,KATEGORIE_ZVIRAT!$B$2:$M$31,9,FALSE)</f>
        <v>#N/A</v>
      </c>
      <c r="P992" s="54" t="e">
        <f>VLOOKUP(EVID_PASTVY!$H992,KATEGORIE_ZVIRAT!$B$2:$M$31,7,FALSE)*L992/1000*M992/24*(F992-E992+1)/J992</f>
        <v>#N/A</v>
      </c>
      <c r="Q992" s="52" t="e">
        <f>VLOOKUP(EVID_PASTVY!$H992,KATEGORIE_ZVIRAT!$B$2:$M$31,10,FALSE)*P992*10</f>
        <v>#N/A</v>
      </c>
      <c r="R992" s="52" t="e">
        <f>VLOOKUP(EVID_PASTVY!$H992,KATEGORIE_ZVIRAT!$B$2:$M$31,11,FALSE)*P992*10</f>
        <v>#N/A</v>
      </c>
      <c r="S992" s="52" t="e">
        <f>VLOOKUP(EVID_PASTVY!$H992,KATEGORIE_ZVIRAT!$B$2:$M$31,12,FALSE)*P992*10</f>
        <v>#N/A</v>
      </c>
    </row>
    <row r="993" spans="1:19" x14ac:dyDescent="0.2">
      <c r="A993" s="32"/>
      <c r="B993" s="37" t="e">
        <f>VLOOKUP($A993,EVID_OSEVU!$A$1:$M$4972,2,FALSE)</f>
        <v>#N/A</v>
      </c>
      <c r="C993" s="37" t="e">
        <f>VLOOKUP($A993,EVID_OSEVU!$A$1:$M$4972,3,FALSE)</f>
        <v>#N/A</v>
      </c>
      <c r="D993" s="45" t="e">
        <f>VLOOKUP($A993,EVID_OSEVU!$A$1:$M$4972,4,FALSE)</f>
        <v>#N/A</v>
      </c>
      <c r="E993" s="35"/>
      <c r="F993" s="53"/>
      <c r="G993" s="32"/>
      <c r="H993" s="45" t="e">
        <f>VLOOKUP(G993,Export7[#All],2,FALSE)</f>
        <v>#N/A</v>
      </c>
      <c r="I993" s="45" t="e">
        <f>VLOOKUP($A993,EVID_OSEVU!$A$1:$M$4972,10,FALSE)</f>
        <v>#N/A</v>
      </c>
      <c r="J993" s="58" t="e">
        <f>VLOOKUP($A993,EVID_OSEVU!$A$1:$M$4972,11,FALSE)</f>
        <v>#N/A</v>
      </c>
      <c r="K993" s="33"/>
      <c r="L993" s="45" t="e">
        <f>VLOOKUP(EVID_PASTVY!H993,KATEGORIE_ZVIRAT!$B$2:$M$31,6,FALSE)*K993</f>
        <v>#N/A</v>
      </c>
      <c r="M993" s="33">
        <v>24</v>
      </c>
      <c r="N993" s="45" t="e">
        <f>VLOOKUP(EVID_PASTVY!$H993,KATEGORIE_ZVIRAT!$B$2:$M$31,8,FALSE)</f>
        <v>#N/A</v>
      </c>
      <c r="O993" s="45" t="e">
        <f>VLOOKUP(EVID_PASTVY!$H993,KATEGORIE_ZVIRAT!$B$2:$M$31,9,FALSE)</f>
        <v>#N/A</v>
      </c>
      <c r="P993" s="54" t="e">
        <f>VLOOKUP(EVID_PASTVY!$H993,KATEGORIE_ZVIRAT!$B$2:$M$31,7,FALSE)*L993/1000*M993/24*(F993-E993+1)/J993</f>
        <v>#N/A</v>
      </c>
      <c r="Q993" s="52" t="e">
        <f>VLOOKUP(EVID_PASTVY!$H993,KATEGORIE_ZVIRAT!$B$2:$M$31,10,FALSE)*P993*10</f>
        <v>#N/A</v>
      </c>
      <c r="R993" s="52" t="e">
        <f>VLOOKUP(EVID_PASTVY!$H993,KATEGORIE_ZVIRAT!$B$2:$M$31,11,FALSE)*P993*10</f>
        <v>#N/A</v>
      </c>
      <c r="S993" s="52" t="e">
        <f>VLOOKUP(EVID_PASTVY!$H993,KATEGORIE_ZVIRAT!$B$2:$M$31,12,FALSE)*P993*10</f>
        <v>#N/A</v>
      </c>
    </row>
    <row r="994" spans="1:19" x14ac:dyDescent="0.2">
      <c r="A994" s="32"/>
      <c r="B994" s="37" t="e">
        <f>VLOOKUP($A994,EVID_OSEVU!$A$1:$M$4972,2,FALSE)</f>
        <v>#N/A</v>
      </c>
      <c r="C994" s="37" t="e">
        <f>VLOOKUP($A994,EVID_OSEVU!$A$1:$M$4972,3,FALSE)</f>
        <v>#N/A</v>
      </c>
      <c r="D994" s="45" t="e">
        <f>VLOOKUP($A994,EVID_OSEVU!$A$1:$M$4972,4,FALSE)</f>
        <v>#N/A</v>
      </c>
      <c r="E994" s="35"/>
      <c r="F994" s="53"/>
      <c r="G994" s="32"/>
      <c r="H994" s="45" t="e">
        <f>VLOOKUP(G994,Export7[#All],2,FALSE)</f>
        <v>#N/A</v>
      </c>
      <c r="I994" s="45" t="e">
        <f>VLOOKUP($A994,EVID_OSEVU!$A$1:$M$4972,10,FALSE)</f>
        <v>#N/A</v>
      </c>
      <c r="J994" s="58" t="e">
        <f>VLOOKUP($A994,EVID_OSEVU!$A$1:$M$4972,11,FALSE)</f>
        <v>#N/A</v>
      </c>
      <c r="K994" s="33"/>
      <c r="L994" s="45" t="e">
        <f>VLOOKUP(EVID_PASTVY!H994,KATEGORIE_ZVIRAT!$B$2:$M$31,6,FALSE)*K994</f>
        <v>#N/A</v>
      </c>
      <c r="M994" s="33">
        <v>24</v>
      </c>
      <c r="N994" s="45" t="e">
        <f>VLOOKUP(EVID_PASTVY!$H994,KATEGORIE_ZVIRAT!$B$2:$M$31,8,FALSE)</f>
        <v>#N/A</v>
      </c>
      <c r="O994" s="45" t="e">
        <f>VLOOKUP(EVID_PASTVY!$H994,KATEGORIE_ZVIRAT!$B$2:$M$31,9,FALSE)</f>
        <v>#N/A</v>
      </c>
      <c r="P994" s="54" t="e">
        <f>VLOOKUP(EVID_PASTVY!$H994,KATEGORIE_ZVIRAT!$B$2:$M$31,7,FALSE)*L994/1000*M994/24*(F994-E994+1)/J994</f>
        <v>#N/A</v>
      </c>
      <c r="Q994" s="52" t="e">
        <f>VLOOKUP(EVID_PASTVY!$H994,KATEGORIE_ZVIRAT!$B$2:$M$31,10,FALSE)*P994*10</f>
        <v>#N/A</v>
      </c>
      <c r="R994" s="52" t="e">
        <f>VLOOKUP(EVID_PASTVY!$H994,KATEGORIE_ZVIRAT!$B$2:$M$31,11,FALSE)*P994*10</f>
        <v>#N/A</v>
      </c>
      <c r="S994" s="52" t="e">
        <f>VLOOKUP(EVID_PASTVY!$H994,KATEGORIE_ZVIRAT!$B$2:$M$31,12,FALSE)*P994*10</f>
        <v>#N/A</v>
      </c>
    </row>
    <row r="995" spans="1:19" x14ac:dyDescent="0.2">
      <c r="A995" s="32"/>
      <c r="B995" s="37" t="e">
        <f>VLOOKUP($A995,EVID_OSEVU!$A$1:$M$4972,2,FALSE)</f>
        <v>#N/A</v>
      </c>
      <c r="C995" s="37" t="e">
        <f>VLOOKUP($A995,EVID_OSEVU!$A$1:$M$4972,3,FALSE)</f>
        <v>#N/A</v>
      </c>
      <c r="D995" s="45" t="e">
        <f>VLOOKUP($A995,EVID_OSEVU!$A$1:$M$4972,4,FALSE)</f>
        <v>#N/A</v>
      </c>
      <c r="E995" s="35"/>
      <c r="F995" s="53"/>
      <c r="G995" s="32"/>
      <c r="H995" s="45" t="e">
        <f>VLOOKUP(G995,Export7[#All],2,FALSE)</f>
        <v>#N/A</v>
      </c>
      <c r="I995" s="45" t="e">
        <f>VLOOKUP($A995,EVID_OSEVU!$A$1:$M$4972,10,FALSE)</f>
        <v>#N/A</v>
      </c>
      <c r="J995" s="58" t="e">
        <f>VLOOKUP($A995,EVID_OSEVU!$A$1:$M$4972,11,FALSE)</f>
        <v>#N/A</v>
      </c>
      <c r="K995" s="33"/>
      <c r="L995" s="45" t="e">
        <f>VLOOKUP(EVID_PASTVY!H995,KATEGORIE_ZVIRAT!$B$2:$M$31,6,FALSE)*K995</f>
        <v>#N/A</v>
      </c>
      <c r="M995" s="33">
        <v>24</v>
      </c>
      <c r="N995" s="45" t="e">
        <f>VLOOKUP(EVID_PASTVY!$H995,KATEGORIE_ZVIRAT!$B$2:$M$31,8,FALSE)</f>
        <v>#N/A</v>
      </c>
      <c r="O995" s="45" t="e">
        <f>VLOOKUP(EVID_PASTVY!$H995,KATEGORIE_ZVIRAT!$B$2:$M$31,9,FALSE)</f>
        <v>#N/A</v>
      </c>
      <c r="P995" s="54" t="e">
        <f>VLOOKUP(EVID_PASTVY!$H995,KATEGORIE_ZVIRAT!$B$2:$M$31,7,FALSE)*L995/1000*M995/24*(F995-E995+1)/J995</f>
        <v>#N/A</v>
      </c>
      <c r="Q995" s="52" t="e">
        <f>VLOOKUP(EVID_PASTVY!$H995,KATEGORIE_ZVIRAT!$B$2:$M$31,10,FALSE)*P995*10</f>
        <v>#N/A</v>
      </c>
      <c r="R995" s="52" t="e">
        <f>VLOOKUP(EVID_PASTVY!$H995,KATEGORIE_ZVIRAT!$B$2:$M$31,11,FALSE)*P995*10</f>
        <v>#N/A</v>
      </c>
      <c r="S995" s="52" t="e">
        <f>VLOOKUP(EVID_PASTVY!$H995,KATEGORIE_ZVIRAT!$B$2:$M$31,12,FALSE)*P995*10</f>
        <v>#N/A</v>
      </c>
    </row>
    <row r="996" spans="1:19" x14ac:dyDescent="0.2">
      <c r="A996" s="32"/>
      <c r="B996" s="37" t="e">
        <f>VLOOKUP($A996,EVID_OSEVU!$A$1:$M$4972,2,FALSE)</f>
        <v>#N/A</v>
      </c>
      <c r="C996" s="37" t="e">
        <f>VLOOKUP($A996,EVID_OSEVU!$A$1:$M$4972,3,FALSE)</f>
        <v>#N/A</v>
      </c>
      <c r="D996" s="45" t="e">
        <f>VLOOKUP($A996,EVID_OSEVU!$A$1:$M$4972,4,FALSE)</f>
        <v>#N/A</v>
      </c>
      <c r="E996" s="35"/>
      <c r="F996" s="53"/>
      <c r="G996" s="32"/>
      <c r="H996" s="45" t="e">
        <f>VLOOKUP(G996,Export7[#All],2,FALSE)</f>
        <v>#N/A</v>
      </c>
      <c r="I996" s="45" t="e">
        <f>VLOOKUP($A996,EVID_OSEVU!$A$1:$M$4972,10,FALSE)</f>
        <v>#N/A</v>
      </c>
      <c r="J996" s="58" t="e">
        <f>VLOOKUP($A996,EVID_OSEVU!$A$1:$M$4972,11,FALSE)</f>
        <v>#N/A</v>
      </c>
      <c r="K996" s="33"/>
      <c r="L996" s="45" t="e">
        <f>VLOOKUP(EVID_PASTVY!H996,KATEGORIE_ZVIRAT!$B$2:$M$31,6,FALSE)*K996</f>
        <v>#N/A</v>
      </c>
      <c r="M996" s="33">
        <v>24</v>
      </c>
      <c r="N996" s="45" t="e">
        <f>VLOOKUP(EVID_PASTVY!$H996,KATEGORIE_ZVIRAT!$B$2:$M$31,8,FALSE)</f>
        <v>#N/A</v>
      </c>
      <c r="O996" s="45" t="e">
        <f>VLOOKUP(EVID_PASTVY!$H996,KATEGORIE_ZVIRAT!$B$2:$M$31,9,FALSE)</f>
        <v>#N/A</v>
      </c>
      <c r="P996" s="54" t="e">
        <f>VLOOKUP(EVID_PASTVY!$H996,KATEGORIE_ZVIRAT!$B$2:$M$31,7,FALSE)*L996/1000*M996/24*(F996-E996+1)/J996</f>
        <v>#N/A</v>
      </c>
      <c r="Q996" s="52" t="e">
        <f>VLOOKUP(EVID_PASTVY!$H996,KATEGORIE_ZVIRAT!$B$2:$M$31,10,FALSE)*P996*10</f>
        <v>#N/A</v>
      </c>
      <c r="R996" s="52" t="e">
        <f>VLOOKUP(EVID_PASTVY!$H996,KATEGORIE_ZVIRAT!$B$2:$M$31,11,FALSE)*P996*10</f>
        <v>#N/A</v>
      </c>
      <c r="S996" s="52" t="e">
        <f>VLOOKUP(EVID_PASTVY!$H996,KATEGORIE_ZVIRAT!$B$2:$M$31,12,FALSE)*P996*10</f>
        <v>#N/A</v>
      </c>
    </row>
    <row r="997" spans="1:19" x14ac:dyDescent="0.2">
      <c r="A997" s="32"/>
      <c r="B997" s="37" t="e">
        <f>VLOOKUP($A997,EVID_OSEVU!$A$1:$M$4972,2,FALSE)</f>
        <v>#N/A</v>
      </c>
      <c r="C997" s="37" t="e">
        <f>VLOOKUP($A997,EVID_OSEVU!$A$1:$M$4972,3,FALSE)</f>
        <v>#N/A</v>
      </c>
      <c r="D997" s="45" t="e">
        <f>VLOOKUP($A997,EVID_OSEVU!$A$1:$M$4972,4,FALSE)</f>
        <v>#N/A</v>
      </c>
      <c r="E997" s="35"/>
      <c r="F997" s="53"/>
      <c r="G997" s="32"/>
      <c r="H997" s="45" t="e">
        <f>VLOOKUP(G997,Export7[#All],2,FALSE)</f>
        <v>#N/A</v>
      </c>
      <c r="I997" s="45" t="e">
        <f>VLOOKUP($A997,EVID_OSEVU!$A$1:$M$4972,10,FALSE)</f>
        <v>#N/A</v>
      </c>
      <c r="J997" s="58" t="e">
        <f>VLOOKUP($A997,EVID_OSEVU!$A$1:$M$4972,11,FALSE)</f>
        <v>#N/A</v>
      </c>
      <c r="K997" s="33"/>
      <c r="L997" s="45" t="e">
        <f>VLOOKUP(EVID_PASTVY!H997,KATEGORIE_ZVIRAT!$B$2:$M$31,6,FALSE)*K997</f>
        <v>#N/A</v>
      </c>
      <c r="M997" s="33">
        <v>24</v>
      </c>
      <c r="N997" s="45" t="e">
        <f>VLOOKUP(EVID_PASTVY!$H997,KATEGORIE_ZVIRAT!$B$2:$M$31,8,FALSE)</f>
        <v>#N/A</v>
      </c>
      <c r="O997" s="45" t="e">
        <f>VLOOKUP(EVID_PASTVY!$H997,KATEGORIE_ZVIRAT!$B$2:$M$31,9,FALSE)</f>
        <v>#N/A</v>
      </c>
      <c r="P997" s="54" t="e">
        <f>VLOOKUP(EVID_PASTVY!$H997,KATEGORIE_ZVIRAT!$B$2:$M$31,7,FALSE)*L997/1000*M997/24*(F997-E997+1)/J997</f>
        <v>#N/A</v>
      </c>
      <c r="Q997" s="52" t="e">
        <f>VLOOKUP(EVID_PASTVY!$H997,KATEGORIE_ZVIRAT!$B$2:$M$31,10,FALSE)*P997*10</f>
        <v>#N/A</v>
      </c>
      <c r="R997" s="52" t="e">
        <f>VLOOKUP(EVID_PASTVY!$H997,KATEGORIE_ZVIRAT!$B$2:$M$31,11,FALSE)*P997*10</f>
        <v>#N/A</v>
      </c>
      <c r="S997" s="52" t="e">
        <f>VLOOKUP(EVID_PASTVY!$H997,KATEGORIE_ZVIRAT!$B$2:$M$31,12,FALSE)*P997*10</f>
        <v>#N/A</v>
      </c>
    </row>
    <row r="998" spans="1:19" x14ac:dyDescent="0.2">
      <c r="A998" s="32"/>
      <c r="B998" s="37" t="e">
        <f>VLOOKUP($A998,EVID_OSEVU!$A$1:$M$4972,2,FALSE)</f>
        <v>#N/A</v>
      </c>
      <c r="C998" s="37" t="e">
        <f>VLOOKUP($A998,EVID_OSEVU!$A$1:$M$4972,3,FALSE)</f>
        <v>#N/A</v>
      </c>
      <c r="D998" s="45" t="e">
        <f>VLOOKUP($A998,EVID_OSEVU!$A$1:$M$4972,4,FALSE)</f>
        <v>#N/A</v>
      </c>
      <c r="E998" s="35"/>
      <c r="F998" s="53"/>
      <c r="G998" s="32"/>
      <c r="H998" s="45" t="e">
        <f>VLOOKUP(G998,Export7[#All],2,FALSE)</f>
        <v>#N/A</v>
      </c>
      <c r="I998" s="45" t="e">
        <f>VLOOKUP($A998,EVID_OSEVU!$A$1:$M$4972,10,FALSE)</f>
        <v>#N/A</v>
      </c>
      <c r="J998" s="58" t="e">
        <f>VLOOKUP($A998,EVID_OSEVU!$A$1:$M$4972,11,FALSE)</f>
        <v>#N/A</v>
      </c>
      <c r="K998" s="33"/>
      <c r="L998" s="45" t="e">
        <f>VLOOKUP(EVID_PASTVY!H998,KATEGORIE_ZVIRAT!$B$2:$M$31,6,FALSE)*K998</f>
        <v>#N/A</v>
      </c>
      <c r="M998" s="33">
        <v>24</v>
      </c>
      <c r="N998" s="45" t="e">
        <f>VLOOKUP(EVID_PASTVY!$H998,KATEGORIE_ZVIRAT!$B$2:$M$31,8,FALSE)</f>
        <v>#N/A</v>
      </c>
      <c r="O998" s="45" t="e">
        <f>VLOOKUP(EVID_PASTVY!$H998,KATEGORIE_ZVIRAT!$B$2:$M$31,9,FALSE)</f>
        <v>#N/A</v>
      </c>
      <c r="P998" s="54" t="e">
        <f>VLOOKUP(EVID_PASTVY!$H998,KATEGORIE_ZVIRAT!$B$2:$M$31,7,FALSE)*L998/1000*M998/24*(F998-E998+1)/J998</f>
        <v>#N/A</v>
      </c>
      <c r="Q998" s="52" t="e">
        <f>VLOOKUP(EVID_PASTVY!$H998,KATEGORIE_ZVIRAT!$B$2:$M$31,10,FALSE)*P998*10</f>
        <v>#N/A</v>
      </c>
      <c r="R998" s="52" t="e">
        <f>VLOOKUP(EVID_PASTVY!$H998,KATEGORIE_ZVIRAT!$B$2:$M$31,11,FALSE)*P998*10</f>
        <v>#N/A</v>
      </c>
      <c r="S998" s="52" t="e">
        <f>VLOOKUP(EVID_PASTVY!$H998,KATEGORIE_ZVIRAT!$B$2:$M$31,12,FALSE)*P998*10</f>
        <v>#N/A</v>
      </c>
    </row>
    <row r="999" spans="1:19" x14ac:dyDescent="0.2">
      <c r="A999" s="32"/>
      <c r="B999" s="37" t="e">
        <f>VLOOKUP($A999,EVID_OSEVU!$A$1:$M$4972,2,FALSE)</f>
        <v>#N/A</v>
      </c>
      <c r="C999" s="37" t="e">
        <f>VLOOKUP($A999,EVID_OSEVU!$A$1:$M$4972,3,FALSE)</f>
        <v>#N/A</v>
      </c>
      <c r="D999" s="45" t="e">
        <f>VLOOKUP($A999,EVID_OSEVU!$A$1:$M$4972,4,FALSE)</f>
        <v>#N/A</v>
      </c>
      <c r="E999" s="35"/>
      <c r="F999" s="53"/>
      <c r="G999" s="32"/>
      <c r="H999" s="45" t="e">
        <f>VLOOKUP(G999,Export7[#All],2,FALSE)</f>
        <v>#N/A</v>
      </c>
      <c r="I999" s="45" t="e">
        <f>VLOOKUP($A999,EVID_OSEVU!$A$1:$M$4972,10,FALSE)</f>
        <v>#N/A</v>
      </c>
      <c r="J999" s="58" t="e">
        <f>VLOOKUP($A999,EVID_OSEVU!$A$1:$M$4972,11,FALSE)</f>
        <v>#N/A</v>
      </c>
      <c r="K999" s="33"/>
      <c r="L999" s="45" t="e">
        <f>VLOOKUP(EVID_PASTVY!H999,KATEGORIE_ZVIRAT!$B$2:$M$31,6,FALSE)*K999</f>
        <v>#N/A</v>
      </c>
      <c r="M999" s="33">
        <v>24</v>
      </c>
      <c r="N999" s="45" t="e">
        <f>VLOOKUP(EVID_PASTVY!$H999,KATEGORIE_ZVIRAT!$B$2:$M$31,8,FALSE)</f>
        <v>#N/A</v>
      </c>
      <c r="O999" s="45" t="e">
        <f>VLOOKUP(EVID_PASTVY!$H999,KATEGORIE_ZVIRAT!$B$2:$M$31,9,FALSE)</f>
        <v>#N/A</v>
      </c>
      <c r="P999" s="54" t="e">
        <f>VLOOKUP(EVID_PASTVY!$H999,KATEGORIE_ZVIRAT!$B$2:$M$31,7,FALSE)*L999/1000*M999/24*(F999-E999+1)/J999</f>
        <v>#N/A</v>
      </c>
      <c r="Q999" s="52" t="e">
        <f>VLOOKUP(EVID_PASTVY!$H999,KATEGORIE_ZVIRAT!$B$2:$M$31,10,FALSE)*P999*10</f>
        <v>#N/A</v>
      </c>
      <c r="R999" s="52" t="e">
        <f>VLOOKUP(EVID_PASTVY!$H999,KATEGORIE_ZVIRAT!$B$2:$M$31,11,FALSE)*P999*10</f>
        <v>#N/A</v>
      </c>
      <c r="S999" s="52" t="e">
        <f>VLOOKUP(EVID_PASTVY!$H999,KATEGORIE_ZVIRAT!$B$2:$M$31,12,FALSE)*P999*10</f>
        <v>#N/A</v>
      </c>
    </row>
    <row r="1000" spans="1:19" x14ac:dyDescent="0.2">
      <c r="A1000" s="32"/>
      <c r="B1000" s="37" t="e">
        <f>VLOOKUP($A1000,EVID_OSEVU!$A$1:$M$4972,2,FALSE)</f>
        <v>#N/A</v>
      </c>
      <c r="C1000" s="37" t="e">
        <f>VLOOKUP($A1000,EVID_OSEVU!$A$1:$M$4972,3,FALSE)</f>
        <v>#N/A</v>
      </c>
      <c r="D1000" s="45" t="e">
        <f>VLOOKUP($A1000,EVID_OSEVU!$A$1:$M$4972,4,FALSE)</f>
        <v>#N/A</v>
      </c>
      <c r="E1000" s="35"/>
      <c r="F1000" s="53"/>
      <c r="G1000" s="32"/>
      <c r="H1000" s="45" t="e">
        <f>VLOOKUP(G1000,Export7[#All],2,FALSE)</f>
        <v>#N/A</v>
      </c>
      <c r="I1000" s="45" t="e">
        <f>VLOOKUP($A1000,EVID_OSEVU!$A$1:$M$4972,10,FALSE)</f>
        <v>#N/A</v>
      </c>
      <c r="J1000" s="58" t="e">
        <f>VLOOKUP($A1000,EVID_OSEVU!$A$1:$M$4972,11,FALSE)</f>
        <v>#N/A</v>
      </c>
      <c r="K1000" s="33"/>
      <c r="L1000" s="45" t="e">
        <f>VLOOKUP(EVID_PASTVY!H1000,KATEGORIE_ZVIRAT!$B$2:$M$31,6,FALSE)*K1000</f>
        <v>#N/A</v>
      </c>
      <c r="M1000" s="33">
        <v>24</v>
      </c>
      <c r="N1000" s="45" t="e">
        <f>VLOOKUP(EVID_PASTVY!$H1000,KATEGORIE_ZVIRAT!$B$2:$M$31,8,FALSE)</f>
        <v>#N/A</v>
      </c>
      <c r="O1000" s="45" t="e">
        <f>VLOOKUP(EVID_PASTVY!$H1000,KATEGORIE_ZVIRAT!$B$2:$M$31,9,FALSE)</f>
        <v>#N/A</v>
      </c>
      <c r="P1000" s="54" t="e">
        <f>VLOOKUP(EVID_PASTVY!$H1000,KATEGORIE_ZVIRAT!$B$2:$M$31,7,FALSE)*L1000/1000*M1000/24*(F1000-E1000+1)/J1000</f>
        <v>#N/A</v>
      </c>
      <c r="Q1000" s="52" t="e">
        <f>VLOOKUP(EVID_PASTVY!$H1000,KATEGORIE_ZVIRAT!$B$2:$M$31,10,FALSE)*P1000*10</f>
        <v>#N/A</v>
      </c>
      <c r="R1000" s="52" t="e">
        <f>VLOOKUP(EVID_PASTVY!$H1000,KATEGORIE_ZVIRAT!$B$2:$M$31,11,FALSE)*P1000*10</f>
        <v>#N/A</v>
      </c>
      <c r="S1000" s="52" t="e">
        <f>VLOOKUP(EVID_PASTVY!$H1000,KATEGORIE_ZVIRAT!$B$2:$M$31,12,FALSE)*P1000*10</f>
        <v>#N/A</v>
      </c>
    </row>
    <row r="1001" spans="1:19" x14ac:dyDescent="0.2">
      <c r="A1001" s="32"/>
      <c r="B1001" s="37" t="e">
        <f>VLOOKUP($A1001,EVID_OSEVU!$A$1:$M$4972,2,FALSE)</f>
        <v>#N/A</v>
      </c>
      <c r="C1001" s="37" t="e">
        <f>VLOOKUP($A1001,EVID_OSEVU!$A$1:$M$4972,3,FALSE)</f>
        <v>#N/A</v>
      </c>
      <c r="D1001" s="45" t="e">
        <f>VLOOKUP($A1001,EVID_OSEVU!$A$1:$M$4972,4,FALSE)</f>
        <v>#N/A</v>
      </c>
      <c r="E1001" s="35"/>
      <c r="F1001" s="53"/>
      <c r="G1001" s="32"/>
      <c r="H1001" s="45" t="e">
        <f>VLOOKUP(G1001,Export7[#All],2,FALSE)</f>
        <v>#N/A</v>
      </c>
      <c r="I1001" s="45" t="e">
        <f>VLOOKUP($A1001,EVID_OSEVU!$A$1:$M$4972,10,FALSE)</f>
        <v>#N/A</v>
      </c>
      <c r="J1001" s="58" t="e">
        <f>VLOOKUP($A1001,EVID_OSEVU!$A$1:$M$4972,11,FALSE)</f>
        <v>#N/A</v>
      </c>
      <c r="K1001" s="33"/>
      <c r="L1001" s="45" t="e">
        <f>VLOOKUP(EVID_PASTVY!H1001,KATEGORIE_ZVIRAT!$B$2:$M$31,6,FALSE)*K1001</f>
        <v>#N/A</v>
      </c>
      <c r="M1001" s="33">
        <v>24</v>
      </c>
      <c r="N1001" s="45" t="e">
        <f>VLOOKUP(EVID_PASTVY!$H1001,KATEGORIE_ZVIRAT!$B$2:$M$31,8,FALSE)</f>
        <v>#N/A</v>
      </c>
      <c r="O1001" s="45" t="e">
        <f>VLOOKUP(EVID_PASTVY!$H1001,KATEGORIE_ZVIRAT!$B$2:$M$31,9,FALSE)</f>
        <v>#N/A</v>
      </c>
      <c r="P1001" s="54" t="e">
        <f>VLOOKUP(EVID_PASTVY!$H1001,KATEGORIE_ZVIRAT!$B$2:$M$31,7,FALSE)*L1001/1000*M1001/24*(F1001-E1001+1)/J1001</f>
        <v>#N/A</v>
      </c>
      <c r="Q1001" s="52" t="e">
        <f>VLOOKUP(EVID_PASTVY!$H1001,KATEGORIE_ZVIRAT!$B$2:$M$31,10,FALSE)*P1001*10</f>
        <v>#N/A</v>
      </c>
      <c r="R1001" s="52" t="e">
        <f>VLOOKUP(EVID_PASTVY!$H1001,KATEGORIE_ZVIRAT!$B$2:$M$31,11,FALSE)*P1001*10</f>
        <v>#N/A</v>
      </c>
      <c r="S1001" s="52" t="e">
        <f>VLOOKUP(EVID_PASTVY!$H1001,KATEGORIE_ZVIRAT!$B$2:$M$31,12,FALSE)*P1001*10</f>
        <v>#N/A</v>
      </c>
    </row>
    <row r="1002" spans="1:19" x14ac:dyDescent="0.2">
      <c r="A1002" s="32"/>
      <c r="B1002" s="37" t="e">
        <f>VLOOKUP($A1002,EVID_OSEVU!$A$1:$M$4972,2,FALSE)</f>
        <v>#N/A</v>
      </c>
      <c r="C1002" s="37" t="e">
        <f>VLOOKUP($A1002,EVID_OSEVU!$A$1:$M$4972,3,FALSE)</f>
        <v>#N/A</v>
      </c>
      <c r="D1002" s="45" t="e">
        <f>VLOOKUP($A1002,EVID_OSEVU!$A$1:$M$4972,4,FALSE)</f>
        <v>#N/A</v>
      </c>
      <c r="E1002" s="35"/>
      <c r="F1002" s="53"/>
      <c r="G1002" s="32"/>
      <c r="H1002" s="45" t="e">
        <f>VLOOKUP(G1002,Export7[#All],2,FALSE)</f>
        <v>#N/A</v>
      </c>
      <c r="I1002" s="45" t="e">
        <f>VLOOKUP($A1002,EVID_OSEVU!$A$1:$M$4972,10,FALSE)</f>
        <v>#N/A</v>
      </c>
      <c r="J1002" s="58" t="e">
        <f>VLOOKUP($A1002,EVID_OSEVU!$A$1:$M$4972,11,FALSE)</f>
        <v>#N/A</v>
      </c>
      <c r="K1002" s="33"/>
      <c r="L1002" s="45" t="e">
        <f>VLOOKUP(EVID_PASTVY!H1002,KATEGORIE_ZVIRAT!$B$2:$M$31,6,FALSE)*K1002</f>
        <v>#N/A</v>
      </c>
      <c r="M1002" s="33">
        <v>24</v>
      </c>
      <c r="N1002" s="45" t="e">
        <f>VLOOKUP(EVID_PASTVY!$H1002,KATEGORIE_ZVIRAT!$B$2:$M$31,8,FALSE)</f>
        <v>#N/A</v>
      </c>
      <c r="O1002" s="45" t="e">
        <f>VLOOKUP(EVID_PASTVY!$H1002,KATEGORIE_ZVIRAT!$B$2:$M$31,9,FALSE)</f>
        <v>#N/A</v>
      </c>
      <c r="P1002" s="54" t="e">
        <f>VLOOKUP(EVID_PASTVY!$H1002,KATEGORIE_ZVIRAT!$B$2:$M$31,7,FALSE)*L1002/1000*M1002/24*(F1002-E1002+1)/J1002</f>
        <v>#N/A</v>
      </c>
      <c r="Q1002" s="52" t="e">
        <f>VLOOKUP(EVID_PASTVY!$H1002,KATEGORIE_ZVIRAT!$B$2:$M$31,10,FALSE)*P1002*10</f>
        <v>#N/A</v>
      </c>
      <c r="R1002" s="52" t="e">
        <f>VLOOKUP(EVID_PASTVY!$H1002,KATEGORIE_ZVIRAT!$B$2:$M$31,11,FALSE)*P1002*10</f>
        <v>#N/A</v>
      </c>
      <c r="S1002" s="52" t="e">
        <f>VLOOKUP(EVID_PASTVY!$H1002,KATEGORIE_ZVIRAT!$B$2:$M$31,12,FALSE)*P1002*10</f>
        <v>#N/A</v>
      </c>
    </row>
    <row r="1003" spans="1:19" x14ac:dyDescent="0.2">
      <c r="A1003" s="32"/>
      <c r="B1003" s="37" t="e">
        <f>VLOOKUP($A1003,EVID_OSEVU!$A$1:$M$4972,2,FALSE)</f>
        <v>#N/A</v>
      </c>
      <c r="C1003" s="37" t="e">
        <f>VLOOKUP($A1003,EVID_OSEVU!$A$1:$M$4972,3,FALSE)</f>
        <v>#N/A</v>
      </c>
      <c r="D1003" s="45" t="e">
        <f>VLOOKUP($A1003,EVID_OSEVU!$A$1:$M$4972,4,FALSE)</f>
        <v>#N/A</v>
      </c>
      <c r="E1003" s="35"/>
      <c r="F1003" s="53"/>
      <c r="G1003" s="32"/>
      <c r="H1003" s="45" t="e">
        <f>VLOOKUP(G1003,Export7[#All],2,FALSE)</f>
        <v>#N/A</v>
      </c>
      <c r="I1003" s="45" t="e">
        <f>VLOOKUP($A1003,EVID_OSEVU!$A$1:$M$4972,10,FALSE)</f>
        <v>#N/A</v>
      </c>
      <c r="J1003" s="58" t="e">
        <f>VLOOKUP($A1003,EVID_OSEVU!$A$1:$M$4972,11,FALSE)</f>
        <v>#N/A</v>
      </c>
      <c r="K1003" s="33"/>
      <c r="L1003" s="45" t="e">
        <f>VLOOKUP(EVID_PASTVY!H1003,KATEGORIE_ZVIRAT!$B$2:$M$31,6,FALSE)*K1003</f>
        <v>#N/A</v>
      </c>
      <c r="M1003" s="33">
        <v>24</v>
      </c>
      <c r="N1003" s="45" t="e">
        <f>VLOOKUP(EVID_PASTVY!$H1003,KATEGORIE_ZVIRAT!$B$2:$M$31,8,FALSE)</f>
        <v>#N/A</v>
      </c>
      <c r="O1003" s="45" t="e">
        <f>VLOOKUP(EVID_PASTVY!$H1003,KATEGORIE_ZVIRAT!$B$2:$M$31,9,FALSE)</f>
        <v>#N/A</v>
      </c>
      <c r="P1003" s="54" t="e">
        <f>VLOOKUP(EVID_PASTVY!$H1003,KATEGORIE_ZVIRAT!$B$2:$M$31,7,FALSE)*L1003/1000*M1003/24*(F1003-E1003+1)/J1003</f>
        <v>#N/A</v>
      </c>
      <c r="Q1003" s="52" t="e">
        <f>VLOOKUP(EVID_PASTVY!$H1003,KATEGORIE_ZVIRAT!$B$2:$M$31,10,FALSE)*P1003*10</f>
        <v>#N/A</v>
      </c>
      <c r="R1003" s="52" t="e">
        <f>VLOOKUP(EVID_PASTVY!$H1003,KATEGORIE_ZVIRAT!$B$2:$M$31,11,FALSE)*P1003*10</f>
        <v>#N/A</v>
      </c>
      <c r="S1003" s="52" t="e">
        <f>VLOOKUP(EVID_PASTVY!$H1003,KATEGORIE_ZVIRAT!$B$2:$M$31,12,FALSE)*P1003*10</f>
        <v>#N/A</v>
      </c>
    </row>
    <row r="1004" spans="1:19" x14ac:dyDescent="0.2">
      <c r="A1004" s="32"/>
      <c r="B1004" s="37" t="e">
        <f>VLOOKUP($A1004,EVID_OSEVU!$A$1:$M$4972,2,FALSE)</f>
        <v>#N/A</v>
      </c>
      <c r="C1004" s="37" t="e">
        <f>VLOOKUP($A1004,EVID_OSEVU!$A$1:$M$4972,3,FALSE)</f>
        <v>#N/A</v>
      </c>
      <c r="D1004" s="45" t="e">
        <f>VLOOKUP($A1004,EVID_OSEVU!$A$1:$M$4972,4,FALSE)</f>
        <v>#N/A</v>
      </c>
      <c r="E1004" s="35"/>
      <c r="F1004" s="53"/>
      <c r="G1004" s="32"/>
      <c r="H1004" s="45" t="e">
        <f>VLOOKUP(G1004,Export7[#All],2,FALSE)</f>
        <v>#N/A</v>
      </c>
      <c r="I1004" s="45" t="e">
        <f>VLOOKUP($A1004,EVID_OSEVU!$A$1:$M$4972,10,FALSE)</f>
        <v>#N/A</v>
      </c>
      <c r="J1004" s="58" t="e">
        <f>VLOOKUP($A1004,EVID_OSEVU!$A$1:$M$4972,11,FALSE)</f>
        <v>#N/A</v>
      </c>
      <c r="K1004" s="33"/>
      <c r="L1004" s="45" t="e">
        <f>VLOOKUP(EVID_PASTVY!H1004,KATEGORIE_ZVIRAT!$B$2:$M$31,6,FALSE)*K1004</f>
        <v>#N/A</v>
      </c>
      <c r="M1004" s="33">
        <v>24</v>
      </c>
      <c r="N1004" s="45" t="e">
        <f>VLOOKUP(EVID_PASTVY!$H1004,KATEGORIE_ZVIRAT!$B$2:$M$31,8,FALSE)</f>
        <v>#N/A</v>
      </c>
      <c r="O1004" s="45" t="e">
        <f>VLOOKUP(EVID_PASTVY!$H1004,KATEGORIE_ZVIRAT!$B$2:$M$31,9,FALSE)</f>
        <v>#N/A</v>
      </c>
      <c r="P1004" s="54" t="e">
        <f>VLOOKUP(EVID_PASTVY!$H1004,KATEGORIE_ZVIRAT!$B$2:$M$31,7,FALSE)*L1004/1000*M1004/24*(F1004-E1004+1)/J1004</f>
        <v>#N/A</v>
      </c>
      <c r="Q1004" s="52" t="e">
        <f>VLOOKUP(EVID_PASTVY!$H1004,KATEGORIE_ZVIRAT!$B$2:$M$31,10,FALSE)*P1004*10</f>
        <v>#N/A</v>
      </c>
      <c r="R1004" s="52" t="e">
        <f>VLOOKUP(EVID_PASTVY!$H1004,KATEGORIE_ZVIRAT!$B$2:$M$31,11,FALSE)*P1004*10</f>
        <v>#N/A</v>
      </c>
      <c r="S1004" s="52" t="e">
        <f>VLOOKUP(EVID_PASTVY!$H1004,KATEGORIE_ZVIRAT!$B$2:$M$31,12,FALSE)*P1004*10</f>
        <v>#N/A</v>
      </c>
    </row>
    <row r="1005" spans="1:19" x14ac:dyDescent="0.2">
      <c r="A1005" s="32"/>
      <c r="B1005" s="37" t="e">
        <f>VLOOKUP($A1005,EVID_OSEVU!$A$1:$M$4972,2,FALSE)</f>
        <v>#N/A</v>
      </c>
      <c r="C1005" s="37" t="e">
        <f>VLOOKUP($A1005,EVID_OSEVU!$A$1:$M$4972,3,FALSE)</f>
        <v>#N/A</v>
      </c>
      <c r="D1005" s="45" t="e">
        <f>VLOOKUP($A1005,EVID_OSEVU!$A$1:$M$4972,4,FALSE)</f>
        <v>#N/A</v>
      </c>
      <c r="E1005" s="35"/>
      <c r="F1005" s="53"/>
      <c r="G1005" s="32"/>
      <c r="H1005" s="45" t="e">
        <f>VLOOKUP(G1005,Export7[#All],2,FALSE)</f>
        <v>#N/A</v>
      </c>
      <c r="I1005" s="45" t="e">
        <f>VLOOKUP($A1005,EVID_OSEVU!$A$1:$M$4972,10,FALSE)</f>
        <v>#N/A</v>
      </c>
      <c r="J1005" s="58" t="e">
        <f>VLOOKUP($A1005,EVID_OSEVU!$A$1:$M$4972,11,FALSE)</f>
        <v>#N/A</v>
      </c>
      <c r="K1005" s="33"/>
      <c r="L1005" s="45" t="e">
        <f>VLOOKUP(EVID_PASTVY!H1005,KATEGORIE_ZVIRAT!$B$2:$M$31,6,FALSE)*K1005</f>
        <v>#N/A</v>
      </c>
      <c r="M1005" s="33">
        <v>24</v>
      </c>
      <c r="N1005" s="45" t="e">
        <f>VLOOKUP(EVID_PASTVY!$H1005,KATEGORIE_ZVIRAT!$B$2:$M$31,8,FALSE)</f>
        <v>#N/A</v>
      </c>
      <c r="O1005" s="45" t="e">
        <f>VLOOKUP(EVID_PASTVY!$H1005,KATEGORIE_ZVIRAT!$B$2:$M$31,9,FALSE)</f>
        <v>#N/A</v>
      </c>
      <c r="P1005" s="54" t="e">
        <f>VLOOKUP(EVID_PASTVY!$H1005,KATEGORIE_ZVIRAT!$B$2:$M$31,7,FALSE)*L1005/1000*M1005/24*(F1005-E1005+1)/J1005</f>
        <v>#N/A</v>
      </c>
      <c r="Q1005" s="52" t="e">
        <f>VLOOKUP(EVID_PASTVY!$H1005,KATEGORIE_ZVIRAT!$B$2:$M$31,10,FALSE)*P1005*10</f>
        <v>#N/A</v>
      </c>
      <c r="R1005" s="52" t="e">
        <f>VLOOKUP(EVID_PASTVY!$H1005,KATEGORIE_ZVIRAT!$B$2:$M$31,11,FALSE)*P1005*10</f>
        <v>#N/A</v>
      </c>
      <c r="S1005" s="52" t="e">
        <f>VLOOKUP(EVID_PASTVY!$H1005,KATEGORIE_ZVIRAT!$B$2:$M$31,12,FALSE)*P1005*10</f>
        <v>#N/A</v>
      </c>
    </row>
    <row r="1006" spans="1:19" x14ac:dyDescent="0.2">
      <c r="A1006" s="32"/>
      <c r="B1006" s="37" t="e">
        <f>VLOOKUP($A1006,EVID_OSEVU!$A$1:$M$4972,2,FALSE)</f>
        <v>#N/A</v>
      </c>
      <c r="C1006" s="37" t="e">
        <f>VLOOKUP($A1006,EVID_OSEVU!$A$1:$M$4972,3,FALSE)</f>
        <v>#N/A</v>
      </c>
      <c r="D1006" s="45" t="e">
        <f>VLOOKUP($A1006,EVID_OSEVU!$A$1:$M$4972,4,FALSE)</f>
        <v>#N/A</v>
      </c>
      <c r="E1006" s="35"/>
      <c r="F1006" s="53"/>
      <c r="G1006" s="32"/>
      <c r="H1006" s="45" t="e">
        <f>VLOOKUP(G1006,Export7[#All],2,FALSE)</f>
        <v>#N/A</v>
      </c>
      <c r="I1006" s="45" t="e">
        <f>VLOOKUP($A1006,EVID_OSEVU!$A$1:$M$4972,10,FALSE)</f>
        <v>#N/A</v>
      </c>
      <c r="J1006" s="58" t="e">
        <f>VLOOKUP($A1006,EVID_OSEVU!$A$1:$M$4972,11,FALSE)</f>
        <v>#N/A</v>
      </c>
      <c r="K1006" s="33"/>
      <c r="L1006" s="45" t="e">
        <f>VLOOKUP(EVID_PASTVY!H1006,KATEGORIE_ZVIRAT!$B$2:$M$31,6,FALSE)*K1006</f>
        <v>#N/A</v>
      </c>
      <c r="M1006" s="33">
        <v>24</v>
      </c>
      <c r="N1006" s="45" t="e">
        <f>VLOOKUP(EVID_PASTVY!$H1006,KATEGORIE_ZVIRAT!$B$2:$M$31,8,FALSE)</f>
        <v>#N/A</v>
      </c>
      <c r="O1006" s="45" t="e">
        <f>VLOOKUP(EVID_PASTVY!$H1006,KATEGORIE_ZVIRAT!$B$2:$M$31,9,FALSE)</f>
        <v>#N/A</v>
      </c>
      <c r="P1006" s="54" t="e">
        <f>VLOOKUP(EVID_PASTVY!$H1006,KATEGORIE_ZVIRAT!$B$2:$M$31,7,FALSE)*L1006/1000*M1006/24*(F1006-E1006+1)/J1006</f>
        <v>#N/A</v>
      </c>
      <c r="Q1006" s="52" t="e">
        <f>VLOOKUP(EVID_PASTVY!$H1006,KATEGORIE_ZVIRAT!$B$2:$M$31,10,FALSE)*P1006*10</f>
        <v>#N/A</v>
      </c>
      <c r="R1006" s="52" t="e">
        <f>VLOOKUP(EVID_PASTVY!$H1006,KATEGORIE_ZVIRAT!$B$2:$M$31,11,FALSE)*P1006*10</f>
        <v>#N/A</v>
      </c>
      <c r="S1006" s="52" t="e">
        <f>VLOOKUP(EVID_PASTVY!$H1006,KATEGORIE_ZVIRAT!$B$2:$M$31,12,FALSE)*P1006*10</f>
        <v>#N/A</v>
      </c>
    </row>
    <row r="1007" spans="1:19" x14ac:dyDescent="0.2">
      <c r="A1007" s="32"/>
      <c r="B1007" s="37" t="e">
        <f>VLOOKUP($A1007,EVID_OSEVU!$A$1:$M$4972,2,FALSE)</f>
        <v>#N/A</v>
      </c>
      <c r="C1007" s="37" t="e">
        <f>VLOOKUP($A1007,EVID_OSEVU!$A$1:$M$4972,3,FALSE)</f>
        <v>#N/A</v>
      </c>
      <c r="D1007" s="45" t="e">
        <f>VLOOKUP($A1007,EVID_OSEVU!$A$1:$M$4972,4,FALSE)</f>
        <v>#N/A</v>
      </c>
      <c r="E1007" s="35"/>
      <c r="F1007" s="53"/>
      <c r="G1007" s="32"/>
      <c r="H1007" s="45" t="e">
        <f>VLOOKUP(G1007,Export7[#All],2,FALSE)</f>
        <v>#N/A</v>
      </c>
      <c r="I1007" s="45" t="e">
        <f>VLOOKUP($A1007,EVID_OSEVU!$A$1:$M$4972,10,FALSE)</f>
        <v>#N/A</v>
      </c>
      <c r="J1007" s="58" t="e">
        <f>VLOOKUP($A1007,EVID_OSEVU!$A$1:$M$4972,11,FALSE)</f>
        <v>#N/A</v>
      </c>
      <c r="K1007" s="33"/>
      <c r="L1007" s="45" t="e">
        <f>VLOOKUP(EVID_PASTVY!H1007,KATEGORIE_ZVIRAT!$B$2:$M$31,6,FALSE)*K1007</f>
        <v>#N/A</v>
      </c>
      <c r="M1007" s="33">
        <v>24</v>
      </c>
      <c r="N1007" s="45" t="e">
        <f>VLOOKUP(EVID_PASTVY!$H1007,KATEGORIE_ZVIRAT!$B$2:$M$31,8,FALSE)</f>
        <v>#N/A</v>
      </c>
      <c r="O1007" s="45" t="e">
        <f>VLOOKUP(EVID_PASTVY!$H1007,KATEGORIE_ZVIRAT!$B$2:$M$31,9,FALSE)</f>
        <v>#N/A</v>
      </c>
      <c r="P1007" s="54" t="e">
        <f>VLOOKUP(EVID_PASTVY!$H1007,KATEGORIE_ZVIRAT!$B$2:$M$31,7,FALSE)*L1007/1000*M1007/24*(F1007-E1007+1)/J1007</f>
        <v>#N/A</v>
      </c>
      <c r="Q1007" s="52" t="e">
        <f>VLOOKUP(EVID_PASTVY!$H1007,KATEGORIE_ZVIRAT!$B$2:$M$31,10,FALSE)*P1007*10</f>
        <v>#N/A</v>
      </c>
      <c r="R1007" s="52" t="e">
        <f>VLOOKUP(EVID_PASTVY!$H1007,KATEGORIE_ZVIRAT!$B$2:$M$31,11,FALSE)*P1007*10</f>
        <v>#N/A</v>
      </c>
      <c r="S1007" s="52" t="e">
        <f>VLOOKUP(EVID_PASTVY!$H1007,KATEGORIE_ZVIRAT!$B$2:$M$31,12,FALSE)*P1007*10</f>
        <v>#N/A</v>
      </c>
    </row>
    <row r="1008" spans="1:19" x14ac:dyDescent="0.2">
      <c r="A1008" s="32"/>
      <c r="B1008" s="37" t="e">
        <f>VLOOKUP($A1008,EVID_OSEVU!$A$1:$M$4972,2,FALSE)</f>
        <v>#N/A</v>
      </c>
      <c r="C1008" s="37" t="e">
        <f>VLOOKUP($A1008,EVID_OSEVU!$A$1:$M$4972,3,FALSE)</f>
        <v>#N/A</v>
      </c>
      <c r="D1008" s="45" t="e">
        <f>VLOOKUP($A1008,EVID_OSEVU!$A$1:$M$4972,4,FALSE)</f>
        <v>#N/A</v>
      </c>
      <c r="E1008" s="35"/>
      <c r="F1008" s="53"/>
      <c r="G1008" s="32"/>
      <c r="H1008" s="45" t="e">
        <f>VLOOKUP(G1008,Export7[#All],2,FALSE)</f>
        <v>#N/A</v>
      </c>
      <c r="I1008" s="45" t="e">
        <f>VLOOKUP($A1008,EVID_OSEVU!$A$1:$M$4972,10,FALSE)</f>
        <v>#N/A</v>
      </c>
      <c r="J1008" s="58" t="e">
        <f>VLOOKUP($A1008,EVID_OSEVU!$A$1:$M$4972,11,FALSE)</f>
        <v>#N/A</v>
      </c>
      <c r="K1008" s="33"/>
      <c r="L1008" s="45" t="e">
        <f>VLOOKUP(EVID_PASTVY!H1008,KATEGORIE_ZVIRAT!$B$2:$M$31,6,FALSE)*K1008</f>
        <v>#N/A</v>
      </c>
      <c r="M1008" s="33">
        <v>24</v>
      </c>
      <c r="N1008" s="45" t="e">
        <f>VLOOKUP(EVID_PASTVY!$H1008,KATEGORIE_ZVIRAT!$B$2:$M$31,8,FALSE)</f>
        <v>#N/A</v>
      </c>
      <c r="O1008" s="45" t="e">
        <f>VLOOKUP(EVID_PASTVY!$H1008,KATEGORIE_ZVIRAT!$B$2:$M$31,9,FALSE)</f>
        <v>#N/A</v>
      </c>
      <c r="P1008" s="54" t="e">
        <f>VLOOKUP(EVID_PASTVY!$H1008,KATEGORIE_ZVIRAT!$B$2:$M$31,7,FALSE)*L1008/1000*M1008/24*(F1008-E1008+1)/J1008</f>
        <v>#N/A</v>
      </c>
      <c r="Q1008" s="52" t="e">
        <f>VLOOKUP(EVID_PASTVY!$H1008,KATEGORIE_ZVIRAT!$B$2:$M$31,10,FALSE)*P1008*10</f>
        <v>#N/A</v>
      </c>
      <c r="R1008" s="52" t="e">
        <f>VLOOKUP(EVID_PASTVY!$H1008,KATEGORIE_ZVIRAT!$B$2:$M$31,11,FALSE)*P1008*10</f>
        <v>#N/A</v>
      </c>
      <c r="S1008" s="52" t="e">
        <f>VLOOKUP(EVID_PASTVY!$H1008,KATEGORIE_ZVIRAT!$B$2:$M$31,12,FALSE)*P1008*10</f>
        <v>#N/A</v>
      </c>
    </row>
    <row r="1009" spans="1:19" x14ac:dyDescent="0.2">
      <c r="A1009" s="32"/>
      <c r="B1009" s="37" t="e">
        <f>VLOOKUP($A1009,EVID_OSEVU!$A$1:$M$4972,2,FALSE)</f>
        <v>#N/A</v>
      </c>
      <c r="C1009" s="37" t="e">
        <f>VLOOKUP($A1009,EVID_OSEVU!$A$1:$M$4972,3,FALSE)</f>
        <v>#N/A</v>
      </c>
      <c r="D1009" s="45" t="e">
        <f>VLOOKUP($A1009,EVID_OSEVU!$A$1:$M$4972,4,FALSE)</f>
        <v>#N/A</v>
      </c>
      <c r="E1009" s="35"/>
      <c r="F1009" s="53"/>
      <c r="G1009" s="32"/>
      <c r="H1009" s="45" t="e">
        <f>VLOOKUP(G1009,Export7[#All],2,FALSE)</f>
        <v>#N/A</v>
      </c>
      <c r="I1009" s="45" t="e">
        <f>VLOOKUP($A1009,EVID_OSEVU!$A$1:$M$4972,10,FALSE)</f>
        <v>#N/A</v>
      </c>
      <c r="J1009" s="58" t="e">
        <f>VLOOKUP($A1009,EVID_OSEVU!$A$1:$M$4972,11,FALSE)</f>
        <v>#N/A</v>
      </c>
      <c r="K1009" s="33"/>
      <c r="L1009" s="45" t="e">
        <f>VLOOKUP(EVID_PASTVY!H1009,KATEGORIE_ZVIRAT!$B$2:$M$31,6,FALSE)*K1009</f>
        <v>#N/A</v>
      </c>
      <c r="M1009" s="33">
        <v>24</v>
      </c>
      <c r="N1009" s="45" t="e">
        <f>VLOOKUP(EVID_PASTVY!$H1009,KATEGORIE_ZVIRAT!$B$2:$M$31,8,FALSE)</f>
        <v>#N/A</v>
      </c>
      <c r="O1009" s="45" t="e">
        <f>VLOOKUP(EVID_PASTVY!$H1009,KATEGORIE_ZVIRAT!$B$2:$M$31,9,FALSE)</f>
        <v>#N/A</v>
      </c>
      <c r="P1009" s="54" t="e">
        <f>VLOOKUP(EVID_PASTVY!$H1009,KATEGORIE_ZVIRAT!$B$2:$M$31,7,FALSE)*L1009/1000*M1009/24*(F1009-E1009+1)/J1009</f>
        <v>#N/A</v>
      </c>
      <c r="Q1009" s="52" t="e">
        <f>VLOOKUP(EVID_PASTVY!$H1009,KATEGORIE_ZVIRAT!$B$2:$M$31,10,FALSE)*P1009*10</f>
        <v>#N/A</v>
      </c>
      <c r="R1009" s="52" t="e">
        <f>VLOOKUP(EVID_PASTVY!$H1009,KATEGORIE_ZVIRAT!$B$2:$M$31,11,FALSE)*P1009*10</f>
        <v>#N/A</v>
      </c>
      <c r="S1009" s="52" t="e">
        <f>VLOOKUP(EVID_PASTVY!$H1009,KATEGORIE_ZVIRAT!$B$2:$M$31,12,FALSE)*P1009*10</f>
        <v>#N/A</v>
      </c>
    </row>
    <row r="1010" spans="1:19" x14ac:dyDescent="0.2">
      <c r="A1010" s="32"/>
      <c r="B1010" s="37" t="e">
        <f>VLOOKUP($A1010,EVID_OSEVU!$A$1:$M$4972,2,FALSE)</f>
        <v>#N/A</v>
      </c>
      <c r="C1010" s="37" t="e">
        <f>VLOOKUP($A1010,EVID_OSEVU!$A$1:$M$4972,3,FALSE)</f>
        <v>#N/A</v>
      </c>
      <c r="D1010" s="45" t="e">
        <f>VLOOKUP($A1010,EVID_OSEVU!$A$1:$M$4972,4,FALSE)</f>
        <v>#N/A</v>
      </c>
      <c r="E1010" s="35"/>
      <c r="F1010" s="53"/>
      <c r="G1010" s="32"/>
      <c r="H1010" s="45" t="e">
        <f>VLOOKUP(G1010,Export7[#All],2,FALSE)</f>
        <v>#N/A</v>
      </c>
      <c r="I1010" s="45" t="e">
        <f>VLOOKUP($A1010,EVID_OSEVU!$A$1:$M$4972,10,FALSE)</f>
        <v>#N/A</v>
      </c>
      <c r="J1010" s="58" t="e">
        <f>VLOOKUP($A1010,EVID_OSEVU!$A$1:$M$4972,11,FALSE)</f>
        <v>#N/A</v>
      </c>
      <c r="K1010" s="33"/>
      <c r="L1010" s="45" t="e">
        <f>VLOOKUP(EVID_PASTVY!H1010,KATEGORIE_ZVIRAT!$B$2:$M$31,6,FALSE)*K1010</f>
        <v>#N/A</v>
      </c>
      <c r="M1010" s="33">
        <v>24</v>
      </c>
      <c r="N1010" s="45" t="e">
        <f>VLOOKUP(EVID_PASTVY!$H1010,KATEGORIE_ZVIRAT!$B$2:$M$31,8,FALSE)</f>
        <v>#N/A</v>
      </c>
      <c r="O1010" s="45" t="e">
        <f>VLOOKUP(EVID_PASTVY!$H1010,KATEGORIE_ZVIRAT!$B$2:$M$31,9,FALSE)</f>
        <v>#N/A</v>
      </c>
      <c r="P1010" s="54" t="e">
        <f>VLOOKUP(EVID_PASTVY!$H1010,KATEGORIE_ZVIRAT!$B$2:$M$31,7,FALSE)*L1010/1000*M1010/24*(F1010-E1010+1)/J1010</f>
        <v>#N/A</v>
      </c>
      <c r="Q1010" s="52" t="e">
        <f>VLOOKUP(EVID_PASTVY!$H1010,KATEGORIE_ZVIRAT!$B$2:$M$31,10,FALSE)*P1010*10</f>
        <v>#N/A</v>
      </c>
      <c r="R1010" s="52" t="e">
        <f>VLOOKUP(EVID_PASTVY!$H1010,KATEGORIE_ZVIRAT!$B$2:$M$31,11,FALSE)*P1010*10</f>
        <v>#N/A</v>
      </c>
      <c r="S1010" s="52" t="e">
        <f>VLOOKUP(EVID_PASTVY!$H1010,KATEGORIE_ZVIRAT!$B$2:$M$31,12,FALSE)*P1010*10</f>
        <v>#N/A</v>
      </c>
    </row>
    <row r="1011" spans="1:19" x14ac:dyDescent="0.2">
      <c r="A1011" s="32"/>
      <c r="B1011" s="37" t="e">
        <f>VLOOKUP($A1011,EVID_OSEVU!$A$1:$M$4972,2,FALSE)</f>
        <v>#N/A</v>
      </c>
      <c r="C1011" s="37" t="e">
        <f>VLOOKUP($A1011,EVID_OSEVU!$A$1:$M$4972,3,FALSE)</f>
        <v>#N/A</v>
      </c>
      <c r="D1011" s="45" t="e">
        <f>VLOOKUP($A1011,EVID_OSEVU!$A$1:$M$4972,4,FALSE)</f>
        <v>#N/A</v>
      </c>
      <c r="E1011" s="35"/>
      <c r="F1011" s="53"/>
      <c r="G1011" s="32"/>
      <c r="H1011" s="45" t="e">
        <f>VLOOKUP(G1011,Export7[#All],2,FALSE)</f>
        <v>#N/A</v>
      </c>
      <c r="I1011" s="45" t="e">
        <f>VLOOKUP($A1011,EVID_OSEVU!$A$1:$M$4972,10,FALSE)</f>
        <v>#N/A</v>
      </c>
      <c r="J1011" s="58" t="e">
        <f>VLOOKUP($A1011,EVID_OSEVU!$A$1:$M$4972,11,FALSE)</f>
        <v>#N/A</v>
      </c>
      <c r="K1011" s="33"/>
      <c r="L1011" s="45" t="e">
        <f>VLOOKUP(EVID_PASTVY!H1011,KATEGORIE_ZVIRAT!$B$2:$M$31,6,FALSE)*K1011</f>
        <v>#N/A</v>
      </c>
      <c r="M1011" s="33">
        <v>24</v>
      </c>
      <c r="N1011" s="45" t="e">
        <f>VLOOKUP(EVID_PASTVY!$H1011,KATEGORIE_ZVIRAT!$B$2:$M$31,8,FALSE)</f>
        <v>#N/A</v>
      </c>
      <c r="O1011" s="45" t="e">
        <f>VLOOKUP(EVID_PASTVY!$H1011,KATEGORIE_ZVIRAT!$B$2:$M$31,9,FALSE)</f>
        <v>#N/A</v>
      </c>
      <c r="P1011" s="54" t="e">
        <f>VLOOKUP(EVID_PASTVY!$H1011,KATEGORIE_ZVIRAT!$B$2:$M$31,7,FALSE)*L1011/1000*M1011/24*(F1011-E1011+1)/J1011</f>
        <v>#N/A</v>
      </c>
      <c r="Q1011" s="52" t="e">
        <f>VLOOKUP(EVID_PASTVY!$H1011,KATEGORIE_ZVIRAT!$B$2:$M$31,10,FALSE)*P1011*10</f>
        <v>#N/A</v>
      </c>
      <c r="R1011" s="52" t="e">
        <f>VLOOKUP(EVID_PASTVY!$H1011,KATEGORIE_ZVIRAT!$B$2:$M$31,11,FALSE)*P1011*10</f>
        <v>#N/A</v>
      </c>
      <c r="S1011" s="52" t="e">
        <f>VLOOKUP(EVID_PASTVY!$H1011,KATEGORIE_ZVIRAT!$B$2:$M$31,12,FALSE)*P1011*10</f>
        <v>#N/A</v>
      </c>
    </row>
    <row r="1012" spans="1:19" x14ac:dyDescent="0.2">
      <c r="A1012" s="32"/>
      <c r="B1012" s="37" t="e">
        <f>VLOOKUP($A1012,EVID_OSEVU!$A$1:$M$4972,2,FALSE)</f>
        <v>#N/A</v>
      </c>
      <c r="C1012" s="37" t="e">
        <f>VLOOKUP($A1012,EVID_OSEVU!$A$1:$M$4972,3,FALSE)</f>
        <v>#N/A</v>
      </c>
      <c r="D1012" s="45" t="e">
        <f>VLOOKUP($A1012,EVID_OSEVU!$A$1:$M$4972,4,FALSE)</f>
        <v>#N/A</v>
      </c>
      <c r="E1012" s="35"/>
      <c r="F1012" s="53"/>
      <c r="G1012" s="32"/>
      <c r="H1012" s="45" t="e">
        <f>VLOOKUP(G1012,Export7[#All],2,FALSE)</f>
        <v>#N/A</v>
      </c>
      <c r="I1012" s="45" t="e">
        <f>VLOOKUP($A1012,EVID_OSEVU!$A$1:$M$4972,10,FALSE)</f>
        <v>#N/A</v>
      </c>
      <c r="J1012" s="58" t="e">
        <f>VLOOKUP($A1012,EVID_OSEVU!$A$1:$M$4972,11,FALSE)</f>
        <v>#N/A</v>
      </c>
      <c r="K1012" s="33"/>
      <c r="L1012" s="45" t="e">
        <f>VLOOKUP(EVID_PASTVY!H1012,KATEGORIE_ZVIRAT!$B$2:$M$31,6,FALSE)*K1012</f>
        <v>#N/A</v>
      </c>
      <c r="M1012" s="33">
        <v>24</v>
      </c>
      <c r="N1012" s="45" t="e">
        <f>VLOOKUP(EVID_PASTVY!$H1012,KATEGORIE_ZVIRAT!$B$2:$M$31,8,FALSE)</f>
        <v>#N/A</v>
      </c>
      <c r="O1012" s="45" t="e">
        <f>VLOOKUP(EVID_PASTVY!$H1012,KATEGORIE_ZVIRAT!$B$2:$M$31,9,FALSE)</f>
        <v>#N/A</v>
      </c>
      <c r="P1012" s="54" t="e">
        <f>VLOOKUP(EVID_PASTVY!$H1012,KATEGORIE_ZVIRAT!$B$2:$M$31,7,FALSE)*L1012/1000*M1012/24*(F1012-E1012+1)/J1012</f>
        <v>#N/A</v>
      </c>
      <c r="Q1012" s="52" t="e">
        <f>VLOOKUP(EVID_PASTVY!$H1012,KATEGORIE_ZVIRAT!$B$2:$M$31,10,FALSE)*P1012*10</f>
        <v>#N/A</v>
      </c>
      <c r="R1012" s="52" t="e">
        <f>VLOOKUP(EVID_PASTVY!$H1012,KATEGORIE_ZVIRAT!$B$2:$M$31,11,FALSE)*P1012*10</f>
        <v>#N/A</v>
      </c>
      <c r="S1012" s="52" t="e">
        <f>VLOOKUP(EVID_PASTVY!$H1012,KATEGORIE_ZVIRAT!$B$2:$M$31,12,FALSE)*P1012*10</f>
        <v>#N/A</v>
      </c>
    </row>
    <row r="1013" spans="1:19" x14ac:dyDescent="0.2">
      <c r="A1013" s="32"/>
      <c r="B1013" s="37" t="e">
        <f>VLOOKUP($A1013,EVID_OSEVU!$A$1:$M$4972,2,FALSE)</f>
        <v>#N/A</v>
      </c>
      <c r="C1013" s="37" t="e">
        <f>VLOOKUP($A1013,EVID_OSEVU!$A$1:$M$4972,3,FALSE)</f>
        <v>#N/A</v>
      </c>
      <c r="D1013" s="45" t="e">
        <f>VLOOKUP($A1013,EVID_OSEVU!$A$1:$M$4972,4,FALSE)</f>
        <v>#N/A</v>
      </c>
      <c r="E1013" s="35"/>
      <c r="F1013" s="53"/>
      <c r="G1013" s="32"/>
      <c r="H1013" s="45" t="e">
        <f>VLOOKUP(G1013,Export7[#All],2,FALSE)</f>
        <v>#N/A</v>
      </c>
      <c r="I1013" s="45" t="e">
        <f>VLOOKUP($A1013,EVID_OSEVU!$A$1:$M$4972,10,FALSE)</f>
        <v>#N/A</v>
      </c>
      <c r="J1013" s="58" t="e">
        <f>VLOOKUP($A1013,EVID_OSEVU!$A$1:$M$4972,11,FALSE)</f>
        <v>#N/A</v>
      </c>
      <c r="K1013" s="33"/>
      <c r="L1013" s="45" t="e">
        <f>VLOOKUP(EVID_PASTVY!H1013,KATEGORIE_ZVIRAT!$B$2:$M$31,6,FALSE)*K1013</f>
        <v>#N/A</v>
      </c>
      <c r="M1013" s="33">
        <v>24</v>
      </c>
      <c r="N1013" s="45" t="e">
        <f>VLOOKUP(EVID_PASTVY!$H1013,KATEGORIE_ZVIRAT!$B$2:$M$31,8,FALSE)</f>
        <v>#N/A</v>
      </c>
      <c r="O1013" s="45" t="e">
        <f>VLOOKUP(EVID_PASTVY!$H1013,KATEGORIE_ZVIRAT!$B$2:$M$31,9,FALSE)</f>
        <v>#N/A</v>
      </c>
      <c r="P1013" s="54" t="e">
        <f>VLOOKUP(EVID_PASTVY!$H1013,KATEGORIE_ZVIRAT!$B$2:$M$31,7,FALSE)*L1013/1000*M1013/24*(F1013-E1013+1)/J1013</f>
        <v>#N/A</v>
      </c>
      <c r="Q1013" s="52" t="e">
        <f>VLOOKUP(EVID_PASTVY!$H1013,KATEGORIE_ZVIRAT!$B$2:$M$31,10,FALSE)*P1013*10</f>
        <v>#N/A</v>
      </c>
      <c r="R1013" s="52" t="e">
        <f>VLOOKUP(EVID_PASTVY!$H1013,KATEGORIE_ZVIRAT!$B$2:$M$31,11,FALSE)*P1013*10</f>
        <v>#N/A</v>
      </c>
      <c r="S1013" s="52" t="e">
        <f>VLOOKUP(EVID_PASTVY!$H1013,KATEGORIE_ZVIRAT!$B$2:$M$31,12,FALSE)*P1013*10</f>
        <v>#N/A</v>
      </c>
    </row>
    <row r="1014" spans="1:19" x14ac:dyDescent="0.2">
      <c r="A1014" s="32"/>
      <c r="B1014" s="37" t="e">
        <f>VLOOKUP($A1014,EVID_OSEVU!$A$1:$M$4972,2,FALSE)</f>
        <v>#N/A</v>
      </c>
      <c r="C1014" s="37" t="e">
        <f>VLOOKUP($A1014,EVID_OSEVU!$A$1:$M$4972,3,FALSE)</f>
        <v>#N/A</v>
      </c>
      <c r="D1014" s="45" t="e">
        <f>VLOOKUP($A1014,EVID_OSEVU!$A$1:$M$4972,4,FALSE)</f>
        <v>#N/A</v>
      </c>
      <c r="E1014" s="35"/>
      <c r="F1014" s="53"/>
      <c r="G1014" s="32"/>
      <c r="H1014" s="45" t="e">
        <f>VLOOKUP(G1014,Export7[#All],2,FALSE)</f>
        <v>#N/A</v>
      </c>
      <c r="I1014" s="45" t="e">
        <f>VLOOKUP($A1014,EVID_OSEVU!$A$1:$M$4972,10,FALSE)</f>
        <v>#N/A</v>
      </c>
      <c r="J1014" s="58" t="e">
        <f>VLOOKUP($A1014,EVID_OSEVU!$A$1:$M$4972,11,FALSE)</f>
        <v>#N/A</v>
      </c>
      <c r="K1014" s="33"/>
      <c r="L1014" s="45" t="e">
        <f>VLOOKUP(EVID_PASTVY!H1014,KATEGORIE_ZVIRAT!$B$2:$M$31,6,FALSE)*K1014</f>
        <v>#N/A</v>
      </c>
      <c r="M1014" s="33">
        <v>24</v>
      </c>
      <c r="N1014" s="45" t="e">
        <f>VLOOKUP(EVID_PASTVY!$H1014,KATEGORIE_ZVIRAT!$B$2:$M$31,8,FALSE)</f>
        <v>#N/A</v>
      </c>
      <c r="O1014" s="45" t="e">
        <f>VLOOKUP(EVID_PASTVY!$H1014,KATEGORIE_ZVIRAT!$B$2:$M$31,9,FALSE)</f>
        <v>#N/A</v>
      </c>
      <c r="P1014" s="54" t="e">
        <f>VLOOKUP(EVID_PASTVY!$H1014,KATEGORIE_ZVIRAT!$B$2:$M$31,7,FALSE)*L1014/1000*M1014/24*(F1014-E1014+1)/J1014</f>
        <v>#N/A</v>
      </c>
      <c r="Q1014" s="52" t="e">
        <f>VLOOKUP(EVID_PASTVY!$H1014,KATEGORIE_ZVIRAT!$B$2:$M$31,10,FALSE)*P1014*10</f>
        <v>#N/A</v>
      </c>
      <c r="R1014" s="52" t="e">
        <f>VLOOKUP(EVID_PASTVY!$H1014,KATEGORIE_ZVIRAT!$B$2:$M$31,11,FALSE)*P1014*10</f>
        <v>#N/A</v>
      </c>
      <c r="S1014" s="52" t="e">
        <f>VLOOKUP(EVID_PASTVY!$H1014,KATEGORIE_ZVIRAT!$B$2:$M$31,12,FALSE)*P1014*10</f>
        <v>#N/A</v>
      </c>
    </row>
    <row r="1015" spans="1:19" x14ac:dyDescent="0.2">
      <c r="A1015" s="32"/>
      <c r="B1015" s="37" t="e">
        <f>VLOOKUP($A1015,EVID_OSEVU!$A$1:$M$4972,2,FALSE)</f>
        <v>#N/A</v>
      </c>
      <c r="C1015" s="37" t="e">
        <f>VLOOKUP($A1015,EVID_OSEVU!$A$1:$M$4972,3,FALSE)</f>
        <v>#N/A</v>
      </c>
      <c r="D1015" s="45" t="e">
        <f>VLOOKUP($A1015,EVID_OSEVU!$A$1:$M$4972,4,FALSE)</f>
        <v>#N/A</v>
      </c>
      <c r="E1015" s="35"/>
      <c r="F1015" s="53"/>
      <c r="G1015" s="32"/>
      <c r="H1015" s="45" t="e">
        <f>VLOOKUP(G1015,Export7[#All],2,FALSE)</f>
        <v>#N/A</v>
      </c>
      <c r="I1015" s="45" t="e">
        <f>VLOOKUP($A1015,EVID_OSEVU!$A$1:$M$4972,10,FALSE)</f>
        <v>#N/A</v>
      </c>
      <c r="J1015" s="58" t="e">
        <f>VLOOKUP($A1015,EVID_OSEVU!$A$1:$M$4972,11,FALSE)</f>
        <v>#N/A</v>
      </c>
      <c r="K1015" s="33"/>
      <c r="L1015" s="45" t="e">
        <f>VLOOKUP(EVID_PASTVY!H1015,KATEGORIE_ZVIRAT!$B$2:$M$31,6,FALSE)*K1015</f>
        <v>#N/A</v>
      </c>
      <c r="M1015" s="33">
        <v>24</v>
      </c>
      <c r="N1015" s="45" t="e">
        <f>VLOOKUP(EVID_PASTVY!$H1015,KATEGORIE_ZVIRAT!$B$2:$M$31,8,FALSE)</f>
        <v>#N/A</v>
      </c>
      <c r="O1015" s="45" t="e">
        <f>VLOOKUP(EVID_PASTVY!$H1015,KATEGORIE_ZVIRAT!$B$2:$M$31,9,FALSE)</f>
        <v>#N/A</v>
      </c>
      <c r="P1015" s="54" t="e">
        <f>VLOOKUP(EVID_PASTVY!$H1015,KATEGORIE_ZVIRAT!$B$2:$M$31,7,FALSE)*L1015/1000*M1015/24*(F1015-E1015+1)/J1015</f>
        <v>#N/A</v>
      </c>
      <c r="Q1015" s="52" t="e">
        <f>VLOOKUP(EVID_PASTVY!$H1015,KATEGORIE_ZVIRAT!$B$2:$M$31,10,FALSE)*P1015*10</f>
        <v>#N/A</v>
      </c>
      <c r="R1015" s="52" t="e">
        <f>VLOOKUP(EVID_PASTVY!$H1015,KATEGORIE_ZVIRAT!$B$2:$M$31,11,FALSE)*P1015*10</f>
        <v>#N/A</v>
      </c>
      <c r="S1015" s="52" t="e">
        <f>VLOOKUP(EVID_PASTVY!$H1015,KATEGORIE_ZVIRAT!$B$2:$M$31,12,FALSE)*P1015*10</f>
        <v>#N/A</v>
      </c>
    </row>
    <row r="1016" spans="1:19" x14ac:dyDescent="0.2">
      <c r="A1016" s="32"/>
      <c r="B1016" s="37" t="e">
        <f>VLOOKUP($A1016,EVID_OSEVU!$A$1:$M$4972,2,FALSE)</f>
        <v>#N/A</v>
      </c>
      <c r="C1016" s="37" t="e">
        <f>VLOOKUP($A1016,EVID_OSEVU!$A$1:$M$4972,3,FALSE)</f>
        <v>#N/A</v>
      </c>
      <c r="D1016" s="45" t="e">
        <f>VLOOKUP($A1016,EVID_OSEVU!$A$1:$M$4972,4,FALSE)</f>
        <v>#N/A</v>
      </c>
      <c r="E1016" s="35"/>
      <c r="F1016" s="53"/>
      <c r="G1016" s="32"/>
      <c r="H1016" s="45" t="e">
        <f>VLOOKUP(G1016,Export7[#All],2,FALSE)</f>
        <v>#N/A</v>
      </c>
      <c r="I1016" s="45" t="e">
        <f>VLOOKUP($A1016,EVID_OSEVU!$A$1:$M$4972,10,FALSE)</f>
        <v>#N/A</v>
      </c>
      <c r="J1016" s="58" t="e">
        <f>VLOOKUP($A1016,EVID_OSEVU!$A$1:$M$4972,11,FALSE)</f>
        <v>#N/A</v>
      </c>
      <c r="K1016" s="33"/>
      <c r="L1016" s="45" t="e">
        <f>VLOOKUP(EVID_PASTVY!H1016,KATEGORIE_ZVIRAT!$B$2:$M$31,6,FALSE)*K1016</f>
        <v>#N/A</v>
      </c>
      <c r="M1016" s="33">
        <v>24</v>
      </c>
      <c r="N1016" s="45" t="e">
        <f>VLOOKUP(EVID_PASTVY!$H1016,KATEGORIE_ZVIRAT!$B$2:$M$31,8,FALSE)</f>
        <v>#N/A</v>
      </c>
      <c r="O1016" s="45" t="e">
        <f>VLOOKUP(EVID_PASTVY!$H1016,KATEGORIE_ZVIRAT!$B$2:$M$31,9,FALSE)</f>
        <v>#N/A</v>
      </c>
      <c r="P1016" s="54" t="e">
        <f>VLOOKUP(EVID_PASTVY!$H1016,KATEGORIE_ZVIRAT!$B$2:$M$31,7,FALSE)*L1016/1000*M1016/24*(F1016-E1016+1)/J1016</f>
        <v>#N/A</v>
      </c>
      <c r="Q1016" s="52" t="e">
        <f>VLOOKUP(EVID_PASTVY!$H1016,KATEGORIE_ZVIRAT!$B$2:$M$31,10,FALSE)*P1016*10</f>
        <v>#N/A</v>
      </c>
      <c r="R1016" s="52" t="e">
        <f>VLOOKUP(EVID_PASTVY!$H1016,KATEGORIE_ZVIRAT!$B$2:$M$31,11,FALSE)*P1016*10</f>
        <v>#N/A</v>
      </c>
      <c r="S1016" s="52" t="e">
        <f>VLOOKUP(EVID_PASTVY!$H1016,KATEGORIE_ZVIRAT!$B$2:$M$31,12,FALSE)*P1016*10</f>
        <v>#N/A</v>
      </c>
    </row>
    <row r="1017" spans="1:19" x14ac:dyDescent="0.2">
      <c r="A1017" s="32"/>
      <c r="B1017" s="37" t="e">
        <f>VLOOKUP($A1017,EVID_OSEVU!$A$1:$M$4972,2,FALSE)</f>
        <v>#N/A</v>
      </c>
      <c r="C1017" s="37" t="e">
        <f>VLOOKUP($A1017,EVID_OSEVU!$A$1:$M$4972,3,FALSE)</f>
        <v>#N/A</v>
      </c>
      <c r="D1017" s="45" t="e">
        <f>VLOOKUP($A1017,EVID_OSEVU!$A$1:$M$4972,4,FALSE)</f>
        <v>#N/A</v>
      </c>
      <c r="E1017" s="35"/>
      <c r="F1017" s="53"/>
      <c r="G1017" s="32"/>
      <c r="H1017" s="45" t="e">
        <f>VLOOKUP(G1017,Export7[#All],2,FALSE)</f>
        <v>#N/A</v>
      </c>
      <c r="I1017" s="45" t="e">
        <f>VLOOKUP($A1017,EVID_OSEVU!$A$1:$M$4972,10,FALSE)</f>
        <v>#N/A</v>
      </c>
      <c r="J1017" s="58" t="e">
        <f>VLOOKUP($A1017,EVID_OSEVU!$A$1:$M$4972,11,FALSE)</f>
        <v>#N/A</v>
      </c>
      <c r="K1017" s="33"/>
      <c r="L1017" s="45" t="e">
        <f>VLOOKUP(EVID_PASTVY!H1017,KATEGORIE_ZVIRAT!$B$2:$M$31,6,FALSE)*K1017</f>
        <v>#N/A</v>
      </c>
      <c r="M1017" s="33">
        <v>24</v>
      </c>
      <c r="N1017" s="45" t="e">
        <f>VLOOKUP(EVID_PASTVY!$H1017,KATEGORIE_ZVIRAT!$B$2:$M$31,8,FALSE)</f>
        <v>#N/A</v>
      </c>
      <c r="O1017" s="45" t="e">
        <f>VLOOKUP(EVID_PASTVY!$H1017,KATEGORIE_ZVIRAT!$B$2:$M$31,9,FALSE)</f>
        <v>#N/A</v>
      </c>
      <c r="P1017" s="54" t="e">
        <f>VLOOKUP(EVID_PASTVY!$H1017,KATEGORIE_ZVIRAT!$B$2:$M$31,7,FALSE)*L1017/1000*M1017/24*(F1017-E1017+1)/J1017</f>
        <v>#N/A</v>
      </c>
      <c r="Q1017" s="52" t="e">
        <f>VLOOKUP(EVID_PASTVY!$H1017,KATEGORIE_ZVIRAT!$B$2:$M$31,10,FALSE)*P1017*10</f>
        <v>#N/A</v>
      </c>
      <c r="R1017" s="52" t="e">
        <f>VLOOKUP(EVID_PASTVY!$H1017,KATEGORIE_ZVIRAT!$B$2:$M$31,11,FALSE)*P1017*10</f>
        <v>#N/A</v>
      </c>
      <c r="S1017" s="52" t="e">
        <f>VLOOKUP(EVID_PASTVY!$H1017,KATEGORIE_ZVIRAT!$B$2:$M$31,12,FALSE)*P1017*10</f>
        <v>#N/A</v>
      </c>
    </row>
    <row r="1018" spans="1:19" x14ac:dyDescent="0.2">
      <c r="A1018" s="32"/>
      <c r="B1018" s="37" t="e">
        <f>VLOOKUP($A1018,EVID_OSEVU!$A$1:$M$4972,2,FALSE)</f>
        <v>#N/A</v>
      </c>
      <c r="C1018" s="37" t="e">
        <f>VLOOKUP($A1018,EVID_OSEVU!$A$1:$M$4972,3,FALSE)</f>
        <v>#N/A</v>
      </c>
      <c r="D1018" s="45" t="e">
        <f>VLOOKUP($A1018,EVID_OSEVU!$A$1:$M$4972,4,FALSE)</f>
        <v>#N/A</v>
      </c>
      <c r="E1018" s="35"/>
      <c r="F1018" s="53"/>
      <c r="G1018" s="32"/>
      <c r="H1018" s="45" t="e">
        <f>VLOOKUP(G1018,Export7[#All],2,FALSE)</f>
        <v>#N/A</v>
      </c>
      <c r="I1018" s="45" t="e">
        <f>VLOOKUP($A1018,EVID_OSEVU!$A$1:$M$4972,10,FALSE)</f>
        <v>#N/A</v>
      </c>
      <c r="J1018" s="58" t="e">
        <f>VLOOKUP($A1018,EVID_OSEVU!$A$1:$M$4972,11,FALSE)</f>
        <v>#N/A</v>
      </c>
      <c r="K1018" s="33"/>
      <c r="L1018" s="45" t="e">
        <f>VLOOKUP(EVID_PASTVY!H1018,KATEGORIE_ZVIRAT!$B$2:$M$31,6,FALSE)*K1018</f>
        <v>#N/A</v>
      </c>
      <c r="M1018" s="33">
        <v>24</v>
      </c>
      <c r="N1018" s="45" t="e">
        <f>VLOOKUP(EVID_PASTVY!$H1018,KATEGORIE_ZVIRAT!$B$2:$M$31,8,FALSE)</f>
        <v>#N/A</v>
      </c>
      <c r="O1018" s="45" t="e">
        <f>VLOOKUP(EVID_PASTVY!$H1018,KATEGORIE_ZVIRAT!$B$2:$M$31,9,FALSE)</f>
        <v>#N/A</v>
      </c>
      <c r="P1018" s="54" t="e">
        <f>VLOOKUP(EVID_PASTVY!$H1018,KATEGORIE_ZVIRAT!$B$2:$M$31,7,FALSE)*L1018/1000*M1018/24*(F1018-E1018+1)/J1018</f>
        <v>#N/A</v>
      </c>
      <c r="Q1018" s="52" t="e">
        <f>VLOOKUP(EVID_PASTVY!$H1018,KATEGORIE_ZVIRAT!$B$2:$M$31,10,FALSE)*P1018*10</f>
        <v>#N/A</v>
      </c>
      <c r="R1018" s="52" t="e">
        <f>VLOOKUP(EVID_PASTVY!$H1018,KATEGORIE_ZVIRAT!$B$2:$M$31,11,FALSE)*P1018*10</f>
        <v>#N/A</v>
      </c>
      <c r="S1018" s="52" t="e">
        <f>VLOOKUP(EVID_PASTVY!$H1018,KATEGORIE_ZVIRAT!$B$2:$M$31,12,FALSE)*P1018*10</f>
        <v>#N/A</v>
      </c>
    </row>
    <row r="1019" spans="1:19" x14ac:dyDescent="0.2">
      <c r="A1019" s="32"/>
      <c r="B1019" s="37" t="e">
        <f>VLOOKUP($A1019,EVID_OSEVU!$A$1:$M$4972,2,FALSE)</f>
        <v>#N/A</v>
      </c>
      <c r="C1019" s="37" t="e">
        <f>VLOOKUP($A1019,EVID_OSEVU!$A$1:$M$4972,3,FALSE)</f>
        <v>#N/A</v>
      </c>
      <c r="D1019" s="45" t="e">
        <f>VLOOKUP($A1019,EVID_OSEVU!$A$1:$M$4972,4,FALSE)</f>
        <v>#N/A</v>
      </c>
      <c r="E1019" s="35"/>
      <c r="F1019" s="53"/>
      <c r="G1019" s="32"/>
      <c r="H1019" s="45" t="e">
        <f>VLOOKUP(G1019,Export7[#All],2,FALSE)</f>
        <v>#N/A</v>
      </c>
      <c r="I1019" s="45" t="e">
        <f>VLOOKUP($A1019,EVID_OSEVU!$A$1:$M$4972,10,FALSE)</f>
        <v>#N/A</v>
      </c>
      <c r="J1019" s="58" t="e">
        <f>VLOOKUP($A1019,EVID_OSEVU!$A$1:$M$4972,11,FALSE)</f>
        <v>#N/A</v>
      </c>
      <c r="K1019" s="33"/>
      <c r="L1019" s="45" t="e">
        <f>VLOOKUP(EVID_PASTVY!H1019,KATEGORIE_ZVIRAT!$B$2:$M$31,6,FALSE)*K1019</f>
        <v>#N/A</v>
      </c>
      <c r="M1019" s="33">
        <v>24</v>
      </c>
      <c r="N1019" s="45" t="e">
        <f>VLOOKUP(EVID_PASTVY!$H1019,KATEGORIE_ZVIRAT!$B$2:$M$31,8,FALSE)</f>
        <v>#N/A</v>
      </c>
      <c r="O1019" s="45" t="e">
        <f>VLOOKUP(EVID_PASTVY!$H1019,KATEGORIE_ZVIRAT!$B$2:$M$31,9,FALSE)</f>
        <v>#N/A</v>
      </c>
      <c r="P1019" s="54" t="e">
        <f>VLOOKUP(EVID_PASTVY!$H1019,KATEGORIE_ZVIRAT!$B$2:$M$31,7,FALSE)*L1019/1000*M1019/24*(F1019-E1019+1)/J1019</f>
        <v>#N/A</v>
      </c>
      <c r="Q1019" s="52" t="e">
        <f>VLOOKUP(EVID_PASTVY!$H1019,KATEGORIE_ZVIRAT!$B$2:$M$31,10,FALSE)*P1019*10</f>
        <v>#N/A</v>
      </c>
      <c r="R1019" s="52" t="e">
        <f>VLOOKUP(EVID_PASTVY!$H1019,KATEGORIE_ZVIRAT!$B$2:$M$31,11,FALSE)*P1019*10</f>
        <v>#N/A</v>
      </c>
      <c r="S1019" s="52" t="e">
        <f>VLOOKUP(EVID_PASTVY!$H1019,KATEGORIE_ZVIRAT!$B$2:$M$31,12,FALSE)*P1019*10</f>
        <v>#N/A</v>
      </c>
    </row>
    <row r="1020" spans="1:19" x14ac:dyDescent="0.2">
      <c r="A1020" s="32"/>
      <c r="B1020" s="37" t="e">
        <f>VLOOKUP($A1020,EVID_OSEVU!$A$1:$M$4972,2,FALSE)</f>
        <v>#N/A</v>
      </c>
      <c r="C1020" s="37" t="e">
        <f>VLOOKUP($A1020,EVID_OSEVU!$A$1:$M$4972,3,FALSE)</f>
        <v>#N/A</v>
      </c>
      <c r="D1020" s="45" t="e">
        <f>VLOOKUP($A1020,EVID_OSEVU!$A$1:$M$4972,4,FALSE)</f>
        <v>#N/A</v>
      </c>
      <c r="E1020" s="35"/>
      <c r="F1020" s="53"/>
      <c r="G1020" s="32"/>
      <c r="H1020" s="45" t="e">
        <f>VLOOKUP(G1020,Export7[#All],2,FALSE)</f>
        <v>#N/A</v>
      </c>
      <c r="I1020" s="45" t="e">
        <f>VLOOKUP($A1020,EVID_OSEVU!$A$1:$M$4972,10,FALSE)</f>
        <v>#N/A</v>
      </c>
      <c r="J1020" s="58" t="e">
        <f>VLOOKUP($A1020,EVID_OSEVU!$A$1:$M$4972,11,FALSE)</f>
        <v>#N/A</v>
      </c>
      <c r="K1020" s="33"/>
      <c r="L1020" s="45" t="e">
        <f>VLOOKUP(EVID_PASTVY!H1020,KATEGORIE_ZVIRAT!$B$2:$M$31,6,FALSE)*K1020</f>
        <v>#N/A</v>
      </c>
      <c r="M1020" s="33">
        <v>24</v>
      </c>
      <c r="N1020" s="45" t="e">
        <f>VLOOKUP(EVID_PASTVY!$H1020,KATEGORIE_ZVIRAT!$B$2:$M$31,8,FALSE)</f>
        <v>#N/A</v>
      </c>
      <c r="O1020" s="45" t="e">
        <f>VLOOKUP(EVID_PASTVY!$H1020,KATEGORIE_ZVIRAT!$B$2:$M$31,9,FALSE)</f>
        <v>#N/A</v>
      </c>
      <c r="P1020" s="54" t="e">
        <f>VLOOKUP(EVID_PASTVY!$H1020,KATEGORIE_ZVIRAT!$B$2:$M$31,7,FALSE)*L1020/1000*M1020/24*(F1020-E1020+1)/J1020</f>
        <v>#N/A</v>
      </c>
      <c r="Q1020" s="52" t="e">
        <f>VLOOKUP(EVID_PASTVY!$H1020,KATEGORIE_ZVIRAT!$B$2:$M$31,10,FALSE)*P1020*10</f>
        <v>#N/A</v>
      </c>
      <c r="R1020" s="52" t="e">
        <f>VLOOKUP(EVID_PASTVY!$H1020,KATEGORIE_ZVIRAT!$B$2:$M$31,11,FALSE)*P1020*10</f>
        <v>#N/A</v>
      </c>
      <c r="S1020" s="52" t="e">
        <f>VLOOKUP(EVID_PASTVY!$H1020,KATEGORIE_ZVIRAT!$B$2:$M$31,12,FALSE)*P1020*10</f>
        <v>#N/A</v>
      </c>
    </row>
    <row r="1021" spans="1:19" x14ac:dyDescent="0.2">
      <c r="A1021" s="32"/>
      <c r="B1021" s="37" t="e">
        <f>VLOOKUP($A1021,EVID_OSEVU!$A$1:$M$4972,2,FALSE)</f>
        <v>#N/A</v>
      </c>
      <c r="C1021" s="37" t="e">
        <f>VLOOKUP($A1021,EVID_OSEVU!$A$1:$M$4972,3,FALSE)</f>
        <v>#N/A</v>
      </c>
      <c r="D1021" s="45" t="e">
        <f>VLOOKUP($A1021,EVID_OSEVU!$A$1:$M$4972,4,FALSE)</f>
        <v>#N/A</v>
      </c>
      <c r="E1021" s="35"/>
      <c r="F1021" s="53"/>
      <c r="G1021" s="32"/>
      <c r="H1021" s="45" t="e">
        <f>VLOOKUP(G1021,Export7[#All],2,FALSE)</f>
        <v>#N/A</v>
      </c>
      <c r="I1021" s="45" t="e">
        <f>VLOOKUP($A1021,EVID_OSEVU!$A$1:$M$4972,10,FALSE)</f>
        <v>#N/A</v>
      </c>
      <c r="J1021" s="58" t="e">
        <f>VLOOKUP($A1021,EVID_OSEVU!$A$1:$M$4972,11,FALSE)</f>
        <v>#N/A</v>
      </c>
      <c r="K1021" s="33"/>
      <c r="L1021" s="45" t="e">
        <f>VLOOKUP(EVID_PASTVY!H1021,KATEGORIE_ZVIRAT!$B$2:$M$31,6,FALSE)*K1021</f>
        <v>#N/A</v>
      </c>
      <c r="M1021" s="33">
        <v>24</v>
      </c>
      <c r="N1021" s="45" t="e">
        <f>VLOOKUP(EVID_PASTVY!$H1021,KATEGORIE_ZVIRAT!$B$2:$M$31,8,FALSE)</f>
        <v>#N/A</v>
      </c>
      <c r="O1021" s="45" t="e">
        <f>VLOOKUP(EVID_PASTVY!$H1021,KATEGORIE_ZVIRAT!$B$2:$M$31,9,FALSE)</f>
        <v>#N/A</v>
      </c>
      <c r="P1021" s="54" t="e">
        <f>VLOOKUP(EVID_PASTVY!$H1021,KATEGORIE_ZVIRAT!$B$2:$M$31,7,FALSE)*L1021/1000*M1021/24*(F1021-E1021+1)/J1021</f>
        <v>#N/A</v>
      </c>
      <c r="Q1021" s="52" t="e">
        <f>VLOOKUP(EVID_PASTVY!$H1021,KATEGORIE_ZVIRAT!$B$2:$M$31,10,FALSE)*P1021*10</f>
        <v>#N/A</v>
      </c>
      <c r="R1021" s="52" t="e">
        <f>VLOOKUP(EVID_PASTVY!$H1021,KATEGORIE_ZVIRAT!$B$2:$M$31,11,FALSE)*P1021*10</f>
        <v>#N/A</v>
      </c>
      <c r="S1021" s="52" t="e">
        <f>VLOOKUP(EVID_PASTVY!$H1021,KATEGORIE_ZVIRAT!$B$2:$M$31,12,FALSE)*P1021*10</f>
        <v>#N/A</v>
      </c>
    </row>
    <row r="1022" spans="1:19" x14ac:dyDescent="0.2">
      <c r="A1022" s="32"/>
      <c r="B1022" s="37" t="e">
        <f>VLOOKUP($A1022,EVID_OSEVU!$A$1:$M$4972,2,FALSE)</f>
        <v>#N/A</v>
      </c>
      <c r="C1022" s="37" t="e">
        <f>VLOOKUP($A1022,EVID_OSEVU!$A$1:$M$4972,3,FALSE)</f>
        <v>#N/A</v>
      </c>
      <c r="D1022" s="45" t="e">
        <f>VLOOKUP($A1022,EVID_OSEVU!$A$1:$M$4972,4,FALSE)</f>
        <v>#N/A</v>
      </c>
      <c r="E1022" s="35"/>
      <c r="F1022" s="53"/>
      <c r="G1022" s="32"/>
      <c r="H1022" s="45" t="e">
        <f>VLOOKUP(G1022,Export7[#All],2,FALSE)</f>
        <v>#N/A</v>
      </c>
      <c r="I1022" s="45" t="e">
        <f>VLOOKUP($A1022,EVID_OSEVU!$A$1:$M$4972,10,FALSE)</f>
        <v>#N/A</v>
      </c>
      <c r="J1022" s="58" t="e">
        <f>VLOOKUP($A1022,EVID_OSEVU!$A$1:$M$4972,11,FALSE)</f>
        <v>#N/A</v>
      </c>
      <c r="K1022" s="33"/>
      <c r="L1022" s="45" t="e">
        <f>VLOOKUP(EVID_PASTVY!H1022,KATEGORIE_ZVIRAT!$B$2:$M$31,6,FALSE)*K1022</f>
        <v>#N/A</v>
      </c>
      <c r="M1022" s="33">
        <v>24</v>
      </c>
      <c r="N1022" s="45" t="e">
        <f>VLOOKUP(EVID_PASTVY!$H1022,KATEGORIE_ZVIRAT!$B$2:$M$31,8,FALSE)</f>
        <v>#N/A</v>
      </c>
      <c r="O1022" s="45" t="e">
        <f>VLOOKUP(EVID_PASTVY!$H1022,KATEGORIE_ZVIRAT!$B$2:$M$31,9,FALSE)</f>
        <v>#N/A</v>
      </c>
      <c r="P1022" s="54" t="e">
        <f>VLOOKUP(EVID_PASTVY!$H1022,KATEGORIE_ZVIRAT!$B$2:$M$31,7,FALSE)*L1022/1000*M1022/24*(F1022-E1022+1)/J1022</f>
        <v>#N/A</v>
      </c>
      <c r="Q1022" s="52" t="e">
        <f>VLOOKUP(EVID_PASTVY!$H1022,KATEGORIE_ZVIRAT!$B$2:$M$31,10,FALSE)*P1022*10</f>
        <v>#N/A</v>
      </c>
      <c r="R1022" s="52" t="e">
        <f>VLOOKUP(EVID_PASTVY!$H1022,KATEGORIE_ZVIRAT!$B$2:$M$31,11,FALSE)*P1022*10</f>
        <v>#N/A</v>
      </c>
      <c r="S1022" s="52" t="e">
        <f>VLOOKUP(EVID_PASTVY!$H1022,KATEGORIE_ZVIRAT!$B$2:$M$31,12,FALSE)*P1022*10</f>
        <v>#N/A</v>
      </c>
    </row>
    <row r="1023" spans="1:19" x14ac:dyDescent="0.2">
      <c r="A1023" s="32"/>
      <c r="B1023" s="37" t="e">
        <f>VLOOKUP($A1023,EVID_OSEVU!$A$1:$M$4972,2,FALSE)</f>
        <v>#N/A</v>
      </c>
      <c r="C1023" s="37" t="e">
        <f>VLOOKUP($A1023,EVID_OSEVU!$A$1:$M$4972,3,FALSE)</f>
        <v>#N/A</v>
      </c>
      <c r="D1023" s="45" t="e">
        <f>VLOOKUP($A1023,EVID_OSEVU!$A$1:$M$4972,4,FALSE)</f>
        <v>#N/A</v>
      </c>
      <c r="E1023" s="35"/>
      <c r="F1023" s="53"/>
      <c r="G1023" s="32"/>
      <c r="H1023" s="45" t="e">
        <f>VLOOKUP(G1023,Export7[#All],2,FALSE)</f>
        <v>#N/A</v>
      </c>
      <c r="I1023" s="45" t="e">
        <f>VLOOKUP($A1023,EVID_OSEVU!$A$1:$M$4972,10,FALSE)</f>
        <v>#N/A</v>
      </c>
      <c r="J1023" s="58" t="e">
        <f>VLOOKUP($A1023,EVID_OSEVU!$A$1:$M$4972,11,FALSE)</f>
        <v>#N/A</v>
      </c>
      <c r="K1023" s="33"/>
      <c r="L1023" s="45" t="e">
        <f>VLOOKUP(EVID_PASTVY!H1023,KATEGORIE_ZVIRAT!$B$2:$M$31,6,FALSE)*K1023</f>
        <v>#N/A</v>
      </c>
      <c r="M1023" s="33">
        <v>24</v>
      </c>
      <c r="N1023" s="45" t="e">
        <f>VLOOKUP(EVID_PASTVY!$H1023,KATEGORIE_ZVIRAT!$B$2:$M$31,8,FALSE)</f>
        <v>#N/A</v>
      </c>
      <c r="O1023" s="45" t="e">
        <f>VLOOKUP(EVID_PASTVY!$H1023,KATEGORIE_ZVIRAT!$B$2:$M$31,9,FALSE)</f>
        <v>#N/A</v>
      </c>
      <c r="P1023" s="54" t="e">
        <f>VLOOKUP(EVID_PASTVY!$H1023,KATEGORIE_ZVIRAT!$B$2:$M$31,7,FALSE)*L1023/1000*M1023/24*(F1023-E1023+1)/J1023</f>
        <v>#N/A</v>
      </c>
      <c r="Q1023" s="52" t="e">
        <f>VLOOKUP(EVID_PASTVY!$H1023,KATEGORIE_ZVIRAT!$B$2:$M$31,10,FALSE)*P1023*10</f>
        <v>#N/A</v>
      </c>
      <c r="R1023" s="52" t="e">
        <f>VLOOKUP(EVID_PASTVY!$H1023,KATEGORIE_ZVIRAT!$B$2:$M$31,11,FALSE)*P1023*10</f>
        <v>#N/A</v>
      </c>
      <c r="S1023" s="52" t="e">
        <f>VLOOKUP(EVID_PASTVY!$H1023,KATEGORIE_ZVIRAT!$B$2:$M$31,12,FALSE)*P1023*10</f>
        <v>#N/A</v>
      </c>
    </row>
    <row r="1024" spans="1:19" x14ac:dyDescent="0.2">
      <c r="A1024" s="32"/>
      <c r="B1024" s="37" t="e">
        <f>VLOOKUP($A1024,EVID_OSEVU!$A$1:$M$4972,2,FALSE)</f>
        <v>#N/A</v>
      </c>
      <c r="C1024" s="37" t="e">
        <f>VLOOKUP($A1024,EVID_OSEVU!$A$1:$M$4972,3,FALSE)</f>
        <v>#N/A</v>
      </c>
      <c r="D1024" s="45" t="e">
        <f>VLOOKUP($A1024,EVID_OSEVU!$A$1:$M$4972,4,FALSE)</f>
        <v>#N/A</v>
      </c>
      <c r="E1024" s="35"/>
      <c r="F1024" s="53"/>
      <c r="G1024" s="32"/>
      <c r="H1024" s="45" t="e">
        <f>VLOOKUP(G1024,Export7[#All],2,FALSE)</f>
        <v>#N/A</v>
      </c>
      <c r="I1024" s="45" t="e">
        <f>VLOOKUP($A1024,EVID_OSEVU!$A$1:$M$4972,10,FALSE)</f>
        <v>#N/A</v>
      </c>
      <c r="J1024" s="58" t="e">
        <f>VLOOKUP($A1024,EVID_OSEVU!$A$1:$M$4972,11,FALSE)</f>
        <v>#N/A</v>
      </c>
      <c r="K1024" s="33"/>
      <c r="L1024" s="45" t="e">
        <f>VLOOKUP(EVID_PASTVY!H1024,KATEGORIE_ZVIRAT!$B$2:$M$31,6,FALSE)*K1024</f>
        <v>#N/A</v>
      </c>
      <c r="M1024" s="33">
        <v>24</v>
      </c>
      <c r="N1024" s="45" t="e">
        <f>VLOOKUP(EVID_PASTVY!$H1024,KATEGORIE_ZVIRAT!$B$2:$M$31,8,FALSE)</f>
        <v>#N/A</v>
      </c>
      <c r="O1024" s="45" t="e">
        <f>VLOOKUP(EVID_PASTVY!$H1024,KATEGORIE_ZVIRAT!$B$2:$M$31,9,FALSE)</f>
        <v>#N/A</v>
      </c>
      <c r="P1024" s="54" t="e">
        <f>VLOOKUP(EVID_PASTVY!$H1024,KATEGORIE_ZVIRAT!$B$2:$M$31,7,FALSE)*L1024/1000*M1024/24*(F1024-E1024+1)/J1024</f>
        <v>#N/A</v>
      </c>
      <c r="Q1024" s="52" t="e">
        <f>VLOOKUP(EVID_PASTVY!$H1024,KATEGORIE_ZVIRAT!$B$2:$M$31,10,FALSE)*P1024*10</f>
        <v>#N/A</v>
      </c>
      <c r="R1024" s="52" t="e">
        <f>VLOOKUP(EVID_PASTVY!$H1024,KATEGORIE_ZVIRAT!$B$2:$M$31,11,FALSE)*P1024*10</f>
        <v>#N/A</v>
      </c>
      <c r="S1024" s="52" t="e">
        <f>VLOOKUP(EVID_PASTVY!$H1024,KATEGORIE_ZVIRAT!$B$2:$M$31,12,FALSE)*P1024*10</f>
        <v>#N/A</v>
      </c>
    </row>
    <row r="1025" spans="1:19" x14ac:dyDescent="0.2">
      <c r="A1025" s="32"/>
      <c r="B1025" s="37" t="e">
        <f>VLOOKUP($A1025,EVID_OSEVU!$A$1:$M$4972,2,FALSE)</f>
        <v>#N/A</v>
      </c>
      <c r="C1025" s="37" t="e">
        <f>VLOOKUP($A1025,EVID_OSEVU!$A$1:$M$4972,3,FALSE)</f>
        <v>#N/A</v>
      </c>
      <c r="D1025" s="45" t="e">
        <f>VLOOKUP($A1025,EVID_OSEVU!$A$1:$M$4972,4,FALSE)</f>
        <v>#N/A</v>
      </c>
      <c r="E1025" s="35"/>
      <c r="F1025" s="53"/>
      <c r="G1025" s="32"/>
      <c r="H1025" s="45" t="e">
        <f>VLOOKUP(G1025,Export7[#All],2,FALSE)</f>
        <v>#N/A</v>
      </c>
      <c r="I1025" s="45" t="e">
        <f>VLOOKUP($A1025,EVID_OSEVU!$A$1:$M$4972,10,FALSE)</f>
        <v>#N/A</v>
      </c>
      <c r="J1025" s="58" t="e">
        <f>VLOOKUP($A1025,EVID_OSEVU!$A$1:$M$4972,11,FALSE)</f>
        <v>#N/A</v>
      </c>
      <c r="K1025" s="33"/>
      <c r="L1025" s="45" t="e">
        <f>VLOOKUP(EVID_PASTVY!H1025,KATEGORIE_ZVIRAT!$B$2:$M$31,6,FALSE)*K1025</f>
        <v>#N/A</v>
      </c>
      <c r="M1025" s="33">
        <v>24</v>
      </c>
      <c r="N1025" s="45" t="e">
        <f>VLOOKUP(EVID_PASTVY!$H1025,KATEGORIE_ZVIRAT!$B$2:$M$31,8,FALSE)</f>
        <v>#N/A</v>
      </c>
      <c r="O1025" s="45" t="e">
        <f>VLOOKUP(EVID_PASTVY!$H1025,KATEGORIE_ZVIRAT!$B$2:$M$31,9,FALSE)</f>
        <v>#N/A</v>
      </c>
      <c r="P1025" s="54" t="e">
        <f>VLOOKUP(EVID_PASTVY!$H1025,KATEGORIE_ZVIRAT!$B$2:$M$31,7,FALSE)*L1025/1000*M1025/24*(F1025-E1025+1)/J1025</f>
        <v>#N/A</v>
      </c>
      <c r="Q1025" s="52" t="e">
        <f>VLOOKUP(EVID_PASTVY!$H1025,KATEGORIE_ZVIRAT!$B$2:$M$31,10,FALSE)*P1025*10</f>
        <v>#N/A</v>
      </c>
      <c r="R1025" s="52" t="e">
        <f>VLOOKUP(EVID_PASTVY!$H1025,KATEGORIE_ZVIRAT!$B$2:$M$31,11,FALSE)*P1025*10</f>
        <v>#N/A</v>
      </c>
      <c r="S1025" s="52" t="e">
        <f>VLOOKUP(EVID_PASTVY!$H1025,KATEGORIE_ZVIRAT!$B$2:$M$31,12,FALSE)*P1025*10</f>
        <v>#N/A</v>
      </c>
    </row>
    <row r="1026" spans="1:19" x14ac:dyDescent="0.2">
      <c r="A1026" s="32"/>
      <c r="B1026" s="37" t="e">
        <f>VLOOKUP($A1026,EVID_OSEVU!$A$1:$M$4972,2,FALSE)</f>
        <v>#N/A</v>
      </c>
      <c r="C1026" s="37" t="e">
        <f>VLOOKUP($A1026,EVID_OSEVU!$A$1:$M$4972,3,FALSE)</f>
        <v>#N/A</v>
      </c>
      <c r="D1026" s="45" t="e">
        <f>VLOOKUP($A1026,EVID_OSEVU!$A$1:$M$4972,4,FALSE)</f>
        <v>#N/A</v>
      </c>
      <c r="E1026" s="35"/>
      <c r="F1026" s="53"/>
      <c r="G1026" s="32"/>
      <c r="H1026" s="45" t="e">
        <f>VLOOKUP(G1026,Export7[#All],2,FALSE)</f>
        <v>#N/A</v>
      </c>
      <c r="I1026" s="45" t="e">
        <f>VLOOKUP($A1026,EVID_OSEVU!$A$1:$M$4972,10,FALSE)</f>
        <v>#N/A</v>
      </c>
      <c r="J1026" s="58" t="e">
        <f>VLOOKUP($A1026,EVID_OSEVU!$A$1:$M$4972,11,FALSE)</f>
        <v>#N/A</v>
      </c>
      <c r="K1026" s="33"/>
      <c r="L1026" s="45" t="e">
        <f>VLOOKUP(EVID_PASTVY!H1026,KATEGORIE_ZVIRAT!$B$2:$M$31,6,FALSE)*K1026</f>
        <v>#N/A</v>
      </c>
      <c r="M1026" s="33">
        <v>24</v>
      </c>
      <c r="N1026" s="45" t="e">
        <f>VLOOKUP(EVID_PASTVY!$H1026,KATEGORIE_ZVIRAT!$B$2:$M$31,8,FALSE)</f>
        <v>#N/A</v>
      </c>
      <c r="O1026" s="45" t="e">
        <f>VLOOKUP(EVID_PASTVY!$H1026,KATEGORIE_ZVIRAT!$B$2:$M$31,9,FALSE)</f>
        <v>#N/A</v>
      </c>
      <c r="P1026" s="54" t="e">
        <f>VLOOKUP(EVID_PASTVY!$H1026,KATEGORIE_ZVIRAT!$B$2:$M$31,7,FALSE)*L1026/1000*M1026/24*(F1026-E1026+1)/J1026</f>
        <v>#N/A</v>
      </c>
      <c r="Q1026" s="52" t="e">
        <f>VLOOKUP(EVID_PASTVY!$H1026,KATEGORIE_ZVIRAT!$B$2:$M$31,10,FALSE)*P1026*10</f>
        <v>#N/A</v>
      </c>
      <c r="R1026" s="52" t="e">
        <f>VLOOKUP(EVID_PASTVY!$H1026,KATEGORIE_ZVIRAT!$B$2:$M$31,11,FALSE)*P1026*10</f>
        <v>#N/A</v>
      </c>
      <c r="S1026" s="52" t="e">
        <f>VLOOKUP(EVID_PASTVY!$H1026,KATEGORIE_ZVIRAT!$B$2:$M$31,12,FALSE)*P1026*10</f>
        <v>#N/A</v>
      </c>
    </row>
    <row r="1027" spans="1:19" x14ac:dyDescent="0.2">
      <c r="A1027" s="32"/>
      <c r="B1027" s="37" t="e">
        <f>VLOOKUP($A1027,EVID_OSEVU!$A$1:$M$4972,2,FALSE)</f>
        <v>#N/A</v>
      </c>
      <c r="C1027" s="37" t="e">
        <f>VLOOKUP($A1027,EVID_OSEVU!$A$1:$M$4972,3,FALSE)</f>
        <v>#N/A</v>
      </c>
      <c r="D1027" s="45" t="e">
        <f>VLOOKUP($A1027,EVID_OSEVU!$A$1:$M$4972,4,FALSE)</f>
        <v>#N/A</v>
      </c>
      <c r="E1027" s="35"/>
      <c r="F1027" s="53"/>
      <c r="G1027" s="32"/>
      <c r="H1027" s="45" t="e">
        <f>VLOOKUP(G1027,Export7[#All],2,FALSE)</f>
        <v>#N/A</v>
      </c>
      <c r="I1027" s="45" t="e">
        <f>VLOOKUP($A1027,EVID_OSEVU!$A$1:$M$4972,10,FALSE)</f>
        <v>#N/A</v>
      </c>
      <c r="J1027" s="58" t="e">
        <f>VLOOKUP($A1027,EVID_OSEVU!$A$1:$M$4972,11,FALSE)</f>
        <v>#N/A</v>
      </c>
      <c r="K1027" s="33"/>
      <c r="L1027" s="45" t="e">
        <f>VLOOKUP(EVID_PASTVY!H1027,KATEGORIE_ZVIRAT!$B$2:$M$31,6,FALSE)*K1027</f>
        <v>#N/A</v>
      </c>
      <c r="M1027" s="33">
        <v>24</v>
      </c>
      <c r="N1027" s="45" t="e">
        <f>VLOOKUP(EVID_PASTVY!$H1027,KATEGORIE_ZVIRAT!$B$2:$M$31,8,FALSE)</f>
        <v>#N/A</v>
      </c>
      <c r="O1027" s="45" t="e">
        <f>VLOOKUP(EVID_PASTVY!$H1027,KATEGORIE_ZVIRAT!$B$2:$M$31,9,FALSE)</f>
        <v>#N/A</v>
      </c>
      <c r="P1027" s="54" t="e">
        <f>VLOOKUP(EVID_PASTVY!$H1027,KATEGORIE_ZVIRAT!$B$2:$M$31,7,FALSE)*L1027/1000*M1027/24*(F1027-E1027+1)/J1027</f>
        <v>#N/A</v>
      </c>
      <c r="Q1027" s="52" t="e">
        <f>VLOOKUP(EVID_PASTVY!$H1027,KATEGORIE_ZVIRAT!$B$2:$M$31,10,FALSE)*P1027*10</f>
        <v>#N/A</v>
      </c>
      <c r="R1027" s="52" t="e">
        <f>VLOOKUP(EVID_PASTVY!$H1027,KATEGORIE_ZVIRAT!$B$2:$M$31,11,FALSE)*P1027*10</f>
        <v>#N/A</v>
      </c>
      <c r="S1027" s="52" t="e">
        <f>VLOOKUP(EVID_PASTVY!$H1027,KATEGORIE_ZVIRAT!$B$2:$M$31,12,FALSE)*P1027*10</f>
        <v>#N/A</v>
      </c>
    </row>
    <row r="1028" spans="1:19" x14ac:dyDescent="0.2">
      <c r="A1028" s="32"/>
      <c r="B1028" s="37" t="e">
        <f>VLOOKUP($A1028,EVID_OSEVU!$A$1:$M$4972,2,FALSE)</f>
        <v>#N/A</v>
      </c>
      <c r="C1028" s="37" t="e">
        <f>VLOOKUP($A1028,EVID_OSEVU!$A$1:$M$4972,3,FALSE)</f>
        <v>#N/A</v>
      </c>
      <c r="D1028" s="45" t="e">
        <f>VLOOKUP($A1028,EVID_OSEVU!$A$1:$M$4972,4,FALSE)</f>
        <v>#N/A</v>
      </c>
      <c r="E1028" s="35"/>
      <c r="F1028" s="53"/>
      <c r="G1028" s="32"/>
      <c r="H1028" s="45" t="e">
        <f>VLOOKUP(G1028,Export7[#All],2,FALSE)</f>
        <v>#N/A</v>
      </c>
      <c r="I1028" s="45" t="e">
        <f>VLOOKUP($A1028,EVID_OSEVU!$A$1:$M$4972,10,FALSE)</f>
        <v>#N/A</v>
      </c>
      <c r="J1028" s="58" t="e">
        <f>VLOOKUP($A1028,EVID_OSEVU!$A$1:$M$4972,11,FALSE)</f>
        <v>#N/A</v>
      </c>
      <c r="K1028" s="33"/>
      <c r="L1028" s="45" t="e">
        <f>VLOOKUP(EVID_PASTVY!H1028,KATEGORIE_ZVIRAT!$B$2:$M$31,6,FALSE)*K1028</f>
        <v>#N/A</v>
      </c>
      <c r="M1028" s="33">
        <v>24</v>
      </c>
      <c r="N1028" s="45" t="e">
        <f>VLOOKUP(EVID_PASTVY!$H1028,KATEGORIE_ZVIRAT!$B$2:$M$31,8,FALSE)</f>
        <v>#N/A</v>
      </c>
      <c r="O1028" s="45" t="e">
        <f>VLOOKUP(EVID_PASTVY!$H1028,KATEGORIE_ZVIRAT!$B$2:$M$31,9,FALSE)</f>
        <v>#N/A</v>
      </c>
      <c r="P1028" s="54" t="e">
        <f>VLOOKUP(EVID_PASTVY!$H1028,KATEGORIE_ZVIRAT!$B$2:$M$31,7,FALSE)*L1028/1000*M1028/24*(F1028-E1028+1)/J1028</f>
        <v>#N/A</v>
      </c>
      <c r="Q1028" s="52" t="e">
        <f>VLOOKUP(EVID_PASTVY!$H1028,KATEGORIE_ZVIRAT!$B$2:$M$31,10,FALSE)*P1028*10</f>
        <v>#N/A</v>
      </c>
      <c r="R1028" s="52" t="e">
        <f>VLOOKUP(EVID_PASTVY!$H1028,KATEGORIE_ZVIRAT!$B$2:$M$31,11,FALSE)*P1028*10</f>
        <v>#N/A</v>
      </c>
      <c r="S1028" s="52" t="e">
        <f>VLOOKUP(EVID_PASTVY!$H1028,KATEGORIE_ZVIRAT!$B$2:$M$31,12,FALSE)*P1028*10</f>
        <v>#N/A</v>
      </c>
    </row>
    <row r="1029" spans="1:19" x14ac:dyDescent="0.2">
      <c r="A1029" s="32"/>
      <c r="B1029" s="37" t="e">
        <f>VLOOKUP($A1029,EVID_OSEVU!$A$1:$M$4972,2,FALSE)</f>
        <v>#N/A</v>
      </c>
      <c r="C1029" s="37" t="e">
        <f>VLOOKUP($A1029,EVID_OSEVU!$A$1:$M$4972,3,FALSE)</f>
        <v>#N/A</v>
      </c>
      <c r="D1029" s="45" t="e">
        <f>VLOOKUP($A1029,EVID_OSEVU!$A$1:$M$4972,4,FALSE)</f>
        <v>#N/A</v>
      </c>
      <c r="E1029" s="35"/>
      <c r="F1029" s="53"/>
      <c r="G1029" s="32"/>
      <c r="H1029" s="45" t="e">
        <f>VLOOKUP(G1029,Export7[#All],2,FALSE)</f>
        <v>#N/A</v>
      </c>
      <c r="I1029" s="45" t="e">
        <f>VLOOKUP($A1029,EVID_OSEVU!$A$1:$M$4972,10,FALSE)</f>
        <v>#N/A</v>
      </c>
      <c r="J1029" s="58" t="e">
        <f>VLOOKUP($A1029,EVID_OSEVU!$A$1:$M$4972,11,FALSE)</f>
        <v>#N/A</v>
      </c>
      <c r="K1029" s="33"/>
      <c r="L1029" s="45" t="e">
        <f>VLOOKUP(EVID_PASTVY!H1029,KATEGORIE_ZVIRAT!$B$2:$M$31,6,FALSE)*K1029</f>
        <v>#N/A</v>
      </c>
      <c r="M1029" s="33">
        <v>24</v>
      </c>
      <c r="N1029" s="45" t="e">
        <f>VLOOKUP(EVID_PASTVY!$H1029,KATEGORIE_ZVIRAT!$B$2:$M$31,8,FALSE)</f>
        <v>#N/A</v>
      </c>
      <c r="O1029" s="45" t="e">
        <f>VLOOKUP(EVID_PASTVY!$H1029,KATEGORIE_ZVIRAT!$B$2:$M$31,9,FALSE)</f>
        <v>#N/A</v>
      </c>
      <c r="P1029" s="54" t="e">
        <f>VLOOKUP(EVID_PASTVY!$H1029,KATEGORIE_ZVIRAT!$B$2:$M$31,7,FALSE)*L1029/1000*M1029/24*(F1029-E1029+1)/J1029</f>
        <v>#N/A</v>
      </c>
      <c r="Q1029" s="52" t="e">
        <f>VLOOKUP(EVID_PASTVY!$H1029,KATEGORIE_ZVIRAT!$B$2:$M$31,10,FALSE)*P1029*10</f>
        <v>#N/A</v>
      </c>
      <c r="R1029" s="52" t="e">
        <f>VLOOKUP(EVID_PASTVY!$H1029,KATEGORIE_ZVIRAT!$B$2:$M$31,11,FALSE)*P1029*10</f>
        <v>#N/A</v>
      </c>
      <c r="S1029" s="52" t="e">
        <f>VLOOKUP(EVID_PASTVY!$H1029,KATEGORIE_ZVIRAT!$B$2:$M$31,12,FALSE)*P1029*10</f>
        <v>#N/A</v>
      </c>
    </row>
    <row r="1030" spans="1:19" x14ac:dyDescent="0.2">
      <c r="A1030" s="32"/>
      <c r="B1030" s="37" t="e">
        <f>VLOOKUP($A1030,EVID_OSEVU!$A$1:$M$4972,2,FALSE)</f>
        <v>#N/A</v>
      </c>
      <c r="C1030" s="37" t="e">
        <f>VLOOKUP($A1030,EVID_OSEVU!$A$1:$M$4972,3,FALSE)</f>
        <v>#N/A</v>
      </c>
      <c r="D1030" s="45" t="e">
        <f>VLOOKUP($A1030,EVID_OSEVU!$A$1:$M$4972,4,FALSE)</f>
        <v>#N/A</v>
      </c>
      <c r="E1030" s="35"/>
      <c r="F1030" s="53"/>
      <c r="G1030" s="32"/>
      <c r="H1030" s="45" t="e">
        <f>VLOOKUP(G1030,Export7[#All],2,FALSE)</f>
        <v>#N/A</v>
      </c>
      <c r="I1030" s="45" t="e">
        <f>VLOOKUP($A1030,EVID_OSEVU!$A$1:$M$4972,10,FALSE)</f>
        <v>#N/A</v>
      </c>
      <c r="J1030" s="58" t="e">
        <f>VLOOKUP($A1030,EVID_OSEVU!$A$1:$M$4972,11,FALSE)</f>
        <v>#N/A</v>
      </c>
      <c r="K1030" s="33"/>
      <c r="L1030" s="45" t="e">
        <f>VLOOKUP(EVID_PASTVY!H1030,KATEGORIE_ZVIRAT!$B$2:$M$31,6,FALSE)*K1030</f>
        <v>#N/A</v>
      </c>
      <c r="M1030" s="33">
        <v>24</v>
      </c>
      <c r="N1030" s="45" t="e">
        <f>VLOOKUP(EVID_PASTVY!$H1030,KATEGORIE_ZVIRAT!$B$2:$M$31,8,FALSE)</f>
        <v>#N/A</v>
      </c>
      <c r="O1030" s="45" t="e">
        <f>VLOOKUP(EVID_PASTVY!$H1030,KATEGORIE_ZVIRAT!$B$2:$M$31,9,FALSE)</f>
        <v>#N/A</v>
      </c>
      <c r="P1030" s="54" t="e">
        <f>VLOOKUP(EVID_PASTVY!$H1030,KATEGORIE_ZVIRAT!$B$2:$M$31,7,FALSE)*L1030/1000*M1030/24*(F1030-E1030+1)/J1030</f>
        <v>#N/A</v>
      </c>
      <c r="Q1030" s="52" t="e">
        <f>VLOOKUP(EVID_PASTVY!$H1030,KATEGORIE_ZVIRAT!$B$2:$M$31,10,FALSE)*P1030*10</f>
        <v>#N/A</v>
      </c>
      <c r="R1030" s="52" t="e">
        <f>VLOOKUP(EVID_PASTVY!$H1030,KATEGORIE_ZVIRAT!$B$2:$M$31,11,FALSE)*P1030*10</f>
        <v>#N/A</v>
      </c>
      <c r="S1030" s="52" t="e">
        <f>VLOOKUP(EVID_PASTVY!$H1030,KATEGORIE_ZVIRAT!$B$2:$M$31,12,FALSE)*P1030*10</f>
        <v>#N/A</v>
      </c>
    </row>
    <row r="1031" spans="1:19" x14ac:dyDescent="0.2">
      <c r="A1031" s="32"/>
      <c r="B1031" s="37" t="e">
        <f>VLOOKUP($A1031,EVID_OSEVU!$A$1:$M$4972,2,FALSE)</f>
        <v>#N/A</v>
      </c>
      <c r="C1031" s="37" t="e">
        <f>VLOOKUP($A1031,EVID_OSEVU!$A$1:$M$4972,3,FALSE)</f>
        <v>#N/A</v>
      </c>
      <c r="D1031" s="45" t="e">
        <f>VLOOKUP($A1031,EVID_OSEVU!$A$1:$M$4972,4,FALSE)</f>
        <v>#N/A</v>
      </c>
      <c r="E1031" s="35"/>
      <c r="F1031" s="53"/>
      <c r="G1031" s="32"/>
      <c r="H1031" s="45" t="e">
        <f>VLOOKUP(G1031,Export7[#All],2,FALSE)</f>
        <v>#N/A</v>
      </c>
      <c r="I1031" s="45" t="e">
        <f>VLOOKUP($A1031,EVID_OSEVU!$A$1:$M$4972,10,FALSE)</f>
        <v>#N/A</v>
      </c>
      <c r="J1031" s="58" t="e">
        <f>VLOOKUP($A1031,EVID_OSEVU!$A$1:$M$4972,11,FALSE)</f>
        <v>#N/A</v>
      </c>
      <c r="K1031" s="33"/>
      <c r="L1031" s="45" t="e">
        <f>VLOOKUP(EVID_PASTVY!H1031,KATEGORIE_ZVIRAT!$B$2:$M$31,6,FALSE)*K1031</f>
        <v>#N/A</v>
      </c>
      <c r="M1031" s="33">
        <v>24</v>
      </c>
      <c r="N1031" s="45" t="e">
        <f>VLOOKUP(EVID_PASTVY!$H1031,KATEGORIE_ZVIRAT!$B$2:$M$31,8,FALSE)</f>
        <v>#N/A</v>
      </c>
      <c r="O1031" s="45" t="e">
        <f>VLOOKUP(EVID_PASTVY!$H1031,KATEGORIE_ZVIRAT!$B$2:$M$31,9,FALSE)</f>
        <v>#N/A</v>
      </c>
      <c r="P1031" s="54" t="e">
        <f>VLOOKUP(EVID_PASTVY!$H1031,KATEGORIE_ZVIRAT!$B$2:$M$31,7,FALSE)*L1031/1000*M1031/24*(F1031-E1031+1)/J1031</f>
        <v>#N/A</v>
      </c>
      <c r="Q1031" s="52" t="e">
        <f>VLOOKUP(EVID_PASTVY!$H1031,KATEGORIE_ZVIRAT!$B$2:$M$31,10,FALSE)*P1031*10</f>
        <v>#N/A</v>
      </c>
      <c r="R1031" s="52" t="e">
        <f>VLOOKUP(EVID_PASTVY!$H1031,KATEGORIE_ZVIRAT!$B$2:$M$31,11,FALSE)*P1031*10</f>
        <v>#N/A</v>
      </c>
      <c r="S1031" s="52" t="e">
        <f>VLOOKUP(EVID_PASTVY!$H1031,KATEGORIE_ZVIRAT!$B$2:$M$31,12,FALSE)*P1031*10</f>
        <v>#N/A</v>
      </c>
    </row>
    <row r="1032" spans="1:19" x14ac:dyDescent="0.2">
      <c r="A1032" s="32"/>
      <c r="B1032" s="37" t="e">
        <f>VLOOKUP($A1032,EVID_OSEVU!$A$1:$M$4972,2,FALSE)</f>
        <v>#N/A</v>
      </c>
      <c r="C1032" s="37" t="e">
        <f>VLOOKUP($A1032,EVID_OSEVU!$A$1:$M$4972,3,FALSE)</f>
        <v>#N/A</v>
      </c>
      <c r="D1032" s="45" t="e">
        <f>VLOOKUP($A1032,EVID_OSEVU!$A$1:$M$4972,4,FALSE)</f>
        <v>#N/A</v>
      </c>
      <c r="E1032" s="35"/>
      <c r="F1032" s="53"/>
      <c r="G1032" s="32"/>
      <c r="H1032" s="45" t="e">
        <f>VLOOKUP(G1032,Export7[#All],2,FALSE)</f>
        <v>#N/A</v>
      </c>
      <c r="I1032" s="45" t="e">
        <f>VLOOKUP($A1032,EVID_OSEVU!$A$1:$M$4972,10,FALSE)</f>
        <v>#N/A</v>
      </c>
      <c r="J1032" s="58" t="e">
        <f>VLOOKUP($A1032,EVID_OSEVU!$A$1:$M$4972,11,FALSE)</f>
        <v>#N/A</v>
      </c>
      <c r="K1032" s="33"/>
      <c r="L1032" s="45" t="e">
        <f>VLOOKUP(EVID_PASTVY!H1032,KATEGORIE_ZVIRAT!$B$2:$M$31,6,FALSE)*K1032</f>
        <v>#N/A</v>
      </c>
      <c r="M1032" s="33">
        <v>24</v>
      </c>
      <c r="N1032" s="45" t="e">
        <f>VLOOKUP(EVID_PASTVY!$H1032,KATEGORIE_ZVIRAT!$B$2:$M$31,8,FALSE)</f>
        <v>#N/A</v>
      </c>
      <c r="O1032" s="45" t="e">
        <f>VLOOKUP(EVID_PASTVY!$H1032,KATEGORIE_ZVIRAT!$B$2:$M$31,9,FALSE)</f>
        <v>#N/A</v>
      </c>
      <c r="P1032" s="54" t="e">
        <f>VLOOKUP(EVID_PASTVY!$H1032,KATEGORIE_ZVIRAT!$B$2:$M$31,7,FALSE)*L1032/1000*M1032/24*(F1032-E1032+1)/J1032</f>
        <v>#N/A</v>
      </c>
      <c r="Q1032" s="52" t="e">
        <f>VLOOKUP(EVID_PASTVY!$H1032,KATEGORIE_ZVIRAT!$B$2:$M$31,10,FALSE)*P1032*10</f>
        <v>#N/A</v>
      </c>
      <c r="R1032" s="52" t="e">
        <f>VLOOKUP(EVID_PASTVY!$H1032,KATEGORIE_ZVIRAT!$B$2:$M$31,11,FALSE)*P1032*10</f>
        <v>#N/A</v>
      </c>
      <c r="S1032" s="52" t="e">
        <f>VLOOKUP(EVID_PASTVY!$H1032,KATEGORIE_ZVIRAT!$B$2:$M$31,12,FALSE)*P1032*10</f>
        <v>#N/A</v>
      </c>
    </row>
    <row r="1033" spans="1:19" x14ac:dyDescent="0.2">
      <c r="A1033" s="32"/>
      <c r="B1033" s="37" t="e">
        <f>VLOOKUP($A1033,EVID_OSEVU!$A$1:$M$4972,2,FALSE)</f>
        <v>#N/A</v>
      </c>
      <c r="C1033" s="37" t="e">
        <f>VLOOKUP($A1033,EVID_OSEVU!$A$1:$M$4972,3,FALSE)</f>
        <v>#N/A</v>
      </c>
      <c r="D1033" s="45" t="e">
        <f>VLOOKUP($A1033,EVID_OSEVU!$A$1:$M$4972,4,FALSE)</f>
        <v>#N/A</v>
      </c>
      <c r="E1033" s="35"/>
      <c r="F1033" s="53"/>
      <c r="G1033" s="32"/>
      <c r="H1033" s="45" t="e">
        <f>VLOOKUP(G1033,Export7[#All],2,FALSE)</f>
        <v>#N/A</v>
      </c>
      <c r="I1033" s="45" t="e">
        <f>VLOOKUP($A1033,EVID_OSEVU!$A$1:$M$4972,10,FALSE)</f>
        <v>#N/A</v>
      </c>
      <c r="J1033" s="58" t="e">
        <f>VLOOKUP($A1033,EVID_OSEVU!$A$1:$M$4972,11,FALSE)</f>
        <v>#N/A</v>
      </c>
      <c r="K1033" s="33"/>
      <c r="L1033" s="45" t="e">
        <f>VLOOKUP(EVID_PASTVY!H1033,KATEGORIE_ZVIRAT!$B$2:$M$31,6,FALSE)*K1033</f>
        <v>#N/A</v>
      </c>
      <c r="M1033" s="33">
        <v>24</v>
      </c>
      <c r="N1033" s="45" t="e">
        <f>VLOOKUP(EVID_PASTVY!$H1033,KATEGORIE_ZVIRAT!$B$2:$M$31,8,FALSE)</f>
        <v>#N/A</v>
      </c>
      <c r="O1033" s="45" t="e">
        <f>VLOOKUP(EVID_PASTVY!$H1033,KATEGORIE_ZVIRAT!$B$2:$M$31,9,FALSE)</f>
        <v>#N/A</v>
      </c>
      <c r="P1033" s="54" t="e">
        <f>VLOOKUP(EVID_PASTVY!$H1033,KATEGORIE_ZVIRAT!$B$2:$M$31,7,FALSE)*L1033/1000*M1033/24*(F1033-E1033+1)/J1033</f>
        <v>#N/A</v>
      </c>
      <c r="Q1033" s="52" t="e">
        <f>VLOOKUP(EVID_PASTVY!$H1033,KATEGORIE_ZVIRAT!$B$2:$M$31,10,FALSE)*P1033*10</f>
        <v>#N/A</v>
      </c>
      <c r="R1033" s="52" t="e">
        <f>VLOOKUP(EVID_PASTVY!$H1033,KATEGORIE_ZVIRAT!$B$2:$M$31,11,FALSE)*P1033*10</f>
        <v>#N/A</v>
      </c>
      <c r="S1033" s="52" t="e">
        <f>VLOOKUP(EVID_PASTVY!$H1033,KATEGORIE_ZVIRAT!$B$2:$M$31,12,FALSE)*P1033*10</f>
        <v>#N/A</v>
      </c>
    </row>
    <row r="1034" spans="1:19" x14ac:dyDescent="0.2">
      <c r="A1034" s="32"/>
      <c r="B1034" s="37" t="e">
        <f>VLOOKUP($A1034,EVID_OSEVU!$A$1:$M$4972,2,FALSE)</f>
        <v>#N/A</v>
      </c>
      <c r="C1034" s="37" t="e">
        <f>VLOOKUP($A1034,EVID_OSEVU!$A$1:$M$4972,3,FALSE)</f>
        <v>#N/A</v>
      </c>
      <c r="D1034" s="45" t="e">
        <f>VLOOKUP($A1034,EVID_OSEVU!$A$1:$M$4972,4,FALSE)</f>
        <v>#N/A</v>
      </c>
      <c r="E1034" s="35"/>
      <c r="F1034" s="53"/>
      <c r="G1034" s="32"/>
      <c r="H1034" s="45" t="e">
        <f>VLOOKUP(G1034,Export7[#All],2,FALSE)</f>
        <v>#N/A</v>
      </c>
      <c r="I1034" s="45" t="e">
        <f>VLOOKUP($A1034,EVID_OSEVU!$A$1:$M$4972,10,FALSE)</f>
        <v>#N/A</v>
      </c>
      <c r="J1034" s="58" t="e">
        <f>VLOOKUP($A1034,EVID_OSEVU!$A$1:$M$4972,11,FALSE)</f>
        <v>#N/A</v>
      </c>
      <c r="K1034" s="33"/>
      <c r="L1034" s="45" t="e">
        <f>VLOOKUP(EVID_PASTVY!H1034,KATEGORIE_ZVIRAT!$B$2:$M$31,6,FALSE)*K1034</f>
        <v>#N/A</v>
      </c>
      <c r="M1034" s="33">
        <v>24</v>
      </c>
      <c r="N1034" s="45" t="e">
        <f>VLOOKUP(EVID_PASTVY!$H1034,KATEGORIE_ZVIRAT!$B$2:$M$31,8,FALSE)</f>
        <v>#N/A</v>
      </c>
      <c r="O1034" s="45" t="e">
        <f>VLOOKUP(EVID_PASTVY!$H1034,KATEGORIE_ZVIRAT!$B$2:$M$31,9,FALSE)</f>
        <v>#N/A</v>
      </c>
      <c r="P1034" s="54" t="e">
        <f>VLOOKUP(EVID_PASTVY!$H1034,KATEGORIE_ZVIRAT!$B$2:$M$31,7,FALSE)*L1034/1000*M1034/24*(F1034-E1034+1)/J1034</f>
        <v>#N/A</v>
      </c>
      <c r="Q1034" s="52" t="e">
        <f>VLOOKUP(EVID_PASTVY!$H1034,KATEGORIE_ZVIRAT!$B$2:$M$31,10,FALSE)*P1034*10</f>
        <v>#N/A</v>
      </c>
      <c r="R1034" s="52" t="e">
        <f>VLOOKUP(EVID_PASTVY!$H1034,KATEGORIE_ZVIRAT!$B$2:$M$31,11,FALSE)*P1034*10</f>
        <v>#N/A</v>
      </c>
      <c r="S1034" s="52" t="e">
        <f>VLOOKUP(EVID_PASTVY!$H1034,KATEGORIE_ZVIRAT!$B$2:$M$31,12,FALSE)*P1034*10</f>
        <v>#N/A</v>
      </c>
    </row>
    <row r="1035" spans="1:19" x14ac:dyDescent="0.2">
      <c r="A1035" s="32"/>
      <c r="B1035" s="37" t="e">
        <f>VLOOKUP($A1035,EVID_OSEVU!$A$1:$M$4972,2,FALSE)</f>
        <v>#N/A</v>
      </c>
      <c r="C1035" s="37" t="e">
        <f>VLOOKUP($A1035,EVID_OSEVU!$A$1:$M$4972,3,FALSE)</f>
        <v>#N/A</v>
      </c>
      <c r="D1035" s="45" t="e">
        <f>VLOOKUP($A1035,EVID_OSEVU!$A$1:$M$4972,4,FALSE)</f>
        <v>#N/A</v>
      </c>
      <c r="E1035" s="35"/>
      <c r="F1035" s="53"/>
      <c r="G1035" s="32"/>
      <c r="H1035" s="45" t="e">
        <f>VLOOKUP(G1035,Export7[#All],2,FALSE)</f>
        <v>#N/A</v>
      </c>
      <c r="I1035" s="45" t="e">
        <f>VLOOKUP($A1035,EVID_OSEVU!$A$1:$M$4972,10,FALSE)</f>
        <v>#N/A</v>
      </c>
      <c r="J1035" s="58" t="e">
        <f>VLOOKUP($A1035,EVID_OSEVU!$A$1:$M$4972,11,FALSE)</f>
        <v>#N/A</v>
      </c>
      <c r="K1035" s="33"/>
      <c r="L1035" s="45" t="e">
        <f>VLOOKUP(EVID_PASTVY!H1035,KATEGORIE_ZVIRAT!$B$2:$M$31,6,FALSE)*K1035</f>
        <v>#N/A</v>
      </c>
      <c r="M1035" s="33">
        <v>24</v>
      </c>
      <c r="N1035" s="45" t="e">
        <f>VLOOKUP(EVID_PASTVY!$H1035,KATEGORIE_ZVIRAT!$B$2:$M$31,8,FALSE)</f>
        <v>#N/A</v>
      </c>
      <c r="O1035" s="45" t="e">
        <f>VLOOKUP(EVID_PASTVY!$H1035,KATEGORIE_ZVIRAT!$B$2:$M$31,9,FALSE)</f>
        <v>#N/A</v>
      </c>
      <c r="P1035" s="54" t="e">
        <f>VLOOKUP(EVID_PASTVY!$H1035,KATEGORIE_ZVIRAT!$B$2:$M$31,7,FALSE)*L1035/1000*M1035/24*(F1035-E1035+1)/J1035</f>
        <v>#N/A</v>
      </c>
      <c r="Q1035" s="52" t="e">
        <f>VLOOKUP(EVID_PASTVY!$H1035,KATEGORIE_ZVIRAT!$B$2:$M$31,10,FALSE)*P1035*10</f>
        <v>#N/A</v>
      </c>
      <c r="R1035" s="52" t="e">
        <f>VLOOKUP(EVID_PASTVY!$H1035,KATEGORIE_ZVIRAT!$B$2:$M$31,11,FALSE)*P1035*10</f>
        <v>#N/A</v>
      </c>
      <c r="S1035" s="52" t="e">
        <f>VLOOKUP(EVID_PASTVY!$H1035,KATEGORIE_ZVIRAT!$B$2:$M$31,12,FALSE)*P1035*10</f>
        <v>#N/A</v>
      </c>
    </row>
    <row r="1036" spans="1:19" x14ac:dyDescent="0.2">
      <c r="A1036" s="32"/>
      <c r="B1036" s="37" t="e">
        <f>VLOOKUP($A1036,EVID_OSEVU!$A$1:$M$4972,2,FALSE)</f>
        <v>#N/A</v>
      </c>
      <c r="C1036" s="37" t="e">
        <f>VLOOKUP($A1036,EVID_OSEVU!$A$1:$M$4972,3,FALSE)</f>
        <v>#N/A</v>
      </c>
      <c r="D1036" s="45" t="e">
        <f>VLOOKUP($A1036,EVID_OSEVU!$A$1:$M$4972,4,FALSE)</f>
        <v>#N/A</v>
      </c>
      <c r="E1036" s="35"/>
      <c r="F1036" s="53"/>
      <c r="G1036" s="32"/>
      <c r="H1036" s="45" t="e">
        <f>VLOOKUP(G1036,Export7[#All],2,FALSE)</f>
        <v>#N/A</v>
      </c>
      <c r="I1036" s="45" t="e">
        <f>VLOOKUP($A1036,EVID_OSEVU!$A$1:$M$4972,10,FALSE)</f>
        <v>#N/A</v>
      </c>
      <c r="J1036" s="58" t="e">
        <f>VLOOKUP($A1036,EVID_OSEVU!$A$1:$M$4972,11,FALSE)</f>
        <v>#N/A</v>
      </c>
      <c r="K1036" s="33"/>
      <c r="L1036" s="45" t="e">
        <f>VLOOKUP(EVID_PASTVY!H1036,KATEGORIE_ZVIRAT!$B$2:$M$31,6,FALSE)*K1036</f>
        <v>#N/A</v>
      </c>
      <c r="M1036" s="33">
        <v>24</v>
      </c>
      <c r="N1036" s="45" t="e">
        <f>VLOOKUP(EVID_PASTVY!$H1036,KATEGORIE_ZVIRAT!$B$2:$M$31,8,FALSE)</f>
        <v>#N/A</v>
      </c>
      <c r="O1036" s="45" t="e">
        <f>VLOOKUP(EVID_PASTVY!$H1036,KATEGORIE_ZVIRAT!$B$2:$M$31,9,FALSE)</f>
        <v>#N/A</v>
      </c>
      <c r="P1036" s="54" t="e">
        <f>VLOOKUP(EVID_PASTVY!$H1036,KATEGORIE_ZVIRAT!$B$2:$M$31,7,FALSE)*L1036/1000*M1036/24*(F1036-E1036+1)/J1036</f>
        <v>#N/A</v>
      </c>
      <c r="Q1036" s="52" t="e">
        <f>VLOOKUP(EVID_PASTVY!$H1036,KATEGORIE_ZVIRAT!$B$2:$M$31,10,FALSE)*P1036*10</f>
        <v>#N/A</v>
      </c>
      <c r="R1036" s="52" t="e">
        <f>VLOOKUP(EVID_PASTVY!$H1036,KATEGORIE_ZVIRAT!$B$2:$M$31,11,FALSE)*P1036*10</f>
        <v>#N/A</v>
      </c>
      <c r="S1036" s="52" t="e">
        <f>VLOOKUP(EVID_PASTVY!$H1036,KATEGORIE_ZVIRAT!$B$2:$M$31,12,FALSE)*P1036*10</f>
        <v>#N/A</v>
      </c>
    </row>
    <row r="1037" spans="1:19" x14ac:dyDescent="0.2">
      <c r="A1037" s="32"/>
      <c r="B1037" s="37" t="e">
        <f>VLOOKUP($A1037,EVID_OSEVU!$A$1:$M$4972,2,FALSE)</f>
        <v>#N/A</v>
      </c>
      <c r="C1037" s="37" t="e">
        <f>VLOOKUP($A1037,EVID_OSEVU!$A$1:$M$4972,3,FALSE)</f>
        <v>#N/A</v>
      </c>
      <c r="D1037" s="45" t="e">
        <f>VLOOKUP($A1037,EVID_OSEVU!$A$1:$M$4972,4,FALSE)</f>
        <v>#N/A</v>
      </c>
      <c r="E1037" s="35"/>
      <c r="F1037" s="53"/>
      <c r="G1037" s="32"/>
      <c r="H1037" s="45" t="e">
        <f>VLOOKUP(G1037,Export7[#All],2,FALSE)</f>
        <v>#N/A</v>
      </c>
      <c r="I1037" s="45" t="e">
        <f>VLOOKUP($A1037,EVID_OSEVU!$A$1:$M$4972,10,FALSE)</f>
        <v>#N/A</v>
      </c>
      <c r="J1037" s="58" t="e">
        <f>VLOOKUP($A1037,EVID_OSEVU!$A$1:$M$4972,11,FALSE)</f>
        <v>#N/A</v>
      </c>
      <c r="K1037" s="33"/>
      <c r="L1037" s="45" t="e">
        <f>VLOOKUP(EVID_PASTVY!H1037,KATEGORIE_ZVIRAT!$B$2:$M$31,6,FALSE)*K1037</f>
        <v>#N/A</v>
      </c>
      <c r="M1037" s="33">
        <v>24</v>
      </c>
      <c r="N1037" s="45" t="e">
        <f>VLOOKUP(EVID_PASTVY!$H1037,KATEGORIE_ZVIRAT!$B$2:$M$31,8,FALSE)</f>
        <v>#N/A</v>
      </c>
      <c r="O1037" s="45" t="e">
        <f>VLOOKUP(EVID_PASTVY!$H1037,KATEGORIE_ZVIRAT!$B$2:$M$31,9,FALSE)</f>
        <v>#N/A</v>
      </c>
      <c r="P1037" s="54" t="e">
        <f>VLOOKUP(EVID_PASTVY!$H1037,KATEGORIE_ZVIRAT!$B$2:$M$31,7,FALSE)*L1037/1000*M1037/24*(F1037-E1037+1)/J1037</f>
        <v>#N/A</v>
      </c>
      <c r="Q1037" s="52" t="e">
        <f>VLOOKUP(EVID_PASTVY!$H1037,KATEGORIE_ZVIRAT!$B$2:$M$31,10,FALSE)*P1037*10</f>
        <v>#N/A</v>
      </c>
      <c r="R1037" s="52" t="e">
        <f>VLOOKUP(EVID_PASTVY!$H1037,KATEGORIE_ZVIRAT!$B$2:$M$31,11,FALSE)*P1037*10</f>
        <v>#N/A</v>
      </c>
      <c r="S1037" s="52" t="e">
        <f>VLOOKUP(EVID_PASTVY!$H1037,KATEGORIE_ZVIRAT!$B$2:$M$31,12,FALSE)*P1037*10</f>
        <v>#N/A</v>
      </c>
    </row>
    <row r="1038" spans="1:19" x14ac:dyDescent="0.2">
      <c r="A1038" s="32"/>
      <c r="B1038" s="37" t="e">
        <f>VLOOKUP($A1038,EVID_OSEVU!$A$1:$M$4972,2,FALSE)</f>
        <v>#N/A</v>
      </c>
      <c r="C1038" s="37" t="e">
        <f>VLOOKUP($A1038,EVID_OSEVU!$A$1:$M$4972,3,FALSE)</f>
        <v>#N/A</v>
      </c>
      <c r="D1038" s="45" t="e">
        <f>VLOOKUP($A1038,EVID_OSEVU!$A$1:$M$4972,4,FALSE)</f>
        <v>#N/A</v>
      </c>
      <c r="E1038" s="35"/>
      <c r="F1038" s="53"/>
      <c r="G1038" s="32"/>
      <c r="H1038" s="45" t="e">
        <f>VLOOKUP(G1038,Export7[#All],2,FALSE)</f>
        <v>#N/A</v>
      </c>
      <c r="I1038" s="45" t="e">
        <f>VLOOKUP($A1038,EVID_OSEVU!$A$1:$M$4972,10,FALSE)</f>
        <v>#N/A</v>
      </c>
      <c r="J1038" s="58" t="e">
        <f>VLOOKUP($A1038,EVID_OSEVU!$A$1:$M$4972,11,FALSE)</f>
        <v>#N/A</v>
      </c>
      <c r="K1038" s="33"/>
      <c r="L1038" s="45" t="e">
        <f>VLOOKUP(EVID_PASTVY!H1038,KATEGORIE_ZVIRAT!$B$2:$M$31,6,FALSE)*K1038</f>
        <v>#N/A</v>
      </c>
      <c r="M1038" s="33">
        <v>24</v>
      </c>
      <c r="N1038" s="45" t="e">
        <f>VLOOKUP(EVID_PASTVY!$H1038,KATEGORIE_ZVIRAT!$B$2:$M$31,8,FALSE)</f>
        <v>#N/A</v>
      </c>
      <c r="O1038" s="45" t="e">
        <f>VLOOKUP(EVID_PASTVY!$H1038,KATEGORIE_ZVIRAT!$B$2:$M$31,9,FALSE)</f>
        <v>#N/A</v>
      </c>
      <c r="P1038" s="54" t="e">
        <f>VLOOKUP(EVID_PASTVY!$H1038,KATEGORIE_ZVIRAT!$B$2:$M$31,7,FALSE)*L1038/1000*M1038/24*(F1038-E1038+1)/J1038</f>
        <v>#N/A</v>
      </c>
      <c r="Q1038" s="52" t="e">
        <f>VLOOKUP(EVID_PASTVY!$H1038,KATEGORIE_ZVIRAT!$B$2:$M$31,10,FALSE)*P1038*10</f>
        <v>#N/A</v>
      </c>
      <c r="R1038" s="52" t="e">
        <f>VLOOKUP(EVID_PASTVY!$H1038,KATEGORIE_ZVIRAT!$B$2:$M$31,11,FALSE)*P1038*10</f>
        <v>#N/A</v>
      </c>
      <c r="S1038" s="52" t="e">
        <f>VLOOKUP(EVID_PASTVY!$H1038,KATEGORIE_ZVIRAT!$B$2:$M$31,12,FALSE)*P1038*10</f>
        <v>#N/A</v>
      </c>
    </row>
    <row r="1039" spans="1:19" x14ac:dyDescent="0.2">
      <c r="A1039" s="32"/>
      <c r="B1039" s="37" t="e">
        <f>VLOOKUP($A1039,EVID_OSEVU!$A$1:$M$4972,2,FALSE)</f>
        <v>#N/A</v>
      </c>
      <c r="C1039" s="37" t="e">
        <f>VLOOKUP($A1039,EVID_OSEVU!$A$1:$M$4972,3,FALSE)</f>
        <v>#N/A</v>
      </c>
      <c r="D1039" s="45" t="e">
        <f>VLOOKUP($A1039,EVID_OSEVU!$A$1:$M$4972,4,FALSE)</f>
        <v>#N/A</v>
      </c>
      <c r="E1039" s="35"/>
      <c r="F1039" s="53"/>
      <c r="G1039" s="32"/>
      <c r="H1039" s="45" t="e">
        <f>VLOOKUP(G1039,Export7[#All],2,FALSE)</f>
        <v>#N/A</v>
      </c>
      <c r="I1039" s="45" t="e">
        <f>VLOOKUP($A1039,EVID_OSEVU!$A$1:$M$4972,10,FALSE)</f>
        <v>#N/A</v>
      </c>
      <c r="J1039" s="58" t="e">
        <f>VLOOKUP($A1039,EVID_OSEVU!$A$1:$M$4972,11,FALSE)</f>
        <v>#N/A</v>
      </c>
      <c r="K1039" s="33"/>
      <c r="L1039" s="45" t="e">
        <f>VLOOKUP(EVID_PASTVY!H1039,KATEGORIE_ZVIRAT!$B$2:$M$31,6,FALSE)*K1039</f>
        <v>#N/A</v>
      </c>
      <c r="M1039" s="33">
        <v>24</v>
      </c>
      <c r="N1039" s="45" t="e">
        <f>VLOOKUP(EVID_PASTVY!$H1039,KATEGORIE_ZVIRAT!$B$2:$M$31,8,FALSE)</f>
        <v>#N/A</v>
      </c>
      <c r="O1039" s="45" t="e">
        <f>VLOOKUP(EVID_PASTVY!$H1039,KATEGORIE_ZVIRAT!$B$2:$M$31,9,FALSE)</f>
        <v>#N/A</v>
      </c>
      <c r="P1039" s="54" t="e">
        <f>VLOOKUP(EVID_PASTVY!$H1039,KATEGORIE_ZVIRAT!$B$2:$M$31,7,FALSE)*L1039/1000*M1039/24*(F1039-E1039+1)/J1039</f>
        <v>#N/A</v>
      </c>
      <c r="Q1039" s="52" t="e">
        <f>VLOOKUP(EVID_PASTVY!$H1039,KATEGORIE_ZVIRAT!$B$2:$M$31,10,FALSE)*P1039*10</f>
        <v>#N/A</v>
      </c>
      <c r="R1039" s="52" t="e">
        <f>VLOOKUP(EVID_PASTVY!$H1039,KATEGORIE_ZVIRAT!$B$2:$M$31,11,FALSE)*P1039*10</f>
        <v>#N/A</v>
      </c>
      <c r="S1039" s="52" t="e">
        <f>VLOOKUP(EVID_PASTVY!$H1039,KATEGORIE_ZVIRAT!$B$2:$M$31,12,FALSE)*P1039*10</f>
        <v>#N/A</v>
      </c>
    </row>
    <row r="1040" spans="1:19" x14ac:dyDescent="0.2">
      <c r="A1040" s="32"/>
      <c r="B1040" s="37" t="e">
        <f>VLOOKUP($A1040,EVID_OSEVU!$A$1:$M$4972,2,FALSE)</f>
        <v>#N/A</v>
      </c>
      <c r="C1040" s="37" t="e">
        <f>VLOOKUP($A1040,EVID_OSEVU!$A$1:$M$4972,3,FALSE)</f>
        <v>#N/A</v>
      </c>
      <c r="D1040" s="45" t="e">
        <f>VLOOKUP($A1040,EVID_OSEVU!$A$1:$M$4972,4,FALSE)</f>
        <v>#N/A</v>
      </c>
      <c r="E1040" s="35"/>
      <c r="F1040" s="53"/>
      <c r="G1040" s="32"/>
      <c r="H1040" s="45" t="e">
        <f>VLOOKUP(G1040,Export7[#All],2,FALSE)</f>
        <v>#N/A</v>
      </c>
      <c r="I1040" s="45" t="e">
        <f>VLOOKUP($A1040,EVID_OSEVU!$A$1:$M$4972,10,FALSE)</f>
        <v>#N/A</v>
      </c>
      <c r="J1040" s="58" t="e">
        <f>VLOOKUP($A1040,EVID_OSEVU!$A$1:$M$4972,11,FALSE)</f>
        <v>#N/A</v>
      </c>
      <c r="K1040" s="33"/>
      <c r="L1040" s="45" t="e">
        <f>VLOOKUP(EVID_PASTVY!H1040,KATEGORIE_ZVIRAT!$B$2:$M$31,6,FALSE)*K1040</f>
        <v>#N/A</v>
      </c>
      <c r="M1040" s="33">
        <v>24</v>
      </c>
      <c r="N1040" s="45" t="e">
        <f>VLOOKUP(EVID_PASTVY!$H1040,KATEGORIE_ZVIRAT!$B$2:$M$31,8,FALSE)</f>
        <v>#N/A</v>
      </c>
      <c r="O1040" s="45" t="e">
        <f>VLOOKUP(EVID_PASTVY!$H1040,KATEGORIE_ZVIRAT!$B$2:$M$31,9,FALSE)</f>
        <v>#N/A</v>
      </c>
      <c r="P1040" s="54" t="e">
        <f>VLOOKUP(EVID_PASTVY!$H1040,KATEGORIE_ZVIRAT!$B$2:$M$31,7,FALSE)*L1040/1000*M1040/24*(F1040-E1040+1)/J1040</f>
        <v>#N/A</v>
      </c>
      <c r="Q1040" s="52" t="e">
        <f>VLOOKUP(EVID_PASTVY!$H1040,KATEGORIE_ZVIRAT!$B$2:$M$31,10,FALSE)*P1040*10</f>
        <v>#N/A</v>
      </c>
      <c r="R1040" s="52" t="e">
        <f>VLOOKUP(EVID_PASTVY!$H1040,KATEGORIE_ZVIRAT!$B$2:$M$31,11,FALSE)*P1040*10</f>
        <v>#N/A</v>
      </c>
      <c r="S1040" s="52" t="e">
        <f>VLOOKUP(EVID_PASTVY!$H1040,KATEGORIE_ZVIRAT!$B$2:$M$31,12,FALSE)*P1040*10</f>
        <v>#N/A</v>
      </c>
    </row>
    <row r="1041" spans="1:19" x14ac:dyDescent="0.2">
      <c r="A1041" s="32"/>
      <c r="B1041" s="37" t="e">
        <f>VLOOKUP($A1041,EVID_OSEVU!$A$1:$M$4972,2,FALSE)</f>
        <v>#N/A</v>
      </c>
      <c r="C1041" s="37" t="e">
        <f>VLOOKUP($A1041,EVID_OSEVU!$A$1:$M$4972,3,FALSE)</f>
        <v>#N/A</v>
      </c>
      <c r="D1041" s="45" t="e">
        <f>VLOOKUP($A1041,EVID_OSEVU!$A$1:$M$4972,4,FALSE)</f>
        <v>#N/A</v>
      </c>
      <c r="E1041" s="35"/>
      <c r="F1041" s="53"/>
      <c r="G1041" s="32"/>
      <c r="H1041" s="45" t="e">
        <f>VLOOKUP(G1041,Export7[#All],2,FALSE)</f>
        <v>#N/A</v>
      </c>
      <c r="I1041" s="45" t="e">
        <f>VLOOKUP($A1041,EVID_OSEVU!$A$1:$M$4972,10,FALSE)</f>
        <v>#N/A</v>
      </c>
      <c r="J1041" s="58" t="e">
        <f>VLOOKUP($A1041,EVID_OSEVU!$A$1:$M$4972,11,FALSE)</f>
        <v>#N/A</v>
      </c>
      <c r="K1041" s="33"/>
      <c r="L1041" s="45" t="e">
        <f>VLOOKUP(EVID_PASTVY!H1041,KATEGORIE_ZVIRAT!$B$2:$M$31,6,FALSE)*K1041</f>
        <v>#N/A</v>
      </c>
      <c r="M1041" s="33">
        <v>24</v>
      </c>
      <c r="N1041" s="45" t="e">
        <f>VLOOKUP(EVID_PASTVY!$H1041,KATEGORIE_ZVIRAT!$B$2:$M$31,8,FALSE)</f>
        <v>#N/A</v>
      </c>
      <c r="O1041" s="45" t="e">
        <f>VLOOKUP(EVID_PASTVY!$H1041,KATEGORIE_ZVIRAT!$B$2:$M$31,9,FALSE)</f>
        <v>#N/A</v>
      </c>
      <c r="P1041" s="54" t="e">
        <f>VLOOKUP(EVID_PASTVY!$H1041,KATEGORIE_ZVIRAT!$B$2:$M$31,7,FALSE)*L1041/1000*M1041/24*(F1041-E1041+1)/J1041</f>
        <v>#N/A</v>
      </c>
      <c r="Q1041" s="52" t="e">
        <f>VLOOKUP(EVID_PASTVY!$H1041,KATEGORIE_ZVIRAT!$B$2:$M$31,10,FALSE)*P1041*10</f>
        <v>#N/A</v>
      </c>
      <c r="R1041" s="52" t="e">
        <f>VLOOKUP(EVID_PASTVY!$H1041,KATEGORIE_ZVIRAT!$B$2:$M$31,11,FALSE)*P1041*10</f>
        <v>#N/A</v>
      </c>
      <c r="S1041" s="52" t="e">
        <f>VLOOKUP(EVID_PASTVY!$H1041,KATEGORIE_ZVIRAT!$B$2:$M$31,12,FALSE)*P1041*10</f>
        <v>#N/A</v>
      </c>
    </row>
    <row r="1042" spans="1:19" x14ac:dyDescent="0.2">
      <c r="A1042" s="32"/>
      <c r="B1042" s="37" t="e">
        <f>VLOOKUP($A1042,EVID_OSEVU!$A$1:$M$4972,2,FALSE)</f>
        <v>#N/A</v>
      </c>
      <c r="C1042" s="37" t="e">
        <f>VLOOKUP($A1042,EVID_OSEVU!$A$1:$M$4972,3,FALSE)</f>
        <v>#N/A</v>
      </c>
      <c r="D1042" s="45" t="e">
        <f>VLOOKUP($A1042,EVID_OSEVU!$A$1:$M$4972,4,FALSE)</f>
        <v>#N/A</v>
      </c>
      <c r="E1042" s="35"/>
      <c r="F1042" s="53"/>
      <c r="G1042" s="32"/>
      <c r="H1042" s="45" t="e">
        <f>VLOOKUP(G1042,Export7[#All],2,FALSE)</f>
        <v>#N/A</v>
      </c>
      <c r="I1042" s="45" t="e">
        <f>VLOOKUP($A1042,EVID_OSEVU!$A$1:$M$4972,10,FALSE)</f>
        <v>#N/A</v>
      </c>
      <c r="J1042" s="58" t="e">
        <f>VLOOKUP($A1042,EVID_OSEVU!$A$1:$M$4972,11,FALSE)</f>
        <v>#N/A</v>
      </c>
      <c r="K1042" s="33"/>
      <c r="L1042" s="45" t="e">
        <f>VLOOKUP(EVID_PASTVY!H1042,KATEGORIE_ZVIRAT!$B$2:$M$31,6,FALSE)*K1042</f>
        <v>#N/A</v>
      </c>
      <c r="M1042" s="33">
        <v>24</v>
      </c>
      <c r="N1042" s="45" t="e">
        <f>VLOOKUP(EVID_PASTVY!$H1042,KATEGORIE_ZVIRAT!$B$2:$M$31,8,FALSE)</f>
        <v>#N/A</v>
      </c>
      <c r="O1042" s="45" t="e">
        <f>VLOOKUP(EVID_PASTVY!$H1042,KATEGORIE_ZVIRAT!$B$2:$M$31,9,FALSE)</f>
        <v>#N/A</v>
      </c>
      <c r="P1042" s="54" t="e">
        <f>VLOOKUP(EVID_PASTVY!$H1042,KATEGORIE_ZVIRAT!$B$2:$M$31,7,FALSE)*L1042/1000*M1042/24*(F1042-E1042+1)/J1042</f>
        <v>#N/A</v>
      </c>
      <c r="Q1042" s="52" t="e">
        <f>VLOOKUP(EVID_PASTVY!$H1042,KATEGORIE_ZVIRAT!$B$2:$M$31,10,FALSE)*P1042*10</f>
        <v>#N/A</v>
      </c>
      <c r="R1042" s="52" t="e">
        <f>VLOOKUP(EVID_PASTVY!$H1042,KATEGORIE_ZVIRAT!$B$2:$M$31,11,FALSE)*P1042*10</f>
        <v>#N/A</v>
      </c>
      <c r="S1042" s="52" t="e">
        <f>VLOOKUP(EVID_PASTVY!$H1042,KATEGORIE_ZVIRAT!$B$2:$M$31,12,FALSE)*P1042*10</f>
        <v>#N/A</v>
      </c>
    </row>
    <row r="1043" spans="1:19" x14ac:dyDescent="0.2">
      <c r="A1043" s="32"/>
      <c r="B1043" s="37" t="e">
        <f>VLOOKUP($A1043,EVID_OSEVU!$A$1:$M$4972,2,FALSE)</f>
        <v>#N/A</v>
      </c>
      <c r="C1043" s="37" t="e">
        <f>VLOOKUP($A1043,EVID_OSEVU!$A$1:$M$4972,3,FALSE)</f>
        <v>#N/A</v>
      </c>
      <c r="D1043" s="45" t="e">
        <f>VLOOKUP($A1043,EVID_OSEVU!$A$1:$M$4972,4,FALSE)</f>
        <v>#N/A</v>
      </c>
      <c r="E1043" s="35"/>
      <c r="F1043" s="53"/>
      <c r="G1043" s="32"/>
      <c r="H1043" s="45" t="e">
        <f>VLOOKUP(G1043,Export7[#All],2,FALSE)</f>
        <v>#N/A</v>
      </c>
      <c r="I1043" s="45" t="e">
        <f>VLOOKUP($A1043,EVID_OSEVU!$A$1:$M$4972,10,FALSE)</f>
        <v>#N/A</v>
      </c>
      <c r="J1043" s="58" t="e">
        <f>VLOOKUP($A1043,EVID_OSEVU!$A$1:$M$4972,11,FALSE)</f>
        <v>#N/A</v>
      </c>
      <c r="K1043" s="33"/>
      <c r="L1043" s="45" t="e">
        <f>VLOOKUP(EVID_PASTVY!H1043,KATEGORIE_ZVIRAT!$B$2:$M$31,6,FALSE)*K1043</f>
        <v>#N/A</v>
      </c>
      <c r="M1043" s="33">
        <v>24</v>
      </c>
      <c r="N1043" s="45" t="e">
        <f>VLOOKUP(EVID_PASTVY!$H1043,KATEGORIE_ZVIRAT!$B$2:$M$31,8,FALSE)</f>
        <v>#N/A</v>
      </c>
      <c r="O1043" s="45" t="e">
        <f>VLOOKUP(EVID_PASTVY!$H1043,KATEGORIE_ZVIRAT!$B$2:$M$31,9,FALSE)</f>
        <v>#N/A</v>
      </c>
      <c r="P1043" s="54" t="e">
        <f>VLOOKUP(EVID_PASTVY!$H1043,KATEGORIE_ZVIRAT!$B$2:$M$31,7,FALSE)*L1043/1000*M1043/24*(F1043-E1043+1)/J1043</f>
        <v>#N/A</v>
      </c>
      <c r="Q1043" s="52" t="e">
        <f>VLOOKUP(EVID_PASTVY!$H1043,KATEGORIE_ZVIRAT!$B$2:$M$31,10,FALSE)*P1043*10</f>
        <v>#N/A</v>
      </c>
      <c r="R1043" s="52" t="e">
        <f>VLOOKUP(EVID_PASTVY!$H1043,KATEGORIE_ZVIRAT!$B$2:$M$31,11,FALSE)*P1043*10</f>
        <v>#N/A</v>
      </c>
      <c r="S1043" s="52" t="e">
        <f>VLOOKUP(EVID_PASTVY!$H1043,KATEGORIE_ZVIRAT!$B$2:$M$31,12,FALSE)*P1043*10</f>
        <v>#N/A</v>
      </c>
    </row>
    <row r="1044" spans="1:19" x14ac:dyDescent="0.2">
      <c r="A1044" s="32"/>
      <c r="B1044" s="37" t="e">
        <f>VLOOKUP($A1044,EVID_OSEVU!$A$1:$M$4972,2,FALSE)</f>
        <v>#N/A</v>
      </c>
      <c r="C1044" s="37" t="e">
        <f>VLOOKUP($A1044,EVID_OSEVU!$A$1:$M$4972,3,FALSE)</f>
        <v>#N/A</v>
      </c>
      <c r="D1044" s="45" t="e">
        <f>VLOOKUP($A1044,EVID_OSEVU!$A$1:$M$4972,4,FALSE)</f>
        <v>#N/A</v>
      </c>
      <c r="E1044" s="35"/>
      <c r="F1044" s="53"/>
      <c r="G1044" s="32"/>
      <c r="H1044" s="45" t="e">
        <f>VLOOKUP(G1044,Export7[#All],2,FALSE)</f>
        <v>#N/A</v>
      </c>
      <c r="I1044" s="45" t="e">
        <f>VLOOKUP($A1044,EVID_OSEVU!$A$1:$M$4972,10,FALSE)</f>
        <v>#N/A</v>
      </c>
      <c r="J1044" s="58" t="e">
        <f>VLOOKUP($A1044,EVID_OSEVU!$A$1:$M$4972,11,FALSE)</f>
        <v>#N/A</v>
      </c>
      <c r="K1044" s="33"/>
      <c r="L1044" s="45" t="e">
        <f>VLOOKUP(EVID_PASTVY!H1044,KATEGORIE_ZVIRAT!$B$2:$M$31,6,FALSE)*K1044</f>
        <v>#N/A</v>
      </c>
      <c r="M1044" s="33">
        <v>24</v>
      </c>
      <c r="N1044" s="45" t="e">
        <f>VLOOKUP(EVID_PASTVY!$H1044,KATEGORIE_ZVIRAT!$B$2:$M$31,8,FALSE)</f>
        <v>#N/A</v>
      </c>
      <c r="O1044" s="45" t="e">
        <f>VLOOKUP(EVID_PASTVY!$H1044,KATEGORIE_ZVIRAT!$B$2:$M$31,9,FALSE)</f>
        <v>#N/A</v>
      </c>
      <c r="P1044" s="54" t="e">
        <f>VLOOKUP(EVID_PASTVY!$H1044,KATEGORIE_ZVIRAT!$B$2:$M$31,7,FALSE)*L1044/1000*M1044/24*(F1044-E1044+1)/J1044</f>
        <v>#N/A</v>
      </c>
      <c r="Q1044" s="52" t="e">
        <f>VLOOKUP(EVID_PASTVY!$H1044,KATEGORIE_ZVIRAT!$B$2:$M$31,10,FALSE)*P1044*10</f>
        <v>#N/A</v>
      </c>
      <c r="R1044" s="52" t="e">
        <f>VLOOKUP(EVID_PASTVY!$H1044,KATEGORIE_ZVIRAT!$B$2:$M$31,11,FALSE)*P1044*10</f>
        <v>#N/A</v>
      </c>
      <c r="S1044" s="52" t="e">
        <f>VLOOKUP(EVID_PASTVY!$H1044,KATEGORIE_ZVIRAT!$B$2:$M$31,12,FALSE)*P1044*10</f>
        <v>#N/A</v>
      </c>
    </row>
    <row r="1045" spans="1:19" x14ac:dyDescent="0.2">
      <c r="A1045" s="32"/>
      <c r="B1045" s="37" t="e">
        <f>VLOOKUP($A1045,EVID_OSEVU!$A$1:$M$4972,2,FALSE)</f>
        <v>#N/A</v>
      </c>
      <c r="C1045" s="37" t="e">
        <f>VLOOKUP($A1045,EVID_OSEVU!$A$1:$M$4972,3,FALSE)</f>
        <v>#N/A</v>
      </c>
      <c r="D1045" s="45" t="e">
        <f>VLOOKUP($A1045,EVID_OSEVU!$A$1:$M$4972,4,FALSE)</f>
        <v>#N/A</v>
      </c>
      <c r="E1045" s="35"/>
      <c r="F1045" s="53"/>
      <c r="G1045" s="32"/>
      <c r="H1045" s="45" t="e">
        <f>VLOOKUP(G1045,Export7[#All],2,FALSE)</f>
        <v>#N/A</v>
      </c>
      <c r="I1045" s="45" t="e">
        <f>VLOOKUP($A1045,EVID_OSEVU!$A$1:$M$4972,10,FALSE)</f>
        <v>#N/A</v>
      </c>
      <c r="J1045" s="58" t="e">
        <f>VLOOKUP($A1045,EVID_OSEVU!$A$1:$M$4972,11,FALSE)</f>
        <v>#N/A</v>
      </c>
      <c r="K1045" s="33"/>
      <c r="L1045" s="45" t="e">
        <f>VLOOKUP(EVID_PASTVY!H1045,KATEGORIE_ZVIRAT!$B$2:$M$31,6,FALSE)*K1045</f>
        <v>#N/A</v>
      </c>
      <c r="M1045" s="33">
        <v>24</v>
      </c>
      <c r="N1045" s="45" t="e">
        <f>VLOOKUP(EVID_PASTVY!$H1045,KATEGORIE_ZVIRAT!$B$2:$M$31,8,FALSE)</f>
        <v>#N/A</v>
      </c>
      <c r="O1045" s="45" t="e">
        <f>VLOOKUP(EVID_PASTVY!$H1045,KATEGORIE_ZVIRAT!$B$2:$M$31,9,FALSE)</f>
        <v>#N/A</v>
      </c>
      <c r="P1045" s="54" t="e">
        <f>VLOOKUP(EVID_PASTVY!$H1045,KATEGORIE_ZVIRAT!$B$2:$M$31,7,FALSE)*L1045/1000*M1045/24*(F1045-E1045+1)/J1045</f>
        <v>#N/A</v>
      </c>
      <c r="Q1045" s="52" t="e">
        <f>VLOOKUP(EVID_PASTVY!$H1045,KATEGORIE_ZVIRAT!$B$2:$M$31,10,FALSE)*P1045*10</f>
        <v>#N/A</v>
      </c>
      <c r="R1045" s="52" t="e">
        <f>VLOOKUP(EVID_PASTVY!$H1045,KATEGORIE_ZVIRAT!$B$2:$M$31,11,FALSE)*P1045*10</f>
        <v>#N/A</v>
      </c>
      <c r="S1045" s="52" t="e">
        <f>VLOOKUP(EVID_PASTVY!$H1045,KATEGORIE_ZVIRAT!$B$2:$M$31,12,FALSE)*P1045*10</f>
        <v>#N/A</v>
      </c>
    </row>
    <row r="1046" spans="1:19" x14ac:dyDescent="0.2">
      <c r="A1046" s="32"/>
      <c r="B1046" s="37" t="e">
        <f>VLOOKUP($A1046,EVID_OSEVU!$A$1:$M$4972,2,FALSE)</f>
        <v>#N/A</v>
      </c>
      <c r="C1046" s="37" t="e">
        <f>VLOOKUP($A1046,EVID_OSEVU!$A$1:$M$4972,3,FALSE)</f>
        <v>#N/A</v>
      </c>
      <c r="D1046" s="45" t="e">
        <f>VLOOKUP($A1046,EVID_OSEVU!$A$1:$M$4972,4,FALSE)</f>
        <v>#N/A</v>
      </c>
      <c r="E1046" s="35"/>
      <c r="F1046" s="53"/>
      <c r="G1046" s="32"/>
      <c r="H1046" s="45" t="e">
        <f>VLOOKUP(G1046,Export7[#All],2,FALSE)</f>
        <v>#N/A</v>
      </c>
      <c r="I1046" s="45" t="e">
        <f>VLOOKUP($A1046,EVID_OSEVU!$A$1:$M$4972,10,FALSE)</f>
        <v>#N/A</v>
      </c>
      <c r="J1046" s="58" t="e">
        <f>VLOOKUP($A1046,EVID_OSEVU!$A$1:$M$4972,11,FALSE)</f>
        <v>#N/A</v>
      </c>
      <c r="K1046" s="33"/>
      <c r="L1046" s="45" t="e">
        <f>VLOOKUP(EVID_PASTVY!H1046,KATEGORIE_ZVIRAT!$B$2:$M$31,6,FALSE)*K1046</f>
        <v>#N/A</v>
      </c>
      <c r="M1046" s="33">
        <v>24</v>
      </c>
      <c r="N1046" s="45" t="e">
        <f>VLOOKUP(EVID_PASTVY!$H1046,KATEGORIE_ZVIRAT!$B$2:$M$31,8,FALSE)</f>
        <v>#N/A</v>
      </c>
      <c r="O1046" s="45" t="e">
        <f>VLOOKUP(EVID_PASTVY!$H1046,KATEGORIE_ZVIRAT!$B$2:$M$31,9,FALSE)</f>
        <v>#N/A</v>
      </c>
      <c r="P1046" s="54" t="e">
        <f>VLOOKUP(EVID_PASTVY!$H1046,KATEGORIE_ZVIRAT!$B$2:$M$31,7,FALSE)*L1046/1000*M1046/24*(F1046-E1046+1)/J1046</f>
        <v>#N/A</v>
      </c>
      <c r="Q1046" s="52" t="e">
        <f>VLOOKUP(EVID_PASTVY!$H1046,KATEGORIE_ZVIRAT!$B$2:$M$31,10,FALSE)*P1046*10</f>
        <v>#N/A</v>
      </c>
      <c r="R1046" s="52" t="e">
        <f>VLOOKUP(EVID_PASTVY!$H1046,KATEGORIE_ZVIRAT!$B$2:$M$31,11,FALSE)*P1046*10</f>
        <v>#N/A</v>
      </c>
      <c r="S1046" s="52" t="e">
        <f>VLOOKUP(EVID_PASTVY!$H1046,KATEGORIE_ZVIRAT!$B$2:$M$31,12,FALSE)*P1046*10</f>
        <v>#N/A</v>
      </c>
    </row>
    <row r="1047" spans="1:19" x14ac:dyDescent="0.2">
      <c r="A1047" s="32"/>
      <c r="B1047" s="37" t="e">
        <f>VLOOKUP($A1047,EVID_OSEVU!$A$1:$M$4972,2,FALSE)</f>
        <v>#N/A</v>
      </c>
      <c r="C1047" s="37" t="e">
        <f>VLOOKUP($A1047,EVID_OSEVU!$A$1:$M$4972,3,FALSE)</f>
        <v>#N/A</v>
      </c>
      <c r="D1047" s="45" t="e">
        <f>VLOOKUP($A1047,EVID_OSEVU!$A$1:$M$4972,4,FALSE)</f>
        <v>#N/A</v>
      </c>
      <c r="E1047" s="35"/>
      <c r="F1047" s="53"/>
      <c r="G1047" s="32"/>
      <c r="H1047" s="45" t="e">
        <f>VLOOKUP(G1047,Export7[#All],2,FALSE)</f>
        <v>#N/A</v>
      </c>
      <c r="I1047" s="45" t="e">
        <f>VLOOKUP($A1047,EVID_OSEVU!$A$1:$M$4972,10,FALSE)</f>
        <v>#N/A</v>
      </c>
      <c r="J1047" s="58" t="e">
        <f>VLOOKUP($A1047,EVID_OSEVU!$A$1:$M$4972,11,FALSE)</f>
        <v>#N/A</v>
      </c>
      <c r="K1047" s="33"/>
      <c r="L1047" s="45" t="e">
        <f>VLOOKUP(EVID_PASTVY!H1047,KATEGORIE_ZVIRAT!$B$2:$M$31,6,FALSE)*K1047</f>
        <v>#N/A</v>
      </c>
      <c r="M1047" s="33">
        <v>24</v>
      </c>
      <c r="N1047" s="45" t="e">
        <f>VLOOKUP(EVID_PASTVY!$H1047,KATEGORIE_ZVIRAT!$B$2:$M$31,8,FALSE)</f>
        <v>#N/A</v>
      </c>
      <c r="O1047" s="45" t="e">
        <f>VLOOKUP(EVID_PASTVY!$H1047,KATEGORIE_ZVIRAT!$B$2:$M$31,9,FALSE)</f>
        <v>#N/A</v>
      </c>
      <c r="P1047" s="54" t="e">
        <f>VLOOKUP(EVID_PASTVY!$H1047,KATEGORIE_ZVIRAT!$B$2:$M$31,7,FALSE)*L1047/1000*M1047/24*(F1047-E1047+1)/J1047</f>
        <v>#N/A</v>
      </c>
      <c r="Q1047" s="52" t="e">
        <f>VLOOKUP(EVID_PASTVY!$H1047,KATEGORIE_ZVIRAT!$B$2:$M$31,10,FALSE)*P1047*10</f>
        <v>#N/A</v>
      </c>
      <c r="R1047" s="52" t="e">
        <f>VLOOKUP(EVID_PASTVY!$H1047,KATEGORIE_ZVIRAT!$B$2:$M$31,11,FALSE)*P1047*10</f>
        <v>#N/A</v>
      </c>
      <c r="S1047" s="52" t="e">
        <f>VLOOKUP(EVID_PASTVY!$H1047,KATEGORIE_ZVIRAT!$B$2:$M$31,12,FALSE)*P1047*10</f>
        <v>#N/A</v>
      </c>
    </row>
    <row r="1048" spans="1:19" x14ac:dyDescent="0.2">
      <c r="A1048" s="32"/>
      <c r="B1048" s="37" t="e">
        <f>VLOOKUP($A1048,EVID_OSEVU!$A$1:$M$4972,2,FALSE)</f>
        <v>#N/A</v>
      </c>
      <c r="C1048" s="37" t="e">
        <f>VLOOKUP($A1048,EVID_OSEVU!$A$1:$M$4972,3,FALSE)</f>
        <v>#N/A</v>
      </c>
      <c r="D1048" s="45" t="e">
        <f>VLOOKUP($A1048,EVID_OSEVU!$A$1:$M$4972,4,FALSE)</f>
        <v>#N/A</v>
      </c>
      <c r="E1048" s="35"/>
      <c r="F1048" s="53"/>
      <c r="G1048" s="32"/>
      <c r="H1048" s="45" t="e">
        <f>VLOOKUP(G1048,Export7[#All],2,FALSE)</f>
        <v>#N/A</v>
      </c>
      <c r="I1048" s="45" t="e">
        <f>VLOOKUP($A1048,EVID_OSEVU!$A$1:$M$4972,10,FALSE)</f>
        <v>#N/A</v>
      </c>
      <c r="J1048" s="58" t="e">
        <f>VLOOKUP($A1048,EVID_OSEVU!$A$1:$M$4972,11,FALSE)</f>
        <v>#N/A</v>
      </c>
      <c r="K1048" s="33"/>
      <c r="L1048" s="45" t="e">
        <f>VLOOKUP(EVID_PASTVY!H1048,KATEGORIE_ZVIRAT!$B$2:$M$31,6,FALSE)*K1048</f>
        <v>#N/A</v>
      </c>
      <c r="M1048" s="33">
        <v>24</v>
      </c>
      <c r="N1048" s="45" t="e">
        <f>VLOOKUP(EVID_PASTVY!$H1048,KATEGORIE_ZVIRAT!$B$2:$M$31,8,FALSE)</f>
        <v>#N/A</v>
      </c>
      <c r="O1048" s="45" t="e">
        <f>VLOOKUP(EVID_PASTVY!$H1048,KATEGORIE_ZVIRAT!$B$2:$M$31,9,FALSE)</f>
        <v>#N/A</v>
      </c>
      <c r="P1048" s="54" t="e">
        <f>VLOOKUP(EVID_PASTVY!$H1048,KATEGORIE_ZVIRAT!$B$2:$M$31,7,FALSE)*L1048/1000*M1048/24*(F1048-E1048+1)/J1048</f>
        <v>#N/A</v>
      </c>
      <c r="Q1048" s="52" t="e">
        <f>VLOOKUP(EVID_PASTVY!$H1048,KATEGORIE_ZVIRAT!$B$2:$M$31,10,FALSE)*P1048*10</f>
        <v>#N/A</v>
      </c>
      <c r="R1048" s="52" t="e">
        <f>VLOOKUP(EVID_PASTVY!$H1048,KATEGORIE_ZVIRAT!$B$2:$M$31,11,FALSE)*P1048*10</f>
        <v>#N/A</v>
      </c>
      <c r="S1048" s="52" t="e">
        <f>VLOOKUP(EVID_PASTVY!$H1048,KATEGORIE_ZVIRAT!$B$2:$M$31,12,FALSE)*P1048*10</f>
        <v>#N/A</v>
      </c>
    </row>
    <row r="1049" spans="1:19" x14ac:dyDescent="0.2">
      <c r="A1049" s="32"/>
      <c r="B1049" s="37" t="e">
        <f>VLOOKUP($A1049,EVID_OSEVU!$A$1:$M$4972,2,FALSE)</f>
        <v>#N/A</v>
      </c>
      <c r="C1049" s="37" t="e">
        <f>VLOOKUP($A1049,EVID_OSEVU!$A$1:$M$4972,3,FALSE)</f>
        <v>#N/A</v>
      </c>
      <c r="D1049" s="45" t="e">
        <f>VLOOKUP($A1049,EVID_OSEVU!$A$1:$M$4972,4,FALSE)</f>
        <v>#N/A</v>
      </c>
      <c r="E1049" s="35"/>
      <c r="F1049" s="53"/>
      <c r="G1049" s="32"/>
      <c r="H1049" s="45" t="e">
        <f>VLOOKUP(G1049,Export7[#All],2,FALSE)</f>
        <v>#N/A</v>
      </c>
      <c r="I1049" s="45" t="e">
        <f>VLOOKUP($A1049,EVID_OSEVU!$A$1:$M$4972,10,FALSE)</f>
        <v>#N/A</v>
      </c>
      <c r="J1049" s="58" t="e">
        <f>VLOOKUP($A1049,EVID_OSEVU!$A$1:$M$4972,11,FALSE)</f>
        <v>#N/A</v>
      </c>
      <c r="K1049" s="33"/>
      <c r="L1049" s="45" t="e">
        <f>VLOOKUP(EVID_PASTVY!H1049,KATEGORIE_ZVIRAT!$B$2:$M$31,6,FALSE)*K1049</f>
        <v>#N/A</v>
      </c>
      <c r="M1049" s="33">
        <v>24</v>
      </c>
      <c r="N1049" s="45" t="e">
        <f>VLOOKUP(EVID_PASTVY!$H1049,KATEGORIE_ZVIRAT!$B$2:$M$31,8,FALSE)</f>
        <v>#N/A</v>
      </c>
      <c r="O1049" s="45" t="e">
        <f>VLOOKUP(EVID_PASTVY!$H1049,KATEGORIE_ZVIRAT!$B$2:$M$31,9,FALSE)</f>
        <v>#N/A</v>
      </c>
      <c r="P1049" s="54" t="e">
        <f>VLOOKUP(EVID_PASTVY!$H1049,KATEGORIE_ZVIRAT!$B$2:$M$31,7,FALSE)*L1049/1000*M1049/24*(F1049-E1049+1)/J1049</f>
        <v>#N/A</v>
      </c>
      <c r="Q1049" s="52" t="e">
        <f>VLOOKUP(EVID_PASTVY!$H1049,KATEGORIE_ZVIRAT!$B$2:$M$31,10,FALSE)*P1049*10</f>
        <v>#N/A</v>
      </c>
      <c r="R1049" s="52" t="e">
        <f>VLOOKUP(EVID_PASTVY!$H1049,KATEGORIE_ZVIRAT!$B$2:$M$31,11,FALSE)*P1049*10</f>
        <v>#N/A</v>
      </c>
      <c r="S1049" s="52" t="e">
        <f>VLOOKUP(EVID_PASTVY!$H1049,KATEGORIE_ZVIRAT!$B$2:$M$31,12,FALSE)*P1049*10</f>
        <v>#N/A</v>
      </c>
    </row>
    <row r="1050" spans="1:19" x14ac:dyDescent="0.2">
      <c r="A1050" s="32"/>
      <c r="B1050" s="37" t="e">
        <f>VLOOKUP($A1050,EVID_OSEVU!$A$1:$M$4972,2,FALSE)</f>
        <v>#N/A</v>
      </c>
      <c r="C1050" s="37" t="e">
        <f>VLOOKUP($A1050,EVID_OSEVU!$A$1:$M$4972,3,FALSE)</f>
        <v>#N/A</v>
      </c>
      <c r="D1050" s="45" t="e">
        <f>VLOOKUP($A1050,EVID_OSEVU!$A$1:$M$4972,4,FALSE)</f>
        <v>#N/A</v>
      </c>
      <c r="E1050" s="35"/>
      <c r="F1050" s="53"/>
      <c r="G1050" s="32"/>
      <c r="H1050" s="45" t="e">
        <f>VLOOKUP(G1050,Export7[#All],2,FALSE)</f>
        <v>#N/A</v>
      </c>
      <c r="I1050" s="45" t="e">
        <f>VLOOKUP($A1050,EVID_OSEVU!$A$1:$M$4972,10,FALSE)</f>
        <v>#N/A</v>
      </c>
      <c r="J1050" s="58" t="e">
        <f>VLOOKUP($A1050,EVID_OSEVU!$A$1:$M$4972,11,FALSE)</f>
        <v>#N/A</v>
      </c>
      <c r="K1050" s="33"/>
      <c r="L1050" s="45" t="e">
        <f>VLOOKUP(EVID_PASTVY!H1050,KATEGORIE_ZVIRAT!$B$2:$M$31,6,FALSE)*K1050</f>
        <v>#N/A</v>
      </c>
      <c r="M1050" s="33">
        <v>24</v>
      </c>
      <c r="N1050" s="45" t="e">
        <f>VLOOKUP(EVID_PASTVY!$H1050,KATEGORIE_ZVIRAT!$B$2:$M$31,8,FALSE)</f>
        <v>#N/A</v>
      </c>
      <c r="O1050" s="45" t="e">
        <f>VLOOKUP(EVID_PASTVY!$H1050,KATEGORIE_ZVIRAT!$B$2:$M$31,9,FALSE)</f>
        <v>#N/A</v>
      </c>
      <c r="P1050" s="54" t="e">
        <f>VLOOKUP(EVID_PASTVY!$H1050,KATEGORIE_ZVIRAT!$B$2:$M$31,7,FALSE)*L1050/1000*M1050/24*(F1050-E1050+1)/J1050</f>
        <v>#N/A</v>
      </c>
      <c r="Q1050" s="52" t="e">
        <f>VLOOKUP(EVID_PASTVY!$H1050,KATEGORIE_ZVIRAT!$B$2:$M$31,10,FALSE)*P1050*10</f>
        <v>#N/A</v>
      </c>
      <c r="R1050" s="52" t="e">
        <f>VLOOKUP(EVID_PASTVY!$H1050,KATEGORIE_ZVIRAT!$B$2:$M$31,11,FALSE)*P1050*10</f>
        <v>#N/A</v>
      </c>
      <c r="S1050" s="52" t="e">
        <f>VLOOKUP(EVID_PASTVY!$H1050,KATEGORIE_ZVIRAT!$B$2:$M$31,12,FALSE)*P1050*10</f>
        <v>#N/A</v>
      </c>
    </row>
    <row r="1051" spans="1:19" x14ac:dyDescent="0.2">
      <c r="A1051" s="32"/>
      <c r="B1051" s="37" t="e">
        <f>VLOOKUP($A1051,EVID_OSEVU!$A$1:$M$4972,2,FALSE)</f>
        <v>#N/A</v>
      </c>
      <c r="C1051" s="37" t="e">
        <f>VLOOKUP($A1051,EVID_OSEVU!$A$1:$M$4972,3,FALSE)</f>
        <v>#N/A</v>
      </c>
      <c r="D1051" s="45" t="e">
        <f>VLOOKUP($A1051,EVID_OSEVU!$A$1:$M$4972,4,FALSE)</f>
        <v>#N/A</v>
      </c>
      <c r="E1051" s="35"/>
      <c r="F1051" s="53"/>
      <c r="G1051" s="32"/>
      <c r="H1051" s="45" t="e">
        <f>VLOOKUP(G1051,Export7[#All],2,FALSE)</f>
        <v>#N/A</v>
      </c>
      <c r="I1051" s="45" t="e">
        <f>VLOOKUP($A1051,EVID_OSEVU!$A$1:$M$4972,10,FALSE)</f>
        <v>#N/A</v>
      </c>
      <c r="J1051" s="58" t="e">
        <f>VLOOKUP($A1051,EVID_OSEVU!$A$1:$M$4972,11,FALSE)</f>
        <v>#N/A</v>
      </c>
      <c r="K1051" s="33"/>
      <c r="L1051" s="45" t="e">
        <f>VLOOKUP(EVID_PASTVY!H1051,KATEGORIE_ZVIRAT!$B$2:$M$31,6,FALSE)*K1051</f>
        <v>#N/A</v>
      </c>
      <c r="M1051" s="33">
        <v>24</v>
      </c>
      <c r="N1051" s="45" t="e">
        <f>VLOOKUP(EVID_PASTVY!$H1051,KATEGORIE_ZVIRAT!$B$2:$M$31,8,FALSE)</f>
        <v>#N/A</v>
      </c>
      <c r="O1051" s="45" t="e">
        <f>VLOOKUP(EVID_PASTVY!$H1051,KATEGORIE_ZVIRAT!$B$2:$M$31,9,FALSE)</f>
        <v>#N/A</v>
      </c>
      <c r="P1051" s="54" t="e">
        <f>VLOOKUP(EVID_PASTVY!$H1051,KATEGORIE_ZVIRAT!$B$2:$M$31,7,FALSE)*L1051/1000*M1051/24*(F1051-E1051+1)/J1051</f>
        <v>#N/A</v>
      </c>
      <c r="Q1051" s="52" t="e">
        <f>VLOOKUP(EVID_PASTVY!$H1051,KATEGORIE_ZVIRAT!$B$2:$M$31,10,FALSE)*P1051*10</f>
        <v>#N/A</v>
      </c>
      <c r="R1051" s="52" t="e">
        <f>VLOOKUP(EVID_PASTVY!$H1051,KATEGORIE_ZVIRAT!$B$2:$M$31,11,FALSE)*P1051*10</f>
        <v>#N/A</v>
      </c>
      <c r="S1051" s="52" t="e">
        <f>VLOOKUP(EVID_PASTVY!$H1051,KATEGORIE_ZVIRAT!$B$2:$M$31,12,FALSE)*P1051*10</f>
        <v>#N/A</v>
      </c>
    </row>
    <row r="1052" spans="1:19" x14ac:dyDescent="0.2">
      <c r="A1052" s="32"/>
      <c r="B1052" s="37" t="e">
        <f>VLOOKUP($A1052,EVID_OSEVU!$A$1:$M$4972,2,FALSE)</f>
        <v>#N/A</v>
      </c>
      <c r="C1052" s="37" t="e">
        <f>VLOOKUP($A1052,EVID_OSEVU!$A$1:$M$4972,3,FALSE)</f>
        <v>#N/A</v>
      </c>
      <c r="D1052" s="45" t="e">
        <f>VLOOKUP($A1052,EVID_OSEVU!$A$1:$M$4972,4,FALSE)</f>
        <v>#N/A</v>
      </c>
      <c r="E1052" s="35"/>
      <c r="F1052" s="53"/>
      <c r="G1052" s="32"/>
      <c r="H1052" s="45" t="e">
        <f>VLOOKUP(G1052,Export7[#All],2,FALSE)</f>
        <v>#N/A</v>
      </c>
      <c r="I1052" s="45" t="e">
        <f>VLOOKUP($A1052,EVID_OSEVU!$A$1:$M$4972,10,FALSE)</f>
        <v>#N/A</v>
      </c>
      <c r="J1052" s="58" t="e">
        <f>VLOOKUP($A1052,EVID_OSEVU!$A$1:$M$4972,11,FALSE)</f>
        <v>#N/A</v>
      </c>
      <c r="K1052" s="33"/>
      <c r="L1052" s="45" t="e">
        <f>VLOOKUP(EVID_PASTVY!H1052,KATEGORIE_ZVIRAT!$B$2:$M$31,6,FALSE)*K1052</f>
        <v>#N/A</v>
      </c>
      <c r="M1052" s="33">
        <v>24</v>
      </c>
      <c r="N1052" s="45" t="e">
        <f>VLOOKUP(EVID_PASTVY!$H1052,KATEGORIE_ZVIRAT!$B$2:$M$31,8,FALSE)</f>
        <v>#N/A</v>
      </c>
      <c r="O1052" s="45" t="e">
        <f>VLOOKUP(EVID_PASTVY!$H1052,KATEGORIE_ZVIRAT!$B$2:$M$31,9,FALSE)</f>
        <v>#N/A</v>
      </c>
      <c r="P1052" s="54" t="e">
        <f>VLOOKUP(EVID_PASTVY!$H1052,KATEGORIE_ZVIRAT!$B$2:$M$31,7,FALSE)*L1052/1000*M1052/24*(F1052-E1052+1)/J1052</f>
        <v>#N/A</v>
      </c>
      <c r="Q1052" s="52" t="e">
        <f>VLOOKUP(EVID_PASTVY!$H1052,KATEGORIE_ZVIRAT!$B$2:$M$31,10,FALSE)*P1052*10</f>
        <v>#N/A</v>
      </c>
      <c r="R1052" s="52" t="e">
        <f>VLOOKUP(EVID_PASTVY!$H1052,KATEGORIE_ZVIRAT!$B$2:$M$31,11,FALSE)*P1052*10</f>
        <v>#N/A</v>
      </c>
      <c r="S1052" s="52" t="e">
        <f>VLOOKUP(EVID_PASTVY!$H1052,KATEGORIE_ZVIRAT!$B$2:$M$31,12,FALSE)*P1052*10</f>
        <v>#N/A</v>
      </c>
    </row>
    <row r="1053" spans="1:19" x14ac:dyDescent="0.2">
      <c r="A1053" s="32"/>
      <c r="B1053" s="37" t="e">
        <f>VLOOKUP($A1053,EVID_OSEVU!$A$1:$M$4972,2,FALSE)</f>
        <v>#N/A</v>
      </c>
      <c r="C1053" s="37" t="e">
        <f>VLOOKUP($A1053,EVID_OSEVU!$A$1:$M$4972,3,FALSE)</f>
        <v>#N/A</v>
      </c>
      <c r="D1053" s="45" t="e">
        <f>VLOOKUP($A1053,EVID_OSEVU!$A$1:$M$4972,4,FALSE)</f>
        <v>#N/A</v>
      </c>
      <c r="E1053" s="35"/>
      <c r="F1053" s="53"/>
      <c r="G1053" s="32"/>
      <c r="H1053" s="45" t="e">
        <f>VLOOKUP(G1053,Export7[#All],2,FALSE)</f>
        <v>#N/A</v>
      </c>
      <c r="I1053" s="45" t="e">
        <f>VLOOKUP($A1053,EVID_OSEVU!$A$1:$M$4972,10,FALSE)</f>
        <v>#N/A</v>
      </c>
      <c r="J1053" s="58" t="e">
        <f>VLOOKUP($A1053,EVID_OSEVU!$A$1:$M$4972,11,FALSE)</f>
        <v>#N/A</v>
      </c>
      <c r="K1053" s="33"/>
      <c r="L1053" s="45" t="e">
        <f>VLOOKUP(EVID_PASTVY!H1053,KATEGORIE_ZVIRAT!$B$2:$M$31,6,FALSE)*K1053</f>
        <v>#N/A</v>
      </c>
      <c r="M1053" s="33">
        <v>24</v>
      </c>
      <c r="N1053" s="45" t="e">
        <f>VLOOKUP(EVID_PASTVY!$H1053,KATEGORIE_ZVIRAT!$B$2:$M$31,8,FALSE)</f>
        <v>#N/A</v>
      </c>
      <c r="O1053" s="45" t="e">
        <f>VLOOKUP(EVID_PASTVY!$H1053,KATEGORIE_ZVIRAT!$B$2:$M$31,9,FALSE)</f>
        <v>#N/A</v>
      </c>
      <c r="P1053" s="54" t="e">
        <f>VLOOKUP(EVID_PASTVY!$H1053,KATEGORIE_ZVIRAT!$B$2:$M$31,7,FALSE)*L1053/1000*M1053/24*(F1053-E1053+1)/J1053</f>
        <v>#N/A</v>
      </c>
      <c r="Q1053" s="52" t="e">
        <f>VLOOKUP(EVID_PASTVY!$H1053,KATEGORIE_ZVIRAT!$B$2:$M$31,10,FALSE)*P1053*10</f>
        <v>#N/A</v>
      </c>
      <c r="R1053" s="52" t="e">
        <f>VLOOKUP(EVID_PASTVY!$H1053,KATEGORIE_ZVIRAT!$B$2:$M$31,11,FALSE)*P1053*10</f>
        <v>#N/A</v>
      </c>
      <c r="S1053" s="52" t="e">
        <f>VLOOKUP(EVID_PASTVY!$H1053,KATEGORIE_ZVIRAT!$B$2:$M$31,12,FALSE)*P1053*10</f>
        <v>#N/A</v>
      </c>
    </row>
    <row r="1054" spans="1:19" x14ac:dyDescent="0.2">
      <c r="A1054" s="32"/>
      <c r="B1054" s="37" t="e">
        <f>VLOOKUP($A1054,EVID_OSEVU!$A$1:$M$4972,2,FALSE)</f>
        <v>#N/A</v>
      </c>
      <c r="C1054" s="37" t="e">
        <f>VLOOKUP($A1054,EVID_OSEVU!$A$1:$M$4972,3,FALSE)</f>
        <v>#N/A</v>
      </c>
      <c r="D1054" s="45" t="e">
        <f>VLOOKUP($A1054,EVID_OSEVU!$A$1:$M$4972,4,FALSE)</f>
        <v>#N/A</v>
      </c>
      <c r="E1054" s="35"/>
      <c r="F1054" s="53"/>
      <c r="G1054" s="32"/>
      <c r="H1054" s="45" t="e">
        <f>VLOOKUP(G1054,Export7[#All],2,FALSE)</f>
        <v>#N/A</v>
      </c>
      <c r="I1054" s="45" t="e">
        <f>VLOOKUP($A1054,EVID_OSEVU!$A$1:$M$4972,10,FALSE)</f>
        <v>#N/A</v>
      </c>
      <c r="J1054" s="58" t="e">
        <f>VLOOKUP($A1054,EVID_OSEVU!$A$1:$M$4972,11,FALSE)</f>
        <v>#N/A</v>
      </c>
      <c r="K1054" s="33"/>
      <c r="L1054" s="45" t="e">
        <f>VLOOKUP(EVID_PASTVY!H1054,KATEGORIE_ZVIRAT!$B$2:$M$31,6,FALSE)*K1054</f>
        <v>#N/A</v>
      </c>
      <c r="M1054" s="33">
        <v>24</v>
      </c>
      <c r="N1054" s="45" t="e">
        <f>VLOOKUP(EVID_PASTVY!$H1054,KATEGORIE_ZVIRAT!$B$2:$M$31,8,FALSE)</f>
        <v>#N/A</v>
      </c>
      <c r="O1054" s="45" t="e">
        <f>VLOOKUP(EVID_PASTVY!$H1054,KATEGORIE_ZVIRAT!$B$2:$M$31,9,FALSE)</f>
        <v>#N/A</v>
      </c>
      <c r="P1054" s="54" t="e">
        <f>VLOOKUP(EVID_PASTVY!$H1054,KATEGORIE_ZVIRAT!$B$2:$M$31,7,FALSE)*L1054/1000*M1054/24*(F1054-E1054+1)/J1054</f>
        <v>#N/A</v>
      </c>
      <c r="Q1054" s="52" t="e">
        <f>VLOOKUP(EVID_PASTVY!$H1054,KATEGORIE_ZVIRAT!$B$2:$M$31,10,FALSE)*P1054*10</f>
        <v>#N/A</v>
      </c>
      <c r="R1054" s="52" t="e">
        <f>VLOOKUP(EVID_PASTVY!$H1054,KATEGORIE_ZVIRAT!$B$2:$M$31,11,FALSE)*P1054*10</f>
        <v>#N/A</v>
      </c>
      <c r="S1054" s="52" t="e">
        <f>VLOOKUP(EVID_PASTVY!$H1054,KATEGORIE_ZVIRAT!$B$2:$M$31,12,FALSE)*P1054*10</f>
        <v>#N/A</v>
      </c>
    </row>
    <row r="1055" spans="1:19" x14ac:dyDescent="0.2">
      <c r="A1055" s="32"/>
      <c r="B1055" s="37" t="e">
        <f>VLOOKUP($A1055,EVID_OSEVU!$A$1:$M$4972,2,FALSE)</f>
        <v>#N/A</v>
      </c>
      <c r="C1055" s="37" t="e">
        <f>VLOOKUP($A1055,EVID_OSEVU!$A$1:$M$4972,3,FALSE)</f>
        <v>#N/A</v>
      </c>
      <c r="D1055" s="45" t="e">
        <f>VLOOKUP($A1055,EVID_OSEVU!$A$1:$M$4972,4,FALSE)</f>
        <v>#N/A</v>
      </c>
      <c r="E1055" s="35"/>
      <c r="F1055" s="53"/>
      <c r="G1055" s="32"/>
      <c r="H1055" s="45" t="e">
        <f>VLOOKUP(G1055,Export7[#All],2,FALSE)</f>
        <v>#N/A</v>
      </c>
      <c r="I1055" s="45" t="e">
        <f>VLOOKUP($A1055,EVID_OSEVU!$A$1:$M$4972,10,FALSE)</f>
        <v>#N/A</v>
      </c>
      <c r="J1055" s="58" t="e">
        <f>VLOOKUP($A1055,EVID_OSEVU!$A$1:$M$4972,11,FALSE)</f>
        <v>#N/A</v>
      </c>
      <c r="K1055" s="33"/>
      <c r="L1055" s="45" t="e">
        <f>VLOOKUP(EVID_PASTVY!H1055,KATEGORIE_ZVIRAT!$B$2:$M$31,6,FALSE)*K1055</f>
        <v>#N/A</v>
      </c>
      <c r="M1055" s="33">
        <v>24</v>
      </c>
      <c r="N1055" s="45" t="e">
        <f>VLOOKUP(EVID_PASTVY!$H1055,KATEGORIE_ZVIRAT!$B$2:$M$31,8,FALSE)</f>
        <v>#N/A</v>
      </c>
      <c r="O1055" s="45" t="e">
        <f>VLOOKUP(EVID_PASTVY!$H1055,KATEGORIE_ZVIRAT!$B$2:$M$31,9,FALSE)</f>
        <v>#N/A</v>
      </c>
      <c r="P1055" s="54" t="e">
        <f>VLOOKUP(EVID_PASTVY!$H1055,KATEGORIE_ZVIRAT!$B$2:$M$31,7,FALSE)*L1055/1000*M1055/24*(F1055-E1055+1)/J1055</f>
        <v>#N/A</v>
      </c>
      <c r="Q1055" s="52" t="e">
        <f>VLOOKUP(EVID_PASTVY!$H1055,KATEGORIE_ZVIRAT!$B$2:$M$31,10,FALSE)*P1055*10</f>
        <v>#N/A</v>
      </c>
      <c r="R1055" s="52" t="e">
        <f>VLOOKUP(EVID_PASTVY!$H1055,KATEGORIE_ZVIRAT!$B$2:$M$31,11,FALSE)*P1055*10</f>
        <v>#N/A</v>
      </c>
      <c r="S1055" s="52" t="e">
        <f>VLOOKUP(EVID_PASTVY!$H1055,KATEGORIE_ZVIRAT!$B$2:$M$31,12,FALSE)*P1055*10</f>
        <v>#N/A</v>
      </c>
    </row>
    <row r="1056" spans="1:19" x14ac:dyDescent="0.2">
      <c r="A1056" s="32"/>
      <c r="B1056" s="37" t="e">
        <f>VLOOKUP($A1056,EVID_OSEVU!$A$1:$M$4972,2,FALSE)</f>
        <v>#N/A</v>
      </c>
      <c r="C1056" s="37" t="e">
        <f>VLOOKUP($A1056,EVID_OSEVU!$A$1:$M$4972,3,FALSE)</f>
        <v>#N/A</v>
      </c>
      <c r="D1056" s="45" t="e">
        <f>VLOOKUP($A1056,EVID_OSEVU!$A$1:$M$4972,4,FALSE)</f>
        <v>#N/A</v>
      </c>
      <c r="E1056" s="35"/>
      <c r="F1056" s="53"/>
      <c r="G1056" s="32"/>
      <c r="H1056" s="45" t="e">
        <f>VLOOKUP(G1056,Export7[#All],2,FALSE)</f>
        <v>#N/A</v>
      </c>
      <c r="I1056" s="45" t="e">
        <f>VLOOKUP($A1056,EVID_OSEVU!$A$1:$M$4972,10,FALSE)</f>
        <v>#N/A</v>
      </c>
      <c r="J1056" s="58" t="e">
        <f>VLOOKUP($A1056,EVID_OSEVU!$A$1:$M$4972,11,FALSE)</f>
        <v>#N/A</v>
      </c>
      <c r="K1056" s="33"/>
      <c r="L1056" s="45" t="e">
        <f>VLOOKUP(EVID_PASTVY!H1056,KATEGORIE_ZVIRAT!$B$2:$M$31,6,FALSE)*K1056</f>
        <v>#N/A</v>
      </c>
      <c r="M1056" s="33">
        <v>24</v>
      </c>
      <c r="N1056" s="45" t="e">
        <f>VLOOKUP(EVID_PASTVY!$H1056,KATEGORIE_ZVIRAT!$B$2:$M$31,8,FALSE)</f>
        <v>#N/A</v>
      </c>
      <c r="O1056" s="45" t="e">
        <f>VLOOKUP(EVID_PASTVY!$H1056,KATEGORIE_ZVIRAT!$B$2:$M$31,9,FALSE)</f>
        <v>#N/A</v>
      </c>
      <c r="P1056" s="54" t="e">
        <f>VLOOKUP(EVID_PASTVY!$H1056,KATEGORIE_ZVIRAT!$B$2:$M$31,7,FALSE)*L1056/1000*M1056/24*(F1056-E1056+1)/J1056</f>
        <v>#N/A</v>
      </c>
      <c r="Q1056" s="52" t="e">
        <f>VLOOKUP(EVID_PASTVY!$H1056,KATEGORIE_ZVIRAT!$B$2:$M$31,10,FALSE)*P1056*10</f>
        <v>#N/A</v>
      </c>
      <c r="R1056" s="52" t="e">
        <f>VLOOKUP(EVID_PASTVY!$H1056,KATEGORIE_ZVIRAT!$B$2:$M$31,11,FALSE)*P1056*10</f>
        <v>#N/A</v>
      </c>
      <c r="S1056" s="52" t="e">
        <f>VLOOKUP(EVID_PASTVY!$H1056,KATEGORIE_ZVIRAT!$B$2:$M$31,12,FALSE)*P1056*10</f>
        <v>#N/A</v>
      </c>
    </row>
    <row r="1057" spans="1:19" x14ac:dyDescent="0.2">
      <c r="A1057" s="32"/>
      <c r="B1057" s="37" t="e">
        <f>VLOOKUP($A1057,EVID_OSEVU!$A$1:$M$4972,2,FALSE)</f>
        <v>#N/A</v>
      </c>
      <c r="C1057" s="37" t="e">
        <f>VLOOKUP($A1057,EVID_OSEVU!$A$1:$M$4972,3,FALSE)</f>
        <v>#N/A</v>
      </c>
      <c r="D1057" s="45" t="e">
        <f>VLOOKUP($A1057,EVID_OSEVU!$A$1:$M$4972,4,FALSE)</f>
        <v>#N/A</v>
      </c>
      <c r="E1057" s="35"/>
      <c r="F1057" s="53"/>
      <c r="G1057" s="32"/>
      <c r="H1057" s="45" t="e">
        <f>VLOOKUP(G1057,Export7[#All],2,FALSE)</f>
        <v>#N/A</v>
      </c>
      <c r="I1057" s="45" t="e">
        <f>VLOOKUP($A1057,EVID_OSEVU!$A$1:$M$4972,10,FALSE)</f>
        <v>#N/A</v>
      </c>
      <c r="J1057" s="58" t="e">
        <f>VLOOKUP($A1057,EVID_OSEVU!$A$1:$M$4972,11,FALSE)</f>
        <v>#N/A</v>
      </c>
      <c r="K1057" s="33"/>
      <c r="L1057" s="45" t="e">
        <f>VLOOKUP(EVID_PASTVY!H1057,KATEGORIE_ZVIRAT!$B$2:$M$31,6,FALSE)*K1057</f>
        <v>#N/A</v>
      </c>
      <c r="M1057" s="33">
        <v>24</v>
      </c>
      <c r="N1057" s="45" t="e">
        <f>VLOOKUP(EVID_PASTVY!$H1057,KATEGORIE_ZVIRAT!$B$2:$M$31,8,FALSE)</f>
        <v>#N/A</v>
      </c>
      <c r="O1057" s="45" t="e">
        <f>VLOOKUP(EVID_PASTVY!$H1057,KATEGORIE_ZVIRAT!$B$2:$M$31,9,FALSE)</f>
        <v>#N/A</v>
      </c>
      <c r="P1057" s="54" t="e">
        <f>VLOOKUP(EVID_PASTVY!$H1057,KATEGORIE_ZVIRAT!$B$2:$M$31,7,FALSE)*L1057/1000*M1057/24*(F1057-E1057+1)/J1057</f>
        <v>#N/A</v>
      </c>
      <c r="Q1057" s="52" t="e">
        <f>VLOOKUP(EVID_PASTVY!$H1057,KATEGORIE_ZVIRAT!$B$2:$M$31,10,FALSE)*P1057*10</f>
        <v>#N/A</v>
      </c>
      <c r="R1057" s="52" t="e">
        <f>VLOOKUP(EVID_PASTVY!$H1057,KATEGORIE_ZVIRAT!$B$2:$M$31,11,FALSE)*P1057*10</f>
        <v>#N/A</v>
      </c>
      <c r="S1057" s="52" t="e">
        <f>VLOOKUP(EVID_PASTVY!$H1057,KATEGORIE_ZVIRAT!$B$2:$M$31,12,FALSE)*P1057*10</f>
        <v>#N/A</v>
      </c>
    </row>
    <row r="1058" spans="1:19" x14ac:dyDescent="0.2">
      <c r="A1058" s="32"/>
      <c r="B1058" s="37" t="e">
        <f>VLOOKUP($A1058,EVID_OSEVU!$A$1:$M$4972,2,FALSE)</f>
        <v>#N/A</v>
      </c>
      <c r="C1058" s="37" t="e">
        <f>VLOOKUP($A1058,EVID_OSEVU!$A$1:$M$4972,3,FALSE)</f>
        <v>#N/A</v>
      </c>
      <c r="D1058" s="45" t="e">
        <f>VLOOKUP($A1058,EVID_OSEVU!$A$1:$M$4972,4,FALSE)</f>
        <v>#N/A</v>
      </c>
      <c r="E1058" s="35"/>
      <c r="F1058" s="53"/>
      <c r="G1058" s="32"/>
      <c r="H1058" s="45" t="e">
        <f>VLOOKUP(G1058,Export7[#All],2,FALSE)</f>
        <v>#N/A</v>
      </c>
      <c r="I1058" s="45" t="e">
        <f>VLOOKUP($A1058,EVID_OSEVU!$A$1:$M$4972,10,FALSE)</f>
        <v>#N/A</v>
      </c>
      <c r="J1058" s="58" t="e">
        <f>VLOOKUP($A1058,EVID_OSEVU!$A$1:$M$4972,11,FALSE)</f>
        <v>#N/A</v>
      </c>
      <c r="K1058" s="33"/>
      <c r="L1058" s="45" t="e">
        <f>VLOOKUP(EVID_PASTVY!H1058,KATEGORIE_ZVIRAT!$B$2:$M$31,6,FALSE)*K1058</f>
        <v>#N/A</v>
      </c>
      <c r="M1058" s="33">
        <v>24</v>
      </c>
      <c r="N1058" s="45" t="e">
        <f>VLOOKUP(EVID_PASTVY!$H1058,KATEGORIE_ZVIRAT!$B$2:$M$31,8,FALSE)</f>
        <v>#N/A</v>
      </c>
      <c r="O1058" s="45" t="e">
        <f>VLOOKUP(EVID_PASTVY!$H1058,KATEGORIE_ZVIRAT!$B$2:$M$31,9,FALSE)</f>
        <v>#N/A</v>
      </c>
      <c r="P1058" s="54" t="e">
        <f>VLOOKUP(EVID_PASTVY!$H1058,KATEGORIE_ZVIRAT!$B$2:$M$31,7,FALSE)*L1058/1000*M1058/24*(F1058-E1058+1)/J1058</f>
        <v>#N/A</v>
      </c>
      <c r="Q1058" s="52" t="e">
        <f>VLOOKUP(EVID_PASTVY!$H1058,KATEGORIE_ZVIRAT!$B$2:$M$31,10,FALSE)*P1058*10</f>
        <v>#N/A</v>
      </c>
      <c r="R1058" s="52" t="e">
        <f>VLOOKUP(EVID_PASTVY!$H1058,KATEGORIE_ZVIRAT!$B$2:$M$31,11,FALSE)*P1058*10</f>
        <v>#N/A</v>
      </c>
      <c r="S1058" s="52" t="e">
        <f>VLOOKUP(EVID_PASTVY!$H1058,KATEGORIE_ZVIRAT!$B$2:$M$31,12,FALSE)*P1058*10</f>
        <v>#N/A</v>
      </c>
    </row>
    <row r="1059" spans="1:19" x14ac:dyDescent="0.2">
      <c r="A1059" s="32"/>
      <c r="B1059" s="37" t="e">
        <f>VLOOKUP($A1059,EVID_OSEVU!$A$1:$M$4972,2,FALSE)</f>
        <v>#N/A</v>
      </c>
      <c r="C1059" s="37" t="e">
        <f>VLOOKUP($A1059,EVID_OSEVU!$A$1:$M$4972,3,FALSE)</f>
        <v>#N/A</v>
      </c>
      <c r="D1059" s="45" t="e">
        <f>VLOOKUP($A1059,EVID_OSEVU!$A$1:$M$4972,4,FALSE)</f>
        <v>#N/A</v>
      </c>
      <c r="E1059" s="35"/>
      <c r="F1059" s="53"/>
      <c r="G1059" s="32"/>
      <c r="H1059" s="45" t="e">
        <f>VLOOKUP(G1059,Export7[#All],2,FALSE)</f>
        <v>#N/A</v>
      </c>
      <c r="I1059" s="45" t="e">
        <f>VLOOKUP($A1059,EVID_OSEVU!$A$1:$M$4972,10,FALSE)</f>
        <v>#N/A</v>
      </c>
      <c r="J1059" s="58" t="e">
        <f>VLOOKUP($A1059,EVID_OSEVU!$A$1:$M$4972,11,FALSE)</f>
        <v>#N/A</v>
      </c>
      <c r="K1059" s="33"/>
      <c r="L1059" s="45" t="e">
        <f>VLOOKUP(EVID_PASTVY!H1059,KATEGORIE_ZVIRAT!$B$2:$M$31,6,FALSE)*K1059</f>
        <v>#N/A</v>
      </c>
      <c r="M1059" s="33">
        <v>24</v>
      </c>
      <c r="N1059" s="45" t="e">
        <f>VLOOKUP(EVID_PASTVY!$H1059,KATEGORIE_ZVIRAT!$B$2:$M$31,8,FALSE)</f>
        <v>#N/A</v>
      </c>
      <c r="O1059" s="45" t="e">
        <f>VLOOKUP(EVID_PASTVY!$H1059,KATEGORIE_ZVIRAT!$B$2:$M$31,9,FALSE)</f>
        <v>#N/A</v>
      </c>
      <c r="P1059" s="54" t="e">
        <f>VLOOKUP(EVID_PASTVY!$H1059,KATEGORIE_ZVIRAT!$B$2:$M$31,7,FALSE)*L1059/1000*M1059/24*(F1059-E1059+1)/J1059</f>
        <v>#N/A</v>
      </c>
      <c r="Q1059" s="52" t="e">
        <f>VLOOKUP(EVID_PASTVY!$H1059,KATEGORIE_ZVIRAT!$B$2:$M$31,10,FALSE)*P1059*10</f>
        <v>#N/A</v>
      </c>
      <c r="R1059" s="52" t="e">
        <f>VLOOKUP(EVID_PASTVY!$H1059,KATEGORIE_ZVIRAT!$B$2:$M$31,11,FALSE)*P1059*10</f>
        <v>#N/A</v>
      </c>
      <c r="S1059" s="52" t="e">
        <f>VLOOKUP(EVID_PASTVY!$H1059,KATEGORIE_ZVIRAT!$B$2:$M$31,12,FALSE)*P1059*10</f>
        <v>#N/A</v>
      </c>
    </row>
    <row r="1060" spans="1:19" x14ac:dyDescent="0.2">
      <c r="A1060" s="32"/>
      <c r="B1060" s="37" t="e">
        <f>VLOOKUP($A1060,EVID_OSEVU!$A$1:$M$4972,2,FALSE)</f>
        <v>#N/A</v>
      </c>
      <c r="C1060" s="37" t="e">
        <f>VLOOKUP($A1060,EVID_OSEVU!$A$1:$M$4972,3,FALSE)</f>
        <v>#N/A</v>
      </c>
      <c r="D1060" s="45" t="e">
        <f>VLOOKUP($A1060,EVID_OSEVU!$A$1:$M$4972,4,FALSE)</f>
        <v>#N/A</v>
      </c>
      <c r="E1060" s="35"/>
      <c r="F1060" s="53"/>
      <c r="G1060" s="32"/>
      <c r="H1060" s="45" t="e">
        <f>VLOOKUP(G1060,Export7[#All],2,FALSE)</f>
        <v>#N/A</v>
      </c>
      <c r="I1060" s="45" t="e">
        <f>VLOOKUP($A1060,EVID_OSEVU!$A$1:$M$4972,10,FALSE)</f>
        <v>#N/A</v>
      </c>
      <c r="J1060" s="58" t="e">
        <f>VLOOKUP($A1060,EVID_OSEVU!$A$1:$M$4972,11,FALSE)</f>
        <v>#N/A</v>
      </c>
      <c r="K1060" s="33"/>
      <c r="L1060" s="45" t="e">
        <f>VLOOKUP(EVID_PASTVY!H1060,KATEGORIE_ZVIRAT!$B$2:$M$31,6,FALSE)*K1060</f>
        <v>#N/A</v>
      </c>
      <c r="M1060" s="33">
        <v>24</v>
      </c>
      <c r="N1060" s="45" t="e">
        <f>VLOOKUP(EVID_PASTVY!$H1060,KATEGORIE_ZVIRAT!$B$2:$M$31,8,FALSE)</f>
        <v>#N/A</v>
      </c>
      <c r="O1060" s="45" t="e">
        <f>VLOOKUP(EVID_PASTVY!$H1060,KATEGORIE_ZVIRAT!$B$2:$M$31,9,FALSE)</f>
        <v>#N/A</v>
      </c>
      <c r="P1060" s="54" t="e">
        <f>VLOOKUP(EVID_PASTVY!$H1060,KATEGORIE_ZVIRAT!$B$2:$M$31,7,FALSE)*L1060/1000*M1060/24*(F1060-E1060+1)/J1060</f>
        <v>#N/A</v>
      </c>
      <c r="Q1060" s="52" t="e">
        <f>VLOOKUP(EVID_PASTVY!$H1060,KATEGORIE_ZVIRAT!$B$2:$M$31,10,FALSE)*P1060*10</f>
        <v>#N/A</v>
      </c>
      <c r="R1060" s="52" t="e">
        <f>VLOOKUP(EVID_PASTVY!$H1060,KATEGORIE_ZVIRAT!$B$2:$M$31,11,FALSE)*P1060*10</f>
        <v>#N/A</v>
      </c>
      <c r="S1060" s="52" t="e">
        <f>VLOOKUP(EVID_PASTVY!$H1060,KATEGORIE_ZVIRAT!$B$2:$M$31,12,FALSE)*P1060*10</f>
        <v>#N/A</v>
      </c>
    </row>
    <row r="1061" spans="1:19" x14ac:dyDescent="0.2">
      <c r="A1061" s="32"/>
      <c r="B1061" s="37" t="e">
        <f>VLOOKUP($A1061,EVID_OSEVU!$A$1:$M$4972,2,FALSE)</f>
        <v>#N/A</v>
      </c>
      <c r="C1061" s="37" t="e">
        <f>VLOOKUP($A1061,EVID_OSEVU!$A$1:$M$4972,3,FALSE)</f>
        <v>#N/A</v>
      </c>
      <c r="D1061" s="45" t="e">
        <f>VLOOKUP($A1061,EVID_OSEVU!$A$1:$M$4972,4,FALSE)</f>
        <v>#N/A</v>
      </c>
      <c r="E1061" s="35"/>
      <c r="F1061" s="53"/>
      <c r="G1061" s="32"/>
      <c r="H1061" s="45" t="e">
        <f>VLOOKUP(G1061,Export7[#All],2,FALSE)</f>
        <v>#N/A</v>
      </c>
      <c r="I1061" s="45" t="e">
        <f>VLOOKUP($A1061,EVID_OSEVU!$A$1:$M$4972,10,FALSE)</f>
        <v>#N/A</v>
      </c>
      <c r="J1061" s="58" t="e">
        <f>VLOOKUP($A1061,EVID_OSEVU!$A$1:$M$4972,11,FALSE)</f>
        <v>#N/A</v>
      </c>
      <c r="K1061" s="33"/>
      <c r="L1061" s="45" t="e">
        <f>VLOOKUP(EVID_PASTVY!H1061,KATEGORIE_ZVIRAT!$B$2:$M$31,6,FALSE)*K1061</f>
        <v>#N/A</v>
      </c>
      <c r="M1061" s="33">
        <v>24</v>
      </c>
      <c r="N1061" s="45" t="e">
        <f>VLOOKUP(EVID_PASTVY!$H1061,KATEGORIE_ZVIRAT!$B$2:$M$31,8,FALSE)</f>
        <v>#N/A</v>
      </c>
      <c r="O1061" s="45" t="e">
        <f>VLOOKUP(EVID_PASTVY!$H1061,KATEGORIE_ZVIRAT!$B$2:$M$31,9,FALSE)</f>
        <v>#N/A</v>
      </c>
      <c r="P1061" s="54" t="e">
        <f>VLOOKUP(EVID_PASTVY!$H1061,KATEGORIE_ZVIRAT!$B$2:$M$31,7,FALSE)*L1061/1000*M1061/24*(F1061-E1061+1)/J1061</f>
        <v>#N/A</v>
      </c>
      <c r="Q1061" s="52" t="e">
        <f>VLOOKUP(EVID_PASTVY!$H1061,KATEGORIE_ZVIRAT!$B$2:$M$31,10,FALSE)*P1061*10</f>
        <v>#N/A</v>
      </c>
      <c r="R1061" s="52" t="e">
        <f>VLOOKUP(EVID_PASTVY!$H1061,KATEGORIE_ZVIRAT!$B$2:$M$31,11,FALSE)*P1061*10</f>
        <v>#N/A</v>
      </c>
      <c r="S1061" s="52" t="e">
        <f>VLOOKUP(EVID_PASTVY!$H1061,KATEGORIE_ZVIRAT!$B$2:$M$31,12,FALSE)*P1061*10</f>
        <v>#N/A</v>
      </c>
    </row>
    <row r="1062" spans="1:19" x14ac:dyDescent="0.2">
      <c r="A1062" s="32"/>
      <c r="B1062" s="37" t="e">
        <f>VLOOKUP($A1062,EVID_OSEVU!$A$1:$M$4972,2,FALSE)</f>
        <v>#N/A</v>
      </c>
      <c r="C1062" s="37" t="e">
        <f>VLOOKUP($A1062,EVID_OSEVU!$A$1:$M$4972,3,FALSE)</f>
        <v>#N/A</v>
      </c>
      <c r="D1062" s="45" t="e">
        <f>VLOOKUP($A1062,EVID_OSEVU!$A$1:$M$4972,4,FALSE)</f>
        <v>#N/A</v>
      </c>
      <c r="E1062" s="35"/>
      <c r="F1062" s="53"/>
      <c r="G1062" s="32"/>
      <c r="H1062" s="45" t="e">
        <f>VLOOKUP(G1062,Export7[#All],2,FALSE)</f>
        <v>#N/A</v>
      </c>
      <c r="I1062" s="45" t="e">
        <f>VLOOKUP($A1062,EVID_OSEVU!$A$1:$M$4972,10,FALSE)</f>
        <v>#N/A</v>
      </c>
      <c r="J1062" s="58" t="e">
        <f>VLOOKUP($A1062,EVID_OSEVU!$A$1:$M$4972,11,FALSE)</f>
        <v>#N/A</v>
      </c>
      <c r="K1062" s="33"/>
      <c r="L1062" s="45" t="e">
        <f>VLOOKUP(EVID_PASTVY!H1062,KATEGORIE_ZVIRAT!$B$2:$M$31,6,FALSE)*K1062</f>
        <v>#N/A</v>
      </c>
      <c r="M1062" s="33">
        <v>24</v>
      </c>
      <c r="N1062" s="45" t="e">
        <f>VLOOKUP(EVID_PASTVY!$H1062,KATEGORIE_ZVIRAT!$B$2:$M$31,8,FALSE)</f>
        <v>#N/A</v>
      </c>
      <c r="O1062" s="45" t="e">
        <f>VLOOKUP(EVID_PASTVY!$H1062,KATEGORIE_ZVIRAT!$B$2:$M$31,9,FALSE)</f>
        <v>#N/A</v>
      </c>
      <c r="P1062" s="54" t="e">
        <f>VLOOKUP(EVID_PASTVY!$H1062,KATEGORIE_ZVIRAT!$B$2:$M$31,7,FALSE)*L1062/1000*M1062/24*(F1062-E1062+1)/J1062</f>
        <v>#N/A</v>
      </c>
      <c r="Q1062" s="52" t="e">
        <f>VLOOKUP(EVID_PASTVY!$H1062,KATEGORIE_ZVIRAT!$B$2:$M$31,10,FALSE)*P1062*10</f>
        <v>#N/A</v>
      </c>
      <c r="R1062" s="52" t="e">
        <f>VLOOKUP(EVID_PASTVY!$H1062,KATEGORIE_ZVIRAT!$B$2:$M$31,11,FALSE)*P1062*10</f>
        <v>#N/A</v>
      </c>
      <c r="S1062" s="52" t="e">
        <f>VLOOKUP(EVID_PASTVY!$H1062,KATEGORIE_ZVIRAT!$B$2:$M$31,12,FALSE)*P1062*10</f>
        <v>#N/A</v>
      </c>
    </row>
    <row r="1063" spans="1:19" x14ac:dyDescent="0.2">
      <c r="A1063" s="32"/>
      <c r="B1063" s="37" t="e">
        <f>VLOOKUP($A1063,EVID_OSEVU!$A$1:$M$4972,2,FALSE)</f>
        <v>#N/A</v>
      </c>
      <c r="C1063" s="37" t="e">
        <f>VLOOKUP($A1063,EVID_OSEVU!$A$1:$M$4972,3,FALSE)</f>
        <v>#N/A</v>
      </c>
      <c r="D1063" s="45" t="e">
        <f>VLOOKUP($A1063,EVID_OSEVU!$A$1:$M$4972,4,FALSE)</f>
        <v>#N/A</v>
      </c>
      <c r="E1063" s="35"/>
      <c r="F1063" s="53"/>
      <c r="G1063" s="32"/>
      <c r="H1063" s="45" t="e">
        <f>VLOOKUP(G1063,Export7[#All],2,FALSE)</f>
        <v>#N/A</v>
      </c>
      <c r="I1063" s="45" t="e">
        <f>VLOOKUP($A1063,EVID_OSEVU!$A$1:$M$4972,10,FALSE)</f>
        <v>#N/A</v>
      </c>
      <c r="J1063" s="58" t="e">
        <f>VLOOKUP($A1063,EVID_OSEVU!$A$1:$M$4972,11,FALSE)</f>
        <v>#N/A</v>
      </c>
      <c r="K1063" s="33"/>
      <c r="L1063" s="45" t="e">
        <f>VLOOKUP(EVID_PASTVY!H1063,KATEGORIE_ZVIRAT!$B$2:$M$31,6,FALSE)*K1063</f>
        <v>#N/A</v>
      </c>
      <c r="M1063" s="33">
        <v>24</v>
      </c>
      <c r="N1063" s="45" t="e">
        <f>VLOOKUP(EVID_PASTVY!$H1063,KATEGORIE_ZVIRAT!$B$2:$M$31,8,FALSE)</f>
        <v>#N/A</v>
      </c>
      <c r="O1063" s="45" t="e">
        <f>VLOOKUP(EVID_PASTVY!$H1063,KATEGORIE_ZVIRAT!$B$2:$M$31,9,FALSE)</f>
        <v>#N/A</v>
      </c>
      <c r="P1063" s="54" t="e">
        <f>VLOOKUP(EVID_PASTVY!$H1063,KATEGORIE_ZVIRAT!$B$2:$M$31,7,FALSE)*L1063/1000*M1063/24*(F1063-E1063+1)/J1063</f>
        <v>#N/A</v>
      </c>
      <c r="Q1063" s="52" t="e">
        <f>VLOOKUP(EVID_PASTVY!$H1063,KATEGORIE_ZVIRAT!$B$2:$M$31,10,FALSE)*P1063*10</f>
        <v>#N/A</v>
      </c>
      <c r="R1063" s="52" t="e">
        <f>VLOOKUP(EVID_PASTVY!$H1063,KATEGORIE_ZVIRAT!$B$2:$M$31,11,FALSE)*P1063*10</f>
        <v>#N/A</v>
      </c>
      <c r="S1063" s="52" t="e">
        <f>VLOOKUP(EVID_PASTVY!$H1063,KATEGORIE_ZVIRAT!$B$2:$M$31,12,FALSE)*P1063*10</f>
        <v>#N/A</v>
      </c>
    </row>
    <row r="1064" spans="1:19" x14ac:dyDescent="0.2">
      <c r="A1064" s="32"/>
      <c r="B1064" s="37" t="e">
        <f>VLOOKUP($A1064,EVID_OSEVU!$A$1:$M$4972,2,FALSE)</f>
        <v>#N/A</v>
      </c>
      <c r="C1064" s="37" t="e">
        <f>VLOOKUP($A1064,EVID_OSEVU!$A$1:$M$4972,3,FALSE)</f>
        <v>#N/A</v>
      </c>
      <c r="D1064" s="45" t="e">
        <f>VLOOKUP($A1064,EVID_OSEVU!$A$1:$M$4972,4,FALSE)</f>
        <v>#N/A</v>
      </c>
      <c r="E1064" s="35"/>
      <c r="F1064" s="53"/>
      <c r="G1064" s="32"/>
      <c r="H1064" s="45" t="e">
        <f>VLOOKUP(G1064,Export7[#All],2,FALSE)</f>
        <v>#N/A</v>
      </c>
      <c r="I1064" s="45" t="e">
        <f>VLOOKUP($A1064,EVID_OSEVU!$A$1:$M$4972,10,FALSE)</f>
        <v>#N/A</v>
      </c>
      <c r="J1064" s="58" t="e">
        <f>VLOOKUP($A1064,EVID_OSEVU!$A$1:$M$4972,11,FALSE)</f>
        <v>#N/A</v>
      </c>
      <c r="K1064" s="33"/>
      <c r="L1064" s="45" t="e">
        <f>VLOOKUP(EVID_PASTVY!H1064,KATEGORIE_ZVIRAT!$B$2:$M$31,6,FALSE)*K1064</f>
        <v>#N/A</v>
      </c>
      <c r="M1064" s="33">
        <v>24</v>
      </c>
      <c r="N1064" s="45" t="e">
        <f>VLOOKUP(EVID_PASTVY!$H1064,KATEGORIE_ZVIRAT!$B$2:$M$31,8,FALSE)</f>
        <v>#N/A</v>
      </c>
      <c r="O1064" s="45" t="e">
        <f>VLOOKUP(EVID_PASTVY!$H1064,KATEGORIE_ZVIRAT!$B$2:$M$31,9,FALSE)</f>
        <v>#N/A</v>
      </c>
      <c r="P1064" s="54" t="e">
        <f>VLOOKUP(EVID_PASTVY!$H1064,KATEGORIE_ZVIRAT!$B$2:$M$31,7,FALSE)*L1064/1000*M1064/24*(F1064-E1064+1)/J1064</f>
        <v>#N/A</v>
      </c>
      <c r="Q1064" s="52" t="e">
        <f>VLOOKUP(EVID_PASTVY!$H1064,KATEGORIE_ZVIRAT!$B$2:$M$31,10,FALSE)*P1064*10</f>
        <v>#N/A</v>
      </c>
      <c r="R1064" s="52" t="e">
        <f>VLOOKUP(EVID_PASTVY!$H1064,KATEGORIE_ZVIRAT!$B$2:$M$31,11,FALSE)*P1064*10</f>
        <v>#N/A</v>
      </c>
      <c r="S1064" s="52" t="e">
        <f>VLOOKUP(EVID_PASTVY!$H1064,KATEGORIE_ZVIRAT!$B$2:$M$31,12,FALSE)*P1064*10</f>
        <v>#N/A</v>
      </c>
    </row>
    <row r="1065" spans="1:19" x14ac:dyDescent="0.2">
      <c r="A1065" s="32"/>
      <c r="B1065" s="37" t="e">
        <f>VLOOKUP($A1065,EVID_OSEVU!$A$1:$M$4972,2,FALSE)</f>
        <v>#N/A</v>
      </c>
      <c r="C1065" s="37" t="e">
        <f>VLOOKUP($A1065,EVID_OSEVU!$A$1:$M$4972,3,FALSE)</f>
        <v>#N/A</v>
      </c>
      <c r="D1065" s="45" t="e">
        <f>VLOOKUP($A1065,EVID_OSEVU!$A$1:$M$4972,4,FALSE)</f>
        <v>#N/A</v>
      </c>
      <c r="E1065" s="35"/>
      <c r="F1065" s="53"/>
      <c r="G1065" s="32"/>
      <c r="H1065" s="45" t="e">
        <f>VLOOKUP(G1065,Export7[#All],2,FALSE)</f>
        <v>#N/A</v>
      </c>
      <c r="I1065" s="45" t="e">
        <f>VLOOKUP($A1065,EVID_OSEVU!$A$1:$M$4972,10,FALSE)</f>
        <v>#N/A</v>
      </c>
      <c r="J1065" s="58" t="e">
        <f>VLOOKUP($A1065,EVID_OSEVU!$A$1:$M$4972,11,FALSE)</f>
        <v>#N/A</v>
      </c>
      <c r="K1065" s="33"/>
      <c r="L1065" s="45" t="e">
        <f>VLOOKUP(EVID_PASTVY!H1065,KATEGORIE_ZVIRAT!$B$2:$M$31,6,FALSE)*K1065</f>
        <v>#N/A</v>
      </c>
      <c r="M1065" s="33">
        <v>24</v>
      </c>
      <c r="N1065" s="45" t="e">
        <f>VLOOKUP(EVID_PASTVY!$H1065,KATEGORIE_ZVIRAT!$B$2:$M$31,8,FALSE)</f>
        <v>#N/A</v>
      </c>
      <c r="O1065" s="45" t="e">
        <f>VLOOKUP(EVID_PASTVY!$H1065,KATEGORIE_ZVIRAT!$B$2:$M$31,9,FALSE)</f>
        <v>#N/A</v>
      </c>
      <c r="P1065" s="54" t="e">
        <f>VLOOKUP(EVID_PASTVY!$H1065,KATEGORIE_ZVIRAT!$B$2:$M$31,7,FALSE)*L1065/1000*M1065/24*(F1065-E1065+1)/J1065</f>
        <v>#N/A</v>
      </c>
      <c r="Q1065" s="52" t="e">
        <f>VLOOKUP(EVID_PASTVY!$H1065,KATEGORIE_ZVIRAT!$B$2:$M$31,10,FALSE)*P1065*10</f>
        <v>#N/A</v>
      </c>
      <c r="R1065" s="52" t="e">
        <f>VLOOKUP(EVID_PASTVY!$H1065,KATEGORIE_ZVIRAT!$B$2:$M$31,11,FALSE)*P1065*10</f>
        <v>#N/A</v>
      </c>
      <c r="S1065" s="52" t="e">
        <f>VLOOKUP(EVID_PASTVY!$H1065,KATEGORIE_ZVIRAT!$B$2:$M$31,12,FALSE)*P1065*10</f>
        <v>#N/A</v>
      </c>
    </row>
    <row r="1066" spans="1:19" x14ac:dyDescent="0.2">
      <c r="A1066" s="32"/>
      <c r="B1066" s="37" t="e">
        <f>VLOOKUP($A1066,EVID_OSEVU!$A$1:$M$4972,2,FALSE)</f>
        <v>#N/A</v>
      </c>
      <c r="C1066" s="37" t="e">
        <f>VLOOKUP($A1066,EVID_OSEVU!$A$1:$M$4972,3,FALSE)</f>
        <v>#N/A</v>
      </c>
      <c r="D1066" s="45" t="e">
        <f>VLOOKUP($A1066,EVID_OSEVU!$A$1:$M$4972,4,FALSE)</f>
        <v>#N/A</v>
      </c>
      <c r="E1066" s="35"/>
      <c r="F1066" s="53"/>
      <c r="G1066" s="32"/>
      <c r="H1066" s="45" t="e">
        <f>VLOOKUP(G1066,Export7[#All],2,FALSE)</f>
        <v>#N/A</v>
      </c>
      <c r="I1066" s="45" t="e">
        <f>VLOOKUP($A1066,EVID_OSEVU!$A$1:$M$4972,10,FALSE)</f>
        <v>#N/A</v>
      </c>
      <c r="J1066" s="58" t="e">
        <f>VLOOKUP($A1066,EVID_OSEVU!$A$1:$M$4972,11,FALSE)</f>
        <v>#N/A</v>
      </c>
      <c r="K1066" s="33"/>
      <c r="L1066" s="45" t="e">
        <f>VLOOKUP(EVID_PASTVY!H1066,KATEGORIE_ZVIRAT!$B$2:$M$31,6,FALSE)*K1066</f>
        <v>#N/A</v>
      </c>
      <c r="M1066" s="33">
        <v>24</v>
      </c>
      <c r="N1066" s="45" t="e">
        <f>VLOOKUP(EVID_PASTVY!$H1066,KATEGORIE_ZVIRAT!$B$2:$M$31,8,FALSE)</f>
        <v>#N/A</v>
      </c>
      <c r="O1066" s="45" t="e">
        <f>VLOOKUP(EVID_PASTVY!$H1066,KATEGORIE_ZVIRAT!$B$2:$M$31,9,FALSE)</f>
        <v>#N/A</v>
      </c>
      <c r="P1066" s="54" t="e">
        <f>VLOOKUP(EVID_PASTVY!$H1066,KATEGORIE_ZVIRAT!$B$2:$M$31,7,FALSE)*L1066/1000*M1066/24*(F1066-E1066+1)/J1066</f>
        <v>#N/A</v>
      </c>
      <c r="Q1066" s="52" t="e">
        <f>VLOOKUP(EVID_PASTVY!$H1066,KATEGORIE_ZVIRAT!$B$2:$M$31,10,FALSE)*P1066*10</f>
        <v>#N/A</v>
      </c>
      <c r="R1066" s="52" t="e">
        <f>VLOOKUP(EVID_PASTVY!$H1066,KATEGORIE_ZVIRAT!$B$2:$M$31,11,FALSE)*P1066*10</f>
        <v>#N/A</v>
      </c>
      <c r="S1066" s="52" t="e">
        <f>VLOOKUP(EVID_PASTVY!$H1066,KATEGORIE_ZVIRAT!$B$2:$M$31,12,FALSE)*P1066*10</f>
        <v>#N/A</v>
      </c>
    </row>
    <row r="1067" spans="1:19" x14ac:dyDescent="0.2">
      <c r="A1067" s="32"/>
      <c r="B1067" s="37" t="e">
        <f>VLOOKUP($A1067,EVID_OSEVU!$A$1:$M$4972,2,FALSE)</f>
        <v>#N/A</v>
      </c>
      <c r="C1067" s="37" t="e">
        <f>VLOOKUP($A1067,EVID_OSEVU!$A$1:$M$4972,3,FALSE)</f>
        <v>#N/A</v>
      </c>
      <c r="D1067" s="45" t="e">
        <f>VLOOKUP($A1067,EVID_OSEVU!$A$1:$M$4972,4,FALSE)</f>
        <v>#N/A</v>
      </c>
      <c r="E1067" s="35"/>
      <c r="F1067" s="53"/>
      <c r="G1067" s="32"/>
      <c r="H1067" s="45" t="e">
        <f>VLOOKUP(G1067,Export7[#All],2,FALSE)</f>
        <v>#N/A</v>
      </c>
      <c r="I1067" s="45" t="e">
        <f>VLOOKUP($A1067,EVID_OSEVU!$A$1:$M$4972,10,FALSE)</f>
        <v>#N/A</v>
      </c>
      <c r="J1067" s="58" t="e">
        <f>VLOOKUP($A1067,EVID_OSEVU!$A$1:$M$4972,11,FALSE)</f>
        <v>#N/A</v>
      </c>
      <c r="K1067" s="33"/>
      <c r="L1067" s="45" t="e">
        <f>VLOOKUP(EVID_PASTVY!H1067,KATEGORIE_ZVIRAT!$B$2:$M$31,6,FALSE)*K1067</f>
        <v>#N/A</v>
      </c>
      <c r="M1067" s="33">
        <v>24</v>
      </c>
      <c r="N1067" s="45" t="e">
        <f>VLOOKUP(EVID_PASTVY!$H1067,KATEGORIE_ZVIRAT!$B$2:$M$31,8,FALSE)</f>
        <v>#N/A</v>
      </c>
      <c r="O1067" s="45" t="e">
        <f>VLOOKUP(EVID_PASTVY!$H1067,KATEGORIE_ZVIRAT!$B$2:$M$31,9,FALSE)</f>
        <v>#N/A</v>
      </c>
      <c r="P1067" s="54" t="e">
        <f>VLOOKUP(EVID_PASTVY!$H1067,KATEGORIE_ZVIRAT!$B$2:$M$31,7,FALSE)*L1067/1000*M1067/24*(F1067-E1067+1)/J1067</f>
        <v>#N/A</v>
      </c>
      <c r="Q1067" s="52" t="e">
        <f>VLOOKUP(EVID_PASTVY!$H1067,KATEGORIE_ZVIRAT!$B$2:$M$31,10,FALSE)*P1067*10</f>
        <v>#N/A</v>
      </c>
      <c r="R1067" s="52" t="e">
        <f>VLOOKUP(EVID_PASTVY!$H1067,KATEGORIE_ZVIRAT!$B$2:$M$31,11,FALSE)*P1067*10</f>
        <v>#N/A</v>
      </c>
      <c r="S1067" s="52" t="e">
        <f>VLOOKUP(EVID_PASTVY!$H1067,KATEGORIE_ZVIRAT!$B$2:$M$31,12,FALSE)*P1067*10</f>
        <v>#N/A</v>
      </c>
    </row>
    <row r="1068" spans="1:19" x14ac:dyDescent="0.2">
      <c r="A1068" s="32"/>
      <c r="B1068" s="37" t="e">
        <f>VLOOKUP($A1068,EVID_OSEVU!$A$1:$M$4972,2,FALSE)</f>
        <v>#N/A</v>
      </c>
      <c r="C1068" s="37" t="e">
        <f>VLOOKUP($A1068,EVID_OSEVU!$A$1:$M$4972,3,FALSE)</f>
        <v>#N/A</v>
      </c>
      <c r="D1068" s="45" t="e">
        <f>VLOOKUP($A1068,EVID_OSEVU!$A$1:$M$4972,4,FALSE)</f>
        <v>#N/A</v>
      </c>
      <c r="E1068" s="35"/>
      <c r="F1068" s="53"/>
      <c r="G1068" s="32"/>
      <c r="H1068" s="45" t="e">
        <f>VLOOKUP(G1068,Export7[#All],2,FALSE)</f>
        <v>#N/A</v>
      </c>
      <c r="I1068" s="45" t="e">
        <f>VLOOKUP($A1068,EVID_OSEVU!$A$1:$M$4972,10,FALSE)</f>
        <v>#N/A</v>
      </c>
      <c r="J1068" s="58" t="e">
        <f>VLOOKUP($A1068,EVID_OSEVU!$A$1:$M$4972,11,FALSE)</f>
        <v>#N/A</v>
      </c>
      <c r="K1068" s="33"/>
      <c r="L1068" s="45" t="e">
        <f>VLOOKUP(EVID_PASTVY!H1068,KATEGORIE_ZVIRAT!$B$2:$M$31,6,FALSE)*K1068</f>
        <v>#N/A</v>
      </c>
      <c r="M1068" s="33">
        <v>24</v>
      </c>
      <c r="N1068" s="45" t="e">
        <f>VLOOKUP(EVID_PASTVY!$H1068,KATEGORIE_ZVIRAT!$B$2:$M$31,8,FALSE)</f>
        <v>#N/A</v>
      </c>
      <c r="O1068" s="45" t="e">
        <f>VLOOKUP(EVID_PASTVY!$H1068,KATEGORIE_ZVIRAT!$B$2:$M$31,9,FALSE)</f>
        <v>#N/A</v>
      </c>
      <c r="P1068" s="54" t="e">
        <f>VLOOKUP(EVID_PASTVY!$H1068,KATEGORIE_ZVIRAT!$B$2:$M$31,7,FALSE)*L1068/1000*M1068/24*(F1068-E1068+1)/J1068</f>
        <v>#N/A</v>
      </c>
      <c r="Q1068" s="52" t="e">
        <f>VLOOKUP(EVID_PASTVY!$H1068,KATEGORIE_ZVIRAT!$B$2:$M$31,10,FALSE)*P1068*10</f>
        <v>#N/A</v>
      </c>
      <c r="R1068" s="52" t="e">
        <f>VLOOKUP(EVID_PASTVY!$H1068,KATEGORIE_ZVIRAT!$B$2:$M$31,11,FALSE)*P1068*10</f>
        <v>#N/A</v>
      </c>
      <c r="S1068" s="52" t="e">
        <f>VLOOKUP(EVID_PASTVY!$H1068,KATEGORIE_ZVIRAT!$B$2:$M$31,12,FALSE)*P1068*10</f>
        <v>#N/A</v>
      </c>
    </row>
    <row r="1069" spans="1:19" x14ac:dyDescent="0.2">
      <c r="A1069" s="32"/>
      <c r="B1069" s="37" t="e">
        <f>VLOOKUP($A1069,EVID_OSEVU!$A$1:$M$4972,2,FALSE)</f>
        <v>#N/A</v>
      </c>
      <c r="C1069" s="37" t="e">
        <f>VLOOKUP($A1069,EVID_OSEVU!$A$1:$M$4972,3,FALSE)</f>
        <v>#N/A</v>
      </c>
      <c r="D1069" s="45" t="e">
        <f>VLOOKUP($A1069,EVID_OSEVU!$A$1:$M$4972,4,FALSE)</f>
        <v>#N/A</v>
      </c>
      <c r="E1069" s="35"/>
      <c r="F1069" s="53"/>
      <c r="G1069" s="32"/>
      <c r="H1069" s="45" t="e">
        <f>VLOOKUP(G1069,Export7[#All],2,FALSE)</f>
        <v>#N/A</v>
      </c>
      <c r="I1069" s="45" t="e">
        <f>VLOOKUP($A1069,EVID_OSEVU!$A$1:$M$4972,10,FALSE)</f>
        <v>#N/A</v>
      </c>
      <c r="J1069" s="58" t="e">
        <f>VLOOKUP($A1069,EVID_OSEVU!$A$1:$M$4972,11,FALSE)</f>
        <v>#N/A</v>
      </c>
      <c r="K1069" s="33"/>
      <c r="L1069" s="45" t="e">
        <f>VLOOKUP(EVID_PASTVY!H1069,KATEGORIE_ZVIRAT!$B$2:$M$31,6,FALSE)*K1069</f>
        <v>#N/A</v>
      </c>
      <c r="M1069" s="33">
        <v>24</v>
      </c>
      <c r="N1069" s="45" t="e">
        <f>VLOOKUP(EVID_PASTVY!$H1069,KATEGORIE_ZVIRAT!$B$2:$M$31,8,FALSE)</f>
        <v>#N/A</v>
      </c>
      <c r="O1069" s="45" t="e">
        <f>VLOOKUP(EVID_PASTVY!$H1069,KATEGORIE_ZVIRAT!$B$2:$M$31,9,FALSE)</f>
        <v>#N/A</v>
      </c>
      <c r="P1069" s="54" t="e">
        <f>VLOOKUP(EVID_PASTVY!$H1069,KATEGORIE_ZVIRAT!$B$2:$M$31,7,FALSE)*L1069/1000*M1069/24*(F1069-E1069+1)/J1069</f>
        <v>#N/A</v>
      </c>
      <c r="Q1069" s="52" t="e">
        <f>VLOOKUP(EVID_PASTVY!$H1069,KATEGORIE_ZVIRAT!$B$2:$M$31,10,FALSE)*P1069*10</f>
        <v>#N/A</v>
      </c>
      <c r="R1069" s="52" t="e">
        <f>VLOOKUP(EVID_PASTVY!$H1069,KATEGORIE_ZVIRAT!$B$2:$M$31,11,FALSE)*P1069*10</f>
        <v>#N/A</v>
      </c>
      <c r="S1069" s="52" t="e">
        <f>VLOOKUP(EVID_PASTVY!$H1069,KATEGORIE_ZVIRAT!$B$2:$M$31,12,FALSE)*P1069*10</f>
        <v>#N/A</v>
      </c>
    </row>
    <row r="1070" spans="1:19" x14ac:dyDescent="0.2">
      <c r="A1070" s="32"/>
      <c r="B1070" s="37" t="e">
        <f>VLOOKUP($A1070,EVID_OSEVU!$A$1:$M$4972,2,FALSE)</f>
        <v>#N/A</v>
      </c>
      <c r="C1070" s="37" t="e">
        <f>VLOOKUP($A1070,EVID_OSEVU!$A$1:$M$4972,3,FALSE)</f>
        <v>#N/A</v>
      </c>
      <c r="D1070" s="45" t="e">
        <f>VLOOKUP($A1070,EVID_OSEVU!$A$1:$M$4972,4,FALSE)</f>
        <v>#N/A</v>
      </c>
      <c r="E1070" s="35"/>
      <c r="F1070" s="53"/>
      <c r="G1070" s="32"/>
      <c r="H1070" s="45" t="e">
        <f>VLOOKUP(G1070,Export7[#All],2,FALSE)</f>
        <v>#N/A</v>
      </c>
      <c r="I1070" s="45" t="e">
        <f>VLOOKUP($A1070,EVID_OSEVU!$A$1:$M$4972,10,FALSE)</f>
        <v>#N/A</v>
      </c>
      <c r="J1070" s="58" t="e">
        <f>VLOOKUP($A1070,EVID_OSEVU!$A$1:$M$4972,11,FALSE)</f>
        <v>#N/A</v>
      </c>
      <c r="K1070" s="33"/>
      <c r="L1070" s="45" t="e">
        <f>VLOOKUP(EVID_PASTVY!H1070,KATEGORIE_ZVIRAT!$B$2:$M$31,6,FALSE)*K1070</f>
        <v>#N/A</v>
      </c>
      <c r="M1070" s="33">
        <v>24</v>
      </c>
      <c r="N1070" s="45" t="e">
        <f>VLOOKUP(EVID_PASTVY!$H1070,KATEGORIE_ZVIRAT!$B$2:$M$31,8,FALSE)</f>
        <v>#N/A</v>
      </c>
      <c r="O1070" s="45" t="e">
        <f>VLOOKUP(EVID_PASTVY!$H1070,KATEGORIE_ZVIRAT!$B$2:$M$31,9,FALSE)</f>
        <v>#N/A</v>
      </c>
      <c r="P1070" s="54" t="e">
        <f>VLOOKUP(EVID_PASTVY!$H1070,KATEGORIE_ZVIRAT!$B$2:$M$31,7,FALSE)*L1070/1000*M1070/24*(F1070-E1070+1)/J1070</f>
        <v>#N/A</v>
      </c>
      <c r="Q1070" s="52" t="e">
        <f>VLOOKUP(EVID_PASTVY!$H1070,KATEGORIE_ZVIRAT!$B$2:$M$31,10,FALSE)*P1070*10</f>
        <v>#N/A</v>
      </c>
      <c r="R1070" s="52" t="e">
        <f>VLOOKUP(EVID_PASTVY!$H1070,KATEGORIE_ZVIRAT!$B$2:$M$31,11,FALSE)*P1070*10</f>
        <v>#N/A</v>
      </c>
      <c r="S1070" s="52" t="e">
        <f>VLOOKUP(EVID_PASTVY!$H1070,KATEGORIE_ZVIRAT!$B$2:$M$31,12,FALSE)*P1070*10</f>
        <v>#N/A</v>
      </c>
    </row>
    <row r="1071" spans="1:19" x14ac:dyDescent="0.2">
      <c r="A1071" s="32"/>
      <c r="B1071" s="37" t="e">
        <f>VLOOKUP($A1071,EVID_OSEVU!$A$1:$M$4972,2,FALSE)</f>
        <v>#N/A</v>
      </c>
      <c r="C1071" s="37" t="e">
        <f>VLOOKUP($A1071,EVID_OSEVU!$A$1:$M$4972,3,FALSE)</f>
        <v>#N/A</v>
      </c>
      <c r="D1071" s="45" t="e">
        <f>VLOOKUP($A1071,EVID_OSEVU!$A$1:$M$4972,4,FALSE)</f>
        <v>#N/A</v>
      </c>
      <c r="E1071" s="35"/>
      <c r="F1071" s="53"/>
      <c r="G1071" s="32"/>
      <c r="H1071" s="45" t="e">
        <f>VLOOKUP(G1071,Export7[#All],2,FALSE)</f>
        <v>#N/A</v>
      </c>
      <c r="I1071" s="45" t="e">
        <f>VLOOKUP($A1071,EVID_OSEVU!$A$1:$M$4972,10,FALSE)</f>
        <v>#N/A</v>
      </c>
      <c r="J1071" s="58" t="e">
        <f>VLOOKUP($A1071,EVID_OSEVU!$A$1:$M$4972,11,FALSE)</f>
        <v>#N/A</v>
      </c>
      <c r="K1071" s="33"/>
      <c r="L1071" s="45" t="e">
        <f>VLOOKUP(EVID_PASTVY!H1071,KATEGORIE_ZVIRAT!$B$2:$M$31,6,FALSE)*K1071</f>
        <v>#N/A</v>
      </c>
      <c r="M1071" s="33">
        <v>24</v>
      </c>
      <c r="N1071" s="45" t="e">
        <f>VLOOKUP(EVID_PASTVY!$H1071,KATEGORIE_ZVIRAT!$B$2:$M$31,8,FALSE)</f>
        <v>#N/A</v>
      </c>
      <c r="O1071" s="45" t="e">
        <f>VLOOKUP(EVID_PASTVY!$H1071,KATEGORIE_ZVIRAT!$B$2:$M$31,9,FALSE)</f>
        <v>#N/A</v>
      </c>
      <c r="P1071" s="54" t="e">
        <f>VLOOKUP(EVID_PASTVY!$H1071,KATEGORIE_ZVIRAT!$B$2:$M$31,7,FALSE)*L1071/1000*M1071/24*(F1071-E1071+1)/J1071</f>
        <v>#N/A</v>
      </c>
      <c r="Q1071" s="52" t="e">
        <f>VLOOKUP(EVID_PASTVY!$H1071,KATEGORIE_ZVIRAT!$B$2:$M$31,10,FALSE)*P1071*10</f>
        <v>#N/A</v>
      </c>
      <c r="R1071" s="52" t="e">
        <f>VLOOKUP(EVID_PASTVY!$H1071,KATEGORIE_ZVIRAT!$B$2:$M$31,11,FALSE)*P1071*10</f>
        <v>#N/A</v>
      </c>
      <c r="S1071" s="52" t="e">
        <f>VLOOKUP(EVID_PASTVY!$H1071,KATEGORIE_ZVIRAT!$B$2:$M$31,12,FALSE)*P1071*10</f>
        <v>#N/A</v>
      </c>
    </row>
    <row r="1072" spans="1:19" x14ac:dyDescent="0.2">
      <c r="A1072" s="32"/>
      <c r="B1072" s="37" t="e">
        <f>VLOOKUP($A1072,EVID_OSEVU!$A$1:$M$4972,2,FALSE)</f>
        <v>#N/A</v>
      </c>
      <c r="C1072" s="37" t="e">
        <f>VLOOKUP($A1072,EVID_OSEVU!$A$1:$M$4972,3,FALSE)</f>
        <v>#N/A</v>
      </c>
      <c r="D1072" s="45" t="e">
        <f>VLOOKUP($A1072,EVID_OSEVU!$A$1:$M$4972,4,FALSE)</f>
        <v>#N/A</v>
      </c>
      <c r="E1072" s="35"/>
      <c r="F1072" s="53"/>
      <c r="G1072" s="32"/>
      <c r="H1072" s="45" t="e">
        <f>VLOOKUP(G1072,Export7[#All],2,FALSE)</f>
        <v>#N/A</v>
      </c>
      <c r="I1072" s="45" t="e">
        <f>VLOOKUP($A1072,EVID_OSEVU!$A$1:$M$4972,10,FALSE)</f>
        <v>#N/A</v>
      </c>
      <c r="J1072" s="58" t="e">
        <f>VLOOKUP($A1072,EVID_OSEVU!$A$1:$M$4972,11,FALSE)</f>
        <v>#N/A</v>
      </c>
      <c r="K1072" s="33"/>
      <c r="L1072" s="45" t="e">
        <f>VLOOKUP(EVID_PASTVY!H1072,KATEGORIE_ZVIRAT!$B$2:$M$31,6,FALSE)*K1072</f>
        <v>#N/A</v>
      </c>
      <c r="M1072" s="33">
        <v>24</v>
      </c>
      <c r="N1072" s="45" t="e">
        <f>VLOOKUP(EVID_PASTVY!$H1072,KATEGORIE_ZVIRAT!$B$2:$M$31,8,FALSE)</f>
        <v>#N/A</v>
      </c>
      <c r="O1072" s="45" t="e">
        <f>VLOOKUP(EVID_PASTVY!$H1072,KATEGORIE_ZVIRAT!$B$2:$M$31,9,FALSE)</f>
        <v>#N/A</v>
      </c>
      <c r="P1072" s="54" t="e">
        <f>VLOOKUP(EVID_PASTVY!$H1072,KATEGORIE_ZVIRAT!$B$2:$M$31,7,FALSE)*L1072/1000*M1072/24*(F1072-E1072+1)/J1072</f>
        <v>#N/A</v>
      </c>
      <c r="Q1072" s="52" t="e">
        <f>VLOOKUP(EVID_PASTVY!$H1072,KATEGORIE_ZVIRAT!$B$2:$M$31,10,FALSE)*P1072*10</f>
        <v>#N/A</v>
      </c>
      <c r="R1072" s="52" t="e">
        <f>VLOOKUP(EVID_PASTVY!$H1072,KATEGORIE_ZVIRAT!$B$2:$M$31,11,FALSE)*P1072*10</f>
        <v>#N/A</v>
      </c>
      <c r="S1072" s="52" t="e">
        <f>VLOOKUP(EVID_PASTVY!$H1072,KATEGORIE_ZVIRAT!$B$2:$M$31,12,FALSE)*P1072*10</f>
        <v>#N/A</v>
      </c>
    </row>
    <row r="1073" spans="1:19" x14ac:dyDescent="0.2">
      <c r="A1073" s="32"/>
      <c r="B1073" s="37" t="e">
        <f>VLOOKUP($A1073,EVID_OSEVU!$A$1:$M$4972,2,FALSE)</f>
        <v>#N/A</v>
      </c>
      <c r="C1073" s="37" t="e">
        <f>VLOOKUP($A1073,EVID_OSEVU!$A$1:$M$4972,3,FALSE)</f>
        <v>#N/A</v>
      </c>
      <c r="D1073" s="45" t="e">
        <f>VLOOKUP($A1073,EVID_OSEVU!$A$1:$M$4972,4,FALSE)</f>
        <v>#N/A</v>
      </c>
      <c r="E1073" s="35"/>
      <c r="F1073" s="53"/>
      <c r="G1073" s="32"/>
      <c r="H1073" s="45" t="e">
        <f>VLOOKUP(G1073,Export7[#All],2,FALSE)</f>
        <v>#N/A</v>
      </c>
      <c r="I1073" s="45" t="e">
        <f>VLOOKUP($A1073,EVID_OSEVU!$A$1:$M$4972,10,FALSE)</f>
        <v>#N/A</v>
      </c>
      <c r="J1073" s="58" t="e">
        <f>VLOOKUP($A1073,EVID_OSEVU!$A$1:$M$4972,11,FALSE)</f>
        <v>#N/A</v>
      </c>
      <c r="K1073" s="33"/>
      <c r="L1073" s="45" t="e">
        <f>VLOOKUP(EVID_PASTVY!H1073,KATEGORIE_ZVIRAT!$B$2:$M$31,6,FALSE)*K1073</f>
        <v>#N/A</v>
      </c>
      <c r="M1073" s="33">
        <v>24</v>
      </c>
      <c r="N1073" s="45" t="e">
        <f>VLOOKUP(EVID_PASTVY!$H1073,KATEGORIE_ZVIRAT!$B$2:$M$31,8,FALSE)</f>
        <v>#N/A</v>
      </c>
      <c r="O1073" s="45" t="e">
        <f>VLOOKUP(EVID_PASTVY!$H1073,KATEGORIE_ZVIRAT!$B$2:$M$31,9,FALSE)</f>
        <v>#N/A</v>
      </c>
      <c r="P1073" s="54" t="e">
        <f>VLOOKUP(EVID_PASTVY!$H1073,KATEGORIE_ZVIRAT!$B$2:$M$31,7,FALSE)*L1073/1000*M1073/24*(F1073-E1073+1)/J1073</f>
        <v>#N/A</v>
      </c>
      <c r="Q1073" s="52" t="e">
        <f>VLOOKUP(EVID_PASTVY!$H1073,KATEGORIE_ZVIRAT!$B$2:$M$31,10,FALSE)*P1073*10</f>
        <v>#N/A</v>
      </c>
      <c r="R1073" s="52" t="e">
        <f>VLOOKUP(EVID_PASTVY!$H1073,KATEGORIE_ZVIRAT!$B$2:$M$31,11,FALSE)*P1073*10</f>
        <v>#N/A</v>
      </c>
      <c r="S1073" s="52" t="e">
        <f>VLOOKUP(EVID_PASTVY!$H1073,KATEGORIE_ZVIRAT!$B$2:$M$31,12,FALSE)*P1073*10</f>
        <v>#N/A</v>
      </c>
    </row>
    <row r="1074" spans="1:19" x14ac:dyDescent="0.2">
      <c r="A1074" s="32"/>
      <c r="B1074" s="37" t="e">
        <f>VLOOKUP($A1074,EVID_OSEVU!$A$1:$M$4972,2,FALSE)</f>
        <v>#N/A</v>
      </c>
      <c r="C1074" s="37" t="e">
        <f>VLOOKUP($A1074,EVID_OSEVU!$A$1:$M$4972,3,FALSE)</f>
        <v>#N/A</v>
      </c>
      <c r="D1074" s="45" t="e">
        <f>VLOOKUP($A1074,EVID_OSEVU!$A$1:$M$4972,4,FALSE)</f>
        <v>#N/A</v>
      </c>
      <c r="E1074" s="35"/>
      <c r="F1074" s="53"/>
      <c r="G1074" s="32"/>
      <c r="H1074" s="45" t="e">
        <f>VLOOKUP(G1074,Export7[#All],2,FALSE)</f>
        <v>#N/A</v>
      </c>
      <c r="I1074" s="45" t="e">
        <f>VLOOKUP($A1074,EVID_OSEVU!$A$1:$M$4972,10,FALSE)</f>
        <v>#N/A</v>
      </c>
      <c r="J1074" s="58" t="e">
        <f>VLOOKUP($A1074,EVID_OSEVU!$A$1:$M$4972,11,FALSE)</f>
        <v>#N/A</v>
      </c>
      <c r="K1074" s="33"/>
      <c r="L1074" s="45" t="e">
        <f>VLOOKUP(EVID_PASTVY!H1074,KATEGORIE_ZVIRAT!$B$2:$M$31,6,FALSE)*K1074</f>
        <v>#N/A</v>
      </c>
      <c r="M1074" s="33">
        <v>24</v>
      </c>
      <c r="N1074" s="45" t="e">
        <f>VLOOKUP(EVID_PASTVY!$H1074,KATEGORIE_ZVIRAT!$B$2:$M$31,8,FALSE)</f>
        <v>#N/A</v>
      </c>
      <c r="O1074" s="45" t="e">
        <f>VLOOKUP(EVID_PASTVY!$H1074,KATEGORIE_ZVIRAT!$B$2:$M$31,9,FALSE)</f>
        <v>#N/A</v>
      </c>
      <c r="P1074" s="54" t="e">
        <f>VLOOKUP(EVID_PASTVY!$H1074,KATEGORIE_ZVIRAT!$B$2:$M$31,7,FALSE)*L1074/1000*M1074/24*(F1074-E1074+1)/J1074</f>
        <v>#N/A</v>
      </c>
      <c r="Q1074" s="52" t="e">
        <f>VLOOKUP(EVID_PASTVY!$H1074,KATEGORIE_ZVIRAT!$B$2:$M$31,10,FALSE)*P1074*10</f>
        <v>#N/A</v>
      </c>
      <c r="R1074" s="52" t="e">
        <f>VLOOKUP(EVID_PASTVY!$H1074,KATEGORIE_ZVIRAT!$B$2:$M$31,11,FALSE)*P1074*10</f>
        <v>#N/A</v>
      </c>
      <c r="S1074" s="52" t="e">
        <f>VLOOKUP(EVID_PASTVY!$H1074,KATEGORIE_ZVIRAT!$B$2:$M$31,12,FALSE)*P1074*10</f>
        <v>#N/A</v>
      </c>
    </row>
    <row r="1075" spans="1:19" x14ac:dyDescent="0.2">
      <c r="A1075" s="32"/>
      <c r="B1075" s="37" t="e">
        <f>VLOOKUP($A1075,EVID_OSEVU!$A$1:$M$4972,2,FALSE)</f>
        <v>#N/A</v>
      </c>
      <c r="C1075" s="37" t="e">
        <f>VLOOKUP($A1075,EVID_OSEVU!$A$1:$M$4972,3,FALSE)</f>
        <v>#N/A</v>
      </c>
      <c r="D1075" s="45" t="e">
        <f>VLOOKUP($A1075,EVID_OSEVU!$A$1:$M$4972,4,FALSE)</f>
        <v>#N/A</v>
      </c>
      <c r="E1075" s="35"/>
      <c r="F1075" s="53"/>
      <c r="G1075" s="32"/>
      <c r="H1075" s="45" t="e">
        <f>VLOOKUP(G1075,Export7[#All],2,FALSE)</f>
        <v>#N/A</v>
      </c>
      <c r="I1075" s="45" t="e">
        <f>VLOOKUP($A1075,EVID_OSEVU!$A$1:$M$4972,10,FALSE)</f>
        <v>#N/A</v>
      </c>
      <c r="J1075" s="58" t="e">
        <f>VLOOKUP($A1075,EVID_OSEVU!$A$1:$M$4972,11,FALSE)</f>
        <v>#N/A</v>
      </c>
      <c r="K1075" s="33"/>
      <c r="L1075" s="45" t="e">
        <f>VLOOKUP(EVID_PASTVY!H1075,KATEGORIE_ZVIRAT!$B$2:$M$31,6,FALSE)*K1075</f>
        <v>#N/A</v>
      </c>
      <c r="M1075" s="33">
        <v>24</v>
      </c>
      <c r="N1075" s="45" t="e">
        <f>VLOOKUP(EVID_PASTVY!$H1075,KATEGORIE_ZVIRAT!$B$2:$M$31,8,FALSE)</f>
        <v>#N/A</v>
      </c>
      <c r="O1075" s="45" t="e">
        <f>VLOOKUP(EVID_PASTVY!$H1075,KATEGORIE_ZVIRAT!$B$2:$M$31,9,FALSE)</f>
        <v>#N/A</v>
      </c>
      <c r="P1075" s="54" t="e">
        <f>VLOOKUP(EVID_PASTVY!$H1075,KATEGORIE_ZVIRAT!$B$2:$M$31,7,FALSE)*L1075/1000*M1075/24*(F1075-E1075+1)/J1075</f>
        <v>#N/A</v>
      </c>
      <c r="Q1075" s="52" t="e">
        <f>VLOOKUP(EVID_PASTVY!$H1075,KATEGORIE_ZVIRAT!$B$2:$M$31,10,FALSE)*P1075*10</f>
        <v>#N/A</v>
      </c>
      <c r="R1075" s="52" t="e">
        <f>VLOOKUP(EVID_PASTVY!$H1075,KATEGORIE_ZVIRAT!$B$2:$M$31,11,FALSE)*P1075*10</f>
        <v>#N/A</v>
      </c>
      <c r="S1075" s="52" t="e">
        <f>VLOOKUP(EVID_PASTVY!$H1075,KATEGORIE_ZVIRAT!$B$2:$M$31,12,FALSE)*P1075*10</f>
        <v>#N/A</v>
      </c>
    </row>
    <row r="1076" spans="1:19" x14ac:dyDescent="0.2">
      <c r="A1076" s="32"/>
      <c r="B1076" s="37" t="e">
        <f>VLOOKUP($A1076,EVID_OSEVU!$A$1:$M$4972,2,FALSE)</f>
        <v>#N/A</v>
      </c>
      <c r="C1076" s="37" t="e">
        <f>VLOOKUP($A1076,EVID_OSEVU!$A$1:$M$4972,3,FALSE)</f>
        <v>#N/A</v>
      </c>
      <c r="D1076" s="45" t="e">
        <f>VLOOKUP($A1076,EVID_OSEVU!$A$1:$M$4972,4,FALSE)</f>
        <v>#N/A</v>
      </c>
      <c r="E1076" s="35"/>
      <c r="F1076" s="53"/>
      <c r="G1076" s="32"/>
      <c r="H1076" s="45" t="e">
        <f>VLOOKUP(G1076,Export7[#All],2,FALSE)</f>
        <v>#N/A</v>
      </c>
      <c r="I1076" s="45" t="e">
        <f>VLOOKUP($A1076,EVID_OSEVU!$A$1:$M$4972,10,FALSE)</f>
        <v>#N/A</v>
      </c>
      <c r="J1076" s="58" t="e">
        <f>VLOOKUP($A1076,EVID_OSEVU!$A$1:$M$4972,11,FALSE)</f>
        <v>#N/A</v>
      </c>
      <c r="K1076" s="33"/>
      <c r="L1076" s="45" t="e">
        <f>VLOOKUP(EVID_PASTVY!H1076,KATEGORIE_ZVIRAT!$B$2:$M$31,6,FALSE)*K1076</f>
        <v>#N/A</v>
      </c>
      <c r="M1076" s="33">
        <v>24</v>
      </c>
      <c r="N1076" s="45" t="e">
        <f>VLOOKUP(EVID_PASTVY!$H1076,KATEGORIE_ZVIRAT!$B$2:$M$31,8,FALSE)</f>
        <v>#N/A</v>
      </c>
      <c r="O1076" s="45" t="e">
        <f>VLOOKUP(EVID_PASTVY!$H1076,KATEGORIE_ZVIRAT!$B$2:$M$31,9,FALSE)</f>
        <v>#N/A</v>
      </c>
      <c r="P1076" s="54" t="e">
        <f>VLOOKUP(EVID_PASTVY!$H1076,KATEGORIE_ZVIRAT!$B$2:$M$31,7,FALSE)*L1076/1000*M1076/24*(F1076-E1076+1)/J1076</f>
        <v>#N/A</v>
      </c>
      <c r="Q1076" s="52" t="e">
        <f>VLOOKUP(EVID_PASTVY!$H1076,KATEGORIE_ZVIRAT!$B$2:$M$31,10,FALSE)*P1076*10</f>
        <v>#N/A</v>
      </c>
      <c r="R1076" s="52" t="e">
        <f>VLOOKUP(EVID_PASTVY!$H1076,KATEGORIE_ZVIRAT!$B$2:$M$31,11,FALSE)*P1076*10</f>
        <v>#N/A</v>
      </c>
      <c r="S1076" s="52" t="e">
        <f>VLOOKUP(EVID_PASTVY!$H1076,KATEGORIE_ZVIRAT!$B$2:$M$31,12,FALSE)*P1076*10</f>
        <v>#N/A</v>
      </c>
    </row>
    <row r="1077" spans="1:19" x14ac:dyDescent="0.2">
      <c r="A1077" s="32"/>
      <c r="B1077" s="37" t="e">
        <f>VLOOKUP($A1077,EVID_OSEVU!$A$1:$M$4972,2,FALSE)</f>
        <v>#N/A</v>
      </c>
      <c r="C1077" s="37" t="e">
        <f>VLOOKUP($A1077,EVID_OSEVU!$A$1:$M$4972,3,FALSE)</f>
        <v>#N/A</v>
      </c>
      <c r="D1077" s="45" t="e">
        <f>VLOOKUP($A1077,EVID_OSEVU!$A$1:$M$4972,4,FALSE)</f>
        <v>#N/A</v>
      </c>
      <c r="E1077" s="35"/>
      <c r="F1077" s="53"/>
      <c r="G1077" s="32"/>
      <c r="H1077" s="45" t="e">
        <f>VLOOKUP(G1077,Export7[#All],2,FALSE)</f>
        <v>#N/A</v>
      </c>
      <c r="I1077" s="45" t="e">
        <f>VLOOKUP($A1077,EVID_OSEVU!$A$1:$M$4972,10,FALSE)</f>
        <v>#N/A</v>
      </c>
      <c r="J1077" s="58" t="e">
        <f>VLOOKUP($A1077,EVID_OSEVU!$A$1:$M$4972,11,FALSE)</f>
        <v>#N/A</v>
      </c>
      <c r="K1077" s="33"/>
      <c r="L1077" s="45" t="e">
        <f>VLOOKUP(EVID_PASTVY!H1077,KATEGORIE_ZVIRAT!$B$2:$M$31,6,FALSE)*K1077</f>
        <v>#N/A</v>
      </c>
      <c r="M1077" s="33">
        <v>24</v>
      </c>
      <c r="N1077" s="45" t="e">
        <f>VLOOKUP(EVID_PASTVY!$H1077,KATEGORIE_ZVIRAT!$B$2:$M$31,8,FALSE)</f>
        <v>#N/A</v>
      </c>
      <c r="O1077" s="45" t="e">
        <f>VLOOKUP(EVID_PASTVY!$H1077,KATEGORIE_ZVIRAT!$B$2:$M$31,9,FALSE)</f>
        <v>#N/A</v>
      </c>
      <c r="P1077" s="54" t="e">
        <f>VLOOKUP(EVID_PASTVY!$H1077,KATEGORIE_ZVIRAT!$B$2:$M$31,7,FALSE)*L1077/1000*M1077/24*(F1077-E1077+1)/J1077</f>
        <v>#N/A</v>
      </c>
      <c r="Q1077" s="52" t="e">
        <f>VLOOKUP(EVID_PASTVY!$H1077,KATEGORIE_ZVIRAT!$B$2:$M$31,10,FALSE)*P1077*10</f>
        <v>#N/A</v>
      </c>
      <c r="R1077" s="52" t="e">
        <f>VLOOKUP(EVID_PASTVY!$H1077,KATEGORIE_ZVIRAT!$B$2:$M$31,11,FALSE)*P1077*10</f>
        <v>#N/A</v>
      </c>
      <c r="S1077" s="52" t="e">
        <f>VLOOKUP(EVID_PASTVY!$H1077,KATEGORIE_ZVIRAT!$B$2:$M$31,12,FALSE)*P1077*10</f>
        <v>#N/A</v>
      </c>
    </row>
    <row r="1078" spans="1:19" x14ac:dyDescent="0.2">
      <c r="A1078" s="32"/>
      <c r="B1078" s="37" t="e">
        <f>VLOOKUP($A1078,EVID_OSEVU!$A$1:$M$4972,2,FALSE)</f>
        <v>#N/A</v>
      </c>
      <c r="C1078" s="37" t="e">
        <f>VLOOKUP($A1078,EVID_OSEVU!$A$1:$M$4972,3,FALSE)</f>
        <v>#N/A</v>
      </c>
      <c r="D1078" s="45" t="e">
        <f>VLOOKUP($A1078,EVID_OSEVU!$A$1:$M$4972,4,FALSE)</f>
        <v>#N/A</v>
      </c>
      <c r="E1078" s="35"/>
      <c r="F1078" s="53"/>
      <c r="G1078" s="32"/>
      <c r="H1078" s="45" t="e">
        <f>VLOOKUP(G1078,Export7[#All],2,FALSE)</f>
        <v>#N/A</v>
      </c>
      <c r="I1078" s="45" t="e">
        <f>VLOOKUP($A1078,EVID_OSEVU!$A$1:$M$4972,10,FALSE)</f>
        <v>#N/A</v>
      </c>
      <c r="J1078" s="58" t="e">
        <f>VLOOKUP($A1078,EVID_OSEVU!$A$1:$M$4972,11,FALSE)</f>
        <v>#N/A</v>
      </c>
      <c r="K1078" s="33"/>
      <c r="L1078" s="45" t="e">
        <f>VLOOKUP(EVID_PASTVY!H1078,KATEGORIE_ZVIRAT!$B$2:$M$31,6,FALSE)*K1078</f>
        <v>#N/A</v>
      </c>
      <c r="M1078" s="33">
        <v>24</v>
      </c>
      <c r="N1078" s="45" t="e">
        <f>VLOOKUP(EVID_PASTVY!$H1078,KATEGORIE_ZVIRAT!$B$2:$M$31,8,FALSE)</f>
        <v>#N/A</v>
      </c>
      <c r="O1078" s="45" t="e">
        <f>VLOOKUP(EVID_PASTVY!$H1078,KATEGORIE_ZVIRAT!$B$2:$M$31,9,FALSE)</f>
        <v>#N/A</v>
      </c>
      <c r="P1078" s="54" t="e">
        <f>VLOOKUP(EVID_PASTVY!$H1078,KATEGORIE_ZVIRAT!$B$2:$M$31,7,FALSE)*L1078/1000*M1078/24*(F1078-E1078+1)/J1078</f>
        <v>#N/A</v>
      </c>
      <c r="Q1078" s="52" t="e">
        <f>VLOOKUP(EVID_PASTVY!$H1078,KATEGORIE_ZVIRAT!$B$2:$M$31,10,FALSE)*P1078*10</f>
        <v>#N/A</v>
      </c>
      <c r="R1078" s="52" t="e">
        <f>VLOOKUP(EVID_PASTVY!$H1078,KATEGORIE_ZVIRAT!$B$2:$M$31,11,FALSE)*P1078*10</f>
        <v>#N/A</v>
      </c>
      <c r="S1078" s="52" t="e">
        <f>VLOOKUP(EVID_PASTVY!$H1078,KATEGORIE_ZVIRAT!$B$2:$M$31,12,FALSE)*P1078*10</f>
        <v>#N/A</v>
      </c>
    </row>
    <row r="1079" spans="1:19" x14ac:dyDescent="0.2">
      <c r="A1079" s="32"/>
      <c r="B1079" s="37" t="e">
        <f>VLOOKUP($A1079,EVID_OSEVU!$A$1:$M$4972,2,FALSE)</f>
        <v>#N/A</v>
      </c>
      <c r="C1079" s="37" t="e">
        <f>VLOOKUP($A1079,EVID_OSEVU!$A$1:$M$4972,3,FALSE)</f>
        <v>#N/A</v>
      </c>
      <c r="D1079" s="45" t="e">
        <f>VLOOKUP($A1079,EVID_OSEVU!$A$1:$M$4972,4,FALSE)</f>
        <v>#N/A</v>
      </c>
      <c r="E1079" s="35"/>
      <c r="F1079" s="53"/>
      <c r="G1079" s="32"/>
      <c r="H1079" s="45" t="e">
        <f>VLOOKUP(G1079,Export7[#All],2,FALSE)</f>
        <v>#N/A</v>
      </c>
      <c r="I1079" s="45" t="e">
        <f>VLOOKUP($A1079,EVID_OSEVU!$A$1:$M$4972,10,FALSE)</f>
        <v>#N/A</v>
      </c>
      <c r="J1079" s="58" t="e">
        <f>VLOOKUP($A1079,EVID_OSEVU!$A$1:$M$4972,11,FALSE)</f>
        <v>#N/A</v>
      </c>
      <c r="K1079" s="33"/>
      <c r="L1079" s="45" t="e">
        <f>VLOOKUP(EVID_PASTVY!H1079,KATEGORIE_ZVIRAT!$B$2:$M$31,6,FALSE)*K1079</f>
        <v>#N/A</v>
      </c>
      <c r="M1079" s="33">
        <v>24</v>
      </c>
      <c r="N1079" s="45" t="e">
        <f>VLOOKUP(EVID_PASTVY!$H1079,KATEGORIE_ZVIRAT!$B$2:$M$31,8,FALSE)</f>
        <v>#N/A</v>
      </c>
      <c r="O1079" s="45" t="e">
        <f>VLOOKUP(EVID_PASTVY!$H1079,KATEGORIE_ZVIRAT!$B$2:$M$31,9,FALSE)</f>
        <v>#N/A</v>
      </c>
      <c r="P1079" s="54" t="e">
        <f>VLOOKUP(EVID_PASTVY!$H1079,KATEGORIE_ZVIRAT!$B$2:$M$31,7,FALSE)*L1079/1000*M1079/24*(F1079-E1079+1)/J1079</f>
        <v>#N/A</v>
      </c>
      <c r="Q1079" s="52" t="e">
        <f>VLOOKUP(EVID_PASTVY!$H1079,KATEGORIE_ZVIRAT!$B$2:$M$31,10,FALSE)*P1079*10</f>
        <v>#N/A</v>
      </c>
      <c r="R1079" s="52" t="e">
        <f>VLOOKUP(EVID_PASTVY!$H1079,KATEGORIE_ZVIRAT!$B$2:$M$31,11,FALSE)*P1079*10</f>
        <v>#N/A</v>
      </c>
      <c r="S1079" s="52" t="e">
        <f>VLOOKUP(EVID_PASTVY!$H1079,KATEGORIE_ZVIRAT!$B$2:$M$31,12,FALSE)*P1079*10</f>
        <v>#N/A</v>
      </c>
    </row>
    <row r="1080" spans="1:19" x14ac:dyDescent="0.2">
      <c r="A1080" s="32"/>
      <c r="B1080" s="37" t="e">
        <f>VLOOKUP($A1080,EVID_OSEVU!$A$1:$M$4972,2,FALSE)</f>
        <v>#N/A</v>
      </c>
      <c r="C1080" s="37" t="e">
        <f>VLOOKUP($A1080,EVID_OSEVU!$A$1:$M$4972,3,FALSE)</f>
        <v>#N/A</v>
      </c>
      <c r="D1080" s="45" t="e">
        <f>VLOOKUP($A1080,EVID_OSEVU!$A$1:$M$4972,4,FALSE)</f>
        <v>#N/A</v>
      </c>
      <c r="E1080" s="35"/>
      <c r="F1080" s="53"/>
      <c r="G1080" s="32"/>
      <c r="H1080" s="45" t="e">
        <f>VLOOKUP(G1080,Export7[#All],2,FALSE)</f>
        <v>#N/A</v>
      </c>
      <c r="I1080" s="45" t="e">
        <f>VLOOKUP($A1080,EVID_OSEVU!$A$1:$M$4972,10,FALSE)</f>
        <v>#N/A</v>
      </c>
      <c r="J1080" s="58" t="e">
        <f>VLOOKUP($A1080,EVID_OSEVU!$A$1:$M$4972,11,FALSE)</f>
        <v>#N/A</v>
      </c>
      <c r="K1080" s="33"/>
      <c r="L1080" s="45" t="e">
        <f>VLOOKUP(EVID_PASTVY!H1080,KATEGORIE_ZVIRAT!$B$2:$M$31,6,FALSE)*K1080</f>
        <v>#N/A</v>
      </c>
      <c r="M1080" s="33">
        <v>24</v>
      </c>
      <c r="N1080" s="45" t="e">
        <f>VLOOKUP(EVID_PASTVY!$H1080,KATEGORIE_ZVIRAT!$B$2:$M$31,8,FALSE)</f>
        <v>#N/A</v>
      </c>
      <c r="O1080" s="45" t="e">
        <f>VLOOKUP(EVID_PASTVY!$H1080,KATEGORIE_ZVIRAT!$B$2:$M$31,9,FALSE)</f>
        <v>#N/A</v>
      </c>
      <c r="P1080" s="54" t="e">
        <f>VLOOKUP(EVID_PASTVY!$H1080,KATEGORIE_ZVIRAT!$B$2:$M$31,7,FALSE)*L1080/1000*M1080/24*(F1080-E1080+1)/J1080</f>
        <v>#N/A</v>
      </c>
      <c r="Q1080" s="52" t="e">
        <f>VLOOKUP(EVID_PASTVY!$H1080,KATEGORIE_ZVIRAT!$B$2:$M$31,10,FALSE)*P1080*10</f>
        <v>#N/A</v>
      </c>
      <c r="R1080" s="52" t="e">
        <f>VLOOKUP(EVID_PASTVY!$H1080,KATEGORIE_ZVIRAT!$B$2:$M$31,11,FALSE)*P1080*10</f>
        <v>#N/A</v>
      </c>
      <c r="S1080" s="52" t="e">
        <f>VLOOKUP(EVID_PASTVY!$H1080,KATEGORIE_ZVIRAT!$B$2:$M$31,12,FALSE)*P1080*10</f>
        <v>#N/A</v>
      </c>
    </row>
    <row r="1081" spans="1:19" x14ac:dyDescent="0.2">
      <c r="A1081" s="32"/>
      <c r="B1081" s="37" t="e">
        <f>VLOOKUP($A1081,EVID_OSEVU!$A$1:$M$4972,2,FALSE)</f>
        <v>#N/A</v>
      </c>
      <c r="C1081" s="37" t="e">
        <f>VLOOKUP($A1081,EVID_OSEVU!$A$1:$M$4972,3,FALSE)</f>
        <v>#N/A</v>
      </c>
      <c r="D1081" s="45" t="e">
        <f>VLOOKUP($A1081,EVID_OSEVU!$A$1:$M$4972,4,FALSE)</f>
        <v>#N/A</v>
      </c>
      <c r="E1081" s="35"/>
      <c r="F1081" s="53"/>
      <c r="G1081" s="32"/>
      <c r="H1081" s="45" t="e">
        <f>VLOOKUP(G1081,Export7[#All],2,FALSE)</f>
        <v>#N/A</v>
      </c>
      <c r="I1081" s="45" t="e">
        <f>VLOOKUP($A1081,EVID_OSEVU!$A$1:$M$4972,10,FALSE)</f>
        <v>#N/A</v>
      </c>
      <c r="J1081" s="58" t="e">
        <f>VLOOKUP($A1081,EVID_OSEVU!$A$1:$M$4972,11,FALSE)</f>
        <v>#N/A</v>
      </c>
      <c r="K1081" s="33"/>
      <c r="L1081" s="45" t="e">
        <f>VLOOKUP(EVID_PASTVY!H1081,KATEGORIE_ZVIRAT!$B$2:$M$31,6,FALSE)*K1081</f>
        <v>#N/A</v>
      </c>
      <c r="M1081" s="33">
        <v>24</v>
      </c>
      <c r="N1081" s="45" t="e">
        <f>VLOOKUP(EVID_PASTVY!$H1081,KATEGORIE_ZVIRAT!$B$2:$M$31,8,FALSE)</f>
        <v>#N/A</v>
      </c>
      <c r="O1081" s="45" t="e">
        <f>VLOOKUP(EVID_PASTVY!$H1081,KATEGORIE_ZVIRAT!$B$2:$M$31,9,FALSE)</f>
        <v>#N/A</v>
      </c>
      <c r="P1081" s="54" t="e">
        <f>VLOOKUP(EVID_PASTVY!$H1081,KATEGORIE_ZVIRAT!$B$2:$M$31,7,FALSE)*L1081/1000*M1081/24*(F1081-E1081+1)/J1081</f>
        <v>#N/A</v>
      </c>
      <c r="Q1081" s="52" t="e">
        <f>VLOOKUP(EVID_PASTVY!$H1081,KATEGORIE_ZVIRAT!$B$2:$M$31,10,FALSE)*P1081*10</f>
        <v>#N/A</v>
      </c>
      <c r="R1081" s="52" t="e">
        <f>VLOOKUP(EVID_PASTVY!$H1081,KATEGORIE_ZVIRAT!$B$2:$M$31,11,FALSE)*P1081*10</f>
        <v>#N/A</v>
      </c>
      <c r="S1081" s="52" t="e">
        <f>VLOOKUP(EVID_PASTVY!$H1081,KATEGORIE_ZVIRAT!$B$2:$M$31,12,FALSE)*P1081*10</f>
        <v>#N/A</v>
      </c>
    </row>
    <row r="1082" spans="1:19" x14ac:dyDescent="0.2">
      <c r="A1082" s="32"/>
      <c r="B1082" s="37" t="e">
        <f>VLOOKUP($A1082,EVID_OSEVU!$A$1:$M$4972,2,FALSE)</f>
        <v>#N/A</v>
      </c>
      <c r="C1082" s="37" t="e">
        <f>VLOOKUP($A1082,EVID_OSEVU!$A$1:$M$4972,3,FALSE)</f>
        <v>#N/A</v>
      </c>
      <c r="D1082" s="45" t="e">
        <f>VLOOKUP($A1082,EVID_OSEVU!$A$1:$M$4972,4,FALSE)</f>
        <v>#N/A</v>
      </c>
      <c r="E1082" s="35"/>
      <c r="F1082" s="53"/>
      <c r="G1082" s="32"/>
      <c r="H1082" s="45" t="e">
        <f>VLOOKUP(G1082,Export7[#All],2,FALSE)</f>
        <v>#N/A</v>
      </c>
      <c r="I1082" s="45" t="e">
        <f>VLOOKUP($A1082,EVID_OSEVU!$A$1:$M$4972,10,FALSE)</f>
        <v>#N/A</v>
      </c>
      <c r="J1082" s="58" t="e">
        <f>VLOOKUP($A1082,EVID_OSEVU!$A$1:$M$4972,11,FALSE)</f>
        <v>#N/A</v>
      </c>
      <c r="K1082" s="33"/>
      <c r="L1082" s="45" t="e">
        <f>VLOOKUP(EVID_PASTVY!H1082,KATEGORIE_ZVIRAT!$B$2:$M$31,6,FALSE)*K1082</f>
        <v>#N/A</v>
      </c>
      <c r="M1082" s="33">
        <v>24</v>
      </c>
      <c r="N1082" s="45" t="e">
        <f>VLOOKUP(EVID_PASTVY!$H1082,KATEGORIE_ZVIRAT!$B$2:$M$31,8,FALSE)</f>
        <v>#N/A</v>
      </c>
      <c r="O1082" s="45" t="e">
        <f>VLOOKUP(EVID_PASTVY!$H1082,KATEGORIE_ZVIRAT!$B$2:$M$31,9,FALSE)</f>
        <v>#N/A</v>
      </c>
      <c r="P1082" s="54" t="e">
        <f>VLOOKUP(EVID_PASTVY!$H1082,KATEGORIE_ZVIRAT!$B$2:$M$31,7,FALSE)*L1082/1000*M1082/24*(F1082-E1082+1)/J1082</f>
        <v>#N/A</v>
      </c>
      <c r="Q1082" s="52" t="e">
        <f>VLOOKUP(EVID_PASTVY!$H1082,KATEGORIE_ZVIRAT!$B$2:$M$31,10,FALSE)*P1082*10</f>
        <v>#N/A</v>
      </c>
      <c r="R1082" s="52" t="e">
        <f>VLOOKUP(EVID_PASTVY!$H1082,KATEGORIE_ZVIRAT!$B$2:$M$31,11,FALSE)*P1082*10</f>
        <v>#N/A</v>
      </c>
      <c r="S1082" s="52" t="e">
        <f>VLOOKUP(EVID_PASTVY!$H1082,KATEGORIE_ZVIRAT!$B$2:$M$31,12,FALSE)*P1082*10</f>
        <v>#N/A</v>
      </c>
    </row>
    <row r="1083" spans="1:19" x14ac:dyDescent="0.2">
      <c r="A1083" s="32"/>
      <c r="B1083" s="37" t="e">
        <f>VLOOKUP($A1083,EVID_OSEVU!$A$1:$M$4972,2,FALSE)</f>
        <v>#N/A</v>
      </c>
      <c r="C1083" s="37" t="e">
        <f>VLOOKUP($A1083,EVID_OSEVU!$A$1:$M$4972,3,FALSE)</f>
        <v>#N/A</v>
      </c>
      <c r="D1083" s="45" t="e">
        <f>VLOOKUP($A1083,EVID_OSEVU!$A$1:$M$4972,4,FALSE)</f>
        <v>#N/A</v>
      </c>
      <c r="E1083" s="35"/>
      <c r="F1083" s="53"/>
      <c r="G1083" s="32"/>
      <c r="H1083" s="45" t="e">
        <f>VLOOKUP(G1083,Export7[#All],2,FALSE)</f>
        <v>#N/A</v>
      </c>
      <c r="I1083" s="45" t="e">
        <f>VLOOKUP($A1083,EVID_OSEVU!$A$1:$M$4972,10,FALSE)</f>
        <v>#N/A</v>
      </c>
      <c r="J1083" s="58" t="e">
        <f>VLOOKUP($A1083,EVID_OSEVU!$A$1:$M$4972,11,FALSE)</f>
        <v>#N/A</v>
      </c>
      <c r="K1083" s="33"/>
      <c r="L1083" s="45" t="e">
        <f>VLOOKUP(EVID_PASTVY!H1083,KATEGORIE_ZVIRAT!$B$2:$M$31,6,FALSE)*K1083</f>
        <v>#N/A</v>
      </c>
      <c r="M1083" s="33">
        <v>24</v>
      </c>
      <c r="N1083" s="45" t="e">
        <f>VLOOKUP(EVID_PASTVY!$H1083,KATEGORIE_ZVIRAT!$B$2:$M$31,8,FALSE)</f>
        <v>#N/A</v>
      </c>
      <c r="O1083" s="45" t="e">
        <f>VLOOKUP(EVID_PASTVY!$H1083,KATEGORIE_ZVIRAT!$B$2:$M$31,9,FALSE)</f>
        <v>#N/A</v>
      </c>
      <c r="P1083" s="54" t="e">
        <f>VLOOKUP(EVID_PASTVY!$H1083,KATEGORIE_ZVIRAT!$B$2:$M$31,7,FALSE)*L1083/1000*M1083/24*(F1083-E1083+1)/J1083</f>
        <v>#N/A</v>
      </c>
      <c r="Q1083" s="52" t="e">
        <f>VLOOKUP(EVID_PASTVY!$H1083,KATEGORIE_ZVIRAT!$B$2:$M$31,10,FALSE)*P1083*10</f>
        <v>#N/A</v>
      </c>
      <c r="R1083" s="52" t="e">
        <f>VLOOKUP(EVID_PASTVY!$H1083,KATEGORIE_ZVIRAT!$B$2:$M$31,11,FALSE)*P1083*10</f>
        <v>#N/A</v>
      </c>
      <c r="S1083" s="52" t="e">
        <f>VLOOKUP(EVID_PASTVY!$H1083,KATEGORIE_ZVIRAT!$B$2:$M$31,12,FALSE)*P1083*10</f>
        <v>#N/A</v>
      </c>
    </row>
    <row r="1084" spans="1:19" x14ac:dyDescent="0.2">
      <c r="A1084" s="32"/>
      <c r="B1084" s="37" t="e">
        <f>VLOOKUP($A1084,EVID_OSEVU!$A$1:$M$4972,2,FALSE)</f>
        <v>#N/A</v>
      </c>
      <c r="C1084" s="37" t="e">
        <f>VLOOKUP($A1084,EVID_OSEVU!$A$1:$M$4972,3,FALSE)</f>
        <v>#N/A</v>
      </c>
      <c r="D1084" s="45" t="e">
        <f>VLOOKUP($A1084,EVID_OSEVU!$A$1:$M$4972,4,FALSE)</f>
        <v>#N/A</v>
      </c>
      <c r="E1084" s="35"/>
      <c r="F1084" s="53"/>
      <c r="G1084" s="32"/>
      <c r="H1084" s="45" t="e">
        <f>VLOOKUP(G1084,Export7[#All],2,FALSE)</f>
        <v>#N/A</v>
      </c>
      <c r="I1084" s="45" t="e">
        <f>VLOOKUP($A1084,EVID_OSEVU!$A$1:$M$4972,10,FALSE)</f>
        <v>#N/A</v>
      </c>
      <c r="J1084" s="58" t="e">
        <f>VLOOKUP($A1084,EVID_OSEVU!$A$1:$M$4972,11,FALSE)</f>
        <v>#N/A</v>
      </c>
      <c r="K1084" s="33"/>
      <c r="L1084" s="45" t="e">
        <f>VLOOKUP(EVID_PASTVY!H1084,KATEGORIE_ZVIRAT!$B$2:$M$31,6,FALSE)*K1084</f>
        <v>#N/A</v>
      </c>
      <c r="M1084" s="33">
        <v>24</v>
      </c>
      <c r="N1084" s="45" t="e">
        <f>VLOOKUP(EVID_PASTVY!$H1084,KATEGORIE_ZVIRAT!$B$2:$M$31,8,FALSE)</f>
        <v>#N/A</v>
      </c>
      <c r="O1084" s="45" t="e">
        <f>VLOOKUP(EVID_PASTVY!$H1084,KATEGORIE_ZVIRAT!$B$2:$M$31,9,FALSE)</f>
        <v>#N/A</v>
      </c>
      <c r="P1084" s="54" t="e">
        <f>VLOOKUP(EVID_PASTVY!$H1084,KATEGORIE_ZVIRAT!$B$2:$M$31,7,FALSE)*L1084/1000*M1084/24*(F1084-E1084+1)/J1084</f>
        <v>#N/A</v>
      </c>
      <c r="Q1084" s="52" t="e">
        <f>VLOOKUP(EVID_PASTVY!$H1084,KATEGORIE_ZVIRAT!$B$2:$M$31,10,FALSE)*P1084*10</f>
        <v>#N/A</v>
      </c>
      <c r="R1084" s="52" t="e">
        <f>VLOOKUP(EVID_PASTVY!$H1084,KATEGORIE_ZVIRAT!$B$2:$M$31,11,FALSE)*P1084*10</f>
        <v>#N/A</v>
      </c>
      <c r="S1084" s="52" t="e">
        <f>VLOOKUP(EVID_PASTVY!$H1084,KATEGORIE_ZVIRAT!$B$2:$M$31,12,FALSE)*P1084*10</f>
        <v>#N/A</v>
      </c>
    </row>
    <row r="1085" spans="1:19" x14ac:dyDescent="0.2">
      <c r="A1085" s="32"/>
      <c r="B1085" s="37" t="e">
        <f>VLOOKUP($A1085,EVID_OSEVU!$A$1:$M$4972,2,FALSE)</f>
        <v>#N/A</v>
      </c>
      <c r="C1085" s="37" t="e">
        <f>VLOOKUP($A1085,EVID_OSEVU!$A$1:$M$4972,3,FALSE)</f>
        <v>#N/A</v>
      </c>
      <c r="D1085" s="45" t="e">
        <f>VLOOKUP($A1085,EVID_OSEVU!$A$1:$M$4972,4,FALSE)</f>
        <v>#N/A</v>
      </c>
      <c r="E1085" s="35"/>
      <c r="F1085" s="53"/>
      <c r="G1085" s="32"/>
      <c r="H1085" s="45" t="e">
        <f>VLOOKUP(G1085,Export7[#All],2,FALSE)</f>
        <v>#N/A</v>
      </c>
      <c r="I1085" s="45" t="e">
        <f>VLOOKUP($A1085,EVID_OSEVU!$A$1:$M$4972,10,FALSE)</f>
        <v>#N/A</v>
      </c>
      <c r="J1085" s="58" t="e">
        <f>VLOOKUP($A1085,EVID_OSEVU!$A$1:$M$4972,11,FALSE)</f>
        <v>#N/A</v>
      </c>
      <c r="K1085" s="33"/>
      <c r="L1085" s="45" t="e">
        <f>VLOOKUP(EVID_PASTVY!H1085,KATEGORIE_ZVIRAT!$B$2:$M$31,6,FALSE)*K1085</f>
        <v>#N/A</v>
      </c>
      <c r="M1085" s="33">
        <v>24</v>
      </c>
      <c r="N1085" s="45" t="e">
        <f>VLOOKUP(EVID_PASTVY!$H1085,KATEGORIE_ZVIRAT!$B$2:$M$31,8,FALSE)</f>
        <v>#N/A</v>
      </c>
      <c r="O1085" s="45" t="e">
        <f>VLOOKUP(EVID_PASTVY!$H1085,KATEGORIE_ZVIRAT!$B$2:$M$31,9,FALSE)</f>
        <v>#N/A</v>
      </c>
      <c r="P1085" s="54" t="e">
        <f>VLOOKUP(EVID_PASTVY!$H1085,KATEGORIE_ZVIRAT!$B$2:$M$31,7,FALSE)*L1085/1000*M1085/24*(F1085-E1085+1)/J1085</f>
        <v>#N/A</v>
      </c>
      <c r="Q1085" s="52" t="e">
        <f>VLOOKUP(EVID_PASTVY!$H1085,KATEGORIE_ZVIRAT!$B$2:$M$31,10,FALSE)*P1085*10</f>
        <v>#N/A</v>
      </c>
      <c r="R1085" s="52" t="e">
        <f>VLOOKUP(EVID_PASTVY!$H1085,KATEGORIE_ZVIRAT!$B$2:$M$31,11,FALSE)*P1085*10</f>
        <v>#N/A</v>
      </c>
      <c r="S1085" s="52" t="e">
        <f>VLOOKUP(EVID_PASTVY!$H1085,KATEGORIE_ZVIRAT!$B$2:$M$31,12,FALSE)*P1085*10</f>
        <v>#N/A</v>
      </c>
    </row>
    <row r="1086" spans="1:19" x14ac:dyDescent="0.2">
      <c r="A1086" s="32"/>
      <c r="B1086" s="37" t="e">
        <f>VLOOKUP($A1086,EVID_OSEVU!$A$1:$M$4972,2,FALSE)</f>
        <v>#N/A</v>
      </c>
      <c r="C1086" s="37" t="e">
        <f>VLOOKUP($A1086,EVID_OSEVU!$A$1:$M$4972,3,FALSE)</f>
        <v>#N/A</v>
      </c>
      <c r="D1086" s="45" t="e">
        <f>VLOOKUP($A1086,EVID_OSEVU!$A$1:$M$4972,4,FALSE)</f>
        <v>#N/A</v>
      </c>
      <c r="E1086" s="35"/>
      <c r="F1086" s="53"/>
      <c r="G1086" s="32"/>
      <c r="H1086" s="45" t="e">
        <f>VLOOKUP(G1086,Export7[#All],2,FALSE)</f>
        <v>#N/A</v>
      </c>
      <c r="I1086" s="45" t="e">
        <f>VLOOKUP($A1086,EVID_OSEVU!$A$1:$M$4972,10,FALSE)</f>
        <v>#N/A</v>
      </c>
      <c r="J1086" s="58" t="e">
        <f>VLOOKUP($A1086,EVID_OSEVU!$A$1:$M$4972,11,FALSE)</f>
        <v>#N/A</v>
      </c>
      <c r="K1086" s="33"/>
      <c r="L1086" s="45" t="e">
        <f>VLOOKUP(EVID_PASTVY!H1086,KATEGORIE_ZVIRAT!$B$2:$M$31,6,FALSE)*K1086</f>
        <v>#N/A</v>
      </c>
      <c r="M1086" s="33">
        <v>24</v>
      </c>
      <c r="N1086" s="45" t="e">
        <f>VLOOKUP(EVID_PASTVY!$H1086,KATEGORIE_ZVIRAT!$B$2:$M$31,8,FALSE)</f>
        <v>#N/A</v>
      </c>
      <c r="O1086" s="45" t="e">
        <f>VLOOKUP(EVID_PASTVY!$H1086,KATEGORIE_ZVIRAT!$B$2:$M$31,9,FALSE)</f>
        <v>#N/A</v>
      </c>
      <c r="P1086" s="54" t="e">
        <f>VLOOKUP(EVID_PASTVY!$H1086,KATEGORIE_ZVIRAT!$B$2:$M$31,7,FALSE)*L1086/1000*M1086/24*(F1086-E1086+1)/J1086</f>
        <v>#N/A</v>
      </c>
      <c r="Q1086" s="52" t="e">
        <f>VLOOKUP(EVID_PASTVY!$H1086,KATEGORIE_ZVIRAT!$B$2:$M$31,10,FALSE)*P1086*10</f>
        <v>#N/A</v>
      </c>
      <c r="R1086" s="52" t="e">
        <f>VLOOKUP(EVID_PASTVY!$H1086,KATEGORIE_ZVIRAT!$B$2:$M$31,11,FALSE)*P1086*10</f>
        <v>#N/A</v>
      </c>
      <c r="S1086" s="52" t="e">
        <f>VLOOKUP(EVID_PASTVY!$H1086,KATEGORIE_ZVIRAT!$B$2:$M$31,12,FALSE)*P1086*10</f>
        <v>#N/A</v>
      </c>
    </row>
    <row r="1087" spans="1:19" x14ac:dyDescent="0.2">
      <c r="A1087" s="32"/>
      <c r="B1087" s="37" t="e">
        <f>VLOOKUP($A1087,EVID_OSEVU!$A$1:$M$4972,2,FALSE)</f>
        <v>#N/A</v>
      </c>
      <c r="C1087" s="37" t="e">
        <f>VLOOKUP($A1087,EVID_OSEVU!$A$1:$M$4972,3,FALSE)</f>
        <v>#N/A</v>
      </c>
      <c r="D1087" s="45" t="e">
        <f>VLOOKUP($A1087,EVID_OSEVU!$A$1:$M$4972,4,FALSE)</f>
        <v>#N/A</v>
      </c>
      <c r="E1087" s="35"/>
      <c r="F1087" s="53"/>
      <c r="G1087" s="32"/>
      <c r="H1087" s="45" t="e">
        <f>VLOOKUP(G1087,Export7[#All],2,FALSE)</f>
        <v>#N/A</v>
      </c>
      <c r="I1087" s="45" t="e">
        <f>VLOOKUP($A1087,EVID_OSEVU!$A$1:$M$4972,10,FALSE)</f>
        <v>#N/A</v>
      </c>
      <c r="J1087" s="58" t="e">
        <f>VLOOKUP($A1087,EVID_OSEVU!$A$1:$M$4972,11,FALSE)</f>
        <v>#N/A</v>
      </c>
      <c r="K1087" s="33"/>
      <c r="L1087" s="45" t="e">
        <f>VLOOKUP(EVID_PASTVY!H1087,KATEGORIE_ZVIRAT!$B$2:$M$31,6,FALSE)*K1087</f>
        <v>#N/A</v>
      </c>
      <c r="M1087" s="33">
        <v>24</v>
      </c>
      <c r="N1087" s="45" t="e">
        <f>VLOOKUP(EVID_PASTVY!$H1087,KATEGORIE_ZVIRAT!$B$2:$M$31,8,FALSE)</f>
        <v>#N/A</v>
      </c>
      <c r="O1087" s="45" t="e">
        <f>VLOOKUP(EVID_PASTVY!$H1087,KATEGORIE_ZVIRAT!$B$2:$M$31,9,FALSE)</f>
        <v>#N/A</v>
      </c>
      <c r="P1087" s="54" t="e">
        <f>VLOOKUP(EVID_PASTVY!$H1087,KATEGORIE_ZVIRAT!$B$2:$M$31,7,FALSE)*L1087/1000*M1087/24*(F1087-E1087+1)/J1087</f>
        <v>#N/A</v>
      </c>
      <c r="Q1087" s="52" t="e">
        <f>VLOOKUP(EVID_PASTVY!$H1087,KATEGORIE_ZVIRAT!$B$2:$M$31,10,FALSE)*P1087*10</f>
        <v>#N/A</v>
      </c>
      <c r="R1087" s="52" t="e">
        <f>VLOOKUP(EVID_PASTVY!$H1087,KATEGORIE_ZVIRAT!$B$2:$M$31,11,FALSE)*P1087*10</f>
        <v>#N/A</v>
      </c>
      <c r="S1087" s="52" t="e">
        <f>VLOOKUP(EVID_PASTVY!$H1087,KATEGORIE_ZVIRAT!$B$2:$M$31,12,FALSE)*P1087*10</f>
        <v>#N/A</v>
      </c>
    </row>
    <row r="1088" spans="1:19" x14ac:dyDescent="0.2">
      <c r="A1088" s="32"/>
      <c r="B1088" s="37" t="e">
        <f>VLOOKUP($A1088,EVID_OSEVU!$A$1:$M$4972,2,FALSE)</f>
        <v>#N/A</v>
      </c>
      <c r="C1088" s="37" t="e">
        <f>VLOOKUP($A1088,EVID_OSEVU!$A$1:$M$4972,3,FALSE)</f>
        <v>#N/A</v>
      </c>
      <c r="D1088" s="45" t="e">
        <f>VLOOKUP($A1088,EVID_OSEVU!$A$1:$M$4972,4,FALSE)</f>
        <v>#N/A</v>
      </c>
      <c r="E1088" s="35"/>
      <c r="F1088" s="53"/>
      <c r="G1088" s="32"/>
      <c r="H1088" s="45" t="e">
        <f>VLOOKUP(G1088,Export7[#All],2,FALSE)</f>
        <v>#N/A</v>
      </c>
      <c r="I1088" s="45" t="e">
        <f>VLOOKUP($A1088,EVID_OSEVU!$A$1:$M$4972,10,FALSE)</f>
        <v>#N/A</v>
      </c>
      <c r="J1088" s="58" t="e">
        <f>VLOOKUP($A1088,EVID_OSEVU!$A$1:$M$4972,11,FALSE)</f>
        <v>#N/A</v>
      </c>
      <c r="K1088" s="33"/>
      <c r="L1088" s="45" t="e">
        <f>VLOOKUP(EVID_PASTVY!H1088,KATEGORIE_ZVIRAT!$B$2:$M$31,6,FALSE)*K1088</f>
        <v>#N/A</v>
      </c>
      <c r="M1088" s="33">
        <v>24</v>
      </c>
      <c r="N1088" s="45" t="e">
        <f>VLOOKUP(EVID_PASTVY!$H1088,KATEGORIE_ZVIRAT!$B$2:$M$31,8,FALSE)</f>
        <v>#N/A</v>
      </c>
      <c r="O1088" s="45" t="e">
        <f>VLOOKUP(EVID_PASTVY!$H1088,KATEGORIE_ZVIRAT!$B$2:$M$31,9,FALSE)</f>
        <v>#N/A</v>
      </c>
      <c r="P1088" s="54" t="e">
        <f>VLOOKUP(EVID_PASTVY!$H1088,KATEGORIE_ZVIRAT!$B$2:$M$31,7,FALSE)*L1088/1000*M1088/24*(F1088-E1088+1)/J1088</f>
        <v>#N/A</v>
      </c>
      <c r="Q1088" s="52" t="e">
        <f>VLOOKUP(EVID_PASTVY!$H1088,KATEGORIE_ZVIRAT!$B$2:$M$31,10,FALSE)*P1088*10</f>
        <v>#N/A</v>
      </c>
      <c r="R1088" s="52" t="e">
        <f>VLOOKUP(EVID_PASTVY!$H1088,KATEGORIE_ZVIRAT!$B$2:$M$31,11,FALSE)*P1088*10</f>
        <v>#N/A</v>
      </c>
      <c r="S1088" s="52" t="e">
        <f>VLOOKUP(EVID_PASTVY!$H1088,KATEGORIE_ZVIRAT!$B$2:$M$31,12,FALSE)*P1088*10</f>
        <v>#N/A</v>
      </c>
    </row>
    <row r="1089" spans="1:19" x14ac:dyDescent="0.2">
      <c r="A1089" s="32"/>
      <c r="B1089" s="37" t="e">
        <f>VLOOKUP($A1089,EVID_OSEVU!$A$1:$M$4972,2,FALSE)</f>
        <v>#N/A</v>
      </c>
      <c r="C1089" s="37" t="e">
        <f>VLOOKUP($A1089,EVID_OSEVU!$A$1:$M$4972,3,FALSE)</f>
        <v>#N/A</v>
      </c>
      <c r="D1089" s="45" t="e">
        <f>VLOOKUP($A1089,EVID_OSEVU!$A$1:$M$4972,4,FALSE)</f>
        <v>#N/A</v>
      </c>
      <c r="E1089" s="35"/>
      <c r="F1089" s="53"/>
      <c r="G1089" s="32"/>
      <c r="H1089" s="45" t="e">
        <f>VLOOKUP(G1089,Export7[#All],2,FALSE)</f>
        <v>#N/A</v>
      </c>
      <c r="I1089" s="45" t="e">
        <f>VLOOKUP($A1089,EVID_OSEVU!$A$1:$M$4972,10,FALSE)</f>
        <v>#N/A</v>
      </c>
      <c r="J1089" s="58" t="e">
        <f>VLOOKUP($A1089,EVID_OSEVU!$A$1:$M$4972,11,FALSE)</f>
        <v>#N/A</v>
      </c>
      <c r="K1089" s="33"/>
      <c r="L1089" s="45" t="e">
        <f>VLOOKUP(EVID_PASTVY!H1089,KATEGORIE_ZVIRAT!$B$2:$M$31,6,FALSE)*K1089</f>
        <v>#N/A</v>
      </c>
      <c r="M1089" s="33">
        <v>24</v>
      </c>
      <c r="N1089" s="45" t="e">
        <f>VLOOKUP(EVID_PASTVY!$H1089,KATEGORIE_ZVIRAT!$B$2:$M$31,8,FALSE)</f>
        <v>#N/A</v>
      </c>
      <c r="O1089" s="45" t="e">
        <f>VLOOKUP(EVID_PASTVY!$H1089,KATEGORIE_ZVIRAT!$B$2:$M$31,9,FALSE)</f>
        <v>#N/A</v>
      </c>
      <c r="P1089" s="54" t="e">
        <f>VLOOKUP(EVID_PASTVY!$H1089,KATEGORIE_ZVIRAT!$B$2:$M$31,7,FALSE)*L1089/1000*M1089/24*(F1089-E1089+1)/J1089</f>
        <v>#N/A</v>
      </c>
      <c r="Q1089" s="52" t="e">
        <f>VLOOKUP(EVID_PASTVY!$H1089,KATEGORIE_ZVIRAT!$B$2:$M$31,10,FALSE)*P1089*10</f>
        <v>#N/A</v>
      </c>
      <c r="R1089" s="52" t="e">
        <f>VLOOKUP(EVID_PASTVY!$H1089,KATEGORIE_ZVIRAT!$B$2:$M$31,11,FALSE)*P1089*10</f>
        <v>#N/A</v>
      </c>
      <c r="S1089" s="52" t="e">
        <f>VLOOKUP(EVID_PASTVY!$H1089,KATEGORIE_ZVIRAT!$B$2:$M$31,12,FALSE)*P1089*10</f>
        <v>#N/A</v>
      </c>
    </row>
    <row r="1090" spans="1:19" x14ac:dyDescent="0.2">
      <c r="A1090" s="32"/>
      <c r="B1090" s="37" t="e">
        <f>VLOOKUP($A1090,EVID_OSEVU!$A$1:$M$4972,2,FALSE)</f>
        <v>#N/A</v>
      </c>
      <c r="C1090" s="37" t="e">
        <f>VLOOKUP($A1090,EVID_OSEVU!$A$1:$M$4972,3,FALSE)</f>
        <v>#N/A</v>
      </c>
      <c r="D1090" s="45" t="e">
        <f>VLOOKUP($A1090,EVID_OSEVU!$A$1:$M$4972,4,FALSE)</f>
        <v>#N/A</v>
      </c>
      <c r="E1090" s="35"/>
      <c r="F1090" s="53"/>
      <c r="G1090" s="32"/>
      <c r="H1090" s="45" t="e">
        <f>VLOOKUP(G1090,Export7[#All],2,FALSE)</f>
        <v>#N/A</v>
      </c>
      <c r="I1090" s="45" t="e">
        <f>VLOOKUP($A1090,EVID_OSEVU!$A$1:$M$4972,10,FALSE)</f>
        <v>#N/A</v>
      </c>
      <c r="J1090" s="58" t="e">
        <f>VLOOKUP($A1090,EVID_OSEVU!$A$1:$M$4972,11,FALSE)</f>
        <v>#N/A</v>
      </c>
      <c r="K1090" s="33"/>
      <c r="L1090" s="45" t="e">
        <f>VLOOKUP(EVID_PASTVY!H1090,KATEGORIE_ZVIRAT!$B$2:$M$31,6,FALSE)*K1090</f>
        <v>#N/A</v>
      </c>
      <c r="M1090" s="33">
        <v>24</v>
      </c>
      <c r="N1090" s="45" t="e">
        <f>VLOOKUP(EVID_PASTVY!$H1090,KATEGORIE_ZVIRAT!$B$2:$M$31,8,FALSE)</f>
        <v>#N/A</v>
      </c>
      <c r="O1090" s="45" t="e">
        <f>VLOOKUP(EVID_PASTVY!$H1090,KATEGORIE_ZVIRAT!$B$2:$M$31,9,FALSE)</f>
        <v>#N/A</v>
      </c>
      <c r="P1090" s="54" t="e">
        <f>VLOOKUP(EVID_PASTVY!$H1090,KATEGORIE_ZVIRAT!$B$2:$M$31,7,FALSE)*L1090/1000*M1090/24*(F1090-E1090+1)/J1090</f>
        <v>#N/A</v>
      </c>
      <c r="Q1090" s="52" t="e">
        <f>VLOOKUP(EVID_PASTVY!$H1090,KATEGORIE_ZVIRAT!$B$2:$M$31,10,FALSE)*P1090*10</f>
        <v>#N/A</v>
      </c>
      <c r="R1090" s="52" t="e">
        <f>VLOOKUP(EVID_PASTVY!$H1090,KATEGORIE_ZVIRAT!$B$2:$M$31,11,FALSE)*P1090*10</f>
        <v>#N/A</v>
      </c>
      <c r="S1090" s="52" t="e">
        <f>VLOOKUP(EVID_PASTVY!$H1090,KATEGORIE_ZVIRAT!$B$2:$M$31,12,FALSE)*P1090*10</f>
        <v>#N/A</v>
      </c>
    </row>
    <row r="1091" spans="1:19" x14ac:dyDescent="0.2">
      <c r="A1091" s="32"/>
      <c r="B1091" s="37" t="e">
        <f>VLOOKUP($A1091,EVID_OSEVU!$A$1:$M$4972,2,FALSE)</f>
        <v>#N/A</v>
      </c>
      <c r="C1091" s="37" t="e">
        <f>VLOOKUP($A1091,EVID_OSEVU!$A$1:$M$4972,3,FALSE)</f>
        <v>#N/A</v>
      </c>
      <c r="D1091" s="45" t="e">
        <f>VLOOKUP($A1091,EVID_OSEVU!$A$1:$M$4972,4,FALSE)</f>
        <v>#N/A</v>
      </c>
      <c r="E1091" s="35"/>
      <c r="F1091" s="53"/>
      <c r="G1091" s="32"/>
      <c r="H1091" s="45" t="e">
        <f>VLOOKUP(G1091,Export7[#All],2,FALSE)</f>
        <v>#N/A</v>
      </c>
      <c r="I1091" s="45" t="e">
        <f>VLOOKUP($A1091,EVID_OSEVU!$A$1:$M$4972,10,FALSE)</f>
        <v>#N/A</v>
      </c>
      <c r="J1091" s="58" t="e">
        <f>VLOOKUP($A1091,EVID_OSEVU!$A$1:$M$4972,11,FALSE)</f>
        <v>#N/A</v>
      </c>
      <c r="K1091" s="33"/>
      <c r="L1091" s="45" t="e">
        <f>VLOOKUP(EVID_PASTVY!H1091,KATEGORIE_ZVIRAT!$B$2:$M$31,6,FALSE)*K1091</f>
        <v>#N/A</v>
      </c>
      <c r="M1091" s="33">
        <v>24</v>
      </c>
      <c r="N1091" s="45" t="e">
        <f>VLOOKUP(EVID_PASTVY!$H1091,KATEGORIE_ZVIRAT!$B$2:$M$31,8,FALSE)</f>
        <v>#N/A</v>
      </c>
      <c r="O1091" s="45" t="e">
        <f>VLOOKUP(EVID_PASTVY!$H1091,KATEGORIE_ZVIRAT!$B$2:$M$31,9,FALSE)</f>
        <v>#N/A</v>
      </c>
      <c r="P1091" s="54" t="e">
        <f>VLOOKUP(EVID_PASTVY!$H1091,KATEGORIE_ZVIRAT!$B$2:$M$31,7,FALSE)*L1091/1000*M1091/24*(F1091-E1091+1)/J1091</f>
        <v>#N/A</v>
      </c>
      <c r="Q1091" s="52" t="e">
        <f>VLOOKUP(EVID_PASTVY!$H1091,KATEGORIE_ZVIRAT!$B$2:$M$31,10,FALSE)*P1091*10</f>
        <v>#N/A</v>
      </c>
      <c r="R1091" s="52" t="e">
        <f>VLOOKUP(EVID_PASTVY!$H1091,KATEGORIE_ZVIRAT!$B$2:$M$31,11,FALSE)*P1091*10</f>
        <v>#N/A</v>
      </c>
      <c r="S1091" s="52" t="e">
        <f>VLOOKUP(EVID_PASTVY!$H1091,KATEGORIE_ZVIRAT!$B$2:$M$31,12,FALSE)*P1091*10</f>
        <v>#N/A</v>
      </c>
    </row>
    <row r="1092" spans="1:19" x14ac:dyDescent="0.2">
      <c r="A1092" s="32"/>
      <c r="B1092" s="37" t="e">
        <f>VLOOKUP($A1092,EVID_OSEVU!$A$1:$M$4972,2,FALSE)</f>
        <v>#N/A</v>
      </c>
      <c r="C1092" s="37" t="e">
        <f>VLOOKUP($A1092,EVID_OSEVU!$A$1:$M$4972,3,FALSE)</f>
        <v>#N/A</v>
      </c>
      <c r="D1092" s="45" t="e">
        <f>VLOOKUP($A1092,EVID_OSEVU!$A$1:$M$4972,4,FALSE)</f>
        <v>#N/A</v>
      </c>
      <c r="E1092" s="35"/>
      <c r="F1092" s="53"/>
      <c r="G1092" s="32"/>
      <c r="H1092" s="45" t="e">
        <f>VLOOKUP(G1092,Export7[#All],2,FALSE)</f>
        <v>#N/A</v>
      </c>
      <c r="I1092" s="45" t="e">
        <f>VLOOKUP($A1092,EVID_OSEVU!$A$1:$M$4972,10,FALSE)</f>
        <v>#N/A</v>
      </c>
      <c r="J1092" s="58" t="e">
        <f>VLOOKUP($A1092,EVID_OSEVU!$A$1:$M$4972,11,FALSE)</f>
        <v>#N/A</v>
      </c>
      <c r="K1092" s="33"/>
      <c r="L1092" s="45" t="e">
        <f>VLOOKUP(EVID_PASTVY!H1092,KATEGORIE_ZVIRAT!$B$2:$M$31,6,FALSE)*K1092</f>
        <v>#N/A</v>
      </c>
      <c r="M1092" s="33">
        <v>24</v>
      </c>
      <c r="N1092" s="45" t="e">
        <f>VLOOKUP(EVID_PASTVY!$H1092,KATEGORIE_ZVIRAT!$B$2:$M$31,8,FALSE)</f>
        <v>#N/A</v>
      </c>
      <c r="O1092" s="45" t="e">
        <f>VLOOKUP(EVID_PASTVY!$H1092,KATEGORIE_ZVIRAT!$B$2:$M$31,9,FALSE)</f>
        <v>#N/A</v>
      </c>
      <c r="P1092" s="54" t="e">
        <f>VLOOKUP(EVID_PASTVY!$H1092,KATEGORIE_ZVIRAT!$B$2:$M$31,7,FALSE)*L1092/1000*M1092/24*(F1092-E1092+1)/J1092</f>
        <v>#N/A</v>
      </c>
      <c r="Q1092" s="52" t="e">
        <f>VLOOKUP(EVID_PASTVY!$H1092,KATEGORIE_ZVIRAT!$B$2:$M$31,10,FALSE)*P1092*10</f>
        <v>#N/A</v>
      </c>
      <c r="R1092" s="52" t="e">
        <f>VLOOKUP(EVID_PASTVY!$H1092,KATEGORIE_ZVIRAT!$B$2:$M$31,11,FALSE)*P1092*10</f>
        <v>#N/A</v>
      </c>
      <c r="S1092" s="52" t="e">
        <f>VLOOKUP(EVID_PASTVY!$H1092,KATEGORIE_ZVIRAT!$B$2:$M$31,12,FALSE)*P1092*10</f>
        <v>#N/A</v>
      </c>
    </row>
    <row r="1093" spans="1:19" x14ac:dyDescent="0.2">
      <c r="A1093" s="32"/>
      <c r="B1093" s="37" t="e">
        <f>VLOOKUP($A1093,EVID_OSEVU!$A$1:$M$4972,2,FALSE)</f>
        <v>#N/A</v>
      </c>
      <c r="C1093" s="37" t="e">
        <f>VLOOKUP($A1093,EVID_OSEVU!$A$1:$M$4972,3,FALSE)</f>
        <v>#N/A</v>
      </c>
      <c r="D1093" s="45" t="e">
        <f>VLOOKUP($A1093,EVID_OSEVU!$A$1:$M$4972,4,FALSE)</f>
        <v>#N/A</v>
      </c>
      <c r="E1093" s="35"/>
      <c r="F1093" s="53"/>
      <c r="G1093" s="32"/>
      <c r="H1093" s="45" t="e">
        <f>VLOOKUP(G1093,Export7[#All],2,FALSE)</f>
        <v>#N/A</v>
      </c>
      <c r="I1093" s="45" t="e">
        <f>VLOOKUP($A1093,EVID_OSEVU!$A$1:$M$4972,10,FALSE)</f>
        <v>#N/A</v>
      </c>
      <c r="J1093" s="58" t="e">
        <f>VLOOKUP($A1093,EVID_OSEVU!$A$1:$M$4972,11,FALSE)</f>
        <v>#N/A</v>
      </c>
      <c r="K1093" s="33"/>
      <c r="L1093" s="45" t="e">
        <f>VLOOKUP(EVID_PASTVY!H1093,KATEGORIE_ZVIRAT!$B$2:$M$31,6,FALSE)*K1093</f>
        <v>#N/A</v>
      </c>
      <c r="M1093" s="33">
        <v>24</v>
      </c>
      <c r="N1093" s="45" t="e">
        <f>VLOOKUP(EVID_PASTVY!$H1093,KATEGORIE_ZVIRAT!$B$2:$M$31,8,FALSE)</f>
        <v>#N/A</v>
      </c>
      <c r="O1093" s="45" t="e">
        <f>VLOOKUP(EVID_PASTVY!$H1093,KATEGORIE_ZVIRAT!$B$2:$M$31,9,FALSE)</f>
        <v>#N/A</v>
      </c>
      <c r="P1093" s="54" t="e">
        <f>VLOOKUP(EVID_PASTVY!$H1093,KATEGORIE_ZVIRAT!$B$2:$M$31,7,FALSE)*L1093/1000*M1093/24*(F1093-E1093+1)/J1093</f>
        <v>#N/A</v>
      </c>
      <c r="Q1093" s="52" t="e">
        <f>VLOOKUP(EVID_PASTVY!$H1093,KATEGORIE_ZVIRAT!$B$2:$M$31,10,FALSE)*P1093*10</f>
        <v>#N/A</v>
      </c>
      <c r="R1093" s="52" t="e">
        <f>VLOOKUP(EVID_PASTVY!$H1093,KATEGORIE_ZVIRAT!$B$2:$M$31,11,FALSE)*P1093*10</f>
        <v>#N/A</v>
      </c>
      <c r="S1093" s="52" t="e">
        <f>VLOOKUP(EVID_PASTVY!$H1093,KATEGORIE_ZVIRAT!$B$2:$M$31,12,FALSE)*P1093*10</f>
        <v>#N/A</v>
      </c>
    </row>
    <row r="1094" spans="1:19" x14ac:dyDescent="0.2">
      <c r="A1094" s="32"/>
      <c r="B1094" s="37" t="e">
        <f>VLOOKUP($A1094,EVID_OSEVU!$A$1:$M$4972,2,FALSE)</f>
        <v>#N/A</v>
      </c>
      <c r="C1094" s="37" t="e">
        <f>VLOOKUP($A1094,EVID_OSEVU!$A$1:$M$4972,3,FALSE)</f>
        <v>#N/A</v>
      </c>
      <c r="D1094" s="45" t="e">
        <f>VLOOKUP($A1094,EVID_OSEVU!$A$1:$M$4972,4,FALSE)</f>
        <v>#N/A</v>
      </c>
      <c r="E1094" s="35"/>
      <c r="F1094" s="53"/>
      <c r="G1094" s="32"/>
      <c r="H1094" s="45" t="e">
        <f>VLOOKUP(G1094,Export7[#All],2,FALSE)</f>
        <v>#N/A</v>
      </c>
      <c r="I1094" s="45" t="e">
        <f>VLOOKUP($A1094,EVID_OSEVU!$A$1:$M$4972,10,FALSE)</f>
        <v>#N/A</v>
      </c>
      <c r="J1094" s="58" t="e">
        <f>VLOOKUP($A1094,EVID_OSEVU!$A$1:$M$4972,11,FALSE)</f>
        <v>#N/A</v>
      </c>
      <c r="K1094" s="33"/>
      <c r="L1094" s="45" t="e">
        <f>VLOOKUP(EVID_PASTVY!H1094,KATEGORIE_ZVIRAT!$B$2:$M$31,6,FALSE)*K1094</f>
        <v>#N/A</v>
      </c>
      <c r="M1094" s="33">
        <v>24</v>
      </c>
      <c r="N1094" s="45" t="e">
        <f>VLOOKUP(EVID_PASTVY!$H1094,KATEGORIE_ZVIRAT!$B$2:$M$31,8,FALSE)</f>
        <v>#N/A</v>
      </c>
      <c r="O1094" s="45" t="e">
        <f>VLOOKUP(EVID_PASTVY!$H1094,KATEGORIE_ZVIRAT!$B$2:$M$31,9,FALSE)</f>
        <v>#N/A</v>
      </c>
      <c r="P1094" s="54" t="e">
        <f>VLOOKUP(EVID_PASTVY!$H1094,KATEGORIE_ZVIRAT!$B$2:$M$31,7,FALSE)*L1094/1000*M1094/24*(F1094-E1094+1)/J1094</f>
        <v>#N/A</v>
      </c>
      <c r="Q1094" s="52" t="e">
        <f>VLOOKUP(EVID_PASTVY!$H1094,KATEGORIE_ZVIRAT!$B$2:$M$31,10,FALSE)*P1094*10</f>
        <v>#N/A</v>
      </c>
      <c r="R1094" s="52" t="e">
        <f>VLOOKUP(EVID_PASTVY!$H1094,KATEGORIE_ZVIRAT!$B$2:$M$31,11,FALSE)*P1094*10</f>
        <v>#N/A</v>
      </c>
      <c r="S1094" s="52" t="e">
        <f>VLOOKUP(EVID_PASTVY!$H1094,KATEGORIE_ZVIRAT!$B$2:$M$31,12,FALSE)*P1094*10</f>
        <v>#N/A</v>
      </c>
    </row>
    <row r="1095" spans="1:19" x14ac:dyDescent="0.2">
      <c r="A1095" s="32"/>
      <c r="B1095" s="37" t="e">
        <f>VLOOKUP($A1095,EVID_OSEVU!$A$1:$M$4972,2,FALSE)</f>
        <v>#N/A</v>
      </c>
      <c r="C1095" s="37" t="e">
        <f>VLOOKUP($A1095,EVID_OSEVU!$A$1:$M$4972,3,FALSE)</f>
        <v>#N/A</v>
      </c>
      <c r="D1095" s="45" t="e">
        <f>VLOOKUP($A1095,EVID_OSEVU!$A$1:$M$4972,4,FALSE)</f>
        <v>#N/A</v>
      </c>
      <c r="E1095" s="35"/>
      <c r="F1095" s="53"/>
      <c r="G1095" s="32"/>
      <c r="H1095" s="45" t="e">
        <f>VLOOKUP(G1095,Export7[#All],2,FALSE)</f>
        <v>#N/A</v>
      </c>
      <c r="I1095" s="45" t="e">
        <f>VLOOKUP($A1095,EVID_OSEVU!$A$1:$M$4972,10,FALSE)</f>
        <v>#N/A</v>
      </c>
      <c r="J1095" s="58" t="e">
        <f>VLOOKUP($A1095,EVID_OSEVU!$A$1:$M$4972,11,FALSE)</f>
        <v>#N/A</v>
      </c>
      <c r="K1095" s="33"/>
      <c r="L1095" s="45" t="e">
        <f>VLOOKUP(EVID_PASTVY!H1095,KATEGORIE_ZVIRAT!$B$2:$M$31,6,FALSE)*K1095</f>
        <v>#N/A</v>
      </c>
      <c r="M1095" s="33">
        <v>24</v>
      </c>
      <c r="N1095" s="45" t="e">
        <f>VLOOKUP(EVID_PASTVY!$H1095,KATEGORIE_ZVIRAT!$B$2:$M$31,8,FALSE)</f>
        <v>#N/A</v>
      </c>
      <c r="O1095" s="45" t="e">
        <f>VLOOKUP(EVID_PASTVY!$H1095,KATEGORIE_ZVIRAT!$B$2:$M$31,9,FALSE)</f>
        <v>#N/A</v>
      </c>
      <c r="P1095" s="54" t="e">
        <f>VLOOKUP(EVID_PASTVY!$H1095,KATEGORIE_ZVIRAT!$B$2:$M$31,7,FALSE)*L1095/1000*M1095/24*(F1095-E1095+1)/J1095</f>
        <v>#N/A</v>
      </c>
      <c r="Q1095" s="52" t="e">
        <f>VLOOKUP(EVID_PASTVY!$H1095,KATEGORIE_ZVIRAT!$B$2:$M$31,10,FALSE)*P1095*10</f>
        <v>#N/A</v>
      </c>
      <c r="R1095" s="52" t="e">
        <f>VLOOKUP(EVID_PASTVY!$H1095,KATEGORIE_ZVIRAT!$B$2:$M$31,11,FALSE)*P1095*10</f>
        <v>#N/A</v>
      </c>
      <c r="S1095" s="52" t="e">
        <f>VLOOKUP(EVID_PASTVY!$H1095,KATEGORIE_ZVIRAT!$B$2:$M$31,12,FALSE)*P1095*10</f>
        <v>#N/A</v>
      </c>
    </row>
    <row r="1096" spans="1:19" x14ac:dyDescent="0.2">
      <c r="A1096" s="32"/>
      <c r="B1096" s="37" t="e">
        <f>VLOOKUP($A1096,EVID_OSEVU!$A$1:$M$4972,2,FALSE)</f>
        <v>#N/A</v>
      </c>
      <c r="C1096" s="37" t="e">
        <f>VLOOKUP($A1096,EVID_OSEVU!$A$1:$M$4972,3,FALSE)</f>
        <v>#N/A</v>
      </c>
      <c r="D1096" s="45" t="e">
        <f>VLOOKUP($A1096,EVID_OSEVU!$A$1:$M$4972,4,FALSE)</f>
        <v>#N/A</v>
      </c>
      <c r="E1096" s="35"/>
      <c r="F1096" s="53"/>
      <c r="G1096" s="32"/>
      <c r="H1096" s="45" t="e">
        <f>VLOOKUP(G1096,Export7[#All],2,FALSE)</f>
        <v>#N/A</v>
      </c>
      <c r="I1096" s="45" t="e">
        <f>VLOOKUP($A1096,EVID_OSEVU!$A$1:$M$4972,10,FALSE)</f>
        <v>#N/A</v>
      </c>
      <c r="J1096" s="58" t="e">
        <f>VLOOKUP($A1096,EVID_OSEVU!$A$1:$M$4972,11,FALSE)</f>
        <v>#N/A</v>
      </c>
      <c r="K1096" s="33"/>
      <c r="L1096" s="45" t="e">
        <f>VLOOKUP(EVID_PASTVY!H1096,KATEGORIE_ZVIRAT!$B$2:$M$31,6,FALSE)*K1096</f>
        <v>#N/A</v>
      </c>
      <c r="M1096" s="33">
        <v>24</v>
      </c>
      <c r="N1096" s="45" t="e">
        <f>VLOOKUP(EVID_PASTVY!$H1096,KATEGORIE_ZVIRAT!$B$2:$M$31,8,FALSE)</f>
        <v>#N/A</v>
      </c>
      <c r="O1096" s="45" t="e">
        <f>VLOOKUP(EVID_PASTVY!$H1096,KATEGORIE_ZVIRAT!$B$2:$M$31,9,FALSE)</f>
        <v>#N/A</v>
      </c>
      <c r="P1096" s="54" t="e">
        <f>VLOOKUP(EVID_PASTVY!$H1096,KATEGORIE_ZVIRAT!$B$2:$M$31,7,FALSE)*L1096/1000*M1096/24*(F1096-E1096+1)/J1096</f>
        <v>#N/A</v>
      </c>
      <c r="Q1096" s="52" t="e">
        <f>VLOOKUP(EVID_PASTVY!$H1096,KATEGORIE_ZVIRAT!$B$2:$M$31,10,FALSE)*P1096*10</f>
        <v>#N/A</v>
      </c>
      <c r="R1096" s="52" t="e">
        <f>VLOOKUP(EVID_PASTVY!$H1096,KATEGORIE_ZVIRAT!$B$2:$M$31,11,FALSE)*P1096*10</f>
        <v>#N/A</v>
      </c>
      <c r="S1096" s="52" t="e">
        <f>VLOOKUP(EVID_PASTVY!$H1096,KATEGORIE_ZVIRAT!$B$2:$M$31,12,FALSE)*P1096*10</f>
        <v>#N/A</v>
      </c>
    </row>
    <row r="1097" spans="1:19" x14ac:dyDescent="0.2">
      <c r="A1097" s="32"/>
      <c r="B1097" s="37" t="e">
        <f>VLOOKUP($A1097,EVID_OSEVU!$A$1:$M$4972,2,FALSE)</f>
        <v>#N/A</v>
      </c>
      <c r="C1097" s="37" t="e">
        <f>VLOOKUP($A1097,EVID_OSEVU!$A$1:$M$4972,3,FALSE)</f>
        <v>#N/A</v>
      </c>
      <c r="D1097" s="45" t="e">
        <f>VLOOKUP($A1097,EVID_OSEVU!$A$1:$M$4972,4,FALSE)</f>
        <v>#N/A</v>
      </c>
      <c r="E1097" s="35"/>
      <c r="F1097" s="53"/>
      <c r="G1097" s="32"/>
      <c r="H1097" s="45" t="e">
        <f>VLOOKUP(G1097,Export7[#All],2,FALSE)</f>
        <v>#N/A</v>
      </c>
      <c r="I1097" s="45" t="e">
        <f>VLOOKUP($A1097,EVID_OSEVU!$A$1:$M$4972,10,FALSE)</f>
        <v>#N/A</v>
      </c>
      <c r="J1097" s="58" t="e">
        <f>VLOOKUP($A1097,EVID_OSEVU!$A$1:$M$4972,11,FALSE)</f>
        <v>#N/A</v>
      </c>
      <c r="K1097" s="33"/>
      <c r="L1097" s="45" t="e">
        <f>VLOOKUP(EVID_PASTVY!H1097,KATEGORIE_ZVIRAT!$B$2:$M$31,6,FALSE)*K1097</f>
        <v>#N/A</v>
      </c>
      <c r="M1097" s="33">
        <v>24</v>
      </c>
      <c r="N1097" s="45" t="e">
        <f>VLOOKUP(EVID_PASTVY!$H1097,KATEGORIE_ZVIRAT!$B$2:$M$31,8,FALSE)</f>
        <v>#N/A</v>
      </c>
      <c r="O1097" s="45" t="e">
        <f>VLOOKUP(EVID_PASTVY!$H1097,KATEGORIE_ZVIRAT!$B$2:$M$31,9,FALSE)</f>
        <v>#N/A</v>
      </c>
      <c r="P1097" s="54" t="e">
        <f>VLOOKUP(EVID_PASTVY!$H1097,KATEGORIE_ZVIRAT!$B$2:$M$31,7,FALSE)*L1097/1000*M1097/24*(F1097-E1097+1)/J1097</f>
        <v>#N/A</v>
      </c>
      <c r="Q1097" s="52" t="e">
        <f>VLOOKUP(EVID_PASTVY!$H1097,KATEGORIE_ZVIRAT!$B$2:$M$31,10,FALSE)*P1097*10</f>
        <v>#N/A</v>
      </c>
      <c r="R1097" s="52" t="e">
        <f>VLOOKUP(EVID_PASTVY!$H1097,KATEGORIE_ZVIRAT!$B$2:$M$31,11,FALSE)*P1097*10</f>
        <v>#N/A</v>
      </c>
      <c r="S1097" s="52" t="e">
        <f>VLOOKUP(EVID_PASTVY!$H1097,KATEGORIE_ZVIRAT!$B$2:$M$31,12,FALSE)*P1097*10</f>
        <v>#N/A</v>
      </c>
    </row>
    <row r="1098" spans="1:19" x14ac:dyDescent="0.2">
      <c r="A1098" s="32"/>
      <c r="B1098" s="37" t="e">
        <f>VLOOKUP($A1098,EVID_OSEVU!$A$1:$M$4972,2,FALSE)</f>
        <v>#N/A</v>
      </c>
      <c r="C1098" s="37" t="e">
        <f>VLOOKUP($A1098,EVID_OSEVU!$A$1:$M$4972,3,FALSE)</f>
        <v>#N/A</v>
      </c>
      <c r="D1098" s="45" t="e">
        <f>VLOOKUP($A1098,EVID_OSEVU!$A$1:$M$4972,4,FALSE)</f>
        <v>#N/A</v>
      </c>
      <c r="E1098" s="35"/>
      <c r="F1098" s="53"/>
      <c r="G1098" s="32"/>
      <c r="H1098" s="45" t="e">
        <f>VLOOKUP(G1098,Export7[#All],2,FALSE)</f>
        <v>#N/A</v>
      </c>
      <c r="I1098" s="45" t="e">
        <f>VLOOKUP($A1098,EVID_OSEVU!$A$1:$M$4972,10,FALSE)</f>
        <v>#N/A</v>
      </c>
      <c r="J1098" s="58" t="e">
        <f>VLOOKUP($A1098,EVID_OSEVU!$A$1:$M$4972,11,FALSE)</f>
        <v>#N/A</v>
      </c>
      <c r="K1098" s="33"/>
      <c r="L1098" s="45" t="e">
        <f>VLOOKUP(EVID_PASTVY!H1098,KATEGORIE_ZVIRAT!$B$2:$M$31,6,FALSE)*K1098</f>
        <v>#N/A</v>
      </c>
      <c r="M1098" s="33">
        <v>24</v>
      </c>
      <c r="N1098" s="45" t="e">
        <f>VLOOKUP(EVID_PASTVY!$H1098,KATEGORIE_ZVIRAT!$B$2:$M$31,8,FALSE)</f>
        <v>#N/A</v>
      </c>
      <c r="O1098" s="45" t="e">
        <f>VLOOKUP(EVID_PASTVY!$H1098,KATEGORIE_ZVIRAT!$B$2:$M$31,9,FALSE)</f>
        <v>#N/A</v>
      </c>
      <c r="P1098" s="54" t="e">
        <f>VLOOKUP(EVID_PASTVY!$H1098,KATEGORIE_ZVIRAT!$B$2:$M$31,7,FALSE)*L1098/1000*M1098/24*(F1098-E1098+1)/J1098</f>
        <v>#N/A</v>
      </c>
      <c r="Q1098" s="52" t="e">
        <f>VLOOKUP(EVID_PASTVY!$H1098,KATEGORIE_ZVIRAT!$B$2:$M$31,10,FALSE)*P1098*10</f>
        <v>#N/A</v>
      </c>
      <c r="R1098" s="52" t="e">
        <f>VLOOKUP(EVID_PASTVY!$H1098,KATEGORIE_ZVIRAT!$B$2:$M$31,11,FALSE)*P1098*10</f>
        <v>#N/A</v>
      </c>
      <c r="S1098" s="52" t="e">
        <f>VLOOKUP(EVID_PASTVY!$H1098,KATEGORIE_ZVIRAT!$B$2:$M$31,12,FALSE)*P1098*10</f>
        <v>#N/A</v>
      </c>
    </row>
    <row r="1099" spans="1:19" x14ac:dyDescent="0.2">
      <c r="A1099" s="32"/>
      <c r="B1099" s="37" t="e">
        <f>VLOOKUP($A1099,EVID_OSEVU!$A$1:$M$4972,2,FALSE)</f>
        <v>#N/A</v>
      </c>
      <c r="C1099" s="37" t="e">
        <f>VLOOKUP($A1099,EVID_OSEVU!$A$1:$M$4972,3,FALSE)</f>
        <v>#N/A</v>
      </c>
      <c r="D1099" s="45" t="e">
        <f>VLOOKUP($A1099,EVID_OSEVU!$A$1:$M$4972,4,FALSE)</f>
        <v>#N/A</v>
      </c>
      <c r="E1099" s="35"/>
      <c r="F1099" s="53"/>
      <c r="G1099" s="32"/>
      <c r="H1099" s="45" t="e">
        <f>VLOOKUP(G1099,Export7[#All],2,FALSE)</f>
        <v>#N/A</v>
      </c>
      <c r="I1099" s="45" t="e">
        <f>VLOOKUP($A1099,EVID_OSEVU!$A$1:$M$4972,10,FALSE)</f>
        <v>#N/A</v>
      </c>
      <c r="J1099" s="58" t="e">
        <f>VLOOKUP($A1099,EVID_OSEVU!$A$1:$M$4972,11,FALSE)</f>
        <v>#N/A</v>
      </c>
      <c r="K1099" s="33"/>
      <c r="L1099" s="45" t="e">
        <f>VLOOKUP(EVID_PASTVY!H1099,KATEGORIE_ZVIRAT!$B$2:$M$31,6,FALSE)*K1099</f>
        <v>#N/A</v>
      </c>
      <c r="M1099" s="33">
        <v>24</v>
      </c>
      <c r="N1099" s="45" t="e">
        <f>VLOOKUP(EVID_PASTVY!$H1099,KATEGORIE_ZVIRAT!$B$2:$M$31,8,FALSE)</f>
        <v>#N/A</v>
      </c>
      <c r="O1099" s="45" t="e">
        <f>VLOOKUP(EVID_PASTVY!$H1099,KATEGORIE_ZVIRAT!$B$2:$M$31,9,FALSE)</f>
        <v>#N/A</v>
      </c>
      <c r="P1099" s="54" t="e">
        <f>VLOOKUP(EVID_PASTVY!$H1099,KATEGORIE_ZVIRAT!$B$2:$M$31,7,FALSE)*L1099/1000*M1099/24*(F1099-E1099+1)/J1099</f>
        <v>#N/A</v>
      </c>
      <c r="Q1099" s="52" t="e">
        <f>VLOOKUP(EVID_PASTVY!$H1099,KATEGORIE_ZVIRAT!$B$2:$M$31,10,FALSE)*P1099*10</f>
        <v>#N/A</v>
      </c>
      <c r="R1099" s="52" t="e">
        <f>VLOOKUP(EVID_PASTVY!$H1099,KATEGORIE_ZVIRAT!$B$2:$M$31,11,FALSE)*P1099*10</f>
        <v>#N/A</v>
      </c>
      <c r="S1099" s="52" t="e">
        <f>VLOOKUP(EVID_PASTVY!$H1099,KATEGORIE_ZVIRAT!$B$2:$M$31,12,FALSE)*P1099*10</f>
        <v>#N/A</v>
      </c>
    </row>
    <row r="1100" spans="1:19" x14ac:dyDescent="0.2">
      <c r="A1100" s="32"/>
      <c r="B1100" s="37" t="e">
        <f>VLOOKUP($A1100,EVID_OSEVU!$A$1:$M$4972,2,FALSE)</f>
        <v>#N/A</v>
      </c>
      <c r="C1100" s="37" t="e">
        <f>VLOOKUP($A1100,EVID_OSEVU!$A$1:$M$4972,3,FALSE)</f>
        <v>#N/A</v>
      </c>
      <c r="D1100" s="45" t="e">
        <f>VLOOKUP($A1100,EVID_OSEVU!$A$1:$M$4972,4,FALSE)</f>
        <v>#N/A</v>
      </c>
      <c r="E1100" s="35"/>
      <c r="F1100" s="53"/>
      <c r="G1100" s="32"/>
      <c r="H1100" s="45" t="e">
        <f>VLOOKUP(G1100,Export7[#All],2,FALSE)</f>
        <v>#N/A</v>
      </c>
      <c r="I1100" s="45" t="e">
        <f>VLOOKUP($A1100,EVID_OSEVU!$A$1:$M$4972,10,FALSE)</f>
        <v>#N/A</v>
      </c>
      <c r="J1100" s="58" t="e">
        <f>VLOOKUP($A1100,EVID_OSEVU!$A$1:$M$4972,11,FALSE)</f>
        <v>#N/A</v>
      </c>
      <c r="K1100" s="33"/>
      <c r="L1100" s="45" t="e">
        <f>VLOOKUP(EVID_PASTVY!H1100,KATEGORIE_ZVIRAT!$B$2:$M$31,6,FALSE)*K1100</f>
        <v>#N/A</v>
      </c>
      <c r="M1100" s="33">
        <v>24</v>
      </c>
      <c r="N1100" s="45" t="e">
        <f>VLOOKUP(EVID_PASTVY!$H1100,KATEGORIE_ZVIRAT!$B$2:$M$31,8,FALSE)</f>
        <v>#N/A</v>
      </c>
      <c r="O1100" s="45" t="e">
        <f>VLOOKUP(EVID_PASTVY!$H1100,KATEGORIE_ZVIRAT!$B$2:$M$31,9,FALSE)</f>
        <v>#N/A</v>
      </c>
      <c r="P1100" s="54" t="e">
        <f>VLOOKUP(EVID_PASTVY!$H1100,KATEGORIE_ZVIRAT!$B$2:$M$31,7,FALSE)*L1100/1000*M1100/24*(F1100-E1100+1)/J1100</f>
        <v>#N/A</v>
      </c>
      <c r="Q1100" s="52" t="e">
        <f>VLOOKUP(EVID_PASTVY!$H1100,KATEGORIE_ZVIRAT!$B$2:$M$31,10,FALSE)*P1100*10</f>
        <v>#N/A</v>
      </c>
      <c r="R1100" s="52" t="e">
        <f>VLOOKUP(EVID_PASTVY!$H1100,KATEGORIE_ZVIRAT!$B$2:$M$31,11,FALSE)*P1100*10</f>
        <v>#N/A</v>
      </c>
      <c r="S1100" s="52" t="e">
        <f>VLOOKUP(EVID_PASTVY!$H1100,KATEGORIE_ZVIRAT!$B$2:$M$31,12,FALSE)*P1100*10</f>
        <v>#N/A</v>
      </c>
    </row>
    <row r="1101" spans="1:19" x14ac:dyDescent="0.2">
      <c r="A1101" s="32"/>
      <c r="B1101" s="37" t="e">
        <f>VLOOKUP($A1101,EVID_OSEVU!$A$1:$M$4972,2,FALSE)</f>
        <v>#N/A</v>
      </c>
      <c r="C1101" s="37" t="e">
        <f>VLOOKUP($A1101,EVID_OSEVU!$A$1:$M$4972,3,FALSE)</f>
        <v>#N/A</v>
      </c>
      <c r="D1101" s="45" t="e">
        <f>VLOOKUP($A1101,EVID_OSEVU!$A$1:$M$4972,4,FALSE)</f>
        <v>#N/A</v>
      </c>
      <c r="E1101" s="35"/>
      <c r="F1101" s="53"/>
      <c r="G1101" s="32"/>
      <c r="H1101" s="45" t="e">
        <f>VLOOKUP(G1101,Export7[#All],2,FALSE)</f>
        <v>#N/A</v>
      </c>
      <c r="I1101" s="45" t="e">
        <f>VLOOKUP($A1101,EVID_OSEVU!$A$1:$M$4972,10,FALSE)</f>
        <v>#N/A</v>
      </c>
      <c r="J1101" s="58" t="e">
        <f>VLOOKUP($A1101,EVID_OSEVU!$A$1:$M$4972,11,FALSE)</f>
        <v>#N/A</v>
      </c>
      <c r="K1101" s="33"/>
      <c r="L1101" s="45" t="e">
        <f>VLOOKUP(EVID_PASTVY!H1101,KATEGORIE_ZVIRAT!$B$2:$M$31,6,FALSE)*K1101</f>
        <v>#N/A</v>
      </c>
      <c r="M1101" s="33">
        <v>24</v>
      </c>
      <c r="N1101" s="45" t="e">
        <f>VLOOKUP(EVID_PASTVY!$H1101,KATEGORIE_ZVIRAT!$B$2:$M$31,8,FALSE)</f>
        <v>#N/A</v>
      </c>
      <c r="O1101" s="45" t="e">
        <f>VLOOKUP(EVID_PASTVY!$H1101,KATEGORIE_ZVIRAT!$B$2:$M$31,9,FALSE)</f>
        <v>#N/A</v>
      </c>
      <c r="P1101" s="54" t="e">
        <f>VLOOKUP(EVID_PASTVY!$H1101,KATEGORIE_ZVIRAT!$B$2:$M$31,7,FALSE)*L1101/1000*M1101/24*(F1101-E1101+1)/J1101</f>
        <v>#N/A</v>
      </c>
      <c r="Q1101" s="52" t="e">
        <f>VLOOKUP(EVID_PASTVY!$H1101,KATEGORIE_ZVIRAT!$B$2:$M$31,10,FALSE)*P1101*10</f>
        <v>#N/A</v>
      </c>
      <c r="R1101" s="52" t="e">
        <f>VLOOKUP(EVID_PASTVY!$H1101,KATEGORIE_ZVIRAT!$B$2:$M$31,11,FALSE)*P1101*10</f>
        <v>#N/A</v>
      </c>
      <c r="S1101" s="52" t="e">
        <f>VLOOKUP(EVID_PASTVY!$H1101,KATEGORIE_ZVIRAT!$B$2:$M$31,12,FALSE)*P1101*10</f>
        <v>#N/A</v>
      </c>
    </row>
    <row r="1102" spans="1:19" x14ac:dyDescent="0.2">
      <c r="A1102" s="32"/>
      <c r="B1102" s="37" t="e">
        <f>VLOOKUP($A1102,EVID_OSEVU!$A$1:$M$4972,2,FALSE)</f>
        <v>#N/A</v>
      </c>
      <c r="C1102" s="37" t="e">
        <f>VLOOKUP($A1102,EVID_OSEVU!$A$1:$M$4972,3,FALSE)</f>
        <v>#N/A</v>
      </c>
      <c r="D1102" s="45" t="e">
        <f>VLOOKUP($A1102,EVID_OSEVU!$A$1:$M$4972,4,FALSE)</f>
        <v>#N/A</v>
      </c>
      <c r="E1102" s="35"/>
      <c r="F1102" s="53"/>
      <c r="G1102" s="32"/>
      <c r="H1102" s="45" t="e">
        <f>VLOOKUP(G1102,Export7[#All],2,FALSE)</f>
        <v>#N/A</v>
      </c>
      <c r="I1102" s="45" t="e">
        <f>VLOOKUP($A1102,EVID_OSEVU!$A$1:$M$4972,10,FALSE)</f>
        <v>#N/A</v>
      </c>
      <c r="J1102" s="58" t="e">
        <f>VLOOKUP($A1102,EVID_OSEVU!$A$1:$M$4972,11,FALSE)</f>
        <v>#N/A</v>
      </c>
      <c r="K1102" s="33"/>
      <c r="L1102" s="45" t="e">
        <f>VLOOKUP(EVID_PASTVY!H1102,KATEGORIE_ZVIRAT!$B$2:$M$31,6,FALSE)*K1102</f>
        <v>#N/A</v>
      </c>
      <c r="M1102" s="33">
        <v>24</v>
      </c>
      <c r="N1102" s="45" t="e">
        <f>VLOOKUP(EVID_PASTVY!$H1102,KATEGORIE_ZVIRAT!$B$2:$M$31,8,FALSE)</f>
        <v>#N/A</v>
      </c>
      <c r="O1102" s="45" t="e">
        <f>VLOOKUP(EVID_PASTVY!$H1102,KATEGORIE_ZVIRAT!$B$2:$M$31,9,FALSE)</f>
        <v>#N/A</v>
      </c>
      <c r="P1102" s="54" t="e">
        <f>VLOOKUP(EVID_PASTVY!$H1102,KATEGORIE_ZVIRAT!$B$2:$M$31,7,FALSE)*L1102/1000*M1102/24*(F1102-E1102+1)/J1102</f>
        <v>#N/A</v>
      </c>
      <c r="Q1102" s="52" t="e">
        <f>VLOOKUP(EVID_PASTVY!$H1102,KATEGORIE_ZVIRAT!$B$2:$M$31,10,FALSE)*P1102*10</f>
        <v>#N/A</v>
      </c>
      <c r="R1102" s="52" t="e">
        <f>VLOOKUP(EVID_PASTVY!$H1102,KATEGORIE_ZVIRAT!$B$2:$M$31,11,FALSE)*P1102*10</f>
        <v>#N/A</v>
      </c>
      <c r="S1102" s="52" t="e">
        <f>VLOOKUP(EVID_PASTVY!$H1102,KATEGORIE_ZVIRAT!$B$2:$M$31,12,FALSE)*P1102*10</f>
        <v>#N/A</v>
      </c>
    </row>
    <row r="1103" spans="1:19" x14ac:dyDescent="0.2">
      <c r="A1103" s="32"/>
      <c r="B1103" s="37" t="e">
        <f>VLOOKUP($A1103,EVID_OSEVU!$A$1:$M$4972,2,FALSE)</f>
        <v>#N/A</v>
      </c>
      <c r="C1103" s="37" t="e">
        <f>VLOOKUP($A1103,EVID_OSEVU!$A$1:$M$4972,3,FALSE)</f>
        <v>#N/A</v>
      </c>
      <c r="D1103" s="45" t="e">
        <f>VLOOKUP($A1103,EVID_OSEVU!$A$1:$M$4972,4,FALSE)</f>
        <v>#N/A</v>
      </c>
      <c r="E1103" s="35"/>
      <c r="F1103" s="53"/>
      <c r="G1103" s="32"/>
      <c r="H1103" s="45" t="e">
        <f>VLOOKUP(G1103,Export7[#All],2,FALSE)</f>
        <v>#N/A</v>
      </c>
      <c r="I1103" s="45" t="e">
        <f>VLOOKUP($A1103,EVID_OSEVU!$A$1:$M$4972,10,FALSE)</f>
        <v>#N/A</v>
      </c>
      <c r="J1103" s="58" t="e">
        <f>VLOOKUP($A1103,EVID_OSEVU!$A$1:$M$4972,11,FALSE)</f>
        <v>#N/A</v>
      </c>
      <c r="K1103" s="33"/>
      <c r="L1103" s="45" t="e">
        <f>VLOOKUP(EVID_PASTVY!H1103,KATEGORIE_ZVIRAT!$B$2:$M$31,6,FALSE)*K1103</f>
        <v>#N/A</v>
      </c>
      <c r="M1103" s="33">
        <v>24</v>
      </c>
      <c r="N1103" s="45" t="e">
        <f>VLOOKUP(EVID_PASTVY!$H1103,KATEGORIE_ZVIRAT!$B$2:$M$31,8,FALSE)</f>
        <v>#N/A</v>
      </c>
      <c r="O1103" s="45" t="e">
        <f>VLOOKUP(EVID_PASTVY!$H1103,KATEGORIE_ZVIRAT!$B$2:$M$31,9,FALSE)</f>
        <v>#N/A</v>
      </c>
      <c r="P1103" s="54" t="e">
        <f>VLOOKUP(EVID_PASTVY!$H1103,KATEGORIE_ZVIRAT!$B$2:$M$31,7,FALSE)*L1103/1000*M1103/24*(F1103-E1103+1)/J1103</f>
        <v>#N/A</v>
      </c>
      <c r="Q1103" s="52" t="e">
        <f>VLOOKUP(EVID_PASTVY!$H1103,KATEGORIE_ZVIRAT!$B$2:$M$31,10,FALSE)*P1103*10</f>
        <v>#N/A</v>
      </c>
      <c r="R1103" s="52" t="e">
        <f>VLOOKUP(EVID_PASTVY!$H1103,KATEGORIE_ZVIRAT!$B$2:$M$31,11,FALSE)*P1103*10</f>
        <v>#N/A</v>
      </c>
      <c r="S1103" s="52" t="e">
        <f>VLOOKUP(EVID_PASTVY!$H1103,KATEGORIE_ZVIRAT!$B$2:$M$31,12,FALSE)*P1103*10</f>
        <v>#N/A</v>
      </c>
    </row>
    <row r="1104" spans="1:19" x14ac:dyDescent="0.2">
      <c r="A1104" s="32"/>
      <c r="B1104" s="37" t="e">
        <f>VLOOKUP($A1104,EVID_OSEVU!$A$1:$M$4972,2,FALSE)</f>
        <v>#N/A</v>
      </c>
      <c r="C1104" s="37" t="e">
        <f>VLOOKUP($A1104,EVID_OSEVU!$A$1:$M$4972,3,FALSE)</f>
        <v>#N/A</v>
      </c>
      <c r="D1104" s="45" t="e">
        <f>VLOOKUP($A1104,EVID_OSEVU!$A$1:$M$4972,4,FALSE)</f>
        <v>#N/A</v>
      </c>
      <c r="E1104" s="35"/>
      <c r="F1104" s="53"/>
      <c r="G1104" s="32"/>
      <c r="H1104" s="45" t="e">
        <f>VLOOKUP(G1104,Export7[#All],2,FALSE)</f>
        <v>#N/A</v>
      </c>
      <c r="I1104" s="45" t="e">
        <f>VLOOKUP($A1104,EVID_OSEVU!$A$1:$M$4972,10,FALSE)</f>
        <v>#N/A</v>
      </c>
      <c r="J1104" s="58" t="e">
        <f>VLOOKUP($A1104,EVID_OSEVU!$A$1:$M$4972,11,FALSE)</f>
        <v>#N/A</v>
      </c>
      <c r="K1104" s="33"/>
      <c r="L1104" s="45" t="e">
        <f>VLOOKUP(EVID_PASTVY!H1104,KATEGORIE_ZVIRAT!$B$2:$M$31,6,FALSE)*K1104</f>
        <v>#N/A</v>
      </c>
      <c r="M1104" s="33">
        <v>24</v>
      </c>
      <c r="N1104" s="45" t="e">
        <f>VLOOKUP(EVID_PASTVY!$H1104,KATEGORIE_ZVIRAT!$B$2:$M$31,8,FALSE)</f>
        <v>#N/A</v>
      </c>
      <c r="O1104" s="45" t="e">
        <f>VLOOKUP(EVID_PASTVY!$H1104,KATEGORIE_ZVIRAT!$B$2:$M$31,9,FALSE)</f>
        <v>#N/A</v>
      </c>
      <c r="P1104" s="54" t="e">
        <f>VLOOKUP(EVID_PASTVY!$H1104,KATEGORIE_ZVIRAT!$B$2:$M$31,7,FALSE)*L1104/1000*M1104/24*(F1104-E1104+1)/J1104</f>
        <v>#N/A</v>
      </c>
      <c r="Q1104" s="52" t="e">
        <f>VLOOKUP(EVID_PASTVY!$H1104,KATEGORIE_ZVIRAT!$B$2:$M$31,10,FALSE)*P1104*10</f>
        <v>#N/A</v>
      </c>
      <c r="R1104" s="52" t="e">
        <f>VLOOKUP(EVID_PASTVY!$H1104,KATEGORIE_ZVIRAT!$B$2:$M$31,11,FALSE)*P1104*10</f>
        <v>#N/A</v>
      </c>
      <c r="S1104" s="52" t="e">
        <f>VLOOKUP(EVID_PASTVY!$H1104,KATEGORIE_ZVIRAT!$B$2:$M$31,12,FALSE)*P1104*10</f>
        <v>#N/A</v>
      </c>
    </row>
    <row r="1105" spans="1:19" x14ac:dyDescent="0.2">
      <c r="A1105" s="32"/>
      <c r="B1105" s="37" t="e">
        <f>VLOOKUP($A1105,EVID_OSEVU!$A$1:$M$4972,2,FALSE)</f>
        <v>#N/A</v>
      </c>
      <c r="C1105" s="37" t="e">
        <f>VLOOKUP($A1105,EVID_OSEVU!$A$1:$M$4972,3,FALSE)</f>
        <v>#N/A</v>
      </c>
      <c r="D1105" s="45" t="e">
        <f>VLOOKUP($A1105,EVID_OSEVU!$A$1:$M$4972,4,FALSE)</f>
        <v>#N/A</v>
      </c>
      <c r="E1105" s="35"/>
      <c r="F1105" s="53"/>
      <c r="G1105" s="32"/>
      <c r="H1105" s="45" t="e">
        <f>VLOOKUP(G1105,Export7[#All],2,FALSE)</f>
        <v>#N/A</v>
      </c>
      <c r="I1105" s="45" t="e">
        <f>VLOOKUP($A1105,EVID_OSEVU!$A$1:$M$4972,10,FALSE)</f>
        <v>#N/A</v>
      </c>
      <c r="J1105" s="58" t="e">
        <f>VLOOKUP($A1105,EVID_OSEVU!$A$1:$M$4972,11,FALSE)</f>
        <v>#N/A</v>
      </c>
      <c r="K1105" s="33"/>
      <c r="L1105" s="45" t="e">
        <f>VLOOKUP(EVID_PASTVY!H1105,KATEGORIE_ZVIRAT!$B$2:$M$31,6,FALSE)*K1105</f>
        <v>#N/A</v>
      </c>
      <c r="M1105" s="33">
        <v>24</v>
      </c>
      <c r="N1105" s="45" t="e">
        <f>VLOOKUP(EVID_PASTVY!$H1105,KATEGORIE_ZVIRAT!$B$2:$M$31,8,FALSE)</f>
        <v>#N/A</v>
      </c>
      <c r="O1105" s="45" t="e">
        <f>VLOOKUP(EVID_PASTVY!$H1105,KATEGORIE_ZVIRAT!$B$2:$M$31,9,FALSE)</f>
        <v>#N/A</v>
      </c>
      <c r="P1105" s="54" t="e">
        <f>VLOOKUP(EVID_PASTVY!$H1105,KATEGORIE_ZVIRAT!$B$2:$M$31,7,FALSE)*L1105/1000*M1105/24*(F1105-E1105+1)/J1105</f>
        <v>#N/A</v>
      </c>
      <c r="Q1105" s="52" t="e">
        <f>VLOOKUP(EVID_PASTVY!$H1105,KATEGORIE_ZVIRAT!$B$2:$M$31,10,FALSE)*P1105*10</f>
        <v>#N/A</v>
      </c>
      <c r="R1105" s="52" t="e">
        <f>VLOOKUP(EVID_PASTVY!$H1105,KATEGORIE_ZVIRAT!$B$2:$M$31,11,FALSE)*P1105*10</f>
        <v>#N/A</v>
      </c>
      <c r="S1105" s="52" t="e">
        <f>VLOOKUP(EVID_PASTVY!$H1105,KATEGORIE_ZVIRAT!$B$2:$M$31,12,FALSE)*P1105*10</f>
        <v>#N/A</v>
      </c>
    </row>
    <row r="1106" spans="1:19" x14ac:dyDescent="0.2">
      <c r="A1106" s="32"/>
      <c r="B1106" s="37" t="e">
        <f>VLOOKUP($A1106,EVID_OSEVU!$A$1:$M$4972,2,FALSE)</f>
        <v>#N/A</v>
      </c>
      <c r="C1106" s="37" t="e">
        <f>VLOOKUP($A1106,EVID_OSEVU!$A$1:$M$4972,3,FALSE)</f>
        <v>#N/A</v>
      </c>
      <c r="D1106" s="45" t="e">
        <f>VLOOKUP($A1106,EVID_OSEVU!$A$1:$M$4972,4,FALSE)</f>
        <v>#N/A</v>
      </c>
      <c r="E1106" s="35"/>
      <c r="F1106" s="53"/>
      <c r="G1106" s="32"/>
      <c r="H1106" s="45" t="e">
        <f>VLOOKUP(G1106,Export7[#All],2,FALSE)</f>
        <v>#N/A</v>
      </c>
      <c r="I1106" s="45" t="e">
        <f>VLOOKUP($A1106,EVID_OSEVU!$A$1:$M$4972,10,FALSE)</f>
        <v>#N/A</v>
      </c>
      <c r="J1106" s="58" t="e">
        <f>VLOOKUP($A1106,EVID_OSEVU!$A$1:$M$4972,11,FALSE)</f>
        <v>#N/A</v>
      </c>
      <c r="K1106" s="33"/>
      <c r="L1106" s="45" t="e">
        <f>VLOOKUP(EVID_PASTVY!H1106,KATEGORIE_ZVIRAT!$B$2:$M$31,6,FALSE)*K1106</f>
        <v>#N/A</v>
      </c>
      <c r="M1106" s="33">
        <v>24</v>
      </c>
      <c r="N1106" s="45" t="e">
        <f>VLOOKUP(EVID_PASTVY!$H1106,KATEGORIE_ZVIRAT!$B$2:$M$31,8,FALSE)</f>
        <v>#N/A</v>
      </c>
      <c r="O1106" s="45" t="e">
        <f>VLOOKUP(EVID_PASTVY!$H1106,KATEGORIE_ZVIRAT!$B$2:$M$31,9,FALSE)</f>
        <v>#N/A</v>
      </c>
      <c r="P1106" s="54" t="e">
        <f>VLOOKUP(EVID_PASTVY!$H1106,KATEGORIE_ZVIRAT!$B$2:$M$31,7,FALSE)*L1106/1000*M1106/24*(F1106-E1106+1)/J1106</f>
        <v>#N/A</v>
      </c>
      <c r="Q1106" s="52" t="e">
        <f>VLOOKUP(EVID_PASTVY!$H1106,KATEGORIE_ZVIRAT!$B$2:$M$31,10,FALSE)*P1106*10</f>
        <v>#N/A</v>
      </c>
      <c r="R1106" s="52" t="e">
        <f>VLOOKUP(EVID_PASTVY!$H1106,KATEGORIE_ZVIRAT!$B$2:$M$31,11,FALSE)*P1106*10</f>
        <v>#N/A</v>
      </c>
      <c r="S1106" s="52" t="e">
        <f>VLOOKUP(EVID_PASTVY!$H1106,KATEGORIE_ZVIRAT!$B$2:$M$31,12,FALSE)*P1106*10</f>
        <v>#N/A</v>
      </c>
    </row>
    <row r="1107" spans="1:19" x14ac:dyDescent="0.2">
      <c r="A1107" s="32"/>
      <c r="B1107" s="37" t="e">
        <f>VLOOKUP($A1107,EVID_OSEVU!$A$1:$M$4972,2,FALSE)</f>
        <v>#N/A</v>
      </c>
      <c r="C1107" s="37" t="e">
        <f>VLOOKUP($A1107,EVID_OSEVU!$A$1:$M$4972,3,FALSE)</f>
        <v>#N/A</v>
      </c>
      <c r="D1107" s="45" t="e">
        <f>VLOOKUP($A1107,EVID_OSEVU!$A$1:$M$4972,4,FALSE)</f>
        <v>#N/A</v>
      </c>
      <c r="E1107" s="35"/>
      <c r="F1107" s="53"/>
      <c r="G1107" s="32"/>
      <c r="H1107" s="45" t="e">
        <f>VLOOKUP(G1107,Export7[#All],2,FALSE)</f>
        <v>#N/A</v>
      </c>
      <c r="I1107" s="45" t="e">
        <f>VLOOKUP($A1107,EVID_OSEVU!$A$1:$M$4972,10,FALSE)</f>
        <v>#N/A</v>
      </c>
      <c r="J1107" s="58" t="e">
        <f>VLOOKUP($A1107,EVID_OSEVU!$A$1:$M$4972,11,FALSE)</f>
        <v>#N/A</v>
      </c>
      <c r="K1107" s="33"/>
      <c r="L1107" s="45" t="e">
        <f>VLOOKUP(EVID_PASTVY!H1107,KATEGORIE_ZVIRAT!$B$2:$M$31,6,FALSE)*K1107</f>
        <v>#N/A</v>
      </c>
      <c r="M1107" s="33">
        <v>24</v>
      </c>
      <c r="N1107" s="45" t="e">
        <f>VLOOKUP(EVID_PASTVY!$H1107,KATEGORIE_ZVIRAT!$B$2:$M$31,8,FALSE)</f>
        <v>#N/A</v>
      </c>
      <c r="O1107" s="45" t="e">
        <f>VLOOKUP(EVID_PASTVY!$H1107,KATEGORIE_ZVIRAT!$B$2:$M$31,9,FALSE)</f>
        <v>#N/A</v>
      </c>
      <c r="P1107" s="54" t="e">
        <f>VLOOKUP(EVID_PASTVY!$H1107,KATEGORIE_ZVIRAT!$B$2:$M$31,7,FALSE)*L1107/1000*M1107/24*(F1107-E1107+1)/J1107</f>
        <v>#N/A</v>
      </c>
      <c r="Q1107" s="52" t="e">
        <f>VLOOKUP(EVID_PASTVY!$H1107,KATEGORIE_ZVIRAT!$B$2:$M$31,10,FALSE)*P1107*10</f>
        <v>#N/A</v>
      </c>
      <c r="R1107" s="52" t="e">
        <f>VLOOKUP(EVID_PASTVY!$H1107,KATEGORIE_ZVIRAT!$B$2:$M$31,11,FALSE)*P1107*10</f>
        <v>#N/A</v>
      </c>
      <c r="S1107" s="52" t="e">
        <f>VLOOKUP(EVID_PASTVY!$H1107,KATEGORIE_ZVIRAT!$B$2:$M$31,12,FALSE)*P1107*10</f>
        <v>#N/A</v>
      </c>
    </row>
    <row r="1108" spans="1:19" x14ac:dyDescent="0.2">
      <c r="A1108" s="32"/>
      <c r="B1108" s="37" t="e">
        <f>VLOOKUP($A1108,EVID_OSEVU!$A$1:$M$4972,2,FALSE)</f>
        <v>#N/A</v>
      </c>
      <c r="C1108" s="37" t="e">
        <f>VLOOKUP($A1108,EVID_OSEVU!$A$1:$M$4972,3,FALSE)</f>
        <v>#N/A</v>
      </c>
      <c r="D1108" s="45" t="e">
        <f>VLOOKUP($A1108,EVID_OSEVU!$A$1:$M$4972,4,FALSE)</f>
        <v>#N/A</v>
      </c>
      <c r="E1108" s="35"/>
      <c r="F1108" s="53"/>
      <c r="G1108" s="32"/>
      <c r="H1108" s="45" t="e">
        <f>VLOOKUP(G1108,Export7[#All],2,FALSE)</f>
        <v>#N/A</v>
      </c>
      <c r="I1108" s="45" t="e">
        <f>VLOOKUP($A1108,EVID_OSEVU!$A$1:$M$4972,10,FALSE)</f>
        <v>#N/A</v>
      </c>
      <c r="J1108" s="58" t="e">
        <f>VLOOKUP($A1108,EVID_OSEVU!$A$1:$M$4972,11,FALSE)</f>
        <v>#N/A</v>
      </c>
      <c r="K1108" s="33"/>
      <c r="L1108" s="45" t="e">
        <f>VLOOKUP(EVID_PASTVY!H1108,KATEGORIE_ZVIRAT!$B$2:$M$31,6,FALSE)*K1108</f>
        <v>#N/A</v>
      </c>
      <c r="M1108" s="33">
        <v>24</v>
      </c>
      <c r="N1108" s="45" t="e">
        <f>VLOOKUP(EVID_PASTVY!$H1108,KATEGORIE_ZVIRAT!$B$2:$M$31,8,FALSE)</f>
        <v>#N/A</v>
      </c>
      <c r="O1108" s="45" t="e">
        <f>VLOOKUP(EVID_PASTVY!$H1108,KATEGORIE_ZVIRAT!$B$2:$M$31,9,FALSE)</f>
        <v>#N/A</v>
      </c>
      <c r="P1108" s="54" t="e">
        <f>VLOOKUP(EVID_PASTVY!$H1108,KATEGORIE_ZVIRAT!$B$2:$M$31,7,FALSE)*L1108/1000*M1108/24*(F1108-E1108+1)/J1108</f>
        <v>#N/A</v>
      </c>
      <c r="Q1108" s="52" t="e">
        <f>VLOOKUP(EVID_PASTVY!$H1108,KATEGORIE_ZVIRAT!$B$2:$M$31,10,FALSE)*P1108*10</f>
        <v>#N/A</v>
      </c>
      <c r="R1108" s="52" t="e">
        <f>VLOOKUP(EVID_PASTVY!$H1108,KATEGORIE_ZVIRAT!$B$2:$M$31,11,FALSE)*P1108*10</f>
        <v>#N/A</v>
      </c>
      <c r="S1108" s="52" t="e">
        <f>VLOOKUP(EVID_PASTVY!$H1108,KATEGORIE_ZVIRAT!$B$2:$M$31,12,FALSE)*P1108*10</f>
        <v>#N/A</v>
      </c>
    </row>
    <row r="1109" spans="1:19" x14ac:dyDescent="0.2">
      <c r="A1109" s="32"/>
      <c r="B1109" s="37" t="e">
        <f>VLOOKUP($A1109,EVID_OSEVU!$A$1:$M$4972,2,FALSE)</f>
        <v>#N/A</v>
      </c>
      <c r="C1109" s="37" t="e">
        <f>VLOOKUP($A1109,EVID_OSEVU!$A$1:$M$4972,3,FALSE)</f>
        <v>#N/A</v>
      </c>
      <c r="D1109" s="45" t="e">
        <f>VLOOKUP($A1109,EVID_OSEVU!$A$1:$M$4972,4,FALSE)</f>
        <v>#N/A</v>
      </c>
      <c r="E1109" s="35"/>
      <c r="F1109" s="53"/>
      <c r="G1109" s="32"/>
      <c r="H1109" s="45" t="e">
        <f>VLOOKUP(G1109,Export7[#All],2,FALSE)</f>
        <v>#N/A</v>
      </c>
      <c r="I1109" s="45" t="e">
        <f>VLOOKUP($A1109,EVID_OSEVU!$A$1:$M$4972,10,FALSE)</f>
        <v>#N/A</v>
      </c>
      <c r="J1109" s="58" t="e">
        <f>VLOOKUP($A1109,EVID_OSEVU!$A$1:$M$4972,11,FALSE)</f>
        <v>#N/A</v>
      </c>
      <c r="K1109" s="33"/>
      <c r="L1109" s="45" t="e">
        <f>VLOOKUP(EVID_PASTVY!H1109,KATEGORIE_ZVIRAT!$B$2:$M$31,6,FALSE)*K1109</f>
        <v>#N/A</v>
      </c>
      <c r="M1109" s="33">
        <v>24</v>
      </c>
      <c r="N1109" s="45" t="e">
        <f>VLOOKUP(EVID_PASTVY!$H1109,KATEGORIE_ZVIRAT!$B$2:$M$31,8,FALSE)</f>
        <v>#N/A</v>
      </c>
      <c r="O1109" s="45" t="e">
        <f>VLOOKUP(EVID_PASTVY!$H1109,KATEGORIE_ZVIRAT!$B$2:$M$31,9,FALSE)</f>
        <v>#N/A</v>
      </c>
      <c r="P1109" s="54" t="e">
        <f>VLOOKUP(EVID_PASTVY!$H1109,KATEGORIE_ZVIRAT!$B$2:$M$31,7,FALSE)*L1109/1000*M1109/24*(F1109-E1109+1)/J1109</f>
        <v>#N/A</v>
      </c>
      <c r="Q1109" s="52" t="e">
        <f>VLOOKUP(EVID_PASTVY!$H1109,KATEGORIE_ZVIRAT!$B$2:$M$31,10,FALSE)*P1109*10</f>
        <v>#N/A</v>
      </c>
      <c r="R1109" s="52" t="e">
        <f>VLOOKUP(EVID_PASTVY!$H1109,KATEGORIE_ZVIRAT!$B$2:$M$31,11,FALSE)*P1109*10</f>
        <v>#N/A</v>
      </c>
      <c r="S1109" s="52" t="e">
        <f>VLOOKUP(EVID_PASTVY!$H1109,KATEGORIE_ZVIRAT!$B$2:$M$31,12,FALSE)*P1109*10</f>
        <v>#N/A</v>
      </c>
    </row>
    <row r="1110" spans="1:19" x14ac:dyDescent="0.2">
      <c r="A1110" s="32"/>
      <c r="B1110" s="37" t="e">
        <f>VLOOKUP($A1110,EVID_OSEVU!$A$1:$M$4972,2,FALSE)</f>
        <v>#N/A</v>
      </c>
      <c r="C1110" s="37" t="e">
        <f>VLOOKUP($A1110,EVID_OSEVU!$A$1:$M$4972,3,FALSE)</f>
        <v>#N/A</v>
      </c>
      <c r="D1110" s="45" t="e">
        <f>VLOOKUP($A1110,EVID_OSEVU!$A$1:$M$4972,4,FALSE)</f>
        <v>#N/A</v>
      </c>
      <c r="E1110" s="35"/>
      <c r="F1110" s="53"/>
      <c r="G1110" s="32"/>
      <c r="H1110" s="45" t="e">
        <f>VLOOKUP(G1110,Export7[#All],2,FALSE)</f>
        <v>#N/A</v>
      </c>
      <c r="I1110" s="45" t="e">
        <f>VLOOKUP($A1110,EVID_OSEVU!$A$1:$M$4972,10,FALSE)</f>
        <v>#N/A</v>
      </c>
      <c r="J1110" s="58" t="e">
        <f>VLOOKUP($A1110,EVID_OSEVU!$A$1:$M$4972,11,FALSE)</f>
        <v>#N/A</v>
      </c>
      <c r="K1110" s="33"/>
      <c r="L1110" s="45" t="e">
        <f>VLOOKUP(EVID_PASTVY!H1110,KATEGORIE_ZVIRAT!$B$2:$M$31,6,FALSE)*K1110</f>
        <v>#N/A</v>
      </c>
      <c r="M1110" s="33">
        <v>24</v>
      </c>
      <c r="N1110" s="45" t="e">
        <f>VLOOKUP(EVID_PASTVY!$H1110,KATEGORIE_ZVIRAT!$B$2:$M$31,8,FALSE)</f>
        <v>#N/A</v>
      </c>
      <c r="O1110" s="45" t="e">
        <f>VLOOKUP(EVID_PASTVY!$H1110,KATEGORIE_ZVIRAT!$B$2:$M$31,9,FALSE)</f>
        <v>#N/A</v>
      </c>
      <c r="P1110" s="54" t="e">
        <f>VLOOKUP(EVID_PASTVY!$H1110,KATEGORIE_ZVIRAT!$B$2:$M$31,7,FALSE)*L1110/1000*M1110/24*(F1110-E1110+1)/J1110</f>
        <v>#N/A</v>
      </c>
      <c r="Q1110" s="52" t="e">
        <f>VLOOKUP(EVID_PASTVY!$H1110,KATEGORIE_ZVIRAT!$B$2:$M$31,10,FALSE)*P1110*10</f>
        <v>#N/A</v>
      </c>
      <c r="R1110" s="52" t="e">
        <f>VLOOKUP(EVID_PASTVY!$H1110,KATEGORIE_ZVIRAT!$B$2:$M$31,11,FALSE)*P1110*10</f>
        <v>#N/A</v>
      </c>
      <c r="S1110" s="52" t="e">
        <f>VLOOKUP(EVID_PASTVY!$H1110,KATEGORIE_ZVIRAT!$B$2:$M$31,12,FALSE)*P1110*10</f>
        <v>#N/A</v>
      </c>
    </row>
    <row r="1111" spans="1:19" x14ac:dyDescent="0.2">
      <c r="A1111" s="32"/>
      <c r="B1111" s="37" t="e">
        <f>VLOOKUP($A1111,EVID_OSEVU!$A$1:$M$4972,2,FALSE)</f>
        <v>#N/A</v>
      </c>
      <c r="C1111" s="37" t="e">
        <f>VLOOKUP($A1111,EVID_OSEVU!$A$1:$M$4972,3,FALSE)</f>
        <v>#N/A</v>
      </c>
      <c r="D1111" s="45" t="e">
        <f>VLOOKUP($A1111,EVID_OSEVU!$A$1:$M$4972,4,FALSE)</f>
        <v>#N/A</v>
      </c>
      <c r="E1111" s="35"/>
      <c r="F1111" s="53"/>
      <c r="G1111" s="32"/>
      <c r="H1111" s="45" t="e">
        <f>VLOOKUP(G1111,Export7[#All],2,FALSE)</f>
        <v>#N/A</v>
      </c>
      <c r="I1111" s="45" t="e">
        <f>VLOOKUP($A1111,EVID_OSEVU!$A$1:$M$4972,10,FALSE)</f>
        <v>#N/A</v>
      </c>
      <c r="J1111" s="58" t="e">
        <f>VLOOKUP($A1111,EVID_OSEVU!$A$1:$M$4972,11,FALSE)</f>
        <v>#N/A</v>
      </c>
      <c r="K1111" s="33"/>
      <c r="L1111" s="45" t="e">
        <f>VLOOKUP(EVID_PASTVY!H1111,KATEGORIE_ZVIRAT!$B$2:$M$31,6,FALSE)*K1111</f>
        <v>#N/A</v>
      </c>
      <c r="M1111" s="33">
        <v>24</v>
      </c>
      <c r="N1111" s="45" t="e">
        <f>VLOOKUP(EVID_PASTVY!$H1111,KATEGORIE_ZVIRAT!$B$2:$M$31,8,FALSE)</f>
        <v>#N/A</v>
      </c>
      <c r="O1111" s="45" t="e">
        <f>VLOOKUP(EVID_PASTVY!$H1111,KATEGORIE_ZVIRAT!$B$2:$M$31,9,FALSE)</f>
        <v>#N/A</v>
      </c>
      <c r="P1111" s="54" t="e">
        <f>VLOOKUP(EVID_PASTVY!$H1111,KATEGORIE_ZVIRAT!$B$2:$M$31,7,FALSE)*L1111/1000*M1111/24*(F1111-E1111+1)/J1111</f>
        <v>#N/A</v>
      </c>
      <c r="Q1111" s="52" t="e">
        <f>VLOOKUP(EVID_PASTVY!$H1111,KATEGORIE_ZVIRAT!$B$2:$M$31,10,FALSE)*P1111*10</f>
        <v>#N/A</v>
      </c>
      <c r="R1111" s="52" t="e">
        <f>VLOOKUP(EVID_PASTVY!$H1111,KATEGORIE_ZVIRAT!$B$2:$M$31,11,FALSE)*P1111*10</f>
        <v>#N/A</v>
      </c>
      <c r="S1111" s="52" t="e">
        <f>VLOOKUP(EVID_PASTVY!$H1111,KATEGORIE_ZVIRAT!$B$2:$M$31,12,FALSE)*P1111*10</f>
        <v>#N/A</v>
      </c>
    </row>
    <row r="1112" spans="1:19" x14ac:dyDescent="0.2">
      <c r="A1112" s="32"/>
      <c r="B1112" s="37" t="e">
        <f>VLOOKUP($A1112,EVID_OSEVU!$A$1:$M$4972,2,FALSE)</f>
        <v>#N/A</v>
      </c>
      <c r="C1112" s="37" t="e">
        <f>VLOOKUP($A1112,EVID_OSEVU!$A$1:$M$4972,3,FALSE)</f>
        <v>#N/A</v>
      </c>
      <c r="D1112" s="45" t="e">
        <f>VLOOKUP($A1112,EVID_OSEVU!$A$1:$M$4972,4,FALSE)</f>
        <v>#N/A</v>
      </c>
      <c r="E1112" s="35"/>
      <c r="F1112" s="53"/>
      <c r="G1112" s="32"/>
      <c r="H1112" s="45" t="e">
        <f>VLOOKUP(G1112,Export7[#All],2,FALSE)</f>
        <v>#N/A</v>
      </c>
      <c r="I1112" s="45" t="e">
        <f>VLOOKUP($A1112,EVID_OSEVU!$A$1:$M$4972,10,FALSE)</f>
        <v>#N/A</v>
      </c>
      <c r="J1112" s="58" t="e">
        <f>VLOOKUP($A1112,EVID_OSEVU!$A$1:$M$4972,11,FALSE)</f>
        <v>#N/A</v>
      </c>
      <c r="K1112" s="33"/>
      <c r="L1112" s="45" t="e">
        <f>VLOOKUP(EVID_PASTVY!H1112,KATEGORIE_ZVIRAT!$B$2:$M$31,6,FALSE)*K1112</f>
        <v>#N/A</v>
      </c>
      <c r="M1112" s="33">
        <v>24</v>
      </c>
      <c r="N1112" s="45" t="e">
        <f>VLOOKUP(EVID_PASTVY!$H1112,KATEGORIE_ZVIRAT!$B$2:$M$31,8,FALSE)</f>
        <v>#N/A</v>
      </c>
      <c r="O1112" s="45" t="e">
        <f>VLOOKUP(EVID_PASTVY!$H1112,KATEGORIE_ZVIRAT!$B$2:$M$31,9,FALSE)</f>
        <v>#N/A</v>
      </c>
      <c r="P1112" s="54" t="e">
        <f>VLOOKUP(EVID_PASTVY!$H1112,KATEGORIE_ZVIRAT!$B$2:$M$31,7,FALSE)*L1112/1000*M1112/24*(F1112-E1112+1)/J1112</f>
        <v>#N/A</v>
      </c>
      <c r="Q1112" s="52" t="e">
        <f>VLOOKUP(EVID_PASTVY!$H1112,KATEGORIE_ZVIRAT!$B$2:$M$31,10,FALSE)*P1112*10</f>
        <v>#N/A</v>
      </c>
      <c r="R1112" s="52" t="e">
        <f>VLOOKUP(EVID_PASTVY!$H1112,KATEGORIE_ZVIRAT!$B$2:$M$31,11,FALSE)*P1112*10</f>
        <v>#N/A</v>
      </c>
      <c r="S1112" s="52" t="e">
        <f>VLOOKUP(EVID_PASTVY!$H1112,KATEGORIE_ZVIRAT!$B$2:$M$31,12,FALSE)*P1112*10</f>
        <v>#N/A</v>
      </c>
    </row>
    <row r="1113" spans="1:19" x14ac:dyDescent="0.2">
      <c r="A1113" s="32"/>
      <c r="B1113" s="37" t="e">
        <f>VLOOKUP($A1113,EVID_OSEVU!$A$1:$M$4972,2,FALSE)</f>
        <v>#N/A</v>
      </c>
      <c r="C1113" s="37" t="e">
        <f>VLOOKUP($A1113,EVID_OSEVU!$A$1:$M$4972,3,FALSE)</f>
        <v>#N/A</v>
      </c>
      <c r="D1113" s="45" t="e">
        <f>VLOOKUP($A1113,EVID_OSEVU!$A$1:$M$4972,4,FALSE)</f>
        <v>#N/A</v>
      </c>
      <c r="E1113" s="35"/>
      <c r="F1113" s="53"/>
      <c r="G1113" s="32"/>
      <c r="H1113" s="45" t="e">
        <f>VLOOKUP(G1113,Export7[#All],2,FALSE)</f>
        <v>#N/A</v>
      </c>
      <c r="I1113" s="45" t="e">
        <f>VLOOKUP($A1113,EVID_OSEVU!$A$1:$M$4972,10,FALSE)</f>
        <v>#N/A</v>
      </c>
      <c r="J1113" s="58" t="e">
        <f>VLOOKUP($A1113,EVID_OSEVU!$A$1:$M$4972,11,FALSE)</f>
        <v>#N/A</v>
      </c>
      <c r="K1113" s="33"/>
      <c r="L1113" s="45" t="e">
        <f>VLOOKUP(EVID_PASTVY!H1113,KATEGORIE_ZVIRAT!$B$2:$M$31,6,FALSE)*K1113</f>
        <v>#N/A</v>
      </c>
      <c r="M1113" s="33">
        <v>24</v>
      </c>
      <c r="N1113" s="45" t="e">
        <f>VLOOKUP(EVID_PASTVY!$H1113,KATEGORIE_ZVIRAT!$B$2:$M$31,8,FALSE)</f>
        <v>#N/A</v>
      </c>
      <c r="O1113" s="45" t="e">
        <f>VLOOKUP(EVID_PASTVY!$H1113,KATEGORIE_ZVIRAT!$B$2:$M$31,9,FALSE)</f>
        <v>#N/A</v>
      </c>
      <c r="P1113" s="54" t="e">
        <f>VLOOKUP(EVID_PASTVY!$H1113,KATEGORIE_ZVIRAT!$B$2:$M$31,7,FALSE)*L1113/1000*M1113/24*(F1113-E1113+1)/J1113</f>
        <v>#N/A</v>
      </c>
      <c r="Q1113" s="52" t="e">
        <f>VLOOKUP(EVID_PASTVY!$H1113,KATEGORIE_ZVIRAT!$B$2:$M$31,10,FALSE)*P1113*10</f>
        <v>#N/A</v>
      </c>
      <c r="R1113" s="52" t="e">
        <f>VLOOKUP(EVID_PASTVY!$H1113,KATEGORIE_ZVIRAT!$B$2:$M$31,11,FALSE)*P1113*10</f>
        <v>#N/A</v>
      </c>
      <c r="S1113" s="52" t="e">
        <f>VLOOKUP(EVID_PASTVY!$H1113,KATEGORIE_ZVIRAT!$B$2:$M$31,12,FALSE)*P1113*10</f>
        <v>#N/A</v>
      </c>
    </row>
    <row r="1114" spans="1:19" x14ac:dyDescent="0.2">
      <c r="A1114" s="32"/>
      <c r="B1114" s="37" t="e">
        <f>VLOOKUP($A1114,EVID_OSEVU!$A$1:$M$4972,2,FALSE)</f>
        <v>#N/A</v>
      </c>
      <c r="C1114" s="37" t="e">
        <f>VLOOKUP($A1114,EVID_OSEVU!$A$1:$M$4972,3,FALSE)</f>
        <v>#N/A</v>
      </c>
      <c r="D1114" s="45" t="e">
        <f>VLOOKUP($A1114,EVID_OSEVU!$A$1:$M$4972,4,FALSE)</f>
        <v>#N/A</v>
      </c>
      <c r="E1114" s="35"/>
      <c r="F1114" s="53"/>
      <c r="G1114" s="32"/>
      <c r="H1114" s="45" t="e">
        <f>VLOOKUP(G1114,Export7[#All],2,FALSE)</f>
        <v>#N/A</v>
      </c>
      <c r="I1114" s="45" t="e">
        <f>VLOOKUP($A1114,EVID_OSEVU!$A$1:$M$4972,10,FALSE)</f>
        <v>#N/A</v>
      </c>
      <c r="J1114" s="58" t="e">
        <f>VLOOKUP($A1114,EVID_OSEVU!$A$1:$M$4972,11,FALSE)</f>
        <v>#N/A</v>
      </c>
      <c r="K1114" s="33"/>
      <c r="L1114" s="45" t="e">
        <f>VLOOKUP(EVID_PASTVY!H1114,KATEGORIE_ZVIRAT!$B$2:$M$31,6,FALSE)*K1114</f>
        <v>#N/A</v>
      </c>
      <c r="M1114" s="33">
        <v>24</v>
      </c>
      <c r="N1114" s="45" t="e">
        <f>VLOOKUP(EVID_PASTVY!$H1114,KATEGORIE_ZVIRAT!$B$2:$M$31,8,FALSE)</f>
        <v>#N/A</v>
      </c>
      <c r="O1114" s="45" t="e">
        <f>VLOOKUP(EVID_PASTVY!$H1114,KATEGORIE_ZVIRAT!$B$2:$M$31,9,FALSE)</f>
        <v>#N/A</v>
      </c>
      <c r="P1114" s="54" t="e">
        <f>VLOOKUP(EVID_PASTVY!$H1114,KATEGORIE_ZVIRAT!$B$2:$M$31,7,FALSE)*L1114/1000*M1114/24*(F1114-E1114+1)/J1114</f>
        <v>#N/A</v>
      </c>
      <c r="Q1114" s="52" t="e">
        <f>VLOOKUP(EVID_PASTVY!$H1114,KATEGORIE_ZVIRAT!$B$2:$M$31,10,FALSE)*P1114*10</f>
        <v>#N/A</v>
      </c>
      <c r="R1114" s="52" t="e">
        <f>VLOOKUP(EVID_PASTVY!$H1114,KATEGORIE_ZVIRAT!$B$2:$M$31,11,FALSE)*P1114*10</f>
        <v>#N/A</v>
      </c>
      <c r="S1114" s="52" t="e">
        <f>VLOOKUP(EVID_PASTVY!$H1114,KATEGORIE_ZVIRAT!$B$2:$M$31,12,FALSE)*P1114*10</f>
        <v>#N/A</v>
      </c>
    </row>
    <row r="1115" spans="1:19" x14ac:dyDescent="0.2">
      <c r="A1115" s="32"/>
      <c r="B1115" s="37" t="e">
        <f>VLOOKUP($A1115,EVID_OSEVU!$A$1:$M$4972,2,FALSE)</f>
        <v>#N/A</v>
      </c>
      <c r="C1115" s="37" t="e">
        <f>VLOOKUP($A1115,EVID_OSEVU!$A$1:$M$4972,3,FALSE)</f>
        <v>#N/A</v>
      </c>
      <c r="D1115" s="45" t="e">
        <f>VLOOKUP($A1115,EVID_OSEVU!$A$1:$M$4972,4,FALSE)</f>
        <v>#N/A</v>
      </c>
      <c r="E1115" s="35"/>
      <c r="F1115" s="53"/>
      <c r="G1115" s="32"/>
      <c r="H1115" s="45" t="e">
        <f>VLOOKUP(G1115,Export7[#All],2,FALSE)</f>
        <v>#N/A</v>
      </c>
      <c r="I1115" s="45" t="e">
        <f>VLOOKUP($A1115,EVID_OSEVU!$A$1:$M$4972,10,FALSE)</f>
        <v>#N/A</v>
      </c>
      <c r="J1115" s="58" t="e">
        <f>VLOOKUP($A1115,EVID_OSEVU!$A$1:$M$4972,11,FALSE)</f>
        <v>#N/A</v>
      </c>
      <c r="K1115" s="33"/>
      <c r="L1115" s="45" t="e">
        <f>VLOOKUP(EVID_PASTVY!H1115,KATEGORIE_ZVIRAT!$B$2:$M$31,6,FALSE)*K1115</f>
        <v>#N/A</v>
      </c>
      <c r="M1115" s="33">
        <v>24</v>
      </c>
      <c r="N1115" s="45" t="e">
        <f>VLOOKUP(EVID_PASTVY!$H1115,KATEGORIE_ZVIRAT!$B$2:$M$31,8,FALSE)</f>
        <v>#N/A</v>
      </c>
      <c r="O1115" s="45" t="e">
        <f>VLOOKUP(EVID_PASTVY!$H1115,KATEGORIE_ZVIRAT!$B$2:$M$31,9,FALSE)</f>
        <v>#N/A</v>
      </c>
      <c r="P1115" s="54" t="e">
        <f>VLOOKUP(EVID_PASTVY!$H1115,KATEGORIE_ZVIRAT!$B$2:$M$31,7,FALSE)*L1115/1000*M1115/24*(F1115-E1115+1)/J1115</f>
        <v>#N/A</v>
      </c>
      <c r="Q1115" s="52" t="e">
        <f>VLOOKUP(EVID_PASTVY!$H1115,KATEGORIE_ZVIRAT!$B$2:$M$31,10,FALSE)*P1115*10</f>
        <v>#N/A</v>
      </c>
      <c r="R1115" s="52" t="e">
        <f>VLOOKUP(EVID_PASTVY!$H1115,KATEGORIE_ZVIRAT!$B$2:$M$31,11,FALSE)*P1115*10</f>
        <v>#N/A</v>
      </c>
      <c r="S1115" s="52" t="e">
        <f>VLOOKUP(EVID_PASTVY!$H1115,KATEGORIE_ZVIRAT!$B$2:$M$31,12,FALSE)*P1115*10</f>
        <v>#N/A</v>
      </c>
    </row>
    <row r="1116" spans="1:19" x14ac:dyDescent="0.2">
      <c r="A1116" s="32"/>
      <c r="B1116" s="37" t="e">
        <f>VLOOKUP($A1116,EVID_OSEVU!$A$1:$M$4972,2,FALSE)</f>
        <v>#N/A</v>
      </c>
      <c r="C1116" s="37" t="e">
        <f>VLOOKUP($A1116,EVID_OSEVU!$A$1:$M$4972,3,FALSE)</f>
        <v>#N/A</v>
      </c>
      <c r="D1116" s="45" t="e">
        <f>VLOOKUP($A1116,EVID_OSEVU!$A$1:$M$4972,4,FALSE)</f>
        <v>#N/A</v>
      </c>
      <c r="E1116" s="35"/>
      <c r="F1116" s="53"/>
      <c r="G1116" s="32"/>
      <c r="H1116" s="45" t="e">
        <f>VLOOKUP(G1116,Export7[#All],2,FALSE)</f>
        <v>#N/A</v>
      </c>
      <c r="I1116" s="45" t="e">
        <f>VLOOKUP($A1116,EVID_OSEVU!$A$1:$M$4972,10,FALSE)</f>
        <v>#N/A</v>
      </c>
      <c r="J1116" s="58" t="e">
        <f>VLOOKUP($A1116,EVID_OSEVU!$A$1:$M$4972,11,FALSE)</f>
        <v>#N/A</v>
      </c>
      <c r="K1116" s="33"/>
      <c r="L1116" s="45" t="e">
        <f>VLOOKUP(EVID_PASTVY!H1116,KATEGORIE_ZVIRAT!$B$2:$M$31,6,FALSE)*K1116</f>
        <v>#N/A</v>
      </c>
      <c r="M1116" s="33">
        <v>24</v>
      </c>
      <c r="N1116" s="45" t="e">
        <f>VLOOKUP(EVID_PASTVY!$H1116,KATEGORIE_ZVIRAT!$B$2:$M$31,8,FALSE)</f>
        <v>#N/A</v>
      </c>
      <c r="O1116" s="45" t="e">
        <f>VLOOKUP(EVID_PASTVY!$H1116,KATEGORIE_ZVIRAT!$B$2:$M$31,9,FALSE)</f>
        <v>#N/A</v>
      </c>
      <c r="P1116" s="54" t="e">
        <f>VLOOKUP(EVID_PASTVY!$H1116,KATEGORIE_ZVIRAT!$B$2:$M$31,7,FALSE)*L1116/1000*M1116/24*(F1116-E1116+1)/J1116</f>
        <v>#N/A</v>
      </c>
      <c r="Q1116" s="52" t="e">
        <f>VLOOKUP(EVID_PASTVY!$H1116,KATEGORIE_ZVIRAT!$B$2:$M$31,10,FALSE)*P1116*10</f>
        <v>#N/A</v>
      </c>
      <c r="R1116" s="52" t="e">
        <f>VLOOKUP(EVID_PASTVY!$H1116,KATEGORIE_ZVIRAT!$B$2:$M$31,11,FALSE)*P1116*10</f>
        <v>#N/A</v>
      </c>
      <c r="S1116" s="52" t="e">
        <f>VLOOKUP(EVID_PASTVY!$H1116,KATEGORIE_ZVIRAT!$B$2:$M$31,12,FALSE)*P1116*10</f>
        <v>#N/A</v>
      </c>
    </row>
    <row r="1117" spans="1:19" x14ac:dyDescent="0.2">
      <c r="A1117" s="32"/>
      <c r="B1117" s="37" t="e">
        <f>VLOOKUP($A1117,EVID_OSEVU!$A$1:$M$4972,2,FALSE)</f>
        <v>#N/A</v>
      </c>
      <c r="C1117" s="37" t="e">
        <f>VLOOKUP($A1117,EVID_OSEVU!$A$1:$M$4972,3,FALSE)</f>
        <v>#N/A</v>
      </c>
      <c r="D1117" s="45" t="e">
        <f>VLOOKUP($A1117,EVID_OSEVU!$A$1:$M$4972,4,FALSE)</f>
        <v>#N/A</v>
      </c>
      <c r="E1117" s="35"/>
      <c r="F1117" s="53"/>
      <c r="G1117" s="32"/>
      <c r="H1117" s="45" t="e">
        <f>VLOOKUP(G1117,Export7[#All],2,FALSE)</f>
        <v>#N/A</v>
      </c>
      <c r="I1117" s="45" t="e">
        <f>VLOOKUP($A1117,EVID_OSEVU!$A$1:$M$4972,10,FALSE)</f>
        <v>#N/A</v>
      </c>
      <c r="J1117" s="58" t="e">
        <f>VLOOKUP($A1117,EVID_OSEVU!$A$1:$M$4972,11,FALSE)</f>
        <v>#N/A</v>
      </c>
      <c r="K1117" s="33"/>
      <c r="L1117" s="45" t="e">
        <f>VLOOKUP(EVID_PASTVY!H1117,KATEGORIE_ZVIRAT!$B$2:$M$31,6,FALSE)*K1117</f>
        <v>#N/A</v>
      </c>
      <c r="M1117" s="33">
        <v>24</v>
      </c>
      <c r="N1117" s="45" t="e">
        <f>VLOOKUP(EVID_PASTVY!$H1117,KATEGORIE_ZVIRAT!$B$2:$M$31,8,FALSE)</f>
        <v>#N/A</v>
      </c>
      <c r="O1117" s="45" t="e">
        <f>VLOOKUP(EVID_PASTVY!$H1117,KATEGORIE_ZVIRAT!$B$2:$M$31,9,FALSE)</f>
        <v>#N/A</v>
      </c>
      <c r="P1117" s="54" t="e">
        <f>VLOOKUP(EVID_PASTVY!$H1117,KATEGORIE_ZVIRAT!$B$2:$M$31,7,FALSE)*L1117/1000*M1117/24*(F1117-E1117+1)/J1117</f>
        <v>#N/A</v>
      </c>
      <c r="Q1117" s="52" t="e">
        <f>VLOOKUP(EVID_PASTVY!$H1117,KATEGORIE_ZVIRAT!$B$2:$M$31,10,FALSE)*P1117*10</f>
        <v>#N/A</v>
      </c>
      <c r="R1117" s="52" t="e">
        <f>VLOOKUP(EVID_PASTVY!$H1117,KATEGORIE_ZVIRAT!$B$2:$M$31,11,FALSE)*P1117*10</f>
        <v>#N/A</v>
      </c>
      <c r="S1117" s="52" t="e">
        <f>VLOOKUP(EVID_PASTVY!$H1117,KATEGORIE_ZVIRAT!$B$2:$M$31,12,FALSE)*P1117*10</f>
        <v>#N/A</v>
      </c>
    </row>
    <row r="1118" spans="1:19" x14ac:dyDescent="0.2">
      <c r="A1118" s="32"/>
      <c r="B1118" s="37" t="e">
        <f>VLOOKUP($A1118,EVID_OSEVU!$A$1:$M$4972,2,FALSE)</f>
        <v>#N/A</v>
      </c>
      <c r="C1118" s="37" t="e">
        <f>VLOOKUP($A1118,EVID_OSEVU!$A$1:$M$4972,3,FALSE)</f>
        <v>#N/A</v>
      </c>
      <c r="D1118" s="45" t="e">
        <f>VLOOKUP($A1118,EVID_OSEVU!$A$1:$M$4972,4,FALSE)</f>
        <v>#N/A</v>
      </c>
      <c r="E1118" s="35"/>
      <c r="F1118" s="53"/>
      <c r="G1118" s="32"/>
      <c r="H1118" s="45" t="e">
        <f>VLOOKUP(G1118,Export7[#All],2,FALSE)</f>
        <v>#N/A</v>
      </c>
      <c r="I1118" s="45" t="e">
        <f>VLOOKUP($A1118,EVID_OSEVU!$A$1:$M$4972,10,FALSE)</f>
        <v>#N/A</v>
      </c>
      <c r="J1118" s="58" t="e">
        <f>VLOOKUP($A1118,EVID_OSEVU!$A$1:$M$4972,11,FALSE)</f>
        <v>#N/A</v>
      </c>
      <c r="K1118" s="33"/>
      <c r="L1118" s="45" t="e">
        <f>VLOOKUP(EVID_PASTVY!H1118,KATEGORIE_ZVIRAT!$B$2:$M$31,6,FALSE)*K1118</f>
        <v>#N/A</v>
      </c>
      <c r="M1118" s="33">
        <v>24</v>
      </c>
      <c r="N1118" s="45" t="e">
        <f>VLOOKUP(EVID_PASTVY!$H1118,KATEGORIE_ZVIRAT!$B$2:$M$31,8,FALSE)</f>
        <v>#N/A</v>
      </c>
      <c r="O1118" s="45" t="e">
        <f>VLOOKUP(EVID_PASTVY!$H1118,KATEGORIE_ZVIRAT!$B$2:$M$31,9,FALSE)</f>
        <v>#N/A</v>
      </c>
      <c r="P1118" s="54" t="e">
        <f>VLOOKUP(EVID_PASTVY!$H1118,KATEGORIE_ZVIRAT!$B$2:$M$31,7,FALSE)*L1118/1000*M1118/24*(F1118-E1118+1)/J1118</f>
        <v>#N/A</v>
      </c>
      <c r="Q1118" s="52" t="e">
        <f>VLOOKUP(EVID_PASTVY!$H1118,KATEGORIE_ZVIRAT!$B$2:$M$31,10,FALSE)*P1118*10</f>
        <v>#N/A</v>
      </c>
      <c r="R1118" s="52" t="e">
        <f>VLOOKUP(EVID_PASTVY!$H1118,KATEGORIE_ZVIRAT!$B$2:$M$31,11,FALSE)*P1118*10</f>
        <v>#N/A</v>
      </c>
      <c r="S1118" s="52" t="e">
        <f>VLOOKUP(EVID_PASTVY!$H1118,KATEGORIE_ZVIRAT!$B$2:$M$31,12,FALSE)*P1118*10</f>
        <v>#N/A</v>
      </c>
    </row>
    <row r="1119" spans="1:19" x14ac:dyDescent="0.2">
      <c r="A1119" s="32"/>
      <c r="B1119" s="37" t="e">
        <f>VLOOKUP($A1119,EVID_OSEVU!$A$1:$M$4972,2,FALSE)</f>
        <v>#N/A</v>
      </c>
      <c r="C1119" s="37" t="e">
        <f>VLOOKUP($A1119,EVID_OSEVU!$A$1:$M$4972,3,FALSE)</f>
        <v>#N/A</v>
      </c>
      <c r="D1119" s="45" t="e">
        <f>VLOOKUP($A1119,EVID_OSEVU!$A$1:$M$4972,4,FALSE)</f>
        <v>#N/A</v>
      </c>
      <c r="E1119" s="35"/>
      <c r="F1119" s="53"/>
      <c r="G1119" s="32"/>
      <c r="H1119" s="45" t="e">
        <f>VLOOKUP(G1119,Export7[#All],2,FALSE)</f>
        <v>#N/A</v>
      </c>
      <c r="I1119" s="45" t="e">
        <f>VLOOKUP($A1119,EVID_OSEVU!$A$1:$M$4972,10,FALSE)</f>
        <v>#N/A</v>
      </c>
      <c r="J1119" s="58" t="e">
        <f>VLOOKUP($A1119,EVID_OSEVU!$A$1:$M$4972,11,FALSE)</f>
        <v>#N/A</v>
      </c>
      <c r="K1119" s="33"/>
      <c r="L1119" s="45" t="e">
        <f>VLOOKUP(EVID_PASTVY!H1119,KATEGORIE_ZVIRAT!$B$2:$M$31,6,FALSE)*K1119</f>
        <v>#N/A</v>
      </c>
      <c r="M1119" s="33">
        <v>24</v>
      </c>
      <c r="N1119" s="45" t="e">
        <f>VLOOKUP(EVID_PASTVY!$H1119,KATEGORIE_ZVIRAT!$B$2:$M$31,8,FALSE)</f>
        <v>#N/A</v>
      </c>
      <c r="O1119" s="45" t="e">
        <f>VLOOKUP(EVID_PASTVY!$H1119,KATEGORIE_ZVIRAT!$B$2:$M$31,9,FALSE)</f>
        <v>#N/A</v>
      </c>
      <c r="P1119" s="54" t="e">
        <f>VLOOKUP(EVID_PASTVY!$H1119,KATEGORIE_ZVIRAT!$B$2:$M$31,7,FALSE)*L1119/1000*M1119/24*(F1119-E1119+1)/J1119</f>
        <v>#N/A</v>
      </c>
      <c r="Q1119" s="52" t="e">
        <f>VLOOKUP(EVID_PASTVY!$H1119,KATEGORIE_ZVIRAT!$B$2:$M$31,10,FALSE)*P1119*10</f>
        <v>#N/A</v>
      </c>
      <c r="R1119" s="52" t="e">
        <f>VLOOKUP(EVID_PASTVY!$H1119,KATEGORIE_ZVIRAT!$B$2:$M$31,11,FALSE)*P1119*10</f>
        <v>#N/A</v>
      </c>
      <c r="S1119" s="52" t="e">
        <f>VLOOKUP(EVID_PASTVY!$H1119,KATEGORIE_ZVIRAT!$B$2:$M$31,12,FALSE)*P1119*10</f>
        <v>#N/A</v>
      </c>
    </row>
    <row r="1120" spans="1:19" x14ac:dyDescent="0.2">
      <c r="A1120" s="32"/>
      <c r="B1120" s="37" t="e">
        <f>VLOOKUP($A1120,EVID_OSEVU!$A$1:$M$4972,2,FALSE)</f>
        <v>#N/A</v>
      </c>
      <c r="C1120" s="37" t="e">
        <f>VLOOKUP($A1120,EVID_OSEVU!$A$1:$M$4972,3,FALSE)</f>
        <v>#N/A</v>
      </c>
      <c r="D1120" s="45" t="e">
        <f>VLOOKUP($A1120,EVID_OSEVU!$A$1:$M$4972,4,FALSE)</f>
        <v>#N/A</v>
      </c>
      <c r="E1120" s="35"/>
      <c r="F1120" s="53"/>
      <c r="G1120" s="32"/>
      <c r="H1120" s="45" t="e">
        <f>VLOOKUP(G1120,Export7[#All],2,FALSE)</f>
        <v>#N/A</v>
      </c>
      <c r="I1120" s="45" t="e">
        <f>VLOOKUP($A1120,EVID_OSEVU!$A$1:$M$4972,10,FALSE)</f>
        <v>#N/A</v>
      </c>
      <c r="J1120" s="58" t="e">
        <f>VLOOKUP($A1120,EVID_OSEVU!$A$1:$M$4972,11,FALSE)</f>
        <v>#N/A</v>
      </c>
      <c r="K1120" s="33"/>
      <c r="L1120" s="45" t="e">
        <f>VLOOKUP(EVID_PASTVY!H1120,KATEGORIE_ZVIRAT!$B$2:$M$31,6,FALSE)*K1120</f>
        <v>#N/A</v>
      </c>
      <c r="M1120" s="33">
        <v>24</v>
      </c>
      <c r="N1120" s="45" t="e">
        <f>VLOOKUP(EVID_PASTVY!$H1120,KATEGORIE_ZVIRAT!$B$2:$M$31,8,FALSE)</f>
        <v>#N/A</v>
      </c>
      <c r="O1120" s="45" t="e">
        <f>VLOOKUP(EVID_PASTVY!$H1120,KATEGORIE_ZVIRAT!$B$2:$M$31,9,FALSE)</f>
        <v>#N/A</v>
      </c>
      <c r="P1120" s="54" t="e">
        <f>VLOOKUP(EVID_PASTVY!$H1120,KATEGORIE_ZVIRAT!$B$2:$M$31,7,FALSE)*L1120/1000*M1120/24*(F1120-E1120+1)/J1120</f>
        <v>#N/A</v>
      </c>
      <c r="Q1120" s="52" t="e">
        <f>VLOOKUP(EVID_PASTVY!$H1120,KATEGORIE_ZVIRAT!$B$2:$M$31,10,FALSE)*P1120*10</f>
        <v>#N/A</v>
      </c>
      <c r="R1120" s="52" t="e">
        <f>VLOOKUP(EVID_PASTVY!$H1120,KATEGORIE_ZVIRAT!$B$2:$M$31,11,FALSE)*P1120*10</f>
        <v>#N/A</v>
      </c>
      <c r="S1120" s="52" t="e">
        <f>VLOOKUP(EVID_PASTVY!$H1120,KATEGORIE_ZVIRAT!$B$2:$M$31,12,FALSE)*P1120*10</f>
        <v>#N/A</v>
      </c>
    </row>
    <row r="1121" spans="1:19" x14ac:dyDescent="0.2">
      <c r="A1121" s="32"/>
      <c r="B1121" s="37" t="e">
        <f>VLOOKUP($A1121,EVID_OSEVU!$A$1:$M$4972,2,FALSE)</f>
        <v>#N/A</v>
      </c>
      <c r="C1121" s="37" t="e">
        <f>VLOOKUP($A1121,EVID_OSEVU!$A$1:$M$4972,3,FALSE)</f>
        <v>#N/A</v>
      </c>
      <c r="D1121" s="45" t="e">
        <f>VLOOKUP($A1121,EVID_OSEVU!$A$1:$M$4972,4,FALSE)</f>
        <v>#N/A</v>
      </c>
      <c r="E1121" s="35"/>
      <c r="F1121" s="53"/>
      <c r="G1121" s="32"/>
      <c r="H1121" s="45" t="e">
        <f>VLOOKUP(G1121,Export7[#All],2,FALSE)</f>
        <v>#N/A</v>
      </c>
      <c r="I1121" s="45" t="e">
        <f>VLOOKUP($A1121,EVID_OSEVU!$A$1:$M$4972,10,FALSE)</f>
        <v>#N/A</v>
      </c>
      <c r="J1121" s="58" t="e">
        <f>VLOOKUP($A1121,EVID_OSEVU!$A$1:$M$4972,11,FALSE)</f>
        <v>#N/A</v>
      </c>
      <c r="K1121" s="33"/>
      <c r="L1121" s="45" t="e">
        <f>VLOOKUP(EVID_PASTVY!H1121,KATEGORIE_ZVIRAT!$B$2:$M$31,6,FALSE)*K1121</f>
        <v>#N/A</v>
      </c>
      <c r="M1121" s="33">
        <v>24</v>
      </c>
      <c r="N1121" s="45" t="e">
        <f>VLOOKUP(EVID_PASTVY!$H1121,KATEGORIE_ZVIRAT!$B$2:$M$31,8,FALSE)</f>
        <v>#N/A</v>
      </c>
      <c r="O1121" s="45" t="e">
        <f>VLOOKUP(EVID_PASTVY!$H1121,KATEGORIE_ZVIRAT!$B$2:$M$31,9,FALSE)</f>
        <v>#N/A</v>
      </c>
      <c r="P1121" s="54" t="e">
        <f>VLOOKUP(EVID_PASTVY!$H1121,KATEGORIE_ZVIRAT!$B$2:$M$31,7,FALSE)*L1121/1000*M1121/24*(F1121-E1121+1)/J1121</f>
        <v>#N/A</v>
      </c>
      <c r="Q1121" s="52" t="e">
        <f>VLOOKUP(EVID_PASTVY!$H1121,KATEGORIE_ZVIRAT!$B$2:$M$31,10,FALSE)*P1121*10</f>
        <v>#N/A</v>
      </c>
      <c r="R1121" s="52" t="e">
        <f>VLOOKUP(EVID_PASTVY!$H1121,KATEGORIE_ZVIRAT!$B$2:$M$31,11,FALSE)*P1121*10</f>
        <v>#N/A</v>
      </c>
      <c r="S1121" s="52" t="e">
        <f>VLOOKUP(EVID_PASTVY!$H1121,KATEGORIE_ZVIRAT!$B$2:$M$31,12,FALSE)*P1121*10</f>
        <v>#N/A</v>
      </c>
    </row>
    <row r="1122" spans="1:19" x14ac:dyDescent="0.2">
      <c r="A1122" s="32"/>
      <c r="B1122" s="37" t="e">
        <f>VLOOKUP($A1122,EVID_OSEVU!$A$1:$M$4972,2,FALSE)</f>
        <v>#N/A</v>
      </c>
      <c r="C1122" s="37" t="e">
        <f>VLOOKUP($A1122,EVID_OSEVU!$A$1:$M$4972,3,FALSE)</f>
        <v>#N/A</v>
      </c>
      <c r="D1122" s="45" t="e">
        <f>VLOOKUP($A1122,EVID_OSEVU!$A$1:$M$4972,4,FALSE)</f>
        <v>#N/A</v>
      </c>
      <c r="E1122" s="35"/>
      <c r="F1122" s="53"/>
      <c r="G1122" s="32"/>
      <c r="H1122" s="45" t="e">
        <f>VLOOKUP(G1122,Export7[#All],2,FALSE)</f>
        <v>#N/A</v>
      </c>
      <c r="I1122" s="45" t="e">
        <f>VLOOKUP($A1122,EVID_OSEVU!$A$1:$M$4972,10,FALSE)</f>
        <v>#N/A</v>
      </c>
      <c r="J1122" s="58" t="e">
        <f>VLOOKUP($A1122,EVID_OSEVU!$A$1:$M$4972,11,FALSE)</f>
        <v>#N/A</v>
      </c>
      <c r="K1122" s="33"/>
      <c r="L1122" s="45" t="e">
        <f>VLOOKUP(EVID_PASTVY!H1122,KATEGORIE_ZVIRAT!$B$2:$M$31,6,FALSE)*K1122</f>
        <v>#N/A</v>
      </c>
      <c r="M1122" s="33">
        <v>24</v>
      </c>
      <c r="N1122" s="45" t="e">
        <f>VLOOKUP(EVID_PASTVY!$H1122,KATEGORIE_ZVIRAT!$B$2:$M$31,8,FALSE)</f>
        <v>#N/A</v>
      </c>
      <c r="O1122" s="45" t="e">
        <f>VLOOKUP(EVID_PASTVY!$H1122,KATEGORIE_ZVIRAT!$B$2:$M$31,9,FALSE)</f>
        <v>#N/A</v>
      </c>
      <c r="P1122" s="54" t="e">
        <f>VLOOKUP(EVID_PASTVY!$H1122,KATEGORIE_ZVIRAT!$B$2:$M$31,7,FALSE)*L1122/1000*M1122/24*(F1122-E1122+1)/J1122</f>
        <v>#N/A</v>
      </c>
      <c r="Q1122" s="52" t="e">
        <f>VLOOKUP(EVID_PASTVY!$H1122,KATEGORIE_ZVIRAT!$B$2:$M$31,10,FALSE)*P1122*10</f>
        <v>#N/A</v>
      </c>
      <c r="R1122" s="52" t="e">
        <f>VLOOKUP(EVID_PASTVY!$H1122,KATEGORIE_ZVIRAT!$B$2:$M$31,11,FALSE)*P1122*10</f>
        <v>#N/A</v>
      </c>
      <c r="S1122" s="52" t="e">
        <f>VLOOKUP(EVID_PASTVY!$H1122,KATEGORIE_ZVIRAT!$B$2:$M$31,12,FALSE)*P1122*10</f>
        <v>#N/A</v>
      </c>
    </row>
    <row r="1123" spans="1:19" x14ac:dyDescent="0.2">
      <c r="A1123" s="32"/>
      <c r="B1123" s="37" t="e">
        <f>VLOOKUP($A1123,EVID_OSEVU!$A$1:$M$4972,2,FALSE)</f>
        <v>#N/A</v>
      </c>
      <c r="C1123" s="37" t="e">
        <f>VLOOKUP($A1123,EVID_OSEVU!$A$1:$M$4972,3,FALSE)</f>
        <v>#N/A</v>
      </c>
      <c r="D1123" s="45" t="e">
        <f>VLOOKUP($A1123,EVID_OSEVU!$A$1:$M$4972,4,FALSE)</f>
        <v>#N/A</v>
      </c>
      <c r="E1123" s="35"/>
      <c r="F1123" s="53"/>
      <c r="G1123" s="32"/>
      <c r="H1123" s="45" t="e">
        <f>VLOOKUP(G1123,Export7[#All],2,FALSE)</f>
        <v>#N/A</v>
      </c>
      <c r="I1123" s="45" t="e">
        <f>VLOOKUP($A1123,EVID_OSEVU!$A$1:$M$4972,10,FALSE)</f>
        <v>#N/A</v>
      </c>
      <c r="J1123" s="58" t="e">
        <f>VLOOKUP($A1123,EVID_OSEVU!$A$1:$M$4972,11,FALSE)</f>
        <v>#N/A</v>
      </c>
      <c r="K1123" s="33"/>
      <c r="L1123" s="45" t="e">
        <f>VLOOKUP(EVID_PASTVY!H1123,KATEGORIE_ZVIRAT!$B$2:$M$31,6,FALSE)*K1123</f>
        <v>#N/A</v>
      </c>
      <c r="M1123" s="33">
        <v>24</v>
      </c>
      <c r="N1123" s="45" t="e">
        <f>VLOOKUP(EVID_PASTVY!$H1123,KATEGORIE_ZVIRAT!$B$2:$M$31,8,FALSE)</f>
        <v>#N/A</v>
      </c>
      <c r="O1123" s="45" t="e">
        <f>VLOOKUP(EVID_PASTVY!$H1123,KATEGORIE_ZVIRAT!$B$2:$M$31,9,FALSE)</f>
        <v>#N/A</v>
      </c>
      <c r="P1123" s="54" t="e">
        <f>VLOOKUP(EVID_PASTVY!$H1123,KATEGORIE_ZVIRAT!$B$2:$M$31,7,FALSE)*L1123/1000*M1123/24*(F1123-E1123+1)/J1123</f>
        <v>#N/A</v>
      </c>
      <c r="Q1123" s="52" t="e">
        <f>VLOOKUP(EVID_PASTVY!$H1123,KATEGORIE_ZVIRAT!$B$2:$M$31,10,FALSE)*P1123*10</f>
        <v>#N/A</v>
      </c>
      <c r="R1123" s="52" t="e">
        <f>VLOOKUP(EVID_PASTVY!$H1123,KATEGORIE_ZVIRAT!$B$2:$M$31,11,FALSE)*P1123*10</f>
        <v>#N/A</v>
      </c>
      <c r="S1123" s="52" t="e">
        <f>VLOOKUP(EVID_PASTVY!$H1123,KATEGORIE_ZVIRAT!$B$2:$M$31,12,FALSE)*P1123*10</f>
        <v>#N/A</v>
      </c>
    </row>
    <row r="1124" spans="1:19" x14ac:dyDescent="0.2">
      <c r="A1124" s="32"/>
      <c r="B1124" s="37" t="e">
        <f>VLOOKUP($A1124,EVID_OSEVU!$A$1:$M$4972,2,FALSE)</f>
        <v>#N/A</v>
      </c>
      <c r="C1124" s="37" t="e">
        <f>VLOOKUP($A1124,EVID_OSEVU!$A$1:$M$4972,3,FALSE)</f>
        <v>#N/A</v>
      </c>
      <c r="D1124" s="45" t="e">
        <f>VLOOKUP($A1124,EVID_OSEVU!$A$1:$M$4972,4,FALSE)</f>
        <v>#N/A</v>
      </c>
      <c r="E1124" s="35"/>
      <c r="F1124" s="53"/>
      <c r="G1124" s="32"/>
      <c r="H1124" s="45" t="e">
        <f>VLOOKUP(G1124,Export7[#All],2,FALSE)</f>
        <v>#N/A</v>
      </c>
      <c r="I1124" s="45" t="e">
        <f>VLOOKUP($A1124,EVID_OSEVU!$A$1:$M$4972,10,FALSE)</f>
        <v>#N/A</v>
      </c>
      <c r="J1124" s="58" t="e">
        <f>VLOOKUP($A1124,EVID_OSEVU!$A$1:$M$4972,11,FALSE)</f>
        <v>#N/A</v>
      </c>
      <c r="K1124" s="33"/>
      <c r="L1124" s="45" t="e">
        <f>VLOOKUP(EVID_PASTVY!H1124,KATEGORIE_ZVIRAT!$B$2:$M$31,6,FALSE)*K1124</f>
        <v>#N/A</v>
      </c>
      <c r="M1124" s="33">
        <v>24</v>
      </c>
      <c r="N1124" s="45" t="e">
        <f>VLOOKUP(EVID_PASTVY!$H1124,KATEGORIE_ZVIRAT!$B$2:$M$31,8,FALSE)</f>
        <v>#N/A</v>
      </c>
      <c r="O1124" s="45" t="e">
        <f>VLOOKUP(EVID_PASTVY!$H1124,KATEGORIE_ZVIRAT!$B$2:$M$31,9,FALSE)</f>
        <v>#N/A</v>
      </c>
      <c r="P1124" s="54" t="e">
        <f>VLOOKUP(EVID_PASTVY!$H1124,KATEGORIE_ZVIRAT!$B$2:$M$31,7,FALSE)*L1124/1000*M1124/24*(F1124-E1124+1)/J1124</f>
        <v>#N/A</v>
      </c>
      <c r="Q1124" s="52" t="e">
        <f>VLOOKUP(EVID_PASTVY!$H1124,KATEGORIE_ZVIRAT!$B$2:$M$31,10,FALSE)*P1124*10</f>
        <v>#N/A</v>
      </c>
      <c r="R1124" s="52" t="e">
        <f>VLOOKUP(EVID_PASTVY!$H1124,KATEGORIE_ZVIRAT!$B$2:$M$31,11,FALSE)*P1124*10</f>
        <v>#N/A</v>
      </c>
      <c r="S1124" s="52" t="e">
        <f>VLOOKUP(EVID_PASTVY!$H1124,KATEGORIE_ZVIRAT!$B$2:$M$31,12,FALSE)*P1124*10</f>
        <v>#N/A</v>
      </c>
    </row>
    <row r="1125" spans="1:19" x14ac:dyDescent="0.2">
      <c r="A1125" s="32"/>
      <c r="B1125" s="37" t="e">
        <f>VLOOKUP($A1125,EVID_OSEVU!$A$1:$M$4972,2,FALSE)</f>
        <v>#N/A</v>
      </c>
      <c r="C1125" s="37" t="e">
        <f>VLOOKUP($A1125,EVID_OSEVU!$A$1:$M$4972,3,FALSE)</f>
        <v>#N/A</v>
      </c>
      <c r="D1125" s="45" t="e">
        <f>VLOOKUP($A1125,EVID_OSEVU!$A$1:$M$4972,4,FALSE)</f>
        <v>#N/A</v>
      </c>
      <c r="E1125" s="35"/>
      <c r="F1125" s="53"/>
      <c r="G1125" s="32"/>
      <c r="H1125" s="45" t="e">
        <f>VLOOKUP(G1125,Export7[#All],2,FALSE)</f>
        <v>#N/A</v>
      </c>
      <c r="I1125" s="45" t="e">
        <f>VLOOKUP($A1125,EVID_OSEVU!$A$1:$M$4972,10,FALSE)</f>
        <v>#N/A</v>
      </c>
      <c r="J1125" s="58" t="e">
        <f>VLOOKUP($A1125,EVID_OSEVU!$A$1:$M$4972,11,FALSE)</f>
        <v>#N/A</v>
      </c>
      <c r="K1125" s="33"/>
      <c r="L1125" s="45" t="e">
        <f>VLOOKUP(EVID_PASTVY!H1125,KATEGORIE_ZVIRAT!$B$2:$M$31,6,FALSE)*K1125</f>
        <v>#N/A</v>
      </c>
      <c r="M1125" s="33">
        <v>24</v>
      </c>
      <c r="N1125" s="45" t="e">
        <f>VLOOKUP(EVID_PASTVY!$H1125,KATEGORIE_ZVIRAT!$B$2:$M$31,8,FALSE)</f>
        <v>#N/A</v>
      </c>
      <c r="O1125" s="45" t="e">
        <f>VLOOKUP(EVID_PASTVY!$H1125,KATEGORIE_ZVIRAT!$B$2:$M$31,9,FALSE)</f>
        <v>#N/A</v>
      </c>
      <c r="P1125" s="54" t="e">
        <f>VLOOKUP(EVID_PASTVY!$H1125,KATEGORIE_ZVIRAT!$B$2:$M$31,7,FALSE)*L1125/1000*M1125/24*(F1125-E1125+1)/J1125</f>
        <v>#N/A</v>
      </c>
      <c r="Q1125" s="52" t="e">
        <f>VLOOKUP(EVID_PASTVY!$H1125,KATEGORIE_ZVIRAT!$B$2:$M$31,10,FALSE)*P1125*10</f>
        <v>#N/A</v>
      </c>
      <c r="R1125" s="52" t="e">
        <f>VLOOKUP(EVID_PASTVY!$H1125,KATEGORIE_ZVIRAT!$B$2:$M$31,11,FALSE)*P1125*10</f>
        <v>#N/A</v>
      </c>
      <c r="S1125" s="52" t="e">
        <f>VLOOKUP(EVID_PASTVY!$H1125,KATEGORIE_ZVIRAT!$B$2:$M$31,12,FALSE)*P1125*10</f>
        <v>#N/A</v>
      </c>
    </row>
    <row r="1126" spans="1:19" x14ac:dyDescent="0.2">
      <c r="A1126" s="32"/>
      <c r="B1126" s="37" t="e">
        <f>VLOOKUP($A1126,EVID_OSEVU!$A$1:$M$4972,2,FALSE)</f>
        <v>#N/A</v>
      </c>
      <c r="C1126" s="37" t="e">
        <f>VLOOKUP($A1126,EVID_OSEVU!$A$1:$M$4972,3,FALSE)</f>
        <v>#N/A</v>
      </c>
      <c r="D1126" s="45" t="e">
        <f>VLOOKUP($A1126,EVID_OSEVU!$A$1:$M$4972,4,FALSE)</f>
        <v>#N/A</v>
      </c>
      <c r="E1126" s="35"/>
      <c r="F1126" s="53"/>
      <c r="G1126" s="32"/>
      <c r="H1126" s="45" t="e">
        <f>VLOOKUP(G1126,Export7[#All],2,FALSE)</f>
        <v>#N/A</v>
      </c>
      <c r="I1126" s="45" t="e">
        <f>VLOOKUP($A1126,EVID_OSEVU!$A$1:$M$4972,10,FALSE)</f>
        <v>#N/A</v>
      </c>
      <c r="J1126" s="58" t="e">
        <f>VLOOKUP($A1126,EVID_OSEVU!$A$1:$M$4972,11,FALSE)</f>
        <v>#N/A</v>
      </c>
      <c r="K1126" s="33"/>
      <c r="L1126" s="45" t="e">
        <f>VLOOKUP(EVID_PASTVY!H1126,KATEGORIE_ZVIRAT!$B$2:$M$31,6,FALSE)*K1126</f>
        <v>#N/A</v>
      </c>
      <c r="M1126" s="33">
        <v>24</v>
      </c>
      <c r="N1126" s="45" t="e">
        <f>VLOOKUP(EVID_PASTVY!$H1126,KATEGORIE_ZVIRAT!$B$2:$M$31,8,FALSE)</f>
        <v>#N/A</v>
      </c>
      <c r="O1126" s="45" t="e">
        <f>VLOOKUP(EVID_PASTVY!$H1126,KATEGORIE_ZVIRAT!$B$2:$M$31,9,FALSE)</f>
        <v>#N/A</v>
      </c>
      <c r="P1126" s="54" t="e">
        <f>VLOOKUP(EVID_PASTVY!$H1126,KATEGORIE_ZVIRAT!$B$2:$M$31,7,FALSE)*L1126/1000*M1126/24*(F1126-E1126+1)/J1126</f>
        <v>#N/A</v>
      </c>
      <c r="Q1126" s="52" t="e">
        <f>VLOOKUP(EVID_PASTVY!$H1126,KATEGORIE_ZVIRAT!$B$2:$M$31,10,FALSE)*P1126*10</f>
        <v>#N/A</v>
      </c>
      <c r="R1126" s="52" t="e">
        <f>VLOOKUP(EVID_PASTVY!$H1126,KATEGORIE_ZVIRAT!$B$2:$M$31,11,FALSE)*P1126*10</f>
        <v>#N/A</v>
      </c>
      <c r="S1126" s="52" t="e">
        <f>VLOOKUP(EVID_PASTVY!$H1126,KATEGORIE_ZVIRAT!$B$2:$M$31,12,FALSE)*P1126*10</f>
        <v>#N/A</v>
      </c>
    </row>
    <row r="1127" spans="1:19" x14ac:dyDescent="0.2">
      <c r="A1127" s="32"/>
      <c r="B1127" s="37" t="e">
        <f>VLOOKUP($A1127,EVID_OSEVU!$A$1:$M$4972,2,FALSE)</f>
        <v>#N/A</v>
      </c>
      <c r="C1127" s="37" t="e">
        <f>VLOOKUP($A1127,EVID_OSEVU!$A$1:$M$4972,3,FALSE)</f>
        <v>#N/A</v>
      </c>
      <c r="D1127" s="45" t="e">
        <f>VLOOKUP($A1127,EVID_OSEVU!$A$1:$M$4972,4,FALSE)</f>
        <v>#N/A</v>
      </c>
      <c r="E1127" s="35"/>
      <c r="F1127" s="53"/>
      <c r="G1127" s="32"/>
      <c r="H1127" s="45" t="e">
        <f>VLOOKUP(G1127,Export7[#All],2,FALSE)</f>
        <v>#N/A</v>
      </c>
      <c r="I1127" s="45" t="e">
        <f>VLOOKUP($A1127,EVID_OSEVU!$A$1:$M$4972,10,FALSE)</f>
        <v>#N/A</v>
      </c>
      <c r="J1127" s="58" t="e">
        <f>VLOOKUP($A1127,EVID_OSEVU!$A$1:$M$4972,11,FALSE)</f>
        <v>#N/A</v>
      </c>
      <c r="K1127" s="33"/>
      <c r="L1127" s="45" t="e">
        <f>VLOOKUP(EVID_PASTVY!H1127,KATEGORIE_ZVIRAT!$B$2:$M$31,6,FALSE)*K1127</f>
        <v>#N/A</v>
      </c>
      <c r="M1127" s="33">
        <v>24</v>
      </c>
      <c r="N1127" s="45" t="e">
        <f>VLOOKUP(EVID_PASTVY!$H1127,KATEGORIE_ZVIRAT!$B$2:$M$31,8,FALSE)</f>
        <v>#N/A</v>
      </c>
      <c r="O1127" s="45" t="e">
        <f>VLOOKUP(EVID_PASTVY!$H1127,KATEGORIE_ZVIRAT!$B$2:$M$31,9,FALSE)</f>
        <v>#N/A</v>
      </c>
      <c r="P1127" s="54" t="e">
        <f>VLOOKUP(EVID_PASTVY!$H1127,KATEGORIE_ZVIRAT!$B$2:$M$31,7,FALSE)*L1127/1000*M1127/24*(F1127-E1127+1)/J1127</f>
        <v>#N/A</v>
      </c>
      <c r="Q1127" s="52" t="e">
        <f>VLOOKUP(EVID_PASTVY!$H1127,KATEGORIE_ZVIRAT!$B$2:$M$31,10,FALSE)*P1127*10</f>
        <v>#N/A</v>
      </c>
      <c r="R1127" s="52" t="e">
        <f>VLOOKUP(EVID_PASTVY!$H1127,KATEGORIE_ZVIRAT!$B$2:$M$31,11,FALSE)*P1127*10</f>
        <v>#N/A</v>
      </c>
      <c r="S1127" s="52" t="e">
        <f>VLOOKUP(EVID_PASTVY!$H1127,KATEGORIE_ZVIRAT!$B$2:$M$31,12,FALSE)*P1127*10</f>
        <v>#N/A</v>
      </c>
    </row>
    <row r="1128" spans="1:19" x14ac:dyDescent="0.2">
      <c r="A1128" s="32"/>
      <c r="B1128" s="37" t="e">
        <f>VLOOKUP($A1128,EVID_OSEVU!$A$1:$M$4972,2,FALSE)</f>
        <v>#N/A</v>
      </c>
      <c r="C1128" s="37" t="e">
        <f>VLOOKUP($A1128,EVID_OSEVU!$A$1:$M$4972,3,FALSE)</f>
        <v>#N/A</v>
      </c>
      <c r="D1128" s="45" t="e">
        <f>VLOOKUP($A1128,EVID_OSEVU!$A$1:$M$4972,4,FALSE)</f>
        <v>#N/A</v>
      </c>
      <c r="E1128" s="35"/>
      <c r="F1128" s="53"/>
      <c r="G1128" s="32"/>
      <c r="H1128" s="45" t="e">
        <f>VLOOKUP(G1128,Export7[#All],2,FALSE)</f>
        <v>#N/A</v>
      </c>
      <c r="I1128" s="45" t="e">
        <f>VLOOKUP($A1128,EVID_OSEVU!$A$1:$M$4972,10,FALSE)</f>
        <v>#N/A</v>
      </c>
      <c r="J1128" s="58" t="e">
        <f>VLOOKUP($A1128,EVID_OSEVU!$A$1:$M$4972,11,FALSE)</f>
        <v>#N/A</v>
      </c>
      <c r="K1128" s="33"/>
      <c r="L1128" s="45" t="e">
        <f>VLOOKUP(EVID_PASTVY!H1128,KATEGORIE_ZVIRAT!$B$2:$M$31,6,FALSE)*K1128</f>
        <v>#N/A</v>
      </c>
      <c r="M1128" s="33">
        <v>24</v>
      </c>
      <c r="N1128" s="45" t="e">
        <f>VLOOKUP(EVID_PASTVY!$H1128,KATEGORIE_ZVIRAT!$B$2:$M$31,8,FALSE)</f>
        <v>#N/A</v>
      </c>
      <c r="O1128" s="45" t="e">
        <f>VLOOKUP(EVID_PASTVY!$H1128,KATEGORIE_ZVIRAT!$B$2:$M$31,9,FALSE)</f>
        <v>#N/A</v>
      </c>
      <c r="P1128" s="54" t="e">
        <f>VLOOKUP(EVID_PASTVY!$H1128,KATEGORIE_ZVIRAT!$B$2:$M$31,7,FALSE)*L1128/1000*M1128/24*(F1128-E1128+1)/J1128</f>
        <v>#N/A</v>
      </c>
      <c r="Q1128" s="52" t="e">
        <f>VLOOKUP(EVID_PASTVY!$H1128,KATEGORIE_ZVIRAT!$B$2:$M$31,10,FALSE)*P1128*10</f>
        <v>#N/A</v>
      </c>
      <c r="R1128" s="52" t="e">
        <f>VLOOKUP(EVID_PASTVY!$H1128,KATEGORIE_ZVIRAT!$B$2:$M$31,11,FALSE)*P1128*10</f>
        <v>#N/A</v>
      </c>
      <c r="S1128" s="52" t="e">
        <f>VLOOKUP(EVID_PASTVY!$H1128,KATEGORIE_ZVIRAT!$B$2:$M$31,12,FALSE)*P1128*10</f>
        <v>#N/A</v>
      </c>
    </row>
    <row r="1129" spans="1:19" x14ac:dyDescent="0.2">
      <c r="A1129" s="32"/>
      <c r="B1129" s="37" t="e">
        <f>VLOOKUP($A1129,EVID_OSEVU!$A$1:$M$4972,2,FALSE)</f>
        <v>#N/A</v>
      </c>
      <c r="C1129" s="37" t="e">
        <f>VLOOKUP($A1129,EVID_OSEVU!$A$1:$M$4972,3,FALSE)</f>
        <v>#N/A</v>
      </c>
      <c r="D1129" s="45" t="e">
        <f>VLOOKUP($A1129,EVID_OSEVU!$A$1:$M$4972,4,FALSE)</f>
        <v>#N/A</v>
      </c>
      <c r="E1129" s="35"/>
      <c r="F1129" s="53"/>
      <c r="G1129" s="32"/>
      <c r="H1129" s="45" t="e">
        <f>VLOOKUP(G1129,Export7[#All],2,FALSE)</f>
        <v>#N/A</v>
      </c>
      <c r="I1129" s="45" t="e">
        <f>VLOOKUP($A1129,EVID_OSEVU!$A$1:$M$4972,10,FALSE)</f>
        <v>#N/A</v>
      </c>
      <c r="J1129" s="58" t="e">
        <f>VLOOKUP($A1129,EVID_OSEVU!$A$1:$M$4972,11,FALSE)</f>
        <v>#N/A</v>
      </c>
      <c r="K1129" s="33"/>
      <c r="L1129" s="45" t="e">
        <f>VLOOKUP(EVID_PASTVY!H1129,KATEGORIE_ZVIRAT!$B$2:$M$31,6,FALSE)*K1129</f>
        <v>#N/A</v>
      </c>
      <c r="M1129" s="33">
        <v>24</v>
      </c>
      <c r="N1129" s="45" t="e">
        <f>VLOOKUP(EVID_PASTVY!$H1129,KATEGORIE_ZVIRAT!$B$2:$M$31,8,FALSE)</f>
        <v>#N/A</v>
      </c>
      <c r="O1129" s="45" t="e">
        <f>VLOOKUP(EVID_PASTVY!$H1129,KATEGORIE_ZVIRAT!$B$2:$M$31,9,FALSE)</f>
        <v>#N/A</v>
      </c>
      <c r="P1129" s="54" t="e">
        <f>VLOOKUP(EVID_PASTVY!$H1129,KATEGORIE_ZVIRAT!$B$2:$M$31,7,FALSE)*L1129/1000*M1129/24*(F1129-E1129+1)/J1129</f>
        <v>#N/A</v>
      </c>
      <c r="Q1129" s="52" t="e">
        <f>VLOOKUP(EVID_PASTVY!$H1129,KATEGORIE_ZVIRAT!$B$2:$M$31,10,FALSE)*P1129*10</f>
        <v>#N/A</v>
      </c>
      <c r="R1129" s="52" t="e">
        <f>VLOOKUP(EVID_PASTVY!$H1129,KATEGORIE_ZVIRAT!$B$2:$M$31,11,FALSE)*P1129*10</f>
        <v>#N/A</v>
      </c>
      <c r="S1129" s="52" t="e">
        <f>VLOOKUP(EVID_PASTVY!$H1129,KATEGORIE_ZVIRAT!$B$2:$M$31,12,FALSE)*P1129*10</f>
        <v>#N/A</v>
      </c>
    </row>
    <row r="1130" spans="1:19" x14ac:dyDescent="0.2">
      <c r="A1130" s="32"/>
      <c r="B1130" s="37" t="e">
        <f>VLOOKUP($A1130,EVID_OSEVU!$A$1:$M$4972,2,FALSE)</f>
        <v>#N/A</v>
      </c>
      <c r="C1130" s="37" t="e">
        <f>VLOOKUP($A1130,EVID_OSEVU!$A$1:$M$4972,3,FALSE)</f>
        <v>#N/A</v>
      </c>
      <c r="D1130" s="45" t="e">
        <f>VLOOKUP($A1130,EVID_OSEVU!$A$1:$M$4972,4,FALSE)</f>
        <v>#N/A</v>
      </c>
      <c r="E1130" s="35"/>
      <c r="F1130" s="53"/>
      <c r="G1130" s="32"/>
      <c r="H1130" s="45" t="e">
        <f>VLOOKUP(G1130,Export7[#All],2,FALSE)</f>
        <v>#N/A</v>
      </c>
      <c r="I1130" s="45" t="e">
        <f>VLOOKUP($A1130,EVID_OSEVU!$A$1:$M$4972,10,FALSE)</f>
        <v>#N/A</v>
      </c>
      <c r="J1130" s="58" t="e">
        <f>VLOOKUP($A1130,EVID_OSEVU!$A$1:$M$4972,11,FALSE)</f>
        <v>#N/A</v>
      </c>
      <c r="K1130" s="33"/>
      <c r="L1130" s="45" t="e">
        <f>VLOOKUP(EVID_PASTVY!H1130,KATEGORIE_ZVIRAT!$B$2:$M$31,6,FALSE)*K1130</f>
        <v>#N/A</v>
      </c>
      <c r="M1130" s="33">
        <v>24</v>
      </c>
      <c r="N1130" s="45" t="e">
        <f>VLOOKUP(EVID_PASTVY!$H1130,KATEGORIE_ZVIRAT!$B$2:$M$31,8,FALSE)</f>
        <v>#N/A</v>
      </c>
      <c r="O1130" s="45" t="e">
        <f>VLOOKUP(EVID_PASTVY!$H1130,KATEGORIE_ZVIRAT!$B$2:$M$31,9,FALSE)</f>
        <v>#N/A</v>
      </c>
      <c r="P1130" s="54" t="e">
        <f>VLOOKUP(EVID_PASTVY!$H1130,KATEGORIE_ZVIRAT!$B$2:$M$31,7,FALSE)*L1130/1000*M1130/24*(F1130-E1130+1)/J1130</f>
        <v>#N/A</v>
      </c>
      <c r="Q1130" s="52" t="e">
        <f>VLOOKUP(EVID_PASTVY!$H1130,KATEGORIE_ZVIRAT!$B$2:$M$31,10,FALSE)*P1130*10</f>
        <v>#N/A</v>
      </c>
      <c r="R1130" s="52" t="e">
        <f>VLOOKUP(EVID_PASTVY!$H1130,KATEGORIE_ZVIRAT!$B$2:$M$31,11,FALSE)*P1130*10</f>
        <v>#N/A</v>
      </c>
      <c r="S1130" s="52" t="e">
        <f>VLOOKUP(EVID_PASTVY!$H1130,KATEGORIE_ZVIRAT!$B$2:$M$31,12,FALSE)*P1130*10</f>
        <v>#N/A</v>
      </c>
    </row>
    <row r="1131" spans="1:19" x14ac:dyDescent="0.2">
      <c r="A1131" s="32"/>
      <c r="B1131" s="37" t="e">
        <f>VLOOKUP($A1131,EVID_OSEVU!$A$1:$M$4972,2,FALSE)</f>
        <v>#N/A</v>
      </c>
      <c r="C1131" s="37" t="e">
        <f>VLOOKUP($A1131,EVID_OSEVU!$A$1:$M$4972,3,FALSE)</f>
        <v>#N/A</v>
      </c>
      <c r="D1131" s="45" t="e">
        <f>VLOOKUP($A1131,EVID_OSEVU!$A$1:$M$4972,4,FALSE)</f>
        <v>#N/A</v>
      </c>
      <c r="E1131" s="35"/>
      <c r="F1131" s="53"/>
      <c r="G1131" s="32"/>
      <c r="H1131" s="45" t="e">
        <f>VLOOKUP(G1131,Export7[#All],2,FALSE)</f>
        <v>#N/A</v>
      </c>
      <c r="I1131" s="45" t="e">
        <f>VLOOKUP($A1131,EVID_OSEVU!$A$1:$M$4972,10,FALSE)</f>
        <v>#N/A</v>
      </c>
      <c r="J1131" s="58" t="e">
        <f>VLOOKUP($A1131,EVID_OSEVU!$A$1:$M$4972,11,FALSE)</f>
        <v>#N/A</v>
      </c>
      <c r="K1131" s="33"/>
      <c r="L1131" s="45" t="e">
        <f>VLOOKUP(EVID_PASTVY!H1131,KATEGORIE_ZVIRAT!$B$2:$M$31,6,FALSE)*K1131</f>
        <v>#N/A</v>
      </c>
      <c r="M1131" s="33">
        <v>24</v>
      </c>
      <c r="N1131" s="45" t="e">
        <f>VLOOKUP(EVID_PASTVY!$H1131,KATEGORIE_ZVIRAT!$B$2:$M$31,8,FALSE)</f>
        <v>#N/A</v>
      </c>
      <c r="O1131" s="45" t="e">
        <f>VLOOKUP(EVID_PASTVY!$H1131,KATEGORIE_ZVIRAT!$B$2:$M$31,9,FALSE)</f>
        <v>#N/A</v>
      </c>
      <c r="P1131" s="54" t="e">
        <f>VLOOKUP(EVID_PASTVY!$H1131,KATEGORIE_ZVIRAT!$B$2:$M$31,7,FALSE)*L1131/1000*M1131/24*(F1131-E1131+1)/J1131</f>
        <v>#N/A</v>
      </c>
      <c r="Q1131" s="52" t="e">
        <f>VLOOKUP(EVID_PASTVY!$H1131,KATEGORIE_ZVIRAT!$B$2:$M$31,10,FALSE)*P1131*10</f>
        <v>#N/A</v>
      </c>
      <c r="R1131" s="52" t="e">
        <f>VLOOKUP(EVID_PASTVY!$H1131,KATEGORIE_ZVIRAT!$B$2:$M$31,11,FALSE)*P1131*10</f>
        <v>#N/A</v>
      </c>
      <c r="S1131" s="52" t="e">
        <f>VLOOKUP(EVID_PASTVY!$H1131,KATEGORIE_ZVIRAT!$B$2:$M$31,12,FALSE)*P1131*10</f>
        <v>#N/A</v>
      </c>
    </row>
    <row r="1132" spans="1:19" x14ac:dyDescent="0.2">
      <c r="A1132" s="32"/>
      <c r="B1132" s="37" t="e">
        <f>VLOOKUP($A1132,EVID_OSEVU!$A$1:$M$4972,2,FALSE)</f>
        <v>#N/A</v>
      </c>
      <c r="C1132" s="37" t="e">
        <f>VLOOKUP($A1132,EVID_OSEVU!$A$1:$M$4972,3,FALSE)</f>
        <v>#N/A</v>
      </c>
      <c r="D1132" s="45" t="e">
        <f>VLOOKUP($A1132,EVID_OSEVU!$A$1:$M$4972,4,FALSE)</f>
        <v>#N/A</v>
      </c>
      <c r="E1132" s="35"/>
      <c r="F1132" s="53"/>
      <c r="G1132" s="32"/>
      <c r="H1132" s="45" t="e">
        <f>VLOOKUP(G1132,Export7[#All],2,FALSE)</f>
        <v>#N/A</v>
      </c>
      <c r="I1132" s="45" t="e">
        <f>VLOOKUP($A1132,EVID_OSEVU!$A$1:$M$4972,10,FALSE)</f>
        <v>#N/A</v>
      </c>
      <c r="J1132" s="58" t="e">
        <f>VLOOKUP($A1132,EVID_OSEVU!$A$1:$M$4972,11,FALSE)</f>
        <v>#N/A</v>
      </c>
      <c r="K1132" s="33"/>
      <c r="L1132" s="45" t="e">
        <f>VLOOKUP(EVID_PASTVY!H1132,KATEGORIE_ZVIRAT!$B$2:$M$31,6,FALSE)*K1132</f>
        <v>#N/A</v>
      </c>
      <c r="M1132" s="33">
        <v>24</v>
      </c>
      <c r="N1132" s="45" t="e">
        <f>VLOOKUP(EVID_PASTVY!$H1132,KATEGORIE_ZVIRAT!$B$2:$M$31,8,FALSE)</f>
        <v>#N/A</v>
      </c>
      <c r="O1132" s="45" t="e">
        <f>VLOOKUP(EVID_PASTVY!$H1132,KATEGORIE_ZVIRAT!$B$2:$M$31,9,FALSE)</f>
        <v>#N/A</v>
      </c>
      <c r="P1132" s="54" t="e">
        <f>VLOOKUP(EVID_PASTVY!$H1132,KATEGORIE_ZVIRAT!$B$2:$M$31,7,FALSE)*L1132/1000*M1132/24*(F1132-E1132+1)/J1132</f>
        <v>#N/A</v>
      </c>
      <c r="Q1132" s="52" t="e">
        <f>VLOOKUP(EVID_PASTVY!$H1132,KATEGORIE_ZVIRAT!$B$2:$M$31,10,FALSE)*P1132*10</f>
        <v>#N/A</v>
      </c>
      <c r="R1132" s="52" t="e">
        <f>VLOOKUP(EVID_PASTVY!$H1132,KATEGORIE_ZVIRAT!$B$2:$M$31,11,FALSE)*P1132*10</f>
        <v>#N/A</v>
      </c>
      <c r="S1132" s="52" t="e">
        <f>VLOOKUP(EVID_PASTVY!$H1132,KATEGORIE_ZVIRAT!$B$2:$M$31,12,FALSE)*P1132*10</f>
        <v>#N/A</v>
      </c>
    </row>
    <row r="1133" spans="1:19" x14ac:dyDescent="0.2">
      <c r="A1133" s="32"/>
      <c r="B1133" s="37" t="e">
        <f>VLOOKUP($A1133,EVID_OSEVU!$A$1:$M$4972,2,FALSE)</f>
        <v>#N/A</v>
      </c>
      <c r="C1133" s="37" t="e">
        <f>VLOOKUP($A1133,EVID_OSEVU!$A$1:$M$4972,3,FALSE)</f>
        <v>#N/A</v>
      </c>
      <c r="D1133" s="45" t="e">
        <f>VLOOKUP($A1133,EVID_OSEVU!$A$1:$M$4972,4,FALSE)</f>
        <v>#N/A</v>
      </c>
      <c r="E1133" s="35"/>
      <c r="F1133" s="53"/>
      <c r="G1133" s="32"/>
      <c r="H1133" s="45" t="e">
        <f>VLOOKUP(G1133,Export7[#All],2,FALSE)</f>
        <v>#N/A</v>
      </c>
      <c r="I1133" s="45" t="e">
        <f>VLOOKUP($A1133,EVID_OSEVU!$A$1:$M$4972,10,FALSE)</f>
        <v>#N/A</v>
      </c>
      <c r="J1133" s="58" t="e">
        <f>VLOOKUP($A1133,EVID_OSEVU!$A$1:$M$4972,11,FALSE)</f>
        <v>#N/A</v>
      </c>
      <c r="K1133" s="33"/>
      <c r="L1133" s="45" t="e">
        <f>VLOOKUP(EVID_PASTVY!H1133,KATEGORIE_ZVIRAT!$B$2:$M$31,6,FALSE)*K1133</f>
        <v>#N/A</v>
      </c>
      <c r="M1133" s="33">
        <v>24</v>
      </c>
      <c r="N1133" s="45" t="e">
        <f>VLOOKUP(EVID_PASTVY!$H1133,KATEGORIE_ZVIRAT!$B$2:$M$31,8,FALSE)</f>
        <v>#N/A</v>
      </c>
      <c r="O1133" s="45" t="e">
        <f>VLOOKUP(EVID_PASTVY!$H1133,KATEGORIE_ZVIRAT!$B$2:$M$31,9,FALSE)</f>
        <v>#N/A</v>
      </c>
      <c r="P1133" s="54" t="e">
        <f>VLOOKUP(EVID_PASTVY!$H1133,KATEGORIE_ZVIRAT!$B$2:$M$31,7,FALSE)*L1133/1000*M1133/24*(F1133-E1133+1)/J1133</f>
        <v>#N/A</v>
      </c>
      <c r="Q1133" s="52" t="e">
        <f>VLOOKUP(EVID_PASTVY!$H1133,KATEGORIE_ZVIRAT!$B$2:$M$31,10,FALSE)*P1133*10</f>
        <v>#N/A</v>
      </c>
      <c r="R1133" s="52" t="e">
        <f>VLOOKUP(EVID_PASTVY!$H1133,KATEGORIE_ZVIRAT!$B$2:$M$31,11,FALSE)*P1133*10</f>
        <v>#N/A</v>
      </c>
      <c r="S1133" s="52" t="e">
        <f>VLOOKUP(EVID_PASTVY!$H1133,KATEGORIE_ZVIRAT!$B$2:$M$31,12,FALSE)*P1133*10</f>
        <v>#N/A</v>
      </c>
    </row>
    <row r="1134" spans="1:19" x14ac:dyDescent="0.2">
      <c r="A1134" s="32"/>
      <c r="B1134" s="37" t="e">
        <f>VLOOKUP($A1134,EVID_OSEVU!$A$1:$M$4972,2,FALSE)</f>
        <v>#N/A</v>
      </c>
      <c r="C1134" s="37" t="e">
        <f>VLOOKUP($A1134,EVID_OSEVU!$A$1:$M$4972,3,FALSE)</f>
        <v>#N/A</v>
      </c>
      <c r="D1134" s="45" t="e">
        <f>VLOOKUP($A1134,EVID_OSEVU!$A$1:$M$4972,4,FALSE)</f>
        <v>#N/A</v>
      </c>
      <c r="E1134" s="35"/>
      <c r="F1134" s="53"/>
      <c r="G1134" s="32"/>
      <c r="H1134" s="45" t="e">
        <f>VLOOKUP(G1134,Export7[#All],2,FALSE)</f>
        <v>#N/A</v>
      </c>
      <c r="I1134" s="45" t="e">
        <f>VLOOKUP($A1134,EVID_OSEVU!$A$1:$M$4972,10,FALSE)</f>
        <v>#N/A</v>
      </c>
      <c r="J1134" s="58" t="e">
        <f>VLOOKUP($A1134,EVID_OSEVU!$A$1:$M$4972,11,FALSE)</f>
        <v>#N/A</v>
      </c>
      <c r="K1134" s="33"/>
      <c r="L1134" s="45" t="e">
        <f>VLOOKUP(EVID_PASTVY!H1134,KATEGORIE_ZVIRAT!$B$2:$M$31,6,FALSE)*K1134</f>
        <v>#N/A</v>
      </c>
      <c r="M1134" s="33">
        <v>24</v>
      </c>
      <c r="N1134" s="45" t="e">
        <f>VLOOKUP(EVID_PASTVY!$H1134,KATEGORIE_ZVIRAT!$B$2:$M$31,8,FALSE)</f>
        <v>#N/A</v>
      </c>
      <c r="O1134" s="45" t="e">
        <f>VLOOKUP(EVID_PASTVY!$H1134,KATEGORIE_ZVIRAT!$B$2:$M$31,9,FALSE)</f>
        <v>#N/A</v>
      </c>
      <c r="P1134" s="54" t="e">
        <f>VLOOKUP(EVID_PASTVY!$H1134,KATEGORIE_ZVIRAT!$B$2:$M$31,7,FALSE)*L1134/1000*M1134/24*(F1134-E1134+1)/J1134</f>
        <v>#N/A</v>
      </c>
      <c r="Q1134" s="52" t="e">
        <f>VLOOKUP(EVID_PASTVY!$H1134,KATEGORIE_ZVIRAT!$B$2:$M$31,10,FALSE)*P1134*10</f>
        <v>#N/A</v>
      </c>
      <c r="R1134" s="52" t="e">
        <f>VLOOKUP(EVID_PASTVY!$H1134,KATEGORIE_ZVIRAT!$B$2:$M$31,11,FALSE)*P1134*10</f>
        <v>#N/A</v>
      </c>
      <c r="S1134" s="52" t="e">
        <f>VLOOKUP(EVID_PASTVY!$H1134,KATEGORIE_ZVIRAT!$B$2:$M$31,12,FALSE)*P1134*10</f>
        <v>#N/A</v>
      </c>
    </row>
    <row r="1135" spans="1:19" x14ac:dyDescent="0.2">
      <c r="A1135" s="32"/>
      <c r="B1135" s="37" t="e">
        <f>VLOOKUP($A1135,EVID_OSEVU!$A$1:$M$4972,2,FALSE)</f>
        <v>#N/A</v>
      </c>
      <c r="C1135" s="37" t="e">
        <f>VLOOKUP($A1135,EVID_OSEVU!$A$1:$M$4972,3,FALSE)</f>
        <v>#N/A</v>
      </c>
      <c r="D1135" s="45" t="e">
        <f>VLOOKUP($A1135,EVID_OSEVU!$A$1:$M$4972,4,FALSE)</f>
        <v>#N/A</v>
      </c>
      <c r="E1135" s="35"/>
      <c r="F1135" s="53"/>
      <c r="G1135" s="32"/>
      <c r="H1135" s="45" t="e">
        <f>VLOOKUP(G1135,Export7[#All],2,FALSE)</f>
        <v>#N/A</v>
      </c>
      <c r="I1135" s="45" t="e">
        <f>VLOOKUP($A1135,EVID_OSEVU!$A$1:$M$4972,10,FALSE)</f>
        <v>#N/A</v>
      </c>
      <c r="J1135" s="58" t="e">
        <f>VLOOKUP($A1135,EVID_OSEVU!$A$1:$M$4972,11,FALSE)</f>
        <v>#N/A</v>
      </c>
      <c r="K1135" s="33"/>
      <c r="L1135" s="45" t="e">
        <f>VLOOKUP(EVID_PASTVY!H1135,KATEGORIE_ZVIRAT!$B$2:$M$31,6,FALSE)*K1135</f>
        <v>#N/A</v>
      </c>
      <c r="M1135" s="33">
        <v>24</v>
      </c>
      <c r="N1135" s="45" t="e">
        <f>VLOOKUP(EVID_PASTVY!$H1135,KATEGORIE_ZVIRAT!$B$2:$M$31,8,FALSE)</f>
        <v>#N/A</v>
      </c>
      <c r="O1135" s="45" t="e">
        <f>VLOOKUP(EVID_PASTVY!$H1135,KATEGORIE_ZVIRAT!$B$2:$M$31,9,FALSE)</f>
        <v>#N/A</v>
      </c>
      <c r="P1135" s="54" t="e">
        <f>VLOOKUP(EVID_PASTVY!$H1135,KATEGORIE_ZVIRAT!$B$2:$M$31,7,FALSE)*L1135/1000*M1135/24*(F1135-E1135+1)/J1135</f>
        <v>#N/A</v>
      </c>
      <c r="Q1135" s="52" t="e">
        <f>VLOOKUP(EVID_PASTVY!$H1135,KATEGORIE_ZVIRAT!$B$2:$M$31,10,FALSE)*P1135*10</f>
        <v>#N/A</v>
      </c>
      <c r="R1135" s="52" t="e">
        <f>VLOOKUP(EVID_PASTVY!$H1135,KATEGORIE_ZVIRAT!$B$2:$M$31,11,FALSE)*P1135*10</f>
        <v>#N/A</v>
      </c>
      <c r="S1135" s="52" t="e">
        <f>VLOOKUP(EVID_PASTVY!$H1135,KATEGORIE_ZVIRAT!$B$2:$M$31,12,FALSE)*P1135*10</f>
        <v>#N/A</v>
      </c>
    </row>
    <row r="1136" spans="1:19" x14ac:dyDescent="0.2">
      <c r="A1136" s="32"/>
      <c r="B1136" s="37" t="e">
        <f>VLOOKUP($A1136,EVID_OSEVU!$A$1:$M$4972,2,FALSE)</f>
        <v>#N/A</v>
      </c>
      <c r="C1136" s="37" t="e">
        <f>VLOOKUP($A1136,EVID_OSEVU!$A$1:$M$4972,3,FALSE)</f>
        <v>#N/A</v>
      </c>
      <c r="D1136" s="45" t="e">
        <f>VLOOKUP($A1136,EVID_OSEVU!$A$1:$M$4972,4,FALSE)</f>
        <v>#N/A</v>
      </c>
      <c r="E1136" s="35"/>
      <c r="F1136" s="53"/>
      <c r="G1136" s="32"/>
      <c r="H1136" s="45" t="e">
        <f>VLOOKUP(G1136,Export7[#All],2,FALSE)</f>
        <v>#N/A</v>
      </c>
      <c r="I1136" s="45" t="e">
        <f>VLOOKUP($A1136,EVID_OSEVU!$A$1:$M$4972,10,FALSE)</f>
        <v>#N/A</v>
      </c>
      <c r="J1136" s="58" t="e">
        <f>VLOOKUP($A1136,EVID_OSEVU!$A$1:$M$4972,11,FALSE)</f>
        <v>#N/A</v>
      </c>
      <c r="K1136" s="33"/>
      <c r="L1136" s="45" t="e">
        <f>VLOOKUP(EVID_PASTVY!H1136,KATEGORIE_ZVIRAT!$B$2:$M$31,6,FALSE)*K1136</f>
        <v>#N/A</v>
      </c>
      <c r="M1136" s="33">
        <v>24</v>
      </c>
      <c r="N1136" s="45" t="e">
        <f>VLOOKUP(EVID_PASTVY!$H1136,KATEGORIE_ZVIRAT!$B$2:$M$31,8,FALSE)</f>
        <v>#N/A</v>
      </c>
      <c r="O1136" s="45" t="e">
        <f>VLOOKUP(EVID_PASTVY!$H1136,KATEGORIE_ZVIRAT!$B$2:$M$31,9,FALSE)</f>
        <v>#N/A</v>
      </c>
      <c r="P1136" s="54" t="e">
        <f>VLOOKUP(EVID_PASTVY!$H1136,KATEGORIE_ZVIRAT!$B$2:$M$31,7,FALSE)*L1136/1000*M1136/24*(F1136-E1136+1)/J1136</f>
        <v>#N/A</v>
      </c>
      <c r="Q1136" s="52" t="e">
        <f>VLOOKUP(EVID_PASTVY!$H1136,KATEGORIE_ZVIRAT!$B$2:$M$31,10,FALSE)*P1136*10</f>
        <v>#N/A</v>
      </c>
      <c r="R1136" s="52" t="e">
        <f>VLOOKUP(EVID_PASTVY!$H1136,KATEGORIE_ZVIRAT!$B$2:$M$31,11,FALSE)*P1136*10</f>
        <v>#N/A</v>
      </c>
      <c r="S1136" s="52" t="e">
        <f>VLOOKUP(EVID_PASTVY!$H1136,KATEGORIE_ZVIRAT!$B$2:$M$31,12,FALSE)*P1136*10</f>
        <v>#N/A</v>
      </c>
    </row>
    <row r="1137" spans="1:19" x14ac:dyDescent="0.2">
      <c r="A1137" s="32"/>
      <c r="B1137" s="37" t="e">
        <f>VLOOKUP($A1137,EVID_OSEVU!$A$1:$M$4972,2,FALSE)</f>
        <v>#N/A</v>
      </c>
      <c r="C1137" s="37" t="e">
        <f>VLOOKUP($A1137,EVID_OSEVU!$A$1:$M$4972,3,FALSE)</f>
        <v>#N/A</v>
      </c>
      <c r="D1137" s="45" t="e">
        <f>VLOOKUP($A1137,EVID_OSEVU!$A$1:$M$4972,4,FALSE)</f>
        <v>#N/A</v>
      </c>
      <c r="E1137" s="35"/>
      <c r="F1137" s="53"/>
      <c r="G1137" s="32"/>
      <c r="H1137" s="45" t="e">
        <f>VLOOKUP(G1137,Export7[#All],2,FALSE)</f>
        <v>#N/A</v>
      </c>
      <c r="I1137" s="45" t="e">
        <f>VLOOKUP($A1137,EVID_OSEVU!$A$1:$M$4972,10,FALSE)</f>
        <v>#N/A</v>
      </c>
      <c r="J1137" s="58" t="e">
        <f>VLOOKUP($A1137,EVID_OSEVU!$A$1:$M$4972,11,FALSE)</f>
        <v>#N/A</v>
      </c>
      <c r="K1137" s="33"/>
      <c r="L1137" s="45" t="e">
        <f>VLOOKUP(EVID_PASTVY!H1137,KATEGORIE_ZVIRAT!$B$2:$M$31,6,FALSE)*K1137</f>
        <v>#N/A</v>
      </c>
      <c r="M1137" s="33">
        <v>24</v>
      </c>
      <c r="N1137" s="45" t="e">
        <f>VLOOKUP(EVID_PASTVY!$H1137,KATEGORIE_ZVIRAT!$B$2:$M$31,8,FALSE)</f>
        <v>#N/A</v>
      </c>
      <c r="O1137" s="45" t="e">
        <f>VLOOKUP(EVID_PASTVY!$H1137,KATEGORIE_ZVIRAT!$B$2:$M$31,9,FALSE)</f>
        <v>#N/A</v>
      </c>
      <c r="P1137" s="54" t="e">
        <f>VLOOKUP(EVID_PASTVY!$H1137,KATEGORIE_ZVIRAT!$B$2:$M$31,7,FALSE)*L1137/1000*M1137/24*(F1137-E1137+1)/J1137</f>
        <v>#N/A</v>
      </c>
      <c r="Q1137" s="52" t="e">
        <f>VLOOKUP(EVID_PASTVY!$H1137,KATEGORIE_ZVIRAT!$B$2:$M$31,10,FALSE)*P1137*10</f>
        <v>#N/A</v>
      </c>
      <c r="R1137" s="52" t="e">
        <f>VLOOKUP(EVID_PASTVY!$H1137,KATEGORIE_ZVIRAT!$B$2:$M$31,11,FALSE)*P1137*10</f>
        <v>#N/A</v>
      </c>
      <c r="S1137" s="52" t="e">
        <f>VLOOKUP(EVID_PASTVY!$H1137,KATEGORIE_ZVIRAT!$B$2:$M$31,12,FALSE)*P1137*10</f>
        <v>#N/A</v>
      </c>
    </row>
    <row r="1138" spans="1:19" x14ac:dyDescent="0.2">
      <c r="A1138" s="32"/>
      <c r="B1138" s="37" t="e">
        <f>VLOOKUP($A1138,EVID_OSEVU!$A$1:$M$4972,2,FALSE)</f>
        <v>#N/A</v>
      </c>
      <c r="C1138" s="37" t="e">
        <f>VLOOKUP($A1138,EVID_OSEVU!$A$1:$M$4972,3,FALSE)</f>
        <v>#N/A</v>
      </c>
      <c r="D1138" s="45" t="e">
        <f>VLOOKUP($A1138,EVID_OSEVU!$A$1:$M$4972,4,FALSE)</f>
        <v>#N/A</v>
      </c>
      <c r="E1138" s="35"/>
      <c r="F1138" s="53"/>
      <c r="G1138" s="32"/>
      <c r="H1138" s="45" t="e">
        <f>VLOOKUP(G1138,Export7[#All],2,FALSE)</f>
        <v>#N/A</v>
      </c>
      <c r="I1138" s="45" t="e">
        <f>VLOOKUP($A1138,EVID_OSEVU!$A$1:$M$4972,10,FALSE)</f>
        <v>#N/A</v>
      </c>
      <c r="J1138" s="58" t="e">
        <f>VLOOKUP($A1138,EVID_OSEVU!$A$1:$M$4972,11,FALSE)</f>
        <v>#N/A</v>
      </c>
      <c r="K1138" s="33"/>
      <c r="L1138" s="45" t="e">
        <f>VLOOKUP(EVID_PASTVY!H1138,KATEGORIE_ZVIRAT!$B$2:$M$31,6,FALSE)*K1138</f>
        <v>#N/A</v>
      </c>
      <c r="M1138" s="33">
        <v>24</v>
      </c>
      <c r="N1138" s="45" t="e">
        <f>VLOOKUP(EVID_PASTVY!$H1138,KATEGORIE_ZVIRAT!$B$2:$M$31,8,FALSE)</f>
        <v>#N/A</v>
      </c>
      <c r="O1138" s="45" t="e">
        <f>VLOOKUP(EVID_PASTVY!$H1138,KATEGORIE_ZVIRAT!$B$2:$M$31,9,FALSE)</f>
        <v>#N/A</v>
      </c>
      <c r="P1138" s="54" t="e">
        <f>VLOOKUP(EVID_PASTVY!$H1138,KATEGORIE_ZVIRAT!$B$2:$M$31,7,FALSE)*L1138/1000*M1138/24*(F1138-E1138+1)/J1138</f>
        <v>#N/A</v>
      </c>
      <c r="Q1138" s="52" t="e">
        <f>VLOOKUP(EVID_PASTVY!$H1138,KATEGORIE_ZVIRAT!$B$2:$M$31,10,FALSE)*P1138*10</f>
        <v>#N/A</v>
      </c>
      <c r="R1138" s="52" t="e">
        <f>VLOOKUP(EVID_PASTVY!$H1138,KATEGORIE_ZVIRAT!$B$2:$M$31,11,FALSE)*P1138*10</f>
        <v>#N/A</v>
      </c>
      <c r="S1138" s="52" t="e">
        <f>VLOOKUP(EVID_PASTVY!$H1138,KATEGORIE_ZVIRAT!$B$2:$M$31,12,FALSE)*P1138*10</f>
        <v>#N/A</v>
      </c>
    </row>
    <row r="1139" spans="1:19" x14ac:dyDescent="0.2">
      <c r="A1139" s="32"/>
      <c r="B1139" s="37" t="e">
        <f>VLOOKUP($A1139,EVID_OSEVU!$A$1:$M$4972,2,FALSE)</f>
        <v>#N/A</v>
      </c>
      <c r="C1139" s="37" t="e">
        <f>VLOOKUP($A1139,EVID_OSEVU!$A$1:$M$4972,3,FALSE)</f>
        <v>#N/A</v>
      </c>
      <c r="D1139" s="45" t="e">
        <f>VLOOKUP($A1139,EVID_OSEVU!$A$1:$M$4972,4,FALSE)</f>
        <v>#N/A</v>
      </c>
      <c r="E1139" s="35"/>
      <c r="F1139" s="53"/>
      <c r="G1139" s="32"/>
      <c r="H1139" s="45" t="e">
        <f>VLOOKUP(G1139,Export7[#All],2,FALSE)</f>
        <v>#N/A</v>
      </c>
      <c r="I1139" s="45" t="e">
        <f>VLOOKUP($A1139,EVID_OSEVU!$A$1:$M$4972,10,FALSE)</f>
        <v>#N/A</v>
      </c>
      <c r="J1139" s="58" t="e">
        <f>VLOOKUP($A1139,EVID_OSEVU!$A$1:$M$4972,11,FALSE)</f>
        <v>#N/A</v>
      </c>
      <c r="K1139" s="33"/>
      <c r="L1139" s="45" t="e">
        <f>VLOOKUP(EVID_PASTVY!H1139,KATEGORIE_ZVIRAT!$B$2:$M$31,6,FALSE)*K1139</f>
        <v>#N/A</v>
      </c>
      <c r="M1139" s="33">
        <v>24</v>
      </c>
      <c r="N1139" s="45" t="e">
        <f>VLOOKUP(EVID_PASTVY!$H1139,KATEGORIE_ZVIRAT!$B$2:$M$31,8,FALSE)</f>
        <v>#N/A</v>
      </c>
      <c r="O1139" s="45" t="e">
        <f>VLOOKUP(EVID_PASTVY!$H1139,KATEGORIE_ZVIRAT!$B$2:$M$31,9,FALSE)</f>
        <v>#N/A</v>
      </c>
      <c r="P1139" s="54" t="e">
        <f>VLOOKUP(EVID_PASTVY!$H1139,KATEGORIE_ZVIRAT!$B$2:$M$31,7,FALSE)*L1139/1000*M1139/24*(F1139-E1139+1)/J1139</f>
        <v>#N/A</v>
      </c>
      <c r="Q1139" s="52" t="e">
        <f>VLOOKUP(EVID_PASTVY!$H1139,KATEGORIE_ZVIRAT!$B$2:$M$31,10,FALSE)*P1139*10</f>
        <v>#N/A</v>
      </c>
      <c r="R1139" s="52" t="e">
        <f>VLOOKUP(EVID_PASTVY!$H1139,KATEGORIE_ZVIRAT!$B$2:$M$31,11,FALSE)*P1139*10</f>
        <v>#N/A</v>
      </c>
      <c r="S1139" s="52" t="e">
        <f>VLOOKUP(EVID_PASTVY!$H1139,KATEGORIE_ZVIRAT!$B$2:$M$31,12,FALSE)*P1139*10</f>
        <v>#N/A</v>
      </c>
    </row>
    <row r="1140" spans="1:19" x14ac:dyDescent="0.2">
      <c r="A1140" s="32"/>
      <c r="B1140" s="37" t="e">
        <f>VLOOKUP($A1140,EVID_OSEVU!$A$1:$M$4972,2,FALSE)</f>
        <v>#N/A</v>
      </c>
      <c r="C1140" s="37" t="e">
        <f>VLOOKUP($A1140,EVID_OSEVU!$A$1:$M$4972,3,FALSE)</f>
        <v>#N/A</v>
      </c>
      <c r="D1140" s="45" t="e">
        <f>VLOOKUP($A1140,EVID_OSEVU!$A$1:$M$4972,4,FALSE)</f>
        <v>#N/A</v>
      </c>
      <c r="E1140" s="35"/>
      <c r="F1140" s="53"/>
      <c r="G1140" s="32"/>
      <c r="H1140" s="45" t="e">
        <f>VLOOKUP(G1140,Export7[#All],2,FALSE)</f>
        <v>#N/A</v>
      </c>
      <c r="I1140" s="45" t="e">
        <f>VLOOKUP($A1140,EVID_OSEVU!$A$1:$M$4972,10,FALSE)</f>
        <v>#N/A</v>
      </c>
      <c r="J1140" s="58" t="e">
        <f>VLOOKUP($A1140,EVID_OSEVU!$A$1:$M$4972,11,FALSE)</f>
        <v>#N/A</v>
      </c>
      <c r="K1140" s="33"/>
      <c r="L1140" s="45" t="e">
        <f>VLOOKUP(EVID_PASTVY!H1140,KATEGORIE_ZVIRAT!$B$2:$M$31,6,FALSE)*K1140</f>
        <v>#N/A</v>
      </c>
      <c r="M1140" s="33">
        <v>24</v>
      </c>
      <c r="N1140" s="45" t="e">
        <f>VLOOKUP(EVID_PASTVY!$H1140,KATEGORIE_ZVIRAT!$B$2:$M$31,8,FALSE)</f>
        <v>#N/A</v>
      </c>
      <c r="O1140" s="45" t="e">
        <f>VLOOKUP(EVID_PASTVY!$H1140,KATEGORIE_ZVIRAT!$B$2:$M$31,9,FALSE)</f>
        <v>#N/A</v>
      </c>
      <c r="P1140" s="54" t="e">
        <f>VLOOKUP(EVID_PASTVY!$H1140,KATEGORIE_ZVIRAT!$B$2:$M$31,7,FALSE)*L1140/1000*M1140/24*(F1140-E1140+1)/J1140</f>
        <v>#N/A</v>
      </c>
      <c r="Q1140" s="52" t="e">
        <f>VLOOKUP(EVID_PASTVY!$H1140,KATEGORIE_ZVIRAT!$B$2:$M$31,10,FALSE)*P1140*10</f>
        <v>#N/A</v>
      </c>
      <c r="R1140" s="52" t="e">
        <f>VLOOKUP(EVID_PASTVY!$H1140,KATEGORIE_ZVIRAT!$B$2:$M$31,11,FALSE)*P1140*10</f>
        <v>#N/A</v>
      </c>
      <c r="S1140" s="52" t="e">
        <f>VLOOKUP(EVID_PASTVY!$H1140,KATEGORIE_ZVIRAT!$B$2:$M$31,12,FALSE)*P1140*10</f>
        <v>#N/A</v>
      </c>
    </row>
    <row r="1141" spans="1:19" x14ac:dyDescent="0.2">
      <c r="A1141" s="32"/>
      <c r="B1141" s="37" t="e">
        <f>VLOOKUP($A1141,EVID_OSEVU!$A$1:$M$4972,2,FALSE)</f>
        <v>#N/A</v>
      </c>
      <c r="C1141" s="37" t="e">
        <f>VLOOKUP($A1141,EVID_OSEVU!$A$1:$M$4972,3,FALSE)</f>
        <v>#N/A</v>
      </c>
      <c r="D1141" s="45" t="e">
        <f>VLOOKUP($A1141,EVID_OSEVU!$A$1:$M$4972,4,FALSE)</f>
        <v>#N/A</v>
      </c>
      <c r="E1141" s="35"/>
      <c r="F1141" s="53"/>
      <c r="G1141" s="32"/>
      <c r="H1141" s="45" t="e">
        <f>VLOOKUP(G1141,Export7[#All],2,FALSE)</f>
        <v>#N/A</v>
      </c>
      <c r="I1141" s="45" t="e">
        <f>VLOOKUP($A1141,EVID_OSEVU!$A$1:$M$4972,10,FALSE)</f>
        <v>#N/A</v>
      </c>
      <c r="J1141" s="58" t="e">
        <f>VLOOKUP($A1141,EVID_OSEVU!$A$1:$M$4972,11,FALSE)</f>
        <v>#N/A</v>
      </c>
      <c r="K1141" s="33"/>
      <c r="L1141" s="45" t="e">
        <f>VLOOKUP(EVID_PASTVY!H1141,KATEGORIE_ZVIRAT!$B$2:$M$31,6,FALSE)*K1141</f>
        <v>#N/A</v>
      </c>
      <c r="M1141" s="33">
        <v>24</v>
      </c>
      <c r="N1141" s="45" t="e">
        <f>VLOOKUP(EVID_PASTVY!$H1141,KATEGORIE_ZVIRAT!$B$2:$M$31,8,FALSE)</f>
        <v>#N/A</v>
      </c>
      <c r="O1141" s="45" t="e">
        <f>VLOOKUP(EVID_PASTVY!$H1141,KATEGORIE_ZVIRAT!$B$2:$M$31,9,FALSE)</f>
        <v>#N/A</v>
      </c>
      <c r="P1141" s="54" t="e">
        <f>VLOOKUP(EVID_PASTVY!$H1141,KATEGORIE_ZVIRAT!$B$2:$M$31,7,FALSE)*L1141/1000*M1141/24*(F1141-E1141+1)/J1141</f>
        <v>#N/A</v>
      </c>
      <c r="Q1141" s="52" t="e">
        <f>VLOOKUP(EVID_PASTVY!$H1141,KATEGORIE_ZVIRAT!$B$2:$M$31,10,FALSE)*P1141*10</f>
        <v>#N/A</v>
      </c>
      <c r="R1141" s="52" t="e">
        <f>VLOOKUP(EVID_PASTVY!$H1141,KATEGORIE_ZVIRAT!$B$2:$M$31,11,FALSE)*P1141*10</f>
        <v>#N/A</v>
      </c>
      <c r="S1141" s="52" t="e">
        <f>VLOOKUP(EVID_PASTVY!$H1141,KATEGORIE_ZVIRAT!$B$2:$M$31,12,FALSE)*P1141*10</f>
        <v>#N/A</v>
      </c>
    </row>
    <row r="1142" spans="1:19" x14ac:dyDescent="0.2">
      <c r="A1142" s="32"/>
      <c r="B1142" s="37" t="e">
        <f>VLOOKUP($A1142,EVID_OSEVU!$A$1:$M$4972,2,FALSE)</f>
        <v>#N/A</v>
      </c>
      <c r="C1142" s="37" t="e">
        <f>VLOOKUP($A1142,EVID_OSEVU!$A$1:$M$4972,3,FALSE)</f>
        <v>#N/A</v>
      </c>
      <c r="D1142" s="45" t="e">
        <f>VLOOKUP($A1142,EVID_OSEVU!$A$1:$M$4972,4,FALSE)</f>
        <v>#N/A</v>
      </c>
      <c r="E1142" s="35"/>
      <c r="F1142" s="53"/>
      <c r="G1142" s="32"/>
      <c r="H1142" s="45" t="e">
        <f>VLOOKUP(G1142,Export7[#All],2,FALSE)</f>
        <v>#N/A</v>
      </c>
      <c r="I1142" s="45" t="e">
        <f>VLOOKUP($A1142,EVID_OSEVU!$A$1:$M$4972,10,FALSE)</f>
        <v>#N/A</v>
      </c>
      <c r="J1142" s="58" t="e">
        <f>VLOOKUP($A1142,EVID_OSEVU!$A$1:$M$4972,11,FALSE)</f>
        <v>#N/A</v>
      </c>
      <c r="K1142" s="33"/>
      <c r="L1142" s="45" t="e">
        <f>VLOOKUP(EVID_PASTVY!H1142,KATEGORIE_ZVIRAT!$B$2:$M$31,6,FALSE)*K1142</f>
        <v>#N/A</v>
      </c>
      <c r="M1142" s="33">
        <v>24</v>
      </c>
      <c r="N1142" s="45" t="e">
        <f>VLOOKUP(EVID_PASTVY!$H1142,KATEGORIE_ZVIRAT!$B$2:$M$31,8,FALSE)</f>
        <v>#N/A</v>
      </c>
      <c r="O1142" s="45" t="e">
        <f>VLOOKUP(EVID_PASTVY!$H1142,KATEGORIE_ZVIRAT!$B$2:$M$31,9,FALSE)</f>
        <v>#N/A</v>
      </c>
      <c r="P1142" s="54" t="e">
        <f>VLOOKUP(EVID_PASTVY!$H1142,KATEGORIE_ZVIRAT!$B$2:$M$31,7,FALSE)*L1142/1000*M1142/24*(F1142-E1142+1)/J1142</f>
        <v>#N/A</v>
      </c>
      <c r="Q1142" s="52" t="e">
        <f>VLOOKUP(EVID_PASTVY!$H1142,KATEGORIE_ZVIRAT!$B$2:$M$31,10,FALSE)*P1142*10</f>
        <v>#N/A</v>
      </c>
      <c r="R1142" s="52" t="e">
        <f>VLOOKUP(EVID_PASTVY!$H1142,KATEGORIE_ZVIRAT!$B$2:$M$31,11,FALSE)*P1142*10</f>
        <v>#N/A</v>
      </c>
      <c r="S1142" s="52" t="e">
        <f>VLOOKUP(EVID_PASTVY!$H1142,KATEGORIE_ZVIRAT!$B$2:$M$31,12,FALSE)*P1142*10</f>
        <v>#N/A</v>
      </c>
    </row>
    <row r="1143" spans="1:19" x14ac:dyDescent="0.2">
      <c r="A1143" s="32"/>
      <c r="B1143" s="37" t="e">
        <f>VLOOKUP($A1143,EVID_OSEVU!$A$1:$M$4972,2,FALSE)</f>
        <v>#N/A</v>
      </c>
      <c r="C1143" s="37" t="e">
        <f>VLOOKUP($A1143,EVID_OSEVU!$A$1:$M$4972,3,FALSE)</f>
        <v>#N/A</v>
      </c>
      <c r="D1143" s="45" t="e">
        <f>VLOOKUP($A1143,EVID_OSEVU!$A$1:$M$4972,4,FALSE)</f>
        <v>#N/A</v>
      </c>
      <c r="E1143" s="35"/>
      <c r="F1143" s="53"/>
      <c r="G1143" s="32"/>
      <c r="H1143" s="45" t="e">
        <f>VLOOKUP(G1143,Export7[#All],2,FALSE)</f>
        <v>#N/A</v>
      </c>
      <c r="I1143" s="45" t="e">
        <f>VLOOKUP($A1143,EVID_OSEVU!$A$1:$M$4972,10,FALSE)</f>
        <v>#N/A</v>
      </c>
      <c r="J1143" s="58" t="e">
        <f>VLOOKUP($A1143,EVID_OSEVU!$A$1:$M$4972,11,FALSE)</f>
        <v>#N/A</v>
      </c>
      <c r="K1143" s="33"/>
      <c r="L1143" s="45" t="e">
        <f>VLOOKUP(EVID_PASTVY!H1143,KATEGORIE_ZVIRAT!$B$2:$M$31,6,FALSE)*K1143</f>
        <v>#N/A</v>
      </c>
      <c r="M1143" s="33">
        <v>24</v>
      </c>
      <c r="N1143" s="45" t="e">
        <f>VLOOKUP(EVID_PASTVY!$H1143,KATEGORIE_ZVIRAT!$B$2:$M$31,8,FALSE)</f>
        <v>#N/A</v>
      </c>
      <c r="O1143" s="45" t="e">
        <f>VLOOKUP(EVID_PASTVY!$H1143,KATEGORIE_ZVIRAT!$B$2:$M$31,9,FALSE)</f>
        <v>#N/A</v>
      </c>
      <c r="P1143" s="54" t="e">
        <f>VLOOKUP(EVID_PASTVY!$H1143,KATEGORIE_ZVIRAT!$B$2:$M$31,7,FALSE)*L1143/1000*M1143/24*(F1143-E1143+1)/J1143</f>
        <v>#N/A</v>
      </c>
      <c r="Q1143" s="52" t="e">
        <f>VLOOKUP(EVID_PASTVY!$H1143,KATEGORIE_ZVIRAT!$B$2:$M$31,10,FALSE)*P1143*10</f>
        <v>#N/A</v>
      </c>
      <c r="R1143" s="52" t="e">
        <f>VLOOKUP(EVID_PASTVY!$H1143,KATEGORIE_ZVIRAT!$B$2:$M$31,11,FALSE)*P1143*10</f>
        <v>#N/A</v>
      </c>
      <c r="S1143" s="52" t="e">
        <f>VLOOKUP(EVID_PASTVY!$H1143,KATEGORIE_ZVIRAT!$B$2:$M$31,12,FALSE)*P1143*10</f>
        <v>#N/A</v>
      </c>
    </row>
    <row r="1144" spans="1:19" x14ac:dyDescent="0.2">
      <c r="A1144" s="32"/>
      <c r="B1144" s="37" t="e">
        <f>VLOOKUP($A1144,EVID_OSEVU!$A$1:$M$4972,2,FALSE)</f>
        <v>#N/A</v>
      </c>
      <c r="C1144" s="37" t="e">
        <f>VLOOKUP($A1144,EVID_OSEVU!$A$1:$M$4972,3,FALSE)</f>
        <v>#N/A</v>
      </c>
      <c r="D1144" s="45" t="e">
        <f>VLOOKUP($A1144,EVID_OSEVU!$A$1:$M$4972,4,FALSE)</f>
        <v>#N/A</v>
      </c>
      <c r="E1144" s="35"/>
      <c r="F1144" s="53"/>
      <c r="G1144" s="32"/>
      <c r="H1144" s="45" t="e">
        <f>VLOOKUP(G1144,Export7[#All],2,FALSE)</f>
        <v>#N/A</v>
      </c>
      <c r="I1144" s="45" t="e">
        <f>VLOOKUP($A1144,EVID_OSEVU!$A$1:$M$4972,10,FALSE)</f>
        <v>#N/A</v>
      </c>
      <c r="J1144" s="58" t="e">
        <f>VLOOKUP($A1144,EVID_OSEVU!$A$1:$M$4972,11,FALSE)</f>
        <v>#N/A</v>
      </c>
      <c r="K1144" s="33"/>
      <c r="L1144" s="45" t="e">
        <f>VLOOKUP(EVID_PASTVY!H1144,KATEGORIE_ZVIRAT!$B$2:$M$31,6,FALSE)*K1144</f>
        <v>#N/A</v>
      </c>
      <c r="M1144" s="33">
        <v>24</v>
      </c>
      <c r="N1144" s="45" t="e">
        <f>VLOOKUP(EVID_PASTVY!$H1144,KATEGORIE_ZVIRAT!$B$2:$M$31,8,FALSE)</f>
        <v>#N/A</v>
      </c>
      <c r="O1144" s="45" t="e">
        <f>VLOOKUP(EVID_PASTVY!$H1144,KATEGORIE_ZVIRAT!$B$2:$M$31,9,FALSE)</f>
        <v>#N/A</v>
      </c>
      <c r="P1144" s="54" t="e">
        <f>VLOOKUP(EVID_PASTVY!$H1144,KATEGORIE_ZVIRAT!$B$2:$M$31,7,FALSE)*L1144/1000*M1144/24*(F1144-E1144+1)/J1144</f>
        <v>#N/A</v>
      </c>
      <c r="Q1144" s="52" t="e">
        <f>VLOOKUP(EVID_PASTVY!$H1144,KATEGORIE_ZVIRAT!$B$2:$M$31,10,FALSE)*P1144*10</f>
        <v>#N/A</v>
      </c>
      <c r="R1144" s="52" t="e">
        <f>VLOOKUP(EVID_PASTVY!$H1144,KATEGORIE_ZVIRAT!$B$2:$M$31,11,FALSE)*P1144*10</f>
        <v>#N/A</v>
      </c>
      <c r="S1144" s="52" t="e">
        <f>VLOOKUP(EVID_PASTVY!$H1144,KATEGORIE_ZVIRAT!$B$2:$M$31,12,FALSE)*P1144*10</f>
        <v>#N/A</v>
      </c>
    </row>
    <row r="1145" spans="1:19" x14ac:dyDescent="0.2">
      <c r="A1145" s="32"/>
      <c r="B1145" s="37" t="e">
        <f>VLOOKUP($A1145,EVID_OSEVU!$A$1:$M$4972,2,FALSE)</f>
        <v>#N/A</v>
      </c>
      <c r="C1145" s="37" t="e">
        <f>VLOOKUP($A1145,EVID_OSEVU!$A$1:$M$4972,3,FALSE)</f>
        <v>#N/A</v>
      </c>
      <c r="D1145" s="45" t="e">
        <f>VLOOKUP($A1145,EVID_OSEVU!$A$1:$M$4972,4,FALSE)</f>
        <v>#N/A</v>
      </c>
      <c r="E1145" s="35"/>
      <c r="F1145" s="53"/>
      <c r="G1145" s="32"/>
      <c r="H1145" s="45" t="e">
        <f>VLOOKUP(G1145,Export7[#All],2,FALSE)</f>
        <v>#N/A</v>
      </c>
      <c r="I1145" s="45" t="e">
        <f>VLOOKUP($A1145,EVID_OSEVU!$A$1:$M$4972,10,FALSE)</f>
        <v>#N/A</v>
      </c>
      <c r="J1145" s="58" t="e">
        <f>VLOOKUP($A1145,EVID_OSEVU!$A$1:$M$4972,11,FALSE)</f>
        <v>#N/A</v>
      </c>
      <c r="K1145" s="33"/>
      <c r="L1145" s="45" t="e">
        <f>VLOOKUP(EVID_PASTVY!H1145,KATEGORIE_ZVIRAT!$B$2:$M$31,6,FALSE)*K1145</f>
        <v>#N/A</v>
      </c>
      <c r="M1145" s="33">
        <v>24</v>
      </c>
      <c r="N1145" s="45" t="e">
        <f>VLOOKUP(EVID_PASTVY!$H1145,KATEGORIE_ZVIRAT!$B$2:$M$31,8,FALSE)</f>
        <v>#N/A</v>
      </c>
      <c r="O1145" s="45" t="e">
        <f>VLOOKUP(EVID_PASTVY!$H1145,KATEGORIE_ZVIRAT!$B$2:$M$31,9,FALSE)</f>
        <v>#N/A</v>
      </c>
      <c r="P1145" s="54" t="e">
        <f>VLOOKUP(EVID_PASTVY!$H1145,KATEGORIE_ZVIRAT!$B$2:$M$31,7,FALSE)*L1145/1000*M1145/24*(F1145-E1145+1)/J1145</f>
        <v>#N/A</v>
      </c>
      <c r="Q1145" s="52" t="e">
        <f>VLOOKUP(EVID_PASTVY!$H1145,KATEGORIE_ZVIRAT!$B$2:$M$31,10,FALSE)*P1145*10</f>
        <v>#N/A</v>
      </c>
      <c r="R1145" s="52" t="e">
        <f>VLOOKUP(EVID_PASTVY!$H1145,KATEGORIE_ZVIRAT!$B$2:$M$31,11,FALSE)*P1145*10</f>
        <v>#N/A</v>
      </c>
      <c r="S1145" s="52" t="e">
        <f>VLOOKUP(EVID_PASTVY!$H1145,KATEGORIE_ZVIRAT!$B$2:$M$31,12,FALSE)*P1145*10</f>
        <v>#N/A</v>
      </c>
    </row>
    <row r="1146" spans="1:19" x14ac:dyDescent="0.2">
      <c r="A1146" s="32"/>
      <c r="B1146" s="37" t="e">
        <f>VLOOKUP($A1146,EVID_OSEVU!$A$1:$M$4972,2,FALSE)</f>
        <v>#N/A</v>
      </c>
      <c r="C1146" s="37" t="e">
        <f>VLOOKUP($A1146,EVID_OSEVU!$A$1:$M$4972,3,FALSE)</f>
        <v>#N/A</v>
      </c>
      <c r="D1146" s="45" t="e">
        <f>VLOOKUP($A1146,EVID_OSEVU!$A$1:$M$4972,4,FALSE)</f>
        <v>#N/A</v>
      </c>
      <c r="E1146" s="35"/>
      <c r="F1146" s="53"/>
      <c r="G1146" s="32"/>
      <c r="H1146" s="45" t="e">
        <f>VLOOKUP(G1146,Export7[#All],2,FALSE)</f>
        <v>#N/A</v>
      </c>
      <c r="I1146" s="45" t="e">
        <f>VLOOKUP($A1146,EVID_OSEVU!$A$1:$M$4972,10,FALSE)</f>
        <v>#N/A</v>
      </c>
      <c r="J1146" s="58" t="e">
        <f>VLOOKUP($A1146,EVID_OSEVU!$A$1:$M$4972,11,FALSE)</f>
        <v>#N/A</v>
      </c>
      <c r="K1146" s="33"/>
      <c r="L1146" s="45" t="e">
        <f>VLOOKUP(EVID_PASTVY!H1146,KATEGORIE_ZVIRAT!$B$2:$M$31,6,FALSE)*K1146</f>
        <v>#N/A</v>
      </c>
      <c r="M1146" s="33">
        <v>24</v>
      </c>
      <c r="N1146" s="45" t="e">
        <f>VLOOKUP(EVID_PASTVY!$H1146,KATEGORIE_ZVIRAT!$B$2:$M$31,8,FALSE)</f>
        <v>#N/A</v>
      </c>
      <c r="O1146" s="45" t="e">
        <f>VLOOKUP(EVID_PASTVY!$H1146,KATEGORIE_ZVIRAT!$B$2:$M$31,9,FALSE)</f>
        <v>#N/A</v>
      </c>
      <c r="P1146" s="54" t="e">
        <f>VLOOKUP(EVID_PASTVY!$H1146,KATEGORIE_ZVIRAT!$B$2:$M$31,7,FALSE)*L1146/1000*M1146/24*(F1146-E1146+1)/J1146</f>
        <v>#N/A</v>
      </c>
      <c r="Q1146" s="52" t="e">
        <f>VLOOKUP(EVID_PASTVY!$H1146,KATEGORIE_ZVIRAT!$B$2:$M$31,10,FALSE)*P1146*10</f>
        <v>#N/A</v>
      </c>
      <c r="R1146" s="52" t="e">
        <f>VLOOKUP(EVID_PASTVY!$H1146,KATEGORIE_ZVIRAT!$B$2:$M$31,11,FALSE)*P1146*10</f>
        <v>#N/A</v>
      </c>
      <c r="S1146" s="52" t="e">
        <f>VLOOKUP(EVID_PASTVY!$H1146,KATEGORIE_ZVIRAT!$B$2:$M$31,12,FALSE)*P1146*10</f>
        <v>#N/A</v>
      </c>
    </row>
    <row r="1147" spans="1:19" x14ac:dyDescent="0.2">
      <c r="A1147" s="32"/>
      <c r="B1147" s="37" t="e">
        <f>VLOOKUP($A1147,EVID_OSEVU!$A$1:$M$4972,2,FALSE)</f>
        <v>#N/A</v>
      </c>
      <c r="C1147" s="37" t="e">
        <f>VLOOKUP($A1147,EVID_OSEVU!$A$1:$M$4972,3,FALSE)</f>
        <v>#N/A</v>
      </c>
      <c r="D1147" s="45" t="e">
        <f>VLOOKUP($A1147,EVID_OSEVU!$A$1:$M$4972,4,FALSE)</f>
        <v>#N/A</v>
      </c>
      <c r="E1147" s="35"/>
      <c r="F1147" s="53"/>
      <c r="G1147" s="32"/>
      <c r="H1147" s="45" t="e">
        <f>VLOOKUP(G1147,Export7[#All],2,FALSE)</f>
        <v>#N/A</v>
      </c>
      <c r="I1147" s="45" t="e">
        <f>VLOOKUP($A1147,EVID_OSEVU!$A$1:$M$4972,10,FALSE)</f>
        <v>#N/A</v>
      </c>
      <c r="J1147" s="58" t="e">
        <f>VLOOKUP($A1147,EVID_OSEVU!$A$1:$M$4972,11,FALSE)</f>
        <v>#N/A</v>
      </c>
      <c r="K1147" s="33"/>
      <c r="L1147" s="45" t="e">
        <f>VLOOKUP(EVID_PASTVY!H1147,KATEGORIE_ZVIRAT!$B$2:$M$31,6,FALSE)*K1147</f>
        <v>#N/A</v>
      </c>
      <c r="M1147" s="33">
        <v>24</v>
      </c>
      <c r="N1147" s="45" t="e">
        <f>VLOOKUP(EVID_PASTVY!$H1147,KATEGORIE_ZVIRAT!$B$2:$M$31,8,FALSE)</f>
        <v>#N/A</v>
      </c>
      <c r="O1147" s="45" t="e">
        <f>VLOOKUP(EVID_PASTVY!$H1147,KATEGORIE_ZVIRAT!$B$2:$M$31,9,FALSE)</f>
        <v>#N/A</v>
      </c>
      <c r="P1147" s="54" t="e">
        <f>VLOOKUP(EVID_PASTVY!$H1147,KATEGORIE_ZVIRAT!$B$2:$M$31,7,FALSE)*L1147/1000*M1147/24*(F1147-E1147+1)/J1147</f>
        <v>#N/A</v>
      </c>
      <c r="Q1147" s="52" t="e">
        <f>VLOOKUP(EVID_PASTVY!$H1147,KATEGORIE_ZVIRAT!$B$2:$M$31,10,FALSE)*P1147*10</f>
        <v>#N/A</v>
      </c>
      <c r="R1147" s="52" t="e">
        <f>VLOOKUP(EVID_PASTVY!$H1147,KATEGORIE_ZVIRAT!$B$2:$M$31,11,FALSE)*P1147*10</f>
        <v>#N/A</v>
      </c>
      <c r="S1147" s="52" t="e">
        <f>VLOOKUP(EVID_PASTVY!$H1147,KATEGORIE_ZVIRAT!$B$2:$M$31,12,FALSE)*P1147*10</f>
        <v>#N/A</v>
      </c>
    </row>
    <row r="1148" spans="1:19" x14ac:dyDescent="0.2">
      <c r="A1148" s="32"/>
      <c r="B1148" s="37" t="e">
        <f>VLOOKUP($A1148,EVID_OSEVU!$A$1:$M$4972,2,FALSE)</f>
        <v>#N/A</v>
      </c>
      <c r="C1148" s="37" t="e">
        <f>VLOOKUP($A1148,EVID_OSEVU!$A$1:$M$4972,3,FALSE)</f>
        <v>#N/A</v>
      </c>
      <c r="D1148" s="45" t="e">
        <f>VLOOKUP($A1148,EVID_OSEVU!$A$1:$M$4972,4,FALSE)</f>
        <v>#N/A</v>
      </c>
      <c r="E1148" s="35"/>
      <c r="F1148" s="53"/>
      <c r="G1148" s="32"/>
      <c r="H1148" s="45" t="e">
        <f>VLOOKUP(G1148,Export7[#All],2,FALSE)</f>
        <v>#N/A</v>
      </c>
      <c r="I1148" s="45" t="e">
        <f>VLOOKUP($A1148,EVID_OSEVU!$A$1:$M$4972,10,FALSE)</f>
        <v>#N/A</v>
      </c>
      <c r="J1148" s="58" t="e">
        <f>VLOOKUP($A1148,EVID_OSEVU!$A$1:$M$4972,11,FALSE)</f>
        <v>#N/A</v>
      </c>
      <c r="K1148" s="33"/>
      <c r="L1148" s="45" t="e">
        <f>VLOOKUP(EVID_PASTVY!H1148,KATEGORIE_ZVIRAT!$B$2:$M$31,6,FALSE)*K1148</f>
        <v>#N/A</v>
      </c>
      <c r="M1148" s="33">
        <v>24</v>
      </c>
      <c r="N1148" s="45" t="e">
        <f>VLOOKUP(EVID_PASTVY!$H1148,KATEGORIE_ZVIRAT!$B$2:$M$31,8,FALSE)</f>
        <v>#N/A</v>
      </c>
      <c r="O1148" s="45" t="e">
        <f>VLOOKUP(EVID_PASTVY!$H1148,KATEGORIE_ZVIRAT!$B$2:$M$31,9,FALSE)</f>
        <v>#N/A</v>
      </c>
      <c r="P1148" s="54" t="e">
        <f>VLOOKUP(EVID_PASTVY!$H1148,KATEGORIE_ZVIRAT!$B$2:$M$31,7,FALSE)*L1148/1000*M1148/24*(F1148-E1148+1)/J1148</f>
        <v>#N/A</v>
      </c>
      <c r="Q1148" s="52" t="e">
        <f>VLOOKUP(EVID_PASTVY!$H1148,KATEGORIE_ZVIRAT!$B$2:$M$31,10,FALSE)*P1148*10</f>
        <v>#N/A</v>
      </c>
      <c r="R1148" s="52" t="e">
        <f>VLOOKUP(EVID_PASTVY!$H1148,KATEGORIE_ZVIRAT!$B$2:$M$31,11,FALSE)*P1148*10</f>
        <v>#N/A</v>
      </c>
      <c r="S1148" s="52" t="e">
        <f>VLOOKUP(EVID_PASTVY!$H1148,KATEGORIE_ZVIRAT!$B$2:$M$31,12,FALSE)*P1148*10</f>
        <v>#N/A</v>
      </c>
    </row>
    <row r="1149" spans="1:19" x14ac:dyDescent="0.2">
      <c r="A1149" s="32"/>
      <c r="B1149" s="37" t="e">
        <f>VLOOKUP($A1149,EVID_OSEVU!$A$1:$M$4972,2,FALSE)</f>
        <v>#N/A</v>
      </c>
      <c r="C1149" s="37" t="e">
        <f>VLOOKUP($A1149,EVID_OSEVU!$A$1:$M$4972,3,FALSE)</f>
        <v>#N/A</v>
      </c>
      <c r="D1149" s="45" t="e">
        <f>VLOOKUP($A1149,EVID_OSEVU!$A$1:$M$4972,4,FALSE)</f>
        <v>#N/A</v>
      </c>
      <c r="E1149" s="35"/>
      <c r="F1149" s="53"/>
      <c r="G1149" s="32"/>
      <c r="H1149" s="45" t="e">
        <f>VLOOKUP(G1149,Export7[#All],2,FALSE)</f>
        <v>#N/A</v>
      </c>
      <c r="I1149" s="45" t="e">
        <f>VLOOKUP($A1149,EVID_OSEVU!$A$1:$M$4972,10,FALSE)</f>
        <v>#N/A</v>
      </c>
      <c r="J1149" s="58" t="e">
        <f>VLOOKUP($A1149,EVID_OSEVU!$A$1:$M$4972,11,FALSE)</f>
        <v>#N/A</v>
      </c>
      <c r="K1149" s="33"/>
      <c r="L1149" s="45" t="e">
        <f>VLOOKUP(EVID_PASTVY!H1149,KATEGORIE_ZVIRAT!$B$2:$M$31,6,FALSE)*K1149</f>
        <v>#N/A</v>
      </c>
      <c r="M1149" s="33">
        <v>24</v>
      </c>
      <c r="N1149" s="45" t="e">
        <f>VLOOKUP(EVID_PASTVY!$H1149,KATEGORIE_ZVIRAT!$B$2:$M$31,8,FALSE)</f>
        <v>#N/A</v>
      </c>
      <c r="O1149" s="45" t="e">
        <f>VLOOKUP(EVID_PASTVY!$H1149,KATEGORIE_ZVIRAT!$B$2:$M$31,9,FALSE)</f>
        <v>#N/A</v>
      </c>
      <c r="P1149" s="54" t="e">
        <f>VLOOKUP(EVID_PASTVY!$H1149,KATEGORIE_ZVIRAT!$B$2:$M$31,7,FALSE)*L1149/1000*M1149/24*(F1149-E1149+1)/J1149</f>
        <v>#N/A</v>
      </c>
      <c r="Q1149" s="52" t="e">
        <f>VLOOKUP(EVID_PASTVY!$H1149,KATEGORIE_ZVIRAT!$B$2:$M$31,10,FALSE)*P1149*10</f>
        <v>#N/A</v>
      </c>
      <c r="R1149" s="52" t="e">
        <f>VLOOKUP(EVID_PASTVY!$H1149,KATEGORIE_ZVIRAT!$B$2:$M$31,11,FALSE)*P1149*10</f>
        <v>#N/A</v>
      </c>
      <c r="S1149" s="52" t="e">
        <f>VLOOKUP(EVID_PASTVY!$H1149,KATEGORIE_ZVIRAT!$B$2:$M$31,12,FALSE)*P1149*10</f>
        <v>#N/A</v>
      </c>
    </row>
    <row r="1150" spans="1:19" x14ac:dyDescent="0.2">
      <c r="A1150" s="32"/>
      <c r="B1150" s="37" t="e">
        <f>VLOOKUP($A1150,EVID_OSEVU!$A$1:$M$4972,2,FALSE)</f>
        <v>#N/A</v>
      </c>
      <c r="C1150" s="37" t="e">
        <f>VLOOKUP($A1150,EVID_OSEVU!$A$1:$M$4972,3,FALSE)</f>
        <v>#N/A</v>
      </c>
      <c r="D1150" s="45" t="e">
        <f>VLOOKUP($A1150,EVID_OSEVU!$A$1:$M$4972,4,FALSE)</f>
        <v>#N/A</v>
      </c>
      <c r="E1150" s="35"/>
      <c r="F1150" s="53"/>
      <c r="G1150" s="32"/>
      <c r="H1150" s="45" t="e">
        <f>VLOOKUP(G1150,Export7[#All],2,FALSE)</f>
        <v>#N/A</v>
      </c>
      <c r="I1150" s="45" t="e">
        <f>VLOOKUP($A1150,EVID_OSEVU!$A$1:$M$4972,10,FALSE)</f>
        <v>#N/A</v>
      </c>
      <c r="J1150" s="58" t="e">
        <f>VLOOKUP($A1150,EVID_OSEVU!$A$1:$M$4972,11,FALSE)</f>
        <v>#N/A</v>
      </c>
      <c r="K1150" s="33"/>
      <c r="L1150" s="45" t="e">
        <f>VLOOKUP(EVID_PASTVY!H1150,KATEGORIE_ZVIRAT!$B$2:$M$31,6,FALSE)*K1150</f>
        <v>#N/A</v>
      </c>
      <c r="M1150" s="33">
        <v>24</v>
      </c>
      <c r="N1150" s="45" t="e">
        <f>VLOOKUP(EVID_PASTVY!$H1150,KATEGORIE_ZVIRAT!$B$2:$M$31,8,FALSE)</f>
        <v>#N/A</v>
      </c>
      <c r="O1150" s="45" t="e">
        <f>VLOOKUP(EVID_PASTVY!$H1150,KATEGORIE_ZVIRAT!$B$2:$M$31,9,FALSE)</f>
        <v>#N/A</v>
      </c>
      <c r="P1150" s="54" t="e">
        <f>VLOOKUP(EVID_PASTVY!$H1150,KATEGORIE_ZVIRAT!$B$2:$M$31,7,FALSE)*L1150/1000*M1150/24*(F1150-E1150+1)/J1150</f>
        <v>#N/A</v>
      </c>
      <c r="Q1150" s="52" t="e">
        <f>VLOOKUP(EVID_PASTVY!$H1150,KATEGORIE_ZVIRAT!$B$2:$M$31,10,FALSE)*P1150*10</f>
        <v>#N/A</v>
      </c>
      <c r="R1150" s="52" t="e">
        <f>VLOOKUP(EVID_PASTVY!$H1150,KATEGORIE_ZVIRAT!$B$2:$M$31,11,FALSE)*P1150*10</f>
        <v>#N/A</v>
      </c>
      <c r="S1150" s="52" t="e">
        <f>VLOOKUP(EVID_PASTVY!$H1150,KATEGORIE_ZVIRAT!$B$2:$M$31,12,FALSE)*P1150*10</f>
        <v>#N/A</v>
      </c>
    </row>
    <row r="1151" spans="1:19" x14ac:dyDescent="0.2">
      <c r="A1151" s="32"/>
      <c r="B1151" s="37" t="e">
        <f>VLOOKUP($A1151,EVID_OSEVU!$A$1:$M$4972,2,FALSE)</f>
        <v>#N/A</v>
      </c>
      <c r="C1151" s="37" t="e">
        <f>VLOOKUP($A1151,EVID_OSEVU!$A$1:$M$4972,3,FALSE)</f>
        <v>#N/A</v>
      </c>
      <c r="D1151" s="45" t="e">
        <f>VLOOKUP($A1151,EVID_OSEVU!$A$1:$M$4972,4,FALSE)</f>
        <v>#N/A</v>
      </c>
      <c r="E1151" s="35"/>
      <c r="F1151" s="53"/>
      <c r="G1151" s="32"/>
      <c r="H1151" s="45" t="e">
        <f>VLOOKUP(G1151,Export7[#All],2,FALSE)</f>
        <v>#N/A</v>
      </c>
      <c r="I1151" s="45" t="e">
        <f>VLOOKUP($A1151,EVID_OSEVU!$A$1:$M$4972,10,FALSE)</f>
        <v>#N/A</v>
      </c>
      <c r="J1151" s="58" t="e">
        <f>VLOOKUP($A1151,EVID_OSEVU!$A$1:$M$4972,11,FALSE)</f>
        <v>#N/A</v>
      </c>
      <c r="K1151" s="33"/>
      <c r="L1151" s="45" t="e">
        <f>VLOOKUP(EVID_PASTVY!H1151,KATEGORIE_ZVIRAT!$B$2:$M$31,6,FALSE)*K1151</f>
        <v>#N/A</v>
      </c>
      <c r="M1151" s="33">
        <v>24</v>
      </c>
      <c r="N1151" s="45" t="e">
        <f>VLOOKUP(EVID_PASTVY!$H1151,KATEGORIE_ZVIRAT!$B$2:$M$31,8,FALSE)</f>
        <v>#N/A</v>
      </c>
      <c r="O1151" s="45" t="e">
        <f>VLOOKUP(EVID_PASTVY!$H1151,KATEGORIE_ZVIRAT!$B$2:$M$31,9,FALSE)</f>
        <v>#N/A</v>
      </c>
      <c r="P1151" s="54" t="e">
        <f>VLOOKUP(EVID_PASTVY!$H1151,KATEGORIE_ZVIRAT!$B$2:$M$31,7,FALSE)*L1151/1000*M1151/24*(F1151-E1151+1)/J1151</f>
        <v>#N/A</v>
      </c>
      <c r="Q1151" s="52" t="e">
        <f>VLOOKUP(EVID_PASTVY!$H1151,KATEGORIE_ZVIRAT!$B$2:$M$31,10,FALSE)*P1151*10</f>
        <v>#N/A</v>
      </c>
      <c r="R1151" s="52" t="e">
        <f>VLOOKUP(EVID_PASTVY!$H1151,KATEGORIE_ZVIRAT!$B$2:$M$31,11,FALSE)*P1151*10</f>
        <v>#N/A</v>
      </c>
      <c r="S1151" s="52" t="e">
        <f>VLOOKUP(EVID_PASTVY!$H1151,KATEGORIE_ZVIRAT!$B$2:$M$31,12,FALSE)*P1151*10</f>
        <v>#N/A</v>
      </c>
    </row>
    <row r="1152" spans="1:19" x14ac:dyDescent="0.2">
      <c r="A1152" s="32"/>
      <c r="B1152" s="37" t="e">
        <f>VLOOKUP($A1152,EVID_OSEVU!$A$1:$M$4972,2,FALSE)</f>
        <v>#N/A</v>
      </c>
      <c r="C1152" s="37" t="e">
        <f>VLOOKUP($A1152,EVID_OSEVU!$A$1:$M$4972,3,FALSE)</f>
        <v>#N/A</v>
      </c>
      <c r="D1152" s="45" t="e">
        <f>VLOOKUP($A1152,EVID_OSEVU!$A$1:$M$4972,4,FALSE)</f>
        <v>#N/A</v>
      </c>
      <c r="E1152" s="35"/>
      <c r="F1152" s="53"/>
      <c r="G1152" s="32"/>
      <c r="H1152" s="45" t="e">
        <f>VLOOKUP(G1152,Export7[#All],2,FALSE)</f>
        <v>#N/A</v>
      </c>
      <c r="I1152" s="45" t="e">
        <f>VLOOKUP($A1152,EVID_OSEVU!$A$1:$M$4972,10,FALSE)</f>
        <v>#N/A</v>
      </c>
      <c r="J1152" s="58" t="e">
        <f>VLOOKUP($A1152,EVID_OSEVU!$A$1:$M$4972,11,FALSE)</f>
        <v>#N/A</v>
      </c>
      <c r="K1152" s="33"/>
      <c r="L1152" s="45" t="e">
        <f>VLOOKUP(EVID_PASTVY!H1152,KATEGORIE_ZVIRAT!$B$2:$M$31,6,FALSE)*K1152</f>
        <v>#N/A</v>
      </c>
      <c r="M1152" s="33">
        <v>24</v>
      </c>
      <c r="N1152" s="45" t="e">
        <f>VLOOKUP(EVID_PASTVY!$H1152,KATEGORIE_ZVIRAT!$B$2:$M$31,8,FALSE)</f>
        <v>#N/A</v>
      </c>
      <c r="O1152" s="45" t="e">
        <f>VLOOKUP(EVID_PASTVY!$H1152,KATEGORIE_ZVIRAT!$B$2:$M$31,9,FALSE)</f>
        <v>#N/A</v>
      </c>
      <c r="P1152" s="54" t="e">
        <f>VLOOKUP(EVID_PASTVY!$H1152,KATEGORIE_ZVIRAT!$B$2:$M$31,7,FALSE)*L1152/1000*M1152/24*(F1152-E1152+1)/J1152</f>
        <v>#N/A</v>
      </c>
      <c r="Q1152" s="52" t="e">
        <f>VLOOKUP(EVID_PASTVY!$H1152,KATEGORIE_ZVIRAT!$B$2:$M$31,10,FALSE)*P1152*10</f>
        <v>#N/A</v>
      </c>
      <c r="R1152" s="52" t="e">
        <f>VLOOKUP(EVID_PASTVY!$H1152,KATEGORIE_ZVIRAT!$B$2:$M$31,11,FALSE)*P1152*10</f>
        <v>#N/A</v>
      </c>
      <c r="S1152" s="52" t="e">
        <f>VLOOKUP(EVID_PASTVY!$H1152,KATEGORIE_ZVIRAT!$B$2:$M$31,12,FALSE)*P1152*10</f>
        <v>#N/A</v>
      </c>
    </row>
    <row r="1153" spans="1:19" x14ac:dyDescent="0.2">
      <c r="A1153" s="32"/>
      <c r="B1153" s="37" t="e">
        <f>VLOOKUP($A1153,EVID_OSEVU!$A$1:$M$4972,2,FALSE)</f>
        <v>#N/A</v>
      </c>
      <c r="C1153" s="37" t="e">
        <f>VLOOKUP($A1153,EVID_OSEVU!$A$1:$M$4972,3,FALSE)</f>
        <v>#N/A</v>
      </c>
      <c r="D1153" s="45" t="e">
        <f>VLOOKUP($A1153,EVID_OSEVU!$A$1:$M$4972,4,FALSE)</f>
        <v>#N/A</v>
      </c>
      <c r="E1153" s="35"/>
      <c r="F1153" s="53"/>
      <c r="G1153" s="32"/>
      <c r="H1153" s="45" t="e">
        <f>VLOOKUP(G1153,Export7[#All],2,FALSE)</f>
        <v>#N/A</v>
      </c>
      <c r="I1153" s="45" t="e">
        <f>VLOOKUP($A1153,EVID_OSEVU!$A$1:$M$4972,10,FALSE)</f>
        <v>#N/A</v>
      </c>
      <c r="J1153" s="58" t="e">
        <f>VLOOKUP($A1153,EVID_OSEVU!$A$1:$M$4972,11,FALSE)</f>
        <v>#N/A</v>
      </c>
      <c r="K1153" s="33"/>
      <c r="L1153" s="45" t="e">
        <f>VLOOKUP(EVID_PASTVY!H1153,KATEGORIE_ZVIRAT!$B$2:$M$31,6,FALSE)*K1153</f>
        <v>#N/A</v>
      </c>
      <c r="M1153" s="33">
        <v>24</v>
      </c>
      <c r="N1153" s="45" t="e">
        <f>VLOOKUP(EVID_PASTVY!$H1153,KATEGORIE_ZVIRAT!$B$2:$M$31,8,FALSE)</f>
        <v>#N/A</v>
      </c>
      <c r="O1153" s="45" t="e">
        <f>VLOOKUP(EVID_PASTVY!$H1153,KATEGORIE_ZVIRAT!$B$2:$M$31,9,FALSE)</f>
        <v>#N/A</v>
      </c>
      <c r="P1153" s="54" t="e">
        <f>VLOOKUP(EVID_PASTVY!$H1153,KATEGORIE_ZVIRAT!$B$2:$M$31,7,FALSE)*L1153/1000*M1153/24*(F1153-E1153+1)/J1153</f>
        <v>#N/A</v>
      </c>
      <c r="Q1153" s="52" t="e">
        <f>VLOOKUP(EVID_PASTVY!$H1153,KATEGORIE_ZVIRAT!$B$2:$M$31,10,FALSE)*P1153*10</f>
        <v>#N/A</v>
      </c>
      <c r="R1153" s="52" t="e">
        <f>VLOOKUP(EVID_PASTVY!$H1153,KATEGORIE_ZVIRAT!$B$2:$M$31,11,FALSE)*P1153*10</f>
        <v>#N/A</v>
      </c>
      <c r="S1153" s="52" t="e">
        <f>VLOOKUP(EVID_PASTVY!$H1153,KATEGORIE_ZVIRAT!$B$2:$M$31,12,FALSE)*P1153*10</f>
        <v>#N/A</v>
      </c>
    </row>
    <row r="1154" spans="1:19" x14ac:dyDescent="0.2">
      <c r="A1154" s="32"/>
      <c r="B1154" s="37" t="e">
        <f>VLOOKUP($A1154,EVID_OSEVU!$A$1:$M$4972,2,FALSE)</f>
        <v>#N/A</v>
      </c>
      <c r="C1154" s="37" t="e">
        <f>VLOOKUP($A1154,EVID_OSEVU!$A$1:$M$4972,3,FALSE)</f>
        <v>#N/A</v>
      </c>
      <c r="D1154" s="45" t="e">
        <f>VLOOKUP($A1154,EVID_OSEVU!$A$1:$M$4972,4,FALSE)</f>
        <v>#N/A</v>
      </c>
      <c r="E1154" s="35"/>
      <c r="F1154" s="53"/>
      <c r="G1154" s="32"/>
      <c r="H1154" s="45" t="e">
        <f>VLOOKUP(G1154,Export7[#All],2,FALSE)</f>
        <v>#N/A</v>
      </c>
      <c r="I1154" s="45" t="e">
        <f>VLOOKUP($A1154,EVID_OSEVU!$A$1:$M$4972,10,FALSE)</f>
        <v>#N/A</v>
      </c>
      <c r="J1154" s="58" t="e">
        <f>VLOOKUP($A1154,EVID_OSEVU!$A$1:$M$4972,11,FALSE)</f>
        <v>#N/A</v>
      </c>
      <c r="K1154" s="33"/>
      <c r="L1154" s="45" t="e">
        <f>VLOOKUP(EVID_PASTVY!H1154,KATEGORIE_ZVIRAT!$B$2:$M$31,6,FALSE)*K1154</f>
        <v>#N/A</v>
      </c>
      <c r="M1154" s="33">
        <v>24</v>
      </c>
      <c r="N1154" s="45" t="e">
        <f>VLOOKUP(EVID_PASTVY!$H1154,KATEGORIE_ZVIRAT!$B$2:$M$31,8,FALSE)</f>
        <v>#N/A</v>
      </c>
      <c r="O1154" s="45" t="e">
        <f>VLOOKUP(EVID_PASTVY!$H1154,KATEGORIE_ZVIRAT!$B$2:$M$31,9,FALSE)</f>
        <v>#N/A</v>
      </c>
      <c r="P1154" s="54" t="e">
        <f>VLOOKUP(EVID_PASTVY!$H1154,KATEGORIE_ZVIRAT!$B$2:$M$31,7,FALSE)*L1154/1000*M1154/24*(F1154-E1154+1)/J1154</f>
        <v>#N/A</v>
      </c>
      <c r="Q1154" s="52" t="e">
        <f>VLOOKUP(EVID_PASTVY!$H1154,KATEGORIE_ZVIRAT!$B$2:$M$31,10,FALSE)*P1154*10</f>
        <v>#N/A</v>
      </c>
      <c r="R1154" s="52" t="e">
        <f>VLOOKUP(EVID_PASTVY!$H1154,KATEGORIE_ZVIRAT!$B$2:$M$31,11,FALSE)*P1154*10</f>
        <v>#N/A</v>
      </c>
      <c r="S1154" s="52" t="e">
        <f>VLOOKUP(EVID_PASTVY!$H1154,KATEGORIE_ZVIRAT!$B$2:$M$31,12,FALSE)*P1154*10</f>
        <v>#N/A</v>
      </c>
    </row>
    <row r="1155" spans="1:19" x14ac:dyDescent="0.2">
      <c r="A1155" s="32"/>
      <c r="B1155" s="37" t="e">
        <f>VLOOKUP($A1155,EVID_OSEVU!$A$1:$M$4972,2,FALSE)</f>
        <v>#N/A</v>
      </c>
      <c r="C1155" s="37" t="e">
        <f>VLOOKUP($A1155,EVID_OSEVU!$A$1:$M$4972,3,FALSE)</f>
        <v>#N/A</v>
      </c>
      <c r="D1155" s="45" t="e">
        <f>VLOOKUP($A1155,EVID_OSEVU!$A$1:$M$4972,4,FALSE)</f>
        <v>#N/A</v>
      </c>
      <c r="E1155" s="35"/>
      <c r="F1155" s="53"/>
      <c r="G1155" s="32"/>
      <c r="H1155" s="45" t="e">
        <f>VLOOKUP(G1155,Export7[#All],2,FALSE)</f>
        <v>#N/A</v>
      </c>
      <c r="I1155" s="45" t="e">
        <f>VLOOKUP($A1155,EVID_OSEVU!$A$1:$M$4972,10,FALSE)</f>
        <v>#N/A</v>
      </c>
      <c r="J1155" s="58" t="e">
        <f>VLOOKUP($A1155,EVID_OSEVU!$A$1:$M$4972,11,FALSE)</f>
        <v>#N/A</v>
      </c>
      <c r="K1155" s="33"/>
      <c r="L1155" s="45" t="e">
        <f>VLOOKUP(EVID_PASTVY!H1155,KATEGORIE_ZVIRAT!$B$2:$M$31,6,FALSE)*K1155</f>
        <v>#N/A</v>
      </c>
      <c r="M1155" s="33">
        <v>24</v>
      </c>
      <c r="N1155" s="45" t="e">
        <f>VLOOKUP(EVID_PASTVY!$H1155,KATEGORIE_ZVIRAT!$B$2:$M$31,8,FALSE)</f>
        <v>#N/A</v>
      </c>
      <c r="O1155" s="45" t="e">
        <f>VLOOKUP(EVID_PASTVY!$H1155,KATEGORIE_ZVIRAT!$B$2:$M$31,9,FALSE)</f>
        <v>#N/A</v>
      </c>
      <c r="P1155" s="54" t="e">
        <f>VLOOKUP(EVID_PASTVY!$H1155,KATEGORIE_ZVIRAT!$B$2:$M$31,7,FALSE)*L1155/1000*M1155/24*(F1155-E1155+1)/J1155</f>
        <v>#N/A</v>
      </c>
      <c r="Q1155" s="52" t="e">
        <f>VLOOKUP(EVID_PASTVY!$H1155,KATEGORIE_ZVIRAT!$B$2:$M$31,10,FALSE)*P1155*10</f>
        <v>#N/A</v>
      </c>
      <c r="R1155" s="52" t="e">
        <f>VLOOKUP(EVID_PASTVY!$H1155,KATEGORIE_ZVIRAT!$B$2:$M$31,11,FALSE)*P1155*10</f>
        <v>#N/A</v>
      </c>
      <c r="S1155" s="52" t="e">
        <f>VLOOKUP(EVID_PASTVY!$H1155,KATEGORIE_ZVIRAT!$B$2:$M$31,12,FALSE)*P1155*10</f>
        <v>#N/A</v>
      </c>
    </row>
    <row r="1156" spans="1:19" x14ac:dyDescent="0.2">
      <c r="A1156" s="32"/>
      <c r="B1156" s="37" t="e">
        <f>VLOOKUP($A1156,EVID_OSEVU!$A$1:$M$4972,2,FALSE)</f>
        <v>#N/A</v>
      </c>
      <c r="C1156" s="37" t="e">
        <f>VLOOKUP($A1156,EVID_OSEVU!$A$1:$M$4972,3,FALSE)</f>
        <v>#N/A</v>
      </c>
      <c r="D1156" s="45" t="e">
        <f>VLOOKUP($A1156,EVID_OSEVU!$A$1:$M$4972,4,FALSE)</f>
        <v>#N/A</v>
      </c>
      <c r="E1156" s="35"/>
      <c r="F1156" s="53"/>
      <c r="G1156" s="32"/>
      <c r="H1156" s="45" t="e">
        <f>VLOOKUP(G1156,Export7[#All],2,FALSE)</f>
        <v>#N/A</v>
      </c>
      <c r="I1156" s="45" t="e">
        <f>VLOOKUP($A1156,EVID_OSEVU!$A$1:$M$4972,10,FALSE)</f>
        <v>#N/A</v>
      </c>
      <c r="J1156" s="58" t="e">
        <f>VLOOKUP($A1156,EVID_OSEVU!$A$1:$M$4972,11,FALSE)</f>
        <v>#N/A</v>
      </c>
      <c r="K1156" s="33"/>
      <c r="L1156" s="45" t="e">
        <f>VLOOKUP(EVID_PASTVY!H1156,KATEGORIE_ZVIRAT!$B$2:$M$31,6,FALSE)*K1156</f>
        <v>#N/A</v>
      </c>
      <c r="M1156" s="33">
        <v>24</v>
      </c>
      <c r="N1156" s="45" t="e">
        <f>VLOOKUP(EVID_PASTVY!$H1156,KATEGORIE_ZVIRAT!$B$2:$M$31,8,FALSE)</f>
        <v>#N/A</v>
      </c>
      <c r="O1156" s="45" t="e">
        <f>VLOOKUP(EVID_PASTVY!$H1156,KATEGORIE_ZVIRAT!$B$2:$M$31,9,FALSE)</f>
        <v>#N/A</v>
      </c>
      <c r="P1156" s="54" t="e">
        <f>VLOOKUP(EVID_PASTVY!$H1156,KATEGORIE_ZVIRAT!$B$2:$M$31,7,FALSE)*L1156/1000*M1156/24*(F1156-E1156+1)/J1156</f>
        <v>#N/A</v>
      </c>
      <c r="Q1156" s="52" t="e">
        <f>VLOOKUP(EVID_PASTVY!$H1156,KATEGORIE_ZVIRAT!$B$2:$M$31,10,FALSE)*P1156*10</f>
        <v>#N/A</v>
      </c>
      <c r="R1156" s="52" t="e">
        <f>VLOOKUP(EVID_PASTVY!$H1156,KATEGORIE_ZVIRAT!$B$2:$M$31,11,FALSE)*P1156*10</f>
        <v>#N/A</v>
      </c>
      <c r="S1156" s="52" t="e">
        <f>VLOOKUP(EVID_PASTVY!$H1156,KATEGORIE_ZVIRAT!$B$2:$M$31,12,FALSE)*P1156*10</f>
        <v>#N/A</v>
      </c>
    </row>
    <row r="1157" spans="1:19" x14ac:dyDescent="0.2">
      <c r="A1157" s="32"/>
      <c r="B1157" s="37" t="e">
        <f>VLOOKUP($A1157,EVID_OSEVU!$A$1:$M$4972,2,FALSE)</f>
        <v>#N/A</v>
      </c>
      <c r="C1157" s="37" t="e">
        <f>VLOOKUP($A1157,EVID_OSEVU!$A$1:$M$4972,3,FALSE)</f>
        <v>#N/A</v>
      </c>
      <c r="D1157" s="45" t="e">
        <f>VLOOKUP($A1157,EVID_OSEVU!$A$1:$M$4972,4,FALSE)</f>
        <v>#N/A</v>
      </c>
      <c r="E1157" s="35"/>
      <c r="F1157" s="53"/>
      <c r="G1157" s="32"/>
      <c r="H1157" s="45" t="e">
        <f>VLOOKUP(G1157,Export7[#All],2,FALSE)</f>
        <v>#N/A</v>
      </c>
      <c r="I1157" s="45" t="e">
        <f>VLOOKUP($A1157,EVID_OSEVU!$A$1:$M$4972,10,FALSE)</f>
        <v>#N/A</v>
      </c>
      <c r="J1157" s="58" t="e">
        <f>VLOOKUP($A1157,EVID_OSEVU!$A$1:$M$4972,11,FALSE)</f>
        <v>#N/A</v>
      </c>
      <c r="K1157" s="33"/>
      <c r="L1157" s="45" t="e">
        <f>VLOOKUP(EVID_PASTVY!H1157,KATEGORIE_ZVIRAT!$B$2:$M$31,6,FALSE)*K1157</f>
        <v>#N/A</v>
      </c>
      <c r="M1157" s="33">
        <v>24</v>
      </c>
      <c r="N1157" s="45" t="e">
        <f>VLOOKUP(EVID_PASTVY!$H1157,KATEGORIE_ZVIRAT!$B$2:$M$31,8,FALSE)</f>
        <v>#N/A</v>
      </c>
      <c r="O1157" s="45" t="e">
        <f>VLOOKUP(EVID_PASTVY!$H1157,KATEGORIE_ZVIRAT!$B$2:$M$31,9,FALSE)</f>
        <v>#N/A</v>
      </c>
      <c r="P1157" s="54" t="e">
        <f>VLOOKUP(EVID_PASTVY!$H1157,KATEGORIE_ZVIRAT!$B$2:$M$31,7,FALSE)*L1157/1000*M1157/24*(F1157-E1157+1)/J1157</f>
        <v>#N/A</v>
      </c>
      <c r="Q1157" s="52" t="e">
        <f>VLOOKUP(EVID_PASTVY!$H1157,KATEGORIE_ZVIRAT!$B$2:$M$31,10,FALSE)*P1157*10</f>
        <v>#N/A</v>
      </c>
      <c r="R1157" s="52" t="e">
        <f>VLOOKUP(EVID_PASTVY!$H1157,KATEGORIE_ZVIRAT!$B$2:$M$31,11,FALSE)*P1157*10</f>
        <v>#N/A</v>
      </c>
      <c r="S1157" s="52" t="e">
        <f>VLOOKUP(EVID_PASTVY!$H1157,KATEGORIE_ZVIRAT!$B$2:$M$31,12,FALSE)*P1157*10</f>
        <v>#N/A</v>
      </c>
    </row>
    <row r="1158" spans="1:19" x14ac:dyDescent="0.2">
      <c r="A1158" s="32"/>
      <c r="B1158" s="37" t="e">
        <f>VLOOKUP($A1158,EVID_OSEVU!$A$1:$M$4972,2,FALSE)</f>
        <v>#N/A</v>
      </c>
      <c r="C1158" s="37" t="e">
        <f>VLOOKUP($A1158,EVID_OSEVU!$A$1:$M$4972,3,FALSE)</f>
        <v>#N/A</v>
      </c>
      <c r="D1158" s="45" t="e">
        <f>VLOOKUP($A1158,EVID_OSEVU!$A$1:$M$4972,4,FALSE)</f>
        <v>#N/A</v>
      </c>
      <c r="E1158" s="35"/>
      <c r="F1158" s="53"/>
      <c r="G1158" s="32"/>
      <c r="H1158" s="45" t="e">
        <f>VLOOKUP(G1158,Export7[#All],2,FALSE)</f>
        <v>#N/A</v>
      </c>
      <c r="I1158" s="45" t="e">
        <f>VLOOKUP($A1158,EVID_OSEVU!$A$1:$M$4972,10,FALSE)</f>
        <v>#N/A</v>
      </c>
      <c r="J1158" s="58" t="e">
        <f>VLOOKUP($A1158,EVID_OSEVU!$A$1:$M$4972,11,FALSE)</f>
        <v>#N/A</v>
      </c>
      <c r="K1158" s="33"/>
      <c r="L1158" s="45" t="e">
        <f>VLOOKUP(EVID_PASTVY!H1158,KATEGORIE_ZVIRAT!$B$2:$M$31,6,FALSE)*K1158</f>
        <v>#N/A</v>
      </c>
      <c r="M1158" s="33">
        <v>24</v>
      </c>
      <c r="N1158" s="45" t="e">
        <f>VLOOKUP(EVID_PASTVY!$H1158,KATEGORIE_ZVIRAT!$B$2:$M$31,8,FALSE)</f>
        <v>#N/A</v>
      </c>
      <c r="O1158" s="45" t="e">
        <f>VLOOKUP(EVID_PASTVY!$H1158,KATEGORIE_ZVIRAT!$B$2:$M$31,9,FALSE)</f>
        <v>#N/A</v>
      </c>
      <c r="P1158" s="54" t="e">
        <f>VLOOKUP(EVID_PASTVY!$H1158,KATEGORIE_ZVIRAT!$B$2:$M$31,7,FALSE)*L1158/1000*M1158/24*(F1158-E1158+1)/J1158</f>
        <v>#N/A</v>
      </c>
      <c r="Q1158" s="52" t="e">
        <f>VLOOKUP(EVID_PASTVY!$H1158,KATEGORIE_ZVIRAT!$B$2:$M$31,10,FALSE)*P1158*10</f>
        <v>#N/A</v>
      </c>
      <c r="R1158" s="52" t="e">
        <f>VLOOKUP(EVID_PASTVY!$H1158,KATEGORIE_ZVIRAT!$B$2:$M$31,11,FALSE)*P1158*10</f>
        <v>#N/A</v>
      </c>
      <c r="S1158" s="52" t="e">
        <f>VLOOKUP(EVID_PASTVY!$H1158,KATEGORIE_ZVIRAT!$B$2:$M$31,12,FALSE)*P1158*10</f>
        <v>#N/A</v>
      </c>
    </row>
    <row r="1159" spans="1:19" x14ac:dyDescent="0.2">
      <c r="A1159" s="32"/>
      <c r="B1159" s="37" t="e">
        <f>VLOOKUP($A1159,EVID_OSEVU!$A$1:$M$4972,2,FALSE)</f>
        <v>#N/A</v>
      </c>
      <c r="C1159" s="37" t="e">
        <f>VLOOKUP($A1159,EVID_OSEVU!$A$1:$M$4972,3,FALSE)</f>
        <v>#N/A</v>
      </c>
      <c r="D1159" s="45" t="e">
        <f>VLOOKUP($A1159,EVID_OSEVU!$A$1:$M$4972,4,FALSE)</f>
        <v>#N/A</v>
      </c>
      <c r="E1159" s="35"/>
      <c r="F1159" s="53"/>
      <c r="G1159" s="32"/>
      <c r="H1159" s="45" t="e">
        <f>VLOOKUP(G1159,Export7[#All],2,FALSE)</f>
        <v>#N/A</v>
      </c>
      <c r="I1159" s="45" t="e">
        <f>VLOOKUP($A1159,EVID_OSEVU!$A$1:$M$4972,10,FALSE)</f>
        <v>#N/A</v>
      </c>
      <c r="J1159" s="58" t="e">
        <f>VLOOKUP($A1159,EVID_OSEVU!$A$1:$M$4972,11,FALSE)</f>
        <v>#N/A</v>
      </c>
      <c r="K1159" s="33"/>
      <c r="L1159" s="45" t="e">
        <f>VLOOKUP(EVID_PASTVY!H1159,KATEGORIE_ZVIRAT!$B$2:$M$31,6,FALSE)*K1159</f>
        <v>#N/A</v>
      </c>
      <c r="M1159" s="33">
        <v>24</v>
      </c>
      <c r="N1159" s="45" t="e">
        <f>VLOOKUP(EVID_PASTVY!$H1159,KATEGORIE_ZVIRAT!$B$2:$M$31,8,FALSE)</f>
        <v>#N/A</v>
      </c>
      <c r="O1159" s="45" t="e">
        <f>VLOOKUP(EVID_PASTVY!$H1159,KATEGORIE_ZVIRAT!$B$2:$M$31,9,FALSE)</f>
        <v>#N/A</v>
      </c>
      <c r="P1159" s="54" t="e">
        <f>VLOOKUP(EVID_PASTVY!$H1159,KATEGORIE_ZVIRAT!$B$2:$M$31,7,FALSE)*L1159/1000*M1159/24*(F1159-E1159+1)/J1159</f>
        <v>#N/A</v>
      </c>
      <c r="Q1159" s="52" t="e">
        <f>VLOOKUP(EVID_PASTVY!$H1159,KATEGORIE_ZVIRAT!$B$2:$M$31,10,FALSE)*P1159*10</f>
        <v>#N/A</v>
      </c>
      <c r="R1159" s="52" t="e">
        <f>VLOOKUP(EVID_PASTVY!$H1159,KATEGORIE_ZVIRAT!$B$2:$M$31,11,FALSE)*P1159*10</f>
        <v>#N/A</v>
      </c>
      <c r="S1159" s="52" t="e">
        <f>VLOOKUP(EVID_PASTVY!$H1159,KATEGORIE_ZVIRAT!$B$2:$M$31,12,FALSE)*P1159*10</f>
        <v>#N/A</v>
      </c>
    </row>
    <row r="1160" spans="1:19" x14ac:dyDescent="0.2">
      <c r="A1160" s="32"/>
      <c r="B1160" s="37" t="e">
        <f>VLOOKUP($A1160,EVID_OSEVU!$A$1:$M$4972,2,FALSE)</f>
        <v>#N/A</v>
      </c>
      <c r="C1160" s="37" t="e">
        <f>VLOOKUP($A1160,EVID_OSEVU!$A$1:$M$4972,3,FALSE)</f>
        <v>#N/A</v>
      </c>
      <c r="D1160" s="45" t="e">
        <f>VLOOKUP($A1160,EVID_OSEVU!$A$1:$M$4972,4,FALSE)</f>
        <v>#N/A</v>
      </c>
      <c r="E1160" s="35"/>
      <c r="F1160" s="53"/>
      <c r="G1160" s="32"/>
      <c r="H1160" s="45" t="e">
        <f>VLOOKUP(G1160,Export7[#All],2,FALSE)</f>
        <v>#N/A</v>
      </c>
      <c r="I1160" s="45" t="e">
        <f>VLOOKUP($A1160,EVID_OSEVU!$A$1:$M$4972,10,FALSE)</f>
        <v>#N/A</v>
      </c>
      <c r="J1160" s="58" t="e">
        <f>VLOOKUP($A1160,EVID_OSEVU!$A$1:$M$4972,11,FALSE)</f>
        <v>#N/A</v>
      </c>
      <c r="K1160" s="33"/>
      <c r="L1160" s="45" t="e">
        <f>VLOOKUP(EVID_PASTVY!H1160,KATEGORIE_ZVIRAT!$B$2:$M$31,6,FALSE)*K1160</f>
        <v>#N/A</v>
      </c>
      <c r="M1160" s="33">
        <v>24</v>
      </c>
      <c r="N1160" s="45" t="e">
        <f>VLOOKUP(EVID_PASTVY!$H1160,KATEGORIE_ZVIRAT!$B$2:$M$31,8,FALSE)</f>
        <v>#N/A</v>
      </c>
      <c r="O1160" s="45" t="e">
        <f>VLOOKUP(EVID_PASTVY!$H1160,KATEGORIE_ZVIRAT!$B$2:$M$31,9,FALSE)</f>
        <v>#N/A</v>
      </c>
      <c r="P1160" s="54" t="e">
        <f>VLOOKUP(EVID_PASTVY!$H1160,KATEGORIE_ZVIRAT!$B$2:$M$31,7,FALSE)*L1160/1000*M1160/24*(F1160-E1160+1)/J1160</f>
        <v>#N/A</v>
      </c>
      <c r="Q1160" s="52" t="e">
        <f>VLOOKUP(EVID_PASTVY!$H1160,KATEGORIE_ZVIRAT!$B$2:$M$31,10,FALSE)*P1160*10</f>
        <v>#N/A</v>
      </c>
      <c r="R1160" s="52" t="e">
        <f>VLOOKUP(EVID_PASTVY!$H1160,KATEGORIE_ZVIRAT!$B$2:$M$31,11,FALSE)*P1160*10</f>
        <v>#N/A</v>
      </c>
      <c r="S1160" s="52" t="e">
        <f>VLOOKUP(EVID_PASTVY!$H1160,KATEGORIE_ZVIRAT!$B$2:$M$31,12,FALSE)*P1160*10</f>
        <v>#N/A</v>
      </c>
    </row>
    <row r="1161" spans="1:19" x14ac:dyDescent="0.2">
      <c r="A1161" s="32"/>
      <c r="B1161" s="37" t="e">
        <f>VLOOKUP($A1161,EVID_OSEVU!$A$1:$M$4972,2,FALSE)</f>
        <v>#N/A</v>
      </c>
      <c r="C1161" s="37" t="e">
        <f>VLOOKUP($A1161,EVID_OSEVU!$A$1:$M$4972,3,FALSE)</f>
        <v>#N/A</v>
      </c>
      <c r="D1161" s="45" t="e">
        <f>VLOOKUP($A1161,EVID_OSEVU!$A$1:$M$4972,4,FALSE)</f>
        <v>#N/A</v>
      </c>
      <c r="E1161" s="35"/>
      <c r="F1161" s="53"/>
      <c r="G1161" s="32"/>
      <c r="H1161" s="45" t="e">
        <f>VLOOKUP(G1161,Export7[#All],2,FALSE)</f>
        <v>#N/A</v>
      </c>
      <c r="I1161" s="45" t="e">
        <f>VLOOKUP($A1161,EVID_OSEVU!$A$1:$M$4972,10,FALSE)</f>
        <v>#N/A</v>
      </c>
      <c r="J1161" s="58" t="e">
        <f>VLOOKUP($A1161,EVID_OSEVU!$A$1:$M$4972,11,FALSE)</f>
        <v>#N/A</v>
      </c>
      <c r="K1161" s="33"/>
      <c r="L1161" s="45" t="e">
        <f>VLOOKUP(EVID_PASTVY!H1161,KATEGORIE_ZVIRAT!$B$2:$M$31,6,FALSE)*K1161</f>
        <v>#N/A</v>
      </c>
      <c r="M1161" s="33">
        <v>24</v>
      </c>
      <c r="N1161" s="45" t="e">
        <f>VLOOKUP(EVID_PASTVY!$H1161,KATEGORIE_ZVIRAT!$B$2:$M$31,8,FALSE)</f>
        <v>#N/A</v>
      </c>
      <c r="O1161" s="45" t="e">
        <f>VLOOKUP(EVID_PASTVY!$H1161,KATEGORIE_ZVIRAT!$B$2:$M$31,9,FALSE)</f>
        <v>#N/A</v>
      </c>
      <c r="P1161" s="54" t="e">
        <f>VLOOKUP(EVID_PASTVY!$H1161,KATEGORIE_ZVIRAT!$B$2:$M$31,7,FALSE)*L1161/1000*M1161/24*(F1161-E1161+1)/J1161</f>
        <v>#N/A</v>
      </c>
      <c r="Q1161" s="52" t="e">
        <f>VLOOKUP(EVID_PASTVY!$H1161,KATEGORIE_ZVIRAT!$B$2:$M$31,10,FALSE)*P1161*10</f>
        <v>#N/A</v>
      </c>
      <c r="R1161" s="52" t="e">
        <f>VLOOKUP(EVID_PASTVY!$H1161,KATEGORIE_ZVIRAT!$B$2:$M$31,11,FALSE)*P1161*10</f>
        <v>#N/A</v>
      </c>
      <c r="S1161" s="52" t="e">
        <f>VLOOKUP(EVID_PASTVY!$H1161,KATEGORIE_ZVIRAT!$B$2:$M$31,12,FALSE)*P1161*10</f>
        <v>#N/A</v>
      </c>
    </row>
    <row r="1162" spans="1:19" x14ac:dyDescent="0.2">
      <c r="A1162" s="32"/>
      <c r="B1162" s="37" t="e">
        <f>VLOOKUP($A1162,EVID_OSEVU!$A$1:$M$4972,2,FALSE)</f>
        <v>#N/A</v>
      </c>
      <c r="C1162" s="37" t="e">
        <f>VLOOKUP($A1162,EVID_OSEVU!$A$1:$M$4972,3,FALSE)</f>
        <v>#N/A</v>
      </c>
      <c r="D1162" s="45" t="e">
        <f>VLOOKUP($A1162,EVID_OSEVU!$A$1:$M$4972,4,FALSE)</f>
        <v>#N/A</v>
      </c>
      <c r="E1162" s="35"/>
      <c r="F1162" s="53"/>
      <c r="G1162" s="32"/>
      <c r="H1162" s="45" t="e">
        <f>VLOOKUP(G1162,Export7[#All],2,FALSE)</f>
        <v>#N/A</v>
      </c>
      <c r="I1162" s="45" t="e">
        <f>VLOOKUP($A1162,EVID_OSEVU!$A$1:$M$4972,10,FALSE)</f>
        <v>#N/A</v>
      </c>
      <c r="J1162" s="58" t="e">
        <f>VLOOKUP($A1162,EVID_OSEVU!$A$1:$M$4972,11,FALSE)</f>
        <v>#N/A</v>
      </c>
      <c r="K1162" s="33"/>
      <c r="L1162" s="45" t="e">
        <f>VLOOKUP(EVID_PASTVY!H1162,KATEGORIE_ZVIRAT!$B$2:$M$31,6,FALSE)*K1162</f>
        <v>#N/A</v>
      </c>
      <c r="M1162" s="33">
        <v>24</v>
      </c>
      <c r="N1162" s="45" t="e">
        <f>VLOOKUP(EVID_PASTVY!$H1162,KATEGORIE_ZVIRAT!$B$2:$M$31,8,FALSE)</f>
        <v>#N/A</v>
      </c>
      <c r="O1162" s="45" t="e">
        <f>VLOOKUP(EVID_PASTVY!$H1162,KATEGORIE_ZVIRAT!$B$2:$M$31,9,FALSE)</f>
        <v>#N/A</v>
      </c>
      <c r="P1162" s="54" t="e">
        <f>VLOOKUP(EVID_PASTVY!$H1162,KATEGORIE_ZVIRAT!$B$2:$M$31,7,FALSE)*L1162/1000*M1162/24*(F1162-E1162+1)/J1162</f>
        <v>#N/A</v>
      </c>
      <c r="Q1162" s="52" t="e">
        <f>VLOOKUP(EVID_PASTVY!$H1162,KATEGORIE_ZVIRAT!$B$2:$M$31,10,FALSE)*P1162*10</f>
        <v>#N/A</v>
      </c>
      <c r="R1162" s="52" t="e">
        <f>VLOOKUP(EVID_PASTVY!$H1162,KATEGORIE_ZVIRAT!$B$2:$M$31,11,FALSE)*P1162*10</f>
        <v>#N/A</v>
      </c>
      <c r="S1162" s="52" t="e">
        <f>VLOOKUP(EVID_PASTVY!$H1162,KATEGORIE_ZVIRAT!$B$2:$M$31,12,FALSE)*P1162*10</f>
        <v>#N/A</v>
      </c>
    </row>
    <row r="1163" spans="1:19" x14ac:dyDescent="0.2">
      <c r="A1163" s="32"/>
      <c r="B1163" s="37" t="e">
        <f>VLOOKUP($A1163,EVID_OSEVU!$A$1:$M$4972,2,FALSE)</f>
        <v>#N/A</v>
      </c>
      <c r="C1163" s="37" t="e">
        <f>VLOOKUP($A1163,EVID_OSEVU!$A$1:$M$4972,3,FALSE)</f>
        <v>#N/A</v>
      </c>
      <c r="D1163" s="45" t="e">
        <f>VLOOKUP($A1163,EVID_OSEVU!$A$1:$M$4972,4,FALSE)</f>
        <v>#N/A</v>
      </c>
      <c r="E1163" s="35"/>
      <c r="F1163" s="53"/>
      <c r="G1163" s="32"/>
      <c r="H1163" s="45" t="e">
        <f>VLOOKUP(G1163,Export7[#All],2,FALSE)</f>
        <v>#N/A</v>
      </c>
      <c r="I1163" s="45" t="e">
        <f>VLOOKUP($A1163,EVID_OSEVU!$A$1:$M$4972,10,FALSE)</f>
        <v>#N/A</v>
      </c>
      <c r="J1163" s="58" t="e">
        <f>VLOOKUP($A1163,EVID_OSEVU!$A$1:$M$4972,11,FALSE)</f>
        <v>#N/A</v>
      </c>
      <c r="K1163" s="33"/>
      <c r="L1163" s="45" t="e">
        <f>VLOOKUP(EVID_PASTVY!H1163,KATEGORIE_ZVIRAT!$B$2:$M$31,6,FALSE)*K1163</f>
        <v>#N/A</v>
      </c>
      <c r="M1163" s="33">
        <v>24</v>
      </c>
      <c r="N1163" s="45" t="e">
        <f>VLOOKUP(EVID_PASTVY!$H1163,KATEGORIE_ZVIRAT!$B$2:$M$31,8,FALSE)</f>
        <v>#N/A</v>
      </c>
      <c r="O1163" s="45" t="e">
        <f>VLOOKUP(EVID_PASTVY!$H1163,KATEGORIE_ZVIRAT!$B$2:$M$31,9,FALSE)</f>
        <v>#N/A</v>
      </c>
      <c r="P1163" s="54" t="e">
        <f>VLOOKUP(EVID_PASTVY!$H1163,KATEGORIE_ZVIRAT!$B$2:$M$31,7,FALSE)*L1163/1000*M1163/24*(F1163-E1163+1)/J1163</f>
        <v>#N/A</v>
      </c>
      <c r="Q1163" s="52" t="e">
        <f>VLOOKUP(EVID_PASTVY!$H1163,KATEGORIE_ZVIRAT!$B$2:$M$31,10,FALSE)*P1163*10</f>
        <v>#N/A</v>
      </c>
      <c r="R1163" s="52" t="e">
        <f>VLOOKUP(EVID_PASTVY!$H1163,KATEGORIE_ZVIRAT!$B$2:$M$31,11,FALSE)*P1163*10</f>
        <v>#N/A</v>
      </c>
      <c r="S1163" s="52" t="e">
        <f>VLOOKUP(EVID_PASTVY!$H1163,KATEGORIE_ZVIRAT!$B$2:$M$31,12,FALSE)*P1163*10</f>
        <v>#N/A</v>
      </c>
    </row>
    <row r="1164" spans="1:19" x14ac:dyDescent="0.2">
      <c r="A1164" s="32"/>
      <c r="B1164" s="37" t="e">
        <f>VLOOKUP($A1164,EVID_OSEVU!$A$1:$M$4972,2,FALSE)</f>
        <v>#N/A</v>
      </c>
      <c r="C1164" s="37" t="e">
        <f>VLOOKUP($A1164,EVID_OSEVU!$A$1:$M$4972,3,FALSE)</f>
        <v>#N/A</v>
      </c>
      <c r="D1164" s="45" t="e">
        <f>VLOOKUP($A1164,EVID_OSEVU!$A$1:$M$4972,4,FALSE)</f>
        <v>#N/A</v>
      </c>
      <c r="E1164" s="35"/>
      <c r="F1164" s="53"/>
      <c r="G1164" s="32"/>
      <c r="H1164" s="45" t="e">
        <f>VLOOKUP(G1164,Export7[#All],2,FALSE)</f>
        <v>#N/A</v>
      </c>
      <c r="I1164" s="45" t="e">
        <f>VLOOKUP($A1164,EVID_OSEVU!$A$1:$M$4972,10,FALSE)</f>
        <v>#N/A</v>
      </c>
      <c r="J1164" s="58" t="e">
        <f>VLOOKUP($A1164,EVID_OSEVU!$A$1:$M$4972,11,FALSE)</f>
        <v>#N/A</v>
      </c>
      <c r="K1164" s="33"/>
      <c r="L1164" s="45" t="e">
        <f>VLOOKUP(EVID_PASTVY!H1164,KATEGORIE_ZVIRAT!$B$2:$M$31,6,FALSE)*K1164</f>
        <v>#N/A</v>
      </c>
      <c r="M1164" s="33">
        <v>24</v>
      </c>
      <c r="N1164" s="45" t="e">
        <f>VLOOKUP(EVID_PASTVY!$H1164,KATEGORIE_ZVIRAT!$B$2:$M$31,8,FALSE)</f>
        <v>#N/A</v>
      </c>
      <c r="O1164" s="45" t="e">
        <f>VLOOKUP(EVID_PASTVY!$H1164,KATEGORIE_ZVIRAT!$B$2:$M$31,9,FALSE)</f>
        <v>#N/A</v>
      </c>
      <c r="P1164" s="54" t="e">
        <f>VLOOKUP(EVID_PASTVY!$H1164,KATEGORIE_ZVIRAT!$B$2:$M$31,7,FALSE)*L1164/1000*M1164/24*(F1164-E1164+1)/J1164</f>
        <v>#N/A</v>
      </c>
      <c r="Q1164" s="52" t="e">
        <f>VLOOKUP(EVID_PASTVY!$H1164,KATEGORIE_ZVIRAT!$B$2:$M$31,10,FALSE)*P1164*10</f>
        <v>#N/A</v>
      </c>
      <c r="R1164" s="52" t="e">
        <f>VLOOKUP(EVID_PASTVY!$H1164,KATEGORIE_ZVIRAT!$B$2:$M$31,11,FALSE)*P1164*10</f>
        <v>#N/A</v>
      </c>
      <c r="S1164" s="52" t="e">
        <f>VLOOKUP(EVID_PASTVY!$H1164,KATEGORIE_ZVIRAT!$B$2:$M$31,12,FALSE)*P1164*10</f>
        <v>#N/A</v>
      </c>
    </row>
    <row r="1165" spans="1:19" x14ac:dyDescent="0.2">
      <c r="A1165" s="32"/>
      <c r="B1165" s="37" t="e">
        <f>VLOOKUP($A1165,EVID_OSEVU!$A$1:$M$4972,2,FALSE)</f>
        <v>#N/A</v>
      </c>
      <c r="C1165" s="37" t="e">
        <f>VLOOKUP($A1165,EVID_OSEVU!$A$1:$M$4972,3,FALSE)</f>
        <v>#N/A</v>
      </c>
      <c r="D1165" s="45" t="e">
        <f>VLOOKUP($A1165,EVID_OSEVU!$A$1:$M$4972,4,FALSE)</f>
        <v>#N/A</v>
      </c>
      <c r="E1165" s="35"/>
      <c r="F1165" s="53"/>
      <c r="G1165" s="32"/>
      <c r="H1165" s="45" t="e">
        <f>VLOOKUP(G1165,Export7[#All],2,FALSE)</f>
        <v>#N/A</v>
      </c>
      <c r="I1165" s="45" t="e">
        <f>VLOOKUP($A1165,EVID_OSEVU!$A$1:$M$4972,10,FALSE)</f>
        <v>#N/A</v>
      </c>
      <c r="J1165" s="58" t="e">
        <f>VLOOKUP($A1165,EVID_OSEVU!$A$1:$M$4972,11,FALSE)</f>
        <v>#N/A</v>
      </c>
      <c r="K1165" s="33"/>
      <c r="L1165" s="45" t="e">
        <f>VLOOKUP(EVID_PASTVY!H1165,KATEGORIE_ZVIRAT!$B$2:$M$31,6,FALSE)*K1165</f>
        <v>#N/A</v>
      </c>
      <c r="M1165" s="33">
        <v>24</v>
      </c>
      <c r="N1165" s="45" t="e">
        <f>VLOOKUP(EVID_PASTVY!$H1165,KATEGORIE_ZVIRAT!$B$2:$M$31,8,FALSE)</f>
        <v>#N/A</v>
      </c>
      <c r="O1165" s="45" t="e">
        <f>VLOOKUP(EVID_PASTVY!$H1165,KATEGORIE_ZVIRAT!$B$2:$M$31,9,FALSE)</f>
        <v>#N/A</v>
      </c>
      <c r="P1165" s="54" t="e">
        <f>VLOOKUP(EVID_PASTVY!$H1165,KATEGORIE_ZVIRAT!$B$2:$M$31,7,FALSE)*L1165/1000*M1165/24*(F1165-E1165+1)/J1165</f>
        <v>#N/A</v>
      </c>
      <c r="Q1165" s="52" t="e">
        <f>VLOOKUP(EVID_PASTVY!$H1165,KATEGORIE_ZVIRAT!$B$2:$M$31,10,FALSE)*P1165*10</f>
        <v>#N/A</v>
      </c>
      <c r="R1165" s="52" t="e">
        <f>VLOOKUP(EVID_PASTVY!$H1165,KATEGORIE_ZVIRAT!$B$2:$M$31,11,FALSE)*P1165*10</f>
        <v>#N/A</v>
      </c>
      <c r="S1165" s="52" t="e">
        <f>VLOOKUP(EVID_PASTVY!$H1165,KATEGORIE_ZVIRAT!$B$2:$M$31,12,FALSE)*P1165*10</f>
        <v>#N/A</v>
      </c>
    </row>
    <row r="1166" spans="1:19" x14ac:dyDescent="0.2">
      <c r="A1166" s="32"/>
      <c r="B1166" s="37" t="e">
        <f>VLOOKUP($A1166,EVID_OSEVU!$A$1:$M$4972,2,FALSE)</f>
        <v>#N/A</v>
      </c>
      <c r="C1166" s="37" t="e">
        <f>VLOOKUP($A1166,EVID_OSEVU!$A$1:$M$4972,3,FALSE)</f>
        <v>#N/A</v>
      </c>
      <c r="D1166" s="45" t="e">
        <f>VLOOKUP($A1166,EVID_OSEVU!$A$1:$M$4972,4,FALSE)</f>
        <v>#N/A</v>
      </c>
      <c r="E1166" s="35"/>
      <c r="F1166" s="53"/>
      <c r="G1166" s="32"/>
      <c r="H1166" s="45" t="e">
        <f>VLOOKUP(G1166,Export7[#All],2,FALSE)</f>
        <v>#N/A</v>
      </c>
      <c r="I1166" s="45" t="e">
        <f>VLOOKUP($A1166,EVID_OSEVU!$A$1:$M$4972,10,FALSE)</f>
        <v>#N/A</v>
      </c>
      <c r="J1166" s="58" t="e">
        <f>VLOOKUP($A1166,EVID_OSEVU!$A$1:$M$4972,11,FALSE)</f>
        <v>#N/A</v>
      </c>
      <c r="K1166" s="33"/>
      <c r="L1166" s="45" t="e">
        <f>VLOOKUP(EVID_PASTVY!H1166,KATEGORIE_ZVIRAT!$B$2:$M$31,6,FALSE)*K1166</f>
        <v>#N/A</v>
      </c>
      <c r="M1166" s="33">
        <v>24</v>
      </c>
      <c r="N1166" s="45" t="e">
        <f>VLOOKUP(EVID_PASTVY!$H1166,KATEGORIE_ZVIRAT!$B$2:$M$31,8,FALSE)</f>
        <v>#N/A</v>
      </c>
      <c r="O1166" s="45" t="e">
        <f>VLOOKUP(EVID_PASTVY!$H1166,KATEGORIE_ZVIRAT!$B$2:$M$31,9,FALSE)</f>
        <v>#N/A</v>
      </c>
      <c r="P1166" s="54" t="e">
        <f>VLOOKUP(EVID_PASTVY!$H1166,KATEGORIE_ZVIRAT!$B$2:$M$31,7,FALSE)*L1166/1000*M1166/24*(F1166-E1166+1)/J1166</f>
        <v>#N/A</v>
      </c>
      <c r="Q1166" s="52" t="e">
        <f>VLOOKUP(EVID_PASTVY!$H1166,KATEGORIE_ZVIRAT!$B$2:$M$31,10,FALSE)*P1166*10</f>
        <v>#N/A</v>
      </c>
      <c r="R1166" s="52" t="e">
        <f>VLOOKUP(EVID_PASTVY!$H1166,KATEGORIE_ZVIRAT!$B$2:$M$31,11,FALSE)*P1166*10</f>
        <v>#N/A</v>
      </c>
      <c r="S1166" s="52" t="e">
        <f>VLOOKUP(EVID_PASTVY!$H1166,KATEGORIE_ZVIRAT!$B$2:$M$31,12,FALSE)*P1166*10</f>
        <v>#N/A</v>
      </c>
    </row>
    <row r="1167" spans="1:19" x14ac:dyDescent="0.2">
      <c r="A1167" s="32"/>
      <c r="B1167" s="37" t="e">
        <f>VLOOKUP($A1167,EVID_OSEVU!$A$1:$M$4972,2,FALSE)</f>
        <v>#N/A</v>
      </c>
      <c r="C1167" s="37" t="e">
        <f>VLOOKUP($A1167,EVID_OSEVU!$A$1:$M$4972,3,FALSE)</f>
        <v>#N/A</v>
      </c>
      <c r="D1167" s="45" t="e">
        <f>VLOOKUP($A1167,EVID_OSEVU!$A$1:$M$4972,4,FALSE)</f>
        <v>#N/A</v>
      </c>
      <c r="E1167" s="35"/>
      <c r="F1167" s="53"/>
      <c r="G1167" s="32"/>
      <c r="H1167" s="45" t="e">
        <f>VLOOKUP(G1167,Export7[#All],2,FALSE)</f>
        <v>#N/A</v>
      </c>
      <c r="I1167" s="45" t="e">
        <f>VLOOKUP($A1167,EVID_OSEVU!$A$1:$M$4972,10,FALSE)</f>
        <v>#N/A</v>
      </c>
      <c r="J1167" s="58" t="e">
        <f>VLOOKUP($A1167,EVID_OSEVU!$A$1:$M$4972,11,FALSE)</f>
        <v>#N/A</v>
      </c>
      <c r="K1167" s="33"/>
      <c r="L1167" s="45" t="e">
        <f>VLOOKUP(EVID_PASTVY!H1167,KATEGORIE_ZVIRAT!$B$2:$M$31,6,FALSE)*K1167</f>
        <v>#N/A</v>
      </c>
      <c r="M1167" s="33">
        <v>24</v>
      </c>
      <c r="N1167" s="45" t="e">
        <f>VLOOKUP(EVID_PASTVY!$H1167,KATEGORIE_ZVIRAT!$B$2:$M$31,8,FALSE)</f>
        <v>#N/A</v>
      </c>
      <c r="O1167" s="45" t="e">
        <f>VLOOKUP(EVID_PASTVY!$H1167,KATEGORIE_ZVIRAT!$B$2:$M$31,9,FALSE)</f>
        <v>#N/A</v>
      </c>
      <c r="P1167" s="54" t="e">
        <f>VLOOKUP(EVID_PASTVY!$H1167,KATEGORIE_ZVIRAT!$B$2:$M$31,7,FALSE)*L1167/1000*M1167/24*(F1167-E1167+1)/J1167</f>
        <v>#N/A</v>
      </c>
      <c r="Q1167" s="52" t="e">
        <f>VLOOKUP(EVID_PASTVY!$H1167,KATEGORIE_ZVIRAT!$B$2:$M$31,10,FALSE)*P1167*10</f>
        <v>#N/A</v>
      </c>
      <c r="R1167" s="52" t="e">
        <f>VLOOKUP(EVID_PASTVY!$H1167,KATEGORIE_ZVIRAT!$B$2:$M$31,11,FALSE)*P1167*10</f>
        <v>#N/A</v>
      </c>
      <c r="S1167" s="52" t="e">
        <f>VLOOKUP(EVID_PASTVY!$H1167,KATEGORIE_ZVIRAT!$B$2:$M$31,12,FALSE)*P1167*10</f>
        <v>#N/A</v>
      </c>
    </row>
    <row r="1168" spans="1:19" x14ac:dyDescent="0.2">
      <c r="A1168" s="32"/>
      <c r="B1168" s="37" t="e">
        <f>VLOOKUP($A1168,EVID_OSEVU!$A$1:$M$4972,2,FALSE)</f>
        <v>#N/A</v>
      </c>
      <c r="C1168" s="37" t="e">
        <f>VLOOKUP($A1168,EVID_OSEVU!$A$1:$M$4972,3,FALSE)</f>
        <v>#N/A</v>
      </c>
      <c r="D1168" s="45" t="e">
        <f>VLOOKUP($A1168,EVID_OSEVU!$A$1:$M$4972,4,FALSE)</f>
        <v>#N/A</v>
      </c>
      <c r="E1168" s="35"/>
      <c r="F1168" s="53"/>
      <c r="G1168" s="32"/>
      <c r="H1168" s="45" t="e">
        <f>VLOOKUP(G1168,Export7[#All],2,FALSE)</f>
        <v>#N/A</v>
      </c>
      <c r="I1168" s="45" t="e">
        <f>VLOOKUP($A1168,EVID_OSEVU!$A$1:$M$4972,10,FALSE)</f>
        <v>#N/A</v>
      </c>
      <c r="J1168" s="58" t="e">
        <f>VLOOKUP($A1168,EVID_OSEVU!$A$1:$M$4972,11,FALSE)</f>
        <v>#N/A</v>
      </c>
      <c r="K1168" s="33"/>
      <c r="L1168" s="45" t="e">
        <f>VLOOKUP(EVID_PASTVY!H1168,KATEGORIE_ZVIRAT!$B$2:$M$31,6,FALSE)*K1168</f>
        <v>#N/A</v>
      </c>
      <c r="M1168" s="33">
        <v>24</v>
      </c>
      <c r="N1168" s="45" t="e">
        <f>VLOOKUP(EVID_PASTVY!$H1168,KATEGORIE_ZVIRAT!$B$2:$M$31,8,FALSE)</f>
        <v>#N/A</v>
      </c>
      <c r="O1168" s="45" t="e">
        <f>VLOOKUP(EVID_PASTVY!$H1168,KATEGORIE_ZVIRAT!$B$2:$M$31,9,FALSE)</f>
        <v>#N/A</v>
      </c>
      <c r="P1168" s="54" t="e">
        <f>VLOOKUP(EVID_PASTVY!$H1168,KATEGORIE_ZVIRAT!$B$2:$M$31,7,FALSE)*L1168/1000*M1168/24*(F1168-E1168+1)/J1168</f>
        <v>#N/A</v>
      </c>
      <c r="Q1168" s="52" t="e">
        <f>VLOOKUP(EVID_PASTVY!$H1168,KATEGORIE_ZVIRAT!$B$2:$M$31,10,FALSE)*P1168*10</f>
        <v>#N/A</v>
      </c>
      <c r="R1168" s="52" t="e">
        <f>VLOOKUP(EVID_PASTVY!$H1168,KATEGORIE_ZVIRAT!$B$2:$M$31,11,FALSE)*P1168*10</f>
        <v>#N/A</v>
      </c>
      <c r="S1168" s="52" t="e">
        <f>VLOOKUP(EVID_PASTVY!$H1168,KATEGORIE_ZVIRAT!$B$2:$M$31,12,FALSE)*P1168*10</f>
        <v>#N/A</v>
      </c>
    </row>
    <row r="1169" spans="1:19" x14ac:dyDescent="0.2">
      <c r="A1169" s="32"/>
      <c r="B1169" s="37" t="e">
        <f>VLOOKUP($A1169,EVID_OSEVU!$A$1:$M$4972,2,FALSE)</f>
        <v>#N/A</v>
      </c>
      <c r="C1169" s="37" t="e">
        <f>VLOOKUP($A1169,EVID_OSEVU!$A$1:$M$4972,3,FALSE)</f>
        <v>#N/A</v>
      </c>
      <c r="D1169" s="45" t="e">
        <f>VLOOKUP($A1169,EVID_OSEVU!$A$1:$M$4972,4,FALSE)</f>
        <v>#N/A</v>
      </c>
      <c r="E1169" s="35"/>
      <c r="F1169" s="53"/>
      <c r="G1169" s="32"/>
      <c r="H1169" s="45" t="e">
        <f>VLOOKUP(G1169,Export7[#All],2,FALSE)</f>
        <v>#N/A</v>
      </c>
      <c r="I1169" s="45" t="e">
        <f>VLOOKUP($A1169,EVID_OSEVU!$A$1:$M$4972,10,FALSE)</f>
        <v>#N/A</v>
      </c>
      <c r="J1169" s="58" t="e">
        <f>VLOOKUP($A1169,EVID_OSEVU!$A$1:$M$4972,11,FALSE)</f>
        <v>#N/A</v>
      </c>
      <c r="K1169" s="33"/>
      <c r="L1169" s="45" t="e">
        <f>VLOOKUP(EVID_PASTVY!H1169,KATEGORIE_ZVIRAT!$B$2:$M$31,6,FALSE)*K1169</f>
        <v>#N/A</v>
      </c>
      <c r="M1169" s="33">
        <v>24</v>
      </c>
      <c r="N1169" s="45" t="e">
        <f>VLOOKUP(EVID_PASTVY!$H1169,KATEGORIE_ZVIRAT!$B$2:$M$31,8,FALSE)</f>
        <v>#N/A</v>
      </c>
      <c r="O1169" s="45" t="e">
        <f>VLOOKUP(EVID_PASTVY!$H1169,KATEGORIE_ZVIRAT!$B$2:$M$31,9,FALSE)</f>
        <v>#N/A</v>
      </c>
      <c r="P1169" s="54" t="e">
        <f>VLOOKUP(EVID_PASTVY!$H1169,KATEGORIE_ZVIRAT!$B$2:$M$31,7,FALSE)*L1169/1000*M1169/24*(F1169-E1169+1)/J1169</f>
        <v>#N/A</v>
      </c>
      <c r="Q1169" s="52" t="e">
        <f>VLOOKUP(EVID_PASTVY!$H1169,KATEGORIE_ZVIRAT!$B$2:$M$31,10,FALSE)*P1169*10</f>
        <v>#N/A</v>
      </c>
      <c r="R1169" s="52" t="e">
        <f>VLOOKUP(EVID_PASTVY!$H1169,KATEGORIE_ZVIRAT!$B$2:$M$31,11,FALSE)*P1169*10</f>
        <v>#N/A</v>
      </c>
      <c r="S1169" s="52" t="e">
        <f>VLOOKUP(EVID_PASTVY!$H1169,KATEGORIE_ZVIRAT!$B$2:$M$31,12,FALSE)*P1169*10</f>
        <v>#N/A</v>
      </c>
    </row>
    <row r="1170" spans="1:19" x14ac:dyDescent="0.2">
      <c r="A1170" s="32"/>
      <c r="B1170" s="37" t="e">
        <f>VLOOKUP($A1170,EVID_OSEVU!$A$1:$M$4972,2,FALSE)</f>
        <v>#N/A</v>
      </c>
      <c r="C1170" s="37" t="e">
        <f>VLOOKUP($A1170,EVID_OSEVU!$A$1:$M$4972,3,FALSE)</f>
        <v>#N/A</v>
      </c>
      <c r="D1170" s="45" t="e">
        <f>VLOOKUP($A1170,EVID_OSEVU!$A$1:$M$4972,4,FALSE)</f>
        <v>#N/A</v>
      </c>
      <c r="E1170" s="35"/>
      <c r="F1170" s="53"/>
      <c r="G1170" s="32"/>
      <c r="H1170" s="45" t="e">
        <f>VLOOKUP(G1170,Export7[#All],2,FALSE)</f>
        <v>#N/A</v>
      </c>
      <c r="I1170" s="45" t="e">
        <f>VLOOKUP($A1170,EVID_OSEVU!$A$1:$M$4972,10,FALSE)</f>
        <v>#N/A</v>
      </c>
      <c r="J1170" s="58" t="e">
        <f>VLOOKUP($A1170,EVID_OSEVU!$A$1:$M$4972,11,FALSE)</f>
        <v>#N/A</v>
      </c>
      <c r="K1170" s="33"/>
      <c r="L1170" s="45" t="e">
        <f>VLOOKUP(EVID_PASTVY!H1170,KATEGORIE_ZVIRAT!$B$2:$M$31,6,FALSE)*K1170</f>
        <v>#N/A</v>
      </c>
      <c r="M1170" s="33">
        <v>24</v>
      </c>
      <c r="N1170" s="45" t="e">
        <f>VLOOKUP(EVID_PASTVY!$H1170,KATEGORIE_ZVIRAT!$B$2:$M$31,8,FALSE)</f>
        <v>#N/A</v>
      </c>
      <c r="O1170" s="45" t="e">
        <f>VLOOKUP(EVID_PASTVY!$H1170,KATEGORIE_ZVIRAT!$B$2:$M$31,9,FALSE)</f>
        <v>#N/A</v>
      </c>
      <c r="P1170" s="54" t="e">
        <f>VLOOKUP(EVID_PASTVY!$H1170,KATEGORIE_ZVIRAT!$B$2:$M$31,7,FALSE)*L1170/1000*M1170/24*(F1170-E1170+1)/J1170</f>
        <v>#N/A</v>
      </c>
      <c r="Q1170" s="52" t="e">
        <f>VLOOKUP(EVID_PASTVY!$H1170,KATEGORIE_ZVIRAT!$B$2:$M$31,10,FALSE)*P1170*10</f>
        <v>#N/A</v>
      </c>
      <c r="R1170" s="52" t="e">
        <f>VLOOKUP(EVID_PASTVY!$H1170,KATEGORIE_ZVIRAT!$B$2:$M$31,11,FALSE)*P1170*10</f>
        <v>#N/A</v>
      </c>
      <c r="S1170" s="52" t="e">
        <f>VLOOKUP(EVID_PASTVY!$H1170,KATEGORIE_ZVIRAT!$B$2:$M$31,12,FALSE)*P1170*10</f>
        <v>#N/A</v>
      </c>
    </row>
    <row r="1171" spans="1:19" x14ac:dyDescent="0.2">
      <c r="A1171" s="32"/>
      <c r="B1171" s="37" t="e">
        <f>VLOOKUP($A1171,EVID_OSEVU!$A$1:$M$4972,2,FALSE)</f>
        <v>#N/A</v>
      </c>
      <c r="C1171" s="37" t="e">
        <f>VLOOKUP($A1171,EVID_OSEVU!$A$1:$M$4972,3,FALSE)</f>
        <v>#N/A</v>
      </c>
      <c r="D1171" s="45" t="e">
        <f>VLOOKUP($A1171,EVID_OSEVU!$A$1:$M$4972,4,FALSE)</f>
        <v>#N/A</v>
      </c>
      <c r="E1171" s="35"/>
      <c r="F1171" s="53"/>
      <c r="G1171" s="32"/>
      <c r="H1171" s="45" t="e">
        <f>VLOOKUP(G1171,Export7[#All],2,FALSE)</f>
        <v>#N/A</v>
      </c>
      <c r="I1171" s="45" t="e">
        <f>VLOOKUP($A1171,EVID_OSEVU!$A$1:$M$4972,10,FALSE)</f>
        <v>#N/A</v>
      </c>
      <c r="J1171" s="58" t="e">
        <f>VLOOKUP($A1171,EVID_OSEVU!$A$1:$M$4972,11,FALSE)</f>
        <v>#N/A</v>
      </c>
      <c r="K1171" s="33"/>
      <c r="L1171" s="45" t="e">
        <f>VLOOKUP(EVID_PASTVY!H1171,KATEGORIE_ZVIRAT!$B$2:$M$31,6,FALSE)*K1171</f>
        <v>#N/A</v>
      </c>
      <c r="M1171" s="33">
        <v>24</v>
      </c>
      <c r="N1171" s="45" t="e">
        <f>VLOOKUP(EVID_PASTVY!$H1171,KATEGORIE_ZVIRAT!$B$2:$M$31,8,FALSE)</f>
        <v>#N/A</v>
      </c>
      <c r="O1171" s="45" t="e">
        <f>VLOOKUP(EVID_PASTVY!$H1171,KATEGORIE_ZVIRAT!$B$2:$M$31,9,FALSE)</f>
        <v>#N/A</v>
      </c>
      <c r="P1171" s="54" t="e">
        <f>VLOOKUP(EVID_PASTVY!$H1171,KATEGORIE_ZVIRAT!$B$2:$M$31,7,FALSE)*L1171/1000*M1171/24*(F1171-E1171+1)/J1171</f>
        <v>#N/A</v>
      </c>
      <c r="Q1171" s="52" t="e">
        <f>VLOOKUP(EVID_PASTVY!$H1171,KATEGORIE_ZVIRAT!$B$2:$M$31,10,FALSE)*P1171*10</f>
        <v>#N/A</v>
      </c>
      <c r="R1171" s="52" t="e">
        <f>VLOOKUP(EVID_PASTVY!$H1171,KATEGORIE_ZVIRAT!$B$2:$M$31,11,FALSE)*P1171*10</f>
        <v>#N/A</v>
      </c>
      <c r="S1171" s="52" t="e">
        <f>VLOOKUP(EVID_PASTVY!$H1171,KATEGORIE_ZVIRAT!$B$2:$M$31,12,FALSE)*P1171*10</f>
        <v>#N/A</v>
      </c>
    </row>
    <row r="1172" spans="1:19" x14ac:dyDescent="0.2">
      <c r="A1172" s="32"/>
      <c r="B1172" s="37" t="e">
        <f>VLOOKUP($A1172,EVID_OSEVU!$A$1:$M$4972,2,FALSE)</f>
        <v>#N/A</v>
      </c>
      <c r="C1172" s="37" t="e">
        <f>VLOOKUP($A1172,EVID_OSEVU!$A$1:$M$4972,3,FALSE)</f>
        <v>#N/A</v>
      </c>
      <c r="D1172" s="45" t="e">
        <f>VLOOKUP($A1172,EVID_OSEVU!$A$1:$M$4972,4,FALSE)</f>
        <v>#N/A</v>
      </c>
      <c r="E1172" s="35"/>
      <c r="F1172" s="53"/>
      <c r="G1172" s="32"/>
      <c r="H1172" s="45" t="e">
        <f>VLOOKUP(G1172,Export7[#All],2,FALSE)</f>
        <v>#N/A</v>
      </c>
      <c r="I1172" s="45" t="e">
        <f>VLOOKUP($A1172,EVID_OSEVU!$A$1:$M$4972,10,FALSE)</f>
        <v>#N/A</v>
      </c>
      <c r="J1172" s="58" t="e">
        <f>VLOOKUP($A1172,EVID_OSEVU!$A$1:$M$4972,11,FALSE)</f>
        <v>#N/A</v>
      </c>
      <c r="K1172" s="33"/>
      <c r="L1172" s="45" t="e">
        <f>VLOOKUP(EVID_PASTVY!H1172,KATEGORIE_ZVIRAT!$B$2:$M$31,6,FALSE)*K1172</f>
        <v>#N/A</v>
      </c>
      <c r="M1172" s="33">
        <v>24</v>
      </c>
      <c r="N1172" s="45" t="e">
        <f>VLOOKUP(EVID_PASTVY!$H1172,KATEGORIE_ZVIRAT!$B$2:$M$31,8,FALSE)</f>
        <v>#N/A</v>
      </c>
      <c r="O1172" s="45" t="e">
        <f>VLOOKUP(EVID_PASTVY!$H1172,KATEGORIE_ZVIRAT!$B$2:$M$31,9,FALSE)</f>
        <v>#N/A</v>
      </c>
      <c r="P1172" s="54" t="e">
        <f>VLOOKUP(EVID_PASTVY!$H1172,KATEGORIE_ZVIRAT!$B$2:$M$31,7,FALSE)*L1172/1000*M1172/24*(F1172-E1172+1)/J1172</f>
        <v>#N/A</v>
      </c>
      <c r="Q1172" s="52" t="e">
        <f>VLOOKUP(EVID_PASTVY!$H1172,KATEGORIE_ZVIRAT!$B$2:$M$31,10,FALSE)*P1172*10</f>
        <v>#N/A</v>
      </c>
      <c r="R1172" s="52" t="e">
        <f>VLOOKUP(EVID_PASTVY!$H1172,KATEGORIE_ZVIRAT!$B$2:$M$31,11,FALSE)*P1172*10</f>
        <v>#N/A</v>
      </c>
      <c r="S1172" s="52" t="e">
        <f>VLOOKUP(EVID_PASTVY!$H1172,KATEGORIE_ZVIRAT!$B$2:$M$31,12,FALSE)*P1172*10</f>
        <v>#N/A</v>
      </c>
    </row>
    <row r="1173" spans="1:19" x14ac:dyDescent="0.2">
      <c r="A1173" s="32"/>
      <c r="B1173" s="37" t="e">
        <f>VLOOKUP($A1173,EVID_OSEVU!$A$1:$M$4972,2,FALSE)</f>
        <v>#N/A</v>
      </c>
      <c r="C1173" s="37" t="e">
        <f>VLOOKUP($A1173,EVID_OSEVU!$A$1:$M$4972,3,FALSE)</f>
        <v>#N/A</v>
      </c>
      <c r="D1173" s="45" t="e">
        <f>VLOOKUP($A1173,EVID_OSEVU!$A$1:$M$4972,4,FALSE)</f>
        <v>#N/A</v>
      </c>
      <c r="E1173" s="35"/>
      <c r="F1173" s="53"/>
      <c r="G1173" s="32"/>
      <c r="H1173" s="45" t="e">
        <f>VLOOKUP(G1173,Export7[#All],2,FALSE)</f>
        <v>#N/A</v>
      </c>
      <c r="I1173" s="45" t="e">
        <f>VLOOKUP($A1173,EVID_OSEVU!$A$1:$M$4972,10,FALSE)</f>
        <v>#N/A</v>
      </c>
      <c r="J1173" s="58" t="e">
        <f>VLOOKUP($A1173,EVID_OSEVU!$A$1:$M$4972,11,FALSE)</f>
        <v>#N/A</v>
      </c>
      <c r="K1173" s="33"/>
      <c r="L1173" s="45" t="e">
        <f>VLOOKUP(EVID_PASTVY!H1173,KATEGORIE_ZVIRAT!$B$2:$M$31,6,FALSE)*K1173</f>
        <v>#N/A</v>
      </c>
      <c r="M1173" s="33">
        <v>24</v>
      </c>
      <c r="N1173" s="45" t="e">
        <f>VLOOKUP(EVID_PASTVY!$H1173,KATEGORIE_ZVIRAT!$B$2:$M$31,8,FALSE)</f>
        <v>#N/A</v>
      </c>
      <c r="O1173" s="45" t="e">
        <f>VLOOKUP(EVID_PASTVY!$H1173,KATEGORIE_ZVIRAT!$B$2:$M$31,9,FALSE)</f>
        <v>#N/A</v>
      </c>
      <c r="P1173" s="54" t="e">
        <f>VLOOKUP(EVID_PASTVY!$H1173,KATEGORIE_ZVIRAT!$B$2:$M$31,7,FALSE)*L1173/1000*M1173/24*(F1173-E1173+1)/J1173</f>
        <v>#N/A</v>
      </c>
      <c r="Q1173" s="52" t="e">
        <f>VLOOKUP(EVID_PASTVY!$H1173,KATEGORIE_ZVIRAT!$B$2:$M$31,10,FALSE)*P1173*10</f>
        <v>#N/A</v>
      </c>
      <c r="R1173" s="52" t="e">
        <f>VLOOKUP(EVID_PASTVY!$H1173,KATEGORIE_ZVIRAT!$B$2:$M$31,11,FALSE)*P1173*10</f>
        <v>#N/A</v>
      </c>
      <c r="S1173" s="52" t="e">
        <f>VLOOKUP(EVID_PASTVY!$H1173,KATEGORIE_ZVIRAT!$B$2:$M$31,12,FALSE)*P1173*10</f>
        <v>#N/A</v>
      </c>
    </row>
    <row r="1174" spans="1:19" x14ac:dyDescent="0.2">
      <c r="A1174" s="32"/>
      <c r="B1174" s="37" t="e">
        <f>VLOOKUP($A1174,EVID_OSEVU!$A$1:$M$4972,2,FALSE)</f>
        <v>#N/A</v>
      </c>
      <c r="C1174" s="37" t="e">
        <f>VLOOKUP($A1174,EVID_OSEVU!$A$1:$M$4972,3,FALSE)</f>
        <v>#N/A</v>
      </c>
      <c r="D1174" s="45" t="e">
        <f>VLOOKUP($A1174,EVID_OSEVU!$A$1:$M$4972,4,FALSE)</f>
        <v>#N/A</v>
      </c>
      <c r="E1174" s="35"/>
      <c r="F1174" s="53"/>
      <c r="G1174" s="32"/>
      <c r="H1174" s="45" t="e">
        <f>VLOOKUP(G1174,Export7[#All],2,FALSE)</f>
        <v>#N/A</v>
      </c>
      <c r="I1174" s="45" t="e">
        <f>VLOOKUP($A1174,EVID_OSEVU!$A$1:$M$4972,10,FALSE)</f>
        <v>#N/A</v>
      </c>
      <c r="J1174" s="58" t="e">
        <f>VLOOKUP($A1174,EVID_OSEVU!$A$1:$M$4972,11,FALSE)</f>
        <v>#N/A</v>
      </c>
      <c r="K1174" s="33"/>
      <c r="L1174" s="45" t="e">
        <f>VLOOKUP(EVID_PASTVY!H1174,KATEGORIE_ZVIRAT!$B$2:$M$31,6,FALSE)*K1174</f>
        <v>#N/A</v>
      </c>
      <c r="M1174" s="33">
        <v>24</v>
      </c>
      <c r="N1174" s="45" t="e">
        <f>VLOOKUP(EVID_PASTVY!$H1174,KATEGORIE_ZVIRAT!$B$2:$M$31,8,FALSE)</f>
        <v>#N/A</v>
      </c>
      <c r="O1174" s="45" t="e">
        <f>VLOOKUP(EVID_PASTVY!$H1174,KATEGORIE_ZVIRAT!$B$2:$M$31,9,FALSE)</f>
        <v>#N/A</v>
      </c>
      <c r="P1174" s="54" t="e">
        <f>VLOOKUP(EVID_PASTVY!$H1174,KATEGORIE_ZVIRAT!$B$2:$M$31,7,FALSE)*L1174/1000*M1174/24*(F1174-E1174+1)/J1174</f>
        <v>#N/A</v>
      </c>
      <c r="Q1174" s="52" t="e">
        <f>VLOOKUP(EVID_PASTVY!$H1174,KATEGORIE_ZVIRAT!$B$2:$M$31,10,FALSE)*P1174*10</f>
        <v>#N/A</v>
      </c>
      <c r="R1174" s="52" t="e">
        <f>VLOOKUP(EVID_PASTVY!$H1174,KATEGORIE_ZVIRAT!$B$2:$M$31,11,FALSE)*P1174*10</f>
        <v>#N/A</v>
      </c>
      <c r="S1174" s="52" t="e">
        <f>VLOOKUP(EVID_PASTVY!$H1174,KATEGORIE_ZVIRAT!$B$2:$M$31,12,FALSE)*P1174*10</f>
        <v>#N/A</v>
      </c>
    </row>
    <row r="1175" spans="1:19" x14ac:dyDescent="0.2">
      <c r="A1175" s="32"/>
      <c r="B1175" s="37" t="e">
        <f>VLOOKUP($A1175,EVID_OSEVU!$A$1:$M$4972,2,FALSE)</f>
        <v>#N/A</v>
      </c>
      <c r="C1175" s="37" t="e">
        <f>VLOOKUP($A1175,EVID_OSEVU!$A$1:$M$4972,3,FALSE)</f>
        <v>#N/A</v>
      </c>
      <c r="D1175" s="45" t="e">
        <f>VLOOKUP($A1175,EVID_OSEVU!$A$1:$M$4972,4,FALSE)</f>
        <v>#N/A</v>
      </c>
      <c r="E1175" s="35"/>
      <c r="F1175" s="53"/>
      <c r="G1175" s="32"/>
      <c r="H1175" s="45" t="e">
        <f>VLOOKUP(G1175,Export7[#All],2,FALSE)</f>
        <v>#N/A</v>
      </c>
      <c r="I1175" s="45" t="e">
        <f>VLOOKUP($A1175,EVID_OSEVU!$A$1:$M$4972,10,FALSE)</f>
        <v>#N/A</v>
      </c>
      <c r="J1175" s="58" t="e">
        <f>VLOOKUP($A1175,EVID_OSEVU!$A$1:$M$4972,11,FALSE)</f>
        <v>#N/A</v>
      </c>
      <c r="K1175" s="33"/>
      <c r="L1175" s="45" t="e">
        <f>VLOOKUP(EVID_PASTVY!H1175,KATEGORIE_ZVIRAT!$B$2:$M$31,6,FALSE)*K1175</f>
        <v>#N/A</v>
      </c>
      <c r="M1175" s="33">
        <v>24</v>
      </c>
      <c r="N1175" s="45" t="e">
        <f>VLOOKUP(EVID_PASTVY!$H1175,KATEGORIE_ZVIRAT!$B$2:$M$31,8,FALSE)</f>
        <v>#N/A</v>
      </c>
      <c r="O1175" s="45" t="e">
        <f>VLOOKUP(EVID_PASTVY!$H1175,KATEGORIE_ZVIRAT!$B$2:$M$31,9,FALSE)</f>
        <v>#N/A</v>
      </c>
      <c r="P1175" s="54" t="e">
        <f>VLOOKUP(EVID_PASTVY!$H1175,KATEGORIE_ZVIRAT!$B$2:$M$31,7,FALSE)*L1175/1000*M1175/24*(F1175-E1175+1)/J1175</f>
        <v>#N/A</v>
      </c>
      <c r="Q1175" s="52" t="e">
        <f>VLOOKUP(EVID_PASTVY!$H1175,KATEGORIE_ZVIRAT!$B$2:$M$31,10,FALSE)*P1175*10</f>
        <v>#N/A</v>
      </c>
      <c r="R1175" s="52" t="e">
        <f>VLOOKUP(EVID_PASTVY!$H1175,KATEGORIE_ZVIRAT!$B$2:$M$31,11,FALSE)*P1175*10</f>
        <v>#N/A</v>
      </c>
      <c r="S1175" s="52" t="e">
        <f>VLOOKUP(EVID_PASTVY!$H1175,KATEGORIE_ZVIRAT!$B$2:$M$31,12,FALSE)*P1175*10</f>
        <v>#N/A</v>
      </c>
    </row>
    <row r="1176" spans="1:19" x14ac:dyDescent="0.2">
      <c r="A1176" s="32"/>
      <c r="B1176" s="37" t="e">
        <f>VLOOKUP($A1176,EVID_OSEVU!$A$1:$M$4972,2,FALSE)</f>
        <v>#N/A</v>
      </c>
      <c r="C1176" s="37" t="e">
        <f>VLOOKUP($A1176,EVID_OSEVU!$A$1:$M$4972,3,FALSE)</f>
        <v>#N/A</v>
      </c>
      <c r="D1176" s="45" t="e">
        <f>VLOOKUP($A1176,EVID_OSEVU!$A$1:$M$4972,4,FALSE)</f>
        <v>#N/A</v>
      </c>
      <c r="E1176" s="35"/>
      <c r="F1176" s="53"/>
      <c r="G1176" s="32"/>
      <c r="H1176" s="45" t="e">
        <f>VLOOKUP(G1176,Export7[#All],2,FALSE)</f>
        <v>#N/A</v>
      </c>
      <c r="I1176" s="45" t="e">
        <f>VLOOKUP($A1176,EVID_OSEVU!$A$1:$M$4972,10,FALSE)</f>
        <v>#N/A</v>
      </c>
      <c r="J1176" s="58" t="e">
        <f>VLOOKUP($A1176,EVID_OSEVU!$A$1:$M$4972,11,FALSE)</f>
        <v>#N/A</v>
      </c>
      <c r="K1176" s="33"/>
      <c r="L1176" s="45" t="e">
        <f>VLOOKUP(EVID_PASTVY!H1176,KATEGORIE_ZVIRAT!$B$2:$M$31,6,FALSE)*K1176</f>
        <v>#N/A</v>
      </c>
      <c r="M1176" s="33">
        <v>24</v>
      </c>
      <c r="N1176" s="45" t="e">
        <f>VLOOKUP(EVID_PASTVY!$H1176,KATEGORIE_ZVIRAT!$B$2:$M$31,8,FALSE)</f>
        <v>#N/A</v>
      </c>
      <c r="O1176" s="45" t="e">
        <f>VLOOKUP(EVID_PASTVY!$H1176,KATEGORIE_ZVIRAT!$B$2:$M$31,9,FALSE)</f>
        <v>#N/A</v>
      </c>
      <c r="P1176" s="54" t="e">
        <f>VLOOKUP(EVID_PASTVY!$H1176,KATEGORIE_ZVIRAT!$B$2:$M$31,7,FALSE)*L1176/1000*M1176/24*(F1176-E1176+1)/J1176</f>
        <v>#N/A</v>
      </c>
      <c r="Q1176" s="52" t="e">
        <f>VLOOKUP(EVID_PASTVY!$H1176,KATEGORIE_ZVIRAT!$B$2:$M$31,10,FALSE)*P1176*10</f>
        <v>#N/A</v>
      </c>
      <c r="R1176" s="52" t="e">
        <f>VLOOKUP(EVID_PASTVY!$H1176,KATEGORIE_ZVIRAT!$B$2:$M$31,11,FALSE)*P1176*10</f>
        <v>#N/A</v>
      </c>
      <c r="S1176" s="52" t="e">
        <f>VLOOKUP(EVID_PASTVY!$H1176,KATEGORIE_ZVIRAT!$B$2:$M$31,12,FALSE)*P1176*10</f>
        <v>#N/A</v>
      </c>
    </row>
    <row r="1177" spans="1:19" x14ac:dyDescent="0.2">
      <c r="A1177" s="32"/>
      <c r="B1177" s="37" t="e">
        <f>VLOOKUP($A1177,EVID_OSEVU!$A$1:$M$4972,2,FALSE)</f>
        <v>#N/A</v>
      </c>
      <c r="C1177" s="37" t="e">
        <f>VLOOKUP($A1177,EVID_OSEVU!$A$1:$M$4972,3,FALSE)</f>
        <v>#N/A</v>
      </c>
      <c r="D1177" s="45" t="e">
        <f>VLOOKUP($A1177,EVID_OSEVU!$A$1:$M$4972,4,FALSE)</f>
        <v>#N/A</v>
      </c>
      <c r="E1177" s="35"/>
      <c r="F1177" s="53"/>
      <c r="G1177" s="32"/>
      <c r="H1177" s="45" t="e">
        <f>VLOOKUP(G1177,Export7[#All],2,FALSE)</f>
        <v>#N/A</v>
      </c>
      <c r="I1177" s="45" t="e">
        <f>VLOOKUP($A1177,EVID_OSEVU!$A$1:$M$4972,10,FALSE)</f>
        <v>#N/A</v>
      </c>
      <c r="J1177" s="58" t="e">
        <f>VLOOKUP($A1177,EVID_OSEVU!$A$1:$M$4972,11,FALSE)</f>
        <v>#N/A</v>
      </c>
      <c r="K1177" s="33"/>
      <c r="L1177" s="45" t="e">
        <f>VLOOKUP(EVID_PASTVY!H1177,KATEGORIE_ZVIRAT!$B$2:$M$31,6,FALSE)*K1177</f>
        <v>#N/A</v>
      </c>
      <c r="M1177" s="33">
        <v>24</v>
      </c>
      <c r="N1177" s="45" t="e">
        <f>VLOOKUP(EVID_PASTVY!$H1177,KATEGORIE_ZVIRAT!$B$2:$M$31,8,FALSE)</f>
        <v>#N/A</v>
      </c>
      <c r="O1177" s="45" t="e">
        <f>VLOOKUP(EVID_PASTVY!$H1177,KATEGORIE_ZVIRAT!$B$2:$M$31,9,FALSE)</f>
        <v>#N/A</v>
      </c>
      <c r="P1177" s="54" t="e">
        <f>VLOOKUP(EVID_PASTVY!$H1177,KATEGORIE_ZVIRAT!$B$2:$M$31,7,FALSE)*L1177/1000*M1177/24*(F1177-E1177+1)/J1177</f>
        <v>#N/A</v>
      </c>
      <c r="Q1177" s="52" t="e">
        <f>VLOOKUP(EVID_PASTVY!$H1177,KATEGORIE_ZVIRAT!$B$2:$M$31,10,FALSE)*P1177*10</f>
        <v>#N/A</v>
      </c>
      <c r="R1177" s="52" t="e">
        <f>VLOOKUP(EVID_PASTVY!$H1177,KATEGORIE_ZVIRAT!$B$2:$M$31,11,FALSE)*P1177*10</f>
        <v>#N/A</v>
      </c>
      <c r="S1177" s="52" t="e">
        <f>VLOOKUP(EVID_PASTVY!$H1177,KATEGORIE_ZVIRAT!$B$2:$M$31,12,FALSE)*P1177*10</f>
        <v>#N/A</v>
      </c>
    </row>
    <row r="1178" spans="1:19" x14ac:dyDescent="0.2">
      <c r="A1178" s="32"/>
      <c r="B1178" s="37" t="e">
        <f>VLOOKUP($A1178,EVID_OSEVU!$A$1:$M$4972,2,FALSE)</f>
        <v>#N/A</v>
      </c>
      <c r="C1178" s="37" t="e">
        <f>VLOOKUP($A1178,EVID_OSEVU!$A$1:$M$4972,3,FALSE)</f>
        <v>#N/A</v>
      </c>
      <c r="D1178" s="45" t="e">
        <f>VLOOKUP($A1178,EVID_OSEVU!$A$1:$M$4972,4,FALSE)</f>
        <v>#N/A</v>
      </c>
      <c r="E1178" s="35"/>
      <c r="F1178" s="53"/>
      <c r="G1178" s="32"/>
      <c r="H1178" s="45" t="e">
        <f>VLOOKUP(G1178,Export7[#All],2,FALSE)</f>
        <v>#N/A</v>
      </c>
      <c r="I1178" s="45" t="e">
        <f>VLOOKUP($A1178,EVID_OSEVU!$A$1:$M$4972,10,FALSE)</f>
        <v>#N/A</v>
      </c>
      <c r="J1178" s="58" t="e">
        <f>VLOOKUP($A1178,EVID_OSEVU!$A$1:$M$4972,11,FALSE)</f>
        <v>#N/A</v>
      </c>
      <c r="K1178" s="33"/>
      <c r="L1178" s="45" t="e">
        <f>VLOOKUP(EVID_PASTVY!H1178,KATEGORIE_ZVIRAT!$B$2:$M$31,6,FALSE)*K1178</f>
        <v>#N/A</v>
      </c>
      <c r="M1178" s="33">
        <v>24</v>
      </c>
      <c r="N1178" s="45" t="e">
        <f>VLOOKUP(EVID_PASTVY!$H1178,KATEGORIE_ZVIRAT!$B$2:$M$31,8,FALSE)</f>
        <v>#N/A</v>
      </c>
      <c r="O1178" s="45" t="e">
        <f>VLOOKUP(EVID_PASTVY!$H1178,KATEGORIE_ZVIRAT!$B$2:$M$31,9,FALSE)</f>
        <v>#N/A</v>
      </c>
      <c r="P1178" s="54" t="e">
        <f>VLOOKUP(EVID_PASTVY!$H1178,KATEGORIE_ZVIRAT!$B$2:$M$31,7,FALSE)*L1178/1000*M1178/24*(F1178-E1178+1)/J1178</f>
        <v>#N/A</v>
      </c>
      <c r="Q1178" s="52" t="e">
        <f>VLOOKUP(EVID_PASTVY!$H1178,KATEGORIE_ZVIRAT!$B$2:$M$31,10,FALSE)*P1178*10</f>
        <v>#N/A</v>
      </c>
      <c r="R1178" s="52" t="e">
        <f>VLOOKUP(EVID_PASTVY!$H1178,KATEGORIE_ZVIRAT!$B$2:$M$31,11,FALSE)*P1178*10</f>
        <v>#N/A</v>
      </c>
      <c r="S1178" s="52" t="e">
        <f>VLOOKUP(EVID_PASTVY!$H1178,KATEGORIE_ZVIRAT!$B$2:$M$31,12,FALSE)*P1178*10</f>
        <v>#N/A</v>
      </c>
    </row>
    <row r="1179" spans="1:19" x14ac:dyDescent="0.2">
      <c r="A1179" s="32"/>
      <c r="B1179" s="37" t="e">
        <f>VLOOKUP($A1179,EVID_OSEVU!$A$1:$M$4972,2,FALSE)</f>
        <v>#N/A</v>
      </c>
      <c r="C1179" s="37" t="e">
        <f>VLOOKUP($A1179,EVID_OSEVU!$A$1:$M$4972,3,FALSE)</f>
        <v>#N/A</v>
      </c>
      <c r="D1179" s="45" t="e">
        <f>VLOOKUP($A1179,EVID_OSEVU!$A$1:$M$4972,4,FALSE)</f>
        <v>#N/A</v>
      </c>
      <c r="E1179" s="35"/>
      <c r="F1179" s="53"/>
      <c r="G1179" s="32"/>
      <c r="H1179" s="45" t="e">
        <f>VLOOKUP(G1179,Export7[#All],2,FALSE)</f>
        <v>#N/A</v>
      </c>
      <c r="I1179" s="45" t="e">
        <f>VLOOKUP($A1179,EVID_OSEVU!$A$1:$M$4972,10,FALSE)</f>
        <v>#N/A</v>
      </c>
      <c r="J1179" s="58" t="e">
        <f>VLOOKUP($A1179,EVID_OSEVU!$A$1:$M$4972,11,FALSE)</f>
        <v>#N/A</v>
      </c>
      <c r="K1179" s="33"/>
      <c r="L1179" s="45" t="e">
        <f>VLOOKUP(EVID_PASTVY!H1179,KATEGORIE_ZVIRAT!$B$2:$M$31,6,FALSE)*K1179</f>
        <v>#N/A</v>
      </c>
      <c r="M1179" s="33">
        <v>24</v>
      </c>
      <c r="N1179" s="45" t="e">
        <f>VLOOKUP(EVID_PASTVY!$H1179,KATEGORIE_ZVIRAT!$B$2:$M$31,8,FALSE)</f>
        <v>#N/A</v>
      </c>
      <c r="O1179" s="45" t="e">
        <f>VLOOKUP(EVID_PASTVY!$H1179,KATEGORIE_ZVIRAT!$B$2:$M$31,9,FALSE)</f>
        <v>#N/A</v>
      </c>
      <c r="P1179" s="54" t="e">
        <f>VLOOKUP(EVID_PASTVY!$H1179,KATEGORIE_ZVIRAT!$B$2:$M$31,7,FALSE)*L1179/1000*M1179/24*(F1179-E1179+1)/J1179</f>
        <v>#N/A</v>
      </c>
      <c r="Q1179" s="52" t="e">
        <f>VLOOKUP(EVID_PASTVY!$H1179,KATEGORIE_ZVIRAT!$B$2:$M$31,10,FALSE)*P1179*10</f>
        <v>#N/A</v>
      </c>
      <c r="R1179" s="52" t="e">
        <f>VLOOKUP(EVID_PASTVY!$H1179,KATEGORIE_ZVIRAT!$B$2:$M$31,11,FALSE)*P1179*10</f>
        <v>#N/A</v>
      </c>
      <c r="S1179" s="52" t="e">
        <f>VLOOKUP(EVID_PASTVY!$H1179,KATEGORIE_ZVIRAT!$B$2:$M$31,12,FALSE)*P1179*10</f>
        <v>#N/A</v>
      </c>
    </row>
    <row r="1180" spans="1:19" x14ac:dyDescent="0.2">
      <c r="A1180" s="32"/>
      <c r="B1180" s="37" t="e">
        <f>VLOOKUP($A1180,EVID_OSEVU!$A$1:$M$4972,2,FALSE)</f>
        <v>#N/A</v>
      </c>
      <c r="C1180" s="37" t="e">
        <f>VLOOKUP($A1180,EVID_OSEVU!$A$1:$M$4972,3,FALSE)</f>
        <v>#N/A</v>
      </c>
      <c r="D1180" s="45" t="e">
        <f>VLOOKUP($A1180,EVID_OSEVU!$A$1:$M$4972,4,FALSE)</f>
        <v>#N/A</v>
      </c>
      <c r="E1180" s="35"/>
      <c r="F1180" s="53"/>
      <c r="G1180" s="32"/>
      <c r="H1180" s="45" t="e">
        <f>VLOOKUP(G1180,Export7[#All],2,FALSE)</f>
        <v>#N/A</v>
      </c>
      <c r="I1180" s="45" t="e">
        <f>VLOOKUP($A1180,EVID_OSEVU!$A$1:$M$4972,10,FALSE)</f>
        <v>#N/A</v>
      </c>
      <c r="J1180" s="58" t="e">
        <f>VLOOKUP($A1180,EVID_OSEVU!$A$1:$M$4972,11,FALSE)</f>
        <v>#N/A</v>
      </c>
      <c r="K1180" s="33"/>
      <c r="L1180" s="45" t="e">
        <f>VLOOKUP(EVID_PASTVY!H1180,KATEGORIE_ZVIRAT!$B$2:$M$31,6,FALSE)*K1180</f>
        <v>#N/A</v>
      </c>
      <c r="M1180" s="33">
        <v>24</v>
      </c>
      <c r="N1180" s="45" t="e">
        <f>VLOOKUP(EVID_PASTVY!$H1180,KATEGORIE_ZVIRAT!$B$2:$M$31,8,FALSE)</f>
        <v>#N/A</v>
      </c>
      <c r="O1180" s="45" t="e">
        <f>VLOOKUP(EVID_PASTVY!$H1180,KATEGORIE_ZVIRAT!$B$2:$M$31,9,FALSE)</f>
        <v>#N/A</v>
      </c>
      <c r="P1180" s="54" t="e">
        <f>VLOOKUP(EVID_PASTVY!$H1180,KATEGORIE_ZVIRAT!$B$2:$M$31,7,FALSE)*L1180/1000*M1180/24*(F1180-E1180+1)/J1180</f>
        <v>#N/A</v>
      </c>
      <c r="Q1180" s="52" t="e">
        <f>VLOOKUP(EVID_PASTVY!$H1180,KATEGORIE_ZVIRAT!$B$2:$M$31,10,FALSE)*P1180*10</f>
        <v>#N/A</v>
      </c>
      <c r="R1180" s="52" t="e">
        <f>VLOOKUP(EVID_PASTVY!$H1180,KATEGORIE_ZVIRAT!$B$2:$M$31,11,FALSE)*P1180*10</f>
        <v>#N/A</v>
      </c>
      <c r="S1180" s="52" t="e">
        <f>VLOOKUP(EVID_PASTVY!$H1180,KATEGORIE_ZVIRAT!$B$2:$M$31,12,FALSE)*P1180*10</f>
        <v>#N/A</v>
      </c>
    </row>
    <row r="1181" spans="1:19" x14ac:dyDescent="0.2">
      <c r="A1181" s="32"/>
      <c r="B1181" s="37" t="e">
        <f>VLOOKUP($A1181,EVID_OSEVU!$A$1:$M$4972,2,FALSE)</f>
        <v>#N/A</v>
      </c>
      <c r="C1181" s="37" t="e">
        <f>VLOOKUP($A1181,EVID_OSEVU!$A$1:$M$4972,3,FALSE)</f>
        <v>#N/A</v>
      </c>
      <c r="D1181" s="45" t="e">
        <f>VLOOKUP($A1181,EVID_OSEVU!$A$1:$M$4972,4,FALSE)</f>
        <v>#N/A</v>
      </c>
      <c r="E1181" s="35"/>
      <c r="F1181" s="53"/>
      <c r="G1181" s="32"/>
      <c r="H1181" s="45" t="e">
        <f>VLOOKUP(G1181,Export7[#All],2,FALSE)</f>
        <v>#N/A</v>
      </c>
      <c r="I1181" s="45" t="e">
        <f>VLOOKUP($A1181,EVID_OSEVU!$A$1:$M$4972,10,FALSE)</f>
        <v>#N/A</v>
      </c>
      <c r="J1181" s="58" t="e">
        <f>VLOOKUP($A1181,EVID_OSEVU!$A$1:$M$4972,11,FALSE)</f>
        <v>#N/A</v>
      </c>
      <c r="K1181" s="33"/>
      <c r="L1181" s="45" t="e">
        <f>VLOOKUP(EVID_PASTVY!H1181,KATEGORIE_ZVIRAT!$B$2:$M$31,6,FALSE)*K1181</f>
        <v>#N/A</v>
      </c>
      <c r="M1181" s="33">
        <v>24</v>
      </c>
      <c r="N1181" s="45" t="e">
        <f>VLOOKUP(EVID_PASTVY!$H1181,KATEGORIE_ZVIRAT!$B$2:$M$31,8,FALSE)</f>
        <v>#N/A</v>
      </c>
      <c r="O1181" s="45" t="e">
        <f>VLOOKUP(EVID_PASTVY!$H1181,KATEGORIE_ZVIRAT!$B$2:$M$31,9,FALSE)</f>
        <v>#N/A</v>
      </c>
      <c r="P1181" s="54" t="e">
        <f>VLOOKUP(EVID_PASTVY!$H1181,KATEGORIE_ZVIRAT!$B$2:$M$31,7,FALSE)*L1181/1000*M1181/24*(F1181-E1181+1)/J1181</f>
        <v>#N/A</v>
      </c>
      <c r="Q1181" s="52" t="e">
        <f>VLOOKUP(EVID_PASTVY!$H1181,KATEGORIE_ZVIRAT!$B$2:$M$31,10,FALSE)*P1181*10</f>
        <v>#N/A</v>
      </c>
      <c r="R1181" s="52" t="e">
        <f>VLOOKUP(EVID_PASTVY!$H1181,KATEGORIE_ZVIRAT!$B$2:$M$31,11,FALSE)*P1181*10</f>
        <v>#N/A</v>
      </c>
      <c r="S1181" s="52" t="e">
        <f>VLOOKUP(EVID_PASTVY!$H1181,KATEGORIE_ZVIRAT!$B$2:$M$31,12,FALSE)*P1181*10</f>
        <v>#N/A</v>
      </c>
    </row>
    <row r="1182" spans="1:19" x14ac:dyDescent="0.2">
      <c r="A1182" s="32"/>
      <c r="B1182" s="37" t="e">
        <f>VLOOKUP($A1182,EVID_OSEVU!$A$1:$M$4972,2,FALSE)</f>
        <v>#N/A</v>
      </c>
      <c r="C1182" s="37" t="e">
        <f>VLOOKUP($A1182,EVID_OSEVU!$A$1:$M$4972,3,FALSE)</f>
        <v>#N/A</v>
      </c>
      <c r="D1182" s="45" t="e">
        <f>VLOOKUP($A1182,EVID_OSEVU!$A$1:$M$4972,4,FALSE)</f>
        <v>#N/A</v>
      </c>
      <c r="E1182" s="35"/>
      <c r="F1182" s="53"/>
      <c r="G1182" s="32"/>
      <c r="H1182" s="45" t="e">
        <f>VLOOKUP(G1182,Export7[#All],2,FALSE)</f>
        <v>#N/A</v>
      </c>
      <c r="I1182" s="45" t="e">
        <f>VLOOKUP($A1182,EVID_OSEVU!$A$1:$M$4972,10,FALSE)</f>
        <v>#N/A</v>
      </c>
      <c r="J1182" s="58" t="e">
        <f>VLOOKUP($A1182,EVID_OSEVU!$A$1:$M$4972,11,FALSE)</f>
        <v>#N/A</v>
      </c>
      <c r="K1182" s="33"/>
      <c r="L1182" s="45" t="e">
        <f>VLOOKUP(EVID_PASTVY!H1182,KATEGORIE_ZVIRAT!$B$2:$M$31,6,FALSE)*K1182</f>
        <v>#N/A</v>
      </c>
      <c r="M1182" s="33">
        <v>24</v>
      </c>
      <c r="N1182" s="45" t="e">
        <f>VLOOKUP(EVID_PASTVY!$H1182,KATEGORIE_ZVIRAT!$B$2:$M$31,8,FALSE)</f>
        <v>#N/A</v>
      </c>
      <c r="O1182" s="45" t="e">
        <f>VLOOKUP(EVID_PASTVY!$H1182,KATEGORIE_ZVIRAT!$B$2:$M$31,9,FALSE)</f>
        <v>#N/A</v>
      </c>
      <c r="P1182" s="54" t="e">
        <f>VLOOKUP(EVID_PASTVY!$H1182,KATEGORIE_ZVIRAT!$B$2:$M$31,7,FALSE)*L1182/1000*M1182/24*(F1182-E1182+1)/J1182</f>
        <v>#N/A</v>
      </c>
      <c r="Q1182" s="52" t="e">
        <f>VLOOKUP(EVID_PASTVY!$H1182,KATEGORIE_ZVIRAT!$B$2:$M$31,10,FALSE)*P1182*10</f>
        <v>#N/A</v>
      </c>
      <c r="R1182" s="52" t="e">
        <f>VLOOKUP(EVID_PASTVY!$H1182,KATEGORIE_ZVIRAT!$B$2:$M$31,11,FALSE)*P1182*10</f>
        <v>#N/A</v>
      </c>
      <c r="S1182" s="52" t="e">
        <f>VLOOKUP(EVID_PASTVY!$H1182,KATEGORIE_ZVIRAT!$B$2:$M$31,12,FALSE)*P1182*10</f>
        <v>#N/A</v>
      </c>
    </row>
    <row r="1183" spans="1:19" x14ac:dyDescent="0.2">
      <c r="A1183" s="32"/>
      <c r="B1183" s="37" t="e">
        <f>VLOOKUP($A1183,EVID_OSEVU!$A$1:$M$4972,2,FALSE)</f>
        <v>#N/A</v>
      </c>
      <c r="C1183" s="37" t="e">
        <f>VLOOKUP($A1183,EVID_OSEVU!$A$1:$M$4972,3,FALSE)</f>
        <v>#N/A</v>
      </c>
      <c r="D1183" s="45" t="e">
        <f>VLOOKUP($A1183,EVID_OSEVU!$A$1:$M$4972,4,FALSE)</f>
        <v>#N/A</v>
      </c>
      <c r="E1183" s="35"/>
      <c r="F1183" s="53"/>
      <c r="G1183" s="32"/>
      <c r="H1183" s="45" t="e">
        <f>VLOOKUP(G1183,Export7[#All],2,FALSE)</f>
        <v>#N/A</v>
      </c>
      <c r="I1183" s="45" t="e">
        <f>VLOOKUP($A1183,EVID_OSEVU!$A$1:$M$4972,10,FALSE)</f>
        <v>#N/A</v>
      </c>
      <c r="J1183" s="58" t="e">
        <f>VLOOKUP($A1183,EVID_OSEVU!$A$1:$M$4972,11,FALSE)</f>
        <v>#N/A</v>
      </c>
      <c r="K1183" s="33"/>
      <c r="L1183" s="45" t="e">
        <f>VLOOKUP(EVID_PASTVY!H1183,KATEGORIE_ZVIRAT!$B$2:$M$31,6,FALSE)*K1183</f>
        <v>#N/A</v>
      </c>
      <c r="M1183" s="33">
        <v>24</v>
      </c>
      <c r="N1183" s="45" t="e">
        <f>VLOOKUP(EVID_PASTVY!$H1183,KATEGORIE_ZVIRAT!$B$2:$M$31,8,FALSE)</f>
        <v>#N/A</v>
      </c>
      <c r="O1183" s="45" t="e">
        <f>VLOOKUP(EVID_PASTVY!$H1183,KATEGORIE_ZVIRAT!$B$2:$M$31,9,FALSE)</f>
        <v>#N/A</v>
      </c>
      <c r="P1183" s="54" t="e">
        <f>VLOOKUP(EVID_PASTVY!$H1183,KATEGORIE_ZVIRAT!$B$2:$M$31,7,FALSE)*L1183/1000*M1183/24*(F1183-E1183+1)/J1183</f>
        <v>#N/A</v>
      </c>
      <c r="Q1183" s="52" t="e">
        <f>VLOOKUP(EVID_PASTVY!$H1183,KATEGORIE_ZVIRAT!$B$2:$M$31,10,FALSE)*P1183*10</f>
        <v>#N/A</v>
      </c>
      <c r="R1183" s="52" t="e">
        <f>VLOOKUP(EVID_PASTVY!$H1183,KATEGORIE_ZVIRAT!$B$2:$M$31,11,FALSE)*P1183*10</f>
        <v>#N/A</v>
      </c>
      <c r="S1183" s="52" t="e">
        <f>VLOOKUP(EVID_PASTVY!$H1183,KATEGORIE_ZVIRAT!$B$2:$M$31,12,FALSE)*P1183*10</f>
        <v>#N/A</v>
      </c>
    </row>
    <row r="1184" spans="1:19" x14ac:dyDescent="0.2">
      <c r="A1184" s="32"/>
      <c r="B1184" s="37" t="e">
        <f>VLOOKUP($A1184,EVID_OSEVU!$A$1:$M$4972,2,FALSE)</f>
        <v>#N/A</v>
      </c>
      <c r="C1184" s="37" t="e">
        <f>VLOOKUP($A1184,EVID_OSEVU!$A$1:$M$4972,3,FALSE)</f>
        <v>#N/A</v>
      </c>
      <c r="D1184" s="45" t="e">
        <f>VLOOKUP($A1184,EVID_OSEVU!$A$1:$M$4972,4,FALSE)</f>
        <v>#N/A</v>
      </c>
      <c r="E1184" s="35"/>
      <c r="F1184" s="53"/>
      <c r="G1184" s="32"/>
      <c r="H1184" s="45" t="e">
        <f>VLOOKUP(G1184,Export7[#All],2,FALSE)</f>
        <v>#N/A</v>
      </c>
      <c r="I1184" s="45" t="e">
        <f>VLOOKUP($A1184,EVID_OSEVU!$A$1:$M$4972,10,FALSE)</f>
        <v>#N/A</v>
      </c>
      <c r="J1184" s="58" t="e">
        <f>VLOOKUP($A1184,EVID_OSEVU!$A$1:$M$4972,11,FALSE)</f>
        <v>#N/A</v>
      </c>
      <c r="K1184" s="33"/>
      <c r="L1184" s="45" t="e">
        <f>VLOOKUP(EVID_PASTVY!H1184,KATEGORIE_ZVIRAT!$B$2:$M$31,6,FALSE)*K1184</f>
        <v>#N/A</v>
      </c>
      <c r="M1184" s="33">
        <v>24</v>
      </c>
      <c r="N1184" s="45" t="e">
        <f>VLOOKUP(EVID_PASTVY!$H1184,KATEGORIE_ZVIRAT!$B$2:$M$31,8,FALSE)</f>
        <v>#N/A</v>
      </c>
      <c r="O1184" s="45" t="e">
        <f>VLOOKUP(EVID_PASTVY!$H1184,KATEGORIE_ZVIRAT!$B$2:$M$31,9,FALSE)</f>
        <v>#N/A</v>
      </c>
      <c r="P1184" s="54" t="e">
        <f>VLOOKUP(EVID_PASTVY!$H1184,KATEGORIE_ZVIRAT!$B$2:$M$31,7,FALSE)*L1184/1000*M1184/24*(F1184-E1184+1)/J1184</f>
        <v>#N/A</v>
      </c>
      <c r="Q1184" s="52" t="e">
        <f>VLOOKUP(EVID_PASTVY!$H1184,KATEGORIE_ZVIRAT!$B$2:$M$31,10,FALSE)*P1184*10</f>
        <v>#N/A</v>
      </c>
      <c r="R1184" s="52" t="e">
        <f>VLOOKUP(EVID_PASTVY!$H1184,KATEGORIE_ZVIRAT!$B$2:$M$31,11,FALSE)*P1184*10</f>
        <v>#N/A</v>
      </c>
      <c r="S1184" s="52" t="e">
        <f>VLOOKUP(EVID_PASTVY!$H1184,KATEGORIE_ZVIRAT!$B$2:$M$31,12,FALSE)*P1184*10</f>
        <v>#N/A</v>
      </c>
    </row>
    <row r="1185" spans="1:19" x14ac:dyDescent="0.2">
      <c r="A1185" s="32"/>
      <c r="B1185" s="37" t="e">
        <f>VLOOKUP($A1185,EVID_OSEVU!$A$1:$M$4972,2,FALSE)</f>
        <v>#N/A</v>
      </c>
      <c r="C1185" s="37" t="e">
        <f>VLOOKUP($A1185,EVID_OSEVU!$A$1:$M$4972,3,FALSE)</f>
        <v>#N/A</v>
      </c>
      <c r="D1185" s="45" t="e">
        <f>VLOOKUP($A1185,EVID_OSEVU!$A$1:$M$4972,4,FALSE)</f>
        <v>#N/A</v>
      </c>
      <c r="E1185" s="35"/>
      <c r="F1185" s="53"/>
      <c r="G1185" s="32"/>
      <c r="H1185" s="45" t="e">
        <f>VLOOKUP(G1185,Export7[#All],2,FALSE)</f>
        <v>#N/A</v>
      </c>
      <c r="I1185" s="45" t="e">
        <f>VLOOKUP($A1185,EVID_OSEVU!$A$1:$M$4972,10,FALSE)</f>
        <v>#N/A</v>
      </c>
      <c r="J1185" s="58" t="e">
        <f>VLOOKUP($A1185,EVID_OSEVU!$A$1:$M$4972,11,FALSE)</f>
        <v>#N/A</v>
      </c>
      <c r="K1185" s="33"/>
      <c r="L1185" s="45" t="e">
        <f>VLOOKUP(EVID_PASTVY!H1185,KATEGORIE_ZVIRAT!$B$2:$M$31,6,FALSE)*K1185</f>
        <v>#N/A</v>
      </c>
      <c r="M1185" s="33">
        <v>24</v>
      </c>
      <c r="N1185" s="45" t="e">
        <f>VLOOKUP(EVID_PASTVY!$H1185,KATEGORIE_ZVIRAT!$B$2:$M$31,8,FALSE)</f>
        <v>#N/A</v>
      </c>
      <c r="O1185" s="45" t="e">
        <f>VLOOKUP(EVID_PASTVY!$H1185,KATEGORIE_ZVIRAT!$B$2:$M$31,9,FALSE)</f>
        <v>#N/A</v>
      </c>
      <c r="P1185" s="54" t="e">
        <f>VLOOKUP(EVID_PASTVY!$H1185,KATEGORIE_ZVIRAT!$B$2:$M$31,7,FALSE)*L1185/1000*M1185/24*(F1185-E1185+1)/J1185</f>
        <v>#N/A</v>
      </c>
      <c r="Q1185" s="52" t="e">
        <f>VLOOKUP(EVID_PASTVY!$H1185,KATEGORIE_ZVIRAT!$B$2:$M$31,10,FALSE)*P1185*10</f>
        <v>#N/A</v>
      </c>
      <c r="R1185" s="52" t="e">
        <f>VLOOKUP(EVID_PASTVY!$H1185,KATEGORIE_ZVIRAT!$B$2:$M$31,11,FALSE)*P1185*10</f>
        <v>#N/A</v>
      </c>
      <c r="S1185" s="52" t="e">
        <f>VLOOKUP(EVID_PASTVY!$H1185,KATEGORIE_ZVIRAT!$B$2:$M$31,12,FALSE)*P1185*10</f>
        <v>#N/A</v>
      </c>
    </row>
    <row r="1186" spans="1:19" x14ac:dyDescent="0.2">
      <c r="A1186" s="32"/>
      <c r="B1186" s="37" t="e">
        <f>VLOOKUP($A1186,EVID_OSEVU!$A$1:$M$4972,2,FALSE)</f>
        <v>#N/A</v>
      </c>
      <c r="C1186" s="37" t="e">
        <f>VLOOKUP($A1186,EVID_OSEVU!$A$1:$M$4972,3,FALSE)</f>
        <v>#N/A</v>
      </c>
      <c r="D1186" s="45" t="e">
        <f>VLOOKUP($A1186,EVID_OSEVU!$A$1:$M$4972,4,FALSE)</f>
        <v>#N/A</v>
      </c>
      <c r="E1186" s="35"/>
      <c r="F1186" s="53"/>
      <c r="G1186" s="32"/>
      <c r="H1186" s="45" t="e">
        <f>VLOOKUP(G1186,Export7[#All],2,FALSE)</f>
        <v>#N/A</v>
      </c>
      <c r="I1186" s="45" t="e">
        <f>VLOOKUP($A1186,EVID_OSEVU!$A$1:$M$4972,10,FALSE)</f>
        <v>#N/A</v>
      </c>
      <c r="J1186" s="58" t="e">
        <f>VLOOKUP($A1186,EVID_OSEVU!$A$1:$M$4972,11,FALSE)</f>
        <v>#N/A</v>
      </c>
      <c r="K1186" s="33"/>
      <c r="L1186" s="45" t="e">
        <f>VLOOKUP(EVID_PASTVY!H1186,KATEGORIE_ZVIRAT!$B$2:$M$31,6,FALSE)*K1186</f>
        <v>#N/A</v>
      </c>
      <c r="M1186" s="33">
        <v>24</v>
      </c>
      <c r="N1186" s="45" t="e">
        <f>VLOOKUP(EVID_PASTVY!$H1186,KATEGORIE_ZVIRAT!$B$2:$M$31,8,FALSE)</f>
        <v>#N/A</v>
      </c>
      <c r="O1186" s="45" t="e">
        <f>VLOOKUP(EVID_PASTVY!$H1186,KATEGORIE_ZVIRAT!$B$2:$M$31,9,FALSE)</f>
        <v>#N/A</v>
      </c>
      <c r="P1186" s="54" t="e">
        <f>VLOOKUP(EVID_PASTVY!$H1186,KATEGORIE_ZVIRAT!$B$2:$M$31,7,FALSE)*L1186/1000*M1186/24*(F1186-E1186+1)/J1186</f>
        <v>#N/A</v>
      </c>
      <c r="Q1186" s="52" t="e">
        <f>VLOOKUP(EVID_PASTVY!$H1186,KATEGORIE_ZVIRAT!$B$2:$M$31,10,FALSE)*P1186*10</f>
        <v>#N/A</v>
      </c>
      <c r="R1186" s="52" t="e">
        <f>VLOOKUP(EVID_PASTVY!$H1186,KATEGORIE_ZVIRAT!$B$2:$M$31,11,FALSE)*P1186*10</f>
        <v>#N/A</v>
      </c>
      <c r="S1186" s="52" t="e">
        <f>VLOOKUP(EVID_PASTVY!$H1186,KATEGORIE_ZVIRAT!$B$2:$M$31,12,FALSE)*P1186*10</f>
        <v>#N/A</v>
      </c>
    </row>
    <row r="1187" spans="1:19" x14ac:dyDescent="0.2">
      <c r="A1187" s="32"/>
      <c r="B1187" s="37" t="e">
        <f>VLOOKUP($A1187,EVID_OSEVU!$A$1:$M$4972,2,FALSE)</f>
        <v>#N/A</v>
      </c>
      <c r="C1187" s="37" t="e">
        <f>VLOOKUP($A1187,EVID_OSEVU!$A$1:$M$4972,3,FALSE)</f>
        <v>#N/A</v>
      </c>
      <c r="D1187" s="45" t="e">
        <f>VLOOKUP($A1187,EVID_OSEVU!$A$1:$M$4972,4,FALSE)</f>
        <v>#N/A</v>
      </c>
      <c r="E1187" s="35"/>
      <c r="F1187" s="53"/>
      <c r="G1187" s="32"/>
      <c r="H1187" s="45" t="e">
        <f>VLOOKUP(G1187,Export7[#All],2,FALSE)</f>
        <v>#N/A</v>
      </c>
      <c r="I1187" s="45" t="e">
        <f>VLOOKUP($A1187,EVID_OSEVU!$A$1:$M$4972,10,FALSE)</f>
        <v>#N/A</v>
      </c>
      <c r="J1187" s="58" t="e">
        <f>VLOOKUP($A1187,EVID_OSEVU!$A$1:$M$4972,11,FALSE)</f>
        <v>#N/A</v>
      </c>
      <c r="K1187" s="33"/>
      <c r="L1187" s="45" t="e">
        <f>VLOOKUP(EVID_PASTVY!H1187,KATEGORIE_ZVIRAT!$B$2:$M$31,6,FALSE)*K1187</f>
        <v>#N/A</v>
      </c>
      <c r="M1187" s="33">
        <v>24</v>
      </c>
      <c r="N1187" s="45" t="e">
        <f>VLOOKUP(EVID_PASTVY!$H1187,KATEGORIE_ZVIRAT!$B$2:$M$31,8,FALSE)</f>
        <v>#N/A</v>
      </c>
      <c r="O1187" s="45" t="e">
        <f>VLOOKUP(EVID_PASTVY!$H1187,KATEGORIE_ZVIRAT!$B$2:$M$31,9,FALSE)</f>
        <v>#N/A</v>
      </c>
      <c r="P1187" s="54" t="e">
        <f>VLOOKUP(EVID_PASTVY!$H1187,KATEGORIE_ZVIRAT!$B$2:$M$31,7,FALSE)*L1187/1000*M1187/24*(F1187-E1187+1)/J1187</f>
        <v>#N/A</v>
      </c>
      <c r="Q1187" s="52" t="e">
        <f>VLOOKUP(EVID_PASTVY!$H1187,KATEGORIE_ZVIRAT!$B$2:$M$31,10,FALSE)*P1187*10</f>
        <v>#N/A</v>
      </c>
      <c r="R1187" s="52" t="e">
        <f>VLOOKUP(EVID_PASTVY!$H1187,KATEGORIE_ZVIRAT!$B$2:$M$31,11,FALSE)*P1187*10</f>
        <v>#N/A</v>
      </c>
      <c r="S1187" s="52" t="e">
        <f>VLOOKUP(EVID_PASTVY!$H1187,KATEGORIE_ZVIRAT!$B$2:$M$31,12,FALSE)*P1187*10</f>
        <v>#N/A</v>
      </c>
    </row>
    <row r="1188" spans="1:19" x14ac:dyDescent="0.2">
      <c r="A1188" s="32"/>
      <c r="B1188" s="37" t="e">
        <f>VLOOKUP($A1188,EVID_OSEVU!$A$1:$M$4972,2,FALSE)</f>
        <v>#N/A</v>
      </c>
      <c r="C1188" s="37" t="e">
        <f>VLOOKUP($A1188,EVID_OSEVU!$A$1:$M$4972,3,FALSE)</f>
        <v>#N/A</v>
      </c>
      <c r="D1188" s="45" t="e">
        <f>VLOOKUP($A1188,EVID_OSEVU!$A$1:$M$4972,4,FALSE)</f>
        <v>#N/A</v>
      </c>
      <c r="E1188" s="35"/>
      <c r="F1188" s="53"/>
      <c r="G1188" s="32"/>
      <c r="H1188" s="45" t="e">
        <f>VLOOKUP(G1188,Export7[#All],2,FALSE)</f>
        <v>#N/A</v>
      </c>
      <c r="I1188" s="45" t="e">
        <f>VLOOKUP($A1188,EVID_OSEVU!$A$1:$M$4972,10,FALSE)</f>
        <v>#N/A</v>
      </c>
      <c r="J1188" s="58" t="e">
        <f>VLOOKUP($A1188,EVID_OSEVU!$A$1:$M$4972,11,FALSE)</f>
        <v>#N/A</v>
      </c>
      <c r="K1188" s="33"/>
      <c r="L1188" s="45" t="e">
        <f>VLOOKUP(EVID_PASTVY!H1188,KATEGORIE_ZVIRAT!$B$2:$M$31,6,FALSE)*K1188</f>
        <v>#N/A</v>
      </c>
      <c r="M1188" s="33">
        <v>24</v>
      </c>
      <c r="N1188" s="45" t="e">
        <f>VLOOKUP(EVID_PASTVY!$H1188,KATEGORIE_ZVIRAT!$B$2:$M$31,8,FALSE)</f>
        <v>#N/A</v>
      </c>
      <c r="O1188" s="45" t="e">
        <f>VLOOKUP(EVID_PASTVY!$H1188,KATEGORIE_ZVIRAT!$B$2:$M$31,9,FALSE)</f>
        <v>#N/A</v>
      </c>
      <c r="P1188" s="54" t="e">
        <f>VLOOKUP(EVID_PASTVY!$H1188,KATEGORIE_ZVIRAT!$B$2:$M$31,7,FALSE)*L1188/1000*M1188/24*(F1188-E1188+1)/J1188</f>
        <v>#N/A</v>
      </c>
      <c r="Q1188" s="52" t="e">
        <f>VLOOKUP(EVID_PASTVY!$H1188,KATEGORIE_ZVIRAT!$B$2:$M$31,10,FALSE)*P1188*10</f>
        <v>#N/A</v>
      </c>
      <c r="R1188" s="52" t="e">
        <f>VLOOKUP(EVID_PASTVY!$H1188,KATEGORIE_ZVIRAT!$B$2:$M$31,11,FALSE)*P1188*10</f>
        <v>#N/A</v>
      </c>
      <c r="S1188" s="52" t="e">
        <f>VLOOKUP(EVID_PASTVY!$H1188,KATEGORIE_ZVIRAT!$B$2:$M$31,12,FALSE)*P1188*10</f>
        <v>#N/A</v>
      </c>
    </row>
    <row r="1189" spans="1:19" x14ac:dyDescent="0.2">
      <c r="A1189" s="32"/>
      <c r="B1189" s="37" t="e">
        <f>VLOOKUP($A1189,EVID_OSEVU!$A$1:$M$4972,2,FALSE)</f>
        <v>#N/A</v>
      </c>
      <c r="C1189" s="37" t="e">
        <f>VLOOKUP($A1189,EVID_OSEVU!$A$1:$M$4972,3,FALSE)</f>
        <v>#N/A</v>
      </c>
      <c r="D1189" s="45" t="e">
        <f>VLOOKUP($A1189,EVID_OSEVU!$A$1:$M$4972,4,FALSE)</f>
        <v>#N/A</v>
      </c>
      <c r="E1189" s="35"/>
      <c r="F1189" s="53"/>
      <c r="G1189" s="32"/>
      <c r="H1189" s="45" t="e">
        <f>VLOOKUP(G1189,Export7[#All],2,FALSE)</f>
        <v>#N/A</v>
      </c>
      <c r="I1189" s="45" t="e">
        <f>VLOOKUP($A1189,EVID_OSEVU!$A$1:$M$4972,10,FALSE)</f>
        <v>#N/A</v>
      </c>
      <c r="J1189" s="58" t="e">
        <f>VLOOKUP($A1189,EVID_OSEVU!$A$1:$M$4972,11,FALSE)</f>
        <v>#N/A</v>
      </c>
      <c r="K1189" s="33"/>
      <c r="L1189" s="45" t="e">
        <f>VLOOKUP(EVID_PASTVY!H1189,KATEGORIE_ZVIRAT!$B$2:$M$31,6,FALSE)*K1189</f>
        <v>#N/A</v>
      </c>
      <c r="M1189" s="33">
        <v>24</v>
      </c>
      <c r="N1189" s="45" t="e">
        <f>VLOOKUP(EVID_PASTVY!$H1189,KATEGORIE_ZVIRAT!$B$2:$M$31,8,FALSE)</f>
        <v>#N/A</v>
      </c>
      <c r="O1189" s="45" t="e">
        <f>VLOOKUP(EVID_PASTVY!$H1189,KATEGORIE_ZVIRAT!$B$2:$M$31,9,FALSE)</f>
        <v>#N/A</v>
      </c>
      <c r="P1189" s="54" t="e">
        <f>VLOOKUP(EVID_PASTVY!$H1189,KATEGORIE_ZVIRAT!$B$2:$M$31,7,FALSE)*L1189/1000*M1189/24*(F1189-E1189+1)/J1189</f>
        <v>#N/A</v>
      </c>
      <c r="Q1189" s="52" t="e">
        <f>VLOOKUP(EVID_PASTVY!$H1189,KATEGORIE_ZVIRAT!$B$2:$M$31,10,FALSE)*P1189*10</f>
        <v>#N/A</v>
      </c>
      <c r="R1189" s="52" t="e">
        <f>VLOOKUP(EVID_PASTVY!$H1189,KATEGORIE_ZVIRAT!$B$2:$M$31,11,FALSE)*P1189*10</f>
        <v>#N/A</v>
      </c>
      <c r="S1189" s="52" t="e">
        <f>VLOOKUP(EVID_PASTVY!$H1189,KATEGORIE_ZVIRAT!$B$2:$M$31,12,FALSE)*P1189*10</f>
        <v>#N/A</v>
      </c>
    </row>
    <row r="1190" spans="1:19" x14ac:dyDescent="0.2">
      <c r="A1190" s="32"/>
      <c r="B1190" s="37" t="e">
        <f>VLOOKUP($A1190,EVID_OSEVU!$A$1:$M$4972,2,FALSE)</f>
        <v>#N/A</v>
      </c>
      <c r="C1190" s="37" t="e">
        <f>VLOOKUP($A1190,EVID_OSEVU!$A$1:$M$4972,3,FALSE)</f>
        <v>#N/A</v>
      </c>
      <c r="D1190" s="45" t="e">
        <f>VLOOKUP($A1190,EVID_OSEVU!$A$1:$M$4972,4,FALSE)</f>
        <v>#N/A</v>
      </c>
      <c r="E1190" s="35"/>
      <c r="F1190" s="53"/>
      <c r="G1190" s="32"/>
      <c r="H1190" s="45" t="e">
        <f>VLOOKUP(G1190,Export7[#All],2,FALSE)</f>
        <v>#N/A</v>
      </c>
      <c r="I1190" s="45" t="e">
        <f>VLOOKUP($A1190,EVID_OSEVU!$A$1:$M$4972,10,FALSE)</f>
        <v>#N/A</v>
      </c>
      <c r="J1190" s="58" t="e">
        <f>VLOOKUP($A1190,EVID_OSEVU!$A$1:$M$4972,11,FALSE)</f>
        <v>#N/A</v>
      </c>
      <c r="K1190" s="33"/>
      <c r="L1190" s="45" t="e">
        <f>VLOOKUP(EVID_PASTVY!H1190,KATEGORIE_ZVIRAT!$B$2:$M$31,6,FALSE)*K1190</f>
        <v>#N/A</v>
      </c>
      <c r="M1190" s="33">
        <v>24</v>
      </c>
      <c r="N1190" s="45" t="e">
        <f>VLOOKUP(EVID_PASTVY!$H1190,KATEGORIE_ZVIRAT!$B$2:$M$31,8,FALSE)</f>
        <v>#N/A</v>
      </c>
      <c r="O1190" s="45" t="e">
        <f>VLOOKUP(EVID_PASTVY!$H1190,KATEGORIE_ZVIRAT!$B$2:$M$31,9,FALSE)</f>
        <v>#N/A</v>
      </c>
      <c r="P1190" s="54" t="e">
        <f>VLOOKUP(EVID_PASTVY!$H1190,KATEGORIE_ZVIRAT!$B$2:$M$31,7,FALSE)*L1190/1000*M1190/24*(F1190-E1190+1)/J1190</f>
        <v>#N/A</v>
      </c>
      <c r="Q1190" s="52" t="e">
        <f>VLOOKUP(EVID_PASTVY!$H1190,KATEGORIE_ZVIRAT!$B$2:$M$31,10,FALSE)*P1190*10</f>
        <v>#N/A</v>
      </c>
      <c r="R1190" s="52" t="e">
        <f>VLOOKUP(EVID_PASTVY!$H1190,KATEGORIE_ZVIRAT!$B$2:$M$31,11,FALSE)*P1190*10</f>
        <v>#N/A</v>
      </c>
      <c r="S1190" s="52" t="e">
        <f>VLOOKUP(EVID_PASTVY!$H1190,KATEGORIE_ZVIRAT!$B$2:$M$31,12,FALSE)*P1190*10</f>
        <v>#N/A</v>
      </c>
    </row>
    <row r="1191" spans="1:19" x14ac:dyDescent="0.2">
      <c r="A1191" s="32"/>
      <c r="B1191" s="37" t="e">
        <f>VLOOKUP($A1191,EVID_OSEVU!$A$1:$M$4972,2,FALSE)</f>
        <v>#N/A</v>
      </c>
      <c r="C1191" s="37" t="e">
        <f>VLOOKUP($A1191,EVID_OSEVU!$A$1:$M$4972,3,FALSE)</f>
        <v>#N/A</v>
      </c>
      <c r="D1191" s="45" t="e">
        <f>VLOOKUP($A1191,EVID_OSEVU!$A$1:$M$4972,4,FALSE)</f>
        <v>#N/A</v>
      </c>
      <c r="E1191" s="35"/>
      <c r="F1191" s="53"/>
      <c r="G1191" s="32"/>
      <c r="H1191" s="45" t="e">
        <f>VLOOKUP(G1191,Export7[#All],2,FALSE)</f>
        <v>#N/A</v>
      </c>
      <c r="I1191" s="45" t="e">
        <f>VLOOKUP($A1191,EVID_OSEVU!$A$1:$M$4972,10,FALSE)</f>
        <v>#N/A</v>
      </c>
      <c r="J1191" s="58" t="e">
        <f>VLOOKUP($A1191,EVID_OSEVU!$A$1:$M$4972,11,FALSE)</f>
        <v>#N/A</v>
      </c>
      <c r="K1191" s="33"/>
      <c r="L1191" s="45" t="e">
        <f>VLOOKUP(EVID_PASTVY!H1191,KATEGORIE_ZVIRAT!$B$2:$M$31,6,FALSE)*K1191</f>
        <v>#N/A</v>
      </c>
      <c r="M1191" s="33">
        <v>24</v>
      </c>
      <c r="N1191" s="45" t="e">
        <f>VLOOKUP(EVID_PASTVY!$H1191,KATEGORIE_ZVIRAT!$B$2:$M$31,8,FALSE)</f>
        <v>#N/A</v>
      </c>
      <c r="O1191" s="45" t="e">
        <f>VLOOKUP(EVID_PASTVY!$H1191,KATEGORIE_ZVIRAT!$B$2:$M$31,9,FALSE)</f>
        <v>#N/A</v>
      </c>
      <c r="P1191" s="54" t="e">
        <f>VLOOKUP(EVID_PASTVY!$H1191,KATEGORIE_ZVIRAT!$B$2:$M$31,7,FALSE)*L1191/1000*M1191/24*(F1191-E1191+1)/J1191</f>
        <v>#N/A</v>
      </c>
      <c r="Q1191" s="52" t="e">
        <f>VLOOKUP(EVID_PASTVY!$H1191,KATEGORIE_ZVIRAT!$B$2:$M$31,10,FALSE)*P1191*10</f>
        <v>#N/A</v>
      </c>
      <c r="R1191" s="52" t="e">
        <f>VLOOKUP(EVID_PASTVY!$H1191,KATEGORIE_ZVIRAT!$B$2:$M$31,11,FALSE)*P1191*10</f>
        <v>#N/A</v>
      </c>
      <c r="S1191" s="52" t="e">
        <f>VLOOKUP(EVID_PASTVY!$H1191,KATEGORIE_ZVIRAT!$B$2:$M$31,12,FALSE)*P1191*10</f>
        <v>#N/A</v>
      </c>
    </row>
    <row r="1192" spans="1:19" x14ac:dyDescent="0.2">
      <c r="A1192" s="32"/>
      <c r="B1192" s="37" t="e">
        <f>VLOOKUP($A1192,EVID_OSEVU!$A$1:$M$4972,2,FALSE)</f>
        <v>#N/A</v>
      </c>
      <c r="C1192" s="37" t="e">
        <f>VLOOKUP($A1192,EVID_OSEVU!$A$1:$M$4972,3,FALSE)</f>
        <v>#N/A</v>
      </c>
      <c r="D1192" s="45" t="e">
        <f>VLOOKUP($A1192,EVID_OSEVU!$A$1:$M$4972,4,FALSE)</f>
        <v>#N/A</v>
      </c>
      <c r="E1192" s="35"/>
      <c r="F1192" s="53"/>
      <c r="G1192" s="32"/>
      <c r="H1192" s="45" t="e">
        <f>VLOOKUP(G1192,Export7[#All],2,FALSE)</f>
        <v>#N/A</v>
      </c>
      <c r="I1192" s="45" t="e">
        <f>VLOOKUP($A1192,EVID_OSEVU!$A$1:$M$4972,10,FALSE)</f>
        <v>#N/A</v>
      </c>
      <c r="J1192" s="58" t="e">
        <f>VLOOKUP($A1192,EVID_OSEVU!$A$1:$M$4972,11,FALSE)</f>
        <v>#N/A</v>
      </c>
      <c r="K1192" s="33"/>
      <c r="L1192" s="45" t="e">
        <f>VLOOKUP(EVID_PASTVY!H1192,KATEGORIE_ZVIRAT!$B$2:$M$31,6,FALSE)*K1192</f>
        <v>#N/A</v>
      </c>
      <c r="M1192" s="33">
        <v>24</v>
      </c>
      <c r="N1192" s="45" t="e">
        <f>VLOOKUP(EVID_PASTVY!$H1192,KATEGORIE_ZVIRAT!$B$2:$M$31,8,FALSE)</f>
        <v>#N/A</v>
      </c>
      <c r="O1192" s="45" t="e">
        <f>VLOOKUP(EVID_PASTVY!$H1192,KATEGORIE_ZVIRAT!$B$2:$M$31,9,FALSE)</f>
        <v>#N/A</v>
      </c>
      <c r="P1192" s="54" t="e">
        <f>VLOOKUP(EVID_PASTVY!$H1192,KATEGORIE_ZVIRAT!$B$2:$M$31,7,FALSE)*L1192/1000*M1192/24*(F1192-E1192+1)/J1192</f>
        <v>#N/A</v>
      </c>
      <c r="Q1192" s="52" t="e">
        <f>VLOOKUP(EVID_PASTVY!$H1192,KATEGORIE_ZVIRAT!$B$2:$M$31,10,FALSE)*P1192*10</f>
        <v>#N/A</v>
      </c>
      <c r="R1192" s="52" t="e">
        <f>VLOOKUP(EVID_PASTVY!$H1192,KATEGORIE_ZVIRAT!$B$2:$M$31,11,FALSE)*P1192*10</f>
        <v>#N/A</v>
      </c>
      <c r="S1192" s="52" t="e">
        <f>VLOOKUP(EVID_PASTVY!$H1192,KATEGORIE_ZVIRAT!$B$2:$M$31,12,FALSE)*P1192*10</f>
        <v>#N/A</v>
      </c>
    </row>
    <row r="1193" spans="1:19" x14ac:dyDescent="0.2">
      <c r="A1193" s="32"/>
      <c r="B1193" s="37" t="e">
        <f>VLOOKUP($A1193,EVID_OSEVU!$A$1:$M$4972,2,FALSE)</f>
        <v>#N/A</v>
      </c>
      <c r="C1193" s="37" t="e">
        <f>VLOOKUP($A1193,EVID_OSEVU!$A$1:$M$4972,3,FALSE)</f>
        <v>#N/A</v>
      </c>
      <c r="D1193" s="45" t="e">
        <f>VLOOKUP($A1193,EVID_OSEVU!$A$1:$M$4972,4,FALSE)</f>
        <v>#N/A</v>
      </c>
      <c r="E1193" s="35"/>
      <c r="F1193" s="53"/>
      <c r="G1193" s="32"/>
      <c r="H1193" s="45" t="e">
        <f>VLOOKUP(G1193,Export7[#All],2,FALSE)</f>
        <v>#N/A</v>
      </c>
      <c r="I1193" s="45" t="e">
        <f>VLOOKUP($A1193,EVID_OSEVU!$A$1:$M$4972,10,FALSE)</f>
        <v>#N/A</v>
      </c>
      <c r="J1193" s="58" t="e">
        <f>VLOOKUP($A1193,EVID_OSEVU!$A$1:$M$4972,11,FALSE)</f>
        <v>#N/A</v>
      </c>
      <c r="K1193" s="33"/>
      <c r="L1193" s="45" t="e">
        <f>VLOOKUP(EVID_PASTVY!H1193,KATEGORIE_ZVIRAT!$B$2:$M$31,6,FALSE)*K1193</f>
        <v>#N/A</v>
      </c>
      <c r="M1193" s="33">
        <v>24</v>
      </c>
      <c r="N1193" s="45" t="e">
        <f>VLOOKUP(EVID_PASTVY!$H1193,KATEGORIE_ZVIRAT!$B$2:$M$31,8,FALSE)</f>
        <v>#N/A</v>
      </c>
      <c r="O1193" s="45" t="e">
        <f>VLOOKUP(EVID_PASTVY!$H1193,KATEGORIE_ZVIRAT!$B$2:$M$31,9,FALSE)</f>
        <v>#N/A</v>
      </c>
      <c r="P1193" s="54" t="e">
        <f>VLOOKUP(EVID_PASTVY!$H1193,KATEGORIE_ZVIRAT!$B$2:$M$31,7,FALSE)*L1193/1000*M1193/24*(F1193-E1193+1)/J1193</f>
        <v>#N/A</v>
      </c>
      <c r="Q1193" s="52" t="e">
        <f>VLOOKUP(EVID_PASTVY!$H1193,KATEGORIE_ZVIRAT!$B$2:$M$31,10,FALSE)*P1193*10</f>
        <v>#N/A</v>
      </c>
      <c r="R1193" s="52" t="e">
        <f>VLOOKUP(EVID_PASTVY!$H1193,KATEGORIE_ZVIRAT!$B$2:$M$31,11,FALSE)*P1193*10</f>
        <v>#N/A</v>
      </c>
      <c r="S1193" s="52" t="e">
        <f>VLOOKUP(EVID_PASTVY!$H1193,KATEGORIE_ZVIRAT!$B$2:$M$31,12,FALSE)*P1193*10</f>
        <v>#N/A</v>
      </c>
    </row>
    <row r="1194" spans="1:19" x14ac:dyDescent="0.2">
      <c r="A1194" s="32"/>
      <c r="B1194" s="37" t="e">
        <f>VLOOKUP($A1194,EVID_OSEVU!$A$1:$M$4972,2,FALSE)</f>
        <v>#N/A</v>
      </c>
      <c r="C1194" s="37" t="e">
        <f>VLOOKUP($A1194,EVID_OSEVU!$A$1:$M$4972,3,FALSE)</f>
        <v>#N/A</v>
      </c>
      <c r="D1194" s="45" t="e">
        <f>VLOOKUP($A1194,EVID_OSEVU!$A$1:$M$4972,4,FALSE)</f>
        <v>#N/A</v>
      </c>
      <c r="E1194" s="35"/>
      <c r="F1194" s="53"/>
      <c r="G1194" s="32"/>
      <c r="H1194" s="45" t="e">
        <f>VLOOKUP(G1194,Export7[#All],2,FALSE)</f>
        <v>#N/A</v>
      </c>
      <c r="I1194" s="45" t="e">
        <f>VLOOKUP($A1194,EVID_OSEVU!$A$1:$M$4972,10,FALSE)</f>
        <v>#N/A</v>
      </c>
      <c r="J1194" s="58" t="e">
        <f>VLOOKUP($A1194,EVID_OSEVU!$A$1:$M$4972,11,FALSE)</f>
        <v>#N/A</v>
      </c>
      <c r="K1194" s="33"/>
      <c r="L1194" s="45" t="e">
        <f>VLOOKUP(EVID_PASTVY!H1194,KATEGORIE_ZVIRAT!$B$2:$M$31,6,FALSE)*K1194</f>
        <v>#N/A</v>
      </c>
      <c r="M1194" s="33">
        <v>24</v>
      </c>
      <c r="N1194" s="45" t="e">
        <f>VLOOKUP(EVID_PASTVY!$H1194,KATEGORIE_ZVIRAT!$B$2:$M$31,8,FALSE)</f>
        <v>#N/A</v>
      </c>
      <c r="O1194" s="45" t="e">
        <f>VLOOKUP(EVID_PASTVY!$H1194,KATEGORIE_ZVIRAT!$B$2:$M$31,9,FALSE)</f>
        <v>#N/A</v>
      </c>
      <c r="P1194" s="54" t="e">
        <f>VLOOKUP(EVID_PASTVY!$H1194,KATEGORIE_ZVIRAT!$B$2:$M$31,7,FALSE)*L1194/1000*M1194/24*(F1194-E1194+1)/J1194</f>
        <v>#N/A</v>
      </c>
      <c r="Q1194" s="52" t="e">
        <f>VLOOKUP(EVID_PASTVY!$H1194,KATEGORIE_ZVIRAT!$B$2:$M$31,10,FALSE)*P1194*10</f>
        <v>#N/A</v>
      </c>
      <c r="R1194" s="52" t="e">
        <f>VLOOKUP(EVID_PASTVY!$H1194,KATEGORIE_ZVIRAT!$B$2:$M$31,11,FALSE)*P1194*10</f>
        <v>#N/A</v>
      </c>
      <c r="S1194" s="52" t="e">
        <f>VLOOKUP(EVID_PASTVY!$H1194,KATEGORIE_ZVIRAT!$B$2:$M$31,12,FALSE)*P1194*10</f>
        <v>#N/A</v>
      </c>
    </row>
    <row r="1195" spans="1:19" x14ac:dyDescent="0.2">
      <c r="A1195" s="32"/>
      <c r="B1195" s="37" t="e">
        <f>VLOOKUP($A1195,EVID_OSEVU!$A$1:$M$4972,2,FALSE)</f>
        <v>#N/A</v>
      </c>
      <c r="C1195" s="37" t="e">
        <f>VLOOKUP($A1195,EVID_OSEVU!$A$1:$M$4972,3,FALSE)</f>
        <v>#N/A</v>
      </c>
      <c r="D1195" s="45" t="e">
        <f>VLOOKUP($A1195,EVID_OSEVU!$A$1:$M$4972,4,FALSE)</f>
        <v>#N/A</v>
      </c>
      <c r="E1195" s="35"/>
      <c r="F1195" s="53"/>
      <c r="G1195" s="32"/>
      <c r="H1195" s="45" t="e">
        <f>VLOOKUP(G1195,Export7[#All],2,FALSE)</f>
        <v>#N/A</v>
      </c>
      <c r="I1195" s="45" t="e">
        <f>VLOOKUP($A1195,EVID_OSEVU!$A$1:$M$4972,10,FALSE)</f>
        <v>#N/A</v>
      </c>
      <c r="J1195" s="58" t="e">
        <f>VLOOKUP($A1195,EVID_OSEVU!$A$1:$M$4972,11,FALSE)</f>
        <v>#N/A</v>
      </c>
      <c r="K1195" s="33"/>
      <c r="L1195" s="45" t="e">
        <f>VLOOKUP(EVID_PASTVY!H1195,KATEGORIE_ZVIRAT!$B$2:$M$31,6,FALSE)*K1195</f>
        <v>#N/A</v>
      </c>
      <c r="M1195" s="33">
        <v>24</v>
      </c>
      <c r="N1195" s="45" t="e">
        <f>VLOOKUP(EVID_PASTVY!$H1195,KATEGORIE_ZVIRAT!$B$2:$M$31,8,FALSE)</f>
        <v>#N/A</v>
      </c>
      <c r="O1195" s="45" t="e">
        <f>VLOOKUP(EVID_PASTVY!$H1195,KATEGORIE_ZVIRAT!$B$2:$M$31,9,FALSE)</f>
        <v>#N/A</v>
      </c>
      <c r="P1195" s="54" t="e">
        <f>VLOOKUP(EVID_PASTVY!$H1195,KATEGORIE_ZVIRAT!$B$2:$M$31,7,FALSE)*L1195/1000*M1195/24*(F1195-E1195+1)/J1195</f>
        <v>#N/A</v>
      </c>
      <c r="Q1195" s="52" t="e">
        <f>VLOOKUP(EVID_PASTVY!$H1195,KATEGORIE_ZVIRAT!$B$2:$M$31,10,FALSE)*P1195*10</f>
        <v>#N/A</v>
      </c>
      <c r="R1195" s="52" t="e">
        <f>VLOOKUP(EVID_PASTVY!$H1195,KATEGORIE_ZVIRAT!$B$2:$M$31,11,FALSE)*P1195*10</f>
        <v>#N/A</v>
      </c>
      <c r="S1195" s="52" t="e">
        <f>VLOOKUP(EVID_PASTVY!$H1195,KATEGORIE_ZVIRAT!$B$2:$M$31,12,FALSE)*P1195*10</f>
        <v>#N/A</v>
      </c>
    </row>
    <row r="1196" spans="1:19" x14ac:dyDescent="0.2">
      <c r="A1196" s="32"/>
      <c r="B1196" s="37" t="e">
        <f>VLOOKUP($A1196,EVID_OSEVU!$A$1:$M$4972,2,FALSE)</f>
        <v>#N/A</v>
      </c>
      <c r="C1196" s="37" t="e">
        <f>VLOOKUP($A1196,EVID_OSEVU!$A$1:$M$4972,3,FALSE)</f>
        <v>#N/A</v>
      </c>
      <c r="D1196" s="45" t="e">
        <f>VLOOKUP($A1196,EVID_OSEVU!$A$1:$M$4972,4,FALSE)</f>
        <v>#N/A</v>
      </c>
      <c r="E1196" s="35"/>
      <c r="F1196" s="53"/>
      <c r="G1196" s="32"/>
      <c r="H1196" s="45" t="e">
        <f>VLOOKUP(G1196,Export7[#All],2,FALSE)</f>
        <v>#N/A</v>
      </c>
      <c r="I1196" s="45" t="e">
        <f>VLOOKUP($A1196,EVID_OSEVU!$A$1:$M$4972,10,FALSE)</f>
        <v>#N/A</v>
      </c>
      <c r="J1196" s="58" t="e">
        <f>VLOOKUP($A1196,EVID_OSEVU!$A$1:$M$4972,11,FALSE)</f>
        <v>#N/A</v>
      </c>
      <c r="K1196" s="33"/>
      <c r="L1196" s="45" t="e">
        <f>VLOOKUP(EVID_PASTVY!H1196,KATEGORIE_ZVIRAT!$B$2:$M$31,6,FALSE)*K1196</f>
        <v>#N/A</v>
      </c>
      <c r="M1196" s="33">
        <v>24</v>
      </c>
      <c r="N1196" s="45" t="e">
        <f>VLOOKUP(EVID_PASTVY!$H1196,KATEGORIE_ZVIRAT!$B$2:$M$31,8,FALSE)</f>
        <v>#N/A</v>
      </c>
      <c r="O1196" s="45" t="e">
        <f>VLOOKUP(EVID_PASTVY!$H1196,KATEGORIE_ZVIRAT!$B$2:$M$31,9,FALSE)</f>
        <v>#N/A</v>
      </c>
      <c r="P1196" s="54" t="e">
        <f>VLOOKUP(EVID_PASTVY!$H1196,KATEGORIE_ZVIRAT!$B$2:$M$31,7,FALSE)*L1196/1000*M1196/24*(F1196-E1196+1)/J1196</f>
        <v>#N/A</v>
      </c>
      <c r="Q1196" s="52" t="e">
        <f>VLOOKUP(EVID_PASTVY!$H1196,KATEGORIE_ZVIRAT!$B$2:$M$31,10,FALSE)*P1196*10</f>
        <v>#N/A</v>
      </c>
      <c r="R1196" s="52" t="e">
        <f>VLOOKUP(EVID_PASTVY!$H1196,KATEGORIE_ZVIRAT!$B$2:$M$31,11,FALSE)*P1196*10</f>
        <v>#N/A</v>
      </c>
      <c r="S1196" s="52" t="e">
        <f>VLOOKUP(EVID_PASTVY!$H1196,KATEGORIE_ZVIRAT!$B$2:$M$31,12,FALSE)*P1196*10</f>
        <v>#N/A</v>
      </c>
    </row>
    <row r="1197" spans="1:19" x14ac:dyDescent="0.2">
      <c r="A1197" s="32"/>
      <c r="B1197" s="37" t="e">
        <f>VLOOKUP($A1197,EVID_OSEVU!$A$1:$M$4972,2,FALSE)</f>
        <v>#N/A</v>
      </c>
      <c r="C1197" s="37" t="e">
        <f>VLOOKUP($A1197,EVID_OSEVU!$A$1:$M$4972,3,FALSE)</f>
        <v>#N/A</v>
      </c>
      <c r="D1197" s="45" t="e">
        <f>VLOOKUP($A1197,EVID_OSEVU!$A$1:$M$4972,4,FALSE)</f>
        <v>#N/A</v>
      </c>
      <c r="E1197" s="35"/>
      <c r="F1197" s="53"/>
      <c r="G1197" s="32"/>
      <c r="H1197" s="45" t="e">
        <f>VLOOKUP(G1197,Export7[#All],2,FALSE)</f>
        <v>#N/A</v>
      </c>
      <c r="I1197" s="45" t="e">
        <f>VLOOKUP($A1197,EVID_OSEVU!$A$1:$M$4972,10,FALSE)</f>
        <v>#N/A</v>
      </c>
      <c r="J1197" s="58" t="e">
        <f>VLOOKUP($A1197,EVID_OSEVU!$A$1:$M$4972,11,FALSE)</f>
        <v>#N/A</v>
      </c>
      <c r="K1197" s="33"/>
      <c r="L1197" s="45" t="e">
        <f>VLOOKUP(EVID_PASTVY!H1197,KATEGORIE_ZVIRAT!$B$2:$M$31,6,FALSE)*K1197</f>
        <v>#N/A</v>
      </c>
      <c r="M1197" s="33">
        <v>24</v>
      </c>
      <c r="N1197" s="45" t="e">
        <f>VLOOKUP(EVID_PASTVY!$H1197,KATEGORIE_ZVIRAT!$B$2:$M$31,8,FALSE)</f>
        <v>#N/A</v>
      </c>
      <c r="O1197" s="45" t="e">
        <f>VLOOKUP(EVID_PASTVY!$H1197,KATEGORIE_ZVIRAT!$B$2:$M$31,9,FALSE)</f>
        <v>#N/A</v>
      </c>
      <c r="P1197" s="54" t="e">
        <f>VLOOKUP(EVID_PASTVY!$H1197,KATEGORIE_ZVIRAT!$B$2:$M$31,7,FALSE)*L1197/1000*M1197/24*(F1197-E1197+1)/J1197</f>
        <v>#N/A</v>
      </c>
      <c r="Q1197" s="52" t="e">
        <f>VLOOKUP(EVID_PASTVY!$H1197,KATEGORIE_ZVIRAT!$B$2:$M$31,10,FALSE)*P1197*10</f>
        <v>#N/A</v>
      </c>
      <c r="R1197" s="52" t="e">
        <f>VLOOKUP(EVID_PASTVY!$H1197,KATEGORIE_ZVIRAT!$B$2:$M$31,11,FALSE)*P1197*10</f>
        <v>#N/A</v>
      </c>
      <c r="S1197" s="52" t="e">
        <f>VLOOKUP(EVID_PASTVY!$H1197,KATEGORIE_ZVIRAT!$B$2:$M$31,12,FALSE)*P1197*10</f>
        <v>#N/A</v>
      </c>
    </row>
    <row r="1198" spans="1:19" x14ac:dyDescent="0.2">
      <c r="A1198" s="32"/>
      <c r="B1198" s="37" t="e">
        <f>VLOOKUP($A1198,EVID_OSEVU!$A$1:$M$4972,2,FALSE)</f>
        <v>#N/A</v>
      </c>
      <c r="C1198" s="37" t="e">
        <f>VLOOKUP($A1198,EVID_OSEVU!$A$1:$M$4972,3,FALSE)</f>
        <v>#N/A</v>
      </c>
      <c r="D1198" s="45" t="e">
        <f>VLOOKUP($A1198,EVID_OSEVU!$A$1:$M$4972,4,FALSE)</f>
        <v>#N/A</v>
      </c>
      <c r="E1198" s="35"/>
      <c r="F1198" s="53"/>
      <c r="G1198" s="32"/>
      <c r="H1198" s="45" t="e">
        <f>VLOOKUP(G1198,Export7[#All],2,FALSE)</f>
        <v>#N/A</v>
      </c>
      <c r="I1198" s="45" t="e">
        <f>VLOOKUP($A1198,EVID_OSEVU!$A$1:$M$4972,10,FALSE)</f>
        <v>#N/A</v>
      </c>
      <c r="J1198" s="58" t="e">
        <f>VLOOKUP($A1198,EVID_OSEVU!$A$1:$M$4972,11,FALSE)</f>
        <v>#N/A</v>
      </c>
      <c r="K1198" s="33"/>
      <c r="L1198" s="45" t="e">
        <f>VLOOKUP(EVID_PASTVY!H1198,KATEGORIE_ZVIRAT!$B$2:$M$31,6,FALSE)*K1198</f>
        <v>#N/A</v>
      </c>
      <c r="M1198" s="33">
        <v>24</v>
      </c>
      <c r="N1198" s="45" t="e">
        <f>VLOOKUP(EVID_PASTVY!$H1198,KATEGORIE_ZVIRAT!$B$2:$M$31,8,FALSE)</f>
        <v>#N/A</v>
      </c>
      <c r="O1198" s="45" t="e">
        <f>VLOOKUP(EVID_PASTVY!$H1198,KATEGORIE_ZVIRAT!$B$2:$M$31,9,FALSE)</f>
        <v>#N/A</v>
      </c>
      <c r="P1198" s="54" t="e">
        <f>VLOOKUP(EVID_PASTVY!$H1198,KATEGORIE_ZVIRAT!$B$2:$M$31,7,FALSE)*L1198/1000*M1198/24*(F1198-E1198+1)/J1198</f>
        <v>#N/A</v>
      </c>
      <c r="Q1198" s="52" t="e">
        <f>VLOOKUP(EVID_PASTVY!$H1198,KATEGORIE_ZVIRAT!$B$2:$M$31,10,FALSE)*P1198*10</f>
        <v>#N/A</v>
      </c>
      <c r="R1198" s="52" t="e">
        <f>VLOOKUP(EVID_PASTVY!$H1198,KATEGORIE_ZVIRAT!$B$2:$M$31,11,FALSE)*P1198*10</f>
        <v>#N/A</v>
      </c>
      <c r="S1198" s="52" t="e">
        <f>VLOOKUP(EVID_PASTVY!$H1198,KATEGORIE_ZVIRAT!$B$2:$M$31,12,FALSE)*P1198*10</f>
        <v>#N/A</v>
      </c>
    </row>
    <row r="1199" spans="1:19" x14ac:dyDescent="0.2">
      <c r="A1199" s="32"/>
      <c r="B1199" s="37" t="e">
        <f>VLOOKUP($A1199,EVID_OSEVU!$A$1:$M$4972,2,FALSE)</f>
        <v>#N/A</v>
      </c>
      <c r="C1199" s="37" t="e">
        <f>VLOOKUP($A1199,EVID_OSEVU!$A$1:$M$4972,3,FALSE)</f>
        <v>#N/A</v>
      </c>
      <c r="D1199" s="45" t="e">
        <f>VLOOKUP($A1199,EVID_OSEVU!$A$1:$M$4972,4,FALSE)</f>
        <v>#N/A</v>
      </c>
      <c r="E1199" s="35"/>
      <c r="F1199" s="53"/>
      <c r="G1199" s="32"/>
      <c r="H1199" s="45" t="e">
        <f>VLOOKUP(G1199,Export7[#All],2,FALSE)</f>
        <v>#N/A</v>
      </c>
      <c r="I1199" s="45" t="e">
        <f>VLOOKUP($A1199,EVID_OSEVU!$A$1:$M$4972,10,FALSE)</f>
        <v>#N/A</v>
      </c>
      <c r="J1199" s="58" t="e">
        <f>VLOOKUP($A1199,EVID_OSEVU!$A$1:$M$4972,11,FALSE)</f>
        <v>#N/A</v>
      </c>
      <c r="K1199" s="33"/>
      <c r="L1199" s="45" t="e">
        <f>VLOOKUP(EVID_PASTVY!H1199,KATEGORIE_ZVIRAT!$B$2:$M$31,6,FALSE)*K1199</f>
        <v>#N/A</v>
      </c>
      <c r="M1199" s="33">
        <v>24</v>
      </c>
      <c r="N1199" s="45" t="e">
        <f>VLOOKUP(EVID_PASTVY!$H1199,KATEGORIE_ZVIRAT!$B$2:$M$31,8,FALSE)</f>
        <v>#N/A</v>
      </c>
      <c r="O1199" s="45" t="e">
        <f>VLOOKUP(EVID_PASTVY!$H1199,KATEGORIE_ZVIRAT!$B$2:$M$31,9,FALSE)</f>
        <v>#N/A</v>
      </c>
      <c r="P1199" s="54" t="e">
        <f>VLOOKUP(EVID_PASTVY!$H1199,KATEGORIE_ZVIRAT!$B$2:$M$31,7,FALSE)*L1199/1000*M1199/24*(F1199-E1199+1)/J1199</f>
        <v>#N/A</v>
      </c>
      <c r="Q1199" s="52" t="e">
        <f>VLOOKUP(EVID_PASTVY!$H1199,KATEGORIE_ZVIRAT!$B$2:$M$31,10,FALSE)*P1199*10</f>
        <v>#N/A</v>
      </c>
      <c r="R1199" s="52" t="e">
        <f>VLOOKUP(EVID_PASTVY!$H1199,KATEGORIE_ZVIRAT!$B$2:$M$31,11,FALSE)*P1199*10</f>
        <v>#N/A</v>
      </c>
      <c r="S1199" s="52" t="e">
        <f>VLOOKUP(EVID_PASTVY!$H1199,KATEGORIE_ZVIRAT!$B$2:$M$31,12,FALSE)*P1199*10</f>
        <v>#N/A</v>
      </c>
    </row>
    <row r="1200" spans="1:19" x14ac:dyDescent="0.2">
      <c r="A1200" s="32"/>
      <c r="B1200" s="37" t="e">
        <f>VLOOKUP($A1200,EVID_OSEVU!$A$1:$M$4972,2,FALSE)</f>
        <v>#N/A</v>
      </c>
      <c r="C1200" s="37" t="e">
        <f>VLOOKUP($A1200,EVID_OSEVU!$A$1:$M$4972,3,FALSE)</f>
        <v>#N/A</v>
      </c>
      <c r="D1200" s="45" t="e">
        <f>VLOOKUP($A1200,EVID_OSEVU!$A$1:$M$4972,4,FALSE)</f>
        <v>#N/A</v>
      </c>
      <c r="E1200" s="35"/>
      <c r="F1200" s="53"/>
      <c r="G1200" s="32"/>
      <c r="H1200" s="45" t="e">
        <f>VLOOKUP(G1200,Export7[#All],2,FALSE)</f>
        <v>#N/A</v>
      </c>
      <c r="I1200" s="45" t="e">
        <f>VLOOKUP($A1200,EVID_OSEVU!$A$1:$M$4972,10,FALSE)</f>
        <v>#N/A</v>
      </c>
      <c r="J1200" s="58" t="e">
        <f>VLOOKUP($A1200,EVID_OSEVU!$A$1:$M$4972,11,FALSE)</f>
        <v>#N/A</v>
      </c>
      <c r="K1200" s="33"/>
      <c r="L1200" s="45" t="e">
        <f>VLOOKUP(EVID_PASTVY!H1200,KATEGORIE_ZVIRAT!$B$2:$M$31,6,FALSE)*K1200</f>
        <v>#N/A</v>
      </c>
      <c r="M1200" s="33">
        <v>24</v>
      </c>
      <c r="N1200" s="45" t="e">
        <f>VLOOKUP(EVID_PASTVY!$H1200,KATEGORIE_ZVIRAT!$B$2:$M$31,8,FALSE)</f>
        <v>#N/A</v>
      </c>
      <c r="O1200" s="45" t="e">
        <f>VLOOKUP(EVID_PASTVY!$H1200,KATEGORIE_ZVIRAT!$B$2:$M$31,9,FALSE)</f>
        <v>#N/A</v>
      </c>
      <c r="P1200" s="54" t="e">
        <f>VLOOKUP(EVID_PASTVY!$H1200,KATEGORIE_ZVIRAT!$B$2:$M$31,7,FALSE)*L1200/1000*M1200/24*(F1200-E1200+1)/J1200</f>
        <v>#N/A</v>
      </c>
      <c r="Q1200" s="52" t="e">
        <f>VLOOKUP(EVID_PASTVY!$H1200,KATEGORIE_ZVIRAT!$B$2:$M$31,10,FALSE)*P1200*10</f>
        <v>#N/A</v>
      </c>
      <c r="R1200" s="52" t="e">
        <f>VLOOKUP(EVID_PASTVY!$H1200,KATEGORIE_ZVIRAT!$B$2:$M$31,11,FALSE)*P1200*10</f>
        <v>#N/A</v>
      </c>
      <c r="S1200" s="52" t="e">
        <f>VLOOKUP(EVID_PASTVY!$H1200,KATEGORIE_ZVIRAT!$B$2:$M$31,12,FALSE)*P1200*10</f>
        <v>#N/A</v>
      </c>
    </row>
    <row r="1201" spans="1:19" x14ac:dyDescent="0.2">
      <c r="A1201" s="32"/>
      <c r="B1201" s="37" t="e">
        <f>VLOOKUP($A1201,EVID_OSEVU!$A$1:$M$4972,2,FALSE)</f>
        <v>#N/A</v>
      </c>
      <c r="C1201" s="37" t="e">
        <f>VLOOKUP($A1201,EVID_OSEVU!$A$1:$M$4972,3,FALSE)</f>
        <v>#N/A</v>
      </c>
      <c r="D1201" s="45" t="e">
        <f>VLOOKUP($A1201,EVID_OSEVU!$A$1:$M$4972,4,FALSE)</f>
        <v>#N/A</v>
      </c>
      <c r="E1201" s="35"/>
      <c r="F1201" s="53"/>
      <c r="G1201" s="32"/>
      <c r="H1201" s="45" t="e">
        <f>VLOOKUP(G1201,Export7[#All],2,FALSE)</f>
        <v>#N/A</v>
      </c>
      <c r="I1201" s="45" t="e">
        <f>VLOOKUP($A1201,EVID_OSEVU!$A$1:$M$4972,10,FALSE)</f>
        <v>#N/A</v>
      </c>
      <c r="J1201" s="58" t="e">
        <f>VLOOKUP($A1201,EVID_OSEVU!$A$1:$M$4972,11,FALSE)</f>
        <v>#N/A</v>
      </c>
      <c r="K1201" s="33"/>
      <c r="L1201" s="45" t="e">
        <f>VLOOKUP(EVID_PASTVY!H1201,KATEGORIE_ZVIRAT!$B$2:$M$31,6,FALSE)*K1201</f>
        <v>#N/A</v>
      </c>
      <c r="M1201" s="33">
        <v>24</v>
      </c>
      <c r="N1201" s="45" t="e">
        <f>VLOOKUP(EVID_PASTVY!$H1201,KATEGORIE_ZVIRAT!$B$2:$M$31,8,FALSE)</f>
        <v>#N/A</v>
      </c>
      <c r="O1201" s="45" t="e">
        <f>VLOOKUP(EVID_PASTVY!$H1201,KATEGORIE_ZVIRAT!$B$2:$M$31,9,FALSE)</f>
        <v>#N/A</v>
      </c>
      <c r="P1201" s="54" t="e">
        <f>VLOOKUP(EVID_PASTVY!$H1201,KATEGORIE_ZVIRAT!$B$2:$M$31,7,FALSE)*L1201/1000*M1201/24*(F1201-E1201+1)/J1201</f>
        <v>#N/A</v>
      </c>
      <c r="Q1201" s="52" t="e">
        <f>VLOOKUP(EVID_PASTVY!$H1201,KATEGORIE_ZVIRAT!$B$2:$M$31,10,FALSE)*P1201*10</f>
        <v>#N/A</v>
      </c>
      <c r="R1201" s="52" t="e">
        <f>VLOOKUP(EVID_PASTVY!$H1201,KATEGORIE_ZVIRAT!$B$2:$M$31,11,FALSE)*P1201*10</f>
        <v>#N/A</v>
      </c>
      <c r="S1201" s="52" t="e">
        <f>VLOOKUP(EVID_PASTVY!$H1201,KATEGORIE_ZVIRAT!$B$2:$M$31,12,FALSE)*P1201*10</f>
        <v>#N/A</v>
      </c>
    </row>
    <row r="1202" spans="1:19" x14ac:dyDescent="0.2">
      <c r="A1202" s="32"/>
      <c r="B1202" s="37" t="e">
        <f>VLOOKUP($A1202,EVID_OSEVU!$A$1:$M$4972,2,FALSE)</f>
        <v>#N/A</v>
      </c>
      <c r="C1202" s="37" t="e">
        <f>VLOOKUP($A1202,EVID_OSEVU!$A$1:$M$4972,3,FALSE)</f>
        <v>#N/A</v>
      </c>
      <c r="D1202" s="45" t="e">
        <f>VLOOKUP($A1202,EVID_OSEVU!$A$1:$M$4972,4,FALSE)</f>
        <v>#N/A</v>
      </c>
      <c r="E1202" s="35"/>
      <c r="F1202" s="53"/>
      <c r="G1202" s="32"/>
      <c r="H1202" s="45" t="e">
        <f>VLOOKUP(G1202,Export7[#All],2,FALSE)</f>
        <v>#N/A</v>
      </c>
      <c r="I1202" s="45" t="e">
        <f>VLOOKUP($A1202,EVID_OSEVU!$A$1:$M$4972,10,FALSE)</f>
        <v>#N/A</v>
      </c>
      <c r="J1202" s="58" t="e">
        <f>VLOOKUP($A1202,EVID_OSEVU!$A$1:$M$4972,11,FALSE)</f>
        <v>#N/A</v>
      </c>
      <c r="K1202" s="33"/>
      <c r="L1202" s="45" t="e">
        <f>VLOOKUP(EVID_PASTVY!H1202,KATEGORIE_ZVIRAT!$B$2:$M$31,6,FALSE)*K1202</f>
        <v>#N/A</v>
      </c>
      <c r="M1202" s="33">
        <v>24</v>
      </c>
      <c r="N1202" s="45" t="e">
        <f>VLOOKUP(EVID_PASTVY!$H1202,KATEGORIE_ZVIRAT!$B$2:$M$31,8,FALSE)</f>
        <v>#N/A</v>
      </c>
      <c r="O1202" s="45" t="e">
        <f>VLOOKUP(EVID_PASTVY!$H1202,KATEGORIE_ZVIRAT!$B$2:$M$31,9,FALSE)</f>
        <v>#N/A</v>
      </c>
      <c r="P1202" s="54" t="e">
        <f>VLOOKUP(EVID_PASTVY!$H1202,KATEGORIE_ZVIRAT!$B$2:$M$31,7,FALSE)*L1202/1000*M1202/24*(F1202-E1202+1)/J1202</f>
        <v>#N/A</v>
      </c>
      <c r="Q1202" s="52" t="e">
        <f>VLOOKUP(EVID_PASTVY!$H1202,KATEGORIE_ZVIRAT!$B$2:$M$31,10,FALSE)*P1202*10</f>
        <v>#N/A</v>
      </c>
      <c r="R1202" s="52" t="e">
        <f>VLOOKUP(EVID_PASTVY!$H1202,KATEGORIE_ZVIRAT!$B$2:$M$31,11,FALSE)*P1202*10</f>
        <v>#N/A</v>
      </c>
      <c r="S1202" s="52" t="e">
        <f>VLOOKUP(EVID_PASTVY!$H1202,KATEGORIE_ZVIRAT!$B$2:$M$31,12,FALSE)*P1202*10</f>
        <v>#N/A</v>
      </c>
    </row>
    <row r="1203" spans="1:19" x14ac:dyDescent="0.2">
      <c r="A1203" s="32"/>
      <c r="B1203" s="37" t="e">
        <f>VLOOKUP($A1203,EVID_OSEVU!$A$1:$M$4972,2,FALSE)</f>
        <v>#N/A</v>
      </c>
      <c r="C1203" s="37" t="e">
        <f>VLOOKUP($A1203,EVID_OSEVU!$A$1:$M$4972,3,FALSE)</f>
        <v>#N/A</v>
      </c>
      <c r="D1203" s="45" t="e">
        <f>VLOOKUP($A1203,EVID_OSEVU!$A$1:$M$4972,4,FALSE)</f>
        <v>#N/A</v>
      </c>
      <c r="E1203" s="35"/>
      <c r="F1203" s="53"/>
      <c r="G1203" s="32"/>
      <c r="H1203" s="45" t="e">
        <f>VLOOKUP(G1203,Export7[#All],2,FALSE)</f>
        <v>#N/A</v>
      </c>
      <c r="I1203" s="45" t="e">
        <f>VLOOKUP($A1203,EVID_OSEVU!$A$1:$M$4972,10,FALSE)</f>
        <v>#N/A</v>
      </c>
      <c r="J1203" s="58" t="e">
        <f>VLOOKUP($A1203,EVID_OSEVU!$A$1:$M$4972,11,FALSE)</f>
        <v>#N/A</v>
      </c>
      <c r="K1203" s="33"/>
      <c r="L1203" s="45" t="e">
        <f>VLOOKUP(EVID_PASTVY!H1203,KATEGORIE_ZVIRAT!$B$2:$M$31,6,FALSE)*K1203</f>
        <v>#N/A</v>
      </c>
      <c r="M1203" s="33">
        <v>24</v>
      </c>
      <c r="N1203" s="45" t="e">
        <f>VLOOKUP(EVID_PASTVY!$H1203,KATEGORIE_ZVIRAT!$B$2:$M$31,8,FALSE)</f>
        <v>#N/A</v>
      </c>
      <c r="O1203" s="45" t="e">
        <f>VLOOKUP(EVID_PASTVY!$H1203,KATEGORIE_ZVIRAT!$B$2:$M$31,9,FALSE)</f>
        <v>#N/A</v>
      </c>
      <c r="P1203" s="54" t="e">
        <f>VLOOKUP(EVID_PASTVY!$H1203,KATEGORIE_ZVIRAT!$B$2:$M$31,7,FALSE)*L1203/1000*M1203/24*(F1203-E1203+1)/J1203</f>
        <v>#N/A</v>
      </c>
      <c r="Q1203" s="52" t="e">
        <f>VLOOKUP(EVID_PASTVY!$H1203,KATEGORIE_ZVIRAT!$B$2:$M$31,10,FALSE)*P1203*10</f>
        <v>#N/A</v>
      </c>
      <c r="R1203" s="52" t="e">
        <f>VLOOKUP(EVID_PASTVY!$H1203,KATEGORIE_ZVIRAT!$B$2:$M$31,11,FALSE)*P1203*10</f>
        <v>#N/A</v>
      </c>
      <c r="S1203" s="52" t="e">
        <f>VLOOKUP(EVID_PASTVY!$H1203,KATEGORIE_ZVIRAT!$B$2:$M$31,12,FALSE)*P1203*10</f>
        <v>#N/A</v>
      </c>
    </row>
    <row r="1204" spans="1:19" x14ac:dyDescent="0.2">
      <c r="A1204" s="32"/>
      <c r="B1204" s="37" t="e">
        <f>VLOOKUP($A1204,EVID_OSEVU!$A$1:$M$4972,2,FALSE)</f>
        <v>#N/A</v>
      </c>
      <c r="C1204" s="37" t="e">
        <f>VLOOKUP($A1204,EVID_OSEVU!$A$1:$M$4972,3,FALSE)</f>
        <v>#N/A</v>
      </c>
      <c r="D1204" s="45" t="e">
        <f>VLOOKUP($A1204,EVID_OSEVU!$A$1:$M$4972,4,FALSE)</f>
        <v>#N/A</v>
      </c>
      <c r="E1204" s="35"/>
      <c r="F1204" s="53"/>
      <c r="G1204" s="32"/>
      <c r="H1204" s="45" t="e">
        <f>VLOOKUP(G1204,Export7[#All],2,FALSE)</f>
        <v>#N/A</v>
      </c>
      <c r="I1204" s="45" t="e">
        <f>VLOOKUP($A1204,EVID_OSEVU!$A$1:$M$4972,10,FALSE)</f>
        <v>#N/A</v>
      </c>
      <c r="J1204" s="58" t="e">
        <f>VLOOKUP($A1204,EVID_OSEVU!$A$1:$M$4972,11,FALSE)</f>
        <v>#N/A</v>
      </c>
      <c r="K1204" s="33"/>
      <c r="L1204" s="45" t="e">
        <f>VLOOKUP(EVID_PASTVY!H1204,KATEGORIE_ZVIRAT!$B$2:$M$31,6,FALSE)*K1204</f>
        <v>#N/A</v>
      </c>
      <c r="M1204" s="33">
        <v>24</v>
      </c>
      <c r="N1204" s="45" t="e">
        <f>VLOOKUP(EVID_PASTVY!$H1204,KATEGORIE_ZVIRAT!$B$2:$M$31,8,FALSE)</f>
        <v>#N/A</v>
      </c>
      <c r="O1204" s="45" t="e">
        <f>VLOOKUP(EVID_PASTVY!$H1204,KATEGORIE_ZVIRAT!$B$2:$M$31,9,FALSE)</f>
        <v>#N/A</v>
      </c>
      <c r="P1204" s="54" t="e">
        <f>VLOOKUP(EVID_PASTVY!$H1204,KATEGORIE_ZVIRAT!$B$2:$M$31,7,FALSE)*L1204/1000*M1204/24*(F1204-E1204+1)/J1204</f>
        <v>#N/A</v>
      </c>
      <c r="Q1204" s="52" t="e">
        <f>VLOOKUP(EVID_PASTVY!$H1204,KATEGORIE_ZVIRAT!$B$2:$M$31,10,FALSE)*P1204*10</f>
        <v>#N/A</v>
      </c>
      <c r="R1204" s="52" t="e">
        <f>VLOOKUP(EVID_PASTVY!$H1204,KATEGORIE_ZVIRAT!$B$2:$M$31,11,FALSE)*P1204*10</f>
        <v>#N/A</v>
      </c>
      <c r="S1204" s="52" t="e">
        <f>VLOOKUP(EVID_PASTVY!$H1204,KATEGORIE_ZVIRAT!$B$2:$M$31,12,FALSE)*P1204*10</f>
        <v>#N/A</v>
      </c>
    </row>
    <row r="1205" spans="1:19" x14ac:dyDescent="0.2">
      <c r="A1205" s="32"/>
      <c r="B1205" s="37" t="e">
        <f>VLOOKUP($A1205,EVID_OSEVU!$A$1:$M$4972,2,FALSE)</f>
        <v>#N/A</v>
      </c>
      <c r="C1205" s="37" t="e">
        <f>VLOOKUP($A1205,EVID_OSEVU!$A$1:$M$4972,3,FALSE)</f>
        <v>#N/A</v>
      </c>
      <c r="D1205" s="45" t="e">
        <f>VLOOKUP($A1205,EVID_OSEVU!$A$1:$M$4972,4,FALSE)</f>
        <v>#N/A</v>
      </c>
      <c r="E1205" s="35"/>
      <c r="F1205" s="53"/>
      <c r="G1205" s="32"/>
      <c r="H1205" s="45" t="e">
        <f>VLOOKUP(G1205,Export7[#All],2,FALSE)</f>
        <v>#N/A</v>
      </c>
      <c r="I1205" s="45" t="e">
        <f>VLOOKUP($A1205,EVID_OSEVU!$A$1:$M$4972,10,FALSE)</f>
        <v>#N/A</v>
      </c>
      <c r="J1205" s="58" t="e">
        <f>VLOOKUP($A1205,EVID_OSEVU!$A$1:$M$4972,11,FALSE)</f>
        <v>#N/A</v>
      </c>
      <c r="K1205" s="33"/>
      <c r="L1205" s="45" t="e">
        <f>VLOOKUP(EVID_PASTVY!H1205,KATEGORIE_ZVIRAT!$B$2:$M$31,6,FALSE)*K1205</f>
        <v>#N/A</v>
      </c>
      <c r="M1205" s="33">
        <v>24</v>
      </c>
      <c r="N1205" s="45" t="e">
        <f>VLOOKUP(EVID_PASTVY!$H1205,KATEGORIE_ZVIRAT!$B$2:$M$31,8,FALSE)</f>
        <v>#N/A</v>
      </c>
      <c r="O1205" s="45" t="e">
        <f>VLOOKUP(EVID_PASTVY!$H1205,KATEGORIE_ZVIRAT!$B$2:$M$31,9,FALSE)</f>
        <v>#N/A</v>
      </c>
      <c r="P1205" s="54" t="e">
        <f>VLOOKUP(EVID_PASTVY!$H1205,KATEGORIE_ZVIRAT!$B$2:$M$31,7,FALSE)*L1205/1000*M1205/24*(F1205-E1205+1)/J1205</f>
        <v>#N/A</v>
      </c>
      <c r="Q1205" s="52" t="e">
        <f>VLOOKUP(EVID_PASTVY!$H1205,KATEGORIE_ZVIRAT!$B$2:$M$31,10,FALSE)*P1205*10</f>
        <v>#N/A</v>
      </c>
      <c r="R1205" s="52" t="e">
        <f>VLOOKUP(EVID_PASTVY!$H1205,KATEGORIE_ZVIRAT!$B$2:$M$31,11,FALSE)*P1205*10</f>
        <v>#N/A</v>
      </c>
      <c r="S1205" s="52" t="e">
        <f>VLOOKUP(EVID_PASTVY!$H1205,KATEGORIE_ZVIRAT!$B$2:$M$31,12,FALSE)*P1205*10</f>
        <v>#N/A</v>
      </c>
    </row>
    <row r="1206" spans="1:19" x14ac:dyDescent="0.2">
      <c r="A1206" s="32"/>
      <c r="B1206" s="37" t="e">
        <f>VLOOKUP($A1206,EVID_OSEVU!$A$1:$M$4972,2,FALSE)</f>
        <v>#N/A</v>
      </c>
      <c r="C1206" s="37" t="e">
        <f>VLOOKUP($A1206,EVID_OSEVU!$A$1:$M$4972,3,FALSE)</f>
        <v>#N/A</v>
      </c>
      <c r="D1206" s="45" t="e">
        <f>VLOOKUP($A1206,EVID_OSEVU!$A$1:$M$4972,4,FALSE)</f>
        <v>#N/A</v>
      </c>
      <c r="E1206" s="35"/>
      <c r="F1206" s="53"/>
      <c r="G1206" s="32"/>
      <c r="H1206" s="45" t="e">
        <f>VLOOKUP(G1206,Export7[#All],2,FALSE)</f>
        <v>#N/A</v>
      </c>
      <c r="I1206" s="45" t="e">
        <f>VLOOKUP($A1206,EVID_OSEVU!$A$1:$M$4972,10,FALSE)</f>
        <v>#N/A</v>
      </c>
      <c r="J1206" s="58" t="e">
        <f>VLOOKUP($A1206,EVID_OSEVU!$A$1:$M$4972,11,FALSE)</f>
        <v>#N/A</v>
      </c>
      <c r="K1206" s="33"/>
      <c r="L1206" s="45" t="e">
        <f>VLOOKUP(EVID_PASTVY!H1206,KATEGORIE_ZVIRAT!$B$2:$M$31,6,FALSE)*K1206</f>
        <v>#N/A</v>
      </c>
      <c r="M1206" s="33">
        <v>24</v>
      </c>
      <c r="N1206" s="45" t="e">
        <f>VLOOKUP(EVID_PASTVY!$H1206,KATEGORIE_ZVIRAT!$B$2:$M$31,8,FALSE)</f>
        <v>#N/A</v>
      </c>
      <c r="O1206" s="45" t="e">
        <f>VLOOKUP(EVID_PASTVY!$H1206,KATEGORIE_ZVIRAT!$B$2:$M$31,9,FALSE)</f>
        <v>#N/A</v>
      </c>
      <c r="P1206" s="54" t="e">
        <f>VLOOKUP(EVID_PASTVY!$H1206,KATEGORIE_ZVIRAT!$B$2:$M$31,7,FALSE)*L1206/1000*M1206/24*(F1206-E1206+1)/J1206</f>
        <v>#N/A</v>
      </c>
      <c r="Q1206" s="52" t="e">
        <f>VLOOKUP(EVID_PASTVY!$H1206,KATEGORIE_ZVIRAT!$B$2:$M$31,10,FALSE)*P1206*10</f>
        <v>#N/A</v>
      </c>
      <c r="R1206" s="52" t="e">
        <f>VLOOKUP(EVID_PASTVY!$H1206,KATEGORIE_ZVIRAT!$B$2:$M$31,11,FALSE)*P1206*10</f>
        <v>#N/A</v>
      </c>
      <c r="S1206" s="52" t="e">
        <f>VLOOKUP(EVID_PASTVY!$H1206,KATEGORIE_ZVIRAT!$B$2:$M$31,12,FALSE)*P1206*10</f>
        <v>#N/A</v>
      </c>
    </row>
    <row r="1207" spans="1:19" x14ac:dyDescent="0.2">
      <c r="A1207" s="32"/>
      <c r="B1207" s="37" t="e">
        <f>VLOOKUP($A1207,EVID_OSEVU!$A$1:$M$4972,2,FALSE)</f>
        <v>#N/A</v>
      </c>
      <c r="C1207" s="37" t="e">
        <f>VLOOKUP($A1207,EVID_OSEVU!$A$1:$M$4972,3,FALSE)</f>
        <v>#N/A</v>
      </c>
      <c r="D1207" s="45" t="e">
        <f>VLOOKUP($A1207,EVID_OSEVU!$A$1:$M$4972,4,FALSE)</f>
        <v>#N/A</v>
      </c>
      <c r="E1207" s="35"/>
      <c r="F1207" s="53"/>
      <c r="G1207" s="32"/>
      <c r="H1207" s="45" t="e">
        <f>VLOOKUP(G1207,Export7[#All],2,FALSE)</f>
        <v>#N/A</v>
      </c>
      <c r="I1207" s="45" t="e">
        <f>VLOOKUP($A1207,EVID_OSEVU!$A$1:$M$4972,10,FALSE)</f>
        <v>#N/A</v>
      </c>
      <c r="J1207" s="58" t="e">
        <f>VLOOKUP($A1207,EVID_OSEVU!$A$1:$M$4972,11,FALSE)</f>
        <v>#N/A</v>
      </c>
      <c r="K1207" s="33"/>
      <c r="L1207" s="45" t="e">
        <f>VLOOKUP(EVID_PASTVY!H1207,KATEGORIE_ZVIRAT!$B$2:$M$31,6,FALSE)*K1207</f>
        <v>#N/A</v>
      </c>
      <c r="M1207" s="33">
        <v>24</v>
      </c>
      <c r="N1207" s="45" t="e">
        <f>VLOOKUP(EVID_PASTVY!$H1207,KATEGORIE_ZVIRAT!$B$2:$M$31,8,FALSE)</f>
        <v>#N/A</v>
      </c>
      <c r="O1207" s="45" t="e">
        <f>VLOOKUP(EVID_PASTVY!$H1207,KATEGORIE_ZVIRAT!$B$2:$M$31,9,FALSE)</f>
        <v>#N/A</v>
      </c>
      <c r="P1207" s="54" t="e">
        <f>VLOOKUP(EVID_PASTVY!$H1207,KATEGORIE_ZVIRAT!$B$2:$M$31,7,FALSE)*L1207/1000*M1207/24*(F1207-E1207+1)/J1207</f>
        <v>#N/A</v>
      </c>
      <c r="Q1207" s="52" t="e">
        <f>VLOOKUP(EVID_PASTVY!$H1207,KATEGORIE_ZVIRAT!$B$2:$M$31,10,FALSE)*P1207*10</f>
        <v>#N/A</v>
      </c>
      <c r="R1207" s="52" t="e">
        <f>VLOOKUP(EVID_PASTVY!$H1207,KATEGORIE_ZVIRAT!$B$2:$M$31,11,FALSE)*P1207*10</f>
        <v>#N/A</v>
      </c>
      <c r="S1207" s="52" t="e">
        <f>VLOOKUP(EVID_PASTVY!$H1207,KATEGORIE_ZVIRAT!$B$2:$M$31,12,FALSE)*P1207*10</f>
        <v>#N/A</v>
      </c>
    </row>
    <row r="1208" spans="1:19" x14ac:dyDescent="0.2">
      <c r="A1208" s="32"/>
      <c r="B1208" s="37" t="e">
        <f>VLOOKUP($A1208,EVID_OSEVU!$A$1:$M$4972,2,FALSE)</f>
        <v>#N/A</v>
      </c>
      <c r="C1208" s="37" t="e">
        <f>VLOOKUP($A1208,EVID_OSEVU!$A$1:$M$4972,3,FALSE)</f>
        <v>#N/A</v>
      </c>
      <c r="D1208" s="45" t="e">
        <f>VLOOKUP($A1208,EVID_OSEVU!$A$1:$M$4972,4,FALSE)</f>
        <v>#N/A</v>
      </c>
      <c r="E1208" s="35"/>
      <c r="F1208" s="53"/>
      <c r="G1208" s="32"/>
      <c r="H1208" s="45" t="e">
        <f>VLOOKUP(G1208,Export7[#All],2,FALSE)</f>
        <v>#N/A</v>
      </c>
      <c r="I1208" s="45" t="e">
        <f>VLOOKUP($A1208,EVID_OSEVU!$A$1:$M$4972,10,FALSE)</f>
        <v>#N/A</v>
      </c>
      <c r="J1208" s="58" t="e">
        <f>VLOOKUP($A1208,EVID_OSEVU!$A$1:$M$4972,11,FALSE)</f>
        <v>#N/A</v>
      </c>
      <c r="K1208" s="33"/>
      <c r="L1208" s="45" t="e">
        <f>VLOOKUP(EVID_PASTVY!H1208,KATEGORIE_ZVIRAT!$B$2:$M$31,6,FALSE)*K1208</f>
        <v>#N/A</v>
      </c>
      <c r="M1208" s="33">
        <v>24</v>
      </c>
      <c r="N1208" s="45" t="e">
        <f>VLOOKUP(EVID_PASTVY!$H1208,KATEGORIE_ZVIRAT!$B$2:$M$31,8,FALSE)</f>
        <v>#N/A</v>
      </c>
      <c r="O1208" s="45" t="e">
        <f>VLOOKUP(EVID_PASTVY!$H1208,KATEGORIE_ZVIRAT!$B$2:$M$31,9,FALSE)</f>
        <v>#N/A</v>
      </c>
      <c r="P1208" s="54" t="e">
        <f>VLOOKUP(EVID_PASTVY!$H1208,KATEGORIE_ZVIRAT!$B$2:$M$31,7,FALSE)*L1208/1000*M1208/24*(F1208-E1208+1)/J1208</f>
        <v>#N/A</v>
      </c>
      <c r="Q1208" s="52" t="e">
        <f>VLOOKUP(EVID_PASTVY!$H1208,KATEGORIE_ZVIRAT!$B$2:$M$31,10,FALSE)*P1208*10</f>
        <v>#N/A</v>
      </c>
      <c r="R1208" s="52" t="e">
        <f>VLOOKUP(EVID_PASTVY!$H1208,KATEGORIE_ZVIRAT!$B$2:$M$31,11,FALSE)*P1208*10</f>
        <v>#N/A</v>
      </c>
      <c r="S1208" s="52" t="e">
        <f>VLOOKUP(EVID_PASTVY!$H1208,KATEGORIE_ZVIRAT!$B$2:$M$31,12,FALSE)*P1208*10</f>
        <v>#N/A</v>
      </c>
    </row>
    <row r="1209" spans="1:19" x14ac:dyDescent="0.2">
      <c r="A1209" s="32"/>
      <c r="B1209" s="37" t="e">
        <f>VLOOKUP($A1209,EVID_OSEVU!$A$1:$M$4972,2,FALSE)</f>
        <v>#N/A</v>
      </c>
      <c r="C1209" s="37" t="e">
        <f>VLOOKUP($A1209,EVID_OSEVU!$A$1:$M$4972,3,FALSE)</f>
        <v>#N/A</v>
      </c>
      <c r="D1209" s="45" t="e">
        <f>VLOOKUP($A1209,EVID_OSEVU!$A$1:$M$4972,4,FALSE)</f>
        <v>#N/A</v>
      </c>
      <c r="E1209" s="35"/>
      <c r="F1209" s="53"/>
      <c r="G1209" s="32"/>
      <c r="H1209" s="45" t="e">
        <f>VLOOKUP(G1209,Export7[#All],2,FALSE)</f>
        <v>#N/A</v>
      </c>
      <c r="I1209" s="45" t="e">
        <f>VLOOKUP($A1209,EVID_OSEVU!$A$1:$M$4972,10,FALSE)</f>
        <v>#N/A</v>
      </c>
      <c r="J1209" s="58" t="e">
        <f>VLOOKUP($A1209,EVID_OSEVU!$A$1:$M$4972,11,FALSE)</f>
        <v>#N/A</v>
      </c>
      <c r="K1209" s="33"/>
      <c r="L1209" s="45" t="e">
        <f>VLOOKUP(EVID_PASTVY!H1209,KATEGORIE_ZVIRAT!$B$2:$M$31,6,FALSE)*K1209</f>
        <v>#N/A</v>
      </c>
      <c r="M1209" s="33">
        <v>24</v>
      </c>
      <c r="N1209" s="45" t="e">
        <f>VLOOKUP(EVID_PASTVY!$H1209,KATEGORIE_ZVIRAT!$B$2:$M$31,8,FALSE)</f>
        <v>#N/A</v>
      </c>
      <c r="O1209" s="45" t="e">
        <f>VLOOKUP(EVID_PASTVY!$H1209,KATEGORIE_ZVIRAT!$B$2:$M$31,9,FALSE)</f>
        <v>#N/A</v>
      </c>
      <c r="P1209" s="54" t="e">
        <f>VLOOKUP(EVID_PASTVY!$H1209,KATEGORIE_ZVIRAT!$B$2:$M$31,7,FALSE)*L1209/1000*M1209/24*(F1209-E1209+1)/J1209</f>
        <v>#N/A</v>
      </c>
      <c r="Q1209" s="52" t="e">
        <f>VLOOKUP(EVID_PASTVY!$H1209,KATEGORIE_ZVIRAT!$B$2:$M$31,10,FALSE)*P1209*10</f>
        <v>#N/A</v>
      </c>
      <c r="R1209" s="52" t="e">
        <f>VLOOKUP(EVID_PASTVY!$H1209,KATEGORIE_ZVIRAT!$B$2:$M$31,11,FALSE)*P1209*10</f>
        <v>#N/A</v>
      </c>
      <c r="S1209" s="52" t="e">
        <f>VLOOKUP(EVID_PASTVY!$H1209,KATEGORIE_ZVIRAT!$B$2:$M$31,12,FALSE)*P1209*10</f>
        <v>#N/A</v>
      </c>
    </row>
    <row r="1210" spans="1:19" x14ac:dyDescent="0.2">
      <c r="A1210" s="32"/>
      <c r="B1210" s="37" t="e">
        <f>VLOOKUP($A1210,EVID_OSEVU!$A$1:$M$4972,2,FALSE)</f>
        <v>#N/A</v>
      </c>
      <c r="C1210" s="37" t="e">
        <f>VLOOKUP($A1210,EVID_OSEVU!$A$1:$M$4972,3,FALSE)</f>
        <v>#N/A</v>
      </c>
      <c r="D1210" s="45" t="e">
        <f>VLOOKUP($A1210,EVID_OSEVU!$A$1:$M$4972,4,FALSE)</f>
        <v>#N/A</v>
      </c>
      <c r="E1210" s="35"/>
      <c r="F1210" s="53"/>
      <c r="G1210" s="32"/>
      <c r="H1210" s="45" t="e">
        <f>VLOOKUP(G1210,Export7[#All],2,FALSE)</f>
        <v>#N/A</v>
      </c>
      <c r="I1210" s="45" t="e">
        <f>VLOOKUP($A1210,EVID_OSEVU!$A$1:$M$4972,10,FALSE)</f>
        <v>#N/A</v>
      </c>
      <c r="J1210" s="58" t="e">
        <f>VLOOKUP($A1210,EVID_OSEVU!$A$1:$M$4972,11,FALSE)</f>
        <v>#N/A</v>
      </c>
      <c r="K1210" s="33"/>
      <c r="L1210" s="45" t="e">
        <f>VLOOKUP(EVID_PASTVY!H1210,KATEGORIE_ZVIRAT!$B$2:$M$31,6,FALSE)*K1210</f>
        <v>#N/A</v>
      </c>
      <c r="M1210" s="33">
        <v>24</v>
      </c>
      <c r="N1210" s="45" t="e">
        <f>VLOOKUP(EVID_PASTVY!$H1210,KATEGORIE_ZVIRAT!$B$2:$M$31,8,FALSE)</f>
        <v>#N/A</v>
      </c>
      <c r="O1210" s="45" t="e">
        <f>VLOOKUP(EVID_PASTVY!$H1210,KATEGORIE_ZVIRAT!$B$2:$M$31,9,FALSE)</f>
        <v>#N/A</v>
      </c>
      <c r="P1210" s="54" t="e">
        <f>VLOOKUP(EVID_PASTVY!$H1210,KATEGORIE_ZVIRAT!$B$2:$M$31,7,FALSE)*L1210/1000*M1210/24*(F1210-E1210+1)/J1210</f>
        <v>#N/A</v>
      </c>
      <c r="Q1210" s="52" t="e">
        <f>VLOOKUP(EVID_PASTVY!$H1210,KATEGORIE_ZVIRAT!$B$2:$M$31,10,FALSE)*P1210*10</f>
        <v>#N/A</v>
      </c>
      <c r="R1210" s="52" t="e">
        <f>VLOOKUP(EVID_PASTVY!$H1210,KATEGORIE_ZVIRAT!$B$2:$M$31,11,FALSE)*P1210*10</f>
        <v>#N/A</v>
      </c>
      <c r="S1210" s="52" t="e">
        <f>VLOOKUP(EVID_PASTVY!$H1210,KATEGORIE_ZVIRAT!$B$2:$M$31,12,FALSE)*P1210*10</f>
        <v>#N/A</v>
      </c>
    </row>
    <row r="1211" spans="1:19" x14ac:dyDescent="0.2">
      <c r="A1211" s="32"/>
      <c r="B1211" s="37" t="e">
        <f>VLOOKUP($A1211,EVID_OSEVU!$A$1:$M$4972,2,FALSE)</f>
        <v>#N/A</v>
      </c>
      <c r="C1211" s="37" t="e">
        <f>VLOOKUP($A1211,EVID_OSEVU!$A$1:$M$4972,3,FALSE)</f>
        <v>#N/A</v>
      </c>
      <c r="D1211" s="45" t="e">
        <f>VLOOKUP($A1211,EVID_OSEVU!$A$1:$M$4972,4,FALSE)</f>
        <v>#N/A</v>
      </c>
      <c r="E1211" s="35"/>
      <c r="F1211" s="53"/>
      <c r="G1211" s="32"/>
      <c r="H1211" s="45" t="e">
        <f>VLOOKUP(G1211,Export7[#All],2,FALSE)</f>
        <v>#N/A</v>
      </c>
      <c r="I1211" s="45" t="e">
        <f>VLOOKUP($A1211,EVID_OSEVU!$A$1:$M$4972,10,FALSE)</f>
        <v>#N/A</v>
      </c>
      <c r="J1211" s="58" t="e">
        <f>VLOOKUP($A1211,EVID_OSEVU!$A$1:$M$4972,11,FALSE)</f>
        <v>#N/A</v>
      </c>
      <c r="K1211" s="33"/>
      <c r="L1211" s="45" t="e">
        <f>VLOOKUP(EVID_PASTVY!H1211,KATEGORIE_ZVIRAT!$B$2:$M$31,6,FALSE)*K1211</f>
        <v>#N/A</v>
      </c>
      <c r="M1211" s="33">
        <v>24</v>
      </c>
      <c r="N1211" s="45" t="e">
        <f>VLOOKUP(EVID_PASTVY!$H1211,KATEGORIE_ZVIRAT!$B$2:$M$31,8,FALSE)</f>
        <v>#N/A</v>
      </c>
      <c r="O1211" s="45" t="e">
        <f>VLOOKUP(EVID_PASTVY!$H1211,KATEGORIE_ZVIRAT!$B$2:$M$31,9,FALSE)</f>
        <v>#N/A</v>
      </c>
      <c r="P1211" s="54" t="e">
        <f>VLOOKUP(EVID_PASTVY!$H1211,KATEGORIE_ZVIRAT!$B$2:$M$31,7,FALSE)*L1211/1000*M1211/24*(F1211-E1211+1)/J1211</f>
        <v>#N/A</v>
      </c>
      <c r="Q1211" s="52" t="e">
        <f>VLOOKUP(EVID_PASTVY!$H1211,KATEGORIE_ZVIRAT!$B$2:$M$31,10,FALSE)*P1211*10</f>
        <v>#N/A</v>
      </c>
      <c r="R1211" s="52" t="e">
        <f>VLOOKUP(EVID_PASTVY!$H1211,KATEGORIE_ZVIRAT!$B$2:$M$31,11,FALSE)*P1211*10</f>
        <v>#N/A</v>
      </c>
      <c r="S1211" s="52" t="e">
        <f>VLOOKUP(EVID_PASTVY!$H1211,KATEGORIE_ZVIRAT!$B$2:$M$31,12,FALSE)*P1211*10</f>
        <v>#N/A</v>
      </c>
    </row>
    <row r="1212" spans="1:19" x14ac:dyDescent="0.2">
      <c r="A1212" s="32"/>
      <c r="B1212" s="37" t="e">
        <f>VLOOKUP($A1212,EVID_OSEVU!$A$1:$M$4972,2,FALSE)</f>
        <v>#N/A</v>
      </c>
      <c r="C1212" s="37" t="e">
        <f>VLOOKUP($A1212,EVID_OSEVU!$A$1:$M$4972,3,FALSE)</f>
        <v>#N/A</v>
      </c>
      <c r="D1212" s="45" t="e">
        <f>VLOOKUP($A1212,EVID_OSEVU!$A$1:$M$4972,4,FALSE)</f>
        <v>#N/A</v>
      </c>
      <c r="E1212" s="35"/>
      <c r="F1212" s="53"/>
      <c r="G1212" s="32"/>
      <c r="H1212" s="45" t="e">
        <f>VLOOKUP(G1212,Export7[#All],2,FALSE)</f>
        <v>#N/A</v>
      </c>
      <c r="I1212" s="45" t="e">
        <f>VLOOKUP($A1212,EVID_OSEVU!$A$1:$M$4972,10,FALSE)</f>
        <v>#N/A</v>
      </c>
      <c r="J1212" s="58" t="e">
        <f>VLOOKUP($A1212,EVID_OSEVU!$A$1:$M$4972,11,FALSE)</f>
        <v>#N/A</v>
      </c>
      <c r="K1212" s="33"/>
      <c r="L1212" s="45" t="e">
        <f>VLOOKUP(EVID_PASTVY!H1212,KATEGORIE_ZVIRAT!$B$2:$M$31,6,FALSE)*K1212</f>
        <v>#N/A</v>
      </c>
      <c r="M1212" s="33">
        <v>24</v>
      </c>
      <c r="N1212" s="45" t="e">
        <f>VLOOKUP(EVID_PASTVY!$H1212,KATEGORIE_ZVIRAT!$B$2:$M$31,8,FALSE)</f>
        <v>#N/A</v>
      </c>
      <c r="O1212" s="45" t="e">
        <f>VLOOKUP(EVID_PASTVY!$H1212,KATEGORIE_ZVIRAT!$B$2:$M$31,9,FALSE)</f>
        <v>#N/A</v>
      </c>
      <c r="P1212" s="54" t="e">
        <f>VLOOKUP(EVID_PASTVY!$H1212,KATEGORIE_ZVIRAT!$B$2:$M$31,7,FALSE)*L1212/1000*M1212/24*(F1212-E1212+1)/J1212</f>
        <v>#N/A</v>
      </c>
      <c r="Q1212" s="52" t="e">
        <f>VLOOKUP(EVID_PASTVY!$H1212,KATEGORIE_ZVIRAT!$B$2:$M$31,10,FALSE)*P1212*10</f>
        <v>#N/A</v>
      </c>
      <c r="R1212" s="52" t="e">
        <f>VLOOKUP(EVID_PASTVY!$H1212,KATEGORIE_ZVIRAT!$B$2:$M$31,11,FALSE)*P1212*10</f>
        <v>#N/A</v>
      </c>
      <c r="S1212" s="52" t="e">
        <f>VLOOKUP(EVID_PASTVY!$H1212,KATEGORIE_ZVIRAT!$B$2:$M$31,12,FALSE)*P1212*10</f>
        <v>#N/A</v>
      </c>
    </row>
    <row r="1213" spans="1:19" x14ac:dyDescent="0.2">
      <c r="A1213" s="32"/>
      <c r="B1213" s="37" t="e">
        <f>VLOOKUP($A1213,EVID_OSEVU!$A$1:$M$4972,2,FALSE)</f>
        <v>#N/A</v>
      </c>
      <c r="C1213" s="37" t="e">
        <f>VLOOKUP($A1213,EVID_OSEVU!$A$1:$M$4972,3,FALSE)</f>
        <v>#N/A</v>
      </c>
      <c r="D1213" s="45" t="e">
        <f>VLOOKUP($A1213,EVID_OSEVU!$A$1:$M$4972,4,FALSE)</f>
        <v>#N/A</v>
      </c>
      <c r="E1213" s="35"/>
      <c r="F1213" s="53"/>
      <c r="G1213" s="32"/>
      <c r="H1213" s="45" t="e">
        <f>VLOOKUP(G1213,Export7[#All],2,FALSE)</f>
        <v>#N/A</v>
      </c>
      <c r="I1213" s="45" t="e">
        <f>VLOOKUP($A1213,EVID_OSEVU!$A$1:$M$4972,10,FALSE)</f>
        <v>#N/A</v>
      </c>
      <c r="J1213" s="58" t="e">
        <f>VLOOKUP($A1213,EVID_OSEVU!$A$1:$M$4972,11,FALSE)</f>
        <v>#N/A</v>
      </c>
      <c r="K1213" s="33"/>
      <c r="L1213" s="45" t="e">
        <f>VLOOKUP(EVID_PASTVY!H1213,KATEGORIE_ZVIRAT!$B$2:$M$31,6,FALSE)*K1213</f>
        <v>#N/A</v>
      </c>
      <c r="M1213" s="33">
        <v>24</v>
      </c>
      <c r="N1213" s="45" t="e">
        <f>VLOOKUP(EVID_PASTVY!$H1213,KATEGORIE_ZVIRAT!$B$2:$M$31,8,FALSE)</f>
        <v>#N/A</v>
      </c>
      <c r="O1213" s="45" t="e">
        <f>VLOOKUP(EVID_PASTVY!$H1213,KATEGORIE_ZVIRAT!$B$2:$M$31,9,FALSE)</f>
        <v>#N/A</v>
      </c>
      <c r="P1213" s="54" t="e">
        <f>VLOOKUP(EVID_PASTVY!$H1213,KATEGORIE_ZVIRAT!$B$2:$M$31,7,FALSE)*L1213/1000*M1213/24*(F1213-E1213+1)/J1213</f>
        <v>#N/A</v>
      </c>
      <c r="Q1213" s="52" t="e">
        <f>VLOOKUP(EVID_PASTVY!$H1213,KATEGORIE_ZVIRAT!$B$2:$M$31,10,FALSE)*P1213*10</f>
        <v>#N/A</v>
      </c>
      <c r="R1213" s="52" t="e">
        <f>VLOOKUP(EVID_PASTVY!$H1213,KATEGORIE_ZVIRAT!$B$2:$M$31,11,FALSE)*P1213*10</f>
        <v>#N/A</v>
      </c>
      <c r="S1213" s="52" t="e">
        <f>VLOOKUP(EVID_PASTVY!$H1213,KATEGORIE_ZVIRAT!$B$2:$M$31,12,FALSE)*P1213*10</f>
        <v>#N/A</v>
      </c>
    </row>
    <row r="1214" spans="1:19" x14ac:dyDescent="0.2">
      <c r="A1214" s="32"/>
      <c r="B1214" s="37" t="e">
        <f>VLOOKUP($A1214,EVID_OSEVU!$A$1:$M$4972,2,FALSE)</f>
        <v>#N/A</v>
      </c>
      <c r="C1214" s="37" t="e">
        <f>VLOOKUP($A1214,EVID_OSEVU!$A$1:$M$4972,3,FALSE)</f>
        <v>#N/A</v>
      </c>
      <c r="D1214" s="45" t="e">
        <f>VLOOKUP($A1214,EVID_OSEVU!$A$1:$M$4972,4,FALSE)</f>
        <v>#N/A</v>
      </c>
      <c r="E1214" s="35"/>
      <c r="F1214" s="53"/>
      <c r="G1214" s="32"/>
      <c r="H1214" s="45" t="e">
        <f>VLOOKUP(G1214,Export7[#All],2,FALSE)</f>
        <v>#N/A</v>
      </c>
      <c r="I1214" s="45" t="e">
        <f>VLOOKUP($A1214,EVID_OSEVU!$A$1:$M$4972,10,FALSE)</f>
        <v>#N/A</v>
      </c>
      <c r="J1214" s="58" t="e">
        <f>VLOOKUP($A1214,EVID_OSEVU!$A$1:$M$4972,11,FALSE)</f>
        <v>#N/A</v>
      </c>
      <c r="K1214" s="33"/>
      <c r="L1214" s="45" t="e">
        <f>VLOOKUP(EVID_PASTVY!H1214,KATEGORIE_ZVIRAT!$B$2:$M$31,6,FALSE)*K1214</f>
        <v>#N/A</v>
      </c>
      <c r="M1214" s="33">
        <v>24</v>
      </c>
      <c r="N1214" s="45" t="e">
        <f>VLOOKUP(EVID_PASTVY!$H1214,KATEGORIE_ZVIRAT!$B$2:$M$31,8,FALSE)</f>
        <v>#N/A</v>
      </c>
      <c r="O1214" s="45" t="e">
        <f>VLOOKUP(EVID_PASTVY!$H1214,KATEGORIE_ZVIRAT!$B$2:$M$31,9,FALSE)</f>
        <v>#N/A</v>
      </c>
      <c r="P1214" s="54" t="e">
        <f>VLOOKUP(EVID_PASTVY!$H1214,KATEGORIE_ZVIRAT!$B$2:$M$31,7,FALSE)*L1214/1000*M1214/24*(F1214-E1214+1)/J1214</f>
        <v>#N/A</v>
      </c>
      <c r="Q1214" s="52" t="e">
        <f>VLOOKUP(EVID_PASTVY!$H1214,KATEGORIE_ZVIRAT!$B$2:$M$31,10,FALSE)*P1214*10</f>
        <v>#N/A</v>
      </c>
      <c r="R1214" s="52" t="e">
        <f>VLOOKUP(EVID_PASTVY!$H1214,KATEGORIE_ZVIRAT!$B$2:$M$31,11,FALSE)*P1214*10</f>
        <v>#N/A</v>
      </c>
      <c r="S1214" s="52" t="e">
        <f>VLOOKUP(EVID_PASTVY!$H1214,KATEGORIE_ZVIRAT!$B$2:$M$31,12,FALSE)*P1214*10</f>
        <v>#N/A</v>
      </c>
    </row>
    <row r="1215" spans="1:19" x14ac:dyDescent="0.2">
      <c r="A1215" s="32"/>
      <c r="B1215" s="37" t="e">
        <f>VLOOKUP($A1215,EVID_OSEVU!$A$1:$M$4972,2,FALSE)</f>
        <v>#N/A</v>
      </c>
      <c r="C1215" s="37" t="e">
        <f>VLOOKUP($A1215,EVID_OSEVU!$A$1:$M$4972,3,FALSE)</f>
        <v>#N/A</v>
      </c>
      <c r="D1215" s="45" t="e">
        <f>VLOOKUP($A1215,EVID_OSEVU!$A$1:$M$4972,4,FALSE)</f>
        <v>#N/A</v>
      </c>
      <c r="E1215" s="35"/>
      <c r="F1215" s="53"/>
      <c r="G1215" s="32"/>
      <c r="H1215" s="45" t="e">
        <f>VLOOKUP(G1215,Export7[#All],2,FALSE)</f>
        <v>#N/A</v>
      </c>
      <c r="I1215" s="45" t="e">
        <f>VLOOKUP($A1215,EVID_OSEVU!$A$1:$M$4972,10,FALSE)</f>
        <v>#N/A</v>
      </c>
      <c r="J1215" s="58" t="e">
        <f>VLOOKUP($A1215,EVID_OSEVU!$A$1:$M$4972,11,FALSE)</f>
        <v>#N/A</v>
      </c>
      <c r="K1215" s="33"/>
      <c r="L1215" s="45" t="e">
        <f>VLOOKUP(EVID_PASTVY!H1215,KATEGORIE_ZVIRAT!$B$2:$M$31,6,FALSE)*K1215</f>
        <v>#N/A</v>
      </c>
      <c r="M1215" s="33">
        <v>24</v>
      </c>
      <c r="N1215" s="45" t="e">
        <f>VLOOKUP(EVID_PASTVY!$H1215,KATEGORIE_ZVIRAT!$B$2:$M$31,8,FALSE)</f>
        <v>#N/A</v>
      </c>
      <c r="O1215" s="45" t="e">
        <f>VLOOKUP(EVID_PASTVY!$H1215,KATEGORIE_ZVIRAT!$B$2:$M$31,9,FALSE)</f>
        <v>#N/A</v>
      </c>
      <c r="P1215" s="54" t="e">
        <f>VLOOKUP(EVID_PASTVY!$H1215,KATEGORIE_ZVIRAT!$B$2:$M$31,7,FALSE)*L1215/1000*M1215/24*(F1215-E1215+1)/J1215</f>
        <v>#N/A</v>
      </c>
      <c r="Q1215" s="52" t="e">
        <f>VLOOKUP(EVID_PASTVY!$H1215,KATEGORIE_ZVIRAT!$B$2:$M$31,10,FALSE)*P1215*10</f>
        <v>#N/A</v>
      </c>
      <c r="R1215" s="52" t="e">
        <f>VLOOKUP(EVID_PASTVY!$H1215,KATEGORIE_ZVIRAT!$B$2:$M$31,11,FALSE)*P1215*10</f>
        <v>#N/A</v>
      </c>
      <c r="S1215" s="52" t="e">
        <f>VLOOKUP(EVID_PASTVY!$H1215,KATEGORIE_ZVIRAT!$B$2:$M$31,12,FALSE)*P1215*10</f>
        <v>#N/A</v>
      </c>
    </row>
    <row r="1216" spans="1:19" x14ac:dyDescent="0.2">
      <c r="A1216" s="32"/>
      <c r="B1216" s="37" t="e">
        <f>VLOOKUP($A1216,EVID_OSEVU!$A$1:$M$4972,2,FALSE)</f>
        <v>#N/A</v>
      </c>
      <c r="C1216" s="37" t="e">
        <f>VLOOKUP($A1216,EVID_OSEVU!$A$1:$M$4972,3,FALSE)</f>
        <v>#N/A</v>
      </c>
      <c r="D1216" s="45" t="e">
        <f>VLOOKUP($A1216,EVID_OSEVU!$A$1:$M$4972,4,FALSE)</f>
        <v>#N/A</v>
      </c>
      <c r="E1216" s="35"/>
      <c r="F1216" s="53"/>
      <c r="G1216" s="32"/>
      <c r="H1216" s="45" t="e">
        <f>VLOOKUP(G1216,Export7[#All],2,FALSE)</f>
        <v>#N/A</v>
      </c>
      <c r="I1216" s="45" t="e">
        <f>VLOOKUP($A1216,EVID_OSEVU!$A$1:$M$4972,10,FALSE)</f>
        <v>#N/A</v>
      </c>
      <c r="J1216" s="58" t="e">
        <f>VLOOKUP($A1216,EVID_OSEVU!$A$1:$M$4972,11,FALSE)</f>
        <v>#N/A</v>
      </c>
      <c r="K1216" s="33"/>
      <c r="L1216" s="45" t="e">
        <f>VLOOKUP(EVID_PASTVY!H1216,KATEGORIE_ZVIRAT!$B$2:$M$31,6,FALSE)*K1216</f>
        <v>#N/A</v>
      </c>
      <c r="M1216" s="33">
        <v>24</v>
      </c>
      <c r="N1216" s="45" t="e">
        <f>VLOOKUP(EVID_PASTVY!$H1216,KATEGORIE_ZVIRAT!$B$2:$M$31,8,FALSE)</f>
        <v>#N/A</v>
      </c>
      <c r="O1216" s="45" t="e">
        <f>VLOOKUP(EVID_PASTVY!$H1216,KATEGORIE_ZVIRAT!$B$2:$M$31,9,FALSE)</f>
        <v>#N/A</v>
      </c>
      <c r="P1216" s="54" t="e">
        <f>VLOOKUP(EVID_PASTVY!$H1216,KATEGORIE_ZVIRAT!$B$2:$M$31,7,FALSE)*L1216/1000*M1216/24*(F1216-E1216+1)/J1216</f>
        <v>#N/A</v>
      </c>
      <c r="Q1216" s="52" t="e">
        <f>VLOOKUP(EVID_PASTVY!$H1216,KATEGORIE_ZVIRAT!$B$2:$M$31,10,FALSE)*P1216*10</f>
        <v>#N/A</v>
      </c>
      <c r="R1216" s="52" t="e">
        <f>VLOOKUP(EVID_PASTVY!$H1216,KATEGORIE_ZVIRAT!$B$2:$M$31,11,FALSE)*P1216*10</f>
        <v>#N/A</v>
      </c>
      <c r="S1216" s="52" t="e">
        <f>VLOOKUP(EVID_PASTVY!$H1216,KATEGORIE_ZVIRAT!$B$2:$M$31,12,FALSE)*P1216*10</f>
        <v>#N/A</v>
      </c>
    </row>
    <row r="1217" spans="1:19" x14ac:dyDescent="0.2">
      <c r="A1217" s="32"/>
      <c r="B1217" s="37" t="e">
        <f>VLOOKUP($A1217,EVID_OSEVU!$A$1:$M$4972,2,FALSE)</f>
        <v>#N/A</v>
      </c>
      <c r="C1217" s="37" t="e">
        <f>VLOOKUP($A1217,EVID_OSEVU!$A$1:$M$4972,3,FALSE)</f>
        <v>#N/A</v>
      </c>
      <c r="D1217" s="45" t="e">
        <f>VLOOKUP($A1217,EVID_OSEVU!$A$1:$M$4972,4,FALSE)</f>
        <v>#N/A</v>
      </c>
      <c r="E1217" s="35"/>
      <c r="F1217" s="53"/>
      <c r="G1217" s="32"/>
      <c r="H1217" s="45" t="e">
        <f>VLOOKUP(G1217,Export7[#All],2,FALSE)</f>
        <v>#N/A</v>
      </c>
      <c r="I1217" s="45" t="e">
        <f>VLOOKUP($A1217,EVID_OSEVU!$A$1:$M$4972,10,FALSE)</f>
        <v>#N/A</v>
      </c>
      <c r="J1217" s="58" t="e">
        <f>VLOOKUP($A1217,EVID_OSEVU!$A$1:$M$4972,11,FALSE)</f>
        <v>#N/A</v>
      </c>
      <c r="K1217" s="33"/>
      <c r="L1217" s="45" t="e">
        <f>VLOOKUP(EVID_PASTVY!H1217,KATEGORIE_ZVIRAT!$B$2:$M$31,6,FALSE)*K1217</f>
        <v>#N/A</v>
      </c>
      <c r="M1217" s="33">
        <v>24</v>
      </c>
      <c r="N1217" s="45" t="e">
        <f>VLOOKUP(EVID_PASTVY!$H1217,KATEGORIE_ZVIRAT!$B$2:$M$31,8,FALSE)</f>
        <v>#N/A</v>
      </c>
      <c r="O1217" s="45" t="e">
        <f>VLOOKUP(EVID_PASTVY!$H1217,KATEGORIE_ZVIRAT!$B$2:$M$31,9,FALSE)</f>
        <v>#N/A</v>
      </c>
      <c r="P1217" s="54" t="e">
        <f>VLOOKUP(EVID_PASTVY!$H1217,KATEGORIE_ZVIRAT!$B$2:$M$31,7,FALSE)*L1217/1000*M1217/24*(F1217-E1217+1)/J1217</f>
        <v>#N/A</v>
      </c>
      <c r="Q1217" s="52" t="e">
        <f>VLOOKUP(EVID_PASTVY!$H1217,KATEGORIE_ZVIRAT!$B$2:$M$31,10,FALSE)*P1217*10</f>
        <v>#N/A</v>
      </c>
      <c r="R1217" s="52" t="e">
        <f>VLOOKUP(EVID_PASTVY!$H1217,KATEGORIE_ZVIRAT!$B$2:$M$31,11,FALSE)*P1217*10</f>
        <v>#N/A</v>
      </c>
      <c r="S1217" s="52" t="e">
        <f>VLOOKUP(EVID_PASTVY!$H1217,KATEGORIE_ZVIRAT!$B$2:$M$31,12,FALSE)*P1217*10</f>
        <v>#N/A</v>
      </c>
    </row>
    <row r="1218" spans="1:19" x14ac:dyDescent="0.2">
      <c r="A1218" s="32"/>
      <c r="B1218" s="37" t="e">
        <f>VLOOKUP($A1218,EVID_OSEVU!$A$1:$M$4972,2,FALSE)</f>
        <v>#N/A</v>
      </c>
      <c r="C1218" s="37" t="e">
        <f>VLOOKUP($A1218,EVID_OSEVU!$A$1:$M$4972,3,FALSE)</f>
        <v>#N/A</v>
      </c>
      <c r="D1218" s="45" t="e">
        <f>VLOOKUP($A1218,EVID_OSEVU!$A$1:$M$4972,4,FALSE)</f>
        <v>#N/A</v>
      </c>
      <c r="E1218" s="35"/>
      <c r="F1218" s="53"/>
      <c r="G1218" s="32"/>
      <c r="H1218" s="45" t="e">
        <f>VLOOKUP(G1218,Export7[#All],2,FALSE)</f>
        <v>#N/A</v>
      </c>
      <c r="I1218" s="45" t="e">
        <f>VLOOKUP($A1218,EVID_OSEVU!$A$1:$M$4972,10,FALSE)</f>
        <v>#N/A</v>
      </c>
      <c r="J1218" s="58" t="e">
        <f>VLOOKUP($A1218,EVID_OSEVU!$A$1:$M$4972,11,FALSE)</f>
        <v>#N/A</v>
      </c>
      <c r="K1218" s="33"/>
      <c r="L1218" s="45" t="e">
        <f>VLOOKUP(EVID_PASTVY!H1218,KATEGORIE_ZVIRAT!$B$2:$M$31,6,FALSE)*K1218</f>
        <v>#N/A</v>
      </c>
      <c r="M1218" s="33">
        <v>24</v>
      </c>
      <c r="N1218" s="45" t="e">
        <f>VLOOKUP(EVID_PASTVY!$H1218,KATEGORIE_ZVIRAT!$B$2:$M$31,8,FALSE)</f>
        <v>#N/A</v>
      </c>
      <c r="O1218" s="45" t="e">
        <f>VLOOKUP(EVID_PASTVY!$H1218,KATEGORIE_ZVIRAT!$B$2:$M$31,9,FALSE)</f>
        <v>#N/A</v>
      </c>
      <c r="P1218" s="54" t="e">
        <f>VLOOKUP(EVID_PASTVY!$H1218,KATEGORIE_ZVIRAT!$B$2:$M$31,7,FALSE)*L1218/1000*M1218/24*(F1218-E1218+1)/J1218</f>
        <v>#N/A</v>
      </c>
      <c r="Q1218" s="52" t="e">
        <f>VLOOKUP(EVID_PASTVY!$H1218,KATEGORIE_ZVIRAT!$B$2:$M$31,10,FALSE)*P1218*10</f>
        <v>#N/A</v>
      </c>
      <c r="R1218" s="52" t="e">
        <f>VLOOKUP(EVID_PASTVY!$H1218,KATEGORIE_ZVIRAT!$B$2:$M$31,11,FALSE)*P1218*10</f>
        <v>#N/A</v>
      </c>
      <c r="S1218" s="52" t="e">
        <f>VLOOKUP(EVID_PASTVY!$H1218,KATEGORIE_ZVIRAT!$B$2:$M$31,12,FALSE)*P1218*10</f>
        <v>#N/A</v>
      </c>
    </row>
    <row r="1219" spans="1:19" x14ac:dyDescent="0.2">
      <c r="A1219" s="32"/>
      <c r="B1219" s="37" t="e">
        <f>VLOOKUP($A1219,EVID_OSEVU!$A$1:$M$4972,2,FALSE)</f>
        <v>#N/A</v>
      </c>
      <c r="C1219" s="37" t="e">
        <f>VLOOKUP($A1219,EVID_OSEVU!$A$1:$M$4972,3,FALSE)</f>
        <v>#N/A</v>
      </c>
      <c r="D1219" s="45" t="e">
        <f>VLOOKUP($A1219,EVID_OSEVU!$A$1:$M$4972,4,FALSE)</f>
        <v>#N/A</v>
      </c>
      <c r="E1219" s="35"/>
      <c r="F1219" s="53"/>
      <c r="G1219" s="32"/>
      <c r="H1219" s="45" t="e">
        <f>VLOOKUP(G1219,Export7[#All],2,FALSE)</f>
        <v>#N/A</v>
      </c>
      <c r="I1219" s="45" t="e">
        <f>VLOOKUP($A1219,EVID_OSEVU!$A$1:$M$4972,10,FALSE)</f>
        <v>#N/A</v>
      </c>
      <c r="J1219" s="58" t="e">
        <f>VLOOKUP($A1219,EVID_OSEVU!$A$1:$M$4972,11,FALSE)</f>
        <v>#N/A</v>
      </c>
      <c r="K1219" s="33"/>
      <c r="L1219" s="45" t="e">
        <f>VLOOKUP(EVID_PASTVY!H1219,KATEGORIE_ZVIRAT!$B$2:$M$31,6,FALSE)*K1219</f>
        <v>#N/A</v>
      </c>
      <c r="M1219" s="33">
        <v>24</v>
      </c>
      <c r="N1219" s="45" t="e">
        <f>VLOOKUP(EVID_PASTVY!$H1219,KATEGORIE_ZVIRAT!$B$2:$M$31,8,FALSE)</f>
        <v>#N/A</v>
      </c>
      <c r="O1219" s="45" t="e">
        <f>VLOOKUP(EVID_PASTVY!$H1219,KATEGORIE_ZVIRAT!$B$2:$M$31,9,FALSE)</f>
        <v>#N/A</v>
      </c>
      <c r="P1219" s="54" t="e">
        <f>VLOOKUP(EVID_PASTVY!$H1219,KATEGORIE_ZVIRAT!$B$2:$M$31,7,FALSE)*L1219/1000*M1219/24*(F1219-E1219+1)/J1219</f>
        <v>#N/A</v>
      </c>
      <c r="Q1219" s="52" t="e">
        <f>VLOOKUP(EVID_PASTVY!$H1219,KATEGORIE_ZVIRAT!$B$2:$M$31,10,FALSE)*P1219*10</f>
        <v>#N/A</v>
      </c>
      <c r="R1219" s="52" t="e">
        <f>VLOOKUP(EVID_PASTVY!$H1219,KATEGORIE_ZVIRAT!$B$2:$M$31,11,FALSE)*P1219*10</f>
        <v>#N/A</v>
      </c>
      <c r="S1219" s="52" t="e">
        <f>VLOOKUP(EVID_PASTVY!$H1219,KATEGORIE_ZVIRAT!$B$2:$M$31,12,FALSE)*P1219*10</f>
        <v>#N/A</v>
      </c>
    </row>
    <row r="1220" spans="1:19" x14ac:dyDescent="0.2">
      <c r="A1220" s="32"/>
      <c r="B1220" s="37" t="e">
        <f>VLOOKUP($A1220,EVID_OSEVU!$A$1:$M$4972,2,FALSE)</f>
        <v>#N/A</v>
      </c>
      <c r="C1220" s="37" t="e">
        <f>VLOOKUP($A1220,EVID_OSEVU!$A$1:$M$4972,3,FALSE)</f>
        <v>#N/A</v>
      </c>
      <c r="D1220" s="45" t="e">
        <f>VLOOKUP($A1220,EVID_OSEVU!$A$1:$M$4972,4,FALSE)</f>
        <v>#N/A</v>
      </c>
      <c r="E1220" s="35"/>
      <c r="F1220" s="53"/>
      <c r="G1220" s="32"/>
      <c r="H1220" s="45" t="e">
        <f>VLOOKUP(G1220,Export7[#All],2,FALSE)</f>
        <v>#N/A</v>
      </c>
      <c r="I1220" s="45" t="e">
        <f>VLOOKUP($A1220,EVID_OSEVU!$A$1:$M$4972,10,FALSE)</f>
        <v>#N/A</v>
      </c>
      <c r="J1220" s="58" t="e">
        <f>VLOOKUP($A1220,EVID_OSEVU!$A$1:$M$4972,11,FALSE)</f>
        <v>#N/A</v>
      </c>
      <c r="K1220" s="33"/>
      <c r="L1220" s="45" t="e">
        <f>VLOOKUP(EVID_PASTVY!H1220,KATEGORIE_ZVIRAT!$B$2:$M$31,6,FALSE)*K1220</f>
        <v>#N/A</v>
      </c>
      <c r="M1220" s="33">
        <v>24</v>
      </c>
      <c r="N1220" s="45" t="e">
        <f>VLOOKUP(EVID_PASTVY!$H1220,KATEGORIE_ZVIRAT!$B$2:$M$31,8,FALSE)</f>
        <v>#N/A</v>
      </c>
      <c r="O1220" s="45" t="e">
        <f>VLOOKUP(EVID_PASTVY!$H1220,KATEGORIE_ZVIRAT!$B$2:$M$31,9,FALSE)</f>
        <v>#N/A</v>
      </c>
      <c r="P1220" s="54" t="e">
        <f>VLOOKUP(EVID_PASTVY!$H1220,KATEGORIE_ZVIRAT!$B$2:$M$31,7,FALSE)*L1220/1000*M1220/24*(F1220-E1220+1)/J1220</f>
        <v>#N/A</v>
      </c>
      <c r="Q1220" s="52" t="e">
        <f>VLOOKUP(EVID_PASTVY!$H1220,KATEGORIE_ZVIRAT!$B$2:$M$31,10,FALSE)*P1220*10</f>
        <v>#N/A</v>
      </c>
      <c r="R1220" s="52" t="e">
        <f>VLOOKUP(EVID_PASTVY!$H1220,KATEGORIE_ZVIRAT!$B$2:$M$31,11,FALSE)*P1220*10</f>
        <v>#N/A</v>
      </c>
      <c r="S1220" s="52" t="e">
        <f>VLOOKUP(EVID_PASTVY!$H1220,KATEGORIE_ZVIRAT!$B$2:$M$31,12,FALSE)*P1220*10</f>
        <v>#N/A</v>
      </c>
    </row>
    <row r="1221" spans="1:19" x14ac:dyDescent="0.2">
      <c r="A1221" s="32"/>
      <c r="B1221" s="37" t="e">
        <f>VLOOKUP($A1221,EVID_OSEVU!$A$1:$M$4972,2,FALSE)</f>
        <v>#N/A</v>
      </c>
      <c r="C1221" s="37" t="e">
        <f>VLOOKUP($A1221,EVID_OSEVU!$A$1:$M$4972,3,FALSE)</f>
        <v>#N/A</v>
      </c>
      <c r="D1221" s="45" t="e">
        <f>VLOOKUP($A1221,EVID_OSEVU!$A$1:$M$4972,4,FALSE)</f>
        <v>#N/A</v>
      </c>
      <c r="E1221" s="35"/>
      <c r="F1221" s="53"/>
      <c r="G1221" s="32"/>
      <c r="H1221" s="45" t="e">
        <f>VLOOKUP(G1221,Export7[#All],2,FALSE)</f>
        <v>#N/A</v>
      </c>
      <c r="I1221" s="45" t="e">
        <f>VLOOKUP($A1221,EVID_OSEVU!$A$1:$M$4972,10,FALSE)</f>
        <v>#N/A</v>
      </c>
      <c r="J1221" s="58" t="e">
        <f>VLOOKUP($A1221,EVID_OSEVU!$A$1:$M$4972,11,FALSE)</f>
        <v>#N/A</v>
      </c>
      <c r="K1221" s="33"/>
      <c r="L1221" s="45" t="e">
        <f>VLOOKUP(EVID_PASTVY!H1221,KATEGORIE_ZVIRAT!$B$2:$M$31,6,FALSE)*K1221</f>
        <v>#N/A</v>
      </c>
      <c r="M1221" s="33">
        <v>24</v>
      </c>
      <c r="N1221" s="45" t="e">
        <f>VLOOKUP(EVID_PASTVY!$H1221,KATEGORIE_ZVIRAT!$B$2:$M$31,8,FALSE)</f>
        <v>#N/A</v>
      </c>
      <c r="O1221" s="45" t="e">
        <f>VLOOKUP(EVID_PASTVY!$H1221,KATEGORIE_ZVIRAT!$B$2:$M$31,9,FALSE)</f>
        <v>#N/A</v>
      </c>
      <c r="P1221" s="54" t="e">
        <f>VLOOKUP(EVID_PASTVY!$H1221,KATEGORIE_ZVIRAT!$B$2:$M$31,7,FALSE)*L1221/1000*M1221/24*(F1221-E1221+1)/J1221</f>
        <v>#N/A</v>
      </c>
      <c r="Q1221" s="52" t="e">
        <f>VLOOKUP(EVID_PASTVY!$H1221,KATEGORIE_ZVIRAT!$B$2:$M$31,10,FALSE)*P1221*10</f>
        <v>#N/A</v>
      </c>
      <c r="R1221" s="52" t="e">
        <f>VLOOKUP(EVID_PASTVY!$H1221,KATEGORIE_ZVIRAT!$B$2:$M$31,11,FALSE)*P1221*10</f>
        <v>#N/A</v>
      </c>
      <c r="S1221" s="52" t="e">
        <f>VLOOKUP(EVID_PASTVY!$H1221,KATEGORIE_ZVIRAT!$B$2:$M$31,12,FALSE)*P1221*10</f>
        <v>#N/A</v>
      </c>
    </row>
    <row r="1222" spans="1:19" x14ac:dyDescent="0.2">
      <c r="A1222" s="32"/>
      <c r="B1222" s="37" t="e">
        <f>VLOOKUP($A1222,EVID_OSEVU!$A$1:$M$4972,2,FALSE)</f>
        <v>#N/A</v>
      </c>
      <c r="C1222" s="37" t="e">
        <f>VLOOKUP($A1222,EVID_OSEVU!$A$1:$M$4972,3,FALSE)</f>
        <v>#N/A</v>
      </c>
      <c r="D1222" s="45" t="e">
        <f>VLOOKUP($A1222,EVID_OSEVU!$A$1:$M$4972,4,FALSE)</f>
        <v>#N/A</v>
      </c>
      <c r="E1222" s="35"/>
      <c r="F1222" s="53"/>
      <c r="G1222" s="32"/>
      <c r="H1222" s="45" t="e">
        <f>VLOOKUP(G1222,Export7[#All],2,FALSE)</f>
        <v>#N/A</v>
      </c>
      <c r="I1222" s="45" t="e">
        <f>VLOOKUP($A1222,EVID_OSEVU!$A$1:$M$4972,10,FALSE)</f>
        <v>#N/A</v>
      </c>
      <c r="J1222" s="58" t="e">
        <f>VLOOKUP($A1222,EVID_OSEVU!$A$1:$M$4972,11,FALSE)</f>
        <v>#N/A</v>
      </c>
      <c r="K1222" s="33"/>
      <c r="L1222" s="45" t="e">
        <f>VLOOKUP(EVID_PASTVY!H1222,KATEGORIE_ZVIRAT!$B$2:$M$31,6,FALSE)*K1222</f>
        <v>#N/A</v>
      </c>
      <c r="M1222" s="33">
        <v>24</v>
      </c>
      <c r="N1222" s="45" t="e">
        <f>VLOOKUP(EVID_PASTVY!$H1222,KATEGORIE_ZVIRAT!$B$2:$M$31,8,FALSE)</f>
        <v>#N/A</v>
      </c>
      <c r="O1222" s="45" t="e">
        <f>VLOOKUP(EVID_PASTVY!$H1222,KATEGORIE_ZVIRAT!$B$2:$M$31,9,FALSE)</f>
        <v>#N/A</v>
      </c>
      <c r="P1222" s="54" t="e">
        <f>VLOOKUP(EVID_PASTVY!$H1222,KATEGORIE_ZVIRAT!$B$2:$M$31,7,FALSE)*L1222/1000*M1222/24*(F1222-E1222+1)/J1222</f>
        <v>#N/A</v>
      </c>
      <c r="Q1222" s="52" t="e">
        <f>VLOOKUP(EVID_PASTVY!$H1222,KATEGORIE_ZVIRAT!$B$2:$M$31,10,FALSE)*P1222*10</f>
        <v>#N/A</v>
      </c>
      <c r="R1222" s="52" t="e">
        <f>VLOOKUP(EVID_PASTVY!$H1222,KATEGORIE_ZVIRAT!$B$2:$M$31,11,FALSE)*P1222*10</f>
        <v>#N/A</v>
      </c>
      <c r="S1222" s="52" t="e">
        <f>VLOOKUP(EVID_PASTVY!$H1222,KATEGORIE_ZVIRAT!$B$2:$M$31,12,FALSE)*P1222*10</f>
        <v>#N/A</v>
      </c>
    </row>
    <row r="1223" spans="1:19" x14ac:dyDescent="0.2">
      <c r="A1223" s="32"/>
      <c r="B1223" s="37" t="e">
        <f>VLOOKUP($A1223,EVID_OSEVU!$A$1:$M$4972,2,FALSE)</f>
        <v>#N/A</v>
      </c>
      <c r="C1223" s="37" t="e">
        <f>VLOOKUP($A1223,EVID_OSEVU!$A$1:$M$4972,3,FALSE)</f>
        <v>#N/A</v>
      </c>
      <c r="D1223" s="45" t="e">
        <f>VLOOKUP($A1223,EVID_OSEVU!$A$1:$M$4972,4,FALSE)</f>
        <v>#N/A</v>
      </c>
      <c r="E1223" s="35"/>
      <c r="F1223" s="53"/>
      <c r="G1223" s="32"/>
      <c r="H1223" s="45" t="e">
        <f>VLOOKUP(G1223,Export7[#All],2,FALSE)</f>
        <v>#N/A</v>
      </c>
      <c r="I1223" s="45" t="e">
        <f>VLOOKUP($A1223,EVID_OSEVU!$A$1:$M$4972,10,FALSE)</f>
        <v>#N/A</v>
      </c>
      <c r="J1223" s="58" t="e">
        <f>VLOOKUP($A1223,EVID_OSEVU!$A$1:$M$4972,11,FALSE)</f>
        <v>#N/A</v>
      </c>
      <c r="K1223" s="33"/>
      <c r="L1223" s="45" t="e">
        <f>VLOOKUP(EVID_PASTVY!H1223,KATEGORIE_ZVIRAT!$B$2:$M$31,6,FALSE)*K1223</f>
        <v>#N/A</v>
      </c>
      <c r="M1223" s="33">
        <v>24</v>
      </c>
      <c r="N1223" s="45" t="e">
        <f>VLOOKUP(EVID_PASTVY!$H1223,KATEGORIE_ZVIRAT!$B$2:$M$31,8,FALSE)</f>
        <v>#N/A</v>
      </c>
      <c r="O1223" s="45" t="e">
        <f>VLOOKUP(EVID_PASTVY!$H1223,KATEGORIE_ZVIRAT!$B$2:$M$31,9,FALSE)</f>
        <v>#N/A</v>
      </c>
      <c r="P1223" s="54" t="e">
        <f>VLOOKUP(EVID_PASTVY!$H1223,KATEGORIE_ZVIRAT!$B$2:$M$31,7,FALSE)*L1223/1000*M1223/24*(F1223-E1223+1)/J1223</f>
        <v>#N/A</v>
      </c>
      <c r="Q1223" s="52" t="e">
        <f>VLOOKUP(EVID_PASTVY!$H1223,KATEGORIE_ZVIRAT!$B$2:$M$31,10,FALSE)*P1223*10</f>
        <v>#N/A</v>
      </c>
      <c r="R1223" s="52" t="e">
        <f>VLOOKUP(EVID_PASTVY!$H1223,KATEGORIE_ZVIRAT!$B$2:$M$31,11,FALSE)*P1223*10</f>
        <v>#N/A</v>
      </c>
      <c r="S1223" s="52" t="e">
        <f>VLOOKUP(EVID_PASTVY!$H1223,KATEGORIE_ZVIRAT!$B$2:$M$31,12,FALSE)*P1223*10</f>
        <v>#N/A</v>
      </c>
    </row>
    <row r="1224" spans="1:19" x14ac:dyDescent="0.2">
      <c r="A1224" s="32"/>
      <c r="B1224" s="37" t="e">
        <f>VLOOKUP($A1224,EVID_OSEVU!$A$1:$M$4972,2,FALSE)</f>
        <v>#N/A</v>
      </c>
      <c r="C1224" s="37" t="e">
        <f>VLOOKUP($A1224,EVID_OSEVU!$A$1:$M$4972,3,FALSE)</f>
        <v>#N/A</v>
      </c>
      <c r="D1224" s="45" t="e">
        <f>VLOOKUP($A1224,EVID_OSEVU!$A$1:$M$4972,4,FALSE)</f>
        <v>#N/A</v>
      </c>
      <c r="E1224" s="35"/>
      <c r="F1224" s="53"/>
      <c r="G1224" s="32"/>
      <c r="H1224" s="45" t="e">
        <f>VLOOKUP(G1224,Export7[#All],2,FALSE)</f>
        <v>#N/A</v>
      </c>
      <c r="I1224" s="45" t="e">
        <f>VLOOKUP($A1224,EVID_OSEVU!$A$1:$M$4972,10,FALSE)</f>
        <v>#N/A</v>
      </c>
      <c r="J1224" s="58" t="e">
        <f>VLOOKUP($A1224,EVID_OSEVU!$A$1:$M$4972,11,FALSE)</f>
        <v>#N/A</v>
      </c>
      <c r="K1224" s="33"/>
      <c r="L1224" s="45" t="e">
        <f>VLOOKUP(EVID_PASTVY!H1224,KATEGORIE_ZVIRAT!$B$2:$M$31,6,FALSE)*K1224</f>
        <v>#N/A</v>
      </c>
      <c r="M1224" s="33">
        <v>24</v>
      </c>
      <c r="N1224" s="45" t="e">
        <f>VLOOKUP(EVID_PASTVY!$H1224,KATEGORIE_ZVIRAT!$B$2:$M$31,8,FALSE)</f>
        <v>#N/A</v>
      </c>
      <c r="O1224" s="45" t="e">
        <f>VLOOKUP(EVID_PASTVY!$H1224,KATEGORIE_ZVIRAT!$B$2:$M$31,9,FALSE)</f>
        <v>#N/A</v>
      </c>
      <c r="P1224" s="54" t="e">
        <f>VLOOKUP(EVID_PASTVY!$H1224,KATEGORIE_ZVIRAT!$B$2:$M$31,7,FALSE)*L1224/1000*M1224/24*(F1224-E1224+1)/J1224</f>
        <v>#N/A</v>
      </c>
      <c r="Q1224" s="52" t="e">
        <f>VLOOKUP(EVID_PASTVY!$H1224,KATEGORIE_ZVIRAT!$B$2:$M$31,10,FALSE)*P1224*10</f>
        <v>#N/A</v>
      </c>
      <c r="R1224" s="52" t="e">
        <f>VLOOKUP(EVID_PASTVY!$H1224,KATEGORIE_ZVIRAT!$B$2:$M$31,11,FALSE)*P1224*10</f>
        <v>#N/A</v>
      </c>
      <c r="S1224" s="52" t="e">
        <f>VLOOKUP(EVID_PASTVY!$H1224,KATEGORIE_ZVIRAT!$B$2:$M$31,12,FALSE)*P1224*10</f>
        <v>#N/A</v>
      </c>
    </row>
    <row r="1225" spans="1:19" x14ac:dyDescent="0.2">
      <c r="A1225" s="32"/>
      <c r="B1225" s="37" t="e">
        <f>VLOOKUP($A1225,EVID_OSEVU!$A$1:$M$4972,2,FALSE)</f>
        <v>#N/A</v>
      </c>
      <c r="C1225" s="37" t="e">
        <f>VLOOKUP($A1225,EVID_OSEVU!$A$1:$M$4972,3,FALSE)</f>
        <v>#N/A</v>
      </c>
      <c r="D1225" s="45" t="e">
        <f>VLOOKUP($A1225,EVID_OSEVU!$A$1:$M$4972,4,FALSE)</f>
        <v>#N/A</v>
      </c>
      <c r="E1225" s="35"/>
      <c r="F1225" s="53"/>
      <c r="G1225" s="32"/>
      <c r="H1225" s="45" t="e">
        <f>VLOOKUP(G1225,Export7[#All],2,FALSE)</f>
        <v>#N/A</v>
      </c>
      <c r="I1225" s="45" t="e">
        <f>VLOOKUP($A1225,EVID_OSEVU!$A$1:$M$4972,10,FALSE)</f>
        <v>#N/A</v>
      </c>
      <c r="J1225" s="58" t="e">
        <f>VLOOKUP($A1225,EVID_OSEVU!$A$1:$M$4972,11,FALSE)</f>
        <v>#N/A</v>
      </c>
      <c r="K1225" s="33"/>
      <c r="L1225" s="45" t="e">
        <f>VLOOKUP(EVID_PASTVY!H1225,KATEGORIE_ZVIRAT!$B$2:$M$31,6,FALSE)*K1225</f>
        <v>#N/A</v>
      </c>
      <c r="M1225" s="33">
        <v>24</v>
      </c>
      <c r="N1225" s="45" t="e">
        <f>VLOOKUP(EVID_PASTVY!$H1225,KATEGORIE_ZVIRAT!$B$2:$M$31,8,FALSE)</f>
        <v>#N/A</v>
      </c>
      <c r="O1225" s="45" t="e">
        <f>VLOOKUP(EVID_PASTVY!$H1225,KATEGORIE_ZVIRAT!$B$2:$M$31,9,FALSE)</f>
        <v>#N/A</v>
      </c>
      <c r="P1225" s="54" t="e">
        <f>VLOOKUP(EVID_PASTVY!$H1225,KATEGORIE_ZVIRAT!$B$2:$M$31,7,FALSE)*L1225/1000*M1225/24*(F1225-E1225+1)/J1225</f>
        <v>#N/A</v>
      </c>
      <c r="Q1225" s="52" t="e">
        <f>VLOOKUP(EVID_PASTVY!$H1225,KATEGORIE_ZVIRAT!$B$2:$M$31,10,FALSE)*P1225*10</f>
        <v>#N/A</v>
      </c>
      <c r="R1225" s="52" t="e">
        <f>VLOOKUP(EVID_PASTVY!$H1225,KATEGORIE_ZVIRAT!$B$2:$M$31,11,FALSE)*P1225*10</f>
        <v>#N/A</v>
      </c>
      <c r="S1225" s="52" t="e">
        <f>VLOOKUP(EVID_PASTVY!$H1225,KATEGORIE_ZVIRAT!$B$2:$M$31,12,FALSE)*P1225*10</f>
        <v>#N/A</v>
      </c>
    </row>
    <row r="1226" spans="1:19" x14ac:dyDescent="0.2">
      <c r="A1226" s="32"/>
      <c r="B1226" s="37" t="e">
        <f>VLOOKUP($A1226,EVID_OSEVU!$A$1:$M$4972,2,FALSE)</f>
        <v>#N/A</v>
      </c>
      <c r="C1226" s="37" t="e">
        <f>VLOOKUP($A1226,EVID_OSEVU!$A$1:$M$4972,3,FALSE)</f>
        <v>#N/A</v>
      </c>
      <c r="D1226" s="45" t="e">
        <f>VLOOKUP($A1226,EVID_OSEVU!$A$1:$M$4972,4,FALSE)</f>
        <v>#N/A</v>
      </c>
      <c r="E1226" s="35"/>
      <c r="F1226" s="53"/>
      <c r="G1226" s="32"/>
      <c r="H1226" s="45" t="e">
        <f>VLOOKUP(G1226,Export7[#All],2,FALSE)</f>
        <v>#N/A</v>
      </c>
      <c r="I1226" s="45" t="e">
        <f>VLOOKUP($A1226,EVID_OSEVU!$A$1:$M$4972,10,FALSE)</f>
        <v>#N/A</v>
      </c>
      <c r="J1226" s="58" t="e">
        <f>VLOOKUP($A1226,EVID_OSEVU!$A$1:$M$4972,11,FALSE)</f>
        <v>#N/A</v>
      </c>
      <c r="K1226" s="33"/>
      <c r="L1226" s="45" t="e">
        <f>VLOOKUP(EVID_PASTVY!H1226,KATEGORIE_ZVIRAT!$B$2:$M$31,6,FALSE)*K1226</f>
        <v>#N/A</v>
      </c>
      <c r="M1226" s="33">
        <v>24</v>
      </c>
      <c r="N1226" s="45" t="e">
        <f>VLOOKUP(EVID_PASTVY!$H1226,KATEGORIE_ZVIRAT!$B$2:$M$31,8,FALSE)</f>
        <v>#N/A</v>
      </c>
      <c r="O1226" s="45" t="e">
        <f>VLOOKUP(EVID_PASTVY!$H1226,KATEGORIE_ZVIRAT!$B$2:$M$31,9,FALSE)</f>
        <v>#N/A</v>
      </c>
      <c r="P1226" s="54" t="e">
        <f>VLOOKUP(EVID_PASTVY!$H1226,KATEGORIE_ZVIRAT!$B$2:$M$31,7,FALSE)*L1226/1000*M1226/24*(F1226-E1226+1)/J1226</f>
        <v>#N/A</v>
      </c>
      <c r="Q1226" s="52" t="e">
        <f>VLOOKUP(EVID_PASTVY!$H1226,KATEGORIE_ZVIRAT!$B$2:$M$31,10,FALSE)*P1226*10</f>
        <v>#N/A</v>
      </c>
      <c r="R1226" s="52" t="e">
        <f>VLOOKUP(EVID_PASTVY!$H1226,KATEGORIE_ZVIRAT!$B$2:$M$31,11,FALSE)*P1226*10</f>
        <v>#N/A</v>
      </c>
      <c r="S1226" s="52" t="e">
        <f>VLOOKUP(EVID_PASTVY!$H1226,KATEGORIE_ZVIRAT!$B$2:$M$31,12,FALSE)*P1226*10</f>
        <v>#N/A</v>
      </c>
    </row>
    <row r="1227" spans="1:19" x14ac:dyDescent="0.2">
      <c r="A1227" s="32"/>
      <c r="B1227" s="37" t="e">
        <f>VLOOKUP($A1227,EVID_OSEVU!$A$1:$M$4972,2,FALSE)</f>
        <v>#N/A</v>
      </c>
      <c r="C1227" s="37" t="e">
        <f>VLOOKUP($A1227,EVID_OSEVU!$A$1:$M$4972,3,FALSE)</f>
        <v>#N/A</v>
      </c>
      <c r="D1227" s="45" t="e">
        <f>VLOOKUP($A1227,EVID_OSEVU!$A$1:$M$4972,4,FALSE)</f>
        <v>#N/A</v>
      </c>
      <c r="E1227" s="35"/>
      <c r="F1227" s="53"/>
      <c r="G1227" s="32"/>
      <c r="H1227" s="45" t="e">
        <f>VLOOKUP(G1227,Export7[#All],2,FALSE)</f>
        <v>#N/A</v>
      </c>
      <c r="I1227" s="45" t="e">
        <f>VLOOKUP($A1227,EVID_OSEVU!$A$1:$M$4972,10,FALSE)</f>
        <v>#N/A</v>
      </c>
      <c r="J1227" s="58" t="e">
        <f>VLOOKUP($A1227,EVID_OSEVU!$A$1:$M$4972,11,FALSE)</f>
        <v>#N/A</v>
      </c>
      <c r="K1227" s="33"/>
      <c r="L1227" s="45" t="e">
        <f>VLOOKUP(EVID_PASTVY!H1227,KATEGORIE_ZVIRAT!$B$2:$M$31,6,FALSE)*K1227</f>
        <v>#N/A</v>
      </c>
      <c r="M1227" s="33">
        <v>24</v>
      </c>
      <c r="N1227" s="45" t="e">
        <f>VLOOKUP(EVID_PASTVY!$H1227,KATEGORIE_ZVIRAT!$B$2:$M$31,8,FALSE)</f>
        <v>#N/A</v>
      </c>
      <c r="O1227" s="45" t="e">
        <f>VLOOKUP(EVID_PASTVY!$H1227,KATEGORIE_ZVIRAT!$B$2:$M$31,9,FALSE)</f>
        <v>#N/A</v>
      </c>
      <c r="P1227" s="54" t="e">
        <f>VLOOKUP(EVID_PASTVY!$H1227,KATEGORIE_ZVIRAT!$B$2:$M$31,7,FALSE)*L1227/1000*M1227/24*(F1227-E1227+1)/J1227</f>
        <v>#N/A</v>
      </c>
      <c r="Q1227" s="52" t="e">
        <f>VLOOKUP(EVID_PASTVY!$H1227,KATEGORIE_ZVIRAT!$B$2:$M$31,10,FALSE)*P1227*10</f>
        <v>#N/A</v>
      </c>
      <c r="R1227" s="52" t="e">
        <f>VLOOKUP(EVID_PASTVY!$H1227,KATEGORIE_ZVIRAT!$B$2:$M$31,11,FALSE)*P1227*10</f>
        <v>#N/A</v>
      </c>
      <c r="S1227" s="52" t="e">
        <f>VLOOKUP(EVID_PASTVY!$H1227,KATEGORIE_ZVIRAT!$B$2:$M$31,12,FALSE)*P1227*10</f>
        <v>#N/A</v>
      </c>
    </row>
    <row r="1228" spans="1:19" x14ac:dyDescent="0.2">
      <c r="A1228" s="32"/>
      <c r="B1228" s="37" t="e">
        <f>VLOOKUP($A1228,EVID_OSEVU!$A$1:$M$4972,2,FALSE)</f>
        <v>#N/A</v>
      </c>
      <c r="C1228" s="37" t="e">
        <f>VLOOKUP($A1228,EVID_OSEVU!$A$1:$M$4972,3,FALSE)</f>
        <v>#N/A</v>
      </c>
      <c r="D1228" s="45" t="e">
        <f>VLOOKUP($A1228,EVID_OSEVU!$A$1:$M$4972,4,FALSE)</f>
        <v>#N/A</v>
      </c>
      <c r="E1228" s="35"/>
      <c r="F1228" s="53"/>
      <c r="G1228" s="32"/>
      <c r="H1228" s="45" t="e">
        <f>VLOOKUP(G1228,Export7[#All],2,FALSE)</f>
        <v>#N/A</v>
      </c>
      <c r="I1228" s="45" t="e">
        <f>VLOOKUP($A1228,EVID_OSEVU!$A$1:$M$4972,10,FALSE)</f>
        <v>#N/A</v>
      </c>
      <c r="J1228" s="58" t="e">
        <f>VLOOKUP($A1228,EVID_OSEVU!$A$1:$M$4972,11,FALSE)</f>
        <v>#N/A</v>
      </c>
      <c r="K1228" s="33"/>
      <c r="L1228" s="45" t="e">
        <f>VLOOKUP(EVID_PASTVY!H1228,KATEGORIE_ZVIRAT!$B$2:$M$31,6,FALSE)*K1228</f>
        <v>#N/A</v>
      </c>
      <c r="M1228" s="33">
        <v>24</v>
      </c>
      <c r="N1228" s="45" t="e">
        <f>VLOOKUP(EVID_PASTVY!$H1228,KATEGORIE_ZVIRAT!$B$2:$M$31,8,FALSE)</f>
        <v>#N/A</v>
      </c>
      <c r="O1228" s="45" t="e">
        <f>VLOOKUP(EVID_PASTVY!$H1228,KATEGORIE_ZVIRAT!$B$2:$M$31,9,FALSE)</f>
        <v>#N/A</v>
      </c>
      <c r="P1228" s="54" t="e">
        <f>VLOOKUP(EVID_PASTVY!$H1228,KATEGORIE_ZVIRAT!$B$2:$M$31,7,FALSE)*L1228/1000*M1228/24*(F1228-E1228+1)/J1228</f>
        <v>#N/A</v>
      </c>
      <c r="Q1228" s="52" t="e">
        <f>VLOOKUP(EVID_PASTVY!$H1228,KATEGORIE_ZVIRAT!$B$2:$M$31,10,FALSE)*P1228*10</f>
        <v>#N/A</v>
      </c>
      <c r="R1228" s="52" t="e">
        <f>VLOOKUP(EVID_PASTVY!$H1228,KATEGORIE_ZVIRAT!$B$2:$M$31,11,FALSE)*P1228*10</f>
        <v>#N/A</v>
      </c>
      <c r="S1228" s="52" t="e">
        <f>VLOOKUP(EVID_PASTVY!$H1228,KATEGORIE_ZVIRAT!$B$2:$M$31,12,FALSE)*P1228*10</f>
        <v>#N/A</v>
      </c>
    </row>
    <row r="1229" spans="1:19" x14ac:dyDescent="0.2">
      <c r="A1229" s="32"/>
      <c r="B1229" s="37" t="e">
        <f>VLOOKUP($A1229,EVID_OSEVU!$A$1:$M$4972,2,FALSE)</f>
        <v>#N/A</v>
      </c>
      <c r="C1229" s="37" t="e">
        <f>VLOOKUP($A1229,EVID_OSEVU!$A$1:$M$4972,3,FALSE)</f>
        <v>#N/A</v>
      </c>
      <c r="D1229" s="45" t="e">
        <f>VLOOKUP($A1229,EVID_OSEVU!$A$1:$M$4972,4,FALSE)</f>
        <v>#N/A</v>
      </c>
      <c r="E1229" s="35"/>
      <c r="F1229" s="53"/>
      <c r="G1229" s="32"/>
      <c r="H1229" s="45" t="e">
        <f>VLOOKUP(G1229,Export7[#All],2,FALSE)</f>
        <v>#N/A</v>
      </c>
      <c r="I1229" s="45" t="e">
        <f>VLOOKUP($A1229,EVID_OSEVU!$A$1:$M$4972,10,FALSE)</f>
        <v>#N/A</v>
      </c>
      <c r="J1229" s="58" t="e">
        <f>VLOOKUP($A1229,EVID_OSEVU!$A$1:$M$4972,11,FALSE)</f>
        <v>#N/A</v>
      </c>
      <c r="K1229" s="33"/>
      <c r="L1229" s="45" t="e">
        <f>VLOOKUP(EVID_PASTVY!H1229,KATEGORIE_ZVIRAT!$B$2:$M$31,6,FALSE)*K1229</f>
        <v>#N/A</v>
      </c>
      <c r="M1229" s="33">
        <v>24</v>
      </c>
      <c r="N1229" s="45" t="e">
        <f>VLOOKUP(EVID_PASTVY!$H1229,KATEGORIE_ZVIRAT!$B$2:$M$31,8,FALSE)</f>
        <v>#N/A</v>
      </c>
      <c r="O1229" s="45" t="e">
        <f>VLOOKUP(EVID_PASTVY!$H1229,KATEGORIE_ZVIRAT!$B$2:$M$31,9,FALSE)</f>
        <v>#N/A</v>
      </c>
      <c r="P1229" s="54" t="e">
        <f>VLOOKUP(EVID_PASTVY!$H1229,KATEGORIE_ZVIRAT!$B$2:$M$31,7,FALSE)*L1229/1000*M1229/24*(F1229-E1229+1)/J1229</f>
        <v>#N/A</v>
      </c>
      <c r="Q1229" s="52" t="e">
        <f>VLOOKUP(EVID_PASTVY!$H1229,KATEGORIE_ZVIRAT!$B$2:$M$31,10,FALSE)*P1229*10</f>
        <v>#N/A</v>
      </c>
      <c r="R1229" s="52" t="e">
        <f>VLOOKUP(EVID_PASTVY!$H1229,KATEGORIE_ZVIRAT!$B$2:$M$31,11,FALSE)*P1229*10</f>
        <v>#N/A</v>
      </c>
      <c r="S1229" s="52" t="e">
        <f>VLOOKUP(EVID_PASTVY!$H1229,KATEGORIE_ZVIRAT!$B$2:$M$31,12,FALSE)*P1229*10</f>
        <v>#N/A</v>
      </c>
    </row>
    <row r="1230" spans="1:19" x14ac:dyDescent="0.2">
      <c r="A1230" s="32"/>
      <c r="B1230" s="37" t="e">
        <f>VLOOKUP($A1230,EVID_OSEVU!$A$1:$M$4972,2,FALSE)</f>
        <v>#N/A</v>
      </c>
      <c r="C1230" s="37" t="e">
        <f>VLOOKUP($A1230,EVID_OSEVU!$A$1:$M$4972,3,FALSE)</f>
        <v>#N/A</v>
      </c>
      <c r="D1230" s="45" t="e">
        <f>VLOOKUP($A1230,EVID_OSEVU!$A$1:$M$4972,4,FALSE)</f>
        <v>#N/A</v>
      </c>
      <c r="E1230" s="35"/>
      <c r="F1230" s="53"/>
      <c r="G1230" s="32"/>
      <c r="H1230" s="45" t="e">
        <f>VLOOKUP(G1230,Export7[#All],2,FALSE)</f>
        <v>#N/A</v>
      </c>
      <c r="I1230" s="45" t="e">
        <f>VLOOKUP($A1230,EVID_OSEVU!$A$1:$M$4972,10,FALSE)</f>
        <v>#N/A</v>
      </c>
      <c r="J1230" s="58" t="e">
        <f>VLOOKUP($A1230,EVID_OSEVU!$A$1:$M$4972,11,FALSE)</f>
        <v>#N/A</v>
      </c>
      <c r="K1230" s="33"/>
      <c r="L1230" s="45" t="e">
        <f>VLOOKUP(EVID_PASTVY!H1230,KATEGORIE_ZVIRAT!$B$2:$M$31,6,FALSE)*K1230</f>
        <v>#N/A</v>
      </c>
      <c r="M1230" s="33">
        <v>24</v>
      </c>
      <c r="N1230" s="45" t="e">
        <f>VLOOKUP(EVID_PASTVY!$H1230,KATEGORIE_ZVIRAT!$B$2:$M$31,8,FALSE)</f>
        <v>#N/A</v>
      </c>
      <c r="O1230" s="45" t="e">
        <f>VLOOKUP(EVID_PASTVY!$H1230,KATEGORIE_ZVIRAT!$B$2:$M$31,9,FALSE)</f>
        <v>#N/A</v>
      </c>
      <c r="P1230" s="54" t="e">
        <f>VLOOKUP(EVID_PASTVY!$H1230,KATEGORIE_ZVIRAT!$B$2:$M$31,7,FALSE)*L1230/1000*M1230/24*(F1230-E1230+1)/J1230</f>
        <v>#N/A</v>
      </c>
      <c r="Q1230" s="52" t="e">
        <f>VLOOKUP(EVID_PASTVY!$H1230,KATEGORIE_ZVIRAT!$B$2:$M$31,10,FALSE)*P1230*10</f>
        <v>#N/A</v>
      </c>
      <c r="R1230" s="52" t="e">
        <f>VLOOKUP(EVID_PASTVY!$H1230,KATEGORIE_ZVIRAT!$B$2:$M$31,11,FALSE)*P1230*10</f>
        <v>#N/A</v>
      </c>
      <c r="S1230" s="52" t="e">
        <f>VLOOKUP(EVID_PASTVY!$H1230,KATEGORIE_ZVIRAT!$B$2:$M$31,12,FALSE)*P1230*10</f>
        <v>#N/A</v>
      </c>
    </row>
    <row r="1231" spans="1:19" x14ac:dyDescent="0.2">
      <c r="A1231" s="32"/>
      <c r="B1231" s="37" t="e">
        <f>VLOOKUP($A1231,EVID_OSEVU!$A$1:$M$4972,2,FALSE)</f>
        <v>#N/A</v>
      </c>
      <c r="C1231" s="37" t="e">
        <f>VLOOKUP($A1231,EVID_OSEVU!$A$1:$M$4972,3,FALSE)</f>
        <v>#N/A</v>
      </c>
      <c r="D1231" s="45" t="e">
        <f>VLOOKUP($A1231,EVID_OSEVU!$A$1:$M$4972,4,FALSE)</f>
        <v>#N/A</v>
      </c>
      <c r="E1231" s="35"/>
      <c r="F1231" s="53"/>
      <c r="G1231" s="32"/>
      <c r="H1231" s="45" t="e">
        <f>VLOOKUP(G1231,Export7[#All],2,FALSE)</f>
        <v>#N/A</v>
      </c>
      <c r="I1231" s="45" t="e">
        <f>VLOOKUP($A1231,EVID_OSEVU!$A$1:$M$4972,10,FALSE)</f>
        <v>#N/A</v>
      </c>
      <c r="J1231" s="58" t="e">
        <f>VLOOKUP($A1231,EVID_OSEVU!$A$1:$M$4972,11,FALSE)</f>
        <v>#N/A</v>
      </c>
      <c r="K1231" s="33"/>
      <c r="L1231" s="45" t="e">
        <f>VLOOKUP(EVID_PASTVY!H1231,KATEGORIE_ZVIRAT!$B$2:$M$31,6,FALSE)*K1231</f>
        <v>#N/A</v>
      </c>
      <c r="M1231" s="33">
        <v>24</v>
      </c>
      <c r="N1231" s="45" t="e">
        <f>VLOOKUP(EVID_PASTVY!$H1231,KATEGORIE_ZVIRAT!$B$2:$M$31,8,FALSE)</f>
        <v>#N/A</v>
      </c>
      <c r="O1231" s="45" t="e">
        <f>VLOOKUP(EVID_PASTVY!$H1231,KATEGORIE_ZVIRAT!$B$2:$M$31,9,FALSE)</f>
        <v>#N/A</v>
      </c>
      <c r="P1231" s="54" t="e">
        <f>VLOOKUP(EVID_PASTVY!$H1231,KATEGORIE_ZVIRAT!$B$2:$M$31,7,FALSE)*L1231/1000*M1231/24*(F1231-E1231+1)/J1231</f>
        <v>#N/A</v>
      </c>
      <c r="Q1231" s="52" t="e">
        <f>VLOOKUP(EVID_PASTVY!$H1231,KATEGORIE_ZVIRAT!$B$2:$M$31,10,FALSE)*P1231*10</f>
        <v>#N/A</v>
      </c>
      <c r="R1231" s="52" t="e">
        <f>VLOOKUP(EVID_PASTVY!$H1231,KATEGORIE_ZVIRAT!$B$2:$M$31,11,FALSE)*P1231*10</f>
        <v>#N/A</v>
      </c>
      <c r="S1231" s="52" t="e">
        <f>VLOOKUP(EVID_PASTVY!$H1231,KATEGORIE_ZVIRAT!$B$2:$M$31,12,FALSE)*P1231*10</f>
        <v>#N/A</v>
      </c>
    </row>
    <row r="1232" spans="1:19" x14ac:dyDescent="0.2">
      <c r="A1232" s="32"/>
      <c r="B1232" s="37" t="e">
        <f>VLOOKUP($A1232,EVID_OSEVU!$A$1:$M$4972,2,FALSE)</f>
        <v>#N/A</v>
      </c>
      <c r="C1232" s="37" t="e">
        <f>VLOOKUP($A1232,EVID_OSEVU!$A$1:$M$4972,3,FALSE)</f>
        <v>#N/A</v>
      </c>
      <c r="D1232" s="45" t="e">
        <f>VLOOKUP($A1232,EVID_OSEVU!$A$1:$M$4972,4,FALSE)</f>
        <v>#N/A</v>
      </c>
      <c r="E1232" s="35"/>
      <c r="F1232" s="53"/>
      <c r="G1232" s="32"/>
      <c r="H1232" s="45" t="e">
        <f>VLOOKUP(G1232,Export7[#All],2,FALSE)</f>
        <v>#N/A</v>
      </c>
      <c r="I1232" s="45" t="e">
        <f>VLOOKUP($A1232,EVID_OSEVU!$A$1:$M$4972,10,FALSE)</f>
        <v>#N/A</v>
      </c>
      <c r="J1232" s="58" t="e">
        <f>VLOOKUP($A1232,EVID_OSEVU!$A$1:$M$4972,11,FALSE)</f>
        <v>#N/A</v>
      </c>
      <c r="K1232" s="33"/>
      <c r="L1232" s="45" t="e">
        <f>VLOOKUP(EVID_PASTVY!H1232,KATEGORIE_ZVIRAT!$B$2:$M$31,6,FALSE)*K1232</f>
        <v>#N/A</v>
      </c>
      <c r="M1232" s="33">
        <v>24</v>
      </c>
      <c r="N1232" s="45" t="e">
        <f>VLOOKUP(EVID_PASTVY!$H1232,KATEGORIE_ZVIRAT!$B$2:$M$31,8,FALSE)</f>
        <v>#N/A</v>
      </c>
      <c r="O1232" s="45" t="e">
        <f>VLOOKUP(EVID_PASTVY!$H1232,KATEGORIE_ZVIRAT!$B$2:$M$31,9,FALSE)</f>
        <v>#N/A</v>
      </c>
      <c r="P1232" s="54" t="e">
        <f>VLOOKUP(EVID_PASTVY!$H1232,KATEGORIE_ZVIRAT!$B$2:$M$31,7,FALSE)*L1232/1000*M1232/24*(F1232-E1232+1)/J1232</f>
        <v>#N/A</v>
      </c>
      <c r="Q1232" s="52" t="e">
        <f>VLOOKUP(EVID_PASTVY!$H1232,KATEGORIE_ZVIRAT!$B$2:$M$31,10,FALSE)*P1232*10</f>
        <v>#N/A</v>
      </c>
      <c r="R1232" s="52" t="e">
        <f>VLOOKUP(EVID_PASTVY!$H1232,KATEGORIE_ZVIRAT!$B$2:$M$31,11,FALSE)*P1232*10</f>
        <v>#N/A</v>
      </c>
      <c r="S1232" s="52" t="e">
        <f>VLOOKUP(EVID_PASTVY!$H1232,KATEGORIE_ZVIRAT!$B$2:$M$31,12,FALSE)*P1232*10</f>
        <v>#N/A</v>
      </c>
    </row>
    <row r="1233" spans="1:19" x14ac:dyDescent="0.2">
      <c r="A1233" s="32"/>
      <c r="B1233" s="37" t="e">
        <f>VLOOKUP($A1233,EVID_OSEVU!$A$1:$M$4972,2,FALSE)</f>
        <v>#N/A</v>
      </c>
      <c r="C1233" s="37" t="e">
        <f>VLOOKUP($A1233,EVID_OSEVU!$A$1:$M$4972,3,FALSE)</f>
        <v>#N/A</v>
      </c>
      <c r="D1233" s="45" t="e">
        <f>VLOOKUP($A1233,EVID_OSEVU!$A$1:$M$4972,4,FALSE)</f>
        <v>#N/A</v>
      </c>
      <c r="E1233" s="35"/>
      <c r="F1233" s="53"/>
      <c r="G1233" s="32"/>
      <c r="H1233" s="45" t="e">
        <f>VLOOKUP(G1233,Export7[#All],2,FALSE)</f>
        <v>#N/A</v>
      </c>
      <c r="I1233" s="45" t="e">
        <f>VLOOKUP($A1233,EVID_OSEVU!$A$1:$M$4972,10,FALSE)</f>
        <v>#N/A</v>
      </c>
      <c r="J1233" s="58" t="e">
        <f>VLOOKUP($A1233,EVID_OSEVU!$A$1:$M$4972,11,FALSE)</f>
        <v>#N/A</v>
      </c>
      <c r="K1233" s="33"/>
      <c r="L1233" s="45" t="e">
        <f>VLOOKUP(EVID_PASTVY!H1233,KATEGORIE_ZVIRAT!$B$2:$M$31,6,FALSE)*K1233</f>
        <v>#N/A</v>
      </c>
      <c r="M1233" s="33">
        <v>24</v>
      </c>
      <c r="N1233" s="45" t="e">
        <f>VLOOKUP(EVID_PASTVY!$H1233,KATEGORIE_ZVIRAT!$B$2:$M$31,8,FALSE)</f>
        <v>#N/A</v>
      </c>
      <c r="O1233" s="45" t="e">
        <f>VLOOKUP(EVID_PASTVY!$H1233,KATEGORIE_ZVIRAT!$B$2:$M$31,9,FALSE)</f>
        <v>#N/A</v>
      </c>
      <c r="P1233" s="54" t="e">
        <f>VLOOKUP(EVID_PASTVY!$H1233,KATEGORIE_ZVIRAT!$B$2:$M$31,7,FALSE)*L1233/1000*M1233/24*(F1233-E1233+1)/J1233</f>
        <v>#N/A</v>
      </c>
      <c r="Q1233" s="52" t="e">
        <f>VLOOKUP(EVID_PASTVY!$H1233,KATEGORIE_ZVIRAT!$B$2:$M$31,10,FALSE)*P1233*10</f>
        <v>#N/A</v>
      </c>
      <c r="R1233" s="52" t="e">
        <f>VLOOKUP(EVID_PASTVY!$H1233,KATEGORIE_ZVIRAT!$B$2:$M$31,11,FALSE)*P1233*10</f>
        <v>#N/A</v>
      </c>
      <c r="S1233" s="52" t="e">
        <f>VLOOKUP(EVID_PASTVY!$H1233,KATEGORIE_ZVIRAT!$B$2:$M$31,12,FALSE)*P1233*10</f>
        <v>#N/A</v>
      </c>
    </row>
    <row r="1234" spans="1:19" x14ac:dyDescent="0.2">
      <c r="A1234" s="32"/>
      <c r="B1234" s="37" t="e">
        <f>VLOOKUP($A1234,EVID_OSEVU!$A$1:$M$4972,2,FALSE)</f>
        <v>#N/A</v>
      </c>
      <c r="C1234" s="37" t="e">
        <f>VLOOKUP($A1234,EVID_OSEVU!$A$1:$M$4972,3,FALSE)</f>
        <v>#N/A</v>
      </c>
      <c r="D1234" s="45" t="e">
        <f>VLOOKUP($A1234,EVID_OSEVU!$A$1:$M$4972,4,FALSE)</f>
        <v>#N/A</v>
      </c>
      <c r="E1234" s="35"/>
      <c r="F1234" s="53"/>
      <c r="G1234" s="32"/>
      <c r="H1234" s="45" t="e">
        <f>VLOOKUP(G1234,Export7[#All],2,FALSE)</f>
        <v>#N/A</v>
      </c>
      <c r="I1234" s="45" t="e">
        <f>VLOOKUP($A1234,EVID_OSEVU!$A$1:$M$4972,10,FALSE)</f>
        <v>#N/A</v>
      </c>
      <c r="J1234" s="58" t="e">
        <f>VLOOKUP($A1234,EVID_OSEVU!$A$1:$M$4972,11,FALSE)</f>
        <v>#N/A</v>
      </c>
      <c r="K1234" s="33"/>
      <c r="L1234" s="45" t="e">
        <f>VLOOKUP(EVID_PASTVY!H1234,KATEGORIE_ZVIRAT!$B$2:$M$31,6,FALSE)*K1234</f>
        <v>#N/A</v>
      </c>
      <c r="M1234" s="33">
        <v>24</v>
      </c>
      <c r="N1234" s="45" t="e">
        <f>VLOOKUP(EVID_PASTVY!$H1234,KATEGORIE_ZVIRAT!$B$2:$M$31,8,FALSE)</f>
        <v>#N/A</v>
      </c>
      <c r="O1234" s="45" t="e">
        <f>VLOOKUP(EVID_PASTVY!$H1234,KATEGORIE_ZVIRAT!$B$2:$M$31,9,FALSE)</f>
        <v>#N/A</v>
      </c>
      <c r="P1234" s="54" t="e">
        <f>VLOOKUP(EVID_PASTVY!$H1234,KATEGORIE_ZVIRAT!$B$2:$M$31,7,FALSE)*L1234/1000*M1234/24*(F1234-E1234+1)/J1234</f>
        <v>#N/A</v>
      </c>
      <c r="Q1234" s="52" t="e">
        <f>VLOOKUP(EVID_PASTVY!$H1234,KATEGORIE_ZVIRAT!$B$2:$M$31,10,FALSE)*P1234*10</f>
        <v>#N/A</v>
      </c>
      <c r="R1234" s="52" t="e">
        <f>VLOOKUP(EVID_PASTVY!$H1234,KATEGORIE_ZVIRAT!$B$2:$M$31,11,FALSE)*P1234*10</f>
        <v>#N/A</v>
      </c>
      <c r="S1234" s="52" t="e">
        <f>VLOOKUP(EVID_PASTVY!$H1234,KATEGORIE_ZVIRAT!$B$2:$M$31,12,FALSE)*P1234*10</f>
        <v>#N/A</v>
      </c>
    </row>
    <row r="1235" spans="1:19" x14ac:dyDescent="0.2">
      <c r="A1235" s="32"/>
      <c r="B1235" s="37" t="e">
        <f>VLOOKUP($A1235,EVID_OSEVU!$A$1:$M$4972,2,FALSE)</f>
        <v>#N/A</v>
      </c>
      <c r="C1235" s="37" t="e">
        <f>VLOOKUP($A1235,EVID_OSEVU!$A$1:$M$4972,3,FALSE)</f>
        <v>#N/A</v>
      </c>
      <c r="D1235" s="45" t="e">
        <f>VLOOKUP($A1235,EVID_OSEVU!$A$1:$M$4972,4,FALSE)</f>
        <v>#N/A</v>
      </c>
      <c r="E1235" s="35"/>
      <c r="F1235" s="53"/>
      <c r="G1235" s="32"/>
      <c r="H1235" s="45" t="e">
        <f>VLOOKUP(G1235,Export7[#All],2,FALSE)</f>
        <v>#N/A</v>
      </c>
      <c r="I1235" s="45" t="e">
        <f>VLOOKUP($A1235,EVID_OSEVU!$A$1:$M$4972,10,FALSE)</f>
        <v>#N/A</v>
      </c>
      <c r="J1235" s="58" t="e">
        <f>VLOOKUP($A1235,EVID_OSEVU!$A$1:$M$4972,11,FALSE)</f>
        <v>#N/A</v>
      </c>
      <c r="K1235" s="33"/>
      <c r="L1235" s="45" t="e">
        <f>VLOOKUP(EVID_PASTVY!H1235,KATEGORIE_ZVIRAT!$B$2:$M$31,6,FALSE)*K1235</f>
        <v>#N/A</v>
      </c>
      <c r="M1235" s="33">
        <v>24</v>
      </c>
      <c r="N1235" s="45" t="e">
        <f>VLOOKUP(EVID_PASTVY!$H1235,KATEGORIE_ZVIRAT!$B$2:$M$31,8,FALSE)</f>
        <v>#N/A</v>
      </c>
      <c r="O1235" s="45" t="e">
        <f>VLOOKUP(EVID_PASTVY!$H1235,KATEGORIE_ZVIRAT!$B$2:$M$31,9,FALSE)</f>
        <v>#N/A</v>
      </c>
      <c r="P1235" s="54" t="e">
        <f>VLOOKUP(EVID_PASTVY!$H1235,KATEGORIE_ZVIRAT!$B$2:$M$31,7,FALSE)*L1235/1000*M1235/24*(F1235-E1235+1)/J1235</f>
        <v>#N/A</v>
      </c>
      <c r="Q1235" s="52" t="e">
        <f>VLOOKUP(EVID_PASTVY!$H1235,KATEGORIE_ZVIRAT!$B$2:$M$31,10,FALSE)*P1235*10</f>
        <v>#N/A</v>
      </c>
      <c r="R1235" s="52" t="e">
        <f>VLOOKUP(EVID_PASTVY!$H1235,KATEGORIE_ZVIRAT!$B$2:$M$31,11,FALSE)*P1235*10</f>
        <v>#N/A</v>
      </c>
      <c r="S1235" s="52" t="e">
        <f>VLOOKUP(EVID_PASTVY!$H1235,KATEGORIE_ZVIRAT!$B$2:$M$31,12,FALSE)*P1235*10</f>
        <v>#N/A</v>
      </c>
    </row>
    <row r="1236" spans="1:19" x14ac:dyDescent="0.2">
      <c r="A1236" s="32"/>
      <c r="B1236" s="37" t="e">
        <f>VLOOKUP($A1236,EVID_OSEVU!$A$1:$M$4972,2,FALSE)</f>
        <v>#N/A</v>
      </c>
      <c r="C1236" s="37" t="e">
        <f>VLOOKUP($A1236,EVID_OSEVU!$A$1:$M$4972,3,FALSE)</f>
        <v>#N/A</v>
      </c>
      <c r="D1236" s="45" t="e">
        <f>VLOOKUP($A1236,EVID_OSEVU!$A$1:$M$4972,4,FALSE)</f>
        <v>#N/A</v>
      </c>
      <c r="E1236" s="35"/>
      <c r="F1236" s="53"/>
      <c r="G1236" s="32"/>
      <c r="H1236" s="45" t="e">
        <f>VLOOKUP(G1236,Export7[#All],2,FALSE)</f>
        <v>#N/A</v>
      </c>
      <c r="I1236" s="45" t="e">
        <f>VLOOKUP($A1236,EVID_OSEVU!$A$1:$M$4972,10,FALSE)</f>
        <v>#N/A</v>
      </c>
      <c r="J1236" s="58" t="e">
        <f>VLOOKUP($A1236,EVID_OSEVU!$A$1:$M$4972,11,FALSE)</f>
        <v>#N/A</v>
      </c>
      <c r="K1236" s="33"/>
      <c r="L1236" s="45" t="e">
        <f>VLOOKUP(EVID_PASTVY!H1236,KATEGORIE_ZVIRAT!$B$2:$M$31,6,FALSE)*K1236</f>
        <v>#N/A</v>
      </c>
      <c r="M1236" s="33">
        <v>24</v>
      </c>
      <c r="N1236" s="45" t="e">
        <f>VLOOKUP(EVID_PASTVY!$H1236,KATEGORIE_ZVIRAT!$B$2:$M$31,8,FALSE)</f>
        <v>#N/A</v>
      </c>
      <c r="O1236" s="45" t="e">
        <f>VLOOKUP(EVID_PASTVY!$H1236,KATEGORIE_ZVIRAT!$B$2:$M$31,9,FALSE)</f>
        <v>#N/A</v>
      </c>
      <c r="P1236" s="54" t="e">
        <f>VLOOKUP(EVID_PASTVY!$H1236,KATEGORIE_ZVIRAT!$B$2:$M$31,7,FALSE)*L1236/1000*M1236/24*(F1236-E1236+1)/J1236</f>
        <v>#N/A</v>
      </c>
      <c r="Q1236" s="52" t="e">
        <f>VLOOKUP(EVID_PASTVY!$H1236,KATEGORIE_ZVIRAT!$B$2:$M$31,10,FALSE)*P1236*10</f>
        <v>#N/A</v>
      </c>
      <c r="R1236" s="52" t="e">
        <f>VLOOKUP(EVID_PASTVY!$H1236,KATEGORIE_ZVIRAT!$B$2:$M$31,11,FALSE)*P1236*10</f>
        <v>#N/A</v>
      </c>
      <c r="S1236" s="52" t="e">
        <f>VLOOKUP(EVID_PASTVY!$H1236,KATEGORIE_ZVIRAT!$B$2:$M$31,12,FALSE)*P1236*10</f>
        <v>#N/A</v>
      </c>
    </row>
    <row r="1237" spans="1:19" x14ac:dyDescent="0.2">
      <c r="A1237" s="32"/>
      <c r="B1237" s="37" t="e">
        <f>VLOOKUP($A1237,EVID_OSEVU!$A$1:$M$4972,2,FALSE)</f>
        <v>#N/A</v>
      </c>
      <c r="C1237" s="37" t="e">
        <f>VLOOKUP($A1237,EVID_OSEVU!$A$1:$M$4972,3,FALSE)</f>
        <v>#N/A</v>
      </c>
      <c r="D1237" s="45" t="e">
        <f>VLOOKUP($A1237,EVID_OSEVU!$A$1:$M$4972,4,FALSE)</f>
        <v>#N/A</v>
      </c>
      <c r="E1237" s="35"/>
      <c r="F1237" s="53"/>
      <c r="G1237" s="32"/>
      <c r="H1237" s="45" t="e">
        <f>VLOOKUP(G1237,Export7[#All],2,FALSE)</f>
        <v>#N/A</v>
      </c>
      <c r="I1237" s="45" t="e">
        <f>VLOOKUP($A1237,EVID_OSEVU!$A$1:$M$4972,10,FALSE)</f>
        <v>#N/A</v>
      </c>
      <c r="J1237" s="58" t="e">
        <f>VLOOKUP($A1237,EVID_OSEVU!$A$1:$M$4972,11,FALSE)</f>
        <v>#N/A</v>
      </c>
      <c r="K1237" s="33"/>
      <c r="L1237" s="45" t="e">
        <f>VLOOKUP(EVID_PASTVY!H1237,KATEGORIE_ZVIRAT!$B$2:$M$31,6,FALSE)*K1237</f>
        <v>#N/A</v>
      </c>
      <c r="M1237" s="33">
        <v>24</v>
      </c>
      <c r="N1237" s="45" t="e">
        <f>VLOOKUP(EVID_PASTVY!$H1237,KATEGORIE_ZVIRAT!$B$2:$M$31,8,FALSE)</f>
        <v>#N/A</v>
      </c>
      <c r="O1237" s="45" t="e">
        <f>VLOOKUP(EVID_PASTVY!$H1237,KATEGORIE_ZVIRAT!$B$2:$M$31,9,FALSE)</f>
        <v>#N/A</v>
      </c>
      <c r="P1237" s="54" t="e">
        <f>VLOOKUP(EVID_PASTVY!$H1237,KATEGORIE_ZVIRAT!$B$2:$M$31,7,FALSE)*L1237/1000*M1237/24*(F1237-E1237+1)/J1237</f>
        <v>#N/A</v>
      </c>
      <c r="Q1237" s="52" t="e">
        <f>VLOOKUP(EVID_PASTVY!$H1237,KATEGORIE_ZVIRAT!$B$2:$M$31,10,FALSE)*P1237*10</f>
        <v>#N/A</v>
      </c>
      <c r="R1237" s="52" t="e">
        <f>VLOOKUP(EVID_PASTVY!$H1237,KATEGORIE_ZVIRAT!$B$2:$M$31,11,FALSE)*P1237*10</f>
        <v>#N/A</v>
      </c>
      <c r="S1237" s="52" t="e">
        <f>VLOOKUP(EVID_PASTVY!$H1237,KATEGORIE_ZVIRAT!$B$2:$M$31,12,FALSE)*P1237*10</f>
        <v>#N/A</v>
      </c>
    </row>
    <row r="1238" spans="1:19" x14ac:dyDescent="0.2">
      <c r="A1238" s="32"/>
      <c r="B1238" s="37" t="e">
        <f>VLOOKUP($A1238,EVID_OSEVU!$A$1:$M$4972,2,FALSE)</f>
        <v>#N/A</v>
      </c>
      <c r="C1238" s="37" t="e">
        <f>VLOOKUP($A1238,EVID_OSEVU!$A$1:$M$4972,3,FALSE)</f>
        <v>#N/A</v>
      </c>
      <c r="D1238" s="45" t="e">
        <f>VLOOKUP($A1238,EVID_OSEVU!$A$1:$M$4972,4,FALSE)</f>
        <v>#N/A</v>
      </c>
      <c r="E1238" s="35"/>
      <c r="F1238" s="53"/>
      <c r="G1238" s="32"/>
      <c r="H1238" s="45" t="e">
        <f>VLOOKUP(G1238,Export7[#All],2,FALSE)</f>
        <v>#N/A</v>
      </c>
      <c r="I1238" s="45" t="e">
        <f>VLOOKUP($A1238,EVID_OSEVU!$A$1:$M$4972,10,FALSE)</f>
        <v>#N/A</v>
      </c>
      <c r="J1238" s="58" t="e">
        <f>VLOOKUP($A1238,EVID_OSEVU!$A$1:$M$4972,11,FALSE)</f>
        <v>#N/A</v>
      </c>
      <c r="K1238" s="33"/>
      <c r="L1238" s="45" t="e">
        <f>VLOOKUP(EVID_PASTVY!H1238,KATEGORIE_ZVIRAT!$B$2:$M$31,6,FALSE)*K1238</f>
        <v>#N/A</v>
      </c>
      <c r="M1238" s="33">
        <v>24</v>
      </c>
      <c r="N1238" s="45" t="e">
        <f>VLOOKUP(EVID_PASTVY!$H1238,KATEGORIE_ZVIRAT!$B$2:$M$31,8,FALSE)</f>
        <v>#N/A</v>
      </c>
      <c r="O1238" s="45" t="e">
        <f>VLOOKUP(EVID_PASTVY!$H1238,KATEGORIE_ZVIRAT!$B$2:$M$31,9,FALSE)</f>
        <v>#N/A</v>
      </c>
      <c r="P1238" s="54" t="e">
        <f>VLOOKUP(EVID_PASTVY!$H1238,KATEGORIE_ZVIRAT!$B$2:$M$31,7,FALSE)*L1238/1000*M1238/24*(F1238-E1238+1)/J1238</f>
        <v>#N/A</v>
      </c>
      <c r="Q1238" s="52" t="e">
        <f>VLOOKUP(EVID_PASTVY!$H1238,KATEGORIE_ZVIRAT!$B$2:$M$31,10,FALSE)*P1238*10</f>
        <v>#N/A</v>
      </c>
      <c r="R1238" s="52" t="e">
        <f>VLOOKUP(EVID_PASTVY!$H1238,KATEGORIE_ZVIRAT!$B$2:$M$31,11,FALSE)*P1238*10</f>
        <v>#N/A</v>
      </c>
      <c r="S1238" s="52" t="e">
        <f>VLOOKUP(EVID_PASTVY!$H1238,KATEGORIE_ZVIRAT!$B$2:$M$31,12,FALSE)*P1238*10</f>
        <v>#N/A</v>
      </c>
    </row>
    <row r="1239" spans="1:19" x14ac:dyDescent="0.2">
      <c r="A1239" s="32"/>
      <c r="B1239" s="37" t="e">
        <f>VLOOKUP($A1239,EVID_OSEVU!$A$1:$M$4972,2,FALSE)</f>
        <v>#N/A</v>
      </c>
      <c r="C1239" s="37" t="e">
        <f>VLOOKUP($A1239,EVID_OSEVU!$A$1:$M$4972,3,FALSE)</f>
        <v>#N/A</v>
      </c>
      <c r="D1239" s="45" t="e">
        <f>VLOOKUP($A1239,EVID_OSEVU!$A$1:$M$4972,4,FALSE)</f>
        <v>#N/A</v>
      </c>
      <c r="E1239" s="35"/>
      <c r="F1239" s="53"/>
      <c r="G1239" s="32"/>
      <c r="H1239" s="45" t="e">
        <f>VLOOKUP(G1239,Export7[#All],2,FALSE)</f>
        <v>#N/A</v>
      </c>
      <c r="I1239" s="45" t="e">
        <f>VLOOKUP($A1239,EVID_OSEVU!$A$1:$M$4972,10,FALSE)</f>
        <v>#N/A</v>
      </c>
      <c r="J1239" s="58" t="e">
        <f>VLOOKUP($A1239,EVID_OSEVU!$A$1:$M$4972,11,FALSE)</f>
        <v>#N/A</v>
      </c>
      <c r="K1239" s="33"/>
      <c r="L1239" s="45" t="e">
        <f>VLOOKUP(EVID_PASTVY!H1239,KATEGORIE_ZVIRAT!$B$2:$M$31,6,FALSE)*K1239</f>
        <v>#N/A</v>
      </c>
      <c r="M1239" s="33">
        <v>24</v>
      </c>
      <c r="N1239" s="45" t="e">
        <f>VLOOKUP(EVID_PASTVY!$H1239,KATEGORIE_ZVIRAT!$B$2:$M$31,8,FALSE)</f>
        <v>#N/A</v>
      </c>
      <c r="O1239" s="45" t="e">
        <f>VLOOKUP(EVID_PASTVY!$H1239,KATEGORIE_ZVIRAT!$B$2:$M$31,9,FALSE)</f>
        <v>#N/A</v>
      </c>
      <c r="P1239" s="54" t="e">
        <f>VLOOKUP(EVID_PASTVY!$H1239,KATEGORIE_ZVIRAT!$B$2:$M$31,7,FALSE)*L1239/1000*M1239/24*(F1239-E1239+1)/J1239</f>
        <v>#N/A</v>
      </c>
      <c r="Q1239" s="52" t="e">
        <f>VLOOKUP(EVID_PASTVY!$H1239,KATEGORIE_ZVIRAT!$B$2:$M$31,10,FALSE)*P1239*10</f>
        <v>#N/A</v>
      </c>
      <c r="R1239" s="52" t="e">
        <f>VLOOKUP(EVID_PASTVY!$H1239,KATEGORIE_ZVIRAT!$B$2:$M$31,11,FALSE)*P1239*10</f>
        <v>#N/A</v>
      </c>
      <c r="S1239" s="52" t="e">
        <f>VLOOKUP(EVID_PASTVY!$H1239,KATEGORIE_ZVIRAT!$B$2:$M$31,12,FALSE)*P1239*10</f>
        <v>#N/A</v>
      </c>
    </row>
    <row r="1240" spans="1:19" x14ac:dyDescent="0.2">
      <c r="A1240" s="32"/>
      <c r="B1240" s="37" t="e">
        <f>VLOOKUP($A1240,EVID_OSEVU!$A$1:$M$4972,2,FALSE)</f>
        <v>#N/A</v>
      </c>
      <c r="C1240" s="37" t="e">
        <f>VLOOKUP($A1240,EVID_OSEVU!$A$1:$M$4972,3,FALSE)</f>
        <v>#N/A</v>
      </c>
      <c r="D1240" s="45" t="e">
        <f>VLOOKUP($A1240,EVID_OSEVU!$A$1:$M$4972,4,FALSE)</f>
        <v>#N/A</v>
      </c>
      <c r="E1240" s="35"/>
      <c r="F1240" s="53"/>
      <c r="G1240" s="32"/>
      <c r="H1240" s="45" t="e">
        <f>VLOOKUP(G1240,Export7[#All],2,FALSE)</f>
        <v>#N/A</v>
      </c>
      <c r="I1240" s="45" t="e">
        <f>VLOOKUP($A1240,EVID_OSEVU!$A$1:$M$4972,10,FALSE)</f>
        <v>#N/A</v>
      </c>
      <c r="J1240" s="58" t="e">
        <f>VLOOKUP($A1240,EVID_OSEVU!$A$1:$M$4972,11,FALSE)</f>
        <v>#N/A</v>
      </c>
      <c r="K1240" s="33"/>
      <c r="L1240" s="45" t="e">
        <f>VLOOKUP(EVID_PASTVY!H1240,KATEGORIE_ZVIRAT!$B$2:$M$31,6,FALSE)*K1240</f>
        <v>#N/A</v>
      </c>
      <c r="M1240" s="33">
        <v>24</v>
      </c>
      <c r="N1240" s="45" t="e">
        <f>VLOOKUP(EVID_PASTVY!$H1240,KATEGORIE_ZVIRAT!$B$2:$M$31,8,FALSE)</f>
        <v>#N/A</v>
      </c>
      <c r="O1240" s="45" t="e">
        <f>VLOOKUP(EVID_PASTVY!$H1240,KATEGORIE_ZVIRAT!$B$2:$M$31,9,FALSE)</f>
        <v>#N/A</v>
      </c>
      <c r="P1240" s="54" t="e">
        <f>VLOOKUP(EVID_PASTVY!$H1240,KATEGORIE_ZVIRAT!$B$2:$M$31,7,FALSE)*L1240/1000*M1240/24*(F1240-E1240+1)/J1240</f>
        <v>#N/A</v>
      </c>
      <c r="Q1240" s="52" t="e">
        <f>VLOOKUP(EVID_PASTVY!$H1240,KATEGORIE_ZVIRAT!$B$2:$M$31,10,FALSE)*P1240*10</f>
        <v>#N/A</v>
      </c>
      <c r="R1240" s="52" t="e">
        <f>VLOOKUP(EVID_PASTVY!$H1240,KATEGORIE_ZVIRAT!$B$2:$M$31,11,FALSE)*P1240*10</f>
        <v>#N/A</v>
      </c>
      <c r="S1240" s="52" t="e">
        <f>VLOOKUP(EVID_PASTVY!$H1240,KATEGORIE_ZVIRAT!$B$2:$M$31,12,FALSE)*P1240*10</f>
        <v>#N/A</v>
      </c>
    </row>
    <row r="1241" spans="1:19" x14ac:dyDescent="0.2">
      <c r="A1241" s="32"/>
      <c r="B1241" s="37" t="e">
        <f>VLOOKUP($A1241,EVID_OSEVU!$A$1:$M$4972,2,FALSE)</f>
        <v>#N/A</v>
      </c>
      <c r="C1241" s="37" t="e">
        <f>VLOOKUP($A1241,EVID_OSEVU!$A$1:$M$4972,3,FALSE)</f>
        <v>#N/A</v>
      </c>
      <c r="D1241" s="45" t="e">
        <f>VLOOKUP($A1241,EVID_OSEVU!$A$1:$M$4972,4,FALSE)</f>
        <v>#N/A</v>
      </c>
      <c r="E1241" s="35"/>
      <c r="F1241" s="53"/>
      <c r="G1241" s="32"/>
      <c r="H1241" s="45" t="e">
        <f>VLOOKUP(G1241,Export7[#All],2,FALSE)</f>
        <v>#N/A</v>
      </c>
      <c r="I1241" s="45" t="e">
        <f>VLOOKUP($A1241,EVID_OSEVU!$A$1:$M$4972,10,FALSE)</f>
        <v>#N/A</v>
      </c>
      <c r="J1241" s="58" t="e">
        <f>VLOOKUP($A1241,EVID_OSEVU!$A$1:$M$4972,11,FALSE)</f>
        <v>#N/A</v>
      </c>
      <c r="K1241" s="33"/>
      <c r="L1241" s="45" t="e">
        <f>VLOOKUP(EVID_PASTVY!H1241,KATEGORIE_ZVIRAT!$B$2:$M$31,6,FALSE)*K1241</f>
        <v>#N/A</v>
      </c>
      <c r="M1241" s="33">
        <v>24</v>
      </c>
      <c r="N1241" s="45" t="e">
        <f>VLOOKUP(EVID_PASTVY!$H1241,KATEGORIE_ZVIRAT!$B$2:$M$31,8,FALSE)</f>
        <v>#N/A</v>
      </c>
      <c r="O1241" s="45" t="e">
        <f>VLOOKUP(EVID_PASTVY!$H1241,KATEGORIE_ZVIRAT!$B$2:$M$31,9,FALSE)</f>
        <v>#N/A</v>
      </c>
      <c r="P1241" s="54" t="e">
        <f>VLOOKUP(EVID_PASTVY!$H1241,KATEGORIE_ZVIRAT!$B$2:$M$31,7,FALSE)*L1241/1000*M1241/24*(F1241-E1241+1)/J1241</f>
        <v>#N/A</v>
      </c>
      <c r="Q1241" s="52" t="e">
        <f>VLOOKUP(EVID_PASTVY!$H1241,KATEGORIE_ZVIRAT!$B$2:$M$31,10,FALSE)*P1241*10</f>
        <v>#N/A</v>
      </c>
      <c r="R1241" s="52" t="e">
        <f>VLOOKUP(EVID_PASTVY!$H1241,KATEGORIE_ZVIRAT!$B$2:$M$31,11,FALSE)*P1241*10</f>
        <v>#N/A</v>
      </c>
      <c r="S1241" s="52" t="e">
        <f>VLOOKUP(EVID_PASTVY!$H1241,KATEGORIE_ZVIRAT!$B$2:$M$31,12,FALSE)*P1241*10</f>
        <v>#N/A</v>
      </c>
    </row>
    <row r="1242" spans="1:19" x14ac:dyDescent="0.2">
      <c r="A1242" s="32"/>
      <c r="B1242" s="37" t="e">
        <f>VLOOKUP($A1242,EVID_OSEVU!$A$1:$M$4972,2,FALSE)</f>
        <v>#N/A</v>
      </c>
      <c r="C1242" s="37" t="e">
        <f>VLOOKUP($A1242,EVID_OSEVU!$A$1:$M$4972,3,FALSE)</f>
        <v>#N/A</v>
      </c>
      <c r="D1242" s="45" t="e">
        <f>VLOOKUP($A1242,EVID_OSEVU!$A$1:$M$4972,4,FALSE)</f>
        <v>#N/A</v>
      </c>
      <c r="E1242" s="35"/>
      <c r="F1242" s="53"/>
      <c r="G1242" s="32"/>
      <c r="H1242" s="45" t="e">
        <f>VLOOKUP(G1242,Export7[#All],2,FALSE)</f>
        <v>#N/A</v>
      </c>
      <c r="I1242" s="45" t="e">
        <f>VLOOKUP($A1242,EVID_OSEVU!$A$1:$M$4972,10,FALSE)</f>
        <v>#N/A</v>
      </c>
      <c r="J1242" s="58" t="e">
        <f>VLOOKUP($A1242,EVID_OSEVU!$A$1:$M$4972,11,FALSE)</f>
        <v>#N/A</v>
      </c>
      <c r="K1242" s="33"/>
      <c r="L1242" s="45" t="e">
        <f>VLOOKUP(EVID_PASTVY!H1242,KATEGORIE_ZVIRAT!$B$2:$M$31,6,FALSE)*K1242</f>
        <v>#N/A</v>
      </c>
      <c r="M1242" s="33">
        <v>24</v>
      </c>
      <c r="N1242" s="45" t="e">
        <f>VLOOKUP(EVID_PASTVY!$H1242,KATEGORIE_ZVIRAT!$B$2:$M$31,8,FALSE)</f>
        <v>#N/A</v>
      </c>
      <c r="O1242" s="45" t="e">
        <f>VLOOKUP(EVID_PASTVY!$H1242,KATEGORIE_ZVIRAT!$B$2:$M$31,9,FALSE)</f>
        <v>#N/A</v>
      </c>
      <c r="P1242" s="54" t="e">
        <f>VLOOKUP(EVID_PASTVY!$H1242,KATEGORIE_ZVIRAT!$B$2:$M$31,7,FALSE)*L1242/1000*M1242/24*(F1242-E1242+1)/J1242</f>
        <v>#N/A</v>
      </c>
      <c r="Q1242" s="52" t="e">
        <f>VLOOKUP(EVID_PASTVY!$H1242,KATEGORIE_ZVIRAT!$B$2:$M$31,10,FALSE)*P1242*10</f>
        <v>#N/A</v>
      </c>
      <c r="R1242" s="52" t="e">
        <f>VLOOKUP(EVID_PASTVY!$H1242,KATEGORIE_ZVIRAT!$B$2:$M$31,11,FALSE)*P1242*10</f>
        <v>#N/A</v>
      </c>
      <c r="S1242" s="52" t="e">
        <f>VLOOKUP(EVID_PASTVY!$H1242,KATEGORIE_ZVIRAT!$B$2:$M$31,12,FALSE)*P1242*10</f>
        <v>#N/A</v>
      </c>
    </row>
    <row r="1243" spans="1:19" x14ac:dyDescent="0.2">
      <c r="A1243" s="32"/>
      <c r="B1243" s="37" t="e">
        <f>VLOOKUP($A1243,EVID_OSEVU!$A$1:$M$4972,2,FALSE)</f>
        <v>#N/A</v>
      </c>
      <c r="C1243" s="37" t="e">
        <f>VLOOKUP($A1243,EVID_OSEVU!$A$1:$M$4972,3,FALSE)</f>
        <v>#N/A</v>
      </c>
      <c r="D1243" s="45" t="e">
        <f>VLOOKUP($A1243,EVID_OSEVU!$A$1:$M$4972,4,FALSE)</f>
        <v>#N/A</v>
      </c>
      <c r="E1243" s="35"/>
      <c r="F1243" s="53"/>
      <c r="G1243" s="32"/>
      <c r="H1243" s="45" t="e">
        <f>VLOOKUP(G1243,Export7[#All],2,FALSE)</f>
        <v>#N/A</v>
      </c>
      <c r="I1243" s="45" t="e">
        <f>VLOOKUP($A1243,EVID_OSEVU!$A$1:$M$4972,10,FALSE)</f>
        <v>#N/A</v>
      </c>
      <c r="J1243" s="58" t="e">
        <f>VLOOKUP($A1243,EVID_OSEVU!$A$1:$M$4972,11,FALSE)</f>
        <v>#N/A</v>
      </c>
      <c r="K1243" s="33"/>
      <c r="L1243" s="45" t="e">
        <f>VLOOKUP(EVID_PASTVY!H1243,KATEGORIE_ZVIRAT!$B$2:$M$31,6,FALSE)*K1243</f>
        <v>#N/A</v>
      </c>
      <c r="M1243" s="33">
        <v>24</v>
      </c>
      <c r="N1243" s="45" t="e">
        <f>VLOOKUP(EVID_PASTVY!$H1243,KATEGORIE_ZVIRAT!$B$2:$M$31,8,FALSE)</f>
        <v>#N/A</v>
      </c>
      <c r="O1243" s="45" t="e">
        <f>VLOOKUP(EVID_PASTVY!$H1243,KATEGORIE_ZVIRAT!$B$2:$M$31,9,FALSE)</f>
        <v>#N/A</v>
      </c>
      <c r="P1243" s="54" t="e">
        <f>VLOOKUP(EVID_PASTVY!$H1243,KATEGORIE_ZVIRAT!$B$2:$M$31,7,FALSE)*L1243/1000*M1243/24*(F1243-E1243+1)/J1243</f>
        <v>#N/A</v>
      </c>
      <c r="Q1243" s="52" t="e">
        <f>VLOOKUP(EVID_PASTVY!$H1243,KATEGORIE_ZVIRAT!$B$2:$M$31,10,FALSE)*P1243*10</f>
        <v>#N/A</v>
      </c>
      <c r="R1243" s="52" t="e">
        <f>VLOOKUP(EVID_PASTVY!$H1243,KATEGORIE_ZVIRAT!$B$2:$M$31,11,FALSE)*P1243*10</f>
        <v>#N/A</v>
      </c>
      <c r="S1243" s="52" t="e">
        <f>VLOOKUP(EVID_PASTVY!$H1243,KATEGORIE_ZVIRAT!$B$2:$M$31,12,FALSE)*P1243*10</f>
        <v>#N/A</v>
      </c>
    </row>
    <row r="1244" spans="1:19" x14ac:dyDescent="0.2">
      <c r="A1244" s="32"/>
      <c r="B1244" s="37" t="e">
        <f>VLOOKUP($A1244,EVID_OSEVU!$A$1:$M$4972,2,FALSE)</f>
        <v>#N/A</v>
      </c>
      <c r="C1244" s="37" t="e">
        <f>VLOOKUP($A1244,EVID_OSEVU!$A$1:$M$4972,3,FALSE)</f>
        <v>#N/A</v>
      </c>
      <c r="D1244" s="45" t="e">
        <f>VLOOKUP($A1244,EVID_OSEVU!$A$1:$M$4972,4,FALSE)</f>
        <v>#N/A</v>
      </c>
      <c r="E1244" s="35"/>
      <c r="F1244" s="53"/>
      <c r="G1244" s="32"/>
      <c r="H1244" s="45" t="e">
        <f>VLOOKUP(G1244,Export7[#All],2,FALSE)</f>
        <v>#N/A</v>
      </c>
      <c r="I1244" s="45" t="e">
        <f>VLOOKUP($A1244,EVID_OSEVU!$A$1:$M$4972,10,FALSE)</f>
        <v>#N/A</v>
      </c>
      <c r="J1244" s="58" t="e">
        <f>VLOOKUP($A1244,EVID_OSEVU!$A$1:$M$4972,11,FALSE)</f>
        <v>#N/A</v>
      </c>
      <c r="K1244" s="33"/>
      <c r="L1244" s="45" t="e">
        <f>VLOOKUP(EVID_PASTVY!H1244,KATEGORIE_ZVIRAT!$B$2:$M$31,6,FALSE)*K1244</f>
        <v>#N/A</v>
      </c>
      <c r="M1244" s="33">
        <v>24</v>
      </c>
      <c r="N1244" s="45" t="e">
        <f>VLOOKUP(EVID_PASTVY!$H1244,KATEGORIE_ZVIRAT!$B$2:$M$31,8,FALSE)</f>
        <v>#N/A</v>
      </c>
      <c r="O1244" s="45" t="e">
        <f>VLOOKUP(EVID_PASTVY!$H1244,KATEGORIE_ZVIRAT!$B$2:$M$31,9,FALSE)</f>
        <v>#N/A</v>
      </c>
      <c r="P1244" s="54" t="e">
        <f>VLOOKUP(EVID_PASTVY!$H1244,KATEGORIE_ZVIRAT!$B$2:$M$31,7,FALSE)*L1244/1000*M1244/24*(F1244-E1244+1)/J1244</f>
        <v>#N/A</v>
      </c>
      <c r="Q1244" s="52" t="e">
        <f>VLOOKUP(EVID_PASTVY!$H1244,KATEGORIE_ZVIRAT!$B$2:$M$31,10,FALSE)*P1244*10</f>
        <v>#N/A</v>
      </c>
      <c r="R1244" s="52" t="e">
        <f>VLOOKUP(EVID_PASTVY!$H1244,KATEGORIE_ZVIRAT!$B$2:$M$31,11,FALSE)*P1244*10</f>
        <v>#N/A</v>
      </c>
      <c r="S1244" s="52" t="e">
        <f>VLOOKUP(EVID_PASTVY!$H1244,KATEGORIE_ZVIRAT!$B$2:$M$31,12,FALSE)*P1244*10</f>
        <v>#N/A</v>
      </c>
    </row>
    <row r="1245" spans="1:19" x14ac:dyDescent="0.2">
      <c r="A1245" s="32"/>
      <c r="B1245" s="37" t="e">
        <f>VLOOKUP($A1245,EVID_OSEVU!$A$1:$M$4972,2,FALSE)</f>
        <v>#N/A</v>
      </c>
      <c r="C1245" s="37" t="e">
        <f>VLOOKUP($A1245,EVID_OSEVU!$A$1:$M$4972,3,FALSE)</f>
        <v>#N/A</v>
      </c>
      <c r="D1245" s="45" t="e">
        <f>VLOOKUP($A1245,EVID_OSEVU!$A$1:$M$4972,4,FALSE)</f>
        <v>#N/A</v>
      </c>
      <c r="E1245" s="35"/>
      <c r="F1245" s="53"/>
      <c r="G1245" s="32"/>
      <c r="H1245" s="45" t="e">
        <f>VLOOKUP(G1245,Export7[#All],2,FALSE)</f>
        <v>#N/A</v>
      </c>
      <c r="I1245" s="45" t="e">
        <f>VLOOKUP($A1245,EVID_OSEVU!$A$1:$M$4972,10,FALSE)</f>
        <v>#N/A</v>
      </c>
      <c r="J1245" s="58" t="e">
        <f>VLOOKUP($A1245,EVID_OSEVU!$A$1:$M$4972,11,FALSE)</f>
        <v>#N/A</v>
      </c>
      <c r="K1245" s="33"/>
      <c r="L1245" s="45" t="e">
        <f>VLOOKUP(EVID_PASTVY!H1245,KATEGORIE_ZVIRAT!$B$2:$M$31,6,FALSE)*K1245</f>
        <v>#N/A</v>
      </c>
      <c r="M1245" s="33">
        <v>24</v>
      </c>
      <c r="N1245" s="45" t="e">
        <f>VLOOKUP(EVID_PASTVY!$H1245,KATEGORIE_ZVIRAT!$B$2:$M$31,8,FALSE)</f>
        <v>#N/A</v>
      </c>
      <c r="O1245" s="45" t="e">
        <f>VLOOKUP(EVID_PASTVY!$H1245,KATEGORIE_ZVIRAT!$B$2:$M$31,9,FALSE)</f>
        <v>#N/A</v>
      </c>
      <c r="P1245" s="54" t="e">
        <f>VLOOKUP(EVID_PASTVY!$H1245,KATEGORIE_ZVIRAT!$B$2:$M$31,7,FALSE)*L1245/1000*M1245/24*(F1245-E1245+1)/J1245</f>
        <v>#N/A</v>
      </c>
      <c r="Q1245" s="52" t="e">
        <f>VLOOKUP(EVID_PASTVY!$H1245,KATEGORIE_ZVIRAT!$B$2:$M$31,10,FALSE)*P1245*10</f>
        <v>#N/A</v>
      </c>
      <c r="R1245" s="52" t="e">
        <f>VLOOKUP(EVID_PASTVY!$H1245,KATEGORIE_ZVIRAT!$B$2:$M$31,11,FALSE)*P1245*10</f>
        <v>#N/A</v>
      </c>
      <c r="S1245" s="52" t="e">
        <f>VLOOKUP(EVID_PASTVY!$H1245,KATEGORIE_ZVIRAT!$B$2:$M$31,12,FALSE)*P1245*10</f>
        <v>#N/A</v>
      </c>
    </row>
    <row r="1246" spans="1:19" x14ac:dyDescent="0.2">
      <c r="A1246" s="32"/>
      <c r="B1246" s="37" t="e">
        <f>VLOOKUP($A1246,EVID_OSEVU!$A$1:$M$4972,2,FALSE)</f>
        <v>#N/A</v>
      </c>
      <c r="C1246" s="37" t="e">
        <f>VLOOKUP($A1246,EVID_OSEVU!$A$1:$M$4972,3,FALSE)</f>
        <v>#N/A</v>
      </c>
      <c r="D1246" s="45" t="e">
        <f>VLOOKUP($A1246,EVID_OSEVU!$A$1:$M$4972,4,FALSE)</f>
        <v>#N/A</v>
      </c>
      <c r="E1246" s="35"/>
      <c r="F1246" s="53"/>
      <c r="G1246" s="32"/>
      <c r="H1246" s="45" t="e">
        <f>VLOOKUP(G1246,Export7[#All],2,FALSE)</f>
        <v>#N/A</v>
      </c>
      <c r="I1246" s="45" t="e">
        <f>VLOOKUP($A1246,EVID_OSEVU!$A$1:$M$4972,10,FALSE)</f>
        <v>#N/A</v>
      </c>
      <c r="J1246" s="58" t="e">
        <f>VLOOKUP($A1246,EVID_OSEVU!$A$1:$M$4972,11,FALSE)</f>
        <v>#N/A</v>
      </c>
      <c r="K1246" s="33"/>
      <c r="L1246" s="45" t="e">
        <f>VLOOKUP(EVID_PASTVY!H1246,KATEGORIE_ZVIRAT!$B$2:$M$31,6,FALSE)*K1246</f>
        <v>#N/A</v>
      </c>
      <c r="M1246" s="33">
        <v>24</v>
      </c>
      <c r="N1246" s="45" t="e">
        <f>VLOOKUP(EVID_PASTVY!$H1246,KATEGORIE_ZVIRAT!$B$2:$M$31,8,FALSE)</f>
        <v>#N/A</v>
      </c>
      <c r="O1246" s="45" t="e">
        <f>VLOOKUP(EVID_PASTVY!$H1246,KATEGORIE_ZVIRAT!$B$2:$M$31,9,FALSE)</f>
        <v>#N/A</v>
      </c>
      <c r="P1246" s="54" t="e">
        <f>VLOOKUP(EVID_PASTVY!$H1246,KATEGORIE_ZVIRAT!$B$2:$M$31,7,FALSE)*L1246/1000*M1246/24*(F1246-E1246+1)/J1246</f>
        <v>#N/A</v>
      </c>
      <c r="Q1246" s="52" t="e">
        <f>VLOOKUP(EVID_PASTVY!$H1246,KATEGORIE_ZVIRAT!$B$2:$M$31,10,FALSE)*P1246*10</f>
        <v>#N/A</v>
      </c>
      <c r="R1246" s="52" t="e">
        <f>VLOOKUP(EVID_PASTVY!$H1246,KATEGORIE_ZVIRAT!$B$2:$M$31,11,FALSE)*P1246*10</f>
        <v>#N/A</v>
      </c>
      <c r="S1246" s="52" t="e">
        <f>VLOOKUP(EVID_PASTVY!$H1246,KATEGORIE_ZVIRAT!$B$2:$M$31,12,FALSE)*P1246*10</f>
        <v>#N/A</v>
      </c>
    </row>
    <row r="1247" spans="1:19" x14ac:dyDescent="0.2">
      <c r="A1247" s="32"/>
      <c r="B1247" s="37" t="e">
        <f>VLOOKUP($A1247,EVID_OSEVU!$A$1:$M$4972,2,FALSE)</f>
        <v>#N/A</v>
      </c>
      <c r="C1247" s="37" t="e">
        <f>VLOOKUP($A1247,EVID_OSEVU!$A$1:$M$4972,3,FALSE)</f>
        <v>#N/A</v>
      </c>
      <c r="D1247" s="45" t="e">
        <f>VLOOKUP($A1247,EVID_OSEVU!$A$1:$M$4972,4,FALSE)</f>
        <v>#N/A</v>
      </c>
      <c r="E1247" s="35"/>
      <c r="F1247" s="53"/>
      <c r="G1247" s="32"/>
      <c r="H1247" s="45" t="e">
        <f>VLOOKUP(G1247,Export7[#All],2,FALSE)</f>
        <v>#N/A</v>
      </c>
      <c r="I1247" s="45" t="e">
        <f>VLOOKUP($A1247,EVID_OSEVU!$A$1:$M$4972,10,FALSE)</f>
        <v>#N/A</v>
      </c>
      <c r="J1247" s="58" t="e">
        <f>VLOOKUP($A1247,EVID_OSEVU!$A$1:$M$4972,11,FALSE)</f>
        <v>#N/A</v>
      </c>
      <c r="K1247" s="33"/>
      <c r="L1247" s="45" t="e">
        <f>VLOOKUP(EVID_PASTVY!H1247,KATEGORIE_ZVIRAT!$B$2:$M$31,6,FALSE)*K1247</f>
        <v>#N/A</v>
      </c>
      <c r="M1247" s="33">
        <v>24</v>
      </c>
      <c r="N1247" s="45" t="e">
        <f>VLOOKUP(EVID_PASTVY!$H1247,KATEGORIE_ZVIRAT!$B$2:$M$31,8,FALSE)</f>
        <v>#N/A</v>
      </c>
      <c r="O1247" s="45" t="e">
        <f>VLOOKUP(EVID_PASTVY!$H1247,KATEGORIE_ZVIRAT!$B$2:$M$31,9,FALSE)</f>
        <v>#N/A</v>
      </c>
      <c r="P1247" s="54" t="e">
        <f>VLOOKUP(EVID_PASTVY!$H1247,KATEGORIE_ZVIRAT!$B$2:$M$31,7,FALSE)*L1247/1000*M1247/24*(F1247-E1247+1)/J1247</f>
        <v>#N/A</v>
      </c>
      <c r="Q1247" s="52" t="e">
        <f>VLOOKUP(EVID_PASTVY!$H1247,KATEGORIE_ZVIRAT!$B$2:$M$31,10,FALSE)*P1247*10</f>
        <v>#N/A</v>
      </c>
      <c r="R1247" s="52" t="e">
        <f>VLOOKUP(EVID_PASTVY!$H1247,KATEGORIE_ZVIRAT!$B$2:$M$31,11,FALSE)*P1247*10</f>
        <v>#N/A</v>
      </c>
      <c r="S1247" s="52" t="e">
        <f>VLOOKUP(EVID_PASTVY!$H1247,KATEGORIE_ZVIRAT!$B$2:$M$31,12,FALSE)*P1247*10</f>
        <v>#N/A</v>
      </c>
    </row>
    <row r="1248" spans="1:19" x14ac:dyDescent="0.2">
      <c r="A1248" s="32"/>
      <c r="B1248" s="37" t="e">
        <f>VLOOKUP($A1248,EVID_OSEVU!$A$1:$M$4972,2,FALSE)</f>
        <v>#N/A</v>
      </c>
      <c r="C1248" s="37" t="e">
        <f>VLOOKUP($A1248,EVID_OSEVU!$A$1:$M$4972,3,FALSE)</f>
        <v>#N/A</v>
      </c>
      <c r="D1248" s="45" t="e">
        <f>VLOOKUP($A1248,EVID_OSEVU!$A$1:$M$4972,4,FALSE)</f>
        <v>#N/A</v>
      </c>
      <c r="E1248" s="35"/>
      <c r="F1248" s="53"/>
      <c r="G1248" s="32"/>
      <c r="H1248" s="45" t="e">
        <f>VLOOKUP(G1248,Export7[#All],2,FALSE)</f>
        <v>#N/A</v>
      </c>
      <c r="I1248" s="45" t="e">
        <f>VLOOKUP($A1248,EVID_OSEVU!$A$1:$M$4972,10,FALSE)</f>
        <v>#N/A</v>
      </c>
      <c r="J1248" s="58" t="e">
        <f>VLOOKUP($A1248,EVID_OSEVU!$A$1:$M$4972,11,FALSE)</f>
        <v>#N/A</v>
      </c>
      <c r="K1248" s="33"/>
      <c r="L1248" s="45" t="e">
        <f>VLOOKUP(EVID_PASTVY!H1248,KATEGORIE_ZVIRAT!$B$2:$M$31,6,FALSE)*K1248</f>
        <v>#N/A</v>
      </c>
      <c r="M1248" s="33">
        <v>24</v>
      </c>
      <c r="N1248" s="45" t="e">
        <f>VLOOKUP(EVID_PASTVY!$H1248,KATEGORIE_ZVIRAT!$B$2:$M$31,8,FALSE)</f>
        <v>#N/A</v>
      </c>
      <c r="O1248" s="45" t="e">
        <f>VLOOKUP(EVID_PASTVY!$H1248,KATEGORIE_ZVIRAT!$B$2:$M$31,9,FALSE)</f>
        <v>#N/A</v>
      </c>
      <c r="P1248" s="54" t="e">
        <f>VLOOKUP(EVID_PASTVY!$H1248,KATEGORIE_ZVIRAT!$B$2:$M$31,7,FALSE)*L1248/1000*M1248/24*(F1248-E1248+1)/J1248</f>
        <v>#N/A</v>
      </c>
      <c r="Q1248" s="52" t="e">
        <f>VLOOKUP(EVID_PASTVY!$H1248,KATEGORIE_ZVIRAT!$B$2:$M$31,10,FALSE)*P1248*10</f>
        <v>#N/A</v>
      </c>
      <c r="R1248" s="52" t="e">
        <f>VLOOKUP(EVID_PASTVY!$H1248,KATEGORIE_ZVIRAT!$B$2:$M$31,11,FALSE)*P1248*10</f>
        <v>#N/A</v>
      </c>
      <c r="S1248" s="52" t="e">
        <f>VLOOKUP(EVID_PASTVY!$H1248,KATEGORIE_ZVIRAT!$B$2:$M$31,12,FALSE)*P1248*10</f>
        <v>#N/A</v>
      </c>
    </row>
    <row r="1249" spans="1:19" x14ac:dyDescent="0.2">
      <c r="A1249" s="32"/>
      <c r="B1249" s="37" t="e">
        <f>VLOOKUP($A1249,EVID_OSEVU!$A$1:$M$4972,2,FALSE)</f>
        <v>#N/A</v>
      </c>
      <c r="C1249" s="37" t="e">
        <f>VLOOKUP($A1249,EVID_OSEVU!$A$1:$M$4972,3,FALSE)</f>
        <v>#N/A</v>
      </c>
      <c r="D1249" s="45" t="e">
        <f>VLOOKUP($A1249,EVID_OSEVU!$A$1:$M$4972,4,FALSE)</f>
        <v>#N/A</v>
      </c>
      <c r="E1249" s="35"/>
      <c r="F1249" s="53"/>
      <c r="G1249" s="32"/>
      <c r="H1249" s="45" t="e">
        <f>VLOOKUP(G1249,Export7[#All],2,FALSE)</f>
        <v>#N/A</v>
      </c>
      <c r="I1249" s="45" t="e">
        <f>VLOOKUP($A1249,EVID_OSEVU!$A$1:$M$4972,10,FALSE)</f>
        <v>#N/A</v>
      </c>
      <c r="J1249" s="58" t="e">
        <f>VLOOKUP($A1249,EVID_OSEVU!$A$1:$M$4972,11,FALSE)</f>
        <v>#N/A</v>
      </c>
      <c r="K1249" s="33"/>
      <c r="L1249" s="45" t="e">
        <f>VLOOKUP(EVID_PASTVY!H1249,KATEGORIE_ZVIRAT!$B$2:$M$31,6,FALSE)*K1249</f>
        <v>#N/A</v>
      </c>
      <c r="M1249" s="33">
        <v>24</v>
      </c>
      <c r="N1249" s="45" t="e">
        <f>VLOOKUP(EVID_PASTVY!$H1249,KATEGORIE_ZVIRAT!$B$2:$M$31,8,FALSE)</f>
        <v>#N/A</v>
      </c>
      <c r="O1249" s="45" t="e">
        <f>VLOOKUP(EVID_PASTVY!$H1249,KATEGORIE_ZVIRAT!$B$2:$M$31,9,FALSE)</f>
        <v>#N/A</v>
      </c>
      <c r="P1249" s="54" t="e">
        <f>VLOOKUP(EVID_PASTVY!$H1249,KATEGORIE_ZVIRAT!$B$2:$M$31,7,FALSE)*L1249/1000*M1249/24*(F1249-E1249+1)/J1249</f>
        <v>#N/A</v>
      </c>
      <c r="Q1249" s="52" t="e">
        <f>VLOOKUP(EVID_PASTVY!$H1249,KATEGORIE_ZVIRAT!$B$2:$M$31,10,FALSE)*P1249*10</f>
        <v>#N/A</v>
      </c>
      <c r="R1249" s="52" t="e">
        <f>VLOOKUP(EVID_PASTVY!$H1249,KATEGORIE_ZVIRAT!$B$2:$M$31,11,FALSE)*P1249*10</f>
        <v>#N/A</v>
      </c>
      <c r="S1249" s="52" t="e">
        <f>VLOOKUP(EVID_PASTVY!$H1249,KATEGORIE_ZVIRAT!$B$2:$M$31,12,FALSE)*P1249*10</f>
        <v>#N/A</v>
      </c>
    </row>
    <row r="1250" spans="1:19" x14ac:dyDescent="0.2">
      <c r="A1250" s="32"/>
      <c r="B1250" s="37" t="e">
        <f>VLOOKUP($A1250,EVID_OSEVU!$A$1:$M$4972,2,FALSE)</f>
        <v>#N/A</v>
      </c>
      <c r="C1250" s="37" t="e">
        <f>VLOOKUP($A1250,EVID_OSEVU!$A$1:$M$4972,3,FALSE)</f>
        <v>#N/A</v>
      </c>
      <c r="D1250" s="45" t="e">
        <f>VLOOKUP($A1250,EVID_OSEVU!$A$1:$M$4972,4,FALSE)</f>
        <v>#N/A</v>
      </c>
      <c r="E1250" s="35"/>
      <c r="F1250" s="53"/>
      <c r="G1250" s="32"/>
      <c r="H1250" s="45" t="e">
        <f>VLOOKUP(G1250,Export7[#All],2,FALSE)</f>
        <v>#N/A</v>
      </c>
      <c r="I1250" s="45" t="e">
        <f>VLOOKUP($A1250,EVID_OSEVU!$A$1:$M$4972,10,FALSE)</f>
        <v>#N/A</v>
      </c>
      <c r="J1250" s="58" t="e">
        <f>VLOOKUP($A1250,EVID_OSEVU!$A$1:$M$4972,11,FALSE)</f>
        <v>#N/A</v>
      </c>
      <c r="K1250" s="33"/>
      <c r="L1250" s="45" t="e">
        <f>VLOOKUP(EVID_PASTVY!H1250,KATEGORIE_ZVIRAT!$B$2:$M$31,6,FALSE)*K1250</f>
        <v>#N/A</v>
      </c>
      <c r="M1250" s="33">
        <v>24</v>
      </c>
      <c r="N1250" s="45" t="e">
        <f>VLOOKUP(EVID_PASTVY!$H1250,KATEGORIE_ZVIRAT!$B$2:$M$31,8,FALSE)</f>
        <v>#N/A</v>
      </c>
      <c r="O1250" s="45" t="e">
        <f>VLOOKUP(EVID_PASTVY!$H1250,KATEGORIE_ZVIRAT!$B$2:$M$31,9,FALSE)</f>
        <v>#N/A</v>
      </c>
      <c r="P1250" s="54" t="e">
        <f>VLOOKUP(EVID_PASTVY!$H1250,KATEGORIE_ZVIRAT!$B$2:$M$31,7,FALSE)*L1250/1000*M1250/24*(F1250-E1250+1)/J1250</f>
        <v>#N/A</v>
      </c>
      <c r="Q1250" s="52" t="e">
        <f>VLOOKUP(EVID_PASTVY!$H1250,KATEGORIE_ZVIRAT!$B$2:$M$31,10,FALSE)*P1250*10</f>
        <v>#N/A</v>
      </c>
      <c r="R1250" s="52" t="e">
        <f>VLOOKUP(EVID_PASTVY!$H1250,KATEGORIE_ZVIRAT!$B$2:$M$31,11,FALSE)*P1250*10</f>
        <v>#N/A</v>
      </c>
      <c r="S1250" s="52" t="e">
        <f>VLOOKUP(EVID_PASTVY!$H1250,KATEGORIE_ZVIRAT!$B$2:$M$31,12,FALSE)*P1250*10</f>
        <v>#N/A</v>
      </c>
    </row>
    <row r="1251" spans="1:19" x14ac:dyDescent="0.2">
      <c r="A1251" s="32"/>
      <c r="B1251" s="37" t="e">
        <f>VLOOKUP($A1251,EVID_OSEVU!$A$1:$M$4972,2,FALSE)</f>
        <v>#N/A</v>
      </c>
      <c r="C1251" s="37" t="e">
        <f>VLOOKUP($A1251,EVID_OSEVU!$A$1:$M$4972,3,FALSE)</f>
        <v>#N/A</v>
      </c>
      <c r="D1251" s="45" t="e">
        <f>VLOOKUP($A1251,EVID_OSEVU!$A$1:$M$4972,4,FALSE)</f>
        <v>#N/A</v>
      </c>
      <c r="E1251" s="35"/>
      <c r="F1251" s="53"/>
      <c r="G1251" s="32"/>
      <c r="H1251" s="45" t="e">
        <f>VLOOKUP(G1251,Export7[#All],2,FALSE)</f>
        <v>#N/A</v>
      </c>
      <c r="I1251" s="45" t="e">
        <f>VLOOKUP($A1251,EVID_OSEVU!$A$1:$M$4972,10,FALSE)</f>
        <v>#N/A</v>
      </c>
      <c r="J1251" s="58" t="e">
        <f>VLOOKUP($A1251,EVID_OSEVU!$A$1:$M$4972,11,FALSE)</f>
        <v>#N/A</v>
      </c>
      <c r="K1251" s="33"/>
      <c r="L1251" s="45" t="e">
        <f>VLOOKUP(EVID_PASTVY!H1251,KATEGORIE_ZVIRAT!$B$2:$M$31,6,FALSE)*K1251</f>
        <v>#N/A</v>
      </c>
      <c r="M1251" s="33">
        <v>24</v>
      </c>
      <c r="N1251" s="45" t="e">
        <f>VLOOKUP(EVID_PASTVY!$H1251,KATEGORIE_ZVIRAT!$B$2:$M$31,8,FALSE)</f>
        <v>#N/A</v>
      </c>
      <c r="O1251" s="45" t="e">
        <f>VLOOKUP(EVID_PASTVY!$H1251,KATEGORIE_ZVIRAT!$B$2:$M$31,9,FALSE)</f>
        <v>#N/A</v>
      </c>
      <c r="P1251" s="54" t="e">
        <f>VLOOKUP(EVID_PASTVY!$H1251,KATEGORIE_ZVIRAT!$B$2:$M$31,7,FALSE)*L1251/1000*M1251/24*(F1251-E1251+1)/J1251</f>
        <v>#N/A</v>
      </c>
      <c r="Q1251" s="52" t="e">
        <f>VLOOKUP(EVID_PASTVY!$H1251,KATEGORIE_ZVIRAT!$B$2:$M$31,10,FALSE)*P1251*10</f>
        <v>#N/A</v>
      </c>
      <c r="R1251" s="52" t="e">
        <f>VLOOKUP(EVID_PASTVY!$H1251,KATEGORIE_ZVIRAT!$B$2:$M$31,11,FALSE)*P1251*10</f>
        <v>#N/A</v>
      </c>
      <c r="S1251" s="52" t="e">
        <f>VLOOKUP(EVID_PASTVY!$H1251,KATEGORIE_ZVIRAT!$B$2:$M$31,12,FALSE)*P1251*10</f>
        <v>#N/A</v>
      </c>
    </row>
    <row r="1252" spans="1:19" x14ac:dyDescent="0.2">
      <c r="A1252" s="32"/>
      <c r="B1252" s="37" t="e">
        <f>VLOOKUP($A1252,EVID_OSEVU!$A$1:$M$4972,2,FALSE)</f>
        <v>#N/A</v>
      </c>
      <c r="C1252" s="37" t="e">
        <f>VLOOKUP($A1252,EVID_OSEVU!$A$1:$M$4972,3,FALSE)</f>
        <v>#N/A</v>
      </c>
      <c r="D1252" s="45" t="e">
        <f>VLOOKUP($A1252,EVID_OSEVU!$A$1:$M$4972,4,FALSE)</f>
        <v>#N/A</v>
      </c>
      <c r="E1252" s="35"/>
      <c r="F1252" s="53"/>
      <c r="G1252" s="32"/>
      <c r="H1252" s="45" t="e">
        <f>VLOOKUP(G1252,Export7[#All],2,FALSE)</f>
        <v>#N/A</v>
      </c>
      <c r="I1252" s="45" t="e">
        <f>VLOOKUP($A1252,EVID_OSEVU!$A$1:$M$4972,10,FALSE)</f>
        <v>#N/A</v>
      </c>
      <c r="J1252" s="58" t="e">
        <f>VLOOKUP($A1252,EVID_OSEVU!$A$1:$M$4972,11,FALSE)</f>
        <v>#N/A</v>
      </c>
      <c r="K1252" s="33"/>
      <c r="L1252" s="45" t="e">
        <f>VLOOKUP(EVID_PASTVY!H1252,KATEGORIE_ZVIRAT!$B$2:$M$31,6,FALSE)*K1252</f>
        <v>#N/A</v>
      </c>
      <c r="M1252" s="33">
        <v>24</v>
      </c>
      <c r="N1252" s="45" t="e">
        <f>VLOOKUP(EVID_PASTVY!$H1252,KATEGORIE_ZVIRAT!$B$2:$M$31,8,FALSE)</f>
        <v>#N/A</v>
      </c>
      <c r="O1252" s="45" t="e">
        <f>VLOOKUP(EVID_PASTVY!$H1252,KATEGORIE_ZVIRAT!$B$2:$M$31,9,FALSE)</f>
        <v>#N/A</v>
      </c>
      <c r="P1252" s="54" t="e">
        <f>VLOOKUP(EVID_PASTVY!$H1252,KATEGORIE_ZVIRAT!$B$2:$M$31,7,FALSE)*L1252/1000*M1252/24*(F1252-E1252+1)/J1252</f>
        <v>#N/A</v>
      </c>
      <c r="Q1252" s="52" t="e">
        <f>VLOOKUP(EVID_PASTVY!$H1252,KATEGORIE_ZVIRAT!$B$2:$M$31,10,FALSE)*P1252*10</f>
        <v>#N/A</v>
      </c>
      <c r="R1252" s="52" t="e">
        <f>VLOOKUP(EVID_PASTVY!$H1252,KATEGORIE_ZVIRAT!$B$2:$M$31,11,FALSE)*P1252*10</f>
        <v>#N/A</v>
      </c>
      <c r="S1252" s="52" t="e">
        <f>VLOOKUP(EVID_PASTVY!$H1252,KATEGORIE_ZVIRAT!$B$2:$M$31,12,FALSE)*P1252*10</f>
        <v>#N/A</v>
      </c>
    </row>
    <row r="1253" spans="1:19" x14ac:dyDescent="0.2">
      <c r="A1253" s="32"/>
      <c r="B1253" s="37" t="e">
        <f>VLOOKUP($A1253,EVID_OSEVU!$A$1:$M$4972,2,FALSE)</f>
        <v>#N/A</v>
      </c>
      <c r="C1253" s="37" t="e">
        <f>VLOOKUP($A1253,EVID_OSEVU!$A$1:$M$4972,3,FALSE)</f>
        <v>#N/A</v>
      </c>
      <c r="D1253" s="45" t="e">
        <f>VLOOKUP($A1253,EVID_OSEVU!$A$1:$M$4972,4,FALSE)</f>
        <v>#N/A</v>
      </c>
      <c r="E1253" s="35"/>
      <c r="F1253" s="53"/>
      <c r="G1253" s="32"/>
      <c r="H1253" s="45" t="e">
        <f>VLOOKUP(G1253,Export7[#All],2,FALSE)</f>
        <v>#N/A</v>
      </c>
      <c r="I1253" s="45" t="e">
        <f>VLOOKUP($A1253,EVID_OSEVU!$A$1:$M$4972,10,FALSE)</f>
        <v>#N/A</v>
      </c>
      <c r="J1253" s="58" t="e">
        <f>VLOOKUP($A1253,EVID_OSEVU!$A$1:$M$4972,11,FALSE)</f>
        <v>#N/A</v>
      </c>
      <c r="K1253" s="33"/>
      <c r="L1253" s="45" t="e">
        <f>VLOOKUP(EVID_PASTVY!H1253,KATEGORIE_ZVIRAT!$B$2:$M$31,6,FALSE)*K1253</f>
        <v>#N/A</v>
      </c>
      <c r="M1253" s="33">
        <v>24</v>
      </c>
      <c r="N1253" s="45" t="e">
        <f>VLOOKUP(EVID_PASTVY!$H1253,KATEGORIE_ZVIRAT!$B$2:$M$31,8,FALSE)</f>
        <v>#N/A</v>
      </c>
      <c r="O1253" s="45" t="e">
        <f>VLOOKUP(EVID_PASTVY!$H1253,KATEGORIE_ZVIRAT!$B$2:$M$31,9,FALSE)</f>
        <v>#N/A</v>
      </c>
      <c r="P1253" s="54" t="e">
        <f>VLOOKUP(EVID_PASTVY!$H1253,KATEGORIE_ZVIRAT!$B$2:$M$31,7,FALSE)*L1253/1000*M1253/24*(F1253-E1253+1)/J1253</f>
        <v>#N/A</v>
      </c>
      <c r="Q1253" s="52" t="e">
        <f>VLOOKUP(EVID_PASTVY!$H1253,KATEGORIE_ZVIRAT!$B$2:$M$31,10,FALSE)*P1253*10</f>
        <v>#N/A</v>
      </c>
      <c r="R1253" s="52" t="e">
        <f>VLOOKUP(EVID_PASTVY!$H1253,KATEGORIE_ZVIRAT!$B$2:$M$31,11,FALSE)*P1253*10</f>
        <v>#N/A</v>
      </c>
      <c r="S1253" s="52" t="e">
        <f>VLOOKUP(EVID_PASTVY!$H1253,KATEGORIE_ZVIRAT!$B$2:$M$31,12,FALSE)*P1253*10</f>
        <v>#N/A</v>
      </c>
    </row>
    <row r="1254" spans="1:19" x14ac:dyDescent="0.2">
      <c r="A1254" s="32"/>
      <c r="B1254" s="37" t="e">
        <f>VLOOKUP($A1254,EVID_OSEVU!$A$1:$M$4972,2,FALSE)</f>
        <v>#N/A</v>
      </c>
      <c r="C1254" s="37" t="e">
        <f>VLOOKUP($A1254,EVID_OSEVU!$A$1:$M$4972,3,FALSE)</f>
        <v>#N/A</v>
      </c>
      <c r="D1254" s="45" t="e">
        <f>VLOOKUP($A1254,EVID_OSEVU!$A$1:$M$4972,4,FALSE)</f>
        <v>#N/A</v>
      </c>
      <c r="E1254" s="35"/>
      <c r="F1254" s="53"/>
      <c r="G1254" s="32"/>
      <c r="H1254" s="45" t="e">
        <f>VLOOKUP(G1254,Export7[#All],2,FALSE)</f>
        <v>#N/A</v>
      </c>
      <c r="I1254" s="45" t="e">
        <f>VLOOKUP($A1254,EVID_OSEVU!$A$1:$M$4972,10,FALSE)</f>
        <v>#N/A</v>
      </c>
      <c r="J1254" s="58" t="e">
        <f>VLOOKUP($A1254,EVID_OSEVU!$A$1:$M$4972,11,FALSE)</f>
        <v>#N/A</v>
      </c>
      <c r="K1254" s="33"/>
      <c r="L1254" s="45" t="e">
        <f>VLOOKUP(EVID_PASTVY!H1254,KATEGORIE_ZVIRAT!$B$2:$M$31,6,FALSE)*K1254</f>
        <v>#N/A</v>
      </c>
      <c r="M1254" s="33">
        <v>24</v>
      </c>
      <c r="N1254" s="45" t="e">
        <f>VLOOKUP(EVID_PASTVY!$H1254,KATEGORIE_ZVIRAT!$B$2:$M$31,8,FALSE)</f>
        <v>#N/A</v>
      </c>
      <c r="O1254" s="45" t="e">
        <f>VLOOKUP(EVID_PASTVY!$H1254,KATEGORIE_ZVIRAT!$B$2:$M$31,9,FALSE)</f>
        <v>#N/A</v>
      </c>
      <c r="P1254" s="54" t="e">
        <f>VLOOKUP(EVID_PASTVY!$H1254,KATEGORIE_ZVIRAT!$B$2:$M$31,7,FALSE)*L1254/1000*M1254/24*(F1254-E1254+1)/J1254</f>
        <v>#N/A</v>
      </c>
      <c r="Q1254" s="52" t="e">
        <f>VLOOKUP(EVID_PASTVY!$H1254,KATEGORIE_ZVIRAT!$B$2:$M$31,10,FALSE)*P1254*10</f>
        <v>#N/A</v>
      </c>
      <c r="R1254" s="52" t="e">
        <f>VLOOKUP(EVID_PASTVY!$H1254,KATEGORIE_ZVIRAT!$B$2:$M$31,11,FALSE)*P1254*10</f>
        <v>#N/A</v>
      </c>
      <c r="S1254" s="52" t="e">
        <f>VLOOKUP(EVID_PASTVY!$H1254,KATEGORIE_ZVIRAT!$B$2:$M$31,12,FALSE)*P1254*10</f>
        <v>#N/A</v>
      </c>
    </row>
    <row r="1255" spans="1:19" x14ac:dyDescent="0.2">
      <c r="A1255" s="32"/>
      <c r="B1255" s="37" t="e">
        <f>VLOOKUP($A1255,EVID_OSEVU!$A$1:$M$4972,2,FALSE)</f>
        <v>#N/A</v>
      </c>
      <c r="C1255" s="37" t="e">
        <f>VLOOKUP($A1255,EVID_OSEVU!$A$1:$M$4972,3,FALSE)</f>
        <v>#N/A</v>
      </c>
      <c r="D1255" s="45" t="e">
        <f>VLOOKUP($A1255,EVID_OSEVU!$A$1:$M$4972,4,FALSE)</f>
        <v>#N/A</v>
      </c>
      <c r="E1255" s="35"/>
      <c r="F1255" s="53"/>
      <c r="G1255" s="32"/>
      <c r="H1255" s="45" t="e">
        <f>VLOOKUP(G1255,Export7[#All],2,FALSE)</f>
        <v>#N/A</v>
      </c>
      <c r="I1255" s="45" t="e">
        <f>VLOOKUP($A1255,EVID_OSEVU!$A$1:$M$4972,10,FALSE)</f>
        <v>#N/A</v>
      </c>
      <c r="J1255" s="58" t="e">
        <f>VLOOKUP($A1255,EVID_OSEVU!$A$1:$M$4972,11,FALSE)</f>
        <v>#N/A</v>
      </c>
      <c r="K1255" s="33"/>
      <c r="L1255" s="45" t="e">
        <f>VLOOKUP(EVID_PASTVY!H1255,KATEGORIE_ZVIRAT!$B$2:$M$31,6,FALSE)*K1255</f>
        <v>#N/A</v>
      </c>
      <c r="M1255" s="33">
        <v>24</v>
      </c>
      <c r="N1255" s="45" t="e">
        <f>VLOOKUP(EVID_PASTVY!$H1255,KATEGORIE_ZVIRAT!$B$2:$M$31,8,FALSE)</f>
        <v>#N/A</v>
      </c>
      <c r="O1255" s="45" t="e">
        <f>VLOOKUP(EVID_PASTVY!$H1255,KATEGORIE_ZVIRAT!$B$2:$M$31,9,FALSE)</f>
        <v>#N/A</v>
      </c>
      <c r="P1255" s="54" t="e">
        <f>VLOOKUP(EVID_PASTVY!$H1255,KATEGORIE_ZVIRAT!$B$2:$M$31,7,FALSE)*L1255/1000*M1255/24*(F1255-E1255+1)/J1255</f>
        <v>#N/A</v>
      </c>
      <c r="Q1255" s="52" t="e">
        <f>VLOOKUP(EVID_PASTVY!$H1255,KATEGORIE_ZVIRAT!$B$2:$M$31,10,FALSE)*P1255*10</f>
        <v>#N/A</v>
      </c>
      <c r="R1255" s="52" t="e">
        <f>VLOOKUP(EVID_PASTVY!$H1255,KATEGORIE_ZVIRAT!$B$2:$M$31,11,FALSE)*P1255*10</f>
        <v>#N/A</v>
      </c>
      <c r="S1255" s="52" t="e">
        <f>VLOOKUP(EVID_PASTVY!$H1255,KATEGORIE_ZVIRAT!$B$2:$M$31,12,FALSE)*P1255*10</f>
        <v>#N/A</v>
      </c>
    </row>
    <row r="1256" spans="1:19" x14ac:dyDescent="0.2">
      <c r="A1256" s="32"/>
      <c r="B1256" s="37" t="e">
        <f>VLOOKUP($A1256,EVID_OSEVU!$A$1:$M$4972,2,FALSE)</f>
        <v>#N/A</v>
      </c>
      <c r="C1256" s="37" t="e">
        <f>VLOOKUP($A1256,EVID_OSEVU!$A$1:$M$4972,3,FALSE)</f>
        <v>#N/A</v>
      </c>
      <c r="D1256" s="45" t="e">
        <f>VLOOKUP($A1256,EVID_OSEVU!$A$1:$M$4972,4,FALSE)</f>
        <v>#N/A</v>
      </c>
      <c r="E1256" s="35"/>
      <c r="F1256" s="53"/>
      <c r="G1256" s="32"/>
      <c r="H1256" s="45" t="e">
        <f>VLOOKUP(G1256,Export7[#All],2,FALSE)</f>
        <v>#N/A</v>
      </c>
      <c r="I1256" s="45" t="e">
        <f>VLOOKUP($A1256,EVID_OSEVU!$A$1:$M$4972,10,FALSE)</f>
        <v>#N/A</v>
      </c>
      <c r="J1256" s="58" t="e">
        <f>VLOOKUP($A1256,EVID_OSEVU!$A$1:$M$4972,11,FALSE)</f>
        <v>#N/A</v>
      </c>
      <c r="K1256" s="33"/>
      <c r="L1256" s="45" t="e">
        <f>VLOOKUP(EVID_PASTVY!H1256,KATEGORIE_ZVIRAT!$B$2:$M$31,6,FALSE)*K1256</f>
        <v>#N/A</v>
      </c>
      <c r="M1256" s="33">
        <v>24</v>
      </c>
      <c r="N1256" s="45" t="e">
        <f>VLOOKUP(EVID_PASTVY!$H1256,KATEGORIE_ZVIRAT!$B$2:$M$31,8,FALSE)</f>
        <v>#N/A</v>
      </c>
      <c r="O1256" s="45" t="e">
        <f>VLOOKUP(EVID_PASTVY!$H1256,KATEGORIE_ZVIRAT!$B$2:$M$31,9,FALSE)</f>
        <v>#N/A</v>
      </c>
      <c r="P1256" s="54" t="e">
        <f>VLOOKUP(EVID_PASTVY!$H1256,KATEGORIE_ZVIRAT!$B$2:$M$31,7,FALSE)*L1256/1000*M1256/24*(F1256-E1256+1)/J1256</f>
        <v>#N/A</v>
      </c>
      <c r="Q1256" s="52" t="e">
        <f>VLOOKUP(EVID_PASTVY!$H1256,KATEGORIE_ZVIRAT!$B$2:$M$31,10,FALSE)*P1256*10</f>
        <v>#N/A</v>
      </c>
      <c r="R1256" s="52" t="e">
        <f>VLOOKUP(EVID_PASTVY!$H1256,KATEGORIE_ZVIRAT!$B$2:$M$31,11,FALSE)*P1256*10</f>
        <v>#N/A</v>
      </c>
      <c r="S1256" s="52" t="e">
        <f>VLOOKUP(EVID_PASTVY!$H1256,KATEGORIE_ZVIRAT!$B$2:$M$31,12,FALSE)*P1256*10</f>
        <v>#N/A</v>
      </c>
    </row>
    <row r="1257" spans="1:19" x14ac:dyDescent="0.2">
      <c r="A1257" s="32"/>
      <c r="B1257" s="37" t="e">
        <f>VLOOKUP($A1257,EVID_OSEVU!$A$1:$M$4972,2,FALSE)</f>
        <v>#N/A</v>
      </c>
      <c r="C1257" s="37" t="e">
        <f>VLOOKUP($A1257,EVID_OSEVU!$A$1:$M$4972,3,FALSE)</f>
        <v>#N/A</v>
      </c>
      <c r="D1257" s="45" t="e">
        <f>VLOOKUP($A1257,EVID_OSEVU!$A$1:$M$4972,4,FALSE)</f>
        <v>#N/A</v>
      </c>
      <c r="E1257" s="35"/>
      <c r="F1257" s="53"/>
      <c r="G1257" s="32"/>
      <c r="H1257" s="45" t="e">
        <f>VLOOKUP(G1257,Export7[#All],2,FALSE)</f>
        <v>#N/A</v>
      </c>
      <c r="I1257" s="45" t="e">
        <f>VLOOKUP($A1257,EVID_OSEVU!$A$1:$M$4972,10,FALSE)</f>
        <v>#N/A</v>
      </c>
      <c r="J1257" s="58" t="e">
        <f>VLOOKUP($A1257,EVID_OSEVU!$A$1:$M$4972,11,FALSE)</f>
        <v>#N/A</v>
      </c>
      <c r="K1257" s="33"/>
      <c r="L1257" s="45" t="e">
        <f>VLOOKUP(EVID_PASTVY!H1257,KATEGORIE_ZVIRAT!$B$2:$M$31,6,FALSE)*K1257</f>
        <v>#N/A</v>
      </c>
      <c r="M1257" s="33">
        <v>24</v>
      </c>
      <c r="N1257" s="45" t="e">
        <f>VLOOKUP(EVID_PASTVY!$H1257,KATEGORIE_ZVIRAT!$B$2:$M$31,8,FALSE)</f>
        <v>#N/A</v>
      </c>
      <c r="O1257" s="45" t="e">
        <f>VLOOKUP(EVID_PASTVY!$H1257,KATEGORIE_ZVIRAT!$B$2:$M$31,9,FALSE)</f>
        <v>#N/A</v>
      </c>
      <c r="P1257" s="54" t="e">
        <f>VLOOKUP(EVID_PASTVY!$H1257,KATEGORIE_ZVIRAT!$B$2:$M$31,7,FALSE)*L1257/1000*M1257/24*(F1257-E1257+1)/J1257</f>
        <v>#N/A</v>
      </c>
      <c r="Q1257" s="52" t="e">
        <f>VLOOKUP(EVID_PASTVY!$H1257,KATEGORIE_ZVIRAT!$B$2:$M$31,10,FALSE)*P1257*10</f>
        <v>#N/A</v>
      </c>
      <c r="R1257" s="52" t="e">
        <f>VLOOKUP(EVID_PASTVY!$H1257,KATEGORIE_ZVIRAT!$B$2:$M$31,11,FALSE)*P1257*10</f>
        <v>#N/A</v>
      </c>
      <c r="S1257" s="52" t="e">
        <f>VLOOKUP(EVID_PASTVY!$H1257,KATEGORIE_ZVIRAT!$B$2:$M$31,12,FALSE)*P1257*10</f>
        <v>#N/A</v>
      </c>
    </row>
    <row r="1258" spans="1:19" x14ac:dyDescent="0.2">
      <c r="A1258" s="32"/>
      <c r="B1258" s="37" t="e">
        <f>VLOOKUP($A1258,EVID_OSEVU!$A$1:$M$4972,2,FALSE)</f>
        <v>#N/A</v>
      </c>
      <c r="C1258" s="37" t="e">
        <f>VLOOKUP($A1258,EVID_OSEVU!$A$1:$M$4972,3,FALSE)</f>
        <v>#N/A</v>
      </c>
      <c r="D1258" s="45" t="e">
        <f>VLOOKUP($A1258,EVID_OSEVU!$A$1:$M$4972,4,FALSE)</f>
        <v>#N/A</v>
      </c>
      <c r="E1258" s="35"/>
      <c r="F1258" s="53"/>
      <c r="G1258" s="32"/>
      <c r="H1258" s="45" t="e">
        <f>VLOOKUP(G1258,Export7[#All],2,FALSE)</f>
        <v>#N/A</v>
      </c>
      <c r="I1258" s="45" t="e">
        <f>VLOOKUP($A1258,EVID_OSEVU!$A$1:$M$4972,10,FALSE)</f>
        <v>#N/A</v>
      </c>
      <c r="J1258" s="58" t="e">
        <f>VLOOKUP($A1258,EVID_OSEVU!$A$1:$M$4972,11,FALSE)</f>
        <v>#N/A</v>
      </c>
      <c r="K1258" s="33"/>
      <c r="L1258" s="45" t="e">
        <f>VLOOKUP(EVID_PASTVY!H1258,KATEGORIE_ZVIRAT!$B$2:$M$31,6,FALSE)*K1258</f>
        <v>#N/A</v>
      </c>
      <c r="M1258" s="33">
        <v>24</v>
      </c>
      <c r="N1258" s="45" t="e">
        <f>VLOOKUP(EVID_PASTVY!$H1258,KATEGORIE_ZVIRAT!$B$2:$M$31,8,FALSE)</f>
        <v>#N/A</v>
      </c>
      <c r="O1258" s="45" t="e">
        <f>VLOOKUP(EVID_PASTVY!$H1258,KATEGORIE_ZVIRAT!$B$2:$M$31,9,FALSE)</f>
        <v>#N/A</v>
      </c>
      <c r="P1258" s="54" t="e">
        <f>VLOOKUP(EVID_PASTVY!$H1258,KATEGORIE_ZVIRAT!$B$2:$M$31,7,FALSE)*L1258/1000*M1258/24*(F1258-E1258+1)/J1258</f>
        <v>#N/A</v>
      </c>
      <c r="Q1258" s="52" t="e">
        <f>VLOOKUP(EVID_PASTVY!$H1258,KATEGORIE_ZVIRAT!$B$2:$M$31,10,FALSE)*P1258*10</f>
        <v>#N/A</v>
      </c>
      <c r="R1258" s="52" t="e">
        <f>VLOOKUP(EVID_PASTVY!$H1258,KATEGORIE_ZVIRAT!$B$2:$M$31,11,FALSE)*P1258*10</f>
        <v>#N/A</v>
      </c>
      <c r="S1258" s="52" t="e">
        <f>VLOOKUP(EVID_PASTVY!$H1258,KATEGORIE_ZVIRAT!$B$2:$M$31,12,FALSE)*P1258*10</f>
        <v>#N/A</v>
      </c>
    </row>
    <row r="1259" spans="1:19" x14ac:dyDescent="0.2">
      <c r="A1259" s="32"/>
      <c r="B1259" s="37" t="e">
        <f>VLOOKUP($A1259,EVID_OSEVU!$A$1:$M$4972,2,FALSE)</f>
        <v>#N/A</v>
      </c>
      <c r="C1259" s="37" t="e">
        <f>VLOOKUP($A1259,EVID_OSEVU!$A$1:$M$4972,3,FALSE)</f>
        <v>#N/A</v>
      </c>
      <c r="D1259" s="45" t="e">
        <f>VLOOKUP($A1259,EVID_OSEVU!$A$1:$M$4972,4,FALSE)</f>
        <v>#N/A</v>
      </c>
      <c r="E1259" s="35"/>
      <c r="F1259" s="53"/>
      <c r="G1259" s="32"/>
      <c r="H1259" s="45" t="e">
        <f>VLOOKUP(G1259,Export7[#All],2,FALSE)</f>
        <v>#N/A</v>
      </c>
      <c r="I1259" s="45" t="e">
        <f>VLOOKUP($A1259,EVID_OSEVU!$A$1:$M$4972,10,FALSE)</f>
        <v>#N/A</v>
      </c>
      <c r="J1259" s="58" t="e">
        <f>VLOOKUP($A1259,EVID_OSEVU!$A$1:$M$4972,11,FALSE)</f>
        <v>#N/A</v>
      </c>
      <c r="K1259" s="33"/>
      <c r="L1259" s="45" t="e">
        <f>VLOOKUP(EVID_PASTVY!H1259,KATEGORIE_ZVIRAT!$B$2:$M$31,6,FALSE)*K1259</f>
        <v>#N/A</v>
      </c>
      <c r="M1259" s="33">
        <v>24</v>
      </c>
      <c r="N1259" s="45" t="e">
        <f>VLOOKUP(EVID_PASTVY!$H1259,KATEGORIE_ZVIRAT!$B$2:$M$31,8,FALSE)</f>
        <v>#N/A</v>
      </c>
      <c r="O1259" s="45" t="e">
        <f>VLOOKUP(EVID_PASTVY!$H1259,KATEGORIE_ZVIRAT!$B$2:$M$31,9,FALSE)</f>
        <v>#N/A</v>
      </c>
      <c r="P1259" s="54" t="e">
        <f>VLOOKUP(EVID_PASTVY!$H1259,KATEGORIE_ZVIRAT!$B$2:$M$31,7,FALSE)*L1259/1000*M1259/24*(F1259-E1259+1)/J1259</f>
        <v>#N/A</v>
      </c>
      <c r="Q1259" s="52" t="e">
        <f>VLOOKUP(EVID_PASTVY!$H1259,KATEGORIE_ZVIRAT!$B$2:$M$31,10,FALSE)*P1259*10</f>
        <v>#N/A</v>
      </c>
      <c r="R1259" s="52" t="e">
        <f>VLOOKUP(EVID_PASTVY!$H1259,KATEGORIE_ZVIRAT!$B$2:$M$31,11,FALSE)*P1259*10</f>
        <v>#N/A</v>
      </c>
      <c r="S1259" s="52" t="e">
        <f>VLOOKUP(EVID_PASTVY!$H1259,KATEGORIE_ZVIRAT!$B$2:$M$31,12,FALSE)*P1259*10</f>
        <v>#N/A</v>
      </c>
    </row>
    <row r="1260" spans="1:19" x14ac:dyDescent="0.2">
      <c r="A1260" s="32"/>
      <c r="B1260" s="37" t="e">
        <f>VLOOKUP($A1260,EVID_OSEVU!$A$1:$M$4972,2,FALSE)</f>
        <v>#N/A</v>
      </c>
      <c r="C1260" s="37" t="e">
        <f>VLOOKUP($A1260,EVID_OSEVU!$A$1:$M$4972,3,FALSE)</f>
        <v>#N/A</v>
      </c>
      <c r="D1260" s="45" t="e">
        <f>VLOOKUP($A1260,EVID_OSEVU!$A$1:$M$4972,4,FALSE)</f>
        <v>#N/A</v>
      </c>
      <c r="E1260" s="35"/>
      <c r="F1260" s="53"/>
      <c r="G1260" s="32"/>
      <c r="H1260" s="45" t="e">
        <f>VLOOKUP(G1260,Export7[#All],2,FALSE)</f>
        <v>#N/A</v>
      </c>
      <c r="I1260" s="45" t="e">
        <f>VLOOKUP($A1260,EVID_OSEVU!$A$1:$M$4972,10,FALSE)</f>
        <v>#N/A</v>
      </c>
      <c r="J1260" s="58" t="e">
        <f>VLOOKUP($A1260,EVID_OSEVU!$A$1:$M$4972,11,FALSE)</f>
        <v>#N/A</v>
      </c>
      <c r="K1260" s="33"/>
      <c r="L1260" s="45" t="e">
        <f>VLOOKUP(EVID_PASTVY!H1260,KATEGORIE_ZVIRAT!$B$2:$M$31,6,FALSE)*K1260</f>
        <v>#N/A</v>
      </c>
      <c r="M1260" s="33">
        <v>24</v>
      </c>
      <c r="N1260" s="45" t="e">
        <f>VLOOKUP(EVID_PASTVY!$H1260,KATEGORIE_ZVIRAT!$B$2:$M$31,8,FALSE)</f>
        <v>#N/A</v>
      </c>
      <c r="O1260" s="45" t="e">
        <f>VLOOKUP(EVID_PASTVY!$H1260,KATEGORIE_ZVIRAT!$B$2:$M$31,9,FALSE)</f>
        <v>#N/A</v>
      </c>
      <c r="P1260" s="54" t="e">
        <f>VLOOKUP(EVID_PASTVY!$H1260,KATEGORIE_ZVIRAT!$B$2:$M$31,7,FALSE)*L1260/1000*M1260/24*(F1260-E1260+1)/J1260</f>
        <v>#N/A</v>
      </c>
      <c r="Q1260" s="52" t="e">
        <f>VLOOKUP(EVID_PASTVY!$H1260,KATEGORIE_ZVIRAT!$B$2:$M$31,10,FALSE)*P1260*10</f>
        <v>#N/A</v>
      </c>
      <c r="R1260" s="52" t="e">
        <f>VLOOKUP(EVID_PASTVY!$H1260,KATEGORIE_ZVIRAT!$B$2:$M$31,11,FALSE)*P1260*10</f>
        <v>#N/A</v>
      </c>
      <c r="S1260" s="52" t="e">
        <f>VLOOKUP(EVID_PASTVY!$H1260,KATEGORIE_ZVIRAT!$B$2:$M$31,12,FALSE)*P1260*10</f>
        <v>#N/A</v>
      </c>
    </row>
    <row r="1261" spans="1:19" x14ac:dyDescent="0.2">
      <c r="A1261" s="32"/>
      <c r="B1261" s="37" t="e">
        <f>VLOOKUP($A1261,EVID_OSEVU!$A$1:$M$4972,2,FALSE)</f>
        <v>#N/A</v>
      </c>
      <c r="C1261" s="37" t="e">
        <f>VLOOKUP($A1261,EVID_OSEVU!$A$1:$M$4972,3,FALSE)</f>
        <v>#N/A</v>
      </c>
      <c r="D1261" s="45" t="e">
        <f>VLOOKUP($A1261,EVID_OSEVU!$A$1:$M$4972,4,FALSE)</f>
        <v>#N/A</v>
      </c>
      <c r="E1261" s="35"/>
      <c r="F1261" s="53"/>
      <c r="G1261" s="32"/>
      <c r="H1261" s="45" t="e">
        <f>VLOOKUP(G1261,Export7[#All],2,FALSE)</f>
        <v>#N/A</v>
      </c>
      <c r="I1261" s="45" t="e">
        <f>VLOOKUP($A1261,EVID_OSEVU!$A$1:$M$4972,10,FALSE)</f>
        <v>#N/A</v>
      </c>
      <c r="J1261" s="58" t="e">
        <f>VLOOKUP($A1261,EVID_OSEVU!$A$1:$M$4972,11,FALSE)</f>
        <v>#N/A</v>
      </c>
      <c r="K1261" s="33"/>
      <c r="L1261" s="45" t="e">
        <f>VLOOKUP(EVID_PASTVY!H1261,KATEGORIE_ZVIRAT!$B$2:$M$31,6,FALSE)*K1261</f>
        <v>#N/A</v>
      </c>
      <c r="M1261" s="33">
        <v>24</v>
      </c>
      <c r="N1261" s="45" t="e">
        <f>VLOOKUP(EVID_PASTVY!$H1261,KATEGORIE_ZVIRAT!$B$2:$M$31,8,FALSE)</f>
        <v>#N/A</v>
      </c>
      <c r="O1261" s="45" t="e">
        <f>VLOOKUP(EVID_PASTVY!$H1261,KATEGORIE_ZVIRAT!$B$2:$M$31,9,FALSE)</f>
        <v>#N/A</v>
      </c>
      <c r="P1261" s="54" t="e">
        <f>VLOOKUP(EVID_PASTVY!$H1261,KATEGORIE_ZVIRAT!$B$2:$M$31,7,FALSE)*L1261/1000*M1261/24*(F1261-E1261+1)/J1261</f>
        <v>#N/A</v>
      </c>
      <c r="Q1261" s="52" t="e">
        <f>VLOOKUP(EVID_PASTVY!$H1261,KATEGORIE_ZVIRAT!$B$2:$M$31,10,FALSE)*P1261*10</f>
        <v>#N/A</v>
      </c>
      <c r="R1261" s="52" t="e">
        <f>VLOOKUP(EVID_PASTVY!$H1261,KATEGORIE_ZVIRAT!$B$2:$M$31,11,FALSE)*P1261*10</f>
        <v>#N/A</v>
      </c>
      <c r="S1261" s="52" t="e">
        <f>VLOOKUP(EVID_PASTVY!$H1261,KATEGORIE_ZVIRAT!$B$2:$M$31,12,FALSE)*P1261*10</f>
        <v>#N/A</v>
      </c>
    </row>
    <row r="1262" spans="1:19" x14ac:dyDescent="0.2">
      <c r="A1262" s="32"/>
      <c r="B1262" s="37" t="e">
        <f>VLOOKUP($A1262,EVID_OSEVU!$A$1:$M$4972,2,FALSE)</f>
        <v>#N/A</v>
      </c>
      <c r="C1262" s="37" t="e">
        <f>VLOOKUP($A1262,EVID_OSEVU!$A$1:$M$4972,3,FALSE)</f>
        <v>#N/A</v>
      </c>
      <c r="D1262" s="45" t="e">
        <f>VLOOKUP($A1262,EVID_OSEVU!$A$1:$M$4972,4,FALSE)</f>
        <v>#N/A</v>
      </c>
      <c r="E1262" s="35"/>
      <c r="F1262" s="53"/>
      <c r="G1262" s="32"/>
      <c r="H1262" s="45" t="e">
        <f>VLOOKUP(G1262,Export7[#All],2,FALSE)</f>
        <v>#N/A</v>
      </c>
      <c r="I1262" s="45" t="e">
        <f>VLOOKUP($A1262,EVID_OSEVU!$A$1:$M$4972,10,FALSE)</f>
        <v>#N/A</v>
      </c>
      <c r="J1262" s="58" t="e">
        <f>VLOOKUP($A1262,EVID_OSEVU!$A$1:$M$4972,11,FALSE)</f>
        <v>#N/A</v>
      </c>
      <c r="K1262" s="33"/>
      <c r="L1262" s="45" t="e">
        <f>VLOOKUP(EVID_PASTVY!H1262,KATEGORIE_ZVIRAT!$B$2:$M$31,6,FALSE)*K1262</f>
        <v>#N/A</v>
      </c>
      <c r="M1262" s="33">
        <v>24</v>
      </c>
      <c r="N1262" s="45" t="e">
        <f>VLOOKUP(EVID_PASTVY!$H1262,KATEGORIE_ZVIRAT!$B$2:$M$31,8,FALSE)</f>
        <v>#N/A</v>
      </c>
      <c r="O1262" s="45" t="e">
        <f>VLOOKUP(EVID_PASTVY!$H1262,KATEGORIE_ZVIRAT!$B$2:$M$31,9,FALSE)</f>
        <v>#N/A</v>
      </c>
      <c r="P1262" s="54" t="e">
        <f>VLOOKUP(EVID_PASTVY!$H1262,KATEGORIE_ZVIRAT!$B$2:$M$31,7,FALSE)*L1262/1000*M1262/24*(F1262-E1262+1)/J1262</f>
        <v>#N/A</v>
      </c>
      <c r="Q1262" s="52" t="e">
        <f>VLOOKUP(EVID_PASTVY!$H1262,KATEGORIE_ZVIRAT!$B$2:$M$31,10,FALSE)*P1262*10</f>
        <v>#N/A</v>
      </c>
      <c r="R1262" s="52" t="e">
        <f>VLOOKUP(EVID_PASTVY!$H1262,KATEGORIE_ZVIRAT!$B$2:$M$31,11,FALSE)*P1262*10</f>
        <v>#N/A</v>
      </c>
      <c r="S1262" s="52" t="e">
        <f>VLOOKUP(EVID_PASTVY!$H1262,KATEGORIE_ZVIRAT!$B$2:$M$31,12,FALSE)*P1262*10</f>
        <v>#N/A</v>
      </c>
    </row>
    <row r="1263" spans="1:19" x14ac:dyDescent="0.2">
      <c r="A1263" s="32"/>
      <c r="B1263" s="37" t="e">
        <f>VLOOKUP($A1263,EVID_OSEVU!$A$1:$M$4972,2,FALSE)</f>
        <v>#N/A</v>
      </c>
      <c r="C1263" s="37" t="e">
        <f>VLOOKUP($A1263,EVID_OSEVU!$A$1:$M$4972,3,FALSE)</f>
        <v>#N/A</v>
      </c>
      <c r="D1263" s="45" t="e">
        <f>VLOOKUP($A1263,EVID_OSEVU!$A$1:$M$4972,4,FALSE)</f>
        <v>#N/A</v>
      </c>
      <c r="E1263" s="35"/>
      <c r="F1263" s="53"/>
      <c r="G1263" s="32"/>
      <c r="H1263" s="45" t="e">
        <f>VLOOKUP(G1263,Export7[#All],2,FALSE)</f>
        <v>#N/A</v>
      </c>
      <c r="I1263" s="45" t="e">
        <f>VLOOKUP($A1263,EVID_OSEVU!$A$1:$M$4972,10,FALSE)</f>
        <v>#N/A</v>
      </c>
      <c r="J1263" s="58" t="e">
        <f>VLOOKUP($A1263,EVID_OSEVU!$A$1:$M$4972,11,FALSE)</f>
        <v>#N/A</v>
      </c>
      <c r="K1263" s="33"/>
      <c r="L1263" s="45" t="e">
        <f>VLOOKUP(EVID_PASTVY!H1263,KATEGORIE_ZVIRAT!$B$2:$M$31,6,FALSE)*K1263</f>
        <v>#N/A</v>
      </c>
      <c r="M1263" s="33">
        <v>24</v>
      </c>
      <c r="N1263" s="45" t="e">
        <f>VLOOKUP(EVID_PASTVY!$H1263,KATEGORIE_ZVIRAT!$B$2:$M$31,8,FALSE)</f>
        <v>#N/A</v>
      </c>
      <c r="O1263" s="45" t="e">
        <f>VLOOKUP(EVID_PASTVY!$H1263,KATEGORIE_ZVIRAT!$B$2:$M$31,9,FALSE)</f>
        <v>#N/A</v>
      </c>
      <c r="P1263" s="54" t="e">
        <f>VLOOKUP(EVID_PASTVY!$H1263,KATEGORIE_ZVIRAT!$B$2:$M$31,7,FALSE)*L1263/1000*M1263/24*(F1263-E1263+1)/J1263</f>
        <v>#N/A</v>
      </c>
      <c r="Q1263" s="52" t="e">
        <f>VLOOKUP(EVID_PASTVY!$H1263,KATEGORIE_ZVIRAT!$B$2:$M$31,10,FALSE)*P1263*10</f>
        <v>#N/A</v>
      </c>
      <c r="R1263" s="52" t="e">
        <f>VLOOKUP(EVID_PASTVY!$H1263,KATEGORIE_ZVIRAT!$B$2:$M$31,11,FALSE)*P1263*10</f>
        <v>#N/A</v>
      </c>
      <c r="S1263" s="52" t="e">
        <f>VLOOKUP(EVID_PASTVY!$H1263,KATEGORIE_ZVIRAT!$B$2:$M$31,12,FALSE)*P1263*10</f>
        <v>#N/A</v>
      </c>
    </row>
    <row r="1264" spans="1:19" x14ac:dyDescent="0.2">
      <c r="A1264" s="32"/>
      <c r="B1264" s="37" t="e">
        <f>VLOOKUP($A1264,EVID_OSEVU!$A$1:$M$4972,2,FALSE)</f>
        <v>#N/A</v>
      </c>
      <c r="C1264" s="37" t="e">
        <f>VLOOKUP($A1264,EVID_OSEVU!$A$1:$M$4972,3,FALSE)</f>
        <v>#N/A</v>
      </c>
      <c r="D1264" s="45" t="e">
        <f>VLOOKUP($A1264,EVID_OSEVU!$A$1:$M$4972,4,FALSE)</f>
        <v>#N/A</v>
      </c>
      <c r="E1264" s="35"/>
      <c r="F1264" s="53"/>
      <c r="G1264" s="32"/>
      <c r="H1264" s="45" t="e">
        <f>VLOOKUP(G1264,Export7[#All],2,FALSE)</f>
        <v>#N/A</v>
      </c>
      <c r="I1264" s="45" t="e">
        <f>VLOOKUP($A1264,EVID_OSEVU!$A$1:$M$4972,10,FALSE)</f>
        <v>#N/A</v>
      </c>
      <c r="J1264" s="58" t="e">
        <f>VLOOKUP($A1264,EVID_OSEVU!$A$1:$M$4972,11,FALSE)</f>
        <v>#N/A</v>
      </c>
      <c r="K1264" s="33"/>
      <c r="L1264" s="45" t="e">
        <f>VLOOKUP(EVID_PASTVY!H1264,KATEGORIE_ZVIRAT!$B$2:$M$31,6,FALSE)*K1264</f>
        <v>#N/A</v>
      </c>
      <c r="M1264" s="33">
        <v>24</v>
      </c>
      <c r="N1264" s="45" t="e">
        <f>VLOOKUP(EVID_PASTVY!$H1264,KATEGORIE_ZVIRAT!$B$2:$M$31,8,FALSE)</f>
        <v>#N/A</v>
      </c>
      <c r="O1264" s="45" t="e">
        <f>VLOOKUP(EVID_PASTVY!$H1264,KATEGORIE_ZVIRAT!$B$2:$M$31,9,FALSE)</f>
        <v>#N/A</v>
      </c>
      <c r="P1264" s="54" t="e">
        <f>VLOOKUP(EVID_PASTVY!$H1264,KATEGORIE_ZVIRAT!$B$2:$M$31,7,FALSE)*L1264/1000*M1264/24*(F1264-E1264+1)/J1264</f>
        <v>#N/A</v>
      </c>
      <c r="Q1264" s="52" t="e">
        <f>VLOOKUP(EVID_PASTVY!$H1264,KATEGORIE_ZVIRAT!$B$2:$M$31,10,FALSE)*P1264*10</f>
        <v>#N/A</v>
      </c>
      <c r="R1264" s="52" t="e">
        <f>VLOOKUP(EVID_PASTVY!$H1264,KATEGORIE_ZVIRAT!$B$2:$M$31,11,FALSE)*P1264*10</f>
        <v>#N/A</v>
      </c>
      <c r="S1264" s="52" t="e">
        <f>VLOOKUP(EVID_PASTVY!$H1264,KATEGORIE_ZVIRAT!$B$2:$M$31,12,FALSE)*P1264*10</f>
        <v>#N/A</v>
      </c>
    </row>
    <row r="1265" spans="1:19" x14ac:dyDescent="0.2">
      <c r="A1265" s="32"/>
      <c r="B1265" s="37" t="e">
        <f>VLOOKUP($A1265,EVID_OSEVU!$A$1:$M$4972,2,FALSE)</f>
        <v>#N/A</v>
      </c>
      <c r="C1265" s="37" t="e">
        <f>VLOOKUP($A1265,EVID_OSEVU!$A$1:$M$4972,3,FALSE)</f>
        <v>#N/A</v>
      </c>
      <c r="D1265" s="45" t="e">
        <f>VLOOKUP($A1265,EVID_OSEVU!$A$1:$M$4972,4,FALSE)</f>
        <v>#N/A</v>
      </c>
      <c r="E1265" s="35"/>
      <c r="F1265" s="53"/>
      <c r="G1265" s="32"/>
      <c r="H1265" s="45" t="e">
        <f>VLOOKUP(G1265,Export7[#All],2,FALSE)</f>
        <v>#N/A</v>
      </c>
      <c r="I1265" s="45" t="e">
        <f>VLOOKUP($A1265,EVID_OSEVU!$A$1:$M$4972,10,FALSE)</f>
        <v>#N/A</v>
      </c>
      <c r="J1265" s="58" t="e">
        <f>VLOOKUP($A1265,EVID_OSEVU!$A$1:$M$4972,11,FALSE)</f>
        <v>#N/A</v>
      </c>
      <c r="K1265" s="33"/>
      <c r="L1265" s="45" t="e">
        <f>VLOOKUP(EVID_PASTVY!H1265,KATEGORIE_ZVIRAT!$B$2:$M$31,6,FALSE)*K1265</f>
        <v>#N/A</v>
      </c>
      <c r="M1265" s="33">
        <v>24</v>
      </c>
      <c r="N1265" s="45" t="e">
        <f>VLOOKUP(EVID_PASTVY!$H1265,KATEGORIE_ZVIRAT!$B$2:$M$31,8,FALSE)</f>
        <v>#N/A</v>
      </c>
      <c r="O1265" s="45" t="e">
        <f>VLOOKUP(EVID_PASTVY!$H1265,KATEGORIE_ZVIRAT!$B$2:$M$31,9,FALSE)</f>
        <v>#N/A</v>
      </c>
      <c r="P1265" s="54" t="e">
        <f>VLOOKUP(EVID_PASTVY!$H1265,KATEGORIE_ZVIRAT!$B$2:$M$31,7,FALSE)*L1265/1000*M1265/24*(F1265-E1265+1)/J1265</f>
        <v>#N/A</v>
      </c>
      <c r="Q1265" s="52" t="e">
        <f>VLOOKUP(EVID_PASTVY!$H1265,KATEGORIE_ZVIRAT!$B$2:$M$31,10,FALSE)*P1265*10</f>
        <v>#N/A</v>
      </c>
      <c r="R1265" s="52" t="e">
        <f>VLOOKUP(EVID_PASTVY!$H1265,KATEGORIE_ZVIRAT!$B$2:$M$31,11,FALSE)*P1265*10</f>
        <v>#N/A</v>
      </c>
      <c r="S1265" s="52" t="e">
        <f>VLOOKUP(EVID_PASTVY!$H1265,KATEGORIE_ZVIRAT!$B$2:$M$31,12,FALSE)*P1265*10</f>
        <v>#N/A</v>
      </c>
    </row>
    <row r="1266" spans="1:19" x14ac:dyDescent="0.2">
      <c r="A1266" s="32"/>
      <c r="B1266" s="37" t="e">
        <f>VLOOKUP($A1266,EVID_OSEVU!$A$1:$M$4972,2,FALSE)</f>
        <v>#N/A</v>
      </c>
      <c r="C1266" s="37" t="e">
        <f>VLOOKUP($A1266,EVID_OSEVU!$A$1:$M$4972,3,FALSE)</f>
        <v>#N/A</v>
      </c>
      <c r="D1266" s="45" t="e">
        <f>VLOOKUP($A1266,EVID_OSEVU!$A$1:$M$4972,4,FALSE)</f>
        <v>#N/A</v>
      </c>
      <c r="E1266" s="35"/>
      <c r="F1266" s="53"/>
      <c r="G1266" s="32"/>
      <c r="H1266" s="45" t="e">
        <f>VLOOKUP(G1266,Export7[#All],2,FALSE)</f>
        <v>#N/A</v>
      </c>
      <c r="I1266" s="45" t="e">
        <f>VLOOKUP($A1266,EVID_OSEVU!$A$1:$M$4972,10,FALSE)</f>
        <v>#N/A</v>
      </c>
      <c r="J1266" s="58" t="e">
        <f>VLOOKUP($A1266,EVID_OSEVU!$A$1:$M$4972,11,FALSE)</f>
        <v>#N/A</v>
      </c>
      <c r="K1266" s="33"/>
      <c r="L1266" s="45" t="e">
        <f>VLOOKUP(EVID_PASTVY!H1266,KATEGORIE_ZVIRAT!$B$2:$M$31,6,FALSE)*K1266</f>
        <v>#N/A</v>
      </c>
      <c r="M1266" s="33">
        <v>24</v>
      </c>
      <c r="N1266" s="45" t="e">
        <f>VLOOKUP(EVID_PASTVY!$H1266,KATEGORIE_ZVIRAT!$B$2:$M$31,8,FALSE)</f>
        <v>#N/A</v>
      </c>
      <c r="O1266" s="45" t="e">
        <f>VLOOKUP(EVID_PASTVY!$H1266,KATEGORIE_ZVIRAT!$B$2:$M$31,9,FALSE)</f>
        <v>#N/A</v>
      </c>
      <c r="P1266" s="54" t="e">
        <f>VLOOKUP(EVID_PASTVY!$H1266,KATEGORIE_ZVIRAT!$B$2:$M$31,7,FALSE)*L1266/1000*M1266/24*(F1266-E1266+1)/J1266</f>
        <v>#N/A</v>
      </c>
      <c r="Q1266" s="52" t="e">
        <f>VLOOKUP(EVID_PASTVY!$H1266,KATEGORIE_ZVIRAT!$B$2:$M$31,10,FALSE)*P1266*10</f>
        <v>#N/A</v>
      </c>
      <c r="R1266" s="52" t="e">
        <f>VLOOKUP(EVID_PASTVY!$H1266,KATEGORIE_ZVIRAT!$B$2:$M$31,11,FALSE)*P1266*10</f>
        <v>#N/A</v>
      </c>
      <c r="S1266" s="52" t="e">
        <f>VLOOKUP(EVID_PASTVY!$H1266,KATEGORIE_ZVIRAT!$B$2:$M$31,12,FALSE)*P1266*10</f>
        <v>#N/A</v>
      </c>
    </row>
    <row r="1267" spans="1:19" x14ac:dyDescent="0.2">
      <c r="A1267" s="32"/>
      <c r="B1267" s="37" t="e">
        <f>VLOOKUP($A1267,EVID_OSEVU!$A$1:$M$4972,2,FALSE)</f>
        <v>#N/A</v>
      </c>
      <c r="C1267" s="37" t="e">
        <f>VLOOKUP($A1267,EVID_OSEVU!$A$1:$M$4972,3,FALSE)</f>
        <v>#N/A</v>
      </c>
      <c r="D1267" s="45" t="e">
        <f>VLOOKUP($A1267,EVID_OSEVU!$A$1:$M$4972,4,FALSE)</f>
        <v>#N/A</v>
      </c>
      <c r="E1267" s="35"/>
      <c r="F1267" s="53"/>
      <c r="G1267" s="32"/>
      <c r="H1267" s="45" t="e">
        <f>VLOOKUP(G1267,Export7[#All],2,FALSE)</f>
        <v>#N/A</v>
      </c>
      <c r="I1267" s="45" t="e">
        <f>VLOOKUP($A1267,EVID_OSEVU!$A$1:$M$4972,10,FALSE)</f>
        <v>#N/A</v>
      </c>
      <c r="J1267" s="58" t="e">
        <f>VLOOKUP($A1267,EVID_OSEVU!$A$1:$M$4972,11,FALSE)</f>
        <v>#N/A</v>
      </c>
      <c r="K1267" s="33"/>
      <c r="L1267" s="45" t="e">
        <f>VLOOKUP(EVID_PASTVY!H1267,KATEGORIE_ZVIRAT!$B$2:$M$31,6,FALSE)*K1267</f>
        <v>#N/A</v>
      </c>
      <c r="M1267" s="33">
        <v>24</v>
      </c>
      <c r="N1267" s="45" t="e">
        <f>VLOOKUP(EVID_PASTVY!$H1267,KATEGORIE_ZVIRAT!$B$2:$M$31,8,FALSE)</f>
        <v>#N/A</v>
      </c>
      <c r="O1267" s="45" t="e">
        <f>VLOOKUP(EVID_PASTVY!$H1267,KATEGORIE_ZVIRAT!$B$2:$M$31,9,FALSE)</f>
        <v>#N/A</v>
      </c>
      <c r="P1267" s="54" t="e">
        <f>VLOOKUP(EVID_PASTVY!$H1267,KATEGORIE_ZVIRAT!$B$2:$M$31,7,FALSE)*L1267/1000*M1267/24*(F1267-E1267+1)/J1267</f>
        <v>#N/A</v>
      </c>
      <c r="Q1267" s="52" t="e">
        <f>VLOOKUP(EVID_PASTVY!$H1267,KATEGORIE_ZVIRAT!$B$2:$M$31,10,FALSE)*P1267*10</f>
        <v>#N/A</v>
      </c>
      <c r="R1267" s="52" t="e">
        <f>VLOOKUP(EVID_PASTVY!$H1267,KATEGORIE_ZVIRAT!$B$2:$M$31,11,FALSE)*P1267*10</f>
        <v>#N/A</v>
      </c>
      <c r="S1267" s="52" t="e">
        <f>VLOOKUP(EVID_PASTVY!$H1267,KATEGORIE_ZVIRAT!$B$2:$M$31,12,FALSE)*P1267*10</f>
        <v>#N/A</v>
      </c>
    </row>
    <row r="1268" spans="1:19" x14ac:dyDescent="0.2">
      <c r="A1268" s="32"/>
      <c r="B1268" s="37" t="e">
        <f>VLOOKUP($A1268,EVID_OSEVU!$A$1:$M$4972,2,FALSE)</f>
        <v>#N/A</v>
      </c>
      <c r="C1268" s="37" t="e">
        <f>VLOOKUP($A1268,EVID_OSEVU!$A$1:$M$4972,3,FALSE)</f>
        <v>#N/A</v>
      </c>
      <c r="D1268" s="45" t="e">
        <f>VLOOKUP($A1268,EVID_OSEVU!$A$1:$M$4972,4,FALSE)</f>
        <v>#N/A</v>
      </c>
      <c r="E1268" s="35"/>
      <c r="F1268" s="53"/>
      <c r="G1268" s="32"/>
      <c r="H1268" s="45" t="e">
        <f>VLOOKUP(G1268,Export7[#All],2,FALSE)</f>
        <v>#N/A</v>
      </c>
      <c r="I1268" s="45" t="e">
        <f>VLOOKUP($A1268,EVID_OSEVU!$A$1:$M$4972,10,FALSE)</f>
        <v>#N/A</v>
      </c>
      <c r="J1268" s="58" t="e">
        <f>VLOOKUP($A1268,EVID_OSEVU!$A$1:$M$4972,11,FALSE)</f>
        <v>#N/A</v>
      </c>
      <c r="K1268" s="33"/>
      <c r="L1268" s="45" t="e">
        <f>VLOOKUP(EVID_PASTVY!H1268,KATEGORIE_ZVIRAT!$B$2:$M$31,6,FALSE)*K1268</f>
        <v>#N/A</v>
      </c>
      <c r="M1268" s="33">
        <v>24</v>
      </c>
      <c r="N1268" s="45" t="e">
        <f>VLOOKUP(EVID_PASTVY!$H1268,KATEGORIE_ZVIRAT!$B$2:$M$31,8,FALSE)</f>
        <v>#N/A</v>
      </c>
      <c r="O1268" s="45" t="e">
        <f>VLOOKUP(EVID_PASTVY!$H1268,KATEGORIE_ZVIRAT!$B$2:$M$31,9,FALSE)</f>
        <v>#N/A</v>
      </c>
      <c r="P1268" s="54" t="e">
        <f>VLOOKUP(EVID_PASTVY!$H1268,KATEGORIE_ZVIRAT!$B$2:$M$31,7,FALSE)*L1268/1000*M1268/24*(F1268-E1268+1)/J1268</f>
        <v>#N/A</v>
      </c>
      <c r="Q1268" s="52" t="e">
        <f>VLOOKUP(EVID_PASTVY!$H1268,KATEGORIE_ZVIRAT!$B$2:$M$31,10,FALSE)*P1268*10</f>
        <v>#N/A</v>
      </c>
      <c r="R1268" s="52" t="e">
        <f>VLOOKUP(EVID_PASTVY!$H1268,KATEGORIE_ZVIRAT!$B$2:$M$31,11,FALSE)*P1268*10</f>
        <v>#N/A</v>
      </c>
      <c r="S1268" s="52" t="e">
        <f>VLOOKUP(EVID_PASTVY!$H1268,KATEGORIE_ZVIRAT!$B$2:$M$31,12,FALSE)*P1268*10</f>
        <v>#N/A</v>
      </c>
    </row>
    <row r="1269" spans="1:19" x14ac:dyDescent="0.2">
      <c r="A1269" s="32"/>
      <c r="B1269" s="37" t="e">
        <f>VLOOKUP($A1269,EVID_OSEVU!$A$1:$M$4972,2,FALSE)</f>
        <v>#N/A</v>
      </c>
      <c r="C1269" s="37" t="e">
        <f>VLOOKUP($A1269,EVID_OSEVU!$A$1:$M$4972,3,FALSE)</f>
        <v>#N/A</v>
      </c>
      <c r="D1269" s="45" t="e">
        <f>VLOOKUP($A1269,EVID_OSEVU!$A$1:$M$4972,4,FALSE)</f>
        <v>#N/A</v>
      </c>
      <c r="E1269" s="35"/>
      <c r="F1269" s="53"/>
      <c r="G1269" s="32"/>
      <c r="H1269" s="45" t="e">
        <f>VLOOKUP(G1269,Export7[#All],2,FALSE)</f>
        <v>#N/A</v>
      </c>
      <c r="I1269" s="45" t="e">
        <f>VLOOKUP($A1269,EVID_OSEVU!$A$1:$M$4972,10,FALSE)</f>
        <v>#N/A</v>
      </c>
      <c r="J1269" s="58" t="e">
        <f>VLOOKUP($A1269,EVID_OSEVU!$A$1:$M$4972,11,FALSE)</f>
        <v>#N/A</v>
      </c>
      <c r="K1269" s="33"/>
      <c r="L1269" s="45" t="e">
        <f>VLOOKUP(EVID_PASTVY!H1269,KATEGORIE_ZVIRAT!$B$2:$M$31,6,FALSE)*K1269</f>
        <v>#N/A</v>
      </c>
      <c r="M1269" s="33">
        <v>24</v>
      </c>
      <c r="N1269" s="45" t="e">
        <f>VLOOKUP(EVID_PASTVY!$H1269,KATEGORIE_ZVIRAT!$B$2:$M$31,8,FALSE)</f>
        <v>#N/A</v>
      </c>
      <c r="O1269" s="45" t="e">
        <f>VLOOKUP(EVID_PASTVY!$H1269,KATEGORIE_ZVIRAT!$B$2:$M$31,9,FALSE)</f>
        <v>#N/A</v>
      </c>
      <c r="P1269" s="54" t="e">
        <f>VLOOKUP(EVID_PASTVY!$H1269,KATEGORIE_ZVIRAT!$B$2:$M$31,7,FALSE)*L1269/1000*M1269/24*(F1269-E1269+1)/J1269</f>
        <v>#N/A</v>
      </c>
      <c r="Q1269" s="52" t="e">
        <f>VLOOKUP(EVID_PASTVY!$H1269,KATEGORIE_ZVIRAT!$B$2:$M$31,10,FALSE)*P1269*10</f>
        <v>#N/A</v>
      </c>
      <c r="R1269" s="52" t="e">
        <f>VLOOKUP(EVID_PASTVY!$H1269,KATEGORIE_ZVIRAT!$B$2:$M$31,11,FALSE)*P1269*10</f>
        <v>#N/A</v>
      </c>
      <c r="S1269" s="52" t="e">
        <f>VLOOKUP(EVID_PASTVY!$H1269,KATEGORIE_ZVIRAT!$B$2:$M$31,12,FALSE)*P1269*10</f>
        <v>#N/A</v>
      </c>
    </row>
    <row r="1270" spans="1:19" x14ac:dyDescent="0.2">
      <c r="A1270" s="32"/>
      <c r="B1270" s="37" t="e">
        <f>VLOOKUP($A1270,EVID_OSEVU!$A$1:$M$4972,2,FALSE)</f>
        <v>#N/A</v>
      </c>
      <c r="C1270" s="37" t="e">
        <f>VLOOKUP($A1270,EVID_OSEVU!$A$1:$M$4972,3,FALSE)</f>
        <v>#N/A</v>
      </c>
      <c r="D1270" s="45" t="e">
        <f>VLOOKUP($A1270,EVID_OSEVU!$A$1:$M$4972,4,FALSE)</f>
        <v>#N/A</v>
      </c>
      <c r="E1270" s="35"/>
      <c r="F1270" s="53"/>
      <c r="G1270" s="32"/>
      <c r="H1270" s="45" t="e">
        <f>VLOOKUP(G1270,Export7[#All],2,FALSE)</f>
        <v>#N/A</v>
      </c>
      <c r="I1270" s="45" t="e">
        <f>VLOOKUP($A1270,EVID_OSEVU!$A$1:$M$4972,10,FALSE)</f>
        <v>#N/A</v>
      </c>
      <c r="J1270" s="58" t="e">
        <f>VLOOKUP($A1270,EVID_OSEVU!$A$1:$M$4972,11,FALSE)</f>
        <v>#N/A</v>
      </c>
      <c r="K1270" s="33"/>
      <c r="L1270" s="45" t="e">
        <f>VLOOKUP(EVID_PASTVY!H1270,KATEGORIE_ZVIRAT!$B$2:$M$31,6,FALSE)*K1270</f>
        <v>#N/A</v>
      </c>
      <c r="M1270" s="33">
        <v>24</v>
      </c>
      <c r="N1270" s="45" t="e">
        <f>VLOOKUP(EVID_PASTVY!$H1270,KATEGORIE_ZVIRAT!$B$2:$M$31,8,FALSE)</f>
        <v>#N/A</v>
      </c>
      <c r="O1270" s="45" t="e">
        <f>VLOOKUP(EVID_PASTVY!$H1270,KATEGORIE_ZVIRAT!$B$2:$M$31,9,FALSE)</f>
        <v>#N/A</v>
      </c>
      <c r="P1270" s="54" t="e">
        <f>VLOOKUP(EVID_PASTVY!$H1270,KATEGORIE_ZVIRAT!$B$2:$M$31,7,FALSE)*L1270/1000*M1270/24*(F1270-E1270+1)/J1270</f>
        <v>#N/A</v>
      </c>
      <c r="Q1270" s="52" t="e">
        <f>VLOOKUP(EVID_PASTVY!$H1270,KATEGORIE_ZVIRAT!$B$2:$M$31,10,FALSE)*P1270*10</f>
        <v>#N/A</v>
      </c>
      <c r="R1270" s="52" t="e">
        <f>VLOOKUP(EVID_PASTVY!$H1270,KATEGORIE_ZVIRAT!$B$2:$M$31,11,FALSE)*P1270*10</f>
        <v>#N/A</v>
      </c>
      <c r="S1270" s="52" t="e">
        <f>VLOOKUP(EVID_PASTVY!$H1270,KATEGORIE_ZVIRAT!$B$2:$M$31,12,FALSE)*P1270*10</f>
        <v>#N/A</v>
      </c>
    </row>
    <row r="1271" spans="1:19" x14ac:dyDescent="0.2">
      <c r="A1271" s="32"/>
      <c r="B1271" s="37" t="e">
        <f>VLOOKUP($A1271,EVID_OSEVU!$A$1:$M$4972,2,FALSE)</f>
        <v>#N/A</v>
      </c>
      <c r="C1271" s="37" t="e">
        <f>VLOOKUP($A1271,EVID_OSEVU!$A$1:$M$4972,3,FALSE)</f>
        <v>#N/A</v>
      </c>
      <c r="D1271" s="45" t="e">
        <f>VLOOKUP($A1271,EVID_OSEVU!$A$1:$M$4972,4,FALSE)</f>
        <v>#N/A</v>
      </c>
      <c r="E1271" s="35"/>
      <c r="F1271" s="53"/>
      <c r="G1271" s="32"/>
      <c r="H1271" s="45" t="e">
        <f>VLOOKUP(G1271,Export7[#All],2,FALSE)</f>
        <v>#N/A</v>
      </c>
      <c r="I1271" s="45" t="e">
        <f>VLOOKUP($A1271,EVID_OSEVU!$A$1:$M$4972,10,FALSE)</f>
        <v>#N/A</v>
      </c>
      <c r="J1271" s="58" t="e">
        <f>VLOOKUP($A1271,EVID_OSEVU!$A$1:$M$4972,11,FALSE)</f>
        <v>#N/A</v>
      </c>
      <c r="K1271" s="33"/>
      <c r="L1271" s="45" t="e">
        <f>VLOOKUP(EVID_PASTVY!H1271,KATEGORIE_ZVIRAT!$B$2:$M$31,6,FALSE)*K1271</f>
        <v>#N/A</v>
      </c>
      <c r="M1271" s="33">
        <v>24</v>
      </c>
      <c r="N1271" s="45" t="e">
        <f>VLOOKUP(EVID_PASTVY!$H1271,KATEGORIE_ZVIRAT!$B$2:$M$31,8,FALSE)</f>
        <v>#N/A</v>
      </c>
      <c r="O1271" s="45" t="e">
        <f>VLOOKUP(EVID_PASTVY!$H1271,KATEGORIE_ZVIRAT!$B$2:$M$31,9,FALSE)</f>
        <v>#N/A</v>
      </c>
      <c r="P1271" s="54" t="e">
        <f>VLOOKUP(EVID_PASTVY!$H1271,KATEGORIE_ZVIRAT!$B$2:$M$31,7,FALSE)*L1271/1000*M1271/24*(F1271-E1271+1)/J1271</f>
        <v>#N/A</v>
      </c>
      <c r="Q1271" s="52" t="e">
        <f>VLOOKUP(EVID_PASTVY!$H1271,KATEGORIE_ZVIRAT!$B$2:$M$31,10,FALSE)*P1271*10</f>
        <v>#N/A</v>
      </c>
      <c r="R1271" s="52" t="e">
        <f>VLOOKUP(EVID_PASTVY!$H1271,KATEGORIE_ZVIRAT!$B$2:$M$31,11,FALSE)*P1271*10</f>
        <v>#N/A</v>
      </c>
      <c r="S1271" s="52" t="e">
        <f>VLOOKUP(EVID_PASTVY!$H1271,KATEGORIE_ZVIRAT!$B$2:$M$31,12,FALSE)*P1271*10</f>
        <v>#N/A</v>
      </c>
    </row>
    <row r="1272" spans="1:19" x14ac:dyDescent="0.2">
      <c r="A1272" s="32"/>
      <c r="B1272" s="37" t="e">
        <f>VLOOKUP($A1272,EVID_OSEVU!$A$1:$M$4972,2,FALSE)</f>
        <v>#N/A</v>
      </c>
      <c r="C1272" s="37" t="e">
        <f>VLOOKUP($A1272,EVID_OSEVU!$A$1:$M$4972,3,FALSE)</f>
        <v>#N/A</v>
      </c>
      <c r="D1272" s="45" t="e">
        <f>VLOOKUP($A1272,EVID_OSEVU!$A$1:$M$4972,4,FALSE)</f>
        <v>#N/A</v>
      </c>
      <c r="E1272" s="35"/>
      <c r="F1272" s="53"/>
      <c r="G1272" s="32"/>
      <c r="H1272" s="45" t="e">
        <f>VLOOKUP(G1272,Export7[#All],2,FALSE)</f>
        <v>#N/A</v>
      </c>
      <c r="I1272" s="45" t="e">
        <f>VLOOKUP($A1272,EVID_OSEVU!$A$1:$M$4972,10,FALSE)</f>
        <v>#N/A</v>
      </c>
      <c r="J1272" s="58" t="e">
        <f>VLOOKUP($A1272,EVID_OSEVU!$A$1:$M$4972,11,FALSE)</f>
        <v>#N/A</v>
      </c>
      <c r="K1272" s="33"/>
      <c r="L1272" s="45" t="e">
        <f>VLOOKUP(EVID_PASTVY!H1272,KATEGORIE_ZVIRAT!$B$2:$M$31,6,FALSE)*K1272</f>
        <v>#N/A</v>
      </c>
      <c r="M1272" s="33">
        <v>24</v>
      </c>
      <c r="N1272" s="45" t="e">
        <f>VLOOKUP(EVID_PASTVY!$H1272,KATEGORIE_ZVIRAT!$B$2:$M$31,8,FALSE)</f>
        <v>#N/A</v>
      </c>
      <c r="O1272" s="45" t="e">
        <f>VLOOKUP(EVID_PASTVY!$H1272,KATEGORIE_ZVIRAT!$B$2:$M$31,9,FALSE)</f>
        <v>#N/A</v>
      </c>
      <c r="P1272" s="54" t="e">
        <f>VLOOKUP(EVID_PASTVY!$H1272,KATEGORIE_ZVIRAT!$B$2:$M$31,7,FALSE)*L1272/1000*M1272/24*(F1272-E1272+1)/J1272</f>
        <v>#N/A</v>
      </c>
      <c r="Q1272" s="52" t="e">
        <f>VLOOKUP(EVID_PASTVY!$H1272,KATEGORIE_ZVIRAT!$B$2:$M$31,10,FALSE)*P1272*10</f>
        <v>#N/A</v>
      </c>
      <c r="R1272" s="52" t="e">
        <f>VLOOKUP(EVID_PASTVY!$H1272,KATEGORIE_ZVIRAT!$B$2:$M$31,11,FALSE)*P1272*10</f>
        <v>#N/A</v>
      </c>
      <c r="S1272" s="52" t="e">
        <f>VLOOKUP(EVID_PASTVY!$H1272,KATEGORIE_ZVIRAT!$B$2:$M$31,12,FALSE)*P1272*10</f>
        <v>#N/A</v>
      </c>
    </row>
    <row r="1273" spans="1:19" x14ac:dyDescent="0.2">
      <c r="A1273" s="32"/>
      <c r="B1273" s="37" t="e">
        <f>VLOOKUP($A1273,EVID_OSEVU!$A$1:$M$4972,2,FALSE)</f>
        <v>#N/A</v>
      </c>
      <c r="C1273" s="37" t="e">
        <f>VLOOKUP($A1273,EVID_OSEVU!$A$1:$M$4972,3,FALSE)</f>
        <v>#N/A</v>
      </c>
      <c r="D1273" s="45" t="e">
        <f>VLOOKUP($A1273,EVID_OSEVU!$A$1:$M$4972,4,FALSE)</f>
        <v>#N/A</v>
      </c>
      <c r="E1273" s="35"/>
      <c r="F1273" s="53"/>
      <c r="G1273" s="32"/>
      <c r="H1273" s="45" t="e">
        <f>VLOOKUP(G1273,Export7[#All],2,FALSE)</f>
        <v>#N/A</v>
      </c>
      <c r="I1273" s="45" t="e">
        <f>VLOOKUP($A1273,EVID_OSEVU!$A$1:$M$4972,10,FALSE)</f>
        <v>#N/A</v>
      </c>
      <c r="J1273" s="58" t="e">
        <f>VLOOKUP($A1273,EVID_OSEVU!$A$1:$M$4972,11,FALSE)</f>
        <v>#N/A</v>
      </c>
      <c r="K1273" s="33"/>
      <c r="L1273" s="45" t="e">
        <f>VLOOKUP(EVID_PASTVY!H1273,KATEGORIE_ZVIRAT!$B$2:$M$31,6,FALSE)*K1273</f>
        <v>#N/A</v>
      </c>
      <c r="M1273" s="33">
        <v>24</v>
      </c>
      <c r="N1273" s="45" t="e">
        <f>VLOOKUP(EVID_PASTVY!$H1273,KATEGORIE_ZVIRAT!$B$2:$M$31,8,FALSE)</f>
        <v>#N/A</v>
      </c>
      <c r="O1273" s="45" t="e">
        <f>VLOOKUP(EVID_PASTVY!$H1273,KATEGORIE_ZVIRAT!$B$2:$M$31,9,FALSE)</f>
        <v>#N/A</v>
      </c>
      <c r="P1273" s="54" t="e">
        <f>VLOOKUP(EVID_PASTVY!$H1273,KATEGORIE_ZVIRAT!$B$2:$M$31,7,FALSE)*L1273/1000*M1273/24*(F1273-E1273+1)/J1273</f>
        <v>#N/A</v>
      </c>
      <c r="Q1273" s="52" t="e">
        <f>VLOOKUP(EVID_PASTVY!$H1273,KATEGORIE_ZVIRAT!$B$2:$M$31,10,FALSE)*P1273*10</f>
        <v>#N/A</v>
      </c>
      <c r="R1273" s="52" t="e">
        <f>VLOOKUP(EVID_PASTVY!$H1273,KATEGORIE_ZVIRAT!$B$2:$M$31,11,FALSE)*P1273*10</f>
        <v>#N/A</v>
      </c>
      <c r="S1273" s="52" t="e">
        <f>VLOOKUP(EVID_PASTVY!$H1273,KATEGORIE_ZVIRAT!$B$2:$M$31,12,FALSE)*P1273*10</f>
        <v>#N/A</v>
      </c>
    </row>
    <row r="1274" spans="1:19" x14ac:dyDescent="0.2">
      <c r="A1274" s="32"/>
      <c r="B1274" s="37" t="e">
        <f>VLOOKUP($A1274,EVID_OSEVU!$A$1:$M$4972,2,FALSE)</f>
        <v>#N/A</v>
      </c>
      <c r="C1274" s="37" t="e">
        <f>VLOOKUP($A1274,EVID_OSEVU!$A$1:$M$4972,3,FALSE)</f>
        <v>#N/A</v>
      </c>
      <c r="D1274" s="45" t="e">
        <f>VLOOKUP($A1274,EVID_OSEVU!$A$1:$M$4972,4,FALSE)</f>
        <v>#N/A</v>
      </c>
      <c r="E1274" s="35"/>
      <c r="F1274" s="53"/>
      <c r="G1274" s="32"/>
      <c r="H1274" s="45" t="e">
        <f>VLOOKUP(G1274,Export7[#All],2,FALSE)</f>
        <v>#N/A</v>
      </c>
      <c r="I1274" s="45" t="e">
        <f>VLOOKUP($A1274,EVID_OSEVU!$A$1:$M$4972,10,FALSE)</f>
        <v>#N/A</v>
      </c>
      <c r="J1274" s="58" t="e">
        <f>VLOOKUP($A1274,EVID_OSEVU!$A$1:$M$4972,11,FALSE)</f>
        <v>#N/A</v>
      </c>
      <c r="K1274" s="33"/>
      <c r="L1274" s="45" t="e">
        <f>VLOOKUP(EVID_PASTVY!H1274,KATEGORIE_ZVIRAT!$B$2:$M$31,6,FALSE)*K1274</f>
        <v>#N/A</v>
      </c>
      <c r="M1274" s="33">
        <v>24</v>
      </c>
      <c r="N1274" s="45" t="e">
        <f>VLOOKUP(EVID_PASTVY!$H1274,KATEGORIE_ZVIRAT!$B$2:$M$31,8,FALSE)</f>
        <v>#N/A</v>
      </c>
      <c r="O1274" s="45" t="e">
        <f>VLOOKUP(EVID_PASTVY!$H1274,KATEGORIE_ZVIRAT!$B$2:$M$31,9,FALSE)</f>
        <v>#N/A</v>
      </c>
      <c r="P1274" s="54" t="e">
        <f>VLOOKUP(EVID_PASTVY!$H1274,KATEGORIE_ZVIRAT!$B$2:$M$31,7,FALSE)*L1274/1000*M1274/24*(F1274-E1274+1)/J1274</f>
        <v>#N/A</v>
      </c>
      <c r="Q1274" s="52" t="e">
        <f>VLOOKUP(EVID_PASTVY!$H1274,KATEGORIE_ZVIRAT!$B$2:$M$31,10,FALSE)*P1274*10</f>
        <v>#N/A</v>
      </c>
      <c r="R1274" s="52" t="e">
        <f>VLOOKUP(EVID_PASTVY!$H1274,KATEGORIE_ZVIRAT!$B$2:$M$31,11,FALSE)*P1274*10</f>
        <v>#N/A</v>
      </c>
      <c r="S1274" s="52" t="e">
        <f>VLOOKUP(EVID_PASTVY!$H1274,KATEGORIE_ZVIRAT!$B$2:$M$31,12,FALSE)*P1274*10</f>
        <v>#N/A</v>
      </c>
    </row>
    <row r="1275" spans="1:19" x14ac:dyDescent="0.2">
      <c r="A1275" s="32"/>
      <c r="B1275" s="37" t="e">
        <f>VLOOKUP($A1275,EVID_OSEVU!$A$1:$M$4972,2,FALSE)</f>
        <v>#N/A</v>
      </c>
      <c r="C1275" s="37" t="e">
        <f>VLOOKUP($A1275,EVID_OSEVU!$A$1:$M$4972,3,FALSE)</f>
        <v>#N/A</v>
      </c>
      <c r="D1275" s="45" t="e">
        <f>VLOOKUP($A1275,EVID_OSEVU!$A$1:$M$4972,4,FALSE)</f>
        <v>#N/A</v>
      </c>
      <c r="E1275" s="35"/>
      <c r="F1275" s="53"/>
      <c r="G1275" s="32"/>
      <c r="H1275" s="45" t="e">
        <f>VLOOKUP(G1275,Export7[#All],2,FALSE)</f>
        <v>#N/A</v>
      </c>
      <c r="I1275" s="45" t="e">
        <f>VLOOKUP($A1275,EVID_OSEVU!$A$1:$M$4972,10,FALSE)</f>
        <v>#N/A</v>
      </c>
      <c r="J1275" s="58" t="e">
        <f>VLOOKUP($A1275,EVID_OSEVU!$A$1:$M$4972,11,FALSE)</f>
        <v>#N/A</v>
      </c>
      <c r="K1275" s="33"/>
      <c r="L1275" s="45" t="e">
        <f>VLOOKUP(EVID_PASTVY!H1275,KATEGORIE_ZVIRAT!$B$2:$M$31,6,FALSE)*K1275</f>
        <v>#N/A</v>
      </c>
      <c r="M1275" s="33">
        <v>24</v>
      </c>
      <c r="N1275" s="45" t="e">
        <f>VLOOKUP(EVID_PASTVY!$H1275,KATEGORIE_ZVIRAT!$B$2:$M$31,8,FALSE)</f>
        <v>#N/A</v>
      </c>
      <c r="O1275" s="45" t="e">
        <f>VLOOKUP(EVID_PASTVY!$H1275,KATEGORIE_ZVIRAT!$B$2:$M$31,9,FALSE)</f>
        <v>#N/A</v>
      </c>
      <c r="P1275" s="54" t="e">
        <f>VLOOKUP(EVID_PASTVY!$H1275,KATEGORIE_ZVIRAT!$B$2:$M$31,7,FALSE)*L1275/1000*M1275/24*(F1275-E1275+1)/J1275</f>
        <v>#N/A</v>
      </c>
      <c r="Q1275" s="52" t="e">
        <f>VLOOKUP(EVID_PASTVY!$H1275,KATEGORIE_ZVIRAT!$B$2:$M$31,10,FALSE)*P1275*10</f>
        <v>#N/A</v>
      </c>
      <c r="R1275" s="52" t="e">
        <f>VLOOKUP(EVID_PASTVY!$H1275,KATEGORIE_ZVIRAT!$B$2:$M$31,11,FALSE)*P1275*10</f>
        <v>#N/A</v>
      </c>
      <c r="S1275" s="52" t="e">
        <f>VLOOKUP(EVID_PASTVY!$H1275,KATEGORIE_ZVIRAT!$B$2:$M$31,12,FALSE)*P1275*10</f>
        <v>#N/A</v>
      </c>
    </row>
    <row r="1276" spans="1:19" x14ac:dyDescent="0.2">
      <c r="A1276" s="32"/>
      <c r="B1276" s="37" t="e">
        <f>VLOOKUP($A1276,EVID_OSEVU!$A$1:$M$4972,2,FALSE)</f>
        <v>#N/A</v>
      </c>
      <c r="C1276" s="37" t="e">
        <f>VLOOKUP($A1276,EVID_OSEVU!$A$1:$M$4972,3,FALSE)</f>
        <v>#N/A</v>
      </c>
      <c r="D1276" s="45" t="e">
        <f>VLOOKUP($A1276,EVID_OSEVU!$A$1:$M$4972,4,FALSE)</f>
        <v>#N/A</v>
      </c>
      <c r="E1276" s="35"/>
      <c r="F1276" s="53"/>
      <c r="G1276" s="32"/>
      <c r="H1276" s="45" t="e">
        <f>VLOOKUP(G1276,Export7[#All],2,FALSE)</f>
        <v>#N/A</v>
      </c>
      <c r="I1276" s="45" t="e">
        <f>VLOOKUP($A1276,EVID_OSEVU!$A$1:$M$4972,10,FALSE)</f>
        <v>#N/A</v>
      </c>
      <c r="J1276" s="58" t="e">
        <f>VLOOKUP($A1276,EVID_OSEVU!$A$1:$M$4972,11,FALSE)</f>
        <v>#N/A</v>
      </c>
      <c r="K1276" s="33"/>
      <c r="L1276" s="45" t="e">
        <f>VLOOKUP(EVID_PASTVY!H1276,KATEGORIE_ZVIRAT!$B$2:$M$31,6,FALSE)*K1276</f>
        <v>#N/A</v>
      </c>
      <c r="M1276" s="33">
        <v>24</v>
      </c>
      <c r="N1276" s="45" t="e">
        <f>VLOOKUP(EVID_PASTVY!$H1276,KATEGORIE_ZVIRAT!$B$2:$M$31,8,FALSE)</f>
        <v>#N/A</v>
      </c>
      <c r="O1276" s="45" t="e">
        <f>VLOOKUP(EVID_PASTVY!$H1276,KATEGORIE_ZVIRAT!$B$2:$M$31,9,FALSE)</f>
        <v>#N/A</v>
      </c>
      <c r="P1276" s="54" t="e">
        <f>VLOOKUP(EVID_PASTVY!$H1276,KATEGORIE_ZVIRAT!$B$2:$M$31,7,FALSE)*L1276/1000*M1276/24*(F1276-E1276+1)/J1276</f>
        <v>#N/A</v>
      </c>
      <c r="Q1276" s="52" t="e">
        <f>VLOOKUP(EVID_PASTVY!$H1276,KATEGORIE_ZVIRAT!$B$2:$M$31,10,FALSE)*P1276*10</f>
        <v>#N/A</v>
      </c>
      <c r="R1276" s="52" t="e">
        <f>VLOOKUP(EVID_PASTVY!$H1276,KATEGORIE_ZVIRAT!$B$2:$M$31,11,FALSE)*P1276*10</f>
        <v>#N/A</v>
      </c>
      <c r="S1276" s="52" t="e">
        <f>VLOOKUP(EVID_PASTVY!$H1276,KATEGORIE_ZVIRAT!$B$2:$M$31,12,FALSE)*P1276*10</f>
        <v>#N/A</v>
      </c>
    </row>
    <row r="1277" spans="1:19" x14ac:dyDescent="0.2">
      <c r="A1277" s="32"/>
      <c r="B1277" s="37" t="e">
        <f>VLOOKUP($A1277,EVID_OSEVU!$A$1:$M$4972,2,FALSE)</f>
        <v>#N/A</v>
      </c>
      <c r="C1277" s="37" t="e">
        <f>VLOOKUP($A1277,EVID_OSEVU!$A$1:$M$4972,3,FALSE)</f>
        <v>#N/A</v>
      </c>
      <c r="D1277" s="45" t="e">
        <f>VLOOKUP($A1277,EVID_OSEVU!$A$1:$M$4972,4,FALSE)</f>
        <v>#N/A</v>
      </c>
      <c r="E1277" s="35"/>
      <c r="F1277" s="53"/>
      <c r="G1277" s="32"/>
      <c r="H1277" s="45" t="e">
        <f>VLOOKUP(G1277,Export7[#All],2,FALSE)</f>
        <v>#N/A</v>
      </c>
      <c r="I1277" s="45" t="e">
        <f>VLOOKUP($A1277,EVID_OSEVU!$A$1:$M$4972,10,FALSE)</f>
        <v>#N/A</v>
      </c>
      <c r="J1277" s="58" t="e">
        <f>VLOOKUP($A1277,EVID_OSEVU!$A$1:$M$4972,11,FALSE)</f>
        <v>#N/A</v>
      </c>
      <c r="K1277" s="33"/>
      <c r="L1277" s="45" t="e">
        <f>VLOOKUP(EVID_PASTVY!H1277,KATEGORIE_ZVIRAT!$B$2:$M$31,6,FALSE)*K1277</f>
        <v>#N/A</v>
      </c>
      <c r="M1277" s="33">
        <v>24</v>
      </c>
      <c r="N1277" s="45" t="e">
        <f>VLOOKUP(EVID_PASTVY!$H1277,KATEGORIE_ZVIRAT!$B$2:$M$31,8,FALSE)</f>
        <v>#N/A</v>
      </c>
      <c r="O1277" s="45" t="e">
        <f>VLOOKUP(EVID_PASTVY!$H1277,KATEGORIE_ZVIRAT!$B$2:$M$31,9,FALSE)</f>
        <v>#N/A</v>
      </c>
      <c r="P1277" s="54" t="e">
        <f>VLOOKUP(EVID_PASTVY!$H1277,KATEGORIE_ZVIRAT!$B$2:$M$31,7,FALSE)*L1277/1000*M1277/24*(F1277-E1277+1)/J1277</f>
        <v>#N/A</v>
      </c>
      <c r="Q1277" s="52" t="e">
        <f>VLOOKUP(EVID_PASTVY!$H1277,KATEGORIE_ZVIRAT!$B$2:$M$31,10,FALSE)*P1277*10</f>
        <v>#N/A</v>
      </c>
      <c r="R1277" s="52" t="e">
        <f>VLOOKUP(EVID_PASTVY!$H1277,KATEGORIE_ZVIRAT!$B$2:$M$31,11,FALSE)*P1277*10</f>
        <v>#N/A</v>
      </c>
      <c r="S1277" s="52" t="e">
        <f>VLOOKUP(EVID_PASTVY!$H1277,KATEGORIE_ZVIRAT!$B$2:$M$31,12,FALSE)*P1277*10</f>
        <v>#N/A</v>
      </c>
    </row>
    <row r="1278" spans="1:19" x14ac:dyDescent="0.2">
      <c r="A1278" s="32"/>
      <c r="B1278" s="37" t="e">
        <f>VLOOKUP($A1278,EVID_OSEVU!$A$1:$M$4972,2,FALSE)</f>
        <v>#N/A</v>
      </c>
      <c r="C1278" s="37" t="e">
        <f>VLOOKUP($A1278,EVID_OSEVU!$A$1:$M$4972,3,FALSE)</f>
        <v>#N/A</v>
      </c>
      <c r="D1278" s="45" t="e">
        <f>VLOOKUP($A1278,EVID_OSEVU!$A$1:$M$4972,4,FALSE)</f>
        <v>#N/A</v>
      </c>
      <c r="E1278" s="35"/>
      <c r="F1278" s="53"/>
      <c r="G1278" s="32"/>
      <c r="H1278" s="45" t="e">
        <f>VLOOKUP(G1278,Export7[#All],2,FALSE)</f>
        <v>#N/A</v>
      </c>
      <c r="I1278" s="45" t="e">
        <f>VLOOKUP($A1278,EVID_OSEVU!$A$1:$M$4972,10,FALSE)</f>
        <v>#N/A</v>
      </c>
      <c r="J1278" s="58" t="e">
        <f>VLOOKUP($A1278,EVID_OSEVU!$A$1:$M$4972,11,FALSE)</f>
        <v>#N/A</v>
      </c>
      <c r="K1278" s="33"/>
      <c r="L1278" s="45" t="e">
        <f>VLOOKUP(EVID_PASTVY!H1278,KATEGORIE_ZVIRAT!$B$2:$M$31,6,FALSE)*K1278</f>
        <v>#N/A</v>
      </c>
      <c r="M1278" s="33">
        <v>24</v>
      </c>
      <c r="N1278" s="45" t="e">
        <f>VLOOKUP(EVID_PASTVY!$H1278,KATEGORIE_ZVIRAT!$B$2:$M$31,8,FALSE)</f>
        <v>#N/A</v>
      </c>
      <c r="O1278" s="45" t="e">
        <f>VLOOKUP(EVID_PASTVY!$H1278,KATEGORIE_ZVIRAT!$B$2:$M$31,9,FALSE)</f>
        <v>#N/A</v>
      </c>
      <c r="P1278" s="54" t="e">
        <f>VLOOKUP(EVID_PASTVY!$H1278,KATEGORIE_ZVIRAT!$B$2:$M$31,7,FALSE)*L1278/1000*M1278/24*(F1278-E1278+1)/J1278</f>
        <v>#N/A</v>
      </c>
      <c r="Q1278" s="52" t="e">
        <f>VLOOKUP(EVID_PASTVY!$H1278,KATEGORIE_ZVIRAT!$B$2:$M$31,10,FALSE)*P1278*10</f>
        <v>#N/A</v>
      </c>
      <c r="R1278" s="52" t="e">
        <f>VLOOKUP(EVID_PASTVY!$H1278,KATEGORIE_ZVIRAT!$B$2:$M$31,11,FALSE)*P1278*10</f>
        <v>#N/A</v>
      </c>
      <c r="S1278" s="52" t="e">
        <f>VLOOKUP(EVID_PASTVY!$H1278,KATEGORIE_ZVIRAT!$B$2:$M$31,12,FALSE)*P1278*10</f>
        <v>#N/A</v>
      </c>
    </row>
    <row r="1279" spans="1:19" x14ac:dyDescent="0.2">
      <c r="A1279" s="32"/>
      <c r="B1279" s="37" t="e">
        <f>VLOOKUP($A1279,EVID_OSEVU!$A$1:$M$4972,2,FALSE)</f>
        <v>#N/A</v>
      </c>
      <c r="C1279" s="37" t="e">
        <f>VLOOKUP($A1279,EVID_OSEVU!$A$1:$M$4972,3,FALSE)</f>
        <v>#N/A</v>
      </c>
      <c r="D1279" s="45" t="e">
        <f>VLOOKUP($A1279,EVID_OSEVU!$A$1:$M$4972,4,FALSE)</f>
        <v>#N/A</v>
      </c>
      <c r="E1279" s="35"/>
      <c r="F1279" s="53"/>
      <c r="G1279" s="32"/>
      <c r="H1279" s="45" t="e">
        <f>VLOOKUP(G1279,Export7[#All],2,FALSE)</f>
        <v>#N/A</v>
      </c>
      <c r="I1279" s="45" t="e">
        <f>VLOOKUP($A1279,EVID_OSEVU!$A$1:$M$4972,10,FALSE)</f>
        <v>#N/A</v>
      </c>
      <c r="J1279" s="58" t="e">
        <f>VLOOKUP($A1279,EVID_OSEVU!$A$1:$M$4972,11,FALSE)</f>
        <v>#N/A</v>
      </c>
      <c r="K1279" s="33"/>
      <c r="L1279" s="45" t="e">
        <f>VLOOKUP(EVID_PASTVY!H1279,KATEGORIE_ZVIRAT!$B$2:$M$31,6,FALSE)*K1279</f>
        <v>#N/A</v>
      </c>
      <c r="M1279" s="33">
        <v>24</v>
      </c>
      <c r="N1279" s="45" t="e">
        <f>VLOOKUP(EVID_PASTVY!$H1279,KATEGORIE_ZVIRAT!$B$2:$M$31,8,FALSE)</f>
        <v>#N/A</v>
      </c>
      <c r="O1279" s="45" t="e">
        <f>VLOOKUP(EVID_PASTVY!$H1279,KATEGORIE_ZVIRAT!$B$2:$M$31,9,FALSE)</f>
        <v>#N/A</v>
      </c>
      <c r="P1279" s="54" t="e">
        <f>VLOOKUP(EVID_PASTVY!$H1279,KATEGORIE_ZVIRAT!$B$2:$M$31,7,FALSE)*L1279/1000*M1279/24*(F1279-E1279+1)/J1279</f>
        <v>#N/A</v>
      </c>
      <c r="Q1279" s="52" t="e">
        <f>VLOOKUP(EVID_PASTVY!$H1279,KATEGORIE_ZVIRAT!$B$2:$M$31,10,FALSE)*P1279*10</f>
        <v>#N/A</v>
      </c>
      <c r="R1279" s="52" t="e">
        <f>VLOOKUP(EVID_PASTVY!$H1279,KATEGORIE_ZVIRAT!$B$2:$M$31,11,FALSE)*P1279*10</f>
        <v>#N/A</v>
      </c>
      <c r="S1279" s="52" t="e">
        <f>VLOOKUP(EVID_PASTVY!$H1279,KATEGORIE_ZVIRAT!$B$2:$M$31,12,FALSE)*P1279*10</f>
        <v>#N/A</v>
      </c>
    </row>
    <row r="1280" spans="1:19" x14ac:dyDescent="0.2">
      <c r="A1280" s="32"/>
      <c r="B1280" s="37" t="e">
        <f>VLOOKUP($A1280,EVID_OSEVU!$A$1:$M$4972,2,FALSE)</f>
        <v>#N/A</v>
      </c>
      <c r="C1280" s="37" t="e">
        <f>VLOOKUP($A1280,EVID_OSEVU!$A$1:$M$4972,3,FALSE)</f>
        <v>#N/A</v>
      </c>
      <c r="D1280" s="45" t="e">
        <f>VLOOKUP($A1280,EVID_OSEVU!$A$1:$M$4972,4,FALSE)</f>
        <v>#N/A</v>
      </c>
      <c r="E1280" s="35"/>
      <c r="F1280" s="53"/>
      <c r="G1280" s="32"/>
      <c r="H1280" s="45" t="e">
        <f>VLOOKUP(G1280,Export7[#All],2,FALSE)</f>
        <v>#N/A</v>
      </c>
      <c r="I1280" s="45" t="e">
        <f>VLOOKUP($A1280,EVID_OSEVU!$A$1:$M$4972,10,FALSE)</f>
        <v>#N/A</v>
      </c>
      <c r="J1280" s="58" t="e">
        <f>VLOOKUP($A1280,EVID_OSEVU!$A$1:$M$4972,11,FALSE)</f>
        <v>#N/A</v>
      </c>
      <c r="K1280" s="33"/>
      <c r="L1280" s="45" t="e">
        <f>VLOOKUP(EVID_PASTVY!H1280,KATEGORIE_ZVIRAT!$B$2:$M$31,6,FALSE)*K1280</f>
        <v>#N/A</v>
      </c>
      <c r="M1280" s="33">
        <v>24</v>
      </c>
      <c r="N1280" s="45" t="e">
        <f>VLOOKUP(EVID_PASTVY!$H1280,KATEGORIE_ZVIRAT!$B$2:$M$31,8,FALSE)</f>
        <v>#N/A</v>
      </c>
      <c r="O1280" s="45" t="e">
        <f>VLOOKUP(EVID_PASTVY!$H1280,KATEGORIE_ZVIRAT!$B$2:$M$31,9,FALSE)</f>
        <v>#N/A</v>
      </c>
      <c r="P1280" s="54" t="e">
        <f>VLOOKUP(EVID_PASTVY!$H1280,KATEGORIE_ZVIRAT!$B$2:$M$31,7,FALSE)*L1280/1000*M1280/24*(F1280-E1280+1)/J1280</f>
        <v>#N/A</v>
      </c>
      <c r="Q1280" s="52" t="e">
        <f>VLOOKUP(EVID_PASTVY!$H1280,KATEGORIE_ZVIRAT!$B$2:$M$31,10,FALSE)*P1280*10</f>
        <v>#N/A</v>
      </c>
      <c r="R1280" s="52" t="e">
        <f>VLOOKUP(EVID_PASTVY!$H1280,KATEGORIE_ZVIRAT!$B$2:$M$31,11,FALSE)*P1280*10</f>
        <v>#N/A</v>
      </c>
      <c r="S1280" s="52" t="e">
        <f>VLOOKUP(EVID_PASTVY!$H1280,KATEGORIE_ZVIRAT!$B$2:$M$31,12,FALSE)*P1280*10</f>
        <v>#N/A</v>
      </c>
    </row>
    <row r="1281" spans="1:19" x14ac:dyDescent="0.2">
      <c r="A1281" s="32"/>
      <c r="B1281" s="37" t="e">
        <f>VLOOKUP($A1281,EVID_OSEVU!$A$1:$M$4972,2,FALSE)</f>
        <v>#N/A</v>
      </c>
      <c r="C1281" s="37" t="e">
        <f>VLOOKUP($A1281,EVID_OSEVU!$A$1:$M$4972,3,FALSE)</f>
        <v>#N/A</v>
      </c>
      <c r="D1281" s="45" t="e">
        <f>VLOOKUP($A1281,EVID_OSEVU!$A$1:$M$4972,4,FALSE)</f>
        <v>#N/A</v>
      </c>
      <c r="E1281" s="35"/>
      <c r="F1281" s="53"/>
      <c r="G1281" s="32"/>
      <c r="H1281" s="45" t="e">
        <f>VLOOKUP(G1281,Export7[#All],2,FALSE)</f>
        <v>#N/A</v>
      </c>
      <c r="I1281" s="45" t="e">
        <f>VLOOKUP($A1281,EVID_OSEVU!$A$1:$M$4972,10,FALSE)</f>
        <v>#N/A</v>
      </c>
      <c r="J1281" s="58" t="e">
        <f>VLOOKUP($A1281,EVID_OSEVU!$A$1:$M$4972,11,FALSE)</f>
        <v>#N/A</v>
      </c>
      <c r="K1281" s="33"/>
      <c r="L1281" s="45" t="e">
        <f>VLOOKUP(EVID_PASTVY!H1281,KATEGORIE_ZVIRAT!$B$2:$M$31,6,FALSE)*K1281</f>
        <v>#N/A</v>
      </c>
      <c r="M1281" s="33">
        <v>24</v>
      </c>
      <c r="N1281" s="45" t="e">
        <f>VLOOKUP(EVID_PASTVY!$H1281,KATEGORIE_ZVIRAT!$B$2:$M$31,8,FALSE)</f>
        <v>#N/A</v>
      </c>
      <c r="O1281" s="45" t="e">
        <f>VLOOKUP(EVID_PASTVY!$H1281,KATEGORIE_ZVIRAT!$B$2:$M$31,9,FALSE)</f>
        <v>#N/A</v>
      </c>
      <c r="P1281" s="54" t="e">
        <f>VLOOKUP(EVID_PASTVY!$H1281,KATEGORIE_ZVIRAT!$B$2:$M$31,7,FALSE)*L1281/1000*M1281/24*(F1281-E1281+1)/J1281</f>
        <v>#N/A</v>
      </c>
      <c r="Q1281" s="52" t="e">
        <f>VLOOKUP(EVID_PASTVY!$H1281,KATEGORIE_ZVIRAT!$B$2:$M$31,10,FALSE)*P1281*10</f>
        <v>#N/A</v>
      </c>
      <c r="R1281" s="52" t="e">
        <f>VLOOKUP(EVID_PASTVY!$H1281,KATEGORIE_ZVIRAT!$B$2:$M$31,11,FALSE)*P1281*10</f>
        <v>#N/A</v>
      </c>
      <c r="S1281" s="52" t="e">
        <f>VLOOKUP(EVID_PASTVY!$H1281,KATEGORIE_ZVIRAT!$B$2:$M$31,12,FALSE)*P1281*10</f>
        <v>#N/A</v>
      </c>
    </row>
    <row r="1282" spans="1:19" x14ac:dyDescent="0.2">
      <c r="A1282" s="32"/>
      <c r="B1282" s="37" t="e">
        <f>VLOOKUP($A1282,EVID_OSEVU!$A$1:$M$4972,2,FALSE)</f>
        <v>#N/A</v>
      </c>
      <c r="C1282" s="37" t="e">
        <f>VLOOKUP($A1282,EVID_OSEVU!$A$1:$M$4972,3,FALSE)</f>
        <v>#N/A</v>
      </c>
      <c r="D1282" s="45" t="e">
        <f>VLOOKUP($A1282,EVID_OSEVU!$A$1:$M$4972,4,FALSE)</f>
        <v>#N/A</v>
      </c>
      <c r="E1282" s="35"/>
      <c r="F1282" s="53"/>
      <c r="G1282" s="32"/>
      <c r="H1282" s="45" t="e">
        <f>VLOOKUP(G1282,Export7[#All],2,FALSE)</f>
        <v>#N/A</v>
      </c>
      <c r="I1282" s="45" t="e">
        <f>VLOOKUP($A1282,EVID_OSEVU!$A$1:$M$4972,10,FALSE)</f>
        <v>#N/A</v>
      </c>
      <c r="J1282" s="58" t="e">
        <f>VLOOKUP($A1282,EVID_OSEVU!$A$1:$M$4972,11,FALSE)</f>
        <v>#N/A</v>
      </c>
      <c r="K1282" s="33"/>
      <c r="L1282" s="45" t="e">
        <f>VLOOKUP(EVID_PASTVY!H1282,KATEGORIE_ZVIRAT!$B$2:$M$31,6,FALSE)*K1282</f>
        <v>#N/A</v>
      </c>
      <c r="M1282" s="33">
        <v>24</v>
      </c>
      <c r="N1282" s="45" t="e">
        <f>VLOOKUP(EVID_PASTVY!$H1282,KATEGORIE_ZVIRAT!$B$2:$M$31,8,FALSE)</f>
        <v>#N/A</v>
      </c>
      <c r="O1282" s="45" t="e">
        <f>VLOOKUP(EVID_PASTVY!$H1282,KATEGORIE_ZVIRAT!$B$2:$M$31,9,FALSE)</f>
        <v>#N/A</v>
      </c>
      <c r="P1282" s="54" t="e">
        <f>VLOOKUP(EVID_PASTVY!$H1282,KATEGORIE_ZVIRAT!$B$2:$M$31,7,FALSE)*L1282/1000*M1282/24*(F1282-E1282+1)/J1282</f>
        <v>#N/A</v>
      </c>
      <c r="Q1282" s="52" t="e">
        <f>VLOOKUP(EVID_PASTVY!$H1282,KATEGORIE_ZVIRAT!$B$2:$M$31,10,FALSE)*P1282*10</f>
        <v>#N/A</v>
      </c>
      <c r="R1282" s="52" t="e">
        <f>VLOOKUP(EVID_PASTVY!$H1282,KATEGORIE_ZVIRAT!$B$2:$M$31,11,FALSE)*P1282*10</f>
        <v>#N/A</v>
      </c>
      <c r="S1282" s="52" t="e">
        <f>VLOOKUP(EVID_PASTVY!$H1282,KATEGORIE_ZVIRAT!$B$2:$M$31,12,FALSE)*P1282*10</f>
        <v>#N/A</v>
      </c>
    </row>
    <row r="1283" spans="1:19" x14ac:dyDescent="0.2">
      <c r="A1283" s="32"/>
      <c r="B1283" s="37" t="e">
        <f>VLOOKUP($A1283,EVID_OSEVU!$A$1:$M$4972,2,FALSE)</f>
        <v>#N/A</v>
      </c>
      <c r="C1283" s="37" t="e">
        <f>VLOOKUP($A1283,EVID_OSEVU!$A$1:$M$4972,3,FALSE)</f>
        <v>#N/A</v>
      </c>
      <c r="D1283" s="45" t="e">
        <f>VLOOKUP($A1283,EVID_OSEVU!$A$1:$M$4972,4,FALSE)</f>
        <v>#N/A</v>
      </c>
      <c r="E1283" s="35"/>
      <c r="F1283" s="53"/>
      <c r="G1283" s="32"/>
      <c r="H1283" s="45" t="e">
        <f>VLOOKUP(G1283,Export7[#All],2,FALSE)</f>
        <v>#N/A</v>
      </c>
      <c r="I1283" s="45" t="e">
        <f>VLOOKUP($A1283,EVID_OSEVU!$A$1:$M$4972,10,FALSE)</f>
        <v>#N/A</v>
      </c>
      <c r="J1283" s="58" t="e">
        <f>VLOOKUP($A1283,EVID_OSEVU!$A$1:$M$4972,11,FALSE)</f>
        <v>#N/A</v>
      </c>
      <c r="K1283" s="33"/>
      <c r="L1283" s="45" t="e">
        <f>VLOOKUP(EVID_PASTVY!H1283,KATEGORIE_ZVIRAT!$B$2:$M$31,6,FALSE)*K1283</f>
        <v>#N/A</v>
      </c>
      <c r="M1283" s="33">
        <v>24</v>
      </c>
      <c r="N1283" s="45" t="e">
        <f>VLOOKUP(EVID_PASTVY!$H1283,KATEGORIE_ZVIRAT!$B$2:$M$31,8,FALSE)</f>
        <v>#N/A</v>
      </c>
      <c r="O1283" s="45" t="e">
        <f>VLOOKUP(EVID_PASTVY!$H1283,KATEGORIE_ZVIRAT!$B$2:$M$31,9,FALSE)</f>
        <v>#N/A</v>
      </c>
      <c r="P1283" s="54" t="e">
        <f>VLOOKUP(EVID_PASTVY!$H1283,KATEGORIE_ZVIRAT!$B$2:$M$31,7,FALSE)*L1283/1000*M1283/24*(F1283-E1283+1)/J1283</f>
        <v>#N/A</v>
      </c>
      <c r="Q1283" s="52" t="e">
        <f>VLOOKUP(EVID_PASTVY!$H1283,KATEGORIE_ZVIRAT!$B$2:$M$31,10,FALSE)*P1283*10</f>
        <v>#N/A</v>
      </c>
      <c r="R1283" s="52" t="e">
        <f>VLOOKUP(EVID_PASTVY!$H1283,KATEGORIE_ZVIRAT!$B$2:$M$31,11,FALSE)*P1283*10</f>
        <v>#N/A</v>
      </c>
      <c r="S1283" s="52" t="e">
        <f>VLOOKUP(EVID_PASTVY!$H1283,KATEGORIE_ZVIRAT!$B$2:$M$31,12,FALSE)*P1283*10</f>
        <v>#N/A</v>
      </c>
    </row>
    <row r="1284" spans="1:19" x14ac:dyDescent="0.2">
      <c r="A1284" s="32"/>
      <c r="B1284" s="37" t="e">
        <f>VLOOKUP($A1284,EVID_OSEVU!$A$1:$M$4972,2,FALSE)</f>
        <v>#N/A</v>
      </c>
      <c r="C1284" s="37" t="e">
        <f>VLOOKUP($A1284,EVID_OSEVU!$A$1:$M$4972,3,FALSE)</f>
        <v>#N/A</v>
      </c>
      <c r="D1284" s="45" t="e">
        <f>VLOOKUP($A1284,EVID_OSEVU!$A$1:$M$4972,4,FALSE)</f>
        <v>#N/A</v>
      </c>
      <c r="E1284" s="35"/>
      <c r="F1284" s="53"/>
      <c r="G1284" s="32"/>
      <c r="H1284" s="45" t="e">
        <f>VLOOKUP(G1284,Export7[#All],2,FALSE)</f>
        <v>#N/A</v>
      </c>
      <c r="I1284" s="45" t="e">
        <f>VLOOKUP($A1284,EVID_OSEVU!$A$1:$M$4972,10,FALSE)</f>
        <v>#N/A</v>
      </c>
      <c r="J1284" s="58" t="e">
        <f>VLOOKUP($A1284,EVID_OSEVU!$A$1:$M$4972,11,FALSE)</f>
        <v>#N/A</v>
      </c>
      <c r="K1284" s="33"/>
      <c r="L1284" s="45" t="e">
        <f>VLOOKUP(EVID_PASTVY!H1284,KATEGORIE_ZVIRAT!$B$2:$M$31,6,FALSE)*K1284</f>
        <v>#N/A</v>
      </c>
      <c r="M1284" s="33">
        <v>24</v>
      </c>
      <c r="N1284" s="45" t="e">
        <f>VLOOKUP(EVID_PASTVY!$H1284,KATEGORIE_ZVIRAT!$B$2:$M$31,8,FALSE)</f>
        <v>#N/A</v>
      </c>
      <c r="O1284" s="45" t="e">
        <f>VLOOKUP(EVID_PASTVY!$H1284,KATEGORIE_ZVIRAT!$B$2:$M$31,9,FALSE)</f>
        <v>#N/A</v>
      </c>
      <c r="P1284" s="54" t="e">
        <f>VLOOKUP(EVID_PASTVY!$H1284,KATEGORIE_ZVIRAT!$B$2:$M$31,7,FALSE)*L1284/1000*M1284/24*(F1284-E1284+1)/J1284</f>
        <v>#N/A</v>
      </c>
      <c r="Q1284" s="52" t="e">
        <f>VLOOKUP(EVID_PASTVY!$H1284,KATEGORIE_ZVIRAT!$B$2:$M$31,10,FALSE)*P1284*10</f>
        <v>#N/A</v>
      </c>
      <c r="R1284" s="52" t="e">
        <f>VLOOKUP(EVID_PASTVY!$H1284,KATEGORIE_ZVIRAT!$B$2:$M$31,11,FALSE)*P1284*10</f>
        <v>#N/A</v>
      </c>
      <c r="S1284" s="52" t="e">
        <f>VLOOKUP(EVID_PASTVY!$H1284,KATEGORIE_ZVIRAT!$B$2:$M$31,12,FALSE)*P1284*10</f>
        <v>#N/A</v>
      </c>
    </row>
    <row r="1285" spans="1:19" x14ac:dyDescent="0.2">
      <c r="A1285" s="32"/>
      <c r="B1285" s="37" t="e">
        <f>VLOOKUP($A1285,EVID_OSEVU!$A$1:$M$4972,2,FALSE)</f>
        <v>#N/A</v>
      </c>
      <c r="C1285" s="37" t="e">
        <f>VLOOKUP($A1285,EVID_OSEVU!$A$1:$M$4972,3,FALSE)</f>
        <v>#N/A</v>
      </c>
      <c r="D1285" s="45" t="e">
        <f>VLOOKUP($A1285,EVID_OSEVU!$A$1:$M$4972,4,FALSE)</f>
        <v>#N/A</v>
      </c>
      <c r="E1285" s="35"/>
      <c r="F1285" s="53"/>
      <c r="G1285" s="32"/>
      <c r="H1285" s="45" t="e">
        <f>VLOOKUP(G1285,Export7[#All],2,FALSE)</f>
        <v>#N/A</v>
      </c>
      <c r="I1285" s="45" t="e">
        <f>VLOOKUP($A1285,EVID_OSEVU!$A$1:$M$4972,10,FALSE)</f>
        <v>#N/A</v>
      </c>
      <c r="J1285" s="58" t="e">
        <f>VLOOKUP($A1285,EVID_OSEVU!$A$1:$M$4972,11,FALSE)</f>
        <v>#N/A</v>
      </c>
      <c r="K1285" s="33"/>
      <c r="L1285" s="45" t="e">
        <f>VLOOKUP(EVID_PASTVY!H1285,KATEGORIE_ZVIRAT!$B$2:$M$31,6,FALSE)*K1285</f>
        <v>#N/A</v>
      </c>
      <c r="M1285" s="33">
        <v>24</v>
      </c>
      <c r="N1285" s="45" t="e">
        <f>VLOOKUP(EVID_PASTVY!$H1285,KATEGORIE_ZVIRAT!$B$2:$M$31,8,FALSE)</f>
        <v>#N/A</v>
      </c>
      <c r="O1285" s="45" t="e">
        <f>VLOOKUP(EVID_PASTVY!$H1285,KATEGORIE_ZVIRAT!$B$2:$M$31,9,FALSE)</f>
        <v>#N/A</v>
      </c>
      <c r="P1285" s="54" t="e">
        <f>VLOOKUP(EVID_PASTVY!$H1285,KATEGORIE_ZVIRAT!$B$2:$M$31,7,FALSE)*L1285/1000*M1285/24*(F1285-E1285+1)/J1285</f>
        <v>#N/A</v>
      </c>
      <c r="Q1285" s="52" t="e">
        <f>VLOOKUP(EVID_PASTVY!$H1285,KATEGORIE_ZVIRAT!$B$2:$M$31,10,FALSE)*P1285*10</f>
        <v>#N/A</v>
      </c>
      <c r="R1285" s="52" t="e">
        <f>VLOOKUP(EVID_PASTVY!$H1285,KATEGORIE_ZVIRAT!$B$2:$M$31,11,FALSE)*P1285*10</f>
        <v>#N/A</v>
      </c>
      <c r="S1285" s="52" t="e">
        <f>VLOOKUP(EVID_PASTVY!$H1285,KATEGORIE_ZVIRAT!$B$2:$M$31,12,FALSE)*P1285*10</f>
        <v>#N/A</v>
      </c>
    </row>
    <row r="1286" spans="1:19" x14ac:dyDescent="0.2">
      <c r="A1286" s="32"/>
      <c r="B1286" s="37" t="e">
        <f>VLOOKUP($A1286,EVID_OSEVU!$A$1:$M$4972,2,FALSE)</f>
        <v>#N/A</v>
      </c>
      <c r="C1286" s="37" t="e">
        <f>VLOOKUP($A1286,EVID_OSEVU!$A$1:$M$4972,3,FALSE)</f>
        <v>#N/A</v>
      </c>
      <c r="D1286" s="45" t="e">
        <f>VLOOKUP($A1286,EVID_OSEVU!$A$1:$M$4972,4,FALSE)</f>
        <v>#N/A</v>
      </c>
      <c r="E1286" s="35"/>
      <c r="F1286" s="53"/>
      <c r="G1286" s="32"/>
      <c r="H1286" s="45" t="e">
        <f>VLOOKUP(G1286,Export7[#All],2,FALSE)</f>
        <v>#N/A</v>
      </c>
      <c r="I1286" s="45" t="e">
        <f>VLOOKUP($A1286,EVID_OSEVU!$A$1:$M$4972,10,FALSE)</f>
        <v>#N/A</v>
      </c>
      <c r="J1286" s="58" t="e">
        <f>VLOOKUP($A1286,EVID_OSEVU!$A$1:$M$4972,11,FALSE)</f>
        <v>#N/A</v>
      </c>
      <c r="K1286" s="33"/>
      <c r="L1286" s="45" t="e">
        <f>VLOOKUP(EVID_PASTVY!H1286,KATEGORIE_ZVIRAT!$B$2:$M$31,6,FALSE)*K1286</f>
        <v>#N/A</v>
      </c>
      <c r="M1286" s="33">
        <v>24</v>
      </c>
      <c r="N1286" s="45" t="e">
        <f>VLOOKUP(EVID_PASTVY!$H1286,KATEGORIE_ZVIRAT!$B$2:$M$31,8,FALSE)</f>
        <v>#N/A</v>
      </c>
      <c r="O1286" s="45" t="e">
        <f>VLOOKUP(EVID_PASTVY!$H1286,KATEGORIE_ZVIRAT!$B$2:$M$31,9,FALSE)</f>
        <v>#N/A</v>
      </c>
      <c r="P1286" s="54" t="e">
        <f>VLOOKUP(EVID_PASTVY!$H1286,KATEGORIE_ZVIRAT!$B$2:$M$31,7,FALSE)*L1286/1000*M1286/24*(F1286-E1286+1)/J1286</f>
        <v>#N/A</v>
      </c>
      <c r="Q1286" s="52" t="e">
        <f>VLOOKUP(EVID_PASTVY!$H1286,KATEGORIE_ZVIRAT!$B$2:$M$31,10,FALSE)*P1286*10</f>
        <v>#N/A</v>
      </c>
      <c r="R1286" s="52" t="e">
        <f>VLOOKUP(EVID_PASTVY!$H1286,KATEGORIE_ZVIRAT!$B$2:$M$31,11,FALSE)*P1286*10</f>
        <v>#N/A</v>
      </c>
      <c r="S1286" s="52" t="e">
        <f>VLOOKUP(EVID_PASTVY!$H1286,KATEGORIE_ZVIRAT!$B$2:$M$31,12,FALSE)*P1286*10</f>
        <v>#N/A</v>
      </c>
    </row>
    <row r="1287" spans="1:19" x14ac:dyDescent="0.2">
      <c r="A1287" s="32"/>
      <c r="B1287" s="37" t="e">
        <f>VLOOKUP($A1287,EVID_OSEVU!$A$1:$M$4972,2,FALSE)</f>
        <v>#N/A</v>
      </c>
      <c r="C1287" s="37" t="e">
        <f>VLOOKUP($A1287,EVID_OSEVU!$A$1:$M$4972,3,FALSE)</f>
        <v>#N/A</v>
      </c>
      <c r="D1287" s="45" t="e">
        <f>VLOOKUP($A1287,EVID_OSEVU!$A$1:$M$4972,4,FALSE)</f>
        <v>#N/A</v>
      </c>
      <c r="E1287" s="35"/>
      <c r="F1287" s="53"/>
      <c r="G1287" s="32"/>
      <c r="H1287" s="45" t="e">
        <f>VLOOKUP(G1287,Export7[#All],2,FALSE)</f>
        <v>#N/A</v>
      </c>
      <c r="I1287" s="45" t="e">
        <f>VLOOKUP($A1287,EVID_OSEVU!$A$1:$M$4972,10,FALSE)</f>
        <v>#N/A</v>
      </c>
      <c r="J1287" s="58" t="e">
        <f>VLOOKUP($A1287,EVID_OSEVU!$A$1:$M$4972,11,FALSE)</f>
        <v>#N/A</v>
      </c>
      <c r="K1287" s="33"/>
      <c r="L1287" s="45" t="e">
        <f>VLOOKUP(EVID_PASTVY!H1287,KATEGORIE_ZVIRAT!$B$2:$M$31,6,FALSE)*K1287</f>
        <v>#N/A</v>
      </c>
      <c r="M1287" s="33">
        <v>24</v>
      </c>
      <c r="N1287" s="45" t="e">
        <f>VLOOKUP(EVID_PASTVY!$H1287,KATEGORIE_ZVIRAT!$B$2:$M$31,8,FALSE)</f>
        <v>#N/A</v>
      </c>
      <c r="O1287" s="45" t="e">
        <f>VLOOKUP(EVID_PASTVY!$H1287,KATEGORIE_ZVIRAT!$B$2:$M$31,9,FALSE)</f>
        <v>#N/A</v>
      </c>
      <c r="P1287" s="54" t="e">
        <f>VLOOKUP(EVID_PASTVY!$H1287,KATEGORIE_ZVIRAT!$B$2:$M$31,7,FALSE)*L1287/1000*M1287/24*(F1287-E1287+1)/J1287</f>
        <v>#N/A</v>
      </c>
      <c r="Q1287" s="52" t="e">
        <f>VLOOKUP(EVID_PASTVY!$H1287,KATEGORIE_ZVIRAT!$B$2:$M$31,10,FALSE)*P1287*10</f>
        <v>#N/A</v>
      </c>
      <c r="R1287" s="52" t="e">
        <f>VLOOKUP(EVID_PASTVY!$H1287,KATEGORIE_ZVIRAT!$B$2:$M$31,11,FALSE)*P1287*10</f>
        <v>#N/A</v>
      </c>
      <c r="S1287" s="52" t="e">
        <f>VLOOKUP(EVID_PASTVY!$H1287,KATEGORIE_ZVIRAT!$B$2:$M$31,12,FALSE)*P1287*10</f>
        <v>#N/A</v>
      </c>
    </row>
    <row r="1288" spans="1:19" x14ac:dyDescent="0.2">
      <c r="A1288" s="32"/>
      <c r="B1288" s="37" t="e">
        <f>VLOOKUP($A1288,EVID_OSEVU!$A$1:$M$4972,2,FALSE)</f>
        <v>#N/A</v>
      </c>
      <c r="C1288" s="37" t="e">
        <f>VLOOKUP($A1288,EVID_OSEVU!$A$1:$M$4972,3,FALSE)</f>
        <v>#N/A</v>
      </c>
      <c r="D1288" s="45" t="e">
        <f>VLOOKUP($A1288,EVID_OSEVU!$A$1:$M$4972,4,FALSE)</f>
        <v>#N/A</v>
      </c>
      <c r="E1288" s="35"/>
      <c r="F1288" s="53"/>
      <c r="G1288" s="32"/>
      <c r="H1288" s="45" t="e">
        <f>VLOOKUP(G1288,Export7[#All],2,FALSE)</f>
        <v>#N/A</v>
      </c>
      <c r="I1288" s="45" t="e">
        <f>VLOOKUP($A1288,EVID_OSEVU!$A$1:$M$4972,10,FALSE)</f>
        <v>#N/A</v>
      </c>
      <c r="J1288" s="58" t="e">
        <f>VLOOKUP($A1288,EVID_OSEVU!$A$1:$M$4972,11,FALSE)</f>
        <v>#N/A</v>
      </c>
      <c r="K1288" s="33"/>
      <c r="L1288" s="45" t="e">
        <f>VLOOKUP(EVID_PASTVY!H1288,KATEGORIE_ZVIRAT!$B$2:$M$31,6,FALSE)*K1288</f>
        <v>#N/A</v>
      </c>
      <c r="M1288" s="33">
        <v>24</v>
      </c>
      <c r="N1288" s="45" t="e">
        <f>VLOOKUP(EVID_PASTVY!$H1288,KATEGORIE_ZVIRAT!$B$2:$M$31,8,FALSE)</f>
        <v>#N/A</v>
      </c>
      <c r="O1288" s="45" t="e">
        <f>VLOOKUP(EVID_PASTVY!$H1288,KATEGORIE_ZVIRAT!$B$2:$M$31,9,FALSE)</f>
        <v>#N/A</v>
      </c>
      <c r="P1288" s="54" t="e">
        <f>VLOOKUP(EVID_PASTVY!$H1288,KATEGORIE_ZVIRAT!$B$2:$M$31,7,FALSE)*L1288/1000*M1288/24*(F1288-E1288+1)/J1288</f>
        <v>#N/A</v>
      </c>
      <c r="Q1288" s="52" t="e">
        <f>VLOOKUP(EVID_PASTVY!$H1288,KATEGORIE_ZVIRAT!$B$2:$M$31,10,FALSE)*P1288*10</f>
        <v>#N/A</v>
      </c>
      <c r="R1288" s="52" t="e">
        <f>VLOOKUP(EVID_PASTVY!$H1288,KATEGORIE_ZVIRAT!$B$2:$M$31,11,FALSE)*P1288*10</f>
        <v>#N/A</v>
      </c>
      <c r="S1288" s="52" t="e">
        <f>VLOOKUP(EVID_PASTVY!$H1288,KATEGORIE_ZVIRAT!$B$2:$M$31,12,FALSE)*P1288*10</f>
        <v>#N/A</v>
      </c>
    </row>
    <row r="1289" spans="1:19" x14ac:dyDescent="0.2">
      <c r="A1289" s="32"/>
      <c r="B1289" s="37" t="e">
        <f>VLOOKUP($A1289,EVID_OSEVU!$A$1:$M$4972,2,FALSE)</f>
        <v>#N/A</v>
      </c>
      <c r="C1289" s="37" t="e">
        <f>VLOOKUP($A1289,EVID_OSEVU!$A$1:$M$4972,3,FALSE)</f>
        <v>#N/A</v>
      </c>
      <c r="D1289" s="45" t="e">
        <f>VLOOKUP($A1289,EVID_OSEVU!$A$1:$M$4972,4,FALSE)</f>
        <v>#N/A</v>
      </c>
      <c r="E1289" s="35"/>
      <c r="F1289" s="53"/>
      <c r="G1289" s="32"/>
      <c r="H1289" s="45" t="e">
        <f>VLOOKUP(G1289,Export7[#All],2,FALSE)</f>
        <v>#N/A</v>
      </c>
      <c r="I1289" s="45" t="e">
        <f>VLOOKUP($A1289,EVID_OSEVU!$A$1:$M$4972,10,FALSE)</f>
        <v>#N/A</v>
      </c>
      <c r="J1289" s="58" t="e">
        <f>VLOOKUP($A1289,EVID_OSEVU!$A$1:$M$4972,11,FALSE)</f>
        <v>#N/A</v>
      </c>
      <c r="K1289" s="33"/>
      <c r="L1289" s="45" t="e">
        <f>VLOOKUP(EVID_PASTVY!H1289,KATEGORIE_ZVIRAT!$B$2:$M$31,6,FALSE)*K1289</f>
        <v>#N/A</v>
      </c>
      <c r="M1289" s="33">
        <v>24</v>
      </c>
      <c r="N1289" s="45" t="e">
        <f>VLOOKUP(EVID_PASTVY!$H1289,KATEGORIE_ZVIRAT!$B$2:$M$31,8,FALSE)</f>
        <v>#N/A</v>
      </c>
      <c r="O1289" s="45" t="e">
        <f>VLOOKUP(EVID_PASTVY!$H1289,KATEGORIE_ZVIRAT!$B$2:$M$31,9,FALSE)</f>
        <v>#N/A</v>
      </c>
      <c r="P1289" s="54" t="e">
        <f>VLOOKUP(EVID_PASTVY!$H1289,KATEGORIE_ZVIRAT!$B$2:$M$31,7,FALSE)*L1289/1000*M1289/24*(F1289-E1289+1)/J1289</f>
        <v>#N/A</v>
      </c>
      <c r="Q1289" s="52" t="e">
        <f>VLOOKUP(EVID_PASTVY!$H1289,KATEGORIE_ZVIRAT!$B$2:$M$31,10,FALSE)*P1289*10</f>
        <v>#N/A</v>
      </c>
      <c r="R1289" s="52" t="e">
        <f>VLOOKUP(EVID_PASTVY!$H1289,KATEGORIE_ZVIRAT!$B$2:$M$31,11,FALSE)*P1289*10</f>
        <v>#N/A</v>
      </c>
      <c r="S1289" s="52" t="e">
        <f>VLOOKUP(EVID_PASTVY!$H1289,KATEGORIE_ZVIRAT!$B$2:$M$31,12,FALSE)*P1289*10</f>
        <v>#N/A</v>
      </c>
    </row>
    <row r="1290" spans="1:19" x14ac:dyDescent="0.2">
      <c r="A1290" s="32"/>
      <c r="B1290" s="37" t="e">
        <f>VLOOKUP($A1290,EVID_OSEVU!$A$1:$M$4972,2,FALSE)</f>
        <v>#N/A</v>
      </c>
      <c r="C1290" s="37" t="e">
        <f>VLOOKUP($A1290,EVID_OSEVU!$A$1:$M$4972,3,FALSE)</f>
        <v>#N/A</v>
      </c>
      <c r="D1290" s="45" t="e">
        <f>VLOOKUP($A1290,EVID_OSEVU!$A$1:$M$4972,4,FALSE)</f>
        <v>#N/A</v>
      </c>
      <c r="E1290" s="35"/>
      <c r="F1290" s="53"/>
      <c r="G1290" s="32"/>
      <c r="H1290" s="45" t="e">
        <f>VLOOKUP(G1290,Export7[#All],2,FALSE)</f>
        <v>#N/A</v>
      </c>
      <c r="I1290" s="45" t="e">
        <f>VLOOKUP($A1290,EVID_OSEVU!$A$1:$M$4972,10,FALSE)</f>
        <v>#N/A</v>
      </c>
      <c r="J1290" s="58" t="e">
        <f>VLOOKUP($A1290,EVID_OSEVU!$A$1:$M$4972,11,FALSE)</f>
        <v>#N/A</v>
      </c>
      <c r="K1290" s="33"/>
      <c r="L1290" s="45" t="e">
        <f>VLOOKUP(EVID_PASTVY!H1290,KATEGORIE_ZVIRAT!$B$2:$M$31,6,FALSE)*K1290</f>
        <v>#N/A</v>
      </c>
      <c r="M1290" s="33">
        <v>24</v>
      </c>
      <c r="N1290" s="45" t="e">
        <f>VLOOKUP(EVID_PASTVY!$H1290,KATEGORIE_ZVIRAT!$B$2:$M$31,8,FALSE)</f>
        <v>#N/A</v>
      </c>
      <c r="O1290" s="45" t="e">
        <f>VLOOKUP(EVID_PASTVY!$H1290,KATEGORIE_ZVIRAT!$B$2:$M$31,9,FALSE)</f>
        <v>#N/A</v>
      </c>
      <c r="P1290" s="54" t="e">
        <f>VLOOKUP(EVID_PASTVY!$H1290,KATEGORIE_ZVIRAT!$B$2:$M$31,7,FALSE)*L1290/1000*M1290/24*(F1290-E1290+1)/J1290</f>
        <v>#N/A</v>
      </c>
      <c r="Q1290" s="52" t="e">
        <f>VLOOKUP(EVID_PASTVY!$H1290,KATEGORIE_ZVIRAT!$B$2:$M$31,10,FALSE)*P1290*10</f>
        <v>#N/A</v>
      </c>
      <c r="R1290" s="52" t="e">
        <f>VLOOKUP(EVID_PASTVY!$H1290,KATEGORIE_ZVIRAT!$B$2:$M$31,11,FALSE)*P1290*10</f>
        <v>#N/A</v>
      </c>
      <c r="S1290" s="52" t="e">
        <f>VLOOKUP(EVID_PASTVY!$H1290,KATEGORIE_ZVIRAT!$B$2:$M$31,12,FALSE)*P1290*10</f>
        <v>#N/A</v>
      </c>
    </row>
    <row r="1291" spans="1:19" x14ac:dyDescent="0.2">
      <c r="A1291" s="32"/>
      <c r="B1291" s="37" t="e">
        <f>VLOOKUP($A1291,EVID_OSEVU!$A$1:$M$4972,2,FALSE)</f>
        <v>#N/A</v>
      </c>
      <c r="C1291" s="37" t="e">
        <f>VLOOKUP($A1291,EVID_OSEVU!$A$1:$M$4972,3,FALSE)</f>
        <v>#N/A</v>
      </c>
      <c r="D1291" s="45" t="e">
        <f>VLOOKUP($A1291,EVID_OSEVU!$A$1:$M$4972,4,FALSE)</f>
        <v>#N/A</v>
      </c>
      <c r="E1291" s="35"/>
      <c r="F1291" s="53"/>
      <c r="G1291" s="32"/>
      <c r="H1291" s="45" t="e">
        <f>VLOOKUP(G1291,Export7[#All],2,FALSE)</f>
        <v>#N/A</v>
      </c>
      <c r="I1291" s="45" t="e">
        <f>VLOOKUP($A1291,EVID_OSEVU!$A$1:$M$4972,10,FALSE)</f>
        <v>#N/A</v>
      </c>
      <c r="J1291" s="58" t="e">
        <f>VLOOKUP($A1291,EVID_OSEVU!$A$1:$M$4972,11,FALSE)</f>
        <v>#N/A</v>
      </c>
      <c r="K1291" s="33"/>
      <c r="L1291" s="45" t="e">
        <f>VLOOKUP(EVID_PASTVY!H1291,KATEGORIE_ZVIRAT!$B$2:$M$31,6,FALSE)*K1291</f>
        <v>#N/A</v>
      </c>
      <c r="M1291" s="33">
        <v>24</v>
      </c>
      <c r="N1291" s="45" t="e">
        <f>VLOOKUP(EVID_PASTVY!$H1291,KATEGORIE_ZVIRAT!$B$2:$M$31,8,FALSE)</f>
        <v>#N/A</v>
      </c>
      <c r="O1291" s="45" t="e">
        <f>VLOOKUP(EVID_PASTVY!$H1291,KATEGORIE_ZVIRAT!$B$2:$M$31,9,FALSE)</f>
        <v>#N/A</v>
      </c>
      <c r="P1291" s="54" t="e">
        <f>VLOOKUP(EVID_PASTVY!$H1291,KATEGORIE_ZVIRAT!$B$2:$M$31,7,FALSE)*L1291/1000*M1291/24*(F1291-E1291+1)/J1291</f>
        <v>#N/A</v>
      </c>
      <c r="Q1291" s="52" t="e">
        <f>VLOOKUP(EVID_PASTVY!$H1291,KATEGORIE_ZVIRAT!$B$2:$M$31,10,FALSE)*P1291*10</f>
        <v>#N/A</v>
      </c>
      <c r="R1291" s="52" t="e">
        <f>VLOOKUP(EVID_PASTVY!$H1291,KATEGORIE_ZVIRAT!$B$2:$M$31,11,FALSE)*P1291*10</f>
        <v>#N/A</v>
      </c>
      <c r="S1291" s="52" t="e">
        <f>VLOOKUP(EVID_PASTVY!$H1291,KATEGORIE_ZVIRAT!$B$2:$M$31,12,FALSE)*P1291*10</f>
        <v>#N/A</v>
      </c>
    </row>
    <row r="1292" spans="1:19" x14ac:dyDescent="0.2">
      <c r="A1292" s="32"/>
      <c r="B1292" s="37" t="e">
        <f>VLOOKUP($A1292,EVID_OSEVU!$A$1:$M$4972,2,FALSE)</f>
        <v>#N/A</v>
      </c>
      <c r="C1292" s="37" t="e">
        <f>VLOOKUP($A1292,EVID_OSEVU!$A$1:$M$4972,3,FALSE)</f>
        <v>#N/A</v>
      </c>
      <c r="D1292" s="45" t="e">
        <f>VLOOKUP($A1292,EVID_OSEVU!$A$1:$M$4972,4,FALSE)</f>
        <v>#N/A</v>
      </c>
      <c r="E1292" s="35"/>
      <c r="F1292" s="53"/>
      <c r="G1292" s="32"/>
      <c r="H1292" s="45" t="e">
        <f>VLOOKUP(G1292,Export7[#All],2,FALSE)</f>
        <v>#N/A</v>
      </c>
      <c r="I1292" s="45" t="e">
        <f>VLOOKUP($A1292,EVID_OSEVU!$A$1:$M$4972,10,FALSE)</f>
        <v>#N/A</v>
      </c>
      <c r="J1292" s="58" t="e">
        <f>VLOOKUP($A1292,EVID_OSEVU!$A$1:$M$4972,11,FALSE)</f>
        <v>#N/A</v>
      </c>
      <c r="K1292" s="33"/>
      <c r="L1292" s="45" t="e">
        <f>VLOOKUP(EVID_PASTVY!H1292,KATEGORIE_ZVIRAT!$B$2:$M$31,6,FALSE)*K1292</f>
        <v>#N/A</v>
      </c>
      <c r="M1292" s="33">
        <v>24</v>
      </c>
      <c r="N1292" s="45" t="e">
        <f>VLOOKUP(EVID_PASTVY!$H1292,KATEGORIE_ZVIRAT!$B$2:$M$31,8,FALSE)</f>
        <v>#N/A</v>
      </c>
      <c r="O1292" s="45" t="e">
        <f>VLOOKUP(EVID_PASTVY!$H1292,KATEGORIE_ZVIRAT!$B$2:$M$31,9,FALSE)</f>
        <v>#N/A</v>
      </c>
      <c r="P1292" s="54" t="e">
        <f>VLOOKUP(EVID_PASTVY!$H1292,KATEGORIE_ZVIRAT!$B$2:$M$31,7,FALSE)*L1292/1000*M1292/24*(F1292-E1292+1)/J1292</f>
        <v>#N/A</v>
      </c>
      <c r="Q1292" s="52" t="e">
        <f>VLOOKUP(EVID_PASTVY!$H1292,KATEGORIE_ZVIRAT!$B$2:$M$31,10,FALSE)*P1292*10</f>
        <v>#N/A</v>
      </c>
      <c r="R1292" s="52" t="e">
        <f>VLOOKUP(EVID_PASTVY!$H1292,KATEGORIE_ZVIRAT!$B$2:$M$31,11,FALSE)*P1292*10</f>
        <v>#N/A</v>
      </c>
      <c r="S1292" s="52" t="e">
        <f>VLOOKUP(EVID_PASTVY!$H1292,KATEGORIE_ZVIRAT!$B$2:$M$31,12,FALSE)*P1292*10</f>
        <v>#N/A</v>
      </c>
    </row>
    <row r="1293" spans="1:19" x14ac:dyDescent="0.2">
      <c r="A1293" s="32"/>
      <c r="B1293" s="37" t="e">
        <f>VLOOKUP($A1293,EVID_OSEVU!$A$1:$M$4972,2,FALSE)</f>
        <v>#N/A</v>
      </c>
      <c r="C1293" s="37" t="e">
        <f>VLOOKUP($A1293,EVID_OSEVU!$A$1:$M$4972,3,FALSE)</f>
        <v>#N/A</v>
      </c>
      <c r="D1293" s="45" t="e">
        <f>VLOOKUP($A1293,EVID_OSEVU!$A$1:$M$4972,4,FALSE)</f>
        <v>#N/A</v>
      </c>
      <c r="E1293" s="35"/>
      <c r="F1293" s="53"/>
      <c r="G1293" s="32"/>
      <c r="H1293" s="45" t="e">
        <f>VLOOKUP(G1293,Export7[#All],2,FALSE)</f>
        <v>#N/A</v>
      </c>
      <c r="I1293" s="45" t="e">
        <f>VLOOKUP($A1293,EVID_OSEVU!$A$1:$M$4972,10,FALSE)</f>
        <v>#N/A</v>
      </c>
      <c r="J1293" s="58" t="e">
        <f>VLOOKUP($A1293,EVID_OSEVU!$A$1:$M$4972,11,FALSE)</f>
        <v>#N/A</v>
      </c>
      <c r="K1293" s="33"/>
      <c r="L1293" s="45" t="e">
        <f>VLOOKUP(EVID_PASTVY!H1293,KATEGORIE_ZVIRAT!$B$2:$M$31,6,FALSE)*K1293</f>
        <v>#N/A</v>
      </c>
      <c r="M1293" s="33">
        <v>24</v>
      </c>
      <c r="N1293" s="45" t="e">
        <f>VLOOKUP(EVID_PASTVY!$H1293,KATEGORIE_ZVIRAT!$B$2:$M$31,8,FALSE)</f>
        <v>#N/A</v>
      </c>
      <c r="O1293" s="45" t="e">
        <f>VLOOKUP(EVID_PASTVY!$H1293,KATEGORIE_ZVIRAT!$B$2:$M$31,9,FALSE)</f>
        <v>#N/A</v>
      </c>
      <c r="P1293" s="54" t="e">
        <f>VLOOKUP(EVID_PASTVY!$H1293,KATEGORIE_ZVIRAT!$B$2:$M$31,7,FALSE)*L1293/1000*M1293/24*(F1293-E1293+1)/J1293</f>
        <v>#N/A</v>
      </c>
      <c r="Q1293" s="52" t="e">
        <f>VLOOKUP(EVID_PASTVY!$H1293,KATEGORIE_ZVIRAT!$B$2:$M$31,10,FALSE)*P1293*10</f>
        <v>#N/A</v>
      </c>
      <c r="R1293" s="52" t="e">
        <f>VLOOKUP(EVID_PASTVY!$H1293,KATEGORIE_ZVIRAT!$B$2:$M$31,11,FALSE)*P1293*10</f>
        <v>#N/A</v>
      </c>
      <c r="S1293" s="52" t="e">
        <f>VLOOKUP(EVID_PASTVY!$H1293,KATEGORIE_ZVIRAT!$B$2:$M$31,12,FALSE)*P1293*10</f>
        <v>#N/A</v>
      </c>
    </row>
    <row r="1294" spans="1:19" x14ac:dyDescent="0.2">
      <c r="A1294" s="32"/>
      <c r="B1294" s="37" t="e">
        <f>VLOOKUP($A1294,EVID_OSEVU!$A$1:$M$4972,2,FALSE)</f>
        <v>#N/A</v>
      </c>
      <c r="C1294" s="37" t="e">
        <f>VLOOKUP($A1294,EVID_OSEVU!$A$1:$M$4972,3,FALSE)</f>
        <v>#N/A</v>
      </c>
      <c r="D1294" s="45" t="e">
        <f>VLOOKUP($A1294,EVID_OSEVU!$A$1:$M$4972,4,FALSE)</f>
        <v>#N/A</v>
      </c>
      <c r="E1294" s="35"/>
      <c r="F1294" s="53"/>
      <c r="G1294" s="32"/>
      <c r="H1294" s="45" t="e">
        <f>VLOOKUP(G1294,Export7[#All],2,FALSE)</f>
        <v>#N/A</v>
      </c>
      <c r="I1294" s="45" t="e">
        <f>VLOOKUP($A1294,EVID_OSEVU!$A$1:$M$4972,10,FALSE)</f>
        <v>#N/A</v>
      </c>
      <c r="J1294" s="58" t="e">
        <f>VLOOKUP($A1294,EVID_OSEVU!$A$1:$M$4972,11,FALSE)</f>
        <v>#N/A</v>
      </c>
      <c r="K1294" s="33"/>
      <c r="L1294" s="45" t="e">
        <f>VLOOKUP(EVID_PASTVY!H1294,KATEGORIE_ZVIRAT!$B$2:$M$31,6,FALSE)*K1294</f>
        <v>#N/A</v>
      </c>
      <c r="M1294" s="33">
        <v>24</v>
      </c>
      <c r="N1294" s="45" t="e">
        <f>VLOOKUP(EVID_PASTVY!$H1294,KATEGORIE_ZVIRAT!$B$2:$M$31,8,FALSE)</f>
        <v>#N/A</v>
      </c>
      <c r="O1294" s="45" t="e">
        <f>VLOOKUP(EVID_PASTVY!$H1294,KATEGORIE_ZVIRAT!$B$2:$M$31,9,FALSE)</f>
        <v>#N/A</v>
      </c>
      <c r="P1294" s="54" t="e">
        <f>VLOOKUP(EVID_PASTVY!$H1294,KATEGORIE_ZVIRAT!$B$2:$M$31,7,FALSE)*L1294/1000*M1294/24*(F1294-E1294+1)/J1294</f>
        <v>#N/A</v>
      </c>
      <c r="Q1294" s="52" t="e">
        <f>VLOOKUP(EVID_PASTVY!$H1294,KATEGORIE_ZVIRAT!$B$2:$M$31,10,FALSE)*P1294*10</f>
        <v>#N/A</v>
      </c>
      <c r="R1294" s="52" t="e">
        <f>VLOOKUP(EVID_PASTVY!$H1294,KATEGORIE_ZVIRAT!$B$2:$M$31,11,FALSE)*P1294*10</f>
        <v>#N/A</v>
      </c>
      <c r="S1294" s="52" t="e">
        <f>VLOOKUP(EVID_PASTVY!$H1294,KATEGORIE_ZVIRAT!$B$2:$M$31,12,FALSE)*P1294*10</f>
        <v>#N/A</v>
      </c>
    </row>
    <row r="1295" spans="1:19" x14ac:dyDescent="0.2">
      <c r="A1295" s="32"/>
      <c r="B1295" s="37" t="e">
        <f>VLOOKUP($A1295,EVID_OSEVU!$A$1:$M$4972,2,FALSE)</f>
        <v>#N/A</v>
      </c>
      <c r="C1295" s="37" t="e">
        <f>VLOOKUP($A1295,EVID_OSEVU!$A$1:$M$4972,3,FALSE)</f>
        <v>#N/A</v>
      </c>
      <c r="D1295" s="45" t="e">
        <f>VLOOKUP($A1295,EVID_OSEVU!$A$1:$M$4972,4,FALSE)</f>
        <v>#N/A</v>
      </c>
      <c r="E1295" s="35"/>
      <c r="F1295" s="53"/>
      <c r="G1295" s="32"/>
      <c r="H1295" s="45" t="e">
        <f>VLOOKUP(G1295,Export7[#All],2,FALSE)</f>
        <v>#N/A</v>
      </c>
      <c r="I1295" s="45" t="e">
        <f>VLOOKUP($A1295,EVID_OSEVU!$A$1:$M$4972,10,FALSE)</f>
        <v>#N/A</v>
      </c>
      <c r="J1295" s="58" t="e">
        <f>VLOOKUP($A1295,EVID_OSEVU!$A$1:$M$4972,11,FALSE)</f>
        <v>#N/A</v>
      </c>
      <c r="K1295" s="33"/>
      <c r="L1295" s="45" t="e">
        <f>VLOOKUP(EVID_PASTVY!H1295,KATEGORIE_ZVIRAT!$B$2:$M$31,6,FALSE)*K1295</f>
        <v>#N/A</v>
      </c>
      <c r="M1295" s="33">
        <v>24</v>
      </c>
      <c r="N1295" s="45" t="e">
        <f>VLOOKUP(EVID_PASTVY!$H1295,KATEGORIE_ZVIRAT!$B$2:$M$31,8,FALSE)</f>
        <v>#N/A</v>
      </c>
      <c r="O1295" s="45" t="e">
        <f>VLOOKUP(EVID_PASTVY!$H1295,KATEGORIE_ZVIRAT!$B$2:$M$31,9,FALSE)</f>
        <v>#N/A</v>
      </c>
      <c r="P1295" s="54" t="e">
        <f>VLOOKUP(EVID_PASTVY!$H1295,KATEGORIE_ZVIRAT!$B$2:$M$31,7,FALSE)*L1295/1000*M1295/24*(F1295-E1295+1)/J1295</f>
        <v>#N/A</v>
      </c>
      <c r="Q1295" s="52" t="e">
        <f>VLOOKUP(EVID_PASTVY!$H1295,KATEGORIE_ZVIRAT!$B$2:$M$31,10,FALSE)*P1295*10</f>
        <v>#N/A</v>
      </c>
      <c r="R1295" s="52" t="e">
        <f>VLOOKUP(EVID_PASTVY!$H1295,KATEGORIE_ZVIRAT!$B$2:$M$31,11,FALSE)*P1295*10</f>
        <v>#N/A</v>
      </c>
      <c r="S1295" s="52" t="e">
        <f>VLOOKUP(EVID_PASTVY!$H1295,KATEGORIE_ZVIRAT!$B$2:$M$31,12,FALSE)*P1295*10</f>
        <v>#N/A</v>
      </c>
    </row>
    <row r="1296" spans="1:19" x14ac:dyDescent="0.2">
      <c r="A1296" s="32"/>
      <c r="B1296" s="37" t="e">
        <f>VLOOKUP($A1296,EVID_OSEVU!$A$1:$M$4972,2,FALSE)</f>
        <v>#N/A</v>
      </c>
      <c r="C1296" s="37" t="e">
        <f>VLOOKUP($A1296,EVID_OSEVU!$A$1:$M$4972,3,FALSE)</f>
        <v>#N/A</v>
      </c>
      <c r="D1296" s="45" t="e">
        <f>VLOOKUP($A1296,EVID_OSEVU!$A$1:$M$4972,4,FALSE)</f>
        <v>#N/A</v>
      </c>
      <c r="E1296" s="35"/>
      <c r="F1296" s="53"/>
      <c r="G1296" s="32"/>
      <c r="H1296" s="45" t="e">
        <f>VLOOKUP(G1296,Export7[#All],2,FALSE)</f>
        <v>#N/A</v>
      </c>
      <c r="I1296" s="45" t="e">
        <f>VLOOKUP($A1296,EVID_OSEVU!$A$1:$M$4972,10,FALSE)</f>
        <v>#N/A</v>
      </c>
      <c r="J1296" s="58" t="e">
        <f>VLOOKUP($A1296,EVID_OSEVU!$A$1:$M$4972,11,FALSE)</f>
        <v>#N/A</v>
      </c>
      <c r="K1296" s="33"/>
      <c r="L1296" s="45" t="e">
        <f>VLOOKUP(EVID_PASTVY!H1296,KATEGORIE_ZVIRAT!$B$2:$M$31,6,FALSE)*K1296</f>
        <v>#N/A</v>
      </c>
      <c r="M1296" s="33">
        <v>24</v>
      </c>
      <c r="N1296" s="45" t="e">
        <f>VLOOKUP(EVID_PASTVY!$H1296,KATEGORIE_ZVIRAT!$B$2:$M$31,8,FALSE)</f>
        <v>#N/A</v>
      </c>
      <c r="O1296" s="45" t="e">
        <f>VLOOKUP(EVID_PASTVY!$H1296,KATEGORIE_ZVIRAT!$B$2:$M$31,9,FALSE)</f>
        <v>#N/A</v>
      </c>
      <c r="P1296" s="54" t="e">
        <f>VLOOKUP(EVID_PASTVY!$H1296,KATEGORIE_ZVIRAT!$B$2:$M$31,7,FALSE)*L1296/1000*M1296/24*(F1296-E1296+1)/J1296</f>
        <v>#N/A</v>
      </c>
      <c r="Q1296" s="52" t="e">
        <f>VLOOKUP(EVID_PASTVY!$H1296,KATEGORIE_ZVIRAT!$B$2:$M$31,10,FALSE)*P1296*10</f>
        <v>#N/A</v>
      </c>
      <c r="R1296" s="52" t="e">
        <f>VLOOKUP(EVID_PASTVY!$H1296,KATEGORIE_ZVIRAT!$B$2:$M$31,11,FALSE)*P1296*10</f>
        <v>#N/A</v>
      </c>
      <c r="S1296" s="52" t="e">
        <f>VLOOKUP(EVID_PASTVY!$H1296,KATEGORIE_ZVIRAT!$B$2:$M$31,12,FALSE)*P1296*10</f>
        <v>#N/A</v>
      </c>
    </row>
    <row r="1297" spans="1:19" x14ac:dyDescent="0.2">
      <c r="A1297" s="32"/>
      <c r="B1297" s="37" t="e">
        <f>VLOOKUP($A1297,EVID_OSEVU!$A$1:$M$4972,2,FALSE)</f>
        <v>#N/A</v>
      </c>
      <c r="C1297" s="37" t="e">
        <f>VLOOKUP($A1297,EVID_OSEVU!$A$1:$M$4972,3,FALSE)</f>
        <v>#N/A</v>
      </c>
      <c r="D1297" s="45" t="e">
        <f>VLOOKUP($A1297,EVID_OSEVU!$A$1:$M$4972,4,FALSE)</f>
        <v>#N/A</v>
      </c>
      <c r="E1297" s="35"/>
      <c r="F1297" s="53"/>
      <c r="G1297" s="32"/>
      <c r="H1297" s="45" t="e">
        <f>VLOOKUP(G1297,Export7[#All],2,FALSE)</f>
        <v>#N/A</v>
      </c>
      <c r="I1297" s="45" t="e">
        <f>VLOOKUP($A1297,EVID_OSEVU!$A$1:$M$4972,10,FALSE)</f>
        <v>#N/A</v>
      </c>
      <c r="J1297" s="58" t="e">
        <f>VLOOKUP($A1297,EVID_OSEVU!$A$1:$M$4972,11,FALSE)</f>
        <v>#N/A</v>
      </c>
      <c r="K1297" s="33"/>
      <c r="L1297" s="45" t="e">
        <f>VLOOKUP(EVID_PASTVY!H1297,KATEGORIE_ZVIRAT!$B$2:$M$31,6,FALSE)*K1297</f>
        <v>#N/A</v>
      </c>
      <c r="M1297" s="33">
        <v>24</v>
      </c>
      <c r="N1297" s="45" t="e">
        <f>VLOOKUP(EVID_PASTVY!$H1297,KATEGORIE_ZVIRAT!$B$2:$M$31,8,FALSE)</f>
        <v>#N/A</v>
      </c>
      <c r="O1297" s="45" t="e">
        <f>VLOOKUP(EVID_PASTVY!$H1297,KATEGORIE_ZVIRAT!$B$2:$M$31,9,FALSE)</f>
        <v>#N/A</v>
      </c>
      <c r="P1297" s="54" t="e">
        <f>VLOOKUP(EVID_PASTVY!$H1297,KATEGORIE_ZVIRAT!$B$2:$M$31,7,FALSE)*L1297/1000*M1297/24*(F1297-E1297+1)/J1297</f>
        <v>#N/A</v>
      </c>
      <c r="Q1297" s="52" t="e">
        <f>VLOOKUP(EVID_PASTVY!$H1297,KATEGORIE_ZVIRAT!$B$2:$M$31,10,FALSE)*P1297*10</f>
        <v>#N/A</v>
      </c>
      <c r="R1297" s="52" t="e">
        <f>VLOOKUP(EVID_PASTVY!$H1297,KATEGORIE_ZVIRAT!$B$2:$M$31,11,FALSE)*P1297*10</f>
        <v>#N/A</v>
      </c>
      <c r="S1297" s="52" t="e">
        <f>VLOOKUP(EVID_PASTVY!$H1297,KATEGORIE_ZVIRAT!$B$2:$M$31,12,FALSE)*P1297*10</f>
        <v>#N/A</v>
      </c>
    </row>
    <row r="1298" spans="1:19" x14ac:dyDescent="0.2">
      <c r="A1298" s="32"/>
      <c r="B1298" s="37" t="e">
        <f>VLOOKUP($A1298,EVID_OSEVU!$A$1:$M$4972,2,FALSE)</f>
        <v>#N/A</v>
      </c>
      <c r="C1298" s="37" t="e">
        <f>VLOOKUP($A1298,EVID_OSEVU!$A$1:$M$4972,3,FALSE)</f>
        <v>#N/A</v>
      </c>
      <c r="D1298" s="45" t="e">
        <f>VLOOKUP($A1298,EVID_OSEVU!$A$1:$M$4972,4,FALSE)</f>
        <v>#N/A</v>
      </c>
      <c r="E1298" s="35"/>
      <c r="F1298" s="53"/>
      <c r="G1298" s="32"/>
      <c r="H1298" s="45" t="e">
        <f>VLOOKUP(G1298,Export7[#All],2,FALSE)</f>
        <v>#N/A</v>
      </c>
      <c r="I1298" s="45" t="e">
        <f>VLOOKUP($A1298,EVID_OSEVU!$A$1:$M$4972,10,FALSE)</f>
        <v>#N/A</v>
      </c>
      <c r="J1298" s="58" t="e">
        <f>VLOOKUP($A1298,EVID_OSEVU!$A$1:$M$4972,11,FALSE)</f>
        <v>#N/A</v>
      </c>
      <c r="K1298" s="33"/>
      <c r="L1298" s="45" t="e">
        <f>VLOOKUP(EVID_PASTVY!H1298,KATEGORIE_ZVIRAT!$B$2:$M$31,6,FALSE)*K1298</f>
        <v>#N/A</v>
      </c>
      <c r="M1298" s="33">
        <v>24</v>
      </c>
      <c r="N1298" s="45" t="e">
        <f>VLOOKUP(EVID_PASTVY!$H1298,KATEGORIE_ZVIRAT!$B$2:$M$31,8,FALSE)</f>
        <v>#N/A</v>
      </c>
      <c r="O1298" s="45" t="e">
        <f>VLOOKUP(EVID_PASTVY!$H1298,KATEGORIE_ZVIRAT!$B$2:$M$31,9,FALSE)</f>
        <v>#N/A</v>
      </c>
      <c r="P1298" s="54" t="e">
        <f>VLOOKUP(EVID_PASTVY!$H1298,KATEGORIE_ZVIRAT!$B$2:$M$31,7,FALSE)*L1298/1000*M1298/24*(F1298-E1298+1)/J1298</f>
        <v>#N/A</v>
      </c>
      <c r="Q1298" s="52" t="e">
        <f>VLOOKUP(EVID_PASTVY!$H1298,KATEGORIE_ZVIRAT!$B$2:$M$31,10,FALSE)*P1298*10</f>
        <v>#N/A</v>
      </c>
      <c r="R1298" s="52" t="e">
        <f>VLOOKUP(EVID_PASTVY!$H1298,KATEGORIE_ZVIRAT!$B$2:$M$31,11,FALSE)*P1298*10</f>
        <v>#N/A</v>
      </c>
      <c r="S1298" s="52" t="e">
        <f>VLOOKUP(EVID_PASTVY!$H1298,KATEGORIE_ZVIRAT!$B$2:$M$31,12,FALSE)*P1298*10</f>
        <v>#N/A</v>
      </c>
    </row>
    <row r="1299" spans="1:19" x14ac:dyDescent="0.2">
      <c r="A1299" s="32"/>
      <c r="B1299" s="37" t="e">
        <f>VLOOKUP($A1299,EVID_OSEVU!$A$1:$M$4972,2,FALSE)</f>
        <v>#N/A</v>
      </c>
      <c r="C1299" s="37" t="e">
        <f>VLOOKUP($A1299,EVID_OSEVU!$A$1:$M$4972,3,FALSE)</f>
        <v>#N/A</v>
      </c>
      <c r="D1299" s="45" t="e">
        <f>VLOOKUP($A1299,EVID_OSEVU!$A$1:$M$4972,4,FALSE)</f>
        <v>#N/A</v>
      </c>
      <c r="E1299" s="35"/>
      <c r="F1299" s="53"/>
      <c r="G1299" s="32"/>
      <c r="H1299" s="45" t="e">
        <f>VLOOKUP(G1299,Export7[#All],2,FALSE)</f>
        <v>#N/A</v>
      </c>
      <c r="I1299" s="45" t="e">
        <f>VLOOKUP($A1299,EVID_OSEVU!$A$1:$M$4972,10,FALSE)</f>
        <v>#N/A</v>
      </c>
      <c r="J1299" s="58" t="e">
        <f>VLOOKUP($A1299,EVID_OSEVU!$A$1:$M$4972,11,FALSE)</f>
        <v>#N/A</v>
      </c>
      <c r="K1299" s="33"/>
      <c r="L1299" s="45" t="e">
        <f>VLOOKUP(EVID_PASTVY!H1299,KATEGORIE_ZVIRAT!$B$2:$M$31,6,FALSE)*K1299</f>
        <v>#N/A</v>
      </c>
      <c r="M1299" s="33">
        <v>24</v>
      </c>
      <c r="N1299" s="45" t="e">
        <f>VLOOKUP(EVID_PASTVY!$H1299,KATEGORIE_ZVIRAT!$B$2:$M$31,8,FALSE)</f>
        <v>#N/A</v>
      </c>
      <c r="O1299" s="45" t="e">
        <f>VLOOKUP(EVID_PASTVY!$H1299,KATEGORIE_ZVIRAT!$B$2:$M$31,9,FALSE)</f>
        <v>#N/A</v>
      </c>
      <c r="P1299" s="54" t="e">
        <f>VLOOKUP(EVID_PASTVY!$H1299,KATEGORIE_ZVIRAT!$B$2:$M$31,7,FALSE)*L1299/1000*M1299/24*(F1299-E1299+1)/J1299</f>
        <v>#N/A</v>
      </c>
      <c r="Q1299" s="52" t="e">
        <f>VLOOKUP(EVID_PASTVY!$H1299,KATEGORIE_ZVIRAT!$B$2:$M$31,10,FALSE)*P1299*10</f>
        <v>#N/A</v>
      </c>
      <c r="R1299" s="52" t="e">
        <f>VLOOKUP(EVID_PASTVY!$H1299,KATEGORIE_ZVIRAT!$B$2:$M$31,11,FALSE)*P1299*10</f>
        <v>#N/A</v>
      </c>
      <c r="S1299" s="52" t="e">
        <f>VLOOKUP(EVID_PASTVY!$H1299,KATEGORIE_ZVIRAT!$B$2:$M$31,12,FALSE)*P1299*10</f>
        <v>#N/A</v>
      </c>
    </row>
    <row r="1300" spans="1:19" x14ac:dyDescent="0.2">
      <c r="A1300" s="32"/>
      <c r="B1300" s="37" t="e">
        <f>VLOOKUP($A1300,EVID_OSEVU!$A$1:$M$4972,2,FALSE)</f>
        <v>#N/A</v>
      </c>
      <c r="C1300" s="37" t="e">
        <f>VLOOKUP($A1300,EVID_OSEVU!$A$1:$M$4972,3,FALSE)</f>
        <v>#N/A</v>
      </c>
      <c r="D1300" s="45" t="e">
        <f>VLOOKUP($A1300,EVID_OSEVU!$A$1:$M$4972,4,FALSE)</f>
        <v>#N/A</v>
      </c>
      <c r="E1300" s="35"/>
      <c r="F1300" s="53"/>
      <c r="G1300" s="32"/>
      <c r="H1300" s="45" t="e">
        <f>VLOOKUP(G1300,Export7[#All],2,FALSE)</f>
        <v>#N/A</v>
      </c>
      <c r="I1300" s="45" t="e">
        <f>VLOOKUP($A1300,EVID_OSEVU!$A$1:$M$4972,10,FALSE)</f>
        <v>#N/A</v>
      </c>
      <c r="J1300" s="58" t="e">
        <f>VLOOKUP($A1300,EVID_OSEVU!$A$1:$M$4972,11,FALSE)</f>
        <v>#N/A</v>
      </c>
      <c r="K1300" s="33"/>
      <c r="L1300" s="45" t="e">
        <f>VLOOKUP(EVID_PASTVY!H1300,KATEGORIE_ZVIRAT!$B$2:$M$31,6,FALSE)*K1300</f>
        <v>#N/A</v>
      </c>
      <c r="M1300" s="33">
        <v>24</v>
      </c>
      <c r="N1300" s="45" t="e">
        <f>VLOOKUP(EVID_PASTVY!$H1300,KATEGORIE_ZVIRAT!$B$2:$M$31,8,FALSE)</f>
        <v>#N/A</v>
      </c>
      <c r="O1300" s="45" t="e">
        <f>VLOOKUP(EVID_PASTVY!$H1300,KATEGORIE_ZVIRAT!$B$2:$M$31,9,FALSE)</f>
        <v>#N/A</v>
      </c>
      <c r="P1300" s="54" t="e">
        <f>VLOOKUP(EVID_PASTVY!$H1300,KATEGORIE_ZVIRAT!$B$2:$M$31,7,FALSE)*L1300/1000*M1300/24*(F1300-E1300+1)/J1300</f>
        <v>#N/A</v>
      </c>
      <c r="Q1300" s="52" t="e">
        <f>VLOOKUP(EVID_PASTVY!$H1300,KATEGORIE_ZVIRAT!$B$2:$M$31,10,FALSE)*P1300*10</f>
        <v>#N/A</v>
      </c>
      <c r="R1300" s="52" t="e">
        <f>VLOOKUP(EVID_PASTVY!$H1300,KATEGORIE_ZVIRAT!$B$2:$M$31,11,FALSE)*P1300*10</f>
        <v>#N/A</v>
      </c>
      <c r="S1300" s="52" t="e">
        <f>VLOOKUP(EVID_PASTVY!$H1300,KATEGORIE_ZVIRAT!$B$2:$M$31,12,FALSE)*P1300*10</f>
        <v>#N/A</v>
      </c>
    </row>
    <row r="1301" spans="1:19" x14ac:dyDescent="0.2">
      <c r="A1301" s="32"/>
      <c r="B1301" s="37" t="e">
        <f>VLOOKUP($A1301,EVID_OSEVU!$A$1:$M$4972,2,FALSE)</f>
        <v>#N/A</v>
      </c>
      <c r="C1301" s="37" t="e">
        <f>VLOOKUP($A1301,EVID_OSEVU!$A$1:$M$4972,3,FALSE)</f>
        <v>#N/A</v>
      </c>
      <c r="D1301" s="45" t="e">
        <f>VLOOKUP($A1301,EVID_OSEVU!$A$1:$M$4972,4,FALSE)</f>
        <v>#N/A</v>
      </c>
      <c r="E1301" s="35"/>
      <c r="F1301" s="53"/>
      <c r="G1301" s="32"/>
      <c r="H1301" s="45" t="e">
        <f>VLOOKUP(G1301,Export7[#All],2,FALSE)</f>
        <v>#N/A</v>
      </c>
      <c r="I1301" s="45" t="e">
        <f>VLOOKUP($A1301,EVID_OSEVU!$A$1:$M$4972,10,FALSE)</f>
        <v>#N/A</v>
      </c>
      <c r="J1301" s="58" t="e">
        <f>VLOOKUP($A1301,EVID_OSEVU!$A$1:$M$4972,11,FALSE)</f>
        <v>#N/A</v>
      </c>
      <c r="K1301" s="33"/>
      <c r="L1301" s="45" t="e">
        <f>VLOOKUP(EVID_PASTVY!H1301,KATEGORIE_ZVIRAT!$B$2:$M$31,6,FALSE)*K1301</f>
        <v>#N/A</v>
      </c>
      <c r="M1301" s="33">
        <v>24</v>
      </c>
      <c r="N1301" s="45" t="e">
        <f>VLOOKUP(EVID_PASTVY!$H1301,KATEGORIE_ZVIRAT!$B$2:$M$31,8,FALSE)</f>
        <v>#N/A</v>
      </c>
      <c r="O1301" s="45" t="e">
        <f>VLOOKUP(EVID_PASTVY!$H1301,KATEGORIE_ZVIRAT!$B$2:$M$31,9,FALSE)</f>
        <v>#N/A</v>
      </c>
      <c r="P1301" s="54" t="e">
        <f>VLOOKUP(EVID_PASTVY!$H1301,KATEGORIE_ZVIRAT!$B$2:$M$31,7,FALSE)*L1301/1000*M1301/24*(F1301-E1301+1)/J1301</f>
        <v>#N/A</v>
      </c>
      <c r="Q1301" s="52" t="e">
        <f>VLOOKUP(EVID_PASTVY!$H1301,KATEGORIE_ZVIRAT!$B$2:$M$31,10,FALSE)*P1301*10</f>
        <v>#N/A</v>
      </c>
      <c r="R1301" s="52" t="e">
        <f>VLOOKUP(EVID_PASTVY!$H1301,KATEGORIE_ZVIRAT!$B$2:$M$31,11,FALSE)*P1301*10</f>
        <v>#N/A</v>
      </c>
      <c r="S1301" s="52" t="e">
        <f>VLOOKUP(EVID_PASTVY!$H1301,KATEGORIE_ZVIRAT!$B$2:$M$31,12,FALSE)*P1301*10</f>
        <v>#N/A</v>
      </c>
    </row>
    <row r="1302" spans="1:19" x14ac:dyDescent="0.2">
      <c r="A1302" s="32"/>
      <c r="B1302" s="37" t="e">
        <f>VLOOKUP($A1302,EVID_OSEVU!$A$1:$M$4972,2,FALSE)</f>
        <v>#N/A</v>
      </c>
      <c r="C1302" s="37" t="e">
        <f>VLOOKUP($A1302,EVID_OSEVU!$A$1:$M$4972,3,FALSE)</f>
        <v>#N/A</v>
      </c>
      <c r="D1302" s="45" t="e">
        <f>VLOOKUP($A1302,EVID_OSEVU!$A$1:$M$4972,4,FALSE)</f>
        <v>#N/A</v>
      </c>
      <c r="E1302" s="35"/>
      <c r="F1302" s="53"/>
      <c r="G1302" s="32"/>
      <c r="H1302" s="45" t="e">
        <f>VLOOKUP(G1302,Export7[#All],2,FALSE)</f>
        <v>#N/A</v>
      </c>
      <c r="I1302" s="45" t="e">
        <f>VLOOKUP($A1302,EVID_OSEVU!$A$1:$M$4972,10,FALSE)</f>
        <v>#N/A</v>
      </c>
      <c r="J1302" s="58" t="e">
        <f>VLOOKUP($A1302,EVID_OSEVU!$A$1:$M$4972,11,FALSE)</f>
        <v>#N/A</v>
      </c>
      <c r="K1302" s="33"/>
      <c r="L1302" s="45" t="e">
        <f>VLOOKUP(EVID_PASTVY!H1302,KATEGORIE_ZVIRAT!$B$2:$M$31,6,FALSE)*K1302</f>
        <v>#N/A</v>
      </c>
      <c r="M1302" s="33">
        <v>24</v>
      </c>
      <c r="N1302" s="45" t="e">
        <f>VLOOKUP(EVID_PASTVY!$H1302,KATEGORIE_ZVIRAT!$B$2:$M$31,8,FALSE)</f>
        <v>#N/A</v>
      </c>
      <c r="O1302" s="45" t="e">
        <f>VLOOKUP(EVID_PASTVY!$H1302,KATEGORIE_ZVIRAT!$B$2:$M$31,9,FALSE)</f>
        <v>#N/A</v>
      </c>
      <c r="P1302" s="54" t="e">
        <f>VLOOKUP(EVID_PASTVY!$H1302,KATEGORIE_ZVIRAT!$B$2:$M$31,7,FALSE)*L1302/1000*M1302/24*(F1302-E1302+1)/J1302</f>
        <v>#N/A</v>
      </c>
      <c r="Q1302" s="52" t="e">
        <f>VLOOKUP(EVID_PASTVY!$H1302,KATEGORIE_ZVIRAT!$B$2:$M$31,10,FALSE)*P1302*10</f>
        <v>#N/A</v>
      </c>
      <c r="R1302" s="52" t="e">
        <f>VLOOKUP(EVID_PASTVY!$H1302,KATEGORIE_ZVIRAT!$B$2:$M$31,11,FALSE)*P1302*10</f>
        <v>#N/A</v>
      </c>
      <c r="S1302" s="52" t="e">
        <f>VLOOKUP(EVID_PASTVY!$H1302,KATEGORIE_ZVIRAT!$B$2:$M$31,12,FALSE)*P1302*10</f>
        <v>#N/A</v>
      </c>
    </row>
    <row r="1303" spans="1:19" x14ac:dyDescent="0.2">
      <c r="A1303" s="32"/>
      <c r="B1303" s="37" t="e">
        <f>VLOOKUP($A1303,EVID_OSEVU!$A$1:$M$4972,2,FALSE)</f>
        <v>#N/A</v>
      </c>
      <c r="C1303" s="37" t="e">
        <f>VLOOKUP($A1303,EVID_OSEVU!$A$1:$M$4972,3,FALSE)</f>
        <v>#N/A</v>
      </c>
      <c r="D1303" s="45" t="e">
        <f>VLOOKUP($A1303,EVID_OSEVU!$A$1:$M$4972,4,FALSE)</f>
        <v>#N/A</v>
      </c>
      <c r="E1303" s="35"/>
      <c r="F1303" s="53"/>
      <c r="G1303" s="32"/>
      <c r="H1303" s="45" t="e">
        <f>VLOOKUP(G1303,Export7[#All],2,FALSE)</f>
        <v>#N/A</v>
      </c>
      <c r="I1303" s="45" t="e">
        <f>VLOOKUP($A1303,EVID_OSEVU!$A$1:$M$4972,10,FALSE)</f>
        <v>#N/A</v>
      </c>
      <c r="J1303" s="58" t="e">
        <f>VLOOKUP($A1303,EVID_OSEVU!$A$1:$M$4972,11,FALSE)</f>
        <v>#N/A</v>
      </c>
      <c r="K1303" s="33"/>
      <c r="L1303" s="45" t="e">
        <f>VLOOKUP(EVID_PASTVY!H1303,KATEGORIE_ZVIRAT!$B$2:$M$31,6,FALSE)*K1303</f>
        <v>#N/A</v>
      </c>
      <c r="M1303" s="33">
        <v>24</v>
      </c>
      <c r="N1303" s="45" t="e">
        <f>VLOOKUP(EVID_PASTVY!$H1303,KATEGORIE_ZVIRAT!$B$2:$M$31,8,FALSE)</f>
        <v>#N/A</v>
      </c>
      <c r="O1303" s="45" t="e">
        <f>VLOOKUP(EVID_PASTVY!$H1303,KATEGORIE_ZVIRAT!$B$2:$M$31,9,FALSE)</f>
        <v>#N/A</v>
      </c>
      <c r="P1303" s="54" t="e">
        <f>VLOOKUP(EVID_PASTVY!$H1303,KATEGORIE_ZVIRAT!$B$2:$M$31,7,FALSE)*L1303/1000*M1303/24*(F1303-E1303+1)/J1303</f>
        <v>#N/A</v>
      </c>
      <c r="Q1303" s="52" t="e">
        <f>VLOOKUP(EVID_PASTVY!$H1303,KATEGORIE_ZVIRAT!$B$2:$M$31,10,FALSE)*P1303*10</f>
        <v>#N/A</v>
      </c>
      <c r="R1303" s="52" t="e">
        <f>VLOOKUP(EVID_PASTVY!$H1303,KATEGORIE_ZVIRAT!$B$2:$M$31,11,FALSE)*P1303*10</f>
        <v>#N/A</v>
      </c>
      <c r="S1303" s="52" t="e">
        <f>VLOOKUP(EVID_PASTVY!$H1303,KATEGORIE_ZVIRAT!$B$2:$M$31,12,FALSE)*P1303*10</f>
        <v>#N/A</v>
      </c>
    </row>
    <row r="1304" spans="1:19" x14ac:dyDescent="0.2">
      <c r="A1304" s="32"/>
      <c r="B1304" s="37" t="e">
        <f>VLOOKUP($A1304,EVID_OSEVU!$A$1:$M$4972,2,FALSE)</f>
        <v>#N/A</v>
      </c>
      <c r="C1304" s="37" t="e">
        <f>VLOOKUP($A1304,EVID_OSEVU!$A$1:$M$4972,3,FALSE)</f>
        <v>#N/A</v>
      </c>
      <c r="D1304" s="45" t="e">
        <f>VLOOKUP($A1304,EVID_OSEVU!$A$1:$M$4972,4,FALSE)</f>
        <v>#N/A</v>
      </c>
      <c r="E1304" s="35"/>
      <c r="F1304" s="53"/>
      <c r="G1304" s="32"/>
      <c r="H1304" s="45" t="e">
        <f>VLOOKUP(G1304,Export7[#All],2,FALSE)</f>
        <v>#N/A</v>
      </c>
      <c r="I1304" s="45" t="e">
        <f>VLOOKUP($A1304,EVID_OSEVU!$A$1:$M$4972,10,FALSE)</f>
        <v>#N/A</v>
      </c>
      <c r="J1304" s="58" t="e">
        <f>VLOOKUP($A1304,EVID_OSEVU!$A$1:$M$4972,11,FALSE)</f>
        <v>#N/A</v>
      </c>
      <c r="K1304" s="33"/>
      <c r="L1304" s="45" t="e">
        <f>VLOOKUP(EVID_PASTVY!H1304,KATEGORIE_ZVIRAT!$B$2:$M$31,6,FALSE)*K1304</f>
        <v>#N/A</v>
      </c>
      <c r="M1304" s="33">
        <v>24</v>
      </c>
      <c r="N1304" s="45" t="e">
        <f>VLOOKUP(EVID_PASTVY!$H1304,KATEGORIE_ZVIRAT!$B$2:$M$31,8,FALSE)</f>
        <v>#N/A</v>
      </c>
      <c r="O1304" s="45" t="e">
        <f>VLOOKUP(EVID_PASTVY!$H1304,KATEGORIE_ZVIRAT!$B$2:$M$31,9,FALSE)</f>
        <v>#N/A</v>
      </c>
      <c r="P1304" s="54" t="e">
        <f>VLOOKUP(EVID_PASTVY!$H1304,KATEGORIE_ZVIRAT!$B$2:$M$31,7,FALSE)*L1304/1000*M1304/24*(F1304-E1304+1)/J1304</f>
        <v>#N/A</v>
      </c>
      <c r="Q1304" s="52" t="e">
        <f>VLOOKUP(EVID_PASTVY!$H1304,KATEGORIE_ZVIRAT!$B$2:$M$31,10,FALSE)*P1304*10</f>
        <v>#N/A</v>
      </c>
      <c r="R1304" s="52" t="e">
        <f>VLOOKUP(EVID_PASTVY!$H1304,KATEGORIE_ZVIRAT!$B$2:$M$31,11,FALSE)*P1304*10</f>
        <v>#N/A</v>
      </c>
      <c r="S1304" s="52" t="e">
        <f>VLOOKUP(EVID_PASTVY!$H1304,KATEGORIE_ZVIRAT!$B$2:$M$31,12,FALSE)*P1304*10</f>
        <v>#N/A</v>
      </c>
    </row>
    <row r="1305" spans="1:19" x14ac:dyDescent="0.2">
      <c r="A1305" s="32"/>
      <c r="B1305" s="37" t="e">
        <f>VLOOKUP($A1305,EVID_OSEVU!$A$1:$M$4972,2,FALSE)</f>
        <v>#N/A</v>
      </c>
      <c r="C1305" s="37" t="e">
        <f>VLOOKUP($A1305,EVID_OSEVU!$A$1:$M$4972,3,FALSE)</f>
        <v>#N/A</v>
      </c>
      <c r="D1305" s="45" t="e">
        <f>VLOOKUP($A1305,EVID_OSEVU!$A$1:$M$4972,4,FALSE)</f>
        <v>#N/A</v>
      </c>
      <c r="E1305" s="35"/>
      <c r="F1305" s="53"/>
      <c r="G1305" s="32"/>
      <c r="H1305" s="45" t="e">
        <f>VLOOKUP(G1305,Export7[#All],2,FALSE)</f>
        <v>#N/A</v>
      </c>
      <c r="I1305" s="45" t="e">
        <f>VLOOKUP($A1305,EVID_OSEVU!$A$1:$M$4972,10,FALSE)</f>
        <v>#N/A</v>
      </c>
      <c r="J1305" s="58" t="e">
        <f>VLOOKUP($A1305,EVID_OSEVU!$A$1:$M$4972,11,FALSE)</f>
        <v>#N/A</v>
      </c>
      <c r="K1305" s="33"/>
      <c r="L1305" s="45" t="e">
        <f>VLOOKUP(EVID_PASTVY!H1305,KATEGORIE_ZVIRAT!$B$2:$M$31,6,FALSE)*K1305</f>
        <v>#N/A</v>
      </c>
      <c r="M1305" s="33">
        <v>24</v>
      </c>
      <c r="N1305" s="45" t="e">
        <f>VLOOKUP(EVID_PASTVY!$H1305,KATEGORIE_ZVIRAT!$B$2:$M$31,8,FALSE)</f>
        <v>#N/A</v>
      </c>
      <c r="O1305" s="45" t="e">
        <f>VLOOKUP(EVID_PASTVY!$H1305,KATEGORIE_ZVIRAT!$B$2:$M$31,9,FALSE)</f>
        <v>#N/A</v>
      </c>
      <c r="P1305" s="54" t="e">
        <f>VLOOKUP(EVID_PASTVY!$H1305,KATEGORIE_ZVIRAT!$B$2:$M$31,7,FALSE)*L1305/1000*M1305/24*(F1305-E1305+1)/J1305</f>
        <v>#N/A</v>
      </c>
      <c r="Q1305" s="52" t="e">
        <f>VLOOKUP(EVID_PASTVY!$H1305,KATEGORIE_ZVIRAT!$B$2:$M$31,10,FALSE)*P1305*10</f>
        <v>#N/A</v>
      </c>
      <c r="R1305" s="52" t="e">
        <f>VLOOKUP(EVID_PASTVY!$H1305,KATEGORIE_ZVIRAT!$B$2:$M$31,11,FALSE)*P1305*10</f>
        <v>#N/A</v>
      </c>
      <c r="S1305" s="52" t="e">
        <f>VLOOKUP(EVID_PASTVY!$H1305,KATEGORIE_ZVIRAT!$B$2:$M$31,12,FALSE)*P1305*10</f>
        <v>#N/A</v>
      </c>
    </row>
    <row r="1306" spans="1:19" x14ac:dyDescent="0.2">
      <c r="A1306" s="32"/>
      <c r="B1306" s="37" t="e">
        <f>VLOOKUP($A1306,EVID_OSEVU!$A$1:$M$4972,2,FALSE)</f>
        <v>#N/A</v>
      </c>
      <c r="C1306" s="37" t="e">
        <f>VLOOKUP($A1306,EVID_OSEVU!$A$1:$M$4972,3,FALSE)</f>
        <v>#N/A</v>
      </c>
      <c r="D1306" s="45" t="e">
        <f>VLOOKUP($A1306,EVID_OSEVU!$A$1:$M$4972,4,FALSE)</f>
        <v>#N/A</v>
      </c>
      <c r="E1306" s="35"/>
      <c r="F1306" s="53"/>
      <c r="G1306" s="32"/>
      <c r="H1306" s="45" t="e">
        <f>VLOOKUP(G1306,Export7[#All],2,FALSE)</f>
        <v>#N/A</v>
      </c>
      <c r="I1306" s="45" t="e">
        <f>VLOOKUP($A1306,EVID_OSEVU!$A$1:$M$4972,10,FALSE)</f>
        <v>#N/A</v>
      </c>
      <c r="J1306" s="58" t="e">
        <f>VLOOKUP($A1306,EVID_OSEVU!$A$1:$M$4972,11,FALSE)</f>
        <v>#N/A</v>
      </c>
      <c r="K1306" s="33"/>
      <c r="L1306" s="45" t="e">
        <f>VLOOKUP(EVID_PASTVY!H1306,KATEGORIE_ZVIRAT!$B$2:$M$31,6,FALSE)*K1306</f>
        <v>#N/A</v>
      </c>
      <c r="M1306" s="33">
        <v>24</v>
      </c>
      <c r="N1306" s="45" t="e">
        <f>VLOOKUP(EVID_PASTVY!$H1306,KATEGORIE_ZVIRAT!$B$2:$M$31,8,FALSE)</f>
        <v>#N/A</v>
      </c>
      <c r="O1306" s="45" t="e">
        <f>VLOOKUP(EVID_PASTVY!$H1306,KATEGORIE_ZVIRAT!$B$2:$M$31,9,FALSE)</f>
        <v>#N/A</v>
      </c>
      <c r="P1306" s="54" t="e">
        <f>VLOOKUP(EVID_PASTVY!$H1306,KATEGORIE_ZVIRAT!$B$2:$M$31,7,FALSE)*L1306/1000*M1306/24*(F1306-E1306+1)/J1306</f>
        <v>#N/A</v>
      </c>
      <c r="Q1306" s="52" t="e">
        <f>VLOOKUP(EVID_PASTVY!$H1306,KATEGORIE_ZVIRAT!$B$2:$M$31,10,FALSE)*P1306*10</f>
        <v>#N/A</v>
      </c>
      <c r="R1306" s="52" t="e">
        <f>VLOOKUP(EVID_PASTVY!$H1306,KATEGORIE_ZVIRAT!$B$2:$M$31,11,FALSE)*P1306*10</f>
        <v>#N/A</v>
      </c>
      <c r="S1306" s="52" t="e">
        <f>VLOOKUP(EVID_PASTVY!$H1306,KATEGORIE_ZVIRAT!$B$2:$M$31,12,FALSE)*P1306*10</f>
        <v>#N/A</v>
      </c>
    </row>
    <row r="1307" spans="1:19" x14ac:dyDescent="0.2">
      <c r="A1307" s="32"/>
      <c r="B1307" s="37" t="e">
        <f>VLOOKUP($A1307,EVID_OSEVU!$A$1:$M$4972,2,FALSE)</f>
        <v>#N/A</v>
      </c>
      <c r="C1307" s="37" t="e">
        <f>VLOOKUP($A1307,EVID_OSEVU!$A$1:$M$4972,3,FALSE)</f>
        <v>#N/A</v>
      </c>
      <c r="D1307" s="45" t="e">
        <f>VLOOKUP($A1307,EVID_OSEVU!$A$1:$M$4972,4,FALSE)</f>
        <v>#N/A</v>
      </c>
      <c r="E1307" s="35"/>
      <c r="F1307" s="53"/>
      <c r="G1307" s="32"/>
      <c r="H1307" s="45" t="e">
        <f>VLOOKUP(G1307,Export7[#All],2,FALSE)</f>
        <v>#N/A</v>
      </c>
      <c r="I1307" s="45" t="e">
        <f>VLOOKUP($A1307,EVID_OSEVU!$A$1:$M$4972,10,FALSE)</f>
        <v>#N/A</v>
      </c>
      <c r="J1307" s="58" t="e">
        <f>VLOOKUP($A1307,EVID_OSEVU!$A$1:$M$4972,11,FALSE)</f>
        <v>#N/A</v>
      </c>
      <c r="K1307" s="33"/>
      <c r="L1307" s="45" t="e">
        <f>VLOOKUP(EVID_PASTVY!H1307,KATEGORIE_ZVIRAT!$B$2:$M$31,6,FALSE)*K1307</f>
        <v>#N/A</v>
      </c>
      <c r="M1307" s="33">
        <v>24</v>
      </c>
      <c r="N1307" s="45" t="e">
        <f>VLOOKUP(EVID_PASTVY!$H1307,KATEGORIE_ZVIRAT!$B$2:$M$31,8,FALSE)</f>
        <v>#N/A</v>
      </c>
      <c r="O1307" s="45" t="e">
        <f>VLOOKUP(EVID_PASTVY!$H1307,KATEGORIE_ZVIRAT!$B$2:$M$31,9,FALSE)</f>
        <v>#N/A</v>
      </c>
      <c r="P1307" s="54" t="e">
        <f>VLOOKUP(EVID_PASTVY!$H1307,KATEGORIE_ZVIRAT!$B$2:$M$31,7,FALSE)*L1307/1000*M1307/24*(F1307-E1307+1)/J1307</f>
        <v>#N/A</v>
      </c>
      <c r="Q1307" s="52" t="e">
        <f>VLOOKUP(EVID_PASTVY!$H1307,KATEGORIE_ZVIRAT!$B$2:$M$31,10,FALSE)*P1307*10</f>
        <v>#N/A</v>
      </c>
      <c r="R1307" s="52" t="e">
        <f>VLOOKUP(EVID_PASTVY!$H1307,KATEGORIE_ZVIRAT!$B$2:$M$31,11,FALSE)*P1307*10</f>
        <v>#N/A</v>
      </c>
      <c r="S1307" s="52" t="e">
        <f>VLOOKUP(EVID_PASTVY!$H1307,KATEGORIE_ZVIRAT!$B$2:$M$31,12,FALSE)*P1307*10</f>
        <v>#N/A</v>
      </c>
    </row>
    <row r="1308" spans="1:19" x14ac:dyDescent="0.2">
      <c r="A1308" s="32"/>
      <c r="B1308" s="37" t="e">
        <f>VLOOKUP($A1308,EVID_OSEVU!$A$1:$M$4972,2,FALSE)</f>
        <v>#N/A</v>
      </c>
      <c r="C1308" s="37" t="e">
        <f>VLOOKUP($A1308,EVID_OSEVU!$A$1:$M$4972,3,FALSE)</f>
        <v>#N/A</v>
      </c>
      <c r="D1308" s="45" t="e">
        <f>VLOOKUP($A1308,EVID_OSEVU!$A$1:$M$4972,4,FALSE)</f>
        <v>#N/A</v>
      </c>
      <c r="E1308" s="35"/>
      <c r="F1308" s="53"/>
      <c r="G1308" s="32"/>
      <c r="H1308" s="45" t="e">
        <f>VLOOKUP(G1308,Export7[#All],2,FALSE)</f>
        <v>#N/A</v>
      </c>
      <c r="I1308" s="45" t="e">
        <f>VLOOKUP($A1308,EVID_OSEVU!$A$1:$M$4972,10,FALSE)</f>
        <v>#N/A</v>
      </c>
      <c r="J1308" s="58" t="e">
        <f>VLOOKUP($A1308,EVID_OSEVU!$A$1:$M$4972,11,FALSE)</f>
        <v>#N/A</v>
      </c>
      <c r="K1308" s="33"/>
      <c r="L1308" s="45" t="e">
        <f>VLOOKUP(EVID_PASTVY!H1308,KATEGORIE_ZVIRAT!$B$2:$M$31,6,FALSE)*K1308</f>
        <v>#N/A</v>
      </c>
      <c r="M1308" s="33">
        <v>24</v>
      </c>
      <c r="N1308" s="45" t="e">
        <f>VLOOKUP(EVID_PASTVY!$H1308,KATEGORIE_ZVIRAT!$B$2:$M$31,8,FALSE)</f>
        <v>#N/A</v>
      </c>
      <c r="O1308" s="45" t="e">
        <f>VLOOKUP(EVID_PASTVY!$H1308,KATEGORIE_ZVIRAT!$B$2:$M$31,9,FALSE)</f>
        <v>#N/A</v>
      </c>
      <c r="P1308" s="54" t="e">
        <f>VLOOKUP(EVID_PASTVY!$H1308,KATEGORIE_ZVIRAT!$B$2:$M$31,7,FALSE)*L1308/1000*M1308/24*(F1308-E1308+1)/J1308</f>
        <v>#N/A</v>
      </c>
      <c r="Q1308" s="52" t="e">
        <f>VLOOKUP(EVID_PASTVY!$H1308,KATEGORIE_ZVIRAT!$B$2:$M$31,10,FALSE)*P1308*10</f>
        <v>#N/A</v>
      </c>
      <c r="R1308" s="52" t="e">
        <f>VLOOKUP(EVID_PASTVY!$H1308,KATEGORIE_ZVIRAT!$B$2:$M$31,11,FALSE)*P1308*10</f>
        <v>#N/A</v>
      </c>
      <c r="S1308" s="52" t="e">
        <f>VLOOKUP(EVID_PASTVY!$H1308,KATEGORIE_ZVIRAT!$B$2:$M$31,12,FALSE)*P1308*10</f>
        <v>#N/A</v>
      </c>
    </row>
    <row r="1309" spans="1:19" x14ac:dyDescent="0.2">
      <c r="A1309" s="32"/>
      <c r="B1309" s="37" t="e">
        <f>VLOOKUP($A1309,EVID_OSEVU!$A$1:$M$4972,2,FALSE)</f>
        <v>#N/A</v>
      </c>
      <c r="C1309" s="37" t="e">
        <f>VLOOKUP($A1309,EVID_OSEVU!$A$1:$M$4972,3,FALSE)</f>
        <v>#N/A</v>
      </c>
      <c r="D1309" s="45" t="e">
        <f>VLOOKUP($A1309,EVID_OSEVU!$A$1:$M$4972,4,FALSE)</f>
        <v>#N/A</v>
      </c>
      <c r="E1309" s="35"/>
      <c r="F1309" s="53"/>
      <c r="G1309" s="32"/>
      <c r="H1309" s="45" t="e">
        <f>VLOOKUP(G1309,Export7[#All],2,FALSE)</f>
        <v>#N/A</v>
      </c>
      <c r="I1309" s="45" t="e">
        <f>VLOOKUP($A1309,EVID_OSEVU!$A$1:$M$4972,10,FALSE)</f>
        <v>#N/A</v>
      </c>
      <c r="J1309" s="58" t="e">
        <f>VLOOKUP($A1309,EVID_OSEVU!$A$1:$M$4972,11,FALSE)</f>
        <v>#N/A</v>
      </c>
      <c r="K1309" s="33"/>
      <c r="L1309" s="45" t="e">
        <f>VLOOKUP(EVID_PASTVY!H1309,KATEGORIE_ZVIRAT!$B$2:$M$31,6,FALSE)*K1309</f>
        <v>#N/A</v>
      </c>
      <c r="M1309" s="33">
        <v>24</v>
      </c>
      <c r="N1309" s="45" t="e">
        <f>VLOOKUP(EVID_PASTVY!$H1309,KATEGORIE_ZVIRAT!$B$2:$M$31,8,FALSE)</f>
        <v>#N/A</v>
      </c>
      <c r="O1309" s="45" t="e">
        <f>VLOOKUP(EVID_PASTVY!$H1309,KATEGORIE_ZVIRAT!$B$2:$M$31,9,FALSE)</f>
        <v>#N/A</v>
      </c>
      <c r="P1309" s="54" t="e">
        <f>VLOOKUP(EVID_PASTVY!$H1309,KATEGORIE_ZVIRAT!$B$2:$M$31,7,FALSE)*L1309/1000*M1309/24*(F1309-E1309+1)/J1309</f>
        <v>#N/A</v>
      </c>
      <c r="Q1309" s="52" t="e">
        <f>VLOOKUP(EVID_PASTVY!$H1309,KATEGORIE_ZVIRAT!$B$2:$M$31,10,FALSE)*P1309*10</f>
        <v>#N/A</v>
      </c>
      <c r="R1309" s="52" t="e">
        <f>VLOOKUP(EVID_PASTVY!$H1309,KATEGORIE_ZVIRAT!$B$2:$M$31,11,FALSE)*P1309*10</f>
        <v>#N/A</v>
      </c>
      <c r="S1309" s="52" t="e">
        <f>VLOOKUP(EVID_PASTVY!$H1309,KATEGORIE_ZVIRAT!$B$2:$M$31,12,FALSE)*P1309*10</f>
        <v>#N/A</v>
      </c>
    </row>
    <row r="1310" spans="1:19" x14ac:dyDescent="0.2">
      <c r="A1310" s="32"/>
      <c r="B1310" s="37" t="e">
        <f>VLOOKUP($A1310,EVID_OSEVU!$A$1:$M$4972,2,FALSE)</f>
        <v>#N/A</v>
      </c>
      <c r="C1310" s="37" t="e">
        <f>VLOOKUP($A1310,EVID_OSEVU!$A$1:$M$4972,3,FALSE)</f>
        <v>#N/A</v>
      </c>
      <c r="D1310" s="45" t="e">
        <f>VLOOKUP($A1310,EVID_OSEVU!$A$1:$M$4972,4,FALSE)</f>
        <v>#N/A</v>
      </c>
      <c r="E1310" s="35"/>
      <c r="F1310" s="53"/>
      <c r="G1310" s="32"/>
      <c r="H1310" s="45" t="e">
        <f>VLOOKUP(G1310,Export7[#All],2,FALSE)</f>
        <v>#N/A</v>
      </c>
      <c r="I1310" s="45" t="e">
        <f>VLOOKUP($A1310,EVID_OSEVU!$A$1:$M$4972,10,FALSE)</f>
        <v>#N/A</v>
      </c>
      <c r="J1310" s="58" t="e">
        <f>VLOOKUP($A1310,EVID_OSEVU!$A$1:$M$4972,11,FALSE)</f>
        <v>#N/A</v>
      </c>
      <c r="K1310" s="33"/>
      <c r="L1310" s="45" t="e">
        <f>VLOOKUP(EVID_PASTVY!H1310,KATEGORIE_ZVIRAT!$B$2:$M$31,6,FALSE)*K1310</f>
        <v>#N/A</v>
      </c>
      <c r="M1310" s="33">
        <v>24</v>
      </c>
      <c r="N1310" s="45" t="e">
        <f>VLOOKUP(EVID_PASTVY!$H1310,KATEGORIE_ZVIRAT!$B$2:$M$31,8,FALSE)</f>
        <v>#N/A</v>
      </c>
      <c r="O1310" s="45" t="e">
        <f>VLOOKUP(EVID_PASTVY!$H1310,KATEGORIE_ZVIRAT!$B$2:$M$31,9,FALSE)</f>
        <v>#N/A</v>
      </c>
      <c r="P1310" s="54" t="e">
        <f>VLOOKUP(EVID_PASTVY!$H1310,KATEGORIE_ZVIRAT!$B$2:$M$31,7,FALSE)*L1310/1000*M1310/24*(F1310-E1310+1)/J1310</f>
        <v>#N/A</v>
      </c>
      <c r="Q1310" s="52" t="e">
        <f>VLOOKUP(EVID_PASTVY!$H1310,KATEGORIE_ZVIRAT!$B$2:$M$31,10,FALSE)*P1310*10</f>
        <v>#N/A</v>
      </c>
      <c r="R1310" s="52" t="e">
        <f>VLOOKUP(EVID_PASTVY!$H1310,KATEGORIE_ZVIRAT!$B$2:$M$31,11,FALSE)*P1310*10</f>
        <v>#N/A</v>
      </c>
      <c r="S1310" s="52" t="e">
        <f>VLOOKUP(EVID_PASTVY!$H1310,KATEGORIE_ZVIRAT!$B$2:$M$31,12,FALSE)*P1310*10</f>
        <v>#N/A</v>
      </c>
    </row>
    <row r="1311" spans="1:19" x14ac:dyDescent="0.2">
      <c r="A1311" s="32"/>
      <c r="B1311" s="37" t="e">
        <f>VLOOKUP($A1311,EVID_OSEVU!$A$1:$M$4972,2,FALSE)</f>
        <v>#N/A</v>
      </c>
      <c r="C1311" s="37" t="e">
        <f>VLOOKUP($A1311,EVID_OSEVU!$A$1:$M$4972,3,FALSE)</f>
        <v>#N/A</v>
      </c>
      <c r="D1311" s="45" t="e">
        <f>VLOOKUP($A1311,EVID_OSEVU!$A$1:$M$4972,4,FALSE)</f>
        <v>#N/A</v>
      </c>
      <c r="E1311" s="35"/>
      <c r="F1311" s="53"/>
      <c r="G1311" s="32"/>
      <c r="H1311" s="45" t="e">
        <f>VLOOKUP(G1311,Export7[#All],2,FALSE)</f>
        <v>#N/A</v>
      </c>
      <c r="I1311" s="45" t="e">
        <f>VLOOKUP($A1311,EVID_OSEVU!$A$1:$M$4972,10,FALSE)</f>
        <v>#N/A</v>
      </c>
      <c r="J1311" s="58" t="e">
        <f>VLOOKUP($A1311,EVID_OSEVU!$A$1:$M$4972,11,FALSE)</f>
        <v>#N/A</v>
      </c>
      <c r="K1311" s="33"/>
      <c r="L1311" s="45" t="e">
        <f>VLOOKUP(EVID_PASTVY!H1311,KATEGORIE_ZVIRAT!$B$2:$M$31,6,FALSE)*K1311</f>
        <v>#N/A</v>
      </c>
      <c r="M1311" s="33">
        <v>24</v>
      </c>
      <c r="N1311" s="45" t="e">
        <f>VLOOKUP(EVID_PASTVY!$H1311,KATEGORIE_ZVIRAT!$B$2:$M$31,8,FALSE)</f>
        <v>#N/A</v>
      </c>
      <c r="O1311" s="45" t="e">
        <f>VLOOKUP(EVID_PASTVY!$H1311,KATEGORIE_ZVIRAT!$B$2:$M$31,9,FALSE)</f>
        <v>#N/A</v>
      </c>
      <c r="P1311" s="54" t="e">
        <f>VLOOKUP(EVID_PASTVY!$H1311,KATEGORIE_ZVIRAT!$B$2:$M$31,7,FALSE)*L1311/1000*M1311/24*(F1311-E1311+1)/J1311</f>
        <v>#N/A</v>
      </c>
      <c r="Q1311" s="52" t="e">
        <f>VLOOKUP(EVID_PASTVY!$H1311,KATEGORIE_ZVIRAT!$B$2:$M$31,10,FALSE)*P1311*10</f>
        <v>#N/A</v>
      </c>
      <c r="R1311" s="52" t="e">
        <f>VLOOKUP(EVID_PASTVY!$H1311,KATEGORIE_ZVIRAT!$B$2:$M$31,11,FALSE)*P1311*10</f>
        <v>#N/A</v>
      </c>
      <c r="S1311" s="52" t="e">
        <f>VLOOKUP(EVID_PASTVY!$H1311,KATEGORIE_ZVIRAT!$B$2:$M$31,12,FALSE)*P1311*10</f>
        <v>#N/A</v>
      </c>
    </row>
    <row r="1312" spans="1:19" x14ac:dyDescent="0.2">
      <c r="A1312" s="32"/>
      <c r="B1312" s="37" t="e">
        <f>VLOOKUP($A1312,EVID_OSEVU!$A$1:$M$4972,2,FALSE)</f>
        <v>#N/A</v>
      </c>
      <c r="C1312" s="37" t="e">
        <f>VLOOKUP($A1312,EVID_OSEVU!$A$1:$M$4972,3,FALSE)</f>
        <v>#N/A</v>
      </c>
      <c r="D1312" s="45" t="e">
        <f>VLOOKUP($A1312,EVID_OSEVU!$A$1:$M$4972,4,FALSE)</f>
        <v>#N/A</v>
      </c>
      <c r="E1312" s="35"/>
      <c r="F1312" s="53"/>
      <c r="G1312" s="32"/>
      <c r="H1312" s="45" t="e">
        <f>VLOOKUP(G1312,Export7[#All],2,FALSE)</f>
        <v>#N/A</v>
      </c>
      <c r="I1312" s="45" t="e">
        <f>VLOOKUP($A1312,EVID_OSEVU!$A$1:$M$4972,10,FALSE)</f>
        <v>#N/A</v>
      </c>
      <c r="J1312" s="58" t="e">
        <f>VLOOKUP($A1312,EVID_OSEVU!$A$1:$M$4972,11,FALSE)</f>
        <v>#N/A</v>
      </c>
      <c r="K1312" s="33"/>
      <c r="L1312" s="45" t="e">
        <f>VLOOKUP(EVID_PASTVY!H1312,KATEGORIE_ZVIRAT!$B$2:$M$31,6,FALSE)*K1312</f>
        <v>#N/A</v>
      </c>
      <c r="M1312" s="33">
        <v>24</v>
      </c>
      <c r="N1312" s="45" t="e">
        <f>VLOOKUP(EVID_PASTVY!$H1312,KATEGORIE_ZVIRAT!$B$2:$M$31,8,FALSE)</f>
        <v>#N/A</v>
      </c>
      <c r="O1312" s="45" t="e">
        <f>VLOOKUP(EVID_PASTVY!$H1312,KATEGORIE_ZVIRAT!$B$2:$M$31,9,FALSE)</f>
        <v>#N/A</v>
      </c>
      <c r="P1312" s="54" t="e">
        <f>VLOOKUP(EVID_PASTVY!$H1312,KATEGORIE_ZVIRAT!$B$2:$M$31,7,FALSE)*L1312/1000*M1312/24*(F1312-E1312+1)/J1312</f>
        <v>#N/A</v>
      </c>
      <c r="Q1312" s="52" t="e">
        <f>VLOOKUP(EVID_PASTVY!$H1312,KATEGORIE_ZVIRAT!$B$2:$M$31,10,FALSE)*P1312*10</f>
        <v>#N/A</v>
      </c>
      <c r="R1312" s="52" t="e">
        <f>VLOOKUP(EVID_PASTVY!$H1312,KATEGORIE_ZVIRAT!$B$2:$M$31,11,FALSE)*P1312*10</f>
        <v>#N/A</v>
      </c>
      <c r="S1312" s="52" t="e">
        <f>VLOOKUP(EVID_PASTVY!$H1312,KATEGORIE_ZVIRAT!$B$2:$M$31,12,FALSE)*P1312*10</f>
        <v>#N/A</v>
      </c>
    </row>
    <row r="1313" spans="1:19" x14ac:dyDescent="0.2">
      <c r="A1313" s="32"/>
      <c r="B1313" s="37" t="e">
        <f>VLOOKUP($A1313,EVID_OSEVU!$A$1:$M$4972,2,FALSE)</f>
        <v>#N/A</v>
      </c>
      <c r="C1313" s="37" t="e">
        <f>VLOOKUP($A1313,EVID_OSEVU!$A$1:$M$4972,3,FALSE)</f>
        <v>#N/A</v>
      </c>
      <c r="D1313" s="45" t="e">
        <f>VLOOKUP($A1313,EVID_OSEVU!$A$1:$M$4972,4,FALSE)</f>
        <v>#N/A</v>
      </c>
      <c r="E1313" s="35"/>
      <c r="F1313" s="53"/>
      <c r="G1313" s="32"/>
      <c r="H1313" s="45" t="e">
        <f>VLOOKUP(G1313,Export7[#All],2,FALSE)</f>
        <v>#N/A</v>
      </c>
      <c r="I1313" s="45" t="e">
        <f>VLOOKUP($A1313,EVID_OSEVU!$A$1:$M$4972,10,FALSE)</f>
        <v>#N/A</v>
      </c>
      <c r="J1313" s="58" t="e">
        <f>VLOOKUP($A1313,EVID_OSEVU!$A$1:$M$4972,11,FALSE)</f>
        <v>#N/A</v>
      </c>
      <c r="K1313" s="33"/>
      <c r="L1313" s="45" t="e">
        <f>VLOOKUP(EVID_PASTVY!H1313,KATEGORIE_ZVIRAT!$B$2:$M$31,6,FALSE)*K1313</f>
        <v>#N/A</v>
      </c>
      <c r="M1313" s="33">
        <v>24</v>
      </c>
      <c r="N1313" s="45" t="e">
        <f>VLOOKUP(EVID_PASTVY!$H1313,KATEGORIE_ZVIRAT!$B$2:$M$31,8,FALSE)</f>
        <v>#N/A</v>
      </c>
      <c r="O1313" s="45" t="e">
        <f>VLOOKUP(EVID_PASTVY!$H1313,KATEGORIE_ZVIRAT!$B$2:$M$31,9,FALSE)</f>
        <v>#N/A</v>
      </c>
      <c r="P1313" s="54" t="e">
        <f>VLOOKUP(EVID_PASTVY!$H1313,KATEGORIE_ZVIRAT!$B$2:$M$31,7,FALSE)*L1313/1000*M1313/24*(F1313-E1313+1)/J1313</f>
        <v>#N/A</v>
      </c>
      <c r="Q1313" s="52" t="e">
        <f>VLOOKUP(EVID_PASTVY!$H1313,KATEGORIE_ZVIRAT!$B$2:$M$31,10,FALSE)*P1313*10</f>
        <v>#N/A</v>
      </c>
      <c r="R1313" s="52" t="e">
        <f>VLOOKUP(EVID_PASTVY!$H1313,KATEGORIE_ZVIRAT!$B$2:$M$31,11,FALSE)*P1313*10</f>
        <v>#N/A</v>
      </c>
      <c r="S1313" s="52" t="e">
        <f>VLOOKUP(EVID_PASTVY!$H1313,KATEGORIE_ZVIRAT!$B$2:$M$31,12,FALSE)*P1313*10</f>
        <v>#N/A</v>
      </c>
    </row>
    <row r="1314" spans="1:19" x14ac:dyDescent="0.2">
      <c r="A1314" s="32"/>
      <c r="B1314" s="37" t="e">
        <f>VLOOKUP($A1314,EVID_OSEVU!$A$1:$M$4972,2,FALSE)</f>
        <v>#N/A</v>
      </c>
      <c r="C1314" s="37" t="e">
        <f>VLOOKUP($A1314,EVID_OSEVU!$A$1:$M$4972,3,FALSE)</f>
        <v>#N/A</v>
      </c>
      <c r="D1314" s="45" t="e">
        <f>VLOOKUP($A1314,EVID_OSEVU!$A$1:$M$4972,4,FALSE)</f>
        <v>#N/A</v>
      </c>
      <c r="E1314" s="35"/>
      <c r="F1314" s="53"/>
      <c r="G1314" s="32"/>
      <c r="H1314" s="45" t="e">
        <f>VLOOKUP(G1314,Export7[#All],2,FALSE)</f>
        <v>#N/A</v>
      </c>
      <c r="I1314" s="45" t="e">
        <f>VLOOKUP($A1314,EVID_OSEVU!$A$1:$M$4972,10,FALSE)</f>
        <v>#N/A</v>
      </c>
      <c r="J1314" s="58" t="e">
        <f>VLOOKUP($A1314,EVID_OSEVU!$A$1:$M$4972,11,FALSE)</f>
        <v>#N/A</v>
      </c>
      <c r="K1314" s="33"/>
      <c r="L1314" s="45" t="e">
        <f>VLOOKUP(EVID_PASTVY!H1314,KATEGORIE_ZVIRAT!$B$2:$M$31,6,FALSE)*K1314</f>
        <v>#N/A</v>
      </c>
      <c r="M1314" s="33">
        <v>24</v>
      </c>
      <c r="N1314" s="45" t="e">
        <f>VLOOKUP(EVID_PASTVY!$H1314,KATEGORIE_ZVIRAT!$B$2:$M$31,8,FALSE)</f>
        <v>#N/A</v>
      </c>
      <c r="O1314" s="45" t="e">
        <f>VLOOKUP(EVID_PASTVY!$H1314,KATEGORIE_ZVIRAT!$B$2:$M$31,9,FALSE)</f>
        <v>#N/A</v>
      </c>
      <c r="P1314" s="54" t="e">
        <f>VLOOKUP(EVID_PASTVY!$H1314,KATEGORIE_ZVIRAT!$B$2:$M$31,7,FALSE)*L1314/1000*M1314/24*(F1314-E1314+1)/J1314</f>
        <v>#N/A</v>
      </c>
      <c r="Q1314" s="52" t="e">
        <f>VLOOKUP(EVID_PASTVY!$H1314,KATEGORIE_ZVIRAT!$B$2:$M$31,10,FALSE)*P1314*10</f>
        <v>#N/A</v>
      </c>
      <c r="R1314" s="52" t="e">
        <f>VLOOKUP(EVID_PASTVY!$H1314,KATEGORIE_ZVIRAT!$B$2:$M$31,11,FALSE)*P1314*10</f>
        <v>#N/A</v>
      </c>
      <c r="S1314" s="52" t="e">
        <f>VLOOKUP(EVID_PASTVY!$H1314,KATEGORIE_ZVIRAT!$B$2:$M$31,12,FALSE)*P1314*10</f>
        <v>#N/A</v>
      </c>
    </row>
    <row r="1315" spans="1:19" x14ac:dyDescent="0.2">
      <c r="A1315" s="32"/>
      <c r="B1315" s="37" t="e">
        <f>VLOOKUP($A1315,EVID_OSEVU!$A$1:$M$4972,2,FALSE)</f>
        <v>#N/A</v>
      </c>
      <c r="C1315" s="37" t="e">
        <f>VLOOKUP($A1315,EVID_OSEVU!$A$1:$M$4972,3,FALSE)</f>
        <v>#N/A</v>
      </c>
      <c r="D1315" s="45" t="e">
        <f>VLOOKUP($A1315,EVID_OSEVU!$A$1:$M$4972,4,FALSE)</f>
        <v>#N/A</v>
      </c>
      <c r="E1315" s="35"/>
      <c r="F1315" s="53"/>
      <c r="G1315" s="32"/>
      <c r="H1315" s="45" t="e">
        <f>VLOOKUP(G1315,Export7[#All],2,FALSE)</f>
        <v>#N/A</v>
      </c>
      <c r="I1315" s="45" t="e">
        <f>VLOOKUP($A1315,EVID_OSEVU!$A$1:$M$4972,10,FALSE)</f>
        <v>#N/A</v>
      </c>
      <c r="J1315" s="58" t="e">
        <f>VLOOKUP($A1315,EVID_OSEVU!$A$1:$M$4972,11,FALSE)</f>
        <v>#N/A</v>
      </c>
      <c r="K1315" s="33"/>
      <c r="L1315" s="45" t="e">
        <f>VLOOKUP(EVID_PASTVY!H1315,KATEGORIE_ZVIRAT!$B$2:$M$31,6,FALSE)*K1315</f>
        <v>#N/A</v>
      </c>
      <c r="M1315" s="33">
        <v>24</v>
      </c>
      <c r="N1315" s="45" t="e">
        <f>VLOOKUP(EVID_PASTVY!$H1315,KATEGORIE_ZVIRAT!$B$2:$M$31,8,FALSE)</f>
        <v>#N/A</v>
      </c>
      <c r="O1315" s="45" t="e">
        <f>VLOOKUP(EVID_PASTVY!$H1315,KATEGORIE_ZVIRAT!$B$2:$M$31,9,FALSE)</f>
        <v>#N/A</v>
      </c>
      <c r="P1315" s="54" t="e">
        <f>VLOOKUP(EVID_PASTVY!$H1315,KATEGORIE_ZVIRAT!$B$2:$M$31,7,FALSE)*L1315/1000*M1315/24*(F1315-E1315+1)/J1315</f>
        <v>#N/A</v>
      </c>
      <c r="Q1315" s="52" t="e">
        <f>VLOOKUP(EVID_PASTVY!$H1315,KATEGORIE_ZVIRAT!$B$2:$M$31,10,FALSE)*P1315*10</f>
        <v>#N/A</v>
      </c>
      <c r="R1315" s="52" t="e">
        <f>VLOOKUP(EVID_PASTVY!$H1315,KATEGORIE_ZVIRAT!$B$2:$M$31,11,FALSE)*P1315*10</f>
        <v>#N/A</v>
      </c>
      <c r="S1315" s="52" t="e">
        <f>VLOOKUP(EVID_PASTVY!$H1315,KATEGORIE_ZVIRAT!$B$2:$M$31,12,FALSE)*P1315*10</f>
        <v>#N/A</v>
      </c>
    </row>
    <row r="1316" spans="1:19" x14ac:dyDescent="0.2">
      <c r="A1316" s="32"/>
      <c r="B1316" s="37" t="e">
        <f>VLOOKUP($A1316,EVID_OSEVU!$A$1:$M$4972,2,FALSE)</f>
        <v>#N/A</v>
      </c>
      <c r="C1316" s="37" t="e">
        <f>VLOOKUP($A1316,EVID_OSEVU!$A$1:$M$4972,3,FALSE)</f>
        <v>#N/A</v>
      </c>
      <c r="D1316" s="45" t="e">
        <f>VLOOKUP($A1316,EVID_OSEVU!$A$1:$M$4972,4,FALSE)</f>
        <v>#N/A</v>
      </c>
      <c r="E1316" s="35"/>
      <c r="F1316" s="53"/>
      <c r="G1316" s="32"/>
      <c r="H1316" s="45" t="e">
        <f>VLOOKUP(G1316,Export7[#All],2,FALSE)</f>
        <v>#N/A</v>
      </c>
      <c r="I1316" s="45" t="e">
        <f>VLOOKUP($A1316,EVID_OSEVU!$A$1:$M$4972,10,FALSE)</f>
        <v>#N/A</v>
      </c>
      <c r="J1316" s="58" t="e">
        <f>VLOOKUP($A1316,EVID_OSEVU!$A$1:$M$4972,11,FALSE)</f>
        <v>#N/A</v>
      </c>
      <c r="K1316" s="33"/>
      <c r="L1316" s="45" t="e">
        <f>VLOOKUP(EVID_PASTVY!H1316,KATEGORIE_ZVIRAT!$B$2:$M$31,6,FALSE)*K1316</f>
        <v>#N/A</v>
      </c>
      <c r="M1316" s="33">
        <v>24</v>
      </c>
      <c r="N1316" s="45" t="e">
        <f>VLOOKUP(EVID_PASTVY!$H1316,KATEGORIE_ZVIRAT!$B$2:$M$31,8,FALSE)</f>
        <v>#N/A</v>
      </c>
      <c r="O1316" s="45" t="e">
        <f>VLOOKUP(EVID_PASTVY!$H1316,KATEGORIE_ZVIRAT!$B$2:$M$31,9,FALSE)</f>
        <v>#N/A</v>
      </c>
      <c r="P1316" s="54" t="e">
        <f>VLOOKUP(EVID_PASTVY!$H1316,KATEGORIE_ZVIRAT!$B$2:$M$31,7,FALSE)*L1316/1000*M1316/24*(F1316-E1316+1)/J1316</f>
        <v>#N/A</v>
      </c>
      <c r="Q1316" s="52" t="e">
        <f>VLOOKUP(EVID_PASTVY!$H1316,KATEGORIE_ZVIRAT!$B$2:$M$31,10,FALSE)*P1316*10</f>
        <v>#N/A</v>
      </c>
      <c r="R1316" s="52" t="e">
        <f>VLOOKUP(EVID_PASTVY!$H1316,KATEGORIE_ZVIRAT!$B$2:$M$31,11,FALSE)*P1316*10</f>
        <v>#N/A</v>
      </c>
      <c r="S1316" s="52" t="e">
        <f>VLOOKUP(EVID_PASTVY!$H1316,KATEGORIE_ZVIRAT!$B$2:$M$31,12,FALSE)*P1316*10</f>
        <v>#N/A</v>
      </c>
    </row>
    <row r="1317" spans="1:19" x14ac:dyDescent="0.2">
      <c r="A1317" s="32"/>
      <c r="B1317" s="37" t="e">
        <f>VLOOKUP($A1317,EVID_OSEVU!$A$1:$M$4972,2,FALSE)</f>
        <v>#N/A</v>
      </c>
      <c r="C1317" s="37" t="e">
        <f>VLOOKUP($A1317,EVID_OSEVU!$A$1:$M$4972,3,FALSE)</f>
        <v>#N/A</v>
      </c>
      <c r="D1317" s="45" t="e">
        <f>VLOOKUP($A1317,EVID_OSEVU!$A$1:$M$4972,4,FALSE)</f>
        <v>#N/A</v>
      </c>
      <c r="E1317" s="35"/>
      <c r="F1317" s="53"/>
      <c r="G1317" s="32"/>
      <c r="H1317" s="45" t="e">
        <f>VLOOKUP(G1317,Export7[#All],2,FALSE)</f>
        <v>#N/A</v>
      </c>
      <c r="I1317" s="45" t="e">
        <f>VLOOKUP($A1317,EVID_OSEVU!$A$1:$M$4972,10,FALSE)</f>
        <v>#N/A</v>
      </c>
      <c r="J1317" s="58" t="e">
        <f>VLOOKUP($A1317,EVID_OSEVU!$A$1:$M$4972,11,FALSE)</f>
        <v>#N/A</v>
      </c>
      <c r="K1317" s="33"/>
      <c r="L1317" s="45" t="e">
        <f>VLOOKUP(EVID_PASTVY!H1317,KATEGORIE_ZVIRAT!$B$2:$M$31,6,FALSE)*K1317</f>
        <v>#N/A</v>
      </c>
      <c r="M1317" s="33">
        <v>24</v>
      </c>
      <c r="N1317" s="45" t="e">
        <f>VLOOKUP(EVID_PASTVY!$H1317,KATEGORIE_ZVIRAT!$B$2:$M$31,8,FALSE)</f>
        <v>#N/A</v>
      </c>
      <c r="O1317" s="45" t="e">
        <f>VLOOKUP(EVID_PASTVY!$H1317,KATEGORIE_ZVIRAT!$B$2:$M$31,9,FALSE)</f>
        <v>#N/A</v>
      </c>
      <c r="P1317" s="54" t="e">
        <f>VLOOKUP(EVID_PASTVY!$H1317,KATEGORIE_ZVIRAT!$B$2:$M$31,7,FALSE)*L1317/1000*M1317/24*(F1317-E1317+1)/J1317</f>
        <v>#N/A</v>
      </c>
      <c r="Q1317" s="52" t="e">
        <f>VLOOKUP(EVID_PASTVY!$H1317,KATEGORIE_ZVIRAT!$B$2:$M$31,10,FALSE)*P1317*10</f>
        <v>#N/A</v>
      </c>
      <c r="R1317" s="52" t="e">
        <f>VLOOKUP(EVID_PASTVY!$H1317,KATEGORIE_ZVIRAT!$B$2:$M$31,11,FALSE)*P1317*10</f>
        <v>#N/A</v>
      </c>
      <c r="S1317" s="52" t="e">
        <f>VLOOKUP(EVID_PASTVY!$H1317,KATEGORIE_ZVIRAT!$B$2:$M$31,12,FALSE)*P1317*10</f>
        <v>#N/A</v>
      </c>
    </row>
    <row r="1318" spans="1:19" x14ac:dyDescent="0.2">
      <c r="A1318" s="32"/>
      <c r="B1318" s="37" t="e">
        <f>VLOOKUP($A1318,EVID_OSEVU!$A$1:$M$4972,2,FALSE)</f>
        <v>#N/A</v>
      </c>
      <c r="C1318" s="37" t="e">
        <f>VLOOKUP($A1318,EVID_OSEVU!$A$1:$M$4972,3,FALSE)</f>
        <v>#N/A</v>
      </c>
      <c r="D1318" s="45" t="e">
        <f>VLOOKUP($A1318,EVID_OSEVU!$A$1:$M$4972,4,FALSE)</f>
        <v>#N/A</v>
      </c>
      <c r="E1318" s="35"/>
      <c r="F1318" s="53"/>
      <c r="G1318" s="32"/>
      <c r="H1318" s="45" t="e">
        <f>VLOOKUP(G1318,Export7[#All],2,FALSE)</f>
        <v>#N/A</v>
      </c>
      <c r="I1318" s="45" t="e">
        <f>VLOOKUP($A1318,EVID_OSEVU!$A$1:$M$4972,10,FALSE)</f>
        <v>#N/A</v>
      </c>
      <c r="J1318" s="58" t="e">
        <f>VLOOKUP($A1318,EVID_OSEVU!$A$1:$M$4972,11,FALSE)</f>
        <v>#N/A</v>
      </c>
      <c r="K1318" s="33"/>
      <c r="L1318" s="45" t="e">
        <f>VLOOKUP(EVID_PASTVY!H1318,KATEGORIE_ZVIRAT!$B$2:$M$31,6,FALSE)*K1318</f>
        <v>#N/A</v>
      </c>
      <c r="M1318" s="33">
        <v>24</v>
      </c>
      <c r="N1318" s="45" t="e">
        <f>VLOOKUP(EVID_PASTVY!$H1318,KATEGORIE_ZVIRAT!$B$2:$M$31,8,FALSE)</f>
        <v>#N/A</v>
      </c>
      <c r="O1318" s="45" t="e">
        <f>VLOOKUP(EVID_PASTVY!$H1318,KATEGORIE_ZVIRAT!$B$2:$M$31,9,FALSE)</f>
        <v>#N/A</v>
      </c>
      <c r="P1318" s="54" t="e">
        <f>VLOOKUP(EVID_PASTVY!$H1318,KATEGORIE_ZVIRAT!$B$2:$M$31,7,FALSE)*L1318/1000*M1318/24*(F1318-E1318+1)/J1318</f>
        <v>#N/A</v>
      </c>
      <c r="Q1318" s="52" t="e">
        <f>VLOOKUP(EVID_PASTVY!$H1318,KATEGORIE_ZVIRAT!$B$2:$M$31,10,FALSE)*P1318*10</f>
        <v>#N/A</v>
      </c>
      <c r="R1318" s="52" t="e">
        <f>VLOOKUP(EVID_PASTVY!$H1318,KATEGORIE_ZVIRAT!$B$2:$M$31,11,FALSE)*P1318*10</f>
        <v>#N/A</v>
      </c>
      <c r="S1318" s="52" t="e">
        <f>VLOOKUP(EVID_PASTVY!$H1318,KATEGORIE_ZVIRAT!$B$2:$M$31,12,FALSE)*P1318*10</f>
        <v>#N/A</v>
      </c>
    </row>
    <row r="1319" spans="1:19" x14ac:dyDescent="0.2">
      <c r="A1319" s="32"/>
      <c r="B1319" s="37" t="e">
        <f>VLOOKUP($A1319,EVID_OSEVU!$A$1:$M$4972,2,FALSE)</f>
        <v>#N/A</v>
      </c>
      <c r="C1319" s="37" t="e">
        <f>VLOOKUP($A1319,EVID_OSEVU!$A$1:$M$4972,3,FALSE)</f>
        <v>#N/A</v>
      </c>
      <c r="D1319" s="45" t="e">
        <f>VLOOKUP($A1319,EVID_OSEVU!$A$1:$M$4972,4,FALSE)</f>
        <v>#N/A</v>
      </c>
      <c r="E1319" s="35"/>
      <c r="F1319" s="53"/>
      <c r="G1319" s="32"/>
      <c r="H1319" s="45" t="e">
        <f>VLOOKUP(G1319,Export7[#All],2,FALSE)</f>
        <v>#N/A</v>
      </c>
      <c r="I1319" s="45" t="e">
        <f>VLOOKUP($A1319,EVID_OSEVU!$A$1:$M$4972,10,FALSE)</f>
        <v>#N/A</v>
      </c>
      <c r="J1319" s="58" t="e">
        <f>VLOOKUP($A1319,EVID_OSEVU!$A$1:$M$4972,11,FALSE)</f>
        <v>#N/A</v>
      </c>
      <c r="K1319" s="33"/>
      <c r="L1319" s="45" t="e">
        <f>VLOOKUP(EVID_PASTVY!H1319,KATEGORIE_ZVIRAT!$B$2:$M$31,6,FALSE)*K1319</f>
        <v>#N/A</v>
      </c>
      <c r="M1319" s="33">
        <v>24</v>
      </c>
      <c r="N1319" s="45" t="e">
        <f>VLOOKUP(EVID_PASTVY!$H1319,KATEGORIE_ZVIRAT!$B$2:$M$31,8,FALSE)</f>
        <v>#N/A</v>
      </c>
      <c r="O1319" s="45" t="e">
        <f>VLOOKUP(EVID_PASTVY!$H1319,KATEGORIE_ZVIRAT!$B$2:$M$31,9,FALSE)</f>
        <v>#N/A</v>
      </c>
      <c r="P1319" s="54" t="e">
        <f>VLOOKUP(EVID_PASTVY!$H1319,KATEGORIE_ZVIRAT!$B$2:$M$31,7,FALSE)*L1319/1000*M1319/24*(F1319-E1319+1)/J1319</f>
        <v>#N/A</v>
      </c>
      <c r="Q1319" s="52" t="e">
        <f>VLOOKUP(EVID_PASTVY!$H1319,KATEGORIE_ZVIRAT!$B$2:$M$31,10,FALSE)*P1319*10</f>
        <v>#N/A</v>
      </c>
      <c r="R1319" s="52" t="e">
        <f>VLOOKUP(EVID_PASTVY!$H1319,KATEGORIE_ZVIRAT!$B$2:$M$31,11,FALSE)*P1319*10</f>
        <v>#N/A</v>
      </c>
      <c r="S1319" s="52" t="e">
        <f>VLOOKUP(EVID_PASTVY!$H1319,KATEGORIE_ZVIRAT!$B$2:$M$31,12,FALSE)*P1319*10</f>
        <v>#N/A</v>
      </c>
    </row>
    <row r="1320" spans="1:19" x14ac:dyDescent="0.2">
      <c r="A1320" s="32"/>
      <c r="B1320" s="37" t="e">
        <f>VLOOKUP($A1320,EVID_OSEVU!$A$1:$M$4972,2,FALSE)</f>
        <v>#N/A</v>
      </c>
      <c r="C1320" s="37" t="e">
        <f>VLOOKUP($A1320,EVID_OSEVU!$A$1:$M$4972,3,FALSE)</f>
        <v>#N/A</v>
      </c>
      <c r="D1320" s="45" t="e">
        <f>VLOOKUP($A1320,EVID_OSEVU!$A$1:$M$4972,4,FALSE)</f>
        <v>#N/A</v>
      </c>
      <c r="E1320" s="35"/>
      <c r="F1320" s="53"/>
      <c r="G1320" s="32"/>
      <c r="H1320" s="45" t="e">
        <f>VLOOKUP(G1320,Export7[#All],2,FALSE)</f>
        <v>#N/A</v>
      </c>
      <c r="I1320" s="45" t="e">
        <f>VLOOKUP($A1320,EVID_OSEVU!$A$1:$M$4972,10,FALSE)</f>
        <v>#N/A</v>
      </c>
      <c r="J1320" s="58" t="e">
        <f>VLOOKUP($A1320,EVID_OSEVU!$A$1:$M$4972,11,FALSE)</f>
        <v>#N/A</v>
      </c>
      <c r="K1320" s="33"/>
      <c r="L1320" s="45" t="e">
        <f>VLOOKUP(EVID_PASTVY!H1320,KATEGORIE_ZVIRAT!$B$2:$M$31,6,FALSE)*K1320</f>
        <v>#N/A</v>
      </c>
      <c r="M1320" s="33">
        <v>24</v>
      </c>
      <c r="N1320" s="45" t="e">
        <f>VLOOKUP(EVID_PASTVY!$H1320,KATEGORIE_ZVIRAT!$B$2:$M$31,8,FALSE)</f>
        <v>#N/A</v>
      </c>
      <c r="O1320" s="45" t="e">
        <f>VLOOKUP(EVID_PASTVY!$H1320,KATEGORIE_ZVIRAT!$B$2:$M$31,9,FALSE)</f>
        <v>#N/A</v>
      </c>
      <c r="P1320" s="54" t="e">
        <f>VLOOKUP(EVID_PASTVY!$H1320,KATEGORIE_ZVIRAT!$B$2:$M$31,7,FALSE)*L1320/1000*M1320/24*(F1320-E1320+1)/J1320</f>
        <v>#N/A</v>
      </c>
      <c r="Q1320" s="52" t="e">
        <f>VLOOKUP(EVID_PASTVY!$H1320,KATEGORIE_ZVIRAT!$B$2:$M$31,10,FALSE)*P1320*10</f>
        <v>#N/A</v>
      </c>
      <c r="R1320" s="52" t="e">
        <f>VLOOKUP(EVID_PASTVY!$H1320,KATEGORIE_ZVIRAT!$B$2:$M$31,11,FALSE)*P1320*10</f>
        <v>#N/A</v>
      </c>
      <c r="S1320" s="52" t="e">
        <f>VLOOKUP(EVID_PASTVY!$H1320,KATEGORIE_ZVIRAT!$B$2:$M$31,12,FALSE)*P1320*10</f>
        <v>#N/A</v>
      </c>
    </row>
    <row r="1321" spans="1:19" x14ac:dyDescent="0.2">
      <c r="A1321" s="32"/>
      <c r="B1321" s="37" t="e">
        <f>VLOOKUP($A1321,EVID_OSEVU!$A$1:$M$4972,2,FALSE)</f>
        <v>#N/A</v>
      </c>
      <c r="C1321" s="37" t="e">
        <f>VLOOKUP($A1321,EVID_OSEVU!$A$1:$M$4972,3,FALSE)</f>
        <v>#N/A</v>
      </c>
      <c r="D1321" s="45" t="e">
        <f>VLOOKUP($A1321,EVID_OSEVU!$A$1:$M$4972,4,FALSE)</f>
        <v>#N/A</v>
      </c>
      <c r="E1321" s="35"/>
      <c r="F1321" s="53"/>
      <c r="G1321" s="32"/>
      <c r="H1321" s="45" t="e">
        <f>VLOOKUP(G1321,Export7[#All],2,FALSE)</f>
        <v>#N/A</v>
      </c>
      <c r="I1321" s="45" t="e">
        <f>VLOOKUP($A1321,EVID_OSEVU!$A$1:$M$4972,10,FALSE)</f>
        <v>#N/A</v>
      </c>
      <c r="J1321" s="58" t="e">
        <f>VLOOKUP($A1321,EVID_OSEVU!$A$1:$M$4972,11,FALSE)</f>
        <v>#N/A</v>
      </c>
      <c r="K1321" s="33"/>
      <c r="L1321" s="45" t="e">
        <f>VLOOKUP(EVID_PASTVY!H1321,KATEGORIE_ZVIRAT!$B$2:$M$31,6,FALSE)*K1321</f>
        <v>#N/A</v>
      </c>
      <c r="M1321" s="33">
        <v>24</v>
      </c>
      <c r="N1321" s="45" t="e">
        <f>VLOOKUP(EVID_PASTVY!$H1321,KATEGORIE_ZVIRAT!$B$2:$M$31,8,FALSE)</f>
        <v>#N/A</v>
      </c>
      <c r="O1321" s="45" t="e">
        <f>VLOOKUP(EVID_PASTVY!$H1321,KATEGORIE_ZVIRAT!$B$2:$M$31,9,FALSE)</f>
        <v>#N/A</v>
      </c>
      <c r="P1321" s="54" t="e">
        <f>VLOOKUP(EVID_PASTVY!$H1321,KATEGORIE_ZVIRAT!$B$2:$M$31,7,FALSE)*L1321/1000*M1321/24*(F1321-E1321+1)/J1321</f>
        <v>#N/A</v>
      </c>
      <c r="Q1321" s="52" t="e">
        <f>VLOOKUP(EVID_PASTVY!$H1321,KATEGORIE_ZVIRAT!$B$2:$M$31,10,FALSE)*P1321*10</f>
        <v>#N/A</v>
      </c>
      <c r="R1321" s="52" t="e">
        <f>VLOOKUP(EVID_PASTVY!$H1321,KATEGORIE_ZVIRAT!$B$2:$M$31,11,FALSE)*P1321*10</f>
        <v>#N/A</v>
      </c>
      <c r="S1321" s="52" t="e">
        <f>VLOOKUP(EVID_PASTVY!$H1321,KATEGORIE_ZVIRAT!$B$2:$M$31,12,FALSE)*P1321*10</f>
        <v>#N/A</v>
      </c>
    </row>
    <row r="1322" spans="1:19" x14ac:dyDescent="0.2">
      <c r="A1322" s="32"/>
      <c r="B1322" s="37" t="e">
        <f>VLOOKUP($A1322,EVID_OSEVU!$A$1:$M$4972,2,FALSE)</f>
        <v>#N/A</v>
      </c>
      <c r="C1322" s="37" t="e">
        <f>VLOOKUP($A1322,EVID_OSEVU!$A$1:$M$4972,3,FALSE)</f>
        <v>#N/A</v>
      </c>
      <c r="D1322" s="45" t="e">
        <f>VLOOKUP($A1322,EVID_OSEVU!$A$1:$M$4972,4,FALSE)</f>
        <v>#N/A</v>
      </c>
      <c r="E1322" s="35"/>
      <c r="F1322" s="53"/>
      <c r="G1322" s="32"/>
      <c r="H1322" s="45" t="e">
        <f>VLOOKUP(G1322,Export7[#All],2,FALSE)</f>
        <v>#N/A</v>
      </c>
      <c r="I1322" s="45" t="e">
        <f>VLOOKUP($A1322,EVID_OSEVU!$A$1:$M$4972,10,FALSE)</f>
        <v>#N/A</v>
      </c>
      <c r="J1322" s="58" t="e">
        <f>VLOOKUP($A1322,EVID_OSEVU!$A$1:$M$4972,11,FALSE)</f>
        <v>#N/A</v>
      </c>
      <c r="K1322" s="33"/>
      <c r="L1322" s="45" t="e">
        <f>VLOOKUP(EVID_PASTVY!H1322,KATEGORIE_ZVIRAT!$B$2:$M$31,6,FALSE)*K1322</f>
        <v>#N/A</v>
      </c>
      <c r="M1322" s="33">
        <v>24</v>
      </c>
      <c r="N1322" s="45" t="e">
        <f>VLOOKUP(EVID_PASTVY!$H1322,KATEGORIE_ZVIRAT!$B$2:$M$31,8,FALSE)</f>
        <v>#N/A</v>
      </c>
      <c r="O1322" s="45" t="e">
        <f>VLOOKUP(EVID_PASTVY!$H1322,KATEGORIE_ZVIRAT!$B$2:$M$31,9,FALSE)</f>
        <v>#N/A</v>
      </c>
      <c r="P1322" s="54" t="e">
        <f>VLOOKUP(EVID_PASTVY!$H1322,KATEGORIE_ZVIRAT!$B$2:$M$31,7,FALSE)*L1322/1000*M1322/24*(F1322-E1322+1)/J1322</f>
        <v>#N/A</v>
      </c>
      <c r="Q1322" s="52" t="e">
        <f>VLOOKUP(EVID_PASTVY!$H1322,KATEGORIE_ZVIRAT!$B$2:$M$31,10,FALSE)*P1322*10</f>
        <v>#N/A</v>
      </c>
      <c r="R1322" s="52" t="e">
        <f>VLOOKUP(EVID_PASTVY!$H1322,KATEGORIE_ZVIRAT!$B$2:$M$31,11,FALSE)*P1322*10</f>
        <v>#N/A</v>
      </c>
      <c r="S1322" s="52" t="e">
        <f>VLOOKUP(EVID_PASTVY!$H1322,KATEGORIE_ZVIRAT!$B$2:$M$31,12,FALSE)*P1322*10</f>
        <v>#N/A</v>
      </c>
    </row>
    <row r="1323" spans="1:19" x14ac:dyDescent="0.2">
      <c r="A1323" s="32"/>
      <c r="B1323" s="37" t="e">
        <f>VLOOKUP($A1323,EVID_OSEVU!$A$1:$M$4972,2,FALSE)</f>
        <v>#N/A</v>
      </c>
      <c r="C1323" s="37" t="e">
        <f>VLOOKUP($A1323,EVID_OSEVU!$A$1:$M$4972,3,FALSE)</f>
        <v>#N/A</v>
      </c>
      <c r="D1323" s="45" t="e">
        <f>VLOOKUP($A1323,EVID_OSEVU!$A$1:$M$4972,4,FALSE)</f>
        <v>#N/A</v>
      </c>
      <c r="E1323" s="35"/>
      <c r="F1323" s="53"/>
      <c r="G1323" s="32"/>
      <c r="H1323" s="45" t="e">
        <f>VLOOKUP(G1323,Export7[#All],2,FALSE)</f>
        <v>#N/A</v>
      </c>
      <c r="I1323" s="45" t="e">
        <f>VLOOKUP($A1323,EVID_OSEVU!$A$1:$M$4972,10,FALSE)</f>
        <v>#N/A</v>
      </c>
      <c r="J1323" s="58" t="e">
        <f>VLOOKUP($A1323,EVID_OSEVU!$A$1:$M$4972,11,FALSE)</f>
        <v>#N/A</v>
      </c>
      <c r="K1323" s="33"/>
      <c r="L1323" s="45" t="e">
        <f>VLOOKUP(EVID_PASTVY!H1323,KATEGORIE_ZVIRAT!$B$2:$M$31,6,FALSE)*K1323</f>
        <v>#N/A</v>
      </c>
      <c r="M1323" s="33">
        <v>24</v>
      </c>
      <c r="N1323" s="45" t="e">
        <f>VLOOKUP(EVID_PASTVY!$H1323,KATEGORIE_ZVIRAT!$B$2:$M$31,8,FALSE)</f>
        <v>#N/A</v>
      </c>
      <c r="O1323" s="45" t="e">
        <f>VLOOKUP(EVID_PASTVY!$H1323,KATEGORIE_ZVIRAT!$B$2:$M$31,9,FALSE)</f>
        <v>#N/A</v>
      </c>
      <c r="P1323" s="54" t="e">
        <f>VLOOKUP(EVID_PASTVY!$H1323,KATEGORIE_ZVIRAT!$B$2:$M$31,7,FALSE)*L1323/1000*M1323/24*(F1323-E1323+1)/J1323</f>
        <v>#N/A</v>
      </c>
      <c r="Q1323" s="52" t="e">
        <f>VLOOKUP(EVID_PASTVY!$H1323,KATEGORIE_ZVIRAT!$B$2:$M$31,10,FALSE)*P1323*10</f>
        <v>#N/A</v>
      </c>
      <c r="R1323" s="52" t="e">
        <f>VLOOKUP(EVID_PASTVY!$H1323,KATEGORIE_ZVIRAT!$B$2:$M$31,11,FALSE)*P1323*10</f>
        <v>#N/A</v>
      </c>
      <c r="S1323" s="52" t="e">
        <f>VLOOKUP(EVID_PASTVY!$H1323,KATEGORIE_ZVIRAT!$B$2:$M$31,12,FALSE)*P1323*10</f>
        <v>#N/A</v>
      </c>
    </row>
    <row r="1324" spans="1:19" x14ac:dyDescent="0.2">
      <c r="A1324" s="32"/>
      <c r="B1324" s="37" t="e">
        <f>VLOOKUP($A1324,EVID_OSEVU!$A$1:$M$4972,2,FALSE)</f>
        <v>#N/A</v>
      </c>
      <c r="C1324" s="37" t="e">
        <f>VLOOKUP($A1324,EVID_OSEVU!$A$1:$M$4972,3,FALSE)</f>
        <v>#N/A</v>
      </c>
      <c r="D1324" s="45" t="e">
        <f>VLOOKUP($A1324,EVID_OSEVU!$A$1:$M$4972,4,FALSE)</f>
        <v>#N/A</v>
      </c>
      <c r="E1324" s="35"/>
      <c r="F1324" s="53"/>
      <c r="G1324" s="32"/>
      <c r="H1324" s="45" t="e">
        <f>VLOOKUP(G1324,Export7[#All],2,FALSE)</f>
        <v>#N/A</v>
      </c>
      <c r="I1324" s="45" t="e">
        <f>VLOOKUP($A1324,EVID_OSEVU!$A$1:$M$4972,10,FALSE)</f>
        <v>#N/A</v>
      </c>
      <c r="J1324" s="58" t="e">
        <f>VLOOKUP($A1324,EVID_OSEVU!$A$1:$M$4972,11,FALSE)</f>
        <v>#N/A</v>
      </c>
      <c r="K1324" s="33"/>
      <c r="L1324" s="45" t="e">
        <f>VLOOKUP(EVID_PASTVY!H1324,KATEGORIE_ZVIRAT!$B$2:$M$31,6,FALSE)*K1324</f>
        <v>#N/A</v>
      </c>
      <c r="M1324" s="33">
        <v>24</v>
      </c>
      <c r="N1324" s="45" t="e">
        <f>VLOOKUP(EVID_PASTVY!$H1324,KATEGORIE_ZVIRAT!$B$2:$M$31,8,FALSE)</f>
        <v>#N/A</v>
      </c>
      <c r="O1324" s="45" t="e">
        <f>VLOOKUP(EVID_PASTVY!$H1324,KATEGORIE_ZVIRAT!$B$2:$M$31,9,FALSE)</f>
        <v>#N/A</v>
      </c>
      <c r="P1324" s="54" t="e">
        <f>VLOOKUP(EVID_PASTVY!$H1324,KATEGORIE_ZVIRAT!$B$2:$M$31,7,FALSE)*L1324/1000*M1324/24*(F1324-E1324+1)/J1324</f>
        <v>#N/A</v>
      </c>
      <c r="Q1324" s="52" t="e">
        <f>VLOOKUP(EVID_PASTVY!$H1324,KATEGORIE_ZVIRAT!$B$2:$M$31,10,FALSE)*P1324*10</f>
        <v>#N/A</v>
      </c>
      <c r="R1324" s="52" t="e">
        <f>VLOOKUP(EVID_PASTVY!$H1324,KATEGORIE_ZVIRAT!$B$2:$M$31,11,FALSE)*P1324*10</f>
        <v>#N/A</v>
      </c>
      <c r="S1324" s="52" t="e">
        <f>VLOOKUP(EVID_PASTVY!$H1324,KATEGORIE_ZVIRAT!$B$2:$M$31,12,FALSE)*P1324*10</f>
        <v>#N/A</v>
      </c>
    </row>
    <row r="1325" spans="1:19" x14ac:dyDescent="0.2">
      <c r="A1325" s="32"/>
      <c r="B1325" s="37" t="e">
        <f>VLOOKUP($A1325,EVID_OSEVU!$A$1:$M$4972,2,FALSE)</f>
        <v>#N/A</v>
      </c>
      <c r="C1325" s="37" t="e">
        <f>VLOOKUP($A1325,EVID_OSEVU!$A$1:$M$4972,3,FALSE)</f>
        <v>#N/A</v>
      </c>
      <c r="D1325" s="45" t="e">
        <f>VLOOKUP($A1325,EVID_OSEVU!$A$1:$M$4972,4,FALSE)</f>
        <v>#N/A</v>
      </c>
      <c r="E1325" s="35"/>
      <c r="F1325" s="53"/>
      <c r="G1325" s="32"/>
      <c r="H1325" s="45" t="e">
        <f>VLOOKUP(G1325,Export7[#All],2,FALSE)</f>
        <v>#N/A</v>
      </c>
      <c r="I1325" s="45" t="e">
        <f>VLOOKUP($A1325,EVID_OSEVU!$A$1:$M$4972,10,FALSE)</f>
        <v>#N/A</v>
      </c>
      <c r="J1325" s="58" t="e">
        <f>VLOOKUP($A1325,EVID_OSEVU!$A$1:$M$4972,11,FALSE)</f>
        <v>#N/A</v>
      </c>
      <c r="K1325" s="33"/>
      <c r="L1325" s="45" t="e">
        <f>VLOOKUP(EVID_PASTVY!H1325,KATEGORIE_ZVIRAT!$B$2:$M$31,6,FALSE)*K1325</f>
        <v>#N/A</v>
      </c>
      <c r="M1325" s="33">
        <v>24</v>
      </c>
      <c r="N1325" s="45" t="e">
        <f>VLOOKUP(EVID_PASTVY!$H1325,KATEGORIE_ZVIRAT!$B$2:$M$31,8,FALSE)</f>
        <v>#N/A</v>
      </c>
      <c r="O1325" s="45" t="e">
        <f>VLOOKUP(EVID_PASTVY!$H1325,KATEGORIE_ZVIRAT!$B$2:$M$31,9,FALSE)</f>
        <v>#N/A</v>
      </c>
      <c r="P1325" s="54" t="e">
        <f>VLOOKUP(EVID_PASTVY!$H1325,KATEGORIE_ZVIRAT!$B$2:$M$31,7,FALSE)*L1325/1000*M1325/24*(F1325-E1325+1)/J1325</f>
        <v>#N/A</v>
      </c>
      <c r="Q1325" s="52" t="e">
        <f>VLOOKUP(EVID_PASTVY!$H1325,KATEGORIE_ZVIRAT!$B$2:$M$31,10,FALSE)*P1325*10</f>
        <v>#N/A</v>
      </c>
      <c r="R1325" s="52" t="e">
        <f>VLOOKUP(EVID_PASTVY!$H1325,KATEGORIE_ZVIRAT!$B$2:$M$31,11,FALSE)*P1325*10</f>
        <v>#N/A</v>
      </c>
      <c r="S1325" s="52" t="e">
        <f>VLOOKUP(EVID_PASTVY!$H1325,KATEGORIE_ZVIRAT!$B$2:$M$31,12,FALSE)*P1325*10</f>
        <v>#N/A</v>
      </c>
    </row>
    <row r="1326" spans="1:19" x14ac:dyDescent="0.2">
      <c r="A1326" s="32"/>
      <c r="B1326" s="37" t="e">
        <f>VLOOKUP($A1326,EVID_OSEVU!$A$1:$M$4972,2,FALSE)</f>
        <v>#N/A</v>
      </c>
      <c r="C1326" s="37" t="e">
        <f>VLOOKUP($A1326,EVID_OSEVU!$A$1:$M$4972,3,FALSE)</f>
        <v>#N/A</v>
      </c>
      <c r="D1326" s="45" t="e">
        <f>VLOOKUP($A1326,EVID_OSEVU!$A$1:$M$4972,4,FALSE)</f>
        <v>#N/A</v>
      </c>
      <c r="E1326" s="35"/>
      <c r="F1326" s="53"/>
      <c r="G1326" s="32"/>
      <c r="H1326" s="45" t="e">
        <f>VLOOKUP(G1326,Export7[#All],2,FALSE)</f>
        <v>#N/A</v>
      </c>
      <c r="I1326" s="45" t="e">
        <f>VLOOKUP($A1326,EVID_OSEVU!$A$1:$M$4972,10,FALSE)</f>
        <v>#N/A</v>
      </c>
      <c r="J1326" s="58" t="e">
        <f>VLOOKUP($A1326,EVID_OSEVU!$A$1:$M$4972,11,FALSE)</f>
        <v>#N/A</v>
      </c>
      <c r="K1326" s="33"/>
      <c r="L1326" s="45" t="e">
        <f>VLOOKUP(EVID_PASTVY!H1326,KATEGORIE_ZVIRAT!$B$2:$M$31,6,FALSE)*K1326</f>
        <v>#N/A</v>
      </c>
      <c r="M1326" s="33">
        <v>24</v>
      </c>
      <c r="N1326" s="45" t="e">
        <f>VLOOKUP(EVID_PASTVY!$H1326,KATEGORIE_ZVIRAT!$B$2:$M$31,8,FALSE)</f>
        <v>#N/A</v>
      </c>
      <c r="O1326" s="45" t="e">
        <f>VLOOKUP(EVID_PASTVY!$H1326,KATEGORIE_ZVIRAT!$B$2:$M$31,9,FALSE)</f>
        <v>#N/A</v>
      </c>
      <c r="P1326" s="54" t="e">
        <f>VLOOKUP(EVID_PASTVY!$H1326,KATEGORIE_ZVIRAT!$B$2:$M$31,7,FALSE)*L1326/1000*M1326/24*(F1326-E1326+1)/J1326</f>
        <v>#N/A</v>
      </c>
      <c r="Q1326" s="52" t="e">
        <f>VLOOKUP(EVID_PASTVY!$H1326,KATEGORIE_ZVIRAT!$B$2:$M$31,10,FALSE)*P1326*10</f>
        <v>#N/A</v>
      </c>
      <c r="R1326" s="52" t="e">
        <f>VLOOKUP(EVID_PASTVY!$H1326,KATEGORIE_ZVIRAT!$B$2:$M$31,11,FALSE)*P1326*10</f>
        <v>#N/A</v>
      </c>
      <c r="S1326" s="52" t="e">
        <f>VLOOKUP(EVID_PASTVY!$H1326,KATEGORIE_ZVIRAT!$B$2:$M$31,12,FALSE)*P1326*10</f>
        <v>#N/A</v>
      </c>
    </row>
    <row r="1327" spans="1:19" x14ac:dyDescent="0.2">
      <c r="A1327" s="32"/>
      <c r="B1327" s="37" t="e">
        <f>VLOOKUP($A1327,EVID_OSEVU!$A$1:$M$4972,2,FALSE)</f>
        <v>#N/A</v>
      </c>
      <c r="C1327" s="37" t="e">
        <f>VLOOKUP($A1327,EVID_OSEVU!$A$1:$M$4972,3,FALSE)</f>
        <v>#N/A</v>
      </c>
      <c r="D1327" s="45" t="e">
        <f>VLOOKUP($A1327,EVID_OSEVU!$A$1:$M$4972,4,FALSE)</f>
        <v>#N/A</v>
      </c>
      <c r="E1327" s="35"/>
      <c r="F1327" s="53"/>
      <c r="G1327" s="32"/>
      <c r="H1327" s="45" t="e">
        <f>VLOOKUP(G1327,Export7[#All],2,FALSE)</f>
        <v>#N/A</v>
      </c>
      <c r="I1327" s="45" t="e">
        <f>VLOOKUP($A1327,EVID_OSEVU!$A$1:$M$4972,10,FALSE)</f>
        <v>#N/A</v>
      </c>
      <c r="J1327" s="58" t="e">
        <f>VLOOKUP($A1327,EVID_OSEVU!$A$1:$M$4972,11,FALSE)</f>
        <v>#N/A</v>
      </c>
      <c r="K1327" s="33"/>
      <c r="L1327" s="45" t="e">
        <f>VLOOKUP(EVID_PASTVY!H1327,KATEGORIE_ZVIRAT!$B$2:$M$31,6,FALSE)*K1327</f>
        <v>#N/A</v>
      </c>
      <c r="M1327" s="33">
        <v>24</v>
      </c>
      <c r="N1327" s="45" t="e">
        <f>VLOOKUP(EVID_PASTVY!$H1327,KATEGORIE_ZVIRAT!$B$2:$M$31,8,FALSE)</f>
        <v>#N/A</v>
      </c>
      <c r="O1327" s="45" t="e">
        <f>VLOOKUP(EVID_PASTVY!$H1327,KATEGORIE_ZVIRAT!$B$2:$M$31,9,FALSE)</f>
        <v>#N/A</v>
      </c>
      <c r="P1327" s="54" t="e">
        <f>VLOOKUP(EVID_PASTVY!$H1327,KATEGORIE_ZVIRAT!$B$2:$M$31,7,FALSE)*L1327/1000*M1327/24*(F1327-E1327+1)/J1327</f>
        <v>#N/A</v>
      </c>
      <c r="Q1327" s="52" t="e">
        <f>VLOOKUP(EVID_PASTVY!$H1327,KATEGORIE_ZVIRAT!$B$2:$M$31,10,FALSE)*P1327*10</f>
        <v>#N/A</v>
      </c>
      <c r="R1327" s="52" t="e">
        <f>VLOOKUP(EVID_PASTVY!$H1327,KATEGORIE_ZVIRAT!$B$2:$M$31,11,FALSE)*P1327*10</f>
        <v>#N/A</v>
      </c>
      <c r="S1327" s="52" t="e">
        <f>VLOOKUP(EVID_PASTVY!$H1327,KATEGORIE_ZVIRAT!$B$2:$M$31,12,FALSE)*P1327*10</f>
        <v>#N/A</v>
      </c>
    </row>
    <row r="1328" spans="1:19" x14ac:dyDescent="0.2">
      <c r="A1328" s="32"/>
      <c r="B1328" s="37" t="e">
        <f>VLOOKUP($A1328,EVID_OSEVU!$A$1:$M$4972,2,FALSE)</f>
        <v>#N/A</v>
      </c>
      <c r="C1328" s="37" t="e">
        <f>VLOOKUP($A1328,EVID_OSEVU!$A$1:$M$4972,3,FALSE)</f>
        <v>#N/A</v>
      </c>
      <c r="D1328" s="45" t="e">
        <f>VLOOKUP($A1328,EVID_OSEVU!$A$1:$M$4972,4,FALSE)</f>
        <v>#N/A</v>
      </c>
      <c r="E1328" s="35"/>
      <c r="F1328" s="53"/>
      <c r="G1328" s="32"/>
      <c r="H1328" s="45" t="e">
        <f>VLOOKUP(G1328,Export7[#All],2,FALSE)</f>
        <v>#N/A</v>
      </c>
      <c r="I1328" s="45" t="e">
        <f>VLOOKUP($A1328,EVID_OSEVU!$A$1:$M$4972,10,FALSE)</f>
        <v>#N/A</v>
      </c>
      <c r="J1328" s="58" t="e">
        <f>VLOOKUP($A1328,EVID_OSEVU!$A$1:$M$4972,11,FALSE)</f>
        <v>#N/A</v>
      </c>
      <c r="K1328" s="33"/>
      <c r="L1328" s="45" t="e">
        <f>VLOOKUP(EVID_PASTVY!H1328,KATEGORIE_ZVIRAT!$B$2:$M$31,6,FALSE)*K1328</f>
        <v>#N/A</v>
      </c>
      <c r="M1328" s="33">
        <v>24</v>
      </c>
      <c r="N1328" s="45" t="e">
        <f>VLOOKUP(EVID_PASTVY!$H1328,KATEGORIE_ZVIRAT!$B$2:$M$31,8,FALSE)</f>
        <v>#N/A</v>
      </c>
      <c r="O1328" s="45" t="e">
        <f>VLOOKUP(EVID_PASTVY!$H1328,KATEGORIE_ZVIRAT!$B$2:$M$31,9,FALSE)</f>
        <v>#N/A</v>
      </c>
      <c r="P1328" s="54" t="e">
        <f>VLOOKUP(EVID_PASTVY!$H1328,KATEGORIE_ZVIRAT!$B$2:$M$31,7,FALSE)*L1328/1000*M1328/24*(F1328-E1328+1)/J1328</f>
        <v>#N/A</v>
      </c>
      <c r="Q1328" s="52" t="e">
        <f>VLOOKUP(EVID_PASTVY!$H1328,KATEGORIE_ZVIRAT!$B$2:$M$31,10,FALSE)*P1328*10</f>
        <v>#N/A</v>
      </c>
      <c r="R1328" s="52" t="e">
        <f>VLOOKUP(EVID_PASTVY!$H1328,KATEGORIE_ZVIRAT!$B$2:$M$31,11,FALSE)*P1328*10</f>
        <v>#N/A</v>
      </c>
      <c r="S1328" s="52" t="e">
        <f>VLOOKUP(EVID_PASTVY!$H1328,KATEGORIE_ZVIRAT!$B$2:$M$31,12,FALSE)*P1328*10</f>
        <v>#N/A</v>
      </c>
    </row>
    <row r="1329" spans="1:19" x14ac:dyDescent="0.2">
      <c r="A1329" s="32"/>
      <c r="B1329" s="37" t="e">
        <f>VLOOKUP($A1329,EVID_OSEVU!$A$1:$M$4972,2,FALSE)</f>
        <v>#N/A</v>
      </c>
      <c r="C1329" s="37" t="e">
        <f>VLOOKUP($A1329,EVID_OSEVU!$A$1:$M$4972,3,FALSE)</f>
        <v>#N/A</v>
      </c>
      <c r="D1329" s="45" t="e">
        <f>VLOOKUP($A1329,EVID_OSEVU!$A$1:$M$4972,4,FALSE)</f>
        <v>#N/A</v>
      </c>
      <c r="E1329" s="35"/>
      <c r="F1329" s="53"/>
      <c r="G1329" s="32"/>
      <c r="H1329" s="45" t="e">
        <f>VLOOKUP(G1329,Export7[#All],2,FALSE)</f>
        <v>#N/A</v>
      </c>
      <c r="I1329" s="45" t="e">
        <f>VLOOKUP($A1329,EVID_OSEVU!$A$1:$M$4972,10,FALSE)</f>
        <v>#N/A</v>
      </c>
      <c r="J1329" s="58" t="e">
        <f>VLOOKUP($A1329,EVID_OSEVU!$A$1:$M$4972,11,FALSE)</f>
        <v>#N/A</v>
      </c>
      <c r="K1329" s="33"/>
      <c r="L1329" s="45" t="e">
        <f>VLOOKUP(EVID_PASTVY!H1329,KATEGORIE_ZVIRAT!$B$2:$M$31,6,FALSE)*K1329</f>
        <v>#N/A</v>
      </c>
      <c r="M1329" s="33">
        <v>24</v>
      </c>
      <c r="N1329" s="45" t="e">
        <f>VLOOKUP(EVID_PASTVY!$H1329,KATEGORIE_ZVIRAT!$B$2:$M$31,8,FALSE)</f>
        <v>#N/A</v>
      </c>
      <c r="O1329" s="45" t="e">
        <f>VLOOKUP(EVID_PASTVY!$H1329,KATEGORIE_ZVIRAT!$B$2:$M$31,9,FALSE)</f>
        <v>#N/A</v>
      </c>
      <c r="P1329" s="54" t="e">
        <f>VLOOKUP(EVID_PASTVY!$H1329,KATEGORIE_ZVIRAT!$B$2:$M$31,7,FALSE)*L1329/1000*M1329/24*(F1329-E1329+1)/J1329</f>
        <v>#N/A</v>
      </c>
      <c r="Q1329" s="52" t="e">
        <f>VLOOKUP(EVID_PASTVY!$H1329,KATEGORIE_ZVIRAT!$B$2:$M$31,10,FALSE)*P1329*10</f>
        <v>#N/A</v>
      </c>
      <c r="R1329" s="52" t="e">
        <f>VLOOKUP(EVID_PASTVY!$H1329,KATEGORIE_ZVIRAT!$B$2:$M$31,11,FALSE)*P1329*10</f>
        <v>#N/A</v>
      </c>
      <c r="S1329" s="52" t="e">
        <f>VLOOKUP(EVID_PASTVY!$H1329,KATEGORIE_ZVIRAT!$B$2:$M$31,12,FALSE)*P1329*10</f>
        <v>#N/A</v>
      </c>
    </row>
    <row r="1330" spans="1:19" x14ac:dyDescent="0.2">
      <c r="A1330" s="32"/>
      <c r="B1330" s="37" t="e">
        <f>VLOOKUP($A1330,EVID_OSEVU!$A$1:$M$4972,2,FALSE)</f>
        <v>#N/A</v>
      </c>
      <c r="C1330" s="37" t="e">
        <f>VLOOKUP($A1330,EVID_OSEVU!$A$1:$M$4972,3,FALSE)</f>
        <v>#N/A</v>
      </c>
      <c r="D1330" s="45" t="e">
        <f>VLOOKUP($A1330,EVID_OSEVU!$A$1:$M$4972,4,FALSE)</f>
        <v>#N/A</v>
      </c>
      <c r="E1330" s="35"/>
      <c r="F1330" s="53"/>
      <c r="G1330" s="32"/>
      <c r="H1330" s="45" t="e">
        <f>VLOOKUP(G1330,Export7[#All],2,FALSE)</f>
        <v>#N/A</v>
      </c>
      <c r="I1330" s="45" t="e">
        <f>VLOOKUP($A1330,EVID_OSEVU!$A$1:$M$4972,10,FALSE)</f>
        <v>#N/A</v>
      </c>
      <c r="J1330" s="58" t="e">
        <f>VLOOKUP($A1330,EVID_OSEVU!$A$1:$M$4972,11,FALSE)</f>
        <v>#N/A</v>
      </c>
      <c r="K1330" s="33"/>
      <c r="L1330" s="45" t="e">
        <f>VLOOKUP(EVID_PASTVY!H1330,KATEGORIE_ZVIRAT!$B$2:$M$31,6,FALSE)*K1330</f>
        <v>#N/A</v>
      </c>
      <c r="M1330" s="33">
        <v>24</v>
      </c>
      <c r="N1330" s="45" t="e">
        <f>VLOOKUP(EVID_PASTVY!$H1330,KATEGORIE_ZVIRAT!$B$2:$M$31,8,FALSE)</f>
        <v>#N/A</v>
      </c>
      <c r="O1330" s="45" t="e">
        <f>VLOOKUP(EVID_PASTVY!$H1330,KATEGORIE_ZVIRAT!$B$2:$M$31,9,FALSE)</f>
        <v>#N/A</v>
      </c>
      <c r="P1330" s="54" t="e">
        <f>VLOOKUP(EVID_PASTVY!$H1330,KATEGORIE_ZVIRAT!$B$2:$M$31,7,FALSE)*L1330/1000*M1330/24*(F1330-E1330+1)/J1330</f>
        <v>#N/A</v>
      </c>
      <c r="Q1330" s="52" t="e">
        <f>VLOOKUP(EVID_PASTVY!$H1330,KATEGORIE_ZVIRAT!$B$2:$M$31,10,FALSE)*P1330*10</f>
        <v>#N/A</v>
      </c>
      <c r="R1330" s="52" t="e">
        <f>VLOOKUP(EVID_PASTVY!$H1330,KATEGORIE_ZVIRAT!$B$2:$M$31,11,FALSE)*P1330*10</f>
        <v>#N/A</v>
      </c>
      <c r="S1330" s="52" t="e">
        <f>VLOOKUP(EVID_PASTVY!$H1330,KATEGORIE_ZVIRAT!$B$2:$M$31,12,FALSE)*P1330*10</f>
        <v>#N/A</v>
      </c>
    </row>
    <row r="1331" spans="1:19" x14ac:dyDescent="0.2">
      <c r="A1331" s="32"/>
      <c r="B1331" s="37" t="e">
        <f>VLOOKUP($A1331,EVID_OSEVU!$A$1:$M$4972,2,FALSE)</f>
        <v>#N/A</v>
      </c>
      <c r="C1331" s="37" t="e">
        <f>VLOOKUP($A1331,EVID_OSEVU!$A$1:$M$4972,3,FALSE)</f>
        <v>#N/A</v>
      </c>
      <c r="D1331" s="45" t="e">
        <f>VLOOKUP($A1331,EVID_OSEVU!$A$1:$M$4972,4,FALSE)</f>
        <v>#N/A</v>
      </c>
      <c r="E1331" s="35"/>
      <c r="F1331" s="53"/>
      <c r="G1331" s="32"/>
      <c r="H1331" s="45" t="e">
        <f>VLOOKUP(G1331,Export7[#All],2,FALSE)</f>
        <v>#N/A</v>
      </c>
      <c r="I1331" s="45" t="e">
        <f>VLOOKUP($A1331,EVID_OSEVU!$A$1:$M$4972,10,FALSE)</f>
        <v>#N/A</v>
      </c>
      <c r="J1331" s="58" t="e">
        <f>VLOOKUP($A1331,EVID_OSEVU!$A$1:$M$4972,11,FALSE)</f>
        <v>#N/A</v>
      </c>
      <c r="K1331" s="33"/>
      <c r="L1331" s="45" t="e">
        <f>VLOOKUP(EVID_PASTVY!H1331,KATEGORIE_ZVIRAT!$B$2:$M$31,6,FALSE)*K1331</f>
        <v>#N/A</v>
      </c>
      <c r="M1331" s="33">
        <v>24</v>
      </c>
      <c r="N1331" s="45" t="e">
        <f>VLOOKUP(EVID_PASTVY!$H1331,KATEGORIE_ZVIRAT!$B$2:$M$31,8,FALSE)</f>
        <v>#N/A</v>
      </c>
      <c r="O1331" s="45" t="e">
        <f>VLOOKUP(EVID_PASTVY!$H1331,KATEGORIE_ZVIRAT!$B$2:$M$31,9,FALSE)</f>
        <v>#N/A</v>
      </c>
      <c r="P1331" s="54" t="e">
        <f>VLOOKUP(EVID_PASTVY!$H1331,KATEGORIE_ZVIRAT!$B$2:$M$31,7,FALSE)*L1331/1000*M1331/24*(F1331-E1331+1)/J1331</f>
        <v>#N/A</v>
      </c>
      <c r="Q1331" s="52" t="e">
        <f>VLOOKUP(EVID_PASTVY!$H1331,KATEGORIE_ZVIRAT!$B$2:$M$31,10,FALSE)*P1331*10</f>
        <v>#N/A</v>
      </c>
      <c r="R1331" s="52" t="e">
        <f>VLOOKUP(EVID_PASTVY!$H1331,KATEGORIE_ZVIRAT!$B$2:$M$31,11,FALSE)*P1331*10</f>
        <v>#N/A</v>
      </c>
      <c r="S1331" s="52" t="e">
        <f>VLOOKUP(EVID_PASTVY!$H1331,KATEGORIE_ZVIRAT!$B$2:$M$31,12,FALSE)*P1331*10</f>
        <v>#N/A</v>
      </c>
    </row>
    <row r="1332" spans="1:19" x14ac:dyDescent="0.2">
      <c r="A1332" s="32"/>
      <c r="B1332" s="37" t="e">
        <f>VLOOKUP($A1332,EVID_OSEVU!$A$1:$M$4972,2,FALSE)</f>
        <v>#N/A</v>
      </c>
      <c r="C1332" s="37" t="e">
        <f>VLOOKUP($A1332,EVID_OSEVU!$A$1:$M$4972,3,FALSE)</f>
        <v>#N/A</v>
      </c>
      <c r="D1332" s="45" t="e">
        <f>VLOOKUP($A1332,EVID_OSEVU!$A$1:$M$4972,4,FALSE)</f>
        <v>#N/A</v>
      </c>
      <c r="E1332" s="35"/>
      <c r="F1332" s="53"/>
      <c r="G1332" s="32"/>
      <c r="H1332" s="45" t="e">
        <f>VLOOKUP(G1332,Export7[#All],2,FALSE)</f>
        <v>#N/A</v>
      </c>
      <c r="I1332" s="45" t="e">
        <f>VLOOKUP($A1332,EVID_OSEVU!$A$1:$M$4972,10,FALSE)</f>
        <v>#N/A</v>
      </c>
      <c r="J1332" s="58" t="e">
        <f>VLOOKUP($A1332,EVID_OSEVU!$A$1:$M$4972,11,FALSE)</f>
        <v>#N/A</v>
      </c>
      <c r="K1332" s="33"/>
      <c r="L1332" s="45" t="e">
        <f>VLOOKUP(EVID_PASTVY!H1332,KATEGORIE_ZVIRAT!$B$2:$M$31,6,FALSE)*K1332</f>
        <v>#N/A</v>
      </c>
      <c r="M1332" s="33">
        <v>24</v>
      </c>
      <c r="N1332" s="45" t="e">
        <f>VLOOKUP(EVID_PASTVY!$H1332,KATEGORIE_ZVIRAT!$B$2:$M$31,8,FALSE)</f>
        <v>#N/A</v>
      </c>
      <c r="O1332" s="45" t="e">
        <f>VLOOKUP(EVID_PASTVY!$H1332,KATEGORIE_ZVIRAT!$B$2:$M$31,9,FALSE)</f>
        <v>#N/A</v>
      </c>
      <c r="P1332" s="54" t="e">
        <f>VLOOKUP(EVID_PASTVY!$H1332,KATEGORIE_ZVIRAT!$B$2:$M$31,7,FALSE)*L1332/1000*M1332/24*(F1332-E1332+1)/J1332</f>
        <v>#N/A</v>
      </c>
      <c r="Q1332" s="52" t="e">
        <f>VLOOKUP(EVID_PASTVY!$H1332,KATEGORIE_ZVIRAT!$B$2:$M$31,10,FALSE)*P1332*10</f>
        <v>#N/A</v>
      </c>
      <c r="R1332" s="52" t="e">
        <f>VLOOKUP(EVID_PASTVY!$H1332,KATEGORIE_ZVIRAT!$B$2:$M$31,11,FALSE)*P1332*10</f>
        <v>#N/A</v>
      </c>
      <c r="S1332" s="52" t="e">
        <f>VLOOKUP(EVID_PASTVY!$H1332,KATEGORIE_ZVIRAT!$B$2:$M$31,12,FALSE)*P1332*10</f>
        <v>#N/A</v>
      </c>
    </row>
    <row r="1333" spans="1:19" x14ac:dyDescent="0.2">
      <c r="A1333" s="32"/>
      <c r="B1333" s="37" t="e">
        <f>VLOOKUP($A1333,EVID_OSEVU!$A$1:$M$4972,2,FALSE)</f>
        <v>#N/A</v>
      </c>
      <c r="C1333" s="37" t="e">
        <f>VLOOKUP($A1333,EVID_OSEVU!$A$1:$M$4972,3,FALSE)</f>
        <v>#N/A</v>
      </c>
      <c r="D1333" s="45" t="e">
        <f>VLOOKUP($A1333,EVID_OSEVU!$A$1:$M$4972,4,FALSE)</f>
        <v>#N/A</v>
      </c>
      <c r="E1333" s="35"/>
      <c r="F1333" s="53"/>
      <c r="G1333" s="32"/>
      <c r="H1333" s="45" t="e">
        <f>VLOOKUP(G1333,Export7[#All],2,FALSE)</f>
        <v>#N/A</v>
      </c>
      <c r="I1333" s="45" t="e">
        <f>VLOOKUP($A1333,EVID_OSEVU!$A$1:$M$4972,10,FALSE)</f>
        <v>#N/A</v>
      </c>
      <c r="J1333" s="58" t="e">
        <f>VLOOKUP($A1333,EVID_OSEVU!$A$1:$M$4972,11,FALSE)</f>
        <v>#N/A</v>
      </c>
      <c r="K1333" s="33"/>
      <c r="L1333" s="45" t="e">
        <f>VLOOKUP(EVID_PASTVY!H1333,KATEGORIE_ZVIRAT!$B$2:$M$31,6,FALSE)*K1333</f>
        <v>#N/A</v>
      </c>
      <c r="M1333" s="33">
        <v>24</v>
      </c>
      <c r="N1333" s="45" t="e">
        <f>VLOOKUP(EVID_PASTVY!$H1333,KATEGORIE_ZVIRAT!$B$2:$M$31,8,FALSE)</f>
        <v>#N/A</v>
      </c>
      <c r="O1333" s="45" t="e">
        <f>VLOOKUP(EVID_PASTVY!$H1333,KATEGORIE_ZVIRAT!$B$2:$M$31,9,FALSE)</f>
        <v>#N/A</v>
      </c>
      <c r="P1333" s="54" t="e">
        <f>VLOOKUP(EVID_PASTVY!$H1333,KATEGORIE_ZVIRAT!$B$2:$M$31,7,FALSE)*L1333/1000*M1333/24*(F1333-E1333+1)/J1333</f>
        <v>#N/A</v>
      </c>
      <c r="Q1333" s="52" t="e">
        <f>VLOOKUP(EVID_PASTVY!$H1333,KATEGORIE_ZVIRAT!$B$2:$M$31,10,FALSE)*P1333*10</f>
        <v>#N/A</v>
      </c>
      <c r="R1333" s="52" t="e">
        <f>VLOOKUP(EVID_PASTVY!$H1333,KATEGORIE_ZVIRAT!$B$2:$M$31,11,FALSE)*P1333*10</f>
        <v>#N/A</v>
      </c>
      <c r="S1333" s="52" t="e">
        <f>VLOOKUP(EVID_PASTVY!$H1333,KATEGORIE_ZVIRAT!$B$2:$M$31,12,FALSE)*P1333*10</f>
        <v>#N/A</v>
      </c>
    </row>
    <row r="1334" spans="1:19" x14ac:dyDescent="0.2">
      <c r="A1334" s="32"/>
      <c r="B1334" s="37" t="e">
        <f>VLOOKUP($A1334,EVID_OSEVU!$A$1:$M$4972,2,FALSE)</f>
        <v>#N/A</v>
      </c>
      <c r="C1334" s="37" t="e">
        <f>VLOOKUP($A1334,EVID_OSEVU!$A$1:$M$4972,3,FALSE)</f>
        <v>#N/A</v>
      </c>
      <c r="D1334" s="45" t="e">
        <f>VLOOKUP($A1334,EVID_OSEVU!$A$1:$M$4972,4,FALSE)</f>
        <v>#N/A</v>
      </c>
      <c r="E1334" s="35"/>
      <c r="F1334" s="53"/>
      <c r="G1334" s="32"/>
      <c r="H1334" s="45" t="e">
        <f>VLOOKUP(G1334,Export7[#All],2,FALSE)</f>
        <v>#N/A</v>
      </c>
      <c r="I1334" s="45" t="e">
        <f>VLOOKUP($A1334,EVID_OSEVU!$A$1:$M$4972,10,FALSE)</f>
        <v>#N/A</v>
      </c>
      <c r="J1334" s="58" t="e">
        <f>VLOOKUP($A1334,EVID_OSEVU!$A$1:$M$4972,11,FALSE)</f>
        <v>#N/A</v>
      </c>
      <c r="K1334" s="33"/>
      <c r="L1334" s="45" t="e">
        <f>VLOOKUP(EVID_PASTVY!H1334,KATEGORIE_ZVIRAT!$B$2:$M$31,6,FALSE)*K1334</f>
        <v>#N/A</v>
      </c>
      <c r="M1334" s="33">
        <v>24</v>
      </c>
      <c r="N1334" s="45" t="e">
        <f>VLOOKUP(EVID_PASTVY!$H1334,KATEGORIE_ZVIRAT!$B$2:$M$31,8,FALSE)</f>
        <v>#N/A</v>
      </c>
      <c r="O1334" s="45" t="e">
        <f>VLOOKUP(EVID_PASTVY!$H1334,KATEGORIE_ZVIRAT!$B$2:$M$31,9,FALSE)</f>
        <v>#N/A</v>
      </c>
      <c r="P1334" s="54" t="e">
        <f>VLOOKUP(EVID_PASTVY!$H1334,KATEGORIE_ZVIRAT!$B$2:$M$31,7,FALSE)*L1334/1000*M1334/24*(F1334-E1334+1)/J1334</f>
        <v>#N/A</v>
      </c>
      <c r="Q1334" s="52" t="e">
        <f>VLOOKUP(EVID_PASTVY!$H1334,KATEGORIE_ZVIRAT!$B$2:$M$31,10,FALSE)*P1334*10</f>
        <v>#N/A</v>
      </c>
      <c r="R1334" s="52" t="e">
        <f>VLOOKUP(EVID_PASTVY!$H1334,KATEGORIE_ZVIRAT!$B$2:$M$31,11,FALSE)*P1334*10</f>
        <v>#N/A</v>
      </c>
      <c r="S1334" s="52" t="e">
        <f>VLOOKUP(EVID_PASTVY!$H1334,KATEGORIE_ZVIRAT!$B$2:$M$31,12,FALSE)*P1334*10</f>
        <v>#N/A</v>
      </c>
    </row>
    <row r="1335" spans="1:19" x14ac:dyDescent="0.2">
      <c r="A1335" s="32"/>
      <c r="B1335" s="37" t="e">
        <f>VLOOKUP($A1335,EVID_OSEVU!$A$1:$M$4972,2,FALSE)</f>
        <v>#N/A</v>
      </c>
      <c r="C1335" s="37" t="e">
        <f>VLOOKUP($A1335,EVID_OSEVU!$A$1:$M$4972,3,FALSE)</f>
        <v>#N/A</v>
      </c>
      <c r="D1335" s="45" t="e">
        <f>VLOOKUP($A1335,EVID_OSEVU!$A$1:$M$4972,4,FALSE)</f>
        <v>#N/A</v>
      </c>
      <c r="E1335" s="35"/>
      <c r="F1335" s="53"/>
      <c r="G1335" s="32"/>
      <c r="H1335" s="45" t="e">
        <f>VLOOKUP(G1335,Export7[#All],2,FALSE)</f>
        <v>#N/A</v>
      </c>
      <c r="I1335" s="45" t="e">
        <f>VLOOKUP($A1335,EVID_OSEVU!$A$1:$M$4972,10,FALSE)</f>
        <v>#N/A</v>
      </c>
      <c r="J1335" s="58" t="e">
        <f>VLOOKUP($A1335,EVID_OSEVU!$A$1:$M$4972,11,FALSE)</f>
        <v>#N/A</v>
      </c>
      <c r="K1335" s="33"/>
      <c r="L1335" s="45" t="e">
        <f>VLOOKUP(EVID_PASTVY!H1335,KATEGORIE_ZVIRAT!$B$2:$M$31,6,FALSE)*K1335</f>
        <v>#N/A</v>
      </c>
      <c r="M1335" s="33">
        <v>24</v>
      </c>
      <c r="N1335" s="45" t="e">
        <f>VLOOKUP(EVID_PASTVY!$H1335,KATEGORIE_ZVIRAT!$B$2:$M$31,8,FALSE)</f>
        <v>#N/A</v>
      </c>
      <c r="O1335" s="45" t="e">
        <f>VLOOKUP(EVID_PASTVY!$H1335,KATEGORIE_ZVIRAT!$B$2:$M$31,9,FALSE)</f>
        <v>#N/A</v>
      </c>
      <c r="P1335" s="54" t="e">
        <f>VLOOKUP(EVID_PASTVY!$H1335,KATEGORIE_ZVIRAT!$B$2:$M$31,7,FALSE)*L1335/1000*M1335/24*(F1335-E1335+1)/J1335</f>
        <v>#N/A</v>
      </c>
      <c r="Q1335" s="52" t="e">
        <f>VLOOKUP(EVID_PASTVY!$H1335,KATEGORIE_ZVIRAT!$B$2:$M$31,10,FALSE)*P1335*10</f>
        <v>#N/A</v>
      </c>
      <c r="R1335" s="52" t="e">
        <f>VLOOKUP(EVID_PASTVY!$H1335,KATEGORIE_ZVIRAT!$B$2:$M$31,11,FALSE)*P1335*10</f>
        <v>#N/A</v>
      </c>
      <c r="S1335" s="52" t="e">
        <f>VLOOKUP(EVID_PASTVY!$H1335,KATEGORIE_ZVIRAT!$B$2:$M$31,12,FALSE)*P1335*10</f>
        <v>#N/A</v>
      </c>
    </row>
    <row r="1336" spans="1:19" x14ac:dyDescent="0.2">
      <c r="A1336" s="32"/>
      <c r="B1336" s="37" t="e">
        <f>VLOOKUP($A1336,EVID_OSEVU!$A$1:$M$4972,2,FALSE)</f>
        <v>#N/A</v>
      </c>
      <c r="C1336" s="37" t="e">
        <f>VLOOKUP($A1336,EVID_OSEVU!$A$1:$M$4972,3,FALSE)</f>
        <v>#N/A</v>
      </c>
      <c r="D1336" s="45" t="e">
        <f>VLOOKUP($A1336,EVID_OSEVU!$A$1:$M$4972,4,FALSE)</f>
        <v>#N/A</v>
      </c>
      <c r="E1336" s="35"/>
      <c r="F1336" s="53"/>
      <c r="G1336" s="32"/>
      <c r="H1336" s="45" t="e">
        <f>VLOOKUP(G1336,Export7[#All],2,FALSE)</f>
        <v>#N/A</v>
      </c>
      <c r="I1336" s="45" t="e">
        <f>VLOOKUP($A1336,EVID_OSEVU!$A$1:$M$4972,10,FALSE)</f>
        <v>#N/A</v>
      </c>
      <c r="J1336" s="58" t="e">
        <f>VLOOKUP($A1336,EVID_OSEVU!$A$1:$M$4972,11,FALSE)</f>
        <v>#N/A</v>
      </c>
      <c r="K1336" s="33"/>
      <c r="L1336" s="45" t="e">
        <f>VLOOKUP(EVID_PASTVY!H1336,KATEGORIE_ZVIRAT!$B$2:$M$31,6,FALSE)*K1336</f>
        <v>#N/A</v>
      </c>
      <c r="M1336" s="33">
        <v>24</v>
      </c>
      <c r="N1336" s="45" t="e">
        <f>VLOOKUP(EVID_PASTVY!$H1336,KATEGORIE_ZVIRAT!$B$2:$M$31,8,FALSE)</f>
        <v>#N/A</v>
      </c>
      <c r="O1336" s="45" t="e">
        <f>VLOOKUP(EVID_PASTVY!$H1336,KATEGORIE_ZVIRAT!$B$2:$M$31,9,FALSE)</f>
        <v>#N/A</v>
      </c>
      <c r="P1336" s="54" t="e">
        <f>VLOOKUP(EVID_PASTVY!$H1336,KATEGORIE_ZVIRAT!$B$2:$M$31,7,FALSE)*L1336/1000*M1336/24*(F1336-E1336+1)/J1336</f>
        <v>#N/A</v>
      </c>
      <c r="Q1336" s="52" t="e">
        <f>VLOOKUP(EVID_PASTVY!$H1336,KATEGORIE_ZVIRAT!$B$2:$M$31,10,FALSE)*P1336*10</f>
        <v>#N/A</v>
      </c>
      <c r="R1336" s="52" t="e">
        <f>VLOOKUP(EVID_PASTVY!$H1336,KATEGORIE_ZVIRAT!$B$2:$M$31,11,FALSE)*P1336*10</f>
        <v>#N/A</v>
      </c>
      <c r="S1336" s="52" t="e">
        <f>VLOOKUP(EVID_PASTVY!$H1336,KATEGORIE_ZVIRAT!$B$2:$M$31,12,FALSE)*P1336*10</f>
        <v>#N/A</v>
      </c>
    </row>
    <row r="1337" spans="1:19" x14ac:dyDescent="0.2">
      <c r="A1337" s="32"/>
      <c r="B1337" s="37" t="e">
        <f>VLOOKUP($A1337,EVID_OSEVU!$A$1:$M$4972,2,FALSE)</f>
        <v>#N/A</v>
      </c>
      <c r="C1337" s="37" t="e">
        <f>VLOOKUP($A1337,EVID_OSEVU!$A$1:$M$4972,3,FALSE)</f>
        <v>#N/A</v>
      </c>
      <c r="D1337" s="45" t="e">
        <f>VLOOKUP($A1337,EVID_OSEVU!$A$1:$M$4972,4,FALSE)</f>
        <v>#N/A</v>
      </c>
      <c r="E1337" s="35"/>
      <c r="F1337" s="53"/>
      <c r="G1337" s="32"/>
      <c r="H1337" s="45" t="e">
        <f>VLOOKUP(G1337,Export7[#All],2,FALSE)</f>
        <v>#N/A</v>
      </c>
      <c r="I1337" s="45" t="e">
        <f>VLOOKUP($A1337,EVID_OSEVU!$A$1:$M$4972,10,FALSE)</f>
        <v>#N/A</v>
      </c>
      <c r="J1337" s="58" t="e">
        <f>VLOOKUP($A1337,EVID_OSEVU!$A$1:$M$4972,11,FALSE)</f>
        <v>#N/A</v>
      </c>
      <c r="K1337" s="33"/>
      <c r="L1337" s="45" t="e">
        <f>VLOOKUP(EVID_PASTVY!H1337,KATEGORIE_ZVIRAT!$B$2:$M$31,6,FALSE)*K1337</f>
        <v>#N/A</v>
      </c>
      <c r="M1337" s="33">
        <v>24</v>
      </c>
      <c r="N1337" s="45" t="e">
        <f>VLOOKUP(EVID_PASTVY!$H1337,KATEGORIE_ZVIRAT!$B$2:$M$31,8,FALSE)</f>
        <v>#N/A</v>
      </c>
      <c r="O1337" s="45" t="e">
        <f>VLOOKUP(EVID_PASTVY!$H1337,KATEGORIE_ZVIRAT!$B$2:$M$31,9,FALSE)</f>
        <v>#N/A</v>
      </c>
      <c r="P1337" s="54" t="e">
        <f>VLOOKUP(EVID_PASTVY!$H1337,KATEGORIE_ZVIRAT!$B$2:$M$31,7,FALSE)*L1337/1000*M1337/24*(F1337-E1337+1)/J1337</f>
        <v>#N/A</v>
      </c>
      <c r="Q1337" s="52" t="e">
        <f>VLOOKUP(EVID_PASTVY!$H1337,KATEGORIE_ZVIRAT!$B$2:$M$31,10,FALSE)*P1337*10</f>
        <v>#N/A</v>
      </c>
      <c r="R1337" s="52" t="e">
        <f>VLOOKUP(EVID_PASTVY!$H1337,KATEGORIE_ZVIRAT!$B$2:$M$31,11,FALSE)*P1337*10</f>
        <v>#N/A</v>
      </c>
      <c r="S1337" s="52" t="e">
        <f>VLOOKUP(EVID_PASTVY!$H1337,KATEGORIE_ZVIRAT!$B$2:$M$31,12,FALSE)*P1337*10</f>
        <v>#N/A</v>
      </c>
    </row>
    <row r="1338" spans="1:19" x14ac:dyDescent="0.2">
      <c r="A1338" s="32"/>
      <c r="B1338" s="37" t="e">
        <f>VLOOKUP($A1338,EVID_OSEVU!$A$1:$M$4972,2,FALSE)</f>
        <v>#N/A</v>
      </c>
      <c r="C1338" s="37" t="e">
        <f>VLOOKUP($A1338,EVID_OSEVU!$A$1:$M$4972,3,FALSE)</f>
        <v>#N/A</v>
      </c>
      <c r="D1338" s="45" t="e">
        <f>VLOOKUP($A1338,EVID_OSEVU!$A$1:$M$4972,4,FALSE)</f>
        <v>#N/A</v>
      </c>
      <c r="E1338" s="35"/>
      <c r="F1338" s="53"/>
      <c r="G1338" s="32"/>
      <c r="H1338" s="45" t="e">
        <f>VLOOKUP(G1338,Export7[#All],2,FALSE)</f>
        <v>#N/A</v>
      </c>
      <c r="I1338" s="45" t="e">
        <f>VLOOKUP($A1338,EVID_OSEVU!$A$1:$M$4972,10,FALSE)</f>
        <v>#N/A</v>
      </c>
      <c r="J1338" s="58" t="e">
        <f>VLOOKUP($A1338,EVID_OSEVU!$A$1:$M$4972,11,FALSE)</f>
        <v>#N/A</v>
      </c>
      <c r="K1338" s="33"/>
      <c r="L1338" s="45" t="e">
        <f>VLOOKUP(EVID_PASTVY!H1338,KATEGORIE_ZVIRAT!$B$2:$M$31,6,FALSE)*K1338</f>
        <v>#N/A</v>
      </c>
      <c r="M1338" s="33">
        <v>24</v>
      </c>
      <c r="N1338" s="45" t="e">
        <f>VLOOKUP(EVID_PASTVY!$H1338,KATEGORIE_ZVIRAT!$B$2:$M$31,8,FALSE)</f>
        <v>#N/A</v>
      </c>
      <c r="O1338" s="45" t="e">
        <f>VLOOKUP(EVID_PASTVY!$H1338,KATEGORIE_ZVIRAT!$B$2:$M$31,9,FALSE)</f>
        <v>#N/A</v>
      </c>
      <c r="P1338" s="54" t="e">
        <f>VLOOKUP(EVID_PASTVY!$H1338,KATEGORIE_ZVIRAT!$B$2:$M$31,7,FALSE)*L1338/1000*M1338/24*(F1338-E1338+1)/J1338</f>
        <v>#N/A</v>
      </c>
      <c r="Q1338" s="52" t="e">
        <f>VLOOKUP(EVID_PASTVY!$H1338,KATEGORIE_ZVIRAT!$B$2:$M$31,10,FALSE)*P1338*10</f>
        <v>#N/A</v>
      </c>
      <c r="R1338" s="52" t="e">
        <f>VLOOKUP(EVID_PASTVY!$H1338,KATEGORIE_ZVIRAT!$B$2:$M$31,11,FALSE)*P1338*10</f>
        <v>#N/A</v>
      </c>
      <c r="S1338" s="52" t="e">
        <f>VLOOKUP(EVID_PASTVY!$H1338,KATEGORIE_ZVIRAT!$B$2:$M$31,12,FALSE)*P1338*10</f>
        <v>#N/A</v>
      </c>
    </row>
    <row r="1339" spans="1:19" x14ac:dyDescent="0.2">
      <c r="A1339" s="32"/>
      <c r="B1339" s="37" t="e">
        <f>VLOOKUP($A1339,EVID_OSEVU!$A$1:$M$4972,2,FALSE)</f>
        <v>#N/A</v>
      </c>
      <c r="C1339" s="37" t="e">
        <f>VLOOKUP($A1339,EVID_OSEVU!$A$1:$M$4972,3,FALSE)</f>
        <v>#N/A</v>
      </c>
      <c r="D1339" s="45" t="e">
        <f>VLOOKUP($A1339,EVID_OSEVU!$A$1:$M$4972,4,FALSE)</f>
        <v>#N/A</v>
      </c>
      <c r="E1339" s="35"/>
      <c r="F1339" s="53"/>
      <c r="G1339" s="32"/>
      <c r="H1339" s="45" t="e">
        <f>VLOOKUP(G1339,Export7[#All],2,FALSE)</f>
        <v>#N/A</v>
      </c>
      <c r="I1339" s="45" t="e">
        <f>VLOOKUP($A1339,EVID_OSEVU!$A$1:$M$4972,10,FALSE)</f>
        <v>#N/A</v>
      </c>
      <c r="J1339" s="58" t="e">
        <f>VLOOKUP($A1339,EVID_OSEVU!$A$1:$M$4972,11,FALSE)</f>
        <v>#N/A</v>
      </c>
      <c r="K1339" s="33"/>
      <c r="L1339" s="45" t="e">
        <f>VLOOKUP(EVID_PASTVY!H1339,KATEGORIE_ZVIRAT!$B$2:$M$31,6,FALSE)*K1339</f>
        <v>#N/A</v>
      </c>
      <c r="M1339" s="33">
        <v>24</v>
      </c>
      <c r="N1339" s="45" t="e">
        <f>VLOOKUP(EVID_PASTVY!$H1339,KATEGORIE_ZVIRAT!$B$2:$M$31,8,FALSE)</f>
        <v>#N/A</v>
      </c>
      <c r="O1339" s="45" t="e">
        <f>VLOOKUP(EVID_PASTVY!$H1339,KATEGORIE_ZVIRAT!$B$2:$M$31,9,FALSE)</f>
        <v>#N/A</v>
      </c>
      <c r="P1339" s="54" t="e">
        <f>VLOOKUP(EVID_PASTVY!$H1339,KATEGORIE_ZVIRAT!$B$2:$M$31,7,FALSE)*L1339/1000*M1339/24*(F1339-E1339+1)/J1339</f>
        <v>#N/A</v>
      </c>
      <c r="Q1339" s="52" t="e">
        <f>VLOOKUP(EVID_PASTVY!$H1339,KATEGORIE_ZVIRAT!$B$2:$M$31,10,FALSE)*P1339*10</f>
        <v>#N/A</v>
      </c>
      <c r="R1339" s="52" t="e">
        <f>VLOOKUP(EVID_PASTVY!$H1339,KATEGORIE_ZVIRAT!$B$2:$M$31,11,FALSE)*P1339*10</f>
        <v>#N/A</v>
      </c>
      <c r="S1339" s="52" t="e">
        <f>VLOOKUP(EVID_PASTVY!$H1339,KATEGORIE_ZVIRAT!$B$2:$M$31,12,FALSE)*P1339*10</f>
        <v>#N/A</v>
      </c>
    </row>
    <row r="1340" spans="1:19" x14ac:dyDescent="0.2">
      <c r="A1340" s="32"/>
      <c r="B1340" s="37" t="e">
        <f>VLOOKUP($A1340,EVID_OSEVU!$A$1:$M$4972,2,FALSE)</f>
        <v>#N/A</v>
      </c>
      <c r="C1340" s="37" t="e">
        <f>VLOOKUP($A1340,EVID_OSEVU!$A$1:$M$4972,3,FALSE)</f>
        <v>#N/A</v>
      </c>
      <c r="D1340" s="45" t="e">
        <f>VLOOKUP($A1340,EVID_OSEVU!$A$1:$M$4972,4,FALSE)</f>
        <v>#N/A</v>
      </c>
      <c r="E1340" s="35"/>
      <c r="F1340" s="53"/>
      <c r="G1340" s="32"/>
      <c r="H1340" s="45" t="e">
        <f>VLOOKUP(G1340,Export7[#All],2,FALSE)</f>
        <v>#N/A</v>
      </c>
      <c r="I1340" s="45" t="e">
        <f>VLOOKUP($A1340,EVID_OSEVU!$A$1:$M$4972,10,FALSE)</f>
        <v>#N/A</v>
      </c>
      <c r="J1340" s="58" t="e">
        <f>VLOOKUP($A1340,EVID_OSEVU!$A$1:$M$4972,11,FALSE)</f>
        <v>#N/A</v>
      </c>
      <c r="K1340" s="33"/>
      <c r="L1340" s="45" t="e">
        <f>VLOOKUP(EVID_PASTVY!H1340,KATEGORIE_ZVIRAT!$B$2:$M$31,6,FALSE)*K1340</f>
        <v>#N/A</v>
      </c>
      <c r="M1340" s="33">
        <v>24</v>
      </c>
      <c r="N1340" s="45" t="e">
        <f>VLOOKUP(EVID_PASTVY!$H1340,KATEGORIE_ZVIRAT!$B$2:$M$31,8,FALSE)</f>
        <v>#N/A</v>
      </c>
      <c r="O1340" s="45" t="e">
        <f>VLOOKUP(EVID_PASTVY!$H1340,KATEGORIE_ZVIRAT!$B$2:$M$31,9,FALSE)</f>
        <v>#N/A</v>
      </c>
      <c r="P1340" s="54" t="e">
        <f>VLOOKUP(EVID_PASTVY!$H1340,KATEGORIE_ZVIRAT!$B$2:$M$31,7,FALSE)*L1340/1000*M1340/24*(F1340-E1340+1)/J1340</f>
        <v>#N/A</v>
      </c>
      <c r="Q1340" s="52" t="e">
        <f>VLOOKUP(EVID_PASTVY!$H1340,KATEGORIE_ZVIRAT!$B$2:$M$31,10,FALSE)*P1340*10</f>
        <v>#N/A</v>
      </c>
      <c r="R1340" s="52" t="e">
        <f>VLOOKUP(EVID_PASTVY!$H1340,KATEGORIE_ZVIRAT!$B$2:$M$31,11,FALSE)*P1340*10</f>
        <v>#N/A</v>
      </c>
      <c r="S1340" s="52" t="e">
        <f>VLOOKUP(EVID_PASTVY!$H1340,KATEGORIE_ZVIRAT!$B$2:$M$31,12,FALSE)*P1340*10</f>
        <v>#N/A</v>
      </c>
    </row>
    <row r="1341" spans="1:19" x14ac:dyDescent="0.2">
      <c r="A1341" s="32"/>
      <c r="B1341" s="37" t="e">
        <f>VLOOKUP($A1341,EVID_OSEVU!$A$1:$M$4972,2,FALSE)</f>
        <v>#N/A</v>
      </c>
      <c r="C1341" s="37" t="e">
        <f>VLOOKUP($A1341,EVID_OSEVU!$A$1:$M$4972,3,FALSE)</f>
        <v>#N/A</v>
      </c>
      <c r="D1341" s="45" t="e">
        <f>VLOOKUP($A1341,EVID_OSEVU!$A$1:$M$4972,4,FALSE)</f>
        <v>#N/A</v>
      </c>
      <c r="E1341" s="35"/>
      <c r="F1341" s="53"/>
      <c r="G1341" s="32"/>
      <c r="H1341" s="45" t="e">
        <f>VLOOKUP(G1341,Export7[#All],2,FALSE)</f>
        <v>#N/A</v>
      </c>
      <c r="I1341" s="45" t="e">
        <f>VLOOKUP($A1341,EVID_OSEVU!$A$1:$M$4972,10,FALSE)</f>
        <v>#N/A</v>
      </c>
      <c r="J1341" s="58" t="e">
        <f>VLOOKUP($A1341,EVID_OSEVU!$A$1:$M$4972,11,FALSE)</f>
        <v>#N/A</v>
      </c>
      <c r="K1341" s="33"/>
      <c r="L1341" s="45" t="e">
        <f>VLOOKUP(EVID_PASTVY!H1341,KATEGORIE_ZVIRAT!$B$2:$M$31,6,FALSE)*K1341</f>
        <v>#N/A</v>
      </c>
      <c r="M1341" s="33">
        <v>24</v>
      </c>
      <c r="N1341" s="45" t="e">
        <f>VLOOKUP(EVID_PASTVY!$H1341,KATEGORIE_ZVIRAT!$B$2:$M$31,8,FALSE)</f>
        <v>#N/A</v>
      </c>
      <c r="O1341" s="45" t="e">
        <f>VLOOKUP(EVID_PASTVY!$H1341,KATEGORIE_ZVIRAT!$B$2:$M$31,9,FALSE)</f>
        <v>#N/A</v>
      </c>
      <c r="P1341" s="54" t="e">
        <f>VLOOKUP(EVID_PASTVY!$H1341,KATEGORIE_ZVIRAT!$B$2:$M$31,7,FALSE)*L1341/1000*M1341/24*(F1341-E1341+1)/J1341</f>
        <v>#N/A</v>
      </c>
      <c r="Q1341" s="52" t="e">
        <f>VLOOKUP(EVID_PASTVY!$H1341,KATEGORIE_ZVIRAT!$B$2:$M$31,10,FALSE)*P1341*10</f>
        <v>#N/A</v>
      </c>
      <c r="R1341" s="52" t="e">
        <f>VLOOKUP(EVID_PASTVY!$H1341,KATEGORIE_ZVIRAT!$B$2:$M$31,11,FALSE)*P1341*10</f>
        <v>#N/A</v>
      </c>
      <c r="S1341" s="52" t="e">
        <f>VLOOKUP(EVID_PASTVY!$H1341,KATEGORIE_ZVIRAT!$B$2:$M$31,12,FALSE)*P1341*10</f>
        <v>#N/A</v>
      </c>
    </row>
    <row r="1342" spans="1:19" x14ac:dyDescent="0.2">
      <c r="A1342" s="32"/>
      <c r="B1342" s="37" t="e">
        <f>VLOOKUP($A1342,EVID_OSEVU!$A$1:$M$4972,2,FALSE)</f>
        <v>#N/A</v>
      </c>
      <c r="C1342" s="37" t="e">
        <f>VLOOKUP($A1342,EVID_OSEVU!$A$1:$M$4972,3,FALSE)</f>
        <v>#N/A</v>
      </c>
      <c r="D1342" s="45" t="e">
        <f>VLOOKUP($A1342,EVID_OSEVU!$A$1:$M$4972,4,FALSE)</f>
        <v>#N/A</v>
      </c>
      <c r="E1342" s="35"/>
      <c r="F1342" s="53"/>
      <c r="G1342" s="32"/>
      <c r="H1342" s="45" t="e">
        <f>VLOOKUP(G1342,Export7[#All],2,FALSE)</f>
        <v>#N/A</v>
      </c>
      <c r="I1342" s="45" t="e">
        <f>VLOOKUP($A1342,EVID_OSEVU!$A$1:$M$4972,10,FALSE)</f>
        <v>#N/A</v>
      </c>
      <c r="J1342" s="58" t="e">
        <f>VLOOKUP($A1342,EVID_OSEVU!$A$1:$M$4972,11,FALSE)</f>
        <v>#N/A</v>
      </c>
      <c r="K1342" s="33"/>
      <c r="L1342" s="45" t="e">
        <f>VLOOKUP(EVID_PASTVY!H1342,KATEGORIE_ZVIRAT!$B$2:$M$31,6,FALSE)*K1342</f>
        <v>#N/A</v>
      </c>
      <c r="M1342" s="33">
        <v>24</v>
      </c>
      <c r="N1342" s="45" t="e">
        <f>VLOOKUP(EVID_PASTVY!$H1342,KATEGORIE_ZVIRAT!$B$2:$M$31,8,FALSE)</f>
        <v>#N/A</v>
      </c>
      <c r="O1342" s="45" t="e">
        <f>VLOOKUP(EVID_PASTVY!$H1342,KATEGORIE_ZVIRAT!$B$2:$M$31,9,FALSE)</f>
        <v>#N/A</v>
      </c>
      <c r="P1342" s="54" t="e">
        <f>VLOOKUP(EVID_PASTVY!$H1342,KATEGORIE_ZVIRAT!$B$2:$M$31,7,FALSE)*L1342/1000*M1342/24*(F1342-E1342+1)/J1342</f>
        <v>#N/A</v>
      </c>
      <c r="Q1342" s="52" t="e">
        <f>VLOOKUP(EVID_PASTVY!$H1342,KATEGORIE_ZVIRAT!$B$2:$M$31,10,FALSE)*P1342*10</f>
        <v>#N/A</v>
      </c>
      <c r="R1342" s="52" t="e">
        <f>VLOOKUP(EVID_PASTVY!$H1342,KATEGORIE_ZVIRAT!$B$2:$M$31,11,FALSE)*P1342*10</f>
        <v>#N/A</v>
      </c>
      <c r="S1342" s="52" t="e">
        <f>VLOOKUP(EVID_PASTVY!$H1342,KATEGORIE_ZVIRAT!$B$2:$M$31,12,FALSE)*P1342*10</f>
        <v>#N/A</v>
      </c>
    </row>
    <row r="1343" spans="1:19" x14ac:dyDescent="0.2">
      <c r="A1343" s="32"/>
      <c r="B1343" s="37" t="e">
        <f>VLOOKUP($A1343,EVID_OSEVU!$A$1:$M$4972,2,FALSE)</f>
        <v>#N/A</v>
      </c>
      <c r="C1343" s="37" t="e">
        <f>VLOOKUP($A1343,EVID_OSEVU!$A$1:$M$4972,3,FALSE)</f>
        <v>#N/A</v>
      </c>
      <c r="D1343" s="45" t="e">
        <f>VLOOKUP($A1343,EVID_OSEVU!$A$1:$M$4972,4,FALSE)</f>
        <v>#N/A</v>
      </c>
      <c r="E1343" s="35"/>
      <c r="F1343" s="53"/>
      <c r="G1343" s="32"/>
      <c r="H1343" s="45" t="e">
        <f>VLOOKUP(G1343,Export7[#All],2,FALSE)</f>
        <v>#N/A</v>
      </c>
      <c r="I1343" s="45" t="e">
        <f>VLOOKUP($A1343,EVID_OSEVU!$A$1:$M$4972,10,FALSE)</f>
        <v>#N/A</v>
      </c>
      <c r="J1343" s="58" t="e">
        <f>VLOOKUP($A1343,EVID_OSEVU!$A$1:$M$4972,11,FALSE)</f>
        <v>#N/A</v>
      </c>
      <c r="K1343" s="33"/>
      <c r="L1343" s="45" t="e">
        <f>VLOOKUP(EVID_PASTVY!H1343,KATEGORIE_ZVIRAT!$B$2:$M$31,6,FALSE)*K1343</f>
        <v>#N/A</v>
      </c>
      <c r="M1343" s="33">
        <v>24</v>
      </c>
      <c r="N1343" s="45" t="e">
        <f>VLOOKUP(EVID_PASTVY!$H1343,KATEGORIE_ZVIRAT!$B$2:$M$31,8,FALSE)</f>
        <v>#N/A</v>
      </c>
      <c r="O1343" s="45" t="e">
        <f>VLOOKUP(EVID_PASTVY!$H1343,KATEGORIE_ZVIRAT!$B$2:$M$31,9,FALSE)</f>
        <v>#N/A</v>
      </c>
      <c r="P1343" s="54" t="e">
        <f>VLOOKUP(EVID_PASTVY!$H1343,KATEGORIE_ZVIRAT!$B$2:$M$31,7,FALSE)*L1343/1000*M1343/24*(F1343-E1343+1)/J1343</f>
        <v>#N/A</v>
      </c>
      <c r="Q1343" s="52" t="e">
        <f>VLOOKUP(EVID_PASTVY!$H1343,KATEGORIE_ZVIRAT!$B$2:$M$31,10,FALSE)*P1343*10</f>
        <v>#N/A</v>
      </c>
      <c r="R1343" s="52" t="e">
        <f>VLOOKUP(EVID_PASTVY!$H1343,KATEGORIE_ZVIRAT!$B$2:$M$31,11,FALSE)*P1343*10</f>
        <v>#N/A</v>
      </c>
      <c r="S1343" s="52" t="e">
        <f>VLOOKUP(EVID_PASTVY!$H1343,KATEGORIE_ZVIRAT!$B$2:$M$31,12,FALSE)*P1343*10</f>
        <v>#N/A</v>
      </c>
    </row>
    <row r="1344" spans="1:19" x14ac:dyDescent="0.2">
      <c r="A1344" s="32"/>
      <c r="B1344" s="37" t="e">
        <f>VLOOKUP($A1344,EVID_OSEVU!$A$1:$M$4972,2,FALSE)</f>
        <v>#N/A</v>
      </c>
      <c r="C1344" s="37" t="e">
        <f>VLOOKUP($A1344,EVID_OSEVU!$A$1:$M$4972,3,FALSE)</f>
        <v>#N/A</v>
      </c>
      <c r="D1344" s="45" t="e">
        <f>VLOOKUP($A1344,EVID_OSEVU!$A$1:$M$4972,4,FALSE)</f>
        <v>#N/A</v>
      </c>
      <c r="E1344" s="35"/>
      <c r="F1344" s="53"/>
      <c r="G1344" s="32"/>
      <c r="H1344" s="45" t="e">
        <f>VLOOKUP(G1344,Export7[#All],2,FALSE)</f>
        <v>#N/A</v>
      </c>
      <c r="I1344" s="45" t="e">
        <f>VLOOKUP($A1344,EVID_OSEVU!$A$1:$M$4972,10,FALSE)</f>
        <v>#N/A</v>
      </c>
      <c r="J1344" s="58" t="e">
        <f>VLOOKUP($A1344,EVID_OSEVU!$A$1:$M$4972,11,FALSE)</f>
        <v>#N/A</v>
      </c>
      <c r="K1344" s="33"/>
      <c r="L1344" s="45" t="e">
        <f>VLOOKUP(EVID_PASTVY!H1344,KATEGORIE_ZVIRAT!$B$2:$M$31,6,FALSE)*K1344</f>
        <v>#N/A</v>
      </c>
      <c r="M1344" s="33">
        <v>24</v>
      </c>
      <c r="N1344" s="45" t="e">
        <f>VLOOKUP(EVID_PASTVY!$H1344,KATEGORIE_ZVIRAT!$B$2:$M$31,8,FALSE)</f>
        <v>#N/A</v>
      </c>
      <c r="O1344" s="45" t="e">
        <f>VLOOKUP(EVID_PASTVY!$H1344,KATEGORIE_ZVIRAT!$B$2:$M$31,9,FALSE)</f>
        <v>#N/A</v>
      </c>
      <c r="P1344" s="54" t="e">
        <f>VLOOKUP(EVID_PASTVY!$H1344,KATEGORIE_ZVIRAT!$B$2:$M$31,7,FALSE)*L1344/1000*M1344/24*(F1344-E1344+1)/J1344</f>
        <v>#N/A</v>
      </c>
      <c r="Q1344" s="52" t="e">
        <f>VLOOKUP(EVID_PASTVY!$H1344,KATEGORIE_ZVIRAT!$B$2:$M$31,10,FALSE)*P1344*10</f>
        <v>#N/A</v>
      </c>
      <c r="R1344" s="52" t="e">
        <f>VLOOKUP(EVID_PASTVY!$H1344,KATEGORIE_ZVIRAT!$B$2:$M$31,11,FALSE)*P1344*10</f>
        <v>#N/A</v>
      </c>
      <c r="S1344" s="52" t="e">
        <f>VLOOKUP(EVID_PASTVY!$H1344,KATEGORIE_ZVIRAT!$B$2:$M$31,12,FALSE)*P1344*10</f>
        <v>#N/A</v>
      </c>
    </row>
    <row r="1345" spans="1:19" x14ac:dyDescent="0.2">
      <c r="A1345" s="32"/>
      <c r="B1345" s="37" t="e">
        <f>VLOOKUP($A1345,EVID_OSEVU!$A$1:$M$4972,2,FALSE)</f>
        <v>#N/A</v>
      </c>
      <c r="C1345" s="37" t="e">
        <f>VLOOKUP($A1345,EVID_OSEVU!$A$1:$M$4972,3,FALSE)</f>
        <v>#N/A</v>
      </c>
      <c r="D1345" s="45" t="e">
        <f>VLOOKUP($A1345,EVID_OSEVU!$A$1:$M$4972,4,FALSE)</f>
        <v>#N/A</v>
      </c>
      <c r="E1345" s="35"/>
      <c r="F1345" s="53"/>
      <c r="G1345" s="32"/>
      <c r="H1345" s="45" t="e">
        <f>VLOOKUP(G1345,Export7[#All],2,FALSE)</f>
        <v>#N/A</v>
      </c>
      <c r="I1345" s="45" t="e">
        <f>VLOOKUP($A1345,EVID_OSEVU!$A$1:$M$4972,10,FALSE)</f>
        <v>#N/A</v>
      </c>
      <c r="J1345" s="58" t="e">
        <f>VLOOKUP($A1345,EVID_OSEVU!$A$1:$M$4972,11,FALSE)</f>
        <v>#N/A</v>
      </c>
      <c r="K1345" s="33"/>
      <c r="L1345" s="45" t="e">
        <f>VLOOKUP(EVID_PASTVY!H1345,KATEGORIE_ZVIRAT!$B$2:$M$31,6,FALSE)*K1345</f>
        <v>#N/A</v>
      </c>
      <c r="M1345" s="33">
        <v>24</v>
      </c>
      <c r="N1345" s="45" t="e">
        <f>VLOOKUP(EVID_PASTVY!$H1345,KATEGORIE_ZVIRAT!$B$2:$M$31,8,FALSE)</f>
        <v>#N/A</v>
      </c>
      <c r="O1345" s="45" t="e">
        <f>VLOOKUP(EVID_PASTVY!$H1345,KATEGORIE_ZVIRAT!$B$2:$M$31,9,FALSE)</f>
        <v>#N/A</v>
      </c>
      <c r="P1345" s="54" t="e">
        <f>VLOOKUP(EVID_PASTVY!$H1345,KATEGORIE_ZVIRAT!$B$2:$M$31,7,FALSE)*L1345/1000*M1345/24*(F1345-E1345+1)/J1345</f>
        <v>#N/A</v>
      </c>
      <c r="Q1345" s="52" t="e">
        <f>VLOOKUP(EVID_PASTVY!$H1345,KATEGORIE_ZVIRAT!$B$2:$M$31,10,FALSE)*P1345*10</f>
        <v>#N/A</v>
      </c>
      <c r="R1345" s="52" t="e">
        <f>VLOOKUP(EVID_PASTVY!$H1345,KATEGORIE_ZVIRAT!$B$2:$M$31,11,FALSE)*P1345*10</f>
        <v>#N/A</v>
      </c>
      <c r="S1345" s="52" t="e">
        <f>VLOOKUP(EVID_PASTVY!$H1345,KATEGORIE_ZVIRAT!$B$2:$M$31,12,FALSE)*P1345*10</f>
        <v>#N/A</v>
      </c>
    </row>
    <row r="1346" spans="1:19" x14ac:dyDescent="0.2">
      <c r="A1346" s="32"/>
      <c r="B1346" s="37" t="e">
        <f>VLOOKUP($A1346,EVID_OSEVU!$A$1:$M$4972,2,FALSE)</f>
        <v>#N/A</v>
      </c>
      <c r="C1346" s="37" t="e">
        <f>VLOOKUP($A1346,EVID_OSEVU!$A$1:$M$4972,3,FALSE)</f>
        <v>#N/A</v>
      </c>
      <c r="D1346" s="45" t="e">
        <f>VLOOKUP($A1346,EVID_OSEVU!$A$1:$M$4972,4,FALSE)</f>
        <v>#N/A</v>
      </c>
      <c r="E1346" s="35"/>
      <c r="F1346" s="53"/>
      <c r="G1346" s="32"/>
      <c r="H1346" s="45" t="e">
        <f>VLOOKUP(G1346,Export7[#All],2,FALSE)</f>
        <v>#N/A</v>
      </c>
      <c r="I1346" s="45" t="e">
        <f>VLOOKUP($A1346,EVID_OSEVU!$A$1:$M$4972,10,FALSE)</f>
        <v>#N/A</v>
      </c>
      <c r="J1346" s="58" t="e">
        <f>VLOOKUP($A1346,EVID_OSEVU!$A$1:$M$4972,11,FALSE)</f>
        <v>#N/A</v>
      </c>
      <c r="K1346" s="33"/>
      <c r="L1346" s="45" t="e">
        <f>VLOOKUP(EVID_PASTVY!H1346,KATEGORIE_ZVIRAT!$B$2:$M$31,6,FALSE)*K1346</f>
        <v>#N/A</v>
      </c>
      <c r="M1346" s="33">
        <v>24</v>
      </c>
      <c r="N1346" s="45" t="e">
        <f>VLOOKUP(EVID_PASTVY!$H1346,KATEGORIE_ZVIRAT!$B$2:$M$31,8,FALSE)</f>
        <v>#N/A</v>
      </c>
      <c r="O1346" s="45" t="e">
        <f>VLOOKUP(EVID_PASTVY!$H1346,KATEGORIE_ZVIRAT!$B$2:$M$31,9,FALSE)</f>
        <v>#N/A</v>
      </c>
      <c r="P1346" s="54" t="e">
        <f>VLOOKUP(EVID_PASTVY!$H1346,KATEGORIE_ZVIRAT!$B$2:$M$31,7,FALSE)*L1346/1000*M1346/24*(F1346-E1346+1)/J1346</f>
        <v>#N/A</v>
      </c>
      <c r="Q1346" s="52" t="e">
        <f>VLOOKUP(EVID_PASTVY!$H1346,KATEGORIE_ZVIRAT!$B$2:$M$31,10,FALSE)*P1346*10</f>
        <v>#N/A</v>
      </c>
      <c r="R1346" s="52" t="e">
        <f>VLOOKUP(EVID_PASTVY!$H1346,KATEGORIE_ZVIRAT!$B$2:$M$31,11,FALSE)*P1346*10</f>
        <v>#N/A</v>
      </c>
      <c r="S1346" s="52" t="e">
        <f>VLOOKUP(EVID_PASTVY!$H1346,KATEGORIE_ZVIRAT!$B$2:$M$31,12,FALSE)*P1346*10</f>
        <v>#N/A</v>
      </c>
    </row>
    <row r="1347" spans="1:19" x14ac:dyDescent="0.2">
      <c r="A1347" s="32"/>
      <c r="B1347" s="37" t="e">
        <f>VLOOKUP($A1347,EVID_OSEVU!$A$1:$M$4972,2,FALSE)</f>
        <v>#N/A</v>
      </c>
      <c r="C1347" s="37" t="e">
        <f>VLOOKUP($A1347,EVID_OSEVU!$A$1:$M$4972,3,FALSE)</f>
        <v>#N/A</v>
      </c>
      <c r="D1347" s="45" t="e">
        <f>VLOOKUP($A1347,EVID_OSEVU!$A$1:$M$4972,4,FALSE)</f>
        <v>#N/A</v>
      </c>
      <c r="E1347" s="35"/>
      <c r="F1347" s="53"/>
      <c r="G1347" s="32"/>
      <c r="H1347" s="45" t="e">
        <f>VLOOKUP(G1347,Export7[#All],2,FALSE)</f>
        <v>#N/A</v>
      </c>
      <c r="I1347" s="45" t="e">
        <f>VLOOKUP($A1347,EVID_OSEVU!$A$1:$M$4972,10,FALSE)</f>
        <v>#N/A</v>
      </c>
      <c r="J1347" s="58" t="e">
        <f>VLOOKUP($A1347,EVID_OSEVU!$A$1:$M$4972,11,FALSE)</f>
        <v>#N/A</v>
      </c>
      <c r="K1347" s="33"/>
      <c r="L1347" s="45" t="e">
        <f>VLOOKUP(EVID_PASTVY!H1347,KATEGORIE_ZVIRAT!$B$2:$M$31,6,FALSE)*K1347</f>
        <v>#N/A</v>
      </c>
      <c r="M1347" s="33">
        <v>24</v>
      </c>
      <c r="N1347" s="45" t="e">
        <f>VLOOKUP(EVID_PASTVY!$H1347,KATEGORIE_ZVIRAT!$B$2:$M$31,8,FALSE)</f>
        <v>#N/A</v>
      </c>
      <c r="O1347" s="45" t="e">
        <f>VLOOKUP(EVID_PASTVY!$H1347,KATEGORIE_ZVIRAT!$B$2:$M$31,9,FALSE)</f>
        <v>#N/A</v>
      </c>
      <c r="P1347" s="54" t="e">
        <f>VLOOKUP(EVID_PASTVY!$H1347,KATEGORIE_ZVIRAT!$B$2:$M$31,7,FALSE)*L1347/1000*M1347/24*(F1347-E1347+1)/J1347</f>
        <v>#N/A</v>
      </c>
      <c r="Q1347" s="52" t="e">
        <f>VLOOKUP(EVID_PASTVY!$H1347,KATEGORIE_ZVIRAT!$B$2:$M$31,10,FALSE)*P1347*10</f>
        <v>#N/A</v>
      </c>
      <c r="R1347" s="52" t="e">
        <f>VLOOKUP(EVID_PASTVY!$H1347,KATEGORIE_ZVIRAT!$B$2:$M$31,11,FALSE)*P1347*10</f>
        <v>#N/A</v>
      </c>
      <c r="S1347" s="52" t="e">
        <f>VLOOKUP(EVID_PASTVY!$H1347,KATEGORIE_ZVIRAT!$B$2:$M$31,12,FALSE)*P1347*10</f>
        <v>#N/A</v>
      </c>
    </row>
    <row r="1348" spans="1:19" x14ac:dyDescent="0.2">
      <c r="A1348" s="32"/>
      <c r="B1348" s="37" t="e">
        <f>VLOOKUP($A1348,EVID_OSEVU!$A$1:$M$4972,2,FALSE)</f>
        <v>#N/A</v>
      </c>
      <c r="C1348" s="37" t="e">
        <f>VLOOKUP($A1348,EVID_OSEVU!$A$1:$M$4972,3,FALSE)</f>
        <v>#N/A</v>
      </c>
      <c r="D1348" s="45" t="e">
        <f>VLOOKUP($A1348,EVID_OSEVU!$A$1:$M$4972,4,FALSE)</f>
        <v>#N/A</v>
      </c>
      <c r="E1348" s="35"/>
      <c r="F1348" s="53"/>
      <c r="G1348" s="32"/>
      <c r="H1348" s="45" t="e">
        <f>VLOOKUP(G1348,Export7[#All],2,FALSE)</f>
        <v>#N/A</v>
      </c>
      <c r="I1348" s="45" t="e">
        <f>VLOOKUP($A1348,EVID_OSEVU!$A$1:$M$4972,10,FALSE)</f>
        <v>#N/A</v>
      </c>
      <c r="J1348" s="58" t="e">
        <f>VLOOKUP($A1348,EVID_OSEVU!$A$1:$M$4972,11,FALSE)</f>
        <v>#N/A</v>
      </c>
      <c r="K1348" s="33"/>
      <c r="L1348" s="45" t="e">
        <f>VLOOKUP(EVID_PASTVY!H1348,KATEGORIE_ZVIRAT!$B$2:$M$31,6,FALSE)*K1348</f>
        <v>#N/A</v>
      </c>
      <c r="M1348" s="33">
        <v>24</v>
      </c>
      <c r="N1348" s="45" t="e">
        <f>VLOOKUP(EVID_PASTVY!$H1348,KATEGORIE_ZVIRAT!$B$2:$M$31,8,FALSE)</f>
        <v>#N/A</v>
      </c>
      <c r="O1348" s="45" t="e">
        <f>VLOOKUP(EVID_PASTVY!$H1348,KATEGORIE_ZVIRAT!$B$2:$M$31,9,FALSE)</f>
        <v>#N/A</v>
      </c>
      <c r="P1348" s="54" t="e">
        <f>VLOOKUP(EVID_PASTVY!$H1348,KATEGORIE_ZVIRAT!$B$2:$M$31,7,FALSE)*L1348/1000*M1348/24*(F1348-E1348+1)/J1348</f>
        <v>#N/A</v>
      </c>
      <c r="Q1348" s="52" t="e">
        <f>VLOOKUP(EVID_PASTVY!$H1348,KATEGORIE_ZVIRAT!$B$2:$M$31,10,FALSE)*P1348*10</f>
        <v>#N/A</v>
      </c>
      <c r="R1348" s="52" t="e">
        <f>VLOOKUP(EVID_PASTVY!$H1348,KATEGORIE_ZVIRAT!$B$2:$M$31,11,FALSE)*P1348*10</f>
        <v>#N/A</v>
      </c>
      <c r="S1348" s="52" t="e">
        <f>VLOOKUP(EVID_PASTVY!$H1348,KATEGORIE_ZVIRAT!$B$2:$M$31,12,FALSE)*P1348*10</f>
        <v>#N/A</v>
      </c>
    </row>
    <row r="1349" spans="1:19" x14ac:dyDescent="0.2">
      <c r="A1349" s="32"/>
      <c r="B1349" s="37" t="e">
        <f>VLOOKUP($A1349,EVID_OSEVU!$A$1:$M$4972,2,FALSE)</f>
        <v>#N/A</v>
      </c>
      <c r="C1349" s="37" t="e">
        <f>VLOOKUP($A1349,EVID_OSEVU!$A$1:$M$4972,3,FALSE)</f>
        <v>#N/A</v>
      </c>
      <c r="D1349" s="45" t="e">
        <f>VLOOKUP($A1349,EVID_OSEVU!$A$1:$M$4972,4,FALSE)</f>
        <v>#N/A</v>
      </c>
      <c r="E1349" s="35"/>
      <c r="F1349" s="53"/>
      <c r="G1349" s="32"/>
      <c r="H1349" s="45" t="e">
        <f>VLOOKUP(G1349,Export7[#All],2,FALSE)</f>
        <v>#N/A</v>
      </c>
      <c r="I1349" s="45" t="e">
        <f>VLOOKUP($A1349,EVID_OSEVU!$A$1:$M$4972,10,FALSE)</f>
        <v>#N/A</v>
      </c>
      <c r="J1349" s="58" t="e">
        <f>VLOOKUP($A1349,EVID_OSEVU!$A$1:$M$4972,11,FALSE)</f>
        <v>#N/A</v>
      </c>
      <c r="K1349" s="33"/>
      <c r="L1349" s="45" t="e">
        <f>VLOOKUP(EVID_PASTVY!H1349,KATEGORIE_ZVIRAT!$B$2:$M$31,6,FALSE)*K1349</f>
        <v>#N/A</v>
      </c>
      <c r="M1349" s="33">
        <v>24</v>
      </c>
      <c r="N1349" s="45" t="e">
        <f>VLOOKUP(EVID_PASTVY!$H1349,KATEGORIE_ZVIRAT!$B$2:$M$31,8,FALSE)</f>
        <v>#N/A</v>
      </c>
      <c r="O1349" s="45" t="e">
        <f>VLOOKUP(EVID_PASTVY!$H1349,KATEGORIE_ZVIRAT!$B$2:$M$31,9,FALSE)</f>
        <v>#N/A</v>
      </c>
      <c r="P1349" s="54" t="e">
        <f>VLOOKUP(EVID_PASTVY!$H1349,KATEGORIE_ZVIRAT!$B$2:$M$31,7,FALSE)*L1349/1000*M1349/24*(F1349-E1349+1)/J1349</f>
        <v>#N/A</v>
      </c>
      <c r="Q1349" s="52" t="e">
        <f>VLOOKUP(EVID_PASTVY!$H1349,KATEGORIE_ZVIRAT!$B$2:$M$31,10,FALSE)*P1349*10</f>
        <v>#N/A</v>
      </c>
      <c r="R1349" s="52" t="e">
        <f>VLOOKUP(EVID_PASTVY!$H1349,KATEGORIE_ZVIRAT!$B$2:$M$31,11,FALSE)*P1349*10</f>
        <v>#N/A</v>
      </c>
      <c r="S1349" s="52" t="e">
        <f>VLOOKUP(EVID_PASTVY!$H1349,KATEGORIE_ZVIRAT!$B$2:$M$31,12,FALSE)*P1349*10</f>
        <v>#N/A</v>
      </c>
    </row>
    <row r="1350" spans="1:19" x14ac:dyDescent="0.2">
      <c r="A1350" s="32"/>
      <c r="B1350" s="37" t="e">
        <f>VLOOKUP($A1350,EVID_OSEVU!$A$1:$M$4972,2,FALSE)</f>
        <v>#N/A</v>
      </c>
      <c r="C1350" s="37" t="e">
        <f>VLOOKUP($A1350,EVID_OSEVU!$A$1:$M$4972,3,FALSE)</f>
        <v>#N/A</v>
      </c>
      <c r="D1350" s="45" t="e">
        <f>VLOOKUP($A1350,EVID_OSEVU!$A$1:$M$4972,4,FALSE)</f>
        <v>#N/A</v>
      </c>
      <c r="E1350" s="35"/>
      <c r="F1350" s="53"/>
      <c r="G1350" s="32"/>
      <c r="H1350" s="45" t="e">
        <f>VLOOKUP(G1350,Export7[#All],2,FALSE)</f>
        <v>#N/A</v>
      </c>
      <c r="I1350" s="45" t="e">
        <f>VLOOKUP($A1350,EVID_OSEVU!$A$1:$M$4972,10,FALSE)</f>
        <v>#N/A</v>
      </c>
      <c r="J1350" s="58" t="e">
        <f>VLOOKUP($A1350,EVID_OSEVU!$A$1:$M$4972,11,FALSE)</f>
        <v>#N/A</v>
      </c>
      <c r="K1350" s="33"/>
      <c r="L1350" s="45" t="e">
        <f>VLOOKUP(EVID_PASTVY!H1350,KATEGORIE_ZVIRAT!$B$2:$M$31,6,FALSE)*K1350</f>
        <v>#N/A</v>
      </c>
      <c r="M1350" s="33">
        <v>24</v>
      </c>
      <c r="N1350" s="45" t="e">
        <f>VLOOKUP(EVID_PASTVY!$H1350,KATEGORIE_ZVIRAT!$B$2:$M$31,8,FALSE)</f>
        <v>#N/A</v>
      </c>
      <c r="O1350" s="45" t="e">
        <f>VLOOKUP(EVID_PASTVY!$H1350,KATEGORIE_ZVIRAT!$B$2:$M$31,9,FALSE)</f>
        <v>#N/A</v>
      </c>
      <c r="P1350" s="54" t="e">
        <f>VLOOKUP(EVID_PASTVY!$H1350,KATEGORIE_ZVIRAT!$B$2:$M$31,7,FALSE)*L1350/1000*M1350/24*(F1350-E1350+1)/J1350</f>
        <v>#N/A</v>
      </c>
      <c r="Q1350" s="52" t="e">
        <f>VLOOKUP(EVID_PASTVY!$H1350,KATEGORIE_ZVIRAT!$B$2:$M$31,10,FALSE)*P1350*10</f>
        <v>#N/A</v>
      </c>
      <c r="R1350" s="52" t="e">
        <f>VLOOKUP(EVID_PASTVY!$H1350,KATEGORIE_ZVIRAT!$B$2:$M$31,11,FALSE)*P1350*10</f>
        <v>#N/A</v>
      </c>
      <c r="S1350" s="52" t="e">
        <f>VLOOKUP(EVID_PASTVY!$H1350,KATEGORIE_ZVIRAT!$B$2:$M$31,12,FALSE)*P1350*10</f>
        <v>#N/A</v>
      </c>
    </row>
    <row r="1351" spans="1:19" x14ac:dyDescent="0.2">
      <c r="A1351" s="32"/>
      <c r="B1351" s="37" t="e">
        <f>VLOOKUP($A1351,EVID_OSEVU!$A$1:$M$4972,2,FALSE)</f>
        <v>#N/A</v>
      </c>
      <c r="C1351" s="37" t="e">
        <f>VLOOKUP($A1351,EVID_OSEVU!$A$1:$M$4972,3,FALSE)</f>
        <v>#N/A</v>
      </c>
      <c r="D1351" s="45" t="e">
        <f>VLOOKUP($A1351,EVID_OSEVU!$A$1:$M$4972,4,FALSE)</f>
        <v>#N/A</v>
      </c>
      <c r="E1351" s="35"/>
      <c r="F1351" s="53"/>
      <c r="G1351" s="32"/>
      <c r="H1351" s="45" t="e">
        <f>VLOOKUP(G1351,Export7[#All],2,FALSE)</f>
        <v>#N/A</v>
      </c>
      <c r="I1351" s="45" t="e">
        <f>VLOOKUP($A1351,EVID_OSEVU!$A$1:$M$4972,10,FALSE)</f>
        <v>#N/A</v>
      </c>
      <c r="J1351" s="58" t="e">
        <f>VLOOKUP($A1351,EVID_OSEVU!$A$1:$M$4972,11,FALSE)</f>
        <v>#N/A</v>
      </c>
      <c r="K1351" s="33"/>
      <c r="L1351" s="45" t="e">
        <f>VLOOKUP(EVID_PASTVY!H1351,KATEGORIE_ZVIRAT!$B$2:$M$31,6,FALSE)*K1351</f>
        <v>#N/A</v>
      </c>
      <c r="M1351" s="33">
        <v>24</v>
      </c>
      <c r="N1351" s="45" t="e">
        <f>VLOOKUP(EVID_PASTVY!$H1351,KATEGORIE_ZVIRAT!$B$2:$M$31,8,FALSE)</f>
        <v>#N/A</v>
      </c>
      <c r="O1351" s="45" t="e">
        <f>VLOOKUP(EVID_PASTVY!$H1351,KATEGORIE_ZVIRAT!$B$2:$M$31,9,FALSE)</f>
        <v>#N/A</v>
      </c>
      <c r="P1351" s="54" t="e">
        <f>VLOOKUP(EVID_PASTVY!$H1351,KATEGORIE_ZVIRAT!$B$2:$M$31,7,FALSE)*L1351/1000*M1351/24*(F1351-E1351+1)/J1351</f>
        <v>#N/A</v>
      </c>
      <c r="Q1351" s="52" t="e">
        <f>VLOOKUP(EVID_PASTVY!$H1351,KATEGORIE_ZVIRAT!$B$2:$M$31,10,FALSE)*P1351*10</f>
        <v>#N/A</v>
      </c>
      <c r="R1351" s="52" t="e">
        <f>VLOOKUP(EVID_PASTVY!$H1351,KATEGORIE_ZVIRAT!$B$2:$M$31,11,FALSE)*P1351*10</f>
        <v>#N/A</v>
      </c>
      <c r="S1351" s="52" t="e">
        <f>VLOOKUP(EVID_PASTVY!$H1351,KATEGORIE_ZVIRAT!$B$2:$M$31,12,FALSE)*P1351*10</f>
        <v>#N/A</v>
      </c>
    </row>
    <row r="1352" spans="1:19" x14ac:dyDescent="0.2">
      <c r="A1352" s="32"/>
      <c r="B1352" s="37" t="e">
        <f>VLOOKUP($A1352,EVID_OSEVU!$A$1:$M$4972,2,FALSE)</f>
        <v>#N/A</v>
      </c>
      <c r="C1352" s="37" t="e">
        <f>VLOOKUP($A1352,EVID_OSEVU!$A$1:$M$4972,3,FALSE)</f>
        <v>#N/A</v>
      </c>
      <c r="D1352" s="45" t="e">
        <f>VLOOKUP($A1352,EVID_OSEVU!$A$1:$M$4972,4,FALSE)</f>
        <v>#N/A</v>
      </c>
      <c r="E1352" s="35"/>
      <c r="F1352" s="53"/>
      <c r="G1352" s="32"/>
      <c r="H1352" s="45" t="e">
        <f>VLOOKUP(G1352,Export7[#All],2,FALSE)</f>
        <v>#N/A</v>
      </c>
      <c r="I1352" s="45" t="e">
        <f>VLOOKUP($A1352,EVID_OSEVU!$A$1:$M$4972,10,FALSE)</f>
        <v>#N/A</v>
      </c>
      <c r="J1352" s="58" t="e">
        <f>VLOOKUP($A1352,EVID_OSEVU!$A$1:$M$4972,11,FALSE)</f>
        <v>#N/A</v>
      </c>
      <c r="K1352" s="33"/>
      <c r="L1352" s="45" t="e">
        <f>VLOOKUP(EVID_PASTVY!H1352,KATEGORIE_ZVIRAT!$B$2:$M$31,6,FALSE)*K1352</f>
        <v>#N/A</v>
      </c>
      <c r="M1352" s="33">
        <v>24</v>
      </c>
      <c r="N1352" s="45" t="e">
        <f>VLOOKUP(EVID_PASTVY!$H1352,KATEGORIE_ZVIRAT!$B$2:$M$31,8,FALSE)</f>
        <v>#N/A</v>
      </c>
      <c r="O1352" s="45" t="e">
        <f>VLOOKUP(EVID_PASTVY!$H1352,KATEGORIE_ZVIRAT!$B$2:$M$31,9,FALSE)</f>
        <v>#N/A</v>
      </c>
      <c r="P1352" s="54" t="e">
        <f>VLOOKUP(EVID_PASTVY!$H1352,KATEGORIE_ZVIRAT!$B$2:$M$31,7,FALSE)*L1352/1000*M1352/24*(F1352-E1352+1)/J1352</f>
        <v>#N/A</v>
      </c>
      <c r="Q1352" s="52" t="e">
        <f>VLOOKUP(EVID_PASTVY!$H1352,KATEGORIE_ZVIRAT!$B$2:$M$31,10,FALSE)*P1352*10</f>
        <v>#N/A</v>
      </c>
      <c r="R1352" s="52" t="e">
        <f>VLOOKUP(EVID_PASTVY!$H1352,KATEGORIE_ZVIRAT!$B$2:$M$31,11,FALSE)*P1352*10</f>
        <v>#N/A</v>
      </c>
      <c r="S1352" s="52" t="e">
        <f>VLOOKUP(EVID_PASTVY!$H1352,KATEGORIE_ZVIRAT!$B$2:$M$31,12,FALSE)*P1352*10</f>
        <v>#N/A</v>
      </c>
    </row>
    <row r="1353" spans="1:19" x14ac:dyDescent="0.2">
      <c r="A1353" s="32"/>
      <c r="B1353" s="37" t="e">
        <f>VLOOKUP($A1353,EVID_OSEVU!$A$1:$M$4972,2,FALSE)</f>
        <v>#N/A</v>
      </c>
      <c r="C1353" s="37" t="e">
        <f>VLOOKUP($A1353,EVID_OSEVU!$A$1:$M$4972,3,FALSE)</f>
        <v>#N/A</v>
      </c>
      <c r="D1353" s="45" t="e">
        <f>VLOOKUP($A1353,EVID_OSEVU!$A$1:$M$4972,4,FALSE)</f>
        <v>#N/A</v>
      </c>
      <c r="E1353" s="35"/>
      <c r="F1353" s="53"/>
      <c r="G1353" s="32"/>
      <c r="H1353" s="45" t="e">
        <f>VLOOKUP(G1353,Export7[#All],2,FALSE)</f>
        <v>#N/A</v>
      </c>
      <c r="I1353" s="45" t="e">
        <f>VLOOKUP($A1353,EVID_OSEVU!$A$1:$M$4972,10,FALSE)</f>
        <v>#N/A</v>
      </c>
      <c r="J1353" s="58" t="e">
        <f>VLOOKUP($A1353,EVID_OSEVU!$A$1:$M$4972,11,FALSE)</f>
        <v>#N/A</v>
      </c>
      <c r="K1353" s="33"/>
      <c r="L1353" s="45" t="e">
        <f>VLOOKUP(EVID_PASTVY!H1353,KATEGORIE_ZVIRAT!$B$2:$M$31,6,FALSE)*K1353</f>
        <v>#N/A</v>
      </c>
      <c r="M1353" s="33">
        <v>24</v>
      </c>
      <c r="N1353" s="45" t="e">
        <f>VLOOKUP(EVID_PASTVY!$H1353,KATEGORIE_ZVIRAT!$B$2:$M$31,8,FALSE)</f>
        <v>#N/A</v>
      </c>
      <c r="O1353" s="45" t="e">
        <f>VLOOKUP(EVID_PASTVY!$H1353,KATEGORIE_ZVIRAT!$B$2:$M$31,9,FALSE)</f>
        <v>#N/A</v>
      </c>
      <c r="P1353" s="54" t="e">
        <f>VLOOKUP(EVID_PASTVY!$H1353,KATEGORIE_ZVIRAT!$B$2:$M$31,7,FALSE)*L1353/1000*M1353/24*(F1353-E1353+1)/J1353</f>
        <v>#N/A</v>
      </c>
      <c r="Q1353" s="52" t="e">
        <f>VLOOKUP(EVID_PASTVY!$H1353,KATEGORIE_ZVIRAT!$B$2:$M$31,10,FALSE)*P1353*10</f>
        <v>#N/A</v>
      </c>
      <c r="R1353" s="52" t="e">
        <f>VLOOKUP(EVID_PASTVY!$H1353,KATEGORIE_ZVIRAT!$B$2:$M$31,11,FALSE)*P1353*10</f>
        <v>#N/A</v>
      </c>
      <c r="S1353" s="52" t="e">
        <f>VLOOKUP(EVID_PASTVY!$H1353,KATEGORIE_ZVIRAT!$B$2:$M$31,12,FALSE)*P1353*10</f>
        <v>#N/A</v>
      </c>
    </row>
    <row r="1354" spans="1:19" x14ac:dyDescent="0.2">
      <c r="A1354" s="32"/>
      <c r="B1354" s="37" t="e">
        <f>VLOOKUP($A1354,EVID_OSEVU!$A$1:$M$4972,2,FALSE)</f>
        <v>#N/A</v>
      </c>
      <c r="C1354" s="37" t="e">
        <f>VLOOKUP($A1354,EVID_OSEVU!$A$1:$M$4972,3,FALSE)</f>
        <v>#N/A</v>
      </c>
      <c r="D1354" s="45" t="e">
        <f>VLOOKUP($A1354,EVID_OSEVU!$A$1:$M$4972,4,FALSE)</f>
        <v>#N/A</v>
      </c>
      <c r="E1354" s="35"/>
      <c r="F1354" s="53"/>
      <c r="G1354" s="32"/>
      <c r="H1354" s="45" t="e">
        <f>VLOOKUP(G1354,Export7[#All],2,FALSE)</f>
        <v>#N/A</v>
      </c>
      <c r="I1354" s="45" t="e">
        <f>VLOOKUP($A1354,EVID_OSEVU!$A$1:$M$4972,10,FALSE)</f>
        <v>#N/A</v>
      </c>
      <c r="J1354" s="58" t="e">
        <f>VLOOKUP($A1354,EVID_OSEVU!$A$1:$M$4972,11,FALSE)</f>
        <v>#N/A</v>
      </c>
      <c r="K1354" s="33"/>
      <c r="L1354" s="45" t="e">
        <f>VLOOKUP(EVID_PASTVY!H1354,KATEGORIE_ZVIRAT!$B$2:$M$31,6,FALSE)*K1354</f>
        <v>#N/A</v>
      </c>
      <c r="M1354" s="33">
        <v>24</v>
      </c>
      <c r="N1354" s="45" t="e">
        <f>VLOOKUP(EVID_PASTVY!$H1354,KATEGORIE_ZVIRAT!$B$2:$M$31,8,FALSE)</f>
        <v>#N/A</v>
      </c>
      <c r="O1354" s="45" t="e">
        <f>VLOOKUP(EVID_PASTVY!$H1354,KATEGORIE_ZVIRAT!$B$2:$M$31,9,FALSE)</f>
        <v>#N/A</v>
      </c>
      <c r="P1354" s="54" t="e">
        <f>VLOOKUP(EVID_PASTVY!$H1354,KATEGORIE_ZVIRAT!$B$2:$M$31,7,FALSE)*L1354/1000*M1354/24*(F1354-E1354+1)/J1354</f>
        <v>#N/A</v>
      </c>
      <c r="Q1354" s="52" t="e">
        <f>VLOOKUP(EVID_PASTVY!$H1354,KATEGORIE_ZVIRAT!$B$2:$M$31,10,FALSE)*P1354*10</f>
        <v>#N/A</v>
      </c>
      <c r="R1354" s="52" t="e">
        <f>VLOOKUP(EVID_PASTVY!$H1354,KATEGORIE_ZVIRAT!$B$2:$M$31,11,FALSE)*P1354*10</f>
        <v>#N/A</v>
      </c>
      <c r="S1354" s="52" t="e">
        <f>VLOOKUP(EVID_PASTVY!$H1354,KATEGORIE_ZVIRAT!$B$2:$M$31,12,FALSE)*P1354*10</f>
        <v>#N/A</v>
      </c>
    </row>
    <row r="1355" spans="1:19" x14ac:dyDescent="0.2">
      <c r="A1355" s="32"/>
      <c r="B1355" s="37" t="e">
        <f>VLOOKUP($A1355,EVID_OSEVU!$A$1:$M$4972,2,FALSE)</f>
        <v>#N/A</v>
      </c>
      <c r="C1355" s="37" t="e">
        <f>VLOOKUP($A1355,EVID_OSEVU!$A$1:$M$4972,3,FALSE)</f>
        <v>#N/A</v>
      </c>
      <c r="D1355" s="45" t="e">
        <f>VLOOKUP($A1355,EVID_OSEVU!$A$1:$M$4972,4,FALSE)</f>
        <v>#N/A</v>
      </c>
      <c r="E1355" s="35"/>
      <c r="F1355" s="53"/>
      <c r="G1355" s="32"/>
      <c r="H1355" s="45" t="e">
        <f>VLOOKUP(G1355,Export7[#All],2,FALSE)</f>
        <v>#N/A</v>
      </c>
      <c r="I1355" s="45" t="e">
        <f>VLOOKUP($A1355,EVID_OSEVU!$A$1:$M$4972,10,FALSE)</f>
        <v>#N/A</v>
      </c>
      <c r="J1355" s="58" t="e">
        <f>VLOOKUP($A1355,EVID_OSEVU!$A$1:$M$4972,11,FALSE)</f>
        <v>#N/A</v>
      </c>
      <c r="K1355" s="33"/>
      <c r="L1355" s="45" t="e">
        <f>VLOOKUP(EVID_PASTVY!H1355,KATEGORIE_ZVIRAT!$B$2:$M$31,6,FALSE)*K1355</f>
        <v>#N/A</v>
      </c>
      <c r="M1355" s="33">
        <v>24</v>
      </c>
      <c r="N1355" s="45" t="e">
        <f>VLOOKUP(EVID_PASTVY!$H1355,KATEGORIE_ZVIRAT!$B$2:$M$31,8,FALSE)</f>
        <v>#N/A</v>
      </c>
      <c r="O1355" s="45" t="e">
        <f>VLOOKUP(EVID_PASTVY!$H1355,KATEGORIE_ZVIRAT!$B$2:$M$31,9,FALSE)</f>
        <v>#N/A</v>
      </c>
      <c r="P1355" s="54" t="e">
        <f>VLOOKUP(EVID_PASTVY!$H1355,KATEGORIE_ZVIRAT!$B$2:$M$31,7,FALSE)*L1355/1000*M1355/24*(F1355-E1355+1)/J1355</f>
        <v>#N/A</v>
      </c>
      <c r="Q1355" s="52" t="e">
        <f>VLOOKUP(EVID_PASTVY!$H1355,KATEGORIE_ZVIRAT!$B$2:$M$31,10,FALSE)*P1355*10</f>
        <v>#N/A</v>
      </c>
      <c r="R1355" s="52" t="e">
        <f>VLOOKUP(EVID_PASTVY!$H1355,KATEGORIE_ZVIRAT!$B$2:$M$31,11,FALSE)*P1355*10</f>
        <v>#N/A</v>
      </c>
      <c r="S1355" s="52" t="e">
        <f>VLOOKUP(EVID_PASTVY!$H1355,KATEGORIE_ZVIRAT!$B$2:$M$31,12,FALSE)*P1355*10</f>
        <v>#N/A</v>
      </c>
    </row>
    <row r="1356" spans="1:19" x14ac:dyDescent="0.2">
      <c r="A1356" s="32"/>
      <c r="B1356" s="37" t="e">
        <f>VLOOKUP($A1356,EVID_OSEVU!$A$1:$M$4972,2,FALSE)</f>
        <v>#N/A</v>
      </c>
      <c r="C1356" s="37" t="e">
        <f>VLOOKUP($A1356,EVID_OSEVU!$A$1:$M$4972,3,FALSE)</f>
        <v>#N/A</v>
      </c>
      <c r="D1356" s="45" t="e">
        <f>VLOOKUP($A1356,EVID_OSEVU!$A$1:$M$4972,4,FALSE)</f>
        <v>#N/A</v>
      </c>
      <c r="E1356" s="35"/>
      <c r="F1356" s="53"/>
      <c r="G1356" s="32"/>
      <c r="H1356" s="45" t="e">
        <f>VLOOKUP(G1356,Export7[#All],2,FALSE)</f>
        <v>#N/A</v>
      </c>
      <c r="I1356" s="45" t="e">
        <f>VLOOKUP($A1356,EVID_OSEVU!$A$1:$M$4972,10,FALSE)</f>
        <v>#N/A</v>
      </c>
      <c r="J1356" s="58" t="e">
        <f>VLOOKUP($A1356,EVID_OSEVU!$A$1:$M$4972,11,FALSE)</f>
        <v>#N/A</v>
      </c>
      <c r="K1356" s="33"/>
      <c r="L1356" s="45" t="e">
        <f>VLOOKUP(EVID_PASTVY!H1356,KATEGORIE_ZVIRAT!$B$2:$M$31,6,FALSE)*K1356</f>
        <v>#N/A</v>
      </c>
      <c r="M1356" s="33">
        <v>24</v>
      </c>
      <c r="N1356" s="45" t="e">
        <f>VLOOKUP(EVID_PASTVY!$H1356,KATEGORIE_ZVIRAT!$B$2:$M$31,8,FALSE)</f>
        <v>#N/A</v>
      </c>
      <c r="O1356" s="45" t="e">
        <f>VLOOKUP(EVID_PASTVY!$H1356,KATEGORIE_ZVIRAT!$B$2:$M$31,9,FALSE)</f>
        <v>#N/A</v>
      </c>
      <c r="P1356" s="54" t="e">
        <f>VLOOKUP(EVID_PASTVY!$H1356,KATEGORIE_ZVIRAT!$B$2:$M$31,7,FALSE)*L1356/1000*M1356/24*(F1356-E1356+1)/J1356</f>
        <v>#N/A</v>
      </c>
      <c r="Q1356" s="52" t="e">
        <f>VLOOKUP(EVID_PASTVY!$H1356,KATEGORIE_ZVIRAT!$B$2:$M$31,10,FALSE)*P1356*10</f>
        <v>#N/A</v>
      </c>
      <c r="R1356" s="52" t="e">
        <f>VLOOKUP(EVID_PASTVY!$H1356,KATEGORIE_ZVIRAT!$B$2:$M$31,11,FALSE)*P1356*10</f>
        <v>#N/A</v>
      </c>
      <c r="S1356" s="52" t="e">
        <f>VLOOKUP(EVID_PASTVY!$H1356,KATEGORIE_ZVIRAT!$B$2:$M$31,12,FALSE)*P1356*10</f>
        <v>#N/A</v>
      </c>
    </row>
    <row r="1357" spans="1:19" x14ac:dyDescent="0.2">
      <c r="A1357" s="32"/>
      <c r="B1357" s="37" t="e">
        <f>VLOOKUP($A1357,EVID_OSEVU!$A$1:$M$4972,2,FALSE)</f>
        <v>#N/A</v>
      </c>
      <c r="C1357" s="37" t="e">
        <f>VLOOKUP($A1357,EVID_OSEVU!$A$1:$M$4972,3,FALSE)</f>
        <v>#N/A</v>
      </c>
      <c r="D1357" s="45" t="e">
        <f>VLOOKUP($A1357,EVID_OSEVU!$A$1:$M$4972,4,FALSE)</f>
        <v>#N/A</v>
      </c>
      <c r="E1357" s="35"/>
      <c r="F1357" s="53"/>
      <c r="G1357" s="32"/>
      <c r="H1357" s="45" t="e">
        <f>VLOOKUP(G1357,Export7[#All],2,FALSE)</f>
        <v>#N/A</v>
      </c>
      <c r="I1357" s="45" t="e">
        <f>VLOOKUP($A1357,EVID_OSEVU!$A$1:$M$4972,10,FALSE)</f>
        <v>#N/A</v>
      </c>
      <c r="J1357" s="58" t="e">
        <f>VLOOKUP($A1357,EVID_OSEVU!$A$1:$M$4972,11,FALSE)</f>
        <v>#N/A</v>
      </c>
      <c r="K1357" s="33"/>
      <c r="L1357" s="45" t="e">
        <f>VLOOKUP(EVID_PASTVY!H1357,KATEGORIE_ZVIRAT!$B$2:$M$31,6,FALSE)*K1357</f>
        <v>#N/A</v>
      </c>
      <c r="M1357" s="33">
        <v>24</v>
      </c>
      <c r="N1357" s="45" t="e">
        <f>VLOOKUP(EVID_PASTVY!$H1357,KATEGORIE_ZVIRAT!$B$2:$M$31,8,FALSE)</f>
        <v>#N/A</v>
      </c>
      <c r="O1357" s="45" t="e">
        <f>VLOOKUP(EVID_PASTVY!$H1357,KATEGORIE_ZVIRAT!$B$2:$M$31,9,FALSE)</f>
        <v>#N/A</v>
      </c>
      <c r="P1357" s="54" t="e">
        <f>VLOOKUP(EVID_PASTVY!$H1357,KATEGORIE_ZVIRAT!$B$2:$M$31,7,FALSE)*L1357/1000*M1357/24*(F1357-E1357+1)/J1357</f>
        <v>#N/A</v>
      </c>
      <c r="Q1357" s="52" t="e">
        <f>VLOOKUP(EVID_PASTVY!$H1357,KATEGORIE_ZVIRAT!$B$2:$M$31,10,FALSE)*P1357*10</f>
        <v>#N/A</v>
      </c>
      <c r="R1357" s="52" t="e">
        <f>VLOOKUP(EVID_PASTVY!$H1357,KATEGORIE_ZVIRAT!$B$2:$M$31,11,FALSE)*P1357*10</f>
        <v>#N/A</v>
      </c>
      <c r="S1357" s="52" t="e">
        <f>VLOOKUP(EVID_PASTVY!$H1357,KATEGORIE_ZVIRAT!$B$2:$M$31,12,FALSE)*P1357*10</f>
        <v>#N/A</v>
      </c>
    </row>
    <row r="1358" spans="1:19" x14ac:dyDescent="0.2">
      <c r="A1358" s="32"/>
      <c r="B1358" s="37" t="e">
        <f>VLOOKUP($A1358,EVID_OSEVU!$A$1:$M$4972,2,FALSE)</f>
        <v>#N/A</v>
      </c>
      <c r="C1358" s="37" t="e">
        <f>VLOOKUP($A1358,EVID_OSEVU!$A$1:$M$4972,3,FALSE)</f>
        <v>#N/A</v>
      </c>
      <c r="D1358" s="45" t="e">
        <f>VLOOKUP($A1358,EVID_OSEVU!$A$1:$M$4972,4,FALSE)</f>
        <v>#N/A</v>
      </c>
      <c r="E1358" s="35"/>
      <c r="F1358" s="53"/>
      <c r="G1358" s="32"/>
      <c r="H1358" s="45" t="e">
        <f>VLOOKUP(G1358,Export7[#All],2,FALSE)</f>
        <v>#N/A</v>
      </c>
      <c r="I1358" s="45" t="e">
        <f>VLOOKUP($A1358,EVID_OSEVU!$A$1:$M$4972,10,FALSE)</f>
        <v>#N/A</v>
      </c>
      <c r="J1358" s="58" t="e">
        <f>VLOOKUP($A1358,EVID_OSEVU!$A$1:$M$4972,11,FALSE)</f>
        <v>#N/A</v>
      </c>
      <c r="K1358" s="33"/>
      <c r="L1358" s="45" t="e">
        <f>VLOOKUP(EVID_PASTVY!H1358,KATEGORIE_ZVIRAT!$B$2:$M$31,6,FALSE)*K1358</f>
        <v>#N/A</v>
      </c>
      <c r="M1358" s="33">
        <v>24</v>
      </c>
      <c r="N1358" s="45" t="e">
        <f>VLOOKUP(EVID_PASTVY!$H1358,KATEGORIE_ZVIRAT!$B$2:$M$31,8,FALSE)</f>
        <v>#N/A</v>
      </c>
      <c r="O1358" s="45" t="e">
        <f>VLOOKUP(EVID_PASTVY!$H1358,KATEGORIE_ZVIRAT!$B$2:$M$31,9,FALSE)</f>
        <v>#N/A</v>
      </c>
      <c r="P1358" s="54" t="e">
        <f>VLOOKUP(EVID_PASTVY!$H1358,KATEGORIE_ZVIRAT!$B$2:$M$31,7,FALSE)*L1358/1000*M1358/24*(F1358-E1358+1)/J1358</f>
        <v>#N/A</v>
      </c>
      <c r="Q1358" s="52" t="e">
        <f>VLOOKUP(EVID_PASTVY!$H1358,KATEGORIE_ZVIRAT!$B$2:$M$31,10,FALSE)*P1358*10</f>
        <v>#N/A</v>
      </c>
      <c r="R1358" s="52" t="e">
        <f>VLOOKUP(EVID_PASTVY!$H1358,KATEGORIE_ZVIRAT!$B$2:$M$31,11,FALSE)*P1358*10</f>
        <v>#N/A</v>
      </c>
      <c r="S1358" s="52" t="e">
        <f>VLOOKUP(EVID_PASTVY!$H1358,KATEGORIE_ZVIRAT!$B$2:$M$31,12,FALSE)*P1358*10</f>
        <v>#N/A</v>
      </c>
    </row>
    <row r="1359" spans="1:19" x14ac:dyDescent="0.2">
      <c r="A1359" s="32"/>
      <c r="B1359" s="37" t="e">
        <f>VLOOKUP($A1359,EVID_OSEVU!$A$1:$M$4972,2,FALSE)</f>
        <v>#N/A</v>
      </c>
      <c r="C1359" s="37" t="e">
        <f>VLOOKUP($A1359,EVID_OSEVU!$A$1:$M$4972,3,FALSE)</f>
        <v>#N/A</v>
      </c>
      <c r="D1359" s="45" t="e">
        <f>VLOOKUP($A1359,EVID_OSEVU!$A$1:$M$4972,4,FALSE)</f>
        <v>#N/A</v>
      </c>
      <c r="E1359" s="35"/>
      <c r="F1359" s="53"/>
      <c r="G1359" s="32"/>
      <c r="H1359" s="45" t="e">
        <f>VLOOKUP(G1359,Export7[#All],2,FALSE)</f>
        <v>#N/A</v>
      </c>
      <c r="I1359" s="45" t="e">
        <f>VLOOKUP($A1359,EVID_OSEVU!$A$1:$M$4972,10,FALSE)</f>
        <v>#N/A</v>
      </c>
      <c r="J1359" s="58" t="e">
        <f>VLOOKUP($A1359,EVID_OSEVU!$A$1:$M$4972,11,FALSE)</f>
        <v>#N/A</v>
      </c>
      <c r="K1359" s="33"/>
      <c r="L1359" s="45" t="e">
        <f>VLOOKUP(EVID_PASTVY!H1359,KATEGORIE_ZVIRAT!$B$2:$M$31,6,FALSE)*K1359</f>
        <v>#N/A</v>
      </c>
      <c r="M1359" s="33">
        <v>24</v>
      </c>
      <c r="N1359" s="45" t="e">
        <f>VLOOKUP(EVID_PASTVY!$H1359,KATEGORIE_ZVIRAT!$B$2:$M$31,8,FALSE)</f>
        <v>#N/A</v>
      </c>
      <c r="O1359" s="45" t="e">
        <f>VLOOKUP(EVID_PASTVY!$H1359,KATEGORIE_ZVIRAT!$B$2:$M$31,9,FALSE)</f>
        <v>#N/A</v>
      </c>
      <c r="P1359" s="54" t="e">
        <f>VLOOKUP(EVID_PASTVY!$H1359,KATEGORIE_ZVIRAT!$B$2:$M$31,7,FALSE)*L1359/1000*M1359/24*(F1359-E1359+1)/J1359</f>
        <v>#N/A</v>
      </c>
      <c r="Q1359" s="52" t="e">
        <f>VLOOKUP(EVID_PASTVY!$H1359,KATEGORIE_ZVIRAT!$B$2:$M$31,10,FALSE)*P1359*10</f>
        <v>#N/A</v>
      </c>
      <c r="R1359" s="52" t="e">
        <f>VLOOKUP(EVID_PASTVY!$H1359,KATEGORIE_ZVIRAT!$B$2:$M$31,11,FALSE)*P1359*10</f>
        <v>#N/A</v>
      </c>
      <c r="S1359" s="52" t="e">
        <f>VLOOKUP(EVID_PASTVY!$H1359,KATEGORIE_ZVIRAT!$B$2:$M$31,12,FALSE)*P1359*10</f>
        <v>#N/A</v>
      </c>
    </row>
    <row r="1360" spans="1:19" x14ac:dyDescent="0.2">
      <c r="A1360" s="32"/>
      <c r="B1360" s="37" t="e">
        <f>VLOOKUP($A1360,EVID_OSEVU!$A$1:$M$4972,2,FALSE)</f>
        <v>#N/A</v>
      </c>
      <c r="C1360" s="37" t="e">
        <f>VLOOKUP($A1360,EVID_OSEVU!$A$1:$M$4972,3,FALSE)</f>
        <v>#N/A</v>
      </c>
      <c r="D1360" s="45" t="e">
        <f>VLOOKUP($A1360,EVID_OSEVU!$A$1:$M$4972,4,FALSE)</f>
        <v>#N/A</v>
      </c>
      <c r="E1360" s="35"/>
      <c r="F1360" s="53"/>
      <c r="G1360" s="32"/>
      <c r="H1360" s="45" t="e">
        <f>VLOOKUP(G1360,Export7[#All],2,FALSE)</f>
        <v>#N/A</v>
      </c>
      <c r="I1360" s="45" t="e">
        <f>VLOOKUP($A1360,EVID_OSEVU!$A$1:$M$4972,10,FALSE)</f>
        <v>#N/A</v>
      </c>
      <c r="J1360" s="58" t="e">
        <f>VLOOKUP($A1360,EVID_OSEVU!$A$1:$M$4972,11,FALSE)</f>
        <v>#N/A</v>
      </c>
      <c r="K1360" s="33"/>
      <c r="L1360" s="45" t="e">
        <f>VLOOKUP(EVID_PASTVY!H1360,KATEGORIE_ZVIRAT!$B$2:$M$31,6,FALSE)*K1360</f>
        <v>#N/A</v>
      </c>
      <c r="M1360" s="33">
        <v>24</v>
      </c>
      <c r="N1360" s="45" t="e">
        <f>VLOOKUP(EVID_PASTVY!$H1360,KATEGORIE_ZVIRAT!$B$2:$M$31,8,FALSE)</f>
        <v>#N/A</v>
      </c>
      <c r="O1360" s="45" t="e">
        <f>VLOOKUP(EVID_PASTVY!$H1360,KATEGORIE_ZVIRAT!$B$2:$M$31,9,FALSE)</f>
        <v>#N/A</v>
      </c>
      <c r="P1360" s="54" t="e">
        <f>VLOOKUP(EVID_PASTVY!$H1360,KATEGORIE_ZVIRAT!$B$2:$M$31,7,FALSE)*L1360/1000*M1360/24*(F1360-E1360+1)/J1360</f>
        <v>#N/A</v>
      </c>
      <c r="Q1360" s="52" t="e">
        <f>VLOOKUP(EVID_PASTVY!$H1360,KATEGORIE_ZVIRAT!$B$2:$M$31,10,FALSE)*P1360*10</f>
        <v>#N/A</v>
      </c>
      <c r="R1360" s="52" t="e">
        <f>VLOOKUP(EVID_PASTVY!$H1360,KATEGORIE_ZVIRAT!$B$2:$M$31,11,FALSE)*P1360*10</f>
        <v>#N/A</v>
      </c>
      <c r="S1360" s="52" t="e">
        <f>VLOOKUP(EVID_PASTVY!$H1360,KATEGORIE_ZVIRAT!$B$2:$M$31,12,FALSE)*P1360*10</f>
        <v>#N/A</v>
      </c>
    </row>
    <row r="1361" spans="1:19" x14ac:dyDescent="0.2">
      <c r="A1361" s="32"/>
      <c r="B1361" s="37" t="e">
        <f>VLOOKUP($A1361,EVID_OSEVU!$A$1:$M$4972,2,FALSE)</f>
        <v>#N/A</v>
      </c>
      <c r="C1361" s="37" t="e">
        <f>VLOOKUP($A1361,EVID_OSEVU!$A$1:$M$4972,3,FALSE)</f>
        <v>#N/A</v>
      </c>
      <c r="D1361" s="45" t="e">
        <f>VLOOKUP($A1361,EVID_OSEVU!$A$1:$M$4972,4,FALSE)</f>
        <v>#N/A</v>
      </c>
      <c r="E1361" s="35"/>
      <c r="F1361" s="53"/>
      <c r="G1361" s="32"/>
      <c r="H1361" s="45" t="e">
        <f>VLOOKUP(G1361,Export7[#All],2,FALSE)</f>
        <v>#N/A</v>
      </c>
      <c r="I1361" s="45" t="e">
        <f>VLOOKUP($A1361,EVID_OSEVU!$A$1:$M$4972,10,FALSE)</f>
        <v>#N/A</v>
      </c>
      <c r="J1361" s="58" t="e">
        <f>VLOOKUP($A1361,EVID_OSEVU!$A$1:$M$4972,11,FALSE)</f>
        <v>#N/A</v>
      </c>
      <c r="K1361" s="33"/>
      <c r="L1361" s="45" t="e">
        <f>VLOOKUP(EVID_PASTVY!H1361,KATEGORIE_ZVIRAT!$B$2:$M$31,6,FALSE)*K1361</f>
        <v>#N/A</v>
      </c>
      <c r="M1361" s="33">
        <v>24</v>
      </c>
      <c r="N1361" s="45" t="e">
        <f>VLOOKUP(EVID_PASTVY!$H1361,KATEGORIE_ZVIRAT!$B$2:$M$31,8,FALSE)</f>
        <v>#N/A</v>
      </c>
      <c r="O1361" s="45" t="e">
        <f>VLOOKUP(EVID_PASTVY!$H1361,KATEGORIE_ZVIRAT!$B$2:$M$31,9,FALSE)</f>
        <v>#N/A</v>
      </c>
      <c r="P1361" s="54" t="e">
        <f>VLOOKUP(EVID_PASTVY!$H1361,KATEGORIE_ZVIRAT!$B$2:$M$31,7,FALSE)*L1361/1000*M1361/24*(F1361-E1361+1)/J1361</f>
        <v>#N/A</v>
      </c>
      <c r="Q1361" s="52" t="e">
        <f>VLOOKUP(EVID_PASTVY!$H1361,KATEGORIE_ZVIRAT!$B$2:$M$31,10,FALSE)*P1361*10</f>
        <v>#N/A</v>
      </c>
      <c r="R1361" s="52" t="e">
        <f>VLOOKUP(EVID_PASTVY!$H1361,KATEGORIE_ZVIRAT!$B$2:$M$31,11,FALSE)*P1361*10</f>
        <v>#N/A</v>
      </c>
      <c r="S1361" s="52" t="e">
        <f>VLOOKUP(EVID_PASTVY!$H1361,KATEGORIE_ZVIRAT!$B$2:$M$31,12,FALSE)*P1361*10</f>
        <v>#N/A</v>
      </c>
    </row>
    <row r="1362" spans="1:19" x14ac:dyDescent="0.2">
      <c r="A1362" s="32"/>
      <c r="B1362" s="37" t="e">
        <f>VLOOKUP($A1362,EVID_OSEVU!$A$1:$M$4972,2,FALSE)</f>
        <v>#N/A</v>
      </c>
      <c r="C1362" s="37" t="e">
        <f>VLOOKUP($A1362,EVID_OSEVU!$A$1:$M$4972,3,FALSE)</f>
        <v>#N/A</v>
      </c>
      <c r="D1362" s="45" t="e">
        <f>VLOOKUP($A1362,EVID_OSEVU!$A$1:$M$4972,4,FALSE)</f>
        <v>#N/A</v>
      </c>
      <c r="E1362" s="35"/>
      <c r="F1362" s="53"/>
      <c r="G1362" s="32"/>
      <c r="H1362" s="45" t="e">
        <f>VLOOKUP(G1362,Export7[#All],2,FALSE)</f>
        <v>#N/A</v>
      </c>
      <c r="I1362" s="45" t="e">
        <f>VLOOKUP($A1362,EVID_OSEVU!$A$1:$M$4972,10,FALSE)</f>
        <v>#N/A</v>
      </c>
      <c r="J1362" s="58" t="e">
        <f>VLOOKUP($A1362,EVID_OSEVU!$A$1:$M$4972,11,FALSE)</f>
        <v>#N/A</v>
      </c>
      <c r="K1362" s="33"/>
      <c r="L1362" s="45" t="e">
        <f>VLOOKUP(EVID_PASTVY!H1362,KATEGORIE_ZVIRAT!$B$2:$M$31,6,FALSE)*K1362</f>
        <v>#N/A</v>
      </c>
      <c r="M1362" s="33">
        <v>24</v>
      </c>
      <c r="N1362" s="45" t="e">
        <f>VLOOKUP(EVID_PASTVY!$H1362,KATEGORIE_ZVIRAT!$B$2:$M$31,8,FALSE)</f>
        <v>#N/A</v>
      </c>
      <c r="O1362" s="45" t="e">
        <f>VLOOKUP(EVID_PASTVY!$H1362,KATEGORIE_ZVIRAT!$B$2:$M$31,9,FALSE)</f>
        <v>#N/A</v>
      </c>
      <c r="P1362" s="54" t="e">
        <f>VLOOKUP(EVID_PASTVY!$H1362,KATEGORIE_ZVIRAT!$B$2:$M$31,7,FALSE)*L1362/1000*M1362/24*(F1362-E1362+1)/J1362</f>
        <v>#N/A</v>
      </c>
      <c r="Q1362" s="52" t="e">
        <f>VLOOKUP(EVID_PASTVY!$H1362,KATEGORIE_ZVIRAT!$B$2:$M$31,10,FALSE)*P1362*10</f>
        <v>#N/A</v>
      </c>
      <c r="R1362" s="52" t="e">
        <f>VLOOKUP(EVID_PASTVY!$H1362,KATEGORIE_ZVIRAT!$B$2:$M$31,11,FALSE)*P1362*10</f>
        <v>#N/A</v>
      </c>
      <c r="S1362" s="52" t="e">
        <f>VLOOKUP(EVID_PASTVY!$H1362,KATEGORIE_ZVIRAT!$B$2:$M$31,12,FALSE)*P1362*10</f>
        <v>#N/A</v>
      </c>
    </row>
    <row r="1363" spans="1:19" x14ac:dyDescent="0.2">
      <c r="A1363" s="32"/>
      <c r="B1363" s="37" t="e">
        <f>VLOOKUP($A1363,EVID_OSEVU!$A$1:$M$4972,2,FALSE)</f>
        <v>#N/A</v>
      </c>
      <c r="C1363" s="37" t="e">
        <f>VLOOKUP($A1363,EVID_OSEVU!$A$1:$M$4972,3,FALSE)</f>
        <v>#N/A</v>
      </c>
      <c r="D1363" s="45" t="e">
        <f>VLOOKUP($A1363,EVID_OSEVU!$A$1:$M$4972,4,FALSE)</f>
        <v>#N/A</v>
      </c>
      <c r="E1363" s="35"/>
      <c r="F1363" s="53"/>
      <c r="G1363" s="32"/>
      <c r="H1363" s="45" t="e">
        <f>VLOOKUP(G1363,Export7[#All],2,FALSE)</f>
        <v>#N/A</v>
      </c>
      <c r="I1363" s="45" t="e">
        <f>VLOOKUP($A1363,EVID_OSEVU!$A$1:$M$4972,10,FALSE)</f>
        <v>#N/A</v>
      </c>
      <c r="J1363" s="58" t="e">
        <f>VLOOKUP($A1363,EVID_OSEVU!$A$1:$M$4972,11,FALSE)</f>
        <v>#N/A</v>
      </c>
      <c r="K1363" s="33"/>
      <c r="L1363" s="45" t="e">
        <f>VLOOKUP(EVID_PASTVY!H1363,KATEGORIE_ZVIRAT!$B$2:$M$31,6,FALSE)*K1363</f>
        <v>#N/A</v>
      </c>
      <c r="M1363" s="33">
        <v>24</v>
      </c>
      <c r="N1363" s="45" t="e">
        <f>VLOOKUP(EVID_PASTVY!$H1363,KATEGORIE_ZVIRAT!$B$2:$M$31,8,FALSE)</f>
        <v>#N/A</v>
      </c>
      <c r="O1363" s="45" t="e">
        <f>VLOOKUP(EVID_PASTVY!$H1363,KATEGORIE_ZVIRAT!$B$2:$M$31,9,FALSE)</f>
        <v>#N/A</v>
      </c>
      <c r="P1363" s="54" t="e">
        <f>VLOOKUP(EVID_PASTVY!$H1363,KATEGORIE_ZVIRAT!$B$2:$M$31,7,FALSE)*L1363/1000*M1363/24*(F1363-E1363+1)/J1363</f>
        <v>#N/A</v>
      </c>
      <c r="Q1363" s="52" t="e">
        <f>VLOOKUP(EVID_PASTVY!$H1363,KATEGORIE_ZVIRAT!$B$2:$M$31,10,FALSE)*P1363*10</f>
        <v>#N/A</v>
      </c>
      <c r="R1363" s="52" t="e">
        <f>VLOOKUP(EVID_PASTVY!$H1363,KATEGORIE_ZVIRAT!$B$2:$M$31,11,FALSE)*P1363*10</f>
        <v>#N/A</v>
      </c>
      <c r="S1363" s="52" t="e">
        <f>VLOOKUP(EVID_PASTVY!$H1363,KATEGORIE_ZVIRAT!$B$2:$M$31,12,FALSE)*P1363*10</f>
        <v>#N/A</v>
      </c>
    </row>
    <row r="1364" spans="1:19" x14ac:dyDescent="0.2">
      <c r="A1364" s="32"/>
      <c r="B1364" s="37" t="e">
        <f>VLOOKUP($A1364,EVID_OSEVU!$A$1:$M$4972,2,FALSE)</f>
        <v>#N/A</v>
      </c>
      <c r="C1364" s="37" t="e">
        <f>VLOOKUP($A1364,EVID_OSEVU!$A$1:$M$4972,3,FALSE)</f>
        <v>#N/A</v>
      </c>
      <c r="D1364" s="45" t="e">
        <f>VLOOKUP($A1364,EVID_OSEVU!$A$1:$M$4972,4,FALSE)</f>
        <v>#N/A</v>
      </c>
      <c r="E1364" s="35"/>
      <c r="F1364" s="53"/>
      <c r="G1364" s="32"/>
      <c r="H1364" s="45" t="e">
        <f>VLOOKUP(G1364,Export7[#All],2,FALSE)</f>
        <v>#N/A</v>
      </c>
      <c r="I1364" s="45" t="e">
        <f>VLOOKUP($A1364,EVID_OSEVU!$A$1:$M$4972,10,FALSE)</f>
        <v>#N/A</v>
      </c>
      <c r="J1364" s="58" t="e">
        <f>VLOOKUP($A1364,EVID_OSEVU!$A$1:$M$4972,11,FALSE)</f>
        <v>#N/A</v>
      </c>
      <c r="K1364" s="33"/>
      <c r="L1364" s="45" t="e">
        <f>VLOOKUP(EVID_PASTVY!H1364,KATEGORIE_ZVIRAT!$B$2:$M$31,6,FALSE)*K1364</f>
        <v>#N/A</v>
      </c>
      <c r="M1364" s="33">
        <v>24</v>
      </c>
      <c r="N1364" s="45" t="e">
        <f>VLOOKUP(EVID_PASTVY!$H1364,KATEGORIE_ZVIRAT!$B$2:$M$31,8,FALSE)</f>
        <v>#N/A</v>
      </c>
      <c r="O1364" s="45" t="e">
        <f>VLOOKUP(EVID_PASTVY!$H1364,KATEGORIE_ZVIRAT!$B$2:$M$31,9,FALSE)</f>
        <v>#N/A</v>
      </c>
      <c r="P1364" s="54" t="e">
        <f>VLOOKUP(EVID_PASTVY!$H1364,KATEGORIE_ZVIRAT!$B$2:$M$31,7,FALSE)*L1364/1000*M1364/24*(F1364-E1364+1)/J1364</f>
        <v>#N/A</v>
      </c>
      <c r="Q1364" s="52" t="e">
        <f>VLOOKUP(EVID_PASTVY!$H1364,KATEGORIE_ZVIRAT!$B$2:$M$31,10,FALSE)*P1364*10</f>
        <v>#N/A</v>
      </c>
      <c r="R1364" s="52" t="e">
        <f>VLOOKUP(EVID_PASTVY!$H1364,KATEGORIE_ZVIRAT!$B$2:$M$31,11,FALSE)*P1364*10</f>
        <v>#N/A</v>
      </c>
      <c r="S1364" s="52" t="e">
        <f>VLOOKUP(EVID_PASTVY!$H1364,KATEGORIE_ZVIRAT!$B$2:$M$31,12,FALSE)*P1364*10</f>
        <v>#N/A</v>
      </c>
    </row>
    <row r="1365" spans="1:19" x14ac:dyDescent="0.2">
      <c r="A1365" s="32"/>
      <c r="B1365" s="37" t="e">
        <f>VLOOKUP($A1365,EVID_OSEVU!$A$1:$M$4972,2,FALSE)</f>
        <v>#N/A</v>
      </c>
      <c r="C1365" s="37" t="e">
        <f>VLOOKUP($A1365,EVID_OSEVU!$A$1:$M$4972,3,FALSE)</f>
        <v>#N/A</v>
      </c>
      <c r="D1365" s="45" t="e">
        <f>VLOOKUP($A1365,EVID_OSEVU!$A$1:$M$4972,4,FALSE)</f>
        <v>#N/A</v>
      </c>
      <c r="E1365" s="35"/>
      <c r="F1365" s="53"/>
      <c r="G1365" s="32"/>
      <c r="H1365" s="45" t="e">
        <f>VLOOKUP(G1365,Export7[#All],2,FALSE)</f>
        <v>#N/A</v>
      </c>
      <c r="I1365" s="45" t="e">
        <f>VLOOKUP($A1365,EVID_OSEVU!$A$1:$M$4972,10,FALSE)</f>
        <v>#N/A</v>
      </c>
      <c r="J1365" s="58" t="e">
        <f>VLOOKUP($A1365,EVID_OSEVU!$A$1:$M$4972,11,FALSE)</f>
        <v>#N/A</v>
      </c>
      <c r="K1365" s="33"/>
      <c r="L1365" s="45" t="e">
        <f>VLOOKUP(EVID_PASTVY!H1365,KATEGORIE_ZVIRAT!$B$2:$M$31,6,FALSE)*K1365</f>
        <v>#N/A</v>
      </c>
      <c r="M1365" s="33">
        <v>24</v>
      </c>
      <c r="N1365" s="45" t="e">
        <f>VLOOKUP(EVID_PASTVY!$H1365,KATEGORIE_ZVIRAT!$B$2:$M$31,8,FALSE)</f>
        <v>#N/A</v>
      </c>
      <c r="O1365" s="45" t="e">
        <f>VLOOKUP(EVID_PASTVY!$H1365,KATEGORIE_ZVIRAT!$B$2:$M$31,9,FALSE)</f>
        <v>#N/A</v>
      </c>
      <c r="P1365" s="54" t="e">
        <f>VLOOKUP(EVID_PASTVY!$H1365,KATEGORIE_ZVIRAT!$B$2:$M$31,7,FALSE)*L1365/1000*M1365/24*(F1365-E1365+1)/J1365</f>
        <v>#N/A</v>
      </c>
      <c r="Q1365" s="52" t="e">
        <f>VLOOKUP(EVID_PASTVY!$H1365,KATEGORIE_ZVIRAT!$B$2:$M$31,10,FALSE)*P1365*10</f>
        <v>#N/A</v>
      </c>
      <c r="R1365" s="52" t="e">
        <f>VLOOKUP(EVID_PASTVY!$H1365,KATEGORIE_ZVIRAT!$B$2:$M$31,11,FALSE)*P1365*10</f>
        <v>#N/A</v>
      </c>
      <c r="S1365" s="52" t="e">
        <f>VLOOKUP(EVID_PASTVY!$H1365,KATEGORIE_ZVIRAT!$B$2:$M$31,12,FALSE)*P1365*10</f>
        <v>#N/A</v>
      </c>
    </row>
    <row r="1366" spans="1:19" x14ac:dyDescent="0.2">
      <c r="A1366" s="32"/>
      <c r="B1366" s="37" t="e">
        <f>VLOOKUP($A1366,EVID_OSEVU!$A$1:$M$4972,2,FALSE)</f>
        <v>#N/A</v>
      </c>
      <c r="C1366" s="37" t="e">
        <f>VLOOKUP($A1366,EVID_OSEVU!$A$1:$M$4972,3,FALSE)</f>
        <v>#N/A</v>
      </c>
      <c r="D1366" s="45" t="e">
        <f>VLOOKUP($A1366,EVID_OSEVU!$A$1:$M$4972,4,FALSE)</f>
        <v>#N/A</v>
      </c>
      <c r="E1366" s="35"/>
      <c r="F1366" s="53"/>
      <c r="G1366" s="32"/>
      <c r="H1366" s="45" t="e">
        <f>VLOOKUP(G1366,Export7[#All],2,FALSE)</f>
        <v>#N/A</v>
      </c>
      <c r="I1366" s="45" t="e">
        <f>VLOOKUP($A1366,EVID_OSEVU!$A$1:$M$4972,10,FALSE)</f>
        <v>#N/A</v>
      </c>
      <c r="J1366" s="58" t="e">
        <f>VLOOKUP($A1366,EVID_OSEVU!$A$1:$M$4972,11,FALSE)</f>
        <v>#N/A</v>
      </c>
      <c r="K1366" s="33"/>
      <c r="L1366" s="45" t="e">
        <f>VLOOKUP(EVID_PASTVY!H1366,KATEGORIE_ZVIRAT!$B$2:$M$31,6,FALSE)*K1366</f>
        <v>#N/A</v>
      </c>
      <c r="M1366" s="33">
        <v>24</v>
      </c>
      <c r="N1366" s="45" t="e">
        <f>VLOOKUP(EVID_PASTVY!$H1366,KATEGORIE_ZVIRAT!$B$2:$M$31,8,FALSE)</f>
        <v>#N/A</v>
      </c>
      <c r="O1366" s="45" t="e">
        <f>VLOOKUP(EVID_PASTVY!$H1366,KATEGORIE_ZVIRAT!$B$2:$M$31,9,FALSE)</f>
        <v>#N/A</v>
      </c>
      <c r="P1366" s="54" t="e">
        <f>VLOOKUP(EVID_PASTVY!$H1366,KATEGORIE_ZVIRAT!$B$2:$M$31,7,FALSE)*L1366/1000*M1366/24*(F1366-E1366+1)/J1366</f>
        <v>#N/A</v>
      </c>
      <c r="Q1366" s="52" t="e">
        <f>VLOOKUP(EVID_PASTVY!$H1366,KATEGORIE_ZVIRAT!$B$2:$M$31,10,FALSE)*P1366*10</f>
        <v>#N/A</v>
      </c>
      <c r="R1366" s="52" t="e">
        <f>VLOOKUP(EVID_PASTVY!$H1366,KATEGORIE_ZVIRAT!$B$2:$M$31,11,FALSE)*P1366*10</f>
        <v>#N/A</v>
      </c>
      <c r="S1366" s="52" t="e">
        <f>VLOOKUP(EVID_PASTVY!$H1366,KATEGORIE_ZVIRAT!$B$2:$M$31,12,FALSE)*P1366*10</f>
        <v>#N/A</v>
      </c>
    </row>
    <row r="1367" spans="1:19" x14ac:dyDescent="0.2">
      <c r="A1367" s="32"/>
      <c r="B1367" s="37" t="e">
        <f>VLOOKUP($A1367,EVID_OSEVU!$A$1:$M$4972,2,FALSE)</f>
        <v>#N/A</v>
      </c>
      <c r="C1367" s="37" t="e">
        <f>VLOOKUP($A1367,EVID_OSEVU!$A$1:$M$4972,3,FALSE)</f>
        <v>#N/A</v>
      </c>
      <c r="D1367" s="45" t="e">
        <f>VLOOKUP($A1367,EVID_OSEVU!$A$1:$M$4972,4,FALSE)</f>
        <v>#N/A</v>
      </c>
      <c r="E1367" s="35"/>
      <c r="F1367" s="53"/>
      <c r="G1367" s="32"/>
      <c r="H1367" s="45" t="e">
        <f>VLOOKUP(G1367,Export7[#All],2,FALSE)</f>
        <v>#N/A</v>
      </c>
      <c r="I1367" s="45" t="e">
        <f>VLOOKUP($A1367,EVID_OSEVU!$A$1:$M$4972,10,FALSE)</f>
        <v>#N/A</v>
      </c>
      <c r="J1367" s="58" t="e">
        <f>VLOOKUP($A1367,EVID_OSEVU!$A$1:$M$4972,11,FALSE)</f>
        <v>#N/A</v>
      </c>
      <c r="K1367" s="33"/>
      <c r="L1367" s="45" t="e">
        <f>VLOOKUP(EVID_PASTVY!H1367,KATEGORIE_ZVIRAT!$B$2:$M$31,6,FALSE)*K1367</f>
        <v>#N/A</v>
      </c>
      <c r="M1367" s="33">
        <v>24</v>
      </c>
      <c r="N1367" s="45" t="e">
        <f>VLOOKUP(EVID_PASTVY!$H1367,KATEGORIE_ZVIRAT!$B$2:$M$31,8,FALSE)</f>
        <v>#N/A</v>
      </c>
      <c r="O1367" s="45" t="e">
        <f>VLOOKUP(EVID_PASTVY!$H1367,KATEGORIE_ZVIRAT!$B$2:$M$31,9,FALSE)</f>
        <v>#N/A</v>
      </c>
      <c r="P1367" s="54" t="e">
        <f>VLOOKUP(EVID_PASTVY!$H1367,KATEGORIE_ZVIRAT!$B$2:$M$31,7,FALSE)*L1367/1000*M1367/24*(F1367-E1367+1)/J1367</f>
        <v>#N/A</v>
      </c>
      <c r="Q1367" s="52" t="e">
        <f>VLOOKUP(EVID_PASTVY!$H1367,KATEGORIE_ZVIRAT!$B$2:$M$31,10,FALSE)*P1367*10</f>
        <v>#N/A</v>
      </c>
      <c r="R1367" s="52" t="e">
        <f>VLOOKUP(EVID_PASTVY!$H1367,KATEGORIE_ZVIRAT!$B$2:$M$31,11,FALSE)*P1367*10</f>
        <v>#N/A</v>
      </c>
      <c r="S1367" s="52" t="e">
        <f>VLOOKUP(EVID_PASTVY!$H1367,KATEGORIE_ZVIRAT!$B$2:$M$31,12,FALSE)*P1367*10</f>
        <v>#N/A</v>
      </c>
    </row>
    <row r="1368" spans="1:19" x14ac:dyDescent="0.2">
      <c r="A1368" s="32"/>
      <c r="B1368" s="37" t="e">
        <f>VLOOKUP($A1368,EVID_OSEVU!$A$1:$M$4972,2,FALSE)</f>
        <v>#N/A</v>
      </c>
      <c r="C1368" s="37" t="e">
        <f>VLOOKUP($A1368,EVID_OSEVU!$A$1:$M$4972,3,FALSE)</f>
        <v>#N/A</v>
      </c>
      <c r="D1368" s="45" t="e">
        <f>VLOOKUP($A1368,EVID_OSEVU!$A$1:$M$4972,4,FALSE)</f>
        <v>#N/A</v>
      </c>
      <c r="E1368" s="35"/>
      <c r="F1368" s="53"/>
      <c r="G1368" s="32"/>
      <c r="H1368" s="45" t="e">
        <f>VLOOKUP(G1368,Export7[#All],2,FALSE)</f>
        <v>#N/A</v>
      </c>
      <c r="I1368" s="45" t="e">
        <f>VLOOKUP($A1368,EVID_OSEVU!$A$1:$M$4972,10,FALSE)</f>
        <v>#N/A</v>
      </c>
      <c r="J1368" s="58" t="e">
        <f>VLOOKUP($A1368,EVID_OSEVU!$A$1:$M$4972,11,FALSE)</f>
        <v>#N/A</v>
      </c>
      <c r="K1368" s="33"/>
      <c r="L1368" s="45" t="e">
        <f>VLOOKUP(EVID_PASTVY!H1368,KATEGORIE_ZVIRAT!$B$2:$M$31,6,FALSE)*K1368</f>
        <v>#N/A</v>
      </c>
      <c r="M1368" s="33">
        <v>24</v>
      </c>
      <c r="N1368" s="45" t="e">
        <f>VLOOKUP(EVID_PASTVY!$H1368,KATEGORIE_ZVIRAT!$B$2:$M$31,8,FALSE)</f>
        <v>#N/A</v>
      </c>
      <c r="O1368" s="45" t="e">
        <f>VLOOKUP(EVID_PASTVY!$H1368,KATEGORIE_ZVIRAT!$B$2:$M$31,9,FALSE)</f>
        <v>#N/A</v>
      </c>
      <c r="P1368" s="54" t="e">
        <f>VLOOKUP(EVID_PASTVY!$H1368,KATEGORIE_ZVIRAT!$B$2:$M$31,7,FALSE)*L1368/1000*M1368/24*(F1368-E1368+1)/J1368</f>
        <v>#N/A</v>
      </c>
      <c r="Q1368" s="52" t="e">
        <f>VLOOKUP(EVID_PASTVY!$H1368,KATEGORIE_ZVIRAT!$B$2:$M$31,10,FALSE)*P1368*10</f>
        <v>#N/A</v>
      </c>
      <c r="R1368" s="52" t="e">
        <f>VLOOKUP(EVID_PASTVY!$H1368,KATEGORIE_ZVIRAT!$B$2:$M$31,11,FALSE)*P1368*10</f>
        <v>#N/A</v>
      </c>
      <c r="S1368" s="52" t="e">
        <f>VLOOKUP(EVID_PASTVY!$H1368,KATEGORIE_ZVIRAT!$B$2:$M$31,12,FALSE)*P1368*10</f>
        <v>#N/A</v>
      </c>
    </row>
    <row r="1369" spans="1:19" x14ac:dyDescent="0.2">
      <c r="A1369" s="32"/>
      <c r="B1369" s="37" t="e">
        <f>VLOOKUP($A1369,EVID_OSEVU!$A$1:$M$4972,2,FALSE)</f>
        <v>#N/A</v>
      </c>
      <c r="C1369" s="37" t="e">
        <f>VLOOKUP($A1369,EVID_OSEVU!$A$1:$M$4972,3,FALSE)</f>
        <v>#N/A</v>
      </c>
      <c r="D1369" s="45" t="e">
        <f>VLOOKUP($A1369,EVID_OSEVU!$A$1:$M$4972,4,FALSE)</f>
        <v>#N/A</v>
      </c>
      <c r="E1369" s="35"/>
      <c r="F1369" s="53"/>
      <c r="G1369" s="32"/>
      <c r="H1369" s="45" t="e">
        <f>VLOOKUP(G1369,Export7[#All],2,FALSE)</f>
        <v>#N/A</v>
      </c>
      <c r="I1369" s="45" t="e">
        <f>VLOOKUP($A1369,EVID_OSEVU!$A$1:$M$4972,10,FALSE)</f>
        <v>#N/A</v>
      </c>
      <c r="J1369" s="58" t="e">
        <f>VLOOKUP($A1369,EVID_OSEVU!$A$1:$M$4972,11,FALSE)</f>
        <v>#N/A</v>
      </c>
      <c r="K1369" s="33"/>
      <c r="L1369" s="45" t="e">
        <f>VLOOKUP(EVID_PASTVY!H1369,KATEGORIE_ZVIRAT!$B$2:$M$31,6,FALSE)*K1369</f>
        <v>#N/A</v>
      </c>
      <c r="M1369" s="33">
        <v>24</v>
      </c>
      <c r="N1369" s="45" t="e">
        <f>VLOOKUP(EVID_PASTVY!$H1369,KATEGORIE_ZVIRAT!$B$2:$M$31,8,FALSE)</f>
        <v>#N/A</v>
      </c>
      <c r="O1369" s="45" t="e">
        <f>VLOOKUP(EVID_PASTVY!$H1369,KATEGORIE_ZVIRAT!$B$2:$M$31,9,FALSE)</f>
        <v>#N/A</v>
      </c>
      <c r="P1369" s="54" t="e">
        <f>VLOOKUP(EVID_PASTVY!$H1369,KATEGORIE_ZVIRAT!$B$2:$M$31,7,FALSE)*L1369/1000*M1369/24*(F1369-E1369+1)/J1369</f>
        <v>#N/A</v>
      </c>
      <c r="Q1369" s="52" t="e">
        <f>VLOOKUP(EVID_PASTVY!$H1369,KATEGORIE_ZVIRAT!$B$2:$M$31,10,FALSE)*P1369*10</f>
        <v>#N/A</v>
      </c>
      <c r="R1369" s="52" t="e">
        <f>VLOOKUP(EVID_PASTVY!$H1369,KATEGORIE_ZVIRAT!$B$2:$M$31,11,FALSE)*P1369*10</f>
        <v>#N/A</v>
      </c>
      <c r="S1369" s="52" t="e">
        <f>VLOOKUP(EVID_PASTVY!$H1369,KATEGORIE_ZVIRAT!$B$2:$M$31,12,FALSE)*P1369*10</f>
        <v>#N/A</v>
      </c>
    </row>
    <row r="1370" spans="1:19" x14ac:dyDescent="0.2">
      <c r="A1370" s="32"/>
      <c r="B1370" s="37" t="e">
        <f>VLOOKUP($A1370,EVID_OSEVU!$A$1:$M$4972,2,FALSE)</f>
        <v>#N/A</v>
      </c>
      <c r="C1370" s="37" t="e">
        <f>VLOOKUP($A1370,EVID_OSEVU!$A$1:$M$4972,3,FALSE)</f>
        <v>#N/A</v>
      </c>
      <c r="D1370" s="45" t="e">
        <f>VLOOKUP($A1370,EVID_OSEVU!$A$1:$M$4972,4,FALSE)</f>
        <v>#N/A</v>
      </c>
      <c r="E1370" s="35"/>
      <c r="F1370" s="53"/>
      <c r="G1370" s="32"/>
      <c r="H1370" s="45" t="e">
        <f>VLOOKUP(G1370,Export7[#All],2,FALSE)</f>
        <v>#N/A</v>
      </c>
      <c r="I1370" s="45" t="e">
        <f>VLOOKUP($A1370,EVID_OSEVU!$A$1:$M$4972,10,FALSE)</f>
        <v>#N/A</v>
      </c>
      <c r="J1370" s="58" t="e">
        <f>VLOOKUP($A1370,EVID_OSEVU!$A$1:$M$4972,11,FALSE)</f>
        <v>#N/A</v>
      </c>
      <c r="K1370" s="33"/>
      <c r="L1370" s="45" t="e">
        <f>VLOOKUP(EVID_PASTVY!H1370,KATEGORIE_ZVIRAT!$B$2:$M$31,6,FALSE)*K1370</f>
        <v>#N/A</v>
      </c>
      <c r="M1370" s="33">
        <v>24</v>
      </c>
      <c r="N1370" s="45" t="e">
        <f>VLOOKUP(EVID_PASTVY!$H1370,KATEGORIE_ZVIRAT!$B$2:$M$31,8,FALSE)</f>
        <v>#N/A</v>
      </c>
      <c r="O1370" s="45" t="e">
        <f>VLOOKUP(EVID_PASTVY!$H1370,KATEGORIE_ZVIRAT!$B$2:$M$31,9,FALSE)</f>
        <v>#N/A</v>
      </c>
      <c r="P1370" s="54" t="e">
        <f>VLOOKUP(EVID_PASTVY!$H1370,KATEGORIE_ZVIRAT!$B$2:$M$31,7,FALSE)*L1370/1000*M1370/24*(F1370-E1370+1)/J1370</f>
        <v>#N/A</v>
      </c>
      <c r="Q1370" s="52" t="e">
        <f>VLOOKUP(EVID_PASTVY!$H1370,KATEGORIE_ZVIRAT!$B$2:$M$31,10,FALSE)*P1370*10</f>
        <v>#N/A</v>
      </c>
      <c r="R1370" s="52" t="e">
        <f>VLOOKUP(EVID_PASTVY!$H1370,KATEGORIE_ZVIRAT!$B$2:$M$31,11,FALSE)*P1370*10</f>
        <v>#N/A</v>
      </c>
      <c r="S1370" s="52" t="e">
        <f>VLOOKUP(EVID_PASTVY!$H1370,KATEGORIE_ZVIRAT!$B$2:$M$31,12,FALSE)*P1370*10</f>
        <v>#N/A</v>
      </c>
    </row>
    <row r="1371" spans="1:19" x14ac:dyDescent="0.2">
      <c r="A1371" s="32"/>
      <c r="B1371" s="37" t="e">
        <f>VLOOKUP($A1371,EVID_OSEVU!$A$1:$M$4972,2,FALSE)</f>
        <v>#N/A</v>
      </c>
      <c r="C1371" s="37" t="e">
        <f>VLOOKUP($A1371,EVID_OSEVU!$A$1:$M$4972,3,FALSE)</f>
        <v>#N/A</v>
      </c>
      <c r="D1371" s="45" t="e">
        <f>VLOOKUP($A1371,EVID_OSEVU!$A$1:$M$4972,4,FALSE)</f>
        <v>#N/A</v>
      </c>
      <c r="E1371" s="35"/>
      <c r="F1371" s="53"/>
      <c r="G1371" s="32"/>
      <c r="H1371" s="45" t="e">
        <f>VLOOKUP(G1371,Export7[#All],2,FALSE)</f>
        <v>#N/A</v>
      </c>
      <c r="I1371" s="45" t="e">
        <f>VLOOKUP($A1371,EVID_OSEVU!$A$1:$M$4972,10,FALSE)</f>
        <v>#N/A</v>
      </c>
      <c r="J1371" s="58" t="e">
        <f>VLOOKUP($A1371,EVID_OSEVU!$A$1:$M$4972,11,FALSE)</f>
        <v>#N/A</v>
      </c>
      <c r="K1371" s="33"/>
      <c r="L1371" s="45" t="e">
        <f>VLOOKUP(EVID_PASTVY!H1371,KATEGORIE_ZVIRAT!$B$2:$M$31,6,FALSE)*K1371</f>
        <v>#N/A</v>
      </c>
      <c r="M1371" s="33">
        <v>24</v>
      </c>
      <c r="N1371" s="45" t="e">
        <f>VLOOKUP(EVID_PASTVY!$H1371,KATEGORIE_ZVIRAT!$B$2:$M$31,8,FALSE)</f>
        <v>#N/A</v>
      </c>
      <c r="O1371" s="45" t="e">
        <f>VLOOKUP(EVID_PASTVY!$H1371,KATEGORIE_ZVIRAT!$B$2:$M$31,9,FALSE)</f>
        <v>#N/A</v>
      </c>
      <c r="P1371" s="54" t="e">
        <f>VLOOKUP(EVID_PASTVY!$H1371,KATEGORIE_ZVIRAT!$B$2:$M$31,7,FALSE)*L1371/1000*M1371/24*(F1371-E1371+1)/J1371</f>
        <v>#N/A</v>
      </c>
      <c r="Q1371" s="52" t="e">
        <f>VLOOKUP(EVID_PASTVY!$H1371,KATEGORIE_ZVIRAT!$B$2:$M$31,10,FALSE)*P1371*10</f>
        <v>#N/A</v>
      </c>
      <c r="R1371" s="52" t="e">
        <f>VLOOKUP(EVID_PASTVY!$H1371,KATEGORIE_ZVIRAT!$B$2:$M$31,11,FALSE)*P1371*10</f>
        <v>#N/A</v>
      </c>
      <c r="S1371" s="52" t="e">
        <f>VLOOKUP(EVID_PASTVY!$H1371,KATEGORIE_ZVIRAT!$B$2:$M$31,12,FALSE)*P1371*10</f>
        <v>#N/A</v>
      </c>
    </row>
    <row r="1372" spans="1:19" x14ac:dyDescent="0.2">
      <c r="A1372" s="32"/>
      <c r="B1372" s="37" t="e">
        <f>VLOOKUP($A1372,EVID_OSEVU!$A$1:$M$4972,2,FALSE)</f>
        <v>#N/A</v>
      </c>
      <c r="C1372" s="37" t="e">
        <f>VLOOKUP($A1372,EVID_OSEVU!$A$1:$M$4972,3,FALSE)</f>
        <v>#N/A</v>
      </c>
      <c r="D1372" s="45" t="e">
        <f>VLOOKUP($A1372,EVID_OSEVU!$A$1:$M$4972,4,FALSE)</f>
        <v>#N/A</v>
      </c>
      <c r="E1372" s="35"/>
      <c r="F1372" s="53"/>
      <c r="G1372" s="32"/>
      <c r="H1372" s="45" t="e">
        <f>VLOOKUP(G1372,Export7[#All],2,FALSE)</f>
        <v>#N/A</v>
      </c>
      <c r="I1372" s="45" t="e">
        <f>VLOOKUP($A1372,EVID_OSEVU!$A$1:$M$4972,10,FALSE)</f>
        <v>#N/A</v>
      </c>
      <c r="J1372" s="58" t="e">
        <f>VLOOKUP($A1372,EVID_OSEVU!$A$1:$M$4972,11,FALSE)</f>
        <v>#N/A</v>
      </c>
      <c r="K1372" s="33"/>
      <c r="L1372" s="45" t="e">
        <f>VLOOKUP(EVID_PASTVY!H1372,KATEGORIE_ZVIRAT!$B$2:$M$31,6,FALSE)*K1372</f>
        <v>#N/A</v>
      </c>
      <c r="M1372" s="33">
        <v>24</v>
      </c>
      <c r="N1372" s="45" t="e">
        <f>VLOOKUP(EVID_PASTVY!$H1372,KATEGORIE_ZVIRAT!$B$2:$M$31,8,FALSE)</f>
        <v>#N/A</v>
      </c>
      <c r="O1372" s="45" t="e">
        <f>VLOOKUP(EVID_PASTVY!$H1372,KATEGORIE_ZVIRAT!$B$2:$M$31,9,FALSE)</f>
        <v>#N/A</v>
      </c>
      <c r="P1372" s="54" t="e">
        <f>VLOOKUP(EVID_PASTVY!$H1372,KATEGORIE_ZVIRAT!$B$2:$M$31,7,FALSE)*L1372/1000*M1372/24*(F1372-E1372+1)/J1372</f>
        <v>#N/A</v>
      </c>
      <c r="Q1372" s="52" t="e">
        <f>VLOOKUP(EVID_PASTVY!$H1372,KATEGORIE_ZVIRAT!$B$2:$M$31,10,FALSE)*P1372*10</f>
        <v>#N/A</v>
      </c>
      <c r="R1372" s="52" t="e">
        <f>VLOOKUP(EVID_PASTVY!$H1372,KATEGORIE_ZVIRAT!$B$2:$M$31,11,FALSE)*P1372*10</f>
        <v>#N/A</v>
      </c>
      <c r="S1372" s="52" t="e">
        <f>VLOOKUP(EVID_PASTVY!$H1372,KATEGORIE_ZVIRAT!$B$2:$M$31,12,FALSE)*P1372*10</f>
        <v>#N/A</v>
      </c>
    </row>
    <row r="1373" spans="1:19" x14ac:dyDescent="0.2">
      <c r="A1373" s="32"/>
      <c r="B1373" s="37" t="e">
        <f>VLOOKUP($A1373,EVID_OSEVU!$A$1:$M$4972,2,FALSE)</f>
        <v>#N/A</v>
      </c>
      <c r="C1373" s="37" t="e">
        <f>VLOOKUP($A1373,EVID_OSEVU!$A$1:$M$4972,3,FALSE)</f>
        <v>#N/A</v>
      </c>
      <c r="D1373" s="45" t="e">
        <f>VLOOKUP($A1373,EVID_OSEVU!$A$1:$M$4972,4,FALSE)</f>
        <v>#N/A</v>
      </c>
      <c r="E1373" s="35"/>
      <c r="F1373" s="53"/>
      <c r="G1373" s="32"/>
      <c r="H1373" s="45" t="e">
        <f>VLOOKUP(G1373,Export7[#All],2,FALSE)</f>
        <v>#N/A</v>
      </c>
      <c r="I1373" s="45" t="e">
        <f>VLOOKUP($A1373,EVID_OSEVU!$A$1:$M$4972,10,FALSE)</f>
        <v>#N/A</v>
      </c>
      <c r="J1373" s="58" t="e">
        <f>VLOOKUP($A1373,EVID_OSEVU!$A$1:$M$4972,11,FALSE)</f>
        <v>#N/A</v>
      </c>
      <c r="K1373" s="33"/>
      <c r="L1373" s="45" t="e">
        <f>VLOOKUP(EVID_PASTVY!H1373,KATEGORIE_ZVIRAT!$B$2:$M$31,6,FALSE)*K1373</f>
        <v>#N/A</v>
      </c>
      <c r="M1373" s="33">
        <v>24</v>
      </c>
      <c r="N1373" s="45" t="e">
        <f>VLOOKUP(EVID_PASTVY!$H1373,KATEGORIE_ZVIRAT!$B$2:$M$31,8,FALSE)</f>
        <v>#N/A</v>
      </c>
      <c r="O1373" s="45" t="e">
        <f>VLOOKUP(EVID_PASTVY!$H1373,KATEGORIE_ZVIRAT!$B$2:$M$31,9,FALSE)</f>
        <v>#N/A</v>
      </c>
      <c r="P1373" s="54" t="e">
        <f>VLOOKUP(EVID_PASTVY!$H1373,KATEGORIE_ZVIRAT!$B$2:$M$31,7,FALSE)*L1373/1000*M1373/24*(F1373-E1373+1)/J1373</f>
        <v>#N/A</v>
      </c>
      <c r="Q1373" s="52" t="e">
        <f>VLOOKUP(EVID_PASTVY!$H1373,KATEGORIE_ZVIRAT!$B$2:$M$31,10,FALSE)*P1373*10</f>
        <v>#N/A</v>
      </c>
      <c r="R1373" s="52" t="e">
        <f>VLOOKUP(EVID_PASTVY!$H1373,KATEGORIE_ZVIRAT!$B$2:$M$31,11,FALSE)*P1373*10</f>
        <v>#N/A</v>
      </c>
      <c r="S1373" s="52" t="e">
        <f>VLOOKUP(EVID_PASTVY!$H1373,KATEGORIE_ZVIRAT!$B$2:$M$31,12,FALSE)*P1373*10</f>
        <v>#N/A</v>
      </c>
    </row>
    <row r="1374" spans="1:19" x14ac:dyDescent="0.2">
      <c r="A1374" s="32"/>
      <c r="B1374" s="37" t="e">
        <f>VLOOKUP($A1374,EVID_OSEVU!$A$1:$M$4972,2,FALSE)</f>
        <v>#N/A</v>
      </c>
      <c r="C1374" s="37" t="e">
        <f>VLOOKUP($A1374,EVID_OSEVU!$A$1:$M$4972,3,FALSE)</f>
        <v>#N/A</v>
      </c>
      <c r="D1374" s="45" t="e">
        <f>VLOOKUP($A1374,EVID_OSEVU!$A$1:$M$4972,4,FALSE)</f>
        <v>#N/A</v>
      </c>
      <c r="E1374" s="35"/>
      <c r="F1374" s="53"/>
      <c r="G1374" s="32"/>
      <c r="H1374" s="45" t="e">
        <f>VLOOKUP(G1374,Export7[#All],2,FALSE)</f>
        <v>#N/A</v>
      </c>
      <c r="I1374" s="45" t="e">
        <f>VLOOKUP($A1374,EVID_OSEVU!$A$1:$M$4972,10,FALSE)</f>
        <v>#N/A</v>
      </c>
      <c r="J1374" s="58" t="e">
        <f>VLOOKUP($A1374,EVID_OSEVU!$A$1:$M$4972,11,FALSE)</f>
        <v>#N/A</v>
      </c>
      <c r="K1374" s="33"/>
      <c r="L1374" s="45" t="e">
        <f>VLOOKUP(EVID_PASTVY!H1374,KATEGORIE_ZVIRAT!$B$2:$M$31,6,FALSE)*K1374</f>
        <v>#N/A</v>
      </c>
      <c r="M1374" s="33">
        <v>24</v>
      </c>
      <c r="N1374" s="45" t="e">
        <f>VLOOKUP(EVID_PASTVY!$H1374,KATEGORIE_ZVIRAT!$B$2:$M$31,8,FALSE)</f>
        <v>#N/A</v>
      </c>
      <c r="O1374" s="45" t="e">
        <f>VLOOKUP(EVID_PASTVY!$H1374,KATEGORIE_ZVIRAT!$B$2:$M$31,9,FALSE)</f>
        <v>#N/A</v>
      </c>
      <c r="P1374" s="54" t="e">
        <f>VLOOKUP(EVID_PASTVY!$H1374,KATEGORIE_ZVIRAT!$B$2:$M$31,7,FALSE)*L1374/1000*M1374/24*(F1374-E1374+1)/J1374</f>
        <v>#N/A</v>
      </c>
      <c r="Q1374" s="52" t="e">
        <f>VLOOKUP(EVID_PASTVY!$H1374,KATEGORIE_ZVIRAT!$B$2:$M$31,10,FALSE)*P1374*10</f>
        <v>#N/A</v>
      </c>
      <c r="R1374" s="52" t="e">
        <f>VLOOKUP(EVID_PASTVY!$H1374,KATEGORIE_ZVIRAT!$B$2:$M$31,11,FALSE)*P1374*10</f>
        <v>#N/A</v>
      </c>
      <c r="S1374" s="52" t="e">
        <f>VLOOKUP(EVID_PASTVY!$H1374,KATEGORIE_ZVIRAT!$B$2:$M$31,12,FALSE)*P1374*10</f>
        <v>#N/A</v>
      </c>
    </row>
    <row r="1375" spans="1:19" x14ac:dyDescent="0.2">
      <c r="A1375" s="32"/>
      <c r="B1375" s="37" t="e">
        <f>VLOOKUP($A1375,EVID_OSEVU!$A$1:$M$4972,2,FALSE)</f>
        <v>#N/A</v>
      </c>
      <c r="C1375" s="37" t="e">
        <f>VLOOKUP($A1375,EVID_OSEVU!$A$1:$M$4972,3,FALSE)</f>
        <v>#N/A</v>
      </c>
      <c r="D1375" s="45" t="e">
        <f>VLOOKUP($A1375,EVID_OSEVU!$A$1:$M$4972,4,FALSE)</f>
        <v>#N/A</v>
      </c>
      <c r="E1375" s="35"/>
      <c r="F1375" s="53"/>
      <c r="G1375" s="32"/>
      <c r="H1375" s="45" t="e">
        <f>VLOOKUP(G1375,Export7[#All],2,FALSE)</f>
        <v>#N/A</v>
      </c>
      <c r="I1375" s="45" t="e">
        <f>VLOOKUP($A1375,EVID_OSEVU!$A$1:$M$4972,10,FALSE)</f>
        <v>#N/A</v>
      </c>
      <c r="J1375" s="58" t="e">
        <f>VLOOKUP($A1375,EVID_OSEVU!$A$1:$M$4972,11,FALSE)</f>
        <v>#N/A</v>
      </c>
      <c r="K1375" s="33"/>
      <c r="L1375" s="45" t="e">
        <f>VLOOKUP(EVID_PASTVY!H1375,KATEGORIE_ZVIRAT!$B$2:$M$31,6,FALSE)*K1375</f>
        <v>#N/A</v>
      </c>
      <c r="M1375" s="33">
        <v>24</v>
      </c>
      <c r="N1375" s="45" t="e">
        <f>VLOOKUP(EVID_PASTVY!$H1375,KATEGORIE_ZVIRAT!$B$2:$M$31,8,FALSE)</f>
        <v>#N/A</v>
      </c>
      <c r="O1375" s="45" t="e">
        <f>VLOOKUP(EVID_PASTVY!$H1375,KATEGORIE_ZVIRAT!$B$2:$M$31,9,FALSE)</f>
        <v>#N/A</v>
      </c>
      <c r="P1375" s="54" t="e">
        <f>VLOOKUP(EVID_PASTVY!$H1375,KATEGORIE_ZVIRAT!$B$2:$M$31,7,FALSE)*L1375/1000*M1375/24*(F1375-E1375+1)/J1375</f>
        <v>#N/A</v>
      </c>
      <c r="Q1375" s="52" t="e">
        <f>VLOOKUP(EVID_PASTVY!$H1375,KATEGORIE_ZVIRAT!$B$2:$M$31,10,FALSE)*P1375*10</f>
        <v>#N/A</v>
      </c>
      <c r="R1375" s="52" t="e">
        <f>VLOOKUP(EVID_PASTVY!$H1375,KATEGORIE_ZVIRAT!$B$2:$M$31,11,FALSE)*P1375*10</f>
        <v>#N/A</v>
      </c>
      <c r="S1375" s="52" t="e">
        <f>VLOOKUP(EVID_PASTVY!$H1375,KATEGORIE_ZVIRAT!$B$2:$M$31,12,FALSE)*P1375*10</f>
        <v>#N/A</v>
      </c>
    </row>
    <row r="1376" spans="1:19" x14ac:dyDescent="0.2">
      <c r="A1376" s="32"/>
      <c r="B1376" s="37" t="e">
        <f>VLOOKUP($A1376,EVID_OSEVU!$A$1:$M$4972,2,FALSE)</f>
        <v>#N/A</v>
      </c>
      <c r="C1376" s="37" t="e">
        <f>VLOOKUP($A1376,EVID_OSEVU!$A$1:$M$4972,3,FALSE)</f>
        <v>#N/A</v>
      </c>
      <c r="D1376" s="45" t="e">
        <f>VLOOKUP($A1376,EVID_OSEVU!$A$1:$M$4972,4,FALSE)</f>
        <v>#N/A</v>
      </c>
      <c r="E1376" s="35"/>
      <c r="F1376" s="53"/>
      <c r="G1376" s="32"/>
      <c r="H1376" s="45" t="e">
        <f>VLOOKUP(G1376,Export7[#All],2,FALSE)</f>
        <v>#N/A</v>
      </c>
      <c r="I1376" s="45" t="e">
        <f>VLOOKUP($A1376,EVID_OSEVU!$A$1:$M$4972,10,FALSE)</f>
        <v>#N/A</v>
      </c>
      <c r="J1376" s="58" t="e">
        <f>VLOOKUP($A1376,EVID_OSEVU!$A$1:$M$4972,11,FALSE)</f>
        <v>#N/A</v>
      </c>
      <c r="K1376" s="33"/>
      <c r="L1376" s="45" t="e">
        <f>VLOOKUP(EVID_PASTVY!H1376,KATEGORIE_ZVIRAT!$B$2:$M$31,6,FALSE)*K1376</f>
        <v>#N/A</v>
      </c>
      <c r="M1376" s="33">
        <v>24</v>
      </c>
      <c r="N1376" s="45" t="e">
        <f>VLOOKUP(EVID_PASTVY!$H1376,KATEGORIE_ZVIRAT!$B$2:$M$31,8,FALSE)</f>
        <v>#N/A</v>
      </c>
      <c r="O1376" s="45" t="e">
        <f>VLOOKUP(EVID_PASTVY!$H1376,KATEGORIE_ZVIRAT!$B$2:$M$31,9,FALSE)</f>
        <v>#N/A</v>
      </c>
      <c r="P1376" s="54" t="e">
        <f>VLOOKUP(EVID_PASTVY!$H1376,KATEGORIE_ZVIRAT!$B$2:$M$31,7,FALSE)*L1376/1000*M1376/24*(F1376-E1376+1)/J1376</f>
        <v>#N/A</v>
      </c>
      <c r="Q1376" s="52" t="e">
        <f>VLOOKUP(EVID_PASTVY!$H1376,KATEGORIE_ZVIRAT!$B$2:$M$31,10,FALSE)*P1376*10</f>
        <v>#N/A</v>
      </c>
      <c r="R1376" s="52" t="e">
        <f>VLOOKUP(EVID_PASTVY!$H1376,KATEGORIE_ZVIRAT!$B$2:$M$31,11,FALSE)*P1376*10</f>
        <v>#N/A</v>
      </c>
      <c r="S1376" s="52" t="e">
        <f>VLOOKUP(EVID_PASTVY!$H1376,KATEGORIE_ZVIRAT!$B$2:$M$31,12,FALSE)*P1376*10</f>
        <v>#N/A</v>
      </c>
    </row>
    <row r="1377" spans="1:19" x14ac:dyDescent="0.2">
      <c r="A1377" s="32"/>
      <c r="B1377" s="37" t="e">
        <f>VLOOKUP($A1377,EVID_OSEVU!$A$1:$M$4972,2,FALSE)</f>
        <v>#N/A</v>
      </c>
      <c r="C1377" s="37" t="e">
        <f>VLOOKUP($A1377,EVID_OSEVU!$A$1:$M$4972,3,FALSE)</f>
        <v>#N/A</v>
      </c>
      <c r="D1377" s="45" t="e">
        <f>VLOOKUP($A1377,EVID_OSEVU!$A$1:$M$4972,4,FALSE)</f>
        <v>#N/A</v>
      </c>
      <c r="E1377" s="35"/>
      <c r="F1377" s="53"/>
      <c r="G1377" s="32"/>
      <c r="H1377" s="45" t="e">
        <f>VLOOKUP(G1377,Export7[#All],2,FALSE)</f>
        <v>#N/A</v>
      </c>
      <c r="I1377" s="45" t="e">
        <f>VLOOKUP($A1377,EVID_OSEVU!$A$1:$M$4972,10,FALSE)</f>
        <v>#N/A</v>
      </c>
      <c r="J1377" s="58" t="e">
        <f>VLOOKUP($A1377,EVID_OSEVU!$A$1:$M$4972,11,FALSE)</f>
        <v>#N/A</v>
      </c>
      <c r="K1377" s="33"/>
      <c r="L1377" s="45" t="e">
        <f>VLOOKUP(EVID_PASTVY!H1377,KATEGORIE_ZVIRAT!$B$2:$M$31,6,FALSE)*K1377</f>
        <v>#N/A</v>
      </c>
      <c r="M1377" s="33">
        <v>24</v>
      </c>
      <c r="N1377" s="45" t="e">
        <f>VLOOKUP(EVID_PASTVY!$H1377,KATEGORIE_ZVIRAT!$B$2:$M$31,8,FALSE)</f>
        <v>#N/A</v>
      </c>
      <c r="O1377" s="45" t="e">
        <f>VLOOKUP(EVID_PASTVY!$H1377,KATEGORIE_ZVIRAT!$B$2:$M$31,9,FALSE)</f>
        <v>#N/A</v>
      </c>
      <c r="P1377" s="54" t="e">
        <f>VLOOKUP(EVID_PASTVY!$H1377,KATEGORIE_ZVIRAT!$B$2:$M$31,7,FALSE)*L1377/1000*M1377/24*(F1377-E1377+1)/J1377</f>
        <v>#N/A</v>
      </c>
      <c r="Q1377" s="52" t="e">
        <f>VLOOKUP(EVID_PASTVY!$H1377,KATEGORIE_ZVIRAT!$B$2:$M$31,10,FALSE)*P1377*10</f>
        <v>#N/A</v>
      </c>
      <c r="R1377" s="52" t="e">
        <f>VLOOKUP(EVID_PASTVY!$H1377,KATEGORIE_ZVIRAT!$B$2:$M$31,11,FALSE)*P1377*10</f>
        <v>#N/A</v>
      </c>
      <c r="S1377" s="52" t="e">
        <f>VLOOKUP(EVID_PASTVY!$H1377,KATEGORIE_ZVIRAT!$B$2:$M$31,12,FALSE)*P1377*10</f>
        <v>#N/A</v>
      </c>
    </row>
    <row r="1378" spans="1:19" x14ac:dyDescent="0.2">
      <c r="A1378" s="32"/>
      <c r="B1378" s="37" t="e">
        <f>VLOOKUP($A1378,EVID_OSEVU!$A$1:$M$4972,2,FALSE)</f>
        <v>#N/A</v>
      </c>
      <c r="C1378" s="37" t="e">
        <f>VLOOKUP($A1378,EVID_OSEVU!$A$1:$M$4972,3,FALSE)</f>
        <v>#N/A</v>
      </c>
      <c r="D1378" s="45" t="e">
        <f>VLOOKUP($A1378,EVID_OSEVU!$A$1:$M$4972,4,FALSE)</f>
        <v>#N/A</v>
      </c>
      <c r="E1378" s="35"/>
      <c r="F1378" s="53"/>
      <c r="G1378" s="32"/>
      <c r="H1378" s="45" t="e">
        <f>VLOOKUP(G1378,Export7[#All],2,FALSE)</f>
        <v>#N/A</v>
      </c>
      <c r="I1378" s="45" t="e">
        <f>VLOOKUP($A1378,EVID_OSEVU!$A$1:$M$4972,10,FALSE)</f>
        <v>#N/A</v>
      </c>
      <c r="J1378" s="58" t="e">
        <f>VLOOKUP($A1378,EVID_OSEVU!$A$1:$M$4972,11,FALSE)</f>
        <v>#N/A</v>
      </c>
      <c r="K1378" s="33"/>
      <c r="L1378" s="45" t="e">
        <f>VLOOKUP(EVID_PASTVY!H1378,KATEGORIE_ZVIRAT!$B$2:$M$31,6,FALSE)*K1378</f>
        <v>#N/A</v>
      </c>
      <c r="M1378" s="33">
        <v>24</v>
      </c>
      <c r="N1378" s="45" t="e">
        <f>VLOOKUP(EVID_PASTVY!$H1378,KATEGORIE_ZVIRAT!$B$2:$M$31,8,FALSE)</f>
        <v>#N/A</v>
      </c>
      <c r="O1378" s="45" t="e">
        <f>VLOOKUP(EVID_PASTVY!$H1378,KATEGORIE_ZVIRAT!$B$2:$M$31,9,FALSE)</f>
        <v>#N/A</v>
      </c>
      <c r="P1378" s="54" t="e">
        <f>VLOOKUP(EVID_PASTVY!$H1378,KATEGORIE_ZVIRAT!$B$2:$M$31,7,FALSE)*L1378/1000*M1378/24*(F1378-E1378+1)/J1378</f>
        <v>#N/A</v>
      </c>
      <c r="Q1378" s="52" t="e">
        <f>VLOOKUP(EVID_PASTVY!$H1378,KATEGORIE_ZVIRAT!$B$2:$M$31,10,FALSE)*P1378*10</f>
        <v>#N/A</v>
      </c>
      <c r="R1378" s="52" t="e">
        <f>VLOOKUP(EVID_PASTVY!$H1378,KATEGORIE_ZVIRAT!$B$2:$M$31,11,FALSE)*P1378*10</f>
        <v>#N/A</v>
      </c>
      <c r="S1378" s="52" t="e">
        <f>VLOOKUP(EVID_PASTVY!$H1378,KATEGORIE_ZVIRAT!$B$2:$M$31,12,FALSE)*P1378*10</f>
        <v>#N/A</v>
      </c>
    </row>
    <row r="1379" spans="1:19" x14ac:dyDescent="0.2">
      <c r="A1379" s="32"/>
      <c r="B1379" s="37" t="e">
        <f>VLOOKUP($A1379,EVID_OSEVU!$A$1:$M$4972,2,FALSE)</f>
        <v>#N/A</v>
      </c>
      <c r="C1379" s="37" t="e">
        <f>VLOOKUP($A1379,EVID_OSEVU!$A$1:$M$4972,3,FALSE)</f>
        <v>#N/A</v>
      </c>
      <c r="D1379" s="45" t="e">
        <f>VLOOKUP($A1379,EVID_OSEVU!$A$1:$M$4972,4,FALSE)</f>
        <v>#N/A</v>
      </c>
      <c r="E1379" s="35"/>
      <c r="F1379" s="53"/>
      <c r="G1379" s="32"/>
      <c r="H1379" s="45" t="e">
        <f>VLOOKUP(G1379,Export7[#All],2,FALSE)</f>
        <v>#N/A</v>
      </c>
      <c r="I1379" s="45" t="e">
        <f>VLOOKUP($A1379,EVID_OSEVU!$A$1:$M$4972,10,FALSE)</f>
        <v>#N/A</v>
      </c>
      <c r="J1379" s="58" t="e">
        <f>VLOOKUP($A1379,EVID_OSEVU!$A$1:$M$4972,11,FALSE)</f>
        <v>#N/A</v>
      </c>
      <c r="K1379" s="33"/>
      <c r="L1379" s="45" t="e">
        <f>VLOOKUP(EVID_PASTVY!H1379,KATEGORIE_ZVIRAT!$B$2:$M$31,6,FALSE)*K1379</f>
        <v>#N/A</v>
      </c>
      <c r="M1379" s="33">
        <v>24</v>
      </c>
      <c r="N1379" s="45" t="e">
        <f>VLOOKUP(EVID_PASTVY!$H1379,KATEGORIE_ZVIRAT!$B$2:$M$31,8,FALSE)</f>
        <v>#N/A</v>
      </c>
      <c r="O1379" s="45" t="e">
        <f>VLOOKUP(EVID_PASTVY!$H1379,KATEGORIE_ZVIRAT!$B$2:$M$31,9,FALSE)</f>
        <v>#N/A</v>
      </c>
      <c r="P1379" s="54" t="e">
        <f>VLOOKUP(EVID_PASTVY!$H1379,KATEGORIE_ZVIRAT!$B$2:$M$31,7,FALSE)*L1379/1000*M1379/24*(F1379-E1379+1)/J1379</f>
        <v>#N/A</v>
      </c>
      <c r="Q1379" s="52" t="e">
        <f>VLOOKUP(EVID_PASTVY!$H1379,KATEGORIE_ZVIRAT!$B$2:$M$31,10,FALSE)*P1379*10</f>
        <v>#N/A</v>
      </c>
      <c r="R1379" s="52" t="e">
        <f>VLOOKUP(EVID_PASTVY!$H1379,KATEGORIE_ZVIRAT!$B$2:$M$31,11,FALSE)*P1379*10</f>
        <v>#N/A</v>
      </c>
      <c r="S1379" s="52" t="e">
        <f>VLOOKUP(EVID_PASTVY!$H1379,KATEGORIE_ZVIRAT!$B$2:$M$31,12,FALSE)*P1379*10</f>
        <v>#N/A</v>
      </c>
    </row>
    <row r="1380" spans="1:19" x14ac:dyDescent="0.2">
      <c r="A1380" s="32"/>
      <c r="B1380" s="37" t="e">
        <f>VLOOKUP($A1380,EVID_OSEVU!$A$1:$M$4972,2,FALSE)</f>
        <v>#N/A</v>
      </c>
      <c r="C1380" s="37" t="e">
        <f>VLOOKUP($A1380,EVID_OSEVU!$A$1:$M$4972,3,FALSE)</f>
        <v>#N/A</v>
      </c>
      <c r="D1380" s="45" t="e">
        <f>VLOOKUP($A1380,EVID_OSEVU!$A$1:$M$4972,4,FALSE)</f>
        <v>#N/A</v>
      </c>
      <c r="E1380" s="35"/>
      <c r="F1380" s="53"/>
      <c r="G1380" s="32"/>
      <c r="H1380" s="45" t="e">
        <f>VLOOKUP(G1380,Export7[#All],2,FALSE)</f>
        <v>#N/A</v>
      </c>
      <c r="I1380" s="45" t="e">
        <f>VLOOKUP($A1380,EVID_OSEVU!$A$1:$M$4972,10,FALSE)</f>
        <v>#N/A</v>
      </c>
      <c r="J1380" s="58" t="e">
        <f>VLOOKUP($A1380,EVID_OSEVU!$A$1:$M$4972,11,FALSE)</f>
        <v>#N/A</v>
      </c>
      <c r="K1380" s="33"/>
      <c r="L1380" s="45" t="e">
        <f>VLOOKUP(EVID_PASTVY!H1380,KATEGORIE_ZVIRAT!$B$2:$M$31,6,FALSE)*K1380</f>
        <v>#N/A</v>
      </c>
      <c r="M1380" s="33">
        <v>24</v>
      </c>
      <c r="N1380" s="45" t="e">
        <f>VLOOKUP(EVID_PASTVY!$H1380,KATEGORIE_ZVIRAT!$B$2:$M$31,8,FALSE)</f>
        <v>#N/A</v>
      </c>
      <c r="O1380" s="45" t="e">
        <f>VLOOKUP(EVID_PASTVY!$H1380,KATEGORIE_ZVIRAT!$B$2:$M$31,9,FALSE)</f>
        <v>#N/A</v>
      </c>
      <c r="P1380" s="54" t="e">
        <f>VLOOKUP(EVID_PASTVY!$H1380,KATEGORIE_ZVIRAT!$B$2:$M$31,7,FALSE)*L1380/1000*M1380/24*(F1380-E1380+1)/J1380</f>
        <v>#N/A</v>
      </c>
      <c r="Q1380" s="52" t="e">
        <f>VLOOKUP(EVID_PASTVY!$H1380,KATEGORIE_ZVIRAT!$B$2:$M$31,10,FALSE)*P1380*10</f>
        <v>#N/A</v>
      </c>
      <c r="R1380" s="52" t="e">
        <f>VLOOKUP(EVID_PASTVY!$H1380,KATEGORIE_ZVIRAT!$B$2:$M$31,11,FALSE)*P1380*10</f>
        <v>#N/A</v>
      </c>
      <c r="S1380" s="52" t="e">
        <f>VLOOKUP(EVID_PASTVY!$H1380,KATEGORIE_ZVIRAT!$B$2:$M$31,12,FALSE)*P1380*10</f>
        <v>#N/A</v>
      </c>
    </row>
    <row r="1381" spans="1:19" x14ac:dyDescent="0.2">
      <c r="A1381" s="32"/>
      <c r="B1381" s="37" t="e">
        <f>VLOOKUP($A1381,EVID_OSEVU!$A$1:$M$4972,2,FALSE)</f>
        <v>#N/A</v>
      </c>
      <c r="C1381" s="37" t="e">
        <f>VLOOKUP($A1381,EVID_OSEVU!$A$1:$M$4972,3,FALSE)</f>
        <v>#N/A</v>
      </c>
      <c r="D1381" s="45" t="e">
        <f>VLOOKUP($A1381,EVID_OSEVU!$A$1:$M$4972,4,FALSE)</f>
        <v>#N/A</v>
      </c>
      <c r="E1381" s="35"/>
      <c r="F1381" s="53"/>
      <c r="G1381" s="32"/>
      <c r="H1381" s="45" t="e">
        <f>VLOOKUP(G1381,Export7[#All],2,FALSE)</f>
        <v>#N/A</v>
      </c>
      <c r="I1381" s="45" t="e">
        <f>VLOOKUP($A1381,EVID_OSEVU!$A$1:$M$4972,10,FALSE)</f>
        <v>#N/A</v>
      </c>
      <c r="J1381" s="58" t="e">
        <f>VLOOKUP($A1381,EVID_OSEVU!$A$1:$M$4972,11,FALSE)</f>
        <v>#N/A</v>
      </c>
      <c r="K1381" s="33"/>
      <c r="L1381" s="45" t="e">
        <f>VLOOKUP(EVID_PASTVY!H1381,KATEGORIE_ZVIRAT!$B$2:$M$31,6,FALSE)*K1381</f>
        <v>#N/A</v>
      </c>
      <c r="M1381" s="33">
        <v>24</v>
      </c>
      <c r="N1381" s="45" t="e">
        <f>VLOOKUP(EVID_PASTVY!$H1381,KATEGORIE_ZVIRAT!$B$2:$M$31,8,FALSE)</f>
        <v>#N/A</v>
      </c>
      <c r="O1381" s="45" t="e">
        <f>VLOOKUP(EVID_PASTVY!$H1381,KATEGORIE_ZVIRAT!$B$2:$M$31,9,FALSE)</f>
        <v>#N/A</v>
      </c>
      <c r="P1381" s="54" t="e">
        <f>VLOOKUP(EVID_PASTVY!$H1381,KATEGORIE_ZVIRAT!$B$2:$M$31,7,FALSE)*L1381/1000*M1381/24*(F1381-E1381+1)/J1381</f>
        <v>#N/A</v>
      </c>
      <c r="Q1381" s="52" t="e">
        <f>VLOOKUP(EVID_PASTVY!$H1381,KATEGORIE_ZVIRAT!$B$2:$M$31,10,FALSE)*P1381*10</f>
        <v>#N/A</v>
      </c>
      <c r="R1381" s="52" t="e">
        <f>VLOOKUP(EVID_PASTVY!$H1381,KATEGORIE_ZVIRAT!$B$2:$M$31,11,FALSE)*P1381*10</f>
        <v>#N/A</v>
      </c>
      <c r="S1381" s="52" t="e">
        <f>VLOOKUP(EVID_PASTVY!$H1381,KATEGORIE_ZVIRAT!$B$2:$M$31,12,FALSE)*P1381*10</f>
        <v>#N/A</v>
      </c>
    </row>
    <row r="1382" spans="1:19" x14ac:dyDescent="0.2">
      <c r="A1382" s="32"/>
      <c r="B1382" s="37" t="e">
        <f>VLOOKUP($A1382,EVID_OSEVU!$A$1:$M$4972,2,FALSE)</f>
        <v>#N/A</v>
      </c>
      <c r="C1382" s="37" t="e">
        <f>VLOOKUP($A1382,EVID_OSEVU!$A$1:$M$4972,3,FALSE)</f>
        <v>#N/A</v>
      </c>
      <c r="D1382" s="45" t="e">
        <f>VLOOKUP($A1382,EVID_OSEVU!$A$1:$M$4972,4,FALSE)</f>
        <v>#N/A</v>
      </c>
      <c r="E1382" s="35"/>
      <c r="F1382" s="53"/>
      <c r="G1382" s="32"/>
      <c r="H1382" s="45" t="e">
        <f>VLOOKUP(G1382,Export7[#All],2,FALSE)</f>
        <v>#N/A</v>
      </c>
      <c r="I1382" s="45" t="e">
        <f>VLOOKUP($A1382,EVID_OSEVU!$A$1:$M$4972,10,FALSE)</f>
        <v>#N/A</v>
      </c>
      <c r="J1382" s="58" t="e">
        <f>VLOOKUP($A1382,EVID_OSEVU!$A$1:$M$4972,11,FALSE)</f>
        <v>#N/A</v>
      </c>
      <c r="K1382" s="33"/>
      <c r="L1382" s="45" t="e">
        <f>VLOOKUP(EVID_PASTVY!H1382,KATEGORIE_ZVIRAT!$B$2:$M$31,6,FALSE)*K1382</f>
        <v>#N/A</v>
      </c>
      <c r="M1382" s="33">
        <v>24</v>
      </c>
      <c r="N1382" s="45" t="e">
        <f>VLOOKUP(EVID_PASTVY!$H1382,KATEGORIE_ZVIRAT!$B$2:$M$31,8,FALSE)</f>
        <v>#N/A</v>
      </c>
      <c r="O1382" s="45" t="e">
        <f>VLOOKUP(EVID_PASTVY!$H1382,KATEGORIE_ZVIRAT!$B$2:$M$31,9,FALSE)</f>
        <v>#N/A</v>
      </c>
      <c r="P1382" s="54" t="e">
        <f>VLOOKUP(EVID_PASTVY!$H1382,KATEGORIE_ZVIRAT!$B$2:$M$31,7,FALSE)*L1382/1000*M1382/24*(F1382-E1382+1)/J1382</f>
        <v>#N/A</v>
      </c>
      <c r="Q1382" s="52" t="e">
        <f>VLOOKUP(EVID_PASTVY!$H1382,KATEGORIE_ZVIRAT!$B$2:$M$31,10,FALSE)*P1382*10</f>
        <v>#N/A</v>
      </c>
      <c r="R1382" s="52" t="e">
        <f>VLOOKUP(EVID_PASTVY!$H1382,KATEGORIE_ZVIRAT!$B$2:$M$31,11,FALSE)*P1382*10</f>
        <v>#N/A</v>
      </c>
      <c r="S1382" s="52" t="e">
        <f>VLOOKUP(EVID_PASTVY!$H1382,KATEGORIE_ZVIRAT!$B$2:$M$31,12,FALSE)*P1382*10</f>
        <v>#N/A</v>
      </c>
    </row>
    <row r="1383" spans="1:19" x14ac:dyDescent="0.2">
      <c r="A1383" s="32"/>
      <c r="B1383" s="37" t="e">
        <f>VLOOKUP($A1383,EVID_OSEVU!$A$1:$M$4972,2,FALSE)</f>
        <v>#N/A</v>
      </c>
      <c r="C1383" s="37" t="e">
        <f>VLOOKUP($A1383,EVID_OSEVU!$A$1:$M$4972,3,FALSE)</f>
        <v>#N/A</v>
      </c>
      <c r="D1383" s="45" t="e">
        <f>VLOOKUP($A1383,EVID_OSEVU!$A$1:$M$4972,4,FALSE)</f>
        <v>#N/A</v>
      </c>
      <c r="E1383" s="35"/>
      <c r="F1383" s="53"/>
      <c r="G1383" s="32"/>
      <c r="H1383" s="45" t="e">
        <f>VLOOKUP(G1383,Export7[#All],2,FALSE)</f>
        <v>#N/A</v>
      </c>
      <c r="I1383" s="45" t="e">
        <f>VLOOKUP($A1383,EVID_OSEVU!$A$1:$M$4972,10,FALSE)</f>
        <v>#N/A</v>
      </c>
      <c r="J1383" s="58" t="e">
        <f>VLOOKUP($A1383,EVID_OSEVU!$A$1:$M$4972,11,FALSE)</f>
        <v>#N/A</v>
      </c>
      <c r="K1383" s="33"/>
      <c r="L1383" s="45" t="e">
        <f>VLOOKUP(EVID_PASTVY!H1383,KATEGORIE_ZVIRAT!$B$2:$M$31,6,FALSE)*K1383</f>
        <v>#N/A</v>
      </c>
      <c r="M1383" s="33">
        <v>24</v>
      </c>
      <c r="N1383" s="45" t="e">
        <f>VLOOKUP(EVID_PASTVY!$H1383,KATEGORIE_ZVIRAT!$B$2:$M$31,8,FALSE)</f>
        <v>#N/A</v>
      </c>
      <c r="O1383" s="45" t="e">
        <f>VLOOKUP(EVID_PASTVY!$H1383,KATEGORIE_ZVIRAT!$B$2:$M$31,9,FALSE)</f>
        <v>#N/A</v>
      </c>
      <c r="P1383" s="54" t="e">
        <f>VLOOKUP(EVID_PASTVY!$H1383,KATEGORIE_ZVIRAT!$B$2:$M$31,7,FALSE)*L1383/1000*M1383/24*(F1383-E1383+1)/J1383</f>
        <v>#N/A</v>
      </c>
      <c r="Q1383" s="52" t="e">
        <f>VLOOKUP(EVID_PASTVY!$H1383,KATEGORIE_ZVIRAT!$B$2:$M$31,10,FALSE)*P1383*10</f>
        <v>#N/A</v>
      </c>
      <c r="R1383" s="52" t="e">
        <f>VLOOKUP(EVID_PASTVY!$H1383,KATEGORIE_ZVIRAT!$B$2:$M$31,11,FALSE)*P1383*10</f>
        <v>#N/A</v>
      </c>
      <c r="S1383" s="52" t="e">
        <f>VLOOKUP(EVID_PASTVY!$H1383,KATEGORIE_ZVIRAT!$B$2:$M$31,12,FALSE)*P1383*10</f>
        <v>#N/A</v>
      </c>
    </row>
    <row r="1384" spans="1:19" x14ac:dyDescent="0.2">
      <c r="A1384" s="32"/>
      <c r="B1384" s="37" t="e">
        <f>VLOOKUP($A1384,EVID_OSEVU!$A$1:$M$4972,2,FALSE)</f>
        <v>#N/A</v>
      </c>
      <c r="C1384" s="37" t="e">
        <f>VLOOKUP($A1384,EVID_OSEVU!$A$1:$M$4972,3,FALSE)</f>
        <v>#N/A</v>
      </c>
      <c r="D1384" s="45" t="e">
        <f>VLOOKUP($A1384,EVID_OSEVU!$A$1:$M$4972,4,FALSE)</f>
        <v>#N/A</v>
      </c>
      <c r="E1384" s="35"/>
      <c r="F1384" s="53"/>
      <c r="G1384" s="32"/>
      <c r="H1384" s="45" t="e">
        <f>VLOOKUP(G1384,Export7[#All],2,FALSE)</f>
        <v>#N/A</v>
      </c>
      <c r="I1384" s="45" t="e">
        <f>VLOOKUP($A1384,EVID_OSEVU!$A$1:$M$4972,10,FALSE)</f>
        <v>#N/A</v>
      </c>
      <c r="J1384" s="58" t="e">
        <f>VLOOKUP($A1384,EVID_OSEVU!$A$1:$M$4972,11,FALSE)</f>
        <v>#N/A</v>
      </c>
      <c r="K1384" s="33"/>
      <c r="L1384" s="45" t="e">
        <f>VLOOKUP(EVID_PASTVY!H1384,KATEGORIE_ZVIRAT!$B$2:$M$31,6,FALSE)*K1384</f>
        <v>#N/A</v>
      </c>
      <c r="M1384" s="33">
        <v>24</v>
      </c>
      <c r="N1384" s="45" t="e">
        <f>VLOOKUP(EVID_PASTVY!$H1384,KATEGORIE_ZVIRAT!$B$2:$M$31,8,FALSE)</f>
        <v>#N/A</v>
      </c>
      <c r="O1384" s="45" t="e">
        <f>VLOOKUP(EVID_PASTVY!$H1384,KATEGORIE_ZVIRAT!$B$2:$M$31,9,FALSE)</f>
        <v>#N/A</v>
      </c>
      <c r="P1384" s="54" t="e">
        <f>VLOOKUP(EVID_PASTVY!$H1384,KATEGORIE_ZVIRAT!$B$2:$M$31,7,FALSE)*L1384/1000*M1384/24*(F1384-E1384+1)/J1384</f>
        <v>#N/A</v>
      </c>
      <c r="Q1384" s="52" t="e">
        <f>VLOOKUP(EVID_PASTVY!$H1384,KATEGORIE_ZVIRAT!$B$2:$M$31,10,FALSE)*P1384*10</f>
        <v>#N/A</v>
      </c>
      <c r="R1384" s="52" t="e">
        <f>VLOOKUP(EVID_PASTVY!$H1384,KATEGORIE_ZVIRAT!$B$2:$M$31,11,FALSE)*P1384*10</f>
        <v>#N/A</v>
      </c>
      <c r="S1384" s="52" t="e">
        <f>VLOOKUP(EVID_PASTVY!$H1384,KATEGORIE_ZVIRAT!$B$2:$M$31,12,FALSE)*P1384*10</f>
        <v>#N/A</v>
      </c>
    </row>
    <row r="1385" spans="1:19" x14ac:dyDescent="0.2">
      <c r="A1385" s="32"/>
      <c r="B1385" s="37" t="e">
        <f>VLOOKUP($A1385,EVID_OSEVU!$A$1:$M$4972,2,FALSE)</f>
        <v>#N/A</v>
      </c>
      <c r="C1385" s="37" t="e">
        <f>VLOOKUP($A1385,EVID_OSEVU!$A$1:$M$4972,3,FALSE)</f>
        <v>#N/A</v>
      </c>
      <c r="D1385" s="45" t="e">
        <f>VLOOKUP($A1385,EVID_OSEVU!$A$1:$M$4972,4,FALSE)</f>
        <v>#N/A</v>
      </c>
      <c r="E1385" s="35"/>
      <c r="F1385" s="53"/>
      <c r="G1385" s="32"/>
      <c r="H1385" s="45" t="e">
        <f>VLOOKUP(G1385,Export7[#All],2,FALSE)</f>
        <v>#N/A</v>
      </c>
      <c r="I1385" s="45" t="e">
        <f>VLOOKUP($A1385,EVID_OSEVU!$A$1:$M$4972,10,FALSE)</f>
        <v>#N/A</v>
      </c>
      <c r="J1385" s="58" t="e">
        <f>VLOOKUP($A1385,EVID_OSEVU!$A$1:$M$4972,11,FALSE)</f>
        <v>#N/A</v>
      </c>
      <c r="K1385" s="33"/>
      <c r="L1385" s="45" t="e">
        <f>VLOOKUP(EVID_PASTVY!H1385,KATEGORIE_ZVIRAT!$B$2:$M$31,6,FALSE)*K1385</f>
        <v>#N/A</v>
      </c>
      <c r="M1385" s="33">
        <v>24</v>
      </c>
      <c r="N1385" s="45" t="e">
        <f>VLOOKUP(EVID_PASTVY!$H1385,KATEGORIE_ZVIRAT!$B$2:$M$31,8,FALSE)</f>
        <v>#N/A</v>
      </c>
      <c r="O1385" s="45" t="e">
        <f>VLOOKUP(EVID_PASTVY!$H1385,KATEGORIE_ZVIRAT!$B$2:$M$31,9,FALSE)</f>
        <v>#N/A</v>
      </c>
      <c r="P1385" s="54" t="e">
        <f>VLOOKUP(EVID_PASTVY!$H1385,KATEGORIE_ZVIRAT!$B$2:$M$31,7,FALSE)*L1385/1000*M1385/24*(F1385-E1385+1)/J1385</f>
        <v>#N/A</v>
      </c>
      <c r="Q1385" s="52" t="e">
        <f>VLOOKUP(EVID_PASTVY!$H1385,KATEGORIE_ZVIRAT!$B$2:$M$31,10,FALSE)*P1385*10</f>
        <v>#N/A</v>
      </c>
      <c r="R1385" s="52" t="e">
        <f>VLOOKUP(EVID_PASTVY!$H1385,KATEGORIE_ZVIRAT!$B$2:$M$31,11,FALSE)*P1385*10</f>
        <v>#N/A</v>
      </c>
      <c r="S1385" s="52" t="e">
        <f>VLOOKUP(EVID_PASTVY!$H1385,KATEGORIE_ZVIRAT!$B$2:$M$31,12,FALSE)*P1385*10</f>
        <v>#N/A</v>
      </c>
    </row>
    <row r="1386" spans="1:19" x14ac:dyDescent="0.2">
      <c r="A1386" s="32"/>
      <c r="B1386" s="37" t="e">
        <f>VLOOKUP($A1386,EVID_OSEVU!$A$1:$M$4972,2,FALSE)</f>
        <v>#N/A</v>
      </c>
      <c r="C1386" s="37" t="e">
        <f>VLOOKUP($A1386,EVID_OSEVU!$A$1:$M$4972,3,FALSE)</f>
        <v>#N/A</v>
      </c>
      <c r="D1386" s="45" t="e">
        <f>VLOOKUP($A1386,EVID_OSEVU!$A$1:$M$4972,4,FALSE)</f>
        <v>#N/A</v>
      </c>
      <c r="E1386" s="35"/>
      <c r="F1386" s="53"/>
      <c r="G1386" s="32"/>
      <c r="H1386" s="45" t="e">
        <f>VLOOKUP(G1386,Export7[#All],2,FALSE)</f>
        <v>#N/A</v>
      </c>
      <c r="I1386" s="45" t="e">
        <f>VLOOKUP($A1386,EVID_OSEVU!$A$1:$M$4972,10,FALSE)</f>
        <v>#N/A</v>
      </c>
      <c r="J1386" s="58" t="e">
        <f>VLOOKUP($A1386,EVID_OSEVU!$A$1:$M$4972,11,FALSE)</f>
        <v>#N/A</v>
      </c>
      <c r="K1386" s="33"/>
      <c r="L1386" s="45" t="e">
        <f>VLOOKUP(EVID_PASTVY!H1386,KATEGORIE_ZVIRAT!$B$2:$M$31,6,FALSE)*K1386</f>
        <v>#N/A</v>
      </c>
      <c r="M1386" s="33">
        <v>24</v>
      </c>
      <c r="N1386" s="45" t="e">
        <f>VLOOKUP(EVID_PASTVY!$H1386,KATEGORIE_ZVIRAT!$B$2:$M$31,8,FALSE)</f>
        <v>#N/A</v>
      </c>
      <c r="O1386" s="45" t="e">
        <f>VLOOKUP(EVID_PASTVY!$H1386,KATEGORIE_ZVIRAT!$B$2:$M$31,9,FALSE)</f>
        <v>#N/A</v>
      </c>
      <c r="P1386" s="54" t="e">
        <f>VLOOKUP(EVID_PASTVY!$H1386,KATEGORIE_ZVIRAT!$B$2:$M$31,7,FALSE)*L1386/1000*M1386/24*(F1386-E1386+1)/J1386</f>
        <v>#N/A</v>
      </c>
      <c r="Q1386" s="52" t="e">
        <f>VLOOKUP(EVID_PASTVY!$H1386,KATEGORIE_ZVIRAT!$B$2:$M$31,10,FALSE)*P1386*10</f>
        <v>#N/A</v>
      </c>
      <c r="R1386" s="52" t="e">
        <f>VLOOKUP(EVID_PASTVY!$H1386,KATEGORIE_ZVIRAT!$B$2:$M$31,11,FALSE)*P1386*10</f>
        <v>#N/A</v>
      </c>
      <c r="S1386" s="52" t="e">
        <f>VLOOKUP(EVID_PASTVY!$H1386,KATEGORIE_ZVIRAT!$B$2:$M$31,12,FALSE)*P1386*10</f>
        <v>#N/A</v>
      </c>
    </row>
    <row r="1387" spans="1:19" x14ac:dyDescent="0.2">
      <c r="A1387" s="32"/>
      <c r="B1387" s="37" t="e">
        <f>VLOOKUP($A1387,EVID_OSEVU!$A$1:$M$4972,2,FALSE)</f>
        <v>#N/A</v>
      </c>
      <c r="C1387" s="37" t="e">
        <f>VLOOKUP($A1387,EVID_OSEVU!$A$1:$M$4972,3,FALSE)</f>
        <v>#N/A</v>
      </c>
      <c r="D1387" s="45" t="e">
        <f>VLOOKUP($A1387,EVID_OSEVU!$A$1:$M$4972,4,FALSE)</f>
        <v>#N/A</v>
      </c>
      <c r="E1387" s="35"/>
      <c r="F1387" s="53"/>
      <c r="G1387" s="32"/>
      <c r="H1387" s="45" t="e">
        <f>VLOOKUP(G1387,Export7[#All],2,FALSE)</f>
        <v>#N/A</v>
      </c>
      <c r="I1387" s="45" t="e">
        <f>VLOOKUP($A1387,EVID_OSEVU!$A$1:$M$4972,10,FALSE)</f>
        <v>#N/A</v>
      </c>
      <c r="J1387" s="58" t="e">
        <f>VLOOKUP($A1387,EVID_OSEVU!$A$1:$M$4972,11,FALSE)</f>
        <v>#N/A</v>
      </c>
      <c r="K1387" s="33"/>
      <c r="L1387" s="45" t="e">
        <f>VLOOKUP(EVID_PASTVY!H1387,KATEGORIE_ZVIRAT!$B$2:$M$31,6,FALSE)*K1387</f>
        <v>#N/A</v>
      </c>
      <c r="M1387" s="33">
        <v>24</v>
      </c>
      <c r="N1387" s="45" t="e">
        <f>VLOOKUP(EVID_PASTVY!$H1387,KATEGORIE_ZVIRAT!$B$2:$M$31,8,FALSE)</f>
        <v>#N/A</v>
      </c>
      <c r="O1387" s="45" t="e">
        <f>VLOOKUP(EVID_PASTVY!$H1387,KATEGORIE_ZVIRAT!$B$2:$M$31,9,FALSE)</f>
        <v>#N/A</v>
      </c>
      <c r="P1387" s="54" t="e">
        <f>VLOOKUP(EVID_PASTVY!$H1387,KATEGORIE_ZVIRAT!$B$2:$M$31,7,FALSE)*L1387/1000*M1387/24*(F1387-E1387+1)/J1387</f>
        <v>#N/A</v>
      </c>
      <c r="Q1387" s="52" t="e">
        <f>VLOOKUP(EVID_PASTVY!$H1387,KATEGORIE_ZVIRAT!$B$2:$M$31,10,FALSE)*P1387*10</f>
        <v>#N/A</v>
      </c>
      <c r="R1387" s="52" t="e">
        <f>VLOOKUP(EVID_PASTVY!$H1387,KATEGORIE_ZVIRAT!$B$2:$M$31,11,FALSE)*P1387*10</f>
        <v>#N/A</v>
      </c>
      <c r="S1387" s="52" t="e">
        <f>VLOOKUP(EVID_PASTVY!$H1387,KATEGORIE_ZVIRAT!$B$2:$M$31,12,FALSE)*P1387*10</f>
        <v>#N/A</v>
      </c>
    </row>
    <row r="1388" spans="1:19" x14ac:dyDescent="0.2">
      <c r="A1388" s="32"/>
      <c r="B1388" s="37" t="e">
        <f>VLOOKUP($A1388,EVID_OSEVU!$A$1:$M$4972,2,FALSE)</f>
        <v>#N/A</v>
      </c>
      <c r="C1388" s="37" t="e">
        <f>VLOOKUP($A1388,EVID_OSEVU!$A$1:$M$4972,3,FALSE)</f>
        <v>#N/A</v>
      </c>
      <c r="D1388" s="45" t="e">
        <f>VLOOKUP($A1388,EVID_OSEVU!$A$1:$M$4972,4,FALSE)</f>
        <v>#N/A</v>
      </c>
      <c r="E1388" s="35"/>
      <c r="F1388" s="53"/>
      <c r="G1388" s="32"/>
      <c r="H1388" s="45" t="e">
        <f>VLOOKUP(G1388,Export7[#All],2,FALSE)</f>
        <v>#N/A</v>
      </c>
      <c r="I1388" s="45" t="e">
        <f>VLOOKUP($A1388,EVID_OSEVU!$A$1:$M$4972,10,FALSE)</f>
        <v>#N/A</v>
      </c>
      <c r="J1388" s="58" t="e">
        <f>VLOOKUP($A1388,EVID_OSEVU!$A$1:$M$4972,11,FALSE)</f>
        <v>#N/A</v>
      </c>
      <c r="K1388" s="33"/>
      <c r="L1388" s="45" t="e">
        <f>VLOOKUP(EVID_PASTVY!H1388,KATEGORIE_ZVIRAT!$B$2:$M$31,6,FALSE)*K1388</f>
        <v>#N/A</v>
      </c>
      <c r="M1388" s="33">
        <v>24</v>
      </c>
      <c r="N1388" s="45" t="e">
        <f>VLOOKUP(EVID_PASTVY!$H1388,KATEGORIE_ZVIRAT!$B$2:$M$31,8,FALSE)</f>
        <v>#N/A</v>
      </c>
      <c r="O1388" s="45" t="e">
        <f>VLOOKUP(EVID_PASTVY!$H1388,KATEGORIE_ZVIRAT!$B$2:$M$31,9,FALSE)</f>
        <v>#N/A</v>
      </c>
      <c r="P1388" s="54" t="e">
        <f>VLOOKUP(EVID_PASTVY!$H1388,KATEGORIE_ZVIRAT!$B$2:$M$31,7,FALSE)*L1388/1000*M1388/24*(F1388-E1388+1)/J1388</f>
        <v>#N/A</v>
      </c>
      <c r="Q1388" s="52" t="e">
        <f>VLOOKUP(EVID_PASTVY!$H1388,KATEGORIE_ZVIRAT!$B$2:$M$31,10,FALSE)*P1388*10</f>
        <v>#N/A</v>
      </c>
      <c r="R1388" s="52" t="e">
        <f>VLOOKUP(EVID_PASTVY!$H1388,KATEGORIE_ZVIRAT!$B$2:$M$31,11,FALSE)*P1388*10</f>
        <v>#N/A</v>
      </c>
      <c r="S1388" s="52" t="e">
        <f>VLOOKUP(EVID_PASTVY!$H1388,KATEGORIE_ZVIRAT!$B$2:$M$31,12,FALSE)*P1388*10</f>
        <v>#N/A</v>
      </c>
    </row>
    <row r="1389" spans="1:19" x14ac:dyDescent="0.2">
      <c r="A1389" s="32"/>
      <c r="B1389" s="37" t="e">
        <f>VLOOKUP($A1389,EVID_OSEVU!$A$1:$M$4972,2,FALSE)</f>
        <v>#N/A</v>
      </c>
      <c r="C1389" s="37" t="e">
        <f>VLOOKUP($A1389,EVID_OSEVU!$A$1:$M$4972,3,FALSE)</f>
        <v>#N/A</v>
      </c>
      <c r="D1389" s="45" t="e">
        <f>VLOOKUP($A1389,EVID_OSEVU!$A$1:$M$4972,4,FALSE)</f>
        <v>#N/A</v>
      </c>
      <c r="E1389" s="35"/>
      <c r="F1389" s="53"/>
      <c r="G1389" s="32"/>
      <c r="H1389" s="45" t="e">
        <f>VLOOKUP(G1389,Export7[#All],2,FALSE)</f>
        <v>#N/A</v>
      </c>
      <c r="I1389" s="45" t="e">
        <f>VLOOKUP($A1389,EVID_OSEVU!$A$1:$M$4972,10,FALSE)</f>
        <v>#N/A</v>
      </c>
      <c r="J1389" s="58" t="e">
        <f>VLOOKUP($A1389,EVID_OSEVU!$A$1:$M$4972,11,FALSE)</f>
        <v>#N/A</v>
      </c>
      <c r="K1389" s="33"/>
      <c r="L1389" s="45" t="e">
        <f>VLOOKUP(EVID_PASTVY!H1389,KATEGORIE_ZVIRAT!$B$2:$M$31,6,FALSE)*K1389</f>
        <v>#N/A</v>
      </c>
      <c r="M1389" s="33">
        <v>24</v>
      </c>
      <c r="N1389" s="45" t="e">
        <f>VLOOKUP(EVID_PASTVY!$H1389,KATEGORIE_ZVIRAT!$B$2:$M$31,8,FALSE)</f>
        <v>#N/A</v>
      </c>
      <c r="O1389" s="45" t="e">
        <f>VLOOKUP(EVID_PASTVY!$H1389,KATEGORIE_ZVIRAT!$B$2:$M$31,9,FALSE)</f>
        <v>#N/A</v>
      </c>
      <c r="P1389" s="54" t="e">
        <f>VLOOKUP(EVID_PASTVY!$H1389,KATEGORIE_ZVIRAT!$B$2:$M$31,7,FALSE)*L1389/1000*M1389/24*(F1389-E1389+1)/J1389</f>
        <v>#N/A</v>
      </c>
      <c r="Q1389" s="52" t="e">
        <f>VLOOKUP(EVID_PASTVY!$H1389,KATEGORIE_ZVIRAT!$B$2:$M$31,10,FALSE)*P1389*10</f>
        <v>#N/A</v>
      </c>
      <c r="R1389" s="52" t="e">
        <f>VLOOKUP(EVID_PASTVY!$H1389,KATEGORIE_ZVIRAT!$B$2:$M$31,11,FALSE)*P1389*10</f>
        <v>#N/A</v>
      </c>
      <c r="S1389" s="52" t="e">
        <f>VLOOKUP(EVID_PASTVY!$H1389,KATEGORIE_ZVIRAT!$B$2:$M$31,12,FALSE)*P1389*10</f>
        <v>#N/A</v>
      </c>
    </row>
    <row r="1390" spans="1:19" x14ac:dyDescent="0.2">
      <c r="A1390" s="32"/>
      <c r="B1390" s="37" t="e">
        <f>VLOOKUP($A1390,EVID_OSEVU!$A$1:$M$4972,2,FALSE)</f>
        <v>#N/A</v>
      </c>
      <c r="C1390" s="37" t="e">
        <f>VLOOKUP($A1390,EVID_OSEVU!$A$1:$M$4972,3,FALSE)</f>
        <v>#N/A</v>
      </c>
      <c r="D1390" s="45" t="e">
        <f>VLOOKUP($A1390,EVID_OSEVU!$A$1:$M$4972,4,FALSE)</f>
        <v>#N/A</v>
      </c>
      <c r="E1390" s="35"/>
      <c r="F1390" s="53"/>
      <c r="G1390" s="32"/>
      <c r="H1390" s="45" t="e">
        <f>VLOOKUP(G1390,Export7[#All],2,FALSE)</f>
        <v>#N/A</v>
      </c>
      <c r="I1390" s="45" t="e">
        <f>VLOOKUP($A1390,EVID_OSEVU!$A$1:$M$4972,10,FALSE)</f>
        <v>#N/A</v>
      </c>
      <c r="J1390" s="58" t="e">
        <f>VLOOKUP($A1390,EVID_OSEVU!$A$1:$M$4972,11,FALSE)</f>
        <v>#N/A</v>
      </c>
      <c r="K1390" s="33"/>
      <c r="L1390" s="45" t="e">
        <f>VLOOKUP(EVID_PASTVY!H1390,KATEGORIE_ZVIRAT!$B$2:$M$31,6,FALSE)*K1390</f>
        <v>#N/A</v>
      </c>
      <c r="M1390" s="33">
        <v>24</v>
      </c>
      <c r="N1390" s="45" t="e">
        <f>VLOOKUP(EVID_PASTVY!$H1390,KATEGORIE_ZVIRAT!$B$2:$M$31,8,FALSE)</f>
        <v>#N/A</v>
      </c>
      <c r="O1390" s="45" t="e">
        <f>VLOOKUP(EVID_PASTVY!$H1390,KATEGORIE_ZVIRAT!$B$2:$M$31,9,FALSE)</f>
        <v>#N/A</v>
      </c>
      <c r="P1390" s="54" t="e">
        <f>VLOOKUP(EVID_PASTVY!$H1390,KATEGORIE_ZVIRAT!$B$2:$M$31,7,FALSE)*L1390/1000*M1390/24*(F1390-E1390+1)/J1390</f>
        <v>#N/A</v>
      </c>
      <c r="Q1390" s="52" t="e">
        <f>VLOOKUP(EVID_PASTVY!$H1390,KATEGORIE_ZVIRAT!$B$2:$M$31,10,FALSE)*P1390*10</f>
        <v>#N/A</v>
      </c>
      <c r="R1390" s="52" t="e">
        <f>VLOOKUP(EVID_PASTVY!$H1390,KATEGORIE_ZVIRAT!$B$2:$M$31,11,FALSE)*P1390*10</f>
        <v>#N/A</v>
      </c>
      <c r="S1390" s="52" t="e">
        <f>VLOOKUP(EVID_PASTVY!$H1390,KATEGORIE_ZVIRAT!$B$2:$M$31,12,FALSE)*P1390*10</f>
        <v>#N/A</v>
      </c>
    </row>
    <row r="1391" spans="1:19" x14ac:dyDescent="0.2">
      <c r="A1391" s="32"/>
      <c r="B1391" s="37" t="e">
        <f>VLOOKUP($A1391,EVID_OSEVU!$A$1:$M$4972,2,FALSE)</f>
        <v>#N/A</v>
      </c>
      <c r="C1391" s="37" t="e">
        <f>VLOOKUP($A1391,EVID_OSEVU!$A$1:$M$4972,3,FALSE)</f>
        <v>#N/A</v>
      </c>
      <c r="D1391" s="45" t="e">
        <f>VLOOKUP($A1391,EVID_OSEVU!$A$1:$M$4972,4,FALSE)</f>
        <v>#N/A</v>
      </c>
      <c r="E1391" s="35"/>
      <c r="F1391" s="53"/>
      <c r="G1391" s="32"/>
      <c r="H1391" s="45" t="e">
        <f>VLOOKUP(G1391,Export7[#All],2,FALSE)</f>
        <v>#N/A</v>
      </c>
      <c r="I1391" s="45" t="e">
        <f>VLOOKUP($A1391,EVID_OSEVU!$A$1:$M$4972,10,FALSE)</f>
        <v>#N/A</v>
      </c>
      <c r="J1391" s="58" t="e">
        <f>VLOOKUP($A1391,EVID_OSEVU!$A$1:$M$4972,11,FALSE)</f>
        <v>#N/A</v>
      </c>
      <c r="K1391" s="33"/>
      <c r="L1391" s="45" t="e">
        <f>VLOOKUP(EVID_PASTVY!H1391,KATEGORIE_ZVIRAT!$B$2:$M$31,6,FALSE)*K1391</f>
        <v>#N/A</v>
      </c>
      <c r="M1391" s="33">
        <v>24</v>
      </c>
      <c r="N1391" s="45" t="e">
        <f>VLOOKUP(EVID_PASTVY!$H1391,KATEGORIE_ZVIRAT!$B$2:$M$31,8,FALSE)</f>
        <v>#N/A</v>
      </c>
      <c r="O1391" s="45" t="e">
        <f>VLOOKUP(EVID_PASTVY!$H1391,KATEGORIE_ZVIRAT!$B$2:$M$31,9,FALSE)</f>
        <v>#N/A</v>
      </c>
      <c r="P1391" s="54" t="e">
        <f>VLOOKUP(EVID_PASTVY!$H1391,KATEGORIE_ZVIRAT!$B$2:$M$31,7,FALSE)*L1391/1000*M1391/24*(F1391-E1391+1)/J1391</f>
        <v>#N/A</v>
      </c>
      <c r="Q1391" s="52" t="e">
        <f>VLOOKUP(EVID_PASTVY!$H1391,KATEGORIE_ZVIRAT!$B$2:$M$31,10,FALSE)*P1391*10</f>
        <v>#N/A</v>
      </c>
      <c r="R1391" s="52" t="e">
        <f>VLOOKUP(EVID_PASTVY!$H1391,KATEGORIE_ZVIRAT!$B$2:$M$31,11,FALSE)*P1391*10</f>
        <v>#N/A</v>
      </c>
      <c r="S1391" s="52" t="e">
        <f>VLOOKUP(EVID_PASTVY!$H1391,KATEGORIE_ZVIRAT!$B$2:$M$31,12,FALSE)*P1391*10</f>
        <v>#N/A</v>
      </c>
    </row>
    <row r="1392" spans="1:19" x14ac:dyDescent="0.2">
      <c r="A1392" s="32"/>
      <c r="B1392" s="37" t="e">
        <f>VLOOKUP($A1392,EVID_OSEVU!$A$1:$M$4972,2,FALSE)</f>
        <v>#N/A</v>
      </c>
      <c r="C1392" s="37" t="e">
        <f>VLOOKUP($A1392,EVID_OSEVU!$A$1:$M$4972,3,FALSE)</f>
        <v>#N/A</v>
      </c>
      <c r="D1392" s="45" t="e">
        <f>VLOOKUP($A1392,EVID_OSEVU!$A$1:$M$4972,4,FALSE)</f>
        <v>#N/A</v>
      </c>
      <c r="E1392" s="35"/>
      <c r="F1392" s="53"/>
      <c r="G1392" s="32"/>
      <c r="H1392" s="45" t="e">
        <f>VLOOKUP(G1392,Export7[#All],2,FALSE)</f>
        <v>#N/A</v>
      </c>
      <c r="I1392" s="45" t="e">
        <f>VLOOKUP($A1392,EVID_OSEVU!$A$1:$M$4972,10,FALSE)</f>
        <v>#N/A</v>
      </c>
      <c r="J1392" s="58" t="e">
        <f>VLOOKUP($A1392,EVID_OSEVU!$A$1:$M$4972,11,FALSE)</f>
        <v>#N/A</v>
      </c>
      <c r="K1392" s="33"/>
      <c r="L1392" s="45" t="e">
        <f>VLOOKUP(EVID_PASTVY!H1392,KATEGORIE_ZVIRAT!$B$2:$M$31,6,FALSE)*K1392</f>
        <v>#N/A</v>
      </c>
      <c r="M1392" s="33">
        <v>24</v>
      </c>
      <c r="N1392" s="45" t="e">
        <f>VLOOKUP(EVID_PASTVY!$H1392,KATEGORIE_ZVIRAT!$B$2:$M$31,8,FALSE)</f>
        <v>#N/A</v>
      </c>
      <c r="O1392" s="45" t="e">
        <f>VLOOKUP(EVID_PASTVY!$H1392,KATEGORIE_ZVIRAT!$B$2:$M$31,9,FALSE)</f>
        <v>#N/A</v>
      </c>
      <c r="P1392" s="54" t="e">
        <f>VLOOKUP(EVID_PASTVY!$H1392,KATEGORIE_ZVIRAT!$B$2:$M$31,7,FALSE)*L1392/1000*M1392/24*(F1392-E1392+1)/J1392</f>
        <v>#N/A</v>
      </c>
      <c r="Q1392" s="52" t="e">
        <f>VLOOKUP(EVID_PASTVY!$H1392,KATEGORIE_ZVIRAT!$B$2:$M$31,10,FALSE)*P1392*10</f>
        <v>#N/A</v>
      </c>
      <c r="R1392" s="52" t="e">
        <f>VLOOKUP(EVID_PASTVY!$H1392,KATEGORIE_ZVIRAT!$B$2:$M$31,11,FALSE)*P1392*10</f>
        <v>#N/A</v>
      </c>
      <c r="S1392" s="52" t="e">
        <f>VLOOKUP(EVID_PASTVY!$H1392,KATEGORIE_ZVIRAT!$B$2:$M$31,12,FALSE)*P1392*10</f>
        <v>#N/A</v>
      </c>
    </row>
    <row r="1393" spans="1:19" x14ac:dyDescent="0.2">
      <c r="A1393" s="32"/>
      <c r="B1393" s="37" t="e">
        <f>VLOOKUP($A1393,EVID_OSEVU!$A$1:$M$4972,2,FALSE)</f>
        <v>#N/A</v>
      </c>
      <c r="C1393" s="37" t="e">
        <f>VLOOKUP($A1393,EVID_OSEVU!$A$1:$M$4972,3,FALSE)</f>
        <v>#N/A</v>
      </c>
      <c r="D1393" s="45" t="e">
        <f>VLOOKUP($A1393,EVID_OSEVU!$A$1:$M$4972,4,FALSE)</f>
        <v>#N/A</v>
      </c>
      <c r="E1393" s="35"/>
      <c r="F1393" s="53"/>
      <c r="G1393" s="32"/>
      <c r="H1393" s="45" t="e">
        <f>VLOOKUP(G1393,Export7[#All],2,FALSE)</f>
        <v>#N/A</v>
      </c>
      <c r="I1393" s="45" t="e">
        <f>VLOOKUP($A1393,EVID_OSEVU!$A$1:$M$4972,10,FALSE)</f>
        <v>#N/A</v>
      </c>
      <c r="J1393" s="58" t="e">
        <f>VLOOKUP($A1393,EVID_OSEVU!$A$1:$M$4972,11,FALSE)</f>
        <v>#N/A</v>
      </c>
      <c r="K1393" s="33"/>
      <c r="L1393" s="45" t="e">
        <f>VLOOKUP(EVID_PASTVY!H1393,KATEGORIE_ZVIRAT!$B$2:$M$31,6,FALSE)*K1393</f>
        <v>#N/A</v>
      </c>
      <c r="M1393" s="33">
        <v>24</v>
      </c>
      <c r="N1393" s="45" t="e">
        <f>VLOOKUP(EVID_PASTVY!$H1393,KATEGORIE_ZVIRAT!$B$2:$M$31,8,FALSE)</f>
        <v>#N/A</v>
      </c>
      <c r="O1393" s="45" t="e">
        <f>VLOOKUP(EVID_PASTVY!$H1393,KATEGORIE_ZVIRAT!$B$2:$M$31,9,FALSE)</f>
        <v>#N/A</v>
      </c>
      <c r="P1393" s="54" t="e">
        <f>VLOOKUP(EVID_PASTVY!$H1393,KATEGORIE_ZVIRAT!$B$2:$M$31,7,FALSE)*L1393/1000*M1393/24*(F1393-E1393+1)/J1393</f>
        <v>#N/A</v>
      </c>
      <c r="Q1393" s="52" t="e">
        <f>VLOOKUP(EVID_PASTVY!$H1393,KATEGORIE_ZVIRAT!$B$2:$M$31,10,FALSE)*P1393*10</f>
        <v>#N/A</v>
      </c>
      <c r="R1393" s="52" t="e">
        <f>VLOOKUP(EVID_PASTVY!$H1393,KATEGORIE_ZVIRAT!$B$2:$M$31,11,FALSE)*P1393*10</f>
        <v>#N/A</v>
      </c>
      <c r="S1393" s="52" t="e">
        <f>VLOOKUP(EVID_PASTVY!$H1393,KATEGORIE_ZVIRAT!$B$2:$M$31,12,FALSE)*P1393*10</f>
        <v>#N/A</v>
      </c>
    </row>
    <row r="1394" spans="1:19" x14ac:dyDescent="0.2">
      <c r="A1394" s="32"/>
      <c r="B1394" s="37" t="e">
        <f>VLOOKUP($A1394,EVID_OSEVU!$A$1:$M$4972,2,FALSE)</f>
        <v>#N/A</v>
      </c>
      <c r="C1394" s="37" t="e">
        <f>VLOOKUP($A1394,EVID_OSEVU!$A$1:$M$4972,3,FALSE)</f>
        <v>#N/A</v>
      </c>
      <c r="D1394" s="45" t="e">
        <f>VLOOKUP($A1394,EVID_OSEVU!$A$1:$M$4972,4,FALSE)</f>
        <v>#N/A</v>
      </c>
      <c r="E1394" s="35"/>
      <c r="F1394" s="53"/>
      <c r="G1394" s="32"/>
      <c r="H1394" s="45" t="e">
        <f>VLOOKUP(G1394,Export7[#All],2,FALSE)</f>
        <v>#N/A</v>
      </c>
      <c r="I1394" s="45" t="e">
        <f>VLOOKUP($A1394,EVID_OSEVU!$A$1:$M$4972,10,FALSE)</f>
        <v>#N/A</v>
      </c>
      <c r="J1394" s="58" t="e">
        <f>VLOOKUP($A1394,EVID_OSEVU!$A$1:$M$4972,11,FALSE)</f>
        <v>#N/A</v>
      </c>
      <c r="K1394" s="33"/>
      <c r="L1394" s="45" t="e">
        <f>VLOOKUP(EVID_PASTVY!H1394,KATEGORIE_ZVIRAT!$B$2:$M$31,6,FALSE)*K1394</f>
        <v>#N/A</v>
      </c>
      <c r="M1394" s="33">
        <v>24</v>
      </c>
      <c r="N1394" s="45" t="e">
        <f>VLOOKUP(EVID_PASTVY!$H1394,KATEGORIE_ZVIRAT!$B$2:$M$31,8,FALSE)</f>
        <v>#N/A</v>
      </c>
      <c r="O1394" s="45" t="e">
        <f>VLOOKUP(EVID_PASTVY!$H1394,KATEGORIE_ZVIRAT!$B$2:$M$31,9,FALSE)</f>
        <v>#N/A</v>
      </c>
      <c r="P1394" s="54" t="e">
        <f>VLOOKUP(EVID_PASTVY!$H1394,KATEGORIE_ZVIRAT!$B$2:$M$31,7,FALSE)*L1394/1000*M1394/24*(F1394-E1394+1)/J1394</f>
        <v>#N/A</v>
      </c>
      <c r="Q1394" s="52" t="e">
        <f>VLOOKUP(EVID_PASTVY!$H1394,KATEGORIE_ZVIRAT!$B$2:$M$31,10,FALSE)*P1394*10</f>
        <v>#N/A</v>
      </c>
      <c r="R1394" s="52" t="e">
        <f>VLOOKUP(EVID_PASTVY!$H1394,KATEGORIE_ZVIRAT!$B$2:$M$31,11,FALSE)*P1394*10</f>
        <v>#N/A</v>
      </c>
      <c r="S1394" s="52" t="e">
        <f>VLOOKUP(EVID_PASTVY!$H1394,KATEGORIE_ZVIRAT!$B$2:$M$31,12,FALSE)*P1394*10</f>
        <v>#N/A</v>
      </c>
    </row>
    <row r="1395" spans="1:19" x14ac:dyDescent="0.2">
      <c r="A1395" s="32"/>
      <c r="B1395" s="37" t="e">
        <f>VLOOKUP($A1395,EVID_OSEVU!$A$1:$M$4972,2,FALSE)</f>
        <v>#N/A</v>
      </c>
      <c r="C1395" s="37" t="e">
        <f>VLOOKUP($A1395,EVID_OSEVU!$A$1:$M$4972,3,FALSE)</f>
        <v>#N/A</v>
      </c>
      <c r="D1395" s="45" t="e">
        <f>VLOOKUP($A1395,EVID_OSEVU!$A$1:$M$4972,4,FALSE)</f>
        <v>#N/A</v>
      </c>
      <c r="E1395" s="35"/>
      <c r="F1395" s="53"/>
      <c r="G1395" s="32"/>
      <c r="H1395" s="45" t="e">
        <f>VLOOKUP(G1395,Export7[#All],2,FALSE)</f>
        <v>#N/A</v>
      </c>
      <c r="I1395" s="45" t="e">
        <f>VLOOKUP($A1395,EVID_OSEVU!$A$1:$M$4972,10,FALSE)</f>
        <v>#N/A</v>
      </c>
      <c r="J1395" s="58" t="e">
        <f>VLOOKUP($A1395,EVID_OSEVU!$A$1:$M$4972,11,FALSE)</f>
        <v>#N/A</v>
      </c>
      <c r="K1395" s="33"/>
      <c r="L1395" s="45" t="e">
        <f>VLOOKUP(EVID_PASTVY!H1395,KATEGORIE_ZVIRAT!$B$2:$M$31,6,FALSE)*K1395</f>
        <v>#N/A</v>
      </c>
      <c r="M1395" s="33">
        <v>24</v>
      </c>
      <c r="N1395" s="45" t="e">
        <f>VLOOKUP(EVID_PASTVY!$H1395,KATEGORIE_ZVIRAT!$B$2:$M$31,8,FALSE)</f>
        <v>#N/A</v>
      </c>
      <c r="O1395" s="45" t="e">
        <f>VLOOKUP(EVID_PASTVY!$H1395,KATEGORIE_ZVIRAT!$B$2:$M$31,9,FALSE)</f>
        <v>#N/A</v>
      </c>
      <c r="P1395" s="54" t="e">
        <f>VLOOKUP(EVID_PASTVY!$H1395,KATEGORIE_ZVIRAT!$B$2:$M$31,7,FALSE)*L1395/1000*M1395/24*(F1395-E1395+1)/J1395</f>
        <v>#N/A</v>
      </c>
      <c r="Q1395" s="52" t="e">
        <f>VLOOKUP(EVID_PASTVY!$H1395,KATEGORIE_ZVIRAT!$B$2:$M$31,10,FALSE)*P1395*10</f>
        <v>#N/A</v>
      </c>
      <c r="R1395" s="52" t="e">
        <f>VLOOKUP(EVID_PASTVY!$H1395,KATEGORIE_ZVIRAT!$B$2:$M$31,11,FALSE)*P1395*10</f>
        <v>#N/A</v>
      </c>
      <c r="S1395" s="52" t="e">
        <f>VLOOKUP(EVID_PASTVY!$H1395,KATEGORIE_ZVIRAT!$B$2:$M$31,12,FALSE)*P1395*10</f>
        <v>#N/A</v>
      </c>
    </row>
    <row r="1396" spans="1:19" x14ac:dyDescent="0.2">
      <c r="A1396" s="32"/>
      <c r="B1396" s="37" t="e">
        <f>VLOOKUP($A1396,EVID_OSEVU!$A$1:$M$4972,2,FALSE)</f>
        <v>#N/A</v>
      </c>
      <c r="C1396" s="37" t="e">
        <f>VLOOKUP($A1396,EVID_OSEVU!$A$1:$M$4972,3,FALSE)</f>
        <v>#N/A</v>
      </c>
      <c r="D1396" s="45" t="e">
        <f>VLOOKUP($A1396,EVID_OSEVU!$A$1:$M$4972,4,FALSE)</f>
        <v>#N/A</v>
      </c>
      <c r="E1396" s="35"/>
      <c r="F1396" s="53"/>
      <c r="G1396" s="32"/>
      <c r="H1396" s="45" t="e">
        <f>VLOOKUP(G1396,Export7[#All],2,FALSE)</f>
        <v>#N/A</v>
      </c>
      <c r="I1396" s="45" t="e">
        <f>VLOOKUP($A1396,EVID_OSEVU!$A$1:$M$4972,10,FALSE)</f>
        <v>#N/A</v>
      </c>
      <c r="J1396" s="58" t="e">
        <f>VLOOKUP($A1396,EVID_OSEVU!$A$1:$M$4972,11,FALSE)</f>
        <v>#N/A</v>
      </c>
      <c r="K1396" s="33"/>
      <c r="L1396" s="45" t="e">
        <f>VLOOKUP(EVID_PASTVY!H1396,KATEGORIE_ZVIRAT!$B$2:$M$31,6,FALSE)*K1396</f>
        <v>#N/A</v>
      </c>
      <c r="M1396" s="33">
        <v>24</v>
      </c>
      <c r="N1396" s="45" t="e">
        <f>VLOOKUP(EVID_PASTVY!$H1396,KATEGORIE_ZVIRAT!$B$2:$M$31,8,FALSE)</f>
        <v>#N/A</v>
      </c>
      <c r="O1396" s="45" t="e">
        <f>VLOOKUP(EVID_PASTVY!$H1396,KATEGORIE_ZVIRAT!$B$2:$M$31,9,FALSE)</f>
        <v>#N/A</v>
      </c>
      <c r="P1396" s="54" t="e">
        <f>VLOOKUP(EVID_PASTVY!$H1396,KATEGORIE_ZVIRAT!$B$2:$M$31,7,FALSE)*L1396/1000*M1396/24*(F1396-E1396+1)/J1396</f>
        <v>#N/A</v>
      </c>
      <c r="Q1396" s="52" t="e">
        <f>VLOOKUP(EVID_PASTVY!$H1396,KATEGORIE_ZVIRAT!$B$2:$M$31,10,FALSE)*P1396*10</f>
        <v>#N/A</v>
      </c>
      <c r="R1396" s="52" t="e">
        <f>VLOOKUP(EVID_PASTVY!$H1396,KATEGORIE_ZVIRAT!$B$2:$M$31,11,FALSE)*P1396*10</f>
        <v>#N/A</v>
      </c>
      <c r="S1396" s="52" t="e">
        <f>VLOOKUP(EVID_PASTVY!$H1396,KATEGORIE_ZVIRAT!$B$2:$M$31,12,FALSE)*P1396*10</f>
        <v>#N/A</v>
      </c>
    </row>
    <row r="1397" spans="1:19" x14ac:dyDescent="0.2">
      <c r="A1397" s="32"/>
      <c r="B1397" s="37" t="e">
        <f>VLOOKUP($A1397,EVID_OSEVU!$A$1:$M$4972,2,FALSE)</f>
        <v>#N/A</v>
      </c>
      <c r="C1397" s="37" t="e">
        <f>VLOOKUP($A1397,EVID_OSEVU!$A$1:$M$4972,3,FALSE)</f>
        <v>#N/A</v>
      </c>
      <c r="D1397" s="45" t="e">
        <f>VLOOKUP($A1397,EVID_OSEVU!$A$1:$M$4972,4,FALSE)</f>
        <v>#N/A</v>
      </c>
      <c r="E1397" s="35"/>
      <c r="F1397" s="53"/>
      <c r="G1397" s="32"/>
      <c r="H1397" s="45" t="e">
        <f>VLOOKUP(G1397,Export7[#All],2,FALSE)</f>
        <v>#N/A</v>
      </c>
      <c r="I1397" s="45" t="e">
        <f>VLOOKUP($A1397,EVID_OSEVU!$A$1:$M$4972,10,FALSE)</f>
        <v>#N/A</v>
      </c>
      <c r="J1397" s="58" t="e">
        <f>VLOOKUP($A1397,EVID_OSEVU!$A$1:$M$4972,11,FALSE)</f>
        <v>#N/A</v>
      </c>
      <c r="K1397" s="33"/>
      <c r="L1397" s="45" t="e">
        <f>VLOOKUP(EVID_PASTVY!H1397,KATEGORIE_ZVIRAT!$B$2:$M$31,6,FALSE)*K1397</f>
        <v>#N/A</v>
      </c>
      <c r="M1397" s="33">
        <v>24</v>
      </c>
      <c r="N1397" s="45" t="e">
        <f>VLOOKUP(EVID_PASTVY!$H1397,KATEGORIE_ZVIRAT!$B$2:$M$31,8,FALSE)</f>
        <v>#N/A</v>
      </c>
      <c r="O1397" s="45" t="e">
        <f>VLOOKUP(EVID_PASTVY!$H1397,KATEGORIE_ZVIRAT!$B$2:$M$31,9,FALSE)</f>
        <v>#N/A</v>
      </c>
      <c r="P1397" s="54" t="e">
        <f>VLOOKUP(EVID_PASTVY!$H1397,KATEGORIE_ZVIRAT!$B$2:$M$31,7,FALSE)*L1397/1000*M1397/24*(F1397-E1397+1)/J1397</f>
        <v>#N/A</v>
      </c>
      <c r="Q1397" s="52" t="e">
        <f>VLOOKUP(EVID_PASTVY!$H1397,KATEGORIE_ZVIRAT!$B$2:$M$31,10,FALSE)*P1397*10</f>
        <v>#N/A</v>
      </c>
      <c r="R1397" s="52" t="e">
        <f>VLOOKUP(EVID_PASTVY!$H1397,KATEGORIE_ZVIRAT!$B$2:$M$31,11,FALSE)*P1397*10</f>
        <v>#N/A</v>
      </c>
      <c r="S1397" s="52" t="e">
        <f>VLOOKUP(EVID_PASTVY!$H1397,KATEGORIE_ZVIRAT!$B$2:$M$31,12,FALSE)*P1397*10</f>
        <v>#N/A</v>
      </c>
    </row>
    <row r="1398" spans="1:19" x14ac:dyDescent="0.2">
      <c r="A1398" s="32"/>
      <c r="B1398" s="37" t="e">
        <f>VLOOKUP($A1398,EVID_OSEVU!$A$1:$M$4972,2,FALSE)</f>
        <v>#N/A</v>
      </c>
      <c r="C1398" s="37" t="e">
        <f>VLOOKUP($A1398,EVID_OSEVU!$A$1:$M$4972,3,FALSE)</f>
        <v>#N/A</v>
      </c>
      <c r="D1398" s="45" t="e">
        <f>VLOOKUP($A1398,EVID_OSEVU!$A$1:$M$4972,4,FALSE)</f>
        <v>#N/A</v>
      </c>
      <c r="E1398" s="35"/>
      <c r="F1398" s="53"/>
      <c r="G1398" s="32"/>
      <c r="H1398" s="45" t="e">
        <f>VLOOKUP(G1398,Export7[#All],2,FALSE)</f>
        <v>#N/A</v>
      </c>
      <c r="I1398" s="45" t="e">
        <f>VLOOKUP($A1398,EVID_OSEVU!$A$1:$M$4972,10,FALSE)</f>
        <v>#N/A</v>
      </c>
      <c r="J1398" s="58" t="e">
        <f>VLOOKUP($A1398,EVID_OSEVU!$A$1:$M$4972,11,FALSE)</f>
        <v>#N/A</v>
      </c>
      <c r="K1398" s="33"/>
      <c r="L1398" s="45" t="e">
        <f>VLOOKUP(EVID_PASTVY!H1398,KATEGORIE_ZVIRAT!$B$2:$M$31,6,FALSE)*K1398</f>
        <v>#N/A</v>
      </c>
      <c r="M1398" s="33">
        <v>24</v>
      </c>
      <c r="N1398" s="45" t="e">
        <f>VLOOKUP(EVID_PASTVY!$H1398,KATEGORIE_ZVIRAT!$B$2:$M$31,8,FALSE)</f>
        <v>#N/A</v>
      </c>
      <c r="O1398" s="45" t="e">
        <f>VLOOKUP(EVID_PASTVY!$H1398,KATEGORIE_ZVIRAT!$B$2:$M$31,9,FALSE)</f>
        <v>#N/A</v>
      </c>
      <c r="P1398" s="54" t="e">
        <f>VLOOKUP(EVID_PASTVY!$H1398,KATEGORIE_ZVIRAT!$B$2:$M$31,7,FALSE)*L1398/1000*M1398/24*(F1398-E1398+1)/J1398</f>
        <v>#N/A</v>
      </c>
      <c r="Q1398" s="52" t="e">
        <f>VLOOKUP(EVID_PASTVY!$H1398,KATEGORIE_ZVIRAT!$B$2:$M$31,10,FALSE)*P1398*10</f>
        <v>#N/A</v>
      </c>
      <c r="R1398" s="52" t="e">
        <f>VLOOKUP(EVID_PASTVY!$H1398,KATEGORIE_ZVIRAT!$B$2:$M$31,11,FALSE)*P1398*10</f>
        <v>#N/A</v>
      </c>
      <c r="S1398" s="52" t="e">
        <f>VLOOKUP(EVID_PASTVY!$H1398,KATEGORIE_ZVIRAT!$B$2:$M$31,12,FALSE)*P1398*10</f>
        <v>#N/A</v>
      </c>
    </row>
    <row r="1399" spans="1:19" x14ac:dyDescent="0.2">
      <c r="A1399" s="32"/>
      <c r="B1399" s="37" t="e">
        <f>VLOOKUP($A1399,EVID_OSEVU!$A$1:$M$4972,2,FALSE)</f>
        <v>#N/A</v>
      </c>
      <c r="C1399" s="37" t="e">
        <f>VLOOKUP($A1399,EVID_OSEVU!$A$1:$M$4972,3,FALSE)</f>
        <v>#N/A</v>
      </c>
      <c r="D1399" s="45" t="e">
        <f>VLOOKUP($A1399,EVID_OSEVU!$A$1:$M$4972,4,FALSE)</f>
        <v>#N/A</v>
      </c>
      <c r="E1399" s="35"/>
      <c r="F1399" s="53"/>
      <c r="G1399" s="32"/>
      <c r="H1399" s="45" t="e">
        <f>VLOOKUP(G1399,Export7[#All],2,FALSE)</f>
        <v>#N/A</v>
      </c>
      <c r="I1399" s="45" t="e">
        <f>VLOOKUP($A1399,EVID_OSEVU!$A$1:$M$4972,10,FALSE)</f>
        <v>#N/A</v>
      </c>
      <c r="J1399" s="58" t="e">
        <f>VLOOKUP($A1399,EVID_OSEVU!$A$1:$M$4972,11,FALSE)</f>
        <v>#N/A</v>
      </c>
      <c r="K1399" s="33"/>
      <c r="L1399" s="45" t="e">
        <f>VLOOKUP(EVID_PASTVY!H1399,KATEGORIE_ZVIRAT!$B$2:$M$31,6,FALSE)*K1399</f>
        <v>#N/A</v>
      </c>
      <c r="M1399" s="33">
        <v>24</v>
      </c>
      <c r="N1399" s="45" t="e">
        <f>VLOOKUP(EVID_PASTVY!$H1399,KATEGORIE_ZVIRAT!$B$2:$M$31,8,FALSE)</f>
        <v>#N/A</v>
      </c>
      <c r="O1399" s="45" t="e">
        <f>VLOOKUP(EVID_PASTVY!$H1399,KATEGORIE_ZVIRAT!$B$2:$M$31,9,FALSE)</f>
        <v>#N/A</v>
      </c>
      <c r="P1399" s="54" t="e">
        <f>VLOOKUP(EVID_PASTVY!$H1399,KATEGORIE_ZVIRAT!$B$2:$M$31,7,FALSE)*L1399/1000*M1399/24*(F1399-E1399+1)/J1399</f>
        <v>#N/A</v>
      </c>
      <c r="Q1399" s="52" t="e">
        <f>VLOOKUP(EVID_PASTVY!$H1399,KATEGORIE_ZVIRAT!$B$2:$M$31,10,FALSE)*P1399*10</f>
        <v>#N/A</v>
      </c>
      <c r="R1399" s="52" t="e">
        <f>VLOOKUP(EVID_PASTVY!$H1399,KATEGORIE_ZVIRAT!$B$2:$M$31,11,FALSE)*P1399*10</f>
        <v>#N/A</v>
      </c>
      <c r="S1399" s="52" t="e">
        <f>VLOOKUP(EVID_PASTVY!$H1399,KATEGORIE_ZVIRAT!$B$2:$M$31,12,FALSE)*P1399*10</f>
        <v>#N/A</v>
      </c>
    </row>
    <row r="1400" spans="1:19" x14ac:dyDescent="0.2">
      <c r="A1400" s="32"/>
      <c r="B1400" s="37" t="e">
        <f>VLOOKUP($A1400,EVID_OSEVU!$A$1:$M$4972,2,FALSE)</f>
        <v>#N/A</v>
      </c>
      <c r="C1400" s="37" t="e">
        <f>VLOOKUP($A1400,EVID_OSEVU!$A$1:$M$4972,3,FALSE)</f>
        <v>#N/A</v>
      </c>
      <c r="D1400" s="45" t="e">
        <f>VLOOKUP($A1400,EVID_OSEVU!$A$1:$M$4972,4,FALSE)</f>
        <v>#N/A</v>
      </c>
      <c r="E1400" s="35"/>
      <c r="F1400" s="53"/>
      <c r="G1400" s="32"/>
      <c r="H1400" s="45" t="e">
        <f>VLOOKUP(G1400,Export7[#All],2,FALSE)</f>
        <v>#N/A</v>
      </c>
      <c r="I1400" s="45" t="e">
        <f>VLOOKUP($A1400,EVID_OSEVU!$A$1:$M$4972,10,FALSE)</f>
        <v>#N/A</v>
      </c>
      <c r="J1400" s="58" t="e">
        <f>VLOOKUP($A1400,EVID_OSEVU!$A$1:$M$4972,11,FALSE)</f>
        <v>#N/A</v>
      </c>
      <c r="K1400" s="33"/>
      <c r="L1400" s="45" t="e">
        <f>VLOOKUP(EVID_PASTVY!H1400,KATEGORIE_ZVIRAT!$B$2:$M$31,6,FALSE)*K1400</f>
        <v>#N/A</v>
      </c>
      <c r="M1400" s="33">
        <v>24</v>
      </c>
      <c r="N1400" s="45" t="e">
        <f>VLOOKUP(EVID_PASTVY!$H1400,KATEGORIE_ZVIRAT!$B$2:$M$31,8,FALSE)</f>
        <v>#N/A</v>
      </c>
      <c r="O1400" s="45" t="e">
        <f>VLOOKUP(EVID_PASTVY!$H1400,KATEGORIE_ZVIRAT!$B$2:$M$31,9,FALSE)</f>
        <v>#N/A</v>
      </c>
      <c r="P1400" s="54" t="e">
        <f>VLOOKUP(EVID_PASTVY!$H1400,KATEGORIE_ZVIRAT!$B$2:$M$31,7,FALSE)*L1400/1000*M1400/24*(F1400-E1400+1)/J1400</f>
        <v>#N/A</v>
      </c>
      <c r="Q1400" s="52" t="e">
        <f>VLOOKUP(EVID_PASTVY!$H1400,KATEGORIE_ZVIRAT!$B$2:$M$31,10,FALSE)*P1400*10</f>
        <v>#N/A</v>
      </c>
      <c r="R1400" s="52" t="e">
        <f>VLOOKUP(EVID_PASTVY!$H1400,KATEGORIE_ZVIRAT!$B$2:$M$31,11,FALSE)*P1400*10</f>
        <v>#N/A</v>
      </c>
      <c r="S1400" s="52" t="e">
        <f>VLOOKUP(EVID_PASTVY!$H1400,KATEGORIE_ZVIRAT!$B$2:$M$31,12,FALSE)*P1400*10</f>
        <v>#N/A</v>
      </c>
    </row>
    <row r="1401" spans="1:19" x14ac:dyDescent="0.2">
      <c r="A1401" s="32"/>
      <c r="B1401" s="37" t="e">
        <f>VLOOKUP($A1401,EVID_OSEVU!$A$1:$M$4972,2,FALSE)</f>
        <v>#N/A</v>
      </c>
      <c r="C1401" s="37" t="e">
        <f>VLOOKUP($A1401,EVID_OSEVU!$A$1:$M$4972,3,FALSE)</f>
        <v>#N/A</v>
      </c>
      <c r="D1401" s="45" t="e">
        <f>VLOOKUP($A1401,EVID_OSEVU!$A$1:$M$4972,4,FALSE)</f>
        <v>#N/A</v>
      </c>
      <c r="E1401" s="35"/>
      <c r="F1401" s="53"/>
      <c r="G1401" s="32"/>
      <c r="H1401" s="45" t="e">
        <f>VLOOKUP(G1401,Export7[#All],2,FALSE)</f>
        <v>#N/A</v>
      </c>
      <c r="I1401" s="45" t="e">
        <f>VLOOKUP($A1401,EVID_OSEVU!$A$1:$M$4972,10,FALSE)</f>
        <v>#N/A</v>
      </c>
      <c r="J1401" s="58" t="e">
        <f>VLOOKUP($A1401,EVID_OSEVU!$A$1:$M$4972,11,FALSE)</f>
        <v>#N/A</v>
      </c>
      <c r="K1401" s="33"/>
      <c r="L1401" s="45" t="e">
        <f>VLOOKUP(EVID_PASTVY!H1401,KATEGORIE_ZVIRAT!$B$2:$M$31,6,FALSE)*K1401</f>
        <v>#N/A</v>
      </c>
      <c r="M1401" s="33">
        <v>24</v>
      </c>
      <c r="N1401" s="45" t="e">
        <f>VLOOKUP(EVID_PASTVY!$H1401,KATEGORIE_ZVIRAT!$B$2:$M$31,8,FALSE)</f>
        <v>#N/A</v>
      </c>
      <c r="O1401" s="45" t="e">
        <f>VLOOKUP(EVID_PASTVY!$H1401,KATEGORIE_ZVIRAT!$B$2:$M$31,9,FALSE)</f>
        <v>#N/A</v>
      </c>
      <c r="P1401" s="54" t="e">
        <f>VLOOKUP(EVID_PASTVY!$H1401,KATEGORIE_ZVIRAT!$B$2:$M$31,7,FALSE)*L1401/1000*M1401/24*(F1401-E1401+1)/J1401</f>
        <v>#N/A</v>
      </c>
      <c r="Q1401" s="52" t="e">
        <f>VLOOKUP(EVID_PASTVY!$H1401,KATEGORIE_ZVIRAT!$B$2:$M$31,10,FALSE)*P1401*10</f>
        <v>#N/A</v>
      </c>
      <c r="R1401" s="52" t="e">
        <f>VLOOKUP(EVID_PASTVY!$H1401,KATEGORIE_ZVIRAT!$B$2:$M$31,11,FALSE)*P1401*10</f>
        <v>#N/A</v>
      </c>
      <c r="S1401" s="52" t="e">
        <f>VLOOKUP(EVID_PASTVY!$H1401,KATEGORIE_ZVIRAT!$B$2:$M$31,12,FALSE)*P1401*10</f>
        <v>#N/A</v>
      </c>
    </row>
    <row r="1402" spans="1:19" x14ac:dyDescent="0.2">
      <c r="A1402" s="32"/>
      <c r="B1402" s="37" t="e">
        <f>VLOOKUP($A1402,EVID_OSEVU!$A$1:$M$4972,2,FALSE)</f>
        <v>#N/A</v>
      </c>
      <c r="C1402" s="37" t="e">
        <f>VLOOKUP($A1402,EVID_OSEVU!$A$1:$M$4972,3,FALSE)</f>
        <v>#N/A</v>
      </c>
      <c r="D1402" s="45" t="e">
        <f>VLOOKUP($A1402,EVID_OSEVU!$A$1:$M$4972,4,FALSE)</f>
        <v>#N/A</v>
      </c>
      <c r="E1402" s="35"/>
      <c r="F1402" s="53"/>
      <c r="G1402" s="32"/>
      <c r="H1402" s="45" t="e">
        <f>VLOOKUP(G1402,Export7[#All],2,FALSE)</f>
        <v>#N/A</v>
      </c>
      <c r="I1402" s="45" t="e">
        <f>VLOOKUP($A1402,EVID_OSEVU!$A$1:$M$4972,10,FALSE)</f>
        <v>#N/A</v>
      </c>
      <c r="J1402" s="58" t="e">
        <f>VLOOKUP($A1402,EVID_OSEVU!$A$1:$M$4972,11,FALSE)</f>
        <v>#N/A</v>
      </c>
      <c r="K1402" s="33"/>
      <c r="L1402" s="45" t="e">
        <f>VLOOKUP(EVID_PASTVY!H1402,KATEGORIE_ZVIRAT!$B$2:$M$31,6,FALSE)*K1402</f>
        <v>#N/A</v>
      </c>
      <c r="M1402" s="33">
        <v>24</v>
      </c>
      <c r="N1402" s="45" t="e">
        <f>VLOOKUP(EVID_PASTVY!$H1402,KATEGORIE_ZVIRAT!$B$2:$M$31,8,FALSE)</f>
        <v>#N/A</v>
      </c>
      <c r="O1402" s="45" t="e">
        <f>VLOOKUP(EVID_PASTVY!$H1402,KATEGORIE_ZVIRAT!$B$2:$M$31,9,FALSE)</f>
        <v>#N/A</v>
      </c>
      <c r="P1402" s="54" t="e">
        <f>VLOOKUP(EVID_PASTVY!$H1402,KATEGORIE_ZVIRAT!$B$2:$M$31,7,FALSE)*L1402/1000*M1402/24*(F1402-E1402+1)/J1402</f>
        <v>#N/A</v>
      </c>
      <c r="Q1402" s="52" t="e">
        <f>VLOOKUP(EVID_PASTVY!$H1402,KATEGORIE_ZVIRAT!$B$2:$M$31,10,FALSE)*P1402*10</f>
        <v>#N/A</v>
      </c>
      <c r="R1402" s="52" t="e">
        <f>VLOOKUP(EVID_PASTVY!$H1402,KATEGORIE_ZVIRAT!$B$2:$M$31,11,FALSE)*P1402*10</f>
        <v>#N/A</v>
      </c>
      <c r="S1402" s="52" t="e">
        <f>VLOOKUP(EVID_PASTVY!$H1402,KATEGORIE_ZVIRAT!$B$2:$M$31,12,FALSE)*P1402*10</f>
        <v>#N/A</v>
      </c>
    </row>
    <row r="1403" spans="1:19" x14ac:dyDescent="0.2">
      <c r="A1403" s="32"/>
      <c r="B1403" s="37" t="e">
        <f>VLOOKUP($A1403,EVID_OSEVU!$A$1:$M$4972,2,FALSE)</f>
        <v>#N/A</v>
      </c>
      <c r="C1403" s="37" t="e">
        <f>VLOOKUP($A1403,EVID_OSEVU!$A$1:$M$4972,3,FALSE)</f>
        <v>#N/A</v>
      </c>
      <c r="D1403" s="45" t="e">
        <f>VLOOKUP($A1403,EVID_OSEVU!$A$1:$M$4972,4,FALSE)</f>
        <v>#N/A</v>
      </c>
      <c r="E1403" s="35"/>
      <c r="F1403" s="53"/>
      <c r="G1403" s="32"/>
      <c r="H1403" s="45" t="e">
        <f>VLOOKUP(G1403,Export7[#All],2,FALSE)</f>
        <v>#N/A</v>
      </c>
      <c r="I1403" s="45" t="e">
        <f>VLOOKUP($A1403,EVID_OSEVU!$A$1:$M$4972,10,FALSE)</f>
        <v>#N/A</v>
      </c>
      <c r="J1403" s="58" t="e">
        <f>VLOOKUP($A1403,EVID_OSEVU!$A$1:$M$4972,11,FALSE)</f>
        <v>#N/A</v>
      </c>
      <c r="K1403" s="33"/>
      <c r="L1403" s="45" t="e">
        <f>VLOOKUP(EVID_PASTVY!H1403,KATEGORIE_ZVIRAT!$B$2:$M$31,6,FALSE)*K1403</f>
        <v>#N/A</v>
      </c>
      <c r="M1403" s="33">
        <v>24</v>
      </c>
      <c r="N1403" s="45" t="e">
        <f>VLOOKUP(EVID_PASTVY!$H1403,KATEGORIE_ZVIRAT!$B$2:$M$31,8,FALSE)</f>
        <v>#N/A</v>
      </c>
      <c r="O1403" s="45" t="e">
        <f>VLOOKUP(EVID_PASTVY!$H1403,KATEGORIE_ZVIRAT!$B$2:$M$31,9,FALSE)</f>
        <v>#N/A</v>
      </c>
      <c r="P1403" s="54" t="e">
        <f>VLOOKUP(EVID_PASTVY!$H1403,KATEGORIE_ZVIRAT!$B$2:$M$31,7,FALSE)*L1403/1000*M1403/24*(F1403-E1403+1)/J1403</f>
        <v>#N/A</v>
      </c>
      <c r="Q1403" s="52" t="e">
        <f>VLOOKUP(EVID_PASTVY!$H1403,KATEGORIE_ZVIRAT!$B$2:$M$31,10,FALSE)*P1403*10</f>
        <v>#N/A</v>
      </c>
      <c r="R1403" s="52" t="e">
        <f>VLOOKUP(EVID_PASTVY!$H1403,KATEGORIE_ZVIRAT!$B$2:$M$31,11,FALSE)*P1403*10</f>
        <v>#N/A</v>
      </c>
      <c r="S1403" s="52" t="e">
        <f>VLOOKUP(EVID_PASTVY!$H1403,KATEGORIE_ZVIRAT!$B$2:$M$31,12,FALSE)*P1403*10</f>
        <v>#N/A</v>
      </c>
    </row>
    <row r="1404" spans="1:19" x14ac:dyDescent="0.2">
      <c r="A1404" s="32"/>
      <c r="B1404" s="37" t="e">
        <f>VLOOKUP($A1404,EVID_OSEVU!$A$1:$M$4972,2,FALSE)</f>
        <v>#N/A</v>
      </c>
      <c r="C1404" s="37" t="e">
        <f>VLOOKUP($A1404,EVID_OSEVU!$A$1:$M$4972,3,FALSE)</f>
        <v>#N/A</v>
      </c>
      <c r="D1404" s="45" t="e">
        <f>VLOOKUP($A1404,EVID_OSEVU!$A$1:$M$4972,4,FALSE)</f>
        <v>#N/A</v>
      </c>
      <c r="E1404" s="35"/>
      <c r="F1404" s="53"/>
      <c r="G1404" s="32"/>
      <c r="H1404" s="45" t="e">
        <f>VLOOKUP(G1404,Export7[#All],2,FALSE)</f>
        <v>#N/A</v>
      </c>
      <c r="I1404" s="45" t="e">
        <f>VLOOKUP($A1404,EVID_OSEVU!$A$1:$M$4972,10,FALSE)</f>
        <v>#N/A</v>
      </c>
      <c r="J1404" s="58" t="e">
        <f>VLOOKUP($A1404,EVID_OSEVU!$A$1:$M$4972,11,FALSE)</f>
        <v>#N/A</v>
      </c>
      <c r="K1404" s="33"/>
      <c r="L1404" s="45" t="e">
        <f>VLOOKUP(EVID_PASTVY!H1404,KATEGORIE_ZVIRAT!$B$2:$M$31,6,FALSE)*K1404</f>
        <v>#N/A</v>
      </c>
      <c r="M1404" s="33">
        <v>24</v>
      </c>
      <c r="N1404" s="45" t="e">
        <f>VLOOKUP(EVID_PASTVY!$H1404,KATEGORIE_ZVIRAT!$B$2:$M$31,8,FALSE)</f>
        <v>#N/A</v>
      </c>
      <c r="O1404" s="45" t="e">
        <f>VLOOKUP(EVID_PASTVY!$H1404,KATEGORIE_ZVIRAT!$B$2:$M$31,9,FALSE)</f>
        <v>#N/A</v>
      </c>
      <c r="P1404" s="54" t="e">
        <f>VLOOKUP(EVID_PASTVY!$H1404,KATEGORIE_ZVIRAT!$B$2:$M$31,7,FALSE)*L1404/1000*M1404/24*(F1404-E1404+1)/J1404</f>
        <v>#N/A</v>
      </c>
      <c r="Q1404" s="52" t="e">
        <f>VLOOKUP(EVID_PASTVY!$H1404,KATEGORIE_ZVIRAT!$B$2:$M$31,10,FALSE)*P1404*10</f>
        <v>#N/A</v>
      </c>
      <c r="R1404" s="52" t="e">
        <f>VLOOKUP(EVID_PASTVY!$H1404,KATEGORIE_ZVIRAT!$B$2:$M$31,11,FALSE)*P1404*10</f>
        <v>#N/A</v>
      </c>
      <c r="S1404" s="52" t="e">
        <f>VLOOKUP(EVID_PASTVY!$H1404,KATEGORIE_ZVIRAT!$B$2:$M$31,12,FALSE)*P1404*10</f>
        <v>#N/A</v>
      </c>
    </row>
    <row r="1405" spans="1:19" x14ac:dyDescent="0.2">
      <c r="A1405" s="32"/>
      <c r="B1405" s="37" t="e">
        <f>VLOOKUP($A1405,EVID_OSEVU!$A$1:$M$4972,2,FALSE)</f>
        <v>#N/A</v>
      </c>
      <c r="C1405" s="37" t="e">
        <f>VLOOKUP($A1405,EVID_OSEVU!$A$1:$M$4972,3,FALSE)</f>
        <v>#N/A</v>
      </c>
      <c r="D1405" s="45" t="e">
        <f>VLOOKUP($A1405,EVID_OSEVU!$A$1:$M$4972,4,FALSE)</f>
        <v>#N/A</v>
      </c>
      <c r="E1405" s="35"/>
      <c r="F1405" s="53"/>
      <c r="G1405" s="32"/>
      <c r="H1405" s="45" t="e">
        <f>VLOOKUP(G1405,Export7[#All],2,FALSE)</f>
        <v>#N/A</v>
      </c>
      <c r="I1405" s="45" t="e">
        <f>VLOOKUP($A1405,EVID_OSEVU!$A$1:$M$4972,10,FALSE)</f>
        <v>#N/A</v>
      </c>
      <c r="J1405" s="58" t="e">
        <f>VLOOKUP($A1405,EVID_OSEVU!$A$1:$M$4972,11,FALSE)</f>
        <v>#N/A</v>
      </c>
      <c r="K1405" s="33"/>
      <c r="L1405" s="45" t="e">
        <f>VLOOKUP(EVID_PASTVY!H1405,KATEGORIE_ZVIRAT!$B$2:$M$31,6,FALSE)*K1405</f>
        <v>#N/A</v>
      </c>
      <c r="M1405" s="33">
        <v>24</v>
      </c>
      <c r="N1405" s="45" t="e">
        <f>VLOOKUP(EVID_PASTVY!$H1405,KATEGORIE_ZVIRAT!$B$2:$M$31,8,FALSE)</f>
        <v>#N/A</v>
      </c>
      <c r="O1405" s="45" t="e">
        <f>VLOOKUP(EVID_PASTVY!$H1405,KATEGORIE_ZVIRAT!$B$2:$M$31,9,FALSE)</f>
        <v>#N/A</v>
      </c>
      <c r="P1405" s="54" t="e">
        <f>VLOOKUP(EVID_PASTVY!$H1405,KATEGORIE_ZVIRAT!$B$2:$M$31,7,FALSE)*L1405/1000*M1405/24*(F1405-E1405+1)/J1405</f>
        <v>#N/A</v>
      </c>
      <c r="Q1405" s="52" t="e">
        <f>VLOOKUP(EVID_PASTVY!$H1405,KATEGORIE_ZVIRAT!$B$2:$M$31,10,FALSE)*P1405*10</f>
        <v>#N/A</v>
      </c>
      <c r="R1405" s="52" t="e">
        <f>VLOOKUP(EVID_PASTVY!$H1405,KATEGORIE_ZVIRAT!$B$2:$M$31,11,FALSE)*P1405*10</f>
        <v>#N/A</v>
      </c>
      <c r="S1405" s="52" t="e">
        <f>VLOOKUP(EVID_PASTVY!$H1405,KATEGORIE_ZVIRAT!$B$2:$M$31,12,FALSE)*P1405*10</f>
        <v>#N/A</v>
      </c>
    </row>
    <row r="1406" spans="1:19" x14ac:dyDescent="0.2">
      <c r="A1406" s="32"/>
      <c r="B1406" s="37" t="e">
        <f>VLOOKUP($A1406,EVID_OSEVU!$A$1:$M$4972,2,FALSE)</f>
        <v>#N/A</v>
      </c>
      <c r="C1406" s="37" t="e">
        <f>VLOOKUP($A1406,EVID_OSEVU!$A$1:$M$4972,3,FALSE)</f>
        <v>#N/A</v>
      </c>
      <c r="D1406" s="45" t="e">
        <f>VLOOKUP($A1406,EVID_OSEVU!$A$1:$M$4972,4,FALSE)</f>
        <v>#N/A</v>
      </c>
      <c r="E1406" s="35"/>
      <c r="F1406" s="53"/>
      <c r="G1406" s="32"/>
      <c r="H1406" s="45" t="e">
        <f>VLOOKUP(G1406,Export7[#All],2,FALSE)</f>
        <v>#N/A</v>
      </c>
      <c r="I1406" s="45" t="e">
        <f>VLOOKUP($A1406,EVID_OSEVU!$A$1:$M$4972,10,FALSE)</f>
        <v>#N/A</v>
      </c>
      <c r="J1406" s="58" t="e">
        <f>VLOOKUP($A1406,EVID_OSEVU!$A$1:$M$4972,11,FALSE)</f>
        <v>#N/A</v>
      </c>
      <c r="K1406" s="33"/>
      <c r="L1406" s="45" t="e">
        <f>VLOOKUP(EVID_PASTVY!H1406,KATEGORIE_ZVIRAT!$B$2:$M$31,6,FALSE)*K1406</f>
        <v>#N/A</v>
      </c>
      <c r="M1406" s="33">
        <v>24</v>
      </c>
      <c r="N1406" s="45" t="e">
        <f>VLOOKUP(EVID_PASTVY!$H1406,KATEGORIE_ZVIRAT!$B$2:$M$31,8,FALSE)</f>
        <v>#N/A</v>
      </c>
      <c r="O1406" s="45" t="e">
        <f>VLOOKUP(EVID_PASTVY!$H1406,KATEGORIE_ZVIRAT!$B$2:$M$31,9,FALSE)</f>
        <v>#N/A</v>
      </c>
      <c r="P1406" s="54" t="e">
        <f>VLOOKUP(EVID_PASTVY!$H1406,KATEGORIE_ZVIRAT!$B$2:$M$31,7,FALSE)*L1406/1000*M1406/24*(F1406-E1406+1)/J1406</f>
        <v>#N/A</v>
      </c>
      <c r="Q1406" s="52" t="e">
        <f>VLOOKUP(EVID_PASTVY!$H1406,KATEGORIE_ZVIRAT!$B$2:$M$31,10,FALSE)*P1406*10</f>
        <v>#N/A</v>
      </c>
      <c r="R1406" s="52" t="e">
        <f>VLOOKUP(EVID_PASTVY!$H1406,KATEGORIE_ZVIRAT!$B$2:$M$31,11,FALSE)*P1406*10</f>
        <v>#N/A</v>
      </c>
      <c r="S1406" s="52" t="e">
        <f>VLOOKUP(EVID_PASTVY!$H1406,KATEGORIE_ZVIRAT!$B$2:$M$31,12,FALSE)*P1406*10</f>
        <v>#N/A</v>
      </c>
    </row>
    <row r="1407" spans="1:19" x14ac:dyDescent="0.2">
      <c r="A1407" s="32"/>
      <c r="B1407" s="37" t="e">
        <f>VLOOKUP($A1407,EVID_OSEVU!$A$1:$M$4972,2,FALSE)</f>
        <v>#N/A</v>
      </c>
      <c r="C1407" s="37" t="e">
        <f>VLOOKUP($A1407,EVID_OSEVU!$A$1:$M$4972,3,FALSE)</f>
        <v>#N/A</v>
      </c>
      <c r="D1407" s="45" t="e">
        <f>VLOOKUP($A1407,EVID_OSEVU!$A$1:$M$4972,4,FALSE)</f>
        <v>#N/A</v>
      </c>
      <c r="E1407" s="35"/>
      <c r="F1407" s="53"/>
      <c r="G1407" s="32"/>
      <c r="H1407" s="45" t="e">
        <f>VLOOKUP(G1407,Export7[#All],2,FALSE)</f>
        <v>#N/A</v>
      </c>
      <c r="I1407" s="45" t="e">
        <f>VLOOKUP($A1407,EVID_OSEVU!$A$1:$M$4972,10,FALSE)</f>
        <v>#N/A</v>
      </c>
      <c r="J1407" s="58" t="e">
        <f>VLOOKUP($A1407,EVID_OSEVU!$A$1:$M$4972,11,FALSE)</f>
        <v>#N/A</v>
      </c>
      <c r="K1407" s="33"/>
      <c r="L1407" s="45" t="e">
        <f>VLOOKUP(EVID_PASTVY!H1407,KATEGORIE_ZVIRAT!$B$2:$M$31,6,FALSE)*K1407</f>
        <v>#N/A</v>
      </c>
      <c r="M1407" s="33">
        <v>24</v>
      </c>
      <c r="N1407" s="45" t="e">
        <f>VLOOKUP(EVID_PASTVY!$H1407,KATEGORIE_ZVIRAT!$B$2:$M$31,8,FALSE)</f>
        <v>#N/A</v>
      </c>
      <c r="O1407" s="45" t="e">
        <f>VLOOKUP(EVID_PASTVY!$H1407,KATEGORIE_ZVIRAT!$B$2:$M$31,9,FALSE)</f>
        <v>#N/A</v>
      </c>
      <c r="P1407" s="54" t="e">
        <f>VLOOKUP(EVID_PASTVY!$H1407,KATEGORIE_ZVIRAT!$B$2:$M$31,7,FALSE)*L1407/1000*M1407/24*(F1407-E1407+1)/J1407</f>
        <v>#N/A</v>
      </c>
      <c r="Q1407" s="52" t="e">
        <f>VLOOKUP(EVID_PASTVY!$H1407,KATEGORIE_ZVIRAT!$B$2:$M$31,10,FALSE)*P1407*10</f>
        <v>#N/A</v>
      </c>
      <c r="R1407" s="52" t="e">
        <f>VLOOKUP(EVID_PASTVY!$H1407,KATEGORIE_ZVIRAT!$B$2:$M$31,11,FALSE)*P1407*10</f>
        <v>#N/A</v>
      </c>
      <c r="S1407" s="52" t="e">
        <f>VLOOKUP(EVID_PASTVY!$H1407,KATEGORIE_ZVIRAT!$B$2:$M$31,12,FALSE)*P1407*10</f>
        <v>#N/A</v>
      </c>
    </row>
    <row r="1408" spans="1:19" x14ac:dyDescent="0.2">
      <c r="A1408" s="32"/>
      <c r="B1408" s="37" t="e">
        <f>VLOOKUP($A1408,EVID_OSEVU!$A$1:$M$4972,2,FALSE)</f>
        <v>#N/A</v>
      </c>
      <c r="C1408" s="37" t="e">
        <f>VLOOKUP($A1408,EVID_OSEVU!$A$1:$M$4972,3,FALSE)</f>
        <v>#N/A</v>
      </c>
      <c r="D1408" s="45" t="e">
        <f>VLOOKUP($A1408,EVID_OSEVU!$A$1:$M$4972,4,FALSE)</f>
        <v>#N/A</v>
      </c>
      <c r="E1408" s="35"/>
      <c r="F1408" s="53"/>
      <c r="G1408" s="32"/>
      <c r="H1408" s="45" t="e">
        <f>VLOOKUP(G1408,Export7[#All],2,FALSE)</f>
        <v>#N/A</v>
      </c>
      <c r="I1408" s="45" t="e">
        <f>VLOOKUP($A1408,EVID_OSEVU!$A$1:$M$4972,10,FALSE)</f>
        <v>#N/A</v>
      </c>
      <c r="J1408" s="58" t="e">
        <f>VLOOKUP($A1408,EVID_OSEVU!$A$1:$M$4972,11,FALSE)</f>
        <v>#N/A</v>
      </c>
      <c r="K1408" s="33"/>
      <c r="L1408" s="45" t="e">
        <f>VLOOKUP(EVID_PASTVY!H1408,KATEGORIE_ZVIRAT!$B$2:$M$31,6,FALSE)*K1408</f>
        <v>#N/A</v>
      </c>
      <c r="M1408" s="33">
        <v>24</v>
      </c>
      <c r="N1408" s="45" t="e">
        <f>VLOOKUP(EVID_PASTVY!$H1408,KATEGORIE_ZVIRAT!$B$2:$M$31,8,FALSE)</f>
        <v>#N/A</v>
      </c>
      <c r="O1408" s="45" t="e">
        <f>VLOOKUP(EVID_PASTVY!$H1408,KATEGORIE_ZVIRAT!$B$2:$M$31,9,FALSE)</f>
        <v>#N/A</v>
      </c>
      <c r="P1408" s="54" t="e">
        <f>VLOOKUP(EVID_PASTVY!$H1408,KATEGORIE_ZVIRAT!$B$2:$M$31,7,FALSE)*L1408/1000*M1408/24*(F1408-E1408+1)/J1408</f>
        <v>#N/A</v>
      </c>
      <c r="Q1408" s="52" t="e">
        <f>VLOOKUP(EVID_PASTVY!$H1408,KATEGORIE_ZVIRAT!$B$2:$M$31,10,FALSE)*P1408*10</f>
        <v>#N/A</v>
      </c>
      <c r="R1408" s="52" t="e">
        <f>VLOOKUP(EVID_PASTVY!$H1408,KATEGORIE_ZVIRAT!$B$2:$M$31,11,FALSE)*P1408*10</f>
        <v>#N/A</v>
      </c>
      <c r="S1408" s="52" t="e">
        <f>VLOOKUP(EVID_PASTVY!$H1408,KATEGORIE_ZVIRAT!$B$2:$M$31,12,FALSE)*P1408*10</f>
        <v>#N/A</v>
      </c>
    </row>
    <row r="1409" spans="1:19" x14ac:dyDescent="0.2">
      <c r="A1409" s="32"/>
      <c r="B1409" s="37" t="e">
        <f>VLOOKUP($A1409,EVID_OSEVU!$A$1:$M$4972,2,FALSE)</f>
        <v>#N/A</v>
      </c>
      <c r="C1409" s="37" t="e">
        <f>VLOOKUP($A1409,EVID_OSEVU!$A$1:$M$4972,3,FALSE)</f>
        <v>#N/A</v>
      </c>
      <c r="D1409" s="45" t="e">
        <f>VLOOKUP($A1409,EVID_OSEVU!$A$1:$M$4972,4,FALSE)</f>
        <v>#N/A</v>
      </c>
      <c r="E1409" s="35"/>
      <c r="F1409" s="53"/>
      <c r="G1409" s="32"/>
      <c r="H1409" s="45" t="e">
        <f>VLOOKUP(G1409,Export7[#All],2,FALSE)</f>
        <v>#N/A</v>
      </c>
      <c r="I1409" s="45" t="e">
        <f>VLOOKUP($A1409,EVID_OSEVU!$A$1:$M$4972,10,FALSE)</f>
        <v>#N/A</v>
      </c>
      <c r="J1409" s="58" t="e">
        <f>VLOOKUP($A1409,EVID_OSEVU!$A$1:$M$4972,11,FALSE)</f>
        <v>#N/A</v>
      </c>
      <c r="K1409" s="33"/>
      <c r="L1409" s="45" t="e">
        <f>VLOOKUP(EVID_PASTVY!H1409,KATEGORIE_ZVIRAT!$B$2:$M$31,6,FALSE)*K1409</f>
        <v>#N/A</v>
      </c>
      <c r="M1409" s="33">
        <v>24</v>
      </c>
      <c r="N1409" s="45" t="e">
        <f>VLOOKUP(EVID_PASTVY!$H1409,KATEGORIE_ZVIRAT!$B$2:$M$31,8,FALSE)</f>
        <v>#N/A</v>
      </c>
      <c r="O1409" s="45" t="e">
        <f>VLOOKUP(EVID_PASTVY!$H1409,KATEGORIE_ZVIRAT!$B$2:$M$31,9,FALSE)</f>
        <v>#N/A</v>
      </c>
      <c r="P1409" s="54" t="e">
        <f>VLOOKUP(EVID_PASTVY!$H1409,KATEGORIE_ZVIRAT!$B$2:$M$31,7,FALSE)*L1409/1000*M1409/24*(F1409-E1409+1)/J1409</f>
        <v>#N/A</v>
      </c>
      <c r="Q1409" s="52" t="e">
        <f>VLOOKUP(EVID_PASTVY!$H1409,KATEGORIE_ZVIRAT!$B$2:$M$31,10,FALSE)*P1409*10</f>
        <v>#N/A</v>
      </c>
      <c r="R1409" s="52" t="e">
        <f>VLOOKUP(EVID_PASTVY!$H1409,KATEGORIE_ZVIRAT!$B$2:$M$31,11,FALSE)*P1409*10</f>
        <v>#N/A</v>
      </c>
      <c r="S1409" s="52" t="e">
        <f>VLOOKUP(EVID_PASTVY!$H1409,KATEGORIE_ZVIRAT!$B$2:$M$31,12,FALSE)*P1409*10</f>
        <v>#N/A</v>
      </c>
    </row>
    <row r="1410" spans="1:19" x14ac:dyDescent="0.2">
      <c r="A1410" s="32"/>
      <c r="B1410" s="37" t="e">
        <f>VLOOKUP($A1410,EVID_OSEVU!$A$1:$M$4972,2,FALSE)</f>
        <v>#N/A</v>
      </c>
      <c r="C1410" s="37" t="e">
        <f>VLOOKUP($A1410,EVID_OSEVU!$A$1:$M$4972,3,FALSE)</f>
        <v>#N/A</v>
      </c>
      <c r="D1410" s="45" t="e">
        <f>VLOOKUP($A1410,EVID_OSEVU!$A$1:$M$4972,4,FALSE)</f>
        <v>#N/A</v>
      </c>
      <c r="E1410" s="35"/>
      <c r="F1410" s="53"/>
      <c r="G1410" s="32"/>
      <c r="H1410" s="45" t="e">
        <f>VLOOKUP(G1410,Export7[#All],2,FALSE)</f>
        <v>#N/A</v>
      </c>
      <c r="I1410" s="45" t="e">
        <f>VLOOKUP($A1410,EVID_OSEVU!$A$1:$M$4972,10,FALSE)</f>
        <v>#N/A</v>
      </c>
      <c r="J1410" s="58" t="e">
        <f>VLOOKUP($A1410,EVID_OSEVU!$A$1:$M$4972,11,FALSE)</f>
        <v>#N/A</v>
      </c>
      <c r="K1410" s="33"/>
      <c r="L1410" s="45" t="e">
        <f>VLOOKUP(EVID_PASTVY!H1410,KATEGORIE_ZVIRAT!$B$2:$M$31,6,FALSE)*K1410</f>
        <v>#N/A</v>
      </c>
      <c r="M1410" s="33">
        <v>24</v>
      </c>
      <c r="N1410" s="45" t="e">
        <f>VLOOKUP(EVID_PASTVY!$H1410,KATEGORIE_ZVIRAT!$B$2:$M$31,8,FALSE)</f>
        <v>#N/A</v>
      </c>
      <c r="O1410" s="45" t="e">
        <f>VLOOKUP(EVID_PASTVY!$H1410,KATEGORIE_ZVIRAT!$B$2:$M$31,9,FALSE)</f>
        <v>#N/A</v>
      </c>
      <c r="P1410" s="54" t="e">
        <f>VLOOKUP(EVID_PASTVY!$H1410,KATEGORIE_ZVIRAT!$B$2:$M$31,7,FALSE)*L1410/1000*M1410/24*(F1410-E1410+1)/J1410</f>
        <v>#N/A</v>
      </c>
      <c r="Q1410" s="52" t="e">
        <f>VLOOKUP(EVID_PASTVY!$H1410,KATEGORIE_ZVIRAT!$B$2:$M$31,10,FALSE)*P1410*10</f>
        <v>#N/A</v>
      </c>
      <c r="R1410" s="52" t="e">
        <f>VLOOKUP(EVID_PASTVY!$H1410,KATEGORIE_ZVIRAT!$B$2:$M$31,11,FALSE)*P1410*10</f>
        <v>#N/A</v>
      </c>
      <c r="S1410" s="52" t="e">
        <f>VLOOKUP(EVID_PASTVY!$H1410,KATEGORIE_ZVIRAT!$B$2:$M$31,12,FALSE)*P1410*10</f>
        <v>#N/A</v>
      </c>
    </row>
    <row r="1411" spans="1:19" x14ac:dyDescent="0.2">
      <c r="A1411" s="32"/>
      <c r="B1411" s="37" t="e">
        <f>VLOOKUP($A1411,EVID_OSEVU!$A$1:$M$4972,2,FALSE)</f>
        <v>#N/A</v>
      </c>
      <c r="C1411" s="37" t="e">
        <f>VLOOKUP($A1411,EVID_OSEVU!$A$1:$M$4972,3,FALSE)</f>
        <v>#N/A</v>
      </c>
      <c r="D1411" s="45" t="e">
        <f>VLOOKUP($A1411,EVID_OSEVU!$A$1:$M$4972,4,FALSE)</f>
        <v>#N/A</v>
      </c>
      <c r="E1411" s="35"/>
      <c r="F1411" s="53"/>
      <c r="G1411" s="32"/>
      <c r="H1411" s="45" t="e">
        <f>VLOOKUP(G1411,Export7[#All],2,FALSE)</f>
        <v>#N/A</v>
      </c>
      <c r="I1411" s="45" t="e">
        <f>VLOOKUP($A1411,EVID_OSEVU!$A$1:$M$4972,10,FALSE)</f>
        <v>#N/A</v>
      </c>
      <c r="J1411" s="58" t="e">
        <f>VLOOKUP($A1411,EVID_OSEVU!$A$1:$M$4972,11,FALSE)</f>
        <v>#N/A</v>
      </c>
      <c r="K1411" s="33"/>
      <c r="L1411" s="45" t="e">
        <f>VLOOKUP(EVID_PASTVY!H1411,KATEGORIE_ZVIRAT!$B$2:$M$31,6,FALSE)*K1411</f>
        <v>#N/A</v>
      </c>
      <c r="M1411" s="33">
        <v>24</v>
      </c>
      <c r="N1411" s="45" t="e">
        <f>VLOOKUP(EVID_PASTVY!$H1411,KATEGORIE_ZVIRAT!$B$2:$M$31,8,FALSE)</f>
        <v>#N/A</v>
      </c>
      <c r="O1411" s="45" t="e">
        <f>VLOOKUP(EVID_PASTVY!$H1411,KATEGORIE_ZVIRAT!$B$2:$M$31,9,FALSE)</f>
        <v>#N/A</v>
      </c>
      <c r="P1411" s="54" t="e">
        <f>VLOOKUP(EVID_PASTVY!$H1411,KATEGORIE_ZVIRAT!$B$2:$M$31,7,FALSE)*L1411/1000*M1411/24*(F1411-E1411+1)/J1411</f>
        <v>#N/A</v>
      </c>
      <c r="Q1411" s="52" t="e">
        <f>VLOOKUP(EVID_PASTVY!$H1411,KATEGORIE_ZVIRAT!$B$2:$M$31,10,FALSE)*P1411*10</f>
        <v>#N/A</v>
      </c>
      <c r="R1411" s="52" t="e">
        <f>VLOOKUP(EVID_PASTVY!$H1411,KATEGORIE_ZVIRAT!$B$2:$M$31,11,FALSE)*P1411*10</f>
        <v>#N/A</v>
      </c>
      <c r="S1411" s="52" t="e">
        <f>VLOOKUP(EVID_PASTVY!$H1411,KATEGORIE_ZVIRAT!$B$2:$M$31,12,FALSE)*P1411*10</f>
        <v>#N/A</v>
      </c>
    </row>
    <row r="1412" spans="1:19" x14ac:dyDescent="0.2">
      <c r="A1412" s="32"/>
      <c r="B1412" s="37" t="e">
        <f>VLOOKUP($A1412,EVID_OSEVU!$A$1:$M$4972,2,FALSE)</f>
        <v>#N/A</v>
      </c>
      <c r="C1412" s="37" t="e">
        <f>VLOOKUP($A1412,EVID_OSEVU!$A$1:$M$4972,3,FALSE)</f>
        <v>#N/A</v>
      </c>
      <c r="D1412" s="45" t="e">
        <f>VLOOKUP($A1412,EVID_OSEVU!$A$1:$M$4972,4,FALSE)</f>
        <v>#N/A</v>
      </c>
      <c r="E1412" s="35"/>
      <c r="F1412" s="53"/>
      <c r="G1412" s="32"/>
      <c r="H1412" s="45" t="e">
        <f>VLOOKUP(G1412,Export7[#All],2,FALSE)</f>
        <v>#N/A</v>
      </c>
      <c r="I1412" s="45" t="e">
        <f>VLOOKUP($A1412,EVID_OSEVU!$A$1:$M$4972,10,FALSE)</f>
        <v>#N/A</v>
      </c>
      <c r="J1412" s="58" t="e">
        <f>VLOOKUP($A1412,EVID_OSEVU!$A$1:$M$4972,11,FALSE)</f>
        <v>#N/A</v>
      </c>
      <c r="K1412" s="33"/>
      <c r="L1412" s="45" t="e">
        <f>VLOOKUP(EVID_PASTVY!H1412,KATEGORIE_ZVIRAT!$B$2:$M$31,6,FALSE)*K1412</f>
        <v>#N/A</v>
      </c>
      <c r="M1412" s="33">
        <v>24</v>
      </c>
      <c r="N1412" s="45" t="e">
        <f>VLOOKUP(EVID_PASTVY!$H1412,KATEGORIE_ZVIRAT!$B$2:$M$31,8,FALSE)</f>
        <v>#N/A</v>
      </c>
      <c r="O1412" s="45" t="e">
        <f>VLOOKUP(EVID_PASTVY!$H1412,KATEGORIE_ZVIRAT!$B$2:$M$31,9,FALSE)</f>
        <v>#N/A</v>
      </c>
      <c r="P1412" s="54" t="e">
        <f>VLOOKUP(EVID_PASTVY!$H1412,KATEGORIE_ZVIRAT!$B$2:$M$31,7,FALSE)*L1412/1000*M1412/24*(F1412-E1412+1)/J1412</f>
        <v>#N/A</v>
      </c>
      <c r="Q1412" s="52" t="e">
        <f>VLOOKUP(EVID_PASTVY!$H1412,KATEGORIE_ZVIRAT!$B$2:$M$31,10,FALSE)*P1412*10</f>
        <v>#N/A</v>
      </c>
      <c r="R1412" s="52" t="e">
        <f>VLOOKUP(EVID_PASTVY!$H1412,KATEGORIE_ZVIRAT!$B$2:$M$31,11,FALSE)*P1412*10</f>
        <v>#N/A</v>
      </c>
      <c r="S1412" s="52" t="e">
        <f>VLOOKUP(EVID_PASTVY!$H1412,KATEGORIE_ZVIRAT!$B$2:$M$31,12,FALSE)*P1412*10</f>
        <v>#N/A</v>
      </c>
    </row>
    <row r="1413" spans="1:19" x14ac:dyDescent="0.2">
      <c r="A1413" s="32"/>
      <c r="B1413" s="37" t="e">
        <f>VLOOKUP($A1413,EVID_OSEVU!$A$1:$M$4972,2,FALSE)</f>
        <v>#N/A</v>
      </c>
      <c r="C1413" s="37" t="e">
        <f>VLOOKUP($A1413,EVID_OSEVU!$A$1:$M$4972,3,FALSE)</f>
        <v>#N/A</v>
      </c>
      <c r="D1413" s="45" t="e">
        <f>VLOOKUP($A1413,EVID_OSEVU!$A$1:$M$4972,4,FALSE)</f>
        <v>#N/A</v>
      </c>
      <c r="E1413" s="35"/>
      <c r="F1413" s="53"/>
      <c r="G1413" s="32"/>
      <c r="H1413" s="45" t="e">
        <f>VLOOKUP(G1413,Export7[#All],2,FALSE)</f>
        <v>#N/A</v>
      </c>
      <c r="I1413" s="45" t="e">
        <f>VLOOKUP($A1413,EVID_OSEVU!$A$1:$M$4972,10,FALSE)</f>
        <v>#N/A</v>
      </c>
      <c r="J1413" s="58" t="e">
        <f>VLOOKUP($A1413,EVID_OSEVU!$A$1:$M$4972,11,FALSE)</f>
        <v>#N/A</v>
      </c>
      <c r="K1413" s="33"/>
      <c r="L1413" s="45" t="e">
        <f>VLOOKUP(EVID_PASTVY!H1413,KATEGORIE_ZVIRAT!$B$2:$M$31,6,FALSE)*K1413</f>
        <v>#N/A</v>
      </c>
      <c r="M1413" s="33">
        <v>24</v>
      </c>
      <c r="N1413" s="45" t="e">
        <f>VLOOKUP(EVID_PASTVY!$H1413,KATEGORIE_ZVIRAT!$B$2:$M$31,8,FALSE)</f>
        <v>#N/A</v>
      </c>
      <c r="O1413" s="45" t="e">
        <f>VLOOKUP(EVID_PASTVY!$H1413,KATEGORIE_ZVIRAT!$B$2:$M$31,9,FALSE)</f>
        <v>#N/A</v>
      </c>
      <c r="P1413" s="54" t="e">
        <f>VLOOKUP(EVID_PASTVY!$H1413,KATEGORIE_ZVIRAT!$B$2:$M$31,7,FALSE)*L1413/1000*M1413/24*(F1413-E1413+1)/J1413</f>
        <v>#N/A</v>
      </c>
      <c r="Q1413" s="52" t="e">
        <f>VLOOKUP(EVID_PASTVY!$H1413,KATEGORIE_ZVIRAT!$B$2:$M$31,10,FALSE)*P1413*10</f>
        <v>#N/A</v>
      </c>
      <c r="R1413" s="52" t="e">
        <f>VLOOKUP(EVID_PASTVY!$H1413,KATEGORIE_ZVIRAT!$B$2:$M$31,11,FALSE)*P1413*10</f>
        <v>#N/A</v>
      </c>
      <c r="S1413" s="52" t="e">
        <f>VLOOKUP(EVID_PASTVY!$H1413,KATEGORIE_ZVIRAT!$B$2:$M$31,12,FALSE)*P1413*10</f>
        <v>#N/A</v>
      </c>
    </row>
    <row r="1414" spans="1:19" x14ac:dyDescent="0.2">
      <c r="A1414" s="32"/>
      <c r="B1414" s="37" t="e">
        <f>VLOOKUP($A1414,EVID_OSEVU!$A$1:$M$4972,2,FALSE)</f>
        <v>#N/A</v>
      </c>
      <c r="C1414" s="37" t="e">
        <f>VLOOKUP($A1414,EVID_OSEVU!$A$1:$M$4972,3,FALSE)</f>
        <v>#N/A</v>
      </c>
      <c r="D1414" s="45" t="e">
        <f>VLOOKUP($A1414,EVID_OSEVU!$A$1:$M$4972,4,FALSE)</f>
        <v>#N/A</v>
      </c>
      <c r="E1414" s="35"/>
      <c r="F1414" s="53"/>
      <c r="G1414" s="32"/>
      <c r="H1414" s="45" t="e">
        <f>VLOOKUP(G1414,Export7[#All],2,FALSE)</f>
        <v>#N/A</v>
      </c>
      <c r="I1414" s="45" t="e">
        <f>VLOOKUP($A1414,EVID_OSEVU!$A$1:$M$4972,10,FALSE)</f>
        <v>#N/A</v>
      </c>
      <c r="J1414" s="58" t="e">
        <f>VLOOKUP($A1414,EVID_OSEVU!$A$1:$M$4972,11,FALSE)</f>
        <v>#N/A</v>
      </c>
      <c r="K1414" s="33"/>
      <c r="L1414" s="45" t="e">
        <f>VLOOKUP(EVID_PASTVY!H1414,KATEGORIE_ZVIRAT!$B$2:$M$31,6,FALSE)*K1414</f>
        <v>#N/A</v>
      </c>
      <c r="M1414" s="33">
        <v>24</v>
      </c>
      <c r="N1414" s="45" t="e">
        <f>VLOOKUP(EVID_PASTVY!$H1414,KATEGORIE_ZVIRAT!$B$2:$M$31,8,FALSE)</f>
        <v>#N/A</v>
      </c>
      <c r="O1414" s="45" t="e">
        <f>VLOOKUP(EVID_PASTVY!$H1414,KATEGORIE_ZVIRAT!$B$2:$M$31,9,FALSE)</f>
        <v>#N/A</v>
      </c>
      <c r="P1414" s="54" t="e">
        <f>VLOOKUP(EVID_PASTVY!$H1414,KATEGORIE_ZVIRAT!$B$2:$M$31,7,FALSE)*L1414/1000*M1414/24*(F1414-E1414+1)/J1414</f>
        <v>#N/A</v>
      </c>
      <c r="Q1414" s="52" t="e">
        <f>VLOOKUP(EVID_PASTVY!$H1414,KATEGORIE_ZVIRAT!$B$2:$M$31,10,FALSE)*P1414*10</f>
        <v>#N/A</v>
      </c>
      <c r="R1414" s="52" t="e">
        <f>VLOOKUP(EVID_PASTVY!$H1414,KATEGORIE_ZVIRAT!$B$2:$M$31,11,FALSE)*P1414*10</f>
        <v>#N/A</v>
      </c>
      <c r="S1414" s="52" t="e">
        <f>VLOOKUP(EVID_PASTVY!$H1414,KATEGORIE_ZVIRAT!$B$2:$M$31,12,FALSE)*P1414*10</f>
        <v>#N/A</v>
      </c>
    </row>
    <row r="1415" spans="1:19" x14ac:dyDescent="0.2">
      <c r="A1415" s="32"/>
      <c r="B1415" s="37" t="e">
        <f>VLOOKUP($A1415,EVID_OSEVU!$A$1:$M$4972,2,FALSE)</f>
        <v>#N/A</v>
      </c>
      <c r="C1415" s="37" t="e">
        <f>VLOOKUP($A1415,EVID_OSEVU!$A$1:$M$4972,3,FALSE)</f>
        <v>#N/A</v>
      </c>
      <c r="D1415" s="45" t="e">
        <f>VLOOKUP($A1415,EVID_OSEVU!$A$1:$M$4972,4,FALSE)</f>
        <v>#N/A</v>
      </c>
      <c r="E1415" s="35"/>
      <c r="F1415" s="53"/>
      <c r="G1415" s="32"/>
      <c r="H1415" s="45" t="e">
        <f>VLOOKUP(G1415,Export7[#All],2,FALSE)</f>
        <v>#N/A</v>
      </c>
      <c r="I1415" s="45" t="e">
        <f>VLOOKUP($A1415,EVID_OSEVU!$A$1:$M$4972,10,FALSE)</f>
        <v>#N/A</v>
      </c>
      <c r="J1415" s="58" t="e">
        <f>VLOOKUP($A1415,EVID_OSEVU!$A$1:$M$4972,11,FALSE)</f>
        <v>#N/A</v>
      </c>
      <c r="K1415" s="33"/>
      <c r="L1415" s="45" t="e">
        <f>VLOOKUP(EVID_PASTVY!H1415,KATEGORIE_ZVIRAT!$B$2:$M$31,6,FALSE)*K1415</f>
        <v>#N/A</v>
      </c>
      <c r="M1415" s="33">
        <v>24</v>
      </c>
      <c r="N1415" s="45" t="e">
        <f>VLOOKUP(EVID_PASTVY!$H1415,KATEGORIE_ZVIRAT!$B$2:$M$31,8,FALSE)</f>
        <v>#N/A</v>
      </c>
      <c r="O1415" s="45" t="e">
        <f>VLOOKUP(EVID_PASTVY!$H1415,KATEGORIE_ZVIRAT!$B$2:$M$31,9,FALSE)</f>
        <v>#N/A</v>
      </c>
      <c r="P1415" s="54" t="e">
        <f>VLOOKUP(EVID_PASTVY!$H1415,KATEGORIE_ZVIRAT!$B$2:$M$31,7,FALSE)*L1415/1000*M1415/24*(F1415-E1415+1)/J1415</f>
        <v>#N/A</v>
      </c>
      <c r="Q1415" s="52" t="e">
        <f>VLOOKUP(EVID_PASTVY!$H1415,KATEGORIE_ZVIRAT!$B$2:$M$31,10,FALSE)*P1415*10</f>
        <v>#N/A</v>
      </c>
      <c r="R1415" s="52" t="e">
        <f>VLOOKUP(EVID_PASTVY!$H1415,KATEGORIE_ZVIRAT!$B$2:$M$31,11,FALSE)*P1415*10</f>
        <v>#N/A</v>
      </c>
      <c r="S1415" s="52" t="e">
        <f>VLOOKUP(EVID_PASTVY!$H1415,KATEGORIE_ZVIRAT!$B$2:$M$31,12,FALSE)*P1415*10</f>
        <v>#N/A</v>
      </c>
    </row>
    <row r="1416" spans="1:19" x14ac:dyDescent="0.2">
      <c r="A1416" s="32"/>
      <c r="B1416" s="37" t="e">
        <f>VLOOKUP($A1416,EVID_OSEVU!$A$1:$M$4972,2,FALSE)</f>
        <v>#N/A</v>
      </c>
      <c r="C1416" s="37" t="e">
        <f>VLOOKUP($A1416,EVID_OSEVU!$A$1:$M$4972,3,FALSE)</f>
        <v>#N/A</v>
      </c>
      <c r="D1416" s="45" t="e">
        <f>VLOOKUP($A1416,EVID_OSEVU!$A$1:$M$4972,4,FALSE)</f>
        <v>#N/A</v>
      </c>
      <c r="E1416" s="35"/>
      <c r="F1416" s="53"/>
      <c r="G1416" s="32"/>
      <c r="H1416" s="45" t="e">
        <f>VLOOKUP(G1416,Export7[#All],2,FALSE)</f>
        <v>#N/A</v>
      </c>
      <c r="I1416" s="45" t="e">
        <f>VLOOKUP($A1416,EVID_OSEVU!$A$1:$M$4972,10,FALSE)</f>
        <v>#N/A</v>
      </c>
      <c r="J1416" s="58" t="e">
        <f>VLOOKUP($A1416,EVID_OSEVU!$A$1:$M$4972,11,FALSE)</f>
        <v>#N/A</v>
      </c>
      <c r="K1416" s="33"/>
      <c r="L1416" s="45" t="e">
        <f>VLOOKUP(EVID_PASTVY!H1416,KATEGORIE_ZVIRAT!$B$2:$M$31,6,FALSE)*K1416</f>
        <v>#N/A</v>
      </c>
      <c r="M1416" s="33">
        <v>24</v>
      </c>
      <c r="N1416" s="45" t="e">
        <f>VLOOKUP(EVID_PASTVY!$H1416,KATEGORIE_ZVIRAT!$B$2:$M$31,8,FALSE)</f>
        <v>#N/A</v>
      </c>
      <c r="O1416" s="45" t="e">
        <f>VLOOKUP(EVID_PASTVY!$H1416,KATEGORIE_ZVIRAT!$B$2:$M$31,9,FALSE)</f>
        <v>#N/A</v>
      </c>
      <c r="P1416" s="54" t="e">
        <f>VLOOKUP(EVID_PASTVY!$H1416,KATEGORIE_ZVIRAT!$B$2:$M$31,7,FALSE)*L1416/1000*M1416/24*(F1416-E1416+1)/J1416</f>
        <v>#N/A</v>
      </c>
      <c r="Q1416" s="52" t="e">
        <f>VLOOKUP(EVID_PASTVY!$H1416,KATEGORIE_ZVIRAT!$B$2:$M$31,10,FALSE)*P1416*10</f>
        <v>#N/A</v>
      </c>
      <c r="R1416" s="52" t="e">
        <f>VLOOKUP(EVID_PASTVY!$H1416,KATEGORIE_ZVIRAT!$B$2:$M$31,11,FALSE)*P1416*10</f>
        <v>#N/A</v>
      </c>
      <c r="S1416" s="52" t="e">
        <f>VLOOKUP(EVID_PASTVY!$H1416,KATEGORIE_ZVIRAT!$B$2:$M$31,12,FALSE)*P1416*10</f>
        <v>#N/A</v>
      </c>
    </row>
    <row r="1417" spans="1:19" x14ac:dyDescent="0.2">
      <c r="A1417" s="32"/>
      <c r="B1417" s="37" t="e">
        <f>VLOOKUP($A1417,EVID_OSEVU!$A$1:$M$4972,2,FALSE)</f>
        <v>#N/A</v>
      </c>
      <c r="C1417" s="37" t="e">
        <f>VLOOKUP($A1417,EVID_OSEVU!$A$1:$M$4972,3,FALSE)</f>
        <v>#N/A</v>
      </c>
      <c r="D1417" s="45" t="e">
        <f>VLOOKUP($A1417,EVID_OSEVU!$A$1:$M$4972,4,FALSE)</f>
        <v>#N/A</v>
      </c>
      <c r="E1417" s="35"/>
      <c r="F1417" s="53"/>
      <c r="G1417" s="32"/>
      <c r="H1417" s="45" t="e">
        <f>VLOOKUP(G1417,Export7[#All],2,FALSE)</f>
        <v>#N/A</v>
      </c>
      <c r="I1417" s="45" t="e">
        <f>VLOOKUP($A1417,EVID_OSEVU!$A$1:$M$4972,10,FALSE)</f>
        <v>#N/A</v>
      </c>
      <c r="J1417" s="58" t="e">
        <f>VLOOKUP($A1417,EVID_OSEVU!$A$1:$M$4972,11,FALSE)</f>
        <v>#N/A</v>
      </c>
      <c r="K1417" s="33"/>
      <c r="L1417" s="45" t="e">
        <f>VLOOKUP(EVID_PASTVY!H1417,KATEGORIE_ZVIRAT!$B$2:$M$31,6,FALSE)*K1417</f>
        <v>#N/A</v>
      </c>
      <c r="M1417" s="33">
        <v>24</v>
      </c>
      <c r="N1417" s="45" t="e">
        <f>VLOOKUP(EVID_PASTVY!$H1417,KATEGORIE_ZVIRAT!$B$2:$M$31,8,FALSE)</f>
        <v>#N/A</v>
      </c>
      <c r="O1417" s="45" t="e">
        <f>VLOOKUP(EVID_PASTVY!$H1417,KATEGORIE_ZVIRAT!$B$2:$M$31,9,FALSE)</f>
        <v>#N/A</v>
      </c>
      <c r="P1417" s="54" t="e">
        <f>VLOOKUP(EVID_PASTVY!$H1417,KATEGORIE_ZVIRAT!$B$2:$M$31,7,FALSE)*L1417/1000*M1417/24*(F1417-E1417+1)/J1417</f>
        <v>#N/A</v>
      </c>
      <c r="Q1417" s="52" t="e">
        <f>VLOOKUP(EVID_PASTVY!$H1417,KATEGORIE_ZVIRAT!$B$2:$M$31,10,FALSE)*P1417*10</f>
        <v>#N/A</v>
      </c>
      <c r="R1417" s="52" t="e">
        <f>VLOOKUP(EVID_PASTVY!$H1417,KATEGORIE_ZVIRAT!$B$2:$M$31,11,FALSE)*P1417*10</f>
        <v>#N/A</v>
      </c>
      <c r="S1417" s="52" t="e">
        <f>VLOOKUP(EVID_PASTVY!$H1417,KATEGORIE_ZVIRAT!$B$2:$M$31,12,FALSE)*P1417*10</f>
        <v>#N/A</v>
      </c>
    </row>
    <row r="1418" spans="1:19" x14ac:dyDescent="0.2">
      <c r="A1418" s="32"/>
      <c r="B1418" s="37" t="e">
        <f>VLOOKUP($A1418,EVID_OSEVU!$A$1:$M$4972,2,FALSE)</f>
        <v>#N/A</v>
      </c>
      <c r="C1418" s="37" t="e">
        <f>VLOOKUP($A1418,EVID_OSEVU!$A$1:$M$4972,3,FALSE)</f>
        <v>#N/A</v>
      </c>
      <c r="D1418" s="45" t="e">
        <f>VLOOKUP($A1418,EVID_OSEVU!$A$1:$M$4972,4,FALSE)</f>
        <v>#N/A</v>
      </c>
      <c r="E1418" s="35"/>
      <c r="F1418" s="53"/>
      <c r="G1418" s="32"/>
      <c r="H1418" s="45" t="e">
        <f>VLOOKUP(G1418,Export7[#All],2,FALSE)</f>
        <v>#N/A</v>
      </c>
      <c r="I1418" s="45" t="e">
        <f>VLOOKUP($A1418,EVID_OSEVU!$A$1:$M$4972,10,FALSE)</f>
        <v>#N/A</v>
      </c>
      <c r="J1418" s="58" t="e">
        <f>VLOOKUP($A1418,EVID_OSEVU!$A$1:$M$4972,11,FALSE)</f>
        <v>#N/A</v>
      </c>
      <c r="K1418" s="33"/>
      <c r="L1418" s="45" t="e">
        <f>VLOOKUP(EVID_PASTVY!H1418,KATEGORIE_ZVIRAT!$B$2:$M$31,6,FALSE)*K1418</f>
        <v>#N/A</v>
      </c>
      <c r="M1418" s="33">
        <v>24</v>
      </c>
      <c r="N1418" s="45" t="e">
        <f>VLOOKUP(EVID_PASTVY!$H1418,KATEGORIE_ZVIRAT!$B$2:$M$31,8,FALSE)</f>
        <v>#N/A</v>
      </c>
      <c r="O1418" s="45" t="e">
        <f>VLOOKUP(EVID_PASTVY!$H1418,KATEGORIE_ZVIRAT!$B$2:$M$31,9,FALSE)</f>
        <v>#N/A</v>
      </c>
      <c r="P1418" s="54" t="e">
        <f>VLOOKUP(EVID_PASTVY!$H1418,KATEGORIE_ZVIRAT!$B$2:$M$31,7,FALSE)*L1418/1000*M1418/24*(F1418-E1418+1)/J1418</f>
        <v>#N/A</v>
      </c>
      <c r="Q1418" s="52" t="e">
        <f>VLOOKUP(EVID_PASTVY!$H1418,KATEGORIE_ZVIRAT!$B$2:$M$31,10,FALSE)*P1418*10</f>
        <v>#N/A</v>
      </c>
      <c r="R1418" s="52" t="e">
        <f>VLOOKUP(EVID_PASTVY!$H1418,KATEGORIE_ZVIRAT!$B$2:$M$31,11,FALSE)*P1418*10</f>
        <v>#N/A</v>
      </c>
      <c r="S1418" s="52" t="e">
        <f>VLOOKUP(EVID_PASTVY!$H1418,KATEGORIE_ZVIRAT!$B$2:$M$31,12,FALSE)*P1418*10</f>
        <v>#N/A</v>
      </c>
    </row>
    <row r="1419" spans="1:19" x14ac:dyDescent="0.2">
      <c r="A1419" s="32"/>
      <c r="B1419" s="37" t="e">
        <f>VLOOKUP($A1419,EVID_OSEVU!$A$1:$M$4972,2,FALSE)</f>
        <v>#N/A</v>
      </c>
      <c r="C1419" s="37" t="e">
        <f>VLOOKUP($A1419,EVID_OSEVU!$A$1:$M$4972,3,FALSE)</f>
        <v>#N/A</v>
      </c>
      <c r="D1419" s="45" t="e">
        <f>VLOOKUP($A1419,EVID_OSEVU!$A$1:$M$4972,4,FALSE)</f>
        <v>#N/A</v>
      </c>
      <c r="E1419" s="35"/>
      <c r="F1419" s="53"/>
      <c r="G1419" s="32"/>
      <c r="H1419" s="45" t="e">
        <f>VLOOKUP(G1419,Export7[#All],2,FALSE)</f>
        <v>#N/A</v>
      </c>
      <c r="I1419" s="45" t="e">
        <f>VLOOKUP($A1419,EVID_OSEVU!$A$1:$M$4972,10,FALSE)</f>
        <v>#N/A</v>
      </c>
      <c r="J1419" s="58" t="e">
        <f>VLOOKUP($A1419,EVID_OSEVU!$A$1:$M$4972,11,FALSE)</f>
        <v>#N/A</v>
      </c>
      <c r="K1419" s="33"/>
      <c r="L1419" s="45" t="e">
        <f>VLOOKUP(EVID_PASTVY!H1419,KATEGORIE_ZVIRAT!$B$2:$M$31,6,FALSE)*K1419</f>
        <v>#N/A</v>
      </c>
      <c r="M1419" s="33">
        <v>24</v>
      </c>
      <c r="N1419" s="45" t="e">
        <f>VLOOKUP(EVID_PASTVY!$H1419,KATEGORIE_ZVIRAT!$B$2:$M$31,8,FALSE)</f>
        <v>#N/A</v>
      </c>
      <c r="O1419" s="45" t="e">
        <f>VLOOKUP(EVID_PASTVY!$H1419,KATEGORIE_ZVIRAT!$B$2:$M$31,9,FALSE)</f>
        <v>#N/A</v>
      </c>
      <c r="P1419" s="54" t="e">
        <f>VLOOKUP(EVID_PASTVY!$H1419,KATEGORIE_ZVIRAT!$B$2:$M$31,7,FALSE)*L1419/1000*M1419/24*(F1419-E1419+1)/J1419</f>
        <v>#N/A</v>
      </c>
      <c r="Q1419" s="52" t="e">
        <f>VLOOKUP(EVID_PASTVY!$H1419,KATEGORIE_ZVIRAT!$B$2:$M$31,10,FALSE)*P1419*10</f>
        <v>#N/A</v>
      </c>
      <c r="R1419" s="52" t="e">
        <f>VLOOKUP(EVID_PASTVY!$H1419,KATEGORIE_ZVIRAT!$B$2:$M$31,11,FALSE)*P1419*10</f>
        <v>#N/A</v>
      </c>
      <c r="S1419" s="52" t="e">
        <f>VLOOKUP(EVID_PASTVY!$H1419,KATEGORIE_ZVIRAT!$B$2:$M$31,12,FALSE)*P1419*10</f>
        <v>#N/A</v>
      </c>
    </row>
    <row r="1420" spans="1:19" x14ac:dyDescent="0.2">
      <c r="A1420" s="32"/>
      <c r="B1420" s="37" t="e">
        <f>VLOOKUP($A1420,EVID_OSEVU!$A$1:$M$4972,2,FALSE)</f>
        <v>#N/A</v>
      </c>
      <c r="C1420" s="37" t="e">
        <f>VLOOKUP($A1420,EVID_OSEVU!$A$1:$M$4972,3,FALSE)</f>
        <v>#N/A</v>
      </c>
      <c r="D1420" s="45" t="e">
        <f>VLOOKUP($A1420,EVID_OSEVU!$A$1:$M$4972,4,FALSE)</f>
        <v>#N/A</v>
      </c>
      <c r="E1420" s="35"/>
      <c r="F1420" s="53"/>
      <c r="G1420" s="32"/>
      <c r="H1420" s="45" t="e">
        <f>VLOOKUP(G1420,Export7[#All],2,FALSE)</f>
        <v>#N/A</v>
      </c>
      <c r="I1420" s="45" t="e">
        <f>VLOOKUP($A1420,EVID_OSEVU!$A$1:$M$4972,10,FALSE)</f>
        <v>#N/A</v>
      </c>
      <c r="J1420" s="58" t="e">
        <f>VLOOKUP($A1420,EVID_OSEVU!$A$1:$M$4972,11,FALSE)</f>
        <v>#N/A</v>
      </c>
      <c r="K1420" s="33"/>
      <c r="L1420" s="45" t="e">
        <f>VLOOKUP(EVID_PASTVY!H1420,KATEGORIE_ZVIRAT!$B$2:$M$31,6,FALSE)*K1420</f>
        <v>#N/A</v>
      </c>
      <c r="M1420" s="33">
        <v>24</v>
      </c>
      <c r="N1420" s="45" t="e">
        <f>VLOOKUP(EVID_PASTVY!$H1420,KATEGORIE_ZVIRAT!$B$2:$M$31,8,FALSE)</f>
        <v>#N/A</v>
      </c>
      <c r="O1420" s="45" t="e">
        <f>VLOOKUP(EVID_PASTVY!$H1420,KATEGORIE_ZVIRAT!$B$2:$M$31,9,FALSE)</f>
        <v>#N/A</v>
      </c>
      <c r="P1420" s="54" t="e">
        <f>VLOOKUP(EVID_PASTVY!$H1420,KATEGORIE_ZVIRAT!$B$2:$M$31,7,FALSE)*L1420/1000*M1420/24*(F1420-E1420+1)/J1420</f>
        <v>#N/A</v>
      </c>
      <c r="Q1420" s="52" t="e">
        <f>VLOOKUP(EVID_PASTVY!$H1420,KATEGORIE_ZVIRAT!$B$2:$M$31,10,FALSE)*P1420*10</f>
        <v>#N/A</v>
      </c>
      <c r="R1420" s="52" t="e">
        <f>VLOOKUP(EVID_PASTVY!$H1420,KATEGORIE_ZVIRAT!$B$2:$M$31,11,FALSE)*P1420*10</f>
        <v>#N/A</v>
      </c>
      <c r="S1420" s="52" t="e">
        <f>VLOOKUP(EVID_PASTVY!$H1420,KATEGORIE_ZVIRAT!$B$2:$M$31,12,FALSE)*P1420*10</f>
        <v>#N/A</v>
      </c>
    </row>
    <row r="1421" spans="1:19" x14ac:dyDescent="0.2">
      <c r="A1421" s="32"/>
      <c r="B1421" s="37" t="e">
        <f>VLOOKUP($A1421,EVID_OSEVU!$A$1:$M$4972,2,FALSE)</f>
        <v>#N/A</v>
      </c>
      <c r="C1421" s="37" t="e">
        <f>VLOOKUP($A1421,EVID_OSEVU!$A$1:$M$4972,3,FALSE)</f>
        <v>#N/A</v>
      </c>
      <c r="D1421" s="45" t="e">
        <f>VLOOKUP($A1421,EVID_OSEVU!$A$1:$M$4972,4,FALSE)</f>
        <v>#N/A</v>
      </c>
      <c r="E1421" s="35"/>
      <c r="F1421" s="53"/>
      <c r="G1421" s="32"/>
      <c r="H1421" s="45" t="e">
        <f>VLOOKUP(G1421,Export7[#All],2,FALSE)</f>
        <v>#N/A</v>
      </c>
      <c r="I1421" s="45" t="e">
        <f>VLOOKUP($A1421,EVID_OSEVU!$A$1:$M$4972,10,FALSE)</f>
        <v>#N/A</v>
      </c>
      <c r="J1421" s="58" t="e">
        <f>VLOOKUP($A1421,EVID_OSEVU!$A$1:$M$4972,11,FALSE)</f>
        <v>#N/A</v>
      </c>
      <c r="K1421" s="33"/>
      <c r="L1421" s="45" t="e">
        <f>VLOOKUP(EVID_PASTVY!H1421,KATEGORIE_ZVIRAT!$B$2:$M$31,6,FALSE)*K1421</f>
        <v>#N/A</v>
      </c>
      <c r="M1421" s="33">
        <v>24</v>
      </c>
      <c r="N1421" s="45" t="e">
        <f>VLOOKUP(EVID_PASTVY!$H1421,KATEGORIE_ZVIRAT!$B$2:$M$31,8,FALSE)</f>
        <v>#N/A</v>
      </c>
      <c r="O1421" s="45" t="e">
        <f>VLOOKUP(EVID_PASTVY!$H1421,KATEGORIE_ZVIRAT!$B$2:$M$31,9,FALSE)</f>
        <v>#N/A</v>
      </c>
      <c r="P1421" s="54" t="e">
        <f>VLOOKUP(EVID_PASTVY!$H1421,KATEGORIE_ZVIRAT!$B$2:$M$31,7,FALSE)*L1421/1000*M1421/24*(F1421-E1421+1)/J1421</f>
        <v>#N/A</v>
      </c>
      <c r="Q1421" s="52" t="e">
        <f>VLOOKUP(EVID_PASTVY!$H1421,KATEGORIE_ZVIRAT!$B$2:$M$31,10,FALSE)*P1421*10</f>
        <v>#N/A</v>
      </c>
      <c r="R1421" s="52" t="e">
        <f>VLOOKUP(EVID_PASTVY!$H1421,KATEGORIE_ZVIRAT!$B$2:$M$31,11,FALSE)*P1421*10</f>
        <v>#N/A</v>
      </c>
      <c r="S1421" s="52" t="e">
        <f>VLOOKUP(EVID_PASTVY!$H1421,KATEGORIE_ZVIRAT!$B$2:$M$31,12,FALSE)*P1421*10</f>
        <v>#N/A</v>
      </c>
    </row>
    <row r="1422" spans="1:19" x14ac:dyDescent="0.2">
      <c r="A1422" s="32"/>
      <c r="B1422" s="37" t="e">
        <f>VLOOKUP($A1422,EVID_OSEVU!$A$1:$M$4972,2,FALSE)</f>
        <v>#N/A</v>
      </c>
      <c r="C1422" s="37" t="e">
        <f>VLOOKUP($A1422,EVID_OSEVU!$A$1:$M$4972,3,FALSE)</f>
        <v>#N/A</v>
      </c>
      <c r="D1422" s="45" t="e">
        <f>VLOOKUP($A1422,EVID_OSEVU!$A$1:$M$4972,4,FALSE)</f>
        <v>#N/A</v>
      </c>
      <c r="E1422" s="35"/>
      <c r="F1422" s="53"/>
      <c r="G1422" s="32"/>
      <c r="H1422" s="45" t="e">
        <f>VLOOKUP(G1422,Export7[#All],2,FALSE)</f>
        <v>#N/A</v>
      </c>
      <c r="I1422" s="45" t="e">
        <f>VLOOKUP($A1422,EVID_OSEVU!$A$1:$M$4972,10,FALSE)</f>
        <v>#N/A</v>
      </c>
      <c r="J1422" s="58" t="e">
        <f>VLOOKUP($A1422,EVID_OSEVU!$A$1:$M$4972,11,FALSE)</f>
        <v>#N/A</v>
      </c>
      <c r="K1422" s="33"/>
      <c r="L1422" s="45" t="e">
        <f>VLOOKUP(EVID_PASTVY!H1422,KATEGORIE_ZVIRAT!$B$2:$M$31,6,FALSE)*K1422</f>
        <v>#N/A</v>
      </c>
      <c r="M1422" s="33">
        <v>24</v>
      </c>
      <c r="N1422" s="45" t="e">
        <f>VLOOKUP(EVID_PASTVY!$H1422,KATEGORIE_ZVIRAT!$B$2:$M$31,8,FALSE)</f>
        <v>#N/A</v>
      </c>
      <c r="O1422" s="45" t="e">
        <f>VLOOKUP(EVID_PASTVY!$H1422,KATEGORIE_ZVIRAT!$B$2:$M$31,9,FALSE)</f>
        <v>#N/A</v>
      </c>
      <c r="P1422" s="54" t="e">
        <f>VLOOKUP(EVID_PASTVY!$H1422,KATEGORIE_ZVIRAT!$B$2:$M$31,7,FALSE)*L1422/1000*M1422/24*(F1422-E1422+1)/J1422</f>
        <v>#N/A</v>
      </c>
      <c r="Q1422" s="52" t="e">
        <f>VLOOKUP(EVID_PASTVY!$H1422,KATEGORIE_ZVIRAT!$B$2:$M$31,10,FALSE)*P1422*10</f>
        <v>#N/A</v>
      </c>
      <c r="R1422" s="52" t="e">
        <f>VLOOKUP(EVID_PASTVY!$H1422,KATEGORIE_ZVIRAT!$B$2:$M$31,11,FALSE)*P1422*10</f>
        <v>#N/A</v>
      </c>
      <c r="S1422" s="52" t="e">
        <f>VLOOKUP(EVID_PASTVY!$H1422,KATEGORIE_ZVIRAT!$B$2:$M$31,12,FALSE)*P1422*10</f>
        <v>#N/A</v>
      </c>
    </row>
    <row r="1423" spans="1:19" x14ac:dyDescent="0.2">
      <c r="A1423" s="32"/>
      <c r="B1423" s="37" t="e">
        <f>VLOOKUP($A1423,EVID_OSEVU!$A$1:$M$4972,2,FALSE)</f>
        <v>#N/A</v>
      </c>
      <c r="C1423" s="37" t="e">
        <f>VLOOKUP($A1423,EVID_OSEVU!$A$1:$M$4972,3,FALSE)</f>
        <v>#N/A</v>
      </c>
      <c r="D1423" s="45" t="e">
        <f>VLOOKUP($A1423,EVID_OSEVU!$A$1:$M$4972,4,FALSE)</f>
        <v>#N/A</v>
      </c>
      <c r="E1423" s="35"/>
      <c r="F1423" s="53"/>
      <c r="G1423" s="32"/>
      <c r="H1423" s="45" t="e">
        <f>VLOOKUP(G1423,Export7[#All],2,FALSE)</f>
        <v>#N/A</v>
      </c>
      <c r="I1423" s="45" t="e">
        <f>VLOOKUP($A1423,EVID_OSEVU!$A$1:$M$4972,10,FALSE)</f>
        <v>#N/A</v>
      </c>
      <c r="J1423" s="58" t="e">
        <f>VLOOKUP($A1423,EVID_OSEVU!$A$1:$M$4972,11,FALSE)</f>
        <v>#N/A</v>
      </c>
      <c r="K1423" s="33"/>
      <c r="L1423" s="45" t="e">
        <f>VLOOKUP(EVID_PASTVY!H1423,KATEGORIE_ZVIRAT!$B$2:$M$31,6,FALSE)*K1423</f>
        <v>#N/A</v>
      </c>
      <c r="M1423" s="33">
        <v>24</v>
      </c>
      <c r="N1423" s="45" t="e">
        <f>VLOOKUP(EVID_PASTVY!$H1423,KATEGORIE_ZVIRAT!$B$2:$M$31,8,FALSE)</f>
        <v>#N/A</v>
      </c>
      <c r="O1423" s="45" t="e">
        <f>VLOOKUP(EVID_PASTVY!$H1423,KATEGORIE_ZVIRAT!$B$2:$M$31,9,FALSE)</f>
        <v>#N/A</v>
      </c>
      <c r="P1423" s="54" t="e">
        <f>VLOOKUP(EVID_PASTVY!$H1423,KATEGORIE_ZVIRAT!$B$2:$M$31,7,FALSE)*L1423/1000*M1423/24*(F1423-E1423+1)/J1423</f>
        <v>#N/A</v>
      </c>
      <c r="Q1423" s="52" t="e">
        <f>VLOOKUP(EVID_PASTVY!$H1423,KATEGORIE_ZVIRAT!$B$2:$M$31,10,FALSE)*P1423*10</f>
        <v>#N/A</v>
      </c>
      <c r="R1423" s="52" t="e">
        <f>VLOOKUP(EVID_PASTVY!$H1423,KATEGORIE_ZVIRAT!$B$2:$M$31,11,FALSE)*P1423*10</f>
        <v>#N/A</v>
      </c>
      <c r="S1423" s="52" t="e">
        <f>VLOOKUP(EVID_PASTVY!$H1423,KATEGORIE_ZVIRAT!$B$2:$M$31,12,FALSE)*P1423*10</f>
        <v>#N/A</v>
      </c>
    </row>
    <row r="1424" spans="1:19" x14ac:dyDescent="0.2">
      <c r="A1424" s="32"/>
      <c r="B1424" s="37" t="e">
        <f>VLOOKUP($A1424,EVID_OSEVU!$A$1:$M$4972,2,FALSE)</f>
        <v>#N/A</v>
      </c>
      <c r="C1424" s="37" t="e">
        <f>VLOOKUP($A1424,EVID_OSEVU!$A$1:$M$4972,3,FALSE)</f>
        <v>#N/A</v>
      </c>
      <c r="D1424" s="45" t="e">
        <f>VLOOKUP($A1424,EVID_OSEVU!$A$1:$M$4972,4,FALSE)</f>
        <v>#N/A</v>
      </c>
      <c r="E1424" s="35"/>
      <c r="F1424" s="53"/>
      <c r="G1424" s="32"/>
      <c r="H1424" s="45" t="e">
        <f>VLOOKUP(G1424,Export7[#All],2,FALSE)</f>
        <v>#N/A</v>
      </c>
      <c r="I1424" s="45" t="e">
        <f>VLOOKUP($A1424,EVID_OSEVU!$A$1:$M$4972,10,FALSE)</f>
        <v>#N/A</v>
      </c>
      <c r="J1424" s="58" t="e">
        <f>VLOOKUP($A1424,EVID_OSEVU!$A$1:$M$4972,11,FALSE)</f>
        <v>#N/A</v>
      </c>
      <c r="K1424" s="33"/>
      <c r="L1424" s="45" t="e">
        <f>VLOOKUP(EVID_PASTVY!H1424,KATEGORIE_ZVIRAT!$B$2:$M$31,6,FALSE)*K1424</f>
        <v>#N/A</v>
      </c>
      <c r="M1424" s="33">
        <v>24</v>
      </c>
      <c r="N1424" s="45" t="e">
        <f>VLOOKUP(EVID_PASTVY!$H1424,KATEGORIE_ZVIRAT!$B$2:$M$31,8,FALSE)</f>
        <v>#N/A</v>
      </c>
      <c r="O1424" s="45" t="e">
        <f>VLOOKUP(EVID_PASTVY!$H1424,KATEGORIE_ZVIRAT!$B$2:$M$31,9,FALSE)</f>
        <v>#N/A</v>
      </c>
      <c r="P1424" s="54" t="e">
        <f>VLOOKUP(EVID_PASTVY!$H1424,KATEGORIE_ZVIRAT!$B$2:$M$31,7,FALSE)*L1424/1000*M1424/24*(F1424-E1424+1)/J1424</f>
        <v>#N/A</v>
      </c>
      <c r="Q1424" s="52" t="e">
        <f>VLOOKUP(EVID_PASTVY!$H1424,KATEGORIE_ZVIRAT!$B$2:$M$31,10,FALSE)*P1424*10</f>
        <v>#N/A</v>
      </c>
      <c r="R1424" s="52" t="e">
        <f>VLOOKUP(EVID_PASTVY!$H1424,KATEGORIE_ZVIRAT!$B$2:$M$31,11,FALSE)*P1424*10</f>
        <v>#N/A</v>
      </c>
      <c r="S1424" s="52" t="e">
        <f>VLOOKUP(EVID_PASTVY!$H1424,KATEGORIE_ZVIRAT!$B$2:$M$31,12,FALSE)*P1424*10</f>
        <v>#N/A</v>
      </c>
    </row>
    <row r="1425" spans="1:19" x14ac:dyDescent="0.2">
      <c r="A1425" s="32"/>
      <c r="B1425" s="37" t="e">
        <f>VLOOKUP($A1425,EVID_OSEVU!$A$1:$M$4972,2,FALSE)</f>
        <v>#N/A</v>
      </c>
      <c r="C1425" s="37" t="e">
        <f>VLOOKUP($A1425,EVID_OSEVU!$A$1:$M$4972,3,FALSE)</f>
        <v>#N/A</v>
      </c>
      <c r="D1425" s="45" t="e">
        <f>VLOOKUP($A1425,EVID_OSEVU!$A$1:$M$4972,4,FALSE)</f>
        <v>#N/A</v>
      </c>
      <c r="E1425" s="35"/>
      <c r="F1425" s="53"/>
      <c r="G1425" s="32"/>
      <c r="H1425" s="45" t="e">
        <f>VLOOKUP(G1425,Export7[#All],2,FALSE)</f>
        <v>#N/A</v>
      </c>
      <c r="I1425" s="45" t="e">
        <f>VLOOKUP($A1425,EVID_OSEVU!$A$1:$M$4972,10,FALSE)</f>
        <v>#N/A</v>
      </c>
      <c r="J1425" s="58" t="e">
        <f>VLOOKUP($A1425,EVID_OSEVU!$A$1:$M$4972,11,FALSE)</f>
        <v>#N/A</v>
      </c>
      <c r="K1425" s="33"/>
      <c r="L1425" s="45" t="e">
        <f>VLOOKUP(EVID_PASTVY!H1425,KATEGORIE_ZVIRAT!$B$2:$M$31,6,FALSE)*K1425</f>
        <v>#N/A</v>
      </c>
      <c r="M1425" s="33">
        <v>24</v>
      </c>
      <c r="N1425" s="45" t="e">
        <f>VLOOKUP(EVID_PASTVY!$H1425,KATEGORIE_ZVIRAT!$B$2:$M$31,8,FALSE)</f>
        <v>#N/A</v>
      </c>
      <c r="O1425" s="45" t="e">
        <f>VLOOKUP(EVID_PASTVY!$H1425,KATEGORIE_ZVIRAT!$B$2:$M$31,9,FALSE)</f>
        <v>#N/A</v>
      </c>
      <c r="P1425" s="54" t="e">
        <f>VLOOKUP(EVID_PASTVY!$H1425,KATEGORIE_ZVIRAT!$B$2:$M$31,7,FALSE)*L1425/1000*M1425/24*(F1425-E1425+1)/J1425</f>
        <v>#N/A</v>
      </c>
      <c r="Q1425" s="52" t="e">
        <f>VLOOKUP(EVID_PASTVY!$H1425,KATEGORIE_ZVIRAT!$B$2:$M$31,10,FALSE)*P1425*10</f>
        <v>#N/A</v>
      </c>
      <c r="R1425" s="52" t="e">
        <f>VLOOKUP(EVID_PASTVY!$H1425,KATEGORIE_ZVIRAT!$B$2:$M$31,11,FALSE)*P1425*10</f>
        <v>#N/A</v>
      </c>
      <c r="S1425" s="52" t="e">
        <f>VLOOKUP(EVID_PASTVY!$H1425,KATEGORIE_ZVIRAT!$B$2:$M$31,12,FALSE)*P1425*10</f>
        <v>#N/A</v>
      </c>
    </row>
    <row r="1426" spans="1:19" x14ac:dyDescent="0.2">
      <c r="A1426" s="32"/>
      <c r="B1426" s="37" t="e">
        <f>VLOOKUP($A1426,EVID_OSEVU!$A$1:$M$4972,2,FALSE)</f>
        <v>#N/A</v>
      </c>
      <c r="C1426" s="37" t="e">
        <f>VLOOKUP($A1426,EVID_OSEVU!$A$1:$M$4972,3,FALSE)</f>
        <v>#N/A</v>
      </c>
      <c r="D1426" s="45" t="e">
        <f>VLOOKUP($A1426,EVID_OSEVU!$A$1:$M$4972,4,FALSE)</f>
        <v>#N/A</v>
      </c>
      <c r="E1426" s="35"/>
      <c r="F1426" s="53"/>
      <c r="G1426" s="32"/>
      <c r="H1426" s="45" t="e">
        <f>VLOOKUP(G1426,Export7[#All],2,FALSE)</f>
        <v>#N/A</v>
      </c>
      <c r="I1426" s="45" t="e">
        <f>VLOOKUP($A1426,EVID_OSEVU!$A$1:$M$4972,10,FALSE)</f>
        <v>#N/A</v>
      </c>
      <c r="J1426" s="58" t="e">
        <f>VLOOKUP($A1426,EVID_OSEVU!$A$1:$M$4972,11,FALSE)</f>
        <v>#N/A</v>
      </c>
      <c r="K1426" s="33"/>
      <c r="L1426" s="45" t="e">
        <f>VLOOKUP(EVID_PASTVY!H1426,KATEGORIE_ZVIRAT!$B$2:$M$31,6,FALSE)*K1426</f>
        <v>#N/A</v>
      </c>
      <c r="M1426" s="33">
        <v>24</v>
      </c>
      <c r="N1426" s="45" t="e">
        <f>VLOOKUP(EVID_PASTVY!$H1426,KATEGORIE_ZVIRAT!$B$2:$M$31,8,FALSE)</f>
        <v>#N/A</v>
      </c>
      <c r="O1426" s="45" t="e">
        <f>VLOOKUP(EVID_PASTVY!$H1426,KATEGORIE_ZVIRAT!$B$2:$M$31,9,FALSE)</f>
        <v>#N/A</v>
      </c>
      <c r="P1426" s="54" t="e">
        <f>VLOOKUP(EVID_PASTVY!$H1426,KATEGORIE_ZVIRAT!$B$2:$M$31,7,FALSE)*L1426/1000*M1426/24*(F1426-E1426+1)/J1426</f>
        <v>#N/A</v>
      </c>
      <c r="Q1426" s="52" t="e">
        <f>VLOOKUP(EVID_PASTVY!$H1426,KATEGORIE_ZVIRAT!$B$2:$M$31,10,FALSE)*P1426*10</f>
        <v>#N/A</v>
      </c>
      <c r="R1426" s="52" t="e">
        <f>VLOOKUP(EVID_PASTVY!$H1426,KATEGORIE_ZVIRAT!$B$2:$M$31,11,FALSE)*P1426*10</f>
        <v>#N/A</v>
      </c>
      <c r="S1426" s="52" t="e">
        <f>VLOOKUP(EVID_PASTVY!$H1426,KATEGORIE_ZVIRAT!$B$2:$M$31,12,FALSE)*P1426*10</f>
        <v>#N/A</v>
      </c>
    </row>
    <row r="1427" spans="1:19" x14ac:dyDescent="0.2">
      <c r="A1427" s="32"/>
      <c r="B1427" s="37" t="e">
        <f>VLOOKUP($A1427,EVID_OSEVU!$A$1:$M$4972,2,FALSE)</f>
        <v>#N/A</v>
      </c>
      <c r="C1427" s="37" t="e">
        <f>VLOOKUP($A1427,EVID_OSEVU!$A$1:$M$4972,3,FALSE)</f>
        <v>#N/A</v>
      </c>
      <c r="D1427" s="45" t="e">
        <f>VLOOKUP($A1427,EVID_OSEVU!$A$1:$M$4972,4,FALSE)</f>
        <v>#N/A</v>
      </c>
      <c r="E1427" s="35"/>
      <c r="F1427" s="53"/>
      <c r="G1427" s="32"/>
      <c r="H1427" s="45" t="e">
        <f>VLOOKUP(G1427,Export7[#All],2,FALSE)</f>
        <v>#N/A</v>
      </c>
      <c r="I1427" s="45" t="e">
        <f>VLOOKUP($A1427,EVID_OSEVU!$A$1:$M$4972,10,FALSE)</f>
        <v>#N/A</v>
      </c>
      <c r="J1427" s="58" t="e">
        <f>VLOOKUP($A1427,EVID_OSEVU!$A$1:$M$4972,11,FALSE)</f>
        <v>#N/A</v>
      </c>
      <c r="K1427" s="33"/>
      <c r="L1427" s="45" t="e">
        <f>VLOOKUP(EVID_PASTVY!H1427,KATEGORIE_ZVIRAT!$B$2:$M$31,6,FALSE)*K1427</f>
        <v>#N/A</v>
      </c>
      <c r="M1427" s="33">
        <v>24</v>
      </c>
      <c r="N1427" s="45" t="e">
        <f>VLOOKUP(EVID_PASTVY!$H1427,KATEGORIE_ZVIRAT!$B$2:$M$31,8,FALSE)</f>
        <v>#N/A</v>
      </c>
      <c r="O1427" s="45" t="e">
        <f>VLOOKUP(EVID_PASTVY!$H1427,KATEGORIE_ZVIRAT!$B$2:$M$31,9,FALSE)</f>
        <v>#N/A</v>
      </c>
      <c r="P1427" s="54" t="e">
        <f>VLOOKUP(EVID_PASTVY!$H1427,KATEGORIE_ZVIRAT!$B$2:$M$31,7,FALSE)*L1427/1000*M1427/24*(F1427-E1427+1)/J1427</f>
        <v>#N/A</v>
      </c>
      <c r="Q1427" s="52" t="e">
        <f>VLOOKUP(EVID_PASTVY!$H1427,KATEGORIE_ZVIRAT!$B$2:$M$31,10,FALSE)*P1427*10</f>
        <v>#N/A</v>
      </c>
      <c r="R1427" s="52" t="e">
        <f>VLOOKUP(EVID_PASTVY!$H1427,KATEGORIE_ZVIRAT!$B$2:$M$31,11,FALSE)*P1427*10</f>
        <v>#N/A</v>
      </c>
      <c r="S1427" s="52" t="e">
        <f>VLOOKUP(EVID_PASTVY!$H1427,KATEGORIE_ZVIRAT!$B$2:$M$31,12,FALSE)*P1427*10</f>
        <v>#N/A</v>
      </c>
    </row>
    <row r="1428" spans="1:19" x14ac:dyDescent="0.2">
      <c r="A1428" s="32"/>
      <c r="B1428" s="37" t="e">
        <f>VLOOKUP($A1428,EVID_OSEVU!$A$1:$M$4972,2,FALSE)</f>
        <v>#N/A</v>
      </c>
      <c r="C1428" s="37" t="e">
        <f>VLOOKUP($A1428,EVID_OSEVU!$A$1:$M$4972,3,FALSE)</f>
        <v>#N/A</v>
      </c>
      <c r="D1428" s="45" t="e">
        <f>VLOOKUP($A1428,EVID_OSEVU!$A$1:$M$4972,4,FALSE)</f>
        <v>#N/A</v>
      </c>
      <c r="E1428" s="35"/>
      <c r="F1428" s="53"/>
      <c r="G1428" s="32"/>
      <c r="H1428" s="45" t="e">
        <f>VLOOKUP(G1428,Export7[#All],2,FALSE)</f>
        <v>#N/A</v>
      </c>
      <c r="I1428" s="45" t="e">
        <f>VLOOKUP($A1428,EVID_OSEVU!$A$1:$M$4972,10,FALSE)</f>
        <v>#N/A</v>
      </c>
      <c r="J1428" s="58" t="e">
        <f>VLOOKUP($A1428,EVID_OSEVU!$A$1:$M$4972,11,FALSE)</f>
        <v>#N/A</v>
      </c>
      <c r="K1428" s="33"/>
      <c r="L1428" s="45" t="e">
        <f>VLOOKUP(EVID_PASTVY!H1428,KATEGORIE_ZVIRAT!$B$2:$M$31,6,FALSE)*K1428</f>
        <v>#N/A</v>
      </c>
      <c r="M1428" s="33">
        <v>24</v>
      </c>
      <c r="N1428" s="45" t="e">
        <f>VLOOKUP(EVID_PASTVY!$H1428,KATEGORIE_ZVIRAT!$B$2:$M$31,8,FALSE)</f>
        <v>#N/A</v>
      </c>
      <c r="O1428" s="45" t="e">
        <f>VLOOKUP(EVID_PASTVY!$H1428,KATEGORIE_ZVIRAT!$B$2:$M$31,9,FALSE)</f>
        <v>#N/A</v>
      </c>
      <c r="P1428" s="54" t="e">
        <f>VLOOKUP(EVID_PASTVY!$H1428,KATEGORIE_ZVIRAT!$B$2:$M$31,7,FALSE)*L1428/1000*M1428/24*(F1428-E1428+1)/J1428</f>
        <v>#N/A</v>
      </c>
      <c r="Q1428" s="52" t="e">
        <f>VLOOKUP(EVID_PASTVY!$H1428,KATEGORIE_ZVIRAT!$B$2:$M$31,10,FALSE)*P1428*10</f>
        <v>#N/A</v>
      </c>
      <c r="R1428" s="52" t="e">
        <f>VLOOKUP(EVID_PASTVY!$H1428,KATEGORIE_ZVIRAT!$B$2:$M$31,11,FALSE)*P1428*10</f>
        <v>#N/A</v>
      </c>
      <c r="S1428" s="52" t="e">
        <f>VLOOKUP(EVID_PASTVY!$H1428,KATEGORIE_ZVIRAT!$B$2:$M$31,12,FALSE)*P1428*10</f>
        <v>#N/A</v>
      </c>
    </row>
    <row r="1429" spans="1:19" x14ac:dyDescent="0.2">
      <c r="A1429" s="32"/>
      <c r="B1429" s="37" t="e">
        <f>VLOOKUP($A1429,EVID_OSEVU!$A$1:$M$4972,2,FALSE)</f>
        <v>#N/A</v>
      </c>
      <c r="C1429" s="37" t="e">
        <f>VLOOKUP($A1429,EVID_OSEVU!$A$1:$M$4972,3,FALSE)</f>
        <v>#N/A</v>
      </c>
      <c r="D1429" s="45" t="e">
        <f>VLOOKUP($A1429,EVID_OSEVU!$A$1:$M$4972,4,FALSE)</f>
        <v>#N/A</v>
      </c>
      <c r="E1429" s="35"/>
      <c r="F1429" s="53"/>
      <c r="G1429" s="32"/>
      <c r="H1429" s="45" t="e">
        <f>VLOOKUP(G1429,Export7[#All],2,FALSE)</f>
        <v>#N/A</v>
      </c>
      <c r="I1429" s="45" t="e">
        <f>VLOOKUP($A1429,EVID_OSEVU!$A$1:$M$4972,10,FALSE)</f>
        <v>#N/A</v>
      </c>
      <c r="J1429" s="58" t="e">
        <f>VLOOKUP($A1429,EVID_OSEVU!$A$1:$M$4972,11,FALSE)</f>
        <v>#N/A</v>
      </c>
      <c r="K1429" s="33"/>
      <c r="L1429" s="45" t="e">
        <f>VLOOKUP(EVID_PASTVY!H1429,KATEGORIE_ZVIRAT!$B$2:$M$31,6,FALSE)*K1429</f>
        <v>#N/A</v>
      </c>
      <c r="M1429" s="33">
        <v>24</v>
      </c>
      <c r="N1429" s="45" t="e">
        <f>VLOOKUP(EVID_PASTVY!$H1429,KATEGORIE_ZVIRAT!$B$2:$M$31,8,FALSE)</f>
        <v>#N/A</v>
      </c>
      <c r="O1429" s="45" t="e">
        <f>VLOOKUP(EVID_PASTVY!$H1429,KATEGORIE_ZVIRAT!$B$2:$M$31,9,FALSE)</f>
        <v>#N/A</v>
      </c>
      <c r="P1429" s="54" t="e">
        <f>VLOOKUP(EVID_PASTVY!$H1429,KATEGORIE_ZVIRAT!$B$2:$M$31,7,FALSE)*L1429/1000*M1429/24*(F1429-E1429+1)/J1429</f>
        <v>#N/A</v>
      </c>
      <c r="Q1429" s="52" t="e">
        <f>VLOOKUP(EVID_PASTVY!$H1429,KATEGORIE_ZVIRAT!$B$2:$M$31,10,FALSE)*P1429*10</f>
        <v>#N/A</v>
      </c>
      <c r="R1429" s="52" t="e">
        <f>VLOOKUP(EVID_PASTVY!$H1429,KATEGORIE_ZVIRAT!$B$2:$M$31,11,FALSE)*P1429*10</f>
        <v>#N/A</v>
      </c>
      <c r="S1429" s="52" t="e">
        <f>VLOOKUP(EVID_PASTVY!$H1429,KATEGORIE_ZVIRAT!$B$2:$M$31,12,FALSE)*P1429*10</f>
        <v>#N/A</v>
      </c>
    </row>
    <row r="1430" spans="1:19" x14ac:dyDescent="0.2">
      <c r="A1430" s="32"/>
      <c r="B1430" s="37" t="e">
        <f>VLOOKUP($A1430,EVID_OSEVU!$A$1:$M$4972,2,FALSE)</f>
        <v>#N/A</v>
      </c>
      <c r="C1430" s="37" t="e">
        <f>VLOOKUP($A1430,EVID_OSEVU!$A$1:$M$4972,3,FALSE)</f>
        <v>#N/A</v>
      </c>
      <c r="D1430" s="45" t="e">
        <f>VLOOKUP($A1430,EVID_OSEVU!$A$1:$M$4972,4,FALSE)</f>
        <v>#N/A</v>
      </c>
      <c r="E1430" s="35"/>
      <c r="F1430" s="53"/>
      <c r="G1430" s="32"/>
      <c r="H1430" s="45" t="e">
        <f>VLOOKUP(G1430,Export7[#All],2,FALSE)</f>
        <v>#N/A</v>
      </c>
      <c r="I1430" s="45" t="e">
        <f>VLOOKUP($A1430,EVID_OSEVU!$A$1:$M$4972,10,FALSE)</f>
        <v>#N/A</v>
      </c>
      <c r="J1430" s="58" t="e">
        <f>VLOOKUP($A1430,EVID_OSEVU!$A$1:$M$4972,11,FALSE)</f>
        <v>#N/A</v>
      </c>
      <c r="K1430" s="33"/>
      <c r="L1430" s="45" t="e">
        <f>VLOOKUP(EVID_PASTVY!H1430,KATEGORIE_ZVIRAT!$B$2:$M$31,6,FALSE)*K1430</f>
        <v>#N/A</v>
      </c>
      <c r="M1430" s="33">
        <v>24</v>
      </c>
      <c r="N1430" s="45" t="e">
        <f>VLOOKUP(EVID_PASTVY!$H1430,KATEGORIE_ZVIRAT!$B$2:$M$31,8,FALSE)</f>
        <v>#N/A</v>
      </c>
      <c r="O1430" s="45" t="e">
        <f>VLOOKUP(EVID_PASTVY!$H1430,KATEGORIE_ZVIRAT!$B$2:$M$31,9,FALSE)</f>
        <v>#N/A</v>
      </c>
      <c r="P1430" s="54" t="e">
        <f>VLOOKUP(EVID_PASTVY!$H1430,KATEGORIE_ZVIRAT!$B$2:$M$31,7,FALSE)*L1430/1000*M1430/24*(F1430-E1430+1)/J1430</f>
        <v>#N/A</v>
      </c>
      <c r="Q1430" s="52" t="e">
        <f>VLOOKUP(EVID_PASTVY!$H1430,KATEGORIE_ZVIRAT!$B$2:$M$31,10,FALSE)*P1430*10</f>
        <v>#N/A</v>
      </c>
      <c r="R1430" s="52" t="e">
        <f>VLOOKUP(EVID_PASTVY!$H1430,KATEGORIE_ZVIRAT!$B$2:$M$31,11,FALSE)*P1430*10</f>
        <v>#N/A</v>
      </c>
      <c r="S1430" s="52" t="e">
        <f>VLOOKUP(EVID_PASTVY!$H1430,KATEGORIE_ZVIRAT!$B$2:$M$31,12,FALSE)*P1430*10</f>
        <v>#N/A</v>
      </c>
    </row>
    <row r="1431" spans="1:19" x14ac:dyDescent="0.2">
      <c r="A1431" s="32"/>
      <c r="B1431" s="37" t="e">
        <f>VLOOKUP($A1431,EVID_OSEVU!$A$1:$M$4972,2,FALSE)</f>
        <v>#N/A</v>
      </c>
      <c r="C1431" s="37" t="e">
        <f>VLOOKUP($A1431,EVID_OSEVU!$A$1:$M$4972,3,FALSE)</f>
        <v>#N/A</v>
      </c>
      <c r="D1431" s="45" t="e">
        <f>VLOOKUP($A1431,EVID_OSEVU!$A$1:$M$4972,4,FALSE)</f>
        <v>#N/A</v>
      </c>
      <c r="E1431" s="35"/>
      <c r="F1431" s="53"/>
      <c r="G1431" s="32"/>
      <c r="H1431" s="45" t="e">
        <f>VLOOKUP(G1431,Export7[#All],2,FALSE)</f>
        <v>#N/A</v>
      </c>
      <c r="I1431" s="45" t="e">
        <f>VLOOKUP($A1431,EVID_OSEVU!$A$1:$M$4972,10,FALSE)</f>
        <v>#N/A</v>
      </c>
      <c r="J1431" s="58" t="e">
        <f>VLOOKUP($A1431,EVID_OSEVU!$A$1:$M$4972,11,FALSE)</f>
        <v>#N/A</v>
      </c>
      <c r="K1431" s="33"/>
      <c r="L1431" s="45" t="e">
        <f>VLOOKUP(EVID_PASTVY!H1431,KATEGORIE_ZVIRAT!$B$2:$M$31,6,FALSE)*K1431</f>
        <v>#N/A</v>
      </c>
      <c r="M1431" s="33">
        <v>24</v>
      </c>
      <c r="N1431" s="45" t="e">
        <f>VLOOKUP(EVID_PASTVY!$H1431,KATEGORIE_ZVIRAT!$B$2:$M$31,8,FALSE)</f>
        <v>#N/A</v>
      </c>
      <c r="O1431" s="45" t="e">
        <f>VLOOKUP(EVID_PASTVY!$H1431,KATEGORIE_ZVIRAT!$B$2:$M$31,9,FALSE)</f>
        <v>#N/A</v>
      </c>
      <c r="P1431" s="54" t="e">
        <f>VLOOKUP(EVID_PASTVY!$H1431,KATEGORIE_ZVIRAT!$B$2:$M$31,7,FALSE)*L1431/1000*M1431/24*(F1431-E1431+1)/J1431</f>
        <v>#N/A</v>
      </c>
      <c r="Q1431" s="52" t="e">
        <f>VLOOKUP(EVID_PASTVY!$H1431,KATEGORIE_ZVIRAT!$B$2:$M$31,10,FALSE)*P1431*10</f>
        <v>#N/A</v>
      </c>
      <c r="R1431" s="52" t="e">
        <f>VLOOKUP(EVID_PASTVY!$H1431,KATEGORIE_ZVIRAT!$B$2:$M$31,11,FALSE)*P1431*10</f>
        <v>#N/A</v>
      </c>
      <c r="S1431" s="52" t="e">
        <f>VLOOKUP(EVID_PASTVY!$H1431,KATEGORIE_ZVIRAT!$B$2:$M$31,12,FALSE)*P1431*10</f>
        <v>#N/A</v>
      </c>
    </row>
    <row r="1432" spans="1:19" x14ac:dyDescent="0.2">
      <c r="A1432" s="32"/>
      <c r="B1432" s="37" t="e">
        <f>VLOOKUP($A1432,EVID_OSEVU!$A$1:$M$4972,2,FALSE)</f>
        <v>#N/A</v>
      </c>
      <c r="C1432" s="37" t="e">
        <f>VLOOKUP($A1432,EVID_OSEVU!$A$1:$M$4972,3,FALSE)</f>
        <v>#N/A</v>
      </c>
      <c r="D1432" s="45" t="e">
        <f>VLOOKUP($A1432,EVID_OSEVU!$A$1:$M$4972,4,FALSE)</f>
        <v>#N/A</v>
      </c>
      <c r="E1432" s="35"/>
      <c r="F1432" s="53"/>
      <c r="G1432" s="32"/>
      <c r="H1432" s="45" t="e">
        <f>VLOOKUP(G1432,Export7[#All],2,FALSE)</f>
        <v>#N/A</v>
      </c>
      <c r="I1432" s="45" t="e">
        <f>VLOOKUP($A1432,EVID_OSEVU!$A$1:$M$4972,10,FALSE)</f>
        <v>#N/A</v>
      </c>
      <c r="J1432" s="58" t="e">
        <f>VLOOKUP($A1432,EVID_OSEVU!$A$1:$M$4972,11,FALSE)</f>
        <v>#N/A</v>
      </c>
      <c r="K1432" s="33"/>
      <c r="L1432" s="45" t="e">
        <f>VLOOKUP(EVID_PASTVY!H1432,KATEGORIE_ZVIRAT!$B$2:$M$31,6,FALSE)*K1432</f>
        <v>#N/A</v>
      </c>
      <c r="M1432" s="33">
        <v>24</v>
      </c>
      <c r="N1432" s="45" t="e">
        <f>VLOOKUP(EVID_PASTVY!$H1432,KATEGORIE_ZVIRAT!$B$2:$M$31,8,FALSE)</f>
        <v>#N/A</v>
      </c>
      <c r="O1432" s="45" t="e">
        <f>VLOOKUP(EVID_PASTVY!$H1432,KATEGORIE_ZVIRAT!$B$2:$M$31,9,FALSE)</f>
        <v>#N/A</v>
      </c>
      <c r="P1432" s="54" t="e">
        <f>VLOOKUP(EVID_PASTVY!$H1432,KATEGORIE_ZVIRAT!$B$2:$M$31,7,FALSE)*L1432/1000*M1432/24*(F1432-E1432+1)/J1432</f>
        <v>#N/A</v>
      </c>
      <c r="Q1432" s="52" t="e">
        <f>VLOOKUP(EVID_PASTVY!$H1432,KATEGORIE_ZVIRAT!$B$2:$M$31,10,FALSE)*P1432*10</f>
        <v>#N/A</v>
      </c>
      <c r="R1432" s="52" t="e">
        <f>VLOOKUP(EVID_PASTVY!$H1432,KATEGORIE_ZVIRAT!$B$2:$M$31,11,FALSE)*P1432*10</f>
        <v>#N/A</v>
      </c>
      <c r="S1432" s="52" t="e">
        <f>VLOOKUP(EVID_PASTVY!$H1432,KATEGORIE_ZVIRAT!$B$2:$M$31,12,FALSE)*P1432*10</f>
        <v>#N/A</v>
      </c>
    </row>
    <row r="1433" spans="1:19" x14ac:dyDescent="0.2">
      <c r="A1433" s="32"/>
      <c r="B1433" s="37" t="e">
        <f>VLOOKUP($A1433,EVID_OSEVU!$A$1:$M$4972,2,FALSE)</f>
        <v>#N/A</v>
      </c>
      <c r="C1433" s="37" t="e">
        <f>VLOOKUP($A1433,EVID_OSEVU!$A$1:$M$4972,3,FALSE)</f>
        <v>#N/A</v>
      </c>
      <c r="D1433" s="45" t="e">
        <f>VLOOKUP($A1433,EVID_OSEVU!$A$1:$M$4972,4,FALSE)</f>
        <v>#N/A</v>
      </c>
      <c r="E1433" s="35"/>
      <c r="F1433" s="53"/>
      <c r="G1433" s="32"/>
      <c r="H1433" s="45" t="e">
        <f>VLOOKUP(G1433,Export7[#All],2,FALSE)</f>
        <v>#N/A</v>
      </c>
      <c r="I1433" s="45" t="e">
        <f>VLOOKUP($A1433,EVID_OSEVU!$A$1:$M$4972,10,FALSE)</f>
        <v>#N/A</v>
      </c>
      <c r="J1433" s="58" t="e">
        <f>VLOOKUP($A1433,EVID_OSEVU!$A$1:$M$4972,11,FALSE)</f>
        <v>#N/A</v>
      </c>
      <c r="K1433" s="33"/>
      <c r="L1433" s="45" t="e">
        <f>VLOOKUP(EVID_PASTVY!H1433,KATEGORIE_ZVIRAT!$B$2:$M$31,6,FALSE)*K1433</f>
        <v>#N/A</v>
      </c>
      <c r="M1433" s="33">
        <v>24</v>
      </c>
      <c r="N1433" s="45" t="e">
        <f>VLOOKUP(EVID_PASTVY!$H1433,KATEGORIE_ZVIRAT!$B$2:$M$31,8,FALSE)</f>
        <v>#N/A</v>
      </c>
      <c r="O1433" s="45" t="e">
        <f>VLOOKUP(EVID_PASTVY!$H1433,KATEGORIE_ZVIRAT!$B$2:$M$31,9,FALSE)</f>
        <v>#N/A</v>
      </c>
      <c r="P1433" s="54" t="e">
        <f>VLOOKUP(EVID_PASTVY!$H1433,KATEGORIE_ZVIRAT!$B$2:$M$31,7,FALSE)*L1433/1000*M1433/24*(F1433-E1433+1)/J1433</f>
        <v>#N/A</v>
      </c>
      <c r="Q1433" s="52" t="e">
        <f>VLOOKUP(EVID_PASTVY!$H1433,KATEGORIE_ZVIRAT!$B$2:$M$31,10,FALSE)*P1433*10</f>
        <v>#N/A</v>
      </c>
      <c r="R1433" s="52" t="e">
        <f>VLOOKUP(EVID_PASTVY!$H1433,KATEGORIE_ZVIRAT!$B$2:$M$31,11,FALSE)*P1433*10</f>
        <v>#N/A</v>
      </c>
      <c r="S1433" s="52" t="e">
        <f>VLOOKUP(EVID_PASTVY!$H1433,KATEGORIE_ZVIRAT!$B$2:$M$31,12,FALSE)*P1433*10</f>
        <v>#N/A</v>
      </c>
    </row>
    <row r="1434" spans="1:19" x14ac:dyDescent="0.2">
      <c r="A1434" s="32"/>
      <c r="B1434" s="37" t="e">
        <f>VLOOKUP($A1434,EVID_OSEVU!$A$1:$M$4972,2,FALSE)</f>
        <v>#N/A</v>
      </c>
      <c r="C1434" s="37" t="e">
        <f>VLOOKUP($A1434,EVID_OSEVU!$A$1:$M$4972,3,FALSE)</f>
        <v>#N/A</v>
      </c>
      <c r="D1434" s="45" t="e">
        <f>VLOOKUP($A1434,EVID_OSEVU!$A$1:$M$4972,4,FALSE)</f>
        <v>#N/A</v>
      </c>
      <c r="E1434" s="35"/>
      <c r="F1434" s="53"/>
      <c r="G1434" s="32"/>
      <c r="H1434" s="45" t="e">
        <f>VLOOKUP(G1434,Export7[#All],2,FALSE)</f>
        <v>#N/A</v>
      </c>
      <c r="I1434" s="45" t="e">
        <f>VLOOKUP($A1434,EVID_OSEVU!$A$1:$M$4972,10,FALSE)</f>
        <v>#N/A</v>
      </c>
      <c r="J1434" s="58" t="e">
        <f>VLOOKUP($A1434,EVID_OSEVU!$A$1:$M$4972,11,FALSE)</f>
        <v>#N/A</v>
      </c>
      <c r="K1434" s="33"/>
      <c r="L1434" s="45" t="e">
        <f>VLOOKUP(EVID_PASTVY!H1434,KATEGORIE_ZVIRAT!$B$2:$M$31,6,FALSE)*K1434</f>
        <v>#N/A</v>
      </c>
      <c r="M1434" s="33">
        <v>24</v>
      </c>
      <c r="N1434" s="45" t="e">
        <f>VLOOKUP(EVID_PASTVY!$H1434,KATEGORIE_ZVIRAT!$B$2:$M$31,8,FALSE)</f>
        <v>#N/A</v>
      </c>
      <c r="O1434" s="45" t="e">
        <f>VLOOKUP(EVID_PASTVY!$H1434,KATEGORIE_ZVIRAT!$B$2:$M$31,9,FALSE)</f>
        <v>#N/A</v>
      </c>
      <c r="P1434" s="54" t="e">
        <f>VLOOKUP(EVID_PASTVY!$H1434,KATEGORIE_ZVIRAT!$B$2:$M$31,7,FALSE)*L1434/1000*M1434/24*(F1434-E1434+1)/J1434</f>
        <v>#N/A</v>
      </c>
      <c r="Q1434" s="52" t="e">
        <f>VLOOKUP(EVID_PASTVY!$H1434,KATEGORIE_ZVIRAT!$B$2:$M$31,10,FALSE)*P1434*10</f>
        <v>#N/A</v>
      </c>
      <c r="R1434" s="52" t="e">
        <f>VLOOKUP(EVID_PASTVY!$H1434,KATEGORIE_ZVIRAT!$B$2:$M$31,11,FALSE)*P1434*10</f>
        <v>#N/A</v>
      </c>
      <c r="S1434" s="52" t="e">
        <f>VLOOKUP(EVID_PASTVY!$H1434,KATEGORIE_ZVIRAT!$B$2:$M$31,12,FALSE)*P1434*10</f>
        <v>#N/A</v>
      </c>
    </row>
    <row r="1435" spans="1:19" x14ac:dyDescent="0.2">
      <c r="A1435" s="32"/>
      <c r="B1435" s="37" t="e">
        <f>VLOOKUP($A1435,EVID_OSEVU!$A$1:$M$4972,2,FALSE)</f>
        <v>#N/A</v>
      </c>
      <c r="C1435" s="37" t="e">
        <f>VLOOKUP($A1435,EVID_OSEVU!$A$1:$M$4972,3,FALSE)</f>
        <v>#N/A</v>
      </c>
      <c r="D1435" s="45" t="e">
        <f>VLOOKUP($A1435,EVID_OSEVU!$A$1:$M$4972,4,FALSE)</f>
        <v>#N/A</v>
      </c>
      <c r="E1435" s="35"/>
      <c r="F1435" s="53"/>
      <c r="G1435" s="32"/>
      <c r="H1435" s="45" t="e">
        <f>VLOOKUP(G1435,Export7[#All],2,FALSE)</f>
        <v>#N/A</v>
      </c>
      <c r="I1435" s="45" t="e">
        <f>VLOOKUP($A1435,EVID_OSEVU!$A$1:$M$4972,10,FALSE)</f>
        <v>#N/A</v>
      </c>
      <c r="J1435" s="58" t="e">
        <f>VLOOKUP($A1435,EVID_OSEVU!$A$1:$M$4972,11,FALSE)</f>
        <v>#N/A</v>
      </c>
      <c r="K1435" s="33"/>
      <c r="L1435" s="45" t="e">
        <f>VLOOKUP(EVID_PASTVY!H1435,KATEGORIE_ZVIRAT!$B$2:$M$31,6,FALSE)*K1435</f>
        <v>#N/A</v>
      </c>
      <c r="M1435" s="33">
        <v>24</v>
      </c>
      <c r="N1435" s="45" t="e">
        <f>VLOOKUP(EVID_PASTVY!$H1435,KATEGORIE_ZVIRAT!$B$2:$M$31,8,FALSE)</f>
        <v>#N/A</v>
      </c>
      <c r="O1435" s="45" t="e">
        <f>VLOOKUP(EVID_PASTVY!$H1435,KATEGORIE_ZVIRAT!$B$2:$M$31,9,FALSE)</f>
        <v>#N/A</v>
      </c>
      <c r="P1435" s="54" t="e">
        <f>VLOOKUP(EVID_PASTVY!$H1435,KATEGORIE_ZVIRAT!$B$2:$M$31,7,FALSE)*L1435/1000*M1435/24*(F1435-E1435+1)/J1435</f>
        <v>#N/A</v>
      </c>
      <c r="Q1435" s="52" t="e">
        <f>VLOOKUP(EVID_PASTVY!$H1435,KATEGORIE_ZVIRAT!$B$2:$M$31,10,FALSE)*P1435*10</f>
        <v>#N/A</v>
      </c>
      <c r="R1435" s="52" t="e">
        <f>VLOOKUP(EVID_PASTVY!$H1435,KATEGORIE_ZVIRAT!$B$2:$M$31,11,FALSE)*P1435*10</f>
        <v>#N/A</v>
      </c>
      <c r="S1435" s="52" t="e">
        <f>VLOOKUP(EVID_PASTVY!$H1435,KATEGORIE_ZVIRAT!$B$2:$M$31,12,FALSE)*P1435*10</f>
        <v>#N/A</v>
      </c>
    </row>
    <row r="1436" spans="1:19" x14ac:dyDescent="0.2">
      <c r="A1436" s="32"/>
      <c r="B1436" s="37" t="e">
        <f>VLOOKUP($A1436,EVID_OSEVU!$A$1:$M$4972,2,FALSE)</f>
        <v>#N/A</v>
      </c>
      <c r="C1436" s="37" t="e">
        <f>VLOOKUP($A1436,EVID_OSEVU!$A$1:$M$4972,3,FALSE)</f>
        <v>#N/A</v>
      </c>
      <c r="D1436" s="45" t="e">
        <f>VLOOKUP($A1436,EVID_OSEVU!$A$1:$M$4972,4,FALSE)</f>
        <v>#N/A</v>
      </c>
      <c r="E1436" s="35"/>
      <c r="F1436" s="53"/>
      <c r="G1436" s="32"/>
      <c r="H1436" s="45" t="e">
        <f>VLOOKUP(G1436,Export7[#All],2,FALSE)</f>
        <v>#N/A</v>
      </c>
      <c r="I1436" s="45" t="e">
        <f>VLOOKUP($A1436,EVID_OSEVU!$A$1:$M$4972,10,FALSE)</f>
        <v>#N/A</v>
      </c>
      <c r="J1436" s="58" t="e">
        <f>VLOOKUP($A1436,EVID_OSEVU!$A$1:$M$4972,11,FALSE)</f>
        <v>#N/A</v>
      </c>
      <c r="K1436" s="33"/>
      <c r="L1436" s="45" t="e">
        <f>VLOOKUP(EVID_PASTVY!H1436,KATEGORIE_ZVIRAT!$B$2:$M$31,6,FALSE)*K1436</f>
        <v>#N/A</v>
      </c>
      <c r="M1436" s="33">
        <v>24</v>
      </c>
      <c r="N1436" s="45" t="e">
        <f>VLOOKUP(EVID_PASTVY!$H1436,KATEGORIE_ZVIRAT!$B$2:$M$31,8,FALSE)</f>
        <v>#N/A</v>
      </c>
      <c r="O1436" s="45" t="e">
        <f>VLOOKUP(EVID_PASTVY!$H1436,KATEGORIE_ZVIRAT!$B$2:$M$31,9,FALSE)</f>
        <v>#N/A</v>
      </c>
      <c r="P1436" s="54" t="e">
        <f>VLOOKUP(EVID_PASTVY!$H1436,KATEGORIE_ZVIRAT!$B$2:$M$31,7,FALSE)*L1436/1000*M1436/24*(F1436-E1436+1)/J1436</f>
        <v>#N/A</v>
      </c>
      <c r="Q1436" s="52" t="e">
        <f>VLOOKUP(EVID_PASTVY!$H1436,KATEGORIE_ZVIRAT!$B$2:$M$31,10,FALSE)*P1436*10</f>
        <v>#N/A</v>
      </c>
      <c r="R1436" s="52" t="e">
        <f>VLOOKUP(EVID_PASTVY!$H1436,KATEGORIE_ZVIRAT!$B$2:$M$31,11,FALSE)*P1436*10</f>
        <v>#N/A</v>
      </c>
      <c r="S1436" s="52" t="e">
        <f>VLOOKUP(EVID_PASTVY!$H1436,KATEGORIE_ZVIRAT!$B$2:$M$31,12,FALSE)*P1436*10</f>
        <v>#N/A</v>
      </c>
    </row>
    <row r="1437" spans="1:19" x14ac:dyDescent="0.2">
      <c r="A1437" s="32"/>
      <c r="B1437" s="37" t="e">
        <f>VLOOKUP($A1437,EVID_OSEVU!$A$1:$M$4972,2,FALSE)</f>
        <v>#N/A</v>
      </c>
      <c r="C1437" s="37" t="e">
        <f>VLOOKUP($A1437,EVID_OSEVU!$A$1:$M$4972,3,FALSE)</f>
        <v>#N/A</v>
      </c>
      <c r="D1437" s="45" t="e">
        <f>VLOOKUP($A1437,EVID_OSEVU!$A$1:$M$4972,4,FALSE)</f>
        <v>#N/A</v>
      </c>
      <c r="E1437" s="35"/>
      <c r="F1437" s="53"/>
      <c r="G1437" s="32"/>
      <c r="H1437" s="45" t="e">
        <f>VLOOKUP(G1437,Export7[#All],2,FALSE)</f>
        <v>#N/A</v>
      </c>
      <c r="I1437" s="45" t="e">
        <f>VLOOKUP($A1437,EVID_OSEVU!$A$1:$M$4972,10,FALSE)</f>
        <v>#N/A</v>
      </c>
      <c r="J1437" s="58" t="e">
        <f>VLOOKUP($A1437,EVID_OSEVU!$A$1:$M$4972,11,FALSE)</f>
        <v>#N/A</v>
      </c>
      <c r="K1437" s="33"/>
      <c r="L1437" s="45" t="e">
        <f>VLOOKUP(EVID_PASTVY!H1437,KATEGORIE_ZVIRAT!$B$2:$M$31,6,FALSE)*K1437</f>
        <v>#N/A</v>
      </c>
      <c r="M1437" s="33">
        <v>24</v>
      </c>
      <c r="N1437" s="45" t="e">
        <f>VLOOKUP(EVID_PASTVY!$H1437,KATEGORIE_ZVIRAT!$B$2:$M$31,8,FALSE)</f>
        <v>#N/A</v>
      </c>
      <c r="O1437" s="45" t="e">
        <f>VLOOKUP(EVID_PASTVY!$H1437,KATEGORIE_ZVIRAT!$B$2:$M$31,9,FALSE)</f>
        <v>#N/A</v>
      </c>
      <c r="P1437" s="54" t="e">
        <f>VLOOKUP(EVID_PASTVY!$H1437,KATEGORIE_ZVIRAT!$B$2:$M$31,7,FALSE)*L1437/1000*M1437/24*(F1437-E1437+1)/J1437</f>
        <v>#N/A</v>
      </c>
      <c r="Q1437" s="52" t="e">
        <f>VLOOKUP(EVID_PASTVY!$H1437,KATEGORIE_ZVIRAT!$B$2:$M$31,10,FALSE)*P1437*10</f>
        <v>#N/A</v>
      </c>
      <c r="R1437" s="52" t="e">
        <f>VLOOKUP(EVID_PASTVY!$H1437,KATEGORIE_ZVIRAT!$B$2:$M$31,11,FALSE)*P1437*10</f>
        <v>#N/A</v>
      </c>
      <c r="S1437" s="52" t="e">
        <f>VLOOKUP(EVID_PASTVY!$H1437,KATEGORIE_ZVIRAT!$B$2:$M$31,12,FALSE)*P1437*10</f>
        <v>#N/A</v>
      </c>
    </row>
    <row r="1438" spans="1:19" x14ac:dyDescent="0.2">
      <c r="A1438" s="32"/>
      <c r="B1438" s="37" t="e">
        <f>VLOOKUP($A1438,EVID_OSEVU!$A$1:$M$4972,2,FALSE)</f>
        <v>#N/A</v>
      </c>
      <c r="C1438" s="37" t="e">
        <f>VLOOKUP($A1438,EVID_OSEVU!$A$1:$M$4972,3,FALSE)</f>
        <v>#N/A</v>
      </c>
      <c r="D1438" s="45" t="e">
        <f>VLOOKUP($A1438,EVID_OSEVU!$A$1:$M$4972,4,FALSE)</f>
        <v>#N/A</v>
      </c>
      <c r="E1438" s="35"/>
      <c r="F1438" s="53"/>
      <c r="G1438" s="32"/>
      <c r="H1438" s="45" t="e">
        <f>VLOOKUP(G1438,Export7[#All],2,FALSE)</f>
        <v>#N/A</v>
      </c>
      <c r="I1438" s="45" t="e">
        <f>VLOOKUP($A1438,EVID_OSEVU!$A$1:$M$4972,10,FALSE)</f>
        <v>#N/A</v>
      </c>
      <c r="J1438" s="58" t="e">
        <f>VLOOKUP($A1438,EVID_OSEVU!$A$1:$M$4972,11,FALSE)</f>
        <v>#N/A</v>
      </c>
      <c r="K1438" s="33"/>
      <c r="L1438" s="45" t="e">
        <f>VLOOKUP(EVID_PASTVY!H1438,KATEGORIE_ZVIRAT!$B$2:$M$31,6,FALSE)*K1438</f>
        <v>#N/A</v>
      </c>
      <c r="M1438" s="33">
        <v>24</v>
      </c>
      <c r="N1438" s="45" t="e">
        <f>VLOOKUP(EVID_PASTVY!$H1438,KATEGORIE_ZVIRAT!$B$2:$M$31,8,FALSE)</f>
        <v>#N/A</v>
      </c>
      <c r="O1438" s="45" t="e">
        <f>VLOOKUP(EVID_PASTVY!$H1438,KATEGORIE_ZVIRAT!$B$2:$M$31,9,FALSE)</f>
        <v>#N/A</v>
      </c>
      <c r="P1438" s="54" t="e">
        <f>VLOOKUP(EVID_PASTVY!$H1438,KATEGORIE_ZVIRAT!$B$2:$M$31,7,FALSE)*L1438/1000*M1438/24*(F1438-E1438+1)/J1438</f>
        <v>#N/A</v>
      </c>
      <c r="Q1438" s="52" t="e">
        <f>VLOOKUP(EVID_PASTVY!$H1438,KATEGORIE_ZVIRAT!$B$2:$M$31,10,FALSE)*P1438*10</f>
        <v>#N/A</v>
      </c>
      <c r="R1438" s="52" t="e">
        <f>VLOOKUP(EVID_PASTVY!$H1438,KATEGORIE_ZVIRAT!$B$2:$M$31,11,FALSE)*P1438*10</f>
        <v>#N/A</v>
      </c>
      <c r="S1438" s="52" t="e">
        <f>VLOOKUP(EVID_PASTVY!$H1438,KATEGORIE_ZVIRAT!$B$2:$M$31,12,FALSE)*P1438*10</f>
        <v>#N/A</v>
      </c>
    </row>
    <row r="1439" spans="1:19" x14ac:dyDescent="0.2">
      <c r="A1439" s="32"/>
      <c r="B1439" s="37" t="e">
        <f>VLOOKUP($A1439,EVID_OSEVU!$A$1:$M$4972,2,FALSE)</f>
        <v>#N/A</v>
      </c>
      <c r="C1439" s="37" t="e">
        <f>VLOOKUP($A1439,EVID_OSEVU!$A$1:$M$4972,3,FALSE)</f>
        <v>#N/A</v>
      </c>
      <c r="D1439" s="45" t="e">
        <f>VLOOKUP($A1439,EVID_OSEVU!$A$1:$M$4972,4,FALSE)</f>
        <v>#N/A</v>
      </c>
      <c r="E1439" s="35"/>
      <c r="F1439" s="53"/>
      <c r="G1439" s="32"/>
      <c r="H1439" s="45" t="e">
        <f>VLOOKUP(G1439,Export7[#All],2,FALSE)</f>
        <v>#N/A</v>
      </c>
      <c r="I1439" s="45" t="e">
        <f>VLOOKUP($A1439,EVID_OSEVU!$A$1:$M$4972,10,FALSE)</f>
        <v>#N/A</v>
      </c>
      <c r="J1439" s="58" t="e">
        <f>VLOOKUP($A1439,EVID_OSEVU!$A$1:$M$4972,11,FALSE)</f>
        <v>#N/A</v>
      </c>
      <c r="K1439" s="33"/>
      <c r="L1439" s="45" t="e">
        <f>VLOOKUP(EVID_PASTVY!H1439,KATEGORIE_ZVIRAT!$B$2:$M$31,6,FALSE)*K1439</f>
        <v>#N/A</v>
      </c>
      <c r="M1439" s="33">
        <v>24</v>
      </c>
      <c r="N1439" s="45" t="e">
        <f>VLOOKUP(EVID_PASTVY!$H1439,KATEGORIE_ZVIRAT!$B$2:$M$31,8,FALSE)</f>
        <v>#N/A</v>
      </c>
      <c r="O1439" s="45" t="e">
        <f>VLOOKUP(EVID_PASTVY!$H1439,KATEGORIE_ZVIRAT!$B$2:$M$31,9,FALSE)</f>
        <v>#N/A</v>
      </c>
      <c r="P1439" s="54" t="e">
        <f>VLOOKUP(EVID_PASTVY!$H1439,KATEGORIE_ZVIRAT!$B$2:$M$31,7,FALSE)*L1439/1000*M1439/24*(F1439-E1439+1)/J1439</f>
        <v>#N/A</v>
      </c>
      <c r="Q1439" s="52" t="e">
        <f>VLOOKUP(EVID_PASTVY!$H1439,KATEGORIE_ZVIRAT!$B$2:$M$31,10,FALSE)*P1439*10</f>
        <v>#N/A</v>
      </c>
      <c r="R1439" s="52" t="e">
        <f>VLOOKUP(EVID_PASTVY!$H1439,KATEGORIE_ZVIRAT!$B$2:$M$31,11,FALSE)*P1439*10</f>
        <v>#N/A</v>
      </c>
      <c r="S1439" s="52" t="e">
        <f>VLOOKUP(EVID_PASTVY!$H1439,KATEGORIE_ZVIRAT!$B$2:$M$31,12,FALSE)*P1439*10</f>
        <v>#N/A</v>
      </c>
    </row>
    <row r="1440" spans="1:19" x14ac:dyDescent="0.2">
      <c r="A1440" s="32"/>
      <c r="B1440" s="37" t="e">
        <f>VLOOKUP($A1440,EVID_OSEVU!$A$1:$M$4972,2,FALSE)</f>
        <v>#N/A</v>
      </c>
      <c r="C1440" s="37" t="e">
        <f>VLOOKUP($A1440,EVID_OSEVU!$A$1:$M$4972,3,FALSE)</f>
        <v>#N/A</v>
      </c>
      <c r="D1440" s="45" t="e">
        <f>VLOOKUP($A1440,EVID_OSEVU!$A$1:$M$4972,4,FALSE)</f>
        <v>#N/A</v>
      </c>
      <c r="E1440" s="35"/>
      <c r="F1440" s="53"/>
      <c r="G1440" s="32"/>
      <c r="H1440" s="45" t="e">
        <f>VLOOKUP(G1440,Export7[#All],2,FALSE)</f>
        <v>#N/A</v>
      </c>
      <c r="I1440" s="45" t="e">
        <f>VLOOKUP($A1440,EVID_OSEVU!$A$1:$M$4972,10,FALSE)</f>
        <v>#N/A</v>
      </c>
      <c r="J1440" s="58" t="e">
        <f>VLOOKUP($A1440,EVID_OSEVU!$A$1:$M$4972,11,FALSE)</f>
        <v>#N/A</v>
      </c>
      <c r="K1440" s="33"/>
      <c r="L1440" s="45" t="e">
        <f>VLOOKUP(EVID_PASTVY!H1440,KATEGORIE_ZVIRAT!$B$2:$M$31,6,FALSE)*K1440</f>
        <v>#N/A</v>
      </c>
      <c r="M1440" s="33">
        <v>24</v>
      </c>
      <c r="N1440" s="45" t="e">
        <f>VLOOKUP(EVID_PASTVY!$H1440,KATEGORIE_ZVIRAT!$B$2:$M$31,8,FALSE)</f>
        <v>#N/A</v>
      </c>
      <c r="O1440" s="45" t="e">
        <f>VLOOKUP(EVID_PASTVY!$H1440,KATEGORIE_ZVIRAT!$B$2:$M$31,9,FALSE)</f>
        <v>#N/A</v>
      </c>
      <c r="P1440" s="54" t="e">
        <f>VLOOKUP(EVID_PASTVY!$H1440,KATEGORIE_ZVIRAT!$B$2:$M$31,7,FALSE)*L1440/1000*M1440/24*(F1440-E1440+1)/J1440</f>
        <v>#N/A</v>
      </c>
      <c r="Q1440" s="52" t="e">
        <f>VLOOKUP(EVID_PASTVY!$H1440,KATEGORIE_ZVIRAT!$B$2:$M$31,10,FALSE)*P1440*10</f>
        <v>#N/A</v>
      </c>
      <c r="R1440" s="52" t="e">
        <f>VLOOKUP(EVID_PASTVY!$H1440,KATEGORIE_ZVIRAT!$B$2:$M$31,11,FALSE)*P1440*10</f>
        <v>#N/A</v>
      </c>
      <c r="S1440" s="52" t="e">
        <f>VLOOKUP(EVID_PASTVY!$H1440,KATEGORIE_ZVIRAT!$B$2:$M$31,12,FALSE)*P1440*10</f>
        <v>#N/A</v>
      </c>
    </row>
    <row r="1441" spans="1:19" x14ac:dyDescent="0.2">
      <c r="A1441" s="32"/>
      <c r="B1441" s="37" t="e">
        <f>VLOOKUP($A1441,EVID_OSEVU!$A$1:$M$4972,2,FALSE)</f>
        <v>#N/A</v>
      </c>
      <c r="C1441" s="37" t="e">
        <f>VLOOKUP($A1441,EVID_OSEVU!$A$1:$M$4972,3,FALSE)</f>
        <v>#N/A</v>
      </c>
      <c r="D1441" s="45" t="e">
        <f>VLOOKUP($A1441,EVID_OSEVU!$A$1:$M$4972,4,FALSE)</f>
        <v>#N/A</v>
      </c>
      <c r="E1441" s="35"/>
      <c r="F1441" s="53"/>
      <c r="G1441" s="32"/>
      <c r="H1441" s="45" t="e">
        <f>VLOOKUP(G1441,Export7[#All],2,FALSE)</f>
        <v>#N/A</v>
      </c>
      <c r="I1441" s="45" t="e">
        <f>VLOOKUP($A1441,EVID_OSEVU!$A$1:$M$4972,10,FALSE)</f>
        <v>#N/A</v>
      </c>
      <c r="J1441" s="58" t="e">
        <f>VLOOKUP($A1441,EVID_OSEVU!$A$1:$M$4972,11,FALSE)</f>
        <v>#N/A</v>
      </c>
      <c r="K1441" s="33"/>
      <c r="L1441" s="45" t="e">
        <f>VLOOKUP(EVID_PASTVY!H1441,KATEGORIE_ZVIRAT!$B$2:$M$31,6,FALSE)*K1441</f>
        <v>#N/A</v>
      </c>
      <c r="M1441" s="33">
        <v>24</v>
      </c>
      <c r="N1441" s="45" t="e">
        <f>VLOOKUP(EVID_PASTVY!$H1441,KATEGORIE_ZVIRAT!$B$2:$M$31,8,FALSE)</f>
        <v>#N/A</v>
      </c>
      <c r="O1441" s="45" t="e">
        <f>VLOOKUP(EVID_PASTVY!$H1441,KATEGORIE_ZVIRAT!$B$2:$M$31,9,FALSE)</f>
        <v>#N/A</v>
      </c>
      <c r="P1441" s="54" t="e">
        <f>VLOOKUP(EVID_PASTVY!$H1441,KATEGORIE_ZVIRAT!$B$2:$M$31,7,FALSE)*L1441/1000*M1441/24*(F1441-E1441+1)/J1441</f>
        <v>#N/A</v>
      </c>
      <c r="Q1441" s="52" t="e">
        <f>VLOOKUP(EVID_PASTVY!$H1441,KATEGORIE_ZVIRAT!$B$2:$M$31,10,FALSE)*P1441*10</f>
        <v>#N/A</v>
      </c>
      <c r="R1441" s="52" t="e">
        <f>VLOOKUP(EVID_PASTVY!$H1441,KATEGORIE_ZVIRAT!$B$2:$M$31,11,FALSE)*P1441*10</f>
        <v>#N/A</v>
      </c>
      <c r="S1441" s="52" t="e">
        <f>VLOOKUP(EVID_PASTVY!$H1441,KATEGORIE_ZVIRAT!$B$2:$M$31,12,FALSE)*P1441*10</f>
        <v>#N/A</v>
      </c>
    </row>
    <row r="1442" spans="1:19" x14ac:dyDescent="0.2">
      <c r="A1442" s="32"/>
      <c r="B1442" s="37" t="e">
        <f>VLOOKUP($A1442,EVID_OSEVU!$A$1:$M$4972,2,FALSE)</f>
        <v>#N/A</v>
      </c>
      <c r="C1442" s="37" t="e">
        <f>VLOOKUP($A1442,EVID_OSEVU!$A$1:$M$4972,3,FALSE)</f>
        <v>#N/A</v>
      </c>
      <c r="D1442" s="45" t="e">
        <f>VLOOKUP($A1442,EVID_OSEVU!$A$1:$M$4972,4,FALSE)</f>
        <v>#N/A</v>
      </c>
      <c r="E1442" s="35"/>
      <c r="F1442" s="53"/>
      <c r="G1442" s="32"/>
      <c r="H1442" s="45" t="e">
        <f>VLOOKUP(G1442,Export7[#All],2,FALSE)</f>
        <v>#N/A</v>
      </c>
      <c r="I1442" s="45" t="e">
        <f>VLOOKUP($A1442,EVID_OSEVU!$A$1:$M$4972,10,FALSE)</f>
        <v>#N/A</v>
      </c>
      <c r="J1442" s="58" t="e">
        <f>VLOOKUP($A1442,EVID_OSEVU!$A$1:$M$4972,11,FALSE)</f>
        <v>#N/A</v>
      </c>
      <c r="K1442" s="33"/>
      <c r="L1442" s="45" t="e">
        <f>VLOOKUP(EVID_PASTVY!H1442,KATEGORIE_ZVIRAT!$B$2:$M$31,6,FALSE)*K1442</f>
        <v>#N/A</v>
      </c>
      <c r="M1442" s="33">
        <v>24</v>
      </c>
      <c r="N1442" s="45" t="e">
        <f>VLOOKUP(EVID_PASTVY!$H1442,KATEGORIE_ZVIRAT!$B$2:$M$31,8,FALSE)</f>
        <v>#N/A</v>
      </c>
      <c r="O1442" s="45" t="e">
        <f>VLOOKUP(EVID_PASTVY!$H1442,KATEGORIE_ZVIRAT!$B$2:$M$31,9,FALSE)</f>
        <v>#N/A</v>
      </c>
      <c r="P1442" s="54" t="e">
        <f>VLOOKUP(EVID_PASTVY!$H1442,KATEGORIE_ZVIRAT!$B$2:$M$31,7,FALSE)*L1442/1000*M1442/24*(F1442-E1442+1)/J1442</f>
        <v>#N/A</v>
      </c>
      <c r="Q1442" s="52" t="e">
        <f>VLOOKUP(EVID_PASTVY!$H1442,KATEGORIE_ZVIRAT!$B$2:$M$31,10,FALSE)*P1442*10</f>
        <v>#N/A</v>
      </c>
      <c r="R1442" s="52" t="e">
        <f>VLOOKUP(EVID_PASTVY!$H1442,KATEGORIE_ZVIRAT!$B$2:$M$31,11,FALSE)*P1442*10</f>
        <v>#N/A</v>
      </c>
      <c r="S1442" s="52" t="e">
        <f>VLOOKUP(EVID_PASTVY!$H1442,KATEGORIE_ZVIRAT!$B$2:$M$31,12,FALSE)*P1442*10</f>
        <v>#N/A</v>
      </c>
    </row>
    <row r="1443" spans="1:19" x14ac:dyDescent="0.2">
      <c r="A1443" s="32"/>
      <c r="B1443" s="37" t="e">
        <f>VLOOKUP($A1443,EVID_OSEVU!$A$1:$M$4972,2,FALSE)</f>
        <v>#N/A</v>
      </c>
      <c r="C1443" s="37" t="e">
        <f>VLOOKUP($A1443,EVID_OSEVU!$A$1:$M$4972,3,FALSE)</f>
        <v>#N/A</v>
      </c>
      <c r="D1443" s="45" t="e">
        <f>VLOOKUP($A1443,EVID_OSEVU!$A$1:$M$4972,4,FALSE)</f>
        <v>#N/A</v>
      </c>
      <c r="E1443" s="35"/>
      <c r="F1443" s="53"/>
      <c r="G1443" s="32"/>
      <c r="H1443" s="45" t="e">
        <f>VLOOKUP(G1443,Export7[#All],2,FALSE)</f>
        <v>#N/A</v>
      </c>
      <c r="I1443" s="45" t="e">
        <f>VLOOKUP($A1443,EVID_OSEVU!$A$1:$M$4972,10,FALSE)</f>
        <v>#N/A</v>
      </c>
      <c r="J1443" s="58" t="e">
        <f>VLOOKUP($A1443,EVID_OSEVU!$A$1:$M$4972,11,FALSE)</f>
        <v>#N/A</v>
      </c>
      <c r="K1443" s="33"/>
      <c r="L1443" s="45" t="e">
        <f>VLOOKUP(EVID_PASTVY!H1443,KATEGORIE_ZVIRAT!$B$2:$M$31,6,FALSE)*K1443</f>
        <v>#N/A</v>
      </c>
      <c r="M1443" s="33">
        <v>24</v>
      </c>
      <c r="N1443" s="45" t="e">
        <f>VLOOKUP(EVID_PASTVY!$H1443,KATEGORIE_ZVIRAT!$B$2:$M$31,8,FALSE)</f>
        <v>#N/A</v>
      </c>
      <c r="O1443" s="45" t="e">
        <f>VLOOKUP(EVID_PASTVY!$H1443,KATEGORIE_ZVIRAT!$B$2:$M$31,9,FALSE)</f>
        <v>#N/A</v>
      </c>
      <c r="P1443" s="54" t="e">
        <f>VLOOKUP(EVID_PASTVY!$H1443,KATEGORIE_ZVIRAT!$B$2:$M$31,7,FALSE)*L1443/1000*M1443/24*(F1443-E1443+1)/J1443</f>
        <v>#N/A</v>
      </c>
      <c r="Q1443" s="52" t="e">
        <f>VLOOKUP(EVID_PASTVY!$H1443,KATEGORIE_ZVIRAT!$B$2:$M$31,10,FALSE)*P1443*10</f>
        <v>#N/A</v>
      </c>
      <c r="R1443" s="52" t="e">
        <f>VLOOKUP(EVID_PASTVY!$H1443,KATEGORIE_ZVIRAT!$B$2:$M$31,11,FALSE)*P1443*10</f>
        <v>#N/A</v>
      </c>
      <c r="S1443" s="52" t="e">
        <f>VLOOKUP(EVID_PASTVY!$H1443,KATEGORIE_ZVIRAT!$B$2:$M$31,12,FALSE)*P1443*10</f>
        <v>#N/A</v>
      </c>
    </row>
    <row r="1444" spans="1:19" x14ac:dyDescent="0.2">
      <c r="A1444" s="32"/>
      <c r="B1444" s="37" t="e">
        <f>VLOOKUP($A1444,EVID_OSEVU!$A$1:$M$4972,2,FALSE)</f>
        <v>#N/A</v>
      </c>
      <c r="C1444" s="37" t="e">
        <f>VLOOKUP($A1444,EVID_OSEVU!$A$1:$M$4972,3,FALSE)</f>
        <v>#N/A</v>
      </c>
      <c r="D1444" s="45" t="e">
        <f>VLOOKUP($A1444,EVID_OSEVU!$A$1:$M$4972,4,FALSE)</f>
        <v>#N/A</v>
      </c>
      <c r="E1444" s="35"/>
      <c r="F1444" s="53"/>
      <c r="G1444" s="32"/>
      <c r="H1444" s="45" t="e">
        <f>VLOOKUP(G1444,Export7[#All],2,FALSE)</f>
        <v>#N/A</v>
      </c>
      <c r="I1444" s="45" t="e">
        <f>VLOOKUP($A1444,EVID_OSEVU!$A$1:$M$4972,10,FALSE)</f>
        <v>#N/A</v>
      </c>
      <c r="J1444" s="58" t="e">
        <f>VLOOKUP($A1444,EVID_OSEVU!$A$1:$M$4972,11,FALSE)</f>
        <v>#N/A</v>
      </c>
      <c r="K1444" s="33"/>
      <c r="L1444" s="45" t="e">
        <f>VLOOKUP(EVID_PASTVY!H1444,KATEGORIE_ZVIRAT!$B$2:$M$31,6,FALSE)*K1444</f>
        <v>#N/A</v>
      </c>
      <c r="M1444" s="33">
        <v>24</v>
      </c>
      <c r="N1444" s="45" t="e">
        <f>VLOOKUP(EVID_PASTVY!$H1444,KATEGORIE_ZVIRAT!$B$2:$M$31,8,FALSE)</f>
        <v>#N/A</v>
      </c>
      <c r="O1444" s="45" t="e">
        <f>VLOOKUP(EVID_PASTVY!$H1444,KATEGORIE_ZVIRAT!$B$2:$M$31,9,FALSE)</f>
        <v>#N/A</v>
      </c>
      <c r="P1444" s="54" t="e">
        <f>VLOOKUP(EVID_PASTVY!$H1444,KATEGORIE_ZVIRAT!$B$2:$M$31,7,FALSE)*L1444/1000*M1444/24*(F1444-E1444+1)/J1444</f>
        <v>#N/A</v>
      </c>
      <c r="Q1444" s="52" t="e">
        <f>VLOOKUP(EVID_PASTVY!$H1444,KATEGORIE_ZVIRAT!$B$2:$M$31,10,FALSE)*P1444*10</f>
        <v>#N/A</v>
      </c>
      <c r="R1444" s="52" t="e">
        <f>VLOOKUP(EVID_PASTVY!$H1444,KATEGORIE_ZVIRAT!$B$2:$M$31,11,FALSE)*P1444*10</f>
        <v>#N/A</v>
      </c>
      <c r="S1444" s="52" t="e">
        <f>VLOOKUP(EVID_PASTVY!$H1444,KATEGORIE_ZVIRAT!$B$2:$M$31,12,FALSE)*P1444*10</f>
        <v>#N/A</v>
      </c>
    </row>
    <row r="1445" spans="1:19" x14ac:dyDescent="0.2">
      <c r="A1445" s="32"/>
      <c r="B1445" s="37" t="e">
        <f>VLOOKUP($A1445,EVID_OSEVU!$A$1:$M$4972,2,FALSE)</f>
        <v>#N/A</v>
      </c>
      <c r="C1445" s="37" t="e">
        <f>VLOOKUP($A1445,EVID_OSEVU!$A$1:$M$4972,3,FALSE)</f>
        <v>#N/A</v>
      </c>
      <c r="D1445" s="45" t="e">
        <f>VLOOKUP($A1445,EVID_OSEVU!$A$1:$M$4972,4,FALSE)</f>
        <v>#N/A</v>
      </c>
      <c r="E1445" s="35"/>
      <c r="F1445" s="53"/>
      <c r="G1445" s="32"/>
      <c r="H1445" s="45" t="e">
        <f>VLOOKUP(G1445,Export7[#All],2,FALSE)</f>
        <v>#N/A</v>
      </c>
      <c r="I1445" s="45" t="e">
        <f>VLOOKUP($A1445,EVID_OSEVU!$A$1:$M$4972,10,FALSE)</f>
        <v>#N/A</v>
      </c>
      <c r="J1445" s="58" t="e">
        <f>VLOOKUP($A1445,EVID_OSEVU!$A$1:$M$4972,11,FALSE)</f>
        <v>#N/A</v>
      </c>
      <c r="K1445" s="33"/>
      <c r="L1445" s="45" t="e">
        <f>VLOOKUP(EVID_PASTVY!H1445,KATEGORIE_ZVIRAT!$B$2:$M$31,6,FALSE)*K1445</f>
        <v>#N/A</v>
      </c>
      <c r="M1445" s="33">
        <v>24</v>
      </c>
      <c r="N1445" s="45" t="e">
        <f>VLOOKUP(EVID_PASTVY!$H1445,KATEGORIE_ZVIRAT!$B$2:$M$31,8,FALSE)</f>
        <v>#N/A</v>
      </c>
      <c r="O1445" s="45" t="e">
        <f>VLOOKUP(EVID_PASTVY!$H1445,KATEGORIE_ZVIRAT!$B$2:$M$31,9,FALSE)</f>
        <v>#N/A</v>
      </c>
      <c r="P1445" s="54" t="e">
        <f>VLOOKUP(EVID_PASTVY!$H1445,KATEGORIE_ZVIRAT!$B$2:$M$31,7,FALSE)*L1445/1000*M1445/24*(F1445-E1445+1)/J1445</f>
        <v>#N/A</v>
      </c>
      <c r="Q1445" s="52" t="e">
        <f>VLOOKUP(EVID_PASTVY!$H1445,KATEGORIE_ZVIRAT!$B$2:$M$31,10,FALSE)*P1445*10</f>
        <v>#N/A</v>
      </c>
      <c r="R1445" s="52" t="e">
        <f>VLOOKUP(EVID_PASTVY!$H1445,KATEGORIE_ZVIRAT!$B$2:$M$31,11,FALSE)*P1445*10</f>
        <v>#N/A</v>
      </c>
      <c r="S1445" s="52" t="e">
        <f>VLOOKUP(EVID_PASTVY!$H1445,KATEGORIE_ZVIRAT!$B$2:$M$31,12,FALSE)*P1445*10</f>
        <v>#N/A</v>
      </c>
    </row>
    <row r="1446" spans="1:19" x14ac:dyDescent="0.2">
      <c r="A1446" s="32"/>
      <c r="B1446" s="37" t="e">
        <f>VLOOKUP($A1446,EVID_OSEVU!$A$1:$M$4972,2,FALSE)</f>
        <v>#N/A</v>
      </c>
      <c r="C1446" s="37" t="e">
        <f>VLOOKUP($A1446,EVID_OSEVU!$A$1:$M$4972,3,FALSE)</f>
        <v>#N/A</v>
      </c>
      <c r="D1446" s="45" t="e">
        <f>VLOOKUP($A1446,EVID_OSEVU!$A$1:$M$4972,4,FALSE)</f>
        <v>#N/A</v>
      </c>
      <c r="E1446" s="35"/>
      <c r="F1446" s="53"/>
      <c r="G1446" s="32"/>
      <c r="H1446" s="45" t="e">
        <f>VLOOKUP(G1446,Export7[#All],2,FALSE)</f>
        <v>#N/A</v>
      </c>
      <c r="I1446" s="45" t="e">
        <f>VLOOKUP($A1446,EVID_OSEVU!$A$1:$M$4972,10,FALSE)</f>
        <v>#N/A</v>
      </c>
      <c r="J1446" s="58" t="e">
        <f>VLOOKUP($A1446,EVID_OSEVU!$A$1:$M$4972,11,FALSE)</f>
        <v>#N/A</v>
      </c>
      <c r="K1446" s="33"/>
      <c r="L1446" s="45" t="e">
        <f>VLOOKUP(EVID_PASTVY!H1446,KATEGORIE_ZVIRAT!$B$2:$M$31,6,FALSE)*K1446</f>
        <v>#N/A</v>
      </c>
      <c r="M1446" s="33">
        <v>24</v>
      </c>
      <c r="N1446" s="45" t="e">
        <f>VLOOKUP(EVID_PASTVY!$H1446,KATEGORIE_ZVIRAT!$B$2:$M$31,8,FALSE)</f>
        <v>#N/A</v>
      </c>
      <c r="O1446" s="45" t="e">
        <f>VLOOKUP(EVID_PASTVY!$H1446,KATEGORIE_ZVIRAT!$B$2:$M$31,9,FALSE)</f>
        <v>#N/A</v>
      </c>
      <c r="P1446" s="54" t="e">
        <f>VLOOKUP(EVID_PASTVY!$H1446,KATEGORIE_ZVIRAT!$B$2:$M$31,7,FALSE)*L1446/1000*M1446/24*(F1446-E1446+1)/J1446</f>
        <v>#N/A</v>
      </c>
      <c r="Q1446" s="52" t="e">
        <f>VLOOKUP(EVID_PASTVY!$H1446,KATEGORIE_ZVIRAT!$B$2:$M$31,10,FALSE)*P1446*10</f>
        <v>#N/A</v>
      </c>
      <c r="R1446" s="52" t="e">
        <f>VLOOKUP(EVID_PASTVY!$H1446,KATEGORIE_ZVIRAT!$B$2:$M$31,11,FALSE)*P1446*10</f>
        <v>#N/A</v>
      </c>
      <c r="S1446" s="52" t="e">
        <f>VLOOKUP(EVID_PASTVY!$H1446,KATEGORIE_ZVIRAT!$B$2:$M$31,12,FALSE)*P1446*10</f>
        <v>#N/A</v>
      </c>
    </row>
    <row r="1447" spans="1:19" x14ac:dyDescent="0.2">
      <c r="A1447" s="32"/>
      <c r="B1447" s="37" t="e">
        <f>VLOOKUP($A1447,EVID_OSEVU!$A$1:$M$4972,2,FALSE)</f>
        <v>#N/A</v>
      </c>
      <c r="C1447" s="37" t="e">
        <f>VLOOKUP($A1447,EVID_OSEVU!$A$1:$M$4972,3,FALSE)</f>
        <v>#N/A</v>
      </c>
      <c r="D1447" s="45" t="e">
        <f>VLOOKUP($A1447,EVID_OSEVU!$A$1:$M$4972,4,FALSE)</f>
        <v>#N/A</v>
      </c>
      <c r="E1447" s="35"/>
      <c r="F1447" s="53"/>
      <c r="G1447" s="32"/>
      <c r="H1447" s="45" t="e">
        <f>VLOOKUP(G1447,Export7[#All],2,FALSE)</f>
        <v>#N/A</v>
      </c>
      <c r="I1447" s="45" t="e">
        <f>VLOOKUP($A1447,EVID_OSEVU!$A$1:$M$4972,10,FALSE)</f>
        <v>#N/A</v>
      </c>
      <c r="J1447" s="58" t="e">
        <f>VLOOKUP($A1447,EVID_OSEVU!$A$1:$M$4972,11,FALSE)</f>
        <v>#N/A</v>
      </c>
      <c r="K1447" s="33"/>
      <c r="L1447" s="45" t="e">
        <f>VLOOKUP(EVID_PASTVY!H1447,KATEGORIE_ZVIRAT!$B$2:$M$31,6,FALSE)*K1447</f>
        <v>#N/A</v>
      </c>
      <c r="M1447" s="33">
        <v>24</v>
      </c>
      <c r="N1447" s="45" t="e">
        <f>VLOOKUP(EVID_PASTVY!$H1447,KATEGORIE_ZVIRAT!$B$2:$M$31,8,FALSE)</f>
        <v>#N/A</v>
      </c>
      <c r="O1447" s="45" t="e">
        <f>VLOOKUP(EVID_PASTVY!$H1447,KATEGORIE_ZVIRAT!$B$2:$M$31,9,FALSE)</f>
        <v>#N/A</v>
      </c>
      <c r="P1447" s="54" t="e">
        <f>VLOOKUP(EVID_PASTVY!$H1447,KATEGORIE_ZVIRAT!$B$2:$M$31,7,FALSE)*L1447/1000*M1447/24*(F1447-E1447+1)/J1447</f>
        <v>#N/A</v>
      </c>
      <c r="Q1447" s="52" t="e">
        <f>VLOOKUP(EVID_PASTVY!$H1447,KATEGORIE_ZVIRAT!$B$2:$M$31,10,FALSE)*P1447*10</f>
        <v>#N/A</v>
      </c>
      <c r="R1447" s="52" t="e">
        <f>VLOOKUP(EVID_PASTVY!$H1447,KATEGORIE_ZVIRAT!$B$2:$M$31,11,FALSE)*P1447*10</f>
        <v>#N/A</v>
      </c>
      <c r="S1447" s="52" t="e">
        <f>VLOOKUP(EVID_PASTVY!$H1447,KATEGORIE_ZVIRAT!$B$2:$M$31,12,FALSE)*P1447*10</f>
        <v>#N/A</v>
      </c>
    </row>
    <row r="1448" spans="1:19" x14ac:dyDescent="0.2">
      <c r="A1448" s="32"/>
      <c r="B1448" s="37" t="e">
        <f>VLOOKUP($A1448,EVID_OSEVU!$A$1:$M$4972,2,FALSE)</f>
        <v>#N/A</v>
      </c>
      <c r="C1448" s="37" t="e">
        <f>VLOOKUP($A1448,EVID_OSEVU!$A$1:$M$4972,3,FALSE)</f>
        <v>#N/A</v>
      </c>
      <c r="D1448" s="45" t="e">
        <f>VLOOKUP($A1448,EVID_OSEVU!$A$1:$M$4972,4,FALSE)</f>
        <v>#N/A</v>
      </c>
      <c r="E1448" s="35"/>
      <c r="F1448" s="53"/>
      <c r="G1448" s="32"/>
      <c r="H1448" s="45" t="e">
        <f>VLOOKUP(G1448,Export7[#All],2,FALSE)</f>
        <v>#N/A</v>
      </c>
      <c r="I1448" s="45" t="e">
        <f>VLOOKUP($A1448,EVID_OSEVU!$A$1:$M$4972,10,FALSE)</f>
        <v>#N/A</v>
      </c>
      <c r="J1448" s="58" t="e">
        <f>VLOOKUP($A1448,EVID_OSEVU!$A$1:$M$4972,11,FALSE)</f>
        <v>#N/A</v>
      </c>
      <c r="K1448" s="33"/>
      <c r="L1448" s="45" t="e">
        <f>VLOOKUP(EVID_PASTVY!H1448,KATEGORIE_ZVIRAT!$B$2:$M$31,6,FALSE)*K1448</f>
        <v>#N/A</v>
      </c>
      <c r="M1448" s="33">
        <v>24</v>
      </c>
      <c r="N1448" s="45" t="e">
        <f>VLOOKUP(EVID_PASTVY!$H1448,KATEGORIE_ZVIRAT!$B$2:$M$31,8,FALSE)</f>
        <v>#N/A</v>
      </c>
      <c r="O1448" s="45" t="e">
        <f>VLOOKUP(EVID_PASTVY!$H1448,KATEGORIE_ZVIRAT!$B$2:$M$31,9,FALSE)</f>
        <v>#N/A</v>
      </c>
      <c r="P1448" s="54" t="e">
        <f>VLOOKUP(EVID_PASTVY!$H1448,KATEGORIE_ZVIRAT!$B$2:$M$31,7,FALSE)*L1448/1000*M1448/24*(F1448-E1448+1)/J1448</f>
        <v>#N/A</v>
      </c>
      <c r="Q1448" s="52" t="e">
        <f>VLOOKUP(EVID_PASTVY!$H1448,KATEGORIE_ZVIRAT!$B$2:$M$31,10,FALSE)*P1448*10</f>
        <v>#N/A</v>
      </c>
      <c r="R1448" s="52" t="e">
        <f>VLOOKUP(EVID_PASTVY!$H1448,KATEGORIE_ZVIRAT!$B$2:$M$31,11,FALSE)*P1448*10</f>
        <v>#N/A</v>
      </c>
      <c r="S1448" s="52" t="e">
        <f>VLOOKUP(EVID_PASTVY!$H1448,KATEGORIE_ZVIRAT!$B$2:$M$31,12,FALSE)*P1448*10</f>
        <v>#N/A</v>
      </c>
    </row>
    <row r="1449" spans="1:19" x14ac:dyDescent="0.2">
      <c r="A1449" s="32"/>
      <c r="B1449" s="37" t="e">
        <f>VLOOKUP($A1449,EVID_OSEVU!$A$1:$M$4972,2,FALSE)</f>
        <v>#N/A</v>
      </c>
      <c r="C1449" s="37" t="e">
        <f>VLOOKUP($A1449,EVID_OSEVU!$A$1:$M$4972,3,FALSE)</f>
        <v>#N/A</v>
      </c>
      <c r="D1449" s="45" t="e">
        <f>VLOOKUP($A1449,EVID_OSEVU!$A$1:$M$4972,4,FALSE)</f>
        <v>#N/A</v>
      </c>
      <c r="E1449" s="35"/>
      <c r="F1449" s="53"/>
      <c r="G1449" s="32"/>
      <c r="H1449" s="45" t="e">
        <f>VLOOKUP(G1449,Export7[#All],2,FALSE)</f>
        <v>#N/A</v>
      </c>
      <c r="I1449" s="45" t="e">
        <f>VLOOKUP($A1449,EVID_OSEVU!$A$1:$M$4972,10,FALSE)</f>
        <v>#N/A</v>
      </c>
      <c r="J1449" s="58" t="e">
        <f>VLOOKUP($A1449,EVID_OSEVU!$A$1:$M$4972,11,FALSE)</f>
        <v>#N/A</v>
      </c>
      <c r="K1449" s="33"/>
      <c r="L1449" s="45" t="e">
        <f>VLOOKUP(EVID_PASTVY!H1449,KATEGORIE_ZVIRAT!$B$2:$M$31,6,FALSE)*K1449</f>
        <v>#N/A</v>
      </c>
      <c r="M1449" s="33">
        <v>24</v>
      </c>
      <c r="N1449" s="45" t="e">
        <f>VLOOKUP(EVID_PASTVY!$H1449,KATEGORIE_ZVIRAT!$B$2:$M$31,8,FALSE)</f>
        <v>#N/A</v>
      </c>
      <c r="O1449" s="45" t="e">
        <f>VLOOKUP(EVID_PASTVY!$H1449,KATEGORIE_ZVIRAT!$B$2:$M$31,9,FALSE)</f>
        <v>#N/A</v>
      </c>
      <c r="P1449" s="54" t="e">
        <f>VLOOKUP(EVID_PASTVY!$H1449,KATEGORIE_ZVIRAT!$B$2:$M$31,7,FALSE)*L1449/1000*M1449/24*(F1449-E1449+1)/J1449</f>
        <v>#N/A</v>
      </c>
      <c r="Q1449" s="52" t="e">
        <f>VLOOKUP(EVID_PASTVY!$H1449,KATEGORIE_ZVIRAT!$B$2:$M$31,10,FALSE)*P1449*10</f>
        <v>#N/A</v>
      </c>
      <c r="R1449" s="52" t="e">
        <f>VLOOKUP(EVID_PASTVY!$H1449,KATEGORIE_ZVIRAT!$B$2:$M$31,11,FALSE)*P1449*10</f>
        <v>#N/A</v>
      </c>
      <c r="S1449" s="52" t="e">
        <f>VLOOKUP(EVID_PASTVY!$H1449,KATEGORIE_ZVIRAT!$B$2:$M$31,12,FALSE)*P1449*10</f>
        <v>#N/A</v>
      </c>
    </row>
    <row r="1450" spans="1:19" x14ac:dyDescent="0.2">
      <c r="A1450" s="32"/>
      <c r="B1450" s="37" t="e">
        <f>VLOOKUP($A1450,EVID_OSEVU!$A$1:$M$4972,2,FALSE)</f>
        <v>#N/A</v>
      </c>
      <c r="C1450" s="37" t="e">
        <f>VLOOKUP($A1450,EVID_OSEVU!$A$1:$M$4972,3,FALSE)</f>
        <v>#N/A</v>
      </c>
      <c r="D1450" s="45" t="e">
        <f>VLOOKUP($A1450,EVID_OSEVU!$A$1:$M$4972,4,FALSE)</f>
        <v>#N/A</v>
      </c>
      <c r="E1450" s="35"/>
      <c r="F1450" s="53"/>
      <c r="G1450" s="32"/>
      <c r="H1450" s="45" t="e">
        <f>VLOOKUP(G1450,Export7[#All],2,FALSE)</f>
        <v>#N/A</v>
      </c>
      <c r="I1450" s="45" t="e">
        <f>VLOOKUP($A1450,EVID_OSEVU!$A$1:$M$4972,10,FALSE)</f>
        <v>#N/A</v>
      </c>
      <c r="J1450" s="58" t="e">
        <f>VLOOKUP($A1450,EVID_OSEVU!$A$1:$M$4972,11,FALSE)</f>
        <v>#N/A</v>
      </c>
      <c r="K1450" s="33"/>
      <c r="L1450" s="45" t="e">
        <f>VLOOKUP(EVID_PASTVY!H1450,KATEGORIE_ZVIRAT!$B$2:$M$31,6,FALSE)*K1450</f>
        <v>#N/A</v>
      </c>
      <c r="M1450" s="33">
        <v>24</v>
      </c>
      <c r="N1450" s="45" t="e">
        <f>VLOOKUP(EVID_PASTVY!$H1450,KATEGORIE_ZVIRAT!$B$2:$M$31,8,FALSE)</f>
        <v>#N/A</v>
      </c>
      <c r="O1450" s="45" t="e">
        <f>VLOOKUP(EVID_PASTVY!$H1450,KATEGORIE_ZVIRAT!$B$2:$M$31,9,FALSE)</f>
        <v>#N/A</v>
      </c>
      <c r="P1450" s="54" t="e">
        <f>VLOOKUP(EVID_PASTVY!$H1450,KATEGORIE_ZVIRAT!$B$2:$M$31,7,FALSE)*L1450/1000*M1450/24*(F1450-E1450+1)/J1450</f>
        <v>#N/A</v>
      </c>
      <c r="Q1450" s="52" t="e">
        <f>VLOOKUP(EVID_PASTVY!$H1450,KATEGORIE_ZVIRAT!$B$2:$M$31,10,FALSE)*P1450*10</f>
        <v>#N/A</v>
      </c>
      <c r="R1450" s="52" t="e">
        <f>VLOOKUP(EVID_PASTVY!$H1450,KATEGORIE_ZVIRAT!$B$2:$M$31,11,FALSE)*P1450*10</f>
        <v>#N/A</v>
      </c>
      <c r="S1450" s="52" t="e">
        <f>VLOOKUP(EVID_PASTVY!$H1450,KATEGORIE_ZVIRAT!$B$2:$M$31,12,FALSE)*P1450*10</f>
        <v>#N/A</v>
      </c>
    </row>
    <row r="1451" spans="1:19" x14ac:dyDescent="0.2">
      <c r="A1451" s="32"/>
      <c r="B1451" s="37" t="e">
        <f>VLOOKUP($A1451,EVID_OSEVU!$A$1:$M$4972,2,FALSE)</f>
        <v>#N/A</v>
      </c>
      <c r="C1451" s="37" t="e">
        <f>VLOOKUP($A1451,EVID_OSEVU!$A$1:$M$4972,3,FALSE)</f>
        <v>#N/A</v>
      </c>
      <c r="D1451" s="45" t="e">
        <f>VLOOKUP($A1451,EVID_OSEVU!$A$1:$M$4972,4,FALSE)</f>
        <v>#N/A</v>
      </c>
      <c r="E1451" s="35"/>
      <c r="F1451" s="53"/>
      <c r="G1451" s="32"/>
      <c r="H1451" s="45" t="e">
        <f>VLOOKUP(G1451,Export7[#All],2,FALSE)</f>
        <v>#N/A</v>
      </c>
      <c r="I1451" s="45" t="e">
        <f>VLOOKUP($A1451,EVID_OSEVU!$A$1:$M$4972,10,FALSE)</f>
        <v>#N/A</v>
      </c>
      <c r="J1451" s="58" t="e">
        <f>VLOOKUP($A1451,EVID_OSEVU!$A$1:$M$4972,11,FALSE)</f>
        <v>#N/A</v>
      </c>
      <c r="K1451" s="33"/>
      <c r="L1451" s="45" t="e">
        <f>VLOOKUP(EVID_PASTVY!H1451,KATEGORIE_ZVIRAT!$B$2:$M$31,6,FALSE)*K1451</f>
        <v>#N/A</v>
      </c>
      <c r="M1451" s="33">
        <v>24</v>
      </c>
      <c r="N1451" s="45" t="e">
        <f>VLOOKUP(EVID_PASTVY!$H1451,KATEGORIE_ZVIRAT!$B$2:$M$31,8,FALSE)</f>
        <v>#N/A</v>
      </c>
      <c r="O1451" s="45" t="e">
        <f>VLOOKUP(EVID_PASTVY!$H1451,KATEGORIE_ZVIRAT!$B$2:$M$31,9,FALSE)</f>
        <v>#N/A</v>
      </c>
      <c r="P1451" s="54" t="e">
        <f>VLOOKUP(EVID_PASTVY!$H1451,KATEGORIE_ZVIRAT!$B$2:$M$31,7,FALSE)*L1451/1000*M1451/24*(F1451-E1451+1)/J1451</f>
        <v>#N/A</v>
      </c>
      <c r="Q1451" s="52" t="e">
        <f>VLOOKUP(EVID_PASTVY!$H1451,KATEGORIE_ZVIRAT!$B$2:$M$31,10,FALSE)*P1451*10</f>
        <v>#N/A</v>
      </c>
      <c r="R1451" s="52" t="e">
        <f>VLOOKUP(EVID_PASTVY!$H1451,KATEGORIE_ZVIRAT!$B$2:$M$31,11,FALSE)*P1451*10</f>
        <v>#N/A</v>
      </c>
      <c r="S1451" s="52" t="e">
        <f>VLOOKUP(EVID_PASTVY!$H1451,KATEGORIE_ZVIRAT!$B$2:$M$31,12,FALSE)*P1451*10</f>
        <v>#N/A</v>
      </c>
    </row>
    <row r="1452" spans="1:19" x14ac:dyDescent="0.2">
      <c r="A1452" s="32"/>
      <c r="B1452" s="37" t="e">
        <f>VLOOKUP($A1452,EVID_OSEVU!$A$1:$M$4972,2,FALSE)</f>
        <v>#N/A</v>
      </c>
      <c r="C1452" s="37" t="e">
        <f>VLOOKUP($A1452,EVID_OSEVU!$A$1:$M$4972,3,FALSE)</f>
        <v>#N/A</v>
      </c>
      <c r="D1452" s="45" t="e">
        <f>VLOOKUP($A1452,EVID_OSEVU!$A$1:$M$4972,4,FALSE)</f>
        <v>#N/A</v>
      </c>
      <c r="E1452" s="35"/>
      <c r="F1452" s="53"/>
      <c r="G1452" s="32"/>
      <c r="H1452" s="45" t="e">
        <f>VLOOKUP(G1452,Export7[#All],2,FALSE)</f>
        <v>#N/A</v>
      </c>
      <c r="I1452" s="45" t="e">
        <f>VLOOKUP($A1452,EVID_OSEVU!$A$1:$M$4972,10,FALSE)</f>
        <v>#N/A</v>
      </c>
      <c r="J1452" s="58" t="e">
        <f>VLOOKUP($A1452,EVID_OSEVU!$A$1:$M$4972,11,FALSE)</f>
        <v>#N/A</v>
      </c>
      <c r="K1452" s="33"/>
      <c r="L1452" s="45" t="e">
        <f>VLOOKUP(EVID_PASTVY!H1452,KATEGORIE_ZVIRAT!$B$2:$M$31,6,FALSE)*K1452</f>
        <v>#N/A</v>
      </c>
      <c r="M1452" s="33">
        <v>24</v>
      </c>
      <c r="N1452" s="45" t="e">
        <f>VLOOKUP(EVID_PASTVY!$H1452,KATEGORIE_ZVIRAT!$B$2:$M$31,8,FALSE)</f>
        <v>#N/A</v>
      </c>
      <c r="O1452" s="45" t="e">
        <f>VLOOKUP(EVID_PASTVY!$H1452,KATEGORIE_ZVIRAT!$B$2:$M$31,9,FALSE)</f>
        <v>#N/A</v>
      </c>
      <c r="P1452" s="54" t="e">
        <f>VLOOKUP(EVID_PASTVY!$H1452,KATEGORIE_ZVIRAT!$B$2:$M$31,7,FALSE)*L1452/1000*M1452/24*(F1452-E1452+1)/J1452</f>
        <v>#N/A</v>
      </c>
      <c r="Q1452" s="52" t="e">
        <f>VLOOKUP(EVID_PASTVY!$H1452,KATEGORIE_ZVIRAT!$B$2:$M$31,10,FALSE)*P1452*10</f>
        <v>#N/A</v>
      </c>
      <c r="R1452" s="52" t="e">
        <f>VLOOKUP(EVID_PASTVY!$H1452,KATEGORIE_ZVIRAT!$B$2:$M$31,11,FALSE)*P1452*10</f>
        <v>#N/A</v>
      </c>
      <c r="S1452" s="52" t="e">
        <f>VLOOKUP(EVID_PASTVY!$H1452,KATEGORIE_ZVIRAT!$B$2:$M$31,12,FALSE)*P1452*10</f>
        <v>#N/A</v>
      </c>
    </row>
    <row r="1453" spans="1:19" x14ac:dyDescent="0.2">
      <c r="A1453" s="32"/>
      <c r="B1453" s="37" t="e">
        <f>VLOOKUP($A1453,EVID_OSEVU!$A$1:$M$4972,2,FALSE)</f>
        <v>#N/A</v>
      </c>
      <c r="C1453" s="37" t="e">
        <f>VLOOKUP($A1453,EVID_OSEVU!$A$1:$M$4972,3,FALSE)</f>
        <v>#N/A</v>
      </c>
      <c r="D1453" s="45" t="e">
        <f>VLOOKUP($A1453,EVID_OSEVU!$A$1:$M$4972,4,FALSE)</f>
        <v>#N/A</v>
      </c>
      <c r="E1453" s="35"/>
      <c r="F1453" s="53"/>
      <c r="G1453" s="32"/>
      <c r="H1453" s="45" t="e">
        <f>VLOOKUP(G1453,Export7[#All],2,FALSE)</f>
        <v>#N/A</v>
      </c>
      <c r="I1453" s="45" t="e">
        <f>VLOOKUP($A1453,EVID_OSEVU!$A$1:$M$4972,10,FALSE)</f>
        <v>#N/A</v>
      </c>
      <c r="J1453" s="58" t="e">
        <f>VLOOKUP($A1453,EVID_OSEVU!$A$1:$M$4972,11,FALSE)</f>
        <v>#N/A</v>
      </c>
      <c r="K1453" s="33"/>
      <c r="L1453" s="45" t="e">
        <f>VLOOKUP(EVID_PASTVY!H1453,KATEGORIE_ZVIRAT!$B$2:$M$31,6,FALSE)*K1453</f>
        <v>#N/A</v>
      </c>
      <c r="M1453" s="33">
        <v>24</v>
      </c>
      <c r="N1453" s="45" t="e">
        <f>VLOOKUP(EVID_PASTVY!$H1453,KATEGORIE_ZVIRAT!$B$2:$M$31,8,FALSE)</f>
        <v>#N/A</v>
      </c>
      <c r="O1453" s="45" t="e">
        <f>VLOOKUP(EVID_PASTVY!$H1453,KATEGORIE_ZVIRAT!$B$2:$M$31,9,FALSE)</f>
        <v>#N/A</v>
      </c>
      <c r="P1453" s="54" t="e">
        <f>VLOOKUP(EVID_PASTVY!$H1453,KATEGORIE_ZVIRAT!$B$2:$M$31,7,FALSE)*L1453/1000*M1453/24*(F1453-E1453+1)/J1453</f>
        <v>#N/A</v>
      </c>
      <c r="Q1453" s="52" t="e">
        <f>VLOOKUP(EVID_PASTVY!$H1453,KATEGORIE_ZVIRAT!$B$2:$M$31,10,FALSE)*P1453*10</f>
        <v>#N/A</v>
      </c>
      <c r="R1453" s="52" t="e">
        <f>VLOOKUP(EVID_PASTVY!$H1453,KATEGORIE_ZVIRAT!$B$2:$M$31,11,FALSE)*P1453*10</f>
        <v>#N/A</v>
      </c>
      <c r="S1453" s="52" t="e">
        <f>VLOOKUP(EVID_PASTVY!$H1453,KATEGORIE_ZVIRAT!$B$2:$M$31,12,FALSE)*P1453*10</f>
        <v>#N/A</v>
      </c>
    </row>
    <row r="1454" spans="1:19" x14ac:dyDescent="0.2">
      <c r="A1454" s="32"/>
      <c r="B1454" s="37" t="e">
        <f>VLOOKUP($A1454,EVID_OSEVU!$A$1:$M$4972,2,FALSE)</f>
        <v>#N/A</v>
      </c>
      <c r="C1454" s="37" t="e">
        <f>VLOOKUP($A1454,EVID_OSEVU!$A$1:$M$4972,3,FALSE)</f>
        <v>#N/A</v>
      </c>
      <c r="D1454" s="45" t="e">
        <f>VLOOKUP($A1454,EVID_OSEVU!$A$1:$M$4972,4,FALSE)</f>
        <v>#N/A</v>
      </c>
      <c r="E1454" s="35"/>
      <c r="F1454" s="53"/>
      <c r="G1454" s="32"/>
      <c r="H1454" s="45" t="e">
        <f>VLOOKUP(G1454,Export7[#All],2,FALSE)</f>
        <v>#N/A</v>
      </c>
      <c r="I1454" s="45" t="e">
        <f>VLOOKUP($A1454,EVID_OSEVU!$A$1:$M$4972,10,FALSE)</f>
        <v>#N/A</v>
      </c>
      <c r="J1454" s="58" t="e">
        <f>VLOOKUP($A1454,EVID_OSEVU!$A$1:$M$4972,11,FALSE)</f>
        <v>#N/A</v>
      </c>
      <c r="K1454" s="33"/>
      <c r="L1454" s="45" t="e">
        <f>VLOOKUP(EVID_PASTVY!H1454,KATEGORIE_ZVIRAT!$B$2:$M$31,6,FALSE)*K1454</f>
        <v>#N/A</v>
      </c>
      <c r="M1454" s="33">
        <v>24</v>
      </c>
      <c r="N1454" s="45" t="e">
        <f>VLOOKUP(EVID_PASTVY!$H1454,KATEGORIE_ZVIRAT!$B$2:$M$31,8,FALSE)</f>
        <v>#N/A</v>
      </c>
      <c r="O1454" s="45" t="e">
        <f>VLOOKUP(EVID_PASTVY!$H1454,KATEGORIE_ZVIRAT!$B$2:$M$31,9,FALSE)</f>
        <v>#N/A</v>
      </c>
      <c r="P1454" s="54" t="e">
        <f>VLOOKUP(EVID_PASTVY!$H1454,KATEGORIE_ZVIRAT!$B$2:$M$31,7,FALSE)*L1454/1000*M1454/24*(F1454-E1454+1)/J1454</f>
        <v>#N/A</v>
      </c>
      <c r="Q1454" s="52" t="e">
        <f>VLOOKUP(EVID_PASTVY!$H1454,KATEGORIE_ZVIRAT!$B$2:$M$31,10,FALSE)*P1454*10</f>
        <v>#N/A</v>
      </c>
      <c r="R1454" s="52" t="e">
        <f>VLOOKUP(EVID_PASTVY!$H1454,KATEGORIE_ZVIRAT!$B$2:$M$31,11,FALSE)*P1454*10</f>
        <v>#N/A</v>
      </c>
      <c r="S1454" s="52" t="e">
        <f>VLOOKUP(EVID_PASTVY!$H1454,KATEGORIE_ZVIRAT!$B$2:$M$31,12,FALSE)*P1454*10</f>
        <v>#N/A</v>
      </c>
    </row>
    <row r="1455" spans="1:19" x14ac:dyDescent="0.2">
      <c r="A1455" s="32"/>
      <c r="B1455" s="37" t="e">
        <f>VLOOKUP($A1455,EVID_OSEVU!$A$1:$M$4972,2,FALSE)</f>
        <v>#N/A</v>
      </c>
      <c r="C1455" s="37" t="e">
        <f>VLOOKUP($A1455,EVID_OSEVU!$A$1:$M$4972,3,FALSE)</f>
        <v>#N/A</v>
      </c>
      <c r="D1455" s="45" t="e">
        <f>VLOOKUP($A1455,EVID_OSEVU!$A$1:$M$4972,4,FALSE)</f>
        <v>#N/A</v>
      </c>
      <c r="E1455" s="35"/>
      <c r="F1455" s="53"/>
      <c r="G1455" s="32"/>
      <c r="H1455" s="45" t="e">
        <f>VLOOKUP(G1455,Export7[#All],2,FALSE)</f>
        <v>#N/A</v>
      </c>
      <c r="I1455" s="45" t="e">
        <f>VLOOKUP($A1455,EVID_OSEVU!$A$1:$M$4972,10,FALSE)</f>
        <v>#N/A</v>
      </c>
      <c r="J1455" s="58" t="e">
        <f>VLOOKUP($A1455,EVID_OSEVU!$A$1:$M$4972,11,FALSE)</f>
        <v>#N/A</v>
      </c>
      <c r="K1455" s="33"/>
      <c r="L1455" s="45" t="e">
        <f>VLOOKUP(EVID_PASTVY!H1455,KATEGORIE_ZVIRAT!$B$2:$M$31,6,FALSE)*K1455</f>
        <v>#N/A</v>
      </c>
      <c r="M1455" s="33">
        <v>24</v>
      </c>
      <c r="N1455" s="45" t="e">
        <f>VLOOKUP(EVID_PASTVY!$H1455,KATEGORIE_ZVIRAT!$B$2:$M$31,8,FALSE)</f>
        <v>#N/A</v>
      </c>
      <c r="O1455" s="45" t="e">
        <f>VLOOKUP(EVID_PASTVY!$H1455,KATEGORIE_ZVIRAT!$B$2:$M$31,9,FALSE)</f>
        <v>#N/A</v>
      </c>
      <c r="P1455" s="54" t="e">
        <f>VLOOKUP(EVID_PASTVY!$H1455,KATEGORIE_ZVIRAT!$B$2:$M$31,7,FALSE)*L1455/1000*M1455/24*(F1455-E1455+1)/J1455</f>
        <v>#N/A</v>
      </c>
      <c r="Q1455" s="52" t="e">
        <f>VLOOKUP(EVID_PASTVY!$H1455,KATEGORIE_ZVIRAT!$B$2:$M$31,10,FALSE)*P1455*10</f>
        <v>#N/A</v>
      </c>
      <c r="R1455" s="52" t="e">
        <f>VLOOKUP(EVID_PASTVY!$H1455,KATEGORIE_ZVIRAT!$B$2:$M$31,11,FALSE)*P1455*10</f>
        <v>#N/A</v>
      </c>
      <c r="S1455" s="52" t="e">
        <f>VLOOKUP(EVID_PASTVY!$H1455,KATEGORIE_ZVIRAT!$B$2:$M$31,12,FALSE)*P1455*10</f>
        <v>#N/A</v>
      </c>
    </row>
    <row r="1456" spans="1:19" x14ac:dyDescent="0.2">
      <c r="A1456" s="32"/>
      <c r="B1456" s="37" t="e">
        <f>VLOOKUP($A1456,EVID_OSEVU!$A$1:$M$4972,2,FALSE)</f>
        <v>#N/A</v>
      </c>
      <c r="C1456" s="37" t="e">
        <f>VLOOKUP($A1456,EVID_OSEVU!$A$1:$M$4972,3,FALSE)</f>
        <v>#N/A</v>
      </c>
      <c r="D1456" s="45" t="e">
        <f>VLOOKUP($A1456,EVID_OSEVU!$A$1:$M$4972,4,FALSE)</f>
        <v>#N/A</v>
      </c>
      <c r="E1456" s="35"/>
      <c r="F1456" s="53"/>
      <c r="G1456" s="32"/>
      <c r="H1456" s="45" t="e">
        <f>VLOOKUP(G1456,Export7[#All],2,FALSE)</f>
        <v>#N/A</v>
      </c>
      <c r="I1456" s="45" t="e">
        <f>VLOOKUP($A1456,EVID_OSEVU!$A$1:$M$4972,10,FALSE)</f>
        <v>#N/A</v>
      </c>
      <c r="J1456" s="58" t="e">
        <f>VLOOKUP($A1456,EVID_OSEVU!$A$1:$M$4972,11,FALSE)</f>
        <v>#N/A</v>
      </c>
      <c r="K1456" s="33"/>
      <c r="L1456" s="45" t="e">
        <f>VLOOKUP(EVID_PASTVY!H1456,KATEGORIE_ZVIRAT!$B$2:$M$31,6,FALSE)*K1456</f>
        <v>#N/A</v>
      </c>
      <c r="M1456" s="33">
        <v>24</v>
      </c>
      <c r="N1456" s="45" t="e">
        <f>VLOOKUP(EVID_PASTVY!$H1456,KATEGORIE_ZVIRAT!$B$2:$M$31,8,FALSE)</f>
        <v>#N/A</v>
      </c>
      <c r="O1456" s="45" t="e">
        <f>VLOOKUP(EVID_PASTVY!$H1456,KATEGORIE_ZVIRAT!$B$2:$M$31,9,FALSE)</f>
        <v>#N/A</v>
      </c>
      <c r="P1456" s="54" t="e">
        <f>VLOOKUP(EVID_PASTVY!$H1456,KATEGORIE_ZVIRAT!$B$2:$M$31,7,FALSE)*L1456/1000*M1456/24*(F1456-E1456+1)/J1456</f>
        <v>#N/A</v>
      </c>
      <c r="Q1456" s="52" t="e">
        <f>VLOOKUP(EVID_PASTVY!$H1456,KATEGORIE_ZVIRAT!$B$2:$M$31,10,FALSE)*P1456*10</f>
        <v>#N/A</v>
      </c>
      <c r="R1456" s="52" t="e">
        <f>VLOOKUP(EVID_PASTVY!$H1456,KATEGORIE_ZVIRAT!$B$2:$M$31,11,FALSE)*P1456*10</f>
        <v>#N/A</v>
      </c>
      <c r="S1456" s="52" t="e">
        <f>VLOOKUP(EVID_PASTVY!$H1456,KATEGORIE_ZVIRAT!$B$2:$M$31,12,FALSE)*P1456*10</f>
        <v>#N/A</v>
      </c>
    </row>
    <row r="1457" spans="1:19" x14ac:dyDescent="0.2">
      <c r="A1457" s="32"/>
      <c r="B1457" s="37" t="e">
        <f>VLOOKUP($A1457,EVID_OSEVU!$A$1:$M$4972,2,FALSE)</f>
        <v>#N/A</v>
      </c>
      <c r="C1457" s="37" t="e">
        <f>VLOOKUP($A1457,EVID_OSEVU!$A$1:$M$4972,3,FALSE)</f>
        <v>#N/A</v>
      </c>
      <c r="D1457" s="45" t="e">
        <f>VLOOKUP($A1457,EVID_OSEVU!$A$1:$M$4972,4,FALSE)</f>
        <v>#N/A</v>
      </c>
      <c r="E1457" s="35"/>
      <c r="F1457" s="53"/>
      <c r="G1457" s="32"/>
      <c r="H1457" s="45" t="e">
        <f>VLOOKUP(G1457,Export7[#All],2,FALSE)</f>
        <v>#N/A</v>
      </c>
      <c r="I1457" s="45" t="e">
        <f>VLOOKUP($A1457,EVID_OSEVU!$A$1:$M$4972,10,FALSE)</f>
        <v>#N/A</v>
      </c>
      <c r="J1457" s="58" t="e">
        <f>VLOOKUP($A1457,EVID_OSEVU!$A$1:$M$4972,11,FALSE)</f>
        <v>#N/A</v>
      </c>
      <c r="K1457" s="33"/>
      <c r="L1457" s="45" t="e">
        <f>VLOOKUP(EVID_PASTVY!H1457,KATEGORIE_ZVIRAT!$B$2:$M$31,6,FALSE)*K1457</f>
        <v>#N/A</v>
      </c>
      <c r="M1457" s="33">
        <v>24</v>
      </c>
      <c r="N1457" s="45" t="e">
        <f>VLOOKUP(EVID_PASTVY!$H1457,KATEGORIE_ZVIRAT!$B$2:$M$31,8,FALSE)</f>
        <v>#N/A</v>
      </c>
      <c r="O1457" s="45" t="e">
        <f>VLOOKUP(EVID_PASTVY!$H1457,KATEGORIE_ZVIRAT!$B$2:$M$31,9,FALSE)</f>
        <v>#N/A</v>
      </c>
      <c r="P1457" s="54" t="e">
        <f>VLOOKUP(EVID_PASTVY!$H1457,KATEGORIE_ZVIRAT!$B$2:$M$31,7,FALSE)*L1457/1000*M1457/24*(F1457-E1457+1)/J1457</f>
        <v>#N/A</v>
      </c>
      <c r="Q1457" s="52" t="e">
        <f>VLOOKUP(EVID_PASTVY!$H1457,KATEGORIE_ZVIRAT!$B$2:$M$31,10,FALSE)*P1457*10</f>
        <v>#N/A</v>
      </c>
      <c r="R1457" s="52" t="e">
        <f>VLOOKUP(EVID_PASTVY!$H1457,KATEGORIE_ZVIRAT!$B$2:$M$31,11,FALSE)*P1457*10</f>
        <v>#N/A</v>
      </c>
      <c r="S1457" s="52" t="e">
        <f>VLOOKUP(EVID_PASTVY!$H1457,KATEGORIE_ZVIRAT!$B$2:$M$31,12,FALSE)*P1457*10</f>
        <v>#N/A</v>
      </c>
    </row>
    <row r="1458" spans="1:19" x14ac:dyDescent="0.2">
      <c r="A1458" s="32"/>
      <c r="B1458" s="37" t="e">
        <f>VLOOKUP($A1458,EVID_OSEVU!$A$1:$M$4972,2,FALSE)</f>
        <v>#N/A</v>
      </c>
      <c r="C1458" s="37" t="e">
        <f>VLOOKUP($A1458,EVID_OSEVU!$A$1:$M$4972,3,FALSE)</f>
        <v>#N/A</v>
      </c>
      <c r="D1458" s="45" t="e">
        <f>VLOOKUP($A1458,EVID_OSEVU!$A$1:$M$4972,4,FALSE)</f>
        <v>#N/A</v>
      </c>
      <c r="E1458" s="35"/>
      <c r="F1458" s="53"/>
      <c r="G1458" s="32"/>
      <c r="H1458" s="45" t="e">
        <f>VLOOKUP(G1458,Export7[#All],2,FALSE)</f>
        <v>#N/A</v>
      </c>
      <c r="I1458" s="45" t="e">
        <f>VLOOKUP($A1458,EVID_OSEVU!$A$1:$M$4972,10,FALSE)</f>
        <v>#N/A</v>
      </c>
      <c r="J1458" s="58" t="e">
        <f>VLOOKUP($A1458,EVID_OSEVU!$A$1:$M$4972,11,FALSE)</f>
        <v>#N/A</v>
      </c>
      <c r="K1458" s="33"/>
      <c r="L1458" s="45" t="e">
        <f>VLOOKUP(EVID_PASTVY!H1458,KATEGORIE_ZVIRAT!$B$2:$M$31,6,FALSE)*K1458</f>
        <v>#N/A</v>
      </c>
      <c r="M1458" s="33">
        <v>24</v>
      </c>
      <c r="N1458" s="45" t="e">
        <f>VLOOKUP(EVID_PASTVY!$H1458,KATEGORIE_ZVIRAT!$B$2:$M$31,8,FALSE)</f>
        <v>#N/A</v>
      </c>
      <c r="O1458" s="45" t="e">
        <f>VLOOKUP(EVID_PASTVY!$H1458,KATEGORIE_ZVIRAT!$B$2:$M$31,9,FALSE)</f>
        <v>#N/A</v>
      </c>
      <c r="P1458" s="54" t="e">
        <f>VLOOKUP(EVID_PASTVY!$H1458,KATEGORIE_ZVIRAT!$B$2:$M$31,7,FALSE)*L1458/1000*M1458/24*(F1458-E1458+1)/J1458</f>
        <v>#N/A</v>
      </c>
      <c r="Q1458" s="52" t="e">
        <f>VLOOKUP(EVID_PASTVY!$H1458,KATEGORIE_ZVIRAT!$B$2:$M$31,10,FALSE)*P1458*10</f>
        <v>#N/A</v>
      </c>
      <c r="R1458" s="52" t="e">
        <f>VLOOKUP(EVID_PASTVY!$H1458,KATEGORIE_ZVIRAT!$B$2:$M$31,11,FALSE)*P1458*10</f>
        <v>#N/A</v>
      </c>
      <c r="S1458" s="52" t="e">
        <f>VLOOKUP(EVID_PASTVY!$H1458,KATEGORIE_ZVIRAT!$B$2:$M$31,12,FALSE)*P1458*10</f>
        <v>#N/A</v>
      </c>
    </row>
    <row r="1459" spans="1:19" x14ac:dyDescent="0.2">
      <c r="A1459" s="32"/>
      <c r="B1459" s="37" t="e">
        <f>VLOOKUP($A1459,EVID_OSEVU!$A$1:$M$4972,2,FALSE)</f>
        <v>#N/A</v>
      </c>
      <c r="C1459" s="37" t="e">
        <f>VLOOKUP($A1459,EVID_OSEVU!$A$1:$M$4972,3,FALSE)</f>
        <v>#N/A</v>
      </c>
      <c r="D1459" s="45" t="e">
        <f>VLOOKUP($A1459,EVID_OSEVU!$A$1:$M$4972,4,FALSE)</f>
        <v>#N/A</v>
      </c>
      <c r="E1459" s="35"/>
      <c r="F1459" s="53"/>
      <c r="G1459" s="32"/>
      <c r="H1459" s="45" t="e">
        <f>VLOOKUP(G1459,Export7[#All],2,FALSE)</f>
        <v>#N/A</v>
      </c>
      <c r="I1459" s="45" t="e">
        <f>VLOOKUP($A1459,EVID_OSEVU!$A$1:$M$4972,10,FALSE)</f>
        <v>#N/A</v>
      </c>
      <c r="J1459" s="58" t="e">
        <f>VLOOKUP($A1459,EVID_OSEVU!$A$1:$M$4972,11,FALSE)</f>
        <v>#N/A</v>
      </c>
      <c r="K1459" s="33"/>
      <c r="L1459" s="45" t="e">
        <f>VLOOKUP(EVID_PASTVY!H1459,KATEGORIE_ZVIRAT!$B$2:$M$31,6,FALSE)*K1459</f>
        <v>#N/A</v>
      </c>
      <c r="M1459" s="33">
        <v>24</v>
      </c>
      <c r="N1459" s="45" t="e">
        <f>VLOOKUP(EVID_PASTVY!$H1459,KATEGORIE_ZVIRAT!$B$2:$M$31,8,FALSE)</f>
        <v>#N/A</v>
      </c>
      <c r="O1459" s="45" t="e">
        <f>VLOOKUP(EVID_PASTVY!$H1459,KATEGORIE_ZVIRAT!$B$2:$M$31,9,FALSE)</f>
        <v>#N/A</v>
      </c>
      <c r="P1459" s="54" t="e">
        <f>VLOOKUP(EVID_PASTVY!$H1459,KATEGORIE_ZVIRAT!$B$2:$M$31,7,FALSE)*L1459/1000*M1459/24*(F1459-E1459+1)/J1459</f>
        <v>#N/A</v>
      </c>
      <c r="Q1459" s="52" t="e">
        <f>VLOOKUP(EVID_PASTVY!$H1459,KATEGORIE_ZVIRAT!$B$2:$M$31,10,FALSE)*P1459*10</f>
        <v>#N/A</v>
      </c>
      <c r="R1459" s="52" t="e">
        <f>VLOOKUP(EVID_PASTVY!$H1459,KATEGORIE_ZVIRAT!$B$2:$M$31,11,FALSE)*P1459*10</f>
        <v>#N/A</v>
      </c>
      <c r="S1459" s="52" t="e">
        <f>VLOOKUP(EVID_PASTVY!$H1459,KATEGORIE_ZVIRAT!$B$2:$M$31,12,FALSE)*P1459*10</f>
        <v>#N/A</v>
      </c>
    </row>
    <row r="1460" spans="1:19" x14ac:dyDescent="0.2">
      <c r="A1460" s="32"/>
      <c r="B1460" s="37" t="e">
        <f>VLOOKUP($A1460,EVID_OSEVU!$A$1:$M$4972,2,FALSE)</f>
        <v>#N/A</v>
      </c>
      <c r="C1460" s="37" t="e">
        <f>VLOOKUP($A1460,EVID_OSEVU!$A$1:$M$4972,3,FALSE)</f>
        <v>#N/A</v>
      </c>
      <c r="D1460" s="45" t="e">
        <f>VLOOKUP($A1460,EVID_OSEVU!$A$1:$M$4972,4,FALSE)</f>
        <v>#N/A</v>
      </c>
      <c r="E1460" s="35"/>
      <c r="F1460" s="53"/>
      <c r="G1460" s="32"/>
      <c r="H1460" s="45" t="e">
        <f>VLOOKUP(G1460,Export7[#All],2,FALSE)</f>
        <v>#N/A</v>
      </c>
      <c r="I1460" s="45" t="e">
        <f>VLOOKUP($A1460,EVID_OSEVU!$A$1:$M$4972,10,FALSE)</f>
        <v>#N/A</v>
      </c>
      <c r="J1460" s="58" t="e">
        <f>VLOOKUP($A1460,EVID_OSEVU!$A$1:$M$4972,11,FALSE)</f>
        <v>#N/A</v>
      </c>
      <c r="K1460" s="33"/>
      <c r="L1460" s="45" t="e">
        <f>VLOOKUP(EVID_PASTVY!H1460,KATEGORIE_ZVIRAT!$B$2:$M$31,6,FALSE)*K1460</f>
        <v>#N/A</v>
      </c>
      <c r="M1460" s="33">
        <v>24</v>
      </c>
      <c r="N1460" s="45" t="e">
        <f>VLOOKUP(EVID_PASTVY!$H1460,KATEGORIE_ZVIRAT!$B$2:$M$31,8,FALSE)</f>
        <v>#N/A</v>
      </c>
      <c r="O1460" s="45" t="e">
        <f>VLOOKUP(EVID_PASTVY!$H1460,KATEGORIE_ZVIRAT!$B$2:$M$31,9,FALSE)</f>
        <v>#N/A</v>
      </c>
      <c r="P1460" s="54" t="e">
        <f>VLOOKUP(EVID_PASTVY!$H1460,KATEGORIE_ZVIRAT!$B$2:$M$31,7,FALSE)*L1460/1000*M1460/24*(F1460-E1460+1)/J1460</f>
        <v>#N/A</v>
      </c>
      <c r="Q1460" s="52" t="e">
        <f>VLOOKUP(EVID_PASTVY!$H1460,KATEGORIE_ZVIRAT!$B$2:$M$31,10,FALSE)*P1460*10</f>
        <v>#N/A</v>
      </c>
      <c r="R1460" s="52" t="e">
        <f>VLOOKUP(EVID_PASTVY!$H1460,KATEGORIE_ZVIRAT!$B$2:$M$31,11,FALSE)*P1460*10</f>
        <v>#N/A</v>
      </c>
      <c r="S1460" s="52" t="e">
        <f>VLOOKUP(EVID_PASTVY!$H1460,KATEGORIE_ZVIRAT!$B$2:$M$31,12,FALSE)*P1460*10</f>
        <v>#N/A</v>
      </c>
    </row>
    <row r="1461" spans="1:19" x14ac:dyDescent="0.2">
      <c r="A1461" s="32"/>
      <c r="B1461" s="37" t="e">
        <f>VLOOKUP($A1461,EVID_OSEVU!$A$1:$M$4972,2,FALSE)</f>
        <v>#N/A</v>
      </c>
      <c r="C1461" s="37" t="e">
        <f>VLOOKUP($A1461,EVID_OSEVU!$A$1:$M$4972,3,FALSE)</f>
        <v>#N/A</v>
      </c>
      <c r="D1461" s="45" t="e">
        <f>VLOOKUP($A1461,EVID_OSEVU!$A$1:$M$4972,4,FALSE)</f>
        <v>#N/A</v>
      </c>
      <c r="E1461" s="35"/>
      <c r="F1461" s="53"/>
      <c r="G1461" s="32"/>
      <c r="H1461" s="45" t="e">
        <f>VLOOKUP(G1461,Export7[#All],2,FALSE)</f>
        <v>#N/A</v>
      </c>
      <c r="I1461" s="45" t="e">
        <f>VLOOKUP($A1461,EVID_OSEVU!$A$1:$M$4972,10,FALSE)</f>
        <v>#N/A</v>
      </c>
      <c r="J1461" s="58" t="e">
        <f>VLOOKUP($A1461,EVID_OSEVU!$A$1:$M$4972,11,FALSE)</f>
        <v>#N/A</v>
      </c>
      <c r="K1461" s="33"/>
      <c r="L1461" s="45" t="e">
        <f>VLOOKUP(EVID_PASTVY!H1461,KATEGORIE_ZVIRAT!$B$2:$M$31,6,FALSE)*K1461</f>
        <v>#N/A</v>
      </c>
      <c r="M1461" s="33">
        <v>24</v>
      </c>
      <c r="N1461" s="45" t="e">
        <f>VLOOKUP(EVID_PASTVY!$H1461,KATEGORIE_ZVIRAT!$B$2:$M$31,8,FALSE)</f>
        <v>#N/A</v>
      </c>
      <c r="O1461" s="45" t="e">
        <f>VLOOKUP(EVID_PASTVY!$H1461,KATEGORIE_ZVIRAT!$B$2:$M$31,9,FALSE)</f>
        <v>#N/A</v>
      </c>
      <c r="P1461" s="54" t="e">
        <f>VLOOKUP(EVID_PASTVY!$H1461,KATEGORIE_ZVIRAT!$B$2:$M$31,7,FALSE)*L1461/1000*M1461/24*(F1461-E1461+1)/J1461</f>
        <v>#N/A</v>
      </c>
      <c r="Q1461" s="52" t="e">
        <f>VLOOKUP(EVID_PASTVY!$H1461,KATEGORIE_ZVIRAT!$B$2:$M$31,10,FALSE)*P1461*10</f>
        <v>#N/A</v>
      </c>
      <c r="R1461" s="52" t="e">
        <f>VLOOKUP(EVID_PASTVY!$H1461,KATEGORIE_ZVIRAT!$B$2:$M$31,11,FALSE)*P1461*10</f>
        <v>#N/A</v>
      </c>
      <c r="S1461" s="52" t="e">
        <f>VLOOKUP(EVID_PASTVY!$H1461,KATEGORIE_ZVIRAT!$B$2:$M$31,12,FALSE)*P1461*10</f>
        <v>#N/A</v>
      </c>
    </row>
    <row r="1462" spans="1:19" x14ac:dyDescent="0.2">
      <c r="A1462" s="32"/>
      <c r="B1462" s="37" t="e">
        <f>VLOOKUP($A1462,EVID_OSEVU!$A$1:$M$4972,2,FALSE)</f>
        <v>#N/A</v>
      </c>
      <c r="C1462" s="37" t="e">
        <f>VLOOKUP($A1462,EVID_OSEVU!$A$1:$M$4972,3,FALSE)</f>
        <v>#N/A</v>
      </c>
      <c r="D1462" s="45" t="e">
        <f>VLOOKUP($A1462,EVID_OSEVU!$A$1:$M$4972,4,FALSE)</f>
        <v>#N/A</v>
      </c>
      <c r="E1462" s="35"/>
      <c r="F1462" s="53"/>
      <c r="G1462" s="32"/>
      <c r="H1462" s="45" t="e">
        <f>VLOOKUP(G1462,Export7[#All],2,FALSE)</f>
        <v>#N/A</v>
      </c>
      <c r="I1462" s="45" t="e">
        <f>VLOOKUP($A1462,EVID_OSEVU!$A$1:$M$4972,10,FALSE)</f>
        <v>#N/A</v>
      </c>
      <c r="J1462" s="58" t="e">
        <f>VLOOKUP($A1462,EVID_OSEVU!$A$1:$M$4972,11,FALSE)</f>
        <v>#N/A</v>
      </c>
      <c r="K1462" s="33"/>
      <c r="L1462" s="45" t="e">
        <f>VLOOKUP(EVID_PASTVY!H1462,KATEGORIE_ZVIRAT!$B$2:$M$31,6,FALSE)*K1462</f>
        <v>#N/A</v>
      </c>
      <c r="M1462" s="33">
        <v>24</v>
      </c>
      <c r="N1462" s="45" t="e">
        <f>VLOOKUP(EVID_PASTVY!$H1462,KATEGORIE_ZVIRAT!$B$2:$M$31,8,FALSE)</f>
        <v>#N/A</v>
      </c>
      <c r="O1462" s="45" t="e">
        <f>VLOOKUP(EVID_PASTVY!$H1462,KATEGORIE_ZVIRAT!$B$2:$M$31,9,FALSE)</f>
        <v>#N/A</v>
      </c>
      <c r="P1462" s="54" t="e">
        <f>VLOOKUP(EVID_PASTVY!$H1462,KATEGORIE_ZVIRAT!$B$2:$M$31,7,FALSE)*L1462/1000*M1462/24*(F1462-E1462+1)/J1462</f>
        <v>#N/A</v>
      </c>
      <c r="Q1462" s="52" t="e">
        <f>VLOOKUP(EVID_PASTVY!$H1462,KATEGORIE_ZVIRAT!$B$2:$M$31,10,FALSE)*P1462*10</f>
        <v>#N/A</v>
      </c>
      <c r="R1462" s="52" t="e">
        <f>VLOOKUP(EVID_PASTVY!$H1462,KATEGORIE_ZVIRAT!$B$2:$M$31,11,FALSE)*P1462*10</f>
        <v>#N/A</v>
      </c>
      <c r="S1462" s="52" t="e">
        <f>VLOOKUP(EVID_PASTVY!$H1462,KATEGORIE_ZVIRAT!$B$2:$M$31,12,FALSE)*P1462*10</f>
        <v>#N/A</v>
      </c>
    </row>
    <row r="1463" spans="1:19" x14ac:dyDescent="0.2">
      <c r="A1463" s="32"/>
      <c r="B1463" s="37" t="e">
        <f>VLOOKUP($A1463,EVID_OSEVU!$A$1:$M$4972,2,FALSE)</f>
        <v>#N/A</v>
      </c>
      <c r="C1463" s="37" t="e">
        <f>VLOOKUP($A1463,EVID_OSEVU!$A$1:$M$4972,3,FALSE)</f>
        <v>#N/A</v>
      </c>
      <c r="D1463" s="45" t="e">
        <f>VLOOKUP($A1463,EVID_OSEVU!$A$1:$M$4972,4,FALSE)</f>
        <v>#N/A</v>
      </c>
      <c r="E1463" s="35"/>
      <c r="F1463" s="53"/>
      <c r="G1463" s="32"/>
      <c r="H1463" s="45" t="e">
        <f>VLOOKUP(G1463,Export7[#All],2,FALSE)</f>
        <v>#N/A</v>
      </c>
      <c r="I1463" s="45" t="e">
        <f>VLOOKUP($A1463,EVID_OSEVU!$A$1:$M$4972,10,FALSE)</f>
        <v>#N/A</v>
      </c>
      <c r="J1463" s="58" t="e">
        <f>VLOOKUP($A1463,EVID_OSEVU!$A$1:$M$4972,11,FALSE)</f>
        <v>#N/A</v>
      </c>
      <c r="K1463" s="33"/>
      <c r="L1463" s="45" t="e">
        <f>VLOOKUP(EVID_PASTVY!H1463,KATEGORIE_ZVIRAT!$B$2:$M$31,6,FALSE)*K1463</f>
        <v>#N/A</v>
      </c>
      <c r="M1463" s="33">
        <v>24</v>
      </c>
      <c r="N1463" s="45" t="e">
        <f>VLOOKUP(EVID_PASTVY!$H1463,KATEGORIE_ZVIRAT!$B$2:$M$31,8,FALSE)</f>
        <v>#N/A</v>
      </c>
      <c r="O1463" s="45" t="e">
        <f>VLOOKUP(EVID_PASTVY!$H1463,KATEGORIE_ZVIRAT!$B$2:$M$31,9,FALSE)</f>
        <v>#N/A</v>
      </c>
      <c r="P1463" s="54" t="e">
        <f>VLOOKUP(EVID_PASTVY!$H1463,KATEGORIE_ZVIRAT!$B$2:$M$31,7,FALSE)*L1463/1000*M1463/24*(F1463-E1463+1)/J1463</f>
        <v>#N/A</v>
      </c>
      <c r="Q1463" s="52" t="e">
        <f>VLOOKUP(EVID_PASTVY!$H1463,KATEGORIE_ZVIRAT!$B$2:$M$31,10,FALSE)*P1463*10</f>
        <v>#N/A</v>
      </c>
      <c r="R1463" s="52" t="e">
        <f>VLOOKUP(EVID_PASTVY!$H1463,KATEGORIE_ZVIRAT!$B$2:$M$31,11,FALSE)*P1463*10</f>
        <v>#N/A</v>
      </c>
      <c r="S1463" s="52" t="e">
        <f>VLOOKUP(EVID_PASTVY!$H1463,KATEGORIE_ZVIRAT!$B$2:$M$31,12,FALSE)*P1463*10</f>
        <v>#N/A</v>
      </c>
    </row>
    <row r="1464" spans="1:19" x14ac:dyDescent="0.2">
      <c r="A1464" s="32"/>
      <c r="B1464" s="37" t="e">
        <f>VLOOKUP($A1464,EVID_OSEVU!$A$1:$M$4972,2,FALSE)</f>
        <v>#N/A</v>
      </c>
      <c r="C1464" s="37" t="e">
        <f>VLOOKUP($A1464,EVID_OSEVU!$A$1:$M$4972,3,FALSE)</f>
        <v>#N/A</v>
      </c>
      <c r="D1464" s="45" t="e">
        <f>VLOOKUP($A1464,EVID_OSEVU!$A$1:$M$4972,4,FALSE)</f>
        <v>#N/A</v>
      </c>
      <c r="E1464" s="35"/>
      <c r="F1464" s="53"/>
      <c r="G1464" s="32"/>
      <c r="H1464" s="45" t="e">
        <f>VLOOKUP(G1464,Export7[#All],2,FALSE)</f>
        <v>#N/A</v>
      </c>
      <c r="I1464" s="45" t="e">
        <f>VLOOKUP($A1464,EVID_OSEVU!$A$1:$M$4972,10,FALSE)</f>
        <v>#N/A</v>
      </c>
      <c r="J1464" s="58" t="e">
        <f>VLOOKUP($A1464,EVID_OSEVU!$A$1:$M$4972,11,FALSE)</f>
        <v>#N/A</v>
      </c>
      <c r="K1464" s="33"/>
      <c r="L1464" s="45" t="e">
        <f>VLOOKUP(EVID_PASTVY!H1464,KATEGORIE_ZVIRAT!$B$2:$M$31,6,FALSE)*K1464</f>
        <v>#N/A</v>
      </c>
      <c r="M1464" s="33">
        <v>24</v>
      </c>
      <c r="N1464" s="45" t="e">
        <f>VLOOKUP(EVID_PASTVY!$H1464,KATEGORIE_ZVIRAT!$B$2:$M$31,8,FALSE)</f>
        <v>#N/A</v>
      </c>
      <c r="O1464" s="45" t="e">
        <f>VLOOKUP(EVID_PASTVY!$H1464,KATEGORIE_ZVIRAT!$B$2:$M$31,9,FALSE)</f>
        <v>#N/A</v>
      </c>
      <c r="P1464" s="54" t="e">
        <f>VLOOKUP(EVID_PASTVY!$H1464,KATEGORIE_ZVIRAT!$B$2:$M$31,7,FALSE)*L1464/1000*M1464/24*(F1464-E1464+1)/J1464</f>
        <v>#N/A</v>
      </c>
      <c r="Q1464" s="52" t="e">
        <f>VLOOKUP(EVID_PASTVY!$H1464,KATEGORIE_ZVIRAT!$B$2:$M$31,10,FALSE)*P1464*10</f>
        <v>#N/A</v>
      </c>
      <c r="R1464" s="52" t="e">
        <f>VLOOKUP(EVID_PASTVY!$H1464,KATEGORIE_ZVIRAT!$B$2:$M$31,11,FALSE)*P1464*10</f>
        <v>#N/A</v>
      </c>
      <c r="S1464" s="52" t="e">
        <f>VLOOKUP(EVID_PASTVY!$H1464,KATEGORIE_ZVIRAT!$B$2:$M$31,12,FALSE)*P1464*10</f>
        <v>#N/A</v>
      </c>
    </row>
    <row r="1465" spans="1:19" x14ac:dyDescent="0.2">
      <c r="A1465" s="32"/>
      <c r="B1465" s="37" t="e">
        <f>VLOOKUP($A1465,EVID_OSEVU!$A$1:$M$4972,2,FALSE)</f>
        <v>#N/A</v>
      </c>
      <c r="C1465" s="37" t="e">
        <f>VLOOKUP($A1465,EVID_OSEVU!$A$1:$M$4972,3,FALSE)</f>
        <v>#N/A</v>
      </c>
      <c r="D1465" s="45" t="e">
        <f>VLOOKUP($A1465,EVID_OSEVU!$A$1:$M$4972,4,FALSE)</f>
        <v>#N/A</v>
      </c>
      <c r="E1465" s="35"/>
      <c r="F1465" s="53"/>
      <c r="G1465" s="32"/>
      <c r="H1465" s="45" t="e">
        <f>VLOOKUP(G1465,Export7[#All],2,FALSE)</f>
        <v>#N/A</v>
      </c>
      <c r="I1465" s="45" t="e">
        <f>VLOOKUP($A1465,EVID_OSEVU!$A$1:$M$4972,10,FALSE)</f>
        <v>#N/A</v>
      </c>
      <c r="J1465" s="58" t="e">
        <f>VLOOKUP($A1465,EVID_OSEVU!$A$1:$M$4972,11,FALSE)</f>
        <v>#N/A</v>
      </c>
      <c r="K1465" s="33"/>
      <c r="L1465" s="45" t="e">
        <f>VLOOKUP(EVID_PASTVY!H1465,KATEGORIE_ZVIRAT!$B$2:$M$31,6,FALSE)*K1465</f>
        <v>#N/A</v>
      </c>
      <c r="M1465" s="33">
        <v>24</v>
      </c>
      <c r="N1465" s="45" t="e">
        <f>VLOOKUP(EVID_PASTVY!$H1465,KATEGORIE_ZVIRAT!$B$2:$M$31,8,FALSE)</f>
        <v>#N/A</v>
      </c>
      <c r="O1465" s="45" t="e">
        <f>VLOOKUP(EVID_PASTVY!$H1465,KATEGORIE_ZVIRAT!$B$2:$M$31,9,FALSE)</f>
        <v>#N/A</v>
      </c>
      <c r="P1465" s="54" t="e">
        <f>VLOOKUP(EVID_PASTVY!$H1465,KATEGORIE_ZVIRAT!$B$2:$M$31,7,FALSE)*L1465/1000*M1465/24*(F1465-E1465+1)/J1465</f>
        <v>#N/A</v>
      </c>
      <c r="Q1465" s="52" t="e">
        <f>VLOOKUP(EVID_PASTVY!$H1465,KATEGORIE_ZVIRAT!$B$2:$M$31,10,FALSE)*P1465*10</f>
        <v>#N/A</v>
      </c>
      <c r="R1465" s="52" t="e">
        <f>VLOOKUP(EVID_PASTVY!$H1465,KATEGORIE_ZVIRAT!$B$2:$M$31,11,FALSE)*P1465*10</f>
        <v>#N/A</v>
      </c>
      <c r="S1465" s="52" t="e">
        <f>VLOOKUP(EVID_PASTVY!$H1465,KATEGORIE_ZVIRAT!$B$2:$M$31,12,FALSE)*P1465*10</f>
        <v>#N/A</v>
      </c>
    </row>
    <row r="1466" spans="1:19" x14ac:dyDescent="0.2">
      <c r="A1466" s="32"/>
      <c r="B1466" s="37" t="e">
        <f>VLOOKUP($A1466,EVID_OSEVU!$A$1:$M$4972,2,FALSE)</f>
        <v>#N/A</v>
      </c>
      <c r="C1466" s="37" t="e">
        <f>VLOOKUP($A1466,EVID_OSEVU!$A$1:$M$4972,3,FALSE)</f>
        <v>#N/A</v>
      </c>
      <c r="D1466" s="45" t="e">
        <f>VLOOKUP($A1466,EVID_OSEVU!$A$1:$M$4972,4,FALSE)</f>
        <v>#N/A</v>
      </c>
      <c r="E1466" s="35"/>
      <c r="F1466" s="53"/>
      <c r="G1466" s="32"/>
      <c r="H1466" s="45" t="e">
        <f>VLOOKUP(G1466,Export7[#All],2,FALSE)</f>
        <v>#N/A</v>
      </c>
      <c r="I1466" s="45" t="e">
        <f>VLOOKUP($A1466,EVID_OSEVU!$A$1:$M$4972,10,FALSE)</f>
        <v>#N/A</v>
      </c>
      <c r="J1466" s="58" t="e">
        <f>VLOOKUP($A1466,EVID_OSEVU!$A$1:$M$4972,11,FALSE)</f>
        <v>#N/A</v>
      </c>
      <c r="K1466" s="33"/>
      <c r="L1466" s="45" t="e">
        <f>VLOOKUP(EVID_PASTVY!H1466,KATEGORIE_ZVIRAT!$B$2:$M$31,6,FALSE)*K1466</f>
        <v>#N/A</v>
      </c>
      <c r="M1466" s="33">
        <v>24</v>
      </c>
      <c r="N1466" s="45" t="e">
        <f>VLOOKUP(EVID_PASTVY!$H1466,KATEGORIE_ZVIRAT!$B$2:$M$31,8,FALSE)</f>
        <v>#N/A</v>
      </c>
      <c r="O1466" s="45" t="e">
        <f>VLOOKUP(EVID_PASTVY!$H1466,KATEGORIE_ZVIRAT!$B$2:$M$31,9,FALSE)</f>
        <v>#N/A</v>
      </c>
      <c r="P1466" s="54" t="e">
        <f>VLOOKUP(EVID_PASTVY!$H1466,KATEGORIE_ZVIRAT!$B$2:$M$31,7,FALSE)*L1466/1000*M1466/24*(F1466-E1466+1)/J1466</f>
        <v>#N/A</v>
      </c>
      <c r="Q1466" s="52" t="e">
        <f>VLOOKUP(EVID_PASTVY!$H1466,KATEGORIE_ZVIRAT!$B$2:$M$31,10,FALSE)*P1466*10</f>
        <v>#N/A</v>
      </c>
      <c r="R1466" s="52" t="e">
        <f>VLOOKUP(EVID_PASTVY!$H1466,KATEGORIE_ZVIRAT!$B$2:$M$31,11,FALSE)*P1466*10</f>
        <v>#N/A</v>
      </c>
      <c r="S1466" s="52" t="e">
        <f>VLOOKUP(EVID_PASTVY!$H1466,KATEGORIE_ZVIRAT!$B$2:$M$31,12,FALSE)*P1466*10</f>
        <v>#N/A</v>
      </c>
    </row>
    <row r="1467" spans="1:19" x14ac:dyDescent="0.2">
      <c r="A1467" s="32"/>
      <c r="B1467" s="37" t="e">
        <f>VLOOKUP($A1467,EVID_OSEVU!$A$1:$M$4972,2,FALSE)</f>
        <v>#N/A</v>
      </c>
      <c r="C1467" s="37" t="e">
        <f>VLOOKUP($A1467,EVID_OSEVU!$A$1:$M$4972,3,FALSE)</f>
        <v>#N/A</v>
      </c>
      <c r="D1467" s="45" t="e">
        <f>VLOOKUP($A1467,EVID_OSEVU!$A$1:$M$4972,4,FALSE)</f>
        <v>#N/A</v>
      </c>
      <c r="E1467" s="35"/>
      <c r="F1467" s="53"/>
      <c r="G1467" s="32"/>
      <c r="H1467" s="45" t="e">
        <f>VLOOKUP(G1467,Export7[#All],2,FALSE)</f>
        <v>#N/A</v>
      </c>
      <c r="I1467" s="45" t="e">
        <f>VLOOKUP($A1467,EVID_OSEVU!$A$1:$M$4972,10,FALSE)</f>
        <v>#N/A</v>
      </c>
      <c r="J1467" s="58" t="e">
        <f>VLOOKUP($A1467,EVID_OSEVU!$A$1:$M$4972,11,FALSE)</f>
        <v>#N/A</v>
      </c>
      <c r="K1467" s="33"/>
      <c r="L1467" s="45" t="e">
        <f>VLOOKUP(EVID_PASTVY!H1467,KATEGORIE_ZVIRAT!$B$2:$M$31,6,FALSE)*K1467</f>
        <v>#N/A</v>
      </c>
      <c r="M1467" s="33">
        <v>24</v>
      </c>
      <c r="N1467" s="45" t="e">
        <f>VLOOKUP(EVID_PASTVY!$H1467,KATEGORIE_ZVIRAT!$B$2:$M$31,8,FALSE)</f>
        <v>#N/A</v>
      </c>
      <c r="O1467" s="45" t="e">
        <f>VLOOKUP(EVID_PASTVY!$H1467,KATEGORIE_ZVIRAT!$B$2:$M$31,9,FALSE)</f>
        <v>#N/A</v>
      </c>
      <c r="P1467" s="54" t="e">
        <f>VLOOKUP(EVID_PASTVY!$H1467,KATEGORIE_ZVIRAT!$B$2:$M$31,7,FALSE)*L1467/1000*M1467/24*(F1467-E1467+1)/J1467</f>
        <v>#N/A</v>
      </c>
      <c r="Q1467" s="52" t="e">
        <f>VLOOKUP(EVID_PASTVY!$H1467,KATEGORIE_ZVIRAT!$B$2:$M$31,10,FALSE)*P1467*10</f>
        <v>#N/A</v>
      </c>
      <c r="R1467" s="52" t="e">
        <f>VLOOKUP(EVID_PASTVY!$H1467,KATEGORIE_ZVIRAT!$B$2:$M$31,11,FALSE)*P1467*10</f>
        <v>#N/A</v>
      </c>
      <c r="S1467" s="52" t="e">
        <f>VLOOKUP(EVID_PASTVY!$H1467,KATEGORIE_ZVIRAT!$B$2:$M$31,12,FALSE)*P1467*10</f>
        <v>#N/A</v>
      </c>
    </row>
    <row r="1468" spans="1:19" x14ac:dyDescent="0.2">
      <c r="A1468" s="32"/>
      <c r="B1468" s="37" t="e">
        <f>VLOOKUP($A1468,EVID_OSEVU!$A$1:$M$4972,2,FALSE)</f>
        <v>#N/A</v>
      </c>
      <c r="C1468" s="37" t="e">
        <f>VLOOKUP($A1468,EVID_OSEVU!$A$1:$M$4972,3,FALSE)</f>
        <v>#N/A</v>
      </c>
      <c r="D1468" s="45" t="e">
        <f>VLOOKUP($A1468,EVID_OSEVU!$A$1:$M$4972,4,FALSE)</f>
        <v>#N/A</v>
      </c>
      <c r="E1468" s="35"/>
      <c r="F1468" s="53"/>
      <c r="G1468" s="32"/>
      <c r="H1468" s="45" t="e">
        <f>VLOOKUP(G1468,Export7[#All],2,FALSE)</f>
        <v>#N/A</v>
      </c>
      <c r="I1468" s="45" t="e">
        <f>VLOOKUP($A1468,EVID_OSEVU!$A$1:$M$4972,10,FALSE)</f>
        <v>#N/A</v>
      </c>
      <c r="J1468" s="58" t="e">
        <f>VLOOKUP($A1468,EVID_OSEVU!$A$1:$M$4972,11,FALSE)</f>
        <v>#N/A</v>
      </c>
      <c r="K1468" s="33"/>
      <c r="L1468" s="45" t="e">
        <f>VLOOKUP(EVID_PASTVY!H1468,KATEGORIE_ZVIRAT!$B$2:$M$31,6,FALSE)*K1468</f>
        <v>#N/A</v>
      </c>
      <c r="M1468" s="33">
        <v>24</v>
      </c>
      <c r="N1468" s="45" t="e">
        <f>VLOOKUP(EVID_PASTVY!$H1468,KATEGORIE_ZVIRAT!$B$2:$M$31,8,FALSE)</f>
        <v>#N/A</v>
      </c>
      <c r="O1468" s="45" t="e">
        <f>VLOOKUP(EVID_PASTVY!$H1468,KATEGORIE_ZVIRAT!$B$2:$M$31,9,FALSE)</f>
        <v>#N/A</v>
      </c>
      <c r="P1468" s="54" t="e">
        <f>VLOOKUP(EVID_PASTVY!$H1468,KATEGORIE_ZVIRAT!$B$2:$M$31,7,FALSE)*L1468/1000*M1468/24*(F1468-E1468+1)/J1468</f>
        <v>#N/A</v>
      </c>
      <c r="Q1468" s="52" t="e">
        <f>VLOOKUP(EVID_PASTVY!$H1468,KATEGORIE_ZVIRAT!$B$2:$M$31,10,FALSE)*P1468*10</f>
        <v>#N/A</v>
      </c>
      <c r="R1468" s="52" t="e">
        <f>VLOOKUP(EVID_PASTVY!$H1468,KATEGORIE_ZVIRAT!$B$2:$M$31,11,FALSE)*P1468*10</f>
        <v>#N/A</v>
      </c>
      <c r="S1468" s="52" t="e">
        <f>VLOOKUP(EVID_PASTVY!$H1468,KATEGORIE_ZVIRAT!$B$2:$M$31,12,FALSE)*P1468*10</f>
        <v>#N/A</v>
      </c>
    </row>
    <row r="1469" spans="1:19" x14ac:dyDescent="0.2">
      <c r="A1469" s="32"/>
      <c r="B1469" s="37" t="e">
        <f>VLOOKUP($A1469,EVID_OSEVU!$A$1:$M$4972,2,FALSE)</f>
        <v>#N/A</v>
      </c>
      <c r="C1469" s="37" t="e">
        <f>VLOOKUP($A1469,EVID_OSEVU!$A$1:$M$4972,3,FALSE)</f>
        <v>#N/A</v>
      </c>
      <c r="D1469" s="45" t="e">
        <f>VLOOKUP($A1469,EVID_OSEVU!$A$1:$M$4972,4,FALSE)</f>
        <v>#N/A</v>
      </c>
      <c r="E1469" s="35"/>
      <c r="F1469" s="53"/>
      <c r="G1469" s="32"/>
      <c r="H1469" s="45" t="e">
        <f>VLOOKUP(G1469,Export7[#All],2,FALSE)</f>
        <v>#N/A</v>
      </c>
      <c r="I1469" s="45" t="e">
        <f>VLOOKUP($A1469,EVID_OSEVU!$A$1:$M$4972,10,FALSE)</f>
        <v>#N/A</v>
      </c>
      <c r="J1469" s="58" t="e">
        <f>VLOOKUP($A1469,EVID_OSEVU!$A$1:$M$4972,11,FALSE)</f>
        <v>#N/A</v>
      </c>
      <c r="K1469" s="33"/>
      <c r="L1469" s="45" t="e">
        <f>VLOOKUP(EVID_PASTVY!H1469,KATEGORIE_ZVIRAT!$B$2:$M$31,6,FALSE)*K1469</f>
        <v>#N/A</v>
      </c>
      <c r="M1469" s="33">
        <v>24</v>
      </c>
      <c r="N1469" s="45" t="e">
        <f>VLOOKUP(EVID_PASTVY!$H1469,KATEGORIE_ZVIRAT!$B$2:$M$31,8,FALSE)</f>
        <v>#N/A</v>
      </c>
      <c r="O1469" s="45" t="e">
        <f>VLOOKUP(EVID_PASTVY!$H1469,KATEGORIE_ZVIRAT!$B$2:$M$31,9,FALSE)</f>
        <v>#N/A</v>
      </c>
      <c r="P1469" s="54" t="e">
        <f>VLOOKUP(EVID_PASTVY!$H1469,KATEGORIE_ZVIRAT!$B$2:$M$31,7,FALSE)*L1469/1000*M1469/24*(F1469-E1469+1)/J1469</f>
        <v>#N/A</v>
      </c>
      <c r="Q1469" s="52" t="e">
        <f>VLOOKUP(EVID_PASTVY!$H1469,KATEGORIE_ZVIRAT!$B$2:$M$31,10,FALSE)*P1469*10</f>
        <v>#N/A</v>
      </c>
      <c r="R1469" s="52" t="e">
        <f>VLOOKUP(EVID_PASTVY!$H1469,KATEGORIE_ZVIRAT!$B$2:$M$31,11,FALSE)*P1469*10</f>
        <v>#N/A</v>
      </c>
      <c r="S1469" s="52" t="e">
        <f>VLOOKUP(EVID_PASTVY!$H1469,KATEGORIE_ZVIRAT!$B$2:$M$31,12,FALSE)*P1469*10</f>
        <v>#N/A</v>
      </c>
    </row>
    <row r="1470" spans="1:19" x14ac:dyDescent="0.2">
      <c r="A1470" s="32"/>
      <c r="B1470" s="37" t="e">
        <f>VLOOKUP($A1470,EVID_OSEVU!$A$1:$M$4972,2,FALSE)</f>
        <v>#N/A</v>
      </c>
      <c r="C1470" s="37" t="e">
        <f>VLOOKUP($A1470,EVID_OSEVU!$A$1:$M$4972,3,FALSE)</f>
        <v>#N/A</v>
      </c>
      <c r="D1470" s="45" t="e">
        <f>VLOOKUP($A1470,EVID_OSEVU!$A$1:$M$4972,4,FALSE)</f>
        <v>#N/A</v>
      </c>
      <c r="E1470" s="35"/>
      <c r="F1470" s="53"/>
      <c r="G1470" s="32"/>
      <c r="H1470" s="45" t="e">
        <f>VLOOKUP(G1470,Export7[#All],2,FALSE)</f>
        <v>#N/A</v>
      </c>
      <c r="I1470" s="45" t="e">
        <f>VLOOKUP($A1470,EVID_OSEVU!$A$1:$M$4972,10,FALSE)</f>
        <v>#N/A</v>
      </c>
      <c r="J1470" s="58" t="e">
        <f>VLOOKUP($A1470,EVID_OSEVU!$A$1:$M$4972,11,FALSE)</f>
        <v>#N/A</v>
      </c>
      <c r="K1470" s="33"/>
      <c r="L1470" s="45" t="e">
        <f>VLOOKUP(EVID_PASTVY!H1470,KATEGORIE_ZVIRAT!$B$2:$M$31,6,FALSE)*K1470</f>
        <v>#N/A</v>
      </c>
      <c r="M1470" s="33">
        <v>24</v>
      </c>
      <c r="N1470" s="45" t="e">
        <f>VLOOKUP(EVID_PASTVY!$H1470,KATEGORIE_ZVIRAT!$B$2:$M$31,8,FALSE)</f>
        <v>#N/A</v>
      </c>
      <c r="O1470" s="45" t="e">
        <f>VLOOKUP(EVID_PASTVY!$H1470,KATEGORIE_ZVIRAT!$B$2:$M$31,9,FALSE)</f>
        <v>#N/A</v>
      </c>
      <c r="P1470" s="54" t="e">
        <f>VLOOKUP(EVID_PASTVY!$H1470,KATEGORIE_ZVIRAT!$B$2:$M$31,7,FALSE)*L1470/1000*M1470/24*(F1470-E1470+1)/J1470</f>
        <v>#N/A</v>
      </c>
      <c r="Q1470" s="52" t="e">
        <f>VLOOKUP(EVID_PASTVY!$H1470,KATEGORIE_ZVIRAT!$B$2:$M$31,10,FALSE)*P1470*10</f>
        <v>#N/A</v>
      </c>
      <c r="R1470" s="52" t="e">
        <f>VLOOKUP(EVID_PASTVY!$H1470,KATEGORIE_ZVIRAT!$B$2:$M$31,11,FALSE)*P1470*10</f>
        <v>#N/A</v>
      </c>
      <c r="S1470" s="52" t="e">
        <f>VLOOKUP(EVID_PASTVY!$H1470,KATEGORIE_ZVIRAT!$B$2:$M$31,12,FALSE)*P1470*10</f>
        <v>#N/A</v>
      </c>
    </row>
    <row r="1471" spans="1:19" x14ac:dyDescent="0.2">
      <c r="A1471" s="32"/>
      <c r="B1471" s="37" t="e">
        <f>VLOOKUP($A1471,EVID_OSEVU!$A$1:$M$4972,2,FALSE)</f>
        <v>#N/A</v>
      </c>
      <c r="C1471" s="37" t="e">
        <f>VLOOKUP($A1471,EVID_OSEVU!$A$1:$M$4972,3,FALSE)</f>
        <v>#N/A</v>
      </c>
      <c r="D1471" s="45" t="e">
        <f>VLOOKUP($A1471,EVID_OSEVU!$A$1:$M$4972,4,FALSE)</f>
        <v>#N/A</v>
      </c>
      <c r="E1471" s="35"/>
      <c r="F1471" s="53"/>
      <c r="G1471" s="32"/>
      <c r="H1471" s="45" t="e">
        <f>VLOOKUP(G1471,Export7[#All],2,FALSE)</f>
        <v>#N/A</v>
      </c>
      <c r="I1471" s="45" t="e">
        <f>VLOOKUP($A1471,EVID_OSEVU!$A$1:$M$4972,10,FALSE)</f>
        <v>#N/A</v>
      </c>
      <c r="J1471" s="58" t="e">
        <f>VLOOKUP($A1471,EVID_OSEVU!$A$1:$M$4972,11,FALSE)</f>
        <v>#N/A</v>
      </c>
      <c r="K1471" s="33"/>
      <c r="L1471" s="45" t="e">
        <f>VLOOKUP(EVID_PASTVY!H1471,KATEGORIE_ZVIRAT!$B$2:$M$31,6,FALSE)*K1471</f>
        <v>#N/A</v>
      </c>
      <c r="M1471" s="33">
        <v>24</v>
      </c>
      <c r="N1471" s="45" t="e">
        <f>VLOOKUP(EVID_PASTVY!$H1471,KATEGORIE_ZVIRAT!$B$2:$M$31,8,FALSE)</f>
        <v>#N/A</v>
      </c>
      <c r="O1471" s="45" t="e">
        <f>VLOOKUP(EVID_PASTVY!$H1471,KATEGORIE_ZVIRAT!$B$2:$M$31,9,FALSE)</f>
        <v>#N/A</v>
      </c>
      <c r="P1471" s="54" t="e">
        <f>VLOOKUP(EVID_PASTVY!$H1471,KATEGORIE_ZVIRAT!$B$2:$M$31,7,FALSE)*L1471/1000*M1471/24*(F1471-E1471+1)/J1471</f>
        <v>#N/A</v>
      </c>
      <c r="Q1471" s="52" t="e">
        <f>VLOOKUP(EVID_PASTVY!$H1471,KATEGORIE_ZVIRAT!$B$2:$M$31,10,FALSE)*P1471*10</f>
        <v>#N/A</v>
      </c>
      <c r="R1471" s="52" t="e">
        <f>VLOOKUP(EVID_PASTVY!$H1471,KATEGORIE_ZVIRAT!$B$2:$M$31,11,FALSE)*P1471*10</f>
        <v>#N/A</v>
      </c>
      <c r="S1471" s="52" t="e">
        <f>VLOOKUP(EVID_PASTVY!$H1471,KATEGORIE_ZVIRAT!$B$2:$M$31,12,FALSE)*P1471*10</f>
        <v>#N/A</v>
      </c>
    </row>
    <row r="1472" spans="1:19" x14ac:dyDescent="0.2">
      <c r="A1472" s="32"/>
      <c r="B1472" s="37" t="e">
        <f>VLOOKUP($A1472,EVID_OSEVU!$A$1:$M$4972,2,FALSE)</f>
        <v>#N/A</v>
      </c>
      <c r="C1472" s="37" t="e">
        <f>VLOOKUP($A1472,EVID_OSEVU!$A$1:$M$4972,3,FALSE)</f>
        <v>#N/A</v>
      </c>
      <c r="D1472" s="45" t="e">
        <f>VLOOKUP($A1472,EVID_OSEVU!$A$1:$M$4972,4,FALSE)</f>
        <v>#N/A</v>
      </c>
      <c r="E1472" s="35"/>
      <c r="F1472" s="53"/>
      <c r="G1472" s="32"/>
      <c r="H1472" s="45" t="e">
        <f>VLOOKUP(G1472,Export7[#All],2,FALSE)</f>
        <v>#N/A</v>
      </c>
      <c r="I1472" s="45" t="e">
        <f>VLOOKUP($A1472,EVID_OSEVU!$A$1:$M$4972,10,FALSE)</f>
        <v>#N/A</v>
      </c>
      <c r="J1472" s="58" t="e">
        <f>VLOOKUP($A1472,EVID_OSEVU!$A$1:$M$4972,11,FALSE)</f>
        <v>#N/A</v>
      </c>
      <c r="K1472" s="33"/>
      <c r="L1472" s="45" t="e">
        <f>VLOOKUP(EVID_PASTVY!H1472,KATEGORIE_ZVIRAT!$B$2:$M$31,6,FALSE)*K1472</f>
        <v>#N/A</v>
      </c>
      <c r="M1472" s="33">
        <v>24</v>
      </c>
      <c r="N1472" s="45" t="e">
        <f>VLOOKUP(EVID_PASTVY!$H1472,KATEGORIE_ZVIRAT!$B$2:$M$31,8,FALSE)</f>
        <v>#N/A</v>
      </c>
      <c r="O1472" s="45" t="e">
        <f>VLOOKUP(EVID_PASTVY!$H1472,KATEGORIE_ZVIRAT!$B$2:$M$31,9,FALSE)</f>
        <v>#N/A</v>
      </c>
      <c r="P1472" s="54" t="e">
        <f>VLOOKUP(EVID_PASTVY!$H1472,KATEGORIE_ZVIRAT!$B$2:$M$31,7,FALSE)*L1472/1000*M1472/24*(F1472-E1472+1)/J1472</f>
        <v>#N/A</v>
      </c>
      <c r="Q1472" s="52" t="e">
        <f>VLOOKUP(EVID_PASTVY!$H1472,KATEGORIE_ZVIRAT!$B$2:$M$31,10,FALSE)*P1472*10</f>
        <v>#N/A</v>
      </c>
      <c r="R1472" s="52" t="e">
        <f>VLOOKUP(EVID_PASTVY!$H1472,KATEGORIE_ZVIRAT!$B$2:$M$31,11,FALSE)*P1472*10</f>
        <v>#N/A</v>
      </c>
      <c r="S1472" s="52" t="e">
        <f>VLOOKUP(EVID_PASTVY!$H1472,KATEGORIE_ZVIRAT!$B$2:$M$31,12,FALSE)*P1472*10</f>
        <v>#N/A</v>
      </c>
    </row>
    <row r="1473" spans="1:19" x14ac:dyDescent="0.2">
      <c r="A1473" s="32"/>
      <c r="B1473" s="37" t="e">
        <f>VLOOKUP($A1473,EVID_OSEVU!$A$1:$M$4972,2,FALSE)</f>
        <v>#N/A</v>
      </c>
      <c r="C1473" s="37" t="e">
        <f>VLOOKUP($A1473,EVID_OSEVU!$A$1:$M$4972,3,FALSE)</f>
        <v>#N/A</v>
      </c>
      <c r="D1473" s="45" t="e">
        <f>VLOOKUP($A1473,EVID_OSEVU!$A$1:$M$4972,4,FALSE)</f>
        <v>#N/A</v>
      </c>
      <c r="E1473" s="35"/>
      <c r="F1473" s="53"/>
      <c r="G1473" s="32"/>
      <c r="H1473" s="45" t="e">
        <f>VLOOKUP(G1473,Export7[#All],2,FALSE)</f>
        <v>#N/A</v>
      </c>
      <c r="I1473" s="45" t="e">
        <f>VLOOKUP($A1473,EVID_OSEVU!$A$1:$M$4972,10,FALSE)</f>
        <v>#N/A</v>
      </c>
      <c r="J1473" s="58" t="e">
        <f>VLOOKUP($A1473,EVID_OSEVU!$A$1:$M$4972,11,FALSE)</f>
        <v>#N/A</v>
      </c>
      <c r="K1473" s="33"/>
      <c r="L1473" s="45" t="e">
        <f>VLOOKUP(EVID_PASTVY!H1473,KATEGORIE_ZVIRAT!$B$2:$M$31,6,FALSE)*K1473</f>
        <v>#N/A</v>
      </c>
      <c r="M1473" s="33">
        <v>24</v>
      </c>
      <c r="N1473" s="45" t="e">
        <f>VLOOKUP(EVID_PASTVY!$H1473,KATEGORIE_ZVIRAT!$B$2:$M$31,8,FALSE)</f>
        <v>#N/A</v>
      </c>
      <c r="O1473" s="45" t="e">
        <f>VLOOKUP(EVID_PASTVY!$H1473,KATEGORIE_ZVIRAT!$B$2:$M$31,9,FALSE)</f>
        <v>#N/A</v>
      </c>
      <c r="P1473" s="54" t="e">
        <f>VLOOKUP(EVID_PASTVY!$H1473,KATEGORIE_ZVIRAT!$B$2:$M$31,7,FALSE)*L1473/1000*M1473/24*(F1473-E1473+1)/J1473</f>
        <v>#N/A</v>
      </c>
      <c r="Q1473" s="52" t="e">
        <f>VLOOKUP(EVID_PASTVY!$H1473,KATEGORIE_ZVIRAT!$B$2:$M$31,10,FALSE)*P1473*10</f>
        <v>#N/A</v>
      </c>
      <c r="R1473" s="52" t="e">
        <f>VLOOKUP(EVID_PASTVY!$H1473,KATEGORIE_ZVIRAT!$B$2:$M$31,11,FALSE)*P1473*10</f>
        <v>#N/A</v>
      </c>
      <c r="S1473" s="52" t="e">
        <f>VLOOKUP(EVID_PASTVY!$H1473,KATEGORIE_ZVIRAT!$B$2:$M$31,12,FALSE)*P1473*10</f>
        <v>#N/A</v>
      </c>
    </row>
    <row r="1474" spans="1:19" x14ac:dyDescent="0.2">
      <c r="A1474" s="32"/>
      <c r="B1474" s="37" t="e">
        <f>VLOOKUP($A1474,EVID_OSEVU!$A$1:$M$4972,2,FALSE)</f>
        <v>#N/A</v>
      </c>
      <c r="C1474" s="37" t="e">
        <f>VLOOKUP($A1474,EVID_OSEVU!$A$1:$M$4972,3,FALSE)</f>
        <v>#N/A</v>
      </c>
      <c r="D1474" s="45" t="e">
        <f>VLOOKUP($A1474,EVID_OSEVU!$A$1:$M$4972,4,FALSE)</f>
        <v>#N/A</v>
      </c>
      <c r="E1474" s="35"/>
      <c r="F1474" s="53"/>
      <c r="G1474" s="32"/>
      <c r="H1474" s="45" t="e">
        <f>VLOOKUP(G1474,Export7[#All],2,FALSE)</f>
        <v>#N/A</v>
      </c>
      <c r="I1474" s="45" t="e">
        <f>VLOOKUP($A1474,EVID_OSEVU!$A$1:$M$4972,10,FALSE)</f>
        <v>#N/A</v>
      </c>
      <c r="J1474" s="58" t="e">
        <f>VLOOKUP($A1474,EVID_OSEVU!$A$1:$M$4972,11,FALSE)</f>
        <v>#N/A</v>
      </c>
      <c r="K1474" s="33"/>
      <c r="L1474" s="45" t="e">
        <f>VLOOKUP(EVID_PASTVY!H1474,KATEGORIE_ZVIRAT!$B$2:$M$31,6,FALSE)*K1474</f>
        <v>#N/A</v>
      </c>
      <c r="M1474" s="33">
        <v>24</v>
      </c>
      <c r="N1474" s="45" t="e">
        <f>VLOOKUP(EVID_PASTVY!$H1474,KATEGORIE_ZVIRAT!$B$2:$M$31,8,FALSE)</f>
        <v>#N/A</v>
      </c>
      <c r="O1474" s="45" t="e">
        <f>VLOOKUP(EVID_PASTVY!$H1474,KATEGORIE_ZVIRAT!$B$2:$M$31,9,FALSE)</f>
        <v>#N/A</v>
      </c>
      <c r="P1474" s="54" t="e">
        <f>VLOOKUP(EVID_PASTVY!$H1474,KATEGORIE_ZVIRAT!$B$2:$M$31,7,FALSE)*L1474/1000*M1474/24*(F1474-E1474+1)/J1474</f>
        <v>#N/A</v>
      </c>
      <c r="Q1474" s="52" t="e">
        <f>VLOOKUP(EVID_PASTVY!$H1474,KATEGORIE_ZVIRAT!$B$2:$M$31,10,FALSE)*P1474*10</f>
        <v>#N/A</v>
      </c>
      <c r="R1474" s="52" t="e">
        <f>VLOOKUP(EVID_PASTVY!$H1474,KATEGORIE_ZVIRAT!$B$2:$M$31,11,FALSE)*P1474*10</f>
        <v>#N/A</v>
      </c>
      <c r="S1474" s="52" t="e">
        <f>VLOOKUP(EVID_PASTVY!$H1474,KATEGORIE_ZVIRAT!$B$2:$M$31,12,FALSE)*P1474*10</f>
        <v>#N/A</v>
      </c>
    </row>
    <row r="1475" spans="1:19" x14ac:dyDescent="0.2">
      <c r="A1475" s="32"/>
      <c r="B1475" s="37" t="e">
        <f>VLOOKUP($A1475,EVID_OSEVU!$A$1:$M$4972,2,FALSE)</f>
        <v>#N/A</v>
      </c>
      <c r="C1475" s="37" t="e">
        <f>VLOOKUP($A1475,EVID_OSEVU!$A$1:$M$4972,3,FALSE)</f>
        <v>#N/A</v>
      </c>
      <c r="D1475" s="45" t="e">
        <f>VLOOKUP($A1475,EVID_OSEVU!$A$1:$M$4972,4,FALSE)</f>
        <v>#N/A</v>
      </c>
      <c r="E1475" s="35"/>
      <c r="F1475" s="53"/>
      <c r="G1475" s="32"/>
      <c r="H1475" s="45" t="e">
        <f>VLOOKUP(G1475,Export7[#All],2,FALSE)</f>
        <v>#N/A</v>
      </c>
      <c r="I1475" s="45" t="e">
        <f>VLOOKUP($A1475,EVID_OSEVU!$A$1:$M$4972,10,FALSE)</f>
        <v>#N/A</v>
      </c>
      <c r="J1475" s="58" t="e">
        <f>VLOOKUP($A1475,EVID_OSEVU!$A$1:$M$4972,11,FALSE)</f>
        <v>#N/A</v>
      </c>
      <c r="K1475" s="33"/>
      <c r="L1475" s="45" t="e">
        <f>VLOOKUP(EVID_PASTVY!H1475,KATEGORIE_ZVIRAT!$B$2:$M$31,6,FALSE)*K1475</f>
        <v>#N/A</v>
      </c>
      <c r="M1475" s="33">
        <v>24</v>
      </c>
      <c r="N1475" s="45" t="e">
        <f>VLOOKUP(EVID_PASTVY!$H1475,KATEGORIE_ZVIRAT!$B$2:$M$31,8,FALSE)</f>
        <v>#N/A</v>
      </c>
      <c r="O1475" s="45" t="e">
        <f>VLOOKUP(EVID_PASTVY!$H1475,KATEGORIE_ZVIRAT!$B$2:$M$31,9,FALSE)</f>
        <v>#N/A</v>
      </c>
      <c r="P1475" s="54" t="e">
        <f>VLOOKUP(EVID_PASTVY!$H1475,KATEGORIE_ZVIRAT!$B$2:$M$31,7,FALSE)*L1475/1000*M1475/24*(F1475-E1475+1)/J1475</f>
        <v>#N/A</v>
      </c>
      <c r="Q1475" s="52" t="e">
        <f>VLOOKUP(EVID_PASTVY!$H1475,KATEGORIE_ZVIRAT!$B$2:$M$31,10,FALSE)*P1475*10</f>
        <v>#N/A</v>
      </c>
      <c r="R1475" s="52" t="e">
        <f>VLOOKUP(EVID_PASTVY!$H1475,KATEGORIE_ZVIRAT!$B$2:$M$31,11,FALSE)*P1475*10</f>
        <v>#N/A</v>
      </c>
      <c r="S1475" s="52" t="e">
        <f>VLOOKUP(EVID_PASTVY!$H1475,KATEGORIE_ZVIRAT!$B$2:$M$31,12,FALSE)*P1475*10</f>
        <v>#N/A</v>
      </c>
    </row>
    <row r="1476" spans="1:19" x14ac:dyDescent="0.2">
      <c r="A1476" s="32"/>
      <c r="B1476" s="37" t="e">
        <f>VLOOKUP($A1476,EVID_OSEVU!$A$1:$M$4972,2,FALSE)</f>
        <v>#N/A</v>
      </c>
      <c r="C1476" s="37" t="e">
        <f>VLOOKUP($A1476,EVID_OSEVU!$A$1:$M$4972,3,FALSE)</f>
        <v>#N/A</v>
      </c>
      <c r="D1476" s="45" t="e">
        <f>VLOOKUP($A1476,EVID_OSEVU!$A$1:$M$4972,4,FALSE)</f>
        <v>#N/A</v>
      </c>
      <c r="E1476" s="35"/>
      <c r="F1476" s="53"/>
      <c r="G1476" s="32"/>
      <c r="H1476" s="45" t="e">
        <f>VLOOKUP(G1476,Export7[#All],2,FALSE)</f>
        <v>#N/A</v>
      </c>
      <c r="I1476" s="45" t="e">
        <f>VLOOKUP($A1476,EVID_OSEVU!$A$1:$M$4972,10,FALSE)</f>
        <v>#N/A</v>
      </c>
      <c r="J1476" s="58" t="e">
        <f>VLOOKUP($A1476,EVID_OSEVU!$A$1:$M$4972,11,FALSE)</f>
        <v>#N/A</v>
      </c>
      <c r="K1476" s="33"/>
      <c r="L1476" s="45" t="e">
        <f>VLOOKUP(EVID_PASTVY!H1476,KATEGORIE_ZVIRAT!$B$2:$M$31,6,FALSE)*K1476</f>
        <v>#N/A</v>
      </c>
      <c r="M1476" s="33">
        <v>24</v>
      </c>
      <c r="N1476" s="45" t="e">
        <f>VLOOKUP(EVID_PASTVY!$H1476,KATEGORIE_ZVIRAT!$B$2:$M$31,8,FALSE)</f>
        <v>#N/A</v>
      </c>
      <c r="O1476" s="45" t="e">
        <f>VLOOKUP(EVID_PASTVY!$H1476,KATEGORIE_ZVIRAT!$B$2:$M$31,9,FALSE)</f>
        <v>#N/A</v>
      </c>
      <c r="P1476" s="54" t="e">
        <f>VLOOKUP(EVID_PASTVY!$H1476,KATEGORIE_ZVIRAT!$B$2:$M$31,7,FALSE)*L1476/1000*M1476/24*(F1476-E1476+1)/J1476</f>
        <v>#N/A</v>
      </c>
      <c r="Q1476" s="52" t="e">
        <f>VLOOKUP(EVID_PASTVY!$H1476,KATEGORIE_ZVIRAT!$B$2:$M$31,10,FALSE)*P1476*10</f>
        <v>#N/A</v>
      </c>
      <c r="R1476" s="52" t="e">
        <f>VLOOKUP(EVID_PASTVY!$H1476,KATEGORIE_ZVIRAT!$B$2:$M$31,11,FALSE)*P1476*10</f>
        <v>#N/A</v>
      </c>
      <c r="S1476" s="52" t="e">
        <f>VLOOKUP(EVID_PASTVY!$H1476,KATEGORIE_ZVIRAT!$B$2:$M$31,12,FALSE)*P1476*10</f>
        <v>#N/A</v>
      </c>
    </row>
    <row r="1477" spans="1:19" x14ac:dyDescent="0.2">
      <c r="A1477" s="32"/>
      <c r="B1477" s="37" t="e">
        <f>VLOOKUP($A1477,EVID_OSEVU!$A$1:$M$4972,2,FALSE)</f>
        <v>#N/A</v>
      </c>
      <c r="C1477" s="37" t="e">
        <f>VLOOKUP($A1477,EVID_OSEVU!$A$1:$M$4972,3,FALSE)</f>
        <v>#N/A</v>
      </c>
      <c r="D1477" s="45" t="e">
        <f>VLOOKUP($A1477,EVID_OSEVU!$A$1:$M$4972,4,FALSE)</f>
        <v>#N/A</v>
      </c>
      <c r="E1477" s="35"/>
      <c r="F1477" s="53"/>
      <c r="G1477" s="32"/>
      <c r="H1477" s="45" t="e">
        <f>VLOOKUP(G1477,Export7[#All],2,FALSE)</f>
        <v>#N/A</v>
      </c>
      <c r="I1477" s="45" t="e">
        <f>VLOOKUP($A1477,EVID_OSEVU!$A$1:$M$4972,10,FALSE)</f>
        <v>#N/A</v>
      </c>
      <c r="J1477" s="58" t="e">
        <f>VLOOKUP($A1477,EVID_OSEVU!$A$1:$M$4972,11,FALSE)</f>
        <v>#N/A</v>
      </c>
      <c r="K1477" s="33"/>
      <c r="L1477" s="45" t="e">
        <f>VLOOKUP(EVID_PASTVY!H1477,KATEGORIE_ZVIRAT!$B$2:$M$31,6,FALSE)*K1477</f>
        <v>#N/A</v>
      </c>
      <c r="M1477" s="33">
        <v>24</v>
      </c>
      <c r="N1477" s="45" t="e">
        <f>VLOOKUP(EVID_PASTVY!$H1477,KATEGORIE_ZVIRAT!$B$2:$M$31,8,FALSE)</f>
        <v>#N/A</v>
      </c>
      <c r="O1477" s="45" t="e">
        <f>VLOOKUP(EVID_PASTVY!$H1477,KATEGORIE_ZVIRAT!$B$2:$M$31,9,FALSE)</f>
        <v>#N/A</v>
      </c>
      <c r="P1477" s="54" t="e">
        <f>VLOOKUP(EVID_PASTVY!$H1477,KATEGORIE_ZVIRAT!$B$2:$M$31,7,FALSE)*L1477/1000*M1477/24*(F1477-E1477+1)/J1477</f>
        <v>#N/A</v>
      </c>
      <c r="Q1477" s="52" t="e">
        <f>VLOOKUP(EVID_PASTVY!$H1477,KATEGORIE_ZVIRAT!$B$2:$M$31,10,FALSE)*P1477*10</f>
        <v>#N/A</v>
      </c>
      <c r="R1477" s="52" t="e">
        <f>VLOOKUP(EVID_PASTVY!$H1477,KATEGORIE_ZVIRAT!$B$2:$M$31,11,FALSE)*P1477*10</f>
        <v>#N/A</v>
      </c>
      <c r="S1477" s="52" t="e">
        <f>VLOOKUP(EVID_PASTVY!$H1477,KATEGORIE_ZVIRAT!$B$2:$M$31,12,FALSE)*P1477*10</f>
        <v>#N/A</v>
      </c>
    </row>
    <row r="1478" spans="1:19" x14ac:dyDescent="0.2">
      <c r="A1478" s="32"/>
      <c r="B1478" s="37" t="e">
        <f>VLOOKUP($A1478,EVID_OSEVU!$A$1:$M$4972,2,FALSE)</f>
        <v>#N/A</v>
      </c>
      <c r="C1478" s="37" t="e">
        <f>VLOOKUP($A1478,EVID_OSEVU!$A$1:$M$4972,3,FALSE)</f>
        <v>#N/A</v>
      </c>
      <c r="D1478" s="45" t="e">
        <f>VLOOKUP($A1478,EVID_OSEVU!$A$1:$M$4972,4,FALSE)</f>
        <v>#N/A</v>
      </c>
      <c r="E1478" s="35"/>
      <c r="F1478" s="53"/>
      <c r="G1478" s="32"/>
      <c r="H1478" s="45" t="e">
        <f>VLOOKUP(G1478,Export7[#All],2,FALSE)</f>
        <v>#N/A</v>
      </c>
      <c r="I1478" s="45" t="e">
        <f>VLOOKUP($A1478,EVID_OSEVU!$A$1:$M$4972,10,FALSE)</f>
        <v>#N/A</v>
      </c>
      <c r="J1478" s="58" t="e">
        <f>VLOOKUP($A1478,EVID_OSEVU!$A$1:$M$4972,11,FALSE)</f>
        <v>#N/A</v>
      </c>
      <c r="K1478" s="33"/>
      <c r="L1478" s="45" t="e">
        <f>VLOOKUP(EVID_PASTVY!H1478,KATEGORIE_ZVIRAT!$B$2:$M$31,6,FALSE)*K1478</f>
        <v>#N/A</v>
      </c>
      <c r="M1478" s="33">
        <v>24</v>
      </c>
      <c r="N1478" s="45" t="e">
        <f>VLOOKUP(EVID_PASTVY!$H1478,KATEGORIE_ZVIRAT!$B$2:$M$31,8,FALSE)</f>
        <v>#N/A</v>
      </c>
      <c r="O1478" s="45" t="e">
        <f>VLOOKUP(EVID_PASTVY!$H1478,KATEGORIE_ZVIRAT!$B$2:$M$31,9,FALSE)</f>
        <v>#N/A</v>
      </c>
      <c r="P1478" s="54" t="e">
        <f>VLOOKUP(EVID_PASTVY!$H1478,KATEGORIE_ZVIRAT!$B$2:$M$31,7,FALSE)*L1478/1000*M1478/24*(F1478-E1478+1)/J1478</f>
        <v>#N/A</v>
      </c>
      <c r="Q1478" s="52" t="e">
        <f>VLOOKUP(EVID_PASTVY!$H1478,KATEGORIE_ZVIRAT!$B$2:$M$31,10,FALSE)*P1478*10</f>
        <v>#N/A</v>
      </c>
      <c r="R1478" s="52" t="e">
        <f>VLOOKUP(EVID_PASTVY!$H1478,KATEGORIE_ZVIRAT!$B$2:$M$31,11,FALSE)*P1478*10</f>
        <v>#N/A</v>
      </c>
      <c r="S1478" s="52" t="e">
        <f>VLOOKUP(EVID_PASTVY!$H1478,KATEGORIE_ZVIRAT!$B$2:$M$31,12,FALSE)*P1478*10</f>
        <v>#N/A</v>
      </c>
    </row>
    <row r="1479" spans="1:19" x14ac:dyDescent="0.2">
      <c r="A1479" s="32"/>
      <c r="B1479" s="37" t="e">
        <f>VLOOKUP($A1479,EVID_OSEVU!$A$1:$M$4972,2,FALSE)</f>
        <v>#N/A</v>
      </c>
      <c r="C1479" s="37" t="e">
        <f>VLOOKUP($A1479,EVID_OSEVU!$A$1:$M$4972,3,FALSE)</f>
        <v>#N/A</v>
      </c>
      <c r="D1479" s="45" t="e">
        <f>VLOOKUP($A1479,EVID_OSEVU!$A$1:$M$4972,4,FALSE)</f>
        <v>#N/A</v>
      </c>
      <c r="E1479" s="35"/>
      <c r="F1479" s="53"/>
      <c r="G1479" s="32"/>
      <c r="H1479" s="45" t="e">
        <f>VLOOKUP(G1479,Export7[#All],2,FALSE)</f>
        <v>#N/A</v>
      </c>
      <c r="I1479" s="45" t="e">
        <f>VLOOKUP($A1479,EVID_OSEVU!$A$1:$M$4972,10,FALSE)</f>
        <v>#N/A</v>
      </c>
      <c r="J1479" s="58" t="e">
        <f>VLOOKUP($A1479,EVID_OSEVU!$A$1:$M$4972,11,FALSE)</f>
        <v>#N/A</v>
      </c>
      <c r="K1479" s="33"/>
      <c r="L1479" s="45" t="e">
        <f>VLOOKUP(EVID_PASTVY!H1479,KATEGORIE_ZVIRAT!$B$2:$M$31,6,FALSE)*K1479</f>
        <v>#N/A</v>
      </c>
      <c r="M1479" s="33">
        <v>24</v>
      </c>
      <c r="N1479" s="45" t="e">
        <f>VLOOKUP(EVID_PASTVY!$H1479,KATEGORIE_ZVIRAT!$B$2:$M$31,8,FALSE)</f>
        <v>#N/A</v>
      </c>
      <c r="O1479" s="45" t="e">
        <f>VLOOKUP(EVID_PASTVY!$H1479,KATEGORIE_ZVIRAT!$B$2:$M$31,9,FALSE)</f>
        <v>#N/A</v>
      </c>
      <c r="P1479" s="54" t="e">
        <f>VLOOKUP(EVID_PASTVY!$H1479,KATEGORIE_ZVIRAT!$B$2:$M$31,7,FALSE)*L1479/1000*M1479/24*(F1479-E1479+1)/J1479</f>
        <v>#N/A</v>
      </c>
      <c r="Q1479" s="52" t="e">
        <f>VLOOKUP(EVID_PASTVY!$H1479,KATEGORIE_ZVIRAT!$B$2:$M$31,10,FALSE)*P1479*10</f>
        <v>#N/A</v>
      </c>
      <c r="R1479" s="52" t="e">
        <f>VLOOKUP(EVID_PASTVY!$H1479,KATEGORIE_ZVIRAT!$B$2:$M$31,11,FALSE)*P1479*10</f>
        <v>#N/A</v>
      </c>
      <c r="S1479" s="52" t="e">
        <f>VLOOKUP(EVID_PASTVY!$H1479,KATEGORIE_ZVIRAT!$B$2:$M$31,12,FALSE)*P1479*10</f>
        <v>#N/A</v>
      </c>
    </row>
    <row r="1480" spans="1:19" x14ac:dyDescent="0.2">
      <c r="A1480" s="32"/>
      <c r="B1480" s="37" t="e">
        <f>VLOOKUP($A1480,EVID_OSEVU!$A$1:$M$4972,2,FALSE)</f>
        <v>#N/A</v>
      </c>
      <c r="C1480" s="37" t="e">
        <f>VLOOKUP($A1480,EVID_OSEVU!$A$1:$M$4972,3,FALSE)</f>
        <v>#N/A</v>
      </c>
      <c r="D1480" s="45" t="e">
        <f>VLOOKUP($A1480,EVID_OSEVU!$A$1:$M$4972,4,FALSE)</f>
        <v>#N/A</v>
      </c>
      <c r="E1480" s="35"/>
      <c r="F1480" s="53"/>
      <c r="G1480" s="32"/>
      <c r="H1480" s="45" t="e">
        <f>VLOOKUP(G1480,Export7[#All],2,FALSE)</f>
        <v>#N/A</v>
      </c>
      <c r="I1480" s="45" t="e">
        <f>VLOOKUP($A1480,EVID_OSEVU!$A$1:$M$4972,10,FALSE)</f>
        <v>#N/A</v>
      </c>
      <c r="J1480" s="58" t="e">
        <f>VLOOKUP($A1480,EVID_OSEVU!$A$1:$M$4972,11,FALSE)</f>
        <v>#N/A</v>
      </c>
      <c r="K1480" s="33"/>
      <c r="L1480" s="45" t="e">
        <f>VLOOKUP(EVID_PASTVY!H1480,KATEGORIE_ZVIRAT!$B$2:$M$31,6,FALSE)*K1480</f>
        <v>#N/A</v>
      </c>
      <c r="M1480" s="33">
        <v>24</v>
      </c>
      <c r="N1480" s="45" t="e">
        <f>VLOOKUP(EVID_PASTVY!$H1480,KATEGORIE_ZVIRAT!$B$2:$M$31,8,FALSE)</f>
        <v>#N/A</v>
      </c>
      <c r="O1480" s="45" t="e">
        <f>VLOOKUP(EVID_PASTVY!$H1480,KATEGORIE_ZVIRAT!$B$2:$M$31,9,FALSE)</f>
        <v>#N/A</v>
      </c>
      <c r="P1480" s="54" t="e">
        <f>VLOOKUP(EVID_PASTVY!$H1480,KATEGORIE_ZVIRAT!$B$2:$M$31,7,FALSE)*L1480/1000*M1480/24*(F1480-E1480+1)/J1480</f>
        <v>#N/A</v>
      </c>
      <c r="Q1480" s="52" t="e">
        <f>VLOOKUP(EVID_PASTVY!$H1480,KATEGORIE_ZVIRAT!$B$2:$M$31,10,FALSE)*P1480*10</f>
        <v>#N/A</v>
      </c>
      <c r="R1480" s="52" t="e">
        <f>VLOOKUP(EVID_PASTVY!$H1480,KATEGORIE_ZVIRAT!$B$2:$M$31,11,FALSE)*P1480*10</f>
        <v>#N/A</v>
      </c>
      <c r="S1480" s="52" t="e">
        <f>VLOOKUP(EVID_PASTVY!$H1480,KATEGORIE_ZVIRAT!$B$2:$M$31,12,FALSE)*P1480*10</f>
        <v>#N/A</v>
      </c>
    </row>
    <row r="1481" spans="1:19" x14ac:dyDescent="0.2">
      <c r="A1481" s="32"/>
      <c r="B1481" s="37" t="e">
        <f>VLOOKUP($A1481,EVID_OSEVU!$A$1:$M$4972,2,FALSE)</f>
        <v>#N/A</v>
      </c>
      <c r="C1481" s="37" t="e">
        <f>VLOOKUP($A1481,EVID_OSEVU!$A$1:$M$4972,3,FALSE)</f>
        <v>#N/A</v>
      </c>
      <c r="D1481" s="45" t="e">
        <f>VLOOKUP($A1481,EVID_OSEVU!$A$1:$M$4972,4,FALSE)</f>
        <v>#N/A</v>
      </c>
      <c r="E1481" s="35"/>
      <c r="F1481" s="53"/>
      <c r="G1481" s="32"/>
      <c r="H1481" s="45" t="e">
        <f>VLOOKUP(G1481,Export7[#All],2,FALSE)</f>
        <v>#N/A</v>
      </c>
      <c r="I1481" s="45" t="e">
        <f>VLOOKUP($A1481,EVID_OSEVU!$A$1:$M$4972,10,FALSE)</f>
        <v>#N/A</v>
      </c>
      <c r="J1481" s="58" t="e">
        <f>VLOOKUP($A1481,EVID_OSEVU!$A$1:$M$4972,11,FALSE)</f>
        <v>#N/A</v>
      </c>
      <c r="K1481" s="33"/>
      <c r="L1481" s="45" t="e">
        <f>VLOOKUP(EVID_PASTVY!H1481,KATEGORIE_ZVIRAT!$B$2:$M$31,6,FALSE)*K1481</f>
        <v>#N/A</v>
      </c>
      <c r="M1481" s="33">
        <v>24</v>
      </c>
      <c r="N1481" s="45" t="e">
        <f>VLOOKUP(EVID_PASTVY!$H1481,KATEGORIE_ZVIRAT!$B$2:$M$31,8,FALSE)</f>
        <v>#N/A</v>
      </c>
      <c r="O1481" s="45" t="e">
        <f>VLOOKUP(EVID_PASTVY!$H1481,KATEGORIE_ZVIRAT!$B$2:$M$31,9,FALSE)</f>
        <v>#N/A</v>
      </c>
      <c r="P1481" s="54" t="e">
        <f>VLOOKUP(EVID_PASTVY!$H1481,KATEGORIE_ZVIRAT!$B$2:$M$31,7,FALSE)*L1481/1000*M1481/24*(F1481-E1481+1)/J1481</f>
        <v>#N/A</v>
      </c>
      <c r="Q1481" s="52" t="e">
        <f>VLOOKUP(EVID_PASTVY!$H1481,KATEGORIE_ZVIRAT!$B$2:$M$31,10,FALSE)*P1481*10</f>
        <v>#N/A</v>
      </c>
      <c r="R1481" s="52" t="e">
        <f>VLOOKUP(EVID_PASTVY!$H1481,KATEGORIE_ZVIRAT!$B$2:$M$31,11,FALSE)*P1481*10</f>
        <v>#N/A</v>
      </c>
      <c r="S1481" s="52" t="e">
        <f>VLOOKUP(EVID_PASTVY!$H1481,KATEGORIE_ZVIRAT!$B$2:$M$31,12,FALSE)*P1481*10</f>
        <v>#N/A</v>
      </c>
    </row>
    <row r="1482" spans="1:19" x14ac:dyDescent="0.2">
      <c r="A1482" s="32"/>
      <c r="B1482" s="37" t="e">
        <f>VLOOKUP($A1482,EVID_OSEVU!$A$1:$M$4972,2,FALSE)</f>
        <v>#N/A</v>
      </c>
      <c r="C1482" s="37" t="e">
        <f>VLOOKUP($A1482,EVID_OSEVU!$A$1:$M$4972,3,FALSE)</f>
        <v>#N/A</v>
      </c>
      <c r="D1482" s="45" t="e">
        <f>VLOOKUP($A1482,EVID_OSEVU!$A$1:$M$4972,4,FALSE)</f>
        <v>#N/A</v>
      </c>
      <c r="E1482" s="35"/>
      <c r="F1482" s="53"/>
      <c r="G1482" s="32"/>
      <c r="H1482" s="45" t="e">
        <f>VLOOKUP(G1482,Export7[#All],2,FALSE)</f>
        <v>#N/A</v>
      </c>
      <c r="I1482" s="45" t="e">
        <f>VLOOKUP($A1482,EVID_OSEVU!$A$1:$M$4972,10,FALSE)</f>
        <v>#N/A</v>
      </c>
      <c r="J1482" s="58" t="e">
        <f>VLOOKUP($A1482,EVID_OSEVU!$A$1:$M$4972,11,FALSE)</f>
        <v>#N/A</v>
      </c>
      <c r="K1482" s="33"/>
      <c r="L1482" s="45" t="e">
        <f>VLOOKUP(EVID_PASTVY!H1482,KATEGORIE_ZVIRAT!$B$2:$M$31,6,FALSE)*K1482</f>
        <v>#N/A</v>
      </c>
      <c r="M1482" s="33">
        <v>24</v>
      </c>
      <c r="N1482" s="45" t="e">
        <f>VLOOKUP(EVID_PASTVY!$H1482,KATEGORIE_ZVIRAT!$B$2:$M$31,8,FALSE)</f>
        <v>#N/A</v>
      </c>
      <c r="O1482" s="45" t="e">
        <f>VLOOKUP(EVID_PASTVY!$H1482,KATEGORIE_ZVIRAT!$B$2:$M$31,9,FALSE)</f>
        <v>#N/A</v>
      </c>
      <c r="P1482" s="54" t="e">
        <f>VLOOKUP(EVID_PASTVY!$H1482,KATEGORIE_ZVIRAT!$B$2:$M$31,7,FALSE)*L1482/1000*M1482/24*(F1482-E1482+1)/J1482</f>
        <v>#N/A</v>
      </c>
      <c r="Q1482" s="52" t="e">
        <f>VLOOKUP(EVID_PASTVY!$H1482,KATEGORIE_ZVIRAT!$B$2:$M$31,10,FALSE)*P1482*10</f>
        <v>#N/A</v>
      </c>
      <c r="R1482" s="52" t="e">
        <f>VLOOKUP(EVID_PASTVY!$H1482,KATEGORIE_ZVIRAT!$B$2:$M$31,11,FALSE)*P1482*10</f>
        <v>#N/A</v>
      </c>
      <c r="S1482" s="52" t="e">
        <f>VLOOKUP(EVID_PASTVY!$H1482,KATEGORIE_ZVIRAT!$B$2:$M$31,12,FALSE)*P1482*10</f>
        <v>#N/A</v>
      </c>
    </row>
    <row r="1483" spans="1:19" x14ac:dyDescent="0.2">
      <c r="A1483" s="32"/>
      <c r="B1483" s="37" t="e">
        <f>VLOOKUP($A1483,EVID_OSEVU!$A$1:$M$4972,2,FALSE)</f>
        <v>#N/A</v>
      </c>
      <c r="C1483" s="37" t="e">
        <f>VLOOKUP($A1483,EVID_OSEVU!$A$1:$M$4972,3,FALSE)</f>
        <v>#N/A</v>
      </c>
      <c r="D1483" s="45" t="e">
        <f>VLOOKUP($A1483,EVID_OSEVU!$A$1:$M$4972,4,FALSE)</f>
        <v>#N/A</v>
      </c>
      <c r="E1483" s="35"/>
      <c r="F1483" s="53"/>
      <c r="G1483" s="32"/>
      <c r="H1483" s="45" t="e">
        <f>VLOOKUP(G1483,Export7[#All],2,FALSE)</f>
        <v>#N/A</v>
      </c>
      <c r="I1483" s="45" t="e">
        <f>VLOOKUP($A1483,EVID_OSEVU!$A$1:$M$4972,10,FALSE)</f>
        <v>#N/A</v>
      </c>
      <c r="J1483" s="58" t="e">
        <f>VLOOKUP($A1483,EVID_OSEVU!$A$1:$M$4972,11,FALSE)</f>
        <v>#N/A</v>
      </c>
      <c r="K1483" s="33"/>
      <c r="L1483" s="45" t="e">
        <f>VLOOKUP(EVID_PASTVY!H1483,KATEGORIE_ZVIRAT!$B$2:$M$31,6,FALSE)*K1483</f>
        <v>#N/A</v>
      </c>
      <c r="M1483" s="33">
        <v>24</v>
      </c>
      <c r="N1483" s="45" t="e">
        <f>VLOOKUP(EVID_PASTVY!$H1483,KATEGORIE_ZVIRAT!$B$2:$M$31,8,FALSE)</f>
        <v>#N/A</v>
      </c>
      <c r="O1483" s="45" t="e">
        <f>VLOOKUP(EVID_PASTVY!$H1483,KATEGORIE_ZVIRAT!$B$2:$M$31,9,FALSE)</f>
        <v>#N/A</v>
      </c>
      <c r="P1483" s="54" t="e">
        <f>VLOOKUP(EVID_PASTVY!$H1483,KATEGORIE_ZVIRAT!$B$2:$M$31,7,FALSE)*L1483/1000*M1483/24*(F1483-E1483+1)/J1483</f>
        <v>#N/A</v>
      </c>
      <c r="Q1483" s="52" t="e">
        <f>VLOOKUP(EVID_PASTVY!$H1483,KATEGORIE_ZVIRAT!$B$2:$M$31,10,FALSE)*P1483*10</f>
        <v>#N/A</v>
      </c>
      <c r="R1483" s="52" t="e">
        <f>VLOOKUP(EVID_PASTVY!$H1483,KATEGORIE_ZVIRAT!$B$2:$M$31,11,FALSE)*P1483*10</f>
        <v>#N/A</v>
      </c>
      <c r="S1483" s="52" t="e">
        <f>VLOOKUP(EVID_PASTVY!$H1483,KATEGORIE_ZVIRAT!$B$2:$M$31,12,FALSE)*P1483*10</f>
        <v>#N/A</v>
      </c>
    </row>
    <row r="1484" spans="1:19" x14ac:dyDescent="0.2">
      <c r="A1484" s="32"/>
      <c r="B1484" s="37" t="e">
        <f>VLOOKUP($A1484,EVID_OSEVU!$A$1:$M$4972,2,FALSE)</f>
        <v>#N/A</v>
      </c>
      <c r="C1484" s="37" t="e">
        <f>VLOOKUP($A1484,EVID_OSEVU!$A$1:$M$4972,3,FALSE)</f>
        <v>#N/A</v>
      </c>
      <c r="D1484" s="45" t="e">
        <f>VLOOKUP($A1484,EVID_OSEVU!$A$1:$M$4972,4,FALSE)</f>
        <v>#N/A</v>
      </c>
      <c r="E1484" s="35"/>
      <c r="F1484" s="53"/>
      <c r="G1484" s="32"/>
      <c r="H1484" s="45" t="e">
        <f>VLOOKUP(G1484,Export7[#All],2,FALSE)</f>
        <v>#N/A</v>
      </c>
      <c r="I1484" s="45" t="e">
        <f>VLOOKUP($A1484,EVID_OSEVU!$A$1:$M$4972,10,FALSE)</f>
        <v>#N/A</v>
      </c>
      <c r="J1484" s="58" t="e">
        <f>VLOOKUP($A1484,EVID_OSEVU!$A$1:$M$4972,11,FALSE)</f>
        <v>#N/A</v>
      </c>
      <c r="K1484" s="33"/>
      <c r="L1484" s="45" t="e">
        <f>VLOOKUP(EVID_PASTVY!H1484,KATEGORIE_ZVIRAT!$B$2:$M$31,6,FALSE)*K1484</f>
        <v>#N/A</v>
      </c>
      <c r="M1484" s="33">
        <v>24</v>
      </c>
      <c r="N1484" s="45" t="e">
        <f>VLOOKUP(EVID_PASTVY!$H1484,KATEGORIE_ZVIRAT!$B$2:$M$31,8,FALSE)</f>
        <v>#N/A</v>
      </c>
      <c r="O1484" s="45" t="e">
        <f>VLOOKUP(EVID_PASTVY!$H1484,KATEGORIE_ZVIRAT!$B$2:$M$31,9,FALSE)</f>
        <v>#N/A</v>
      </c>
      <c r="P1484" s="54" t="e">
        <f>VLOOKUP(EVID_PASTVY!$H1484,KATEGORIE_ZVIRAT!$B$2:$M$31,7,FALSE)*L1484/1000*M1484/24*(F1484-E1484+1)/J1484</f>
        <v>#N/A</v>
      </c>
      <c r="Q1484" s="52" t="e">
        <f>VLOOKUP(EVID_PASTVY!$H1484,KATEGORIE_ZVIRAT!$B$2:$M$31,10,FALSE)*P1484*10</f>
        <v>#N/A</v>
      </c>
      <c r="R1484" s="52" t="e">
        <f>VLOOKUP(EVID_PASTVY!$H1484,KATEGORIE_ZVIRAT!$B$2:$M$31,11,FALSE)*P1484*10</f>
        <v>#N/A</v>
      </c>
      <c r="S1484" s="52" t="e">
        <f>VLOOKUP(EVID_PASTVY!$H1484,KATEGORIE_ZVIRAT!$B$2:$M$31,12,FALSE)*P1484*10</f>
        <v>#N/A</v>
      </c>
    </row>
    <row r="1485" spans="1:19" x14ac:dyDescent="0.2">
      <c r="A1485" s="32"/>
      <c r="B1485" s="37" t="e">
        <f>VLOOKUP($A1485,EVID_OSEVU!$A$1:$M$4972,2,FALSE)</f>
        <v>#N/A</v>
      </c>
      <c r="C1485" s="37" t="e">
        <f>VLOOKUP($A1485,EVID_OSEVU!$A$1:$M$4972,3,FALSE)</f>
        <v>#N/A</v>
      </c>
      <c r="D1485" s="45" t="e">
        <f>VLOOKUP($A1485,EVID_OSEVU!$A$1:$M$4972,4,FALSE)</f>
        <v>#N/A</v>
      </c>
      <c r="E1485" s="35"/>
      <c r="F1485" s="53"/>
      <c r="G1485" s="32"/>
      <c r="H1485" s="45" t="e">
        <f>VLOOKUP(G1485,Export7[#All],2,FALSE)</f>
        <v>#N/A</v>
      </c>
      <c r="I1485" s="45" t="e">
        <f>VLOOKUP($A1485,EVID_OSEVU!$A$1:$M$4972,10,FALSE)</f>
        <v>#N/A</v>
      </c>
      <c r="J1485" s="58" t="e">
        <f>VLOOKUP($A1485,EVID_OSEVU!$A$1:$M$4972,11,FALSE)</f>
        <v>#N/A</v>
      </c>
      <c r="K1485" s="33"/>
      <c r="L1485" s="45" t="e">
        <f>VLOOKUP(EVID_PASTVY!H1485,KATEGORIE_ZVIRAT!$B$2:$M$31,6,FALSE)*K1485</f>
        <v>#N/A</v>
      </c>
      <c r="M1485" s="33">
        <v>24</v>
      </c>
      <c r="N1485" s="45" t="e">
        <f>VLOOKUP(EVID_PASTVY!$H1485,KATEGORIE_ZVIRAT!$B$2:$M$31,8,FALSE)</f>
        <v>#N/A</v>
      </c>
      <c r="O1485" s="45" t="e">
        <f>VLOOKUP(EVID_PASTVY!$H1485,KATEGORIE_ZVIRAT!$B$2:$M$31,9,FALSE)</f>
        <v>#N/A</v>
      </c>
      <c r="P1485" s="54" t="e">
        <f>VLOOKUP(EVID_PASTVY!$H1485,KATEGORIE_ZVIRAT!$B$2:$M$31,7,FALSE)*L1485/1000*M1485/24*(F1485-E1485+1)/J1485</f>
        <v>#N/A</v>
      </c>
      <c r="Q1485" s="52" t="e">
        <f>VLOOKUP(EVID_PASTVY!$H1485,KATEGORIE_ZVIRAT!$B$2:$M$31,10,FALSE)*P1485*10</f>
        <v>#N/A</v>
      </c>
      <c r="R1485" s="52" t="e">
        <f>VLOOKUP(EVID_PASTVY!$H1485,KATEGORIE_ZVIRAT!$B$2:$M$31,11,FALSE)*P1485*10</f>
        <v>#N/A</v>
      </c>
      <c r="S1485" s="52" t="e">
        <f>VLOOKUP(EVID_PASTVY!$H1485,KATEGORIE_ZVIRAT!$B$2:$M$31,12,FALSE)*P1485*10</f>
        <v>#N/A</v>
      </c>
    </row>
    <row r="1486" spans="1:19" x14ac:dyDescent="0.2">
      <c r="A1486" s="32"/>
      <c r="B1486" s="37" t="e">
        <f>VLOOKUP($A1486,EVID_OSEVU!$A$1:$M$4972,2,FALSE)</f>
        <v>#N/A</v>
      </c>
      <c r="C1486" s="37" t="e">
        <f>VLOOKUP($A1486,EVID_OSEVU!$A$1:$M$4972,3,FALSE)</f>
        <v>#N/A</v>
      </c>
      <c r="D1486" s="45" t="e">
        <f>VLOOKUP($A1486,EVID_OSEVU!$A$1:$M$4972,4,FALSE)</f>
        <v>#N/A</v>
      </c>
      <c r="E1486" s="35"/>
      <c r="F1486" s="53"/>
      <c r="G1486" s="32"/>
      <c r="H1486" s="45" t="e">
        <f>VLOOKUP(G1486,Export7[#All],2,FALSE)</f>
        <v>#N/A</v>
      </c>
      <c r="I1486" s="45" t="e">
        <f>VLOOKUP($A1486,EVID_OSEVU!$A$1:$M$4972,10,FALSE)</f>
        <v>#N/A</v>
      </c>
      <c r="J1486" s="58" t="e">
        <f>VLOOKUP($A1486,EVID_OSEVU!$A$1:$M$4972,11,FALSE)</f>
        <v>#N/A</v>
      </c>
      <c r="K1486" s="33"/>
      <c r="L1486" s="45" t="e">
        <f>VLOOKUP(EVID_PASTVY!H1486,KATEGORIE_ZVIRAT!$B$2:$M$31,6,FALSE)*K1486</f>
        <v>#N/A</v>
      </c>
      <c r="M1486" s="33">
        <v>24</v>
      </c>
      <c r="N1486" s="45" t="e">
        <f>VLOOKUP(EVID_PASTVY!$H1486,KATEGORIE_ZVIRAT!$B$2:$M$31,8,FALSE)</f>
        <v>#N/A</v>
      </c>
      <c r="O1486" s="45" t="e">
        <f>VLOOKUP(EVID_PASTVY!$H1486,KATEGORIE_ZVIRAT!$B$2:$M$31,9,FALSE)</f>
        <v>#N/A</v>
      </c>
      <c r="P1486" s="54" t="e">
        <f>VLOOKUP(EVID_PASTVY!$H1486,KATEGORIE_ZVIRAT!$B$2:$M$31,7,FALSE)*L1486/1000*M1486/24*(F1486-E1486+1)/J1486</f>
        <v>#N/A</v>
      </c>
      <c r="Q1486" s="52" t="e">
        <f>VLOOKUP(EVID_PASTVY!$H1486,KATEGORIE_ZVIRAT!$B$2:$M$31,10,FALSE)*P1486*10</f>
        <v>#N/A</v>
      </c>
      <c r="R1486" s="52" t="e">
        <f>VLOOKUP(EVID_PASTVY!$H1486,KATEGORIE_ZVIRAT!$B$2:$M$31,11,FALSE)*P1486*10</f>
        <v>#N/A</v>
      </c>
      <c r="S1486" s="52" t="e">
        <f>VLOOKUP(EVID_PASTVY!$H1486,KATEGORIE_ZVIRAT!$B$2:$M$31,12,FALSE)*P1486*10</f>
        <v>#N/A</v>
      </c>
    </row>
    <row r="1487" spans="1:19" x14ac:dyDescent="0.2">
      <c r="A1487" s="32"/>
      <c r="B1487" s="37" t="e">
        <f>VLOOKUP($A1487,EVID_OSEVU!$A$1:$M$4972,2,FALSE)</f>
        <v>#N/A</v>
      </c>
      <c r="C1487" s="37" t="e">
        <f>VLOOKUP($A1487,EVID_OSEVU!$A$1:$M$4972,3,FALSE)</f>
        <v>#N/A</v>
      </c>
      <c r="D1487" s="45" t="e">
        <f>VLOOKUP($A1487,EVID_OSEVU!$A$1:$M$4972,4,FALSE)</f>
        <v>#N/A</v>
      </c>
      <c r="E1487" s="35"/>
      <c r="F1487" s="53"/>
      <c r="G1487" s="32"/>
      <c r="H1487" s="45" t="e">
        <f>VLOOKUP(G1487,Export7[#All],2,FALSE)</f>
        <v>#N/A</v>
      </c>
      <c r="I1487" s="45" t="e">
        <f>VLOOKUP($A1487,EVID_OSEVU!$A$1:$M$4972,10,FALSE)</f>
        <v>#N/A</v>
      </c>
      <c r="J1487" s="58" t="e">
        <f>VLOOKUP($A1487,EVID_OSEVU!$A$1:$M$4972,11,FALSE)</f>
        <v>#N/A</v>
      </c>
      <c r="K1487" s="33"/>
      <c r="L1487" s="45" t="e">
        <f>VLOOKUP(EVID_PASTVY!H1487,KATEGORIE_ZVIRAT!$B$2:$M$31,6,FALSE)*K1487</f>
        <v>#N/A</v>
      </c>
      <c r="M1487" s="33">
        <v>24</v>
      </c>
      <c r="N1487" s="45" t="e">
        <f>VLOOKUP(EVID_PASTVY!$H1487,KATEGORIE_ZVIRAT!$B$2:$M$31,8,FALSE)</f>
        <v>#N/A</v>
      </c>
      <c r="O1487" s="45" t="e">
        <f>VLOOKUP(EVID_PASTVY!$H1487,KATEGORIE_ZVIRAT!$B$2:$M$31,9,FALSE)</f>
        <v>#N/A</v>
      </c>
      <c r="P1487" s="54" t="e">
        <f>VLOOKUP(EVID_PASTVY!$H1487,KATEGORIE_ZVIRAT!$B$2:$M$31,7,FALSE)*L1487/1000*M1487/24*(F1487-E1487+1)/J1487</f>
        <v>#N/A</v>
      </c>
      <c r="Q1487" s="52" t="e">
        <f>VLOOKUP(EVID_PASTVY!$H1487,KATEGORIE_ZVIRAT!$B$2:$M$31,10,FALSE)*P1487*10</f>
        <v>#N/A</v>
      </c>
      <c r="R1487" s="52" t="e">
        <f>VLOOKUP(EVID_PASTVY!$H1487,KATEGORIE_ZVIRAT!$B$2:$M$31,11,FALSE)*P1487*10</f>
        <v>#N/A</v>
      </c>
      <c r="S1487" s="52" t="e">
        <f>VLOOKUP(EVID_PASTVY!$H1487,KATEGORIE_ZVIRAT!$B$2:$M$31,12,FALSE)*P1487*10</f>
        <v>#N/A</v>
      </c>
    </row>
    <row r="1488" spans="1:19" x14ac:dyDescent="0.2">
      <c r="A1488" s="32"/>
      <c r="B1488" s="37" t="e">
        <f>VLOOKUP($A1488,EVID_OSEVU!$A$1:$M$4972,2,FALSE)</f>
        <v>#N/A</v>
      </c>
      <c r="C1488" s="37" t="e">
        <f>VLOOKUP($A1488,EVID_OSEVU!$A$1:$M$4972,3,FALSE)</f>
        <v>#N/A</v>
      </c>
      <c r="D1488" s="45" t="e">
        <f>VLOOKUP($A1488,EVID_OSEVU!$A$1:$M$4972,4,FALSE)</f>
        <v>#N/A</v>
      </c>
      <c r="E1488" s="35"/>
      <c r="F1488" s="53"/>
      <c r="G1488" s="32"/>
      <c r="H1488" s="45" t="e">
        <f>VLOOKUP(G1488,Export7[#All],2,FALSE)</f>
        <v>#N/A</v>
      </c>
      <c r="I1488" s="45" t="e">
        <f>VLOOKUP($A1488,EVID_OSEVU!$A$1:$M$4972,10,FALSE)</f>
        <v>#N/A</v>
      </c>
      <c r="J1488" s="58" t="e">
        <f>VLOOKUP($A1488,EVID_OSEVU!$A$1:$M$4972,11,FALSE)</f>
        <v>#N/A</v>
      </c>
      <c r="K1488" s="33"/>
      <c r="L1488" s="45" t="e">
        <f>VLOOKUP(EVID_PASTVY!H1488,KATEGORIE_ZVIRAT!$B$2:$M$31,6,FALSE)*K1488</f>
        <v>#N/A</v>
      </c>
      <c r="M1488" s="33">
        <v>24</v>
      </c>
      <c r="N1488" s="45" t="e">
        <f>VLOOKUP(EVID_PASTVY!$H1488,KATEGORIE_ZVIRAT!$B$2:$M$31,8,FALSE)</f>
        <v>#N/A</v>
      </c>
      <c r="O1488" s="45" t="e">
        <f>VLOOKUP(EVID_PASTVY!$H1488,KATEGORIE_ZVIRAT!$B$2:$M$31,9,FALSE)</f>
        <v>#N/A</v>
      </c>
      <c r="P1488" s="54" t="e">
        <f>VLOOKUP(EVID_PASTVY!$H1488,KATEGORIE_ZVIRAT!$B$2:$M$31,7,FALSE)*L1488/1000*M1488/24*(F1488-E1488+1)/J1488</f>
        <v>#N/A</v>
      </c>
      <c r="Q1488" s="52" t="e">
        <f>VLOOKUP(EVID_PASTVY!$H1488,KATEGORIE_ZVIRAT!$B$2:$M$31,10,FALSE)*P1488*10</f>
        <v>#N/A</v>
      </c>
      <c r="R1488" s="52" t="e">
        <f>VLOOKUP(EVID_PASTVY!$H1488,KATEGORIE_ZVIRAT!$B$2:$M$31,11,FALSE)*P1488*10</f>
        <v>#N/A</v>
      </c>
      <c r="S1488" s="52" t="e">
        <f>VLOOKUP(EVID_PASTVY!$H1488,KATEGORIE_ZVIRAT!$B$2:$M$31,12,FALSE)*P1488*10</f>
        <v>#N/A</v>
      </c>
    </row>
    <row r="1489" spans="1:19" x14ac:dyDescent="0.2">
      <c r="A1489" s="32"/>
      <c r="B1489" s="37" t="e">
        <f>VLOOKUP($A1489,EVID_OSEVU!$A$1:$M$4972,2,FALSE)</f>
        <v>#N/A</v>
      </c>
      <c r="C1489" s="37" t="e">
        <f>VLOOKUP($A1489,EVID_OSEVU!$A$1:$M$4972,3,FALSE)</f>
        <v>#N/A</v>
      </c>
      <c r="D1489" s="45" t="e">
        <f>VLOOKUP($A1489,EVID_OSEVU!$A$1:$M$4972,4,FALSE)</f>
        <v>#N/A</v>
      </c>
      <c r="E1489" s="35"/>
      <c r="F1489" s="53"/>
      <c r="G1489" s="32"/>
      <c r="H1489" s="45" t="e">
        <f>VLOOKUP(G1489,Export7[#All],2,FALSE)</f>
        <v>#N/A</v>
      </c>
      <c r="I1489" s="45" t="e">
        <f>VLOOKUP($A1489,EVID_OSEVU!$A$1:$M$4972,10,FALSE)</f>
        <v>#N/A</v>
      </c>
      <c r="J1489" s="58" t="e">
        <f>VLOOKUP($A1489,EVID_OSEVU!$A$1:$M$4972,11,FALSE)</f>
        <v>#N/A</v>
      </c>
      <c r="K1489" s="33"/>
      <c r="L1489" s="45" t="e">
        <f>VLOOKUP(EVID_PASTVY!H1489,KATEGORIE_ZVIRAT!$B$2:$M$31,6,FALSE)*K1489</f>
        <v>#N/A</v>
      </c>
      <c r="M1489" s="33">
        <v>24</v>
      </c>
      <c r="N1489" s="45" t="e">
        <f>VLOOKUP(EVID_PASTVY!$H1489,KATEGORIE_ZVIRAT!$B$2:$M$31,8,FALSE)</f>
        <v>#N/A</v>
      </c>
      <c r="O1489" s="45" t="e">
        <f>VLOOKUP(EVID_PASTVY!$H1489,KATEGORIE_ZVIRAT!$B$2:$M$31,9,FALSE)</f>
        <v>#N/A</v>
      </c>
      <c r="P1489" s="54" t="e">
        <f>VLOOKUP(EVID_PASTVY!$H1489,KATEGORIE_ZVIRAT!$B$2:$M$31,7,FALSE)*L1489/1000*M1489/24*(F1489-E1489+1)/J1489</f>
        <v>#N/A</v>
      </c>
      <c r="Q1489" s="52" t="e">
        <f>VLOOKUP(EVID_PASTVY!$H1489,KATEGORIE_ZVIRAT!$B$2:$M$31,10,FALSE)*P1489*10</f>
        <v>#N/A</v>
      </c>
      <c r="R1489" s="52" t="e">
        <f>VLOOKUP(EVID_PASTVY!$H1489,KATEGORIE_ZVIRAT!$B$2:$M$31,11,FALSE)*P1489*10</f>
        <v>#N/A</v>
      </c>
      <c r="S1489" s="52" t="e">
        <f>VLOOKUP(EVID_PASTVY!$H1489,KATEGORIE_ZVIRAT!$B$2:$M$31,12,FALSE)*P1489*10</f>
        <v>#N/A</v>
      </c>
    </row>
    <row r="1490" spans="1:19" x14ac:dyDescent="0.2">
      <c r="A1490" s="32"/>
      <c r="B1490" s="37" t="e">
        <f>VLOOKUP($A1490,EVID_OSEVU!$A$1:$M$4972,2,FALSE)</f>
        <v>#N/A</v>
      </c>
      <c r="C1490" s="37" t="e">
        <f>VLOOKUP($A1490,EVID_OSEVU!$A$1:$M$4972,3,FALSE)</f>
        <v>#N/A</v>
      </c>
      <c r="D1490" s="45" t="e">
        <f>VLOOKUP($A1490,EVID_OSEVU!$A$1:$M$4972,4,FALSE)</f>
        <v>#N/A</v>
      </c>
      <c r="E1490" s="35"/>
      <c r="F1490" s="53"/>
      <c r="G1490" s="32"/>
      <c r="H1490" s="45" t="e">
        <f>VLOOKUP(G1490,Export7[#All],2,FALSE)</f>
        <v>#N/A</v>
      </c>
      <c r="I1490" s="45" t="e">
        <f>VLOOKUP($A1490,EVID_OSEVU!$A$1:$M$4972,10,FALSE)</f>
        <v>#N/A</v>
      </c>
      <c r="J1490" s="58" t="e">
        <f>VLOOKUP($A1490,EVID_OSEVU!$A$1:$M$4972,11,FALSE)</f>
        <v>#N/A</v>
      </c>
      <c r="K1490" s="33"/>
      <c r="L1490" s="45" t="e">
        <f>VLOOKUP(EVID_PASTVY!H1490,KATEGORIE_ZVIRAT!$B$2:$M$31,6,FALSE)*K1490</f>
        <v>#N/A</v>
      </c>
      <c r="M1490" s="33">
        <v>24</v>
      </c>
      <c r="N1490" s="45" t="e">
        <f>VLOOKUP(EVID_PASTVY!$H1490,KATEGORIE_ZVIRAT!$B$2:$M$31,8,FALSE)</f>
        <v>#N/A</v>
      </c>
      <c r="O1490" s="45" t="e">
        <f>VLOOKUP(EVID_PASTVY!$H1490,KATEGORIE_ZVIRAT!$B$2:$M$31,9,FALSE)</f>
        <v>#N/A</v>
      </c>
      <c r="P1490" s="54" t="e">
        <f>VLOOKUP(EVID_PASTVY!$H1490,KATEGORIE_ZVIRAT!$B$2:$M$31,7,FALSE)*L1490/1000*M1490/24*(F1490-E1490+1)/J1490</f>
        <v>#N/A</v>
      </c>
      <c r="Q1490" s="52" t="e">
        <f>VLOOKUP(EVID_PASTVY!$H1490,KATEGORIE_ZVIRAT!$B$2:$M$31,10,FALSE)*P1490*10</f>
        <v>#N/A</v>
      </c>
      <c r="R1490" s="52" t="e">
        <f>VLOOKUP(EVID_PASTVY!$H1490,KATEGORIE_ZVIRAT!$B$2:$M$31,11,FALSE)*P1490*10</f>
        <v>#N/A</v>
      </c>
      <c r="S1490" s="52" t="e">
        <f>VLOOKUP(EVID_PASTVY!$H1490,KATEGORIE_ZVIRAT!$B$2:$M$31,12,FALSE)*P1490*10</f>
        <v>#N/A</v>
      </c>
    </row>
    <row r="1491" spans="1:19" x14ac:dyDescent="0.2">
      <c r="A1491" s="32"/>
      <c r="B1491" s="37" t="e">
        <f>VLOOKUP($A1491,EVID_OSEVU!$A$1:$M$4972,2,FALSE)</f>
        <v>#N/A</v>
      </c>
      <c r="C1491" s="37" t="e">
        <f>VLOOKUP($A1491,EVID_OSEVU!$A$1:$M$4972,3,FALSE)</f>
        <v>#N/A</v>
      </c>
      <c r="D1491" s="45" t="e">
        <f>VLOOKUP($A1491,EVID_OSEVU!$A$1:$M$4972,4,FALSE)</f>
        <v>#N/A</v>
      </c>
      <c r="E1491" s="35"/>
      <c r="F1491" s="53"/>
      <c r="G1491" s="32"/>
      <c r="H1491" s="45" t="e">
        <f>VLOOKUP(G1491,Export7[#All],2,FALSE)</f>
        <v>#N/A</v>
      </c>
      <c r="I1491" s="45" t="e">
        <f>VLOOKUP($A1491,EVID_OSEVU!$A$1:$M$4972,10,FALSE)</f>
        <v>#N/A</v>
      </c>
      <c r="J1491" s="58" t="e">
        <f>VLOOKUP($A1491,EVID_OSEVU!$A$1:$M$4972,11,FALSE)</f>
        <v>#N/A</v>
      </c>
      <c r="K1491" s="33"/>
      <c r="L1491" s="45" t="e">
        <f>VLOOKUP(EVID_PASTVY!H1491,KATEGORIE_ZVIRAT!$B$2:$M$31,6,FALSE)*K1491</f>
        <v>#N/A</v>
      </c>
      <c r="M1491" s="33">
        <v>24</v>
      </c>
      <c r="N1491" s="45" t="e">
        <f>VLOOKUP(EVID_PASTVY!$H1491,KATEGORIE_ZVIRAT!$B$2:$M$31,8,FALSE)</f>
        <v>#N/A</v>
      </c>
      <c r="O1491" s="45" t="e">
        <f>VLOOKUP(EVID_PASTVY!$H1491,KATEGORIE_ZVIRAT!$B$2:$M$31,9,FALSE)</f>
        <v>#N/A</v>
      </c>
      <c r="P1491" s="54" t="e">
        <f>VLOOKUP(EVID_PASTVY!$H1491,KATEGORIE_ZVIRAT!$B$2:$M$31,7,FALSE)*L1491/1000*M1491/24*(F1491-E1491+1)/J1491</f>
        <v>#N/A</v>
      </c>
      <c r="Q1491" s="52" t="e">
        <f>VLOOKUP(EVID_PASTVY!$H1491,KATEGORIE_ZVIRAT!$B$2:$M$31,10,FALSE)*P1491*10</f>
        <v>#N/A</v>
      </c>
      <c r="R1491" s="52" t="e">
        <f>VLOOKUP(EVID_PASTVY!$H1491,KATEGORIE_ZVIRAT!$B$2:$M$31,11,FALSE)*P1491*10</f>
        <v>#N/A</v>
      </c>
      <c r="S1491" s="52" t="e">
        <f>VLOOKUP(EVID_PASTVY!$H1491,KATEGORIE_ZVIRAT!$B$2:$M$31,12,FALSE)*P1491*10</f>
        <v>#N/A</v>
      </c>
    </row>
    <row r="1492" spans="1:19" x14ac:dyDescent="0.2">
      <c r="A1492" s="32"/>
      <c r="B1492" s="37" t="e">
        <f>VLOOKUP($A1492,EVID_OSEVU!$A$1:$M$4972,2,FALSE)</f>
        <v>#N/A</v>
      </c>
      <c r="C1492" s="37" t="e">
        <f>VLOOKUP($A1492,EVID_OSEVU!$A$1:$M$4972,3,FALSE)</f>
        <v>#N/A</v>
      </c>
      <c r="D1492" s="45" t="e">
        <f>VLOOKUP($A1492,EVID_OSEVU!$A$1:$M$4972,4,FALSE)</f>
        <v>#N/A</v>
      </c>
      <c r="E1492" s="35"/>
      <c r="F1492" s="53"/>
      <c r="G1492" s="32"/>
      <c r="H1492" s="45" t="e">
        <f>VLOOKUP(G1492,Export7[#All],2,FALSE)</f>
        <v>#N/A</v>
      </c>
      <c r="I1492" s="45" t="e">
        <f>VLOOKUP($A1492,EVID_OSEVU!$A$1:$M$4972,10,FALSE)</f>
        <v>#N/A</v>
      </c>
      <c r="J1492" s="58" t="e">
        <f>VLOOKUP($A1492,EVID_OSEVU!$A$1:$M$4972,11,FALSE)</f>
        <v>#N/A</v>
      </c>
      <c r="K1492" s="33"/>
      <c r="L1492" s="45" t="e">
        <f>VLOOKUP(EVID_PASTVY!H1492,KATEGORIE_ZVIRAT!$B$2:$M$31,6,FALSE)*K1492</f>
        <v>#N/A</v>
      </c>
      <c r="M1492" s="33">
        <v>24</v>
      </c>
      <c r="N1492" s="45" t="e">
        <f>VLOOKUP(EVID_PASTVY!$H1492,KATEGORIE_ZVIRAT!$B$2:$M$31,8,FALSE)</f>
        <v>#N/A</v>
      </c>
      <c r="O1492" s="45" t="e">
        <f>VLOOKUP(EVID_PASTVY!$H1492,KATEGORIE_ZVIRAT!$B$2:$M$31,9,FALSE)</f>
        <v>#N/A</v>
      </c>
      <c r="P1492" s="54" t="e">
        <f>VLOOKUP(EVID_PASTVY!$H1492,KATEGORIE_ZVIRAT!$B$2:$M$31,7,FALSE)*L1492/1000*M1492/24*(F1492-E1492+1)/J1492</f>
        <v>#N/A</v>
      </c>
      <c r="Q1492" s="52" t="e">
        <f>VLOOKUP(EVID_PASTVY!$H1492,KATEGORIE_ZVIRAT!$B$2:$M$31,10,FALSE)*P1492*10</f>
        <v>#N/A</v>
      </c>
      <c r="R1492" s="52" t="e">
        <f>VLOOKUP(EVID_PASTVY!$H1492,KATEGORIE_ZVIRAT!$B$2:$M$31,11,FALSE)*P1492*10</f>
        <v>#N/A</v>
      </c>
      <c r="S1492" s="52" t="e">
        <f>VLOOKUP(EVID_PASTVY!$H1492,KATEGORIE_ZVIRAT!$B$2:$M$31,12,FALSE)*P1492*10</f>
        <v>#N/A</v>
      </c>
    </row>
    <row r="1493" spans="1:19" x14ac:dyDescent="0.2">
      <c r="A1493" s="32"/>
      <c r="B1493" s="37" t="e">
        <f>VLOOKUP($A1493,EVID_OSEVU!$A$1:$M$4972,2,FALSE)</f>
        <v>#N/A</v>
      </c>
      <c r="C1493" s="37" t="e">
        <f>VLOOKUP($A1493,EVID_OSEVU!$A$1:$M$4972,3,FALSE)</f>
        <v>#N/A</v>
      </c>
      <c r="D1493" s="45" t="e">
        <f>VLOOKUP($A1493,EVID_OSEVU!$A$1:$M$4972,4,FALSE)</f>
        <v>#N/A</v>
      </c>
      <c r="E1493" s="35"/>
      <c r="F1493" s="53"/>
      <c r="G1493" s="32"/>
      <c r="H1493" s="45" t="e">
        <f>VLOOKUP(G1493,Export7[#All],2,FALSE)</f>
        <v>#N/A</v>
      </c>
      <c r="I1493" s="45" t="e">
        <f>VLOOKUP($A1493,EVID_OSEVU!$A$1:$M$4972,10,FALSE)</f>
        <v>#N/A</v>
      </c>
      <c r="J1493" s="58" t="e">
        <f>VLOOKUP($A1493,EVID_OSEVU!$A$1:$M$4972,11,FALSE)</f>
        <v>#N/A</v>
      </c>
      <c r="K1493" s="33"/>
      <c r="L1493" s="45" t="e">
        <f>VLOOKUP(EVID_PASTVY!H1493,KATEGORIE_ZVIRAT!$B$2:$M$31,6,FALSE)*K1493</f>
        <v>#N/A</v>
      </c>
      <c r="M1493" s="33">
        <v>24</v>
      </c>
      <c r="N1493" s="45" t="e">
        <f>VLOOKUP(EVID_PASTVY!$H1493,KATEGORIE_ZVIRAT!$B$2:$M$31,8,FALSE)</f>
        <v>#N/A</v>
      </c>
      <c r="O1493" s="45" t="e">
        <f>VLOOKUP(EVID_PASTVY!$H1493,KATEGORIE_ZVIRAT!$B$2:$M$31,9,FALSE)</f>
        <v>#N/A</v>
      </c>
      <c r="P1493" s="54" t="e">
        <f>VLOOKUP(EVID_PASTVY!$H1493,KATEGORIE_ZVIRAT!$B$2:$M$31,7,FALSE)*L1493/1000*M1493/24*(F1493-E1493+1)/J1493</f>
        <v>#N/A</v>
      </c>
      <c r="Q1493" s="52" t="e">
        <f>VLOOKUP(EVID_PASTVY!$H1493,KATEGORIE_ZVIRAT!$B$2:$M$31,10,FALSE)*P1493*10</f>
        <v>#N/A</v>
      </c>
      <c r="R1493" s="52" t="e">
        <f>VLOOKUP(EVID_PASTVY!$H1493,KATEGORIE_ZVIRAT!$B$2:$M$31,11,FALSE)*P1493*10</f>
        <v>#N/A</v>
      </c>
      <c r="S1493" s="52" t="e">
        <f>VLOOKUP(EVID_PASTVY!$H1493,KATEGORIE_ZVIRAT!$B$2:$M$31,12,FALSE)*P1493*10</f>
        <v>#N/A</v>
      </c>
    </row>
    <row r="1494" spans="1:19" x14ac:dyDescent="0.2">
      <c r="A1494" s="32"/>
      <c r="B1494" s="37" t="e">
        <f>VLOOKUP($A1494,EVID_OSEVU!$A$1:$M$4972,2,FALSE)</f>
        <v>#N/A</v>
      </c>
      <c r="C1494" s="37" t="e">
        <f>VLOOKUP($A1494,EVID_OSEVU!$A$1:$M$4972,3,FALSE)</f>
        <v>#N/A</v>
      </c>
      <c r="D1494" s="45" t="e">
        <f>VLOOKUP($A1494,EVID_OSEVU!$A$1:$M$4972,4,FALSE)</f>
        <v>#N/A</v>
      </c>
      <c r="E1494" s="35"/>
      <c r="F1494" s="53"/>
      <c r="G1494" s="32"/>
      <c r="H1494" s="45" t="e">
        <f>VLOOKUP(G1494,Export7[#All],2,FALSE)</f>
        <v>#N/A</v>
      </c>
      <c r="I1494" s="45" t="e">
        <f>VLOOKUP($A1494,EVID_OSEVU!$A$1:$M$4972,10,FALSE)</f>
        <v>#N/A</v>
      </c>
      <c r="J1494" s="58" t="e">
        <f>VLOOKUP($A1494,EVID_OSEVU!$A$1:$M$4972,11,FALSE)</f>
        <v>#N/A</v>
      </c>
      <c r="K1494" s="33"/>
      <c r="L1494" s="45" t="e">
        <f>VLOOKUP(EVID_PASTVY!H1494,KATEGORIE_ZVIRAT!$B$2:$M$31,6,FALSE)*K1494</f>
        <v>#N/A</v>
      </c>
      <c r="M1494" s="33">
        <v>24</v>
      </c>
      <c r="N1494" s="45" t="e">
        <f>VLOOKUP(EVID_PASTVY!$H1494,KATEGORIE_ZVIRAT!$B$2:$M$31,8,FALSE)</f>
        <v>#N/A</v>
      </c>
      <c r="O1494" s="45" t="e">
        <f>VLOOKUP(EVID_PASTVY!$H1494,KATEGORIE_ZVIRAT!$B$2:$M$31,9,FALSE)</f>
        <v>#N/A</v>
      </c>
      <c r="P1494" s="54" t="e">
        <f>VLOOKUP(EVID_PASTVY!$H1494,KATEGORIE_ZVIRAT!$B$2:$M$31,7,FALSE)*L1494/1000*M1494/24*(F1494-E1494+1)/J1494</f>
        <v>#N/A</v>
      </c>
      <c r="Q1494" s="52" t="e">
        <f>VLOOKUP(EVID_PASTVY!$H1494,KATEGORIE_ZVIRAT!$B$2:$M$31,10,FALSE)*P1494*10</f>
        <v>#N/A</v>
      </c>
      <c r="R1494" s="52" t="e">
        <f>VLOOKUP(EVID_PASTVY!$H1494,KATEGORIE_ZVIRAT!$B$2:$M$31,11,FALSE)*P1494*10</f>
        <v>#N/A</v>
      </c>
      <c r="S1494" s="52" t="e">
        <f>VLOOKUP(EVID_PASTVY!$H1494,KATEGORIE_ZVIRAT!$B$2:$M$31,12,FALSE)*P1494*10</f>
        <v>#N/A</v>
      </c>
    </row>
    <row r="1495" spans="1:19" x14ac:dyDescent="0.2">
      <c r="A1495" s="32"/>
      <c r="B1495" s="37" t="e">
        <f>VLOOKUP($A1495,EVID_OSEVU!$A$1:$M$4972,2,FALSE)</f>
        <v>#N/A</v>
      </c>
      <c r="C1495" s="37" t="e">
        <f>VLOOKUP($A1495,EVID_OSEVU!$A$1:$M$4972,3,FALSE)</f>
        <v>#N/A</v>
      </c>
      <c r="D1495" s="45" t="e">
        <f>VLOOKUP($A1495,EVID_OSEVU!$A$1:$M$4972,4,FALSE)</f>
        <v>#N/A</v>
      </c>
      <c r="E1495" s="35"/>
      <c r="F1495" s="53"/>
      <c r="G1495" s="32"/>
      <c r="H1495" s="45" t="e">
        <f>VLOOKUP(G1495,Export7[#All],2,FALSE)</f>
        <v>#N/A</v>
      </c>
      <c r="I1495" s="45" t="e">
        <f>VLOOKUP($A1495,EVID_OSEVU!$A$1:$M$4972,10,FALSE)</f>
        <v>#N/A</v>
      </c>
      <c r="J1495" s="58" t="e">
        <f>VLOOKUP($A1495,EVID_OSEVU!$A$1:$M$4972,11,FALSE)</f>
        <v>#N/A</v>
      </c>
      <c r="K1495" s="33"/>
      <c r="L1495" s="45" t="e">
        <f>VLOOKUP(EVID_PASTVY!H1495,KATEGORIE_ZVIRAT!$B$2:$M$31,6,FALSE)*K1495</f>
        <v>#N/A</v>
      </c>
      <c r="M1495" s="33">
        <v>24</v>
      </c>
      <c r="N1495" s="45" t="e">
        <f>VLOOKUP(EVID_PASTVY!$H1495,KATEGORIE_ZVIRAT!$B$2:$M$31,8,FALSE)</f>
        <v>#N/A</v>
      </c>
      <c r="O1495" s="45" t="e">
        <f>VLOOKUP(EVID_PASTVY!$H1495,KATEGORIE_ZVIRAT!$B$2:$M$31,9,FALSE)</f>
        <v>#N/A</v>
      </c>
      <c r="P1495" s="54" t="e">
        <f>VLOOKUP(EVID_PASTVY!$H1495,KATEGORIE_ZVIRAT!$B$2:$M$31,7,FALSE)*L1495/1000*M1495/24*(F1495-E1495+1)/J1495</f>
        <v>#N/A</v>
      </c>
      <c r="Q1495" s="52" t="e">
        <f>VLOOKUP(EVID_PASTVY!$H1495,KATEGORIE_ZVIRAT!$B$2:$M$31,10,FALSE)*P1495*10</f>
        <v>#N/A</v>
      </c>
      <c r="R1495" s="52" t="e">
        <f>VLOOKUP(EVID_PASTVY!$H1495,KATEGORIE_ZVIRAT!$B$2:$M$31,11,FALSE)*P1495*10</f>
        <v>#N/A</v>
      </c>
      <c r="S1495" s="52" t="e">
        <f>VLOOKUP(EVID_PASTVY!$H1495,KATEGORIE_ZVIRAT!$B$2:$M$31,12,FALSE)*P1495*10</f>
        <v>#N/A</v>
      </c>
    </row>
    <row r="1496" spans="1:19" x14ac:dyDescent="0.2">
      <c r="A1496" s="32"/>
      <c r="B1496" s="37" t="e">
        <f>VLOOKUP($A1496,EVID_OSEVU!$A$1:$M$4972,2,FALSE)</f>
        <v>#N/A</v>
      </c>
      <c r="C1496" s="37" t="e">
        <f>VLOOKUP($A1496,EVID_OSEVU!$A$1:$M$4972,3,FALSE)</f>
        <v>#N/A</v>
      </c>
      <c r="D1496" s="45" t="e">
        <f>VLOOKUP($A1496,EVID_OSEVU!$A$1:$M$4972,4,FALSE)</f>
        <v>#N/A</v>
      </c>
      <c r="E1496" s="35"/>
      <c r="F1496" s="53"/>
      <c r="G1496" s="32"/>
      <c r="H1496" s="45" t="e">
        <f>VLOOKUP(G1496,Export7[#All],2,FALSE)</f>
        <v>#N/A</v>
      </c>
      <c r="I1496" s="45" t="e">
        <f>VLOOKUP($A1496,EVID_OSEVU!$A$1:$M$4972,10,FALSE)</f>
        <v>#N/A</v>
      </c>
      <c r="J1496" s="58" t="e">
        <f>VLOOKUP($A1496,EVID_OSEVU!$A$1:$M$4972,11,FALSE)</f>
        <v>#N/A</v>
      </c>
      <c r="K1496" s="33"/>
      <c r="L1496" s="45" t="e">
        <f>VLOOKUP(EVID_PASTVY!H1496,KATEGORIE_ZVIRAT!$B$2:$M$31,6,FALSE)*K1496</f>
        <v>#N/A</v>
      </c>
      <c r="M1496" s="33">
        <v>24</v>
      </c>
      <c r="N1496" s="45" t="e">
        <f>VLOOKUP(EVID_PASTVY!$H1496,KATEGORIE_ZVIRAT!$B$2:$M$31,8,FALSE)</f>
        <v>#N/A</v>
      </c>
      <c r="O1496" s="45" t="e">
        <f>VLOOKUP(EVID_PASTVY!$H1496,KATEGORIE_ZVIRAT!$B$2:$M$31,9,FALSE)</f>
        <v>#N/A</v>
      </c>
      <c r="P1496" s="54" t="e">
        <f>VLOOKUP(EVID_PASTVY!$H1496,KATEGORIE_ZVIRAT!$B$2:$M$31,7,FALSE)*L1496/1000*M1496/24*(F1496-E1496+1)/J1496</f>
        <v>#N/A</v>
      </c>
      <c r="Q1496" s="52" t="e">
        <f>VLOOKUP(EVID_PASTVY!$H1496,KATEGORIE_ZVIRAT!$B$2:$M$31,10,FALSE)*P1496*10</f>
        <v>#N/A</v>
      </c>
      <c r="R1496" s="52" t="e">
        <f>VLOOKUP(EVID_PASTVY!$H1496,KATEGORIE_ZVIRAT!$B$2:$M$31,11,FALSE)*P1496*10</f>
        <v>#N/A</v>
      </c>
      <c r="S1496" s="52" t="e">
        <f>VLOOKUP(EVID_PASTVY!$H1496,KATEGORIE_ZVIRAT!$B$2:$M$31,12,FALSE)*P1496*10</f>
        <v>#N/A</v>
      </c>
    </row>
    <row r="1497" spans="1:19" x14ac:dyDescent="0.2">
      <c r="A1497" s="32"/>
      <c r="B1497" s="37" t="e">
        <f>VLOOKUP($A1497,EVID_OSEVU!$A$1:$M$4972,2,FALSE)</f>
        <v>#N/A</v>
      </c>
      <c r="C1497" s="37" t="e">
        <f>VLOOKUP($A1497,EVID_OSEVU!$A$1:$M$4972,3,FALSE)</f>
        <v>#N/A</v>
      </c>
      <c r="D1497" s="45" t="e">
        <f>VLOOKUP($A1497,EVID_OSEVU!$A$1:$M$4972,4,FALSE)</f>
        <v>#N/A</v>
      </c>
      <c r="E1497" s="35"/>
      <c r="F1497" s="53"/>
      <c r="G1497" s="32"/>
      <c r="H1497" s="45" t="e">
        <f>VLOOKUP(G1497,Export7[#All],2,FALSE)</f>
        <v>#N/A</v>
      </c>
      <c r="I1497" s="45" t="e">
        <f>VLOOKUP($A1497,EVID_OSEVU!$A$1:$M$4972,10,FALSE)</f>
        <v>#N/A</v>
      </c>
      <c r="J1497" s="58" t="e">
        <f>VLOOKUP($A1497,EVID_OSEVU!$A$1:$M$4972,11,FALSE)</f>
        <v>#N/A</v>
      </c>
      <c r="K1497" s="33"/>
      <c r="L1497" s="45" t="e">
        <f>VLOOKUP(EVID_PASTVY!H1497,KATEGORIE_ZVIRAT!$B$2:$M$31,6,FALSE)*K1497</f>
        <v>#N/A</v>
      </c>
      <c r="M1497" s="33">
        <v>24</v>
      </c>
      <c r="N1497" s="45" t="e">
        <f>VLOOKUP(EVID_PASTVY!$H1497,KATEGORIE_ZVIRAT!$B$2:$M$31,8,FALSE)</f>
        <v>#N/A</v>
      </c>
      <c r="O1497" s="45" t="e">
        <f>VLOOKUP(EVID_PASTVY!$H1497,KATEGORIE_ZVIRAT!$B$2:$M$31,9,FALSE)</f>
        <v>#N/A</v>
      </c>
      <c r="P1497" s="54" t="e">
        <f>VLOOKUP(EVID_PASTVY!$H1497,KATEGORIE_ZVIRAT!$B$2:$M$31,7,FALSE)*L1497/1000*M1497/24*(F1497-E1497+1)/J1497</f>
        <v>#N/A</v>
      </c>
      <c r="Q1497" s="52" t="e">
        <f>VLOOKUP(EVID_PASTVY!$H1497,KATEGORIE_ZVIRAT!$B$2:$M$31,10,FALSE)*P1497*10</f>
        <v>#N/A</v>
      </c>
      <c r="R1497" s="52" t="e">
        <f>VLOOKUP(EVID_PASTVY!$H1497,KATEGORIE_ZVIRAT!$B$2:$M$31,11,FALSE)*P1497*10</f>
        <v>#N/A</v>
      </c>
      <c r="S1497" s="52" t="e">
        <f>VLOOKUP(EVID_PASTVY!$H1497,KATEGORIE_ZVIRAT!$B$2:$M$31,12,FALSE)*P1497*10</f>
        <v>#N/A</v>
      </c>
    </row>
    <row r="1498" spans="1:19" x14ac:dyDescent="0.2">
      <c r="A1498" s="32"/>
      <c r="B1498" s="37" t="e">
        <f>VLOOKUP($A1498,EVID_OSEVU!$A$1:$M$4972,2,FALSE)</f>
        <v>#N/A</v>
      </c>
      <c r="C1498" s="37" t="e">
        <f>VLOOKUP($A1498,EVID_OSEVU!$A$1:$M$4972,3,FALSE)</f>
        <v>#N/A</v>
      </c>
      <c r="D1498" s="45" t="e">
        <f>VLOOKUP($A1498,EVID_OSEVU!$A$1:$M$4972,4,FALSE)</f>
        <v>#N/A</v>
      </c>
      <c r="E1498" s="35"/>
      <c r="F1498" s="53"/>
      <c r="G1498" s="32"/>
      <c r="H1498" s="45" t="e">
        <f>VLOOKUP(G1498,Export7[#All],2,FALSE)</f>
        <v>#N/A</v>
      </c>
      <c r="I1498" s="45" t="e">
        <f>VLOOKUP($A1498,EVID_OSEVU!$A$1:$M$4972,10,FALSE)</f>
        <v>#N/A</v>
      </c>
      <c r="J1498" s="58" t="e">
        <f>VLOOKUP($A1498,EVID_OSEVU!$A$1:$M$4972,11,FALSE)</f>
        <v>#N/A</v>
      </c>
      <c r="K1498" s="33"/>
      <c r="L1498" s="45" t="e">
        <f>VLOOKUP(EVID_PASTVY!H1498,KATEGORIE_ZVIRAT!$B$2:$M$31,6,FALSE)*K1498</f>
        <v>#N/A</v>
      </c>
      <c r="M1498" s="33">
        <v>24</v>
      </c>
      <c r="N1498" s="45" t="e">
        <f>VLOOKUP(EVID_PASTVY!$H1498,KATEGORIE_ZVIRAT!$B$2:$M$31,8,FALSE)</f>
        <v>#N/A</v>
      </c>
      <c r="O1498" s="45" t="e">
        <f>VLOOKUP(EVID_PASTVY!$H1498,KATEGORIE_ZVIRAT!$B$2:$M$31,9,FALSE)</f>
        <v>#N/A</v>
      </c>
      <c r="P1498" s="54" t="e">
        <f>VLOOKUP(EVID_PASTVY!$H1498,KATEGORIE_ZVIRAT!$B$2:$M$31,7,FALSE)*L1498/1000*M1498/24*(F1498-E1498+1)/J1498</f>
        <v>#N/A</v>
      </c>
      <c r="Q1498" s="52" t="e">
        <f>VLOOKUP(EVID_PASTVY!$H1498,KATEGORIE_ZVIRAT!$B$2:$M$31,10,FALSE)*P1498*10</f>
        <v>#N/A</v>
      </c>
      <c r="R1498" s="52" t="e">
        <f>VLOOKUP(EVID_PASTVY!$H1498,KATEGORIE_ZVIRAT!$B$2:$M$31,11,FALSE)*P1498*10</f>
        <v>#N/A</v>
      </c>
      <c r="S1498" s="52" t="e">
        <f>VLOOKUP(EVID_PASTVY!$H1498,KATEGORIE_ZVIRAT!$B$2:$M$31,12,FALSE)*P1498*10</f>
        <v>#N/A</v>
      </c>
    </row>
    <row r="1499" spans="1:19" x14ac:dyDescent="0.2">
      <c r="A1499" s="32"/>
      <c r="B1499" s="37" t="e">
        <f>VLOOKUP($A1499,EVID_OSEVU!$A$1:$M$4972,2,FALSE)</f>
        <v>#N/A</v>
      </c>
      <c r="C1499" s="37" t="e">
        <f>VLOOKUP($A1499,EVID_OSEVU!$A$1:$M$4972,3,FALSE)</f>
        <v>#N/A</v>
      </c>
      <c r="D1499" s="45" t="e">
        <f>VLOOKUP($A1499,EVID_OSEVU!$A$1:$M$4972,4,FALSE)</f>
        <v>#N/A</v>
      </c>
      <c r="E1499" s="35"/>
      <c r="F1499" s="53"/>
      <c r="G1499" s="32"/>
      <c r="H1499" s="45" t="e">
        <f>VLOOKUP(G1499,Export7[#All],2,FALSE)</f>
        <v>#N/A</v>
      </c>
      <c r="I1499" s="45" t="e">
        <f>VLOOKUP($A1499,EVID_OSEVU!$A$1:$M$4972,10,FALSE)</f>
        <v>#N/A</v>
      </c>
      <c r="J1499" s="58" t="e">
        <f>VLOOKUP($A1499,EVID_OSEVU!$A$1:$M$4972,11,FALSE)</f>
        <v>#N/A</v>
      </c>
      <c r="K1499" s="33"/>
      <c r="L1499" s="45" t="e">
        <f>VLOOKUP(EVID_PASTVY!H1499,KATEGORIE_ZVIRAT!$B$2:$M$31,6,FALSE)*K1499</f>
        <v>#N/A</v>
      </c>
      <c r="M1499" s="33">
        <v>24</v>
      </c>
      <c r="N1499" s="45" t="e">
        <f>VLOOKUP(EVID_PASTVY!$H1499,KATEGORIE_ZVIRAT!$B$2:$M$31,8,FALSE)</f>
        <v>#N/A</v>
      </c>
      <c r="O1499" s="45" t="e">
        <f>VLOOKUP(EVID_PASTVY!$H1499,KATEGORIE_ZVIRAT!$B$2:$M$31,9,FALSE)</f>
        <v>#N/A</v>
      </c>
      <c r="P1499" s="54" t="e">
        <f>VLOOKUP(EVID_PASTVY!$H1499,KATEGORIE_ZVIRAT!$B$2:$M$31,7,FALSE)*L1499/1000*M1499/24*(F1499-E1499+1)/J1499</f>
        <v>#N/A</v>
      </c>
      <c r="Q1499" s="52" t="e">
        <f>VLOOKUP(EVID_PASTVY!$H1499,KATEGORIE_ZVIRAT!$B$2:$M$31,10,FALSE)*P1499*10</f>
        <v>#N/A</v>
      </c>
      <c r="R1499" s="52" t="e">
        <f>VLOOKUP(EVID_PASTVY!$H1499,KATEGORIE_ZVIRAT!$B$2:$M$31,11,FALSE)*P1499*10</f>
        <v>#N/A</v>
      </c>
      <c r="S1499" s="52" t="e">
        <f>VLOOKUP(EVID_PASTVY!$H1499,KATEGORIE_ZVIRAT!$B$2:$M$31,12,FALSE)*P1499*10</f>
        <v>#N/A</v>
      </c>
    </row>
    <row r="1500" spans="1:19" x14ac:dyDescent="0.2">
      <c r="A1500" s="32"/>
      <c r="B1500" s="37" t="e">
        <f>VLOOKUP($A1500,EVID_OSEVU!$A$1:$M$4972,2,FALSE)</f>
        <v>#N/A</v>
      </c>
      <c r="C1500" s="37" t="e">
        <f>VLOOKUP($A1500,EVID_OSEVU!$A$1:$M$4972,3,FALSE)</f>
        <v>#N/A</v>
      </c>
      <c r="D1500" s="45" t="e">
        <f>VLOOKUP($A1500,EVID_OSEVU!$A$1:$M$4972,4,FALSE)</f>
        <v>#N/A</v>
      </c>
      <c r="E1500" s="35"/>
      <c r="F1500" s="53"/>
      <c r="G1500" s="32"/>
      <c r="H1500" s="45" t="e">
        <f>VLOOKUP(G1500,Export7[#All],2,FALSE)</f>
        <v>#N/A</v>
      </c>
      <c r="I1500" s="45" t="e">
        <f>VLOOKUP($A1500,EVID_OSEVU!$A$1:$M$4972,10,FALSE)</f>
        <v>#N/A</v>
      </c>
      <c r="J1500" s="58" t="e">
        <f>VLOOKUP($A1500,EVID_OSEVU!$A$1:$M$4972,11,FALSE)</f>
        <v>#N/A</v>
      </c>
      <c r="K1500" s="33"/>
      <c r="L1500" s="45" t="e">
        <f>VLOOKUP(EVID_PASTVY!H1500,KATEGORIE_ZVIRAT!$B$2:$M$31,6,FALSE)*K1500</f>
        <v>#N/A</v>
      </c>
      <c r="M1500" s="33">
        <v>24</v>
      </c>
      <c r="N1500" s="45" t="e">
        <f>VLOOKUP(EVID_PASTVY!$H1500,KATEGORIE_ZVIRAT!$B$2:$M$31,8,FALSE)</f>
        <v>#N/A</v>
      </c>
      <c r="O1500" s="45" t="e">
        <f>VLOOKUP(EVID_PASTVY!$H1500,KATEGORIE_ZVIRAT!$B$2:$M$31,9,FALSE)</f>
        <v>#N/A</v>
      </c>
      <c r="P1500" s="54" t="e">
        <f>VLOOKUP(EVID_PASTVY!$H1500,KATEGORIE_ZVIRAT!$B$2:$M$31,7,FALSE)*L1500/1000*M1500/24*(F1500-E1500+1)/J1500</f>
        <v>#N/A</v>
      </c>
      <c r="Q1500" s="52" t="e">
        <f>VLOOKUP(EVID_PASTVY!$H1500,KATEGORIE_ZVIRAT!$B$2:$M$31,10,FALSE)*P1500*10</f>
        <v>#N/A</v>
      </c>
      <c r="R1500" s="52" t="e">
        <f>VLOOKUP(EVID_PASTVY!$H1500,KATEGORIE_ZVIRAT!$B$2:$M$31,11,FALSE)*P1500*10</f>
        <v>#N/A</v>
      </c>
      <c r="S1500" s="52" t="e">
        <f>VLOOKUP(EVID_PASTVY!$H1500,KATEGORIE_ZVIRAT!$B$2:$M$31,12,FALSE)*P1500*10</f>
        <v>#N/A</v>
      </c>
    </row>
    <row r="1501" spans="1:19" x14ac:dyDescent="0.2">
      <c r="A1501" s="32"/>
      <c r="B1501" s="37" t="e">
        <f>VLOOKUP($A1501,EVID_OSEVU!$A$1:$M$4972,2,FALSE)</f>
        <v>#N/A</v>
      </c>
      <c r="C1501" s="37" t="e">
        <f>VLOOKUP($A1501,EVID_OSEVU!$A$1:$M$4972,3,FALSE)</f>
        <v>#N/A</v>
      </c>
      <c r="D1501" s="45" t="e">
        <f>VLOOKUP($A1501,EVID_OSEVU!$A$1:$M$4972,4,FALSE)</f>
        <v>#N/A</v>
      </c>
      <c r="E1501" s="35"/>
      <c r="F1501" s="53"/>
      <c r="G1501" s="32"/>
      <c r="H1501" s="45" t="e">
        <f>VLOOKUP(G1501,Export7[#All],2,FALSE)</f>
        <v>#N/A</v>
      </c>
      <c r="I1501" s="45" t="e">
        <f>VLOOKUP($A1501,EVID_OSEVU!$A$1:$M$4972,10,FALSE)</f>
        <v>#N/A</v>
      </c>
      <c r="J1501" s="58" t="e">
        <f>VLOOKUP($A1501,EVID_OSEVU!$A$1:$M$4972,11,FALSE)</f>
        <v>#N/A</v>
      </c>
      <c r="K1501" s="33"/>
      <c r="L1501" s="45" t="e">
        <f>VLOOKUP(EVID_PASTVY!H1501,KATEGORIE_ZVIRAT!$B$2:$M$31,6,FALSE)*K1501</f>
        <v>#N/A</v>
      </c>
      <c r="M1501" s="33">
        <v>24</v>
      </c>
      <c r="N1501" s="45" t="e">
        <f>VLOOKUP(EVID_PASTVY!$H1501,KATEGORIE_ZVIRAT!$B$2:$M$31,8,FALSE)</f>
        <v>#N/A</v>
      </c>
      <c r="O1501" s="45" t="e">
        <f>VLOOKUP(EVID_PASTVY!$H1501,KATEGORIE_ZVIRAT!$B$2:$M$31,9,FALSE)</f>
        <v>#N/A</v>
      </c>
      <c r="P1501" s="54" t="e">
        <f>VLOOKUP(EVID_PASTVY!$H1501,KATEGORIE_ZVIRAT!$B$2:$M$31,7,FALSE)*L1501/1000*M1501/24*(F1501-E1501+1)/J1501</f>
        <v>#N/A</v>
      </c>
      <c r="Q1501" s="52" t="e">
        <f>VLOOKUP(EVID_PASTVY!$H1501,KATEGORIE_ZVIRAT!$B$2:$M$31,10,FALSE)*P1501*10</f>
        <v>#N/A</v>
      </c>
      <c r="R1501" s="52" t="e">
        <f>VLOOKUP(EVID_PASTVY!$H1501,KATEGORIE_ZVIRAT!$B$2:$M$31,11,FALSE)*P1501*10</f>
        <v>#N/A</v>
      </c>
      <c r="S1501" s="52" t="e">
        <f>VLOOKUP(EVID_PASTVY!$H1501,KATEGORIE_ZVIRAT!$B$2:$M$31,12,FALSE)*P1501*10</f>
        <v>#N/A</v>
      </c>
    </row>
    <row r="1502" spans="1:19" x14ac:dyDescent="0.2">
      <c r="A1502" s="32"/>
      <c r="B1502" s="37" t="e">
        <f>VLOOKUP($A1502,EVID_OSEVU!$A$1:$M$4972,2,FALSE)</f>
        <v>#N/A</v>
      </c>
      <c r="C1502" s="37" t="e">
        <f>VLOOKUP($A1502,EVID_OSEVU!$A$1:$M$4972,3,FALSE)</f>
        <v>#N/A</v>
      </c>
      <c r="D1502" s="45" t="e">
        <f>VLOOKUP($A1502,EVID_OSEVU!$A$1:$M$4972,4,FALSE)</f>
        <v>#N/A</v>
      </c>
      <c r="E1502" s="35"/>
      <c r="F1502" s="53"/>
      <c r="G1502" s="32"/>
      <c r="H1502" s="45" t="e">
        <f>VLOOKUP(G1502,Export7[#All],2,FALSE)</f>
        <v>#N/A</v>
      </c>
      <c r="I1502" s="45" t="e">
        <f>VLOOKUP($A1502,EVID_OSEVU!$A$1:$M$4972,10,FALSE)</f>
        <v>#N/A</v>
      </c>
      <c r="J1502" s="58" t="e">
        <f>VLOOKUP($A1502,EVID_OSEVU!$A$1:$M$4972,11,FALSE)</f>
        <v>#N/A</v>
      </c>
      <c r="K1502" s="33"/>
      <c r="L1502" s="45" t="e">
        <f>VLOOKUP(EVID_PASTVY!H1502,KATEGORIE_ZVIRAT!$B$2:$M$31,6,FALSE)*K1502</f>
        <v>#N/A</v>
      </c>
      <c r="M1502" s="33">
        <v>24</v>
      </c>
      <c r="N1502" s="45" t="e">
        <f>VLOOKUP(EVID_PASTVY!$H1502,KATEGORIE_ZVIRAT!$B$2:$M$31,8,FALSE)</f>
        <v>#N/A</v>
      </c>
      <c r="O1502" s="45" t="e">
        <f>VLOOKUP(EVID_PASTVY!$H1502,KATEGORIE_ZVIRAT!$B$2:$M$31,9,FALSE)</f>
        <v>#N/A</v>
      </c>
      <c r="P1502" s="54" t="e">
        <f>VLOOKUP(EVID_PASTVY!$H1502,KATEGORIE_ZVIRAT!$B$2:$M$31,7,FALSE)*L1502/1000*M1502/24*(F1502-E1502+1)/J1502</f>
        <v>#N/A</v>
      </c>
      <c r="Q1502" s="52" t="e">
        <f>VLOOKUP(EVID_PASTVY!$H1502,KATEGORIE_ZVIRAT!$B$2:$M$31,10,FALSE)*P1502*10</f>
        <v>#N/A</v>
      </c>
      <c r="R1502" s="52" t="e">
        <f>VLOOKUP(EVID_PASTVY!$H1502,KATEGORIE_ZVIRAT!$B$2:$M$31,11,FALSE)*P1502*10</f>
        <v>#N/A</v>
      </c>
      <c r="S1502" s="52" t="e">
        <f>VLOOKUP(EVID_PASTVY!$H1502,KATEGORIE_ZVIRAT!$B$2:$M$31,12,FALSE)*P1502*10</f>
        <v>#N/A</v>
      </c>
    </row>
    <row r="1503" spans="1:19" x14ac:dyDescent="0.2">
      <c r="A1503" s="32"/>
      <c r="B1503" s="37" t="e">
        <f>VLOOKUP($A1503,EVID_OSEVU!$A$1:$M$4972,2,FALSE)</f>
        <v>#N/A</v>
      </c>
      <c r="C1503" s="37" t="e">
        <f>VLOOKUP($A1503,EVID_OSEVU!$A$1:$M$4972,3,FALSE)</f>
        <v>#N/A</v>
      </c>
      <c r="D1503" s="45" t="e">
        <f>VLOOKUP($A1503,EVID_OSEVU!$A$1:$M$4972,4,FALSE)</f>
        <v>#N/A</v>
      </c>
      <c r="E1503" s="35"/>
      <c r="F1503" s="53"/>
      <c r="G1503" s="32"/>
      <c r="H1503" s="45" t="e">
        <f>VLOOKUP(G1503,Export7[#All],2,FALSE)</f>
        <v>#N/A</v>
      </c>
      <c r="I1503" s="45" t="e">
        <f>VLOOKUP($A1503,EVID_OSEVU!$A$1:$M$4972,10,FALSE)</f>
        <v>#N/A</v>
      </c>
      <c r="J1503" s="58" t="e">
        <f>VLOOKUP($A1503,EVID_OSEVU!$A$1:$M$4972,11,FALSE)</f>
        <v>#N/A</v>
      </c>
      <c r="K1503" s="33"/>
      <c r="L1503" s="45" t="e">
        <f>VLOOKUP(EVID_PASTVY!H1503,KATEGORIE_ZVIRAT!$B$2:$M$31,6,FALSE)*K1503</f>
        <v>#N/A</v>
      </c>
      <c r="M1503" s="33">
        <v>24</v>
      </c>
      <c r="N1503" s="45" t="e">
        <f>VLOOKUP(EVID_PASTVY!$H1503,KATEGORIE_ZVIRAT!$B$2:$M$31,8,FALSE)</f>
        <v>#N/A</v>
      </c>
      <c r="O1503" s="45" t="e">
        <f>VLOOKUP(EVID_PASTVY!$H1503,KATEGORIE_ZVIRAT!$B$2:$M$31,9,FALSE)</f>
        <v>#N/A</v>
      </c>
      <c r="P1503" s="54" t="e">
        <f>VLOOKUP(EVID_PASTVY!$H1503,KATEGORIE_ZVIRAT!$B$2:$M$31,7,FALSE)*L1503/1000*M1503/24*(F1503-E1503+1)/J1503</f>
        <v>#N/A</v>
      </c>
      <c r="Q1503" s="52" t="e">
        <f>VLOOKUP(EVID_PASTVY!$H1503,KATEGORIE_ZVIRAT!$B$2:$M$31,10,FALSE)*P1503*10</f>
        <v>#N/A</v>
      </c>
      <c r="R1503" s="52" t="e">
        <f>VLOOKUP(EVID_PASTVY!$H1503,KATEGORIE_ZVIRAT!$B$2:$M$31,11,FALSE)*P1503*10</f>
        <v>#N/A</v>
      </c>
      <c r="S1503" s="52" t="e">
        <f>VLOOKUP(EVID_PASTVY!$H1503,KATEGORIE_ZVIRAT!$B$2:$M$31,12,FALSE)*P1503*10</f>
        <v>#N/A</v>
      </c>
    </row>
    <row r="1504" spans="1:19" x14ac:dyDescent="0.2">
      <c r="A1504" s="32"/>
      <c r="B1504" s="37" t="e">
        <f>VLOOKUP($A1504,EVID_OSEVU!$A$1:$M$4972,2,FALSE)</f>
        <v>#N/A</v>
      </c>
      <c r="C1504" s="37" t="e">
        <f>VLOOKUP($A1504,EVID_OSEVU!$A$1:$M$4972,3,FALSE)</f>
        <v>#N/A</v>
      </c>
      <c r="D1504" s="45" t="e">
        <f>VLOOKUP($A1504,EVID_OSEVU!$A$1:$M$4972,4,FALSE)</f>
        <v>#N/A</v>
      </c>
      <c r="E1504" s="35"/>
      <c r="F1504" s="53"/>
      <c r="G1504" s="32"/>
      <c r="H1504" s="45" t="e">
        <f>VLOOKUP(G1504,Export7[#All],2,FALSE)</f>
        <v>#N/A</v>
      </c>
      <c r="I1504" s="45" t="e">
        <f>VLOOKUP($A1504,EVID_OSEVU!$A$1:$M$4972,10,FALSE)</f>
        <v>#N/A</v>
      </c>
      <c r="J1504" s="58" t="e">
        <f>VLOOKUP($A1504,EVID_OSEVU!$A$1:$M$4972,11,FALSE)</f>
        <v>#N/A</v>
      </c>
      <c r="K1504" s="33"/>
      <c r="L1504" s="45" t="e">
        <f>VLOOKUP(EVID_PASTVY!H1504,KATEGORIE_ZVIRAT!$B$2:$M$31,6,FALSE)*K1504</f>
        <v>#N/A</v>
      </c>
      <c r="M1504" s="33">
        <v>24</v>
      </c>
      <c r="N1504" s="45" t="e">
        <f>VLOOKUP(EVID_PASTVY!$H1504,KATEGORIE_ZVIRAT!$B$2:$M$31,8,FALSE)</f>
        <v>#N/A</v>
      </c>
      <c r="O1504" s="45" t="e">
        <f>VLOOKUP(EVID_PASTVY!$H1504,KATEGORIE_ZVIRAT!$B$2:$M$31,9,FALSE)</f>
        <v>#N/A</v>
      </c>
      <c r="P1504" s="54" t="e">
        <f>VLOOKUP(EVID_PASTVY!$H1504,KATEGORIE_ZVIRAT!$B$2:$M$31,7,FALSE)*L1504/1000*M1504/24*(F1504-E1504+1)/J1504</f>
        <v>#N/A</v>
      </c>
      <c r="Q1504" s="52" t="e">
        <f>VLOOKUP(EVID_PASTVY!$H1504,KATEGORIE_ZVIRAT!$B$2:$M$31,10,FALSE)*P1504*10</f>
        <v>#N/A</v>
      </c>
      <c r="R1504" s="52" t="e">
        <f>VLOOKUP(EVID_PASTVY!$H1504,KATEGORIE_ZVIRAT!$B$2:$M$31,11,FALSE)*P1504*10</f>
        <v>#N/A</v>
      </c>
      <c r="S1504" s="52" t="e">
        <f>VLOOKUP(EVID_PASTVY!$H1504,KATEGORIE_ZVIRAT!$B$2:$M$31,12,FALSE)*P1504*10</f>
        <v>#N/A</v>
      </c>
    </row>
    <row r="1505" spans="1:19" x14ac:dyDescent="0.2">
      <c r="A1505" s="32"/>
      <c r="B1505" s="37" t="e">
        <f>VLOOKUP($A1505,EVID_OSEVU!$A$1:$M$4972,2,FALSE)</f>
        <v>#N/A</v>
      </c>
      <c r="C1505" s="37" t="e">
        <f>VLOOKUP($A1505,EVID_OSEVU!$A$1:$M$4972,3,FALSE)</f>
        <v>#N/A</v>
      </c>
      <c r="D1505" s="45" t="e">
        <f>VLOOKUP($A1505,EVID_OSEVU!$A$1:$M$4972,4,FALSE)</f>
        <v>#N/A</v>
      </c>
      <c r="E1505" s="35"/>
      <c r="F1505" s="53"/>
      <c r="G1505" s="32"/>
      <c r="H1505" s="45" t="e">
        <f>VLOOKUP(G1505,Export7[#All],2,FALSE)</f>
        <v>#N/A</v>
      </c>
      <c r="I1505" s="45" t="e">
        <f>VLOOKUP($A1505,EVID_OSEVU!$A$1:$M$4972,10,FALSE)</f>
        <v>#N/A</v>
      </c>
      <c r="J1505" s="58" t="e">
        <f>VLOOKUP($A1505,EVID_OSEVU!$A$1:$M$4972,11,FALSE)</f>
        <v>#N/A</v>
      </c>
      <c r="K1505" s="33"/>
      <c r="L1505" s="45" t="e">
        <f>VLOOKUP(EVID_PASTVY!H1505,KATEGORIE_ZVIRAT!$B$2:$M$31,6,FALSE)*K1505</f>
        <v>#N/A</v>
      </c>
      <c r="M1505" s="33">
        <v>24</v>
      </c>
      <c r="N1505" s="45" t="e">
        <f>VLOOKUP(EVID_PASTVY!$H1505,KATEGORIE_ZVIRAT!$B$2:$M$31,8,FALSE)</f>
        <v>#N/A</v>
      </c>
      <c r="O1505" s="45" t="e">
        <f>VLOOKUP(EVID_PASTVY!$H1505,KATEGORIE_ZVIRAT!$B$2:$M$31,9,FALSE)</f>
        <v>#N/A</v>
      </c>
      <c r="P1505" s="54" t="e">
        <f>VLOOKUP(EVID_PASTVY!$H1505,KATEGORIE_ZVIRAT!$B$2:$M$31,7,FALSE)*L1505/1000*M1505/24*(F1505-E1505+1)/J1505</f>
        <v>#N/A</v>
      </c>
      <c r="Q1505" s="52" t="e">
        <f>VLOOKUP(EVID_PASTVY!$H1505,KATEGORIE_ZVIRAT!$B$2:$M$31,10,FALSE)*P1505*10</f>
        <v>#N/A</v>
      </c>
      <c r="R1505" s="52" t="e">
        <f>VLOOKUP(EVID_PASTVY!$H1505,KATEGORIE_ZVIRAT!$B$2:$M$31,11,FALSE)*P1505*10</f>
        <v>#N/A</v>
      </c>
      <c r="S1505" s="52" t="e">
        <f>VLOOKUP(EVID_PASTVY!$H1505,KATEGORIE_ZVIRAT!$B$2:$M$31,12,FALSE)*P1505*10</f>
        <v>#N/A</v>
      </c>
    </row>
    <row r="1506" spans="1:19" x14ac:dyDescent="0.2">
      <c r="A1506" s="32"/>
      <c r="B1506" s="37" t="e">
        <f>VLOOKUP($A1506,EVID_OSEVU!$A$1:$M$4972,2,FALSE)</f>
        <v>#N/A</v>
      </c>
      <c r="C1506" s="37" t="e">
        <f>VLOOKUP($A1506,EVID_OSEVU!$A$1:$M$4972,3,FALSE)</f>
        <v>#N/A</v>
      </c>
      <c r="D1506" s="45" t="e">
        <f>VLOOKUP($A1506,EVID_OSEVU!$A$1:$M$4972,4,FALSE)</f>
        <v>#N/A</v>
      </c>
      <c r="E1506" s="35"/>
      <c r="F1506" s="53"/>
      <c r="G1506" s="32"/>
      <c r="H1506" s="45" t="e">
        <f>VLOOKUP(G1506,Export7[#All],2,FALSE)</f>
        <v>#N/A</v>
      </c>
      <c r="I1506" s="45" t="e">
        <f>VLOOKUP($A1506,EVID_OSEVU!$A$1:$M$4972,10,FALSE)</f>
        <v>#N/A</v>
      </c>
      <c r="J1506" s="58" t="e">
        <f>VLOOKUP($A1506,EVID_OSEVU!$A$1:$M$4972,11,FALSE)</f>
        <v>#N/A</v>
      </c>
      <c r="K1506" s="33"/>
      <c r="L1506" s="45" t="e">
        <f>VLOOKUP(EVID_PASTVY!H1506,KATEGORIE_ZVIRAT!$B$2:$M$31,6,FALSE)*K1506</f>
        <v>#N/A</v>
      </c>
      <c r="M1506" s="33">
        <v>24</v>
      </c>
      <c r="N1506" s="45" t="e">
        <f>VLOOKUP(EVID_PASTVY!$H1506,KATEGORIE_ZVIRAT!$B$2:$M$31,8,FALSE)</f>
        <v>#N/A</v>
      </c>
      <c r="O1506" s="45" t="e">
        <f>VLOOKUP(EVID_PASTVY!$H1506,KATEGORIE_ZVIRAT!$B$2:$M$31,9,FALSE)</f>
        <v>#N/A</v>
      </c>
      <c r="P1506" s="54" t="e">
        <f>VLOOKUP(EVID_PASTVY!$H1506,KATEGORIE_ZVIRAT!$B$2:$M$31,7,FALSE)*L1506/1000*M1506/24*(F1506-E1506+1)/J1506</f>
        <v>#N/A</v>
      </c>
      <c r="Q1506" s="52" t="e">
        <f>VLOOKUP(EVID_PASTVY!$H1506,KATEGORIE_ZVIRAT!$B$2:$M$31,10,FALSE)*P1506*10</f>
        <v>#N/A</v>
      </c>
      <c r="R1506" s="52" t="e">
        <f>VLOOKUP(EVID_PASTVY!$H1506,KATEGORIE_ZVIRAT!$B$2:$M$31,11,FALSE)*P1506*10</f>
        <v>#N/A</v>
      </c>
      <c r="S1506" s="52" t="e">
        <f>VLOOKUP(EVID_PASTVY!$H1506,KATEGORIE_ZVIRAT!$B$2:$M$31,12,FALSE)*P1506*10</f>
        <v>#N/A</v>
      </c>
    </row>
    <row r="1507" spans="1:19" x14ac:dyDescent="0.2">
      <c r="A1507" s="32"/>
      <c r="B1507" s="37" t="e">
        <f>VLOOKUP($A1507,EVID_OSEVU!$A$1:$M$4972,2,FALSE)</f>
        <v>#N/A</v>
      </c>
      <c r="C1507" s="37" t="e">
        <f>VLOOKUP($A1507,EVID_OSEVU!$A$1:$M$4972,3,FALSE)</f>
        <v>#N/A</v>
      </c>
      <c r="D1507" s="45" t="e">
        <f>VLOOKUP($A1507,EVID_OSEVU!$A$1:$M$4972,4,FALSE)</f>
        <v>#N/A</v>
      </c>
      <c r="E1507" s="35"/>
      <c r="F1507" s="53"/>
      <c r="G1507" s="32"/>
      <c r="H1507" s="45" t="e">
        <f>VLOOKUP(G1507,Export7[#All],2,FALSE)</f>
        <v>#N/A</v>
      </c>
      <c r="I1507" s="45" t="e">
        <f>VLOOKUP($A1507,EVID_OSEVU!$A$1:$M$4972,10,FALSE)</f>
        <v>#N/A</v>
      </c>
      <c r="J1507" s="58" t="e">
        <f>VLOOKUP($A1507,EVID_OSEVU!$A$1:$M$4972,11,FALSE)</f>
        <v>#N/A</v>
      </c>
      <c r="K1507" s="33"/>
      <c r="L1507" s="45" t="e">
        <f>VLOOKUP(EVID_PASTVY!H1507,KATEGORIE_ZVIRAT!$B$2:$M$31,6,FALSE)*K1507</f>
        <v>#N/A</v>
      </c>
      <c r="M1507" s="33">
        <v>24</v>
      </c>
      <c r="N1507" s="45" t="e">
        <f>VLOOKUP(EVID_PASTVY!$H1507,KATEGORIE_ZVIRAT!$B$2:$M$31,8,FALSE)</f>
        <v>#N/A</v>
      </c>
      <c r="O1507" s="45" t="e">
        <f>VLOOKUP(EVID_PASTVY!$H1507,KATEGORIE_ZVIRAT!$B$2:$M$31,9,FALSE)</f>
        <v>#N/A</v>
      </c>
      <c r="P1507" s="54" t="e">
        <f>VLOOKUP(EVID_PASTVY!$H1507,KATEGORIE_ZVIRAT!$B$2:$M$31,7,FALSE)*L1507/1000*M1507/24*(F1507-E1507+1)/J1507</f>
        <v>#N/A</v>
      </c>
      <c r="Q1507" s="52" t="e">
        <f>VLOOKUP(EVID_PASTVY!$H1507,KATEGORIE_ZVIRAT!$B$2:$M$31,10,FALSE)*P1507*10</f>
        <v>#N/A</v>
      </c>
      <c r="R1507" s="52" t="e">
        <f>VLOOKUP(EVID_PASTVY!$H1507,KATEGORIE_ZVIRAT!$B$2:$M$31,11,FALSE)*P1507*10</f>
        <v>#N/A</v>
      </c>
      <c r="S1507" s="52" t="e">
        <f>VLOOKUP(EVID_PASTVY!$H1507,KATEGORIE_ZVIRAT!$B$2:$M$31,12,FALSE)*P1507*10</f>
        <v>#N/A</v>
      </c>
    </row>
    <row r="1508" spans="1:19" x14ac:dyDescent="0.2">
      <c r="A1508" s="32"/>
      <c r="B1508" s="37" t="e">
        <f>VLOOKUP($A1508,EVID_OSEVU!$A$1:$M$4972,2,FALSE)</f>
        <v>#N/A</v>
      </c>
      <c r="C1508" s="37" t="e">
        <f>VLOOKUP($A1508,EVID_OSEVU!$A$1:$M$4972,3,FALSE)</f>
        <v>#N/A</v>
      </c>
      <c r="D1508" s="45" t="e">
        <f>VLOOKUP($A1508,EVID_OSEVU!$A$1:$M$4972,4,FALSE)</f>
        <v>#N/A</v>
      </c>
      <c r="E1508" s="35"/>
      <c r="F1508" s="53"/>
      <c r="G1508" s="32"/>
      <c r="H1508" s="45" t="e">
        <f>VLOOKUP(G1508,Export7[#All],2,FALSE)</f>
        <v>#N/A</v>
      </c>
      <c r="I1508" s="45" t="e">
        <f>VLOOKUP($A1508,EVID_OSEVU!$A$1:$M$4972,10,FALSE)</f>
        <v>#N/A</v>
      </c>
      <c r="J1508" s="58" t="e">
        <f>VLOOKUP($A1508,EVID_OSEVU!$A$1:$M$4972,11,FALSE)</f>
        <v>#N/A</v>
      </c>
      <c r="K1508" s="33"/>
      <c r="L1508" s="45" t="e">
        <f>VLOOKUP(EVID_PASTVY!H1508,KATEGORIE_ZVIRAT!$B$2:$M$31,6,FALSE)*K1508</f>
        <v>#N/A</v>
      </c>
      <c r="M1508" s="33">
        <v>24</v>
      </c>
      <c r="N1508" s="45" t="e">
        <f>VLOOKUP(EVID_PASTVY!$H1508,KATEGORIE_ZVIRAT!$B$2:$M$31,8,FALSE)</f>
        <v>#N/A</v>
      </c>
      <c r="O1508" s="45" t="e">
        <f>VLOOKUP(EVID_PASTVY!$H1508,KATEGORIE_ZVIRAT!$B$2:$M$31,9,FALSE)</f>
        <v>#N/A</v>
      </c>
      <c r="P1508" s="54" t="e">
        <f>VLOOKUP(EVID_PASTVY!$H1508,KATEGORIE_ZVIRAT!$B$2:$M$31,7,FALSE)*L1508/1000*M1508/24*(F1508-E1508+1)/J1508</f>
        <v>#N/A</v>
      </c>
      <c r="Q1508" s="52" t="e">
        <f>VLOOKUP(EVID_PASTVY!$H1508,KATEGORIE_ZVIRAT!$B$2:$M$31,10,FALSE)*P1508*10</f>
        <v>#N/A</v>
      </c>
      <c r="R1508" s="52" t="e">
        <f>VLOOKUP(EVID_PASTVY!$H1508,KATEGORIE_ZVIRAT!$B$2:$M$31,11,FALSE)*P1508*10</f>
        <v>#N/A</v>
      </c>
      <c r="S1508" s="52" t="e">
        <f>VLOOKUP(EVID_PASTVY!$H1508,KATEGORIE_ZVIRAT!$B$2:$M$31,12,FALSE)*P1508*10</f>
        <v>#N/A</v>
      </c>
    </row>
    <row r="1509" spans="1:19" x14ac:dyDescent="0.2">
      <c r="A1509" s="32"/>
      <c r="B1509" s="37" t="e">
        <f>VLOOKUP($A1509,EVID_OSEVU!$A$1:$M$4972,2,FALSE)</f>
        <v>#N/A</v>
      </c>
      <c r="C1509" s="37" t="e">
        <f>VLOOKUP($A1509,EVID_OSEVU!$A$1:$M$4972,3,FALSE)</f>
        <v>#N/A</v>
      </c>
      <c r="D1509" s="45" t="e">
        <f>VLOOKUP($A1509,EVID_OSEVU!$A$1:$M$4972,4,FALSE)</f>
        <v>#N/A</v>
      </c>
      <c r="E1509" s="35"/>
      <c r="F1509" s="53"/>
      <c r="G1509" s="32"/>
      <c r="H1509" s="45" t="e">
        <f>VLOOKUP(G1509,Export7[#All],2,FALSE)</f>
        <v>#N/A</v>
      </c>
      <c r="I1509" s="45" t="e">
        <f>VLOOKUP($A1509,EVID_OSEVU!$A$1:$M$4972,10,FALSE)</f>
        <v>#N/A</v>
      </c>
      <c r="J1509" s="58" t="e">
        <f>VLOOKUP($A1509,EVID_OSEVU!$A$1:$M$4972,11,FALSE)</f>
        <v>#N/A</v>
      </c>
      <c r="K1509" s="33"/>
      <c r="L1509" s="45" t="e">
        <f>VLOOKUP(EVID_PASTVY!H1509,KATEGORIE_ZVIRAT!$B$2:$M$31,6,FALSE)*K1509</f>
        <v>#N/A</v>
      </c>
      <c r="M1509" s="33">
        <v>24</v>
      </c>
      <c r="N1509" s="45" t="e">
        <f>VLOOKUP(EVID_PASTVY!$H1509,KATEGORIE_ZVIRAT!$B$2:$M$31,8,FALSE)</f>
        <v>#N/A</v>
      </c>
      <c r="O1509" s="45" t="e">
        <f>VLOOKUP(EVID_PASTVY!$H1509,KATEGORIE_ZVIRAT!$B$2:$M$31,9,FALSE)</f>
        <v>#N/A</v>
      </c>
      <c r="P1509" s="54" t="e">
        <f>VLOOKUP(EVID_PASTVY!$H1509,KATEGORIE_ZVIRAT!$B$2:$M$31,7,FALSE)*L1509/1000*M1509/24*(F1509-E1509+1)/J1509</f>
        <v>#N/A</v>
      </c>
      <c r="Q1509" s="52" t="e">
        <f>VLOOKUP(EVID_PASTVY!$H1509,KATEGORIE_ZVIRAT!$B$2:$M$31,10,FALSE)*P1509*10</f>
        <v>#N/A</v>
      </c>
      <c r="R1509" s="52" t="e">
        <f>VLOOKUP(EVID_PASTVY!$H1509,KATEGORIE_ZVIRAT!$B$2:$M$31,11,FALSE)*P1509*10</f>
        <v>#N/A</v>
      </c>
      <c r="S1509" s="52" t="e">
        <f>VLOOKUP(EVID_PASTVY!$H1509,KATEGORIE_ZVIRAT!$B$2:$M$31,12,FALSE)*P1509*10</f>
        <v>#N/A</v>
      </c>
    </row>
    <row r="1510" spans="1:19" x14ac:dyDescent="0.2">
      <c r="A1510" s="32"/>
      <c r="B1510" s="37" t="e">
        <f>VLOOKUP($A1510,EVID_OSEVU!$A$1:$M$4972,2,FALSE)</f>
        <v>#N/A</v>
      </c>
      <c r="C1510" s="37" t="e">
        <f>VLOOKUP($A1510,EVID_OSEVU!$A$1:$M$4972,3,FALSE)</f>
        <v>#N/A</v>
      </c>
      <c r="D1510" s="45" t="e">
        <f>VLOOKUP($A1510,EVID_OSEVU!$A$1:$M$4972,4,FALSE)</f>
        <v>#N/A</v>
      </c>
      <c r="E1510" s="35"/>
      <c r="F1510" s="53"/>
      <c r="G1510" s="32"/>
      <c r="H1510" s="45" t="e">
        <f>VLOOKUP(G1510,Export7[#All],2,FALSE)</f>
        <v>#N/A</v>
      </c>
      <c r="I1510" s="45" t="e">
        <f>VLOOKUP($A1510,EVID_OSEVU!$A$1:$M$4972,10,FALSE)</f>
        <v>#N/A</v>
      </c>
      <c r="J1510" s="58" t="e">
        <f>VLOOKUP($A1510,EVID_OSEVU!$A$1:$M$4972,11,FALSE)</f>
        <v>#N/A</v>
      </c>
      <c r="K1510" s="33"/>
      <c r="L1510" s="45" t="e">
        <f>VLOOKUP(EVID_PASTVY!H1510,KATEGORIE_ZVIRAT!$B$2:$M$31,6,FALSE)*K1510</f>
        <v>#N/A</v>
      </c>
      <c r="M1510" s="33">
        <v>24</v>
      </c>
      <c r="N1510" s="45" t="e">
        <f>VLOOKUP(EVID_PASTVY!$H1510,KATEGORIE_ZVIRAT!$B$2:$M$31,8,FALSE)</f>
        <v>#N/A</v>
      </c>
      <c r="O1510" s="45" t="e">
        <f>VLOOKUP(EVID_PASTVY!$H1510,KATEGORIE_ZVIRAT!$B$2:$M$31,9,FALSE)</f>
        <v>#N/A</v>
      </c>
      <c r="P1510" s="54" t="e">
        <f>VLOOKUP(EVID_PASTVY!$H1510,KATEGORIE_ZVIRAT!$B$2:$M$31,7,FALSE)*L1510/1000*M1510/24*(F1510-E1510+1)/J1510</f>
        <v>#N/A</v>
      </c>
      <c r="Q1510" s="52" t="e">
        <f>VLOOKUP(EVID_PASTVY!$H1510,KATEGORIE_ZVIRAT!$B$2:$M$31,10,FALSE)*P1510*10</f>
        <v>#N/A</v>
      </c>
      <c r="R1510" s="52" t="e">
        <f>VLOOKUP(EVID_PASTVY!$H1510,KATEGORIE_ZVIRAT!$B$2:$M$31,11,FALSE)*P1510*10</f>
        <v>#N/A</v>
      </c>
      <c r="S1510" s="52" t="e">
        <f>VLOOKUP(EVID_PASTVY!$H1510,KATEGORIE_ZVIRAT!$B$2:$M$31,12,FALSE)*P1510*10</f>
        <v>#N/A</v>
      </c>
    </row>
    <row r="1511" spans="1:19" x14ac:dyDescent="0.2">
      <c r="A1511" s="32"/>
      <c r="B1511" s="37" t="e">
        <f>VLOOKUP($A1511,EVID_OSEVU!$A$1:$M$4972,2,FALSE)</f>
        <v>#N/A</v>
      </c>
      <c r="C1511" s="37" t="e">
        <f>VLOOKUP($A1511,EVID_OSEVU!$A$1:$M$4972,3,FALSE)</f>
        <v>#N/A</v>
      </c>
      <c r="D1511" s="45" t="e">
        <f>VLOOKUP($A1511,EVID_OSEVU!$A$1:$M$4972,4,FALSE)</f>
        <v>#N/A</v>
      </c>
      <c r="E1511" s="35"/>
      <c r="F1511" s="53"/>
      <c r="G1511" s="32"/>
      <c r="H1511" s="45" t="e">
        <f>VLOOKUP(G1511,Export7[#All],2,FALSE)</f>
        <v>#N/A</v>
      </c>
      <c r="I1511" s="45" t="e">
        <f>VLOOKUP($A1511,EVID_OSEVU!$A$1:$M$4972,10,FALSE)</f>
        <v>#N/A</v>
      </c>
      <c r="J1511" s="58" t="e">
        <f>VLOOKUP($A1511,EVID_OSEVU!$A$1:$M$4972,11,FALSE)</f>
        <v>#N/A</v>
      </c>
      <c r="K1511" s="33"/>
      <c r="L1511" s="45" t="e">
        <f>VLOOKUP(EVID_PASTVY!H1511,KATEGORIE_ZVIRAT!$B$2:$M$31,6,FALSE)*K1511</f>
        <v>#N/A</v>
      </c>
      <c r="M1511" s="33">
        <v>24</v>
      </c>
      <c r="N1511" s="45" t="e">
        <f>VLOOKUP(EVID_PASTVY!$H1511,KATEGORIE_ZVIRAT!$B$2:$M$31,8,FALSE)</f>
        <v>#N/A</v>
      </c>
      <c r="O1511" s="45" t="e">
        <f>VLOOKUP(EVID_PASTVY!$H1511,KATEGORIE_ZVIRAT!$B$2:$M$31,9,FALSE)</f>
        <v>#N/A</v>
      </c>
      <c r="P1511" s="54" t="e">
        <f>VLOOKUP(EVID_PASTVY!$H1511,KATEGORIE_ZVIRAT!$B$2:$M$31,7,FALSE)*L1511/1000*M1511/24*(F1511-E1511+1)/J1511</f>
        <v>#N/A</v>
      </c>
      <c r="Q1511" s="52" t="e">
        <f>VLOOKUP(EVID_PASTVY!$H1511,KATEGORIE_ZVIRAT!$B$2:$M$31,10,FALSE)*P1511*10</f>
        <v>#N/A</v>
      </c>
      <c r="R1511" s="52" t="e">
        <f>VLOOKUP(EVID_PASTVY!$H1511,KATEGORIE_ZVIRAT!$B$2:$M$31,11,FALSE)*P1511*10</f>
        <v>#N/A</v>
      </c>
      <c r="S1511" s="52" t="e">
        <f>VLOOKUP(EVID_PASTVY!$H1511,KATEGORIE_ZVIRAT!$B$2:$M$31,12,FALSE)*P1511*10</f>
        <v>#N/A</v>
      </c>
    </row>
    <row r="1512" spans="1:19" x14ac:dyDescent="0.2">
      <c r="A1512" s="32"/>
      <c r="B1512" s="37" t="e">
        <f>VLOOKUP($A1512,EVID_OSEVU!$A$1:$M$4972,2,FALSE)</f>
        <v>#N/A</v>
      </c>
      <c r="C1512" s="37" t="e">
        <f>VLOOKUP($A1512,EVID_OSEVU!$A$1:$M$4972,3,FALSE)</f>
        <v>#N/A</v>
      </c>
      <c r="D1512" s="45" t="e">
        <f>VLOOKUP($A1512,EVID_OSEVU!$A$1:$M$4972,4,FALSE)</f>
        <v>#N/A</v>
      </c>
      <c r="E1512" s="35"/>
      <c r="F1512" s="53"/>
      <c r="G1512" s="32"/>
      <c r="H1512" s="45" t="e">
        <f>VLOOKUP(G1512,Export7[#All],2,FALSE)</f>
        <v>#N/A</v>
      </c>
      <c r="I1512" s="45" t="e">
        <f>VLOOKUP($A1512,EVID_OSEVU!$A$1:$M$4972,10,FALSE)</f>
        <v>#N/A</v>
      </c>
      <c r="J1512" s="58" t="e">
        <f>VLOOKUP($A1512,EVID_OSEVU!$A$1:$M$4972,11,FALSE)</f>
        <v>#N/A</v>
      </c>
      <c r="K1512" s="33"/>
      <c r="L1512" s="45" t="e">
        <f>VLOOKUP(EVID_PASTVY!H1512,KATEGORIE_ZVIRAT!$B$2:$M$31,6,FALSE)*K1512</f>
        <v>#N/A</v>
      </c>
      <c r="M1512" s="33">
        <v>24</v>
      </c>
      <c r="N1512" s="45" t="e">
        <f>VLOOKUP(EVID_PASTVY!$H1512,KATEGORIE_ZVIRAT!$B$2:$M$31,8,FALSE)</f>
        <v>#N/A</v>
      </c>
      <c r="O1512" s="45" t="e">
        <f>VLOOKUP(EVID_PASTVY!$H1512,KATEGORIE_ZVIRAT!$B$2:$M$31,9,FALSE)</f>
        <v>#N/A</v>
      </c>
      <c r="P1512" s="54" t="e">
        <f>VLOOKUP(EVID_PASTVY!$H1512,KATEGORIE_ZVIRAT!$B$2:$M$31,7,FALSE)*L1512/1000*M1512/24*(F1512-E1512+1)/J1512</f>
        <v>#N/A</v>
      </c>
      <c r="Q1512" s="52" t="e">
        <f>VLOOKUP(EVID_PASTVY!$H1512,KATEGORIE_ZVIRAT!$B$2:$M$31,10,FALSE)*P1512*10</f>
        <v>#N/A</v>
      </c>
      <c r="R1512" s="52" t="e">
        <f>VLOOKUP(EVID_PASTVY!$H1512,KATEGORIE_ZVIRAT!$B$2:$M$31,11,FALSE)*P1512*10</f>
        <v>#N/A</v>
      </c>
      <c r="S1512" s="52" t="e">
        <f>VLOOKUP(EVID_PASTVY!$H1512,KATEGORIE_ZVIRAT!$B$2:$M$31,12,FALSE)*P1512*10</f>
        <v>#N/A</v>
      </c>
    </row>
    <row r="1513" spans="1:19" x14ac:dyDescent="0.2">
      <c r="A1513" s="32"/>
      <c r="B1513" s="37" t="e">
        <f>VLOOKUP($A1513,EVID_OSEVU!$A$1:$M$4972,2,FALSE)</f>
        <v>#N/A</v>
      </c>
      <c r="C1513" s="37" t="e">
        <f>VLOOKUP($A1513,EVID_OSEVU!$A$1:$M$4972,3,FALSE)</f>
        <v>#N/A</v>
      </c>
      <c r="D1513" s="45" t="e">
        <f>VLOOKUP($A1513,EVID_OSEVU!$A$1:$M$4972,4,FALSE)</f>
        <v>#N/A</v>
      </c>
      <c r="E1513" s="35"/>
      <c r="F1513" s="53"/>
      <c r="G1513" s="32"/>
      <c r="H1513" s="45" t="e">
        <f>VLOOKUP(G1513,Export7[#All],2,FALSE)</f>
        <v>#N/A</v>
      </c>
      <c r="I1513" s="45" t="e">
        <f>VLOOKUP($A1513,EVID_OSEVU!$A$1:$M$4972,10,FALSE)</f>
        <v>#N/A</v>
      </c>
      <c r="J1513" s="58" t="e">
        <f>VLOOKUP($A1513,EVID_OSEVU!$A$1:$M$4972,11,FALSE)</f>
        <v>#N/A</v>
      </c>
      <c r="K1513" s="33"/>
      <c r="L1513" s="45" t="e">
        <f>VLOOKUP(EVID_PASTVY!H1513,KATEGORIE_ZVIRAT!$B$2:$M$31,6,FALSE)*K1513</f>
        <v>#N/A</v>
      </c>
      <c r="M1513" s="33">
        <v>24</v>
      </c>
      <c r="N1513" s="45" t="e">
        <f>VLOOKUP(EVID_PASTVY!$H1513,KATEGORIE_ZVIRAT!$B$2:$M$31,8,FALSE)</f>
        <v>#N/A</v>
      </c>
      <c r="O1513" s="45" t="e">
        <f>VLOOKUP(EVID_PASTVY!$H1513,KATEGORIE_ZVIRAT!$B$2:$M$31,9,FALSE)</f>
        <v>#N/A</v>
      </c>
      <c r="P1513" s="54" t="e">
        <f>VLOOKUP(EVID_PASTVY!$H1513,KATEGORIE_ZVIRAT!$B$2:$M$31,7,FALSE)*L1513/1000*M1513/24*(F1513-E1513+1)/J1513</f>
        <v>#N/A</v>
      </c>
      <c r="Q1513" s="52" t="e">
        <f>VLOOKUP(EVID_PASTVY!$H1513,KATEGORIE_ZVIRAT!$B$2:$M$31,10,FALSE)*P1513*10</f>
        <v>#N/A</v>
      </c>
      <c r="R1513" s="52" t="e">
        <f>VLOOKUP(EVID_PASTVY!$H1513,KATEGORIE_ZVIRAT!$B$2:$M$31,11,FALSE)*P1513*10</f>
        <v>#N/A</v>
      </c>
      <c r="S1513" s="52" t="e">
        <f>VLOOKUP(EVID_PASTVY!$H1513,KATEGORIE_ZVIRAT!$B$2:$M$31,12,FALSE)*P1513*10</f>
        <v>#N/A</v>
      </c>
    </row>
    <row r="1514" spans="1:19" x14ac:dyDescent="0.2">
      <c r="A1514" s="32"/>
      <c r="B1514" s="37" t="e">
        <f>VLOOKUP($A1514,EVID_OSEVU!$A$1:$M$4972,2,FALSE)</f>
        <v>#N/A</v>
      </c>
      <c r="C1514" s="37" t="e">
        <f>VLOOKUP($A1514,EVID_OSEVU!$A$1:$M$4972,3,FALSE)</f>
        <v>#N/A</v>
      </c>
      <c r="D1514" s="45" t="e">
        <f>VLOOKUP($A1514,EVID_OSEVU!$A$1:$M$4972,4,FALSE)</f>
        <v>#N/A</v>
      </c>
      <c r="E1514" s="35"/>
      <c r="F1514" s="53"/>
      <c r="G1514" s="32"/>
      <c r="H1514" s="45" t="e">
        <f>VLOOKUP(G1514,Export7[#All],2,FALSE)</f>
        <v>#N/A</v>
      </c>
      <c r="I1514" s="45" t="e">
        <f>VLOOKUP($A1514,EVID_OSEVU!$A$1:$M$4972,10,FALSE)</f>
        <v>#N/A</v>
      </c>
      <c r="J1514" s="58" t="e">
        <f>VLOOKUP($A1514,EVID_OSEVU!$A$1:$M$4972,11,FALSE)</f>
        <v>#N/A</v>
      </c>
      <c r="K1514" s="33"/>
      <c r="L1514" s="45" t="e">
        <f>VLOOKUP(EVID_PASTVY!H1514,KATEGORIE_ZVIRAT!$B$2:$M$31,6,FALSE)*K1514</f>
        <v>#N/A</v>
      </c>
      <c r="M1514" s="33">
        <v>24</v>
      </c>
      <c r="N1514" s="45" t="e">
        <f>VLOOKUP(EVID_PASTVY!$H1514,KATEGORIE_ZVIRAT!$B$2:$M$31,8,FALSE)</f>
        <v>#N/A</v>
      </c>
      <c r="O1514" s="45" t="e">
        <f>VLOOKUP(EVID_PASTVY!$H1514,KATEGORIE_ZVIRAT!$B$2:$M$31,9,FALSE)</f>
        <v>#N/A</v>
      </c>
      <c r="P1514" s="54" t="e">
        <f>VLOOKUP(EVID_PASTVY!$H1514,KATEGORIE_ZVIRAT!$B$2:$M$31,7,FALSE)*L1514/1000*M1514/24*(F1514-E1514+1)/J1514</f>
        <v>#N/A</v>
      </c>
      <c r="Q1514" s="52" t="e">
        <f>VLOOKUP(EVID_PASTVY!$H1514,KATEGORIE_ZVIRAT!$B$2:$M$31,10,FALSE)*P1514*10</f>
        <v>#N/A</v>
      </c>
      <c r="R1514" s="52" t="e">
        <f>VLOOKUP(EVID_PASTVY!$H1514,KATEGORIE_ZVIRAT!$B$2:$M$31,11,FALSE)*P1514*10</f>
        <v>#N/A</v>
      </c>
      <c r="S1514" s="52" t="e">
        <f>VLOOKUP(EVID_PASTVY!$H1514,KATEGORIE_ZVIRAT!$B$2:$M$31,12,FALSE)*P1514*10</f>
        <v>#N/A</v>
      </c>
    </row>
    <row r="1515" spans="1:19" x14ac:dyDescent="0.2">
      <c r="A1515" s="32"/>
      <c r="B1515" s="37" t="e">
        <f>VLOOKUP($A1515,EVID_OSEVU!$A$1:$M$4972,2,FALSE)</f>
        <v>#N/A</v>
      </c>
      <c r="C1515" s="37" t="e">
        <f>VLOOKUP($A1515,EVID_OSEVU!$A$1:$M$4972,3,FALSE)</f>
        <v>#N/A</v>
      </c>
      <c r="D1515" s="45" t="e">
        <f>VLOOKUP($A1515,EVID_OSEVU!$A$1:$M$4972,4,FALSE)</f>
        <v>#N/A</v>
      </c>
      <c r="E1515" s="35"/>
      <c r="F1515" s="53"/>
      <c r="G1515" s="32"/>
      <c r="H1515" s="45" t="e">
        <f>VLOOKUP(G1515,Export7[#All],2,FALSE)</f>
        <v>#N/A</v>
      </c>
      <c r="I1515" s="45" t="e">
        <f>VLOOKUP($A1515,EVID_OSEVU!$A$1:$M$4972,10,FALSE)</f>
        <v>#N/A</v>
      </c>
      <c r="J1515" s="58" t="e">
        <f>VLOOKUP($A1515,EVID_OSEVU!$A$1:$M$4972,11,FALSE)</f>
        <v>#N/A</v>
      </c>
      <c r="K1515" s="33"/>
      <c r="L1515" s="45" t="e">
        <f>VLOOKUP(EVID_PASTVY!H1515,KATEGORIE_ZVIRAT!$B$2:$M$31,6,FALSE)*K1515</f>
        <v>#N/A</v>
      </c>
      <c r="M1515" s="33">
        <v>24</v>
      </c>
      <c r="N1515" s="45" t="e">
        <f>VLOOKUP(EVID_PASTVY!$H1515,KATEGORIE_ZVIRAT!$B$2:$M$31,8,FALSE)</f>
        <v>#N/A</v>
      </c>
      <c r="O1515" s="45" t="e">
        <f>VLOOKUP(EVID_PASTVY!$H1515,KATEGORIE_ZVIRAT!$B$2:$M$31,9,FALSE)</f>
        <v>#N/A</v>
      </c>
      <c r="P1515" s="54" t="e">
        <f>VLOOKUP(EVID_PASTVY!$H1515,KATEGORIE_ZVIRAT!$B$2:$M$31,7,FALSE)*L1515/1000*M1515/24*(F1515-E1515+1)/J1515</f>
        <v>#N/A</v>
      </c>
      <c r="Q1515" s="52" t="e">
        <f>VLOOKUP(EVID_PASTVY!$H1515,KATEGORIE_ZVIRAT!$B$2:$M$31,10,FALSE)*P1515*10</f>
        <v>#N/A</v>
      </c>
      <c r="R1515" s="52" t="e">
        <f>VLOOKUP(EVID_PASTVY!$H1515,KATEGORIE_ZVIRAT!$B$2:$M$31,11,FALSE)*P1515*10</f>
        <v>#N/A</v>
      </c>
      <c r="S1515" s="52" t="e">
        <f>VLOOKUP(EVID_PASTVY!$H1515,KATEGORIE_ZVIRAT!$B$2:$M$31,12,FALSE)*P1515*10</f>
        <v>#N/A</v>
      </c>
    </row>
    <row r="1516" spans="1:19" x14ac:dyDescent="0.2">
      <c r="A1516" s="32"/>
      <c r="B1516" s="37" t="e">
        <f>VLOOKUP($A1516,EVID_OSEVU!$A$1:$M$4972,2,FALSE)</f>
        <v>#N/A</v>
      </c>
      <c r="C1516" s="37" t="e">
        <f>VLOOKUP($A1516,EVID_OSEVU!$A$1:$M$4972,3,FALSE)</f>
        <v>#N/A</v>
      </c>
      <c r="D1516" s="45" t="e">
        <f>VLOOKUP($A1516,EVID_OSEVU!$A$1:$M$4972,4,FALSE)</f>
        <v>#N/A</v>
      </c>
      <c r="E1516" s="35"/>
      <c r="F1516" s="53"/>
      <c r="G1516" s="32"/>
      <c r="H1516" s="45" t="e">
        <f>VLOOKUP(G1516,Export7[#All],2,FALSE)</f>
        <v>#N/A</v>
      </c>
      <c r="I1516" s="45" t="e">
        <f>VLOOKUP($A1516,EVID_OSEVU!$A$1:$M$4972,10,FALSE)</f>
        <v>#N/A</v>
      </c>
      <c r="J1516" s="58" t="e">
        <f>VLOOKUP($A1516,EVID_OSEVU!$A$1:$M$4972,11,FALSE)</f>
        <v>#N/A</v>
      </c>
      <c r="K1516" s="33"/>
      <c r="L1516" s="45" t="e">
        <f>VLOOKUP(EVID_PASTVY!H1516,KATEGORIE_ZVIRAT!$B$2:$M$31,6,FALSE)*K1516</f>
        <v>#N/A</v>
      </c>
      <c r="M1516" s="33">
        <v>24</v>
      </c>
      <c r="N1516" s="45" t="e">
        <f>VLOOKUP(EVID_PASTVY!$H1516,KATEGORIE_ZVIRAT!$B$2:$M$31,8,FALSE)</f>
        <v>#N/A</v>
      </c>
      <c r="O1516" s="45" t="e">
        <f>VLOOKUP(EVID_PASTVY!$H1516,KATEGORIE_ZVIRAT!$B$2:$M$31,9,FALSE)</f>
        <v>#N/A</v>
      </c>
      <c r="P1516" s="54" t="e">
        <f>VLOOKUP(EVID_PASTVY!$H1516,KATEGORIE_ZVIRAT!$B$2:$M$31,7,FALSE)*L1516/1000*M1516/24*(F1516-E1516+1)/J1516</f>
        <v>#N/A</v>
      </c>
      <c r="Q1516" s="52" t="e">
        <f>VLOOKUP(EVID_PASTVY!$H1516,KATEGORIE_ZVIRAT!$B$2:$M$31,10,FALSE)*P1516*10</f>
        <v>#N/A</v>
      </c>
      <c r="R1516" s="52" t="e">
        <f>VLOOKUP(EVID_PASTVY!$H1516,KATEGORIE_ZVIRAT!$B$2:$M$31,11,FALSE)*P1516*10</f>
        <v>#N/A</v>
      </c>
      <c r="S1516" s="52" t="e">
        <f>VLOOKUP(EVID_PASTVY!$H1516,KATEGORIE_ZVIRAT!$B$2:$M$31,12,FALSE)*P1516*10</f>
        <v>#N/A</v>
      </c>
    </row>
    <row r="1517" spans="1:19" x14ac:dyDescent="0.2">
      <c r="A1517" s="32"/>
      <c r="B1517" s="37" t="e">
        <f>VLOOKUP($A1517,EVID_OSEVU!$A$1:$M$4972,2,FALSE)</f>
        <v>#N/A</v>
      </c>
      <c r="C1517" s="37" t="e">
        <f>VLOOKUP($A1517,EVID_OSEVU!$A$1:$M$4972,3,FALSE)</f>
        <v>#N/A</v>
      </c>
      <c r="D1517" s="45" t="e">
        <f>VLOOKUP($A1517,EVID_OSEVU!$A$1:$M$4972,4,FALSE)</f>
        <v>#N/A</v>
      </c>
      <c r="E1517" s="35"/>
      <c r="F1517" s="53"/>
      <c r="G1517" s="32"/>
      <c r="H1517" s="45" t="e">
        <f>VLOOKUP(G1517,Export7[#All],2,FALSE)</f>
        <v>#N/A</v>
      </c>
      <c r="I1517" s="45" t="e">
        <f>VLOOKUP($A1517,EVID_OSEVU!$A$1:$M$4972,10,FALSE)</f>
        <v>#N/A</v>
      </c>
      <c r="J1517" s="58" t="e">
        <f>VLOOKUP($A1517,EVID_OSEVU!$A$1:$M$4972,11,FALSE)</f>
        <v>#N/A</v>
      </c>
      <c r="K1517" s="33"/>
      <c r="L1517" s="45" t="e">
        <f>VLOOKUP(EVID_PASTVY!H1517,KATEGORIE_ZVIRAT!$B$2:$M$31,6,FALSE)*K1517</f>
        <v>#N/A</v>
      </c>
      <c r="M1517" s="33">
        <v>24</v>
      </c>
      <c r="N1517" s="45" t="e">
        <f>VLOOKUP(EVID_PASTVY!$H1517,KATEGORIE_ZVIRAT!$B$2:$M$31,8,FALSE)</f>
        <v>#N/A</v>
      </c>
      <c r="O1517" s="45" t="e">
        <f>VLOOKUP(EVID_PASTVY!$H1517,KATEGORIE_ZVIRAT!$B$2:$M$31,9,FALSE)</f>
        <v>#N/A</v>
      </c>
      <c r="P1517" s="54" t="e">
        <f>VLOOKUP(EVID_PASTVY!$H1517,KATEGORIE_ZVIRAT!$B$2:$M$31,7,FALSE)*L1517/1000*M1517/24*(F1517-E1517+1)/J1517</f>
        <v>#N/A</v>
      </c>
      <c r="Q1517" s="52" t="e">
        <f>VLOOKUP(EVID_PASTVY!$H1517,KATEGORIE_ZVIRAT!$B$2:$M$31,10,FALSE)*P1517*10</f>
        <v>#N/A</v>
      </c>
      <c r="R1517" s="52" t="e">
        <f>VLOOKUP(EVID_PASTVY!$H1517,KATEGORIE_ZVIRAT!$B$2:$M$31,11,FALSE)*P1517*10</f>
        <v>#N/A</v>
      </c>
      <c r="S1517" s="52" t="e">
        <f>VLOOKUP(EVID_PASTVY!$H1517,KATEGORIE_ZVIRAT!$B$2:$M$31,12,FALSE)*P1517*10</f>
        <v>#N/A</v>
      </c>
    </row>
    <row r="1518" spans="1:19" x14ac:dyDescent="0.2">
      <c r="A1518" s="32"/>
      <c r="B1518" s="37" t="e">
        <f>VLOOKUP($A1518,EVID_OSEVU!$A$1:$M$4972,2,FALSE)</f>
        <v>#N/A</v>
      </c>
      <c r="C1518" s="37" t="e">
        <f>VLOOKUP($A1518,EVID_OSEVU!$A$1:$M$4972,3,FALSE)</f>
        <v>#N/A</v>
      </c>
      <c r="D1518" s="45" t="e">
        <f>VLOOKUP($A1518,EVID_OSEVU!$A$1:$M$4972,4,FALSE)</f>
        <v>#N/A</v>
      </c>
      <c r="E1518" s="35"/>
      <c r="F1518" s="53"/>
      <c r="G1518" s="32"/>
      <c r="H1518" s="45" t="e">
        <f>VLOOKUP(G1518,Export7[#All],2,FALSE)</f>
        <v>#N/A</v>
      </c>
      <c r="I1518" s="45" t="e">
        <f>VLOOKUP($A1518,EVID_OSEVU!$A$1:$M$4972,10,FALSE)</f>
        <v>#N/A</v>
      </c>
      <c r="J1518" s="58" t="e">
        <f>VLOOKUP($A1518,EVID_OSEVU!$A$1:$M$4972,11,FALSE)</f>
        <v>#N/A</v>
      </c>
      <c r="K1518" s="33"/>
      <c r="L1518" s="45" t="e">
        <f>VLOOKUP(EVID_PASTVY!H1518,KATEGORIE_ZVIRAT!$B$2:$M$31,6,FALSE)*K1518</f>
        <v>#N/A</v>
      </c>
      <c r="M1518" s="33">
        <v>24</v>
      </c>
      <c r="N1518" s="45" t="e">
        <f>VLOOKUP(EVID_PASTVY!$H1518,KATEGORIE_ZVIRAT!$B$2:$M$31,8,FALSE)</f>
        <v>#N/A</v>
      </c>
      <c r="O1518" s="45" t="e">
        <f>VLOOKUP(EVID_PASTVY!$H1518,KATEGORIE_ZVIRAT!$B$2:$M$31,9,FALSE)</f>
        <v>#N/A</v>
      </c>
      <c r="P1518" s="54" t="e">
        <f>VLOOKUP(EVID_PASTVY!$H1518,KATEGORIE_ZVIRAT!$B$2:$M$31,7,FALSE)*L1518/1000*M1518/24*(F1518-E1518+1)/J1518</f>
        <v>#N/A</v>
      </c>
      <c r="Q1518" s="52" t="e">
        <f>VLOOKUP(EVID_PASTVY!$H1518,KATEGORIE_ZVIRAT!$B$2:$M$31,10,FALSE)*P1518*10</f>
        <v>#N/A</v>
      </c>
      <c r="R1518" s="52" t="e">
        <f>VLOOKUP(EVID_PASTVY!$H1518,KATEGORIE_ZVIRAT!$B$2:$M$31,11,FALSE)*P1518*10</f>
        <v>#N/A</v>
      </c>
      <c r="S1518" s="52" t="e">
        <f>VLOOKUP(EVID_PASTVY!$H1518,KATEGORIE_ZVIRAT!$B$2:$M$31,12,FALSE)*P1518*10</f>
        <v>#N/A</v>
      </c>
    </row>
    <row r="1519" spans="1:19" x14ac:dyDescent="0.2">
      <c r="A1519" s="32"/>
      <c r="B1519" s="37" t="e">
        <f>VLOOKUP($A1519,EVID_OSEVU!$A$1:$M$4972,2,FALSE)</f>
        <v>#N/A</v>
      </c>
      <c r="C1519" s="37" t="e">
        <f>VLOOKUP($A1519,EVID_OSEVU!$A$1:$M$4972,3,FALSE)</f>
        <v>#N/A</v>
      </c>
      <c r="D1519" s="45" t="e">
        <f>VLOOKUP($A1519,EVID_OSEVU!$A$1:$M$4972,4,FALSE)</f>
        <v>#N/A</v>
      </c>
      <c r="E1519" s="35"/>
      <c r="F1519" s="53"/>
      <c r="G1519" s="32"/>
      <c r="H1519" s="45" t="e">
        <f>VLOOKUP(G1519,Export7[#All],2,FALSE)</f>
        <v>#N/A</v>
      </c>
      <c r="I1519" s="45" t="e">
        <f>VLOOKUP($A1519,EVID_OSEVU!$A$1:$M$4972,10,FALSE)</f>
        <v>#N/A</v>
      </c>
      <c r="J1519" s="58" t="e">
        <f>VLOOKUP($A1519,EVID_OSEVU!$A$1:$M$4972,11,FALSE)</f>
        <v>#N/A</v>
      </c>
      <c r="K1519" s="33"/>
      <c r="L1519" s="45" t="e">
        <f>VLOOKUP(EVID_PASTVY!H1519,KATEGORIE_ZVIRAT!$B$2:$M$31,6,FALSE)*K1519</f>
        <v>#N/A</v>
      </c>
      <c r="M1519" s="33">
        <v>24</v>
      </c>
      <c r="N1519" s="45" t="e">
        <f>VLOOKUP(EVID_PASTVY!$H1519,KATEGORIE_ZVIRAT!$B$2:$M$31,8,FALSE)</f>
        <v>#N/A</v>
      </c>
      <c r="O1519" s="45" t="e">
        <f>VLOOKUP(EVID_PASTVY!$H1519,KATEGORIE_ZVIRAT!$B$2:$M$31,9,FALSE)</f>
        <v>#N/A</v>
      </c>
      <c r="P1519" s="54" t="e">
        <f>VLOOKUP(EVID_PASTVY!$H1519,KATEGORIE_ZVIRAT!$B$2:$M$31,7,FALSE)*L1519/1000*M1519/24*(F1519-E1519+1)/J1519</f>
        <v>#N/A</v>
      </c>
      <c r="Q1519" s="52" t="e">
        <f>VLOOKUP(EVID_PASTVY!$H1519,KATEGORIE_ZVIRAT!$B$2:$M$31,10,FALSE)*P1519*10</f>
        <v>#N/A</v>
      </c>
      <c r="R1519" s="52" t="e">
        <f>VLOOKUP(EVID_PASTVY!$H1519,KATEGORIE_ZVIRAT!$B$2:$M$31,11,FALSE)*P1519*10</f>
        <v>#N/A</v>
      </c>
      <c r="S1519" s="52" t="e">
        <f>VLOOKUP(EVID_PASTVY!$H1519,KATEGORIE_ZVIRAT!$B$2:$M$31,12,FALSE)*P1519*10</f>
        <v>#N/A</v>
      </c>
    </row>
    <row r="1520" spans="1:19" x14ac:dyDescent="0.2">
      <c r="A1520" s="32"/>
      <c r="B1520" s="37" t="e">
        <f>VLOOKUP($A1520,EVID_OSEVU!$A$1:$M$4972,2,FALSE)</f>
        <v>#N/A</v>
      </c>
      <c r="C1520" s="37" t="e">
        <f>VLOOKUP($A1520,EVID_OSEVU!$A$1:$M$4972,3,FALSE)</f>
        <v>#N/A</v>
      </c>
      <c r="D1520" s="45" t="e">
        <f>VLOOKUP($A1520,EVID_OSEVU!$A$1:$M$4972,4,FALSE)</f>
        <v>#N/A</v>
      </c>
      <c r="E1520" s="35"/>
      <c r="F1520" s="53"/>
      <c r="G1520" s="32"/>
      <c r="H1520" s="45" t="e">
        <f>VLOOKUP(G1520,Export7[#All],2,FALSE)</f>
        <v>#N/A</v>
      </c>
      <c r="I1520" s="45" t="e">
        <f>VLOOKUP($A1520,EVID_OSEVU!$A$1:$M$4972,10,FALSE)</f>
        <v>#N/A</v>
      </c>
      <c r="J1520" s="58" t="e">
        <f>VLOOKUP($A1520,EVID_OSEVU!$A$1:$M$4972,11,FALSE)</f>
        <v>#N/A</v>
      </c>
      <c r="K1520" s="33"/>
      <c r="L1520" s="45" t="e">
        <f>VLOOKUP(EVID_PASTVY!H1520,KATEGORIE_ZVIRAT!$B$2:$M$31,6,FALSE)*K1520</f>
        <v>#N/A</v>
      </c>
      <c r="M1520" s="33">
        <v>24</v>
      </c>
      <c r="N1520" s="45" t="e">
        <f>VLOOKUP(EVID_PASTVY!$H1520,KATEGORIE_ZVIRAT!$B$2:$M$31,8,FALSE)</f>
        <v>#N/A</v>
      </c>
      <c r="O1520" s="45" t="e">
        <f>VLOOKUP(EVID_PASTVY!$H1520,KATEGORIE_ZVIRAT!$B$2:$M$31,9,FALSE)</f>
        <v>#N/A</v>
      </c>
      <c r="P1520" s="54" t="e">
        <f>VLOOKUP(EVID_PASTVY!$H1520,KATEGORIE_ZVIRAT!$B$2:$M$31,7,FALSE)*L1520/1000*M1520/24*(F1520-E1520+1)/J1520</f>
        <v>#N/A</v>
      </c>
      <c r="Q1520" s="52" t="e">
        <f>VLOOKUP(EVID_PASTVY!$H1520,KATEGORIE_ZVIRAT!$B$2:$M$31,10,FALSE)*P1520*10</f>
        <v>#N/A</v>
      </c>
      <c r="R1520" s="52" t="e">
        <f>VLOOKUP(EVID_PASTVY!$H1520,KATEGORIE_ZVIRAT!$B$2:$M$31,11,FALSE)*P1520*10</f>
        <v>#N/A</v>
      </c>
      <c r="S1520" s="52" t="e">
        <f>VLOOKUP(EVID_PASTVY!$H1520,KATEGORIE_ZVIRAT!$B$2:$M$31,12,FALSE)*P1520*10</f>
        <v>#N/A</v>
      </c>
    </row>
    <row r="1521" spans="1:19" x14ac:dyDescent="0.2">
      <c r="A1521" s="32"/>
      <c r="B1521" s="37" t="e">
        <f>VLOOKUP($A1521,EVID_OSEVU!$A$1:$M$4972,2,FALSE)</f>
        <v>#N/A</v>
      </c>
      <c r="C1521" s="37" t="e">
        <f>VLOOKUP($A1521,EVID_OSEVU!$A$1:$M$4972,3,FALSE)</f>
        <v>#N/A</v>
      </c>
      <c r="D1521" s="45" t="e">
        <f>VLOOKUP($A1521,EVID_OSEVU!$A$1:$M$4972,4,FALSE)</f>
        <v>#N/A</v>
      </c>
      <c r="E1521" s="35"/>
      <c r="F1521" s="53"/>
      <c r="G1521" s="32"/>
      <c r="H1521" s="45" t="e">
        <f>VLOOKUP(G1521,Export7[#All],2,FALSE)</f>
        <v>#N/A</v>
      </c>
      <c r="I1521" s="45" t="e">
        <f>VLOOKUP($A1521,EVID_OSEVU!$A$1:$M$4972,10,FALSE)</f>
        <v>#N/A</v>
      </c>
      <c r="J1521" s="58" t="e">
        <f>VLOOKUP($A1521,EVID_OSEVU!$A$1:$M$4972,11,FALSE)</f>
        <v>#N/A</v>
      </c>
      <c r="K1521" s="33"/>
      <c r="L1521" s="45" t="e">
        <f>VLOOKUP(EVID_PASTVY!H1521,KATEGORIE_ZVIRAT!$B$2:$M$31,6,FALSE)*K1521</f>
        <v>#N/A</v>
      </c>
      <c r="M1521" s="33">
        <v>24</v>
      </c>
      <c r="N1521" s="45" t="e">
        <f>VLOOKUP(EVID_PASTVY!$H1521,KATEGORIE_ZVIRAT!$B$2:$M$31,8,FALSE)</f>
        <v>#N/A</v>
      </c>
      <c r="O1521" s="45" t="e">
        <f>VLOOKUP(EVID_PASTVY!$H1521,KATEGORIE_ZVIRAT!$B$2:$M$31,9,FALSE)</f>
        <v>#N/A</v>
      </c>
      <c r="P1521" s="54" t="e">
        <f>VLOOKUP(EVID_PASTVY!$H1521,KATEGORIE_ZVIRAT!$B$2:$M$31,7,FALSE)*L1521/1000*M1521/24*(F1521-E1521+1)/J1521</f>
        <v>#N/A</v>
      </c>
      <c r="Q1521" s="52" t="e">
        <f>VLOOKUP(EVID_PASTVY!$H1521,KATEGORIE_ZVIRAT!$B$2:$M$31,10,FALSE)*P1521*10</f>
        <v>#N/A</v>
      </c>
      <c r="R1521" s="52" t="e">
        <f>VLOOKUP(EVID_PASTVY!$H1521,KATEGORIE_ZVIRAT!$B$2:$M$31,11,FALSE)*P1521*10</f>
        <v>#N/A</v>
      </c>
      <c r="S1521" s="52" t="e">
        <f>VLOOKUP(EVID_PASTVY!$H1521,KATEGORIE_ZVIRAT!$B$2:$M$31,12,FALSE)*P1521*10</f>
        <v>#N/A</v>
      </c>
    </row>
    <row r="1522" spans="1:19" x14ac:dyDescent="0.2">
      <c r="A1522" s="32"/>
      <c r="B1522" s="37" t="e">
        <f>VLOOKUP($A1522,EVID_OSEVU!$A$1:$M$4972,2,FALSE)</f>
        <v>#N/A</v>
      </c>
      <c r="C1522" s="37" t="e">
        <f>VLOOKUP($A1522,EVID_OSEVU!$A$1:$M$4972,3,FALSE)</f>
        <v>#N/A</v>
      </c>
      <c r="D1522" s="45" t="e">
        <f>VLOOKUP($A1522,EVID_OSEVU!$A$1:$M$4972,4,FALSE)</f>
        <v>#N/A</v>
      </c>
      <c r="E1522" s="35"/>
      <c r="F1522" s="53"/>
      <c r="G1522" s="32"/>
      <c r="H1522" s="45" t="e">
        <f>VLOOKUP(G1522,Export7[#All],2,FALSE)</f>
        <v>#N/A</v>
      </c>
      <c r="I1522" s="45" t="e">
        <f>VLOOKUP($A1522,EVID_OSEVU!$A$1:$M$4972,10,FALSE)</f>
        <v>#N/A</v>
      </c>
      <c r="J1522" s="58" t="e">
        <f>VLOOKUP($A1522,EVID_OSEVU!$A$1:$M$4972,11,FALSE)</f>
        <v>#N/A</v>
      </c>
      <c r="K1522" s="33"/>
      <c r="L1522" s="45" t="e">
        <f>VLOOKUP(EVID_PASTVY!H1522,KATEGORIE_ZVIRAT!$B$2:$M$31,6,FALSE)*K1522</f>
        <v>#N/A</v>
      </c>
      <c r="M1522" s="33">
        <v>24</v>
      </c>
      <c r="N1522" s="45" t="e">
        <f>VLOOKUP(EVID_PASTVY!$H1522,KATEGORIE_ZVIRAT!$B$2:$M$31,8,FALSE)</f>
        <v>#N/A</v>
      </c>
      <c r="O1522" s="45" t="e">
        <f>VLOOKUP(EVID_PASTVY!$H1522,KATEGORIE_ZVIRAT!$B$2:$M$31,9,FALSE)</f>
        <v>#N/A</v>
      </c>
      <c r="P1522" s="54" t="e">
        <f>VLOOKUP(EVID_PASTVY!$H1522,KATEGORIE_ZVIRAT!$B$2:$M$31,7,FALSE)*L1522/1000*M1522/24*(F1522-E1522+1)/J1522</f>
        <v>#N/A</v>
      </c>
      <c r="Q1522" s="52" t="e">
        <f>VLOOKUP(EVID_PASTVY!$H1522,KATEGORIE_ZVIRAT!$B$2:$M$31,10,FALSE)*P1522*10</f>
        <v>#N/A</v>
      </c>
      <c r="R1522" s="52" t="e">
        <f>VLOOKUP(EVID_PASTVY!$H1522,KATEGORIE_ZVIRAT!$B$2:$M$31,11,FALSE)*P1522*10</f>
        <v>#N/A</v>
      </c>
      <c r="S1522" s="52" t="e">
        <f>VLOOKUP(EVID_PASTVY!$H1522,KATEGORIE_ZVIRAT!$B$2:$M$31,12,FALSE)*P1522*10</f>
        <v>#N/A</v>
      </c>
    </row>
    <row r="1523" spans="1:19" x14ac:dyDescent="0.2">
      <c r="A1523" s="32"/>
      <c r="B1523" s="37" t="e">
        <f>VLOOKUP($A1523,EVID_OSEVU!$A$1:$M$4972,2,FALSE)</f>
        <v>#N/A</v>
      </c>
      <c r="C1523" s="37" t="e">
        <f>VLOOKUP($A1523,EVID_OSEVU!$A$1:$M$4972,3,FALSE)</f>
        <v>#N/A</v>
      </c>
      <c r="D1523" s="45" t="e">
        <f>VLOOKUP($A1523,EVID_OSEVU!$A$1:$M$4972,4,FALSE)</f>
        <v>#N/A</v>
      </c>
      <c r="E1523" s="35"/>
      <c r="F1523" s="53"/>
      <c r="G1523" s="32"/>
      <c r="H1523" s="45" t="e">
        <f>VLOOKUP(G1523,Export7[#All],2,FALSE)</f>
        <v>#N/A</v>
      </c>
      <c r="I1523" s="45" t="e">
        <f>VLOOKUP($A1523,EVID_OSEVU!$A$1:$M$4972,10,FALSE)</f>
        <v>#N/A</v>
      </c>
      <c r="J1523" s="58" t="e">
        <f>VLOOKUP($A1523,EVID_OSEVU!$A$1:$M$4972,11,FALSE)</f>
        <v>#N/A</v>
      </c>
      <c r="K1523" s="33"/>
      <c r="L1523" s="45" t="e">
        <f>VLOOKUP(EVID_PASTVY!H1523,KATEGORIE_ZVIRAT!$B$2:$M$31,6,FALSE)*K1523</f>
        <v>#N/A</v>
      </c>
      <c r="M1523" s="33">
        <v>24</v>
      </c>
      <c r="N1523" s="45" t="e">
        <f>VLOOKUP(EVID_PASTVY!$H1523,KATEGORIE_ZVIRAT!$B$2:$M$31,8,FALSE)</f>
        <v>#N/A</v>
      </c>
      <c r="O1523" s="45" t="e">
        <f>VLOOKUP(EVID_PASTVY!$H1523,KATEGORIE_ZVIRAT!$B$2:$M$31,9,FALSE)</f>
        <v>#N/A</v>
      </c>
      <c r="P1523" s="54" t="e">
        <f>VLOOKUP(EVID_PASTVY!$H1523,KATEGORIE_ZVIRAT!$B$2:$M$31,7,FALSE)*L1523/1000*M1523/24*(F1523-E1523+1)/J1523</f>
        <v>#N/A</v>
      </c>
      <c r="Q1523" s="52" t="e">
        <f>VLOOKUP(EVID_PASTVY!$H1523,KATEGORIE_ZVIRAT!$B$2:$M$31,10,FALSE)*P1523*10</f>
        <v>#N/A</v>
      </c>
      <c r="R1523" s="52" t="e">
        <f>VLOOKUP(EVID_PASTVY!$H1523,KATEGORIE_ZVIRAT!$B$2:$M$31,11,FALSE)*P1523*10</f>
        <v>#N/A</v>
      </c>
      <c r="S1523" s="52" t="e">
        <f>VLOOKUP(EVID_PASTVY!$H1523,KATEGORIE_ZVIRAT!$B$2:$M$31,12,FALSE)*P1523*10</f>
        <v>#N/A</v>
      </c>
    </row>
    <row r="1524" spans="1:19" x14ac:dyDescent="0.2">
      <c r="A1524" s="32"/>
      <c r="B1524" s="37" t="e">
        <f>VLOOKUP($A1524,EVID_OSEVU!$A$1:$M$4972,2,FALSE)</f>
        <v>#N/A</v>
      </c>
      <c r="C1524" s="37" t="e">
        <f>VLOOKUP($A1524,EVID_OSEVU!$A$1:$M$4972,3,FALSE)</f>
        <v>#N/A</v>
      </c>
      <c r="D1524" s="45" t="e">
        <f>VLOOKUP($A1524,EVID_OSEVU!$A$1:$M$4972,4,FALSE)</f>
        <v>#N/A</v>
      </c>
      <c r="E1524" s="35"/>
      <c r="F1524" s="53"/>
      <c r="G1524" s="32"/>
      <c r="H1524" s="45" t="e">
        <f>VLOOKUP(G1524,Export7[#All],2,FALSE)</f>
        <v>#N/A</v>
      </c>
      <c r="I1524" s="45" t="e">
        <f>VLOOKUP($A1524,EVID_OSEVU!$A$1:$M$4972,10,FALSE)</f>
        <v>#N/A</v>
      </c>
      <c r="J1524" s="58" t="e">
        <f>VLOOKUP($A1524,EVID_OSEVU!$A$1:$M$4972,11,FALSE)</f>
        <v>#N/A</v>
      </c>
      <c r="K1524" s="33"/>
      <c r="L1524" s="45" t="e">
        <f>VLOOKUP(EVID_PASTVY!H1524,KATEGORIE_ZVIRAT!$B$2:$M$31,6,FALSE)*K1524</f>
        <v>#N/A</v>
      </c>
      <c r="M1524" s="33">
        <v>24</v>
      </c>
      <c r="N1524" s="45" t="e">
        <f>VLOOKUP(EVID_PASTVY!$H1524,KATEGORIE_ZVIRAT!$B$2:$M$31,8,FALSE)</f>
        <v>#N/A</v>
      </c>
      <c r="O1524" s="45" t="e">
        <f>VLOOKUP(EVID_PASTVY!$H1524,KATEGORIE_ZVIRAT!$B$2:$M$31,9,FALSE)</f>
        <v>#N/A</v>
      </c>
      <c r="P1524" s="54" t="e">
        <f>VLOOKUP(EVID_PASTVY!$H1524,KATEGORIE_ZVIRAT!$B$2:$M$31,7,FALSE)*L1524/1000*M1524/24*(F1524-E1524+1)/J1524</f>
        <v>#N/A</v>
      </c>
      <c r="Q1524" s="52" t="e">
        <f>VLOOKUP(EVID_PASTVY!$H1524,KATEGORIE_ZVIRAT!$B$2:$M$31,10,FALSE)*P1524*10</f>
        <v>#N/A</v>
      </c>
      <c r="R1524" s="52" t="e">
        <f>VLOOKUP(EVID_PASTVY!$H1524,KATEGORIE_ZVIRAT!$B$2:$M$31,11,FALSE)*P1524*10</f>
        <v>#N/A</v>
      </c>
      <c r="S1524" s="52" t="e">
        <f>VLOOKUP(EVID_PASTVY!$H1524,KATEGORIE_ZVIRAT!$B$2:$M$31,12,FALSE)*P1524*10</f>
        <v>#N/A</v>
      </c>
    </row>
    <row r="1525" spans="1:19" x14ac:dyDescent="0.2">
      <c r="A1525" s="32"/>
      <c r="B1525" s="37" t="e">
        <f>VLOOKUP($A1525,EVID_OSEVU!$A$1:$M$4972,2,FALSE)</f>
        <v>#N/A</v>
      </c>
      <c r="C1525" s="37" t="e">
        <f>VLOOKUP($A1525,EVID_OSEVU!$A$1:$M$4972,3,FALSE)</f>
        <v>#N/A</v>
      </c>
      <c r="D1525" s="45" t="e">
        <f>VLOOKUP($A1525,EVID_OSEVU!$A$1:$M$4972,4,FALSE)</f>
        <v>#N/A</v>
      </c>
      <c r="E1525" s="35"/>
      <c r="F1525" s="53"/>
      <c r="G1525" s="32"/>
      <c r="H1525" s="45" t="e">
        <f>VLOOKUP(G1525,Export7[#All],2,FALSE)</f>
        <v>#N/A</v>
      </c>
      <c r="I1525" s="45" t="e">
        <f>VLOOKUP($A1525,EVID_OSEVU!$A$1:$M$4972,10,FALSE)</f>
        <v>#N/A</v>
      </c>
      <c r="J1525" s="58" t="e">
        <f>VLOOKUP($A1525,EVID_OSEVU!$A$1:$M$4972,11,FALSE)</f>
        <v>#N/A</v>
      </c>
      <c r="K1525" s="33"/>
      <c r="L1525" s="45" t="e">
        <f>VLOOKUP(EVID_PASTVY!H1525,KATEGORIE_ZVIRAT!$B$2:$M$31,6,FALSE)*K1525</f>
        <v>#N/A</v>
      </c>
      <c r="M1525" s="33">
        <v>24</v>
      </c>
      <c r="N1525" s="45" t="e">
        <f>VLOOKUP(EVID_PASTVY!$H1525,KATEGORIE_ZVIRAT!$B$2:$M$31,8,FALSE)</f>
        <v>#N/A</v>
      </c>
      <c r="O1525" s="45" t="e">
        <f>VLOOKUP(EVID_PASTVY!$H1525,KATEGORIE_ZVIRAT!$B$2:$M$31,9,FALSE)</f>
        <v>#N/A</v>
      </c>
      <c r="P1525" s="54" t="e">
        <f>VLOOKUP(EVID_PASTVY!$H1525,KATEGORIE_ZVIRAT!$B$2:$M$31,7,FALSE)*L1525/1000*M1525/24*(F1525-E1525+1)/J1525</f>
        <v>#N/A</v>
      </c>
      <c r="Q1525" s="52" t="e">
        <f>VLOOKUP(EVID_PASTVY!$H1525,KATEGORIE_ZVIRAT!$B$2:$M$31,10,FALSE)*P1525*10</f>
        <v>#N/A</v>
      </c>
      <c r="R1525" s="52" t="e">
        <f>VLOOKUP(EVID_PASTVY!$H1525,KATEGORIE_ZVIRAT!$B$2:$M$31,11,FALSE)*P1525*10</f>
        <v>#N/A</v>
      </c>
      <c r="S1525" s="52" t="e">
        <f>VLOOKUP(EVID_PASTVY!$H1525,KATEGORIE_ZVIRAT!$B$2:$M$31,12,FALSE)*P1525*10</f>
        <v>#N/A</v>
      </c>
    </row>
    <row r="1526" spans="1:19" x14ac:dyDescent="0.2">
      <c r="A1526" s="32"/>
      <c r="B1526" s="37" t="e">
        <f>VLOOKUP($A1526,EVID_OSEVU!$A$1:$M$4972,2,FALSE)</f>
        <v>#N/A</v>
      </c>
      <c r="C1526" s="37" t="e">
        <f>VLOOKUP($A1526,EVID_OSEVU!$A$1:$M$4972,3,FALSE)</f>
        <v>#N/A</v>
      </c>
      <c r="D1526" s="45" t="e">
        <f>VLOOKUP($A1526,EVID_OSEVU!$A$1:$M$4972,4,FALSE)</f>
        <v>#N/A</v>
      </c>
      <c r="E1526" s="35"/>
      <c r="F1526" s="53"/>
      <c r="G1526" s="32"/>
      <c r="H1526" s="45" t="e">
        <f>VLOOKUP(G1526,Export7[#All],2,FALSE)</f>
        <v>#N/A</v>
      </c>
      <c r="I1526" s="45" t="e">
        <f>VLOOKUP($A1526,EVID_OSEVU!$A$1:$M$4972,10,FALSE)</f>
        <v>#N/A</v>
      </c>
      <c r="J1526" s="58" t="e">
        <f>VLOOKUP($A1526,EVID_OSEVU!$A$1:$M$4972,11,FALSE)</f>
        <v>#N/A</v>
      </c>
      <c r="K1526" s="33"/>
      <c r="L1526" s="45" t="e">
        <f>VLOOKUP(EVID_PASTVY!H1526,KATEGORIE_ZVIRAT!$B$2:$M$31,6,FALSE)*K1526</f>
        <v>#N/A</v>
      </c>
      <c r="M1526" s="33">
        <v>24</v>
      </c>
      <c r="N1526" s="45" t="e">
        <f>VLOOKUP(EVID_PASTVY!$H1526,KATEGORIE_ZVIRAT!$B$2:$M$31,8,FALSE)</f>
        <v>#N/A</v>
      </c>
      <c r="O1526" s="45" t="e">
        <f>VLOOKUP(EVID_PASTVY!$H1526,KATEGORIE_ZVIRAT!$B$2:$M$31,9,FALSE)</f>
        <v>#N/A</v>
      </c>
      <c r="P1526" s="54" t="e">
        <f>VLOOKUP(EVID_PASTVY!$H1526,KATEGORIE_ZVIRAT!$B$2:$M$31,7,FALSE)*L1526/1000*M1526/24*(F1526-E1526+1)/J1526</f>
        <v>#N/A</v>
      </c>
      <c r="Q1526" s="52" t="e">
        <f>VLOOKUP(EVID_PASTVY!$H1526,KATEGORIE_ZVIRAT!$B$2:$M$31,10,FALSE)*P1526*10</f>
        <v>#N/A</v>
      </c>
      <c r="R1526" s="52" t="e">
        <f>VLOOKUP(EVID_PASTVY!$H1526,KATEGORIE_ZVIRAT!$B$2:$M$31,11,FALSE)*P1526*10</f>
        <v>#N/A</v>
      </c>
      <c r="S1526" s="52" t="e">
        <f>VLOOKUP(EVID_PASTVY!$H1526,KATEGORIE_ZVIRAT!$B$2:$M$31,12,FALSE)*P1526*10</f>
        <v>#N/A</v>
      </c>
    </row>
    <row r="1527" spans="1:19" x14ac:dyDescent="0.2">
      <c r="A1527" s="32"/>
      <c r="B1527" s="37" t="e">
        <f>VLOOKUP($A1527,EVID_OSEVU!$A$1:$M$4972,2,FALSE)</f>
        <v>#N/A</v>
      </c>
      <c r="C1527" s="37" t="e">
        <f>VLOOKUP($A1527,EVID_OSEVU!$A$1:$M$4972,3,FALSE)</f>
        <v>#N/A</v>
      </c>
      <c r="D1527" s="45" t="e">
        <f>VLOOKUP($A1527,EVID_OSEVU!$A$1:$M$4972,4,FALSE)</f>
        <v>#N/A</v>
      </c>
      <c r="E1527" s="35"/>
      <c r="F1527" s="53"/>
      <c r="G1527" s="32"/>
      <c r="H1527" s="45" t="e">
        <f>VLOOKUP(G1527,Export7[#All],2,FALSE)</f>
        <v>#N/A</v>
      </c>
      <c r="I1527" s="45" t="e">
        <f>VLOOKUP($A1527,EVID_OSEVU!$A$1:$M$4972,10,FALSE)</f>
        <v>#N/A</v>
      </c>
      <c r="J1527" s="58" t="e">
        <f>VLOOKUP($A1527,EVID_OSEVU!$A$1:$M$4972,11,FALSE)</f>
        <v>#N/A</v>
      </c>
      <c r="K1527" s="33"/>
      <c r="L1527" s="45" t="e">
        <f>VLOOKUP(EVID_PASTVY!H1527,KATEGORIE_ZVIRAT!$B$2:$M$31,6,FALSE)*K1527</f>
        <v>#N/A</v>
      </c>
      <c r="M1527" s="33">
        <v>24</v>
      </c>
      <c r="N1527" s="45" t="e">
        <f>VLOOKUP(EVID_PASTVY!$H1527,KATEGORIE_ZVIRAT!$B$2:$M$31,8,FALSE)</f>
        <v>#N/A</v>
      </c>
      <c r="O1527" s="45" t="e">
        <f>VLOOKUP(EVID_PASTVY!$H1527,KATEGORIE_ZVIRAT!$B$2:$M$31,9,FALSE)</f>
        <v>#N/A</v>
      </c>
      <c r="P1527" s="54" t="e">
        <f>VLOOKUP(EVID_PASTVY!$H1527,KATEGORIE_ZVIRAT!$B$2:$M$31,7,FALSE)*L1527/1000*M1527/24*(F1527-E1527+1)/J1527</f>
        <v>#N/A</v>
      </c>
      <c r="Q1527" s="52" t="e">
        <f>VLOOKUP(EVID_PASTVY!$H1527,KATEGORIE_ZVIRAT!$B$2:$M$31,10,FALSE)*P1527*10</f>
        <v>#N/A</v>
      </c>
      <c r="R1527" s="52" t="e">
        <f>VLOOKUP(EVID_PASTVY!$H1527,KATEGORIE_ZVIRAT!$B$2:$M$31,11,FALSE)*P1527*10</f>
        <v>#N/A</v>
      </c>
      <c r="S1527" s="52" t="e">
        <f>VLOOKUP(EVID_PASTVY!$H1527,KATEGORIE_ZVIRAT!$B$2:$M$31,12,FALSE)*P1527*10</f>
        <v>#N/A</v>
      </c>
    </row>
    <row r="1528" spans="1:19" x14ac:dyDescent="0.2">
      <c r="A1528" s="32"/>
      <c r="B1528" s="37" t="e">
        <f>VLOOKUP($A1528,EVID_OSEVU!$A$1:$M$4972,2,FALSE)</f>
        <v>#N/A</v>
      </c>
      <c r="C1528" s="37" t="e">
        <f>VLOOKUP($A1528,EVID_OSEVU!$A$1:$M$4972,3,FALSE)</f>
        <v>#N/A</v>
      </c>
      <c r="D1528" s="45" t="e">
        <f>VLOOKUP($A1528,EVID_OSEVU!$A$1:$M$4972,4,FALSE)</f>
        <v>#N/A</v>
      </c>
      <c r="E1528" s="35"/>
      <c r="F1528" s="53"/>
      <c r="G1528" s="32"/>
      <c r="H1528" s="45" t="e">
        <f>VLOOKUP(G1528,Export7[#All],2,FALSE)</f>
        <v>#N/A</v>
      </c>
      <c r="I1528" s="45" t="e">
        <f>VLOOKUP($A1528,EVID_OSEVU!$A$1:$M$4972,10,FALSE)</f>
        <v>#N/A</v>
      </c>
      <c r="J1528" s="58" t="e">
        <f>VLOOKUP($A1528,EVID_OSEVU!$A$1:$M$4972,11,FALSE)</f>
        <v>#N/A</v>
      </c>
      <c r="K1528" s="33"/>
      <c r="L1528" s="45" t="e">
        <f>VLOOKUP(EVID_PASTVY!H1528,KATEGORIE_ZVIRAT!$B$2:$M$31,6,FALSE)*K1528</f>
        <v>#N/A</v>
      </c>
      <c r="M1528" s="33">
        <v>24</v>
      </c>
      <c r="N1528" s="45" t="e">
        <f>VLOOKUP(EVID_PASTVY!$H1528,KATEGORIE_ZVIRAT!$B$2:$M$31,8,FALSE)</f>
        <v>#N/A</v>
      </c>
      <c r="O1528" s="45" t="e">
        <f>VLOOKUP(EVID_PASTVY!$H1528,KATEGORIE_ZVIRAT!$B$2:$M$31,9,FALSE)</f>
        <v>#N/A</v>
      </c>
      <c r="P1528" s="54" t="e">
        <f>VLOOKUP(EVID_PASTVY!$H1528,KATEGORIE_ZVIRAT!$B$2:$M$31,7,FALSE)*L1528/1000*M1528/24*(F1528-E1528+1)/J1528</f>
        <v>#N/A</v>
      </c>
      <c r="Q1528" s="52" t="e">
        <f>VLOOKUP(EVID_PASTVY!$H1528,KATEGORIE_ZVIRAT!$B$2:$M$31,10,FALSE)*P1528*10</f>
        <v>#N/A</v>
      </c>
      <c r="R1528" s="52" t="e">
        <f>VLOOKUP(EVID_PASTVY!$H1528,KATEGORIE_ZVIRAT!$B$2:$M$31,11,FALSE)*P1528*10</f>
        <v>#N/A</v>
      </c>
      <c r="S1528" s="52" t="e">
        <f>VLOOKUP(EVID_PASTVY!$H1528,KATEGORIE_ZVIRAT!$B$2:$M$31,12,FALSE)*P1528*10</f>
        <v>#N/A</v>
      </c>
    </row>
    <row r="1529" spans="1:19" x14ac:dyDescent="0.2">
      <c r="A1529" s="32"/>
      <c r="B1529" s="37" t="e">
        <f>VLOOKUP($A1529,EVID_OSEVU!$A$1:$M$4972,2,FALSE)</f>
        <v>#N/A</v>
      </c>
      <c r="C1529" s="37" t="e">
        <f>VLOOKUP($A1529,EVID_OSEVU!$A$1:$M$4972,3,FALSE)</f>
        <v>#N/A</v>
      </c>
      <c r="D1529" s="45" t="e">
        <f>VLOOKUP($A1529,EVID_OSEVU!$A$1:$M$4972,4,FALSE)</f>
        <v>#N/A</v>
      </c>
      <c r="E1529" s="35"/>
      <c r="F1529" s="53"/>
      <c r="G1529" s="32"/>
      <c r="H1529" s="45" t="e">
        <f>VLOOKUP(G1529,Export7[#All],2,FALSE)</f>
        <v>#N/A</v>
      </c>
      <c r="I1529" s="45" t="e">
        <f>VLOOKUP($A1529,EVID_OSEVU!$A$1:$M$4972,10,FALSE)</f>
        <v>#N/A</v>
      </c>
      <c r="J1529" s="58" t="e">
        <f>VLOOKUP($A1529,EVID_OSEVU!$A$1:$M$4972,11,FALSE)</f>
        <v>#N/A</v>
      </c>
      <c r="K1529" s="33"/>
      <c r="L1529" s="45" t="e">
        <f>VLOOKUP(EVID_PASTVY!H1529,KATEGORIE_ZVIRAT!$B$2:$M$31,6,FALSE)*K1529</f>
        <v>#N/A</v>
      </c>
      <c r="M1529" s="33">
        <v>24</v>
      </c>
      <c r="N1529" s="45" t="e">
        <f>VLOOKUP(EVID_PASTVY!$H1529,KATEGORIE_ZVIRAT!$B$2:$M$31,8,FALSE)</f>
        <v>#N/A</v>
      </c>
      <c r="O1529" s="45" t="e">
        <f>VLOOKUP(EVID_PASTVY!$H1529,KATEGORIE_ZVIRAT!$B$2:$M$31,9,FALSE)</f>
        <v>#N/A</v>
      </c>
      <c r="P1529" s="54" t="e">
        <f>VLOOKUP(EVID_PASTVY!$H1529,KATEGORIE_ZVIRAT!$B$2:$M$31,7,FALSE)*L1529/1000*M1529/24*(F1529-E1529+1)/J1529</f>
        <v>#N/A</v>
      </c>
      <c r="Q1529" s="52" t="e">
        <f>VLOOKUP(EVID_PASTVY!$H1529,KATEGORIE_ZVIRAT!$B$2:$M$31,10,FALSE)*P1529*10</f>
        <v>#N/A</v>
      </c>
      <c r="R1529" s="52" t="e">
        <f>VLOOKUP(EVID_PASTVY!$H1529,KATEGORIE_ZVIRAT!$B$2:$M$31,11,FALSE)*P1529*10</f>
        <v>#N/A</v>
      </c>
      <c r="S1529" s="52" t="e">
        <f>VLOOKUP(EVID_PASTVY!$H1529,KATEGORIE_ZVIRAT!$B$2:$M$31,12,FALSE)*P1529*10</f>
        <v>#N/A</v>
      </c>
    </row>
    <row r="1530" spans="1:19" x14ac:dyDescent="0.2">
      <c r="A1530" s="32"/>
      <c r="B1530" s="37" t="e">
        <f>VLOOKUP($A1530,EVID_OSEVU!$A$1:$M$4972,2,FALSE)</f>
        <v>#N/A</v>
      </c>
      <c r="C1530" s="37" t="e">
        <f>VLOOKUP($A1530,EVID_OSEVU!$A$1:$M$4972,3,FALSE)</f>
        <v>#N/A</v>
      </c>
      <c r="D1530" s="45" t="e">
        <f>VLOOKUP($A1530,EVID_OSEVU!$A$1:$M$4972,4,FALSE)</f>
        <v>#N/A</v>
      </c>
      <c r="E1530" s="35"/>
      <c r="F1530" s="53"/>
      <c r="G1530" s="32"/>
      <c r="H1530" s="45" t="e">
        <f>VLOOKUP(G1530,Export7[#All],2,FALSE)</f>
        <v>#N/A</v>
      </c>
      <c r="I1530" s="45" t="e">
        <f>VLOOKUP($A1530,EVID_OSEVU!$A$1:$M$4972,10,FALSE)</f>
        <v>#N/A</v>
      </c>
      <c r="J1530" s="58" t="e">
        <f>VLOOKUP($A1530,EVID_OSEVU!$A$1:$M$4972,11,FALSE)</f>
        <v>#N/A</v>
      </c>
      <c r="K1530" s="33"/>
      <c r="L1530" s="45" t="e">
        <f>VLOOKUP(EVID_PASTVY!H1530,KATEGORIE_ZVIRAT!$B$2:$M$31,6,FALSE)*K1530</f>
        <v>#N/A</v>
      </c>
      <c r="M1530" s="33">
        <v>24</v>
      </c>
      <c r="N1530" s="45" t="e">
        <f>VLOOKUP(EVID_PASTVY!$H1530,KATEGORIE_ZVIRAT!$B$2:$M$31,8,FALSE)</f>
        <v>#N/A</v>
      </c>
      <c r="O1530" s="45" t="e">
        <f>VLOOKUP(EVID_PASTVY!$H1530,KATEGORIE_ZVIRAT!$B$2:$M$31,9,FALSE)</f>
        <v>#N/A</v>
      </c>
      <c r="P1530" s="54" t="e">
        <f>VLOOKUP(EVID_PASTVY!$H1530,KATEGORIE_ZVIRAT!$B$2:$M$31,7,FALSE)*L1530/1000*M1530/24*(F1530-E1530+1)/J1530</f>
        <v>#N/A</v>
      </c>
      <c r="Q1530" s="52" t="e">
        <f>VLOOKUP(EVID_PASTVY!$H1530,KATEGORIE_ZVIRAT!$B$2:$M$31,10,FALSE)*P1530*10</f>
        <v>#N/A</v>
      </c>
      <c r="R1530" s="52" t="e">
        <f>VLOOKUP(EVID_PASTVY!$H1530,KATEGORIE_ZVIRAT!$B$2:$M$31,11,FALSE)*P1530*10</f>
        <v>#N/A</v>
      </c>
      <c r="S1530" s="52" t="e">
        <f>VLOOKUP(EVID_PASTVY!$H1530,KATEGORIE_ZVIRAT!$B$2:$M$31,12,FALSE)*P1530*10</f>
        <v>#N/A</v>
      </c>
    </row>
    <row r="1531" spans="1:19" x14ac:dyDescent="0.2">
      <c r="A1531" s="32"/>
      <c r="B1531" s="37" t="e">
        <f>VLOOKUP($A1531,EVID_OSEVU!$A$1:$M$4972,2,FALSE)</f>
        <v>#N/A</v>
      </c>
      <c r="C1531" s="37" t="e">
        <f>VLOOKUP($A1531,EVID_OSEVU!$A$1:$M$4972,3,FALSE)</f>
        <v>#N/A</v>
      </c>
      <c r="D1531" s="45" t="e">
        <f>VLOOKUP($A1531,EVID_OSEVU!$A$1:$M$4972,4,FALSE)</f>
        <v>#N/A</v>
      </c>
      <c r="E1531" s="35"/>
      <c r="F1531" s="53"/>
      <c r="G1531" s="32"/>
      <c r="H1531" s="45" t="e">
        <f>VLOOKUP(G1531,Export7[#All],2,FALSE)</f>
        <v>#N/A</v>
      </c>
      <c r="I1531" s="45" t="e">
        <f>VLOOKUP($A1531,EVID_OSEVU!$A$1:$M$4972,10,FALSE)</f>
        <v>#N/A</v>
      </c>
      <c r="J1531" s="58" t="e">
        <f>VLOOKUP($A1531,EVID_OSEVU!$A$1:$M$4972,11,FALSE)</f>
        <v>#N/A</v>
      </c>
      <c r="K1531" s="33"/>
      <c r="L1531" s="45" t="e">
        <f>VLOOKUP(EVID_PASTVY!H1531,KATEGORIE_ZVIRAT!$B$2:$M$31,6,FALSE)*K1531</f>
        <v>#N/A</v>
      </c>
      <c r="M1531" s="33">
        <v>24</v>
      </c>
      <c r="N1531" s="45" t="e">
        <f>VLOOKUP(EVID_PASTVY!$H1531,KATEGORIE_ZVIRAT!$B$2:$M$31,8,FALSE)</f>
        <v>#N/A</v>
      </c>
      <c r="O1531" s="45" t="e">
        <f>VLOOKUP(EVID_PASTVY!$H1531,KATEGORIE_ZVIRAT!$B$2:$M$31,9,FALSE)</f>
        <v>#N/A</v>
      </c>
      <c r="P1531" s="54" t="e">
        <f>VLOOKUP(EVID_PASTVY!$H1531,KATEGORIE_ZVIRAT!$B$2:$M$31,7,FALSE)*L1531/1000*M1531/24*(F1531-E1531+1)/J1531</f>
        <v>#N/A</v>
      </c>
      <c r="Q1531" s="52" t="e">
        <f>VLOOKUP(EVID_PASTVY!$H1531,KATEGORIE_ZVIRAT!$B$2:$M$31,10,FALSE)*P1531*10</f>
        <v>#N/A</v>
      </c>
      <c r="R1531" s="52" t="e">
        <f>VLOOKUP(EVID_PASTVY!$H1531,KATEGORIE_ZVIRAT!$B$2:$M$31,11,FALSE)*P1531*10</f>
        <v>#N/A</v>
      </c>
      <c r="S1531" s="52" t="e">
        <f>VLOOKUP(EVID_PASTVY!$H1531,KATEGORIE_ZVIRAT!$B$2:$M$31,12,FALSE)*P1531*10</f>
        <v>#N/A</v>
      </c>
    </row>
    <row r="1532" spans="1:19" x14ac:dyDescent="0.2">
      <c r="A1532" s="32"/>
      <c r="B1532" s="37" t="e">
        <f>VLOOKUP($A1532,EVID_OSEVU!$A$1:$M$4972,2,FALSE)</f>
        <v>#N/A</v>
      </c>
      <c r="C1532" s="37" t="e">
        <f>VLOOKUP($A1532,EVID_OSEVU!$A$1:$M$4972,3,FALSE)</f>
        <v>#N/A</v>
      </c>
      <c r="D1532" s="45" t="e">
        <f>VLOOKUP($A1532,EVID_OSEVU!$A$1:$M$4972,4,FALSE)</f>
        <v>#N/A</v>
      </c>
      <c r="E1532" s="35"/>
      <c r="F1532" s="53"/>
      <c r="G1532" s="32"/>
      <c r="H1532" s="45" t="e">
        <f>VLOOKUP(G1532,Export7[#All],2,FALSE)</f>
        <v>#N/A</v>
      </c>
      <c r="I1532" s="45" t="e">
        <f>VLOOKUP($A1532,EVID_OSEVU!$A$1:$M$4972,10,FALSE)</f>
        <v>#N/A</v>
      </c>
      <c r="J1532" s="58" t="e">
        <f>VLOOKUP($A1532,EVID_OSEVU!$A$1:$M$4972,11,FALSE)</f>
        <v>#N/A</v>
      </c>
      <c r="K1532" s="33"/>
      <c r="L1532" s="45" t="e">
        <f>VLOOKUP(EVID_PASTVY!H1532,KATEGORIE_ZVIRAT!$B$2:$M$31,6,FALSE)*K1532</f>
        <v>#N/A</v>
      </c>
      <c r="M1532" s="33">
        <v>24</v>
      </c>
      <c r="N1532" s="45" t="e">
        <f>VLOOKUP(EVID_PASTVY!$H1532,KATEGORIE_ZVIRAT!$B$2:$M$31,8,FALSE)</f>
        <v>#N/A</v>
      </c>
      <c r="O1532" s="45" t="e">
        <f>VLOOKUP(EVID_PASTVY!$H1532,KATEGORIE_ZVIRAT!$B$2:$M$31,9,FALSE)</f>
        <v>#N/A</v>
      </c>
      <c r="P1532" s="54" t="e">
        <f>VLOOKUP(EVID_PASTVY!$H1532,KATEGORIE_ZVIRAT!$B$2:$M$31,7,FALSE)*L1532/1000*M1532/24*(F1532-E1532+1)/J1532</f>
        <v>#N/A</v>
      </c>
      <c r="Q1532" s="52" t="e">
        <f>VLOOKUP(EVID_PASTVY!$H1532,KATEGORIE_ZVIRAT!$B$2:$M$31,10,FALSE)*P1532*10</f>
        <v>#N/A</v>
      </c>
      <c r="R1532" s="52" t="e">
        <f>VLOOKUP(EVID_PASTVY!$H1532,KATEGORIE_ZVIRAT!$B$2:$M$31,11,FALSE)*P1532*10</f>
        <v>#N/A</v>
      </c>
      <c r="S1532" s="52" t="e">
        <f>VLOOKUP(EVID_PASTVY!$H1532,KATEGORIE_ZVIRAT!$B$2:$M$31,12,FALSE)*P1532*10</f>
        <v>#N/A</v>
      </c>
    </row>
    <row r="1533" spans="1:19" x14ac:dyDescent="0.2">
      <c r="A1533" s="32"/>
      <c r="B1533" s="37" t="e">
        <f>VLOOKUP($A1533,EVID_OSEVU!$A$1:$M$4972,2,FALSE)</f>
        <v>#N/A</v>
      </c>
      <c r="C1533" s="37" t="e">
        <f>VLOOKUP($A1533,EVID_OSEVU!$A$1:$M$4972,3,FALSE)</f>
        <v>#N/A</v>
      </c>
      <c r="D1533" s="45" t="e">
        <f>VLOOKUP($A1533,EVID_OSEVU!$A$1:$M$4972,4,FALSE)</f>
        <v>#N/A</v>
      </c>
      <c r="E1533" s="35"/>
      <c r="F1533" s="53"/>
      <c r="G1533" s="32"/>
      <c r="H1533" s="45" t="e">
        <f>VLOOKUP(G1533,Export7[#All],2,FALSE)</f>
        <v>#N/A</v>
      </c>
      <c r="I1533" s="45" t="e">
        <f>VLOOKUP($A1533,EVID_OSEVU!$A$1:$M$4972,10,FALSE)</f>
        <v>#N/A</v>
      </c>
      <c r="J1533" s="58" t="e">
        <f>VLOOKUP($A1533,EVID_OSEVU!$A$1:$M$4972,11,FALSE)</f>
        <v>#N/A</v>
      </c>
      <c r="K1533" s="33"/>
      <c r="L1533" s="45" t="e">
        <f>VLOOKUP(EVID_PASTVY!H1533,KATEGORIE_ZVIRAT!$B$2:$M$31,6,FALSE)*K1533</f>
        <v>#N/A</v>
      </c>
      <c r="M1533" s="33">
        <v>24</v>
      </c>
      <c r="N1533" s="45" t="e">
        <f>VLOOKUP(EVID_PASTVY!$H1533,KATEGORIE_ZVIRAT!$B$2:$M$31,8,FALSE)</f>
        <v>#N/A</v>
      </c>
      <c r="O1533" s="45" t="e">
        <f>VLOOKUP(EVID_PASTVY!$H1533,KATEGORIE_ZVIRAT!$B$2:$M$31,9,FALSE)</f>
        <v>#N/A</v>
      </c>
      <c r="P1533" s="54" t="e">
        <f>VLOOKUP(EVID_PASTVY!$H1533,KATEGORIE_ZVIRAT!$B$2:$M$31,7,FALSE)*L1533/1000*M1533/24*(F1533-E1533+1)/J1533</f>
        <v>#N/A</v>
      </c>
      <c r="Q1533" s="52" t="e">
        <f>VLOOKUP(EVID_PASTVY!$H1533,KATEGORIE_ZVIRAT!$B$2:$M$31,10,FALSE)*P1533*10</f>
        <v>#N/A</v>
      </c>
      <c r="R1533" s="52" t="e">
        <f>VLOOKUP(EVID_PASTVY!$H1533,KATEGORIE_ZVIRAT!$B$2:$M$31,11,FALSE)*P1533*10</f>
        <v>#N/A</v>
      </c>
      <c r="S1533" s="52" t="e">
        <f>VLOOKUP(EVID_PASTVY!$H1533,KATEGORIE_ZVIRAT!$B$2:$M$31,12,FALSE)*P1533*10</f>
        <v>#N/A</v>
      </c>
    </row>
    <row r="1534" spans="1:19" x14ac:dyDescent="0.2">
      <c r="A1534" s="32"/>
      <c r="B1534" s="37" t="e">
        <f>VLOOKUP($A1534,EVID_OSEVU!$A$1:$M$4972,2,FALSE)</f>
        <v>#N/A</v>
      </c>
      <c r="C1534" s="37" t="e">
        <f>VLOOKUP($A1534,EVID_OSEVU!$A$1:$M$4972,3,FALSE)</f>
        <v>#N/A</v>
      </c>
      <c r="D1534" s="45" t="e">
        <f>VLOOKUP($A1534,EVID_OSEVU!$A$1:$M$4972,4,FALSE)</f>
        <v>#N/A</v>
      </c>
      <c r="E1534" s="35"/>
      <c r="F1534" s="53"/>
      <c r="G1534" s="32"/>
      <c r="H1534" s="45" t="e">
        <f>VLOOKUP(G1534,Export7[#All],2,FALSE)</f>
        <v>#N/A</v>
      </c>
      <c r="I1534" s="45" t="e">
        <f>VLOOKUP($A1534,EVID_OSEVU!$A$1:$M$4972,10,FALSE)</f>
        <v>#N/A</v>
      </c>
      <c r="J1534" s="58" t="e">
        <f>VLOOKUP($A1534,EVID_OSEVU!$A$1:$M$4972,11,FALSE)</f>
        <v>#N/A</v>
      </c>
      <c r="K1534" s="33"/>
      <c r="L1534" s="45" t="e">
        <f>VLOOKUP(EVID_PASTVY!H1534,KATEGORIE_ZVIRAT!$B$2:$M$31,6,FALSE)*K1534</f>
        <v>#N/A</v>
      </c>
      <c r="M1534" s="33">
        <v>24</v>
      </c>
      <c r="N1534" s="45" t="e">
        <f>VLOOKUP(EVID_PASTVY!$H1534,KATEGORIE_ZVIRAT!$B$2:$M$31,8,FALSE)</f>
        <v>#N/A</v>
      </c>
      <c r="O1534" s="45" t="e">
        <f>VLOOKUP(EVID_PASTVY!$H1534,KATEGORIE_ZVIRAT!$B$2:$M$31,9,FALSE)</f>
        <v>#N/A</v>
      </c>
      <c r="P1534" s="54" t="e">
        <f>VLOOKUP(EVID_PASTVY!$H1534,KATEGORIE_ZVIRAT!$B$2:$M$31,7,FALSE)*L1534/1000*M1534/24*(F1534-E1534+1)/J1534</f>
        <v>#N/A</v>
      </c>
      <c r="Q1534" s="52" t="e">
        <f>VLOOKUP(EVID_PASTVY!$H1534,KATEGORIE_ZVIRAT!$B$2:$M$31,10,FALSE)*P1534*10</f>
        <v>#N/A</v>
      </c>
      <c r="R1534" s="52" t="e">
        <f>VLOOKUP(EVID_PASTVY!$H1534,KATEGORIE_ZVIRAT!$B$2:$M$31,11,FALSE)*P1534*10</f>
        <v>#N/A</v>
      </c>
      <c r="S1534" s="52" t="e">
        <f>VLOOKUP(EVID_PASTVY!$H1534,KATEGORIE_ZVIRAT!$B$2:$M$31,12,FALSE)*P1534*10</f>
        <v>#N/A</v>
      </c>
    </row>
    <row r="1535" spans="1:19" x14ac:dyDescent="0.2">
      <c r="A1535" s="32"/>
      <c r="B1535" s="37" t="e">
        <f>VLOOKUP($A1535,EVID_OSEVU!$A$1:$M$4972,2,FALSE)</f>
        <v>#N/A</v>
      </c>
      <c r="C1535" s="37" t="e">
        <f>VLOOKUP($A1535,EVID_OSEVU!$A$1:$M$4972,3,FALSE)</f>
        <v>#N/A</v>
      </c>
      <c r="D1535" s="45" t="e">
        <f>VLOOKUP($A1535,EVID_OSEVU!$A$1:$M$4972,4,FALSE)</f>
        <v>#N/A</v>
      </c>
      <c r="E1535" s="35"/>
      <c r="F1535" s="53"/>
      <c r="G1535" s="32"/>
      <c r="H1535" s="45" t="e">
        <f>VLOOKUP(G1535,Export7[#All],2,FALSE)</f>
        <v>#N/A</v>
      </c>
      <c r="I1535" s="45" t="e">
        <f>VLOOKUP($A1535,EVID_OSEVU!$A$1:$M$4972,10,FALSE)</f>
        <v>#N/A</v>
      </c>
      <c r="J1535" s="58" t="e">
        <f>VLOOKUP($A1535,EVID_OSEVU!$A$1:$M$4972,11,FALSE)</f>
        <v>#N/A</v>
      </c>
      <c r="K1535" s="33"/>
      <c r="L1535" s="45" t="e">
        <f>VLOOKUP(EVID_PASTVY!H1535,KATEGORIE_ZVIRAT!$B$2:$M$31,6,FALSE)*K1535</f>
        <v>#N/A</v>
      </c>
      <c r="M1535" s="33">
        <v>24</v>
      </c>
      <c r="N1535" s="45" t="e">
        <f>VLOOKUP(EVID_PASTVY!$H1535,KATEGORIE_ZVIRAT!$B$2:$M$31,8,FALSE)</f>
        <v>#N/A</v>
      </c>
      <c r="O1535" s="45" t="e">
        <f>VLOOKUP(EVID_PASTVY!$H1535,KATEGORIE_ZVIRAT!$B$2:$M$31,9,FALSE)</f>
        <v>#N/A</v>
      </c>
      <c r="P1535" s="54" t="e">
        <f>VLOOKUP(EVID_PASTVY!$H1535,KATEGORIE_ZVIRAT!$B$2:$M$31,7,FALSE)*L1535/1000*M1535/24*(F1535-E1535+1)/J1535</f>
        <v>#N/A</v>
      </c>
      <c r="Q1535" s="52" t="e">
        <f>VLOOKUP(EVID_PASTVY!$H1535,KATEGORIE_ZVIRAT!$B$2:$M$31,10,FALSE)*P1535*10</f>
        <v>#N/A</v>
      </c>
      <c r="R1535" s="52" t="e">
        <f>VLOOKUP(EVID_PASTVY!$H1535,KATEGORIE_ZVIRAT!$B$2:$M$31,11,FALSE)*P1535*10</f>
        <v>#N/A</v>
      </c>
      <c r="S1535" s="52" t="e">
        <f>VLOOKUP(EVID_PASTVY!$H1535,KATEGORIE_ZVIRAT!$B$2:$M$31,12,FALSE)*P1535*10</f>
        <v>#N/A</v>
      </c>
    </row>
    <row r="1536" spans="1:19" x14ac:dyDescent="0.2">
      <c r="A1536" s="32"/>
      <c r="B1536" s="37" t="e">
        <f>VLOOKUP($A1536,EVID_OSEVU!$A$1:$M$4972,2,FALSE)</f>
        <v>#N/A</v>
      </c>
      <c r="C1536" s="37" t="e">
        <f>VLOOKUP($A1536,EVID_OSEVU!$A$1:$M$4972,3,FALSE)</f>
        <v>#N/A</v>
      </c>
      <c r="D1536" s="45" t="e">
        <f>VLOOKUP($A1536,EVID_OSEVU!$A$1:$M$4972,4,FALSE)</f>
        <v>#N/A</v>
      </c>
      <c r="E1536" s="35"/>
      <c r="F1536" s="53"/>
      <c r="G1536" s="32"/>
      <c r="H1536" s="45" t="e">
        <f>VLOOKUP(G1536,Export7[#All],2,FALSE)</f>
        <v>#N/A</v>
      </c>
      <c r="I1536" s="45" t="e">
        <f>VLOOKUP($A1536,EVID_OSEVU!$A$1:$M$4972,10,FALSE)</f>
        <v>#N/A</v>
      </c>
      <c r="J1536" s="58" t="e">
        <f>VLOOKUP($A1536,EVID_OSEVU!$A$1:$M$4972,11,FALSE)</f>
        <v>#N/A</v>
      </c>
      <c r="K1536" s="33"/>
      <c r="L1536" s="45" t="e">
        <f>VLOOKUP(EVID_PASTVY!H1536,KATEGORIE_ZVIRAT!$B$2:$M$31,6,FALSE)*K1536</f>
        <v>#N/A</v>
      </c>
      <c r="M1536" s="33">
        <v>24</v>
      </c>
      <c r="N1536" s="45" t="e">
        <f>VLOOKUP(EVID_PASTVY!$H1536,KATEGORIE_ZVIRAT!$B$2:$M$31,8,FALSE)</f>
        <v>#N/A</v>
      </c>
      <c r="O1536" s="45" t="e">
        <f>VLOOKUP(EVID_PASTVY!$H1536,KATEGORIE_ZVIRAT!$B$2:$M$31,9,FALSE)</f>
        <v>#N/A</v>
      </c>
      <c r="P1536" s="54" t="e">
        <f>VLOOKUP(EVID_PASTVY!$H1536,KATEGORIE_ZVIRAT!$B$2:$M$31,7,FALSE)*L1536/1000*M1536/24*(F1536-E1536+1)/J1536</f>
        <v>#N/A</v>
      </c>
      <c r="Q1536" s="52" t="e">
        <f>VLOOKUP(EVID_PASTVY!$H1536,KATEGORIE_ZVIRAT!$B$2:$M$31,10,FALSE)*P1536*10</f>
        <v>#N/A</v>
      </c>
      <c r="R1536" s="52" t="e">
        <f>VLOOKUP(EVID_PASTVY!$H1536,KATEGORIE_ZVIRAT!$B$2:$M$31,11,FALSE)*P1536*10</f>
        <v>#N/A</v>
      </c>
      <c r="S1536" s="52" t="e">
        <f>VLOOKUP(EVID_PASTVY!$H1536,KATEGORIE_ZVIRAT!$B$2:$M$31,12,FALSE)*P1536*10</f>
        <v>#N/A</v>
      </c>
    </row>
    <row r="1537" spans="1:19" x14ac:dyDescent="0.2">
      <c r="A1537" s="32"/>
      <c r="B1537" s="37" t="e">
        <f>VLOOKUP($A1537,EVID_OSEVU!$A$1:$M$4972,2,FALSE)</f>
        <v>#N/A</v>
      </c>
      <c r="C1537" s="37" t="e">
        <f>VLOOKUP($A1537,EVID_OSEVU!$A$1:$M$4972,3,FALSE)</f>
        <v>#N/A</v>
      </c>
      <c r="D1537" s="45" t="e">
        <f>VLOOKUP($A1537,EVID_OSEVU!$A$1:$M$4972,4,FALSE)</f>
        <v>#N/A</v>
      </c>
      <c r="E1537" s="35"/>
      <c r="F1537" s="53"/>
      <c r="G1537" s="32"/>
      <c r="H1537" s="45" t="e">
        <f>VLOOKUP(G1537,Export7[#All],2,FALSE)</f>
        <v>#N/A</v>
      </c>
      <c r="I1537" s="45" t="e">
        <f>VLOOKUP($A1537,EVID_OSEVU!$A$1:$M$4972,10,FALSE)</f>
        <v>#N/A</v>
      </c>
      <c r="J1537" s="58" t="e">
        <f>VLOOKUP($A1537,EVID_OSEVU!$A$1:$M$4972,11,FALSE)</f>
        <v>#N/A</v>
      </c>
      <c r="K1537" s="33"/>
      <c r="L1537" s="45" t="e">
        <f>VLOOKUP(EVID_PASTVY!H1537,KATEGORIE_ZVIRAT!$B$2:$M$31,6,FALSE)*K1537</f>
        <v>#N/A</v>
      </c>
      <c r="M1537" s="33">
        <v>24</v>
      </c>
      <c r="N1537" s="45" t="e">
        <f>VLOOKUP(EVID_PASTVY!$H1537,KATEGORIE_ZVIRAT!$B$2:$M$31,8,FALSE)</f>
        <v>#N/A</v>
      </c>
      <c r="O1537" s="45" t="e">
        <f>VLOOKUP(EVID_PASTVY!$H1537,KATEGORIE_ZVIRAT!$B$2:$M$31,9,FALSE)</f>
        <v>#N/A</v>
      </c>
      <c r="P1537" s="54" t="e">
        <f>VLOOKUP(EVID_PASTVY!$H1537,KATEGORIE_ZVIRAT!$B$2:$M$31,7,FALSE)*L1537/1000*M1537/24*(F1537-E1537+1)/J1537</f>
        <v>#N/A</v>
      </c>
      <c r="Q1537" s="52" t="e">
        <f>VLOOKUP(EVID_PASTVY!$H1537,KATEGORIE_ZVIRAT!$B$2:$M$31,10,FALSE)*P1537*10</f>
        <v>#N/A</v>
      </c>
      <c r="R1537" s="52" t="e">
        <f>VLOOKUP(EVID_PASTVY!$H1537,KATEGORIE_ZVIRAT!$B$2:$M$31,11,FALSE)*P1537*10</f>
        <v>#N/A</v>
      </c>
      <c r="S1537" s="52" t="e">
        <f>VLOOKUP(EVID_PASTVY!$H1537,KATEGORIE_ZVIRAT!$B$2:$M$31,12,FALSE)*P1537*10</f>
        <v>#N/A</v>
      </c>
    </row>
    <row r="1538" spans="1:19" x14ac:dyDescent="0.2">
      <c r="A1538" s="32"/>
      <c r="B1538" s="37" t="e">
        <f>VLOOKUP($A1538,EVID_OSEVU!$A$1:$M$4972,2,FALSE)</f>
        <v>#N/A</v>
      </c>
      <c r="C1538" s="37" t="e">
        <f>VLOOKUP($A1538,EVID_OSEVU!$A$1:$M$4972,3,FALSE)</f>
        <v>#N/A</v>
      </c>
      <c r="D1538" s="45" t="e">
        <f>VLOOKUP($A1538,EVID_OSEVU!$A$1:$M$4972,4,FALSE)</f>
        <v>#N/A</v>
      </c>
      <c r="E1538" s="35"/>
      <c r="F1538" s="53"/>
      <c r="G1538" s="32"/>
      <c r="H1538" s="45" t="e">
        <f>VLOOKUP(G1538,Export7[#All],2,FALSE)</f>
        <v>#N/A</v>
      </c>
      <c r="I1538" s="45" t="e">
        <f>VLOOKUP($A1538,EVID_OSEVU!$A$1:$M$4972,10,FALSE)</f>
        <v>#N/A</v>
      </c>
      <c r="J1538" s="58" t="e">
        <f>VLOOKUP($A1538,EVID_OSEVU!$A$1:$M$4972,11,FALSE)</f>
        <v>#N/A</v>
      </c>
      <c r="K1538" s="33"/>
      <c r="L1538" s="45" t="e">
        <f>VLOOKUP(EVID_PASTVY!H1538,KATEGORIE_ZVIRAT!$B$2:$M$31,6,FALSE)*K1538</f>
        <v>#N/A</v>
      </c>
      <c r="M1538" s="33">
        <v>24</v>
      </c>
      <c r="N1538" s="45" t="e">
        <f>VLOOKUP(EVID_PASTVY!$H1538,KATEGORIE_ZVIRAT!$B$2:$M$31,8,FALSE)</f>
        <v>#N/A</v>
      </c>
      <c r="O1538" s="45" t="e">
        <f>VLOOKUP(EVID_PASTVY!$H1538,KATEGORIE_ZVIRAT!$B$2:$M$31,9,FALSE)</f>
        <v>#N/A</v>
      </c>
      <c r="P1538" s="54" t="e">
        <f>VLOOKUP(EVID_PASTVY!$H1538,KATEGORIE_ZVIRAT!$B$2:$M$31,7,FALSE)*L1538/1000*M1538/24*(F1538-E1538+1)/J1538</f>
        <v>#N/A</v>
      </c>
      <c r="Q1538" s="52" t="e">
        <f>VLOOKUP(EVID_PASTVY!$H1538,KATEGORIE_ZVIRAT!$B$2:$M$31,10,FALSE)*P1538*10</f>
        <v>#N/A</v>
      </c>
      <c r="R1538" s="52" t="e">
        <f>VLOOKUP(EVID_PASTVY!$H1538,KATEGORIE_ZVIRAT!$B$2:$M$31,11,FALSE)*P1538*10</f>
        <v>#N/A</v>
      </c>
      <c r="S1538" s="52" t="e">
        <f>VLOOKUP(EVID_PASTVY!$H1538,KATEGORIE_ZVIRAT!$B$2:$M$31,12,FALSE)*P1538*10</f>
        <v>#N/A</v>
      </c>
    </row>
    <row r="1539" spans="1:19" x14ac:dyDescent="0.2">
      <c r="A1539" s="32"/>
      <c r="B1539" s="37" t="e">
        <f>VLOOKUP($A1539,EVID_OSEVU!$A$1:$M$4972,2,FALSE)</f>
        <v>#N/A</v>
      </c>
      <c r="C1539" s="37" t="e">
        <f>VLOOKUP($A1539,EVID_OSEVU!$A$1:$M$4972,3,FALSE)</f>
        <v>#N/A</v>
      </c>
      <c r="D1539" s="45" t="e">
        <f>VLOOKUP($A1539,EVID_OSEVU!$A$1:$M$4972,4,FALSE)</f>
        <v>#N/A</v>
      </c>
      <c r="E1539" s="35"/>
      <c r="F1539" s="53"/>
      <c r="G1539" s="32"/>
      <c r="H1539" s="45" t="e">
        <f>VLOOKUP(G1539,Export7[#All],2,FALSE)</f>
        <v>#N/A</v>
      </c>
      <c r="I1539" s="45" t="e">
        <f>VLOOKUP($A1539,EVID_OSEVU!$A$1:$M$4972,10,FALSE)</f>
        <v>#N/A</v>
      </c>
      <c r="J1539" s="58" t="e">
        <f>VLOOKUP($A1539,EVID_OSEVU!$A$1:$M$4972,11,FALSE)</f>
        <v>#N/A</v>
      </c>
      <c r="K1539" s="33"/>
      <c r="L1539" s="45" t="e">
        <f>VLOOKUP(EVID_PASTVY!H1539,KATEGORIE_ZVIRAT!$B$2:$M$31,6,FALSE)*K1539</f>
        <v>#N/A</v>
      </c>
      <c r="M1539" s="33">
        <v>24</v>
      </c>
      <c r="N1539" s="45" t="e">
        <f>VLOOKUP(EVID_PASTVY!$H1539,KATEGORIE_ZVIRAT!$B$2:$M$31,8,FALSE)</f>
        <v>#N/A</v>
      </c>
      <c r="O1539" s="45" t="e">
        <f>VLOOKUP(EVID_PASTVY!$H1539,KATEGORIE_ZVIRAT!$B$2:$M$31,9,FALSE)</f>
        <v>#N/A</v>
      </c>
      <c r="P1539" s="54" t="e">
        <f>VLOOKUP(EVID_PASTVY!$H1539,KATEGORIE_ZVIRAT!$B$2:$M$31,7,FALSE)*L1539/1000*M1539/24*(F1539-E1539+1)/J1539</f>
        <v>#N/A</v>
      </c>
      <c r="Q1539" s="52" t="e">
        <f>VLOOKUP(EVID_PASTVY!$H1539,KATEGORIE_ZVIRAT!$B$2:$M$31,10,FALSE)*P1539*10</f>
        <v>#N/A</v>
      </c>
      <c r="R1539" s="52" t="e">
        <f>VLOOKUP(EVID_PASTVY!$H1539,KATEGORIE_ZVIRAT!$B$2:$M$31,11,FALSE)*P1539*10</f>
        <v>#N/A</v>
      </c>
      <c r="S1539" s="52" t="e">
        <f>VLOOKUP(EVID_PASTVY!$H1539,KATEGORIE_ZVIRAT!$B$2:$M$31,12,FALSE)*P1539*10</f>
        <v>#N/A</v>
      </c>
    </row>
    <row r="1540" spans="1:19" x14ac:dyDescent="0.2">
      <c r="A1540" s="32"/>
      <c r="B1540" s="37" t="e">
        <f>VLOOKUP($A1540,EVID_OSEVU!$A$1:$M$4972,2,FALSE)</f>
        <v>#N/A</v>
      </c>
      <c r="C1540" s="37" t="e">
        <f>VLOOKUP($A1540,EVID_OSEVU!$A$1:$M$4972,3,FALSE)</f>
        <v>#N/A</v>
      </c>
      <c r="D1540" s="45" t="e">
        <f>VLOOKUP($A1540,EVID_OSEVU!$A$1:$M$4972,4,FALSE)</f>
        <v>#N/A</v>
      </c>
      <c r="E1540" s="35"/>
      <c r="F1540" s="53"/>
      <c r="G1540" s="32"/>
      <c r="H1540" s="45" t="e">
        <f>VLOOKUP(G1540,Export7[#All],2,FALSE)</f>
        <v>#N/A</v>
      </c>
      <c r="I1540" s="45" t="e">
        <f>VLOOKUP($A1540,EVID_OSEVU!$A$1:$M$4972,10,FALSE)</f>
        <v>#N/A</v>
      </c>
      <c r="J1540" s="58" t="e">
        <f>VLOOKUP($A1540,EVID_OSEVU!$A$1:$M$4972,11,FALSE)</f>
        <v>#N/A</v>
      </c>
      <c r="K1540" s="33"/>
      <c r="L1540" s="45" t="e">
        <f>VLOOKUP(EVID_PASTVY!H1540,KATEGORIE_ZVIRAT!$B$2:$M$31,6,FALSE)*K1540</f>
        <v>#N/A</v>
      </c>
      <c r="M1540" s="33">
        <v>24</v>
      </c>
      <c r="N1540" s="45" t="e">
        <f>VLOOKUP(EVID_PASTVY!$H1540,KATEGORIE_ZVIRAT!$B$2:$M$31,8,FALSE)</f>
        <v>#N/A</v>
      </c>
      <c r="O1540" s="45" t="e">
        <f>VLOOKUP(EVID_PASTVY!$H1540,KATEGORIE_ZVIRAT!$B$2:$M$31,9,FALSE)</f>
        <v>#N/A</v>
      </c>
      <c r="P1540" s="54" t="e">
        <f>VLOOKUP(EVID_PASTVY!$H1540,KATEGORIE_ZVIRAT!$B$2:$M$31,7,FALSE)*L1540/1000*M1540/24*(F1540-E1540+1)/J1540</f>
        <v>#N/A</v>
      </c>
      <c r="Q1540" s="52" t="e">
        <f>VLOOKUP(EVID_PASTVY!$H1540,KATEGORIE_ZVIRAT!$B$2:$M$31,10,FALSE)*P1540*10</f>
        <v>#N/A</v>
      </c>
      <c r="R1540" s="52" t="e">
        <f>VLOOKUP(EVID_PASTVY!$H1540,KATEGORIE_ZVIRAT!$B$2:$M$31,11,FALSE)*P1540*10</f>
        <v>#N/A</v>
      </c>
      <c r="S1540" s="52" t="e">
        <f>VLOOKUP(EVID_PASTVY!$H1540,KATEGORIE_ZVIRAT!$B$2:$M$31,12,FALSE)*P1540*10</f>
        <v>#N/A</v>
      </c>
    </row>
    <row r="1541" spans="1:19" x14ac:dyDescent="0.2">
      <c r="A1541" s="32"/>
      <c r="B1541" s="37" t="e">
        <f>VLOOKUP($A1541,EVID_OSEVU!$A$1:$M$4972,2,FALSE)</f>
        <v>#N/A</v>
      </c>
      <c r="C1541" s="37" t="e">
        <f>VLOOKUP($A1541,EVID_OSEVU!$A$1:$M$4972,3,FALSE)</f>
        <v>#N/A</v>
      </c>
      <c r="D1541" s="45" t="e">
        <f>VLOOKUP($A1541,EVID_OSEVU!$A$1:$M$4972,4,FALSE)</f>
        <v>#N/A</v>
      </c>
      <c r="E1541" s="35"/>
      <c r="F1541" s="53"/>
      <c r="G1541" s="32"/>
      <c r="H1541" s="45" t="e">
        <f>VLOOKUP(G1541,Export7[#All],2,FALSE)</f>
        <v>#N/A</v>
      </c>
      <c r="I1541" s="45" t="e">
        <f>VLOOKUP($A1541,EVID_OSEVU!$A$1:$M$4972,10,FALSE)</f>
        <v>#N/A</v>
      </c>
      <c r="J1541" s="58" t="e">
        <f>VLOOKUP($A1541,EVID_OSEVU!$A$1:$M$4972,11,FALSE)</f>
        <v>#N/A</v>
      </c>
      <c r="K1541" s="33"/>
      <c r="L1541" s="45" t="e">
        <f>VLOOKUP(EVID_PASTVY!H1541,KATEGORIE_ZVIRAT!$B$2:$M$31,6,FALSE)*K1541</f>
        <v>#N/A</v>
      </c>
      <c r="M1541" s="33">
        <v>24</v>
      </c>
      <c r="N1541" s="45" t="e">
        <f>VLOOKUP(EVID_PASTVY!$H1541,KATEGORIE_ZVIRAT!$B$2:$M$31,8,FALSE)</f>
        <v>#N/A</v>
      </c>
      <c r="O1541" s="45" t="e">
        <f>VLOOKUP(EVID_PASTVY!$H1541,KATEGORIE_ZVIRAT!$B$2:$M$31,9,FALSE)</f>
        <v>#N/A</v>
      </c>
      <c r="P1541" s="54" t="e">
        <f>VLOOKUP(EVID_PASTVY!$H1541,KATEGORIE_ZVIRAT!$B$2:$M$31,7,FALSE)*L1541/1000*M1541/24*(F1541-E1541+1)/J1541</f>
        <v>#N/A</v>
      </c>
      <c r="Q1541" s="52" t="e">
        <f>VLOOKUP(EVID_PASTVY!$H1541,KATEGORIE_ZVIRAT!$B$2:$M$31,10,FALSE)*P1541*10</f>
        <v>#N/A</v>
      </c>
      <c r="R1541" s="52" t="e">
        <f>VLOOKUP(EVID_PASTVY!$H1541,KATEGORIE_ZVIRAT!$B$2:$M$31,11,FALSE)*P1541*10</f>
        <v>#N/A</v>
      </c>
      <c r="S1541" s="52" t="e">
        <f>VLOOKUP(EVID_PASTVY!$H1541,KATEGORIE_ZVIRAT!$B$2:$M$31,12,FALSE)*P1541*10</f>
        <v>#N/A</v>
      </c>
    </row>
    <row r="1542" spans="1:19" x14ac:dyDescent="0.2">
      <c r="A1542" s="32"/>
      <c r="B1542" s="37" t="e">
        <f>VLOOKUP($A1542,EVID_OSEVU!$A$1:$M$4972,2,FALSE)</f>
        <v>#N/A</v>
      </c>
      <c r="C1542" s="37" t="e">
        <f>VLOOKUP($A1542,EVID_OSEVU!$A$1:$M$4972,3,FALSE)</f>
        <v>#N/A</v>
      </c>
      <c r="D1542" s="45" t="e">
        <f>VLOOKUP($A1542,EVID_OSEVU!$A$1:$M$4972,4,FALSE)</f>
        <v>#N/A</v>
      </c>
      <c r="E1542" s="35"/>
      <c r="F1542" s="53"/>
      <c r="G1542" s="32"/>
      <c r="H1542" s="45" t="e">
        <f>VLOOKUP(G1542,Export7[#All],2,FALSE)</f>
        <v>#N/A</v>
      </c>
      <c r="I1542" s="45" t="e">
        <f>VLOOKUP($A1542,EVID_OSEVU!$A$1:$M$4972,10,FALSE)</f>
        <v>#N/A</v>
      </c>
      <c r="J1542" s="58" t="e">
        <f>VLOOKUP($A1542,EVID_OSEVU!$A$1:$M$4972,11,FALSE)</f>
        <v>#N/A</v>
      </c>
      <c r="K1542" s="33"/>
      <c r="L1542" s="45" t="e">
        <f>VLOOKUP(EVID_PASTVY!H1542,KATEGORIE_ZVIRAT!$B$2:$M$31,6,FALSE)*K1542</f>
        <v>#N/A</v>
      </c>
      <c r="M1542" s="33">
        <v>24</v>
      </c>
      <c r="N1542" s="45" t="e">
        <f>VLOOKUP(EVID_PASTVY!$H1542,KATEGORIE_ZVIRAT!$B$2:$M$31,8,FALSE)</f>
        <v>#N/A</v>
      </c>
      <c r="O1542" s="45" t="e">
        <f>VLOOKUP(EVID_PASTVY!$H1542,KATEGORIE_ZVIRAT!$B$2:$M$31,9,FALSE)</f>
        <v>#N/A</v>
      </c>
      <c r="P1542" s="54" t="e">
        <f>VLOOKUP(EVID_PASTVY!$H1542,KATEGORIE_ZVIRAT!$B$2:$M$31,7,FALSE)*L1542/1000*M1542/24*(F1542-E1542+1)/J1542</f>
        <v>#N/A</v>
      </c>
      <c r="Q1542" s="52" t="e">
        <f>VLOOKUP(EVID_PASTVY!$H1542,KATEGORIE_ZVIRAT!$B$2:$M$31,10,FALSE)*P1542*10</f>
        <v>#N/A</v>
      </c>
      <c r="R1542" s="52" t="e">
        <f>VLOOKUP(EVID_PASTVY!$H1542,KATEGORIE_ZVIRAT!$B$2:$M$31,11,FALSE)*P1542*10</f>
        <v>#N/A</v>
      </c>
      <c r="S1542" s="52" t="e">
        <f>VLOOKUP(EVID_PASTVY!$H1542,KATEGORIE_ZVIRAT!$B$2:$M$31,12,FALSE)*P1542*10</f>
        <v>#N/A</v>
      </c>
    </row>
    <row r="1543" spans="1:19" x14ac:dyDescent="0.2">
      <c r="A1543" s="32"/>
      <c r="B1543" s="37" t="e">
        <f>VLOOKUP($A1543,EVID_OSEVU!$A$1:$M$4972,2,FALSE)</f>
        <v>#N/A</v>
      </c>
      <c r="C1543" s="37" t="e">
        <f>VLOOKUP($A1543,EVID_OSEVU!$A$1:$M$4972,3,FALSE)</f>
        <v>#N/A</v>
      </c>
      <c r="D1543" s="45" t="e">
        <f>VLOOKUP($A1543,EVID_OSEVU!$A$1:$M$4972,4,FALSE)</f>
        <v>#N/A</v>
      </c>
      <c r="E1543" s="35"/>
      <c r="F1543" s="53"/>
      <c r="G1543" s="32"/>
      <c r="H1543" s="45" t="e">
        <f>VLOOKUP(G1543,Export7[#All],2,FALSE)</f>
        <v>#N/A</v>
      </c>
      <c r="I1543" s="45" t="e">
        <f>VLOOKUP($A1543,EVID_OSEVU!$A$1:$M$4972,10,FALSE)</f>
        <v>#N/A</v>
      </c>
      <c r="J1543" s="58" t="e">
        <f>VLOOKUP($A1543,EVID_OSEVU!$A$1:$M$4972,11,FALSE)</f>
        <v>#N/A</v>
      </c>
      <c r="K1543" s="33"/>
      <c r="L1543" s="45" t="e">
        <f>VLOOKUP(EVID_PASTVY!H1543,KATEGORIE_ZVIRAT!$B$2:$M$31,6,FALSE)*K1543</f>
        <v>#N/A</v>
      </c>
      <c r="M1543" s="33">
        <v>24</v>
      </c>
      <c r="N1543" s="45" t="e">
        <f>VLOOKUP(EVID_PASTVY!$H1543,KATEGORIE_ZVIRAT!$B$2:$M$31,8,FALSE)</f>
        <v>#N/A</v>
      </c>
      <c r="O1543" s="45" t="e">
        <f>VLOOKUP(EVID_PASTVY!$H1543,KATEGORIE_ZVIRAT!$B$2:$M$31,9,FALSE)</f>
        <v>#N/A</v>
      </c>
      <c r="P1543" s="54" t="e">
        <f>VLOOKUP(EVID_PASTVY!$H1543,KATEGORIE_ZVIRAT!$B$2:$M$31,7,FALSE)*L1543/1000*M1543/24*(F1543-E1543+1)/J1543</f>
        <v>#N/A</v>
      </c>
      <c r="Q1543" s="52" t="e">
        <f>VLOOKUP(EVID_PASTVY!$H1543,KATEGORIE_ZVIRAT!$B$2:$M$31,10,FALSE)*P1543*10</f>
        <v>#N/A</v>
      </c>
      <c r="R1543" s="52" t="e">
        <f>VLOOKUP(EVID_PASTVY!$H1543,KATEGORIE_ZVIRAT!$B$2:$M$31,11,FALSE)*P1543*10</f>
        <v>#N/A</v>
      </c>
      <c r="S1543" s="52" t="e">
        <f>VLOOKUP(EVID_PASTVY!$H1543,KATEGORIE_ZVIRAT!$B$2:$M$31,12,FALSE)*P1543*10</f>
        <v>#N/A</v>
      </c>
    </row>
    <row r="1544" spans="1:19" x14ac:dyDescent="0.2">
      <c r="A1544" s="32"/>
      <c r="B1544" s="37" t="e">
        <f>VLOOKUP($A1544,EVID_OSEVU!$A$1:$M$4972,2,FALSE)</f>
        <v>#N/A</v>
      </c>
      <c r="C1544" s="37" t="e">
        <f>VLOOKUP($A1544,EVID_OSEVU!$A$1:$M$4972,3,FALSE)</f>
        <v>#N/A</v>
      </c>
      <c r="D1544" s="45" t="e">
        <f>VLOOKUP($A1544,EVID_OSEVU!$A$1:$M$4972,4,FALSE)</f>
        <v>#N/A</v>
      </c>
      <c r="E1544" s="35"/>
      <c r="F1544" s="53"/>
      <c r="G1544" s="32"/>
      <c r="H1544" s="45" t="e">
        <f>VLOOKUP(G1544,Export7[#All],2,FALSE)</f>
        <v>#N/A</v>
      </c>
      <c r="I1544" s="45" t="e">
        <f>VLOOKUP($A1544,EVID_OSEVU!$A$1:$M$4972,10,FALSE)</f>
        <v>#N/A</v>
      </c>
      <c r="J1544" s="58" t="e">
        <f>VLOOKUP($A1544,EVID_OSEVU!$A$1:$M$4972,11,FALSE)</f>
        <v>#N/A</v>
      </c>
      <c r="K1544" s="33"/>
      <c r="L1544" s="45" t="e">
        <f>VLOOKUP(EVID_PASTVY!H1544,KATEGORIE_ZVIRAT!$B$2:$M$31,6,FALSE)*K1544</f>
        <v>#N/A</v>
      </c>
      <c r="M1544" s="33">
        <v>24</v>
      </c>
      <c r="N1544" s="45" t="e">
        <f>VLOOKUP(EVID_PASTVY!$H1544,KATEGORIE_ZVIRAT!$B$2:$M$31,8,FALSE)</f>
        <v>#N/A</v>
      </c>
      <c r="O1544" s="45" t="e">
        <f>VLOOKUP(EVID_PASTVY!$H1544,KATEGORIE_ZVIRAT!$B$2:$M$31,9,FALSE)</f>
        <v>#N/A</v>
      </c>
      <c r="P1544" s="54" t="e">
        <f>VLOOKUP(EVID_PASTVY!$H1544,KATEGORIE_ZVIRAT!$B$2:$M$31,7,FALSE)*L1544/1000*M1544/24*(F1544-E1544+1)/J1544</f>
        <v>#N/A</v>
      </c>
      <c r="Q1544" s="52" t="e">
        <f>VLOOKUP(EVID_PASTVY!$H1544,KATEGORIE_ZVIRAT!$B$2:$M$31,10,FALSE)*P1544*10</f>
        <v>#N/A</v>
      </c>
      <c r="R1544" s="52" t="e">
        <f>VLOOKUP(EVID_PASTVY!$H1544,KATEGORIE_ZVIRAT!$B$2:$M$31,11,FALSE)*P1544*10</f>
        <v>#N/A</v>
      </c>
      <c r="S1544" s="52" t="e">
        <f>VLOOKUP(EVID_PASTVY!$H1544,KATEGORIE_ZVIRAT!$B$2:$M$31,12,FALSE)*P1544*10</f>
        <v>#N/A</v>
      </c>
    </row>
    <row r="1545" spans="1:19" x14ac:dyDescent="0.2">
      <c r="A1545" s="32"/>
      <c r="B1545" s="37" t="e">
        <f>VLOOKUP($A1545,EVID_OSEVU!$A$1:$M$4972,2,FALSE)</f>
        <v>#N/A</v>
      </c>
      <c r="C1545" s="37" t="e">
        <f>VLOOKUP($A1545,EVID_OSEVU!$A$1:$M$4972,3,FALSE)</f>
        <v>#N/A</v>
      </c>
      <c r="D1545" s="45" t="e">
        <f>VLOOKUP($A1545,EVID_OSEVU!$A$1:$M$4972,4,FALSE)</f>
        <v>#N/A</v>
      </c>
      <c r="E1545" s="35"/>
      <c r="F1545" s="53"/>
      <c r="G1545" s="32"/>
      <c r="H1545" s="45" t="e">
        <f>VLOOKUP(G1545,Export7[#All],2,FALSE)</f>
        <v>#N/A</v>
      </c>
      <c r="I1545" s="45" t="e">
        <f>VLOOKUP($A1545,EVID_OSEVU!$A$1:$M$4972,10,FALSE)</f>
        <v>#N/A</v>
      </c>
      <c r="J1545" s="58" t="e">
        <f>VLOOKUP($A1545,EVID_OSEVU!$A$1:$M$4972,11,FALSE)</f>
        <v>#N/A</v>
      </c>
      <c r="K1545" s="33"/>
      <c r="L1545" s="45" t="e">
        <f>VLOOKUP(EVID_PASTVY!H1545,KATEGORIE_ZVIRAT!$B$2:$M$31,6,FALSE)*K1545</f>
        <v>#N/A</v>
      </c>
      <c r="M1545" s="33">
        <v>24</v>
      </c>
      <c r="N1545" s="45" t="e">
        <f>VLOOKUP(EVID_PASTVY!$H1545,KATEGORIE_ZVIRAT!$B$2:$M$31,8,FALSE)</f>
        <v>#N/A</v>
      </c>
      <c r="O1545" s="45" t="e">
        <f>VLOOKUP(EVID_PASTVY!$H1545,KATEGORIE_ZVIRAT!$B$2:$M$31,9,FALSE)</f>
        <v>#N/A</v>
      </c>
      <c r="P1545" s="54" t="e">
        <f>VLOOKUP(EVID_PASTVY!$H1545,KATEGORIE_ZVIRAT!$B$2:$M$31,7,FALSE)*L1545/1000*M1545/24*(F1545-E1545+1)/J1545</f>
        <v>#N/A</v>
      </c>
      <c r="Q1545" s="52" t="e">
        <f>VLOOKUP(EVID_PASTVY!$H1545,KATEGORIE_ZVIRAT!$B$2:$M$31,10,FALSE)*P1545*10</f>
        <v>#N/A</v>
      </c>
      <c r="R1545" s="52" t="e">
        <f>VLOOKUP(EVID_PASTVY!$H1545,KATEGORIE_ZVIRAT!$B$2:$M$31,11,FALSE)*P1545*10</f>
        <v>#N/A</v>
      </c>
      <c r="S1545" s="52" t="e">
        <f>VLOOKUP(EVID_PASTVY!$H1545,KATEGORIE_ZVIRAT!$B$2:$M$31,12,FALSE)*P1545*10</f>
        <v>#N/A</v>
      </c>
    </row>
    <row r="1546" spans="1:19" x14ac:dyDescent="0.2">
      <c r="A1546" s="32"/>
      <c r="B1546" s="37" t="e">
        <f>VLOOKUP($A1546,EVID_OSEVU!$A$1:$M$4972,2,FALSE)</f>
        <v>#N/A</v>
      </c>
      <c r="C1546" s="37" t="e">
        <f>VLOOKUP($A1546,EVID_OSEVU!$A$1:$M$4972,3,FALSE)</f>
        <v>#N/A</v>
      </c>
      <c r="D1546" s="45" t="e">
        <f>VLOOKUP($A1546,EVID_OSEVU!$A$1:$M$4972,4,FALSE)</f>
        <v>#N/A</v>
      </c>
      <c r="E1546" s="35"/>
      <c r="F1546" s="53"/>
      <c r="G1546" s="32"/>
      <c r="H1546" s="45" t="e">
        <f>VLOOKUP(G1546,Export7[#All],2,FALSE)</f>
        <v>#N/A</v>
      </c>
      <c r="I1546" s="45" t="e">
        <f>VLOOKUP($A1546,EVID_OSEVU!$A$1:$M$4972,10,FALSE)</f>
        <v>#N/A</v>
      </c>
      <c r="J1546" s="58" t="e">
        <f>VLOOKUP($A1546,EVID_OSEVU!$A$1:$M$4972,11,FALSE)</f>
        <v>#N/A</v>
      </c>
      <c r="K1546" s="33"/>
      <c r="L1546" s="45" t="e">
        <f>VLOOKUP(EVID_PASTVY!H1546,KATEGORIE_ZVIRAT!$B$2:$M$31,6,FALSE)*K1546</f>
        <v>#N/A</v>
      </c>
      <c r="M1546" s="33">
        <v>24</v>
      </c>
      <c r="N1546" s="45" t="e">
        <f>VLOOKUP(EVID_PASTVY!$H1546,KATEGORIE_ZVIRAT!$B$2:$M$31,8,FALSE)</f>
        <v>#N/A</v>
      </c>
      <c r="O1546" s="45" t="e">
        <f>VLOOKUP(EVID_PASTVY!$H1546,KATEGORIE_ZVIRAT!$B$2:$M$31,9,FALSE)</f>
        <v>#N/A</v>
      </c>
      <c r="P1546" s="54" t="e">
        <f>VLOOKUP(EVID_PASTVY!$H1546,KATEGORIE_ZVIRAT!$B$2:$M$31,7,FALSE)*L1546/1000*M1546/24*(F1546-E1546+1)/J1546</f>
        <v>#N/A</v>
      </c>
      <c r="Q1546" s="52" t="e">
        <f>VLOOKUP(EVID_PASTVY!$H1546,KATEGORIE_ZVIRAT!$B$2:$M$31,10,FALSE)*P1546*10</f>
        <v>#N/A</v>
      </c>
      <c r="R1546" s="52" t="e">
        <f>VLOOKUP(EVID_PASTVY!$H1546,KATEGORIE_ZVIRAT!$B$2:$M$31,11,FALSE)*P1546*10</f>
        <v>#N/A</v>
      </c>
      <c r="S1546" s="52" t="e">
        <f>VLOOKUP(EVID_PASTVY!$H1546,KATEGORIE_ZVIRAT!$B$2:$M$31,12,FALSE)*P1546*10</f>
        <v>#N/A</v>
      </c>
    </row>
    <row r="1547" spans="1:19" x14ac:dyDescent="0.2">
      <c r="A1547" s="32"/>
      <c r="B1547" s="37" t="e">
        <f>VLOOKUP($A1547,EVID_OSEVU!$A$1:$M$4972,2,FALSE)</f>
        <v>#N/A</v>
      </c>
      <c r="C1547" s="37" t="e">
        <f>VLOOKUP($A1547,EVID_OSEVU!$A$1:$M$4972,3,FALSE)</f>
        <v>#N/A</v>
      </c>
      <c r="D1547" s="45" t="e">
        <f>VLOOKUP($A1547,EVID_OSEVU!$A$1:$M$4972,4,FALSE)</f>
        <v>#N/A</v>
      </c>
      <c r="E1547" s="35"/>
      <c r="F1547" s="53"/>
      <c r="G1547" s="32"/>
      <c r="H1547" s="45" t="e">
        <f>VLOOKUP(G1547,Export7[#All],2,FALSE)</f>
        <v>#N/A</v>
      </c>
      <c r="I1547" s="45" t="e">
        <f>VLOOKUP($A1547,EVID_OSEVU!$A$1:$M$4972,10,FALSE)</f>
        <v>#N/A</v>
      </c>
      <c r="J1547" s="58" t="e">
        <f>VLOOKUP($A1547,EVID_OSEVU!$A$1:$M$4972,11,FALSE)</f>
        <v>#N/A</v>
      </c>
      <c r="K1547" s="33"/>
      <c r="L1547" s="45" t="e">
        <f>VLOOKUP(EVID_PASTVY!H1547,KATEGORIE_ZVIRAT!$B$2:$M$31,6,FALSE)*K1547</f>
        <v>#N/A</v>
      </c>
      <c r="M1547" s="33">
        <v>24</v>
      </c>
      <c r="N1547" s="45" t="e">
        <f>VLOOKUP(EVID_PASTVY!$H1547,KATEGORIE_ZVIRAT!$B$2:$M$31,8,FALSE)</f>
        <v>#N/A</v>
      </c>
      <c r="O1547" s="45" t="e">
        <f>VLOOKUP(EVID_PASTVY!$H1547,KATEGORIE_ZVIRAT!$B$2:$M$31,9,FALSE)</f>
        <v>#N/A</v>
      </c>
      <c r="P1547" s="54" t="e">
        <f>VLOOKUP(EVID_PASTVY!$H1547,KATEGORIE_ZVIRAT!$B$2:$M$31,7,FALSE)*L1547/1000*M1547/24*(F1547-E1547+1)/J1547</f>
        <v>#N/A</v>
      </c>
      <c r="Q1547" s="52" t="e">
        <f>VLOOKUP(EVID_PASTVY!$H1547,KATEGORIE_ZVIRAT!$B$2:$M$31,10,FALSE)*P1547*10</f>
        <v>#N/A</v>
      </c>
      <c r="R1547" s="52" t="e">
        <f>VLOOKUP(EVID_PASTVY!$H1547,KATEGORIE_ZVIRAT!$B$2:$M$31,11,FALSE)*P1547*10</f>
        <v>#N/A</v>
      </c>
      <c r="S1547" s="52" t="e">
        <f>VLOOKUP(EVID_PASTVY!$H1547,KATEGORIE_ZVIRAT!$B$2:$M$31,12,FALSE)*P1547*10</f>
        <v>#N/A</v>
      </c>
    </row>
    <row r="1548" spans="1:19" x14ac:dyDescent="0.2">
      <c r="A1548" s="32"/>
      <c r="B1548" s="37" t="e">
        <f>VLOOKUP($A1548,EVID_OSEVU!$A$1:$M$4972,2,FALSE)</f>
        <v>#N/A</v>
      </c>
      <c r="C1548" s="37" t="e">
        <f>VLOOKUP($A1548,EVID_OSEVU!$A$1:$M$4972,3,FALSE)</f>
        <v>#N/A</v>
      </c>
      <c r="D1548" s="45" t="e">
        <f>VLOOKUP($A1548,EVID_OSEVU!$A$1:$M$4972,4,FALSE)</f>
        <v>#N/A</v>
      </c>
      <c r="E1548" s="35"/>
      <c r="F1548" s="53"/>
      <c r="G1548" s="32"/>
      <c r="H1548" s="45" t="e">
        <f>VLOOKUP(G1548,Export7[#All],2,FALSE)</f>
        <v>#N/A</v>
      </c>
      <c r="I1548" s="45" t="e">
        <f>VLOOKUP($A1548,EVID_OSEVU!$A$1:$M$4972,10,FALSE)</f>
        <v>#N/A</v>
      </c>
      <c r="J1548" s="58" t="e">
        <f>VLOOKUP($A1548,EVID_OSEVU!$A$1:$M$4972,11,FALSE)</f>
        <v>#N/A</v>
      </c>
      <c r="K1548" s="33"/>
      <c r="L1548" s="45" t="e">
        <f>VLOOKUP(EVID_PASTVY!H1548,KATEGORIE_ZVIRAT!$B$2:$M$31,6,FALSE)*K1548</f>
        <v>#N/A</v>
      </c>
      <c r="M1548" s="33">
        <v>24</v>
      </c>
      <c r="N1548" s="45" t="e">
        <f>VLOOKUP(EVID_PASTVY!$H1548,KATEGORIE_ZVIRAT!$B$2:$M$31,8,FALSE)</f>
        <v>#N/A</v>
      </c>
      <c r="O1548" s="45" t="e">
        <f>VLOOKUP(EVID_PASTVY!$H1548,KATEGORIE_ZVIRAT!$B$2:$M$31,9,FALSE)</f>
        <v>#N/A</v>
      </c>
      <c r="P1548" s="54" t="e">
        <f>VLOOKUP(EVID_PASTVY!$H1548,KATEGORIE_ZVIRAT!$B$2:$M$31,7,FALSE)*L1548/1000*M1548/24*(F1548-E1548+1)/J1548</f>
        <v>#N/A</v>
      </c>
      <c r="Q1548" s="52" t="e">
        <f>VLOOKUP(EVID_PASTVY!$H1548,KATEGORIE_ZVIRAT!$B$2:$M$31,10,FALSE)*P1548*10</f>
        <v>#N/A</v>
      </c>
      <c r="R1548" s="52" t="e">
        <f>VLOOKUP(EVID_PASTVY!$H1548,KATEGORIE_ZVIRAT!$B$2:$M$31,11,FALSE)*P1548*10</f>
        <v>#N/A</v>
      </c>
      <c r="S1548" s="52" t="e">
        <f>VLOOKUP(EVID_PASTVY!$H1548,KATEGORIE_ZVIRAT!$B$2:$M$31,12,FALSE)*P1548*10</f>
        <v>#N/A</v>
      </c>
    </row>
    <row r="1549" spans="1:19" x14ac:dyDescent="0.2">
      <c r="A1549" s="32"/>
      <c r="B1549" s="37" t="e">
        <f>VLOOKUP($A1549,EVID_OSEVU!$A$1:$M$4972,2,FALSE)</f>
        <v>#N/A</v>
      </c>
      <c r="C1549" s="37" t="e">
        <f>VLOOKUP($A1549,EVID_OSEVU!$A$1:$M$4972,3,FALSE)</f>
        <v>#N/A</v>
      </c>
      <c r="D1549" s="45" t="e">
        <f>VLOOKUP($A1549,EVID_OSEVU!$A$1:$M$4972,4,FALSE)</f>
        <v>#N/A</v>
      </c>
      <c r="E1549" s="35"/>
      <c r="F1549" s="53"/>
      <c r="G1549" s="32"/>
      <c r="H1549" s="45" t="e">
        <f>VLOOKUP(G1549,Export7[#All],2,FALSE)</f>
        <v>#N/A</v>
      </c>
      <c r="I1549" s="45" t="e">
        <f>VLOOKUP($A1549,EVID_OSEVU!$A$1:$M$4972,10,FALSE)</f>
        <v>#N/A</v>
      </c>
      <c r="J1549" s="58" t="e">
        <f>VLOOKUP($A1549,EVID_OSEVU!$A$1:$M$4972,11,FALSE)</f>
        <v>#N/A</v>
      </c>
      <c r="K1549" s="33"/>
      <c r="L1549" s="45" t="e">
        <f>VLOOKUP(EVID_PASTVY!H1549,KATEGORIE_ZVIRAT!$B$2:$M$31,6,FALSE)*K1549</f>
        <v>#N/A</v>
      </c>
      <c r="M1549" s="33">
        <v>24</v>
      </c>
      <c r="N1549" s="45" t="e">
        <f>VLOOKUP(EVID_PASTVY!$H1549,KATEGORIE_ZVIRAT!$B$2:$M$31,8,FALSE)</f>
        <v>#N/A</v>
      </c>
      <c r="O1549" s="45" t="e">
        <f>VLOOKUP(EVID_PASTVY!$H1549,KATEGORIE_ZVIRAT!$B$2:$M$31,9,FALSE)</f>
        <v>#N/A</v>
      </c>
      <c r="P1549" s="54" t="e">
        <f>VLOOKUP(EVID_PASTVY!$H1549,KATEGORIE_ZVIRAT!$B$2:$M$31,7,FALSE)*L1549/1000*M1549/24*(F1549-E1549+1)/J1549</f>
        <v>#N/A</v>
      </c>
      <c r="Q1549" s="52" t="e">
        <f>VLOOKUP(EVID_PASTVY!$H1549,KATEGORIE_ZVIRAT!$B$2:$M$31,10,FALSE)*P1549*10</f>
        <v>#N/A</v>
      </c>
      <c r="R1549" s="52" t="e">
        <f>VLOOKUP(EVID_PASTVY!$H1549,KATEGORIE_ZVIRAT!$B$2:$M$31,11,FALSE)*P1549*10</f>
        <v>#N/A</v>
      </c>
      <c r="S1549" s="52" t="e">
        <f>VLOOKUP(EVID_PASTVY!$H1549,KATEGORIE_ZVIRAT!$B$2:$M$31,12,FALSE)*P1549*10</f>
        <v>#N/A</v>
      </c>
    </row>
    <row r="1550" spans="1:19" x14ac:dyDescent="0.2">
      <c r="A1550" s="32"/>
      <c r="B1550" s="37" t="e">
        <f>VLOOKUP($A1550,EVID_OSEVU!$A$1:$M$4972,2,FALSE)</f>
        <v>#N/A</v>
      </c>
      <c r="C1550" s="37" t="e">
        <f>VLOOKUP($A1550,EVID_OSEVU!$A$1:$M$4972,3,FALSE)</f>
        <v>#N/A</v>
      </c>
      <c r="D1550" s="45" t="e">
        <f>VLOOKUP($A1550,EVID_OSEVU!$A$1:$M$4972,4,FALSE)</f>
        <v>#N/A</v>
      </c>
      <c r="E1550" s="35"/>
      <c r="F1550" s="53"/>
      <c r="G1550" s="32"/>
      <c r="H1550" s="45" t="e">
        <f>VLOOKUP(G1550,Export7[#All],2,FALSE)</f>
        <v>#N/A</v>
      </c>
      <c r="I1550" s="45" t="e">
        <f>VLOOKUP($A1550,EVID_OSEVU!$A$1:$M$4972,10,FALSE)</f>
        <v>#N/A</v>
      </c>
      <c r="J1550" s="58" t="e">
        <f>VLOOKUP($A1550,EVID_OSEVU!$A$1:$M$4972,11,FALSE)</f>
        <v>#N/A</v>
      </c>
      <c r="K1550" s="33"/>
      <c r="L1550" s="45" t="e">
        <f>VLOOKUP(EVID_PASTVY!H1550,KATEGORIE_ZVIRAT!$B$2:$M$31,6,FALSE)*K1550</f>
        <v>#N/A</v>
      </c>
      <c r="M1550" s="33">
        <v>24</v>
      </c>
      <c r="N1550" s="45" t="e">
        <f>VLOOKUP(EVID_PASTVY!$H1550,KATEGORIE_ZVIRAT!$B$2:$M$31,8,FALSE)</f>
        <v>#N/A</v>
      </c>
      <c r="O1550" s="45" t="e">
        <f>VLOOKUP(EVID_PASTVY!$H1550,KATEGORIE_ZVIRAT!$B$2:$M$31,9,FALSE)</f>
        <v>#N/A</v>
      </c>
      <c r="P1550" s="54" t="e">
        <f>VLOOKUP(EVID_PASTVY!$H1550,KATEGORIE_ZVIRAT!$B$2:$M$31,7,FALSE)*L1550/1000*M1550/24*(F1550-E1550+1)/J1550</f>
        <v>#N/A</v>
      </c>
      <c r="Q1550" s="52" t="e">
        <f>VLOOKUP(EVID_PASTVY!$H1550,KATEGORIE_ZVIRAT!$B$2:$M$31,10,FALSE)*P1550*10</f>
        <v>#N/A</v>
      </c>
      <c r="R1550" s="52" t="e">
        <f>VLOOKUP(EVID_PASTVY!$H1550,KATEGORIE_ZVIRAT!$B$2:$M$31,11,FALSE)*P1550*10</f>
        <v>#N/A</v>
      </c>
      <c r="S1550" s="52" t="e">
        <f>VLOOKUP(EVID_PASTVY!$H1550,KATEGORIE_ZVIRAT!$B$2:$M$31,12,FALSE)*P1550*10</f>
        <v>#N/A</v>
      </c>
    </row>
    <row r="1551" spans="1:19" x14ac:dyDescent="0.2">
      <c r="A1551" s="32"/>
      <c r="B1551" s="37" t="e">
        <f>VLOOKUP($A1551,EVID_OSEVU!$A$1:$M$4972,2,FALSE)</f>
        <v>#N/A</v>
      </c>
      <c r="C1551" s="37" t="e">
        <f>VLOOKUP($A1551,EVID_OSEVU!$A$1:$M$4972,3,FALSE)</f>
        <v>#N/A</v>
      </c>
      <c r="D1551" s="45" t="e">
        <f>VLOOKUP($A1551,EVID_OSEVU!$A$1:$M$4972,4,FALSE)</f>
        <v>#N/A</v>
      </c>
      <c r="E1551" s="35"/>
      <c r="F1551" s="53"/>
      <c r="G1551" s="32"/>
      <c r="H1551" s="45" t="e">
        <f>VLOOKUP(G1551,Export7[#All],2,FALSE)</f>
        <v>#N/A</v>
      </c>
      <c r="I1551" s="45" t="e">
        <f>VLOOKUP($A1551,EVID_OSEVU!$A$1:$M$4972,10,FALSE)</f>
        <v>#N/A</v>
      </c>
      <c r="J1551" s="58" t="e">
        <f>VLOOKUP($A1551,EVID_OSEVU!$A$1:$M$4972,11,FALSE)</f>
        <v>#N/A</v>
      </c>
      <c r="K1551" s="33"/>
      <c r="L1551" s="45" t="e">
        <f>VLOOKUP(EVID_PASTVY!H1551,KATEGORIE_ZVIRAT!$B$2:$M$31,6,FALSE)*K1551</f>
        <v>#N/A</v>
      </c>
      <c r="M1551" s="33">
        <v>24</v>
      </c>
      <c r="N1551" s="45" t="e">
        <f>VLOOKUP(EVID_PASTVY!$H1551,KATEGORIE_ZVIRAT!$B$2:$M$31,8,FALSE)</f>
        <v>#N/A</v>
      </c>
      <c r="O1551" s="45" t="e">
        <f>VLOOKUP(EVID_PASTVY!$H1551,KATEGORIE_ZVIRAT!$B$2:$M$31,9,FALSE)</f>
        <v>#N/A</v>
      </c>
      <c r="P1551" s="54" t="e">
        <f>VLOOKUP(EVID_PASTVY!$H1551,KATEGORIE_ZVIRAT!$B$2:$M$31,7,FALSE)*L1551/1000*M1551/24*(F1551-E1551+1)/J1551</f>
        <v>#N/A</v>
      </c>
      <c r="Q1551" s="52" t="e">
        <f>VLOOKUP(EVID_PASTVY!$H1551,KATEGORIE_ZVIRAT!$B$2:$M$31,10,FALSE)*P1551*10</f>
        <v>#N/A</v>
      </c>
      <c r="R1551" s="52" t="e">
        <f>VLOOKUP(EVID_PASTVY!$H1551,KATEGORIE_ZVIRAT!$B$2:$M$31,11,FALSE)*P1551*10</f>
        <v>#N/A</v>
      </c>
      <c r="S1551" s="52" t="e">
        <f>VLOOKUP(EVID_PASTVY!$H1551,KATEGORIE_ZVIRAT!$B$2:$M$31,12,FALSE)*P1551*10</f>
        <v>#N/A</v>
      </c>
    </row>
    <row r="1552" spans="1:19" x14ac:dyDescent="0.2">
      <c r="A1552" s="32"/>
      <c r="B1552" s="37" t="e">
        <f>VLOOKUP($A1552,EVID_OSEVU!$A$1:$M$4972,2,FALSE)</f>
        <v>#N/A</v>
      </c>
      <c r="C1552" s="37" t="e">
        <f>VLOOKUP($A1552,EVID_OSEVU!$A$1:$M$4972,3,FALSE)</f>
        <v>#N/A</v>
      </c>
      <c r="D1552" s="45" t="e">
        <f>VLOOKUP($A1552,EVID_OSEVU!$A$1:$M$4972,4,FALSE)</f>
        <v>#N/A</v>
      </c>
      <c r="E1552" s="35"/>
      <c r="F1552" s="53"/>
      <c r="G1552" s="32"/>
      <c r="H1552" s="45" t="e">
        <f>VLOOKUP(G1552,Export7[#All],2,FALSE)</f>
        <v>#N/A</v>
      </c>
      <c r="I1552" s="45" t="e">
        <f>VLOOKUP($A1552,EVID_OSEVU!$A$1:$M$4972,10,FALSE)</f>
        <v>#N/A</v>
      </c>
      <c r="J1552" s="58" t="e">
        <f>VLOOKUP($A1552,EVID_OSEVU!$A$1:$M$4972,11,FALSE)</f>
        <v>#N/A</v>
      </c>
      <c r="K1552" s="33"/>
      <c r="L1552" s="45" t="e">
        <f>VLOOKUP(EVID_PASTVY!H1552,KATEGORIE_ZVIRAT!$B$2:$M$31,6,FALSE)*K1552</f>
        <v>#N/A</v>
      </c>
      <c r="M1552" s="33">
        <v>24</v>
      </c>
      <c r="N1552" s="45" t="e">
        <f>VLOOKUP(EVID_PASTVY!$H1552,KATEGORIE_ZVIRAT!$B$2:$M$31,8,FALSE)</f>
        <v>#N/A</v>
      </c>
      <c r="O1552" s="45" t="e">
        <f>VLOOKUP(EVID_PASTVY!$H1552,KATEGORIE_ZVIRAT!$B$2:$M$31,9,FALSE)</f>
        <v>#N/A</v>
      </c>
      <c r="P1552" s="54" t="e">
        <f>VLOOKUP(EVID_PASTVY!$H1552,KATEGORIE_ZVIRAT!$B$2:$M$31,7,FALSE)*L1552/1000*M1552/24*(F1552-E1552+1)/J1552</f>
        <v>#N/A</v>
      </c>
      <c r="Q1552" s="52" t="e">
        <f>VLOOKUP(EVID_PASTVY!$H1552,KATEGORIE_ZVIRAT!$B$2:$M$31,10,FALSE)*P1552*10</f>
        <v>#N/A</v>
      </c>
      <c r="R1552" s="52" t="e">
        <f>VLOOKUP(EVID_PASTVY!$H1552,KATEGORIE_ZVIRAT!$B$2:$M$31,11,FALSE)*P1552*10</f>
        <v>#N/A</v>
      </c>
      <c r="S1552" s="52" t="e">
        <f>VLOOKUP(EVID_PASTVY!$H1552,KATEGORIE_ZVIRAT!$B$2:$M$31,12,FALSE)*P1552*10</f>
        <v>#N/A</v>
      </c>
    </row>
    <row r="1553" spans="1:19" x14ac:dyDescent="0.2">
      <c r="A1553" s="32"/>
      <c r="B1553" s="37" t="e">
        <f>VLOOKUP($A1553,EVID_OSEVU!$A$1:$M$4972,2,FALSE)</f>
        <v>#N/A</v>
      </c>
      <c r="C1553" s="37" t="e">
        <f>VLOOKUP($A1553,EVID_OSEVU!$A$1:$M$4972,3,FALSE)</f>
        <v>#N/A</v>
      </c>
      <c r="D1553" s="45" t="e">
        <f>VLOOKUP($A1553,EVID_OSEVU!$A$1:$M$4972,4,FALSE)</f>
        <v>#N/A</v>
      </c>
      <c r="E1553" s="35"/>
      <c r="F1553" s="53"/>
      <c r="G1553" s="32"/>
      <c r="H1553" s="45" t="e">
        <f>VLOOKUP(G1553,Export7[#All],2,FALSE)</f>
        <v>#N/A</v>
      </c>
      <c r="I1553" s="45" t="e">
        <f>VLOOKUP($A1553,EVID_OSEVU!$A$1:$M$4972,10,FALSE)</f>
        <v>#N/A</v>
      </c>
      <c r="J1553" s="58" t="e">
        <f>VLOOKUP($A1553,EVID_OSEVU!$A$1:$M$4972,11,FALSE)</f>
        <v>#N/A</v>
      </c>
      <c r="K1553" s="33"/>
      <c r="L1553" s="45" t="e">
        <f>VLOOKUP(EVID_PASTVY!H1553,KATEGORIE_ZVIRAT!$B$2:$M$31,6,FALSE)*K1553</f>
        <v>#N/A</v>
      </c>
      <c r="M1553" s="33">
        <v>24</v>
      </c>
      <c r="N1553" s="45" t="e">
        <f>VLOOKUP(EVID_PASTVY!$H1553,KATEGORIE_ZVIRAT!$B$2:$M$31,8,FALSE)</f>
        <v>#N/A</v>
      </c>
      <c r="O1553" s="45" t="e">
        <f>VLOOKUP(EVID_PASTVY!$H1553,KATEGORIE_ZVIRAT!$B$2:$M$31,9,FALSE)</f>
        <v>#N/A</v>
      </c>
      <c r="P1553" s="54" t="e">
        <f>VLOOKUP(EVID_PASTVY!$H1553,KATEGORIE_ZVIRAT!$B$2:$M$31,7,FALSE)*L1553/1000*M1553/24*(F1553-E1553+1)/J1553</f>
        <v>#N/A</v>
      </c>
      <c r="Q1553" s="52" t="e">
        <f>VLOOKUP(EVID_PASTVY!$H1553,KATEGORIE_ZVIRAT!$B$2:$M$31,10,FALSE)*P1553*10</f>
        <v>#N/A</v>
      </c>
      <c r="R1553" s="52" t="e">
        <f>VLOOKUP(EVID_PASTVY!$H1553,KATEGORIE_ZVIRAT!$B$2:$M$31,11,FALSE)*P1553*10</f>
        <v>#N/A</v>
      </c>
      <c r="S1553" s="52" t="e">
        <f>VLOOKUP(EVID_PASTVY!$H1553,KATEGORIE_ZVIRAT!$B$2:$M$31,12,FALSE)*P1553*10</f>
        <v>#N/A</v>
      </c>
    </row>
    <row r="1554" spans="1:19" x14ac:dyDescent="0.2">
      <c r="A1554" s="32"/>
      <c r="B1554" s="37" t="e">
        <f>VLOOKUP($A1554,EVID_OSEVU!$A$1:$M$4972,2,FALSE)</f>
        <v>#N/A</v>
      </c>
      <c r="C1554" s="37" t="e">
        <f>VLOOKUP($A1554,EVID_OSEVU!$A$1:$M$4972,3,FALSE)</f>
        <v>#N/A</v>
      </c>
      <c r="D1554" s="45" t="e">
        <f>VLOOKUP($A1554,EVID_OSEVU!$A$1:$M$4972,4,FALSE)</f>
        <v>#N/A</v>
      </c>
      <c r="E1554" s="35"/>
      <c r="F1554" s="53"/>
      <c r="G1554" s="32"/>
      <c r="H1554" s="45" t="e">
        <f>VLOOKUP(G1554,Export7[#All],2,FALSE)</f>
        <v>#N/A</v>
      </c>
      <c r="I1554" s="45" t="e">
        <f>VLOOKUP($A1554,EVID_OSEVU!$A$1:$M$4972,10,FALSE)</f>
        <v>#N/A</v>
      </c>
      <c r="J1554" s="58" t="e">
        <f>VLOOKUP($A1554,EVID_OSEVU!$A$1:$M$4972,11,FALSE)</f>
        <v>#N/A</v>
      </c>
      <c r="K1554" s="33"/>
      <c r="L1554" s="45" t="e">
        <f>VLOOKUP(EVID_PASTVY!H1554,KATEGORIE_ZVIRAT!$B$2:$M$31,6,FALSE)*K1554</f>
        <v>#N/A</v>
      </c>
      <c r="M1554" s="33">
        <v>24</v>
      </c>
      <c r="N1554" s="45" t="e">
        <f>VLOOKUP(EVID_PASTVY!$H1554,KATEGORIE_ZVIRAT!$B$2:$M$31,8,FALSE)</f>
        <v>#N/A</v>
      </c>
      <c r="O1554" s="45" t="e">
        <f>VLOOKUP(EVID_PASTVY!$H1554,KATEGORIE_ZVIRAT!$B$2:$M$31,9,FALSE)</f>
        <v>#N/A</v>
      </c>
      <c r="P1554" s="54" t="e">
        <f>VLOOKUP(EVID_PASTVY!$H1554,KATEGORIE_ZVIRAT!$B$2:$M$31,7,FALSE)*L1554/1000*M1554/24*(F1554-E1554+1)/J1554</f>
        <v>#N/A</v>
      </c>
      <c r="Q1554" s="52" t="e">
        <f>VLOOKUP(EVID_PASTVY!$H1554,KATEGORIE_ZVIRAT!$B$2:$M$31,10,FALSE)*P1554*10</f>
        <v>#N/A</v>
      </c>
      <c r="R1554" s="52" t="e">
        <f>VLOOKUP(EVID_PASTVY!$H1554,KATEGORIE_ZVIRAT!$B$2:$M$31,11,FALSE)*P1554*10</f>
        <v>#N/A</v>
      </c>
      <c r="S1554" s="52" t="e">
        <f>VLOOKUP(EVID_PASTVY!$H1554,KATEGORIE_ZVIRAT!$B$2:$M$31,12,FALSE)*P1554*10</f>
        <v>#N/A</v>
      </c>
    </row>
    <row r="1555" spans="1:19" x14ac:dyDescent="0.2">
      <c r="A1555" s="32"/>
      <c r="B1555" s="37" t="e">
        <f>VLOOKUP($A1555,EVID_OSEVU!$A$1:$M$4972,2,FALSE)</f>
        <v>#N/A</v>
      </c>
      <c r="C1555" s="37" t="e">
        <f>VLOOKUP($A1555,EVID_OSEVU!$A$1:$M$4972,3,FALSE)</f>
        <v>#N/A</v>
      </c>
      <c r="D1555" s="45" t="e">
        <f>VLOOKUP($A1555,EVID_OSEVU!$A$1:$M$4972,4,FALSE)</f>
        <v>#N/A</v>
      </c>
      <c r="E1555" s="35"/>
      <c r="F1555" s="53"/>
      <c r="G1555" s="32"/>
      <c r="H1555" s="45" t="e">
        <f>VLOOKUP(G1555,Export7[#All],2,FALSE)</f>
        <v>#N/A</v>
      </c>
      <c r="I1555" s="45" t="e">
        <f>VLOOKUP($A1555,EVID_OSEVU!$A$1:$M$4972,10,FALSE)</f>
        <v>#N/A</v>
      </c>
      <c r="J1555" s="58" t="e">
        <f>VLOOKUP($A1555,EVID_OSEVU!$A$1:$M$4972,11,FALSE)</f>
        <v>#N/A</v>
      </c>
      <c r="K1555" s="33"/>
      <c r="L1555" s="45" t="e">
        <f>VLOOKUP(EVID_PASTVY!H1555,KATEGORIE_ZVIRAT!$B$2:$M$31,6,FALSE)*K1555</f>
        <v>#N/A</v>
      </c>
      <c r="M1555" s="33">
        <v>24</v>
      </c>
      <c r="N1555" s="45" t="e">
        <f>VLOOKUP(EVID_PASTVY!$H1555,KATEGORIE_ZVIRAT!$B$2:$M$31,8,FALSE)</f>
        <v>#N/A</v>
      </c>
      <c r="O1555" s="45" t="e">
        <f>VLOOKUP(EVID_PASTVY!$H1555,KATEGORIE_ZVIRAT!$B$2:$M$31,9,FALSE)</f>
        <v>#N/A</v>
      </c>
      <c r="P1555" s="54" t="e">
        <f>VLOOKUP(EVID_PASTVY!$H1555,KATEGORIE_ZVIRAT!$B$2:$M$31,7,FALSE)*L1555/1000*M1555/24*(F1555-E1555+1)/J1555</f>
        <v>#N/A</v>
      </c>
      <c r="Q1555" s="52" t="e">
        <f>VLOOKUP(EVID_PASTVY!$H1555,KATEGORIE_ZVIRAT!$B$2:$M$31,10,FALSE)*P1555*10</f>
        <v>#N/A</v>
      </c>
      <c r="R1555" s="52" t="e">
        <f>VLOOKUP(EVID_PASTVY!$H1555,KATEGORIE_ZVIRAT!$B$2:$M$31,11,FALSE)*P1555*10</f>
        <v>#N/A</v>
      </c>
      <c r="S1555" s="52" t="e">
        <f>VLOOKUP(EVID_PASTVY!$H1555,KATEGORIE_ZVIRAT!$B$2:$M$31,12,FALSE)*P1555*10</f>
        <v>#N/A</v>
      </c>
    </row>
    <row r="1556" spans="1:19" x14ac:dyDescent="0.2">
      <c r="A1556" s="32"/>
      <c r="B1556" s="37" t="e">
        <f>VLOOKUP($A1556,EVID_OSEVU!$A$1:$M$4972,2,FALSE)</f>
        <v>#N/A</v>
      </c>
      <c r="C1556" s="37" t="e">
        <f>VLOOKUP($A1556,EVID_OSEVU!$A$1:$M$4972,3,FALSE)</f>
        <v>#N/A</v>
      </c>
      <c r="D1556" s="45" t="e">
        <f>VLOOKUP($A1556,EVID_OSEVU!$A$1:$M$4972,4,FALSE)</f>
        <v>#N/A</v>
      </c>
      <c r="E1556" s="35"/>
      <c r="F1556" s="53"/>
      <c r="G1556" s="32"/>
      <c r="H1556" s="45" t="e">
        <f>VLOOKUP(G1556,Export7[#All],2,FALSE)</f>
        <v>#N/A</v>
      </c>
      <c r="I1556" s="45" t="e">
        <f>VLOOKUP($A1556,EVID_OSEVU!$A$1:$M$4972,10,FALSE)</f>
        <v>#N/A</v>
      </c>
      <c r="J1556" s="58" t="e">
        <f>VLOOKUP($A1556,EVID_OSEVU!$A$1:$M$4972,11,FALSE)</f>
        <v>#N/A</v>
      </c>
      <c r="K1556" s="33"/>
      <c r="L1556" s="45" t="e">
        <f>VLOOKUP(EVID_PASTVY!H1556,KATEGORIE_ZVIRAT!$B$2:$M$31,6,FALSE)*K1556</f>
        <v>#N/A</v>
      </c>
      <c r="M1556" s="33">
        <v>24</v>
      </c>
      <c r="N1556" s="45" t="e">
        <f>VLOOKUP(EVID_PASTVY!$H1556,KATEGORIE_ZVIRAT!$B$2:$M$31,8,FALSE)</f>
        <v>#N/A</v>
      </c>
      <c r="O1556" s="45" t="e">
        <f>VLOOKUP(EVID_PASTVY!$H1556,KATEGORIE_ZVIRAT!$B$2:$M$31,9,FALSE)</f>
        <v>#N/A</v>
      </c>
      <c r="P1556" s="54" t="e">
        <f>VLOOKUP(EVID_PASTVY!$H1556,KATEGORIE_ZVIRAT!$B$2:$M$31,7,FALSE)*L1556/1000*M1556/24*(F1556-E1556+1)/J1556</f>
        <v>#N/A</v>
      </c>
      <c r="Q1556" s="52" t="e">
        <f>VLOOKUP(EVID_PASTVY!$H1556,KATEGORIE_ZVIRAT!$B$2:$M$31,10,FALSE)*P1556*10</f>
        <v>#N/A</v>
      </c>
      <c r="R1556" s="52" t="e">
        <f>VLOOKUP(EVID_PASTVY!$H1556,KATEGORIE_ZVIRAT!$B$2:$M$31,11,FALSE)*P1556*10</f>
        <v>#N/A</v>
      </c>
      <c r="S1556" s="52" t="e">
        <f>VLOOKUP(EVID_PASTVY!$H1556,KATEGORIE_ZVIRAT!$B$2:$M$31,12,FALSE)*P1556*10</f>
        <v>#N/A</v>
      </c>
    </row>
    <row r="1557" spans="1:19" x14ac:dyDescent="0.2">
      <c r="A1557" s="32"/>
      <c r="B1557" s="37" t="e">
        <f>VLOOKUP($A1557,EVID_OSEVU!$A$1:$M$4972,2,FALSE)</f>
        <v>#N/A</v>
      </c>
      <c r="C1557" s="37" t="e">
        <f>VLOOKUP($A1557,EVID_OSEVU!$A$1:$M$4972,3,FALSE)</f>
        <v>#N/A</v>
      </c>
      <c r="D1557" s="45" t="e">
        <f>VLOOKUP($A1557,EVID_OSEVU!$A$1:$M$4972,4,FALSE)</f>
        <v>#N/A</v>
      </c>
      <c r="E1557" s="35"/>
      <c r="F1557" s="53"/>
      <c r="G1557" s="32"/>
      <c r="H1557" s="45" t="e">
        <f>VLOOKUP(G1557,Export7[#All],2,FALSE)</f>
        <v>#N/A</v>
      </c>
      <c r="I1557" s="45" t="e">
        <f>VLOOKUP($A1557,EVID_OSEVU!$A$1:$M$4972,10,FALSE)</f>
        <v>#N/A</v>
      </c>
      <c r="J1557" s="58" t="e">
        <f>VLOOKUP($A1557,EVID_OSEVU!$A$1:$M$4972,11,FALSE)</f>
        <v>#N/A</v>
      </c>
      <c r="K1557" s="33"/>
      <c r="L1557" s="45" t="e">
        <f>VLOOKUP(EVID_PASTVY!H1557,KATEGORIE_ZVIRAT!$B$2:$M$31,6,FALSE)*K1557</f>
        <v>#N/A</v>
      </c>
      <c r="M1557" s="33">
        <v>24</v>
      </c>
      <c r="N1557" s="45" t="e">
        <f>VLOOKUP(EVID_PASTVY!$H1557,KATEGORIE_ZVIRAT!$B$2:$M$31,8,FALSE)</f>
        <v>#N/A</v>
      </c>
      <c r="O1557" s="45" t="e">
        <f>VLOOKUP(EVID_PASTVY!$H1557,KATEGORIE_ZVIRAT!$B$2:$M$31,9,FALSE)</f>
        <v>#N/A</v>
      </c>
      <c r="P1557" s="54" t="e">
        <f>VLOOKUP(EVID_PASTVY!$H1557,KATEGORIE_ZVIRAT!$B$2:$M$31,7,FALSE)*L1557/1000*M1557/24*(F1557-E1557+1)/J1557</f>
        <v>#N/A</v>
      </c>
      <c r="Q1557" s="52" t="e">
        <f>VLOOKUP(EVID_PASTVY!$H1557,KATEGORIE_ZVIRAT!$B$2:$M$31,10,FALSE)*P1557*10</f>
        <v>#N/A</v>
      </c>
      <c r="R1557" s="52" t="e">
        <f>VLOOKUP(EVID_PASTVY!$H1557,KATEGORIE_ZVIRAT!$B$2:$M$31,11,FALSE)*P1557*10</f>
        <v>#N/A</v>
      </c>
      <c r="S1557" s="52" t="e">
        <f>VLOOKUP(EVID_PASTVY!$H1557,KATEGORIE_ZVIRAT!$B$2:$M$31,12,FALSE)*P1557*10</f>
        <v>#N/A</v>
      </c>
    </row>
    <row r="1558" spans="1:19" x14ac:dyDescent="0.2">
      <c r="A1558" s="32"/>
      <c r="B1558" s="37" t="e">
        <f>VLOOKUP($A1558,EVID_OSEVU!$A$1:$M$4972,2,FALSE)</f>
        <v>#N/A</v>
      </c>
      <c r="C1558" s="37" t="e">
        <f>VLOOKUP($A1558,EVID_OSEVU!$A$1:$M$4972,3,FALSE)</f>
        <v>#N/A</v>
      </c>
      <c r="D1558" s="45" t="e">
        <f>VLOOKUP($A1558,EVID_OSEVU!$A$1:$M$4972,4,FALSE)</f>
        <v>#N/A</v>
      </c>
      <c r="E1558" s="35"/>
      <c r="F1558" s="53"/>
      <c r="G1558" s="32"/>
      <c r="H1558" s="45" t="e">
        <f>VLOOKUP(G1558,Export7[#All],2,FALSE)</f>
        <v>#N/A</v>
      </c>
      <c r="I1558" s="45" t="e">
        <f>VLOOKUP($A1558,EVID_OSEVU!$A$1:$M$4972,10,FALSE)</f>
        <v>#N/A</v>
      </c>
      <c r="J1558" s="58" t="e">
        <f>VLOOKUP($A1558,EVID_OSEVU!$A$1:$M$4972,11,FALSE)</f>
        <v>#N/A</v>
      </c>
      <c r="K1558" s="33"/>
      <c r="L1558" s="45" t="e">
        <f>VLOOKUP(EVID_PASTVY!H1558,KATEGORIE_ZVIRAT!$B$2:$M$31,6,FALSE)*K1558</f>
        <v>#N/A</v>
      </c>
      <c r="M1558" s="33">
        <v>24</v>
      </c>
      <c r="N1558" s="45" t="e">
        <f>VLOOKUP(EVID_PASTVY!$H1558,KATEGORIE_ZVIRAT!$B$2:$M$31,8,FALSE)</f>
        <v>#N/A</v>
      </c>
      <c r="O1558" s="45" t="e">
        <f>VLOOKUP(EVID_PASTVY!$H1558,KATEGORIE_ZVIRAT!$B$2:$M$31,9,FALSE)</f>
        <v>#N/A</v>
      </c>
      <c r="P1558" s="54" t="e">
        <f>VLOOKUP(EVID_PASTVY!$H1558,KATEGORIE_ZVIRAT!$B$2:$M$31,7,FALSE)*L1558/1000*M1558/24*(F1558-E1558+1)/J1558</f>
        <v>#N/A</v>
      </c>
      <c r="Q1558" s="52" t="e">
        <f>VLOOKUP(EVID_PASTVY!$H1558,KATEGORIE_ZVIRAT!$B$2:$M$31,10,FALSE)*P1558*10</f>
        <v>#N/A</v>
      </c>
      <c r="R1558" s="52" t="e">
        <f>VLOOKUP(EVID_PASTVY!$H1558,KATEGORIE_ZVIRAT!$B$2:$M$31,11,FALSE)*P1558*10</f>
        <v>#N/A</v>
      </c>
      <c r="S1558" s="52" t="e">
        <f>VLOOKUP(EVID_PASTVY!$H1558,KATEGORIE_ZVIRAT!$B$2:$M$31,12,FALSE)*P1558*10</f>
        <v>#N/A</v>
      </c>
    </row>
    <row r="1559" spans="1:19" x14ac:dyDescent="0.2">
      <c r="A1559" s="32"/>
      <c r="B1559" s="37" t="e">
        <f>VLOOKUP($A1559,EVID_OSEVU!$A$1:$M$4972,2,FALSE)</f>
        <v>#N/A</v>
      </c>
      <c r="C1559" s="37" t="e">
        <f>VLOOKUP($A1559,EVID_OSEVU!$A$1:$M$4972,3,FALSE)</f>
        <v>#N/A</v>
      </c>
      <c r="D1559" s="45" t="e">
        <f>VLOOKUP($A1559,EVID_OSEVU!$A$1:$M$4972,4,FALSE)</f>
        <v>#N/A</v>
      </c>
      <c r="E1559" s="35"/>
      <c r="F1559" s="53"/>
      <c r="G1559" s="32"/>
      <c r="H1559" s="45" t="e">
        <f>VLOOKUP(G1559,Export7[#All],2,FALSE)</f>
        <v>#N/A</v>
      </c>
      <c r="I1559" s="45" t="e">
        <f>VLOOKUP($A1559,EVID_OSEVU!$A$1:$M$4972,10,FALSE)</f>
        <v>#N/A</v>
      </c>
      <c r="J1559" s="58" t="e">
        <f>VLOOKUP($A1559,EVID_OSEVU!$A$1:$M$4972,11,FALSE)</f>
        <v>#N/A</v>
      </c>
      <c r="K1559" s="33"/>
      <c r="L1559" s="45" t="e">
        <f>VLOOKUP(EVID_PASTVY!H1559,KATEGORIE_ZVIRAT!$B$2:$M$31,6,FALSE)*K1559</f>
        <v>#N/A</v>
      </c>
      <c r="M1559" s="33">
        <v>24</v>
      </c>
      <c r="N1559" s="45" t="e">
        <f>VLOOKUP(EVID_PASTVY!$H1559,KATEGORIE_ZVIRAT!$B$2:$M$31,8,FALSE)</f>
        <v>#N/A</v>
      </c>
      <c r="O1559" s="45" t="e">
        <f>VLOOKUP(EVID_PASTVY!$H1559,KATEGORIE_ZVIRAT!$B$2:$M$31,9,FALSE)</f>
        <v>#N/A</v>
      </c>
      <c r="P1559" s="54" t="e">
        <f>VLOOKUP(EVID_PASTVY!$H1559,KATEGORIE_ZVIRAT!$B$2:$M$31,7,FALSE)*L1559/1000*M1559/24*(F1559-E1559+1)/J1559</f>
        <v>#N/A</v>
      </c>
      <c r="Q1559" s="52" t="e">
        <f>VLOOKUP(EVID_PASTVY!$H1559,KATEGORIE_ZVIRAT!$B$2:$M$31,10,FALSE)*P1559*10</f>
        <v>#N/A</v>
      </c>
      <c r="R1559" s="52" t="e">
        <f>VLOOKUP(EVID_PASTVY!$H1559,KATEGORIE_ZVIRAT!$B$2:$M$31,11,FALSE)*P1559*10</f>
        <v>#N/A</v>
      </c>
      <c r="S1559" s="52" t="e">
        <f>VLOOKUP(EVID_PASTVY!$H1559,KATEGORIE_ZVIRAT!$B$2:$M$31,12,FALSE)*P1559*10</f>
        <v>#N/A</v>
      </c>
    </row>
    <row r="1560" spans="1:19" x14ac:dyDescent="0.2">
      <c r="A1560" s="32"/>
      <c r="B1560" s="37" t="e">
        <f>VLOOKUP($A1560,EVID_OSEVU!$A$1:$M$4972,2,FALSE)</f>
        <v>#N/A</v>
      </c>
      <c r="C1560" s="37" t="e">
        <f>VLOOKUP($A1560,EVID_OSEVU!$A$1:$M$4972,3,FALSE)</f>
        <v>#N/A</v>
      </c>
      <c r="D1560" s="45" t="e">
        <f>VLOOKUP($A1560,EVID_OSEVU!$A$1:$M$4972,4,FALSE)</f>
        <v>#N/A</v>
      </c>
      <c r="E1560" s="35"/>
      <c r="F1560" s="53"/>
      <c r="G1560" s="32"/>
      <c r="H1560" s="45" t="e">
        <f>VLOOKUP(G1560,Export7[#All],2,FALSE)</f>
        <v>#N/A</v>
      </c>
      <c r="I1560" s="45" t="e">
        <f>VLOOKUP($A1560,EVID_OSEVU!$A$1:$M$4972,10,FALSE)</f>
        <v>#N/A</v>
      </c>
      <c r="J1560" s="58" t="e">
        <f>VLOOKUP($A1560,EVID_OSEVU!$A$1:$M$4972,11,FALSE)</f>
        <v>#N/A</v>
      </c>
      <c r="K1560" s="33"/>
      <c r="L1560" s="45" t="e">
        <f>VLOOKUP(EVID_PASTVY!H1560,KATEGORIE_ZVIRAT!$B$2:$M$31,6,FALSE)*K1560</f>
        <v>#N/A</v>
      </c>
      <c r="M1560" s="33">
        <v>24</v>
      </c>
      <c r="N1560" s="45" t="e">
        <f>VLOOKUP(EVID_PASTVY!$H1560,KATEGORIE_ZVIRAT!$B$2:$M$31,8,FALSE)</f>
        <v>#N/A</v>
      </c>
      <c r="O1560" s="45" t="e">
        <f>VLOOKUP(EVID_PASTVY!$H1560,KATEGORIE_ZVIRAT!$B$2:$M$31,9,FALSE)</f>
        <v>#N/A</v>
      </c>
      <c r="P1560" s="54" t="e">
        <f>VLOOKUP(EVID_PASTVY!$H1560,KATEGORIE_ZVIRAT!$B$2:$M$31,7,FALSE)*L1560/1000*M1560/24*(F1560-E1560+1)/J1560</f>
        <v>#N/A</v>
      </c>
      <c r="Q1560" s="52" t="e">
        <f>VLOOKUP(EVID_PASTVY!$H1560,KATEGORIE_ZVIRAT!$B$2:$M$31,10,FALSE)*P1560*10</f>
        <v>#N/A</v>
      </c>
      <c r="R1560" s="52" t="e">
        <f>VLOOKUP(EVID_PASTVY!$H1560,KATEGORIE_ZVIRAT!$B$2:$M$31,11,FALSE)*P1560*10</f>
        <v>#N/A</v>
      </c>
      <c r="S1560" s="52" t="e">
        <f>VLOOKUP(EVID_PASTVY!$H1560,KATEGORIE_ZVIRAT!$B$2:$M$31,12,FALSE)*P1560*10</f>
        <v>#N/A</v>
      </c>
    </row>
    <row r="1561" spans="1:19" x14ac:dyDescent="0.2">
      <c r="A1561" s="32"/>
      <c r="B1561" s="37" t="e">
        <f>VLOOKUP($A1561,EVID_OSEVU!$A$1:$M$4972,2,FALSE)</f>
        <v>#N/A</v>
      </c>
      <c r="C1561" s="37" t="e">
        <f>VLOOKUP($A1561,EVID_OSEVU!$A$1:$M$4972,3,FALSE)</f>
        <v>#N/A</v>
      </c>
      <c r="D1561" s="45" t="e">
        <f>VLOOKUP($A1561,EVID_OSEVU!$A$1:$M$4972,4,FALSE)</f>
        <v>#N/A</v>
      </c>
      <c r="E1561" s="35"/>
      <c r="F1561" s="53"/>
      <c r="G1561" s="32"/>
      <c r="H1561" s="45" t="e">
        <f>VLOOKUP(G1561,Export7[#All],2,FALSE)</f>
        <v>#N/A</v>
      </c>
      <c r="I1561" s="45" t="e">
        <f>VLOOKUP($A1561,EVID_OSEVU!$A$1:$M$4972,10,FALSE)</f>
        <v>#N/A</v>
      </c>
      <c r="J1561" s="58" t="e">
        <f>VLOOKUP($A1561,EVID_OSEVU!$A$1:$M$4972,11,FALSE)</f>
        <v>#N/A</v>
      </c>
      <c r="K1561" s="33"/>
      <c r="L1561" s="45" t="e">
        <f>VLOOKUP(EVID_PASTVY!H1561,KATEGORIE_ZVIRAT!$B$2:$M$31,6,FALSE)*K1561</f>
        <v>#N/A</v>
      </c>
      <c r="M1561" s="33">
        <v>24</v>
      </c>
      <c r="N1561" s="45" t="e">
        <f>VLOOKUP(EVID_PASTVY!$H1561,KATEGORIE_ZVIRAT!$B$2:$M$31,8,FALSE)</f>
        <v>#N/A</v>
      </c>
      <c r="O1561" s="45" t="e">
        <f>VLOOKUP(EVID_PASTVY!$H1561,KATEGORIE_ZVIRAT!$B$2:$M$31,9,FALSE)</f>
        <v>#N/A</v>
      </c>
      <c r="P1561" s="54" t="e">
        <f>VLOOKUP(EVID_PASTVY!$H1561,KATEGORIE_ZVIRAT!$B$2:$M$31,7,FALSE)*L1561/1000*M1561/24*(F1561-E1561+1)/J1561</f>
        <v>#N/A</v>
      </c>
      <c r="Q1561" s="52" t="e">
        <f>VLOOKUP(EVID_PASTVY!$H1561,KATEGORIE_ZVIRAT!$B$2:$M$31,10,FALSE)*P1561*10</f>
        <v>#N/A</v>
      </c>
      <c r="R1561" s="52" t="e">
        <f>VLOOKUP(EVID_PASTVY!$H1561,KATEGORIE_ZVIRAT!$B$2:$M$31,11,FALSE)*P1561*10</f>
        <v>#N/A</v>
      </c>
      <c r="S1561" s="52" t="e">
        <f>VLOOKUP(EVID_PASTVY!$H1561,KATEGORIE_ZVIRAT!$B$2:$M$31,12,FALSE)*P1561*10</f>
        <v>#N/A</v>
      </c>
    </row>
    <row r="1562" spans="1:19" x14ac:dyDescent="0.2">
      <c r="A1562" s="32"/>
      <c r="B1562" s="37" t="e">
        <f>VLOOKUP($A1562,EVID_OSEVU!$A$1:$M$4972,2,FALSE)</f>
        <v>#N/A</v>
      </c>
      <c r="C1562" s="37" t="e">
        <f>VLOOKUP($A1562,EVID_OSEVU!$A$1:$M$4972,3,FALSE)</f>
        <v>#N/A</v>
      </c>
      <c r="D1562" s="45" t="e">
        <f>VLOOKUP($A1562,EVID_OSEVU!$A$1:$M$4972,4,FALSE)</f>
        <v>#N/A</v>
      </c>
      <c r="E1562" s="35"/>
      <c r="F1562" s="53"/>
      <c r="G1562" s="32"/>
      <c r="H1562" s="45" t="e">
        <f>VLOOKUP(G1562,Export7[#All],2,FALSE)</f>
        <v>#N/A</v>
      </c>
      <c r="I1562" s="45" t="e">
        <f>VLOOKUP($A1562,EVID_OSEVU!$A$1:$M$4972,10,FALSE)</f>
        <v>#N/A</v>
      </c>
      <c r="J1562" s="58" t="e">
        <f>VLOOKUP($A1562,EVID_OSEVU!$A$1:$M$4972,11,FALSE)</f>
        <v>#N/A</v>
      </c>
      <c r="K1562" s="33"/>
      <c r="L1562" s="45" t="e">
        <f>VLOOKUP(EVID_PASTVY!H1562,KATEGORIE_ZVIRAT!$B$2:$M$31,6,FALSE)*K1562</f>
        <v>#N/A</v>
      </c>
      <c r="M1562" s="33">
        <v>24</v>
      </c>
      <c r="N1562" s="45" t="e">
        <f>VLOOKUP(EVID_PASTVY!$H1562,KATEGORIE_ZVIRAT!$B$2:$M$31,8,FALSE)</f>
        <v>#N/A</v>
      </c>
      <c r="O1562" s="45" t="e">
        <f>VLOOKUP(EVID_PASTVY!$H1562,KATEGORIE_ZVIRAT!$B$2:$M$31,9,FALSE)</f>
        <v>#N/A</v>
      </c>
      <c r="P1562" s="54" t="e">
        <f>VLOOKUP(EVID_PASTVY!$H1562,KATEGORIE_ZVIRAT!$B$2:$M$31,7,FALSE)*L1562/1000*M1562/24*(F1562-E1562+1)/J1562</f>
        <v>#N/A</v>
      </c>
      <c r="Q1562" s="52" t="e">
        <f>VLOOKUP(EVID_PASTVY!$H1562,KATEGORIE_ZVIRAT!$B$2:$M$31,10,FALSE)*P1562*10</f>
        <v>#N/A</v>
      </c>
      <c r="R1562" s="52" t="e">
        <f>VLOOKUP(EVID_PASTVY!$H1562,KATEGORIE_ZVIRAT!$B$2:$M$31,11,FALSE)*P1562*10</f>
        <v>#N/A</v>
      </c>
      <c r="S1562" s="52" t="e">
        <f>VLOOKUP(EVID_PASTVY!$H1562,KATEGORIE_ZVIRAT!$B$2:$M$31,12,FALSE)*P1562*10</f>
        <v>#N/A</v>
      </c>
    </row>
    <row r="1563" spans="1:19" x14ac:dyDescent="0.2">
      <c r="A1563" s="32"/>
      <c r="B1563" s="37" t="e">
        <f>VLOOKUP($A1563,EVID_OSEVU!$A$1:$M$4972,2,FALSE)</f>
        <v>#N/A</v>
      </c>
      <c r="C1563" s="37" t="e">
        <f>VLOOKUP($A1563,EVID_OSEVU!$A$1:$M$4972,3,FALSE)</f>
        <v>#N/A</v>
      </c>
      <c r="D1563" s="45" t="e">
        <f>VLOOKUP($A1563,EVID_OSEVU!$A$1:$M$4972,4,FALSE)</f>
        <v>#N/A</v>
      </c>
      <c r="E1563" s="35"/>
      <c r="F1563" s="53"/>
      <c r="G1563" s="32"/>
      <c r="H1563" s="45" t="e">
        <f>VLOOKUP(G1563,Export7[#All],2,FALSE)</f>
        <v>#N/A</v>
      </c>
      <c r="I1563" s="45" t="e">
        <f>VLOOKUP($A1563,EVID_OSEVU!$A$1:$M$4972,10,FALSE)</f>
        <v>#N/A</v>
      </c>
      <c r="J1563" s="58" t="e">
        <f>VLOOKUP($A1563,EVID_OSEVU!$A$1:$M$4972,11,FALSE)</f>
        <v>#N/A</v>
      </c>
      <c r="K1563" s="33"/>
      <c r="L1563" s="45" t="e">
        <f>VLOOKUP(EVID_PASTVY!H1563,KATEGORIE_ZVIRAT!$B$2:$M$31,6,FALSE)*K1563</f>
        <v>#N/A</v>
      </c>
      <c r="M1563" s="33">
        <v>24</v>
      </c>
      <c r="N1563" s="45" t="e">
        <f>VLOOKUP(EVID_PASTVY!$H1563,KATEGORIE_ZVIRAT!$B$2:$M$31,8,FALSE)</f>
        <v>#N/A</v>
      </c>
      <c r="O1563" s="45" t="e">
        <f>VLOOKUP(EVID_PASTVY!$H1563,KATEGORIE_ZVIRAT!$B$2:$M$31,9,FALSE)</f>
        <v>#N/A</v>
      </c>
      <c r="P1563" s="54" t="e">
        <f>VLOOKUP(EVID_PASTVY!$H1563,KATEGORIE_ZVIRAT!$B$2:$M$31,7,FALSE)*L1563/1000*M1563/24*(F1563-E1563+1)/J1563</f>
        <v>#N/A</v>
      </c>
      <c r="Q1563" s="52" t="e">
        <f>VLOOKUP(EVID_PASTVY!$H1563,KATEGORIE_ZVIRAT!$B$2:$M$31,10,FALSE)*P1563*10</f>
        <v>#N/A</v>
      </c>
      <c r="R1563" s="52" t="e">
        <f>VLOOKUP(EVID_PASTVY!$H1563,KATEGORIE_ZVIRAT!$B$2:$M$31,11,FALSE)*P1563*10</f>
        <v>#N/A</v>
      </c>
      <c r="S1563" s="52" t="e">
        <f>VLOOKUP(EVID_PASTVY!$H1563,KATEGORIE_ZVIRAT!$B$2:$M$31,12,FALSE)*P1563*10</f>
        <v>#N/A</v>
      </c>
    </row>
    <row r="1564" spans="1:19" x14ac:dyDescent="0.2">
      <c r="A1564" s="32"/>
      <c r="B1564" s="37" t="e">
        <f>VLOOKUP($A1564,EVID_OSEVU!$A$1:$M$4972,2,FALSE)</f>
        <v>#N/A</v>
      </c>
      <c r="C1564" s="37" t="e">
        <f>VLOOKUP($A1564,EVID_OSEVU!$A$1:$M$4972,3,FALSE)</f>
        <v>#N/A</v>
      </c>
      <c r="D1564" s="45" t="e">
        <f>VLOOKUP($A1564,EVID_OSEVU!$A$1:$M$4972,4,FALSE)</f>
        <v>#N/A</v>
      </c>
      <c r="E1564" s="35"/>
      <c r="F1564" s="53"/>
      <c r="G1564" s="32"/>
      <c r="H1564" s="45" t="e">
        <f>VLOOKUP(G1564,Export7[#All],2,FALSE)</f>
        <v>#N/A</v>
      </c>
      <c r="I1564" s="45" t="e">
        <f>VLOOKUP($A1564,EVID_OSEVU!$A$1:$M$4972,10,FALSE)</f>
        <v>#N/A</v>
      </c>
      <c r="J1564" s="58" t="e">
        <f>VLOOKUP($A1564,EVID_OSEVU!$A$1:$M$4972,11,FALSE)</f>
        <v>#N/A</v>
      </c>
      <c r="K1564" s="33"/>
      <c r="L1564" s="45" t="e">
        <f>VLOOKUP(EVID_PASTVY!H1564,KATEGORIE_ZVIRAT!$B$2:$M$31,6,FALSE)*K1564</f>
        <v>#N/A</v>
      </c>
      <c r="M1564" s="33">
        <v>24</v>
      </c>
      <c r="N1564" s="45" t="e">
        <f>VLOOKUP(EVID_PASTVY!$H1564,KATEGORIE_ZVIRAT!$B$2:$M$31,8,FALSE)</f>
        <v>#N/A</v>
      </c>
      <c r="O1564" s="45" t="e">
        <f>VLOOKUP(EVID_PASTVY!$H1564,KATEGORIE_ZVIRAT!$B$2:$M$31,9,FALSE)</f>
        <v>#N/A</v>
      </c>
      <c r="P1564" s="54" t="e">
        <f>VLOOKUP(EVID_PASTVY!$H1564,KATEGORIE_ZVIRAT!$B$2:$M$31,7,FALSE)*L1564/1000*M1564/24*(F1564-E1564+1)/J1564</f>
        <v>#N/A</v>
      </c>
      <c r="Q1564" s="52" t="e">
        <f>VLOOKUP(EVID_PASTVY!$H1564,KATEGORIE_ZVIRAT!$B$2:$M$31,10,FALSE)*P1564*10</f>
        <v>#N/A</v>
      </c>
      <c r="R1564" s="52" t="e">
        <f>VLOOKUP(EVID_PASTVY!$H1564,KATEGORIE_ZVIRAT!$B$2:$M$31,11,FALSE)*P1564*10</f>
        <v>#N/A</v>
      </c>
      <c r="S1564" s="52" t="e">
        <f>VLOOKUP(EVID_PASTVY!$H1564,KATEGORIE_ZVIRAT!$B$2:$M$31,12,FALSE)*P1564*10</f>
        <v>#N/A</v>
      </c>
    </row>
    <row r="1565" spans="1:19" x14ac:dyDescent="0.2">
      <c r="A1565" s="32"/>
      <c r="B1565" s="37" t="e">
        <f>VLOOKUP($A1565,EVID_OSEVU!$A$1:$M$4972,2,FALSE)</f>
        <v>#N/A</v>
      </c>
      <c r="C1565" s="37" t="e">
        <f>VLOOKUP($A1565,EVID_OSEVU!$A$1:$M$4972,3,FALSE)</f>
        <v>#N/A</v>
      </c>
      <c r="D1565" s="45" t="e">
        <f>VLOOKUP($A1565,EVID_OSEVU!$A$1:$M$4972,4,FALSE)</f>
        <v>#N/A</v>
      </c>
      <c r="E1565" s="35"/>
      <c r="F1565" s="53"/>
      <c r="G1565" s="32"/>
      <c r="H1565" s="45" t="e">
        <f>VLOOKUP(G1565,Export7[#All],2,FALSE)</f>
        <v>#N/A</v>
      </c>
      <c r="I1565" s="45" t="e">
        <f>VLOOKUP($A1565,EVID_OSEVU!$A$1:$M$4972,10,FALSE)</f>
        <v>#N/A</v>
      </c>
      <c r="J1565" s="58" t="e">
        <f>VLOOKUP($A1565,EVID_OSEVU!$A$1:$M$4972,11,FALSE)</f>
        <v>#N/A</v>
      </c>
      <c r="K1565" s="33"/>
      <c r="L1565" s="45" t="e">
        <f>VLOOKUP(EVID_PASTVY!H1565,KATEGORIE_ZVIRAT!$B$2:$M$31,6,FALSE)*K1565</f>
        <v>#N/A</v>
      </c>
      <c r="M1565" s="33">
        <v>24</v>
      </c>
      <c r="N1565" s="45" t="e">
        <f>VLOOKUP(EVID_PASTVY!$H1565,KATEGORIE_ZVIRAT!$B$2:$M$31,8,FALSE)</f>
        <v>#N/A</v>
      </c>
      <c r="O1565" s="45" t="e">
        <f>VLOOKUP(EVID_PASTVY!$H1565,KATEGORIE_ZVIRAT!$B$2:$M$31,9,FALSE)</f>
        <v>#N/A</v>
      </c>
      <c r="P1565" s="54" t="e">
        <f>VLOOKUP(EVID_PASTVY!$H1565,KATEGORIE_ZVIRAT!$B$2:$M$31,7,FALSE)*L1565/1000*M1565/24*(F1565-E1565+1)/J1565</f>
        <v>#N/A</v>
      </c>
      <c r="Q1565" s="52" t="e">
        <f>VLOOKUP(EVID_PASTVY!$H1565,KATEGORIE_ZVIRAT!$B$2:$M$31,10,FALSE)*P1565*10</f>
        <v>#N/A</v>
      </c>
      <c r="R1565" s="52" t="e">
        <f>VLOOKUP(EVID_PASTVY!$H1565,KATEGORIE_ZVIRAT!$B$2:$M$31,11,FALSE)*P1565*10</f>
        <v>#N/A</v>
      </c>
      <c r="S1565" s="52" t="e">
        <f>VLOOKUP(EVID_PASTVY!$H1565,KATEGORIE_ZVIRAT!$B$2:$M$31,12,FALSE)*P1565*10</f>
        <v>#N/A</v>
      </c>
    </row>
    <row r="1566" spans="1:19" x14ac:dyDescent="0.2">
      <c r="A1566" s="32"/>
      <c r="B1566" s="37" t="e">
        <f>VLOOKUP($A1566,EVID_OSEVU!$A$1:$M$4972,2,FALSE)</f>
        <v>#N/A</v>
      </c>
      <c r="C1566" s="37" t="e">
        <f>VLOOKUP($A1566,EVID_OSEVU!$A$1:$M$4972,3,FALSE)</f>
        <v>#N/A</v>
      </c>
      <c r="D1566" s="45" t="e">
        <f>VLOOKUP($A1566,EVID_OSEVU!$A$1:$M$4972,4,FALSE)</f>
        <v>#N/A</v>
      </c>
      <c r="E1566" s="35"/>
      <c r="F1566" s="53"/>
      <c r="G1566" s="32"/>
      <c r="H1566" s="45" t="e">
        <f>VLOOKUP(G1566,Export7[#All],2,FALSE)</f>
        <v>#N/A</v>
      </c>
      <c r="I1566" s="45" t="e">
        <f>VLOOKUP($A1566,EVID_OSEVU!$A$1:$M$4972,10,FALSE)</f>
        <v>#N/A</v>
      </c>
      <c r="J1566" s="58" t="e">
        <f>VLOOKUP($A1566,EVID_OSEVU!$A$1:$M$4972,11,FALSE)</f>
        <v>#N/A</v>
      </c>
      <c r="K1566" s="33"/>
      <c r="L1566" s="45" t="e">
        <f>VLOOKUP(EVID_PASTVY!H1566,KATEGORIE_ZVIRAT!$B$2:$M$31,6,FALSE)*K1566</f>
        <v>#N/A</v>
      </c>
      <c r="M1566" s="33">
        <v>24</v>
      </c>
      <c r="N1566" s="45" t="e">
        <f>VLOOKUP(EVID_PASTVY!$H1566,KATEGORIE_ZVIRAT!$B$2:$M$31,8,FALSE)</f>
        <v>#N/A</v>
      </c>
      <c r="O1566" s="45" t="e">
        <f>VLOOKUP(EVID_PASTVY!$H1566,KATEGORIE_ZVIRAT!$B$2:$M$31,9,FALSE)</f>
        <v>#N/A</v>
      </c>
      <c r="P1566" s="54" t="e">
        <f>VLOOKUP(EVID_PASTVY!$H1566,KATEGORIE_ZVIRAT!$B$2:$M$31,7,FALSE)*L1566/1000*M1566/24*(F1566-E1566+1)/J1566</f>
        <v>#N/A</v>
      </c>
      <c r="Q1566" s="52" t="e">
        <f>VLOOKUP(EVID_PASTVY!$H1566,KATEGORIE_ZVIRAT!$B$2:$M$31,10,FALSE)*P1566*10</f>
        <v>#N/A</v>
      </c>
      <c r="R1566" s="52" t="e">
        <f>VLOOKUP(EVID_PASTVY!$H1566,KATEGORIE_ZVIRAT!$B$2:$M$31,11,FALSE)*P1566*10</f>
        <v>#N/A</v>
      </c>
      <c r="S1566" s="52" t="e">
        <f>VLOOKUP(EVID_PASTVY!$H1566,KATEGORIE_ZVIRAT!$B$2:$M$31,12,FALSE)*P1566*10</f>
        <v>#N/A</v>
      </c>
    </row>
    <row r="1567" spans="1:19" x14ac:dyDescent="0.2">
      <c r="A1567" s="32"/>
      <c r="B1567" s="37" t="e">
        <f>VLOOKUP($A1567,EVID_OSEVU!$A$1:$M$4972,2,FALSE)</f>
        <v>#N/A</v>
      </c>
      <c r="C1567" s="37" t="e">
        <f>VLOOKUP($A1567,EVID_OSEVU!$A$1:$M$4972,3,FALSE)</f>
        <v>#N/A</v>
      </c>
      <c r="D1567" s="45" t="e">
        <f>VLOOKUP($A1567,EVID_OSEVU!$A$1:$M$4972,4,FALSE)</f>
        <v>#N/A</v>
      </c>
      <c r="E1567" s="35"/>
      <c r="F1567" s="53"/>
      <c r="G1567" s="32"/>
      <c r="H1567" s="45" t="e">
        <f>VLOOKUP(G1567,Export7[#All],2,FALSE)</f>
        <v>#N/A</v>
      </c>
      <c r="I1567" s="45" t="e">
        <f>VLOOKUP($A1567,EVID_OSEVU!$A$1:$M$4972,10,FALSE)</f>
        <v>#N/A</v>
      </c>
      <c r="J1567" s="58" t="e">
        <f>VLOOKUP($A1567,EVID_OSEVU!$A$1:$M$4972,11,FALSE)</f>
        <v>#N/A</v>
      </c>
      <c r="K1567" s="33"/>
      <c r="L1567" s="45" t="e">
        <f>VLOOKUP(EVID_PASTVY!H1567,KATEGORIE_ZVIRAT!$B$2:$M$31,6,FALSE)*K1567</f>
        <v>#N/A</v>
      </c>
      <c r="M1567" s="33">
        <v>24</v>
      </c>
      <c r="N1567" s="45" t="e">
        <f>VLOOKUP(EVID_PASTVY!$H1567,KATEGORIE_ZVIRAT!$B$2:$M$31,8,FALSE)</f>
        <v>#N/A</v>
      </c>
      <c r="O1567" s="45" t="e">
        <f>VLOOKUP(EVID_PASTVY!$H1567,KATEGORIE_ZVIRAT!$B$2:$M$31,9,FALSE)</f>
        <v>#N/A</v>
      </c>
      <c r="P1567" s="54" t="e">
        <f>VLOOKUP(EVID_PASTVY!$H1567,KATEGORIE_ZVIRAT!$B$2:$M$31,7,FALSE)*L1567/1000*M1567/24*(F1567-E1567+1)/J1567</f>
        <v>#N/A</v>
      </c>
      <c r="Q1567" s="52" t="e">
        <f>VLOOKUP(EVID_PASTVY!$H1567,KATEGORIE_ZVIRAT!$B$2:$M$31,10,FALSE)*P1567*10</f>
        <v>#N/A</v>
      </c>
      <c r="R1567" s="52" t="e">
        <f>VLOOKUP(EVID_PASTVY!$H1567,KATEGORIE_ZVIRAT!$B$2:$M$31,11,FALSE)*P1567*10</f>
        <v>#N/A</v>
      </c>
      <c r="S1567" s="52" t="e">
        <f>VLOOKUP(EVID_PASTVY!$H1567,KATEGORIE_ZVIRAT!$B$2:$M$31,12,FALSE)*P1567*10</f>
        <v>#N/A</v>
      </c>
    </row>
    <row r="1568" spans="1:19" x14ac:dyDescent="0.2">
      <c r="A1568" s="32"/>
      <c r="B1568" s="37" t="e">
        <f>VLOOKUP($A1568,EVID_OSEVU!$A$1:$M$4972,2,FALSE)</f>
        <v>#N/A</v>
      </c>
      <c r="C1568" s="37" t="e">
        <f>VLOOKUP($A1568,EVID_OSEVU!$A$1:$M$4972,3,FALSE)</f>
        <v>#N/A</v>
      </c>
      <c r="D1568" s="45" t="e">
        <f>VLOOKUP($A1568,EVID_OSEVU!$A$1:$M$4972,4,FALSE)</f>
        <v>#N/A</v>
      </c>
      <c r="E1568" s="35"/>
      <c r="F1568" s="53"/>
      <c r="G1568" s="32"/>
      <c r="H1568" s="45" t="e">
        <f>VLOOKUP(G1568,Export7[#All],2,FALSE)</f>
        <v>#N/A</v>
      </c>
      <c r="I1568" s="45" t="e">
        <f>VLOOKUP($A1568,EVID_OSEVU!$A$1:$M$4972,10,FALSE)</f>
        <v>#N/A</v>
      </c>
      <c r="J1568" s="58" t="e">
        <f>VLOOKUP($A1568,EVID_OSEVU!$A$1:$M$4972,11,FALSE)</f>
        <v>#N/A</v>
      </c>
      <c r="K1568" s="33"/>
      <c r="L1568" s="45" t="e">
        <f>VLOOKUP(EVID_PASTVY!H1568,KATEGORIE_ZVIRAT!$B$2:$M$31,6,FALSE)*K1568</f>
        <v>#N/A</v>
      </c>
      <c r="M1568" s="33">
        <v>24</v>
      </c>
      <c r="N1568" s="45" t="e">
        <f>VLOOKUP(EVID_PASTVY!$H1568,KATEGORIE_ZVIRAT!$B$2:$M$31,8,FALSE)</f>
        <v>#N/A</v>
      </c>
      <c r="O1568" s="45" t="e">
        <f>VLOOKUP(EVID_PASTVY!$H1568,KATEGORIE_ZVIRAT!$B$2:$M$31,9,FALSE)</f>
        <v>#N/A</v>
      </c>
      <c r="P1568" s="54" t="e">
        <f>VLOOKUP(EVID_PASTVY!$H1568,KATEGORIE_ZVIRAT!$B$2:$M$31,7,FALSE)*L1568/1000*M1568/24*(F1568-E1568+1)/J1568</f>
        <v>#N/A</v>
      </c>
      <c r="Q1568" s="52" t="e">
        <f>VLOOKUP(EVID_PASTVY!$H1568,KATEGORIE_ZVIRAT!$B$2:$M$31,10,FALSE)*P1568*10</f>
        <v>#N/A</v>
      </c>
      <c r="R1568" s="52" t="e">
        <f>VLOOKUP(EVID_PASTVY!$H1568,KATEGORIE_ZVIRAT!$B$2:$M$31,11,FALSE)*P1568*10</f>
        <v>#N/A</v>
      </c>
      <c r="S1568" s="52" t="e">
        <f>VLOOKUP(EVID_PASTVY!$H1568,KATEGORIE_ZVIRAT!$B$2:$M$31,12,FALSE)*P1568*10</f>
        <v>#N/A</v>
      </c>
    </row>
    <row r="1569" spans="1:19" x14ac:dyDescent="0.2">
      <c r="A1569" s="32"/>
      <c r="B1569" s="37" t="e">
        <f>VLOOKUP($A1569,EVID_OSEVU!$A$1:$M$4972,2,FALSE)</f>
        <v>#N/A</v>
      </c>
      <c r="C1569" s="37" t="e">
        <f>VLOOKUP($A1569,EVID_OSEVU!$A$1:$M$4972,3,FALSE)</f>
        <v>#N/A</v>
      </c>
      <c r="D1569" s="45" t="e">
        <f>VLOOKUP($A1569,EVID_OSEVU!$A$1:$M$4972,4,FALSE)</f>
        <v>#N/A</v>
      </c>
      <c r="E1569" s="35"/>
      <c r="F1569" s="53"/>
      <c r="G1569" s="32"/>
      <c r="H1569" s="45" t="e">
        <f>VLOOKUP(G1569,Export7[#All],2,FALSE)</f>
        <v>#N/A</v>
      </c>
      <c r="I1569" s="45" t="e">
        <f>VLOOKUP($A1569,EVID_OSEVU!$A$1:$M$4972,10,FALSE)</f>
        <v>#N/A</v>
      </c>
      <c r="J1569" s="58" t="e">
        <f>VLOOKUP($A1569,EVID_OSEVU!$A$1:$M$4972,11,FALSE)</f>
        <v>#N/A</v>
      </c>
      <c r="K1569" s="33"/>
      <c r="L1569" s="45" t="e">
        <f>VLOOKUP(EVID_PASTVY!H1569,KATEGORIE_ZVIRAT!$B$2:$M$31,6,FALSE)*K1569</f>
        <v>#N/A</v>
      </c>
      <c r="M1569" s="33">
        <v>24</v>
      </c>
      <c r="N1569" s="45" t="e">
        <f>VLOOKUP(EVID_PASTVY!$H1569,KATEGORIE_ZVIRAT!$B$2:$M$31,8,FALSE)</f>
        <v>#N/A</v>
      </c>
      <c r="O1569" s="45" t="e">
        <f>VLOOKUP(EVID_PASTVY!$H1569,KATEGORIE_ZVIRAT!$B$2:$M$31,9,FALSE)</f>
        <v>#N/A</v>
      </c>
      <c r="P1569" s="54" t="e">
        <f>VLOOKUP(EVID_PASTVY!$H1569,KATEGORIE_ZVIRAT!$B$2:$M$31,7,FALSE)*L1569/1000*M1569/24*(F1569-E1569+1)/J1569</f>
        <v>#N/A</v>
      </c>
      <c r="Q1569" s="52" t="e">
        <f>VLOOKUP(EVID_PASTVY!$H1569,KATEGORIE_ZVIRAT!$B$2:$M$31,10,FALSE)*P1569*10</f>
        <v>#N/A</v>
      </c>
      <c r="R1569" s="52" t="e">
        <f>VLOOKUP(EVID_PASTVY!$H1569,KATEGORIE_ZVIRAT!$B$2:$M$31,11,FALSE)*P1569*10</f>
        <v>#N/A</v>
      </c>
      <c r="S1569" s="52" t="e">
        <f>VLOOKUP(EVID_PASTVY!$H1569,KATEGORIE_ZVIRAT!$B$2:$M$31,12,FALSE)*P1569*10</f>
        <v>#N/A</v>
      </c>
    </row>
    <row r="1570" spans="1:19" x14ac:dyDescent="0.2">
      <c r="A1570" s="32"/>
      <c r="B1570" s="37" t="e">
        <f>VLOOKUP($A1570,EVID_OSEVU!$A$1:$M$4972,2,FALSE)</f>
        <v>#N/A</v>
      </c>
      <c r="C1570" s="37" t="e">
        <f>VLOOKUP($A1570,EVID_OSEVU!$A$1:$M$4972,3,FALSE)</f>
        <v>#N/A</v>
      </c>
      <c r="D1570" s="45" t="e">
        <f>VLOOKUP($A1570,EVID_OSEVU!$A$1:$M$4972,4,FALSE)</f>
        <v>#N/A</v>
      </c>
      <c r="E1570" s="35"/>
      <c r="F1570" s="53"/>
      <c r="G1570" s="32"/>
      <c r="H1570" s="45" t="e">
        <f>VLOOKUP(G1570,Export7[#All],2,FALSE)</f>
        <v>#N/A</v>
      </c>
      <c r="I1570" s="45" t="e">
        <f>VLOOKUP($A1570,EVID_OSEVU!$A$1:$M$4972,10,FALSE)</f>
        <v>#N/A</v>
      </c>
      <c r="J1570" s="58" t="e">
        <f>VLOOKUP($A1570,EVID_OSEVU!$A$1:$M$4972,11,FALSE)</f>
        <v>#N/A</v>
      </c>
      <c r="K1570" s="33"/>
      <c r="L1570" s="45" t="e">
        <f>VLOOKUP(EVID_PASTVY!H1570,KATEGORIE_ZVIRAT!$B$2:$M$31,6,FALSE)*K1570</f>
        <v>#N/A</v>
      </c>
      <c r="M1570" s="33">
        <v>24</v>
      </c>
      <c r="N1570" s="45" t="e">
        <f>VLOOKUP(EVID_PASTVY!$H1570,KATEGORIE_ZVIRAT!$B$2:$M$31,8,FALSE)</f>
        <v>#N/A</v>
      </c>
      <c r="O1570" s="45" t="e">
        <f>VLOOKUP(EVID_PASTVY!$H1570,KATEGORIE_ZVIRAT!$B$2:$M$31,9,FALSE)</f>
        <v>#N/A</v>
      </c>
      <c r="P1570" s="54" t="e">
        <f>VLOOKUP(EVID_PASTVY!$H1570,KATEGORIE_ZVIRAT!$B$2:$M$31,7,FALSE)*L1570/1000*M1570/24*(F1570-E1570+1)/J1570</f>
        <v>#N/A</v>
      </c>
      <c r="Q1570" s="52" t="e">
        <f>VLOOKUP(EVID_PASTVY!$H1570,KATEGORIE_ZVIRAT!$B$2:$M$31,10,FALSE)*P1570*10</f>
        <v>#N/A</v>
      </c>
      <c r="R1570" s="52" t="e">
        <f>VLOOKUP(EVID_PASTVY!$H1570,KATEGORIE_ZVIRAT!$B$2:$M$31,11,FALSE)*P1570*10</f>
        <v>#N/A</v>
      </c>
      <c r="S1570" s="52" t="e">
        <f>VLOOKUP(EVID_PASTVY!$H1570,KATEGORIE_ZVIRAT!$B$2:$M$31,12,FALSE)*P1570*10</f>
        <v>#N/A</v>
      </c>
    </row>
    <row r="1571" spans="1:19" x14ac:dyDescent="0.2">
      <c r="A1571" s="32"/>
      <c r="B1571" s="37" t="e">
        <f>VLOOKUP($A1571,EVID_OSEVU!$A$1:$M$4972,2,FALSE)</f>
        <v>#N/A</v>
      </c>
      <c r="C1571" s="37" t="e">
        <f>VLOOKUP($A1571,EVID_OSEVU!$A$1:$M$4972,3,FALSE)</f>
        <v>#N/A</v>
      </c>
      <c r="D1571" s="45" t="e">
        <f>VLOOKUP($A1571,EVID_OSEVU!$A$1:$M$4972,4,FALSE)</f>
        <v>#N/A</v>
      </c>
      <c r="E1571" s="35"/>
      <c r="F1571" s="53"/>
      <c r="G1571" s="32"/>
      <c r="H1571" s="45" t="e">
        <f>VLOOKUP(G1571,Export7[#All],2,FALSE)</f>
        <v>#N/A</v>
      </c>
      <c r="I1571" s="45" t="e">
        <f>VLOOKUP($A1571,EVID_OSEVU!$A$1:$M$4972,10,FALSE)</f>
        <v>#N/A</v>
      </c>
      <c r="J1571" s="58" t="e">
        <f>VLOOKUP($A1571,EVID_OSEVU!$A$1:$M$4972,11,FALSE)</f>
        <v>#N/A</v>
      </c>
      <c r="K1571" s="33"/>
      <c r="L1571" s="45" t="e">
        <f>VLOOKUP(EVID_PASTVY!H1571,KATEGORIE_ZVIRAT!$B$2:$M$31,6,FALSE)*K1571</f>
        <v>#N/A</v>
      </c>
      <c r="M1571" s="33">
        <v>24</v>
      </c>
      <c r="N1571" s="45" t="e">
        <f>VLOOKUP(EVID_PASTVY!$H1571,KATEGORIE_ZVIRAT!$B$2:$M$31,8,FALSE)</f>
        <v>#N/A</v>
      </c>
      <c r="O1571" s="45" t="e">
        <f>VLOOKUP(EVID_PASTVY!$H1571,KATEGORIE_ZVIRAT!$B$2:$M$31,9,FALSE)</f>
        <v>#N/A</v>
      </c>
      <c r="P1571" s="54" t="e">
        <f>VLOOKUP(EVID_PASTVY!$H1571,KATEGORIE_ZVIRAT!$B$2:$M$31,7,FALSE)*L1571/1000*M1571/24*(F1571-E1571+1)/J1571</f>
        <v>#N/A</v>
      </c>
      <c r="Q1571" s="52" t="e">
        <f>VLOOKUP(EVID_PASTVY!$H1571,KATEGORIE_ZVIRAT!$B$2:$M$31,10,FALSE)*P1571*10</f>
        <v>#N/A</v>
      </c>
      <c r="R1571" s="52" t="e">
        <f>VLOOKUP(EVID_PASTVY!$H1571,KATEGORIE_ZVIRAT!$B$2:$M$31,11,FALSE)*P1571*10</f>
        <v>#N/A</v>
      </c>
      <c r="S1571" s="52" t="e">
        <f>VLOOKUP(EVID_PASTVY!$H1571,KATEGORIE_ZVIRAT!$B$2:$M$31,12,FALSE)*P1571*10</f>
        <v>#N/A</v>
      </c>
    </row>
    <row r="1572" spans="1:19" x14ac:dyDescent="0.2">
      <c r="A1572" s="32"/>
      <c r="B1572" s="37" t="e">
        <f>VLOOKUP($A1572,EVID_OSEVU!$A$1:$M$4972,2,FALSE)</f>
        <v>#N/A</v>
      </c>
      <c r="C1572" s="37" t="e">
        <f>VLOOKUP($A1572,EVID_OSEVU!$A$1:$M$4972,3,FALSE)</f>
        <v>#N/A</v>
      </c>
      <c r="D1572" s="45" t="e">
        <f>VLOOKUP($A1572,EVID_OSEVU!$A$1:$M$4972,4,FALSE)</f>
        <v>#N/A</v>
      </c>
      <c r="E1572" s="35"/>
      <c r="F1572" s="53"/>
      <c r="G1572" s="32"/>
      <c r="H1572" s="45" t="e">
        <f>VLOOKUP(G1572,Export7[#All],2,FALSE)</f>
        <v>#N/A</v>
      </c>
      <c r="I1572" s="45" t="e">
        <f>VLOOKUP($A1572,EVID_OSEVU!$A$1:$M$4972,10,FALSE)</f>
        <v>#N/A</v>
      </c>
      <c r="J1572" s="58" t="e">
        <f>VLOOKUP($A1572,EVID_OSEVU!$A$1:$M$4972,11,FALSE)</f>
        <v>#N/A</v>
      </c>
      <c r="K1572" s="33"/>
      <c r="L1572" s="45" t="e">
        <f>VLOOKUP(EVID_PASTVY!H1572,KATEGORIE_ZVIRAT!$B$2:$M$31,6,FALSE)*K1572</f>
        <v>#N/A</v>
      </c>
      <c r="M1572" s="33">
        <v>24</v>
      </c>
      <c r="N1572" s="45" t="e">
        <f>VLOOKUP(EVID_PASTVY!$H1572,KATEGORIE_ZVIRAT!$B$2:$M$31,8,FALSE)</f>
        <v>#N/A</v>
      </c>
      <c r="O1572" s="45" t="e">
        <f>VLOOKUP(EVID_PASTVY!$H1572,KATEGORIE_ZVIRAT!$B$2:$M$31,9,FALSE)</f>
        <v>#N/A</v>
      </c>
      <c r="P1572" s="54" t="e">
        <f>VLOOKUP(EVID_PASTVY!$H1572,KATEGORIE_ZVIRAT!$B$2:$M$31,7,FALSE)*L1572/1000*M1572/24*(F1572-E1572+1)/J1572</f>
        <v>#N/A</v>
      </c>
      <c r="Q1572" s="52" t="e">
        <f>VLOOKUP(EVID_PASTVY!$H1572,KATEGORIE_ZVIRAT!$B$2:$M$31,10,FALSE)*P1572*10</f>
        <v>#N/A</v>
      </c>
      <c r="R1572" s="52" t="e">
        <f>VLOOKUP(EVID_PASTVY!$H1572,KATEGORIE_ZVIRAT!$B$2:$M$31,11,FALSE)*P1572*10</f>
        <v>#N/A</v>
      </c>
      <c r="S1572" s="52" t="e">
        <f>VLOOKUP(EVID_PASTVY!$H1572,KATEGORIE_ZVIRAT!$B$2:$M$31,12,FALSE)*P1572*10</f>
        <v>#N/A</v>
      </c>
    </row>
    <row r="1573" spans="1:19" x14ac:dyDescent="0.2">
      <c r="A1573" s="32"/>
      <c r="B1573" s="37" t="e">
        <f>VLOOKUP($A1573,EVID_OSEVU!$A$1:$M$4972,2,FALSE)</f>
        <v>#N/A</v>
      </c>
      <c r="C1573" s="37" t="e">
        <f>VLOOKUP($A1573,EVID_OSEVU!$A$1:$M$4972,3,FALSE)</f>
        <v>#N/A</v>
      </c>
      <c r="D1573" s="45" t="e">
        <f>VLOOKUP($A1573,EVID_OSEVU!$A$1:$M$4972,4,FALSE)</f>
        <v>#N/A</v>
      </c>
      <c r="E1573" s="35"/>
      <c r="F1573" s="53"/>
      <c r="G1573" s="32"/>
      <c r="H1573" s="45" t="e">
        <f>VLOOKUP(G1573,Export7[#All],2,FALSE)</f>
        <v>#N/A</v>
      </c>
      <c r="I1573" s="45" t="e">
        <f>VLOOKUP($A1573,EVID_OSEVU!$A$1:$M$4972,10,FALSE)</f>
        <v>#N/A</v>
      </c>
      <c r="J1573" s="58" t="e">
        <f>VLOOKUP($A1573,EVID_OSEVU!$A$1:$M$4972,11,FALSE)</f>
        <v>#N/A</v>
      </c>
      <c r="K1573" s="33"/>
      <c r="L1573" s="45" t="e">
        <f>VLOOKUP(EVID_PASTVY!H1573,KATEGORIE_ZVIRAT!$B$2:$M$31,6,FALSE)*K1573</f>
        <v>#N/A</v>
      </c>
      <c r="M1573" s="33">
        <v>24</v>
      </c>
      <c r="N1573" s="45" t="e">
        <f>VLOOKUP(EVID_PASTVY!$H1573,KATEGORIE_ZVIRAT!$B$2:$M$31,8,FALSE)</f>
        <v>#N/A</v>
      </c>
      <c r="O1573" s="45" t="e">
        <f>VLOOKUP(EVID_PASTVY!$H1573,KATEGORIE_ZVIRAT!$B$2:$M$31,9,FALSE)</f>
        <v>#N/A</v>
      </c>
      <c r="P1573" s="54" t="e">
        <f>VLOOKUP(EVID_PASTVY!$H1573,KATEGORIE_ZVIRAT!$B$2:$M$31,7,FALSE)*L1573/1000*M1573/24*(F1573-E1573+1)/J1573</f>
        <v>#N/A</v>
      </c>
      <c r="Q1573" s="52" t="e">
        <f>VLOOKUP(EVID_PASTVY!$H1573,KATEGORIE_ZVIRAT!$B$2:$M$31,10,FALSE)*P1573*10</f>
        <v>#N/A</v>
      </c>
      <c r="R1573" s="52" t="e">
        <f>VLOOKUP(EVID_PASTVY!$H1573,KATEGORIE_ZVIRAT!$B$2:$M$31,11,FALSE)*P1573*10</f>
        <v>#N/A</v>
      </c>
      <c r="S1573" s="52" t="e">
        <f>VLOOKUP(EVID_PASTVY!$H1573,KATEGORIE_ZVIRAT!$B$2:$M$31,12,FALSE)*P1573*10</f>
        <v>#N/A</v>
      </c>
    </row>
    <row r="1574" spans="1:19" x14ac:dyDescent="0.2">
      <c r="A1574" s="32"/>
      <c r="B1574" s="37" t="e">
        <f>VLOOKUP($A1574,EVID_OSEVU!$A$1:$M$4972,2,FALSE)</f>
        <v>#N/A</v>
      </c>
      <c r="C1574" s="37" t="e">
        <f>VLOOKUP($A1574,EVID_OSEVU!$A$1:$M$4972,3,FALSE)</f>
        <v>#N/A</v>
      </c>
      <c r="D1574" s="45" t="e">
        <f>VLOOKUP($A1574,EVID_OSEVU!$A$1:$M$4972,4,FALSE)</f>
        <v>#N/A</v>
      </c>
      <c r="E1574" s="35"/>
      <c r="F1574" s="53"/>
      <c r="G1574" s="32"/>
      <c r="H1574" s="45" t="e">
        <f>VLOOKUP(G1574,Export7[#All],2,FALSE)</f>
        <v>#N/A</v>
      </c>
      <c r="I1574" s="45" t="e">
        <f>VLOOKUP($A1574,EVID_OSEVU!$A$1:$M$4972,10,FALSE)</f>
        <v>#N/A</v>
      </c>
      <c r="J1574" s="58" t="e">
        <f>VLOOKUP($A1574,EVID_OSEVU!$A$1:$M$4972,11,FALSE)</f>
        <v>#N/A</v>
      </c>
      <c r="K1574" s="33"/>
      <c r="L1574" s="45" t="e">
        <f>VLOOKUP(EVID_PASTVY!H1574,KATEGORIE_ZVIRAT!$B$2:$M$31,6,FALSE)*K1574</f>
        <v>#N/A</v>
      </c>
      <c r="M1574" s="33">
        <v>24</v>
      </c>
      <c r="N1574" s="45" t="e">
        <f>VLOOKUP(EVID_PASTVY!$H1574,KATEGORIE_ZVIRAT!$B$2:$M$31,8,FALSE)</f>
        <v>#N/A</v>
      </c>
      <c r="O1574" s="45" t="e">
        <f>VLOOKUP(EVID_PASTVY!$H1574,KATEGORIE_ZVIRAT!$B$2:$M$31,9,FALSE)</f>
        <v>#N/A</v>
      </c>
      <c r="P1574" s="54" t="e">
        <f>VLOOKUP(EVID_PASTVY!$H1574,KATEGORIE_ZVIRAT!$B$2:$M$31,7,FALSE)*L1574/1000*M1574/24*(F1574-E1574+1)/J1574</f>
        <v>#N/A</v>
      </c>
      <c r="Q1574" s="52" t="e">
        <f>VLOOKUP(EVID_PASTVY!$H1574,KATEGORIE_ZVIRAT!$B$2:$M$31,10,FALSE)*P1574*10</f>
        <v>#N/A</v>
      </c>
      <c r="R1574" s="52" t="e">
        <f>VLOOKUP(EVID_PASTVY!$H1574,KATEGORIE_ZVIRAT!$B$2:$M$31,11,FALSE)*P1574*10</f>
        <v>#N/A</v>
      </c>
      <c r="S1574" s="52" t="e">
        <f>VLOOKUP(EVID_PASTVY!$H1574,KATEGORIE_ZVIRAT!$B$2:$M$31,12,FALSE)*P1574*10</f>
        <v>#N/A</v>
      </c>
    </row>
    <row r="1575" spans="1:19" x14ac:dyDescent="0.2">
      <c r="A1575" s="32"/>
      <c r="B1575" s="37" t="e">
        <f>VLOOKUP($A1575,EVID_OSEVU!$A$1:$M$4972,2,FALSE)</f>
        <v>#N/A</v>
      </c>
      <c r="C1575" s="37" t="e">
        <f>VLOOKUP($A1575,EVID_OSEVU!$A$1:$M$4972,3,FALSE)</f>
        <v>#N/A</v>
      </c>
      <c r="D1575" s="45" t="e">
        <f>VLOOKUP($A1575,EVID_OSEVU!$A$1:$M$4972,4,FALSE)</f>
        <v>#N/A</v>
      </c>
      <c r="E1575" s="35"/>
      <c r="F1575" s="53"/>
      <c r="G1575" s="32"/>
      <c r="H1575" s="45" t="e">
        <f>VLOOKUP(G1575,Export7[#All],2,FALSE)</f>
        <v>#N/A</v>
      </c>
      <c r="I1575" s="45" t="e">
        <f>VLOOKUP($A1575,EVID_OSEVU!$A$1:$M$4972,10,FALSE)</f>
        <v>#N/A</v>
      </c>
      <c r="J1575" s="58" t="e">
        <f>VLOOKUP($A1575,EVID_OSEVU!$A$1:$M$4972,11,FALSE)</f>
        <v>#N/A</v>
      </c>
      <c r="K1575" s="33"/>
      <c r="L1575" s="45" t="e">
        <f>VLOOKUP(EVID_PASTVY!H1575,KATEGORIE_ZVIRAT!$B$2:$M$31,6,FALSE)*K1575</f>
        <v>#N/A</v>
      </c>
      <c r="M1575" s="33">
        <v>24</v>
      </c>
      <c r="N1575" s="45" t="e">
        <f>VLOOKUP(EVID_PASTVY!$H1575,KATEGORIE_ZVIRAT!$B$2:$M$31,8,FALSE)</f>
        <v>#N/A</v>
      </c>
      <c r="O1575" s="45" t="e">
        <f>VLOOKUP(EVID_PASTVY!$H1575,KATEGORIE_ZVIRAT!$B$2:$M$31,9,FALSE)</f>
        <v>#N/A</v>
      </c>
      <c r="P1575" s="54" t="e">
        <f>VLOOKUP(EVID_PASTVY!$H1575,KATEGORIE_ZVIRAT!$B$2:$M$31,7,FALSE)*L1575/1000*M1575/24*(F1575-E1575+1)/J1575</f>
        <v>#N/A</v>
      </c>
      <c r="Q1575" s="52" t="e">
        <f>VLOOKUP(EVID_PASTVY!$H1575,KATEGORIE_ZVIRAT!$B$2:$M$31,10,FALSE)*P1575*10</f>
        <v>#N/A</v>
      </c>
      <c r="R1575" s="52" t="e">
        <f>VLOOKUP(EVID_PASTVY!$H1575,KATEGORIE_ZVIRAT!$B$2:$M$31,11,FALSE)*P1575*10</f>
        <v>#N/A</v>
      </c>
      <c r="S1575" s="52" t="e">
        <f>VLOOKUP(EVID_PASTVY!$H1575,KATEGORIE_ZVIRAT!$B$2:$M$31,12,FALSE)*P1575*10</f>
        <v>#N/A</v>
      </c>
    </row>
    <row r="1576" spans="1:19" x14ac:dyDescent="0.2">
      <c r="A1576" s="32"/>
      <c r="B1576" s="37" t="e">
        <f>VLOOKUP($A1576,EVID_OSEVU!$A$1:$M$4972,2,FALSE)</f>
        <v>#N/A</v>
      </c>
      <c r="C1576" s="37" t="e">
        <f>VLOOKUP($A1576,EVID_OSEVU!$A$1:$M$4972,3,FALSE)</f>
        <v>#N/A</v>
      </c>
      <c r="D1576" s="45" t="e">
        <f>VLOOKUP($A1576,EVID_OSEVU!$A$1:$M$4972,4,FALSE)</f>
        <v>#N/A</v>
      </c>
      <c r="E1576" s="35"/>
      <c r="F1576" s="53"/>
      <c r="G1576" s="32"/>
      <c r="H1576" s="45" t="e">
        <f>VLOOKUP(G1576,Export7[#All],2,FALSE)</f>
        <v>#N/A</v>
      </c>
      <c r="I1576" s="45" t="e">
        <f>VLOOKUP($A1576,EVID_OSEVU!$A$1:$M$4972,10,FALSE)</f>
        <v>#N/A</v>
      </c>
      <c r="J1576" s="58" t="e">
        <f>VLOOKUP($A1576,EVID_OSEVU!$A$1:$M$4972,11,FALSE)</f>
        <v>#N/A</v>
      </c>
      <c r="K1576" s="33"/>
      <c r="L1576" s="45" t="e">
        <f>VLOOKUP(EVID_PASTVY!H1576,KATEGORIE_ZVIRAT!$B$2:$M$31,6,FALSE)*K1576</f>
        <v>#N/A</v>
      </c>
      <c r="M1576" s="33">
        <v>24</v>
      </c>
      <c r="N1576" s="45" t="e">
        <f>VLOOKUP(EVID_PASTVY!$H1576,KATEGORIE_ZVIRAT!$B$2:$M$31,8,FALSE)</f>
        <v>#N/A</v>
      </c>
      <c r="O1576" s="45" t="e">
        <f>VLOOKUP(EVID_PASTVY!$H1576,KATEGORIE_ZVIRAT!$B$2:$M$31,9,FALSE)</f>
        <v>#N/A</v>
      </c>
      <c r="P1576" s="54" t="e">
        <f>VLOOKUP(EVID_PASTVY!$H1576,KATEGORIE_ZVIRAT!$B$2:$M$31,7,FALSE)*L1576/1000*M1576/24*(F1576-E1576+1)/J1576</f>
        <v>#N/A</v>
      </c>
      <c r="Q1576" s="52" t="e">
        <f>VLOOKUP(EVID_PASTVY!$H1576,KATEGORIE_ZVIRAT!$B$2:$M$31,10,FALSE)*P1576*10</f>
        <v>#N/A</v>
      </c>
      <c r="R1576" s="52" t="e">
        <f>VLOOKUP(EVID_PASTVY!$H1576,KATEGORIE_ZVIRAT!$B$2:$M$31,11,FALSE)*P1576*10</f>
        <v>#N/A</v>
      </c>
      <c r="S1576" s="52" t="e">
        <f>VLOOKUP(EVID_PASTVY!$H1576,KATEGORIE_ZVIRAT!$B$2:$M$31,12,FALSE)*P1576*10</f>
        <v>#N/A</v>
      </c>
    </row>
    <row r="1577" spans="1:19" x14ac:dyDescent="0.2">
      <c r="A1577" s="32"/>
      <c r="B1577" s="37" t="e">
        <f>VLOOKUP($A1577,EVID_OSEVU!$A$1:$M$4972,2,FALSE)</f>
        <v>#N/A</v>
      </c>
      <c r="C1577" s="37" t="e">
        <f>VLOOKUP($A1577,EVID_OSEVU!$A$1:$M$4972,3,FALSE)</f>
        <v>#N/A</v>
      </c>
      <c r="D1577" s="45" t="e">
        <f>VLOOKUP($A1577,EVID_OSEVU!$A$1:$M$4972,4,FALSE)</f>
        <v>#N/A</v>
      </c>
      <c r="E1577" s="35"/>
      <c r="F1577" s="53"/>
      <c r="G1577" s="32"/>
      <c r="H1577" s="45" t="e">
        <f>VLOOKUP(G1577,Export7[#All],2,FALSE)</f>
        <v>#N/A</v>
      </c>
      <c r="I1577" s="45" t="e">
        <f>VLOOKUP($A1577,EVID_OSEVU!$A$1:$M$4972,10,FALSE)</f>
        <v>#N/A</v>
      </c>
      <c r="J1577" s="58" t="e">
        <f>VLOOKUP($A1577,EVID_OSEVU!$A$1:$M$4972,11,FALSE)</f>
        <v>#N/A</v>
      </c>
      <c r="K1577" s="33"/>
      <c r="L1577" s="45" t="e">
        <f>VLOOKUP(EVID_PASTVY!H1577,KATEGORIE_ZVIRAT!$B$2:$M$31,6,FALSE)*K1577</f>
        <v>#N/A</v>
      </c>
      <c r="M1577" s="33">
        <v>24</v>
      </c>
      <c r="N1577" s="45" t="e">
        <f>VLOOKUP(EVID_PASTVY!$H1577,KATEGORIE_ZVIRAT!$B$2:$M$31,8,FALSE)</f>
        <v>#N/A</v>
      </c>
      <c r="O1577" s="45" t="e">
        <f>VLOOKUP(EVID_PASTVY!$H1577,KATEGORIE_ZVIRAT!$B$2:$M$31,9,FALSE)</f>
        <v>#N/A</v>
      </c>
      <c r="P1577" s="54" t="e">
        <f>VLOOKUP(EVID_PASTVY!$H1577,KATEGORIE_ZVIRAT!$B$2:$M$31,7,FALSE)*L1577/1000*M1577/24*(F1577-E1577+1)/J1577</f>
        <v>#N/A</v>
      </c>
      <c r="Q1577" s="52" t="e">
        <f>VLOOKUP(EVID_PASTVY!$H1577,KATEGORIE_ZVIRAT!$B$2:$M$31,10,FALSE)*P1577*10</f>
        <v>#N/A</v>
      </c>
      <c r="R1577" s="52" t="e">
        <f>VLOOKUP(EVID_PASTVY!$H1577,KATEGORIE_ZVIRAT!$B$2:$M$31,11,FALSE)*P1577*10</f>
        <v>#N/A</v>
      </c>
      <c r="S1577" s="52" t="e">
        <f>VLOOKUP(EVID_PASTVY!$H1577,KATEGORIE_ZVIRAT!$B$2:$M$31,12,FALSE)*P1577*10</f>
        <v>#N/A</v>
      </c>
    </row>
    <row r="1578" spans="1:19" x14ac:dyDescent="0.2">
      <c r="A1578" s="32"/>
      <c r="B1578" s="37" t="e">
        <f>VLOOKUP($A1578,EVID_OSEVU!$A$1:$M$4972,2,FALSE)</f>
        <v>#N/A</v>
      </c>
      <c r="C1578" s="37" t="e">
        <f>VLOOKUP($A1578,EVID_OSEVU!$A$1:$M$4972,3,FALSE)</f>
        <v>#N/A</v>
      </c>
      <c r="D1578" s="45" t="e">
        <f>VLOOKUP($A1578,EVID_OSEVU!$A$1:$M$4972,4,FALSE)</f>
        <v>#N/A</v>
      </c>
      <c r="E1578" s="35"/>
      <c r="F1578" s="53"/>
      <c r="G1578" s="32"/>
      <c r="H1578" s="45" t="e">
        <f>VLOOKUP(G1578,Export7[#All],2,FALSE)</f>
        <v>#N/A</v>
      </c>
      <c r="I1578" s="45" t="e">
        <f>VLOOKUP($A1578,EVID_OSEVU!$A$1:$M$4972,10,FALSE)</f>
        <v>#N/A</v>
      </c>
      <c r="J1578" s="58" t="e">
        <f>VLOOKUP($A1578,EVID_OSEVU!$A$1:$M$4972,11,FALSE)</f>
        <v>#N/A</v>
      </c>
      <c r="K1578" s="33"/>
      <c r="L1578" s="45" t="e">
        <f>VLOOKUP(EVID_PASTVY!H1578,KATEGORIE_ZVIRAT!$B$2:$M$31,6,FALSE)*K1578</f>
        <v>#N/A</v>
      </c>
      <c r="M1578" s="33">
        <v>24</v>
      </c>
      <c r="N1578" s="45" t="e">
        <f>VLOOKUP(EVID_PASTVY!$H1578,KATEGORIE_ZVIRAT!$B$2:$M$31,8,FALSE)</f>
        <v>#N/A</v>
      </c>
      <c r="O1578" s="45" t="e">
        <f>VLOOKUP(EVID_PASTVY!$H1578,KATEGORIE_ZVIRAT!$B$2:$M$31,9,FALSE)</f>
        <v>#N/A</v>
      </c>
      <c r="P1578" s="54" t="e">
        <f>VLOOKUP(EVID_PASTVY!$H1578,KATEGORIE_ZVIRAT!$B$2:$M$31,7,FALSE)*L1578/1000*M1578/24*(F1578-E1578+1)/J1578</f>
        <v>#N/A</v>
      </c>
      <c r="Q1578" s="52" t="e">
        <f>VLOOKUP(EVID_PASTVY!$H1578,KATEGORIE_ZVIRAT!$B$2:$M$31,10,FALSE)*P1578*10</f>
        <v>#N/A</v>
      </c>
      <c r="R1578" s="52" t="e">
        <f>VLOOKUP(EVID_PASTVY!$H1578,KATEGORIE_ZVIRAT!$B$2:$M$31,11,FALSE)*P1578*10</f>
        <v>#N/A</v>
      </c>
      <c r="S1578" s="52" t="e">
        <f>VLOOKUP(EVID_PASTVY!$H1578,KATEGORIE_ZVIRAT!$B$2:$M$31,12,FALSE)*P1578*10</f>
        <v>#N/A</v>
      </c>
    </row>
    <row r="1579" spans="1:19" x14ac:dyDescent="0.2">
      <c r="A1579" s="32"/>
      <c r="B1579" s="37" t="e">
        <f>VLOOKUP($A1579,EVID_OSEVU!$A$1:$M$4972,2,FALSE)</f>
        <v>#N/A</v>
      </c>
      <c r="C1579" s="37" t="e">
        <f>VLOOKUP($A1579,EVID_OSEVU!$A$1:$M$4972,3,FALSE)</f>
        <v>#N/A</v>
      </c>
      <c r="D1579" s="45" t="e">
        <f>VLOOKUP($A1579,EVID_OSEVU!$A$1:$M$4972,4,FALSE)</f>
        <v>#N/A</v>
      </c>
      <c r="E1579" s="35"/>
      <c r="F1579" s="53"/>
      <c r="G1579" s="32"/>
      <c r="H1579" s="45" t="e">
        <f>VLOOKUP(G1579,Export7[#All],2,FALSE)</f>
        <v>#N/A</v>
      </c>
      <c r="I1579" s="45" t="e">
        <f>VLOOKUP($A1579,EVID_OSEVU!$A$1:$M$4972,10,FALSE)</f>
        <v>#N/A</v>
      </c>
      <c r="J1579" s="58" t="e">
        <f>VLOOKUP($A1579,EVID_OSEVU!$A$1:$M$4972,11,FALSE)</f>
        <v>#N/A</v>
      </c>
      <c r="K1579" s="33"/>
      <c r="L1579" s="45" t="e">
        <f>VLOOKUP(EVID_PASTVY!H1579,KATEGORIE_ZVIRAT!$B$2:$M$31,6,FALSE)*K1579</f>
        <v>#N/A</v>
      </c>
      <c r="M1579" s="33">
        <v>24</v>
      </c>
      <c r="N1579" s="45" t="e">
        <f>VLOOKUP(EVID_PASTVY!$H1579,KATEGORIE_ZVIRAT!$B$2:$M$31,8,FALSE)</f>
        <v>#N/A</v>
      </c>
      <c r="O1579" s="45" t="e">
        <f>VLOOKUP(EVID_PASTVY!$H1579,KATEGORIE_ZVIRAT!$B$2:$M$31,9,FALSE)</f>
        <v>#N/A</v>
      </c>
      <c r="P1579" s="54" t="e">
        <f>VLOOKUP(EVID_PASTVY!$H1579,KATEGORIE_ZVIRAT!$B$2:$M$31,7,FALSE)*L1579/1000*M1579/24*(F1579-E1579+1)/J1579</f>
        <v>#N/A</v>
      </c>
      <c r="Q1579" s="52" t="e">
        <f>VLOOKUP(EVID_PASTVY!$H1579,KATEGORIE_ZVIRAT!$B$2:$M$31,10,FALSE)*P1579*10</f>
        <v>#N/A</v>
      </c>
      <c r="R1579" s="52" t="e">
        <f>VLOOKUP(EVID_PASTVY!$H1579,KATEGORIE_ZVIRAT!$B$2:$M$31,11,FALSE)*P1579*10</f>
        <v>#N/A</v>
      </c>
      <c r="S1579" s="52" t="e">
        <f>VLOOKUP(EVID_PASTVY!$H1579,KATEGORIE_ZVIRAT!$B$2:$M$31,12,FALSE)*P1579*10</f>
        <v>#N/A</v>
      </c>
    </row>
    <row r="1580" spans="1:19" x14ac:dyDescent="0.2">
      <c r="A1580" s="32"/>
      <c r="B1580" s="37" t="e">
        <f>VLOOKUP($A1580,EVID_OSEVU!$A$1:$M$4972,2,FALSE)</f>
        <v>#N/A</v>
      </c>
      <c r="C1580" s="37" t="e">
        <f>VLOOKUP($A1580,EVID_OSEVU!$A$1:$M$4972,3,FALSE)</f>
        <v>#N/A</v>
      </c>
      <c r="D1580" s="45" t="e">
        <f>VLOOKUP($A1580,EVID_OSEVU!$A$1:$M$4972,4,FALSE)</f>
        <v>#N/A</v>
      </c>
      <c r="E1580" s="35"/>
      <c r="F1580" s="53"/>
      <c r="G1580" s="32"/>
      <c r="H1580" s="45" t="e">
        <f>VLOOKUP(G1580,Export7[#All],2,FALSE)</f>
        <v>#N/A</v>
      </c>
      <c r="I1580" s="45" t="e">
        <f>VLOOKUP($A1580,EVID_OSEVU!$A$1:$M$4972,10,FALSE)</f>
        <v>#N/A</v>
      </c>
      <c r="J1580" s="58" t="e">
        <f>VLOOKUP($A1580,EVID_OSEVU!$A$1:$M$4972,11,FALSE)</f>
        <v>#N/A</v>
      </c>
      <c r="K1580" s="33"/>
      <c r="L1580" s="45" t="e">
        <f>VLOOKUP(EVID_PASTVY!H1580,KATEGORIE_ZVIRAT!$B$2:$M$31,6,FALSE)*K1580</f>
        <v>#N/A</v>
      </c>
      <c r="M1580" s="33">
        <v>24</v>
      </c>
      <c r="N1580" s="45" t="e">
        <f>VLOOKUP(EVID_PASTVY!$H1580,KATEGORIE_ZVIRAT!$B$2:$M$31,8,FALSE)</f>
        <v>#N/A</v>
      </c>
      <c r="O1580" s="45" t="e">
        <f>VLOOKUP(EVID_PASTVY!$H1580,KATEGORIE_ZVIRAT!$B$2:$M$31,9,FALSE)</f>
        <v>#N/A</v>
      </c>
      <c r="P1580" s="54" t="e">
        <f>VLOOKUP(EVID_PASTVY!$H1580,KATEGORIE_ZVIRAT!$B$2:$M$31,7,FALSE)*L1580/1000*M1580/24*(F1580-E1580+1)/J1580</f>
        <v>#N/A</v>
      </c>
      <c r="Q1580" s="52" t="e">
        <f>VLOOKUP(EVID_PASTVY!$H1580,KATEGORIE_ZVIRAT!$B$2:$M$31,10,FALSE)*P1580*10</f>
        <v>#N/A</v>
      </c>
      <c r="R1580" s="52" t="e">
        <f>VLOOKUP(EVID_PASTVY!$H1580,KATEGORIE_ZVIRAT!$B$2:$M$31,11,FALSE)*P1580*10</f>
        <v>#N/A</v>
      </c>
      <c r="S1580" s="52" t="e">
        <f>VLOOKUP(EVID_PASTVY!$H1580,KATEGORIE_ZVIRAT!$B$2:$M$31,12,FALSE)*P1580*10</f>
        <v>#N/A</v>
      </c>
    </row>
    <row r="1581" spans="1:19" x14ac:dyDescent="0.2">
      <c r="A1581" s="32"/>
      <c r="B1581" s="37" t="e">
        <f>VLOOKUP($A1581,EVID_OSEVU!$A$1:$M$4972,2,FALSE)</f>
        <v>#N/A</v>
      </c>
      <c r="C1581" s="37" t="e">
        <f>VLOOKUP($A1581,EVID_OSEVU!$A$1:$M$4972,3,FALSE)</f>
        <v>#N/A</v>
      </c>
      <c r="D1581" s="45" t="e">
        <f>VLOOKUP($A1581,EVID_OSEVU!$A$1:$M$4972,4,FALSE)</f>
        <v>#N/A</v>
      </c>
      <c r="E1581" s="35"/>
      <c r="F1581" s="53"/>
      <c r="G1581" s="32"/>
      <c r="H1581" s="45" t="e">
        <f>VLOOKUP(G1581,Export7[#All],2,FALSE)</f>
        <v>#N/A</v>
      </c>
      <c r="I1581" s="45" t="e">
        <f>VLOOKUP($A1581,EVID_OSEVU!$A$1:$M$4972,10,FALSE)</f>
        <v>#N/A</v>
      </c>
      <c r="J1581" s="58" t="e">
        <f>VLOOKUP($A1581,EVID_OSEVU!$A$1:$M$4972,11,FALSE)</f>
        <v>#N/A</v>
      </c>
      <c r="K1581" s="33"/>
      <c r="L1581" s="45" t="e">
        <f>VLOOKUP(EVID_PASTVY!H1581,KATEGORIE_ZVIRAT!$B$2:$M$31,6,FALSE)*K1581</f>
        <v>#N/A</v>
      </c>
      <c r="M1581" s="33">
        <v>24</v>
      </c>
      <c r="N1581" s="45" t="e">
        <f>VLOOKUP(EVID_PASTVY!$H1581,KATEGORIE_ZVIRAT!$B$2:$M$31,8,FALSE)</f>
        <v>#N/A</v>
      </c>
      <c r="O1581" s="45" t="e">
        <f>VLOOKUP(EVID_PASTVY!$H1581,KATEGORIE_ZVIRAT!$B$2:$M$31,9,FALSE)</f>
        <v>#N/A</v>
      </c>
      <c r="P1581" s="54" t="e">
        <f>VLOOKUP(EVID_PASTVY!$H1581,KATEGORIE_ZVIRAT!$B$2:$M$31,7,FALSE)*L1581/1000*M1581/24*(F1581-E1581+1)/J1581</f>
        <v>#N/A</v>
      </c>
      <c r="Q1581" s="52" t="e">
        <f>VLOOKUP(EVID_PASTVY!$H1581,KATEGORIE_ZVIRAT!$B$2:$M$31,10,FALSE)*P1581*10</f>
        <v>#N/A</v>
      </c>
      <c r="R1581" s="52" t="e">
        <f>VLOOKUP(EVID_PASTVY!$H1581,KATEGORIE_ZVIRAT!$B$2:$M$31,11,FALSE)*P1581*10</f>
        <v>#N/A</v>
      </c>
      <c r="S1581" s="52" t="e">
        <f>VLOOKUP(EVID_PASTVY!$H1581,KATEGORIE_ZVIRAT!$B$2:$M$31,12,FALSE)*P1581*10</f>
        <v>#N/A</v>
      </c>
    </row>
    <row r="1582" spans="1:19" x14ac:dyDescent="0.2">
      <c r="A1582" s="32"/>
      <c r="B1582" s="37" t="e">
        <f>VLOOKUP($A1582,EVID_OSEVU!$A$1:$M$4972,2,FALSE)</f>
        <v>#N/A</v>
      </c>
      <c r="C1582" s="37" t="e">
        <f>VLOOKUP($A1582,EVID_OSEVU!$A$1:$M$4972,3,FALSE)</f>
        <v>#N/A</v>
      </c>
      <c r="D1582" s="45" t="e">
        <f>VLOOKUP($A1582,EVID_OSEVU!$A$1:$M$4972,4,FALSE)</f>
        <v>#N/A</v>
      </c>
      <c r="E1582" s="35"/>
      <c r="F1582" s="53"/>
      <c r="G1582" s="32"/>
      <c r="H1582" s="45" t="e">
        <f>VLOOKUP(G1582,Export7[#All],2,FALSE)</f>
        <v>#N/A</v>
      </c>
      <c r="I1582" s="45" t="e">
        <f>VLOOKUP($A1582,EVID_OSEVU!$A$1:$M$4972,10,FALSE)</f>
        <v>#N/A</v>
      </c>
      <c r="J1582" s="58" t="e">
        <f>VLOOKUP($A1582,EVID_OSEVU!$A$1:$M$4972,11,FALSE)</f>
        <v>#N/A</v>
      </c>
      <c r="K1582" s="33"/>
      <c r="L1582" s="45" t="e">
        <f>VLOOKUP(EVID_PASTVY!H1582,KATEGORIE_ZVIRAT!$B$2:$M$31,6,FALSE)*K1582</f>
        <v>#N/A</v>
      </c>
      <c r="M1582" s="33">
        <v>24</v>
      </c>
      <c r="N1582" s="45" t="e">
        <f>VLOOKUP(EVID_PASTVY!$H1582,KATEGORIE_ZVIRAT!$B$2:$M$31,8,FALSE)</f>
        <v>#N/A</v>
      </c>
      <c r="O1582" s="45" t="e">
        <f>VLOOKUP(EVID_PASTVY!$H1582,KATEGORIE_ZVIRAT!$B$2:$M$31,9,FALSE)</f>
        <v>#N/A</v>
      </c>
      <c r="P1582" s="54" t="e">
        <f>VLOOKUP(EVID_PASTVY!$H1582,KATEGORIE_ZVIRAT!$B$2:$M$31,7,FALSE)*L1582/1000*M1582/24*(F1582-E1582+1)/J1582</f>
        <v>#N/A</v>
      </c>
      <c r="Q1582" s="52" t="e">
        <f>VLOOKUP(EVID_PASTVY!$H1582,KATEGORIE_ZVIRAT!$B$2:$M$31,10,FALSE)*P1582*10</f>
        <v>#N/A</v>
      </c>
      <c r="R1582" s="52" t="e">
        <f>VLOOKUP(EVID_PASTVY!$H1582,KATEGORIE_ZVIRAT!$B$2:$M$31,11,FALSE)*P1582*10</f>
        <v>#N/A</v>
      </c>
      <c r="S1582" s="52" t="e">
        <f>VLOOKUP(EVID_PASTVY!$H1582,KATEGORIE_ZVIRAT!$B$2:$M$31,12,FALSE)*P1582*10</f>
        <v>#N/A</v>
      </c>
    </row>
    <row r="1583" spans="1:19" x14ac:dyDescent="0.2">
      <c r="A1583" s="32"/>
      <c r="B1583" s="37" t="e">
        <f>VLOOKUP($A1583,EVID_OSEVU!$A$1:$M$4972,2,FALSE)</f>
        <v>#N/A</v>
      </c>
      <c r="C1583" s="37" t="e">
        <f>VLOOKUP($A1583,EVID_OSEVU!$A$1:$M$4972,3,FALSE)</f>
        <v>#N/A</v>
      </c>
      <c r="D1583" s="45" t="e">
        <f>VLOOKUP($A1583,EVID_OSEVU!$A$1:$M$4972,4,FALSE)</f>
        <v>#N/A</v>
      </c>
      <c r="E1583" s="35"/>
      <c r="F1583" s="53"/>
      <c r="G1583" s="32"/>
      <c r="H1583" s="45" t="e">
        <f>VLOOKUP(G1583,Export7[#All],2,FALSE)</f>
        <v>#N/A</v>
      </c>
      <c r="I1583" s="45" t="e">
        <f>VLOOKUP($A1583,EVID_OSEVU!$A$1:$M$4972,10,FALSE)</f>
        <v>#N/A</v>
      </c>
      <c r="J1583" s="58" t="e">
        <f>VLOOKUP($A1583,EVID_OSEVU!$A$1:$M$4972,11,FALSE)</f>
        <v>#N/A</v>
      </c>
      <c r="K1583" s="33"/>
      <c r="L1583" s="45" t="e">
        <f>VLOOKUP(EVID_PASTVY!H1583,KATEGORIE_ZVIRAT!$B$2:$M$31,6,FALSE)*K1583</f>
        <v>#N/A</v>
      </c>
      <c r="M1583" s="33">
        <v>24</v>
      </c>
      <c r="N1583" s="45" t="e">
        <f>VLOOKUP(EVID_PASTVY!$H1583,KATEGORIE_ZVIRAT!$B$2:$M$31,8,FALSE)</f>
        <v>#N/A</v>
      </c>
      <c r="O1583" s="45" t="e">
        <f>VLOOKUP(EVID_PASTVY!$H1583,KATEGORIE_ZVIRAT!$B$2:$M$31,9,FALSE)</f>
        <v>#N/A</v>
      </c>
      <c r="P1583" s="54" t="e">
        <f>VLOOKUP(EVID_PASTVY!$H1583,KATEGORIE_ZVIRAT!$B$2:$M$31,7,FALSE)*L1583/1000*M1583/24*(F1583-E1583+1)/J1583</f>
        <v>#N/A</v>
      </c>
      <c r="Q1583" s="52" t="e">
        <f>VLOOKUP(EVID_PASTVY!$H1583,KATEGORIE_ZVIRAT!$B$2:$M$31,10,FALSE)*P1583*10</f>
        <v>#N/A</v>
      </c>
      <c r="R1583" s="52" t="e">
        <f>VLOOKUP(EVID_PASTVY!$H1583,KATEGORIE_ZVIRAT!$B$2:$M$31,11,FALSE)*P1583*10</f>
        <v>#N/A</v>
      </c>
      <c r="S1583" s="52" t="e">
        <f>VLOOKUP(EVID_PASTVY!$H1583,KATEGORIE_ZVIRAT!$B$2:$M$31,12,FALSE)*P1583*10</f>
        <v>#N/A</v>
      </c>
    </row>
    <row r="1584" spans="1:19" x14ac:dyDescent="0.2">
      <c r="A1584" s="32"/>
      <c r="B1584" s="37" t="e">
        <f>VLOOKUP($A1584,EVID_OSEVU!$A$1:$M$4972,2,FALSE)</f>
        <v>#N/A</v>
      </c>
      <c r="C1584" s="37" t="e">
        <f>VLOOKUP($A1584,EVID_OSEVU!$A$1:$M$4972,3,FALSE)</f>
        <v>#N/A</v>
      </c>
      <c r="D1584" s="45" t="e">
        <f>VLOOKUP($A1584,EVID_OSEVU!$A$1:$M$4972,4,FALSE)</f>
        <v>#N/A</v>
      </c>
      <c r="E1584" s="35"/>
      <c r="F1584" s="53"/>
      <c r="G1584" s="32"/>
      <c r="H1584" s="45" t="e">
        <f>VLOOKUP(G1584,Export7[#All],2,FALSE)</f>
        <v>#N/A</v>
      </c>
      <c r="I1584" s="45" t="e">
        <f>VLOOKUP($A1584,EVID_OSEVU!$A$1:$M$4972,10,FALSE)</f>
        <v>#N/A</v>
      </c>
      <c r="J1584" s="58" t="e">
        <f>VLOOKUP($A1584,EVID_OSEVU!$A$1:$M$4972,11,FALSE)</f>
        <v>#N/A</v>
      </c>
      <c r="K1584" s="33"/>
      <c r="L1584" s="45" t="e">
        <f>VLOOKUP(EVID_PASTVY!H1584,KATEGORIE_ZVIRAT!$B$2:$M$31,6,FALSE)*K1584</f>
        <v>#N/A</v>
      </c>
      <c r="M1584" s="33">
        <v>24</v>
      </c>
      <c r="N1584" s="45" t="e">
        <f>VLOOKUP(EVID_PASTVY!$H1584,KATEGORIE_ZVIRAT!$B$2:$M$31,8,FALSE)</f>
        <v>#N/A</v>
      </c>
      <c r="O1584" s="45" t="e">
        <f>VLOOKUP(EVID_PASTVY!$H1584,KATEGORIE_ZVIRAT!$B$2:$M$31,9,FALSE)</f>
        <v>#N/A</v>
      </c>
      <c r="P1584" s="54" t="e">
        <f>VLOOKUP(EVID_PASTVY!$H1584,KATEGORIE_ZVIRAT!$B$2:$M$31,7,FALSE)*L1584/1000*M1584/24*(F1584-E1584+1)/J1584</f>
        <v>#N/A</v>
      </c>
      <c r="Q1584" s="52" t="e">
        <f>VLOOKUP(EVID_PASTVY!$H1584,KATEGORIE_ZVIRAT!$B$2:$M$31,10,FALSE)*P1584*10</f>
        <v>#N/A</v>
      </c>
      <c r="R1584" s="52" t="e">
        <f>VLOOKUP(EVID_PASTVY!$H1584,KATEGORIE_ZVIRAT!$B$2:$M$31,11,FALSE)*P1584*10</f>
        <v>#N/A</v>
      </c>
      <c r="S1584" s="52" t="e">
        <f>VLOOKUP(EVID_PASTVY!$H1584,KATEGORIE_ZVIRAT!$B$2:$M$31,12,FALSE)*P1584*10</f>
        <v>#N/A</v>
      </c>
    </row>
    <row r="1585" spans="1:19" x14ac:dyDescent="0.2">
      <c r="A1585" s="32"/>
      <c r="B1585" s="37" t="e">
        <f>VLOOKUP($A1585,EVID_OSEVU!$A$1:$M$4972,2,FALSE)</f>
        <v>#N/A</v>
      </c>
      <c r="C1585" s="37" t="e">
        <f>VLOOKUP($A1585,EVID_OSEVU!$A$1:$M$4972,3,FALSE)</f>
        <v>#N/A</v>
      </c>
      <c r="D1585" s="45" t="e">
        <f>VLOOKUP($A1585,EVID_OSEVU!$A$1:$M$4972,4,FALSE)</f>
        <v>#N/A</v>
      </c>
      <c r="E1585" s="35"/>
      <c r="F1585" s="53"/>
      <c r="G1585" s="32"/>
      <c r="H1585" s="45" t="e">
        <f>VLOOKUP(G1585,Export7[#All],2,FALSE)</f>
        <v>#N/A</v>
      </c>
      <c r="I1585" s="45" t="e">
        <f>VLOOKUP($A1585,EVID_OSEVU!$A$1:$M$4972,10,FALSE)</f>
        <v>#N/A</v>
      </c>
      <c r="J1585" s="58" t="e">
        <f>VLOOKUP($A1585,EVID_OSEVU!$A$1:$M$4972,11,FALSE)</f>
        <v>#N/A</v>
      </c>
      <c r="K1585" s="33"/>
      <c r="L1585" s="45" t="e">
        <f>VLOOKUP(EVID_PASTVY!H1585,KATEGORIE_ZVIRAT!$B$2:$M$31,6,FALSE)*K1585</f>
        <v>#N/A</v>
      </c>
      <c r="M1585" s="33">
        <v>24</v>
      </c>
      <c r="N1585" s="45" t="e">
        <f>VLOOKUP(EVID_PASTVY!$H1585,KATEGORIE_ZVIRAT!$B$2:$M$31,8,FALSE)</f>
        <v>#N/A</v>
      </c>
      <c r="O1585" s="45" t="e">
        <f>VLOOKUP(EVID_PASTVY!$H1585,KATEGORIE_ZVIRAT!$B$2:$M$31,9,FALSE)</f>
        <v>#N/A</v>
      </c>
      <c r="P1585" s="54" t="e">
        <f>VLOOKUP(EVID_PASTVY!$H1585,KATEGORIE_ZVIRAT!$B$2:$M$31,7,FALSE)*L1585/1000*M1585/24*(F1585-E1585+1)/J1585</f>
        <v>#N/A</v>
      </c>
      <c r="Q1585" s="52" t="e">
        <f>VLOOKUP(EVID_PASTVY!$H1585,KATEGORIE_ZVIRAT!$B$2:$M$31,10,FALSE)*P1585*10</f>
        <v>#N/A</v>
      </c>
      <c r="R1585" s="52" t="e">
        <f>VLOOKUP(EVID_PASTVY!$H1585,KATEGORIE_ZVIRAT!$B$2:$M$31,11,FALSE)*P1585*10</f>
        <v>#N/A</v>
      </c>
      <c r="S1585" s="52" t="e">
        <f>VLOOKUP(EVID_PASTVY!$H1585,KATEGORIE_ZVIRAT!$B$2:$M$31,12,FALSE)*P1585*10</f>
        <v>#N/A</v>
      </c>
    </row>
    <row r="1586" spans="1:19" x14ac:dyDescent="0.2">
      <c r="A1586" s="32"/>
      <c r="B1586" s="37" t="e">
        <f>VLOOKUP($A1586,EVID_OSEVU!$A$1:$M$4972,2,FALSE)</f>
        <v>#N/A</v>
      </c>
      <c r="C1586" s="37" t="e">
        <f>VLOOKUP($A1586,EVID_OSEVU!$A$1:$M$4972,3,FALSE)</f>
        <v>#N/A</v>
      </c>
      <c r="D1586" s="45" t="e">
        <f>VLOOKUP($A1586,EVID_OSEVU!$A$1:$M$4972,4,FALSE)</f>
        <v>#N/A</v>
      </c>
      <c r="E1586" s="35"/>
      <c r="F1586" s="53"/>
      <c r="G1586" s="32"/>
      <c r="H1586" s="45" t="e">
        <f>VLOOKUP(G1586,Export7[#All],2,FALSE)</f>
        <v>#N/A</v>
      </c>
      <c r="I1586" s="45" t="e">
        <f>VLOOKUP($A1586,EVID_OSEVU!$A$1:$M$4972,10,FALSE)</f>
        <v>#N/A</v>
      </c>
      <c r="J1586" s="58" t="e">
        <f>VLOOKUP($A1586,EVID_OSEVU!$A$1:$M$4972,11,FALSE)</f>
        <v>#N/A</v>
      </c>
      <c r="K1586" s="33"/>
      <c r="L1586" s="45" t="e">
        <f>VLOOKUP(EVID_PASTVY!H1586,KATEGORIE_ZVIRAT!$B$2:$M$31,6,FALSE)*K1586</f>
        <v>#N/A</v>
      </c>
      <c r="M1586" s="33">
        <v>24</v>
      </c>
      <c r="N1586" s="45" t="e">
        <f>VLOOKUP(EVID_PASTVY!$H1586,KATEGORIE_ZVIRAT!$B$2:$M$31,8,FALSE)</f>
        <v>#N/A</v>
      </c>
      <c r="O1586" s="45" t="e">
        <f>VLOOKUP(EVID_PASTVY!$H1586,KATEGORIE_ZVIRAT!$B$2:$M$31,9,FALSE)</f>
        <v>#N/A</v>
      </c>
      <c r="P1586" s="54" t="e">
        <f>VLOOKUP(EVID_PASTVY!$H1586,KATEGORIE_ZVIRAT!$B$2:$M$31,7,FALSE)*L1586/1000*M1586/24*(F1586-E1586+1)/J1586</f>
        <v>#N/A</v>
      </c>
      <c r="Q1586" s="52" t="e">
        <f>VLOOKUP(EVID_PASTVY!$H1586,KATEGORIE_ZVIRAT!$B$2:$M$31,10,FALSE)*P1586*10</f>
        <v>#N/A</v>
      </c>
      <c r="R1586" s="52" t="e">
        <f>VLOOKUP(EVID_PASTVY!$H1586,KATEGORIE_ZVIRAT!$B$2:$M$31,11,FALSE)*P1586*10</f>
        <v>#N/A</v>
      </c>
      <c r="S1586" s="52" t="e">
        <f>VLOOKUP(EVID_PASTVY!$H1586,KATEGORIE_ZVIRAT!$B$2:$M$31,12,FALSE)*P1586*10</f>
        <v>#N/A</v>
      </c>
    </row>
    <row r="1587" spans="1:19" x14ac:dyDescent="0.2">
      <c r="A1587" s="32"/>
      <c r="B1587" s="37" t="e">
        <f>VLOOKUP($A1587,EVID_OSEVU!$A$1:$M$4972,2,FALSE)</f>
        <v>#N/A</v>
      </c>
      <c r="C1587" s="37" t="e">
        <f>VLOOKUP($A1587,EVID_OSEVU!$A$1:$M$4972,3,FALSE)</f>
        <v>#N/A</v>
      </c>
      <c r="D1587" s="45" t="e">
        <f>VLOOKUP($A1587,EVID_OSEVU!$A$1:$M$4972,4,FALSE)</f>
        <v>#N/A</v>
      </c>
      <c r="E1587" s="35"/>
      <c r="F1587" s="53"/>
      <c r="G1587" s="32"/>
      <c r="H1587" s="45" t="e">
        <f>VLOOKUP(G1587,Export7[#All],2,FALSE)</f>
        <v>#N/A</v>
      </c>
      <c r="I1587" s="45" t="e">
        <f>VLOOKUP($A1587,EVID_OSEVU!$A$1:$M$4972,10,FALSE)</f>
        <v>#N/A</v>
      </c>
      <c r="J1587" s="58" t="e">
        <f>VLOOKUP($A1587,EVID_OSEVU!$A$1:$M$4972,11,FALSE)</f>
        <v>#N/A</v>
      </c>
      <c r="K1587" s="33"/>
      <c r="L1587" s="45" t="e">
        <f>VLOOKUP(EVID_PASTVY!H1587,KATEGORIE_ZVIRAT!$B$2:$M$31,6,FALSE)*K1587</f>
        <v>#N/A</v>
      </c>
      <c r="M1587" s="33">
        <v>24</v>
      </c>
      <c r="N1587" s="45" t="e">
        <f>VLOOKUP(EVID_PASTVY!$H1587,KATEGORIE_ZVIRAT!$B$2:$M$31,8,FALSE)</f>
        <v>#N/A</v>
      </c>
      <c r="O1587" s="45" t="e">
        <f>VLOOKUP(EVID_PASTVY!$H1587,KATEGORIE_ZVIRAT!$B$2:$M$31,9,FALSE)</f>
        <v>#N/A</v>
      </c>
      <c r="P1587" s="54" t="e">
        <f>VLOOKUP(EVID_PASTVY!$H1587,KATEGORIE_ZVIRAT!$B$2:$M$31,7,FALSE)*L1587/1000*M1587/24*(F1587-E1587+1)/J1587</f>
        <v>#N/A</v>
      </c>
      <c r="Q1587" s="52" t="e">
        <f>VLOOKUP(EVID_PASTVY!$H1587,KATEGORIE_ZVIRAT!$B$2:$M$31,10,FALSE)*P1587*10</f>
        <v>#N/A</v>
      </c>
      <c r="R1587" s="52" t="e">
        <f>VLOOKUP(EVID_PASTVY!$H1587,KATEGORIE_ZVIRAT!$B$2:$M$31,11,FALSE)*P1587*10</f>
        <v>#N/A</v>
      </c>
      <c r="S1587" s="52" t="e">
        <f>VLOOKUP(EVID_PASTVY!$H1587,KATEGORIE_ZVIRAT!$B$2:$M$31,12,FALSE)*P1587*10</f>
        <v>#N/A</v>
      </c>
    </row>
    <row r="1588" spans="1:19" x14ac:dyDescent="0.2">
      <c r="A1588" s="32"/>
      <c r="B1588" s="37" t="e">
        <f>VLOOKUP($A1588,EVID_OSEVU!$A$1:$M$4972,2,FALSE)</f>
        <v>#N/A</v>
      </c>
      <c r="C1588" s="37" t="e">
        <f>VLOOKUP($A1588,EVID_OSEVU!$A$1:$M$4972,3,FALSE)</f>
        <v>#N/A</v>
      </c>
      <c r="D1588" s="45" t="e">
        <f>VLOOKUP($A1588,EVID_OSEVU!$A$1:$M$4972,4,FALSE)</f>
        <v>#N/A</v>
      </c>
      <c r="E1588" s="35"/>
      <c r="F1588" s="53"/>
      <c r="G1588" s="32"/>
      <c r="H1588" s="45" t="e">
        <f>VLOOKUP(G1588,Export7[#All],2,FALSE)</f>
        <v>#N/A</v>
      </c>
      <c r="I1588" s="45" t="e">
        <f>VLOOKUP($A1588,EVID_OSEVU!$A$1:$M$4972,10,FALSE)</f>
        <v>#N/A</v>
      </c>
      <c r="J1588" s="58" t="e">
        <f>VLOOKUP($A1588,EVID_OSEVU!$A$1:$M$4972,11,FALSE)</f>
        <v>#N/A</v>
      </c>
      <c r="K1588" s="33"/>
      <c r="L1588" s="45" t="e">
        <f>VLOOKUP(EVID_PASTVY!H1588,KATEGORIE_ZVIRAT!$B$2:$M$31,6,FALSE)*K1588</f>
        <v>#N/A</v>
      </c>
      <c r="M1588" s="33">
        <v>24</v>
      </c>
      <c r="N1588" s="45" t="e">
        <f>VLOOKUP(EVID_PASTVY!$H1588,KATEGORIE_ZVIRAT!$B$2:$M$31,8,FALSE)</f>
        <v>#N/A</v>
      </c>
      <c r="O1588" s="45" t="e">
        <f>VLOOKUP(EVID_PASTVY!$H1588,KATEGORIE_ZVIRAT!$B$2:$M$31,9,FALSE)</f>
        <v>#N/A</v>
      </c>
      <c r="P1588" s="54" t="e">
        <f>VLOOKUP(EVID_PASTVY!$H1588,KATEGORIE_ZVIRAT!$B$2:$M$31,7,FALSE)*L1588/1000*M1588/24*(F1588-E1588+1)/J1588</f>
        <v>#N/A</v>
      </c>
      <c r="Q1588" s="52" t="e">
        <f>VLOOKUP(EVID_PASTVY!$H1588,KATEGORIE_ZVIRAT!$B$2:$M$31,10,FALSE)*P1588*10</f>
        <v>#N/A</v>
      </c>
      <c r="R1588" s="52" t="e">
        <f>VLOOKUP(EVID_PASTVY!$H1588,KATEGORIE_ZVIRAT!$B$2:$M$31,11,FALSE)*P1588*10</f>
        <v>#N/A</v>
      </c>
      <c r="S1588" s="52" t="e">
        <f>VLOOKUP(EVID_PASTVY!$H1588,KATEGORIE_ZVIRAT!$B$2:$M$31,12,FALSE)*P1588*10</f>
        <v>#N/A</v>
      </c>
    </row>
    <row r="1589" spans="1:19" x14ac:dyDescent="0.2">
      <c r="A1589" s="32"/>
      <c r="B1589" s="37" t="e">
        <f>VLOOKUP($A1589,EVID_OSEVU!$A$1:$M$4972,2,FALSE)</f>
        <v>#N/A</v>
      </c>
      <c r="C1589" s="37" t="e">
        <f>VLOOKUP($A1589,EVID_OSEVU!$A$1:$M$4972,3,FALSE)</f>
        <v>#N/A</v>
      </c>
      <c r="D1589" s="45" t="e">
        <f>VLOOKUP($A1589,EVID_OSEVU!$A$1:$M$4972,4,FALSE)</f>
        <v>#N/A</v>
      </c>
      <c r="E1589" s="35"/>
      <c r="F1589" s="53"/>
      <c r="G1589" s="32"/>
      <c r="H1589" s="45" t="e">
        <f>VLOOKUP(G1589,Export7[#All],2,FALSE)</f>
        <v>#N/A</v>
      </c>
      <c r="I1589" s="45" t="e">
        <f>VLOOKUP($A1589,EVID_OSEVU!$A$1:$M$4972,10,FALSE)</f>
        <v>#N/A</v>
      </c>
      <c r="J1589" s="58" t="e">
        <f>VLOOKUP($A1589,EVID_OSEVU!$A$1:$M$4972,11,FALSE)</f>
        <v>#N/A</v>
      </c>
      <c r="K1589" s="33"/>
      <c r="L1589" s="45" t="e">
        <f>VLOOKUP(EVID_PASTVY!H1589,KATEGORIE_ZVIRAT!$B$2:$M$31,6,FALSE)*K1589</f>
        <v>#N/A</v>
      </c>
      <c r="M1589" s="33">
        <v>24</v>
      </c>
      <c r="N1589" s="45" t="e">
        <f>VLOOKUP(EVID_PASTVY!$H1589,KATEGORIE_ZVIRAT!$B$2:$M$31,8,FALSE)</f>
        <v>#N/A</v>
      </c>
      <c r="O1589" s="45" t="e">
        <f>VLOOKUP(EVID_PASTVY!$H1589,KATEGORIE_ZVIRAT!$B$2:$M$31,9,FALSE)</f>
        <v>#N/A</v>
      </c>
      <c r="P1589" s="54" t="e">
        <f>VLOOKUP(EVID_PASTVY!$H1589,KATEGORIE_ZVIRAT!$B$2:$M$31,7,FALSE)*L1589/1000*M1589/24*(F1589-E1589+1)/J1589</f>
        <v>#N/A</v>
      </c>
      <c r="Q1589" s="52" t="e">
        <f>VLOOKUP(EVID_PASTVY!$H1589,KATEGORIE_ZVIRAT!$B$2:$M$31,10,FALSE)*P1589*10</f>
        <v>#N/A</v>
      </c>
      <c r="R1589" s="52" t="e">
        <f>VLOOKUP(EVID_PASTVY!$H1589,KATEGORIE_ZVIRAT!$B$2:$M$31,11,FALSE)*P1589*10</f>
        <v>#N/A</v>
      </c>
      <c r="S1589" s="52" t="e">
        <f>VLOOKUP(EVID_PASTVY!$H1589,KATEGORIE_ZVIRAT!$B$2:$M$31,12,FALSE)*P1589*10</f>
        <v>#N/A</v>
      </c>
    </row>
    <row r="1590" spans="1:19" x14ac:dyDescent="0.2">
      <c r="A1590" s="32"/>
      <c r="B1590" s="37" t="e">
        <f>VLOOKUP($A1590,EVID_OSEVU!$A$1:$M$4972,2,FALSE)</f>
        <v>#N/A</v>
      </c>
      <c r="C1590" s="37" t="e">
        <f>VLOOKUP($A1590,EVID_OSEVU!$A$1:$M$4972,3,FALSE)</f>
        <v>#N/A</v>
      </c>
      <c r="D1590" s="45" t="e">
        <f>VLOOKUP($A1590,EVID_OSEVU!$A$1:$M$4972,4,FALSE)</f>
        <v>#N/A</v>
      </c>
      <c r="E1590" s="35"/>
      <c r="F1590" s="53"/>
      <c r="G1590" s="32"/>
      <c r="H1590" s="45" t="e">
        <f>VLOOKUP(G1590,Export7[#All],2,FALSE)</f>
        <v>#N/A</v>
      </c>
      <c r="I1590" s="45" t="e">
        <f>VLOOKUP($A1590,EVID_OSEVU!$A$1:$M$4972,10,FALSE)</f>
        <v>#N/A</v>
      </c>
      <c r="J1590" s="58" t="e">
        <f>VLOOKUP($A1590,EVID_OSEVU!$A$1:$M$4972,11,FALSE)</f>
        <v>#N/A</v>
      </c>
      <c r="K1590" s="33"/>
      <c r="L1590" s="45" t="e">
        <f>VLOOKUP(EVID_PASTVY!H1590,KATEGORIE_ZVIRAT!$B$2:$M$31,6,FALSE)*K1590</f>
        <v>#N/A</v>
      </c>
      <c r="M1590" s="33">
        <v>24</v>
      </c>
      <c r="N1590" s="45" t="e">
        <f>VLOOKUP(EVID_PASTVY!$H1590,KATEGORIE_ZVIRAT!$B$2:$M$31,8,FALSE)</f>
        <v>#N/A</v>
      </c>
      <c r="O1590" s="45" t="e">
        <f>VLOOKUP(EVID_PASTVY!$H1590,KATEGORIE_ZVIRAT!$B$2:$M$31,9,FALSE)</f>
        <v>#N/A</v>
      </c>
      <c r="P1590" s="54" t="e">
        <f>VLOOKUP(EVID_PASTVY!$H1590,KATEGORIE_ZVIRAT!$B$2:$M$31,7,FALSE)*L1590/1000*M1590/24*(F1590-E1590+1)/J1590</f>
        <v>#N/A</v>
      </c>
      <c r="Q1590" s="52" t="e">
        <f>VLOOKUP(EVID_PASTVY!$H1590,KATEGORIE_ZVIRAT!$B$2:$M$31,10,FALSE)*P1590*10</f>
        <v>#N/A</v>
      </c>
      <c r="R1590" s="52" t="e">
        <f>VLOOKUP(EVID_PASTVY!$H1590,KATEGORIE_ZVIRAT!$B$2:$M$31,11,FALSE)*P1590*10</f>
        <v>#N/A</v>
      </c>
      <c r="S1590" s="52" t="e">
        <f>VLOOKUP(EVID_PASTVY!$H1590,KATEGORIE_ZVIRAT!$B$2:$M$31,12,FALSE)*P1590*10</f>
        <v>#N/A</v>
      </c>
    </row>
    <row r="1591" spans="1:19" x14ac:dyDescent="0.2">
      <c r="A1591" s="32"/>
      <c r="B1591" s="37" t="e">
        <f>VLOOKUP($A1591,EVID_OSEVU!$A$1:$M$4972,2,FALSE)</f>
        <v>#N/A</v>
      </c>
      <c r="C1591" s="37" t="e">
        <f>VLOOKUP($A1591,EVID_OSEVU!$A$1:$M$4972,3,FALSE)</f>
        <v>#N/A</v>
      </c>
      <c r="D1591" s="45" t="e">
        <f>VLOOKUP($A1591,EVID_OSEVU!$A$1:$M$4972,4,FALSE)</f>
        <v>#N/A</v>
      </c>
      <c r="E1591" s="35"/>
      <c r="F1591" s="53"/>
      <c r="G1591" s="32"/>
      <c r="H1591" s="45" t="e">
        <f>VLOOKUP(G1591,Export7[#All],2,FALSE)</f>
        <v>#N/A</v>
      </c>
      <c r="I1591" s="45" t="e">
        <f>VLOOKUP($A1591,EVID_OSEVU!$A$1:$M$4972,10,FALSE)</f>
        <v>#N/A</v>
      </c>
      <c r="J1591" s="58" t="e">
        <f>VLOOKUP($A1591,EVID_OSEVU!$A$1:$M$4972,11,FALSE)</f>
        <v>#N/A</v>
      </c>
      <c r="K1591" s="33"/>
      <c r="L1591" s="45" t="e">
        <f>VLOOKUP(EVID_PASTVY!H1591,KATEGORIE_ZVIRAT!$B$2:$M$31,6,FALSE)*K1591</f>
        <v>#N/A</v>
      </c>
      <c r="M1591" s="33">
        <v>24</v>
      </c>
      <c r="N1591" s="45" t="e">
        <f>VLOOKUP(EVID_PASTVY!$H1591,KATEGORIE_ZVIRAT!$B$2:$M$31,8,FALSE)</f>
        <v>#N/A</v>
      </c>
      <c r="O1591" s="45" t="e">
        <f>VLOOKUP(EVID_PASTVY!$H1591,KATEGORIE_ZVIRAT!$B$2:$M$31,9,FALSE)</f>
        <v>#N/A</v>
      </c>
      <c r="P1591" s="54" t="e">
        <f>VLOOKUP(EVID_PASTVY!$H1591,KATEGORIE_ZVIRAT!$B$2:$M$31,7,FALSE)*L1591/1000*M1591/24*(F1591-E1591+1)/J1591</f>
        <v>#N/A</v>
      </c>
      <c r="Q1591" s="52" t="e">
        <f>VLOOKUP(EVID_PASTVY!$H1591,KATEGORIE_ZVIRAT!$B$2:$M$31,10,FALSE)*P1591*10</f>
        <v>#N/A</v>
      </c>
      <c r="R1591" s="52" t="e">
        <f>VLOOKUP(EVID_PASTVY!$H1591,KATEGORIE_ZVIRAT!$B$2:$M$31,11,FALSE)*P1591*10</f>
        <v>#N/A</v>
      </c>
      <c r="S1591" s="52" t="e">
        <f>VLOOKUP(EVID_PASTVY!$H1591,KATEGORIE_ZVIRAT!$B$2:$M$31,12,FALSE)*P1591*10</f>
        <v>#N/A</v>
      </c>
    </row>
    <row r="1592" spans="1:19" x14ac:dyDescent="0.2">
      <c r="A1592" s="32"/>
      <c r="B1592" s="37" t="e">
        <f>VLOOKUP($A1592,EVID_OSEVU!$A$1:$M$4972,2,FALSE)</f>
        <v>#N/A</v>
      </c>
      <c r="C1592" s="37" t="e">
        <f>VLOOKUP($A1592,EVID_OSEVU!$A$1:$M$4972,3,FALSE)</f>
        <v>#N/A</v>
      </c>
      <c r="D1592" s="45" t="e">
        <f>VLOOKUP($A1592,EVID_OSEVU!$A$1:$M$4972,4,FALSE)</f>
        <v>#N/A</v>
      </c>
      <c r="E1592" s="35"/>
      <c r="F1592" s="53"/>
      <c r="G1592" s="32"/>
      <c r="H1592" s="45" t="e">
        <f>VLOOKUP(G1592,Export7[#All],2,FALSE)</f>
        <v>#N/A</v>
      </c>
      <c r="I1592" s="45" t="e">
        <f>VLOOKUP($A1592,EVID_OSEVU!$A$1:$M$4972,10,FALSE)</f>
        <v>#N/A</v>
      </c>
      <c r="J1592" s="58" t="e">
        <f>VLOOKUP($A1592,EVID_OSEVU!$A$1:$M$4972,11,FALSE)</f>
        <v>#N/A</v>
      </c>
      <c r="K1592" s="33"/>
      <c r="L1592" s="45" t="e">
        <f>VLOOKUP(EVID_PASTVY!H1592,KATEGORIE_ZVIRAT!$B$2:$M$31,6,FALSE)*K1592</f>
        <v>#N/A</v>
      </c>
      <c r="M1592" s="33">
        <v>24</v>
      </c>
      <c r="N1592" s="45" t="e">
        <f>VLOOKUP(EVID_PASTVY!$H1592,KATEGORIE_ZVIRAT!$B$2:$M$31,8,FALSE)</f>
        <v>#N/A</v>
      </c>
      <c r="O1592" s="45" t="e">
        <f>VLOOKUP(EVID_PASTVY!$H1592,KATEGORIE_ZVIRAT!$B$2:$M$31,9,FALSE)</f>
        <v>#N/A</v>
      </c>
      <c r="P1592" s="54" t="e">
        <f>VLOOKUP(EVID_PASTVY!$H1592,KATEGORIE_ZVIRAT!$B$2:$M$31,7,FALSE)*L1592/1000*M1592/24*(F1592-E1592+1)/J1592</f>
        <v>#N/A</v>
      </c>
      <c r="Q1592" s="52" t="e">
        <f>VLOOKUP(EVID_PASTVY!$H1592,KATEGORIE_ZVIRAT!$B$2:$M$31,10,FALSE)*P1592*10</f>
        <v>#N/A</v>
      </c>
      <c r="R1592" s="52" t="e">
        <f>VLOOKUP(EVID_PASTVY!$H1592,KATEGORIE_ZVIRAT!$B$2:$M$31,11,FALSE)*P1592*10</f>
        <v>#N/A</v>
      </c>
      <c r="S1592" s="52" t="e">
        <f>VLOOKUP(EVID_PASTVY!$H1592,KATEGORIE_ZVIRAT!$B$2:$M$31,12,FALSE)*P1592*10</f>
        <v>#N/A</v>
      </c>
    </row>
    <row r="1593" spans="1:19" x14ac:dyDescent="0.2">
      <c r="A1593" s="32"/>
      <c r="B1593" s="37" t="e">
        <f>VLOOKUP($A1593,EVID_OSEVU!$A$1:$M$4972,2,FALSE)</f>
        <v>#N/A</v>
      </c>
      <c r="C1593" s="37" t="e">
        <f>VLOOKUP($A1593,EVID_OSEVU!$A$1:$M$4972,3,FALSE)</f>
        <v>#N/A</v>
      </c>
      <c r="D1593" s="45" t="e">
        <f>VLOOKUP($A1593,EVID_OSEVU!$A$1:$M$4972,4,FALSE)</f>
        <v>#N/A</v>
      </c>
      <c r="E1593" s="35"/>
      <c r="F1593" s="53"/>
      <c r="G1593" s="32"/>
      <c r="H1593" s="45" t="e">
        <f>VLOOKUP(G1593,Export7[#All],2,FALSE)</f>
        <v>#N/A</v>
      </c>
      <c r="I1593" s="45" t="e">
        <f>VLOOKUP($A1593,EVID_OSEVU!$A$1:$M$4972,10,FALSE)</f>
        <v>#N/A</v>
      </c>
      <c r="J1593" s="58" t="e">
        <f>VLOOKUP($A1593,EVID_OSEVU!$A$1:$M$4972,11,FALSE)</f>
        <v>#N/A</v>
      </c>
      <c r="K1593" s="33"/>
      <c r="L1593" s="45" t="e">
        <f>VLOOKUP(EVID_PASTVY!H1593,KATEGORIE_ZVIRAT!$B$2:$M$31,6,FALSE)*K1593</f>
        <v>#N/A</v>
      </c>
      <c r="M1593" s="33">
        <v>24</v>
      </c>
      <c r="N1593" s="45" t="e">
        <f>VLOOKUP(EVID_PASTVY!$H1593,KATEGORIE_ZVIRAT!$B$2:$M$31,8,FALSE)</f>
        <v>#N/A</v>
      </c>
      <c r="O1593" s="45" t="e">
        <f>VLOOKUP(EVID_PASTVY!$H1593,KATEGORIE_ZVIRAT!$B$2:$M$31,9,FALSE)</f>
        <v>#N/A</v>
      </c>
      <c r="P1593" s="54" t="e">
        <f>VLOOKUP(EVID_PASTVY!$H1593,KATEGORIE_ZVIRAT!$B$2:$M$31,7,FALSE)*L1593/1000*M1593/24*(F1593-E1593+1)/J1593</f>
        <v>#N/A</v>
      </c>
      <c r="Q1593" s="52" t="e">
        <f>VLOOKUP(EVID_PASTVY!$H1593,KATEGORIE_ZVIRAT!$B$2:$M$31,10,FALSE)*P1593*10</f>
        <v>#N/A</v>
      </c>
      <c r="R1593" s="52" t="e">
        <f>VLOOKUP(EVID_PASTVY!$H1593,KATEGORIE_ZVIRAT!$B$2:$M$31,11,FALSE)*P1593*10</f>
        <v>#N/A</v>
      </c>
      <c r="S1593" s="52" t="e">
        <f>VLOOKUP(EVID_PASTVY!$H1593,KATEGORIE_ZVIRAT!$B$2:$M$31,12,FALSE)*P1593*10</f>
        <v>#N/A</v>
      </c>
    </row>
    <row r="1594" spans="1:19" x14ac:dyDescent="0.2">
      <c r="A1594" s="32"/>
      <c r="B1594" s="37" t="e">
        <f>VLOOKUP($A1594,EVID_OSEVU!$A$1:$M$4972,2,FALSE)</f>
        <v>#N/A</v>
      </c>
      <c r="C1594" s="37" t="e">
        <f>VLOOKUP($A1594,EVID_OSEVU!$A$1:$M$4972,3,FALSE)</f>
        <v>#N/A</v>
      </c>
      <c r="D1594" s="45" t="e">
        <f>VLOOKUP($A1594,EVID_OSEVU!$A$1:$M$4972,4,FALSE)</f>
        <v>#N/A</v>
      </c>
      <c r="E1594" s="35"/>
      <c r="F1594" s="53"/>
      <c r="G1594" s="32"/>
      <c r="H1594" s="45" t="e">
        <f>VLOOKUP(G1594,Export7[#All],2,FALSE)</f>
        <v>#N/A</v>
      </c>
      <c r="I1594" s="45" t="e">
        <f>VLOOKUP($A1594,EVID_OSEVU!$A$1:$M$4972,10,FALSE)</f>
        <v>#N/A</v>
      </c>
      <c r="J1594" s="58" t="e">
        <f>VLOOKUP($A1594,EVID_OSEVU!$A$1:$M$4972,11,FALSE)</f>
        <v>#N/A</v>
      </c>
      <c r="K1594" s="33"/>
      <c r="L1594" s="45" t="e">
        <f>VLOOKUP(EVID_PASTVY!H1594,KATEGORIE_ZVIRAT!$B$2:$M$31,6,FALSE)*K1594</f>
        <v>#N/A</v>
      </c>
      <c r="M1594" s="33">
        <v>24</v>
      </c>
      <c r="N1594" s="45" t="e">
        <f>VLOOKUP(EVID_PASTVY!$H1594,KATEGORIE_ZVIRAT!$B$2:$M$31,8,FALSE)</f>
        <v>#N/A</v>
      </c>
      <c r="O1594" s="45" t="e">
        <f>VLOOKUP(EVID_PASTVY!$H1594,KATEGORIE_ZVIRAT!$B$2:$M$31,9,FALSE)</f>
        <v>#N/A</v>
      </c>
      <c r="P1594" s="54" t="e">
        <f>VLOOKUP(EVID_PASTVY!$H1594,KATEGORIE_ZVIRAT!$B$2:$M$31,7,FALSE)*L1594/1000*M1594/24*(F1594-E1594+1)/J1594</f>
        <v>#N/A</v>
      </c>
      <c r="Q1594" s="52" t="e">
        <f>VLOOKUP(EVID_PASTVY!$H1594,KATEGORIE_ZVIRAT!$B$2:$M$31,10,FALSE)*P1594*10</f>
        <v>#N/A</v>
      </c>
      <c r="R1594" s="52" t="e">
        <f>VLOOKUP(EVID_PASTVY!$H1594,KATEGORIE_ZVIRAT!$B$2:$M$31,11,FALSE)*P1594*10</f>
        <v>#N/A</v>
      </c>
      <c r="S1594" s="52" t="e">
        <f>VLOOKUP(EVID_PASTVY!$H1594,KATEGORIE_ZVIRAT!$B$2:$M$31,12,FALSE)*P1594*10</f>
        <v>#N/A</v>
      </c>
    </row>
    <row r="1595" spans="1:19" x14ac:dyDescent="0.2">
      <c r="A1595" s="32"/>
      <c r="B1595" s="37" t="e">
        <f>VLOOKUP($A1595,EVID_OSEVU!$A$1:$M$4972,2,FALSE)</f>
        <v>#N/A</v>
      </c>
      <c r="C1595" s="37" t="e">
        <f>VLOOKUP($A1595,EVID_OSEVU!$A$1:$M$4972,3,FALSE)</f>
        <v>#N/A</v>
      </c>
      <c r="D1595" s="45" t="e">
        <f>VLOOKUP($A1595,EVID_OSEVU!$A$1:$M$4972,4,FALSE)</f>
        <v>#N/A</v>
      </c>
      <c r="E1595" s="35"/>
      <c r="F1595" s="53"/>
      <c r="G1595" s="32"/>
      <c r="H1595" s="45" t="e">
        <f>VLOOKUP(G1595,Export7[#All],2,FALSE)</f>
        <v>#N/A</v>
      </c>
      <c r="I1595" s="45" t="e">
        <f>VLOOKUP($A1595,EVID_OSEVU!$A$1:$M$4972,10,FALSE)</f>
        <v>#N/A</v>
      </c>
      <c r="J1595" s="58" t="e">
        <f>VLOOKUP($A1595,EVID_OSEVU!$A$1:$M$4972,11,FALSE)</f>
        <v>#N/A</v>
      </c>
      <c r="K1595" s="33"/>
      <c r="L1595" s="45" t="e">
        <f>VLOOKUP(EVID_PASTVY!H1595,KATEGORIE_ZVIRAT!$B$2:$M$31,6,FALSE)*K1595</f>
        <v>#N/A</v>
      </c>
      <c r="M1595" s="33">
        <v>24</v>
      </c>
      <c r="N1595" s="45" t="e">
        <f>VLOOKUP(EVID_PASTVY!$H1595,KATEGORIE_ZVIRAT!$B$2:$M$31,8,FALSE)</f>
        <v>#N/A</v>
      </c>
      <c r="O1595" s="45" t="e">
        <f>VLOOKUP(EVID_PASTVY!$H1595,KATEGORIE_ZVIRAT!$B$2:$M$31,9,FALSE)</f>
        <v>#N/A</v>
      </c>
      <c r="P1595" s="54" t="e">
        <f>VLOOKUP(EVID_PASTVY!$H1595,KATEGORIE_ZVIRAT!$B$2:$M$31,7,FALSE)*L1595/1000*M1595/24*(F1595-E1595+1)/J1595</f>
        <v>#N/A</v>
      </c>
      <c r="Q1595" s="52" t="e">
        <f>VLOOKUP(EVID_PASTVY!$H1595,KATEGORIE_ZVIRAT!$B$2:$M$31,10,FALSE)*P1595*10</f>
        <v>#N/A</v>
      </c>
      <c r="R1595" s="52" t="e">
        <f>VLOOKUP(EVID_PASTVY!$H1595,KATEGORIE_ZVIRAT!$B$2:$M$31,11,FALSE)*P1595*10</f>
        <v>#N/A</v>
      </c>
      <c r="S1595" s="52" t="e">
        <f>VLOOKUP(EVID_PASTVY!$H1595,KATEGORIE_ZVIRAT!$B$2:$M$31,12,FALSE)*P1595*10</f>
        <v>#N/A</v>
      </c>
    </row>
    <row r="1596" spans="1:19" x14ac:dyDescent="0.2">
      <c r="A1596" s="32"/>
      <c r="B1596" s="37" t="e">
        <f>VLOOKUP($A1596,EVID_OSEVU!$A$1:$M$4972,2,FALSE)</f>
        <v>#N/A</v>
      </c>
      <c r="C1596" s="37" t="e">
        <f>VLOOKUP($A1596,EVID_OSEVU!$A$1:$M$4972,3,FALSE)</f>
        <v>#N/A</v>
      </c>
      <c r="D1596" s="45" t="e">
        <f>VLOOKUP($A1596,EVID_OSEVU!$A$1:$M$4972,4,FALSE)</f>
        <v>#N/A</v>
      </c>
      <c r="E1596" s="35"/>
      <c r="F1596" s="53"/>
      <c r="G1596" s="32"/>
      <c r="H1596" s="45" t="e">
        <f>VLOOKUP(G1596,Export7[#All],2,FALSE)</f>
        <v>#N/A</v>
      </c>
      <c r="I1596" s="45" t="e">
        <f>VLOOKUP($A1596,EVID_OSEVU!$A$1:$M$4972,10,FALSE)</f>
        <v>#N/A</v>
      </c>
      <c r="J1596" s="58" t="e">
        <f>VLOOKUP($A1596,EVID_OSEVU!$A$1:$M$4972,11,FALSE)</f>
        <v>#N/A</v>
      </c>
      <c r="K1596" s="33"/>
      <c r="L1596" s="45" t="e">
        <f>VLOOKUP(EVID_PASTVY!H1596,KATEGORIE_ZVIRAT!$B$2:$M$31,6,FALSE)*K1596</f>
        <v>#N/A</v>
      </c>
      <c r="M1596" s="33">
        <v>24</v>
      </c>
      <c r="N1596" s="45" t="e">
        <f>VLOOKUP(EVID_PASTVY!$H1596,KATEGORIE_ZVIRAT!$B$2:$M$31,8,FALSE)</f>
        <v>#N/A</v>
      </c>
      <c r="O1596" s="45" t="e">
        <f>VLOOKUP(EVID_PASTVY!$H1596,KATEGORIE_ZVIRAT!$B$2:$M$31,9,FALSE)</f>
        <v>#N/A</v>
      </c>
      <c r="P1596" s="54" t="e">
        <f>VLOOKUP(EVID_PASTVY!$H1596,KATEGORIE_ZVIRAT!$B$2:$M$31,7,FALSE)*L1596/1000*M1596/24*(F1596-E1596+1)/J1596</f>
        <v>#N/A</v>
      </c>
      <c r="Q1596" s="52" t="e">
        <f>VLOOKUP(EVID_PASTVY!$H1596,KATEGORIE_ZVIRAT!$B$2:$M$31,10,FALSE)*P1596*10</f>
        <v>#N/A</v>
      </c>
      <c r="R1596" s="52" t="e">
        <f>VLOOKUP(EVID_PASTVY!$H1596,KATEGORIE_ZVIRAT!$B$2:$M$31,11,FALSE)*P1596*10</f>
        <v>#N/A</v>
      </c>
      <c r="S1596" s="52" t="e">
        <f>VLOOKUP(EVID_PASTVY!$H1596,KATEGORIE_ZVIRAT!$B$2:$M$31,12,FALSE)*P1596*10</f>
        <v>#N/A</v>
      </c>
    </row>
    <row r="1597" spans="1:19" x14ac:dyDescent="0.2">
      <c r="A1597" s="32"/>
      <c r="B1597" s="37" t="e">
        <f>VLOOKUP($A1597,EVID_OSEVU!$A$1:$M$4972,2,FALSE)</f>
        <v>#N/A</v>
      </c>
      <c r="C1597" s="37" t="e">
        <f>VLOOKUP($A1597,EVID_OSEVU!$A$1:$M$4972,3,FALSE)</f>
        <v>#N/A</v>
      </c>
      <c r="D1597" s="45" t="e">
        <f>VLOOKUP($A1597,EVID_OSEVU!$A$1:$M$4972,4,FALSE)</f>
        <v>#N/A</v>
      </c>
      <c r="E1597" s="35"/>
      <c r="F1597" s="53"/>
      <c r="G1597" s="32"/>
      <c r="H1597" s="45" t="e">
        <f>VLOOKUP(G1597,Export7[#All],2,FALSE)</f>
        <v>#N/A</v>
      </c>
      <c r="I1597" s="45" t="e">
        <f>VLOOKUP($A1597,EVID_OSEVU!$A$1:$M$4972,10,FALSE)</f>
        <v>#N/A</v>
      </c>
      <c r="J1597" s="58" t="e">
        <f>VLOOKUP($A1597,EVID_OSEVU!$A$1:$M$4972,11,FALSE)</f>
        <v>#N/A</v>
      </c>
      <c r="K1597" s="33"/>
      <c r="L1597" s="45" t="e">
        <f>VLOOKUP(EVID_PASTVY!H1597,KATEGORIE_ZVIRAT!$B$2:$M$31,6,FALSE)*K1597</f>
        <v>#N/A</v>
      </c>
      <c r="M1597" s="33">
        <v>24</v>
      </c>
      <c r="N1597" s="45" t="e">
        <f>VLOOKUP(EVID_PASTVY!$H1597,KATEGORIE_ZVIRAT!$B$2:$M$31,8,FALSE)</f>
        <v>#N/A</v>
      </c>
      <c r="O1597" s="45" t="e">
        <f>VLOOKUP(EVID_PASTVY!$H1597,KATEGORIE_ZVIRAT!$B$2:$M$31,9,FALSE)</f>
        <v>#N/A</v>
      </c>
      <c r="P1597" s="54" t="e">
        <f>VLOOKUP(EVID_PASTVY!$H1597,KATEGORIE_ZVIRAT!$B$2:$M$31,7,FALSE)*L1597/1000*M1597/24*(F1597-E1597+1)/J1597</f>
        <v>#N/A</v>
      </c>
      <c r="Q1597" s="52" t="e">
        <f>VLOOKUP(EVID_PASTVY!$H1597,KATEGORIE_ZVIRAT!$B$2:$M$31,10,FALSE)*P1597*10</f>
        <v>#N/A</v>
      </c>
      <c r="R1597" s="52" t="e">
        <f>VLOOKUP(EVID_PASTVY!$H1597,KATEGORIE_ZVIRAT!$B$2:$M$31,11,FALSE)*P1597*10</f>
        <v>#N/A</v>
      </c>
      <c r="S1597" s="52" t="e">
        <f>VLOOKUP(EVID_PASTVY!$H1597,KATEGORIE_ZVIRAT!$B$2:$M$31,12,FALSE)*P1597*10</f>
        <v>#N/A</v>
      </c>
    </row>
    <row r="1598" spans="1:19" x14ac:dyDescent="0.2">
      <c r="A1598" s="32"/>
      <c r="B1598" s="37" t="e">
        <f>VLOOKUP($A1598,EVID_OSEVU!$A$1:$M$4972,2,FALSE)</f>
        <v>#N/A</v>
      </c>
      <c r="C1598" s="37" t="e">
        <f>VLOOKUP($A1598,EVID_OSEVU!$A$1:$M$4972,3,FALSE)</f>
        <v>#N/A</v>
      </c>
      <c r="D1598" s="45" t="e">
        <f>VLOOKUP($A1598,EVID_OSEVU!$A$1:$M$4972,4,FALSE)</f>
        <v>#N/A</v>
      </c>
      <c r="E1598" s="35"/>
      <c r="F1598" s="53"/>
      <c r="G1598" s="32"/>
      <c r="H1598" s="45" t="e">
        <f>VLOOKUP(G1598,Export7[#All],2,FALSE)</f>
        <v>#N/A</v>
      </c>
      <c r="I1598" s="45" t="e">
        <f>VLOOKUP($A1598,EVID_OSEVU!$A$1:$M$4972,10,FALSE)</f>
        <v>#N/A</v>
      </c>
      <c r="J1598" s="58" t="e">
        <f>VLOOKUP($A1598,EVID_OSEVU!$A$1:$M$4972,11,FALSE)</f>
        <v>#N/A</v>
      </c>
      <c r="K1598" s="33"/>
      <c r="L1598" s="45" t="e">
        <f>VLOOKUP(EVID_PASTVY!H1598,KATEGORIE_ZVIRAT!$B$2:$M$31,6,FALSE)*K1598</f>
        <v>#N/A</v>
      </c>
      <c r="M1598" s="33">
        <v>24</v>
      </c>
      <c r="N1598" s="45" t="e">
        <f>VLOOKUP(EVID_PASTVY!$H1598,KATEGORIE_ZVIRAT!$B$2:$M$31,8,FALSE)</f>
        <v>#N/A</v>
      </c>
      <c r="O1598" s="45" t="e">
        <f>VLOOKUP(EVID_PASTVY!$H1598,KATEGORIE_ZVIRAT!$B$2:$M$31,9,FALSE)</f>
        <v>#N/A</v>
      </c>
      <c r="P1598" s="54" t="e">
        <f>VLOOKUP(EVID_PASTVY!$H1598,KATEGORIE_ZVIRAT!$B$2:$M$31,7,FALSE)*L1598/1000*M1598/24*(F1598-E1598+1)/J1598</f>
        <v>#N/A</v>
      </c>
      <c r="Q1598" s="52" t="e">
        <f>VLOOKUP(EVID_PASTVY!$H1598,KATEGORIE_ZVIRAT!$B$2:$M$31,10,FALSE)*P1598*10</f>
        <v>#N/A</v>
      </c>
      <c r="R1598" s="52" t="e">
        <f>VLOOKUP(EVID_PASTVY!$H1598,KATEGORIE_ZVIRAT!$B$2:$M$31,11,FALSE)*P1598*10</f>
        <v>#N/A</v>
      </c>
      <c r="S1598" s="52" t="e">
        <f>VLOOKUP(EVID_PASTVY!$H1598,KATEGORIE_ZVIRAT!$B$2:$M$31,12,FALSE)*P1598*10</f>
        <v>#N/A</v>
      </c>
    </row>
    <row r="1599" spans="1:19" x14ac:dyDescent="0.2">
      <c r="A1599" s="32"/>
      <c r="B1599" s="37" t="e">
        <f>VLOOKUP($A1599,EVID_OSEVU!$A$1:$M$4972,2,FALSE)</f>
        <v>#N/A</v>
      </c>
      <c r="C1599" s="37" t="e">
        <f>VLOOKUP($A1599,EVID_OSEVU!$A$1:$M$4972,3,FALSE)</f>
        <v>#N/A</v>
      </c>
      <c r="D1599" s="45" t="e">
        <f>VLOOKUP($A1599,EVID_OSEVU!$A$1:$M$4972,4,FALSE)</f>
        <v>#N/A</v>
      </c>
      <c r="E1599" s="35"/>
      <c r="F1599" s="53"/>
      <c r="G1599" s="32"/>
      <c r="H1599" s="45" t="e">
        <f>VLOOKUP(G1599,Export7[#All],2,FALSE)</f>
        <v>#N/A</v>
      </c>
      <c r="I1599" s="45" t="e">
        <f>VLOOKUP($A1599,EVID_OSEVU!$A$1:$M$4972,10,FALSE)</f>
        <v>#N/A</v>
      </c>
      <c r="J1599" s="58" t="e">
        <f>VLOOKUP($A1599,EVID_OSEVU!$A$1:$M$4972,11,FALSE)</f>
        <v>#N/A</v>
      </c>
      <c r="K1599" s="33"/>
      <c r="L1599" s="45" t="e">
        <f>VLOOKUP(EVID_PASTVY!H1599,KATEGORIE_ZVIRAT!$B$2:$M$31,6,FALSE)*K1599</f>
        <v>#N/A</v>
      </c>
      <c r="M1599" s="33">
        <v>24</v>
      </c>
      <c r="N1599" s="45" t="e">
        <f>VLOOKUP(EVID_PASTVY!$H1599,KATEGORIE_ZVIRAT!$B$2:$M$31,8,FALSE)</f>
        <v>#N/A</v>
      </c>
      <c r="O1599" s="45" t="e">
        <f>VLOOKUP(EVID_PASTVY!$H1599,KATEGORIE_ZVIRAT!$B$2:$M$31,9,FALSE)</f>
        <v>#N/A</v>
      </c>
      <c r="P1599" s="54" t="e">
        <f>VLOOKUP(EVID_PASTVY!$H1599,KATEGORIE_ZVIRAT!$B$2:$M$31,7,FALSE)*L1599/1000*M1599/24*(F1599-E1599+1)/J1599</f>
        <v>#N/A</v>
      </c>
      <c r="Q1599" s="52" t="e">
        <f>VLOOKUP(EVID_PASTVY!$H1599,KATEGORIE_ZVIRAT!$B$2:$M$31,10,FALSE)*P1599*10</f>
        <v>#N/A</v>
      </c>
      <c r="R1599" s="52" t="e">
        <f>VLOOKUP(EVID_PASTVY!$H1599,KATEGORIE_ZVIRAT!$B$2:$M$31,11,FALSE)*P1599*10</f>
        <v>#N/A</v>
      </c>
      <c r="S1599" s="52" t="e">
        <f>VLOOKUP(EVID_PASTVY!$H1599,KATEGORIE_ZVIRAT!$B$2:$M$31,12,FALSE)*P1599*10</f>
        <v>#N/A</v>
      </c>
    </row>
    <row r="1600" spans="1:19" x14ac:dyDescent="0.2">
      <c r="A1600" s="32"/>
      <c r="B1600" s="37" t="e">
        <f>VLOOKUP($A1600,EVID_OSEVU!$A$1:$M$4972,2,FALSE)</f>
        <v>#N/A</v>
      </c>
      <c r="C1600" s="37" t="e">
        <f>VLOOKUP($A1600,EVID_OSEVU!$A$1:$M$4972,3,FALSE)</f>
        <v>#N/A</v>
      </c>
      <c r="D1600" s="45" t="e">
        <f>VLOOKUP($A1600,EVID_OSEVU!$A$1:$M$4972,4,FALSE)</f>
        <v>#N/A</v>
      </c>
      <c r="E1600" s="35"/>
      <c r="F1600" s="53"/>
      <c r="G1600" s="32"/>
      <c r="H1600" s="45" t="e">
        <f>VLOOKUP(G1600,Export7[#All],2,FALSE)</f>
        <v>#N/A</v>
      </c>
      <c r="I1600" s="45" t="e">
        <f>VLOOKUP($A1600,EVID_OSEVU!$A$1:$M$4972,10,FALSE)</f>
        <v>#N/A</v>
      </c>
      <c r="J1600" s="58" t="e">
        <f>VLOOKUP($A1600,EVID_OSEVU!$A$1:$M$4972,11,FALSE)</f>
        <v>#N/A</v>
      </c>
      <c r="K1600" s="33"/>
      <c r="L1600" s="45" t="e">
        <f>VLOOKUP(EVID_PASTVY!H1600,KATEGORIE_ZVIRAT!$B$2:$M$31,6,FALSE)*K1600</f>
        <v>#N/A</v>
      </c>
      <c r="M1600" s="33">
        <v>24</v>
      </c>
      <c r="N1600" s="45" t="e">
        <f>VLOOKUP(EVID_PASTVY!$H1600,KATEGORIE_ZVIRAT!$B$2:$M$31,8,FALSE)</f>
        <v>#N/A</v>
      </c>
      <c r="O1600" s="45" t="e">
        <f>VLOOKUP(EVID_PASTVY!$H1600,KATEGORIE_ZVIRAT!$B$2:$M$31,9,FALSE)</f>
        <v>#N/A</v>
      </c>
      <c r="P1600" s="54" t="e">
        <f>VLOOKUP(EVID_PASTVY!$H1600,KATEGORIE_ZVIRAT!$B$2:$M$31,7,FALSE)*L1600/1000*M1600/24*(F1600-E1600+1)/J1600</f>
        <v>#N/A</v>
      </c>
      <c r="Q1600" s="52" t="e">
        <f>VLOOKUP(EVID_PASTVY!$H1600,KATEGORIE_ZVIRAT!$B$2:$M$31,10,FALSE)*P1600*10</f>
        <v>#N/A</v>
      </c>
      <c r="R1600" s="52" t="e">
        <f>VLOOKUP(EVID_PASTVY!$H1600,KATEGORIE_ZVIRAT!$B$2:$M$31,11,FALSE)*P1600*10</f>
        <v>#N/A</v>
      </c>
      <c r="S1600" s="52" t="e">
        <f>VLOOKUP(EVID_PASTVY!$H1600,KATEGORIE_ZVIRAT!$B$2:$M$31,12,FALSE)*P1600*10</f>
        <v>#N/A</v>
      </c>
    </row>
    <row r="1601" spans="1:19" x14ac:dyDescent="0.2">
      <c r="A1601" s="32"/>
      <c r="B1601" s="37" t="e">
        <f>VLOOKUP($A1601,EVID_OSEVU!$A$1:$M$4972,2,FALSE)</f>
        <v>#N/A</v>
      </c>
      <c r="C1601" s="37" t="e">
        <f>VLOOKUP($A1601,EVID_OSEVU!$A$1:$M$4972,3,FALSE)</f>
        <v>#N/A</v>
      </c>
      <c r="D1601" s="45" t="e">
        <f>VLOOKUP($A1601,EVID_OSEVU!$A$1:$M$4972,4,FALSE)</f>
        <v>#N/A</v>
      </c>
      <c r="E1601" s="35"/>
      <c r="F1601" s="53"/>
      <c r="G1601" s="32"/>
      <c r="H1601" s="45" t="e">
        <f>VLOOKUP(G1601,Export7[#All],2,FALSE)</f>
        <v>#N/A</v>
      </c>
      <c r="I1601" s="45" t="e">
        <f>VLOOKUP($A1601,EVID_OSEVU!$A$1:$M$4972,10,FALSE)</f>
        <v>#N/A</v>
      </c>
      <c r="J1601" s="58" t="e">
        <f>VLOOKUP($A1601,EVID_OSEVU!$A$1:$M$4972,11,FALSE)</f>
        <v>#N/A</v>
      </c>
      <c r="K1601" s="33"/>
      <c r="L1601" s="45" t="e">
        <f>VLOOKUP(EVID_PASTVY!H1601,KATEGORIE_ZVIRAT!$B$2:$M$31,6,FALSE)*K1601</f>
        <v>#N/A</v>
      </c>
      <c r="M1601" s="33">
        <v>24</v>
      </c>
      <c r="N1601" s="45" t="e">
        <f>VLOOKUP(EVID_PASTVY!$H1601,KATEGORIE_ZVIRAT!$B$2:$M$31,8,FALSE)</f>
        <v>#N/A</v>
      </c>
      <c r="O1601" s="45" t="e">
        <f>VLOOKUP(EVID_PASTVY!$H1601,KATEGORIE_ZVIRAT!$B$2:$M$31,9,FALSE)</f>
        <v>#N/A</v>
      </c>
      <c r="P1601" s="54" t="e">
        <f>VLOOKUP(EVID_PASTVY!$H1601,KATEGORIE_ZVIRAT!$B$2:$M$31,7,FALSE)*L1601/1000*M1601/24*(F1601-E1601+1)/J1601</f>
        <v>#N/A</v>
      </c>
      <c r="Q1601" s="52" t="e">
        <f>VLOOKUP(EVID_PASTVY!$H1601,KATEGORIE_ZVIRAT!$B$2:$M$31,10,FALSE)*P1601*10</f>
        <v>#N/A</v>
      </c>
      <c r="R1601" s="52" t="e">
        <f>VLOOKUP(EVID_PASTVY!$H1601,KATEGORIE_ZVIRAT!$B$2:$M$31,11,FALSE)*P1601*10</f>
        <v>#N/A</v>
      </c>
      <c r="S1601" s="52" t="e">
        <f>VLOOKUP(EVID_PASTVY!$H1601,KATEGORIE_ZVIRAT!$B$2:$M$31,12,FALSE)*P1601*10</f>
        <v>#N/A</v>
      </c>
    </row>
    <row r="1602" spans="1:19" x14ac:dyDescent="0.2">
      <c r="A1602" s="32"/>
      <c r="B1602" s="37" t="e">
        <f>VLOOKUP($A1602,EVID_OSEVU!$A$1:$M$4972,2,FALSE)</f>
        <v>#N/A</v>
      </c>
      <c r="C1602" s="37" t="e">
        <f>VLOOKUP($A1602,EVID_OSEVU!$A$1:$M$4972,3,FALSE)</f>
        <v>#N/A</v>
      </c>
      <c r="D1602" s="45" t="e">
        <f>VLOOKUP($A1602,EVID_OSEVU!$A$1:$M$4972,4,FALSE)</f>
        <v>#N/A</v>
      </c>
      <c r="E1602" s="35"/>
      <c r="F1602" s="53"/>
      <c r="G1602" s="32"/>
      <c r="H1602" s="45" t="e">
        <f>VLOOKUP(G1602,Export7[#All],2,FALSE)</f>
        <v>#N/A</v>
      </c>
      <c r="I1602" s="45" t="e">
        <f>VLOOKUP($A1602,EVID_OSEVU!$A$1:$M$4972,10,FALSE)</f>
        <v>#N/A</v>
      </c>
      <c r="J1602" s="58" t="e">
        <f>VLOOKUP($A1602,EVID_OSEVU!$A$1:$M$4972,11,FALSE)</f>
        <v>#N/A</v>
      </c>
      <c r="K1602" s="33"/>
      <c r="L1602" s="45" t="e">
        <f>VLOOKUP(EVID_PASTVY!H1602,KATEGORIE_ZVIRAT!$B$2:$M$31,6,FALSE)*K1602</f>
        <v>#N/A</v>
      </c>
      <c r="M1602" s="33">
        <v>24</v>
      </c>
      <c r="N1602" s="45" t="e">
        <f>VLOOKUP(EVID_PASTVY!$H1602,KATEGORIE_ZVIRAT!$B$2:$M$31,8,FALSE)</f>
        <v>#N/A</v>
      </c>
      <c r="O1602" s="45" t="e">
        <f>VLOOKUP(EVID_PASTVY!$H1602,KATEGORIE_ZVIRAT!$B$2:$M$31,9,FALSE)</f>
        <v>#N/A</v>
      </c>
      <c r="P1602" s="54" t="e">
        <f>VLOOKUP(EVID_PASTVY!$H1602,KATEGORIE_ZVIRAT!$B$2:$M$31,7,FALSE)*L1602/1000*M1602/24*(F1602-E1602+1)/J1602</f>
        <v>#N/A</v>
      </c>
      <c r="Q1602" s="52" t="e">
        <f>VLOOKUP(EVID_PASTVY!$H1602,KATEGORIE_ZVIRAT!$B$2:$M$31,10,FALSE)*P1602*10</f>
        <v>#N/A</v>
      </c>
      <c r="R1602" s="52" t="e">
        <f>VLOOKUP(EVID_PASTVY!$H1602,KATEGORIE_ZVIRAT!$B$2:$M$31,11,FALSE)*P1602*10</f>
        <v>#N/A</v>
      </c>
      <c r="S1602" s="52" t="e">
        <f>VLOOKUP(EVID_PASTVY!$H1602,KATEGORIE_ZVIRAT!$B$2:$M$31,12,FALSE)*P1602*10</f>
        <v>#N/A</v>
      </c>
    </row>
    <row r="1603" spans="1:19" x14ac:dyDescent="0.2">
      <c r="A1603" s="32"/>
      <c r="B1603" s="37" t="e">
        <f>VLOOKUP($A1603,EVID_OSEVU!$A$1:$M$4972,2,FALSE)</f>
        <v>#N/A</v>
      </c>
      <c r="C1603" s="37" t="e">
        <f>VLOOKUP($A1603,EVID_OSEVU!$A$1:$M$4972,3,FALSE)</f>
        <v>#N/A</v>
      </c>
      <c r="D1603" s="45" t="e">
        <f>VLOOKUP($A1603,EVID_OSEVU!$A$1:$M$4972,4,FALSE)</f>
        <v>#N/A</v>
      </c>
      <c r="E1603" s="35"/>
      <c r="F1603" s="53"/>
      <c r="G1603" s="32"/>
      <c r="H1603" s="45" t="e">
        <f>VLOOKUP(G1603,Export7[#All],2,FALSE)</f>
        <v>#N/A</v>
      </c>
      <c r="I1603" s="45" t="e">
        <f>VLOOKUP($A1603,EVID_OSEVU!$A$1:$M$4972,10,FALSE)</f>
        <v>#N/A</v>
      </c>
      <c r="J1603" s="58" t="e">
        <f>VLOOKUP($A1603,EVID_OSEVU!$A$1:$M$4972,11,FALSE)</f>
        <v>#N/A</v>
      </c>
      <c r="K1603" s="33"/>
      <c r="L1603" s="45" t="e">
        <f>VLOOKUP(EVID_PASTVY!H1603,KATEGORIE_ZVIRAT!$B$2:$M$31,6,FALSE)*K1603</f>
        <v>#N/A</v>
      </c>
      <c r="M1603" s="33">
        <v>24</v>
      </c>
      <c r="N1603" s="45" t="e">
        <f>VLOOKUP(EVID_PASTVY!$H1603,KATEGORIE_ZVIRAT!$B$2:$M$31,8,FALSE)</f>
        <v>#N/A</v>
      </c>
      <c r="O1603" s="45" t="e">
        <f>VLOOKUP(EVID_PASTVY!$H1603,KATEGORIE_ZVIRAT!$B$2:$M$31,9,FALSE)</f>
        <v>#N/A</v>
      </c>
      <c r="P1603" s="54" t="e">
        <f>VLOOKUP(EVID_PASTVY!$H1603,KATEGORIE_ZVIRAT!$B$2:$M$31,7,FALSE)*L1603/1000*M1603/24*(F1603-E1603+1)/J1603</f>
        <v>#N/A</v>
      </c>
      <c r="Q1603" s="52" t="e">
        <f>VLOOKUP(EVID_PASTVY!$H1603,KATEGORIE_ZVIRAT!$B$2:$M$31,10,FALSE)*P1603*10</f>
        <v>#N/A</v>
      </c>
      <c r="R1603" s="52" t="e">
        <f>VLOOKUP(EVID_PASTVY!$H1603,KATEGORIE_ZVIRAT!$B$2:$M$31,11,FALSE)*P1603*10</f>
        <v>#N/A</v>
      </c>
      <c r="S1603" s="52" t="e">
        <f>VLOOKUP(EVID_PASTVY!$H1603,KATEGORIE_ZVIRAT!$B$2:$M$31,12,FALSE)*P1603*10</f>
        <v>#N/A</v>
      </c>
    </row>
    <row r="1604" spans="1:19" x14ac:dyDescent="0.2">
      <c r="A1604" s="32"/>
      <c r="B1604" s="37" t="e">
        <f>VLOOKUP($A1604,EVID_OSEVU!$A$1:$M$4972,2,FALSE)</f>
        <v>#N/A</v>
      </c>
      <c r="C1604" s="37" t="e">
        <f>VLOOKUP($A1604,EVID_OSEVU!$A$1:$M$4972,3,FALSE)</f>
        <v>#N/A</v>
      </c>
      <c r="D1604" s="45" t="e">
        <f>VLOOKUP($A1604,EVID_OSEVU!$A$1:$M$4972,4,FALSE)</f>
        <v>#N/A</v>
      </c>
      <c r="E1604" s="35"/>
      <c r="F1604" s="53"/>
      <c r="G1604" s="32"/>
      <c r="H1604" s="45" t="e">
        <f>VLOOKUP(G1604,Export7[#All],2,FALSE)</f>
        <v>#N/A</v>
      </c>
      <c r="I1604" s="45" t="e">
        <f>VLOOKUP($A1604,EVID_OSEVU!$A$1:$M$4972,10,FALSE)</f>
        <v>#N/A</v>
      </c>
      <c r="J1604" s="58" t="e">
        <f>VLOOKUP($A1604,EVID_OSEVU!$A$1:$M$4972,11,FALSE)</f>
        <v>#N/A</v>
      </c>
      <c r="K1604" s="33"/>
      <c r="L1604" s="45" t="e">
        <f>VLOOKUP(EVID_PASTVY!H1604,KATEGORIE_ZVIRAT!$B$2:$M$31,6,FALSE)*K1604</f>
        <v>#N/A</v>
      </c>
      <c r="M1604" s="33">
        <v>24</v>
      </c>
      <c r="N1604" s="45" t="e">
        <f>VLOOKUP(EVID_PASTVY!$H1604,KATEGORIE_ZVIRAT!$B$2:$M$31,8,FALSE)</f>
        <v>#N/A</v>
      </c>
      <c r="O1604" s="45" t="e">
        <f>VLOOKUP(EVID_PASTVY!$H1604,KATEGORIE_ZVIRAT!$B$2:$M$31,9,FALSE)</f>
        <v>#N/A</v>
      </c>
      <c r="P1604" s="54" t="e">
        <f>VLOOKUP(EVID_PASTVY!$H1604,KATEGORIE_ZVIRAT!$B$2:$M$31,7,FALSE)*L1604/1000*M1604/24*(F1604-E1604+1)/J1604</f>
        <v>#N/A</v>
      </c>
      <c r="Q1604" s="52" t="e">
        <f>VLOOKUP(EVID_PASTVY!$H1604,KATEGORIE_ZVIRAT!$B$2:$M$31,10,FALSE)*P1604*10</f>
        <v>#N/A</v>
      </c>
      <c r="R1604" s="52" t="e">
        <f>VLOOKUP(EVID_PASTVY!$H1604,KATEGORIE_ZVIRAT!$B$2:$M$31,11,FALSE)*P1604*10</f>
        <v>#N/A</v>
      </c>
      <c r="S1604" s="52" t="e">
        <f>VLOOKUP(EVID_PASTVY!$H1604,KATEGORIE_ZVIRAT!$B$2:$M$31,12,FALSE)*P1604*10</f>
        <v>#N/A</v>
      </c>
    </row>
    <row r="1605" spans="1:19" x14ac:dyDescent="0.2">
      <c r="A1605" s="32"/>
      <c r="B1605" s="37" t="e">
        <f>VLOOKUP($A1605,EVID_OSEVU!$A$1:$M$4972,2,FALSE)</f>
        <v>#N/A</v>
      </c>
      <c r="C1605" s="37" t="e">
        <f>VLOOKUP($A1605,EVID_OSEVU!$A$1:$M$4972,3,FALSE)</f>
        <v>#N/A</v>
      </c>
      <c r="D1605" s="45" t="e">
        <f>VLOOKUP($A1605,EVID_OSEVU!$A$1:$M$4972,4,FALSE)</f>
        <v>#N/A</v>
      </c>
      <c r="E1605" s="35"/>
      <c r="F1605" s="53"/>
      <c r="G1605" s="32"/>
      <c r="H1605" s="45" t="e">
        <f>VLOOKUP(G1605,Export7[#All],2,FALSE)</f>
        <v>#N/A</v>
      </c>
      <c r="I1605" s="45" t="e">
        <f>VLOOKUP($A1605,EVID_OSEVU!$A$1:$M$4972,10,FALSE)</f>
        <v>#N/A</v>
      </c>
      <c r="J1605" s="58" t="e">
        <f>VLOOKUP($A1605,EVID_OSEVU!$A$1:$M$4972,11,FALSE)</f>
        <v>#N/A</v>
      </c>
      <c r="K1605" s="33"/>
      <c r="L1605" s="45" t="e">
        <f>VLOOKUP(EVID_PASTVY!H1605,KATEGORIE_ZVIRAT!$B$2:$M$31,6,FALSE)*K1605</f>
        <v>#N/A</v>
      </c>
      <c r="M1605" s="33">
        <v>24</v>
      </c>
      <c r="N1605" s="45" t="e">
        <f>VLOOKUP(EVID_PASTVY!$H1605,KATEGORIE_ZVIRAT!$B$2:$M$31,8,FALSE)</f>
        <v>#N/A</v>
      </c>
      <c r="O1605" s="45" t="e">
        <f>VLOOKUP(EVID_PASTVY!$H1605,KATEGORIE_ZVIRAT!$B$2:$M$31,9,FALSE)</f>
        <v>#N/A</v>
      </c>
      <c r="P1605" s="54" t="e">
        <f>VLOOKUP(EVID_PASTVY!$H1605,KATEGORIE_ZVIRAT!$B$2:$M$31,7,FALSE)*L1605/1000*M1605/24*(F1605-E1605+1)/J1605</f>
        <v>#N/A</v>
      </c>
      <c r="Q1605" s="52" t="e">
        <f>VLOOKUP(EVID_PASTVY!$H1605,KATEGORIE_ZVIRAT!$B$2:$M$31,10,FALSE)*P1605*10</f>
        <v>#N/A</v>
      </c>
      <c r="R1605" s="52" t="e">
        <f>VLOOKUP(EVID_PASTVY!$H1605,KATEGORIE_ZVIRAT!$B$2:$M$31,11,FALSE)*P1605*10</f>
        <v>#N/A</v>
      </c>
      <c r="S1605" s="52" t="e">
        <f>VLOOKUP(EVID_PASTVY!$H1605,KATEGORIE_ZVIRAT!$B$2:$M$31,12,FALSE)*P1605*10</f>
        <v>#N/A</v>
      </c>
    </row>
    <row r="1606" spans="1:19" x14ac:dyDescent="0.2">
      <c r="A1606" s="32"/>
      <c r="B1606" s="37" t="e">
        <f>VLOOKUP($A1606,EVID_OSEVU!$A$1:$M$4972,2,FALSE)</f>
        <v>#N/A</v>
      </c>
      <c r="C1606" s="37" t="e">
        <f>VLOOKUP($A1606,EVID_OSEVU!$A$1:$M$4972,3,FALSE)</f>
        <v>#N/A</v>
      </c>
      <c r="D1606" s="45" t="e">
        <f>VLOOKUP($A1606,EVID_OSEVU!$A$1:$M$4972,4,FALSE)</f>
        <v>#N/A</v>
      </c>
      <c r="E1606" s="35"/>
      <c r="F1606" s="53"/>
      <c r="G1606" s="32"/>
      <c r="H1606" s="45" t="e">
        <f>VLOOKUP(G1606,Export7[#All],2,FALSE)</f>
        <v>#N/A</v>
      </c>
      <c r="I1606" s="45" t="e">
        <f>VLOOKUP($A1606,EVID_OSEVU!$A$1:$M$4972,10,FALSE)</f>
        <v>#N/A</v>
      </c>
      <c r="J1606" s="58" t="e">
        <f>VLOOKUP($A1606,EVID_OSEVU!$A$1:$M$4972,11,FALSE)</f>
        <v>#N/A</v>
      </c>
      <c r="K1606" s="33"/>
      <c r="L1606" s="45" t="e">
        <f>VLOOKUP(EVID_PASTVY!H1606,KATEGORIE_ZVIRAT!$B$2:$M$31,6,FALSE)*K1606</f>
        <v>#N/A</v>
      </c>
      <c r="M1606" s="33">
        <v>24</v>
      </c>
      <c r="N1606" s="45" t="e">
        <f>VLOOKUP(EVID_PASTVY!$H1606,KATEGORIE_ZVIRAT!$B$2:$M$31,8,FALSE)</f>
        <v>#N/A</v>
      </c>
      <c r="O1606" s="45" t="e">
        <f>VLOOKUP(EVID_PASTVY!$H1606,KATEGORIE_ZVIRAT!$B$2:$M$31,9,FALSE)</f>
        <v>#N/A</v>
      </c>
      <c r="P1606" s="54" t="e">
        <f>VLOOKUP(EVID_PASTVY!$H1606,KATEGORIE_ZVIRAT!$B$2:$M$31,7,FALSE)*L1606/1000*M1606/24*(F1606-E1606+1)/J1606</f>
        <v>#N/A</v>
      </c>
      <c r="Q1606" s="52" t="e">
        <f>VLOOKUP(EVID_PASTVY!$H1606,KATEGORIE_ZVIRAT!$B$2:$M$31,10,FALSE)*P1606*10</f>
        <v>#N/A</v>
      </c>
      <c r="R1606" s="52" t="e">
        <f>VLOOKUP(EVID_PASTVY!$H1606,KATEGORIE_ZVIRAT!$B$2:$M$31,11,FALSE)*P1606*10</f>
        <v>#N/A</v>
      </c>
      <c r="S1606" s="52" t="e">
        <f>VLOOKUP(EVID_PASTVY!$H1606,KATEGORIE_ZVIRAT!$B$2:$M$31,12,FALSE)*P1606*10</f>
        <v>#N/A</v>
      </c>
    </row>
    <row r="1607" spans="1:19" x14ac:dyDescent="0.2">
      <c r="A1607" s="32"/>
      <c r="B1607" s="37" t="e">
        <f>VLOOKUP($A1607,EVID_OSEVU!$A$1:$M$4972,2,FALSE)</f>
        <v>#N/A</v>
      </c>
      <c r="C1607" s="37" t="e">
        <f>VLOOKUP($A1607,EVID_OSEVU!$A$1:$M$4972,3,FALSE)</f>
        <v>#N/A</v>
      </c>
      <c r="D1607" s="45" t="e">
        <f>VLOOKUP($A1607,EVID_OSEVU!$A$1:$M$4972,4,FALSE)</f>
        <v>#N/A</v>
      </c>
      <c r="E1607" s="35"/>
      <c r="F1607" s="53"/>
      <c r="G1607" s="32"/>
      <c r="H1607" s="45" t="e">
        <f>VLOOKUP(G1607,Export7[#All],2,FALSE)</f>
        <v>#N/A</v>
      </c>
      <c r="I1607" s="45" t="e">
        <f>VLOOKUP($A1607,EVID_OSEVU!$A$1:$M$4972,10,FALSE)</f>
        <v>#N/A</v>
      </c>
      <c r="J1607" s="58" t="e">
        <f>VLOOKUP($A1607,EVID_OSEVU!$A$1:$M$4972,11,FALSE)</f>
        <v>#N/A</v>
      </c>
      <c r="K1607" s="33"/>
      <c r="L1607" s="45" t="e">
        <f>VLOOKUP(EVID_PASTVY!H1607,KATEGORIE_ZVIRAT!$B$2:$M$31,6,FALSE)*K1607</f>
        <v>#N/A</v>
      </c>
      <c r="M1607" s="33">
        <v>24</v>
      </c>
      <c r="N1607" s="45" t="e">
        <f>VLOOKUP(EVID_PASTVY!$H1607,KATEGORIE_ZVIRAT!$B$2:$M$31,8,FALSE)</f>
        <v>#N/A</v>
      </c>
      <c r="O1607" s="45" t="e">
        <f>VLOOKUP(EVID_PASTVY!$H1607,KATEGORIE_ZVIRAT!$B$2:$M$31,9,FALSE)</f>
        <v>#N/A</v>
      </c>
      <c r="P1607" s="54" t="e">
        <f>VLOOKUP(EVID_PASTVY!$H1607,KATEGORIE_ZVIRAT!$B$2:$M$31,7,FALSE)*L1607/1000*M1607/24*(F1607-E1607+1)/J1607</f>
        <v>#N/A</v>
      </c>
      <c r="Q1607" s="52" t="e">
        <f>VLOOKUP(EVID_PASTVY!$H1607,KATEGORIE_ZVIRAT!$B$2:$M$31,10,FALSE)*P1607*10</f>
        <v>#N/A</v>
      </c>
      <c r="R1607" s="52" t="e">
        <f>VLOOKUP(EVID_PASTVY!$H1607,KATEGORIE_ZVIRAT!$B$2:$M$31,11,FALSE)*P1607*10</f>
        <v>#N/A</v>
      </c>
      <c r="S1607" s="52" t="e">
        <f>VLOOKUP(EVID_PASTVY!$H1607,KATEGORIE_ZVIRAT!$B$2:$M$31,12,FALSE)*P1607*10</f>
        <v>#N/A</v>
      </c>
    </row>
    <row r="1608" spans="1:19" x14ac:dyDescent="0.2">
      <c r="A1608" s="32"/>
      <c r="B1608" s="37" t="e">
        <f>VLOOKUP($A1608,EVID_OSEVU!$A$1:$M$4972,2,FALSE)</f>
        <v>#N/A</v>
      </c>
      <c r="C1608" s="37" t="e">
        <f>VLOOKUP($A1608,EVID_OSEVU!$A$1:$M$4972,3,FALSE)</f>
        <v>#N/A</v>
      </c>
      <c r="D1608" s="45" t="e">
        <f>VLOOKUP($A1608,EVID_OSEVU!$A$1:$M$4972,4,FALSE)</f>
        <v>#N/A</v>
      </c>
      <c r="E1608" s="35"/>
      <c r="F1608" s="53"/>
      <c r="G1608" s="32"/>
      <c r="H1608" s="45" t="e">
        <f>VLOOKUP(G1608,Export7[#All],2,FALSE)</f>
        <v>#N/A</v>
      </c>
      <c r="I1608" s="45" t="e">
        <f>VLOOKUP($A1608,EVID_OSEVU!$A$1:$M$4972,10,FALSE)</f>
        <v>#N/A</v>
      </c>
      <c r="J1608" s="58" t="e">
        <f>VLOOKUP($A1608,EVID_OSEVU!$A$1:$M$4972,11,FALSE)</f>
        <v>#N/A</v>
      </c>
      <c r="K1608" s="33"/>
      <c r="L1608" s="45" t="e">
        <f>VLOOKUP(EVID_PASTVY!H1608,KATEGORIE_ZVIRAT!$B$2:$M$31,6,FALSE)*K1608</f>
        <v>#N/A</v>
      </c>
      <c r="M1608" s="33">
        <v>24</v>
      </c>
      <c r="N1608" s="45" t="e">
        <f>VLOOKUP(EVID_PASTVY!$H1608,KATEGORIE_ZVIRAT!$B$2:$M$31,8,FALSE)</f>
        <v>#N/A</v>
      </c>
      <c r="O1608" s="45" t="e">
        <f>VLOOKUP(EVID_PASTVY!$H1608,KATEGORIE_ZVIRAT!$B$2:$M$31,9,FALSE)</f>
        <v>#N/A</v>
      </c>
      <c r="P1608" s="54" t="e">
        <f>VLOOKUP(EVID_PASTVY!$H1608,KATEGORIE_ZVIRAT!$B$2:$M$31,7,FALSE)*L1608/1000*M1608/24*(F1608-E1608+1)/J1608</f>
        <v>#N/A</v>
      </c>
      <c r="Q1608" s="52" t="e">
        <f>VLOOKUP(EVID_PASTVY!$H1608,KATEGORIE_ZVIRAT!$B$2:$M$31,10,FALSE)*P1608*10</f>
        <v>#N/A</v>
      </c>
      <c r="R1608" s="52" t="e">
        <f>VLOOKUP(EVID_PASTVY!$H1608,KATEGORIE_ZVIRAT!$B$2:$M$31,11,FALSE)*P1608*10</f>
        <v>#N/A</v>
      </c>
      <c r="S1608" s="52" t="e">
        <f>VLOOKUP(EVID_PASTVY!$H1608,KATEGORIE_ZVIRAT!$B$2:$M$31,12,FALSE)*P1608*10</f>
        <v>#N/A</v>
      </c>
    </row>
    <row r="1609" spans="1:19" x14ac:dyDescent="0.2">
      <c r="A1609" s="32"/>
      <c r="B1609" s="37" t="e">
        <f>VLOOKUP($A1609,EVID_OSEVU!$A$1:$M$4972,2,FALSE)</f>
        <v>#N/A</v>
      </c>
      <c r="C1609" s="37" t="e">
        <f>VLOOKUP($A1609,EVID_OSEVU!$A$1:$M$4972,3,FALSE)</f>
        <v>#N/A</v>
      </c>
      <c r="D1609" s="45" t="e">
        <f>VLOOKUP($A1609,EVID_OSEVU!$A$1:$M$4972,4,FALSE)</f>
        <v>#N/A</v>
      </c>
      <c r="E1609" s="35"/>
      <c r="F1609" s="53"/>
      <c r="G1609" s="32"/>
      <c r="H1609" s="45" t="e">
        <f>VLOOKUP(G1609,Export7[#All],2,FALSE)</f>
        <v>#N/A</v>
      </c>
      <c r="I1609" s="45" t="e">
        <f>VLOOKUP($A1609,EVID_OSEVU!$A$1:$M$4972,10,FALSE)</f>
        <v>#N/A</v>
      </c>
      <c r="J1609" s="58" t="e">
        <f>VLOOKUP($A1609,EVID_OSEVU!$A$1:$M$4972,11,FALSE)</f>
        <v>#N/A</v>
      </c>
      <c r="K1609" s="33"/>
      <c r="L1609" s="45" t="e">
        <f>VLOOKUP(EVID_PASTVY!H1609,KATEGORIE_ZVIRAT!$B$2:$M$31,6,FALSE)*K1609</f>
        <v>#N/A</v>
      </c>
      <c r="M1609" s="33">
        <v>24</v>
      </c>
      <c r="N1609" s="45" t="e">
        <f>VLOOKUP(EVID_PASTVY!$H1609,KATEGORIE_ZVIRAT!$B$2:$M$31,8,FALSE)</f>
        <v>#N/A</v>
      </c>
      <c r="O1609" s="45" t="e">
        <f>VLOOKUP(EVID_PASTVY!$H1609,KATEGORIE_ZVIRAT!$B$2:$M$31,9,FALSE)</f>
        <v>#N/A</v>
      </c>
      <c r="P1609" s="54" t="e">
        <f>VLOOKUP(EVID_PASTVY!$H1609,KATEGORIE_ZVIRAT!$B$2:$M$31,7,FALSE)*L1609/1000*M1609/24*(F1609-E1609+1)/J1609</f>
        <v>#N/A</v>
      </c>
      <c r="Q1609" s="52" t="e">
        <f>VLOOKUP(EVID_PASTVY!$H1609,KATEGORIE_ZVIRAT!$B$2:$M$31,10,FALSE)*P1609*10</f>
        <v>#N/A</v>
      </c>
      <c r="R1609" s="52" t="e">
        <f>VLOOKUP(EVID_PASTVY!$H1609,KATEGORIE_ZVIRAT!$B$2:$M$31,11,FALSE)*P1609*10</f>
        <v>#N/A</v>
      </c>
      <c r="S1609" s="52" t="e">
        <f>VLOOKUP(EVID_PASTVY!$H1609,KATEGORIE_ZVIRAT!$B$2:$M$31,12,FALSE)*P1609*10</f>
        <v>#N/A</v>
      </c>
    </row>
    <row r="1610" spans="1:19" x14ac:dyDescent="0.2">
      <c r="A1610" s="32"/>
      <c r="B1610" s="37" t="e">
        <f>VLOOKUP($A1610,EVID_OSEVU!$A$1:$M$4972,2,FALSE)</f>
        <v>#N/A</v>
      </c>
      <c r="C1610" s="37" t="e">
        <f>VLOOKUP($A1610,EVID_OSEVU!$A$1:$M$4972,3,FALSE)</f>
        <v>#N/A</v>
      </c>
      <c r="D1610" s="45" t="e">
        <f>VLOOKUP($A1610,EVID_OSEVU!$A$1:$M$4972,4,FALSE)</f>
        <v>#N/A</v>
      </c>
      <c r="E1610" s="35"/>
      <c r="F1610" s="53"/>
      <c r="G1610" s="32"/>
      <c r="H1610" s="45" t="e">
        <f>VLOOKUP(G1610,Export7[#All],2,FALSE)</f>
        <v>#N/A</v>
      </c>
      <c r="I1610" s="45" t="e">
        <f>VLOOKUP($A1610,EVID_OSEVU!$A$1:$M$4972,10,FALSE)</f>
        <v>#N/A</v>
      </c>
      <c r="J1610" s="58" t="e">
        <f>VLOOKUP($A1610,EVID_OSEVU!$A$1:$M$4972,11,FALSE)</f>
        <v>#N/A</v>
      </c>
      <c r="K1610" s="33"/>
      <c r="L1610" s="45" t="e">
        <f>VLOOKUP(EVID_PASTVY!H1610,KATEGORIE_ZVIRAT!$B$2:$M$31,6,FALSE)*K1610</f>
        <v>#N/A</v>
      </c>
      <c r="M1610" s="33">
        <v>24</v>
      </c>
      <c r="N1610" s="45" t="e">
        <f>VLOOKUP(EVID_PASTVY!$H1610,KATEGORIE_ZVIRAT!$B$2:$M$31,8,FALSE)</f>
        <v>#N/A</v>
      </c>
      <c r="O1610" s="45" t="e">
        <f>VLOOKUP(EVID_PASTVY!$H1610,KATEGORIE_ZVIRAT!$B$2:$M$31,9,FALSE)</f>
        <v>#N/A</v>
      </c>
      <c r="P1610" s="54" t="e">
        <f>VLOOKUP(EVID_PASTVY!$H1610,KATEGORIE_ZVIRAT!$B$2:$M$31,7,FALSE)*L1610/1000*M1610/24*(F1610-E1610+1)/J1610</f>
        <v>#N/A</v>
      </c>
      <c r="Q1610" s="52" t="e">
        <f>VLOOKUP(EVID_PASTVY!$H1610,KATEGORIE_ZVIRAT!$B$2:$M$31,10,FALSE)*P1610*10</f>
        <v>#N/A</v>
      </c>
      <c r="R1610" s="52" t="e">
        <f>VLOOKUP(EVID_PASTVY!$H1610,KATEGORIE_ZVIRAT!$B$2:$M$31,11,FALSE)*P1610*10</f>
        <v>#N/A</v>
      </c>
      <c r="S1610" s="52" t="e">
        <f>VLOOKUP(EVID_PASTVY!$H1610,KATEGORIE_ZVIRAT!$B$2:$M$31,12,FALSE)*P1610*10</f>
        <v>#N/A</v>
      </c>
    </row>
    <row r="1611" spans="1:19" x14ac:dyDescent="0.2">
      <c r="A1611" s="32"/>
      <c r="B1611" s="37" t="e">
        <f>VLOOKUP($A1611,EVID_OSEVU!$A$1:$M$4972,2,FALSE)</f>
        <v>#N/A</v>
      </c>
      <c r="C1611" s="37" t="e">
        <f>VLOOKUP($A1611,EVID_OSEVU!$A$1:$M$4972,3,FALSE)</f>
        <v>#N/A</v>
      </c>
      <c r="D1611" s="45" t="e">
        <f>VLOOKUP($A1611,EVID_OSEVU!$A$1:$M$4972,4,FALSE)</f>
        <v>#N/A</v>
      </c>
      <c r="E1611" s="35"/>
      <c r="F1611" s="53"/>
      <c r="G1611" s="32"/>
      <c r="H1611" s="45" t="e">
        <f>VLOOKUP(G1611,Export7[#All],2,FALSE)</f>
        <v>#N/A</v>
      </c>
      <c r="I1611" s="45" t="e">
        <f>VLOOKUP($A1611,EVID_OSEVU!$A$1:$M$4972,10,FALSE)</f>
        <v>#N/A</v>
      </c>
      <c r="J1611" s="58" t="e">
        <f>VLOOKUP($A1611,EVID_OSEVU!$A$1:$M$4972,11,FALSE)</f>
        <v>#N/A</v>
      </c>
      <c r="K1611" s="33"/>
      <c r="L1611" s="45" t="e">
        <f>VLOOKUP(EVID_PASTVY!H1611,KATEGORIE_ZVIRAT!$B$2:$M$31,6,FALSE)*K1611</f>
        <v>#N/A</v>
      </c>
      <c r="M1611" s="33">
        <v>24</v>
      </c>
      <c r="N1611" s="45" t="e">
        <f>VLOOKUP(EVID_PASTVY!$H1611,KATEGORIE_ZVIRAT!$B$2:$M$31,8,FALSE)</f>
        <v>#N/A</v>
      </c>
      <c r="O1611" s="45" t="e">
        <f>VLOOKUP(EVID_PASTVY!$H1611,KATEGORIE_ZVIRAT!$B$2:$M$31,9,FALSE)</f>
        <v>#N/A</v>
      </c>
      <c r="P1611" s="54" t="e">
        <f>VLOOKUP(EVID_PASTVY!$H1611,KATEGORIE_ZVIRAT!$B$2:$M$31,7,FALSE)*L1611/1000*M1611/24*(F1611-E1611+1)/J1611</f>
        <v>#N/A</v>
      </c>
      <c r="Q1611" s="52" t="e">
        <f>VLOOKUP(EVID_PASTVY!$H1611,KATEGORIE_ZVIRAT!$B$2:$M$31,10,FALSE)*P1611*10</f>
        <v>#N/A</v>
      </c>
      <c r="R1611" s="52" t="e">
        <f>VLOOKUP(EVID_PASTVY!$H1611,KATEGORIE_ZVIRAT!$B$2:$M$31,11,FALSE)*P1611*10</f>
        <v>#N/A</v>
      </c>
      <c r="S1611" s="52" t="e">
        <f>VLOOKUP(EVID_PASTVY!$H1611,KATEGORIE_ZVIRAT!$B$2:$M$31,12,FALSE)*P1611*10</f>
        <v>#N/A</v>
      </c>
    </row>
    <row r="1612" spans="1:19" x14ac:dyDescent="0.2">
      <c r="A1612" s="32"/>
      <c r="B1612" s="37" t="e">
        <f>VLOOKUP($A1612,EVID_OSEVU!$A$1:$M$4972,2,FALSE)</f>
        <v>#N/A</v>
      </c>
      <c r="C1612" s="37" t="e">
        <f>VLOOKUP($A1612,EVID_OSEVU!$A$1:$M$4972,3,FALSE)</f>
        <v>#N/A</v>
      </c>
      <c r="D1612" s="45" t="e">
        <f>VLOOKUP($A1612,EVID_OSEVU!$A$1:$M$4972,4,FALSE)</f>
        <v>#N/A</v>
      </c>
      <c r="E1612" s="35"/>
      <c r="F1612" s="53"/>
      <c r="G1612" s="32"/>
      <c r="H1612" s="45" t="e">
        <f>VLOOKUP(G1612,Export7[#All],2,FALSE)</f>
        <v>#N/A</v>
      </c>
      <c r="I1612" s="45" t="e">
        <f>VLOOKUP($A1612,EVID_OSEVU!$A$1:$M$4972,10,FALSE)</f>
        <v>#N/A</v>
      </c>
      <c r="J1612" s="58" t="e">
        <f>VLOOKUP($A1612,EVID_OSEVU!$A$1:$M$4972,11,FALSE)</f>
        <v>#N/A</v>
      </c>
      <c r="K1612" s="33"/>
      <c r="L1612" s="45" t="e">
        <f>VLOOKUP(EVID_PASTVY!H1612,KATEGORIE_ZVIRAT!$B$2:$M$31,6,FALSE)*K1612</f>
        <v>#N/A</v>
      </c>
      <c r="M1612" s="33">
        <v>24</v>
      </c>
      <c r="N1612" s="45" t="e">
        <f>VLOOKUP(EVID_PASTVY!$H1612,KATEGORIE_ZVIRAT!$B$2:$M$31,8,FALSE)</f>
        <v>#N/A</v>
      </c>
      <c r="O1612" s="45" t="e">
        <f>VLOOKUP(EVID_PASTVY!$H1612,KATEGORIE_ZVIRAT!$B$2:$M$31,9,FALSE)</f>
        <v>#N/A</v>
      </c>
      <c r="P1612" s="54" t="e">
        <f>VLOOKUP(EVID_PASTVY!$H1612,KATEGORIE_ZVIRAT!$B$2:$M$31,7,FALSE)*L1612/1000*M1612/24*(F1612-E1612+1)/J1612</f>
        <v>#N/A</v>
      </c>
      <c r="Q1612" s="52" t="e">
        <f>VLOOKUP(EVID_PASTVY!$H1612,KATEGORIE_ZVIRAT!$B$2:$M$31,10,FALSE)*P1612*10</f>
        <v>#N/A</v>
      </c>
      <c r="R1612" s="52" t="e">
        <f>VLOOKUP(EVID_PASTVY!$H1612,KATEGORIE_ZVIRAT!$B$2:$M$31,11,FALSE)*P1612*10</f>
        <v>#N/A</v>
      </c>
      <c r="S1612" s="52" t="e">
        <f>VLOOKUP(EVID_PASTVY!$H1612,KATEGORIE_ZVIRAT!$B$2:$M$31,12,FALSE)*P1612*10</f>
        <v>#N/A</v>
      </c>
    </row>
    <row r="1613" spans="1:19" x14ac:dyDescent="0.2">
      <c r="A1613" s="32"/>
      <c r="B1613" s="37" t="e">
        <f>VLOOKUP($A1613,EVID_OSEVU!$A$1:$M$4972,2,FALSE)</f>
        <v>#N/A</v>
      </c>
      <c r="C1613" s="37" t="e">
        <f>VLOOKUP($A1613,EVID_OSEVU!$A$1:$M$4972,3,FALSE)</f>
        <v>#N/A</v>
      </c>
      <c r="D1613" s="45" t="e">
        <f>VLOOKUP($A1613,EVID_OSEVU!$A$1:$M$4972,4,FALSE)</f>
        <v>#N/A</v>
      </c>
      <c r="E1613" s="35"/>
      <c r="F1613" s="53"/>
      <c r="G1613" s="32"/>
      <c r="H1613" s="45" t="e">
        <f>VLOOKUP(G1613,Export7[#All],2,FALSE)</f>
        <v>#N/A</v>
      </c>
      <c r="I1613" s="45" t="e">
        <f>VLOOKUP($A1613,EVID_OSEVU!$A$1:$M$4972,10,FALSE)</f>
        <v>#N/A</v>
      </c>
      <c r="J1613" s="58" t="e">
        <f>VLOOKUP($A1613,EVID_OSEVU!$A$1:$M$4972,11,FALSE)</f>
        <v>#N/A</v>
      </c>
      <c r="K1613" s="33"/>
      <c r="L1613" s="45" t="e">
        <f>VLOOKUP(EVID_PASTVY!H1613,KATEGORIE_ZVIRAT!$B$2:$M$31,6,FALSE)*K1613</f>
        <v>#N/A</v>
      </c>
      <c r="M1613" s="33">
        <v>24</v>
      </c>
      <c r="N1613" s="45" t="e">
        <f>VLOOKUP(EVID_PASTVY!$H1613,KATEGORIE_ZVIRAT!$B$2:$M$31,8,FALSE)</f>
        <v>#N/A</v>
      </c>
      <c r="O1613" s="45" t="e">
        <f>VLOOKUP(EVID_PASTVY!$H1613,KATEGORIE_ZVIRAT!$B$2:$M$31,9,FALSE)</f>
        <v>#N/A</v>
      </c>
      <c r="P1613" s="54" t="e">
        <f>VLOOKUP(EVID_PASTVY!$H1613,KATEGORIE_ZVIRAT!$B$2:$M$31,7,FALSE)*L1613/1000*M1613/24*(F1613-E1613+1)/J1613</f>
        <v>#N/A</v>
      </c>
      <c r="Q1613" s="52" t="e">
        <f>VLOOKUP(EVID_PASTVY!$H1613,KATEGORIE_ZVIRAT!$B$2:$M$31,10,FALSE)*P1613*10</f>
        <v>#N/A</v>
      </c>
      <c r="R1613" s="52" t="e">
        <f>VLOOKUP(EVID_PASTVY!$H1613,KATEGORIE_ZVIRAT!$B$2:$M$31,11,FALSE)*P1613*10</f>
        <v>#N/A</v>
      </c>
      <c r="S1613" s="52" t="e">
        <f>VLOOKUP(EVID_PASTVY!$H1613,KATEGORIE_ZVIRAT!$B$2:$M$31,12,FALSE)*P1613*10</f>
        <v>#N/A</v>
      </c>
    </row>
    <row r="1614" spans="1:19" x14ac:dyDescent="0.2">
      <c r="A1614" s="32"/>
      <c r="B1614" s="37" t="e">
        <f>VLOOKUP($A1614,EVID_OSEVU!$A$1:$M$4972,2,FALSE)</f>
        <v>#N/A</v>
      </c>
      <c r="C1614" s="37" t="e">
        <f>VLOOKUP($A1614,EVID_OSEVU!$A$1:$M$4972,3,FALSE)</f>
        <v>#N/A</v>
      </c>
      <c r="D1614" s="45" t="e">
        <f>VLOOKUP($A1614,EVID_OSEVU!$A$1:$M$4972,4,FALSE)</f>
        <v>#N/A</v>
      </c>
      <c r="E1614" s="35"/>
      <c r="F1614" s="53"/>
      <c r="G1614" s="32"/>
      <c r="H1614" s="45" t="e">
        <f>VLOOKUP(G1614,Export7[#All],2,FALSE)</f>
        <v>#N/A</v>
      </c>
      <c r="I1614" s="45" t="e">
        <f>VLOOKUP($A1614,EVID_OSEVU!$A$1:$M$4972,10,FALSE)</f>
        <v>#N/A</v>
      </c>
      <c r="J1614" s="58" t="e">
        <f>VLOOKUP($A1614,EVID_OSEVU!$A$1:$M$4972,11,FALSE)</f>
        <v>#N/A</v>
      </c>
      <c r="K1614" s="33"/>
      <c r="L1614" s="45" t="e">
        <f>VLOOKUP(EVID_PASTVY!H1614,KATEGORIE_ZVIRAT!$B$2:$M$31,6,FALSE)*K1614</f>
        <v>#N/A</v>
      </c>
      <c r="M1614" s="33">
        <v>24</v>
      </c>
      <c r="N1614" s="45" t="e">
        <f>VLOOKUP(EVID_PASTVY!$H1614,KATEGORIE_ZVIRAT!$B$2:$M$31,8,FALSE)</f>
        <v>#N/A</v>
      </c>
      <c r="O1614" s="45" t="e">
        <f>VLOOKUP(EVID_PASTVY!$H1614,KATEGORIE_ZVIRAT!$B$2:$M$31,9,FALSE)</f>
        <v>#N/A</v>
      </c>
      <c r="P1614" s="54" t="e">
        <f>VLOOKUP(EVID_PASTVY!$H1614,KATEGORIE_ZVIRAT!$B$2:$M$31,7,FALSE)*L1614/1000*M1614/24*(F1614-E1614+1)/J1614</f>
        <v>#N/A</v>
      </c>
      <c r="Q1614" s="52" t="e">
        <f>VLOOKUP(EVID_PASTVY!$H1614,KATEGORIE_ZVIRAT!$B$2:$M$31,10,FALSE)*P1614*10</f>
        <v>#N/A</v>
      </c>
      <c r="R1614" s="52" t="e">
        <f>VLOOKUP(EVID_PASTVY!$H1614,KATEGORIE_ZVIRAT!$B$2:$M$31,11,FALSE)*P1614*10</f>
        <v>#N/A</v>
      </c>
      <c r="S1614" s="52" t="e">
        <f>VLOOKUP(EVID_PASTVY!$H1614,KATEGORIE_ZVIRAT!$B$2:$M$31,12,FALSE)*P1614*10</f>
        <v>#N/A</v>
      </c>
    </row>
    <row r="1615" spans="1:19" x14ac:dyDescent="0.2">
      <c r="A1615" s="32"/>
      <c r="B1615" s="37" t="e">
        <f>VLOOKUP($A1615,EVID_OSEVU!$A$1:$M$4972,2,FALSE)</f>
        <v>#N/A</v>
      </c>
      <c r="C1615" s="37" t="e">
        <f>VLOOKUP($A1615,EVID_OSEVU!$A$1:$M$4972,3,FALSE)</f>
        <v>#N/A</v>
      </c>
      <c r="D1615" s="45" t="e">
        <f>VLOOKUP($A1615,EVID_OSEVU!$A$1:$M$4972,4,FALSE)</f>
        <v>#N/A</v>
      </c>
      <c r="E1615" s="35"/>
      <c r="F1615" s="53"/>
      <c r="G1615" s="32"/>
      <c r="H1615" s="45" t="e">
        <f>VLOOKUP(G1615,Export7[#All],2,FALSE)</f>
        <v>#N/A</v>
      </c>
      <c r="I1615" s="45" t="e">
        <f>VLOOKUP($A1615,EVID_OSEVU!$A$1:$M$4972,10,FALSE)</f>
        <v>#N/A</v>
      </c>
      <c r="J1615" s="58" t="e">
        <f>VLOOKUP($A1615,EVID_OSEVU!$A$1:$M$4972,11,FALSE)</f>
        <v>#N/A</v>
      </c>
      <c r="K1615" s="33"/>
      <c r="L1615" s="45" t="e">
        <f>VLOOKUP(EVID_PASTVY!H1615,KATEGORIE_ZVIRAT!$B$2:$M$31,6,FALSE)*K1615</f>
        <v>#N/A</v>
      </c>
      <c r="M1615" s="33">
        <v>24</v>
      </c>
      <c r="N1615" s="45" t="e">
        <f>VLOOKUP(EVID_PASTVY!$H1615,KATEGORIE_ZVIRAT!$B$2:$M$31,8,FALSE)</f>
        <v>#N/A</v>
      </c>
      <c r="O1615" s="45" t="e">
        <f>VLOOKUP(EVID_PASTVY!$H1615,KATEGORIE_ZVIRAT!$B$2:$M$31,9,FALSE)</f>
        <v>#N/A</v>
      </c>
      <c r="P1615" s="54" t="e">
        <f>VLOOKUP(EVID_PASTVY!$H1615,KATEGORIE_ZVIRAT!$B$2:$M$31,7,FALSE)*L1615/1000*M1615/24*(F1615-E1615+1)/J1615</f>
        <v>#N/A</v>
      </c>
      <c r="Q1615" s="52" t="e">
        <f>VLOOKUP(EVID_PASTVY!$H1615,KATEGORIE_ZVIRAT!$B$2:$M$31,10,FALSE)*P1615*10</f>
        <v>#N/A</v>
      </c>
      <c r="R1615" s="52" t="e">
        <f>VLOOKUP(EVID_PASTVY!$H1615,KATEGORIE_ZVIRAT!$B$2:$M$31,11,FALSE)*P1615*10</f>
        <v>#N/A</v>
      </c>
      <c r="S1615" s="52" t="e">
        <f>VLOOKUP(EVID_PASTVY!$H1615,KATEGORIE_ZVIRAT!$B$2:$M$31,12,FALSE)*P1615*10</f>
        <v>#N/A</v>
      </c>
    </row>
    <row r="1616" spans="1:19" x14ac:dyDescent="0.2">
      <c r="A1616" s="32"/>
      <c r="B1616" s="37" t="e">
        <f>VLOOKUP($A1616,EVID_OSEVU!$A$1:$M$4972,2,FALSE)</f>
        <v>#N/A</v>
      </c>
      <c r="C1616" s="37" t="e">
        <f>VLOOKUP($A1616,EVID_OSEVU!$A$1:$M$4972,3,FALSE)</f>
        <v>#N/A</v>
      </c>
      <c r="D1616" s="45" t="e">
        <f>VLOOKUP($A1616,EVID_OSEVU!$A$1:$M$4972,4,FALSE)</f>
        <v>#N/A</v>
      </c>
      <c r="E1616" s="35"/>
      <c r="F1616" s="53"/>
      <c r="G1616" s="32"/>
      <c r="H1616" s="45" t="e">
        <f>VLOOKUP(G1616,Export7[#All],2,FALSE)</f>
        <v>#N/A</v>
      </c>
      <c r="I1616" s="45" t="e">
        <f>VLOOKUP($A1616,EVID_OSEVU!$A$1:$M$4972,10,FALSE)</f>
        <v>#N/A</v>
      </c>
      <c r="J1616" s="58" t="e">
        <f>VLOOKUP($A1616,EVID_OSEVU!$A$1:$M$4972,11,FALSE)</f>
        <v>#N/A</v>
      </c>
      <c r="K1616" s="33"/>
      <c r="L1616" s="45" t="e">
        <f>VLOOKUP(EVID_PASTVY!H1616,KATEGORIE_ZVIRAT!$B$2:$M$31,6,FALSE)*K1616</f>
        <v>#N/A</v>
      </c>
      <c r="M1616" s="33">
        <v>24</v>
      </c>
      <c r="N1616" s="45" t="e">
        <f>VLOOKUP(EVID_PASTVY!$H1616,KATEGORIE_ZVIRAT!$B$2:$M$31,8,FALSE)</f>
        <v>#N/A</v>
      </c>
      <c r="O1616" s="45" t="e">
        <f>VLOOKUP(EVID_PASTVY!$H1616,KATEGORIE_ZVIRAT!$B$2:$M$31,9,FALSE)</f>
        <v>#N/A</v>
      </c>
      <c r="P1616" s="54" t="e">
        <f>VLOOKUP(EVID_PASTVY!$H1616,KATEGORIE_ZVIRAT!$B$2:$M$31,7,FALSE)*L1616/1000*M1616/24*(F1616-E1616+1)/J1616</f>
        <v>#N/A</v>
      </c>
      <c r="Q1616" s="52" t="e">
        <f>VLOOKUP(EVID_PASTVY!$H1616,KATEGORIE_ZVIRAT!$B$2:$M$31,10,FALSE)*P1616*10</f>
        <v>#N/A</v>
      </c>
      <c r="R1616" s="52" t="e">
        <f>VLOOKUP(EVID_PASTVY!$H1616,KATEGORIE_ZVIRAT!$B$2:$M$31,11,FALSE)*P1616*10</f>
        <v>#N/A</v>
      </c>
      <c r="S1616" s="52" t="e">
        <f>VLOOKUP(EVID_PASTVY!$H1616,KATEGORIE_ZVIRAT!$B$2:$M$31,12,FALSE)*P1616*10</f>
        <v>#N/A</v>
      </c>
    </row>
    <row r="1617" spans="1:19" x14ac:dyDescent="0.2">
      <c r="A1617" s="32"/>
      <c r="B1617" s="37" t="e">
        <f>VLOOKUP($A1617,EVID_OSEVU!$A$1:$M$4972,2,FALSE)</f>
        <v>#N/A</v>
      </c>
      <c r="C1617" s="37" t="e">
        <f>VLOOKUP($A1617,EVID_OSEVU!$A$1:$M$4972,3,FALSE)</f>
        <v>#N/A</v>
      </c>
      <c r="D1617" s="45" t="e">
        <f>VLOOKUP($A1617,EVID_OSEVU!$A$1:$M$4972,4,FALSE)</f>
        <v>#N/A</v>
      </c>
      <c r="E1617" s="35"/>
      <c r="F1617" s="53"/>
      <c r="G1617" s="32"/>
      <c r="H1617" s="45" t="e">
        <f>VLOOKUP(G1617,Export7[#All],2,FALSE)</f>
        <v>#N/A</v>
      </c>
      <c r="I1617" s="45" t="e">
        <f>VLOOKUP($A1617,EVID_OSEVU!$A$1:$M$4972,10,FALSE)</f>
        <v>#N/A</v>
      </c>
      <c r="J1617" s="58" t="e">
        <f>VLOOKUP($A1617,EVID_OSEVU!$A$1:$M$4972,11,FALSE)</f>
        <v>#N/A</v>
      </c>
      <c r="K1617" s="33"/>
      <c r="L1617" s="45" t="e">
        <f>VLOOKUP(EVID_PASTVY!H1617,KATEGORIE_ZVIRAT!$B$2:$M$31,6,FALSE)*K1617</f>
        <v>#N/A</v>
      </c>
      <c r="M1617" s="33">
        <v>24</v>
      </c>
      <c r="N1617" s="45" t="e">
        <f>VLOOKUP(EVID_PASTVY!$H1617,KATEGORIE_ZVIRAT!$B$2:$M$31,8,FALSE)</f>
        <v>#N/A</v>
      </c>
      <c r="O1617" s="45" t="e">
        <f>VLOOKUP(EVID_PASTVY!$H1617,KATEGORIE_ZVIRAT!$B$2:$M$31,9,FALSE)</f>
        <v>#N/A</v>
      </c>
      <c r="P1617" s="54" t="e">
        <f>VLOOKUP(EVID_PASTVY!$H1617,KATEGORIE_ZVIRAT!$B$2:$M$31,7,FALSE)*L1617/1000*M1617/24*(F1617-E1617+1)/J1617</f>
        <v>#N/A</v>
      </c>
      <c r="Q1617" s="52" t="e">
        <f>VLOOKUP(EVID_PASTVY!$H1617,KATEGORIE_ZVIRAT!$B$2:$M$31,10,FALSE)*P1617*10</f>
        <v>#N/A</v>
      </c>
      <c r="R1617" s="52" t="e">
        <f>VLOOKUP(EVID_PASTVY!$H1617,KATEGORIE_ZVIRAT!$B$2:$M$31,11,FALSE)*P1617*10</f>
        <v>#N/A</v>
      </c>
      <c r="S1617" s="52" t="e">
        <f>VLOOKUP(EVID_PASTVY!$H1617,KATEGORIE_ZVIRAT!$B$2:$M$31,12,FALSE)*P1617*10</f>
        <v>#N/A</v>
      </c>
    </row>
    <row r="1618" spans="1:19" x14ac:dyDescent="0.2">
      <c r="A1618" s="32"/>
      <c r="B1618" s="37" t="e">
        <f>VLOOKUP($A1618,EVID_OSEVU!$A$1:$M$4972,2,FALSE)</f>
        <v>#N/A</v>
      </c>
      <c r="C1618" s="37" t="e">
        <f>VLOOKUP($A1618,EVID_OSEVU!$A$1:$M$4972,3,FALSE)</f>
        <v>#N/A</v>
      </c>
      <c r="D1618" s="45" t="e">
        <f>VLOOKUP($A1618,EVID_OSEVU!$A$1:$M$4972,4,FALSE)</f>
        <v>#N/A</v>
      </c>
      <c r="E1618" s="35"/>
      <c r="F1618" s="53"/>
      <c r="G1618" s="32"/>
      <c r="H1618" s="45" t="e">
        <f>VLOOKUP(G1618,Export7[#All],2,FALSE)</f>
        <v>#N/A</v>
      </c>
      <c r="I1618" s="45" t="e">
        <f>VLOOKUP($A1618,EVID_OSEVU!$A$1:$M$4972,10,FALSE)</f>
        <v>#N/A</v>
      </c>
      <c r="J1618" s="58" t="e">
        <f>VLOOKUP($A1618,EVID_OSEVU!$A$1:$M$4972,11,FALSE)</f>
        <v>#N/A</v>
      </c>
      <c r="K1618" s="33"/>
      <c r="L1618" s="45" t="e">
        <f>VLOOKUP(EVID_PASTVY!H1618,KATEGORIE_ZVIRAT!$B$2:$M$31,6,FALSE)*K1618</f>
        <v>#N/A</v>
      </c>
      <c r="M1618" s="33">
        <v>24</v>
      </c>
      <c r="N1618" s="45" t="e">
        <f>VLOOKUP(EVID_PASTVY!$H1618,KATEGORIE_ZVIRAT!$B$2:$M$31,8,FALSE)</f>
        <v>#N/A</v>
      </c>
      <c r="O1618" s="45" t="e">
        <f>VLOOKUP(EVID_PASTVY!$H1618,KATEGORIE_ZVIRAT!$B$2:$M$31,9,FALSE)</f>
        <v>#N/A</v>
      </c>
      <c r="P1618" s="54" t="e">
        <f>VLOOKUP(EVID_PASTVY!$H1618,KATEGORIE_ZVIRAT!$B$2:$M$31,7,FALSE)*L1618/1000*M1618/24*(F1618-E1618+1)/J1618</f>
        <v>#N/A</v>
      </c>
      <c r="Q1618" s="52" t="e">
        <f>VLOOKUP(EVID_PASTVY!$H1618,KATEGORIE_ZVIRAT!$B$2:$M$31,10,FALSE)*P1618*10</f>
        <v>#N/A</v>
      </c>
      <c r="R1618" s="52" t="e">
        <f>VLOOKUP(EVID_PASTVY!$H1618,KATEGORIE_ZVIRAT!$B$2:$M$31,11,FALSE)*P1618*10</f>
        <v>#N/A</v>
      </c>
      <c r="S1618" s="52" t="e">
        <f>VLOOKUP(EVID_PASTVY!$H1618,KATEGORIE_ZVIRAT!$B$2:$M$31,12,FALSE)*P1618*10</f>
        <v>#N/A</v>
      </c>
    </row>
    <row r="1619" spans="1:19" x14ac:dyDescent="0.2">
      <c r="A1619" s="32"/>
      <c r="B1619" s="37" t="e">
        <f>VLOOKUP($A1619,EVID_OSEVU!$A$1:$M$4972,2,FALSE)</f>
        <v>#N/A</v>
      </c>
      <c r="C1619" s="37" t="e">
        <f>VLOOKUP($A1619,EVID_OSEVU!$A$1:$M$4972,3,FALSE)</f>
        <v>#N/A</v>
      </c>
      <c r="D1619" s="45" t="e">
        <f>VLOOKUP($A1619,EVID_OSEVU!$A$1:$M$4972,4,FALSE)</f>
        <v>#N/A</v>
      </c>
      <c r="E1619" s="35"/>
      <c r="F1619" s="53"/>
      <c r="G1619" s="32"/>
      <c r="H1619" s="45" t="e">
        <f>VLOOKUP(G1619,Export7[#All],2,FALSE)</f>
        <v>#N/A</v>
      </c>
      <c r="I1619" s="45" t="e">
        <f>VLOOKUP($A1619,EVID_OSEVU!$A$1:$M$4972,10,FALSE)</f>
        <v>#N/A</v>
      </c>
      <c r="J1619" s="58" t="e">
        <f>VLOOKUP($A1619,EVID_OSEVU!$A$1:$M$4972,11,FALSE)</f>
        <v>#N/A</v>
      </c>
      <c r="K1619" s="33"/>
      <c r="L1619" s="45" t="e">
        <f>VLOOKUP(EVID_PASTVY!H1619,KATEGORIE_ZVIRAT!$B$2:$M$31,6,FALSE)*K1619</f>
        <v>#N/A</v>
      </c>
      <c r="M1619" s="33">
        <v>24</v>
      </c>
      <c r="N1619" s="45" t="e">
        <f>VLOOKUP(EVID_PASTVY!$H1619,KATEGORIE_ZVIRAT!$B$2:$M$31,8,FALSE)</f>
        <v>#N/A</v>
      </c>
      <c r="O1619" s="45" t="e">
        <f>VLOOKUP(EVID_PASTVY!$H1619,KATEGORIE_ZVIRAT!$B$2:$M$31,9,FALSE)</f>
        <v>#N/A</v>
      </c>
      <c r="P1619" s="54" t="e">
        <f>VLOOKUP(EVID_PASTVY!$H1619,KATEGORIE_ZVIRAT!$B$2:$M$31,7,FALSE)*L1619/1000*M1619/24*(F1619-E1619+1)/J1619</f>
        <v>#N/A</v>
      </c>
      <c r="Q1619" s="52" t="e">
        <f>VLOOKUP(EVID_PASTVY!$H1619,KATEGORIE_ZVIRAT!$B$2:$M$31,10,FALSE)*P1619*10</f>
        <v>#N/A</v>
      </c>
      <c r="R1619" s="52" t="e">
        <f>VLOOKUP(EVID_PASTVY!$H1619,KATEGORIE_ZVIRAT!$B$2:$M$31,11,FALSE)*P1619*10</f>
        <v>#N/A</v>
      </c>
      <c r="S1619" s="52" t="e">
        <f>VLOOKUP(EVID_PASTVY!$H1619,KATEGORIE_ZVIRAT!$B$2:$M$31,12,FALSE)*P1619*10</f>
        <v>#N/A</v>
      </c>
    </row>
    <row r="1620" spans="1:19" x14ac:dyDescent="0.2">
      <c r="A1620" s="32"/>
      <c r="B1620" s="37" t="e">
        <f>VLOOKUP($A1620,EVID_OSEVU!$A$1:$M$4972,2,FALSE)</f>
        <v>#N/A</v>
      </c>
      <c r="C1620" s="37" t="e">
        <f>VLOOKUP($A1620,EVID_OSEVU!$A$1:$M$4972,3,FALSE)</f>
        <v>#N/A</v>
      </c>
      <c r="D1620" s="45" t="e">
        <f>VLOOKUP($A1620,EVID_OSEVU!$A$1:$M$4972,4,FALSE)</f>
        <v>#N/A</v>
      </c>
      <c r="E1620" s="35"/>
      <c r="F1620" s="53"/>
      <c r="G1620" s="32"/>
      <c r="H1620" s="45" t="e">
        <f>VLOOKUP(G1620,Export7[#All],2,FALSE)</f>
        <v>#N/A</v>
      </c>
      <c r="I1620" s="45" t="e">
        <f>VLOOKUP($A1620,EVID_OSEVU!$A$1:$M$4972,10,FALSE)</f>
        <v>#N/A</v>
      </c>
      <c r="J1620" s="58" t="e">
        <f>VLOOKUP($A1620,EVID_OSEVU!$A$1:$M$4972,11,FALSE)</f>
        <v>#N/A</v>
      </c>
      <c r="K1620" s="33"/>
      <c r="L1620" s="45" t="e">
        <f>VLOOKUP(EVID_PASTVY!H1620,KATEGORIE_ZVIRAT!$B$2:$M$31,6,FALSE)*K1620</f>
        <v>#N/A</v>
      </c>
      <c r="M1620" s="33">
        <v>24</v>
      </c>
      <c r="N1620" s="45" t="e">
        <f>VLOOKUP(EVID_PASTVY!$H1620,KATEGORIE_ZVIRAT!$B$2:$M$31,8,FALSE)</f>
        <v>#N/A</v>
      </c>
      <c r="O1620" s="45" t="e">
        <f>VLOOKUP(EVID_PASTVY!$H1620,KATEGORIE_ZVIRAT!$B$2:$M$31,9,FALSE)</f>
        <v>#N/A</v>
      </c>
      <c r="P1620" s="54" t="e">
        <f>VLOOKUP(EVID_PASTVY!$H1620,KATEGORIE_ZVIRAT!$B$2:$M$31,7,FALSE)*L1620/1000*M1620/24*(F1620-E1620+1)/J1620</f>
        <v>#N/A</v>
      </c>
      <c r="Q1620" s="52" t="e">
        <f>VLOOKUP(EVID_PASTVY!$H1620,KATEGORIE_ZVIRAT!$B$2:$M$31,10,FALSE)*P1620*10</f>
        <v>#N/A</v>
      </c>
      <c r="R1620" s="52" t="e">
        <f>VLOOKUP(EVID_PASTVY!$H1620,KATEGORIE_ZVIRAT!$B$2:$M$31,11,FALSE)*P1620*10</f>
        <v>#N/A</v>
      </c>
      <c r="S1620" s="52" t="e">
        <f>VLOOKUP(EVID_PASTVY!$H1620,KATEGORIE_ZVIRAT!$B$2:$M$31,12,FALSE)*P1620*10</f>
        <v>#N/A</v>
      </c>
    </row>
    <row r="1621" spans="1:19" x14ac:dyDescent="0.2">
      <c r="A1621" s="32"/>
      <c r="B1621" s="37" t="e">
        <f>VLOOKUP($A1621,EVID_OSEVU!$A$1:$M$4972,2,FALSE)</f>
        <v>#N/A</v>
      </c>
      <c r="C1621" s="37" t="e">
        <f>VLOOKUP($A1621,EVID_OSEVU!$A$1:$M$4972,3,FALSE)</f>
        <v>#N/A</v>
      </c>
      <c r="D1621" s="45" t="e">
        <f>VLOOKUP($A1621,EVID_OSEVU!$A$1:$M$4972,4,FALSE)</f>
        <v>#N/A</v>
      </c>
      <c r="E1621" s="35"/>
      <c r="F1621" s="53"/>
      <c r="G1621" s="32"/>
      <c r="H1621" s="45" t="e">
        <f>VLOOKUP(G1621,Export7[#All],2,FALSE)</f>
        <v>#N/A</v>
      </c>
      <c r="I1621" s="45" t="e">
        <f>VLOOKUP($A1621,EVID_OSEVU!$A$1:$M$4972,10,FALSE)</f>
        <v>#N/A</v>
      </c>
      <c r="J1621" s="58" t="e">
        <f>VLOOKUP($A1621,EVID_OSEVU!$A$1:$M$4972,11,FALSE)</f>
        <v>#N/A</v>
      </c>
      <c r="K1621" s="33"/>
      <c r="L1621" s="45" t="e">
        <f>VLOOKUP(EVID_PASTVY!H1621,KATEGORIE_ZVIRAT!$B$2:$M$31,6,FALSE)*K1621</f>
        <v>#N/A</v>
      </c>
      <c r="M1621" s="33">
        <v>24</v>
      </c>
      <c r="N1621" s="45" t="e">
        <f>VLOOKUP(EVID_PASTVY!$H1621,KATEGORIE_ZVIRAT!$B$2:$M$31,8,FALSE)</f>
        <v>#N/A</v>
      </c>
      <c r="O1621" s="45" t="e">
        <f>VLOOKUP(EVID_PASTVY!$H1621,KATEGORIE_ZVIRAT!$B$2:$M$31,9,FALSE)</f>
        <v>#N/A</v>
      </c>
      <c r="P1621" s="54" t="e">
        <f>VLOOKUP(EVID_PASTVY!$H1621,KATEGORIE_ZVIRAT!$B$2:$M$31,7,FALSE)*L1621/1000*M1621/24*(F1621-E1621+1)/J1621</f>
        <v>#N/A</v>
      </c>
      <c r="Q1621" s="52" t="e">
        <f>VLOOKUP(EVID_PASTVY!$H1621,KATEGORIE_ZVIRAT!$B$2:$M$31,10,FALSE)*P1621*10</f>
        <v>#N/A</v>
      </c>
      <c r="R1621" s="52" t="e">
        <f>VLOOKUP(EVID_PASTVY!$H1621,KATEGORIE_ZVIRAT!$B$2:$M$31,11,FALSE)*P1621*10</f>
        <v>#N/A</v>
      </c>
      <c r="S1621" s="52" t="e">
        <f>VLOOKUP(EVID_PASTVY!$H1621,KATEGORIE_ZVIRAT!$B$2:$M$31,12,FALSE)*P1621*10</f>
        <v>#N/A</v>
      </c>
    </row>
    <row r="1622" spans="1:19" x14ac:dyDescent="0.2">
      <c r="A1622" s="32"/>
      <c r="B1622" s="37" t="e">
        <f>VLOOKUP($A1622,EVID_OSEVU!$A$1:$M$4972,2,FALSE)</f>
        <v>#N/A</v>
      </c>
      <c r="C1622" s="37" t="e">
        <f>VLOOKUP($A1622,EVID_OSEVU!$A$1:$M$4972,3,FALSE)</f>
        <v>#N/A</v>
      </c>
      <c r="D1622" s="45" t="e">
        <f>VLOOKUP($A1622,EVID_OSEVU!$A$1:$M$4972,4,FALSE)</f>
        <v>#N/A</v>
      </c>
      <c r="E1622" s="35"/>
      <c r="F1622" s="53"/>
      <c r="G1622" s="32"/>
      <c r="H1622" s="45" t="e">
        <f>VLOOKUP(G1622,Export7[#All],2,FALSE)</f>
        <v>#N/A</v>
      </c>
      <c r="I1622" s="45" t="e">
        <f>VLOOKUP($A1622,EVID_OSEVU!$A$1:$M$4972,10,FALSE)</f>
        <v>#N/A</v>
      </c>
      <c r="J1622" s="58" t="e">
        <f>VLOOKUP($A1622,EVID_OSEVU!$A$1:$M$4972,11,FALSE)</f>
        <v>#N/A</v>
      </c>
      <c r="K1622" s="33"/>
      <c r="L1622" s="45" t="e">
        <f>VLOOKUP(EVID_PASTVY!H1622,KATEGORIE_ZVIRAT!$B$2:$M$31,6,FALSE)*K1622</f>
        <v>#N/A</v>
      </c>
      <c r="M1622" s="33">
        <v>24</v>
      </c>
      <c r="N1622" s="45" t="e">
        <f>VLOOKUP(EVID_PASTVY!$H1622,KATEGORIE_ZVIRAT!$B$2:$M$31,8,FALSE)</f>
        <v>#N/A</v>
      </c>
      <c r="O1622" s="45" t="e">
        <f>VLOOKUP(EVID_PASTVY!$H1622,KATEGORIE_ZVIRAT!$B$2:$M$31,9,FALSE)</f>
        <v>#N/A</v>
      </c>
      <c r="P1622" s="54" t="e">
        <f>VLOOKUP(EVID_PASTVY!$H1622,KATEGORIE_ZVIRAT!$B$2:$M$31,7,FALSE)*L1622/1000*M1622/24*(F1622-E1622+1)/J1622</f>
        <v>#N/A</v>
      </c>
      <c r="Q1622" s="52" t="e">
        <f>VLOOKUP(EVID_PASTVY!$H1622,KATEGORIE_ZVIRAT!$B$2:$M$31,10,FALSE)*P1622*10</f>
        <v>#N/A</v>
      </c>
      <c r="R1622" s="52" t="e">
        <f>VLOOKUP(EVID_PASTVY!$H1622,KATEGORIE_ZVIRAT!$B$2:$M$31,11,FALSE)*P1622*10</f>
        <v>#N/A</v>
      </c>
      <c r="S1622" s="52" t="e">
        <f>VLOOKUP(EVID_PASTVY!$H1622,KATEGORIE_ZVIRAT!$B$2:$M$31,12,FALSE)*P1622*10</f>
        <v>#N/A</v>
      </c>
    </row>
    <row r="1623" spans="1:19" x14ac:dyDescent="0.2">
      <c r="A1623" s="32"/>
      <c r="B1623" s="37" t="e">
        <f>VLOOKUP($A1623,EVID_OSEVU!$A$1:$M$4972,2,FALSE)</f>
        <v>#N/A</v>
      </c>
      <c r="C1623" s="37" t="e">
        <f>VLOOKUP($A1623,EVID_OSEVU!$A$1:$M$4972,3,FALSE)</f>
        <v>#N/A</v>
      </c>
      <c r="D1623" s="45" t="e">
        <f>VLOOKUP($A1623,EVID_OSEVU!$A$1:$M$4972,4,FALSE)</f>
        <v>#N/A</v>
      </c>
      <c r="E1623" s="35"/>
      <c r="F1623" s="53"/>
      <c r="G1623" s="32"/>
      <c r="H1623" s="45" t="e">
        <f>VLOOKUP(G1623,Export7[#All],2,FALSE)</f>
        <v>#N/A</v>
      </c>
      <c r="I1623" s="45" t="e">
        <f>VLOOKUP($A1623,EVID_OSEVU!$A$1:$M$4972,10,FALSE)</f>
        <v>#N/A</v>
      </c>
      <c r="J1623" s="58" t="e">
        <f>VLOOKUP($A1623,EVID_OSEVU!$A$1:$M$4972,11,FALSE)</f>
        <v>#N/A</v>
      </c>
      <c r="K1623" s="33"/>
      <c r="L1623" s="45" t="e">
        <f>VLOOKUP(EVID_PASTVY!H1623,KATEGORIE_ZVIRAT!$B$2:$M$31,6,FALSE)*K1623</f>
        <v>#N/A</v>
      </c>
      <c r="M1623" s="33">
        <v>24</v>
      </c>
      <c r="N1623" s="45" t="e">
        <f>VLOOKUP(EVID_PASTVY!$H1623,KATEGORIE_ZVIRAT!$B$2:$M$31,8,FALSE)</f>
        <v>#N/A</v>
      </c>
      <c r="O1623" s="45" t="e">
        <f>VLOOKUP(EVID_PASTVY!$H1623,KATEGORIE_ZVIRAT!$B$2:$M$31,9,FALSE)</f>
        <v>#N/A</v>
      </c>
      <c r="P1623" s="54" t="e">
        <f>VLOOKUP(EVID_PASTVY!$H1623,KATEGORIE_ZVIRAT!$B$2:$M$31,7,FALSE)*L1623/1000*M1623/24*(F1623-E1623+1)/J1623</f>
        <v>#N/A</v>
      </c>
      <c r="Q1623" s="52" t="e">
        <f>VLOOKUP(EVID_PASTVY!$H1623,KATEGORIE_ZVIRAT!$B$2:$M$31,10,FALSE)*P1623*10</f>
        <v>#N/A</v>
      </c>
      <c r="R1623" s="52" t="e">
        <f>VLOOKUP(EVID_PASTVY!$H1623,KATEGORIE_ZVIRAT!$B$2:$M$31,11,FALSE)*P1623*10</f>
        <v>#N/A</v>
      </c>
      <c r="S1623" s="52" t="e">
        <f>VLOOKUP(EVID_PASTVY!$H1623,KATEGORIE_ZVIRAT!$B$2:$M$31,12,FALSE)*P1623*10</f>
        <v>#N/A</v>
      </c>
    </row>
    <row r="1624" spans="1:19" x14ac:dyDescent="0.2">
      <c r="A1624" s="32"/>
      <c r="B1624" s="37" t="e">
        <f>VLOOKUP($A1624,EVID_OSEVU!$A$1:$M$4972,2,FALSE)</f>
        <v>#N/A</v>
      </c>
      <c r="C1624" s="37" t="e">
        <f>VLOOKUP($A1624,EVID_OSEVU!$A$1:$M$4972,3,FALSE)</f>
        <v>#N/A</v>
      </c>
      <c r="D1624" s="45" t="e">
        <f>VLOOKUP($A1624,EVID_OSEVU!$A$1:$M$4972,4,FALSE)</f>
        <v>#N/A</v>
      </c>
      <c r="E1624" s="35"/>
      <c r="F1624" s="53"/>
      <c r="G1624" s="32"/>
      <c r="H1624" s="45" t="e">
        <f>VLOOKUP(G1624,Export7[#All],2,FALSE)</f>
        <v>#N/A</v>
      </c>
      <c r="I1624" s="45" t="e">
        <f>VLOOKUP($A1624,EVID_OSEVU!$A$1:$M$4972,10,FALSE)</f>
        <v>#N/A</v>
      </c>
      <c r="J1624" s="58" t="e">
        <f>VLOOKUP($A1624,EVID_OSEVU!$A$1:$M$4972,11,FALSE)</f>
        <v>#N/A</v>
      </c>
      <c r="K1624" s="33"/>
      <c r="L1624" s="45" t="e">
        <f>VLOOKUP(EVID_PASTVY!H1624,KATEGORIE_ZVIRAT!$B$2:$M$31,6,FALSE)*K1624</f>
        <v>#N/A</v>
      </c>
      <c r="M1624" s="33">
        <v>24</v>
      </c>
      <c r="N1624" s="45" t="e">
        <f>VLOOKUP(EVID_PASTVY!$H1624,KATEGORIE_ZVIRAT!$B$2:$M$31,8,FALSE)</f>
        <v>#N/A</v>
      </c>
      <c r="O1624" s="45" t="e">
        <f>VLOOKUP(EVID_PASTVY!$H1624,KATEGORIE_ZVIRAT!$B$2:$M$31,9,FALSE)</f>
        <v>#N/A</v>
      </c>
      <c r="P1624" s="54" t="e">
        <f>VLOOKUP(EVID_PASTVY!$H1624,KATEGORIE_ZVIRAT!$B$2:$M$31,7,FALSE)*L1624/1000*M1624/24*(F1624-E1624+1)/J1624</f>
        <v>#N/A</v>
      </c>
      <c r="Q1624" s="52" t="e">
        <f>VLOOKUP(EVID_PASTVY!$H1624,KATEGORIE_ZVIRAT!$B$2:$M$31,10,FALSE)*P1624*10</f>
        <v>#N/A</v>
      </c>
      <c r="R1624" s="52" t="e">
        <f>VLOOKUP(EVID_PASTVY!$H1624,KATEGORIE_ZVIRAT!$B$2:$M$31,11,FALSE)*P1624*10</f>
        <v>#N/A</v>
      </c>
      <c r="S1624" s="52" t="e">
        <f>VLOOKUP(EVID_PASTVY!$H1624,KATEGORIE_ZVIRAT!$B$2:$M$31,12,FALSE)*P1624*10</f>
        <v>#N/A</v>
      </c>
    </row>
    <row r="1625" spans="1:19" x14ac:dyDescent="0.2">
      <c r="A1625" s="32"/>
      <c r="B1625" s="37" t="e">
        <f>VLOOKUP($A1625,EVID_OSEVU!$A$1:$M$4972,2,FALSE)</f>
        <v>#N/A</v>
      </c>
      <c r="C1625" s="37" t="e">
        <f>VLOOKUP($A1625,EVID_OSEVU!$A$1:$M$4972,3,FALSE)</f>
        <v>#N/A</v>
      </c>
      <c r="D1625" s="45" t="e">
        <f>VLOOKUP($A1625,EVID_OSEVU!$A$1:$M$4972,4,FALSE)</f>
        <v>#N/A</v>
      </c>
      <c r="E1625" s="35"/>
      <c r="F1625" s="53"/>
      <c r="G1625" s="32"/>
      <c r="H1625" s="45" t="e">
        <f>VLOOKUP(G1625,Export7[#All],2,FALSE)</f>
        <v>#N/A</v>
      </c>
      <c r="I1625" s="45" t="e">
        <f>VLOOKUP($A1625,EVID_OSEVU!$A$1:$M$4972,10,FALSE)</f>
        <v>#N/A</v>
      </c>
      <c r="J1625" s="58" t="e">
        <f>VLOOKUP($A1625,EVID_OSEVU!$A$1:$M$4972,11,FALSE)</f>
        <v>#N/A</v>
      </c>
      <c r="K1625" s="33"/>
      <c r="L1625" s="45" t="e">
        <f>VLOOKUP(EVID_PASTVY!H1625,KATEGORIE_ZVIRAT!$B$2:$M$31,6,FALSE)*K1625</f>
        <v>#N/A</v>
      </c>
      <c r="M1625" s="33">
        <v>24</v>
      </c>
      <c r="N1625" s="45" t="e">
        <f>VLOOKUP(EVID_PASTVY!$H1625,KATEGORIE_ZVIRAT!$B$2:$M$31,8,FALSE)</f>
        <v>#N/A</v>
      </c>
      <c r="O1625" s="45" t="e">
        <f>VLOOKUP(EVID_PASTVY!$H1625,KATEGORIE_ZVIRAT!$B$2:$M$31,9,FALSE)</f>
        <v>#N/A</v>
      </c>
      <c r="P1625" s="54" t="e">
        <f>VLOOKUP(EVID_PASTVY!$H1625,KATEGORIE_ZVIRAT!$B$2:$M$31,7,FALSE)*L1625/1000*M1625/24*(F1625-E1625+1)/J1625</f>
        <v>#N/A</v>
      </c>
      <c r="Q1625" s="52" t="e">
        <f>VLOOKUP(EVID_PASTVY!$H1625,KATEGORIE_ZVIRAT!$B$2:$M$31,10,FALSE)*P1625*10</f>
        <v>#N/A</v>
      </c>
      <c r="R1625" s="52" t="e">
        <f>VLOOKUP(EVID_PASTVY!$H1625,KATEGORIE_ZVIRAT!$B$2:$M$31,11,FALSE)*P1625*10</f>
        <v>#N/A</v>
      </c>
      <c r="S1625" s="52" t="e">
        <f>VLOOKUP(EVID_PASTVY!$H1625,KATEGORIE_ZVIRAT!$B$2:$M$31,12,FALSE)*P1625*10</f>
        <v>#N/A</v>
      </c>
    </row>
    <row r="1626" spans="1:19" x14ac:dyDescent="0.2">
      <c r="A1626" s="32"/>
      <c r="B1626" s="37" t="e">
        <f>VLOOKUP($A1626,EVID_OSEVU!$A$1:$M$4972,2,FALSE)</f>
        <v>#N/A</v>
      </c>
      <c r="C1626" s="37" t="e">
        <f>VLOOKUP($A1626,EVID_OSEVU!$A$1:$M$4972,3,FALSE)</f>
        <v>#N/A</v>
      </c>
      <c r="D1626" s="45" t="e">
        <f>VLOOKUP($A1626,EVID_OSEVU!$A$1:$M$4972,4,FALSE)</f>
        <v>#N/A</v>
      </c>
      <c r="E1626" s="35"/>
      <c r="F1626" s="53"/>
      <c r="G1626" s="32"/>
      <c r="H1626" s="45" t="e">
        <f>VLOOKUP(G1626,Export7[#All],2,FALSE)</f>
        <v>#N/A</v>
      </c>
      <c r="I1626" s="45" t="e">
        <f>VLOOKUP($A1626,EVID_OSEVU!$A$1:$M$4972,10,FALSE)</f>
        <v>#N/A</v>
      </c>
      <c r="J1626" s="58" t="e">
        <f>VLOOKUP($A1626,EVID_OSEVU!$A$1:$M$4972,11,FALSE)</f>
        <v>#N/A</v>
      </c>
      <c r="K1626" s="33"/>
      <c r="L1626" s="45" t="e">
        <f>VLOOKUP(EVID_PASTVY!H1626,KATEGORIE_ZVIRAT!$B$2:$M$31,6,FALSE)*K1626</f>
        <v>#N/A</v>
      </c>
      <c r="M1626" s="33">
        <v>24</v>
      </c>
      <c r="N1626" s="45" t="e">
        <f>VLOOKUP(EVID_PASTVY!$H1626,KATEGORIE_ZVIRAT!$B$2:$M$31,8,FALSE)</f>
        <v>#N/A</v>
      </c>
      <c r="O1626" s="45" t="e">
        <f>VLOOKUP(EVID_PASTVY!$H1626,KATEGORIE_ZVIRAT!$B$2:$M$31,9,FALSE)</f>
        <v>#N/A</v>
      </c>
      <c r="P1626" s="54" t="e">
        <f>VLOOKUP(EVID_PASTVY!$H1626,KATEGORIE_ZVIRAT!$B$2:$M$31,7,FALSE)*L1626/1000*M1626/24*(F1626-E1626+1)/J1626</f>
        <v>#N/A</v>
      </c>
      <c r="Q1626" s="52" t="e">
        <f>VLOOKUP(EVID_PASTVY!$H1626,KATEGORIE_ZVIRAT!$B$2:$M$31,10,FALSE)*P1626*10</f>
        <v>#N/A</v>
      </c>
      <c r="R1626" s="52" t="e">
        <f>VLOOKUP(EVID_PASTVY!$H1626,KATEGORIE_ZVIRAT!$B$2:$M$31,11,FALSE)*P1626*10</f>
        <v>#N/A</v>
      </c>
      <c r="S1626" s="52" t="e">
        <f>VLOOKUP(EVID_PASTVY!$H1626,KATEGORIE_ZVIRAT!$B$2:$M$31,12,FALSE)*P1626*10</f>
        <v>#N/A</v>
      </c>
    </row>
    <row r="1627" spans="1:19" x14ac:dyDescent="0.2">
      <c r="A1627" s="32"/>
      <c r="B1627" s="37" t="e">
        <f>VLOOKUP($A1627,EVID_OSEVU!$A$1:$M$4972,2,FALSE)</f>
        <v>#N/A</v>
      </c>
      <c r="C1627" s="37" t="e">
        <f>VLOOKUP($A1627,EVID_OSEVU!$A$1:$M$4972,3,FALSE)</f>
        <v>#N/A</v>
      </c>
      <c r="D1627" s="45" t="e">
        <f>VLOOKUP($A1627,EVID_OSEVU!$A$1:$M$4972,4,FALSE)</f>
        <v>#N/A</v>
      </c>
      <c r="E1627" s="35"/>
      <c r="F1627" s="53"/>
      <c r="G1627" s="32"/>
      <c r="H1627" s="45" t="e">
        <f>VLOOKUP(G1627,Export7[#All],2,FALSE)</f>
        <v>#N/A</v>
      </c>
      <c r="I1627" s="45" t="e">
        <f>VLOOKUP($A1627,EVID_OSEVU!$A$1:$M$4972,10,FALSE)</f>
        <v>#N/A</v>
      </c>
      <c r="J1627" s="58" t="e">
        <f>VLOOKUP($A1627,EVID_OSEVU!$A$1:$M$4972,11,FALSE)</f>
        <v>#N/A</v>
      </c>
      <c r="K1627" s="33"/>
      <c r="L1627" s="45" t="e">
        <f>VLOOKUP(EVID_PASTVY!H1627,KATEGORIE_ZVIRAT!$B$2:$M$31,6,FALSE)*K1627</f>
        <v>#N/A</v>
      </c>
      <c r="M1627" s="33">
        <v>24</v>
      </c>
      <c r="N1627" s="45" t="e">
        <f>VLOOKUP(EVID_PASTVY!$H1627,KATEGORIE_ZVIRAT!$B$2:$M$31,8,FALSE)</f>
        <v>#N/A</v>
      </c>
      <c r="O1627" s="45" t="e">
        <f>VLOOKUP(EVID_PASTVY!$H1627,KATEGORIE_ZVIRAT!$B$2:$M$31,9,FALSE)</f>
        <v>#N/A</v>
      </c>
      <c r="P1627" s="54" t="e">
        <f>VLOOKUP(EVID_PASTVY!$H1627,KATEGORIE_ZVIRAT!$B$2:$M$31,7,FALSE)*L1627/1000*M1627/24*(F1627-E1627+1)/J1627</f>
        <v>#N/A</v>
      </c>
      <c r="Q1627" s="52" t="e">
        <f>VLOOKUP(EVID_PASTVY!$H1627,KATEGORIE_ZVIRAT!$B$2:$M$31,10,FALSE)*P1627*10</f>
        <v>#N/A</v>
      </c>
      <c r="R1627" s="52" t="e">
        <f>VLOOKUP(EVID_PASTVY!$H1627,KATEGORIE_ZVIRAT!$B$2:$M$31,11,FALSE)*P1627*10</f>
        <v>#N/A</v>
      </c>
      <c r="S1627" s="52" t="e">
        <f>VLOOKUP(EVID_PASTVY!$H1627,KATEGORIE_ZVIRAT!$B$2:$M$31,12,FALSE)*P1627*10</f>
        <v>#N/A</v>
      </c>
    </row>
    <row r="1628" spans="1:19" x14ac:dyDescent="0.2">
      <c r="A1628" s="32"/>
      <c r="B1628" s="37" t="e">
        <f>VLOOKUP($A1628,EVID_OSEVU!$A$1:$M$4972,2,FALSE)</f>
        <v>#N/A</v>
      </c>
      <c r="C1628" s="37" t="e">
        <f>VLOOKUP($A1628,EVID_OSEVU!$A$1:$M$4972,3,FALSE)</f>
        <v>#N/A</v>
      </c>
      <c r="D1628" s="45" t="e">
        <f>VLOOKUP($A1628,EVID_OSEVU!$A$1:$M$4972,4,FALSE)</f>
        <v>#N/A</v>
      </c>
      <c r="E1628" s="35"/>
      <c r="F1628" s="53"/>
      <c r="G1628" s="32"/>
      <c r="H1628" s="45" t="e">
        <f>VLOOKUP(G1628,Export7[#All],2,FALSE)</f>
        <v>#N/A</v>
      </c>
      <c r="I1628" s="45" t="e">
        <f>VLOOKUP($A1628,EVID_OSEVU!$A$1:$M$4972,10,FALSE)</f>
        <v>#N/A</v>
      </c>
      <c r="J1628" s="58" t="e">
        <f>VLOOKUP($A1628,EVID_OSEVU!$A$1:$M$4972,11,FALSE)</f>
        <v>#N/A</v>
      </c>
      <c r="K1628" s="33"/>
      <c r="L1628" s="45" t="e">
        <f>VLOOKUP(EVID_PASTVY!H1628,KATEGORIE_ZVIRAT!$B$2:$M$31,6,FALSE)*K1628</f>
        <v>#N/A</v>
      </c>
      <c r="M1628" s="33">
        <v>24</v>
      </c>
      <c r="N1628" s="45" t="e">
        <f>VLOOKUP(EVID_PASTVY!$H1628,KATEGORIE_ZVIRAT!$B$2:$M$31,8,FALSE)</f>
        <v>#N/A</v>
      </c>
      <c r="O1628" s="45" t="e">
        <f>VLOOKUP(EVID_PASTVY!$H1628,KATEGORIE_ZVIRAT!$B$2:$M$31,9,FALSE)</f>
        <v>#N/A</v>
      </c>
      <c r="P1628" s="54" t="e">
        <f>VLOOKUP(EVID_PASTVY!$H1628,KATEGORIE_ZVIRAT!$B$2:$M$31,7,FALSE)*L1628/1000*M1628/24*(F1628-E1628+1)/J1628</f>
        <v>#N/A</v>
      </c>
      <c r="Q1628" s="52" t="e">
        <f>VLOOKUP(EVID_PASTVY!$H1628,KATEGORIE_ZVIRAT!$B$2:$M$31,10,FALSE)*P1628*10</f>
        <v>#N/A</v>
      </c>
      <c r="R1628" s="52" t="e">
        <f>VLOOKUP(EVID_PASTVY!$H1628,KATEGORIE_ZVIRAT!$B$2:$M$31,11,FALSE)*P1628*10</f>
        <v>#N/A</v>
      </c>
      <c r="S1628" s="52" t="e">
        <f>VLOOKUP(EVID_PASTVY!$H1628,KATEGORIE_ZVIRAT!$B$2:$M$31,12,FALSE)*P1628*10</f>
        <v>#N/A</v>
      </c>
    </row>
    <row r="1629" spans="1:19" x14ac:dyDescent="0.2">
      <c r="A1629" s="32"/>
      <c r="B1629" s="37" t="e">
        <f>VLOOKUP($A1629,EVID_OSEVU!$A$1:$M$4972,2,FALSE)</f>
        <v>#N/A</v>
      </c>
      <c r="C1629" s="37" t="e">
        <f>VLOOKUP($A1629,EVID_OSEVU!$A$1:$M$4972,3,FALSE)</f>
        <v>#N/A</v>
      </c>
      <c r="D1629" s="45" t="e">
        <f>VLOOKUP($A1629,EVID_OSEVU!$A$1:$M$4972,4,FALSE)</f>
        <v>#N/A</v>
      </c>
      <c r="E1629" s="35"/>
      <c r="F1629" s="53"/>
      <c r="G1629" s="32"/>
      <c r="H1629" s="45" t="e">
        <f>VLOOKUP(G1629,Export7[#All],2,FALSE)</f>
        <v>#N/A</v>
      </c>
      <c r="I1629" s="45" t="e">
        <f>VLOOKUP($A1629,EVID_OSEVU!$A$1:$M$4972,10,FALSE)</f>
        <v>#N/A</v>
      </c>
      <c r="J1629" s="58" t="e">
        <f>VLOOKUP($A1629,EVID_OSEVU!$A$1:$M$4972,11,FALSE)</f>
        <v>#N/A</v>
      </c>
      <c r="K1629" s="33"/>
      <c r="L1629" s="45" t="e">
        <f>VLOOKUP(EVID_PASTVY!H1629,KATEGORIE_ZVIRAT!$B$2:$M$31,6,FALSE)*K1629</f>
        <v>#N/A</v>
      </c>
      <c r="M1629" s="33">
        <v>24</v>
      </c>
      <c r="N1629" s="45" t="e">
        <f>VLOOKUP(EVID_PASTVY!$H1629,KATEGORIE_ZVIRAT!$B$2:$M$31,8,FALSE)</f>
        <v>#N/A</v>
      </c>
      <c r="O1629" s="45" t="e">
        <f>VLOOKUP(EVID_PASTVY!$H1629,KATEGORIE_ZVIRAT!$B$2:$M$31,9,FALSE)</f>
        <v>#N/A</v>
      </c>
      <c r="P1629" s="54" t="e">
        <f>VLOOKUP(EVID_PASTVY!$H1629,KATEGORIE_ZVIRAT!$B$2:$M$31,7,FALSE)*L1629/1000*M1629/24*(F1629-E1629+1)/J1629</f>
        <v>#N/A</v>
      </c>
      <c r="Q1629" s="52" t="e">
        <f>VLOOKUP(EVID_PASTVY!$H1629,KATEGORIE_ZVIRAT!$B$2:$M$31,10,FALSE)*P1629*10</f>
        <v>#N/A</v>
      </c>
      <c r="R1629" s="52" t="e">
        <f>VLOOKUP(EVID_PASTVY!$H1629,KATEGORIE_ZVIRAT!$B$2:$M$31,11,FALSE)*P1629*10</f>
        <v>#N/A</v>
      </c>
      <c r="S1629" s="52" t="e">
        <f>VLOOKUP(EVID_PASTVY!$H1629,KATEGORIE_ZVIRAT!$B$2:$M$31,12,FALSE)*P1629*10</f>
        <v>#N/A</v>
      </c>
    </row>
    <row r="1630" spans="1:19" x14ac:dyDescent="0.2">
      <c r="A1630" s="32"/>
      <c r="B1630" s="37" t="e">
        <f>VLOOKUP($A1630,EVID_OSEVU!$A$1:$M$4972,2,FALSE)</f>
        <v>#N/A</v>
      </c>
      <c r="C1630" s="37" t="e">
        <f>VLOOKUP($A1630,EVID_OSEVU!$A$1:$M$4972,3,FALSE)</f>
        <v>#N/A</v>
      </c>
      <c r="D1630" s="45" t="e">
        <f>VLOOKUP($A1630,EVID_OSEVU!$A$1:$M$4972,4,FALSE)</f>
        <v>#N/A</v>
      </c>
      <c r="E1630" s="35"/>
      <c r="F1630" s="53"/>
      <c r="G1630" s="32"/>
      <c r="H1630" s="45" t="e">
        <f>VLOOKUP(G1630,Export7[#All],2,FALSE)</f>
        <v>#N/A</v>
      </c>
      <c r="I1630" s="45" t="e">
        <f>VLOOKUP($A1630,EVID_OSEVU!$A$1:$M$4972,10,FALSE)</f>
        <v>#N/A</v>
      </c>
      <c r="J1630" s="58" t="e">
        <f>VLOOKUP($A1630,EVID_OSEVU!$A$1:$M$4972,11,FALSE)</f>
        <v>#N/A</v>
      </c>
      <c r="K1630" s="33"/>
      <c r="L1630" s="45" t="e">
        <f>VLOOKUP(EVID_PASTVY!H1630,KATEGORIE_ZVIRAT!$B$2:$M$31,6,FALSE)*K1630</f>
        <v>#N/A</v>
      </c>
      <c r="M1630" s="33">
        <v>24</v>
      </c>
      <c r="N1630" s="45" t="e">
        <f>VLOOKUP(EVID_PASTVY!$H1630,KATEGORIE_ZVIRAT!$B$2:$M$31,8,FALSE)</f>
        <v>#N/A</v>
      </c>
      <c r="O1630" s="45" t="e">
        <f>VLOOKUP(EVID_PASTVY!$H1630,KATEGORIE_ZVIRAT!$B$2:$M$31,9,FALSE)</f>
        <v>#N/A</v>
      </c>
      <c r="P1630" s="54" t="e">
        <f>VLOOKUP(EVID_PASTVY!$H1630,KATEGORIE_ZVIRAT!$B$2:$M$31,7,FALSE)*L1630/1000*M1630/24*(F1630-E1630+1)/J1630</f>
        <v>#N/A</v>
      </c>
      <c r="Q1630" s="52" t="e">
        <f>VLOOKUP(EVID_PASTVY!$H1630,KATEGORIE_ZVIRAT!$B$2:$M$31,10,FALSE)*P1630*10</f>
        <v>#N/A</v>
      </c>
      <c r="R1630" s="52" t="e">
        <f>VLOOKUP(EVID_PASTVY!$H1630,KATEGORIE_ZVIRAT!$B$2:$M$31,11,FALSE)*P1630*10</f>
        <v>#N/A</v>
      </c>
      <c r="S1630" s="52" t="e">
        <f>VLOOKUP(EVID_PASTVY!$H1630,KATEGORIE_ZVIRAT!$B$2:$M$31,12,FALSE)*P1630*10</f>
        <v>#N/A</v>
      </c>
    </row>
    <row r="1631" spans="1:19" x14ac:dyDescent="0.2">
      <c r="A1631" s="32"/>
      <c r="B1631" s="37" t="e">
        <f>VLOOKUP($A1631,EVID_OSEVU!$A$1:$M$4972,2,FALSE)</f>
        <v>#N/A</v>
      </c>
      <c r="C1631" s="37" t="e">
        <f>VLOOKUP($A1631,EVID_OSEVU!$A$1:$M$4972,3,FALSE)</f>
        <v>#N/A</v>
      </c>
      <c r="D1631" s="45" t="e">
        <f>VLOOKUP($A1631,EVID_OSEVU!$A$1:$M$4972,4,FALSE)</f>
        <v>#N/A</v>
      </c>
      <c r="E1631" s="35"/>
      <c r="F1631" s="53"/>
      <c r="G1631" s="32"/>
      <c r="H1631" s="45" t="e">
        <f>VLOOKUP(G1631,Export7[#All],2,FALSE)</f>
        <v>#N/A</v>
      </c>
      <c r="I1631" s="45" t="e">
        <f>VLOOKUP($A1631,EVID_OSEVU!$A$1:$M$4972,10,FALSE)</f>
        <v>#N/A</v>
      </c>
      <c r="J1631" s="58" t="e">
        <f>VLOOKUP($A1631,EVID_OSEVU!$A$1:$M$4972,11,FALSE)</f>
        <v>#N/A</v>
      </c>
      <c r="K1631" s="33"/>
      <c r="L1631" s="45" t="e">
        <f>VLOOKUP(EVID_PASTVY!H1631,KATEGORIE_ZVIRAT!$B$2:$M$31,6,FALSE)*K1631</f>
        <v>#N/A</v>
      </c>
      <c r="M1631" s="33">
        <v>24</v>
      </c>
      <c r="N1631" s="45" t="e">
        <f>VLOOKUP(EVID_PASTVY!$H1631,KATEGORIE_ZVIRAT!$B$2:$M$31,8,FALSE)</f>
        <v>#N/A</v>
      </c>
      <c r="O1631" s="45" t="e">
        <f>VLOOKUP(EVID_PASTVY!$H1631,KATEGORIE_ZVIRAT!$B$2:$M$31,9,FALSE)</f>
        <v>#N/A</v>
      </c>
      <c r="P1631" s="54" t="e">
        <f>VLOOKUP(EVID_PASTVY!$H1631,KATEGORIE_ZVIRAT!$B$2:$M$31,7,FALSE)*L1631/1000*M1631/24*(F1631-E1631+1)/J1631</f>
        <v>#N/A</v>
      </c>
      <c r="Q1631" s="52" t="e">
        <f>VLOOKUP(EVID_PASTVY!$H1631,KATEGORIE_ZVIRAT!$B$2:$M$31,10,FALSE)*P1631*10</f>
        <v>#N/A</v>
      </c>
      <c r="R1631" s="52" t="e">
        <f>VLOOKUP(EVID_PASTVY!$H1631,KATEGORIE_ZVIRAT!$B$2:$M$31,11,FALSE)*P1631*10</f>
        <v>#N/A</v>
      </c>
      <c r="S1631" s="52" t="e">
        <f>VLOOKUP(EVID_PASTVY!$H1631,KATEGORIE_ZVIRAT!$B$2:$M$31,12,FALSE)*P1631*10</f>
        <v>#N/A</v>
      </c>
    </row>
    <row r="1632" spans="1:19" x14ac:dyDescent="0.2">
      <c r="A1632" s="32"/>
      <c r="B1632" s="37" t="e">
        <f>VLOOKUP($A1632,EVID_OSEVU!$A$1:$M$4972,2,FALSE)</f>
        <v>#N/A</v>
      </c>
      <c r="C1632" s="37" t="e">
        <f>VLOOKUP($A1632,EVID_OSEVU!$A$1:$M$4972,3,FALSE)</f>
        <v>#N/A</v>
      </c>
      <c r="D1632" s="45" t="e">
        <f>VLOOKUP($A1632,EVID_OSEVU!$A$1:$M$4972,4,FALSE)</f>
        <v>#N/A</v>
      </c>
      <c r="E1632" s="35"/>
      <c r="F1632" s="53"/>
      <c r="G1632" s="32"/>
      <c r="H1632" s="45" t="e">
        <f>VLOOKUP(G1632,Export7[#All],2,FALSE)</f>
        <v>#N/A</v>
      </c>
      <c r="I1632" s="45" t="e">
        <f>VLOOKUP($A1632,EVID_OSEVU!$A$1:$M$4972,10,FALSE)</f>
        <v>#N/A</v>
      </c>
      <c r="J1632" s="58" t="e">
        <f>VLOOKUP($A1632,EVID_OSEVU!$A$1:$M$4972,11,FALSE)</f>
        <v>#N/A</v>
      </c>
      <c r="K1632" s="33"/>
      <c r="L1632" s="45" t="e">
        <f>VLOOKUP(EVID_PASTVY!H1632,KATEGORIE_ZVIRAT!$B$2:$M$31,6,FALSE)*K1632</f>
        <v>#N/A</v>
      </c>
      <c r="M1632" s="33">
        <v>24</v>
      </c>
      <c r="N1632" s="45" t="e">
        <f>VLOOKUP(EVID_PASTVY!$H1632,KATEGORIE_ZVIRAT!$B$2:$M$31,8,FALSE)</f>
        <v>#N/A</v>
      </c>
      <c r="O1632" s="45" t="e">
        <f>VLOOKUP(EVID_PASTVY!$H1632,KATEGORIE_ZVIRAT!$B$2:$M$31,9,FALSE)</f>
        <v>#N/A</v>
      </c>
      <c r="P1632" s="54" t="e">
        <f>VLOOKUP(EVID_PASTVY!$H1632,KATEGORIE_ZVIRAT!$B$2:$M$31,7,FALSE)*L1632/1000*M1632/24*(F1632-E1632+1)/J1632</f>
        <v>#N/A</v>
      </c>
      <c r="Q1632" s="52" t="e">
        <f>VLOOKUP(EVID_PASTVY!$H1632,KATEGORIE_ZVIRAT!$B$2:$M$31,10,FALSE)*P1632*10</f>
        <v>#N/A</v>
      </c>
      <c r="R1632" s="52" t="e">
        <f>VLOOKUP(EVID_PASTVY!$H1632,KATEGORIE_ZVIRAT!$B$2:$M$31,11,FALSE)*P1632*10</f>
        <v>#N/A</v>
      </c>
      <c r="S1632" s="52" t="e">
        <f>VLOOKUP(EVID_PASTVY!$H1632,KATEGORIE_ZVIRAT!$B$2:$M$31,12,FALSE)*P1632*10</f>
        <v>#N/A</v>
      </c>
    </row>
    <row r="1633" spans="1:19" x14ac:dyDescent="0.2">
      <c r="A1633" s="32"/>
      <c r="B1633" s="37" t="e">
        <f>VLOOKUP($A1633,EVID_OSEVU!$A$1:$M$4972,2,FALSE)</f>
        <v>#N/A</v>
      </c>
      <c r="C1633" s="37" t="e">
        <f>VLOOKUP($A1633,EVID_OSEVU!$A$1:$M$4972,3,FALSE)</f>
        <v>#N/A</v>
      </c>
      <c r="D1633" s="45" t="e">
        <f>VLOOKUP($A1633,EVID_OSEVU!$A$1:$M$4972,4,FALSE)</f>
        <v>#N/A</v>
      </c>
      <c r="E1633" s="35"/>
      <c r="F1633" s="53"/>
      <c r="G1633" s="32"/>
      <c r="H1633" s="45" t="e">
        <f>VLOOKUP(G1633,Export7[#All],2,FALSE)</f>
        <v>#N/A</v>
      </c>
      <c r="I1633" s="45" t="e">
        <f>VLOOKUP($A1633,EVID_OSEVU!$A$1:$M$4972,10,FALSE)</f>
        <v>#N/A</v>
      </c>
      <c r="J1633" s="58" t="e">
        <f>VLOOKUP($A1633,EVID_OSEVU!$A$1:$M$4972,11,FALSE)</f>
        <v>#N/A</v>
      </c>
      <c r="K1633" s="33"/>
      <c r="L1633" s="45" t="e">
        <f>VLOOKUP(EVID_PASTVY!H1633,KATEGORIE_ZVIRAT!$B$2:$M$31,6,FALSE)*K1633</f>
        <v>#N/A</v>
      </c>
      <c r="M1633" s="33">
        <v>24</v>
      </c>
      <c r="N1633" s="45" t="e">
        <f>VLOOKUP(EVID_PASTVY!$H1633,KATEGORIE_ZVIRAT!$B$2:$M$31,8,FALSE)</f>
        <v>#N/A</v>
      </c>
      <c r="O1633" s="45" t="e">
        <f>VLOOKUP(EVID_PASTVY!$H1633,KATEGORIE_ZVIRAT!$B$2:$M$31,9,FALSE)</f>
        <v>#N/A</v>
      </c>
      <c r="P1633" s="54" t="e">
        <f>VLOOKUP(EVID_PASTVY!$H1633,KATEGORIE_ZVIRAT!$B$2:$M$31,7,FALSE)*L1633/1000*M1633/24*(F1633-E1633+1)/J1633</f>
        <v>#N/A</v>
      </c>
      <c r="Q1633" s="52" t="e">
        <f>VLOOKUP(EVID_PASTVY!$H1633,KATEGORIE_ZVIRAT!$B$2:$M$31,10,FALSE)*P1633*10</f>
        <v>#N/A</v>
      </c>
      <c r="R1633" s="52" t="e">
        <f>VLOOKUP(EVID_PASTVY!$H1633,KATEGORIE_ZVIRAT!$B$2:$M$31,11,FALSE)*P1633*10</f>
        <v>#N/A</v>
      </c>
      <c r="S1633" s="52" t="e">
        <f>VLOOKUP(EVID_PASTVY!$H1633,KATEGORIE_ZVIRAT!$B$2:$M$31,12,FALSE)*P1633*10</f>
        <v>#N/A</v>
      </c>
    </row>
    <row r="1634" spans="1:19" x14ac:dyDescent="0.2">
      <c r="A1634" s="32"/>
      <c r="B1634" s="37" t="e">
        <f>VLOOKUP($A1634,EVID_OSEVU!$A$1:$M$4972,2,FALSE)</f>
        <v>#N/A</v>
      </c>
      <c r="C1634" s="37" t="e">
        <f>VLOOKUP($A1634,EVID_OSEVU!$A$1:$M$4972,3,FALSE)</f>
        <v>#N/A</v>
      </c>
      <c r="D1634" s="45" t="e">
        <f>VLOOKUP($A1634,EVID_OSEVU!$A$1:$M$4972,4,FALSE)</f>
        <v>#N/A</v>
      </c>
      <c r="E1634" s="35"/>
      <c r="F1634" s="53"/>
      <c r="G1634" s="32"/>
      <c r="H1634" s="45" t="e">
        <f>VLOOKUP(G1634,Export7[#All],2,FALSE)</f>
        <v>#N/A</v>
      </c>
      <c r="I1634" s="45" t="e">
        <f>VLOOKUP($A1634,EVID_OSEVU!$A$1:$M$4972,10,FALSE)</f>
        <v>#N/A</v>
      </c>
      <c r="J1634" s="58" t="e">
        <f>VLOOKUP($A1634,EVID_OSEVU!$A$1:$M$4972,11,FALSE)</f>
        <v>#N/A</v>
      </c>
      <c r="K1634" s="33"/>
      <c r="L1634" s="45" t="e">
        <f>VLOOKUP(EVID_PASTVY!H1634,KATEGORIE_ZVIRAT!$B$2:$M$31,6,FALSE)*K1634</f>
        <v>#N/A</v>
      </c>
      <c r="M1634" s="33">
        <v>24</v>
      </c>
      <c r="N1634" s="45" t="e">
        <f>VLOOKUP(EVID_PASTVY!$H1634,KATEGORIE_ZVIRAT!$B$2:$M$31,8,FALSE)</f>
        <v>#N/A</v>
      </c>
      <c r="O1634" s="45" t="e">
        <f>VLOOKUP(EVID_PASTVY!$H1634,KATEGORIE_ZVIRAT!$B$2:$M$31,9,FALSE)</f>
        <v>#N/A</v>
      </c>
      <c r="P1634" s="54" t="e">
        <f>VLOOKUP(EVID_PASTVY!$H1634,KATEGORIE_ZVIRAT!$B$2:$M$31,7,FALSE)*L1634/1000*M1634/24*(F1634-E1634+1)/J1634</f>
        <v>#N/A</v>
      </c>
      <c r="Q1634" s="52" t="e">
        <f>VLOOKUP(EVID_PASTVY!$H1634,KATEGORIE_ZVIRAT!$B$2:$M$31,10,FALSE)*P1634*10</f>
        <v>#N/A</v>
      </c>
      <c r="R1634" s="52" t="e">
        <f>VLOOKUP(EVID_PASTVY!$H1634,KATEGORIE_ZVIRAT!$B$2:$M$31,11,FALSE)*P1634*10</f>
        <v>#N/A</v>
      </c>
      <c r="S1634" s="52" t="e">
        <f>VLOOKUP(EVID_PASTVY!$H1634,KATEGORIE_ZVIRAT!$B$2:$M$31,12,FALSE)*P1634*10</f>
        <v>#N/A</v>
      </c>
    </row>
    <row r="1635" spans="1:19" x14ac:dyDescent="0.2">
      <c r="A1635" s="32"/>
      <c r="B1635" s="37" t="e">
        <f>VLOOKUP($A1635,EVID_OSEVU!$A$1:$M$4972,2,FALSE)</f>
        <v>#N/A</v>
      </c>
      <c r="C1635" s="37" t="e">
        <f>VLOOKUP($A1635,EVID_OSEVU!$A$1:$M$4972,3,FALSE)</f>
        <v>#N/A</v>
      </c>
      <c r="D1635" s="45" t="e">
        <f>VLOOKUP($A1635,EVID_OSEVU!$A$1:$M$4972,4,FALSE)</f>
        <v>#N/A</v>
      </c>
      <c r="E1635" s="35"/>
      <c r="F1635" s="53"/>
      <c r="G1635" s="32"/>
      <c r="H1635" s="45" t="e">
        <f>VLOOKUP(G1635,Export7[#All],2,FALSE)</f>
        <v>#N/A</v>
      </c>
      <c r="I1635" s="45" t="e">
        <f>VLOOKUP($A1635,EVID_OSEVU!$A$1:$M$4972,10,FALSE)</f>
        <v>#N/A</v>
      </c>
      <c r="J1635" s="58" t="e">
        <f>VLOOKUP($A1635,EVID_OSEVU!$A$1:$M$4972,11,FALSE)</f>
        <v>#N/A</v>
      </c>
      <c r="K1635" s="33"/>
      <c r="L1635" s="45" t="e">
        <f>VLOOKUP(EVID_PASTVY!H1635,KATEGORIE_ZVIRAT!$B$2:$M$31,6,FALSE)*K1635</f>
        <v>#N/A</v>
      </c>
      <c r="M1635" s="33">
        <v>24</v>
      </c>
      <c r="N1635" s="45" t="e">
        <f>VLOOKUP(EVID_PASTVY!$H1635,KATEGORIE_ZVIRAT!$B$2:$M$31,8,FALSE)</f>
        <v>#N/A</v>
      </c>
      <c r="O1635" s="45" t="e">
        <f>VLOOKUP(EVID_PASTVY!$H1635,KATEGORIE_ZVIRAT!$B$2:$M$31,9,FALSE)</f>
        <v>#N/A</v>
      </c>
      <c r="P1635" s="54" t="e">
        <f>VLOOKUP(EVID_PASTVY!$H1635,KATEGORIE_ZVIRAT!$B$2:$M$31,7,FALSE)*L1635/1000*M1635/24*(F1635-E1635+1)/J1635</f>
        <v>#N/A</v>
      </c>
      <c r="Q1635" s="52" t="e">
        <f>VLOOKUP(EVID_PASTVY!$H1635,KATEGORIE_ZVIRAT!$B$2:$M$31,10,FALSE)*P1635*10</f>
        <v>#N/A</v>
      </c>
      <c r="R1635" s="52" t="e">
        <f>VLOOKUP(EVID_PASTVY!$H1635,KATEGORIE_ZVIRAT!$B$2:$M$31,11,FALSE)*P1635*10</f>
        <v>#N/A</v>
      </c>
      <c r="S1635" s="52" t="e">
        <f>VLOOKUP(EVID_PASTVY!$H1635,KATEGORIE_ZVIRAT!$B$2:$M$31,12,FALSE)*P1635*10</f>
        <v>#N/A</v>
      </c>
    </row>
    <row r="1636" spans="1:19" x14ac:dyDescent="0.2">
      <c r="A1636" s="32"/>
      <c r="B1636" s="37" t="e">
        <f>VLOOKUP($A1636,EVID_OSEVU!$A$1:$M$4972,2,FALSE)</f>
        <v>#N/A</v>
      </c>
      <c r="C1636" s="37" t="e">
        <f>VLOOKUP($A1636,EVID_OSEVU!$A$1:$M$4972,3,FALSE)</f>
        <v>#N/A</v>
      </c>
      <c r="D1636" s="45" t="e">
        <f>VLOOKUP($A1636,EVID_OSEVU!$A$1:$M$4972,4,FALSE)</f>
        <v>#N/A</v>
      </c>
      <c r="E1636" s="35"/>
      <c r="F1636" s="53"/>
      <c r="G1636" s="32"/>
      <c r="H1636" s="45" t="e">
        <f>VLOOKUP(G1636,Export7[#All],2,FALSE)</f>
        <v>#N/A</v>
      </c>
      <c r="I1636" s="45" t="e">
        <f>VLOOKUP($A1636,EVID_OSEVU!$A$1:$M$4972,10,FALSE)</f>
        <v>#N/A</v>
      </c>
      <c r="J1636" s="58" t="e">
        <f>VLOOKUP($A1636,EVID_OSEVU!$A$1:$M$4972,11,FALSE)</f>
        <v>#N/A</v>
      </c>
      <c r="K1636" s="33"/>
      <c r="L1636" s="45" t="e">
        <f>VLOOKUP(EVID_PASTVY!H1636,KATEGORIE_ZVIRAT!$B$2:$M$31,6,FALSE)*K1636</f>
        <v>#N/A</v>
      </c>
      <c r="M1636" s="33">
        <v>24</v>
      </c>
      <c r="N1636" s="45" t="e">
        <f>VLOOKUP(EVID_PASTVY!$H1636,KATEGORIE_ZVIRAT!$B$2:$M$31,8,FALSE)</f>
        <v>#N/A</v>
      </c>
      <c r="O1636" s="45" t="e">
        <f>VLOOKUP(EVID_PASTVY!$H1636,KATEGORIE_ZVIRAT!$B$2:$M$31,9,FALSE)</f>
        <v>#N/A</v>
      </c>
      <c r="P1636" s="54" t="e">
        <f>VLOOKUP(EVID_PASTVY!$H1636,KATEGORIE_ZVIRAT!$B$2:$M$31,7,FALSE)*L1636/1000*M1636/24*(F1636-E1636+1)/J1636</f>
        <v>#N/A</v>
      </c>
      <c r="Q1636" s="52" t="e">
        <f>VLOOKUP(EVID_PASTVY!$H1636,KATEGORIE_ZVIRAT!$B$2:$M$31,10,FALSE)*P1636*10</f>
        <v>#N/A</v>
      </c>
      <c r="R1636" s="52" t="e">
        <f>VLOOKUP(EVID_PASTVY!$H1636,KATEGORIE_ZVIRAT!$B$2:$M$31,11,FALSE)*P1636*10</f>
        <v>#N/A</v>
      </c>
      <c r="S1636" s="52" t="e">
        <f>VLOOKUP(EVID_PASTVY!$H1636,KATEGORIE_ZVIRAT!$B$2:$M$31,12,FALSE)*P1636*10</f>
        <v>#N/A</v>
      </c>
    </row>
    <row r="1637" spans="1:19" x14ac:dyDescent="0.2">
      <c r="A1637" s="32"/>
      <c r="B1637" s="37" t="e">
        <f>VLOOKUP($A1637,EVID_OSEVU!$A$1:$M$4972,2,FALSE)</f>
        <v>#N/A</v>
      </c>
      <c r="C1637" s="37" t="e">
        <f>VLOOKUP($A1637,EVID_OSEVU!$A$1:$M$4972,3,FALSE)</f>
        <v>#N/A</v>
      </c>
      <c r="D1637" s="45" t="e">
        <f>VLOOKUP($A1637,EVID_OSEVU!$A$1:$M$4972,4,FALSE)</f>
        <v>#N/A</v>
      </c>
      <c r="E1637" s="35"/>
      <c r="F1637" s="53"/>
      <c r="G1637" s="32"/>
      <c r="H1637" s="45" t="e">
        <f>VLOOKUP(G1637,Export7[#All],2,FALSE)</f>
        <v>#N/A</v>
      </c>
      <c r="I1637" s="45" t="e">
        <f>VLOOKUP($A1637,EVID_OSEVU!$A$1:$M$4972,10,FALSE)</f>
        <v>#N/A</v>
      </c>
      <c r="J1637" s="58" t="e">
        <f>VLOOKUP($A1637,EVID_OSEVU!$A$1:$M$4972,11,FALSE)</f>
        <v>#N/A</v>
      </c>
      <c r="K1637" s="33"/>
      <c r="L1637" s="45" t="e">
        <f>VLOOKUP(EVID_PASTVY!H1637,KATEGORIE_ZVIRAT!$B$2:$M$31,6,FALSE)*K1637</f>
        <v>#N/A</v>
      </c>
      <c r="M1637" s="33">
        <v>24</v>
      </c>
      <c r="N1637" s="45" t="e">
        <f>VLOOKUP(EVID_PASTVY!$H1637,KATEGORIE_ZVIRAT!$B$2:$M$31,8,FALSE)</f>
        <v>#N/A</v>
      </c>
      <c r="O1637" s="45" t="e">
        <f>VLOOKUP(EVID_PASTVY!$H1637,KATEGORIE_ZVIRAT!$B$2:$M$31,9,FALSE)</f>
        <v>#N/A</v>
      </c>
      <c r="P1637" s="54" t="e">
        <f>VLOOKUP(EVID_PASTVY!$H1637,KATEGORIE_ZVIRAT!$B$2:$M$31,7,FALSE)*L1637/1000*M1637/24*(F1637-E1637+1)/J1637</f>
        <v>#N/A</v>
      </c>
      <c r="Q1637" s="52" t="e">
        <f>VLOOKUP(EVID_PASTVY!$H1637,KATEGORIE_ZVIRAT!$B$2:$M$31,10,FALSE)*P1637*10</f>
        <v>#N/A</v>
      </c>
      <c r="R1637" s="52" t="e">
        <f>VLOOKUP(EVID_PASTVY!$H1637,KATEGORIE_ZVIRAT!$B$2:$M$31,11,FALSE)*P1637*10</f>
        <v>#N/A</v>
      </c>
      <c r="S1637" s="52" t="e">
        <f>VLOOKUP(EVID_PASTVY!$H1637,KATEGORIE_ZVIRAT!$B$2:$M$31,12,FALSE)*P1637*10</f>
        <v>#N/A</v>
      </c>
    </row>
    <row r="1638" spans="1:19" x14ac:dyDescent="0.2">
      <c r="A1638" s="32"/>
      <c r="B1638" s="37" t="e">
        <f>VLOOKUP($A1638,EVID_OSEVU!$A$1:$M$4972,2,FALSE)</f>
        <v>#N/A</v>
      </c>
      <c r="C1638" s="37" t="e">
        <f>VLOOKUP($A1638,EVID_OSEVU!$A$1:$M$4972,3,FALSE)</f>
        <v>#N/A</v>
      </c>
      <c r="D1638" s="45" t="e">
        <f>VLOOKUP($A1638,EVID_OSEVU!$A$1:$M$4972,4,FALSE)</f>
        <v>#N/A</v>
      </c>
      <c r="E1638" s="35"/>
      <c r="F1638" s="53"/>
      <c r="G1638" s="32"/>
      <c r="H1638" s="45" t="e">
        <f>VLOOKUP(G1638,Export7[#All],2,FALSE)</f>
        <v>#N/A</v>
      </c>
      <c r="I1638" s="45" t="e">
        <f>VLOOKUP($A1638,EVID_OSEVU!$A$1:$M$4972,10,FALSE)</f>
        <v>#N/A</v>
      </c>
      <c r="J1638" s="58" t="e">
        <f>VLOOKUP($A1638,EVID_OSEVU!$A$1:$M$4972,11,FALSE)</f>
        <v>#N/A</v>
      </c>
      <c r="K1638" s="33"/>
      <c r="L1638" s="45" t="e">
        <f>VLOOKUP(EVID_PASTVY!H1638,KATEGORIE_ZVIRAT!$B$2:$M$31,6,FALSE)*K1638</f>
        <v>#N/A</v>
      </c>
      <c r="M1638" s="33">
        <v>24</v>
      </c>
      <c r="N1638" s="45" t="e">
        <f>VLOOKUP(EVID_PASTVY!$H1638,KATEGORIE_ZVIRAT!$B$2:$M$31,8,FALSE)</f>
        <v>#N/A</v>
      </c>
      <c r="O1638" s="45" t="e">
        <f>VLOOKUP(EVID_PASTVY!$H1638,KATEGORIE_ZVIRAT!$B$2:$M$31,9,FALSE)</f>
        <v>#N/A</v>
      </c>
      <c r="P1638" s="54" t="e">
        <f>VLOOKUP(EVID_PASTVY!$H1638,KATEGORIE_ZVIRAT!$B$2:$M$31,7,FALSE)*L1638/1000*M1638/24*(F1638-E1638+1)/J1638</f>
        <v>#N/A</v>
      </c>
      <c r="Q1638" s="52" t="e">
        <f>VLOOKUP(EVID_PASTVY!$H1638,KATEGORIE_ZVIRAT!$B$2:$M$31,10,FALSE)*P1638*10</f>
        <v>#N/A</v>
      </c>
      <c r="R1638" s="52" t="e">
        <f>VLOOKUP(EVID_PASTVY!$H1638,KATEGORIE_ZVIRAT!$B$2:$M$31,11,FALSE)*P1638*10</f>
        <v>#N/A</v>
      </c>
      <c r="S1638" s="52" t="e">
        <f>VLOOKUP(EVID_PASTVY!$H1638,KATEGORIE_ZVIRAT!$B$2:$M$31,12,FALSE)*P1638*10</f>
        <v>#N/A</v>
      </c>
    </row>
    <row r="1639" spans="1:19" x14ac:dyDescent="0.2">
      <c r="A1639" s="32"/>
      <c r="B1639" s="37" t="e">
        <f>VLOOKUP($A1639,EVID_OSEVU!$A$1:$M$4972,2,FALSE)</f>
        <v>#N/A</v>
      </c>
      <c r="C1639" s="37" t="e">
        <f>VLOOKUP($A1639,EVID_OSEVU!$A$1:$M$4972,3,FALSE)</f>
        <v>#N/A</v>
      </c>
      <c r="D1639" s="45" t="e">
        <f>VLOOKUP($A1639,EVID_OSEVU!$A$1:$M$4972,4,FALSE)</f>
        <v>#N/A</v>
      </c>
      <c r="E1639" s="35"/>
      <c r="F1639" s="53"/>
      <c r="G1639" s="32"/>
      <c r="H1639" s="45" t="e">
        <f>VLOOKUP(G1639,Export7[#All],2,FALSE)</f>
        <v>#N/A</v>
      </c>
      <c r="I1639" s="45" t="e">
        <f>VLOOKUP($A1639,EVID_OSEVU!$A$1:$M$4972,10,FALSE)</f>
        <v>#N/A</v>
      </c>
      <c r="J1639" s="58" t="e">
        <f>VLOOKUP($A1639,EVID_OSEVU!$A$1:$M$4972,11,FALSE)</f>
        <v>#N/A</v>
      </c>
      <c r="K1639" s="33"/>
      <c r="L1639" s="45" t="e">
        <f>VLOOKUP(EVID_PASTVY!H1639,KATEGORIE_ZVIRAT!$B$2:$M$31,6,FALSE)*K1639</f>
        <v>#N/A</v>
      </c>
      <c r="M1639" s="33">
        <v>24</v>
      </c>
      <c r="N1639" s="45" t="e">
        <f>VLOOKUP(EVID_PASTVY!$H1639,KATEGORIE_ZVIRAT!$B$2:$M$31,8,FALSE)</f>
        <v>#N/A</v>
      </c>
      <c r="O1639" s="45" t="e">
        <f>VLOOKUP(EVID_PASTVY!$H1639,KATEGORIE_ZVIRAT!$B$2:$M$31,9,FALSE)</f>
        <v>#N/A</v>
      </c>
      <c r="P1639" s="54" t="e">
        <f>VLOOKUP(EVID_PASTVY!$H1639,KATEGORIE_ZVIRAT!$B$2:$M$31,7,FALSE)*L1639/1000*M1639/24*(F1639-E1639+1)/J1639</f>
        <v>#N/A</v>
      </c>
      <c r="Q1639" s="52" t="e">
        <f>VLOOKUP(EVID_PASTVY!$H1639,KATEGORIE_ZVIRAT!$B$2:$M$31,10,FALSE)*P1639*10</f>
        <v>#N/A</v>
      </c>
      <c r="R1639" s="52" t="e">
        <f>VLOOKUP(EVID_PASTVY!$H1639,KATEGORIE_ZVIRAT!$B$2:$M$31,11,FALSE)*P1639*10</f>
        <v>#N/A</v>
      </c>
      <c r="S1639" s="52" t="e">
        <f>VLOOKUP(EVID_PASTVY!$H1639,KATEGORIE_ZVIRAT!$B$2:$M$31,12,FALSE)*P1639*10</f>
        <v>#N/A</v>
      </c>
    </row>
    <row r="1640" spans="1:19" x14ac:dyDescent="0.2">
      <c r="A1640" s="32"/>
      <c r="B1640" s="37" t="e">
        <f>VLOOKUP($A1640,EVID_OSEVU!$A$1:$M$4972,2,FALSE)</f>
        <v>#N/A</v>
      </c>
      <c r="C1640" s="37" t="e">
        <f>VLOOKUP($A1640,EVID_OSEVU!$A$1:$M$4972,3,FALSE)</f>
        <v>#N/A</v>
      </c>
      <c r="D1640" s="45" t="e">
        <f>VLOOKUP($A1640,EVID_OSEVU!$A$1:$M$4972,4,FALSE)</f>
        <v>#N/A</v>
      </c>
      <c r="E1640" s="35"/>
      <c r="F1640" s="53"/>
      <c r="G1640" s="32"/>
      <c r="H1640" s="45" t="e">
        <f>VLOOKUP(G1640,Export7[#All],2,FALSE)</f>
        <v>#N/A</v>
      </c>
      <c r="I1640" s="45" t="e">
        <f>VLOOKUP($A1640,EVID_OSEVU!$A$1:$M$4972,10,FALSE)</f>
        <v>#N/A</v>
      </c>
      <c r="J1640" s="58" t="e">
        <f>VLOOKUP($A1640,EVID_OSEVU!$A$1:$M$4972,11,FALSE)</f>
        <v>#N/A</v>
      </c>
      <c r="K1640" s="33"/>
      <c r="L1640" s="45" t="e">
        <f>VLOOKUP(EVID_PASTVY!H1640,KATEGORIE_ZVIRAT!$B$2:$M$31,6,FALSE)*K1640</f>
        <v>#N/A</v>
      </c>
      <c r="M1640" s="33">
        <v>24</v>
      </c>
      <c r="N1640" s="45" t="e">
        <f>VLOOKUP(EVID_PASTVY!$H1640,KATEGORIE_ZVIRAT!$B$2:$M$31,8,FALSE)</f>
        <v>#N/A</v>
      </c>
      <c r="O1640" s="45" t="e">
        <f>VLOOKUP(EVID_PASTVY!$H1640,KATEGORIE_ZVIRAT!$B$2:$M$31,9,FALSE)</f>
        <v>#N/A</v>
      </c>
      <c r="P1640" s="54" t="e">
        <f>VLOOKUP(EVID_PASTVY!$H1640,KATEGORIE_ZVIRAT!$B$2:$M$31,7,FALSE)*L1640/1000*M1640/24*(F1640-E1640+1)/J1640</f>
        <v>#N/A</v>
      </c>
      <c r="Q1640" s="52" t="e">
        <f>VLOOKUP(EVID_PASTVY!$H1640,KATEGORIE_ZVIRAT!$B$2:$M$31,10,FALSE)*P1640*10</f>
        <v>#N/A</v>
      </c>
      <c r="R1640" s="52" t="e">
        <f>VLOOKUP(EVID_PASTVY!$H1640,KATEGORIE_ZVIRAT!$B$2:$M$31,11,FALSE)*P1640*10</f>
        <v>#N/A</v>
      </c>
      <c r="S1640" s="52" t="e">
        <f>VLOOKUP(EVID_PASTVY!$H1640,KATEGORIE_ZVIRAT!$B$2:$M$31,12,FALSE)*P1640*10</f>
        <v>#N/A</v>
      </c>
    </row>
    <row r="1641" spans="1:19" x14ac:dyDescent="0.2">
      <c r="A1641" s="32"/>
      <c r="B1641" s="37" t="e">
        <f>VLOOKUP($A1641,EVID_OSEVU!$A$1:$M$4972,2,FALSE)</f>
        <v>#N/A</v>
      </c>
      <c r="C1641" s="37" t="e">
        <f>VLOOKUP($A1641,EVID_OSEVU!$A$1:$M$4972,3,FALSE)</f>
        <v>#N/A</v>
      </c>
      <c r="D1641" s="45" t="e">
        <f>VLOOKUP($A1641,EVID_OSEVU!$A$1:$M$4972,4,FALSE)</f>
        <v>#N/A</v>
      </c>
      <c r="E1641" s="35"/>
      <c r="F1641" s="53"/>
      <c r="G1641" s="32"/>
      <c r="H1641" s="45" t="e">
        <f>VLOOKUP(G1641,Export7[#All],2,FALSE)</f>
        <v>#N/A</v>
      </c>
      <c r="I1641" s="45" t="e">
        <f>VLOOKUP($A1641,EVID_OSEVU!$A$1:$M$4972,10,FALSE)</f>
        <v>#N/A</v>
      </c>
      <c r="J1641" s="58" t="e">
        <f>VLOOKUP($A1641,EVID_OSEVU!$A$1:$M$4972,11,FALSE)</f>
        <v>#N/A</v>
      </c>
      <c r="K1641" s="33"/>
      <c r="L1641" s="45" t="e">
        <f>VLOOKUP(EVID_PASTVY!H1641,KATEGORIE_ZVIRAT!$B$2:$M$31,6,FALSE)*K1641</f>
        <v>#N/A</v>
      </c>
      <c r="M1641" s="33">
        <v>24</v>
      </c>
      <c r="N1641" s="45" t="e">
        <f>VLOOKUP(EVID_PASTVY!$H1641,KATEGORIE_ZVIRAT!$B$2:$M$31,8,FALSE)</f>
        <v>#N/A</v>
      </c>
      <c r="O1641" s="45" t="e">
        <f>VLOOKUP(EVID_PASTVY!$H1641,KATEGORIE_ZVIRAT!$B$2:$M$31,9,FALSE)</f>
        <v>#N/A</v>
      </c>
      <c r="P1641" s="54" t="e">
        <f>VLOOKUP(EVID_PASTVY!$H1641,KATEGORIE_ZVIRAT!$B$2:$M$31,7,FALSE)*L1641/1000*M1641/24*(F1641-E1641+1)/J1641</f>
        <v>#N/A</v>
      </c>
      <c r="Q1641" s="52" t="e">
        <f>VLOOKUP(EVID_PASTVY!$H1641,KATEGORIE_ZVIRAT!$B$2:$M$31,10,FALSE)*P1641*10</f>
        <v>#N/A</v>
      </c>
      <c r="R1641" s="52" t="e">
        <f>VLOOKUP(EVID_PASTVY!$H1641,KATEGORIE_ZVIRAT!$B$2:$M$31,11,FALSE)*P1641*10</f>
        <v>#N/A</v>
      </c>
      <c r="S1641" s="52" t="e">
        <f>VLOOKUP(EVID_PASTVY!$H1641,KATEGORIE_ZVIRAT!$B$2:$M$31,12,FALSE)*P1641*10</f>
        <v>#N/A</v>
      </c>
    </row>
    <row r="1642" spans="1:19" x14ac:dyDescent="0.2">
      <c r="A1642" s="32"/>
      <c r="B1642" s="37" t="e">
        <f>VLOOKUP($A1642,EVID_OSEVU!$A$1:$M$4972,2,FALSE)</f>
        <v>#N/A</v>
      </c>
      <c r="C1642" s="37" t="e">
        <f>VLOOKUP($A1642,EVID_OSEVU!$A$1:$M$4972,3,FALSE)</f>
        <v>#N/A</v>
      </c>
      <c r="D1642" s="45" t="e">
        <f>VLOOKUP($A1642,EVID_OSEVU!$A$1:$M$4972,4,FALSE)</f>
        <v>#N/A</v>
      </c>
      <c r="E1642" s="35"/>
      <c r="F1642" s="53"/>
      <c r="G1642" s="32"/>
      <c r="H1642" s="45" t="e">
        <f>VLOOKUP(G1642,Export7[#All],2,FALSE)</f>
        <v>#N/A</v>
      </c>
      <c r="I1642" s="45" t="e">
        <f>VLOOKUP($A1642,EVID_OSEVU!$A$1:$M$4972,10,FALSE)</f>
        <v>#N/A</v>
      </c>
      <c r="J1642" s="58" t="e">
        <f>VLOOKUP($A1642,EVID_OSEVU!$A$1:$M$4972,11,FALSE)</f>
        <v>#N/A</v>
      </c>
      <c r="K1642" s="33"/>
      <c r="L1642" s="45" t="e">
        <f>VLOOKUP(EVID_PASTVY!H1642,KATEGORIE_ZVIRAT!$B$2:$M$31,6,FALSE)*K1642</f>
        <v>#N/A</v>
      </c>
      <c r="M1642" s="33">
        <v>24</v>
      </c>
      <c r="N1642" s="45" t="e">
        <f>VLOOKUP(EVID_PASTVY!$H1642,KATEGORIE_ZVIRAT!$B$2:$M$31,8,FALSE)</f>
        <v>#N/A</v>
      </c>
      <c r="O1642" s="45" t="e">
        <f>VLOOKUP(EVID_PASTVY!$H1642,KATEGORIE_ZVIRAT!$B$2:$M$31,9,FALSE)</f>
        <v>#N/A</v>
      </c>
      <c r="P1642" s="54" t="e">
        <f>VLOOKUP(EVID_PASTVY!$H1642,KATEGORIE_ZVIRAT!$B$2:$M$31,7,FALSE)*L1642/1000*M1642/24*(F1642-E1642+1)/J1642</f>
        <v>#N/A</v>
      </c>
      <c r="Q1642" s="52" t="e">
        <f>VLOOKUP(EVID_PASTVY!$H1642,KATEGORIE_ZVIRAT!$B$2:$M$31,10,FALSE)*P1642*10</f>
        <v>#N/A</v>
      </c>
      <c r="R1642" s="52" t="e">
        <f>VLOOKUP(EVID_PASTVY!$H1642,KATEGORIE_ZVIRAT!$B$2:$M$31,11,FALSE)*P1642*10</f>
        <v>#N/A</v>
      </c>
      <c r="S1642" s="52" t="e">
        <f>VLOOKUP(EVID_PASTVY!$H1642,KATEGORIE_ZVIRAT!$B$2:$M$31,12,FALSE)*P1642*10</f>
        <v>#N/A</v>
      </c>
    </row>
    <row r="1643" spans="1:19" x14ac:dyDescent="0.2">
      <c r="A1643" s="32"/>
      <c r="B1643" s="37" t="e">
        <f>VLOOKUP($A1643,EVID_OSEVU!$A$1:$M$4972,2,FALSE)</f>
        <v>#N/A</v>
      </c>
      <c r="C1643" s="37" t="e">
        <f>VLOOKUP($A1643,EVID_OSEVU!$A$1:$M$4972,3,FALSE)</f>
        <v>#N/A</v>
      </c>
      <c r="D1643" s="45" t="e">
        <f>VLOOKUP($A1643,EVID_OSEVU!$A$1:$M$4972,4,FALSE)</f>
        <v>#N/A</v>
      </c>
      <c r="E1643" s="35"/>
      <c r="F1643" s="53"/>
      <c r="G1643" s="32"/>
      <c r="H1643" s="45" t="e">
        <f>VLOOKUP(G1643,Export7[#All],2,FALSE)</f>
        <v>#N/A</v>
      </c>
      <c r="I1643" s="45" t="e">
        <f>VLOOKUP($A1643,EVID_OSEVU!$A$1:$M$4972,10,FALSE)</f>
        <v>#N/A</v>
      </c>
      <c r="J1643" s="58" t="e">
        <f>VLOOKUP($A1643,EVID_OSEVU!$A$1:$M$4972,11,FALSE)</f>
        <v>#N/A</v>
      </c>
      <c r="K1643" s="33"/>
      <c r="L1643" s="45" t="e">
        <f>VLOOKUP(EVID_PASTVY!H1643,KATEGORIE_ZVIRAT!$B$2:$M$31,6,FALSE)*K1643</f>
        <v>#N/A</v>
      </c>
      <c r="M1643" s="33">
        <v>24</v>
      </c>
      <c r="N1643" s="45" t="e">
        <f>VLOOKUP(EVID_PASTVY!$H1643,KATEGORIE_ZVIRAT!$B$2:$M$31,8,FALSE)</f>
        <v>#N/A</v>
      </c>
      <c r="O1643" s="45" t="e">
        <f>VLOOKUP(EVID_PASTVY!$H1643,KATEGORIE_ZVIRAT!$B$2:$M$31,9,FALSE)</f>
        <v>#N/A</v>
      </c>
      <c r="P1643" s="54" t="e">
        <f>VLOOKUP(EVID_PASTVY!$H1643,KATEGORIE_ZVIRAT!$B$2:$M$31,7,FALSE)*L1643/1000*M1643/24*(F1643-E1643+1)/J1643</f>
        <v>#N/A</v>
      </c>
      <c r="Q1643" s="52" t="e">
        <f>VLOOKUP(EVID_PASTVY!$H1643,KATEGORIE_ZVIRAT!$B$2:$M$31,10,FALSE)*P1643*10</f>
        <v>#N/A</v>
      </c>
      <c r="R1643" s="52" t="e">
        <f>VLOOKUP(EVID_PASTVY!$H1643,KATEGORIE_ZVIRAT!$B$2:$M$31,11,FALSE)*P1643*10</f>
        <v>#N/A</v>
      </c>
      <c r="S1643" s="52" t="e">
        <f>VLOOKUP(EVID_PASTVY!$H1643,KATEGORIE_ZVIRAT!$B$2:$M$31,12,FALSE)*P1643*10</f>
        <v>#N/A</v>
      </c>
    </row>
    <row r="1644" spans="1:19" x14ac:dyDescent="0.2">
      <c r="A1644" s="32"/>
      <c r="B1644" s="37" t="e">
        <f>VLOOKUP($A1644,EVID_OSEVU!$A$1:$M$4972,2,FALSE)</f>
        <v>#N/A</v>
      </c>
      <c r="C1644" s="37" t="e">
        <f>VLOOKUP($A1644,EVID_OSEVU!$A$1:$M$4972,3,FALSE)</f>
        <v>#N/A</v>
      </c>
      <c r="D1644" s="45" t="e">
        <f>VLOOKUP($A1644,EVID_OSEVU!$A$1:$M$4972,4,FALSE)</f>
        <v>#N/A</v>
      </c>
      <c r="E1644" s="35"/>
      <c r="F1644" s="53"/>
      <c r="G1644" s="32"/>
      <c r="H1644" s="45" t="e">
        <f>VLOOKUP(G1644,Export7[#All],2,FALSE)</f>
        <v>#N/A</v>
      </c>
      <c r="I1644" s="45" t="e">
        <f>VLOOKUP($A1644,EVID_OSEVU!$A$1:$M$4972,10,FALSE)</f>
        <v>#N/A</v>
      </c>
      <c r="J1644" s="58" t="e">
        <f>VLOOKUP($A1644,EVID_OSEVU!$A$1:$M$4972,11,FALSE)</f>
        <v>#N/A</v>
      </c>
      <c r="K1644" s="33"/>
      <c r="L1644" s="45" t="e">
        <f>VLOOKUP(EVID_PASTVY!H1644,KATEGORIE_ZVIRAT!$B$2:$M$31,6,FALSE)*K1644</f>
        <v>#N/A</v>
      </c>
      <c r="M1644" s="33">
        <v>24</v>
      </c>
      <c r="N1644" s="45" t="e">
        <f>VLOOKUP(EVID_PASTVY!$H1644,KATEGORIE_ZVIRAT!$B$2:$M$31,8,FALSE)</f>
        <v>#N/A</v>
      </c>
      <c r="O1644" s="45" t="e">
        <f>VLOOKUP(EVID_PASTVY!$H1644,KATEGORIE_ZVIRAT!$B$2:$M$31,9,FALSE)</f>
        <v>#N/A</v>
      </c>
      <c r="P1644" s="54" t="e">
        <f>VLOOKUP(EVID_PASTVY!$H1644,KATEGORIE_ZVIRAT!$B$2:$M$31,7,FALSE)*L1644/1000*M1644/24*(F1644-E1644+1)/J1644</f>
        <v>#N/A</v>
      </c>
      <c r="Q1644" s="52" t="e">
        <f>VLOOKUP(EVID_PASTVY!$H1644,KATEGORIE_ZVIRAT!$B$2:$M$31,10,FALSE)*P1644*10</f>
        <v>#N/A</v>
      </c>
      <c r="R1644" s="52" t="e">
        <f>VLOOKUP(EVID_PASTVY!$H1644,KATEGORIE_ZVIRAT!$B$2:$M$31,11,FALSE)*P1644*10</f>
        <v>#N/A</v>
      </c>
      <c r="S1644" s="52" t="e">
        <f>VLOOKUP(EVID_PASTVY!$H1644,KATEGORIE_ZVIRAT!$B$2:$M$31,12,FALSE)*P1644*10</f>
        <v>#N/A</v>
      </c>
    </row>
    <row r="1645" spans="1:19" x14ac:dyDescent="0.2">
      <c r="A1645" s="32"/>
      <c r="B1645" s="37" t="e">
        <f>VLOOKUP($A1645,EVID_OSEVU!$A$1:$M$4972,2,FALSE)</f>
        <v>#N/A</v>
      </c>
      <c r="C1645" s="37" t="e">
        <f>VLOOKUP($A1645,EVID_OSEVU!$A$1:$M$4972,3,FALSE)</f>
        <v>#N/A</v>
      </c>
      <c r="D1645" s="45" t="e">
        <f>VLOOKUP($A1645,EVID_OSEVU!$A$1:$M$4972,4,FALSE)</f>
        <v>#N/A</v>
      </c>
      <c r="E1645" s="35"/>
      <c r="F1645" s="53"/>
      <c r="G1645" s="32"/>
      <c r="H1645" s="45" t="e">
        <f>VLOOKUP(G1645,Export7[#All],2,FALSE)</f>
        <v>#N/A</v>
      </c>
      <c r="I1645" s="45" t="e">
        <f>VLOOKUP($A1645,EVID_OSEVU!$A$1:$M$4972,10,FALSE)</f>
        <v>#N/A</v>
      </c>
      <c r="J1645" s="58" t="e">
        <f>VLOOKUP($A1645,EVID_OSEVU!$A$1:$M$4972,11,FALSE)</f>
        <v>#N/A</v>
      </c>
      <c r="K1645" s="33"/>
      <c r="L1645" s="45" t="e">
        <f>VLOOKUP(EVID_PASTVY!H1645,KATEGORIE_ZVIRAT!$B$2:$M$31,6,FALSE)*K1645</f>
        <v>#N/A</v>
      </c>
      <c r="M1645" s="33">
        <v>24</v>
      </c>
      <c r="N1645" s="45" t="e">
        <f>VLOOKUP(EVID_PASTVY!$H1645,KATEGORIE_ZVIRAT!$B$2:$M$31,8,FALSE)</f>
        <v>#N/A</v>
      </c>
      <c r="O1645" s="45" t="e">
        <f>VLOOKUP(EVID_PASTVY!$H1645,KATEGORIE_ZVIRAT!$B$2:$M$31,9,FALSE)</f>
        <v>#N/A</v>
      </c>
      <c r="P1645" s="54" t="e">
        <f>VLOOKUP(EVID_PASTVY!$H1645,KATEGORIE_ZVIRAT!$B$2:$M$31,7,FALSE)*L1645/1000*M1645/24*(F1645-E1645+1)/J1645</f>
        <v>#N/A</v>
      </c>
      <c r="Q1645" s="52" t="e">
        <f>VLOOKUP(EVID_PASTVY!$H1645,KATEGORIE_ZVIRAT!$B$2:$M$31,10,FALSE)*P1645*10</f>
        <v>#N/A</v>
      </c>
      <c r="R1645" s="52" t="e">
        <f>VLOOKUP(EVID_PASTVY!$H1645,KATEGORIE_ZVIRAT!$B$2:$M$31,11,FALSE)*P1645*10</f>
        <v>#N/A</v>
      </c>
      <c r="S1645" s="52" t="e">
        <f>VLOOKUP(EVID_PASTVY!$H1645,KATEGORIE_ZVIRAT!$B$2:$M$31,12,FALSE)*P1645*10</f>
        <v>#N/A</v>
      </c>
    </row>
    <row r="1646" spans="1:19" x14ac:dyDescent="0.2">
      <c r="A1646" s="32"/>
      <c r="B1646" s="37" t="e">
        <f>VLOOKUP($A1646,EVID_OSEVU!$A$1:$M$4972,2,FALSE)</f>
        <v>#N/A</v>
      </c>
      <c r="C1646" s="37" t="e">
        <f>VLOOKUP($A1646,EVID_OSEVU!$A$1:$M$4972,3,FALSE)</f>
        <v>#N/A</v>
      </c>
      <c r="D1646" s="45" t="e">
        <f>VLOOKUP($A1646,EVID_OSEVU!$A$1:$M$4972,4,FALSE)</f>
        <v>#N/A</v>
      </c>
      <c r="E1646" s="35"/>
      <c r="F1646" s="53"/>
      <c r="G1646" s="32"/>
      <c r="H1646" s="45" t="e">
        <f>VLOOKUP(G1646,Export7[#All],2,FALSE)</f>
        <v>#N/A</v>
      </c>
      <c r="I1646" s="45" t="e">
        <f>VLOOKUP($A1646,EVID_OSEVU!$A$1:$M$4972,10,FALSE)</f>
        <v>#N/A</v>
      </c>
      <c r="J1646" s="58" t="e">
        <f>VLOOKUP($A1646,EVID_OSEVU!$A$1:$M$4972,11,FALSE)</f>
        <v>#N/A</v>
      </c>
      <c r="K1646" s="33"/>
      <c r="L1646" s="45" t="e">
        <f>VLOOKUP(EVID_PASTVY!H1646,KATEGORIE_ZVIRAT!$B$2:$M$31,6,FALSE)*K1646</f>
        <v>#N/A</v>
      </c>
      <c r="M1646" s="33">
        <v>24</v>
      </c>
      <c r="N1646" s="45" t="e">
        <f>VLOOKUP(EVID_PASTVY!$H1646,KATEGORIE_ZVIRAT!$B$2:$M$31,8,FALSE)</f>
        <v>#N/A</v>
      </c>
      <c r="O1646" s="45" t="e">
        <f>VLOOKUP(EVID_PASTVY!$H1646,KATEGORIE_ZVIRAT!$B$2:$M$31,9,FALSE)</f>
        <v>#N/A</v>
      </c>
      <c r="P1646" s="54" t="e">
        <f>VLOOKUP(EVID_PASTVY!$H1646,KATEGORIE_ZVIRAT!$B$2:$M$31,7,FALSE)*L1646/1000*M1646/24*(F1646-E1646+1)/J1646</f>
        <v>#N/A</v>
      </c>
      <c r="Q1646" s="52" t="e">
        <f>VLOOKUP(EVID_PASTVY!$H1646,KATEGORIE_ZVIRAT!$B$2:$M$31,10,FALSE)*P1646*10</f>
        <v>#N/A</v>
      </c>
      <c r="R1646" s="52" t="e">
        <f>VLOOKUP(EVID_PASTVY!$H1646,KATEGORIE_ZVIRAT!$B$2:$M$31,11,FALSE)*P1646*10</f>
        <v>#N/A</v>
      </c>
      <c r="S1646" s="52" t="e">
        <f>VLOOKUP(EVID_PASTVY!$H1646,KATEGORIE_ZVIRAT!$B$2:$M$31,12,FALSE)*P1646*10</f>
        <v>#N/A</v>
      </c>
    </row>
    <row r="1647" spans="1:19" x14ac:dyDescent="0.2">
      <c r="A1647" s="32"/>
      <c r="B1647" s="37" t="e">
        <f>VLOOKUP($A1647,EVID_OSEVU!$A$1:$M$4972,2,FALSE)</f>
        <v>#N/A</v>
      </c>
      <c r="C1647" s="37" t="e">
        <f>VLOOKUP($A1647,EVID_OSEVU!$A$1:$M$4972,3,FALSE)</f>
        <v>#N/A</v>
      </c>
      <c r="D1647" s="45" t="e">
        <f>VLOOKUP($A1647,EVID_OSEVU!$A$1:$M$4972,4,FALSE)</f>
        <v>#N/A</v>
      </c>
      <c r="E1647" s="35"/>
      <c r="F1647" s="53"/>
      <c r="G1647" s="32"/>
      <c r="H1647" s="45" t="e">
        <f>VLOOKUP(G1647,Export7[#All],2,FALSE)</f>
        <v>#N/A</v>
      </c>
      <c r="I1647" s="45" t="e">
        <f>VLOOKUP($A1647,EVID_OSEVU!$A$1:$M$4972,10,FALSE)</f>
        <v>#N/A</v>
      </c>
      <c r="J1647" s="58" t="e">
        <f>VLOOKUP($A1647,EVID_OSEVU!$A$1:$M$4972,11,FALSE)</f>
        <v>#N/A</v>
      </c>
      <c r="K1647" s="33"/>
      <c r="L1647" s="45" t="e">
        <f>VLOOKUP(EVID_PASTVY!H1647,KATEGORIE_ZVIRAT!$B$2:$M$31,6,FALSE)*K1647</f>
        <v>#N/A</v>
      </c>
      <c r="M1647" s="33">
        <v>24</v>
      </c>
      <c r="N1647" s="45" t="e">
        <f>VLOOKUP(EVID_PASTVY!$H1647,KATEGORIE_ZVIRAT!$B$2:$M$31,8,FALSE)</f>
        <v>#N/A</v>
      </c>
      <c r="O1647" s="45" t="e">
        <f>VLOOKUP(EVID_PASTVY!$H1647,KATEGORIE_ZVIRAT!$B$2:$M$31,9,FALSE)</f>
        <v>#N/A</v>
      </c>
      <c r="P1647" s="54" t="e">
        <f>VLOOKUP(EVID_PASTVY!$H1647,KATEGORIE_ZVIRAT!$B$2:$M$31,7,FALSE)*L1647/1000*M1647/24*(F1647-E1647+1)/J1647</f>
        <v>#N/A</v>
      </c>
      <c r="Q1647" s="52" t="e">
        <f>VLOOKUP(EVID_PASTVY!$H1647,KATEGORIE_ZVIRAT!$B$2:$M$31,10,FALSE)*P1647*10</f>
        <v>#N/A</v>
      </c>
      <c r="R1647" s="52" t="e">
        <f>VLOOKUP(EVID_PASTVY!$H1647,KATEGORIE_ZVIRAT!$B$2:$M$31,11,FALSE)*P1647*10</f>
        <v>#N/A</v>
      </c>
      <c r="S1647" s="52" t="e">
        <f>VLOOKUP(EVID_PASTVY!$H1647,KATEGORIE_ZVIRAT!$B$2:$M$31,12,FALSE)*P1647*10</f>
        <v>#N/A</v>
      </c>
    </row>
    <row r="1648" spans="1:19" x14ac:dyDescent="0.2">
      <c r="A1648" s="32"/>
      <c r="B1648" s="37" t="e">
        <f>VLOOKUP($A1648,EVID_OSEVU!$A$1:$M$4972,2,FALSE)</f>
        <v>#N/A</v>
      </c>
      <c r="C1648" s="37" t="e">
        <f>VLOOKUP($A1648,EVID_OSEVU!$A$1:$M$4972,3,FALSE)</f>
        <v>#N/A</v>
      </c>
      <c r="D1648" s="45" t="e">
        <f>VLOOKUP($A1648,EVID_OSEVU!$A$1:$M$4972,4,FALSE)</f>
        <v>#N/A</v>
      </c>
      <c r="E1648" s="35"/>
      <c r="F1648" s="53"/>
      <c r="G1648" s="32"/>
      <c r="H1648" s="45" t="e">
        <f>VLOOKUP(G1648,Export7[#All],2,FALSE)</f>
        <v>#N/A</v>
      </c>
      <c r="I1648" s="45" t="e">
        <f>VLOOKUP($A1648,EVID_OSEVU!$A$1:$M$4972,10,FALSE)</f>
        <v>#N/A</v>
      </c>
      <c r="J1648" s="58" t="e">
        <f>VLOOKUP($A1648,EVID_OSEVU!$A$1:$M$4972,11,FALSE)</f>
        <v>#N/A</v>
      </c>
      <c r="K1648" s="33"/>
      <c r="L1648" s="45" t="e">
        <f>VLOOKUP(EVID_PASTVY!H1648,KATEGORIE_ZVIRAT!$B$2:$M$31,6,FALSE)*K1648</f>
        <v>#N/A</v>
      </c>
      <c r="M1648" s="33">
        <v>24</v>
      </c>
      <c r="N1648" s="45" t="e">
        <f>VLOOKUP(EVID_PASTVY!$H1648,KATEGORIE_ZVIRAT!$B$2:$M$31,8,FALSE)</f>
        <v>#N/A</v>
      </c>
      <c r="O1648" s="45" t="e">
        <f>VLOOKUP(EVID_PASTVY!$H1648,KATEGORIE_ZVIRAT!$B$2:$M$31,9,FALSE)</f>
        <v>#N/A</v>
      </c>
      <c r="P1648" s="54" t="e">
        <f>VLOOKUP(EVID_PASTVY!$H1648,KATEGORIE_ZVIRAT!$B$2:$M$31,7,FALSE)*L1648/1000*M1648/24*(F1648-E1648+1)/J1648</f>
        <v>#N/A</v>
      </c>
      <c r="Q1648" s="52" t="e">
        <f>VLOOKUP(EVID_PASTVY!$H1648,KATEGORIE_ZVIRAT!$B$2:$M$31,10,FALSE)*P1648*10</f>
        <v>#N/A</v>
      </c>
      <c r="R1648" s="52" t="e">
        <f>VLOOKUP(EVID_PASTVY!$H1648,KATEGORIE_ZVIRAT!$B$2:$M$31,11,FALSE)*P1648*10</f>
        <v>#N/A</v>
      </c>
      <c r="S1648" s="52" t="e">
        <f>VLOOKUP(EVID_PASTVY!$H1648,KATEGORIE_ZVIRAT!$B$2:$M$31,12,FALSE)*P1648*10</f>
        <v>#N/A</v>
      </c>
    </row>
    <row r="1649" spans="1:19" x14ac:dyDescent="0.2">
      <c r="A1649" s="32"/>
      <c r="B1649" s="37" t="e">
        <f>VLOOKUP($A1649,EVID_OSEVU!$A$1:$M$4972,2,FALSE)</f>
        <v>#N/A</v>
      </c>
      <c r="C1649" s="37" t="e">
        <f>VLOOKUP($A1649,EVID_OSEVU!$A$1:$M$4972,3,FALSE)</f>
        <v>#N/A</v>
      </c>
      <c r="D1649" s="45" t="e">
        <f>VLOOKUP($A1649,EVID_OSEVU!$A$1:$M$4972,4,FALSE)</f>
        <v>#N/A</v>
      </c>
      <c r="E1649" s="35"/>
      <c r="F1649" s="53"/>
      <c r="G1649" s="32"/>
      <c r="H1649" s="45" t="e">
        <f>VLOOKUP(G1649,Export7[#All],2,FALSE)</f>
        <v>#N/A</v>
      </c>
      <c r="I1649" s="45" t="e">
        <f>VLOOKUP($A1649,EVID_OSEVU!$A$1:$M$4972,10,FALSE)</f>
        <v>#N/A</v>
      </c>
      <c r="J1649" s="58" t="e">
        <f>VLOOKUP($A1649,EVID_OSEVU!$A$1:$M$4972,11,FALSE)</f>
        <v>#N/A</v>
      </c>
      <c r="K1649" s="33"/>
      <c r="L1649" s="45" t="e">
        <f>VLOOKUP(EVID_PASTVY!H1649,KATEGORIE_ZVIRAT!$B$2:$M$31,6,FALSE)*K1649</f>
        <v>#N/A</v>
      </c>
      <c r="M1649" s="33">
        <v>24</v>
      </c>
      <c r="N1649" s="45" t="e">
        <f>VLOOKUP(EVID_PASTVY!$H1649,KATEGORIE_ZVIRAT!$B$2:$M$31,8,FALSE)</f>
        <v>#N/A</v>
      </c>
      <c r="O1649" s="45" t="e">
        <f>VLOOKUP(EVID_PASTVY!$H1649,KATEGORIE_ZVIRAT!$B$2:$M$31,9,FALSE)</f>
        <v>#N/A</v>
      </c>
      <c r="P1649" s="54" t="e">
        <f>VLOOKUP(EVID_PASTVY!$H1649,KATEGORIE_ZVIRAT!$B$2:$M$31,7,FALSE)*L1649/1000*M1649/24*(F1649-E1649+1)/J1649</f>
        <v>#N/A</v>
      </c>
      <c r="Q1649" s="52" t="e">
        <f>VLOOKUP(EVID_PASTVY!$H1649,KATEGORIE_ZVIRAT!$B$2:$M$31,10,FALSE)*P1649*10</f>
        <v>#N/A</v>
      </c>
      <c r="R1649" s="52" t="e">
        <f>VLOOKUP(EVID_PASTVY!$H1649,KATEGORIE_ZVIRAT!$B$2:$M$31,11,FALSE)*P1649*10</f>
        <v>#N/A</v>
      </c>
      <c r="S1649" s="52" t="e">
        <f>VLOOKUP(EVID_PASTVY!$H1649,KATEGORIE_ZVIRAT!$B$2:$M$31,12,FALSE)*P1649*10</f>
        <v>#N/A</v>
      </c>
    </row>
    <row r="1650" spans="1:19" x14ac:dyDescent="0.2">
      <c r="A1650" s="32"/>
      <c r="B1650" s="37" t="e">
        <f>VLOOKUP($A1650,EVID_OSEVU!$A$1:$M$4972,2,FALSE)</f>
        <v>#N/A</v>
      </c>
      <c r="C1650" s="37" t="e">
        <f>VLOOKUP($A1650,EVID_OSEVU!$A$1:$M$4972,3,FALSE)</f>
        <v>#N/A</v>
      </c>
      <c r="D1650" s="45" t="e">
        <f>VLOOKUP($A1650,EVID_OSEVU!$A$1:$M$4972,4,FALSE)</f>
        <v>#N/A</v>
      </c>
      <c r="E1650" s="35"/>
      <c r="F1650" s="53"/>
      <c r="G1650" s="32"/>
      <c r="H1650" s="45" t="e">
        <f>VLOOKUP(G1650,Export7[#All],2,FALSE)</f>
        <v>#N/A</v>
      </c>
      <c r="I1650" s="45" t="e">
        <f>VLOOKUP($A1650,EVID_OSEVU!$A$1:$M$4972,10,FALSE)</f>
        <v>#N/A</v>
      </c>
      <c r="J1650" s="58" t="e">
        <f>VLOOKUP($A1650,EVID_OSEVU!$A$1:$M$4972,11,FALSE)</f>
        <v>#N/A</v>
      </c>
      <c r="K1650" s="33"/>
      <c r="L1650" s="45" t="e">
        <f>VLOOKUP(EVID_PASTVY!H1650,KATEGORIE_ZVIRAT!$B$2:$M$31,6,FALSE)*K1650</f>
        <v>#N/A</v>
      </c>
      <c r="M1650" s="33">
        <v>24</v>
      </c>
      <c r="N1650" s="45" t="e">
        <f>VLOOKUP(EVID_PASTVY!$H1650,KATEGORIE_ZVIRAT!$B$2:$M$31,8,FALSE)</f>
        <v>#N/A</v>
      </c>
      <c r="O1650" s="45" t="e">
        <f>VLOOKUP(EVID_PASTVY!$H1650,KATEGORIE_ZVIRAT!$B$2:$M$31,9,FALSE)</f>
        <v>#N/A</v>
      </c>
      <c r="P1650" s="54" t="e">
        <f>VLOOKUP(EVID_PASTVY!$H1650,KATEGORIE_ZVIRAT!$B$2:$M$31,7,FALSE)*L1650/1000*M1650/24*(F1650-E1650+1)/J1650</f>
        <v>#N/A</v>
      </c>
      <c r="Q1650" s="52" t="e">
        <f>VLOOKUP(EVID_PASTVY!$H1650,KATEGORIE_ZVIRAT!$B$2:$M$31,10,FALSE)*P1650*10</f>
        <v>#N/A</v>
      </c>
      <c r="R1650" s="52" t="e">
        <f>VLOOKUP(EVID_PASTVY!$H1650,KATEGORIE_ZVIRAT!$B$2:$M$31,11,FALSE)*P1650*10</f>
        <v>#N/A</v>
      </c>
      <c r="S1650" s="52" t="e">
        <f>VLOOKUP(EVID_PASTVY!$H1650,KATEGORIE_ZVIRAT!$B$2:$M$31,12,FALSE)*P1650*10</f>
        <v>#N/A</v>
      </c>
    </row>
    <row r="1651" spans="1:19" x14ac:dyDescent="0.2">
      <c r="A1651" s="32"/>
      <c r="B1651" s="37" t="e">
        <f>VLOOKUP($A1651,EVID_OSEVU!$A$1:$M$4972,2,FALSE)</f>
        <v>#N/A</v>
      </c>
      <c r="C1651" s="37" t="e">
        <f>VLOOKUP($A1651,EVID_OSEVU!$A$1:$M$4972,3,FALSE)</f>
        <v>#N/A</v>
      </c>
      <c r="D1651" s="45" t="e">
        <f>VLOOKUP($A1651,EVID_OSEVU!$A$1:$M$4972,4,FALSE)</f>
        <v>#N/A</v>
      </c>
      <c r="E1651" s="35"/>
      <c r="F1651" s="53"/>
      <c r="G1651" s="32"/>
      <c r="H1651" s="45" t="e">
        <f>VLOOKUP(G1651,Export7[#All],2,FALSE)</f>
        <v>#N/A</v>
      </c>
      <c r="I1651" s="45" t="e">
        <f>VLOOKUP($A1651,EVID_OSEVU!$A$1:$M$4972,10,FALSE)</f>
        <v>#N/A</v>
      </c>
      <c r="J1651" s="58" t="e">
        <f>VLOOKUP($A1651,EVID_OSEVU!$A$1:$M$4972,11,FALSE)</f>
        <v>#N/A</v>
      </c>
      <c r="K1651" s="33"/>
      <c r="L1651" s="45" t="e">
        <f>VLOOKUP(EVID_PASTVY!H1651,KATEGORIE_ZVIRAT!$B$2:$M$31,6,FALSE)*K1651</f>
        <v>#N/A</v>
      </c>
      <c r="M1651" s="33">
        <v>24</v>
      </c>
      <c r="N1651" s="45" t="e">
        <f>VLOOKUP(EVID_PASTVY!$H1651,KATEGORIE_ZVIRAT!$B$2:$M$31,8,FALSE)</f>
        <v>#N/A</v>
      </c>
      <c r="O1651" s="45" t="e">
        <f>VLOOKUP(EVID_PASTVY!$H1651,KATEGORIE_ZVIRAT!$B$2:$M$31,9,FALSE)</f>
        <v>#N/A</v>
      </c>
      <c r="P1651" s="54" t="e">
        <f>VLOOKUP(EVID_PASTVY!$H1651,KATEGORIE_ZVIRAT!$B$2:$M$31,7,FALSE)*L1651/1000*M1651/24*(F1651-E1651+1)/J1651</f>
        <v>#N/A</v>
      </c>
      <c r="Q1651" s="52" t="e">
        <f>VLOOKUP(EVID_PASTVY!$H1651,KATEGORIE_ZVIRAT!$B$2:$M$31,10,FALSE)*P1651*10</f>
        <v>#N/A</v>
      </c>
      <c r="R1651" s="52" t="e">
        <f>VLOOKUP(EVID_PASTVY!$H1651,KATEGORIE_ZVIRAT!$B$2:$M$31,11,FALSE)*P1651*10</f>
        <v>#N/A</v>
      </c>
      <c r="S1651" s="52" t="e">
        <f>VLOOKUP(EVID_PASTVY!$H1651,KATEGORIE_ZVIRAT!$B$2:$M$31,12,FALSE)*P1651*10</f>
        <v>#N/A</v>
      </c>
    </row>
    <row r="1652" spans="1:19" x14ac:dyDescent="0.2">
      <c r="A1652" s="32"/>
      <c r="B1652" s="37" t="e">
        <f>VLOOKUP($A1652,EVID_OSEVU!$A$1:$M$4972,2,FALSE)</f>
        <v>#N/A</v>
      </c>
      <c r="C1652" s="37" t="e">
        <f>VLOOKUP($A1652,EVID_OSEVU!$A$1:$M$4972,3,FALSE)</f>
        <v>#N/A</v>
      </c>
      <c r="D1652" s="45" t="e">
        <f>VLOOKUP($A1652,EVID_OSEVU!$A$1:$M$4972,4,FALSE)</f>
        <v>#N/A</v>
      </c>
      <c r="E1652" s="35"/>
      <c r="F1652" s="53"/>
      <c r="G1652" s="32"/>
      <c r="H1652" s="45" t="e">
        <f>VLOOKUP(G1652,Export7[#All],2,FALSE)</f>
        <v>#N/A</v>
      </c>
      <c r="I1652" s="45" t="e">
        <f>VLOOKUP($A1652,EVID_OSEVU!$A$1:$M$4972,10,FALSE)</f>
        <v>#N/A</v>
      </c>
      <c r="J1652" s="58" t="e">
        <f>VLOOKUP($A1652,EVID_OSEVU!$A$1:$M$4972,11,FALSE)</f>
        <v>#N/A</v>
      </c>
      <c r="K1652" s="33"/>
      <c r="L1652" s="45" t="e">
        <f>VLOOKUP(EVID_PASTVY!H1652,KATEGORIE_ZVIRAT!$B$2:$M$31,6,FALSE)*K1652</f>
        <v>#N/A</v>
      </c>
      <c r="M1652" s="33">
        <v>24</v>
      </c>
      <c r="N1652" s="45" t="e">
        <f>VLOOKUP(EVID_PASTVY!$H1652,KATEGORIE_ZVIRAT!$B$2:$M$31,8,FALSE)</f>
        <v>#N/A</v>
      </c>
      <c r="O1652" s="45" t="e">
        <f>VLOOKUP(EVID_PASTVY!$H1652,KATEGORIE_ZVIRAT!$B$2:$M$31,9,FALSE)</f>
        <v>#N/A</v>
      </c>
      <c r="P1652" s="54" t="e">
        <f>VLOOKUP(EVID_PASTVY!$H1652,KATEGORIE_ZVIRAT!$B$2:$M$31,7,FALSE)*L1652/1000*M1652/24*(F1652-E1652+1)/J1652</f>
        <v>#N/A</v>
      </c>
      <c r="Q1652" s="52" t="e">
        <f>VLOOKUP(EVID_PASTVY!$H1652,KATEGORIE_ZVIRAT!$B$2:$M$31,10,FALSE)*P1652*10</f>
        <v>#N/A</v>
      </c>
      <c r="R1652" s="52" t="e">
        <f>VLOOKUP(EVID_PASTVY!$H1652,KATEGORIE_ZVIRAT!$B$2:$M$31,11,FALSE)*P1652*10</f>
        <v>#N/A</v>
      </c>
      <c r="S1652" s="52" t="e">
        <f>VLOOKUP(EVID_PASTVY!$H1652,KATEGORIE_ZVIRAT!$B$2:$M$31,12,FALSE)*P1652*10</f>
        <v>#N/A</v>
      </c>
    </row>
    <row r="1653" spans="1:19" x14ac:dyDescent="0.2">
      <c r="A1653" s="32"/>
      <c r="B1653" s="37" t="e">
        <f>VLOOKUP($A1653,EVID_OSEVU!$A$1:$M$4972,2,FALSE)</f>
        <v>#N/A</v>
      </c>
      <c r="C1653" s="37" t="e">
        <f>VLOOKUP($A1653,EVID_OSEVU!$A$1:$M$4972,3,FALSE)</f>
        <v>#N/A</v>
      </c>
      <c r="D1653" s="45" t="e">
        <f>VLOOKUP($A1653,EVID_OSEVU!$A$1:$M$4972,4,FALSE)</f>
        <v>#N/A</v>
      </c>
      <c r="E1653" s="35"/>
      <c r="F1653" s="53"/>
      <c r="G1653" s="32"/>
      <c r="H1653" s="45" t="e">
        <f>VLOOKUP(G1653,Export7[#All],2,FALSE)</f>
        <v>#N/A</v>
      </c>
      <c r="I1653" s="45" t="e">
        <f>VLOOKUP($A1653,EVID_OSEVU!$A$1:$M$4972,10,FALSE)</f>
        <v>#N/A</v>
      </c>
      <c r="J1653" s="58" t="e">
        <f>VLOOKUP($A1653,EVID_OSEVU!$A$1:$M$4972,11,FALSE)</f>
        <v>#N/A</v>
      </c>
      <c r="K1653" s="33"/>
      <c r="L1653" s="45" t="e">
        <f>VLOOKUP(EVID_PASTVY!H1653,KATEGORIE_ZVIRAT!$B$2:$M$31,6,FALSE)*K1653</f>
        <v>#N/A</v>
      </c>
      <c r="M1653" s="33">
        <v>24</v>
      </c>
      <c r="N1653" s="45" t="e">
        <f>VLOOKUP(EVID_PASTVY!$H1653,KATEGORIE_ZVIRAT!$B$2:$M$31,8,FALSE)</f>
        <v>#N/A</v>
      </c>
      <c r="O1653" s="45" t="e">
        <f>VLOOKUP(EVID_PASTVY!$H1653,KATEGORIE_ZVIRAT!$B$2:$M$31,9,FALSE)</f>
        <v>#N/A</v>
      </c>
      <c r="P1653" s="54" t="e">
        <f>VLOOKUP(EVID_PASTVY!$H1653,KATEGORIE_ZVIRAT!$B$2:$M$31,7,FALSE)*L1653/1000*M1653/24*(F1653-E1653+1)/J1653</f>
        <v>#N/A</v>
      </c>
      <c r="Q1653" s="52" t="e">
        <f>VLOOKUP(EVID_PASTVY!$H1653,KATEGORIE_ZVIRAT!$B$2:$M$31,10,FALSE)*P1653*10</f>
        <v>#N/A</v>
      </c>
      <c r="R1653" s="52" t="e">
        <f>VLOOKUP(EVID_PASTVY!$H1653,KATEGORIE_ZVIRAT!$B$2:$M$31,11,FALSE)*P1653*10</f>
        <v>#N/A</v>
      </c>
      <c r="S1653" s="52" t="e">
        <f>VLOOKUP(EVID_PASTVY!$H1653,KATEGORIE_ZVIRAT!$B$2:$M$31,12,FALSE)*P1653*10</f>
        <v>#N/A</v>
      </c>
    </row>
    <row r="1654" spans="1:19" x14ac:dyDescent="0.2">
      <c r="A1654" s="32"/>
      <c r="B1654" s="37" t="e">
        <f>VLOOKUP($A1654,EVID_OSEVU!$A$1:$M$4972,2,FALSE)</f>
        <v>#N/A</v>
      </c>
      <c r="C1654" s="37" t="e">
        <f>VLOOKUP($A1654,EVID_OSEVU!$A$1:$M$4972,3,FALSE)</f>
        <v>#N/A</v>
      </c>
      <c r="D1654" s="45" t="e">
        <f>VLOOKUP($A1654,EVID_OSEVU!$A$1:$M$4972,4,FALSE)</f>
        <v>#N/A</v>
      </c>
      <c r="E1654" s="35"/>
      <c r="F1654" s="53"/>
      <c r="G1654" s="32"/>
      <c r="H1654" s="45" t="e">
        <f>VLOOKUP(G1654,Export7[#All],2,FALSE)</f>
        <v>#N/A</v>
      </c>
      <c r="I1654" s="45" t="e">
        <f>VLOOKUP($A1654,EVID_OSEVU!$A$1:$M$4972,10,FALSE)</f>
        <v>#N/A</v>
      </c>
      <c r="J1654" s="58" t="e">
        <f>VLOOKUP($A1654,EVID_OSEVU!$A$1:$M$4972,11,FALSE)</f>
        <v>#N/A</v>
      </c>
      <c r="K1654" s="33"/>
      <c r="L1654" s="45" t="e">
        <f>VLOOKUP(EVID_PASTVY!H1654,KATEGORIE_ZVIRAT!$B$2:$M$31,6,FALSE)*K1654</f>
        <v>#N/A</v>
      </c>
      <c r="M1654" s="33">
        <v>24</v>
      </c>
      <c r="N1654" s="45" t="e">
        <f>VLOOKUP(EVID_PASTVY!$H1654,KATEGORIE_ZVIRAT!$B$2:$M$31,8,FALSE)</f>
        <v>#N/A</v>
      </c>
      <c r="O1654" s="45" t="e">
        <f>VLOOKUP(EVID_PASTVY!$H1654,KATEGORIE_ZVIRAT!$B$2:$M$31,9,FALSE)</f>
        <v>#N/A</v>
      </c>
      <c r="P1654" s="54" t="e">
        <f>VLOOKUP(EVID_PASTVY!$H1654,KATEGORIE_ZVIRAT!$B$2:$M$31,7,FALSE)*L1654/1000*M1654/24*(F1654-E1654+1)/J1654</f>
        <v>#N/A</v>
      </c>
      <c r="Q1654" s="52" t="e">
        <f>VLOOKUP(EVID_PASTVY!$H1654,KATEGORIE_ZVIRAT!$B$2:$M$31,10,FALSE)*P1654*10</f>
        <v>#N/A</v>
      </c>
      <c r="R1654" s="52" t="e">
        <f>VLOOKUP(EVID_PASTVY!$H1654,KATEGORIE_ZVIRAT!$B$2:$M$31,11,FALSE)*P1654*10</f>
        <v>#N/A</v>
      </c>
      <c r="S1654" s="52" t="e">
        <f>VLOOKUP(EVID_PASTVY!$H1654,KATEGORIE_ZVIRAT!$B$2:$M$31,12,FALSE)*P1654*10</f>
        <v>#N/A</v>
      </c>
    </row>
    <row r="1655" spans="1:19" x14ac:dyDescent="0.2">
      <c r="A1655" s="32"/>
      <c r="B1655" s="37" t="e">
        <f>VLOOKUP($A1655,EVID_OSEVU!$A$1:$M$4972,2,FALSE)</f>
        <v>#N/A</v>
      </c>
      <c r="C1655" s="37" t="e">
        <f>VLOOKUP($A1655,EVID_OSEVU!$A$1:$M$4972,3,FALSE)</f>
        <v>#N/A</v>
      </c>
      <c r="D1655" s="45" t="e">
        <f>VLOOKUP($A1655,EVID_OSEVU!$A$1:$M$4972,4,FALSE)</f>
        <v>#N/A</v>
      </c>
      <c r="E1655" s="35"/>
      <c r="F1655" s="53"/>
      <c r="G1655" s="32"/>
      <c r="H1655" s="45" t="e">
        <f>VLOOKUP(G1655,Export7[#All],2,FALSE)</f>
        <v>#N/A</v>
      </c>
      <c r="I1655" s="45" t="e">
        <f>VLOOKUP($A1655,EVID_OSEVU!$A$1:$M$4972,10,FALSE)</f>
        <v>#N/A</v>
      </c>
      <c r="J1655" s="58" t="e">
        <f>VLOOKUP($A1655,EVID_OSEVU!$A$1:$M$4972,11,FALSE)</f>
        <v>#N/A</v>
      </c>
      <c r="K1655" s="33"/>
      <c r="L1655" s="45" t="e">
        <f>VLOOKUP(EVID_PASTVY!H1655,KATEGORIE_ZVIRAT!$B$2:$M$31,6,FALSE)*K1655</f>
        <v>#N/A</v>
      </c>
      <c r="M1655" s="33">
        <v>24</v>
      </c>
      <c r="N1655" s="45" t="e">
        <f>VLOOKUP(EVID_PASTVY!$H1655,KATEGORIE_ZVIRAT!$B$2:$M$31,8,FALSE)</f>
        <v>#N/A</v>
      </c>
      <c r="O1655" s="45" t="e">
        <f>VLOOKUP(EVID_PASTVY!$H1655,KATEGORIE_ZVIRAT!$B$2:$M$31,9,FALSE)</f>
        <v>#N/A</v>
      </c>
      <c r="P1655" s="54" t="e">
        <f>VLOOKUP(EVID_PASTVY!$H1655,KATEGORIE_ZVIRAT!$B$2:$M$31,7,FALSE)*L1655/1000*M1655/24*(F1655-E1655+1)/J1655</f>
        <v>#N/A</v>
      </c>
      <c r="Q1655" s="52" t="e">
        <f>VLOOKUP(EVID_PASTVY!$H1655,KATEGORIE_ZVIRAT!$B$2:$M$31,10,FALSE)*P1655*10</f>
        <v>#N/A</v>
      </c>
      <c r="R1655" s="52" t="e">
        <f>VLOOKUP(EVID_PASTVY!$H1655,KATEGORIE_ZVIRAT!$B$2:$M$31,11,FALSE)*P1655*10</f>
        <v>#N/A</v>
      </c>
      <c r="S1655" s="52" t="e">
        <f>VLOOKUP(EVID_PASTVY!$H1655,KATEGORIE_ZVIRAT!$B$2:$M$31,12,FALSE)*P1655*10</f>
        <v>#N/A</v>
      </c>
    </row>
    <row r="1656" spans="1:19" x14ac:dyDescent="0.2">
      <c r="A1656" s="32"/>
      <c r="B1656" s="37" t="e">
        <f>VLOOKUP($A1656,EVID_OSEVU!$A$1:$M$4972,2,FALSE)</f>
        <v>#N/A</v>
      </c>
      <c r="C1656" s="37" t="e">
        <f>VLOOKUP($A1656,EVID_OSEVU!$A$1:$M$4972,3,FALSE)</f>
        <v>#N/A</v>
      </c>
      <c r="D1656" s="45" t="e">
        <f>VLOOKUP($A1656,EVID_OSEVU!$A$1:$M$4972,4,FALSE)</f>
        <v>#N/A</v>
      </c>
      <c r="E1656" s="35"/>
      <c r="F1656" s="53"/>
      <c r="G1656" s="32"/>
      <c r="H1656" s="45" t="e">
        <f>VLOOKUP(G1656,Export7[#All],2,FALSE)</f>
        <v>#N/A</v>
      </c>
      <c r="I1656" s="45" t="e">
        <f>VLOOKUP($A1656,EVID_OSEVU!$A$1:$M$4972,10,FALSE)</f>
        <v>#N/A</v>
      </c>
      <c r="J1656" s="58" t="e">
        <f>VLOOKUP($A1656,EVID_OSEVU!$A$1:$M$4972,11,FALSE)</f>
        <v>#N/A</v>
      </c>
      <c r="K1656" s="33"/>
      <c r="L1656" s="45" t="e">
        <f>VLOOKUP(EVID_PASTVY!H1656,KATEGORIE_ZVIRAT!$B$2:$M$31,6,FALSE)*K1656</f>
        <v>#N/A</v>
      </c>
      <c r="M1656" s="33">
        <v>24</v>
      </c>
      <c r="N1656" s="45" t="e">
        <f>VLOOKUP(EVID_PASTVY!$H1656,KATEGORIE_ZVIRAT!$B$2:$M$31,8,FALSE)</f>
        <v>#N/A</v>
      </c>
      <c r="O1656" s="45" t="e">
        <f>VLOOKUP(EVID_PASTVY!$H1656,KATEGORIE_ZVIRAT!$B$2:$M$31,9,FALSE)</f>
        <v>#N/A</v>
      </c>
      <c r="P1656" s="54" t="e">
        <f>VLOOKUP(EVID_PASTVY!$H1656,KATEGORIE_ZVIRAT!$B$2:$M$31,7,FALSE)*L1656/1000*M1656/24*(F1656-E1656+1)/J1656</f>
        <v>#N/A</v>
      </c>
      <c r="Q1656" s="52" t="e">
        <f>VLOOKUP(EVID_PASTVY!$H1656,KATEGORIE_ZVIRAT!$B$2:$M$31,10,FALSE)*P1656*10</f>
        <v>#N/A</v>
      </c>
      <c r="R1656" s="52" t="e">
        <f>VLOOKUP(EVID_PASTVY!$H1656,KATEGORIE_ZVIRAT!$B$2:$M$31,11,FALSE)*P1656*10</f>
        <v>#N/A</v>
      </c>
      <c r="S1656" s="52" t="e">
        <f>VLOOKUP(EVID_PASTVY!$H1656,KATEGORIE_ZVIRAT!$B$2:$M$31,12,FALSE)*P1656*10</f>
        <v>#N/A</v>
      </c>
    </row>
    <row r="1657" spans="1:19" x14ac:dyDescent="0.2">
      <c r="A1657" s="32"/>
      <c r="B1657" s="37" t="e">
        <f>VLOOKUP($A1657,EVID_OSEVU!$A$1:$M$4972,2,FALSE)</f>
        <v>#N/A</v>
      </c>
      <c r="C1657" s="37" t="e">
        <f>VLOOKUP($A1657,EVID_OSEVU!$A$1:$M$4972,3,FALSE)</f>
        <v>#N/A</v>
      </c>
      <c r="D1657" s="45" t="e">
        <f>VLOOKUP($A1657,EVID_OSEVU!$A$1:$M$4972,4,FALSE)</f>
        <v>#N/A</v>
      </c>
      <c r="E1657" s="35"/>
      <c r="F1657" s="53"/>
      <c r="G1657" s="32"/>
      <c r="H1657" s="45" t="e">
        <f>VLOOKUP(G1657,Export7[#All],2,FALSE)</f>
        <v>#N/A</v>
      </c>
      <c r="I1657" s="45" t="e">
        <f>VLOOKUP($A1657,EVID_OSEVU!$A$1:$M$4972,10,FALSE)</f>
        <v>#N/A</v>
      </c>
      <c r="J1657" s="58" t="e">
        <f>VLOOKUP($A1657,EVID_OSEVU!$A$1:$M$4972,11,FALSE)</f>
        <v>#N/A</v>
      </c>
      <c r="K1657" s="33"/>
      <c r="L1657" s="45" t="e">
        <f>VLOOKUP(EVID_PASTVY!H1657,KATEGORIE_ZVIRAT!$B$2:$M$31,6,FALSE)*K1657</f>
        <v>#N/A</v>
      </c>
      <c r="M1657" s="33">
        <v>24</v>
      </c>
      <c r="N1657" s="45" t="e">
        <f>VLOOKUP(EVID_PASTVY!$H1657,KATEGORIE_ZVIRAT!$B$2:$M$31,8,FALSE)</f>
        <v>#N/A</v>
      </c>
      <c r="O1657" s="45" t="e">
        <f>VLOOKUP(EVID_PASTVY!$H1657,KATEGORIE_ZVIRAT!$B$2:$M$31,9,FALSE)</f>
        <v>#N/A</v>
      </c>
      <c r="P1657" s="54" t="e">
        <f>VLOOKUP(EVID_PASTVY!$H1657,KATEGORIE_ZVIRAT!$B$2:$M$31,7,FALSE)*L1657/1000*M1657/24*(F1657-E1657+1)/J1657</f>
        <v>#N/A</v>
      </c>
      <c r="Q1657" s="52" t="e">
        <f>VLOOKUP(EVID_PASTVY!$H1657,KATEGORIE_ZVIRAT!$B$2:$M$31,10,FALSE)*P1657*10</f>
        <v>#N/A</v>
      </c>
      <c r="R1657" s="52" t="e">
        <f>VLOOKUP(EVID_PASTVY!$H1657,KATEGORIE_ZVIRAT!$B$2:$M$31,11,FALSE)*P1657*10</f>
        <v>#N/A</v>
      </c>
      <c r="S1657" s="52" t="e">
        <f>VLOOKUP(EVID_PASTVY!$H1657,KATEGORIE_ZVIRAT!$B$2:$M$31,12,FALSE)*P1657*10</f>
        <v>#N/A</v>
      </c>
    </row>
    <row r="1658" spans="1:19" x14ac:dyDescent="0.2">
      <c r="A1658" s="32"/>
      <c r="B1658" s="37" t="e">
        <f>VLOOKUP($A1658,EVID_OSEVU!$A$1:$M$4972,2,FALSE)</f>
        <v>#N/A</v>
      </c>
      <c r="C1658" s="37" t="e">
        <f>VLOOKUP($A1658,EVID_OSEVU!$A$1:$M$4972,3,FALSE)</f>
        <v>#N/A</v>
      </c>
      <c r="D1658" s="45" t="e">
        <f>VLOOKUP($A1658,EVID_OSEVU!$A$1:$M$4972,4,FALSE)</f>
        <v>#N/A</v>
      </c>
      <c r="E1658" s="35"/>
      <c r="F1658" s="53"/>
      <c r="G1658" s="32"/>
      <c r="H1658" s="45" t="e">
        <f>VLOOKUP(G1658,Export7[#All],2,FALSE)</f>
        <v>#N/A</v>
      </c>
      <c r="I1658" s="45" t="e">
        <f>VLOOKUP($A1658,EVID_OSEVU!$A$1:$M$4972,10,FALSE)</f>
        <v>#N/A</v>
      </c>
      <c r="J1658" s="58" t="e">
        <f>VLOOKUP($A1658,EVID_OSEVU!$A$1:$M$4972,11,FALSE)</f>
        <v>#N/A</v>
      </c>
      <c r="K1658" s="33"/>
      <c r="L1658" s="45" t="e">
        <f>VLOOKUP(EVID_PASTVY!H1658,KATEGORIE_ZVIRAT!$B$2:$M$31,6,FALSE)*K1658</f>
        <v>#N/A</v>
      </c>
      <c r="M1658" s="33">
        <v>24</v>
      </c>
      <c r="N1658" s="45" t="e">
        <f>VLOOKUP(EVID_PASTVY!$H1658,KATEGORIE_ZVIRAT!$B$2:$M$31,8,FALSE)</f>
        <v>#N/A</v>
      </c>
      <c r="O1658" s="45" t="e">
        <f>VLOOKUP(EVID_PASTVY!$H1658,KATEGORIE_ZVIRAT!$B$2:$M$31,9,FALSE)</f>
        <v>#N/A</v>
      </c>
      <c r="P1658" s="54" t="e">
        <f>VLOOKUP(EVID_PASTVY!$H1658,KATEGORIE_ZVIRAT!$B$2:$M$31,7,FALSE)*L1658/1000*M1658/24*(F1658-E1658+1)/J1658</f>
        <v>#N/A</v>
      </c>
      <c r="Q1658" s="52" t="e">
        <f>VLOOKUP(EVID_PASTVY!$H1658,KATEGORIE_ZVIRAT!$B$2:$M$31,10,FALSE)*P1658*10</f>
        <v>#N/A</v>
      </c>
      <c r="R1658" s="52" t="e">
        <f>VLOOKUP(EVID_PASTVY!$H1658,KATEGORIE_ZVIRAT!$B$2:$M$31,11,FALSE)*P1658*10</f>
        <v>#N/A</v>
      </c>
      <c r="S1658" s="52" t="e">
        <f>VLOOKUP(EVID_PASTVY!$H1658,KATEGORIE_ZVIRAT!$B$2:$M$31,12,FALSE)*P1658*10</f>
        <v>#N/A</v>
      </c>
    </row>
    <row r="1659" spans="1:19" x14ac:dyDescent="0.2">
      <c r="A1659" s="32"/>
      <c r="B1659" s="37" t="e">
        <f>VLOOKUP($A1659,EVID_OSEVU!$A$1:$M$4972,2,FALSE)</f>
        <v>#N/A</v>
      </c>
      <c r="C1659" s="37" t="e">
        <f>VLOOKUP($A1659,EVID_OSEVU!$A$1:$M$4972,3,FALSE)</f>
        <v>#N/A</v>
      </c>
      <c r="D1659" s="45" t="e">
        <f>VLOOKUP($A1659,EVID_OSEVU!$A$1:$M$4972,4,FALSE)</f>
        <v>#N/A</v>
      </c>
      <c r="E1659" s="35"/>
      <c r="F1659" s="53"/>
      <c r="G1659" s="32"/>
      <c r="H1659" s="45" t="e">
        <f>VLOOKUP(G1659,Export7[#All],2,FALSE)</f>
        <v>#N/A</v>
      </c>
      <c r="I1659" s="45" t="e">
        <f>VLOOKUP($A1659,EVID_OSEVU!$A$1:$M$4972,10,FALSE)</f>
        <v>#N/A</v>
      </c>
      <c r="J1659" s="58" t="e">
        <f>VLOOKUP($A1659,EVID_OSEVU!$A$1:$M$4972,11,FALSE)</f>
        <v>#N/A</v>
      </c>
      <c r="K1659" s="33"/>
      <c r="L1659" s="45" t="e">
        <f>VLOOKUP(EVID_PASTVY!H1659,KATEGORIE_ZVIRAT!$B$2:$M$31,6,FALSE)*K1659</f>
        <v>#N/A</v>
      </c>
      <c r="M1659" s="33">
        <v>24</v>
      </c>
      <c r="N1659" s="45" t="e">
        <f>VLOOKUP(EVID_PASTVY!$H1659,KATEGORIE_ZVIRAT!$B$2:$M$31,8,FALSE)</f>
        <v>#N/A</v>
      </c>
      <c r="O1659" s="45" t="e">
        <f>VLOOKUP(EVID_PASTVY!$H1659,KATEGORIE_ZVIRAT!$B$2:$M$31,9,FALSE)</f>
        <v>#N/A</v>
      </c>
      <c r="P1659" s="54" t="e">
        <f>VLOOKUP(EVID_PASTVY!$H1659,KATEGORIE_ZVIRAT!$B$2:$M$31,7,FALSE)*L1659/1000*M1659/24*(F1659-E1659+1)/J1659</f>
        <v>#N/A</v>
      </c>
      <c r="Q1659" s="52" t="e">
        <f>VLOOKUP(EVID_PASTVY!$H1659,KATEGORIE_ZVIRAT!$B$2:$M$31,10,FALSE)*P1659*10</f>
        <v>#N/A</v>
      </c>
      <c r="R1659" s="52" t="e">
        <f>VLOOKUP(EVID_PASTVY!$H1659,KATEGORIE_ZVIRAT!$B$2:$M$31,11,FALSE)*P1659*10</f>
        <v>#N/A</v>
      </c>
      <c r="S1659" s="52" t="e">
        <f>VLOOKUP(EVID_PASTVY!$H1659,KATEGORIE_ZVIRAT!$B$2:$M$31,12,FALSE)*P1659*10</f>
        <v>#N/A</v>
      </c>
    </row>
    <row r="1660" spans="1:19" x14ac:dyDescent="0.2">
      <c r="A1660" s="32"/>
      <c r="B1660" s="37" t="e">
        <f>VLOOKUP($A1660,EVID_OSEVU!$A$1:$M$4972,2,FALSE)</f>
        <v>#N/A</v>
      </c>
      <c r="C1660" s="37" t="e">
        <f>VLOOKUP($A1660,EVID_OSEVU!$A$1:$M$4972,3,FALSE)</f>
        <v>#N/A</v>
      </c>
      <c r="D1660" s="45" t="e">
        <f>VLOOKUP($A1660,EVID_OSEVU!$A$1:$M$4972,4,FALSE)</f>
        <v>#N/A</v>
      </c>
      <c r="E1660" s="35"/>
      <c r="F1660" s="53"/>
      <c r="G1660" s="32"/>
      <c r="H1660" s="45" t="e">
        <f>VLOOKUP(G1660,Export7[#All],2,FALSE)</f>
        <v>#N/A</v>
      </c>
      <c r="I1660" s="45" t="e">
        <f>VLOOKUP($A1660,EVID_OSEVU!$A$1:$M$4972,10,FALSE)</f>
        <v>#N/A</v>
      </c>
      <c r="J1660" s="58" t="e">
        <f>VLOOKUP($A1660,EVID_OSEVU!$A$1:$M$4972,11,FALSE)</f>
        <v>#N/A</v>
      </c>
      <c r="K1660" s="33"/>
      <c r="L1660" s="45" t="e">
        <f>VLOOKUP(EVID_PASTVY!H1660,KATEGORIE_ZVIRAT!$B$2:$M$31,6,FALSE)*K1660</f>
        <v>#N/A</v>
      </c>
      <c r="M1660" s="33">
        <v>24</v>
      </c>
      <c r="N1660" s="45" t="e">
        <f>VLOOKUP(EVID_PASTVY!$H1660,KATEGORIE_ZVIRAT!$B$2:$M$31,8,FALSE)</f>
        <v>#N/A</v>
      </c>
      <c r="O1660" s="45" t="e">
        <f>VLOOKUP(EVID_PASTVY!$H1660,KATEGORIE_ZVIRAT!$B$2:$M$31,9,FALSE)</f>
        <v>#N/A</v>
      </c>
      <c r="P1660" s="54" t="e">
        <f>VLOOKUP(EVID_PASTVY!$H1660,KATEGORIE_ZVIRAT!$B$2:$M$31,7,FALSE)*L1660/1000*M1660/24*(F1660-E1660+1)/J1660</f>
        <v>#N/A</v>
      </c>
      <c r="Q1660" s="52" t="e">
        <f>VLOOKUP(EVID_PASTVY!$H1660,KATEGORIE_ZVIRAT!$B$2:$M$31,10,FALSE)*P1660*10</f>
        <v>#N/A</v>
      </c>
      <c r="R1660" s="52" t="e">
        <f>VLOOKUP(EVID_PASTVY!$H1660,KATEGORIE_ZVIRAT!$B$2:$M$31,11,FALSE)*P1660*10</f>
        <v>#N/A</v>
      </c>
      <c r="S1660" s="52" t="e">
        <f>VLOOKUP(EVID_PASTVY!$H1660,KATEGORIE_ZVIRAT!$B$2:$M$31,12,FALSE)*P1660*10</f>
        <v>#N/A</v>
      </c>
    </row>
    <row r="1661" spans="1:19" x14ac:dyDescent="0.2">
      <c r="A1661" s="32"/>
      <c r="B1661" s="37" t="e">
        <f>VLOOKUP($A1661,EVID_OSEVU!$A$1:$M$4972,2,FALSE)</f>
        <v>#N/A</v>
      </c>
      <c r="C1661" s="37" t="e">
        <f>VLOOKUP($A1661,EVID_OSEVU!$A$1:$M$4972,3,FALSE)</f>
        <v>#N/A</v>
      </c>
      <c r="D1661" s="45" t="e">
        <f>VLOOKUP($A1661,EVID_OSEVU!$A$1:$M$4972,4,FALSE)</f>
        <v>#N/A</v>
      </c>
      <c r="E1661" s="35"/>
      <c r="F1661" s="53"/>
      <c r="G1661" s="32"/>
      <c r="H1661" s="45" t="e">
        <f>VLOOKUP(G1661,Export7[#All],2,FALSE)</f>
        <v>#N/A</v>
      </c>
      <c r="I1661" s="45" t="e">
        <f>VLOOKUP($A1661,EVID_OSEVU!$A$1:$M$4972,10,FALSE)</f>
        <v>#N/A</v>
      </c>
      <c r="J1661" s="58" t="e">
        <f>VLOOKUP($A1661,EVID_OSEVU!$A$1:$M$4972,11,FALSE)</f>
        <v>#N/A</v>
      </c>
      <c r="K1661" s="33"/>
      <c r="L1661" s="45" t="e">
        <f>VLOOKUP(EVID_PASTVY!H1661,KATEGORIE_ZVIRAT!$B$2:$M$31,6,FALSE)*K1661</f>
        <v>#N/A</v>
      </c>
      <c r="M1661" s="33">
        <v>24</v>
      </c>
      <c r="N1661" s="45" t="e">
        <f>VLOOKUP(EVID_PASTVY!$H1661,KATEGORIE_ZVIRAT!$B$2:$M$31,8,FALSE)</f>
        <v>#N/A</v>
      </c>
      <c r="O1661" s="45" t="e">
        <f>VLOOKUP(EVID_PASTVY!$H1661,KATEGORIE_ZVIRAT!$B$2:$M$31,9,FALSE)</f>
        <v>#N/A</v>
      </c>
      <c r="P1661" s="54" t="e">
        <f>VLOOKUP(EVID_PASTVY!$H1661,KATEGORIE_ZVIRAT!$B$2:$M$31,7,FALSE)*L1661/1000*M1661/24*(F1661-E1661+1)/J1661</f>
        <v>#N/A</v>
      </c>
      <c r="Q1661" s="52" t="e">
        <f>VLOOKUP(EVID_PASTVY!$H1661,KATEGORIE_ZVIRAT!$B$2:$M$31,10,FALSE)*P1661*10</f>
        <v>#N/A</v>
      </c>
      <c r="R1661" s="52" t="e">
        <f>VLOOKUP(EVID_PASTVY!$H1661,KATEGORIE_ZVIRAT!$B$2:$M$31,11,FALSE)*P1661*10</f>
        <v>#N/A</v>
      </c>
      <c r="S1661" s="52" t="e">
        <f>VLOOKUP(EVID_PASTVY!$H1661,KATEGORIE_ZVIRAT!$B$2:$M$31,12,FALSE)*P1661*10</f>
        <v>#N/A</v>
      </c>
    </row>
    <row r="1662" spans="1:19" x14ac:dyDescent="0.2">
      <c r="A1662" s="32"/>
      <c r="B1662" s="37" t="e">
        <f>VLOOKUP($A1662,EVID_OSEVU!$A$1:$M$4972,2,FALSE)</f>
        <v>#N/A</v>
      </c>
      <c r="C1662" s="37" t="e">
        <f>VLOOKUP($A1662,EVID_OSEVU!$A$1:$M$4972,3,FALSE)</f>
        <v>#N/A</v>
      </c>
      <c r="D1662" s="45" t="e">
        <f>VLOOKUP($A1662,EVID_OSEVU!$A$1:$M$4972,4,FALSE)</f>
        <v>#N/A</v>
      </c>
      <c r="E1662" s="35"/>
      <c r="F1662" s="53"/>
      <c r="G1662" s="32"/>
      <c r="H1662" s="45" t="e">
        <f>VLOOKUP(G1662,Export7[#All],2,FALSE)</f>
        <v>#N/A</v>
      </c>
      <c r="I1662" s="45" t="e">
        <f>VLOOKUP($A1662,EVID_OSEVU!$A$1:$M$4972,10,FALSE)</f>
        <v>#N/A</v>
      </c>
      <c r="J1662" s="58" t="e">
        <f>VLOOKUP($A1662,EVID_OSEVU!$A$1:$M$4972,11,FALSE)</f>
        <v>#N/A</v>
      </c>
      <c r="K1662" s="33"/>
      <c r="L1662" s="45" t="e">
        <f>VLOOKUP(EVID_PASTVY!H1662,KATEGORIE_ZVIRAT!$B$2:$M$31,6,FALSE)*K1662</f>
        <v>#N/A</v>
      </c>
      <c r="M1662" s="33">
        <v>24</v>
      </c>
      <c r="N1662" s="45" t="e">
        <f>VLOOKUP(EVID_PASTVY!$H1662,KATEGORIE_ZVIRAT!$B$2:$M$31,8,FALSE)</f>
        <v>#N/A</v>
      </c>
      <c r="O1662" s="45" t="e">
        <f>VLOOKUP(EVID_PASTVY!$H1662,KATEGORIE_ZVIRAT!$B$2:$M$31,9,FALSE)</f>
        <v>#N/A</v>
      </c>
      <c r="P1662" s="54" t="e">
        <f>VLOOKUP(EVID_PASTVY!$H1662,KATEGORIE_ZVIRAT!$B$2:$M$31,7,FALSE)*L1662/1000*M1662/24*(F1662-E1662+1)/J1662</f>
        <v>#N/A</v>
      </c>
      <c r="Q1662" s="52" t="e">
        <f>VLOOKUP(EVID_PASTVY!$H1662,KATEGORIE_ZVIRAT!$B$2:$M$31,10,FALSE)*P1662*10</f>
        <v>#N/A</v>
      </c>
      <c r="R1662" s="52" t="e">
        <f>VLOOKUP(EVID_PASTVY!$H1662,KATEGORIE_ZVIRAT!$B$2:$M$31,11,FALSE)*P1662*10</f>
        <v>#N/A</v>
      </c>
      <c r="S1662" s="52" t="e">
        <f>VLOOKUP(EVID_PASTVY!$H1662,KATEGORIE_ZVIRAT!$B$2:$M$31,12,FALSE)*P1662*10</f>
        <v>#N/A</v>
      </c>
    </row>
    <row r="1663" spans="1:19" x14ac:dyDescent="0.2">
      <c r="A1663" s="32"/>
      <c r="B1663" s="37" t="e">
        <f>VLOOKUP($A1663,EVID_OSEVU!$A$1:$M$4972,2,FALSE)</f>
        <v>#N/A</v>
      </c>
      <c r="C1663" s="37" t="e">
        <f>VLOOKUP($A1663,EVID_OSEVU!$A$1:$M$4972,3,FALSE)</f>
        <v>#N/A</v>
      </c>
      <c r="D1663" s="45" t="e">
        <f>VLOOKUP($A1663,EVID_OSEVU!$A$1:$M$4972,4,FALSE)</f>
        <v>#N/A</v>
      </c>
      <c r="E1663" s="35"/>
      <c r="F1663" s="53"/>
      <c r="G1663" s="32"/>
      <c r="H1663" s="45" t="e">
        <f>VLOOKUP(G1663,Export7[#All],2,FALSE)</f>
        <v>#N/A</v>
      </c>
      <c r="I1663" s="45" t="e">
        <f>VLOOKUP($A1663,EVID_OSEVU!$A$1:$M$4972,10,FALSE)</f>
        <v>#N/A</v>
      </c>
      <c r="J1663" s="58" t="e">
        <f>VLOOKUP($A1663,EVID_OSEVU!$A$1:$M$4972,11,FALSE)</f>
        <v>#N/A</v>
      </c>
      <c r="K1663" s="33"/>
      <c r="L1663" s="45" t="e">
        <f>VLOOKUP(EVID_PASTVY!H1663,KATEGORIE_ZVIRAT!$B$2:$M$31,6,FALSE)*K1663</f>
        <v>#N/A</v>
      </c>
      <c r="M1663" s="33">
        <v>24</v>
      </c>
      <c r="N1663" s="45" t="e">
        <f>VLOOKUP(EVID_PASTVY!$H1663,KATEGORIE_ZVIRAT!$B$2:$M$31,8,FALSE)</f>
        <v>#N/A</v>
      </c>
      <c r="O1663" s="45" t="e">
        <f>VLOOKUP(EVID_PASTVY!$H1663,KATEGORIE_ZVIRAT!$B$2:$M$31,9,FALSE)</f>
        <v>#N/A</v>
      </c>
      <c r="P1663" s="54" t="e">
        <f>VLOOKUP(EVID_PASTVY!$H1663,KATEGORIE_ZVIRAT!$B$2:$M$31,7,FALSE)*L1663/1000*M1663/24*(F1663-E1663+1)/J1663</f>
        <v>#N/A</v>
      </c>
      <c r="Q1663" s="52" t="e">
        <f>VLOOKUP(EVID_PASTVY!$H1663,KATEGORIE_ZVIRAT!$B$2:$M$31,10,FALSE)*P1663*10</f>
        <v>#N/A</v>
      </c>
      <c r="R1663" s="52" t="e">
        <f>VLOOKUP(EVID_PASTVY!$H1663,KATEGORIE_ZVIRAT!$B$2:$M$31,11,FALSE)*P1663*10</f>
        <v>#N/A</v>
      </c>
      <c r="S1663" s="52" t="e">
        <f>VLOOKUP(EVID_PASTVY!$H1663,KATEGORIE_ZVIRAT!$B$2:$M$31,12,FALSE)*P1663*10</f>
        <v>#N/A</v>
      </c>
    </row>
    <row r="1664" spans="1:19" x14ac:dyDescent="0.2">
      <c r="A1664" s="32"/>
      <c r="B1664" s="37" t="e">
        <f>VLOOKUP($A1664,EVID_OSEVU!$A$1:$M$4972,2,FALSE)</f>
        <v>#N/A</v>
      </c>
      <c r="C1664" s="37" t="e">
        <f>VLOOKUP($A1664,EVID_OSEVU!$A$1:$M$4972,3,FALSE)</f>
        <v>#N/A</v>
      </c>
      <c r="D1664" s="45" t="e">
        <f>VLOOKUP($A1664,EVID_OSEVU!$A$1:$M$4972,4,FALSE)</f>
        <v>#N/A</v>
      </c>
      <c r="E1664" s="35"/>
      <c r="F1664" s="53"/>
      <c r="G1664" s="32"/>
      <c r="H1664" s="45" t="e">
        <f>VLOOKUP(G1664,Export7[#All],2,FALSE)</f>
        <v>#N/A</v>
      </c>
      <c r="I1664" s="45" t="e">
        <f>VLOOKUP($A1664,EVID_OSEVU!$A$1:$M$4972,10,FALSE)</f>
        <v>#N/A</v>
      </c>
      <c r="J1664" s="58" t="e">
        <f>VLOOKUP($A1664,EVID_OSEVU!$A$1:$M$4972,11,FALSE)</f>
        <v>#N/A</v>
      </c>
      <c r="K1664" s="33"/>
      <c r="L1664" s="45" t="e">
        <f>VLOOKUP(EVID_PASTVY!H1664,KATEGORIE_ZVIRAT!$B$2:$M$31,6,FALSE)*K1664</f>
        <v>#N/A</v>
      </c>
      <c r="M1664" s="33">
        <v>24</v>
      </c>
      <c r="N1664" s="45" t="e">
        <f>VLOOKUP(EVID_PASTVY!$H1664,KATEGORIE_ZVIRAT!$B$2:$M$31,8,FALSE)</f>
        <v>#N/A</v>
      </c>
      <c r="O1664" s="45" t="e">
        <f>VLOOKUP(EVID_PASTVY!$H1664,KATEGORIE_ZVIRAT!$B$2:$M$31,9,FALSE)</f>
        <v>#N/A</v>
      </c>
      <c r="P1664" s="54" t="e">
        <f>VLOOKUP(EVID_PASTVY!$H1664,KATEGORIE_ZVIRAT!$B$2:$M$31,7,FALSE)*L1664/1000*M1664/24*(F1664-E1664+1)/J1664</f>
        <v>#N/A</v>
      </c>
      <c r="Q1664" s="52" t="e">
        <f>VLOOKUP(EVID_PASTVY!$H1664,KATEGORIE_ZVIRAT!$B$2:$M$31,10,FALSE)*P1664*10</f>
        <v>#N/A</v>
      </c>
      <c r="R1664" s="52" t="e">
        <f>VLOOKUP(EVID_PASTVY!$H1664,KATEGORIE_ZVIRAT!$B$2:$M$31,11,FALSE)*P1664*10</f>
        <v>#N/A</v>
      </c>
      <c r="S1664" s="52" t="e">
        <f>VLOOKUP(EVID_PASTVY!$H1664,KATEGORIE_ZVIRAT!$B$2:$M$31,12,FALSE)*P1664*10</f>
        <v>#N/A</v>
      </c>
    </row>
    <row r="1665" spans="1:19" x14ac:dyDescent="0.2">
      <c r="A1665" s="32"/>
      <c r="B1665" s="37" t="e">
        <f>VLOOKUP($A1665,EVID_OSEVU!$A$1:$M$4972,2,FALSE)</f>
        <v>#N/A</v>
      </c>
      <c r="C1665" s="37" t="e">
        <f>VLOOKUP($A1665,EVID_OSEVU!$A$1:$M$4972,3,FALSE)</f>
        <v>#N/A</v>
      </c>
      <c r="D1665" s="45" t="e">
        <f>VLOOKUP($A1665,EVID_OSEVU!$A$1:$M$4972,4,FALSE)</f>
        <v>#N/A</v>
      </c>
      <c r="E1665" s="35"/>
      <c r="F1665" s="53"/>
      <c r="G1665" s="32"/>
      <c r="H1665" s="45" t="e">
        <f>VLOOKUP(G1665,Export7[#All],2,FALSE)</f>
        <v>#N/A</v>
      </c>
      <c r="I1665" s="45" t="e">
        <f>VLOOKUP($A1665,EVID_OSEVU!$A$1:$M$4972,10,FALSE)</f>
        <v>#N/A</v>
      </c>
      <c r="J1665" s="58" t="e">
        <f>VLOOKUP($A1665,EVID_OSEVU!$A$1:$M$4972,11,FALSE)</f>
        <v>#N/A</v>
      </c>
      <c r="K1665" s="33"/>
      <c r="L1665" s="45" t="e">
        <f>VLOOKUP(EVID_PASTVY!H1665,KATEGORIE_ZVIRAT!$B$2:$M$31,6,FALSE)*K1665</f>
        <v>#N/A</v>
      </c>
      <c r="M1665" s="33">
        <v>24</v>
      </c>
      <c r="N1665" s="45" t="e">
        <f>VLOOKUP(EVID_PASTVY!$H1665,KATEGORIE_ZVIRAT!$B$2:$M$31,8,FALSE)</f>
        <v>#N/A</v>
      </c>
      <c r="O1665" s="45" t="e">
        <f>VLOOKUP(EVID_PASTVY!$H1665,KATEGORIE_ZVIRAT!$B$2:$M$31,9,FALSE)</f>
        <v>#N/A</v>
      </c>
      <c r="P1665" s="54" t="e">
        <f>VLOOKUP(EVID_PASTVY!$H1665,KATEGORIE_ZVIRAT!$B$2:$M$31,7,FALSE)*L1665/1000*M1665/24*(F1665-E1665+1)/J1665</f>
        <v>#N/A</v>
      </c>
      <c r="Q1665" s="52" t="e">
        <f>VLOOKUP(EVID_PASTVY!$H1665,KATEGORIE_ZVIRAT!$B$2:$M$31,10,FALSE)*P1665*10</f>
        <v>#N/A</v>
      </c>
      <c r="R1665" s="52" t="e">
        <f>VLOOKUP(EVID_PASTVY!$H1665,KATEGORIE_ZVIRAT!$B$2:$M$31,11,FALSE)*P1665*10</f>
        <v>#N/A</v>
      </c>
      <c r="S1665" s="52" t="e">
        <f>VLOOKUP(EVID_PASTVY!$H1665,KATEGORIE_ZVIRAT!$B$2:$M$31,12,FALSE)*P1665*10</f>
        <v>#N/A</v>
      </c>
    </row>
    <row r="1666" spans="1:19" x14ac:dyDescent="0.2">
      <c r="A1666" s="32"/>
      <c r="B1666" s="37" t="e">
        <f>VLOOKUP($A1666,EVID_OSEVU!$A$1:$M$4972,2,FALSE)</f>
        <v>#N/A</v>
      </c>
      <c r="C1666" s="37" t="e">
        <f>VLOOKUP($A1666,EVID_OSEVU!$A$1:$M$4972,3,FALSE)</f>
        <v>#N/A</v>
      </c>
      <c r="D1666" s="45" t="e">
        <f>VLOOKUP($A1666,EVID_OSEVU!$A$1:$M$4972,4,FALSE)</f>
        <v>#N/A</v>
      </c>
      <c r="E1666" s="35"/>
      <c r="F1666" s="53"/>
      <c r="G1666" s="32"/>
      <c r="H1666" s="45" t="e">
        <f>VLOOKUP(G1666,Export7[#All],2,FALSE)</f>
        <v>#N/A</v>
      </c>
      <c r="I1666" s="45" t="e">
        <f>VLOOKUP($A1666,EVID_OSEVU!$A$1:$M$4972,10,FALSE)</f>
        <v>#N/A</v>
      </c>
      <c r="J1666" s="58" t="e">
        <f>VLOOKUP($A1666,EVID_OSEVU!$A$1:$M$4972,11,FALSE)</f>
        <v>#N/A</v>
      </c>
      <c r="K1666" s="33"/>
      <c r="L1666" s="45" t="e">
        <f>VLOOKUP(EVID_PASTVY!H1666,KATEGORIE_ZVIRAT!$B$2:$M$31,6,FALSE)*K1666</f>
        <v>#N/A</v>
      </c>
      <c r="M1666" s="33">
        <v>24</v>
      </c>
      <c r="N1666" s="45" t="e">
        <f>VLOOKUP(EVID_PASTVY!$H1666,KATEGORIE_ZVIRAT!$B$2:$M$31,8,FALSE)</f>
        <v>#N/A</v>
      </c>
      <c r="O1666" s="45" t="e">
        <f>VLOOKUP(EVID_PASTVY!$H1666,KATEGORIE_ZVIRAT!$B$2:$M$31,9,FALSE)</f>
        <v>#N/A</v>
      </c>
      <c r="P1666" s="54" t="e">
        <f>VLOOKUP(EVID_PASTVY!$H1666,KATEGORIE_ZVIRAT!$B$2:$M$31,7,FALSE)*L1666/1000*M1666/24*(F1666-E1666+1)/J1666</f>
        <v>#N/A</v>
      </c>
      <c r="Q1666" s="52" t="e">
        <f>VLOOKUP(EVID_PASTVY!$H1666,KATEGORIE_ZVIRAT!$B$2:$M$31,10,FALSE)*P1666*10</f>
        <v>#N/A</v>
      </c>
      <c r="R1666" s="52" t="e">
        <f>VLOOKUP(EVID_PASTVY!$H1666,KATEGORIE_ZVIRAT!$B$2:$M$31,11,FALSE)*P1666*10</f>
        <v>#N/A</v>
      </c>
      <c r="S1666" s="52" t="e">
        <f>VLOOKUP(EVID_PASTVY!$H1666,KATEGORIE_ZVIRAT!$B$2:$M$31,12,FALSE)*P1666*10</f>
        <v>#N/A</v>
      </c>
    </row>
    <row r="1667" spans="1:19" x14ac:dyDescent="0.2">
      <c r="A1667" s="32"/>
      <c r="B1667" s="37" t="e">
        <f>VLOOKUP($A1667,EVID_OSEVU!$A$1:$M$4972,2,FALSE)</f>
        <v>#N/A</v>
      </c>
      <c r="C1667" s="37" t="e">
        <f>VLOOKUP($A1667,EVID_OSEVU!$A$1:$M$4972,3,FALSE)</f>
        <v>#N/A</v>
      </c>
      <c r="D1667" s="45" t="e">
        <f>VLOOKUP($A1667,EVID_OSEVU!$A$1:$M$4972,4,FALSE)</f>
        <v>#N/A</v>
      </c>
      <c r="E1667" s="35"/>
      <c r="F1667" s="53"/>
      <c r="G1667" s="32"/>
      <c r="H1667" s="45" t="e">
        <f>VLOOKUP(G1667,Export7[#All],2,FALSE)</f>
        <v>#N/A</v>
      </c>
      <c r="I1667" s="45" t="e">
        <f>VLOOKUP($A1667,EVID_OSEVU!$A$1:$M$4972,10,FALSE)</f>
        <v>#N/A</v>
      </c>
      <c r="J1667" s="58" t="e">
        <f>VLOOKUP($A1667,EVID_OSEVU!$A$1:$M$4972,11,FALSE)</f>
        <v>#N/A</v>
      </c>
      <c r="K1667" s="33"/>
      <c r="L1667" s="45" t="e">
        <f>VLOOKUP(EVID_PASTVY!H1667,KATEGORIE_ZVIRAT!$B$2:$M$31,6,FALSE)*K1667</f>
        <v>#N/A</v>
      </c>
      <c r="M1667" s="33">
        <v>24</v>
      </c>
      <c r="N1667" s="45" t="e">
        <f>VLOOKUP(EVID_PASTVY!$H1667,KATEGORIE_ZVIRAT!$B$2:$M$31,8,FALSE)</f>
        <v>#N/A</v>
      </c>
      <c r="O1667" s="45" t="e">
        <f>VLOOKUP(EVID_PASTVY!$H1667,KATEGORIE_ZVIRAT!$B$2:$M$31,9,FALSE)</f>
        <v>#N/A</v>
      </c>
      <c r="P1667" s="54" t="e">
        <f>VLOOKUP(EVID_PASTVY!$H1667,KATEGORIE_ZVIRAT!$B$2:$M$31,7,FALSE)*L1667/1000*M1667/24*(F1667-E1667+1)/J1667</f>
        <v>#N/A</v>
      </c>
      <c r="Q1667" s="52" t="e">
        <f>VLOOKUP(EVID_PASTVY!$H1667,KATEGORIE_ZVIRAT!$B$2:$M$31,10,FALSE)*P1667*10</f>
        <v>#N/A</v>
      </c>
      <c r="R1667" s="52" t="e">
        <f>VLOOKUP(EVID_PASTVY!$H1667,KATEGORIE_ZVIRAT!$B$2:$M$31,11,FALSE)*P1667*10</f>
        <v>#N/A</v>
      </c>
      <c r="S1667" s="52" t="e">
        <f>VLOOKUP(EVID_PASTVY!$H1667,KATEGORIE_ZVIRAT!$B$2:$M$31,12,FALSE)*P1667*10</f>
        <v>#N/A</v>
      </c>
    </row>
    <row r="1668" spans="1:19" x14ac:dyDescent="0.2">
      <c r="A1668" s="32"/>
      <c r="B1668" s="37" t="e">
        <f>VLOOKUP($A1668,EVID_OSEVU!$A$1:$M$4972,2,FALSE)</f>
        <v>#N/A</v>
      </c>
      <c r="C1668" s="37" t="e">
        <f>VLOOKUP($A1668,EVID_OSEVU!$A$1:$M$4972,3,FALSE)</f>
        <v>#N/A</v>
      </c>
      <c r="D1668" s="45" t="e">
        <f>VLOOKUP($A1668,EVID_OSEVU!$A$1:$M$4972,4,FALSE)</f>
        <v>#N/A</v>
      </c>
      <c r="E1668" s="35"/>
      <c r="F1668" s="53"/>
      <c r="G1668" s="32"/>
      <c r="H1668" s="45" t="e">
        <f>VLOOKUP(G1668,Export7[#All],2,FALSE)</f>
        <v>#N/A</v>
      </c>
      <c r="I1668" s="45" t="e">
        <f>VLOOKUP($A1668,EVID_OSEVU!$A$1:$M$4972,10,FALSE)</f>
        <v>#N/A</v>
      </c>
      <c r="J1668" s="58" t="e">
        <f>VLOOKUP($A1668,EVID_OSEVU!$A$1:$M$4972,11,FALSE)</f>
        <v>#N/A</v>
      </c>
      <c r="K1668" s="33"/>
      <c r="L1668" s="45" t="e">
        <f>VLOOKUP(EVID_PASTVY!H1668,KATEGORIE_ZVIRAT!$B$2:$M$31,6,FALSE)*K1668</f>
        <v>#N/A</v>
      </c>
      <c r="M1668" s="33">
        <v>24</v>
      </c>
      <c r="N1668" s="45" t="e">
        <f>VLOOKUP(EVID_PASTVY!$H1668,KATEGORIE_ZVIRAT!$B$2:$M$31,8,FALSE)</f>
        <v>#N/A</v>
      </c>
      <c r="O1668" s="45" t="e">
        <f>VLOOKUP(EVID_PASTVY!$H1668,KATEGORIE_ZVIRAT!$B$2:$M$31,9,FALSE)</f>
        <v>#N/A</v>
      </c>
      <c r="P1668" s="54" t="e">
        <f>VLOOKUP(EVID_PASTVY!$H1668,KATEGORIE_ZVIRAT!$B$2:$M$31,7,FALSE)*L1668/1000*M1668/24*(F1668-E1668+1)/J1668</f>
        <v>#N/A</v>
      </c>
      <c r="Q1668" s="52" t="e">
        <f>VLOOKUP(EVID_PASTVY!$H1668,KATEGORIE_ZVIRAT!$B$2:$M$31,10,FALSE)*P1668*10</f>
        <v>#N/A</v>
      </c>
      <c r="R1668" s="52" t="e">
        <f>VLOOKUP(EVID_PASTVY!$H1668,KATEGORIE_ZVIRAT!$B$2:$M$31,11,FALSE)*P1668*10</f>
        <v>#N/A</v>
      </c>
      <c r="S1668" s="52" t="e">
        <f>VLOOKUP(EVID_PASTVY!$H1668,KATEGORIE_ZVIRAT!$B$2:$M$31,12,FALSE)*P1668*10</f>
        <v>#N/A</v>
      </c>
    </row>
    <row r="1669" spans="1:19" x14ac:dyDescent="0.2">
      <c r="A1669" s="32"/>
      <c r="B1669" s="37" t="e">
        <f>VLOOKUP($A1669,EVID_OSEVU!$A$1:$M$4972,2,FALSE)</f>
        <v>#N/A</v>
      </c>
      <c r="C1669" s="37" t="e">
        <f>VLOOKUP($A1669,EVID_OSEVU!$A$1:$M$4972,3,FALSE)</f>
        <v>#N/A</v>
      </c>
      <c r="D1669" s="45" t="e">
        <f>VLOOKUP($A1669,EVID_OSEVU!$A$1:$M$4972,4,FALSE)</f>
        <v>#N/A</v>
      </c>
      <c r="E1669" s="35"/>
      <c r="F1669" s="53"/>
      <c r="G1669" s="32"/>
      <c r="H1669" s="45" t="e">
        <f>VLOOKUP(G1669,Export7[#All],2,FALSE)</f>
        <v>#N/A</v>
      </c>
      <c r="I1669" s="45" t="e">
        <f>VLOOKUP($A1669,EVID_OSEVU!$A$1:$M$4972,10,FALSE)</f>
        <v>#N/A</v>
      </c>
      <c r="J1669" s="58" t="e">
        <f>VLOOKUP($A1669,EVID_OSEVU!$A$1:$M$4972,11,FALSE)</f>
        <v>#N/A</v>
      </c>
      <c r="K1669" s="33"/>
      <c r="L1669" s="45" t="e">
        <f>VLOOKUP(EVID_PASTVY!H1669,KATEGORIE_ZVIRAT!$B$2:$M$31,6,FALSE)*K1669</f>
        <v>#N/A</v>
      </c>
      <c r="M1669" s="33">
        <v>24</v>
      </c>
      <c r="N1669" s="45" t="e">
        <f>VLOOKUP(EVID_PASTVY!$H1669,KATEGORIE_ZVIRAT!$B$2:$M$31,8,FALSE)</f>
        <v>#N/A</v>
      </c>
      <c r="O1669" s="45" t="e">
        <f>VLOOKUP(EVID_PASTVY!$H1669,KATEGORIE_ZVIRAT!$B$2:$M$31,9,FALSE)</f>
        <v>#N/A</v>
      </c>
      <c r="P1669" s="54" t="e">
        <f>VLOOKUP(EVID_PASTVY!$H1669,KATEGORIE_ZVIRAT!$B$2:$M$31,7,FALSE)*L1669/1000*M1669/24*(F1669-E1669+1)/J1669</f>
        <v>#N/A</v>
      </c>
      <c r="Q1669" s="52" t="e">
        <f>VLOOKUP(EVID_PASTVY!$H1669,KATEGORIE_ZVIRAT!$B$2:$M$31,10,FALSE)*P1669*10</f>
        <v>#N/A</v>
      </c>
      <c r="R1669" s="52" t="e">
        <f>VLOOKUP(EVID_PASTVY!$H1669,KATEGORIE_ZVIRAT!$B$2:$M$31,11,FALSE)*P1669*10</f>
        <v>#N/A</v>
      </c>
      <c r="S1669" s="52" t="e">
        <f>VLOOKUP(EVID_PASTVY!$H1669,KATEGORIE_ZVIRAT!$B$2:$M$31,12,FALSE)*P1669*10</f>
        <v>#N/A</v>
      </c>
    </row>
    <row r="1670" spans="1:19" x14ac:dyDescent="0.2">
      <c r="A1670" s="32"/>
      <c r="B1670" s="37" t="e">
        <f>VLOOKUP($A1670,EVID_OSEVU!$A$1:$M$4972,2,FALSE)</f>
        <v>#N/A</v>
      </c>
      <c r="C1670" s="37" t="e">
        <f>VLOOKUP($A1670,EVID_OSEVU!$A$1:$M$4972,3,FALSE)</f>
        <v>#N/A</v>
      </c>
      <c r="D1670" s="45" t="e">
        <f>VLOOKUP($A1670,EVID_OSEVU!$A$1:$M$4972,4,FALSE)</f>
        <v>#N/A</v>
      </c>
      <c r="E1670" s="35"/>
      <c r="F1670" s="53"/>
      <c r="G1670" s="32"/>
      <c r="H1670" s="45" t="e">
        <f>VLOOKUP(G1670,Export7[#All],2,FALSE)</f>
        <v>#N/A</v>
      </c>
      <c r="I1670" s="45" t="e">
        <f>VLOOKUP($A1670,EVID_OSEVU!$A$1:$M$4972,10,FALSE)</f>
        <v>#N/A</v>
      </c>
      <c r="J1670" s="58" t="e">
        <f>VLOOKUP($A1670,EVID_OSEVU!$A$1:$M$4972,11,FALSE)</f>
        <v>#N/A</v>
      </c>
      <c r="K1670" s="33"/>
      <c r="L1670" s="45" t="e">
        <f>VLOOKUP(EVID_PASTVY!H1670,KATEGORIE_ZVIRAT!$B$2:$M$31,6,FALSE)*K1670</f>
        <v>#N/A</v>
      </c>
      <c r="M1670" s="33">
        <v>24</v>
      </c>
      <c r="N1670" s="45" t="e">
        <f>VLOOKUP(EVID_PASTVY!$H1670,KATEGORIE_ZVIRAT!$B$2:$M$31,8,FALSE)</f>
        <v>#N/A</v>
      </c>
      <c r="O1670" s="45" t="e">
        <f>VLOOKUP(EVID_PASTVY!$H1670,KATEGORIE_ZVIRAT!$B$2:$M$31,9,FALSE)</f>
        <v>#N/A</v>
      </c>
      <c r="P1670" s="54" t="e">
        <f>VLOOKUP(EVID_PASTVY!$H1670,KATEGORIE_ZVIRAT!$B$2:$M$31,7,FALSE)*L1670/1000*M1670/24*(F1670-E1670+1)/J1670</f>
        <v>#N/A</v>
      </c>
      <c r="Q1670" s="52" t="e">
        <f>VLOOKUP(EVID_PASTVY!$H1670,KATEGORIE_ZVIRAT!$B$2:$M$31,10,FALSE)*P1670*10</f>
        <v>#N/A</v>
      </c>
      <c r="R1670" s="52" t="e">
        <f>VLOOKUP(EVID_PASTVY!$H1670,KATEGORIE_ZVIRAT!$B$2:$M$31,11,FALSE)*P1670*10</f>
        <v>#N/A</v>
      </c>
      <c r="S1670" s="52" t="e">
        <f>VLOOKUP(EVID_PASTVY!$H1670,KATEGORIE_ZVIRAT!$B$2:$M$31,12,FALSE)*P1670*10</f>
        <v>#N/A</v>
      </c>
    </row>
    <row r="1671" spans="1:19" x14ac:dyDescent="0.2">
      <c r="A1671" s="32"/>
      <c r="B1671" s="37" t="e">
        <f>VLOOKUP($A1671,EVID_OSEVU!$A$1:$M$4972,2,FALSE)</f>
        <v>#N/A</v>
      </c>
      <c r="C1671" s="37" t="e">
        <f>VLOOKUP($A1671,EVID_OSEVU!$A$1:$M$4972,3,FALSE)</f>
        <v>#N/A</v>
      </c>
      <c r="D1671" s="45" t="e">
        <f>VLOOKUP($A1671,EVID_OSEVU!$A$1:$M$4972,4,FALSE)</f>
        <v>#N/A</v>
      </c>
      <c r="E1671" s="35"/>
      <c r="F1671" s="53"/>
      <c r="G1671" s="32"/>
      <c r="H1671" s="45" t="e">
        <f>VLOOKUP(G1671,Export7[#All],2,FALSE)</f>
        <v>#N/A</v>
      </c>
      <c r="I1671" s="45" t="e">
        <f>VLOOKUP($A1671,EVID_OSEVU!$A$1:$M$4972,10,FALSE)</f>
        <v>#N/A</v>
      </c>
      <c r="J1671" s="58" t="e">
        <f>VLOOKUP($A1671,EVID_OSEVU!$A$1:$M$4972,11,FALSE)</f>
        <v>#N/A</v>
      </c>
      <c r="K1671" s="33"/>
      <c r="L1671" s="45" t="e">
        <f>VLOOKUP(EVID_PASTVY!H1671,KATEGORIE_ZVIRAT!$B$2:$M$31,6,FALSE)*K1671</f>
        <v>#N/A</v>
      </c>
      <c r="M1671" s="33">
        <v>24</v>
      </c>
      <c r="N1671" s="45" t="e">
        <f>VLOOKUP(EVID_PASTVY!$H1671,KATEGORIE_ZVIRAT!$B$2:$M$31,8,FALSE)</f>
        <v>#N/A</v>
      </c>
      <c r="O1671" s="45" t="e">
        <f>VLOOKUP(EVID_PASTVY!$H1671,KATEGORIE_ZVIRAT!$B$2:$M$31,9,FALSE)</f>
        <v>#N/A</v>
      </c>
      <c r="P1671" s="54" t="e">
        <f>VLOOKUP(EVID_PASTVY!$H1671,KATEGORIE_ZVIRAT!$B$2:$M$31,7,FALSE)*L1671/1000*M1671/24*(F1671-E1671+1)/J1671</f>
        <v>#N/A</v>
      </c>
      <c r="Q1671" s="52" t="e">
        <f>VLOOKUP(EVID_PASTVY!$H1671,KATEGORIE_ZVIRAT!$B$2:$M$31,10,FALSE)*P1671*10</f>
        <v>#N/A</v>
      </c>
      <c r="R1671" s="52" t="e">
        <f>VLOOKUP(EVID_PASTVY!$H1671,KATEGORIE_ZVIRAT!$B$2:$M$31,11,FALSE)*P1671*10</f>
        <v>#N/A</v>
      </c>
      <c r="S1671" s="52" t="e">
        <f>VLOOKUP(EVID_PASTVY!$H1671,KATEGORIE_ZVIRAT!$B$2:$M$31,12,FALSE)*P1671*10</f>
        <v>#N/A</v>
      </c>
    </row>
    <row r="1672" spans="1:19" x14ac:dyDescent="0.2">
      <c r="A1672" s="32"/>
      <c r="B1672" s="37" t="e">
        <f>VLOOKUP($A1672,EVID_OSEVU!$A$1:$M$4972,2,FALSE)</f>
        <v>#N/A</v>
      </c>
      <c r="C1672" s="37" t="e">
        <f>VLOOKUP($A1672,EVID_OSEVU!$A$1:$M$4972,3,FALSE)</f>
        <v>#N/A</v>
      </c>
      <c r="D1672" s="45" t="e">
        <f>VLOOKUP($A1672,EVID_OSEVU!$A$1:$M$4972,4,FALSE)</f>
        <v>#N/A</v>
      </c>
      <c r="E1672" s="35"/>
      <c r="F1672" s="53"/>
      <c r="G1672" s="32"/>
      <c r="H1672" s="45" t="e">
        <f>VLOOKUP(G1672,Export7[#All],2,FALSE)</f>
        <v>#N/A</v>
      </c>
      <c r="I1672" s="45" t="e">
        <f>VLOOKUP($A1672,EVID_OSEVU!$A$1:$M$4972,10,FALSE)</f>
        <v>#N/A</v>
      </c>
      <c r="J1672" s="58" t="e">
        <f>VLOOKUP($A1672,EVID_OSEVU!$A$1:$M$4972,11,FALSE)</f>
        <v>#N/A</v>
      </c>
      <c r="K1672" s="33"/>
      <c r="L1672" s="45" t="e">
        <f>VLOOKUP(EVID_PASTVY!H1672,KATEGORIE_ZVIRAT!$B$2:$M$31,6,FALSE)*K1672</f>
        <v>#N/A</v>
      </c>
      <c r="M1672" s="33">
        <v>24</v>
      </c>
      <c r="N1672" s="45" t="e">
        <f>VLOOKUP(EVID_PASTVY!$H1672,KATEGORIE_ZVIRAT!$B$2:$M$31,8,FALSE)</f>
        <v>#N/A</v>
      </c>
      <c r="O1672" s="45" t="e">
        <f>VLOOKUP(EVID_PASTVY!$H1672,KATEGORIE_ZVIRAT!$B$2:$M$31,9,FALSE)</f>
        <v>#N/A</v>
      </c>
      <c r="P1672" s="54" t="e">
        <f>VLOOKUP(EVID_PASTVY!$H1672,KATEGORIE_ZVIRAT!$B$2:$M$31,7,FALSE)*L1672/1000*M1672/24*(F1672-E1672+1)/J1672</f>
        <v>#N/A</v>
      </c>
      <c r="Q1672" s="52" t="e">
        <f>VLOOKUP(EVID_PASTVY!$H1672,KATEGORIE_ZVIRAT!$B$2:$M$31,10,FALSE)*P1672*10</f>
        <v>#N/A</v>
      </c>
      <c r="R1672" s="52" t="e">
        <f>VLOOKUP(EVID_PASTVY!$H1672,KATEGORIE_ZVIRAT!$B$2:$M$31,11,FALSE)*P1672*10</f>
        <v>#N/A</v>
      </c>
      <c r="S1672" s="52" t="e">
        <f>VLOOKUP(EVID_PASTVY!$H1672,KATEGORIE_ZVIRAT!$B$2:$M$31,12,FALSE)*P1672*10</f>
        <v>#N/A</v>
      </c>
    </row>
    <row r="1673" spans="1:19" x14ac:dyDescent="0.2">
      <c r="A1673" s="32"/>
      <c r="B1673" s="37" t="e">
        <f>VLOOKUP($A1673,EVID_OSEVU!$A$1:$M$4972,2,FALSE)</f>
        <v>#N/A</v>
      </c>
      <c r="C1673" s="37" t="e">
        <f>VLOOKUP($A1673,EVID_OSEVU!$A$1:$M$4972,3,FALSE)</f>
        <v>#N/A</v>
      </c>
      <c r="D1673" s="45" t="e">
        <f>VLOOKUP($A1673,EVID_OSEVU!$A$1:$M$4972,4,FALSE)</f>
        <v>#N/A</v>
      </c>
      <c r="E1673" s="35"/>
      <c r="F1673" s="53"/>
      <c r="G1673" s="32"/>
      <c r="H1673" s="45" t="e">
        <f>VLOOKUP(G1673,Export7[#All],2,FALSE)</f>
        <v>#N/A</v>
      </c>
      <c r="I1673" s="45" t="e">
        <f>VLOOKUP($A1673,EVID_OSEVU!$A$1:$M$4972,10,FALSE)</f>
        <v>#N/A</v>
      </c>
      <c r="J1673" s="58" t="e">
        <f>VLOOKUP($A1673,EVID_OSEVU!$A$1:$M$4972,11,FALSE)</f>
        <v>#N/A</v>
      </c>
      <c r="K1673" s="33"/>
      <c r="L1673" s="45" t="e">
        <f>VLOOKUP(EVID_PASTVY!H1673,KATEGORIE_ZVIRAT!$B$2:$M$31,6,FALSE)*K1673</f>
        <v>#N/A</v>
      </c>
      <c r="M1673" s="33">
        <v>24</v>
      </c>
      <c r="N1673" s="45" t="e">
        <f>VLOOKUP(EVID_PASTVY!$H1673,KATEGORIE_ZVIRAT!$B$2:$M$31,8,FALSE)</f>
        <v>#N/A</v>
      </c>
      <c r="O1673" s="45" t="e">
        <f>VLOOKUP(EVID_PASTVY!$H1673,KATEGORIE_ZVIRAT!$B$2:$M$31,9,FALSE)</f>
        <v>#N/A</v>
      </c>
      <c r="P1673" s="54" t="e">
        <f>VLOOKUP(EVID_PASTVY!$H1673,KATEGORIE_ZVIRAT!$B$2:$M$31,7,FALSE)*L1673/1000*M1673/24*(F1673-E1673+1)/J1673</f>
        <v>#N/A</v>
      </c>
      <c r="Q1673" s="52" t="e">
        <f>VLOOKUP(EVID_PASTVY!$H1673,KATEGORIE_ZVIRAT!$B$2:$M$31,10,FALSE)*P1673*10</f>
        <v>#N/A</v>
      </c>
      <c r="R1673" s="52" t="e">
        <f>VLOOKUP(EVID_PASTVY!$H1673,KATEGORIE_ZVIRAT!$B$2:$M$31,11,FALSE)*P1673*10</f>
        <v>#N/A</v>
      </c>
      <c r="S1673" s="52" t="e">
        <f>VLOOKUP(EVID_PASTVY!$H1673,KATEGORIE_ZVIRAT!$B$2:$M$31,12,FALSE)*P1673*10</f>
        <v>#N/A</v>
      </c>
    </row>
    <row r="1674" spans="1:19" x14ac:dyDescent="0.2">
      <c r="A1674" s="32"/>
      <c r="B1674" s="37" t="e">
        <f>VLOOKUP($A1674,EVID_OSEVU!$A$1:$M$4972,2,FALSE)</f>
        <v>#N/A</v>
      </c>
      <c r="C1674" s="37" t="e">
        <f>VLOOKUP($A1674,EVID_OSEVU!$A$1:$M$4972,3,FALSE)</f>
        <v>#N/A</v>
      </c>
      <c r="D1674" s="45" t="e">
        <f>VLOOKUP($A1674,EVID_OSEVU!$A$1:$M$4972,4,FALSE)</f>
        <v>#N/A</v>
      </c>
      <c r="E1674" s="35"/>
      <c r="F1674" s="53"/>
      <c r="G1674" s="32"/>
      <c r="H1674" s="45" t="e">
        <f>VLOOKUP(G1674,Export7[#All],2,FALSE)</f>
        <v>#N/A</v>
      </c>
      <c r="I1674" s="45" t="e">
        <f>VLOOKUP($A1674,EVID_OSEVU!$A$1:$M$4972,10,FALSE)</f>
        <v>#N/A</v>
      </c>
      <c r="J1674" s="58" t="e">
        <f>VLOOKUP($A1674,EVID_OSEVU!$A$1:$M$4972,11,FALSE)</f>
        <v>#N/A</v>
      </c>
      <c r="K1674" s="33"/>
      <c r="L1674" s="45" t="e">
        <f>VLOOKUP(EVID_PASTVY!H1674,KATEGORIE_ZVIRAT!$B$2:$M$31,6,FALSE)*K1674</f>
        <v>#N/A</v>
      </c>
      <c r="M1674" s="33">
        <v>24</v>
      </c>
      <c r="N1674" s="45" t="e">
        <f>VLOOKUP(EVID_PASTVY!$H1674,KATEGORIE_ZVIRAT!$B$2:$M$31,8,FALSE)</f>
        <v>#N/A</v>
      </c>
      <c r="O1674" s="45" t="e">
        <f>VLOOKUP(EVID_PASTVY!$H1674,KATEGORIE_ZVIRAT!$B$2:$M$31,9,FALSE)</f>
        <v>#N/A</v>
      </c>
      <c r="P1674" s="54" t="e">
        <f>VLOOKUP(EVID_PASTVY!$H1674,KATEGORIE_ZVIRAT!$B$2:$M$31,7,FALSE)*L1674/1000*M1674/24*(F1674-E1674+1)/J1674</f>
        <v>#N/A</v>
      </c>
      <c r="Q1674" s="52" t="e">
        <f>VLOOKUP(EVID_PASTVY!$H1674,KATEGORIE_ZVIRAT!$B$2:$M$31,10,FALSE)*P1674*10</f>
        <v>#N/A</v>
      </c>
      <c r="R1674" s="52" t="e">
        <f>VLOOKUP(EVID_PASTVY!$H1674,KATEGORIE_ZVIRAT!$B$2:$M$31,11,FALSE)*P1674*10</f>
        <v>#N/A</v>
      </c>
      <c r="S1674" s="52" t="e">
        <f>VLOOKUP(EVID_PASTVY!$H1674,KATEGORIE_ZVIRAT!$B$2:$M$31,12,FALSE)*P1674*10</f>
        <v>#N/A</v>
      </c>
    </row>
    <row r="1675" spans="1:19" x14ac:dyDescent="0.2">
      <c r="A1675" s="32"/>
      <c r="B1675" s="37" t="e">
        <f>VLOOKUP($A1675,EVID_OSEVU!$A$1:$M$4972,2,FALSE)</f>
        <v>#N/A</v>
      </c>
      <c r="C1675" s="37" t="e">
        <f>VLOOKUP($A1675,EVID_OSEVU!$A$1:$M$4972,3,FALSE)</f>
        <v>#N/A</v>
      </c>
      <c r="D1675" s="45" t="e">
        <f>VLOOKUP($A1675,EVID_OSEVU!$A$1:$M$4972,4,FALSE)</f>
        <v>#N/A</v>
      </c>
      <c r="E1675" s="35"/>
      <c r="F1675" s="53"/>
      <c r="G1675" s="32"/>
      <c r="H1675" s="45" t="e">
        <f>VLOOKUP(G1675,Export7[#All],2,FALSE)</f>
        <v>#N/A</v>
      </c>
      <c r="I1675" s="45" t="e">
        <f>VLOOKUP($A1675,EVID_OSEVU!$A$1:$M$4972,10,FALSE)</f>
        <v>#N/A</v>
      </c>
      <c r="J1675" s="58" t="e">
        <f>VLOOKUP($A1675,EVID_OSEVU!$A$1:$M$4972,11,FALSE)</f>
        <v>#N/A</v>
      </c>
      <c r="K1675" s="33"/>
      <c r="L1675" s="45" t="e">
        <f>VLOOKUP(EVID_PASTVY!H1675,KATEGORIE_ZVIRAT!$B$2:$M$31,6,FALSE)*K1675</f>
        <v>#N/A</v>
      </c>
      <c r="M1675" s="33">
        <v>24</v>
      </c>
      <c r="N1675" s="45" t="e">
        <f>VLOOKUP(EVID_PASTVY!$H1675,KATEGORIE_ZVIRAT!$B$2:$M$31,8,FALSE)</f>
        <v>#N/A</v>
      </c>
      <c r="O1675" s="45" t="e">
        <f>VLOOKUP(EVID_PASTVY!$H1675,KATEGORIE_ZVIRAT!$B$2:$M$31,9,FALSE)</f>
        <v>#N/A</v>
      </c>
      <c r="P1675" s="54" t="e">
        <f>VLOOKUP(EVID_PASTVY!$H1675,KATEGORIE_ZVIRAT!$B$2:$M$31,7,FALSE)*L1675/1000*M1675/24*(F1675-E1675+1)/J1675</f>
        <v>#N/A</v>
      </c>
      <c r="Q1675" s="52" t="e">
        <f>VLOOKUP(EVID_PASTVY!$H1675,KATEGORIE_ZVIRAT!$B$2:$M$31,10,FALSE)*P1675*10</f>
        <v>#N/A</v>
      </c>
      <c r="R1675" s="52" t="e">
        <f>VLOOKUP(EVID_PASTVY!$H1675,KATEGORIE_ZVIRAT!$B$2:$M$31,11,FALSE)*P1675*10</f>
        <v>#N/A</v>
      </c>
      <c r="S1675" s="52" t="e">
        <f>VLOOKUP(EVID_PASTVY!$H1675,KATEGORIE_ZVIRAT!$B$2:$M$31,12,FALSE)*P1675*10</f>
        <v>#N/A</v>
      </c>
    </row>
    <row r="1676" spans="1:19" x14ac:dyDescent="0.2">
      <c r="A1676" s="32"/>
      <c r="B1676" s="37" t="e">
        <f>VLOOKUP($A1676,EVID_OSEVU!$A$1:$M$4972,2,FALSE)</f>
        <v>#N/A</v>
      </c>
      <c r="C1676" s="37" t="e">
        <f>VLOOKUP($A1676,EVID_OSEVU!$A$1:$M$4972,3,FALSE)</f>
        <v>#N/A</v>
      </c>
      <c r="D1676" s="45" t="e">
        <f>VLOOKUP($A1676,EVID_OSEVU!$A$1:$M$4972,4,FALSE)</f>
        <v>#N/A</v>
      </c>
      <c r="E1676" s="35"/>
      <c r="F1676" s="53"/>
      <c r="G1676" s="32"/>
      <c r="H1676" s="45" t="e">
        <f>VLOOKUP(G1676,Export7[#All],2,FALSE)</f>
        <v>#N/A</v>
      </c>
      <c r="I1676" s="45" t="e">
        <f>VLOOKUP($A1676,EVID_OSEVU!$A$1:$M$4972,10,FALSE)</f>
        <v>#N/A</v>
      </c>
      <c r="J1676" s="58" t="e">
        <f>VLOOKUP($A1676,EVID_OSEVU!$A$1:$M$4972,11,FALSE)</f>
        <v>#N/A</v>
      </c>
      <c r="K1676" s="33"/>
      <c r="L1676" s="45" t="e">
        <f>VLOOKUP(EVID_PASTVY!H1676,KATEGORIE_ZVIRAT!$B$2:$M$31,6,FALSE)*K1676</f>
        <v>#N/A</v>
      </c>
      <c r="M1676" s="33">
        <v>24</v>
      </c>
      <c r="N1676" s="45" t="e">
        <f>VLOOKUP(EVID_PASTVY!$H1676,KATEGORIE_ZVIRAT!$B$2:$M$31,8,FALSE)</f>
        <v>#N/A</v>
      </c>
      <c r="O1676" s="45" t="e">
        <f>VLOOKUP(EVID_PASTVY!$H1676,KATEGORIE_ZVIRAT!$B$2:$M$31,9,FALSE)</f>
        <v>#N/A</v>
      </c>
      <c r="P1676" s="54" t="e">
        <f>VLOOKUP(EVID_PASTVY!$H1676,KATEGORIE_ZVIRAT!$B$2:$M$31,7,FALSE)*L1676/1000*M1676/24*(F1676-E1676+1)/J1676</f>
        <v>#N/A</v>
      </c>
      <c r="Q1676" s="52" t="e">
        <f>VLOOKUP(EVID_PASTVY!$H1676,KATEGORIE_ZVIRAT!$B$2:$M$31,10,FALSE)*P1676*10</f>
        <v>#N/A</v>
      </c>
      <c r="R1676" s="52" t="e">
        <f>VLOOKUP(EVID_PASTVY!$H1676,KATEGORIE_ZVIRAT!$B$2:$M$31,11,FALSE)*P1676*10</f>
        <v>#N/A</v>
      </c>
      <c r="S1676" s="52" t="e">
        <f>VLOOKUP(EVID_PASTVY!$H1676,KATEGORIE_ZVIRAT!$B$2:$M$31,12,FALSE)*P1676*10</f>
        <v>#N/A</v>
      </c>
    </row>
    <row r="1677" spans="1:19" x14ac:dyDescent="0.2">
      <c r="A1677" s="32"/>
      <c r="B1677" s="37" t="e">
        <f>VLOOKUP($A1677,EVID_OSEVU!$A$1:$M$4972,2,FALSE)</f>
        <v>#N/A</v>
      </c>
      <c r="C1677" s="37" t="e">
        <f>VLOOKUP($A1677,EVID_OSEVU!$A$1:$M$4972,3,FALSE)</f>
        <v>#N/A</v>
      </c>
      <c r="D1677" s="45" t="e">
        <f>VLOOKUP($A1677,EVID_OSEVU!$A$1:$M$4972,4,FALSE)</f>
        <v>#N/A</v>
      </c>
      <c r="E1677" s="35"/>
      <c r="F1677" s="53"/>
      <c r="G1677" s="32"/>
      <c r="H1677" s="45" t="e">
        <f>VLOOKUP(G1677,Export7[#All],2,FALSE)</f>
        <v>#N/A</v>
      </c>
      <c r="I1677" s="45" t="e">
        <f>VLOOKUP($A1677,EVID_OSEVU!$A$1:$M$4972,10,FALSE)</f>
        <v>#N/A</v>
      </c>
      <c r="J1677" s="58" t="e">
        <f>VLOOKUP($A1677,EVID_OSEVU!$A$1:$M$4972,11,FALSE)</f>
        <v>#N/A</v>
      </c>
      <c r="K1677" s="33"/>
      <c r="L1677" s="45" t="e">
        <f>VLOOKUP(EVID_PASTVY!H1677,KATEGORIE_ZVIRAT!$B$2:$M$31,6,FALSE)*K1677</f>
        <v>#N/A</v>
      </c>
      <c r="M1677" s="33">
        <v>24</v>
      </c>
      <c r="N1677" s="45" t="e">
        <f>VLOOKUP(EVID_PASTVY!$H1677,KATEGORIE_ZVIRAT!$B$2:$M$31,8,FALSE)</f>
        <v>#N/A</v>
      </c>
      <c r="O1677" s="45" t="e">
        <f>VLOOKUP(EVID_PASTVY!$H1677,KATEGORIE_ZVIRAT!$B$2:$M$31,9,FALSE)</f>
        <v>#N/A</v>
      </c>
      <c r="P1677" s="54" t="e">
        <f>VLOOKUP(EVID_PASTVY!$H1677,KATEGORIE_ZVIRAT!$B$2:$M$31,7,FALSE)*L1677/1000*M1677/24*(F1677-E1677+1)/J1677</f>
        <v>#N/A</v>
      </c>
      <c r="Q1677" s="52" t="e">
        <f>VLOOKUP(EVID_PASTVY!$H1677,KATEGORIE_ZVIRAT!$B$2:$M$31,10,FALSE)*P1677*10</f>
        <v>#N/A</v>
      </c>
      <c r="R1677" s="52" t="e">
        <f>VLOOKUP(EVID_PASTVY!$H1677,KATEGORIE_ZVIRAT!$B$2:$M$31,11,FALSE)*P1677*10</f>
        <v>#N/A</v>
      </c>
      <c r="S1677" s="52" t="e">
        <f>VLOOKUP(EVID_PASTVY!$H1677,KATEGORIE_ZVIRAT!$B$2:$M$31,12,FALSE)*P1677*10</f>
        <v>#N/A</v>
      </c>
    </row>
    <row r="1678" spans="1:19" x14ac:dyDescent="0.2">
      <c r="A1678" s="32"/>
      <c r="B1678" s="37" t="e">
        <f>VLOOKUP($A1678,EVID_OSEVU!$A$1:$M$4972,2,FALSE)</f>
        <v>#N/A</v>
      </c>
      <c r="C1678" s="37" t="e">
        <f>VLOOKUP($A1678,EVID_OSEVU!$A$1:$M$4972,3,FALSE)</f>
        <v>#N/A</v>
      </c>
      <c r="D1678" s="45" t="e">
        <f>VLOOKUP($A1678,EVID_OSEVU!$A$1:$M$4972,4,FALSE)</f>
        <v>#N/A</v>
      </c>
      <c r="E1678" s="35"/>
      <c r="F1678" s="53"/>
      <c r="G1678" s="32"/>
      <c r="H1678" s="45" t="e">
        <f>VLOOKUP(G1678,Export7[#All],2,FALSE)</f>
        <v>#N/A</v>
      </c>
      <c r="I1678" s="45" t="e">
        <f>VLOOKUP($A1678,EVID_OSEVU!$A$1:$M$4972,10,FALSE)</f>
        <v>#N/A</v>
      </c>
      <c r="J1678" s="58" t="e">
        <f>VLOOKUP($A1678,EVID_OSEVU!$A$1:$M$4972,11,FALSE)</f>
        <v>#N/A</v>
      </c>
      <c r="K1678" s="33"/>
      <c r="L1678" s="45" t="e">
        <f>VLOOKUP(EVID_PASTVY!H1678,KATEGORIE_ZVIRAT!$B$2:$M$31,6,FALSE)*K1678</f>
        <v>#N/A</v>
      </c>
      <c r="M1678" s="33">
        <v>24</v>
      </c>
      <c r="N1678" s="45" t="e">
        <f>VLOOKUP(EVID_PASTVY!$H1678,KATEGORIE_ZVIRAT!$B$2:$M$31,8,FALSE)</f>
        <v>#N/A</v>
      </c>
      <c r="O1678" s="45" t="e">
        <f>VLOOKUP(EVID_PASTVY!$H1678,KATEGORIE_ZVIRAT!$B$2:$M$31,9,FALSE)</f>
        <v>#N/A</v>
      </c>
      <c r="P1678" s="54" t="e">
        <f>VLOOKUP(EVID_PASTVY!$H1678,KATEGORIE_ZVIRAT!$B$2:$M$31,7,FALSE)*L1678/1000*M1678/24*(F1678-E1678+1)/J1678</f>
        <v>#N/A</v>
      </c>
      <c r="Q1678" s="52" t="e">
        <f>VLOOKUP(EVID_PASTVY!$H1678,KATEGORIE_ZVIRAT!$B$2:$M$31,10,FALSE)*P1678*10</f>
        <v>#N/A</v>
      </c>
      <c r="R1678" s="52" t="e">
        <f>VLOOKUP(EVID_PASTVY!$H1678,KATEGORIE_ZVIRAT!$B$2:$M$31,11,FALSE)*P1678*10</f>
        <v>#N/A</v>
      </c>
      <c r="S1678" s="52" t="e">
        <f>VLOOKUP(EVID_PASTVY!$H1678,KATEGORIE_ZVIRAT!$B$2:$M$31,12,FALSE)*P1678*10</f>
        <v>#N/A</v>
      </c>
    </row>
    <row r="1679" spans="1:19" x14ac:dyDescent="0.2">
      <c r="A1679" s="32"/>
      <c r="B1679" s="37" t="e">
        <f>VLOOKUP($A1679,EVID_OSEVU!$A$1:$M$4972,2,FALSE)</f>
        <v>#N/A</v>
      </c>
      <c r="C1679" s="37" t="e">
        <f>VLOOKUP($A1679,EVID_OSEVU!$A$1:$M$4972,3,FALSE)</f>
        <v>#N/A</v>
      </c>
      <c r="D1679" s="45" t="e">
        <f>VLOOKUP($A1679,EVID_OSEVU!$A$1:$M$4972,4,FALSE)</f>
        <v>#N/A</v>
      </c>
      <c r="E1679" s="35"/>
      <c r="F1679" s="53"/>
      <c r="G1679" s="32"/>
      <c r="H1679" s="45" t="e">
        <f>VLOOKUP(G1679,Export7[#All],2,FALSE)</f>
        <v>#N/A</v>
      </c>
      <c r="I1679" s="45" t="e">
        <f>VLOOKUP($A1679,EVID_OSEVU!$A$1:$M$4972,10,FALSE)</f>
        <v>#N/A</v>
      </c>
      <c r="J1679" s="58" t="e">
        <f>VLOOKUP($A1679,EVID_OSEVU!$A$1:$M$4972,11,FALSE)</f>
        <v>#N/A</v>
      </c>
      <c r="K1679" s="33"/>
      <c r="L1679" s="45" t="e">
        <f>VLOOKUP(EVID_PASTVY!H1679,KATEGORIE_ZVIRAT!$B$2:$M$31,6,FALSE)*K1679</f>
        <v>#N/A</v>
      </c>
      <c r="M1679" s="33">
        <v>24</v>
      </c>
      <c r="N1679" s="45" t="e">
        <f>VLOOKUP(EVID_PASTVY!$H1679,KATEGORIE_ZVIRAT!$B$2:$M$31,8,FALSE)</f>
        <v>#N/A</v>
      </c>
      <c r="O1679" s="45" t="e">
        <f>VLOOKUP(EVID_PASTVY!$H1679,KATEGORIE_ZVIRAT!$B$2:$M$31,9,FALSE)</f>
        <v>#N/A</v>
      </c>
      <c r="P1679" s="54" t="e">
        <f>VLOOKUP(EVID_PASTVY!$H1679,KATEGORIE_ZVIRAT!$B$2:$M$31,7,FALSE)*L1679/1000*M1679/24*(F1679-E1679+1)/J1679</f>
        <v>#N/A</v>
      </c>
      <c r="Q1679" s="52" t="e">
        <f>VLOOKUP(EVID_PASTVY!$H1679,KATEGORIE_ZVIRAT!$B$2:$M$31,10,FALSE)*P1679*10</f>
        <v>#N/A</v>
      </c>
      <c r="R1679" s="52" t="e">
        <f>VLOOKUP(EVID_PASTVY!$H1679,KATEGORIE_ZVIRAT!$B$2:$M$31,11,FALSE)*P1679*10</f>
        <v>#N/A</v>
      </c>
      <c r="S1679" s="52" t="e">
        <f>VLOOKUP(EVID_PASTVY!$H1679,KATEGORIE_ZVIRAT!$B$2:$M$31,12,FALSE)*P1679*10</f>
        <v>#N/A</v>
      </c>
    </row>
    <row r="1680" spans="1:19" x14ac:dyDescent="0.2">
      <c r="A1680" s="32"/>
      <c r="B1680" s="37" t="e">
        <f>VLOOKUP($A1680,EVID_OSEVU!$A$1:$M$4972,2,FALSE)</f>
        <v>#N/A</v>
      </c>
      <c r="C1680" s="37" t="e">
        <f>VLOOKUP($A1680,EVID_OSEVU!$A$1:$M$4972,3,FALSE)</f>
        <v>#N/A</v>
      </c>
      <c r="D1680" s="45" t="e">
        <f>VLOOKUP($A1680,EVID_OSEVU!$A$1:$M$4972,4,FALSE)</f>
        <v>#N/A</v>
      </c>
      <c r="E1680" s="35"/>
      <c r="F1680" s="53"/>
      <c r="G1680" s="32"/>
      <c r="H1680" s="45" t="e">
        <f>VLOOKUP(G1680,Export7[#All],2,FALSE)</f>
        <v>#N/A</v>
      </c>
      <c r="I1680" s="45" t="e">
        <f>VLOOKUP($A1680,EVID_OSEVU!$A$1:$M$4972,10,FALSE)</f>
        <v>#N/A</v>
      </c>
      <c r="J1680" s="58" t="e">
        <f>VLOOKUP($A1680,EVID_OSEVU!$A$1:$M$4972,11,FALSE)</f>
        <v>#N/A</v>
      </c>
      <c r="K1680" s="33"/>
      <c r="L1680" s="45" t="e">
        <f>VLOOKUP(EVID_PASTVY!H1680,KATEGORIE_ZVIRAT!$B$2:$M$31,6,FALSE)*K1680</f>
        <v>#N/A</v>
      </c>
      <c r="M1680" s="33">
        <v>24</v>
      </c>
      <c r="N1680" s="45" t="e">
        <f>VLOOKUP(EVID_PASTVY!$H1680,KATEGORIE_ZVIRAT!$B$2:$M$31,8,FALSE)</f>
        <v>#N/A</v>
      </c>
      <c r="O1680" s="45" t="e">
        <f>VLOOKUP(EVID_PASTVY!$H1680,KATEGORIE_ZVIRAT!$B$2:$M$31,9,FALSE)</f>
        <v>#N/A</v>
      </c>
      <c r="P1680" s="54" t="e">
        <f>VLOOKUP(EVID_PASTVY!$H1680,KATEGORIE_ZVIRAT!$B$2:$M$31,7,FALSE)*L1680/1000*M1680/24*(F1680-E1680+1)/J1680</f>
        <v>#N/A</v>
      </c>
      <c r="Q1680" s="52" t="e">
        <f>VLOOKUP(EVID_PASTVY!$H1680,KATEGORIE_ZVIRAT!$B$2:$M$31,10,FALSE)*P1680*10</f>
        <v>#N/A</v>
      </c>
      <c r="R1680" s="52" t="e">
        <f>VLOOKUP(EVID_PASTVY!$H1680,KATEGORIE_ZVIRAT!$B$2:$M$31,11,FALSE)*P1680*10</f>
        <v>#N/A</v>
      </c>
      <c r="S1680" s="52" t="e">
        <f>VLOOKUP(EVID_PASTVY!$H1680,KATEGORIE_ZVIRAT!$B$2:$M$31,12,FALSE)*P1680*10</f>
        <v>#N/A</v>
      </c>
    </row>
    <row r="1681" spans="1:19" x14ac:dyDescent="0.2">
      <c r="A1681" s="32"/>
      <c r="B1681" s="37" t="e">
        <f>VLOOKUP($A1681,EVID_OSEVU!$A$1:$M$4972,2,FALSE)</f>
        <v>#N/A</v>
      </c>
      <c r="C1681" s="37" t="e">
        <f>VLOOKUP($A1681,EVID_OSEVU!$A$1:$M$4972,3,FALSE)</f>
        <v>#N/A</v>
      </c>
      <c r="D1681" s="45" t="e">
        <f>VLOOKUP($A1681,EVID_OSEVU!$A$1:$M$4972,4,FALSE)</f>
        <v>#N/A</v>
      </c>
      <c r="E1681" s="35"/>
      <c r="F1681" s="53"/>
      <c r="G1681" s="32"/>
      <c r="H1681" s="45" t="e">
        <f>VLOOKUP(G1681,Export7[#All],2,FALSE)</f>
        <v>#N/A</v>
      </c>
      <c r="I1681" s="45" t="e">
        <f>VLOOKUP($A1681,EVID_OSEVU!$A$1:$M$4972,10,FALSE)</f>
        <v>#N/A</v>
      </c>
      <c r="J1681" s="58" t="e">
        <f>VLOOKUP($A1681,EVID_OSEVU!$A$1:$M$4972,11,FALSE)</f>
        <v>#N/A</v>
      </c>
      <c r="K1681" s="33"/>
      <c r="L1681" s="45" t="e">
        <f>VLOOKUP(EVID_PASTVY!H1681,KATEGORIE_ZVIRAT!$B$2:$M$31,6,FALSE)*K1681</f>
        <v>#N/A</v>
      </c>
      <c r="M1681" s="33">
        <v>24</v>
      </c>
      <c r="N1681" s="45" t="e">
        <f>VLOOKUP(EVID_PASTVY!$H1681,KATEGORIE_ZVIRAT!$B$2:$M$31,8,FALSE)</f>
        <v>#N/A</v>
      </c>
      <c r="O1681" s="45" t="e">
        <f>VLOOKUP(EVID_PASTVY!$H1681,KATEGORIE_ZVIRAT!$B$2:$M$31,9,FALSE)</f>
        <v>#N/A</v>
      </c>
      <c r="P1681" s="54" t="e">
        <f>VLOOKUP(EVID_PASTVY!$H1681,KATEGORIE_ZVIRAT!$B$2:$M$31,7,FALSE)*L1681/1000*M1681/24*(F1681-E1681+1)/J1681</f>
        <v>#N/A</v>
      </c>
      <c r="Q1681" s="52" t="e">
        <f>VLOOKUP(EVID_PASTVY!$H1681,KATEGORIE_ZVIRAT!$B$2:$M$31,10,FALSE)*P1681*10</f>
        <v>#N/A</v>
      </c>
      <c r="R1681" s="52" t="e">
        <f>VLOOKUP(EVID_PASTVY!$H1681,KATEGORIE_ZVIRAT!$B$2:$M$31,11,FALSE)*P1681*10</f>
        <v>#N/A</v>
      </c>
      <c r="S1681" s="52" t="e">
        <f>VLOOKUP(EVID_PASTVY!$H1681,KATEGORIE_ZVIRAT!$B$2:$M$31,12,FALSE)*P1681*10</f>
        <v>#N/A</v>
      </c>
    </row>
    <row r="1682" spans="1:19" x14ac:dyDescent="0.2">
      <c r="A1682" s="32"/>
      <c r="B1682" s="37" t="e">
        <f>VLOOKUP($A1682,EVID_OSEVU!$A$1:$M$4972,2,FALSE)</f>
        <v>#N/A</v>
      </c>
      <c r="C1682" s="37" t="e">
        <f>VLOOKUP($A1682,EVID_OSEVU!$A$1:$M$4972,3,FALSE)</f>
        <v>#N/A</v>
      </c>
      <c r="D1682" s="45" t="e">
        <f>VLOOKUP($A1682,EVID_OSEVU!$A$1:$M$4972,4,FALSE)</f>
        <v>#N/A</v>
      </c>
      <c r="E1682" s="35"/>
      <c r="F1682" s="53"/>
      <c r="G1682" s="32"/>
      <c r="H1682" s="45" t="e">
        <f>VLOOKUP(G1682,Export7[#All],2,FALSE)</f>
        <v>#N/A</v>
      </c>
      <c r="I1682" s="45" t="e">
        <f>VLOOKUP($A1682,EVID_OSEVU!$A$1:$M$4972,10,FALSE)</f>
        <v>#N/A</v>
      </c>
      <c r="J1682" s="58" t="e">
        <f>VLOOKUP($A1682,EVID_OSEVU!$A$1:$M$4972,11,FALSE)</f>
        <v>#N/A</v>
      </c>
      <c r="K1682" s="33"/>
      <c r="L1682" s="45" t="e">
        <f>VLOOKUP(EVID_PASTVY!H1682,KATEGORIE_ZVIRAT!$B$2:$M$31,6,FALSE)*K1682</f>
        <v>#N/A</v>
      </c>
      <c r="M1682" s="33">
        <v>24</v>
      </c>
      <c r="N1682" s="45" t="e">
        <f>VLOOKUP(EVID_PASTVY!$H1682,KATEGORIE_ZVIRAT!$B$2:$M$31,8,FALSE)</f>
        <v>#N/A</v>
      </c>
      <c r="O1682" s="45" t="e">
        <f>VLOOKUP(EVID_PASTVY!$H1682,KATEGORIE_ZVIRAT!$B$2:$M$31,9,FALSE)</f>
        <v>#N/A</v>
      </c>
      <c r="P1682" s="54" t="e">
        <f>VLOOKUP(EVID_PASTVY!$H1682,KATEGORIE_ZVIRAT!$B$2:$M$31,7,FALSE)*L1682/1000*M1682/24*(F1682-E1682+1)/J1682</f>
        <v>#N/A</v>
      </c>
      <c r="Q1682" s="52" t="e">
        <f>VLOOKUP(EVID_PASTVY!$H1682,KATEGORIE_ZVIRAT!$B$2:$M$31,10,FALSE)*P1682*10</f>
        <v>#N/A</v>
      </c>
      <c r="R1682" s="52" t="e">
        <f>VLOOKUP(EVID_PASTVY!$H1682,KATEGORIE_ZVIRAT!$B$2:$M$31,11,FALSE)*P1682*10</f>
        <v>#N/A</v>
      </c>
      <c r="S1682" s="52" t="e">
        <f>VLOOKUP(EVID_PASTVY!$H1682,KATEGORIE_ZVIRAT!$B$2:$M$31,12,FALSE)*P1682*10</f>
        <v>#N/A</v>
      </c>
    </row>
    <row r="1683" spans="1:19" x14ac:dyDescent="0.2">
      <c r="A1683" s="32"/>
      <c r="B1683" s="37" t="e">
        <f>VLOOKUP($A1683,EVID_OSEVU!$A$1:$M$4972,2,FALSE)</f>
        <v>#N/A</v>
      </c>
      <c r="C1683" s="37" t="e">
        <f>VLOOKUP($A1683,EVID_OSEVU!$A$1:$M$4972,3,FALSE)</f>
        <v>#N/A</v>
      </c>
      <c r="D1683" s="45" t="e">
        <f>VLOOKUP($A1683,EVID_OSEVU!$A$1:$M$4972,4,FALSE)</f>
        <v>#N/A</v>
      </c>
      <c r="E1683" s="35"/>
      <c r="F1683" s="53"/>
      <c r="G1683" s="32"/>
      <c r="H1683" s="45" t="e">
        <f>VLOOKUP(G1683,Export7[#All],2,FALSE)</f>
        <v>#N/A</v>
      </c>
      <c r="I1683" s="45" t="e">
        <f>VLOOKUP($A1683,EVID_OSEVU!$A$1:$M$4972,10,FALSE)</f>
        <v>#N/A</v>
      </c>
      <c r="J1683" s="58" t="e">
        <f>VLOOKUP($A1683,EVID_OSEVU!$A$1:$M$4972,11,FALSE)</f>
        <v>#N/A</v>
      </c>
      <c r="K1683" s="33"/>
      <c r="L1683" s="45" t="e">
        <f>VLOOKUP(EVID_PASTVY!H1683,KATEGORIE_ZVIRAT!$B$2:$M$31,6,FALSE)*K1683</f>
        <v>#N/A</v>
      </c>
      <c r="M1683" s="33">
        <v>24</v>
      </c>
      <c r="N1683" s="45" t="e">
        <f>VLOOKUP(EVID_PASTVY!$H1683,KATEGORIE_ZVIRAT!$B$2:$M$31,8,FALSE)</f>
        <v>#N/A</v>
      </c>
      <c r="O1683" s="45" t="e">
        <f>VLOOKUP(EVID_PASTVY!$H1683,KATEGORIE_ZVIRAT!$B$2:$M$31,9,FALSE)</f>
        <v>#N/A</v>
      </c>
      <c r="P1683" s="54" t="e">
        <f>VLOOKUP(EVID_PASTVY!$H1683,KATEGORIE_ZVIRAT!$B$2:$M$31,7,FALSE)*L1683/1000*M1683/24*(F1683-E1683+1)/J1683</f>
        <v>#N/A</v>
      </c>
      <c r="Q1683" s="52" t="e">
        <f>VLOOKUP(EVID_PASTVY!$H1683,KATEGORIE_ZVIRAT!$B$2:$M$31,10,FALSE)*P1683*10</f>
        <v>#N/A</v>
      </c>
      <c r="R1683" s="52" t="e">
        <f>VLOOKUP(EVID_PASTVY!$H1683,KATEGORIE_ZVIRAT!$B$2:$M$31,11,FALSE)*P1683*10</f>
        <v>#N/A</v>
      </c>
      <c r="S1683" s="52" t="e">
        <f>VLOOKUP(EVID_PASTVY!$H1683,KATEGORIE_ZVIRAT!$B$2:$M$31,12,FALSE)*P1683*10</f>
        <v>#N/A</v>
      </c>
    </row>
    <row r="1684" spans="1:19" x14ac:dyDescent="0.2">
      <c r="A1684" s="32"/>
      <c r="B1684" s="37" t="e">
        <f>VLOOKUP($A1684,EVID_OSEVU!$A$1:$M$4972,2,FALSE)</f>
        <v>#N/A</v>
      </c>
      <c r="C1684" s="37" t="e">
        <f>VLOOKUP($A1684,EVID_OSEVU!$A$1:$M$4972,3,FALSE)</f>
        <v>#N/A</v>
      </c>
      <c r="D1684" s="45" t="e">
        <f>VLOOKUP($A1684,EVID_OSEVU!$A$1:$M$4972,4,FALSE)</f>
        <v>#N/A</v>
      </c>
      <c r="E1684" s="35"/>
      <c r="F1684" s="53"/>
      <c r="G1684" s="32"/>
      <c r="H1684" s="45" t="e">
        <f>VLOOKUP(G1684,Export7[#All],2,FALSE)</f>
        <v>#N/A</v>
      </c>
      <c r="I1684" s="45" t="e">
        <f>VLOOKUP($A1684,EVID_OSEVU!$A$1:$M$4972,10,FALSE)</f>
        <v>#N/A</v>
      </c>
      <c r="J1684" s="58" t="e">
        <f>VLOOKUP($A1684,EVID_OSEVU!$A$1:$M$4972,11,FALSE)</f>
        <v>#N/A</v>
      </c>
      <c r="K1684" s="33"/>
      <c r="L1684" s="45" t="e">
        <f>VLOOKUP(EVID_PASTVY!H1684,KATEGORIE_ZVIRAT!$B$2:$M$31,6,FALSE)*K1684</f>
        <v>#N/A</v>
      </c>
      <c r="M1684" s="33">
        <v>24</v>
      </c>
      <c r="N1684" s="45" t="e">
        <f>VLOOKUP(EVID_PASTVY!$H1684,KATEGORIE_ZVIRAT!$B$2:$M$31,8,FALSE)</f>
        <v>#N/A</v>
      </c>
      <c r="O1684" s="45" t="e">
        <f>VLOOKUP(EVID_PASTVY!$H1684,KATEGORIE_ZVIRAT!$B$2:$M$31,9,FALSE)</f>
        <v>#N/A</v>
      </c>
      <c r="P1684" s="54" t="e">
        <f>VLOOKUP(EVID_PASTVY!$H1684,KATEGORIE_ZVIRAT!$B$2:$M$31,7,FALSE)*L1684/1000*M1684/24*(F1684-E1684+1)/J1684</f>
        <v>#N/A</v>
      </c>
      <c r="Q1684" s="52" t="e">
        <f>VLOOKUP(EVID_PASTVY!$H1684,KATEGORIE_ZVIRAT!$B$2:$M$31,10,FALSE)*P1684*10</f>
        <v>#N/A</v>
      </c>
      <c r="R1684" s="52" t="e">
        <f>VLOOKUP(EVID_PASTVY!$H1684,KATEGORIE_ZVIRAT!$B$2:$M$31,11,FALSE)*P1684*10</f>
        <v>#N/A</v>
      </c>
      <c r="S1684" s="52" t="e">
        <f>VLOOKUP(EVID_PASTVY!$H1684,KATEGORIE_ZVIRAT!$B$2:$M$31,12,FALSE)*P1684*10</f>
        <v>#N/A</v>
      </c>
    </row>
    <row r="1685" spans="1:19" x14ac:dyDescent="0.2">
      <c r="A1685" s="32"/>
      <c r="B1685" s="37" t="e">
        <f>VLOOKUP($A1685,EVID_OSEVU!$A$1:$M$4972,2,FALSE)</f>
        <v>#N/A</v>
      </c>
      <c r="C1685" s="37" t="e">
        <f>VLOOKUP($A1685,EVID_OSEVU!$A$1:$M$4972,3,FALSE)</f>
        <v>#N/A</v>
      </c>
      <c r="D1685" s="45" t="e">
        <f>VLOOKUP($A1685,EVID_OSEVU!$A$1:$M$4972,4,FALSE)</f>
        <v>#N/A</v>
      </c>
      <c r="E1685" s="35"/>
      <c r="F1685" s="53"/>
      <c r="G1685" s="32"/>
      <c r="H1685" s="45" t="e">
        <f>VLOOKUP(G1685,Export7[#All],2,FALSE)</f>
        <v>#N/A</v>
      </c>
      <c r="I1685" s="45" t="e">
        <f>VLOOKUP($A1685,EVID_OSEVU!$A$1:$M$4972,10,FALSE)</f>
        <v>#N/A</v>
      </c>
      <c r="J1685" s="58" t="e">
        <f>VLOOKUP($A1685,EVID_OSEVU!$A$1:$M$4972,11,FALSE)</f>
        <v>#N/A</v>
      </c>
      <c r="K1685" s="33"/>
      <c r="L1685" s="45" t="e">
        <f>VLOOKUP(EVID_PASTVY!H1685,KATEGORIE_ZVIRAT!$B$2:$M$31,6,FALSE)*K1685</f>
        <v>#N/A</v>
      </c>
      <c r="M1685" s="33">
        <v>24</v>
      </c>
      <c r="N1685" s="45" t="e">
        <f>VLOOKUP(EVID_PASTVY!$H1685,KATEGORIE_ZVIRAT!$B$2:$M$31,8,FALSE)</f>
        <v>#N/A</v>
      </c>
      <c r="O1685" s="45" t="e">
        <f>VLOOKUP(EVID_PASTVY!$H1685,KATEGORIE_ZVIRAT!$B$2:$M$31,9,FALSE)</f>
        <v>#N/A</v>
      </c>
      <c r="P1685" s="54" t="e">
        <f>VLOOKUP(EVID_PASTVY!$H1685,KATEGORIE_ZVIRAT!$B$2:$M$31,7,FALSE)*L1685/1000*M1685/24*(F1685-E1685+1)/J1685</f>
        <v>#N/A</v>
      </c>
      <c r="Q1685" s="52" t="e">
        <f>VLOOKUP(EVID_PASTVY!$H1685,KATEGORIE_ZVIRAT!$B$2:$M$31,10,FALSE)*P1685*10</f>
        <v>#N/A</v>
      </c>
      <c r="R1685" s="52" t="e">
        <f>VLOOKUP(EVID_PASTVY!$H1685,KATEGORIE_ZVIRAT!$B$2:$M$31,11,FALSE)*P1685*10</f>
        <v>#N/A</v>
      </c>
      <c r="S1685" s="52" t="e">
        <f>VLOOKUP(EVID_PASTVY!$H1685,KATEGORIE_ZVIRAT!$B$2:$M$31,12,FALSE)*P1685*10</f>
        <v>#N/A</v>
      </c>
    </row>
    <row r="1686" spans="1:19" x14ac:dyDescent="0.2">
      <c r="A1686" s="32"/>
      <c r="B1686" s="37" t="e">
        <f>VLOOKUP($A1686,EVID_OSEVU!$A$1:$M$4972,2,FALSE)</f>
        <v>#N/A</v>
      </c>
      <c r="C1686" s="37" t="e">
        <f>VLOOKUP($A1686,EVID_OSEVU!$A$1:$M$4972,3,FALSE)</f>
        <v>#N/A</v>
      </c>
      <c r="D1686" s="45" t="e">
        <f>VLOOKUP($A1686,EVID_OSEVU!$A$1:$M$4972,4,FALSE)</f>
        <v>#N/A</v>
      </c>
      <c r="E1686" s="35"/>
      <c r="F1686" s="53"/>
      <c r="G1686" s="32"/>
      <c r="H1686" s="45" t="e">
        <f>VLOOKUP(G1686,Export7[#All],2,FALSE)</f>
        <v>#N/A</v>
      </c>
      <c r="I1686" s="45" t="e">
        <f>VLOOKUP($A1686,EVID_OSEVU!$A$1:$M$4972,10,FALSE)</f>
        <v>#N/A</v>
      </c>
      <c r="J1686" s="58" t="e">
        <f>VLOOKUP($A1686,EVID_OSEVU!$A$1:$M$4972,11,FALSE)</f>
        <v>#N/A</v>
      </c>
      <c r="K1686" s="33"/>
      <c r="L1686" s="45" t="e">
        <f>VLOOKUP(EVID_PASTVY!H1686,KATEGORIE_ZVIRAT!$B$2:$M$31,6,FALSE)*K1686</f>
        <v>#N/A</v>
      </c>
      <c r="M1686" s="33">
        <v>24</v>
      </c>
      <c r="N1686" s="45" t="e">
        <f>VLOOKUP(EVID_PASTVY!$H1686,KATEGORIE_ZVIRAT!$B$2:$M$31,8,FALSE)</f>
        <v>#N/A</v>
      </c>
      <c r="O1686" s="45" t="e">
        <f>VLOOKUP(EVID_PASTVY!$H1686,KATEGORIE_ZVIRAT!$B$2:$M$31,9,FALSE)</f>
        <v>#N/A</v>
      </c>
      <c r="P1686" s="54" t="e">
        <f>VLOOKUP(EVID_PASTVY!$H1686,KATEGORIE_ZVIRAT!$B$2:$M$31,7,FALSE)*L1686/1000*M1686/24*(F1686-E1686+1)/J1686</f>
        <v>#N/A</v>
      </c>
      <c r="Q1686" s="52" t="e">
        <f>VLOOKUP(EVID_PASTVY!$H1686,KATEGORIE_ZVIRAT!$B$2:$M$31,10,FALSE)*P1686*10</f>
        <v>#N/A</v>
      </c>
      <c r="R1686" s="52" t="e">
        <f>VLOOKUP(EVID_PASTVY!$H1686,KATEGORIE_ZVIRAT!$B$2:$M$31,11,FALSE)*P1686*10</f>
        <v>#N/A</v>
      </c>
      <c r="S1686" s="52" t="e">
        <f>VLOOKUP(EVID_PASTVY!$H1686,KATEGORIE_ZVIRAT!$B$2:$M$31,12,FALSE)*P1686*10</f>
        <v>#N/A</v>
      </c>
    </row>
    <row r="1687" spans="1:19" x14ac:dyDescent="0.2">
      <c r="A1687" s="32"/>
      <c r="B1687" s="37" t="e">
        <f>VLOOKUP($A1687,EVID_OSEVU!$A$1:$M$4972,2,FALSE)</f>
        <v>#N/A</v>
      </c>
      <c r="C1687" s="37" t="e">
        <f>VLOOKUP($A1687,EVID_OSEVU!$A$1:$M$4972,3,FALSE)</f>
        <v>#N/A</v>
      </c>
      <c r="D1687" s="45" t="e">
        <f>VLOOKUP($A1687,EVID_OSEVU!$A$1:$M$4972,4,FALSE)</f>
        <v>#N/A</v>
      </c>
      <c r="E1687" s="35"/>
      <c r="F1687" s="53"/>
      <c r="G1687" s="32"/>
      <c r="H1687" s="45" t="e">
        <f>VLOOKUP(G1687,Export7[#All],2,FALSE)</f>
        <v>#N/A</v>
      </c>
      <c r="I1687" s="45" t="e">
        <f>VLOOKUP($A1687,EVID_OSEVU!$A$1:$M$4972,10,FALSE)</f>
        <v>#N/A</v>
      </c>
      <c r="J1687" s="58" t="e">
        <f>VLOOKUP($A1687,EVID_OSEVU!$A$1:$M$4972,11,FALSE)</f>
        <v>#N/A</v>
      </c>
      <c r="K1687" s="33"/>
      <c r="L1687" s="45" t="e">
        <f>VLOOKUP(EVID_PASTVY!H1687,KATEGORIE_ZVIRAT!$B$2:$M$31,6,FALSE)*K1687</f>
        <v>#N/A</v>
      </c>
      <c r="M1687" s="33">
        <v>24</v>
      </c>
      <c r="N1687" s="45" t="e">
        <f>VLOOKUP(EVID_PASTVY!$H1687,KATEGORIE_ZVIRAT!$B$2:$M$31,8,FALSE)</f>
        <v>#N/A</v>
      </c>
      <c r="O1687" s="45" t="e">
        <f>VLOOKUP(EVID_PASTVY!$H1687,KATEGORIE_ZVIRAT!$B$2:$M$31,9,FALSE)</f>
        <v>#N/A</v>
      </c>
      <c r="P1687" s="54" t="e">
        <f>VLOOKUP(EVID_PASTVY!$H1687,KATEGORIE_ZVIRAT!$B$2:$M$31,7,FALSE)*L1687/1000*M1687/24*(F1687-E1687+1)/J1687</f>
        <v>#N/A</v>
      </c>
      <c r="Q1687" s="52" t="e">
        <f>VLOOKUP(EVID_PASTVY!$H1687,KATEGORIE_ZVIRAT!$B$2:$M$31,10,FALSE)*P1687*10</f>
        <v>#N/A</v>
      </c>
      <c r="R1687" s="52" t="e">
        <f>VLOOKUP(EVID_PASTVY!$H1687,KATEGORIE_ZVIRAT!$B$2:$M$31,11,FALSE)*P1687*10</f>
        <v>#N/A</v>
      </c>
      <c r="S1687" s="52" t="e">
        <f>VLOOKUP(EVID_PASTVY!$H1687,KATEGORIE_ZVIRAT!$B$2:$M$31,12,FALSE)*P1687*10</f>
        <v>#N/A</v>
      </c>
    </row>
    <row r="1688" spans="1:19" x14ac:dyDescent="0.2">
      <c r="A1688" s="32"/>
      <c r="B1688" s="37" t="e">
        <f>VLOOKUP($A1688,EVID_OSEVU!$A$1:$M$4972,2,FALSE)</f>
        <v>#N/A</v>
      </c>
      <c r="C1688" s="37" t="e">
        <f>VLOOKUP($A1688,EVID_OSEVU!$A$1:$M$4972,3,FALSE)</f>
        <v>#N/A</v>
      </c>
      <c r="D1688" s="45" t="e">
        <f>VLOOKUP($A1688,EVID_OSEVU!$A$1:$M$4972,4,FALSE)</f>
        <v>#N/A</v>
      </c>
      <c r="E1688" s="35"/>
      <c r="F1688" s="53"/>
      <c r="G1688" s="32"/>
      <c r="H1688" s="45" t="e">
        <f>VLOOKUP(G1688,Export7[#All],2,FALSE)</f>
        <v>#N/A</v>
      </c>
      <c r="I1688" s="45" t="e">
        <f>VLOOKUP($A1688,EVID_OSEVU!$A$1:$M$4972,10,FALSE)</f>
        <v>#N/A</v>
      </c>
      <c r="J1688" s="58" t="e">
        <f>VLOOKUP($A1688,EVID_OSEVU!$A$1:$M$4972,11,FALSE)</f>
        <v>#N/A</v>
      </c>
      <c r="K1688" s="33"/>
      <c r="L1688" s="45" t="e">
        <f>VLOOKUP(EVID_PASTVY!H1688,KATEGORIE_ZVIRAT!$B$2:$M$31,6,FALSE)*K1688</f>
        <v>#N/A</v>
      </c>
      <c r="M1688" s="33">
        <v>24</v>
      </c>
      <c r="N1688" s="45" t="e">
        <f>VLOOKUP(EVID_PASTVY!$H1688,KATEGORIE_ZVIRAT!$B$2:$M$31,8,FALSE)</f>
        <v>#N/A</v>
      </c>
      <c r="O1688" s="45" t="e">
        <f>VLOOKUP(EVID_PASTVY!$H1688,KATEGORIE_ZVIRAT!$B$2:$M$31,9,FALSE)</f>
        <v>#N/A</v>
      </c>
      <c r="P1688" s="54" t="e">
        <f>VLOOKUP(EVID_PASTVY!$H1688,KATEGORIE_ZVIRAT!$B$2:$M$31,7,FALSE)*L1688/1000*M1688/24*(F1688-E1688+1)/J1688</f>
        <v>#N/A</v>
      </c>
      <c r="Q1688" s="52" t="e">
        <f>VLOOKUP(EVID_PASTVY!$H1688,KATEGORIE_ZVIRAT!$B$2:$M$31,10,FALSE)*P1688*10</f>
        <v>#N/A</v>
      </c>
      <c r="R1688" s="52" t="e">
        <f>VLOOKUP(EVID_PASTVY!$H1688,KATEGORIE_ZVIRAT!$B$2:$M$31,11,FALSE)*P1688*10</f>
        <v>#N/A</v>
      </c>
      <c r="S1688" s="52" t="e">
        <f>VLOOKUP(EVID_PASTVY!$H1688,KATEGORIE_ZVIRAT!$B$2:$M$31,12,FALSE)*P1688*10</f>
        <v>#N/A</v>
      </c>
    </row>
    <row r="1689" spans="1:19" x14ac:dyDescent="0.2">
      <c r="A1689" s="32"/>
      <c r="B1689" s="37" t="e">
        <f>VLOOKUP($A1689,EVID_OSEVU!$A$1:$M$4972,2,FALSE)</f>
        <v>#N/A</v>
      </c>
      <c r="C1689" s="37" t="e">
        <f>VLOOKUP($A1689,EVID_OSEVU!$A$1:$M$4972,3,FALSE)</f>
        <v>#N/A</v>
      </c>
      <c r="D1689" s="45" t="e">
        <f>VLOOKUP($A1689,EVID_OSEVU!$A$1:$M$4972,4,FALSE)</f>
        <v>#N/A</v>
      </c>
      <c r="E1689" s="35"/>
      <c r="F1689" s="53"/>
      <c r="G1689" s="32"/>
      <c r="H1689" s="45" t="e">
        <f>VLOOKUP(G1689,Export7[#All],2,FALSE)</f>
        <v>#N/A</v>
      </c>
      <c r="I1689" s="45" t="e">
        <f>VLOOKUP($A1689,EVID_OSEVU!$A$1:$M$4972,10,FALSE)</f>
        <v>#N/A</v>
      </c>
      <c r="J1689" s="58" t="e">
        <f>VLOOKUP($A1689,EVID_OSEVU!$A$1:$M$4972,11,FALSE)</f>
        <v>#N/A</v>
      </c>
      <c r="K1689" s="33"/>
      <c r="L1689" s="45" t="e">
        <f>VLOOKUP(EVID_PASTVY!H1689,KATEGORIE_ZVIRAT!$B$2:$M$31,6,FALSE)*K1689</f>
        <v>#N/A</v>
      </c>
      <c r="M1689" s="33">
        <v>24</v>
      </c>
      <c r="N1689" s="45" t="e">
        <f>VLOOKUP(EVID_PASTVY!$H1689,KATEGORIE_ZVIRAT!$B$2:$M$31,8,FALSE)</f>
        <v>#N/A</v>
      </c>
      <c r="O1689" s="45" t="e">
        <f>VLOOKUP(EVID_PASTVY!$H1689,KATEGORIE_ZVIRAT!$B$2:$M$31,9,FALSE)</f>
        <v>#N/A</v>
      </c>
      <c r="P1689" s="54" t="e">
        <f>VLOOKUP(EVID_PASTVY!$H1689,KATEGORIE_ZVIRAT!$B$2:$M$31,7,FALSE)*L1689/1000*M1689/24*(F1689-E1689+1)/J1689</f>
        <v>#N/A</v>
      </c>
      <c r="Q1689" s="52" t="e">
        <f>VLOOKUP(EVID_PASTVY!$H1689,KATEGORIE_ZVIRAT!$B$2:$M$31,10,FALSE)*P1689*10</f>
        <v>#N/A</v>
      </c>
      <c r="R1689" s="52" t="e">
        <f>VLOOKUP(EVID_PASTVY!$H1689,KATEGORIE_ZVIRAT!$B$2:$M$31,11,FALSE)*P1689*10</f>
        <v>#N/A</v>
      </c>
      <c r="S1689" s="52" t="e">
        <f>VLOOKUP(EVID_PASTVY!$H1689,KATEGORIE_ZVIRAT!$B$2:$M$31,12,FALSE)*P1689*10</f>
        <v>#N/A</v>
      </c>
    </row>
    <row r="1690" spans="1:19" x14ac:dyDescent="0.2">
      <c r="A1690" s="32"/>
      <c r="B1690" s="37" t="e">
        <f>VLOOKUP($A1690,EVID_OSEVU!$A$1:$M$4972,2,FALSE)</f>
        <v>#N/A</v>
      </c>
      <c r="C1690" s="37" t="e">
        <f>VLOOKUP($A1690,EVID_OSEVU!$A$1:$M$4972,3,FALSE)</f>
        <v>#N/A</v>
      </c>
      <c r="D1690" s="45" t="e">
        <f>VLOOKUP($A1690,EVID_OSEVU!$A$1:$M$4972,4,FALSE)</f>
        <v>#N/A</v>
      </c>
      <c r="E1690" s="35"/>
      <c r="F1690" s="53"/>
      <c r="G1690" s="32"/>
      <c r="H1690" s="45" t="e">
        <f>VLOOKUP(G1690,Export7[#All],2,FALSE)</f>
        <v>#N/A</v>
      </c>
      <c r="I1690" s="45" t="e">
        <f>VLOOKUP($A1690,EVID_OSEVU!$A$1:$M$4972,10,FALSE)</f>
        <v>#N/A</v>
      </c>
      <c r="J1690" s="58" t="e">
        <f>VLOOKUP($A1690,EVID_OSEVU!$A$1:$M$4972,11,FALSE)</f>
        <v>#N/A</v>
      </c>
      <c r="K1690" s="33"/>
      <c r="L1690" s="45" t="e">
        <f>VLOOKUP(EVID_PASTVY!H1690,KATEGORIE_ZVIRAT!$B$2:$M$31,6,FALSE)*K1690</f>
        <v>#N/A</v>
      </c>
      <c r="M1690" s="33">
        <v>24</v>
      </c>
      <c r="N1690" s="45" t="e">
        <f>VLOOKUP(EVID_PASTVY!$H1690,KATEGORIE_ZVIRAT!$B$2:$M$31,8,FALSE)</f>
        <v>#N/A</v>
      </c>
      <c r="O1690" s="45" t="e">
        <f>VLOOKUP(EVID_PASTVY!$H1690,KATEGORIE_ZVIRAT!$B$2:$M$31,9,FALSE)</f>
        <v>#N/A</v>
      </c>
      <c r="P1690" s="54" t="e">
        <f>VLOOKUP(EVID_PASTVY!$H1690,KATEGORIE_ZVIRAT!$B$2:$M$31,7,FALSE)*L1690/1000*M1690/24*(F1690-E1690+1)/J1690</f>
        <v>#N/A</v>
      </c>
      <c r="Q1690" s="52" t="e">
        <f>VLOOKUP(EVID_PASTVY!$H1690,KATEGORIE_ZVIRAT!$B$2:$M$31,10,FALSE)*P1690*10</f>
        <v>#N/A</v>
      </c>
      <c r="R1690" s="52" t="e">
        <f>VLOOKUP(EVID_PASTVY!$H1690,KATEGORIE_ZVIRAT!$B$2:$M$31,11,FALSE)*P1690*10</f>
        <v>#N/A</v>
      </c>
      <c r="S1690" s="52" t="e">
        <f>VLOOKUP(EVID_PASTVY!$H1690,KATEGORIE_ZVIRAT!$B$2:$M$31,12,FALSE)*P1690*10</f>
        <v>#N/A</v>
      </c>
    </row>
    <row r="1691" spans="1:19" x14ac:dyDescent="0.2">
      <c r="A1691" s="32"/>
      <c r="B1691" s="37" t="e">
        <f>VLOOKUP($A1691,EVID_OSEVU!$A$1:$M$4972,2,FALSE)</f>
        <v>#N/A</v>
      </c>
      <c r="C1691" s="37" t="e">
        <f>VLOOKUP($A1691,EVID_OSEVU!$A$1:$M$4972,3,FALSE)</f>
        <v>#N/A</v>
      </c>
      <c r="D1691" s="45" t="e">
        <f>VLOOKUP($A1691,EVID_OSEVU!$A$1:$M$4972,4,FALSE)</f>
        <v>#N/A</v>
      </c>
      <c r="E1691" s="35"/>
      <c r="F1691" s="53"/>
      <c r="G1691" s="32"/>
      <c r="H1691" s="45" t="e">
        <f>VLOOKUP(G1691,Export7[#All],2,FALSE)</f>
        <v>#N/A</v>
      </c>
      <c r="I1691" s="45" t="e">
        <f>VLOOKUP($A1691,EVID_OSEVU!$A$1:$M$4972,10,FALSE)</f>
        <v>#N/A</v>
      </c>
      <c r="J1691" s="58" t="e">
        <f>VLOOKUP($A1691,EVID_OSEVU!$A$1:$M$4972,11,FALSE)</f>
        <v>#N/A</v>
      </c>
      <c r="K1691" s="33"/>
      <c r="L1691" s="45" t="e">
        <f>VLOOKUP(EVID_PASTVY!H1691,KATEGORIE_ZVIRAT!$B$2:$M$31,6,FALSE)*K1691</f>
        <v>#N/A</v>
      </c>
      <c r="M1691" s="33">
        <v>24</v>
      </c>
      <c r="N1691" s="45" t="e">
        <f>VLOOKUP(EVID_PASTVY!$H1691,KATEGORIE_ZVIRAT!$B$2:$M$31,8,FALSE)</f>
        <v>#N/A</v>
      </c>
      <c r="O1691" s="45" t="e">
        <f>VLOOKUP(EVID_PASTVY!$H1691,KATEGORIE_ZVIRAT!$B$2:$M$31,9,FALSE)</f>
        <v>#N/A</v>
      </c>
      <c r="P1691" s="54" t="e">
        <f>VLOOKUP(EVID_PASTVY!$H1691,KATEGORIE_ZVIRAT!$B$2:$M$31,7,FALSE)*L1691/1000*M1691/24*(F1691-E1691+1)/J1691</f>
        <v>#N/A</v>
      </c>
      <c r="Q1691" s="52" t="e">
        <f>VLOOKUP(EVID_PASTVY!$H1691,KATEGORIE_ZVIRAT!$B$2:$M$31,10,FALSE)*P1691*10</f>
        <v>#N/A</v>
      </c>
      <c r="R1691" s="52" t="e">
        <f>VLOOKUP(EVID_PASTVY!$H1691,KATEGORIE_ZVIRAT!$B$2:$M$31,11,FALSE)*P1691*10</f>
        <v>#N/A</v>
      </c>
      <c r="S1691" s="52" t="e">
        <f>VLOOKUP(EVID_PASTVY!$H1691,KATEGORIE_ZVIRAT!$B$2:$M$31,12,FALSE)*P1691*10</f>
        <v>#N/A</v>
      </c>
    </row>
    <row r="1692" spans="1:19" x14ac:dyDescent="0.2">
      <c r="A1692" s="32"/>
      <c r="B1692" s="37" t="e">
        <f>VLOOKUP($A1692,EVID_OSEVU!$A$1:$M$4972,2,FALSE)</f>
        <v>#N/A</v>
      </c>
      <c r="C1692" s="37" t="e">
        <f>VLOOKUP($A1692,EVID_OSEVU!$A$1:$M$4972,3,FALSE)</f>
        <v>#N/A</v>
      </c>
      <c r="D1692" s="45" t="e">
        <f>VLOOKUP($A1692,EVID_OSEVU!$A$1:$M$4972,4,FALSE)</f>
        <v>#N/A</v>
      </c>
      <c r="E1692" s="35"/>
      <c r="F1692" s="53"/>
      <c r="G1692" s="32"/>
      <c r="H1692" s="45" t="e">
        <f>VLOOKUP(G1692,Export7[#All],2,FALSE)</f>
        <v>#N/A</v>
      </c>
      <c r="I1692" s="45" t="e">
        <f>VLOOKUP($A1692,EVID_OSEVU!$A$1:$M$4972,10,FALSE)</f>
        <v>#N/A</v>
      </c>
      <c r="J1692" s="58" t="e">
        <f>VLOOKUP($A1692,EVID_OSEVU!$A$1:$M$4972,11,FALSE)</f>
        <v>#N/A</v>
      </c>
      <c r="K1692" s="33"/>
      <c r="L1692" s="45" t="e">
        <f>VLOOKUP(EVID_PASTVY!H1692,KATEGORIE_ZVIRAT!$B$2:$M$31,6,FALSE)*K1692</f>
        <v>#N/A</v>
      </c>
      <c r="M1692" s="33">
        <v>24</v>
      </c>
      <c r="N1692" s="45" t="e">
        <f>VLOOKUP(EVID_PASTVY!$H1692,KATEGORIE_ZVIRAT!$B$2:$M$31,8,FALSE)</f>
        <v>#N/A</v>
      </c>
      <c r="O1692" s="45" t="e">
        <f>VLOOKUP(EVID_PASTVY!$H1692,KATEGORIE_ZVIRAT!$B$2:$M$31,9,FALSE)</f>
        <v>#N/A</v>
      </c>
      <c r="P1692" s="54" t="e">
        <f>VLOOKUP(EVID_PASTVY!$H1692,KATEGORIE_ZVIRAT!$B$2:$M$31,7,FALSE)*L1692/1000*M1692/24*(F1692-E1692+1)/J1692</f>
        <v>#N/A</v>
      </c>
      <c r="Q1692" s="52" t="e">
        <f>VLOOKUP(EVID_PASTVY!$H1692,KATEGORIE_ZVIRAT!$B$2:$M$31,10,FALSE)*P1692*10</f>
        <v>#N/A</v>
      </c>
      <c r="R1692" s="52" t="e">
        <f>VLOOKUP(EVID_PASTVY!$H1692,KATEGORIE_ZVIRAT!$B$2:$M$31,11,FALSE)*P1692*10</f>
        <v>#N/A</v>
      </c>
      <c r="S1692" s="52" t="e">
        <f>VLOOKUP(EVID_PASTVY!$H1692,KATEGORIE_ZVIRAT!$B$2:$M$31,12,FALSE)*P1692*10</f>
        <v>#N/A</v>
      </c>
    </row>
    <row r="1693" spans="1:19" x14ac:dyDescent="0.2">
      <c r="A1693" s="32"/>
      <c r="B1693" s="37" t="e">
        <f>VLOOKUP($A1693,EVID_OSEVU!$A$1:$M$4972,2,FALSE)</f>
        <v>#N/A</v>
      </c>
      <c r="C1693" s="37" t="e">
        <f>VLOOKUP($A1693,EVID_OSEVU!$A$1:$M$4972,3,FALSE)</f>
        <v>#N/A</v>
      </c>
      <c r="D1693" s="45" t="e">
        <f>VLOOKUP($A1693,EVID_OSEVU!$A$1:$M$4972,4,FALSE)</f>
        <v>#N/A</v>
      </c>
      <c r="E1693" s="35"/>
      <c r="F1693" s="53"/>
      <c r="G1693" s="32"/>
      <c r="H1693" s="45" t="e">
        <f>VLOOKUP(G1693,Export7[#All],2,FALSE)</f>
        <v>#N/A</v>
      </c>
      <c r="I1693" s="45" t="e">
        <f>VLOOKUP($A1693,EVID_OSEVU!$A$1:$M$4972,10,FALSE)</f>
        <v>#N/A</v>
      </c>
      <c r="J1693" s="58" t="e">
        <f>VLOOKUP($A1693,EVID_OSEVU!$A$1:$M$4972,11,FALSE)</f>
        <v>#N/A</v>
      </c>
      <c r="K1693" s="33"/>
      <c r="L1693" s="45" t="e">
        <f>VLOOKUP(EVID_PASTVY!H1693,KATEGORIE_ZVIRAT!$B$2:$M$31,6,FALSE)*K1693</f>
        <v>#N/A</v>
      </c>
      <c r="M1693" s="33">
        <v>24</v>
      </c>
      <c r="N1693" s="45" t="e">
        <f>VLOOKUP(EVID_PASTVY!$H1693,KATEGORIE_ZVIRAT!$B$2:$M$31,8,FALSE)</f>
        <v>#N/A</v>
      </c>
      <c r="O1693" s="45" t="e">
        <f>VLOOKUP(EVID_PASTVY!$H1693,KATEGORIE_ZVIRAT!$B$2:$M$31,9,FALSE)</f>
        <v>#N/A</v>
      </c>
      <c r="P1693" s="54" t="e">
        <f>VLOOKUP(EVID_PASTVY!$H1693,KATEGORIE_ZVIRAT!$B$2:$M$31,7,FALSE)*L1693/1000*M1693/24*(F1693-E1693+1)/J1693</f>
        <v>#N/A</v>
      </c>
      <c r="Q1693" s="52" t="e">
        <f>VLOOKUP(EVID_PASTVY!$H1693,KATEGORIE_ZVIRAT!$B$2:$M$31,10,FALSE)*P1693*10</f>
        <v>#N/A</v>
      </c>
      <c r="R1693" s="52" t="e">
        <f>VLOOKUP(EVID_PASTVY!$H1693,KATEGORIE_ZVIRAT!$B$2:$M$31,11,FALSE)*P1693*10</f>
        <v>#N/A</v>
      </c>
      <c r="S1693" s="52" t="e">
        <f>VLOOKUP(EVID_PASTVY!$H1693,KATEGORIE_ZVIRAT!$B$2:$M$31,12,FALSE)*P1693*10</f>
        <v>#N/A</v>
      </c>
    </row>
    <row r="1694" spans="1:19" x14ac:dyDescent="0.2">
      <c r="A1694" s="32"/>
      <c r="B1694" s="37" t="e">
        <f>VLOOKUP($A1694,EVID_OSEVU!$A$1:$M$4972,2,FALSE)</f>
        <v>#N/A</v>
      </c>
      <c r="C1694" s="37" t="e">
        <f>VLOOKUP($A1694,EVID_OSEVU!$A$1:$M$4972,3,FALSE)</f>
        <v>#N/A</v>
      </c>
      <c r="D1694" s="45" t="e">
        <f>VLOOKUP($A1694,EVID_OSEVU!$A$1:$M$4972,4,FALSE)</f>
        <v>#N/A</v>
      </c>
      <c r="E1694" s="35"/>
      <c r="F1694" s="53"/>
      <c r="G1694" s="32"/>
      <c r="H1694" s="45" t="e">
        <f>VLOOKUP(G1694,Export7[#All],2,FALSE)</f>
        <v>#N/A</v>
      </c>
      <c r="I1694" s="45" t="e">
        <f>VLOOKUP($A1694,EVID_OSEVU!$A$1:$M$4972,10,FALSE)</f>
        <v>#N/A</v>
      </c>
      <c r="J1694" s="58" t="e">
        <f>VLOOKUP($A1694,EVID_OSEVU!$A$1:$M$4972,11,FALSE)</f>
        <v>#N/A</v>
      </c>
      <c r="K1694" s="33"/>
      <c r="L1694" s="45" t="e">
        <f>VLOOKUP(EVID_PASTVY!H1694,KATEGORIE_ZVIRAT!$B$2:$M$31,6,FALSE)*K1694</f>
        <v>#N/A</v>
      </c>
      <c r="M1694" s="33">
        <v>24</v>
      </c>
      <c r="N1694" s="45" t="e">
        <f>VLOOKUP(EVID_PASTVY!$H1694,KATEGORIE_ZVIRAT!$B$2:$M$31,8,FALSE)</f>
        <v>#N/A</v>
      </c>
      <c r="O1694" s="45" t="e">
        <f>VLOOKUP(EVID_PASTVY!$H1694,KATEGORIE_ZVIRAT!$B$2:$M$31,9,FALSE)</f>
        <v>#N/A</v>
      </c>
      <c r="P1694" s="54" t="e">
        <f>VLOOKUP(EVID_PASTVY!$H1694,KATEGORIE_ZVIRAT!$B$2:$M$31,7,FALSE)*L1694/1000*M1694/24*(F1694-E1694+1)/J1694</f>
        <v>#N/A</v>
      </c>
      <c r="Q1694" s="52" t="e">
        <f>VLOOKUP(EVID_PASTVY!$H1694,KATEGORIE_ZVIRAT!$B$2:$M$31,10,FALSE)*P1694*10</f>
        <v>#N/A</v>
      </c>
      <c r="R1694" s="52" t="e">
        <f>VLOOKUP(EVID_PASTVY!$H1694,KATEGORIE_ZVIRAT!$B$2:$M$31,11,FALSE)*P1694*10</f>
        <v>#N/A</v>
      </c>
      <c r="S1694" s="52" t="e">
        <f>VLOOKUP(EVID_PASTVY!$H1694,KATEGORIE_ZVIRAT!$B$2:$M$31,12,FALSE)*P1694*10</f>
        <v>#N/A</v>
      </c>
    </row>
    <row r="1695" spans="1:19" x14ac:dyDescent="0.2">
      <c r="A1695" s="32"/>
      <c r="B1695" s="37" t="e">
        <f>VLOOKUP($A1695,EVID_OSEVU!$A$1:$M$4972,2,FALSE)</f>
        <v>#N/A</v>
      </c>
      <c r="C1695" s="37" t="e">
        <f>VLOOKUP($A1695,EVID_OSEVU!$A$1:$M$4972,3,FALSE)</f>
        <v>#N/A</v>
      </c>
      <c r="D1695" s="45" t="e">
        <f>VLOOKUP($A1695,EVID_OSEVU!$A$1:$M$4972,4,FALSE)</f>
        <v>#N/A</v>
      </c>
      <c r="E1695" s="35"/>
      <c r="F1695" s="53"/>
      <c r="G1695" s="32"/>
      <c r="H1695" s="45" t="e">
        <f>VLOOKUP(G1695,Export7[#All],2,FALSE)</f>
        <v>#N/A</v>
      </c>
      <c r="I1695" s="45" t="e">
        <f>VLOOKUP($A1695,EVID_OSEVU!$A$1:$M$4972,10,FALSE)</f>
        <v>#N/A</v>
      </c>
      <c r="J1695" s="58" t="e">
        <f>VLOOKUP($A1695,EVID_OSEVU!$A$1:$M$4972,11,FALSE)</f>
        <v>#N/A</v>
      </c>
      <c r="K1695" s="33"/>
      <c r="L1695" s="45" t="e">
        <f>VLOOKUP(EVID_PASTVY!H1695,KATEGORIE_ZVIRAT!$B$2:$M$31,6,FALSE)*K1695</f>
        <v>#N/A</v>
      </c>
      <c r="M1695" s="33">
        <v>24</v>
      </c>
      <c r="N1695" s="45" t="e">
        <f>VLOOKUP(EVID_PASTVY!$H1695,KATEGORIE_ZVIRAT!$B$2:$M$31,8,FALSE)</f>
        <v>#N/A</v>
      </c>
      <c r="O1695" s="45" t="e">
        <f>VLOOKUP(EVID_PASTVY!$H1695,KATEGORIE_ZVIRAT!$B$2:$M$31,9,FALSE)</f>
        <v>#N/A</v>
      </c>
      <c r="P1695" s="54" t="e">
        <f>VLOOKUP(EVID_PASTVY!$H1695,KATEGORIE_ZVIRAT!$B$2:$M$31,7,FALSE)*L1695/1000*M1695/24*(F1695-E1695+1)/J1695</f>
        <v>#N/A</v>
      </c>
      <c r="Q1695" s="52" t="e">
        <f>VLOOKUP(EVID_PASTVY!$H1695,KATEGORIE_ZVIRAT!$B$2:$M$31,10,FALSE)*P1695*10</f>
        <v>#N/A</v>
      </c>
      <c r="R1695" s="52" t="e">
        <f>VLOOKUP(EVID_PASTVY!$H1695,KATEGORIE_ZVIRAT!$B$2:$M$31,11,FALSE)*P1695*10</f>
        <v>#N/A</v>
      </c>
      <c r="S1695" s="52" t="e">
        <f>VLOOKUP(EVID_PASTVY!$H1695,KATEGORIE_ZVIRAT!$B$2:$M$31,12,FALSE)*P1695*10</f>
        <v>#N/A</v>
      </c>
    </row>
    <row r="1696" spans="1:19" x14ac:dyDescent="0.2">
      <c r="A1696" s="32"/>
      <c r="B1696" s="37" t="e">
        <f>VLOOKUP($A1696,EVID_OSEVU!$A$1:$M$4972,2,FALSE)</f>
        <v>#N/A</v>
      </c>
      <c r="C1696" s="37" t="e">
        <f>VLOOKUP($A1696,EVID_OSEVU!$A$1:$M$4972,3,FALSE)</f>
        <v>#N/A</v>
      </c>
      <c r="D1696" s="45" t="e">
        <f>VLOOKUP($A1696,EVID_OSEVU!$A$1:$M$4972,4,FALSE)</f>
        <v>#N/A</v>
      </c>
      <c r="E1696" s="35"/>
      <c r="F1696" s="53"/>
      <c r="G1696" s="32"/>
      <c r="H1696" s="45" t="e">
        <f>VLOOKUP(G1696,Export7[#All],2,FALSE)</f>
        <v>#N/A</v>
      </c>
      <c r="I1696" s="45" t="e">
        <f>VLOOKUP($A1696,EVID_OSEVU!$A$1:$M$4972,10,FALSE)</f>
        <v>#N/A</v>
      </c>
      <c r="J1696" s="58" t="e">
        <f>VLOOKUP($A1696,EVID_OSEVU!$A$1:$M$4972,11,FALSE)</f>
        <v>#N/A</v>
      </c>
      <c r="K1696" s="33"/>
      <c r="L1696" s="45" t="e">
        <f>VLOOKUP(EVID_PASTVY!H1696,KATEGORIE_ZVIRAT!$B$2:$M$31,6,FALSE)*K1696</f>
        <v>#N/A</v>
      </c>
      <c r="M1696" s="33">
        <v>24</v>
      </c>
      <c r="N1696" s="45" t="e">
        <f>VLOOKUP(EVID_PASTVY!$H1696,KATEGORIE_ZVIRAT!$B$2:$M$31,8,FALSE)</f>
        <v>#N/A</v>
      </c>
      <c r="O1696" s="45" t="e">
        <f>VLOOKUP(EVID_PASTVY!$H1696,KATEGORIE_ZVIRAT!$B$2:$M$31,9,FALSE)</f>
        <v>#N/A</v>
      </c>
      <c r="P1696" s="54" t="e">
        <f>VLOOKUP(EVID_PASTVY!$H1696,KATEGORIE_ZVIRAT!$B$2:$M$31,7,FALSE)*L1696/1000*M1696/24*(F1696-E1696+1)/J1696</f>
        <v>#N/A</v>
      </c>
      <c r="Q1696" s="52" t="e">
        <f>VLOOKUP(EVID_PASTVY!$H1696,KATEGORIE_ZVIRAT!$B$2:$M$31,10,FALSE)*P1696*10</f>
        <v>#N/A</v>
      </c>
      <c r="R1696" s="52" t="e">
        <f>VLOOKUP(EVID_PASTVY!$H1696,KATEGORIE_ZVIRAT!$B$2:$M$31,11,FALSE)*P1696*10</f>
        <v>#N/A</v>
      </c>
      <c r="S1696" s="52" t="e">
        <f>VLOOKUP(EVID_PASTVY!$H1696,KATEGORIE_ZVIRAT!$B$2:$M$31,12,FALSE)*P1696*10</f>
        <v>#N/A</v>
      </c>
    </row>
    <row r="1697" spans="1:19" x14ac:dyDescent="0.2">
      <c r="A1697" s="32"/>
      <c r="B1697" s="37" t="e">
        <f>VLOOKUP($A1697,EVID_OSEVU!$A$1:$M$4972,2,FALSE)</f>
        <v>#N/A</v>
      </c>
      <c r="C1697" s="37" t="e">
        <f>VLOOKUP($A1697,EVID_OSEVU!$A$1:$M$4972,3,FALSE)</f>
        <v>#N/A</v>
      </c>
      <c r="D1697" s="45" t="e">
        <f>VLOOKUP($A1697,EVID_OSEVU!$A$1:$M$4972,4,FALSE)</f>
        <v>#N/A</v>
      </c>
      <c r="E1697" s="35"/>
      <c r="F1697" s="53"/>
      <c r="G1697" s="32"/>
      <c r="H1697" s="45" t="e">
        <f>VLOOKUP(G1697,Export7[#All],2,FALSE)</f>
        <v>#N/A</v>
      </c>
      <c r="I1697" s="45" t="e">
        <f>VLOOKUP($A1697,EVID_OSEVU!$A$1:$M$4972,10,FALSE)</f>
        <v>#N/A</v>
      </c>
      <c r="J1697" s="58" t="e">
        <f>VLOOKUP($A1697,EVID_OSEVU!$A$1:$M$4972,11,FALSE)</f>
        <v>#N/A</v>
      </c>
      <c r="K1697" s="33"/>
      <c r="L1697" s="45" t="e">
        <f>VLOOKUP(EVID_PASTVY!H1697,KATEGORIE_ZVIRAT!$B$2:$M$31,6,FALSE)*K1697</f>
        <v>#N/A</v>
      </c>
      <c r="M1697" s="33">
        <v>24</v>
      </c>
      <c r="N1697" s="45" t="e">
        <f>VLOOKUP(EVID_PASTVY!$H1697,KATEGORIE_ZVIRAT!$B$2:$M$31,8,FALSE)</f>
        <v>#N/A</v>
      </c>
      <c r="O1697" s="45" t="e">
        <f>VLOOKUP(EVID_PASTVY!$H1697,KATEGORIE_ZVIRAT!$B$2:$M$31,9,FALSE)</f>
        <v>#N/A</v>
      </c>
      <c r="P1697" s="54" t="e">
        <f>VLOOKUP(EVID_PASTVY!$H1697,KATEGORIE_ZVIRAT!$B$2:$M$31,7,FALSE)*L1697/1000*M1697/24*(F1697-E1697+1)/J1697</f>
        <v>#N/A</v>
      </c>
      <c r="Q1697" s="52" t="e">
        <f>VLOOKUP(EVID_PASTVY!$H1697,KATEGORIE_ZVIRAT!$B$2:$M$31,10,FALSE)*P1697*10</f>
        <v>#N/A</v>
      </c>
      <c r="R1697" s="52" t="e">
        <f>VLOOKUP(EVID_PASTVY!$H1697,KATEGORIE_ZVIRAT!$B$2:$M$31,11,FALSE)*P1697*10</f>
        <v>#N/A</v>
      </c>
      <c r="S1697" s="52" t="e">
        <f>VLOOKUP(EVID_PASTVY!$H1697,KATEGORIE_ZVIRAT!$B$2:$M$31,12,FALSE)*P1697*10</f>
        <v>#N/A</v>
      </c>
    </row>
    <row r="1698" spans="1:19" x14ac:dyDescent="0.2">
      <c r="A1698" s="32"/>
      <c r="B1698" s="37" t="e">
        <f>VLOOKUP($A1698,EVID_OSEVU!$A$1:$M$4972,2,FALSE)</f>
        <v>#N/A</v>
      </c>
      <c r="C1698" s="37" t="e">
        <f>VLOOKUP($A1698,EVID_OSEVU!$A$1:$M$4972,3,FALSE)</f>
        <v>#N/A</v>
      </c>
      <c r="D1698" s="45" t="e">
        <f>VLOOKUP($A1698,EVID_OSEVU!$A$1:$M$4972,4,FALSE)</f>
        <v>#N/A</v>
      </c>
      <c r="E1698" s="35"/>
      <c r="F1698" s="53"/>
      <c r="G1698" s="32"/>
      <c r="H1698" s="45" t="e">
        <f>VLOOKUP(G1698,Export7[#All],2,FALSE)</f>
        <v>#N/A</v>
      </c>
      <c r="I1698" s="45" t="e">
        <f>VLOOKUP($A1698,EVID_OSEVU!$A$1:$M$4972,10,FALSE)</f>
        <v>#N/A</v>
      </c>
      <c r="J1698" s="58" t="e">
        <f>VLOOKUP($A1698,EVID_OSEVU!$A$1:$M$4972,11,FALSE)</f>
        <v>#N/A</v>
      </c>
      <c r="K1698" s="33"/>
      <c r="L1698" s="45" t="e">
        <f>VLOOKUP(EVID_PASTVY!H1698,KATEGORIE_ZVIRAT!$B$2:$M$31,6,FALSE)*K1698</f>
        <v>#N/A</v>
      </c>
      <c r="M1698" s="33">
        <v>24</v>
      </c>
      <c r="N1698" s="45" t="e">
        <f>VLOOKUP(EVID_PASTVY!$H1698,KATEGORIE_ZVIRAT!$B$2:$M$31,8,FALSE)</f>
        <v>#N/A</v>
      </c>
      <c r="O1698" s="45" t="e">
        <f>VLOOKUP(EVID_PASTVY!$H1698,KATEGORIE_ZVIRAT!$B$2:$M$31,9,FALSE)</f>
        <v>#N/A</v>
      </c>
      <c r="P1698" s="54" t="e">
        <f>VLOOKUP(EVID_PASTVY!$H1698,KATEGORIE_ZVIRAT!$B$2:$M$31,7,FALSE)*L1698/1000*M1698/24*(F1698-E1698+1)/J1698</f>
        <v>#N/A</v>
      </c>
      <c r="Q1698" s="52" t="e">
        <f>VLOOKUP(EVID_PASTVY!$H1698,KATEGORIE_ZVIRAT!$B$2:$M$31,10,FALSE)*P1698*10</f>
        <v>#N/A</v>
      </c>
      <c r="R1698" s="52" t="e">
        <f>VLOOKUP(EVID_PASTVY!$H1698,KATEGORIE_ZVIRAT!$B$2:$M$31,11,FALSE)*P1698*10</f>
        <v>#N/A</v>
      </c>
      <c r="S1698" s="52" t="e">
        <f>VLOOKUP(EVID_PASTVY!$H1698,KATEGORIE_ZVIRAT!$B$2:$M$31,12,FALSE)*P1698*10</f>
        <v>#N/A</v>
      </c>
    </row>
    <row r="1699" spans="1:19" x14ac:dyDescent="0.2">
      <c r="A1699" s="32"/>
      <c r="B1699" s="37" t="e">
        <f>VLOOKUP($A1699,EVID_OSEVU!$A$1:$M$4972,2,FALSE)</f>
        <v>#N/A</v>
      </c>
      <c r="C1699" s="37" t="e">
        <f>VLOOKUP($A1699,EVID_OSEVU!$A$1:$M$4972,3,FALSE)</f>
        <v>#N/A</v>
      </c>
      <c r="D1699" s="45" t="e">
        <f>VLOOKUP($A1699,EVID_OSEVU!$A$1:$M$4972,4,FALSE)</f>
        <v>#N/A</v>
      </c>
      <c r="E1699" s="35"/>
      <c r="F1699" s="53"/>
      <c r="G1699" s="32"/>
      <c r="H1699" s="45" t="e">
        <f>VLOOKUP(G1699,Export7[#All],2,FALSE)</f>
        <v>#N/A</v>
      </c>
      <c r="I1699" s="45" t="e">
        <f>VLOOKUP($A1699,EVID_OSEVU!$A$1:$M$4972,10,FALSE)</f>
        <v>#N/A</v>
      </c>
      <c r="J1699" s="58" t="e">
        <f>VLOOKUP($A1699,EVID_OSEVU!$A$1:$M$4972,11,FALSE)</f>
        <v>#N/A</v>
      </c>
      <c r="K1699" s="33"/>
      <c r="L1699" s="45" t="e">
        <f>VLOOKUP(EVID_PASTVY!H1699,KATEGORIE_ZVIRAT!$B$2:$M$31,6,FALSE)*K1699</f>
        <v>#N/A</v>
      </c>
      <c r="M1699" s="33">
        <v>24</v>
      </c>
      <c r="N1699" s="45" t="e">
        <f>VLOOKUP(EVID_PASTVY!$H1699,KATEGORIE_ZVIRAT!$B$2:$M$31,8,FALSE)</f>
        <v>#N/A</v>
      </c>
      <c r="O1699" s="45" t="e">
        <f>VLOOKUP(EVID_PASTVY!$H1699,KATEGORIE_ZVIRAT!$B$2:$M$31,9,FALSE)</f>
        <v>#N/A</v>
      </c>
      <c r="P1699" s="54" t="e">
        <f>VLOOKUP(EVID_PASTVY!$H1699,KATEGORIE_ZVIRAT!$B$2:$M$31,7,FALSE)*L1699/1000*M1699/24*(F1699-E1699+1)/J1699</f>
        <v>#N/A</v>
      </c>
      <c r="Q1699" s="52" t="e">
        <f>VLOOKUP(EVID_PASTVY!$H1699,KATEGORIE_ZVIRAT!$B$2:$M$31,10,FALSE)*P1699*10</f>
        <v>#N/A</v>
      </c>
      <c r="R1699" s="52" t="e">
        <f>VLOOKUP(EVID_PASTVY!$H1699,KATEGORIE_ZVIRAT!$B$2:$M$31,11,FALSE)*P1699*10</f>
        <v>#N/A</v>
      </c>
      <c r="S1699" s="52" t="e">
        <f>VLOOKUP(EVID_PASTVY!$H1699,KATEGORIE_ZVIRAT!$B$2:$M$31,12,FALSE)*P1699*10</f>
        <v>#N/A</v>
      </c>
    </row>
    <row r="1700" spans="1:19" x14ac:dyDescent="0.2">
      <c r="A1700" s="32"/>
      <c r="B1700" s="37" t="e">
        <f>VLOOKUP($A1700,EVID_OSEVU!$A$1:$M$4972,2,FALSE)</f>
        <v>#N/A</v>
      </c>
      <c r="C1700" s="37" t="e">
        <f>VLOOKUP($A1700,EVID_OSEVU!$A$1:$M$4972,3,FALSE)</f>
        <v>#N/A</v>
      </c>
      <c r="D1700" s="45" t="e">
        <f>VLOOKUP($A1700,EVID_OSEVU!$A$1:$M$4972,4,FALSE)</f>
        <v>#N/A</v>
      </c>
      <c r="E1700" s="35"/>
      <c r="F1700" s="53"/>
      <c r="G1700" s="32"/>
      <c r="H1700" s="45" t="e">
        <f>VLOOKUP(G1700,Export7[#All],2,FALSE)</f>
        <v>#N/A</v>
      </c>
      <c r="I1700" s="45" t="e">
        <f>VLOOKUP($A1700,EVID_OSEVU!$A$1:$M$4972,10,FALSE)</f>
        <v>#N/A</v>
      </c>
      <c r="J1700" s="58" t="e">
        <f>VLOOKUP($A1700,EVID_OSEVU!$A$1:$M$4972,11,FALSE)</f>
        <v>#N/A</v>
      </c>
      <c r="K1700" s="33"/>
      <c r="L1700" s="45" t="e">
        <f>VLOOKUP(EVID_PASTVY!H1700,KATEGORIE_ZVIRAT!$B$2:$M$31,6,FALSE)*K1700</f>
        <v>#N/A</v>
      </c>
      <c r="M1700" s="33">
        <v>24</v>
      </c>
      <c r="N1700" s="45" t="e">
        <f>VLOOKUP(EVID_PASTVY!$H1700,KATEGORIE_ZVIRAT!$B$2:$M$31,8,FALSE)</f>
        <v>#N/A</v>
      </c>
      <c r="O1700" s="45" t="e">
        <f>VLOOKUP(EVID_PASTVY!$H1700,KATEGORIE_ZVIRAT!$B$2:$M$31,9,FALSE)</f>
        <v>#N/A</v>
      </c>
      <c r="P1700" s="54" t="e">
        <f>VLOOKUP(EVID_PASTVY!$H1700,KATEGORIE_ZVIRAT!$B$2:$M$31,7,FALSE)*L1700/1000*M1700/24*(F1700-E1700+1)/J1700</f>
        <v>#N/A</v>
      </c>
      <c r="Q1700" s="52" t="e">
        <f>VLOOKUP(EVID_PASTVY!$H1700,KATEGORIE_ZVIRAT!$B$2:$M$31,10,FALSE)*P1700*10</f>
        <v>#N/A</v>
      </c>
      <c r="R1700" s="52" t="e">
        <f>VLOOKUP(EVID_PASTVY!$H1700,KATEGORIE_ZVIRAT!$B$2:$M$31,11,FALSE)*P1700*10</f>
        <v>#N/A</v>
      </c>
      <c r="S1700" s="52" t="e">
        <f>VLOOKUP(EVID_PASTVY!$H1700,KATEGORIE_ZVIRAT!$B$2:$M$31,12,FALSE)*P1700*10</f>
        <v>#N/A</v>
      </c>
    </row>
    <row r="1701" spans="1:19" x14ac:dyDescent="0.2">
      <c r="A1701" s="32"/>
      <c r="B1701" s="37" t="e">
        <f>VLOOKUP($A1701,EVID_OSEVU!$A$1:$M$4972,2,FALSE)</f>
        <v>#N/A</v>
      </c>
      <c r="C1701" s="37" t="e">
        <f>VLOOKUP($A1701,EVID_OSEVU!$A$1:$M$4972,3,FALSE)</f>
        <v>#N/A</v>
      </c>
      <c r="D1701" s="45" t="e">
        <f>VLOOKUP($A1701,EVID_OSEVU!$A$1:$M$4972,4,FALSE)</f>
        <v>#N/A</v>
      </c>
      <c r="E1701" s="35"/>
      <c r="F1701" s="53"/>
      <c r="G1701" s="32"/>
      <c r="H1701" s="45" t="e">
        <f>VLOOKUP(G1701,Export7[#All],2,FALSE)</f>
        <v>#N/A</v>
      </c>
      <c r="I1701" s="45" t="e">
        <f>VLOOKUP($A1701,EVID_OSEVU!$A$1:$M$4972,10,FALSE)</f>
        <v>#N/A</v>
      </c>
      <c r="J1701" s="58" t="e">
        <f>VLOOKUP($A1701,EVID_OSEVU!$A$1:$M$4972,11,FALSE)</f>
        <v>#N/A</v>
      </c>
      <c r="K1701" s="33"/>
      <c r="L1701" s="45" t="e">
        <f>VLOOKUP(EVID_PASTVY!H1701,KATEGORIE_ZVIRAT!$B$2:$M$31,6,FALSE)*K1701</f>
        <v>#N/A</v>
      </c>
      <c r="M1701" s="33">
        <v>24</v>
      </c>
      <c r="N1701" s="45" t="e">
        <f>VLOOKUP(EVID_PASTVY!$H1701,KATEGORIE_ZVIRAT!$B$2:$M$31,8,FALSE)</f>
        <v>#N/A</v>
      </c>
      <c r="O1701" s="45" t="e">
        <f>VLOOKUP(EVID_PASTVY!$H1701,KATEGORIE_ZVIRAT!$B$2:$M$31,9,FALSE)</f>
        <v>#N/A</v>
      </c>
      <c r="P1701" s="54" t="e">
        <f>VLOOKUP(EVID_PASTVY!$H1701,KATEGORIE_ZVIRAT!$B$2:$M$31,7,FALSE)*L1701/1000*M1701/24*(F1701-E1701+1)/J1701</f>
        <v>#N/A</v>
      </c>
      <c r="Q1701" s="52" t="e">
        <f>VLOOKUP(EVID_PASTVY!$H1701,KATEGORIE_ZVIRAT!$B$2:$M$31,10,FALSE)*P1701*10</f>
        <v>#N/A</v>
      </c>
      <c r="R1701" s="52" t="e">
        <f>VLOOKUP(EVID_PASTVY!$H1701,KATEGORIE_ZVIRAT!$B$2:$M$31,11,FALSE)*P1701*10</f>
        <v>#N/A</v>
      </c>
      <c r="S1701" s="52" t="e">
        <f>VLOOKUP(EVID_PASTVY!$H1701,KATEGORIE_ZVIRAT!$B$2:$M$31,12,FALSE)*P1701*10</f>
        <v>#N/A</v>
      </c>
    </row>
    <row r="1702" spans="1:19" x14ac:dyDescent="0.2">
      <c r="A1702" s="32"/>
      <c r="B1702" s="37" t="e">
        <f>VLOOKUP($A1702,EVID_OSEVU!$A$1:$M$4972,2,FALSE)</f>
        <v>#N/A</v>
      </c>
      <c r="C1702" s="37" t="e">
        <f>VLOOKUP($A1702,EVID_OSEVU!$A$1:$M$4972,3,FALSE)</f>
        <v>#N/A</v>
      </c>
      <c r="D1702" s="45" t="e">
        <f>VLOOKUP($A1702,EVID_OSEVU!$A$1:$M$4972,4,FALSE)</f>
        <v>#N/A</v>
      </c>
      <c r="E1702" s="35"/>
      <c r="F1702" s="53"/>
      <c r="G1702" s="32"/>
      <c r="H1702" s="45" t="e">
        <f>VLOOKUP(G1702,Export7[#All],2,FALSE)</f>
        <v>#N/A</v>
      </c>
      <c r="I1702" s="45" t="e">
        <f>VLOOKUP($A1702,EVID_OSEVU!$A$1:$M$4972,10,FALSE)</f>
        <v>#N/A</v>
      </c>
      <c r="J1702" s="58" t="e">
        <f>VLOOKUP($A1702,EVID_OSEVU!$A$1:$M$4972,11,FALSE)</f>
        <v>#N/A</v>
      </c>
      <c r="K1702" s="33"/>
      <c r="L1702" s="45" t="e">
        <f>VLOOKUP(EVID_PASTVY!H1702,KATEGORIE_ZVIRAT!$B$2:$M$31,6,FALSE)*K1702</f>
        <v>#N/A</v>
      </c>
      <c r="M1702" s="33">
        <v>24</v>
      </c>
      <c r="N1702" s="45" t="e">
        <f>VLOOKUP(EVID_PASTVY!$H1702,KATEGORIE_ZVIRAT!$B$2:$M$31,8,FALSE)</f>
        <v>#N/A</v>
      </c>
      <c r="O1702" s="45" t="e">
        <f>VLOOKUP(EVID_PASTVY!$H1702,KATEGORIE_ZVIRAT!$B$2:$M$31,9,FALSE)</f>
        <v>#N/A</v>
      </c>
      <c r="P1702" s="54" t="e">
        <f>VLOOKUP(EVID_PASTVY!$H1702,KATEGORIE_ZVIRAT!$B$2:$M$31,7,FALSE)*L1702/1000*M1702/24*(F1702-E1702+1)/J1702</f>
        <v>#N/A</v>
      </c>
      <c r="Q1702" s="52" t="e">
        <f>VLOOKUP(EVID_PASTVY!$H1702,KATEGORIE_ZVIRAT!$B$2:$M$31,10,FALSE)*P1702*10</f>
        <v>#N/A</v>
      </c>
      <c r="R1702" s="52" t="e">
        <f>VLOOKUP(EVID_PASTVY!$H1702,KATEGORIE_ZVIRAT!$B$2:$M$31,11,FALSE)*P1702*10</f>
        <v>#N/A</v>
      </c>
      <c r="S1702" s="52" t="e">
        <f>VLOOKUP(EVID_PASTVY!$H1702,KATEGORIE_ZVIRAT!$B$2:$M$31,12,FALSE)*P1702*10</f>
        <v>#N/A</v>
      </c>
    </row>
    <row r="1703" spans="1:19" x14ac:dyDescent="0.2">
      <c r="A1703" s="32"/>
      <c r="B1703" s="37" t="e">
        <f>VLOOKUP($A1703,EVID_OSEVU!$A$1:$M$4972,2,FALSE)</f>
        <v>#N/A</v>
      </c>
      <c r="C1703" s="37" t="e">
        <f>VLOOKUP($A1703,EVID_OSEVU!$A$1:$M$4972,3,FALSE)</f>
        <v>#N/A</v>
      </c>
      <c r="D1703" s="45" t="e">
        <f>VLOOKUP($A1703,EVID_OSEVU!$A$1:$M$4972,4,FALSE)</f>
        <v>#N/A</v>
      </c>
      <c r="E1703" s="35"/>
      <c r="F1703" s="53"/>
      <c r="G1703" s="32"/>
      <c r="H1703" s="45" t="e">
        <f>VLOOKUP(G1703,Export7[#All],2,FALSE)</f>
        <v>#N/A</v>
      </c>
      <c r="I1703" s="45" t="e">
        <f>VLOOKUP($A1703,EVID_OSEVU!$A$1:$M$4972,10,FALSE)</f>
        <v>#N/A</v>
      </c>
      <c r="J1703" s="58" t="e">
        <f>VLOOKUP($A1703,EVID_OSEVU!$A$1:$M$4972,11,FALSE)</f>
        <v>#N/A</v>
      </c>
      <c r="K1703" s="33"/>
      <c r="L1703" s="45" t="e">
        <f>VLOOKUP(EVID_PASTVY!H1703,KATEGORIE_ZVIRAT!$B$2:$M$31,6,FALSE)*K1703</f>
        <v>#N/A</v>
      </c>
      <c r="M1703" s="33">
        <v>24</v>
      </c>
      <c r="N1703" s="45" t="e">
        <f>VLOOKUP(EVID_PASTVY!$H1703,KATEGORIE_ZVIRAT!$B$2:$M$31,8,FALSE)</f>
        <v>#N/A</v>
      </c>
      <c r="O1703" s="45" t="e">
        <f>VLOOKUP(EVID_PASTVY!$H1703,KATEGORIE_ZVIRAT!$B$2:$M$31,9,FALSE)</f>
        <v>#N/A</v>
      </c>
      <c r="P1703" s="54" t="e">
        <f>VLOOKUP(EVID_PASTVY!$H1703,KATEGORIE_ZVIRAT!$B$2:$M$31,7,FALSE)*L1703/1000*M1703/24*(F1703-E1703+1)/J1703</f>
        <v>#N/A</v>
      </c>
      <c r="Q1703" s="52" t="e">
        <f>VLOOKUP(EVID_PASTVY!$H1703,KATEGORIE_ZVIRAT!$B$2:$M$31,10,FALSE)*P1703*10</f>
        <v>#N/A</v>
      </c>
      <c r="R1703" s="52" t="e">
        <f>VLOOKUP(EVID_PASTVY!$H1703,KATEGORIE_ZVIRAT!$B$2:$M$31,11,FALSE)*P1703*10</f>
        <v>#N/A</v>
      </c>
      <c r="S1703" s="52" t="e">
        <f>VLOOKUP(EVID_PASTVY!$H1703,KATEGORIE_ZVIRAT!$B$2:$M$31,12,FALSE)*P1703*10</f>
        <v>#N/A</v>
      </c>
    </row>
    <row r="1704" spans="1:19" x14ac:dyDescent="0.2">
      <c r="A1704" s="32"/>
      <c r="B1704" s="37" t="e">
        <f>VLOOKUP($A1704,EVID_OSEVU!$A$1:$M$4972,2,FALSE)</f>
        <v>#N/A</v>
      </c>
      <c r="C1704" s="37" t="e">
        <f>VLOOKUP($A1704,EVID_OSEVU!$A$1:$M$4972,3,FALSE)</f>
        <v>#N/A</v>
      </c>
      <c r="D1704" s="45" t="e">
        <f>VLOOKUP($A1704,EVID_OSEVU!$A$1:$M$4972,4,FALSE)</f>
        <v>#N/A</v>
      </c>
      <c r="E1704" s="35"/>
      <c r="F1704" s="53"/>
      <c r="G1704" s="32"/>
      <c r="H1704" s="45" t="e">
        <f>VLOOKUP(G1704,Export7[#All],2,FALSE)</f>
        <v>#N/A</v>
      </c>
      <c r="I1704" s="45" t="e">
        <f>VLOOKUP($A1704,EVID_OSEVU!$A$1:$M$4972,10,FALSE)</f>
        <v>#N/A</v>
      </c>
      <c r="J1704" s="58" t="e">
        <f>VLOOKUP($A1704,EVID_OSEVU!$A$1:$M$4972,11,FALSE)</f>
        <v>#N/A</v>
      </c>
      <c r="K1704" s="33"/>
      <c r="L1704" s="45" t="e">
        <f>VLOOKUP(EVID_PASTVY!H1704,KATEGORIE_ZVIRAT!$B$2:$M$31,6,FALSE)*K1704</f>
        <v>#N/A</v>
      </c>
      <c r="M1704" s="33">
        <v>24</v>
      </c>
      <c r="N1704" s="45" t="e">
        <f>VLOOKUP(EVID_PASTVY!$H1704,KATEGORIE_ZVIRAT!$B$2:$M$31,8,FALSE)</f>
        <v>#N/A</v>
      </c>
      <c r="O1704" s="45" t="e">
        <f>VLOOKUP(EVID_PASTVY!$H1704,KATEGORIE_ZVIRAT!$B$2:$M$31,9,FALSE)</f>
        <v>#N/A</v>
      </c>
      <c r="P1704" s="54" t="e">
        <f>VLOOKUP(EVID_PASTVY!$H1704,KATEGORIE_ZVIRAT!$B$2:$M$31,7,FALSE)*L1704/1000*M1704/24*(F1704-E1704+1)/J1704</f>
        <v>#N/A</v>
      </c>
      <c r="Q1704" s="52" t="e">
        <f>VLOOKUP(EVID_PASTVY!$H1704,KATEGORIE_ZVIRAT!$B$2:$M$31,10,FALSE)*P1704*10</f>
        <v>#N/A</v>
      </c>
      <c r="R1704" s="52" t="e">
        <f>VLOOKUP(EVID_PASTVY!$H1704,KATEGORIE_ZVIRAT!$B$2:$M$31,11,FALSE)*P1704*10</f>
        <v>#N/A</v>
      </c>
      <c r="S1704" s="52" t="e">
        <f>VLOOKUP(EVID_PASTVY!$H1704,KATEGORIE_ZVIRAT!$B$2:$M$31,12,FALSE)*P1704*10</f>
        <v>#N/A</v>
      </c>
    </row>
    <row r="1705" spans="1:19" x14ac:dyDescent="0.2">
      <c r="A1705" s="32"/>
      <c r="B1705" s="37" t="e">
        <f>VLOOKUP($A1705,EVID_OSEVU!$A$1:$M$4972,2,FALSE)</f>
        <v>#N/A</v>
      </c>
      <c r="C1705" s="37" t="e">
        <f>VLOOKUP($A1705,EVID_OSEVU!$A$1:$M$4972,3,FALSE)</f>
        <v>#N/A</v>
      </c>
      <c r="D1705" s="45" t="e">
        <f>VLOOKUP($A1705,EVID_OSEVU!$A$1:$M$4972,4,FALSE)</f>
        <v>#N/A</v>
      </c>
      <c r="E1705" s="35"/>
      <c r="F1705" s="53"/>
      <c r="G1705" s="32"/>
      <c r="H1705" s="45" t="e">
        <f>VLOOKUP(G1705,Export7[#All],2,FALSE)</f>
        <v>#N/A</v>
      </c>
      <c r="I1705" s="45" t="e">
        <f>VLOOKUP($A1705,EVID_OSEVU!$A$1:$M$4972,10,FALSE)</f>
        <v>#N/A</v>
      </c>
      <c r="J1705" s="58" t="e">
        <f>VLOOKUP($A1705,EVID_OSEVU!$A$1:$M$4972,11,FALSE)</f>
        <v>#N/A</v>
      </c>
      <c r="K1705" s="33"/>
      <c r="L1705" s="45" t="e">
        <f>VLOOKUP(EVID_PASTVY!H1705,KATEGORIE_ZVIRAT!$B$2:$M$31,6,FALSE)*K1705</f>
        <v>#N/A</v>
      </c>
      <c r="M1705" s="33">
        <v>24</v>
      </c>
      <c r="N1705" s="45" t="e">
        <f>VLOOKUP(EVID_PASTVY!$H1705,KATEGORIE_ZVIRAT!$B$2:$M$31,8,FALSE)</f>
        <v>#N/A</v>
      </c>
      <c r="O1705" s="45" t="e">
        <f>VLOOKUP(EVID_PASTVY!$H1705,KATEGORIE_ZVIRAT!$B$2:$M$31,9,FALSE)</f>
        <v>#N/A</v>
      </c>
      <c r="P1705" s="54" t="e">
        <f>VLOOKUP(EVID_PASTVY!$H1705,KATEGORIE_ZVIRAT!$B$2:$M$31,7,FALSE)*L1705/1000*M1705/24*(F1705-E1705+1)/J1705</f>
        <v>#N/A</v>
      </c>
      <c r="Q1705" s="52" t="e">
        <f>VLOOKUP(EVID_PASTVY!$H1705,KATEGORIE_ZVIRAT!$B$2:$M$31,10,FALSE)*P1705*10</f>
        <v>#N/A</v>
      </c>
      <c r="R1705" s="52" t="e">
        <f>VLOOKUP(EVID_PASTVY!$H1705,KATEGORIE_ZVIRAT!$B$2:$M$31,11,FALSE)*P1705*10</f>
        <v>#N/A</v>
      </c>
      <c r="S1705" s="52" t="e">
        <f>VLOOKUP(EVID_PASTVY!$H1705,KATEGORIE_ZVIRAT!$B$2:$M$31,12,FALSE)*P1705*10</f>
        <v>#N/A</v>
      </c>
    </row>
    <row r="1706" spans="1:19" x14ac:dyDescent="0.2">
      <c r="A1706" s="32"/>
      <c r="B1706" s="37" t="e">
        <f>VLOOKUP($A1706,EVID_OSEVU!$A$1:$M$4972,2,FALSE)</f>
        <v>#N/A</v>
      </c>
      <c r="C1706" s="37" t="e">
        <f>VLOOKUP($A1706,EVID_OSEVU!$A$1:$M$4972,3,FALSE)</f>
        <v>#N/A</v>
      </c>
      <c r="D1706" s="45" t="e">
        <f>VLOOKUP($A1706,EVID_OSEVU!$A$1:$M$4972,4,FALSE)</f>
        <v>#N/A</v>
      </c>
      <c r="E1706" s="35"/>
      <c r="F1706" s="53"/>
      <c r="G1706" s="32"/>
      <c r="H1706" s="45" t="e">
        <f>VLOOKUP(G1706,Export7[#All],2,FALSE)</f>
        <v>#N/A</v>
      </c>
      <c r="I1706" s="45" t="e">
        <f>VLOOKUP($A1706,EVID_OSEVU!$A$1:$M$4972,10,FALSE)</f>
        <v>#N/A</v>
      </c>
      <c r="J1706" s="58" t="e">
        <f>VLOOKUP($A1706,EVID_OSEVU!$A$1:$M$4972,11,FALSE)</f>
        <v>#N/A</v>
      </c>
      <c r="K1706" s="33"/>
      <c r="L1706" s="45" t="e">
        <f>VLOOKUP(EVID_PASTVY!H1706,KATEGORIE_ZVIRAT!$B$2:$M$31,6,FALSE)*K1706</f>
        <v>#N/A</v>
      </c>
      <c r="M1706" s="33">
        <v>24</v>
      </c>
      <c r="N1706" s="45" t="e">
        <f>VLOOKUP(EVID_PASTVY!$H1706,KATEGORIE_ZVIRAT!$B$2:$M$31,8,FALSE)</f>
        <v>#N/A</v>
      </c>
      <c r="O1706" s="45" t="e">
        <f>VLOOKUP(EVID_PASTVY!$H1706,KATEGORIE_ZVIRAT!$B$2:$M$31,9,FALSE)</f>
        <v>#N/A</v>
      </c>
      <c r="P1706" s="54" t="e">
        <f>VLOOKUP(EVID_PASTVY!$H1706,KATEGORIE_ZVIRAT!$B$2:$M$31,7,FALSE)*L1706/1000*M1706/24*(F1706-E1706+1)/J1706</f>
        <v>#N/A</v>
      </c>
      <c r="Q1706" s="52" t="e">
        <f>VLOOKUP(EVID_PASTVY!$H1706,KATEGORIE_ZVIRAT!$B$2:$M$31,10,FALSE)*P1706*10</f>
        <v>#N/A</v>
      </c>
      <c r="R1706" s="52" t="e">
        <f>VLOOKUP(EVID_PASTVY!$H1706,KATEGORIE_ZVIRAT!$B$2:$M$31,11,FALSE)*P1706*10</f>
        <v>#N/A</v>
      </c>
      <c r="S1706" s="52" t="e">
        <f>VLOOKUP(EVID_PASTVY!$H1706,KATEGORIE_ZVIRAT!$B$2:$M$31,12,FALSE)*P1706*10</f>
        <v>#N/A</v>
      </c>
    </row>
    <row r="1707" spans="1:19" x14ac:dyDescent="0.2">
      <c r="A1707" s="32"/>
      <c r="B1707" s="37" t="e">
        <f>VLOOKUP($A1707,EVID_OSEVU!$A$1:$M$4972,2,FALSE)</f>
        <v>#N/A</v>
      </c>
      <c r="C1707" s="37" t="e">
        <f>VLOOKUP($A1707,EVID_OSEVU!$A$1:$M$4972,3,FALSE)</f>
        <v>#N/A</v>
      </c>
      <c r="D1707" s="45" t="e">
        <f>VLOOKUP($A1707,EVID_OSEVU!$A$1:$M$4972,4,FALSE)</f>
        <v>#N/A</v>
      </c>
      <c r="E1707" s="35"/>
      <c r="F1707" s="53"/>
      <c r="G1707" s="32"/>
      <c r="H1707" s="45" t="e">
        <f>VLOOKUP(G1707,Export7[#All],2,FALSE)</f>
        <v>#N/A</v>
      </c>
      <c r="I1707" s="45" t="e">
        <f>VLOOKUP($A1707,EVID_OSEVU!$A$1:$M$4972,10,FALSE)</f>
        <v>#N/A</v>
      </c>
      <c r="J1707" s="58" t="e">
        <f>VLOOKUP($A1707,EVID_OSEVU!$A$1:$M$4972,11,FALSE)</f>
        <v>#N/A</v>
      </c>
      <c r="K1707" s="33"/>
      <c r="L1707" s="45" t="e">
        <f>VLOOKUP(EVID_PASTVY!H1707,KATEGORIE_ZVIRAT!$B$2:$M$31,6,FALSE)*K1707</f>
        <v>#N/A</v>
      </c>
      <c r="M1707" s="33">
        <v>24</v>
      </c>
      <c r="N1707" s="45" t="e">
        <f>VLOOKUP(EVID_PASTVY!$H1707,KATEGORIE_ZVIRAT!$B$2:$M$31,8,FALSE)</f>
        <v>#N/A</v>
      </c>
      <c r="O1707" s="45" t="e">
        <f>VLOOKUP(EVID_PASTVY!$H1707,KATEGORIE_ZVIRAT!$B$2:$M$31,9,FALSE)</f>
        <v>#N/A</v>
      </c>
      <c r="P1707" s="54" t="e">
        <f>VLOOKUP(EVID_PASTVY!$H1707,KATEGORIE_ZVIRAT!$B$2:$M$31,7,FALSE)*L1707/1000*M1707/24*(F1707-E1707+1)/J1707</f>
        <v>#N/A</v>
      </c>
      <c r="Q1707" s="52" t="e">
        <f>VLOOKUP(EVID_PASTVY!$H1707,KATEGORIE_ZVIRAT!$B$2:$M$31,10,FALSE)*P1707*10</f>
        <v>#N/A</v>
      </c>
      <c r="R1707" s="52" t="e">
        <f>VLOOKUP(EVID_PASTVY!$H1707,KATEGORIE_ZVIRAT!$B$2:$M$31,11,FALSE)*P1707*10</f>
        <v>#N/A</v>
      </c>
      <c r="S1707" s="52" t="e">
        <f>VLOOKUP(EVID_PASTVY!$H1707,KATEGORIE_ZVIRAT!$B$2:$M$31,12,FALSE)*P1707*10</f>
        <v>#N/A</v>
      </c>
    </row>
    <row r="1708" spans="1:19" x14ac:dyDescent="0.2">
      <c r="A1708" s="32"/>
      <c r="B1708" s="37" t="e">
        <f>VLOOKUP($A1708,EVID_OSEVU!$A$1:$M$4972,2,FALSE)</f>
        <v>#N/A</v>
      </c>
      <c r="C1708" s="37" t="e">
        <f>VLOOKUP($A1708,EVID_OSEVU!$A$1:$M$4972,3,FALSE)</f>
        <v>#N/A</v>
      </c>
      <c r="D1708" s="45" t="e">
        <f>VLOOKUP($A1708,EVID_OSEVU!$A$1:$M$4972,4,FALSE)</f>
        <v>#N/A</v>
      </c>
      <c r="E1708" s="35"/>
      <c r="F1708" s="53"/>
      <c r="G1708" s="32"/>
      <c r="H1708" s="45" t="e">
        <f>VLOOKUP(G1708,Export7[#All],2,FALSE)</f>
        <v>#N/A</v>
      </c>
      <c r="I1708" s="45" t="e">
        <f>VLOOKUP($A1708,EVID_OSEVU!$A$1:$M$4972,10,FALSE)</f>
        <v>#N/A</v>
      </c>
      <c r="J1708" s="58" t="e">
        <f>VLOOKUP($A1708,EVID_OSEVU!$A$1:$M$4972,11,FALSE)</f>
        <v>#N/A</v>
      </c>
      <c r="K1708" s="33"/>
      <c r="L1708" s="45" t="e">
        <f>VLOOKUP(EVID_PASTVY!H1708,KATEGORIE_ZVIRAT!$B$2:$M$31,6,FALSE)*K1708</f>
        <v>#N/A</v>
      </c>
      <c r="M1708" s="33">
        <v>24</v>
      </c>
      <c r="N1708" s="45" t="e">
        <f>VLOOKUP(EVID_PASTVY!$H1708,KATEGORIE_ZVIRAT!$B$2:$M$31,8,FALSE)</f>
        <v>#N/A</v>
      </c>
      <c r="O1708" s="45" t="e">
        <f>VLOOKUP(EVID_PASTVY!$H1708,KATEGORIE_ZVIRAT!$B$2:$M$31,9,FALSE)</f>
        <v>#N/A</v>
      </c>
      <c r="P1708" s="54" t="e">
        <f>VLOOKUP(EVID_PASTVY!$H1708,KATEGORIE_ZVIRAT!$B$2:$M$31,7,FALSE)*L1708/1000*M1708/24*(F1708-E1708+1)/J1708</f>
        <v>#N/A</v>
      </c>
      <c r="Q1708" s="52" t="e">
        <f>VLOOKUP(EVID_PASTVY!$H1708,KATEGORIE_ZVIRAT!$B$2:$M$31,10,FALSE)*P1708*10</f>
        <v>#N/A</v>
      </c>
      <c r="R1708" s="52" t="e">
        <f>VLOOKUP(EVID_PASTVY!$H1708,KATEGORIE_ZVIRAT!$B$2:$M$31,11,FALSE)*P1708*10</f>
        <v>#N/A</v>
      </c>
      <c r="S1708" s="52" t="e">
        <f>VLOOKUP(EVID_PASTVY!$H1708,KATEGORIE_ZVIRAT!$B$2:$M$31,12,FALSE)*P1708*10</f>
        <v>#N/A</v>
      </c>
    </row>
    <row r="1709" spans="1:19" x14ac:dyDescent="0.2">
      <c r="A1709" s="32"/>
      <c r="B1709" s="37" t="e">
        <f>VLOOKUP($A1709,EVID_OSEVU!$A$1:$M$4972,2,FALSE)</f>
        <v>#N/A</v>
      </c>
      <c r="C1709" s="37" t="e">
        <f>VLOOKUP($A1709,EVID_OSEVU!$A$1:$M$4972,3,FALSE)</f>
        <v>#N/A</v>
      </c>
      <c r="D1709" s="45" t="e">
        <f>VLOOKUP($A1709,EVID_OSEVU!$A$1:$M$4972,4,FALSE)</f>
        <v>#N/A</v>
      </c>
      <c r="E1709" s="35"/>
      <c r="F1709" s="53"/>
      <c r="G1709" s="32"/>
      <c r="H1709" s="45" t="e">
        <f>VLOOKUP(G1709,Export7[#All],2,FALSE)</f>
        <v>#N/A</v>
      </c>
      <c r="I1709" s="45" t="e">
        <f>VLOOKUP($A1709,EVID_OSEVU!$A$1:$M$4972,10,FALSE)</f>
        <v>#N/A</v>
      </c>
      <c r="J1709" s="58" t="e">
        <f>VLOOKUP($A1709,EVID_OSEVU!$A$1:$M$4972,11,FALSE)</f>
        <v>#N/A</v>
      </c>
      <c r="K1709" s="33"/>
      <c r="L1709" s="45" t="e">
        <f>VLOOKUP(EVID_PASTVY!H1709,KATEGORIE_ZVIRAT!$B$2:$M$31,6,FALSE)*K1709</f>
        <v>#N/A</v>
      </c>
      <c r="M1709" s="33">
        <v>24</v>
      </c>
      <c r="N1709" s="45" t="e">
        <f>VLOOKUP(EVID_PASTVY!$H1709,KATEGORIE_ZVIRAT!$B$2:$M$31,8,FALSE)</f>
        <v>#N/A</v>
      </c>
      <c r="O1709" s="45" t="e">
        <f>VLOOKUP(EVID_PASTVY!$H1709,KATEGORIE_ZVIRAT!$B$2:$M$31,9,FALSE)</f>
        <v>#N/A</v>
      </c>
      <c r="P1709" s="54" t="e">
        <f>VLOOKUP(EVID_PASTVY!$H1709,KATEGORIE_ZVIRAT!$B$2:$M$31,7,FALSE)*L1709/1000*M1709/24*(F1709-E1709+1)/J1709</f>
        <v>#N/A</v>
      </c>
      <c r="Q1709" s="52" t="e">
        <f>VLOOKUP(EVID_PASTVY!$H1709,KATEGORIE_ZVIRAT!$B$2:$M$31,10,FALSE)*P1709*10</f>
        <v>#N/A</v>
      </c>
      <c r="R1709" s="52" t="e">
        <f>VLOOKUP(EVID_PASTVY!$H1709,KATEGORIE_ZVIRAT!$B$2:$M$31,11,FALSE)*P1709*10</f>
        <v>#N/A</v>
      </c>
      <c r="S1709" s="52" t="e">
        <f>VLOOKUP(EVID_PASTVY!$H1709,KATEGORIE_ZVIRAT!$B$2:$M$31,12,FALSE)*P1709*10</f>
        <v>#N/A</v>
      </c>
    </row>
    <row r="1710" spans="1:19" x14ac:dyDescent="0.2">
      <c r="A1710" s="32"/>
      <c r="B1710" s="37" t="e">
        <f>VLOOKUP($A1710,EVID_OSEVU!$A$1:$M$4972,2,FALSE)</f>
        <v>#N/A</v>
      </c>
      <c r="C1710" s="37" t="e">
        <f>VLOOKUP($A1710,EVID_OSEVU!$A$1:$M$4972,3,FALSE)</f>
        <v>#N/A</v>
      </c>
      <c r="D1710" s="45" t="e">
        <f>VLOOKUP($A1710,EVID_OSEVU!$A$1:$M$4972,4,FALSE)</f>
        <v>#N/A</v>
      </c>
      <c r="E1710" s="35"/>
      <c r="F1710" s="53"/>
      <c r="G1710" s="32"/>
      <c r="H1710" s="45" t="e">
        <f>VLOOKUP(G1710,Export7[#All],2,FALSE)</f>
        <v>#N/A</v>
      </c>
      <c r="I1710" s="45" t="e">
        <f>VLOOKUP($A1710,EVID_OSEVU!$A$1:$M$4972,10,FALSE)</f>
        <v>#N/A</v>
      </c>
      <c r="J1710" s="58" t="e">
        <f>VLOOKUP($A1710,EVID_OSEVU!$A$1:$M$4972,11,FALSE)</f>
        <v>#N/A</v>
      </c>
      <c r="K1710" s="33"/>
      <c r="L1710" s="45" t="e">
        <f>VLOOKUP(EVID_PASTVY!H1710,KATEGORIE_ZVIRAT!$B$2:$M$31,6,FALSE)*K1710</f>
        <v>#N/A</v>
      </c>
      <c r="M1710" s="33">
        <v>24</v>
      </c>
      <c r="N1710" s="45" t="e">
        <f>VLOOKUP(EVID_PASTVY!$H1710,KATEGORIE_ZVIRAT!$B$2:$M$31,8,FALSE)</f>
        <v>#N/A</v>
      </c>
      <c r="O1710" s="45" t="e">
        <f>VLOOKUP(EVID_PASTVY!$H1710,KATEGORIE_ZVIRAT!$B$2:$M$31,9,FALSE)</f>
        <v>#N/A</v>
      </c>
      <c r="P1710" s="54" t="e">
        <f>VLOOKUP(EVID_PASTVY!$H1710,KATEGORIE_ZVIRAT!$B$2:$M$31,7,FALSE)*L1710/1000*M1710/24*(F1710-E1710+1)/J1710</f>
        <v>#N/A</v>
      </c>
      <c r="Q1710" s="52" t="e">
        <f>VLOOKUP(EVID_PASTVY!$H1710,KATEGORIE_ZVIRAT!$B$2:$M$31,10,FALSE)*P1710*10</f>
        <v>#N/A</v>
      </c>
      <c r="R1710" s="52" t="e">
        <f>VLOOKUP(EVID_PASTVY!$H1710,KATEGORIE_ZVIRAT!$B$2:$M$31,11,FALSE)*P1710*10</f>
        <v>#N/A</v>
      </c>
      <c r="S1710" s="52" t="e">
        <f>VLOOKUP(EVID_PASTVY!$H1710,KATEGORIE_ZVIRAT!$B$2:$M$31,12,FALSE)*P1710*10</f>
        <v>#N/A</v>
      </c>
    </row>
    <row r="1711" spans="1:19" x14ac:dyDescent="0.2">
      <c r="A1711" s="32"/>
      <c r="B1711" s="37" t="e">
        <f>VLOOKUP($A1711,EVID_OSEVU!$A$1:$M$4972,2,FALSE)</f>
        <v>#N/A</v>
      </c>
      <c r="C1711" s="37" t="e">
        <f>VLOOKUP($A1711,EVID_OSEVU!$A$1:$M$4972,3,FALSE)</f>
        <v>#N/A</v>
      </c>
      <c r="D1711" s="45" t="e">
        <f>VLOOKUP($A1711,EVID_OSEVU!$A$1:$M$4972,4,FALSE)</f>
        <v>#N/A</v>
      </c>
      <c r="E1711" s="35"/>
      <c r="F1711" s="53"/>
      <c r="G1711" s="32"/>
      <c r="H1711" s="45" t="e">
        <f>VLOOKUP(G1711,Export7[#All],2,FALSE)</f>
        <v>#N/A</v>
      </c>
      <c r="I1711" s="45" t="e">
        <f>VLOOKUP($A1711,EVID_OSEVU!$A$1:$M$4972,10,FALSE)</f>
        <v>#N/A</v>
      </c>
      <c r="J1711" s="58" t="e">
        <f>VLOOKUP($A1711,EVID_OSEVU!$A$1:$M$4972,11,FALSE)</f>
        <v>#N/A</v>
      </c>
      <c r="K1711" s="33"/>
      <c r="L1711" s="45" t="e">
        <f>VLOOKUP(EVID_PASTVY!H1711,KATEGORIE_ZVIRAT!$B$2:$M$31,6,FALSE)*K1711</f>
        <v>#N/A</v>
      </c>
      <c r="M1711" s="33">
        <v>24</v>
      </c>
      <c r="N1711" s="45" t="e">
        <f>VLOOKUP(EVID_PASTVY!$H1711,KATEGORIE_ZVIRAT!$B$2:$M$31,8,FALSE)</f>
        <v>#N/A</v>
      </c>
      <c r="O1711" s="45" t="e">
        <f>VLOOKUP(EVID_PASTVY!$H1711,KATEGORIE_ZVIRAT!$B$2:$M$31,9,FALSE)</f>
        <v>#N/A</v>
      </c>
      <c r="P1711" s="54" t="e">
        <f>VLOOKUP(EVID_PASTVY!$H1711,KATEGORIE_ZVIRAT!$B$2:$M$31,7,FALSE)*L1711/1000*M1711/24*(F1711-E1711+1)/J1711</f>
        <v>#N/A</v>
      </c>
      <c r="Q1711" s="52" t="e">
        <f>VLOOKUP(EVID_PASTVY!$H1711,KATEGORIE_ZVIRAT!$B$2:$M$31,10,FALSE)*P1711*10</f>
        <v>#N/A</v>
      </c>
      <c r="R1711" s="52" t="e">
        <f>VLOOKUP(EVID_PASTVY!$H1711,KATEGORIE_ZVIRAT!$B$2:$M$31,11,FALSE)*P1711*10</f>
        <v>#N/A</v>
      </c>
      <c r="S1711" s="52" t="e">
        <f>VLOOKUP(EVID_PASTVY!$H1711,KATEGORIE_ZVIRAT!$B$2:$M$31,12,FALSE)*P1711*10</f>
        <v>#N/A</v>
      </c>
    </row>
    <row r="1712" spans="1:19" x14ac:dyDescent="0.2">
      <c r="A1712" s="32"/>
      <c r="B1712" s="37" t="e">
        <f>VLOOKUP($A1712,EVID_OSEVU!$A$1:$M$4972,2,FALSE)</f>
        <v>#N/A</v>
      </c>
      <c r="C1712" s="37" t="e">
        <f>VLOOKUP($A1712,EVID_OSEVU!$A$1:$M$4972,3,FALSE)</f>
        <v>#N/A</v>
      </c>
      <c r="D1712" s="45" t="e">
        <f>VLOOKUP($A1712,EVID_OSEVU!$A$1:$M$4972,4,FALSE)</f>
        <v>#N/A</v>
      </c>
      <c r="E1712" s="35"/>
      <c r="F1712" s="53"/>
      <c r="G1712" s="32"/>
      <c r="H1712" s="45" t="e">
        <f>VLOOKUP(G1712,Export7[#All],2,FALSE)</f>
        <v>#N/A</v>
      </c>
      <c r="I1712" s="45" t="e">
        <f>VLOOKUP($A1712,EVID_OSEVU!$A$1:$M$4972,10,FALSE)</f>
        <v>#N/A</v>
      </c>
      <c r="J1712" s="58" t="e">
        <f>VLOOKUP($A1712,EVID_OSEVU!$A$1:$M$4972,11,FALSE)</f>
        <v>#N/A</v>
      </c>
      <c r="K1712" s="33"/>
      <c r="L1712" s="45" t="e">
        <f>VLOOKUP(EVID_PASTVY!H1712,KATEGORIE_ZVIRAT!$B$2:$M$31,6,FALSE)*K1712</f>
        <v>#N/A</v>
      </c>
      <c r="M1712" s="33">
        <v>24</v>
      </c>
      <c r="N1712" s="45" t="e">
        <f>VLOOKUP(EVID_PASTVY!$H1712,KATEGORIE_ZVIRAT!$B$2:$M$31,8,FALSE)</f>
        <v>#N/A</v>
      </c>
      <c r="O1712" s="45" t="e">
        <f>VLOOKUP(EVID_PASTVY!$H1712,KATEGORIE_ZVIRAT!$B$2:$M$31,9,FALSE)</f>
        <v>#N/A</v>
      </c>
      <c r="P1712" s="54" t="e">
        <f>VLOOKUP(EVID_PASTVY!$H1712,KATEGORIE_ZVIRAT!$B$2:$M$31,7,FALSE)*L1712/1000*M1712/24*(F1712-E1712+1)/J1712</f>
        <v>#N/A</v>
      </c>
      <c r="Q1712" s="52" t="e">
        <f>VLOOKUP(EVID_PASTVY!$H1712,KATEGORIE_ZVIRAT!$B$2:$M$31,10,FALSE)*P1712*10</f>
        <v>#N/A</v>
      </c>
      <c r="R1712" s="52" t="e">
        <f>VLOOKUP(EVID_PASTVY!$H1712,KATEGORIE_ZVIRAT!$B$2:$M$31,11,FALSE)*P1712*10</f>
        <v>#N/A</v>
      </c>
      <c r="S1712" s="52" t="e">
        <f>VLOOKUP(EVID_PASTVY!$H1712,KATEGORIE_ZVIRAT!$B$2:$M$31,12,FALSE)*P1712*10</f>
        <v>#N/A</v>
      </c>
    </row>
    <row r="1713" spans="1:19" x14ac:dyDescent="0.2">
      <c r="A1713" s="32"/>
      <c r="B1713" s="37" t="e">
        <f>VLOOKUP($A1713,EVID_OSEVU!$A$1:$M$4972,2,FALSE)</f>
        <v>#N/A</v>
      </c>
      <c r="C1713" s="37" t="e">
        <f>VLOOKUP($A1713,EVID_OSEVU!$A$1:$M$4972,3,FALSE)</f>
        <v>#N/A</v>
      </c>
      <c r="D1713" s="45" t="e">
        <f>VLOOKUP($A1713,EVID_OSEVU!$A$1:$M$4972,4,FALSE)</f>
        <v>#N/A</v>
      </c>
      <c r="E1713" s="35"/>
      <c r="F1713" s="53"/>
      <c r="G1713" s="32"/>
      <c r="H1713" s="45" t="e">
        <f>VLOOKUP(G1713,Export7[#All],2,FALSE)</f>
        <v>#N/A</v>
      </c>
      <c r="I1713" s="45" t="e">
        <f>VLOOKUP($A1713,EVID_OSEVU!$A$1:$M$4972,10,FALSE)</f>
        <v>#N/A</v>
      </c>
      <c r="J1713" s="58" t="e">
        <f>VLOOKUP($A1713,EVID_OSEVU!$A$1:$M$4972,11,FALSE)</f>
        <v>#N/A</v>
      </c>
      <c r="K1713" s="33"/>
      <c r="L1713" s="45" t="e">
        <f>VLOOKUP(EVID_PASTVY!H1713,KATEGORIE_ZVIRAT!$B$2:$M$31,6,FALSE)*K1713</f>
        <v>#N/A</v>
      </c>
      <c r="M1713" s="33">
        <v>24</v>
      </c>
      <c r="N1713" s="45" t="e">
        <f>VLOOKUP(EVID_PASTVY!$H1713,KATEGORIE_ZVIRAT!$B$2:$M$31,8,FALSE)</f>
        <v>#N/A</v>
      </c>
      <c r="O1713" s="45" t="e">
        <f>VLOOKUP(EVID_PASTVY!$H1713,KATEGORIE_ZVIRAT!$B$2:$M$31,9,FALSE)</f>
        <v>#N/A</v>
      </c>
      <c r="P1713" s="54" t="e">
        <f>VLOOKUP(EVID_PASTVY!$H1713,KATEGORIE_ZVIRAT!$B$2:$M$31,7,FALSE)*L1713/1000*M1713/24*(F1713-E1713+1)/J1713</f>
        <v>#N/A</v>
      </c>
      <c r="Q1713" s="52" t="e">
        <f>VLOOKUP(EVID_PASTVY!$H1713,KATEGORIE_ZVIRAT!$B$2:$M$31,10,FALSE)*P1713*10</f>
        <v>#N/A</v>
      </c>
      <c r="R1713" s="52" t="e">
        <f>VLOOKUP(EVID_PASTVY!$H1713,KATEGORIE_ZVIRAT!$B$2:$M$31,11,FALSE)*P1713*10</f>
        <v>#N/A</v>
      </c>
      <c r="S1713" s="52" t="e">
        <f>VLOOKUP(EVID_PASTVY!$H1713,KATEGORIE_ZVIRAT!$B$2:$M$31,12,FALSE)*P1713*10</f>
        <v>#N/A</v>
      </c>
    </row>
    <row r="1714" spans="1:19" x14ac:dyDescent="0.2">
      <c r="A1714" s="32"/>
      <c r="B1714" s="37" t="e">
        <f>VLOOKUP($A1714,EVID_OSEVU!$A$1:$M$4972,2,FALSE)</f>
        <v>#N/A</v>
      </c>
      <c r="C1714" s="37" t="e">
        <f>VLOOKUP($A1714,EVID_OSEVU!$A$1:$M$4972,3,FALSE)</f>
        <v>#N/A</v>
      </c>
      <c r="D1714" s="45" t="e">
        <f>VLOOKUP($A1714,EVID_OSEVU!$A$1:$M$4972,4,FALSE)</f>
        <v>#N/A</v>
      </c>
      <c r="E1714" s="35"/>
      <c r="F1714" s="53"/>
      <c r="G1714" s="32"/>
      <c r="H1714" s="45" t="e">
        <f>VLOOKUP(G1714,Export7[#All],2,FALSE)</f>
        <v>#N/A</v>
      </c>
      <c r="I1714" s="45" t="e">
        <f>VLOOKUP($A1714,EVID_OSEVU!$A$1:$M$4972,10,FALSE)</f>
        <v>#N/A</v>
      </c>
      <c r="J1714" s="58" t="e">
        <f>VLOOKUP($A1714,EVID_OSEVU!$A$1:$M$4972,11,FALSE)</f>
        <v>#N/A</v>
      </c>
      <c r="K1714" s="33"/>
      <c r="L1714" s="45" t="e">
        <f>VLOOKUP(EVID_PASTVY!H1714,KATEGORIE_ZVIRAT!$B$2:$M$31,6,FALSE)*K1714</f>
        <v>#N/A</v>
      </c>
      <c r="M1714" s="33">
        <v>24</v>
      </c>
      <c r="N1714" s="45" t="e">
        <f>VLOOKUP(EVID_PASTVY!$H1714,KATEGORIE_ZVIRAT!$B$2:$M$31,8,FALSE)</f>
        <v>#N/A</v>
      </c>
      <c r="O1714" s="45" t="e">
        <f>VLOOKUP(EVID_PASTVY!$H1714,KATEGORIE_ZVIRAT!$B$2:$M$31,9,FALSE)</f>
        <v>#N/A</v>
      </c>
      <c r="P1714" s="54" t="e">
        <f>VLOOKUP(EVID_PASTVY!$H1714,KATEGORIE_ZVIRAT!$B$2:$M$31,7,FALSE)*L1714/1000*M1714/24*(F1714-E1714+1)/J1714</f>
        <v>#N/A</v>
      </c>
      <c r="Q1714" s="52" t="e">
        <f>VLOOKUP(EVID_PASTVY!$H1714,KATEGORIE_ZVIRAT!$B$2:$M$31,10,FALSE)*P1714*10</f>
        <v>#N/A</v>
      </c>
      <c r="R1714" s="52" t="e">
        <f>VLOOKUP(EVID_PASTVY!$H1714,KATEGORIE_ZVIRAT!$B$2:$M$31,11,FALSE)*P1714*10</f>
        <v>#N/A</v>
      </c>
      <c r="S1714" s="52" t="e">
        <f>VLOOKUP(EVID_PASTVY!$H1714,KATEGORIE_ZVIRAT!$B$2:$M$31,12,FALSE)*P1714*10</f>
        <v>#N/A</v>
      </c>
    </row>
    <row r="1715" spans="1:19" x14ac:dyDescent="0.2">
      <c r="A1715" s="32"/>
      <c r="B1715" s="37" t="e">
        <f>VLOOKUP($A1715,EVID_OSEVU!$A$1:$M$4972,2,FALSE)</f>
        <v>#N/A</v>
      </c>
      <c r="C1715" s="37" t="e">
        <f>VLOOKUP($A1715,EVID_OSEVU!$A$1:$M$4972,3,FALSE)</f>
        <v>#N/A</v>
      </c>
      <c r="D1715" s="45" t="e">
        <f>VLOOKUP($A1715,EVID_OSEVU!$A$1:$M$4972,4,FALSE)</f>
        <v>#N/A</v>
      </c>
      <c r="E1715" s="35"/>
      <c r="F1715" s="53"/>
      <c r="G1715" s="32"/>
      <c r="H1715" s="45" t="e">
        <f>VLOOKUP(G1715,Export7[#All],2,FALSE)</f>
        <v>#N/A</v>
      </c>
      <c r="I1715" s="45" t="e">
        <f>VLOOKUP($A1715,EVID_OSEVU!$A$1:$M$4972,10,FALSE)</f>
        <v>#N/A</v>
      </c>
      <c r="J1715" s="58" t="e">
        <f>VLOOKUP($A1715,EVID_OSEVU!$A$1:$M$4972,11,FALSE)</f>
        <v>#N/A</v>
      </c>
      <c r="K1715" s="33"/>
      <c r="L1715" s="45" t="e">
        <f>VLOOKUP(EVID_PASTVY!H1715,KATEGORIE_ZVIRAT!$B$2:$M$31,6,FALSE)*K1715</f>
        <v>#N/A</v>
      </c>
      <c r="M1715" s="33">
        <v>24</v>
      </c>
      <c r="N1715" s="45" t="e">
        <f>VLOOKUP(EVID_PASTVY!$H1715,KATEGORIE_ZVIRAT!$B$2:$M$31,8,FALSE)</f>
        <v>#N/A</v>
      </c>
      <c r="O1715" s="45" t="e">
        <f>VLOOKUP(EVID_PASTVY!$H1715,KATEGORIE_ZVIRAT!$B$2:$M$31,9,FALSE)</f>
        <v>#N/A</v>
      </c>
      <c r="P1715" s="54" t="e">
        <f>VLOOKUP(EVID_PASTVY!$H1715,KATEGORIE_ZVIRAT!$B$2:$M$31,7,FALSE)*L1715/1000*M1715/24*(F1715-E1715+1)/J1715</f>
        <v>#N/A</v>
      </c>
      <c r="Q1715" s="52" t="e">
        <f>VLOOKUP(EVID_PASTVY!$H1715,KATEGORIE_ZVIRAT!$B$2:$M$31,10,FALSE)*P1715*10</f>
        <v>#N/A</v>
      </c>
      <c r="R1715" s="52" t="e">
        <f>VLOOKUP(EVID_PASTVY!$H1715,KATEGORIE_ZVIRAT!$B$2:$M$31,11,FALSE)*P1715*10</f>
        <v>#N/A</v>
      </c>
      <c r="S1715" s="52" t="e">
        <f>VLOOKUP(EVID_PASTVY!$H1715,KATEGORIE_ZVIRAT!$B$2:$M$31,12,FALSE)*P1715*10</f>
        <v>#N/A</v>
      </c>
    </row>
    <row r="1716" spans="1:19" x14ac:dyDescent="0.2">
      <c r="A1716" s="32"/>
      <c r="B1716" s="37" t="e">
        <f>VLOOKUP($A1716,EVID_OSEVU!$A$1:$M$4972,2,FALSE)</f>
        <v>#N/A</v>
      </c>
      <c r="C1716" s="37" t="e">
        <f>VLOOKUP($A1716,EVID_OSEVU!$A$1:$M$4972,3,FALSE)</f>
        <v>#N/A</v>
      </c>
      <c r="D1716" s="45" t="e">
        <f>VLOOKUP($A1716,EVID_OSEVU!$A$1:$M$4972,4,FALSE)</f>
        <v>#N/A</v>
      </c>
      <c r="E1716" s="35"/>
      <c r="F1716" s="53"/>
      <c r="G1716" s="32"/>
      <c r="H1716" s="45" t="e">
        <f>VLOOKUP(G1716,Export7[#All],2,FALSE)</f>
        <v>#N/A</v>
      </c>
      <c r="I1716" s="45" t="e">
        <f>VLOOKUP($A1716,EVID_OSEVU!$A$1:$M$4972,10,FALSE)</f>
        <v>#N/A</v>
      </c>
      <c r="J1716" s="58" t="e">
        <f>VLOOKUP($A1716,EVID_OSEVU!$A$1:$M$4972,11,FALSE)</f>
        <v>#N/A</v>
      </c>
      <c r="K1716" s="33"/>
      <c r="L1716" s="45" t="e">
        <f>VLOOKUP(EVID_PASTVY!H1716,KATEGORIE_ZVIRAT!$B$2:$M$31,6,FALSE)*K1716</f>
        <v>#N/A</v>
      </c>
      <c r="M1716" s="33">
        <v>24</v>
      </c>
      <c r="N1716" s="45" t="e">
        <f>VLOOKUP(EVID_PASTVY!$H1716,KATEGORIE_ZVIRAT!$B$2:$M$31,8,FALSE)</f>
        <v>#N/A</v>
      </c>
      <c r="O1716" s="45" t="e">
        <f>VLOOKUP(EVID_PASTVY!$H1716,KATEGORIE_ZVIRAT!$B$2:$M$31,9,FALSE)</f>
        <v>#N/A</v>
      </c>
      <c r="P1716" s="54" t="e">
        <f>VLOOKUP(EVID_PASTVY!$H1716,KATEGORIE_ZVIRAT!$B$2:$M$31,7,FALSE)*L1716/1000*M1716/24*(F1716-E1716+1)/J1716</f>
        <v>#N/A</v>
      </c>
      <c r="Q1716" s="52" t="e">
        <f>VLOOKUP(EVID_PASTVY!$H1716,KATEGORIE_ZVIRAT!$B$2:$M$31,10,FALSE)*P1716*10</f>
        <v>#N/A</v>
      </c>
      <c r="R1716" s="52" t="e">
        <f>VLOOKUP(EVID_PASTVY!$H1716,KATEGORIE_ZVIRAT!$B$2:$M$31,11,FALSE)*P1716*10</f>
        <v>#N/A</v>
      </c>
      <c r="S1716" s="52" t="e">
        <f>VLOOKUP(EVID_PASTVY!$H1716,KATEGORIE_ZVIRAT!$B$2:$M$31,12,FALSE)*P1716*10</f>
        <v>#N/A</v>
      </c>
    </row>
    <row r="1717" spans="1:19" x14ac:dyDescent="0.2">
      <c r="A1717" s="32"/>
      <c r="B1717" s="37" t="e">
        <f>VLOOKUP($A1717,EVID_OSEVU!$A$1:$M$4972,2,FALSE)</f>
        <v>#N/A</v>
      </c>
      <c r="C1717" s="37" t="e">
        <f>VLOOKUP($A1717,EVID_OSEVU!$A$1:$M$4972,3,FALSE)</f>
        <v>#N/A</v>
      </c>
      <c r="D1717" s="45" t="e">
        <f>VLOOKUP($A1717,EVID_OSEVU!$A$1:$M$4972,4,FALSE)</f>
        <v>#N/A</v>
      </c>
      <c r="E1717" s="35"/>
      <c r="F1717" s="53"/>
      <c r="G1717" s="32"/>
      <c r="H1717" s="45" t="e">
        <f>VLOOKUP(G1717,Export7[#All],2,FALSE)</f>
        <v>#N/A</v>
      </c>
      <c r="I1717" s="45" t="e">
        <f>VLOOKUP($A1717,EVID_OSEVU!$A$1:$M$4972,10,FALSE)</f>
        <v>#N/A</v>
      </c>
      <c r="J1717" s="58" t="e">
        <f>VLOOKUP($A1717,EVID_OSEVU!$A$1:$M$4972,11,FALSE)</f>
        <v>#N/A</v>
      </c>
      <c r="K1717" s="33"/>
      <c r="L1717" s="45" t="e">
        <f>VLOOKUP(EVID_PASTVY!H1717,KATEGORIE_ZVIRAT!$B$2:$M$31,6,FALSE)*K1717</f>
        <v>#N/A</v>
      </c>
      <c r="M1717" s="33">
        <v>24</v>
      </c>
      <c r="N1717" s="45" t="e">
        <f>VLOOKUP(EVID_PASTVY!$H1717,KATEGORIE_ZVIRAT!$B$2:$M$31,8,FALSE)</f>
        <v>#N/A</v>
      </c>
      <c r="O1717" s="45" t="e">
        <f>VLOOKUP(EVID_PASTVY!$H1717,KATEGORIE_ZVIRAT!$B$2:$M$31,9,FALSE)</f>
        <v>#N/A</v>
      </c>
      <c r="P1717" s="54" t="e">
        <f>VLOOKUP(EVID_PASTVY!$H1717,KATEGORIE_ZVIRAT!$B$2:$M$31,7,FALSE)*L1717/1000*M1717/24*(F1717-E1717+1)/J1717</f>
        <v>#N/A</v>
      </c>
      <c r="Q1717" s="52" t="e">
        <f>VLOOKUP(EVID_PASTVY!$H1717,KATEGORIE_ZVIRAT!$B$2:$M$31,10,FALSE)*P1717*10</f>
        <v>#N/A</v>
      </c>
      <c r="R1717" s="52" t="e">
        <f>VLOOKUP(EVID_PASTVY!$H1717,KATEGORIE_ZVIRAT!$B$2:$M$31,11,FALSE)*P1717*10</f>
        <v>#N/A</v>
      </c>
      <c r="S1717" s="52" t="e">
        <f>VLOOKUP(EVID_PASTVY!$H1717,KATEGORIE_ZVIRAT!$B$2:$M$31,12,FALSE)*P1717*10</f>
        <v>#N/A</v>
      </c>
    </row>
    <row r="1718" spans="1:19" x14ac:dyDescent="0.2">
      <c r="A1718" s="32"/>
      <c r="B1718" s="37" t="e">
        <f>VLOOKUP($A1718,EVID_OSEVU!$A$1:$M$4972,2,FALSE)</f>
        <v>#N/A</v>
      </c>
      <c r="C1718" s="37" t="e">
        <f>VLOOKUP($A1718,EVID_OSEVU!$A$1:$M$4972,3,FALSE)</f>
        <v>#N/A</v>
      </c>
      <c r="D1718" s="45" t="e">
        <f>VLOOKUP($A1718,EVID_OSEVU!$A$1:$M$4972,4,FALSE)</f>
        <v>#N/A</v>
      </c>
      <c r="E1718" s="35"/>
      <c r="F1718" s="53"/>
      <c r="G1718" s="32"/>
      <c r="H1718" s="45" t="e">
        <f>VLOOKUP(G1718,Export7[#All],2,FALSE)</f>
        <v>#N/A</v>
      </c>
      <c r="I1718" s="45" t="e">
        <f>VLOOKUP($A1718,EVID_OSEVU!$A$1:$M$4972,10,FALSE)</f>
        <v>#N/A</v>
      </c>
      <c r="J1718" s="58" t="e">
        <f>VLOOKUP($A1718,EVID_OSEVU!$A$1:$M$4972,11,FALSE)</f>
        <v>#N/A</v>
      </c>
      <c r="K1718" s="33"/>
      <c r="L1718" s="45" t="e">
        <f>VLOOKUP(EVID_PASTVY!H1718,KATEGORIE_ZVIRAT!$B$2:$M$31,6,FALSE)*K1718</f>
        <v>#N/A</v>
      </c>
      <c r="M1718" s="33">
        <v>24</v>
      </c>
      <c r="N1718" s="45" t="e">
        <f>VLOOKUP(EVID_PASTVY!$H1718,KATEGORIE_ZVIRAT!$B$2:$M$31,8,FALSE)</f>
        <v>#N/A</v>
      </c>
      <c r="O1718" s="45" t="e">
        <f>VLOOKUP(EVID_PASTVY!$H1718,KATEGORIE_ZVIRAT!$B$2:$M$31,9,FALSE)</f>
        <v>#N/A</v>
      </c>
      <c r="P1718" s="54" t="e">
        <f>VLOOKUP(EVID_PASTVY!$H1718,KATEGORIE_ZVIRAT!$B$2:$M$31,7,FALSE)*L1718/1000*M1718/24*(F1718-E1718+1)/J1718</f>
        <v>#N/A</v>
      </c>
      <c r="Q1718" s="52" t="e">
        <f>VLOOKUP(EVID_PASTVY!$H1718,KATEGORIE_ZVIRAT!$B$2:$M$31,10,FALSE)*P1718*10</f>
        <v>#N/A</v>
      </c>
      <c r="R1718" s="52" t="e">
        <f>VLOOKUP(EVID_PASTVY!$H1718,KATEGORIE_ZVIRAT!$B$2:$M$31,11,FALSE)*P1718*10</f>
        <v>#N/A</v>
      </c>
      <c r="S1718" s="52" t="e">
        <f>VLOOKUP(EVID_PASTVY!$H1718,KATEGORIE_ZVIRAT!$B$2:$M$31,12,FALSE)*P1718*10</f>
        <v>#N/A</v>
      </c>
    </row>
    <row r="1719" spans="1:19" x14ac:dyDescent="0.2">
      <c r="A1719" s="32"/>
      <c r="B1719" s="37" t="e">
        <f>VLOOKUP($A1719,EVID_OSEVU!$A$1:$M$4972,2,FALSE)</f>
        <v>#N/A</v>
      </c>
      <c r="C1719" s="37" t="e">
        <f>VLOOKUP($A1719,EVID_OSEVU!$A$1:$M$4972,3,FALSE)</f>
        <v>#N/A</v>
      </c>
      <c r="D1719" s="45" t="e">
        <f>VLOOKUP($A1719,EVID_OSEVU!$A$1:$M$4972,4,FALSE)</f>
        <v>#N/A</v>
      </c>
      <c r="E1719" s="35"/>
      <c r="F1719" s="53"/>
      <c r="G1719" s="32"/>
      <c r="H1719" s="45" t="e">
        <f>VLOOKUP(G1719,Export7[#All],2,FALSE)</f>
        <v>#N/A</v>
      </c>
      <c r="I1719" s="45" t="e">
        <f>VLOOKUP($A1719,EVID_OSEVU!$A$1:$M$4972,10,FALSE)</f>
        <v>#N/A</v>
      </c>
      <c r="J1719" s="58" t="e">
        <f>VLOOKUP($A1719,EVID_OSEVU!$A$1:$M$4972,11,FALSE)</f>
        <v>#N/A</v>
      </c>
      <c r="K1719" s="33"/>
      <c r="L1719" s="45" t="e">
        <f>VLOOKUP(EVID_PASTVY!H1719,KATEGORIE_ZVIRAT!$B$2:$M$31,6,FALSE)*K1719</f>
        <v>#N/A</v>
      </c>
      <c r="M1719" s="33">
        <v>24</v>
      </c>
      <c r="N1719" s="45" t="e">
        <f>VLOOKUP(EVID_PASTVY!$H1719,KATEGORIE_ZVIRAT!$B$2:$M$31,8,FALSE)</f>
        <v>#N/A</v>
      </c>
      <c r="O1719" s="45" t="e">
        <f>VLOOKUP(EVID_PASTVY!$H1719,KATEGORIE_ZVIRAT!$B$2:$M$31,9,FALSE)</f>
        <v>#N/A</v>
      </c>
      <c r="P1719" s="54" t="e">
        <f>VLOOKUP(EVID_PASTVY!$H1719,KATEGORIE_ZVIRAT!$B$2:$M$31,7,FALSE)*L1719/1000*M1719/24*(F1719-E1719+1)/J1719</f>
        <v>#N/A</v>
      </c>
      <c r="Q1719" s="52" t="e">
        <f>VLOOKUP(EVID_PASTVY!$H1719,KATEGORIE_ZVIRAT!$B$2:$M$31,10,FALSE)*P1719*10</f>
        <v>#N/A</v>
      </c>
      <c r="R1719" s="52" t="e">
        <f>VLOOKUP(EVID_PASTVY!$H1719,KATEGORIE_ZVIRAT!$B$2:$M$31,11,FALSE)*P1719*10</f>
        <v>#N/A</v>
      </c>
      <c r="S1719" s="52" t="e">
        <f>VLOOKUP(EVID_PASTVY!$H1719,KATEGORIE_ZVIRAT!$B$2:$M$31,12,FALSE)*P1719*10</f>
        <v>#N/A</v>
      </c>
    </row>
    <row r="1720" spans="1:19" x14ac:dyDescent="0.2">
      <c r="A1720" s="32"/>
      <c r="B1720" s="37" t="e">
        <f>VLOOKUP($A1720,EVID_OSEVU!$A$1:$M$4972,2,FALSE)</f>
        <v>#N/A</v>
      </c>
      <c r="C1720" s="37" t="e">
        <f>VLOOKUP($A1720,EVID_OSEVU!$A$1:$M$4972,3,FALSE)</f>
        <v>#N/A</v>
      </c>
      <c r="D1720" s="45" t="e">
        <f>VLOOKUP($A1720,EVID_OSEVU!$A$1:$M$4972,4,FALSE)</f>
        <v>#N/A</v>
      </c>
      <c r="E1720" s="35"/>
      <c r="F1720" s="53"/>
      <c r="G1720" s="32"/>
      <c r="H1720" s="45" t="e">
        <f>VLOOKUP(G1720,Export7[#All],2,FALSE)</f>
        <v>#N/A</v>
      </c>
      <c r="I1720" s="45" t="e">
        <f>VLOOKUP($A1720,EVID_OSEVU!$A$1:$M$4972,10,FALSE)</f>
        <v>#N/A</v>
      </c>
      <c r="J1720" s="58" t="e">
        <f>VLOOKUP($A1720,EVID_OSEVU!$A$1:$M$4972,11,FALSE)</f>
        <v>#N/A</v>
      </c>
      <c r="K1720" s="33"/>
      <c r="L1720" s="45" t="e">
        <f>VLOOKUP(EVID_PASTVY!H1720,KATEGORIE_ZVIRAT!$B$2:$M$31,6,FALSE)*K1720</f>
        <v>#N/A</v>
      </c>
      <c r="M1720" s="33">
        <v>24</v>
      </c>
      <c r="N1720" s="45" t="e">
        <f>VLOOKUP(EVID_PASTVY!$H1720,KATEGORIE_ZVIRAT!$B$2:$M$31,8,FALSE)</f>
        <v>#N/A</v>
      </c>
      <c r="O1720" s="45" t="e">
        <f>VLOOKUP(EVID_PASTVY!$H1720,KATEGORIE_ZVIRAT!$B$2:$M$31,9,FALSE)</f>
        <v>#N/A</v>
      </c>
      <c r="P1720" s="54" t="e">
        <f>VLOOKUP(EVID_PASTVY!$H1720,KATEGORIE_ZVIRAT!$B$2:$M$31,7,FALSE)*L1720/1000*M1720/24*(F1720-E1720+1)/J1720</f>
        <v>#N/A</v>
      </c>
      <c r="Q1720" s="52" t="e">
        <f>VLOOKUP(EVID_PASTVY!$H1720,KATEGORIE_ZVIRAT!$B$2:$M$31,10,FALSE)*P1720*10</f>
        <v>#N/A</v>
      </c>
      <c r="R1720" s="52" t="e">
        <f>VLOOKUP(EVID_PASTVY!$H1720,KATEGORIE_ZVIRAT!$B$2:$M$31,11,FALSE)*P1720*10</f>
        <v>#N/A</v>
      </c>
      <c r="S1720" s="52" t="e">
        <f>VLOOKUP(EVID_PASTVY!$H1720,KATEGORIE_ZVIRAT!$B$2:$M$31,12,FALSE)*P1720*10</f>
        <v>#N/A</v>
      </c>
    </row>
    <row r="1721" spans="1:19" x14ac:dyDescent="0.2">
      <c r="A1721" s="32"/>
      <c r="B1721" s="37" t="e">
        <f>VLOOKUP($A1721,EVID_OSEVU!$A$1:$M$4972,2,FALSE)</f>
        <v>#N/A</v>
      </c>
      <c r="C1721" s="37" t="e">
        <f>VLOOKUP($A1721,EVID_OSEVU!$A$1:$M$4972,3,FALSE)</f>
        <v>#N/A</v>
      </c>
      <c r="D1721" s="45" t="e">
        <f>VLOOKUP($A1721,EVID_OSEVU!$A$1:$M$4972,4,FALSE)</f>
        <v>#N/A</v>
      </c>
      <c r="E1721" s="35"/>
      <c r="F1721" s="53"/>
      <c r="G1721" s="32"/>
      <c r="H1721" s="45" t="e">
        <f>VLOOKUP(G1721,Export7[#All],2,FALSE)</f>
        <v>#N/A</v>
      </c>
      <c r="I1721" s="45" t="e">
        <f>VLOOKUP($A1721,EVID_OSEVU!$A$1:$M$4972,10,FALSE)</f>
        <v>#N/A</v>
      </c>
      <c r="J1721" s="58" t="e">
        <f>VLOOKUP($A1721,EVID_OSEVU!$A$1:$M$4972,11,FALSE)</f>
        <v>#N/A</v>
      </c>
      <c r="K1721" s="33"/>
      <c r="L1721" s="45" t="e">
        <f>VLOOKUP(EVID_PASTVY!H1721,KATEGORIE_ZVIRAT!$B$2:$M$31,6,FALSE)*K1721</f>
        <v>#N/A</v>
      </c>
      <c r="M1721" s="33">
        <v>24</v>
      </c>
      <c r="N1721" s="45" t="e">
        <f>VLOOKUP(EVID_PASTVY!$H1721,KATEGORIE_ZVIRAT!$B$2:$M$31,8,FALSE)</f>
        <v>#N/A</v>
      </c>
      <c r="O1721" s="45" t="e">
        <f>VLOOKUP(EVID_PASTVY!$H1721,KATEGORIE_ZVIRAT!$B$2:$M$31,9,FALSE)</f>
        <v>#N/A</v>
      </c>
      <c r="P1721" s="54" t="e">
        <f>VLOOKUP(EVID_PASTVY!$H1721,KATEGORIE_ZVIRAT!$B$2:$M$31,7,FALSE)*L1721/1000*M1721/24*(F1721-E1721+1)/J1721</f>
        <v>#N/A</v>
      </c>
      <c r="Q1721" s="52" t="e">
        <f>VLOOKUP(EVID_PASTVY!$H1721,KATEGORIE_ZVIRAT!$B$2:$M$31,10,FALSE)*P1721*10</f>
        <v>#N/A</v>
      </c>
      <c r="R1721" s="52" t="e">
        <f>VLOOKUP(EVID_PASTVY!$H1721,KATEGORIE_ZVIRAT!$B$2:$M$31,11,FALSE)*P1721*10</f>
        <v>#N/A</v>
      </c>
      <c r="S1721" s="52" t="e">
        <f>VLOOKUP(EVID_PASTVY!$H1721,KATEGORIE_ZVIRAT!$B$2:$M$31,12,FALSE)*P1721*10</f>
        <v>#N/A</v>
      </c>
    </row>
    <row r="1722" spans="1:19" x14ac:dyDescent="0.2">
      <c r="A1722" s="32"/>
      <c r="B1722" s="37" t="e">
        <f>VLOOKUP($A1722,EVID_OSEVU!$A$1:$M$4972,2,FALSE)</f>
        <v>#N/A</v>
      </c>
      <c r="C1722" s="37" t="e">
        <f>VLOOKUP($A1722,EVID_OSEVU!$A$1:$M$4972,3,FALSE)</f>
        <v>#N/A</v>
      </c>
      <c r="D1722" s="45" t="e">
        <f>VLOOKUP($A1722,EVID_OSEVU!$A$1:$M$4972,4,FALSE)</f>
        <v>#N/A</v>
      </c>
      <c r="E1722" s="35"/>
      <c r="F1722" s="53"/>
      <c r="G1722" s="32"/>
      <c r="H1722" s="45" t="e">
        <f>VLOOKUP(G1722,Export7[#All],2,FALSE)</f>
        <v>#N/A</v>
      </c>
      <c r="I1722" s="45" t="e">
        <f>VLOOKUP($A1722,EVID_OSEVU!$A$1:$M$4972,10,FALSE)</f>
        <v>#N/A</v>
      </c>
      <c r="J1722" s="58" t="e">
        <f>VLOOKUP($A1722,EVID_OSEVU!$A$1:$M$4972,11,FALSE)</f>
        <v>#N/A</v>
      </c>
      <c r="K1722" s="33"/>
      <c r="L1722" s="45" t="e">
        <f>VLOOKUP(EVID_PASTVY!H1722,KATEGORIE_ZVIRAT!$B$2:$M$31,6,FALSE)*K1722</f>
        <v>#N/A</v>
      </c>
      <c r="M1722" s="33">
        <v>24</v>
      </c>
      <c r="N1722" s="45" t="e">
        <f>VLOOKUP(EVID_PASTVY!$H1722,KATEGORIE_ZVIRAT!$B$2:$M$31,8,FALSE)</f>
        <v>#N/A</v>
      </c>
      <c r="O1722" s="45" t="e">
        <f>VLOOKUP(EVID_PASTVY!$H1722,KATEGORIE_ZVIRAT!$B$2:$M$31,9,FALSE)</f>
        <v>#N/A</v>
      </c>
      <c r="P1722" s="54" t="e">
        <f>VLOOKUP(EVID_PASTVY!$H1722,KATEGORIE_ZVIRAT!$B$2:$M$31,7,FALSE)*L1722/1000*M1722/24*(F1722-E1722+1)/J1722</f>
        <v>#N/A</v>
      </c>
      <c r="Q1722" s="52" t="e">
        <f>VLOOKUP(EVID_PASTVY!$H1722,KATEGORIE_ZVIRAT!$B$2:$M$31,10,FALSE)*P1722*10</f>
        <v>#N/A</v>
      </c>
      <c r="R1722" s="52" t="e">
        <f>VLOOKUP(EVID_PASTVY!$H1722,KATEGORIE_ZVIRAT!$B$2:$M$31,11,FALSE)*P1722*10</f>
        <v>#N/A</v>
      </c>
      <c r="S1722" s="52" t="e">
        <f>VLOOKUP(EVID_PASTVY!$H1722,KATEGORIE_ZVIRAT!$B$2:$M$31,12,FALSE)*P1722*10</f>
        <v>#N/A</v>
      </c>
    </row>
    <row r="1723" spans="1:19" x14ac:dyDescent="0.2">
      <c r="A1723" s="32"/>
      <c r="B1723" s="37" t="e">
        <f>VLOOKUP($A1723,EVID_OSEVU!$A$1:$M$4972,2,FALSE)</f>
        <v>#N/A</v>
      </c>
      <c r="C1723" s="37" t="e">
        <f>VLOOKUP($A1723,EVID_OSEVU!$A$1:$M$4972,3,FALSE)</f>
        <v>#N/A</v>
      </c>
      <c r="D1723" s="45" t="e">
        <f>VLOOKUP($A1723,EVID_OSEVU!$A$1:$M$4972,4,FALSE)</f>
        <v>#N/A</v>
      </c>
      <c r="E1723" s="35"/>
      <c r="F1723" s="53"/>
      <c r="G1723" s="32"/>
      <c r="H1723" s="45" t="e">
        <f>VLOOKUP(G1723,Export7[#All],2,FALSE)</f>
        <v>#N/A</v>
      </c>
      <c r="I1723" s="45" t="e">
        <f>VLOOKUP($A1723,EVID_OSEVU!$A$1:$M$4972,10,FALSE)</f>
        <v>#N/A</v>
      </c>
      <c r="J1723" s="58" t="e">
        <f>VLOOKUP($A1723,EVID_OSEVU!$A$1:$M$4972,11,FALSE)</f>
        <v>#N/A</v>
      </c>
      <c r="K1723" s="33"/>
      <c r="L1723" s="45" t="e">
        <f>VLOOKUP(EVID_PASTVY!H1723,KATEGORIE_ZVIRAT!$B$2:$M$31,6,FALSE)*K1723</f>
        <v>#N/A</v>
      </c>
      <c r="M1723" s="33">
        <v>24</v>
      </c>
      <c r="N1723" s="45" t="e">
        <f>VLOOKUP(EVID_PASTVY!$H1723,KATEGORIE_ZVIRAT!$B$2:$M$31,8,FALSE)</f>
        <v>#N/A</v>
      </c>
      <c r="O1723" s="45" t="e">
        <f>VLOOKUP(EVID_PASTVY!$H1723,KATEGORIE_ZVIRAT!$B$2:$M$31,9,FALSE)</f>
        <v>#N/A</v>
      </c>
      <c r="P1723" s="54" t="e">
        <f>VLOOKUP(EVID_PASTVY!$H1723,KATEGORIE_ZVIRAT!$B$2:$M$31,7,FALSE)*L1723/1000*M1723/24*(F1723-E1723+1)/J1723</f>
        <v>#N/A</v>
      </c>
      <c r="Q1723" s="52" t="e">
        <f>VLOOKUP(EVID_PASTVY!$H1723,KATEGORIE_ZVIRAT!$B$2:$M$31,10,FALSE)*P1723*10</f>
        <v>#N/A</v>
      </c>
      <c r="R1723" s="52" t="e">
        <f>VLOOKUP(EVID_PASTVY!$H1723,KATEGORIE_ZVIRAT!$B$2:$M$31,11,FALSE)*P1723*10</f>
        <v>#N/A</v>
      </c>
      <c r="S1723" s="52" t="e">
        <f>VLOOKUP(EVID_PASTVY!$H1723,KATEGORIE_ZVIRAT!$B$2:$M$31,12,FALSE)*P1723*10</f>
        <v>#N/A</v>
      </c>
    </row>
    <row r="1724" spans="1:19" x14ac:dyDescent="0.2">
      <c r="A1724" s="32"/>
      <c r="B1724" s="37" t="e">
        <f>VLOOKUP($A1724,EVID_OSEVU!$A$1:$M$4972,2,FALSE)</f>
        <v>#N/A</v>
      </c>
      <c r="C1724" s="37" t="e">
        <f>VLOOKUP($A1724,EVID_OSEVU!$A$1:$M$4972,3,FALSE)</f>
        <v>#N/A</v>
      </c>
      <c r="D1724" s="45" t="e">
        <f>VLOOKUP($A1724,EVID_OSEVU!$A$1:$M$4972,4,FALSE)</f>
        <v>#N/A</v>
      </c>
      <c r="E1724" s="35"/>
      <c r="F1724" s="53"/>
      <c r="G1724" s="32"/>
      <c r="H1724" s="45" t="e">
        <f>VLOOKUP(G1724,Export7[#All],2,FALSE)</f>
        <v>#N/A</v>
      </c>
      <c r="I1724" s="45" t="e">
        <f>VLOOKUP($A1724,EVID_OSEVU!$A$1:$M$4972,10,FALSE)</f>
        <v>#N/A</v>
      </c>
      <c r="J1724" s="58" t="e">
        <f>VLOOKUP($A1724,EVID_OSEVU!$A$1:$M$4972,11,FALSE)</f>
        <v>#N/A</v>
      </c>
      <c r="K1724" s="33"/>
      <c r="L1724" s="45" t="e">
        <f>VLOOKUP(EVID_PASTVY!H1724,KATEGORIE_ZVIRAT!$B$2:$M$31,6,FALSE)*K1724</f>
        <v>#N/A</v>
      </c>
      <c r="M1724" s="33">
        <v>24</v>
      </c>
      <c r="N1724" s="45" t="e">
        <f>VLOOKUP(EVID_PASTVY!$H1724,KATEGORIE_ZVIRAT!$B$2:$M$31,8,FALSE)</f>
        <v>#N/A</v>
      </c>
      <c r="O1724" s="45" t="e">
        <f>VLOOKUP(EVID_PASTVY!$H1724,KATEGORIE_ZVIRAT!$B$2:$M$31,9,FALSE)</f>
        <v>#N/A</v>
      </c>
      <c r="P1724" s="54" t="e">
        <f>VLOOKUP(EVID_PASTVY!$H1724,KATEGORIE_ZVIRAT!$B$2:$M$31,7,FALSE)*L1724/1000*M1724/24*(F1724-E1724+1)/J1724</f>
        <v>#N/A</v>
      </c>
      <c r="Q1724" s="52" t="e">
        <f>VLOOKUP(EVID_PASTVY!$H1724,KATEGORIE_ZVIRAT!$B$2:$M$31,10,FALSE)*P1724*10</f>
        <v>#N/A</v>
      </c>
      <c r="R1724" s="52" t="e">
        <f>VLOOKUP(EVID_PASTVY!$H1724,KATEGORIE_ZVIRAT!$B$2:$M$31,11,FALSE)*P1724*10</f>
        <v>#N/A</v>
      </c>
      <c r="S1724" s="52" t="e">
        <f>VLOOKUP(EVID_PASTVY!$H1724,KATEGORIE_ZVIRAT!$B$2:$M$31,12,FALSE)*P1724*10</f>
        <v>#N/A</v>
      </c>
    </row>
    <row r="1725" spans="1:19" x14ac:dyDescent="0.2">
      <c r="A1725" s="32"/>
      <c r="B1725" s="37" t="e">
        <f>VLOOKUP($A1725,EVID_OSEVU!$A$1:$M$4972,2,FALSE)</f>
        <v>#N/A</v>
      </c>
      <c r="C1725" s="37" t="e">
        <f>VLOOKUP($A1725,EVID_OSEVU!$A$1:$M$4972,3,FALSE)</f>
        <v>#N/A</v>
      </c>
      <c r="D1725" s="45" t="e">
        <f>VLOOKUP($A1725,EVID_OSEVU!$A$1:$M$4972,4,FALSE)</f>
        <v>#N/A</v>
      </c>
      <c r="E1725" s="35"/>
      <c r="F1725" s="53"/>
      <c r="G1725" s="32"/>
      <c r="H1725" s="45" t="e">
        <f>VLOOKUP(G1725,Export7[#All],2,FALSE)</f>
        <v>#N/A</v>
      </c>
      <c r="I1725" s="45" t="e">
        <f>VLOOKUP($A1725,EVID_OSEVU!$A$1:$M$4972,10,FALSE)</f>
        <v>#N/A</v>
      </c>
      <c r="J1725" s="58" t="e">
        <f>VLOOKUP($A1725,EVID_OSEVU!$A$1:$M$4972,11,FALSE)</f>
        <v>#N/A</v>
      </c>
      <c r="K1725" s="33"/>
      <c r="L1725" s="45" t="e">
        <f>VLOOKUP(EVID_PASTVY!H1725,KATEGORIE_ZVIRAT!$B$2:$M$31,6,FALSE)*K1725</f>
        <v>#N/A</v>
      </c>
      <c r="M1725" s="33">
        <v>24</v>
      </c>
      <c r="N1725" s="45" t="e">
        <f>VLOOKUP(EVID_PASTVY!$H1725,KATEGORIE_ZVIRAT!$B$2:$M$31,8,FALSE)</f>
        <v>#N/A</v>
      </c>
      <c r="O1725" s="45" t="e">
        <f>VLOOKUP(EVID_PASTVY!$H1725,KATEGORIE_ZVIRAT!$B$2:$M$31,9,FALSE)</f>
        <v>#N/A</v>
      </c>
      <c r="P1725" s="54" t="e">
        <f>VLOOKUP(EVID_PASTVY!$H1725,KATEGORIE_ZVIRAT!$B$2:$M$31,7,FALSE)*L1725/1000*M1725/24*(F1725-E1725+1)/J1725</f>
        <v>#N/A</v>
      </c>
      <c r="Q1725" s="52" t="e">
        <f>VLOOKUP(EVID_PASTVY!$H1725,KATEGORIE_ZVIRAT!$B$2:$M$31,10,FALSE)*P1725*10</f>
        <v>#N/A</v>
      </c>
      <c r="R1725" s="52" t="e">
        <f>VLOOKUP(EVID_PASTVY!$H1725,KATEGORIE_ZVIRAT!$B$2:$M$31,11,FALSE)*P1725*10</f>
        <v>#N/A</v>
      </c>
      <c r="S1725" s="52" t="e">
        <f>VLOOKUP(EVID_PASTVY!$H1725,KATEGORIE_ZVIRAT!$B$2:$M$31,12,FALSE)*P1725*10</f>
        <v>#N/A</v>
      </c>
    </row>
    <row r="1726" spans="1:19" x14ac:dyDescent="0.2">
      <c r="A1726" s="32"/>
      <c r="B1726" s="37" t="e">
        <f>VLOOKUP($A1726,EVID_OSEVU!$A$1:$M$4972,2,FALSE)</f>
        <v>#N/A</v>
      </c>
      <c r="C1726" s="37" t="e">
        <f>VLOOKUP($A1726,EVID_OSEVU!$A$1:$M$4972,3,FALSE)</f>
        <v>#N/A</v>
      </c>
      <c r="D1726" s="45" t="e">
        <f>VLOOKUP($A1726,EVID_OSEVU!$A$1:$M$4972,4,FALSE)</f>
        <v>#N/A</v>
      </c>
      <c r="E1726" s="35"/>
      <c r="F1726" s="53"/>
      <c r="G1726" s="32"/>
      <c r="H1726" s="45" t="e">
        <f>VLOOKUP(G1726,Export7[#All],2,FALSE)</f>
        <v>#N/A</v>
      </c>
      <c r="I1726" s="45" t="e">
        <f>VLOOKUP($A1726,EVID_OSEVU!$A$1:$M$4972,10,FALSE)</f>
        <v>#N/A</v>
      </c>
      <c r="J1726" s="58" t="e">
        <f>VLOOKUP($A1726,EVID_OSEVU!$A$1:$M$4972,11,FALSE)</f>
        <v>#N/A</v>
      </c>
      <c r="K1726" s="33"/>
      <c r="L1726" s="45" t="e">
        <f>VLOOKUP(EVID_PASTVY!H1726,KATEGORIE_ZVIRAT!$B$2:$M$31,6,FALSE)*K1726</f>
        <v>#N/A</v>
      </c>
      <c r="M1726" s="33">
        <v>24</v>
      </c>
      <c r="N1726" s="45" t="e">
        <f>VLOOKUP(EVID_PASTVY!$H1726,KATEGORIE_ZVIRAT!$B$2:$M$31,8,FALSE)</f>
        <v>#N/A</v>
      </c>
      <c r="O1726" s="45" t="e">
        <f>VLOOKUP(EVID_PASTVY!$H1726,KATEGORIE_ZVIRAT!$B$2:$M$31,9,FALSE)</f>
        <v>#N/A</v>
      </c>
      <c r="P1726" s="54" t="e">
        <f>VLOOKUP(EVID_PASTVY!$H1726,KATEGORIE_ZVIRAT!$B$2:$M$31,7,FALSE)*L1726/1000*M1726/24*(F1726-E1726+1)/J1726</f>
        <v>#N/A</v>
      </c>
      <c r="Q1726" s="52" t="e">
        <f>VLOOKUP(EVID_PASTVY!$H1726,KATEGORIE_ZVIRAT!$B$2:$M$31,10,FALSE)*P1726*10</f>
        <v>#N/A</v>
      </c>
      <c r="R1726" s="52" t="e">
        <f>VLOOKUP(EVID_PASTVY!$H1726,KATEGORIE_ZVIRAT!$B$2:$M$31,11,FALSE)*P1726*10</f>
        <v>#N/A</v>
      </c>
      <c r="S1726" s="52" t="e">
        <f>VLOOKUP(EVID_PASTVY!$H1726,KATEGORIE_ZVIRAT!$B$2:$M$31,12,FALSE)*P1726*10</f>
        <v>#N/A</v>
      </c>
    </row>
    <row r="1727" spans="1:19" x14ac:dyDescent="0.2">
      <c r="A1727" s="32"/>
      <c r="B1727" s="37" t="e">
        <f>VLOOKUP($A1727,EVID_OSEVU!$A$1:$M$4972,2,FALSE)</f>
        <v>#N/A</v>
      </c>
      <c r="C1727" s="37" t="e">
        <f>VLOOKUP($A1727,EVID_OSEVU!$A$1:$M$4972,3,FALSE)</f>
        <v>#N/A</v>
      </c>
      <c r="D1727" s="45" t="e">
        <f>VLOOKUP($A1727,EVID_OSEVU!$A$1:$M$4972,4,FALSE)</f>
        <v>#N/A</v>
      </c>
      <c r="E1727" s="35"/>
      <c r="F1727" s="53"/>
      <c r="G1727" s="32"/>
      <c r="H1727" s="45" t="e">
        <f>VLOOKUP(G1727,Export7[#All],2,FALSE)</f>
        <v>#N/A</v>
      </c>
      <c r="I1727" s="45" t="e">
        <f>VLOOKUP($A1727,EVID_OSEVU!$A$1:$M$4972,10,FALSE)</f>
        <v>#N/A</v>
      </c>
      <c r="J1727" s="58" t="e">
        <f>VLOOKUP($A1727,EVID_OSEVU!$A$1:$M$4972,11,FALSE)</f>
        <v>#N/A</v>
      </c>
      <c r="K1727" s="33"/>
      <c r="L1727" s="45" t="e">
        <f>VLOOKUP(EVID_PASTVY!H1727,KATEGORIE_ZVIRAT!$B$2:$M$31,6,FALSE)*K1727</f>
        <v>#N/A</v>
      </c>
      <c r="M1727" s="33">
        <v>24</v>
      </c>
      <c r="N1727" s="45" t="e">
        <f>VLOOKUP(EVID_PASTVY!$H1727,KATEGORIE_ZVIRAT!$B$2:$M$31,8,FALSE)</f>
        <v>#N/A</v>
      </c>
      <c r="O1727" s="45" t="e">
        <f>VLOOKUP(EVID_PASTVY!$H1727,KATEGORIE_ZVIRAT!$B$2:$M$31,9,FALSE)</f>
        <v>#N/A</v>
      </c>
      <c r="P1727" s="54" t="e">
        <f>VLOOKUP(EVID_PASTVY!$H1727,KATEGORIE_ZVIRAT!$B$2:$M$31,7,FALSE)*L1727/1000*M1727/24*(F1727-E1727+1)/J1727</f>
        <v>#N/A</v>
      </c>
      <c r="Q1727" s="52" t="e">
        <f>VLOOKUP(EVID_PASTVY!$H1727,KATEGORIE_ZVIRAT!$B$2:$M$31,10,FALSE)*P1727*10</f>
        <v>#N/A</v>
      </c>
      <c r="R1727" s="52" t="e">
        <f>VLOOKUP(EVID_PASTVY!$H1727,KATEGORIE_ZVIRAT!$B$2:$M$31,11,FALSE)*P1727*10</f>
        <v>#N/A</v>
      </c>
      <c r="S1727" s="52" t="e">
        <f>VLOOKUP(EVID_PASTVY!$H1727,KATEGORIE_ZVIRAT!$B$2:$M$31,12,FALSE)*P1727*10</f>
        <v>#N/A</v>
      </c>
    </row>
    <row r="1728" spans="1:19" x14ac:dyDescent="0.2">
      <c r="A1728" s="32"/>
      <c r="B1728" s="37" t="e">
        <f>VLOOKUP($A1728,EVID_OSEVU!$A$1:$M$4972,2,FALSE)</f>
        <v>#N/A</v>
      </c>
      <c r="C1728" s="37" t="e">
        <f>VLOOKUP($A1728,EVID_OSEVU!$A$1:$M$4972,3,FALSE)</f>
        <v>#N/A</v>
      </c>
      <c r="D1728" s="45" t="e">
        <f>VLOOKUP($A1728,EVID_OSEVU!$A$1:$M$4972,4,FALSE)</f>
        <v>#N/A</v>
      </c>
      <c r="E1728" s="35"/>
      <c r="F1728" s="53"/>
      <c r="G1728" s="32"/>
      <c r="H1728" s="45" t="e">
        <f>VLOOKUP(G1728,Export7[#All],2,FALSE)</f>
        <v>#N/A</v>
      </c>
      <c r="I1728" s="45" t="e">
        <f>VLOOKUP($A1728,EVID_OSEVU!$A$1:$M$4972,10,FALSE)</f>
        <v>#N/A</v>
      </c>
      <c r="J1728" s="58" t="e">
        <f>VLOOKUP($A1728,EVID_OSEVU!$A$1:$M$4972,11,FALSE)</f>
        <v>#N/A</v>
      </c>
      <c r="K1728" s="33"/>
      <c r="L1728" s="45" t="e">
        <f>VLOOKUP(EVID_PASTVY!H1728,KATEGORIE_ZVIRAT!$B$2:$M$31,6,FALSE)*K1728</f>
        <v>#N/A</v>
      </c>
      <c r="M1728" s="33">
        <v>24</v>
      </c>
      <c r="N1728" s="45" t="e">
        <f>VLOOKUP(EVID_PASTVY!$H1728,KATEGORIE_ZVIRAT!$B$2:$M$31,8,FALSE)</f>
        <v>#N/A</v>
      </c>
      <c r="O1728" s="45" t="e">
        <f>VLOOKUP(EVID_PASTVY!$H1728,KATEGORIE_ZVIRAT!$B$2:$M$31,9,FALSE)</f>
        <v>#N/A</v>
      </c>
      <c r="P1728" s="54" t="e">
        <f>VLOOKUP(EVID_PASTVY!$H1728,KATEGORIE_ZVIRAT!$B$2:$M$31,7,FALSE)*L1728/1000*M1728/24*(F1728-E1728+1)/J1728</f>
        <v>#N/A</v>
      </c>
      <c r="Q1728" s="52" t="e">
        <f>VLOOKUP(EVID_PASTVY!$H1728,KATEGORIE_ZVIRAT!$B$2:$M$31,10,FALSE)*P1728*10</f>
        <v>#N/A</v>
      </c>
      <c r="R1728" s="52" t="e">
        <f>VLOOKUP(EVID_PASTVY!$H1728,KATEGORIE_ZVIRAT!$B$2:$M$31,11,FALSE)*P1728*10</f>
        <v>#N/A</v>
      </c>
      <c r="S1728" s="52" t="e">
        <f>VLOOKUP(EVID_PASTVY!$H1728,KATEGORIE_ZVIRAT!$B$2:$M$31,12,FALSE)*P1728*10</f>
        <v>#N/A</v>
      </c>
    </row>
    <row r="1729" spans="1:19" x14ac:dyDescent="0.2">
      <c r="A1729" s="32"/>
      <c r="B1729" s="37" t="e">
        <f>VLOOKUP($A1729,EVID_OSEVU!$A$1:$M$4972,2,FALSE)</f>
        <v>#N/A</v>
      </c>
      <c r="C1729" s="37" t="e">
        <f>VLOOKUP($A1729,EVID_OSEVU!$A$1:$M$4972,3,FALSE)</f>
        <v>#N/A</v>
      </c>
      <c r="D1729" s="45" t="e">
        <f>VLOOKUP($A1729,EVID_OSEVU!$A$1:$M$4972,4,FALSE)</f>
        <v>#N/A</v>
      </c>
      <c r="E1729" s="35"/>
      <c r="F1729" s="53"/>
      <c r="G1729" s="32"/>
      <c r="H1729" s="45" t="e">
        <f>VLOOKUP(G1729,Export7[#All],2,FALSE)</f>
        <v>#N/A</v>
      </c>
      <c r="I1729" s="45" t="e">
        <f>VLOOKUP($A1729,EVID_OSEVU!$A$1:$M$4972,10,FALSE)</f>
        <v>#N/A</v>
      </c>
      <c r="J1729" s="58" t="e">
        <f>VLOOKUP($A1729,EVID_OSEVU!$A$1:$M$4972,11,FALSE)</f>
        <v>#N/A</v>
      </c>
      <c r="K1729" s="33"/>
      <c r="L1729" s="45" t="e">
        <f>VLOOKUP(EVID_PASTVY!H1729,KATEGORIE_ZVIRAT!$B$2:$M$31,6,FALSE)*K1729</f>
        <v>#N/A</v>
      </c>
      <c r="M1729" s="33">
        <v>24</v>
      </c>
      <c r="N1729" s="45" t="e">
        <f>VLOOKUP(EVID_PASTVY!$H1729,KATEGORIE_ZVIRAT!$B$2:$M$31,8,FALSE)</f>
        <v>#N/A</v>
      </c>
      <c r="O1729" s="45" t="e">
        <f>VLOOKUP(EVID_PASTVY!$H1729,KATEGORIE_ZVIRAT!$B$2:$M$31,9,FALSE)</f>
        <v>#N/A</v>
      </c>
      <c r="P1729" s="54" t="e">
        <f>VLOOKUP(EVID_PASTVY!$H1729,KATEGORIE_ZVIRAT!$B$2:$M$31,7,FALSE)*L1729/1000*M1729/24*(F1729-E1729+1)/J1729</f>
        <v>#N/A</v>
      </c>
      <c r="Q1729" s="52" t="e">
        <f>VLOOKUP(EVID_PASTVY!$H1729,KATEGORIE_ZVIRAT!$B$2:$M$31,10,FALSE)*P1729*10</f>
        <v>#N/A</v>
      </c>
      <c r="R1729" s="52" t="e">
        <f>VLOOKUP(EVID_PASTVY!$H1729,KATEGORIE_ZVIRAT!$B$2:$M$31,11,FALSE)*P1729*10</f>
        <v>#N/A</v>
      </c>
      <c r="S1729" s="52" t="e">
        <f>VLOOKUP(EVID_PASTVY!$H1729,KATEGORIE_ZVIRAT!$B$2:$M$31,12,FALSE)*P1729*10</f>
        <v>#N/A</v>
      </c>
    </row>
    <row r="1730" spans="1:19" x14ac:dyDescent="0.2">
      <c r="A1730" s="32"/>
      <c r="B1730" s="37" t="e">
        <f>VLOOKUP($A1730,EVID_OSEVU!$A$1:$M$4972,2,FALSE)</f>
        <v>#N/A</v>
      </c>
      <c r="C1730" s="37" t="e">
        <f>VLOOKUP($A1730,EVID_OSEVU!$A$1:$M$4972,3,FALSE)</f>
        <v>#N/A</v>
      </c>
      <c r="D1730" s="45" t="e">
        <f>VLOOKUP($A1730,EVID_OSEVU!$A$1:$M$4972,4,FALSE)</f>
        <v>#N/A</v>
      </c>
      <c r="E1730" s="35"/>
      <c r="F1730" s="53"/>
      <c r="G1730" s="32"/>
      <c r="H1730" s="45" t="e">
        <f>VLOOKUP(G1730,Export7[#All],2,FALSE)</f>
        <v>#N/A</v>
      </c>
      <c r="I1730" s="45" t="e">
        <f>VLOOKUP($A1730,EVID_OSEVU!$A$1:$M$4972,10,FALSE)</f>
        <v>#N/A</v>
      </c>
      <c r="J1730" s="58" t="e">
        <f>VLOOKUP($A1730,EVID_OSEVU!$A$1:$M$4972,11,FALSE)</f>
        <v>#N/A</v>
      </c>
      <c r="K1730" s="33"/>
      <c r="L1730" s="45" t="e">
        <f>VLOOKUP(EVID_PASTVY!H1730,KATEGORIE_ZVIRAT!$B$2:$M$31,6,FALSE)*K1730</f>
        <v>#N/A</v>
      </c>
      <c r="M1730" s="33">
        <v>24</v>
      </c>
      <c r="N1730" s="45" t="e">
        <f>VLOOKUP(EVID_PASTVY!$H1730,KATEGORIE_ZVIRAT!$B$2:$M$31,8,FALSE)</f>
        <v>#N/A</v>
      </c>
      <c r="O1730" s="45" t="e">
        <f>VLOOKUP(EVID_PASTVY!$H1730,KATEGORIE_ZVIRAT!$B$2:$M$31,9,FALSE)</f>
        <v>#N/A</v>
      </c>
      <c r="P1730" s="54" t="e">
        <f>VLOOKUP(EVID_PASTVY!$H1730,KATEGORIE_ZVIRAT!$B$2:$M$31,7,FALSE)*L1730/1000*M1730/24*(F1730-E1730+1)/J1730</f>
        <v>#N/A</v>
      </c>
      <c r="Q1730" s="52" t="e">
        <f>VLOOKUP(EVID_PASTVY!$H1730,KATEGORIE_ZVIRAT!$B$2:$M$31,10,FALSE)*P1730*10</f>
        <v>#N/A</v>
      </c>
      <c r="R1730" s="52" t="e">
        <f>VLOOKUP(EVID_PASTVY!$H1730,KATEGORIE_ZVIRAT!$B$2:$M$31,11,FALSE)*P1730*10</f>
        <v>#N/A</v>
      </c>
      <c r="S1730" s="52" t="e">
        <f>VLOOKUP(EVID_PASTVY!$H1730,KATEGORIE_ZVIRAT!$B$2:$M$31,12,FALSE)*P1730*10</f>
        <v>#N/A</v>
      </c>
    </row>
    <row r="1731" spans="1:19" x14ac:dyDescent="0.2">
      <c r="A1731" s="32"/>
      <c r="B1731" s="37" t="e">
        <f>VLOOKUP($A1731,EVID_OSEVU!$A$1:$M$4972,2,FALSE)</f>
        <v>#N/A</v>
      </c>
      <c r="C1731" s="37" t="e">
        <f>VLOOKUP($A1731,EVID_OSEVU!$A$1:$M$4972,3,FALSE)</f>
        <v>#N/A</v>
      </c>
      <c r="D1731" s="45" t="e">
        <f>VLOOKUP($A1731,EVID_OSEVU!$A$1:$M$4972,4,FALSE)</f>
        <v>#N/A</v>
      </c>
      <c r="E1731" s="35"/>
      <c r="F1731" s="53"/>
      <c r="G1731" s="32"/>
      <c r="H1731" s="45" t="e">
        <f>VLOOKUP(G1731,Export7[#All],2,FALSE)</f>
        <v>#N/A</v>
      </c>
      <c r="I1731" s="45" t="e">
        <f>VLOOKUP($A1731,EVID_OSEVU!$A$1:$M$4972,10,FALSE)</f>
        <v>#N/A</v>
      </c>
      <c r="J1731" s="58" t="e">
        <f>VLOOKUP($A1731,EVID_OSEVU!$A$1:$M$4972,11,FALSE)</f>
        <v>#N/A</v>
      </c>
      <c r="K1731" s="33"/>
      <c r="L1731" s="45" t="e">
        <f>VLOOKUP(EVID_PASTVY!H1731,KATEGORIE_ZVIRAT!$B$2:$M$31,6,FALSE)*K1731</f>
        <v>#N/A</v>
      </c>
      <c r="M1731" s="33">
        <v>24</v>
      </c>
      <c r="N1731" s="45" t="e">
        <f>VLOOKUP(EVID_PASTVY!$H1731,KATEGORIE_ZVIRAT!$B$2:$M$31,8,FALSE)</f>
        <v>#N/A</v>
      </c>
      <c r="O1731" s="45" t="e">
        <f>VLOOKUP(EVID_PASTVY!$H1731,KATEGORIE_ZVIRAT!$B$2:$M$31,9,FALSE)</f>
        <v>#N/A</v>
      </c>
      <c r="P1731" s="54" t="e">
        <f>VLOOKUP(EVID_PASTVY!$H1731,KATEGORIE_ZVIRAT!$B$2:$M$31,7,FALSE)*L1731/1000*M1731/24*(F1731-E1731+1)/J1731</f>
        <v>#N/A</v>
      </c>
      <c r="Q1731" s="52" t="e">
        <f>VLOOKUP(EVID_PASTVY!$H1731,KATEGORIE_ZVIRAT!$B$2:$M$31,10,FALSE)*P1731*10</f>
        <v>#N/A</v>
      </c>
      <c r="R1731" s="52" t="e">
        <f>VLOOKUP(EVID_PASTVY!$H1731,KATEGORIE_ZVIRAT!$B$2:$M$31,11,FALSE)*P1731*10</f>
        <v>#N/A</v>
      </c>
      <c r="S1731" s="52" t="e">
        <f>VLOOKUP(EVID_PASTVY!$H1731,KATEGORIE_ZVIRAT!$B$2:$M$31,12,FALSE)*P1731*10</f>
        <v>#N/A</v>
      </c>
    </row>
    <row r="1732" spans="1:19" x14ac:dyDescent="0.2">
      <c r="A1732" s="32"/>
      <c r="B1732" s="37" t="e">
        <f>VLOOKUP($A1732,EVID_OSEVU!$A$1:$M$4972,2,FALSE)</f>
        <v>#N/A</v>
      </c>
      <c r="C1732" s="37" t="e">
        <f>VLOOKUP($A1732,EVID_OSEVU!$A$1:$M$4972,3,FALSE)</f>
        <v>#N/A</v>
      </c>
      <c r="D1732" s="45" t="e">
        <f>VLOOKUP($A1732,EVID_OSEVU!$A$1:$M$4972,4,FALSE)</f>
        <v>#N/A</v>
      </c>
      <c r="E1732" s="35"/>
      <c r="F1732" s="53"/>
      <c r="G1732" s="32"/>
      <c r="H1732" s="45" t="e">
        <f>VLOOKUP(G1732,Export7[#All],2,FALSE)</f>
        <v>#N/A</v>
      </c>
      <c r="I1732" s="45" t="e">
        <f>VLOOKUP($A1732,EVID_OSEVU!$A$1:$M$4972,10,FALSE)</f>
        <v>#N/A</v>
      </c>
      <c r="J1732" s="58" t="e">
        <f>VLOOKUP($A1732,EVID_OSEVU!$A$1:$M$4972,11,FALSE)</f>
        <v>#N/A</v>
      </c>
      <c r="K1732" s="33"/>
      <c r="L1732" s="45" t="e">
        <f>VLOOKUP(EVID_PASTVY!H1732,KATEGORIE_ZVIRAT!$B$2:$M$31,6,FALSE)*K1732</f>
        <v>#N/A</v>
      </c>
      <c r="M1732" s="33">
        <v>24</v>
      </c>
      <c r="N1732" s="45" t="e">
        <f>VLOOKUP(EVID_PASTVY!$H1732,KATEGORIE_ZVIRAT!$B$2:$M$31,8,FALSE)</f>
        <v>#N/A</v>
      </c>
      <c r="O1732" s="45" t="e">
        <f>VLOOKUP(EVID_PASTVY!$H1732,KATEGORIE_ZVIRAT!$B$2:$M$31,9,FALSE)</f>
        <v>#N/A</v>
      </c>
      <c r="P1732" s="54" t="e">
        <f>VLOOKUP(EVID_PASTVY!$H1732,KATEGORIE_ZVIRAT!$B$2:$M$31,7,FALSE)*L1732/1000*M1732/24*(F1732-E1732+1)/J1732</f>
        <v>#N/A</v>
      </c>
      <c r="Q1732" s="52" t="e">
        <f>VLOOKUP(EVID_PASTVY!$H1732,KATEGORIE_ZVIRAT!$B$2:$M$31,10,FALSE)*P1732*10</f>
        <v>#N/A</v>
      </c>
      <c r="R1732" s="52" t="e">
        <f>VLOOKUP(EVID_PASTVY!$H1732,KATEGORIE_ZVIRAT!$B$2:$M$31,11,FALSE)*P1732*10</f>
        <v>#N/A</v>
      </c>
      <c r="S1732" s="52" t="e">
        <f>VLOOKUP(EVID_PASTVY!$H1732,KATEGORIE_ZVIRAT!$B$2:$M$31,12,FALSE)*P1732*10</f>
        <v>#N/A</v>
      </c>
    </row>
    <row r="1733" spans="1:19" x14ac:dyDescent="0.2">
      <c r="A1733" s="32"/>
      <c r="B1733" s="37" t="e">
        <f>VLOOKUP($A1733,EVID_OSEVU!$A$1:$M$4972,2,FALSE)</f>
        <v>#N/A</v>
      </c>
      <c r="C1733" s="37" t="e">
        <f>VLOOKUP($A1733,EVID_OSEVU!$A$1:$M$4972,3,FALSE)</f>
        <v>#N/A</v>
      </c>
      <c r="D1733" s="45" t="e">
        <f>VLOOKUP($A1733,EVID_OSEVU!$A$1:$M$4972,4,FALSE)</f>
        <v>#N/A</v>
      </c>
      <c r="E1733" s="35"/>
      <c r="F1733" s="53"/>
      <c r="G1733" s="32"/>
      <c r="H1733" s="45" t="e">
        <f>VLOOKUP(G1733,Export7[#All],2,FALSE)</f>
        <v>#N/A</v>
      </c>
      <c r="I1733" s="45" t="e">
        <f>VLOOKUP($A1733,EVID_OSEVU!$A$1:$M$4972,10,FALSE)</f>
        <v>#N/A</v>
      </c>
      <c r="J1733" s="58" t="e">
        <f>VLOOKUP($A1733,EVID_OSEVU!$A$1:$M$4972,11,FALSE)</f>
        <v>#N/A</v>
      </c>
      <c r="K1733" s="33"/>
      <c r="L1733" s="45" t="e">
        <f>VLOOKUP(EVID_PASTVY!H1733,KATEGORIE_ZVIRAT!$B$2:$M$31,6,FALSE)*K1733</f>
        <v>#N/A</v>
      </c>
      <c r="M1733" s="33">
        <v>24</v>
      </c>
      <c r="N1733" s="45" t="e">
        <f>VLOOKUP(EVID_PASTVY!$H1733,KATEGORIE_ZVIRAT!$B$2:$M$31,8,FALSE)</f>
        <v>#N/A</v>
      </c>
      <c r="O1733" s="45" t="e">
        <f>VLOOKUP(EVID_PASTVY!$H1733,KATEGORIE_ZVIRAT!$B$2:$M$31,9,FALSE)</f>
        <v>#N/A</v>
      </c>
      <c r="P1733" s="54" t="e">
        <f>VLOOKUP(EVID_PASTVY!$H1733,KATEGORIE_ZVIRAT!$B$2:$M$31,7,FALSE)*L1733/1000*M1733/24*(F1733-E1733+1)/J1733</f>
        <v>#N/A</v>
      </c>
      <c r="Q1733" s="52" t="e">
        <f>VLOOKUP(EVID_PASTVY!$H1733,KATEGORIE_ZVIRAT!$B$2:$M$31,10,FALSE)*P1733*10</f>
        <v>#N/A</v>
      </c>
      <c r="R1733" s="52" t="e">
        <f>VLOOKUP(EVID_PASTVY!$H1733,KATEGORIE_ZVIRAT!$B$2:$M$31,11,FALSE)*P1733*10</f>
        <v>#N/A</v>
      </c>
      <c r="S1733" s="52" t="e">
        <f>VLOOKUP(EVID_PASTVY!$H1733,KATEGORIE_ZVIRAT!$B$2:$M$31,12,FALSE)*P1733*10</f>
        <v>#N/A</v>
      </c>
    </row>
    <row r="1734" spans="1:19" x14ac:dyDescent="0.2">
      <c r="A1734" s="32"/>
      <c r="B1734" s="37" t="e">
        <f>VLOOKUP($A1734,EVID_OSEVU!$A$1:$M$4972,2,FALSE)</f>
        <v>#N/A</v>
      </c>
      <c r="C1734" s="37" t="e">
        <f>VLOOKUP($A1734,EVID_OSEVU!$A$1:$M$4972,3,FALSE)</f>
        <v>#N/A</v>
      </c>
      <c r="D1734" s="45" t="e">
        <f>VLOOKUP($A1734,EVID_OSEVU!$A$1:$M$4972,4,FALSE)</f>
        <v>#N/A</v>
      </c>
      <c r="E1734" s="35"/>
      <c r="F1734" s="53"/>
      <c r="G1734" s="32"/>
      <c r="H1734" s="45" t="e">
        <f>VLOOKUP(G1734,Export7[#All],2,FALSE)</f>
        <v>#N/A</v>
      </c>
      <c r="I1734" s="45" t="e">
        <f>VLOOKUP($A1734,EVID_OSEVU!$A$1:$M$4972,10,FALSE)</f>
        <v>#N/A</v>
      </c>
      <c r="J1734" s="58" t="e">
        <f>VLOOKUP($A1734,EVID_OSEVU!$A$1:$M$4972,11,FALSE)</f>
        <v>#N/A</v>
      </c>
      <c r="K1734" s="33"/>
      <c r="L1734" s="45" t="e">
        <f>VLOOKUP(EVID_PASTVY!H1734,KATEGORIE_ZVIRAT!$B$2:$M$31,6,FALSE)*K1734</f>
        <v>#N/A</v>
      </c>
      <c r="M1734" s="33">
        <v>24</v>
      </c>
      <c r="N1734" s="45" t="e">
        <f>VLOOKUP(EVID_PASTVY!$H1734,KATEGORIE_ZVIRAT!$B$2:$M$31,8,FALSE)</f>
        <v>#N/A</v>
      </c>
      <c r="O1734" s="45" t="e">
        <f>VLOOKUP(EVID_PASTVY!$H1734,KATEGORIE_ZVIRAT!$B$2:$M$31,9,FALSE)</f>
        <v>#N/A</v>
      </c>
      <c r="P1734" s="54" t="e">
        <f>VLOOKUP(EVID_PASTVY!$H1734,KATEGORIE_ZVIRAT!$B$2:$M$31,7,FALSE)*L1734/1000*M1734/24*(F1734-E1734+1)/J1734</f>
        <v>#N/A</v>
      </c>
      <c r="Q1734" s="52" t="e">
        <f>VLOOKUP(EVID_PASTVY!$H1734,KATEGORIE_ZVIRAT!$B$2:$M$31,10,FALSE)*P1734*10</f>
        <v>#N/A</v>
      </c>
      <c r="R1734" s="52" t="e">
        <f>VLOOKUP(EVID_PASTVY!$H1734,KATEGORIE_ZVIRAT!$B$2:$M$31,11,FALSE)*P1734*10</f>
        <v>#N/A</v>
      </c>
      <c r="S1734" s="52" t="e">
        <f>VLOOKUP(EVID_PASTVY!$H1734,KATEGORIE_ZVIRAT!$B$2:$M$31,12,FALSE)*P1734*10</f>
        <v>#N/A</v>
      </c>
    </row>
    <row r="1735" spans="1:19" x14ac:dyDescent="0.2">
      <c r="A1735" s="32"/>
      <c r="B1735" s="37" t="e">
        <f>VLOOKUP($A1735,EVID_OSEVU!$A$1:$M$4972,2,FALSE)</f>
        <v>#N/A</v>
      </c>
      <c r="C1735" s="37" t="e">
        <f>VLOOKUP($A1735,EVID_OSEVU!$A$1:$M$4972,3,FALSE)</f>
        <v>#N/A</v>
      </c>
      <c r="D1735" s="45" t="e">
        <f>VLOOKUP($A1735,EVID_OSEVU!$A$1:$M$4972,4,FALSE)</f>
        <v>#N/A</v>
      </c>
      <c r="E1735" s="35"/>
      <c r="F1735" s="53"/>
      <c r="G1735" s="32"/>
      <c r="H1735" s="45" t="e">
        <f>VLOOKUP(G1735,Export7[#All],2,FALSE)</f>
        <v>#N/A</v>
      </c>
      <c r="I1735" s="45" t="e">
        <f>VLOOKUP($A1735,EVID_OSEVU!$A$1:$M$4972,10,FALSE)</f>
        <v>#N/A</v>
      </c>
      <c r="J1735" s="58" t="e">
        <f>VLOOKUP($A1735,EVID_OSEVU!$A$1:$M$4972,11,FALSE)</f>
        <v>#N/A</v>
      </c>
      <c r="K1735" s="33"/>
      <c r="L1735" s="45" t="e">
        <f>VLOOKUP(EVID_PASTVY!H1735,KATEGORIE_ZVIRAT!$B$2:$M$31,6,FALSE)*K1735</f>
        <v>#N/A</v>
      </c>
      <c r="M1735" s="33">
        <v>24</v>
      </c>
      <c r="N1735" s="45" t="e">
        <f>VLOOKUP(EVID_PASTVY!$H1735,KATEGORIE_ZVIRAT!$B$2:$M$31,8,FALSE)</f>
        <v>#N/A</v>
      </c>
      <c r="O1735" s="45" t="e">
        <f>VLOOKUP(EVID_PASTVY!$H1735,KATEGORIE_ZVIRAT!$B$2:$M$31,9,FALSE)</f>
        <v>#N/A</v>
      </c>
      <c r="P1735" s="54" t="e">
        <f>VLOOKUP(EVID_PASTVY!$H1735,KATEGORIE_ZVIRAT!$B$2:$M$31,7,FALSE)*L1735/1000*M1735/24*(F1735-E1735+1)/J1735</f>
        <v>#N/A</v>
      </c>
      <c r="Q1735" s="52" t="e">
        <f>VLOOKUP(EVID_PASTVY!$H1735,KATEGORIE_ZVIRAT!$B$2:$M$31,10,FALSE)*P1735*10</f>
        <v>#N/A</v>
      </c>
      <c r="R1735" s="52" t="e">
        <f>VLOOKUP(EVID_PASTVY!$H1735,KATEGORIE_ZVIRAT!$B$2:$M$31,11,FALSE)*P1735*10</f>
        <v>#N/A</v>
      </c>
      <c r="S1735" s="52" t="e">
        <f>VLOOKUP(EVID_PASTVY!$H1735,KATEGORIE_ZVIRAT!$B$2:$M$31,12,FALSE)*P1735*10</f>
        <v>#N/A</v>
      </c>
    </row>
    <row r="1736" spans="1:19" x14ac:dyDescent="0.2">
      <c r="A1736" s="32"/>
      <c r="B1736" s="37" t="e">
        <f>VLOOKUP($A1736,EVID_OSEVU!$A$1:$M$4972,2,FALSE)</f>
        <v>#N/A</v>
      </c>
      <c r="C1736" s="37" t="e">
        <f>VLOOKUP($A1736,EVID_OSEVU!$A$1:$M$4972,3,FALSE)</f>
        <v>#N/A</v>
      </c>
      <c r="D1736" s="45" t="e">
        <f>VLOOKUP($A1736,EVID_OSEVU!$A$1:$M$4972,4,FALSE)</f>
        <v>#N/A</v>
      </c>
      <c r="E1736" s="35"/>
      <c r="F1736" s="53"/>
      <c r="G1736" s="32"/>
      <c r="H1736" s="45" t="e">
        <f>VLOOKUP(G1736,Export7[#All],2,FALSE)</f>
        <v>#N/A</v>
      </c>
      <c r="I1736" s="45" t="e">
        <f>VLOOKUP($A1736,EVID_OSEVU!$A$1:$M$4972,10,FALSE)</f>
        <v>#N/A</v>
      </c>
      <c r="J1736" s="58" t="e">
        <f>VLOOKUP($A1736,EVID_OSEVU!$A$1:$M$4972,11,FALSE)</f>
        <v>#N/A</v>
      </c>
      <c r="K1736" s="33"/>
      <c r="L1736" s="45" t="e">
        <f>VLOOKUP(EVID_PASTVY!H1736,KATEGORIE_ZVIRAT!$B$2:$M$31,6,FALSE)*K1736</f>
        <v>#N/A</v>
      </c>
      <c r="M1736" s="33">
        <v>24</v>
      </c>
      <c r="N1736" s="45" t="e">
        <f>VLOOKUP(EVID_PASTVY!$H1736,KATEGORIE_ZVIRAT!$B$2:$M$31,8,FALSE)</f>
        <v>#N/A</v>
      </c>
      <c r="O1736" s="45" t="e">
        <f>VLOOKUP(EVID_PASTVY!$H1736,KATEGORIE_ZVIRAT!$B$2:$M$31,9,FALSE)</f>
        <v>#N/A</v>
      </c>
      <c r="P1736" s="54" t="e">
        <f>VLOOKUP(EVID_PASTVY!$H1736,KATEGORIE_ZVIRAT!$B$2:$M$31,7,FALSE)*L1736/1000*M1736/24*(F1736-E1736+1)/J1736</f>
        <v>#N/A</v>
      </c>
      <c r="Q1736" s="52" t="e">
        <f>VLOOKUP(EVID_PASTVY!$H1736,KATEGORIE_ZVIRAT!$B$2:$M$31,10,FALSE)*P1736*10</f>
        <v>#N/A</v>
      </c>
      <c r="R1736" s="52" t="e">
        <f>VLOOKUP(EVID_PASTVY!$H1736,KATEGORIE_ZVIRAT!$B$2:$M$31,11,FALSE)*P1736*10</f>
        <v>#N/A</v>
      </c>
      <c r="S1736" s="52" t="e">
        <f>VLOOKUP(EVID_PASTVY!$H1736,KATEGORIE_ZVIRAT!$B$2:$M$31,12,FALSE)*P1736*10</f>
        <v>#N/A</v>
      </c>
    </row>
    <row r="1737" spans="1:19" x14ac:dyDescent="0.2">
      <c r="A1737" s="32"/>
      <c r="B1737" s="37" t="e">
        <f>VLOOKUP($A1737,EVID_OSEVU!$A$1:$M$4972,2,FALSE)</f>
        <v>#N/A</v>
      </c>
      <c r="C1737" s="37" t="e">
        <f>VLOOKUP($A1737,EVID_OSEVU!$A$1:$M$4972,3,FALSE)</f>
        <v>#N/A</v>
      </c>
      <c r="D1737" s="45" t="e">
        <f>VLOOKUP($A1737,EVID_OSEVU!$A$1:$M$4972,4,FALSE)</f>
        <v>#N/A</v>
      </c>
      <c r="E1737" s="35"/>
      <c r="F1737" s="53"/>
      <c r="G1737" s="32"/>
      <c r="H1737" s="45" t="e">
        <f>VLOOKUP(G1737,Export7[#All],2,FALSE)</f>
        <v>#N/A</v>
      </c>
      <c r="I1737" s="45" t="e">
        <f>VLOOKUP($A1737,EVID_OSEVU!$A$1:$M$4972,10,FALSE)</f>
        <v>#N/A</v>
      </c>
      <c r="J1737" s="58" t="e">
        <f>VLOOKUP($A1737,EVID_OSEVU!$A$1:$M$4972,11,FALSE)</f>
        <v>#N/A</v>
      </c>
      <c r="K1737" s="33"/>
      <c r="L1737" s="45" t="e">
        <f>VLOOKUP(EVID_PASTVY!H1737,KATEGORIE_ZVIRAT!$B$2:$M$31,6,FALSE)*K1737</f>
        <v>#N/A</v>
      </c>
      <c r="M1737" s="33">
        <v>24</v>
      </c>
      <c r="N1737" s="45" t="e">
        <f>VLOOKUP(EVID_PASTVY!$H1737,KATEGORIE_ZVIRAT!$B$2:$M$31,8,FALSE)</f>
        <v>#N/A</v>
      </c>
      <c r="O1737" s="45" t="e">
        <f>VLOOKUP(EVID_PASTVY!$H1737,KATEGORIE_ZVIRAT!$B$2:$M$31,9,FALSE)</f>
        <v>#N/A</v>
      </c>
      <c r="P1737" s="54" t="e">
        <f>VLOOKUP(EVID_PASTVY!$H1737,KATEGORIE_ZVIRAT!$B$2:$M$31,7,FALSE)*L1737/1000*M1737/24*(F1737-E1737+1)/J1737</f>
        <v>#N/A</v>
      </c>
      <c r="Q1737" s="52" t="e">
        <f>VLOOKUP(EVID_PASTVY!$H1737,KATEGORIE_ZVIRAT!$B$2:$M$31,10,FALSE)*P1737*10</f>
        <v>#N/A</v>
      </c>
      <c r="R1737" s="52" t="e">
        <f>VLOOKUP(EVID_PASTVY!$H1737,KATEGORIE_ZVIRAT!$B$2:$M$31,11,FALSE)*P1737*10</f>
        <v>#N/A</v>
      </c>
      <c r="S1737" s="52" t="e">
        <f>VLOOKUP(EVID_PASTVY!$H1737,KATEGORIE_ZVIRAT!$B$2:$M$31,12,FALSE)*P1737*10</f>
        <v>#N/A</v>
      </c>
    </row>
    <row r="1738" spans="1:19" x14ac:dyDescent="0.2">
      <c r="A1738" s="32"/>
      <c r="B1738" s="37" t="e">
        <f>VLOOKUP($A1738,EVID_OSEVU!$A$1:$M$4972,2,FALSE)</f>
        <v>#N/A</v>
      </c>
      <c r="C1738" s="37" t="e">
        <f>VLOOKUP($A1738,EVID_OSEVU!$A$1:$M$4972,3,FALSE)</f>
        <v>#N/A</v>
      </c>
      <c r="D1738" s="45" t="e">
        <f>VLOOKUP($A1738,EVID_OSEVU!$A$1:$M$4972,4,FALSE)</f>
        <v>#N/A</v>
      </c>
      <c r="E1738" s="35"/>
      <c r="F1738" s="53"/>
      <c r="G1738" s="32"/>
      <c r="H1738" s="45" t="e">
        <f>VLOOKUP(G1738,Export7[#All],2,FALSE)</f>
        <v>#N/A</v>
      </c>
      <c r="I1738" s="45" t="e">
        <f>VLOOKUP($A1738,EVID_OSEVU!$A$1:$M$4972,10,FALSE)</f>
        <v>#N/A</v>
      </c>
      <c r="J1738" s="58" t="e">
        <f>VLOOKUP($A1738,EVID_OSEVU!$A$1:$M$4972,11,FALSE)</f>
        <v>#N/A</v>
      </c>
      <c r="K1738" s="33"/>
      <c r="L1738" s="45" t="e">
        <f>VLOOKUP(EVID_PASTVY!H1738,KATEGORIE_ZVIRAT!$B$2:$M$31,6,FALSE)*K1738</f>
        <v>#N/A</v>
      </c>
      <c r="M1738" s="33">
        <v>24</v>
      </c>
      <c r="N1738" s="45" t="e">
        <f>VLOOKUP(EVID_PASTVY!$H1738,KATEGORIE_ZVIRAT!$B$2:$M$31,8,FALSE)</f>
        <v>#N/A</v>
      </c>
      <c r="O1738" s="45" t="e">
        <f>VLOOKUP(EVID_PASTVY!$H1738,KATEGORIE_ZVIRAT!$B$2:$M$31,9,FALSE)</f>
        <v>#N/A</v>
      </c>
      <c r="P1738" s="54" t="e">
        <f>VLOOKUP(EVID_PASTVY!$H1738,KATEGORIE_ZVIRAT!$B$2:$M$31,7,FALSE)*L1738/1000*M1738/24*(F1738-E1738+1)/J1738</f>
        <v>#N/A</v>
      </c>
      <c r="Q1738" s="52" t="e">
        <f>VLOOKUP(EVID_PASTVY!$H1738,KATEGORIE_ZVIRAT!$B$2:$M$31,10,FALSE)*P1738*10</f>
        <v>#N/A</v>
      </c>
      <c r="R1738" s="52" t="e">
        <f>VLOOKUP(EVID_PASTVY!$H1738,KATEGORIE_ZVIRAT!$B$2:$M$31,11,FALSE)*P1738*10</f>
        <v>#N/A</v>
      </c>
      <c r="S1738" s="52" t="e">
        <f>VLOOKUP(EVID_PASTVY!$H1738,KATEGORIE_ZVIRAT!$B$2:$M$31,12,FALSE)*P1738*10</f>
        <v>#N/A</v>
      </c>
    </row>
    <row r="1739" spans="1:19" x14ac:dyDescent="0.2">
      <c r="A1739" s="32"/>
      <c r="B1739" s="37" t="e">
        <f>VLOOKUP($A1739,EVID_OSEVU!$A$1:$M$4972,2,FALSE)</f>
        <v>#N/A</v>
      </c>
      <c r="C1739" s="37" t="e">
        <f>VLOOKUP($A1739,EVID_OSEVU!$A$1:$M$4972,3,FALSE)</f>
        <v>#N/A</v>
      </c>
      <c r="D1739" s="45" t="e">
        <f>VLOOKUP($A1739,EVID_OSEVU!$A$1:$M$4972,4,FALSE)</f>
        <v>#N/A</v>
      </c>
      <c r="E1739" s="35"/>
      <c r="F1739" s="53"/>
      <c r="G1739" s="32"/>
      <c r="H1739" s="45" t="e">
        <f>VLOOKUP(G1739,Export7[#All],2,FALSE)</f>
        <v>#N/A</v>
      </c>
      <c r="I1739" s="45" t="e">
        <f>VLOOKUP($A1739,EVID_OSEVU!$A$1:$M$4972,10,FALSE)</f>
        <v>#N/A</v>
      </c>
      <c r="J1739" s="58" t="e">
        <f>VLOOKUP($A1739,EVID_OSEVU!$A$1:$M$4972,11,FALSE)</f>
        <v>#N/A</v>
      </c>
      <c r="K1739" s="33"/>
      <c r="L1739" s="45" t="e">
        <f>VLOOKUP(EVID_PASTVY!H1739,KATEGORIE_ZVIRAT!$B$2:$M$31,6,FALSE)*K1739</f>
        <v>#N/A</v>
      </c>
      <c r="M1739" s="33">
        <v>24</v>
      </c>
      <c r="N1739" s="45" t="e">
        <f>VLOOKUP(EVID_PASTVY!$H1739,KATEGORIE_ZVIRAT!$B$2:$M$31,8,FALSE)</f>
        <v>#N/A</v>
      </c>
      <c r="O1739" s="45" t="e">
        <f>VLOOKUP(EVID_PASTVY!$H1739,KATEGORIE_ZVIRAT!$B$2:$M$31,9,FALSE)</f>
        <v>#N/A</v>
      </c>
      <c r="P1739" s="54" t="e">
        <f>VLOOKUP(EVID_PASTVY!$H1739,KATEGORIE_ZVIRAT!$B$2:$M$31,7,FALSE)*L1739/1000*M1739/24*(F1739-E1739+1)/J1739</f>
        <v>#N/A</v>
      </c>
      <c r="Q1739" s="52" t="e">
        <f>VLOOKUP(EVID_PASTVY!$H1739,KATEGORIE_ZVIRAT!$B$2:$M$31,10,FALSE)*P1739*10</f>
        <v>#N/A</v>
      </c>
      <c r="R1739" s="52" t="e">
        <f>VLOOKUP(EVID_PASTVY!$H1739,KATEGORIE_ZVIRAT!$B$2:$M$31,11,FALSE)*P1739*10</f>
        <v>#N/A</v>
      </c>
      <c r="S1739" s="52" t="e">
        <f>VLOOKUP(EVID_PASTVY!$H1739,KATEGORIE_ZVIRAT!$B$2:$M$31,12,FALSE)*P1739*10</f>
        <v>#N/A</v>
      </c>
    </row>
    <row r="1740" spans="1:19" x14ac:dyDescent="0.2">
      <c r="A1740" s="32"/>
      <c r="B1740" s="37" t="e">
        <f>VLOOKUP($A1740,EVID_OSEVU!$A$1:$M$4972,2,FALSE)</f>
        <v>#N/A</v>
      </c>
      <c r="C1740" s="37" t="e">
        <f>VLOOKUP($A1740,EVID_OSEVU!$A$1:$M$4972,3,FALSE)</f>
        <v>#N/A</v>
      </c>
      <c r="D1740" s="45" t="e">
        <f>VLOOKUP($A1740,EVID_OSEVU!$A$1:$M$4972,4,FALSE)</f>
        <v>#N/A</v>
      </c>
      <c r="E1740" s="35"/>
      <c r="F1740" s="53"/>
      <c r="G1740" s="32"/>
      <c r="H1740" s="45" t="e">
        <f>VLOOKUP(G1740,Export7[#All],2,FALSE)</f>
        <v>#N/A</v>
      </c>
      <c r="I1740" s="45" t="e">
        <f>VLOOKUP($A1740,EVID_OSEVU!$A$1:$M$4972,10,FALSE)</f>
        <v>#N/A</v>
      </c>
      <c r="J1740" s="58" t="e">
        <f>VLOOKUP($A1740,EVID_OSEVU!$A$1:$M$4972,11,FALSE)</f>
        <v>#N/A</v>
      </c>
      <c r="K1740" s="33"/>
      <c r="L1740" s="45" t="e">
        <f>VLOOKUP(EVID_PASTVY!H1740,KATEGORIE_ZVIRAT!$B$2:$M$31,6,FALSE)*K1740</f>
        <v>#N/A</v>
      </c>
      <c r="M1740" s="33">
        <v>24</v>
      </c>
      <c r="N1740" s="45" t="e">
        <f>VLOOKUP(EVID_PASTVY!$H1740,KATEGORIE_ZVIRAT!$B$2:$M$31,8,FALSE)</f>
        <v>#N/A</v>
      </c>
      <c r="O1740" s="45" t="e">
        <f>VLOOKUP(EVID_PASTVY!$H1740,KATEGORIE_ZVIRAT!$B$2:$M$31,9,FALSE)</f>
        <v>#N/A</v>
      </c>
      <c r="P1740" s="54" t="e">
        <f>VLOOKUP(EVID_PASTVY!$H1740,KATEGORIE_ZVIRAT!$B$2:$M$31,7,FALSE)*L1740/1000*M1740/24*(F1740-E1740+1)/J1740</f>
        <v>#N/A</v>
      </c>
      <c r="Q1740" s="52" t="e">
        <f>VLOOKUP(EVID_PASTVY!$H1740,KATEGORIE_ZVIRAT!$B$2:$M$31,10,FALSE)*P1740*10</f>
        <v>#N/A</v>
      </c>
      <c r="R1740" s="52" t="e">
        <f>VLOOKUP(EVID_PASTVY!$H1740,KATEGORIE_ZVIRAT!$B$2:$M$31,11,FALSE)*P1740*10</f>
        <v>#N/A</v>
      </c>
      <c r="S1740" s="52" t="e">
        <f>VLOOKUP(EVID_PASTVY!$H1740,KATEGORIE_ZVIRAT!$B$2:$M$31,12,FALSE)*P1740*10</f>
        <v>#N/A</v>
      </c>
    </row>
    <row r="1741" spans="1:19" x14ac:dyDescent="0.2">
      <c r="A1741" s="32"/>
      <c r="B1741" s="37" t="e">
        <f>VLOOKUP($A1741,EVID_OSEVU!$A$1:$M$4972,2,FALSE)</f>
        <v>#N/A</v>
      </c>
      <c r="C1741" s="37" t="e">
        <f>VLOOKUP($A1741,EVID_OSEVU!$A$1:$M$4972,3,FALSE)</f>
        <v>#N/A</v>
      </c>
      <c r="D1741" s="45" t="e">
        <f>VLOOKUP($A1741,EVID_OSEVU!$A$1:$M$4972,4,FALSE)</f>
        <v>#N/A</v>
      </c>
      <c r="E1741" s="35"/>
      <c r="F1741" s="53"/>
      <c r="G1741" s="32"/>
      <c r="H1741" s="45" t="e">
        <f>VLOOKUP(G1741,Export7[#All],2,FALSE)</f>
        <v>#N/A</v>
      </c>
      <c r="I1741" s="45" t="e">
        <f>VLOOKUP($A1741,EVID_OSEVU!$A$1:$M$4972,10,FALSE)</f>
        <v>#N/A</v>
      </c>
      <c r="J1741" s="58" t="e">
        <f>VLOOKUP($A1741,EVID_OSEVU!$A$1:$M$4972,11,FALSE)</f>
        <v>#N/A</v>
      </c>
      <c r="K1741" s="33"/>
      <c r="L1741" s="45" t="e">
        <f>VLOOKUP(EVID_PASTVY!H1741,KATEGORIE_ZVIRAT!$B$2:$M$31,6,FALSE)*K1741</f>
        <v>#N/A</v>
      </c>
      <c r="M1741" s="33">
        <v>24</v>
      </c>
      <c r="N1741" s="45" t="e">
        <f>VLOOKUP(EVID_PASTVY!$H1741,KATEGORIE_ZVIRAT!$B$2:$M$31,8,FALSE)</f>
        <v>#N/A</v>
      </c>
      <c r="O1741" s="45" t="e">
        <f>VLOOKUP(EVID_PASTVY!$H1741,KATEGORIE_ZVIRAT!$B$2:$M$31,9,FALSE)</f>
        <v>#N/A</v>
      </c>
      <c r="P1741" s="54" t="e">
        <f>VLOOKUP(EVID_PASTVY!$H1741,KATEGORIE_ZVIRAT!$B$2:$M$31,7,FALSE)*L1741/1000*M1741/24*(F1741-E1741+1)/J1741</f>
        <v>#N/A</v>
      </c>
      <c r="Q1741" s="52" t="e">
        <f>VLOOKUP(EVID_PASTVY!$H1741,KATEGORIE_ZVIRAT!$B$2:$M$31,10,FALSE)*P1741*10</f>
        <v>#N/A</v>
      </c>
      <c r="R1741" s="52" t="e">
        <f>VLOOKUP(EVID_PASTVY!$H1741,KATEGORIE_ZVIRAT!$B$2:$M$31,11,FALSE)*P1741*10</f>
        <v>#N/A</v>
      </c>
      <c r="S1741" s="52" t="e">
        <f>VLOOKUP(EVID_PASTVY!$H1741,KATEGORIE_ZVIRAT!$B$2:$M$31,12,FALSE)*P1741*10</f>
        <v>#N/A</v>
      </c>
    </row>
    <row r="1742" spans="1:19" x14ac:dyDescent="0.2">
      <c r="A1742" s="32"/>
      <c r="B1742" s="37" t="e">
        <f>VLOOKUP($A1742,EVID_OSEVU!$A$1:$M$4972,2,FALSE)</f>
        <v>#N/A</v>
      </c>
      <c r="C1742" s="37" t="e">
        <f>VLOOKUP($A1742,EVID_OSEVU!$A$1:$M$4972,3,FALSE)</f>
        <v>#N/A</v>
      </c>
      <c r="D1742" s="45" t="e">
        <f>VLOOKUP($A1742,EVID_OSEVU!$A$1:$M$4972,4,FALSE)</f>
        <v>#N/A</v>
      </c>
      <c r="E1742" s="35"/>
      <c r="F1742" s="53"/>
      <c r="G1742" s="32"/>
      <c r="H1742" s="45" t="e">
        <f>VLOOKUP(G1742,Export7[#All],2,FALSE)</f>
        <v>#N/A</v>
      </c>
      <c r="I1742" s="45" t="e">
        <f>VLOOKUP($A1742,EVID_OSEVU!$A$1:$M$4972,10,FALSE)</f>
        <v>#N/A</v>
      </c>
      <c r="J1742" s="58" t="e">
        <f>VLOOKUP($A1742,EVID_OSEVU!$A$1:$M$4972,11,FALSE)</f>
        <v>#N/A</v>
      </c>
      <c r="K1742" s="33"/>
      <c r="L1742" s="45" t="e">
        <f>VLOOKUP(EVID_PASTVY!H1742,KATEGORIE_ZVIRAT!$B$2:$M$31,6,FALSE)*K1742</f>
        <v>#N/A</v>
      </c>
      <c r="M1742" s="33">
        <v>24</v>
      </c>
      <c r="N1742" s="45" t="e">
        <f>VLOOKUP(EVID_PASTVY!$H1742,KATEGORIE_ZVIRAT!$B$2:$M$31,8,FALSE)</f>
        <v>#N/A</v>
      </c>
      <c r="O1742" s="45" t="e">
        <f>VLOOKUP(EVID_PASTVY!$H1742,KATEGORIE_ZVIRAT!$B$2:$M$31,9,FALSE)</f>
        <v>#N/A</v>
      </c>
      <c r="P1742" s="54" t="e">
        <f>VLOOKUP(EVID_PASTVY!$H1742,KATEGORIE_ZVIRAT!$B$2:$M$31,7,FALSE)*L1742/1000*M1742/24*(F1742-E1742+1)/J1742</f>
        <v>#N/A</v>
      </c>
      <c r="Q1742" s="52" t="e">
        <f>VLOOKUP(EVID_PASTVY!$H1742,KATEGORIE_ZVIRAT!$B$2:$M$31,10,FALSE)*P1742*10</f>
        <v>#N/A</v>
      </c>
      <c r="R1742" s="52" t="e">
        <f>VLOOKUP(EVID_PASTVY!$H1742,KATEGORIE_ZVIRAT!$B$2:$M$31,11,FALSE)*P1742*10</f>
        <v>#N/A</v>
      </c>
      <c r="S1742" s="52" t="e">
        <f>VLOOKUP(EVID_PASTVY!$H1742,KATEGORIE_ZVIRAT!$B$2:$M$31,12,FALSE)*P1742*10</f>
        <v>#N/A</v>
      </c>
    </row>
    <row r="1743" spans="1:19" x14ac:dyDescent="0.2">
      <c r="A1743" s="32"/>
      <c r="B1743" s="37" t="e">
        <f>VLOOKUP($A1743,EVID_OSEVU!$A$1:$M$4972,2,FALSE)</f>
        <v>#N/A</v>
      </c>
      <c r="C1743" s="37" t="e">
        <f>VLOOKUP($A1743,EVID_OSEVU!$A$1:$M$4972,3,FALSE)</f>
        <v>#N/A</v>
      </c>
      <c r="D1743" s="45" t="e">
        <f>VLOOKUP($A1743,EVID_OSEVU!$A$1:$M$4972,4,FALSE)</f>
        <v>#N/A</v>
      </c>
      <c r="E1743" s="35"/>
      <c r="F1743" s="53"/>
      <c r="G1743" s="32"/>
      <c r="H1743" s="45" t="e">
        <f>VLOOKUP(G1743,Export7[#All],2,FALSE)</f>
        <v>#N/A</v>
      </c>
      <c r="I1743" s="45" t="e">
        <f>VLOOKUP($A1743,EVID_OSEVU!$A$1:$M$4972,10,FALSE)</f>
        <v>#N/A</v>
      </c>
      <c r="J1743" s="58" t="e">
        <f>VLOOKUP($A1743,EVID_OSEVU!$A$1:$M$4972,11,FALSE)</f>
        <v>#N/A</v>
      </c>
      <c r="K1743" s="33"/>
      <c r="L1743" s="45" t="e">
        <f>VLOOKUP(EVID_PASTVY!H1743,KATEGORIE_ZVIRAT!$B$2:$M$31,6,FALSE)*K1743</f>
        <v>#N/A</v>
      </c>
      <c r="M1743" s="33">
        <v>24</v>
      </c>
      <c r="N1743" s="45" t="e">
        <f>VLOOKUP(EVID_PASTVY!$H1743,KATEGORIE_ZVIRAT!$B$2:$M$31,8,FALSE)</f>
        <v>#N/A</v>
      </c>
      <c r="O1743" s="45" t="e">
        <f>VLOOKUP(EVID_PASTVY!$H1743,KATEGORIE_ZVIRAT!$B$2:$M$31,9,FALSE)</f>
        <v>#N/A</v>
      </c>
      <c r="P1743" s="54" t="e">
        <f>VLOOKUP(EVID_PASTVY!$H1743,KATEGORIE_ZVIRAT!$B$2:$M$31,7,FALSE)*L1743/1000*M1743/24*(F1743-E1743+1)/J1743</f>
        <v>#N/A</v>
      </c>
      <c r="Q1743" s="52" t="e">
        <f>VLOOKUP(EVID_PASTVY!$H1743,KATEGORIE_ZVIRAT!$B$2:$M$31,10,FALSE)*P1743*10</f>
        <v>#N/A</v>
      </c>
      <c r="R1743" s="52" t="e">
        <f>VLOOKUP(EVID_PASTVY!$H1743,KATEGORIE_ZVIRAT!$B$2:$M$31,11,FALSE)*P1743*10</f>
        <v>#N/A</v>
      </c>
      <c r="S1743" s="52" t="e">
        <f>VLOOKUP(EVID_PASTVY!$H1743,KATEGORIE_ZVIRAT!$B$2:$M$31,12,FALSE)*P1743*10</f>
        <v>#N/A</v>
      </c>
    </row>
    <row r="1744" spans="1:19" x14ac:dyDescent="0.2">
      <c r="A1744" s="32"/>
      <c r="B1744" s="37" t="e">
        <f>VLOOKUP($A1744,EVID_OSEVU!$A$1:$M$4972,2,FALSE)</f>
        <v>#N/A</v>
      </c>
      <c r="C1744" s="37" t="e">
        <f>VLOOKUP($A1744,EVID_OSEVU!$A$1:$M$4972,3,FALSE)</f>
        <v>#N/A</v>
      </c>
      <c r="D1744" s="45" t="e">
        <f>VLOOKUP($A1744,EVID_OSEVU!$A$1:$M$4972,4,FALSE)</f>
        <v>#N/A</v>
      </c>
      <c r="E1744" s="35"/>
      <c r="F1744" s="53"/>
      <c r="G1744" s="32"/>
      <c r="H1744" s="45" t="e">
        <f>VLOOKUP(G1744,Export7[#All],2,FALSE)</f>
        <v>#N/A</v>
      </c>
      <c r="I1744" s="45" t="e">
        <f>VLOOKUP($A1744,EVID_OSEVU!$A$1:$M$4972,10,FALSE)</f>
        <v>#N/A</v>
      </c>
      <c r="J1744" s="58" t="e">
        <f>VLOOKUP($A1744,EVID_OSEVU!$A$1:$M$4972,11,FALSE)</f>
        <v>#N/A</v>
      </c>
      <c r="K1744" s="33"/>
      <c r="L1744" s="45" t="e">
        <f>VLOOKUP(EVID_PASTVY!H1744,KATEGORIE_ZVIRAT!$B$2:$M$31,6,FALSE)*K1744</f>
        <v>#N/A</v>
      </c>
      <c r="M1744" s="33">
        <v>24</v>
      </c>
      <c r="N1744" s="45" t="e">
        <f>VLOOKUP(EVID_PASTVY!$H1744,KATEGORIE_ZVIRAT!$B$2:$M$31,8,FALSE)</f>
        <v>#N/A</v>
      </c>
      <c r="O1744" s="45" t="e">
        <f>VLOOKUP(EVID_PASTVY!$H1744,KATEGORIE_ZVIRAT!$B$2:$M$31,9,FALSE)</f>
        <v>#N/A</v>
      </c>
      <c r="P1744" s="54" t="e">
        <f>VLOOKUP(EVID_PASTVY!$H1744,KATEGORIE_ZVIRAT!$B$2:$M$31,7,FALSE)*L1744/1000*M1744/24*(F1744-E1744+1)/J1744</f>
        <v>#N/A</v>
      </c>
      <c r="Q1744" s="52" t="e">
        <f>VLOOKUP(EVID_PASTVY!$H1744,KATEGORIE_ZVIRAT!$B$2:$M$31,10,FALSE)*P1744*10</f>
        <v>#N/A</v>
      </c>
      <c r="R1744" s="52" t="e">
        <f>VLOOKUP(EVID_PASTVY!$H1744,KATEGORIE_ZVIRAT!$B$2:$M$31,11,FALSE)*P1744*10</f>
        <v>#N/A</v>
      </c>
      <c r="S1744" s="52" t="e">
        <f>VLOOKUP(EVID_PASTVY!$H1744,KATEGORIE_ZVIRAT!$B$2:$M$31,12,FALSE)*P1744*10</f>
        <v>#N/A</v>
      </c>
    </row>
    <row r="1745" spans="1:19" x14ac:dyDescent="0.2">
      <c r="A1745" s="32"/>
      <c r="B1745" s="37" t="e">
        <f>VLOOKUP($A1745,EVID_OSEVU!$A$1:$M$4972,2,FALSE)</f>
        <v>#N/A</v>
      </c>
      <c r="C1745" s="37" t="e">
        <f>VLOOKUP($A1745,EVID_OSEVU!$A$1:$M$4972,3,FALSE)</f>
        <v>#N/A</v>
      </c>
      <c r="D1745" s="45" t="e">
        <f>VLOOKUP($A1745,EVID_OSEVU!$A$1:$M$4972,4,FALSE)</f>
        <v>#N/A</v>
      </c>
      <c r="E1745" s="35"/>
      <c r="F1745" s="53"/>
      <c r="G1745" s="32"/>
      <c r="H1745" s="45" t="e">
        <f>VLOOKUP(G1745,Export7[#All],2,FALSE)</f>
        <v>#N/A</v>
      </c>
      <c r="I1745" s="45" t="e">
        <f>VLOOKUP($A1745,EVID_OSEVU!$A$1:$M$4972,10,FALSE)</f>
        <v>#N/A</v>
      </c>
      <c r="J1745" s="58" t="e">
        <f>VLOOKUP($A1745,EVID_OSEVU!$A$1:$M$4972,11,FALSE)</f>
        <v>#N/A</v>
      </c>
      <c r="K1745" s="33"/>
      <c r="L1745" s="45" t="e">
        <f>VLOOKUP(EVID_PASTVY!H1745,KATEGORIE_ZVIRAT!$B$2:$M$31,6,FALSE)*K1745</f>
        <v>#N/A</v>
      </c>
      <c r="M1745" s="33">
        <v>24</v>
      </c>
      <c r="N1745" s="45" t="e">
        <f>VLOOKUP(EVID_PASTVY!$H1745,KATEGORIE_ZVIRAT!$B$2:$M$31,8,FALSE)</f>
        <v>#N/A</v>
      </c>
      <c r="O1745" s="45" t="e">
        <f>VLOOKUP(EVID_PASTVY!$H1745,KATEGORIE_ZVIRAT!$B$2:$M$31,9,FALSE)</f>
        <v>#N/A</v>
      </c>
      <c r="P1745" s="54" t="e">
        <f>VLOOKUP(EVID_PASTVY!$H1745,KATEGORIE_ZVIRAT!$B$2:$M$31,7,FALSE)*L1745/1000*M1745/24*(F1745-E1745+1)/J1745</f>
        <v>#N/A</v>
      </c>
      <c r="Q1745" s="52" t="e">
        <f>VLOOKUP(EVID_PASTVY!$H1745,KATEGORIE_ZVIRAT!$B$2:$M$31,10,FALSE)*P1745*10</f>
        <v>#N/A</v>
      </c>
      <c r="R1745" s="52" t="e">
        <f>VLOOKUP(EVID_PASTVY!$H1745,KATEGORIE_ZVIRAT!$B$2:$M$31,11,FALSE)*P1745*10</f>
        <v>#N/A</v>
      </c>
      <c r="S1745" s="52" t="e">
        <f>VLOOKUP(EVID_PASTVY!$H1745,KATEGORIE_ZVIRAT!$B$2:$M$31,12,FALSE)*P1745*10</f>
        <v>#N/A</v>
      </c>
    </row>
    <row r="1746" spans="1:19" x14ac:dyDescent="0.2">
      <c r="A1746" s="32"/>
      <c r="B1746" s="37" t="e">
        <f>VLOOKUP($A1746,EVID_OSEVU!$A$1:$M$4972,2,FALSE)</f>
        <v>#N/A</v>
      </c>
      <c r="C1746" s="37" t="e">
        <f>VLOOKUP($A1746,EVID_OSEVU!$A$1:$M$4972,3,FALSE)</f>
        <v>#N/A</v>
      </c>
      <c r="D1746" s="45" t="e">
        <f>VLOOKUP($A1746,EVID_OSEVU!$A$1:$M$4972,4,FALSE)</f>
        <v>#N/A</v>
      </c>
      <c r="E1746" s="35"/>
      <c r="F1746" s="53"/>
      <c r="G1746" s="32"/>
      <c r="H1746" s="45" t="e">
        <f>VLOOKUP(G1746,Export7[#All],2,FALSE)</f>
        <v>#N/A</v>
      </c>
      <c r="I1746" s="45" t="e">
        <f>VLOOKUP($A1746,EVID_OSEVU!$A$1:$M$4972,10,FALSE)</f>
        <v>#N/A</v>
      </c>
      <c r="J1746" s="58" t="e">
        <f>VLOOKUP($A1746,EVID_OSEVU!$A$1:$M$4972,11,FALSE)</f>
        <v>#N/A</v>
      </c>
      <c r="K1746" s="33"/>
      <c r="L1746" s="45" t="e">
        <f>VLOOKUP(EVID_PASTVY!H1746,KATEGORIE_ZVIRAT!$B$2:$M$31,6,FALSE)*K1746</f>
        <v>#N/A</v>
      </c>
      <c r="M1746" s="33">
        <v>24</v>
      </c>
      <c r="N1746" s="45" t="e">
        <f>VLOOKUP(EVID_PASTVY!$H1746,KATEGORIE_ZVIRAT!$B$2:$M$31,8,FALSE)</f>
        <v>#N/A</v>
      </c>
      <c r="O1746" s="45" t="e">
        <f>VLOOKUP(EVID_PASTVY!$H1746,KATEGORIE_ZVIRAT!$B$2:$M$31,9,FALSE)</f>
        <v>#N/A</v>
      </c>
      <c r="P1746" s="54" t="e">
        <f>VLOOKUP(EVID_PASTVY!$H1746,KATEGORIE_ZVIRAT!$B$2:$M$31,7,FALSE)*L1746/1000*M1746/24*(F1746-E1746+1)/J1746</f>
        <v>#N/A</v>
      </c>
      <c r="Q1746" s="52" t="e">
        <f>VLOOKUP(EVID_PASTVY!$H1746,KATEGORIE_ZVIRAT!$B$2:$M$31,10,FALSE)*P1746*10</f>
        <v>#N/A</v>
      </c>
      <c r="R1746" s="52" t="e">
        <f>VLOOKUP(EVID_PASTVY!$H1746,KATEGORIE_ZVIRAT!$B$2:$M$31,11,FALSE)*P1746*10</f>
        <v>#N/A</v>
      </c>
      <c r="S1746" s="52" t="e">
        <f>VLOOKUP(EVID_PASTVY!$H1746,KATEGORIE_ZVIRAT!$B$2:$M$31,12,FALSE)*P1746*10</f>
        <v>#N/A</v>
      </c>
    </row>
    <row r="1747" spans="1:19" x14ac:dyDescent="0.2">
      <c r="A1747" s="32"/>
      <c r="B1747" s="37" t="e">
        <f>VLOOKUP($A1747,EVID_OSEVU!$A$1:$M$4972,2,FALSE)</f>
        <v>#N/A</v>
      </c>
      <c r="C1747" s="37" t="e">
        <f>VLOOKUP($A1747,EVID_OSEVU!$A$1:$M$4972,3,FALSE)</f>
        <v>#N/A</v>
      </c>
      <c r="D1747" s="45" t="e">
        <f>VLOOKUP($A1747,EVID_OSEVU!$A$1:$M$4972,4,FALSE)</f>
        <v>#N/A</v>
      </c>
      <c r="E1747" s="35"/>
      <c r="F1747" s="53"/>
      <c r="G1747" s="32"/>
      <c r="H1747" s="45" t="e">
        <f>VLOOKUP(G1747,Export7[#All],2,FALSE)</f>
        <v>#N/A</v>
      </c>
      <c r="I1747" s="45" t="e">
        <f>VLOOKUP($A1747,EVID_OSEVU!$A$1:$M$4972,10,FALSE)</f>
        <v>#N/A</v>
      </c>
      <c r="J1747" s="58" t="e">
        <f>VLOOKUP($A1747,EVID_OSEVU!$A$1:$M$4972,11,FALSE)</f>
        <v>#N/A</v>
      </c>
      <c r="K1747" s="33"/>
      <c r="L1747" s="45" t="e">
        <f>VLOOKUP(EVID_PASTVY!H1747,KATEGORIE_ZVIRAT!$B$2:$M$31,6,FALSE)*K1747</f>
        <v>#N/A</v>
      </c>
      <c r="M1747" s="33">
        <v>24</v>
      </c>
      <c r="N1747" s="45" t="e">
        <f>VLOOKUP(EVID_PASTVY!$H1747,KATEGORIE_ZVIRAT!$B$2:$M$31,8,FALSE)</f>
        <v>#N/A</v>
      </c>
      <c r="O1747" s="45" t="e">
        <f>VLOOKUP(EVID_PASTVY!$H1747,KATEGORIE_ZVIRAT!$B$2:$M$31,9,FALSE)</f>
        <v>#N/A</v>
      </c>
      <c r="P1747" s="54" t="e">
        <f>VLOOKUP(EVID_PASTVY!$H1747,KATEGORIE_ZVIRAT!$B$2:$M$31,7,FALSE)*L1747/1000*M1747/24*(F1747-E1747+1)/J1747</f>
        <v>#N/A</v>
      </c>
      <c r="Q1747" s="52" t="e">
        <f>VLOOKUP(EVID_PASTVY!$H1747,KATEGORIE_ZVIRAT!$B$2:$M$31,10,FALSE)*P1747*10</f>
        <v>#N/A</v>
      </c>
      <c r="R1747" s="52" t="e">
        <f>VLOOKUP(EVID_PASTVY!$H1747,KATEGORIE_ZVIRAT!$B$2:$M$31,11,FALSE)*P1747*10</f>
        <v>#N/A</v>
      </c>
      <c r="S1747" s="52" t="e">
        <f>VLOOKUP(EVID_PASTVY!$H1747,KATEGORIE_ZVIRAT!$B$2:$M$31,12,FALSE)*P1747*10</f>
        <v>#N/A</v>
      </c>
    </row>
    <row r="1748" spans="1:19" x14ac:dyDescent="0.2">
      <c r="A1748" s="32"/>
      <c r="B1748" s="37" t="e">
        <f>VLOOKUP($A1748,EVID_OSEVU!$A$1:$M$4972,2,FALSE)</f>
        <v>#N/A</v>
      </c>
      <c r="C1748" s="37" t="e">
        <f>VLOOKUP($A1748,EVID_OSEVU!$A$1:$M$4972,3,FALSE)</f>
        <v>#N/A</v>
      </c>
      <c r="D1748" s="45" t="e">
        <f>VLOOKUP($A1748,EVID_OSEVU!$A$1:$M$4972,4,FALSE)</f>
        <v>#N/A</v>
      </c>
      <c r="E1748" s="35"/>
      <c r="F1748" s="53"/>
      <c r="G1748" s="32"/>
      <c r="H1748" s="45" t="e">
        <f>VLOOKUP(G1748,Export7[#All],2,FALSE)</f>
        <v>#N/A</v>
      </c>
      <c r="I1748" s="45" t="e">
        <f>VLOOKUP($A1748,EVID_OSEVU!$A$1:$M$4972,10,FALSE)</f>
        <v>#N/A</v>
      </c>
      <c r="J1748" s="58" t="e">
        <f>VLOOKUP($A1748,EVID_OSEVU!$A$1:$M$4972,11,FALSE)</f>
        <v>#N/A</v>
      </c>
      <c r="K1748" s="33"/>
      <c r="L1748" s="45" t="e">
        <f>VLOOKUP(EVID_PASTVY!H1748,KATEGORIE_ZVIRAT!$B$2:$M$31,6,FALSE)*K1748</f>
        <v>#N/A</v>
      </c>
      <c r="M1748" s="33">
        <v>24</v>
      </c>
      <c r="N1748" s="45" t="e">
        <f>VLOOKUP(EVID_PASTVY!$H1748,KATEGORIE_ZVIRAT!$B$2:$M$31,8,FALSE)</f>
        <v>#N/A</v>
      </c>
      <c r="O1748" s="45" t="e">
        <f>VLOOKUP(EVID_PASTVY!$H1748,KATEGORIE_ZVIRAT!$B$2:$M$31,9,FALSE)</f>
        <v>#N/A</v>
      </c>
      <c r="P1748" s="54" t="e">
        <f>VLOOKUP(EVID_PASTVY!$H1748,KATEGORIE_ZVIRAT!$B$2:$M$31,7,FALSE)*L1748/1000*M1748/24*(F1748-E1748+1)/J1748</f>
        <v>#N/A</v>
      </c>
      <c r="Q1748" s="52" t="e">
        <f>VLOOKUP(EVID_PASTVY!$H1748,KATEGORIE_ZVIRAT!$B$2:$M$31,10,FALSE)*P1748*10</f>
        <v>#N/A</v>
      </c>
      <c r="R1748" s="52" t="e">
        <f>VLOOKUP(EVID_PASTVY!$H1748,KATEGORIE_ZVIRAT!$B$2:$M$31,11,FALSE)*P1748*10</f>
        <v>#N/A</v>
      </c>
      <c r="S1748" s="52" t="e">
        <f>VLOOKUP(EVID_PASTVY!$H1748,KATEGORIE_ZVIRAT!$B$2:$M$31,12,FALSE)*P1748*10</f>
        <v>#N/A</v>
      </c>
    </row>
    <row r="1749" spans="1:19" x14ac:dyDescent="0.2">
      <c r="A1749" s="32"/>
      <c r="B1749" s="37" t="e">
        <f>VLOOKUP($A1749,EVID_OSEVU!$A$1:$M$4972,2,FALSE)</f>
        <v>#N/A</v>
      </c>
      <c r="C1749" s="37" t="e">
        <f>VLOOKUP($A1749,EVID_OSEVU!$A$1:$M$4972,3,FALSE)</f>
        <v>#N/A</v>
      </c>
      <c r="D1749" s="45" t="e">
        <f>VLOOKUP($A1749,EVID_OSEVU!$A$1:$M$4972,4,FALSE)</f>
        <v>#N/A</v>
      </c>
      <c r="E1749" s="35"/>
      <c r="F1749" s="53"/>
      <c r="G1749" s="32"/>
      <c r="H1749" s="45" t="e">
        <f>VLOOKUP(G1749,Export7[#All],2,FALSE)</f>
        <v>#N/A</v>
      </c>
      <c r="I1749" s="45" t="e">
        <f>VLOOKUP($A1749,EVID_OSEVU!$A$1:$M$4972,10,FALSE)</f>
        <v>#N/A</v>
      </c>
      <c r="J1749" s="58" t="e">
        <f>VLOOKUP($A1749,EVID_OSEVU!$A$1:$M$4972,11,FALSE)</f>
        <v>#N/A</v>
      </c>
      <c r="K1749" s="33"/>
      <c r="L1749" s="45" t="e">
        <f>VLOOKUP(EVID_PASTVY!H1749,KATEGORIE_ZVIRAT!$B$2:$M$31,6,FALSE)*K1749</f>
        <v>#N/A</v>
      </c>
      <c r="M1749" s="33">
        <v>24</v>
      </c>
      <c r="N1749" s="45" t="e">
        <f>VLOOKUP(EVID_PASTVY!$H1749,KATEGORIE_ZVIRAT!$B$2:$M$31,8,FALSE)</f>
        <v>#N/A</v>
      </c>
      <c r="O1749" s="45" t="e">
        <f>VLOOKUP(EVID_PASTVY!$H1749,KATEGORIE_ZVIRAT!$B$2:$M$31,9,FALSE)</f>
        <v>#N/A</v>
      </c>
      <c r="P1749" s="54" t="e">
        <f>VLOOKUP(EVID_PASTVY!$H1749,KATEGORIE_ZVIRAT!$B$2:$M$31,7,FALSE)*L1749/1000*M1749/24*(F1749-E1749+1)/J1749</f>
        <v>#N/A</v>
      </c>
      <c r="Q1749" s="52" t="e">
        <f>VLOOKUP(EVID_PASTVY!$H1749,KATEGORIE_ZVIRAT!$B$2:$M$31,10,FALSE)*P1749*10</f>
        <v>#N/A</v>
      </c>
      <c r="R1749" s="52" t="e">
        <f>VLOOKUP(EVID_PASTVY!$H1749,KATEGORIE_ZVIRAT!$B$2:$M$31,11,FALSE)*P1749*10</f>
        <v>#N/A</v>
      </c>
      <c r="S1749" s="52" t="e">
        <f>VLOOKUP(EVID_PASTVY!$H1749,KATEGORIE_ZVIRAT!$B$2:$M$31,12,FALSE)*P1749*10</f>
        <v>#N/A</v>
      </c>
    </row>
    <row r="1750" spans="1:19" x14ac:dyDescent="0.2">
      <c r="A1750" s="32"/>
      <c r="B1750" s="37" t="e">
        <f>VLOOKUP($A1750,EVID_OSEVU!$A$1:$M$4972,2,FALSE)</f>
        <v>#N/A</v>
      </c>
      <c r="C1750" s="37" t="e">
        <f>VLOOKUP($A1750,EVID_OSEVU!$A$1:$M$4972,3,FALSE)</f>
        <v>#N/A</v>
      </c>
      <c r="D1750" s="45" t="e">
        <f>VLOOKUP($A1750,EVID_OSEVU!$A$1:$M$4972,4,FALSE)</f>
        <v>#N/A</v>
      </c>
      <c r="E1750" s="35"/>
      <c r="F1750" s="53"/>
      <c r="G1750" s="32"/>
      <c r="H1750" s="45" t="e">
        <f>VLOOKUP(G1750,Export7[#All],2,FALSE)</f>
        <v>#N/A</v>
      </c>
      <c r="I1750" s="45" t="e">
        <f>VLOOKUP($A1750,EVID_OSEVU!$A$1:$M$4972,10,FALSE)</f>
        <v>#N/A</v>
      </c>
      <c r="J1750" s="58" t="e">
        <f>VLOOKUP($A1750,EVID_OSEVU!$A$1:$M$4972,11,FALSE)</f>
        <v>#N/A</v>
      </c>
      <c r="K1750" s="33"/>
      <c r="L1750" s="45" t="e">
        <f>VLOOKUP(EVID_PASTVY!H1750,KATEGORIE_ZVIRAT!$B$2:$M$31,6,FALSE)*K1750</f>
        <v>#N/A</v>
      </c>
      <c r="M1750" s="33">
        <v>24</v>
      </c>
      <c r="N1750" s="45" t="e">
        <f>VLOOKUP(EVID_PASTVY!$H1750,KATEGORIE_ZVIRAT!$B$2:$M$31,8,FALSE)</f>
        <v>#N/A</v>
      </c>
      <c r="O1750" s="45" t="e">
        <f>VLOOKUP(EVID_PASTVY!$H1750,KATEGORIE_ZVIRAT!$B$2:$M$31,9,FALSE)</f>
        <v>#N/A</v>
      </c>
      <c r="P1750" s="54" t="e">
        <f>VLOOKUP(EVID_PASTVY!$H1750,KATEGORIE_ZVIRAT!$B$2:$M$31,7,FALSE)*L1750/1000*M1750/24*(F1750-E1750+1)/J1750</f>
        <v>#N/A</v>
      </c>
      <c r="Q1750" s="52" t="e">
        <f>VLOOKUP(EVID_PASTVY!$H1750,KATEGORIE_ZVIRAT!$B$2:$M$31,10,FALSE)*P1750*10</f>
        <v>#N/A</v>
      </c>
      <c r="R1750" s="52" t="e">
        <f>VLOOKUP(EVID_PASTVY!$H1750,KATEGORIE_ZVIRAT!$B$2:$M$31,11,FALSE)*P1750*10</f>
        <v>#N/A</v>
      </c>
      <c r="S1750" s="52" t="e">
        <f>VLOOKUP(EVID_PASTVY!$H1750,KATEGORIE_ZVIRAT!$B$2:$M$31,12,FALSE)*P1750*10</f>
        <v>#N/A</v>
      </c>
    </row>
    <row r="1751" spans="1:19" x14ac:dyDescent="0.2">
      <c r="A1751" s="32"/>
      <c r="B1751" s="37" t="e">
        <f>VLOOKUP($A1751,EVID_OSEVU!$A$1:$M$4972,2,FALSE)</f>
        <v>#N/A</v>
      </c>
      <c r="C1751" s="37" t="e">
        <f>VLOOKUP($A1751,EVID_OSEVU!$A$1:$M$4972,3,FALSE)</f>
        <v>#N/A</v>
      </c>
      <c r="D1751" s="45" t="e">
        <f>VLOOKUP($A1751,EVID_OSEVU!$A$1:$M$4972,4,FALSE)</f>
        <v>#N/A</v>
      </c>
      <c r="E1751" s="35"/>
      <c r="F1751" s="53"/>
      <c r="G1751" s="32"/>
      <c r="H1751" s="45" t="e">
        <f>VLOOKUP(G1751,Export7[#All],2,FALSE)</f>
        <v>#N/A</v>
      </c>
      <c r="I1751" s="45" t="e">
        <f>VLOOKUP($A1751,EVID_OSEVU!$A$1:$M$4972,10,FALSE)</f>
        <v>#N/A</v>
      </c>
      <c r="J1751" s="58" t="e">
        <f>VLOOKUP($A1751,EVID_OSEVU!$A$1:$M$4972,11,FALSE)</f>
        <v>#N/A</v>
      </c>
      <c r="K1751" s="33"/>
      <c r="L1751" s="45" t="e">
        <f>VLOOKUP(EVID_PASTVY!H1751,KATEGORIE_ZVIRAT!$B$2:$M$31,6,FALSE)*K1751</f>
        <v>#N/A</v>
      </c>
      <c r="M1751" s="33">
        <v>24</v>
      </c>
      <c r="N1751" s="45" t="e">
        <f>VLOOKUP(EVID_PASTVY!$H1751,KATEGORIE_ZVIRAT!$B$2:$M$31,8,FALSE)</f>
        <v>#N/A</v>
      </c>
      <c r="O1751" s="45" t="e">
        <f>VLOOKUP(EVID_PASTVY!$H1751,KATEGORIE_ZVIRAT!$B$2:$M$31,9,FALSE)</f>
        <v>#N/A</v>
      </c>
      <c r="P1751" s="54" t="e">
        <f>VLOOKUP(EVID_PASTVY!$H1751,KATEGORIE_ZVIRAT!$B$2:$M$31,7,FALSE)*L1751/1000*M1751/24*(F1751-E1751+1)/J1751</f>
        <v>#N/A</v>
      </c>
      <c r="Q1751" s="52" t="e">
        <f>VLOOKUP(EVID_PASTVY!$H1751,KATEGORIE_ZVIRAT!$B$2:$M$31,10,FALSE)*P1751*10</f>
        <v>#N/A</v>
      </c>
      <c r="R1751" s="52" t="e">
        <f>VLOOKUP(EVID_PASTVY!$H1751,KATEGORIE_ZVIRAT!$B$2:$M$31,11,FALSE)*P1751*10</f>
        <v>#N/A</v>
      </c>
      <c r="S1751" s="52" t="e">
        <f>VLOOKUP(EVID_PASTVY!$H1751,KATEGORIE_ZVIRAT!$B$2:$M$31,12,FALSE)*P1751*10</f>
        <v>#N/A</v>
      </c>
    </row>
    <row r="1752" spans="1:19" x14ac:dyDescent="0.2">
      <c r="A1752" s="32"/>
      <c r="B1752" s="37" t="e">
        <f>VLOOKUP($A1752,EVID_OSEVU!$A$1:$M$4972,2,FALSE)</f>
        <v>#N/A</v>
      </c>
      <c r="C1752" s="37" t="e">
        <f>VLOOKUP($A1752,EVID_OSEVU!$A$1:$M$4972,3,FALSE)</f>
        <v>#N/A</v>
      </c>
      <c r="D1752" s="45" t="e">
        <f>VLOOKUP($A1752,EVID_OSEVU!$A$1:$M$4972,4,FALSE)</f>
        <v>#N/A</v>
      </c>
      <c r="E1752" s="35"/>
      <c r="F1752" s="53"/>
      <c r="G1752" s="32"/>
      <c r="H1752" s="45" t="e">
        <f>VLOOKUP(G1752,Export7[#All],2,FALSE)</f>
        <v>#N/A</v>
      </c>
      <c r="I1752" s="45" t="e">
        <f>VLOOKUP($A1752,EVID_OSEVU!$A$1:$M$4972,10,FALSE)</f>
        <v>#N/A</v>
      </c>
      <c r="J1752" s="58" t="e">
        <f>VLOOKUP($A1752,EVID_OSEVU!$A$1:$M$4972,11,FALSE)</f>
        <v>#N/A</v>
      </c>
      <c r="K1752" s="33"/>
      <c r="L1752" s="45" t="e">
        <f>VLOOKUP(EVID_PASTVY!H1752,KATEGORIE_ZVIRAT!$B$2:$M$31,6,FALSE)*K1752</f>
        <v>#N/A</v>
      </c>
      <c r="M1752" s="33">
        <v>24</v>
      </c>
      <c r="N1752" s="45" t="e">
        <f>VLOOKUP(EVID_PASTVY!$H1752,KATEGORIE_ZVIRAT!$B$2:$M$31,8,FALSE)</f>
        <v>#N/A</v>
      </c>
      <c r="O1752" s="45" t="e">
        <f>VLOOKUP(EVID_PASTVY!$H1752,KATEGORIE_ZVIRAT!$B$2:$M$31,9,FALSE)</f>
        <v>#N/A</v>
      </c>
      <c r="P1752" s="54" t="e">
        <f>VLOOKUP(EVID_PASTVY!$H1752,KATEGORIE_ZVIRAT!$B$2:$M$31,7,FALSE)*L1752/1000*M1752/24*(F1752-E1752+1)/J1752</f>
        <v>#N/A</v>
      </c>
      <c r="Q1752" s="52" t="e">
        <f>VLOOKUP(EVID_PASTVY!$H1752,KATEGORIE_ZVIRAT!$B$2:$M$31,10,FALSE)*P1752*10</f>
        <v>#N/A</v>
      </c>
      <c r="R1752" s="52" t="e">
        <f>VLOOKUP(EVID_PASTVY!$H1752,KATEGORIE_ZVIRAT!$B$2:$M$31,11,FALSE)*P1752*10</f>
        <v>#N/A</v>
      </c>
      <c r="S1752" s="52" t="e">
        <f>VLOOKUP(EVID_PASTVY!$H1752,KATEGORIE_ZVIRAT!$B$2:$M$31,12,FALSE)*P1752*10</f>
        <v>#N/A</v>
      </c>
    </row>
    <row r="1753" spans="1:19" x14ac:dyDescent="0.2">
      <c r="A1753" s="32"/>
      <c r="B1753" s="37" t="e">
        <f>VLOOKUP($A1753,EVID_OSEVU!$A$1:$M$4972,2,FALSE)</f>
        <v>#N/A</v>
      </c>
      <c r="C1753" s="37" t="e">
        <f>VLOOKUP($A1753,EVID_OSEVU!$A$1:$M$4972,3,FALSE)</f>
        <v>#N/A</v>
      </c>
      <c r="D1753" s="45" t="e">
        <f>VLOOKUP($A1753,EVID_OSEVU!$A$1:$M$4972,4,FALSE)</f>
        <v>#N/A</v>
      </c>
      <c r="E1753" s="35"/>
      <c r="F1753" s="53"/>
      <c r="G1753" s="32"/>
      <c r="H1753" s="45" t="e">
        <f>VLOOKUP(G1753,Export7[#All],2,FALSE)</f>
        <v>#N/A</v>
      </c>
      <c r="I1753" s="45" t="e">
        <f>VLOOKUP($A1753,EVID_OSEVU!$A$1:$M$4972,10,FALSE)</f>
        <v>#N/A</v>
      </c>
      <c r="J1753" s="58" t="e">
        <f>VLOOKUP($A1753,EVID_OSEVU!$A$1:$M$4972,11,FALSE)</f>
        <v>#N/A</v>
      </c>
      <c r="K1753" s="33"/>
      <c r="L1753" s="45" t="e">
        <f>VLOOKUP(EVID_PASTVY!H1753,KATEGORIE_ZVIRAT!$B$2:$M$31,6,FALSE)*K1753</f>
        <v>#N/A</v>
      </c>
      <c r="M1753" s="33">
        <v>24</v>
      </c>
      <c r="N1753" s="45" t="e">
        <f>VLOOKUP(EVID_PASTVY!$H1753,KATEGORIE_ZVIRAT!$B$2:$M$31,8,FALSE)</f>
        <v>#N/A</v>
      </c>
      <c r="O1753" s="45" t="e">
        <f>VLOOKUP(EVID_PASTVY!$H1753,KATEGORIE_ZVIRAT!$B$2:$M$31,9,FALSE)</f>
        <v>#N/A</v>
      </c>
      <c r="P1753" s="54" t="e">
        <f>VLOOKUP(EVID_PASTVY!$H1753,KATEGORIE_ZVIRAT!$B$2:$M$31,7,FALSE)*L1753/1000*M1753/24*(F1753-E1753+1)/J1753</f>
        <v>#N/A</v>
      </c>
      <c r="Q1753" s="52" t="e">
        <f>VLOOKUP(EVID_PASTVY!$H1753,KATEGORIE_ZVIRAT!$B$2:$M$31,10,FALSE)*P1753*10</f>
        <v>#N/A</v>
      </c>
      <c r="R1753" s="52" t="e">
        <f>VLOOKUP(EVID_PASTVY!$H1753,KATEGORIE_ZVIRAT!$B$2:$M$31,11,FALSE)*P1753*10</f>
        <v>#N/A</v>
      </c>
      <c r="S1753" s="52" t="e">
        <f>VLOOKUP(EVID_PASTVY!$H1753,KATEGORIE_ZVIRAT!$B$2:$M$31,12,FALSE)*P1753*10</f>
        <v>#N/A</v>
      </c>
    </row>
    <row r="1754" spans="1:19" x14ac:dyDescent="0.2">
      <c r="A1754" s="32"/>
      <c r="B1754" s="37" t="e">
        <f>VLOOKUP($A1754,EVID_OSEVU!$A$1:$M$4972,2,FALSE)</f>
        <v>#N/A</v>
      </c>
      <c r="C1754" s="37" t="e">
        <f>VLOOKUP($A1754,EVID_OSEVU!$A$1:$M$4972,3,FALSE)</f>
        <v>#N/A</v>
      </c>
      <c r="D1754" s="45" t="e">
        <f>VLOOKUP($A1754,EVID_OSEVU!$A$1:$M$4972,4,FALSE)</f>
        <v>#N/A</v>
      </c>
      <c r="E1754" s="35"/>
      <c r="F1754" s="53"/>
      <c r="G1754" s="32"/>
      <c r="H1754" s="45" t="e">
        <f>VLOOKUP(G1754,Export7[#All],2,FALSE)</f>
        <v>#N/A</v>
      </c>
      <c r="I1754" s="45" t="e">
        <f>VLOOKUP($A1754,EVID_OSEVU!$A$1:$M$4972,10,FALSE)</f>
        <v>#N/A</v>
      </c>
      <c r="J1754" s="58" t="e">
        <f>VLOOKUP($A1754,EVID_OSEVU!$A$1:$M$4972,11,FALSE)</f>
        <v>#N/A</v>
      </c>
      <c r="K1754" s="33"/>
      <c r="L1754" s="45" t="e">
        <f>VLOOKUP(EVID_PASTVY!H1754,KATEGORIE_ZVIRAT!$B$2:$M$31,6,FALSE)*K1754</f>
        <v>#N/A</v>
      </c>
      <c r="M1754" s="33">
        <v>24</v>
      </c>
      <c r="N1754" s="45" t="e">
        <f>VLOOKUP(EVID_PASTVY!$H1754,KATEGORIE_ZVIRAT!$B$2:$M$31,8,FALSE)</f>
        <v>#N/A</v>
      </c>
      <c r="O1754" s="45" t="e">
        <f>VLOOKUP(EVID_PASTVY!$H1754,KATEGORIE_ZVIRAT!$B$2:$M$31,9,FALSE)</f>
        <v>#N/A</v>
      </c>
      <c r="P1754" s="54" t="e">
        <f>VLOOKUP(EVID_PASTVY!$H1754,KATEGORIE_ZVIRAT!$B$2:$M$31,7,FALSE)*L1754/1000*M1754/24*(F1754-E1754+1)/J1754</f>
        <v>#N/A</v>
      </c>
      <c r="Q1754" s="52" t="e">
        <f>VLOOKUP(EVID_PASTVY!$H1754,KATEGORIE_ZVIRAT!$B$2:$M$31,10,FALSE)*P1754*10</f>
        <v>#N/A</v>
      </c>
      <c r="R1754" s="52" t="e">
        <f>VLOOKUP(EVID_PASTVY!$H1754,KATEGORIE_ZVIRAT!$B$2:$M$31,11,FALSE)*P1754*10</f>
        <v>#N/A</v>
      </c>
      <c r="S1754" s="52" t="e">
        <f>VLOOKUP(EVID_PASTVY!$H1754,KATEGORIE_ZVIRAT!$B$2:$M$31,12,FALSE)*P1754*10</f>
        <v>#N/A</v>
      </c>
    </row>
    <row r="1755" spans="1:19" x14ac:dyDescent="0.2">
      <c r="A1755" s="32"/>
      <c r="B1755" s="37" t="e">
        <f>VLOOKUP($A1755,EVID_OSEVU!$A$1:$M$4972,2,FALSE)</f>
        <v>#N/A</v>
      </c>
      <c r="C1755" s="37" t="e">
        <f>VLOOKUP($A1755,EVID_OSEVU!$A$1:$M$4972,3,FALSE)</f>
        <v>#N/A</v>
      </c>
      <c r="D1755" s="45" t="e">
        <f>VLOOKUP($A1755,EVID_OSEVU!$A$1:$M$4972,4,FALSE)</f>
        <v>#N/A</v>
      </c>
      <c r="E1755" s="35"/>
      <c r="F1755" s="53"/>
      <c r="G1755" s="32"/>
      <c r="H1755" s="45" t="e">
        <f>VLOOKUP(G1755,Export7[#All],2,FALSE)</f>
        <v>#N/A</v>
      </c>
      <c r="I1755" s="45" t="e">
        <f>VLOOKUP($A1755,EVID_OSEVU!$A$1:$M$4972,10,FALSE)</f>
        <v>#N/A</v>
      </c>
      <c r="J1755" s="58" t="e">
        <f>VLOOKUP($A1755,EVID_OSEVU!$A$1:$M$4972,11,FALSE)</f>
        <v>#N/A</v>
      </c>
      <c r="K1755" s="33"/>
      <c r="L1755" s="45" t="e">
        <f>VLOOKUP(EVID_PASTVY!H1755,KATEGORIE_ZVIRAT!$B$2:$M$31,6,FALSE)*K1755</f>
        <v>#N/A</v>
      </c>
      <c r="M1755" s="33">
        <v>24</v>
      </c>
      <c r="N1755" s="45" t="e">
        <f>VLOOKUP(EVID_PASTVY!$H1755,KATEGORIE_ZVIRAT!$B$2:$M$31,8,FALSE)</f>
        <v>#N/A</v>
      </c>
      <c r="O1755" s="45" t="e">
        <f>VLOOKUP(EVID_PASTVY!$H1755,KATEGORIE_ZVIRAT!$B$2:$M$31,9,FALSE)</f>
        <v>#N/A</v>
      </c>
      <c r="P1755" s="54" t="e">
        <f>VLOOKUP(EVID_PASTVY!$H1755,KATEGORIE_ZVIRAT!$B$2:$M$31,7,FALSE)*L1755/1000*M1755/24*(F1755-E1755+1)/J1755</f>
        <v>#N/A</v>
      </c>
      <c r="Q1755" s="52" t="e">
        <f>VLOOKUP(EVID_PASTVY!$H1755,KATEGORIE_ZVIRAT!$B$2:$M$31,10,FALSE)*P1755*10</f>
        <v>#N/A</v>
      </c>
      <c r="R1755" s="52" t="e">
        <f>VLOOKUP(EVID_PASTVY!$H1755,KATEGORIE_ZVIRAT!$B$2:$M$31,11,FALSE)*P1755*10</f>
        <v>#N/A</v>
      </c>
      <c r="S1755" s="52" t="e">
        <f>VLOOKUP(EVID_PASTVY!$H1755,KATEGORIE_ZVIRAT!$B$2:$M$31,12,FALSE)*P1755*10</f>
        <v>#N/A</v>
      </c>
    </row>
    <row r="1756" spans="1:19" x14ac:dyDescent="0.2">
      <c r="A1756" s="32"/>
      <c r="B1756" s="37" t="e">
        <f>VLOOKUP($A1756,EVID_OSEVU!$A$1:$M$4972,2,FALSE)</f>
        <v>#N/A</v>
      </c>
      <c r="C1756" s="37" t="e">
        <f>VLOOKUP($A1756,EVID_OSEVU!$A$1:$M$4972,3,FALSE)</f>
        <v>#N/A</v>
      </c>
      <c r="D1756" s="45" t="e">
        <f>VLOOKUP($A1756,EVID_OSEVU!$A$1:$M$4972,4,FALSE)</f>
        <v>#N/A</v>
      </c>
      <c r="E1756" s="35"/>
      <c r="F1756" s="53"/>
      <c r="G1756" s="32"/>
      <c r="H1756" s="45" t="e">
        <f>VLOOKUP(G1756,Export7[#All],2,FALSE)</f>
        <v>#N/A</v>
      </c>
      <c r="I1756" s="45" t="e">
        <f>VLOOKUP($A1756,EVID_OSEVU!$A$1:$M$4972,10,FALSE)</f>
        <v>#N/A</v>
      </c>
      <c r="J1756" s="58" t="e">
        <f>VLOOKUP($A1756,EVID_OSEVU!$A$1:$M$4972,11,FALSE)</f>
        <v>#N/A</v>
      </c>
      <c r="K1756" s="33"/>
      <c r="L1756" s="45" t="e">
        <f>VLOOKUP(EVID_PASTVY!H1756,KATEGORIE_ZVIRAT!$B$2:$M$31,6,FALSE)*K1756</f>
        <v>#N/A</v>
      </c>
      <c r="M1756" s="33">
        <v>24</v>
      </c>
      <c r="N1756" s="45" t="e">
        <f>VLOOKUP(EVID_PASTVY!$H1756,KATEGORIE_ZVIRAT!$B$2:$M$31,8,FALSE)</f>
        <v>#N/A</v>
      </c>
      <c r="O1756" s="45" t="e">
        <f>VLOOKUP(EVID_PASTVY!$H1756,KATEGORIE_ZVIRAT!$B$2:$M$31,9,FALSE)</f>
        <v>#N/A</v>
      </c>
      <c r="P1756" s="54" t="e">
        <f>VLOOKUP(EVID_PASTVY!$H1756,KATEGORIE_ZVIRAT!$B$2:$M$31,7,FALSE)*L1756/1000*M1756/24*(F1756-E1756+1)/J1756</f>
        <v>#N/A</v>
      </c>
      <c r="Q1756" s="52" t="e">
        <f>VLOOKUP(EVID_PASTVY!$H1756,KATEGORIE_ZVIRAT!$B$2:$M$31,10,FALSE)*P1756*10</f>
        <v>#N/A</v>
      </c>
      <c r="R1756" s="52" t="e">
        <f>VLOOKUP(EVID_PASTVY!$H1756,KATEGORIE_ZVIRAT!$B$2:$M$31,11,FALSE)*P1756*10</f>
        <v>#N/A</v>
      </c>
      <c r="S1756" s="52" t="e">
        <f>VLOOKUP(EVID_PASTVY!$H1756,KATEGORIE_ZVIRAT!$B$2:$M$31,12,FALSE)*P1756*10</f>
        <v>#N/A</v>
      </c>
    </row>
    <row r="1757" spans="1:19" x14ac:dyDescent="0.2">
      <c r="A1757" s="32"/>
      <c r="B1757" s="37" t="e">
        <f>VLOOKUP($A1757,EVID_OSEVU!$A$1:$M$4972,2,FALSE)</f>
        <v>#N/A</v>
      </c>
      <c r="C1757" s="37" t="e">
        <f>VLOOKUP($A1757,EVID_OSEVU!$A$1:$M$4972,3,FALSE)</f>
        <v>#N/A</v>
      </c>
      <c r="D1757" s="45" t="e">
        <f>VLOOKUP($A1757,EVID_OSEVU!$A$1:$M$4972,4,FALSE)</f>
        <v>#N/A</v>
      </c>
      <c r="E1757" s="35"/>
      <c r="F1757" s="53"/>
      <c r="G1757" s="32"/>
      <c r="H1757" s="45" t="e">
        <f>VLOOKUP(G1757,Export7[#All],2,FALSE)</f>
        <v>#N/A</v>
      </c>
      <c r="I1757" s="45" t="e">
        <f>VLOOKUP($A1757,EVID_OSEVU!$A$1:$M$4972,10,FALSE)</f>
        <v>#N/A</v>
      </c>
      <c r="J1757" s="58" t="e">
        <f>VLOOKUP($A1757,EVID_OSEVU!$A$1:$M$4972,11,FALSE)</f>
        <v>#N/A</v>
      </c>
      <c r="K1757" s="33"/>
      <c r="L1757" s="45" t="e">
        <f>VLOOKUP(EVID_PASTVY!H1757,KATEGORIE_ZVIRAT!$B$2:$M$31,6,FALSE)*K1757</f>
        <v>#N/A</v>
      </c>
      <c r="M1757" s="33">
        <v>24</v>
      </c>
      <c r="N1757" s="45" t="e">
        <f>VLOOKUP(EVID_PASTVY!$H1757,KATEGORIE_ZVIRAT!$B$2:$M$31,8,FALSE)</f>
        <v>#N/A</v>
      </c>
      <c r="O1757" s="45" t="e">
        <f>VLOOKUP(EVID_PASTVY!$H1757,KATEGORIE_ZVIRAT!$B$2:$M$31,9,FALSE)</f>
        <v>#N/A</v>
      </c>
      <c r="P1757" s="54" t="e">
        <f>VLOOKUP(EVID_PASTVY!$H1757,KATEGORIE_ZVIRAT!$B$2:$M$31,7,FALSE)*L1757/1000*M1757/24*(F1757-E1757+1)/J1757</f>
        <v>#N/A</v>
      </c>
      <c r="Q1757" s="52" t="e">
        <f>VLOOKUP(EVID_PASTVY!$H1757,KATEGORIE_ZVIRAT!$B$2:$M$31,10,FALSE)*P1757*10</f>
        <v>#N/A</v>
      </c>
      <c r="R1757" s="52" t="e">
        <f>VLOOKUP(EVID_PASTVY!$H1757,KATEGORIE_ZVIRAT!$B$2:$M$31,11,FALSE)*P1757*10</f>
        <v>#N/A</v>
      </c>
      <c r="S1757" s="52" t="e">
        <f>VLOOKUP(EVID_PASTVY!$H1757,KATEGORIE_ZVIRAT!$B$2:$M$31,12,FALSE)*P1757*10</f>
        <v>#N/A</v>
      </c>
    </row>
    <row r="1758" spans="1:19" x14ac:dyDescent="0.2">
      <c r="A1758" s="32"/>
      <c r="B1758" s="37" t="e">
        <f>VLOOKUP($A1758,EVID_OSEVU!$A$1:$M$4972,2,FALSE)</f>
        <v>#N/A</v>
      </c>
      <c r="C1758" s="37" t="e">
        <f>VLOOKUP($A1758,EVID_OSEVU!$A$1:$M$4972,3,FALSE)</f>
        <v>#N/A</v>
      </c>
      <c r="D1758" s="45" t="e">
        <f>VLOOKUP($A1758,EVID_OSEVU!$A$1:$M$4972,4,FALSE)</f>
        <v>#N/A</v>
      </c>
      <c r="E1758" s="35"/>
      <c r="F1758" s="53"/>
      <c r="G1758" s="32"/>
      <c r="H1758" s="45" t="e">
        <f>VLOOKUP(G1758,Export7[#All],2,FALSE)</f>
        <v>#N/A</v>
      </c>
      <c r="I1758" s="45" t="e">
        <f>VLOOKUP($A1758,EVID_OSEVU!$A$1:$M$4972,10,FALSE)</f>
        <v>#N/A</v>
      </c>
      <c r="J1758" s="58" t="e">
        <f>VLOOKUP($A1758,EVID_OSEVU!$A$1:$M$4972,11,FALSE)</f>
        <v>#N/A</v>
      </c>
      <c r="K1758" s="33"/>
      <c r="L1758" s="45" t="e">
        <f>VLOOKUP(EVID_PASTVY!H1758,KATEGORIE_ZVIRAT!$B$2:$M$31,6,FALSE)*K1758</f>
        <v>#N/A</v>
      </c>
      <c r="M1758" s="33">
        <v>24</v>
      </c>
      <c r="N1758" s="45" t="e">
        <f>VLOOKUP(EVID_PASTVY!$H1758,KATEGORIE_ZVIRAT!$B$2:$M$31,8,FALSE)</f>
        <v>#N/A</v>
      </c>
      <c r="O1758" s="45" t="e">
        <f>VLOOKUP(EVID_PASTVY!$H1758,KATEGORIE_ZVIRAT!$B$2:$M$31,9,FALSE)</f>
        <v>#N/A</v>
      </c>
      <c r="P1758" s="54" t="e">
        <f>VLOOKUP(EVID_PASTVY!$H1758,KATEGORIE_ZVIRAT!$B$2:$M$31,7,FALSE)*L1758/1000*M1758/24*(F1758-E1758+1)/J1758</f>
        <v>#N/A</v>
      </c>
      <c r="Q1758" s="52" t="e">
        <f>VLOOKUP(EVID_PASTVY!$H1758,KATEGORIE_ZVIRAT!$B$2:$M$31,10,FALSE)*P1758*10</f>
        <v>#N/A</v>
      </c>
      <c r="R1758" s="52" t="e">
        <f>VLOOKUP(EVID_PASTVY!$H1758,KATEGORIE_ZVIRAT!$B$2:$M$31,11,FALSE)*P1758*10</f>
        <v>#N/A</v>
      </c>
      <c r="S1758" s="52" t="e">
        <f>VLOOKUP(EVID_PASTVY!$H1758,KATEGORIE_ZVIRAT!$B$2:$M$31,12,FALSE)*P1758*10</f>
        <v>#N/A</v>
      </c>
    </row>
    <row r="1759" spans="1:19" x14ac:dyDescent="0.2">
      <c r="A1759" s="32"/>
      <c r="B1759" s="37" t="e">
        <f>VLOOKUP($A1759,EVID_OSEVU!$A$1:$M$4972,2,FALSE)</f>
        <v>#N/A</v>
      </c>
      <c r="C1759" s="37" t="e">
        <f>VLOOKUP($A1759,EVID_OSEVU!$A$1:$M$4972,3,FALSE)</f>
        <v>#N/A</v>
      </c>
      <c r="D1759" s="45" t="e">
        <f>VLOOKUP($A1759,EVID_OSEVU!$A$1:$M$4972,4,FALSE)</f>
        <v>#N/A</v>
      </c>
      <c r="E1759" s="35"/>
      <c r="F1759" s="53"/>
      <c r="G1759" s="32"/>
      <c r="H1759" s="45" t="e">
        <f>VLOOKUP(G1759,Export7[#All],2,FALSE)</f>
        <v>#N/A</v>
      </c>
      <c r="I1759" s="45" t="e">
        <f>VLOOKUP($A1759,EVID_OSEVU!$A$1:$M$4972,10,FALSE)</f>
        <v>#N/A</v>
      </c>
      <c r="J1759" s="58" t="e">
        <f>VLOOKUP($A1759,EVID_OSEVU!$A$1:$M$4972,11,FALSE)</f>
        <v>#N/A</v>
      </c>
      <c r="K1759" s="33"/>
      <c r="L1759" s="45" t="e">
        <f>VLOOKUP(EVID_PASTVY!H1759,KATEGORIE_ZVIRAT!$B$2:$M$31,6,FALSE)*K1759</f>
        <v>#N/A</v>
      </c>
      <c r="M1759" s="33">
        <v>24</v>
      </c>
      <c r="N1759" s="45" t="e">
        <f>VLOOKUP(EVID_PASTVY!$H1759,KATEGORIE_ZVIRAT!$B$2:$M$31,8,FALSE)</f>
        <v>#N/A</v>
      </c>
      <c r="O1759" s="45" t="e">
        <f>VLOOKUP(EVID_PASTVY!$H1759,KATEGORIE_ZVIRAT!$B$2:$M$31,9,FALSE)</f>
        <v>#N/A</v>
      </c>
      <c r="P1759" s="54" t="e">
        <f>VLOOKUP(EVID_PASTVY!$H1759,KATEGORIE_ZVIRAT!$B$2:$M$31,7,FALSE)*L1759/1000*M1759/24*(F1759-E1759+1)/J1759</f>
        <v>#N/A</v>
      </c>
      <c r="Q1759" s="52" t="e">
        <f>VLOOKUP(EVID_PASTVY!$H1759,KATEGORIE_ZVIRAT!$B$2:$M$31,10,FALSE)*P1759*10</f>
        <v>#N/A</v>
      </c>
      <c r="R1759" s="52" t="e">
        <f>VLOOKUP(EVID_PASTVY!$H1759,KATEGORIE_ZVIRAT!$B$2:$M$31,11,FALSE)*P1759*10</f>
        <v>#N/A</v>
      </c>
      <c r="S1759" s="52" t="e">
        <f>VLOOKUP(EVID_PASTVY!$H1759,KATEGORIE_ZVIRAT!$B$2:$M$31,12,FALSE)*P1759*10</f>
        <v>#N/A</v>
      </c>
    </row>
    <row r="1760" spans="1:19" x14ac:dyDescent="0.2">
      <c r="A1760" s="32"/>
      <c r="B1760" s="37" t="e">
        <f>VLOOKUP($A1760,EVID_OSEVU!$A$1:$M$4972,2,FALSE)</f>
        <v>#N/A</v>
      </c>
      <c r="C1760" s="37" t="e">
        <f>VLOOKUP($A1760,EVID_OSEVU!$A$1:$M$4972,3,FALSE)</f>
        <v>#N/A</v>
      </c>
      <c r="D1760" s="45" t="e">
        <f>VLOOKUP($A1760,EVID_OSEVU!$A$1:$M$4972,4,FALSE)</f>
        <v>#N/A</v>
      </c>
      <c r="E1760" s="35"/>
      <c r="F1760" s="53"/>
      <c r="G1760" s="32"/>
      <c r="H1760" s="45" t="e">
        <f>VLOOKUP(G1760,Export7[#All],2,FALSE)</f>
        <v>#N/A</v>
      </c>
      <c r="I1760" s="45" t="e">
        <f>VLOOKUP($A1760,EVID_OSEVU!$A$1:$M$4972,10,FALSE)</f>
        <v>#N/A</v>
      </c>
      <c r="J1760" s="58" t="e">
        <f>VLOOKUP($A1760,EVID_OSEVU!$A$1:$M$4972,11,FALSE)</f>
        <v>#N/A</v>
      </c>
      <c r="K1760" s="33"/>
      <c r="L1760" s="45" t="e">
        <f>VLOOKUP(EVID_PASTVY!H1760,KATEGORIE_ZVIRAT!$B$2:$M$31,6,FALSE)*K1760</f>
        <v>#N/A</v>
      </c>
      <c r="M1760" s="33">
        <v>24</v>
      </c>
      <c r="N1760" s="45" t="e">
        <f>VLOOKUP(EVID_PASTVY!$H1760,KATEGORIE_ZVIRAT!$B$2:$M$31,8,FALSE)</f>
        <v>#N/A</v>
      </c>
      <c r="O1760" s="45" t="e">
        <f>VLOOKUP(EVID_PASTVY!$H1760,KATEGORIE_ZVIRAT!$B$2:$M$31,9,FALSE)</f>
        <v>#N/A</v>
      </c>
      <c r="P1760" s="54" t="e">
        <f>VLOOKUP(EVID_PASTVY!$H1760,KATEGORIE_ZVIRAT!$B$2:$M$31,7,FALSE)*L1760/1000*M1760/24*(F1760-E1760+1)/J1760</f>
        <v>#N/A</v>
      </c>
      <c r="Q1760" s="52" t="e">
        <f>VLOOKUP(EVID_PASTVY!$H1760,KATEGORIE_ZVIRAT!$B$2:$M$31,10,FALSE)*P1760*10</f>
        <v>#N/A</v>
      </c>
      <c r="R1760" s="52" t="e">
        <f>VLOOKUP(EVID_PASTVY!$H1760,KATEGORIE_ZVIRAT!$B$2:$M$31,11,FALSE)*P1760*10</f>
        <v>#N/A</v>
      </c>
      <c r="S1760" s="52" t="e">
        <f>VLOOKUP(EVID_PASTVY!$H1760,KATEGORIE_ZVIRAT!$B$2:$M$31,12,FALSE)*P1760*10</f>
        <v>#N/A</v>
      </c>
    </row>
    <row r="1761" spans="1:19" x14ac:dyDescent="0.2">
      <c r="A1761" s="32"/>
      <c r="B1761" s="37" t="e">
        <f>VLOOKUP($A1761,EVID_OSEVU!$A$1:$M$4972,2,FALSE)</f>
        <v>#N/A</v>
      </c>
      <c r="C1761" s="37" t="e">
        <f>VLOOKUP($A1761,EVID_OSEVU!$A$1:$M$4972,3,FALSE)</f>
        <v>#N/A</v>
      </c>
      <c r="D1761" s="45" t="e">
        <f>VLOOKUP($A1761,EVID_OSEVU!$A$1:$M$4972,4,FALSE)</f>
        <v>#N/A</v>
      </c>
      <c r="E1761" s="35"/>
      <c r="F1761" s="53"/>
      <c r="G1761" s="32"/>
      <c r="H1761" s="45" t="e">
        <f>VLOOKUP(G1761,Export7[#All],2,FALSE)</f>
        <v>#N/A</v>
      </c>
      <c r="I1761" s="45" t="e">
        <f>VLOOKUP($A1761,EVID_OSEVU!$A$1:$M$4972,10,FALSE)</f>
        <v>#N/A</v>
      </c>
      <c r="J1761" s="58" t="e">
        <f>VLOOKUP($A1761,EVID_OSEVU!$A$1:$M$4972,11,FALSE)</f>
        <v>#N/A</v>
      </c>
      <c r="K1761" s="33"/>
      <c r="L1761" s="45" t="e">
        <f>VLOOKUP(EVID_PASTVY!H1761,KATEGORIE_ZVIRAT!$B$2:$M$31,6,FALSE)*K1761</f>
        <v>#N/A</v>
      </c>
      <c r="M1761" s="33">
        <v>24</v>
      </c>
      <c r="N1761" s="45" t="e">
        <f>VLOOKUP(EVID_PASTVY!$H1761,KATEGORIE_ZVIRAT!$B$2:$M$31,8,FALSE)</f>
        <v>#N/A</v>
      </c>
      <c r="O1761" s="45" t="e">
        <f>VLOOKUP(EVID_PASTVY!$H1761,KATEGORIE_ZVIRAT!$B$2:$M$31,9,FALSE)</f>
        <v>#N/A</v>
      </c>
      <c r="P1761" s="54" t="e">
        <f>VLOOKUP(EVID_PASTVY!$H1761,KATEGORIE_ZVIRAT!$B$2:$M$31,7,FALSE)*L1761/1000*M1761/24*(F1761-E1761+1)/J1761</f>
        <v>#N/A</v>
      </c>
      <c r="Q1761" s="52" t="e">
        <f>VLOOKUP(EVID_PASTVY!$H1761,KATEGORIE_ZVIRAT!$B$2:$M$31,10,FALSE)*P1761*10</f>
        <v>#N/A</v>
      </c>
      <c r="R1761" s="52" t="e">
        <f>VLOOKUP(EVID_PASTVY!$H1761,KATEGORIE_ZVIRAT!$B$2:$M$31,11,FALSE)*P1761*10</f>
        <v>#N/A</v>
      </c>
      <c r="S1761" s="52" t="e">
        <f>VLOOKUP(EVID_PASTVY!$H1761,KATEGORIE_ZVIRAT!$B$2:$M$31,12,FALSE)*P1761*10</f>
        <v>#N/A</v>
      </c>
    </row>
    <row r="1762" spans="1:19" x14ac:dyDescent="0.2">
      <c r="A1762" s="32"/>
      <c r="B1762" s="37" t="e">
        <f>VLOOKUP($A1762,EVID_OSEVU!$A$1:$M$4972,2,FALSE)</f>
        <v>#N/A</v>
      </c>
      <c r="C1762" s="37" t="e">
        <f>VLOOKUP($A1762,EVID_OSEVU!$A$1:$M$4972,3,FALSE)</f>
        <v>#N/A</v>
      </c>
      <c r="D1762" s="45" t="e">
        <f>VLOOKUP($A1762,EVID_OSEVU!$A$1:$M$4972,4,FALSE)</f>
        <v>#N/A</v>
      </c>
      <c r="E1762" s="35"/>
      <c r="F1762" s="53"/>
      <c r="G1762" s="32"/>
      <c r="H1762" s="45" t="e">
        <f>VLOOKUP(G1762,Export7[#All],2,FALSE)</f>
        <v>#N/A</v>
      </c>
      <c r="I1762" s="45" t="e">
        <f>VLOOKUP($A1762,EVID_OSEVU!$A$1:$M$4972,10,FALSE)</f>
        <v>#N/A</v>
      </c>
      <c r="J1762" s="58" t="e">
        <f>VLOOKUP($A1762,EVID_OSEVU!$A$1:$M$4972,11,FALSE)</f>
        <v>#N/A</v>
      </c>
      <c r="K1762" s="33"/>
      <c r="L1762" s="45" t="e">
        <f>VLOOKUP(EVID_PASTVY!H1762,KATEGORIE_ZVIRAT!$B$2:$M$31,6,FALSE)*K1762</f>
        <v>#N/A</v>
      </c>
      <c r="M1762" s="33">
        <v>24</v>
      </c>
      <c r="N1762" s="45" t="e">
        <f>VLOOKUP(EVID_PASTVY!$H1762,KATEGORIE_ZVIRAT!$B$2:$M$31,8,FALSE)</f>
        <v>#N/A</v>
      </c>
      <c r="O1762" s="45" t="e">
        <f>VLOOKUP(EVID_PASTVY!$H1762,KATEGORIE_ZVIRAT!$B$2:$M$31,9,FALSE)</f>
        <v>#N/A</v>
      </c>
      <c r="P1762" s="54" t="e">
        <f>VLOOKUP(EVID_PASTVY!$H1762,KATEGORIE_ZVIRAT!$B$2:$M$31,7,FALSE)*L1762/1000*M1762/24*(F1762-E1762+1)/J1762</f>
        <v>#N/A</v>
      </c>
      <c r="Q1762" s="52" t="e">
        <f>VLOOKUP(EVID_PASTVY!$H1762,KATEGORIE_ZVIRAT!$B$2:$M$31,10,FALSE)*P1762*10</f>
        <v>#N/A</v>
      </c>
      <c r="R1762" s="52" t="e">
        <f>VLOOKUP(EVID_PASTVY!$H1762,KATEGORIE_ZVIRAT!$B$2:$M$31,11,FALSE)*P1762*10</f>
        <v>#N/A</v>
      </c>
      <c r="S1762" s="52" t="e">
        <f>VLOOKUP(EVID_PASTVY!$H1762,KATEGORIE_ZVIRAT!$B$2:$M$31,12,FALSE)*P1762*10</f>
        <v>#N/A</v>
      </c>
    </row>
    <row r="1763" spans="1:19" x14ac:dyDescent="0.2">
      <c r="A1763" s="32"/>
      <c r="B1763" s="37" t="e">
        <f>VLOOKUP($A1763,EVID_OSEVU!$A$1:$M$4972,2,FALSE)</f>
        <v>#N/A</v>
      </c>
      <c r="C1763" s="37" t="e">
        <f>VLOOKUP($A1763,EVID_OSEVU!$A$1:$M$4972,3,FALSE)</f>
        <v>#N/A</v>
      </c>
      <c r="D1763" s="45" t="e">
        <f>VLOOKUP($A1763,EVID_OSEVU!$A$1:$M$4972,4,FALSE)</f>
        <v>#N/A</v>
      </c>
      <c r="E1763" s="35"/>
      <c r="F1763" s="53"/>
      <c r="G1763" s="32"/>
      <c r="H1763" s="45" t="e">
        <f>VLOOKUP(G1763,Export7[#All],2,FALSE)</f>
        <v>#N/A</v>
      </c>
      <c r="I1763" s="45" t="e">
        <f>VLOOKUP($A1763,EVID_OSEVU!$A$1:$M$4972,10,FALSE)</f>
        <v>#N/A</v>
      </c>
      <c r="J1763" s="58" t="e">
        <f>VLOOKUP($A1763,EVID_OSEVU!$A$1:$M$4972,11,FALSE)</f>
        <v>#N/A</v>
      </c>
      <c r="K1763" s="33"/>
      <c r="L1763" s="45" t="e">
        <f>VLOOKUP(EVID_PASTVY!H1763,KATEGORIE_ZVIRAT!$B$2:$M$31,6,FALSE)*K1763</f>
        <v>#N/A</v>
      </c>
      <c r="M1763" s="33">
        <v>24</v>
      </c>
      <c r="N1763" s="45" t="e">
        <f>VLOOKUP(EVID_PASTVY!$H1763,KATEGORIE_ZVIRAT!$B$2:$M$31,8,FALSE)</f>
        <v>#N/A</v>
      </c>
      <c r="O1763" s="45" t="e">
        <f>VLOOKUP(EVID_PASTVY!$H1763,KATEGORIE_ZVIRAT!$B$2:$M$31,9,FALSE)</f>
        <v>#N/A</v>
      </c>
      <c r="P1763" s="54" t="e">
        <f>VLOOKUP(EVID_PASTVY!$H1763,KATEGORIE_ZVIRAT!$B$2:$M$31,7,FALSE)*L1763/1000*M1763/24*(F1763-E1763+1)/J1763</f>
        <v>#N/A</v>
      </c>
      <c r="Q1763" s="52" t="e">
        <f>VLOOKUP(EVID_PASTVY!$H1763,KATEGORIE_ZVIRAT!$B$2:$M$31,10,FALSE)*P1763*10</f>
        <v>#N/A</v>
      </c>
      <c r="R1763" s="52" t="e">
        <f>VLOOKUP(EVID_PASTVY!$H1763,KATEGORIE_ZVIRAT!$B$2:$M$31,11,FALSE)*P1763*10</f>
        <v>#N/A</v>
      </c>
      <c r="S1763" s="52" t="e">
        <f>VLOOKUP(EVID_PASTVY!$H1763,KATEGORIE_ZVIRAT!$B$2:$M$31,12,FALSE)*P1763*10</f>
        <v>#N/A</v>
      </c>
    </row>
    <row r="1764" spans="1:19" x14ac:dyDescent="0.2">
      <c r="A1764" s="32"/>
      <c r="B1764" s="37" t="e">
        <f>VLOOKUP($A1764,EVID_OSEVU!$A$1:$M$4972,2,FALSE)</f>
        <v>#N/A</v>
      </c>
      <c r="C1764" s="37" t="e">
        <f>VLOOKUP($A1764,EVID_OSEVU!$A$1:$M$4972,3,FALSE)</f>
        <v>#N/A</v>
      </c>
      <c r="D1764" s="45" t="e">
        <f>VLOOKUP($A1764,EVID_OSEVU!$A$1:$M$4972,4,FALSE)</f>
        <v>#N/A</v>
      </c>
      <c r="E1764" s="35"/>
      <c r="F1764" s="53"/>
      <c r="G1764" s="32"/>
      <c r="H1764" s="45" t="e">
        <f>VLOOKUP(G1764,Export7[#All],2,FALSE)</f>
        <v>#N/A</v>
      </c>
      <c r="I1764" s="45" t="e">
        <f>VLOOKUP($A1764,EVID_OSEVU!$A$1:$M$4972,10,FALSE)</f>
        <v>#N/A</v>
      </c>
      <c r="J1764" s="58" t="e">
        <f>VLOOKUP($A1764,EVID_OSEVU!$A$1:$M$4972,11,FALSE)</f>
        <v>#N/A</v>
      </c>
      <c r="K1764" s="33"/>
      <c r="L1764" s="45" t="e">
        <f>VLOOKUP(EVID_PASTVY!H1764,KATEGORIE_ZVIRAT!$B$2:$M$31,6,FALSE)*K1764</f>
        <v>#N/A</v>
      </c>
      <c r="M1764" s="33">
        <v>24</v>
      </c>
      <c r="N1764" s="45" t="e">
        <f>VLOOKUP(EVID_PASTVY!$H1764,KATEGORIE_ZVIRAT!$B$2:$M$31,8,FALSE)</f>
        <v>#N/A</v>
      </c>
      <c r="O1764" s="45" t="e">
        <f>VLOOKUP(EVID_PASTVY!$H1764,KATEGORIE_ZVIRAT!$B$2:$M$31,9,FALSE)</f>
        <v>#N/A</v>
      </c>
      <c r="P1764" s="54" t="e">
        <f>VLOOKUP(EVID_PASTVY!$H1764,KATEGORIE_ZVIRAT!$B$2:$M$31,7,FALSE)*L1764/1000*M1764/24*(F1764-E1764+1)/J1764</f>
        <v>#N/A</v>
      </c>
      <c r="Q1764" s="52" t="e">
        <f>VLOOKUP(EVID_PASTVY!$H1764,KATEGORIE_ZVIRAT!$B$2:$M$31,10,FALSE)*P1764*10</f>
        <v>#N/A</v>
      </c>
      <c r="R1764" s="52" t="e">
        <f>VLOOKUP(EVID_PASTVY!$H1764,KATEGORIE_ZVIRAT!$B$2:$M$31,11,FALSE)*P1764*10</f>
        <v>#N/A</v>
      </c>
      <c r="S1764" s="52" t="e">
        <f>VLOOKUP(EVID_PASTVY!$H1764,KATEGORIE_ZVIRAT!$B$2:$M$31,12,FALSE)*P1764*10</f>
        <v>#N/A</v>
      </c>
    </row>
    <row r="1765" spans="1:19" x14ac:dyDescent="0.2">
      <c r="A1765" s="32"/>
      <c r="B1765" s="37" t="e">
        <f>VLOOKUP($A1765,EVID_OSEVU!$A$1:$M$4972,2,FALSE)</f>
        <v>#N/A</v>
      </c>
      <c r="C1765" s="37" t="e">
        <f>VLOOKUP($A1765,EVID_OSEVU!$A$1:$M$4972,3,FALSE)</f>
        <v>#N/A</v>
      </c>
      <c r="D1765" s="45" t="e">
        <f>VLOOKUP($A1765,EVID_OSEVU!$A$1:$M$4972,4,FALSE)</f>
        <v>#N/A</v>
      </c>
      <c r="E1765" s="35"/>
      <c r="F1765" s="53"/>
      <c r="G1765" s="32"/>
      <c r="H1765" s="45" t="e">
        <f>VLOOKUP(G1765,Export7[#All],2,FALSE)</f>
        <v>#N/A</v>
      </c>
      <c r="I1765" s="45" t="e">
        <f>VLOOKUP($A1765,EVID_OSEVU!$A$1:$M$4972,10,FALSE)</f>
        <v>#N/A</v>
      </c>
      <c r="J1765" s="58" t="e">
        <f>VLOOKUP($A1765,EVID_OSEVU!$A$1:$M$4972,11,FALSE)</f>
        <v>#N/A</v>
      </c>
      <c r="K1765" s="33"/>
      <c r="L1765" s="45" t="e">
        <f>VLOOKUP(EVID_PASTVY!H1765,KATEGORIE_ZVIRAT!$B$2:$M$31,6,FALSE)*K1765</f>
        <v>#N/A</v>
      </c>
      <c r="M1765" s="33">
        <v>24</v>
      </c>
      <c r="N1765" s="45" t="e">
        <f>VLOOKUP(EVID_PASTVY!$H1765,KATEGORIE_ZVIRAT!$B$2:$M$31,8,FALSE)</f>
        <v>#N/A</v>
      </c>
      <c r="O1765" s="45" t="e">
        <f>VLOOKUP(EVID_PASTVY!$H1765,KATEGORIE_ZVIRAT!$B$2:$M$31,9,FALSE)</f>
        <v>#N/A</v>
      </c>
      <c r="P1765" s="54" t="e">
        <f>VLOOKUP(EVID_PASTVY!$H1765,KATEGORIE_ZVIRAT!$B$2:$M$31,7,FALSE)*L1765/1000*M1765/24*(F1765-E1765+1)/J1765</f>
        <v>#N/A</v>
      </c>
      <c r="Q1765" s="52" t="e">
        <f>VLOOKUP(EVID_PASTVY!$H1765,KATEGORIE_ZVIRAT!$B$2:$M$31,10,FALSE)*P1765*10</f>
        <v>#N/A</v>
      </c>
      <c r="R1765" s="52" t="e">
        <f>VLOOKUP(EVID_PASTVY!$H1765,KATEGORIE_ZVIRAT!$B$2:$M$31,11,FALSE)*P1765*10</f>
        <v>#N/A</v>
      </c>
      <c r="S1765" s="52" t="e">
        <f>VLOOKUP(EVID_PASTVY!$H1765,KATEGORIE_ZVIRAT!$B$2:$M$31,12,FALSE)*P1765*10</f>
        <v>#N/A</v>
      </c>
    </row>
    <row r="1766" spans="1:19" x14ac:dyDescent="0.2">
      <c r="A1766" s="32"/>
      <c r="B1766" s="37" t="e">
        <f>VLOOKUP($A1766,EVID_OSEVU!$A$1:$M$4972,2,FALSE)</f>
        <v>#N/A</v>
      </c>
      <c r="C1766" s="37" t="e">
        <f>VLOOKUP($A1766,EVID_OSEVU!$A$1:$M$4972,3,FALSE)</f>
        <v>#N/A</v>
      </c>
      <c r="D1766" s="45" t="e">
        <f>VLOOKUP($A1766,EVID_OSEVU!$A$1:$M$4972,4,FALSE)</f>
        <v>#N/A</v>
      </c>
      <c r="E1766" s="35"/>
      <c r="F1766" s="53"/>
      <c r="G1766" s="32"/>
      <c r="H1766" s="45" t="e">
        <f>VLOOKUP(G1766,Export7[#All],2,FALSE)</f>
        <v>#N/A</v>
      </c>
      <c r="I1766" s="45" t="e">
        <f>VLOOKUP($A1766,EVID_OSEVU!$A$1:$M$4972,10,FALSE)</f>
        <v>#N/A</v>
      </c>
      <c r="J1766" s="58" t="e">
        <f>VLOOKUP($A1766,EVID_OSEVU!$A$1:$M$4972,11,FALSE)</f>
        <v>#N/A</v>
      </c>
      <c r="K1766" s="33"/>
      <c r="L1766" s="45" t="e">
        <f>VLOOKUP(EVID_PASTVY!H1766,KATEGORIE_ZVIRAT!$B$2:$M$31,6,FALSE)*K1766</f>
        <v>#N/A</v>
      </c>
      <c r="M1766" s="33">
        <v>24</v>
      </c>
      <c r="N1766" s="45" t="e">
        <f>VLOOKUP(EVID_PASTVY!$H1766,KATEGORIE_ZVIRAT!$B$2:$M$31,8,FALSE)</f>
        <v>#N/A</v>
      </c>
      <c r="O1766" s="45" t="e">
        <f>VLOOKUP(EVID_PASTVY!$H1766,KATEGORIE_ZVIRAT!$B$2:$M$31,9,FALSE)</f>
        <v>#N/A</v>
      </c>
      <c r="P1766" s="54" t="e">
        <f>VLOOKUP(EVID_PASTVY!$H1766,KATEGORIE_ZVIRAT!$B$2:$M$31,7,FALSE)*L1766/1000*M1766/24*(F1766-E1766+1)/J1766</f>
        <v>#N/A</v>
      </c>
      <c r="Q1766" s="52" t="e">
        <f>VLOOKUP(EVID_PASTVY!$H1766,KATEGORIE_ZVIRAT!$B$2:$M$31,10,FALSE)*P1766*10</f>
        <v>#N/A</v>
      </c>
      <c r="R1766" s="52" t="e">
        <f>VLOOKUP(EVID_PASTVY!$H1766,KATEGORIE_ZVIRAT!$B$2:$M$31,11,FALSE)*P1766*10</f>
        <v>#N/A</v>
      </c>
      <c r="S1766" s="52" t="e">
        <f>VLOOKUP(EVID_PASTVY!$H1766,KATEGORIE_ZVIRAT!$B$2:$M$31,12,FALSE)*P1766*10</f>
        <v>#N/A</v>
      </c>
    </row>
    <row r="1767" spans="1:19" x14ac:dyDescent="0.2">
      <c r="A1767" s="32"/>
      <c r="B1767" s="37" t="e">
        <f>VLOOKUP($A1767,EVID_OSEVU!$A$1:$M$4972,2,FALSE)</f>
        <v>#N/A</v>
      </c>
      <c r="C1767" s="37" t="e">
        <f>VLOOKUP($A1767,EVID_OSEVU!$A$1:$M$4972,3,FALSE)</f>
        <v>#N/A</v>
      </c>
      <c r="D1767" s="45" t="e">
        <f>VLOOKUP($A1767,EVID_OSEVU!$A$1:$M$4972,4,FALSE)</f>
        <v>#N/A</v>
      </c>
      <c r="E1767" s="35"/>
      <c r="F1767" s="53"/>
      <c r="G1767" s="32"/>
      <c r="H1767" s="45" t="e">
        <f>VLOOKUP(G1767,Export7[#All],2,FALSE)</f>
        <v>#N/A</v>
      </c>
      <c r="I1767" s="45" t="e">
        <f>VLOOKUP($A1767,EVID_OSEVU!$A$1:$M$4972,10,FALSE)</f>
        <v>#N/A</v>
      </c>
      <c r="J1767" s="58" t="e">
        <f>VLOOKUP($A1767,EVID_OSEVU!$A$1:$M$4972,11,FALSE)</f>
        <v>#N/A</v>
      </c>
      <c r="K1767" s="33"/>
      <c r="L1767" s="45" t="e">
        <f>VLOOKUP(EVID_PASTVY!H1767,KATEGORIE_ZVIRAT!$B$2:$M$31,6,FALSE)*K1767</f>
        <v>#N/A</v>
      </c>
      <c r="M1767" s="33">
        <v>24</v>
      </c>
      <c r="N1767" s="45" t="e">
        <f>VLOOKUP(EVID_PASTVY!$H1767,KATEGORIE_ZVIRAT!$B$2:$M$31,8,FALSE)</f>
        <v>#N/A</v>
      </c>
      <c r="O1767" s="45" t="e">
        <f>VLOOKUP(EVID_PASTVY!$H1767,KATEGORIE_ZVIRAT!$B$2:$M$31,9,FALSE)</f>
        <v>#N/A</v>
      </c>
      <c r="P1767" s="54" t="e">
        <f>VLOOKUP(EVID_PASTVY!$H1767,KATEGORIE_ZVIRAT!$B$2:$M$31,7,FALSE)*L1767/1000*M1767/24*(F1767-E1767+1)/J1767</f>
        <v>#N/A</v>
      </c>
      <c r="Q1767" s="52" t="e">
        <f>VLOOKUP(EVID_PASTVY!$H1767,KATEGORIE_ZVIRAT!$B$2:$M$31,10,FALSE)*P1767*10</f>
        <v>#N/A</v>
      </c>
      <c r="R1767" s="52" t="e">
        <f>VLOOKUP(EVID_PASTVY!$H1767,KATEGORIE_ZVIRAT!$B$2:$M$31,11,FALSE)*P1767*10</f>
        <v>#N/A</v>
      </c>
      <c r="S1767" s="52" t="e">
        <f>VLOOKUP(EVID_PASTVY!$H1767,KATEGORIE_ZVIRAT!$B$2:$M$31,12,FALSE)*P1767*10</f>
        <v>#N/A</v>
      </c>
    </row>
    <row r="1768" spans="1:19" x14ac:dyDescent="0.2">
      <c r="A1768" s="32"/>
      <c r="B1768" s="37" t="e">
        <f>VLOOKUP($A1768,EVID_OSEVU!$A$1:$M$4972,2,FALSE)</f>
        <v>#N/A</v>
      </c>
      <c r="C1768" s="37" t="e">
        <f>VLOOKUP($A1768,EVID_OSEVU!$A$1:$M$4972,3,FALSE)</f>
        <v>#N/A</v>
      </c>
      <c r="D1768" s="45" t="e">
        <f>VLOOKUP($A1768,EVID_OSEVU!$A$1:$M$4972,4,FALSE)</f>
        <v>#N/A</v>
      </c>
      <c r="E1768" s="35"/>
      <c r="F1768" s="53"/>
      <c r="G1768" s="32"/>
      <c r="H1768" s="45" t="e">
        <f>VLOOKUP(G1768,Export7[#All],2,FALSE)</f>
        <v>#N/A</v>
      </c>
      <c r="I1768" s="45" t="e">
        <f>VLOOKUP($A1768,EVID_OSEVU!$A$1:$M$4972,10,FALSE)</f>
        <v>#N/A</v>
      </c>
      <c r="J1768" s="58" t="e">
        <f>VLOOKUP($A1768,EVID_OSEVU!$A$1:$M$4972,11,FALSE)</f>
        <v>#N/A</v>
      </c>
      <c r="K1768" s="33"/>
      <c r="L1768" s="45" t="e">
        <f>VLOOKUP(EVID_PASTVY!H1768,KATEGORIE_ZVIRAT!$B$2:$M$31,6,FALSE)*K1768</f>
        <v>#N/A</v>
      </c>
      <c r="M1768" s="33">
        <v>24</v>
      </c>
      <c r="N1768" s="45" t="e">
        <f>VLOOKUP(EVID_PASTVY!$H1768,KATEGORIE_ZVIRAT!$B$2:$M$31,8,FALSE)</f>
        <v>#N/A</v>
      </c>
      <c r="O1768" s="45" t="e">
        <f>VLOOKUP(EVID_PASTVY!$H1768,KATEGORIE_ZVIRAT!$B$2:$M$31,9,FALSE)</f>
        <v>#N/A</v>
      </c>
      <c r="P1768" s="54" t="e">
        <f>VLOOKUP(EVID_PASTVY!$H1768,KATEGORIE_ZVIRAT!$B$2:$M$31,7,FALSE)*L1768/1000*M1768/24*(F1768-E1768+1)/J1768</f>
        <v>#N/A</v>
      </c>
      <c r="Q1768" s="52" t="e">
        <f>VLOOKUP(EVID_PASTVY!$H1768,KATEGORIE_ZVIRAT!$B$2:$M$31,10,FALSE)*P1768*10</f>
        <v>#N/A</v>
      </c>
      <c r="R1768" s="52" t="e">
        <f>VLOOKUP(EVID_PASTVY!$H1768,KATEGORIE_ZVIRAT!$B$2:$M$31,11,FALSE)*P1768*10</f>
        <v>#N/A</v>
      </c>
      <c r="S1768" s="52" t="e">
        <f>VLOOKUP(EVID_PASTVY!$H1768,KATEGORIE_ZVIRAT!$B$2:$M$31,12,FALSE)*P1768*10</f>
        <v>#N/A</v>
      </c>
    </row>
    <row r="1769" spans="1:19" x14ac:dyDescent="0.2">
      <c r="A1769" s="32"/>
      <c r="B1769" s="37" t="e">
        <f>VLOOKUP($A1769,EVID_OSEVU!$A$1:$M$4972,2,FALSE)</f>
        <v>#N/A</v>
      </c>
      <c r="C1769" s="37" t="e">
        <f>VLOOKUP($A1769,EVID_OSEVU!$A$1:$M$4972,3,FALSE)</f>
        <v>#N/A</v>
      </c>
      <c r="D1769" s="45" t="e">
        <f>VLOOKUP($A1769,EVID_OSEVU!$A$1:$M$4972,4,FALSE)</f>
        <v>#N/A</v>
      </c>
      <c r="E1769" s="35"/>
      <c r="F1769" s="53"/>
      <c r="G1769" s="32"/>
      <c r="H1769" s="45" t="e">
        <f>VLOOKUP(G1769,Export7[#All],2,FALSE)</f>
        <v>#N/A</v>
      </c>
      <c r="I1769" s="45" t="e">
        <f>VLOOKUP($A1769,EVID_OSEVU!$A$1:$M$4972,10,FALSE)</f>
        <v>#N/A</v>
      </c>
      <c r="J1769" s="58" t="e">
        <f>VLOOKUP($A1769,EVID_OSEVU!$A$1:$M$4972,11,FALSE)</f>
        <v>#N/A</v>
      </c>
      <c r="K1769" s="33"/>
      <c r="L1769" s="45" t="e">
        <f>VLOOKUP(EVID_PASTVY!H1769,KATEGORIE_ZVIRAT!$B$2:$M$31,6,FALSE)*K1769</f>
        <v>#N/A</v>
      </c>
      <c r="M1769" s="33">
        <v>24</v>
      </c>
      <c r="N1769" s="45" t="e">
        <f>VLOOKUP(EVID_PASTVY!$H1769,KATEGORIE_ZVIRAT!$B$2:$M$31,8,FALSE)</f>
        <v>#N/A</v>
      </c>
      <c r="O1769" s="45" t="e">
        <f>VLOOKUP(EVID_PASTVY!$H1769,KATEGORIE_ZVIRAT!$B$2:$M$31,9,FALSE)</f>
        <v>#N/A</v>
      </c>
      <c r="P1769" s="54" t="e">
        <f>VLOOKUP(EVID_PASTVY!$H1769,KATEGORIE_ZVIRAT!$B$2:$M$31,7,FALSE)*L1769/1000*M1769/24*(F1769-E1769+1)/J1769</f>
        <v>#N/A</v>
      </c>
      <c r="Q1769" s="52" t="e">
        <f>VLOOKUP(EVID_PASTVY!$H1769,KATEGORIE_ZVIRAT!$B$2:$M$31,10,FALSE)*P1769*10</f>
        <v>#N/A</v>
      </c>
      <c r="R1769" s="52" t="e">
        <f>VLOOKUP(EVID_PASTVY!$H1769,KATEGORIE_ZVIRAT!$B$2:$M$31,11,FALSE)*P1769*10</f>
        <v>#N/A</v>
      </c>
      <c r="S1769" s="52" t="e">
        <f>VLOOKUP(EVID_PASTVY!$H1769,KATEGORIE_ZVIRAT!$B$2:$M$31,12,FALSE)*P1769*10</f>
        <v>#N/A</v>
      </c>
    </row>
    <row r="1770" spans="1:19" x14ac:dyDescent="0.2">
      <c r="A1770" s="32"/>
      <c r="B1770" s="37" t="e">
        <f>VLOOKUP($A1770,EVID_OSEVU!$A$1:$M$4972,2,FALSE)</f>
        <v>#N/A</v>
      </c>
      <c r="C1770" s="37" t="e">
        <f>VLOOKUP($A1770,EVID_OSEVU!$A$1:$M$4972,3,FALSE)</f>
        <v>#N/A</v>
      </c>
      <c r="D1770" s="45" t="e">
        <f>VLOOKUP($A1770,EVID_OSEVU!$A$1:$M$4972,4,FALSE)</f>
        <v>#N/A</v>
      </c>
      <c r="E1770" s="35"/>
      <c r="F1770" s="53"/>
      <c r="G1770" s="32"/>
      <c r="H1770" s="45" t="e">
        <f>VLOOKUP(G1770,Export7[#All],2,FALSE)</f>
        <v>#N/A</v>
      </c>
      <c r="I1770" s="45" t="e">
        <f>VLOOKUP($A1770,EVID_OSEVU!$A$1:$M$4972,10,FALSE)</f>
        <v>#N/A</v>
      </c>
      <c r="J1770" s="58" t="e">
        <f>VLOOKUP($A1770,EVID_OSEVU!$A$1:$M$4972,11,FALSE)</f>
        <v>#N/A</v>
      </c>
      <c r="K1770" s="33"/>
      <c r="L1770" s="45" t="e">
        <f>VLOOKUP(EVID_PASTVY!H1770,KATEGORIE_ZVIRAT!$B$2:$M$31,6,FALSE)*K1770</f>
        <v>#N/A</v>
      </c>
      <c r="M1770" s="33">
        <v>24</v>
      </c>
      <c r="N1770" s="45" t="e">
        <f>VLOOKUP(EVID_PASTVY!$H1770,KATEGORIE_ZVIRAT!$B$2:$M$31,8,FALSE)</f>
        <v>#N/A</v>
      </c>
      <c r="O1770" s="45" t="e">
        <f>VLOOKUP(EVID_PASTVY!$H1770,KATEGORIE_ZVIRAT!$B$2:$M$31,9,FALSE)</f>
        <v>#N/A</v>
      </c>
      <c r="P1770" s="54" t="e">
        <f>VLOOKUP(EVID_PASTVY!$H1770,KATEGORIE_ZVIRAT!$B$2:$M$31,7,FALSE)*L1770/1000*M1770/24*(F1770-E1770+1)/J1770</f>
        <v>#N/A</v>
      </c>
      <c r="Q1770" s="52" t="e">
        <f>VLOOKUP(EVID_PASTVY!$H1770,KATEGORIE_ZVIRAT!$B$2:$M$31,10,FALSE)*P1770*10</f>
        <v>#N/A</v>
      </c>
      <c r="R1770" s="52" t="e">
        <f>VLOOKUP(EVID_PASTVY!$H1770,KATEGORIE_ZVIRAT!$B$2:$M$31,11,FALSE)*P1770*10</f>
        <v>#N/A</v>
      </c>
      <c r="S1770" s="52" t="e">
        <f>VLOOKUP(EVID_PASTVY!$H1770,KATEGORIE_ZVIRAT!$B$2:$M$31,12,FALSE)*P1770*10</f>
        <v>#N/A</v>
      </c>
    </row>
    <row r="1771" spans="1:19" x14ac:dyDescent="0.2">
      <c r="A1771" s="32"/>
      <c r="B1771" s="37" t="e">
        <f>VLOOKUP($A1771,EVID_OSEVU!$A$1:$M$4972,2,FALSE)</f>
        <v>#N/A</v>
      </c>
      <c r="C1771" s="37" t="e">
        <f>VLOOKUP($A1771,EVID_OSEVU!$A$1:$M$4972,3,FALSE)</f>
        <v>#N/A</v>
      </c>
      <c r="D1771" s="45" t="e">
        <f>VLOOKUP($A1771,EVID_OSEVU!$A$1:$M$4972,4,FALSE)</f>
        <v>#N/A</v>
      </c>
      <c r="E1771" s="35"/>
      <c r="F1771" s="53"/>
      <c r="G1771" s="32"/>
      <c r="H1771" s="45" t="e">
        <f>VLOOKUP(G1771,Export7[#All],2,FALSE)</f>
        <v>#N/A</v>
      </c>
      <c r="I1771" s="45" t="e">
        <f>VLOOKUP($A1771,EVID_OSEVU!$A$1:$M$4972,10,FALSE)</f>
        <v>#N/A</v>
      </c>
      <c r="J1771" s="58" t="e">
        <f>VLOOKUP($A1771,EVID_OSEVU!$A$1:$M$4972,11,FALSE)</f>
        <v>#N/A</v>
      </c>
      <c r="K1771" s="33"/>
      <c r="L1771" s="45" t="e">
        <f>VLOOKUP(EVID_PASTVY!H1771,KATEGORIE_ZVIRAT!$B$2:$M$31,6,FALSE)*K1771</f>
        <v>#N/A</v>
      </c>
      <c r="M1771" s="33">
        <v>24</v>
      </c>
      <c r="N1771" s="45" t="e">
        <f>VLOOKUP(EVID_PASTVY!$H1771,KATEGORIE_ZVIRAT!$B$2:$M$31,8,FALSE)</f>
        <v>#N/A</v>
      </c>
      <c r="O1771" s="45" t="e">
        <f>VLOOKUP(EVID_PASTVY!$H1771,KATEGORIE_ZVIRAT!$B$2:$M$31,9,FALSE)</f>
        <v>#N/A</v>
      </c>
      <c r="P1771" s="54" t="e">
        <f>VLOOKUP(EVID_PASTVY!$H1771,KATEGORIE_ZVIRAT!$B$2:$M$31,7,FALSE)*L1771/1000*M1771/24*(F1771-E1771+1)/J1771</f>
        <v>#N/A</v>
      </c>
      <c r="Q1771" s="52" t="e">
        <f>VLOOKUP(EVID_PASTVY!$H1771,KATEGORIE_ZVIRAT!$B$2:$M$31,10,FALSE)*P1771*10</f>
        <v>#N/A</v>
      </c>
      <c r="R1771" s="52" t="e">
        <f>VLOOKUP(EVID_PASTVY!$H1771,KATEGORIE_ZVIRAT!$B$2:$M$31,11,FALSE)*P1771*10</f>
        <v>#N/A</v>
      </c>
      <c r="S1771" s="52" t="e">
        <f>VLOOKUP(EVID_PASTVY!$H1771,KATEGORIE_ZVIRAT!$B$2:$M$31,12,FALSE)*P1771*10</f>
        <v>#N/A</v>
      </c>
    </row>
    <row r="1772" spans="1:19" x14ac:dyDescent="0.2">
      <c r="A1772" s="32"/>
      <c r="B1772" s="37" t="e">
        <f>VLOOKUP($A1772,EVID_OSEVU!$A$1:$M$4972,2,FALSE)</f>
        <v>#N/A</v>
      </c>
      <c r="C1772" s="37" t="e">
        <f>VLOOKUP($A1772,EVID_OSEVU!$A$1:$M$4972,3,FALSE)</f>
        <v>#N/A</v>
      </c>
      <c r="D1772" s="45" t="e">
        <f>VLOOKUP($A1772,EVID_OSEVU!$A$1:$M$4972,4,FALSE)</f>
        <v>#N/A</v>
      </c>
      <c r="E1772" s="35"/>
      <c r="F1772" s="53"/>
      <c r="G1772" s="32"/>
      <c r="H1772" s="45" t="e">
        <f>VLOOKUP(G1772,Export7[#All],2,FALSE)</f>
        <v>#N/A</v>
      </c>
      <c r="I1772" s="45" t="e">
        <f>VLOOKUP($A1772,EVID_OSEVU!$A$1:$M$4972,10,FALSE)</f>
        <v>#N/A</v>
      </c>
      <c r="J1772" s="58" t="e">
        <f>VLOOKUP($A1772,EVID_OSEVU!$A$1:$M$4972,11,FALSE)</f>
        <v>#N/A</v>
      </c>
      <c r="K1772" s="33"/>
      <c r="L1772" s="45" t="e">
        <f>VLOOKUP(EVID_PASTVY!H1772,KATEGORIE_ZVIRAT!$B$2:$M$31,6,FALSE)*K1772</f>
        <v>#N/A</v>
      </c>
      <c r="M1772" s="33">
        <v>24</v>
      </c>
      <c r="N1772" s="45" t="e">
        <f>VLOOKUP(EVID_PASTVY!$H1772,KATEGORIE_ZVIRAT!$B$2:$M$31,8,FALSE)</f>
        <v>#N/A</v>
      </c>
      <c r="O1772" s="45" t="e">
        <f>VLOOKUP(EVID_PASTVY!$H1772,KATEGORIE_ZVIRAT!$B$2:$M$31,9,FALSE)</f>
        <v>#N/A</v>
      </c>
      <c r="P1772" s="54" t="e">
        <f>VLOOKUP(EVID_PASTVY!$H1772,KATEGORIE_ZVIRAT!$B$2:$M$31,7,FALSE)*L1772/1000*M1772/24*(F1772-E1772+1)/J1772</f>
        <v>#N/A</v>
      </c>
      <c r="Q1772" s="52" t="e">
        <f>VLOOKUP(EVID_PASTVY!$H1772,KATEGORIE_ZVIRAT!$B$2:$M$31,10,FALSE)*P1772*10</f>
        <v>#N/A</v>
      </c>
      <c r="R1772" s="52" t="e">
        <f>VLOOKUP(EVID_PASTVY!$H1772,KATEGORIE_ZVIRAT!$B$2:$M$31,11,FALSE)*P1772*10</f>
        <v>#N/A</v>
      </c>
      <c r="S1772" s="52" t="e">
        <f>VLOOKUP(EVID_PASTVY!$H1772,KATEGORIE_ZVIRAT!$B$2:$M$31,12,FALSE)*P1772*10</f>
        <v>#N/A</v>
      </c>
    </row>
    <row r="1773" spans="1:19" x14ac:dyDescent="0.2">
      <c r="A1773" s="32"/>
      <c r="B1773" s="37" t="e">
        <f>VLOOKUP($A1773,EVID_OSEVU!$A$1:$M$4972,2,FALSE)</f>
        <v>#N/A</v>
      </c>
      <c r="C1773" s="37" t="e">
        <f>VLOOKUP($A1773,EVID_OSEVU!$A$1:$M$4972,3,FALSE)</f>
        <v>#N/A</v>
      </c>
      <c r="D1773" s="45" t="e">
        <f>VLOOKUP($A1773,EVID_OSEVU!$A$1:$M$4972,4,FALSE)</f>
        <v>#N/A</v>
      </c>
      <c r="E1773" s="35"/>
      <c r="F1773" s="53"/>
      <c r="G1773" s="32"/>
      <c r="H1773" s="45" t="e">
        <f>VLOOKUP(G1773,Export7[#All],2,FALSE)</f>
        <v>#N/A</v>
      </c>
      <c r="I1773" s="45" t="e">
        <f>VLOOKUP($A1773,EVID_OSEVU!$A$1:$M$4972,10,FALSE)</f>
        <v>#N/A</v>
      </c>
      <c r="J1773" s="58" t="e">
        <f>VLOOKUP($A1773,EVID_OSEVU!$A$1:$M$4972,11,FALSE)</f>
        <v>#N/A</v>
      </c>
      <c r="K1773" s="33"/>
      <c r="L1773" s="45" t="e">
        <f>VLOOKUP(EVID_PASTVY!H1773,KATEGORIE_ZVIRAT!$B$2:$M$31,6,FALSE)*K1773</f>
        <v>#N/A</v>
      </c>
      <c r="M1773" s="33">
        <v>24</v>
      </c>
      <c r="N1773" s="45" t="e">
        <f>VLOOKUP(EVID_PASTVY!$H1773,KATEGORIE_ZVIRAT!$B$2:$M$31,8,FALSE)</f>
        <v>#N/A</v>
      </c>
      <c r="O1773" s="45" t="e">
        <f>VLOOKUP(EVID_PASTVY!$H1773,KATEGORIE_ZVIRAT!$B$2:$M$31,9,FALSE)</f>
        <v>#N/A</v>
      </c>
      <c r="P1773" s="54" t="e">
        <f>VLOOKUP(EVID_PASTVY!$H1773,KATEGORIE_ZVIRAT!$B$2:$M$31,7,FALSE)*L1773/1000*M1773/24*(F1773-E1773+1)/J1773</f>
        <v>#N/A</v>
      </c>
      <c r="Q1773" s="52" t="e">
        <f>VLOOKUP(EVID_PASTVY!$H1773,KATEGORIE_ZVIRAT!$B$2:$M$31,10,FALSE)*P1773*10</f>
        <v>#N/A</v>
      </c>
      <c r="R1773" s="52" t="e">
        <f>VLOOKUP(EVID_PASTVY!$H1773,KATEGORIE_ZVIRAT!$B$2:$M$31,11,FALSE)*P1773*10</f>
        <v>#N/A</v>
      </c>
      <c r="S1773" s="52" t="e">
        <f>VLOOKUP(EVID_PASTVY!$H1773,KATEGORIE_ZVIRAT!$B$2:$M$31,12,FALSE)*P1773*10</f>
        <v>#N/A</v>
      </c>
    </row>
    <row r="1774" spans="1:19" x14ac:dyDescent="0.2">
      <c r="A1774" s="32"/>
      <c r="B1774" s="37" t="e">
        <f>VLOOKUP($A1774,EVID_OSEVU!$A$1:$M$4972,2,FALSE)</f>
        <v>#N/A</v>
      </c>
      <c r="C1774" s="37" t="e">
        <f>VLOOKUP($A1774,EVID_OSEVU!$A$1:$M$4972,3,FALSE)</f>
        <v>#N/A</v>
      </c>
      <c r="D1774" s="45" t="e">
        <f>VLOOKUP($A1774,EVID_OSEVU!$A$1:$M$4972,4,FALSE)</f>
        <v>#N/A</v>
      </c>
      <c r="E1774" s="35"/>
      <c r="F1774" s="53"/>
      <c r="G1774" s="32"/>
      <c r="H1774" s="45" t="e">
        <f>VLOOKUP(G1774,Export7[#All],2,FALSE)</f>
        <v>#N/A</v>
      </c>
      <c r="I1774" s="45" t="e">
        <f>VLOOKUP($A1774,EVID_OSEVU!$A$1:$M$4972,10,FALSE)</f>
        <v>#N/A</v>
      </c>
      <c r="J1774" s="58" t="e">
        <f>VLOOKUP($A1774,EVID_OSEVU!$A$1:$M$4972,11,FALSE)</f>
        <v>#N/A</v>
      </c>
      <c r="K1774" s="33"/>
      <c r="L1774" s="45" t="e">
        <f>VLOOKUP(EVID_PASTVY!H1774,KATEGORIE_ZVIRAT!$B$2:$M$31,6,FALSE)*K1774</f>
        <v>#N/A</v>
      </c>
      <c r="M1774" s="33">
        <v>24</v>
      </c>
      <c r="N1774" s="45" t="e">
        <f>VLOOKUP(EVID_PASTVY!$H1774,KATEGORIE_ZVIRAT!$B$2:$M$31,8,FALSE)</f>
        <v>#N/A</v>
      </c>
      <c r="O1774" s="45" t="e">
        <f>VLOOKUP(EVID_PASTVY!$H1774,KATEGORIE_ZVIRAT!$B$2:$M$31,9,FALSE)</f>
        <v>#N/A</v>
      </c>
      <c r="P1774" s="54" t="e">
        <f>VLOOKUP(EVID_PASTVY!$H1774,KATEGORIE_ZVIRAT!$B$2:$M$31,7,FALSE)*L1774/1000*M1774/24*(F1774-E1774+1)/J1774</f>
        <v>#N/A</v>
      </c>
      <c r="Q1774" s="52" t="e">
        <f>VLOOKUP(EVID_PASTVY!$H1774,KATEGORIE_ZVIRAT!$B$2:$M$31,10,FALSE)*P1774*10</f>
        <v>#N/A</v>
      </c>
      <c r="R1774" s="52" t="e">
        <f>VLOOKUP(EVID_PASTVY!$H1774,KATEGORIE_ZVIRAT!$B$2:$M$31,11,FALSE)*P1774*10</f>
        <v>#N/A</v>
      </c>
      <c r="S1774" s="52" t="e">
        <f>VLOOKUP(EVID_PASTVY!$H1774,KATEGORIE_ZVIRAT!$B$2:$M$31,12,FALSE)*P1774*10</f>
        <v>#N/A</v>
      </c>
    </row>
    <row r="1775" spans="1:19" x14ac:dyDescent="0.2">
      <c r="A1775" s="32"/>
      <c r="B1775" s="37" t="e">
        <f>VLOOKUP($A1775,EVID_OSEVU!$A$1:$M$4972,2,FALSE)</f>
        <v>#N/A</v>
      </c>
      <c r="C1775" s="37" t="e">
        <f>VLOOKUP($A1775,EVID_OSEVU!$A$1:$M$4972,3,FALSE)</f>
        <v>#N/A</v>
      </c>
      <c r="D1775" s="45" t="e">
        <f>VLOOKUP($A1775,EVID_OSEVU!$A$1:$M$4972,4,FALSE)</f>
        <v>#N/A</v>
      </c>
      <c r="E1775" s="35"/>
      <c r="F1775" s="53"/>
      <c r="G1775" s="32"/>
      <c r="H1775" s="45" t="e">
        <f>VLOOKUP(G1775,Export7[#All],2,FALSE)</f>
        <v>#N/A</v>
      </c>
      <c r="I1775" s="45" t="e">
        <f>VLOOKUP($A1775,EVID_OSEVU!$A$1:$M$4972,10,FALSE)</f>
        <v>#N/A</v>
      </c>
      <c r="J1775" s="58" t="e">
        <f>VLOOKUP($A1775,EVID_OSEVU!$A$1:$M$4972,11,FALSE)</f>
        <v>#N/A</v>
      </c>
      <c r="K1775" s="33"/>
      <c r="L1775" s="45" t="e">
        <f>VLOOKUP(EVID_PASTVY!H1775,KATEGORIE_ZVIRAT!$B$2:$M$31,6,FALSE)*K1775</f>
        <v>#N/A</v>
      </c>
      <c r="M1775" s="33">
        <v>24</v>
      </c>
      <c r="N1775" s="45" t="e">
        <f>VLOOKUP(EVID_PASTVY!$H1775,KATEGORIE_ZVIRAT!$B$2:$M$31,8,FALSE)</f>
        <v>#N/A</v>
      </c>
      <c r="O1775" s="45" t="e">
        <f>VLOOKUP(EVID_PASTVY!$H1775,KATEGORIE_ZVIRAT!$B$2:$M$31,9,FALSE)</f>
        <v>#N/A</v>
      </c>
      <c r="P1775" s="54" t="e">
        <f>VLOOKUP(EVID_PASTVY!$H1775,KATEGORIE_ZVIRAT!$B$2:$M$31,7,FALSE)*L1775/1000*M1775/24*(F1775-E1775+1)/J1775</f>
        <v>#N/A</v>
      </c>
      <c r="Q1775" s="52" t="e">
        <f>VLOOKUP(EVID_PASTVY!$H1775,KATEGORIE_ZVIRAT!$B$2:$M$31,10,FALSE)*P1775*10</f>
        <v>#N/A</v>
      </c>
      <c r="R1775" s="52" t="e">
        <f>VLOOKUP(EVID_PASTVY!$H1775,KATEGORIE_ZVIRAT!$B$2:$M$31,11,FALSE)*P1775*10</f>
        <v>#N/A</v>
      </c>
      <c r="S1775" s="52" t="e">
        <f>VLOOKUP(EVID_PASTVY!$H1775,KATEGORIE_ZVIRAT!$B$2:$M$31,12,FALSE)*P1775*10</f>
        <v>#N/A</v>
      </c>
    </row>
    <row r="1776" spans="1:19" x14ac:dyDescent="0.2">
      <c r="A1776" s="32"/>
      <c r="B1776" s="37" t="e">
        <f>VLOOKUP($A1776,EVID_OSEVU!$A$1:$M$4972,2,FALSE)</f>
        <v>#N/A</v>
      </c>
      <c r="C1776" s="37" t="e">
        <f>VLOOKUP($A1776,EVID_OSEVU!$A$1:$M$4972,3,FALSE)</f>
        <v>#N/A</v>
      </c>
      <c r="D1776" s="45" t="e">
        <f>VLOOKUP($A1776,EVID_OSEVU!$A$1:$M$4972,4,FALSE)</f>
        <v>#N/A</v>
      </c>
      <c r="E1776" s="35"/>
      <c r="F1776" s="53"/>
      <c r="G1776" s="32"/>
      <c r="H1776" s="45" t="e">
        <f>VLOOKUP(G1776,Export7[#All],2,FALSE)</f>
        <v>#N/A</v>
      </c>
      <c r="I1776" s="45" t="e">
        <f>VLOOKUP($A1776,EVID_OSEVU!$A$1:$M$4972,10,FALSE)</f>
        <v>#N/A</v>
      </c>
      <c r="J1776" s="58" t="e">
        <f>VLOOKUP($A1776,EVID_OSEVU!$A$1:$M$4972,11,FALSE)</f>
        <v>#N/A</v>
      </c>
      <c r="K1776" s="33"/>
      <c r="L1776" s="45" t="e">
        <f>VLOOKUP(EVID_PASTVY!H1776,KATEGORIE_ZVIRAT!$B$2:$M$31,6,FALSE)*K1776</f>
        <v>#N/A</v>
      </c>
      <c r="M1776" s="33">
        <v>24</v>
      </c>
      <c r="N1776" s="45" t="e">
        <f>VLOOKUP(EVID_PASTVY!$H1776,KATEGORIE_ZVIRAT!$B$2:$M$31,8,FALSE)</f>
        <v>#N/A</v>
      </c>
      <c r="O1776" s="45" t="e">
        <f>VLOOKUP(EVID_PASTVY!$H1776,KATEGORIE_ZVIRAT!$B$2:$M$31,9,FALSE)</f>
        <v>#N/A</v>
      </c>
      <c r="P1776" s="54" t="e">
        <f>VLOOKUP(EVID_PASTVY!$H1776,KATEGORIE_ZVIRAT!$B$2:$M$31,7,FALSE)*L1776/1000*M1776/24*(F1776-E1776+1)/J1776</f>
        <v>#N/A</v>
      </c>
      <c r="Q1776" s="52" t="e">
        <f>VLOOKUP(EVID_PASTVY!$H1776,KATEGORIE_ZVIRAT!$B$2:$M$31,10,FALSE)*P1776*10</f>
        <v>#N/A</v>
      </c>
      <c r="R1776" s="52" t="e">
        <f>VLOOKUP(EVID_PASTVY!$H1776,KATEGORIE_ZVIRAT!$B$2:$M$31,11,FALSE)*P1776*10</f>
        <v>#N/A</v>
      </c>
      <c r="S1776" s="52" t="e">
        <f>VLOOKUP(EVID_PASTVY!$H1776,KATEGORIE_ZVIRAT!$B$2:$M$31,12,FALSE)*P1776*10</f>
        <v>#N/A</v>
      </c>
    </row>
    <row r="1777" spans="1:19" x14ac:dyDescent="0.2">
      <c r="A1777" s="32"/>
      <c r="B1777" s="37" t="e">
        <f>VLOOKUP($A1777,EVID_OSEVU!$A$1:$M$4972,2,FALSE)</f>
        <v>#N/A</v>
      </c>
      <c r="C1777" s="37" t="e">
        <f>VLOOKUP($A1777,EVID_OSEVU!$A$1:$M$4972,3,FALSE)</f>
        <v>#N/A</v>
      </c>
      <c r="D1777" s="45" t="e">
        <f>VLOOKUP($A1777,EVID_OSEVU!$A$1:$M$4972,4,FALSE)</f>
        <v>#N/A</v>
      </c>
      <c r="E1777" s="35"/>
      <c r="F1777" s="53"/>
      <c r="G1777" s="32"/>
      <c r="H1777" s="45" t="e">
        <f>VLOOKUP(G1777,Export7[#All],2,FALSE)</f>
        <v>#N/A</v>
      </c>
      <c r="I1777" s="45" t="e">
        <f>VLOOKUP($A1777,EVID_OSEVU!$A$1:$M$4972,10,FALSE)</f>
        <v>#N/A</v>
      </c>
      <c r="J1777" s="58" t="e">
        <f>VLOOKUP($A1777,EVID_OSEVU!$A$1:$M$4972,11,FALSE)</f>
        <v>#N/A</v>
      </c>
      <c r="K1777" s="33"/>
      <c r="L1777" s="45" t="e">
        <f>VLOOKUP(EVID_PASTVY!H1777,KATEGORIE_ZVIRAT!$B$2:$M$31,6,FALSE)*K1777</f>
        <v>#N/A</v>
      </c>
      <c r="M1777" s="33">
        <v>24</v>
      </c>
      <c r="N1777" s="45" t="e">
        <f>VLOOKUP(EVID_PASTVY!$H1777,KATEGORIE_ZVIRAT!$B$2:$M$31,8,FALSE)</f>
        <v>#N/A</v>
      </c>
      <c r="O1777" s="45" t="e">
        <f>VLOOKUP(EVID_PASTVY!$H1777,KATEGORIE_ZVIRAT!$B$2:$M$31,9,FALSE)</f>
        <v>#N/A</v>
      </c>
      <c r="P1777" s="54" t="e">
        <f>VLOOKUP(EVID_PASTVY!$H1777,KATEGORIE_ZVIRAT!$B$2:$M$31,7,FALSE)*L1777/1000*M1777/24*(F1777-E1777+1)/J1777</f>
        <v>#N/A</v>
      </c>
      <c r="Q1777" s="52" t="e">
        <f>VLOOKUP(EVID_PASTVY!$H1777,KATEGORIE_ZVIRAT!$B$2:$M$31,10,FALSE)*P1777*10</f>
        <v>#N/A</v>
      </c>
      <c r="R1777" s="52" t="e">
        <f>VLOOKUP(EVID_PASTVY!$H1777,KATEGORIE_ZVIRAT!$B$2:$M$31,11,FALSE)*P1777*10</f>
        <v>#N/A</v>
      </c>
      <c r="S1777" s="52" t="e">
        <f>VLOOKUP(EVID_PASTVY!$H1777,KATEGORIE_ZVIRAT!$B$2:$M$31,12,FALSE)*P1777*10</f>
        <v>#N/A</v>
      </c>
    </row>
    <row r="1778" spans="1:19" x14ac:dyDescent="0.2">
      <c r="A1778" s="32"/>
      <c r="B1778" s="37" t="e">
        <f>VLOOKUP($A1778,EVID_OSEVU!$A$1:$M$4972,2,FALSE)</f>
        <v>#N/A</v>
      </c>
      <c r="C1778" s="37" t="e">
        <f>VLOOKUP($A1778,EVID_OSEVU!$A$1:$M$4972,3,FALSE)</f>
        <v>#N/A</v>
      </c>
      <c r="D1778" s="45" t="e">
        <f>VLOOKUP($A1778,EVID_OSEVU!$A$1:$M$4972,4,FALSE)</f>
        <v>#N/A</v>
      </c>
      <c r="E1778" s="35"/>
      <c r="F1778" s="53"/>
      <c r="G1778" s="32"/>
      <c r="H1778" s="45" t="e">
        <f>VLOOKUP(G1778,Export7[#All],2,FALSE)</f>
        <v>#N/A</v>
      </c>
      <c r="I1778" s="45" t="e">
        <f>VLOOKUP($A1778,EVID_OSEVU!$A$1:$M$4972,10,FALSE)</f>
        <v>#N/A</v>
      </c>
      <c r="J1778" s="58" t="e">
        <f>VLOOKUP($A1778,EVID_OSEVU!$A$1:$M$4972,11,FALSE)</f>
        <v>#N/A</v>
      </c>
      <c r="K1778" s="33"/>
      <c r="L1778" s="45" t="e">
        <f>VLOOKUP(EVID_PASTVY!H1778,KATEGORIE_ZVIRAT!$B$2:$M$31,6,FALSE)*K1778</f>
        <v>#N/A</v>
      </c>
      <c r="M1778" s="33">
        <v>24</v>
      </c>
      <c r="N1778" s="45" t="e">
        <f>VLOOKUP(EVID_PASTVY!$H1778,KATEGORIE_ZVIRAT!$B$2:$M$31,8,FALSE)</f>
        <v>#N/A</v>
      </c>
      <c r="O1778" s="45" t="e">
        <f>VLOOKUP(EVID_PASTVY!$H1778,KATEGORIE_ZVIRAT!$B$2:$M$31,9,FALSE)</f>
        <v>#N/A</v>
      </c>
      <c r="P1778" s="54" t="e">
        <f>VLOOKUP(EVID_PASTVY!$H1778,KATEGORIE_ZVIRAT!$B$2:$M$31,7,FALSE)*L1778/1000*M1778/24*(F1778-E1778+1)/J1778</f>
        <v>#N/A</v>
      </c>
      <c r="Q1778" s="52" t="e">
        <f>VLOOKUP(EVID_PASTVY!$H1778,KATEGORIE_ZVIRAT!$B$2:$M$31,10,FALSE)*P1778*10</f>
        <v>#N/A</v>
      </c>
      <c r="R1778" s="52" t="e">
        <f>VLOOKUP(EVID_PASTVY!$H1778,KATEGORIE_ZVIRAT!$B$2:$M$31,11,FALSE)*P1778*10</f>
        <v>#N/A</v>
      </c>
      <c r="S1778" s="52" t="e">
        <f>VLOOKUP(EVID_PASTVY!$H1778,KATEGORIE_ZVIRAT!$B$2:$M$31,12,FALSE)*P1778*10</f>
        <v>#N/A</v>
      </c>
    </row>
    <row r="1779" spans="1:19" x14ac:dyDescent="0.2">
      <c r="A1779" s="32"/>
      <c r="B1779" s="37" t="e">
        <f>VLOOKUP($A1779,EVID_OSEVU!$A$1:$M$4972,2,FALSE)</f>
        <v>#N/A</v>
      </c>
      <c r="C1779" s="37" t="e">
        <f>VLOOKUP($A1779,EVID_OSEVU!$A$1:$M$4972,3,FALSE)</f>
        <v>#N/A</v>
      </c>
      <c r="D1779" s="45" t="e">
        <f>VLOOKUP($A1779,EVID_OSEVU!$A$1:$M$4972,4,FALSE)</f>
        <v>#N/A</v>
      </c>
      <c r="E1779" s="35"/>
      <c r="F1779" s="53"/>
      <c r="G1779" s="32"/>
      <c r="H1779" s="45" t="e">
        <f>VLOOKUP(G1779,Export7[#All],2,FALSE)</f>
        <v>#N/A</v>
      </c>
      <c r="I1779" s="45" t="e">
        <f>VLOOKUP($A1779,EVID_OSEVU!$A$1:$M$4972,10,FALSE)</f>
        <v>#N/A</v>
      </c>
      <c r="J1779" s="58" t="e">
        <f>VLOOKUP($A1779,EVID_OSEVU!$A$1:$M$4972,11,FALSE)</f>
        <v>#N/A</v>
      </c>
      <c r="K1779" s="33"/>
      <c r="L1779" s="45" t="e">
        <f>VLOOKUP(EVID_PASTVY!H1779,KATEGORIE_ZVIRAT!$B$2:$M$31,6,FALSE)*K1779</f>
        <v>#N/A</v>
      </c>
      <c r="M1779" s="33">
        <v>24</v>
      </c>
      <c r="N1779" s="45" t="e">
        <f>VLOOKUP(EVID_PASTVY!$H1779,KATEGORIE_ZVIRAT!$B$2:$M$31,8,FALSE)</f>
        <v>#N/A</v>
      </c>
      <c r="O1779" s="45" t="e">
        <f>VLOOKUP(EVID_PASTVY!$H1779,KATEGORIE_ZVIRAT!$B$2:$M$31,9,FALSE)</f>
        <v>#N/A</v>
      </c>
      <c r="P1779" s="54" t="e">
        <f>VLOOKUP(EVID_PASTVY!$H1779,KATEGORIE_ZVIRAT!$B$2:$M$31,7,FALSE)*L1779/1000*M1779/24*(F1779-E1779+1)/J1779</f>
        <v>#N/A</v>
      </c>
      <c r="Q1779" s="52" t="e">
        <f>VLOOKUP(EVID_PASTVY!$H1779,KATEGORIE_ZVIRAT!$B$2:$M$31,10,FALSE)*P1779*10</f>
        <v>#N/A</v>
      </c>
      <c r="R1779" s="52" t="e">
        <f>VLOOKUP(EVID_PASTVY!$H1779,KATEGORIE_ZVIRAT!$B$2:$M$31,11,FALSE)*P1779*10</f>
        <v>#N/A</v>
      </c>
      <c r="S1779" s="52" t="e">
        <f>VLOOKUP(EVID_PASTVY!$H1779,KATEGORIE_ZVIRAT!$B$2:$M$31,12,FALSE)*P1779*10</f>
        <v>#N/A</v>
      </c>
    </row>
    <row r="1780" spans="1:19" x14ac:dyDescent="0.2">
      <c r="A1780" s="32"/>
      <c r="B1780" s="37" t="e">
        <f>VLOOKUP($A1780,EVID_OSEVU!$A$1:$M$4972,2,FALSE)</f>
        <v>#N/A</v>
      </c>
      <c r="C1780" s="37" t="e">
        <f>VLOOKUP($A1780,EVID_OSEVU!$A$1:$M$4972,3,FALSE)</f>
        <v>#N/A</v>
      </c>
      <c r="D1780" s="45" t="e">
        <f>VLOOKUP($A1780,EVID_OSEVU!$A$1:$M$4972,4,FALSE)</f>
        <v>#N/A</v>
      </c>
      <c r="E1780" s="35"/>
      <c r="F1780" s="53"/>
      <c r="G1780" s="32"/>
      <c r="H1780" s="45" t="e">
        <f>VLOOKUP(G1780,Export7[#All],2,FALSE)</f>
        <v>#N/A</v>
      </c>
      <c r="I1780" s="45" t="e">
        <f>VLOOKUP($A1780,EVID_OSEVU!$A$1:$M$4972,10,FALSE)</f>
        <v>#N/A</v>
      </c>
      <c r="J1780" s="58" t="e">
        <f>VLOOKUP($A1780,EVID_OSEVU!$A$1:$M$4972,11,FALSE)</f>
        <v>#N/A</v>
      </c>
      <c r="K1780" s="33"/>
      <c r="L1780" s="45" t="e">
        <f>VLOOKUP(EVID_PASTVY!H1780,KATEGORIE_ZVIRAT!$B$2:$M$31,6,FALSE)*K1780</f>
        <v>#N/A</v>
      </c>
      <c r="M1780" s="33">
        <v>24</v>
      </c>
      <c r="N1780" s="45" t="e">
        <f>VLOOKUP(EVID_PASTVY!$H1780,KATEGORIE_ZVIRAT!$B$2:$M$31,8,FALSE)</f>
        <v>#N/A</v>
      </c>
      <c r="O1780" s="45" t="e">
        <f>VLOOKUP(EVID_PASTVY!$H1780,KATEGORIE_ZVIRAT!$B$2:$M$31,9,FALSE)</f>
        <v>#N/A</v>
      </c>
      <c r="P1780" s="54" t="e">
        <f>VLOOKUP(EVID_PASTVY!$H1780,KATEGORIE_ZVIRAT!$B$2:$M$31,7,FALSE)*L1780/1000*M1780/24*(F1780-E1780+1)/J1780</f>
        <v>#N/A</v>
      </c>
      <c r="Q1780" s="52" t="e">
        <f>VLOOKUP(EVID_PASTVY!$H1780,KATEGORIE_ZVIRAT!$B$2:$M$31,10,FALSE)*P1780*10</f>
        <v>#N/A</v>
      </c>
      <c r="R1780" s="52" t="e">
        <f>VLOOKUP(EVID_PASTVY!$H1780,KATEGORIE_ZVIRAT!$B$2:$M$31,11,FALSE)*P1780*10</f>
        <v>#N/A</v>
      </c>
      <c r="S1780" s="52" t="e">
        <f>VLOOKUP(EVID_PASTVY!$H1780,KATEGORIE_ZVIRAT!$B$2:$M$31,12,FALSE)*P1780*10</f>
        <v>#N/A</v>
      </c>
    </row>
    <row r="1781" spans="1:19" x14ac:dyDescent="0.2">
      <c r="A1781" s="32"/>
      <c r="B1781" s="37" t="e">
        <f>VLOOKUP($A1781,EVID_OSEVU!$A$1:$M$4972,2,FALSE)</f>
        <v>#N/A</v>
      </c>
      <c r="C1781" s="37" t="e">
        <f>VLOOKUP($A1781,EVID_OSEVU!$A$1:$M$4972,3,FALSE)</f>
        <v>#N/A</v>
      </c>
      <c r="D1781" s="45" t="e">
        <f>VLOOKUP($A1781,EVID_OSEVU!$A$1:$M$4972,4,FALSE)</f>
        <v>#N/A</v>
      </c>
      <c r="E1781" s="35"/>
      <c r="F1781" s="53"/>
      <c r="G1781" s="32"/>
      <c r="H1781" s="45" t="e">
        <f>VLOOKUP(G1781,Export7[#All],2,FALSE)</f>
        <v>#N/A</v>
      </c>
      <c r="I1781" s="45" t="e">
        <f>VLOOKUP($A1781,EVID_OSEVU!$A$1:$M$4972,10,FALSE)</f>
        <v>#N/A</v>
      </c>
      <c r="J1781" s="58" t="e">
        <f>VLOOKUP($A1781,EVID_OSEVU!$A$1:$M$4972,11,FALSE)</f>
        <v>#N/A</v>
      </c>
      <c r="K1781" s="33"/>
      <c r="L1781" s="45" t="e">
        <f>VLOOKUP(EVID_PASTVY!H1781,KATEGORIE_ZVIRAT!$B$2:$M$31,6,FALSE)*K1781</f>
        <v>#N/A</v>
      </c>
      <c r="M1781" s="33">
        <v>24</v>
      </c>
      <c r="N1781" s="45" t="e">
        <f>VLOOKUP(EVID_PASTVY!$H1781,KATEGORIE_ZVIRAT!$B$2:$M$31,8,FALSE)</f>
        <v>#N/A</v>
      </c>
      <c r="O1781" s="45" t="e">
        <f>VLOOKUP(EVID_PASTVY!$H1781,KATEGORIE_ZVIRAT!$B$2:$M$31,9,FALSE)</f>
        <v>#N/A</v>
      </c>
      <c r="P1781" s="54" t="e">
        <f>VLOOKUP(EVID_PASTVY!$H1781,KATEGORIE_ZVIRAT!$B$2:$M$31,7,FALSE)*L1781/1000*M1781/24*(F1781-E1781+1)/J1781</f>
        <v>#N/A</v>
      </c>
      <c r="Q1781" s="52" t="e">
        <f>VLOOKUP(EVID_PASTVY!$H1781,KATEGORIE_ZVIRAT!$B$2:$M$31,10,FALSE)*P1781*10</f>
        <v>#N/A</v>
      </c>
      <c r="R1781" s="52" t="e">
        <f>VLOOKUP(EVID_PASTVY!$H1781,KATEGORIE_ZVIRAT!$B$2:$M$31,11,FALSE)*P1781*10</f>
        <v>#N/A</v>
      </c>
      <c r="S1781" s="52" t="e">
        <f>VLOOKUP(EVID_PASTVY!$H1781,KATEGORIE_ZVIRAT!$B$2:$M$31,12,FALSE)*P1781*10</f>
        <v>#N/A</v>
      </c>
    </row>
    <row r="1782" spans="1:19" x14ac:dyDescent="0.2">
      <c r="A1782" s="32"/>
      <c r="B1782" s="37" t="e">
        <f>VLOOKUP($A1782,EVID_OSEVU!$A$1:$M$4972,2,FALSE)</f>
        <v>#N/A</v>
      </c>
      <c r="C1782" s="37" t="e">
        <f>VLOOKUP($A1782,EVID_OSEVU!$A$1:$M$4972,3,FALSE)</f>
        <v>#N/A</v>
      </c>
      <c r="D1782" s="45" t="e">
        <f>VLOOKUP($A1782,EVID_OSEVU!$A$1:$M$4972,4,FALSE)</f>
        <v>#N/A</v>
      </c>
      <c r="E1782" s="35"/>
      <c r="F1782" s="53"/>
      <c r="G1782" s="32"/>
      <c r="H1782" s="45" t="e">
        <f>VLOOKUP(G1782,Export7[#All],2,FALSE)</f>
        <v>#N/A</v>
      </c>
      <c r="I1782" s="45" t="e">
        <f>VLOOKUP($A1782,EVID_OSEVU!$A$1:$M$4972,10,FALSE)</f>
        <v>#N/A</v>
      </c>
      <c r="J1782" s="58" t="e">
        <f>VLOOKUP($A1782,EVID_OSEVU!$A$1:$M$4972,11,FALSE)</f>
        <v>#N/A</v>
      </c>
      <c r="K1782" s="33"/>
      <c r="L1782" s="45" t="e">
        <f>VLOOKUP(EVID_PASTVY!H1782,KATEGORIE_ZVIRAT!$B$2:$M$31,6,FALSE)*K1782</f>
        <v>#N/A</v>
      </c>
      <c r="M1782" s="33">
        <v>24</v>
      </c>
      <c r="N1782" s="45" t="e">
        <f>VLOOKUP(EVID_PASTVY!$H1782,KATEGORIE_ZVIRAT!$B$2:$M$31,8,FALSE)</f>
        <v>#N/A</v>
      </c>
      <c r="O1782" s="45" t="e">
        <f>VLOOKUP(EVID_PASTVY!$H1782,KATEGORIE_ZVIRAT!$B$2:$M$31,9,FALSE)</f>
        <v>#N/A</v>
      </c>
      <c r="P1782" s="54" t="e">
        <f>VLOOKUP(EVID_PASTVY!$H1782,KATEGORIE_ZVIRAT!$B$2:$M$31,7,FALSE)*L1782/1000*M1782/24*(F1782-E1782+1)/J1782</f>
        <v>#N/A</v>
      </c>
      <c r="Q1782" s="52" t="e">
        <f>VLOOKUP(EVID_PASTVY!$H1782,KATEGORIE_ZVIRAT!$B$2:$M$31,10,FALSE)*P1782*10</f>
        <v>#N/A</v>
      </c>
      <c r="R1782" s="52" t="e">
        <f>VLOOKUP(EVID_PASTVY!$H1782,KATEGORIE_ZVIRAT!$B$2:$M$31,11,FALSE)*P1782*10</f>
        <v>#N/A</v>
      </c>
      <c r="S1782" s="52" t="e">
        <f>VLOOKUP(EVID_PASTVY!$H1782,KATEGORIE_ZVIRAT!$B$2:$M$31,12,FALSE)*P1782*10</f>
        <v>#N/A</v>
      </c>
    </row>
    <row r="1783" spans="1:19" x14ac:dyDescent="0.2">
      <c r="A1783" s="32"/>
      <c r="B1783" s="37" t="e">
        <f>VLOOKUP($A1783,EVID_OSEVU!$A$1:$M$4972,2,FALSE)</f>
        <v>#N/A</v>
      </c>
      <c r="C1783" s="37" t="e">
        <f>VLOOKUP($A1783,EVID_OSEVU!$A$1:$M$4972,3,FALSE)</f>
        <v>#N/A</v>
      </c>
      <c r="D1783" s="45" t="e">
        <f>VLOOKUP($A1783,EVID_OSEVU!$A$1:$M$4972,4,FALSE)</f>
        <v>#N/A</v>
      </c>
      <c r="E1783" s="35"/>
      <c r="F1783" s="53"/>
      <c r="G1783" s="32"/>
      <c r="H1783" s="45" t="e">
        <f>VLOOKUP(G1783,Export7[#All],2,FALSE)</f>
        <v>#N/A</v>
      </c>
      <c r="I1783" s="45" t="e">
        <f>VLOOKUP($A1783,EVID_OSEVU!$A$1:$M$4972,10,FALSE)</f>
        <v>#N/A</v>
      </c>
      <c r="J1783" s="58" t="e">
        <f>VLOOKUP($A1783,EVID_OSEVU!$A$1:$M$4972,11,FALSE)</f>
        <v>#N/A</v>
      </c>
      <c r="K1783" s="33"/>
      <c r="L1783" s="45" t="e">
        <f>VLOOKUP(EVID_PASTVY!H1783,KATEGORIE_ZVIRAT!$B$2:$M$31,6,FALSE)*K1783</f>
        <v>#N/A</v>
      </c>
      <c r="M1783" s="33">
        <v>24</v>
      </c>
      <c r="N1783" s="45" t="e">
        <f>VLOOKUP(EVID_PASTVY!$H1783,KATEGORIE_ZVIRAT!$B$2:$M$31,8,FALSE)</f>
        <v>#N/A</v>
      </c>
      <c r="O1783" s="45" t="e">
        <f>VLOOKUP(EVID_PASTVY!$H1783,KATEGORIE_ZVIRAT!$B$2:$M$31,9,FALSE)</f>
        <v>#N/A</v>
      </c>
      <c r="P1783" s="54" t="e">
        <f>VLOOKUP(EVID_PASTVY!$H1783,KATEGORIE_ZVIRAT!$B$2:$M$31,7,FALSE)*L1783/1000*M1783/24*(F1783-E1783+1)/J1783</f>
        <v>#N/A</v>
      </c>
      <c r="Q1783" s="52" t="e">
        <f>VLOOKUP(EVID_PASTVY!$H1783,KATEGORIE_ZVIRAT!$B$2:$M$31,10,FALSE)*P1783*10</f>
        <v>#N/A</v>
      </c>
      <c r="R1783" s="52" t="e">
        <f>VLOOKUP(EVID_PASTVY!$H1783,KATEGORIE_ZVIRAT!$B$2:$M$31,11,FALSE)*P1783*10</f>
        <v>#N/A</v>
      </c>
      <c r="S1783" s="52" t="e">
        <f>VLOOKUP(EVID_PASTVY!$H1783,KATEGORIE_ZVIRAT!$B$2:$M$31,12,FALSE)*P1783*10</f>
        <v>#N/A</v>
      </c>
    </row>
    <row r="1784" spans="1:19" x14ac:dyDescent="0.2">
      <c r="A1784" s="32"/>
      <c r="B1784" s="37" t="e">
        <f>VLOOKUP($A1784,EVID_OSEVU!$A$1:$M$4972,2,FALSE)</f>
        <v>#N/A</v>
      </c>
      <c r="C1784" s="37" t="e">
        <f>VLOOKUP($A1784,EVID_OSEVU!$A$1:$M$4972,3,FALSE)</f>
        <v>#N/A</v>
      </c>
      <c r="D1784" s="45" t="e">
        <f>VLOOKUP($A1784,EVID_OSEVU!$A$1:$M$4972,4,FALSE)</f>
        <v>#N/A</v>
      </c>
      <c r="E1784" s="35"/>
      <c r="F1784" s="53"/>
      <c r="G1784" s="32"/>
      <c r="H1784" s="45" t="e">
        <f>VLOOKUP(G1784,Export7[#All],2,FALSE)</f>
        <v>#N/A</v>
      </c>
      <c r="I1784" s="45" t="e">
        <f>VLOOKUP($A1784,EVID_OSEVU!$A$1:$M$4972,10,FALSE)</f>
        <v>#N/A</v>
      </c>
      <c r="J1784" s="58" t="e">
        <f>VLOOKUP($A1784,EVID_OSEVU!$A$1:$M$4972,11,FALSE)</f>
        <v>#N/A</v>
      </c>
      <c r="K1784" s="33"/>
      <c r="L1784" s="45" t="e">
        <f>VLOOKUP(EVID_PASTVY!H1784,KATEGORIE_ZVIRAT!$B$2:$M$31,6,FALSE)*K1784</f>
        <v>#N/A</v>
      </c>
      <c r="M1784" s="33">
        <v>24</v>
      </c>
      <c r="N1784" s="45" t="e">
        <f>VLOOKUP(EVID_PASTVY!$H1784,KATEGORIE_ZVIRAT!$B$2:$M$31,8,FALSE)</f>
        <v>#N/A</v>
      </c>
      <c r="O1784" s="45" t="e">
        <f>VLOOKUP(EVID_PASTVY!$H1784,KATEGORIE_ZVIRAT!$B$2:$M$31,9,FALSE)</f>
        <v>#N/A</v>
      </c>
      <c r="P1784" s="54" t="e">
        <f>VLOOKUP(EVID_PASTVY!$H1784,KATEGORIE_ZVIRAT!$B$2:$M$31,7,FALSE)*L1784/1000*M1784/24*(F1784-E1784+1)/J1784</f>
        <v>#N/A</v>
      </c>
      <c r="Q1784" s="52" t="e">
        <f>VLOOKUP(EVID_PASTVY!$H1784,KATEGORIE_ZVIRAT!$B$2:$M$31,10,FALSE)*P1784*10</f>
        <v>#N/A</v>
      </c>
      <c r="R1784" s="52" t="e">
        <f>VLOOKUP(EVID_PASTVY!$H1784,KATEGORIE_ZVIRAT!$B$2:$M$31,11,FALSE)*P1784*10</f>
        <v>#N/A</v>
      </c>
      <c r="S1784" s="52" t="e">
        <f>VLOOKUP(EVID_PASTVY!$H1784,KATEGORIE_ZVIRAT!$B$2:$M$31,12,FALSE)*P1784*10</f>
        <v>#N/A</v>
      </c>
    </row>
    <row r="1785" spans="1:19" x14ac:dyDescent="0.2">
      <c r="A1785" s="32"/>
      <c r="B1785" s="37" t="e">
        <f>VLOOKUP($A1785,EVID_OSEVU!$A$1:$M$4972,2,FALSE)</f>
        <v>#N/A</v>
      </c>
      <c r="C1785" s="37" t="e">
        <f>VLOOKUP($A1785,EVID_OSEVU!$A$1:$M$4972,3,FALSE)</f>
        <v>#N/A</v>
      </c>
      <c r="D1785" s="45" t="e">
        <f>VLOOKUP($A1785,EVID_OSEVU!$A$1:$M$4972,4,FALSE)</f>
        <v>#N/A</v>
      </c>
      <c r="E1785" s="35"/>
      <c r="F1785" s="53"/>
      <c r="G1785" s="32"/>
      <c r="H1785" s="45" t="e">
        <f>VLOOKUP(G1785,Export7[#All],2,FALSE)</f>
        <v>#N/A</v>
      </c>
      <c r="I1785" s="45" t="e">
        <f>VLOOKUP($A1785,EVID_OSEVU!$A$1:$M$4972,10,FALSE)</f>
        <v>#N/A</v>
      </c>
      <c r="J1785" s="58" t="e">
        <f>VLOOKUP($A1785,EVID_OSEVU!$A$1:$M$4972,11,FALSE)</f>
        <v>#N/A</v>
      </c>
      <c r="K1785" s="33"/>
      <c r="L1785" s="45" t="e">
        <f>VLOOKUP(EVID_PASTVY!H1785,KATEGORIE_ZVIRAT!$B$2:$M$31,6,FALSE)*K1785</f>
        <v>#N/A</v>
      </c>
      <c r="M1785" s="33">
        <v>24</v>
      </c>
      <c r="N1785" s="45" t="e">
        <f>VLOOKUP(EVID_PASTVY!$H1785,KATEGORIE_ZVIRAT!$B$2:$M$31,8,FALSE)</f>
        <v>#N/A</v>
      </c>
      <c r="O1785" s="45" t="e">
        <f>VLOOKUP(EVID_PASTVY!$H1785,KATEGORIE_ZVIRAT!$B$2:$M$31,9,FALSE)</f>
        <v>#N/A</v>
      </c>
      <c r="P1785" s="54" t="e">
        <f>VLOOKUP(EVID_PASTVY!$H1785,KATEGORIE_ZVIRAT!$B$2:$M$31,7,FALSE)*L1785/1000*M1785/24*(F1785-E1785+1)/J1785</f>
        <v>#N/A</v>
      </c>
      <c r="Q1785" s="52" t="e">
        <f>VLOOKUP(EVID_PASTVY!$H1785,KATEGORIE_ZVIRAT!$B$2:$M$31,10,FALSE)*P1785*10</f>
        <v>#N/A</v>
      </c>
      <c r="R1785" s="52" t="e">
        <f>VLOOKUP(EVID_PASTVY!$H1785,KATEGORIE_ZVIRAT!$B$2:$M$31,11,FALSE)*P1785*10</f>
        <v>#N/A</v>
      </c>
      <c r="S1785" s="52" t="e">
        <f>VLOOKUP(EVID_PASTVY!$H1785,KATEGORIE_ZVIRAT!$B$2:$M$31,12,FALSE)*P1785*10</f>
        <v>#N/A</v>
      </c>
    </row>
    <row r="1786" spans="1:19" x14ac:dyDescent="0.2">
      <c r="A1786" s="32"/>
      <c r="B1786" s="37" t="e">
        <f>VLOOKUP($A1786,EVID_OSEVU!$A$1:$M$4972,2,FALSE)</f>
        <v>#N/A</v>
      </c>
      <c r="C1786" s="37" t="e">
        <f>VLOOKUP($A1786,EVID_OSEVU!$A$1:$M$4972,3,FALSE)</f>
        <v>#N/A</v>
      </c>
      <c r="D1786" s="45" t="e">
        <f>VLOOKUP($A1786,EVID_OSEVU!$A$1:$M$4972,4,FALSE)</f>
        <v>#N/A</v>
      </c>
      <c r="E1786" s="35"/>
      <c r="F1786" s="53"/>
      <c r="G1786" s="32"/>
      <c r="H1786" s="45" t="e">
        <f>VLOOKUP(G1786,Export7[#All],2,FALSE)</f>
        <v>#N/A</v>
      </c>
      <c r="I1786" s="45" t="e">
        <f>VLOOKUP($A1786,EVID_OSEVU!$A$1:$M$4972,10,FALSE)</f>
        <v>#N/A</v>
      </c>
      <c r="J1786" s="58" t="e">
        <f>VLOOKUP($A1786,EVID_OSEVU!$A$1:$M$4972,11,FALSE)</f>
        <v>#N/A</v>
      </c>
      <c r="K1786" s="33"/>
      <c r="L1786" s="45" t="e">
        <f>VLOOKUP(EVID_PASTVY!H1786,KATEGORIE_ZVIRAT!$B$2:$M$31,6,FALSE)*K1786</f>
        <v>#N/A</v>
      </c>
      <c r="M1786" s="33">
        <v>24</v>
      </c>
      <c r="N1786" s="45" t="e">
        <f>VLOOKUP(EVID_PASTVY!$H1786,KATEGORIE_ZVIRAT!$B$2:$M$31,8,FALSE)</f>
        <v>#N/A</v>
      </c>
      <c r="O1786" s="45" t="e">
        <f>VLOOKUP(EVID_PASTVY!$H1786,KATEGORIE_ZVIRAT!$B$2:$M$31,9,FALSE)</f>
        <v>#N/A</v>
      </c>
      <c r="P1786" s="54" t="e">
        <f>VLOOKUP(EVID_PASTVY!$H1786,KATEGORIE_ZVIRAT!$B$2:$M$31,7,FALSE)*L1786/1000*M1786/24*(F1786-E1786+1)/J1786</f>
        <v>#N/A</v>
      </c>
      <c r="Q1786" s="52" t="e">
        <f>VLOOKUP(EVID_PASTVY!$H1786,KATEGORIE_ZVIRAT!$B$2:$M$31,10,FALSE)*P1786*10</f>
        <v>#N/A</v>
      </c>
      <c r="R1786" s="52" t="e">
        <f>VLOOKUP(EVID_PASTVY!$H1786,KATEGORIE_ZVIRAT!$B$2:$M$31,11,FALSE)*P1786*10</f>
        <v>#N/A</v>
      </c>
      <c r="S1786" s="52" t="e">
        <f>VLOOKUP(EVID_PASTVY!$H1786,KATEGORIE_ZVIRAT!$B$2:$M$31,12,FALSE)*P1786*10</f>
        <v>#N/A</v>
      </c>
    </row>
    <row r="1787" spans="1:19" x14ac:dyDescent="0.2">
      <c r="A1787" s="32"/>
      <c r="B1787" s="37" t="e">
        <f>VLOOKUP($A1787,EVID_OSEVU!$A$1:$M$4972,2,FALSE)</f>
        <v>#N/A</v>
      </c>
      <c r="C1787" s="37" t="e">
        <f>VLOOKUP($A1787,EVID_OSEVU!$A$1:$M$4972,3,FALSE)</f>
        <v>#N/A</v>
      </c>
      <c r="D1787" s="45" t="e">
        <f>VLOOKUP($A1787,EVID_OSEVU!$A$1:$M$4972,4,FALSE)</f>
        <v>#N/A</v>
      </c>
      <c r="E1787" s="35"/>
      <c r="F1787" s="53"/>
      <c r="G1787" s="32"/>
      <c r="H1787" s="45" t="e">
        <f>VLOOKUP(G1787,Export7[#All],2,FALSE)</f>
        <v>#N/A</v>
      </c>
      <c r="I1787" s="45" t="e">
        <f>VLOOKUP($A1787,EVID_OSEVU!$A$1:$M$4972,10,FALSE)</f>
        <v>#N/A</v>
      </c>
      <c r="J1787" s="58" t="e">
        <f>VLOOKUP($A1787,EVID_OSEVU!$A$1:$M$4972,11,FALSE)</f>
        <v>#N/A</v>
      </c>
      <c r="K1787" s="33"/>
      <c r="L1787" s="45" t="e">
        <f>VLOOKUP(EVID_PASTVY!H1787,KATEGORIE_ZVIRAT!$B$2:$M$31,6,FALSE)*K1787</f>
        <v>#N/A</v>
      </c>
      <c r="M1787" s="33">
        <v>24</v>
      </c>
      <c r="N1787" s="45" t="e">
        <f>VLOOKUP(EVID_PASTVY!$H1787,KATEGORIE_ZVIRAT!$B$2:$M$31,8,FALSE)</f>
        <v>#N/A</v>
      </c>
      <c r="O1787" s="45" t="e">
        <f>VLOOKUP(EVID_PASTVY!$H1787,KATEGORIE_ZVIRAT!$B$2:$M$31,9,FALSE)</f>
        <v>#N/A</v>
      </c>
      <c r="P1787" s="54" t="e">
        <f>VLOOKUP(EVID_PASTVY!$H1787,KATEGORIE_ZVIRAT!$B$2:$M$31,7,FALSE)*L1787/1000*M1787/24*(F1787-E1787+1)/J1787</f>
        <v>#N/A</v>
      </c>
      <c r="Q1787" s="52" t="e">
        <f>VLOOKUP(EVID_PASTVY!$H1787,KATEGORIE_ZVIRAT!$B$2:$M$31,10,FALSE)*P1787*10</f>
        <v>#N/A</v>
      </c>
      <c r="R1787" s="52" t="e">
        <f>VLOOKUP(EVID_PASTVY!$H1787,KATEGORIE_ZVIRAT!$B$2:$M$31,11,FALSE)*P1787*10</f>
        <v>#N/A</v>
      </c>
      <c r="S1787" s="52" t="e">
        <f>VLOOKUP(EVID_PASTVY!$H1787,KATEGORIE_ZVIRAT!$B$2:$M$31,12,FALSE)*P1787*10</f>
        <v>#N/A</v>
      </c>
    </row>
    <row r="1788" spans="1:19" x14ac:dyDescent="0.2">
      <c r="A1788" s="32"/>
      <c r="B1788" s="37" t="e">
        <f>VLOOKUP($A1788,EVID_OSEVU!$A$1:$M$4972,2,FALSE)</f>
        <v>#N/A</v>
      </c>
      <c r="C1788" s="37" t="e">
        <f>VLOOKUP($A1788,EVID_OSEVU!$A$1:$M$4972,3,FALSE)</f>
        <v>#N/A</v>
      </c>
      <c r="D1788" s="45" t="e">
        <f>VLOOKUP($A1788,EVID_OSEVU!$A$1:$M$4972,4,FALSE)</f>
        <v>#N/A</v>
      </c>
      <c r="E1788" s="35"/>
      <c r="F1788" s="53"/>
      <c r="G1788" s="32"/>
      <c r="H1788" s="45" t="e">
        <f>VLOOKUP(G1788,Export7[#All],2,FALSE)</f>
        <v>#N/A</v>
      </c>
      <c r="I1788" s="45" t="e">
        <f>VLOOKUP($A1788,EVID_OSEVU!$A$1:$M$4972,10,FALSE)</f>
        <v>#N/A</v>
      </c>
      <c r="J1788" s="58" t="e">
        <f>VLOOKUP($A1788,EVID_OSEVU!$A$1:$M$4972,11,FALSE)</f>
        <v>#N/A</v>
      </c>
      <c r="K1788" s="33"/>
      <c r="L1788" s="45" t="e">
        <f>VLOOKUP(EVID_PASTVY!H1788,KATEGORIE_ZVIRAT!$B$2:$M$31,6,FALSE)*K1788</f>
        <v>#N/A</v>
      </c>
      <c r="M1788" s="33">
        <v>24</v>
      </c>
      <c r="N1788" s="45" t="e">
        <f>VLOOKUP(EVID_PASTVY!$H1788,KATEGORIE_ZVIRAT!$B$2:$M$31,8,FALSE)</f>
        <v>#N/A</v>
      </c>
      <c r="O1788" s="45" t="e">
        <f>VLOOKUP(EVID_PASTVY!$H1788,KATEGORIE_ZVIRAT!$B$2:$M$31,9,FALSE)</f>
        <v>#N/A</v>
      </c>
      <c r="P1788" s="54" t="e">
        <f>VLOOKUP(EVID_PASTVY!$H1788,KATEGORIE_ZVIRAT!$B$2:$M$31,7,FALSE)*L1788/1000*M1788/24*(F1788-E1788+1)/J1788</f>
        <v>#N/A</v>
      </c>
      <c r="Q1788" s="52" t="e">
        <f>VLOOKUP(EVID_PASTVY!$H1788,KATEGORIE_ZVIRAT!$B$2:$M$31,10,FALSE)*P1788*10</f>
        <v>#N/A</v>
      </c>
      <c r="R1788" s="52" t="e">
        <f>VLOOKUP(EVID_PASTVY!$H1788,KATEGORIE_ZVIRAT!$B$2:$M$31,11,FALSE)*P1788*10</f>
        <v>#N/A</v>
      </c>
      <c r="S1788" s="52" t="e">
        <f>VLOOKUP(EVID_PASTVY!$H1788,KATEGORIE_ZVIRAT!$B$2:$M$31,12,FALSE)*P1788*10</f>
        <v>#N/A</v>
      </c>
    </row>
    <row r="1789" spans="1:19" x14ac:dyDescent="0.2">
      <c r="A1789" s="32"/>
      <c r="B1789" s="37" t="e">
        <f>VLOOKUP($A1789,EVID_OSEVU!$A$1:$M$4972,2,FALSE)</f>
        <v>#N/A</v>
      </c>
      <c r="C1789" s="37" t="e">
        <f>VLOOKUP($A1789,EVID_OSEVU!$A$1:$M$4972,3,FALSE)</f>
        <v>#N/A</v>
      </c>
      <c r="D1789" s="45" t="e">
        <f>VLOOKUP($A1789,EVID_OSEVU!$A$1:$M$4972,4,FALSE)</f>
        <v>#N/A</v>
      </c>
      <c r="E1789" s="35"/>
      <c r="F1789" s="53"/>
      <c r="G1789" s="32"/>
      <c r="H1789" s="45" t="e">
        <f>VLOOKUP(G1789,Export7[#All],2,FALSE)</f>
        <v>#N/A</v>
      </c>
      <c r="I1789" s="45" t="e">
        <f>VLOOKUP($A1789,EVID_OSEVU!$A$1:$M$4972,10,FALSE)</f>
        <v>#N/A</v>
      </c>
      <c r="J1789" s="58" t="e">
        <f>VLOOKUP($A1789,EVID_OSEVU!$A$1:$M$4972,11,FALSE)</f>
        <v>#N/A</v>
      </c>
      <c r="K1789" s="33"/>
      <c r="L1789" s="45" t="e">
        <f>VLOOKUP(EVID_PASTVY!H1789,KATEGORIE_ZVIRAT!$B$2:$M$31,6,FALSE)*K1789</f>
        <v>#N/A</v>
      </c>
      <c r="M1789" s="33">
        <v>24</v>
      </c>
      <c r="N1789" s="45" t="e">
        <f>VLOOKUP(EVID_PASTVY!$H1789,KATEGORIE_ZVIRAT!$B$2:$M$31,8,FALSE)</f>
        <v>#N/A</v>
      </c>
      <c r="O1789" s="45" t="e">
        <f>VLOOKUP(EVID_PASTVY!$H1789,KATEGORIE_ZVIRAT!$B$2:$M$31,9,FALSE)</f>
        <v>#N/A</v>
      </c>
      <c r="P1789" s="54" t="e">
        <f>VLOOKUP(EVID_PASTVY!$H1789,KATEGORIE_ZVIRAT!$B$2:$M$31,7,FALSE)*L1789/1000*M1789/24*(F1789-E1789+1)/J1789</f>
        <v>#N/A</v>
      </c>
      <c r="Q1789" s="52" t="e">
        <f>VLOOKUP(EVID_PASTVY!$H1789,KATEGORIE_ZVIRAT!$B$2:$M$31,10,FALSE)*P1789*10</f>
        <v>#N/A</v>
      </c>
      <c r="R1789" s="52" t="e">
        <f>VLOOKUP(EVID_PASTVY!$H1789,KATEGORIE_ZVIRAT!$B$2:$M$31,11,FALSE)*P1789*10</f>
        <v>#N/A</v>
      </c>
      <c r="S1789" s="52" t="e">
        <f>VLOOKUP(EVID_PASTVY!$H1789,KATEGORIE_ZVIRAT!$B$2:$M$31,12,FALSE)*P1789*10</f>
        <v>#N/A</v>
      </c>
    </row>
    <row r="1790" spans="1:19" x14ac:dyDescent="0.2">
      <c r="A1790" s="32"/>
      <c r="B1790" s="37" t="e">
        <f>VLOOKUP($A1790,EVID_OSEVU!$A$1:$M$4972,2,FALSE)</f>
        <v>#N/A</v>
      </c>
      <c r="C1790" s="37" t="e">
        <f>VLOOKUP($A1790,EVID_OSEVU!$A$1:$M$4972,3,FALSE)</f>
        <v>#N/A</v>
      </c>
      <c r="D1790" s="45" t="e">
        <f>VLOOKUP($A1790,EVID_OSEVU!$A$1:$M$4972,4,FALSE)</f>
        <v>#N/A</v>
      </c>
      <c r="E1790" s="35"/>
      <c r="F1790" s="53"/>
      <c r="G1790" s="32"/>
      <c r="H1790" s="45" t="e">
        <f>VLOOKUP(G1790,Export7[#All],2,FALSE)</f>
        <v>#N/A</v>
      </c>
      <c r="I1790" s="45" t="e">
        <f>VLOOKUP($A1790,EVID_OSEVU!$A$1:$M$4972,10,FALSE)</f>
        <v>#N/A</v>
      </c>
      <c r="J1790" s="58" t="e">
        <f>VLOOKUP($A1790,EVID_OSEVU!$A$1:$M$4972,11,FALSE)</f>
        <v>#N/A</v>
      </c>
      <c r="K1790" s="33"/>
      <c r="L1790" s="45" t="e">
        <f>VLOOKUP(EVID_PASTVY!H1790,KATEGORIE_ZVIRAT!$B$2:$M$31,6,FALSE)*K1790</f>
        <v>#N/A</v>
      </c>
      <c r="M1790" s="33">
        <v>24</v>
      </c>
      <c r="N1790" s="45" t="e">
        <f>VLOOKUP(EVID_PASTVY!$H1790,KATEGORIE_ZVIRAT!$B$2:$M$31,8,FALSE)</f>
        <v>#N/A</v>
      </c>
      <c r="O1790" s="45" t="e">
        <f>VLOOKUP(EVID_PASTVY!$H1790,KATEGORIE_ZVIRAT!$B$2:$M$31,9,FALSE)</f>
        <v>#N/A</v>
      </c>
      <c r="P1790" s="54" t="e">
        <f>VLOOKUP(EVID_PASTVY!$H1790,KATEGORIE_ZVIRAT!$B$2:$M$31,7,FALSE)*L1790/1000*M1790/24*(F1790-E1790+1)/J1790</f>
        <v>#N/A</v>
      </c>
      <c r="Q1790" s="52" t="e">
        <f>VLOOKUP(EVID_PASTVY!$H1790,KATEGORIE_ZVIRAT!$B$2:$M$31,10,FALSE)*P1790*10</f>
        <v>#N/A</v>
      </c>
      <c r="R1790" s="52" t="e">
        <f>VLOOKUP(EVID_PASTVY!$H1790,KATEGORIE_ZVIRAT!$B$2:$M$31,11,FALSE)*P1790*10</f>
        <v>#N/A</v>
      </c>
      <c r="S1790" s="52" t="e">
        <f>VLOOKUP(EVID_PASTVY!$H1790,KATEGORIE_ZVIRAT!$B$2:$M$31,12,FALSE)*P1790*10</f>
        <v>#N/A</v>
      </c>
    </row>
    <row r="1791" spans="1:19" x14ac:dyDescent="0.2">
      <c r="A1791" s="32"/>
      <c r="B1791" s="37" t="e">
        <f>VLOOKUP($A1791,EVID_OSEVU!$A$1:$M$4972,2,FALSE)</f>
        <v>#N/A</v>
      </c>
      <c r="C1791" s="37" t="e">
        <f>VLOOKUP($A1791,EVID_OSEVU!$A$1:$M$4972,3,FALSE)</f>
        <v>#N/A</v>
      </c>
      <c r="D1791" s="45" t="e">
        <f>VLOOKUP($A1791,EVID_OSEVU!$A$1:$M$4972,4,FALSE)</f>
        <v>#N/A</v>
      </c>
      <c r="E1791" s="35"/>
      <c r="F1791" s="53"/>
      <c r="G1791" s="32"/>
      <c r="H1791" s="45" t="e">
        <f>VLOOKUP(G1791,Export7[#All],2,FALSE)</f>
        <v>#N/A</v>
      </c>
      <c r="I1791" s="45" t="e">
        <f>VLOOKUP($A1791,EVID_OSEVU!$A$1:$M$4972,10,FALSE)</f>
        <v>#N/A</v>
      </c>
      <c r="J1791" s="58" t="e">
        <f>VLOOKUP($A1791,EVID_OSEVU!$A$1:$M$4972,11,FALSE)</f>
        <v>#N/A</v>
      </c>
      <c r="K1791" s="33"/>
      <c r="L1791" s="45" t="e">
        <f>VLOOKUP(EVID_PASTVY!H1791,KATEGORIE_ZVIRAT!$B$2:$M$31,6,FALSE)*K1791</f>
        <v>#N/A</v>
      </c>
      <c r="M1791" s="33">
        <v>24</v>
      </c>
      <c r="N1791" s="45" t="e">
        <f>VLOOKUP(EVID_PASTVY!$H1791,KATEGORIE_ZVIRAT!$B$2:$M$31,8,FALSE)</f>
        <v>#N/A</v>
      </c>
      <c r="O1791" s="45" t="e">
        <f>VLOOKUP(EVID_PASTVY!$H1791,KATEGORIE_ZVIRAT!$B$2:$M$31,9,FALSE)</f>
        <v>#N/A</v>
      </c>
      <c r="P1791" s="54" t="e">
        <f>VLOOKUP(EVID_PASTVY!$H1791,KATEGORIE_ZVIRAT!$B$2:$M$31,7,FALSE)*L1791/1000*M1791/24*(F1791-E1791+1)/J1791</f>
        <v>#N/A</v>
      </c>
      <c r="Q1791" s="52" t="e">
        <f>VLOOKUP(EVID_PASTVY!$H1791,KATEGORIE_ZVIRAT!$B$2:$M$31,10,FALSE)*P1791*10</f>
        <v>#N/A</v>
      </c>
      <c r="R1791" s="52" t="e">
        <f>VLOOKUP(EVID_PASTVY!$H1791,KATEGORIE_ZVIRAT!$B$2:$M$31,11,FALSE)*P1791*10</f>
        <v>#N/A</v>
      </c>
      <c r="S1791" s="52" t="e">
        <f>VLOOKUP(EVID_PASTVY!$H1791,KATEGORIE_ZVIRAT!$B$2:$M$31,12,FALSE)*P1791*10</f>
        <v>#N/A</v>
      </c>
    </row>
    <row r="1792" spans="1:19" x14ac:dyDescent="0.2">
      <c r="A1792" s="32"/>
      <c r="B1792" s="37" t="e">
        <f>VLOOKUP($A1792,EVID_OSEVU!$A$1:$M$4972,2,FALSE)</f>
        <v>#N/A</v>
      </c>
      <c r="C1792" s="37" t="e">
        <f>VLOOKUP($A1792,EVID_OSEVU!$A$1:$M$4972,3,FALSE)</f>
        <v>#N/A</v>
      </c>
      <c r="D1792" s="45" t="e">
        <f>VLOOKUP($A1792,EVID_OSEVU!$A$1:$M$4972,4,FALSE)</f>
        <v>#N/A</v>
      </c>
      <c r="E1792" s="35"/>
      <c r="F1792" s="53"/>
      <c r="G1792" s="32"/>
      <c r="H1792" s="45" t="e">
        <f>VLOOKUP(G1792,Export7[#All],2,FALSE)</f>
        <v>#N/A</v>
      </c>
      <c r="I1792" s="45" t="e">
        <f>VLOOKUP($A1792,EVID_OSEVU!$A$1:$M$4972,10,FALSE)</f>
        <v>#N/A</v>
      </c>
      <c r="J1792" s="58" t="e">
        <f>VLOOKUP($A1792,EVID_OSEVU!$A$1:$M$4972,11,FALSE)</f>
        <v>#N/A</v>
      </c>
      <c r="K1792" s="33"/>
      <c r="L1792" s="45" t="e">
        <f>VLOOKUP(EVID_PASTVY!H1792,KATEGORIE_ZVIRAT!$B$2:$M$31,6,FALSE)*K1792</f>
        <v>#N/A</v>
      </c>
      <c r="M1792" s="33">
        <v>24</v>
      </c>
      <c r="N1792" s="45" t="e">
        <f>VLOOKUP(EVID_PASTVY!$H1792,KATEGORIE_ZVIRAT!$B$2:$M$31,8,FALSE)</f>
        <v>#N/A</v>
      </c>
      <c r="O1792" s="45" t="e">
        <f>VLOOKUP(EVID_PASTVY!$H1792,KATEGORIE_ZVIRAT!$B$2:$M$31,9,FALSE)</f>
        <v>#N/A</v>
      </c>
      <c r="P1792" s="54" t="e">
        <f>VLOOKUP(EVID_PASTVY!$H1792,KATEGORIE_ZVIRAT!$B$2:$M$31,7,FALSE)*L1792/1000*M1792/24*(F1792-E1792+1)/J1792</f>
        <v>#N/A</v>
      </c>
      <c r="Q1792" s="52" t="e">
        <f>VLOOKUP(EVID_PASTVY!$H1792,KATEGORIE_ZVIRAT!$B$2:$M$31,10,FALSE)*P1792*10</f>
        <v>#N/A</v>
      </c>
      <c r="R1792" s="52" t="e">
        <f>VLOOKUP(EVID_PASTVY!$H1792,KATEGORIE_ZVIRAT!$B$2:$M$31,11,FALSE)*P1792*10</f>
        <v>#N/A</v>
      </c>
      <c r="S1792" s="52" t="e">
        <f>VLOOKUP(EVID_PASTVY!$H1792,KATEGORIE_ZVIRAT!$B$2:$M$31,12,FALSE)*P1792*10</f>
        <v>#N/A</v>
      </c>
    </row>
    <row r="1793" spans="1:19" x14ac:dyDescent="0.2">
      <c r="A1793" s="32"/>
      <c r="B1793" s="37" t="e">
        <f>VLOOKUP($A1793,EVID_OSEVU!$A$1:$M$4972,2,FALSE)</f>
        <v>#N/A</v>
      </c>
      <c r="C1793" s="37" t="e">
        <f>VLOOKUP($A1793,EVID_OSEVU!$A$1:$M$4972,3,FALSE)</f>
        <v>#N/A</v>
      </c>
      <c r="D1793" s="45" t="e">
        <f>VLOOKUP($A1793,EVID_OSEVU!$A$1:$M$4972,4,FALSE)</f>
        <v>#N/A</v>
      </c>
      <c r="E1793" s="35"/>
      <c r="F1793" s="53"/>
      <c r="G1793" s="32"/>
      <c r="H1793" s="45" t="e">
        <f>VLOOKUP(G1793,Export7[#All],2,FALSE)</f>
        <v>#N/A</v>
      </c>
      <c r="I1793" s="45" t="e">
        <f>VLOOKUP($A1793,EVID_OSEVU!$A$1:$M$4972,10,FALSE)</f>
        <v>#N/A</v>
      </c>
      <c r="J1793" s="58" t="e">
        <f>VLOOKUP($A1793,EVID_OSEVU!$A$1:$M$4972,11,FALSE)</f>
        <v>#N/A</v>
      </c>
      <c r="K1793" s="33"/>
      <c r="L1793" s="45" t="e">
        <f>VLOOKUP(EVID_PASTVY!H1793,KATEGORIE_ZVIRAT!$B$2:$M$31,6,FALSE)*K1793</f>
        <v>#N/A</v>
      </c>
      <c r="M1793" s="33">
        <v>24</v>
      </c>
      <c r="N1793" s="45" t="e">
        <f>VLOOKUP(EVID_PASTVY!$H1793,KATEGORIE_ZVIRAT!$B$2:$M$31,8,FALSE)</f>
        <v>#N/A</v>
      </c>
      <c r="O1793" s="45" t="e">
        <f>VLOOKUP(EVID_PASTVY!$H1793,KATEGORIE_ZVIRAT!$B$2:$M$31,9,FALSE)</f>
        <v>#N/A</v>
      </c>
      <c r="P1793" s="54" t="e">
        <f>VLOOKUP(EVID_PASTVY!$H1793,KATEGORIE_ZVIRAT!$B$2:$M$31,7,FALSE)*L1793/1000*M1793/24*(F1793-E1793+1)/J1793</f>
        <v>#N/A</v>
      </c>
      <c r="Q1793" s="52" t="e">
        <f>VLOOKUP(EVID_PASTVY!$H1793,KATEGORIE_ZVIRAT!$B$2:$M$31,10,FALSE)*P1793*10</f>
        <v>#N/A</v>
      </c>
      <c r="R1793" s="52" t="e">
        <f>VLOOKUP(EVID_PASTVY!$H1793,KATEGORIE_ZVIRAT!$B$2:$M$31,11,FALSE)*P1793*10</f>
        <v>#N/A</v>
      </c>
      <c r="S1793" s="52" t="e">
        <f>VLOOKUP(EVID_PASTVY!$H1793,KATEGORIE_ZVIRAT!$B$2:$M$31,12,FALSE)*P1793*10</f>
        <v>#N/A</v>
      </c>
    </row>
    <row r="1794" spans="1:19" x14ac:dyDescent="0.2">
      <c r="A1794" s="32"/>
      <c r="B1794" s="37" t="e">
        <f>VLOOKUP($A1794,EVID_OSEVU!$A$1:$M$4972,2,FALSE)</f>
        <v>#N/A</v>
      </c>
      <c r="C1794" s="37" t="e">
        <f>VLOOKUP($A1794,EVID_OSEVU!$A$1:$M$4972,3,FALSE)</f>
        <v>#N/A</v>
      </c>
      <c r="D1794" s="45" t="e">
        <f>VLOOKUP($A1794,EVID_OSEVU!$A$1:$M$4972,4,FALSE)</f>
        <v>#N/A</v>
      </c>
      <c r="E1794" s="35"/>
      <c r="F1794" s="53"/>
      <c r="G1794" s="32"/>
      <c r="H1794" s="45" t="e">
        <f>VLOOKUP(G1794,Export7[#All],2,FALSE)</f>
        <v>#N/A</v>
      </c>
      <c r="I1794" s="45" t="e">
        <f>VLOOKUP($A1794,EVID_OSEVU!$A$1:$M$4972,10,FALSE)</f>
        <v>#N/A</v>
      </c>
      <c r="J1794" s="58" t="e">
        <f>VLOOKUP($A1794,EVID_OSEVU!$A$1:$M$4972,11,FALSE)</f>
        <v>#N/A</v>
      </c>
      <c r="K1794" s="33"/>
      <c r="L1794" s="45" t="e">
        <f>VLOOKUP(EVID_PASTVY!H1794,KATEGORIE_ZVIRAT!$B$2:$M$31,6,FALSE)*K1794</f>
        <v>#N/A</v>
      </c>
      <c r="M1794" s="33">
        <v>24</v>
      </c>
      <c r="N1794" s="45" t="e">
        <f>VLOOKUP(EVID_PASTVY!$H1794,KATEGORIE_ZVIRAT!$B$2:$M$31,8,FALSE)</f>
        <v>#N/A</v>
      </c>
      <c r="O1794" s="45" t="e">
        <f>VLOOKUP(EVID_PASTVY!$H1794,KATEGORIE_ZVIRAT!$B$2:$M$31,9,FALSE)</f>
        <v>#N/A</v>
      </c>
      <c r="P1794" s="54" t="e">
        <f>VLOOKUP(EVID_PASTVY!$H1794,KATEGORIE_ZVIRAT!$B$2:$M$31,7,FALSE)*L1794/1000*M1794/24*(F1794-E1794+1)/J1794</f>
        <v>#N/A</v>
      </c>
      <c r="Q1794" s="52" t="e">
        <f>VLOOKUP(EVID_PASTVY!$H1794,KATEGORIE_ZVIRAT!$B$2:$M$31,10,FALSE)*P1794*10</f>
        <v>#N/A</v>
      </c>
      <c r="R1794" s="52" t="e">
        <f>VLOOKUP(EVID_PASTVY!$H1794,KATEGORIE_ZVIRAT!$B$2:$M$31,11,FALSE)*P1794*10</f>
        <v>#N/A</v>
      </c>
      <c r="S1794" s="52" t="e">
        <f>VLOOKUP(EVID_PASTVY!$H1794,KATEGORIE_ZVIRAT!$B$2:$M$31,12,FALSE)*P1794*10</f>
        <v>#N/A</v>
      </c>
    </row>
    <row r="1795" spans="1:19" x14ac:dyDescent="0.2">
      <c r="A1795" s="32"/>
      <c r="B1795" s="37" t="e">
        <f>VLOOKUP($A1795,EVID_OSEVU!$A$1:$M$4972,2,FALSE)</f>
        <v>#N/A</v>
      </c>
      <c r="C1795" s="37" t="e">
        <f>VLOOKUP($A1795,EVID_OSEVU!$A$1:$M$4972,3,FALSE)</f>
        <v>#N/A</v>
      </c>
      <c r="D1795" s="45" t="e">
        <f>VLOOKUP($A1795,EVID_OSEVU!$A$1:$M$4972,4,FALSE)</f>
        <v>#N/A</v>
      </c>
      <c r="E1795" s="35"/>
      <c r="F1795" s="53"/>
      <c r="G1795" s="32"/>
      <c r="H1795" s="45" t="e">
        <f>VLOOKUP(G1795,Export7[#All],2,FALSE)</f>
        <v>#N/A</v>
      </c>
      <c r="I1795" s="45" t="e">
        <f>VLOOKUP($A1795,EVID_OSEVU!$A$1:$M$4972,10,FALSE)</f>
        <v>#N/A</v>
      </c>
      <c r="J1795" s="58" t="e">
        <f>VLOOKUP($A1795,EVID_OSEVU!$A$1:$M$4972,11,FALSE)</f>
        <v>#N/A</v>
      </c>
      <c r="K1795" s="33"/>
      <c r="L1795" s="45" t="e">
        <f>VLOOKUP(EVID_PASTVY!H1795,KATEGORIE_ZVIRAT!$B$2:$M$31,6,FALSE)*K1795</f>
        <v>#N/A</v>
      </c>
      <c r="M1795" s="33">
        <v>24</v>
      </c>
      <c r="N1795" s="45" t="e">
        <f>VLOOKUP(EVID_PASTVY!$H1795,KATEGORIE_ZVIRAT!$B$2:$M$31,8,FALSE)</f>
        <v>#N/A</v>
      </c>
      <c r="O1795" s="45" t="e">
        <f>VLOOKUP(EVID_PASTVY!$H1795,KATEGORIE_ZVIRAT!$B$2:$M$31,9,FALSE)</f>
        <v>#N/A</v>
      </c>
      <c r="P1795" s="54" t="e">
        <f>VLOOKUP(EVID_PASTVY!$H1795,KATEGORIE_ZVIRAT!$B$2:$M$31,7,FALSE)*L1795/1000*M1795/24*(F1795-E1795+1)/J1795</f>
        <v>#N/A</v>
      </c>
      <c r="Q1795" s="52" t="e">
        <f>VLOOKUP(EVID_PASTVY!$H1795,KATEGORIE_ZVIRAT!$B$2:$M$31,10,FALSE)*P1795*10</f>
        <v>#N/A</v>
      </c>
      <c r="R1795" s="52" t="e">
        <f>VLOOKUP(EVID_PASTVY!$H1795,KATEGORIE_ZVIRAT!$B$2:$M$31,11,FALSE)*P1795*10</f>
        <v>#N/A</v>
      </c>
      <c r="S1795" s="52" t="e">
        <f>VLOOKUP(EVID_PASTVY!$H1795,KATEGORIE_ZVIRAT!$B$2:$M$31,12,FALSE)*P1795*10</f>
        <v>#N/A</v>
      </c>
    </row>
    <row r="1796" spans="1:19" x14ac:dyDescent="0.2">
      <c r="A1796" s="32"/>
      <c r="B1796" s="37" t="e">
        <f>VLOOKUP($A1796,EVID_OSEVU!$A$1:$M$4972,2,FALSE)</f>
        <v>#N/A</v>
      </c>
      <c r="C1796" s="37" t="e">
        <f>VLOOKUP($A1796,EVID_OSEVU!$A$1:$M$4972,3,FALSE)</f>
        <v>#N/A</v>
      </c>
      <c r="D1796" s="45" t="e">
        <f>VLOOKUP($A1796,EVID_OSEVU!$A$1:$M$4972,4,FALSE)</f>
        <v>#N/A</v>
      </c>
      <c r="E1796" s="35"/>
      <c r="F1796" s="53"/>
      <c r="G1796" s="32"/>
      <c r="H1796" s="45" t="e">
        <f>VLOOKUP(G1796,Export7[#All],2,FALSE)</f>
        <v>#N/A</v>
      </c>
      <c r="I1796" s="45" t="e">
        <f>VLOOKUP($A1796,EVID_OSEVU!$A$1:$M$4972,10,FALSE)</f>
        <v>#N/A</v>
      </c>
      <c r="J1796" s="58" t="e">
        <f>VLOOKUP($A1796,EVID_OSEVU!$A$1:$M$4972,11,FALSE)</f>
        <v>#N/A</v>
      </c>
      <c r="K1796" s="33"/>
      <c r="L1796" s="45" t="e">
        <f>VLOOKUP(EVID_PASTVY!H1796,KATEGORIE_ZVIRAT!$B$2:$M$31,6,FALSE)*K1796</f>
        <v>#N/A</v>
      </c>
      <c r="M1796" s="33">
        <v>24</v>
      </c>
      <c r="N1796" s="45" t="e">
        <f>VLOOKUP(EVID_PASTVY!$H1796,KATEGORIE_ZVIRAT!$B$2:$M$31,8,FALSE)</f>
        <v>#N/A</v>
      </c>
      <c r="O1796" s="45" t="e">
        <f>VLOOKUP(EVID_PASTVY!$H1796,KATEGORIE_ZVIRAT!$B$2:$M$31,9,FALSE)</f>
        <v>#N/A</v>
      </c>
      <c r="P1796" s="54" t="e">
        <f>VLOOKUP(EVID_PASTVY!$H1796,KATEGORIE_ZVIRAT!$B$2:$M$31,7,FALSE)*L1796/1000*M1796/24*(F1796-E1796+1)/J1796</f>
        <v>#N/A</v>
      </c>
      <c r="Q1796" s="52" t="e">
        <f>VLOOKUP(EVID_PASTVY!$H1796,KATEGORIE_ZVIRAT!$B$2:$M$31,10,FALSE)*P1796*10</f>
        <v>#N/A</v>
      </c>
      <c r="R1796" s="52" t="e">
        <f>VLOOKUP(EVID_PASTVY!$H1796,KATEGORIE_ZVIRAT!$B$2:$M$31,11,FALSE)*P1796*10</f>
        <v>#N/A</v>
      </c>
      <c r="S1796" s="52" t="e">
        <f>VLOOKUP(EVID_PASTVY!$H1796,KATEGORIE_ZVIRAT!$B$2:$M$31,12,FALSE)*P1796*10</f>
        <v>#N/A</v>
      </c>
    </row>
    <row r="1797" spans="1:19" x14ac:dyDescent="0.2">
      <c r="A1797" s="32"/>
      <c r="B1797" s="37" t="e">
        <f>VLOOKUP($A1797,EVID_OSEVU!$A$1:$M$4972,2,FALSE)</f>
        <v>#N/A</v>
      </c>
      <c r="C1797" s="37" t="e">
        <f>VLOOKUP($A1797,EVID_OSEVU!$A$1:$M$4972,3,FALSE)</f>
        <v>#N/A</v>
      </c>
      <c r="D1797" s="45" t="e">
        <f>VLOOKUP($A1797,EVID_OSEVU!$A$1:$M$4972,4,FALSE)</f>
        <v>#N/A</v>
      </c>
      <c r="E1797" s="35"/>
      <c r="F1797" s="53"/>
      <c r="G1797" s="32"/>
      <c r="H1797" s="45" t="e">
        <f>VLOOKUP(G1797,Export7[#All],2,FALSE)</f>
        <v>#N/A</v>
      </c>
      <c r="I1797" s="45" t="e">
        <f>VLOOKUP($A1797,EVID_OSEVU!$A$1:$M$4972,10,FALSE)</f>
        <v>#N/A</v>
      </c>
      <c r="J1797" s="58" t="e">
        <f>VLOOKUP($A1797,EVID_OSEVU!$A$1:$M$4972,11,FALSE)</f>
        <v>#N/A</v>
      </c>
      <c r="K1797" s="33"/>
      <c r="L1797" s="45" t="e">
        <f>VLOOKUP(EVID_PASTVY!H1797,KATEGORIE_ZVIRAT!$B$2:$M$31,6,FALSE)*K1797</f>
        <v>#N/A</v>
      </c>
      <c r="M1797" s="33">
        <v>24</v>
      </c>
      <c r="N1797" s="45" t="e">
        <f>VLOOKUP(EVID_PASTVY!$H1797,KATEGORIE_ZVIRAT!$B$2:$M$31,8,FALSE)</f>
        <v>#N/A</v>
      </c>
      <c r="O1797" s="45" t="e">
        <f>VLOOKUP(EVID_PASTVY!$H1797,KATEGORIE_ZVIRAT!$B$2:$M$31,9,FALSE)</f>
        <v>#N/A</v>
      </c>
      <c r="P1797" s="54" t="e">
        <f>VLOOKUP(EVID_PASTVY!$H1797,KATEGORIE_ZVIRAT!$B$2:$M$31,7,FALSE)*L1797/1000*M1797/24*(F1797-E1797+1)/J1797</f>
        <v>#N/A</v>
      </c>
      <c r="Q1797" s="52" t="e">
        <f>VLOOKUP(EVID_PASTVY!$H1797,KATEGORIE_ZVIRAT!$B$2:$M$31,10,FALSE)*P1797*10</f>
        <v>#N/A</v>
      </c>
      <c r="R1797" s="52" t="e">
        <f>VLOOKUP(EVID_PASTVY!$H1797,KATEGORIE_ZVIRAT!$B$2:$M$31,11,FALSE)*P1797*10</f>
        <v>#N/A</v>
      </c>
      <c r="S1797" s="52" t="e">
        <f>VLOOKUP(EVID_PASTVY!$H1797,KATEGORIE_ZVIRAT!$B$2:$M$31,12,FALSE)*P1797*10</f>
        <v>#N/A</v>
      </c>
    </row>
    <row r="1798" spans="1:19" x14ac:dyDescent="0.2">
      <c r="A1798" s="32"/>
      <c r="B1798" s="37" t="e">
        <f>VLOOKUP($A1798,EVID_OSEVU!$A$1:$M$4972,2,FALSE)</f>
        <v>#N/A</v>
      </c>
      <c r="C1798" s="37" t="e">
        <f>VLOOKUP($A1798,EVID_OSEVU!$A$1:$M$4972,3,FALSE)</f>
        <v>#N/A</v>
      </c>
      <c r="D1798" s="45" t="e">
        <f>VLOOKUP($A1798,EVID_OSEVU!$A$1:$M$4972,4,FALSE)</f>
        <v>#N/A</v>
      </c>
      <c r="E1798" s="35"/>
      <c r="F1798" s="53"/>
      <c r="G1798" s="32"/>
      <c r="H1798" s="45" t="e">
        <f>VLOOKUP(G1798,Export7[#All],2,FALSE)</f>
        <v>#N/A</v>
      </c>
      <c r="I1798" s="45" t="e">
        <f>VLOOKUP($A1798,EVID_OSEVU!$A$1:$M$4972,10,FALSE)</f>
        <v>#N/A</v>
      </c>
      <c r="J1798" s="58" t="e">
        <f>VLOOKUP($A1798,EVID_OSEVU!$A$1:$M$4972,11,FALSE)</f>
        <v>#N/A</v>
      </c>
      <c r="K1798" s="33"/>
      <c r="L1798" s="45" t="e">
        <f>VLOOKUP(EVID_PASTVY!H1798,KATEGORIE_ZVIRAT!$B$2:$M$31,6,FALSE)*K1798</f>
        <v>#N/A</v>
      </c>
      <c r="M1798" s="33">
        <v>24</v>
      </c>
      <c r="N1798" s="45" t="e">
        <f>VLOOKUP(EVID_PASTVY!$H1798,KATEGORIE_ZVIRAT!$B$2:$M$31,8,FALSE)</f>
        <v>#N/A</v>
      </c>
      <c r="O1798" s="45" t="e">
        <f>VLOOKUP(EVID_PASTVY!$H1798,KATEGORIE_ZVIRAT!$B$2:$M$31,9,FALSE)</f>
        <v>#N/A</v>
      </c>
      <c r="P1798" s="54" t="e">
        <f>VLOOKUP(EVID_PASTVY!$H1798,KATEGORIE_ZVIRAT!$B$2:$M$31,7,FALSE)*L1798/1000*M1798/24*(F1798-E1798+1)/J1798</f>
        <v>#N/A</v>
      </c>
      <c r="Q1798" s="52" t="e">
        <f>VLOOKUP(EVID_PASTVY!$H1798,KATEGORIE_ZVIRAT!$B$2:$M$31,10,FALSE)*P1798*10</f>
        <v>#N/A</v>
      </c>
      <c r="R1798" s="52" t="e">
        <f>VLOOKUP(EVID_PASTVY!$H1798,KATEGORIE_ZVIRAT!$B$2:$M$31,11,FALSE)*P1798*10</f>
        <v>#N/A</v>
      </c>
      <c r="S1798" s="52" t="e">
        <f>VLOOKUP(EVID_PASTVY!$H1798,KATEGORIE_ZVIRAT!$B$2:$M$31,12,FALSE)*P1798*10</f>
        <v>#N/A</v>
      </c>
    </row>
    <row r="1799" spans="1:19" x14ac:dyDescent="0.2">
      <c r="A1799" s="32"/>
      <c r="B1799" s="37" t="e">
        <f>VLOOKUP($A1799,EVID_OSEVU!$A$1:$M$4972,2,FALSE)</f>
        <v>#N/A</v>
      </c>
      <c r="C1799" s="37" t="e">
        <f>VLOOKUP($A1799,EVID_OSEVU!$A$1:$M$4972,3,FALSE)</f>
        <v>#N/A</v>
      </c>
      <c r="D1799" s="45" t="e">
        <f>VLOOKUP($A1799,EVID_OSEVU!$A$1:$M$4972,4,FALSE)</f>
        <v>#N/A</v>
      </c>
      <c r="E1799" s="35"/>
      <c r="F1799" s="53"/>
      <c r="G1799" s="32"/>
      <c r="H1799" s="45" t="e">
        <f>VLOOKUP(G1799,Export7[#All],2,FALSE)</f>
        <v>#N/A</v>
      </c>
      <c r="I1799" s="45" t="e">
        <f>VLOOKUP($A1799,EVID_OSEVU!$A$1:$M$4972,10,FALSE)</f>
        <v>#N/A</v>
      </c>
      <c r="J1799" s="58" t="e">
        <f>VLOOKUP($A1799,EVID_OSEVU!$A$1:$M$4972,11,FALSE)</f>
        <v>#N/A</v>
      </c>
      <c r="K1799" s="33"/>
      <c r="L1799" s="45" t="e">
        <f>VLOOKUP(EVID_PASTVY!H1799,KATEGORIE_ZVIRAT!$B$2:$M$31,6,FALSE)*K1799</f>
        <v>#N/A</v>
      </c>
      <c r="M1799" s="33">
        <v>24</v>
      </c>
      <c r="N1799" s="45" t="e">
        <f>VLOOKUP(EVID_PASTVY!$H1799,KATEGORIE_ZVIRAT!$B$2:$M$31,8,FALSE)</f>
        <v>#N/A</v>
      </c>
      <c r="O1799" s="45" t="e">
        <f>VLOOKUP(EVID_PASTVY!$H1799,KATEGORIE_ZVIRAT!$B$2:$M$31,9,FALSE)</f>
        <v>#N/A</v>
      </c>
      <c r="P1799" s="54" t="e">
        <f>VLOOKUP(EVID_PASTVY!$H1799,KATEGORIE_ZVIRAT!$B$2:$M$31,7,FALSE)*L1799/1000*M1799/24*(F1799-E1799+1)/J1799</f>
        <v>#N/A</v>
      </c>
      <c r="Q1799" s="52" t="e">
        <f>VLOOKUP(EVID_PASTVY!$H1799,KATEGORIE_ZVIRAT!$B$2:$M$31,10,FALSE)*P1799*10</f>
        <v>#N/A</v>
      </c>
      <c r="R1799" s="52" t="e">
        <f>VLOOKUP(EVID_PASTVY!$H1799,KATEGORIE_ZVIRAT!$B$2:$M$31,11,FALSE)*P1799*10</f>
        <v>#N/A</v>
      </c>
      <c r="S1799" s="52" t="e">
        <f>VLOOKUP(EVID_PASTVY!$H1799,KATEGORIE_ZVIRAT!$B$2:$M$31,12,FALSE)*P1799*10</f>
        <v>#N/A</v>
      </c>
    </row>
    <row r="1800" spans="1:19" x14ac:dyDescent="0.2">
      <c r="A1800" s="32"/>
      <c r="B1800" s="37" t="e">
        <f>VLOOKUP($A1800,EVID_OSEVU!$A$1:$M$4972,2,FALSE)</f>
        <v>#N/A</v>
      </c>
      <c r="C1800" s="37" t="e">
        <f>VLOOKUP($A1800,EVID_OSEVU!$A$1:$M$4972,3,FALSE)</f>
        <v>#N/A</v>
      </c>
      <c r="D1800" s="45" t="e">
        <f>VLOOKUP($A1800,EVID_OSEVU!$A$1:$M$4972,4,FALSE)</f>
        <v>#N/A</v>
      </c>
      <c r="E1800" s="35"/>
      <c r="F1800" s="53"/>
      <c r="G1800" s="32"/>
      <c r="H1800" s="45" t="e">
        <f>VLOOKUP(G1800,Export7[#All],2,FALSE)</f>
        <v>#N/A</v>
      </c>
      <c r="I1800" s="45" t="e">
        <f>VLOOKUP($A1800,EVID_OSEVU!$A$1:$M$4972,10,FALSE)</f>
        <v>#N/A</v>
      </c>
      <c r="J1800" s="58" t="e">
        <f>VLOOKUP($A1800,EVID_OSEVU!$A$1:$M$4972,11,FALSE)</f>
        <v>#N/A</v>
      </c>
      <c r="K1800" s="33"/>
      <c r="L1800" s="45" t="e">
        <f>VLOOKUP(EVID_PASTVY!H1800,KATEGORIE_ZVIRAT!$B$2:$M$31,6,FALSE)*K1800</f>
        <v>#N/A</v>
      </c>
      <c r="M1800" s="33">
        <v>24</v>
      </c>
      <c r="N1800" s="45" t="e">
        <f>VLOOKUP(EVID_PASTVY!$H1800,KATEGORIE_ZVIRAT!$B$2:$M$31,8,FALSE)</f>
        <v>#N/A</v>
      </c>
      <c r="O1800" s="45" t="e">
        <f>VLOOKUP(EVID_PASTVY!$H1800,KATEGORIE_ZVIRAT!$B$2:$M$31,9,FALSE)</f>
        <v>#N/A</v>
      </c>
      <c r="P1800" s="54" t="e">
        <f>VLOOKUP(EVID_PASTVY!$H1800,KATEGORIE_ZVIRAT!$B$2:$M$31,7,FALSE)*L1800/1000*M1800/24*(F1800-E1800+1)/J1800</f>
        <v>#N/A</v>
      </c>
      <c r="Q1800" s="52" t="e">
        <f>VLOOKUP(EVID_PASTVY!$H1800,KATEGORIE_ZVIRAT!$B$2:$M$31,10,FALSE)*P1800*10</f>
        <v>#N/A</v>
      </c>
      <c r="R1800" s="52" t="e">
        <f>VLOOKUP(EVID_PASTVY!$H1800,KATEGORIE_ZVIRAT!$B$2:$M$31,11,FALSE)*P1800*10</f>
        <v>#N/A</v>
      </c>
      <c r="S1800" s="52" t="e">
        <f>VLOOKUP(EVID_PASTVY!$H1800,KATEGORIE_ZVIRAT!$B$2:$M$31,12,FALSE)*P1800*10</f>
        <v>#N/A</v>
      </c>
    </row>
    <row r="1801" spans="1:19" x14ac:dyDescent="0.2">
      <c r="A1801" s="32"/>
      <c r="B1801" s="37" t="e">
        <f>VLOOKUP($A1801,EVID_OSEVU!$A$1:$M$4972,2,FALSE)</f>
        <v>#N/A</v>
      </c>
      <c r="C1801" s="37" t="e">
        <f>VLOOKUP($A1801,EVID_OSEVU!$A$1:$M$4972,3,FALSE)</f>
        <v>#N/A</v>
      </c>
      <c r="D1801" s="45" t="e">
        <f>VLOOKUP($A1801,EVID_OSEVU!$A$1:$M$4972,4,FALSE)</f>
        <v>#N/A</v>
      </c>
      <c r="E1801" s="35"/>
      <c r="F1801" s="53"/>
      <c r="G1801" s="32"/>
      <c r="H1801" s="45" t="e">
        <f>VLOOKUP(G1801,Export7[#All],2,FALSE)</f>
        <v>#N/A</v>
      </c>
      <c r="I1801" s="45" t="e">
        <f>VLOOKUP($A1801,EVID_OSEVU!$A$1:$M$4972,10,FALSE)</f>
        <v>#N/A</v>
      </c>
      <c r="J1801" s="58" t="e">
        <f>VLOOKUP($A1801,EVID_OSEVU!$A$1:$M$4972,11,FALSE)</f>
        <v>#N/A</v>
      </c>
      <c r="K1801" s="33"/>
      <c r="L1801" s="45" t="e">
        <f>VLOOKUP(EVID_PASTVY!H1801,KATEGORIE_ZVIRAT!$B$2:$M$31,6,FALSE)*K1801</f>
        <v>#N/A</v>
      </c>
      <c r="M1801" s="33">
        <v>24</v>
      </c>
      <c r="N1801" s="45" t="e">
        <f>VLOOKUP(EVID_PASTVY!$H1801,KATEGORIE_ZVIRAT!$B$2:$M$31,8,FALSE)</f>
        <v>#N/A</v>
      </c>
      <c r="O1801" s="45" t="e">
        <f>VLOOKUP(EVID_PASTVY!$H1801,KATEGORIE_ZVIRAT!$B$2:$M$31,9,FALSE)</f>
        <v>#N/A</v>
      </c>
      <c r="P1801" s="54" t="e">
        <f>VLOOKUP(EVID_PASTVY!$H1801,KATEGORIE_ZVIRAT!$B$2:$M$31,7,FALSE)*L1801/1000*M1801/24*(F1801-E1801+1)/J1801</f>
        <v>#N/A</v>
      </c>
      <c r="Q1801" s="52" t="e">
        <f>VLOOKUP(EVID_PASTVY!$H1801,KATEGORIE_ZVIRAT!$B$2:$M$31,10,FALSE)*P1801*10</f>
        <v>#N/A</v>
      </c>
      <c r="R1801" s="52" t="e">
        <f>VLOOKUP(EVID_PASTVY!$H1801,KATEGORIE_ZVIRAT!$B$2:$M$31,11,FALSE)*P1801*10</f>
        <v>#N/A</v>
      </c>
      <c r="S1801" s="52" t="e">
        <f>VLOOKUP(EVID_PASTVY!$H1801,KATEGORIE_ZVIRAT!$B$2:$M$31,12,FALSE)*P1801*10</f>
        <v>#N/A</v>
      </c>
    </row>
    <row r="1802" spans="1:19" x14ac:dyDescent="0.2">
      <c r="A1802" s="32"/>
      <c r="B1802" s="37" t="e">
        <f>VLOOKUP($A1802,EVID_OSEVU!$A$1:$M$4972,2,FALSE)</f>
        <v>#N/A</v>
      </c>
      <c r="C1802" s="37" t="e">
        <f>VLOOKUP($A1802,EVID_OSEVU!$A$1:$M$4972,3,FALSE)</f>
        <v>#N/A</v>
      </c>
      <c r="D1802" s="45" t="e">
        <f>VLOOKUP($A1802,EVID_OSEVU!$A$1:$M$4972,4,FALSE)</f>
        <v>#N/A</v>
      </c>
      <c r="E1802" s="35"/>
      <c r="F1802" s="53"/>
      <c r="G1802" s="32"/>
      <c r="H1802" s="45" t="e">
        <f>VLOOKUP(G1802,Export7[#All],2,FALSE)</f>
        <v>#N/A</v>
      </c>
      <c r="I1802" s="45" t="e">
        <f>VLOOKUP($A1802,EVID_OSEVU!$A$1:$M$4972,10,FALSE)</f>
        <v>#N/A</v>
      </c>
      <c r="J1802" s="58" t="e">
        <f>VLOOKUP($A1802,EVID_OSEVU!$A$1:$M$4972,11,FALSE)</f>
        <v>#N/A</v>
      </c>
      <c r="K1802" s="33"/>
      <c r="L1802" s="45" t="e">
        <f>VLOOKUP(EVID_PASTVY!H1802,KATEGORIE_ZVIRAT!$B$2:$M$31,6,FALSE)*K1802</f>
        <v>#N/A</v>
      </c>
      <c r="M1802" s="33">
        <v>24</v>
      </c>
      <c r="N1802" s="45" t="e">
        <f>VLOOKUP(EVID_PASTVY!$H1802,KATEGORIE_ZVIRAT!$B$2:$M$31,8,FALSE)</f>
        <v>#N/A</v>
      </c>
      <c r="O1802" s="45" t="e">
        <f>VLOOKUP(EVID_PASTVY!$H1802,KATEGORIE_ZVIRAT!$B$2:$M$31,9,FALSE)</f>
        <v>#N/A</v>
      </c>
      <c r="P1802" s="54" t="e">
        <f>VLOOKUP(EVID_PASTVY!$H1802,KATEGORIE_ZVIRAT!$B$2:$M$31,7,FALSE)*L1802/1000*M1802/24*(F1802-E1802+1)/J1802</f>
        <v>#N/A</v>
      </c>
      <c r="Q1802" s="52" t="e">
        <f>VLOOKUP(EVID_PASTVY!$H1802,KATEGORIE_ZVIRAT!$B$2:$M$31,10,FALSE)*P1802*10</f>
        <v>#N/A</v>
      </c>
      <c r="R1802" s="52" t="e">
        <f>VLOOKUP(EVID_PASTVY!$H1802,KATEGORIE_ZVIRAT!$B$2:$M$31,11,FALSE)*P1802*10</f>
        <v>#N/A</v>
      </c>
      <c r="S1802" s="52" t="e">
        <f>VLOOKUP(EVID_PASTVY!$H1802,KATEGORIE_ZVIRAT!$B$2:$M$31,12,FALSE)*P1802*10</f>
        <v>#N/A</v>
      </c>
    </row>
    <row r="1803" spans="1:19" x14ac:dyDescent="0.2">
      <c r="A1803" s="32"/>
      <c r="B1803" s="37" t="e">
        <f>VLOOKUP($A1803,EVID_OSEVU!$A$1:$M$4972,2,FALSE)</f>
        <v>#N/A</v>
      </c>
      <c r="C1803" s="37" t="e">
        <f>VLOOKUP($A1803,EVID_OSEVU!$A$1:$M$4972,3,FALSE)</f>
        <v>#N/A</v>
      </c>
      <c r="D1803" s="45" t="e">
        <f>VLOOKUP($A1803,EVID_OSEVU!$A$1:$M$4972,4,FALSE)</f>
        <v>#N/A</v>
      </c>
      <c r="E1803" s="35"/>
      <c r="F1803" s="53"/>
      <c r="G1803" s="32"/>
      <c r="H1803" s="45" t="e">
        <f>VLOOKUP(G1803,Export7[#All],2,FALSE)</f>
        <v>#N/A</v>
      </c>
      <c r="I1803" s="45" t="e">
        <f>VLOOKUP($A1803,EVID_OSEVU!$A$1:$M$4972,10,FALSE)</f>
        <v>#N/A</v>
      </c>
      <c r="J1803" s="58" t="e">
        <f>VLOOKUP($A1803,EVID_OSEVU!$A$1:$M$4972,11,FALSE)</f>
        <v>#N/A</v>
      </c>
      <c r="K1803" s="33"/>
      <c r="L1803" s="45" t="e">
        <f>VLOOKUP(EVID_PASTVY!H1803,KATEGORIE_ZVIRAT!$B$2:$M$31,6,FALSE)*K1803</f>
        <v>#N/A</v>
      </c>
      <c r="M1803" s="33">
        <v>24</v>
      </c>
      <c r="N1803" s="45" t="e">
        <f>VLOOKUP(EVID_PASTVY!$H1803,KATEGORIE_ZVIRAT!$B$2:$M$31,8,FALSE)</f>
        <v>#N/A</v>
      </c>
      <c r="O1803" s="45" t="e">
        <f>VLOOKUP(EVID_PASTVY!$H1803,KATEGORIE_ZVIRAT!$B$2:$M$31,9,FALSE)</f>
        <v>#N/A</v>
      </c>
      <c r="P1803" s="54" t="e">
        <f>VLOOKUP(EVID_PASTVY!$H1803,KATEGORIE_ZVIRAT!$B$2:$M$31,7,FALSE)*L1803/1000*M1803/24*(F1803-E1803+1)/J1803</f>
        <v>#N/A</v>
      </c>
      <c r="Q1803" s="52" t="e">
        <f>VLOOKUP(EVID_PASTVY!$H1803,KATEGORIE_ZVIRAT!$B$2:$M$31,10,FALSE)*P1803*10</f>
        <v>#N/A</v>
      </c>
      <c r="R1803" s="52" t="e">
        <f>VLOOKUP(EVID_PASTVY!$H1803,KATEGORIE_ZVIRAT!$B$2:$M$31,11,FALSE)*P1803*10</f>
        <v>#N/A</v>
      </c>
      <c r="S1803" s="52" t="e">
        <f>VLOOKUP(EVID_PASTVY!$H1803,KATEGORIE_ZVIRAT!$B$2:$M$31,12,FALSE)*P1803*10</f>
        <v>#N/A</v>
      </c>
    </row>
    <row r="1804" spans="1:19" x14ac:dyDescent="0.2">
      <c r="A1804" s="32"/>
      <c r="B1804" s="37" t="e">
        <f>VLOOKUP($A1804,EVID_OSEVU!$A$1:$M$4972,2,FALSE)</f>
        <v>#N/A</v>
      </c>
      <c r="C1804" s="37" t="e">
        <f>VLOOKUP($A1804,EVID_OSEVU!$A$1:$M$4972,3,FALSE)</f>
        <v>#N/A</v>
      </c>
      <c r="D1804" s="45" t="e">
        <f>VLOOKUP($A1804,EVID_OSEVU!$A$1:$M$4972,4,FALSE)</f>
        <v>#N/A</v>
      </c>
      <c r="E1804" s="35"/>
      <c r="F1804" s="53"/>
      <c r="G1804" s="32"/>
      <c r="H1804" s="45" t="e">
        <f>VLOOKUP(G1804,Export7[#All],2,FALSE)</f>
        <v>#N/A</v>
      </c>
      <c r="I1804" s="45" t="e">
        <f>VLOOKUP($A1804,EVID_OSEVU!$A$1:$M$4972,10,FALSE)</f>
        <v>#N/A</v>
      </c>
      <c r="J1804" s="58" t="e">
        <f>VLOOKUP($A1804,EVID_OSEVU!$A$1:$M$4972,11,FALSE)</f>
        <v>#N/A</v>
      </c>
      <c r="K1804" s="33"/>
      <c r="L1804" s="45" t="e">
        <f>VLOOKUP(EVID_PASTVY!H1804,KATEGORIE_ZVIRAT!$B$2:$M$31,6,FALSE)*K1804</f>
        <v>#N/A</v>
      </c>
      <c r="M1804" s="33">
        <v>24</v>
      </c>
      <c r="N1804" s="45" t="e">
        <f>VLOOKUP(EVID_PASTVY!$H1804,KATEGORIE_ZVIRAT!$B$2:$M$31,8,FALSE)</f>
        <v>#N/A</v>
      </c>
      <c r="O1804" s="45" t="e">
        <f>VLOOKUP(EVID_PASTVY!$H1804,KATEGORIE_ZVIRAT!$B$2:$M$31,9,FALSE)</f>
        <v>#N/A</v>
      </c>
      <c r="P1804" s="54" t="e">
        <f>VLOOKUP(EVID_PASTVY!$H1804,KATEGORIE_ZVIRAT!$B$2:$M$31,7,FALSE)*L1804/1000*M1804/24*(F1804-E1804+1)/J1804</f>
        <v>#N/A</v>
      </c>
      <c r="Q1804" s="52" t="e">
        <f>VLOOKUP(EVID_PASTVY!$H1804,KATEGORIE_ZVIRAT!$B$2:$M$31,10,FALSE)*P1804*10</f>
        <v>#N/A</v>
      </c>
      <c r="R1804" s="52" t="e">
        <f>VLOOKUP(EVID_PASTVY!$H1804,KATEGORIE_ZVIRAT!$B$2:$M$31,11,FALSE)*P1804*10</f>
        <v>#N/A</v>
      </c>
      <c r="S1804" s="52" t="e">
        <f>VLOOKUP(EVID_PASTVY!$H1804,KATEGORIE_ZVIRAT!$B$2:$M$31,12,FALSE)*P1804*10</f>
        <v>#N/A</v>
      </c>
    </row>
    <row r="1805" spans="1:19" x14ac:dyDescent="0.2">
      <c r="A1805" s="32"/>
      <c r="B1805" s="37" t="e">
        <f>VLOOKUP($A1805,EVID_OSEVU!$A$1:$M$4972,2,FALSE)</f>
        <v>#N/A</v>
      </c>
      <c r="C1805" s="37" t="e">
        <f>VLOOKUP($A1805,EVID_OSEVU!$A$1:$M$4972,3,FALSE)</f>
        <v>#N/A</v>
      </c>
      <c r="D1805" s="45" t="e">
        <f>VLOOKUP($A1805,EVID_OSEVU!$A$1:$M$4972,4,FALSE)</f>
        <v>#N/A</v>
      </c>
      <c r="E1805" s="35"/>
      <c r="F1805" s="53"/>
      <c r="G1805" s="32"/>
      <c r="H1805" s="45" t="e">
        <f>VLOOKUP(G1805,Export7[#All],2,FALSE)</f>
        <v>#N/A</v>
      </c>
      <c r="I1805" s="45" t="e">
        <f>VLOOKUP($A1805,EVID_OSEVU!$A$1:$M$4972,10,FALSE)</f>
        <v>#N/A</v>
      </c>
      <c r="J1805" s="58" t="e">
        <f>VLOOKUP($A1805,EVID_OSEVU!$A$1:$M$4972,11,FALSE)</f>
        <v>#N/A</v>
      </c>
      <c r="K1805" s="33"/>
      <c r="L1805" s="45" t="e">
        <f>VLOOKUP(EVID_PASTVY!H1805,KATEGORIE_ZVIRAT!$B$2:$M$31,6,FALSE)*K1805</f>
        <v>#N/A</v>
      </c>
      <c r="M1805" s="33">
        <v>24</v>
      </c>
      <c r="N1805" s="45" t="e">
        <f>VLOOKUP(EVID_PASTVY!$H1805,KATEGORIE_ZVIRAT!$B$2:$M$31,8,FALSE)</f>
        <v>#N/A</v>
      </c>
      <c r="O1805" s="45" t="e">
        <f>VLOOKUP(EVID_PASTVY!$H1805,KATEGORIE_ZVIRAT!$B$2:$M$31,9,FALSE)</f>
        <v>#N/A</v>
      </c>
      <c r="P1805" s="54" t="e">
        <f>VLOOKUP(EVID_PASTVY!$H1805,KATEGORIE_ZVIRAT!$B$2:$M$31,7,FALSE)*L1805/1000*M1805/24*(F1805-E1805+1)/J1805</f>
        <v>#N/A</v>
      </c>
      <c r="Q1805" s="52" t="e">
        <f>VLOOKUP(EVID_PASTVY!$H1805,KATEGORIE_ZVIRAT!$B$2:$M$31,10,FALSE)*P1805*10</f>
        <v>#N/A</v>
      </c>
      <c r="R1805" s="52" t="e">
        <f>VLOOKUP(EVID_PASTVY!$H1805,KATEGORIE_ZVIRAT!$B$2:$M$31,11,FALSE)*P1805*10</f>
        <v>#N/A</v>
      </c>
      <c r="S1805" s="52" t="e">
        <f>VLOOKUP(EVID_PASTVY!$H1805,KATEGORIE_ZVIRAT!$B$2:$M$31,12,FALSE)*P1805*10</f>
        <v>#N/A</v>
      </c>
    </row>
    <row r="1806" spans="1:19" x14ac:dyDescent="0.2">
      <c r="A1806" s="32"/>
      <c r="B1806" s="37" t="e">
        <f>VLOOKUP($A1806,EVID_OSEVU!$A$1:$M$4972,2,FALSE)</f>
        <v>#N/A</v>
      </c>
      <c r="C1806" s="37" t="e">
        <f>VLOOKUP($A1806,EVID_OSEVU!$A$1:$M$4972,3,FALSE)</f>
        <v>#N/A</v>
      </c>
      <c r="D1806" s="45" t="e">
        <f>VLOOKUP($A1806,EVID_OSEVU!$A$1:$M$4972,4,FALSE)</f>
        <v>#N/A</v>
      </c>
      <c r="E1806" s="35"/>
      <c r="F1806" s="53"/>
      <c r="G1806" s="32"/>
      <c r="H1806" s="45" t="e">
        <f>VLOOKUP(G1806,Export7[#All],2,FALSE)</f>
        <v>#N/A</v>
      </c>
      <c r="I1806" s="45" t="e">
        <f>VLOOKUP($A1806,EVID_OSEVU!$A$1:$M$4972,10,FALSE)</f>
        <v>#N/A</v>
      </c>
      <c r="J1806" s="58" t="e">
        <f>VLOOKUP($A1806,EVID_OSEVU!$A$1:$M$4972,11,FALSE)</f>
        <v>#N/A</v>
      </c>
      <c r="K1806" s="33"/>
      <c r="L1806" s="45" t="e">
        <f>VLOOKUP(EVID_PASTVY!H1806,KATEGORIE_ZVIRAT!$B$2:$M$31,6,FALSE)*K1806</f>
        <v>#N/A</v>
      </c>
      <c r="M1806" s="33">
        <v>24</v>
      </c>
      <c r="N1806" s="45" t="e">
        <f>VLOOKUP(EVID_PASTVY!$H1806,KATEGORIE_ZVIRAT!$B$2:$M$31,8,FALSE)</f>
        <v>#N/A</v>
      </c>
      <c r="O1806" s="45" t="e">
        <f>VLOOKUP(EVID_PASTVY!$H1806,KATEGORIE_ZVIRAT!$B$2:$M$31,9,FALSE)</f>
        <v>#N/A</v>
      </c>
      <c r="P1806" s="54" t="e">
        <f>VLOOKUP(EVID_PASTVY!$H1806,KATEGORIE_ZVIRAT!$B$2:$M$31,7,FALSE)*L1806/1000*M1806/24*(F1806-E1806+1)/J1806</f>
        <v>#N/A</v>
      </c>
      <c r="Q1806" s="52" t="e">
        <f>VLOOKUP(EVID_PASTVY!$H1806,KATEGORIE_ZVIRAT!$B$2:$M$31,10,FALSE)*P1806*10</f>
        <v>#N/A</v>
      </c>
      <c r="R1806" s="52" t="e">
        <f>VLOOKUP(EVID_PASTVY!$H1806,KATEGORIE_ZVIRAT!$B$2:$M$31,11,FALSE)*P1806*10</f>
        <v>#N/A</v>
      </c>
      <c r="S1806" s="52" t="e">
        <f>VLOOKUP(EVID_PASTVY!$H1806,KATEGORIE_ZVIRAT!$B$2:$M$31,12,FALSE)*P1806*10</f>
        <v>#N/A</v>
      </c>
    </row>
    <row r="1807" spans="1:19" x14ac:dyDescent="0.2">
      <c r="A1807" s="32"/>
      <c r="B1807" s="37" t="e">
        <f>VLOOKUP($A1807,EVID_OSEVU!$A$1:$M$4972,2,FALSE)</f>
        <v>#N/A</v>
      </c>
      <c r="C1807" s="37" t="e">
        <f>VLOOKUP($A1807,EVID_OSEVU!$A$1:$M$4972,3,FALSE)</f>
        <v>#N/A</v>
      </c>
      <c r="D1807" s="45" t="e">
        <f>VLOOKUP($A1807,EVID_OSEVU!$A$1:$M$4972,4,FALSE)</f>
        <v>#N/A</v>
      </c>
      <c r="E1807" s="35"/>
      <c r="F1807" s="53"/>
      <c r="G1807" s="32"/>
      <c r="H1807" s="45" t="e">
        <f>VLOOKUP(G1807,Export7[#All],2,FALSE)</f>
        <v>#N/A</v>
      </c>
      <c r="I1807" s="45" t="e">
        <f>VLOOKUP($A1807,EVID_OSEVU!$A$1:$M$4972,10,FALSE)</f>
        <v>#N/A</v>
      </c>
      <c r="J1807" s="58" t="e">
        <f>VLOOKUP($A1807,EVID_OSEVU!$A$1:$M$4972,11,FALSE)</f>
        <v>#N/A</v>
      </c>
      <c r="K1807" s="33"/>
      <c r="L1807" s="45" t="e">
        <f>VLOOKUP(EVID_PASTVY!H1807,KATEGORIE_ZVIRAT!$B$2:$M$31,6,FALSE)*K1807</f>
        <v>#N/A</v>
      </c>
      <c r="M1807" s="33">
        <v>24</v>
      </c>
      <c r="N1807" s="45" t="e">
        <f>VLOOKUP(EVID_PASTVY!$H1807,KATEGORIE_ZVIRAT!$B$2:$M$31,8,FALSE)</f>
        <v>#N/A</v>
      </c>
      <c r="O1807" s="45" t="e">
        <f>VLOOKUP(EVID_PASTVY!$H1807,KATEGORIE_ZVIRAT!$B$2:$M$31,9,FALSE)</f>
        <v>#N/A</v>
      </c>
      <c r="P1807" s="54" t="e">
        <f>VLOOKUP(EVID_PASTVY!$H1807,KATEGORIE_ZVIRAT!$B$2:$M$31,7,FALSE)*L1807/1000*M1807/24*(F1807-E1807+1)/J1807</f>
        <v>#N/A</v>
      </c>
      <c r="Q1807" s="52" t="e">
        <f>VLOOKUP(EVID_PASTVY!$H1807,KATEGORIE_ZVIRAT!$B$2:$M$31,10,FALSE)*P1807*10</f>
        <v>#N/A</v>
      </c>
      <c r="R1807" s="52" t="e">
        <f>VLOOKUP(EVID_PASTVY!$H1807,KATEGORIE_ZVIRAT!$B$2:$M$31,11,FALSE)*P1807*10</f>
        <v>#N/A</v>
      </c>
      <c r="S1807" s="52" t="e">
        <f>VLOOKUP(EVID_PASTVY!$H1807,KATEGORIE_ZVIRAT!$B$2:$M$31,12,FALSE)*P1807*10</f>
        <v>#N/A</v>
      </c>
    </row>
    <row r="1808" spans="1:19" x14ac:dyDescent="0.2">
      <c r="A1808" s="32"/>
      <c r="B1808" s="37" t="e">
        <f>VLOOKUP($A1808,EVID_OSEVU!$A$1:$M$4972,2,FALSE)</f>
        <v>#N/A</v>
      </c>
      <c r="C1808" s="37" t="e">
        <f>VLOOKUP($A1808,EVID_OSEVU!$A$1:$M$4972,3,FALSE)</f>
        <v>#N/A</v>
      </c>
      <c r="D1808" s="45" t="e">
        <f>VLOOKUP($A1808,EVID_OSEVU!$A$1:$M$4972,4,FALSE)</f>
        <v>#N/A</v>
      </c>
      <c r="E1808" s="35"/>
      <c r="F1808" s="53"/>
      <c r="G1808" s="32"/>
      <c r="H1808" s="45" t="e">
        <f>VLOOKUP(G1808,Export7[#All],2,FALSE)</f>
        <v>#N/A</v>
      </c>
      <c r="I1808" s="45" t="e">
        <f>VLOOKUP($A1808,EVID_OSEVU!$A$1:$M$4972,10,FALSE)</f>
        <v>#N/A</v>
      </c>
      <c r="J1808" s="58" t="e">
        <f>VLOOKUP($A1808,EVID_OSEVU!$A$1:$M$4972,11,FALSE)</f>
        <v>#N/A</v>
      </c>
      <c r="K1808" s="33"/>
      <c r="L1808" s="45" t="e">
        <f>VLOOKUP(EVID_PASTVY!H1808,KATEGORIE_ZVIRAT!$B$2:$M$31,6,FALSE)*K1808</f>
        <v>#N/A</v>
      </c>
      <c r="M1808" s="33">
        <v>24</v>
      </c>
      <c r="N1808" s="45" t="e">
        <f>VLOOKUP(EVID_PASTVY!$H1808,KATEGORIE_ZVIRAT!$B$2:$M$31,8,FALSE)</f>
        <v>#N/A</v>
      </c>
      <c r="O1808" s="45" t="e">
        <f>VLOOKUP(EVID_PASTVY!$H1808,KATEGORIE_ZVIRAT!$B$2:$M$31,9,FALSE)</f>
        <v>#N/A</v>
      </c>
      <c r="P1808" s="54" t="e">
        <f>VLOOKUP(EVID_PASTVY!$H1808,KATEGORIE_ZVIRAT!$B$2:$M$31,7,FALSE)*L1808/1000*M1808/24*(F1808-E1808+1)/J1808</f>
        <v>#N/A</v>
      </c>
      <c r="Q1808" s="52" t="e">
        <f>VLOOKUP(EVID_PASTVY!$H1808,KATEGORIE_ZVIRAT!$B$2:$M$31,10,FALSE)*P1808*10</f>
        <v>#N/A</v>
      </c>
      <c r="R1808" s="52" t="e">
        <f>VLOOKUP(EVID_PASTVY!$H1808,KATEGORIE_ZVIRAT!$B$2:$M$31,11,FALSE)*P1808*10</f>
        <v>#N/A</v>
      </c>
      <c r="S1808" s="52" t="e">
        <f>VLOOKUP(EVID_PASTVY!$H1808,KATEGORIE_ZVIRAT!$B$2:$M$31,12,FALSE)*P1808*10</f>
        <v>#N/A</v>
      </c>
    </row>
    <row r="1809" spans="1:19" x14ac:dyDescent="0.2">
      <c r="A1809" s="32"/>
      <c r="B1809" s="37" t="e">
        <f>VLOOKUP($A1809,EVID_OSEVU!$A$1:$M$4972,2,FALSE)</f>
        <v>#N/A</v>
      </c>
      <c r="C1809" s="37" t="e">
        <f>VLOOKUP($A1809,EVID_OSEVU!$A$1:$M$4972,3,FALSE)</f>
        <v>#N/A</v>
      </c>
      <c r="D1809" s="45" t="e">
        <f>VLOOKUP($A1809,EVID_OSEVU!$A$1:$M$4972,4,FALSE)</f>
        <v>#N/A</v>
      </c>
      <c r="E1809" s="35"/>
      <c r="F1809" s="53"/>
      <c r="G1809" s="32"/>
      <c r="H1809" s="45" t="e">
        <f>VLOOKUP(G1809,Export7[#All],2,FALSE)</f>
        <v>#N/A</v>
      </c>
      <c r="I1809" s="45" t="e">
        <f>VLOOKUP($A1809,EVID_OSEVU!$A$1:$M$4972,10,FALSE)</f>
        <v>#N/A</v>
      </c>
      <c r="J1809" s="58" t="e">
        <f>VLOOKUP($A1809,EVID_OSEVU!$A$1:$M$4972,11,FALSE)</f>
        <v>#N/A</v>
      </c>
      <c r="K1809" s="33"/>
      <c r="L1809" s="45" t="e">
        <f>VLOOKUP(EVID_PASTVY!H1809,KATEGORIE_ZVIRAT!$B$2:$M$31,6,FALSE)*K1809</f>
        <v>#N/A</v>
      </c>
      <c r="M1809" s="33">
        <v>24</v>
      </c>
      <c r="N1809" s="45" t="e">
        <f>VLOOKUP(EVID_PASTVY!$H1809,KATEGORIE_ZVIRAT!$B$2:$M$31,8,FALSE)</f>
        <v>#N/A</v>
      </c>
      <c r="O1809" s="45" t="e">
        <f>VLOOKUP(EVID_PASTVY!$H1809,KATEGORIE_ZVIRAT!$B$2:$M$31,9,FALSE)</f>
        <v>#N/A</v>
      </c>
      <c r="P1809" s="54" t="e">
        <f>VLOOKUP(EVID_PASTVY!$H1809,KATEGORIE_ZVIRAT!$B$2:$M$31,7,FALSE)*L1809/1000*M1809/24*(F1809-E1809+1)/J1809</f>
        <v>#N/A</v>
      </c>
      <c r="Q1809" s="52" t="e">
        <f>VLOOKUP(EVID_PASTVY!$H1809,KATEGORIE_ZVIRAT!$B$2:$M$31,10,FALSE)*P1809*10</f>
        <v>#N/A</v>
      </c>
      <c r="R1809" s="52" t="e">
        <f>VLOOKUP(EVID_PASTVY!$H1809,KATEGORIE_ZVIRAT!$B$2:$M$31,11,FALSE)*P1809*10</f>
        <v>#N/A</v>
      </c>
      <c r="S1809" s="52" t="e">
        <f>VLOOKUP(EVID_PASTVY!$H1809,KATEGORIE_ZVIRAT!$B$2:$M$31,12,FALSE)*P1809*10</f>
        <v>#N/A</v>
      </c>
    </row>
    <row r="1810" spans="1:19" x14ac:dyDescent="0.2">
      <c r="A1810" s="32"/>
      <c r="B1810" s="37" t="e">
        <f>VLOOKUP($A1810,EVID_OSEVU!$A$1:$M$4972,2,FALSE)</f>
        <v>#N/A</v>
      </c>
      <c r="C1810" s="37" t="e">
        <f>VLOOKUP($A1810,EVID_OSEVU!$A$1:$M$4972,3,FALSE)</f>
        <v>#N/A</v>
      </c>
      <c r="D1810" s="45" t="e">
        <f>VLOOKUP($A1810,EVID_OSEVU!$A$1:$M$4972,4,FALSE)</f>
        <v>#N/A</v>
      </c>
      <c r="E1810" s="35"/>
      <c r="F1810" s="53"/>
      <c r="G1810" s="32"/>
      <c r="H1810" s="45" t="e">
        <f>VLOOKUP(G1810,Export7[#All],2,FALSE)</f>
        <v>#N/A</v>
      </c>
      <c r="I1810" s="45" t="e">
        <f>VLOOKUP($A1810,EVID_OSEVU!$A$1:$M$4972,10,FALSE)</f>
        <v>#N/A</v>
      </c>
      <c r="J1810" s="58" t="e">
        <f>VLOOKUP($A1810,EVID_OSEVU!$A$1:$M$4972,11,FALSE)</f>
        <v>#N/A</v>
      </c>
      <c r="K1810" s="33"/>
      <c r="L1810" s="45" t="e">
        <f>VLOOKUP(EVID_PASTVY!H1810,KATEGORIE_ZVIRAT!$B$2:$M$31,6,FALSE)*K1810</f>
        <v>#N/A</v>
      </c>
      <c r="M1810" s="33">
        <v>24</v>
      </c>
      <c r="N1810" s="45" t="e">
        <f>VLOOKUP(EVID_PASTVY!$H1810,KATEGORIE_ZVIRAT!$B$2:$M$31,8,FALSE)</f>
        <v>#N/A</v>
      </c>
      <c r="O1810" s="45" t="e">
        <f>VLOOKUP(EVID_PASTVY!$H1810,KATEGORIE_ZVIRAT!$B$2:$M$31,9,FALSE)</f>
        <v>#N/A</v>
      </c>
      <c r="P1810" s="54" t="e">
        <f>VLOOKUP(EVID_PASTVY!$H1810,KATEGORIE_ZVIRAT!$B$2:$M$31,7,FALSE)*L1810/1000*M1810/24*(F1810-E1810+1)/J1810</f>
        <v>#N/A</v>
      </c>
      <c r="Q1810" s="52" t="e">
        <f>VLOOKUP(EVID_PASTVY!$H1810,KATEGORIE_ZVIRAT!$B$2:$M$31,10,FALSE)*P1810*10</f>
        <v>#N/A</v>
      </c>
      <c r="R1810" s="52" t="e">
        <f>VLOOKUP(EVID_PASTVY!$H1810,KATEGORIE_ZVIRAT!$B$2:$M$31,11,FALSE)*P1810*10</f>
        <v>#N/A</v>
      </c>
      <c r="S1810" s="52" t="e">
        <f>VLOOKUP(EVID_PASTVY!$H1810,KATEGORIE_ZVIRAT!$B$2:$M$31,12,FALSE)*P1810*10</f>
        <v>#N/A</v>
      </c>
    </row>
    <row r="1811" spans="1:19" x14ac:dyDescent="0.2">
      <c r="A1811" s="32"/>
      <c r="B1811" s="37" t="e">
        <f>VLOOKUP($A1811,EVID_OSEVU!$A$1:$M$4972,2,FALSE)</f>
        <v>#N/A</v>
      </c>
      <c r="C1811" s="37" t="e">
        <f>VLOOKUP($A1811,EVID_OSEVU!$A$1:$M$4972,3,FALSE)</f>
        <v>#N/A</v>
      </c>
      <c r="D1811" s="45" t="e">
        <f>VLOOKUP($A1811,EVID_OSEVU!$A$1:$M$4972,4,FALSE)</f>
        <v>#N/A</v>
      </c>
      <c r="E1811" s="35"/>
      <c r="F1811" s="53"/>
      <c r="G1811" s="32"/>
      <c r="H1811" s="45" t="e">
        <f>VLOOKUP(G1811,Export7[#All],2,FALSE)</f>
        <v>#N/A</v>
      </c>
      <c r="I1811" s="45" t="e">
        <f>VLOOKUP($A1811,EVID_OSEVU!$A$1:$M$4972,10,FALSE)</f>
        <v>#N/A</v>
      </c>
      <c r="J1811" s="58" t="e">
        <f>VLOOKUP($A1811,EVID_OSEVU!$A$1:$M$4972,11,FALSE)</f>
        <v>#N/A</v>
      </c>
      <c r="K1811" s="33"/>
      <c r="L1811" s="45" t="e">
        <f>VLOOKUP(EVID_PASTVY!H1811,KATEGORIE_ZVIRAT!$B$2:$M$31,6,FALSE)*K1811</f>
        <v>#N/A</v>
      </c>
      <c r="M1811" s="33">
        <v>24</v>
      </c>
      <c r="N1811" s="45" t="e">
        <f>VLOOKUP(EVID_PASTVY!$H1811,KATEGORIE_ZVIRAT!$B$2:$M$31,8,FALSE)</f>
        <v>#N/A</v>
      </c>
      <c r="O1811" s="45" t="e">
        <f>VLOOKUP(EVID_PASTVY!$H1811,KATEGORIE_ZVIRAT!$B$2:$M$31,9,FALSE)</f>
        <v>#N/A</v>
      </c>
      <c r="P1811" s="54" t="e">
        <f>VLOOKUP(EVID_PASTVY!$H1811,KATEGORIE_ZVIRAT!$B$2:$M$31,7,FALSE)*L1811/1000*M1811/24*(F1811-E1811+1)/J1811</f>
        <v>#N/A</v>
      </c>
      <c r="Q1811" s="52" t="e">
        <f>VLOOKUP(EVID_PASTVY!$H1811,KATEGORIE_ZVIRAT!$B$2:$M$31,10,FALSE)*P1811*10</f>
        <v>#N/A</v>
      </c>
      <c r="R1811" s="52" t="e">
        <f>VLOOKUP(EVID_PASTVY!$H1811,KATEGORIE_ZVIRAT!$B$2:$M$31,11,FALSE)*P1811*10</f>
        <v>#N/A</v>
      </c>
      <c r="S1811" s="52" t="e">
        <f>VLOOKUP(EVID_PASTVY!$H1811,KATEGORIE_ZVIRAT!$B$2:$M$31,12,FALSE)*P1811*10</f>
        <v>#N/A</v>
      </c>
    </row>
    <row r="1812" spans="1:19" x14ac:dyDescent="0.2">
      <c r="A1812" s="32"/>
      <c r="B1812" s="37" t="e">
        <f>VLOOKUP($A1812,EVID_OSEVU!$A$1:$M$4972,2,FALSE)</f>
        <v>#N/A</v>
      </c>
      <c r="C1812" s="37" t="e">
        <f>VLOOKUP($A1812,EVID_OSEVU!$A$1:$M$4972,3,FALSE)</f>
        <v>#N/A</v>
      </c>
      <c r="D1812" s="45" t="e">
        <f>VLOOKUP($A1812,EVID_OSEVU!$A$1:$M$4972,4,FALSE)</f>
        <v>#N/A</v>
      </c>
      <c r="E1812" s="35"/>
      <c r="F1812" s="53"/>
      <c r="G1812" s="32"/>
      <c r="H1812" s="45" t="e">
        <f>VLOOKUP(G1812,Export7[#All],2,FALSE)</f>
        <v>#N/A</v>
      </c>
      <c r="I1812" s="45" t="e">
        <f>VLOOKUP($A1812,EVID_OSEVU!$A$1:$M$4972,10,FALSE)</f>
        <v>#N/A</v>
      </c>
      <c r="J1812" s="58" t="e">
        <f>VLOOKUP($A1812,EVID_OSEVU!$A$1:$M$4972,11,FALSE)</f>
        <v>#N/A</v>
      </c>
      <c r="K1812" s="33"/>
      <c r="L1812" s="45" t="e">
        <f>VLOOKUP(EVID_PASTVY!H1812,KATEGORIE_ZVIRAT!$B$2:$M$31,6,FALSE)*K1812</f>
        <v>#N/A</v>
      </c>
      <c r="M1812" s="33">
        <v>24</v>
      </c>
      <c r="N1812" s="45" t="e">
        <f>VLOOKUP(EVID_PASTVY!$H1812,KATEGORIE_ZVIRAT!$B$2:$M$31,8,FALSE)</f>
        <v>#N/A</v>
      </c>
      <c r="O1812" s="45" t="e">
        <f>VLOOKUP(EVID_PASTVY!$H1812,KATEGORIE_ZVIRAT!$B$2:$M$31,9,FALSE)</f>
        <v>#N/A</v>
      </c>
      <c r="P1812" s="54" t="e">
        <f>VLOOKUP(EVID_PASTVY!$H1812,KATEGORIE_ZVIRAT!$B$2:$M$31,7,FALSE)*L1812/1000*M1812/24*(F1812-E1812+1)/J1812</f>
        <v>#N/A</v>
      </c>
      <c r="Q1812" s="52" t="e">
        <f>VLOOKUP(EVID_PASTVY!$H1812,KATEGORIE_ZVIRAT!$B$2:$M$31,10,FALSE)*P1812*10</f>
        <v>#N/A</v>
      </c>
      <c r="R1812" s="52" t="e">
        <f>VLOOKUP(EVID_PASTVY!$H1812,KATEGORIE_ZVIRAT!$B$2:$M$31,11,FALSE)*P1812*10</f>
        <v>#N/A</v>
      </c>
      <c r="S1812" s="52" t="e">
        <f>VLOOKUP(EVID_PASTVY!$H1812,KATEGORIE_ZVIRAT!$B$2:$M$31,12,FALSE)*P1812*10</f>
        <v>#N/A</v>
      </c>
    </row>
    <row r="1813" spans="1:19" x14ac:dyDescent="0.2">
      <c r="A1813" s="32"/>
      <c r="B1813" s="37" t="e">
        <f>VLOOKUP($A1813,EVID_OSEVU!$A$1:$M$4972,2,FALSE)</f>
        <v>#N/A</v>
      </c>
      <c r="C1813" s="37" t="e">
        <f>VLOOKUP($A1813,EVID_OSEVU!$A$1:$M$4972,3,FALSE)</f>
        <v>#N/A</v>
      </c>
      <c r="D1813" s="45" t="e">
        <f>VLOOKUP($A1813,EVID_OSEVU!$A$1:$M$4972,4,FALSE)</f>
        <v>#N/A</v>
      </c>
      <c r="E1813" s="35"/>
      <c r="F1813" s="53"/>
      <c r="G1813" s="32"/>
      <c r="H1813" s="45" t="e">
        <f>VLOOKUP(G1813,Export7[#All],2,FALSE)</f>
        <v>#N/A</v>
      </c>
      <c r="I1813" s="45" t="e">
        <f>VLOOKUP($A1813,EVID_OSEVU!$A$1:$M$4972,10,FALSE)</f>
        <v>#N/A</v>
      </c>
      <c r="J1813" s="58" t="e">
        <f>VLOOKUP($A1813,EVID_OSEVU!$A$1:$M$4972,11,FALSE)</f>
        <v>#N/A</v>
      </c>
      <c r="K1813" s="33"/>
      <c r="L1813" s="45" t="e">
        <f>VLOOKUP(EVID_PASTVY!H1813,KATEGORIE_ZVIRAT!$B$2:$M$31,6,FALSE)*K1813</f>
        <v>#N/A</v>
      </c>
      <c r="M1813" s="33">
        <v>24</v>
      </c>
      <c r="N1813" s="45" t="e">
        <f>VLOOKUP(EVID_PASTVY!$H1813,KATEGORIE_ZVIRAT!$B$2:$M$31,8,FALSE)</f>
        <v>#N/A</v>
      </c>
      <c r="O1813" s="45" t="e">
        <f>VLOOKUP(EVID_PASTVY!$H1813,KATEGORIE_ZVIRAT!$B$2:$M$31,9,FALSE)</f>
        <v>#N/A</v>
      </c>
      <c r="P1813" s="54" t="e">
        <f>VLOOKUP(EVID_PASTVY!$H1813,KATEGORIE_ZVIRAT!$B$2:$M$31,7,FALSE)*L1813/1000*M1813/24*(F1813-E1813+1)/J1813</f>
        <v>#N/A</v>
      </c>
      <c r="Q1813" s="52" t="e">
        <f>VLOOKUP(EVID_PASTVY!$H1813,KATEGORIE_ZVIRAT!$B$2:$M$31,10,FALSE)*P1813*10</f>
        <v>#N/A</v>
      </c>
      <c r="R1813" s="52" t="e">
        <f>VLOOKUP(EVID_PASTVY!$H1813,KATEGORIE_ZVIRAT!$B$2:$M$31,11,FALSE)*P1813*10</f>
        <v>#N/A</v>
      </c>
      <c r="S1813" s="52" t="e">
        <f>VLOOKUP(EVID_PASTVY!$H1813,KATEGORIE_ZVIRAT!$B$2:$M$31,12,FALSE)*P1813*10</f>
        <v>#N/A</v>
      </c>
    </row>
    <row r="1814" spans="1:19" x14ac:dyDescent="0.2">
      <c r="A1814" s="32"/>
      <c r="B1814" s="37" t="e">
        <f>VLOOKUP($A1814,EVID_OSEVU!$A$1:$M$4972,2,FALSE)</f>
        <v>#N/A</v>
      </c>
      <c r="C1814" s="37" t="e">
        <f>VLOOKUP($A1814,EVID_OSEVU!$A$1:$M$4972,3,FALSE)</f>
        <v>#N/A</v>
      </c>
      <c r="D1814" s="45" t="e">
        <f>VLOOKUP($A1814,EVID_OSEVU!$A$1:$M$4972,4,FALSE)</f>
        <v>#N/A</v>
      </c>
      <c r="E1814" s="35"/>
      <c r="F1814" s="53"/>
      <c r="G1814" s="32"/>
      <c r="H1814" s="45" t="e">
        <f>VLOOKUP(G1814,Export7[#All],2,FALSE)</f>
        <v>#N/A</v>
      </c>
      <c r="I1814" s="45" t="e">
        <f>VLOOKUP($A1814,EVID_OSEVU!$A$1:$M$4972,10,FALSE)</f>
        <v>#N/A</v>
      </c>
      <c r="J1814" s="58" t="e">
        <f>VLOOKUP($A1814,EVID_OSEVU!$A$1:$M$4972,11,FALSE)</f>
        <v>#N/A</v>
      </c>
      <c r="K1814" s="33"/>
      <c r="L1814" s="45" t="e">
        <f>VLOOKUP(EVID_PASTVY!H1814,KATEGORIE_ZVIRAT!$B$2:$M$31,6,FALSE)*K1814</f>
        <v>#N/A</v>
      </c>
      <c r="M1814" s="33">
        <v>24</v>
      </c>
      <c r="N1814" s="45" t="e">
        <f>VLOOKUP(EVID_PASTVY!$H1814,KATEGORIE_ZVIRAT!$B$2:$M$31,8,FALSE)</f>
        <v>#N/A</v>
      </c>
      <c r="O1814" s="45" t="e">
        <f>VLOOKUP(EVID_PASTVY!$H1814,KATEGORIE_ZVIRAT!$B$2:$M$31,9,FALSE)</f>
        <v>#N/A</v>
      </c>
      <c r="P1814" s="54" t="e">
        <f>VLOOKUP(EVID_PASTVY!$H1814,KATEGORIE_ZVIRAT!$B$2:$M$31,7,FALSE)*L1814/1000*M1814/24*(F1814-E1814+1)/J1814</f>
        <v>#N/A</v>
      </c>
      <c r="Q1814" s="52" t="e">
        <f>VLOOKUP(EVID_PASTVY!$H1814,KATEGORIE_ZVIRAT!$B$2:$M$31,10,FALSE)*P1814*10</f>
        <v>#N/A</v>
      </c>
      <c r="R1814" s="52" t="e">
        <f>VLOOKUP(EVID_PASTVY!$H1814,KATEGORIE_ZVIRAT!$B$2:$M$31,11,FALSE)*P1814*10</f>
        <v>#N/A</v>
      </c>
      <c r="S1814" s="52" t="e">
        <f>VLOOKUP(EVID_PASTVY!$H1814,KATEGORIE_ZVIRAT!$B$2:$M$31,12,FALSE)*P1814*10</f>
        <v>#N/A</v>
      </c>
    </row>
    <row r="1815" spans="1:19" x14ac:dyDescent="0.2">
      <c r="A1815" s="32"/>
      <c r="B1815" s="37" t="e">
        <f>VLOOKUP($A1815,EVID_OSEVU!$A$1:$M$4972,2,FALSE)</f>
        <v>#N/A</v>
      </c>
      <c r="C1815" s="37" t="e">
        <f>VLOOKUP($A1815,EVID_OSEVU!$A$1:$M$4972,3,FALSE)</f>
        <v>#N/A</v>
      </c>
      <c r="D1815" s="45" t="e">
        <f>VLOOKUP($A1815,EVID_OSEVU!$A$1:$M$4972,4,FALSE)</f>
        <v>#N/A</v>
      </c>
      <c r="E1815" s="35"/>
      <c r="F1815" s="53"/>
      <c r="G1815" s="32"/>
      <c r="H1815" s="45" t="e">
        <f>VLOOKUP(G1815,Export7[#All],2,FALSE)</f>
        <v>#N/A</v>
      </c>
      <c r="I1815" s="45" t="e">
        <f>VLOOKUP($A1815,EVID_OSEVU!$A$1:$M$4972,10,FALSE)</f>
        <v>#N/A</v>
      </c>
      <c r="J1815" s="58" t="e">
        <f>VLOOKUP($A1815,EVID_OSEVU!$A$1:$M$4972,11,FALSE)</f>
        <v>#N/A</v>
      </c>
      <c r="K1815" s="33"/>
      <c r="L1815" s="45" t="e">
        <f>VLOOKUP(EVID_PASTVY!H1815,KATEGORIE_ZVIRAT!$B$2:$M$31,6,FALSE)*K1815</f>
        <v>#N/A</v>
      </c>
      <c r="M1815" s="33">
        <v>24</v>
      </c>
      <c r="N1815" s="45" t="e">
        <f>VLOOKUP(EVID_PASTVY!$H1815,KATEGORIE_ZVIRAT!$B$2:$M$31,8,FALSE)</f>
        <v>#N/A</v>
      </c>
      <c r="O1815" s="45" t="e">
        <f>VLOOKUP(EVID_PASTVY!$H1815,KATEGORIE_ZVIRAT!$B$2:$M$31,9,FALSE)</f>
        <v>#N/A</v>
      </c>
      <c r="P1815" s="54" t="e">
        <f>VLOOKUP(EVID_PASTVY!$H1815,KATEGORIE_ZVIRAT!$B$2:$M$31,7,FALSE)*L1815/1000*M1815/24*(F1815-E1815+1)/J1815</f>
        <v>#N/A</v>
      </c>
      <c r="Q1815" s="52" t="e">
        <f>VLOOKUP(EVID_PASTVY!$H1815,KATEGORIE_ZVIRAT!$B$2:$M$31,10,FALSE)*P1815*10</f>
        <v>#N/A</v>
      </c>
      <c r="R1815" s="52" t="e">
        <f>VLOOKUP(EVID_PASTVY!$H1815,KATEGORIE_ZVIRAT!$B$2:$M$31,11,FALSE)*P1815*10</f>
        <v>#N/A</v>
      </c>
      <c r="S1815" s="52" t="e">
        <f>VLOOKUP(EVID_PASTVY!$H1815,KATEGORIE_ZVIRAT!$B$2:$M$31,12,FALSE)*P1815*10</f>
        <v>#N/A</v>
      </c>
    </row>
    <row r="1816" spans="1:19" x14ac:dyDescent="0.2">
      <c r="A1816" s="32"/>
      <c r="B1816" s="37" t="e">
        <f>VLOOKUP($A1816,EVID_OSEVU!$A$1:$M$4972,2,FALSE)</f>
        <v>#N/A</v>
      </c>
      <c r="C1816" s="37" t="e">
        <f>VLOOKUP($A1816,EVID_OSEVU!$A$1:$M$4972,3,FALSE)</f>
        <v>#N/A</v>
      </c>
      <c r="D1816" s="45" t="e">
        <f>VLOOKUP($A1816,EVID_OSEVU!$A$1:$M$4972,4,FALSE)</f>
        <v>#N/A</v>
      </c>
      <c r="E1816" s="35"/>
      <c r="F1816" s="53"/>
      <c r="G1816" s="32"/>
      <c r="H1816" s="45" t="e">
        <f>VLOOKUP(G1816,Export7[#All],2,FALSE)</f>
        <v>#N/A</v>
      </c>
      <c r="I1816" s="45" t="e">
        <f>VLOOKUP($A1816,EVID_OSEVU!$A$1:$M$4972,10,FALSE)</f>
        <v>#N/A</v>
      </c>
      <c r="J1816" s="58" t="e">
        <f>VLOOKUP($A1816,EVID_OSEVU!$A$1:$M$4972,11,FALSE)</f>
        <v>#N/A</v>
      </c>
      <c r="K1816" s="33"/>
      <c r="L1816" s="45" t="e">
        <f>VLOOKUP(EVID_PASTVY!H1816,KATEGORIE_ZVIRAT!$B$2:$M$31,6,FALSE)*K1816</f>
        <v>#N/A</v>
      </c>
      <c r="M1816" s="33">
        <v>24</v>
      </c>
      <c r="N1816" s="45" t="e">
        <f>VLOOKUP(EVID_PASTVY!$H1816,KATEGORIE_ZVIRAT!$B$2:$M$31,8,FALSE)</f>
        <v>#N/A</v>
      </c>
      <c r="O1816" s="45" t="e">
        <f>VLOOKUP(EVID_PASTVY!$H1816,KATEGORIE_ZVIRAT!$B$2:$M$31,9,FALSE)</f>
        <v>#N/A</v>
      </c>
      <c r="P1816" s="54" t="e">
        <f>VLOOKUP(EVID_PASTVY!$H1816,KATEGORIE_ZVIRAT!$B$2:$M$31,7,FALSE)*L1816/1000*M1816/24*(F1816-E1816+1)/J1816</f>
        <v>#N/A</v>
      </c>
      <c r="Q1816" s="52" t="e">
        <f>VLOOKUP(EVID_PASTVY!$H1816,KATEGORIE_ZVIRAT!$B$2:$M$31,10,FALSE)*P1816*10</f>
        <v>#N/A</v>
      </c>
      <c r="R1816" s="52" t="e">
        <f>VLOOKUP(EVID_PASTVY!$H1816,KATEGORIE_ZVIRAT!$B$2:$M$31,11,FALSE)*P1816*10</f>
        <v>#N/A</v>
      </c>
      <c r="S1816" s="52" t="e">
        <f>VLOOKUP(EVID_PASTVY!$H1816,KATEGORIE_ZVIRAT!$B$2:$M$31,12,FALSE)*P1816*10</f>
        <v>#N/A</v>
      </c>
    </row>
    <row r="1817" spans="1:19" x14ac:dyDescent="0.2">
      <c r="A1817" s="32"/>
      <c r="B1817" s="37" t="e">
        <f>VLOOKUP($A1817,EVID_OSEVU!$A$1:$M$4972,2,FALSE)</f>
        <v>#N/A</v>
      </c>
      <c r="C1817" s="37" t="e">
        <f>VLOOKUP($A1817,EVID_OSEVU!$A$1:$M$4972,3,FALSE)</f>
        <v>#N/A</v>
      </c>
      <c r="D1817" s="45" t="e">
        <f>VLOOKUP($A1817,EVID_OSEVU!$A$1:$M$4972,4,FALSE)</f>
        <v>#N/A</v>
      </c>
      <c r="E1817" s="35"/>
      <c r="F1817" s="53"/>
      <c r="G1817" s="32"/>
      <c r="H1817" s="45" t="e">
        <f>VLOOKUP(G1817,Export7[#All],2,FALSE)</f>
        <v>#N/A</v>
      </c>
      <c r="I1817" s="45" t="e">
        <f>VLOOKUP($A1817,EVID_OSEVU!$A$1:$M$4972,10,FALSE)</f>
        <v>#N/A</v>
      </c>
      <c r="J1817" s="58" t="e">
        <f>VLOOKUP($A1817,EVID_OSEVU!$A$1:$M$4972,11,FALSE)</f>
        <v>#N/A</v>
      </c>
      <c r="K1817" s="33"/>
      <c r="L1817" s="45" t="e">
        <f>VLOOKUP(EVID_PASTVY!H1817,KATEGORIE_ZVIRAT!$B$2:$M$31,6,FALSE)*K1817</f>
        <v>#N/A</v>
      </c>
      <c r="M1817" s="33">
        <v>24</v>
      </c>
      <c r="N1817" s="45" t="e">
        <f>VLOOKUP(EVID_PASTVY!$H1817,KATEGORIE_ZVIRAT!$B$2:$M$31,8,FALSE)</f>
        <v>#N/A</v>
      </c>
      <c r="O1817" s="45" t="e">
        <f>VLOOKUP(EVID_PASTVY!$H1817,KATEGORIE_ZVIRAT!$B$2:$M$31,9,FALSE)</f>
        <v>#N/A</v>
      </c>
      <c r="P1817" s="54" t="e">
        <f>VLOOKUP(EVID_PASTVY!$H1817,KATEGORIE_ZVIRAT!$B$2:$M$31,7,FALSE)*L1817/1000*M1817/24*(F1817-E1817+1)/J1817</f>
        <v>#N/A</v>
      </c>
      <c r="Q1817" s="52" t="e">
        <f>VLOOKUP(EVID_PASTVY!$H1817,KATEGORIE_ZVIRAT!$B$2:$M$31,10,FALSE)*P1817*10</f>
        <v>#N/A</v>
      </c>
      <c r="R1817" s="52" t="e">
        <f>VLOOKUP(EVID_PASTVY!$H1817,KATEGORIE_ZVIRAT!$B$2:$M$31,11,FALSE)*P1817*10</f>
        <v>#N/A</v>
      </c>
      <c r="S1817" s="52" t="e">
        <f>VLOOKUP(EVID_PASTVY!$H1817,KATEGORIE_ZVIRAT!$B$2:$M$31,12,FALSE)*P1817*10</f>
        <v>#N/A</v>
      </c>
    </row>
    <row r="1818" spans="1:19" x14ac:dyDescent="0.2">
      <c r="A1818" s="32"/>
      <c r="B1818" s="37" t="e">
        <f>VLOOKUP($A1818,EVID_OSEVU!$A$1:$M$4972,2,FALSE)</f>
        <v>#N/A</v>
      </c>
      <c r="C1818" s="37" t="e">
        <f>VLOOKUP($A1818,EVID_OSEVU!$A$1:$M$4972,3,FALSE)</f>
        <v>#N/A</v>
      </c>
      <c r="D1818" s="45" t="e">
        <f>VLOOKUP($A1818,EVID_OSEVU!$A$1:$M$4972,4,FALSE)</f>
        <v>#N/A</v>
      </c>
      <c r="E1818" s="35"/>
      <c r="F1818" s="53"/>
      <c r="G1818" s="32"/>
      <c r="H1818" s="45" t="e">
        <f>VLOOKUP(G1818,Export7[#All],2,FALSE)</f>
        <v>#N/A</v>
      </c>
      <c r="I1818" s="45" t="e">
        <f>VLOOKUP($A1818,EVID_OSEVU!$A$1:$M$4972,10,FALSE)</f>
        <v>#N/A</v>
      </c>
      <c r="J1818" s="58" t="e">
        <f>VLOOKUP($A1818,EVID_OSEVU!$A$1:$M$4972,11,FALSE)</f>
        <v>#N/A</v>
      </c>
      <c r="K1818" s="33"/>
      <c r="L1818" s="45" t="e">
        <f>VLOOKUP(EVID_PASTVY!H1818,KATEGORIE_ZVIRAT!$B$2:$M$31,6,FALSE)*K1818</f>
        <v>#N/A</v>
      </c>
      <c r="M1818" s="33">
        <v>24</v>
      </c>
      <c r="N1818" s="45" t="e">
        <f>VLOOKUP(EVID_PASTVY!$H1818,KATEGORIE_ZVIRAT!$B$2:$M$31,8,FALSE)</f>
        <v>#N/A</v>
      </c>
      <c r="O1818" s="45" t="e">
        <f>VLOOKUP(EVID_PASTVY!$H1818,KATEGORIE_ZVIRAT!$B$2:$M$31,9,FALSE)</f>
        <v>#N/A</v>
      </c>
      <c r="P1818" s="54" t="e">
        <f>VLOOKUP(EVID_PASTVY!$H1818,KATEGORIE_ZVIRAT!$B$2:$M$31,7,FALSE)*L1818/1000*M1818/24*(F1818-E1818+1)/J1818</f>
        <v>#N/A</v>
      </c>
      <c r="Q1818" s="52" t="e">
        <f>VLOOKUP(EVID_PASTVY!$H1818,KATEGORIE_ZVIRAT!$B$2:$M$31,10,FALSE)*P1818*10</f>
        <v>#N/A</v>
      </c>
      <c r="R1818" s="52" t="e">
        <f>VLOOKUP(EVID_PASTVY!$H1818,KATEGORIE_ZVIRAT!$B$2:$M$31,11,FALSE)*P1818*10</f>
        <v>#N/A</v>
      </c>
      <c r="S1818" s="52" t="e">
        <f>VLOOKUP(EVID_PASTVY!$H1818,KATEGORIE_ZVIRAT!$B$2:$M$31,12,FALSE)*P1818*10</f>
        <v>#N/A</v>
      </c>
    </row>
    <row r="1819" spans="1:19" x14ac:dyDescent="0.2">
      <c r="A1819" s="32"/>
      <c r="B1819" s="37" t="e">
        <f>VLOOKUP($A1819,EVID_OSEVU!$A$1:$M$4972,2,FALSE)</f>
        <v>#N/A</v>
      </c>
      <c r="C1819" s="37" t="e">
        <f>VLOOKUP($A1819,EVID_OSEVU!$A$1:$M$4972,3,FALSE)</f>
        <v>#N/A</v>
      </c>
      <c r="D1819" s="45" t="e">
        <f>VLOOKUP($A1819,EVID_OSEVU!$A$1:$M$4972,4,FALSE)</f>
        <v>#N/A</v>
      </c>
      <c r="E1819" s="35"/>
      <c r="F1819" s="53"/>
      <c r="G1819" s="32"/>
      <c r="H1819" s="45" t="e">
        <f>VLOOKUP(G1819,Export7[#All],2,FALSE)</f>
        <v>#N/A</v>
      </c>
      <c r="I1819" s="45" t="e">
        <f>VLOOKUP($A1819,EVID_OSEVU!$A$1:$M$4972,10,FALSE)</f>
        <v>#N/A</v>
      </c>
      <c r="J1819" s="58" t="e">
        <f>VLOOKUP($A1819,EVID_OSEVU!$A$1:$M$4972,11,FALSE)</f>
        <v>#N/A</v>
      </c>
      <c r="K1819" s="33"/>
      <c r="L1819" s="45" t="e">
        <f>VLOOKUP(EVID_PASTVY!H1819,KATEGORIE_ZVIRAT!$B$2:$M$31,6,FALSE)*K1819</f>
        <v>#N/A</v>
      </c>
      <c r="M1819" s="33">
        <v>24</v>
      </c>
      <c r="N1819" s="45" t="e">
        <f>VLOOKUP(EVID_PASTVY!$H1819,KATEGORIE_ZVIRAT!$B$2:$M$31,8,FALSE)</f>
        <v>#N/A</v>
      </c>
      <c r="O1819" s="45" t="e">
        <f>VLOOKUP(EVID_PASTVY!$H1819,KATEGORIE_ZVIRAT!$B$2:$M$31,9,FALSE)</f>
        <v>#N/A</v>
      </c>
      <c r="P1819" s="54" t="e">
        <f>VLOOKUP(EVID_PASTVY!$H1819,KATEGORIE_ZVIRAT!$B$2:$M$31,7,FALSE)*L1819/1000*M1819/24*(F1819-E1819+1)/J1819</f>
        <v>#N/A</v>
      </c>
      <c r="Q1819" s="52" t="e">
        <f>VLOOKUP(EVID_PASTVY!$H1819,KATEGORIE_ZVIRAT!$B$2:$M$31,10,FALSE)*P1819*10</f>
        <v>#N/A</v>
      </c>
      <c r="R1819" s="52" t="e">
        <f>VLOOKUP(EVID_PASTVY!$H1819,KATEGORIE_ZVIRAT!$B$2:$M$31,11,FALSE)*P1819*10</f>
        <v>#N/A</v>
      </c>
      <c r="S1819" s="52" t="e">
        <f>VLOOKUP(EVID_PASTVY!$H1819,KATEGORIE_ZVIRAT!$B$2:$M$31,12,FALSE)*P1819*10</f>
        <v>#N/A</v>
      </c>
    </row>
    <row r="1820" spans="1:19" x14ac:dyDescent="0.2">
      <c r="A1820" s="32"/>
      <c r="B1820" s="37" t="e">
        <f>VLOOKUP($A1820,EVID_OSEVU!$A$1:$M$4972,2,FALSE)</f>
        <v>#N/A</v>
      </c>
      <c r="C1820" s="37" t="e">
        <f>VLOOKUP($A1820,EVID_OSEVU!$A$1:$M$4972,3,FALSE)</f>
        <v>#N/A</v>
      </c>
      <c r="D1820" s="45" t="e">
        <f>VLOOKUP($A1820,EVID_OSEVU!$A$1:$M$4972,4,FALSE)</f>
        <v>#N/A</v>
      </c>
      <c r="E1820" s="35"/>
      <c r="F1820" s="53"/>
      <c r="G1820" s="32"/>
      <c r="H1820" s="45" t="e">
        <f>VLOOKUP(G1820,Export7[#All],2,FALSE)</f>
        <v>#N/A</v>
      </c>
      <c r="I1820" s="45" t="e">
        <f>VLOOKUP($A1820,EVID_OSEVU!$A$1:$M$4972,10,FALSE)</f>
        <v>#N/A</v>
      </c>
      <c r="J1820" s="58" t="e">
        <f>VLOOKUP($A1820,EVID_OSEVU!$A$1:$M$4972,11,FALSE)</f>
        <v>#N/A</v>
      </c>
      <c r="K1820" s="33"/>
      <c r="L1820" s="45" t="e">
        <f>VLOOKUP(EVID_PASTVY!H1820,KATEGORIE_ZVIRAT!$B$2:$M$31,6,FALSE)*K1820</f>
        <v>#N/A</v>
      </c>
      <c r="M1820" s="33">
        <v>24</v>
      </c>
      <c r="N1820" s="45" t="e">
        <f>VLOOKUP(EVID_PASTVY!$H1820,KATEGORIE_ZVIRAT!$B$2:$M$31,8,FALSE)</f>
        <v>#N/A</v>
      </c>
      <c r="O1820" s="45" t="e">
        <f>VLOOKUP(EVID_PASTVY!$H1820,KATEGORIE_ZVIRAT!$B$2:$M$31,9,FALSE)</f>
        <v>#N/A</v>
      </c>
      <c r="P1820" s="54" t="e">
        <f>VLOOKUP(EVID_PASTVY!$H1820,KATEGORIE_ZVIRAT!$B$2:$M$31,7,FALSE)*L1820/1000*M1820/24*(F1820-E1820+1)/J1820</f>
        <v>#N/A</v>
      </c>
      <c r="Q1820" s="52" t="e">
        <f>VLOOKUP(EVID_PASTVY!$H1820,KATEGORIE_ZVIRAT!$B$2:$M$31,10,FALSE)*P1820*10</f>
        <v>#N/A</v>
      </c>
      <c r="R1820" s="52" t="e">
        <f>VLOOKUP(EVID_PASTVY!$H1820,KATEGORIE_ZVIRAT!$B$2:$M$31,11,FALSE)*P1820*10</f>
        <v>#N/A</v>
      </c>
      <c r="S1820" s="52" t="e">
        <f>VLOOKUP(EVID_PASTVY!$H1820,KATEGORIE_ZVIRAT!$B$2:$M$31,12,FALSE)*P1820*10</f>
        <v>#N/A</v>
      </c>
    </row>
    <row r="1821" spans="1:19" x14ac:dyDescent="0.2">
      <c r="A1821" s="32"/>
      <c r="B1821" s="37" t="e">
        <f>VLOOKUP($A1821,EVID_OSEVU!$A$1:$M$4972,2,FALSE)</f>
        <v>#N/A</v>
      </c>
      <c r="C1821" s="37" t="e">
        <f>VLOOKUP($A1821,EVID_OSEVU!$A$1:$M$4972,3,FALSE)</f>
        <v>#N/A</v>
      </c>
      <c r="D1821" s="45" t="e">
        <f>VLOOKUP($A1821,EVID_OSEVU!$A$1:$M$4972,4,FALSE)</f>
        <v>#N/A</v>
      </c>
      <c r="E1821" s="35"/>
      <c r="F1821" s="53"/>
      <c r="G1821" s="32"/>
      <c r="H1821" s="45" t="e">
        <f>VLOOKUP(G1821,Export7[#All],2,FALSE)</f>
        <v>#N/A</v>
      </c>
      <c r="I1821" s="45" t="e">
        <f>VLOOKUP($A1821,EVID_OSEVU!$A$1:$M$4972,10,FALSE)</f>
        <v>#N/A</v>
      </c>
      <c r="J1821" s="58" t="e">
        <f>VLOOKUP($A1821,EVID_OSEVU!$A$1:$M$4972,11,FALSE)</f>
        <v>#N/A</v>
      </c>
      <c r="K1821" s="33"/>
      <c r="L1821" s="45" t="e">
        <f>VLOOKUP(EVID_PASTVY!H1821,KATEGORIE_ZVIRAT!$B$2:$M$31,6,FALSE)*K1821</f>
        <v>#N/A</v>
      </c>
      <c r="M1821" s="33">
        <v>24</v>
      </c>
      <c r="N1821" s="45" t="e">
        <f>VLOOKUP(EVID_PASTVY!$H1821,KATEGORIE_ZVIRAT!$B$2:$M$31,8,FALSE)</f>
        <v>#N/A</v>
      </c>
      <c r="O1821" s="45" t="e">
        <f>VLOOKUP(EVID_PASTVY!$H1821,KATEGORIE_ZVIRAT!$B$2:$M$31,9,FALSE)</f>
        <v>#N/A</v>
      </c>
      <c r="P1821" s="54" t="e">
        <f>VLOOKUP(EVID_PASTVY!$H1821,KATEGORIE_ZVIRAT!$B$2:$M$31,7,FALSE)*L1821/1000*M1821/24*(F1821-E1821+1)/J1821</f>
        <v>#N/A</v>
      </c>
      <c r="Q1821" s="52" t="e">
        <f>VLOOKUP(EVID_PASTVY!$H1821,KATEGORIE_ZVIRAT!$B$2:$M$31,10,FALSE)*P1821*10</f>
        <v>#N/A</v>
      </c>
      <c r="R1821" s="52" t="e">
        <f>VLOOKUP(EVID_PASTVY!$H1821,KATEGORIE_ZVIRAT!$B$2:$M$31,11,FALSE)*P1821*10</f>
        <v>#N/A</v>
      </c>
      <c r="S1821" s="52" t="e">
        <f>VLOOKUP(EVID_PASTVY!$H1821,KATEGORIE_ZVIRAT!$B$2:$M$31,12,FALSE)*P1821*10</f>
        <v>#N/A</v>
      </c>
    </row>
    <row r="1822" spans="1:19" x14ac:dyDescent="0.2">
      <c r="A1822" s="32"/>
      <c r="B1822" s="37" t="e">
        <f>VLOOKUP($A1822,EVID_OSEVU!$A$1:$M$4972,2,FALSE)</f>
        <v>#N/A</v>
      </c>
      <c r="C1822" s="37" t="e">
        <f>VLOOKUP($A1822,EVID_OSEVU!$A$1:$M$4972,3,FALSE)</f>
        <v>#N/A</v>
      </c>
      <c r="D1822" s="45" t="e">
        <f>VLOOKUP($A1822,EVID_OSEVU!$A$1:$M$4972,4,FALSE)</f>
        <v>#N/A</v>
      </c>
      <c r="E1822" s="35"/>
      <c r="F1822" s="53"/>
      <c r="G1822" s="32"/>
      <c r="H1822" s="45" t="e">
        <f>VLOOKUP(G1822,Export7[#All],2,FALSE)</f>
        <v>#N/A</v>
      </c>
      <c r="I1822" s="45" t="e">
        <f>VLOOKUP($A1822,EVID_OSEVU!$A$1:$M$4972,10,FALSE)</f>
        <v>#N/A</v>
      </c>
      <c r="J1822" s="58" t="e">
        <f>VLOOKUP($A1822,EVID_OSEVU!$A$1:$M$4972,11,FALSE)</f>
        <v>#N/A</v>
      </c>
      <c r="K1822" s="33"/>
      <c r="L1822" s="45" t="e">
        <f>VLOOKUP(EVID_PASTVY!H1822,KATEGORIE_ZVIRAT!$B$2:$M$31,6,FALSE)*K1822</f>
        <v>#N/A</v>
      </c>
      <c r="M1822" s="33">
        <v>24</v>
      </c>
      <c r="N1822" s="45" t="e">
        <f>VLOOKUP(EVID_PASTVY!$H1822,KATEGORIE_ZVIRAT!$B$2:$M$31,8,FALSE)</f>
        <v>#N/A</v>
      </c>
      <c r="O1822" s="45" t="e">
        <f>VLOOKUP(EVID_PASTVY!$H1822,KATEGORIE_ZVIRAT!$B$2:$M$31,9,FALSE)</f>
        <v>#N/A</v>
      </c>
      <c r="P1822" s="54" t="e">
        <f>VLOOKUP(EVID_PASTVY!$H1822,KATEGORIE_ZVIRAT!$B$2:$M$31,7,FALSE)*L1822/1000*M1822/24*(F1822-E1822+1)/J1822</f>
        <v>#N/A</v>
      </c>
      <c r="Q1822" s="52" t="e">
        <f>VLOOKUP(EVID_PASTVY!$H1822,KATEGORIE_ZVIRAT!$B$2:$M$31,10,FALSE)*P1822*10</f>
        <v>#N/A</v>
      </c>
      <c r="R1822" s="52" t="e">
        <f>VLOOKUP(EVID_PASTVY!$H1822,KATEGORIE_ZVIRAT!$B$2:$M$31,11,FALSE)*P1822*10</f>
        <v>#N/A</v>
      </c>
      <c r="S1822" s="52" t="e">
        <f>VLOOKUP(EVID_PASTVY!$H1822,KATEGORIE_ZVIRAT!$B$2:$M$31,12,FALSE)*P1822*10</f>
        <v>#N/A</v>
      </c>
    </row>
    <row r="1823" spans="1:19" x14ac:dyDescent="0.2">
      <c r="A1823" s="32"/>
      <c r="B1823" s="37" t="e">
        <f>VLOOKUP($A1823,EVID_OSEVU!$A$1:$M$4972,2,FALSE)</f>
        <v>#N/A</v>
      </c>
      <c r="C1823" s="37" t="e">
        <f>VLOOKUP($A1823,EVID_OSEVU!$A$1:$M$4972,3,FALSE)</f>
        <v>#N/A</v>
      </c>
      <c r="D1823" s="45" t="e">
        <f>VLOOKUP($A1823,EVID_OSEVU!$A$1:$M$4972,4,FALSE)</f>
        <v>#N/A</v>
      </c>
      <c r="E1823" s="35"/>
      <c r="F1823" s="53"/>
      <c r="G1823" s="32"/>
      <c r="H1823" s="45" t="e">
        <f>VLOOKUP(G1823,Export7[#All],2,FALSE)</f>
        <v>#N/A</v>
      </c>
      <c r="I1823" s="45" t="e">
        <f>VLOOKUP($A1823,EVID_OSEVU!$A$1:$M$4972,10,FALSE)</f>
        <v>#N/A</v>
      </c>
      <c r="J1823" s="58" t="e">
        <f>VLOOKUP($A1823,EVID_OSEVU!$A$1:$M$4972,11,FALSE)</f>
        <v>#N/A</v>
      </c>
      <c r="K1823" s="33"/>
      <c r="L1823" s="45" t="e">
        <f>VLOOKUP(EVID_PASTVY!H1823,KATEGORIE_ZVIRAT!$B$2:$M$31,6,FALSE)*K1823</f>
        <v>#N/A</v>
      </c>
      <c r="M1823" s="33">
        <v>24</v>
      </c>
      <c r="N1823" s="45" t="e">
        <f>VLOOKUP(EVID_PASTVY!$H1823,KATEGORIE_ZVIRAT!$B$2:$M$31,8,FALSE)</f>
        <v>#N/A</v>
      </c>
      <c r="O1823" s="45" t="e">
        <f>VLOOKUP(EVID_PASTVY!$H1823,KATEGORIE_ZVIRAT!$B$2:$M$31,9,FALSE)</f>
        <v>#N/A</v>
      </c>
      <c r="P1823" s="54" t="e">
        <f>VLOOKUP(EVID_PASTVY!$H1823,KATEGORIE_ZVIRAT!$B$2:$M$31,7,FALSE)*L1823/1000*M1823/24*(F1823-E1823+1)/J1823</f>
        <v>#N/A</v>
      </c>
      <c r="Q1823" s="52" t="e">
        <f>VLOOKUP(EVID_PASTVY!$H1823,KATEGORIE_ZVIRAT!$B$2:$M$31,10,FALSE)*P1823*10</f>
        <v>#N/A</v>
      </c>
      <c r="R1823" s="52" t="e">
        <f>VLOOKUP(EVID_PASTVY!$H1823,KATEGORIE_ZVIRAT!$B$2:$M$31,11,FALSE)*P1823*10</f>
        <v>#N/A</v>
      </c>
      <c r="S1823" s="52" t="e">
        <f>VLOOKUP(EVID_PASTVY!$H1823,KATEGORIE_ZVIRAT!$B$2:$M$31,12,FALSE)*P1823*10</f>
        <v>#N/A</v>
      </c>
    </row>
    <row r="1824" spans="1:19" x14ac:dyDescent="0.2">
      <c r="A1824" s="32"/>
      <c r="B1824" s="37" t="e">
        <f>VLOOKUP($A1824,EVID_OSEVU!$A$1:$M$4972,2,FALSE)</f>
        <v>#N/A</v>
      </c>
      <c r="C1824" s="37" t="e">
        <f>VLOOKUP($A1824,EVID_OSEVU!$A$1:$M$4972,3,FALSE)</f>
        <v>#N/A</v>
      </c>
      <c r="D1824" s="45" t="e">
        <f>VLOOKUP($A1824,EVID_OSEVU!$A$1:$M$4972,4,FALSE)</f>
        <v>#N/A</v>
      </c>
      <c r="E1824" s="35"/>
      <c r="F1824" s="53"/>
      <c r="G1824" s="32"/>
      <c r="H1824" s="45" t="e">
        <f>VLOOKUP(G1824,Export7[#All],2,FALSE)</f>
        <v>#N/A</v>
      </c>
      <c r="I1824" s="45" t="e">
        <f>VLOOKUP($A1824,EVID_OSEVU!$A$1:$M$4972,10,FALSE)</f>
        <v>#N/A</v>
      </c>
      <c r="J1824" s="58" t="e">
        <f>VLOOKUP($A1824,EVID_OSEVU!$A$1:$M$4972,11,FALSE)</f>
        <v>#N/A</v>
      </c>
      <c r="K1824" s="33"/>
      <c r="L1824" s="45" t="e">
        <f>VLOOKUP(EVID_PASTVY!H1824,KATEGORIE_ZVIRAT!$B$2:$M$31,6,FALSE)*K1824</f>
        <v>#N/A</v>
      </c>
      <c r="M1824" s="33">
        <v>24</v>
      </c>
      <c r="N1824" s="45" t="e">
        <f>VLOOKUP(EVID_PASTVY!$H1824,KATEGORIE_ZVIRAT!$B$2:$M$31,8,FALSE)</f>
        <v>#N/A</v>
      </c>
      <c r="O1824" s="45" t="e">
        <f>VLOOKUP(EVID_PASTVY!$H1824,KATEGORIE_ZVIRAT!$B$2:$M$31,9,FALSE)</f>
        <v>#N/A</v>
      </c>
      <c r="P1824" s="54" t="e">
        <f>VLOOKUP(EVID_PASTVY!$H1824,KATEGORIE_ZVIRAT!$B$2:$M$31,7,FALSE)*L1824/1000*M1824/24*(F1824-E1824+1)/J1824</f>
        <v>#N/A</v>
      </c>
      <c r="Q1824" s="52" t="e">
        <f>VLOOKUP(EVID_PASTVY!$H1824,KATEGORIE_ZVIRAT!$B$2:$M$31,10,FALSE)*P1824*10</f>
        <v>#N/A</v>
      </c>
      <c r="R1824" s="52" t="e">
        <f>VLOOKUP(EVID_PASTVY!$H1824,KATEGORIE_ZVIRAT!$B$2:$M$31,11,FALSE)*P1824*10</f>
        <v>#N/A</v>
      </c>
      <c r="S1824" s="52" t="e">
        <f>VLOOKUP(EVID_PASTVY!$H1824,KATEGORIE_ZVIRAT!$B$2:$M$31,12,FALSE)*P1824*10</f>
        <v>#N/A</v>
      </c>
    </row>
    <row r="1825" spans="1:19" x14ac:dyDescent="0.2">
      <c r="A1825" s="32"/>
      <c r="B1825" s="37" t="e">
        <f>VLOOKUP($A1825,EVID_OSEVU!$A$1:$M$4972,2,FALSE)</f>
        <v>#N/A</v>
      </c>
      <c r="C1825" s="37" t="e">
        <f>VLOOKUP($A1825,EVID_OSEVU!$A$1:$M$4972,3,FALSE)</f>
        <v>#N/A</v>
      </c>
      <c r="D1825" s="45" t="e">
        <f>VLOOKUP($A1825,EVID_OSEVU!$A$1:$M$4972,4,FALSE)</f>
        <v>#N/A</v>
      </c>
      <c r="E1825" s="35"/>
      <c r="F1825" s="53"/>
      <c r="G1825" s="32"/>
      <c r="H1825" s="45" t="e">
        <f>VLOOKUP(G1825,Export7[#All],2,FALSE)</f>
        <v>#N/A</v>
      </c>
      <c r="I1825" s="45" t="e">
        <f>VLOOKUP($A1825,EVID_OSEVU!$A$1:$M$4972,10,FALSE)</f>
        <v>#N/A</v>
      </c>
      <c r="J1825" s="58" t="e">
        <f>VLOOKUP($A1825,EVID_OSEVU!$A$1:$M$4972,11,FALSE)</f>
        <v>#N/A</v>
      </c>
      <c r="K1825" s="33"/>
      <c r="L1825" s="45" t="e">
        <f>VLOOKUP(EVID_PASTVY!H1825,KATEGORIE_ZVIRAT!$B$2:$M$31,6,FALSE)*K1825</f>
        <v>#N/A</v>
      </c>
      <c r="M1825" s="33">
        <v>24</v>
      </c>
      <c r="N1825" s="45" t="e">
        <f>VLOOKUP(EVID_PASTVY!$H1825,KATEGORIE_ZVIRAT!$B$2:$M$31,8,FALSE)</f>
        <v>#N/A</v>
      </c>
      <c r="O1825" s="45" t="e">
        <f>VLOOKUP(EVID_PASTVY!$H1825,KATEGORIE_ZVIRAT!$B$2:$M$31,9,FALSE)</f>
        <v>#N/A</v>
      </c>
      <c r="P1825" s="54" t="e">
        <f>VLOOKUP(EVID_PASTVY!$H1825,KATEGORIE_ZVIRAT!$B$2:$M$31,7,FALSE)*L1825/1000*M1825/24*(F1825-E1825+1)/J1825</f>
        <v>#N/A</v>
      </c>
      <c r="Q1825" s="52" t="e">
        <f>VLOOKUP(EVID_PASTVY!$H1825,KATEGORIE_ZVIRAT!$B$2:$M$31,10,FALSE)*P1825*10</f>
        <v>#N/A</v>
      </c>
      <c r="R1825" s="52" t="e">
        <f>VLOOKUP(EVID_PASTVY!$H1825,KATEGORIE_ZVIRAT!$B$2:$M$31,11,FALSE)*P1825*10</f>
        <v>#N/A</v>
      </c>
      <c r="S1825" s="52" t="e">
        <f>VLOOKUP(EVID_PASTVY!$H1825,KATEGORIE_ZVIRAT!$B$2:$M$31,12,FALSE)*P1825*10</f>
        <v>#N/A</v>
      </c>
    </row>
    <row r="1826" spans="1:19" x14ac:dyDescent="0.2">
      <c r="A1826" s="32"/>
      <c r="B1826" s="37" t="e">
        <f>VLOOKUP($A1826,EVID_OSEVU!$A$1:$M$4972,2,FALSE)</f>
        <v>#N/A</v>
      </c>
      <c r="C1826" s="37" t="e">
        <f>VLOOKUP($A1826,EVID_OSEVU!$A$1:$M$4972,3,FALSE)</f>
        <v>#N/A</v>
      </c>
      <c r="D1826" s="45" t="e">
        <f>VLOOKUP($A1826,EVID_OSEVU!$A$1:$M$4972,4,FALSE)</f>
        <v>#N/A</v>
      </c>
      <c r="E1826" s="35"/>
      <c r="F1826" s="53"/>
      <c r="G1826" s="32"/>
      <c r="H1826" s="45" t="e">
        <f>VLOOKUP(G1826,Export7[#All],2,FALSE)</f>
        <v>#N/A</v>
      </c>
      <c r="I1826" s="45" t="e">
        <f>VLOOKUP($A1826,EVID_OSEVU!$A$1:$M$4972,10,FALSE)</f>
        <v>#N/A</v>
      </c>
      <c r="J1826" s="58" t="e">
        <f>VLOOKUP($A1826,EVID_OSEVU!$A$1:$M$4972,11,FALSE)</f>
        <v>#N/A</v>
      </c>
      <c r="K1826" s="33"/>
      <c r="L1826" s="45" t="e">
        <f>VLOOKUP(EVID_PASTVY!H1826,KATEGORIE_ZVIRAT!$B$2:$M$31,6,FALSE)*K1826</f>
        <v>#N/A</v>
      </c>
      <c r="M1826" s="33">
        <v>24</v>
      </c>
      <c r="N1826" s="45" t="e">
        <f>VLOOKUP(EVID_PASTVY!$H1826,KATEGORIE_ZVIRAT!$B$2:$M$31,8,FALSE)</f>
        <v>#N/A</v>
      </c>
      <c r="O1826" s="45" t="e">
        <f>VLOOKUP(EVID_PASTVY!$H1826,KATEGORIE_ZVIRAT!$B$2:$M$31,9,FALSE)</f>
        <v>#N/A</v>
      </c>
      <c r="P1826" s="54" t="e">
        <f>VLOOKUP(EVID_PASTVY!$H1826,KATEGORIE_ZVIRAT!$B$2:$M$31,7,FALSE)*L1826/1000*M1826/24*(F1826-E1826+1)/J1826</f>
        <v>#N/A</v>
      </c>
      <c r="Q1826" s="52" t="e">
        <f>VLOOKUP(EVID_PASTVY!$H1826,KATEGORIE_ZVIRAT!$B$2:$M$31,10,FALSE)*P1826*10</f>
        <v>#N/A</v>
      </c>
      <c r="R1826" s="52" t="e">
        <f>VLOOKUP(EVID_PASTVY!$H1826,KATEGORIE_ZVIRAT!$B$2:$M$31,11,FALSE)*P1826*10</f>
        <v>#N/A</v>
      </c>
      <c r="S1826" s="52" t="e">
        <f>VLOOKUP(EVID_PASTVY!$H1826,KATEGORIE_ZVIRAT!$B$2:$M$31,12,FALSE)*P1826*10</f>
        <v>#N/A</v>
      </c>
    </row>
    <row r="1827" spans="1:19" x14ac:dyDescent="0.2">
      <c r="A1827" s="32"/>
      <c r="B1827" s="37" t="e">
        <f>VLOOKUP($A1827,EVID_OSEVU!$A$1:$M$4972,2,FALSE)</f>
        <v>#N/A</v>
      </c>
      <c r="C1827" s="37" t="e">
        <f>VLOOKUP($A1827,EVID_OSEVU!$A$1:$M$4972,3,FALSE)</f>
        <v>#N/A</v>
      </c>
      <c r="D1827" s="45" t="e">
        <f>VLOOKUP($A1827,EVID_OSEVU!$A$1:$M$4972,4,FALSE)</f>
        <v>#N/A</v>
      </c>
      <c r="E1827" s="35"/>
      <c r="F1827" s="53"/>
      <c r="G1827" s="32"/>
      <c r="H1827" s="45" t="e">
        <f>VLOOKUP(G1827,Export7[#All],2,FALSE)</f>
        <v>#N/A</v>
      </c>
      <c r="I1827" s="45" t="e">
        <f>VLOOKUP($A1827,EVID_OSEVU!$A$1:$M$4972,10,FALSE)</f>
        <v>#N/A</v>
      </c>
      <c r="J1827" s="58" t="e">
        <f>VLOOKUP($A1827,EVID_OSEVU!$A$1:$M$4972,11,FALSE)</f>
        <v>#N/A</v>
      </c>
      <c r="K1827" s="33"/>
      <c r="L1827" s="45" t="e">
        <f>VLOOKUP(EVID_PASTVY!H1827,KATEGORIE_ZVIRAT!$B$2:$M$31,6,FALSE)*K1827</f>
        <v>#N/A</v>
      </c>
      <c r="M1827" s="33">
        <v>24</v>
      </c>
      <c r="N1827" s="45" t="e">
        <f>VLOOKUP(EVID_PASTVY!$H1827,KATEGORIE_ZVIRAT!$B$2:$M$31,8,FALSE)</f>
        <v>#N/A</v>
      </c>
      <c r="O1827" s="45" t="e">
        <f>VLOOKUP(EVID_PASTVY!$H1827,KATEGORIE_ZVIRAT!$B$2:$M$31,9,FALSE)</f>
        <v>#N/A</v>
      </c>
      <c r="P1827" s="54" t="e">
        <f>VLOOKUP(EVID_PASTVY!$H1827,KATEGORIE_ZVIRAT!$B$2:$M$31,7,FALSE)*L1827/1000*M1827/24*(F1827-E1827+1)/J1827</f>
        <v>#N/A</v>
      </c>
      <c r="Q1827" s="52" t="e">
        <f>VLOOKUP(EVID_PASTVY!$H1827,KATEGORIE_ZVIRAT!$B$2:$M$31,10,FALSE)*P1827*10</f>
        <v>#N/A</v>
      </c>
      <c r="R1827" s="52" t="e">
        <f>VLOOKUP(EVID_PASTVY!$H1827,KATEGORIE_ZVIRAT!$B$2:$M$31,11,FALSE)*P1827*10</f>
        <v>#N/A</v>
      </c>
      <c r="S1827" s="52" t="e">
        <f>VLOOKUP(EVID_PASTVY!$H1827,KATEGORIE_ZVIRAT!$B$2:$M$31,12,FALSE)*P1827*10</f>
        <v>#N/A</v>
      </c>
    </row>
    <row r="1828" spans="1:19" x14ac:dyDescent="0.2">
      <c r="A1828" s="32"/>
      <c r="B1828" s="37" t="e">
        <f>VLOOKUP($A1828,EVID_OSEVU!$A$1:$M$4972,2,FALSE)</f>
        <v>#N/A</v>
      </c>
      <c r="C1828" s="37" t="e">
        <f>VLOOKUP($A1828,EVID_OSEVU!$A$1:$M$4972,3,FALSE)</f>
        <v>#N/A</v>
      </c>
      <c r="D1828" s="45" t="e">
        <f>VLOOKUP($A1828,EVID_OSEVU!$A$1:$M$4972,4,FALSE)</f>
        <v>#N/A</v>
      </c>
      <c r="E1828" s="35"/>
      <c r="F1828" s="53"/>
      <c r="G1828" s="32"/>
      <c r="H1828" s="45" t="e">
        <f>VLOOKUP(G1828,Export7[#All],2,FALSE)</f>
        <v>#N/A</v>
      </c>
      <c r="I1828" s="45" t="e">
        <f>VLOOKUP($A1828,EVID_OSEVU!$A$1:$M$4972,10,FALSE)</f>
        <v>#N/A</v>
      </c>
      <c r="J1828" s="58" t="e">
        <f>VLOOKUP($A1828,EVID_OSEVU!$A$1:$M$4972,11,FALSE)</f>
        <v>#N/A</v>
      </c>
      <c r="K1828" s="33"/>
      <c r="L1828" s="45" t="e">
        <f>VLOOKUP(EVID_PASTVY!H1828,KATEGORIE_ZVIRAT!$B$2:$M$31,6,FALSE)*K1828</f>
        <v>#N/A</v>
      </c>
      <c r="M1828" s="33">
        <v>24</v>
      </c>
      <c r="N1828" s="45" t="e">
        <f>VLOOKUP(EVID_PASTVY!$H1828,KATEGORIE_ZVIRAT!$B$2:$M$31,8,FALSE)</f>
        <v>#N/A</v>
      </c>
      <c r="O1828" s="45" t="e">
        <f>VLOOKUP(EVID_PASTVY!$H1828,KATEGORIE_ZVIRAT!$B$2:$M$31,9,FALSE)</f>
        <v>#N/A</v>
      </c>
      <c r="P1828" s="54" t="e">
        <f>VLOOKUP(EVID_PASTVY!$H1828,KATEGORIE_ZVIRAT!$B$2:$M$31,7,FALSE)*L1828/1000*M1828/24*(F1828-E1828+1)/J1828</f>
        <v>#N/A</v>
      </c>
      <c r="Q1828" s="52" t="e">
        <f>VLOOKUP(EVID_PASTVY!$H1828,KATEGORIE_ZVIRAT!$B$2:$M$31,10,FALSE)*P1828*10</f>
        <v>#N/A</v>
      </c>
      <c r="R1828" s="52" t="e">
        <f>VLOOKUP(EVID_PASTVY!$H1828,KATEGORIE_ZVIRAT!$B$2:$M$31,11,FALSE)*P1828*10</f>
        <v>#N/A</v>
      </c>
      <c r="S1828" s="52" t="e">
        <f>VLOOKUP(EVID_PASTVY!$H1828,KATEGORIE_ZVIRAT!$B$2:$M$31,12,FALSE)*P1828*10</f>
        <v>#N/A</v>
      </c>
    </row>
    <row r="1829" spans="1:19" x14ac:dyDescent="0.2">
      <c r="A1829" s="32"/>
      <c r="B1829" s="37" t="e">
        <f>VLOOKUP($A1829,EVID_OSEVU!$A$1:$M$4972,2,FALSE)</f>
        <v>#N/A</v>
      </c>
      <c r="C1829" s="37" t="e">
        <f>VLOOKUP($A1829,EVID_OSEVU!$A$1:$M$4972,3,FALSE)</f>
        <v>#N/A</v>
      </c>
      <c r="D1829" s="45" t="e">
        <f>VLOOKUP($A1829,EVID_OSEVU!$A$1:$M$4972,4,FALSE)</f>
        <v>#N/A</v>
      </c>
      <c r="E1829" s="35"/>
      <c r="F1829" s="53"/>
      <c r="G1829" s="32"/>
      <c r="H1829" s="45" t="e">
        <f>VLOOKUP(G1829,Export7[#All],2,FALSE)</f>
        <v>#N/A</v>
      </c>
      <c r="I1829" s="45" t="e">
        <f>VLOOKUP($A1829,EVID_OSEVU!$A$1:$M$4972,10,FALSE)</f>
        <v>#N/A</v>
      </c>
      <c r="J1829" s="58" t="e">
        <f>VLOOKUP($A1829,EVID_OSEVU!$A$1:$M$4972,11,FALSE)</f>
        <v>#N/A</v>
      </c>
      <c r="K1829" s="33"/>
      <c r="L1829" s="45" t="e">
        <f>VLOOKUP(EVID_PASTVY!H1829,KATEGORIE_ZVIRAT!$B$2:$M$31,6,FALSE)*K1829</f>
        <v>#N/A</v>
      </c>
      <c r="M1829" s="33">
        <v>24</v>
      </c>
      <c r="N1829" s="45" t="e">
        <f>VLOOKUP(EVID_PASTVY!$H1829,KATEGORIE_ZVIRAT!$B$2:$M$31,8,FALSE)</f>
        <v>#N/A</v>
      </c>
      <c r="O1829" s="45" t="e">
        <f>VLOOKUP(EVID_PASTVY!$H1829,KATEGORIE_ZVIRAT!$B$2:$M$31,9,FALSE)</f>
        <v>#N/A</v>
      </c>
      <c r="P1829" s="54" t="e">
        <f>VLOOKUP(EVID_PASTVY!$H1829,KATEGORIE_ZVIRAT!$B$2:$M$31,7,FALSE)*L1829/1000*M1829/24*(F1829-E1829+1)/J1829</f>
        <v>#N/A</v>
      </c>
      <c r="Q1829" s="52" t="e">
        <f>VLOOKUP(EVID_PASTVY!$H1829,KATEGORIE_ZVIRAT!$B$2:$M$31,10,FALSE)*P1829*10</f>
        <v>#N/A</v>
      </c>
      <c r="R1829" s="52" t="e">
        <f>VLOOKUP(EVID_PASTVY!$H1829,KATEGORIE_ZVIRAT!$B$2:$M$31,11,FALSE)*P1829*10</f>
        <v>#N/A</v>
      </c>
      <c r="S1829" s="52" t="e">
        <f>VLOOKUP(EVID_PASTVY!$H1829,KATEGORIE_ZVIRAT!$B$2:$M$31,12,FALSE)*P1829*10</f>
        <v>#N/A</v>
      </c>
    </row>
    <row r="1830" spans="1:19" x14ac:dyDescent="0.2">
      <c r="A1830" s="32"/>
      <c r="B1830" s="37" t="e">
        <f>VLOOKUP($A1830,EVID_OSEVU!$A$1:$M$4972,2,FALSE)</f>
        <v>#N/A</v>
      </c>
      <c r="C1830" s="37" t="e">
        <f>VLOOKUP($A1830,EVID_OSEVU!$A$1:$M$4972,3,FALSE)</f>
        <v>#N/A</v>
      </c>
      <c r="D1830" s="45" t="e">
        <f>VLOOKUP($A1830,EVID_OSEVU!$A$1:$M$4972,4,FALSE)</f>
        <v>#N/A</v>
      </c>
      <c r="E1830" s="35"/>
      <c r="F1830" s="53"/>
      <c r="G1830" s="32"/>
      <c r="H1830" s="45" t="e">
        <f>VLOOKUP(G1830,Export7[#All],2,FALSE)</f>
        <v>#N/A</v>
      </c>
      <c r="I1830" s="45" t="e">
        <f>VLOOKUP($A1830,EVID_OSEVU!$A$1:$M$4972,10,FALSE)</f>
        <v>#N/A</v>
      </c>
      <c r="J1830" s="58" t="e">
        <f>VLOOKUP($A1830,EVID_OSEVU!$A$1:$M$4972,11,FALSE)</f>
        <v>#N/A</v>
      </c>
      <c r="K1830" s="33"/>
      <c r="L1830" s="45" t="e">
        <f>VLOOKUP(EVID_PASTVY!H1830,KATEGORIE_ZVIRAT!$B$2:$M$31,6,FALSE)*K1830</f>
        <v>#N/A</v>
      </c>
      <c r="M1830" s="33">
        <v>24</v>
      </c>
      <c r="N1830" s="45" t="e">
        <f>VLOOKUP(EVID_PASTVY!$H1830,KATEGORIE_ZVIRAT!$B$2:$M$31,8,FALSE)</f>
        <v>#N/A</v>
      </c>
      <c r="O1830" s="45" t="e">
        <f>VLOOKUP(EVID_PASTVY!$H1830,KATEGORIE_ZVIRAT!$B$2:$M$31,9,FALSE)</f>
        <v>#N/A</v>
      </c>
      <c r="P1830" s="54" t="e">
        <f>VLOOKUP(EVID_PASTVY!$H1830,KATEGORIE_ZVIRAT!$B$2:$M$31,7,FALSE)*L1830/1000*M1830/24*(F1830-E1830+1)/J1830</f>
        <v>#N/A</v>
      </c>
      <c r="Q1830" s="52" t="e">
        <f>VLOOKUP(EVID_PASTVY!$H1830,KATEGORIE_ZVIRAT!$B$2:$M$31,10,FALSE)*P1830*10</f>
        <v>#N/A</v>
      </c>
      <c r="R1830" s="52" t="e">
        <f>VLOOKUP(EVID_PASTVY!$H1830,KATEGORIE_ZVIRAT!$B$2:$M$31,11,FALSE)*P1830*10</f>
        <v>#N/A</v>
      </c>
      <c r="S1830" s="52" t="e">
        <f>VLOOKUP(EVID_PASTVY!$H1830,KATEGORIE_ZVIRAT!$B$2:$M$31,12,FALSE)*P1830*10</f>
        <v>#N/A</v>
      </c>
    </row>
    <row r="1831" spans="1:19" x14ac:dyDescent="0.2">
      <c r="A1831" s="32"/>
      <c r="B1831" s="37" t="e">
        <f>VLOOKUP($A1831,EVID_OSEVU!$A$1:$M$4972,2,FALSE)</f>
        <v>#N/A</v>
      </c>
      <c r="C1831" s="37" t="e">
        <f>VLOOKUP($A1831,EVID_OSEVU!$A$1:$M$4972,3,FALSE)</f>
        <v>#N/A</v>
      </c>
      <c r="D1831" s="45" t="e">
        <f>VLOOKUP($A1831,EVID_OSEVU!$A$1:$M$4972,4,FALSE)</f>
        <v>#N/A</v>
      </c>
      <c r="E1831" s="35"/>
      <c r="F1831" s="53"/>
      <c r="G1831" s="32"/>
      <c r="H1831" s="45" t="e">
        <f>VLOOKUP(G1831,Export7[#All],2,FALSE)</f>
        <v>#N/A</v>
      </c>
      <c r="I1831" s="45" t="e">
        <f>VLOOKUP($A1831,EVID_OSEVU!$A$1:$M$4972,10,FALSE)</f>
        <v>#N/A</v>
      </c>
      <c r="J1831" s="58" t="e">
        <f>VLOOKUP($A1831,EVID_OSEVU!$A$1:$M$4972,11,FALSE)</f>
        <v>#N/A</v>
      </c>
      <c r="K1831" s="33"/>
      <c r="L1831" s="45" t="e">
        <f>VLOOKUP(EVID_PASTVY!H1831,KATEGORIE_ZVIRAT!$B$2:$M$31,6,FALSE)*K1831</f>
        <v>#N/A</v>
      </c>
      <c r="M1831" s="33">
        <v>24</v>
      </c>
      <c r="N1831" s="45" t="e">
        <f>VLOOKUP(EVID_PASTVY!$H1831,KATEGORIE_ZVIRAT!$B$2:$M$31,8,FALSE)</f>
        <v>#N/A</v>
      </c>
      <c r="O1831" s="45" t="e">
        <f>VLOOKUP(EVID_PASTVY!$H1831,KATEGORIE_ZVIRAT!$B$2:$M$31,9,FALSE)</f>
        <v>#N/A</v>
      </c>
      <c r="P1831" s="54" t="e">
        <f>VLOOKUP(EVID_PASTVY!$H1831,KATEGORIE_ZVIRAT!$B$2:$M$31,7,FALSE)*L1831/1000*M1831/24*(F1831-E1831+1)/J1831</f>
        <v>#N/A</v>
      </c>
      <c r="Q1831" s="52" t="e">
        <f>VLOOKUP(EVID_PASTVY!$H1831,KATEGORIE_ZVIRAT!$B$2:$M$31,10,FALSE)*P1831*10</f>
        <v>#N/A</v>
      </c>
      <c r="R1831" s="52" t="e">
        <f>VLOOKUP(EVID_PASTVY!$H1831,KATEGORIE_ZVIRAT!$B$2:$M$31,11,FALSE)*P1831*10</f>
        <v>#N/A</v>
      </c>
      <c r="S1831" s="52" t="e">
        <f>VLOOKUP(EVID_PASTVY!$H1831,KATEGORIE_ZVIRAT!$B$2:$M$31,12,FALSE)*P1831*10</f>
        <v>#N/A</v>
      </c>
    </row>
    <row r="1832" spans="1:19" x14ac:dyDescent="0.2">
      <c r="A1832" s="32"/>
      <c r="B1832" s="37" t="e">
        <f>VLOOKUP($A1832,EVID_OSEVU!$A$1:$M$4972,2,FALSE)</f>
        <v>#N/A</v>
      </c>
      <c r="C1832" s="37" t="e">
        <f>VLOOKUP($A1832,EVID_OSEVU!$A$1:$M$4972,3,FALSE)</f>
        <v>#N/A</v>
      </c>
      <c r="D1832" s="45" t="e">
        <f>VLOOKUP($A1832,EVID_OSEVU!$A$1:$M$4972,4,FALSE)</f>
        <v>#N/A</v>
      </c>
      <c r="E1832" s="35"/>
      <c r="F1832" s="53"/>
      <c r="G1832" s="32"/>
      <c r="H1832" s="45" t="e">
        <f>VLOOKUP(G1832,Export7[#All],2,FALSE)</f>
        <v>#N/A</v>
      </c>
      <c r="I1832" s="45" t="e">
        <f>VLOOKUP($A1832,EVID_OSEVU!$A$1:$M$4972,10,FALSE)</f>
        <v>#N/A</v>
      </c>
      <c r="J1832" s="58" t="e">
        <f>VLOOKUP($A1832,EVID_OSEVU!$A$1:$M$4972,11,FALSE)</f>
        <v>#N/A</v>
      </c>
      <c r="K1832" s="33"/>
      <c r="L1832" s="45" t="e">
        <f>VLOOKUP(EVID_PASTVY!H1832,KATEGORIE_ZVIRAT!$B$2:$M$31,6,FALSE)*K1832</f>
        <v>#N/A</v>
      </c>
      <c r="M1832" s="33">
        <v>24</v>
      </c>
      <c r="N1832" s="45" t="e">
        <f>VLOOKUP(EVID_PASTVY!$H1832,KATEGORIE_ZVIRAT!$B$2:$M$31,8,FALSE)</f>
        <v>#N/A</v>
      </c>
      <c r="O1832" s="45" t="e">
        <f>VLOOKUP(EVID_PASTVY!$H1832,KATEGORIE_ZVIRAT!$B$2:$M$31,9,FALSE)</f>
        <v>#N/A</v>
      </c>
      <c r="P1832" s="54" t="e">
        <f>VLOOKUP(EVID_PASTVY!$H1832,KATEGORIE_ZVIRAT!$B$2:$M$31,7,FALSE)*L1832/1000*M1832/24*(F1832-E1832+1)/J1832</f>
        <v>#N/A</v>
      </c>
      <c r="Q1832" s="52" t="e">
        <f>VLOOKUP(EVID_PASTVY!$H1832,KATEGORIE_ZVIRAT!$B$2:$M$31,10,FALSE)*P1832*10</f>
        <v>#N/A</v>
      </c>
      <c r="R1832" s="52" t="e">
        <f>VLOOKUP(EVID_PASTVY!$H1832,KATEGORIE_ZVIRAT!$B$2:$M$31,11,FALSE)*P1832*10</f>
        <v>#N/A</v>
      </c>
      <c r="S1832" s="52" t="e">
        <f>VLOOKUP(EVID_PASTVY!$H1832,KATEGORIE_ZVIRAT!$B$2:$M$31,12,FALSE)*P1832*10</f>
        <v>#N/A</v>
      </c>
    </row>
    <row r="1833" spans="1:19" x14ac:dyDescent="0.2">
      <c r="A1833" s="32"/>
      <c r="B1833" s="37" t="e">
        <f>VLOOKUP($A1833,EVID_OSEVU!$A$1:$M$4972,2,FALSE)</f>
        <v>#N/A</v>
      </c>
      <c r="C1833" s="37" t="e">
        <f>VLOOKUP($A1833,EVID_OSEVU!$A$1:$M$4972,3,FALSE)</f>
        <v>#N/A</v>
      </c>
      <c r="D1833" s="45" t="e">
        <f>VLOOKUP($A1833,EVID_OSEVU!$A$1:$M$4972,4,FALSE)</f>
        <v>#N/A</v>
      </c>
      <c r="E1833" s="35"/>
      <c r="F1833" s="53"/>
      <c r="G1833" s="32"/>
      <c r="H1833" s="45" t="e">
        <f>VLOOKUP(G1833,Export7[#All],2,FALSE)</f>
        <v>#N/A</v>
      </c>
      <c r="I1833" s="45" t="e">
        <f>VLOOKUP($A1833,EVID_OSEVU!$A$1:$M$4972,10,FALSE)</f>
        <v>#N/A</v>
      </c>
      <c r="J1833" s="58" t="e">
        <f>VLOOKUP($A1833,EVID_OSEVU!$A$1:$M$4972,11,FALSE)</f>
        <v>#N/A</v>
      </c>
      <c r="K1833" s="33"/>
      <c r="L1833" s="45" t="e">
        <f>VLOOKUP(EVID_PASTVY!H1833,KATEGORIE_ZVIRAT!$B$2:$M$31,6,FALSE)*K1833</f>
        <v>#N/A</v>
      </c>
      <c r="M1833" s="33">
        <v>24</v>
      </c>
      <c r="N1833" s="45" t="e">
        <f>VLOOKUP(EVID_PASTVY!$H1833,KATEGORIE_ZVIRAT!$B$2:$M$31,8,FALSE)</f>
        <v>#N/A</v>
      </c>
      <c r="O1833" s="45" t="e">
        <f>VLOOKUP(EVID_PASTVY!$H1833,KATEGORIE_ZVIRAT!$B$2:$M$31,9,FALSE)</f>
        <v>#N/A</v>
      </c>
      <c r="P1833" s="54" t="e">
        <f>VLOOKUP(EVID_PASTVY!$H1833,KATEGORIE_ZVIRAT!$B$2:$M$31,7,FALSE)*L1833/1000*M1833/24*(F1833-E1833+1)/J1833</f>
        <v>#N/A</v>
      </c>
      <c r="Q1833" s="52" t="e">
        <f>VLOOKUP(EVID_PASTVY!$H1833,KATEGORIE_ZVIRAT!$B$2:$M$31,10,FALSE)*P1833*10</f>
        <v>#N/A</v>
      </c>
      <c r="R1833" s="52" t="e">
        <f>VLOOKUP(EVID_PASTVY!$H1833,KATEGORIE_ZVIRAT!$B$2:$M$31,11,FALSE)*P1833*10</f>
        <v>#N/A</v>
      </c>
      <c r="S1833" s="52" t="e">
        <f>VLOOKUP(EVID_PASTVY!$H1833,KATEGORIE_ZVIRAT!$B$2:$M$31,12,FALSE)*P1833*10</f>
        <v>#N/A</v>
      </c>
    </row>
    <row r="1834" spans="1:19" x14ac:dyDescent="0.2">
      <c r="A1834" s="32"/>
      <c r="B1834" s="37" t="e">
        <f>VLOOKUP($A1834,EVID_OSEVU!$A$1:$M$4972,2,FALSE)</f>
        <v>#N/A</v>
      </c>
      <c r="C1834" s="37" t="e">
        <f>VLOOKUP($A1834,EVID_OSEVU!$A$1:$M$4972,3,FALSE)</f>
        <v>#N/A</v>
      </c>
      <c r="D1834" s="45" t="e">
        <f>VLOOKUP($A1834,EVID_OSEVU!$A$1:$M$4972,4,FALSE)</f>
        <v>#N/A</v>
      </c>
      <c r="E1834" s="35"/>
      <c r="F1834" s="53"/>
      <c r="G1834" s="32"/>
      <c r="H1834" s="45" t="e">
        <f>VLOOKUP(G1834,Export7[#All],2,FALSE)</f>
        <v>#N/A</v>
      </c>
      <c r="I1834" s="45" t="e">
        <f>VLOOKUP($A1834,EVID_OSEVU!$A$1:$M$4972,10,FALSE)</f>
        <v>#N/A</v>
      </c>
      <c r="J1834" s="58" t="e">
        <f>VLOOKUP($A1834,EVID_OSEVU!$A$1:$M$4972,11,FALSE)</f>
        <v>#N/A</v>
      </c>
      <c r="K1834" s="33"/>
      <c r="L1834" s="45" t="e">
        <f>VLOOKUP(EVID_PASTVY!H1834,KATEGORIE_ZVIRAT!$B$2:$M$31,6,FALSE)*K1834</f>
        <v>#N/A</v>
      </c>
      <c r="M1834" s="33">
        <v>24</v>
      </c>
      <c r="N1834" s="45" t="e">
        <f>VLOOKUP(EVID_PASTVY!$H1834,KATEGORIE_ZVIRAT!$B$2:$M$31,8,FALSE)</f>
        <v>#N/A</v>
      </c>
      <c r="O1834" s="45" t="e">
        <f>VLOOKUP(EVID_PASTVY!$H1834,KATEGORIE_ZVIRAT!$B$2:$M$31,9,FALSE)</f>
        <v>#N/A</v>
      </c>
      <c r="P1834" s="54" t="e">
        <f>VLOOKUP(EVID_PASTVY!$H1834,KATEGORIE_ZVIRAT!$B$2:$M$31,7,FALSE)*L1834/1000*M1834/24*(F1834-E1834+1)/J1834</f>
        <v>#N/A</v>
      </c>
      <c r="Q1834" s="52" t="e">
        <f>VLOOKUP(EVID_PASTVY!$H1834,KATEGORIE_ZVIRAT!$B$2:$M$31,10,FALSE)*P1834*10</f>
        <v>#N/A</v>
      </c>
      <c r="R1834" s="52" t="e">
        <f>VLOOKUP(EVID_PASTVY!$H1834,KATEGORIE_ZVIRAT!$B$2:$M$31,11,FALSE)*P1834*10</f>
        <v>#N/A</v>
      </c>
      <c r="S1834" s="52" t="e">
        <f>VLOOKUP(EVID_PASTVY!$H1834,KATEGORIE_ZVIRAT!$B$2:$M$31,12,FALSE)*P1834*10</f>
        <v>#N/A</v>
      </c>
    </row>
    <row r="1835" spans="1:19" x14ac:dyDescent="0.2">
      <c r="A1835" s="32"/>
      <c r="B1835" s="37" t="e">
        <f>VLOOKUP($A1835,EVID_OSEVU!$A$1:$M$4972,2,FALSE)</f>
        <v>#N/A</v>
      </c>
      <c r="C1835" s="37" t="e">
        <f>VLOOKUP($A1835,EVID_OSEVU!$A$1:$M$4972,3,FALSE)</f>
        <v>#N/A</v>
      </c>
      <c r="D1835" s="45" t="e">
        <f>VLOOKUP($A1835,EVID_OSEVU!$A$1:$M$4972,4,FALSE)</f>
        <v>#N/A</v>
      </c>
      <c r="E1835" s="35"/>
      <c r="F1835" s="53"/>
      <c r="G1835" s="32"/>
      <c r="H1835" s="45" t="e">
        <f>VLOOKUP(G1835,Export7[#All],2,FALSE)</f>
        <v>#N/A</v>
      </c>
      <c r="I1835" s="45" t="e">
        <f>VLOOKUP($A1835,EVID_OSEVU!$A$1:$M$4972,10,FALSE)</f>
        <v>#N/A</v>
      </c>
      <c r="J1835" s="58" t="e">
        <f>VLOOKUP($A1835,EVID_OSEVU!$A$1:$M$4972,11,FALSE)</f>
        <v>#N/A</v>
      </c>
      <c r="K1835" s="33"/>
      <c r="L1835" s="45" t="e">
        <f>VLOOKUP(EVID_PASTVY!H1835,KATEGORIE_ZVIRAT!$B$2:$M$31,6,FALSE)*K1835</f>
        <v>#N/A</v>
      </c>
      <c r="M1835" s="33">
        <v>24</v>
      </c>
      <c r="N1835" s="45" t="e">
        <f>VLOOKUP(EVID_PASTVY!$H1835,KATEGORIE_ZVIRAT!$B$2:$M$31,8,FALSE)</f>
        <v>#N/A</v>
      </c>
      <c r="O1835" s="45" t="e">
        <f>VLOOKUP(EVID_PASTVY!$H1835,KATEGORIE_ZVIRAT!$B$2:$M$31,9,FALSE)</f>
        <v>#N/A</v>
      </c>
      <c r="P1835" s="54" t="e">
        <f>VLOOKUP(EVID_PASTVY!$H1835,KATEGORIE_ZVIRAT!$B$2:$M$31,7,FALSE)*L1835/1000*M1835/24*(F1835-E1835+1)/J1835</f>
        <v>#N/A</v>
      </c>
      <c r="Q1835" s="52" t="e">
        <f>VLOOKUP(EVID_PASTVY!$H1835,KATEGORIE_ZVIRAT!$B$2:$M$31,10,FALSE)*P1835*10</f>
        <v>#N/A</v>
      </c>
      <c r="R1835" s="52" t="e">
        <f>VLOOKUP(EVID_PASTVY!$H1835,KATEGORIE_ZVIRAT!$B$2:$M$31,11,FALSE)*P1835*10</f>
        <v>#N/A</v>
      </c>
      <c r="S1835" s="52" t="e">
        <f>VLOOKUP(EVID_PASTVY!$H1835,KATEGORIE_ZVIRAT!$B$2:$M$31,12,FALSE)*P1835*10</f>
        <v>#N/A</v>
      </c>
    </row>
    <row r="1836" spans="1:19" x14ac:dyDescent="0.2">
      <c r="A1836" s="32"/>
      <c r="B1836" s="37" t="e">
        <f>VLOOKUP($A1836,EVID_OSEVU!$A$1:$M$4972,2,FALSE)</f>
        <v>#N/A</v>
      </c>
      <c r="C1836" s="37" t="e">
        <f>VLOOKUP($A1836,EVID_OSEVU!$A$1:$M$4972,3,FALSE)</f>
        <v>#N/A</v>
      </c>
      <c r="D1836" s="45" t="e">
        <f>VLOOKUP($A1836,EVID_OSEVU!$A$1:$M$4972,4,FALSE)</f>
        <v>#N/A</v>
      </c>
      <c r="E1836" s="35"/>
      <c r="F1836" s="53"/>
      <c r="G1836" s="32"/>
      <c r="H1836" s="45" t="e">
        <f>VLOOKUP(G1836,Export7[#All],2,FALSE)</f>
        <v>#N/A</v>
      </c>
      <c r="I1836" s="45" t="e">
        <f>VLOOKUP($A1836,EVID_OSEVU!$A$1:$M$4972,10,FALSE)</f>
        <v>#N/A</v>
      </c>
      <c r="J1836" s="58" t="e">
        <f>VLOOKUP($A1836,EVID_OSEVU!$A$1:$M$4972,11,FALSE)</f>
        <v>#N/A</v>
      </c>
      <c r="K1836" s="33"/>
      <c r="L1836" s="45" t="e">
        <f>VLOOKUP(EVID_PASTVY!H1836,KATEGORIE_ZVIRAT!$B$2:$M$31,6,FALSE)*K1836</f>
        <v>#N/A</v>
      </c>
      <c r="M1836" s="33">
        <v>24</v>
      </c>
      <c r="N1836" s="45" t="e">
        <f>VLOOKUP(EVID_PASTVY!$H1836,KATEGORIE_ZVIRAT!$B$2:$M$31,8,FALSE)</f>
        <v>#N/A</v>
      </c>
      <c r="O1836" s="45" t="e">
        <f>VLOOKUP(EVID_PASTVY!$H1836,KATEGORIE_ZVIRAT!$B$2:$M$31,9,FALSE)</f>
        <v>#N/A</v>
      </c>
      <c r="P1836" s="54" t="e">
        <f>VLOOKUP(EVID_PASTVY!$H1836,KATEGORIE_ZVIRAT!$B$2:$M$31,7,FALSE)*L1836/1000*M1836/24*(F1836-E1836+1)/J1836</f>
        <v>#N/A</v>
      </c>
      <c r="Q1836" s="52" t="e">
        <f>VLOOKUP(EVID_PASTVY!$H1836,KATEGORIE_ZVIRAT!$B$2:$M$31,10,FALSE)*P1836*10</f>
        <v>#N/A</v>
      </c>
      <c r="R1836" s="52" t="e">
        <f>VLOOKUP(EVID_PASTVY!$H1836,KATEGORIE_ZVIRAT!$B$2:$M$31,11,FALSE)*P1836*10</f>
        <v>#N/A</v>
      </c>
      <c r="S1836" s="52" t="e">
        <f>VLOOKUP(EVID_PASTVY!$H1836,KATEGORIE_ZVIRAT!$B$2:$M$31,12,FALSE)*P1836*10</f>
        <v>#N/A</v>
      </c>
    </row>
    <row r="1837" spans="1:19" x14ac:dyDescent="0.2">
      <c r="A1837" s="32"/>
      <c r="B1837" s="37" t="e">
        <f>VLOOKUP($A1837,EVID_OSEVU!$A$1:$M$4972,2,FALSE)</f>
        <v>#N/A</v>
      </c>
      <c r="C1837" s="37" t="e">
        <f>VLOOKUP($A1837,EVID_OSEVU!$A$1:$M$4972,3,FALSE)</f>
        <v>#N/A</v>
      </c>
      <c r="D1837" s="45" t="e">
        <f>VLOOKUP($A1837,EVID_OSEVU!$A$1:$M$4972,4,FALSE)</f>
        <v>#N/A</v>
      </c>
      <c r="E1837" s="35"/>
      <c r="F1837" s="53"/>
      <c r="G1837" s="32"/>
      <c r="H1837" s="45" t="e">
        <f>VLOOKUP(G1837,Export7[#All],2,FALSE)</f>
        <v>#N/A</v>
      </c>
      <c r="I1837" s="45" t="e">
        <f>VLOOKUP($A1837,EVID_OSEVU!$A$1:$M$4972,10,FALSE)</f>
        <v>#N/A</v>
      </c>
      <c r="J1837" s="58" t="e">
        <f>VLOOKUP($A1837,EVID_OSEVU!$A$1:$M$4972,11,FALSE)</f>
        <v>#N/A</v>
      </c>
      <c r="K1837" s="33"/>
      <c r="L1837" s="45" t="e">
        <f>VLOOKUP(EVID_PASTVY!H1837,KATEGORIE_ZVIRAT!$B$2:$M$31,6,FALSE)*K1837</f>
        <v>#N/A</v>
      </c>
      <c r="M1837" s="33">
        <v>24</v>
      </c>
      <c r="N1837" s="45" t="e">
        <f>VLOOKUP(EVID_PASTVY!$H1837,KATEGORIE_ZVIRAT!$B$2:$M$31,8,FALSE)</f>
        <v>#N/A</v>
      </c>
      <c r="O1837" s="45" t="e">
        <f>VLOOKUP(EVID_PASTVY!$H1837,KATEGORIE_ZVIRAT!$B$2:$M$31,9,FALSE)</f>
        <v>#N/A</v>
      </c>
      <c r="P1837" s="54" t="e">
        <f>VLOOKUP(EVID_PASTVY!$H1837,KATEGORIE_ZVIRAT!$B$2:$M$31,7,FALSE)*L1837/1000*M1837/24*(F1837-E1837+1)/J1837</f>
        <v>#N/A</v>
      </c>
      <c r="Q1837" s="52" t="e">
        <f>VLOOKUP(EVID_PASTVY!$H1837,KATEGORIE_ZVIRAT!$B$2:$M$31,10,FALSE)*P1837*10</f>
        <v>#N/A</v>
      </c>
      <c r="R1837" s="52" t="e">
        <f>VLOOKUP(EVID_PASTVY!$H1837,KATEGORIE_ZVIRAT!$B$2:$M$31,11,FALSE)*P1837*10</f>
        <v>#N/A</v>
      </c>
      <c r="S1837" s="52" t="e">
        <f>VLOOKUP(EVID_PASTVY!$H1837,KATEGORIE_ZVIRAT!$B$2:$M$31,12,FALSE)*P1837*10</f>
        <v>#N/A</v>
      </c>
    </row>
    <row r="1838" spans="1:19" x14ac:dyDescent="0.2">
      <c r="A1838" s="32"/>
      <c r="B1838" s="37" t="e">
        <f>VLOOKUP($A1838,EVID_OSEVU!$A$1:$M$4972,2,FALSE)</f>
        <v>#N/A</v>
      </c>
      <c r="C1838" s="37" t="e">
        <f>VLOOKUP($A1838,EVID_OSEVU!$A$1:$M$4972,3,FALSE)</f>
        <v>#N/A</v>
      </c>
      <c r="D1838" s="45" t="e">
        <f>VLOOKUP($A1838,EVID_OSEVU!$A$1:$M$4972,4,FALSE)</f>
        <v>#N/A</v>
      </c>
      <c r="E1838" s="35"/>
      <c r="F1838" s="53"/>
      <c r="G1838" s="32"/>
      <c r="H1838" s="45" t="e">
        <f>VLOOKUP(G1838,Export7[#All],2,FALSE)</f>
        <v>#N/A</v>
      </c>
      <c r="I1838" s="45" t="e">
        <f>VLOOKUP($A1838,EVID_OSEVU!$A$1:$M$4972,10,FALSE)</f>
        <v>#N/A</v>
      </c>
      <c r="J1838" s="58" t="e">
        <f>VLOOKUP($A1838,EVID_OSEVU!$A$1:$M$4972,11,FALSE)</f>
        <v>#N/A</v>
      </c>
      <c r="K1838" s="33"/>
      <c r="L1838" s="45" t="e">
        <f>VLOOKUP(EVID_PASTVY!H1838,KATEGORIE_ZVIRAT!$B$2:$M$31,6,FALSE)*K1838</f>
        <v>#N/A</v>
      </c>
      <c r="M1838" s="33">
        <v>24</v>
      </c>
      <c r="N1838" s="45" t="e">
        <f>VLOOKUP(EVID_PASTVY!$H1838,KATEGORIE_ZVIRAT!$B$2:$M$31,8,FALSE)</f>
        <v>#N/A</v>
      </c>
      <c r="O1838" s="45" t="e">
        <f>VLOOKUP(EVID_PASTVY!$H1838,KATEGORIE_ZVIRAT!$B$2:$M$31,9,FALSE)</f>
        <v>#N/A</v>
      </c>
      <c r="P1838" s="54" t="e">
        <f>VLOOKUP(EVID_PASTVY!$H1838,KATEGORIE_ZVIRAT!$B$2:$M$31,7,FALSE)*L1838/1000*M1838/24*(F1838-E1838+1)/J1838</f>
        <v>#N/A</v>
      </c>
      <c r="Q1838" s="52" t="e">
        <f>VLOOKUP(EVID_PASTVY!$H1838,KATEGORIE_ZVIRAT!$B$2:$M$31,10,FALSE)*P1838*10</f>
        <v>#N/A</v>
      </c>
      <c r="R1838" s="52" t="e">
        <f>VLOOKUP(EVID_PASTVY!$H1838,KATEGORIE_ZVIRAT!$B$2:$M$31,11,FALSE)*P1838*10</f>
        <v>#N/A</v>
      </c>
      <c r="S1838" s="52" t="e">
        <f>VLOOKUP(EVID_PASTVY!$H1838,KATEGORIE_ZVIRAT!$B$2:$M$31,12,FALSE)*P1838*10</f>
        <v>#N/A</v>
      </c>
    </row>
    <row r="1839" spans="1:19" x14ac:dyDescent="0.2">
      <c r="A1839" s="32"/>
      <c r="B1839" s="37" t="e">
        <f>VLOOKUP($A1839,EVID_OSEVU!$A$1:$M$4972,2,FALSE)</f>
        <v>#N/A</v>
      </c>
      <c r="C1839" s="37" t="e">
        <f>VLOOKUP($A1839,EVID_OSEVU!$A$1:$M$4972,3,FALSE)</f>
        <v>#N/A</v>
      </c>
      <c r="D1839" s="45" t="e">
        <f>VLOOKUP($A1839,EVID_OSEVU!$A$1:$M$4972,4,FALSE)</f>
        <v>#N/A</v>
      </c>
      <c r="E1839" s="35"/>
      <c r="F1839" s="53"/>
      <c r="G1839" s="32"/>
      <c r="H1839" s="45" t="e">
        <f>VLOOKUP(G1839,Export7[#All],2,FALSE)</f>
        <v>#N/A</v>
      </c>
      <c r="I1839" s="45" t="e">
        <f>VLOOKUP($A1839,EVID_OSEVU!$A$1:$M$4972,10,FALSE)</f>
        <v>#N/A</v>
      </c>
      <c r="J1839" s="58" t="e">
        <f>VLOOKUP($A1839,EVID_OSEVU!$A$1:$M$4972,11,FALSE)</f>
        <v>#N/A</v>
      </c>
      <c r="K1839" s="33"/>
      <c r="L1839" s="45" t="e">
        <f>VLOOKUP(EVID_PASTVY!H1839,KATEGORIE_ZVIRAT!$B$2:$M$31,6,FALSE)*K1839</f>
        <v>#N/A</v>
      </c>
      <c r="M1839" s="33">
        <v>24</v>
      </c>
      <c r="N1839" s="45" t="e">
        <f>VLOOKUP(EVID_PASTVY!$H1839,KATEGORIE_ZVIRAT!$B$2:$M$31,8,FALSE)</f>
        <v>#N/A</v>
      </c>
      <c r="O1839" s="45" t="e">
        <f>VLOOKUP(EVID_PASTVY!$H1839,KATEGORIE_ZVIRAT!$B$2:$M$31,9,FALSE)</f>
        <v>#N/A</v>
      </c>
      <c r="P1839" s="54" t="e">
        <f>VLOOKUP(EVID_PASTVY!$H1839,KATEGORIE_ZVIRAT!$B$2:$M$31,7,FALSE)*L1839/1000*M1839/24*(F1839-E1839+1)/J1839</f>
        <v>#N/A</v>
      </c>
      <c r="Q1839" s="52" t="e">
        <f>VLOOKUP(EVID_PASTVY!$H1839,KATEGORIE_ZVIRAT!$B$2:$M$31,10,FALSE)*P1839*10</f>
        <v>#N/A</v>
      </c>
      <c r="R1839" s="52" t="e">
        <f>VLOOKUP(EVID_PASTVY!$H1839,KATEGORIE_ZVIRAT!$B$2:$M$31,11,FALSE)*P1839*10</f>
        <v>#N/A</v>
      </c>
      <c r="S1839" s="52" t="e">
        <f>VLOOKUP(EVID_PASTVY!$H1839,KATEGORIE_ZVIRAT!$B$2:$M$31,12,FALSE)*P1839*10</f>
        <v>#N/A</v>
      </c>
    </row>
    <row r="1840" spans="1:19" x14ac:dyDescent="0.2">
      <c r="A1840" s="32"/>
      <c r="B1840" s="37" t="e">
        <f>VLOOKUP($A1840,EVID_OSEVU!$A$1:$M$4972,2,FALSE)</f>
        <v>#N/A</v>
      </c>
      <c r="C1840" s="37" t="e">
        <f>VLOOKUP($A1840,EVID_OSEVU!$A$1:$M$4972,3,FALSE)</f>
        <v>#N/A</v>
      </c>
      <c r="D1840" s="45" t="e">
        <f>VLOOKUP($A1840,EVID_OSEVU!$A$1:$M$4972,4,FALSE)</f>
        <v>#N/A</v>
      </c>
      <c r="E1840" s="35"/>
      <c r="F1840" s="53"/>
      <c r="G1840" s="32"/>
      <c r="H1840" s="45" t="e">
        <f>VLOOKUP(G1840,Export7[#All],2,FALSE)</f>
        <v>#N/A</v>
      </c>
      <c r="I1840" s="45" t="e">
        <f>VLOOKUP($A1840,EVID_OSEVU!$A$1:$M$4972,10,FALSE)</f>
        <v>#N/A</v>
      </c>
      <c r="J1840" s="58" t="e">
        <f>VLOOKUP($A1840,EVID_OSEVU!$A$1:$M$4972,11,FALSE)</f>
        <v>#N/A</v>
      </c>
      <c r="K1840" s="33"/>
      <c r="L1840" s="45" t="e">
        <f>VLOOKUP(EVID_PASTVY!H1840,KATEGORIE_ZVIRAT!$B$2:$M$31,6,FALSE)*K1840</f>
        <v>#N/A</v>
      </c>
      <c r="M1840" s="33">
        <v>24</v>
      </c>
      <c r="N1840" s="45" t="e">
        <f>VLOOKUP(EVID_PASTVY!$H1840,KATEGORIE_ZVIRAT!$B$2:$M$31,8,FALSE)</f>
        <v>#N/A</v>
      </c>
      <c r="O1840" s="45" t="e">
        <f>VLOOKUP(EVID_PASTVY!$H1840,KATEGORIE_ZVIRAT!$B$2:$M$31,9,FALSE)</f>
        <v>#N/A</v>
      </c>
      <c r="P1840" s="54" t="e">
        <f>VLOOKUP(EVID_PASTVY!$H1840,KATEGORIE_ZVIRAT!$B$2:$M$31,7,FALSE)*L1840/1000*M1840/24*(F1840-E1840+1)/J1840</f>
        <v>#N/A</v>
      </c>
      <c r="Q1840" s="52" t="e">
        <f>VLOOKUP(EVID_PASTVY!$H1840,KATEGORIE_ZVIRAT!$B$2:$M$31,10,FALSE)*P1840*10</f>
        <v>#N/A</v>
      </c>
      <c r="R1840" s="52" t="e">
        <f>VLOOKUP(EVID_PASTVY!$H1840,KATEGORIE_ZVIRAT!$B$2:$M$31,11,FALSE)*P1840*10</f>
        <v>#N/A</v>
      </c>
      <c r="S1840" s="52" t="e">
        <f>VLOOKUP(EVID_PASTVY!$H1840,KATEGORIE_ZVIRAT!$B$2:$M$31,12,FALSE)*P1840*10</f>
        <v>#N/A</v>
      </c>
    </row>
    <row r="1841" spans="1:19" x14ac:dyDescent="0.2">
      <c r="A1841" s="32"/>
      <c r="B1841" s="37" t="e">
        <f>VLOOKUP($A1841,EVID_OSEVU!$A$1:$M$4972,2,FALSE)</f>
        <v>#N/A</v>
      </c>
      <c r="C1841" s="37" t="e">
        <f>VLOOKUP($A1841,EVID_OSEVU!$A$1:$M$4972,3,FALSE)</f>
        <v>#N/A</v>
      </c>
      <c r="D1841" s="45" t="e">
        <f>VLOOKUP($A1841,EVID_OSEVU!$A$1:$M$4972,4,FALSE)</f>
        <v>#N/A</v>
      </c>
      <c r="E1841" s="35"/>
      <c r="F1841" s="53"/>
      <c r="G1841" s="32"/>
      <c r="H1841" s="45" t="e">
        <f>VLOOKUP(G1841,Export7[#All],2,FALSE)</f>
        <v>#N/A</v>
      </c>
      <c r="I1841" s="45" t="e">
        <f>VLOOKUP($A1841,EVID_OSEVU!$A$1:$M$4972,10,FALSE)</f>
        <v>#N/A</v>
      </c>
      <c r="J1841" s="58" t="e">
        <f>VLOOKUP($A1841,EVID_OSEVU!$A$1:$M$4972,11,FALSE)</f>
        <v>#N/A</v>
      </c>
      <c r="K1841" s="33"/>
      <c r="L1841" s="45" t="e">
        <f>VLOOKUP(EVID_PASTVY!H1841,KATEGORIE_ZVIRAT!$B$2:$M$31,6,FALSE)*K1841</f>
        <v>#N/A</v>
      </c>
      <c r="M1841" s="33">
        <v>24</v>
      </c>
      <c r="N1841" s="45" t="e">
        <f>VLOOKUP(EVID_PASTVY!$H1841,KATEGORIE_ZVIRAT!$B$2:$M$31,8,FALSE)</f>
        <v>#N/A</v>
      </c>
      <c r="O1841" s="45" t="e">
        <f>VLOOKUP(EVID_PASTVY!$H1841,KATEGORIE_ZVIRAT!$B$2:$M$31,9,FALSE)</f>
        <v>#N/A</v>
      </c>
      <c r="P1841" s="54" t="e">
        <f>VLOOKUP(EVID_PASTVY!$H1841,KATEGORIE_ZVIRAT!$B$2:$M$31,7,FALSE)*L1841/1000*M1841/24*(F1841-E1841+1)/J1841</f>
        <v>#N/A</v>
      </c>
      <c r="Q1841" s="52" t="e">
        <f>VLOOKUP(EVID_PASTVY!$H1841,KATEGORIE_ZVIRAT!$B$2:$M$31,10,FALSE)*P1841*10</f>
        <v>#N/A</v>
      </c>
      <c r="R1841" s="52" t="e">
        <f>VLOOKUP(EVID_PASTVY!$H1841,KATEGORIE_ZVIRAT!$B$2:$M$31,11,FALSE)*P1841*10</f>
        <v>#N/A</v>
      </c>
      <c r="S1841" s="52" t="e">
        <f>VLOOKUP(EVID_PASTVY!$H1841,KATEGORIE_ZVIRAT!$B$2:$M$31,12,FALSE)*P1841*10</f>
        <v>#N/A</v>
      </c>
    </row>
    <row r="1842" spans="1:19" x14ac:dyDescent="0.2">
      <c r="A1842" s="32"/>
      <c r="B1842" s="37" t="e">
        <f>VLOOKUP($A1842,EVID_OSEVU!$A$1:$M$4972,2,FALSE)</f>
        <v>#N/A</v>
      </c>
      <c r="C1842" s="37" t="e">
        <f>VLOOKUP($A1842,EVID_OSEVU!$A$1:$M$4972,3,FALSE)</f>
        <v>#N/A</v>
      </c>
      <c r="D1842" s="45" t="e">
        <f>VLOOKUP($A1842,EVID_OSEVU!$A$1:$M$4972,4,FALSE)</f>
        <v>#N/A</v>
      </c>
      <c r="E1842" s="35"/>
      <c r="F1842" s="53"/>
      <c r="G1842" s="32"/>
      <c r="H1842" s="45" t="e">
        <f>VLOOKUP(G1842,Export7[#All],2,FALSE)</f>
        <v>#N/A</v>
      </c>
      <c r="I1842" s="45" t="e">
        <f>VLOOKUP($A1842,EVID_OSEVU!$A$1:$M$4972,10,FALSE)</f>
        <v>#N/A</v>
      </c>
      <c r="J1842" s="58" t="e">
        <f>VLOOKUP($A1842,EVID_OSEVU!$A$1:$M$4972,11,FALSE)</f>
        <v>#N/A</v>
      </c>
      <c r="K1842" s="33"/>
      <c r="L1842" s="45" t="e">
        <f>VLOOKUP(EVID_PASTVY!H1842,KATEGORIE_ZVIRAT!$B$2:$M$31,6,FALSE)*K1842</f>
        <v>#N/A</v>
      </c>
      <c r="M1842" s="33">
        <v>24</v>
      </c>
      <c r="N1842" s="45" t="e">
        <f>VLOOKUP(EVID_PASTVY!$H1842,KATEGORIE_ZVIRAT!$B$2:$M$31,8,FALSE)</f>
        <v>#N/A</v>
      </c>
      <c r="O1842" s="45" t="e">
        <f>VLOOKUP(EVID_PASTVY!$H1842,KATEGORIE_ZVIRAT!$B$2:$M$31,9,FALSE)</f>
        <v>#N/A</v>
      </c>
      <c r="P1842" s="54" t="e">
        <f>VLOOKUP(EVID_PASTVY!$H1842,KATEGORIE_ZVIRAT!$B$2:$M$31,7,FALSE)*L1842/1000*M1842/24*(F1842-E1842+1)/J1842</f>
        <v>#N/A</v>
      </c>
      <c r="Q1842" s="52" t="e">
        <f>VLOOKUP(EVID_PASTVY!$H1842,KATEGORIE_ZVIRAT!$B$2:$M$31,10,FALSE)*P1842*10</f>
        <v>#N/A</v>
      </c>
      <c r="R1842" s="52" t="e">
        <f>VLOOKUP(EVID_PASTVY!$H1842,KATEGORIE_ZVIRAT!$B$2:$M$31,11,FALSE)*P1842*10</f>
        <v>#N/A</v>
      </c>
      <c r="S1842" s="52" t="e">
        <f>VLOOKUP(EVID_PASTVY!$H1842,KATEGORIE_ZVIRAT!$B$2:$M$31,12,FALSE)*P1842*10</f>
        <v>#N/A</v>
      </c>
    </row>
    <row r="1843" spans="1:19" x14ac:dyDescent="0.2">
      <c r="A1843" s="32"/>
      <c r="B1843" s="37" t="e">
        <f>VLOOKUP($A1843,EVID_OSEVU!$A$1:$M$4972,2,FALSE)</f>
        <v>#N/A</v>
      </c>
      <c r="C1843" s="37" t="e">
        <f>VLOOKUP($A1843,EVID_OSEVU!$A$1:$M$4972,3,FALSE)</f>
        <v>#N/A</v>
      </c>
      <c r="D1843" s="45" t="e">
        <f>VLOOKUP($A1843,EVID_OSEVU!$A$1:$M$4972,4,FALSE)</f>
        <v>#N/A</v>
      </c>
      <c r="E1843" s="35"/>
      <c r="F1843" s="53"/>
      <c r="G1843" s="32"/>
      <c r="H1843" s="45" t="e">
        <f>VLOOKUP(G1843,Export7[#All],2,FALSE)</f>
        <v>#N/A</v>
      </c>
      <c r="I1843" s="45" t="e">
        <f>VLOOKUP($A1843,EVID_OSEVU!$A$1:$M$4972,10,FALSE)</f>
        <v>#N/A</v>
      </c>
      <c r="J1843" s="58" t="e">
        <f>VLOOKUP($A1843,EVID_OSEVU!$A$1:$M$4972,11,FALSE)</f>
        <v>#N/A</v>
      </c>
      <c r="K1843" s="33"/>
      <c r="L1843" s="45" t="e">
        <f>VLOOKUP(EVID_PASTVY!H1843,KATEGORIE_ZVIRAT!$B$2:$M$31,6,FALSE)*K1843</f>
        <v>#N/A</v>
      </c>
      <c r="M1843" s="33">
        <v>24</v>
      </c>
      <c r="N1843" s="45" t="e">
        <f>VLOOKUP(EVID_PASTVY!$H1843,KATEGORIE_ZVIRAT!$B$2:$M$31,8,FALSE)</f>
        <v>#N/A</v>
      </c>
      <c r="O1843" s="45" t="e">
        <f>VLOOKUP(EVID_PASTVY!$H1843,KATEGORIE_ZVIRAT!$B$2:$M$31,9,FALSE)</f>
        <v>#N/A</v>
      </c>
      <c r="P1843" s="54" t="e">
        <f>VLOOKUP(EVID_PASTVY!$H1843,KATEGORIE_ZVIRAT!$B$2:$M$31,7,FALSE)*L1843/1000*M1843/24*(F1843-E1843+1)/J1843</f>
        <v>#N/A</v>
      </c>
      <c r="Q1843" s="52" t="e">
        <f>VLOOKUP(EVID_PASTVY!$H1843,KATEGORIE_ZVIRAT!$B$2:$M$31,10,FALSE)*P1843*10</f>
        <v>#N/A</v>
      </c>
      <c r="R1843" s="52" t="e">
        <f>VLOOKUP(EVID_PASTVY!$H1843,KATEGORIE_ZVIRAT!$B$2:$M$31,11,FALSE)*P1843*10</f>
        <v>#N/A</v>
      </c>
      <c r="S1843" s="52" t="e">
        <f>VLOOKUP(EVID_PASTVY!$H1843,KATEGORIE_ZVIRAT!$B$2:$M$31,12,FALSE)*P1843*10</f>
        <v>#N/A</v>
      </c>
    </row>
    <row r="1844" spans="1:19" x14ac:dyDescent="0.2">
      <c r="A1844" s="32"/>
      <c r="B1844" s="37" t="e">
        <f>VLOOKUP($A1844,EVID_OSEVU!$A$1:$M$4972,2,FALSE)</f>
        <v>#N/A</v>
      </c>
      <c r="C1844" s="37" t="e">
        <f>VLOOKUP($A1844,EVID_OSEVU!$A$1:$M$4972,3,FALSE)</f>
        <v>#N/A</v>
      </c>
      <c r="D1844" s="45" t="e">
        <f>VLOOKUP($A1844,EVID_OSEVU!$A$1:$M$4972,4,FALSE)</f>
        <v>#N/A</v>
      </c>
      <c r="E1844" s="35"/>
      <c r="F1844" s="53"/>
      <c r="G1844" s="32"/>
      <c r="H1844" s="45" t="e">
        <f>VLOOKUP(G1844,Export7[#All],2,FALSE)</f>
        <v>#N/A</v>
      </c>
      <c r="I1844" s="45" t="e">
        <f>VLOOKUP($A1844,EVID_OSEVU!$A$1:$M$4972,10,FALSE)</f>
        <v>#N/A</v>
      </c>
      <c r="J1844" s="58" t="e">
        <f>VLOOKUP($A1844,EVID_OSEVU!$A$1:$M$4972,11,FALSE)</f>
        <v>#N/A</v>
      </c>
      <c r="K1844" s="33"/>
      <c r="L1844" s="45" t="e">
        <f>VLOOKUP(EVID_PASTVY!H1844,KATEGORIE_ZVIRAT!$B$2:$M$31,6,FALSE)*K1844</f>
        <v>#N/A</v>
      </c>
      <c r="M1844" s="33">
        <v>24</v>
      </c>
      <c r="N1844" s="45" t="e">
        <f>VLOOKUP(EVID_PASTVY!$H1844,KATEGORIE_ZVIRAT!$B$2:$M$31,8,FALSE)</f>
        <v>#N/A</v>
      </c>
      <c r="O1844" s="45" t="e">
        <f>VLOOKUP(EVID_PASTVY!$H1844,KATEGORIE_ZVIRAT!$B$2:$M$31,9,FALSE)</f>
        <v>#N/A</v>
      </c>
      <c r="P1844" s="54" t="e">
        <f>VLOOKUP(EVID_PASTVY!$H1844,KATEGORIE_ZVIRAT!$B$2:$M$31,7,FALSE)*L1844/1000*M1844/24*(F1844-E1844+1)/J1844</f>
        <v>#N/A</v>
      </c>
      <c r="Q1844" s="52" t="e">
        <f>VLOOKUP(EVID_PASTVY!$H1844,KATEGORIE_ZVIRAT!$B$2:$M$31,10,FALSE)*P1844*10</f>
        <v>#N/A</v>
      </c>
      <c r="R1844" s="52" t="e">
        <f>VLOOKUP(EVID_PASTVY!$H1844,KATEGORIE_ZVIRAT!$B$2:$M$31,11,FALSE)*P1844*10</f>
        <v>#N/A</v>
      </c>
      <c r="S1844" s="52" t="e">
        <f>VLOOKUP(EVID_PASTVY!$H1844,KATEGORIE_ZVIRAT!$B$2:$M$31,12,FALSE)*P1844*10</f>
        <v>#N/A</v>
      </c>
    </row>
    <row r="1845" spans="1:19" x14ac:dyDescent="0.2">
      <c r="A1845" s="32"/>
      <c r="B1845" s="37" t="e">
        <f>VLOOKUP($A1845,EVID_OSEVU!$A$1:$M$4972,2,FALSE)</f>
        <v>#N/A</v>
      </c>
      <c r="C1845" s="37" t="e">
        <f>VLOOKUP($A1845,EVID_OSEVU!$A$1:$M$4972,3,FALSE)</f>
        <v>#N/A</v>
      </c>
      <c r="D1845" s="45" t="e">
        <f>VLOOKUP($A1845,EVID_OSEVU!$A$1:$M$4972,4,FALSE)</f>
        <v>#N/A</v>
      </c>
      <c r="E1845" s="35"/>
      <c r="F1845" s="53"/>
      <c r="G1845" s="32"/>
      <c r="H1845" s="45" t="e">
        <f>VLOOKUP(G1845,Export7[#All],2,FALSE)</f>
        <v>#N/A</v>
      </c>
      <c r="I1845" s="45" t="e">
        <f>VLOOKUP($A1845,EVID_OSEVU!$A$1:$M$4972,10,FALSE)</f>
        <v>#N/A</v>
      </c>
      <c r="J1845" s="58" t="e">
        <f>VLOOKUP($A1845,EVID_OSEVU!$A$1:$M$4972,11,FALSE)</f>
        <v>#N/A</v>
      </c>
      <c r="K1845" s="33"/>
      <c r="L1845" s="45" t="e">
        <f>VLOOKUP(EVID_PASTVY!H1845,KATEGORIE_ZVIRAT!$B$2:$M$31,6,FALSE)*K1845</f>
        <v>#N/A</v>
      </c>
      <c r="M1845" s="33">
        <v>24</v>
      </c>
      <c r="N1845" s="45" t="e">
        <f>VLOOKUP(EVID_PASTVY!$H1845,KATEGORIE_ZVIRAT!$B$2:$M$31,8,FALSE)</f>
        <v>#N/A</v>
      </c>
      <c r="O1845" s="45" t="e">
        <f>VLOOKUP(EVID_PASTVY!$H1845,KATEGORIE_ZVIRAT!$B$2:$M$31,9,FALSE)</f>
        <v>#N/A</v>
      </c>
      <c r="P1845" s="54" t="e">
        <f>VLOOKUP(EVID_PASTVY!$H1845,KATEGORIE_ZVIRAT!$B$2:$M$31,7,FALSE)*L1845/1000*M1845/24*(F1845-E1845+1)/J1845</f>
        <v>#N/A</v>
      </c>
      <c r="Q1845" s="52" t="e">
        <f>VLOOKUP(EVID_PASTVY!$H1845,KATEGORIE_ZVIRAT!$B$2:$M$31,10,FALSE)*P1845*10</f>
        <v>#N/A</v>
      </c>
      <c r="R1845" s="52" t="e">
        <f>VLOOKUP(EVID_PASTVY!$H1845,KATEGORIE_ZVIRAT!$B$2:$M$31,11,FALSE)*P1845*10</f>
        <v>#N/A</v>
      </c>
      <c r="S1845" s="52" t="e">
        <f>VLOOKUP(EVID_PASTVY!$H1845,KATEGORIE_ZVIRAT!$B$2:$M$31,12,FALSE)*P1845*10</f>
        <v>#N/A</v>
      </c>
    </row>
    <row r="1846" spans="1:19" x14ac:dyDescent="0.2">
      <c r="A1846" s="32"/>
      <c r="B1846" s="37" t="e">
        <f>VLOOKUP($A1846,EVID_OSEVU!$A$1:$M$4972,2,FALSE)</f>
        <v>#N/A</v>
      </c>
      <c r="C1846" s="37" t="e">
        <f>VLOOKUP($A1846,EVID_OSEVU!$A$1:$M$4972,3,FALSE)</f>
        <v>#N/A</v>
      </c>
      <c r="D1846" s="45" t="e">
        <f>VLOOKUP($A1846,EVID_OSEVU!$A$1:$M$4972,4,FALSE)</f>
        <v>#N/A</v>
      </c>
      <c r="E1846" s="35"/>
      <c r="F1846" s="53"/>
      <c r="G1846" s="32"/>
      <c r="H1846" s="45" t="e">
        <f>VLOOKUP(G1846,Export7[#All],2,FALSE)</f>
        <v>#N/A</v>
      </c>
      <c r="I1846" s="45" t="e">
        <f>VLOOKUP($A1846,EVID_OSEVU!$A$1:$M$4972,10,FALSE)</f>
        <v>#N/A</v>
      </c>
      <c r="J1846" s="58" t="e">
        <f>VLOOKUP($A1846,EVID_OSEVU!$A$1:$M$4972,11,FALSE)</f>
        <v>#N/A</v>
      </c>
      <c r="K1846" s="33"/>
      <c r="L1846" s="45" t="e">
        <f>VLOOKUP(EVID_PASTVY!H1846,KATEGORIE_ZVIRAT!$B$2:$M$31,6,FALSE)*K1846</f>
        <v>#N/A</v>
      </c>
      <c r="M1846" s="33">
        <v>24</v>
      </c>
      <c r="N1846" s="45" t="e">
        <f>VLOOKUP(EVID_PASTVY!$H1846,KATEGORIE_ZVIRAT!$B$2:$M$31,8,FALSE)</f>
        <v>#N/A</v>
      </c>
      <c r="O1846" s="45" t="e">
        <f>VLOOKUP(EVID_PASTVY!$H1846,KATEGORIE_ZVIRAT!$B$2:$M$31,9,FALSE)</f>
        <v>#N/A</v>
      </c>
      <c r="P1846" s="54" t="e">
        <f>VLOOKUP(EVID_PASTVY!$H1846,KATEGORIE_ZVIRAT!$B$2:$M$31,7,FALSE)*L1846/1000*M1846/24*(F1846-E1846+1)/J1846</f>
        <v>#N/A</v>
      </c>
      <c r="Q1846" s="52" t="e">
        <f>VLOOKUP(EVID_PASTVY!$H1846,KATEGORIE_ZVIRAT!$B$2:$M$31,10,FALSE)*P1846*10</f>
        <v>#N/A</v>
      </c>
      <c r="R1846" s="52" t="e">
        <f>VLOOKUP(EVID_PASTVY!$H1846,KATEGORIE_ZVIRAT!$B$2:$M$31,11,FALSE)*P1846*10</f>
        <v>#N/A</v>
      </c>
      <c r="S1846" s="52" t="e">
        <f>VLOOKUP(EVID_PASTVY!$H1846,KATEGORIE_ZVIRAT!$B$2:$M$31,12,FALSE)*P1846*10</f>
        <v>#N/A</v>
      </c>
    </row>
    <row r="1847" spans="1:19" x14ac:dyDescent="0.2">
      <c r="A1847" s="32"/>
      <c r="B1847" s="37" t="e">
        <f>VLOOKUP($A1847,EVID_OSEVU!$A$1:$M$4972,2,FALSE)</f>
        <v>#N/A</v>
      </c>
      <c r="C1847" s="37" t="e">
        <f>VLOOKUP($A1847,EVID_OSEVU!$A$1:$M$4972,3,FALSE)</f>
        <v>#N/A</v>
      </c>
      <c r="D1847" s="45" t="e">
        <f>VLOOKUP($A1847,EVID_OSEVU!$A$1:$M$4972,4,FALSE)</f>
        <v>#N/A</v>
      </c>
      <c r="E1847" s="35"/>
      <c r="F1847" s="53"/>
      <c r="G1847" s="32"/>
      <c r="H1847" s="45" t="e">
        <f>VLOOKUP(G1847,Export7[#All],2,FALSE)</f>
        <v>#N/A</v>
      </c>
      <c r="I1847" s="45" t="e">
        <f>VLOOKUP($A1847,EVID_OSEVU!$A$1:$M$4972,10,FALSE)</f>
        <v>#N/A</v>
      </c>
      <c r="J1847" s="58" t="e">
        <f>VLOOKUP($A1847,EVID_OSEVU!$A$1:$M$4972,11,FALSE)</f>
        <v>#N/A</v>
      </c>
      <c r="K1847" s="33"/>
      <c r="L1847" s="45" t="e">
        <f>VLOOKUP(EVID_PASTVY!H1847,KATEGORIE_ZVIRAT!$B$2:$M$31,6,FALSE)*K1847</f>
        <v>#N/A</v>
      </c>
      <c r="M1847" s="33">
        <v>24</v>
      </c>
      <c r="N1847" s="45" t="e">
        <f>VLOOKUP(EVID_PASTVY!$H1847,KATEGORIE_ZVIRAT!$B$2:$M$31,8,FALSE)</f>
        <v>#N/A</v>
      </c>
      <c r="O1847" s="45" t="e">
        <f>VLOOKUP(EVID_PASTVY!$H1847,KATEGORIE_ZVIRAT!$B$2:$M$31,9,FALSE)</f>
        <v>#N/A</v>
      </c>
      <c r="P1847" s="54" t="e">
        <f>VLOOKUP(EVID_PASTVY!$H1847,KATEGORIE_ZVIRAT!$B$2:$M$31,7,FALSE)*L1847/1000*M1847/24*(F1847-E1847+1)/J1847</f>
        <v>#N/A</v>
      </c>
      <c r="Q1847" s="52" t="e">
        <f>VLOOKUP(EVID_PASTVY!$H1847,KATEGORIE_ZVIRAT!$B$2:$M$31,10,FALSE)*P1847*10</f>
        <v>#N/A</v>
      </c>
      <c r="R1847" s="52" t="e">
        <f>VLOOKUP(EVID_PASTVY!$H1847,KATEGORIE_ZVIRAT!$B$2:$M$31,11,FALSE)*P1847*10</f>
        <v>#N/A</v>
      </c>
      <c r="S1847" s="52" t="e">
        <f>VLOOKUP(EVID_PASTVY!$H1847,KATEGORIE_ZVIRAT!$B$2:$M$31,12,FALSE)*P1847*10</f>
        <v>#N/A</v>
      </c>
    </row>
    <row r="1848" spans="1:19" x14ac:dyDescent="0.2">
      <c r="A1848" s="32"/>
      <c r="B1848" s="37" t="e">
        <f>VLOOKUP($A1848,EVID_OSEVU!$A$1:$M$4972,2,FALSE)</f>
        <v>#N/A</v>
      </c>
      <c r="C1848" s="37" t="e">
        <f>VLOOKUP($A1848,EVID_OSEVU!$A$1:$M$4972,3,FALSE)</f>
        <v>#N/A</v>
      </c>
      <c r="D1848" s="45" t="e">
        <f>VLOOKUP($A1848,EVID_OSEVU!$A$1:$M$4972,4,FALSE)</f>
        <v>#N/A</v>
      </c>
      <c r="E1848" s="35"/>
      <c r="F1848" s="53"/>
      <c r="G1848" s="32"/>
      <c r="H1848" s="45" t="e">
        <f>VLOOKUP(G1848,Export7[#All],2,FALSE)</f>
        <v>#N/A</v>
      </c>
      <c r="I1848" s="45" t="e">
        <f>VLOOKUP($A1848,EVID_OSEVU!$A$1:$M$4972,10,FALSE)</f>
        <v>#N/A</v>
      </c>
      <c r="J1848" s="58" t="e">
        <f>VLOOKUP($A1848,EVID_OSEVU!$A$1:$M$4972,11,FALSE)</f>
        <v>#N/A</v>
      </c>
      <c r="K1848" s="33"/>
      <c r="L1848" s="45" t="e">
        <f>VLOOKUP(EVID_PASTVY!H1848,KATEGORIE_ZVIRAT!$B$2:$M$31,6,FALSE)*K1848</f>
        <v>#N/A</v>
      </c>
      <c r="M1848" s="33">
        <v>24</v>
      </c>
      <c r="N1848" s="45" t="e">
        <f>VLOOKUP(EVID_PASTVY!$H1848,KATEGORIE_ZVIRAT!$B$2:$M$31,8,FALSE)</f>
        <v>#N/A</v>
      </c>
      <c r="O1848" s="45" t="e">
        <f>VLOOKUP(EVID_PASTVY!$H1848,KATEGORIE_ZVIRAT!$B$2:$M$31,9,FALSE)</f>
        <v>#N/A</v>
      </c>
      <c r="P1848" s="54" t="e">
        <f>VLOOKUP(EVID_PASTVY!$H1848,KATEGORIE_ZVIRAT!$B$2:$M$31,7,FALSE)*L1848/1000*M1848/24*(F1848-E1848+1)/J1848</f>
        <v>#N/A</v>
      </c>
      <c r="Q1848" s="52" t="e">
        <f>VLOOKUP(EVID_PASTVY!$H1848,KATEGORIE_ZVIRAT!$B$2:$M$31,10,FALSE)*P1848*10</f>
        <v>#N/A</v>
      </c>
      <c r="R1848" s="52" t="e">
        <f>VLOOKUP(EVID_PASTVY!$H1848,KATEGORIE_ZVIRAT!$B$2:$M$31,11,FALSE)*P1848*10</f>
        <v>#N/A</v>
      </c>
      <c r="S1848" s="52" t="e">
        <f>VLOOKUP(EVID_PASTVY!$H1848,KATEGORIE_ZVIRAT!$B$2:$M$31,12,FALSE)*P1848*10</f>
        <v>#N/A</v>
      </c>
    </row>
    <row r="1849" spans="1:19" x14ac:dyDescent="0.2">
      <c r="A1849" s="32"/>
      <c r="B1849" s="37" t="e">
        <f>VLOOKUP($A1849,EVID_OSEVU!$A$1:$M$4972,2,FALSE)</f>
        <v>#N/A</v>
      </c>
      <c r="C1849" s="37" t="e">
        <f>VLOOKUP($A1849,EVID_OSEVU!$A$1:$M$4972,3,FALSE)</f>
        <v>#N/A</v>
      </c>
      <c r="D1849" s="45" t="e">
        <f>VLOOKUP($A1849,EVID_OSEVU!$A$1:$M$4972,4,FALSE)</f>
        <v>#N/A</v>
      </c>
      <c r="E1849" s="35"/>
      <c r="F1849" s="53"/>
      <c r="G1849" s="32"/>
      <c r="H1849" s="45" t="e">
        <f>VLOOKUP(G1849,Export7[#All],2,FALSE)</f>
        <v>#N/A</v>
      </c>
      <c r="I1849" s="45" t="e">
        <f>VLOOKUP($A1849,EVID_OSEVU!$A$1:$M$4972,10,FALSE)</f>
        <v>#N/A</v>
      </c>
      <c r="J1849" s="58" t="e">
        <f>VLOOKUP($A1849,EVID_OSEVU!$A$1:$M$4972,11,FALSE)</f>
        <v>#N/A</v>
      </c>
      <c r="K1849" s="33"/>
      <c r="L1849" s="45" t="e">
        <f>VLOOKUP(EVID_PASTVY!H1849,KATEGORIE_ZVIRAT!$B$2:$M$31,6,FALSE)*K1849</f>
        <v>#N/A</v>
      </c>
      <c r="M1849" s="33">
        <v>24</v>
      </c>
      <c r="N1849" s="45" t="e">
        <f>VLOOKUP(EVID_PASTVY!$H1849,KATEGORIE_ZVIRAT!$B$2:$M$31,8,FALSE)</f>
        <v>#N/A</v>
      </c>
      <c r="O1849" s="45" t="e">
        <f>VLOOKUP(EVID_PASTVY!$H1849,KATEGORIE_ZVIRAT!$B$2:$M$31,9,FALSE)</f>
        <v>#N/A</v>
      </c>
      <c r="P1849" s="54" t="e">
        <f>VLOOKUP(EVID_PASTVY!$H1849,KATEGORIE_ZVIRAT!$B$2:$M$31,7,FALSE)*L1849/1000*M1849/24*(F1849-E1849+1)/J1849</f>
        <v>#N/A</v>
      </c>
      <c r="Q1849" s="52" t="e">
        <f>VLOOKUP(EVID_PASTVY!$H1849,KATEGORIE_ZVIRAT!$B$2:$M$31,10,FALSE)*P1849*10</f>
        <v>#N/A</v>
      </c>
      <c r="R1849" s="52" t="e">
        <f>VLOOKUP(EVID_PASTVY!$H1849,KATEGORIE_ZVIRAT!$B$2:$M$31,11,FALSE)*P1849*10</f>
        <v>#N/A</v>
      </c>
      <c r="S1849" s="52" t="e">
        <f>VLOOKUP(EVID_PASTVY!$H1849,KATEGORIE_ZVIRAT!$B$2:$M$31,12,FALSE)*P1849*10</f>
        <v>#N/A</v>
      </c>
    </row>
    <row r="1850" spans="1:19" x14ac:dyDescent="0.2">
      <c r="A1850" s="32"/>
      <c r="B1850" s="37" t="e">
        <f>VLOOKUP($A1850,EVID_OSEVU!$A$1:$M$4972,2,FALSE)</f>
        <v>#N/A</v>
      </c>
      <c r="C1850" s="37" t="e">
        <f>VLOOKUP($A1850,EVID_OSEVU!$A$1:$M$4972,3,FALSE)</f>
        <v>#N/A</v>
      </c>
      <c r="D1850" s="45" t="e">
        <f>VLOOKUP($A1850,EVID_OSEVU!$A$1:$M$4972,4,FALSE)</f>
        <v>#N/A</v>
      </c>
      <c r="E1850" s="35"/>
      <c r="F1850" s="53"/>
      <c r="G1850" s="32"/>
      <c r="H1850" s="45" t="e">
        <f>VLOOKUP(G1850,Export7[#All],2,FALSE)</f>
        <v>#N/A</v>
      </c>
      <c r="I1850" s="45" t="e">
        <f>VLOOKUP($A1850,EVID_OSEVU!$A$1:$M$4972,10,FALSE)</f>
        <v>#N/A</v>
      </c>
      <c r="J1850" s="58" t="e">
        <f>VLOOKUP($A1850,EVID_OSEVU!$A$1:$M$4972,11,FALSE)</f>
        <v>#N/A</v>
      </c>
      <c r="K1850" s="33"/>
      <c r="L1850" s="45" t="e">
        <f>VLOOKUP(EVID_PASTVY!H1850,KATEGORIE_ZVIRAT!$B$2:$M$31,6,FALSE)*K1850</f>
        <v>#N/A</v>
      </c>
      <c r="M1850" s="33">
        <v>24</v>
      </c>
      <c r="N1850" s="45" t="e">
        <f>VLOOKUP(EVID_PASTVY!$H1850,KATEGORIE_ZVIRAT!$B$2:$M$31,8,FALSE)</f>
        <v>#N/A</v>
      </c>
      <c r="O1850" s="45" t="e">
        <f>VLOOKUP(EVID_PASTVY!$H1850,KATEGORIE_ZVIRAT!$B$2:$M$31,9,FALSE)</f>
        <v>#N/A</v>
      </c>
      <c r="P1850" s="54" t="e">
        <f>VLOOKUP(EVID_PASTVY!$H1850,KATEGORIE_ZVIRAT!$B$2:$M$31,7,FALSE)*L1850/1000*M1850/24*(F1850-E1850+1)/J1850</f>
        <v>#N/A</v>
      </c>
      <c r="Q1850" s="52" t="e">
        <f>VLOOKUP(EVID_PASTVY!$H1850,KATEGORIE_ZVIRAT!$B$2:$M$31,10,FALSE)*P1850*10</f>
        <v>#N/A</v>
      </c>
      <c r="R1850" s="52" t="e">
        <f>VLOOKUP(EVID_PASTVY!$H1850,KATEGORIE_ZVIRAT!$B$2:$M$31,11,FALSE)*P1850*10</f>
        <v>#N/A</v>
      </c>
      <c r="S1850" s="52" t="e">
        <f>VLOOKUP(EVID_PASTVY!$H1850,KATEGORIE_ZVIRAT!$B$2:$M$31,12,FALSE)*P1850*10</f>
        <v>#N/A</v>
      </c>
    </row>
    <row r="1851" spans="1:19" x14ac:dyDescent="0.2">
      <c r="A1851" s="32"/>
      <c r="B1851" s="37" t="e">
        <f>VLOOKUP($A1851,EVID_OSEVU!$A$1:$M$4972,2,FALSE)</f>
        <v>#N/A</v>
      </c>
      <c r="C1851" s="37" t="e">
        <f>VLOOKUP($A1851,EVID_OSEVU!$A$1:$M$4972,3,FALSE)</f>
        <v>#N/A</v>
      </c>
      <c r="D1851" s="45" t="e">
        <f>VLOOKUP($A1851,EVID_OSEVU!$A$1:$M$4972,4,FALSE)</f>
        <v>#N/A</v>
      </c>
      <c r="E1851" s="35"/>
      <c r="F1851" s="53"/>
      <c r="G1851" s="32"/>
      <c r="H1851" s="45" t="e">
        <f>VLOOKUP(G1851,Export7[#All],2,FALSE)</f>
        <v>#N/A</v>
      </c>
      <c r="I1851" s="45" t="e">
        <f>VLOOKUP($A1851,EVID_OSEVU!$A$1:$M$4972,10,FALSE)</f>
        <v>#N/A</v>
      </c>
      <c r="J1851" s="58" t="e">
        <f>VLOOKUP($A1851,EVID_OSEVU!$A$1:$M$4972,11,FALSE)</f>
        <v>#N/A</v>
      </c>
      <c r="K1851" s="33"/>
      <c r="L1851" s="45" t="e">
        <f>VLOOKUP(EVID_PASTVY!H1851,KATEGORIE_ZVIRAT!$B$2:$M$31,6,FALSE)*K1851</f>
        <v>#N/A</v>
      </c>
      <c r="M1851" s="33">
        <v>24</v>
      </c>
      <c r="N1851" s="45" t="e">
        <f>VLOOKUP(EVID_PASTVY!$H1851,KATEGORIE_ZVIRAT!$B$2:$M$31,8,FALSE)</f>
        <v>#N/A</v>
      </c>
      <c r="O1851" s="45" t="e">
        <f>VLOOKUP(EVID_PASTVY!$H1851,KATEGORIE_ZVIRAT!$B$2:$M$31,9,FALSE)</f>
        <v>#N/A</v>
      </c>
      <c r="P1851" s="54" t="e">
        <f>VLOOKUP(EVID_PASTVY!$H1851,KATEGORIE_ZVIRAT!$B$2:$M$31,7,FALSE)*L1851/1000*M1851/24*(F1851-E1851+1)/J1851</f>
        <v>#N/A</v>
      </c>
      <c r="Q1851" s="52" t="e">
        <f>VLOOKUP(EVID_PASTVY!$H1851,KATEGORIE_ZVIRAT!$B$2:$M$31,10,FALSE)*P1851*10</f>
        <v>#N/A</v>
      </c>
      <c r="R1851" s="52" t="e">
        <f>VLOOKUP(EVID_PASTVY!$H1851,KATEGORIE_ZVIRAT!$B$2:$M$31,11,FALSE)*P1851*10</f>
        <v>#N/A</v>
      </c>
      <c r="S1851" s="52" t="e">
        <f>VLOOKUP(EVID_PASTVY!$H1851,KATEGORIE_ZVIRAT!$B$2:$M$31,12,FALSE)*P1851*10</f>
        <v>#N/A</v>
      </c>
    </row>
    <row r="1852" spans="1:19" x14ac:dyDescent="0.2">
      <c r="A1852" s="32"/>
      <c r="B1852" s="37" t="e">
        <f>VLOOKUP($A1852,EVID_OSEVU!$A$1:$M$4972,2,FALSE)</f>
        <v>#N/A</v>
      </c>
      <c r="C1852" s="37" t="e">
        <f>VLOOKUP($A1852,EVID_OSEVU!$A$1:$M$4972,3,FALSE)</f>
        <v>#N/A</v>
      </c>
      <c r="D1852" s="45" t="e">
        <f>VLOOKUP($A1852,EVID_OSEVU!$A$1:$M$4972,4,FALSE)</f>
        <v>#N/A</v>
      </c>
      <c r="E1852" s="35"/>
      <c r="F1852" s="53"/>
      <c r="G1852" s="32"/>
      <c r="H1852" s="45" t="e">
        <f>VLOOKUP(G1852,Export7[#All],2,FALSE)</f>
        <v>#N/A</v>
      </c>
      <c r="I1852" s="45" t="e">
        <f>VLOOKUP($A1852,EVID_OSEVU!$A$1:$M$4972,10,FALSE)</f>
        <v>#N/A</v>
      </c>
      <c r="J1852" s="58" t="e">
        <f>VLOOKUP($A1852,EVID_OSEVU!$A$1:$M$4972,11,FALSE)</f>
        <v>#N/A</v>
      </c>
      <c r="K1852" s="33"/>
      <c r="L1852" s="45" t="e">
        <f>VLOOKUP(EVID_PASTVY!H1852,KATEGORIE_ZVIRAT!$B$2:$M$31,6,FALSE)*K1852</f>
        <v>#N/A</v>
      </c>
      <c r="M1852" s="33">
        <v>24</v>
      </c>
      <c r="N1852" s="45" t="e">
        <f>VLOOKUP(EVID_PASTVY!$H1852,KATEGORIE_ZVIRAT!$B$2:$M$31,8,FALSE)</f>
        <v>#N/A</v>
      </c>
      <c r="O1852" s="45" t="e">
        <f>VLOOKUP(EVID_PASTVY!$H1852,KATEGORIE_ZVIRAT!$B$2:$M$31,9,FALSE)</f>
        <v>#N/A</v>
      </c>
      <c r="P1852" s="54" t="e">
        <f>VLOOKUP(EVID_PASTVY!$H1852,KATEGORIE_ZVIRAT!$B$2:$M$31,7,FALSE)*L1852/1000*M1852/24*(F1852-E1852+1)/J1852</f>
        <v>#N/A</v>
      </c>
      <c r="Q1852" s="52" t="e">
        <f>VLOOKUP(EVID_PASTVY!$H1852,KATEGORIE_ZVIRAT!$B$2:$M$31,10,FALSE)*P1852*10</f>
        <v>#N/A</v>
      </c>
      <c r="R1852" s="52" t="e">
        <f>VLOOKUP(EVID_PASTVY!$H1852,KATEGORIE_ZVIRAT!$B$2:$M$31,11,FALSE)*P1852*10</f>
        <v>#N/A</v>
      </c>
      <c r="S1852" s="52" t="e">
        <f>VLOOKUP(EVID_PASTVY!$H1852,KATEGORIE_ZVIRAT!$B$2:$M$31,12,FALSE)*P1852*10</f>
        <v>#N/A</v>
      </c>
    </row>
    <row r="1853" spans="1:19" x14ac:dyDescent="0.2">
      <c r="A1853" s="32"/>
      <c r="B1853" s="37" t="e">
        <f>VLOOKUP($A1853,EVID_OSEVU!$A$1:$M$4972,2,FALSE)</f>
        <v>#N/A</v>
      </c>
      <c r="C1853" s="37" t="e">
        <f>VLOOKUP($A1853,EVID_OSEVU!$A$1:$M$4972,3,FALSE)</f>
        <v>#N/A</v>
      </c>
      <c r="D1853" s="45" t="e">
        <f>VLOOKUP($A1853,EVID_OSEVU!$A$1:$M$4972,4,FALSE)</f>
        <v>#N/A</v>
      </c>
      <c r="E1853" s="35"/>
      <c r="F1853" s="53"/>
      <c r="G1853" s="32"/>
      <c r="H1853" s="45" t="e">
        <f>VLOOKUP(G1853,Export7[#All],2,FALSE)</f>
        <v>#N/A</v>
      </c>
      <c r="I1853" s="45" t="e">
        <f>VLOOKUP($A1853,EVID_OSEVU!$A$1:$M$4972,10,FALSE)</f>
        <v>#N/A</v>
      </c>
      <c r="J1853" s="58" t="e">
        <f>VLOOKUP($A1853,EVID_OSEVU!$A$1:$M$4972,11,FALSE)</f>
        <v>#N/A</v>
      </c>
      <c r="K1853" s="33"/>
      <c r="L1853" s="45" t="e">
        <f>VLOOKUP(EVID_PASTVY!H1853,KATEGORIE_ZVIRAT!$B$2:$M$31,6,FALSE)*K1853</f>
        <v>#N/A</v>
      </c>
      <c r="M1853" s="33">
        <v>24</v>
      </c>
      <c r="N1853" s="45" t="e">
        <f>VLOOKUP(EVID_PASTVY!$H1853,KATEGORIE_ZVIRAT!$B$2:$M$31,8,FALSE)</f>
        <v>#N/A</v>
      </c>
      <c r="O1853" s="45" t="e">
        <f>VLOOKUP(EVID_PASTVY!$H1853,KATEGORIE_ZVIRAT!$B$2:$M$31,9,FALSE)</f>
        <v>#N/A</v>
      </c>
      <c r="P1853" s="54" t="e">
        <f>VLOOKUP(EVID_PASTVY!$H1853,KATEGORIE_ZVIRAT!$B$2:$M$31,7,FALSE)*L1853/1000*M1853/24*(F1853-E1853+1)/J1853</f>
        <v>#N/A</v>
      </c>
      <c r="Q1853" s="52" t="e">
        <f>VLOOKUP(EVID_PASTVY!$H1853,KATEGORIE_ZVIRAT!$B$2:$M$31,10,FALSE)*P1853*10</f>
        <v>#N/A</v>
      </c>
      <c r="R1853" s="52" t="e">
        <f>VLOOKUP(EVID_PASTVY!$H1853,KATEGORIE_ZVIRAT!$B$2:$M$31,11,FALSE)*P1853*10</f>
        <v>#N/A</v>
      </c>
      <c r="S1853" s="52" t="e">
        <f>VLOOKUP(EVID_PASTVY!$H1853,KATEGORIE_ZVIRAT!$B$2:$M$31,12,FALSE)*P1853*10</f>
        <v>#N/A</v>
      </c>
    </row>
    <row r="1854" spans="1:19" x14ac:dyDescent="0.2">
      <c r="A1854" s="32"/>
      <c r="B1854" s="37" t="e">
        <f>VLOOKUP($A1854,EVID_OSEVU!$A$1:$M$4972,2,FALSE)</f>
        <v>#N/A</v>
      </c>
      <c r="C1854" s="37" t="e">
        <f>VLOOKUP($A1854,EVID_OSEVU!$A$1:$M$4972,3,FALSE)</f>
        <v>#N/A</v>
      </c>
      <c r="D1854" s="45" t="e">
        <f>VLOOKUP($A1854,EVID_OSEVU!$A$1:$M$4972,4,FALSE)</f>
        <v>#N/A</v>
      </c>
      <c r="E1854" s="35"/>
      <c r="F1854" s="53"/>
      <c r="G1854" s="32"/>
      <c r="H1854" s="45" t="e">
        <f>VLOOKUP(G1854,Export7[#All],2,FALSE)</f>
        <v>#N/A</v>
      </c>
      <c r="I1854" s="45" t="e">
        <f>VLOOKUP($A1854,EVID_OSEVU!$A$1:$M$4972,10,FALSE)</f>
        <v>#N/A</v>
      </c>
      <c r="J1854" s="58" t="e">
        <f>VLOOKUP($A1854,EVID_OSEVU!$A$1:$M$4972,11,FALSE)</f>
        <v>#N/A</v>
      </c>
      <c r="K1854" s="33"/>
      <c r="L1854" s="45" t="e">
        <f>VLOOKUP(EVID_PASTVY!H1854,KATEGORIE_ZVIRAT!$B$2:$M$31,6,FALSE)*K1854</f>
        <v>#N/A</v>
      </c>
      <c r="M1854" s="33">
        <v>24</v>
      </c>
      <c r="N1854" s="45" t="e">
        <f>VLOOKUP(EVID_PASTVY!$H1854,KATEGORIE_ZVIRAT!$B$2:$M$31,8,FALSE)</f>
        <v>#N/A</v>
      </c>
      <c r="O1854" s="45" t="e">
        <f>VLOOKUP(EVID_PASTVY!$H1854,KATEGORIE_ZVIRAT!$B$2:$M$31,9,FALSE)</f>
        <v>#N/A</v>
      </c>
      <c r="P1854" s="54" t="e">
        <f>VLOOKUP(EVID_PASTVY!$H1854,KATEGORIE_ZVIRAT!$B$2:$M$31,7,FALSE)*L1854/1000*M1854/24*(F1854-E1854+1)/J1854</f>
        <v>#N/A</v>
      </c>
      <c r="Q1854" s="52" t="e">
        <f>VLOOKUP(EVID_PASTVY!$H1854,KATEGORIE_ZVIRAT!$B$2:$M$31,10,FALSE)*P1854*10</f>
        <v>#N/A</v>
      </c>
      <c r="R1854" s="52" t="e">
        <f>VLOOKUP(EVID_PASTVY!$H1854,KATEGORIE_ZVIRAT!$B$2:$M$31,11,FALSE)*P1854*10</f>
        <v>#N/A</v>
      </c>
      <c r="S1854" s="52" t="e">
        <f>VLOOKUP(EVID_PASTVY!$H1854,KATEGORIE_ZVIRAT!$B$2:$M$31,12,FALSE)*P1854*10</f>
        <v>#N/A</v>
      </c>
    </row>
    <row r="1855" spans="1:19" x14ac:dyDescent="0.2">
      <c r="A1855" s="32"/>
      <c r="B1855" s="37" t="e">
        <f>VLOOKUP($A1855,EVID_OSEVU!$A$1:$M$4972,2,FALSE)</f>
        <v>#N/A</v>
      </c>
      <c r="C1855" s="37" t="e">
        <f>VLOOKUP($A1855,EVID_OSEVU!$A$1:$M$4972,3,FALSE)</f>
        <v>#N/A</v>
      </c>
      <c r="D1855" s="45" t="e">
        <f>VLOOKUP($A1855,EVID_OSEVU!$A$1:$M$4972,4,FALSE)</f>
        <v>#N/A</v>
      </c>
      <c r="E1855" s="35"/>
      <c r="F1855" s="53"/>
      <c r="G1855" s="32"/>
      <c r="H1855" s="45" t="e">
        <f>VLOOKUP(G1855,Export7[#All],2,FALSE)</f>
        <v>#N/A</v>
      </c>
      <c r="I1855" s="45" t="e">
        <f>VLOOKUP($A1855,EVID_OSEVU!$A$1:$M$4972,10,FALSE)</f>
        <v>#N/A</v>
      </c>
      <c r="J1855" s="58" t="e">
        <f>VLOOKUP($A1855,EVID_OSEVU!$A$1:$M$4972,11,FALSE)</f>
        <v>#N/A</v>
      </c>
      <c r="K1855" s="33"/>
      <c r="L1855" s="45" t="e">
        <f>VLOOKUP(EVID_PASTVY!H1855,KATEGORIE_ZVIRAT!$B$2:$M$31,6,FALSE)*K1855</f>
        <v>#N/A</v>
      </c>
      <c r="M1855" s="33">
        <v>24</v>
      </c>
      <c r="N1855" s="45" t="e">
        <f>VLOOKUP(EVID_PASTVY!$H1855,KATEGORIE_ZVIRAT!$B$2:$M$31,8,FALSE)</f>
        <v>#N/A</v>
      </c>
      <c r="O1855" s="45" t="e">
        <f>VLOOKUP(EVID_PASTVY!$H1855,KATEGORIE_ZVIRAT!$B$2:$M$31,9,FALSE)</f>
        <v>#N/A</v>
      </c>
      <c r="P1855" s="54" t="e">
        <f>VLOOKUP(EVID_PASTVY!$H1855,KATEGORIE_ZVIRAT!$B$2:$M$31,7,FALSE)*L1855/1000*M1855/24*(F1855-E1855+1)/J1855</f>
        <v>#N/A</v>
      </c>
      <c r="Q1855" s="52" t="e">
        <f>VLOOKUP(EVID_PASTVY!$H1855,KATEGORIE_ZVIRAT!$B$2:$M$31,10,FALSE)*P1855*10</f>
        <v>#N/A</v>
      </c>
      <c r="R1855" s="52" t="e">
        <f>VLOOKUP(EVID_PASTVY!$H1855,KATEGORIE_ZVIRAT!$B$2:$M$31,11,FALSE)*P1855*10</f>
        <v>#N/A</v>
      </c>
      <c r="S1855" s="52" t="e">
        <f>VLOOKUP(EVID_PASTVY!$H1855,KATEGORIE_ZVIRAT!$B$2:$M$31,12,FALSE)*P1855*10</f>
        <v>#N/A</v>
      </c>
    </row>
    <row r="1856" spans="1:19" x14ac:dyDescent="0.2">
      <c r="A1856" s="32"/>
      <c r="B1856" s="37" t="e">
        <f>VLOOKUP($A1856,EVID_OSEVU!$A$1:$M$4972,2,FALSE)</f>
        <v>#N/A</v>
      </c>
      <c r="C1856" s="37" t="e">
        <f>VLOOKUP($A1856,EVID_OSEVU!$A$1:$M$4972,3,FALSE)</f>
        <v>#N/A</v>
      </c>
      <c r="D1856" s="45" t="e">
        <f>VLOOKUP($A1856,EVID_OSEVU!$A$1:$M$4972,4,FALSE)</f>
        <v>#N/A</v>
      </c>
      <c r="E1856" s="35"/>
      <c r="F1856" s="53"/>
      <c r="G1856" s="32"/>
      <c r="H1856" s="45" t="e">
        <f>VLOOKUP(G1856,Export7[#All],2,FALSE)</f>
        <v>#N/A</v>
      </c>
      <c r="I1856" s="45" t="e">
        <f>VLOOKUP($A1856,EVID_OSEVU!$A$1:$M$4972,10,FALSE)</f>
        <v>#N/A</v>
      </c>
      <c r="J1856" s="58" t="e">
        <f>VLOOKUP($A1856,EVID_OSEVU!$A$1:$M$4972,11,FALSE)</f>
        <v>#N/A</v>
      </c>
      <c r="K1856" s="33"/>
      <c r="L1856" s="45" t="e">
        <f>VLOOKUP(EVID_PASTVY!H1856,KATEGORIE_ZVIRAT!$B$2:$M$31,6,FALSE)*K1856</f>
        <v>#N/A</v>
      </c>
      <c r="M1856" s="33">
        <v>24</v>
      </c>
      <c r="N1856" s="45" t="e">
        <f>VLOOKUP(EVID_PASTVY!$H1856,KATEGORIE_ZVIRAT!$B$2:$M$31,8,FALSE)</f>
        <v>#N/A</v>
      </c>
      <c r="O1856" s="45" t="e">
        <f>VLOOKUP(EVID_PASTVY!$H1856,KATEGORIE_ZVIRAT!$B$2:$M$31,9,FALSE)</f>
        <v>#N/A</v>
      </c>
      <c r="P1856" s="54" t="e">
        <f>VLOOKUP(EVID_PASTVY!$H1856,KATEGORIE_ZVIRAT!$B$2:$M$31,7,FALSE)*L1856/1000*M1856/24*(F1856-E1856+1)/J1856</f>
        <v>#N/A</v>
      </c>
      <c r="Q1856" s="52" t="e">
        <f>VLOOKUP(EVID_PASTVY!$H1856,KATEGORIE_ZVIRAT!$B$2:$M$31,10,FALSE)*P1856*10</f>
        <v>#N/A</v>
      </c>
      <c r="R1856" s="52" t="e">
        <f>VLOOKUP(EVID_PASTVY!$H1856,KATEGORIE_ZVIRAT!$B$2:$M$31,11,FALSE)*P1856*10</f>
        <v>#N/A</v>
      </c>
      <c r="S1856" s="52" t="e">
        <f>VLOOKUP(EVID_PASTVY!$H1856,KATEGORIE_ZVIRAT!$B$2:$M$31,12,FALSE)*P1856*10</f>
        <v>#N/A</v>
      </c>
    </row>
    <row r="1857" spans="1:19" x14ac:dyDescent="0.2">
      <c r="A1857" s="32"/>
      <c r="B1857" s="37" t="e">
        <f>VLOOKUP($A1857,EVID_OSEVU!$A$1:$M$4972,2,FALSE)</f>
        <v>#N/A</v>
      </c>
      <c r="C1857" s="37" t="e">
        <f>VLOOKUP($A1857,EVID_OSEVU!$A$1:$M$4972,3,FALSE)</f>
        <v>#N/A</v>
      </c>
      <c r="D1857" s="45" t="e">
        <f>VLOOKUP($A1857,EVID_OSEVU!$A$1:$M$4972,4,FALSE)</f>
        <v>#N/A</v>
      </c>
      <c r="E1857" s="35"/>
      <c r="F1857" s="53"/>
      <c r="G1857" s="32"/>
      <c r="H1857" s="45" t="e">
        <f>VLOOKUP(G1857,Export7[#All],2,FALSE)</f>
        <v>#N/A</v>
      </c>
      <c r="I1857" s="45" t="e">
        <f>VLOOKUP($A1857,EVID_OSEVU!$A$1:$M$4972,10,FALSE)</f>
        <v>#N/A</v>
      </c>
      <c r="J1857" s="58" t="e">
        <f>VLOOKUP($A1857,EVID_OSEVU!$A$1:$M$4972,11,FALSE)</f>
        <v>#N/A</v>
      </c>
      <c r="K1857" s="33"/>
      <c r="L1857" s="45" t="e">
        <f>VLOOKUP(EVID_PASTVY!H1857,KATEGORIE_ZVIRAT!$B$2:$M$31,6,FALSE)*K1857</f>
        <v>#N/A</v>
      </c>
      <c r="M1857" s="33">
        <v>24</v>
      </c>
      <c r="N1857" s="45" t="e">
        <f>VLOOKUP(EVID_PASTVY!$H1857,KATEGORIE_ZVIRAT!$B$2:$M$31,8,FALSE)</f>
        <v>#N/A</v>
      </c>
      <c r="O1857" s="45" t="e">
        <f>VLOOKUP(EVID_PASTVY!$H1857,KATEGORIE_ZVIRAT!$B$2:$M$31,9,FALSE)</f>
        <v>#N/A</v>
      </c>
      <c r="P1857" s="54" t="e">
        <f>VLOOKUP(EVID_PASTVY!$H1857,KATEGORIE_ZVIRAT!$B$2:$M$31,7,FALSE)*L1857/1000*M1857/24*(F1857-E1857+1)/J1857</f>
        <v>#N/A</v>
      </c>
      <c r="Q1857" s="52" t="e">
        <f>VLOOKUP(EVID_PASTVY!$H1857,KATEGORIE_ZVIRAT!$B$2:$M$31,10,FALSE)*P1857*10</f>
        <v>#N/A</v>
      </c>
      <c r="R1857" s="52" t="e">
        <f>VLOOKUP(EVID_PASTVY!$H1857,KATEGORIE_ZVIRAT!$B$2:$M$31,11,FALSE)*P1857*10</f>
        <v>#N/A</v>
      </c>
      <c r="S1857" s="52" t="e">
        <f>VLOOKUP(EVID_PASTVY!$H1857,KATEGORIE_ZVIRAT!$B$2:$M$31,12,FALSE)*P1857*10</f>
        <v>#N/A</v>
      </c>
    </row>
    <row r="1858" spans="1:19" x14ac:dyDescent="0.2">
      <c r="A1858" s="32"/>
      <c r="B1858" s="37" t="e">
        <f>VLOOKUP($A1858,EVID_OSEVU!$A$1:$M$4972,2,FALSE)</f>
        <v>#N/A</v>
      </c>
      <c r="C1858" s="37" t="e">
        <f>VLOOKUP($A1858,EVID_OSEVU!$A$1:$M$4972,3,FALSE)</f>
        <v>#N/A</v>
      </c>
      <c r="D1858" s="45" t="e">
        <f>VLOOKUP($A1858,EVID_OSEVU!$A$1:$M$4972,4,FALSE)</f>
        <v>#N/A</v>
      </c>
      <c r="E1858" s="35"/>
      <c r="F1858" s="53"/>
      <c r="G1858" s="32"/>
      <c r="H1858" s="45" t="e">
        <f>VLOOKUP(G1858,Export7[#All],2,FALSE)</f>
        <v>#N/A</v>
      </c>
      <c r="I1858" s="45" t="e">
        <f>VLOOKUP($A1858,EVID_OSEVU!$A$1:$M$4972,10,FALSE)</f>
        <v>#N/A</v>
      </c>
      <c r="J1858" s="58" t="e">
        <f>VLOOKUP($A1858,EVID_OSEVU!$A$1:$M$4972,11,FALSE)</f>
        <v>#N/A</v>
      </c>
      <c r="K1858" s="33"/>
      <c r="L1858" s="45" t="e">
        <f>VLOOKUP(EVID_PASTVY!H1858,KATEGORIE_ZVIRAT!$B$2:$M$31,6,FALSE)*K1858</f>
        <v>#N/A</v>
      </c>
      <c r="M1858" s="33">
        <v>24</v>
      </c>
      <c r="N1858" s="45" t="e">
        <f>VLOOKUP(EVID_PASTVY!$H1858,KATEGORIE_ZVIRAT!$B$2:$M$31,8,FALSE)</f>
        <v>#N/A</v>
      </c>
      <c r="O1858" s="45" t="e">
        <f>VLOOKUP(EVID_PASTVY!$H1858,KATEGORIE_ZVIRAT!$B$2:$M$31,9,FALSE)</f>
        <v>#N/A</v>
      </c>
      <c r="P1858" s="54" t="e">
        <f>VLOOKUP(EVID_PASTVY!$H1858,KATEGORIE_ZVIRAT!$B$2:$M$31,7,FALSE)*L1858/1000*M1858/24*(F1858-E1858+1)/J1858</f>
        <v>#N/A</v>
      </c>
      <c r="Q1858" s="52" t="e">
        <f>VLOOKUP(EVID_PASTVY!$H1858,KATEGORIE_ZVIRAT!$B$2:$M$31,10,FALSE)*P1858*10</f>
        <v>#N/A</v>
      </c>
      <c r="R1858" s="52" t="e">
        <f>VLOOKUP(EVID_PASTVY!$H1858,KATEGORIE_ZVIRAT!$B$2:$M$31,11,FALSE)*P1858*10</f>
        <v>#N/A</v>
      </c>
      <c r="S1858" s="52" t="e">
        <f>VLOOKUP(EVID_PASTVY!$H1858,KATEGORIE_ZVIRAT!$B$2:$M$31,12,FALSE)*P1858*10</f>
        <v>#N/A</v>
      </c>
    </row>
    <row r="1859" spans="1:19" x14ac:dyDescent="0.2">
      <c r="A1859" s="32"/>
      <c r="B1859" s="37" t="e">
        <f>VLOOKUP($A1859,EVID_OSEVU!$A$1:$M$4972,2,FALSE)</f>
        <v>#N/A</v>
      </c>
      <c r="C1859" s="37" t="e">
        <f>VLOOKUP($A1859,EVID_OSEVU!$A$1:$M$4972,3,FALSE)</f>
        <v>#N/A</v>
      </c>
      <c r="D1859" s="45" t="e">
        <f>VLOOKUP($A1859,EVID_OSEVU!$A$1:$M$4972,4,FALSE)</f>
        <v>#N/A</v>
      </c>
      <c r="E1859" s="35"/>
      <c r="F1859" s="53"/>
      <c r="G1859" s="32"/>
      <c r="H1859" s="45" t="e">
        <f>VLOOKUP(G1859,Export7[#All],2,FALSE)</f>
        <v>#N/A</v>
      </c>
      <c r="I1859" s="45" t="e">
        <f>VLOOKUP($A1859,EVID_OSEVU!$A$1:$M$4972,10,FALSE)</f>
        <v>#N/A</v>
      </c>
      <c r="J1859" s="58" t="e">
        <f>VLOOKUP($A1859,EVID_OSEVU!$A$1:$M$4972,11,FALSE)</f>
        <v>#N/A</v>
      </c>
      <c r="K1859" s="33"/>
      <c r="L1859" s="45" t="e">
        <f>VLOOKUP(EVID_PASTVY!H1859,KATEGORIE_ZVIRAT!$B$2:$M$31,6,FALSE)*K1859</f>
        <v>#N/A</v>
      </c>
      <c r="M1859" s="33">
        <v>24</v>
      </c>
      <c r="N1859" s="45" t="e">
        <f>VLOOKUP(EVID_PASTVY!$H1859,KATEGORIE_ZVIRAT!$B$2:$M$31,8,FALSE)</f>
        <v>#N/A</v>
      </c>
      <c r="O1859" s="45" t="e">
        <f>VLOOKUP(EVID_PASTVY!$H1859,KATEGORIE_ZVIRAT!$B$2:$M$31,9,FALSE)</f>
        <v>#N/A</v>
      </c>
      <c r="P1859" s="54" t="e">
        <f>VLOOKUP(EVID_PASTVY!$H1859,KATEGORIE_ZVIRAT!$B$2:$M$31,7,FALSE)*L1859/1000*M1859/24*(F1859-E1859+1)/J1859</f>
        <v>#N/A</v>
      </c>
      <c r="Q1859" s="52" t="e">
        <f>VLOOKUP(EVID_PASTVY!$H1859,KATEGORIE_ZVIRAT!$B$2:$M$31,10,FALSE)*P1859*10</f>
        <v>#N/A</v>
      </c>
      <c r="R1859" s="52" t="e">
        <f>VLOOKUP(EVID_PASTVY!$H1859,KATEGORIE_ZVIRAT!$B$2:$M$31,11,FALSE)*P1859*10</f>
        <v>#N/A</v>
      </c>
      <c r="S1859" s="52" t="e">
        <f>VLOOKUP(EVID_PASTVY!$H1859,KATEGORIE_ZVIRAT!$B$2:$M$31,12,FALSE)*P1859*10</f>
        <v>#N/A</v>
      </c>
    </row>
    <row r="1860" spans="1:19" x14ac:dyDescent="0.2">
      <c r="A1860" s="32"/>
      <c r="B1860" s="37" t="e">
        <f>VLOOKUP($A1860,EVID_OSEVU!$A$1:$M$4972,2,FALSE)</f>
        <v>#N/A</v>
      </c>
      <c r="C1860" s="37" t="e">
        <f>VLOOKUP($A1860,EVID_OSEVU!$A$1:$M$4972,3,FALSE)</f>
        <v>#N/A</v>
      </c>
      <c r="D1860" s="45" t="e">
        <f>VLOOKUP($A1860,EVID_OSEVU!$A$1:$M$4972,4,FALSE)</f>
        <v>#N/A</v>
      </c>
      <c r="E1860" s="35"/>
      <c r="F1860" s="53"/>
      <c r="G1860" s="32"/>
      <c r="H1860" s="45" t="e">
        <f>VLOOKUP(G1860,Export7[#All],2,FALSE)</f>
        <v>#N/A</v>
      </c>
      <c r="I1860" s="45" t="e">
        <f>VLOOKUP($A1860,EVID_OSEVU!$A$1:$M$4972,10,FALSE)</f>
        <v>#N/A</v>
      </c>
      <c r="J1860" s="58" t="e">
        <f>VLOOKUP($A1860,EVID_OSEVU!$A$1:$M$4972,11,FALSE)</f>
        <v>#N/A</v>
      </c>
      <c r="K1860" s="33"/>
      <c r="L1860" s="45" t="e">
        <f>VLOOKUP(EVID_PASTVY!H1860,KATEGORIE_ZVIRAT!$B$2:$M$31,6,FALSE)*K1860</f>
        <v>#N/A</v>
      </c>
      <c r="M1860" s="33">
        <v>24</v>
      </c>
      <c r="N1860" s="45" t="e">
        <f>VLOOKUP(EVID_PASTVY!$H1860,KATEGORIE_ZVIRAT!$B$2:$M$31,8,FALSE)</f>
        <v>#N/A</v>
      </c>
      <c r="O1860" s="45" t="e">
        <f>VLOOKUP(EVID_PASTVY!$H1860,KATEGORIE_ZVIRAT!$B$2:$M$31,9,FALSE)</f>
        <v>#N/A</v>
      </c>
      <c r="P1860" s="54" t="e">
        <f>VLOOKUP(EVID_PASTVY!$H1860,KATEGORIE_ZVIRAT!$B$2:$M$31,7,FALSE)*L1860/1000*M1860/24*(F1860-E1860+1)/J1860</f>
        <v>#N/A</v>
      </c>
      <c r="Q1860" s="52" t="e">
        <f>VLOOKUP(EVID_PASTVY!$H1860,KATEGORIE_ZVIRAT!$B$2:$M$31,10,FALSE)*P1860*10</f>
        <v>#N/A</v>
      </c>
      <c r="R1860" s="52" t="e">
        <f>VLOOKUP(EVID_PASTVY!$H1860,KATEGORIE_ZVIRAT!$B$2:$M$31,11,FALSE)*P1860*10</f>
        <v>#N/A</v>
      </c>
      <c r="S1860" s="52" t="e">
        <f>VLOOKUP(EVID_PASTVY!$H1860,KATEGORIE_ZVIRAT!$B$2:$M$31,12,FALSE)*P1860*10</f>
        <v>#N/A</v>
      </c>
    </row>
    <row r="1861" spans="1:19" x14ac:dyDescent="0.2">
      <c r="A1861" s="32"/>
      <c r="B1861" s="37" t="e">
        <f>VLOOKUP($A1861,EVID_OSEVU!$A$1:$M$4972,2,FALSE)</f>
        <v>#N/A</v>
      </c>
      <c r="C1861" s="37" t="e">
        <f>VLOOKUP($A1861,EVID_OSEVU!$A$1:$M$4972,3,FALSE)</f>
        <v>#N/A</v>
      </c>
      <c r="D1861" s="45" t="e">
        <f>VLOOKUP($A1861,EVID_OSEVU!$A$1:$M$4972,4,FALSE)</f>
        <v>#N/A</v>
      </c>
      <c r="E1861" s="35"/>
      <c r="F1861" s="53"/>
      <c r="G1861" s="32"/>
      <c r="H1861" s="45" t="e">
        <f>VLOOKUP(G1861,Export7[#All],2,FALSE)</f>
        <v>#N/A</v>
      </c>
      <c r="I1861" s="45" t="e">
        <f>VLOOKUP($A1861,EVID_OSEVU!$A$1:$M$4972,10,FALSE)</f>
        <v>#N/A</v>
      </c>
      <c r="J1861" s="58" t="e">
        <f>VLOOKUP($A1861,EVID_OSEVU!$A$1:$M$4972,11,FALSE)</f>
        <v>#N/A</v>
      </c>
      <c r="K1861" s="33"/>
      <c r="L1861" s="45" t="e">
        <f>VLOOKUP(EVID_PASTVY!H1861,KATEGORIE_ZVIRAT!$B$2:$M$31,6,FALSE)*K1861</f>
        <v>#N/A</v>
      </c>
      <c r="M1861" s="33">
        <v>24</v>
      </c>
      <c r="N1861" s="45" t="e">
        <f>VLOOKUP(EVID_PASTVY!$H1861,KATEGORIE_ZVIRAT!$B$2:$M$31,8,FALSE)</f>
        <v>#N/A</v>
      </c>
      <c r="O1861" s="45" t="e">
        <f>VLOOKUP(EVID_PASTVY!$H1861,KATEGORIE_ZVIRAT!$B$2:$M$31,9,FALSE)</f>
        <v>#N/A</v>
      </c>
      <c r="P1861" s="54" t="e">
        <f>VLOOKUP(EVID_PASTVY!$H1861,KATEGORIE_ZVIRAT!$B$2:$M$31,7,FALSE)*L1861/1000*M1861/24*(F1861-E1861+1)/J1861</f>
        <v>#N/A</v>
      </c>
      <c r="Q1861" s="52" t="e">
        <f>VLOOKUP(EVID_PASTVY!$H1861,KATEGORIE_ZVIRAT!$B$2:$M$31,10,FALSE)*P1861*10</f>
        <v>#N/A</v>
      </c>
      <c r="R1861" s="52" t="e">
        <f>VLOOKUP(EVID_PASTVY!$H1861,KATEGORIE_ZVIRAT!$B$2:$M$31,11,FALSE)*P1861*10</f>
        <v>#N/A</v>
      </c>
      <c r="S1861" s="52" t="e">
        <f>VLOOKUP(EVID_PASTVY!$H1861,KATEGORIE_ZVIRAT!$B$2:$M$31,12,FALSE)*P1861*10</f>
        <v>#N/A</v>
      </c>
    </row>
    <row r="1862" spans="1:19" x14ac:dyDescent="0.2">
      <c r="A1862" s="32"/>
      <c r="B1862" s="37" t="e">
        <f>VLOOKUP($A1862,EVID_OSEVU!$A$1:$M$4972,2,FALSE)</f>
        <v>#N/A</v>
      </c>
      <c r="C1862" s="37" t="e">
        <f>VLOOKUP($A1862,EVID_OSEVU!$A$1:$M$4972,3,FALSE)</f>
        <v>#N/A</v>
      </c>
      <c r="D1862" s="45" t="e">
        <f>VLOOKUP($A1862,EVID_OSEVU!$A$1:$M$4972,4,FALSE)</f>
        <v>#N/A</v>
      </c>
      <c r="E1862" s="35"/>
      <c r="F1862" s="53"/>
      <c r="G1862" s="32"/>
      <c r="H1862" s="45" t="e">
        <f>VLOOKUP(G1862,Export7[#All],2,FALSE)</f>
        <v>#N/A</v>
      </c>
      <c r="I1862" s="45" t="e">
        <f>VLOOKUP($A1862,EVID_OSEVU!$A$1:$M$4972,10,FALSE)</f>
        <v>#N/A</v>
      </c>
      <c r="J1862" s="58" t="e">
        <f>VLOOKUP($A1862,EVID_OSEVU!$A$1:$M$4972,11,FALSE)</f>
        <v>#N/A</v>
      </c>
      <c r="K1862" s="33"/>
      <c r="L1862" s="45" t="e">
        <f>VLOOKUP(EVID_PASTVY!H1862,KATEGORIE_ZVIRAT!$B$2:$M$31,6,FALSE)*K1862</f>
        <v>#N/A</v>
      </c>
      <c r="M1862" s="33">
        <v>24</v>
      </c>
      <c r="N1862" s="45" t="e">
        <f>VLOOKUP(EVID_PASTVY!$H1862,KATEGORIE_ZVIRAT!$B$2:$M$31,8,FALSE)</f>
        <v>#N/A</v>
      </c>
      <c r="O1862" s="45" t="e">
        <f>VLOOKUP(EVID_PASTVY!$H1862,KATEGORIE_ZVIRAT!$B$2:$M$31,9,FALSE)</f>
        <v>#N/A</v>
      </c>
      <c r="P1862" s="54" t="e">
        <f>VLOOKUP(EVID_PASTVY!$H1862,KATEGORIE_ZVIRAT!$B$2:$M$31,7,FALSE)*L1862/1000*M1862/24*(F1862-E1862+1)/J1862</f>
        <v>#N/A</v>
      </c>
      <c r="Q1862" s="52" t="e">
        <f>VLOOKUP(EVID_PASTVY!$H1862,KATEGORIE_ZVIRAT!$B$2:$M$31,10,FALSE)*P1862*10</f>
        <v>#N/A</v>
      </c>
      <c r="R1862" s="52" t="e">
        <f>VLOOKUP(EVID_PASTVY!$H1862,KATEGORIE_ZVIRAT!$B$2:$M$31,11,FALSE)*P1862*10</f>
        <v>#N/A</v>
      </c>
      <c r="S1862" s="52" t="e">
        <f>VLOOKUP(EVID_PASTVY!$H1862,KATEGORIE_ZVIRAT!$B$2:$M$31,12,FALSE)*P1862*10</f>
        <v>#N/A</v>
      </c>
    </row>
    <row r="1863" spans="1:19" x14ac:dyDescent="0.2">
      <c r="A1863" s="32"/>
      <c r="B1863" s="37" t="e">
        <f>VLOOKUP($A1863,EVID_OSEVU!$A$1:$M$4972,2,FALSE)</f>
        <v>#N/A</v>
      </c>
      <c r="C1863" s="37" t="e">
        <f>VLOOKUP($A1863,EVID_OSEVU!$A$1:$M$4972,3,FALSE)</f>
        <v>#N/A</v>
      </c>
      <c r="D1863" s="45" t="e">
        <f>VLOOKUP($A1863,EVID_OSEVU!$A$1:$M$4972,4,FALSE)</f>
        <v>#N/A</v>
      </c>
      <c r="E1863" s="35"/>
      <c r="F1863" s="53"/>
      <c r="G1863" s="32"/>
      <c r="H1863" s="45" t="e">
        <f>VLOOKUP(G1863,Export7[#All],2,FALSE)</f>
        <v>#N/A</v>
      </c>
      <c r="I1863" s="45" t="e">
        <f>VLOOKUP($A1863,EVID_OSEVU!$A$1:$M$4972,10,FALSE)</f>
        <v>#N/A</v>
      </c>
      <c r="J1863" s="58" t="e">
        <f>VLOOKUP($A1863,EVID_OSEVU!$A$1:$M$4972,11,FALSE)</f>
        <v>#N/A</v>
      </c>
      <c r="K1863" s="33"/>
      <c r="L1863" s="45" t="e">
        <f>VLOOKUP(EVID_PASTVY!H1863,KATEGORIE_ZVIRAT!$B$2:$M$31,6,FALSE)*K1863</f>
        <v>#N/A</v>
      </c>
      <c r="M1863" s="33">
        <v>24</v>
      </c>
      <c r="N1863" s="45" t="e">
        <f>VLOOKUP(EVID_PASTVY!$H1863,KATEGORIE_ZVIRAT!$B$2:$M$31,8,FALSE)</f>
        <v>#N/A</v>
      </c>
      <c r="O1863" s="45" t="e">
        <f>VLOOKUP(EVID_PASTVY!$H1863,KATEGORIE_ZVIRAT!$B$2:$M$31,9,FALSE)</f>
        <v>#N/A</v>
      </c>
      <c r="P1863" s="54" t="e">
        <f>VLOOKUP(EVID_PASTVY!$H1863,KATEGORIE_ZVIRAT!$B$2:$M$31,7,FALSE)*L1863/1000*M1863/24*(F1863-E1863+1)/J1863</f>
        <v>#N/A</v>
      </c>
      <c r="Q1863" s="52" t="e">
        <f>VLOOKUP(EVID_PASTVY!$H1863,KATEGORIE_ZVIRAT!$B$2:$M$31,10,FALSE)*P1863*10</f>
        <v>#N/A</v>
      </c>
      <c r="R1863" s="52" t="e">
        <f>VLOOKUP(EVID_PASTVY!$H1863,KATEGORIE_ZVIRAT!$B$2:$M$31,11,FALSE)*P1863*10</f>
        <v>#N/A</v>
      </c>
      <c r="S1863" s="52" t="e">
        <f>VLOOKUP(EVID_PASTVY!$H1863,KATEGORIE_ZVIRAT!$B$2:$M$31,12,FALSE)*P1863*10</f>
        <v>#N/A</v>
      </c>
    </row>
    <row r="1864" spans="1:19" x14ac:dyDescent="0.2">
      <c r="A1864" s="32"/>
      <c r="B1864" s="37" t="e">
        <f>VLOOKUP($A1864,EVID_OSEVU!$A$1:$M$4972,2,FALSE)</f>
        <v>#N/A</v>
      </c>
      <c r="C1864" s="37" t="e">
        <f>VLOOKUP($A1864,EVID_OSEVU!$A$1:$M$4972,3,FALSE)</f>
        <v>#N/A</v>
      </c>
      <c r="D1864" s="45" t="e">
        <f>VLOOKUP($A1864,EVID_OSEVU!$A$1:$M$4972,4,FALSE)</f>
        <v>#N/A</v>
      </c>
      <c r="E1864" s="35"/>
      <c r="F1864" s="53"/>
      <c r="G1864" s="32"/>
      <c r="H1864" s="45" t="e">
        <f>VLOOKUP(G1864,Export7[#All],2,FALSE)</f>
        <v>#N/A</v>
      </c>
      <c r="I1864" s="45" t="e">
        <f>VLOOKUP($A1864,EVID_OSEVU!$A$1:$M$4972,10,FALSE)</f>
        <v>#N/A</v>
      </c>
      <c r="J1864" s="58" t="e">
        <f>VLOOKUP($A1864,EVID_OSEVU!$A$1:$M$4972,11,FALSE)</f>
        <v>#N/A</v>
      </c>
      <c r="K1864" s="33"/>
      <c r="L1864" s="45" t="e">
        <f>VLOOKUP(EVID_PASTVY!H1864,KATEGORIE_ZVIRAT!$B$2:$M$31,6,FALSE)*K1864</f>
        <v>#N/A</v>
      </c>
      <c r="M1864" s="33">
        <v>24</v>
      </c>
      <c r="N1864" s="45" t="e">
        <f>VLOOKUP(EVID_PASTVY!$H1864,KATEGORIE_ZVIRAT!$B$2:$M$31,8,FALSE)</f>
        <v>#N/A</v>
      </c>
      <c r="O1864" s="45" t="e">
        <f>VLOOKUP(EVID_PASTVY!$H1864,KATEGORIE_ZVIRAT!$B$2:$M$31,9,FALSE)</f>
        <v>#N/A</v>
      </c>
      <c r="P1864" s="54" t="e">
        <f>VLOOKUP(EVID_PASTVY!$H1864,KATEGORIE_ZVIRAT!$B$2:$M$31,7,FALSE)*L1864/1000*M1864/24*(F1864-E1864+1)/J1864</f>
        <v>#N/A</v>
      </c>
      <c r="Q1864" s="52" t="e">
        <f>VLOOKUP(EVID_PASTVY!$H1864,KATEGORIE_ZVIRAT!$B$2:$M$31,10,FALSE)*P1864*10</f>
        <v>#N/A</v>
      </c>
      <c r="R1864" s="52" t="e">
        <f>VLOOKUP(EVID_PASTVY!$H1864,KATEGORIE_ZVIRAT!$B$2:$M$31,11,FALSE)*P1864*10</f>
        <v>#N/A</v>
      </c>
      <c r="S1864" s="52" t="e">
        <f>VLOOKUP(EVID_PASTVY!$H1864,KATEGORIE_ZVIRAT!$B$2:$M$31,12,FALSE)*P1864*10</f>
        <v>#N/A</v>
      </c>
    </row>
    <row r="1865" spans="1:19" x14ac:dyDescent="0.2">
      <c r="A1865" s="32"/>
      <c r="B1865" s="37" t="e">
        <f>VLOOKUP($A1865,EVID_OSEVU!$A$1:$M$4972,2,FALSE)</f>
        <v>#N/A</v>
      </c>
      <c r="C1865" s="37" t="e">
        <f>VLOOKUP($A1865,EVID_OSEVU!$A$1:$M$4972,3,FALSE)</f>
        <v>#N/A</v>
      </c>
      <c r="D1865" s="45" t="e">
        <f>VLOOKUP($A1865,EVID_OSEVU!$A$1:$M$4972,4,FALSE)</f>
        <v>#N/A</v>
      </c>
      <c r="E1865" s="35"/>
      <c r="F1865" s="53"/>
      <c r="G1865" s="32"/>
      <c r="H1865" s="45" t="e">
        <f>VLOOKUP(G1865,Export7[#All],2,FALSE)</f>
        <v>#N/A</v>
      </c>
      <c r="I1865" s="45" t="e">
        <f>VLOOKUP($A1865,EVID_OSEVU!$A$1:$M$4972,10,FALSE)</f>
        <v>#N/A</v>
      </c>
      <c r="J1865" s="58" t="e">
        <f>VLOOKUP($A1865,EVID_OSEVU!$A$1:$M$4972,11,FALSE)</f>
        <v>#N/A</v>
      </c>
      <c r="K1865" s="33"/>
      <c r="L1865" s="45" t="e">
        <f>VLOOKUP(EVID_PASTVY!H1865,KATEGORIE_ZVIRAT!$B$2:$M$31,6,FALSE)*K1865</f>
        <v>#N/A</v>
      </c>
      <c r="M1865" s="33">
        <v>24</v>
      </c>
      <c r="N1865" s="45" t="e">
        <f>VLOOKUP(EVID_PASTVY!$H1865,KATEGORIE_ZVIRAT!$B$2:$M$31,8,FALSE)</f>
        <v>#N/A</v>
      </c>
      <c r="O1865" s="45" t="e">
        <f>VLOOKUP(EVID_PASTVY!$H1865,KATEGORIE_ZVIRAT!$B$2:$M$31,9,FALSE)</f>
        <v>#N/A</v>
      </c>
      <c r="P1865" s="54" t="e">
        <f>VLOOKUP(EVID_PASTVY!$H1865,KATEGORIE_ZVIRAT!$B$2:$M$31,7,FALSE)*L1865/1000*M1865/24*(F1865-E1865+1)/J1865</f>
        <v>#N/A</v>
      </c>
      <c r="Q1865" s="52" t="e">
        <f>VLOOKUP(EVID_PASTVY!$H1865,KATEGORIE_ZVIRAT!$B$2:$M$31,10,FALSE)*P1865*10</f>
        <v>#N/A</v>
      </c>
      <c r="R1865" s="52" t="e">
        <f>VLOOKUP(EVID_PASTVY!$H1865,KATEGORIE_ZVIRAT!$B$2:$M$31,11,FALSE)*P1865*10</f>
        <v>#N/A</v>
      </c>
      <c r="S1865" s="52" t="e">
        <f>VLOOKUP(EVID_PASTVY!$H1865,KATEGORIE_ZVIRAT!$B$2:$M$31,12,FALSE)*P1865*10</f>
        <v>#N/A</v>
      </c>
    </row>
    <row r="1866" spans="1:19" x14ac:dyDescent="0.2">
      <c r="A1866" s="32"/>
      <c r="B1866" s="37" t="e">
        <f>VLOOKUP($A1866,EVID_OSEVU!$A$1:$M$4972,2,FALSE)</f>
        <v>#N/A</v>
      </c>
      <c r="C1866" s="37" t="e">
        <f>VLOOKUP($A1866,EVID_OSEVU!$A$1:$M$4972,3,FALSE)</f>
        <v>#N/A</v>
      </c>
      <c r="D1866" s="45" t="e">
        <f>VLOOKUP($A1866,EVID_OSEVU!$A$1:$M$4972,4,FALSE)</f>
        <v>#N/A</v>
      </c>
      <c r="E1866" s="35"/>
      <c r="F1866" s="53"/>
      <c r="G1866" s="32"/>
      <c r="H1866" s="45" t="e">
        <f>VLOOKUP(G1866,Export7[#All],2,FALSE)</f>
        <v>#N/A</v>
      </c>
      <c r="I1866" s="45" t="e">
        <f>VLOOKUP($A1866,EVID_OSEVU!$A$1:$M$4972,10,FALSE)</f>
        <v>#N/A</v>
      </c>
      <c r="J1866" s="58" t="e">
        <f>VLOOKUP($A1866,EVID_OSEVU!$A$1:$M$4972,11,FALSE)</f>
        <v>#N/A</v>
      </c>
      <c r="K1866" s="33"/>
      <c r="L1866" s="45" t="e">
        <f>VLOOKUP(EVID_PASTVY!H1866,KATEGORIE_ZVIRAT!$B$2:$M$31,6,FALSE)*K1866</f>
        <v>#N/A</v>
      </c>
      <c r="M1866" s="33">
        <v>24</v>
      </c>
      <c r="N1866" s="45" t="e">
        <f>VLOOKUP(EVID_PASTVY!$H1866,KATEGORIE_ZVIRAT!$B$2:$M$31,8,FALSE)</f>
        <v>#N/A</v>
      </c>
      <c r="O1866" s="45" t="e">
        <f>VLOOKUP(EVID_PASTVY!$H1866,KATEGORIE_ZVIRAT!$B$2:$M$31,9,FALSE)</f>
        <v>#N/A</v>
      </c>
      <c r="P1866" s="54" t="e">
        <f>VLOOKUP(EVID_PASTVY!$H1866,KATEGORIE_ZVIRAT!$B$2:$M$31,7,FALSE)*L1866/1000*M1866/24*(F1866-E1866+1)/J1866</f>
        <v>#N/A</v>
      </c>
      <c r="Q1866" s="52" t="e">
        <f>VLOOKUP(EVID_PASTVY!$H1866,KATEGORIE_ZVIRAT!$B$2:$M$31,10,FALSE)*P1866*10</f>
        <v>#N/A</v>
      </c>
      <c r="R1866" s="52" t="e">
        <f>VLOOKUP(EVID_PASTVY!$H1866,KATEGORIE_ZVIRAT!$B$2:$M$31,11,FALSE)*P1866*10</f>
        <v>#N/A</v>
      </c>
      <c r="S1866" s="52" t="e">
        <f>VLOOKUP(EVID_PASTVY!$H1866,KATEGORIE_ZVIRAT!$B$2:$M$31,12,FALSE)*P1866*10</f>
        <v>#N/A</v>
      </c>
    </row>
    <row r="1867" spans="1:19" x14ac:dyDescent="0.2">
      <c r="A1867" s="32"/>
      <c r="B1867" s="37" t="e">
        <f>VLOOKUP($A1867,EVID_OSEVU!$A$1:$M$4972,2,FALSE)</f>
        <v>#N/A</v>
      </c>
      <c r="C1867" s="37" t="e">
        <f>VLOOKUP($A1867,EVID_OSEVU!$A$1:$M$4972,3,FALSE)</f>
        <v>#N/A</v>
      </c>
      <c r="D1867" s="45" t="e">
        <f>VLOOKUP($A1867,EVID_OSEVU!$A$1:$M$4972,4,FALSE)</f>
        <v>#N/A</v>
      </c>
      <c r="E1867" s="35"/>
      <c r="F1867" s="53"/>
      <c r="G1867" s="32"/>
      <c r="H1867" s="45" t="e">
        <f>VLOOKUP(G1867,Export7[#All],2,FALSE)</f>
        <v>#N/A</v>
      </c>
      <c r="I1867" s="45" t="e">
        <f>VLOOKUP($A1867,EVID_OSEVU!$A$1:$M$4972,10,FALSE)</f>
        <v>#N/A</v>
      </c>
      <c r="J1867" s="58" t="e">
        <f>VLOOKUP($A1867,EVID_OSEVU!$A$1:$M$4972,11,FALSE)</f>
        <v>#N/A</v>
      </c>
      <c r="K1867" s="33"/>
      <c r="L1867" s="45" t="e">
        <f>VLOOKUP(EVID_PASTVY!H1867,KATEGORIE_ZVIRAT!$B$2:$M$31,6,FALSE)*K1867</f>
        <v>#N/A</v>
      </c>
      <c r="M1867" s="33">
        <v>24</v>
      </c>
      <c r="N1867" s="45" t="e">
        <f>VLOOKUP(EVID_PASTVY!$H1867,KATEGORIE_ZVIRAT!$B$2:$M$31,8,FALSE)</f>
        <v>#N/A</v>
      </c>
      <c r="O1867" s="45" t="e">
        <f>VLOOKUP(EVID_PASTVY!$H1867,KATEGORIE_ZVIRAT!$B$2:$M$31,9,FALSE)</f>
        <v>#N/A</v>
      </c>
      <c r="P1867" s="54" t="e">
        <f>VLOOKUP(EVID_PASTVY!$H1867,KATEGORIE_ZVIRAT!$B$2:$M$31,7,FALSE)*L1867/1000*M1867/24*(F1867-E1867+1)/J1867</f>
        <v>#N/A</v>
      </c>
      <c r="Q1867" s="52" t="e">
        <f>VLOOKUP(EVID_PASTVY!$H1867,KATEGORIE_ZVIRAT!$B$2:$M$31,10,FALSE)*P1867*10</f>
        <v>#N/A</v>
      </c>
      <c r="R1867" s="52" t="e">
        <f>VLOOKUP(EVID_PASTVY!$H1867,KATEGORIE_ZVIRAT!$B$2:$M$31,11,FALSE)*P1867*10</f>
        <v>#N/A</v>
      </c>
      <c r="S1867" s="52" t="e">
        <f>VLOOKUP(EVID_PASTVY!$H1867,KATEGORIE_ZVIRAT!$B$2:$M$31,12,FALSE)*P1867*10</f>
        <v>#N/A</v>
      </c>
    </row>
    <row r="1868" spans="1:19" x14ac:dyDescent="0.2">
      <c r="A1868" s="32"/>
      <c r="B1868" s="37" t="e">
        <f>VLOOKUP($A1868,EVID_OSEVU!$A$1:$M$4972,2,FALSE)</f>
        <v>#N/A</v>
      </c>
      <c r="C1868" s="37" t="e">
        <f>VLOOKUP($A1868,EVID_OSEVU!$A$1:$M$4972,3,FALSE)</f>
        <v>#N/A</v>
      </c>
      <c r="D1868" s="45" t="e">
        <f>VLOOKUP($A1868,EVID_OSEVU!$A$1:$M$4972,4,FALSE)</f>
        <v>#N/A</v>
      </c>
      <c r="E1868" s="35"/>
      <c r="F1868" s="53"/>
      <c r="G1868" s="32"/>
      <c r="H1868" s="45" t="e">
        <f>VLOOKUP(G1868,Export7[#All],2,FALSE)</f>
        <v>#N/A</v>
      </c>
      <c r="I1868" s="45" t="e">
        <f>VLOOKUP($A1868,EVID_OSEVU!$A$1:$M$4972,10,FALSE)</f>
        <v>#N/A</v>
      </c>
      <c r="J1868" s="58" t="e">
        <f>VLOOKUP($A1868,EVID_OSEVU!$A$1:$M$4972,11,FALSE)</f>
        <v>#N/A</v>
      </c>
      <c r="K1868" s="33"/>
      <c r="L1868" s="45" t="e">
        <f>VLOOKUP(EVID_PASTVY!H1868,KATEGORIE_ZVIRAT!$B$2:$M$31,6,FALSE)*K1868</f>
        <v>#N/A</v>
      </c>
      <c r="M1868" s="33">
        <v>24</v>
      </c>
      <c r="N1868" s="45" t="e">
        <f>VLOOKUP(EVID_PASTVY!$H1868,KATEGORIE_ZVIRAT!$B$2:$M$31,8,FALSE)</f>
        <v>#N/A</v>
      </c>
      <c r="O1868" s="45" t="e">
        <f>VLOOKUP(EVID_PASTVY!$H1868,KATEGORIE_ZVIRAT!$B$2:$M$31,9,FALSE)</f>
        <v>#N/A</v>
      </c>
      <c r="P1868" s="54" t="e">
        <f>VLOOKUP(EVID_PASTVY!$H1868,KATEGORIE_ZVIRAT!$B$2:$M$31,7,FALSE)*L1868/1000*M1868/24*(F1868-E1868+1)/J1868</f>
        <v>#N/A</v>
      </c>
      <c r="Q1868" s="52" t="e">
        <f>VLOOKUP(EVID_PASTVY!$H1868,KATEGORIE_ZVIRAT!$B$2:$M$31,10,FALSE)*P1868*10</f>
        <v>#N/A</v>
      </c>
      <c r="R1868" s="52" t="e">
        <f>VLOOKUP(EVID_PASTVY!$H1868,KATEGORIE_ZVIRAT!$B$2:$M$31,11,FALSE)*P1868*10</f>
        <v>#N/A</v>
      </c>
      <c r="S1868" s="52" t="e">
        <f>VLOOKUP(EVID_PASTVY!$H1868,KATEGORIE_ZVIRAT!$B$2:$M$31,12,FALSE)*P1868*10</f>
        <v>#N/A</v>
      </c>
    </row>
    <row r="1869" spans="1:19" x14ac:dyDescent="0.2">
      <c r="A1869" s="32"/>
      <c r="B1869" s="37" t="e">
        <f>VLOOKUP($A1869,EVID_OSEVU!$A$1:$M$4972,2,FALSE)</f>
        <v>#N/A</v>
      </c>
      <c r="C1869" s="37" t="e">
        <f>VLOOKUP($A1869,EVID_OSEVU!$A$1:$M$4972,3,FALSE)</f>
        <v>#N/A</v>
      </c>
      <c r="D1869" s="45" t="e">
        <f>VLOOKUP($A1869,EVID_OSEVU!$A$1:$M$4972,4,FALSE)</f>
        <v>#N/A</v>
      </c>
      <c r="E1869" s="35"/>
      <c r="F1869" s="53"/>
      <c r="G1869" s="32"/>
      <c r="H1869" s="45" t="e">
        <f>VLOOKUP(G1869,Export7[#All],2,FALSE)</f>
        <v>#N/A</v>
      </c>
      <c r="I1869" s="45" t="e">
        <f>VLOOKUP($A1869,EVID_OSEVU!$A$1:$M$4972,10,FALSE)</f>
        <v>#N/A</v>
      </c>
      <c r="J1869" s="58" t="e">
        <f>VLOOKUP($A1869,EVID_OSEVU!$A$1:$M$4972,11,FALSE)</f>
        <v>#N/A</v>
      </c>
      <c r="K1869" s="33"/>
      <c r="L1869" s="45" t="e">
        <f>VLOOKUP(EVID_PASTVY!H1869,KATEGORIE_ZVIRAT!$B$2:$M$31,6,FALSE)*K1869</f>
        <v>#N/A</v>
      </c>
      <c r="M1869" s="33">
        <v>24</v>
      </c>
      <c r="N1869" s="45" t="e">
        <f>VLOOKUP(EVID_PASTVY!$H1869,KATEGORIE_ZVIRAT!$B$2:$M$31,8,FALSE)</f>
        <v>#N/A</v>
      </c>
      <c r="O1869" s="45" t="e">
        <f>VLOOKUP(EVID_PASTVY!$H1869,KATEGORIE_ZVIRAT!$B$2:$M$31,9,FALSE)</f>
        <v>#N/A</v>
      </c>
      <c r="P1869" s="54" t="e">
        <f>VLOOKUP(EVID_PASTVY!$H1869,KATEGORIE_ZVIRAT!$B$2:$M$31,7,FALSE)*L1869/1000*M1869/24*(F1869-E1869+1)/J1869</f>
        <v>#N/A</v>
      </c>
      <c r="Q1869" s="52" t="e">
        <f>VLOOKUP(EVID_PASTVY!$H1869,KATEGORIE_ZVIRAT!$B$2:$M$31,10,FALSE)*P1869*10</f>
        <v>#N/A</v>
      </c>
      <c r="R1869" s="52" t="e">
        <f>VLOOKUP(EVID_PASTVY!$H1869,KATEGORIE_ZVIRAT!$B$2:$M$31,11,FALSE)*P1869*10</f>
        <v>#N/A</v>
      </c>
      <c r="S1869" s="52" t="e">
        <f>VLOOKUP(EVID_PASTVY!$H1869,KATEGORIE_ZVIRAT!$B$2:$M$31,12,FALSE)*P1869*10</f>
        <v>#N/A</v>
      </c>
    </row>
    <row r="1870" spans="1:19" x14ac:dyDescent="0.2">
      <c r="A1870" s="32"/>
      <c r="B1870" s="37" t="e">
        <f>VLOOKUP($A1870,EVID_OSEVU!$A$1:$M$4972,2,FALSE)</f>
        <v>#N/A</v>
      </c>
      <c r="C1870" s="37" t="e">
        <f>VLOOKUP($A1870,EVID_OSEVU!$A$1:$M$4972,3,FALSE)</f>
        <v>#N/A</v>
      </c>
      <c r="D1870" s="45" t="e">
        <f>VLOOKUP($A1870,EVID_OSEVU!$A$1:$M$4972,4,FALSE)</f>
        <v>#N/A</v>
      </c>
      <c r="E1870" s="35"/>
      <c r="F1870" s="53"/>
      <c r="G1870" s="32"/>
      <c r="H1870" s="45" t="e">
        <f>VLOOKUP(G1870,Export7[#All],2,FALSE)</f>
        <v>#N/A</v>
      </c>
      <c r="I1870" s="45" t="e">
        <f>VLOOKUP($A1870,EVID_OSEVU!$A$1:$M$4972,10,FALSE)</f>
        <v>#N/A</v>
      </c>
      <c r="J1870" s="58" t="e">
        <f>VLOOKUP($A1870,EVID_OSEVU!$A$1:$M$4972,11,FALSE)</f>
        <v>#N/A</v>
      </c>
      <c r="K1870" s="33"/>
      <c r="L1870" s="45" t="e">
        <f>VLOOKUP(EVID_PASTVY!H1870,KATEGORIE_ZVIRAT!$B$2:$M$31,6,FALSE)*K1870</f>
        <v>#N/A</v>
      </c>
      <c r="M1870" s="33">
        <v>24</v>
      </c>
      <c r="N1870" s="45" t="e">
        <f>VLOOKUP(EVID_PASTVY!$H1870,KATEGORIE_ZVIRAT!$B$2:$M$31,8,FALSE)</f>
        <v>#N/A</v>
      </c>
      <c r="O1870" s="45" t="e">
        <f>VLOOKUP(EVID_PASTVY!$H1870,KATEGORIE_ZVIRAT!$B$2:$M$31,9,FALSE)</f>
        <v>#N/A</v>
      </c>
      <c r="P1870" s="54" t="e">
        <f>VLOOKUP(EVID_PASTVY!$H1870,KATEGORIE_ZVIRAT!$B$2:$M$31,7,FALSE)*L1870/1000*M1870/24*(F1870-E1870+1)/J1870</f>
        <v>#N/A</v>
      </c>
      <c r="Q1870" s="52" t="e">
        <f>VLOOKUP(EVID_PASTVY!$H1870,KATEGORIE_ZVIRAT!$B$2:$M$31,10,FALSE)*P1870*10</f>
        <v>#N/A</v>
      </c>
      <c r="R1870" s="52" t="e">
        <f>VLOOKUP(EVID_PASTVY!$H1870,KATEGORIE_ZVIRAT!$B$2:$M$31,11,FALSE)*P1870*10</f>
        <v>#N/A</v>
      </c>
      <c r="S1870" s="52" t="e">
        <f>VLOOKUP(EVID_PASTVY!$H1870,KATEGORIE_ZVIRAT!$B$2:$M$31,12,FALSE)*P1870*10</f>
        <v>#N/A</v>
      </c>
    </row>
    <row r="1871" spans="1:19" x14ac:dyDescent="0.2">
      <c r="A1871" s="32"/>
      <c r="B1871" s="37" t="e">
        <f>VLOOKUP($A1871,EVID_OSEVU!$A$1:$M$4972,2,FALSE)</f>
        <v>#N/A</v>
      </c>
      <c r="C1871" s="37" t="e">
        <f>VLOOKUP($A1871,EVID_OSEVU!$A$1:$M$4972,3,FALSE)</f>
        <v>#N/A</v>
      </c>
      <c r="D1871" s="45" t="e">
        <f>VLOOKUP($A1871,EVID_OSEVU!$A$1:$M$4972,4,FALSE)</f>
        <v>#N/A</v>
      </c>
      <c r="E1871" s="35"/>
      <c r="F1871" s="53"/>
      <c r="G1871" s="32"/>
      <c r="H1871" s="45" t="e">
        <f>VLOOKUP(G1871,Export7[#All],2,FALSE)</f>
        <v>#N/A</v>
      </c>
      <c r="I1871" s="45" t="e">
        <f>VLOOKUP($A1871,EVID_OSEVU!$A$1:$M$4972,10,FALSE)</f>
        <v>#N/A</v>
      </c>
      <c r="J1871" s="58" t="e">
        <f>VLOOKUP($A1871,EVID_OSEVU!$A$1:$M$4972,11,FALSE)</f>
        <v>#N/A</v>
      </c>
      <c r="K1871" s="33"/>
      <c r="L1871" s="45" t="e">
        <f>VLOOKUP(EVID_PASTVY!H1871,KATEGORIE_ZVIRAT!$B$2:$M$31,6,FALSE)*K1871</f>
        <v>#N/A</v>
      </c>
      <c r="M1871" s="33">
        <v>24</v>
      </c>
      <c r="N1871" s="45" t="e">
        <f>VLOOKUP(EVID_PASTVY!$H1871,KATEGORIE_ZVIRAT!$B$2:$M$31,8,FALSE)</f>
        <v>#N/A</v>
      </c>
      <c r="O1871" s="45" t="e">
        <f>VLOOKUP(EVID_PASTVY!$H1871,KATEGORIE_ZVIRAT!$B$2:$M$31,9,FALSE)</f>
        <v>#N/A</v>
      </c>
      <c r="P1871" s="54" t="e">
        <f>VLOOKUP(EVID_PASTVY!$H1871,KATEGORIE_ZVIRAT!$B$2:$M$31,7,FALSE)*L1871/1000*M1871/24*(F1871-E1871+1)/J1871</f>
        <v>#N/A</v>
      </c>
      <c r="Q1871" s="52" t="e">
        <f>VLOOKUP(EVID_PASTVY!$H1871,KATEGORIE_ZVIRAT!$B$2:$M$31,10,FALSE)*P1871*10</f>
        <v>#N/A</v>
      </c>
      <c r="R1871" s="52" t="e">
        <f>VLOOKUP(EVID_PASTVY!$H1871,KATEGORIE_ZVIRAT!$B$2:$M$31,11,FALSE)*P1871*10</f>
        <v>#N/A</v>
      </c>
      <c r="S1871" s="52" t="e">
        <f>VLOOKUP(EVID_PASTVY!$H1871,KATEGORIE_ZVIRAT!$B$2:$M$31,12,FALSE)*P1871*10</f>
        <v>#N/A</v>
      </c>
    </row>
    <row r="1872" spans="1:19" x14ac:dyDescent="0.2">
      <c r="A1872" s="32"/>
      <c r="B1872" s="37" t="e">
        <f>VLOOKUP($A1872,EVID_OSEVU!$A$1:$M$4972,2,FALSE)</f>
        <v>#N/A</v>
      </c>
      <c r="C1872" s="37" t="e">
        <f>VLOOKUP($A1872,EVID_OSEVU!$A$1:$M$4972,3,FALSE)</f>
        <v>#N/A</v>
      </c>
      <c r="D1872" s="45" t="e">
        <f>VLOOKUP($A1872,EVID_OSEVU!$A$1:$M$4972,4,FALSE)</f>
        <v>#N/A</v>
      </c>
      <c r="E1872" s="35"/>
      <c r="F1872" s="53"/>
      <c r="G1872" s="32"/>
      <c r="H1872" s="45" t="e">
        <f>VLOOKUP(G1872,Export7[#All],2,FALSE)</f>
        <v>#N/A</v>
      </c>
      <c r="I1872" s="45" t="e">
        <f>VLOOKUP($A1872,EVID_OSEVU!$A$1:$M$4972,10,FALSE)</f>
        <v>#N/A</v>
      </c>
      <c r="J1872" s="58" t="e">
        <f>VLOOKUP($A1872,EVID_OSEVU!$A$1:$M$4972,11,FALSE)</f>
        <v>#N/A</v>
      </c>
      <c r="K1872" s="33"/>
      <c r="L1872" s="45" t="e">
        <f>VLOOKUP(EVID_PASTVY!H1872,KATEGORIE_ZVIRAT!$B$2:$M$31,6,FALSE)*K1872</f>
        <v>#N/A</v>
      </c>
      <c r="M1872" s="33">
        <v>24</v>
      </c>
      <c r="N1872" s="45" t="e">
        <f>VLOOKUP(EVID_PASTVY!$H1872,KATEGORIE_ZVIRAT!$B$2:$M$31,8,FALSE)</f>
        <v>#N/A</v>
      </c>
      <c r="O1872" s="45" t="e">
        <f>VLOOKUP(EVID_PASTVY!$H1872,KATEGORIE_ZVIRAT!$B$2:$M$31,9,FALSE)</f>
        <v>#N/A</v>
      </c>
      <c r="P1872" s="54" t="e">
        <f>VLOOKUP(EVID_PASTVY!$H1872,KATEGORIE_ZVIRAT!$B$2:$M$31,7,FALSE)*L1872/1000*M1872/24*(F1872-E1872+1)/J1872</f>
        <v>#N/A</v>
      </c>
      <c r="Q1872" s="52" t="e">
        <f>VLOOKUP(EVID_PASTVY!$H1872,KATEGORIE_ZVIRAT!$B$2:$M$31,10,FALSE)*P1872*10</f>
        <v>#N/A</v>
      </c>
      <c r="R1872" s="52" t="e">
        <f>VLOOKUP(EVID_PASTVY!$H1872,KATEGORIE_ZVIRAT!$B$2:$M$31,11,FALSE)*P1872*10</f>
        <v>#N/A</v>
      </c>
      <c r="S1872" s="52" t="e">
        <f>VLOOKUP(EVID_PASTVY!$H1872,KATEGORIE_ZVIRAT!$B$2:$M$31,12,FALSE)*P1872*10</f>
        <v>#N/A</v>
      </c>
    </row>
    <row r="1873" spans="1:19" x14ac:dyDescent="0.2">
      <c r="A1873" s="32"/>
      <c r="B1873" s="37" t="e">
        <f>VLOOKUP($A1873,EVID_OSEVU!$A$1:$M$4972,2,FALSE)</f>
        <v>#N/A</v>
      </c>
      <c r="C1873" s="37" t="e">
        <f>VLOOKUP($A1873,EVID_OSEVU!$A$1:$M$4972,3,FALSE)</f>
        <v>#N/A</v>
      </c>
      <c r="D1873" s="45" t="e">
        <f>VLOOKUP($A1873,EVID_OSEVU!$A$1:$M$4972,4,FALSE)</f>
        <v>#N/A</v>
      </c>
      <c r="E1873" s="35"/>
      <c r="F1873" s="53"/>
      <c r="G1873" s="32"/>
      <c r="H1873" s="45" t="e">
        <f>VLOOKUP(G1873,Export7[#All],2,FALSE)</f>
        <v>#N/A</v>
      </c>
      <c r="I1873" s="45" t="e">
        <f>VLOOKUP($A1873,EVID_OSEVU!$A$1:$M$4972,10,FALSE)</f>
        <v>#N/A</v>
      </c>
      <c r="J1873" s="58" t="e">
        <f>VLOOKUP($A1873,EVID_OSEVU!$A$1:$M$4972,11,FALSE)</f>
        <v>#N/A</v>
      </c>
      <c r="K1873" s="33"/>
      <c r="L1873" s="45" t="e">
        <f>VLOOKUP(EVID_PASTVY!H1873,KATEGORIE_ZVIRAT!$B$2:$M$31,6,FALSE)*K1873</f>
        <v>#N/A</v>
      </c>
      <c r="M1873" s="33">
        <v>24</v>
      </c>
      <c r="N1873" s="45" t="e">
        <f>VLOOKUP(EVID_PASTVY!$H1873,KATEGORIE_ZVIRAT!$B$2:$M$31,8,FALSE)</f>
        <v>#N/A</v>
      </c>
      <c r="O1873" s="45" t="e">
        <f>VLOOKUP(EVID_PASTVY!$H1873,KATEGORIE_ZVIRAT!$B$2:$M$31,9,FALSE)</f>
        <v>#N/A</v>
      </c>
      <c r="P1873" s="54" t="e">
        <f>VLOOKUP(EVID_PASTVY!$H1873,KATEGORIE_ZVIRAT!$B$2:$M$31,7,FALSE)*L1873/1000*M1873/24*(F1873-E1873+1)/J1873</f>
        <v>#N/A</v>
      </c>
      <c r="Q1873" s="52" t="e">
        <f>VLOOKUP(EVID_PASTVY!$H1873,KATEGORIE_ZVIRAT!$B$2:$M$31,10,FALSE)*P1873*10</f>
        <v>#N/A</v>
      </c>
      <c r="R1873" s="52" t="e">
        <f>VLOOKUP(EVID_PASTVY!$H1873,KATEGORIE_ZVIRAT!$B$2:$M$31,11,FALSE)*P1873*10</f>
        <v>#N/A</v>
      </c>
      <c r="S1873" s="52" t="e">
        <f>VLOOKUP(EVID_PASTVY!$H1873,KATEGORIE_ZVIRAT!$B$2:$M$31,12,FALSE)*P1873*10</f>
        <v>#N/A</v>
      </c>
    </row>
    <row r="1874" spans="1:19" x14ac:dyDescent="0.2">
      <c r="A1874" s="32"/>
      <c r="B1874" s="37" t="e">
        <f>VLOOKUP($A1874,EVID_OSEVU!$A$1:$M$4972,2,FALSE)</f>
        <v>#N/A</v>
      </c>
      <c r="C1874" s="37" t="e">
        <f>VLOOKUP($A1874,EVID_OSEVU!$A$1:$M$4972,3,FALSE)</f>
        <v>#N/A</v>
      </c>
      <c r="D1874" s="45" t="e">
        <f>VLOOKUP($A1874,EVID_OSEVU!$A$1:$M$4972,4,FALSE)</f>
        <v>#N/A</v>
      </c>
      <c r="E1874" s="35"/>
      <c r="F1874" s="53"/>
      <c r="G1874" s="32"/>
      <c r="H1874" s="45" t="e">
        <f>VLOOKUP(G1874,Export7[#All],2,FALSE)</f>
        <v>#N/A</v>
      </c>
      <c r="I1874" s="45" t="e">
        <f>VLOOKUP($A1874,EVID_OSEVU!$A$1:$M$4972,10,FALSE)</f>
        <v>#N/A</v>
      </c>
      <c r="J1874" s="58" t="e">
        <f>VLOOKUP($A1874,EVID_OSEVU!$A$1:$M$4972,11,FALSE)</f>
        <v>#N/A</v>
      </c>
      <c r="K1874" s="33"/>
      <c r="L1874" s="45" t="e">
        <f>VLOOKUP(EVID_PASTVY!H1874,KATEGORIE_ZVIRAT!$B$2:$M$31,6,FALSE)*K1874</f>
        <v>#N/A</v>
      </c>
      <c r="M1874" s="33">
        <v>24</v>
      </c>
      <c r="N1874" s="45" t="e">
        <f>VLOOKUP(EVID_PASTVY!$H1874,KATEGORIE_ZVIRAT!$B$2:$M$31,8,FALSE)</f>
        <v>#N/A</v>
      </c>
      <c r="O1874" s="45" t="e">
        <f>VLOOKUP(EVID_PASTVY!$H1874,KATEGORIE_ZVIRAT!$B$2:$M$31,9,FALSE)</f>
        <v>#N/A</v>
      </c>
      <c r="P1874" s="54" t="e">
        <f>VLOOKUP(EVID_PASTVY!$H1874,KATEGORIE_ZVIRAT!$B$2:$M$31,7,FALSE)*L1874/1000*M1874/24*(F1874-E1874+1)/J1874</f>
        <v>#N/A</v>
      </c>
      <c r="Q1874" s="52" t="e">
        <f>VLOOKUP(EVID_PASTVY!$H1874,KATEGORIE_ZVIRAT!$B$2:$M$31,10,FALSE)*P1874*10</f>
        <v>#N/A</v>
      </c>
      <c r="R1874" s="52" t="e">
        <f>VLOOKUP(EVID_PASTVY!$H1874,KATEGORIE_ZVIRAT!$B$2:$M$31,11,FALSE)*P1874*10</f>
        <v>#N/A</v>
      </c>
      <c r="S1874" s="52" t="e">
        <f>VLOOKUP(EVID_PASTVY!$H1874,KATEGORIE_ZVIRAT!$B$2:$M$31,12,FALSE)*P1874*10</f>
        <v>#N/A</v>
      </c>
    </row>
    <row r="1875" spans="1:19" x14ac:dyDescent="0.2">
      <c r="A1875" s="32"/>
      <c r="B1875" s="37" t="e">
        <f>VLOOKUP($A1875,EVID_OSEVU!$A$1:$M$4972,2,FALSE)</f>
        <v>#N/A</v>
      </c>
      <c r="C1875" s="37" t="e">
        <f>VLOOKUP($A1875,EVID_OSEVU!$A$1:$M$4972,3,FALSE)</f>
        <v>#N/A</v>
      </c>
      <c r="D1875" s="45" t="e">
        <f>VLOOKUP($A1875,EVID_OSEVU!$A$1:$M$4972,4,FALSE)</f>
        <v>#N/A</v>
      </c>
      <c r="E1875" s="35"/>
      <c r="F1875" s="53"/>
      <c r="G1875" s="32"/>
      <c r="H1875" s="45" t="e">
        <f>VLOOKUP(G1875,Export7[#All],2,FALSE)</f>
        <v>#N/A</v>
      </c>
      <c r="I1875" s="45" t="e">
        <f>VLOOKUP($A1875,EVID_OSEVU!$A$1:$M$4972,10,FALSE)</f>
        <v>#N/A</v>
      </c>
      <c r="J1875" s="58" t="e">
        <f>VLOOKUP($A1875,EVID_OSEVU!$A$1:$M$4972,11,FALSE)</f>
        <v>#N/A</v>
      </c>
      <c r="K1875" s="33"/>
      <c r="L1875" s="45" t="e">
        <f>VLOOKUP(EVID_PASTVY!H1875,KATEGORIE_ZVIRAT!$B$2:$M$31,6,FALSE)*K1875</f>
        <v>#N/A</v>
      </c>
      <c r="M1875" s="33">
        <v>24</v>
      </c>
      <c r="N1875" s="45" t="e">
        <f>VLOOKUP(EVID_PASTVY!$H1875,KATEGORIE_ZVIRAT!$B$2:$M$31,8,FALSE)</f>
        <v>#N/A</v>
      </c>
      <c r="O1875" s="45" t="e">
        <f>VLOOKUP(EVID_PASTVY!$H1875,KATEGORIE_ZVIRAT!$B$2:$M$31,9,FALSE)</f>
        <v>#N/A</v>
      </c>
      <c r="P1875" s="54" t="e">
        <f>VLOOKUP(EVID_PASTVY!$H1875,KATEGORIE_ZVIRAT!$B$2:$M$31,7,FALSE)*L1875/1000*M1875/24*(F1875-E1875+1)/J1875</f>
        <v>#N/A</v>
      </c>
      <c r="Q1875" s="52" t="e">
        <f>VLOOKUP(EVID_PASTVY!$H1875,KATEGORIE_ZVIRAT!$B$2:$M$31,10,FALSE)*P1875*10</f>
        <v>#N/A</v>
      </c>
      <c r="R1875" s="52" t="e">
        <f>VLOOKUP(EVID_PASTVY!$H1875,KATEGORIE_ZVIRAT!$B$2:$M$31,11,FALSE)*P1875*10</f>
        <v>#N/A</v>
      </c>
      <c r="S1875" s="52" t="e">
        <f>VLOOKUP(EVID_PASTVY!$H1875,KATEGORIE_ZVIRAT!$B$2:$M$31,12,FALSE)*P1875*10</f>
        <v>#N/A</v>
      </c>
    </row>
    <row r="1876" spans="1:19" x14ac:dyDescent="0.2">
      <c r="A1876" s="32"/>
      <c r="B1876" s="37" t="e">
        <f>VLOOKUP($A1876,EVID_OSEVU!$A$1:$M$4972,2,FALSE)</f>
        <v>#N/A</v>
      </c>
      <c r="C1876" s="37" t="e">
        <f>VLOOKUP($A1876,EVID_OSEVU!$A$1:$M$4972,3,FALSE)</f>
        <v>#N/A</v>
      </c>
      <c r="D1876" s="45" t="e">
        <f>VLOOKUP($A1876,EVID_OSEVU!$A$1:$M$4972,4,FALSE)</f>
        <v>#N/A</v>
      </c>
      <c r="E1876" s="35"/>
      <c r="F1876" s="53"/>
      <c r="G1876" s="32"/>
      <c r="H1876" s="45" t="e">
        <f>VLOOKUP(G1876,Export7[#All],2,FALSE)</f>
        <v>#N/A</v>
      </c>
      <c r="I1876" s="45" t="e">
        <f>VLOOKUP($A1876,EVID_OSEVU!$A$1:$M$4972,10,FALSE)</f>
        <v>#N/A</v>
      </c>
      <c r="J1876" s="58" t="e">
        <f>VLOOKUP($A1876,EVID_OSEVU!$A$1:$M$4972,11,FALSE)</f>
        <v>#N/A</v>
      </c>
      <c r="K1876" s="33"/>
      <c r="L1876" s="45" t="e">
        <f>VLOOKUP(EVID_PASTVY!H1876,KATEGORIE_ZVIRAT!$B$2:$M$31,6,FALSE)*K1876</f>
        <v>#N/A</v>
      </c>
      <c r="M1876" s="33">
        <v>24</v>
      </c>
      <c r="N1876" s="45" t="e">
        <f>VLOOKUP(EVID_PASTVY!$H1876,KATEGORIE_ZVIRAT!$B$2:$M$31,8,FALSE)</f>
        <v>#N/A</v>
      </c>
      <c r="O1876" s="45" t="e">
        <f>VLOOKUP(EVID_PASTVY!$H1876,KATEGORIE_ZVIRAT!$B$2:$M$31,9,FALSE)</f>
        <v>#N/A</v>
      </c>
      <c r="P1876" s="54" t="e">
        <f>VLOOKUP(EVID_PASTVY!$H1876,KATEGORIE_ZVIRAT!$B$2:$M$31,7,FALSE)*L1876/1000*M1876/24*(F1876-E1876+1)/J1876</f>
        <v>#N/A</v>
      </c>
      <c r="Q1876" s="52" t="e">
        <f>VLOOKUP(EVID_PASTVY!$H1876,KATEGORIE_ZVIRAT!$B$2:$M$31,10,FALSE)*P1876*10</f>
        <v>#N/A</v>
      </c>
      <c r="R1876" s="52" t="e">
        <f>VLOOKUP(EVID_PASTVY!$H1876,KATEGORIE_ZVIRAT!$B$2:$M$31,11,FALSE)*P1876*10</f>
        <v>#N/A</v>
      </c>
      <c r="S1876" s="52" t="e">
        <f>VLOOKUP(EVID_PASTVY!$H1876,KATEGORIE_ZVIRAT!$B$2:$M$31,12,FALSE)*P1876*10</f>
        <v>#N/A</v>
      </c>
    </row>
    <row r="1877" spans="1:19" x14ac:dyDescent="0.2">
      <c r="A1877" s="32"/>
      <c r="B1877" s="37" t="e">
        <f>VLOOKUP($A1877,EVID_OSEVU!$A$1:$M$4972,2,FALSE)</f>
        <v>#N/A</v>
      </c>
      <c r="C1877" s="37" t="e">
        <f>VLOOKUP($A1877,EVID_OSEVU!$A$1:$M$4972,3,FALSE)</f>
        <v>#N/A</v>
      </c>
      <c r="D1877" s="45" t="e">
        <f>VLOOKUP($A1877,EVID_OSEVU!$A$1:$M$4972,4,FALSE)</f>
        <v>#N/A</v>
      </c>
      <c r="E1877" s="35"/>
      <c r="F1877" s="53"/>
      <c r="G1877" s="32"/>
      <c r="H1877" s="45" t="e">
        <f>VLOOKUP(G1877,Export7[#All],2,FALSE)</f>
        <v>#N/A</v>
      </c>
      <c r="I1877" s="45" t="e">
        <f>VLOOKUP($A1877,EVID_OSEVU!$A$1:$M$4972,10,FALSE)</f>
        <v>#N/A</v>
      </c>
      <c r="J1877" s="58" t="e">
        <f>VLOOKUP($A1877,EVID_OSEVU!$A$1:$M$4972,11,FALSE)</f>
        <v>#N/A</v>
      </c>
      <c r="K1877" s="33"/>
      <c r="L1877" s="45" t="e">
        <f>VLOOKUP(EVID_PASTVY!H1877,KATEGORIE_ZVIRAT!$B$2:$M$31,6,FALSE)*K1877</f>
        <v>#N/A</v>
      </c>
      <c r="M1877" s="33">
        <v>24</v>
      </c>
      <c r="N1877" s="45" t="e">
        <f>VLOOKUP(EVID_PASTVY!$H1877,KATEGORIE_ZVIRAT!$B$2:$M$31,8,FALSE)</f>
        <v>#N/A</v>
      </c>
      <c r="O1877" s="45" t="e">
        <f>VLOOKUP(EVID_PASTVY!$H1877,KATEGORIE_ZVIRAT!$B$2:$M$31,9,FALSE)</f>
        <v>#N/A</v>
      </c>
      <c r="P1877" s="54" t="e">
        <f>VLOOKUP(EVID_PASTVY!$H1877,KATEGORIE_ZVIRAT!$B$2:$M$31,7,FALSE)*L1877/1000*M1877/24*(F1877-E1877+1)/J1877</f>
        <v>#N/A</v>
      </c>
      <c r="Q1877" s="52" t="e">
        <f>VLOOKUP(EVID_PASTVY!$H1877,KATEGORIE_ZVIRAT!$B$2:$M$31,10,FALSE)*P1877*10</f>
        <v>#N/A</v>
      </c>
      <c r="R1877" s="52" t="e">
        <f>VLOOKUP(EVID_PASTVY!$H1877,KATEGORIE_ZVIRAT!$B$2:$M$31,11,FALSE)*P1877*10</f>
        <v>#N/A</v>
      </c>
      <c r="S1877" s="52" t="e">
        <f>VLOOKUP(EVID_PASTVY!$H1877,KATEGORIE_ZVIRAT!$B$2:$M$31,12,FALSE)*P1877*10</f>
        <v>#N/A</v>
      </c>
    </row>
    <row r="1878" spans="1:19" x14ac:dyDescent="0.2">
      <c r="A1878" s="32"/>
      <c r="B1878" s="37" t="e">
        <f>VLOOKUP($A1878,EVID_OSEVU!$A$1:$M$4972,2,FALSE)</f>
        <v>#N/A</v>
      </c>
      <c r="C1878" s="37" t="e">
        <f>VLOOKUP($A1878,EVID_OSEVU!$A$1:$M$4972,3,FALSE)</f>
        <v>#N/A</v>
      </c>
      <c r="D1878" s="45" t="e">
        <f>VLOOKUP($A1878,EVID_OSEVU!$A$1:$M$4972,4,FALSE)</f>
        <v>#N/A</v>
      </c>
      <c r="E1878" s="35"/>
      <c r="F1878" s="53"/>
      <c r="G1878" s="32"/>
      <c r="H1878" s="45" t="e">
        <f>VLOOKUP(G1878,Export7[#All],2,FALSE)</f>
        <v>#N/A</v>
      </c>
      <c r="I1878" s="45" t="e">
        <f>VLOOKUP($A1878,EVID_OSEVU!$A$1:$M$4972,10,FALSE)</f>
        <v>#N/A</v>
      </c>
      <c r="J1878" s="58" t="e">
        <f>VLOOKUP($A1878,EVID_OSEVU!$A$1:$M$4972,11,FALSE)</f>
        <v>#N/A</v>
      </c>
      <c r="K1878" s="33"/>
      <c r="L1878" s="45" t="e">
        <f>VLOOKUP(EVID_PASTVY!H1878,KATEGORIE_ZVIRAT!$B$2:$M$31,6,FALSE)*K1878</f>
        <v>#N/A</v>
      </c>
      <c r="M1878" s="33">
        <v>24</v>
      </c>
      <c r="N1878" s="45" t="e">
        <f>VLOOKUP(EVID_PASTVY!$H1878,KATEGORIE_ZVIRAT!$B$2:$M$31,8,FALSE)</f>
        <v>#N/A</v>
      </c>
      <c r="O1878" s="45" t="e">
        <f>VLOOKUP(EVID_PASTVY!$H1878,KATEGORIE_ZVIRAT!$B$2:$M$31,9,FALSE)</f>
        <v>#N/A</v>
      </c>
      <c r="P1878" s="54" t="e">
        <f>VLOOKUP(EVID_PASTVY!$H1878,KATEGORIE_ZVIRAT!$B$2:$M$31,7,FALSE)*L1878/1000*M1878/24*(F1878-E1878+1)/J1878</f>
        <v>#N/A</v>
      </c>
      <c r="Q1878" s="52" t="e">
        <f>VLOOKUP(EVID_PASTVY!$H1878,KATEGORIE_ZVIRAT!$B$2:$M$31,10,FALSE)*P1878*10</f>
        <v>#N/A</v>
      </c>
      <c r="R1878" s="52" t="e">
        <f>VLOOKUP(EVID_PASTVY!$H1878,KATEGORIE_ZVIRAT!$B$2:$M$31,11,FALSE)*P1878*10</f>
        <v>#N/A</v>
      </c>
      <c r="S1878" s="52" t="e">
        <f>VLOOKUP(EVID_PASTVY!$H1878,KATEGORIE_ZVIRAT!$B$2:$M$31,12,FALSE)*P1878*10</f>
        <v>#N/A</v>
      </c>
    </row>
    <row r="1879" spans="1:19" x14ac:dyDescent="0.2">
      <c r="A1879" s="32"/>
      <c r="B1879" s="37" t="e">
        <f>VLOOKUP($A1879,EVID_OSEVU!$A$1:$M$4972,2,FALSE)</f>
        <v>#N/A</v>
      </c>
      <c r="C1879" s="37" t="e">
        <f>VLOOKUP($A1879,EVID_OSEVU!$A$1:$M$4972,3,FALSE)</f>
        <v>#N/A</v>
      </c>
      <c r="D1879" s="45" t="e">
        <f>VLOOKUP($A1879,EVID_OSEVU!$A$1:$M$4972,4,FALSE)</f>
        <v>#N/A</v>
      </c>
      <c r="E1879" s="35"/>
      <c r="F1879" s="53"/>
      <c r="G1879" s="32"/>
      <c r="H1879" s="45" t="e">
        <f>VLOOKUP(G1879,Export7[#All],2,FALSE)</f>
        <v>#N/A</v>
      </c>
      <c r="I1879" s="45" t="e">
        <f>VLOOKUP($A1879,EVID_OSEVU!$A$1:$M$4972,10,FALSE)</f>
        <v>#N/A</v>
      </c>
      <c r="J1879" s="58" t="e">
        <f>VLOOKUP($A1879,EVID_OSEVU!$A$1:$M$4972,11,FALSE)</f>
        <v>#N/A</v>
      </c>
      <c r="K1879" s="33"/>
      <c r="L1879" s="45" t="e">
        <f>VLOOKUP(EVID_PASTVY!H1879,KATEGORIE_ZVIRAT!$B$2:$M$31,6,FALSE)*K1879</f>
        <v>#N/A</v>
      </c>
      <c r="M1879" s="33">
        <v>24</v>
      </c>
      <c r="N1879" s="45" t="e">
        <f>VLOOKUP(EVID_PASTVY!$H1879,KATEGORIE_ZVIRAT!$B$2:$M$31,8,FALSE)</f>
        <v>#N/A</v>
      </c>
      <c r="O1879" s="45" t="e">
        <f>VLOOKUP(EVID_PASTVY!$H1879,KATEGORIE_ZVIRAT!$B$2:$M$31,9,FALSE)</f>
        <v>#N/A</v>
      </c>
      <c r="P1879" s="54" t="e">
        <f>VLOOKUP(EVID_PASTVY!$H1879,KATEGORIE_ZVIRAT!$B$2:$M$31,7,FALSE)*L1879/1000*M1879/24*(F1879-E1879+1)/J1879</f>
        <v>#N/A</v>
      </c>
      <c r="Q1879" s="52" t="e">
        <f>VLOOKUP(EVID_PASTVY!$H1879,KATEGORIE_ZVIRAT!$B$2:$M$31,10,FALSE)*P1879*10</f>
        <v>#N/A</v>
      </c>
      <c r="R1879" s="52" t="e">
        <f>VLOOKUP(EVID_PASTVY!$H1879,KATEGORIE_ZVIRAT!$B$2:$M$31,11,FALSE)*P1879*10</f>
        <v>#N/A</v>
      </c>
      <c r="S1879" s="52" t="e">
        <f>VLOOKUP(EVID_PASTVY!$H1879,KATEGORIE_ZVIRAT!$B$2:$M$31,12,FALSE)*P1879*10</f>
        <v>#N/A</v>
      </c>
    </row>
    <row r="1880" spans="1:19" x14ac:dyDescent="0.2">
      <c r="A1880" s="32"/>
      <c r="B1880" s="37" t="e">
        <f>VLOOKUP($A1880,EVID_OSEVU!$A$1:$M$4972,2,FALSE)</f>
        <v>#N/A</v>
      </c>
      <c r="C1880" s="37" t="e">
        <f>VLOOKUP($A1880,EVID_OSEVU!$A$1:$M$4972,3,FALSE)</f>
        <v>#N/A</v>
      </c>
      <c r="D1880" s="45" t="e">
        <f>VLOOKUP($A1880,EVID_OSEVU!$A$1:$M$4972,4,FALSE)</f>
        <v>#N/A</v>
      </c>
      <c r="E1880" s="35"/>
      <c r="F1880" s="53"/>
      <c r="G1880" s="32"/>
      <c r="H1880" s="45" t="e">
        <f>VLOOKUP(G1880,Export7[#All],2,FALSE)</f>
        <v>#N/A</v>
      </c>
      <c r="I1880" s="45" t="e">
        <f>VLOOKUP($A1880,EVID_OSEVU!$A$1:$M$4972,10,FALSE)</f>
        <v>#N/A</v>
      </c>
      <c r="J1880" s="58" t="e">
        <f>VLOOKUP($A1880,EVID_OSEVU!$A$1:$M$4972,11,FALSE)</f>
        <v>#N/A</v>
      </c>
      <c r="K1880" s="33"/>
      <c r="L1880" s="45" t="e">
        <f>VLOOKUP(EVID_PASTVY!H1880,KATEGORIE_ZVIRAT!$B$2:$M$31,6,FALSE)*K1880</f>
        <v>#N/A</v>
      </c>
      <c r="M1880" s="33">
        <v>24</v>
      </c>
      <c r="N1880" s="45" t="e">
        <f>VLOOKUP(EVID_PASTVY!$H1880,KATEGORIE_ZVIRAT!$B$2:$M$31,8,FALSE)</f>
        <v>#N/A</v>
      </c>
      <c r="O1880" s="45" t="e">
        <f>VLOOKUP(EVID_PASTVY!$H1880,KATEGORIE_ZVIRAT!$B$2:$M$31,9,FALSE)</f>
        <v>#N/A</v>
      </c>
      <c r="P1880" s="54" t="e">
        <f>VLOOKUP(EVID_PASTVY!$H1880,KATEGORIE_ZVIRAT!$B$2:$M$31,7,FALSE)*L1880/1000*M1880/24*(F1880-E1880+1)/J1880</f>
        <v>#N/A</v>
      </c>
      <c r="Q1880" s="52" t="e">
        <f>VLOOKUP(EVID_PASTVY!$H1880,KATEGORIE_ZVIRAT!$B$2:$M$31,10,FALSE)*P1880*10</f>
        <v>#N/A</v>
      </c>
      <c r="R1880" s="52" t="e">
        <f>VLOOKUP(EVID_PASTVY!$H1880,KATEGORIE_ZVIRAT!$B$2:$M$31,11,FALSE)*P1880*10</f>
        <v>#N/A</v>
      </c>
      <c r="S1880" s="52" t="e">
        <f>VLOOKUP(EVID_PASTVY!$H1880,KATEGORIE_ZVIRAT!$B$2:$M$31,12,FALSE)*P1880*10</f>
        <v>#N/A</v>
      </c>
    </row>
    <row r="1881" spans="1:19" x14ac:dyDescent="0.2">
      <c r="A1881" s="32"/>
      <c r="B1881" s="37" t="e">
        <f>VLOOKUP($A1881,EVID_OSEVU!$A$1:$M$4972,2,FALSE)</f>
        <v>#N/A</v>
      </c>
      <c r="C1881" s="37" t="e">
        <f>VLOOKUP($A1881,EVID_OSEVU!$A$1:$M$4972,3,FALSE)</f>
        <v>#N/A</v>
      </c>
      <c r="D1881" s="45" t="e">
        <f>VLOOKUP($A1881,EVID_OSEVU!$A$1:$M$4972,4,FALSE)</f>
        <v>#N/A</v>
      </c>
      <c r="E1881" s="35"/>
      <c r="F1881" s="53"/>
      <c r="G1881" s="32"/>
      <c r="H1881" s="45" t="e">
        <f>VLOOKUP(G1881,Export7[#All],2,FALSE)</f>
        <v>#N/A</v>
      </c>
      <c r="I1881" s="45" t="e">
        <f>VLOOKUP($A1881,EVID_OSEVU!$A$1:$M$4972,10,FALSE)</f>
        <v>#N/A</v>
      </c>
      <c r="J1881" s="58" t="e">
        <f>VLOOKUP($A1881,EVID_OSEVU!$A$1:$M$4972,11,FALSE)</f>
        <v>#N/A</v>
      </c>
      <c r="K1881" s="33"/>
      <c r="L1881" s="45" t="e">
        <f>VLOOKUP(EVID_PASTVY!H1881,KATEGORIE_ZVIRAT!$B$2:$M$31,6,FALSE)*K1881</f>
        <v>#N/A</v>
      </c>
      <c r="M1881" s="33">
        <v>24</v>
      </c>
      <c r="N1881" s="45" t="e">
        <f>VLOOKUP(EVID_PASTVY!$H1881,KATEGORIE_ZVIRAT!$B$2:$M$31,8,FALSE)</f>
        <v>#N/A</v>
      </c>
      <c r="O1881" s="45" t="e">
        <f>VLOOKUP(EVID_PASTVY!$H1881,KATEGORIE_ZVIRAT!$B$2:$M$31,9,FALSE)</f>
        <v>#N/A</v>
      </c>
      <c r="P1881" s="54" t="e">
        <f>VLOOKUP(EVID_PASTVY!$H1881,KATEGORIE_ZVIRAT!$B$2:$M$31,7,FALSE)*L1881/1000*M1881/24*(F1881-E1881+1)/J1881</f>
        <v>#N/A</v>
      </c>
      <c r="Q1881" s="52" t="e">
        <f>VLOOKUP(EVID_PASTVY!$H1881,KATEGORIE_ZVIRAT!$B$2:$M$31,10,FALSE)*P1881*10</f>
        <v>#N/A</v>
      </c>
      <c r="R1881" s="52" t="e">
        <f>VLOOKUP(EVID_PASTVY!$H1881,KATEGORIE_ZVIRAT!$B$2:$M$31,11,FALSE)*P1881*10</f>
        <v>#N/A</v>
      </c>
      <c r="S1881" s="52" t="e">
        <f>VLOOKUP(EVID_PASTVY!$H1881,KATEGORIE_ZVIRAT!$B$2:$M$31,12,FALSE)*P1881*10</f>
        <v>#N/A</v>
      </c>
    </row>
    <row r="1882" spans="1:19" x14ac:dyDescent="0.2">
      <c r="A1882" s="32"/>
      <c r="B1882" s="37" t="e">
        <f>VLOOKUP($A1882,EVID_OSEVU!$A$1:$M$4972,2,FALSE)</f>
        <v>#N/A</v>
      </c>
      <c r="C1882" s="37" t="e">
        <f>VLOOKUP($A1882,EVID_OSEVU!$A$1:$M$4972,3,FALSE)</f>
        <v>#N/A</v>
      </c>
      <c r="D1882" s="45" t="e">
        <f>VLOOKUP($A1882,EVID_OSEVU!$A$1:$M$4972,4,FALSE)</f>
        <v>#N/A</v>
      </c>
      <c r="E1882" s="35"/>
      <c r="F1882" s="53"/>
      <c r="G1882" s="32"/>
      <c r="H1882" s="45" t="e">
        <f>VLOOKUP(G1882,Export7[#All],2,FALSE)</f>
        <v>#N/A</v>
      </c>
      <c r="I1882" s="45" t="e">
        <f>VLOOKUP($A1882,EVID_OSEVU!$A$1:$M$4972,10,FALSE)</f>
        <v>#N/A</v>
      </c>
      <c r="J1882" s="58" t="e">
        <f>VLOOKUP($A1882,EVID_OSEVU!$A$1:$M$4972,11,FALSE)</f>
        <v>#N/A</v>
      </c>
      <c r="K1882" s="33"/>
      <c r="L1882" s="45" t="e">
        <f>VLOOKUP(EVID_PASTVY!H1882,KATEGORIE_ZVIRAT!$B$2:$M$31,6,FALSE)*K1882</f>
        <v>#N/A</v>
      </c>
      <c r="M1882" s="33">
        <v>24</v>
      </c>
      <c r="N1882" s="45" t="e">
        <f>VLOOKUP(EVID_PASTVY!$H1882,KATEGORIE_ZVIRAT!$B$2:$M$31,8,FALSE)</f>
        <v>#N/A</v>
      </c>
      <c r="O1882" s="45" t="e">
        <f>VLOOKUP(EVID_PASTVY!$H1882,KATEGORIE_ZVIRAT!$B$2:$M$31,9,FALSE)</f>
        <v>#N/A</v>
      </c>
      <c r="P1882" s="54" t="e">
        <f>VLOOKUP(EVID_PASTVY!$H1882,KATEGORIE_ZVIRAT!$B$2:$M$31,7,FALSE)*L1882/1000*M1882/24*(F1882-E1882+1)/J1882</f>
        <v>#N/A</v>
      </c>
      <c r="Q1882" s="52" t="e">
        <f>VLOOKUP(EVID_PASTVY!$H1882,KATEGORIE_ZVIRAT!$B$2:$M$31,10,FALSE)*P1882*10</f>
        <v>#N/A</v>
      </c>
      <c r="R1882" s="52" t="e">
        <f>VLOOKUP(EVID_PASTVY!$H1882,KATEGORIE_ZVIRAT!$B$2:$M$31,11,FALSE)*P1882*10</f>
        <v>#N/A</v>
      </c>
      <c r="S1882" s="52" t="e">
        <f>VLOOKUP(EVID_PASTVY!$H1882,KATEGORIE_ZVIRAT!$B$2:$M$31,12,FALSE)*P1882*10</f>
        <v>#N/A</v>
      </c>
    </row>
    <row r="1883" spans="1:19" x14ac:dyDescent="0.2">
      <c r="A1883" s="32"/>
      <c r="B1883" s="37" t="e">
        <f>VLOOKUP($A1883,EVID_OSEVU!$A$1:$M$4972,2,FALSE)</f>
        <v>#N/A</v>
      </c>
      <c r="C1883" s="37" t="e">
        <f>VLOOKUP($A1883,EVID_OSEVU!$A$1:$M$4972,3,FALSE)</f>
        <v>#N/A</v>
      </c>
      <c r="D1883" s="45" t="e">
        <f>VLOOKUP($A1883,EVID_OSEVU!$A$1:$M$4972,4,FALSE)</f>
        <v>#N/A</v>
      </c>
      <c r="E1883" s="35"/>
      <c r="F1883" s="53"/>
      <c r="G1883" s="32"/>
      <c r="H1883" s="45" t="e">
        <f>VLOOKUP(G1883,Export7[#All],2,FALSE)</f>
        <v>#N/A</v>
      </c>
      <c r="I1883" s="45" t="e">
        <f>VLOOKUP($A1883,EVID_OSEVU!$A$1:$M$4972,10,FALSE)</f>
        <v>#N/A</v>
      </c>
      <c r="J1883" s="58" t="e">
        <f>VLOOKUP($A1883,EVID_OSEVU!$A$1:$M$4972,11,FALSE)</f>
        <v>#N/A</v>
      </c>
      <c r="K1883" s="33"/>
      <c r="L1883" s="45" t="e">
        <f>VLOOKUP(EVID_PASTVY!H1883,KATEGORIE_ZVIRAT!$B$2:$M$31,6,FALSE)*K1883</f>
        <v>#N/A</v>
      </c>
      <c r="M1883" s="33">
        <v>24</v>
      </c>
      <c r="N1883" s="45" t="e">
        <f>VLOOKUP(EVID_PASTVY!$H1883,KATEGORIE_ZVIRAT!$B$2:$M$31,8,FALSE)</f>
        <v>#N/A</v>
      </c>
      <c r="O1883" s="45" t="e">
        <f>VLOOKUP(EVID_PASTVY!$H1883,KATEGORIE_ZVIRAT!$B$2:$M$31,9,FALSE)</f>
        <v>#N/A</v>
      </c>
      <c r="P1883" s="54" t="e">
        <f>VLOOKUP(EVID_PASTVY!$H1883,KATEGORIE_ZVIRAT!$B$2:$M$31,7,FALSE)*L1883/1000*M1883/24*(F1883-E1883+1)/J1883</f>
        <v>#N/A</v>
      </c>
      <c r="Q1883" s="52" t="e">
        <f>VLOOKUP(EVID_PASTVY!$H1883,KATEGORIE_ZVIRAT!$B$2:$M$31,10,FALSE)*P1883*10</f>
        <v>#N/A</v>
      </c>
      <c r="R1883" s="52" t="e">
        <f>VLOOKUP(EVID_PASTVY!$H1883,KATEGORIE_ZVIRAT!$B$2:$M$31,11,FALSE)*P1883*10</f>
        <v>#N/A</v>
      </c>
      <c r="S1883" s="52" t="e">
        <f>VLOOKUP(EVID_PASTVY!$H1883,KATEGORIE_ZVIRAT!$B$2:$M$31,12,FALSE)*P1883*10</f>
        <v>#N/A</v>
      </c>
    </row>
    <row r="1884" spans="1:19" x14ac:dyDescent="0.2">
      <c r="A1884" s="32"/>
      <c r="B1884" s="37" t="e">
        <f>VLOOKUP($A1884,EVID_OSEVU!$A$1:$M$4972,2,FALSE)</f>
        <v>#N/A</v>
      </c>
      <c r="C1884" s="37" t="e">
        <f>VLOOKUP($A1884,EVID_OSEVU!$A$1:$M$4972,3,FALSE)</f>
        <v>#N/A</v>
      </c>
      <c r="D1884" s="45" t="e">
        <f>VLOOKUP($A1884,EVID_OSEVU!$A$1:$M$4972,4,FALSE)</f>
        <v>#N/A</v>
      </c>
      <c r="E1884" s="35"/>
      <c r="F1884" s="53"/>
      <c r="G1884" s="32"/>
      <c r="H1884" s="45" t="e">
        <f>VLOOKUP(G1884,Export7[#All],2,FALSE)</f>
        <v>#N/A</v>
      </c>
      <c r="I1884" s="45" t="e">
        <f>VLOOKUP($A1884,EVID_OSEVU!$A$1:$M$4972,10,FALSE)</f>
        <v>#N/A</v>
      </c>
      <c r="J1884" s="58" t="e">
        <f>VLOOKUP($A1884,EVID_OSEVU!$A$1:$M$4972,11,FALSE)</f>
        <v>#N/A</v>
      </c>
      <c r="K1884" s="33"/>
      <c r="L1884" s="45" t="e">
        <f>VLOOKUP(EVID_PASTVY!H1884,KATEGORIE_ZVIRAT!$B$2:$M$31,6,FALSE)*K1884</f>
        <v>#N/A</v>
      </c>
      <c r="M1884" s="33">
        <v>24</v>
      </c>
      <c r="N1884" s="45" t="e">
        <f>VLOOKUP(EVID_PASTVY!$H1884,KATEGORIE_ZVIRAT!$B$2:$M$31,8,FALSE)</f>
        <v>#N/A</v>
      </c>
      <c r="O1884" s="45" t="e">
        <f>VLOOKUP(EVID_PASTVY!$H1884,KATEGORIE_ZVIRAT!$B$2:$M$31,9,FALSE)</f>
        <v>#N/A</v>
      </c>
      <c r="P1884" s="54" t="e">
        <f>VLOOKUP(EVID_PASTVY!$H1884,KATEGORIE_ZVIRAT!$B$2:$M$31,7,FALSE)*L1884/1000*M1884/24*(F1884-E1884+1)/J1884</f>
        <v>#N/A</v>
      </c>
      <c r="Q1884" s="52" t="e">
        <f>VLOOKUP(EVID_PASTVY!$H1884,KATEGORIE_ZVIRAT!$B$2:$M$31,10,FALSE)*P1884*10</f>
        <v>#N/A</v>
      </c>
      <c r="R1884" s="52" t="e">
        <f>VLOOKUP(EVID_PASTVY!$H1884,KATEGORIE_ZVIRAT!$B$2:$M$31,11,FALSE)*P1884*10</f>
        <v>#N/A</v>
      </c>
      <c r="S1884" s="52" t="e">
        <f>VLOOKUP(EVID_PASTVY!$H1884,KATEGORIE_ZVIRAT!$B$2:$M$31,12,FALSE)*P1884*10</f>
        <v>#N/A</v>
      </c>
    </row>
    <row r="1885" spans="1:19" x14ac:dyDescent="0.2">
      <c r="A1885" s="32"/>
      <c r="B1885" s="37" t="e">
        <f>VLOOKUP($A1885,EVID_OSEVU!$A$1:$M$4972,2,FALSE)</f>
        <v>#N/A</v>
      </c>
      <c r="C1885" s="37" t="e">
        <f>VLOOKUP($A1885,EVID_OSEVU!$A$1:$M$4972,3,FALSE)</f>
        <v>#N/A</v>
      </c>
      <c r="D1885" s="45" t="e">
        <f>VLOOKUP($A1885,EVID_OSEVU!$A$1:$M$4972,4,FALSE)</f>
        <v>#N/A</v>
      </c>
      <c r="E1885" s="35"/>
      <c r="F1885" s="53"/>
      <c r="G1885" s="32"/>
      <c r="H1885" s="45" t="e">
        <f>VLOOKUP(G1885,Export7[#All],2,FALSE)</f>
        <v>#N/A</v>
      </c>
      <c r="I1885" s="45" t="e">
        <f>VLOOKUP($A1885,EVID_OSEVU!$A$1:$M$4972,10,FALSE)</f>
        <v>#N/A</v>
      </c>
      <c r="J1885" s="58" t="e">
        <f>VLOOKUP($A1885,EVID_OSEVU!$A$1:$M$4972,11,FALSE)</f>
        <v>#N/A</v>
      </c>
      <c r="K1885" s="33"/>
      <c r="L1885" s="45" t="e">
        <f>VLOOKUP(EVID_PASTVY!H1885,KATEGORIE_ZVIRAT!$B$2:$M$31,6,FALSE)*K1885</f>
        <v>#N/A</v>
      </c>
      <c r="M1885" s="33">
        <v>24</v>
      </c>
      <c r="N1885" s="45" t="e">
        <f>VLOOKUP(EVID_PASTVY!$H1885,KATEGORIE_ZVIRAT!$B$2:$M$31,8,FALSE)</f>
        <v>#N/A</v>
      </c>
      <c r="O1885" s="45" t="e">
        <f>VLOOKUP(EVID_PASTVY!$H1885,KATEGORIE_ZVIRAT!$B$2:$M$31,9,FALSE)</f>
        <v>#N/A</v>
      </c>
      <c r="P1885" s="54" t="e">
        <f>VLOOKUP(EVID_PASTVY!$H1885,KATEGORIE_ZVIRAT!$B$2:$M$31,7,FALSE)*L1885/1000*M1885/24*(F1885-E1885+1)/J1885</f>
        <v>#N/A</v>
      </c>
      <c r="Q1885" s="52" t="e">
        <f>VLOOKUP(EVID_PASTVY!$H1885,KATEGORIE_ZVIRAT!$B$2:$M$31,10,FALSE)*P1885*10</f>
        <v>#N/A</v>
      </c>
      <c r="R1885" s="52" t="e">
        <f>VLOOKUP(EVID_PASTVY!$H1885,KATEGORIE_ZVIRAT!$B$2:$M$31,11,FALSE)*P1885*10</f>
        <v>#N/A</v>
      </c>
      <c r="S1885" s="52" t="e">
        <f>VLOOKUP(EVID_PASTVY!$H1885,KATEGORIE_ZVIRAT!$B$2:$M$31,12,FALSE)*P1885*10</f>
        <v>#N/A</v>
      </c>
    </row>
    <row r="1886" spans="1:19" x14ac:dyDescent="0.2">
      <c r="A1886" s="32"/>
      <c r="B1886" s="37" t="e">
        <f>VLOOKUP($A1886,EVID_OSEVU!$A$1:$M$4972,2,FALSE)</f>
        <v>#N/A</v>
      </c>
      <c r="C1886" s="37" t="e">
        <f>VLOOKUP($A1886,EVID_OSEVU!$A$1:$M$4972,3,FALSE)</f>
        <v>#N/A</v>
      </c>
      <c r="D1886" s="45" t="e">
        <f>VLOOKUP($A1886,EVID_OSEVU!$A$1:$M$4972,4,FALSE)</f>
        <v>#N/A</v>
      </c>
      <c r="E1886" s="35"/>
      <c r="F1886" s="53"/>
      <c r="G1886" s="32"/>
      <c r="H1886" s="45" t="e">
        <f>VLOOKUP(G1886,Export7[#All],2,FALSE)</f>
        <v>#N/A</v>
      </c>
      <c r="I1886" s="45" t="e">
        <f>VLOOKUP($A1886,EVID_OSEVU!$A$1:$M$4972,10,FALSE)</f>
        <v>#N/A</v>
      </c>
      <c r="J1886" s="58" t="e">
        <f>VLOOKUP($A1886,EVID_OSEVU!$A$1:$M$4972,11,FALSE)</f>
        <v>#N/A</v>
      </c>
      <c r="K1886" s="33"/>
      <c r="L1886" s="45" t="e">
        <f>VLOOKUP(EVID_PASTVY!H1886,KATEGORIE_ZVIRAT!$B$2:$M$31,6,FALSE)*K1886</f>
        <v>#N/A</v>
      </c>
      <c r="M1886" s="33">
        <v>24</v>
      </c>
      <c r="N1886" s="45" t="e">
        <f>VLOOKUP(EVID_PASTVY!$H1886,KATEGORIE_ZVIRAT!$B$2:$M$31,8,FALSE)</f>
        <v>#N/A</v>
      </c>
      <c r="O1886" s="45" t="e">
        <f>VLOOKUP(EVID_PASTVY!$H1886,KATEGORIE_ZVIRAT!$B$2:$M$31,9,FALSE)</f>
        <v>#N/A</v>
      </c>
      <c r="P1886" s="54" t="e">
        <f>VLOOKUP(EVID_PASTVY!$H1886,KATEGORIE_ZVIRAT!$B$2:$M$31,7,FALSE)*L1886/1000*M1886/24*(F1886-E1886+1)/J1886</f>
        <v>#N/A</v>
      </c>
      <c r="Q1886" s="52" t="e">
        <f>VLOOKUP(EVID_PASTVY!$H1886,KATEGORIE_ZVIRAT!$B$2:$M$31,10,FALSE)*P1886*10</f>
        <v>#N/A</v>
      </c>
      <c r="R1886" s="52" t="e">
        <f>VLOOKUP(EVID_PASTVY!$H1886,KATEGORIE_ZVIRAT!$B$2:$M$31,11,FALSE)*P1886*10</f>
        <v>#N/A</v>
      </c>
      <c r="S1886" s="52" t="e">
        <f>VLOOKUP(EVID_PASTVY!$H1886,KATEGORIE_ZVIRAT!$B$2:$M$31,12,FALSE)*P1886*10</f>
        <v>#N/A</v>
      </c>
    </row>
    <row r="1887" spans="1:19" x14ac:dyDescent="0.2">
      <c r="A1887" s="32"/>
      <c r="B1887" s="37" t="e">
        <f>VLOOKUP($A1887,EVID_OSEVU!$A$1:$M$4972,2,FALSE)</f>
        <v>#N/A</v>
      </c>
      <c r="C1887" s="37" t="e">
        <f>VLOOKUP($A1887,EVID_OSEVU!$A$1:$M$4972,3,FALSE)</f>
        <v>#N/A</v>
      </c>
      <c r="D1887" s="45" t="e">
        <f>VLOOKUP($A1887,EVID_OSEVU!$A$1:$M$4972,4,FALSE)</f>
        <v>#N/A</v>
      </c>
      <c r="E1887" s="35"/>
      <c r="F1887" s="53"/>
      <c r="G1887" s="32"/>
      <c r="H1887" s="45" t="e">
        <f>VLOOKUP(G1887,Export7[#All],2,FALSE)</f>
        <v>#N/A</v>
      </c>
      <c r="I1887" s="45" t="e">
        <f>VLOOKUP($A1887,EVID_OSEVU!$A$1:$M$4972,10,FALSE)</f>
        <v>#N/A</v>
      </c>
      <c r="J1887" s="58" t="e">
        <f>VLOOKUP($A1887,EVID_OSEVU!$A$1:$M$4972,11,FALSE)</f>
        <v>#N/A</v>
      </c>
      <c r="K1887" s="33"/>
      <c r="L1887" s="45" t="e">
        <f>VLOOKUP(EVID_PASTVY!H1887,KATEGORIE_ZVIRAT!$B$2:$M$31,6,FALSE)*K1887</f>
        <v>#N/A</v>
      </c>
      <c r="M1887" s="33">
        <v>24</v>
      </c>
      <c r="N1887" s="45" t="e">
        <f>VLOOKUP(EVID_PASTVY!$H1887,KATEGORIE_ZVIRAT!$B$2:$M$31,8,FALSE)</f>
        <v>#N/A</v>
      </c>
      <c r="O1887" s="45" t="e">
        <f>VLOOKUP(EVID_PASTVY!$H1887,KATEGORIE_ZVIRAT!$B$2:$M$31,9,FALSE)</f>
        <v>#N/A</v>
      </c>
      <c r="P1887" s="54" t="e">
        <f>VLOOKUP(EVID_PASTVY!$H1887,KATEGORIE_ZVIRAT!$B$2:$M$31,7,FALSE)*L1887/1000*M1887/24*(F1887-E1887+1)/J1887</f>
        <v>#N/A</v>
      </c>
      <c r="Q1887" s="52" t="e">
        <f>VLOOKUP(EVID_PASTVY!$H1887,KATEGORIE_ZVIRAT!$B$2:$M$31,10,FALSE)*P1887*10</f>
        <v>#N/A</v>
      </c>
      <c r="R1887" s="52" t="e">
        <f>VLOOKUP(EVID_PASTVY!$H1887,KATEGORIE_ZVIRAT!$B$2:$M$31,11,FALSE)*P1887*10</f>
        <v>#N/A</v>
      </c>
      <c r="S1887" s="52" t="e">
        <f>VLOOKUP(EVID_PASTVY!$H1887,KATEGORIE_ZVIRAT!$B$2:$M$31,12,FALSE)*P1887*10</f>
        <v>#N/A</v>
      </c>
    </row>
    <row r="1888" spans="1:19" x14ac:dyDescent="0.2">
      <c r="A1888" s="32"/>
      <c r="B1888" s="37" t="e">
        <f>VLOOKUP($A1888,EVID_OSEVU!$A$1:$M$4972,2,FALSE)</f>
        <v>#N/A</v>
      </c>
      <c r="C1888" s="37" t="e">
        <f>VLOOKUP($A1888,EVID_OSEVU!$A$1:$M$4972,3,FALSE)</f>
        <v>#N/A</v>
      </c>
      <c r="D1888" s="45" t="e">
        <f>VLOOKUP($A1888,EVID_OSEVU!$A$1:$M$4972,4,FALSE)</f>
        <v>#N/A</v>
      </c>
      <c r="E1888" s="35"/>
      <c r="F1888" s="53"/>
      <c r="G1888" s="32"/>
      <c r="H1888" s="45" t="e">
        <f>VLOOKUP(G1888,Export7[#All],2,FALSE)</f>
        <v>#N/A</v>
      </c>
      <c r="I1888" s="45" t="e">
        <f>VLOOKUP($A1888,EVID_OSEVU!$A$1:$M$4972,10,FALSE)</f>
        <v>#N/A</v>
      </c>
      <c r="J1888" s="58" t="e">
        <f>VLOOKUP($A1888,EVID_OSEVU!$A$1:$M$4972,11,FALSE)</f>
        <v>#N/A</v>
      </c>
      <c r="K1888" s="33"/>
      <c r="L1888" s="45" t="e">
        <f>VLOOKUP(EVID_PASTVY!H1888,KATEGORIE_ZVIRAT!$B$2:$M$31,6,FALSE)*K1888</f>
        <v>#N/A</v>
      </c>
      <c r="M1888" s="33">
        <v>24</v>
      </c>
      <c r="N1888" s="45" t="e">
        <f>VLOOKUP(EVID_PASTVY!$H1888,KATEGORIE_ZVIRAT!$B$2:$M$31,8,FALSE)</f>
        <v>#N/A</v>
      </c>
      <c r="O1888" s="45" t="e">
        <f>VLOOKUP(EVID_PASTVY!$H1888,KATEGORIE_ZVIRAT!$B$2:$M$31,9,FALSE)</f>
        <v>#N/A</v>
      </c>
      <c r="P1888" s="54" t="e">
        <f>VLOOKUP(EVID_PASTVY!$H1888,KATEGORIE_ZVIRAT!$B$2:$M$31,7,FALSE)*L1888/1000*M1888/24*(F1888-E1888+1)/J1888</f>
        <v>#N/A</v>
      </c>
      <c r="Q1888" s="52" t="e">
        <f>VLOOKUP(EVID_PASTVY!$H1888,KATEGORIE_ZVIRAT!$B$2:$M$31,10,FALSE)*P1888*10</f>
        <v>#N/A</v>
      </c>
      <c r="R1888" s="52" t="e">
        <f>VLOOKUP(EVID_PASTVY!$H1888,KATEGORIE_ZVIRAT!$B$2:$M$31,11,FALSE)*P1888*10</f>
        <v>#N/A</v>
      </c>
      <c r="S1888" s="52" t="e">
        <f>VLOOKUP(EVID_PASTVY!$H1888,KATEGORIE_ZVIRAT!$B$2:$M$31,12,FALSE)*P1888*10</f>
        <v>#N/A</v>
      </c>
    </row>
    <row r="1889" spans="1:19" x14ac:dyDescent="0.2">
      <c r="A1889" s="32"/>
      <c r="B1889" s="37" t="e">
        <f>VLOOKUP($A1889,EVID_OSEVU!$A$1:$M$4972,2,FALSE)</f>
        <v>#N/A</v>
      </c>
      <c r="C1889" s="37" t="e">
        <f>VLOOKUP($A1889,EVID_OSEVU!$A$1:$M$4972,3,FALSE)</f>
        <v>#N/A</v>
      </c>
      <c r="D1889" s="45" t="e">
        <f>VLOOKUP($A1889,EVID_OSEVU!$A$1:$M$4972,4,FALSE)</f>
        <v>#N/A</v>
      </c>
      <c r="E1889" s="35"/>
      <c r="F1889" s="53"/>
      <c r="G1889" s="32"/>
      <c r="H1889" s="45" t="e">
        <f>VLOOKUP(G1889,Export7[#All],2,FALSE)</f>
        <v>#N/A</v>
      </c>
      <c r="I1889" s="45" t="e">
        <f>VLOOKUP($A1889,EVID_OSEVU!$A$1:$M$4972,10,FALSE)</f>
        <v>#N/A</v>
      </c>
      <c r="J1889" s="58" t="e">
        <f>VLOOKUP($A1889,EVID_OSEVU!$A$1:$M$4972,11,FALSE)</f>
        <v>#N/A</v>
      </c>
      <c r="K1889" s="33"/>
      <c r="L1889" s="45" t="e">
        <f>VLOOKUP(EVID_PASTVY!H1889,KATEGORIE_ZVIRAT!$B$2:$M$31,6,FALSE)*K1889</f>
        <v>#N/A</v>
      </c>
      <c r="M1889" s="33">
        <v>24</v>
      </c>
      <c r="N1889" s="45" t="e">
        <f>VLOOKUP(EVID_PASTVY!$H1889,KATEGORIE_ZVIRAT!$B$2:$M$31,8,FALSE)</f>
        <v>#N/A</v>
      </c>
      <c r="O1889" s="45" t="e">
        <f>VLOOKUP(EVID_PASTVY!$H1889,KATEGORIE_ZVIRAT!$B$2:$M$31,9,FALSE)</f>
        <v>#N/A</v>
      </c>
      <c r="P1889" s="54" t="e">
        <f>VLOOKUP(EVID_PASTVY!$H1889,KATEGORIE_ZVIRAT!$B$2:$M$31,7,FALSE)*L1889/1000*M1889/24*(F1889-E1889+1)/J1889</f>
        <v>#N/A</v>
      </c>
      <c r="Q1889" s="52" t="e">
        <f>VLOOKUP(EVID_PASTVY!$H1889,KATEGORIE_ZVIRAT!$B$2:$M$31,10,FALSE)*P1889*10</f>
        <v>#N/A</v>
      </c>
      <c r="R1889" s="52" t="e">
        <f>VLOOKUP(EVID_PASTVY!$H1889,KATEGORIE_ZVIRAT!$B$2:$M$31,11,FALSE)*P1889*10</f>
        <v>#N/A</v>
      </c>
      <c r="S1889" s="52" t="e">
        <f>VLOOKUP(EVID_PASTVY!$H1889,KATEGORIE_ZVIRAT!$B$2:$M$31,12,FALSE)*P1889*10</f>
        <v>#N/A</v>
      </c>
    </row>
    <row r="1890" spans="1:19" x14ac:dyDescent="0.2">
      <c r="A1890" s="32"/>
      <c r="B1890" s="37" t="e">
        <f>VLOOKUP($A1890,EVID_OSEVU!$A$1:$M$4972,2,FALSE)</f>
        <v>#N/A</v>
      </c>
      <c r="C1890" s="37" t="e">
        <f>VLOOKUP($A1890,EVID_OSEVU!$A$1:$M$4972,3,FALSE)</f>
        <v>#N/A</v>
      </c>
      <c r="D1890" s="45" t="e">
        <f>VLOOKUP($A1890,EVID_OSEVU!$A$1:$M$4972,4,FALSE)</f>
        <v>#N/A</v>
      </c>
      <c r="E1890" s="35"/>
      <c r="F1890" s="53"/>
      <c r="G1890" s="32"/>
      <c r="H1890" s="45" t="e">
        <f>VLOOKUP(G1890,Export7[#All],2,FALSE)</f>
        <v>#N/A</v>
      </c>
      <c r="I1890" s="45" t="e">
        <f>VLOOKUP($A1890,EVID_OSEVU!$A$1:$M$4972,10,FALSE)</f>
        <v>#N/A</v>
      </c>
      <c r="J1890" s="58" t="e">
        <f>VLOOKUP($A1890,EVID_OSEVU!$A$1:$M$4972,11,FALSE)</f>
        <v>#N/A</v>
      </c>
      <c r="K1890" s="33"/>
      <c r="L1890" s="45" t="e">
        <f>VLOOKUP(EVID_PASTVY!H1890,KATEGORIE_ZVIRAT!$B$2:$M$31,6,FALSE)*K1890</f>
        <v>#N/A</v>
      </c>
      <c r="M1890" s="33">
        <v>24</v>
      </c>
      <c r="N1890" s="45" t="e">
        <f>VLOOKUP(EVID_PASTVY!$H1890,KATEGORIE_ZVIRAT!$B$2:$M$31,8,FALSE)</f>
        <v>#N/A</v>
      </c>
      <c r="O1890" s="45" t="e">
        <f>VLOOKUP(EVID_PASTVY!$H1890,KATEGORIE_ZVIRAT!$B$2:$M$31,9,FALSE)</f>
        <v>#N/A</v>
      </c>
      <c r="P1890" s="54" t="e">
        <f>VLOOKUP(EVID_PASTVY!$H1890,KATEGORIE_ZVIRAT!$B$2:$M$31,7,FALSE)*L1890/1000*M1890/24*(F1890-E1890+1)/J1890</f>
        <v>#N/A</v>
      </c>
      <c r="Q1890" s="52" t="e">
        <f>VLOOKUP(EVID_PASTVY!$H1890,KATEGORIE_ZVIRAT!$B$2:$M$31,10,FALSE)*P1890*10</f>
        <v>#N/A</v>
      </c>
      <c r="R1890" s="52" t="e">
        <f>VLOOKUP(EVID_PASTVY!$H1890,KATEGORIE_ZVIRAT!$B$2:$M$31,11,FALSE)*P1890*10</f>
        <v>#N/A</v>
      </c>
      <c r="S1890" s="52" t="e">
        <f>VLOOKUP(EVID_PASTVY!$H1890,KATEGORIE_ZVIRAT!$B$2:$M$31,12,FALSE)*P1890*10</f>
        <v>#N/A</v>
      </c>
    </row>
    <row r="1891" spans="1:19" x14ac:dyDescent="0.2">
      <c r="A1891" s="32"/>
      <c r="B1891" s="37" t="e">
        <f>VLOOKUP($A1891,EVID_OSEVU!$A$1:$M$4972,2,FALSE)</f>
        <v>#N/A</v>
      </c>
      <c r="C1891" s="37" t="e">
        <f>VLOOKUP($A1891,EVID_OSEVU!$A$1:$M$4972,3,FALSE)</f>
        <v>#N/A</v>
      </c>
      <c r="D1891" s="45" t="e">
        <f>VLOOKUP($A1891,EVID_OSEVU!$A$1:$M$4972,4,FALSE)</f>
        <v>#N/A</v>
      </c>
      <c r="E1891" s="35"/>
      <c r="F1891" s="53"/>
      <c r="G1891" s="32"/>
      <c r="H1891" s="45" t="e">
        <f>VLOOKUP(G1891,Export7[#All],2,FALSE)</f>
        <v>#N/A</v>
      </c>
      <c r="I1891" s="45" t="e">
        <f>VLOOKUP($A1891,EVID_OSEVU!$A$1:$M$4972,10,FALSE)</f>
        <v>#N/A</v>
      </c>
      <c r="J1891" s="58" t="e">
        <f>VLOOKUP($A1891,EVID_OSEVU!$A$1:$M$4972,11,FALSE)</f>
        <v>#N/A</v>
      </c>
      <c r="K1891" s="33"/>
      <c r="L1891" s="45" t="e">
        <f>VLOOKUP(EVID_PASTVY!H1891,KATEGORIE_ZVIRAT!$B$2:$M$31,6,FALSE)*K1891</f>
        <v>#N/A</v>
      </c>
      <c r="M1891" s="33">
        <v>24</v>
      </c>
      <c r="N1891" s="45" t="e">
        <f>VLOOKUP(EVID_PASTVY!$H1891,KATEGORIE_ZVIRAT!$B$2:$M$31,8,FALSE)</f>
        <v>#N/A</v>
      </c>
      <c r="O1891" s="45" t="e">
        <f>VLOOKUP(EVID_PASTVY!$H1891,KATEGORIE_ZVIRAT!$B$2:$M$31,9,FALSE)</f>
        <v>#N/A</v>
      </c>
      <c r="P1891" s="54" t="e">
        <f>VLOOKUP(EVID_PASTVY!$H1891,KATEGORIE_ZVIRAT!$B$2:$M$31,7,FALSE)*L1891/1000*M1891/24*(F1891-E1891+1)/J1891</f>
        <v>#N/A</v>
      </c>
      <c r="Q1891" s="52" t="e">
        <f>VLOOKUP(EVID_PASTVY!$H1891,KATEGORIE_ZVIRAT!$B$2:$M$31,10,FALSE)*P1891*10</f>
        <v>#N/A</v>
      </c>
      <c r="R1891" s="52" t="e">
        <f>VLOOKUP(EVID_PASTVY!$H1891,KATEGORIE_ZVIRAT!$B$2:$M$31,11,FALSE)*P1891*10</f>
        <v>#N/A</v>
      </c>
      <c r="S1891" s="52" t="e">
        <f>VLOOKUP(EVID_PASTVY!$H1891,KATEGORIE_ZVIRAT!$B$2:$M$31,12,FALSE)*P1891*10</f>
        <v>#N/A</v>
      </c>
    </row>
    <row r="1892" spans="1:19" x14ac:dyDescent="0.2">
      <c r="A1892" s="32"/>
      <c r="B1892" s="37" t="e">
        <f>VLOOKUP($A1892,EVID_OSEVU!$A$1:$M$4972,2,FALSE)</f>
        <v>#N/A</v>
      </c>
      <c r="C1892" s="37" t="e">
        <f>VLOOKUP($A1892,EVID_OSEVU!$A$1:$M$4972,3,FALSE)</f>
        <v>#N/A</v>
      </c>
      <c r="D1892" s="45" t="e">
        <f>VLOOKUP($A1892,EVID_OSEVU!$A$1:$M$4972,4,FALSE)</f>
        <v>#N/A</v>
      </c>
      <c r="E1892" s="35"/>
      <c r="F1892" s="53"/>
      <c r="G1892" s="32"/>
      <c r="H1892" s="45" t="e">
        <f>VLOOKUP(G1892,Export7[#All],2,FALSE)</f>
        <v>#N/A</v>
      </c>
      <c r="I1892" s="45" t="e">
        <f>VLOOKUP($A1892,EVID_OSEVU!$A$1:$M$4972,10,FALSE)</f>
        <v>#N/A</v>
      </c>
      <c r="J1892" s="58" t="e">
        <f>VLOOKUP($A1892,EVID_OSEVU!$A$1:$M$4972,11,FALSE)</f>
        <v>#N/A</v>
      </c>
      <c r="K1892" s="33"/>
      <c r="L1892" s="45" t="e">
        <f>VLOOKUP(EVID_PASTVY!H1892,KATEGORIE_ZVIRAT!$B$2:$M$31,6,FALSE)*K1892</f>
        <v>#N/A</v>
      </c>
      <c r="M1892" s="33">
        <v>24</v>
      </c>
      <c r="N1892" s="45" t="e">
        <f>VLOOKUP(EVID_PASTVY!$H1892,KATEGORIE_ZVIRAT!$B$2:$M$31,8,FALSE)</f>
        <v>#N/A</v>
      </c>
      <c r="O1892" s="45" t="e">
        <f>VLOOKUP(EVID_PASTVY!$H1892,KATEGORIE_ZVIRAT!$B$2:$M$31,9,FALSE)</f>
        <v>#N/A</v>
      </c>
      <c r="P1892" s="54" t="e">
        <f>VLOOKUP(EVID_PASTVY!$H1892,KATEGORIE_ZVIRAT!$B$2:$M$31,7,FALSE)*L1892/1000*M1892/24*(F1892-E1892+1)/J1892</f>
        <v>#N/A</v>
      </c>
      <c r="Q1892" s="52" t="e">
        <f>VLOOKUP(EVID_PASTVY!$H1892,KATEGORIE_ZVIRAT!$B$2:$M$31,10,FALSE)*P1892*10</f>
        <v>#N/A</v>
      </c>
      <c r="R1892" s="52" t="e">
        <f>VLOOKUP(EVID_PASTVY!$H1892,KATEGORIE_ZVIRAT!$B$2:$M$31,11,FALSE)*P1892*10</f>
        <v>#N/A</v>
      </c>
      <c r="S1892" s="52" t="e">
        <f>VLOOKUP(EVID_PASTVY!$H1892,KATEGORIE_ZVIRAT!$B$2:$M$31,12,FALSE)*P1892*10</f>
        <v>#N/A</v>
      </c>
    </row>
    <row r="1893" spans="1:19" x14ac:dyDescent="0.2">
      <c r="A1893" s="32"/>
      <c r="B1893" s="37" t="e">
        <f>VLOOKUP($A1893,EVID_OSEVU!$A$1:$M$4972,2,FALSE)</f>
        <v>#N/A</v>
      </c>
      <c r="C1893" s="37" t="e">
        <f>VLOOKUP($A1893,EVID_OSEVU!$A$1:$M$4972,3,FALSE)</f>
        <v>#N/A</v>
      </c>
      <c r="D1893" s="45" t="e">
        <f>VLOOKUP($A1893,EVID_OSEVU!$A$1:$M$4972,4,FALSE)</f>
        <v>#N/A</v>
      </c>
      <c r="E1893" s="35"/>
      <c r="F1893" s="53"/>
      <c r="G1893" s="32"/>
      <c r="H1893" s="45" t="e">
        <f>VLOOKUP(G1893,Export7[#All],2,FALSE)</f>
        <v>#N/A</v>
      </c>
      <c r="I1893" s="45" t="e">
        <f>VLOOKUP($A1893,EVID_OSEVU!$A$1:$M$4972,10,FALSE)</f>
        <v>#N/A</v>
      </c>
      <c r="J1893" s="58" t="e">
        <f>VLOOKUP($A1893,EVID_OSEVU!$A$1:$M$4972,11,FALSE)</f>
        <v>#N/A</v>
      </c>
      <c r="K1893" s="33"/>
      <c r="L1893" s="45" t="e">
        <f>VLOOKUP(EVID_PASTVY!H1893,KATEGORIE_ZVIRAT!$B$2:$M$31,6,FALSE)*K1893</f>
        <v>#N/A</v>
      </c>
      <c r="M1893" s="33">
        <v>24</v>
      </c>
      <c r="N1893" s="45" t="e">
        <f>VLOOKUP(EVID_PASTVY!$H1893,KATEGORIE_ZVIRAT!$B$2:$M$31,8,FALSE)</f>
        <v>#N/A</v>
      </c>
      <c r="O1893" s="45" t="e">
        <f>VLOOKUP(EVID_PASTVY!$H1893,KATEGORIE_ZVIRAT!$B$2:$M$31,9,FALSE)</f>
        <v>#N/A</v>
      </c>
      <c r="P1893" s="54" t="e">
        <f>VLOOKUP(EVID_PASTVY!$H1893,KATEGORIE_ZVIRAT!$B$2:$M$31,7,FALSE)*L1893/1000*M1893/24*(F1893-E1893+1)/J1893</f>
        <v>#N/A</v>
      </c>
      <c r="Q1893" s="52" t="e">
        <f>VLOOKUP(EVID_PASTVY!$H1893,KATEGORIE_ZVIRAT!$B$2:$M$31,10,FALSE)*P1893*10</f>
        <v>#N/A</v>
      </c>
      <c r="R1893" s="52" t="e">
        <f>VLOOKUP(EVID_PASTVY!$H1893,KATEGORIE_ZVIRAT!$B$2:$M$31,11,FALSE)*P1893*10</f>
        <v>#N/A</v>
      </c>
      <c r="S1893" s="52" t="e">
        <f>VLOOKUP(EVID_PASTVY!$H1893,KATEGORIE_ZVIRAT!$B$2:$M$31,12,FALSE)*P1893*10</f>
        <v>#N/A</v>
      </c>
    </row>
    <row r="1894" spans="1:19" x14ac:dyDescent="0.2">
      <c r="A1894" s="32"/>
      <c r="B1894" s="37" t="e">
        <f>VLOOKUP($A1894,EVID_OSEVU!$A$1:$M$4972,2,FALSE)</f>
        <v>#N/A</v>
      </c>
      <c r="C1894" s="37" t="e">
        <f>VLOOKUP($A1894,EVID_OSEVU!$A$1:$M$4972,3,FALSE)</f>
        <v>#N/A</v>
      </c>
      <c r="D1894" s="45" t="e">
        <f>VLOOKUP($A1894,EVID_OSEVU!$A$1:$M$4972,4,FALSE)</f>
        <v>#N/A</v>
      </c>
      <c r="E1894" s="35"/>
      <c r="F1894" s="53"/>
      <c r="G1894" s="32"/>
      <c r="H1894" s="45" t="e">
        <f>VLOOKUP(G1894,Export7[#All],2,FALSE)</f>
        <v>#N/A</v>
      </c>
      <c r="I1894" s="45" t="e">
        <f>VLOOKUP($A1894,EVID_OSEVU!$A$1:$M$4972,10,FALSE)</f>
        <v>#N/A</v>
      </c>
      <c r="J1894" s="58" t="e">
        <f>VLOOKUP($A1894,EVID_OSEVU!$A$1:$M$4972,11,FALSE)</f>
        <v>#N/A</v>
      </c>
      <c r="K1894" s="33"/>
      <c r="L1894" s="45" t="e">
        <f>VLOOKUP(EVID_PASTVY!H1894,KATEGORIE_ZVIRAT!$B$2:$M$31,6,FALSE)*K1894</f>
        <v>#N/A</v>
      </c>
      <c r="M1894" s="33">
        <v>24</v>
      </c>
      <c r="N1894" s="45" t="e">
        <f>VLOOKUP(EVID_PASTVY!$H1894,KATEGORIE_ZVIRAT!$B$2:$M$31,8,FALSE)</f>
        <v>#N/A</v>
      </c>
      <c r="O1894" s="45" t="e">
        <f>VLOOKUP(EVID_PASTVY!$H1894,KATEGORIE_ZVIRAT!$B$2:$M$31,9,FALSE)</f>
        <v>#N/A</v>
      </c>
      <c r="P1894" s="54" t="e">
        <f>VLOOKUP(EVID_PASTVY!$H1894,KATEGORIE_ZVIRAT!$B$2:$M$31,7,FALSE)*L1894/1000*M1894/24*(F1894-E1894+1)/J1894</f>
        <v>#N/A</v>
      </c>
      <c r="Q1894" s="52" t="e">
        <f>VLOOKUP(EVID_PASTVY!$H1894,KATEGORIE_ZVIRAT!$B$2:$M$31,10,FALSE)*P1894*10</f>
        <v>#N/A</v>
      </c>
      <c r="R1894" s="52" t="e">
        <f>VLOOKUP(EVID_PASTVY!$H1894,KATEGORIE_ZVIRAT!$B$2:$M$31,11,FALSE)*P1894*10</f>
        <v>#N/A</v>
      </c>
      <c r="S1894" s="52" t="e">
        <f>VLOOKUP(EVID_PASTVY!$H1894,KATEGORIE_ZVIRAT!$B$2:$M$31,12,FALSE)*P1894*10</f>
        <v>#N/A</v>
      </c>
    </row>
    <row r="1895" spans="1:19" x14ac:dyDescent="0.2">
      <c r="A1895" s="32"/>
      <c r="B1895" s="37" t="e">
        <f>VLOOKUP($A1895,EVID_OSEVU!$A$1:$M$4972,2,FALSE)</f>
        <v>#N/A</v>
      </c>
      <c r="C1895" s="37" t="e">
        <f>VLOOKUP($A1895,EVID_OSEVU!$A$1:$M$4972,3,FALSE)</f>
        <v>#N/A</v>
      </c>
      <c r="D1895" s="45" t="e">
        <f>VLOOKUP($A1895,EVID_OSEVU!$A$1:$M$4972,4,FALSE)</f>
        <v>#N/A</v>
      </c>
      <c r="E1895" s="35"/>
      <c r="F1895" s="53"/>
      <c r="G1895" s="32"/>
      <c r="H1895" s="45" t="e">
        <f>VLOOKUP(G1895,Export7[#All],2,FALSE)</f>
        <v>#N/A</v>
      </c>
      <c r="I1895" s="45" t="e">
        <f>VLOOKUP($A1895,EVID_OSEVU!$A$1:$M$4972,10,FALSE)</f>
        <v>#N/A</v>
      </c>
      <c r="J1895" s="58" t="e">
        <f>VLOOKUP($A1895,EVID_OSEVU!$A$1:$M$4972,11,FALSE)</f>
        <v>#N/A</v>
      </c>
      <c r="K1895" s="33"/>
      <c r="L1895" s="45" t="e">
        <f>VLOOKUP(EVID_PASTVY!H1895,KATEGORIE_ZVIRAT!$B$2:$M$31,6,FALSE)*K1895</f>
        <v>#N/A</v>
      </c>
      <c r="M1895" s="33">
        <v>24</v>
      </c>
      <c r="N1895" s="45" t="e">
        <f>VLOOKUP(EVID_PASTVY!$H1895,KATEGORIE_ZVIRAT!$B$2:$M$31,8,FALSE)</f>
        <v>#N/A</v>
      </c>
      <c r="O1895" s="45" t="e">
        <f>VLOOKUP(EVID_PASTVY!$H1895,KATEGORIE_ZVIRAT!$B$2:$M$31,9,FALSE)</f>
        <v>#N/A</v>
      </c>
      <c r="P1895" s="54" t="e">
        <f>VLOOKUP(EVID_PASTVY!$H1895,KATEGORIE_ZVIRAT!$B$2:$M$31,7,FALSE)*L1895/1000*M1895/24*(F1895-E1895+1)/J1895</f>
        <v>#N/A</v>
      </c>
      <c r="Q1895" s="52" t="e">
        <f>VLOOKUP(EVID_PASTVY!$H1895,KATEGORIE_ZVIRAT!$B$2:$M$31,10,FALSE)*P1895*10</f>
        <v>#N/A</v>
      </c>
      <c r="R1895" s="52" t="e">
        <f>VLOOKUP(EVID_PASTVY!$H1895,KATEGORIE_ZVIRAT!$B$2:$M$31,11,FALSE)*P1895*10</f>
        <v>#N/A</v>
      </c>
      <c r="S1895" s="52" t="e">
        <f>VLOOKUP(EVID_PASTVY!$H1895,KATEGORIE_ZVIRAT!$B$2:$M$31,12,FALSE)*P1895*10</f>
        <v>#N/A</v>
      </c>
    </row>
    <row r="1896" spans="1:19" x14ac:dyDescent="0.2">
      <c r="A1896" s="32"/>
      <c r="B1896" s="37" t="e">
        <f>VLOOKUP($A1896,EVID_OSEVU!$A$1:$M$4972,2,FALSE)</f>
        <v>#N/A</v>
      </c>
      <c r="C1896" s="37" t="e">
        <f>VLOOKUP($A1896,EVID_OSEVU!$A$1:$M$4972,3,FALSE)</f>
        <v>#N/A</v>
      </c>
      <c r="D1896" s="45" t="e">
        <f>VLOOKUP($A1896,EVID_OSEVU!$A$1:$M$4972,4,FALSE)</f>
        <v>#N/A</v>
      </c>
      <c r="E1896" s="35"/>
      <c r="F1896" s="53"/>
      <c r="G1896" s="32"/>
      <c r="H1896" s="45" t="e">
        <f>VLOOKUP(G1896,Export7[#All],2,FALSE)</f>
        <v>#N/A</v>
      </c>
      <c r="I1896" s="45" t="e">
        <f>VLOOKUP($A1896,EVID_OSEVU!$A$1:$M$4972,10,FALSE)</f>
        <v>#N/A</v>
      </c>
      <c r="J1896" s="58" t="e">
        <f>VLOOKUP($A1896,EVID_OSEVU!$A$1:$M$4972,11,FALSE)</f>
        <v>#N/A</v>
      </c>
      <c r="K1896" s="33"/>
      <c r="L1896" s="45" t="e">
        <f>VLOOKUP(EVID_PASTVY!H1896,KATEGORIE_ZVIRAT!$B$2:$M$31,6,FALSE)*K1896</f>
        <v>#N/A</v>
      </c>
      <c r="M1896" s="33">
        <v>24</v>
      </c>
      <c r="N1896" s="45" t="e">
        <f>VLOOKUP(EVID_PASTVY!$H1896,KATEGORIE_ZVIRAT!$B$2:$M$31,8,FALSE)</f>
        <v>#N/A</v>
      </c>
      <c r="O1896" s="45" t="e">
        <f>VLOOKUP(EVID_PASTVY!$H1896,KATEGORIE_ZVIRAT!$B$2:$M$31,9,FALSE)</f>
        <v>#N/A</v>
      </c>
      <c r="P1896" s="54" t="e">
        <f>VLOOKUP(EVID_PASTVY!$H1896,KATEGORIE_ZVIRAT!$B$2:$M$31,7,FALSE)*L1896/1000*M1896/24*(F1896-E1896+1)/J1896</f>
        <v>#N/A</v>
      </c>
      <c r="Q1896" s="52" t="e">
        <f>VLOOKUP(EVID_PASTVY!$H1896,KATEGORIE_ZVIRAT!$B$2:$M$31,10,FALSE)*P1896*10</f>
        <v>#N/A</v>
      </c>
      <c r="R1896" s="52" t="e">
        <f>VLOOKUP(EVID_PASTVY!$H1896,KATEGORIE_ZVIRAT!$B$2:$M$31,11,FALSE)*P1896*10</f>
        <v>#N/A</v>
      </c>
      <c r="S1896" s="52" t="e">
        <f>VLOOKUP(EVID_PASTVY!$H1896,KATEGORIE_ZVIRAT!$B$2:$M$31,12,FALSE)*P1896*10</f>
        <v>#N/A</v>
      </c>
    </row>
    <row r="1897" spans="1:19" x14ac:dyDescent="0.2">
      <c r="A1897" s="32"/>
      <c r="B1897" s="37" t="e">
        <f>VLOOKUP($A1897,EVID_OSEVU!$A$1:$M$4972,2,FALSE)</f>
        <v>#N/A</v>
      </c>
      <c r="C1897" s="37" t="e">
        <f>VLOOKUP($A1897,EVID_OSEVU!$A$1:$M$4972,3,FALSE)</f>
        <v>#N/A</v>
      </c>
      <c r="D1897" s="45" t="e">
        <f>VLOOKUP($A1897,EVID_OSEVU!$A$1:$M$4972,4,FALSE)</f>
        <v>#N/A</v>
      </c>
      <c r="E1897" s="35"/>
      <c r="F1897" s="53"/>
      <c r="G1897" s="32"/>
      <c r="H1897" s="45" t="e">
        <f>VLOOKUP(G1897,Export7[#All],2,FALSE)</f>
        <v>#N/A</v>
      </c>
      <c r="I1897" s="45" t="e">
        <f>VLOOKUP($A1897,EVID_OSEVU!$A$1:$M$4972,10,FALSE)</f>
        <v>#N/A</v>
      </c>
      <c r="J1897" s="58" t="e">
        <f>VLOOKUP($A1897,EVID_OSEVU!$A$1:$M$4972,11,FALSE)</f>
        <v>#N/A</v>
      </c>
      <c r="K1897" s="33"/>
      <c r="L1897" s="45" t="e">
        <f>VLOOKUP(EVID_PASTVY!H1897,KATEGORIE_ZVIRAT!$B$2:$M$31,6,FALSE)*K1897</f>
        <v>#N/A</v>
      </c>
      <c r="M1897" s="33">
        <v>24</v>
      </c>
      <c r="N1897" s="45" t="e">
        <f>VLOOKUP(EVID_PASTVY!$H1897,KATEGORIE_ZVIRAT!$B$2:$M$31,8,FALSE)</f>
        <v>#N/A</v>
      </c>
      <c r="O1897" s="45" t="e">
        <f>VLOOKUP(EVID_PASTVY!$H1897,KATEGORIE_ZVIRAT!$B$2:$M$31,9,FALSE)</f>
        <v>#N/A</v>
      </c>
      <c r="P1897" s="54" t="e">
        <f>VLOOKUP(EVID_PASTVY!$H1897,KATEGORIE_ZVIRAT!$B$2:$M$31,7,FALSE)*L1897/1000*M1897/24*(F1897-E1897+1)/J1897</f>
        <v>#N/A</v>
      </c>
      <c r="Q1897" s="52" t="e">
        <f>VLOOKUP(EVID_PASTVY!$H1897,KATEGORIE_ZVIRAT!$B$2:$M$31,10,FALSE)*P1897*10</f>
        <v>#N/A</v>
      </c>
      <c r="R1897" s="52" t="e">
        <f>VLOOKUP(EVID_PASTVY!$H1897,KATEGORIE_ZVIRAT!$B$2:$M$31,11,FALSE)*P1897*10</f>
        <v>#N/A</v>
      </c>
      <c r="S1897" s="52" t="e">
        <f>VLOOKUP(EVID_PASTVY!$H1897,KATEGORIE_ZVIRAT!$B$2:$M$31,12,FALSE)*P1897*10</f>
        <v>#N/A</v>
      </c>
    </row>
    <row r="1898" spans="1:19" x14ac:dyDescent="0.2">
      <c r="A1898" s="32"/>
      <c r="B1898" s="37" t="e">
        <f>VLOOKUP($A1898,EVID_OSEVU!$A$1:$M$4972,2,FALSE)</f>
        <v>#N/A</v>
      </c>
      <c r="C1898" s="37" t="e">
        <f>VLOOKUP($A1898,EVID_OSEVU!$A$1:$M$4972,3,FALSE)</f>
        <v>#N/A</v>
      </c>
      <c r="D1898" s="45" t="e">
        <f>VLOOKUP($A1898,EVID_OSEVU!$A$1:$M$4972,4,FALSE)</f>
        <v>#N/A</v>
      </c>
      <c r="E1898" s="35"/>
      <c r="F1898" s="53"/>
      <c r="G1898" s="32"/>
      <c r="H1898" s="45" t="e">
        <f>VLOOKUP(G1898,Export7[#All],2,FALSE)</f>
        <v>#N/A</v>
      </c>
      <c r="I1898" s="45" t="e">
        <f>VLOOKUP($A1898,EVID_OSEVU!$A$1:$M$4972,10,FALSE)</f>
        <v>#N/A</v>
      </c>
      <c r="J1898" s="58" t="e">
        <f>VLOOKUP($A1898,EVID_OSEVU!$A$1:$M$4972,11,FALSE)</f>
        <v>#N/A</v>
      </c>
      <c r="K1898" s="33"/>
      <c r="L1898" s="45" t="e">
        <f>VLOOKUP(EVID_PASTVY!H1898,KATEGORIE_ZVIRAT!$B$2:$M$31,6,FALSE)*K1898</f>
        <v>#N/A</v>
      </c>
      <c r="M1898" s="33">
        <v>24</v>
      </c>
      <c r="N1898" s="45" t="e">
        <f>VLOOKUP(EVID_PASTVY!$H1898,KATEGORIE_ZVIRAT!$B$2:$M$31,8,FALSE)</f>
        <v>#N/A</v>
      </c>
      <c r="O1898" s="45" t="e">
        <f>VLOOKUP(EVID_PASTVY!$H1898,KATEGORIE_ZVIRAT!$B$2:$M$31,9,FALSE)</f>
        <v>#N/A</v>
      </c>
      <c r="P1898" s="54" t="e">
        <f>VLOOKUP(EVID_PASTVY!$H1898,KATEGORIE_ZVIRAT!$B$2:$M$31,7,FALSE)*L1898/1000*M1898/24*(F1898-E1898+1)/J1898</f>
        <v>#N/A</v>
      </c>
      <c r="Q1898" s="52" t="e">
        <f>VLOOKUP(EVID_PASTVY!$H1898,KATEGORIE_ZVIRAT!$B$2:$M$31,10,FALSE)*P1898*10</f>
        <v>#N/A</v>
      </c>
      <c r="R1898" s="52" t="e">
        <f>VLOOKUP(EVID_PASTVY!$H1898,KATEGORIE_ZVIRAT!$B$2:$M$31,11,FALSE)*P1898*10</f>
        <v>#N/A</v>
      </c>
      <c r="S1898" s="52" t="e">
        <f>VLOOKUP(EVID_PASTVY!$H1898,KATEGORIE_ZVIRAT!$B$2:$M$31,12,FALSE)*P1898*10</f>
        <v>#N/A</v>
      </c>
    </row>
    <row r="1899" spans="1:19" x14ac:dyDescent="0.2">
      <c r="A1899" s="32"/>
      <c r="B1899" s="37" t="e">
        <f>VLOOKUP($A1899,EVID_OSEVU!$A$1:$M$4972,2,FALSE)</f>
        <v>#N/A</v>
      </c>
      <c r="C1899" s="37" t="e">
        <f>VLOOKUP($A1899,EVID_OSEVU!$A$1:$M$4972,3,FALSE)</f>
        <v>#N/A</v>
      </c>
      <c r="D1899" s="45" t="e">
        <f>VLOOKUP($A1899,EVID_OSEVU!$A$1:$M$4972,4,FALSE)</f>
        <v>#N/A</v>
      </c>
      <c r="E1899" s="35"/>
      <c r="F1899" s="53"/>
      <c r="G1899" s="32"/>
      <c r="H1899" s="45" t="e">
        <f>VLOOKUP(G1899,Export7[#All],2,FALSE)</f>
        <v>#N/A</v>
      </c>
      <c r="I1899" s="45" t="e">
        <f>VLOOKUP($A1899,EVID_OSEVU!$A$1:$M$4972,10,FALSE)</f>
        <v>#N/A</v>
      </c>
      <c r="J1899" s="58" t="e">
        <f>VLOOKUP($A1899,EVID_OSEVU!$A$1:$M$4972,11,FALSE)</f>
        <v>#N/A</v>
      </c>
      <c r="K1899" s="33"/>
      <c r="L1899" s="45" t="e">
        <f>VLOOKUP(EVID_PASTVY!H1899,KATEGORIE_ZVIRAT!$B$2:$M$31,6,FALSE)*K1899</f>
        <v>#N/A</v>
      </c>
      <c r="M1899" s="33">
        <v>24</v>
      </c>
      <c r="N1899" s="45" t="e">
        <f>VLOOKUP(EVID_PASTVY!$H1899,KATEGORIE_ZVIRAT!$B$2:$M$31,8,FALSE)</f>
        <v>#N/A</v>
      </c>
      <c r="O1899" s="45" t="e">
        <f>VLOOKUP(EVID_PASTVY!$H1899,KATEGORIE_ZVIRAT!$B$2:$M$31,9,FALSE)</f>
        <v>#N/A</v>
      </c>
      <c r="P1899" s="54" t="e">
        <f>VLOOKUP(EVID_PASTVY!$H1899,KATEGORIE_ZVIRAT!$B$2:$M$31,7,FALSE)*L1899/1000*M1899/24*(F1899-E1899+1)/J1899</f>
        <v>#N/A</v>
      </c>
      <c r="Q1899" s="52" t="e">
        <f>VLOOKUP(EVID_PASTVY!$H1899,KATEGORIE_ZVIRAT!$B$2:$M$31,10,FALSE)*P1899*10</f>
        <v>#N/A</v>
      </c>
      <c r="R1899" s="52" t="e">
        <f>VLOOKUP(EVID_PASTVY!$H1899,KATEGORIE_ZVIRAT!$B$2:$M$31,11,FALSE)*P1899*10</f>
        <v>#N/A</v>
      </c>
      <c r="S1899" s="52" t="e">
        <f>VLOOKUP(EVID_PASTVY!$H1899,KATEGORIE_ZVIRAT!$B$2:$M$31,12,FALSE)*P1899*10</f>
        <v>#N/A</v>
      </c>
    </row>
    <row r="1900" spans="1:19" x14ac:dyDescent="0.2">
      <c r="A1900" s="32"/>
      <c r="B1900" s="37" t="e">
        <f>VLOOKUP($A1900,EVID_OSEVU!$A$1:$M$4972,2,FALSE)</f>
        <v>#N/A</v>
      </c>
      <c r="C1900" s="37" t="e">
        <f>VLOOKUP($A1900,EVID_OSEVU!$A$1:$M$4972,3,FALSE)</f>
        <v>#N/A</v>
      </c>
      <c r="D1900" s="45" t="e">
        <f>VLOOKUP($A1900,EVID_OSEVU!$A$1:$M$4972,4,FALSE)</f>
        <v>#N/A</v>
      </c>
      <c r="E1900" s="35"/>
      <c r="F1900" s="53"/>
      <c r="G1900" s="32"/>
      <c r="H1900" s="45" t="e">
        <f>VLOOKUP(G1900,Export7[#All],2,FALSE)</f>
        <v>#N/A</v>
      </c>
      <c r="I1900" s="45" t="e">
        <f>VLOOKUP($A1900,EVID_OSEVU!$A$1:$M$4972,10,FALSE)</f>
        <v>#N/A</v>
      </c>
      <c r="J1900" s="58" t="e">
        <f>VLOOKUP($A1900,EVID_OSEVU!$A$1:$M$4972,11,FALSE)</f>
        <v>#N/A</v>
      </c>
      <c r="K1900" s="33"/>
      <c r="L1900" s="45" t="e">
        <f>VLOOKUP(EVID_PASTVY!H1900,KATEGORIE_ZVIRAT!$B$2:$M$31,6,FALSE)*K1900</f>
        <v>#N/A</v>
      </c>
      <c r="M1900" s="33">
        <v>24</v>
      </c>
      <c r="N1900" s="45" t="e">
        <f>VLOOKUP(EVID_PASTVY!$H1900,KATEGORIE_ZVIRAT!$B$2:$M$31,8,FALSE)</f>
        <v>#N/A</v>
      </c>
      <c r="O1900" s="45" t="e">
        <f>VLOOKUP(EVID_PASTVY!$H1900,KATEGORIE_ZVIRAT!$B$2:$M$31,9,FALSE)</f>
        <v>#N/A</v>
      </c>
      <c r="P1900" s="54" t="e">
        <f>VLOOKUP(EVID_PASTVY!$H1900,KATEGORIE_ZVIRAT!$B$2:$M$31,7,FALSE)*L1900/1000*M1900/24*(F1900-E1900+1)/J1900</f>
        <v>#N/A</v>
      </c>
      <c r="Q1900" s="52" t="e">
        <f>VLOOKUP(EVID_PASTVY!$H1900,KATEGORIE_ZVIRAT!$B$2:$M$31,10,FALSE)*P1900*10</f>
        <v>#N/A</v>
      </c>
      <c r="R1900" s="52" t="e">
        <f>VLOOKUP(EVID_PASTVY!$H1900,KATEGORIE_ZVIRAT!$B$2:$M$31,11,FALSE)*P1900*10</f>
        <v>#N/A</v>
      </c>
      <c r="S1900" s="52" t="e">
        <f>VLOOKUP(EVID_PASTVY!$H1900,KATEGORIE_ZVIRAT!$B$2:$M$31,12,FALSE)*P1900*10</f>
        <v>#N/A</v>
      </c>
    </row>
    <row r="1901" spans="1:19" x14ac:dyDescent="0.2">
      <c r="A1901" s="32"/>
      <c r="B1901" s="37" t="e">
        <f>VLOOKUP($A1901,EVID_OSEVU!$A$1:$M$4972,2,FALSE)</f>
        <v>#N/A</v>
      </c>
      <c r="C1901" s="37" t="e">
        <f>VLOOKUP($A1901,EVID_OSEVU!$A$1:$M$4972,3,FALSE)</f>
        <v>#N/A</v>
      </c>
      <c r="D1901" s="45" t="e">
        <f>VLOOKUP($A1901,EVID_OSEVU!$A$1:$M$4972,4,FALSE)</f>
        <v>#N/A</v>
      </c>
      <c r="E1901" s="35"/>
      <c r="F1901" s="53"/>
      <c r="G1901" s="32"/>
      <c r="H1901" s="45" t="e">
        <f>VLOOKUP(G1901,Export7[#All],2,FALSE)</f>
        <v>#N/A</v>
      </c>
      <c r="I1901" s="45" t="e">
        <f>VLOOKUP($A1901,EVID_OSEVU!$A$1:$M$4972,10,FALSE)</f>
        <v>#N/A</v>
      </c>
      <c r="J1901" s="58" t="e">
        <f>VLOOKUP($A1901,EVID_OSEVU!$A$1:$M$4972,11,FALSE)</f>
        <v>#N/A</v>
      </c>
      <c r="K1901" s="33"/>
      <c r="L1901" s="45" t="e">
        <f>VLOOKUP(EVID_PASTVY!H1901,KATEGORIE_ZVIRAT!$B$2:$M$31,6,FALSE)*K1901</f>
        <v>#N/A</v>
      </c>
      <c r="M1901" s="33">
        <v>24</v>
      </c>
      <c r="N1901" s="45" t="e">
        <f>VLOOKUP(EVID_PASTVY!$H1901,KATEGORIE_ZVIRAT!$B$2:$M$31,8,FALSE)</f>
        <v>#N/A</v>
      </c>
      <c r="O1901" s="45" t="e">
        <f>VLOOKUP(EVID_PASTVY!$H1901,KATEGORIE_ZVIRAT!$B$2:$M$31,9,FALSE)</f>
        <v>#N/A</v>
      </c>
      <c r="P1901" s="54" t="e">
        <f>VLOOKUP(EVID_PASTVY!$H1901,KATEGORIE_ZVIRAT!$B$2:$M$31,7,FALSE)*L1901/1000*M1901/24*(F1901-E1901+1)/J1901</f>
        <v>#N/A</v>
      </c>
      <c r="Q1901" s="52" t="e">
        <f>VLOOKUP(EVID_PASTVY!$H1901,KATEGORIE_ZVIRAT!$B$2:$M$31,10,FALSE)*P1901*10</f>
        <v>#N/A</v>
      </c>
      <c r="R1901" s="52" t="e">
        <f>VLOOKUP(EVID_PASTVY!$H1901,KATEGORIE_ZVIRAT!$B$2:$M$31,11,FALSE)*P1901*10</f>
        <v>#N/A</v>
      </c>
      <c r="S1901" s="52" t="e">
        <f>VLOOKUP(EVID_PASTVY!$H1901,KATEGORIE_ZVIRAT!$B$2:$M$31,12,FALSE)*P1901*10</f>
        <v>#N/A</v>
      </c>
    </row>
    <row r="1902" spans="1:19" x14ac:dyDescent="0.2">
      <c r="A1902" s="32"/>
      <c r="B1902" s="37" t="e">
        <f>VLOOKUP($A1902,EVID_OSEVU!$A$1:$M$4972,2,FALSE)</f>
        <v>#N/A</v>
      </c>
      <c r="C1902" s="37" t="e">
        <f>VLOOKUP($A1902,EVID_OSEVU!$A$1:$M$4972,3,FALSE)</f>
        <v>#N/A</v>
      </c>
      <c r="D1902" s="45" t="e">
        <f>VLOOKUP($A1902,EVID_OSEVU!$A$1:$M$4972,4,FALSE)</f>
        <v>#N/A</v>
      </c>
      <c r="E1902" s="35"/>
      <c r="F1902" s="53"/>
      <c r="G1902" s="32"/>
      <c r="H1902" s="45" t="e">
        <f>VLOOKUP(G1902,Export7[#All],2,FALSE)</f>
        <v>#N/A</v>
      </c>
      <c r="I1902" s="45" t="e">
        <f>VLOOKUP($A1902,EVID_OSEVU!$A$1:$M$4972,10,FALSE)</f>
        <v>#N/A</v>
      </c>
      <c r="J1902" s="58" t="e">
        <f>VLOOKUP($A1902,EVID_OSEVU!$A$1:$M$4972,11,FALSE)</f>
        <v>#N/A</v>
      </c>
      <c r="K1902" s="33"/>
      <c r="L1902" s="45" t="e">
        <f>VLOOKUP(EVID_PASTVY!H1902,KATEGORIE_ZVIRAT!$B$2:$M$31,6,FALSE)*K1902</f>
        <v>#N/A</v>
      </c>
      <c r="M1902" s="33">
        <v>24</v>
      </c>
      <c r="N1902" s="45" t="e">
        <f>VLOOKUP(EVID_PASTVY!$H1902,KATEGORIE_ZVIRAT!$B$2:$M$31,8,FALSE)</f>
        <v>#N/A</v>
      </c>
      <c r="O1902" s="45" t="e">
        <f>VLOOKUP(EVID_PASTVY!$H1902,KATEGORIE_ZVIRAT!$B$2:$M$31,9,FALSE)</f>
        <v>#N/A</v>
      </c>
      <c r="P1902" s="54" t="e">
        <f>VLOOKUP(EVID_PASTVY!$H1902,KATEGORIE_ZVIRAT!$B$2:$M$31,7,FALSE)*L1902/1000*M1902/24*(F1902-E1902+1)/J1902</f>
        <v>#N/A</v>
      </c>
      <c r="Q1902" s="52" t="e">
        <f>VLOOKUP(EVID_PASTVY!$H1902,KATEGORIE_ZVIRAT!$B$2:$M$31,10,FALSE)*P1902*10</f>
        <v>#N/A</v>
      </c>
      <c r="R1902" s="52" t="e">
        <f>VLOOKUP(EVID_PASTVY!$H1902,KATEGORIE_ZVIRAT!$B$2:$M$31,11,FALSE)*P1902*10</f>
        <v>#N/A</v>
      </c>
      <c r="S1902" s="52" t="e">
        <f>VLOOKUP(EVID_PASTVY!$H1902,KATEGORIE_ZVIRAT!$B$2:$M$31,12,FALSE)*P1902*10</f>
        <v>#N/A</v>
      </c>
    </row>
    <row r="1903" spans="1:19" x14ac:dyDescent="0.2">
      <c r="A1903" s="32"/>
      <c r="B1903" s="37" t="e">
        <f>VLOOKUP($A1903,EVID_OSEVU!$A$1:$M$4972,2,FALSE)</f>
        <v>#N/A</v>
      </c>
      <c r="C1903" s="37" t="e">
        <f>VLOOKUP($A1903,EVID_OSEVU!$A$1:$M$4972,3,FALSE)</f>
        <v>#N/A</v>
      </c>
      <c r="D1903" s="45" t="e">
        <f>VLOOKUP($A1903,EVID_OSEVU!$A$1:$M$4972,4,FALSE)</f>
        <v>#N/A</v>
      </c>
      <c r="E1903" s="35"/>
      <c r="F1903" s="53"/>
      <c r="G1903" s="32"/>
      <c r="H1903" s="45" t="e">
        <f>VLOOKUP(G1903,Export7[#All],2,FALSE)</f>
        <v>#N/A</v>
      </c>
      <c r="I1903" s="45" t="e">
        <f>VLOOKUP($A1903,EVID_OSEVU!$A$1:$M$4972,10,FALSE)</f>
        <v>#N/A</v>
      </c>
      <c r="J1903" s="58" t="e">
        <f>VLOOKUP($A1903,EVID_OSEVU!$A$1:$M$4972,11,FALSE)</f>
        <v>#N/A</v>
      </c>
      <c r="K1903" s="33"/>
      <c r="L1903" s="45" t="e">
        <f>VLOOKUP(EVID_PASTVY!H1903,KATEGORIE_ZVIRAT!$B$2:$M$31,6,FALSE)*K1903</f>
        <v>#N/A</v>
      </c>
      <c r="M1903" s="33">
        <v>24</v>
      </c>
      <c r="N1903" s="45" t="e">
        <f>VLOOKUP(EVID_PASTVY!$H1903,KATEGORIE_ZVIRAT!$B$2:$M$31,8,FALSE)</f>
        <v>#N/A</v>
      </c>
      <c r="O1903" s="45" t="e">
        <f>VLOOKUP(EVID_PASTVY!$H1903,KATEGORIE_ZVIRAT!$B$2:$M$31,9,FALSE)</f>
        <v>#N/A</v>
      </c>
      <c r="P1903" s="54" t="e">
        <f>VLOOKUP(EVID_PASTVY!$H1903,KATEGORIE_ZVIRAT!$B$2:$M$31,7,FALSE)*L1903/1000*M1903/24*(F1903-E1903+1)/J1903</f>
        <v>#N/A</v>
      </c>
      <c r="Q1903" s="52" t="e">
        <f>VLOOKUP(EVID_PASTVY!$H1903,KATEGORIE_ZVIRAT!$B$2:$M$31,10,FALSE)*P1903*10</f>
        <v>#N/A</v>
      </c>
      <c r="R1903" s="52" t="e">
        <f>VLOOKUP(EVID_PASTVY!$H1903,KATEGORIE_ZVIRAT!$B$2:$M$31,11,FALSE)*P1903*10</f>
        <v>#N/A</v>
      </c>
      <c r="S1903" s="52" t="e">
        <f>VLOOKUP(EVID_PASTVY!$H1903,KATEGORIE_ZVIRAT!$B$2:$M$31,12,FALSE)*P1903*10</f>
        <v>#N/A</v>
      </c>
    </row>
    <row r="1904" spans="1:19" x14ac:dyDescent="0.2">
      <c r="A1904" s="32"/>
      <c r="B1904" s="37" t="e">
        <f>VLOOKUP($A1904,EVID_OSEVU!$A$1:$M$4972,2,FALSE)</f>
        <v>#N/A</v>
      </c>
      <c r="C1904" s="37" t="e">
        <f>VLOOKUP($A1904,EVID_OSEVU!$A$1:$M$4972,3,FALSE)</f>
        <v>#N/A</v>
      </c>
      <c r="D1904" s="45" t="e">
        <f>VLOOKUP($A1904,EVID_OSEVU!$A$1:$M$4972,4,FALSE)</f>
        <v>#N/A</v>
      </c>
      <c r="E1904" s="35"/>
      <c r="F1904" s="53"/>
      <c r="G1904" s="32"/>
      <c r="H1904" s="45" t="e">
        <f>VLOOKUP(G1904,Export7[#All],2,FALSE)</f>
        <v>#N/A</v>
      </c>
      <c r="I1904" s="45" t="e">
        <f>VLOOKUP($A1904,EVID_OSEVU!$A$1:$M$4972,10,FALSE)</f>
        <v>#N/A</v>
      </c>
      <c r="J1904" s="58" t="e">
        <f>VLOOKUP($A1904,EVID_OSEVU!$A$1:$M$4972,11,FALSE)</f>
        <v>#N/A</v>
      </c>
      <c r="K1904" s="33"/>
      <c r="L1904" s="45" t="e">
        <f>VLOOKUP(EVID_PASTVY!H1904,KATEGORIE_ZVIRAT!$B$2:$M$31,6,FALSE)*K1904</f>
        <v>#N/A</v>
      </c>
      <c r="M1904" s="33">
        <v>24</v>
      </c>
      <c r="N1904" s="45" t="e">
        <f>VLOOKUP(EVID_PASTVY!$H1904,KATEGORIE_ZVIRAT!$B$2:$M$31,8,FALSE)</f>
        <v>#N/A</v>
      </c>
      <c r="O1904" s="45" t="e">
        <f>VLOOKUP(EVID_PASTVY!$H1904,KATEGORIE_ZVIRAT!$B$2:$M$31,9,FALSE)</f>
        <v>#N/A</v>
      </c>
      <c r="P1904" s="54" t="e">
        <f>VLOOKUP(EVID_PASTVY!$H1904,KATEGORIE_ZVIRAT!$B$2:$M$31,7,FALSE)*L1904/1000*M1904/24*(F1904-E1904+1)/J1904</f>
        <v>#N/A</v>
      </c>
      <c r="Q1904" s="52" t="e">
        <f>VLOOKUP(EVID_PASTVY!$H1904,KATEGORIE_ZVIRAT!$B$2:$M$31,10,FALSE)*P1904*10</f>
        <v>#N/A</v>
      </c>
      <c r="R1904" s="52" t="e">
        <f>VLOOKUP(EVID_PASTVY!$H1904,KATEGORIE_ZVIRAT!$B$2:$M$31,11,FALSE)*P1904*10</f>
        <v>#N/A</v>
      </c>
      <c r="S1904" s="52" t="e">
        <f>VLOOKUP(EVID_PASTVY!$H1904,KATEGORIE_ZVIRAT!$B$2:$M$31,12,FALSE)*P1904*10</f>
        <v>#N/A</v>
      </c>
    </row>
    <row r="1905" spans="1:19" x14ac:dyDescent="0.2">
      <c r="A1905" s="32"/>
      <c r="B1905" s="37" t="e">
        <f>VLOOKUP($A1905,EVID_OSEVU!$A$1:$M$4972,2,FALSE)</f>
        <v>#N/A</v>
      </c>
      <c r="C1905" s="37" t="e">
        <f>VLOOKUP($A1905,EVID_OSEVU!$A$1:$M$4972,3,FALSE)</f>
        <v>#N/A</v>
      </c>
      <c r="D1905" s="45" t="e">
        <f>VLOOKUP($A1905,EVID_OSEVU!$A$1:$M$4972,4,FALSE)</f>
        <v>#N/A</v>
      </c>
      <c r="E1905" s="35"/>
      <c r="F1905" s="53"/>
      <c r="G1905" s="32"/>
      <c r="H1905" s="45" t="e">
        <f>VLOOKUP(G1905,Export7[#All],2,FALSE)</f>
        <v>#N/A</v>
      </c>
      <c r="I1905" s="45" t="e">
        <f>VLOOKUP($A1905,EVID_OSEVU!$A$1:$M$4972,10,FALSE)</f>
        <v>#N/A</v>
      </c>
      <c r="J1905" s="58" t="e">
        <f>VLOOKUP($A1905,EVID_OSEVU!$A$1:$M$4972,11,FALSE)</f>
        <v>#N/A</v>
      </c>
      <c r="K1905" s="33"/>
      <c r="L1905" s="45" t="e">
        <f>VLOOKUP(EVID_PASTVY!H1905,KATEGORIE_ZVIRAT!$B$2:$M$31,6,FALSE)*K1905</f>
        <v>#N/A</v>
      </c>
      <c r="M1905" s="33">
        <v>24</v>
      </c>
      <c r="N1905" s="45" t="e">
        <f>VLOOKUP(EVID_PASTVY!$H1905,KATEGORIE_ZVIRAT!$B$2:$M$31,8,FALSE)</f>
        <v>#N/A</v>
      </c>
      <c r="O1905" s="45" t="e">
        <f>VLOOKUP(EVID_PASTVY!$H1905,KATEGORIE_ZVIRAT!$B$2:$M$31,9,FALSE)</f>
        <v>#N/A</v>
      </c>
      <c r="P1905" s="54" t="e">
        <f>VLOOKUP(EVID_PASTVY!$H1905,KATEGORIE_ZVIRAT!$B$2:$M$31,7,FALSE)*L1905/1000*M1905/24*(F1905-E1905+1)/J1905</f>
        <v>#N/A</v>
      </c>
      <c r="Q1905" s="52" t="e">
        <f>VLOOKUP(EVID_PASTVY!$H1905,KATEGORIE_ZVIRAT!$B$2:$M$31,10,FALSE)*P1905*10</f>
        <v>#N/A</v>
      </c>
      <c r="R1905" s="52" t="e">
        <f>VLOOKUP(EVID_PASTVY!$H1905,KATEGORIE_ZVIRAT!$B$2:$M$31,11,FALSE)*P1905*10</f>
        <v>#N/A</v>
      </c>
      <c r="S1905" s="52" t="e">
        <f>VLOOKUP(EVID_PASTVY!$H1905,KATEGORIE_ZVIRAT!$B$2:$M$31,12,FALSE)*P1905*10</f>
        <v>#N/A</v>
      </c>
    </row>
    <row r="1906" spans="1:19" x14ac:dyDescent="0.2">
      <c r="A1906" s="32"/>
      <c r="B1906" s="37" t="e">
        <f>VLOOKUP($A1906,EVID_OSEVU!$A$1:$M$4972,2,FALSE)</f>
        <v>#N/A</v>
      </c>
      <c r="C1906" s="37" t="e">
        <f>VLOOKUP($A1906,EVID_OSEVU!$A$1:$M$4972,3,FALSE)</f>
        <v>#N/A</v>
      </c>
      <c r="D1906" s="45" t="e">
        <f>VLOOKUP($A1906,EVID_OSEVU!$A$1:$M$4972,4,FALSE)</f>
        <v>#N/A</v>
      </c>
      <c r="E1906" s="35"/>
      <c r="F1906" s="53"/>
      <c r="G1906" s="32"/>
      <c r="H1906" s="45" t="e">
        <f>VLOOKUP(G1906,Export7[#All],2,FALSE)</f>
        <v>#N/A</v>
      </c>
      <c r="I1906" s="45" t="e">
        <f>VLOOKUP($A1906,EVID_OSEVU!$A$1:$M$4972,10,FALSE)</f>
        <v>#N/A</v>
      </c>
      <c r="J1906" s="58" t="e">
        <f>VLOOKUP($A1906,EVID_OSEVU!$A$1:$M$4972,11,FALSE)</f>
        <v>#N/A</v>
      </c>
      <c r="K1906" s="33"/>
      <c r="L1906" s="45" t="e">
        <f>VLOOKUP(EVID_PASTVY!H1906,KATEGORIE_ZVIRAT!$B$2:$M$31,6,FALSE)*K1906</f>
        <v>#N/A</v>
      </c>
      <c r="M1906" s="33">
        <v>24</v>
      </c>
      <c r="N1906" s="45" t="e">
        <f>VLOOKUP(EVID_PASTVY!$H1906,KATEGORIE_ZVIRAT!$B$2:$M$31,8,FALSE)</f>
        <v>#N/A</v>
      </c>
      <c r="O1906" s="45" t="e">
        <f>VLOOKUP(EVID_PASTVY!$H1906,KATEGORIE_ZVIRAT!$B$2:$M$31,9,FALSE)</f>
        <v>#N/A</v>
      </c>
      <c r="P1906" s="54" t="e">
        <f>VLOOKUP(EVID_PASTVY!$H1906,KATEGORIE_ZVIRAT!$B$2:$M$31,7,FALSE)*L1906/1000*M1906/24*(F1906-E1906+1)/J1906</f>
        <v>#N/A</v>
      </c>
      <c r="Q1906" s="52" t="e">
        <f>VLOOKUP(EVID_PASTVY!$H1906,KATEGORIE_ZVIRAT!$B$2:$M$31,10,FALSE)*P1906*10</f>
        <v>#N/A</v>
      </c>
      <c r="R1906" s="52" t="e">
        <f>VLOOKUP(EVID_PASTVY!$H1906,KATEGORIE_ZVIRAT!$B$2:$M$31,11,FALSE)*P1906*10</f>
        <v>#N/A</v>
      </c>
      <c r="S1906" s="52" t="e">
        <f>VLOOKUP(EVID_PASTVY!$H1906,KATEGORIE_ZVIRAT!$B$2:$M$31,12,FALSE)*P1906*10</f>
        <v>#N/A</v>
      </c>
    </row>
    <row r="1907" spans="1:19" x14ac:dyDescent="0.2">
      <c r="A1907" s="32"/>
      <c r="B1907" s="37" t="e">
        <f>VLOOKUP($A1907,EVID_OSEVU!$A$1:$M$4972,2,FALSE)</f>
        <v>#N/A</v>
      </c>
      <c r="C1907" s="37" t="e">
        <f>VLOOKUP($A1907,EVID_OSEVU!$A$1:$M$4972,3,FALSE)</f>
        <v>#N/A</v>
      </c>
      <c r="D1907" s="45" t="e">
        <f>VLOOKUP($A1907,EVID_OSEVU!$A$1:$M$4972,4,FALSE)</f>
        <v>#N/A</v>
      </c>
      <c r="E1907" s="35"/>
      <c r="F1907" s="53"/>
      <c r="G1907" s="32"/>
      <c r="H1907" s="45" t="e">
        <f>VLOOKUP(G1907,Export7[#All],2,FALSE)</f>
        <v>#N/A</v>
      </c>
      <c r="I1907" s="45" t="e">
        <f>VLOOKUP($A1907,EVID_OSEVU!$A$1:$M$4972,10,FALSE)</f>
        <v>#N/A</v>
      </c>
      <c r="J1907" s="58" t="e">
        <f>VLOOKUP($A1907,EVID_OSEVU!$A$1:$M$4972,11,FALSE)</f>
        <v>#N/A</v>
      </c>
      <c r="K1907" s="33"/>
      <c r="L1907" s="45" t="e">
        <f>VLOOKUP(EVID_PASTVY!H1907,KATEGORIE_ZVIRAT!$B$2:$M$31,6,FALSE)*K1907</f>
        <v>#N/A</v>
      </c>
      <c r="M1907" s="33">
        <v>24</v>
      </c>
      <c r="N1907" s="45" t="e">
        <f>VLOOKUP(EVID_PASTVY!$H1907,KATEGORIE_ZVIRAT!$B$2:$M$31,8,FALSE)</f>
        <v>#N/A</v>
      </c>
      <c r="O1907" s="45" t="e">
        <f>VLOOKUP(EVID_PASTVY!$H1907,KATEGORIE_ZVIRAT!$B$2:$M$31,9,FALSE)</f>
        <v>#N/A</v>
      </c>
      <c r="P1907" s="54" t="e">
        <f>VLOOKUP(EVID_PASTVY!$H1907,KATEGORIE_ZVIRAT!$B$2:$M$31,7,FALSE)*L1907/1000*M1907/24*(F1907-E1907+1)/J1907</f>
        <v>#N/A</v>
      </c>
      <c r="Q1907" s="52" t="e">
        <f>VLOOKUP(EVID_PASTVY!$H1907,KATEGORIE_ZVIRAT!$B$2:$M$31,10,FALSE)*P1907*10</f>
        <v>#N/A</v>
      </c>
      <c r="R1907" s="52" t="e">
        <f>VLOOKUP(EVID_PASTVY!$H1907,KATEGORIE_ZVIRAT!$B$2:$M$31,11,FALSE)*P1907*10</f>
        <v>#N/A</v>
      </c>
      <c r="S1907" s="52" t="e">
        <f>VLOOKUP(EVID_PASTVY!$H1907,KATEGORIE_ZVIRAT!$B$2:$M$31,12,FALSE)*P1907*10</f>
        <v>#N/A</v>
      </c>
    </row>
    <row r="1908" spans="1:19" x14ac:dyDescent="0.2">
      <c r="A1908" s="32"/>
      <c r="B1908" s="37" t="e">
        <f>VLOOKUP($A1908,EVID_OSEVU!$A$1:$M$4972,2,FALSE)</f>
        <v>#N/A</v>
      </c>
      <c r="C1908" s="37" t="e">
        <f>VLOOKUP($A1908,EVID_OSEVU!$A$1:$M$4972,3,FALSE)</f>
        <v>#N/A</v>
      </c>
      <c r="D1908" s="45" t="e">
        <f>VLOOKUP($A1908,EVID_OSEVU!$A$1:$M$4972,4,FALSE)</f>
        <v>#N/A</v>
      </c>
      <c r="E1908" s="35"/>
      <c r="F1908" s="53"/>
      <c r="G1908" s="32"/>
      <c r="H1908" s="45" t="e">
        <f>VLOOKUP(G1908,Export7[#All],2,FALSE)</f>
        <v>#N/A</v>
      </c>
      <c r="I1908" s="45" t="e">
        <f>VLOOKUP($A1908,EVID_OSEVU!$A$1:$M$4972,10,FALSE)</f>
        <v>#N/A</v>
      </c>
      <c r="J1908" s="58" t="e">
        <f>VLOOKUP($A1908,EVID_OSEVU!$A$1:$M$4972,11,FALSE)</f>
        <v>#N/A</v>
      </c>
      <c r="K1908" s="33"/>
      <c r="L1908" s="45" t="e">
        <f>VLOOKUP(EVID_PASTVY!H1908,KATEGORIE_ZVIRAT!$B$2:$M$31,6,FALSE)*K1908</f>
        <v>#N/A</v>
      </c>
      <c r="M1908" s="33">
        <v>24</v>
      </c>
      <c r="N1908" s="45" t="e">
        <f>VLOOKUP(EVID_PASTVY!$H1908,KATEGORIE_ZVIRAT!$B$2:$M$31,8,FALSE)</f>
        <v>#N/A</v>
      </c>
      <c r="O1908" s="45" t="e">
        <f>VLOOKUP(EVID_PASTVY!$H1908,KATEGORIE_ZVIRAT!$B$2:$M$31,9,FALSE)</f>
        <v>#N/A</v>
      </c>
      <c r="P1908" s="54" t="e">
        <f>VLOOKUP(EVID_PASTVY!$H1908,KATEGORIE_ZVIRAT!$B$2:$M$31,7,FALSE)*L1908/1000*M1908/24*(F1908-E1908+1)/J1908</f>
        <v>#N/A</v>
      </c>
      <c r="Q1908" s="52" t="e">
        <f>VLOOKUP(EVID_PASTVY!$H1908,KATEGORIE_ZVIRAT!$B$2:$M$31,10,FALSE)*P1908*10</f>
        <v>#N/A</v>
      </c>
      <c r="R1908" s="52" t="e">
        <f>VLOOKUP(EVID_PASTVY!$H1908,KATEGORIE_ZVIRAT!$B$2:$M$31,11,FALSE)*P1908*10</f>
        <v>#N/A</v>
      </c>
      <c r="S1908" s="52" t="e">
        <f>VLOOKUP(EVID_PASTVY!$H1908,KATEGORIE_ZVIRAT!$B$2:$M$31,12,FALSE)*P1908*10</f>
        <v>#N/A</v>
      </c>
    </row>
    <row r="1909" spans="1:19" x14ac:dyDescent="0.2">
      <c r="A1909" s="32"/>
      <c r="B1909" s="37" t="e">
        <f>VLOOKUP($A1909,EVID_OSEVU!$A$1:$M$4972,2,FALSE)</f>
        <v>#N/A</v>
      </c>
      <c r="C1909" s="37" t="e">
        <f>VLOOKUP($A1909,EVID_OSEVU!$A$1:$M$4972,3,FALSE)</f>
        <v>#N/A</v>
      </c>
      <c r="D1909" s="45" t="e">
        <f>VLOOKUP($A1909,EVID_OSEVU!$A$1:$M$4972,4,FALSE)</f>
        <v>#N/A</v>
      </c>
      <c r="E1909" s="35"/>
      <c r="F1909" s="53"/>
      <c r="G1909" s="32"/>
      <c r="H1909" s="45" t="e">
        <f>VLOOKUP(G1909,Export7[#All],2,FALSE)</f>
        <v>#N/A</v>
      </c>
      <c r="I1909" s="45" t="e">
        <f>VLOOKUP($A1909,EVID_OSEVU!$A$1:$M$4972,10,FALSE)</f>
        <v>#N/A</v>
      </c>
      <c r="J1909" s="58" t="e">
        <f>VLOOKUP($A1909,EVID_OSEVU!$A$1:$M$4972,11,FALSE)</f>
        <v>#N/A</v>
      </c>
      <c r="K1909" s="33"/>
      <c r="L1909" s="45" t="e">
        <f>VLOOKUP(EVID_PASTVY!H1909,KATEGORIE_ZVIRAT!$B$2:$M$31,6,FALSE)*K1909</f>
        <v>#N/A</v>
      </c>
      <c r="M1909" s="33">
        <v>24</v>
      </c>
      <c r="N1909" s="45" t="e">
        <f>VLOOKUP(EVID_PASTVY!$H1909,KATEGORIE_ZVIRAT!$B$2:$M$31,8,FALSE)</f>
        <v>#N/A</v>
      </c>
      <c r="O1909" s="45" t="e">
        <f>VLOOKUP(EVID_PASTVY!$H1909,KATEGORIE_ZVIRAT!$B$2:$M$31,9,FALSE)</f>
        <v>#N/A</v>
      </c>
      <c r="P1909" s="54" t="e">
        <f>VLOOKUP(EVID_PASTVY!$H1909,KATEGORIE_ZVIRAT!$B$2:$M$31,7,FALSE)*L1909/1000*M1909/24*(F1909-E1909+1)/J1909</f>
        <v>#N/A</v>
      </c>
      <c r="Q1909" s="52" t="e">
        <f>VLOOKUP(EVID_PASTVY!$H1909,KATEGORIE_ZVIRAT!$B$2:$M$31,10,FALSE)*P1909*10</f>
        <v>#N/A</v>
      </c>
      <c r="R1909" s="52" t="e">
        <f>VLOOKUP(EVID_PASTVY!$H1909,KATEGORIE_ZVIRAT!$B$2:$M$31,11,FALSE)*P1909*10</f>
        <v>#N/A</v>
      </c>
      <c r="S1909" s="52" t="e">
        <f>VLOOKUP(EVID_PASTVY!$H1909,KATEGORIE_ZVIRAT!$B$2:$M$31,12,FALSE)*P1909*10</f>
        <v>#N/A</v>
      </c>
    </row>
    <row r="1910" spans="1:19" x14ac:dyDescent="0.2">
      <c r="A1910" s="32"/>
      <c r="B1910" s="37" t="e">
        <f>VLOOKUP($A1910,EVID_OSEVU!$A$1:$M$4972,2,FALSE)</f>
        <v>#N/A</v>
      </c>
      <c r="C1910" s="37" t="e">
        <f>VLOOKUP($A1910,EVID_OSEVU!$A$1:$M$4972,3,FALSE)</f>
        <v>#N/A</v>
      </c>
      <c r="D1910" s="45" t="e">
        <f>VLOOKUP($A1910,EVID_OSEVU!$A$1:$M$4972,4,FALSE)</f>
        <v>#N/A</v>
      </c>
      <c r="E1910" s="35"/>
      <c r="F1910" s="53"/>
      <c r="G1910" s="32"/>
      <c r="H1910" s="45" t="e">
        <f>VLOOKUP(G1910,Export7[#All],2,FALSE)</f>
        <v>#N/A</v>
      </c>
      <c r="I1910" s="45" t="e">
        <f>VLOOKUP($A1910,EVID_OSEVU!$A$1:$M$4972,10,FALSE)</f>
        <v>#N/A</v>
      </c>
      <c r="J1910" s="58" t="e">
        <f>VLOOKUP($A1910,EVID_OSEVU!$A$1:$M$4972,11,FALSE)</f>
        <v>#N/A</v>
      </c>
      <c r="K1910" s="33"/>
      <c r="L1910" s="45" t="e">
        <f>VLOOKUP(EVID_PASTVY!H1910,KATEGORIE_ZVIRAT!$B$2:$M$31,6,FALSE)*K1910</f>
        <v>#N/A</v>
      </c>
      <c r="M1910" s="33">
        <v>24</v>
      </c>
      <c r="N1910" s="45" t="e">
        <f>VLOOKUP(EVID_PASTVY!$H1910,KATEGORIE_ZVIRAT!$B$2:$M$31,8,FALSE)</f>
        <v>#N/A</v>
      </c>
      <c r="O1910" s="45" t="e">
        <f>VLOOKUP(EVID_PASTVY!$H1910,KATEGORIE_ZVIRAT!$B$2:$M$31,9,FALSE)</f>
        <v>#N/A</v>
      </c>
      <c r="P1910" s="54" t="e">
        <f>VLOOKUP(EVID_PASTVY!$H1910,KATEGORIE_ZVIRAT!$B$2:$M$31,7,FALSE)*L1910/1000*M1910/24*(F1910-E1910+1)/J1910</f>
        <v>#N/A</v>
      </c>
      <c r="Q1910" s="52" t="e">
        <f>VLOOKUP(EVID_PASTVY!$H1910,KATEGORIE_ZVIRAT!$B$2:$M$31,10,FALSE)*P1910*10</f>
        <v>#N/A</v>
      </c>
      <c r="R1910" s="52" t="e">
        <f>VLOOKUP(EVID_PASTVY!$H1910,KATEGORIE_ZVIRAT!$B$2:$M$31,11,FALSE)*P1910*10</f>
        <v>#N/A</v>
      </c>
      <c r="S1910" s="52" t="e">
        <f>VLOOKUP(EVID_PASTVY!$H1910,KATEGORIE_ZVIRAT!$B$2:$M$31,12,FALSE)*P1910*10</f>
        <v>#N/A</v>
      </c>
    </row>
    <row r="1911" spans="1:19" x14ac:dyDescent="0.2">
      <c r="A1911" s="32"/>
      <c r="B1911" s="37" t="e">
        <f>VLOOKUP($A1911,EVID_OSEVU!$A$1:$M$4972,2,FALSE)</f>
        <v>#N/A</v>
      </c>
      <c r="C1911" s="37" t="e">
        <f>VLOOKUP($A1911,EVID_OSEVU!$A$1:$M$4972,3,FALSE)</f>
        <v>#N/A</v>
      </c>
      <c r="D1911" s="45" t="e">
        <f>VLOOKUP($A1911,EVID_OSEVU!$A$1:$M$4972,4,FALSE)</f>
        <v>#N/A</v>
      </c>
      <c r="E1911" s="35"/>
      <c r="F1911" s="53"/>
      <c r="G1911" s="32"/>
      <c r="H1911" s="45" t="e">
        <f>VLOOKUP(G1911,Export7[#All],2,FALSE)</f>
        <v>#N/A</v>
      </c>
      <c r="I1911" s="45" t="e">
        <f>VLOOKUP($A1911,EVID_OSEVU!$A$1:$M$4972,10,FALSE)</f>
        <v>#N/A</v>
      </c>
      <c r="J1911" s="58" t="e">
        <f>VLOOKUP($A1911,EVID_OSEVU!$A$1:$M$4972,11,FALSE)</f>
        <v>#N/A</v>
      </c>
      <c r="K1911" s="33"/>
      <c r="L1911" s="45" t="e">
        <f>VLOOKUP(EVID_PASTVY!H1911,KATEGORIE_ZVIRAT!$B$2:$M$31,6,FALSE)*K1911</f>
        <v>#N/A</v>
      </c>
      <c r="M1911" s="33">
        <v>24</v>
      </c>
      <c r="N1911" s="45" t="e">
        <f>VLOOKUP(EVID_PASTVY!$H1911,KATEGORIE_ZVIRAT!$B$2:$M$31,8,FALSE)</f>
        <v>#N/A</v>
      </c>
      <c r="O1911" s="45" t="e">
        <f>VLOOKUP(EVID_PASTVY!$H1911,KATEGORIE_ZVIRAT!$B$2:$M$31,9,FALSE)</f>
        <v>#N/A</v>
      </c>
      <c r="P1911" s="54" t="e">
        <f>VLOOKUP(EVID_PASTVY!$H1911,KATEGORIE_ZVIRAT!$B$2:$M$31,7,FALSE)*L1911/1000*M1911/24*(F1911-E1911+1)/J1911</f>
        <v>#N/A</v>
      </c>
      <c r="Q1911" s="52" t="e">
        <f>VLOOKUP(EVID_PASTVY!$H1911,KATEGORIE_ZVIRAT!$B$2:$M$31,10,FALSE)*P1911*10</f>
        <v>#N/A</v>
      </c>
      <c r="R1911" s="52" t="e">
        <f>VLOOKUP(EVID_PASTVY!$H1911,KATEGORIE_ZVIRAT!$B$2:$M$31,11,FALSE)*P1911*10</f>
        <v>#N/A</v>
      </c>
      <c r="S1911" s="52" t="e">
        <f>VLOOKUP(EVID_PASTVY!$H1911,KATEGORIE_ZVIRAT!$B$2:$M$31,12,FALSE)*P1911*10</f>
        <v>#N/A</v>
      </c>
    </row>
    <row r="1912" spans="1:19" x14ac:dyDescent="0.2">
      <c r="A1912" s="32"/>
      <c r="B1912" s="37" t="e">
        <f>VLOOKUP($A1912,EVID_OSEVU!$A$1:$M$4972,2,FALSE)</f>
        <v>#N/A</v>
      </c>
      <c r="C1912" s="37" t="e">
        <f>VLOOKUP($A1912,EVID_OSEVU!$A$1:$M$4972,3,FALSE)</f>
        <v>#N/A</v>
      </c>
      <c r="D1912" s="45" t="e">
        <f>VLOOKUP($A1912,EVID_OSEVU!$A$1:$M$4972,4,FALSE)</f>
        <v>#N/A</v>
      </c>
      <c r="E1912" s="35"/>
      <c r="F1912" s="53"/>
      <c r="G1912" s="32"/>
      <c r="H1912" s="45" t="e">
        <f>VLOOKUP(G1912,Export7[#All],2,FALSE)</f>
        <v>#N/A</v>
      </c>
      <c r="I1912" s="45" t="e">
        <f>VLOOKUP($A1912,EVID_OSEVU!$A$1:$M$4972,10,FALSE)</f>
        <v>#N/A</v>
      </c>
      <c r="J1912" s="58" t="e">
        <f>VLOOKUP($A1912,EVID_OSEVU!$A$1:$M$4972,11,FALSE)</f>
        <v>#N/A</v>
      </c>
      <c r="K1912" s="33"/>
      <c r="L1912" s="45" t="e">
        <f>VLOOKUP(EVID_PASTVY!H1912,KATEGORIE_ZVIRAT!$B$2:$M$31,6,FALSE)*K1912</f>
        <v>#N/A</v>
      </c>
      <c r="M1912" s="33">
        <v>24</v>
      </c>
      <c r="N1912" s="45" t="e">
        <f>VLOOKUP(EVID_PASTVY!$H1912,KATEGORIE_ZVIRAT!$B$2:$M$31,8,FALSE)</f>
        <v>#N/A</v>
      </c>
      <c r="O1912" s="45" t="e">
        <f>VLOOKUP(EVID_PASTVY!$H1912,KATEGORIE_ZVIRAT!$B$2:$M$31,9,FALSE)</f>
        <v>#N/A</v>
      </c>
      <c r="P1912" s="54" t="e">
        <f>VLOOKUP(EVID_PASTVY!$H1912,KATEGORIE_ZVIRAT!$B$2:$M$31,7,FALSE)*L1912/1000*M1912/24*(F1912-E1912+1)/J1912</f>
        <v>#N/A</v>
      </c>
      <c r="Q1912" s="52" t="e">
        <f>VLOOKUP(EVID_PASTVY!$H1912,KATEGORIE_ZVIRAT!$B$2:$M$31,10,FALSE)*P1912*10</f>
        <v>#N/A</v>
      </c>
      <c r="R1912" s="52" t="e">
        <f>VLOOKUP(EVID_PASTVY!$H1912,KATEGORIE_ZVIRAT!$B$2:$M$31,11,FALSE)*P1912*10</f>
        <v>#N/A</v>
      </c>
      <c r="S1912" s="52" t="e">
        <f>VLOOKUP(EVID_PASTVY!$H1912,KATEGORIE_ZVIRAT!$B$2:$M$31,12,FALSE)*P1912*10</f>
        <v>#N/A</v>
      </c>
    </row>
    <row r="1913" spans="1:19" x14ac:dyDescent="0.2">
      <c r="A1913" s="32"/>
      <c r="B1913" s="37" t="e">
        <f>VLOOKUP($A1913,EVID_OSEVU!$A$1:$M$4972,2,FALSE)</f>
        <v>#N/A</v>
      </c>
      <c r="C1913" s="37" t="e">
        <f>VLOOKUP($A1913,EVID_OSEVU!$A$1:$M$4972,3,FALSE)</f>
        <v>#N/A</v>
      </c>
      <c r="D1913" s="45" t="e">
        <f>VLOOKUP($A1913,EVID_OSEVU!$A$1:$M$4972,4,FALSE)</f>
        <v>#N/A</v>
      </c>
      <c r="E1913" s="35"/>
      <c r="F1913" s="53"/>
      <c r="G1913" s="32"/>
      <c r="H1913" s="45" t="e">
        <f>VLOOKUP(G1913,Export7[#All],2,FALSE)</f>
        <v>#N/A</v>
      </c>
      <c r="I1913" s="45" t="e">
        <f>VLOOKUP($A1913,EVID_OSEVU!$A$1:$M$4972,10,FALSE)</f>
        <v>#N/A</v>
      </c>
      <c r="J1913" s="58" t="e">
        <f>VLOOKUP($A1913,EVID_OSEVU!$A$1:$M$4972,11,FALSE)</f>
        <v>#N/A</v>
      </c>
      <c r="K1913" s="33"/>
      <c r="L1913" s="45" t="e">
        <f>VLOOKUP(EVID_PASTVY!H1913,KATEGORIE_ZVIRAT!$B$2:$M$31,6,FALSE)*K1913</f>
        <v>#N/A</v>
      </c>
      <c r="M1913" s="33">
        <v>24</v>
      </c>
      <c r="N1913" s="45" t="e">
        <f>VLOOKUP(EVID_PASTVY!$H1913,KATEGORIE_ZVIRAT!$B$2:$M$31,8,FALSE)</f>
        <v>#N/A</v>
      </c>
      <c r="O1913" s="45" t="e">
        <f>VLOOKUP(EVID_PASTVY!$H1913,KATEGORIE_ZVIRAT!$B$2:$M$31,9,FALSE)</f>
        <v>#N/A</v>
      </c>
      <c r="P1913" s="54" t="e">
        <f>VLOOKUP(EVID_PASTVY!$H1913,KATEGORIE_ZVIRAT!$B$2:$M$31,7,FALSE)*L1913/1000*M1913/24*(F1913-E1913+1)/J1913</f>
        <v>#N/A</v>
      </c>
      <c r="Q1913" s="52" t="e">
        <f>VLOOKUP(EVID_PASTVY!$H1913,KATEGORIE_ZVIRAT!$B$2:$M$31,10,FALSE)*P1913*10</f>
        <v>#N/A</v>
      </c>
      <c r="R1913" s="52" t="e">
        <f>VLOOKUP(EVID_PASTVY!$H1913,KATEGORIE_ZVIRAT!$B$2:$M$31,11,FALSE)*P1913*10</f>
        <v>#N/A</v>
      </c>
      <c r="S1913" s="52" t="e">
        <f>VLOOKUP(EVID_PASTVY!$H1913,KATEGORIE_ZVIRAT!$B$2:$M$31,12,FALSE)*P1913*10</f>
        <v>#N/A</v>
      </c>
    </row>
    <row r="1914" spans="1:19" x14ac:dyDescent="0.2">
      <c r="A1914" s="32"/>
      <c r="B1914" s="37" t="e">
        <f>VLOOKUP($A1914,EVID_OSEVU!$A$1:$M$4972,2,FALSE)</f>
        <v>#N/A</v>
      </c>
      <c r="C1914" s="37" t="e">
        <f>VLOOKUP($A1914,EVID_OSEVU!$A$1:$M$4972,3,FALSE)</f>
        <v>#N/A</v>
      </c>
      <c r="D1914" s="45" t="e">
        <f>VLOOKUP($A1914,EVID_OSEVU!$A$1:$M$4972,4,FALSE)</f>
        <v>#N/A</v>
      </c>
      <c r="E1914" s="35"/>
      <c r="F1914" s="53"/>
      <c r="G1914" s="32"/>
      <c r="H1914" s="45" t="e">
        <f>VLOOKUP(G1914,Export7[#All],2,FALSE)</f>
        <v>#N/A</v>
      </c>
      <c r="I1914" s="45" t="e">
        <f>VLOOKUP($A1914,EVID_OSEVU!$A$1:$M$4972,10,FALSE)</f>
        <v>#N/A</v>
      </c>
      <c r="J1914" s="58" t="e">
        <f>VLOOKUP($A1914,EVID_OSEVU!$A$1:$M$4972,11,FALSE)</f>
        <v>#N/A</v>
      </c>
      <c r="K1914" s="33"/>
      <c r="L1914" s="45" t="e">
        <f>VLOOKUP(EVID_PASTVY!H1914,KATEGORIE_ZVIRAT!$B$2:$M$31,6,FALSE)*K1914</f>
        <v>#N/A</v>
      </c>
      <c r="M1914" s="33">
        <v>24</v>
      </c>
      <c r="N1914" s="45" t="e">
        <f>VLOOKUP(EVID_PASTVY!$H1914,KATEGORIE_ZVIRAT!$B$2:$M$31,8,FALSE)</f>
        <v>#N/A</v>
      </c>
      <c r="O1914" s="45" t="e">
        <f>VLOOKUP(EVID_PASTVY!$H1914,KATEGORIE_ZVIRAT!$B$2:$M$31,9,FALSE)</f>
        <v>#N/A</v>
      </c>
      <c r="P1914" s="54" t="e">
        <f>VLOOKUP(EVID_PASTVY!$H1914,KATEGORIE_ZVIRAT!$B$2:$M$31,7,FALSE)*L1914/1000*M1914/24*(F1914-E1914+1)/J1914</f>
        <v>#N/A</v>
      </c>
      <c r="Q1914" s="52" t="e">
        <f>VLOOKUP(EVID_PASTVY!$H1914,KATEGORIE_ZVIRAT!$B$2:$M$31,10,FALSE)*P1914*10</f>
        <v>#N/A</v>
      </c>
      <c r="R1914" s="52" t="e">
        <f>VLOOKUP(EVID_PASTVY!$H1914,KATEGORIE_ZVIRAT!$B$2:$M$31,11,FALSE)*P1914*10</f>
        <v>#N/A</v>
      </c>
      <c r="S1914" s="52" t="e">
        <f>VLOOKUP(EVID_PASTVY!$H1914,KATEGORIE_ZVIRAT!$B$2:$M$31,12,FALSE)*P1914*10</f>
        <v>#N/A</v>
      </c>
    </row>
    <row r="1915" spans="1:19" x14ac:dyDescent="0.2">
      <c r="A1915" s="32"/>
      <c r="B1915" s="37" t="e">
        <f>VLOOKUP($A1915,EVID_OSEVU!$A$1:$M$4972,2,FALSE)</f>
        <v>#N/A</v>
      </c>
      <c r="C1915" s="37" t="e">
        <f>VLOOKUP($A1915,EVID_OSEVU!$A$1:$M$4972,3,FALSE)</f>
        <v>#N/A</v>
      </c>
      <c r="D1915" s="45" t="e">
        <f>VLOOKUP($A1915,EVID_OSEVU!$A$1:$M$4972,4,FALSE)</f>
        <v>#N/A</v>
      </c>
      <c r="E1915" s="35"/>
      <c r="F1915" s="53"/>
      <c r="G1915" s="32"/>
      <c r="H1915" s="45" t="e">
        <f>VLOOKUP(G1915,Export7[#All],2,FALSE)</f>
        <v>#N/A</v>
      </c>
      <c r="I1915" s="45" t="e">
        <f>VLOOKUP($A1915,EVID_OSEVU!$A$1:$M$4972,10,FALSE)</f>
        <v>#N/A</v>
      </c>
      <c r="J1915" s="58" t="e">
        <f>VLOOKUP($A1915,EVID_OSEVU!$A$1:$M$4972,11,FALSE)</f>
        <v>#N/A</v>
      </c>
      <c r="K1915" s="33"/>
      <c r="L1915" s="45" t="e">
        <f>VLOOKUP(EVID_PASTVY!H1915,KATEGORIE_ZVIRAT!$B$2:$M$31,6,FALSE)*K1915</f>
        <v>#N/A</v>
      </c>
      <c r="M1915" s="33">
        <v>24</v>
      </c>
      <c r="N1915" s="45" t="e">
        <f>VLOOKUP(EVID_PASTVY!$H1915,KATEGORIE_ZVIRAT!$B$2:$M$31,8,FALSE)</f>
        <v>#N/A</v>
      </c>
      <c r="O1915" s="45" t="e">
        <f>VLOOKUP(EVID_PASTVY!$H1915,KATEGORIE_ZVIRAT!$B$2:$M$31,9,FALSE)</f>
        <v>#N/A</v>
      </c>
      <c r="P1915" s="54" t="e">
        <f>VLOOKUP(EVID_PASTVY!$H1915,KATEGORIE_ZVIRAT!$B$2:$M$31,7,FALSE)*L1915/1000*M1915/24*(F1915-E1915+1)/J1915</f>
        <v>#N/A</v>
      </c>
      <c r="Q1915" s="52" t="e">
        <f>VLOOKUP(EVID_PASTVY!$H1915,KATEGORIE_ZVIRAT!$B$2:$M$31,10,FALSE)*P1915*10</f>
        <v>#N/A</v>
      </c>
      <c r="R1915" s="52" t="e">
        <f>VLOOKUP(EVID_PASTVY!$H1915,KATEGORIE_ZVIRAT!$B$2:$M$31,11,FALSE)*P1915*10</f>
        <v>#N/A</v>
      </c>
      <c r="S1915" s="52" t="e">
        <f>VLOOKUP(EVID_PASTVY!$H1915,KATEGORIE_ZVIRAT!$B$2:$M$31,12,FALSE)*P1915*10</f>
        <v>#N/A</v>
      </c>
    </row>
    <row r="1916" spans="1:19" x14ac:dyDescent="0.2">
      <c r="A1916" s="32"/>
      <c r="B1916" s="37" t="e">
        <f>VLOOKUP($A1916,EVID_OSEVU!$A$1:$M$4972,2,FALSE)</f>
        <v>#N/A</v>
      </c>
      <c r="C1916" s="37" t="e">
        <f>VLOOKUP($A1916,EVID_OSEVU!$A$1:$M$4972,3,FALSE)</f>
        <v>#N/A</v>
      </c>
      <c r="D1916" s="45" t="e">
        <f>VLOOKUP($A1916,EVID_OSEVU!$A$1:$M$4972,4,FALSE)</f>
        <v>#N/A</v>
      </c>
      <c r="E1916" s="35"/>
      <c r="F1916" s="53"/>
      <c r="G1916" s="32"/>
      <c r="H1916" s="45" t="e">
        <f>VLOOKUP(G1916,Export7[#All],2,FALSE)</f>
        <v>#N/A</v>
      </c>
      <c r="I1916" s="45" t="e">
        <f>VLOOKUP($A1916,EVID_OSEVU!$A$1:$M$4972,10,FALSE)</f>
        <v>#N/A</v>
      </c>
      <c r="J1916" s="58" t="e">
        <f>VLOOKUP($A1916,EVID_OSEVU!$A$1:$M$4972,11,FALSE)</f>
        <v>#N/A</v>
      </c>
      <c r="K1916" s="33"/>
      <c r="L1916" s="45" t="e">
        <f>VLOOKUP(EVID_PASTVY!H1916,KATEGORIE_ZVIRAT!$B$2:$M$31,6,FALSE)*K1916</f>
        <v>#N/A</v>
      </c>
      <c r="M1916" s="33">
        <v>24</v>
      </c>
      <c r="N1916" s="45" t="e">
        <f>VLOOKUP(EVID_PASTVY!$H1916,KATEGORIE_ZVIRAT!$B$2:$M$31,8,FALSE)</f>
        <v>#N/A</v>
      </c>
      <c r="O1916" s="45" t="e">
        <f>VLOOKUP(EVID_PASTVY!$H1916,KATEGORIE_ZVIRAT!$B$2:$M$31,9,FALSE)</f>
        <v>#N/A</v>
      </c>
      <c r="P1916" s="54" t="e">
        <f>VLOOKUP(EVID_PASTVY!$H1916,KATEGORIE_ZVIRAT!$B$2:$M$31,7,FALSE)*L1916/1000*M1916/24*(F1916-E1916+1)/J1916</f>
        <v>#N/A</v>
      </c>
      <c r="Q1916" s="52" t="e">
        <f>VLOOKUP(EVID_PASTVY!$H1916,KATEGORIE_ZVIRAT!$B$2:$M$31,10,FALSE)*P1916*10</f>
        <v>#N/A</v>
      </c>
      <c r="R1916" s="52" t="e">
        <f>VLOOKUP(EVID_PASTVY!$H1916,KATEGORIE_ZVIRAT!$B$2:$M$31,11,FALSE)*P1916*10</f>
        <v>#N/A</v>
      </c>
      <c r="S1916" s="52" t="e">
        <f>VLOOKUP(EVID_PASTVY!$H1916,KATEGORIE_ZVIRAT!$B$2:$M$31,12,FALSE)*P1916*10</f>
        <v>#N/A</v>
      </c>
    </row>
    <row r="1917" spans="1:19" x14ac:dyDescent="0.2">
      <c r="A1917" s="32"/>
      <c r="B1917" s="37" t="e">
        <f>VLOOKUP($A1917,EVID_OSEVU!$A$1:$M$4972,2,FALSE)</f>
        <v>#N/A</v>
      </c>
      <c r="C1917" s="37" t="e">
        <f>VLOOKUP($A1917,EVID_OSEVU!$A$1:$M$4972,3,FALSE)</f>
        <v>#N/A</v>
      </c>
      <c r="D1917" s="45" t="e">
        <f>VLOOKUP($A1917,EVID_OSEVU!$A$1:$M$4972,4,FALSE)</f>
        <v>#N/A</v>
      </c>
      <c r="E1917" s="35"/>
      <c r="F1917" s="53"/>
      <c r="G1917" s="32"/>
      <c r="H1917" s="45" t="e">
        <f>VLOOKUP(G1917,Export7[#All],2,FALSE)</f>
        <v>#N/A</v>
      </c>
      <c r="I1917" s="45" t="e">
        <f>VLOOKUP($A1917,EVID_OSEVU!$A$1:$M$4972,10,FALSE)</f>
        <v>#N/A</v>
      </c>
      <c r="J1917" s="58" t="e">
        <f>VLOOKUP($A1917,EVID_OSEVU!$A$1:$M$4972,11,FALSE)</f>
        <v>#N/A</v>
      </c>
      <c r="K1917" s="33"/>
      <c r="L1917" s="45" t="e">
        <f>VLOOKUP(EVID_PASTVY!H1917,KATEGORIE_ZVIRAT!$B$2:$M$31,6,FALSE)*K1917</f>
        <v>#N/A</v>
      </c>
      <c r="M1917" s="33">
        <v>24</v>
      </c>
      <c r="N1917" s="45" t="e">
        <f>VLOOKUP(EVID_PASTVY!$H1917,KATEGORIE_ZVIRAT!$B$2:$M$31,8,FALSE)</f>
        <v>#N/A</v>
      </c>
      <c r="O1917" s="45" t="e">
        <f>VLOOKUP(EVID_PASTVY!$H1917,KATEGORIE_ZVIRAT!$B$2:$M$31,9,FALSE)</f>
        <v>#N/A</v>
      </c>
      <c r="P1917" s="54" t="e">
        <f>VLOOKUP(EVID_PASTVY!$H1917,KATEGORIE_ZVIRAT!$B$2:$M$31,7,FALSE)*L1917/1000*M1917/24*(F1917-E1917+1)/J1917</f>
        <v>#N/A</v>
      </c>
      <c r="Q1917" s="52" t="e">
        <f>VLOOKUP(EVID_PASTVY!$H1917,KATEGORIE_ZVIRAT!$B$2:$M$31,10,FALSE)*P1917*10</f>
        <v>#N/A</v>
      </c>
      <c r="R1917" s="52" t="e">
        <f>VLOOKUP(EVID_PASTVY!$H1917,KATEGORIE_ZVIRAT!$B$2:$M$31,11,FALSE)*P1917*10</f>
        <v>#N/A</v>
      </c>
      <c r="S1917" s="52" t="e">
        <f>VLOOKUP(EVID_PASTVY!$H1917,KATEGORIE_ZVIRAT!$B$2:$M$31,12,FALSE)*P1917*10</f>
        <v>#N/A</v>
      </c>
    </row>
    <row r="1918" spans="1:19" x14ac:dyDescent="0.2">
      <c r="A1918" s="32"/>
      <c r="B1918" s="37" t="e">
        <f>VLOOKUP($A1918,EVID_OSEVU!$A$1:$M$4972,2,FALSE)</f>
        <v>#N/A</v>
      </c>
      <c r="C1918" s="37" t="e">
        <f>VLOOKUP($A1918,EVID_OSEVU!$A$1:$M$4972,3,FALSE)</f>
        <v>#N/A</v>
      </c>
      <c r="D1918" s="45" t="e">
        <f>VLOOKUP($A1918,EVID_OSEVU!$A$1:$M$4972,4,FALSE)</f>
        <v>#N/A</v>
      </c>
      <c r="E1918" s="35"/>
      <c r="F1918" s="53"/>
      <c r="G1918" s="32"/>
      <c r="H1918" s="45" t="e">
        <f>VLOOKUP(G1918,Export7[#All],2,FALSE)</f>
        <v>#N/A</v>
      </c>
      <c r="I1918" s="45" t="e">
        <f>VLOOKUP($A1918,EVID_OSEVU!$A$1:$M$4972,10,FALSE)</f>
        <v>#N/A</v>
      </c>
      <c r="J1918" s="58" t="e">
        <f>VLOOKUP($A1918,EVID_OSEVU!$A$1:$M$4972,11,FALSE)</f>
        <v>#N/A</v>
      </c>
      <c r="K1918" s="33"/>
      <c r="L1918" s="45" t="e">
        <f>VLOOKUP(EVID_PASTVY!H1918,KATEGORIE_ZVIRAT!$B$2:$M$31,6,FALSE)*K1918</f>
        <v>#N/A</v>
      </c>
      <c r="M1918" s="33">
        <v>24</v>
      </c>
      <c r="N1918" s="45" t="e">
        <f>VLOOKUP(EVID_PASTVY!$H1918,KATEGORIE_ZVIRAT!$B$2:$M$31,8,FALSE)</f>
        <v>#N/A</v>
      </c>
      <c r="O1918" s="45" t="e">
        <f>VLOOKUP(EVID_PASTVY!$H1918,KATEGORIE_ZVIRAT!$B$2:$M$31,9,FALSE)</f>
        <v>#N/A</v>
      </c>
      <c r="P1918" s="54" t="e">
        <f>VLOOKUP(EVID_PASTVY!$H1918,KATEGORIE_ZVIRAT!$B$2:$M$31,7,FALSE)*L1918/1000*M1918/24*(F1918-E1918+1)/J1918</f>
        <v>#N/A</v>
      </c>
      <c r="Q1918" s="52" t="e">
        <f>VLOOKUP(EVID_PASTVY!$H1918,KATEGORIE_ZVIRAT!$B$2:$M$31,10,FALSE)*P1918*10</f>
        <v>#N/A</v>
      </c>
      <c r="R1918" s="52" t="e">
        <f>VLOOKUP(EVID_PASTVY!$H1918,KATEGORIE_ZVIRAT!$B$2:$M$31,11,FALSE)*P1918*10</f>
        <v>#N/A</v>
      </c>
      <c r="S1918" s="52" t="e">
        <f>VLOOKUP(EVID_PASTVY!$H1918,KATEGORIE_ZVIRAT!$B$2:$M$31,12,FALSE)*P1918*10</f>
        <v>#N/A</v>
      </c>
    </row>
    <row r="1919" spans="1:19" x14ac:dyDescent="0.2">
      <c r="A1919" s="32"/>
      <c r="B1919" s="37" t="e">
        <f>VLOOKUP($A1919,EVID_OSEVU!$A$1:$M$4972,2,FALSE)</f>
        <v>#N/A</v>
      </c>
      <c r="C1919" s="37" t="e">
        <f>VLOOKUP($A1919,EVID_OSEVU!$A$1:$M$4972,3,FALSE)</f>
        <v>#N/A</v>
      </c>
      <c r="D1919" s="45" t="e">
        <f>VLOOKUP($A1919,EVID_OSEVU!$A$1:$M$4972,4,FALSE)</f>
        <v>#N/A</v>
      </c>
      <c r="E1919" s="35"/>
      <c r="F1919" s="53"/>
      <c r="G1919" s="32"/>
      <c r="H1919" s="45" t="e">
        <f>VLOOKUP(G1919,Export7[#All],2,FALSE)</f>
        <v>#N/A</v>
      </c>
      <c r="I1919" s="45" t="e">
        <f>VLOOKUP($A1919,EVID_OSEVU!$A$1:$M$4972,10,FALSE)</f>
        <v>#N/A</v>
      </c>
      <c r="J1919" s="58" t="e">
        <f>VLOOKUP($A1919,EVID_OSEVU!$A$1:$M$4972,11,FALSE)</f>
        <v>#N/A</v>
      </c>
      <c r="K1919" s="33"/>
      <c r="L1919" s="45" t="e">
        <f>VLOOKUP(EVID_PASTVY!H1919,KATEGORIE_ZVIRAT!$B$2:$M$31,6,FALSE)*K1919</f>
        <v>#N/A</v>
      </c>
      <c r="M1919" s="33">
        <v>24</v>
      </c>
      <c r="N1919" s="45" t="e">
        <f>VLOOKUP(EVID_PASTVY!$H1919,KATEGORIE_ZVIRAT!$B$2:$M$31,8,FALSE)</f>
        <v>#N/A</v>
      </c>
      <c r="O1919" s="45" t="e">
        <f>VLOOKUP(EVID_PASTVY!$H1919,KATEGORIE_ZVIRAT!$B$2:$M$31,9,FALSE)</f>
        <v>#N/A</v>
      </c>
      <c r="P1919" s="54" t="e">
        <f>VLOOKUP(EVID_PASTVY!$H1919,KATEGORIE_ZVIRAT!$B$2:$M$31,7,FALSE)*L1919/1000*M1919/24*(F1919-E1919+1)/J1919</f>
        <v>#N/A</v>
      </c>
      <c r="Q1919" s="52" t="e">
        <f>VLOOKUP(EVID_PASTVY!$H1919,KATEGORIE_ZVIRAT!$B$2:$M$31,10,FALSE)*P1919*10</f>
        <v>#N/A</v>
      </c>
      <c r="R1919" s="52" t="e">
        <f>VLOOKUP(EVID_PASTVY!$H1919,KATEGORIE_ZVIRAT!$B$2:$M$31,11,FALSE)*P1919*10</f>
        <v>#N/A</v>
      </c>
      <c r="S1919" s="52" t="e">
        <f>VLOOKUP(EVID_PASTVY!$H1919,KATEGORIE_ZVIRAT!$B$2:$M$31,12,FALSE)*P1919*10</f>
        <v>#N/A</v>
      </c>
    </row>
    <row r="1920" spans="1:19" x14ac:dyDescent="0.2">
      <c r="A1920" s="32"/>
      <c r="B1920" s="37" t="e">
        <f>VLOOKUP($A1920,EVID_OSEVU!$A$1:$M$4972,2,FALSE)</f>
        <v>#N/A</v>
      </c>
      <c r="C1920" s="37" t="e">
        <f>VLOOKUP($A1920,EVID_OSEVU!$A$1:$M$4972,3,FALSE)</f>
        <v>#N/A</v>
      </c>
      <c r="D1920" s="45" t="e">
        <f>VLOOKUP($A1920,EVID_OSEVU!$A$1:$M$4972,4,FALSE)</f>
        <v>#N/A</v>
      </c>
      <c r="E1920" s="35"/>
      <c r="F1920" s="53"/>
      <c r="G1920" s="32"/>
      <c r="H1920" s="45" t="e">
        <f>VLOOKUP(G1920,Export7[#All],2,FALSE)</f>
        <v>#N/A</v>
      </c>
      <c r="I1920" s="45" t="e">
        <f>VLOOKUP($A1920,EVID_OSEVU!$A$1:$M$4972,10,FALSE)</f>
        <v>#N/A</v>
      </c>
      <c r="J1920" s="58" t="e">
        <f>VLOOKUP($A1920,EVID_OSEVU!$A$1:$M$4972,11,FALSE)</f>
        <v>#N/A</v>
      </c>
      <c r="K1920" s="33"/>
      <c r="L1920" s="45" t="e">
        <f>VLOOKUP(EVID_PASTVY!H1920,KATEGORIE_ZVIRAT!$B$2:$M$31,6,FALSE)*K1920</f>
        <v>#N/A</v>
      </c>
      <c r="M1920" s="33">
        <v>24</v>
      </c>
      <c r="N1920" s="45" t="e">
        <f>VLOOKUP(EVID_PASTVY!$H1920,KATEGORIE_ZVIRAT!$B$2:$M$31,8,FALSE)</f>
        <v>#N/A</v>
      </c>
      <c r="O1920" s="45" t="e">
        <f>VLOOKUP(EVID_PASTVY!$H1920,KATEGORIE_ZVIRAT!$B$2:$M$31,9,FALSE)</f>
        <v>#N/A</v>
      </c>
      <c r="P1920" s="54" t="e">
        <f>VLOOKUP(EVID_PASTVY!$H1920,KATEGORIE_ZVIRAT!$B$2:$M$31,7,FALSE)*L1920/1000*M1920/24*(F1920-E1920+1)/J1920</f>
        <v>#N/A</v>
      </c>
      <c r="Q1920" s="52" t="e">
        <f>VLOOKUP(EVID_PASTVY!$H1920,KATEGORIE_ZVIRAT!$B$2:$M$31,10,FALSE)*P1920*10</f>
        <v>#N/A</v>
      </c>
      <c r="R1920" s="52" t="e">
        <f>VLOOKUP(EVID_PASTVY!$H1920,KATEGORIE_ZVIRAT!$B$2:$M$31,11,FALSE)*P1920*10</f>
        <v>#N/A</v>
      </c>
      <c r="S1920" s="52" t="e">
        <f>VLOOKUP(EVID_PASTVY!$H1920,KATEGORIE_ZVIRAT!$B$2:$M$31,12,FALSE)*P1920*10</f>
        <v>#N/A</v>
      </c>
    </row>
    <row r="1921" spans="1:19" x14ac:dyDescent="0.2">
      <c r="A1921" s="32"/>
      <c r="B1921" s="37" t="e">
        <f>VLOOKUP($A1921,EVID_OSEVU!$A$1:$M$4972,2,FALSE)</f>
        <v>#N/A</v>
      </c>
      <c r="C1921" s="37" t="e">
        <f>VLOOKUP($A1921,EVID_OSEVU!$A$1:$M$4972,3,FALSE)</f>
        <v>#N/A</v>
      </c>
      <c r="D1921" s="45" t="e">
        <f>VLOOKUP($A1921,EVID_OSEVU!$A$1:$M$4972,4,FALSE)</f>
        <v>#N/A</v>
      </c>
      <c r="E1921" s="35"/>
      <c r="F1921" s="53"/>
      <c r="G1921" s="32"/>
      <c r="H1921" s="45" t="e">
        <f>VLOOKUP(G1921,Export7[#All],2,FALSE)</f>
        <v>#N/A</v>
      </c>
      <c r="I1921" s="45" t="e">
        <f>VLOOKUP($A1921,EVID_OSEVU!$A$1:$M$4972,10,FALSE)</f>
        <v>#N/A</v>
      </c>
      <c r="J1921" s="58" t="e">
        <f>VLOOKUP($A1921,EVID_OSEVU!$A$1:$M$4972,11,FALSE)</f>
        <v>#N/A</v>
      </c>
      <c r="K1921" s="33"/>
      <c r="L1921" s="45" t="e">
        <f>VLOOKUP(EVID_PASTVY!H1921,KATEGORIE_ZVIRAT!$B$2:$M$31,6,FALSE)*K1921</f>
        <v>#N/A</v>
      </c>
      <c r="M1921" s="33">
        <v>24</v>
      </c>
      <c r="N1921" s="45" t="e">
        <f>VLOOKUP(EVID_PASTVY!$H1921,KATEGORIE_ZVIRAT!$B$2:$M$31,8,FALSE)</f>
        <v>#N/A</v>
      </c>
      <c r="O1921" s="45" t="e">
        <f>VLOOKUP(EVID_PASTVY!$H1921,KATEGORIE_ZVIRAT!$B$2:$M$31,9,FALSE)</f>
        <v>#N/A</v>
      </c>
      <c r="P1921" s="54" t="e">
        <f>VLOOKUP(EVID_PASTVY!$H1921,KATEGORIE_ZVIRAT!$B$2:$M$31,7,FALSE)*L1921/1000*M1921/24*(F1921-E1921+1)/J1921</f>
        <v>#N/A</v>
      </c>
      <c r="Q1921" s="52" t="e">
        <f>VLOOKUP(EVID_PASTVY!$H1921,KATEGORIE_ZVIRAT!$B$2:$M$31,10,FALSE)*P1921*10</f>
        <v>#N/A</v>
      </c>
      <c r="R1921" s="52" t="e">
        <f>VLOOKUP(EVID_PASTVY!$H1921,KATEGORIE_ZVIRAT!$B$2:$M$31,11,FALSE)*P1921*10</f>
        <v>#N/A</v>
      </c>
      <c r="S1921" s="52" t="e">
        <f>VLOOKUP(EVID_PASTVY!$H1921,KATEGORIE_ZVIRAT!$B$2:$M$31,12,FALSE)*P1921*10</f>
        <v>#N/A</v>
      </c>
    </row>
    <row r="1922" spans="1:19" x14ac:dyDescent="0.2">
      <c r="A1922" s="32"/>
      <c r="B1922" s="37" t="e">
        <f>VLOOKUP($A1922,EVID_OSEVU!$A$1:$M$4972,2,FALSE)</f>
        <v>#N/A</v>
      </c>
      <c r="C1922" s="37" t="e">
        <f>VLOOKUP($A1922,EVID_OSEVU!$A$1:$M$4972,3,FALSE)</f>
        <v>#N/A</v>
      </c>
      <c r="D1922" s="45" t="e">
        <f>VLOOKUP($A1922,EVID_OSEVU!$A$1:$M$4972,4,FALSE)</f>
        <v>#N/A</v>
      </c>
      <c r="E1922" s="35"/>
      <c r="F1922" s="53"/>
      <c r="G1922" s="32"/>
      <c r="H1922" s="45" t="e">
        <f>VLOOKUP(G1922,Export7[#All],2,FALSE)</f>
        <v>#N/A</v>
      </c>
      <c r="I1922" s="45" t="e">
        <f>VLOOKUP($A1922,EVID_OSEVU!$A$1:$M$4972,10,FALSE)</f>
        <v>#N/A</v>
      </c>
      <c r="J1922" s="58" t="e">
        <f>VLOOKUP($A1922,EVID_OSEVU!$A$1:$M$4972,11,FALSE)</f>
        <v>#N/A</v>
      </c>
      <c r="K1922" s="33"/>
      <c r="L1922" s="45" t="e">
        <f>VLOOKUP(EVID_PASTVY!H1922,KATEGORIE_ZVIRAT!$B$2:$M$31,6,FALSE)*K1922</f>
        <v>#N/A</v>
      </c>
      <c r="M1922" s="33">
        <v>24</v>
      </c>
      <c r="N1922" s="45" t="e">
        <f>VLOOKUP(EVID_PASTVY!$H1922,KATEGORIE_ZVIRAT!$B$2:$M$31,8,FALSE)</f>
        <v>#N/A</v>
      </c>
      <c r="O1922" s="45" t="e">
        <f>VLOOKUP(EVID_PASTVY!$H1922,KATEGORIE_ZVIRAT!$B$2:$M$31,9,FALSE)</f>
        <v>#N/A</v>
      </c>
      <c r="P1922" s="54" t="e">
        <f>VLOOKUP(EVID_PASTVY!$H1922,KATEGORIE_ZVIRAT!$B$2:$M$31,7,FALSE)*L1922/1000*M1922/24*(F1922-E1922+1)/J1922</f>
        <v>#N/A</v>
      </c>
      <c r="Q1922" s="52" t="e">
        <f>VLOOKUP(EVID_PASTVY!$H1922,KATEGORIE_ZVIRAT!$B$2:$M$31,10,FALSE)*P1922*10</f>
        <v>#N/A</v>
      </c>
      <c r="R1922" s="52" t="e">
        <f>VLOOKUP(EVID_PASTVY!$H1922,KATEGORIE_ZVIRAT!$B$2:$M$31,11,FALSE)*P1922*10</f>
        <v>#N/A</v>
      </c>
      <c r="S1922" s="52" t="e">
        <f>VLOOKUP(EVID_PASTVY!$H1922,KATEGORIE_ZVIRAT!$B$2:$M$31,12,FALSE)*P1922*10</f>
        <v>#N/A</v>
      </c>
    </row>
    <row r="1923" spans="1:19" x14ac:dyDescent="0.2">
      <c r="A1923" s="32"/>
      <c r="B1923" s="37" t="e">
        <f>VLOOKUP($A1923,EVID_OSEVU!$A$1:$M$4972,2,FALSE)</f>
        <v>#N/A</v>
      </c>
      <c r="C1923" s="37" t="e">
        <f>VLOOKUP($A1923,EVID_OSEVU!$A$1:$M$4972,3,FALSE)</f>
        <v>#N/A</v>
      </c>
      <c r="D1923" s="45" t="e">
        <f>VLOOKUP($A1923,EVID_OSEVU!$A$1:$M$4972,4,FALSE)</f>
        <v>#N/A</v>
      </c>
      <c r="E1923" s="35"/>
      <c r="F1923" s="53"/>
      <c r="G1923" s="32"/>
      <c r="H1923" s="45" t="e">
        <f>VLOOKUP(G1923,Export7[#All],2,FALSE)</f>
        <v>#N/A</v>
      </c>
      <c r="I1923" s="45" t="e">
        <f>VLOOKUP($A1923,EVID_OSEVU!$A$1:$M$4972,10,FALSE)</f>
        <v>#N/A</v>
      </c>
      <c r="J1923" s="58" t="e">
        <f>VLOOKUP($A1923,EVID_OSEVU!$A$1:$M$4972,11,FALSE)</f>
        <v>#N/A</v>
      </c>
      <c r="K1923" s="33"/>
      <c r="L1923" s="45" t="e">
        <f>VLOOKUP(EVID_PASTVY!H1923,KATEGORIE_ZVIRAT!$B$2:$M$31,6,FALSE)*K1923</f>
        <v>#N/A</v>
      </c>
      <c r="M1923" s="33">
        <v>24</v>
      </c>
      <c r="N1923" s="45" t="e">
        <f>VLOOKUP(EVID_PASTVY!$H1923,KATEGORIE_ZVIRAT!$B$2:$M$31,8,FALSE)</f>
        <v>#N/A</v>
      </c>
      <c r="O1923" s="45" t="e">
        <f>VLOOKUP(EVID_PASTVY!$H1923,KATEGORIE_ZVIRAT!$B$2:$M$31,9,FALSE)</f>
        <v>#N/A</v>
      </c>
      <c r="P1923" s="54" t="e">
        <f>VLOOKUP(EVID_PASTVY!$H1923,KATEGORIE_ZVIRAT!$B$2:$M$31,7,FALSE)*L1923/1000*M1923/24*(F1923-E1923+1)/J1923</f>
        <v>#N/A</v>
      </c>
      <c r="Q1923" s="52" t="e">
        <f>VLOOKUP(EVID_PASTVY!$H1923,KATEGORIE_ZVIRAT!$B$2:$M$31,10,FALSE)*P1923*10</f>
        <v>#N/A</v>
      </c>
      <c r="R1923" s="52" t="e">
        <f>VLOOKUP(EVID_PASTVY!$H1923,KATEGORIE_ZVIRAT!$B$2:$M$31,11,FALSE)*P1923*10</f>
        <v>#N/A</v>
      </c>
      <c r="S1923" s="52" t="e">
        <f>VLOOKUP(EVID_PASTVY!$H1923,KATEGORIE_ZVIRAT!$B$2:$M$31,12,FALSE)*P1923*10</f>
        <v>#N/A</v>
      </c>
    </row>
    <row r="1924" spans="1:19" x14ac:dyDescent="0.2">
      <c r="A1924" s="32"/>
      <c r="B1924" s="37" t="e">
        <f>VLOOKUP($A1924,EVID_OSEVU!$A$1:$M$4972,2,FALSE)</f>
        <v>#N/A</v>
      </c>
      <c r="C1924" s="37" t="e">
        <f>VLOOKUP($A1924,EVID_OSEVU!$A$1:$M$4972,3,FALSE)</f>
        <v>#N/A</v>
      </c>
      <c r="D1924" s="45" t="e">
        <f>VLOOKUP($A1924,EVID_OSEVU!$A$1:$M$4972,4,FALSE)</f>
        <v>#N/A</v>
      </c>
      <c r="E1924" s="35"/>
      <c r="F1924" s="53"/>
      <c r="G1924" s="32"/>
      <c r="H1924" s="45" t="e">
        <f>VLOOKUP(G1924,Export7[#All],2,FALSE)</f>
        <v>#N/A</v>
      </c>
      <c r="I1924" s="45" t="e">
        <f>VLOOKUP($A1924,EVID_OSEVU!$A$1:$M$4972,10,FALSE)</f>
        <v>#N/A</v>
      </c>
      <c r="J1924" s="58" t="e">
        <f>VLOOKUP($A1924,EVID_OSEVU!$A$1:$M$4972,11,FALSE)</f>
        <v>#N/A</v>
      </c>
      <c r="K1924" s="33"/>
      <c r="L1924" s="45" t="e">
        <f>VLOOKUP(EVID_PASTVY!H1924,KATEGORIE_ZVIRAT!$B$2:$M$31,6,FALSE)*K1924</f>
        <v>#N/A</v>
      </c>
      <c r="M1924" s="33">
        <v>24</v>
      </c>
      <c r="N1924" s="45" t="e">
        <f>VLOOKUP(EVID_PASTVY!$H1924,KATEGORIE_ZVIRAT!$B$2:$M$31,8,FALSE)</f>
        <v>#N/A</v>
      </c>
      <c r="O1924" s="45" t="e">
        <f>VLOOKUP(EVID_PASTVY!$H1924,KATEGORIE_ZVIRAT!$B$2:$M$31,9,FALSE)</f>
        <v>#N/A</v>
      </c>
      <c r="P1924" s="54" t="e">
        <f>VLOOKUP(EVID_PASTVY!$H1924,KATEGORIE_ZVIRAT!$B$2:$M$31,7,FALSE)*L1924/1000*M1924/24*(F1924-E1924+1)/J1924</f>
        <v>#N/A</v>
      </c>
      <c r="Q1924" s="52" t="e">
        <f>VLOOKUP(EVID_PASTVY!$H1924,KATEGORIE_ZVIRAT!$B$2:$M$31,10,FALSE)*P1924*10</f>
        <v>#N/A</v>
      </c>
      <c r="R1924" s="52" t="e">
        <f>VLOOKUP(EVID_PASTVY!$H1924,KATEGORIE_ZVIRAT!$B$2:$M$31,11,FALSE)*P1924*10</f>
        <v>#N/A</v>
      </c>
      <c r="S1924" s="52" t="e">
        <f>VLOOKUP(EVID_PASTVY!$H1924,KATEGORIE_ZVIRAT!$B$2:$M$31,12,FALSE)*P1924*10</f>
        <v>#N/A</v>
      </c>
    </row>
    <row r="1925" spans="1:19" x14ac:dyDescent="0.2">
      <c r="A1925" s="32"/>
      <c r="B1925" s="37" t="e">
        <f>VLOOKUP($A1925,EVID_OSEVU!$A$1:$M$4972,2,FALSE)</f>
        <v>#N/A</v>
      </c>
      <c r="C1925" s="37" t="e">
        <f>VLOOKUP($A1925,EVID_OSEVU!$A$1:$M$4972,3,FALSE)</f>
        <v>#N/A</v>
      </c>
      <c r="D1925" s="45" t="e">
        <f>VLOOKUP($A1925,EVID_OSEVU!$A$1:$M$4972,4,FALSE)</f>
        <v>#N/A</v>
      </c>
      <c r="E1925" s="35"/>
      <c r="F1925" s="53"/>
      <c r="G1925" s="32"/>
      <c r="H1925" s="45" t="e">
        <f>VLOOKUP(G1925,Export7[#All],2,FALSE)</f>
        <v>#N/A</v>
      </c>
      <c r="I1925" s="45" t="e">
        <f>VLOOKUP($A1925,EVID_OSEVU!$A$1:$M$4972,10,FALSE)</f>
        <v>#N/A</v>
      </c>
      <c r="J1925" s="58" t="e">
        <f>VLOOKUP($A1925,EVID_OSEVU!$A$1:$M$4972,11,FALSE)</f>
        <v>#N/A</v>
      </c>
      <c r="K1925" s="33"/>
      <c r="L1925" s="45" t="e">
        <f>VLOOKUP(EVID_PASTVY!H1925,KATEGORIE_ZVIRAT!$B$2:$M$31,6,FALSE)*K1925</f>
        <v>#N/A</v>
      </c>
      <c r="M1925" s="33">
        <v>24</v>
      </c>
      <c r="N1925" s="45" t="e">
        <f>VLOOKUP(EVID_PASTVY!$H1925,KATEGORIE_ZVIRAT!$B$2:$M$31,8,FALSE)</f>
        <v>#N/A</v>
      </c>
      <c r="O1925" s="45" t="e">
        <f>VLOOKUP(EVID_PASTVY!$H1925,KATEGORIE_ZVIRAT!$B$2:$M$31,9,FALSE)</f>
        <v>#N/A</v>
      </c>
      <c r="P1925" s="54" t="e">
        <f>VLOOKUP(EVID_PASTVY!$H1925,KATEGORIE_ZVIRAT!$B$2:$M$31,7,FALSE)*L1925/1000*M1925/24*(F1925-E1925+1)/J1925</f>
        <v>#N/A</v>
      </c>
      <c r="Q1925" s="52" t="e">
        <f>VLOOKUP(EVID_PASTVY!$H1925,KATEGORIE_ZVIRAT!$B$2:$M$31,10,FALSE)*P1925*10</f>
        <v>#N/A</v>
      </c>
      <c r="R1925" s="52" t="e">
        <f>VLOOKUP(EVID_PASTVY!$H1925,KATEGORIE_ZVIRAT!$B$2:$M$31,11,FALSE)*P1925*10</f>
        <v>#N/A</v>
      </c>
      <c r="S1925" s="52" t="e">
        <f>VLOOKUP(EVID_PASTVY!$H1925,KATEGORIE_ZVIRAT!$B$2:$M$31,12,FALSE)*P1925*10</f>
        <v>#N/A</v>
      </c>
    </row>
    <row r="1926" spans="1:19" x14ac:dyDescent="0.2">
      <c r="A1926" s="32"/>
      <c r="B1926" s="37" t="e">
        <f>VLOOKUP($A1926,EVID_OSEVU!$A$1:$M$4972,2,FALSE)</f>
        <v>#N/A</v>
      </c>
      <c r="C1926" s="37" t="e">
        <f>VLOOKUP($A1926,EVID_OSEVU!$A$1:$M$4972,3,FALSE)</f>
        <v>#N/A</v>
      </c>
      <c r="D1926" s="45" t="e">
        <f>VLOOKUP($A1926,EVID_OSEVU!$A$1:$M$4972,4,FALSE)</f>
        <v>#N/A</v>
      </c>
      <c r="E1926" s="35"/>
      <c r="F1926" s="53"/>
      <c r="G1926" s="32"/>
      <c r="H1926" s="45" t="e">
        <f>VLOOKUP(G1926,Export7[#All],2,FALSE)</f>
        <v>#N/A</v>
      </c>
      <c r="I1926" s="45" t="e">
        <f>VLOOKUP($A1926,EVID_OSEVU!$A$1:$M$4972,10,FALSE)</f>
        <v>#N/A</v>
      </c>
      <c r="J1926" s="58" t="e">
        <f>VLOOKUP($A1926,EVID_OSEVU!$A$1:$M$4972,11,FALSE)</f>
        <v>#N/A</v>
      </c>
      <c r="K1926" s="33"/>
      <c r="L1926" s="45" t="e">
        <f>VLOOKUP(EVID_PASTVY!H1926,KATEGORIE_ZVIRAT!$B$2:$M$31,6,FALSE)*K1926</f>
        <v>#N/A</v>
      </c>
      <c r="M1926" s="33">
        <v>24</v>
      </c>
      <c r="N1926" s="45" t="e">
        <f>VLOOKUP(EVID_PASTVY!$H1926,KATEGORIE_ZVIRAT!$B$2:$M$31,8,FALSE)</f>
        <v>#N/A</v>
      </c>
      <c r="O1926" s="45" t="e">
        <f>VLOOKUP(EVID_PASTVY!$H1926,KATEGORIE_ZVIRAT!$B$2:$M$31,9,FALSE)</f>
        <v>#N/A</v>
      </c>
      <c r="P1926" s="54" t="e">
        <f>VLOOKUP(EVID_PASTVY!$H1926,KATEGORIE_ZVIRAT!$B$2:$M$31,7,FALSE)*L1926/1000*M1926/24*(F1926-E1926+1)/J1926</f>
        <v>#N/A</v>
      </c>
      <c r="Q1926" s="52" t="e">
        <f>VLOOKUP(EVID_PASTVY!$H1926,KATEGORIE_ZVIRAT!$B$2:$M$31,10,FALSE)*P1926*10</f>
        <v>#N/A</v>
      </c>
      <c r="R1926" s="52" t="e">
        <f>VLOOKUP(EVID_PASTVY!$H1926,KATEGORIE_ZVIRAT!$B$2:$M$31,11,FALSE)*P1926*10</f>
        <v>#N/A</v>
      </c>
      <c r="S1926" s="52" t="e">
        <f>VLOOKUP(EVID_PASTVY!$H1926,KATEGORIE_ZVIRAT!$B$2:$M$31,12,FALSE)*P1926*10</f>
        <v>#N/A</v>
      </c>
    </row>
    <row r="1927" spans="1:19" x14ac:dyDescent="0.2">
      <c r="A1927" s="32"/>
      <c r="B1927" s="37" t="e">
        <f>VLOOKUP($A1927,EVID_OSEVU!$A$1:$M$4972,2,FALSE)</f>
        <v>#N/A</v>
      </c>
      <c r="C1927" s="37" t="e">
        <f>VLOOKUP($A1927,EVID_OSEVU!$A$1:$M$4972,3,FALSE)</f>
        <v>#N/A</v>
      </c>
      <c r="D1927" s="45" t="e">
        <f>VLOOKUP($A1927,EVID_OSEVU!$A$1:$M$4972,4,FALSE)</f>
        <v>#N/A</v>
      </c>
      <c r="E1927" s="35"/>
      <c r="F1927" s="53"/>
      <c r="G1927" s="32"/>
      <c r="H1927" s="45" t="e">
        <f>VLOOKUP(G1927,Export7[#All],2,FALSE)</f>
        <v>#N/A</v>
      </c>
      <c r="I1927" s="45" t="e">
        <f>VLOOKUP($A1927,EVID_OSEVU!$A$1:$M$4972,10,FALSE)</f>
        <v>#N/A</v>
      </c>
      <c r="J1927" s="58" t="e">
        <f>VLOOKUP($A1927,EVID_OSEVU!$A$1:$M$4972,11,FALSE)</f>
        <v>#N/A</v>
      </c>
      <c r="K1927" s="33"/>
      <c r="L1927" s="45" t="e">
        <f>VLOOKUP(EVID_PASTVY!H1927,KATEGORIE_ZVIRAT!$B$2:$M$31,6,FALSE)*K1927</f>
        <v>#N/A</v>
      </c>
      <c r="M1927" s="33">
        <v>24</v>
      </c>
      <c r="N1927" s="45" t="e">
        <f>VLOOKUP(EVID_PASTVY!$H1927,KATEGORIE_ZVIRAT!$B$2:$M$31,8,FALSE)</f>
        <v>#N/A</v>
      </c>
      <c r="O1927" s="45" t="e">
        <f>VLOOKUP(EVID_PASTVY!$H1927,KATEGORIE_ZVIRAT!$B$2:$M$31,9,FALSE)</f>
        <v>#N/A</v>
      </c>
      <c r="P1927" s="54" t="e">
        <f>VLOOKUP(EVID_PASTVY!$H1927,KATEGORIE_ZVIRAT!$B$2:$M$31,7,FALSE)*L1927/1000*M1927/24*(F1927-E1927+1)/J1927</f>
        <v>#N/A</v>
      </c>
      <c r="Q1927" s="52" t="e">
        <f>VLOOKUP(EVID_PASTVY!$H1927,KATEGORIE_ZVIRAT!$B$2:$M$31,10,FALSE)*P1927*10</f>
        <v>#N/A</v>
      </c>
      <c r="R1927" s="52" t="e">
        <f>VLOOKUP(EVID_PASTVY!$H1927,KATEGORIE_ZVIRAT!$B$2:$M$31,11,FALSE)*P1927*10</f>
        <v>#N/A</v>
      </c>
      <c r="S1927" s="52" t="e">
        <f>VLOOKUP(EVID_PASTVY!$H1927,KATEGORIE_ZVIRAT!$B$2:$M$31,12,FALSE)*P1927*10</f>
        <v>#N/A</v>
      </c>
    </row>
    <row r="1928" spans="1:19" x14ac:dyDescent="0.2">
      <c r="A1928" s="32"/>
      <c r="B1928" s="37" t="e">
        <f>VLOOKUP($A1928,EVID_OSEVU!$A$1:$M$4972,2,FALSE)</f>
        <v>#N/A</v>
      </c>
      <c r="C1928" s="37" t="e">
        <f>VLOOKUP($A1928,EVID_OSEVU!$A$1:$M$4972,3,FALSE)</f>
        <v>#N/A</v>
      </c>
      <c r="D1928" s="45" t="e">
        <f>VLOOKUP($A1928,EVID_OSEVU!$A$1:$M$4972,4,FALSE)</f>
        <v>#N/A</v>
      </c>
      <c r="E1928" s="35"/>
      <c r="F1928" s="53"/>
      <c r="G1928" s="32"/>
      <c r="H1928" s="45" t="e">
        <f>VLOOKUP(G1928,Export7[#All],2,FALSE)</f>
        <v>#N/A</v>
      </c>
      <c r="I1928" s="45" t="e">
        <f>VLOOKUP($A1928,EVID_OSEVU!$A$1:$M$4972,10,FALSE)</f>
        <v>#N/A</v>
      </c>
      <c r="J1928" s="58" t="e">
        <f>VLOOKUP($A1928,EVID_OSEVU!$A$1:$M$4972,11,FALSE)</f>
        <v>#N/A</v>
      </c>
      <c r="K1928" s="33"/>
      <c r="L1928" s="45" t="e">
        <f>VLOOKUP(EVID_PASTVY!H1928,KATEGORIE_ZVIRAT!$B$2:$M$31,6,FALSE)*K1928</f>
        <v>#N/A</v>
      </c>
      <c r="M1928" s="33">
        <v>24</v>
      </c>
      <c r="N1928" s="45" t="e">
        <f>VLOOKUP(EVID_PASTVY!$H1928,KATEGORIE_ZVIRAT!$B$2:$M$31,8,FALSE)</f>
        <v>#N/A</v>
      </c>
      <c r="O1928" s="45" t="e">
        <f>VLOOKUP(EVID_PASTVY!$H1928,KATEGORIE_ZVIRAT!$B$2:$M$31,9,FALSE)</f>
        <v>#N/A</v>
      </c>
      <c r="P1928" s="54" t="e">
        <f>VLOOKUP(EVID_PASTVY!$H1928,KATEGORIE_ZVIRAT!$B$2:$M$31,7,FALSE)*L1928/1000*M1928/24*(F1928-E1928+1)/J1928</f>
        <v>#N/A</v>
      </c>
      <c r="Q1928" s="52" t="e">
        <f>VLOOKUP(EVID_PASTVY!$H1928,KATEGORIE_ZVIRAT!$B$2:$M$31,10,FALSE)*P1928*10</f>
        <v>#N/A</v>
      </c>
      <c r="R1928" s="52" t="e">
        <f>VLOOKUP(EVID_PASTVY!$H1928,KATEGORIE_ZVIRAT!$B$2:$M$31,11,FALSE)*P1928*10</f>
        <v>#N/A</v>
      </c>
      <c r="S1928" s="52" t="e">
        <f>VLOOKUP(EVID_PASTVY!$H1928,KATEGORIE_ZVIRAT!$B$2:$M$31,12,FALSE)*P1928*10</f>
        <v>#N/A</v>
      </c>
    </row>
    <row r="1929" spans="1:19" x14ac:dyDescent="0.2">
      <c r="A1929" s="32"/>
      <c r="B1929" s="37" t="e">
        <f>VLOOKUP($A1929,EVID_OSEVU!$A$1:$M$4972,2,FALSE)</f>
        <v>#N/A</v>
      </c>
      <c r="C1929" s="37" t="e">
        <f>VLOOKUP($A1929,EVID_OSEVU!$A$1:$M$4972,3,FALSE)</f>
        <v>#N/A</v>
      </c>
      <c r="D1929" s="45" t="e">
        <f>VLOOKUP($A1929,EVID_OSEVU!$A$1:$M$4972,4,FALSE)</f>
        <v>#N/A</v>
      </c>
      <c r="E1929" s="35"/>
      <c r="F1929" s="53"/>
      <c r="G1929" s="32"/>
      <c r="H1929" s="45" t="e">
        <f>VLOOKUP(G1929,Export7[#All],2,FALSE)</f>
        <v>#N/A</v>
      </c>
      <c r="I1929" s="45" t="e">
        <f>VLOOKUP($A1929,EVID_OSEVU!$A$1:$M$4972,10,FALSE)</f>
        <v>#N/A</v>
      </c>
      <c r="J1929" s="58" t="e">
        <f>VLOOKUP($A1929,EVID_OSEVU!$A$1:$M$4972,11,FALSE)</f>
        <v>#N/A</v>
      </c>
      <c r="K1929" s="33"/>
      <c r="L1929" s="45" t="e">
        <f>VLOOKUP(EVID_PASTVY!H1929,KATEGORIE_ZVIRAT!$B$2:$M$31,6,FALSE)*K1929</f>
        <v>#N/A</v>
      </c>
      <c r="M1929" s="33">
        <v>24</v>
      </c>
      <c r="N1929" s="45" t="e">
        <f>VLOOKUP(EVID_PASTVY!$H1929,KATEGORIE_ZVIRAT!$B$2:$M$31,8,FALSE)</f>
        <v>#N/A</v>
      </c>
      <c r="O1929" s="45" t="e">
        <f>VLOOKUP(EVID_PASTVY!$H1929,KATEGORIE_ZVIRAT!$B$2:$M$31,9,FALSE)</f>
        <v>#N/A</v>
      </c>
      <c r="P1929" s="54" t="e">
        <f>VLOOKUP(EVID_PASTVY!$H1929,KATEGORIE_ZVIRAT!$B$2:$M$31,7,FALSE)*L1929/1000*M1929/24*(F1929-E1929+1)/J1929</f>
        <v>#N/A</v>
      </c>
      <c r="Q1929" s="52" t="e">
        <f>VLOOKUP(EVID_PASTVY!$H1929,KATEGORIE_ZVIRAT!$B$2:$M$31,10,FALSE)*P1929*10</f>
        <v>#N/A</v>
      </c>
      <c r="R1929" s="52" t="e">
        <f>VLOOKUP(EVID_PASTVY!$H1929,KATEGORIE_ZVIRAT!$B$2:$M$31,11,FALSE)*P1929*10</f>
        <v>#N/A</v>
      </c>
      <c r="S1929" s="52" t="e">
        <f>VLOOKUP(EVID_PASTVY!$H1929,KATEGORIE_ZVIRAT!$B$2:$M$31,12,FALSE)*P1929*10</f>
        <v>#N/A</v>
      </c>
    </row>
    <row r="1930" spans="1:19" x14ac:dyDescent="0.2">
      <c r="A1930" s="32"/>
      <c r="B1930" s="37" t="e">
        <f>VLOOKUP($A1930,EVID_OSEVU!$A$1:$M$4972,2,FALSE)</f>
        <v>#N/A</v>
      </c>
      <c r="C1930" s="37" t="e">
        <f>VLOOKUP($A1930,EVID_OSEVU!$A$1:$M$4972,3,FALSE)</f>
        <v>#N/A</v>
      </c>
      <c r="D1930" s="45" t="e">
        <f>VLOOKUP($A1930,EVID_OSEVU!$A$1:$M$4972,4,FALSE)</f>
        <v>#N/A</v>
      </c>
      <c r="E1930" s="35"/>
      <c r="F1930" s="53"/>
      <c r="G1930" s="32"/>
      <c r="H1930" s="45" t="e">
        <f>VLOOKUP(G1930,Export7[#All],2,FALSE)</f>
        <v>#N/A</v>
      </c>
      <c r="I1930" s="45" t="e">
        <f>VLOOKUP($A1930,EVID_OSEVU!$A$1:$M$4972,10,FALSE)</f>
        <v>#N/A</v>
      </c>
      <c r="J1930" s="58" t="e">
        <f>VLOOKUP($A1930,EVID_OSEVU!$A$1:$M$4972,11,FALSE)</f>
        <v>#N/A</v>
      </c>
      <c r="K1930" s="33"/>
      <c r="L1930" s="45" t="e">
        <f>VLOOKUP(EVID_PASTVY!H1930,KATEGORIE_ZVIRAT!$B$2:$M$31,6,FALSE)*K1930</f>
        <v>#N/A</v>
      </c>
      <c r="M1930" s="33">
        <v>24</v>
      </c>
      <c r="N1930" s="45" t="e">
        <f>VLOOKUP(EVID_PASTVY!$H1930,KATEGORIE_ZVIRAT!$B$2:$M$31,8,FALSE)</f>
        <v>#N/A</v>
      </c>
      <c r="O1930" s="45" t="e">
        <f>VLOOKUP(EVID_PASTVY!$H1930,KATEGORIE_ZVIRAT!$B$2:$M$31,9,FALSE)</f>
        <v>#N/A</v>
      </c>
      <c r="P1930" s="54" t="e">
        <f>VLOOKUP(EVID_PASTVY!$H1930,KATEGORIE_ZVIRAT!$B$2:$M$31,7,FALSE)*L1930/1000*M1930/24*(F1930-E1930+1)/J1930</f>
        <v>#N/A</v>
      </c>
      <c r="Q1930" s="52" t="e">
        <f>VLOOKUP(EVID_PASTVY!$H1930,KATEGORIE_ZVIRAT!$B$2:$M$31,10,FALSE)*P1930*10</f>
        <v>#N/A</v>
      </c>
      <c r="R1930" s="52" t="e">
        <f>VLOOKUP(EVID_PASTVY!$H1930,KATEGORIE_ZVIRAT!$B$2:$M$31,11,FALSE)*P1930*10</f>
        <v>#N/A</v>
      </c>
      <c r="S1930" s="52" t="e">
        <f>VLOOKUP(EVID_PASTVY!$H1930,KATEGORIE_ZVIRAT!$B$2:$M$31,12,FALSE)*P1930*10</f>
        <v>#N/A</v>
      </c>
    </row>
    <row r="1931" spans="1:19" x14ac:dyDescent="0.2">
      <c r="A1931" s="32"/>
      <c r="B1931" s="37" t="e">
        <f>VLOOKUP($A1931,EVID_OSEVU!$A$1:$M$4972,2,FALSE)</f>
        <v>#N/A</v>
      </c>
      <c r="C1931" s="37" t="e">
        <f>VLOOKUP($A1931,EVID_OSEVU!$A$1:$M$4972,3,FALSE)</f>
        <v>#N/A</v>
      </c>
      <c r="D1931" s="45" t="e">
        <f>VLOOKUP($A1931,EVID_OSEVU!$A$1:$M$4972,4,FALSE)</f>
        <v>#N/A</v>
      </c>
      <c r="E1931" s="35"/>
      <c r="F1931" s="53"/>
      <c r="G1931" s="32"/>
      <c r="H1931" s="45" t="e">
        <f>VLOOKUP(G1931,Export7[#All],2,FALSE)</f>
        <v>#N/A</v>
      </c>
      <c r="I1931" s="45" t="e">
        <f>VLOOKUP($A1931,EVID_OSEVU!$A$1:$M$4972,10,FALSE)</f>
        <v>#N/A</v>
      </c>
      <c r="J1931" s="58" t="e">
        <f>VLOOKUP($A1931,EVID_OSEVU!$A$1:$M$4972,11,FALSE)</f>
        <v>#N/A</v>
      </c>
      <c r="K1931" s="33"/>
      <c r="L1931" s="45" t="e">
        <f>VLOOKUP(EVID_PASTVY!H1931,KATEGORIE_ZVIRAT!$B$2:$M$31,6,FALSE)*K1931</f>
        <v>#N/A</v>
      </c>
      <c r="M1931" s="33">
        <v>24</v>
      </c>
      <c r="N1931" s="45" t="e">
        <f>VLOOKUP(EVID_PASTVY!$H1931,KATEGORIE_ZVIRAT!$B$2:$M$31,8,FALSE)</f>
        <v>#N/A</v>
      </c>
      <c r="O1931" s="45" t="e">
        <f>VLOOKUP(EVID_PASTVY!$H1931,KATEGORIE_ZVIRAT!$B$2:$M$31,9,FALSE)</f>
        <v>#N/A</v>
      </c>
      <c r="P1931" s="54" t="e">
        <f>VLOOKUP(EVID_PASTVY!$H1931,KATEGORIE_ZVIRAT!$B$2:$M$31,7,FALSE)*L1931/1000*M1931/24*(F1931-E1931+1)/J1931</f>
        <v>#N/A</v>
      </c>
      <c r="Q1931" s="52" t="e">
        <f>VLOOKUP(EVID_PASTVY!$H1931,KATEGORIE_ZVIRAT!$B$2:$M$31,10,FALSE)*P1931*10</f>
        <v>#N/A</v>
      </c>
      <c r="R1931" s="52" t="e">
        <f>VLOOKUP(EVID_PASTVY!$H1931,KATEGORIE_ZVIRAT!$B$2:$M$31,11,FALSE)*P1931*10</f>
        <v>#N/A</v>
      </c>
      <c r="S1931" s="52" t="e">
        <f>VLOOKUP(EVID_PASTVY!$H1931,KATEGORIE_ZVIRAT!$B$2:$M$31,12,FALSE)*P1931*10</f>
        <v>#N/A</v>
      </c>
    </row>
    <row r="1932" spans="1:19" x14ac:dyDescent="0.2">
      <c r="A1932" s="32"/>
      <c r="B1932" s="37" t="e">
        <f>VLOOKUP($A1932,EVID_OSEVU!$A$1:$M$4972,2,FALSE)</f>
        <v>#N/A</v>
      </c>
      <c r="C1932" s="37" t="e">
        <f>VLOOKUP($A1932,EVID_OSEVU!$A$1:$M$4972,3,FALSE)</f>
        <v>#N/A</v>
      </c>
      <c r="D1932" s="45" t="e">
        <f>VLOOKUP($A1932,EVID_OSEVU!$A$1:$M$4972,4,FALSE)</f>
        <v>#N/A</v>
      </c>
      <c r="E1932" s="35"/>
      <c r="F1932" s="53"/>
      <c r="G1932" s="32"/>
      <c r="H1932" s="45" t="e">
        <f>VLOOKUP(G1932,Export7[#All],2,FALSE)</f>
        <v>#N/A</v>
      </c>
      <c r="I1932" s="45" t="e">
        <f>VLOOKUP($A1932,EVID_OSEVU!$A$1:$M$4972,10,FALSE)</f>
        <v>#N/A</v>
      </c>
      <c r="J1932" s="58" t="e">
        <f>VLOOKUP($A1932,EVID_OSEVU!$A$1:$M$4972,11,FALSE)</f>
        <v>#N/A</v>
      </c>
      <c r="K1932" s="33"/>
      <c r="L1932" s="45" t="e">
        <f>VLOOKUP(EVID_PASTVY!H1932,KATEGORIE_ZVIRAT!$B$2:$M$31,6,FALSE)*K1932</f>
        <v>#N/A</v>
      </c>
      <c r="M1932" s="33">
        <v>24</v>
      </c>
      <c r="N1932" s="45" t="e">
        <f>VLOOKUP(EVID_PASTVY!$H1932,KATEGORIE_ZVIRAT!$B$2:$M$31,8,FALSE)</f>
        <v>#N/A</v>
      </c>
      <c r="O1932" s="45" t="e">
        <f>VLOOKUP(EVID_PASTVY!$H1932,KATEGORIE_ZVIRAT!$B$2:$M$31,9,FALSE)</f>
        <v>#N/A</v>
      </c>
      <c r="P1932" s="54" t="e">
        <f>VLOOKUP(EVID_PASTVY!$H1932,KATEGORIE_ZVIRAT!$B$2:$M$31,7,FALSE)*L1932/1000*M1932/24*(F1932-E1932+1)/J1932</f>
        <v>#N/A</v>
      </c>
      <c r="Q1932" s="52" t="e">
        <f>VLOOKUP(EVID_PASTVY!$H1932,KATEGORIE_ZVIRAT!$B$2:$M$31,10,FALSE)*P1932*10</f>
        <v>#N/A</v>
      </c>
      <c r="R1932" s="52" t="e">
        <f>VLOOKUP(EVID_PASTVY!$H1932,KATEGORIE_ZVIRAT!$B$2:$M$31,11,FALSE)*P1932*10</f>
        <v>#N/A</v>
      </c>
      <c r="S1932" s="52" t="e">
        <f>VLOOKUP(EVID_PASTVY!$H1932,KATEGORIE_ZVIRAT!$B$2:$M$31,12,FALSE)*P1932*10</f>
        <v>#N/A</v>
      </c>
    </row>
    <row r="1933" spans="1:19" x14ac:dyDescent="0.2">
      <c r="A1933" s="32"/>
      <c r="B1933" s="37" t="e">
        <f>VLOOKUP($A1933,EVID_OSEVU!$A$1:$M$4972,2,FALSE)</f>
        <v>#N/A</v>
      </c>
      <c r="C1933" s="37" t="e">
        <f>VLOOKUP($A1933,EVID_OSEVU!$A$1:$M$4972,3,FALSE)</f>
        <v>#N/A</v>
      </c>
      <c r="D1933" s="45" t="e">
        <f>VLOOKUP($A1933,EVID_OSEVU!$A$1:$M$4972,4,FALSE)</f>
        <v>#N/A</v>
      </c>
      <c r="E1933" s="35"/>
      <c r="F1933" s="53"/>
      <c r="G1933" s="32"/>
      <c r="H1933" s="45" t="e">
        <f>VLOOKUP(G1933,Export7[#All],2,FALSE)</f>
        <v>#N/A</v>
      </c>
      <c r="I1933" s="45" t="e">
        <f>VLOOKUP($A1933,EVID_OSEVU!$A$1:$M$4972,10,FALSE)</f>
        <v>#N/A</v>
      </c>
      <c r="J1933" s="58" t="e">
        <f>VLOOKUP($A1933,EVID_OSEVU!$A$1:$M$4972,11,FALSE)</f>
        <v>#N/A</v>
      </c>
      <c r="K1933" s="33"/>
      <c r="L1933" s="45" t="e">
        <f>VLOOKUP(EVID_PASTVY!H1933,KATEGORIE_ZVIRAT!$B$2:$M$31,6,FALSE)*K1933</f>
        <v>#N/A</v>
      </c>
      <c r="M1933" s="33">
        <v>24</v>
      </c>
      <c r="N1933" s="45" t="e">
        <f>VLOOKUP(EVID_PASTVY!$H1933,KATEGORIE_ZVIRAT!$B$2:$M$31,8,FALSE)</f>
        <v>#N/A</v>
      </c>
      <c r="O1933" s="45" t="e">
        <f>VLOOKUP(EVID_PASTVY!$H1933,KATEGORIE_ZVIRAT!$B$2:$M$31,9,FALSE)</f>
        <v>#N/A</v>
      </c>
      <c r="P1933" s="54" t="e">
        <f>VLOOKUP(EVID_PASTVY!$H1933,KATEGORIE_ZVIRAT!$B$2:$M$31,7,FALSE)*L1933/1000*M1933/24*(F1933-E1933+1)/J1933</f>
        <v>#N/A</v>
      </c>
      <c r="Q1933" s="52" t="e">
        <f>VLOOKUP(EVID_PASTVY!$H1933,KATEGORIE_ZVIRAT!$B$2:$M$31,10,FALSE)*P1933*10</f>
        <v>#N/A</v>
      </c>
      <c r="R1933" s="52" t="e">
        <f>VLOOKUP(EVID_PASTVY!$H1933,KATEGORIE_ZVIRAT!$B$2:$M$31,11,FALSE)*P1933*10</f>
        <v>#N/A</v>
      </c>
      <c r="S1933" s="52" t="e">
        <f>VLOOKUP(EVID_PASTVY!$H1933,KATEGORIE_ZVIRAT!$B$2:$M$31,12,FALSE)*P1933*10</f>
        <v>#N/A</v>
      </c>
    </row>
    <row r="1934" spans="1:19" x14ac:dyDescent="0.2">
      <c r="A1934" s="32"/>
      <c r="B1934" s="37" t="e">
        <f>VLOOKUP($A1934,EVID_OSEVU!$A$1:$M$4972,2,FALSE)</f>
        <v>#N/A</v>
      </c>
      <c r="C1934" s="37" t="e">
        <f>VLOOKUP($A1934,EVID_OSEVU!$A$1:$M$4972,3,FALSE)</f>
        <v>#N/A</v>
      </c>
      <c r="D1934" s="45" t="e">
        <f>VLOOKUP($A1934,EVID_OSEVU!$A$1:$M$4972,4,FALSE)</f>
        <v>#N/A</v>
      </c>
      <c r="E1934" s="35"/>
      <c r="F1934" s="53"/>
      <c r="G1934" s="32"/>
      <c r="H1934" s="45" t="e">
        <f>VLOOKUP(G1934,Export7[#All],2,FALSE)</f>
        <v>#N/A</v>
      </c>
      <c r="I1934" s="45" t="e">
        <f>VLOOKUP($A1934,EVID_OSEVU!$A$1:$M$4972,10,FALSE)</f>
        <v>#N/A</v>
      </c>
      <c r="J1934" s="58" t="e">
        <f>VLOOKUP($A1934,EVID_OSEVU!$A$1:$M$4972,11,FALSE)</f>
        <v>#N/A</v>
      </c>
      <c r="K1934" s="33"/>
      <c r="L1934" s="45" t="e">
        <f>VLOOKUP(EVID_PASTVY!H1934,KATEGORIE_ZVIRAT!$B$2:$M$31,6,FALSE)*K1934</f>
        <v>#N/A</v>
      </c>
      <c r="M1934" s="33">
        <v>24</v>
      </c>
      <c r="N1934" s="45" t="e">
        <f>VLOOKUP(EVID_PASTVY!$H1934,KATEGORIE_ZVIRAT!$B$2:$M$31,8,FALSE)</f>
        <v>#N/A</v>
      </c>
      <c r="O1934" s="45" t="e">
        <f>VLOOKUP(EVID_PASTVY!$H1934,KATEGORIE_ZVIRAT!$B$2:$M$31,9,FALSE)</f>
        <v>#N/A</v>
      </c>
      <c r="P1934" s="54" t="e">
        <f>VLOOKUP(EVID_PASTVY!$H1934,KATEGORIE_ZVIRAT!$B$2:$M$31,7,FALSE)*L1934/1000*M1934/24*(F1934-E1934+1)/J1934</f>
        <v>#N/A</v>
      </c>
      <c r="Q1934" s="52" t="e">
        <f>VLOOKUP(EVID_PASTVY!$H1934,KATEGORIE_ZVIRAT!$B$2:$M$31,10,FALSE)*P1934*10</f>
        <v>#N/A</v>
      </c>
      <c r="R1934" s="52" t="e">
        <f>VLOOKUP(EVID_PASTVY!$H1934,KATEGORIE_ZVIRAT!$B$2:$M$31,11,FALSE)*P1934*10</f>
        <v>#N/A</v>
      </c>
      <c r="S1934" s="52" t="e">
        <f>VLOOKUP(EVID_PASTVY!$H1934,KATEGORIE_ZVIRAT!$B$2:$M$31,12,FALSE)*P1934*10</f>
        <v>#N/A</v>
      </c>
    </row>
    <row r="1935" spans="1:19" x14ac:dyDescent="0.2">
      <c r="A1935" s="32"/>
      <c r="B1935" s="37" t="e">
        <f>VLOOKUP($A1935,EVID_OSEVU!$A$1:$M$4972,2,FALSE)</f>
        <v>#N/A</v>
      </c>
      <c r="C1935" s="37" t="e">
        <f>VLOOKUP($A1935,EVID_OSEVU!$A$1:$M$4972,3,FALSE)</f>
        <v>#N/A</v>
      </c>
      <c r="D1935" s="45" t="e">
        <f>VLOOKUP($A1935,EVID_OSEVU!$A$1:$M$4972,4,FALSE)</f>
        <v>#N/A</v>
      </c>
      <c r="E1935" s="35"/>
      <c r="F1935" s="53"/>
      <c r="G1935" s="32"/>
      <c r="H1935" s="45" t="e">
        <f>VLOOKUP(G1935,Export7[#All],2,FALSE)</f>
        <v>#N/A</v>
      </c>
      <c r="I1935" s="45" t="e">
        <f>VLOOKUP($A1935,EVID_OSEVU!$A$1:$M$4972,10,FALSE)</f>
        <v>#N/A</v>
      </c>
      <c r="J1935" s="58" t="e">
        <f>VLOOKUP($A1935,EVID_OSEVU!$A$1:$M$4972,11,FALSE)</f>
        <v>#N/A</v>
      </c>
      <c r="K1935" s="33"/>
      <c r="L1935" s="45" t="e">
        <f>VLOOKUP(EVID_PASTVY!H1935,KATEGORIE_ZVIRAT!$B$2:$M$31,6,FALSE)*K1935</f>
        <v>#N/A</v>
      </c>
      <c r="M1935" s="33">
        <v>24</v>
      </c>
      <c r="N1935" s="45" t="e">
        <f>VLOOKUP(EVID_PASTVY!$H1935,KATEGORIE_ZVIRAT!$B$2:$M$31,8,FALSE)</f>
        <v>#N/A</v>
      </c>
      <c r="O1935" s="45" t="e">
        <f>VLOOKUP(EVID_PASTVY!$H1935,KATEGORIE_ZVIRAT!$B$2:$M$31,9,FALSE)</f>
        <v>#N/A</v>
      </c>
      <c r="P1935" s="54" t="e">
        <f>VLOOKUP(EVID_PASTVY!$H1935,KATEGORIE_ZVIRAT!$B$2:$M$31,7,FALSE)*L1935/1000*M1935/24*(F1935-E1935+1)/J1935</f>
        <v>#N/A</v>
      </c>
      <c r="Q1935" s="52" t="e">
        <f>VLOOKUP(EVID_PASTVY!$H1935,KATEGORIE_ZVIRAT!$B$2:$M$31,10,FALSE)*P1935*10</f>
        <v>#N/A</v>
      </c>
      <c r="R1935" s="52" t="e">
        <f>VLOOKUP(EVID_PASTVY!$H1935,KATEGORIE_ZVIRAT!$B$2:$M$31,11,FALSE)*P1935*10</f>
        <v>#N/A</v>
      </c>
      <c r="S1935" s="52" t="e">
        <f>VLOOKUP(EVID_PASTVY!$H1935,KATEGORIE_ZVIRAT!$B$2:$M$31,12,FALSE)*P1935*10</f>
        <v>#N/A</v>
      </c>
    </row>
    <row r="1936" spans="1:19" x14ac:dyDescent="0.2">
      <c r="A1936" s="32"/>
      <c r="B1936" s="37" t="e">
        <f>VLOOKUP($A1936,EVID_OSEVU!$A$1:$M$4972,2,FALSE)</f>
        <v>#N/A</v>
      </c>
      <c r="C1936" s="37" t="e">
        <f>VLOOKUP($A1936,EVID_OSEVU!$A$1:$M$4972,3,FALSE)</f>
        <v>#N/A</v>
      </c>
      <c r="D1936" s="45" t="e">
        <f>VLOOKUP($A1936,EVID_OSEVU!$A$1:$M$4972,4,FALSE)</f>
        <v>#N/A</v>
      </c>
      <c r="E1936" s="35"/>
      <c r="F1936" s="53"/>
      <c r="G1936" s="32"/>
      <c r="H1936" s="45" t="e">
        <f>VLOOKUP(G1936,Export7[#All],2,FALSE)</f>
        <v>#N/A</v>
      </c>
      <c r="I1936" s="45" t="e">
        <f>VLOOKUP($A1936,EVID_OSEVU!$A$1:$M$4972,10,FALSE)</f>
        <v>#N/A</v>
      </c>
      <c r="J1936" s="58" t="e">
        <f>VLOOKUP($A1936,EVID_OSEVU!$A$1:$M$4972,11,FALSE)</f>
        <v>#N/A</v>
      </c>
      <c r="K1936" s="33"/>
      <c r="L1936" s="45" t="e">
        <f>VLOOKUP(EVID_PASTVY!H1936,KATEGORIE_ZVIRAT!$B$2:$M$31,6,FALSE)*K1936</f>
        <v>#N/A</v>
      </c>
      <c r="M1936" s="33">
        <v>24</v>
      </c>
      <c r="N1936" s="45" t="e">
        <f>VLOOKUP(EVID_PASTVY!$H1936,KATEGORIE_ZVIRAT!$B$2:$M$31,8,FALSE)</f>
        <v>#N/A</v>
      </c>
      <c r="O1936" s="45" t="e">
        <f>VLOOKUP(EVID_PASTVY!$H1936,KATEGORIE_ZVIRAT!$B$2:$M$31,9,FALSE)</f>
        <v>#N/A</v>
      </c>
      <c r="P1936" s="54" t="e">
        <f>VLOOKUP(EVID_PASTVY!$H1936,KATEGORIE_ZVIRAT!$B$2:$M$31,7,FALSE)*L1936/1000*M1936/24*(F1936-E1936+1)/J1936</f>
        <v>#N/A</v>
      </c>
      <c r="Q1936" s="52" t="e">
        <f>VLOOKUP(EVID_PASTVY!$H1936,KATEGORIE_ZVIRAT!$B$2:$M$31,10,FALSE)*P1936*10</f>
        <v>#N/A</v>
      </c>
      <c r="R1936" s="52" t="e">
        <f>VLOOKUP(EVID_PASTVY!$H1936,KATEGORIE_ZVIRAT!$B$2:$M$31,11,FALSE)*P1936*10</f>
        <v>#N/A</v>
      </c>
      <c r="S1936" s="52" t="e">
        <f>VLOOKUP(EVID_PASTVY!$H1936,KATEGORIE_ZVIRAT!$B$2:$M$31,12,FALSE)*P1936*10</f>
        <v>#N/A</v>
      </c>
    </row>
    <row r="1937" spans="1:19" x14ac:dyDescent="0.2">
      <c r="A1937" s="32"/>
      <c r="B1937" s="37" t="e">
        <f>VLOOKUP($A1937,EVID_OSEVU!$A$1:$M$4972,2,FALSE)</f>
        <v>#N/A</v>
      </c>
      <c r="C1937" s="37" t="e">
        <f>VLOOKUP($A1937,EVID_OSEVU!$A$1:$M$4972,3,FALSE)</f>
        <v>#N/A</v>
      </c>
      <c r="D1937" s="45" t="e">
        <f>VLOOKUP($A1937,EVID_OSEVU!$A$1:$M$4972,4,FALSE)</f>
        <v>#N/A</v>
      </c>
      <c r="E1937" s="35"/>
      <c r="F1937" s="53"/>
      <c r="G1937" s="32"/>
      <c r="H1937" s="45" t="e">
        <f>VLOOKUP(G1937,Export7[#All],2,FALSE)</f>
        <v>#N/A</v>
      </c>
      <c r="I1937" s="45" t="e">
        <f>VLOOKUP($A1937,EVID_OSEVU!$A$1:$M$4972,10,FALSE)</f>
        <v>#N/A</v>
      </c>
      <c r="J1937" s="58" t="e">
        <f>VLOOKUP($A1937,EVID_OSEVU!$A$1:$M$4972,11,FALSE)</f>
        <v>#N/A</v>
      </c>
      <c r="K1937" s="33"/>
      <c r="L1937" s="45" t="e">
        <f>VLOOKUP(EVID_PASTVY!H1937,KATEGORIE_ZVIRAT!$B$2:$M$31,6,FALSE)*K1937</f>
        <v>#N/A</v>
      </c>
      <c r="M1937" s="33">
        <v>24</v>
      </c>
      <c r="N1937" s="45" t="e">
        <f>VLOOKUP(EVID_PASTVY!$H1937,KATEGORIE_ZVIRAT!$B$2:$M$31,8,FALSE)</f>
        <v>#N/A</v>
      </c>
      <c r="O1937" s="45" t="e">
        <f>VLOOKUP(EVID_PASTVY!$H1937,KATEGORIE_ZVIRAT!$B$2:$M$31,9,FALSE)</f>
        <v>#N/A</v>
      </c>
      <c r="P1937" s="54" t="e">
        <f>VLOOKUP(EVID_PASTVY!$H1937,KATEGORIE_ZVIRAT!$B$2:$M$31,7,FALSE)*L1937/1000*M1937/24*(F1937-E1937+1)/J1937</f>
        <v>#N/A</v>
      </c>
      <c r="Q1937" s="52" t="e">
        <f>VLOOKUP(EVID_PASTVY!$H1937,KATEGORIE_ZVIRAT!$B$2:$M$31,10,FALSE)*P1937*10</f>
        <v>#N/A</v>
      </c>
      <c r="R1937" s="52" t="e">
        <f>VLOOKUP(EVID_PASTVY!$H1937,KATEGORIE_ZVIRAT!$B$2:$M$31,11,FALSE)*P1937*10</f>
        <v>#N/A</v>
      </c>
      <c r="S1937" s="52" t="e">
        <f>VLOOKUP(EVID_PASTVY!$H1937,KATEGORIE_ZVIRAT!$B$2:$M$31,12,FALSE)*P1937*10</f>
        <v>#N/A</v>
      </c>
    </row>
    <row r="1938" spans="1:19" x14ac:dyDescent="0.2">
      <c r="A1938" s="32"/>
      <c r="B1938" s="37" t="e">
        <f>VLOOKUP($A1938,EVID_OSEVU!$A$1:$M$4972,2,FALSE)</f>
        <v>#N/A</v>
      </c>
      <c r="C1938" s="37" t="e">
        <f>VLOOKUP($A1938,EVID_OSEVU!$A$1:$M$4972,3,FALSE)</f>
        <v>#N/A</v>
      </c>
      <c r="D1938" s="45" t="e">
        <f>VLOOKUP($A1938,EVID_OSEVU!$A$1:$M$4972,4,FALSE)</f>
        <v>#N/A</v>
      </c>
      <c r="E1938" s="35"/>
      <c r="F1938" s="53"/>
      <c r="G1938" s="32"/>
      <c r="H1938" s="45" t="e">
        <f>VLOOKUP(G1938,Export7[#All],2,FALSE)</f>
        <v>#N/A</v>
      </c>
      <c r="I1938" s="45" t="e">
        <f>VLOOKUP($A1938,EVID_OSEVU!$A$1:$M$4972,10,FALSE)</f>
        <v>#N/A</v>
      </c>
      <c r="J1938" s="58" t="e">
        <f>VLOOKUP($A1938,EVID_OSEVU!$A$1:$M$4972,11,FALSE)</f>
        <v>#N/A</v>
      </c>
      <c r="K1938" s="33"/>
      <c r="L1938" s="45" t="e">
        <f>VLOOKUP(EVID_PASTVY!H1938,KATEGORIE_ZVIRAT!$B$2:$M$31,6,FALSE)*K1938</f>
        <v>#N/A</v>
      </c>
      <c r="M1938" s="33">
        <v>24</v>
      </c>
      <c r="N1938" s="45" t="e">
        <f>VLOOKUP(EVID_PASTVY!$H1938,KATEGORIE_ZVIRAT!$B$2:$M$31,8,FALSE)</f>
        <v>#N/A</v>
      </c>
      <c r="O1938" s="45" t="e">
        <f>VLOOKUP(EVID_PASTVY!$H1938,KATEGORIE_ZVIRAT!$B$2:$M$31,9,FALSE)</f>
        <v>#N/A</v>
      </c>
      <c r="P1938" s="54" t="e">
        <f>VLOOKUP(EVID_PASTVY!$H1938,KATEGORIE_ZVIRAT!$B$2:$M$31,7,FALSE)*L1938/1000*M1938/24*(F1938-E1938+1)/J1938</f>
        <v>#N/A</v>
      </c>
      <c r="Q1938" s="52" t="e">
        <f>VLOOKUP(EVID_PASTVY!$H1938,KATEGORIE_ZVIRAT!$B$2:$M$31,10,FALSE)*P1938*10</f>
        <v>#N/A</v>
      </c>
      <c r="R1938" s="52" t="e">
        <f>VLOOKUP(EVID_PASTVY!$H1938,KATEGORIE_ZVIRAT!$B$2:$M$31,11,FALSE)*P1938*10</f>
        <v>#N/A</v>
      </c>
      <c r="S1938" s="52" t="e">
        <f>VLOOKUP(EVID_PASTVY!$H1938,KATEGORIE_ZVIRAT!$B$2:$M$31,12,FALSE)*P1938*10</f>
        <v>#N/A</v>
      </c>
    </row>
    <row r="1939" spans="1:19" x14ac:dyDescent="0.2">
      <c r="A1939" s="32"/>
      <c r="B1939" s="37" t="e">
        <f>VLOOKUP($A1939,EVID_OSEVU!$A$1:$M$4972,2,FALSE)</f>
        <v>#N/A</v>
      </c>
      <c r="C1939" s="37" t="e">
        <f>VLOOKUP($A1939,EVID_OSEVU!$A$1:$M$4972,3,FALSE)</f>
        <v>#N/A</v>
      </c>
      <c r="D1939" s="45" t="e">
        <f>VLOOKUP($A1939,EVID_OSEVU!$A$1:$M$4972,4,FALSE)</f>
        <v>#N/A</v>
      </c>
      <c r="E1939" s="35"/>
      <c r="F1939" s="53"/>
      <c r="G1939" s="32"/>
      <c r="H1939" s="45" t="e">
        <f>VLOOKUP(G1939,Export7[#All],2,FALSE)</f>
        <v>#N/A</v>
      </c>
      <c r="I1939" s="45" t="e">
        <f>VLOOKUP($A1939,EVID_OSEVU!$A$1:$M$4972,10,FALSE)</f>
        <v>#N/A</v>
      </c>
      <c r="J1939" s="58" t="e">
        <f>VLOOKUP($A1939,EVID_OSEVU!$A$1:$M$4972,11,FALSE)</f>
        <v>#N/A</v>
      </c>
      <c r="K1939" s="33"/>
      <c r="L1939" s="45" t="e">
        <f>VLOOKUP(EVID_PASTVY!H1939,KATEGORIE_ZVIRAT!$B$2:$M$31,6,FALSE)*K1939</f>
        <v>#N/A</v>
      </c>
      <c r="M1939" s="33">
        <v>24</v>
      </c>
      <c r="N1939" s="45" t="e">
        <f>VLOOKUP(EVID_PASTVY!$H1939,KATEGORIE_ZVIRAT!$B$2:$M$31,8,FALSE)</f>
        <v>#N/A</v>
      </c>
      <c r="O1939" s="45" t="e">
        <f>VLOOKUP(EVID_PASTVY!$H1939,KATEGORIE_ZVIRAT!$B$2:$M$31,9,FALSE)</f>
        <v>#N/A</v>
      </c>
      <c r="P1939" s="54" t="e">
        <f>VLOOKUP(EVID_PASTVY!$H1939,KATEGORIE_ZVIRAT!$B$2:$M$31,7,FALSE)*L1939/1000*M1939/24*(F1939-E1939+1)/J1939</f>
        <v>#N/A</v>
      </c>
      <c r="Q1939" s="52" t="e">
        <f>VLOOKUP(EVID_PASTVY!$H1939,KATEGORIE_ZVIRAT!$B$2:$M$31,10,FALSE)*P1939*10</f>
        <v>#N/A</v>
      </c>
      <c r="R1939" s="52" t="e">
        <f>VLOOKUP(EVID_PASTVY!$H1939,KATEGORIE_ZVIRAT!$B$2:$M$31,11,FALSE)*P1939*10</f>
        <v>#N/A</v>
      </c>
      <c r="S1939" s="52" t="e">
        <f>VLOOKUP(EVID_PASTVY!$H1939,KATEGORIE_ZVIRAT!$B$2:$M$31,12,FALSE)*P1939*10</f>
        <v>#N/A</v>
      </c>
    </row>
    <row r="1940" spans="1:19" x14ac:dyDescent="0.2">
      <c r="A1940" s="32"/>
      <c r="B1940" s="37" t="e">
        <f>VLOOKUP($A1940,EVID_OSEVU!$A$1:$M$4972,2,FALSE)</f>
        <v>#N/A</v>
      </c>
      <c r="C1940" s="37" t="e">
        <f>VLOOKUP($A1940,EVID_OSEVU!$A$1:$M$4972,3,FALSE)</f>
        <v>#N/A</v>
      </c>
      <c r="D1940" s="45" t="e">
        <f>VLOOKUP($A1940,EVID_OSEVU!$A$1:$M$4972,4,FALSE)</f>
        <v>#N/A</v>
      </c>
      <c r="E1940" s="35"/>
      <c r="F1940" s="53"/>
      <c r="G1940" s="32"/>
      <c r="H1940" s="45" t="e">
        <f>VLOOKUP(G1940,Export7[#All],2,FALSE)</f>
        <v>#N/A</v>
      </c>
      <c r="I1940" s="45" t="e">
        <f>VLOOKUP($A1940,EVID_OSEVU!$A$1:$M$4972,10,FALSE)</f>
        <v>#N/A</v>
      </c>
      <c r="J1940" s="58" t="e">
        <f>VLOOKUP($A1940,EVID_OSEVU!$A$1:$M$4972,11,FALSE)</f>
        <v>#N/A</v>
      </c>
      <c r="K1940" s="33"/>
      <c r="L1940" s="45" t="e">
        <f>VLOOKUP(EVID_PASTVY!H1940,KATEGORIE_ZVIRAT!$B$2:$M$31,6,FALSE)*K1940</f>
        <v>#N/A</v>
      </c>
      <c r="M1940" s="33">
        <v>24</v>
      </c>
      <c r="N1940" s="45" t="e">
        <f>VLOOKUP(EVID_PASTVY!$H1940,KATEGORIE_ZVIRAT!$B$2:$M$31,8,FALSE)</f>
        <v>#N/A</v>
      </c>
      <c r="O1940" s="45" t="e">
        <f>VLOOKUP(EVID_PASTVY!$H1940,KATEGORIE_ZVIRAT!$B$2:$M$31,9,FALSE)</f>
        <v>#N/A</v>
      </c>
      <c r="P1940" s="54" t="e">
        <f>VLOOKUP(EVID_PASTVY!$H1940,KATEGORIE_ZVIRAT!$B$2:$M$31,7,FALSE)*L1940/1000*M1940/24*(F1940-E1940+1)/J1940</f>
        <v>#N/A</v>
      </c>
      <c r="Q1940" s="52" t="e">
        <f>VLOOKUP(EVID_PASTVY!$H1940,KATEGORIE_ZVIRAT!$B$2:$M$31,10,FALSE)*P1940*10</f>
        <v>#N/A</v>
      </c>
      <c r="R1940" s="52" t="e">
        <f>VLOOKUP(EVID_PASTVY!$H1940,KATEGORIE_ZVIRAT!$B$2:$M$31,11,FALSE)*P1940*10</f>
        <v>#N/A</v>
      </c>
      <c r="S1940" s="52" t="e">
        <f>VLOOKUP(EVID_PASTVY!$H1940,KATEGORIE_ZVIRAT!$B$2:$M$31,12,FALSE)*P1940*10</f>
        <v>#N/A</v>
      </c>
    </row>
    <row r="1941" spans="1:19" x14ac:dyDescent="0.2">
      <c r="A1941" s="32"/>
      <c r="B1941" s="37" t="e">
        <f>VLOOKUP($A1941,EVID_OSEVU!$A$1:$M$4972,2,FALSE)</f>
        <v>#N/A</v>
      </c>
      <c r="C1941" s="37" t="e">
        <f>VLOOKUP($A1941,EVID_OSEVU!$A$1:$M$4972,3,FALSE)</f>
        <v>#N/A</v>
      </c>
      <c r="D1941" s="45" t="e">
        <f>VLOOKUP($A1941,EVID_OSEVU!$A$1:$M$4972,4,FALSE)</f>
        <v>#N/A</v>
      </c>
      <c r="E1941" s="35"/>
      <c r="F1941" s="53"/>
      <c r="G1941" s="32"/>
      <c r="H1941" s="45" t="e">
        <f>VLOOKUP(G1941,Export7[#All],2,FALSE)</f>
        <v>#N/A</v>
      </c>
      <c r="I1941" s="45" t="e">
        <f>VLOOKUP($A1941,EVID_OSEVU!$A$1:$M$4972,10,FALSE)</f>
        <v>#N/A</v>
      </c>
      <c r="J1941" s="58" t="e">
        <f>VLOOKUP($A1941,EVID_OSEVU!$A$1:$M$4972,11,FALSE)</f>
        <v>#N/A</v>
      </c>
      <c r="K1941" s="33"/>
      <c r="L1941" s="45" t="e">
        <f>VLOOKUP(EVID_PASTVY!H1941,KATEGORIE_ZVIRAT!$B$2:$M$31,6,FALSE)*K1941</f>
        <v>#N/A</v>
      </c>
      <c r="M1941" s="33">
        <v>24</v>
      </c>
      <c r="N1941" s="45" t="e">
        <f>VLOOKUP(EVID_PASTVY!$H1941,KATEGORIE_ZVIRAT!$B$2:$M$31,8,FALSE)</f>
        <v>#N/A</v>
      </c>
      <c r="O1941" s="45" t="e">
        <f>VLOOKUP(EVID_PASTVY!$H1941,KATEGORIE_ZVIRAT!$B$2:$M$31,9,FALSE)</f>
        <v>#N/A</v>
      </c>
      <c r="P1941" s="54" t="e">
        <f>VLOOKUP(EVID_PASTVY!$H1941,KATEGORIE_ZVIRAT!$B$2:$M$31,7,FALSE)*L1941/1000*M1941/24*(F1941-E1941+1)/J1941</f>
        <v>#N/A</v>
      </c>
      <c r="Q1941" s="52" t="e">
        <f>VLOOKUP(EVID_PASTVY!$H1941,KATEGORIE_ZVIRAT!$B$2:$M$31,10,FALSE)*P1941*10</f>
        <v>#N/A</v>
      </c>
      <c r="R1941" s="52" t="e">
        <f>VLOOKUP(EVID_PASTVY!$H1941,KATEGORIE_ZVIRAT!$B$2:$M$31,11,FALSE)*P1941*10</f>
        <v>#N/A</v>
      </c>
      <c r="S1941" s="52" t="e">
        <f>VLOOKUP(EVID_PASTVY!$H1941,KATEGORIE_ZVIRAT!$B$2:$M$31,12,FALSE)*P1941*10</f>
        <v>#N/A</v>
      </c>
    </row>
    <row r="1942" spans="1:19" x14ac:dyDescent="0.2">
      <c r="A1942" s="32"/>
      <c r="B1942" s="37" t="e">
        <f>VLOOKUP($A1942,EVID_OSEVU!$A$1:$M$4972,2,FALSE)</f>
        <v>#N/A</v>
      </c>
      <c r="C1942" s="37" t="e">
        <f>VLOOKUP($A1942,EVID_OSEVU!$A$1:$M$4972,3,FALSE)</f>
        <v>#N/A</v>
      </c>
      <c r="D1942" s="45" t="e">
        <f>VLOOKUP($A1942,EVID_OSEVU!$A$1:$M$4972,4,FALSE)</f>
        <v>#N/A</v>
      </c>
      <c r="E1942" s="35"/>
      <c r="F1942" s="53"/>
      <c r="G1942" s="32"/>
      <c r="H1942" s="45" t="e">
        <f>VLOOKUP(G1942,Export7[#All],2,FALSE)</f>
        <v>#N/A</v>
      </c>
      <c r="I1942" s="45" t="e">
        <f>VLOOKUP($A1942,EVID_OSEVU!$A$1:$M$4972,10,FALSE)</f>
        <v>#N/A</v>
      </c>
      <c r="J1942" s="58" t="e">
        <f>VLOOKUP($A1942,EVID_OSEVU!$A$1:$M$4972,11,FALSE)</f>
        <v>#N/A</v>
      </c>
      <c r="K1942" s="33"/>
      <c r="L1942" s="45" t="e">
        <f>VLOOKUP(EVID_PASTVY!H1942,KATEGORIE_ZVIRAT!$B$2:$M$31,6,FALSE)*K1942</f>
        <v>#N/A</v>
      </c>
      <c r="M1942" s="33">
        <v>24</v>
      </c>
      <c r="N1942" s="45" t="e">
        <f>VLOOKUP(EVID_PASTVY!$H1942,KATEGORIE_ZVIRAT!$B$2:$M$31,8,FALSE)</f>
        <v>#N/A</v>
      </c>
      <c r="O1942" s="45" t="e">
        <f>VLOOKUP(EVID_PASTVY!$H1942,KATEGORIE_ZVIRAT!$B$2:$M$31,9,FALSE)</f>
        <v>#N/A</v>
      </c>
      <c r="P1942" s="54" t="e">
        <f>VLOOKUP(EVID_PASTVY!$H1942,KATEGORIE_ZVIRAT!$B$2:$M$31,7,FALSE)*L1942/1000*M1942/24*(F1942-E1942+1)/J1942</f>
        <v>#N/A</v>
      </c>
      <c r="Q1942" s="52" t="e">
        <f>VLOOKUP(EVID_PASTVY!$H1942,KATEGORIE_ZVIRAT!$B$2:$M$31,10,FALSE)*P1942*10</f>
        <v>#N/A</v>
      </c>
      <c r="R1942" s="52" t="e">
        <f>VLOOKUP(EVID_PASTVY!$H1942,KATEGORIE_ZVIRAT!$B$2:$M$31,11,FALSE)*P1942*10</f>
        <v>#N/A</v>
      </c>
      <c r="S1942" s="52" t="e">
        <f>VLOOKUP(EVID_PASTVY!$H1942,KATEGORIE_ZVIRAT!$B$2:$M$31,12,FALSE)*P1942*10</f>
        <v>#N/A</v>
      </c>
    </row>
    <row r="1943" spans="1:19" x14ac:dyDescent="0.2">
      <c r="A1943" s="32"/>
      <c r="B1943" s="37" t="e">
        <f>VLOOKUP($A1943,EVID_OSEVU!$A$1:$M$4972,2,FALSE)</f>
        <v>#N/A</v>
      </c>
      <c r="C1943" s="37" t="e">
        <f>VLOOKUP($A1943,EVID_OSEVU!$A$1:$M$4972,3,FALSE)</f>
        <v>#N/A</v>
      </c>
      <c r="D1943" s="45" t="e">
        <f>VLOOKUP($A1943,EVID_OSEVU!$A$1:$M$4972,4,FALSE)</f>
        <v>#N/A</v>
      </c>
      <c r="E1943" s="35"/>
      <c r="F1943" s="53"/>
      <c r="G1943" s="32"/>
      <c r="H1943" s="45" t="e">
        <f>VLOOKUP(G1943,Export7[#All],2,FALSE)</f>
        <v>#N/A</v>
      </c>
      <c r="I1943" s="45" t="e">
        <f>VLOOKUP($A1943,EVID_OSEVU!$A$1:$M$4972,10,FALSE)</f>
        <v>#N/A</v>
      </c>
      <c r="J1943" s="58" t="e">
        <f>VLOOKUP($A1943,EVID_OSEVU!$A$1:$M$4972,11,FALSE)</f>
        <v>#N/A</v>
      </c>
      <c r="K1943" s="33"/>
      <c r="L1943" s="45" t="e">
        <f>VLOOKUP(EVID_PASTVY!H1943,KATEGORIE_ZVIRAT!$B$2:$M$31,6,FALSE)*K1943</f>
        <v>#N/A</v>
      </c>
      <c r="M1943" s="33">
        <v>24</v>
      </c>
      <c r="N1943" s="45" t="e">
        <f>VLOOKUP(EVID_PASTVY!$H1943,KATEGORIE_ZVIRAT!$B$2:$M$31,8,FALSE)</f>
        <v>#N/A</v>
      </c>
      <c r="O1943" s="45" t="e">
        <f>VLOOKUP(EVID_PASTVY!$H1943,KATEGORIE_ZVIRAT!$B$2:$M$31,9,FALSE)</f>
        <v>#N/A</v>
      </c>
      <c r="P1943" s="54" t="e">
        <f>VLOOKUP(EVID_PASTVY!$H1943,KATEGORIE_ZVIRAT!$B$2:$M$31,7,FALSE)*L1943/1000*M1943/24*(F1943-E1943+1)/J1943</f>
        <v>#N/A</v>
      </c>
      <c r="Q1943" s="52" t="e">
        <f>VLOOKUP(EVID_PASTVY!$H1943,KATEGORIE_ZVIRAT!$B$2:$M$31,10,FALSE)*P1943*10</f>
        <v>#N/A</v>
      </c>
      <c r="R1943" s="52" t="e">
        <f>VLOOKUP(EVID_PASTVY!$H1943,KATEGORIE_ZVIRAT!$B$2:$M$31,11,FALSE)*P1943*10</f>
        <v>#N/A</v>
      </c>
      <c r="S1943" s="52" t="e">
        <f>VLOOKUP(EVID_PASTVY!$H1943,KATEGORIE_ZVIRAT!$B$2:$M$31,12,FALSE)*P1943*10</f>
        <v>#N/A</v>
      </c>
    </row>
    <row r="1944" spans="1:19" x14ac:dyDescent="0.2">
      <c r="A1944" s="32"/>
      <c r="B1944" s="37" t="e">
        <f>VLOOKUP($A1944,EVID_OSEVU!$A$1:$M$4972,2,FALSE)</f>
        <v>#N/A</v>
      </c>
      <c r="C1944" s="37" t="e">
        <f>VLOOKUP($A1944,EVID_OSEVU!$A$1:$M$4972,3,FALSE)</f>
        <v>#N/A</v>
      </c>
      <c r="D1944" s="45" t="e">
        <f>VLOOKUP($A1944,EVID_OSEVU!$A$1:$M$4972,4,FALSE)</f>
        <v>#N/A</v>
      </c>
      <c r="E1944" s="35"/>
      <c r="F1944" s="53"/>
      <c r="G1944" s="32"/>
      <c r="H1944" s="45" t="e">
        <f>VLOOKUP(G1944,Export7[#All],2,FALSE)</f>
        <v>#N/A</v>
      </c>
      <c r="I1944" s="45" t="e">
        <f>VLOOKUP($A1944,EVID_OSEVU!$A$1:$M$4972,10,FALSE)</f>
        <v>#N/A</v>
      </c>
      <c r="J1944" s="58" t="e">
        <f>VLOOKUP($A1944,EVID_OSEVU!$A$1:$M$4972,11,FALSE)</f>
        <v>#N/A</v>
      </c>
      <c r="K1944" s="33"/>
      <c r="L1944" s="45" t="e">
        <f>VLOOKUP(EVID_PASTVY!H1944,KATEGORIE_ZVIRAT!$B$2:$M$31,6,FALSE)*K1944</f>
        <v>#N/A</v>
      </c>
      <c r="M1944" s="33">
        <v>24</v>
      </c>
      <c r="N1944" s="45" t="e">
        <f>VLOOKUP(EVID_PASTVY!$H1944,KATEGORIE_ZVIRAT!$B$2:$M$31,8,FALSE)</f>
        <v>#N/A</v>
      </c>
      <c r="O1944" s="45" t="e">
        <f>VLOOKUP(EVID_PASTVY!$H1944,KATEGORIE_ZVIRAT!$B$2:$M$31,9,FALSE)</f>
        <v>#N/A</v>
      </c>
      <c r="P1944" s="54" t="e">
        <f>VLOOKUP(EVID_PASTVY!$H1944,KATEGORIE_ZVIRAT!$B$2:$M$31,7,FALSE)*L1944/1000*M1944/24*(F1944-E1944+1)/J1944</f>
        <v>#N/A</v>
      </c>
      <c r="Q1944" s="52" t="e">
        <f>VLOOKUP(EVID_PASTVY!$H1944,KATEGORIE_ZVIRAT!$B$2:$M$31,10,FALSE)*P1944*10</f>
        <v>#N/A</v>
      </c>
      <c r="R1944" s="52" t="e">
        <f>VLOOKUP(EVID_PASTVY!$H1944,KATEGORIE_ZVIRAT!$B$2:$M$31,11,FALSE)*P1944*10</f>
        <v>#N/A</v>
      </c>
      <c r="S1944" s="52" t="e">
        <f>VLOOKUP(EVID_PASTVY!$H1944,KATEGORIE_ZVIRAT!$B$2:$M$31,12,FALSE)*P1944*10</f>
        <v>#N/A</v>
      </c>
    </row>
    <row r="1945" spans="1:19" x14ac:dyDescent="0.2">
      <c r="A1945" s="32"/>
      <c r="B1945" s="37" t="e">
        <f>VLOOKUP($A1945,EVID_OSEVU!$A$1:$M$4972,2,FALSE)</f>
        <v>#N/A</v>
      </c>
      <c r="C1945" s="37" t="e">
        <f>VLOOKUP($A1945,EVID_OSEVU!$A$1:$M$4972,3,FALSE)</f>
        <v>#N/A</v>
      </c>
      <c r="D1945" s="45" t="e">
        <f>VLOOKUP($A1945,EVID_OSEVU!$A$1:$M$4972,4,FALSE)</f>
        <v>#N/A</v>
      </c>
      <c r="E1945" s="35"/>
      <c r="F1945" s="53"/>
      <c r="G1945" s="32"/>
      <c r="H1945" s="45" t="e">
        <f>VLOOKUP(G1945,Export7[#All],2,FALSE)</f>
        <v>#N/A</v>
      </c>
      <c r="I1945" s="45" t="e">
        <f>VLOOKUP($A1945,EVID_OSEVU!$A$1:$M$4972,10,FALSE)</f>
        <v>#N/A</v>
      </c>
      <c r="J1945" s="58" t="e">
        <f>VLOOKUP($A1945,EVID_OSEVU!$A$1:$M$4972,11,FALSE)</f>
        <v>#N/A</v>
      </c>
      <c r="K1945" s="33"/>
      <c r="L1945" s="45" t="e">
        <f>VLOOKUP(EVID_PASTVY!H1945,KATEGORIE_ZVIRAT!$B$2:$M$31,6,FALSE)*K1945</f>
        <v>#N/A</v>
      </c>
      <c r="M1945" s="33">
        <v>24</v>
      </c>
      <c r="N1945" s="45" t="e">
        <f>VLOOKUP(EVID_PASTVY!$H1945,KATEGORIE_ZVIRAT!$B$2:$M$31,8,FALSE)</f>
        <v>#N/A</v>
      </c>
      <c r="O1945" s="45" t="e">
        <f>VLOOKUP(EVID_PASTVY!$H1945,KATEGORIE_ZVIRAT!$B$2:$M$31,9,FALSE)</f>
        <v>#N/A</v>
      </c>
      <c r="P1945" s="54" t="e">
        <f>VLOOKUP(EVID_PASTVY!$H1945,KATEGORIE_ZVIRAT!$B$2:$M$31,7,FALSE)*L1945/1000*M1945/24*(F1945-E1945+1)/J1945</f>
        <v>#N/A</v>
      </c>
      <c r="Q1945" s="52" t="e">
        <f>VLOOKUP(EVID_PASTVY!$H1945,KATEGORIE_ZVIRAT!$B$2:$M$31,10,FALSE)*P1945*10</f>
        <v>#N/A</v>
      </c>
      <c r="R1945" s="52" t="e">
        <f>VLOOKUP(EVID_PASTVY!$H1945,KATEGORIE_ZVIRAT!$B$2:$M$31,11,FALSE)*P1945*10</f>
        <v>#N/A</v>
      </c>
      <c r="S1945" s="52" t="e">
        <f>VLOOKUP(EVID_PASTVY!$H1945,KATEGORIE_ZVIRAT!$B$2:$M$31,12,FALSE)*P1945*10</f>
        <v>#N/A</v>
      </c>
    </row>
    <row r="1946" spans="1:19" x14ac:dyDescent="0.2">
      <c r="A1946" s="32"/>
      <c r="B1946" s="37" t="e">
        <f>VLOOKUP($A1946,EVID_OSEVU!$A$1:$M$4972,2,FALSE)</f>
        <v>#N/A</v>
      </c>
      <c r="C1946" s="37" t="e">
        <f>VLOOKUP($A1946,EVID_OSEVU!$A$1:$M$4972,3,FALSE)</f>
        <v>#N/A</v>
      </c>
      <c r="D1946" s="45" t="e">
        <f>VLOOKUP($A1946,EVID_OSEVU!$A$1:$M$4972,4,FALSE)</f>
        <v>#N/A</v>
      </c>
      <c r="E1946" s="35"/>
      <c r="F1946" s="53"/>
      <c r="G1946" s="32"/>
      <c r="H1946" s="45" t="e">
        <f>VLOOKUP(G1946,Export7[#All],2,FALSE)</f>
        <v>#N/A</v>
      </c>
      <c r="I1946" s="45" t="e">
        <f>VLOOKUP($A1946,EVID_OSEVU!$A$1:$M$4972,10,FALSE)</f>
        <v>#N/A</v>
      </c>
      <c r="J1946" s="58" t="e">
        <f>VLOOKUP($A1946,EVID_OSEVU!$A$1:$M$4972,11,FALSE)</f>
        <v>#N/A</v>
      </c>
      <c r="K1946" s="33"/>
      <c r="L1946" s="45" t="e">
        <f>VLOOKUP(EVID_PASTVY!H1946,KATEGORIE_ZVIRAT!$B$2:$M$31,6,FALSE)*K1946</f>
        <v>#N/A</v>
      </c>
      <c r="M1946" s="33">
        <v>24</v>
      </c>
      <c r="N1946" s="45" t="e">
        <f>VLOOKUP(EVID_PASTVY!$H1946,KATEGORIE_ZVIRAT!$B$2:$M$31,8,FALSE)</f>
        <v>#N/A</v>
      </c>
      <c r="O1946" s="45" t="e">
        <f>VLOOKUP(EVID_PASTVY!$H1946,KATEGORIE_ZVIRAT!$B$2:$M$31,9,FALSE)</f>
        <v>#N/A</v>
      </c>
      <c r="P1946" s="54" t="e">
        <f>VLOOKUP(EVID_PASTVY!$H1946,KATEGORIE_ZVIRAT!$B$2:$M$31,7,FALSE)*L1946/1000*M1946/24*(F1946-E1946+1)/J1946</f>
        <v>#N/A</v>
      </c>
      <c r="Q1946" s="52" t="e">
        <f>VLOOKUP(EVID_PASTVY!$H1946,KATEGORIE_ZVIRAT!$B$2:$M$31,10,FALSE)*P1946*10</f>
        <v>#N/A</v>
      </c>
      <c r="R1946" s="52" t="e">
        <f>VLOOKUP(EVID_PASTVY!$H1946,KATEGORIE_ZVIRAT!$B$2:$M$31,11,FALSE)*P1946*10</f>
        <v>#N/A</v>
      </c>
      <c r="S1946" s="52" t="e">
        <f>VLOOKUP(EVID_PASTVY!$H1946,KATEGORIE_ZVIRAT!$B$2:$M$31,12,FALSE)*P1946*10</f>
        <v>#N/A</v>
      </c>
    </row>
    <row r="1947" spans="1:19" x14ac:dyDescent="0.2">
      <c r="A1947" s="32"/>
      <c r="B1947" s="37" t="e">
        <f>VLOOKUP($A1947,EVID_OSEVU!$A$1:$M$4972,2,FALSE)</f>
        <v>#N/A</v>
      </c>
      <c r="C1947" s="37" t="e">
        <f>VLOOKUP($A1947,EVID_OSEVU!$A$1:$M$4972,3,FALSE)</f>
        <v>#N/A</v>
      </c>
      <c r="D1947" s="45" t="e">
        <f>VLOOKUP($A1947,EVID_OSEVU!$A$1:$M$4972,4,FALSE)</f>
        <v>#N/A</v>
      </c>
      <c r="E1947" s="35"/>
      <c r="F1947" s="53"/>
      <c r="G1947" s="32"/>
      <c r="H1947" s="45" t="e">
        <f>VLOOKUP(G1947,Export7[#All],2,FALSE)</f>
        <v>#N/A</v>
      </c>
      <c r="I1947" s="45" t="e">
        <f>VLOOKUP($A1947,EVID_OSEVU!$A$1:$M$4972,10,FALSE)</f>
        <v>#N/A</v>
      </c>
      <c r="J1947" s="58" t="e">
        <f>VLOOKUP($A1947,EVID_OSEVU!$A$1:$M$4972,11,FALSE)</f>
        <v>#N/A</v>
      </c>
      <c r="K1947" s="33"/>
      <c r="L1947" s="45" t="e">
        <f>VLOOKUP(EVID_PASTVY!H1947,KATEGORIE_ZVIRAT!$B$2:$M$31,6,FALSE)*K1947</f>
        <v>#N/A</v>
      </c>
      <c r="M1947" s="33">
        <v>24</v>
      </c>
      <c r="N1947" s="45" t="e">
        <f>VLOOKUP(EVID_PASTVY!$H1947,KATEGORIE_ZVIRAT!$B$2:$M$31,8,FALSE)</f>
        <v>#N/A</v>
      </c>
      <c r="O1947" s="45" t="e">
        <f>VLOOKUP(EVID_PASTVY!$H1947,KATEGORIE_ZVIRAT!$B$2:$M$31,9,FALSE)</f>
        <v>#N/A</v>
      </c>
      <c r="P1947" s="54" t="e">
        <f>VLOOKUP(EVID_PASTVY!$H1947,KATEGORIE_ZVIRAT!$B$2:$M$31,7,FALSE)*L1947/1000*M1947/24*(F1947-E1947+1)/J1947</f>
        <v>#N/A</v>
      </c>
      <c r="Q1947" s="52" t="e">
        <f>VLOOKUP(EVID_PASTVY!$H1947,KATEGORIE_ZVIRAT!$B$2:$M$31,10,FALSE)*P1947*10</f>
        <v>#N/A</v>
      </c>
      <c r="R1947" s="52" t="e">
        <f>VLOOKUP(EVID_PASTVY!$H1947,KATEGORIE_ZVIRAT!$B$2:$M$31,11,FALSE)*P1947*10</f>
        <v>#N/A</v>
      </c>
      <c r="S1947" s="52" t="e">
        <f>VLOOKUP(EVID_PASTVY!$H1947,KATEGORIE_ZVIRAT!$B$2:$M$31,12,FALSE)*P1947*10</f>
        <v>#N/A</v>
      </c>
    </row>
    <row r="1948" spans="1:19" x14ac:dyDescent="0.2">
      <c r="A1948" s="32"/>
      <c r="B1948" s="37" t="e">
        <f>VLOOKUP($A1948,EVID_OSEVU!$A$1:$M$4972,2,FALSE)</f>
        <v>#N/A</v>
      </c>
      <c r="C1948" s="37" t="e">
        <f>VLOOKUP($A1948,EVID_OSEVU!$A$1:$M$4972,3,FALSE)</f>
        <v>#N/A</v>
      </c>
      <c r="D1948" s="45" t="e">
        <f>VLOOKUP($A1948,EVID_OSEVU!$A$1:$M$4972,4,FALSE)</f>
        <v>#N/A</v>
      </c>
      <c r="E1948" s="35"/>
      <c r="F1948" s="53"/>
      <c r="G1948" s="32"/>
      <c r="H1948" s="45" t="e">
        <f>VLOOKUP(G1948,Export7[#All],2,FALSE)</f>
        <v>#N/A</v>
      </c>
      <c r="I1948" s="45" t="e">
        <f>VLOOKUP($A1948,EVID_OSEVU!$A$1:$M$4972,10,FALSE)</f>
        <v>#N/A</v>
      </c>
      <c r="J1948" s="58" t="e">
        <f>VLOOKUP($A1948,EVID_OSEVU!$A$1:$M$4972,11,FALSE)</f>
        <v>#N/A</v>
      </c>
      <c r="K1948" s="33"/>
      <c r="L1948" s="45" t="e">
        <f>VLOOKUP(EVID_PASTVY!H1948,KATEGORIE_ZVIRAT!$B$2:$M$31,6,FALSE)*K1948</f>
        <v>#N/A</v>
      </c>
      <c r="M1948" s="33">
        <v>24</v>
      </c>
      <c r="N1948" s="45" t="e">
        <f>VLOOKUP(EVID_PASTVY!$H1948,KATEGORIE_ZVIRAT!$B$2:$M$31,8,FALSE)</f>
        <v>#N/A</v>
      </c>
      <c r="O1948" s="45" t="e">
        <f>VLOOKUP(EVID_PASTVY!$H1948,KATEGORIE_ZVIRAT!$B$2:$M$31,9,FALSE)</f>
        <v>#N/A</v>
      </c>
      <c r="P1948" s="54" t="e">
        <f>VLOOKUP(EVID_PASTVY!$H1948,KATEGORIE_ZVIRAT!$B$2:$M$31,7,FALSE)*L1948/1000*M1948/24*(F1948-E1948+1)/J1948</f>
        <v>#N/A</v>
      </c>
      <c r="Q1948" s="52" t="e">
        <f>VLOOKUP(EVID_PASTVY!$H1948,KATEGORIE_ZVIRAT!$B$2:$M$31,10,FALSE)*P1948*10</f>
        <v>#N/A</v>
      </c>
      <c r="R1948" s="52" t="e">
        <f>VLOOKUP(EVID_PASTVY!$H1948,KATEGORIE_ZVIRAT!$B$2:$M$31,11,FALSE)*P1948*10</f>
        <v>#N/A</v>
      </c>
      <c r="S1948" s="52" t="e">
        <f>VLOOKUP(EVID_PASTVY!$H1948,KATEGORIE_ZVIRAT!$B$2:$M$31,12,FALSE)*P1948*10</f>
        <v>#N/A</v>
      </c>
    </row>
    <row r="1949" spans="1:19" x14ac:dyDescent="0.2">
      <c r="A1949" s="32"/>
      <c r="B1949" s="37" t="e">
        <f>VLOOKUP($A1949,EVID_OSEVU!$A$1:$M$4972,2,FALSE)</f>
        <v>#N/A</v>
      </c>
      <c r="C1949" s="37" t="e">
        <f>VLOOKUP($A1949,EVID_OSEVU!$A$1:$M$4972,3,FALSE)</f>
        <v>#N/A</v>
      </c>
      <c r="D1949" s="45" t="e">
        <f>VLOOKUP($A1949,EVID_OSEVU!$A$1:$M$4972,4,FALSE)</f>
        <v>#N/A</v>
      </c>
      <c r="E1949" s="35"/>
      <c r="F1949" s="53"/>
      <c r="G1949" s="32"/>
      <c r="H1949" s="45" t="e">
        <f>VLOOKUP(G1949,Export7[#All],2,FALSE)</f>
        <v>#N/A</v>
      </c>
      <c r="I1949" s="45" t="e">
        <f>VLOOKUP($A1949,EVID_OSEVU!$A$1:$M$4972,10,FALSE)</f>
        <v>#N/A</v>
      </c>
      <c r="J1949" s="58" t="e">
        <f>VLOOKUP($A1949,EVID_OSEVU!$A$1:$M$4972,11,FALSE)</f>
        <v>#N/A</v>
      </c>
      <c r="K1949" s="33"/>
      <c r="L1949" s="45" t="e">
        <f>VLOOKUP(EVID_PASTVY!H1949,KATEGORIE_ZVIRAT!$B$2:$M$31,6,FALSE)*K1949</f>
        <v>#N/A</v>
      </c>
      <c r="M1949" s="33">
        <v>24</v>
      </c>
      <c r="N1949" s="45" t="e">
        <f>VLOOKUP(EVID_PASTVY!$H1949,KATEGORIE_ZVIRAT!$B$2:$M$31,8,FALSE)</f>
        <v>#N/A</v>
      </c>
      <c r="O1949" s="45" t="e">
        <f>VLOOKUP(EVID_PASTVY!$H1949,KATEGORIE_ZVIRAT!$B$2:$M$31,9,FALSE)</f>
        <v>#N/A</v>
      </c>
      <c r="P1949" s="54" t="e">
        <f>VLOOKUP(EVID_PASTVY!$H1949,KATEGORIE_ZVIRAT!$B$2:$M$31,7,FALSE)*L1949/1000*M1949/24*(F1949-E1949+1)/J1949</f>
        <v>#N/A</v>
      </c>
      <c r="Q1949" s="52" t="e">
        <f>VLOOKUP(EVID_PASTVY!$H1949,KATEGORIE_ZVIRAT!$B$2:$M$31,10,FALSE)*P1949*10</f>
        <v>#N/A</v>
      </c>
      <c r="R1949" s="52" t="e">
        <f>VLOOKUP(EVID_PASTVY!$H1949,KATEGORIE_ZVIRAT!$B$2:$M$31,11,FALSE)*P1949*10</f>
        <v>#N/A</v>
      </c>
      <c r="S1949" s="52" t="e">
        <f>VLOOKUP(EVID_PASTVY!$H1949,KATEGORIE_ZVIRAT!$B$2:$M$31,12,FALSE)*P1949*10</f>
        <v>#N/A</v>
      </c>
    </row>
    <row r="1950" spans="1:19" x14ac:dyDescent="0.2">
      <c r="A1950" s="32"/>
      <c r="B1950" s="37" t="e">
        <f>VLOOKUP($A1950,EVID_OSEVU!$A$1:$M$4972,2,FALSE)</f>
        <v>#N/A</v>
      </c>
      <c r="C1950" s="37" t="e">
        <f>VLOOKUP($A1950,EVID_OSEVU!$A$1:$M$4972,3,FALSE)</f>
        <v>#N/A</v>
      </c>
      <c r="D1950" s="45" t="e">
        <f>VLOOKUP($A1950,EVID_OSEVU!$A$1:$M$4972,4,FALSE)</f>
        <v>#N/A</v>
      </c>
      <c r="E1950" s="35"/>
      <c r="F1950" s="53"/>
      <c r="G1950" s="32"/>
      <c r="H1950" s="45" t="e">
        <f>VLOOKUP(G1950,Export7[#All],2,FALSE)</f>
        <v>#N/A</v>
      </c>
      <c r="I1950" s="45" t="e">
        <f>VLOOKUP($A1950,EVID_OSEVU!$A$1:$M$4972,10,FALSE)</f>
        <v>#N/A</v>
      </c>
      <c r="J1950" s="58" t="e">
        <f>VLOOKUP($A1950,EVID_OSEVU!$A$1:$M$4972,11,FALSE)</f>
        <v>#N/A</v>
      </c>
      <c r="K1950" s="33"/>
      <c r="L1950" s="45" t="e">
        <f>VLOOKUP(EVID_PASTVY!H1950,KATEGORIE_ZVIRAT!$B$2:$M$31,6,FALSE)*K1950</f>
        <v>#N/A</v>
      </c>
      <c r="M1950" s="33">
        <v>24</v>
      </c>
      <c r="N1950" s="45" t="e">
        <f>VLOOKUP(EVID_PASTVY!$H1950,KATEGORIE_ZVIRAT!$B$2:$M$31,8,FALSE)</f>
        <v>#N/A</v>
      </c>
      <c r="O1950" s="45" t="e">
        <f>VLOOKUP(EVID_PASTVY!$H1950,KATEGORIE_ZVIRAT!$B$2:$M$31,9,FALSE)</f>
        <v>#N/A</v>
      </c>
      <c r="P1950" s="54" t="e">
        <f>VLOOKUP(EVID_PASTVY!$H1950,KATEGORIE_ZVIRAT!$B$2:$M$31,7,FALSE)*L1950/1000*M1950/24*(F1950-E1950+1)/J1950</f>
        <v>#N/A</v>
      </c>
      <c r="Q1950" s="52" t="e">
        <f>VLOOKUP(EVID_PASTVY!$H1950,KATEGORIE_ZVIRAT!$B$2:$M$31,10,FALSE)*P1950*10</f>
        <v>#N/A</v>
      </c>
      <c r="R1950" s="52" t="e">
        <f>VLOOKUP(EVID_PASTVY!$H1950,KATEGORIE_ZVIRAT!$B$2:$M$31,11,FALSE)*P1950*10</f>
        <v>#N/A</v>
      </c>
      <c r="S1950" s="52" t="e">
        <f>VLOOKUP(EVID_PASTVY!$H1950,KATEGORIE_ZVIRAT!$B$2:$M$31,12,FALSE)*P1950*10</f>
        <v>#N/A</v>
      </c>
    </row>
    <row r="1951" spans="1:19" x14ac:dyDescent="0.2">
      <c r="A1951" s="32"/>
      <c r="B1951" s="37" t="e">
        <f>VLOOKUP($A1951,EVID_OSEVU!$A$1:$M$4972,2,FALSE)</f>
        <v>#N/A</v>
      </c>
      <c r="C1951" s="37" t="e">
        <f>VLOOKUP($A1951,EVID_OSEVU!$A$1:$M$4972,3,FALSE)</f>
        <v>#N/A</v>
      </c>
      <c r="D1951" s="45" t="e">
        <f>VLOOKUP($A1951,EVID_OSEVU!$A$1:$M$4972,4,FALSE)</f>
        <v>#N/A</v>
      </c>
      <c r="E1951" s="35"/>
      <c r="F1951" s="53"/>
      <c r="G1951" s="32"/>
      <c r="H1951" s="45" t="e">
        <f>VLOOKUP(G1951,Export7[#All],2,FALSE)</f>
        <v>#N/A</v>
      </c>
      <c r="I1951" s="45" t="e">
        <f>VLOOKUP($A1951,EVID_OSEVU!$A$1:$M$4972,10,FALSE)</f>
        <v>#N/A</v>
      </c>
      <c r="J1951" s="58" t="e">
        <f>VLOOKUP($A1951,EVID_OSEVU!$A$1:$M$4972,11,FALSE)</f>
        <v>#N/A</v>
      </c>
      <c r="K1951" s="33"/>
      <c r="L1951" s="45" t="e">
        <f>VLOOKUP(EVID_PASTVY!H1951,KATEGORIE_ZVIRAT!$B$2:$M$31,6,FALSE)*K1951</f>
        <v>#N/A</v>
      </c>
      <c r="M1951" s="33">
        <v>24</v>
      </c>
      <c r="N1951" s="45" t="e">
        <f>VLOOKUP(EVID_PASTVY!$H1951,KATEGORIE_ZVIRAT!$B$2:$M$31,8,FALSE)</f>
        <v>#N/A</v>
      </c>
      <c r="O1951" s="45" t="e">
        <f>VLOOKUP(EVID_PASTVY!$H1951,KATEGORIE_ZVIRAT!$B$2:$M$31,9,FALSE)</f>
        <v>#N/A</v>
      </c>
      <c r="P1951" s="54" t="e">
        <f>VLOOKUP(EVID_PASTVY!$H1951,KATEGORIE_ZVIRAT!$B$2:$M$31,7,FALSE)*L1951/1000*M1951/24*(F1951-E1951+1)/J1951</f>
        <v>#N/A</v>
      </c>
      <c r="Q1951" s="52" t="e">
        <f>VLOOKUP(EVID_PASTVY!$H1951,KATEGORIE_ZVIRAT!$B$2:$M$31,10,FALSE)*P1951*10</f>
        <v>#N/A</v>
      </c>
      <c r="R1951" s="52" t="e">
        <f>VLOOKUP(EVID_PASTVY!$H1951,KATEGORIE_ZVIRAT!$B$2:$M$31,11,FALSE)*P1951*10</f>
        <v>#N/A</v>
      </c>
      <c r="S1951" s="52" t="e">
        <f>VLOOKUP(EVID_PASTVY!$H1951,KATEGORIE_ZVIRAT!$B$2:$M$31,12,FALSE)*P1951*10</f>
        <v>#N/A</v>
      </c>
    </row>
    <row r="1952" spans="1:19" x14ac:dyDescent="0.2">
      <c r="A1952" s="32"/>
      <c r="B1952" s="37" t="e">
        <f>VLOOKUP($A1952,EVID_OSEVU!$A$1:$M$4972,2,FALSE)</f>
        <v>#N/A</v>
      </c>
      <c r="C1952" s="37" t="e">
        <f>VLOOKUP($A1952,EVID_OSEVU!$A$1:$M$4972,3,FALSE)</f>
        <v>#N/A</v>
      </c>
      <c r="D1952" s="45" t="e">
        <f>VLOOKUP($A1952,EVID_OSEVU!$A$1:$M$4972,4,FALSE)</f>
        <v>#N/A</v>
      </c>
      <c r="E1952" s="35"/>
      <c r="F1952" s="53"/>
      <c r="G1952" s="32"/>
      <c r="H1952" s="45" t="e">
        <f>VLOOKUP(G1952,Export7[#All],2,FALSE)</f>
        <v>#N/A</v>
      </c>
      <c r="I1952" s="45" t="e">
        <f>VLOOKUP($A1952,EVID_OSEVU!$A$1:$M$4972,10,FALSE)</f>
        <v>#N/A</v>
      </c>
      <c r="J1952" s="58" t="e">
        <f>VLOOKUP($A1952,EVID_OSEVU!$A$1:$M$4972,11,FALSE)</f>
        <v>#N/A</v>
      </c>
      <c r="K1952" s="33"/>
      <c r="L1952" s="45" t="e">
        <f>VLOOKUP(EVID_PASTVY!H1952,KATEGORIE_ZVIRAT!$B$2:$M$31,6,FALSE)*K1952</f>
        <v>#N/A</v>
      </c>
      <c r="M1952" s="33">
        <v>24</v>
      </c>
      <c r="N1952" s="45" t="e">
        <f>VLOOKUP(EVID_PASTVY!$H1952,KATEGORIE_ZVIRAT!$B$2:$M$31,8,FALSE)</f>
        <v>#N/A</v>
      </c>
      <c r="O1952" s="45" t="e">
        <f>VLOOKUP(EVID_PASTVY!$H1952,KATEGORIE_ZVIRAT!$B$2:$M$31,9,FALSE)</f>
        <v>#N/A</v>
      </c>
      <c r="P1952" s="54" t="e">
        <f>VLOOKUP(EVID_PASTVY!$H1952,KATEGORIE_ZVIRAT!$B$2:$M$31,7,FALSE)*L1952/1000*M1952/24*(F1952-E1952+1)/J1952</f>
        <v>#N/A</v>
      </c>
      <c r="Q1952" s="52" t="e">
        <f>VLOOKUP(EVID_PASTVY!$H1952,KATEGORIE_ZVIRAT!$B$2:$M$31,10,FALSE)*P1952*10</f>
        <v>#N/A</v>
      </c>
      <c r="R1952" s="52" t="e">
        <f>VLOOKUP(EVID_PASTVY!$H1952,KATEGORIE_ZVIRAT!$B$2:$M$31,11,FALSE)*P1952*10</f>
        <v>#N/A</v>
      </c>
      <c r="S1952" s="52" t="e">
        <f>VLOOKUP(EVID_PASTVY!$H1952,KATEGORIE_ZVIRAT!$B$2:$M$31,12,FALSE)*P1952*10</f>
        <v>#N/A</v>
      </c>
    </row>
    <row r="1953" spans="1:19" x14ac:dyDescent="0.2">
      <c r="A1953" s="32"/>
      <c r="B1953" s="37" t="e">
        <f>VLOOKUP($A1953,EVID_OSEVU!$A$1:$M$4972,2,FALSE)</f>
        <v>#N/A</v>
      </c>
      <c r="C1953" s="37" t="e">
        <f>VLOOKUP($A1953,EVID_OSEVU!$A$1:$M$4972,3,FALSE)</f>
        <v>#N/A</v>
      </c>
      <c r="D1953" s="45" t="e">
        <f>VLOOKUP($A1953,EVID_OSEVU!$A$1:$M$4972,4,FALSE)</f>
        <v>#N/A</v>
      </c>
      <c r="E1953" s="35"/>
      <c r="F1953" s="53"/>
      <c r="G1953" s="32"/>
      <c r="H1953" s="45" t="e">
        <f>VLOOKUP(G1953,Export7[#All],2,FALSE)</f>
        <v>#N/A</v>
      </c>
      <c r="I1953" s="45" t="e">
        <f>VLOOKUP($A1953,EVID_OSEVU!$A$1:$M$4972,10,FALSE)</f>
        <v>#N/A</v>
      </c>
      <c r="J1953" s="58" t="e">
        <f>VLOOKUP($A1953,EVID_OSEVU!$A$1:$M$4972,11,FALSE)</f>
        <v>#N/A</v>
      </c>
      <c r="K1953" s="33"/>
      <c r="L1953" s="45" t="e">
        <f>VLOOKUP(EVID_PASTVY!H1953,KATEGORIE_ZVIRAT!$B$2:$M$31,6,FALSE)*K1953</f>
        <v>#N/A</v>
      </c>
      <c r="M1953" s="33">
        <v>24</v>
      </c>
      <c r="N1953" s="45" t="e">
        <f>VLOOKUP(EVID_PASTVY!$H1953,KATEGORIE_ZVIRAT!$B$2:$M$31,8,FALSE)</f>
        <v>#N/A</v>
      </c>
      <c r="O1953" s="45" t="e">
        <f>VLOOKUP(EVID_PASTVY!$H1953,KATEGORIE_ZVIRAT!$B$2:$M$31,9,FALSE)</f>
        <v>#N/A</v>
      </c>
      <c r="P1953" s="54" t="e">
        <f>VLOOKUP(EVID_PASTVY!$H1953,KATEGORIE_ZVIRAT!$B$2:$M$31,7,FALSE)*L1953/1000*M1953/24*(F1953-E1953+1)/J1953</f>
        <v>#N/A</v>
      </c>
      <c r="Q1953" s="52" t="e">
        <f>VLOOKUP(EVID_PASTVY!$H1953,KATEGORIE_ZVIRAT!$B$2:$M$31,10,FALSE)*P1953*10</f>
        <v>#N/A</v>
      </c>
      <c r="R1953" s="52" t="e">
        <f>VLOOKUP(EVID_PASTVY!$H1953,KATEGORIE_ZVIRAT!$B$2:$M$31,11,FALSE)*P1953*10</f>
        <v>#N/A</v>
      </c>
      <c r="S1953" s="52" t="e">
        <f>VLOOKUP(EVID_PASTVY!$H1953,KATEGORIE_ZVIRAT!$B$2:$M$31,12,FALSE)*P1953*10</f>
        <v>#N/A</v>
      </c>
    </row>
    <row r="1954" spans="1:19" x14ac:dyDescent="0.2">
      <c r="A1954" s="32"/>
      <c r="B1954" s="37" t="e">
        <f>VLOOKUP($A1954,EVID_OSEVU!$A$1:$M$4972,2,FALSE)</f>
        <v>#N/A</v>
      </c>
      <c r="C1954" s="37" t="e">
        <f>VLOOKUP($A1954,EVID_OSEVU!$A$1:$M$4972,3,FALSE)</f>
        <v>#N/A</v>
      </c>
      <c r="D1954" s="45" t="e">
        <f>VLOOKUP($A1954,EVID_OSEVU!$A$1:$M$4972,4,FALSE)</f>
        <v>#N/A</v>
      </c>
      <c r="E1954" s="35"/>
      <c r="F1954" s="53"/>
      <c r="G1954" s="32"/>
      <c r="H1954" s="45" t="e">
        <f>VLOOKUP(G1954,Export7[#All],2,FALSE)</f>
        <v>#N/A</v>
      </c>
      <c r="I1954" s="45" t="e">
        <f>VLOOKUP($A1954,EVID_OSEVU!$A$1:$M$4972,10,FALSE)</f>
        <v>#N/A</v>
      </c>
      <c r="J1954" s="58" t="e">
        <f>VLOOKUP($A1954,EVID_OSEVU!$A$1:$M$4972,11,FALSE)</f>
        <v>#N/A</v>
      </c>
      <c r="K1954" s="33"/>
      <c r="L1954" s="45" t="e">
        <f>VLOOKUP(EVID_PASTVY!H1954,KATEGORIE_ZVIRAT!$B$2:$M$31,6,FALSE)*K1954</f>
        <v>#N/A</v>
      </c>
      <c r="M1954" s="33">
        <v>24</v>
      </c>
      <c r="N1954" s="45" t="e">
        <f>VLOOKUP(EVID_PASTVY!$H1954,KATEGORIE_ZVIRAT!$B$2:$M$31,8,FALSE)</f>
        <v>#N/A</v>
      </c>
      <c r="O1954" s="45" t="e">
        <f>VLOOKUP(EVID_PASTVY!$H1954,KATEGORIE_ZVIRAT!$B$2:$M$31,9,FALSE)</f>
        <v>#N/A</v>
      </c>
      <c r="P1954" s="54" t="e">
        <f>VLOOKUP(EVID_PASTVY!$H1954,KATEGORIE_ZVIRAT!$B$2:$M$31,7,FALSE)*L1954/1000*M1954/24*(F1954-E1954+1)/J1954</f>
        <v>#N/A</v>
      </c>
      <c r="Q1954" s="52" t="e">
        <f>VLOOKUP(EVID_PASTVY!$H1954,KATEGORIE_ZVIRAT!$B$2:$M$31,10,FALSE)*P1954*10</f>
        <v>#N/A</v>
      </c>
      <c r="R1954" s="52" t="e">
        <f>VLOOKUP(EVID_PASTVY!$H1954,KATEGORIE_ZVIRAT!$B$2:$M$31,11,FALSE)*P1954*10</f>
        <v>#N/A</v>
      </c>
      <c r="S1954" s="52" t="e">
        <f>VLOOKUP(EVID_PASTVY!$H1954,KATEGORIE_ZVIRAT!$B$2:$M$31,12,FALSE)*P1954*10</f>
        <v>#N/A</v>
      </c>
    </row>
    <row r="1955" spans="1:19" x14ac:dyDescent="0.2">
      <c r="A1955" s="32"/>
      <c r="B1955" s="37" t="e">
        <f>VLOOKUP($A1955,EVID_OSEVU!$A$1:$M$4972,2,FALSE)</f>
        <v>#N/A</v>
      </c>
      <c r="C1955" s="37" t="e">
        <f>VLOOKUP($A1955,EVID_OSEVU!$A$1:$M$4972,3,FALSE)</f>
        <v>#N/A</v>
      </c>
      <c r="D1955" s="45" t="e">
        <f>VLOOKUP($A1955,EVID_OSEVU!$A$1:$M$4972,4,FALSE)</f>
        <v>#N/A</v>
      </c>
      <c r="E1955" s="35"/>
      <c r="F1955" s="53"/>
      <c r="G1955" s="32"/>
      <c r="H1955" s="45" t="e">
        <f>VLOOKUP(G1955,Export7[#All],2,FALSE)</f>
        <v>#N/A</v>
      </c>
      <c r="I1955" s="45" t="e">
        <f>VLOOKUP($A1955,EVID_OSEVU!$A$1:$M$4972,10,FALSE)</f>
        <v>#N/A</v>
      </c>
      <c r="J1955" s="58" t="e">
        <f>VLOOKUP($A1955,EVID_OSEVU!$A$1:$M$4972,11,FALSE)</f>
        <v>#N/A</v>
      </c>
      <c r="K1955" s="33"/>
      <c r="L1955" s="45" t="e">
        <f>VLOOKUP(EVID_PASTVY!H1955,KATEGORIE_ZVIRAT!$B$2:$M$31,6,FALSE)*K1955</f>
        <v>#N/A</v>
      </c>
      <c r="M1955" s="33">
        <v>24</v>
      </c>
      <c r="N1955" s="45" t="e">
        <f>VLOOKUP(EVID_PASTVY!$H1955,KATEGORIE_ZVIRAT!$B$2:$M$31,8,FALSE)</f>
        <v>#N/A</v>
      </c>
      <c r="O1955" s="45" t="e">
        <f>VLOOKUP(EVID_PASTVY!$H1955,KATEGORIE_ZVIRAT!$B$2:$M$31,9,FALSE)</f>
        <v>#N/A</v>
      </c>
      <c r="P1955" s="54" t="e">
        <f>VLOOKUP(EVID_PASTVY!$H1955,KATEGORIE_ZVIRAT!$B$2:$M$31,7,FALSE)*L1955/1000*M1955/24*(F1955-E1955+1)/J1955</f>
        <v>#N/A</v>
      </c>
      <c r="Q1955" s="52" t="e">
        <f>VLOOKUP(EVID_PASTVY!$H1955,KATEGORIE_ZVIRAT!$B$2:$M$31,10,FALSE)*P1955*10</f>
        <v>#N/A</v>
      </c>
      <c r="R1955" s="52" t="e">
        <f>VLOOKUP(EVID_PASTVY!$H1955,KATEGORIE_ZVIRAT!$B$2:$M$31,11,FALSE)*P1955*10</f>
        <v>#N/A</v>
      </c>
      <c r="S1955" s="52" t="e">
        <f>VLOOKUP(EVID_PASTVY!$H1955,KATEGORIE_ZVIRAT!$B$2:$M$31,12,FALSE)*P1955*10</f>
        <v>#N/A</v>
      </c>
    </row>
    <row r="1956" spans="1:19" x14ac:dyDescent="0.2">
      <c r="A1956" s="32"/>
      <c r="B1956" s="37" t="e">
        <f>VLOOKUP($A1956,EVID_OSEVU!$A$1:$M$4972,2,FALSE)</f>
        <v>#N/A</v>
      </c>
      <c r="C1956" s="37" t="e">
        <f>VLOOKUP($A1956,EVID_OSEVU!$A$1:$M$4972,3,FALSE)</f>
        <v>#N/A</v>
      </c>
      <c r="D1956" s="45" t="e">
        <f>VLOOKUP($A1956,EVID_OSEVU!$A$1:$M$4972,4,FALSE)</f>
        <v>#N/A</v>
      </c>
      <c r="E1956" s="35"/>
      <c r="F1956" s="53"/>
      <c r="G1956" s="32"/>
      <c r="H1956" s="45" t="e">
        <f>VLOOKUP(G1956,Export7[#All],2,FALSE)</f>
        <v>#N/A</v>
      </c>
      <c r="I1956" s="45" t="e">
        <f>VLOOKUP($A1956,EVID_OSEVU!$A$1:$M$4972,10,FALSE)</f>
        <v>#N/A</v>
      </c>
      <c r="J1956" s="58" t="e">
        <f>VLOOKUP($A1956,EVID_OSEVU!$A$1:$M$4972,11,FALSE)</f>
        <v>#N/A</v>
      </c>
      <c r="K1956" s="33"/>
      <c r="L1956" s="45" t="e">
        <f>VLOOKUP(EVID_PASTVY!H1956,KATEGORIE_ZVIRAT!$B$2:$M$31,6,FALSE)*K1956</f>
        <v>#N/A</v>
      </c>
      <c r="M1956" s="33">
        <v>24</v>
      </c>
      <c r="N1956" s="45" t="e">
        <f>VLOOKUP(EVID_PASTVY!$H1956,KATEGORIE_ZVIRAT!$B$2:$M$31,8,FALSE)</f>
        <v>#N/A</v>
      </c>
      <c r="O1956" s="45" t="e">
        <f>VLOOKUP(EVID_PASTVY!$H1956,KATEGORIE_ZVIRAT!$B$2:$M$31,9,FALSE)</f>
        <v>#N/A</v>
      </c>
      <c r="P1956" s="54" t="e">
        <f>VLOOKUP(EVID_PASTVY!$H1956,KATEGORIE_ZVIRAT!$B$2:$M$31,7,FALSE)*L1956/1000*M1956/24*(F1956-E1956+1)/J1956</f>
        <v>#N/A</v>
      </c>
      <c r="Q1956" s="52" t="e">
        <f>VLOOKUP(EVID_PASTVY!$H1956,KATEGORIE_ZVIRAT!$B$2:$M$31,10,FALSE)*P1956*10</f>
        <v>#N/A</v>
      </c>
      <c r="R1956" s="52" t="e">
        <f>VLOOKUP(EVID_PASTVY!$H1956,KATEGORIE_ZVIRAT!$B$2:$M$31,11,FALSE)*P1956*10</f>
        <v>#N/A</v>
      </c>
      <c r="S1956" s="52" t="e">
        <f>VLOOKUP(EVID_PASTVY!$H1956,KATEGORIE_ZVIRAT!$B$2:$M$31,12,FALSE)*P1956*10</f>
        <v>#N/A</v>
      </c>
    </row>
    <row r="1957" spans="1:19" x14ac:dyDescent="0.2">
      <c r="A1957" s="32"/>
      <c r="B1957" s="37" t="e">
        <f>VLOOKUP($A1957,EVID_OSEVU!$A$1:$M$4972,2,FALSE)</f>
        <v>#N/A</v>
      </c>
      <c r="C1957" s="37" t="e">
        <f>VLOOKUP($A1957,EVID_OSEVU!$A$1:$M$4972,3,FALSE)</f>
        <v>#N/A</v>
      </c>
      <c r="D1957" s="45" t="e">
        <f>VLOOKUP($A1957,EVID_OSEVU!$A$1:$M$4972,4,FALSE)</f>
        <v>#N/A</v>
      </c>
      <c r="E1957" s="35"/>
      <c r="F1957" s="53"/>
      <c r="G1957" s="32"/>
      <c r="H1957" s="45" t="e">
        <f>VLOOKUP(G1957,Export7[#All],2,FALSE)</f>
        <v>#N/A</v>
      </c>
      <c r="I1957" s="45" t="e">
        <f>VLOOKUP($A1957,EVID_OSEVU!$A$1:$M$4972,10,FALSE)</f>
        <v>#N/A</v>
      </c>
      <c r="J1957" s="58" t="e">
        <f>VLOOKUP($A1957,EVID_OSEVU!$A$1:$M$4972,11,FALSE)</f>
        <v>#N/A</v>
      </c>
      <c r="K1957" s="33"/>
      <c r="L1957" s="45" t="e">
        <f>VLOOKUP(EVID_PASTVY!H1957,KATEGORIE_ZVIRAT!$B$2:$M$31,6,FALSE)*K1957</f>
        <v>#N/A</v>
      </c>
      <c r="M1957" s="33">
        <v>24</v>
      </c>
      <c r="N1957" s="45" t="e">
        <f>VLOOKUP(EVID_PASTVY!$H1957,KATEGORIE_ZVIRAT!$B$2:$M$31,8,FALSE)</f>
        <v>#N/A</v>
      </c>
      <c r="O1957" s="45" t="e">
        <f>VLOOKUP(EVID_PASTVY!$H1957,KATEGORIE_ZVIRAT!$B$2:$M$31,9,FALSE)</f>
        <v>#N/A</v>
      </c>
      <c r="P1957" s="54" t="e">
        <f>VLOOKUP(EVID_PASTVY!$H1957,KATEGORIE_ZVIRAT!$B$2:$M$31,7,FALSE)*L1957/1000*M1957/24*(F1957-E1957+1)/J1957</f>
        <v>#N/A</v>
      </c>
      <c r="Q1957" s="52" t="e">
        <f>VLOOKUP(EVID_PASTVY!$H1957,KATEGORIE_ZVIRAT!$B$2:$M$31,10,FALSE)*P1957*10</f>
        <v>#N/A</v>
      </c>
      <c r="R1957" s="52" t="e">
        <f>VLOOKUP(EVID_PASTVY!$H1957,KATEGORIE_ZVIRAT!$B$2:$M$31,11,FALSE)*P1957*10</f>
        <v>#N/A</v>
      </c>
      <c r="S1957" s="52" t="e">
        <f>VLOOKUP(EVID_PASTVY!$H1957,KATEGORIE_ZVIRAT!$B$2:$M$31,12,FALSE)*P1957*10</f>
        <v>#N/A</v>
      </c>
    </row>
    <row r="1958" spans="1:19" x14ac:dyDescent="0.2">
      <c r="A1958" s="32"/>
      <c r="B1958" s="37" t="e">
        <f>VLOOKUP($A1958,EVID_OSEVU!$A$1:$M$4972,2,FALSE)</f>
        <v>#N/A</v>
      </c>
      <c r="C1958" s="37" t="e">
        <f>VLOOKUP($A1958,EVID_OSEVU!$A$1:$M$4972,3,FALSE)</f>
        <v>#N/A</v>
      </c>
      <c r="D1958" s="45" t="e">
        <f>VLOOKUP($A1958,EVID_OSEVU!$A$1:$M$4972,4,FALSE)</f>
        <v>#N/A</v>
      </c>
      <c r="E1958" s="35"/>
      <c r="F1958" s="53"/>
      <c r="G1958" s="32"/>
      <c r="H1958" s="45" t="e">
        <f>VLOOKUP(G1958,Export7[#All],2,FALSE)</f>
        <v>#N/A</v>
      </c>
      <c r="I1958" s="45" t="e">
        <f>VLOOKUP($A1958,EVID_OSEVU!$A$1:$M$4972,10,FALSE)</f>
        <v>#N/A</v>
      </c>
      <c r="J1958" s="58" t="e">
        <f>VLOOKUP($A1958,EVID_OSEVU!$A$1:$M$4972,11,FALSE)</f>
        <v>#N/A</v>
      </c>
      <c r="K1958" s="33"/>
      <c r="L1958" s="45" t="e">
        <f>VLOOKUP(EVID_PASTVY!H1958,KATEGORIE_ZVIRAT!$B$2:$M$31,6,FALSE)*K1958</f>
        <v>#N/A</v>
      </c>
      <c r="M1958" s="33">
        <v>24</v>
      </c>
      <c r="N1958" s="45" t="e">
        <f>VLOOKUP(EVID_PASTVY!$H1958,KATEGORIE_ZVIRAT!$B$2:$M$31,8,FALSE)</f>
        <v>#N/A</v>
      </c>
      <c r="O1958" s="45" t="e">
        <f>VLOOKUP(EVID_PASTVY!$H1958,KATEGORIE_ZVIRAT!$B$2:$M$31,9,FALSE)</f>
        <v>#N/A</v>
      </c>
      <c r="P1958" s="54" t="e">
        <f>VLOOKUP(EVID_PASTVY!$H1958,KATEGORIE_ZVIRAT!$B$2:$M$31,7,FALSE)*L1958/1000*M1958/24*(F1958-E1958+1)/J1958</f>
        <v>#N/A</v>
      </c>
      <c r="Q1958" s="52" t="e">
        <f>VLOOKUP(EVID_PASTVY!$H1958,KATEGORIE_ZVIRAT!$B$2:$M$31,10,FALSE)*P1958*10</f>
        <v>#N/A</v>
      </c>
      <c r="R1958" s="52" t="e">
        <f>VLOOKUP(EVID_PASTVY!$H1958,KATEGORIE_ZVIRAT!$B$2:$M$31,11,FALSE)*P1958*10</f>
        <v>#N/A</v>
      </c>
      <c r="S1958" s="52" t="e">
        <f>VLOOKUP(EVID_PASTVY!$H1958,KATEGORIE_ZVIRAT!$B$2:$M$31,12,FALSE)*P1958*10</f>
        <v>#N/A</v>
      </c>
    </row>
    <row r="1959" spans="1:19" x14ac:dyDescent="0.2">
      <c r="A1959" s="32"/>
      <c r="B1959" s="37" t="e">
        <f>VLOOKUP($A1959,EVID_OSEVU!$A$1:$M$4972,2,FALSE)</f>
        <v>#N/A</v>
      </c>
      <c r="C1959" s="37" t="e">
        <f>VLOOKUP($A1959,EVID_OSEVU!$A$1:$M$4972,3,FALSE)</f>
        <v>#N/A</v>
      </c>
      <c r="D1959" s="45" t="e">
        <f>VLOOKUP($A1959,EVID_OSEVU!$A$1:$M$4972,4,FALSE)</f>
        <v>#N/A</v>
      </c>
      <c r="E1959" s="35"/>
      <c r="F1959" s="53"/>
      <c r="G1959" s="32"/>
      <c r="H1959" s="45" t="e">
        <f>VLOOKUP(G1959,Export7[#All],2,FALSE)</f>
        <v>#N/A</v>
      </c>
      <c r="I1959" s="45" t="e">
        <f>VLOOKUP($A1959,EVID_OSEVU!$A$1:$M$4972,10,FALSE)</f>
        <v>#N/A</v>
      </c>
      <c r="J1959" s="58" t="e">
        <f>VLOOKUP($A1959,EVID_OSEVU!$A$1:$M$4972,11,FALSE)</f>
        <v>#N/A</v>
      </c>
      <c r="K1959" s="33"/>
      <c r="L1959" s="45" t="e">
        <f>VLOOKUP(EVID_PASTVY!H1959,KATEGORIE_ZVIRAT!$B$2:$M$31,6,FALSE)*K1959</f>
        <v>#N/A</v>
      </c>
      <c r="M1959" s="33">
        <v>24</v>
      </c>
      <c r="N1959" s="45" t="e">
        <f>VLOOKUP(EVID_PASTVY!$H1959,KATEGORIE_ZVIRAT!$B$2:$M$31,8,FALSE)</f>
        <v>#N/A</v>
      </c>
      <c r="O1959" s="45" t="e">
        <f>VLOOKUP(EVID_PASTVY!$H1959,KATEGORIE_ZVIRAT!$B$2:$M$31,9,FALSE)</f>
        <v>#N/A</v>
      </c>
      <c r="P1959" s="54" t="e">
        <f>VLOOKUP(EVID_PASTVY!$H1959,KATEGORIE_ZVIRAT!$B$2:$M$31,7,FALSE)*L1959/1000*M1959/24*(F1959-E1959+1)/J1959</f>
        <v>#N/A</v>
      </c>
      <c r="Q1959" s="52" t="e">
        <f>VLOOKUP(EVID_PASTVY!$H1959,KATEGORIE_ZVIRAT!$B$2:$M$31,10,FALSE)*P1959*10</f>
        <v>#N/A</v>
      </c>
      <c r="R1959" s="52" t="e">
        <f>VLOOKUP(EVID_PASTVY!$H1959,KATEGORIE_ZVIRAT!$B$2:$M$31,11,FALSE)*P1959*10</f>
        <v>#N/A</v>
      </c>
      <c r="S1959" s="52" t="e">
        <f>VLOOKUP(EVID_PASTVY!$H1959,KATEGORIE_ZVIRAT!$B$2:$M$31,12,FALSE)*P1959*10</f>
        <v>#N/A</v>
      </c>
    </row>
    <row r="1960" spans="1:19" x14ac:dyDescent="0.2">
      <c r="A1960" s="32"/>
      <c r="B1960" s="37" t="e">
        <f>VLOOKUP($A1960,EVID_OSEVU!$A$1:$M$4972,2,FALSE)</f>
        <v>#N/A</v>
      </c>
      <c r="C1960" s="37" t="e">
        <f>VLOOKUP($A1960,EVID_OSEVU!$A$1:$M$4972,3,FALSE)</f>
        <v>#N/A</v>
      </c>
      <c r="D1960" s="45" t="e">
        <f>VLOOKUP($A1960,EVID_OSEVU!$A$1:$M$4972,4,FALSE)</f>
        <v>#N/A</v>
      </c>
      <c r="E1960" s="35"/>
      <c r="F1960" s="53"/>
      <c r="G1960" s="32"/>
      <c r="H1960" s="45" t="e">
        <f>VLOOKUP(G1960,Export7[#All],2,FALSE)</f>
        <v>#N/A</v>
      </c>
      <c r="I1960" s="45" t="e">
        <f>VLOOKUP($A1960,EVID_OSEVU!$A$1:$M$4972,10,FALSE)</f>
        <v>#N/A</v>
      </c>
      <c r="J1960" s="58" t="e">
        <f>VLOOKUP($A1960,EVID_OSEVU!$A$1:$M$4972,11,FALSE)</f>
        <v>#N/A</v>
      </c>
      <c r="K1960" s="33"/>
      <c r="L1960" s="45" t="e">
        <f>VLOOKUP(EVID_PASTVY!H1960,KATEGORIE_ZVIRAT!$B$2:$M$31,6,FALSE)*K1960</f>
        <v>#N/A</v>
      </c>
      <c r="M1960" s="33">
        <v>24</v>
      </c>
      <c r="N1960" s="45" t="e">
        <f>VLOOKUP(EVID_PASTVY!$H1960,KATEGORIE_ZVIRAT!$B$2:$M$31,8,FALSE)</f>
        <v>#N/A</v>
      </c>
      <c r="O1960" s="45" t="e">
        <f>VLOOKUP(EVID_PASTVY!$H1960,KATEGORIE_ZVIRAT!$B$2:$M$31,9,FALSE)</f>
        <v>#N/A</v>
      </c>
      <c r="P1960" s="54" t="e">
        <f>VLOOKUP(EVID_PASTVY!$H1960,KATEGORIE_ZVIRAT!$B$2:$M$31,7,FALSE)*L1960/1000*M1960/24*(F1960-E1960+1)/J1960</f>
        <v>#N/A</v>
      </c>
      <c r="Q1960" s="52" t="e">
        <f>VLOOKUP(EVID_PASTVY!$H1960,KATEGORIE_ZVIRAT!$B$2:$M$31,10,FALSE)*P1960*10</f>
        <v>#N/A</v>
      </c>
      <c r="R1960" s="52" t="e">
        <f>VLOOKUP(EVID_PASTVY!$H1960,KATEGORIE_ZVIRAT!$B$2:$M$31,11,FALSE)*P1960*10</f>
        <v>#N/A</v>
      </c>
      <c r="S1960" s="52" t="e">
        <f>VLOOKUP(EVID_PASTVY!$H1960,KATEGORIE_ZVIRAT!$B$2:$M$31,12,FALSE)*P1960*10</f>
        <v>#N/A</v>
      </c>
    </row>
    <row r="1961" spans="1:19" x14ac:dyDescent="0.2">
      <c r="A1961" s="32"/>
      <c r="B1961" s="37" t="e">
        <f>VLOOKUP($A1961,EVID_OSEVU!$A$1:$M$4972,2,FALSE)</f>
        <v>#N/A</v>
      </c>
      <c r="C1961" s="37" t="e">
        <f>VLOOKUP($A1961,EVID_OSEVU!$A$1:$M$4972,3,FALSE)</f>
        <v>#N/A</v>
      </c>
      <c r="D1961" s="45" t="e">
        <f>VLOOKUP($A1961,EVID_OSEVU!$A$1:$M$4972,4,FALSE)</f>
        <v>#N/A</v>
      </c>
      <c r="E1961" s="35"/>
      <c r="F1961" s="53"/>
      <c r="G1961" s="32"/>
      <c r="H1961" s="45" t="e">
        <f>VLOOKUP(G1961,Export7[#All],2,FALSE)</f>
        <v>#N/A</v>
      </c>
      <c r="I1961" s="45" t="e">
        <f>VLOOKUP($A1961,EVID_OSEVU!$A$1:$M$4972,10,FALSE)</f>
        <v>#N/A</v>
      </c>
      <c r="J1961" s="58" t="e">
        <f>VLOOKUP($A1961,EVID_OSEVU!$A$1:$M$4972,11,FALSE)</f>
        <v>#N/A</v>
      </c>
      <c r="K1961" s="33"/>
      <c r="L1961" s="45" t="e">
        <f>VLOOKUP(EVID_PASTVY!H1961,KATEGORIE_ZVIRAT!$B$2:$M$31,6,FALSE)*K1961</f>
        <v>#N/A</v>
      </c>
      <c r="M1961" s="33">
        <v>24</v>
      </c>
      <c r="N1961" s="45" t="e">
        <f>VLOOKUP(EVID_PASTVY!$H1961,KATEGORIE_ZVIRAT!$B$2:$M$31,8,FALSE)</f>
        <v>#N/A</v>
      </c>
      <c r="O1961" s="45" t="e">
        <f>VLOOKUP(EVID_PASTVY!$H1961,KATEGORIE_ZVIRAT!$B$2:$M$31,9,FALSE)</f>
        <v>#N/A</v>
      </c>
      <c r="P1961" s="54" t="e">
        <f>VLOOKUP(EVID_PASTVY!$H1961,KATEGORIE_ZVIRAT!$B$2:$M$31,7,FALSE)*L1961/1000*M1961/24*(F1961-E1961+1)/J1961</f>
        <v>#N/A</v>
      </c>
      <c r="Q1961" s="52" t="e">
        <f>VLOOKUP(EVID_PASTVY!$H1961,KATEGORIE_ZVIRAT!$B$2:$M$31,10,FALSE)*P1961*10</f>
        <v>#N/A</v>
      </c>
      <c r="R1961" s="52" t="e">
        <f>VLOOKUP(EVID_PASTVY!$H1961,KATEGORIE_ZVIRAT!$B$2:$M$31,11,FALSE)*P1961*10</f>
        <v>#N/A</v>
      </c>
      <c r="S1961" s="52" t="e">
        <f>VLOOKUP(EVID_PASTVY!$H1961,KATEGORIE_ZVIRAT!$B$2:$M$31,12,FALSE)*P1961*10</f>
        <v>#N/A</v>
      </c>
    </row>
    <row r="1962" spans="1:19" x14ac:dyDescent="0.2">
      <c r="A1962" s="32"/>
      <c r="B1962" s="37" t="e">
        <f>VLOOKUP($A1962,EVID_OSEVU!$A$1:$M$4972,2,FALSE)</f>
        <v>#N/A</v>
      </c>
      <c r="C1962" s="37" t="e">
        <f>VLOOKUP($A1962,EVID_OSEVU!$A$1:$M$4972,3,FALSE)</f>
        <v>#N/A</v>
      </c>
      <c r="D1962" s="45" t="e">
        <f>VLOOKUP($A1962,EVID_OSEVU!$A$1:$M$4972,4,FALSE)</f>
        <v>#N/A</v>
      </c>
      <c r="E1962" s="35"/>
      <c r="F1962" s="53"/>
      <c r="G1962" s="32"/>
      <c r="H1962" s="45" t="e">
        <f>VLOOKUP(G1962,Export7[#All],2,FALSE)</f>
        <v>#N/A</v>
      </c>
      <c r="I1962" s="45" t="e">
        <f>VLOOKUP($A1962,EVID_OSEVU!$A$1:$M$4972,10,FALSE)</f>
        <v>#N/A</v>
      </c>
      <c r="J1962" s="58" t="e">
        <f>VLOOKUP($A1962,EVID_OSEVU!$A$1:$M$4972,11,FALSE)</f>
        <v>#N/A</v>
      </c>
      <c r="K1962" s="33"/>
      <c r="L1962" s="45" t="e">
        <f>VLOOKUP(EVID_PASTVY!H1962,KATEGORIE_ZVIRAT!$B$2:$M$31,6,FALSE)*K1962</f>
        <v>#N/A</v>
      </c>
      <c r="M1962" s="33">
        <v>24</v>
      </c>
      <c r="N1962" s="45" t="e">
        <f>VLOOKUP(EVID_PASTVY!$H1962,KATEGORIE_ZVIRAT!$B$2:$M$31,8,FALSE)</f>
        <v>#N/A</v>
      </c>
      <c r="O1962" s="45" t="e">
        <f>VLOOKUP(EVID_PASTVY!$H1962,KATEGORIE_ZVIRAT!$B$2:$M$31,9,FALSE)</f>
        <v>#N/A</v>
      </c>
      <c r="P1962" s="54" t="e">
        <f>VLOOKUP(EVID_PASTVY!$H1962,KATEGORIE_ZVIRAT!$B$2:$M$31,7,FALSE)*L1962/1000*M1962/24*(F1962-E1962+1)/J1962</f>
        <v>#N/A</v>
      </c>
      <c r="Q1962" s="52" t="e">
        <f>VLOOKUP(EVID_PASTVY!$H1962,KATEGORIE_ZVIRAT!$B$2:$M$31,10,FALSE)*P1962*10</f>
        <v>#N/A</v>
      </c>
      <c r="R1962" s="52" t="e">
        <f>VLOOKUP(EVID_PASTVY!$H1962,KATEGORIE_ZVIRAT!$B$2:$M$31,11,FALSE)*P1962*10</f>
        <v>#N/A</v>
      </c>
      <c r="S1962" s="52" t="e">
        <f>VLOOKUP(EVID_PASTVY!$H1962,KATEGORIE_ZVIRAT!$B$2:$M$31,12,FALSE)*P1962*10</f>
        <v>#N/A</v>
      </c>
    </row>
    <row r="1963" spans="1:19" x14ac:dyDescent="0.2">
      <c r="A1963" s="32"/>
      <c r="B1963" s="37" t="e">
        <f>VLOOKUP($A1963,EVID_OSEVU!$A$1:$M$4972,2,FALSE)</f>
        <v>#N/A</v>
      </c>
      <c r="C1963" s="37" t="e">
        <f>VLOOKUP($A1963,EVID_OSEVU!$A$1:$M$4972,3,FALSE)</f>
        <v>#N/A</v>
      </c>
      <c r="D1963" s="45" t="e">
        <f>VLOOKUP($A1963,EVID_OSEVU!$A$1:$M$4972,4,FALSE)</f>
        <v>#N/A</v>
      </c>
      <c r="E1963" s="35"/>
      <c r="F1963" s="53"/>
      <c r="G1963" s="32"/>
      <c r="H1963" s="45" t="e">
        <f>VLOOKUP(G1963,Export7[#All],2,FALSE)</f>
        <v>#N/A</v>
      </c>
      <c r="I1963" s="45" t="e">
        <f>VLOOKUP($A1963,EVID_OSEVU!$A$1:$M$4972,10,FALSE)</f>
        <v>#N/A</v>
      </c>
      <c r="J1963" s="58" t="e">
        <f>VLOOKUP($A1963,EVID_OSEVU!$A$1:$M$4972,11,FALSE)</f>
        <v>#N/A</v>
      </c>
      <c r="K1963" s="33"/>
      <c r="L1963" s="45" t="e">
        <f>VLOOKUP(EVID_PASTVY!H1963,KATEGORIE_ZVIRAT!$B$2:$M$31,6,FALSE)*K1963</f>
        <v>#N/A</v>
      </c>
      <c r="M1963" s="33">
        <v>24</v>
      </c>
      <c r="N1963" s="45" t="e">
        <f>VLOOKUP(EVID_PASTVY!$H1963,KATEGORIE_ZVIRAT!$B$2:$M$31,8,FALSE)</f>
        <v>#N/A</v>
      </c>
      <c r="O1963" s="45" t="e">
        <f>VLOOKUP(EVID_PASTVY!$H1963,KATEGORIE_ZVIRAT!$B$2:$M$31,9,FALSE)</f>
        <v>#N/A</v>
      </c>
      <c r="P1963" s="54" t="e">
        <f>VLOOKUP(EVID_PASTVY!$H1963,KATEGORIE_ZVIRAT!$B$2:$M$31,7,FALSE)*L1963/1000*M1963/24*(F1963-E1963+1)/J1963</f>
        <v>#N/A</v>
      </c>
      <c r="Q1963" s="52" t="e">
        <f>VLOOKUP(EVID_PASTVY!$H1963,KATEGORIE_ZVIRAT!$B$2:$M$31,10,FALSE)*P1963*10</f>
        <v>#N/A</v>
      </c>
      <c r="R1963" s="52" t="e">
        <f>VLOOKUP(EVID_PASTVY!$H1963,KATEGORIE_ZVIRAT!$B$2:$M$31,11,FALSE)*P1963*10</f>
        <v>#N/A</v>
      </c>
      <c r="S1963" s="52" t="e">
        <f>VLOOKUP(EVID_PASTVY!$H1963,KATEGORIE_ZVIRAT!$B$2:$M$31,12,FALSE)*P1963*10</f>
        <v>#N/A</v>
      </c>
    </row>
    <row r="1964" spans="1:19" x14ac:dyDescent="0.2">
      <c r="A1964" s="32"/>
      <c r="B1964" s="37" t="e">
        <f>VLOOKUP($A1964,EVID_OSEVU!$A$1:$M$4972,2,FALSE)</f>
        <v>#N/A</v>
      </c>
      <c r="C1964" s="37" t="e">
        <f>VLOOKUP($A1964,EVID_OSEVU!$A$1:$M$4972,3,FALSE)</f>
        <v>#N/A</v>
      </c>
      <c r="D1964" s="45" t="e">
        <f>VLOOKUP($A1964,EVID_OSEVU!$A$1:$M$4972,4,FALSE)</f>
        <v>#N/A</v>
      </c>
      <c r="E1964" s="35"/>
      <c r="F1964" s="53"/>
      <c r="G1964" s="32"/>
      <c r="H1964" s="45" t="e">
        <f>VLOOKUP(G1964,Export7[#All],2,FALSE)</f>
        <v>#N/A</v>
      </c>
      <c r="I1964" s="45" t="e">
        <f>VLOOKUP($A1964,EVID_OSEVU!$A$1:$M$4972,10,FALSE)</f>
        <v>#N/A</v>
      </c>
      <c r="J1964" s="58" t="e">
        <f>VLOOKUP($A1964,EVID_OSEVU!$A$1:$M$4972,11,FALSE)</f>
        <v>#N/A</v>
      </c>
      <c r="K1964" s="33"/>
      <c r="L1964" s="45" t="e">
        <f>VLOOKUP(EVID_PASTVY!H1964,KATEGORIE_ZVIRAT!$B$2:$M$31,6,FALSE)*K1964</f>
        <v>#N/A</v>
      </c>
      <c r="M1964" s="33">
        <v>24</v>
      </c>
      <c r="N1964" s="45" t="e">
        <f>VLOOKUP(EVID_PASTVY!$H1964,KATEGORIE_ZVIRAT!$B$2:$M$31,8,FALSE)</f>
        <v>#N/A</v>
      </c>
      <c r="O1964" s="45" t="e">
        <f>VLOOKUP(EVID_PASTVY!$H1964,KATEGORIE_ZVIRAT!$B$2:$M$31,9,FALSE)</f>
        <v>#N/A</v>
      </c>
      <c r="P1964" s="54" t="e">
        <f>VLOOKUP(EVID_PASTVY!$H1964,KATEGORIE_ZVIRAT!$B$2:$M$31,7,FALSE)*L1964/1000*M1964/24*(F1964-E1964+1)/J1964</f>
        <v>#N/A</v>
      </c>
      <c r="Q1964" s="52" t="e">
        <f>VLOOKUP(EVID_PASTVY!$H1964,KATEGORIE_ZVIRAT!$B$2:$M$31,10,FALSE)*P1964*10</f>
        <v>#N/A</v>
      </c>
      <c r="R1964" s="52" t="e">
        <f>VLOOKUP(EVID_PASTVY!$H1964,KATEGORIE_ZVIRAT!$B$2:$M$31,11,FALSE)*P1964*10</f>
        <v>#N/A</v>
      </c>
      <c r="S1964" s="52" t="e">
        <f>VLOOKUP(EVID_PASTVY!$H1964,KATEGORIE_ZVIRAT!$B$2:$M$31,12,FALSE)*P1964*10</f>
        <v>#N/A</v>
      </c>
    </row>
    <row r="1965" spans="1:19" x14ac:dyDescent="0.2">
      <c r="A1965" s="32"/>
      <c r="B1965" s="37" t="e">
        <f>VLOOKUP($A1965,EVID_OSEVU!$A$1:$M$4972,2,FALSE)</f>
        <v>#N/A</v>
      </c>
      <c r="C1965" s="37" t="e">
        <f>VLOOKUP($A1965,EVID_OSEVU!$A$1:$M$4972,3,FALSE)</f>
        <v>#N/A</v>
      </c>
      <c r="D1965" s="45" t="e">
        <f>VLOOKUP($A1965,EVID_OSEVU!$A$1:$M$4972,4,FALSE)</f>
        <v>#N/A</v>
      </c>
      <c r="E1965" s="35"/>
      <c r="F1965" s="53"/>
      <c r="G1965" s="32"/>
      <c r="H1965" s="45" t="e">
        <f>VLOOKUP(G1965,Export7[#All],2,FALSE)</f>
        <v>#N/A</v>
      </c>
      <c r="I1965" s="45" t="e">
        <f>VLOOKUP($A1965,EVID_OSEVU!$A$1:$M$4972,10,FALSE)</f>
        <v>#N/A</v>
      </c>
      <c r="J1965" s="58" t="e">
        <f>VLOOKUP($A1965,EVID_OSEVU!$A$1:$M$4972,11,FALSE)</f>
        <v>#N/A</v>
      </c>
      <c r="K1965" s="33"/>
      <c r="L1965" s="45" t="e">
        <f>VLOOKUP(EVID_PASTVY!H1965,KATEGORIE_ZVIRAT!$B$2:$M$31,6,FALSE)*K1965</f>
        <v>#N/A</v>
      </c>
      <c r="M1965" s="33">
        <v>24</v>
      </c>
      <c r="N1965" s="45" t="e">
        <f>VLOOKUP(EVID_PASTVY!$H1965,KATEGORIE_ZVIRAT!$B$2:$M$31,8,FALSE)</f>
        <v>#N/A</v>
      </c>
      <c r="O1965" s="45" t="e">
        <f>VLOOKUP(EVID_PASTVY!$H1965,KATEGORIE_ZVIRAT!$B$2:$M$31,9,FALSE)</f>
        <v>#N/A</v>
      </c>
      <c r="P1965" s="54" t="e">
        <f>VLOOKUP(EVID_PASTVY!$H1965,KATEGORIE_ZVIRAT!$B$2:$M$31,7,FALSE)*L1965/1000*M1965/24*(F1965-E1965+1)/J1965</f>
        <v>#N/A</v>
      </c>
      <c r="Q1965" s="52" t="e">
        <f>VLOOKUP(EVID_PASTVY!$H1965,KATEGORIE_ZVIRAT!$B$2:$M$31,10,FALSE)*P1965*10</f>
        <v>#N/A</v>
      </c>
      <c r="R1965" s="52" t="e">
        <f>VLOOKUP(EVID_PASTVY!$H1965,KATEGORIE_ZVIRAT!$B$2:$M$31,11,FALSE)*P1965*10</f>
        <v>#N/A</v>
      </c>
      <c r="S1965" s="52" t="e">
        <f>VLOOKUP(EVID_PASTVY!$H1965,KATEGORIE_ZVIRAT!$B$2:$M$31,12,FALSE)*P1965*10</f>
        <v>#N/A</v>
      </c>
    </row>
    <row r="1966" spans="1:19" x14ac:dyDescent="0.2">
      <c r="A1966" s="32"/>
      <c r="B1966" s="37" t="e">
        <f>VLOOKUP($A1966,EVID_OSEVU!$A$1:$M$4972,2,FALSE)</f>
        <v>#N/A</v>
      </c>
      <c r="C1966" s="37" t="e">
        <f>VLOOKUP($A1966,EVID_OSEVU!$A$1:$M$4972,3,FALSE)</f>
        <v>#N/A</v>
      </c>
      <c r="D1966" s="45" t="e">
        <f>VLOOKUP($A1966,EVID_OSEVU!$A$1:$M$4972,4,FALSE)</f>
        <v>#N/A</v>
      </c>
      <c r="E1966" s="35"/>
      <c r="F1966" s="53"/>
      <c r="G1966" s="32"/>
      <c r="H1966" s="45" t="e">
        <f>VLOOKUP(G1966,Export7[#All],2,FALSE)</f>
        <v>#N/A</v>
      </c>
      <c r="I1966" s="45" t="e">
        <f>VLOOKUP($A1966,EVID_OSEVU!$A$1:$M$4972,10,FALSE)</f>
        <v>#N/A</v>
      </c>
      <c r="J1966" s="58" t="e">
        <f>VLOOKUP($A1966,EVID_OSEVU!$A$1:$M$4972,11,FALSE)</f>
        <v>#N/A</v>
      </c>
      <c r="K1966" s="33"/>
      <c r="L1966" s="45" t="e">
        <f>VLOOKUP(EVID_PASTVY!H1966,KATEGORIE_ZVIRAT!$B$2:$M$31,6,FALSE)*K1966</f>
        <v>#N/A</v>
      </c>
      <c r="M1966" s="33">
        <v>24</v>
      </c>
      <c r="N1966" s="45" t="e">
        <f>VLOOKUP(EVID_PASTVY!$H1966,KATEGORIE_ZVIRAT!$B$2:$M$31,8,FALSE)</f>
        <v>#N/A</v>
      </c>
      <c r="O1966" s="45" t="e">
        <f>VLOOKUP(EVID_PASTVY!$H1966,KATEGORIE_ZVIRAT!$B$2:$M$31,9,FALSE)</f>
        <v>#N/A</v>
      </c>
      <c r="P1966" s="54" t="e">
        <f>VLOOKUP(EVID_PASTVY!$H1966,KATEGORIE_ZVIRAT!$B$2:$M$31,7,FALSE)*L1966/1000*M1966/24*(F1966-E1966+1)/J1966</f>
        <v>#N/A</v>
      </c>
      <c r="Q1966" s="52" t="e">
        <f>VLOOKUP(EVID_PASTVY!$H1966,KATEGORIE_ZVIRAT!$B$2:$M$31,10,FALSE)*P1966*10</f>
        <v>#N/A</v>
      </c>
      <c r="R1966" s="52" t="e">
        <f>VLOOKUP(EVID_PASTVY!$H1966,KATEGORIE_ZVIRAT!$B$2:$M$31,11,FALSE)*P1966*10</f>
        <v>#N/A</v>
      </c>
      <c r="S1966" s="52" t="e">
        <f>VLOOKUP(EVID_PASTVY!$H1966,KATEGORIE_ZVIRAT!$B$2:$M$31,12,FALSE)*P1966*10</f>
        <v>#N/A</v>
      </c>
    </row>
    <row r="1967" spans="1:19" x14ac:dyDescent="0.2">
      <c r="A1967" s="32"/>
      <c r="B1967" s="37" t="e">
        <f>VLOOKUP($A1967,EVID_OSEVU!$A$1:$M$4972,2,FALSE)</f>
        <v>#N/A</v>
      </c>
      <c r="C1967" s="37" t="e">
        <f>VLOOKUP($A1967,EVID_OSEVU!$A$1:$M$4972,3,FALSE)</f>
        <v>#N/A</v>
      </c>
      <c r="D1967" s="45" t="e">
        <f>VLOOKUP($A1967,EVID_OSEVU!$A$1:$M$4972,4,FALSE)</f>
        <v>#N/A</v>
      </c>
      <c r="E1967" s="35"/>
      <c r="F1967" s="53"/>
      <c r="G1967" s="32"/>
      <c r="H1967" s="45" t="e">
        <f>VLOOKUP(G1967,Export7[#All],2,FALSE)</f>
        <v>#N/A</v>
      </c>
      <c r="I1967" s="45" t="e">
        <f>VLOOKUP($A1967,EVID_OSEVU!$A$1:$M$4972,10,FALSE)</f>
        <v>#N/A</v>
      </c>
      <c r="J1967" s="58" t="e">
        <f>VLOOKUP($A1967,EVID_OSEVU!$A$1:$M$4972,11,FALSE)</f>
        <v>#N/A</v>
      </c>
      <c r="K1967" s="33"/>
      <c r="L1967" s="45" t="e">
        <f>VLOOKUP(EVID_PASTVY!H1967,KATEGORIE_ZVIRAT!$B$2:$M$31,6,FALSE)*K1967</f>
        <v>#N/A</v>
      </c>
      <c r="M1967" s="33">
        <v>24</v>
      </c>
      <c r="N1967" s="45" t="e">
        <f>VLOOKUP(EVID_PASTVY!$H1967,KATEGORIE_ZVIRAT!$B$2:$M$31,8,FALSE)</f>
        <v>#N/A</v>
      </c>
      <c r="O1967" s="45" t="e">
        <f>VLOOKUP(EVID_PASTVY!$H1967,KATEGORIE_ZVIRAT!$B$2:$M$31,9,FALSE)</f>
        <v>#N/A</v>
      </c>
      <c r="P1967" s="54" t="e">
        <f>VLOOKUP(EVID_PASTVY!$H1967,KATEGORIE_ZVIRAT!$B$2:$M$31,7,FALSE)*L1967/1000*M1967/24*(F1967-E1967+1)/J1967</f>
        <v>#N/A</v>
      </c>
      <c r="Q1967" s="52" t="e">
        <f>VLOOKUP(EVID_PASTVY!$H1967,KATEGORIE_ZVIRAT!$B$2:$M$31,10,FALSE)*P1967*10</f>
        <v>#N/A</v>
      </c>
      <c r="R1967" s="52" t="e">
        <f>VLOOKUP(EVID_PASTVY!$H1967,KATEGORIE_ZVIRAT!$B$2:$M$31,11,FALSE)*P1967*10</f>
        <v>#N/A</v>
      </c>
      <c r="S1967" s="52" t="e">
        <f>VLOOKUP(EVID_PASTVY!$H1967,KATEGORIE_ZVIRAT!$B$2:$M$31,12,FALSE)*P1967*10</f>
        <v>#N/A</v>
      </c>
    </row>
    <row r="1968" spans="1:19" x14ac:dyDescent="0.2">
      <c r="A1968" s="32"/>
      <c r="B1968" s="37" t="e">
        <f>VLOOKUP($A1968,EVID_OSEVU!$A$1:$M$4972,2,FALSE)</f>
        <v>#N/A</v>
      </c>
      <c r="C1968" s="37" t="e">
        <f>VLOOKUP($A1968,EVID_OSEVU!$A$1:$M$4972,3,FALSE)</f>
        <v>#N/A</v>
      </c>
      <c r="D1968" s="45" t="e">
        <f>VLOOKUP($A1968,EVID_OSEVU!$A$1:$M$4972,4,FALSE)</f>
        <v>#N/A</v>
      </c>
      <c r="E1968" s="35"/>
      <c r="F1968" s="53"/>
      <c r="G1968" s="32"/>
      <c r="H1968" s="45" t="e">
        <f>VLOOKUP(G1968,Export7[#All],2,FALSE)</f>
        <v>#N/A</v>
      </c>
      <c r="I1968" s="45" t="e">
        <f>VLOOKUP($A1968,EVID_OSEVU!$A$1:$M$4972,10,FALSE)</f>
        <v>#N/A</v>
      </c>
      <c r="J1968" s="58" t="e">
        <f>VLOOKUP($A1968,EVID_OSEVU!$A$1:$M$4972,11,FALSE)</f>
        <v>#N/A</v>
      </c>
      <c r="K1968" s="33"/>
      <c r="L1968" s="45" t="e">
        <f>VLOOKUP(EVID_PASTVY!H1968,KATEGORIE_ZVIRAT!$B$2:$M$31,6,FALSE)*K1968</f>
        <v>#N/A</v>
      </c>
      <c r="M1968" s="33">
        <v>24</v>
      </c>
      <c r="N1968" s="45" t="e">
        <f>VLOOKUP(EVID_PASTVY!$H1968,KATEGORIE_ZVIRAT!$B$2:$M$31,8,FALSE)</f>
        <v>#N/A</v>
      </c>
      <c r="O1968" s="45" t="e">
        <f>VLOOKUP(EVID_PASTVY!$H1968,KATEGORIE_ZVIRAT!$B$2:$M$31,9,FALSE)</f>
        <v>#N/A</v>
      </c>
      <c r="P1968" s="54" t="e">
        <f>VLOOKUP(EVID_PASTVY!$H1968,KATEGORIE_ZVIRAT!$B$2:$M$31,7,FALSE)*L1968/1000*M1968/24*(F1968-E1968+1)/J1968</f>
        <v>#N/A</v>
      </c>
      <c r="Q1968" s="52" t="e">
        <f>VLOOKUP(EVID_PASTVY!$H1968,KATEGORIE_ZVIRAT!$B$2:$M$31,10,FALSE)*P1968*10</f>
        <v>#N/A</v>
      </c>
      <c r="R1968" s="52" t="e">
        <f>VLOOKUP(EVID_PASTVY!$H1968,KATEGORIE_ZVIRAT!$B$2:$M$31,11,FALSE)*P1968*10</f>
        <v>#N/A</v>
      </c>
      <c r="S1968" s="52" t="e">
        <f>VLOOKUP(EVID_PASTVY!$H1968,KATEGORIE_ZVIRAT!$B$2:$M$31,12,FALSE)*P1968*10</f>
        <v>#N/A</v>
      </c>
    </row>
    <row r="1969" spans="1:19" x14ac:dyDescent="0.2">
      <c r="A1969" s="32"/>
      <c r="B1969" s="37" t="e">
        <f>VLOOKUP($A1969,EVID_OSEVU!$A$1:$M$4972,2,FALSE)</f>
        <v>#N/A</v>
      </c>
      <c r="C1969" s="37" t="e">
        <f>VLOOKUP($A1969,EVID_OSEVU!$A$1:$M$4972,3,FALSE)</f>
        <v>#N/A</v>
      </c>
      <c r="D1969" s="45" t="e">
        <f>VLOOKUP($A1969,EVID_OSEVU!$A$1:$M$4972,4,FALSE)</f>
        <v>#N/A</v>
      </c>
      <c r="E1969" s="35"/>
      <c r="F1969" s="53"/>
      <c r="G1969" s="32"/>
      <c r="H1969" s="45" t="e">
        <f>VLOOKUP(G1969,Export7[#All],2,FALSE)</f>
        <v>#N/A</v>
      </c>
      <c r="I1969" s="45" t="e">
        <f>VLOOKUP($A1969,EVID_OSEVU!$A$1:$M$4972,10,FALSE)</f>
        <v>#N/A</v>
      </c>
      <c r="J1969" s="58" t="e">
        <f>VLOOKUP($A1969,EVID_OSEVU!$A$1:$M$4972,11,FALSE)</f>
        <v>#N/A</v>
      </c>
      <c r="K1969" s="33"/>
      <c r="L1969" s="45" t="e">
        <f>VLOOKUP(EVID_PASTVY!H1969,KATEGORIE_ZVIRAT!$B$2:$M$31,6,FALSE)*K1969</f>
        <v>#N/A</v>
      </c>
      <c r="M1969" s="33">
        <v>24</v>
      </c>
      <c r="N1969" s="45" t="e">
        <f>VLOOKUP(EVID_PASTVY!$H1969,KATEGORIE_ZVIRAT!$B$2:$M$31,8,FALSE)</f>
        <v>#N/A</v>
      </c>
      <c r="O1969" s="45" t="e">
        <f>VLOOKUP(EVID_PASTVY!$H1969,KATEGORIE_ZVIRAT!$B$2:$M$31,9,FALSE)</f>
        <v>#N/A</v>
      </c>
      <c r="P1969" s="54" t="e">
        <f>VLOOKUP(EVID_PASTVY!$H1969,KATEGORIE_ZVIRAT!$B$2:$M$31,7,FALSE)*L1969/1000*M1969/24*(F1969-E1969+1)/J1969</f>
        <v>#N/A</v>
      </c>
      <c r="Q1969" s="52" t="e">
        <f>VLOOKUP(EVID_PASTVY!$H1969,KATEGORIE_ZVIRAT!$B$2:$M$31,10,FALSE)*P1969*10</f>
        <v>#N/A</v>
      </c>
      <c r="R1969" s="52" t="e">
        <f>VLOOKUP(EVID_PASTVY!$H1969,KATEGORIE_ZVIRAT!$B$2:$M$31,11,FALSE)*P1969*10</f>
        <v>#N/A</v>
      </c>
      <c r="S1969" s="52" t="e">
        <f>VLOOKUP(EVID_PASTVY!$H1969,KATEGORIE_ZVIRAT!$B$2:$M$31,12,FALSE)*P1969*10</f>
        <v>#N/A</v>
      </c>
    </row>
    <row r="1970" spans="1:19" x14ac:dyDescent="0.2">
      <c r="A1970" s="32"/>
      <c r="B1970" s="37" t="e">
        <f>VLOOKUP($A1970,EVID_OSEVU!$A$1:$M$4972,2,FALSE)</f>
        <v>#N/A</v>
      </c>
      <c r="C1970" s="37" t="e">
        <f>VLOOKUP($A1970,EVID_OSEVU!$A$1:$M$4972,3,FALSE)</f>
        <v>#N/A</v>
      </c>
      <c r="D1970" s="45" t="e">
        <f>VLOOKUP($A1970,EVID_OSEVU!$A$1:$M$4972,4,FALSE)</f>
        <v>#N/A</v>
      </c>
      <c r="E1970" s="35"/>
      <c r="F1970" s="53"/>
      <c r="G1970" s="32"/>
      <c r="H1970" s="45" t="e">
        <f>VLOOKUP(G1970,Export7[#All],2,FALSE)</f>
        <v>#N/A</v>
      </c>
      <c r="I1970" s="45" t="e">
        <f>VLOOKUP($A1970,EVID_OSEVU!$A$1:$M$4972,10,FALSE)</f>
        <v>#N/A</v>
      </c>
      <c r="J1970" s="58" t="e">
        <f>VLOOKUP($A1970,EVID_OSEVU!$A$1:$M$4972,11,FALSE)</f>
        <v>#N/A</v>
      </c>
      <c r="K1970" s="33"/>
      <c r="L1970" s="45" t="e">
        <f>VLOOKUP(EVID_PASTVY!H1970,KATEGORIE_ZVIRAT!$B$2:$M$31,6,FALSE)*K1970</f>
        <v>#N/A</v>
      </c>
      <c r="M1970" s="33">
        <v>24</v>
      </c>
      <c r="N1970" s="45" t="e">
        <f>VLOOKUP(EVID_PASTVY!$H1970,KATEGORIE_ZVIRAT!$B$2:$M$31,8,FALSE)</f>
        <v>#N/A</v>
      </c>
      <c r="O1970" s="45" t="e">
        <f>VLOOKUP(EVID_PASTVY!$H1970,KATEGORIE_ZVIRAT!$B$2:$M$31,9,FALSE)</f>
        <v>#N/A</v>
      </c>
      <c r="P1970" s="54" t="e">
        <f>VLOOKUP(EVID_PASTVY!$H1970,KATEGORIE_ZVIRAT!$B$2:$M$31,7,FALSE)*L1970/1000*M1970/24*(F1970-E1970+1)/J1970</f>
        <v>#N/A</v>
      </c>
      <c r="Q1970" s="52" t="e">
        <f>VLOOKUP(EVID_PASTVY!$H1970,KATEGORIE_ZVIRAT!$B$2:$M$31,10,FALSE)*P1970*10</f>
        <v>#N/A</v>
      </c>
      <c r="R1970" s="52" t="e">
        <f>VLOOKUP(EVID_PASTVY!$H1970,KATEGORIE_ZVIRAT!$B$2:$M$31,11,FALSE)*P1970*10</f>
        <v>#N/A</v>
      </c>
      <c r="S1970" s="52" t="e">
        <f>VLOOKUP(EVID_PASTVY!$H1970,KATEGORIE_ZVIRAT!$B$2:$M$31,12,FALSE)*P1970*10</f>
        <v>#N/A</v>
      </c>
    </row>
    <row r="1971" spans="1:19" x14ac:dyDescent="0.2">
      <c r="A1971" s="32"/>
      <c r="B1971" s="37" t="e">
        <f>VLOOKUP($A1971,EVID_OSEVU!$A$1:$M$4972,2,FALSE)</f>
        <v>#N/A</v>
      </c>
      <c r="C1971" s="37" t="e">
        <f>VLOOKUP($A1971,EVID_OSEVU!$A$1:$M$4972,3,FALSE)</f>
        <v>#N/A</v>
      </c>
      <c r="D1971" s="45" t="e">
        <f>VLOOKUP($A1971,EVID_OSEVU!$A$1:$M$4972,4,FALSE)</f>
        <v>#N/A</v>
      </c>
      <c r="E1971" s="35"/>
      <c r="F1971" s="53"/>
      <c r="G1971" s="32"/>
      <c r="H1971" s="45" t="e">
        <f>VLOOKUP(G1971,Export7[#All],2,FALSE)</f>
        <v>#N/A</v>
      </c>
      <c r="I1971" s="45" t="e">
        <f>VLOOKUP($A1971,EVID_OSEVU!$A$1:$M$4972,10,FALSE)</f>
        <v>#N/A</v>
      </c>
      <c r="J1971" s="58" t="e">
        <f>VLOOKUP($A1971,EVID_OSEVU!$A$1:$M$4972,11,FALSE)</f>
        <v>#N/A</v>
      </c>
      <c r="K1971" s="33"/>
      <c r="L1971" s="45" t="e">
        <f>VLOOKUP(EVID_PASTVY!H1971,KATEGORIE_ZVIRAT!$B$2:$M$31,6,FALSE)*K1971</f>
        <v>#N/A</v>
      </c>
      <c r="M1971" s="33">
        <v>24</v>
      </c>
      <c r="N1971" s="45" t="e">
        <f>VLOOKUP(EVID_PASTVY!$H1971,KATEGORIE_ZVIRAT!$B$2:$M$31,8,FALSE)</f>
        <v>#N/A</v>
      </c>
      <c r="O1971" s="45" t="e">
        <f>VLOOKUP(EVID_PASTVY!$H1971,KATEGORIE_ZVIRAT!$B$2:$M$31,9,FALSE)</f>
        <v>#N/A</v>
      </c>
      <c r="P1971" s="54" t="e">
        <f>VLOOKUP(EVID_PASTVY!$H1971,KATEGORIE_ZVIRAT!$B$2:$M$31,7,FALSE)*L1971/1000*M1971/24*(F1971-E1971+1)/J1971</f>
        <v>#N/A</v>
      </c>
      <c r="Q1971" s="52" t="e">
        <f>VLOOKUP(EVID_PASTVY!$H1971,KATEGORIE_ZVIRAT!$B$2:$M$31,10,FALSE)*P1971*10</f>
        <v>#N/A</v>
      </c>
      <c r="R1971" s="52" t="e">
        <f>VLOOKUP(EVID_PASTVY!$H1971,KATEGORIE_ZVIRAT!$B$2:$M$31,11,FALSE)*P1971*10</f>
        <v>#N/A</v>
      </c>
      <c r="S1971" s="52" t="e">
        <f>VLOOKUP(EVID_PASTVY!$H1971,KATEGORIE_ZVIRAT!$B$2:$M$31,12,FALSE)*P1971*10</f>
        <v>#N/A</v>
      </c>
    </row>
    <row r="1972" spans="1:19" x14ac:dyDescent="0.2">
      <c r="A1972" s="32"/>
      <c r="B1972" s="37" t="e">
        <f>VLOOKUP($A1972,EVID_OSEVU!$A$1:$M$4972,2,FALSE)</f>
        <v>#N/A</v>
      </c>
      <c r="C1972" s="37" t="e">
        <f>VLOOKUP($A1972,EVID_OSEVU!$A$1:$M$4972,3,FALSE)</f>
        <v>#N/A</v>
      </c>
      <c r="D1972" s="45" t="e">
        <f>VLOOKUP($A1972,EVID_OSEVU!$A$1:$M$4972,4,FALSE)</f>
        <v>#N/A</v>
      </c>
      <c r="E1972" s="35"/>
      <c r="F1972" s="53"/>
      <c r="G1972" s="32"/>
      <c r="H1972" s="45" t="e">
        <f>VLOOKUP(G1972,Export7[#All],2,FALSE)</f>
        <v>#N/A</v>
      </c>
      <c r="I1972" s="45" t="e">
        <f>VLOOKUP($A1972,EVID_OSEVU!$A$1:$M$4972,10,FALSE)</f>
        <v>#N/A</v>
      </c>
      <c r="J1972" s="58" t="e">
        <f>VLOOKUP($A1972,EVID_OSEVU!$A$1:$M$4972,11,FALSE)</f>
        <v>#N/A</v>
      </c>
      <c r="K1972" s="33"/>
      <c r="L1972" s="45" t="e">
        <f>VLOOKUP(EVID_PASTVY!H1972,KATEGORIE_ZVIRAT!$B$2:$M$31,6,FALSE)*K1972</f>
        <v>#N/A</v>
      </c>
      <c r="M1972" s="33">
        <v>24</v>
      </c>
      <c r="N1972" s="45" t="e">
        <f>VLOOKUP(EVID_PASTVY!$H1972,KATEGORIE_ZVIRAT!$B$2:$M$31,8,FALSE)</f>
        <v>#N/A</v>
      </c>
      <c r="O1972" s="45" t="e">
        <f>VLOOKUP(EVID_PASTVY!$H1972,KATEGORIE_ZVIRAT!$B$2:$M$31,9,FALSE)</f>
        <v>#N/A</v>
      </c>
      <c r="P1972" s="54" t="e">
        <f>VLOOKUP(EVID_PASTVY!$H1972,KATEGORIE_ZVIRAT!$B$2:$M$31,7,FALSE)*L1972/1000*M1972/24*(F1972-E1972+1)/J1972</f>
        <v>#N/A</v>
      </c>
      <c r="Q1972" s="52" t="e">
        <f>VLOOKUP(EVID_PASTVY!$H1972,KATEGORIE_ZVIRAT!$B$2:$M$31,10,FALSE)*P1972*10</f>
        <v>#N/A</v>
      </c>
      <c r="R1972" s="52" t="e">
        <f>VLOOKUP(EVID_PASTVY!$H1972,KATEGORIE_ZVIRAT!$B$2:$M$31,11,FALSE)*P1972*10</f>
        <v>#N/A</v>
      </c>
      <c r="S1972" s="52" t="e">
        <f>VLOOKUP(EVID_PASTVY!$H1972,KATEGORIE_ZVIRAT!$B$2:$M$31,12,FALSE)*P1972*10</f>
        <v>#N/A</v>
      </c>
    </row>
    <row r="1973" spans="1:19" x14ac:dyDescent="0.2">
      <c r="A1973" s="32"/>
      <c r="B1973" s="37" t="e">
        <f>VLOOKUP($A1973,EVID_OSEVU!$A$1:$M$4972,2,FALSE)</f>
        <v>#N/A</v>
      </c>
      <c r="C1973" s="37" t="e">
        <f>VLOOKUP($A1973,EVID_OSEVU!$A$1:$M$4972,3,FALSE)</f>
        <v>#N/A</v>
      </c>
      <c r="D1973" s="45" t="e">
        <f>VLOOKUP($A1973,EVID_OSEVU!$A$1:$M$4972,4,FALSE)</f>
        <v>#N/A</v>
      </c>
      <c r="E1973" s="35"/>
      <c r="F1973" s="53"/>
      <c r="G1973" s="32"/>
      <c r="H1973" s="45" t="e">
        <f>VLOOKUP(G1973,Export7[#All],2,FALSE)</f>
        <v>#N/A</v>
      </c>
      <c r="I1973" s="45" t="e">
        <f>VLOOKUP($A1973,EVID_OSEVU!$A$1:$M$4972,10,FALSE)</f>
        <v>#N/A</v>
      </c>
      <c r="J1973" s="58" t="e">
        <f>VLOOKUP($A1973,EVID_OSEVU!$A$1:$M$4972,11,FALSE)</f>
        <v>#N/A</v>
      </c>
      <c r="K1973" s="33"/>
      <c r="L1973" s="45" t="e">
        <f>VLOOKUP(EVID_PASTVY!H1973,KATEGORIE_ZVIRAT!$B$2:$M$31,6,FALSE)*K1973</f>
        <v>#N/A</v>
      </c>
      <c r="M1973" s="33">
        <v>24</v>
      </c>
      <c r="N1973" s="45" t="e">
        <f>VLOOKUP(EVID_PASTVY!$H1973,KATEGORIE_ZVIRAT!$B$2:$M$31,8,FALSE)</f>
        <v>#N/A</v>
      </c>
      <c r="O1973" s="45" t="e">
        <f>VLOOKUP(EVID_PASTVY!$H1973,KATEGORIE_ZVIRAT!$B$2:$M$31,9,FALSE)</f>
        <v>#N/A</v>
      </c>
      <c r="P1973" s="54" t="e">
        <f>VLOOKUP(EVID_PASTVY!$H1973,KATEGORIE_ZVIRAT!$B$2:$M$31,7,FALSE)*L1973/1000*M1973/24*(F1973-E1973+1)/J1973</f>
        <v>#N/A</v>
      </c>
      <c r="Q1973" s="52" t="e">
        <f>VLOOKUP(EVID_PASTVY!$H1973,KATEGORIE_ZVIRAT!$B$2:$M$31,10,FALSE)*P1973*10</f>
        <v>#N/A</v>
      </c>
      <c r="R1973" s="52" t="e">
        <f>VLOOKUP(EVID_PASTVY!$H1973,KATEGORIE_ZVIRAT!$B$2:$M$31,11,FALSE)*P1973*10</f>
        <v>#N/A</v>
      </c>
      <c r="S1973" s="52" t="e">
        <f>VLOOKUP(EVID_PASTVY!$H1973,KATEGORIE_ZVIRAT!$B$2:$M$31,12,FALSE)*P1973*10</f>
        <v>#N/A</v>
      </c>
    </row>
    <row r="1974" spans="1:19" x14ac:dyDescent="0.2">
      <c r="A1974" s="32"/>
      <c r="B1974" s="37" t="e">
        <f>VLOOKUP($A1974,EVID_OSEVU!$A$1:$M$4972,2,FALSE)</f>
        <v>#N/A</v>
      </c>
      <c r="C1974" s="37" t="e">
        <f>VLOOKUP($A1974,EVID_OSEVU!$A$1:$M$4972,3,FALSE)</f>
        <v>#N/A</v>
      </c>
      <c r="D1974" s="45" t="e">
        <f>VLOOKUP($A1974,EVID_OSEVU!$A$1:$M$4972,4,FALSE)</f>
        <v>#N/A</v>
      </c>
      <c r="E1974" s="35"/>
      <c r="F1974" s="53"/>
      <c r="G1974" s="32"/>
      <c r="H1974" s="45" t="e">
        <f>VLOOKUP(G1974,Export7[#All],2,FALSE)</f>
        <v>#N/A</v>
      </c>
      <c r="I1974" s="45" t="e">
        <f>VLOOKUP($A1974,EVID_OSEVU!$A$1:$M$4972,10,FALSE)</f>
        <v>#N/A</v>
      </c>
      <c r="J1974" s="58" t="e">
        <f>VLOOKUP($A1974,EVID_OSEVU!$A$1:$M$4972,11,FALSE)</f>
        <v>#N/A</v>
      </c>
      <c r="K1974" s="33"/>
      <c r="L1974" s="45" t="e">
        <f>VLOOKUP(EVID_PASTVY!H1974,KATEGORIE_ZVIRAT!$B$2:$M$31,6,FALSE)*K1974</f>
        <v>#N/A</v>
      </c>
      <c r="M1974" s="33">
        <v>24</v>
      </c>
      <c r="N1974" s="45" t="e">
        <f>VLOOKUP(EVID_PASTVY!$H1974,KATEGORIE_ZVIRAT!$B$2:$M$31,8,FALSE)</f>
        <v>#N/A</v>
      </c>
      <c r="O1974" s="45" t="e">
        <f>VLOOKUP(EVID_PASTVY!$H1974,KATEGORIE_ZVIRAT!$B$2:$M$31,9,FALSE)</f>
        <v>#N/A</v>
      </c>
      <c r="P1974" s="54" t="e">
        <f>VLOOKUP(EVID_PASTVY!$H1974,KATEGORIE_ZVIRAT!$B$2:$M$31,7,FALSE)*L1974/1000*M1974/24*(F1974-E1974+1)/J1974</f>
        <v>#N/A</v>
      </c>
      <c r="Q1974" s="52" t="e">
        <f>VLOOKUP(EVID_PASTVY!$H1974,KATEGORIE_ZVIRAT!$B$2:$M$31,10,FALSE)*P1974*10</f>
        <v>#N/A</v>
      </c>
      <c r="R1974" s="52" t="e">
        <f>VLOOKUP(EVID_PASTVY!$H1974,KATEGORIE_ZVIRAT!$B$2:$M$31,11,FALSE)*P1974*10</f>
        <v>#N/A</v>
      </c>
      <c r="S1974" s="52" t="e">
        <f>VLOOKUP(EVID_PASTVY!$H1974,KATEGORIE_ZVIRAT!$B$2:$M$31,12,FALSE)*P1974*10</f>
        <v>#N/A</v>
      </c>
    </row>
    <row r="1975" spans="1:19" x14ac:dyDescent="0.2">
      <c r="A1975" s="32"/>
      <c r="B1975" s="37" t="e">
        <f>VLOOKUP($A1975,EVID_OSEVU!$A$1:$M$4972,2,FALSE)</f>
        <v>#N/A</v>
      </c>
      <c r="C1975" s="37" t="e">
        <f>VLOOKUP($A1975,EVID_OSEVU!$A$1:$M$4972,3,FALSE)</f>
        <v>#N/A</v>
      </c>
      <c r="D1975" s="45" t="e">
        <f>VLOOKUP($A1975,EVID_OSEVU!$A$1:$M$4972,4,FALSE)</f>
        <v>#N/A</v>
      </c>
      <c r="E1975" s="35"/>
      <c r="F1975" s="53"/>
      <c r="G1975" s="32"/>
      <c r="H1975" s="45" t="e">
        <f>VLOOKUP(G1975,Export7[#All],2,FALSE)</f>
        <v>#N/A</v>
      </c>
      <c r="I1975" s="45" t="e">
        <f>VLOOKUP($A1975,EVID_OSEVU!$A$1:$M$4972,10,FALSE)</f>
        <v>#N/A</v>
      </c>
      <c r="J1975" s="58" t="e">
        <f>VLOOKUP($A1975,EVID_OSEVU!$A$1:$M$4972,11,FALSE)</f>
        <v>#N/A</v>
      </c>
      <c r="K1975" s="33"/>
      <c r="L1975" s="45" t="e">
        <f>VLOOKUP(EVID_PASTVY!H1975,KATEGORIE_ZVIRAT!$B$2:$M$31,6,FALSE)*K1975</f>
        <v>#N/A</v>
      </c>
      <c r="M1975" s="33">
        <v>24</v>
      </c>
      <c r="N1975" s="45" t="e">
        <f>VLOOKUP(EVID_PASTVY!$H1975,KATEGORIE_ZVIRAT!$B$2:$M$31,8,FALSE)</f>
        <v>#N/A</v>
      </c>
      <c r="O1975" s="45" t="e">
        <f>VLOOKUP(EVID_PASTVY!$H1975,KATEGORIE_ZVIRAT!$B$2:$M$31,9,FALSE)</f>
        <v>#N/A</v>
      </c>
      <c r="P1975" s="54" t="e">
        <f>VLOOKUP(EVID_PASTVY!$H1975,KATEGORIE_ZVIRAT!$B$2:$M$31,7,FALSE)*L1975/1000*M1975/24*(F1975-E1975+1)/J1975</f>
        <v>#N/A</v>
      </c>
      <c r="Q1975" s="52" t="e">
        <f>VLOOKUP(EVID_PASTVY!$H1975,KATEGORIE_ZVIRAT!$B$2:$M$31,10,FALSE)*P1975*10</f>
        <v>#N/A</v>
      </c>
      <c r="R1975" s="52" t="e">
        <f>VLOOKUP(EVID_PASTVY!$H1975,KATEGORIE_ZVIRAT!$B$2:$M$31,11,FALSE)*P1975*10</f>
        <v>#N/A</v>
      </c>
      <c r="S1975" s="52" t="e">
        <f>VLOOKUP(EVID_PASTVY!$H1975,KATEGORIE_ZVIRAT!$B$2:$M$31,12,FALSE)*P1975*10</f>
        <v>#N/A</v>
      </c>
    </row>
    <row r="1976" spans="1:19" x14ac:dyDescent="0.2">
      <c r="A1976" s="32"/>
      <c r="B1976" s="37" t="e">
        <f>VLOOKUP($A1976,EVID_OSEVU!$A$1:$M$4972,2,FALSE)</f>
        <v>#N/A</v>
      </c>
      <c r="C1976" s="37" t="e">
        <f>VLOOKUP($A1976,EVID_OSEVU!$A$1:$M$4972,3,FALSE)</f>
        <v>#N/A</v>
      </c>
      <c r="D1976" s="45" t="e">
        <f>VLOOKUP($A1976,EVID_OSEVU!$A$1:$M$4972,4,FALSE)</f>
        <v>#N/A</v>
      </c>
      <c r="E1976" s="35"/>
      <c r="F1976" s="53"/>
      <c r="G1976" s="32"/>
      <c r="H1976" s="45" t="e">
        <f>VLOOKUP(G1976,Export7[#All],2,FALSE)</f>
        <v>#N/A</v>
      </c>
      <c r="I1976" s="45" t="e">
        <f>VLOOKUP($A1976,EVID_OSEVU!$A$1:$M$4972,10,FALSE)</f>
        <v>#N/A</v>
      </c>
      <c r="J1976" s="58" t="e">
        <f>VLOOKUP($A1976,EVID_OSEVU!$A$1:$M$4972,11,FALSE)</f>
        <v>#N/A</v>
      </c>
      <c r="K1976" s="33"/>
      <c r="L1976" s="45" t="e">
        <f>VLOOKUP(EVID_PASTVY!H1976,KATEGORIE_ZVIRAT!$B$2:$M$31,6,FALSE)*K1976</f>
        <v>#N/A</v>
      </c>
      <c r="M1976" s="33">
        <v>24</v>
      </c>
      <c r="N1976" s="45" t="e">
        <f>VLOOKUP(EVID_PASTVY!$H1976,KATEGORIE_ZVIRAT!$B$2:$M$31,8,FALSE)</f>
        <v>#N/A</v>
      </c>
      <c r="O1976" s="45" t="e">
        <f>VLOOKUP(EVID_PASTVY!$H1976,KATEGORIE_ZVIRAT!$B$2:$M$31,9,FALSE)</f>
        <v>#N/A</v>
      </c>
      <c r="P1976" s="54" t="e">
        <f>VLOOKUP(EVID_PASTVY!$H1976,KATEGORIE_ZVIRAT!$B$2:$M$31,7,FALSE)*L1976/1000*M1976/24*(F1976-E1976+1)/J1976</f>
        <v>#N/A</v>
      </c>
      <c r="Q1976" s="52" t="e">
        <f>VLOOKUP(EVID_PASTVY!$H1976,KATEGORIE_ZVIRAT!$B$2:$M$31,10,FALSE)*P1976*10</f>
        <v>#N/A</v>
      </c>
      <c r="R1976" s="52" t="e">
        <f>VLOOKUP(EVID_PASTVY!$H1976,KATEGORIE_ZVIRAT!$B$2:$M$31,11,FALSE)*P1976*10</f>
        <v>#N/A</v>
      </c>
      <c r="S1976" s="52" t="e">
        <f>VLOOKUP(EVID_PASTVY!$H1976,KATEGORIE_ZVIRAT!$B$2:$M$31,12,FALSE)*P1976*10</f>
        <v>#N/A</v>
      </c>
    </row>
    <row r="1977" spans="1:19" x14ac:dyDescent="0.2">
      <c r="A1977" s="32"/>
      <c r="B1977" s="37" t="e">
        <f>VLOOKUP($A1977,EVID_OSEVU!$A$1:$M$4972,2,FALSE)</f>
        <v>#N/A</v>
      </c>
      <c r="C1977" s="37" t="e">
        <f>VLOOKUP($A1977,EVID_OSEVU!$A$1:$M$4972,3,FALSE)</f>
        <v>#N/A</v>
      </c>
      <c r="D1977" s="45" t="e">
        <f>VLOOKUP($A1977,EVID_OSEVU!$A$1:$M$4972,4,FALSE)</f>
        <v>#N/A</v>
      </c>
      <c r="E1977" s="35"/>
      <c r="F1977" s="53"/>
      <c r="G1977" s="32"/>
      <c r="H1977" s="45" t="e">
        <f>VLOOKUP(G1977,Export7[#All],2,FALSE)</f>
        <v>#N/A</v>
      </c>
      <c r="I1977" s="45" t="e">
        <f>VLOOKUP($A1977,EVID_OSEVU!$A$1:$M$4972,10,FALSE)</f>
        <v>#N/A</v>
      </c>
      <c r="J1977" s="58" t="e">
        <f>VLOOKUP($A1977,EVID_OSEVU!$A$1:$M$4972,11,FALSE)</f>
        <v>#N/A</v>
      </c>
      <c r="K1977" s="33"/>
      <c r="L1977" s="45" t="e">
        <f>VLOOKUP(EVID_PASTVY!H1977,KATEGORIE_ZVIRAT!$B$2:$M$31,6,FALSE)*K1977</f>
        <v>#N/A</v>
      </c>
      <c r="M1977" s="33">
        <v>24</v>
      </c>
      <c r="N1977" s="45" t="e">
        <f>VLOOKUP(EVID_PASTVY!$H1977,KATEGORIE_ZVIRAT!$B$2:$M$31,8,FALSE)</f>
        <v>#N/A</v>
      </c>
      <c r="O1977" s="45" t="e">
        <f>VLOOKUP(EVID_PASTVY!$H1977,KATEGORIE_ZVIRAT!$B$2:$M$31,9,FALSE)</f>
        <v>#N/A</v>
      </c>
      <c r="P1977" s="54" t="e">
        <f>VLOOKUP(EVID_PASTVY!$H1977,KATEGORIE_ZVIRAT!$B$2:$M$31,7,FALSE)*L1977/1000*M1977/24*(F1977-E1977+1)/J1977</f>
        <v>#N/A</v>
      </c>
      <c r="Q1977" s="52" t="e">
        <f>VLOOKUP(EVID_PASTVY!$H1977,KATEGORIE_ZVIRAT!$B$2:$M$31,10,FALSE)*P1977*10</f>
        <v>#N/A</v>
      </c>
      <c r="R1977" s="52" t="e">
        <f>VLOOKUP(EVID_PASTVY!$H1977,KATEGORIE_ZVIRAT!$B$2:$M$31,11,FALSE)*P1977*10</f>
        <v>#N/A</v>
      </c>
      <c r="S1977" s="52" t="e">
        <f>VLOOKUP(EVID_PASTVY!$H1977,KATEGORIE_ZVIRAT!$B$2:$M$31,12,FALSE)*P1977*10</f>
        <v>#N/A</v>
      </c>
    </row>
    <row r="1978" spans="1:19" x14ac:dyDescent="0.2">
      <c r="A1978" s="32"/>
      <c r="B1978" s="37" t="e">
        <f>VLOOKUP($A1978,EVID_OSEVU!$A$1:$M$4972,2,FALSE)</f>
        <v>#N/A</v>
      </c>
      <c r="C1978" s="37" t="e">
        <f>VLOOKUP($A1978,EVID_OSEVU!$A$1:$M$4972,3,FALSE)</f>
        <v>#N/A</v>
      </c>
      <c r="D1978" s="45" t="e">
        <f>VLOOKUP($A1978,EVID_OSEVU!$A$1:$M$4972,4,FALSE)</f>
        <v>#N/A</v>
      </c>
      <c r="E1978" s="35"/>
      <c r="F1978" s="53"/>
      <c r="G1978" s="32"/>
      <c r="H1978" s="45" t="e">
        <f>VLOOKUP(G1978,Export7[#All],2,FALSE)</f>
        <v>#N/A</v>
      </c>
      <c r="I1978" s="45" t="e">
        <f>VLOOKUP($A1978,EVID_OSEVU!$A$1:$M$4972,10,FALSE)</f>
        <v>#N/A</v>
      </c>
      <c r="J1978" s="58" t="e">
        <f>VLOOKUP($A1978,EVID_OSEVU!$A$1:$M$4972,11,FALSE)</f>
        <v>#N/A</v>
      </c>
      <c r="K1978" s="33"/>
      <c r="L1978" s="45" t="e">
        <f>VLOOKUP(EVID_PASTVY!H1978,KATEGORIE_ZVIRAT!$B$2:$M$31,6,FALSE)*K1978</f>
        <v>#N/A</v>
      </c>
      <c r="M1978" s="33">
        <v>24</v>
      </c>
      <c r="N1978" s="45" t="e">
        <f>VLOOKUP(EVID_PASTVY!$H1978,KATEGORIE_ZVIRAT!$B$2:$M$31,8,FALSE)</f>
        <v>#N/A</v>
      </c>
      <c r="O1978" s="45" t="e">
        <f>VLOOKUP(EVID_PASTVY!$H1978,KATEGORIE_ZVIRAT!$B$2:$M$31,9,FALSE)</f>
        <v>#N/A</v>
      </c>
      <c r="P1978" s="54" t="e">
        <f>VLOOKUP(EVID_PASTVY!$H1978,KATEGORIE_ZVIRAT!$B$2:$M$31,7,FALSE)*L1978/1000*M1978/24*(F1978-E1978+1)/J1978</f>
        <v>#N/A</v>
      </c>
      <c r="Q1978" s="52" t="e">
        <f>VLOOKUP(EVID_PASTVY!$H1978,KATEGORIE_ZVIRAT!$B$2:$M$31,10,FALSE)*P1978*10</f>
        <v>#N/A</v>
      </c>
      <c r="R1978" s="52" t="e">
        <f>VLOOKUP(EVID_PASTVY!$H1978,KATEGORIE_ZVIRAT!$B$2:$M$31,11,FALSE)*P1978*10</f>
        <v>#N/A</v>
      </c>
      <c r="S1978" s="52" t="e">
        <f>VLOOKUP(EVID_PASTVY!$H1978,KATEGORIE_ZVIRAT!$B$2:$M$31,12,FALSE)*P1978*10</f>
        <v>#N/A</v>
      </c>
    </row>
    <row r="1979" spans="1:19" x14ac:dyDescent="0.2">
      <c r="A1979" s="32"/>
      <c r="B1979" s="37" t="e">
        <f>VLOOKUP($A1979,EVID_OSEVU!$A$1:$M$4972,2,FALSE)</f>
        <v>#N/A</v>
      </c>
      <c r="C1979" s="37" t="e">
        <f>VLOOKUP($A1979,EVID_OSEVU!$A$1:$M$4972,3,FALSE)</f>
        <v>#N/A</v>
      </c>
      <c r="D1979" s="45" t="e">
        <f>VLOOKUP($A1979,EVID_OSEVU!$A$1:$M$4972,4,FALSE)</f>
        <v>#N/A</v>
      </c>
      <c r="E1979" s="35"/>
      <c r="F1979" s="53"/>
      <c r="G1979" s="32"/>
      <c r="H1979" s="45" t="e">
        <f>VLOOKUP(G1979,Export7[#All],2,FALSE)</f>
        <v>#N/A</v>
      </c>
      <c r="I1979" s="45" t="e">
        <f>VLOOKUP($A1979,EVID_OSEVU!$A$1:$M$4972,10,FALSE)</f>
        <v>#N/A</v>
      </c>
      <c r="J1979" s="58" t="e">
        <f>VLOOKUP($A1979,EVID_OSEVU!$A$1:$M$4972,11,FALSE)</f>
        <v>#N/A</v>
      </c>
      <c r="K1979" s="33"/>
      <c r="L1979" s="45" t="e">
        <f>VLOOKUP(EVID_PASTVY!H1979,KATEGORIE_ZVIRAT!$B$2:$M$31,6,FALSE)*K1979</f>
        <v>#N/A</v>
      </c>
      <c r="M1979" s="33">
        <v>24</v>
      </c>
      <c r="N1979" s="45" t="e">
        <f>VLOOKUP(EVID_PASTVY!$H1979,KATEGORIE_ZVIRAT!$B$2:$M$31,8,FALSE)</f>
        <v>#N/A</v>
      </c>
      <c r="O1979" s="45" t="e">
        <f>VLOOKUP(EVID_PASTVY!$H1979,KATEGORIE_ZVIRAT!$B$2:$M$31,9,FALSE)</f>
        <v>#N/A</v>
      </c>
      <c r="P1979" s="54" t="e">
        <f>VLOOKUP(EVID_PASTVY!$H1979,KATEGORIE_ZVIRAT!$B$2:$M$31,7,FALSE)*L1979/1000*M1979/24*(F1979-E1979+1)/J1979</f>
        <v>#N/A</v>
      </c>
      <c r="Q1979" s="52" t="e">
        <f>VLOOKUP(EVID_PASTVY!$H1979,KATEGORIE_ZVIRAT!$B$2:$M$31,10,FALSE)*P1979*10</f>
        <v>#N/A</v>
      </c>
      <c r="R1979" s="52" t="e">
        <f>VLOOKUP(EVID_PASTVY!$H1979,KATEGORIE_ZVIRAT!$B$2:$M$31,11,FALSE)*P1979*10</f>
        <v>#N/A</v>
      </c>
      <c r="S1979" s="52" t="e">
        <f>VLOOKUP(EVID_PASTVY!$H1979,KATEGORIE_ZVIRAT!$B$2:$M$31,12,FALSE)*P1979*10</f>
        <v>#N/A</v>
      </c>
    </row>
    <row r="1980" spans="1:19" x14ac:dyDescent="0.2">
      <c r="A1980" s="32"/>
      <c r="B1980" s="37" t="e">
        <f>VLOOKUP($A1980,EVID_OSEVU!$A$1:$M$4972,2,FALSE)</f>
        <v>#N/A</v>
      </c>
      <c r="C1980" s="37" t="e">
        <f>VLOOKUP($A1980,EVID_OSEVU!$A$1:$M$4972,3,FALSE)</f>
        <v>#N/A</v>
      </c>
      <c r="D1980" s="45" t="e">
        <f>VLOOKUP($A1980,EVID_OSEVU!$A$1:$M$4972,4,FALSE)</f>
        <v>#N/A</v>
      </c>
      <c r="E1980" s="35"/>
      <c r="F1980" s="53"/>
      <c r="G1980" s="32"/>
      <c r="H1980" s="45" t="e">
        <f>VLOOKUP(G1980,Export7[#All],2,FALSE)</f>
        <v>#N/A</v>
      </c>
      <c r="I1980" s="45" t="e">
        <f>VLOOKUP($A1980,EVID_OSEVU!$A$1:$M$4972,10,FALSE)</f>
        <v>#N/A</v>
      </c>
      <c r="J1980" s="58" t="e">
        <f>VLOOKUP($A1980,EVID_OSEVU!$A$1:$M$4972,11,FALSE)</f>
        <v>#N/A</v>
      </c>
      <c r="K1980" s="33"/>
      <c r="L1980" s="45" t="e">
        <f>VLOOKUP(EVID_PASTVY!H1980,KATEGORIE_ZVIRAT!$B$2:$M$31,6,FALSE)*K1980</f>
        <v>#N/A</v>
      </c>
      <c r="M1980" s="33">
        <v>24</v>
      </c>
      <c r="N1980" s="45" t="e">
        <f>VLOOKUP(EVID_PASTVY!$H1980,KATEGORIE_ZVIRAT!$B$2:$M$31,8,FALSE)</f>
        <v>#N/A</v>
      </c>
      <c r="O1980" s="45" t="e">
        <f>VLOOKUP(EVID_PASTVY!$H1980,KATEGORIE_ZVIRAT!$B$2:$M$31,9,FALSE)</f>
        <v>#N/A</v>
      </c>
      <c r="P1980" s="54" t="e">
        <f>VLOOKUP(EVID_PASTVY!$H1980,KATEGORIE_ZVIRAT!$B$2:$M$31,7,FALSE)*L1980/1000*M1980/24*(F1980-E1980+1)/J1980</f>
        <v>#N/A</v>
      </c>
      <c r="Q1980" s="52" t="e">
        <f>VLOOKUP(EVID_PASTVY!$H1980,KATEGORIE_ZVIRAT!$B$2:$M$31,10,FALSE)*P1980*10</f>
        <v>#N/A</v>
      </c>
      <c r="R1980" s="52" t="e">
        <f>VLOOKUP(EVID_PASTVY!$H1980,KATEGORIE_ZVIRAT!$B$2:$M$31,11,FALSE)*P1980*10</f>
        <v>#N/A</v>
      </c>
      <c r="S1980" s="52" t="e">
        <f>VLOOKUP(EVID_PASTVY!$H1980,KATEGORIE_ZVIRAT!$B$2:$M$31,12,FALSE)*P1980*10</f>
        <v>#N/A</v>
      </c>
    </row>
    <row r="1981" spans="1:19" x14ac:dyDescent="0.2">
      <c r="A1981" s="32"/>
      <c r="B1981" s="37" t="e">
        <f>VLOOKUP($A1981,EVID_OSEVU!$A$1:$M$4972,2,FALSE)</f>
        <v>#N/A</v>
      </c>
      <c r="C1981" s="37" t="e">
        <f>VLOOKUP($A1981,EVID_OSEVU!$A$1:$M$4972,3,FALSE)</f>
        <v>#N/A</v>
      </c>
      <c r="D1981" s="45" t="e">
        <f>VLOOKUP($A1981,EVID_OSEVU!$A$1:$M$4972,4,FALSE)</f>
        <v>#N/A</v>
      </c>
      <c r="E1981" s="35"/>
      <c r="F1981" s="53"/>
      <c r="G1981" s="32"/>
      <c r="H1981" s="45" t="e">
        <f>VLOOKUP(G1981,Export7[#All],2,FALSE)</f>
        <v>#N/A</v>
      </c>
      <c r="I1981" s="45" t="e">
        <f>VLOOKUP($A1981,EVID_OSEVU!$A$1:$M$4972,10,FALSE)</f>
        <v>#N/A</v>
      </c>
      <c r="J1981" s="58" t="e">
        <f>VLOOKUP($A1981,EVID_OSEVU!$A$1:$M$4972,11,FALSE)</f>
        <v>#N/A</v>
      </c>
      <c r="K1981" s="33"/>
      <c r="L1981" s="45" t="e">
        <f>VLOOKUP(EVID_PASTVY!H1981,KATEGORIE_ZVIRAT!$B$2:$M$31,6,FALSE)*K1981</f>
        <v>#N/A</v>
      </c>
      <c r="M1981" s="33">
        <v>24</v>
      </c>
      <c r="N1981" s="45" t="e">
        <f>VLOOKUP(EVID_PASTVY!$H1981,KATEGORIE_ZVIRAT!$B$2:$M$31,8,FALSE)</f>
        <v>#N/A</v>
      </c>
      <c r="O1981" s="45" t="e">
        <f>VLOOKUP(EVID_PASTVY!$H1981,KATEGORIE_ZVIRAT!$B$2:$M$31,9,FALSE)</f>
        <v>#N/A</v>
      </c>
      <c r="P1981" s="54" t="e">
        <f>VLOOKUP(EVID_PASTVY!$H1981,KATEGORIE_ZVIRAT!$B$2:$M$31,7,FALSE)*L1981/1000*M1981/24*(F1981-E1981+1)/J1981</f>
        <v>#N/A</v>
      </c>
      <c r="Q1981" s="52" t="e">
        <f>VLOOKUP(EVID_PASTVY!$H1981,KATEGORIE_ZVIRAT!$B$2:$M$31,10,FALSE)*P1981*10</f>
        <v>#N/A</v>
      </c>
      <c r="R1981" s="52" t="e">
        <f>VLOOKUP(EVID_PASTVY!$H1981,KATEGORIE_ZVIRAT!$B$2:$M$31,11,FALSE)*P1981*10</f>
        <v>#N/A</v>
      </c>
      <c r="S1981" s="52" t="e">
        <f>VLOOKUP(EVID_PASTVY!$H1981,KATEGORIE_ZVIRAT!$B$2:$M$31,12,FALSE)*P1981*10</f>
        <v>#N/A</v>
      </c>
    </row>
    <row r="1982" spans="1:19" x14ac:dyDescent="0.2">
      <c r="A1982" s="32"/>
      <c r="B1982" s="37" t="e">
        <f>VLOOKUP($A1982,EVID_OSEVU!$A$1:$M$4972,2,FALSE)</f>
        <v>#N/A</v>
      </c>
      <c r="C1982" s="37" t="e">
        <f>VLOOKUP($A1982,EVID_OSEVU!$A$1:$M$4972,3,FALSE)</f>
        <v>#N/A</v>
      </c>
      <c r="D1982" s="45" t="e">
        <f>VLOOKUP($A1982,EVID_OSEVU!$A$1:$M$4972,4,FALSE)</f>
        <v>#N/A</v>
      </c>
      <c r="E1982" s="35"/>
      <c r="F1982" s="53"/>
      <c r="G1982" s="32"/>
      <c r="H1982" s="45" t="e">
        <f>VLOOKUP(G1982,Export7[#All],2,FALSE)</f>
        <v>#N/A</v>
      </c>
      <c r="I1982" s="45" t="e">
        <f>VLOOKUP($A1982,EVID_OSEVU!$A$1:$M$4972,10,FALSE)</f>
        <v>#N/A</v>
      </c>
      <c r="J1982" s="58" t="e">
        <f>VLOOKUP($A1982,EVID_OSEVU!$A$1:$M$4972,11,FALSE)</f>
        <v>#N/A</v>
      </c>
      <c r="K1982" s="33"/>
      <c r="L1982" s="45" t="e">
        <f>VLOOKUP(EVID_PASTVY!H1982,KATEGORIE_ZVIRAT!$B$2:$M$31,6,FALSE)*K1982</f>
        <v>#N/A</v>
      </c>
      <c r="M1982" s="33">
        <v>24</v>
      </c>
      <c r="N1982" s="45" t="e">
        <f>VLOOKUP(EVID_PASTVY!$H1982,KATEGORIE_ZVIRAT!$B$2:$M$31,8,FALSE)</f>
        <v>#N/A</v>
      </c>
      <c r="O1982" s="45" t="e">
        <f>VLOOKUP(EVID_PASTVY!$H1982,KATEGORIE_ZVIRAT!$B$2:$M$31,9,FALSE)</f>
        <v>#N/A</v>
      </c>
      <c r="P1982" s="54" t="e">
        <f>VLOOKUP(EVID_PASTVY!$H1982,KATEGORIE_ZVIRAT!$B$2:$M$31,7,FALSE)*L1982/1000*M1982/24*(F1982-E1982+1)/J1982</f>
        <v>#N/A</v>
      </c>
      <c r="Q1982" s="52" t="e">
        <f>VLOOKUP(EVID_PASTVY!$H1982,KATEGORIE_ZVIRAT!$B$2:$M$31,10,FALSE)*P1982*10</f>
        <v>#N/A</v>
      </c>
      <c r="R1982" s="52" t="e">
        <f>VLOOKUP(EVID_PASTVY!$H1982,KATEGORIE_ZVIRAT!$B$2:$M$31,11,FALSE)*P1982*10</f>
        <v>#N/A</v>
      </c>
      <c r="S1982" s="52" t="e">
        <f>VLOOKUP(EVID_PASTVY!$H1982,KATEGORIE_ZVIRAT!$B$2:$M$31,12,FALSE)*P1982*10</f>
        <v>#N/A</v>
      </c>
    </row>
    <row r="1983" spans="1:19" x14ac:dyDescent="0.2">
      <c r="A1983" s="32"/>
      <c r="B1983" s="37" t="e">
        <f>VLOOKUP($A1983,EVID_OSEVU!$A$1:$M$4972,2,FALSE)</f>
        <v>#N/A</v>
      </c>
      <c r="C1983" s="37" t="e">
        <f>VLOOKUP($A1983,EVID_OSEVU!$A$1:$M$4972,3,FALSE)</f>
        <v>#N/A</v>
      </c>
      <c r="D1983" s="45" t="e">
        <f>VLOOKUP($A1983,EVID_OSEVU!$A$1:$M$4972,4,FALSE)</f>
        <v>#N/A</v>
      </c>
      <c r="E1983" s="35"/>
      <c r="F1983" s="53"/>
      <c r="G1983" s="32"/>
      <c r="H1983" s="45" t="e">
        <f>VLOOKUP(G1983,Export7[#All],2,FALSE)</f>
        <v>#N/A</v>
      </c>
      <c r="I1983" s="45" t="e">
        <f>VLOOKUP($A1983,EVID_OSEVU!$A$1:$M$4972,10,FALSE)</f>
        <v>#N/A</v>
      </c>
      <c r="J1983" s="58" t="e">
        <f>VLOOKUP($A1983,EVID_OSEVU!$A$1:$M$4972,11,FALSE)</f>
        <v>#N/A</v>
      </c>
      <c r="K1983" s="33"/>
      <c r="L1983" s="45" t="e">
        <f>VLOOKUP(EVID_PASTVY!H1983,KATEGORIE_ZVIRAT!$B$2:$M$31,6,FALSE)*K1983</f>
        <v>#N/A</v>
      </c>
      <c r="M1983" s="33">
        <v>24</v>
      </c>
      <c r="N1983" s="45" t="e">
        <f>VLOOKUP(EVID_PASTVY!$H1983,KATEGORIE_ZVIRAT!$B$2:$M$31,8,FALSE)</f>
        <v>#N/A</v>
      </c>
      <c r="O1983" s="45" t="e">
        <f>VLOOKUP(EVID_PASTVY!$H1983,KATEGORIE_ZVIRAT!$B$2:$M$31,9,FALSE)</f>
        <v>#N/A</v>
      </c>
      <c r="P1983" s="54" t="e">
        <f>VLOOKUP(EVID_PASTVY!$H1983,KATEGORIE_ZVIRAT!$B$2:$M$31,7,FALSE)*L1983/1000*M1983/24*(F1983-E1983+1)/J1983</f>
        <v>#N/A</v>
      </c>
      <c r="Q1983" s="52" t="e">
        <f>VLOOKUP(EVID_PASTVY!$H1983,KATEGORIE_ZVIRAT!$B$2:$M$31,10,FALSE)*P1983*10</f>
        <v>#N/A</v>
      </c>
      <c r="R1983" s="52" t="e">
        <f>VLOOKUP(EVID_PASTVY!$H1983,KATEGORIE_ZVIRAT!$B$2:$M$31,11,FALSE)*P1983*10</f>
        <v>#N/A</v>
      </c>
      <c r="S1983" s="52" t="e">
        <f>VLOOKUP(EVID_PASTVY!$H1983,KATEGORIE_ZVIRAT!$B$2:$M$31,12,FALSE)*P1983*10</f>
        <v>#N/A</v>
      </c>
    </row>
    <row r="1984" spans="1:19" x14ac:dyDescent="0.2">
      <c r="A1984" s="32"/>
      <c r="B1984" s="37" t="e">
        <f>VLOOKUP($A1984,EVID_OSEVU!$A$1:$M$4972,2,FALSE)</f>
        <v>#N/A</v>
      </c>
      <c r="C1984" s="37" t="e">
        <f>VLOOKUP($A1984,EVID_OSEVU!$A$1:$M$4972,3,FALSE)</f>
        <v>#N/A</v>
      </c>
      <c r="D1984" s="45" t="e">
        <f>VLOOKUP($A1984,EVID_OSEVU!$A$1:$M$4972,4,FALSE)</f>
        <v>#N/A</v>
      </c>
      <c r="E1984" s="35"/>
      <c r="F1984" s="53"/>
      <c r="G1984" s="32"/>
      <c r="H1984" s="45" t="e">
        <f>VLOOKUP(G1984,Export7[#All],2,FALSE)</f>
        <v>#N/A</v>
      </c>
      <c r="I1984" s="45" t="e">
        <f>VLOOKUP($A1984,EVID_OSEVU!$A$1:$M$4972,10,FALSE)</f>
        <v>#N/A</v>
      </c>
      <c r="J1984" s="58" t="e">
        <f>VLOOKUP($A1984,EVID_OSEVU!$A$1:$M$4972,11,FALSE)</f>
        <v>#N/A</v>
      </c>
      <c r="K1984" s="33"/>
      <c r="L1984" s="45" t="e">
        <f>VLOOKUP(EVID_PASTVY!H1984,KATEGORIE_ZVIRAT!$B$2:$M$31,6,FALSE)*K1984</f>
        <v>#N/A</v>
      </c>
      <c r="M1984" s="33">
        <v>24</v>
      </c>
      <c r="N1984" s="45" t="e">
        <f>VLOOKUP(EVID_PASTVY!$H1984,KATEGORIE_ZVIRAT!$B$2:$M$31,8,FALSE)</f>
        <v>#N/A</v>
      </c>
      <c r="O1984" s="45" t="e">
        <f>VLOOKUP(EVID_PASTVY!$H1984,KATEGORIE_ZVIRAT!$B$2:$M$31,9,FALSE)</f>
        <v>#N/A</v>
      </c>
      <c r="P1984" s="54" t="e">
        <f>VLOOKUP(EVID_PASTVY!$H1984,KATEGORIE_ZVIRAT!$B$2:$M$31,7,FALSE)*L1984/1000*M1984/24*(F1984-E1984+1)/J1984</f>
        <v>#N/A</v>
      </c>
      <c r="Q1984" s="52" t="e">
        <f>VLOOKUP(EVID_PASTVY!$H1984,KATEGORIE_ZVIRAT!$B$2:$M$31,10,FALSE)*P1984*10</f>
        <v>#N/A</v>
      </c>
      <c r="R1984" s="52" t="e">
        <f>VLOOKUP(EVID_PASTVY!$H1984,KATEGORIE_ZVIRAT!$B$2:$M$31,11,FALSE)*P1984*10</f>
        <v>#N/A</v>
      </c>
      <c r="S1984" s="52" t="e">
        <f>VLOOKUP(EVID_PASTVY!$H1984,KATEGORIE_ZVIRAT!$B$2:$M$31,12,FALSE)*P1984*10</f>
        <v>#N/A</v>
      </c>
    </row>
    <row r="1985" spans="1:19" x14ac:dyDescent="0.2">
      <c r="A1985" s="32"/>
      <c r="B1985" s="37" t="e">
        <f>VLOOKUP($A1985,EVID_OSEVU!$A$1:$M$4972,2,FALSE)</f>
        <v>#N/A</v>
      </c>
      <c r="C1985" s="37" t="e">
        <f>VLOOKUP($A1985,EVID_OSEVU!$A$1:$M$4972,3,FALSE)</f>
        <v>#N/A</v>
      </c>
      <c r="D1985" s="45" t="e">
        <f>VLOOKUP($A1985,EVID_OSEVU!$A$1:$M$4972,4,FALSE)</f>
        <v>#N/A</v>
      </c>
      <c r="E1985" s="35"/>
      <c r="F1985" s="53"/>
      <c r="G1985" s="32"/>
      <c r="H1985" s="45" t="e">
        <f>VLOOKUP(G1985,Export7[#All],2,FALSE)</f>
        <v>#N/A</v>
      </c>
      <c r="I1985" s="45" t="e">
        <f>VLOOKUP($A1985,EVID_OSEVU!$A$1:$M$4972,10,FALSE)</f>
        <v>#N/A</v>
      </c>
      <c r="J1985" s="58" t="e">
        <f>VLOOKUP($A1985,EVID_OSEVU!$A$1:$M$4972,11,FALSE)</f>
        <v>#N/A</v>
      </c>
      <c r="K1985" s="33"/>
      <c r="L1985" s="45" t="e">
        <f>VLOOKUP(EVID_PASTVY!H1985,KATEGORIE_ZVIRAT!$B$2:$M$31,6,FALSE)*K1985</f>
        <v>#N/A</v>
      </c>
      <c r="M1985" s="33">
        <v>24</v>
      </c>
      <c r="N1985" s="45" t="e">
        <f>VLOOKUP(EVID_PASTVY!$H1985,KATEGORIE_ZVIRAT!$B$2:$M$31,8,FALSE)</f>
        <v>#N/A</v>
      </c>
      <c r="O1985" s="45" t="e">
        <f>VLOOKUP(EVID_PASTVY!$H1985,KATEGORIE_ZVIRAT!$B$2:$M$31,9,FALSE)</f>
        <v>#N/A</v>
      </c>
      <c r="P1985" s="54" t="e">
        <f>VLOOKUP(EVID_PASTVY!$H1985,KATEGORIE_ZVIRAT!$B$2:$M$31,7,FALSE)*L1985/1000*M1985/24*(F1985-E1985+1)/J1985</f>
        <v>#N/A</v>
      </c>
      <c r="Q1985" s="52" t="e">
        <f>VLOOKUP(EVID_PASTVY!$H1985,KATEGORIE_ZVIRAT!$B$2:$M$31,10,FALSE)*P1985*10</f>
        <v>#N/A</v>
      </c>
      <c r="R1985" s="52" t="e">
        <f>VLOOKUP(EVID_PASTVY!$H1985,KATEGORIE_ZVIRAT!$B$2:$M$31,11,FALSE)*P1985*10</f>
        <v>#N/A</v>
      </c>
      <c r="S1985" s="52" t="e">
        <f>VLOOKUP(EVID_PASTVY!$H1985,KATEGORIE_ZVIRAT!$B$2:$M$31,12,FALSE)*P1985*10</f>
        <v>#N/A</v>
      </c>
    </row>
    <row r="1986" spans="1:19" x14ac:dyDescent="0.2">
      <c r="A1986" s="32"/>
      <c r="B1986" s="37" t="e">
        <f>VLOOKUP($A1986,EVID_OSEVU!$A$1:$M$4972,2,FALSE)</f>
        <v>#N/A</v>
      </c>
      <c r="C1986" s="37" t="e">
        <f>VLOOKUP($A1986,EVID_OSEVU!$A$1:$M$4972,3,FALSE)</f>
        <v>#N/A</v>
      </c>
      <c r="D1986" s="45" t="e">
        <f>VLOOKUP($A1986,EVID_OSEVU!$A$1:$M$4972,4,FALSE)</f>
        <v>#N/A</v>
      </c>
      <c r="E1986" s="35"/>
      <c r="F1986" s="53"/>
      <c r="G1986" s="32"/>
      <c r="H1986" s="45" t="e">
        <f>VLOOKUP(G1986,Export7[#All],2,FALSE)</f>
        <v>#N/A</v>
      </c>
      <c r="I1986" s="45" t="e">
        <f>VLOOKUP($A1986,EVID_OSEVU!$A$1:$M$4972,10,FALSE)</f>
        <v>#N/A</v>
      </c>
      <c r="J1986" s="58" t="e">
        <f>VLOOKUP($A1986,EVID_OSEVU!$A$1:$M$4972,11,FALSE)</f>
        <v>#N/A</v>
      </c>
      <c r="K1986" s="33"/>
      <c r="L1986" s="45" t="e">
        <f>VLOOKUP(EVID_PASTVY!H1986,KATEGORIE_ZVIRAT!$B$2:$M$31,6,FALSE)*K1986</f>
        <v>#N/A</v>
      </c>
      <c r="M1986" s="33">
        <v>24</v>
      </c>
      <c r="N1986" s="45" t="e">
        <f>VLOOKUP(EVID_PASTVY!$H1986,KATEGORIE_ZVIRAT!$B$2:$M$31,8,FALSE)</f>
        <v>#N/A</v>
      </c>
      <c r="O1986" s="45" t="e">
        <f>VLOOKUP(EVID_PASTVY!$H1986,KATEGORIE_ZVIRAT!$B$2:$M$31,9,FALSE)</f>
        <v>#N/A</v>
      </c>
      <c r="P1986" s="54" t="e">
        <f>VLOOKUP(EVID_PASTVY!$H1986,KATEGORIE_ZVIRAT!$B$2:$M$31,7,FALSE)*L1986/1000*M1986/24*(F1986-E1986+1)/J1986</f>
        <v>#N/A</v>
      </c>
      <c r="Q1986" s="52" t="e">
        <f>VLOOKUP(EVID_PASTVY!$H1986,KATEGORIE_ZVIRAT!$B$2:$M$31,10,FALSE)*P1986*10</f>
        <v>#N/A</v>
      </c>
      <c r="R1986" s="52" t="e">
        <f>VLOOKUP(EVID_PASTVY!$H1986,KATEGORIE_ZVIRAT!$B$2:$M$31,11,FALSE)*P1986*10</f>
        <v>#N/A</v>
      </c>
      <c r="S1986" s="52" t="e">
        <f>VLOOKUP(EVID_PASTVY!$H1986,KATEGORIE_ZVIRAT!$B$2:$M$31,12,FALSE)*P1986*10</f>
        <v>#N/A</v>
      </c>
    </row>
    <row r="1987" spans="1:19" x14ac:dyDescent="0.2">
      <c r="A1987" s="32"/>
      <c r="B1987" s="37" t="e">
        <f>VLOOKUP($A1987,EVID_OSEVU!$A$1:$M$4972,2,FALSE)</f>
        <v>#N/A</v>
      </c>
      <c r="C1987" s="37" t="e">
        <f>VLOOKUP($A1987,EVID_OSEVU!$A$1:$M$4972,3,FALSE)</f>
        <v>#N/A</v>
      </c>
      <c r="D1987" s="45" t="e">
        <f>VLOOKUP($A1987,EVID_OSEVU!$A$1:$M$4972,4,FALSE)</f>
        <v>#N/A</v>
      </c>
      <c r="E1987" s="35"/>
      <c r="F1987" s="53"/>
      <c r="G1987" s="32"/>
      <c r="H1987" s="45" t="e">
        <f>VLOOKUP(G1987,Export7[#All],2,FALSE)</f>
        <v>#N/A</v>
      </c>
      <c r="I1987" s="45" t="e">
        <f>VLOOKUP($A1987,EVID_OSEVU!$A$1:$M$4972,10,FALSE)</f>
        <v>#N/A</v>
      </c>
      <c r="J1987" s="58" t="e">
        <f>VLOOKUP($A1987,EVID_OSEVU!$A$1:$M$4972,11,FALSE)</f>
        <v>#N/A</v>
      </c>
      <c r="K1987" s="33"/>
      <c r="L1987" s="45" t="e">
        <f>VLOOKUP(EVID_PASTVY!H1987,KATEGORIE_ZVIRAT!$B$2:$M$31,6,FALSE)*K1987</f>
        <v>#N/A</v>
      </c>
      <c r="M1987" s="33">
        <v>24</v>
      </c>
      <c r="N1987" s="45" t="e">
        <f>VLOOKUP(EVID_PASTVY!$H1987,KATEGORIE_ZVIRAT!$B$2:$M$31,8,FALSE)</f>
        <v>#N/A</v>
      </c>
      <c r="O1987" s="45" t="e">
        <f>VLOOKUP(EVID_PASTVY!$H1987,KATEGORIE_ZVIRAT!$B$2:$M$31,9,FALSE)</f>
        <v>#N/A</v>
      </c>
      <c r="P1987" s="54" t="e">
        <f>VLOOKUP(EVID_PASTVY!$H1987,KATEGORIE_ZVIRAT!$B$2:$M$31,7,FALSE)*L1987/1000*M1987/24*(F1987-E1987+1)/J1987</f>
        <v>#N/A</v>
      </c>
      <c r="Q1987" s="52" t="e">
        <f>VLOOKUP(EVID_PASTVY!$H1987,KATEGORIE_ZVIRAT!$B$2:$M$31,10,FALSE)*P1987*10</f>
        <v>#N/A</v>
      </c>
      <c r="R1987" s="52" t="e">
        <f>VLOOKUP(EVID_PASTVY!$H1987,KATEGORIE_ZVIRAT!$B$2:$M$31,11,FALSE)*P1987*10</f>
        <v>#N/A</v>
      </c>
      <c r="S1987" s="52" t="e">
        <f>VLOOKUP(EVID_PASTVY!$H1987,KATEGORIE_ZVIRAT!$B$2:$M$31,12,FALSE)*P1987*10</f>
        <v>#N/A</v>
      </c>
    </row>
    <row r="1988" spans="1:19" x14ac:dyDescent="0.2">
      <c r="A1988" s="32"/>
      <c r="B1988" s="37" t="e">
        <f>VLOOKUP($A1988,EVID_OSEVU!$A$1:$M$4972,2,FALSE)</f>
        <v>#N/A</v>
      </c>
      <c r="C1988" s="37" t="e">
        <f>VLOOKUP($A1988,EVID_OSEVU!$A$1:$M$4972,3,FALSE)</f>
        <v>#N/A</v>
      </c>
      <c r="D1988" s="45" t="e">
        <f>VLOOKUP($A1988,EVID_OSEVU!$A$1:$M$4972,4,FALSE)</f>
        <v>#N/A</v>
      </c>
      <c r="E1988" s="35"/>
      <c r="F1988" s="53"/>
      <c r="G1988" s="32"/>
      <c r="H1988" s="45" t="e">
        <f>VLOOKUP(G1988,Export7[#All],2,FALSE)</f>
        <v>#N/A</v>
      </c>
      <c r="I1988" s="45" t="e">
        <f>VLOOKUP($A1988,EVID_OSEVU!$A$1:$M$4972,10,FALSE)</f>
        <v>#N/A</v>
      </c>
      <c r="J1988" s="58" t="e">
        <f>VLOOKUP($A1988,EVID_OSEVU!$A$1:$M$4972,11,FALSE)</f>
        <v>#N/A</v>
      </c>
      <c r="K1988" s="33"/>
      <c r="L1988" s="45" t="e">
        <f>VLOOKUP(EVID_PASTVY!H1988,KATEGORIE_ZVIRAT!$B$2:$M$31,6,FALSE)*K1988</f>
        <v>#N/A</v>
      </c>
      <c r="M1988" s="33">
        <v>24</v>
      </c>
      <c r="N1988" s="45" t="e">
        <f>VLOOKUP(EVID_PASTVY!$H1988,KATEGORIE_ZVIRAT!$B$2:$M$31,8,FALSE)</f>
        <v>#N/A</v>
      </c>
      <c r="O1988" s="45" t="e">
        <f>VLOOKUP(EVID_PASTVY!$H1988,KATEGORIE_ZVIRAT!$B$2:$M$31,9,FALSE)</f>
        <v>#N/A</v>
      </c>
      <c r="P1988" s="54" t="e">
        <f>VLOOKUP(EVID_PASTVY!$H1988,KATEGORIE_ZVIRAT!$B$2:$M$31,7,FALSE)*L1988/1000*M1988/24*(F1988-E1988+1)/J1988</f>
        <v>#N/A</v>
      </c>
      <c r="Q1988" s="52" t="e">
        <f>VLOOKUP(EVID_PASTVY!$H1988,KATEGORIE_ZVIRAT!$B$2:$M$31,10,FALSE)*P1988*10</f>
        <v>#N/A</v>
      </c>
      <c r="R1988" s="52" t="e">
        <f>VLOOKUP(EVID_PASTVY!$H1988,KATEGORIE_ZVIRAT!$B$2:$M$31,11,FALSE)*P1988*10</f>
        <v>#N/A</v>
      </c>
      <c r="S1988" s="52" t="e">
        <f>VLOOKUP(EVID_PASTVY!$H1988,KATEGORIE_ZVIRAT!$B$2:$M$31,12,FALSE)*P1988*10</f>
        <v>#N/A</v>
      </c>
    </row>
    <row r="1989" spans="1:19" x14ac:dyDescent="0.2">
      <c r="A1989" s="32"/>
      <c r="B1989" s="37" t="e">
        <f>VLOOKUP($A1989,EVID_OSEVU!$A$1:$M$4972,2,FALSE)</f>
        <v>#N/A</v>
      </c>
      <c r="C1989" s="37" t="e">
        <f>VLOOKUP($A1989,EVID_OSEVU!$A$1:$M$4972,3,FALSE)</f>
        <v>#N/A</v>
      </c>
      <c r="D1989" s="45" t="e">
        <f>VLOOKUP($A1989,EVID_OSEVU!$A$1:$M$4972,4,FALSE)</f>
        <v>#N/A</v>
      </c>
      <c r="E1989" s="35"/>
      <c r="F1989" s="53"/>
      <c r="G1989" s="32"/>
      <c r="H1989" s="45" t="e">
        <f>VLOOKUP(G1989,Export7[#All],2,FALSE)</f>
        <v>#N/A</v>
      </c>
      <c r="I1989" s="45" t="e">
        <f>VLOOKUP($A1989,EVID_OSEVU!$A$1:$M$4972,10,FALSE)</f>
        <v>#N/A</v>
      </c>
      <c r="J1989" s="58" t="e">
        <f>VLOOKUP($A1989,EVID_OSEVU!$A$1:$M$4972,11,FALSE)</f>
        <v>#N/A</v>
      </c>
      <c r="K1989" s="33"/>
      <c r="L1989" s="45" t="e">
        <f>VLOOKUP(EVID_PASTVY!H1989,KATEGORIE_ZVIRAT!$B$2:$M$31,6,FALSE)*K1989</f>
        <v>#N/A</v>
      </c>
      <c r="M1989" s="33">
        <v>24</v>
      </c>
      <c r="N1989" s="45" t="e">
        <f>VLOOKUP(EVID_PASTVY!$H1989,KATEGORIE_ZVIRAT!$B$2:$M$31,8,FALSE)</f>
        <v>#N/A</v>
      </c>
      <c r="O1989" s="45" t="e">
        <f>VLOOKUP(EVID_PASTVY!$H1989,KATEGORIE_ZVIRAT!$B$2:$M$31,9,FALSE)</f>
        <v>#N/A</v>
      </c>
      <c r="P1989" s="54" t="e">
        <f>VLOOKUP(EVID_PASTVY!$H1989,KATEGORIE_ZVIRAT!$B$2:$M$31,7,FALSE)*L1989/1000*M1989/24*(F1989-E1989+1)/J1989</f>
        <v>#N/A</v>
      </c>
      <c r="Q1989" s="52" t="e">
        <f>VLOOKUP(EVID_PASTVY!$H1989,KATEGORIE_ZVIRAT!$B$2:$M$31,10,FALSE)*P1989*10</f>
        <v>#N/A</v>
      </c>
      <c r="R1989" s="52" t="e">
        <f>VLOOKUP(EVID_PASTVY!$H1989,KATEGORIE_ZVIRAT!$B$2:$M$31,11,FALSE)*P1989*10</f>
        <v>#N/A</v>
      </c>
      <c r="S1989" s="52" t="e">
        <f>VLOOKUP(EVID_PASTVY!$H1989,KATEGORIE_ZVIRAT!$B$2:$M$31,12,FALSE)*P1989*10</f>
        <v>#N/A</v>
      </c>
    </row>
    <row r="1990" spans="1:19" x14ac:dyDescent="0.2">
      <c r="A1990" s="32"/>
      <c r="B1990" s="37" t="e">
        <f>VLOOKUP($A1990,EVID_OSEVU!$A$1:$M$4972,2,FALSE)</f>
        <v>#N/A</v>
      </c>
      <c r="C1990" s="37" t="e">
        <f>VLOOKUP($A1990,EVID_OSEVU!$A$1:$M$4972,3,FALSE)</f>
        <v>#N/A</v>
      </c>
      <c r="D1990" s="45" t="e">
        <f>VLOOKUP($A1990,EVID_OSEVU!$A$1:$M$4972,4,FALSE)</f>
        <v>#N/A</v>
      </c>
      <c r="E1990" s="35"/>
      <c r="F1990" s="53"/>
      <c r="G1990" s="32"/>
      <c r="H1990" s="45" t="e">
        <f>VLOOKUP(G1990,Export7[#All],2,FALSE)</f>
        <v>#N/A</v>
      </c>
      <c r="I1990" s="45" t="e">
        <f>VLOOKUP($A1990,EVID_OSEVU!$A$1:$M$4972,10,FALSE)</f>
        <v>#N/A</v>
      </c>
      <c r="J1990" s="58" t="e">
        <f>VLOOKUP($A1990,EVID_OSEVU!$A$1:$M$4972,11,FALSE)</f>
        <v>#N/A</v>
      </c>
      <c r="K1990" s="33"/>
      <c r="L1990" s="45" t="e">
        <f>VLOOKUP(EVID_PASTVY!H1990,KATEGORIE_ZVIRAT!$B$2:$M$31,6,FALSE)*K1990</f>
        <v>#N/A</v>
      </c>
      <c r="M1990" s="33">
        <v>24</v>
      </c>
      <c r="N1990" s="45" t="e">
        <f>VLOOKUP(EVID_PASTVY!$H1990,KATEGORIE_ZVIRAT!$B$2:$M$31,8,FALSE)</f>
        <v>#N/A</v>
      </c>
      <c r="O1990" s="45" t="e">
        <f>VLOOKUP(EVID_PASTVY!$H1990,KATEGORIE_ZVIRAT!$B$2:$M$31,9,FALSE)</f>
        <v>#N/A</v>
      </c>
      <c r="P1990" s="54" t="e">
        <f>VLOOKUP(EVID_PASTVY!$H1990,KATEGORIE_ZVIRAT!$B$2:$M$31,7,FALSE)*L1990/1000*M1990/24*(F1990-E1990+1)/J1990</f>
        <v>#N/A</v>
      </c>
      <c r="Q1990" s="52" t="e">
        <f>VLOOKUP(EVID_PASTVY!$H1990,KATEGORIE_ZVIRAT!$B$2:$M$31,10,FALSE)*P1990*10</f>
        <v>#N/A</v>
      </c>
      <c r="R1990" s="52" t="e">
        <f>VLOOKUP(EVID_PASTVY!$H1990,KATEGORIE_ZVIRAT!$B$2:$M$31,11,FALSE)*P1990*10</f>
        <v>#N/A</v>
      </c>
      <c r="S1990" s="52" t="e">
        <f>VLOOKUP(EVID_PASTVY!$H1990,KATEGORIE_ZVIRAT!$B$2:$M$31,12,FALSE)*P1990*10</f>
        <v>#N/A</v>
      </c>
    </row>
    <row r="1991" spans="1:19" x14ac:dyDescent="0.2">
      <c r="A1991" s="32"/>
      <c r="B1991" s="37" t="e">
        <f>VLOOKUP($A1991,EVID_OSEVU!$A$1:$M$4972,2,FALSE)</f>
        <v>#N/A</v>
      </c>
      <c r="C1991" s="37" t="e">
        <f>VLOOKUP($A1991,EVID_OSEVU!$A$1:$M$4972,3,FALSE)</f>
        <v>#N/A</v>
      </c>
      <c r="D1991" s="45" t="e">
        <f>VLOOKUP($A1991,EVID_OSEVU!$A$1:$M$4972,4,FALSE)</f>
        <v>#N/A</v>
      </c>
      <c r="E1991" s="35"/>
      <c r="F1991" s="53"/>
      <c r="G1991" s="32"/>
      <c r="H1991" s="45" t="e">
        <f>VLOOKUP(G1991,Export7[#All],2,FALSE)</f>
        <v>#N/A</v>
      </c>
      <c r="I1991" s="45" t="e">
        <f>VLOOKUP($A1991,EVID_OSEVU!$A$1:$M$4972,10,FALSE)</f>
        <v>#N/A</v>
      </c>
      <c r="J1991" s="58" t="e">
        <f>VLOOKUP($A1991,EVID_OSEVU!$A$1:$M$4972,11,FALSE)</f>
        <v>#N/A</v>
      </c>
      <c r="K1991" s="33"/>
      <c r="L1991" s="45" t="e">
        <f>VLOOKUP(EVID_PASTVY!H1991,KATEGORIE_ZVIRAT!$B$2:$M$31,6,FALSE)*K1991</f>
        <v>#N/A</v>
      </c>
      <c r="M1991" s="33">
        <v>24</v>
      </c>
      <c r="N1991" s="45" t="e">
        <f>VLOOKUP(EVID_PASTVY!$H1991,KATEGORIE_ZVIRAT!$B$2:$M$31,8,FALSE)</f>
        <v>#N/A</v>
      </c>
      <c r="O1991" s="45" t="e">
        <f>VLOOKUP(EVID_PASTVY!$H1991,KATEGORIE_ZVIRAT!$B$2:$M$31,9,FALSE)</f>
        <v>#N/A</v>
      </c>
      <c r="P1991" s="54" t="e">
        <f>VLOOKUP(EVID_PASTVY!$H1991,KATEGORIE_ZVIRAT!$B$2:$M$31,7,FALSE)*L1991/1000*M1991/24*(F1991-E1991+1)/J1991</f>
        <v>#N/A</v>
      </c>
      <c r="Q1991" s="52" t="e">
        <f>VLOOKUP(EVID_PASTVY!$H1991,KATEGORIE_ZVIRAT!$B$2:$M$31,10,FALSE)*P1991*10</f>
        <v>#N/A</v>
      </c>
      <c r="R1991" s="52" t="e">
        <f>VLOOKUP(EVID_PASTVY!$H1991,KATEGORIE_ZVIRAT!$B$2:$M$31,11,FALSE)*P1991*10</f>
        <v>#N/A</v>
      </c>
      <c r="S1991" s="52" t="e">
        <f>VLOOKUP(EVID_PASTVY!$H1991,KATEGORIE_ZVIRAT!$B$2:$M$31,12,FALSE)*P1991*10</f>
        <v>#N/A</v>
      </c>
    </row>
    <row r="1992" spans="1:19" x14ac:dyDescent="0.2">
      <c r="A1992" s="32"/>
      <c r="B1992" s="37" t="e">
        <f>VLOOKUP($A1992,EVID_OSEVU!$A$1:$M$4972,2,FALSE)</f>
        <v>#N/A</v>
      </c>
      <c r="C1992" s="37" t="e">
        <f>VLOOKUP($A1992,EVID_OSEVU!$A$1:$M$4972,3,FALSE)</f>
        <v>#N/A</v>
      </c>
      <c r="D1992" s="45" t="e">
        <f>VLOOKUP($A1992,EVID_OSEVU!$A$1:$M$4972,4,FALSE)</f>
        <v>#N/A</v>
      </c>
      <c r="E1992" s="35"/>
      <c r="F1992" s="53"/>
      <c r="G1992" s="32"/>
      <c r="H1992" s="45" t="e">
        <f>VLOOKUP(G1992,Export7[#All],2,FALSE)</f>
        <v>#N/A</v>
      </c>
      <c r="I1992" s="45" t="e">
        <f>VLOOKUP($A1992,EVID_OSEVU!$A$1:$M$4972,10,FALSE)</f>
        <v>#N/A</v>
      </c>
      <c r="J1992" s="58" t="e">
        <f>VLOOKUP($A1992,EVID_OSEVU!$A$1:$M$4972,11,FALSE)</f>
        <v>#N/A</v>
      </c>
      <c r="K1992" s="33"/>
      <c r="L1992" s="45" t="e">
        <f>VLOOKUP(EVID_PASTVY!H1992,KATEGORIE_ZVIRAT!$B$2:$M$31,6,FALSE)*K1992</f>
        <v>#N/A</v>
      </c>
      <c r="M1992" s="33">
        <v>24</v>
      </c>
      <c r="N1992" s="45" t="e">
        <f>VLOOKUP(EVID_PASTVY!$H1992,KATEGORIE_ZVIRAT!$B$2:$M$31,8,FALSE)</f>
        <v>#N/A</v>
      </c>
      <c r="O1992" s="45" t="e">
        <f>VLOOKUP(EVID_PASTVY!$H1992,KATEGORIE_ZVIRAT!$B$2:$M$31,9,FALSE)</f>
        <v>#N/A</v>
      </c>
      <c r="P1992" s="54" t="e">
        <f>VLOOKUP(EVID_PASTVY!$H1992,KATEGORIE_ZVIRAT!$B$2:$M$31,7,FALSE)*L1992/1000*M1992/24*(F1992-E1992+1)/J1992</f>
        <v>#N/A</v>
      </c>
      <c r="Q1992" s="52" t="e">
        <f>VLOOKUP(EVID_PASTVY!$H1992,KATEGORIE_ZVIRAT!$B$2:$M$31,10,FALSE)*P1992*10</f>
        <v>#N/A</v>
      </c>
      <c r="R1992" s="52" t="e">
        <f>VLOOKUP(EVID_PASTVY!$H1992,KATEGORIE_ZVIRAT!$B$2:$M$31,11,FALSE)*P1992*10</f>
        <v>#N/A</v>
      </c>
      <c r="S1992" s="52" t="e">
        <f>VLOOKUP(EVID_PASTVY!$H1992,KATEGORIE_ZVIRAT!$B$2:$M$31,12,FALSE)*P1992*10</f>
        <v>#N/A</v>
      </c>
    </row>
    <row r="1993" spans="1:19" x14ac:dyDescent="0.2">
      <c r="A1993" s="32"/>
      <c r="B1993" s="37" t="e">
        <f>VLOOKUP($A1993,EVID_OSEVU!$A$1:$M$4972,2,FALSE)</f>
        <v>#N/A</v>
      </c>
      <c r="C1993" s="37" t="e">
        <f>VLOOKUP($A1993,EVID_OSEVU!$A$1:$M$4972,3,FALSE)</f>
        <v>#N/A</v>
      </c>
      <c r="D1993" s="45" t="e">
        <f>VLOOKUP($A1993,EVID_OSEVU!$A$1:$M$4972,4,FALSE)</f>
        <v>#N/A</v>
      </c>
      <c r="E1993" s="35"/>
      <c r="F1993" s="53"/>
      <c r="G1993" s="32"/>
      <c r="H1993" s="45" t="e">
        <f>VLOOKUP(G1993,Export7[#All],2,FALSE)</f>
        <v>#N/A</v>
      </c>
      <c r="I1993" s="45" t="e">
        <f>VLOOKUP($A1993,EVID_OSEVU!$A$1:$M$4972,10,FALSE)</f>
        <v>#N/A</v>
      </c>
      <c r="J1993" s="58" t="e">
        <f>VLOOKUP($A1993,EVID_OSEVU!$A$1:$M$4972,11,FALSE)</f>
        <v>#N/A</v>
      </c>
      <c r="K1993" s="33"/>
      <c r="L1993" s="45" t="e">
        <f>VLOOKUP(EVID_PASTVY!H1993,KATEGORIE_ZVIRAT!$B$2:$M$31,6,FALSE)*K1993</f>
        <v>#N/A</v>
      </c>
      <c r="M1993" s="33">
        <v>24</v>
      </c>
      <c r="N1993" s="45" t="e">
        <f>VLOOKUP(EVID_PASTVY!$H1993,KATEGORIE_ZVIRAT!$B$2:$M$31,8,FALSE)</f>
        <v>#N/A</v>
      </c>
      <c r="O1993" s="45" t="e">
        <f>VLOOKUP(EVID_PASTVY!$H1993,KATEGORIE_ZVIRAT!$B$2:$M$31,9,FALSE)</f>
        <v>#N/A</v>
      </c>
      <c r="P1993" s="54" t="e">
        <f>VLOOKUP(EVID_PASTVY!$H1993,KATEGORIE_ZVIRAT!$B$2:$M$31,7,FALSE)*L1993/1000*M1993/24*(F1993-E1993+1)/J1993</f>
        <v>#N/A</v>
      </c>
      <c r="Q1993" s="52" t="e">
        <f>VLOOKUP(EVID_PASTVY!$H1993,KATEGORIE_ZVIRAT!$B$2:$M$31,10,FALSE)*P1993*10</f>
        <v>#N/A</v>
      </c>
      <c r="R1993" s="52" t="e">
        <f>VLOOKUP(EVID_PASTVY!$H1993,KATEGORIE_ZVIRAT!$B$2:$M$31,11,FALSE)*P1993*10</f>
        <v>#N/A</v>
      </c>
      <c r="S1993" s="52" t="e">
        <f>VLOOKUP(EVID_PASTVY!$H1993,KATEGORIE_ZVIRAT!$B$2:$M$31,12,FALSE)*P1993*10</f>
        <v>#N/A</v>
      </c>
    </row>
    <row r="1994" spans="1:19" x14ac:dyDescent="0.2">
      <c r="A1994" s="32"/>
      <c r="B1994" s="37" t="e">
        <f>VLOOKUP($A1994,EVID_OSEVU!$A$1:$M$4972,2,FALSE)</f>
        <v>#N/A</v>
      </c>
      <c r="C1994" s="37" t="e">
        <f>VLOOKUP($A1994,EVID_OSEVU!$A$1:$M$4972,3,FALSE)</f>
        <v>#N/A</v>
      </c>
      <c r="D1994" s="45" t="e">
        <f>VLOOKUP($A1994,EVID_OSEVU!$A$1:$M$4972,4,FALSE)</f>
        <v>#N/A</v>
      </c>
      <c r="E1994" s="35"/>
      <c r="F1994" s="53"/>
      <c r="G1994" s="32"/>
      <c r="H1994" s="45" t="e">
        <f>VLOOKUP(G1994,Export7[#All],2,FALSE)</f>
        <v>#N/A</v>
      </c>
      <c r="I1994" s="45" t="e">
        <f>VLOOKUP($A1994,EVID_OSEVU!$A$1:$M$4972,10,FALSE)</f>
        <v>#N/A</v>
      </c>
      <c r="J1994" s="58" t="e">
        <f>VLOOKUP($A1994,EVID_OSEVU!$A$1:$M$4972,11,FALSE)</f>
        <v>#N/A</v>
      </c>
      <c r="K1994" s="33"/>
      <c r="L1994" s="45" t="e">
        <f>VLOOKUP(EVID_PASTVY!H1994,KATEGORIE_ZVIRAT!$B$2:$M$31,6,FALSE)*K1994</f>
        <v>#N/A</v>
      </c>
      <c r="M1994" s="33">
        <v>24</v>
      </c>
      <c r="N1994" s="45" t="e">
        <f>VLOOKUP(EVID_PASTVY!$H1994,KATEGORIE_ZVIRAT!$B$2:$M$31,8,FALSE)</f>
        <v>#N/A</v>
      </c>
      <c r="O1994" s="45" t="e">
        <f>VLOOKUP(EVID_PASTVY!$H1994,KATEGORIE_ZVIRAT!$B$2:$M$31,9,FALSE)</f>
        <v>#N/A</v>
      </c>
      <c r="P1994" s="54" t="e">
        <f>VLOOKUP(EVID_PASTVY!$H1994,KATEGORIE_ZVIRAT!$B$2:$M$31,7,FALSE)*L1994/1000*M1994/24*(F1994-E1994+1)/J1994</f>
        <v>#N/A</v>
      </c>
      <c r="Q1994" s="52" t="e">
        <f>VLOOKUP(EVID_PASTVY!$H1994,KATEGORIE_ZVIRAT!$B$2:$M$31,10,FALSE)*P1994*10</f>
        <v>#N/A</v>
      </c>
      <c r="R1994" s="52" t="e">
        <f>VLOOKUP(EVID_PASTVY!$H1994,KATEGORIE_ZVIRAT!$B$2:$M$31,11,FALSE)*P1994*10</f>
        <v>#N/A</v>
      </c>
      <c r="S1994" s="52" t="e">
        <f>VLOOKUP(EVID_PASTVY!$H1994,KATEGORIE_ZVIRAT!$B$2:$M$31,12,FALSE)*P1994*10</f>
        <v>#N/A</v>
      </c>
    </row>
    <row r="1995" spans="1:19" x14ac:dyDescent="0.2">
      <c r="A1995" s="32"/>
      <c r="B1995" s="37" t="e">
        <f>VLOOKUP($A1995,EVID_OSEVU!$A$1:$M$4972,2,FALSE)</f>
        <v>#N/A</v>
      </c>
      <c r="C1995" s="37" t="e">
        <f>VLOOKUP($A1995,EVID_OSEVU!$A$1:$M$4972,3,FALSE)</f>
        <v>#N/A</v>
      </c>
      <c r="D1995" s="45" t="e">
        <f>VLOOKUP($A1995,EVID_OSEVU!$A$1:$M$4972,4,FALSE)</f>
        <v>#N/A</v>
      </c>
      <c r="E1995" s="35"/>
      <c r="F1995" s="53"/>
      <c r="G1995" s="32"/>
      <c r="H1995" s="45" t="e">
        <f>VLOOKUP(G1995,Export7[#All],2,FALSE)</f>
        <v>#N/A</v>
      </c>
      <c r="I1995" s="45" t="e">
        <f>VLOOKUP($A1995,EVID_OSEVU!$A$1:$M$4972,10,FALSE)</f>
        <v>#N/A</v>
      </c>
      <c r="J1995" s="58" t="e">
        <f>VLOOKUP($A1995,EVID_OSEVU!$A$1:$M$4972,11,FALSE)</f>
        <v>#N/A</v>
      </c>
      <c r="K1995" s="33"/>
      <c r="L1995" s="45" t="e">
        <f>VLOOKUP(EVID_PASTVY!H1995,KATEGORIE_ZVIRAT!$B$2:$M$31,6,FALSE)*K1995</f>
        <v>#N/A</v>
      </c>
      <c r="M1995" s="33">
        <v>24</v>
      </c>
      <c r="N1995" s="45" t="e">
        <f>VLOOKUP(EVID_PASTVY!$H1995,KATEGORIE_ZVIRAT!$B$2:$M$31,8,FALSE)</f>
        <v>#N/A</v>
      </c>
      <c r="O1995" s="45" t="e">
        <f>VLOOKUP(EVID_PASTVY!$H1995,KATEGORIE_ZVIRAT!$B$2:$M$31,9,FALSE)</f>
        <v>#N/A</v>
      </c>
      <c r="P1995" s="54" t="e">
        <f>VLOOKUP(EVID_PASTVY!$H1995,KATEGORIE_ZVIRAT!$B$2:$M$31,7,FALSE)*L1995/1000*M1995/24*(F1995-E1995+1)/J1995</f>
        <v>#N/A</v>
      </c>
      <c r="Q1995" s="52" t="e">
        <f>VLOOKUP(EVID_PASTVY!$H1995,KATEGORIE_ZVIRAT!$B$2:$M$31,10,FALSE)*P1995*10</f>
        <v>#N/A</v>
      </c>
      <c r="R1995" s="52" t="e">
        <f>VLOOKUP(EVID_PASTVY!$H1995,KATEGORIE_ZVIRAT!$B$2:$M$31,11,FALSE)*P1995*10</f>
        <v>#N/A</v>
      </c>
      <c r="S1995" s="52" t="e">
        <f>VLOOKUP(EVID_PASTVY!$H1995,KATEGORIE_ZVIRAT!$B$2:$M$31,12,FALSE)*P1995*10</f>
        <v>#N/A</v>
      </c>
    </row>
    <row r="1996" spans="1:19" x14ac:dyDescent="0.2">
      <c r="A1996" s="32"/>
      <c r="B1996" s="37" t="e">
        <f>VLOOKUP($A1996,EVID_OSEVU!$A$1:$M$4972,2,FALSE)</f>
        <v>#N/A</v>
      </c>
      <c r="C1996" s="37" t="e">
        <f>VLOOKUP($A1996,EVID_OSEVU!$A$1:$M$4972,3,FALSE)</f>
        <v>#N/A</v>
      </c>
      <c r="D1996" s="45" t="e">
        <f>VLOOKUP($A1996,EVID_OSEVU!$A$1:$M$4972,4,FALSE)</f>
        <v>#N/A</v>
      </c>
      <c r="E1996" s="35"/>
      <c r="F1996" s="53"/>
      <c r="G1996" s="32"/>
      <c r="H1996" s="45" t="e">
        <f>VLOOKUP(G1996,Export7[#All],2,FALSE)</f>
        <v>#N/A</v>
      </c>
      <c r="I1996" s="45" t="e">
        <f>VLOOKUP($A1996,EVID_OSEVU!$A$1:$M$4972,10,FALSE)</f>
        <v>#N/A</v>
      </c>
      <c r="J1996" s="58" t="e">
        <f>VLOOKUP($A1996,EVID_OSEVU!$A$1:$M$4972,11,FALSE)</f>
        <v>#N/A</v>
      </c>
      <c r="K1996" s="33"/>
      <c r="L1996" s="45" t="e">
        <f>VLOOKUP(EVID_PASTVY!H1996,KATEGORIE_ZVIRAT!$B$2:$M$31,6,FALSE)*K1996</f>
        <v>#N/A</v>
      </c>
      <c r="M1996" s="33">
        <v>24</v>
      </c>
      <c r="N1996" s="45" t="e">
        <f>VLOOKUP(EVID_PASTVY!$H1996,KATEGORIE_ZVIRAT!$B$2:$M$31,8,FALSE)</f>
        <v>#N/A</v>
      </c>
      <c r="O1996" s="45" t="e">
        <f>VLOOKUP(EVID_PASTVY!$H1996,KATEGORIE_ZVIRAT!$B$2:$M$31,9,FALSE)</f>
        <v>#N/A</v>
      </c>
      <c r="P1996" s="54" t="e">
        <f>VLOOKUP(EVID_PASTVY!$H1996,KATEGORIE_ZVIRAT!$B$2:$M$31,7,FALSE)*L1996/1000*M1996/24*(F1996-E1996+1)/J1996</f>
        <v>#N/A</v>
      </c>
      <c r="Q1996" s="52" t="e">
        <f>VLOOKUP(EVID_PASTVY!$H1996,KATEGORIE_ZVIRAT!$B$2:$M$31,10,FALSE)*P1996*10</f>
        <v>#N/A</v>
      </c>
      <c r="R1996" s="52" t="e">
        <f>VLOOKUP(EVID_PASTVY!$H1996,KATEGORIE_ZVIRAT!$B$2:$M$31,11,FALSE)*P1996*10</f>
        <v>#N/A</v>
      </c>
      <c r="S1996" s="52" t="e">
        <f>VLOOKUP(EVID_PASTVY!$H1996,KATEGORIE_ZVIRAT!$B$2:$M$31,12,FALSE)*P1996*10</f>
        <v>#N/A</v>
      </c>
    </row>
    <row r="1997" spans="1:19" x14ac:dyDescent="0.2">
      <c r="A1997" s="32"/>
      <c r="B1997" s="37" t="e">
        <f>VLOOKUP($A1997,EVID_OSEVU!$A$1:$M$4972,2,FALSE)</f>
        <v>#N/A</v>
      </c>
      <c r="C1997" s="37" t="e">
        <f>VLOOKUP($A1997,EVID_OSEVU!$A$1:$M$4972,3,FALSE)</f>
        <v>#N/A</v>
      </c>
      <c r="D1997" s="45" t="e">
        <f>VLOOKUP($A1997,EVID_OSEVU!$A$1:$M$4972,4,FALSE)</f>
        <v>#N/A</v>
      </c>
      <c r="E1997" s="35"/>
      <c r="F1997" s="53"/>
      <c r="G1997" s="32"/>
      <c r="H1997" s="45" t="e">
        <f>VLOOKUP(G1997,Export7[#All],2,FALSE)</f>
        <v>#N/A</v>
      </c>
      <c r="I1997" s="45" t="e">
        <f>VLOOKUP($A1997,EVID_OSEVU!$A$1:$M$4972,10,FALSE)</f>
        <v>#N/A</v>
      </c>
      <c r="J1997" s="58" t="e">
        <f>VLOOKUP($A1997,EVID_OSEVU!$A$1:$M$4972,11,FALSE)</f>
        <v>#N/A</v>
      </c>
      <c r="K1997" s="33"/>
      <c r="L1997" s="45" t="e">
        <f>VLOOKUP(EVID_PASTVY!H1997,KATEGORIE_ZVIRAT!$B$2:$M$31,6,FALSE)*K1997</f>
        <v>#N/A</v>
      </c>
      <c r="M1997" s="33">
        <v>24</v>
      </c>
      <c r="N1997" s="45" t="e">
        <f>VLOOKUP(EVID_PASTVY!$H1997,KATEGORIE_ZVIRAT!$B$2:$M$31,8,FALSE)</f>
        <v>#N/A</v>
      </c>
      <c r="O1997" s="45" t="e">
        <f>VLOOKUP(EVID_PASTVY!$H1997,KATEGORIE_ZVIRAT!$B$2:$M$31,9,FALSE)</f>
        <v>#N/A</v>
      </c>
      <c r="P1997" s="54" t="e">
        <f>VLOOKUP(EVID_PASTVY!$H1997,KATEGORIE_ZVIRAT!$B$2:$M$31,7,FALSE)*L1997/1000*M1997/24*(F1997-E1997+1)/J1997</f>
        <v>#N/A</v>
      </c>
      <c r="Q1997" s="52" t="e">
        <f>VLOOKUP(EVID_PASTVY!$H1997,KATEGORIE_ZVIRAT!$B$2:$M$31,10,FALSE)*P1997*10</f>
        <v>#N/A</v>
      </c>
      <c r="R1997" s="52" t="e">
        <f>VLOOKUP(EVID_PASTVY!$H1997,KATEGORIE_ZVIRAT!$B$2:$M$31,11,FALSE)*P1997*10</f>
        <v>#N/A</v>
      </c>
      <c r="S1997" s="52" t="e">
        <f>VLOOKUP(EVID_PASTVY!$H1997,KATEGORIE_ZVIRAT!$B$2:$M$31,12,FALSE)*P1997*10</f>
        <v>#N/A</v>
      </c>
    </row>
    <row r="1998" spans="1:19" x14ac:dyDescent="0.2">
      <c r="A1998" s="32"/>
      <c r="B1998" s="37" t="e">
        <f>VLOOKUP($A1998,EVID_OSEVU!$A$1:$M$4972,2,FALSE)</f>
        <v>#N/A</v>
      </c>
      <c r="C1998" s="37" t="e">
        <f>VLOOKUP($A1998,EVID_OSEVU!$A$1:$M$4972,3,FALSE)</f>
        <v>#N/A</v>
      </c>
      <c r="D1998" s="45" t="e">
        <f>VLOOKUP($A1998,EVID_OSEVU!$A$1:$M$4972,4,FALSE)</f>
        <v>#N/A</v>
      </c>
      <c r="E1998" s="35"/>
      <c r="F1998" s="53"/>
      <c r="G1998" s="32"/>
      <c r="H1998" s="45" t="e">
        <f>VLOOKUP(G1998,Export7[#All],2,FALSE)</f>
        <v>#N/A</v>
      </c>
      <c r="I1998" s="45" t="e">
        <f>VLOOKUP($A1998,EVID_OSEVU!$A$1:$M$4972,10,FALSE)</f>
        <v>#N/A</v>
      </c>
      <c r="J1998" s="58" t="e">
        <f>VLOOKUP($A1998,EVID_OSEVU!$A$1:$M$4972,11,FALSE)</f>
        <v>#N/A</v>
      </c>
      <c r="K1998" s="33"/>
      <c r="L1998" s="45" t="e">
        <f>VLOOKUP(EVID_PASTVY!H1998,KATEGORIE_ZVIRAT!$B$2:$M$31,6,FALSE)*K1998</f>
        <v>#N/A</v>
      </c>
      <c r="M1998" s="33">
        <v>24</v>
      </c>
      <c r="N1998" s="45" t="e">
        <f>VLOOKUP(EVID_PASTVY!$H1998,KATEGORIE_ZVIRAT!$B$2:$M$31,8,FALSE)</f>
        <v>#N/A</v>
      </c>
      <c r="O1998" s="45" t="e">
        <f>VLOOKUP(EVID_PASTVY!$H1998,KATEGORIE_ZVIRAT!$B$2:$M$31,9,FALSE)</f>
        <v>#N/A</v>
      </c>
      <c r="P1998" s="54" t="e">
        <f>VLOOKUP(EVID_PASTVY!$H1998,KATEGORIE_ZVIRAT!$B$2:$M$31,7,FALSE)*L1998/1000*M1998/24*(F1998-E1998+1)/J1998</f>
        <v>#N/A</v>
      </c>
      <c r="Q1998" s="52" t="e">
        <f>VLOOKUP(EVID_PASTVY!$H1998,KATEGORIE_ZVIRAT!$B$2:$M$31,10,FALSE)*P1998*10</f>
        <v>#N/A</v>
      </c>
      <c r="R1998" s="52" t="e">
        <f>VLOOKUP(EVID_PASTVY!$H1998,KATEGORIE_ZVIRAT!$B$2:$M$31,11,FALSE)*P1998*10</f>
        <v>#N/A</v>
      </c>
      <c r="S1998" s="52" t="e">
        <f>VLOOKUP(EVID_PASTVY!$H1998,KATEGORIE_ZVIRAT!$B$2:$M$31,12,FALSE)*P1998*10</f>
        <v>#N/A</v>
      </c>
    </row>
    <row r="1999" spans="1:19" x14ac:dyDescent="0.2">
      <c r="A1999" s="32"/>
      <c r="B1999" s="37" t="e">
        <f>VLOOKUP($A1999,EVID_OSEVU!$A$1:$M$4972,2,FALSE)</f>
        <v>#N/A</v>
      </c>
      <c r="C1999" s="37" t="e">
        <f>VLOOKUP($A1999,EVID_OSEVU!$A$1:$M$4972,3,FALSE)</f>
        <v>#N/A</v>
      </c>
      <c r="D1999" s="45" t="e">
        <f>VLOOKUP($A1999,EVID_OSEVU!$A$1:$M$4972,4,FALSE)</f>
        <v>#N/A</v>
      </c>
      <c r="E1999" s="35"/>
      <c r="F1999" s="53"/>
      <c r="G1999" s="32"/>
      <c r="H1999" s="45" t="e">
        <f>VLOOKUP(G1999,Export7[#All],2,FALSE)</f>
        <v>#N/A</v>
      </c>
      <c r="I1999" s="45" t="e">
        <f>VLOOKUP($A1999,EVID_OSEVU!$A$1:$M$4972,10,FALSE)</f>
        <v>#N/A</v>
      </c>
      <c r="J1999" s="58" t="e">
        <f>VLOOKUP($A1999,EVID_OSEVU!$A$1:$M$4972,11,FALSE)</f>
        <v>#N/A</v>
      </c>
      <c r="K1999" s="33"/>
      <c r="L1999" s="45" t="e">
        <f>VLOOKUP(EVID_PASTVY!H1999,KATEGORIE_ZVIRAT!$B$2:$M$31,6,FALSE)*K1999</f>
        <v>#N/A</v>
      </c>
      <c r="M1999" s="33">
        <v>24</v>
      </c>
      <c r="N1999" s="45" t="e">
        <f>VLOOKUP(EVID_PASTVY!$H1999,KATEGORIE_ZVIRAT!$B$2:$M$31,8,FALSE)</f>
        <v>#N/A</v>
      </c>
      <c r="O1999" s="45" t="e">
        <f>VLOOKUP(EVID_PASTVY!$H1999,KATEGORIE_ZVIRAT!$B$2:$M$31,9,FALSE)</f>
        <v>#N/A</v>
      </c>
      <c r="P1999" s="54" t="e">
        <f>VLOOKUP(EVID_PASTVY!$H1999,KATEGORIE_ZVIRAT!$B$2:$M$31,7,FALSE)*L1999/1000*M1999/24*(F1999-E1999+1)/J1999</f>
        <v>#N/A</v>
      </c>
      <c r="Q1999" s="52" t="e">
        <f>VLOOKUP(EVID_PASTVY!$H1999,KATEGORIE_ZVIRAT!$B$2:$M$31,10,FALSE)*P1999*10</f>
        <v>#N/A</v>
      </c>
      <c r="R1999" s="52" t="e">
        <f>VLOOKUP(EVID_PASTVY!$H1999,KATEGORIE_ZVIRAT!$B$2:$M$31,11,FALSE)*P1999*10</f>
        <v>#N/A</v>
      </c>
      <c r="S1999" s="52" t="e">
        <f>VLOOKUP(EVID_PASTVY!$H1999,KATEGORIE_ZVIRAT!$B$2:$M$31,12,FALSE)*P1999*10</f>
        <v>#N/A</v>
      </c>
    </row>
    <row r="2000" spans="1:19" x14ac:dyDescent="0.2">
      <c r="A2000" s="32"/>
      <c r="B2000" s="37" t="e">
        <f>VLOOKUP($A2000,EVID_OSEVU!$A$1:$M$4972,2,FALSE)</f>
        <v>#N/A</v>
      </c>
      <c r="C2000" s="37" t="e">
        <f>VLOOKUP($A2000,EVID_OSEVU!$A$1:$M$4972,3,FALSE)</f>
        <v>#N/A</v>
      </c>
      <c r="D2000" s="45" t="e">
        <f>VLOOKUP($A2000,EVID_OSEVU!$A$1:$M$4972,4,FALSE)</f>
        <v>#N/A</v>
      </c>
      <c r="E2000" s="35"/>
      <c r="F2000" s="53"/>
      <c r="G2000" s="32"/>
      <c r="H2000" s="45" t="e">
        <f>VLOOKUP(G2000,Export7[#All],2,FALSE)</f>
        <v>#N/A</v>
      </c>
      <c r="I2000" s="45" t="e">
        <f>VLOOKUP($A2000,EVID_OSEVU!$A$1:$M$4972,10,FALSE)</f>
        <v>#N/A</v>
      </c>
      <c r="J2000" s="58" t="e">
        <f>VLOOKUP($A2000,EVID_OSEVU!$A$1:$M$4972,11,FALSE)</f>
        <v>#N/A</v>
      </c>
      <c r="K2000" s="33"/>
      <c r="L2000" s="45" t="e">
        <f>VLOOKUP(EVID_PASTVY!H2000,KATEGORIE_ZVIRAT!$B$2:$M$31,6,FALSE)*K2000</f>
        <v>#N/A</v>
      </c>
      <c r="M2000" s="33">
        <v>24</v>
      </c>
      <c r="N2000" s="45" t="e">
        <f>VLOOKUP(EVID_PASTVY!$H2000,KATEGORIE_ZVIRAT!$B$2:$M$31,8,FALSE)</f>
        <v>#N/A</v>
      </c>
      <c r="O2000" s="45" t="e">
        <f>VLOOKUP(EVID_PASTVY!$H2000,KATEGORIE_ZVIRAT!$B$2:$M$31,9,FALSE)</f>
        <v>#N/A</v>
      </c>
      <c r="P2000" s="54" t="e">
        <f>VLOOKUP(EVID_PASTVY!$H2000,KATEGORIE_ZVIRAT!$B$2:$M$31,7,FALSE)*L2000/1000*M2000/24*(F2000-E2000+1)/J2000</f>
        <v>#N/A</v>
      </c>
      <c r="Q2000" s="52" t="e">
        <f>VLOOKUP(EVID_PASTVY!$H2000,KATEGORIE_ZVIRAT!$B$2:$M$31,10,FALSE)*P2000*10</f>
        <v>#N/A</v>
      </c>
      <c r="R2000" s="52" t="e">
        <f>VLOOKUP(EVID_PASTVY!$H2000,KATEGORIE_ZVIRAT!$B$2:$M$31,11,FALSE)*P2000*10</f>
        <v>#N/A</v>
      </c>
      <c r="S2000" s="52" t="e">
        <f>VLOOKUP(EVID_PASTVY!$H2000,KATEGORIE_ZVIRAT!$B$2:$M$31,12,FALSE)*P2000*10</f>
        <v>#N/A</v>
      </c>
    </row>
    <row r="2001" spans="1:19" x14ac:dyDescent="0.2">
      <c r="A2001" s="32"/>
      <c r="B2001" s="37" t="e">
        <f>VLOOKUP($A2001,EVID_OSEVU!$A$1:$M$4972,2,FALSE)</f>
        <v>#N/A</v>
      </c>
      <c r="C2001" s="37" t="e">
        <f>VLOOKUP($A2001,EVID_OSEVU!$A$1:$M$4972,3,FALSE)</f>
        <v>#N/A</v>
      </c>
      <c r="D2001" s="45" t="e">
        <f>VLOOKUP($A2001,EVID_OSEVU!$A$1:$M$4972,4,FALSE)</f>
        <v>#N/A</v>
      </c>
      <c r="E2001" s="35"/>
      <c r="F2001" s="53"/>
      <c r="G2001" s="32"/>
      <c r="H2001" s="45" t="e">
        <f>VLOOKUP(G2001,Export7[#All],2,FALSE)</f>
        <v>#N/A</v>
      </c>
      <c r="I2001" s="45" t="e">
        <f>VLOOKUP($A2001,EVID_OSEVU!$A$1:$M$4972,10,FALSE)</f>
        <v>#N/A</v>
      </c>
      <c r="J2001" s="58" t="e">
        <f>VLOOKUP($A2001,EVID_OSEVU!$A$1:$M$4972,11,FALSE)</f>
        <v>#N/A</v>
      </c>
      <c r="K2001" s="33"/>
      <c r="L2001" s="45" t="e">
        <f>VLOOKUP(EVID_PASTVY!H2001,KATEGORIE_ZVIRAT!$B$2:$M$31,6,FALSE)*K2001</f>
        <v>#N/A</v>
      </c>
      <c r="M2001" s="33">
        <v>24</v>
      </c>
      <c r="N2001" s="45" t="e">
        <f>VLOOKUP(EVID_PASTVY!$H2001,KATEGORIE_ZVIRAT!$B$2:$M$31,8,FALSE)</f>
        <v>#N/A</v>
      </c>
      <c r="O2001" s="45" t="e">
        <f>VLOOKUP(EVID_PASTVY!$H2001,KATEGORIE_ZVIRAT!$B$2:$M$31,9,FALSE)</f>
        <v>#N/A</v>
      </c>
      <c r="P2001" s="54" t="e">
        <f>VLOOKUP(EVID_PASTVY!$H2001,KATEGORIE_ZVIRAT!$B$2:$M$31,7,FALSE)*L2001/1000*M2001/24*(F2001-E2001+1)/J2001</f>
        <v>#N/A</v>
      </c>
      <c r="Q2001" s="52" t="e">
        <f>VLOOKUP(EVID_PASTVY!$H2001,KATEGORIE_ZVIRAT!$B$2:$M$31,10,FALSE)*P2001*10</f>
        <v>#N/A</v>
      </c>
      <c r="R2001" s="52" t="e">
        <f>VLOOKUP(EVID_PASTVY!$H2001,KATEGORIE_ZVIRAT!$B$2:$M$31,11,FALSE)*P2001*10</f>
        <v>#N/A</v>
      </c>
      <c r="S2001" s="52" t="e">
        <f>VLOOKUP(EVID_PASTVY!$H2001,KATEGORIE_ZVIRAT!$B$2:$M$31,12,FALSE)*P2001*10</f>
        <v>#N/A</v>
      </c>
    </row>
    <row r="2002" spans="1:19" x14ac:dyDescent="0.2">
      <c r="A2002" s="32"/>
      <c r="B2002" s="37" t="e">
        <f>VLOOKUP($A2002,EVID_OSEVU!$A$1:$M$4972,2,FALSE)</f>
        <v>#N/A</v>
      </c>
      <c r="C2002" s="37" t="e">
        <f>VLOOKUP($A2002,EVID_OSEVU!$A$1:$M$4972,3,FALSE)</f>
        <v>#N/A</v>
      </c>
      <c r="D2002" s="45" t="e">
        <f>VLOOKUP($A2002,EVID_OSEVU!$A$1:$M$4972,4,FALSE)</f>
        <v>#N/A</v>
      </c>
      <c r="E2002" s="35"/>
      <c r="F2002" s="53"/>
      <c r="G2002" s="32"/>
      <c r="H2002" s="45" t="e">
        <f>VLOOKUP(G2002,Export7[#All],2,FALSE)</f>
        <v>#N/A</v>
      </c>
      <c r="I2002" s="45" t="e">
        <f>VLOOKUP($A2002,EVID_OSEVU!$A$1:$M$4972,10,FALSE)</f>
        <v>#N/A</v>
      </c>
      <c r="J2002" s="58" t="e">
        <f>VLOOKUP($A2002,EVID_OSEVU!$A$1:$M$4972,11,FALSE)</f>
        <v>#N/A</v>
      </c>
      <c r="K2002" s="33"/>
      <c r="L2002" s="45" t="e">
        <f>VLOOKUP(EVID_PASTVY!H2002,KATEGORIE_ZVIRAT!$B$2:$M$31,6,FALSE)*K2002</f>
        <v>#N/A</v>
      </c>
      <c r="M2002" s="33">
        <v>24</v>
      </c>
      <c r="N2002" s="45" t="e">
        <f>VLOOKUP(EVID_PASTVY!$H2002,KATEGORIE_ZVIRAT!$B$2:$M$31,8,FALSE)</f>
        <v>#N/A</v>
      </c>
      <c r="O2002" s="45" t="e">
        <f>VLOOKUP(EVID_PASTVY!$H2002,KATEGORIE_ZVIRAT!$B$2:$M$31,9,FALSE)</f>
        <v>#N/A</v>
      </c>
      <c r="P2002" s="54" t="e">
        <f>VLOOKUP(EVID_PASTVY!$H2002,KATEGORIE_ZVIRAT!$B$2:$M$31,7,FALSE)*L2002/1000*M2002/24*(F2002-E2002+1)/J2002</f>
        <v>#N/A</v>
      </c>
      <c r="Q2002" s="52" t="e">
        <f>VLOOKUP(EVID_PASTVY!$H2002,KATEGORIE_ZVIRAT!$B$2:$M$31,10,FALSE)*P2002*10</f>
        <v>#N/A</v>
      </c>
      <c r="R2002" s="52" t="e">
        <f>VLOOKUP(EVID_PASTVY!$H2002,KATEGORIE_ZVIRAT!$B$2:$M$31,11,FALSE)*P2002*10</f>
        <v>#N/A</v>
      </c>
      <c r="S2002" s="52" t="e">
        <f>VLOOKUP(EVID_PASTVY!$H2002,KATEGORIE_ZVIRAT!$B$2:$M$31,12,FALSE)*P2002*10</f>
        <v>#N/A</v>
      </c>
    </row>
    <row r="2003" spans="1:19" x14ac:dyDescent="0.2">
      <c r="A2003" s="32"/>
      <c r="B2003" s="37" t="e">
        <f>VLOOKUP($A2003,EVID_OSEVU!$A$1:$M$4972,2,FALSE)</f>
        <v>#N/A</v>
      </c>
      <c r="C2003" s="37" t="e">
        <f>VLOOKUP($A2003,EVID_OSEVU!$A$1:$M$4972,3,FALSE)</f>
        <v>#N/A</v>
      </c>
      <c r="D2003" s="45" t="e">
        <f>VLOOKUP($A2003,EVID_OSEVU!$A$1:$M$4972,4,FALSE)</f>
        <v>#N/A</v>
      </c>
      <c r="E2003" s="35"/>
      <c r="F2003" s="53"/>
      <c r="G2003" s="32"/>
      <c r="H2003" s="45" t="e">
        <f>VLOOKUP(G2003,Export7[#All],2,FALSE)</f>
        <v>#N/A</v>
      </c>
      <c r="I2003" s="45" t="e">
        <f>VLOOKUP($A2003,EVID_OSEVU!$A$1:$M$4972,10,FALSE)</f>
        <v>#N/A</v>
      </c>
      <c r="J2003" s="58" t="e">
        <f>VLOOKUP($A2003,EVID_OSEVU!$A$1:$M$4972,11,FALSE)</f>
        <v>#N/A</v>
      </c>
      <c r="K2003" s="33"/>
      <c r="L2003" s="45" t="e">
        <f>VLOOKUP(EVID_PASTVY!H2003,KATEGORIE_ZVIRAT!$B$2:$M$31,6,FALSE)*K2003</f>
        <v>#N/A</v>
      </c>
      <c r="M2003" s="33">
        <v>24</v>
      </c>
      <c r="N2003" s="45" t="e">
        <f>VLOOKUP(EVID_PASTVY!$H2003,KATEGORIE_ZVIRAT!$B$2:$M$31,8,FALSE)</f>
        <v>#N/A</v>
      </c>
      <c r="O2003" s="45" t="e">
        <f>VLOOKUP(EVID_PASTVY!$H2003,KATEGORIE_ZVIRAT!$B$2:$M$31,9,FALSE)</f>
        <v>#N/A</v>
      </c>
      <c r="P2003" s="54" t="e">
        <f>VLOOKUP(EVID_PASTVY!$H2003,KATEGORIE_ZVIRAT!$B$2:$M$31,7,FALSE)*L2003/1000*M2003/24*(F2003-E2003+1)/J2003</f>
        <v>#N/A</v>
      </c>
      <c r="Q2003" s="52" t="e">
        <f>VLOOKUP(EVID_PASTVY!$H2003,KATEGORIE_ZVIRAT!$B$2:$M$31,10,FALSE)*P2003*10</f>
        <v>#N/A</v>
      </c>
      <c r="R2003" s="52" t="e">
        <f>VLOOKUP(EVID_PASTVY!$H2003,KATEGORIE_ZVIRAT!$B$2:$M$31,11,FALSE)*P2003*10</f>
        <v>#N/A</v>
      </c>
      <c r="S2003" s="52" t="e">
        <f>VLOOKUP(EVID_PASTVY!$H2003,KATEGORIE_ZVIRAT!$B$2:$M$31,12,FALSE)*P2003*10</f>
        <v>#N/A</v>
      </c>
    </row>
    <row r="2004" spans="1:19" x14ac:dyDescent="0.2">
      <c r="A2004" s="32"/>
      <c r="B2004" s="37" t="e">
        <f>VLOOKUP($A2004,EVID_OSEVU!$A$1:$M$4972,2,FALSE)</f>
        <v>#N/A</v>
      </c>
      <c r="C2004" s="37" t="e">
        <f>VLOOKUP($A2004,EVID_OSEVU!$A$1:$M$4972,3,FALSE)</f>
        <v>#N/A</v>
      </c>
      <c r="D2004" s="45" t="e">
        <f>VLOOKUP($A2004,EVID_OSEVU!$A$1:$M$4972,4,FALSE)</f>
        <v>#N/A</v>
      </c>
      <c r="E2004" s="35"/>
      <c r="F2004" s="53"/>
      <c r="G2004" s="32"/>
      <c r="H2004" s="45" t="e">
        <f>VLOOKUP(G2004,Export7[#All],2,FALSE)</f>
        <v>#N/A</v>
      </c>
      <c r="I2004" s="45" t="e">
        <f>VLOOKUP($A2004,EVID_OSEVU!$A$1:$M$4972,10,FALSE)</f>
        <v>#N/A</v>
      </c>
      <c r="J2004" s="58" t="e">
        <f>VLOOKUP($A2004,EVID_OSEVU!$A$1:$M$4972,11,FALSE)</f>
        <v>#N/A</v>
      </c>
      <c r="K2004" s="33"/>
      <c r="L2004" s="45" t="e">
        <f>VLOOKUP(EVID_PASTVY!H2004,KATEGORIE_ZVIRAT!$B$2:$M$31,6,FALSE)*K2004</f>
        <v>#N/A</v>
      </c>
      <c r="M2004" s="33">
        <v>24</v>
      </c>
      <c r="N2004" s="45" t="e">
        <f>VLOOKUP(EVID_PASTVY!$H2004,KATEGORIE_ZVIRAT!$B$2:$M$31,8,FALSE)</f>
        <v>#N/A</v>
      </c>
      <c r="O2004" s="45" t="e">
        <f>VLOOKUP(EVID_PASTVY!$H2004,KATEGORIE_ZVIRAT!$B$2:$M$31,9,FALSE)</f>
        <v>#N/A</v>
      </c>
      <c r="P2004" s="54" t="e">
        <f>VLOOKUP(EVID_PASTVY!$H2004,KATEGORIE_ZVIRAT!$B$2:$M$31,7,FALSE)*L2004/1000*M2004/24*(F2004-E2004+1)/J2004</f>
        <v>#N/A</v>
      </c>
      <c r="Q2004" s="52" t="e">
        <f>VLOOKUP(EVID_PASTVY!$H2004,KATEGORIE_ZVIRAT!$B$2:$M$31,10,FALSE)*P2004*10</f>
        <v>#N/A</v>
      </c>
      <c r="R2004" s="52" t="e">
        <f>VLOOKUP(EVID_PASTVY!$H2004,KATEGORIE_ZVIRAT!$B$2:$M$31,11,FALSE)*P2004*10</f>
        <v>#N/A</v>
      </c>
      <c r="S2004" s="52" t="e">
        <f>VLOOKUP(EVID_PASTVY!$H2004,KATEGORIE_ZVIRAT!$B$2:$M$31,12,FALSE)*P2004*10</f>
        <v>#N/A</v>
      </c>
    </row>
    <row r="2005" spans="1:19" x14ac:dyDescent="0.2">
      <c r="A2005" s="32"/>
      <c r="B2005" s="37" t="e">
        <f>VLOOKUP($A2005,EVID_OSEVU!$A$1:$M$4972,2,FALSE)</f>
        <v>#N/A</v>
      </c>
      <c r="C2005" s="37" t="e">
        <f>VLOOKUP($A2005,EVID_OSEVU!$A$1:$M$4972,3,FALSE)</f>
        <v>#N/A</v>
      </c>
      <c r="D2005" s="45" t="e">
        <f>VLOOKUP($A2005,EVID_OSEVU!$A$1:$M$4972,4,FALSE)</f>
        <v>#N/A</v>
      </c>
      <c r="E2005" s="35"/>
      <c r="F2005" s="53"/>
      <c r="G2005" s="32"/>
      <c r="H2005" s="45" t="e">
        <f>VLOOKUP(G2005,Export7[#All],2,FALSE)</f>
        <v>#N/A</v>
      </c>
      <c r="I2005" s="45" t="e">
        <f>VLOOKUP($A2005,EVID_OSEVU!$A$1:$M$4972,10,FALSE)</f>
        <v>#N/A</v>
      </c>
      <c r="J2005" s="58" t="e">
        <f>VLOOKUP($A2005,EVID_OSEVU!$A$1:$M$4972,11,FALSE)</f>
        <v>#N/A</v>
      </c>
      <c r="K2005" s="33"/>
      <c r="L2005" s="45" t="e">
        <f>VLOOKUP(EVID_PASTVY!H2005,KATEGORIE_ZVIRAT!$B$2:$M$31,6,FALSE)*K2005</f>
        <v>#N/A</v>
      </c>
      <c r="M2005" s="33">
        <v>24</v>
      </c>
      <c r="N2005" s="45" t="e">
        <f>VLOOKUP(EVID_PASTVY!$H2005,KATEGORIE_ZVIRAT!$B$2:$M$31,8,FALSE)</f>
        <v>#N/A</v>
      </c>
      <c r="O2005" s="45" t="e">
        <f>VLOOKUP(EVID_PASTVY!$H2005,KATEGORIE_ZVIRAT!$B$2:$M$31,9,FALSE)</f>
        <v>#N/A</v>
      </c>
      <c r="P2005" s="54" t="e">
        <f>VLOOKUP(EVID_PASTVY!$H2005,KATEGORIE_ZVIRAT!$B$2:$M$31,7,FALSE)*L2005/1000*M2005/24*(F2005-E2005+1)/J2005</f>
        <v>#N/A</v>
      </c>
      <c r="Q2005" s="52" t="e">
        <f>VLOOKUP(EVID_PASTVY!$H2005,KATEGORIE_ZVIRAT!$B$2:$M$31,10,FALSE)*P2005*10</f>
        <v>#N/A</v>
      </c>
      <c r="R2005" s="52" t="e">
        <f>VLOOKUP(EVID_PASTVY!$H2005,KATEGORIE_ZVIRAT!$B$2:$M$31,11,FALSE)*P2005*10</f>
        <v>#N/A</v>
      </c>
      <c r="S2005" s="52" t="e">
        <f>VLOOKUP(EVID_PASTVY!$H2005,KATEGORIE_ZVIRAT!$B$2:$M$31,12,FALSE)*P2005*10</f>
        <v>#N/A</v>
      </c>
    </row>
    <row r="2006" spans="1:19" x14ac:dyDescent="0.2">
      <c r="A2006" s="32"/>
      <c r="B2006" s="37" t="e">
        <f>VLOOKUP($A2006,EVID_OSEVU!$A$1:$M$4972,2,FALSE)</f>
        <v>#N/A</v>
      </c>
      <c r="C2006" s="37" t="e">
        <f>VLOOKUP($A2006,EVID_OSEVU!$A$1:$M$4972,3,FALSE)</f>
        <v>#N/A</v>
      </c>
      <c r="D2006" s="45" t="e">
        <f>VLOOKUP($A2006,EVID_OSEVU!$A$1:$M$4972,4,FALSE)</f>
        <v>#N/A</v>
      </c>
      <c r="E2006" s="35"/>
      <c r="F2006" s="53"/>
      <c r="G2006" s="32"/>
      <c r="H2006" s="45" t="e">
        <f>VLOOKUP(G2006,Export7[#All],2,FALSE)</f>
        <v>#N/A</v>
      </c>
      <c r="I2006" s="45" t="e">
        <f>VLOOKUP($A2006,EVID_OSEVU!$A$1:$M$4972,10,FALSE)</f>
        <v>#N/A</v>
      </c>
      <c r="J2006" s="58" t="e">
        <f>VLOOKUP($A2006,EVID_OSEVU!$A$1:$M$4972,11,FALSE)</f>
        <v>#N/A</v>
      </c>
      <c r="K2006" s="33"/>
      <c r="L2006" s="45" t="e">
        <f>VLOOKUP(EVID_PASTVY!H2006,KATEGORIE_ZVIRAT!$B$2:$M$31,6,FALSE)*K2006</f>
        <v>#N/A</v>
      </c>
      <c r="M2006" s="33">
        <v>24</v>
      </c>
      <c r="N2006" s="45" t="e">
        <f>VLOOKUP(EVID_PASTVY!$H2006,KATEGORIE_ZVIRAT!$B$2:$M$31,8,FALSE)</f>
        <v>#N/A</v>
      </c>
      <c r="O2006" s="45" t="e">
        <f>VLOOKUP(EVID_PASTVY!$H2006,KATEGORIE_ZVIRAT!$B$2:$M$31,9,FALSE)</f>
        <v>#N/A</v>
      </c>
      <c r="P2006" s="54" t="e">
        <f>VLOOKUP(EVID_PASTVY!$H2006,KATEGORIE_ZVIRAT!$B$2:$M$31,7,FALSE)*L2006/1000*M2006/24*(F2006-E2006+1)/J2006</f>
        <v>#N/A</v>
      </c>
      <c r="Q2006" s="52" t="e">
        <f>VLOOKUP(EVID_PASTVY!$H2006,KATEGORIE_ZVIRAT!$B$2:$M$31,10,FALSE)*P2006*10</f>
        <v>#N/A</v>
      </c>
      <c r="R2006" s="52" t="e">
        <f>VLOOKUP(EVID_PASTVY!$H2006,KATEGORIE_ZVIRAT!$B$2:$M$31,11,FALSE)*P2006*10</f>
        <v>#N/A</v>
      </c>
      <c r="S2006" s="52" t="e">
        <f>VLOOKUP(EVID_PASTVY!$H2006,KATEGORIE_ZVIRAT!$B$2:$M$31,12,FALSE)*P2006*10</f>
        <v>#N/A</v>
      </c>
    </row>
    <row r="2007" spans="1:19" x14ac:dyDescent="0.2">
      <c r="A2007" s="32"/>
      <c r="B2007" s="37" t="e">
        <f>VLOOKUP($A2007,EVID_OSEVU!$A$1:$M$4972,2,FALSE)</f>
        <v>#N/A</v>
      </c>
      <c r="C2007" s="37" t="e">
        <f>VLOOKUP($A2007,EVID_OSEVU!$A$1:$M$4972,3,FALSE)</f>
        <v>#N/A</v>
      </c>
      <c r="D2007" s="45" t="e">
        <f>VLOOKUP($A2007,EVID_OSEVU!$A$1:$M$4972,4,FALSE)</f>
        <v>#N/A</v>
      </c>
      <c r="E2007" s="35"/>
      <c r="F2007" s="53"/>
      <c r="G2007" s="32"/>
      <c r="H2007" s="45" t="e">
        <f>VLOOKUP(G2007,Export7[#All],2,FALSE)</f>
        <v>#N/A</v>
      </c>
      <c r="I2007" s="45" t="e">
        <f>VLOOKUP($A2007,EVID_OSEVU!$A$1:$M$4972,10,FALSE)</f>
        <v>#N/A</v>
      </c>
      <c r="J2007" s="58" t="e">
        <f>VLOOKUP($A2007,EVID_OSEVU!$A$1:$M$4972,11,FALSE)</f>
        <v>#N/A</v>
      </c>
      <c r="K2007" s="33"/>
      <c r="L2007" s="45" t="e">
        <f>VLOOKUP(EVID_PASTVY!H2007,KATEGORIE_ZVIRAT!$B$2:$M$31,6,FALSE)*K2007</f>
        <v>#N/A</v>
      </c>
      <c r="M2007" s="33">
        <v>24</v>
      </c>
      <c r="N2007" s="45" t="e">
        <f>VLOOKUP(EVID_PASTVY!$H2007,KATEGORIE_ZVIRAT!$B$2:$M$31,8,FALSE)</f>
        <v>#N/A</v>
      </c>
      <c r="O2007" s="45" t="e">
        <f>VLOOKUP(EVID_PASTVY!$H2007,KATEGORIE_ZVIRAT!$B$2:$M$31,9,FALSE)</f>
        <v>#N/A</v>
      </c>
      <c r="P2007" s="54" t="e">
        <f>VLOOKUP(EVID_PASTVY!$H2007,KATEGORIE_ZVIRAT!$B$2:$M$31,7,FALSE)*L2007/1000*M2007/24*(F2007-E2007+1)/J2007</f>
        <v>#N/A</v>
      </c>
      <c r="Q2007" s="52" t="e">
        <f>VLOOKUP(EVID_PASTVY!$H2007,KATEGORIE_ZVIRAT!$B$2:$M$31,10,FALSE)*P2007*10</f>
        <v>#N/A</v>
      </c>
      <c r="R2007" s="52" t="e">
        <f>VLOOKUP(EVID_PASTVY!$H2007,KATEGORIE_ZVIRAT!$B$2:$M$31,11,FALSE)*P2007*10</f>
        <v>#N/A</v>
      </c>
      <c r="S2007" s="52" t="e">
        <f>VLOOKUP(EVID_PASTVY!$H2007,KATEGORIE_ZVIRAT!$B$2:$M$31,12,FALSE)*P2007*10</f>
        <v>#N/A</v>
      </c>
    </row>
    <row r="2008" spans="1:19" x14ac:dyDescent="0.2">
      <c r="A2008" s="32"/>
      <c r="B2008" s="37" t="e">
        <f>VLOOKUP($A2008,EVID_OSEVU!$A$1:$M$4972,2,FALSE)</f>
        <v>#N/A</v>
      </c>
      <c r="C2008" s="37" t="e">
        <f>VLOOKUP($A2008,EVID_OSEVU!$A$1:$M$4972,3,FALSE)</f>
        <v>#N/A</v>
      </c>
      <c r="D2008" s="45" t="e">
        <f>VLOOKUP($A2008,EVID_OSEVU!$A$1:$M$4972,4,FALSE)</f>
        <v>#N/A</v>
      </c>
      <c r="E2008" s="35"/>
      <c r="F2008" s="53"/>
      <c r="G2008" s="32"/>
      <c r="H2008" s="45" t="e">
        <f>VLOOKUP(G2008,Export7[#All],2,FALSE)</f>
        <v>#N/A</v>
      </c>
      <c r="I2008" s="45" t="e">
        <f>VLOOKUP($A2008,EVID_OSEVU!$A$1:$M$4972,10,FALSE)</f>
        <v>#N/A</v>
      </c>
      <c r="J2008" s="58" t="e">
        <f>VLOOKUP($A2008,EVID_OSEVU!$A$1:$M$4972,11,FALSE)</f>
        <v>#N/A</v>
      </c>
      <c r="K2008" s="33"/>
      <c r="L2008" s="45" t="e">
        <f>VLOOKUP(EVID_PASTVY!H2008,KATEGORIE_ZVIRAT!$B$2:$M$31,6,FALSE)*K2008</f>
        <v>#N/A</v>
      </c>
      <c r="M2008" s="33">
        <v>24</v>
      </c>
      <c r="N2008" s="45" t="e">
        <f>VLOOKUP(EVID_PASTVY!$H2008,KATEGORIE_ZVIRAT!$B$2:$M$31,8,FALSE)</f>
        <v>#N/A</v>
      </c>
      <c r="O2008" s="45" t="e">
        <f>VLOOKUP(EVID_PASTVY!$H2008,KATEGORIE_ZVIRAT!$B$2:$M$31,9,FALSE)</f>
        <v>#N/A</v>
      </c>
      <c r="P2008" s="54" t="e">
        <f>VLOOKUP(EVID_PASTVY!$H2008,KATEGORIE_ZVIRAT!$B$2:$M$31,7,FALSE)*L2008/1000*M2008/24*(F2008-E2008+1)/J2008</f>
        <v>#N/A</v>
      </c>
      <c r="Q2008" s="52" t="e">
        <f>VLOOKUP(EVID_PASTVY!$H2008,KATEGORIE_ZVIRAT!$B$2:$M$31,10,FALSE)*P2008*10</f>
        <v>#N/A</v>
      </c>
      <c r="R2008" s="52" t="e">
        <f>VLOOKUP(EVID_PASTVY!$H2008,KATEGORIE_ZVIRAT!$B$2:$M$31,11,FALSE)*P2008*10</f>
        <v>#N/A</v>
      </c>
      <c r="S2008" s="52" t="e">
        <f>VLOOKUP(EVID_PASTVY!$H2008,KATEGORIE_ZVIRAT!$B$2:$M$31,12,FALSE)*P2008*10</f>
        <v>#N/A</v>
      </c>
    </row>
    <row r="2009" spans="1:19" x14ac:dyDescent="0.2">
      <c r="A2009" s="32"/>
      <c r="B2009" s="37" t="e">
        <f>VLOOKUP($A2009,EVID_OSEVU!$A$1:$M$4972,2,FALSE)</f>
        <v>#N/A</v>
      </c>
      <c r="C2009" s="37" t="e">
        <f>VLOOKUP($A2009,EVID_OSEVU!$A$1:$M$4972,3,FALSE)</f>
        <v>#N/A</v>
      </c>
      <c r="D2009" s="45" t="e">
        <f>VLOOKUP($A2009,EVID_OSEVU!$A$1:$M$4972,4,FALSE)</f>
        <v>#N/A</v>
      </c>
      <c r="E2009" s="35"/>
      <c r="F2009" s="53"/>
      <c r="G2009" s="32"/>
      <c r="H2009" s="45" t="e">
        <f>VLOOKUP(G2009,Export7[#All],2,FALSE)</f>
        <v>#N/A</v>
      </c>
      <c r="I2009" s="45" t="e">
        <f>VLOOKUP($A2009,EVID_OSEVU!$A$1:$M$4972,10,FALSE)</f>
        <v>#N/A</v>
      </c>
      <c r="J2009" s="58" t="e">
        <f>VLOOKUP($A2009,EVID_OSEVU!$A$1:$M$4972,11,FALSE)</f>
        <v>#N/A</v>
      </c>
      <c r="K2009" s="33"/>
      <c r="L2009" s="45" t="e">
        <f>VLOOKUP(EVID_PASTVY!H2009,KATEGORIE_ZVIRAT!$B$2:$M$31,6,FALSE)*K2009</f>
        <v>#N/A</v>
      </c>
      <c r="M2009" s="33">
        <v>24</v>
      </c>
      <c r="N2009" s="45" t="e">
        <f>VLOOKUP(EVID_PASTVY!$H2009,KATEGORIE_ZVIRAT!$B$2:$M$31,8,FALSE)</f>
        <v>#N/A</v>
      </c>
      <c r="O2009" s="45" t="e">
        <f>VLOOKUP(EVID_PASTVY!$H2009,KATEGORIE_ZVIRAT!$B$2:$M$31,9,FALSE)</f>
        <v>#N/A</v>
      </c>
      <c r="P2009" s="54" t="e">
        <f>VLOOKUP(EVID_PASTVY!$H2009,KATEGORIE_ZVIRAT!$B$2:$M$31,7,FALSE)*L2009/1000*M2009/24*(F2009-E2009+1)/J2009</f>
        <v>#N/A</v>
      </c>
      <c r="Q2009" s="52" t="e">
        <f>VLOOKUP(EVID_PASTVY!$H2009,KATEGORIE_ZVIRAT!$B$2:$M$31,10,FALSE)*P2009*10</f>
        <v>#N/A</v>
      </c>
      <c r="R2009" s="52" t="e">
        <f>VLOOKUP(EVID_PASTVY!$H2009,KATEGORIE_ZVIRAT!$B$2:$M$31,11,FALSE)*P2009*10</f>
        <v>#N/A</v>
      </c>
      <c r="S2009" s="52" t="e">
        <f>VLOOKUP(EVID_PASTVY!$H2009,KATEGORIE_ZVIRAT!$B$2:$M$31,12,FALSE)*P2009*10</f>
        <v>#N/A</v>
      </c>
    </row>
    <row r="2010" spans="1:19" x14ac:dyDescent="0.2">
      <c r="A2010" s="32"/>
      <c r="B2010" s="37" t="e">
        <f>VLOOKUP($A2010,EVID_OSEVU!$A$1:$M$4972,2,FALSE)</f>
        <v>#N/A</v>
      </c>
      <c r="C2010" s="37" t="e">
        <f>VLOOKUP($A2010,EVID_OSEVU!$A$1:$M$4972,3,FALSE)</f>
        <v>#N/A</v>
      </c>
      <c r="D2010" s="45" t="e">
        <f>VLOOKUP($A2010,EVID_OSEVU!$A$1:$M$4972,4,FALSE)</f>
        <v>#N/A</v>
      </c>
      <c r="E2010" s="35"/>
      <c r="F2010" s="53"/>
      <c r="G2010" s="32"/>
      <c r="H2010" s="45" t="e">
        <f>VLOOKUP(G2010,Export7[#All],2,FALSE)</f>
        <v>#N/A</v>
      </c>
      <c r="I2010" s="45" t="e">
        <f>VLOOKUP($A2010,EVID_OSEVU!$A$1:$M$4972,10,FALSE)</f>
        <v>#N/A</v>
      </c>
      <c r="J2010" s="58" t="e">
        <f>VLOOKUP($A2010,EVID_OSEVU!$A$1:$M$4972,11,FALSE)</f>
        <v>#N/A</v>
      </c>
      <c r="K2010" s="33"/>
      <c r="L2010" s="45" t="e">
        <f>VLOOKUP(EVID_PASTVY!H2010,KATEGORIE_ZVIRAT!$B$2:$M$31,6,FALSE)*K2010</f>
        <v>#N/A</v>
      </c>
      <c r="M2010" s="33">
        <v>24</v>
      </c>
      <c r="N2010" s="45" t="e">
        <f>VLOOKUP(EVID_PASTVY!$H2010,KATEGORIE_ZVIRAT!$B$2:$M$31,8,FALSE)</f>
        <v>#N/A</v>
      </c>
      <c r="O2010" s="45" t="e">
        <f>VLOOKUP(EVID_PASTVY!$H2010,KATEGORIE_ZVIRAT!$B$2:$M$31,9,FALSE)</f>
        <v>#N/A</v>
      </c>
      <c r="P2010" s="54" t="e">
        <f>VLOOKUP(EVID_PASTVY!$H2010,KATEGORIE_ZVIRAT!$B$2:$M$31,7,FALSE)*L2010/1000*M2010/24*(F2010-E2010+1)/J2010</f>
        <v>#N/A</v>
      </c>
      <c r="Q2010" s="52" t="e">
        <f>VLOOKUP(EVID_PASTVY!$H2010,KATEGORIE_ZVIRAT!$B$2:$M$31,10,FALSE)*P2010*10</f>
        <v>#N/A</v>
      </c>
      <c r="R2010" s="52" t="e">
        <f>VLOOKUP(EVID_PASTVY!$H2010,KATEGORIE_ZVIRAT!$B$2:$M$31,11,FALSE)*P2010*10</f>
        <v>#N/A</v>
      </c>
      <c r="S2010" s="52" t="e">
        <f>VLOOKUP(EVID_PASTVY!$H2010,KATEGORIE_ZVIRAT!$B$2:$M$31,12,FALSE)*P2010*10</f>
        <v>#N/A</v>
      </c>
    </row>
    <row r="2011" spans="1:19" x14ac:dyDescent="0.2">
      <c r="A2011" s="32"/>
      <c r="B2011" s="37" t="e">
        <f>VLOOKUP($A2011,EVID_OSEVU!$A$1:$M$4972,2,FALSE)</f>
        <v>#N/A</v>
      </c>
      <c r="C2011" s="37" t="e">
        <f>VLOOKUP($A2011,EVID_OSEVU!$A$1:$M$4972,3,FALSE)</f>
        <v>#N/A</v>
      </c>
      <c r="D2011" s="45" t="e">
        <f>VLOOKUP($A2011,EVID_OSEVU!$A$1:$M$4972,4,FALSE)</f>
        <v>#N/A</v>
      </c>
      <c r="E2011" s="35"/>
      <c r="F2011" s="53"/>
      <c r="G2011" s="32"/>
      <c r="H2011" s="45" t="e">
        <f>VLOOKUP(G2011,Export7[#All],2,FALSE)</f>
        <v>#N/A</v>
      </c>
      <c r="I2011" s="45" t="e">
        <f>VLOOKUP($A2011,EVID_OSEVU!$A$1:$M$4972,10,FALSE)</f>
        <v>#N/A</v>
      </c>
      <c r="J2011" s="58" t="e">
        <f>VLOOKUP($A2011,EVID_OSEVU!$A$1:$M$4972,11,FALSE)</f>
        <v>#N/A</v>
      </c>
      <c r="K2011" s="33"/>
      <c r="L2011" s="45" t="e">
        <f>VLOOKUP(EVID_PASTVY!H2011,KATEGORIE_ZVIRAT!$B$2:$M$31,6,FALSE)*K2011</f>
        <v>#N/A</v>
      </c>
      <c r="M2011" s="33">
        <v>24</v>
      </c>
      <c r="N2011" s="45" t="e">
        <f>VLOOKUP(EVID_PASTVY!$H2011,KATEGORIE_ZVIRAT!$B$2:$M$31,8,FALSE)</f>
        <v>#N/A</v>
      </c>
      <c r="O2011" s="45" t="e">
        <f>VLOOKUP(EVID_PASTVY!$H2011,KATEGORIE_ZVIRAT!$B$2:$M$31,9,FALSE)</f>
        <v>#N/A</v>
      </c>
      <c r="P2011" s="54" t="e">
        <f>VLOOKUP(EVID_PASTVY!$H2011,KATEGORIE_ZVIRAT!$B$2:$M$31,7,FALSE)*L2011/1000*M2011/24*(F2011-E2011+1)/J2011</f>
        <v>#N/A</v>
      </c>
      <c r="Q2011" s="52" t="e">
        <f>VLOOKUP(EVID_PASTVY!$H2011,KATEGORIE_ZVIRAT!$B$2:$M$31,10,FALSE)*P2011*10</f>
        <v>#N/A</v>
      </c>
      <c r="R2011" s="52" t="e">
        <f>VLOOKUP(EVID_PASTVY!$H2011,KATEGORIE_ZVIRAT!$B$2:$M$31,11,FALSE)*P2011*10</f>
        <v>#N/A</v>
      </c>
      <c r="S2011" s="52" t="e">
        <f>VLOOKUP(EVID_PASTVY!$H2011,KATEGORIE_ZVIRAT!$B$2:$M$31,12,FALSE)*P2011*10</f>
        <v>#N/A</v>
      </c>
    </row>
    <row r="2012" spans="1:19" x14ac:dyDescent="0.2">
      <c r="A2012" s="32"/>
      <c r="B2012" s="37" t="e">
        <f>VLOOKUP($A2012,EVID_OSEVU!$A$1:$M$4972,2,FALSE)</f>
        <v>#N/A</v>
      </c>
      <c r="C2012" s="37" t="e">
        <f>VLOOKUP($A2012,EVID_OSEVU!$A$1:$M$4972,3,FALSE)</f>
        <v>#N/A</v>
      </c>
      <c r="D2012" s="45" t="e">
        <f>VLOOKUP($A2012,EVID_OSEVU!$A$1:$M$4972,4,FALSE)</f>
        <v>#N/A</v>
      </c>
      <c r="E2012" s="35"/>
      <c r="F2012" s="53"/>
      <c r="G2012" s="32"/>
      <c r="H2012" s="45" t="e">
        <f>VLOOKUP(G2012,Export7[#All],2,FALSE)</f>
        <v>#N/A</v>
      </c>
      <c r="I2012" s="45" t="e">
        <f>VLOOKUP($A2012,EVID_OSEVU!$A$1:$M$4972,10,FALSE)</f>
        <v>#N/A</v>
      </c>
      <c r="J2012" s="58" t="e">
        <f>VLOOKUP($A2012,EVID_OSEVU!$A$1:$M$4972,11,FALSE)</f>
        <v>#N/A</v>
      </c>
      <c r="K2012" s="33"/>
      <c r="L2012" s="45" t="e">
        <f>VLOOKUP(EVID_PASTVY!H2012,KATEGORIE_ZVIRAT!$B$2:$M$31,6,FALSE)*K2012</f>
        <v>#N/A</v>
      </c>
      <c r="M2012" s="33">
        <v>24</v>
      </c>
      <c r="N2012" s="45" t="e">
        <f>VLOOKUP(EVID_PASTVY!$H2012,KATEGORIE_ZVIRAT!$B$2:$M$31,8,FALSE)</f>
        <v>#N/A</v>
      </c>
      <c r="O2012" s="45" t="e">
        <f>VLOOKUP(EVID_PASTVY!$H2012,KATEGORIE_ZVIRAT!$B$2:$M$31,9,FALSE)</f>
        <v>#N/A</v>
      </c>
      <c r="P2012" s="54" t="e">
        <f>VLOOKUP(EVID_PASTVY!$H2012,KATEGORIE_ZVIRAT!$B$2:$M$31,7,FALSE)*L2012/1000*M2012/24*(F2012-E2012+1)/J2012</f>
        <v>#N/A</v>
      </c>
      <c r="Q2012" s="52" t="e">
        <f>VLOOKUP(EVID_PASTVY!$H2012,KATEGORIE_ZVIRAT!$B$2:$M$31,10,FALSE)*P2012*10</f>
        <v>#N/A</v>
      </c>
      <c r="R2012" s="52" t="e">
        <f>VLOOKUP(EVID_PASTVY!$H2012,KATEGORIE_ZVIRAT!$B$2:$M$31,11,FALSE)*P2012*10</f>
        <v>#N/A</v>
      </c>
      <c r="S2012" s="52" t="e">
        <f>VLOOKUP(EVID_PASTVY!$H2012,KATEGORIE_ZVIRAT!$B$2:$M$31,12,FALSE)*P2012*10</f>
        <v>#N/A</v>
      </c>
    </row>
    <row r="2013" spans="1:19" x14ac:dyDescent="0.2">
      <c r="A2013" s="32"/>
      <c r="B2013" s="37" t="e">
        <f>VLOOKUP($A2013,EVID_OSEVU!$A$1:$M$4972,2,FALSE)</f>
        <v>#N/A</v>
      </c>
      <c r="C2013" s="37" t="e">
        <f>VLOOKUP($A2013,EVID_OSEVU!$A$1:$M$4972,3,FALSE)</f>
        <v>#N/A</v>
      </c>
      <c r="D2013" s="45" t="e">
        <f>VLOOKUP($A2013,EVID_OSEVU!$A$1:$M$4972,4,FALSE)</f>
        <v>#N/A</v>
      </c>
      <c r="E2013" s="35"/>
      <c r="F2013" s="53"/>
      <c r="G2013" s="32"/>
      <c r="H2013" s="45" t="e">
        <f>VLOOKUP(G2013,Export7[#All],2,FALSE)</f>
        <v>#N/A</v>
      </c>
      <c r="I2013" s="45" t="e">
        <f>VLOOKUP($A2013,EVID_OSEVU!$A$1:$M$4972,10,FALSE)</f>
        <v>#N/A</v>
      </c>
      <c r="J2013" s="58" t="e">
        <f>VLOOKUP($A2013,EVID_OSEVU!$A$1:$M$4972,11,FALSE)</f>
        <v>#N/A</v>
      </c>
      <c r="K2013" s="33"/>
      <c r="L2013" s="45" t="e">
        <f>VLOOKUP(EVID_PASTVY!H2013,KATEGORIE_ZVIRAT!$B$2:$M$31,6,FALSE)*K2013</f>
        <v>#N/A</v>
      </c>
      <c r="M2013" s="33">
        <v>24</v>
      </c>
      <c r="N2013" s="45" t="e">
        <f>VLOOKUP(EVID_PASTVY!$H2013,KATEGORIE_ZVIRAT!$B$2:$M$31,8,FALSE)</f>
        <v>#N/A</v>
      </c>
      <c r="O2013" s="45" t="e">
        <f>VLOOKUP(EVID_PASTVY!$H2013,KATEGORIE_ZVIRAT!$B$2:$M$31,9,FALSE)</f>
        <v>#N/A</v>
      </c>
      <c r="P2013" s="54" t="e">
        <f>VLOOKUP(EVID_PASTVY!$H2013,KATEGORIE_ZVIRAT!$B$2:$M$31,7,FALSE)*L2013/1000*M2013/24*(F2013-E2013+1)/J2013</f>
        <v>#N/A</v>
      </c>
      <c r="Q2013" s="52" t="e">
        <f>VLOOKUP(EVID_PASTVY!$H2013,KATEGORIE_ZVIRAT!$B$2:$M$31,10,FALSE)*P2013*10</f>
        <v>#N/A</v>
      </c>
      <c r="R2013" s="52" t="e">
        <f>VLOOKUP(EVID_PASTVY!$H2013,KATEGORIE_ZVIRAT!$B$2:$M$31,11,FALSE)*P2013*10</f>
        <v>#N/A</v>
      </c>
      <c r="S2013" s="52" t="e">
        <f>VLOOKUP(EVID_PASTVY!$H2013,KATEGORIE_ZVIRAT!$B$2:$M$31,12,FALSE)*P2013*10</f>
        <v>#N/A</v>
      </c>
    </row>
    <row r="2014" spans="1:19" x14ac:dyDescent="0.2">
      <c r="A2014" s="32"/>
      <c r="B2014" s="37" t="e">
        <f>VLOOKUP($A2014,EVID_OSEVU!$A$1:$M$4972,2,FALSE)</f>
        <v>#N/A</v>
      </c>
      <c r="C2014" s="37" t="e">
        <f>VLOOKUP($A2014,EVID_OSEVU!$A$1:$M$4972,3,FALSE)</f>
        <v>#N/A</v>
      </c>
      <c r="D2014" s="45" t="e">
        <f>VLOOKUP($A2014,EVID_OSEVU!$A$1:$M$4972,4,FALSE)</f>
        <v>#N/A</v>
      </c>
      <c r="E2014" s="35"/>
      <c r="F2014" s="53"/>
      <c r="G2014" s="32"/>
      <c r="H2014" s="45" t="e">
        <f>VLOOKUP(G2014,Export7[#All],2,FALSE)</f>
        <v>#N/A</v>
      </c>
      <c r="I2014" s="45" t="e">
        <f>VLOOKUP($A2014,EVID_OSEVU!$A$1:$M$4972,10,FALSE)</f>
        <v>#N/A</v>
      </c>
      <c r="J2014" s="58" t="e">
        <f>VLOOKUP($A2014,EVID_OSEVU!$A$1:$M$4972,11,FALSE)</f>
        <v>#N/A</v>
      </c>
      <c r="K2014" s="33"/>
      <c r="L2014" s="45" t="e">
        <f>VLOOKUP(EVID_PASTVY!H2014,KATEGORIE_ZVIRAT!$B$2:$M$31,6,FALSE)*K2014</f>
        <v>#N/A</v>
      </c>
      <c r="M2014" s="33">
        <v>24</v>
      </c>
      <c r="N2014" s="45" t="e">
        <f>VLOOKUP(EVID_PASTVY!$H2014,KATEGORIE_ZVIRAT!$B$2:$M$31,8,FALSE)</f>
        <v>#N/A</v>
      </c>
      <c r="O2014" s="45" t="e">
        <f>VLOOKUP(EVID_PASTVY!$H2014,KATEGORIE_ZVIRAT!$B$2:$M$31,9,FALSE)</f>
        <v>#N/A</v>
      </c>
      <c r="P2014" s="54" t="e">
        <f>VLOOKUP(EVID_PASTVY!$H2014,KATEGORIE_ZVIRAT!$B$2:$M$31,7,FALSE)*L2014/1000*M2014/24*(F2014-E2014+1)/J2014</f>
        <v>#N/A</v>
      </c>
      <c r="Q2014" s="52" t="e">
        <f>VLOOKUP(EVID_PASTVY!$H2014,KATEGORIE_ZVIRAT!$B$2:$M$31,10,FALSE)*P2014*10</f>
        <v>#N/A</v>
      </c>
      <c r="R2014" s="52" t="e">
        <f>VLOOKUP(EVID_PASTVY!$H2014,KATEGORIE_ZVIRAT!$B$2:$M$31,11,FALSE)*P2014*10</f>
        <v>#N/A</v>
      </c>
      <c r="S2014" s="52" t="e">
        <f>VLOOKUP(EVID_PASTVY!$H2014,KATEGORIE_ZVIRAT!$B$2:$M$31,12,FALSE)*P2014*10</f>
        <v>#N/A</v>
      </c>
    </row>
    <row r="2015" spans="1:19" x14ac:dyDescent="0.2">
      <c r="A2015" s="32"/>
      <c r="B2015" s="37" t="e">
        <f>VLOOKUP($A2015,EVID_OSEVU!$A$1:$M$4972,2,FALSE)</f>
        <v>#N/A</v>
      </c>
      <c r="C2015" s="37" t="e">
        <f>VLOOKUP($A2015,EVID_OSEVU!$A$1:$M$4972,3,FALSE)</f>
        <v>#N/A</v>
      </c>
      <c r="D2015" s="45" t="e">
        <f>VLOOKUP($A2015,EVID_OSEVU!$A$1:$M$4972,4,FALSE)</f>
        <v>#N/A</v>
      </c>
      <c r="E2015" s="35"/>
      <c r="F2015" s="53"/>
      <c r="G2015" s="32"/>
      <c r="H2015" s="45" t="e">
        <f>VLOOKUP(G2015,Export7[#All],2,FALSE)</f>
        <v>#N/A</v>
      </c>
      <c r="I2015" s="45" t="e">
        <f>VLOOKUP($A2015,EVID_OSEVU!$A$1:$M$4972,10,FALSE)</f>
        <v>#N/A</v>
      </c>
      <c r="J2015" s="58" t="e">
        <f>VLOOKUP($A2015,EVID_OSEVU!$A$1:$M$4972,11,FALSE)</f>
        <v>#N/A</v>
      </c>
      <c r="K2015" s="33"/>
      <c r="L2015" s="45" t="e">
        <f>VLOOKUP(EVID_PASTVY!H2015,KATEGORIE_ZVIRAT!$B$2:$M$31,6,FALSE)*K2015</f>
        <v>#N/A</v>
      </c>
      <c r="M2015" s="33">
        <v>24</v>
      </c>
      <c r="N2015" s="45" t="e">
        <f>VLOOKUP(EVID_PASTVY!$H2015,KATEGORIE_ZVIRAT!$B$2:$M$31,8,FALSE)</f>
        <v>#N/A</v>
      </c>
      <c r="O2015" s="45" t="e">
        <f>VLOOKUP(EVID_PASTVY!$H2015,KATEGORIE_ZVIRAT!$B$2:$M$31,9,FALSE)</f>
        <v>#N/A</v>
      </c>
      <c r="P2015" s="54" t="e">
        <f>VLOOKUP(EVID_PASTVY!$H2015,KATEGORIE_ZVIRAT!$B$2:$M$31,7,FALSE)*L2015/1000*M2015/24*(F2015-E2015+1)/J2015</f>
        <v>#N/A</v>
      </c>
      <c r="Q2015" s="52" t="e">
        <f>VLOOKUP(EVID_PASTVY!$H2015,KATEGORIE_ZVIRAT!$B$2:$M$31,10,FALSE)*P2015*10</f>
        <v>#N/A</v>
      </c>
      <c r="R2015" s="52" t="e">
        <f>VLOOKUP(EVID_PASTVY!$H2015,KATEGORIE_ZVIRAT!$B$2:$M$31,11,FALSE)*P2015*10</f>
        <v>#N/A</v>
      </c>
      <c r="S2015" s="52" t="e">
        <f>VLOOKUP(EVID_PASTVY!$H2015,KATEGORIE_ZVIRAT!$B$2:$M$31,12,FALSE)*P2015*10</f>
        <v>#N/A</v>
      </c>
    </row>
    <row r="2016" spans="1:19" x14ac:dyDescent="0.2">
      <c r="A2016" s="32"/>
      <c r="B2016" s="37" t="e">
        <f>VLOOKUP($A2016,EVID_OSEVU!$A$1:$M$4972,2,FALSE)</f>
        <v>#N/A</v>
      </c>
      <c r="C2016" s="37" t="e">
        <f>VLOOKUP($A2016,EVID_OSEVU!$A$1:$M$4972,3,FALSE)</f>
        <v>#N/A</v>
      </c>
      <c r="D2016" s="45" t="e">
        <f>VLOOKUP($A2016,EVID_OSEVU!$A$1:$M$4972,4,FALSE)</f>
        <v>#N/A</v>
      </c>
      <c r="E2016" s="35"/>
      <c r="F2016" s="53"/>
      <c r="G2016" s="32"/>
      <c r="H2016" s="45" t="e">
        <f>VLOOKUP(G2016,Export7[#All],2,FALSE)</f>
        <v>#N/A</v>
      </c>
      <c r="I2016" s="45" t="e">
        <f>VLOOKUP($A2016,EVID_OSEVU!$A$1:$M$4972,10,FALSE)</f>
        <v>#N/A</v>
      </c>
      <c r="J2016" s="58" t="e">
        <f>VLOOKUP($A2016,EVID_OSEVU!$A$1:$M$4972,11,FALSE)</f>
        <v>#N/A</v>
      </c>
      <c r="K2016" s="33"/>
      <c r="L2016" s="45" t="e">
        <f>VLOOKUP(EVID_PASTVY!H2016,KATEGORIE_ZVIRAT!$B$2:$M$31,6,FALSE)*K2016</f>
        <v>#N/A</v>
      </c>
      <c r="M2016" s="33">
        <v>24</v>
      </c>
      <c r="N2016" s="45" t="e">
        <f>VLOOKUP(EVID_PASTVY!$H2016,KATEGORIE_ZVIRAT!$B$2:$M$31,8,FALSE)</f>
        <v>#N/A</v>
      </c>
      <c r="O2016" s="45" t="e">
        <f>VLOOKUP(EVID_PASTVY!$H2016,KATEGORIE_ZVIRAT!$B$2:$M$31,9,FALSE)</f>
        <v>#N/A</v>
      </c>
      <c r="P2016" s="54" t="e">
        <f>VLOOKUP(EVID_PASTVY!$H2016,KATEGORIE_ZVIRAT!$B$2:$M$31,7,FALSE)*L2016/1000*M2016/24*(F2016-E2016+1)/J2016</f>
        <v>#N/A</v>
      </c>
      <c r="Q2016" s="52" t="e">
        <f>VLOOKUP(EVID_PASTVY!$H2016,KATEGORIE_ZVIRAT!$B$2:$M$31,10,FALSE)*P2016*10</f>
        <v>#N/A</v>
      </c>
      <c r="R2016" s="52" t="e">
        <f>VLOOKUP(EVID_PASTVY!$H2016,KATEGORIE_ZVIRAT!$B$2:$M$31,11,FALSE)*P2016*10</f>
        <v>#N/A</v>
      </c>
      <c r="S2016" s="52" t="e">
        <f>VLOOKUP(EVID_PASTVY!$H2016,KATEGORIE_ZVIRAT!$B$2:$M$31,12,FALSE)*P2016*10</f>
        <v>#N/A</v>
      </c>
    </row>
    <row r="2017" spans="1:19" x14ac:dyDescent="0.2">
      <c r="A2017" s="32"/>
      <c r="B2017" s="37" t="e">
        <f>VLOOKUP($A2017,EVID_OSEVU!$A$1:$M$4972,2,FALSE)</f>
        <v>#N/A</v>
      </c>
      <c r="C2017" s="37" t="e">
        <f>VLOOKUP($A2017,EVID_OSEVU!$A$1:$M$4972,3,FALSE)</f>
        <v>#N/A</v>
      </c>
      <c r="D2017" s="45" t="e">
        <f>VLOOKUP($A2017,EVID_OSEVU!$A$1:$M$4972,4,FALSE)</f>
        <v>#N/A</v>
      </c>
      <c r="E2017" s="35"/>
      <c r="F2017" s="53"/>
      <c r="G2017" s="32"/>
      <c r="H2017" s="45" t="e">
        <f>VLOOKUP(G2017,Export7[#All],2,FALSE)</f>
        <v>#N/A</v>
      </c>
      <c r="I2017" s="45" t="e">
        <f>VLOOKUP($A2017,EVID_OSEVU!$A$1:$M$4972,10,FALSE)</f>
        <v>#N/A</v>
      </c>
      <c r="J2017" s="58" t="e">
        <f>VLOOKUP($A2017,EVID_OSEVU!$A$1:$M$4972,11,FALSE)</f>
        <v>#N/A</v>
      </c>
      <c r="K2017" s="33"/>
      <c r="L2017" s="45" t="e">
        <f>VLOOKUP(EVID_PASTVY!H2017,KATEGORIE_ZVIRAT!$B$2:$M$31,6,FALSE)*K2017</f>
        <v>#N/A</v>
      </c>
      <c r="M2017" s="33">
        <v>24</v>
      </c>
      <c r="N2017" s="45" t="e">
        <f>VLOOKUP(EVID_PASTVY!$H2017,KATEGORIE_ZVIRAT!$B$2:$M$31,8,FALSE)</f>
        <v>#N/A</v>
      </c>
      <c r="O2017" s="45" t="e">
        <f>VLOOKUP(EVID_PASTVY!$H2017,KATEGORIE_ZVIRAT!$B$2:$M$31,9,FALSE)</f>
        <v>#N/A</v>
      </c>
      <c r="P2017" s="54" t="e">
        <f>VLOOKUP(EVID_PASTVY!$H2017,KATEGORIE_ZVIRAT!$B$2:$M$31,7,FALSE)*L2017/1000*M2017/24*(F2017-E2017+1)/J2017</f>
        <v>#N/A</v>
      </c>
      <c r="Q2017" s="52" t="e">
        <f>VLOOKUP(EVID_PASTVY!$H2017,KATEGORIE_ZVIRAT!$B$2:$M$31,10,FALSE)*P2017*10</f>
        <v>#N/A</v>
      </c>
      <c r="R2017" s="52" t="e">
        <f>VLOOKUP(EVID_PASTVY!$H2017,KATEGORIE_ZVIRAT!$B$2:$M$31,11,FALSE)*P2017*10</f>
        <v>#N/A</v>
      </c>
      <c r="S2017" s="52" t="e">
        <f>VLOOKUP(EVID_PASTVY!$H2017,KATEGORIE_ZVIRAT!$B$2:$M$31,12,FALSE)*P2017*10</f>
        <v>#N/A</v>
      </c>
    </row>
    <row r="2018" spans="1:19" x14ac:dyDescent="0.2">
      <c r="A2018" s="32"/>
      <c r="B2018" s="37" t="e">
        <f>VLOOKUP($A2018,EVID_OSEVU!$A$1:$M$4972,2,FALSE)</f>
        <v>#N/A</v>
      </c>
      <c r="C2018" s="37" t="e">
        <f>VLOOKUP($A2018,EVID_OSEVU!$A$1:$M$4972,3,FALSE)</f>
        <v>#N/A</v>
      </c>
      <c r="D2018" s="45" t="e">
        <f>VLOOKUP($A2018,EVID_OSEVU!$A$1:$M$4972,4,FALSE)</f>
        <v>#N/A</v>
      </c>
      <c r="E2018" s="35"/>
      <c r="F2018" s="53"/>
      <c r="G2018" s="32"/>
      <c r="H2018" s="45" t="e">
        <f>VLOOKUP(G2018,Export7[#All],2,FALSE)</f>
        <v>#N/A</v>
      </c>
      <c r="I2018" s="45" t="e">
        <f>VLOOKUP($A2018,EVID_OSEVU!$A$1:$M$4972,10,FALSE)</f>
        <v>#N/A</v>
      </c>
      <c r="J2018" s="58" t="e">
        <f>VLOOKUP($A2018,EVID_OSEVU!$A$1:$M$4972,11,FALSE)</f>
        <v>#N/A</v>
      </c>
      <c r="K2018" s="33"/>
      <c r="L2018" s="45" t="e">
        <f>VLOOKUP(EVID_PASTVY!H2018,KATEGORIE_ZVIRAT!$B$2:$M$31,6,FALSE)*K2018</f>
        <v>#N/A</v>
      </c>
      <c r="M2018" s="33">
        <v>24</v>
      </c>
      <c r="N2018" s="45" t="e">
        <f>VLOOKUP(EVID_PASTVY!$H2018,KATEGORIE_ZVIRAT!$B$2:$M$31,8,FALSE)</f>
        <v>#N/A</v>
      </c>
      <c r="O2018" s="45" t="e">
        <f>VLOOKUP(EVID_PASTVY!$H2018,KATEGORIE_ZVIRAT!$B$2:$M$31,9,FALSE)</f>
        <v>#N/A</v>
      </c>
      <c r="P2018" s="54" t="e">
        <f>VLOOKUP(EVID_PASTVY!$H2018,KATEGORIE_ZVIRAT!$B$2:$M$31,7,FALSE)*L2018/1000*M2018/24*(F2018-E2018+1)/J2018</f>
        <v>#N/A</v>
      </c>
      <c r="Q2018" s="52" t="e">
        <f>VLOOKUP(EVID_PASTVY!$H2018,KATEGORIE_ZVIRAT!$B$2:$M$31,10,FALSE)*P2018*10</f>
        <v>#N/A</v>
      </c>
      <c r="R2018" s="52" t="e">
        <f>VLOOKUP(EVID_PASTVY!$H2018,KATEGORIE_ZVIRAT!$B$2:$M$31,11,FALSE)*P2018*10</f>
        <v>#N/A</v>
      </c>
      <c r="S2018" s="52" t="e">
        <f>VLOOKUP(EVID_PASTVY!$H2018,KATEGORIE_ZVIRAT!$B$2:$M$31,12,FALSE)*P2018*10</f>
        <v>#N/A</v>
      </c>
    </row>
    <row r="2019" spans="1:19" x14ac:dyDescent="0.2">
      <c r="A2019" s="32"/>
      <c r="B2019" s="37" t="e">
        <f>VLOOKUP($A2019,EVID_OSEVU!$A$1:$M$4972,2,FALSE)</f>
        <v>#N/A</v>
      </c>
      <c r="C2019" s="37" t="e">
        <f>VLOOKUP($A2019,EVID_OSEVU!$A$1:$M$4972,3,FALSE)</f>
        <v>#N/A</v>
      </c>
      <c r="D2019" s="45" t="e">
        <f>VLOOKUP($A2019,EVID_OSEVU!$A$1:$M$4972,4,FALSE)</f>
        <v>#N/A</v>
      </c>
      <c r="E2019" s="35"/>
      <c r="F2019" s="53"/>
      <c r="G2019" s="32"/>
      <c r="H2019" s="45" t="e">
        <f>VLOOKUP(G2019,Export7[#All],2,FALSE)</f>
        <v>#N/A</v>
      </c>
      <c r="I2019" s="45" t="e">
        <f>VLOOKUP($A2019,EVID_OSEVU!$A$1:$M$4972,10,FALSE)</f>
        <v>#N/A</v>
      </c>
      <c r="J2019" s="58" t="e">
        <f>VLOOKUP($A2019,EVID_OSEVU!$A$1:$M$4972,11,FALSE)</f>
        <v>#N/A</v>
      </c>
      <c r="K2019" s="33"/>
      <c r="L2019" s="45" t="e">
        <f>VLOOKUP(EVID_PASTVY!H2019,KATEGORIE_ZVIRAT!$B$2:$M$31,6,FALSE)*K2019</f>
        <v>#N/A</v>
      </c>
      <c r="M2019" s="33">
        <v>24</v>
      </c>
      <c r="N2019" s="45" t="e">
        <f>VLOOKUP(EVID_PASTVY!$H2019,KATEGORIE_ZVIRAT!$B$2:$M$31,8,FALSE)</f>
        <v>#N/A</v>
      </c>
      <c r="O2019" s="45" t="e">
        <f>VLOOKUP(EVID_PASTVY!$H2019,KATEGORIE_ZVIRAT!$B$2:$M$31,9,FALSE)</f>
        <v>#N/A</v>
      </c>
      <c r="P2019" s="54" t="e">
        <f>VLOOKUP(EVID_PASTVY!$H2019,KATEGORIE_ZVIRAT!$B$2:$M$31,7,FALSE)*L2019/1000*M2019/24*(F2019-E2019+1)/J2019</f>
        <v>#N/A</v>
      </c>
      <c r="Q2019" s="52" t="e">
        <f>VLOOKUP(EVID_PASTVY!$H2019,KATEGORIE_ZVIRAT!$B$2:$M$31,10,FALSE)*P2019*10</f>
        <v>#N/A</v>
      </c>
      <c r="R2019" s="52" t="e">
        <f>VLOOKUP(EVID_PASTVY!$H2019,KATEGORIE_ZVIRAT!$B$2:$M$31,11,FALSE)*P2019*10</f>
        <v>#N/A</v>
      </c>
      <c r="S2019" s="52" t="e">
        <f>VLOOKUP(EVID_PASTVY!$H2019,KATEGORIE_ZVIRAT!$B$2:$M$31,12,FALSE)*P2019*10</f>
        <v>#N/A</v>
      </c>
    </row>
    <row r="2020" spans="1:19" x14ac:dyDescent="0.2">
      <c r="A2020" s="32"/>
      <c r="B2020" s="37" t="e">
        <f>VLOOKUP($A2020,EVID_OSEVU!$A$1:$M$4972,2,FALSE)</f>
        <v>#N/A</v>
      </c>
      <c r="C2020" s="37" t="e">
        <f>VLOOKUP($A2020,EVID_OSEVU!$A$1:$M$4972,3,FALSE)</f>
        <v>#N/A</v>
      </c>
      <c r="D2020" s="45" t="e">
        <f>VLOOKUP($A2020,EVID_OSEVU!$A$1:$M$4972,4,FALSE)</f>
        <v>#N/A</v>
      </c>
      <c r="E2020" s="35"/>
      <c r="F2020" s="53"/>
      <c r="G2020" s="32"/>
      <c r="H2020" s="45" t="e">
        <f>VLOOKUP(G2020,Export7[#All],2,FALSE)</f>
        <v>#N/A</v>
      </c>
      <c r="I2020" s="45" t="e">
        <f>VLOOKUP($A2020,EVID_OSEVU!$A$1:$M$4972,10,FALSE)</f>
        <v>#N/A</v>
      </c>
      <c r="J2020" s="58" t="e">
        <f>VLOOKUP($A2020,EVID_OSEVU!$A$1:$M$4972,11,FALSE)</f>
        <v>#N/A</v>
      </c>
      <c r="K2020" s="33"/>
      <c r="L2020" s="45" t="e">
        <f>VLOOKUP(EVID_PASTVY!H2020,KATEGORIE_ZVIRAT!$B$2:$M$31,6,FALSE)*K2020</f>
        <v>#N/A</v>
      </c>
      <c r="M2020" s="33">
        <v>24</v>
      </c>
      <c r="N2020" s="45" t="e">
        <f>VLOOKUP(EVID_PASTVY!$H2020,KATEGORIE_ZVIRAT!$B$2:$M$31,8,FALSE)</f>
        <v>#N/A</v>
      </c>
      <c r="O2020" s="45" t="e">
        <f>VLOOKUP(EVID_PASTVY!$H2020,KATEGORIE_ZVIRAT!$B$2:$M$31,9,FALSE)</f>
        <v>#N/A</v>
      </c>
      <c r="P2020" s="54" t="e">
        <f>VLOOKUP(EVID_PASTVY!$H2020,KATEGORIE_ZVIRAT!$B$2:$M$31,7,FALSE)*L2020/1000*M2020/24*(F2020-E2020+1)/J2020</f>
        <v>#N/A</v>
      </c>
      <c r="Q2020" s="52" t="e">
        <f>VLOOKUP(EVID_PASTVY!$H2020,KATEGORIE_ZVIRAT!$B$2:$M$31,10,FALSE)*P2020*10</f>
        <v>#N/A</v>
      </c>
      <c r="R2020" s="52" t="e">
        <f>VLOOKUP(EVID_PASTVY!$H2020,KATEGORIE_ZVIRAT!$B$2:$M$31,11,FALSE)*P2020*10</f>
        <v>#N/A</v>
      </c>
      <c r="S2020" s="52" t="e">
        <f>VLOOKUP(EVID_PASTVY!$H2020,KATEGORIE_ZVIRAT!$B$2:$M$31,12,FALSE)*P2020*10</f>
        <v>#N/A</v>
      </c>
    </row>
    <row r="2021" spans="1:19" x14ac:dyDescent="0.2">
      <c r="A2021" s="32"/>
      <c r="B2021" s="37" t="e">
        <f>VLOOKUP($A2021,EVID_OSEVU!$A$1:$M$4972,2,FALSE)</f>
        <v>#N/A</v>
      </c>
      <c r="C2021" s="37" t="e">
        <f>VLOOKUP($A2021,EVID_OSEVU!$A$1:$M$4972,3,FALSE)</f>
        <v>#N/A</v>
      </c>
      <c r="D2021" s="45" t="e">
        <f>VLOOKUP($A2021,EVID_OSEVU!$A$1:$M$4972,4,FALSE)</f>
        <v>#N/A</v>
      </c>
      <c r="E2021" s="35"/>
      <c r="F2021" s="53"/>
      <c r="G2021" s="32"/>
      <c r="H2021" s="45" t="e">
        <f>VLOOKUP(G2021,Export7[#All],2,FALSE)</f>
        <v>#N/A</v>
      </c>
      <c r="I2021" s="45" t="e">
        <f>VLOOKUP($A2021,EVID_OSEVU!$A$1:$M$4972,10,FALSE)</f>
        <v>#N/A</v>
      </c>
      <c r="J2021" s="58" t="e">
        <f>VLOOKUP($A2021,EVID_OSEVU!$A$1:$M$4972,11,FALSE)</f>
        <v>#N/A</v>
      </c>
      <c r="K2021" s="33"/>
      <c r="L2021" s="45" t="e">
        <f>VLOOKUP(EVID_PASTVY!H2021,KATEGORIE_ZVIRAT!$B$2:$M$31,6,FALSE)*K2021</f>
        <v>#N/A</v>
      </c>
      <c r="M2021" s="33">
        <v>24</v>
      </c>
      <c r="N2021" s="45" t="e">
        <f>VLOOKUP(EVID_PASTVY!$H2021,KATEGORIE_ZVIRAT!$B$2:$M$31,8,FALSE)</f>
        <v>#N/A</v>
      </c>
      <c r="O2021" s="45" t="e">
        <f>VLOOKUP(EVID_PASTVY!$H2021,KATEGORIE_ZVIRAT!$B$2:$M$31,9,FALSE)</f>
        <v>#N/A</v>
      </c>
      <c r="P2021" s="54" t="e">
        <f>VLOOKUP(EVID_PASTVY!$H2021,KATEGORIE_ZVIRAT!$B$2:$M$31,7,FALSE)*L2021/1000*M2021/24*(F2021-E2021+1)/J2021</f>
        <v>#N/A</v>
      </c>
      <c r="Q2021" s="52" t="e">
        <f>VLOOKUP(EVID_PASTVY!$H2021,KATEGORIE_ZVIRAT!$B$2:$M$31,10,FALSE)*P2021*10</f>
        <v>#N/A</v>
      </c>
      <c r="R2021" s="52" t="e">
        <f>VLOOKUP(EVID_PASTVY!$H2021,KATEGORIE_ZVIRAT!$B$2:$M$31,11,FALSE)*P2021*10</f>
        <v>#N/A</v>
      </c>
      <c r="S2021" s="52" t="e">
        <f>VLOOKUP(EVID_PASTVY!$H2021,KATEGORIE_ZVIRAT!$B$2:$M$31,12,FALSE)*P2021*10</f>
        <v>#N/A</v>
      </c>
    </row>
    <row r="2022" spans="1:19" x14ac:dyDescent="0.2">
      <c r="A2022" s="32"/>
      <c r="B2022" s="37" t="e">
        <f>VLOOKUP($A2022,EVID_OSEVU!$A$1:$M$4972,2,FALSE)</f>
        <v>#N/A</v>
      </c>
      <c r="C2022" s="37" t="e">
        <f>VLOOKUP($A2022,EVID_OSEVU!$A$1:$M$4972,3,FALSE)</f>
        <v>#N/A</v>
      </c>
      <c r="D2022" s="45" t="e">
        <f>VLOOKUP($A2022,EVID_OSEVU!$A$1:$M$4972,4,FALSE)</f>
        <v>#N/A</v>
      </c>
      <c r="E2022" s="35"/>
      <c r="F2022" s="53"/>
      <c r="G2022" s="32"/>
      <c r="H2022" s="45" t="e">
        <f>VLOOKUP(G2022,Export7[#All],2,FALSE)</f>
        <v>#N/A</v>
      </c>
      <c r="I2022" s="45" t="e">
        <f>VLOOKUP($A2022,EVID_OSEVU!$A$1:$M$4972,10,FALSE)</f>
        <v>#N/A</v>
      </c>
      <c r="J2022" s="58" t="e">
        <f>VLOOKUP($A2022,EVID_OSEVU!$A$1:$M$4972,11,FALSE)</f>
        <v>#N/A</v>
      </c>
      <c r="K2022" s="33"/>
      <c r="L2022" s="45" t="e">
        <f>VLOOKUP(EVID_PASTVY!H2022,KATEGORIE_ZVIRAT!$B$2:$M$31,6,FALSE)*K2022</f>
        <v>#N/A</v>
      </c>
      <c r="M2022" s="33">
        <v>24</v>
      </c>
      <c r="N2022" s="45" t="e">
        <f>VLOOKUP(EVID_PASTVY!$H2022,KATEGORIE_ZVIRAT!$B$2:$M$31,8,FALSE)</f>
        <v>#N/A</v>
      </c>
      <c r="O2022" s="45" t="e">
        <f>VLOOKUP(EVID_PASTVY!$H2022,KATEGORIE_ZVIRAT!$B$2:$M$31,9,FALSE)</f>
        <v>#N/A</v>
      </c>
      <c r="P2022" s="54" t="e">
        <f>VLOOKUP(EVID_PASTVY!$H2022,KATEGORIE_ZVIRAT!$B$2:$M$31,7,FALSE)*L2022/1000*M2022/24*(F2022-E2022+1)/J2022</f>
        <v>#N/A</v>
      </c>
      <c r="Q2022" s="52" t="e">
        <f>VLOOKUP(EVID_PASTVY!$H2022,KATEGORIE_ZVIRAT!$B$2:$M$31,10,FALSE)*P2022*10</f>
        <v>#N/A</v>
      </c>
      <c r="R2022" s="52" t="e">
        <f>VLOOKUP(EVID_PASTVY!$H2022,KATEGORIE_ZVIRAT!$B$2:$M$31,11,FALSE)*P2022*10</f>
        <v>#N/A</v>
      </c>
      <c r="S2022" s="52" t="e">
        <f>VLOOKUP(EVID_PASTVY!$H2022,KATEGORIE_ZVIRAT!$B$2:$M$31,12,FALSE)*P2022*10</f>
        <v>#N/A</v>
      </c>
    </row>
    <row r="2023" spans="1:19" x14ac:dyDescent="0.2">
      <c r="A2023" s="32"/>
      <c r="B2023" s="37" t="e">
        <f>VLOOKUP($A2023,EVID_OSEVU!$A$1:$M$4972,2,FALSE)</f>
        <v>#N/A</v>
      </c>
      <c r="C2023" s="37" t="e">
        <f>VLOOKUP($A2023,EVID_OSEVU!$A$1:$M$4972,3,FALSE)</f>
        <v>#N/A</v>
      </c>
      <c r="D2023" s="45" t="e">
        <f>VLOOKUP($A2023,EVID_OSEVU!$A$1:$M$4972,4,FALSE)</f>
        <v>#N/A</v>
      </c>
      <c r="E2023" s="35"/>
      <c r="F2023" s="53"/>
      <c r="G2023" s="32"/>
      <c r="H2023" s="45" t="e">
        <f>VLOOKUP(G2023,Export7[#All],2,FALSE)</f>
        <v>#N/A</v>
      </c>
      <c r="I2023" s="45" t="e">
        <f>VLOOKUP($A2023,EVID_OSEVU!$A$1:$M$4972,10,FALSE)</f>
        <v>#N/A</v>
      </c>
      <c r="J2023" s="58" t="e">
        <f>VLOOKUP($A2023,EVID_OSEVU!$A$1:$M$4972,11,FALSE)</f>
        <v>#N/A</v>
      </c>
      <c r="K2023" s="33"/>
      <c r="L2023" s="45" t="e">
        <f>VLOOKUP(EVID_PASTVY!H2023,KATEGORIE_ZVIRAT!$B$2:$M$31,6,FALSE)*K2023</f>
        <v>#N/A</v>
      </c>
      <c r="M2023" s="33">
        <v>24</v>
      </c>
      <c r="N2023" s="45" t="e">
        <f>VLOOKUP(EVID_PASTVY!$H2023,KATEGORIE_ZVIRAT!$B$2:$M$31,8,FALSE)</f>
        <v>#N/A</v>
      </c>
      <c r="O2023" s="45" t="e">
        <f>VLOOKUP(EVID_PASTVY!$H2023,KATEGORIE_ZVIRAT!$B$2:$M$31,9,FALSE)</f>
        <v>#N/A</v>
      </c>
      <c r="P2023" s="54" t="e">
        <f>VLOOKUP(EVID_PASTVY!$H2023,KATEGORIE_ZVIRAT!$B$2:$M$31,7,FALSE)*L2023/1000*M2023/24*(F2023-E2023+1)/J2023</f>
        <v>#N/A</v>
      </c>
      <c r="Q2023" s="52" t="e">
        <f>VLOOKUP(EVID_PASTVY!$H2023,KATEGORIE_ZVIRAT!$B$2:$M$31,10,FALSE)*P2023*10</f>
        <v>#N/A</v>
      </c>
      <c r="R2023" s="52" t="e">
        <f>VLOOKUP(EVID_PASTVY!$H2023,KATEGORIE_ZVIRAT!$B$2:$M$31,11,FALSE)*P2023*10</f>
        <v>#N/A</v>
      </c>
      <c r="S2023" s="52" t="e">
        <f>VLOOKUP(EVID_PASTVY!$H2023,KATEGORIE_ZVIRAT!$B$2:$M$31,12,FALSE)*P2023*10</f>
        <v>#N/A</v>
      </c>
    </row>
    <row r="2024" spans="1:19" x14ac:dyDescent="0.2">
      <c r="A2024" s="32"/>
      <c r="B2024" s="37" t="e">
        <f>VLOOKUP($A2024,EVID_OSEVU!$A$1:$M$4972,2,FALSE)</f>
        <v>#N/A</v>
      </c>
      <c r="C2024" s="37" t="e">
        <f>VLOOKUP($A2024,EVID_OSEVU!$A$1:$M$4972,3,FALSE)</f>
        <v>#N/A</v>
      </c>
      <c r="D2024" s="45" t="e">
        <f>VLOOKUP($A2024,EVID_OSEVU!$A$1:$M$4972,4,FALSE)</f>
        <v>#N/A</v>
      </c>
      <c r="E2024" s="35"/>
      <c r="F2024" s="53"/>
      <c r="G2024" s="32"/>
      <c r="H2024" s="45" t="e">
        <f>VLOOKUP(G2024,Export7[#All],2,FALSE)</f>
        <v>#N/A</v>
      </c>
      <c r="I2024" s="45" t="e">
        <f>VLOOKUP($A2024,EVID_OSEVU!$A$1:$M$4972,10,FALSE)</f>
        <v>#N/A</v>
      </c>
      <c r="J2024" s="58" t="e">
        <f>VLOOKUP($A2024,EVID_OSEVU!$A$1:$M$4972,11,FALSE)</f>
        <v>#N/A</v>
      </c>
      <c r="K2024" s="33"/>
      <c r="L2024" s="45" t="e">
        <f>VLOOKUP(EVID_PASTVY!H2024,KATEGORIE_ZVIRAT!$B$2:$M$31,6,FALSE)*K2024</f>
        <v>#N/A</v>
      </c>
      <c r="M2024" s="33">
        <v>24</v>
      </c>
      <c r="N2024" s="45" t="e">
        <f>VLOOKUP(EVID_PASTVY!$H2024,KATEGORIE_ZVIRAT!$B$2:$M$31,8,FALSE)</f>
        <v>#N/A</v>
      </c>
      <c r="O2024" s="45" t="e">
        <f>VLOOKUP(EVID_PASTVY!$H2024,KATEGORIE_ZVIRAT!$B$2:$M$31,9,FALSE)</f>
        <v>#N/A</v>
      </c>
      <c r="P2024" s="54" t="e">
        <f>VLOOKUP(EVID_PASTVY!$H2024,KATEGORIE_ZVIRAT!$B$2:$M$31,7,FALSE)*L2024/1000*M2024/24*(F2024-E2024+1)/J2024</f>
        <v>#N/A</v>
      </c>
      <c r="Q2024" s="52" t="e">
        <f>VLOOKUP(EVID_PASTVY!$H2024,KATEGORIE_ZVIRAT!$B$2:$M$31,10,FALSE)*P2024*10</f>
        <v>#N/A</v>
      </c>
      <c r="R2024" s="52" t="e">
        <f>VLOOKUP(EVID_PASTVY!$H2024,KATEGORIE_ZVIRAT!$B$2:$M$31,11,FALSE)*P2024*10</f>
        <v>#N/A</v>
      </c>
      <c r="S2024" s="52" t="e">
        <f>VLOOKUP(EVID_PASTVY!$H2024,KATEGORIE_ZVIRAT!$B$2:$M$31,12,FALSE)*P2024*10</f>
        <v>#N/A</v>
      </c>
    </row>
    <row r="2025" spans="1:19" x14ac:dyDescent="0.2">
      <c r="A2025" s="32"/>
      <c r="B2025" s="37" t="e">
        <f>VLOOKUP($A2025,EVID_OSEVU!$A$1:$M$4972,2,FALSE)</f>
        <v>#N/A</v>
      </c>
      <c r="C2025" s="37" t="e">
        <f>VLOOKUP($A2025,EVID_OSEVU!$A$1:$M$4972,3,FALSE)</f>
        <v>#N/A</v>
      </c>
      <c r="D2025" s="45" t="e">
        <f>VLOOKUP($A2025,EVID_OSEVU!$A$1:$M$4972,4,FALSE)</f>
        <v>#N/A</v>
      </c>
      <c r="E2025" s="35"/>
      <c r="F2025" s="53"/>
      <c r="G2025" s="32"/>
      <c r="H2025" s="45" t="e">
        <f>VLOOKUP(G2025,Export7[#All],2,FALSE)</f>
        <v>#N/A</v>
      </c>
      <c r="I2025" s="45" t="e">
        <f>VLOOKUP($A2025,EVID_OSEVU!$A$1:$M$4972,10,FALSE)</f>
        <v>#N/A</v>
      </c>
      <c r="J2025" s="58" t="e">
        <f>VLOOKUP($A2025,EVID_OSEVU!$A$1:$M$4972,11,FALSE)</f>
        <v>#N/A</v>
      </c>
      <c r="K2025" s="33"/>
      <c r="L2025" s="45" t="e">
        <f>VLOOKUP(EVID_PASTVY!H2025,KATEGORIE_ZVIRAT!$B$2:$M$31,6,FALSE)*K2025</f>
        <v>#N/A</v>
      </c>
      <c r="M2025" s="33">
        <v>24</v>
      </c>
      <c r="N2025" s="45" t="e">
        <f>VLOOKUP(EVID_PASTVY!$H2025,KATEGORIE_ZVIRAT!$B$2:$M$31,8,FALSE)</f>
        <v>#N/A</v>
      </c>
      <c r="O2025" s="45" t="e">
        <f>VLOOKUP(EVID_PASTVY!$H2025,KATEGORIE_ZVIRAT!$B$2:$M$31,9,FALSE)</f>
        <v>#N/A</v>
      </c>
      <c r="P2025" s="54" t="e">
        <f>VLOOKUP(EVID_PASTVY!$H2025,KATEGORIE_ZVIRAT!$B$2:$M$31,7,FALSE)*L2025/1000*M2025/24*(F2025-E2025+1)/J2025</f>
        <v>#N/A</v>
      </c>
      <c r="Q2025" s="52" t="e">
        <f>VLOOKUP(EVID_PASTVY!$H2025,KATEGORIE_ZVIRAT!$B$2:$M$31,10,FALSE)*P2025*10</f>
        <v>#N/A</v>
      </c>
      <c r="R2025" s="52" t="e">
        <f>VLOOKUP(EVID_PASTVY!$H2025,KATEGORIE_ZVIRAT!$B$2:$M$31,11,FALSE)*P2025*10</f>
        <v>#N/A</v>
      </c>
      <c r="S2025" s="52" t="e">
        <f>VLOOKUP(EVID_PASTVY!$H2025,KATEGORIE_ZVIRAT!$B$2:$M$31,12,FALSE)*P2025*10</f>
        <v>#N/A</v>
      </c>
    </row>
    <row r="2026" spans="1:19" x14ac:dyDescent="0.2">
      <c r="A2026" s="32"/>
      <c r="B2026" s="37" t="e">
        <f>VLOOKUP($A2026,EVID_OSEVU!$A$1:$M$4972,2,FALSE)</f>
        <v>#N/A</v>
      </c>
      <c r="C2026" s="37" t="e">
        <f>VLOOKUP($A2026,EVID_OSEVU!$A$1:$M$4972,3,FALSE)</f>
        <v>#N/A</v>
      </c>
      <c r="D2026" s="45" t="e">
        <f>VLOOKUP($A2026,EVID_OSEVU!$A$1:$M$4972,4,FALSE)</f>
        <v>#N/A</v>
      </c>
      <c r="E2026" s="35"/>
      <c r="F2026" s="53"/>
      <c r="G2026" s="32"/>
      <c r="H2026" s="45" t="e">
        <f>VLOOKUP(G2026,Export7[#All],2,FALSE)</f>
        <v>#N/A</v>
      </c>
      <c r="I2026" s="45" t="e">
        <f>VLOOKUP($A2026,EVID_OSEVU!$A$1:$M$4972,10,FALSE)</f>
        <v>#N/A</v>
      </c>
      <c r="J2026" s="58" t="e">
        <f>VLOOKUP($A2026,EVID_OSEVU!$A$1:$M$4972,11,FALSE)</f>
        <v>#N/A</v>
      </c>
      <c r="K2026" s="33"/>
      <c r="L2026" s="45" t="e">
        <f>VLOOKUP(EVID_PASTVY!H2026,KATEGORIE_ZVIRAT!$B$2:$M$31,6,FALSE)*K2026</f>
        <v>#N/A</v>
      </c>
      <c r="M2026" s="33">
        <v>24</v>
      </c>
      <c r="N2026" s="45" t="e">
        <f>VLOOKUP(EVID_PASTVY!$H2026,KATEGORIE_ZVIRAT!$B$2:$M$31,8,FALSE)</f>
        <v>#N/A</v>
      </c>
      <c r="O2026" s="45" t="e">
        <f>VLOOKUP(EVID_PASTVY!$H2026,KATEGORIE_ZVIRAT!$B$2:$M$31,9,FALSE)</f>
        <v>#N/A</v>
      </c>
      <c r="P2026" s="54" t="e">
        <f>VLOOKUP(EVID_PASTVY!$H2026,KATEGORIE_ZVIRAT!$B$2:$M$31,7,FALSE)*L2026/1000*M2026/24*(F2026-E2026+1)/J2026</f>
        <v>#N/A</v>
      </c>
      <c r="Q2026" s="52" t="e">
        <f>VLOOKUP(EVID_PASTVY!$H2026,KATEGORIE_ZVIRAT!$B$2:$M$31,10,FALSE)*P2026*10</f>
        <v>#N/A</v>
      </c>
      <c r="R2026" s="52" t="e">
        <f>VLOOKUP(EVID_PASTVY!$H2026,KATEGORIE_ZVIRAT!$B$2:$M$31,11,FALSE)*P2026*10</f>
        <v>#N/A</v>
      </c>
      <c r="S2026" s="52" t="e">
        <f>VLOOKUP(EVID_PASTVY!$H2026,KATEGORIE_ZVIRAT!$B$2:$M$31,12,FALSE)*P2026*10</f>
        <v>#N/A</v>
      </c>
    </row>
    <row r="2027" spans="1:19" x14ac:dyDescent="0.2">
      <c r="A2027" s="32"/>
      <c r="B2027" s="37" t="e">
        <f>VLOOKUP($A2027,EVID_OSEVU!$A$1:$M$4972,2,FALSE)</f>
        <v>#N/A</v>
      </c>
      <c r="C2027" s="37" t="e">
        <f>VLOOKUP($A2027,EVID_OSEVU!$A$1:$M$4972,3,FALSE)</f>
        <v>#N/A</v>
      </c>
      <c r="D2027" s="45" t="e">
        <f>VLOOKUP($A2027,EVID_OSEVU!$A$1:$M$4972,4,FALSE)</f>
        <v>#N/A</v>
      </c>
      <c r="E2027" s="35"/>
      <c r="F2027" s="53"/>
      <c r="G2027" s="32"/>
      <c r="H2027" s="45" t="e">
        <f>VLOOKUP(G2027,Export7[#All],2,FALSE)</f>
        <v>#N/A</v>
      </c>
      <c r="I2027" s="45" t="e">
        <f>VLOOKUP($A2027,EVID_OSEVU!$A$1:$M$4972,10,FALSE)</f>
        <v>#N/A</v>
      </c>
      <c r="J2027" s="58" t="e">
        <f>VLOOKUP($A2027,EVID_OSEVU!$A$1:$M$4972,11,FALSE)</f>
        <v>#N/A</v>
      </c>
      <c r="K2027" s="33"/>
      <c r="L2027" s="45" t="e">
        <f>VLOOKUP(EVID_PASTVY!H2027,KATEGORIE_ZVIRAT!$B$2:$M$31,6,FALSE)*K2027</f>
        <v>#N/A</v>
      </c>
      <c r="M2027" s="33">
        <v>24</v>
      </c>
      <c r="N2027" s="45" t="e">
        <f>VLOOKUP(EVID_PASTVY!$H2027,KATEGORIE_ZVIRAT!$B$2:$M$31,8,FALSE)</f>
        <v>#N/A</v>
      </c>
      <c r="O2027" s="45" t="e">
        <f>VLOOKUP(EVID_PASTVY!$H2027,KATEGORIE_ZVIRAT!$B$2:$M$31,9,FALSE)</f>
        <v>#N/A</v>
      </c>
      <c r="P2027" s="54" t="e">
        <f>VLOOKUP(EVID_PASTVY!$H2027,KATEGORIE_ZVIRAT!$B$2:$M$31,7,FALSE)*L2027/1000*M2027/24*(F2027-E2027+1)/J2027</f>
        <v>#N/A</v>
      </c>
      <c r="Q2027" s="52" t="e">
        <f>VLOOKUP(EVID_PASTVY!$H2027,KATEGORIE_ZVIRAT!$B$2:$M$31,10,FALSE)*P2027*10</f>
        <v>#N/A</v>
      </c>
      <c r="R2027" s="52" t="e">
        <f>VLOOKUP(EVID_PASTVY!$H2027,KATEGORIE_ZVIRAT!$B$2:$M$31,11,FALSE)*P2027*10</f>
        <v>#N/A</v>
      </c>
      <c r="S2027" s="52" t="e">
        <f>VLOOKUP(EVID_PASTVY!$H2027,KATEGORIE_ZVIRAT!$B$2:$M$31,12,FALSE)*P2027*10</f>
        <v>#N/A</v>
      </c>
    </row>
    <row r="2028" spans="1:19" x14ac:dyDescent="0.2">
      <c r="A2028" s="32"/>
      <c r="B2028" s="37" t="e">
        <f>VLOOKUP($A2028,EVID_OSEVU!$A$1:$M$4972,2,FALSE)</f>
        <v>#N/A</v>
      </c>
      <c r="C2028" s="37" t="e">
        <f>VLOOKUP($A2028,EVID_OSEVU!$A$1:$M$4972,3,FALSE)</f>
        <v>#N/A</v>
      </c>
      <c r="D2028" s="45" t="e">
        <f>VLOOKUP($A2028,EVID_OSEVU!$A$1:$M$4972,4,FALSE)</f>
        <v>#N/A</v>
      </c>
      <c r="E2028" s="35"/>
      <c r="F2028" s="53"/>
      <c r="G2028" s="32"/>
      <c r="H2028" s="45" t="e">
        <f>VLOOKUP(G2028,Export7[#All],2,FALSE)</f>
        <v>#N/A</v>
      </c>
      <c r="I2028" s="45" t="e">
        <f>VLOOKUP($A2028,EVID_OSEVU!$A$1:$M$4972,10,FALSE)</f>
        <v>#N/A</v>
      </c>
      <c r="J2028" s="58" t="e">
        <f>VLOOKUP($A2028,EVID_OSEVU!$A$1:$M$4972,11,FALSE)</f>
        <v>#N/A</v>
      </c>
      <c r="K2028" s="33"/>
      <c r="L2028" s="45" t="e">
        <f>VLOOKUP(EVID_PASTVY!H2028,KATEGORIE_ZVIRAT!$B$2:$M$31,6,FALSE)*K2028</f>
        <v>#N/A</v>
      </c>
      <c r="M2028" s="33">
        <v>24</v>
      </c>
      <c r="N2028" s="45" t="e">
        <f>VLOOKUP(EVID_PASTVY!$H2028,KATEGORIE_ZVIRAT!$B$2:$M$31,8,FALSE)</f>
        <v>#N/A</v>
      </c>
      <c r="O2028" s="45" t="e">
        <f>VLOOKUP(EVID_PASTVY!$H2028,KATEGORIE_ZVIRAT!$B$2:$M$31,9,FALSE)</f>
        <v>#N/A</v>
      </c>
      <c r="P2028" s="54" t="e">
        <f>VLOOKUP(EVID_PASTVY!$H2028,KATEGORIE_ZVIRAT!$B$2:$M$31,7,FALSE)*L2028/1000*M2028/24*(F2028-E2028+1)/J2028</f>
        <v>#N/A</v>
      </c>
      <c r="Q2028" s="52" t="e">
        <f>VLOOKUP(EVID_PASTVY!$H2028,KATEGORIE_ZVIRAT!$B$2:$M$31,10,FALSE)*P2028*10</f>
        <v>#N/A</v>
      </c>
      <c r="R2028" s="52" t="e">
        <f>VLOOKUP(EVID_PASTVY!$H2028,KATEGORIE_ZVIRAT!$B$2:$M$31,11,FALSE)*P2028*10</f>
        <v>#N/A</v>
      </c>
      <c r="S2028" s="52" t="e">
        <f>VLOOKUP(EVID_PASTVY!$H2028,KATEGORIE_ZVIRAT!$B$2:$M$31,12,FALSE)*P2028*10</f>
        <v>#N/A</v>
      </c>
    </row>
    <row r="2029" spans="1:19" x14ac:dyDescent="0.2">
      <c r="A2029" s="32"/>
      <c r="B2029" s="37" t="e">
        <f>VLOOKUP($A2029,EVID_OSEVU!$A$1:$M$4972,2,FALSE)</f>
        <v>#N/A</v>
      </c>
      <c r="C2029" s="37" t="e">
        <f>VLOOKUP($A2029,EVID_OSEVU!$A$1:$M$4972,3,FALSE)</f>
        <v>#N/A</v>
      </c>
      <c r="D2029" s="45" t="e">
        <f>VLOOKUP($A2029,EVID_OSEVU!$A$1:$M$4972,4,FALSE)</f>
        <v>#N/A</v>
      </c>
      <c r="E2029" s="35"/>
      <c r="F2029" s="53"/>
      <c r="G2029" s="32"/>
      <c r="H2029" s="45" t="e">
        <f>VLOOKUP(G2029,Export7[#All],2,FALSE)</f>
        <v>#N/A</v>
      </c>
      <c r="I2029" s="45" t="e">
        <f>VLOOKUP($A2029,EVID_OSEVU!$A$1:$M$4972,10,FALSE)</f>
        <v>#N/A</v>
      </c>
      <c r="J2029" s="58" t="e">
        <f>VLOOKUP($A2029,EVID_OSEVU!$A$1:$M$4972,11,FALSE)</f>
        <v>#N/A</v>
      </c>
      <c r="K2029" s="33"/>
      <c r="L2029" s="45" t="e">
        <f>VLOOKUP(EVID_PASTVY!H2029,KATEGORIE_ZVIRAT!$B$2:$M$31,6,FALSE)*K2029</f>
        <v>#N/A</v>
      </c>
      <c r="M2029" s="33">
        <v>24</v>
      </c>
      <c r="N2029" s="45" t="e">
        <f>VLOOKUP(EVID_PASTVY!$H2029,KATEGORIE_ZVIRAT!$B$2:$M$31,8,FALSE)</f>
        <v>#N/A</v>
      </c>
      <c r="O2029" s="45" t="e">
        <f>VLOOKUP(EVID_PASTVY!$H2029,KATEGORIE_ZVIRAT!$B$2:$M$31,9,FALSE)</f>
        <v>#N/A</v>
      </c>
      <c r="P2029" s="54" t="e">
        <f>VLOOKUP(EVID_PASTVY!$H2029,KATEGORIE_ZVIRAT!$B$2:$M$31,7,FALSE)*L2029/1000*M2029/24*(F2029-E2029+1)/J2029</f>
        <v>#N/A</v>
      </c>
      <c r="Q2029" s="52" t="e">
        <f>VLOOKUP(EVID_PASTVY!$H2029,KATEGORIE_ZVIRAT!$B$2:$M$31,10,FALSE)*P2029*10</f>
        <v>#N/A</v>
      </c>
      <c r="R2029" s="52" t="e">
        <f>VLOOKUP(EVID_PASTVY!$H2029,KATEGORIE_ZVIRAT!$B$2:$M$31,11,FALSE)*P2029*10</f>
        <v>#N/A</v>
      </c>
      <c r="S2029" s="52" t="e">
        <f>VLOOKUP(EVID_PASTVY!$H2029,KATEGORIE_ZVIRAT!$B$2:$M$31,12,FALSE)*P2029*10</f>
        <v>#N/A</v>
      </c>
    </row>
    <row r="2030" spans="1:19" x14ac:dyDescent="0.2">
      <c r="A2030" s="32"/>
      <c r="B2030" s="37" t="e">
        <f>VLOOKUP($A2030,EVID_OSEVU!$A$1:$M$4972,2,FALSE)</f>
        <v>#N/A</v>
      </c>
      <c r="C2030" s="37" t="e">
        <f>VLOOKUP($A2030,EVID_OSEVU!$A$1:$M$4972,3,FALSE)</f>
        <v>#N/A</v>
      </c>
      <c r="D2030" s="45" t="e">
        <f>VLOOKUP($A2030,EVID_OSEVU!$A$1:$M$4972,4,FALSE)</f>
        <v>#N/A</v>
      </c>
      <c r="E2030" s="35"/>
      <c r="F2030" s="53"/>
      <c r="G2030" s="32"/>
      <c r="H2030" s="45" t="e">
        <f>VLOOKUP(G2030,Export7[#All],2,FALSE)</f>
        <v>#N/A</v>
      </c>
      <c r="I2030" s="45" t="e">
        <f>VLOOKUP($A2030,EVID_OSEVU!$A$1:$M$4972,10,FALSE)</f>
        <v>#N/A</v>
      </c>
      <c r="J2030" s="58" t="e">
        <f>VLOOKUP($A2030,EVID_OSEVU!$A$1:$M$4972,11,FALSE)</f>
        <v>#N/A</v>
      </c>
      <c r="K2030" s="33"/>
      <c r="L2030" s="45" t="e">
        <f>VLOOKUP(EVID_PASTVY!H2030,KATEGORIE_ZVIRAT!$B$2:$M$31,6,FALSE)*K2030</f>
        <v>#N/A</v>
      </c>
      <c r="M2030" s="33">
        <v>24</v>
      </c>
      <c r="N2030" s="45" t="e">
        <f>VLOOKUP(EVID_PASTVY!$H2030,KATEGORIE_ZVIRAT!$B$2:$M$31,8,FALSE)</f>
        <v>#N/A</v>
      </c>
      <c r="O2030" s="45" t="e">
        <f>VLOOKUP(EVID_PASTVY!$H2030,KATEGORIE_ZVIRAT!$B$2:$M$31,9,FALSE)</f>
        <v>#N/A</v>
      </c>
      <c r="P2030" s="54" t="e">
        <f>VLOOKUP(EVID_PASTVY!$H2030,KATEGORIE_ZVIRAT!$B$2:$M$31,7,FALSE)*L2030/1000*M2030/24*(F2030-E2030+1)/J2030</f>
        <v>#N/A</v>
      </c>
      <c r="Q2030" s="52" t="e">
        <f>VLOOKUP(EVID_PASTVY!$H2030,KATEGORIE_ZVIRAT!$B$2:$M$31,10,FALSE)*P2030*10</f>
        <v>#N/A</v>
      </c>
      <c r="R2030" s="52" t="e">
        <f>VLOOKUP(EVID_PASTVY!$H2030,KATEGORIE_ZVIRAT!$B$2:$M$31,11,FALSE)*P2030*10</f>
        <v>#N/A</v>
      </c>
      <c r="S2030" s="52" t="e">
        <f>VLOOKUP(EVID_PASTVY!$H2030,KATEGORIE_ZVIRAT!$B$2:$M$31,12,FALSE)*P2030*10</f>
        <v>#N/A</v>
      </c>
    </row>
    <row r="2031" spans="1:19" x14ac:dyDescent="0.2">
      <c r="A2031" s="32"/>
      <c r="B2031" s="37" t="e">
        <f>VLOOKUP($A2031,EVID_OSEVU!$A$1:$M$4972,2,FALSE)</f>
        <v>#N/A</v>
      </c>
      <c r="C2031" s="37" t="e">
        <f>VLOOKUP($A2031,EVID_OSEVU!$A$1:$M$4972,3,FALSE)</f>
        <v>#N/A</v>
      </c>
      <c r="D2031" s="45" t="e">
        <f>VLOOKUP($A2031,EVID_OSEVU!$A$1:$M$4972,4,FALSE)</f>
        <v>#N/A</v>
      </c>
      <c r="E2031" s="35"/>
      <c r="F2031" s="53"/>
      <c r="G2031" s="32"/>
      <c r="H2031" s="45" t="e">
        <f>VLOOKUP(G2031,Export7[#All],2,FALSE)</f>
        <v>#N/A</v>
      </c>
      <c r="I2031" s="45" t="e">
        <f>VLOOKUP($A2031,EVID_OSEVU!$A$1:$M$4972,10,FALSE)</f>
        <v>#N/A</v>
      </c>
      <c r="J2031" s="58" t="e">
        <f>VLOOKUP($A2031,EVID_OSEVU!$A$1:$M$4972,11,FALSE)</f>
        <v>#N/A</v>
      </c>
      <c r="K2031" s="33"/>
      <c r="L2031" s="45" t="e">
        <f>VLOOKUP(EVID_PASTVY!H2031,KATEGORIE_ZVIRAT!$B$2:$M$31,6,FALSE)*K2031</f>
        <v>#N/A</v>
      </c>
      <c r="M2031" s="33">
        <v>24</v>
      </c>
      <c r="N2031" s="45" t="e">
        <f>VLOOKUP(EVID_PASTVY!$H2031,KATEGORIE_ZVIRAT!$B$2:$M$31,8,FALSE)</f>
        <v>#N/A</v>
      </c>
      <c r="O2031" s="45" t="e">
        <f>VLOOKUP(EVID_PASTVY!$H2031,KATEGORIE_ZVIRAT!$B$2:$M$31,9,FALSE)</f>
        <v>#N/A</v>
      </c>
      <c r="P2031" s="54" t="e">
        <f>VLOOKUP(EVID_PASTVY!$H2031,KATEGORIE_ZVIRAT!$B$2:$M$31,7,FALSE)*L2031/1000*M2031/24*(F2031-E2031+1)/J2031</f>
        <v>#N/A</v>
      </c>
      <c r="Q2031" s="52" t="e">
        <f>VLOOKUP(EVID_PASTVY!$H2031,KATEGORIE_ZVIRAT!$B$2:$M$31,10,FALSE)*P2031*10</f>
        <v>#N/A</v>
      </c>
      <c r="R2031" s="52" t="e">
        <f>VLOOKUP(EVID_PASTVY!$H2031,KATEGORIE_ZVIRAT!$B$2:$M$31,11,FALSE)*P2031*10</f>
        <v>#N/A</v>
      </c>
      <c r="S2031" s="52" t="e">
        <f>VLOOKUP(EVID_PASTVY!$H2031,KATEGORIE_ZVIRAT!$B$2:$M$31,12,FALSE)*P2031*10</f>
        <v>#N/A</v>
      </c>
    </row>
    <row r="2032" spans="1:19" x14ac:dyDescent="0.2">
      <c r="A2032" s="32"/>
      <c r="B2032" s="37" t="e">
        <f>VLOOKUP($A2032,EVID_OSEVU!$A$1:$M$4972,2,FALSE)</f>
        <v>#N/A</v>
      </c>
      <c r="C2032" s="37" t="e">
        <f>VLOOKUP($A2032,EVID_OSEVU!$A$1:$M$4972,3,FALSE)</f>
        <v>#N/A</v>
      </c>
      <c r="D2032" s="45" t="e">
        <f>VLOOKUP($A2032,EVID_OSEVU!$A$1:$M$4972,4,FALSE)</f>
        <v>#N/A</v>
      </c>
      <c r="E2032" s="35"/>
      <c r="F2032" s="53"/>
      <c r="G2032" s="32"/>
      <c r="H2032" s="45" t="e">
        <f>VLOOKUP(G2032,Export7[#All],2,FALSE)</f>
        <v>#N/A</v>
      </c>
      <c r="I2032" s="45" t="e">
        <f>VLOOKUP($A2032,EVID_OSEVU!$A$1:$M$4972,10,FALSE)</f>
        <v>#N/A</v>
      </c>
      <c r="J2032" s="58" t="e">
        <f>VLOOKUP($A2032,EVID_OSEVU!$A$1:$M$4972,11,FALSE)</f>
        <v>#N/A</v>
      </c>
      <c r="K2032" s="33"/>
      <c r="L2032" s="45" t="e">
        <f>VLOOKUP(EVID_PASTVY!H2032,KATEGORIE_ZVIRAT!$B$2:$M$31,6,FALSE)*K2032</f>
        <v>#N/A</v>
      </c>
      <c r="M2032" s="33">
        <v>24</v>
      </c>
      <c r="N2032" s="45" t="e">
        <f>VLOOKUP(EVID_PASTVY!$H2032,KATEGORIE_ZVIRAT!$B$2:$M$31,8,FALSE)</f>
        <v>#N/A</v>
      </c>
      <c r="O2032" s="45" t="e">
        <f>VLOOKUP(EVID_PASTVY!$H2032,KATEGORIE_ZVIRAT!$B$2:$M$31,9,FALSE)</f>
        <v>#N/A</v>
      </c>
      <c r="P2032" s="54" t="e">
        <f>VLOOKUP(EVID_PASTVY!$H2032,KATEGORIE_ZVIRAT!$B$2:$M$31,7,FALSE)*L2032/1000*M2032/24*(F2032-E2032+1)/J2032</f>
        <v>#N/A</v>
      </c>
      <c r="Q2032" s="52" t="e">
        <f>VLOOKUP(EVID_PASTVY!$H2032,KATEGORIE_ZVIRAT!$B$2:$M$31,10,FALSE)*P2032*10</f>
        <v>#N/A</v>
      </c>
      <c r="R2032" s="52" t="e">
        <f>VLOOKUP(EVID_PASTVY!$H2032,KATEGORIE_ZVIRAT!$B$2:$M$31,11,FALSE)*P2032*10</f>
        <v>#N/A</v>
      </c>
      <c r="S2032" s="52" t="e">
        <f>VLOOKUP(EVID_PASTVY!$H2032,KATEGORIE_ZVIRAT!$B$2:$M$31,12,FALSE)*P2032*10</f>
        <v>#N/A</v>
      </c>
    </row>
    <row r="2033" spans="1:19" x14ac:dyDescent="0.2">
      <c r="A2033" s="32"/>
      <c r="B2033" s="37" t="e">
        <f>VLOOKUP($A2033,EVID_OSEVU!$A$1:$M$4972,2,FALSE)</f>
        <v>#N/A</v>
      </c>
      <c r="C2033" s="37" t="e">
        <f>VLOOKUP($A2033,EVID_OSEVU!$A$1:$M$4972,3,FALSE)</f>
        <v>#N/A</v>
      </c>
      <c r="D2033" s="45" t="e">
        <f>VLOOKUP($A2033,EVID_OSEVU!$A$1:$M$4972,4,FALSE)</f>
        <v>#N/A</v>
      </c>
      <c r="E2033" s="35"/>
      <c r="F2033" s="53"/>
      <c r="G2033" s="32"/>
      <c r="H2033" s="45" t="e">
        <f>VLOOKUP(G2033,Export7[#All],2,FALSE)</f>
        <v>#N/A</v>
      </c>
      <c r="I2033" s="45" t="e">
        <f>VLOOKUP($A2033,EVID_OSEVU!$A$1:$M$4972,10,FALSE)</f>
        <v>#N/A</v>
      </c>
      <c r="J2033" s="58" t="e">
        <f>VLOOKUP($A2033,EVID_OSEVU!$A$1:$M$4972,11,FALSE)</f>
        <v>#N/A</v>
      </c>
      <c r="K2033" s="33"/>
      <c r="L2033" s="45" t="e">
        <f>VLOOKUP(EVID_PASTVY!H2033,KATEGORIE_ZVIRAT!$B$2:$M$31,6,FALSE)*K2033</f>
        <v>#N/A</v>
      </c>
      <c r="M2033" s="33">
        <v>24</v>
      </c>
      <c r="N2033" s="45" t="e">
        <f>VLOOKUP(EVID_PASTVY!$H2033,KATEGORIE_ZVIRAT!$B$2:$M$31,8,FALSE)</f>
        <v>#N/A</v>
      </c>
      <c r="O2033" s="45" t="e">
        <f>VLOOKUP(EVID_PASTVY!$H2033,KATEGORIE_ZVIRAT!$B$2:$M$31,9,FALSE)</f>
        <v>#N/A</v>
      </c>
      <c r="P2033" s="54" t="e">
        <f>VLOOKUP(EVID_PASTVY!$H2033,KATEGORIE_ZVIRAT!$B$2:$M$31,7,FALSE)*L2033/1000*M2033/24*(F2033-E2033+1)/J2033</f>
        <v>#N/A</v>
      </c>
      <c r="Q2033" s="52" t="e">
        <f>VLOOKUP(EVID_PASTVY!$H2033,KATEGORIE_ZVIRAT!$B$2:$M$31,10,FALSE)*P2033*10</f>
        <v>#N/A</v>
      </c>
      <c r="R2033" s="52" t="e">
        <f>VLOOKUP(EVID_PASTVY!$H2033,KATEGORIE_ZVIRAT!$B$2:$M$31,11,FALSE)*P2033*10</f>
        <v>#N/A</v>
      </c>
      <c r="S2033" s="52" t="e">
        <f>VLOOKUP(EVID_PASTVY!$H2033,KATEGORIE_ZVIRAT!$B$2:$M$31,12,FALSE)*P2033*10</f>
        <v>#N/A</v>
      </c>
    </row>
    <row r="2034" spans="1:19" x14ac:dyDescent="0.2">
      <c r="A2034" s="32"/>
      <c r="B2034" s="37" t="e">
        <f>VLOOKUP($A2034,EVID_OSEVU!$A$1:$M$4972,2,FALSE)</f>
        <v>#N/A</v>
      </c>
      <c r="C2034" s="37" t="e">
        <f>VLOOKUP($A2034,EVID_OSEVU!$A$1:$M$4972,3,FALSE)</f>
        <v>#N/A</v>
      </c>
      <c r="D2034" s="45" t="e">
        <f>VLOOKUP($A2034,EVID_OSEVU!$A$1:$M$4972,4,FALSE)</f>
        <v>#N/A</v>
      </c>
      <c r="E2034" s="35"/>
      <c r="F2034" s="53"/>
      <c r="G2034" s="32"/>
      <c r="H2034" s="45" t="e">
        <f>VLOOKUP(G2034,Export7[#All],2,FALSE)</f>
        <v>#N/A</v>
      </c>
      <c r="I2034" s="45" t="e">
        <f>VLOOKUP($A2034,EVID_OSEVU!$A$1:$M$4972,10,FALSE)</f>
        <v>#N/A</v>
      </c>
      <c r="J2034" s="58" t="e">
        <f>VLOOKUP($A2034,EVID_OSEVU!$A$1:$M$4972,11,FALSE)</f>
        <v>#N/A</v>
      </c>
      <c r="K2034" s="33"/>
      <c r="L2034" s="45" t="e">
        <f>VLOOKUP(EVID_PASTVY!H2034,KATEGORIE_ZVIRAT!$B$2:$M$31,6,FALSE)*K2034</f>
        <v>#N/A</v>
      </c>
      <c r="M2034" s="33">
        <v>24</v>
      </c>
      <c r="N2034" s="45" t="e">
        <f>VLOOKUP(EVID_PASTVY!$H2034,KATEGORIE_ZVIRAT!$B$2:$M$31,8,FALSE)</f>
        <v>#N/A</v>
      </c>
      <c r="O2034" s="45" t="e">
        <f>VLOOKUP(EVID_PASTVY!$H2034,KATEGORIE_ZVIRAT!$B$2:$M$31,9,FALSE)</f>
        <v>#N/A</v>
      </c>
      <c r="P2034" s="54" t="e">
        <f>VLOOKUP(EVID_PASTVY!$H2034,KATEGORIE_ZVIRAT!$B$2:$M$31,7,FALSE)*L2034/1000*M2034/24*(F2034-E2034+1)/J2034</f>
        <v>#N/A</v>
      </c>
      <c r="Q2034" s="52" t="e">
        <f>VLOOKUP(EVID_PASTVY!$H2034,KATEGORIE_ZVIRAT!$B$2:$M$31,10,FALSE)*P2034*10</f>
        <v>#N/A</v>
      </c>
      <c r="R2034" s="52" t="e">
        <f>VLOOKUP(EVID_PASTVY!$H2034,KATEGORIE_ZVIRAT!$B$2:$M$31,11,FALSE)*P2034*10</f>
        <v>#N/A</v>
      </c>
      <c r="S2034" s="52" t="e">
        <f>VLOOKUP(EVID_PASTVY!$H2034,KATEGORIE_ZVIRAT!$B$2:$M$31,12,FALSE)*P2034*10</f>
        <v>#N/A</v>
      </c>
    </row>
    <row r="2035" spans="1:19" x14ac:dyDescent="0.2">
      <c r="A2035" s="32"/>
      <c r="B2035" s="37" t="e">
        <f>VLOOKUP($A2035,EVID_OSEVU!$A$1:$M$4972,2,FALSE)</f>
        <v>#N/A</v>
      </c>
      <c r="C2035" s="37" t="e">
        <f>VLOOKUP($A2035,EVID_OSEVU!$A$1:$M$4972,3,FALSE)</f>
        <v>#N/A</v>
      </c>
      <c r="D2035" s="45" t="e">
        <f>VLOOKUP($A2035,EVID_OSEVU!$A$1:$M$4972,4,FALSE)</f>
        <v>#N/A</v>
      </c>
      <c r="E2035" s="35"/>
      <c r="F2035" s="53"/>
      <c r="G2035" s="32"/>
      <c r="H2035" s="45" t="e">
        <f>VLOOKUP(G2035,Export7[#All],2,FALSE)</f>
        <v>#N/A</v>
      </c>
      <c r="I2035" s="45" t="e">
        <f>VLOOKUP($A2035,EVID_OSEVU!$A$1:$M$4972,10,FALSE)</f>
        <v>#N/A</v>
      </c>
      <c r="J2035" s="58" t="e">
        <f>VLOOKUP($A2035,EVID_OSEVU!$A$1:$M$4972,11,FALSE)</f>
        <v>#N/A</v>
      </c>
      <c r="K2035" s="33"/>
      <c r="L2035" s="45" t="e">
        <f>VLOOKUP(EVID_PASTVY!H2035,KATEGORIE_ZVIRAT!$B$2:$M$31,6,FALSE)*K2035</f>
        <v>#N/A</v>
      </c>
      <c r="M2035" s="33">
        <v>24</v>
      </c>
      <c r="N2035" s="45" t="e">
        <f>VLOOKUP(EVID_PASTVY!$H2035,KATEGORIE_ZVIRAT!$B$2:$M$31,8,FALSE)</f>
        <v>#N/A</v>
      </c>
      <c r="O2035" s="45" t="e">
        <f>VLOOKUP(EVID_PASTVY!$H2035,KATEGORIE_ZVIRAT!$B$2:$M$31,9,FALSE)</f>
        <v>#N/A</v>
      </c>
      <c r="P2035" s="54" t="e">
        <f>VLOOKUP(EVID_PASTVY!$H2035,KATEGORIE_ZVIRAT!$B$2:$M$31,7,FALSE)*L2035/1000*M2035/24*(F2035-E2035+1)/J2035</f>
        <v>#N/A</v>
      </c>
      <c r="Q2035" s="52" t="e">
        <f>VLOOKUP(EVID_PASTVY!$H2035,KATEGORIE_ZVIRAT!$B$2:$M$31,10,FALSE)*P2035*10</f>
        <v>#N/A</v>
      </c>
      <c r="R2035" s="52" t="e">
        <f>VLOOKUP(EVID_PASTVY!$H2035,KATEGORIE_ZVIRAT!$B$2:$M$31,11,FALSE)*P2035*10</f>
        <v>#N/A</v>
      </c>
      <c r="S2035" s="52" t="e">
        <f>VLOOKUP(EVID_PASTVY!$H2035,KATEGORIE_ZVIRAT!$B$2:$M$31,12,FALSE)*P2035*10</f>
        <v>#N/A</v>
      </c>
    </row>
    <row r="2036" spans="1:19" x14ac:dyDescent="0.2">
      <c r="A2036" s="32"/>
      <c r="B2036" s="37" t="e">
        <f>VLOOKUP($A2036,EVID_OSEVU!$A$1:$M$4972,2,FALSE)</f>
        <v>#N/A</v>
      </c>
      <c r="C2036" s="37" t="e">
        <f>VLOOKUP($A2036,EVID_OSEVU!$A$1:$M$4972,3,FALSE)</f>
        <v>#N/A</v>
      </c>
      <c r="D2036" s="45" t="e">
        <f>VLOOKUP($A2036,EVID_OSEVU!$A$1:$M$4972,4,FALSE)</f>
        <v>#N/A</v>
      </c>
      <c r="E2036" s="35"/>
      <c r="F2036" s="53"/>
      <c r="G2036" s="32"/>
      <c r="H2036" s="45" t="e">
        <f>VLOOKUP(G2036,Export7[#All],2,FALSE)</f>
        <v>#N/A</v>
      </c>
      <c r="I2036" s="45" t="e">
        <f>VLOOKUP($A2036,EVID_OSEVU!$A$1:$M$4972,10,FALSE)</f>
        <v>#N/A</v>
      </c>
      <c r="J2036" s="58" t="e">
        <f>VLOOKUP($A2036,EVID_OSEVU!$A$1:$M$4972,11,FALSE)</f>
        <v>#N/A</v>
      </c>
      <c r="K2036" s="33"/>
      <c r="L2036" s="45" t="e">
        <f>VLOOKUP(EVID_PASTVY!H2036,KATEGORIE_ZVIRAT!$B$2:$M$31,6,FALSE)*K2036</f>
        <v>#N/A</v>
      </c>
      <c r="M2036" s="33">
        <v>24</v>
      </c>
      <c r="N2036" s="45" t="e">
        <f>VLOOKUP(EVID_PASTVY!$H2036,KATEGORIE_ZVIRAT!$B$2:$M$31,8,FALSE)</f>
        <v>#N/A</v>
      </c>
      <c r="O2036" s="45" t="e">
        <f>VLOOKUP(EVID_PASTVY!$H2036,KATEGORIE_ZVIRAT!$B$2:$M$31,9,FALSE)</f>
        <v>#N/A</v>
      </c>
      <c r="P2036" s="54" t="e">
        <f>VLOOKUP(EVID_PASTVY!$H2036,KATEGORIE_ZVIRAT!$B$2:$M$31,7,FALSE)*L2036/1000*M2036/24*(F2036-E2036+1)/J2036</f>
        <v>#N/A</v>
      </c>
      <c r="Q2036" s="52" t="e">
        <f>VLOOKUP(EVID_PASTVY!$H2036,KATEGORIE_ZVIRAT!$B$2:$M$31,10,FALSE)*P2036*10</f>
        <v>#N/A</v>
      </c>
      <c r="R2036" s="52" t="e">
        <f>VLOOKUP(EVID_PASTVY!$H2036,KATEGORIE_ZVIRAT!$B$2:$M$31,11,FALSE)*P2036*10</f>
        <v>#N/A</v>
      </c>
      <c r="S2036" s="52" t="e">
        <f>VLOOKUP(EVID_PASTVY!$H2036,KATEGORIE_ZVIRAT!$B$2:$M$31,12,FALSE)*P2036*10</f>
        <v>#N/A</v>
      </c>
    </row>
    <row r="2037" spans="1:19" x14ac:dyDescent="0.2">
      <c r="A2037" s="32"/>
      <c r="B2037" s="37" t="e">
        <f>VLOOKUP($A2037,EVID_OSEVU!$A$1:$M$4972,2,FALSE)</f>
        <v>#N/A</v>
      </c>
      <c r="C2037" s="37" t="e">
        <f>VLOOKUP($A2037,EVID_OSEVU!$A$1:$M$4972,3,FALSE)</f>
        <v>#N/A</v>
      </c>
      <c r="D2037" s="45" t="e">
        <f>VLOOKUP($A2037,EVID_OSEVU!$A$1:$M$4972,4,FALSE)</f>
        <v>#N/A</v>
      </c>
      <c r="E2037" s="35"/>
      <c r="F2037" s="53"/>
      <c r="G2037" s="32"/>
      <c r="H2037" s="45" t="e">
        <f>VLOOKUP(G2037,Export7[#All],2,FALSE)</f>
        <v>#N/A</v>
      </c>
      <c r="I2037" s="45" t="e">
        <f>VLOOKUP($A2037,EVID_OSEVU!$A$1:$M$4972,10,FALSE)</f>
        <v>#N/A</v>
      </c>
      <c r="J2037" s="58" t="e">
        <f>VLOOKUP($A2037,EVID_OSEVU!$A$1:$M$4972,11,FALSE)</f>
        <v>#N/A</v>
      </c>
      <c r="K2037" s="33"/>
      <c r="L2037" s="45" t="e">
        <f>VLOOKUP(EVID_PASTVY!H2037,KATEGORIE_ZVIRAT!$B$2:$M$31,6,FALSE)*K2037</f>
        <v>#N/A</v>
      </c>
      <c r="M2037" s="33">
        <v>24</v>
      </c>
      <c r="N2037" s="45" t="e">
        <f>VLOOKUP(EVID_PASTVY!$H2037,KATEGORIE_ZVIRAT!$B$2:$M$31,8,FALSE)</f>
        <v>#N/A</v>
      </c>
      <c r="O2037" s="45" t="e">
        <f>VLOOKUP(EVID_PASTVY!$H2037,KATEGORIE_ZVIRAT!$B$2:$M$31,9,FALSE)</f>
        <v>#N/A</v>
      </c>
      <c r="P2037" s="54" t="e">
        <f>VLOOKUP(EVID_PASTVY!$H2037,KATEGORIE_ZVIRAT!$B$2:$M$31,7,FALSE)*L2037/1000*M2037/24*(F2037-E2037+1)/J2037</f>
        <v>#N/A</v>
      </c>
      <c r="Q2037" s="52" t="e">
        <f>VLOOKUP(EVID_PASTVY!$H2037,KATEGORIE_ZVIRAT!$B$2:$M$31,10,FALSE)*P2037*10</f>
        <v>#N/A</v>
      </c>
      <c r="R2037" s="52" t="e">
        <f>VLOOKUP(EVID_PASTVY!$H2037,KATEGORIE_ZVIRAT!$B$2:$M$31,11,FALSE)*P2037*10</f>
        <v>#N/A</v>
      </c>
      <c r="S2037" s="52" t="e">
        <f>VLOOKUP(EVID_PASTVY!$H2037,KATEGORIE_ZVIRAT!$B$2:$M$31,12,FALSE)*P2037*10</f>
        <v>#N/A</v>
      </c>
    </row>
    <row r="2038" spans="1:19" x14ac:dyDescent="0.2">
      <c r="A2038" s="32"/>
      <c r="B2038" s="37" t="e">
        <f>VLOOKUP($A2038,EVID_OSEVU!$A$1:$M$4972,2,FALSE)</f>
        <v>#N/A</v>
      </c>
      <c r="C2038" s="37" t="e">
        <f>VLOOKUP($A2038,EVID_OSEVU!$A$1:$M$4972,3,FALSE)</f>
        <v>#N/A</v>
      </c>
      <c r="D2038" s="45" t="e">
        <f>VLOOKUP($A2038,EVID_OSEVU!$A$1:$M$4972,4,FALSE)</f>
        <v>#N/A</v>
      </c>
      <c r="E2038" s="35"/>
      <c r="F2038" s="53"/>
      <c r="G2038" s="32"/>
      <c r="H2038" s="45" t="e">
        <f>VLOOKUP(G2038,Export7[#All],2,FALSE)</f>
        <v>#N/A</v>
      </c>
      <c r="I2038" s="45" t="e">
        <f>VLOOKUP($A2038,EVID_OSEVU!$A$1:$M$4972,10,FALSE)</f>
        <v>#N/A</v>
      </c>
      <c r="J2038" s="58" t="e">
        <f>VLOOKUP($A2038,EVID_OSEVU!$A$1:$M$4972,11,FALSE)</f>
        <v>#N/A</v>
      </c>
      <c r="K2038" s="33"/>
      <c r="L2038" s="45" t="e">
        <f>VLOOKUP(EVID_PASTVY!H2038,KATEGORIE_ZVIRAT!$B$2:$M$31,6,FALSE)*K2038</f>
        <v>#N/A</v>
      </c>
      <c r="M2038" s="33">
        <v>24</v>
      </c>
      <c r="N2038" s="45" t="e">
        <f>VLOOKUP(EVID_PASTVY!$H2038,KATEGORIE_ZVIRAT!$B$2:$M$31,8,FALSE)</f>
        <v>#N/A</v>
      </c>
      <c r="O2038" s="45" t="e">
        <f>VLOOKUP(EVID_PASTVY!$H2038,KATEGORIE_ZVIRAT!$B$2:$M$31,9,FALSE)</f>
        <v>#N/A</v>
      </c>
      <c r="P2038" s="54" t="e">
        <f>VLOOKUP(EVID_PASTVY!$H2038,KATEGORIE_ZVIRAT!$B$2:$M$31,7,FALSE)*L2038/1000*M2038/24*(F2038-E2038+1)/J2038</f>
        <v>#N/A</v>
      </c>
      <c r="Q2038" s="52" t="e">
        <f>VLOOKUP(EVID_PASTVY!$H2038,KATEGORIE_ZVIRAT!$B$2:$M$31,10,FALSE)*P2038*10</f>
        <v>#N/A</v>
      </c>
      <c r="R2038" s="52" t="e">
        <f>VLOOKUP(EVID_PASTVY!$H2038,KATEGORIE_ZVIRAT!$B$2:$M$31,11,FALSE)*P2038*10</f>
        <v>#N/A</v>
      </c>
      <c r="S2038" s="52" t="e">
        <f>VLOOKUP(EVID_PASTVY!$H2038,KATEGORIE_ZVIRAT!$B$2:$M$31,12,FALSE)*P2038*10</f>
        <v>#N/A</v>
      </c>
    </row>
    <row r="2039" spans="1:19" x14ac:dyDescent="0.2">
      <c r="A2039" s="32"/>
      <c r="B2039" s="37" t="e">
        <f>VLOOKUP($A2039,EVID_OSEVU!$A$1:$M$4972,2,FALSE)</f>
        <v>#N/A</v>
      </c>
      <c r="C2039" s="37" t="e">
        <f>VLOOKUP($A2039,EVID_OSEVU!$A$1:$M$4972,3,FALSE)</f>
        <v>#N/A</v>
      </c>
      <c r="D2039" s="45" t="e">
        <f>VLOOKUP($A2039,EVID_OSEVU!$A$1:$M$4972,4,FALSE)</f>
        <v>#N/A</v>
      </c>
      <c r="E2039" s="35"/>
      <c r="F2039" s="53"/>
      <c r="G2039" s="32"/>
      <c r="H2039" s="45" t="e">
        <f>VLOOKUP(G2039,Export7[#All],2,FALSE)</f>
        <v>#N/A</v>
      </c>
      <c r="I2039" s="45" t="e">
        <f>VLOOKUP($A2039,EVID_OSEVU!$A$1:$M$4972,10,FALSE)</f>
        <v>#N/A</v>
      </c>
      <c r="J2039" s="58" t="e">
        <f>VLOOKUP($A2039,EVID_OSEVU!$A$1:$M$4972,11,FALSE)</f>
        <v>#N/A</v>
      </c>
      <c r="K2039" s="33"/>
      <c r="L2039" s="45" t="e">
        <f>VLOOKUP(EVID_PASTVY!H2039,KATEGORIE_ZVIRAT!$B$2:$M$31,6,FALSE)*K2039</f>
        <v>#N/A</v>
      </c>
      <c r="M2039" s="33">
        <v>24</v>
      </c>
      <c r="N2039" s="45" t="e">
        <f>VLOOKUP(EVID_PASTVY!$H2039,KATEGORIE_ZVIRAT!$B$2:$M$31,8,FALSE)</f>
        <v>#N/A</v>
      </c>
      <c r="O2039" s="45" t="e">
        <f>VLOOKUP(EVID_PASTVY!$H2039,KATEGORIE_ZVIRAT!$B$2:$M$31,9,FALSE)</f>
        <v>#N/A</v>
      </c>
      <c r="P2039" s="54" t="e">
        <f>VLOOKUP(EVID_PASTVY!$H2039,KATEGORIE_ZVIRAT!$B$2:$M$31,7,FALSE)*L2039/1000*M2039/24*(F2039-E2039+1)/J2039</f>
        <v>#N/A</v>
      </c>
      <c r="Q2039" s="52" t="e">
        <f>VLOOKUP(EVID_PASTVY!$H2039,KATEGORIE_ZVIRAT!$B$2:$M$31,10,FALSE)*P2039*10</f>
        <v>#N/A</v>
      </c>
      <c r="R2039" s="52" t="e">
        <f>VLOOKUP(EVID_PASTVY!$H2039,KATEGORIE_ZVIRAT!$B$2:$M$31,11,FALSE)*P2039*10</f>
        <v>#N/A</v>
      </c>
      <c r="S2039" s="52" t="e">
        <f>VLOOKUP(EVID_PASTVY!$H2039,KATEGORIE_ZVIRAT!$B$2:$M$31,12,FALSE)*P2039*10</f>
        <v>#N/A</v>
      </c>
    </row>
    <row r="2040" spans="1:19" x14ac:dyDescent="0.2">
      <c r="A2040" s="32"/>
      <c r="B2040" s="37" t="e">
        <f>VLOOKUP($A2040,EVID_OSEVU!$A$1:$M$4972,2,FALSE)</f>
        <v>#N/A</v>
      </c>
      <c r="C2040" s="37" t="e">
        <f>VLOOKUP($A2040,EVID_OSEVU!$A$1:$M$4972,3,FALSE)</f>
        <v>#N/A</v>
      </c>
      <c r="D2040" s="45" t="e">
        <f>VLOOKUP($A2040,EVID_OSEVU!$A$1:$M$4972,4,FALSE)</f>
        <v>#N/A</v>
      </c>
      <c r="E2040" s="35"/>
      <c r="F2040" s="53"/>
      <c r="G2040" s="32"/>
      <c r="H2040" s="45" t="e">
        <f>VLOOKUP(G2040,Export7[#All],2,FALSE)</f>
        <v>#N/A</v>
      </c>
      <c r="I2040" s="45" t="e">
        <f>VLOOKUP($A2040,EVID_OSEVU!$A$1:$M$4972,10,FALSE)</f>
        <v>#N/A</v>
      </c>
      <c r="J2040" s="58" t="e">
        <f>VLOOKUP($A2040,EVID_OSEVU!$A$1:$M$4972,11,FALSE)</f>
        <v>#N/A</v>
      </c>
      <c r="K2040" s="33"/>
      <c r="L2040" s="45" t="e">
        <f>VLOOKUP(EVID_PASTVY!H2040,KATEGORIE_ZVIRAT!$B$2:$M$31,6,FALSE)*K2040</f>
        <v>#N/A</v>
      </c>
      <c r="M2040" s="33">
        <v>24</v>
      </c>
      <c r="N2040" s="45" t="e">
        <f>VLOOKUP(EVID_PASTVY!$H2040,KATEGORIE_ZVIRAT!$B$2:$M$31,8,FALSE)</f>
        <v>#N/A</v>
      </c>
      <c r="O2040" s="45" t="e">
        <f>VLOOKUP(EVID_PASTVY!$H2040,KATEGORIE_ZVIRAT!$B$2:$M$31,9,FALSE)</f>
        <v>#N/A</v>
      </c>
      <c r="P2040" s="54" t="e">
        <f>VLOOKUP(EVID_PASTVY!$H2040,KATEGORIE_ZVIRAT!$B$2:$M$31,7,FALSE)*L2040/1000*M2040/24*(F2040-E2040+1)/J2040</f>
        <v>#N/A</v>
      </c>
      <c r="Q2040" s="52" t="e">
        <f>VLOOKUP(EVID_PASTVY!$H2040,KATEGORIE_ZVIRAT!$B$2:$M$31,10,FALSE)*P2040*10</f>
        <v>#N/A</v>
      </c>
      <c r="R2040" s="52" t="e">
        <f>VLOOKUP(EVID_PASTVY!$H2040,KATEGORIE_ZVIRAT!$B$2:$M$31,11,FALSE)*P2040*10</f>
        <v>#N/A</v>
      </c>
      <c r="S2040" s="52" t="e">
        <f>VLOOKUP(EVID_PASTVY!$H2040,KATEGORIE_ZVIRAT!$B$2:$M$31,12,FALSE)*P2040*10</f>
        <v>#N/A</v>
      </c>
    </row>
    <row r="2041" spans="1:19" x14ac:dyDescent="0.2">
      <c r="A2041" s="32"/>
      <c r="B2041" s="37" t="e">
        <f>VLOOKUP($A2041,EVID_OSEVU!$A$1:$M$4972,2,FALSE)</f>
        <v>#N/A</v>
      </c>
      <c r="C2041" s="37" t="e">
        <f>VLOOKUP($A2041,EVID_OSEVU!$A$1:$M$4972,3,FALSE)</f>
        <v>#N/A</v>
      </c>
      <c r="D2041" s="45" t="e">
        <f>VLOOKUP($A2041,EVID_OSEVU!$A$1:$M$4972,4,FALSE)</f>
        <v>#N/A</v>
      </c>
      <c r="E2041" s="35"/>
      <c r="F2041" s="53"/>
      <c r="G2041" s="32"/>
      <c r="H2041" s="45" t="e">
        <f>VLOOKUP(G2041,Export7[#All],2,FALSE)</f>
        <v>#N/A</v>
      </c>
      <c r="I2041" s="45" t="e">
        <f>VLOOKUP($A2041,EVID_OSEVU!$A$1:$M$4972,10,FALSE)</f>
        <v>#N/A</v>
      </c>
      <c r="J2041" s="58" t="e">
        <f>VLOOKUP($A2041,EVID_OSEVU!$A$1:$M$4972,11,FALSE)</f>
        <v>#N/A</v>
      </c>
      <c r="K2041" s="33"/>
      <c r="L2041" s="45" t="e">
        <f>VLOOKUP(EVID_PASTVY!H2041,KATEGORIE_ZVIRAT!$B$2:$M$31,6,FALSE)*K2041</f>
        <v>#N/A</v>
      </c>
      <c r="M2041" s="33">
        <v>24</v>
      </c>
      <c r="N2041" s="45" t="e">
        <f>VLOOKUP(EVID_PASTVY!$H2041,KATEGORIE_ZVIRAT!$B$2:$M$31,8,FALSE)</f>
        <v>#N/A</v>
      </c>
      <c r="O2041" s="45" t="e">
        <f>VLOOKUP(EVID_PASTVY!$H2041,KATEGORIE_ZVIRAT!$B$2:$M$31,9,FALSE)</f>
        <v>#N/A</v>
      </c>
      <c r="P2041" s="54" t="e">
        <f>VLOOKUP(EVID_PASTVY!$H2041,KATEGORIE_ZVIRAT!$B$2:$M$31,7,FALSE)*L2041/1000*M2041/24*(F2041-E2041+1)/J2041</f>
        <v>#N/A</v>
      </c>
      <c r="Q2041" s="52" t="e">
        <f>VLOOKUP(EVID_PASTVY!$H2041,KATEGORIE_ZVIRAT!$B$2:$M$31,10,FALSE)*P2041*10</f>
        <v>#N/A</v>
      </c>
      <c r="R2041" s="52" t="e">
        <f>VLOOKUP(EVID_PASTVY!$H2041,KATEGORIE_ZVIRAT!$B$2:$M$31,11,FALSE)*P2041*10</f>
        <v>#N/A</v>
      </c>
      <c r="S2041" s="52" t="e">
        <f>VLOOKUP(EVID_PASTVY!$H2041,KATEGORIE_ZVIRAT!$B$2:$M$31,12,FALSE)*P2041*10</f>
        <v>#N/A</v>
      </c>
    </row>
    <row r="2042" spans="1:19" x14ac:dyDescent="0.2">
      <c r="A2042" s="32"/>
      <c r="B2042" s="37" t="e">
        <f>VLOOKUP($A2042,EVID_OSEVU!$A$1:$M$4972,2,FALSE)</f>
        <v>#N/A</v>
      </c>
      <c r="C2042" s="37" t="e">
        <f>VLOOKUP($A2042,EVID_OSEVU!$A$1:$M$4972,3,FALSE)</f>
        <v>#N/A</v>
      </c>
      <c r="D2042" s="45" t="e">
        <f>VLOOKUP($A2042,EVID_OSEVU!$A$1:$M$4972,4,FALSE)</f>
        <v>#N/A</v>
      </c>
      <c r="E2042" s="35"/>
      <c r="F2042" s="53"/>
      <c r="G2042" s="32"/>
      <c r="H2042" s="45" t="e">
        <f>VLOOKUP(G2042,Export7[#All],2,FALSE)</f>
        <v>#N/A</v>
      </c>
      <c r="I2042" s="45" t="e">
        <f>VLOOKUP($A2042,EVID_OSEVU!$A$1:$M$4972,10,FALSE)</f>
        <v>#N/A</v>
      </c>
      <c r="J2042" s="58" t="e">
        <f>VLOOKUP($A2042,EVID_OSEVU!$A$1:$M$4972,11,FALSE)</f>
        <v>#N/A</v>
      </c>
      <c r="K2042" s="33"/>
      <c r="L2042" s="45" t="e">
        <f>VLOOKUP(EVID_PASTVY!H2042,KATEGORIE_ZVIRAT!$B$2:$M$31,6,FALSE)*K2042</f>
        <v>#N/A</v>
      </c>
      <c r="M2042" s="33">
        <v>24</v>
      </c>
      <c r="N2042" s="45" t="e">
        <f>VLOOKUP(EVID_PASTVY!$H2042,KATEGORIE_ZVIRAT!$B$2:$M$31,8,FALSE)</f>
        <v>#N/A</v>
      </c>
      <c r="O2042" s="45" t="e">
        <f>VLOOKUP(EVID_PASTVY!$H2042,KATEGORIE_ZVIRAT!$B$2:$M$31,9,FALSE)</f>
        <v>#N/A</v>
      </c>
      <c r="P2042" s="54" t="e">
        <f>VLOOKUP(EVID_PASTVY!$H2042,KATEGORIE_ZVIRAT!$B$2:$M$31,7,FALSE)*L2042/1000*M2042/24*(F2042-E2042+1)/J2042</f>
        <v>#N/A</v>
      </c>
      <c r="Q2042" s="52" t="e">
        <f>VLOOKUP(EVID_PASTVY!$H2042,KATEGORIE_ZVIRAT!$B$2:$M$31,10,FALSE)*P2042*10</f>
        <v>#N/A</v>
      </c>
      <c r="R2042" s="52" t="e">
        <f>VLOOKUP(EVID_PASTVY!$H2042,KATEGORIE_ZVIRAT!$B$2:$M$31,11,FALSE)*P2042*10</f>
        <v>#N/A</v>
      </c>
      <c r="S2042" s="52" t="e">
        <f>VLOOKUP(EVID_PASTVY!$H2042,KATEGORIE_ZVIRAT!$B$2:$M$31,12,FALSE)*P2042*10</f>
        <v>#N/A</v>
      </c>
    </row>
    <row r="2043" spans="1:19" x14ac:dyDescent="0.2">
      <c r="A2043" s="32"/>
      <c r="B2043" s="37" t="e">
        <f>VLOOKUP($A2043,EVID_OSEVU!$A$1:$M$4972,2,FALSE)</f>
        <v>#N/A</v>
      </c>
      <c r="C2043" s="37" t="e">
        <f>VLOOKUP($A2043,EVID_OSEVU!$A$1:$M$4972,3,FALSE)</f>
        <v>#N/A</v>
      </c>
      <c r="D2043" s="45" t="e">
        <f>VLOOKUP($A2043,EVID_OSEVU!$A$1:$M$4972,4,FALSE)</f>
        <v>#N/A</v>
      </c>
      <c r="E2043" s="35"/>
      <c r="F2043" s="53"/>
      <c r="G2043" s="32"/>
      <c r="H2043" s="45" t="e">
        <f>VLOOKUP(G2043,Export7[#All],2,FALSE)</f>
        <v>#N/A</v>
      </c>
      <c r="I2043" s="45" t="e">
        <f>VLOOKUP($A2043,EVID_OSEVU!$A$1:$M$4972,10,FALSE)</f>
        <v>#N/A</v>
      </c>
      <c r="J2043" s="58" t="e">
        <f>VLOOKUP($A2043,EVID_OSEVU!$A$1:$M$4972,11,FALSE)</f>
        <v>#N/A</v>
      </c>
      <c r="K2043" s="33"/>
      <c r="L2043" s="45" t="e">
        <f>VLOOKUP(EVID_PASTVY!H2043,KATEGORIE_ZVIRAT!$B$2:$M$31,6,FALSE)*K2043</f>
        <v>#N/A</v>
      </c>
      <c r="M2043" s="33">
        <v>24</v>
      </c>
      <c r="N2043" s="45" t="e">
        <f>VLOOKUP(EVID_PASTVY!$H2043,KATEGORIE_ZVIRAT!$B$2:$M$31,8,FALSE)</f>
        <v>#N/A</v>
      </c>
      <c r="O2043" s="45" t="e">
        <f>VLOOKUP(EVID_PASTVY!$H2043,KATEGORIE_ZVIRAT!$B$2:$M$31,9,FALSE)</f>
        <v>#N/A</v>
      </c>
      <c r="P2043" s="54" t="e">
        <f>VLOOKUP(EVID_PASTVY!$H2043,KATEGORIE_ZVIRAT!$B$2:$M$31,7,FALSE)*L2043/1000*M2043/24*(F2043-E2043+1)/J2043</f>
        <v>#N/A</v>
      </c>
      <c r="Q2043" s="52" t="e">
        <f>VLOOKUP(EVID_PASTVY!$H2043,KATEGORIE_ZVIRAT!$B$2:$M$31,10,FALSE)*P2043*10</f>
        <v>#N/A</v>
      </c>
      <c r="R2043" s="52" t="e">
        <f>VLOOKUP(EVID_PASTVY!$H2043,KATEGORIE_ZVIRAT!$B$2:$M$31,11,FALSE)*P2043*10</f>
        <v>#N/A</v>
      </c>
      <c r="S2043" s="52" t="e">
        <f>VLOOKUP(EVID_PASTVY!$H2043,KATEGORIE_ZVIRAT!$B$2:$M$31,12,FALSE)*P2043*10</f>
        <v>#N/A</v>
      </c>
    </row>
    <row r="2044" spans="1:19" x14ac:dyDescent="0.2">
      <c r="A2044" s="32"/>
      <c r="B2044" s="37" t="e">
        <f>VLOOKUP($A2044,EVID_OSEVU!$A$1:$M$4972,2,FALSE)</f>
        <v>#N/A</v>
      </c>
      <c r="C2044" s="37" t="e">
        <f>VLOOKUP($A2044,EVID_OSEVU!$A$1:$M$4972,3,FALSE)</f>
        <v>#N/A</v>
      </c>
      <c r="D2044" s="45" t="e">
        <f>VLOOKUP($A2044,EVID_OSEVU!$A$1:$M$4972,4,FALSE)</f>
        <v>#N/A</v>
      </c>
      <c r="E2044" s="35"/>
      <c r="F2044" s="53"/>
      <c r="G2044" s="32"/>
      <c r="H2044" s="45" t="e">
        <f>VLOOKUP(G2044,Export7[#All],2,FALSE)</f>
        <v>#N/A</v>
      </c>
      <c r="I2044" s="45" t="e">
        <f>VLOOKUP($A2044,EVID_OSEVU!$A$1:$M$4972,10,FALSE)</f>
        <v>#N/A</v>
      </c>
      <c r="J2044" s="58" t="e">
        <f>VLOOKUP($A2044,EVID_OSEVU!$A$1:$M$4972,11,FALSE)</f>
        <v>#N/A</v>
      </c>
      <c r="K2044" s="33"/>
      <c r="L2044" s="45" t="e">
        <f>VLOOKUP(EVID_PASTVY!H2044,KATEGORIE_ZVIRAT!$B$2:$M$31,6,FALSE)*K2044</f>
        <v>#N/A</v>
      </c>
      <c r="M2044" s="33">
        <v>24</v>
      </c>
      <c r="N2044" s="45" t="e">
        <f>VLOOKUP(EVID_PASTVY!$H2044,KATEGORIE_ZVIRAT!$B$2:$M$31,8,FALSE)</f>
        <v>#N/A</v>
      </c>
      <c r="O2044" s="45" t="e">
        <f>VLOOKUP(EVID_PASTVY!$H2044,KATEGORIE_ZVIRAT!$B$2:$M$31,9,FALSE)</f>
        <v>#N/A</v>
      </c>
      <c r="P2044" s="54" t="e">
        <f>VLOOKUP(EVID_PASTVY!$H2044,KATEGORIE_ZVIRAT!$B$2:$M$31,7,FALSE)*L2044/1000*M2044/24*(F2044-E2044+1)/J2044</f>
        <v>#N/A</v>
      </c>
      <c r="Q2044" s="52" t="e">
        <f>VLOOKUP(EVID_PASTVY!$H2044,KATEGORIE_ZVIRAT!$B$2:$M$31,10,FALSE)*P2044*10</f>
        <v>#N/A</v>
      </c>
      <c r="R2044" s="52" t="e">
        <f>VLOOKUP(EVID_PASTVY!$H2044,KATEGORIE_ZVIRAT!$B$2:$M$31,11,FALSE)*P2044*10</f>
        <v>#N/A</v>
      </c>
      <c r="S2044" s="52" t="e">
        <f>VLOOKUP(EVID_PASTVY!$H2044,KATEGORIE_ZVIRAT!$B$2:$M$31,12,FALSE)*P2044*10</f>
        <v>#N/A</v>
      </c>
    </row>
    <row r="2045" spans="1:19" x14ac:dyDescent="0.2">
      <c r="A2045" s="32"/>
      <c r="B2045" s="37" t="e">
        <f>VLOOKUP($A2045,EVID_OSEVU!$A$1:$M$4972,2,FALSE)</f>
        <v>#N/A</v>
      </c>
      <c r="C2045" s="37" t="e">
        <f>VLOOKUP($A2045,EVID_OSEVU!$A$1:$M$4972,3,FALSE)</f>
        <v>#N/A</v>
      </c>
      <c r="D2045" s="45" t="e">
        <f>VLOOKUP($A2045,EVID_OSEVU!$A$1:$M$4972,4,FALSE)</f>
        <v>#N/A</v>
      </c>
      <c r="E2045" s="35"/>
      <c r="F2045" s="53"/>
      <c r="G2045" s="32"/>
      <c r="H2045" s="45" t="e">
        <f>VLOOKUP(G2045,Export7[#All],2,FALSE)</f>
        <v>#N/A</v>
      </c>
      <c r="I2045" s="45" t="e">
        <f>VLOOKUP($A2045,EVID_OSEVU!$A$1:$M$4972,10,FALSE)</f>
        <v>#N/A</v>
      </c>
      <c r="J2045" s="58" t="e">
        <f>VLOOKUP($A2045,EVID_OSEVU!$A$1:$M$4972,11,FALSE)</f>
        <v>#N/A</v>
      </c>
      <c r="K2045" s="33"/>
      <c r="L2045" s="45" t="e">
        <f>VLOOKUP(EVID_PASTVY!H2045,KATEGORIE_ZVIRAT!$B$2:$M$31,6,FALSE)*K2045</f>
        <v>#N/A</v>
      </c>
      <c r="M2045" s="33">
        <v>24</v>
      </c>
      <c r="N2045" s="45" t="e">
        <f>VLOOKUP(EVID_PASTVY!$H2045,KATEGORIE_ZVIRAT!$B$2:$M$31,8,FALSE)</f>
        <v>#N/A</v>
      </c>
      <c r="O2045" s="45" t="e">
        <f>VLOOKUP(EVID_PASTVY!$H2045,KATEGORIE_ZVIRAT!$B$2:$M$31,9,FALSE)</f>
        <v>#N/A</v>
      </c>
      <c r="P2045" s="54" t="e">
        <f>VLOOKUP(EVID_PASTVY!$H2045,KATEGORIE_ZVIRAT!$B$2:$M$31,7,FALSE)*L2045/1000*M2045/24*(F2045-E2045+1)/J2045</f>
        <v>#N/A</v>
      </c>
      <c r="Q2045" s="52" t="e">
        <f>VLOOKUP(EVID_PASTVY!$H2045,KATEGORIE_ZVIRAT!$B$2:$M$31,10,FALSE)*P2045*10</f>
        <v>#N/A</v>
      </c>
      <c r="R2045" s="52" t="e">
        <f>VLOOKUP(EVID_PASTVY!$H2045,KATEGORIE_ZVIRAT!$B$2:$M$31,11,FALSE)*P2045*10</f>
        <v>#N/A</v>
      </c>
      <c r="S2045" s="52" t="e">
        <f>VLOOKUP(EVID_PASTVY!$H2045,KATEGORIE_ZVIRAT!$B$2:$M$31,12,FALSE)*P2045*10</f>
        <v>#N/A</v>
      </c>
    </row>
    <row r="2046" spans="1:19" x14ac:dyDescent="0.2">
      <c r="A2046" s="32"/>
      <c r="B2046" s="37" t="e">
        <f>VLOOKUP($A2046,EVID_OSEVU!$A$1:$M$4972,2,FALSE)</f>
        <v>#N/A</v>
      </c>
      <c r="C2046" s="37" t="e">
        <f>VLOOKUP($A2046,EVID_OSEVU!$A$1:$M$4972,3,FALSE)</f>
        <v>#N/A</v>
      </c>
      <c r="D2046" s="45" t="e">
        <f>VLOOKUP($A2046,EVID_OSEVU!$A$1:$M$4972,4,FALSE)</f>
        <v>#N/A</v>
      </c>
      <c r="E2046" s="35"/>
      <c r="F2046" s="53"/>
      <c r="G2046" s="32"/>
      <c r="H2046" s="45" t="e">
        <f>VLOOKUP(G2046,Export7[#All],2,FALSE)</f>
        <v>#N/A</v>
      </c>
      <c r="I2046" s="45" t="e">
        <f>VLOOKUP($A2046,EVID_OSEVU!$A$1:$M$4972,10,FALSE)</f>
        <v>#N/A</v>
      </c>
      <c r="J2046" s="58" t="e">
        <f>VLOOKUP($A2046,EVID_OSEVU!$A$1:$M$4972,11,FALSE)</f>
        <v>#N/A</v>
      </c>
      <c r="K2046" s="33"/>
      <c r="L2046" s="45" t="e">
        <f>VLOOKUP(EVID_PASTVY!H2046,KATEGORIE_ZVIRAT!$B$2:$M$31,6,FALSE)*K2046</f>
        <v>#N/A</v>
      </c>
      <c r="M2046" s="33">
        <v>24</v>
      </c>
      <c r="N2046" s="45" t="e">
        <f>VLOOKUP(EVID_PASTVY!$H2046,KATEGORIE_ZVIRAT!$B$2:$M$31,8,FALSE)</f>
        <v>#N/A</v>
      </c>
      <c r="O2046" s="45" t="e">
        <f>VLOOKUP(EVID_PASTVY!$H2046,KATEGORIE_ZVIRAT!$B$2:$M$31,9,FALSE)</f>
        <v>#N/A</v>
      </c>
      <c r="P2046" s="54" t="e">
        <f>VLOOKUP(EVID_PASTVY!$H2046,KATEGORIE_ZVIRAT!$B$2:$M$31,7,FALSE)*L2046/1000*M2046/24*(F2046-E2046+1)/J2046</f>
        <v>#N/A</v>
      </c>
      <c r="Q2046" s="52" t="e">
        <f>VLOOKUP(EVID_PASTVY!$H2046,KATEGORIE_ZVIRAT!$B$2:$M$31,10,FALSE)*P2046*10</f>
        <v>#N/A</v>
      </c>
      <c r="R2046" s="52" t="e">
        <f>VLOOKUP(EVID_PASTVY!$H2046,KATEGORIE_ZVIRAT!$B$2:$M$31,11,FALSE)*P2046*10</f>
        <v>#N/A</v>
      </c>
      <c r="S2046" s="52" t="e">
        <f>VLOOKUP(EVID_PASTVY!$H2046,KATEGORIE_ZVIRAT!$B$2:$M$31,12,FALSE)*P2046*10</f>
        <v>#N/A</v>
      </c>
    </row>
    <row r="2047" spans="1:19" x14ac:dyDescent="0.2">
      <c r="A2047" s="32"/>
      <c r="B2047" s="37" t="e">
        <f>VLOOKUP($A2047,EVID_OSEVU!$A$1:$M$4972,2,FALSE)</f>
        <v>#N/A</v>
      </c>
      <c r="C2047" s="37" t="e">
        <f>VLOOKUP($A2047,EVID_OSEVU!$A$1:$M$4972,3,FALSE)</f>
        <v>#N/A</v>
      </c>
      <c r="D2047" s="45" t="e">
        <f>VLOOKUP($A2047,EVID_OSEVU!$A$1:$M$4972,4,FALSE)</f>
        <v>#N/A</v>
      </c>
      <c r="E2047" s="35"/>
      <c r="F2047" s="53"/>
      <c r="G2047" s="32"/>
      <c r="H2047" s="45" t="e">
        <f>VLOOKUP(G2047,Export7[#All],2,FALSE)</f>
        <v>#N/A</v>
      </c>
      <c r="I2047" s="45" t="e">
        <f>VLOOKUP($A2047,EVID_OSEVU!$A$1:$M$4972,10,FALSE)</f>
        <v>#N/A</v>
      </c>
      <c r="J2047" s="58" t="e">
        <f>VLOOKUP($A2047,EVID_OSEVU!$A$1:$M$4972,11,FALSE)</f>
        <v>#N/A</v>
      </c>
      <c r="K2047" s="33"/>
      <c r="L2047" s="45" t="e">
        <f>VLOOKUP(EVID_PASTVY!H2047,KATEGORIE_ZVIRAT!$B$2:$M$31,6,FALSE)*K2047</f>
        <v>#N/A</v>
      </c>
      <c r="M2047" s="33">
        <v>24</v>
      </c>
      <c r="N2047" s="45" t="e">
        <f>VLOOKUP(EVID_PASTVY!$H2047,KATEGORIE_ZVIRAT!$B$2:$M$31,8,FALSE)</f>
        <v>#N/A</v>
      </c>
      <c r="O2047" s="45" t="e">
        <f>VLOOKUP(EVID_PASTVY!$H2047,KATEGORIE_ZVIRAT!$B$2:$M$31,9,FALSE)</f>
        <v>#N/A</v>
      </c>
      <c r="P2047" s="54" t="e">
        <f>VLOOKUP(EVID_PASTVY!$H2047,KATEGORIE_ZVIRAT!$B$2:$M$31,7,FALSE)*L2047/1000*M2047/24*(F2047-E2047+1)/J2047</f>
        <v>#N/A</v>
      </c>
      <c r="Q2047" s="52" t="e">
        <f>VLOOKUP(EVID_PASTVY!$H2047,KATEGORIE_ZVIRAT!$B$2:$M$31,10,FALSE)*P2047*10</f>
        <v>#N/A</v>
      </c>
      <c r="R2047" s="52" t="e">
        <f>VLOOKUP(EVID_PASTVY!$H2047,KATEGORIE_ZVIRAT!$B$2:$M$31,11,FALSE)*P2047*10</f>
        <v>#N/A</v>
      </c>
      <c r="S2047" s="52" t="e">
        <f>VLOOKUP(EVID_PASTVY!$H2047,KATEGORIE_ZVIRAT!$B$2:$M$31,12,FALSE)*P2047*10</f>
        <v>#N/A</v>
      </c>
    </row>
    <row r="2048" spans="1:19" x14ac:dyDescent="0.2">
      <c r="A2048" s="32"/>
      <c r="B2048" s="37" t="e">
        <f>VLOOKUP($A2048,EVID_OSEVU!$A$1:$M$4972,2,FALSE)</f>
        <v>#N/A</v>
      </c>
      <c r="C2048" s="37" t="e">
        <f>VLOOKUP($A2048,EVID_OSEVU!$A$1:$M$4972,3,FALSE)</f>
        <v>#N/A</v>
      </c>
      <c r="D2048" s="45" t="e">
        <f>VLOOKUP($A2048,EVID_OSEVU!$A$1:$M$4972,4,FALSE)</f>
        <v>#N/A</v>
      </c>
      <c r="E2048" s="35"/>
      <c r="F2048" s="53"/>
      <c r="G2048" s="32"/>
      <c r="H2048" s="45" t="e">
        <f>VLOOKUP(G2048,Export7[#All],2,FALSE)</f>
        <v>#N/A</v>
      </c>
      <c r="I2048" s="45" t="e">
        <f>VLOOKUP($A2048,EVID_OSEVU!$A$1:$M$4972,10,FALSE)</f>
        <v>#N/A</v>
      </c>
      <c r="J2048" s="58" t="e">
        <f>VLOOKUP($A2048,EVID_OSEVU!$A$1:$M$4972,11,FALSE)</f>
        <v>#N/A</v>
      </c>
      <c r="K2048" s="33"/>
      <c r="L2048" s="45" t="e">
        <f>VLOOKUP(EVID_PASTVY!H2048,KATEGORIE_ZVIRAT!$B$2:$M$31,6,FALSE)*K2048</f>
        <v>#N/A</v>
      </c>
      <c r="M2048" s="33">
        <v>24</v>
      </c>
      <c r="N2048" s="45" t="e">
        <f>VLOOKUP(EVID_PASTVY!$H2048,KATEGORIE_ZVIRAT!$B$2:$M$31,8,FALSE)</f>
        <v>#N/A</v>
      </c>
      <c r="O2048" s="45" t="e">
        <f>VLOOKUP(EVID_PASTVY!$H2048,KATEGORIE_ZVIRAT!$B$2:$M$31,9,FALSE)</f>
        <v>#N/A</v>
      </c>
      <c r="P2048" s="54" t="e">
        <f>VLOOKUP(EVID_PASTVY!$H2048,KATEGORIE_ZVIRAT!$B$2:$M$31,7,FALSE)*L2048/1000*M2048/24*(F2048-E2048+1)/J2048</f>
        <v>#N/A</v>
      </c>
      <c r="Q2048" s="52" t="e">
        <f>VLOOKUP(EVID_PASTVY!$H2048,KATEGORIE_ZVIRAT!$B$2:$M$31,10,FALSE)*P2048*10</f>
        <v>#N/A</v>
      </c>
      <c r="R2048" s="52" t="e">
        <f>VLOOKUP(EVID_PASTVY!$H2048,KATEGORIE_ZVIRAT!$B$2:$M$31,11,FALSE)*P2048*10</f>
        <v>#N/A</v>
      </c>
      <c r="S2048" s="52" t="e">
        <f>VLOOKUP(EVID_PASTVY!$H2048,KATEGORIE_ZVIRAT!$B$2:$M$31,12,FALSE)*P2048*10</f>
        <v>#N/A</v>
      </c>
    </row>
    <row r="2049" spans="1:19" x14ac:dyDescent="0.2">
      <c r="A2049" s="32"/>
      <c r="B2049" s="37" t="e">
        <f>VLOOKUP($A2049,EVID_OSEVU!$A$1:$M$4972,2,FALSE)</f>
        <v>#N/A</v>
      </c>
      <c r="C2049" s="37" t="e">
        <f>VLOOKUP($A2049,EVID_OSEVU!$A$1:$M$4972,3,FALSE)</f>
        <v>#N/A</v>
      </c>
      <c r="D2049" s="45" t="e">
        <f>VLOOKUP($A2049,EVID_OSEVU!$A$1:$M$4972,4,FALSE)</f>
        <v>#N/A</v>
      </c>
      <c r="E2049" s="35"/>
      <c r="F2049" s="53"/>
      <c r="G2049" s="32"/>
      <c r="H2049" s="45" t="e">
        <f>VLOOKUP(G2049,Export7[#All],2,FALSE)</f>
        <v>#N/A</v>
      </c>
      <c r="I2049" s="45" t="e">
        <f>VLOOKUP($A2049,EVID_OSEVU!$A$1:$M$4972,10,FALSE)</f>
        <v>#N/A</v>
      </c>
      <c r="J2049" s="58" t="e">
        <f>VLOOKUP($A2049,EVID_OSEVU!$A$1:$M$4972,11,FALSE)</f>
        <v>#N/A</v>
      </c>
      <c r="K2049" s="33"/>
      <c r="L2049" s="45" t="e">
        <f>VLOOKUP(EVID_PASTVY!H2049,KATEGORIE_ZVIRAT!$B$2:$M$31,6,FALSE)*K2049</f>
        <v>#N/A</v>
      </c>
      <c r="M2049" s="33">
        <v>24</v>
      </c>
      <c r="N2049" s="45" t="e">
        <f>VLOOKUP(EVID_PASTVY!$H2049,KATEGORIE_ZVIRAT!$B$2:$M$31,8,FALSE)</f>
        <v>#N/A</v>
      </c>
      <c r="O2049" s="45" t="e">
        <f>VLOOKUP(EVID_PASTVY!$H2049,KATEGORIE_ZVIRAT!$B$2:$M$31,9,FALSE)</f>
        <v>#N/A</v>
      </c>
      <c r="P2049" s="54" t="e">
        <f>VLOOKUP(EVID_PASTVY!$H2049,KATEGORIE_ZVIRAT!$B$2:$M$31,7,FALSE)*L2049/1000*M2049/24*(F2049-E2049+1)/J2049</f>
        <v>#N/A</v>
      </c>
      <c r="Q2049" s="52" t="e">
        <f>VLOOKUP(EVID_PASTVY!$H2049,KATEGORIE_ZVIRAT!$B$2:$M$31,10,FALSE)*P2049*10</f>
        <v>#N/A</v>
      </c>
      <c r="R2049" s="52" t="e">
        <f>VLOOKUP(EVID_PASTVY!$H2049,KATEGORIE_ZVIRAT!$B$2:$M$31,11,FALSE)*P2049*10</f>
        <v>#N/A</v>
      </c>
      <c r="S2049" s="52" t="e">
        <f>VLOOKUP(EVID_PASTVY!$H2049,KATEGORIE_ZVIRAT!$B$2:$M$31,12,FALSE)*P2049*10</f>
        <v>#N/A</v>
      </c>
    </row>
    <row r="2050" spans="1:19" x14ac:dyDescent="0.2">
      <c r="A2050" s="32"/>
      <c r="B2050" s="37" t="e">
        <f>VLOOKUP($A2050,EVID_OSEVU!$A$1:$M$4972,2,FALSE)</f>
        <v>#N/A</v>
      </c>
      <c r="C2050" s="37" t="e">
        <f>VLOOKUP($A2050,EVID_OSEVU!$A$1:$M$4972,3,FALSE)</f>
        <v>#N/A</v>
      </c>
      <c r="D2050" s="45" t="e">
        <f>VLOOKUP($A2050,EVID_OSEVU!$A$1:$M$4972,4,FALSE)</f>
        <v>#N/A</v>
      </c>
      <c r="E2050" s="35"/>
      <c r="F2050" s="53"/>
      <c r="G2050" s="32"/>
      <c r="H2050" s="45" t="e">
        <f>VLOOKUP(G2050,Export7[#All],2,FALSE)</f>
        <v>#N/A</v>
      </c>
      <c r="I2050" s="45" t="e">
        <f>VLOOKUP($A2050,EVID_OSEVU!$A$1:$M$4972,10,FALSE)</f>
        <v>#N/A</v>
      </c>
      <c r="J2050" s="58" t="e">
        <f>VLOOKUP($A2050,EVID_OSEVU!$A$1:$M$4972,11,FALSE)</f>
        <v>#N/A</v>
      </c>
      <c r="K2050" s="33"/>
      <c r="L2050" s="45" t="e">
        <f>VLOOKUP(EVID_PASTVY!H2050,KATEGORIE_ZVIRAT!$B$2:$M$31,6,FALSE)*K2050</f>
        <v>#N/A</v>
      </c>
      <c r="M2050" s="33">
        <v>24</v>
      </c>
      <c r="N2050" s="45" t="e">
        <f>VLOOKUP(EVID_PASTVY!$H2050,KATEGORIE_ZVIRAT!$B$2:$M$31,8,FALSE)</f>
        <v>#N/A</v>
      </c>
      <c r="O2050" s="45" t="e">
        <f>VLOOKUP(EVID_PASTVY!$H2050,KATEGORIE_ZVIRAT!$B$2:$M$31,9,FALSE)</f>
        <v>#N/A</v>
      </c>
      <c r="P2050" s="54" t="e">
        <f>VLOOKUP(EVID_PASTVY!$H2050,KATEGORIE_ZVIRAT!$B$2:$M$31,7,FALSE)*L2050/1000*M2050/24*(F2050-E2050+1)/J2050</f>
        <v>#N/A</v>
      </c>
      <c r="Q2050" s="52" t="e">
        <f>VLOOKUP(EVID_PASTVY!$H2050,KATEGORIE_ZVIRAT!$B$2:$M$31,10,FALSE)*P2050*10</f>
        <v>#N/A</v>
      </c>
      <c r="R2050" s="52" t="e">
        <f>VLOOKUP(EVID_PASTVY!$H2050,KATEGORIE_ZVIRAT!$B$2:$M$31,11,FALSE)*P2050*10</f>
        <v>#N/A</v>
      </c>
      <c r="S2050" s="52" t="e">
        <f>VLOOKUP(EVID_PASTVY!$H2050,KATEGORIE_ZVIRAT!$B$2:$M$31,12,FALSE)*P2050*10</f>
        <v>#N/A</v>
      </c>
    </row>
    <row r="2051" spans="1:19" x14ac:dyDescent="0.2">
      <c r="A2051" s="32"/>
      <c r="B2051" s="37" t="e">
        <f>VLOOKUP($A2051,EVID_OSEVU!$A$1:$M$4972,2,FALSE)</f>
        <v>#N/A</v>
      </c>
      <c r="C2051" s="37" t="e">
        <f>VLOOKUP($A2051,EVID_OSEVU!$A$1:$M$4972,3,FALSE)</f>
        <v>#N/A</v>
      </c>
      <c r="D2051" s="45" t="e">
        <f>VLOOKUP($A2051,EVID_OSEVU!$A$1:$M$4972,4,FALSE)</f>
        <v>#N/A</v>
      </c>
      <c r="E2051" s="35"/>
      <c r="F2051" s="53"/>
      <c r="G2051" s="32"/>
      <c r="H2051" s="45" t="e">
        <f>VLOOKUP(G2051,Export7[#All],2,FALSE)</f>
        <v>#N/A</v>
      </c>
      <c r="I2051" s="45" t="e">
        <f>VLOOKUP($A2051,EVID_OSEVU!$A$1:$M$4972,10,FALSE)</f>
        <v>#N/A</v>
      </c>
      <c r="J2051" s="58" t="e">
        <f>VLOOKUP($A2051,EVID_OSEVU!$A$1:$M$4972,11,FALSE)</f>
        <v>#N/A</v>
      </c>
      <c r="K2051" s="33"/>
      <c r="L2051" s="45" t="e">
        <f>VLOOKUP(EVID_PASTVY!H2051,KATEGORIE_ZVIRAT!$B$2:$M$31,6,FALSE)*K2051</f>
        <v>#N/A</v>
      </c>
      <c r="M2051" s="33">
        <v>24</v>
      </c>
      <c r="N2051" s="45" t="e">
        <f>VLOOKUP(EVID_PASTVY!$H2051,KATEGORIE_ZVIRAT!$B$2:$M$31,8,FALSE)</f>
        <v>#N/A</v>
      </c>
      <c r="O2051" s="45" t="e">
        <f>VLOOKUP(EVID_PASTVY!$H2051,KATEGORIE_ZVIRAT!$B$2:$M$31,9,FALSE)</f>
        <v>#N/A</v>
      </c>
      <c r="P2051" s="54" t="e">
        <f>VLOOKUP(EVID_PASTVY!$H2051,KATEGORIE_ZVIRAT!$B$2:$M$31,7,FALSE)*L2051/1000*M2051/24*(F2051-E2051+1)/J2051</f>
        <v>#N/A</v>
      </c>
      <c r="Q2051" s="52" t="e">
        <f>VLOOKUP(EVID_PASTVY!$H2051,KATEGORIE_ZVIRAT!$B$2:$M$31,10,FALSE)*P2051*10</f>
        <v>#N/A</v>
      </c>
      <c r="R2051" s="52" t="e">
        <f>VLOOKUP(EVID_PASTVY!$H2051,KATEGORIE_ZVIRAT!$B$2:$M$31,11,FALSE)*P2051*10</f>
        <v>#N/A</v>
      </c>
      <c r="S2051" s="52" t="e">
        <f>VLOOKUP(EVID_PASTVY!$H2051,KATEGORIE_ZVIRAT!$B$2:$M$31,12,FALSE)*P2051*10</f>
        <v>#N/A</v>
      </c>
    </row>
    <row r="2052" spans="1:19" x14ac:dyDescent="0.2">
      <c r="A2052" s="32"/>
      <c r="B2052" s="37" t="e">
        <f>VLOOKUP($A2052,EVID_OSEVU!$A$1:$M$4972,2,FALSE)</f>
        <v>#N/A</v>
      </c>
      <c r="C2052" s="37" t="e">
        <f>VLOOKUP($A2052,EVID_OSEVU!$A$1:$M$4972,3,FALSE)</f>
        <v>#N/A</v>
      </c>
      <c r="D2052" s="45" t="e">
        <f>VLOOKUP($A2052,EVID_OSEVU!$A$1:$M$4972,4,FALSE)</f>
        <v>#N/A</v>
      </c>
      <c r="E2052" s="35"/>
      <c r="F2052" s="53"/>
      <c r="G2052" s="32"/>
      <c r="H2052" s="45" t="e">
        <f>VLOOKUP(G2052,Export7[#All],2,FALSE)</f>
        <v>#N/A</v>
      </c>
      <c r="I2052" s="45" t="e">
        <f>VLOOKUP($A2052,EVID_OSEVU!$A$1:$M$4972,10,FALSE)</f>
        <v>#N/A</v>
      </c>
      <c r="J2052" s="58" t="e">
        <f>VLOOKUP($A2052,EVID_OSEVU!$A$1:$M$4972,11,FALSE)</f>
        <v>#N/A</v>
      </c>
      <c r="K2052" s="33"/>
      <c r="L2052" s="45" t="e">
        <f>VLOOKUP(EVID_PASTVY!H2052,KATEGORIE_ZVIRAT!$B$2:$M$31,6,FALSE)*K2052</f>
        <v>#N/A</v>
      </c>
      <c r="M2052" s="33">
        <v>24</v>
      </c>
      <c r="N2052" s="45" t="e">
        <f>VLOOKUP(EVID_PASTVY!$H2052,KATEGORIE_ZVIRAT!$B$2:$M$31,8,FALSE)</f>
        <v>#N/A</v>
      </c>
      <c r="O2052" s="45" t="e">
        <f>VLOOKUP(EVID_PASTVY!$H2052,KATEGORIE_ZVIRAT!$B$2:$M$31,9,FALSE)</f>
        <v>#N/A</v>
      </c>
      <c r="P2052" s="54" t="e">
        <f>VLOOKUP(EVID_PASTVY!$H2052,KATEGORIE_ZVIRAT!$B$2:$M$31,7,FALSE)*L2052/1000*M2052/24*(F2052-E2052+1)/J2052</f>
        <v>#N/A</v>
      </c>
      <c r="Q2052" s="52" t="e">
        <f>VLOOKUP(EVID_PASTVY!$H2052,KATEGORIE_ZVIRAT!$B$2:$M$31,10,FALSE)*P2052*10</f>
        <v>#N/A</v>
      </c>
      <c r="R2052" s="52" t="e">
        <f>VLOOKUP(EVID_PASTVY!$H2052,KATEGORIE_ZVIRAT!$B$2:$M$31,11,FALSE)*P2052*10</f>
        <v>#N/A</v>
      </c>
      <c r="S2052" s="52" t="e">
        <f>VLOOKUP(EVID_PASTVY!$H2052,KATEGORIE_ZVIRAT!$B$2:$M$31,12,FALSE)*P2052*10</f>
        <v>#N/A</v>
      </c>
    </row>
    <row r="2053" spans="1:19" x14ac:dyDescent="0.2">
      <c r="A2053" s="32"/>
      <c r="B2053" s="37" t="e">
        <f>VLOOKUP($A2053,EVID_OSEVU!$A$1:$M$4972,2,FALSE)</f>
        <v>#N/A</v>
      </c>
      <c r="C2053" s="37" t="e">
        <f>VLOOKUP($A2053,EVID_OSEVU!$A$1:$M$4972,3,FALSE)</f>
        <v>#N/A</v>
      </c>
      <c r="D2053" s="45" t="e">
        <f>VLOOKUP($A2053,EVID_OSEVU!$A$1:$M$4972,4,FALSE)</f>
        <v>#N/A</v>
      </c>
      <c r="E2053" s="35"/>
      <c r="F2053" s="53"/>
      <c r="G2053" s="32"/>
      <c r="H2053" s="45" t="e">
        <f>VLOOKUP(G2053,Export7[#All],2,FALSE)</f>
        <v>#N/A</v>
      </c>
      <c r="I2053" s="45" t="e">
        <f>VLOOKUP($A2053,EVID_OSEVU!$A$1:$M$4972,10,FALSE)</f>
        <v>#N/A</v>
      </c>
      <c r="J2053" s="58" t="e">
        <f>VLOOKUP($A2053,EVID_OSEVU!$A$1:$M$4972,11,FALSE)</f>
        <v>#N/A</v>
      </c>
      <c r="K2053" s="33"/>
      <c r="L2053" s="45" t="e">
        <f>VLOOKUP(EVID_PASTVY!H2053,KATEGORIE_ZVIRAT!$B$2:$M$31,6,FALSE)*K2053</f>
        <v>#N/A</v>
      </c>
      <c r="M2053" s="33">
        <v>24</v>
      </c>
      <c r="N2053" s="45" t="e">
        <f>VLOOKUP(EVID_PASTVY!$H2053,KATEGORIE_ZVIRAT!$B$2:$M$31,8,FALSE)</f>
        <v>#N/A</v>
      </c>
      <c r="O2053" s="45" t="e">
        <f>VLOOKUP(EVID_PASTVY!$H2053,KATEGORIE_ZVIRAT!$B$2:$M$31,9,FALSE)</f>
        <v>#N/A</v>
      </c>
      <c r="P2053" s="54" t="e">
        <f>VLOOKUP(EVID_PASTVY!$H2053,KATEGORIE_ZVIRAT!$B$2:$M$31,7,FALSE)*L2053/1000*M2053/24*(F2053-E2053+1)/J2053</f>
        <v>#N/A</v>
      </c>
      <c r="Q2053" s="52" t="e">
        <f>VLOOKUP(EVID_PASTVY!$H2053,KATEGORIE_ZVIRAT!$B$2:$M$31,10,FALSE)*P2053*10</f>
        <v>#N/A</v>
      </c>
      <c r="R2053" s="52" t="e">
        <f>VLOOKUP(EVID_PASTVY!$H2053,KATEGORIE_ZVIRAT!$B$2:$M$31,11,FALSE)*P2053*10</f>
        <v>#N/A</v>
      </c>
      <c r="S2053" s="52" t="e">
        <f>VLOOKUP(EVID_PASTVY!$H2053,KATEGORIE_ZVIRAT!$B$2:$M$31,12,FALSE)*P2053*10</f>
        <v>#N/A</v>
      </c>
    </row>
    <row r="2054" spans="1:19" x14ac:dyDescent="0.2">
      <c r="A2054" s="32"/>
      <c r="B2054" s="37" t="e">
        <f>VLOOKUP($A2054,EVID_OSEVU!$A$1:$M$4972,2,FALSE)</f>
        <v>#N/A</v>
      </c>
      <c r="C2054" s="37" t="e">
        <f>VLOOKUP($A2054,EVID_OSEVU!$A$1:$M$4972,3,FALSE)</f>
        <v>#N/A</v>
      </c>
      <c r="D2054" s="45" t="e">
        <f>VLOOKUP($A2054,EVID_OSEVU!$A$1:$M$4972,4,FALSE)</f>
        <v>#N/A</v>
      </c>
      <c r="E2054" s="35"/>
      <c r="F2054" s="53"/>
      <c r="G2054" s="32"/>
      <c r="H2054" s="45" t="e">
        <f>VLOOKUP(G2054,Export7[#All],2,FALSE)</f>
        <v>#N/A</v>
      </c>
      <c r="I2054" s="45" t="e">
        <f>VLOOKUP($A2054,EVID_OSEVU!$A$1:$M$4972,10,FALSE)</f>
        <v>#N/A</v>
      </c>
      <c r="J2054" s="58" t="e">
        <f>VLOOKUP($A2054,EVID_OSEVU!$A$1:$M$4972,11,FALSE)</f>
        <v>#N/A</v>
      </c>
      <c r="K2054" s="33"/>
      <c r="L2054" s="45" t="e">
        <f>VLOOKUP(EVID_PASTVY!H2054,KATEGORIE_ZVIRAT!$B$2:$M$31,6,FALSE)*K2054</f>
        <v>#N/A</v>
      </c>
      <c r="M2054" s="33">
        <v>24</v>
      </c>
      <c r="N2054" s="45" t="e">
        <f>VLOOKUP(EVID_PASTVY!$H2054,KATEGORIE_ZVIRAT!$B$2:$M$31,8,FALSE)</f>
        <v>#N/A</v>
      </c>
      <c r="O2054" s="45" t="e">
        <f>VLOOKUP(EVID_PASTVY!$H2054,KATEGORIE_ZVIRAT!$B$2:$M$31,9,FALSE)</f>
        <v>#N/A</v>
      </c>
      <c r="P2054" s="54" t="e">
        <f>VLOOKUP(EVID_PASTVY!$H2054,KATEGORIE_ZVIRAT!$B$2:$M$31,7,FALSE)*L2054/1000*M2054/24*(F2054-E2054+1)/J2054</f>
        <v>#N/A</v>
      </c>
      <c r="Q2054" s="52" t="e">
        <f>VLOOKUP(EVID_PASTVY!$H2054,KATEGORIE_ZVIRAT!$B$2:$M$31,10,FALSE)*P2054*10</f>
        <v>#N/A</v>
      </c>
      <c r="R2054" s="52" t="e">
        <f>VLOOKUP(EVID_PASTVY!$H2054,KATEGORIE_ZVIRAT!$B$2:$M$31,11,FALSE)*P2054*10</f>
        <v>#N/A</v>
      </c>
      <c r="S2054" s="52" t="e">
        <f>VLOOKUP(EVID_PASTVY!$H2054,KATEGORIE_ZVIRAT!$B$2:$M$31,12,FALSE)*P2054*10</f>
        <v>#N/A</v>
      </c>
    </row>
    <row r="2055" spans="1:19" x14ac:dyDescent="0.2">
      <c r="A2055" s="32"/>
      <c r="B2055" s="37" t="e">
        <f>VLOOKUP($A2055,EVID_OSEVU!$A$1:$M$4972,2,FALSE)</f>
        <v>#N/A</v>
      </c>
      <c r="C2055" s="37" t="e">
        <f>VLOOKUP($A2055,EVID_OSEVU!$A$1:$M$4972,3,FALSE)</f>
        <v>#N/A</v>
      </c>
      <c r="D2055" s="45" t="e">
        <f>VLOOKUP($A2055,EVID_OSEVU!$A$1:$M$4972,4,FALSE)</f>
        <v>#N/A</v>
      </c>
      <c r="E2055" s="35"/>
      <c r="F2055" s="53"/>
      <c r="G2055" s="32"/>
      <c r="H2055" s="45" t="e">
        <f>VLOOKUP(G2055,Export7[#All],2,FALSE)</f>
        <v>#N/A</v>
      </c>
      <c r="I2055" s="45" t="e">
        <f>VLOOKUP($A2055,EVID_OSEVU!$A$1:$M$4972,10,FALSE)</f>
        <v>#N/A</v>
      </c>
      <c r="J2055" s="58" t="e">
        <f>VLOOKUP($A2055,EVID_OSEVU!$A$1:$M$4972,11,FALSE)</f>
        <v>#N/A</v>
      </c>
      <c r="K2055" s="33"/>
      <c r="L2055" s="45" t="e">
        <f>VLOOKUP(EVID_PASTVY!H2055,KATEGORIE_ZVIRAT!$B$2:$M$31,6,FALSE)*K2055</f>
        <v>#N/A</v>
      </c>
      <c r="M2055" s="33">
        <v>24</v>
      </c>
      <c r="N2055" s="45" t="e">
        <f>VLOOKUP(EVID_PASTVY!$H2055,KATEGORIE_ZVIRAT!$B$2:$M$31,8,FALSE)</f>
        <v>#N/A</v>
      </c>
      <c r="O2055" s="45" t="e">
        <f>VLOOKUP(EVID_PASTVY!$H2055,KATEGORIE_ZVIRAT!$B$2:$M$31,9,FALSE)</f>
        <v>#N/A</v>
      </c>
      <c r="P2055" s="54" t="e">
        <f>VLOOKUP(EVID_PASTVY!$H2055,KATEGORIE_ZVIRAT!$B$2:$M$31,7,FALSE)*L2055/1000*M2055/24*(F2055-E2055+1)/J2055</f>
        <v>#N/A</v>
      </c>
      <c r="Q2055" s="52" t="e">
        <f>VLOOKUP(EVID_PASTVY!$H2055,KATEGORIE_ZVIRAT!$B$2:$M$31,10,FALSE)*P2055*10</f>
        <v>#N/A</v>
      </c>
      <c r="R2055" s="52" t="e">
        <f>VLOOKUP(EVID_PASTVY!$H2055,KATEGORIE_ZVIRAT!$B$2:$M$31,11,FALSE)*P2055*10</f>
        <v>#N/A</v>
      </c>
      <c r="S2055" s="52" t="e">
        <f>VLOOKUP(EVID_PASTVY!$H2055,KATEGORIE_ZVIRAT!$B$2:$M$31,12,FALSE)*P2055*10</f>
        <v>#N/A</v>
      </c>
    </row>
    <row r="2056" spans="1:19" x14ac:dyDescent="0.2">
      <c r="A2056" s="32"/>
      <c r="B2056" s="37" t="e">
        <f>VLOOKUP($A2056,EVID_OSEVU!$A$1:$M$4972,2,FALSE)</f>
        <v>#N/A</v>
      </c>
      <c r="C2056" s="37" t="e">
        <f>VLOOKUP($A2056,EVID_OSEVU!$A$1:$M$4972,3,FALSE)</f>
        <v>#N/A</v>
      </c>
      <c r="D2056" s="45" t="e">
        <f>VLOOKUP($A2056,EVID_OSEVU!$A$1:$M$4972,4,FALSE)</f>
        <v>#N/A</v>
      </c>
      <c r="E2056" s="35"/>
      <c r="F2056" s="53"/>
      <c r="G2056" s="32"/>
      <c r="H2056" s="45" t="e">
        <f>VLOOKUP(G2056,Export7[#All],2,FALSE)</f>
        <v>#N/A</v>
      </c>
      <c r="I2056" s="45" t="e">
        <f>VLOOKUP($A2056,EVID_OSEVU!$A$1:$M$4972,10,FALSE)</f>
        <v>#N/A</v>
      </c>
      <c r="J2056" s="58" t="e">
        <f>VLOOKUP($A2056,EVID_OSEVU!$A$1:$M$4972,11,FALSE)</f>
        <v>#N/A</v>
      </c>
      <c r="K2056" s="33"/>
      <c r="L2056" s="45" t="e">
        <f>VLOOKUP(EVID_PASTVY!H2056,KATEGORIE_ZVIRAT!$B$2:$M$31,6,FALSE)*K2056</f>
        <v>#N/A</v>
      </c>
      <c r="M2056" s="33">
        <v>24</v>
      </c>
      <c r="N2056" s="45" t="e">
        <f>VLOOKUP(EVID_PASTVY!$H2056,KATEGORIE_ZVIRAT!$B$2:$M$31,8,FALSE)</f>
        <v>#N/A</v>
      </c>
      <c r="O2056" s="45" t="e">
        <f>VLOOKUP(EVID_PASTVY!$H2056,KATEGORIE_ZVIRAT!$B$2:$M$31,9,FALSE)</f>
        <v>#N/A</v>
      </c>
      <c r="P2056" s="54" t="e">
        <f>VLOOKUP(EVID_PASTVY!$H2056,KATEGORIE_ZVIRAT!$B$2:$M$31,7,FALSE)*L2056/1000*M2056/24*(F2056-E2056+1)/J2056</f>
        <v>#N/A</v>
      </c>
      <c r="Q2056" s="52" t="e">
        <f>VLOOKUP(EVID_PASTVY!$H2056,KATEGORIE_ZVIRAT!$B$2:$M$31,10,FALSE)*P2056*10</f>
        <v>#N/A</v>
      </c>
      <c r="R2056" s="52" t="e">
        <f>VLOOKUP(EVID_PASTVY!$H2056,KATEGORIE_ZVIRAT!$B$2:$M$31,11,FALSE)*P2056*10</f>
        <v>#N/A</v>
      </c>
      <c r="S2056" s="52" t="e">
        <f>VLOOKUP(EVID_PASTVY!$H2056,KATEGORIE_ZVIRAT!$B$2:$M$31,12,FALSE)*P2056*10</f>
        <v>#N/A</v>
      </c>
    </row>
    <row r="2057" spans="1:19" x14ac:dyDescent="0.2">
      <c r="A2057" s="32"/>
      <c r="B2057" s="37" t="e">
        <f>VLOOKUP($A2057,EVID_OSEVU!$A$1:$M$4972,2,FALSE)</f>
        <v>#N/A</v>
      </c>
      <c r="C2057" s="37" t="e">
        <f>VLOOKUP($A2057,EVID_OSEVU!$A$1:$M$4972,3,FALSE)</f>
        <v>#N/A</v>
      </c>
      <c r="D2057" s="45" t="e">
        <f>VLOOKUP($A2057,EVID_OSEVU!$A$1:$M$4972,4,FALSE)</f>
        <v>#N/A</v>
      </c>
      <c r="E2057" s="35"/>
      <c r="F2057" s="53"/>
      <c r="G2057" s="32"/>
      <c r="H2057" s="45" t="e">
        <f>VLOOKUP(G2057,Export7[#All],2,FALSE)</f>
        <v>#N/A</v>
      </c>
      <c r="I2057" s="45" t="e">
        <f>VLOOKUP($A2057,EVID_OSEVU!$A$1:$M$4972,10,FALSE)</f>
        <v>#N/A</v>
      </c>
      <c r="J2057" s="58" t="e">
        <f>VLOOKUP($A2057,EVID_OSEVU!$A$1:$M$4972,11,FALSE)</f>
        <v>#N/A</v>
      </c>
      <c r="K2057" s="33"/>
      <c r="L2057" s="45" t="e">
        <f>VLOOKUP(EVID_PASTVY!H2057,KATEGORIE_ZVIRAT!$B$2:$M$31,6,FALSE)*K2057</f>
        <v>#N/A</v>
      </c>
      <c r="M2057" s="33">
        <v>24</v>
      </c>
      <c r="N2057" s="45" t="e">
        <f>VLOOKUP(EVID_PASTVY!$H2057,KATEGORIE_ZVIRAT!$B$2:$M$31,8,FALSE)</f>
        <v>#N/A</v>
      </c>
      <c r="O2057" s="45" t="e">
        <f>VLOOKUP(EVID_PASTVY!$H2057,KATEGORIE_ZVIRAT!$B$2:$M$31,9,FALSE)</f>
        <v>#N/A</v>
      </c>
      <c r="P2057" s="54" t="e">
        <f>VLOOKUP(EVID_PASTVY!$H2057,KATEGORIE_ZVIRAT!$B$2:$M$31,7,FALSE)*L2057/1000*M2057/24*(F2057-E2057+1)/J2057</f>
        <v>#N/A</v>
      </c>
      <c r="Q2057" s="52" t="e">
        <f>VLOOKUP(EVID_PASTVY!$H2057,KATEGORIE_ZVIRAT!$B$2:$M$31,10,FALSE)*P2057*10</f>
        <v>#N/A</v>
      </c>
      <c r="R2057" s="52" t="e">
        <f>VLOOKUP(EVID_PASTVY!$H2057,KATEGORIE_ZVIRAT!$B$2:$M$31,11,FALSE)*P2057*10</f>
        <v>#N/A</v>
      </c>
      <c r="S2057" s="52" t="e">
        <f>VLOOKUP(EVID_PASTVY!$H2057,KATEGORIE_ZVIRAT!$B$2:$M$31,12,FALSE)*P2057*10</f>
        <v>#N/A</v>
      </c>
    </row>
    <row r="2058" spans="1:19" x14ac:dyDescent="0.2">
      <c r="A2058" s="32"/>
      <c r="B2058" s="37" t="e">
        <f>VLOOKUP($A2058,EVID_OSEVU!$A$1:$M$4972,2,FALSE)</f>
        <v>#N/A</v>
      </c>
      <c r="C2058" s="37" t="e">
        <f>VLOOKUP($A2058,EVID_OSEVU!$A$1:$M$4972,3,FALSE)</f>
        <v>#N/A</v>
      </c>
      <c r="D2058" s="45" t="e">
        <f>VLOOKUP($A2058,EVID_OSEVU!$A$1:$M$4972,4,FALSE)</f>
        <v>#N/A</v>
      </c>
      <c r="E2058" s="35"/>
      <c r="F2058" s="53"/>
      <c r="G2058" s="32"/>
      <c r="H2058" s="45" t="e">
        <f>VLOOKUP(G2058,Export7[#All],2,FALSE)</f>
        <v>#N/A</v>
      </c>
      <c r="I2058" s="45" t="e">
        <f>VLOOKUP($A2058,EVID_OSEVU!$A$1:$M$4972,10,FALSE)</f>
        <v>#N/A</v>
      </c>
      <c r="J2058" s="58" t="e">
        <f>VLOOKUP($A2058,EVID_OSEVU!$A$1:$M$4972,11,FALSE)</f>
        <v>#N/A</v>
      </c>
      <c r="K2058" s="33"/>
      <c r="L2058" s="45" t="e">
        <f>VLOOKUP(EVID_PASTVY!H2058,KATEGORIE_ZVIRAT!$B$2:$M$31,6,FALSE)*K2058</f>
        <v>#N/A</v>
      </c>
      <c r="M2058" s="33">
        <v>24</v>
      </c>
      <c r="N2058" s="45" t="e">
        <f>VLOOKUP(EVID_PASTVY!$H2058,KATEGORIE_ZVIRAT!$B$2:$M$31,8,FALSE)</f>
        <v>#N/A</v>
      </c>
      <c r="O2058" s="45" t="e">
        <f>VLOOKUP(EVID_PASTVY!$H2058,KATEGORIE_ZVIRAT!$B$2:$M$31,9,FALSE)</f>
        <v>#N/A</v>
      </c>
      <c r="P2058" s="54" t="e">
        <f>VLOOKUP(EVID_PASTVY!$H2058,KATEGORIE_ZVIRAT!$B$2:$M$31,7,FALSE)*L2058/1000*M2058/24*(F2058-E2058+1)/J2058</f>
        <v>#N/A</v>
      </c>
      <c r="Q2058" s="52" t="e">
        <f>VLOOKUP(EVID_PASTVY!$H2058,KATEGORIE_ZVIRAT!$B$2:$M$31,10,FALSE)*P2058*10</f>
        <v>#N/A</v>
      </c>
      <c r="R2058" s="52" t="e">
        <f>VLOOKUP(EVID_PASTVY!$H2058,KATEGORIE_ZVIRAT!$B$2:$M$31,11,FALSE)*P2058*10</f>
        <v>#N/A</v>
      </c>
      <c r="S2058" s="52" t="e">
        <f>VLOOKUP(EVID_PASTVY!$H2058,KATEGORIE_ZVIRAT!$B$2:$M$31,12,FALSE)*P2058*10</f>
        <v>#N/A</v>
      </c>
    </row>
    <row r="2059" spans="1:19" x14ac:dyDescent="0.2">
      <c r="A2059" s="32"/>
      <c r="B2059" s="37" t="e">
        <f>VLOOKUP($A2059,EVID_OSEVU!$A$1:$M$4972,2,FALSE)</f>
        <v>#N/A</v>
      </c>
      <c r="C2059" s="37" t="e">
        <f>VLOOKUP($A2059,EVID_OSEVU!$A$1:$M$4972,3,FALSE)</f>
        <v>#N/A</v>
      </c>
      <c r="D2059" s="45" t="e">
        <f>VLOOKUP($A2059,EVID_OSEVU!$A$1:$M$4972,4,FALSE)</f>
        <v>#N/A</v>
      </c>
      <c r="E2059" s="35"/>
      <c r="F2059" s="53"/>
      <c r="G2059" s="32"/>
      <c r="H2059" s="45" t="e">
        <f>VLOOKUP(G2059,Export7[#All],2,FALSE)</f>
        <v>#N/A</v>
      </c>
      <c r="I2059" s="45" t="e">
        <f>VLOOKUP($A2059,EVID_OSEVU!$A$1:$M$4972,10,FALSE)</f>
        <v>#N/A</v>
      </c>
      <c r="J2059" s="58" t="e">
        <f>VLOOKUP($A2059,EVID_OSEVU!$A$1:$M$4972,11,FALSE)</f>
        <v>#N/A</v>
      </c>
      <c r="K2059" s="33"/>
      <c r="L2059" s="45" t="e">
        <f>VLOOKUP(EVID_PASTVY!H2059,KATEGORIE_ZVIRAT!$B$2:$M$31,6,FALSE)*K2059</f>
        <v>#N/A</v>
      </c>
      <c r="M2059" s="33">
        <v>24</v>
      </c>
      <c r="N2059" s="45" t="e">
        <f>VLOOKUP(EVID_PASTVY!$H2059,KATEGORIE_ZVIRAT!$B$2:$M$31,8,FALSE)</f>
        <v>#N/A</v>
      </c>
      <c r="O2059" s="45" t="e">
        <f>VLOOKUP(EVID_PASTVY!$H2059,KATEGORIE_ZVIRAT!$B$2:$M$31,9,FALSE)</f>
        <v>#N/A</v>
      </c>
      <c r="P2059" s="54" t="e">
        <f>VLOOKUP(EVID_PASTVY!$H2059,KATEGORIE_ZVIRAT!$B$2:$M$31,7,FALSE)*L2059/1000*M2059/24*(F2059-E2059+1)/J2059</f>
        <v>#N/A</v>
      </c>
      <c r="Q2059" s="52" t="e">
        <f>VLOOKUP(EVID_PASTVY!$H2059,KATEGORIE_ZVIRAT!$B$2:$M$31,10,FALSE)*P2059*10</f>
        <v>#N/A</v>
      </c>
      <c r="R2059" s="52" t="e">
        <f>VLOOKUP(EVID_PASTVY!$H2059,KATEGORIE_ZVIRAT!$B$2:$M$31,11,FALSE)*P2059*10</f>
        <v>#N/A</v>
      </c>
      <c r="S2059" s="52" t="e">
        <f>VLOOKUP(EVID_PASTVY!$H2059,KATEGORIE_ZVIRAT!$B$2:$M$31,12,FALSE)*P2059*10</f>
        <v>#N/A</v>
      </c>
    </row>
    <row r="2060" spans="1:19" x14ac:dyDescent="0.2">
      <c r="A2060" s="32"/>
      <c r="B2060" s="37" t="e">
        <f>VLOOKUP($A2060,EVID_OSEVU!$A$1:$M$4972,2,FALSE)</f>
        <v>#N/A</v>
      </c>
      <c r="C2060" s="37" t="e">
        <f>VLOOKUP($A2060,EVID_OSEVU!$A$1:$M$4972,3,FALSE)</f>
        <v>#N/A</v>
      </c>
      <c r="D2060" s="45" t="e">
        <f>VLOOKUP($A2060,EVID_OSEVU!$A$1:$M$4972,4,FALSE)</f>
        <v>#N/A</v>
      </c>
      <c r="E2060" s="35"/>
      <c r="F2060" s="53"/>
      <c r="G2060" s="32"/>
      <c r="H2060" s="45" t="e">
        <f>VLOOKUP(G2060,Export7[#All],2,FALSE)</f>
        <v>#N/A</v>
      </c>
      <c r="I2060" s="45" t="e">
        <f>VLOOKUP($A2060,EVID_OSEVU!$A$1:$M$4972,10,FALSE)</f>
        <v>#N/A</v>
      </c>
      <c r="J2060" s="58" t="e">
        <f>VLOOKUP($A2060,EVID_OSEVU!$A$1:$M$4972,11,FALSE)</f>
        <v>#N/A</v>
      </c>
      <c r="K2060" s="33"/>
      <c r="L2060" s="45" t="e">
        <f>VLOOKUP(EVID_PASTVY!H2060,KATEGORIE_ZVIRAT!$B$2:$M$31,6,FALSE)*K2060</f>
        <v>#N/A</v>
      </c>
      <c r="M2060" s="33">
        <v>24</v>
      </c>
      <c r="N2060" s="45" t="e">
        <f>VLOOKUP(EVID_PASTVY!$H2060,KATEGORIE_ZVIRAT!$B$2:$M$31,8,FALSE)</f>
        <v>#N/A</v>
      </c>
      <c r="O2060" s="45" t="e">
        <f>VLOOKUP(EVID_PASTVY!$H2060,KATEGORIE_ZVIRAT!$B$2:$M$31,9,FALSE)</f>
        <v>#N/A</v>
      </c>
      <c r="P2060" s="54" t="e">
        <f>VLOOKUP(EVID_PASTVY!$H2060,KATEGORIE_ZVIRAT!$B$2:$M$31,7,FALSE)*L2060/1000*M2060/24*(F2060-E2060+1)/J2060</f>
        <v>#N/A</v>
      </c>
      <c r="Q2060" s="52" t="e">
        <f>VLOOKUP(EVID_PASTVY!$H2060,KATEGORIE_ZVIRAT!$B$2:$M$31,10,FALSE)*P2060*10</f>
        <v>#N/A</v>
      </c>
      <c r="R2060" s="52" t="e">
        <f>VLOOKUP(EVID_PASTVY!$H2060,KATEGORIE_ZVIRAT!$B$2:$M$31,11,FALSE)*P2060*10</f>
        <v>#N/A</v>
      </c>
      <c r="S2060" s="52" t="e">
        <f>VLOOKUP(EVID_PASTVY!$H2060,KATEGORIE_ZVIRAT!$B$2:$M$31,12,FALSE)*P2060*10</f>
        <v>#N/A</v>
      </c>
    </row>
    <row r="2061" spans="1:19" x14ac:dyDescent="0.2">
      <c r="A2061" s="32"/>
      <c r="B2061" s="37" t="e">
        <f>VLOOKUP($A2061,EVID_OSEVU!$A$1:$M$4972,2,FALSE)</f>
        <v>#N/A</v>
      </c>
      <c r="C2061" s="37" t="e">
        <f>VLOOKUP($A2061,EVID_OSEVU!$A$1:$M$4972,3,FALSE)</f>
        <v>#N/A</v>
      </c>
      <c r="D2061" s="45" t="e">
        <f>VLOOKUP($A2061,EVID_OSEVU!$A$1:$M$4972,4,FALSE)</f>
        <v>#N/A</v>
      </c>
      <c r="E2061" s="35"/>
      <c r="F2061" s="53"/>
      <c r="G2061" s="32"/>
      <c r="H2061" s="45" t="e">
        <f>VLOOKUP(G2061,Export7[#All],2,FALSE)</f>
        <v>#N/A</v>
      </c>
      <c r="I2061" s="45" t="e">
        <f>VLOOKUP($A2061,EVID_OSEVU!$A$1:$M$4972,10,FALSE)</f>
        <v>#N/A</v>
      </c>
      <c r="J2061" s="58" t="e">
        <f>VLOOKUP($A2061,EVID_OSEVU!$A$1:$M$4972,11,FALSE)</f>
        <v>#N/A</v>
      </c>
      <c r="K2061" s="33"/>
      <c r="L2061" s="45" t="e">
        <f>VLOOKUP(EVID_PASTVY!H2061,KATEGORIE_ZVIRAT!$B$2:$M$31,6,FALSE)*K2061</f>
        <v>#N/A</v>
      </c>
      <c r="M2061" s="33">
        <v>24</v>
      </c>
      <c r="N2061" s="45" t="e">
        <f>VLOOKUP(EVID_PASTVY!$H2061,KATEGORIE_ZVIRAT!$B$2:$M$31,8,FALSE)</f>
        <v>#N/A</v>
      </c>
      <c r="O2061" s="45" t="e">
        <f>VLOOKUP(EVID_PASTVY!$H2061,KATEGORIE_ZVIRAT!$B$2:$M$31,9,FALSE)</f>
        <v>#N/A</v>
      </c>
      <c r="P2061" s="54" t="e">
        <f>VLOOKUP(EVID_PASTVY!$H2061,KATEGORIE_ZVIRAT!$B$2:$M$31,7,FALSE)*L2061/1000*M2061/24*(F2061-E2061+1)/J2061</f>
        <v>#N/A</v>
      </c>
      <c r="Q2061" s="52" t="e">
        <f>VLOOKUP(EVID_PASTVY!$H2061,KATEGORIE_ZVIRAT!$B$2:$M$31,10,FALSE)*P2061*10</f>
        <v>#N/A</v>
      </c>
      <c r="R2061" s="52" t="e">
        <f>VLOOKUP(EVID_PASTVY!$H2061,KATEGORIE_ZVIRAT!$B$2:$M$31,11,FALSE)*P2061*10</f>
        <v>#N/A</v>
      </c>
      <c r="S2061" s="52" t="e">
        <f>VLOOKUP(EVID_PASTVY!$H2061,KATEGORIE_ZVIRAT!$B$2:$M$31,12,FALSE)*P2061*10</f>
        <v>#N/A</v>
      </c>
    </row>
    <row r="2062" spans="1:19" x14ac:dyDescent="0.2">
      <c r="A2062" s="32"/>
      <c r="B2062" s="37" t="e">
        <f>VLOOKUP($A2062,EVID_OSEVU!$A$1:$M$4972,2,FALSE)</f>
        <v>#N/A</v>
      </c>
      <c r="C2062" s="37" t="e">
        <f>VLOOKUP($A2062,EVID_OSEVU!$A$1:$M$4972,3,FALSE)</f>
        <v>#N/A</v>
      </c>
      <c r="D2062" s="45" t="e">
        <f>VLOOKUP($A2062,EVID_OSEVU!$A$1:$M$4972,4,FALSE)</f>
        <v>#N/A</v>
      </c>
      <c r="E2062" s="35"/>
      <c r="F2062" s="53"/>
      <c r="G2062" s="32"/>
      <c r="H2062" s="45" t="e">
        <f>VLOOKUP(G2062,Export7[#All],2,FALSE)</f>
        <v>#N/A</v>
      </c>
      <c r="I2062" s="45" t="e">
        <f>VLOOKUP($A2062,EVID_OSEVU!$A$1:$M$4972,10,FALSE)</f>
        <v>#N/A</v>
      </c>
      <c r="J2062" s="58" t="e">
        <f>VLOOKUP($A2062,EVID_OSEVU!$A$1:$M$4972,11,FALSE)</f>
        <v>#N/A</v>
      </c>
      <c r="K2062" s="33"/>
      <c r="L2062" s="45" t="e">
        <f>VLOOKUP(EVID_PASTVY!H2062,KATEGORIE_ZVIRAT!$B$2:$M$31,6,FALSE)*K2062</f>
        <v>#N/A</v>
      </c>
      <c r="M2062" s="33">
        <v>24</v>
      </c>
      <c r="N2062" s="45" t="e">
        <f>VLOOKUP(EVID_PASTVY!$H2062,KATEGORIE_ZVIRAT!$B$2:$M$31,8,FALSE)</f>
        <v>#N/A</v>
      </c>
      <c r="O2062" s="45" t="e">
        <f>VLOOKUP(EVID_PASTVY!$H2062,KATEGORIE_ZVIRAT!$B$2:$M$31,9,FALSE)</f>
        <v>#N/A</v>
      </c>
      <c r="P2062" s="54" t="e">
        <f>VLOOKUP(EVID_PASTVY!$H2062,KATEGORIE_ZVIRAT!$B$2:$M$31,7,FALSE)*L2062/1000*M2062/24*(F2062-E2062+1)/J2062</f>
        <v>#N/A</v>
      </c>
      <c r="Q2062" s="52" t="e">
        <f>VLOOKUP(EVID_PASTVY!$H2062,KATEGORIE_ZVIRAT!$B$2:$M$31,10,FALSE)*P2062*10</f>
        <v>#N/A</v>
      </c>
      <c r="R2062" s="52" t="e">
        <f>VLOOKUP(EVID_PASTVY!$H2062,KATEGORIE_ZVIRAT!$B$2:$M$31,11,FALSE)*P2062*10</f>
        <v>#N/A</v>
      </c>
      <c r="S2062" s="52" t="e">
        <f>VLOOKUP(EVID_PASTVY!$H2062,KATEGORIE_ZVIRAT!$B$2:$M$31,12,FALSE)*P2062*10</f>
        <v>#N/A</v>
      </c>
    </row>
    <row r="2063" spans="1:19" x14ac:dyDescent="0.2">
      <c r="A2063" s="32"/>
      <c r="B2063" s="37" t="e">
        <f>VLOOKUP($A2063,EVID_OSEVU!$A$1:$M$4972,2,FALSE)</f>
        <v>#N/A</v>
      </c>
      <c r="C2063" s="37" t="e">
        <f>VLOOKUP($A2063,EVID_OSEVU!$A$1:$M$4972,3,FALSE)</f>
        <v>#N/A</v>
      </c>
      <c r="D2063" s="45" t="e">
        <f>VLOOKUP($A2063,EVID_OSEVU!$A$1:$M$4972,4,FALSE)</f>
        <v>#N/A</v>
      </c>
      <c r="E2063" s="35"/>
      <c r="F2063" s="53"/>
      <c r="G2063" s="32"/>
      <c r="H2063" s="45" t="e">
        <f>VLOOKUP(G2063,Export7[#All],2,FALSE)</f>
        <v>#N/A</v>
      </c>
      <c r="I2063" s="45" t="e">
        <f>VLOOKUP($A2063,EVID_OSEVU!$A$1:$M$4972,10,FALSE)</f>
        <v>#N/A</v>
      </c>
      <c r="J2063" s="58" t="e">
        <f>VLOOKUP($A2063,EVID_OSEVU!$A$1:$M$4972,11,FALSE)</f>
        <v>#N/A</v>
      </c>
      <c r="K2063" s="33"/>
      <c r="L2063" s="45" t="e">
        <f>VLOOKUP(EVID_PASTVY!H2063,KATEGORIE_ZVIRAT!$B$2:$M$31,6,FALSE)*K2063</f>
        <v>#N/A</v>
      </c>
      <c r="M2063" s="33">
        <v>24</v>
      </c>
      <c r="N2063" s="45" t="e">
        <f>VLOOKUP(EVID_PASTVY!$H2063,KATEGORIE_ZVIRAT!$B$2:$M$31,8,FALSE)</f>
        <v>#N/A</v>
      </c>
      <c r="O2063" s="45" t="e">
        <f>VLOOKUP(EVID_PASTVY!$H2063,KATEGORIE_ZVIRAT!$B$2:$M$31,9,FALSE)</f>
        <v>#N/A</v>
      </c>
      <c r="P2063" s="54" t="e">
        <f>VLOOKUP(EVID_PASTVY!$H2063,KATEGORIE_ZVIRAT!$B$2:$M$31,7,FALSE)*L2063/1000*M2063/24*(F2063-E2063+1)/J2063</f>
        <v>#N/A</v>
      </c>
      <c r="Q2063" s="52" t="e">
        <f>VLOOKUP(EVID_PASTVY!$H2063,KATEGORIE_ZVIRAT!$B$2:$M$31,10,FALSE)*P2063*10</f>
        <v>#N/A</v>
      </c>
      <c r="R2063" s="52" t="e">
        <f>VLOOKUP(EVID_PASTVY!$H2063,KATEGORIE_ZVIRAT!$B$2:$M$31,11,FALSE)*P2063*10</f>
        <v>#N/A</v>
      </c>
      <c r="S2063" s="52" t="e">
        <f>VLOOKUP(EVID_PASTVY!$H2063,KATEGORIE_ZVIRAT!$B$2:$M$31,12,FALSE)*P2063*10</f>
        <v>#N/A</v>
      </c>
    </row>
    <row r="2064" spans="1:19" x14ac:dyDescent="0.2">
      <c r="A2064" s="32"/>
      <c r="B2064" s="37" t="e">
        <f>VLOOKUP($A2064,EVID_OSEVU!$A$1:$M$4972,2,FALSE)</f>
        <v>#N/A</v>
      </c>
      <c r="C2064" s="37" t="e">
        <f>VLOOKUP($A2064,EVID_OSEVU!$A$1:$M$4972,3,FALSE)</f>
        <v>#N/A</v>
      </c>
      <c r="D2064" s="45" t="e">
        <f>VLOOKUP($A2064,EVID_OSEVU!$A$1:$M$4972,4,FALSE)</f>
        <v>#N/A</v>
      </c>
      <c r="E2064" s="35"/>
      <c r="F2064" s="53"/>
      <c r="G2064" s="32"/>
      <c r="H2064" s="45" t="e">
        <f>VLOOKUP(G2064,Export7[#All],2,FALSE)</f>
        <v>#N/A</v>
      </c>
      <c r="I2064" s="45" t="e">
        <f>VLOOKUP($A2064,EVID_OSEVU!$A$1:$M$4972,10,FALSE)</f>
        <v>#N/A</v>
      </c>
      <c r="J2064" s="58" t="e">
        <f>VLOOKUP($A2064,EVID_OSEVU!$A$1:$M$4972,11,FALSE)</f>
        <v>#N/A</v>
      </c>
      <c r="K2064" s="33"/>
      <c r="L2064" s="45" t="e">
        <f>VLOOKUP(EVID_PASTVY!H2064,KATEGORIE_ZVIRAT!$B$2:$M$31,6,FALSE)*K2064</f>
        <v>#N/A</v>
      </c>
      <c r="M2064" s="33">
        <v>24</v>
      </c>
      <c r="N2064" s="45" t="e">
        <f>VLOOKUP(EVID_PASTVY!$H2064,KATEGORIE_ZVIRAT!$B$2:$M$31,8,FALSE)</f>
        <v>#N/A</v>
      </c>
      <c r="O2064" s="45" t="e">
        <f>VLOOKUP(EVID_PASTVY!$H2064,KATEGORIE_ZVIRAT!$B$2:$M$31,9,FALSE)</f>
        <v>#N/A</v>
      </c>
      <c r="P2064" s="54" t="e">
        <f>VLOOKUP(EVID_PASTVY!$H2064,KATEGORIE_ZVIRAT!$B$2:$M$31,7,FALSE)*L2064/1000*M2064/24*(F2064-E2064+1)/J2064</f>
        <v>#N/A</v>
      </c>
      <c r="Q2064" s="52" t="e">
        <f>VLOOKUP(EVID_PASTVY!$H2064,KATEGORIE_ZVIRAT!$B$2:$M$31,10,FALSE)*P2064*10</f>
        <v>#N/A</v>
      </c>
      <c r="R2064" s="52" t="e">
        <f>VLOOKUP(EVID_PASTVY!$H2064,KATEGORIE_ZVIRAT!$B$2:$M$31,11,FALSE)*P2064*10</f>
        <v>#N/A</v>
      </c>
      <c r="S2064" s="52" t="e">
        <f>VLOOKUP(EVID_PASTVY!$H2064,KATEGORIE_ZVIRAT!$B$2:$M$31,12,FALSE)*P2064*10</f>
        <v>#N/A</v>
      </c>
    </row>
    <row r="2065" spans="1:19" x14ac:dyDescent="0.2">
      <c r="A2065" s="32"/>
      <c r="B2065" s="37" t="e">
        <f>VLOOKUP($A2065,EVID_OSEVU!$A$1:$M$4972,2,FALSE)</f>
        <v>#N/A</v>
      </c>
      <c r="C2065" s="37" t="e">
        <f>VLOOKUP($A2065,EVID_OSEVU!$A$1:$M$4972,3,FALSE)</f>
        <v>#N/A</v>
      </c>
      <c r="D2065" s="45" t="e">
        <f>VLOOKUP($A2065,EVID_OSEVU!$A$1:$M$4972,4,FALSE)</f>
        <v>#N/A</v>
      </c>
      <c r="E2065" s="35"/>
      <c r="F2065" s="53"/>
      <c r="G2065" s="32"/>
      <c r="H2065" s="45" t="e">
        <f>VLOOKUP(G2065,Export7[#All],2,FALSE)</f>
        <v>#N/A</v>
      </c>
      <c r="I2065" s="45" t="e">
        <f>VLOOKUP($A2065,EVID_OSEVU!$A$1:$M$4972,10,FALSE)</f>
        <v>#N/A</v>
      </c>
      <c r="J2065" s="58" t="e">
        <f>VLOOKUP($A2065,EVID_OSEVU!$A$1:$M$4972,11,FALSE)</f>
        <v>#N/A</v>
      </c>
      <c r="K2065" s="33"/>
      <c r="L2065" s="45" t="e">
        <f>VLOOKUP(EVID_PASTVY!H2065,KATEGORIE_ZVIRAT!$B$2:$M$31,6,FALSE)*K2065</f>
        <v>#N/A</v>
      </c>
      <c r="M2065" s="33">
        <v>24</v>
      </c>
      <c r="N2065" s="45" t="e">
        <f>VLOOKUP(EVID_PASTVY!$H2065,KATEGORIE_ZVIRAT!$B$2:$M$31,8,FALSE)</f>
        <v>#N/A</v>
      </c>
      <c r="O2065" s="45" t="e">
        <f>VLOOKUP(EVID_PASTVY!$H2065,KATEGORIE_ZVIRAT!$B$2:$M$31,9,FALSE)</f>
        <v>#N/A</v>
      </c>
      <c r="P2065" s="54" t="e">
        <f>VLOOKUP(EVID_PASTVY!$H2065,KATEGORIE_ZVIRAT!$B$2:$M$31,7,FALSE)*L2065/1000*M2065/24*(F2065-E2065+1)/J2065</f>
        <v>#N/A</v>
      </c>
      <c r="Q2065" s="52" t="e">
        <f>VLOOKUP(EVID_PASTVY!$H2065,KATEGORIE_ZVIRAT!$B$2:$M$31,10,FALSE)*P2065*10</f>
        <v>#N/A</v>
      </c>
      <c r="R2065" s="52" t="e">
        <f>VLOOKUP(EVID_PASTVY!$H2065,KATEGORIE_ZVIRAT!$B$2:$M$31,11,FALSE)*P2065*10</f>
        <v>#N/A</v>
      </c>
      <c r="S2065" s="52" t="e">
        <f>VLOOKUP(EVID_PASTVY!$H2065,KATEGORIE_ZVIRAT!$B$2:$M$31,12,FALSE)*P2065*10</f>
        <v>#N/A</v>
      </c>
    </row>
    <row r="2066" spans="1:19" x14ac:dyDescent="0.2">
      <c r="A2066" s="32"/>
      <c r="B2066" s="37" t="e">
        <f>VLOOKUP($A2066,EVID_OSEVU!$A$1:$M$4972,2,FALSE)</f>
        <v>#N/A</v>
      </c>
      <c r="C2066" s="37" t="e">
        <f>VLOOKUP($A2066,EVID_OSEVU!$A$1:$M$4972,3,FALSE)</f>
        <v>#N/A</v>
      </c>
      <c r="D2066" s="45" t="e">
        <f>VLOOKUP($A2066,EVID_OSEVU!$A$1:$M$4972,4,FALSE)</f>
        <v>#N/A</v>
      </c>
      <c r="E2066" s="35"/>
      <c r="F2066" s="53"/>
      <c r="G2066" s="32"/>
      <c r="H2066" s="45" t="e">
        <f>VLOOKUP(G2066,Export7[#All],2,FALSE)</f>
        <v>#N/A</v>
      </c>
      <c r="I2066" s="45" t="e">
        <f>VLOOKUP($A2066,EVID_OSEVU!$A$1:$M$4972,10,FALSE)</f>
        <v>#N/A</v>
      </c>
      <c r="J2066" s="58" t="e">
        <f>VLOOKUP($A2066,EVID_OSEVU!$A$1:$M$4972,11,FALSE)</f>
        <v>#N/A</v>
      </c>
      <c r="K2066" s="33"/>
      <c r="L2066" s="45" t="e">
        <f>VLOOKUP(EVID_PASTVY!H2066,KATEGORIE_ZVIRAT!$B$2:$M$31,6,FALSE)*K2066</f>
        <v>#N/A</v>
      </c>
      <c r="M2066" s="33">
        <v>24</v>
      </c>
      <c r="N2066" s="45" t="e">
        <f>VLOOKUP(EVID_PASTVY!$H2066,KATEGORIE_ZVIRAT!$B$2:$M$31,8,FALSE)</f>
        <v>#N/A</v>
      </c>
      <c r="O2066" s="45" t="e">
        <f>VLOOKUP(EVID_PASTVY!$H2066,KATEGORIE_ZVIRAT!$B$2:$M$31,9,FALSE)</f>
        <v>#N/A</v>
      </c>
      <c r="P2066" s="54" t="e">
        <f>VLOOKUP(EVID_PASTVY!$H2066,KATEGORIE_ZVIRAT!$B$2:$M$31,7,FALSE)*L2066/1000*M2066/24*(F2066-E2066+1)/J2066</f>
        <v>#N/A</v>
      </c>
      <c r="Q2066" s="52" t="e">
        <f>VLOOKUP(EVID_PASTVY!$H2066,KATEGORIE_ZVIRAT!$B$2:$M$31,10,FALSE)*P2066*10</f>
        <v>#N/A</v>
      </c>
      <c r="R2066" s="52" t="e">
        <f>VLOOKUP(EVID_PASTVY!$H2066,KATEGORIE_ZVIRAT!$B$2:$M$31,11,FALSE)*P2066*10</f>
        <v>#N/A</v>
      </c>
      <c r="S2066" s="52" t="e">
        <f>VLOOKUP(EVID_PASTVY!$H2066,KATEGORIE_ZVIRAT!$B$2:$M$31,12,FALSE)*P2066*10</f>
        <v>#N/A</v>
      </c>
    </row>
    <row r="2067" spans="1:19" x14ac:dyDescent="0.2">
      <c r="A2067" s="32"/>
      <c r="B2067" s="37" t="e">
        <f>VLOOKUP($A2067,EVID_OSEVU!$A$1:$M$4972,2,FALSE)</f>
        <v>#N/A</v>
      </c>
      <c r="C2067" s="37" t="e">
        <f>VLOOKUP($A2067,EVID_OSEVU!$A$1:$M$4972,3,FALSE)</f>
        <v>#N/A</v>
      </c>
      <c r="D2067" s="45" t="e">
        <f>VLOOKUP($A2067,EVID_OSEVU!$A$1:$M$4972,4,FALSE)</f>
        <v>#N/A</v>
      </c>
      <c r="E2067" s="35"/>
      <c r="F2067" s="53"/>
      <c r="G2067" s="32"/>
      <c r="H2067" s="45" t="e">
        <f>VLOOKUP(G2067,Export7[#All],2,FALSE)</f>
        <v>#N/A</v>
      </c>
      <c r="I2067" s="45" t="e">
        <f>VLOOKUP($A2067,EVID_OSEVU!$A$1:$M$4972,10,FALSE)</f>
        <v>#N/A</v>
      </c>
      <c r="J2067" s="58" t="e">
        <f>VLOOKUP($A2067,EVID_OSEVU!$A$1:$M$4972,11,FALSE)</f>
        <v>#N/A</v>
      </c>
      <c r="K2067" s="33"/>
      <c r="L2067" s="45" t="e">
        <f>VLOOKUP(EVID_PASTVY!H2067,KATEGORIE_ZVIRAT!$B$2:$M$31,6,FALSE)*K2067</f>
        <v>#N/A</v>
      </c>
      <c r="M2067" s="33">
        <v>24</v>
      </c>
      <c r="N2067" s="45" t="e">
        <f>VLOOKUP(EVID_PASTVY!$H2067,KATEGORIE_ZVIRAT!$B$2:$M$31,8,FALSE)</f>
        <v>#N/A</v>
      </c>
      <c r="O2067" s="45" t="e">
        <f>VLOOKUP(EVID_PASTVY!$H2067,KATEGORIE_ZVIRAT!$B$2:$M$31,9,FALSE)</f>
        <v>#N/A</v>
      </c>
      <c r="P2067" s="54" t="e">
        <f>VLOOKUP(EVID_PASTVY!$H2067,KATEGORIE_ZVIRAT!$B$2:$M$31,7,FALSE)*L2067/1000*M2067/24*(F2067-E2067+1)/J2067</f>
        <v>#N/A</v>
      </c>
      <c r="Q2067" s="52" t="e">
        <f>VLOOKUP(EVID_PASTVY!$H2067,KATEGORIE_ZVIRAT!$B$2:$M$31,10,FALSE)*P2067*10</f>
        <v>#N/A</v>
      </c>
      <c r="R2067" s="52" t="e">
        <f>VLOOKUP(EVID_PASTVY!$H2067,KATEGORIE_ZVIRAT!$B$2:$M$31,11,FALSE)*P2067*10</f>
        <v>#N/A</v>
      </c>
      <c r="S2067" s="52" t="e">
        <f>VLOOKUP(EVID_PASTVY!$H2067,KATEGORIE_ZVIRAT!$B$2:$M$31,12,FALSE)*P2067*10</f>
        <v>#N/A</v>
      </c>
    </row>
    <row r="2068" spans="1:19" x14ac:dyDescent="0.2">
      <c r="A2068" s="32"/>
      <c r="B2068" s="37" t="e">
        <f>VLOOKUP($A2068,EVID_OSEVU!$A$1:$M$4972,2,FALSE)</f>
        <v>#N/A</v>
      </c>
      <c r="C2068" s="37" t="e">
        <f>VLOOKUP($A2068,EVID_OSEVU!$A$1:$M$4972,3,FALSE)</f>
        <v>#N/A</v>
      </c>
      <c r="D2068" s="45" t="e">
        <f>VLOOKUP($A2068,EVID_OSEVU!$A$1:$M$4972,4,FALSE)</f>
        <v>#N/A</v>
      </c>
      <c r="E2068" s="35"/>
      <c r="F2068" s="53"/>
      <c r="G2068" s="32"/>
      <c r="H2068" s="45" t="e">
        <f>VLOOKUP(G2068,Export7[#All],2,FALSE)</f>
        <v>#N/A</v>
      </c>
      <c r="I2068" s="45" t="e">
        <f>VLOOKUP($A2068,EVID_OSEVU!$A$1:$M$4972,10,FALSE)</f>
        <v>#N/A</v>
      </c>
      <c r="J2068" s="58" t="e">
        <f>VLOOKUP($A2068,EVID_OSEVU!$A$1:$M$4972,11,FALSE)</f>
        <v>#N/A</v>
      </c>
      <c r="K2068" s="33"/>
      <c r="L2068" s="45" t="e">
        <f>VLOOKUP(EVID_PASTVY!H2068,KATEGORIE_ZVIRAT!$B$2:$M$31,6,FALSE)*K2068</f>
        <v>#N/A</v>
      </c>
      <c r="M2068" s="33">
        <v>24</v>
      </c>
      <c r="N2068" s="45" t="e">
        <f>VLOOKUP(EVID_PASTVY!$H2068,KATEGORIE_ZVIRAT!$B$2:$M$31,8,FALSE)</f>
        <v>#N/A</v>
      </c>
      <c r="O2068" s="45" t="e">
        <f>VLOOKUP(EVID_PASTVY!$H2068,KATEGORIE_ZVIRAT!$B$2:$M$31,9,FALSE)</f>
        <v>#N/A</v>
      </c>
      <c r="P2068" s="54" t="e">
        <f>VLOOKUP(EVID_PASTVY!$H2068,KATEGORIE_ZVIRAT!$B$2:$M$31,7,FALSE)*L2068/1000*M2068/24*(F2068-E2068+1)/J2068</f>
        <v>#N/A</v>
      </c>
      <c r="Q2068" s="52" t="e">
        <f>VLOOKUP(EVID_PASTVY!$H2068,KATEGORIE_ZVIRAT!$B$2:$M$31,10,FALSE)*P2068*10</f>
        <v>#N/A</v>
      </c>
      <c r="R2068" s="52" t="e">
        <f>VLOOKUP(EVID_PASTVY!$H2068,KATEGORIE_ZVIRAT!$B$2:$M$31,11,FALSE)*P2068*10</f>
        <v>#N/A</v>
      </c>
      <c r="S2068" s="52" t="e">
        <f>VLOOKUP(EVID_PASTVY!$H2068,KATEGORIE_ZVIRAT!$B$2:$M$31,12,FALSE)*P2068*10</f>
        <v>#N/A</v>
      </c>
    </row>
    <row r="2069" spans="1:19" x14ac:dyDescent="0.2">
      <c r="A2069" s="32"/>
      <c r="B2069" s="37" t="e">
        <f>VLOOKUP($A2069,EVID_OSEVU!$A$1:$M$4972,2,FALSE)</f>
        <v>#N/A</v>
      </c>
      <c r="C2069" s="37" t="e">
        <f>VLOOKUP($A2069,EVID_OSEVU!$A$1:$M$4972,3,FALSE)</f>
        <v>#N/A</v>
      </c>
      <c r="D2069" s="45" t="e">
        <f>VLOOKUP($A2069,EVID_OSEVU!$A$1:$M$4972,4,FALSE)</f>
        <v>#N/A</v>
      </c>
      <c r="E2069" s="35"/>
      <c r="F2069" s="53"/>
      <c r="G2069" s="32"/>
      <c r="H2069" s="45" t="e">
        <f>VLOOKUP(G2069,Export7[#All],2,FALSE)</f>
        <v>#N/A</v>
      </c>
      <c r="I2069" s="45" t="e">
        <f>VLOOKUP($A2069,EVID_OSEVU!$A$1:$M$4972,10,FALSE)</f>
        <v>#N/A</v>
      </c>
      <c r="J2069" s="58" t="e">
        <f>VLOOKUP($A2069,EVID_OSEVU!$A$1:$M$4972,11,FALSE)</f>
        <v>#N/A</v>
      </c>
      <c r="K2069" s="33"/>
      <c r="L2069" s="45" t="e">
        <f>VLOOKUP(EVID_PASTVY!H2069,KATEGORIE_ZVIRAT!$B$2:$M$31,6,FALSE)*K2069</f>
        <v>#N/A</v>
      </c>
      <c r="M2069" s="33">
        <v>24</v>
      </c>
      <c r="N2069" s="45" t="e">
        <f>VLOOKUP(EVID_PASTVY!$H2069,KATEGORIE_ZVIRAT!$B$2:$M$31,8,FALSE)</f>
        <v>#N/A</v>
      </c>
      <c r="O2069" s="45" t="e">
        <f>VLOOKUP(EVID_PASTVY!$H2069,KATEGORIE_ZVIRAT!$B$2:$M$31,9,FALSE)</f>
        <v>#N/A</v>
      </c>
      <c r="P2069" s="54" t="e">
        <f>VLOOKUP(EVID_PASTVY!$H2069,KATEGORIE_ZVIRAT!$B$2:$M$31,7,FALSE)*L2069/1000*M2069/24*(F2069-E2069+1)/J2069</f>
        <v>#N/A</v>
      </c>
      <c r="Q2069" s="52" t="e">
        <f>VLOOKUP(EVID_PASTVY!$H2069,KATEGORIE_ZVIRAT!$B$2:$M$31,10,FALSE)*P2069*10</f>
        <v>#N/A</v>
      </c>
      <c r="R2069" s="52" t="e">
        <f>VLOOKUP(EVID_PASTVY!$H2069,KATEGORIE_ZVIRAT!$B$2:$M$31,11,FALSE)*P2069*10</f>
        <v>#N/A</v>
      </c>
      <c r="S2069" s="52" t="e">
        <f>VLOOKUP(EVID_PASTVY!$H2069,KATEGORIE_ZVIRAT!$B$2:$M$31,12,FALSE)*P2069*10</f>
        <v>#N/A</v>
      </c>
    </row>
    <row r="2070" spans="1:19" x14ac:dyDescent="0.2">
      <c r="A2070" s="32"/>
      <c r="B2070" s="37" t="e">
        <f>VLOOKUP($A2070,EVID_OSEVU!$A$1:$M$4972,2,FALSE)</f>
        <v>#N/A</v>
      </c>
      <c r="C2070" s="37" t="e">
        <f>VLOOKUP($A2070,EVID_OSEVU!$A$1:$M$4972,3,FALSE)</f>
        <v>#N/A</v>
      </c>
      <c r="D2070" s="45" t="e">
        <f>VLOOKUP($A2070,EVID_OSEVU!$A$1:$M$4972,4,FALSE)</f>
        <v>#N/A</v>
      </c>
      <c r="E2070" s="35"/>
      <c r="F2070" s="53"/>
      <c r="G2070" s="32"/>
      <c r="H2070" s="45" t="e">
        <f>VLOOKUP(G2070,Export7[#All],2,FALSE)</f>
        <v>#N/A</v>
      </c>
      <c r="I2070" s="45" t="e">
        <f>VLOOKUP($A2070,EVID_OSEVU!$A$1:$M$4972,10,FALSE)</f>
        <v>#N/A</v>
      </c>
      <c r="J2070" s="58" t="e">
        <f>VLOOKUP($A2070,EVID_OSEVU!$A$1:$M$4972,11,FALSE)</f>
        <v>#N/A</v>
      </c>
      <c r="K2070" s="33"/>
      <c r="L2070" s="45" t="e">
        <f>VLOOKUP(EVID_PASTVY!H2070,KATEGORIE_ZVIRAT!$B$2:$M$31,6,FALSE)*K2070</f>
        <v>#N/A</v>
      </c>
      <c r="M2070" s="33">
        <v>24</v>
      </c>
      <c r="N2070" s="45" t="e">
        <f>VLOOKUP(EVID_PASTVY!$H2070,KATEGORIE_ZVIRAT!$B$2:$M$31,8,FALSE)</f>
        <v>#N/A</v>
      </c>
      <c r="O2070" s="45" t="e">
        <f>VLOOKUP(EVID_PASTVY!$H2070,KATEGORIE_ZVIRAT!$B$2:$M$31,9,FALSE)</f>
        <v>#N/A</v>
      </c>
      <c r="P2070" s="54" t="e">
        <f>VLOOKUP(EVID_PASTVY!$H2070,KATEGORIE_ZVIRAT!$B$2:$M$31,7,FALSE)*L2070/1000*M2070/24*(F2070-E2070+1)/J2070</f>
        <v>#N/A</v>
      </c>
      <c r="Q2070" s="52" t="e">
        <f>VLOOKUP(EVID_PASTVY!$H2070,KATEGORIE_ZVIRAT!$B$2:$M$31,10,FALSE)*P2070*10</f>
        <v>#N/A</v>
      </c>
      <c r="R2070" s="52" t="e">
        <f>VLOOKUP(EVID_PASTVY!$H2070,KATEGORIE_ZVIRAT!$B$2:$M$31,11,FALSE)*P2070*10</f>
        <v>#N/A</v>
      </c>
      <c r="S2070" s="52" t="e">
        <f>VLOOKUP(EVID_PASTVY!$H2070,KATEGORIE_ZVIRAT!$B$2:$M$31,12,FALSE)*P2070*10</f>
        <v>#N/A</v>
      </c>
    </row>
    <row r="2071" spans="1:19" x14ac:dyDescent="0.2">
      <c r="A2071" s="32"/>
      <c r="B2071" s="37" t="e">
        <f>VLOOKUP($A2071,EVID_OSEVU!$A$1:$M$4972,2,FALSE)</f>
        <v>#N/A</v>
      </c>
      <c r="C2071" s="37" t="e">
        <f>VLOOKUP($A2071,EVID_OSEVU!$A$1:$M$4972,3,FALSE)</f>
        <v>#N/A</v>
      </c>
      <c r="D2071" s="45" t="e">
        <f>VLOOKUP($A2071,EVID_OSEVU!$A$1:$M$4972,4,FALSE)</f>
        <v>#N/A</v>
      </c>
      <c r="E2071" s="35"/>
      <c r="F2071" s="53"/>
      <c r="G2071" s="32"/>
      <c r="H2071" s="45" t="e">
        <f>VLOOKUP(G2071,Export7[#All],2,FALSE)</f>
        <v>#N/A</v>
      </c>
      <c r="I2071" s="45" t="e">
        <f>VLOOKUP($A2071,EVID_OSEVU!$A$1:$M$4972,10,FALSE)</f>
        <v>#N/A</v>
      </c>
      <c r="J2071" s="58" t="e">
        <f>VLOOKUP($A2071,EVID_OSEVU!$A$1:$M$4972,11,FALSE)</f>
        <v>#N/A</v>
      </c>
      <c r="K2071" s="33"/>
      <c r="L2071" s="45" t="e">
        <f>VLOOKUP(EVID_PASTVY!H2071,KATEGORIE_ZVIRAT!$B$2:$M$31,6,FALSE)*K2071</f>
        <v>#N/A</v>
      </c>
      <c r="M2071" s="33">
        <v>24</v>
      </c>
      <c r="N2071" s="45" t="e">
        <f>VLOOKUP(EVID_PASTVY!$H2071,KATEGORIE_ZVIRAT!$B$2:$M$31,8,FALSE)</f>
        <v>#N/A</v>
      </c>
      <c r="O2071" s="45" t="e">
        <f>VLOOKUP(EVID_PASTVY!$H2071,KATEGORIE_ZVIRAT!$B$2:$M$31,9,FALSE)</f>
        <v>#N/A</v>
      </c>
      <c r="P2071" s="54" t="e">
        <f>VLOOKUP(EVID_PASTVY!$H2071,KATEGORIE_ZVIRAT!$B$2:$M$31,7,FALSE)*L2071/1000*M2071/24*(F2071-E2071+1)/J2071</f>
        <v>#N/A</v>
      </c>
      <c r="Q2071" s="52" t="e">
        <f>VLOOKUP(EVID_PASTVY!$H2071,KATEGORIE_ZVIRAT!$B$2:$M$31,10,FALSE)*P2071*10</f>
        <v>#N/A</v>
      </c>
      <c r="R2071" s="52" t="e">
        <f>VLOOKUP(EVID_PASTVY!$H2071,KATEGORIE_ZVIRAT!$B$2:$M$31,11,FALSE)*P2071*10</f>
        <v>#N/A</v>
      </c>
      <c r="S2071" s="52" t="e">
        <f>VLOOKUP(EVID_PASTVY!$H2071,KATEGORIE_ZVIRAT!$B$2:$M$31,12,FALSE)*P2071*10</f>
        <v>#N/A</v>
      </c>
    </row>
    <row r="2072" spans="1:19" x14ac:dyDescent="0.2">
      <c r="A2072" s="32"/>
      <c r="B2072" s="37" t="e">
        <f>VLOOKUP($A2072,EVID_OSEVU!$A$1:$M$4972,2,FALSE)</f>
        <v>#N/A</v>
      </c>
      <c r="C2072" s="37" t="e">
        <f>VLOOKUP($A2072,EVID_OSEVU!$A$1:$M$4972,3,FALSE)</f>
        <v>#N/A</v>
      </c>
      <c r="D2072" s="45" t="e">
        <f>VLOOKUP($A2072,EVID_OSEVU!$A$1:$M$4972,4,FALSE)</f>
        <v>#N/A</v>
      </c>
      <c r="E2072" s="35"/>
      <c r="F2072" s="53"/>
      <c r="G2072" s="32"/>
      <c r="H2072" s="45" t="e">
        <f>VLOOKUP(G2072,Export7[#All],2,FALSE)</f>
        <v>#N/A</v>
      </c>
      <c r="I2072" s="45" t="e">
        <f>VLOOKUP($A2072,EVID_OSEVU!$A$1:$M$4972,10,FALSE)</f>
        <v>#N/A</v>
      </c>
      <c r="J2072" s="58" t="e">
        <f>VLOOKUP($A2072,EVID_OSEVU!$A$1:$M$4972,11,FALSE)</f>
        <v>#N/A</v>
      </c>
      <c r="K2072" s="33"/>
      <c r="L2072" s="45" t="e">
        <f>VLOOKUP(EVID_PASTVY!H2072,KATEGORIE_ZVIRAT!$B$2:$M$31,6,FALSE)*K2072</f>
        <v>#N/A</v>
      </c>
      <c r="M2072" s="33">
        <v>24</v>
      </c>
      <c r="N2072" s="45" t="e">
        <f>VLOOKUP(EVID_PASTVY!$H2072,KATEGORIE_ZVIRAT!$B$2:$M$31,8,FALSE)</f>
        <v>#N/A</v>
      </c>
      <c r="O2072" s="45" t="e">
        <f>VLOOKUP(EVID_PASTVY!$H2072,KATEGORIE_ZVIRAT!$B$2:$M$31,9,FALSE)</f>
        <v>#N/A</v>
      </c>
      <c r="P2072" s="54" t="e">
        <f>VLOOKUP(EVID_PASTVY!$H2072,KATEGORIE_ZVIRAT!$B$2:$M$31,7,FALSE)*L2072/1000*M2072/24*(F2072-E2072+1)/J2072</f>
        <v>#N/A</v>
      </c>
      <c r="Q2072" s="52" t="e">
        <f>VLOOKUP(EVID_PASTVY!$H2072,KATEGORIE_ZVIRAT!$B$2:$M$31,10,FALSE)*P2072*10</f>
        <v>#N/A</v>
      </c>
      <c r="R2072" s="52" t="e">
        <f>VLOOKUP(EVID_PASTVY!$H2072,KATEGORIE_ZVIRAT!$B$2:$M$31,11,FALSE)*P2072*10</f>
        <v>#N/A</v>
      </c>
      <c r="S2072" s="52" t="e">
        <f>VLOOKUP(EVID_PASTVY!$H2072,KATEGORIE_ZVIRAT!$B$2:$M$31,12,FALSE)*P2072*10</f>
        <v>#N/A</v>
      </c>
    </row>
    <row r="2073" spans="1:19" x14ac:dyDescent="0.2">
      <c r="A2073" s="32"/>
      <c r="B2073" s="37" t="e">
        <f>VLOOKUP($A2073,EVID_OSEVU!$A$1:$M$4972,2,FALSE)</f>
        <v>#N/A</v>
      </c>
      <c r="C2073" s="37" t="e">
        <f>VLOOKUP($A2073,EVID_OSEVU!$A$1:$M$4972,3,FALSE)</f>
        <v>#N/A</v>
      </c>
      <c r="D2073" s="45" t="e">
        <f>VLOOKUP($A2073,EVID_OSEVU!$A$1:$M$4972,4,FALSE)</f>
        <v>#N/A</v>
      </c>
      <c r="E2073" s="35"/>
      <c r="F2073" s="53"/>
      <c r="G2073" s="32"/>
      <c r="H2073" s="45" t="e">
        <f>VLOOKUP(G2073,Export7[#All],2,FALSE)</f>
        <v>#N/A</v>
      </c>
      <c r="I2073" s="45" t="e">
        <f>VLOOKUP($A2073,EVID_OSEVU!$A$1:$M$4972,10,FALSE)</f>
        <v>#N/A</v>
      </c>
      <c r="J2073" s="58" t="e">
        <f>VLOOKUP($A2073,EVID_OSEVU!$A$1:$M$4972,11,FALSE)</f>
        <v>#N/A</v>
      </c>
      <c r="K2073" s="33"/>
      <c r="L2073" s="45" t="e">
        <f>VLOOKUP(EVID_PASTVY!H2073,KATEGORIE_ZVIRAT!$B$2:$M$31,6,FALSE)*K2073</f>
        <v>#N/A</v>
      </c>
      <c r="M2073" s="33">
        <v>24</v>
      </c>
      <c r="N2073" s="45" t="e">
        <f>VLOOKUP(EVID_PASTVY!$H2073,KATEGORIE_ZVIRAT!$B$2:$M$31,8,FALSE)</f>
        <v>#N/A</v>
      </c>
      <c r="O2073" s="45" t="e">
        <f>VLOOKUP(EVID_PASTVY!$H2073,KATEGORIE_ZVIRAT!$B$2:$M$31,9,FALSE)</f>
        <v>#N/A</v>
      </c>
      <c r="P2073" s="54" t="e">
        <f>VLOOKUP(EVID_PASTVY!$H2073,KATEGORIE_ZVIRAT!$B$2:$M$31,7,FALSE)*L2073/1000*M2073/24*(F2073-E2073+1)/J2073</f>
        <v>#N/A</v>
      </c>
      <c r="Q2073" s="52" t="e">
        <f>VLOOKUP(EVID_PASTVY!$H2073,KATEGORIE_ZVIRAT!$B$2:$M$31,10,FALSE)*P2073*10</f>
        <v>#N/A</v>
      </c>
      <c r="R2073" s="52" t="e">
        <f>VLOOKUP(EVID_PASTVY!$H2073,KATEGORIE_ZVIRAT!$B$2:$M$31,11,FALSE)*P2073*10</f>
        <v>#N/A</v>
      </c>
      <c r="S2073" s="52" t="e">
        <f>VLOOKUP(EVID_PASTVY!$H2073,KATEGORIE_ZVIRAT!$B$2:$M$31,12,FALSE)*P2073*10</f>
        <v>#N/A</v>
      </c>
    </row>
    <row r="2074" spans="1:19" x14ac:dyDescent="0.2">
      <c r="A2074" s="32"/>
      <c r="B2074" s="37" t="e">
        <f>VLOOKUP($A2074,EVID_OSEVU!$A$1:$M$4972,2,FALSE)</f>
        <v>#N/A</v>
      </c>
      <c r="C2074" s="37" t="e">
        <f>VLOOKUP($A2074,EVID_OSEVU!$A$1:$M$4972,3,FALSE)</f>
        <v>#N/A</v>
      </c>
      <c r="D2074" s="45" t="e">
        <f>VLOOKUP($A2074,EVID_OSEVU!$A$1:$M$4972,4,FALSE)</f>
        <v>#N/A</v>
      </c>
      <c r="E2074" s="35"/>
      <c r="F2074" s="53"/>
      <c r="G2074" s="32"/>
      <c r="H2074" s="45" t="e">
        <f>VLOOKUP(G2074,Export7[#All],2,FALSE)</f>
        <v>#N/A</v>
      </c>
      <c r="I2074" s="45" t="e">
        <f>VLOOKUP($A2074,EVID_OSEVU!$A$1:$M$4972,10,FALSE)</f>
        <v>#N/A</v>
      </c>
      <c r="J2074" s="58" t="e">
        <f>VLOOKUP($A2074,EVID_OSEVU!$A$1:$M$4972,11,FALSE)</f>
        <v>#N/A</v>
      </c>
      <c r="K2074" s="33"/>
      <c r="L2074" s="45" t="e">
        <f>VLOOKUP(EVID_PASTVY!H2074,KATEGORIE_ZVIRAT!$B$2:$M$31,6,FALSE)*K2074</f>
        <v>#N/A</v>
      </c>
      <c r="M2074" s="33">
        <v>24</v>
      </c>
      <c r="N2074" s="45" t="e">
        <f>VLOOKUP(EVID_PASTVY!$H2074,KATEGORIE_ZVIRAT!$B$2:$M$31,8,FALSE)</f>
        <v>#N/A</v>
      </c>
      <c r="O2074" s="45" t="e">
        <f>VLOOKUP(EVID_PASTVY!$H2074,KATEGORIE_ZVIRAT!$B$2:$M$31,9,FALSE)</f>
        <v>#N/A</v>
      </c>
      <c r="P2074" s="54" t="e">
        <f>VLOOKUP(EVID_PASTVY!$H2074,KATEGORIE_ZVIRAT!$B$2:$M$31,7,FALSE)*L2074/1000*M2074/24*(F2074-E2074+1)/J2074</f>
        <v>#N/A</v>
      </c>
      <c r="Q2074" s="52" t="e">
        <f>VLOOKUP(EVID_PASTVY!$H2074,KATEGORIE_ZVIRAT!$B$2:$M$31,10,FALSE)*P2074*10</f>
        <v>#N/A</v>
      </c>
      <c r="R2074" s="52" t="e">
        <f>VLOOKUP(EVID_PASTVY!$H2074,KATEGORIE_ZVIRAT!$B$2:$M$31,11,FALSE)*P2074*10</f>
        <v>#N/A</v>
      </c>
      <c r="S2074" s="52" t="e">
        <f>VLOOKUP(EVID_PASTVY!$H2074,KATEGORIE_ZVIRAT!$B$2:$M$31,12,FALSE)*P2074*10</f>
        <v>#N/A</v>
      </c>
    </row>
    <row r="2075" spans="1:19" x14ac:dyDescent="0.2">
      <c r="A2075" s="32"/>
      <c r="B2075" s="37" t="e">
        <f>VLOOKUP($A2075,EVID_OSEVU!$A$1:$M$4972,2,FALSE)</f>
        <v>#N/A</v>
      </c>
      <c r="C2075" s="37" t="e">
        <f>VLOOKUP($A2075,EVID_OSEVU!$A$1:$M$4972,3,FALSE)</f>
        <v>#N/A</v>
      </c>
      <c r="D2075" s="45" t="e">
        <f>VLOOKUP($A2075,EVID_OSEVU!$A$1:$M$4972,4,FALSE)</f>
        <v>#N/A</v>
      </c>
      <c r="E2075" s="35"/>
      <c r="F2075" s="53"/>
      <c r="G2075" s="32"/>
      <c r="H2075" s="45" t="e">
        <f>VLOOKUP(G2075,Export7[#All],2,FALSE)</f>
        <v>#N/A</v>
      </c>
      <c r="I2075" s="45" t="e">
        <f>VLOOKUP($A2075,EVID_OSEVU!$A$1:$M$4972,10,FALSE)</f>
        <v>#N/A</v>
      </c>
      <c r="J2075" s="58" t="e">
        <f>VLOOKUP($A2075,EVID_OSEVU!$A$1:$M$4972,11,FALSE)</f>
        <v>#N/A</v>
      </c>
      <c r="K2075" s="33"/>
      <c r="L2075" s="45" t="e">
        <f>VLOOKUP(EVID_PASTVY!H2075,KATEGORIE_ZVIRAT!$B$2:$M$31,6,FALSE)*K2075</f>
        <v>#N/A</v>
      </c>
      <c r="M2075" s="33">
        <v>24</v>
      </c>
      <c r="N2075" s="45" t="e">
        <f>VLOOKUP(EVID_PASTVY!$H2075,KATEGORIE_ZVIRAT!$B$2:$M$31,8,FALSE)</f>
        <v>#N/A</v>
      </c>
      <c r="O2075" s="45" t="e">
        <f>VLOOKUP(EVID_PASTVY!$H2075,KATEGORIE_ZVIRAT!$B$2:$M$31,9,FALSE)</f>
        <v>#N/A</v>
      </c>
      <c r="P2075" s="54" t="e">
        <f>VLOOKUP(EVID_PASTVY!$H2075,KATEGORIE_ZVIRAT!$B$2:$M$31,7,FALSE)*L2075/1000*M2075/24*(F2075-E2075+1)/J2075</f>
        <v>#N/A</v>
      </c>
      <c r="Q2075" s="52" t="e">
        <f>VLOOKUP(EVID_PASTVY!$H2075,KATEGORIE_ZVIRAT!$B$2:$M$31,10,FALSE)*P2075*10</f>
        <v>#N/A</v>
      </c>
      <c r="R2075" s="52" t="e">
        <f>VLOOKUP(EVID_PASTVY!$H2075,KATEGORIE_ZVIRAT!$B$2:$M$31,11,FALSE)*P2075*10</f>
        <v>#N/A</v>
      </c>
      <c r="S2075" s="52" t="e">
        <f>VLOOKUP(EVID_PASTVY!$H2075,KATEGORIE_ZVIRAT!$B$2:$M$31,12,FALSE)*P2075*10</f>
        <v>#N/A</v>
      </c>
    </row>
    <row r="2076" spans="1:19" x14ac:dyDescent="0.2">
      <c r="A2076" s="32"/>
      <c r="B2076" s="37" t="e">
        <f>VLOOKUP($A2076,EVID_OSEVU!$A$1:$M$4972,2,FALSE)</f>
        <v>#N/A</v>
      </c>
      <c r="C2076" s="37" t="e">
        <f>VLOOKUP($A2076,EVID_OSEVU!$A$1:$M$4972,3,FALSE)</f>
        <v>#N/A</v>
      </c>
      <c r="D2076" s="45" t="e">
        <f>VLOOKUP($A2076,EVID_OSEVU!$A$1:$M$4972,4,FALSE)</f>
        <v>#N/A</v>
      </c>
      <c r="E2076" s="35"/>
      <c r="F2076" s="53"/>
      <c r="G2076" s="32"/>
      <c r="H2076" s="45" t="e">
        <f>VLOOKUP(G2076,Export7[#All],2,FALSE)</f>
        <v>#N/A</v>
      </c>
      <c r="I2076" s="45" t="e">
        <f>VLOOKUP($A2076,EVID_OSEVU!$A$1:$M$4972,10,FALSE)</f>
        <v>#N/A</v>
      </c>
      <c r="J2076" s="58" t="e">
        <f>VLOOKUP($A2076,EVID_OSEVU!$A$1:$M$4972,11,FALSE)</f>
        <v>#N/A</v>
      </c>
      <c r="K2076" s="33"/>
      <c r="L2076" s="45" t="e">
        <f>VLOOKUP(EVID_PASTVY!H2076,KATEGORIE_ZVIRAT!$B$2:$M$31,6,FALSE)*K2076</f>
        <v>#N/A</v>
      </c>
      <c r="M2076" s="33">
        <v>24</v>
      </c>
      <c r="N2076" s="45" t="e">
        <f>VLOOKUP(EVID_PASTVY!$H2076,KATEGORIE_ZVIRAT!$B$2:$M$31,8,FALSE)</f>
        <v>#N/A</v>
      </c>
      <c r="O2076" s="45" t="e">
        <f>VLOOKUP(EVID_PASTVY!$H2076,KATEGORIE_ZVIRAT!$B$2:$M$31,9,FALSE)</f>
        <v>#N/A</v>
      </c>
      <c r="P2076" s="54" t="e">
        <f>VLOOKUP(EVID_PASTVY!$H2076,KATEGORIE_ZVIRAT!$B$2:$M$31,7,FALSE)*L2076/1000*M2076/24*(F2076-E2076+1)/J2076</f>
        <v>#N/A</v>
      </c>
      <c r="Q2076" s="52" t="e">
        <f>VLOOKUP(EVID_PASTVY!$H2076,KATEGORIE_ZVIRAT!$B$2:$M$31,10,FALSE)*P2076*10</f>
        <v>#N/A</v>
      </c>
      <c r="R2076" s="52" t="e">
        <f>VLOOKUP(EVID_PASTVY!$H2076,KATEGORIE_ZVIRAT!$B$2:$M$31,11,FALSE)*P2076*10</f>
        <v>#N/A</v>
      </c>
      <c r="S2076" s="52" t="e">
        <f>VLOOKUP(EVID_PASTVY!$H2076,KATEGORIE_ZVIRAT!$B$2:$M$31,12,FALSE)*P2076*10</f>
        <v>#N/A</v>
      </c>
    </row>
    <row r="2077" spans="1:19" x14ac:dyDescent="0.2">
      <c r="A2077" s="32"/>
      <c r="B2077" s="37" t="e">
        <f>VLOOKUP($A2077,EVID_OSEVU!$A$1:$M$4972,2,FALSE)</f>
        <v>#N/A</v>
      </c>
      <c r="C2077" s="37" t="e">
        <f>VLOOKUP($A2077,EVID_OSEVU!$A$1:$M$4972,3,FALSE)</f>
        <v>#N/A</v>
      </c>
      <c r="D2077" s="45" t="e">
        <f>VLOOKUP($A2077,EVID_OSEVU!$A$1:$M$4972,4,FALSE)</f>
        <v>#N/A</v>
      </c>
      <c r="E2077" s="35"/>
      <c r="F2077" s="53"/>
      <c r="G2077" s="32"/>
      <c r="H2077" s="45" t="e">
        <f>VLOOKUP(G2077,Export7[#All],2,FALSE)</f>
        <v>#N/A</v>
      </c>
      <c r="I2077" s="45" t="e">
        <f>VLOOKUP($A2077,EVID_OSEVU!$A$1:$M$4972,10,FALSE)</f>
        <v>#N/A</v>
      </c>
      <c r="J2077" s="58" t="e">
        <f>VLOOKUP($A2077,EVID_OSEVU!$A$1:$M$4972,11,FALSE)</f>
        <v>#N/A</v>
      </c>
      <c r="K2077" s="33"/>
      <c r="L2077" s="45" t="e">
        <f>VLOOKUP(EVID_PASTVY!H2077,KATEGORIE_ZVIRAT!$B$2:$M$31,6,FALSE)*K2077</f>
        <v>#N/A</v>
      </c>
      <c r="M2077" s="33">
        <v>24</v>
      </c>
      <c r="N2077" s="45" t="e">
        <f>VLOOKUP(EVID_PASTVY!$H2077,KATEGORIE_ZVIRAT!$B$2:$M$31,8,FALSE)</f>
        <v>#N/A</v>
      </c>
      <c r="O2077" s="45" t="e">
        <f>VLOOKUP(EVID_PASTVY!$H2077,KATEGORIE_ZVIRAT!$B$2:$M$31,9,FALSE)</f>
        <v>#N/A</v>
      </c>
      <c r="P2077" s="54" t="e">
        <f>VLOOKUP(EVID_PASTVY!$H2077,KATEGORIE_ZVIRAT!$B$2:$M$31,7,FALSE)*L2077/1000*M2077/24*(F2077-E2077+1)/J2077</f>
        <v>#N/A</v>
      </c>
      <c r="Q2077" s="52" t="e">
        <f>VLOOKUP(EVID_PASTVY!$H2077,KATEGORIE_ZVIRAT!$B$2:$M$31,10,FALSE)*P2077*10</f>
        <v>#N/A</v>
      </c>
      <c r="R2077" s="52" t="e">
        <f>VLOOKUP(EVID_PASTVY!$H2077,KATEGORIE_ZVIRAT!$B$2:$M$31,11,FALSE)*P2077*10</f>
        <v>#N/A</v>
      </c>
      <c r="S2077" s="52" t="e">
        <f>VLOOKUP(EVID_PASTVY!$H2077,KATEGORIE_ZVIRAT!$B$2:$M$31,12,FALSE)*P2077*10</f>
        <v>#N/A</v>
      </c>
    </row>
    <row r="2078" spans="1:19" x14ac:dyDescent="0.2">
      <c r="A2078" s="32"/>
      <c r="B2078" s="37" t="e">
        <f>VLOOKUP($A2078,EVID_OSEVU!$A$1:$M$4972,2,FALSE)</f>
        <v>#N/A</v>
      </c>
      <c r="C2078" s="37" t="e">
        <f>VLOOKUP($A2078,EVID_OSEVU!$A$1:$M$4972,3,FALSE)</f>
        <v>#N/A</v>
      </c>
      <c r="D2078" s="45" t="e">
        <f>VLOOKUP($A2078,EVID_OSEVU!$A$1:$M$4972,4,FALSE)</f>
        <v>#N/A</v>
      </c>
      <c r="E2078" s="35"/>
      <c r="F2078" s="53"/>
      <c r="G2078" s="32"/>
      <c r="H2078" s="45" t="e">
        <f>VLOOKUP(G2078,Export7[#All],2,FALSE)</f>
        <v>#N/A</v>
      </c>
      <c r="I2078" s="45" t="e">
        <f>VLOOKUP($A2078,EVID_OSEVU!$A$1:$M$4972,10,FALSE)</f>
        <v>#N/A</v>
      </c>
      <c r="J2078" s="58" t="e">
        <f>VLOOKUP($A2078,EVID_OSEVU!$A$1:$M$4972,11,FALSE)</f>
        <v>#N/A</v>
      </c>
      <c r="K2078" s="33"/>
      <c r="L2078" s="45" t="e">
        <f>VLOOKUP(EVID_PASTVY!H2078,KATEGORIE_ZVIRAT!$B$2:$M$31,6,FALSE)*K2078</f>
        <v>#N/A</v>
      </c>
      <c r="M2078" s="33">
        <v>24</v>
      </c>
      <c r="N2078" s="45" t="e">
        <f>VLOOKUP(EVID_PASTVY!$H2078,KATEGORIE_ZVIRAT!$B$2:$M$31,8,FALSE)</f>
        <v>#N/A</v>
      </c>
      <c r="O2078" s="45" t="e">
        <f>VLOOKUP(EVID_PASTVY!$H2078,KATEGORIE_ZVIRAT!$B$2:$M$31,9,FALSE)</f>
        <v>#N/A</v>
      </c>
      <c r="P2078" s="54" t="e">
        <f>VLOOKUP(EVID_PASTVY!$H2078,KATEGORIE_ZVIRAT!$B$2:$M$31,7,FALSE)*L2078/1000*M2078/24*(F2078-E2078+1)/J2078</f>
        <v>#N/A</v>
      </c>
      <c r="Q2078" s="52" t="e">
        <f>VLOOKUP(EVID_PASTVY!$H2078,KATEGORIE_ZVIRAT!$B$2:$M$31,10,FALSE)*P2078*10</f>
        <v>#N/A</v>
      </c>
      <c r="R2078" s="52" t="e">
        <f>VLOOKUP(EVID_PASTVY!$H2078,KATEGORIE_ZVIRAT!$B$2:$M$31,11,FALSE)*P2078*10</f>
        <v>#N/A</v>
      </c>
      <c r="S2078" s="52" t="e">
        <f>VLOOKUP(EVID_PASTVY!$H2078,KATEGORIE_ZVIRAT!$B$2:$M$31,12,FALSE)*P2078*10</f>
        <v>#N/A</v>
      </c>
    </row>
    <row r="2079" spans="1:19" x14ac:dyDescent="0.2">
      <c r="A2079" s="32"/>
      <c r="B2079" s="37" t="e">
        <f>VLOOKUP($A2079,EVID_OSEVU!$A$1:$M$4972,2,FALSE)</f>
        <v>#N/A</v>
      </c>
      <c r="C2079" s="37" t="e">
        <f>VLOOKUP($A2079,EVID_OSEVU!$A$1:$M$4972,3,FALSE)</f>
        <v>#N/A</v>
      </c>
      <c r="D2079" s="45" t="e">
        <f>VLOOKUP($A2079,EVID_OSEVU!$A$1:$M$4972,4,FALSE)</f>
        <v>#N/A</v>
      </c>
      <c r="E2079" s="35"/>
      <c r="F2079" s="53"/>
      <c r="G2079" s="32"/>
      <c r="H2079" s="45" t="e">
        <f>VLOOKUP(G2079,Export7[#All],2,FALSE)</f>
        <v>#N/A</v>
      </c>
      <c r="I2079" s="45" t="e">
        <f>VLOOKUP($A2079,EVID_OSEVU!$A$1:$M$4972,10,FALSE)</f>
        <v>#N/A</v>
      </c>
      <c r="J2079" s="58" t="e">
        <f>VLOOKUP($A2079,EVID_OSEVU!$A$1:$M$4972,11,FALSE)</f>
        <v>#N/A</v>
      </c>
      <c r="K2079" s="33"/>
      <c r="L2079" s="45" t="e">
        <f>VLOOKUP(EVID_PASTVY!H2079,KATEGORIE_ZVIRAT!$B$2:$M$31,6,FALSE)*K2079</f>
        <v>#N/A</v>
      </c>
      <c r="M2079" s="33">
        <v>24</v>
      </c>
      <c r="N2079" s="45" t="e">
        <f>VLOOKUP(EVID_PASTVY!$H2079,KATEGORIE_ZVIRAT!$B$2:$M$31,8,FALSE)</f>
        <v>#N/A</v>
      </c>
      <c r="O2079" s="45" t="e">
        <f>VLOOKUP(EVID_PASTVY!$H2079,KATEGORIE_ZVIRAT!$B$2:$M$31,9,FALSE)</f>
        <v>#N/A</v>
      </c>
      <c r="P2079" s="54" t="e">
        <f>VLOOKUP(EVID_PASTVY!$H2079,KATEGORIE_ZVIRAT!$B$2:$M$31,7,FALSE)*L2079/1000*M2079/24*(F2079-E2079+1)/J2079</f>
        <v>#N/A</v>
      </c>
      <c r="Q2079" s="52" t="e">
        <f>VLOOKUP(EVID_PASTVY!$H2079,KATEGORIE_ZVIRAT!$B$2:$M$31,10,FALSE)*P2079*10</f>
        <v>#N/A</v>
      </c>
      <c r="R2079" s="52" t="e">
        <f>VLOOKUP(EVID_PASTVY!$H2079,KATEGORIE_ZVIRAT!$B$2:$M$31,11,FALSE)*P2079*10</f>
        <v>#N/A</v>
      </c>
      <c r="S2079" s="52" t="e">
        <f>VLOOKUP(EVID_PASTVY!$H2079,KATEGORIE_ZVIRAT!$B$2:$M$31,12,FALSE)*P2079*10</f>
        <v>#N/A</v>
      </c>
    </row>
    <row r="2080" spans="1:19" x14ac:dyDescent="0.2">
      <c r="A2080" s="32"/>
      <c r="B2080" s="37" t="e">
        <f>VLOOKUP($A2080,EVID_OSEVU!$A$1:$M$4972,2,FALSE)</f>
        <v>#N/A</v>
      </c>
      <c r="C2080" s="37" t="e">
        <f>VLOOKUP($A2080,EVID_OSEVU!$A$1:$M$4972,3,FALSE)</f>
        <v>#N/A</v>
      </c>
      <c r="D2080" s="45" t="e">
        <f>VLOOKUP($A2080,EVID_OSEVU!$A$1:$M$4972,4,FALSE)</f>
        <v>#N/A</v>
      </c>
      <c r="E2080" s="35"/>
      <c r="F2080" s="53"/>
      <c r="G2080" s="32"/>
      <c r="H2080" s="45" t="e">
        <f>VLOOKUP(G2080,Export7[#All],2,FALSE)</f>
        <v>#N/A</v>
      </c>
      <c r="I2080" s="45" t="e">
        <f>VLOOKUP($A2080,EVID_OSEVU!$A$1:$M$4972,10,FALSE)</f>
        <v>#N/A</v>
      </c>
      <c r="J2080" s="58" t="e">
        <f>VLOOKUP($A2080,EVID_OSEVU!$A$1:$M$4972,11,FALSE)</f>
        <v>#N/A</v>
      </c>
      <c r="K2080" s="33"/>
      <c r="L2080" s="45" t="e">
        <f>VLOOKUP(EVID_PASTVY!H2080,KATEGORIE_ZVIRAT!$B$2:$M$31,6,FALSE)*K2080</f>
        <v>#N/A</v>
      </c>
      <c r="M2080" s="33">
        <v>24</v>
      </c>
      <c r="N2080" s="45" t="e">
        <f>VLOOKUP(EVID_PASTVY!$H2080,KATEGORIE_ZVIRAT!$B$2:$M$31,8,FALSE)</f>
        <v>#N/A</v>
      </c>
      <c r="O2080" s="45" t="e">
        <f>VLOOKUP(EVID_PASTVY!$H2080,KATEGORIE_ZVIRAT!$B$2:$M$31,9,FALSE)</f>
        <v>#N/A</v>
      </c>
      <c r="P2080" s="54" t="e">
        <f>VLOOKUP(EVID_PASTVY!$H2080,KATEGORIE_ZVIRAT!$B$2:$M$31,7,FALSE)*L2080/1000*M2080/24*(F2080-E2080+1)/J2080</f>
        <v>#N/A</v>
      </c>
      <c r="Q2080" s="52" t="e">
        <f>VLOOKUP(EVID_PASTVY!$H2080,KATEGORIE_ZVIRAT!$B$2:$M$31,10,FALSE)*P2080*10</f>
        <v>#N/A</v>
      </c>
      <c r="R2080" s="52" t="e">
        <f>VLOOKUP(EVID_PASTVY!$H2080,KATEGORIE_ZVIRAT!$B$2:$M$31,11,FALSE)*P2080*10</f>
        <v>#N/A</v>
      </c>
      <c r="S2080" s="52" t="e">
        <f>VLOOKUP(EVID_PASTVY!$H2080,KATEGORIE_ZVIRAT!$B$2:$M$31,12,FALSE)*P2080*10</f>
        <v>#N/A</v>
      </c>
    </row>
    <row r="2081" spans="1:19" x14ac:dyDescent="0.2">
      <c r="A2081" s="32"/>
      <c r="B2081" s="37" t="e">
        <f>VLOOKUP($A2081,EVID_OSEVU!$A$1:$M$4972,2,FALSE)</f>
        <v>#N/A</v>
      </c>
      <c r="C2081" s="37" t="e">
        <f>VLOOKUP($A2081,EVID_OSEVU!$A$1:$M$4972,3,FALSE)</f>
        <v>#N/A</v>
      </c>
      <c r="D2081" s="45" t="e">
        <f>VLOOKUP($A2081,EVID_OSEVU!$A$1:$M$4972,4,FALSE)</f>
        <v>#N/A</v>
      </c>
      <c r="E2081" s="35"/>
      <c r="F2081" s="53"/>
      <c r="G2081" s="32"/>
      <c r="H2081" s="45" t="e">
        <f>VLOOKUP(G2081,Export7[#All],2,FALSE)</f>
        <v>#N/A</v>
      </c>
      <c r="I2081" s="45" t="e">
        <f>VLOOKUP($A2081,EVID_OSEVU!$A$1:$M$4972,10,FALSE)</f>
        <v>#N/A</v>
      </c>
      <c r="J2081" s="58" t="e">
        <f>VLOOKUP($A2081,EVID_OSEVU!$A$1:$M$4972,11,FALSE)</f>
        <v>#N/A</v>
      </c>
      <c r="K2081" s="33"/>
      <c r="L2081" s="45" t="e">
        <f>VLOOKUP(EVID_PASTVY!H2081,KATEGORIE_ZVIRAT!$B$2:$M$31,6,FALSE)*K2081</f>
        <v>#N/A</v>
      </c>
      <c r="M2081" s="33">
        <v>24</v>
      </c>
      <c r="N2081" s="45" t="e">
        <f>VLOOKUP(EVID_PASTVY!$H2081,KATEGORIE_ZVIRAT!$B$2:$M$31,8,FALSE)</f>
        <v>#N/A</v>
      </c>
      <c r="O2081" s="45" t="e">
        <f>VLOOKUP(EVID_PASTVY!$H2081,KATEGORIE_ZVIRAT!$B$2:$M$31,9,FALSE)</f>
        <v>#N/A</v>
      </c>
      <c r="P2081" s="54" t="e">
        <f>VLOOKUP(EVID_PASTVY!$H2081,KATEGORIE_ZVIRAT!$B$2:$M$31,7,FALSE)*L2081/1000*M2081/24*(F2081-E2081+1)/J2081</f>
        <v>#N/A</v>
      </c>
      <c r="Q2081" s="52" t="e">
        <f>VLOOKUP(EVID_PASTVY!$H2081,KATEGORIE_ZVIRAT!$B$2:$M$31,10,FALSE)*P2081*10</f>
        <v>#N/A</v>
      </c>
      <c r="R2081" s="52" t="e">
        <f>VLOOKUP(EVID_PASTVY!$H2081,KATEGORIE_ZVIRAT!$B$2:$M$31,11,FALSE)*P2081*10</f>
        <v>#N/A</v>
      </c>
      <c r="S2081" s="52" t="e">
        <f>VLOOKUP(EVID_PASTVY!$H2081,KATEGORIE_ZVIRAT!$B$2:$M$31,12,FALSE)*P2081*10</f>
        <v>#N/A</v>
      </c>
    </row>
    <row r="2082" spans="1:19" x14ac:dyDescent="0.2">
      <c r="A2082" s="32"/>
      <c r="B2082" s="37" t="e">
        <f>VLOOKUP($A2082,EVID_OSEVU!$A$1:$M$4972,2,FALSE)</f>
        <v>#N/A</v>
      </c>
      <c r="C2082" s="37" t="e">
        <f>VLOOKUP($A2082,EVID_OSEVU!$A$1:$M$4972,3,FALSE)</f>
        <v>#N/A</v>
      </c>
      <c r="D2082" s="45" t="e">
        <f>VLOOKUP($A2082,EVID_OSEVU!$A$1:$M$4972,4,FALSE)</f>
        <v>#N/A</v>
      </c>
      <c r="E2082" s="35"/>
      <c r="F2082" s="53"/>
      <c r="G2082" s="32"/>
      <c r="H2082" s="45" t="e">
        <f>VLOOKUP(G2082,Export7[#All],2,FALSE)</f>
        <v>#N/A</v>
      </c>
      <c r="I2082" s="45" t="e">
        <f>VLOOKUP($A2082,EVID_OSEVU!$A$1:$M$4972,10,FALSE)</f>
        <v>#N/A</v>
      </c>
      <c r="J2082" s="58" t="e">
        <f>VLOOKUP($A2082,EVID_OSEVU!$A$1:$M$4972,11,FALSE)</f>
        <v>#N/A</v>
      </c>
      <c r="K2082" s="33"/>
      <c r="L2082" s="45" t="e">
        <f>VLOOKUP(EVID_PASTVY!H2082,KATEGORIE_ZVIRAT!$B$2:$M$31,6,FALSE)*K2082</f>
        <v>#N/A</v>
      </c>
      <c r="M2082" s="33">
        <v>24</v>
      </c>
      <c r="N2082" s="45" t="e">
        <f>VLOOKUP(EVID_PASTVY!$H2082,KATEGORIE_ZVIRAT!$B$2:$M$31,8,FALSE)</f>
        <v>#N/A</v>
      </c>
      <c r="O2082" s="45" t="e">
        <f>VLOOKUP(EVID_PASTVY!$H2082,KATEGORIE_ZVIRAT!$B$2:$M$31,9,FALSE)</f>
        <v>#N/A</v>
      </c>
      <c r="P2082" s="54" t="e">
        <f>VLOOKUP(EVID_PASTVY!$H2082,KATEGORIE_ZVIRAT!$B$2:$M$31,7,FALSE)*L2082/1000*M2082/24*(F2082-E2082+1)/J2082</f>
        <v>#N/A</v>
      </c>
      <c r="Q2082" s="52" t="e">
        <f>VLOOKUP(EVID_PASTVY!$H2082,KATEGORIE_ZVIRAT!$B$2:$M$31,10,FALSE)*P2082*10</f>
        <v>#N/A</v>
      </c>
      <c r="R2082" s="52" t="e">
        <f>VLOOKUP(EVID_PASTVY!$H2082,KATEGORIE_ZVIRAT!$B$2:$M$31,11,FALSE)*P2082*10</f>
        <v>#N/A</v>
      </c>
      <c r="S2082" s="52" t="e">
        <f>VLOOKUP(EVID_PASTVY!$H2082,KATEGORIE_ZVIRAT!$B$2:$M$31,12,FALSE)*P2082*10</f>
        <v>#N/A</v>
      </c>
    </row>
    <row r="2083" spans="1:19" x14ac:dyDescent="0.2">
      <c r="A2083" s="32"/>
      <c r="B2083" s="37" t="e">
        <f>VLOOKUP($A2083,EVID_OSEVU!$A$1:$M$4972,2,FALSE)</f>
        <v>#N/A</v>
      </c>
      <c r="C2083" s="37" t="e">
        <f>VLOOKUP($A2083,EVID_OSEVU!$A$1:$M$4972,3,FALSE)</f>
        <v>#N/A</v>
      </c>
      <c r="D2083" s="45" t="e">
        <f>VLOOKUP($A2083,EVID_OSEVU!$A$1:$M$4972,4,FALSE)</f>
        <v>#N/A</v>
      </c>
      <c r="E2083" s="35"/>
      <c r="F2083" s="53"/>
      <c r="G2083" s="32"/>
      <c r="H2083" s="45" t="e">
        <f>VLOOKUP(G2083,Export7[#All],2,FALSE)</f>
        <v>#N/A</v>
      </c>
      <c r="I2083" s="45" t="e">
        <f>VLOOKUP($A2083,EVID_OSEVU!$A$1:$M$4972,10,FALSE)</f>
        <v>#N/A</v>
      </c>
      <c r="J2083" s="58" t="e">
        <f>VLOOKUP($A2083,EVID_OSEVU!$A$1:$M$4972,11,FALSE)</f>
        <v>#N/A</v>
      </c>
      <c r="K2083" s="33"/>
      <c r="L2083" s="45" t="e">
        <f>VLOOKUP(EVID_PASTVY!H2083,KATEGORIE_ZVIRAT!$B$2:$M$31,6,FALSE)*K2083</f>
        <v>#N/A</v>
      </c>
      <c r="M2083" s="33">
        <v>24</v>
      </c>
      <c r="N2083" s="45" t="e">
        <f>VLOOKUP(EVID_PASTVY!$H2083,KATEGORIE_ZVIRAT!$B$2:$M$31,8,FALSE)</f>
        <v>#N/A</v>
      </c>
      <c r="O2083" s="45" t="e">
        <f>VLOOKUP(EVID_PASTVY!$H2083,KATEGORIE_ZVIRAT!$B$2:$M$31,9,FALSE)</f>
        <v>#N/A</v>
      </c>
      <c r="P2083" s="54" t="e">
        <f>VLOOKUP(EVID_PASTVY!$H2083,KATEGORIE_ZVIRAT!$B$2:$M$31,7,FALSE)*L2083/1000*M2083/24*(F2083-E2083+1)/J2083</f>
        <v>#N/A</v>
      </c>
      <c r="Q2083" s="52" t="e">
        <f>VLOOKUP(EVID_PASTVY!$H2083,KATEGORIE_ZVIRAT!$B$2:$M$31,10,FALSE)*P2083*10</f>
        <v>#N/A</v>
      </c>
      <c r="R2083" s="52" t="e">
        <f>VLOOKUP(EVID_PASTVY!$H2083,KATEGORIE_ZVIRAT!$B$2:$M$31,11,FALSE)*P2083*10</f>
        <v>#N/A</v>
      </c>
      <c r="S2083" s="52" t="e">
        <f>VLOOKUP(EVID_PASTVY!$H2083,KATEGORIE_ZVIRAT!$B$2:$M$31,12,FALSE)*P2083*10</f>
        <v>#N/A</v>
      </c>
    </row>
    <row r="2084" spans="1:19" x14ac:dyDescent="0.2">
      <c r="A2084" s="32"/>
      <c r="B2084" s="37" t="e">
        <f>VLOOKUP($A2084,EVID_OSEVU!$A$1:$M$4972,2,FALSE)</f>
        <v>#N/A</v>
      </c>
      <c r="C2084" s="37" t="e">
        <f>VLOOKUP($A2084,EVID_OSEVU!$A$1:$M$4972,3,FALSE)</f>
        <v>#N/A</v>
      </c>
      <c r="D2084" s="45" t="e">
        <f>VLOOKUP($A2084,EVID_OSEVU!$A$1:$M$4972,4,FALSE)</f>
        <v>#N/A</v>
      </c>
      <c r="E2084" s="35"/>
      <c r="F2084" s="53"/>
      <c r="G2084" s="32"/>
      <c r="H2084" s="45" t="e">
        <f>VLOOKUP(G2084,Export7[#All],2,FALSE)</f>
        <v>#N/A</v>
      </c>
      <c r="I2084" s="45" t="e">
        <f>VLOOKUP($A2084,EVID_OSEVU!$A$1:$M$4972,10,FALSE)</f>
        <v>#N/A</v>
      </c>
      <c r="J2084" s="58" t="e">
        <f>VLOOKUP($A2084,EVID_OSEVU!$A$1:$M$4972,11,FALSE)</f>
        <v>#N/A</v>
      </c>
      <c r="K2084" s="33"/>
      <c r="L2084" s="45" t="e">
        <f>VLOOKUP(EVID_PASTVY!H2084,KATEGORIE_ZVIRAT!$B$2:$M$31,6,FALSE)*K2084</f>
        <v>#N/A</v>
      </c>
      <c r="M2084" s="33">
        <v>24</v>
      </c>
      <c r="N2084" s="45" t="e">
        <f>VLOOKUP(EVID_PASTVY!$H2084,KATEGORIE_ZVIRAT!$B$2:$M$31,8,FALSE)</f>
        <v>#N/A</v>
      </c>
      <c r="O2084" s="45" t="e">
        <f>VLOOKUP(EVID_PASTVY!$H2084,KATEGORIE_ZVIRAT!$B$2:$M$31,9,FALSE)</f>
        <v>#N/A</v>
      </c>
      <c r="P2084" s="54" t="e">
        <f>VLOOKUP(EVID_PASTVY!$H2084,KATEGORIE_ZVIRAT!$B$2:$M$31,7,FALSE)*L2084/1000*M2084/24*(F2084-E2084+1)/J2084</f>
        <v>#N/A</v>
      </c>
      <c r="Q2084" s="52" t="e">
        <f>VLOOKUP(EVID_PASTVY!$H2084,KATEGORIE_ZVIRAT!$B$2:$M$31,10,FALSE)*P2084*10</f>
        <v>#N/A</v>
      </c>
      <c r="R2084" s="52" t="e">
        <f>VLOOKUP(EVID_PASTVY!$H2084,KATEGORIE_ZVIRAT!$B$2:$M$31,11,FALSE)*P2084*10</f>
        <v>#N/A</v>
      </c>
      <c r="S2084" s="52" t="e">
        <f>VLOOKUP(EVID_PASTVY!$H2084,KATEGORIE_ZVIRAT!$B$2:$M$31,12,FALSE)*P2084*10</f>
        <v>#N/A</v>
      </c>
    </row>
    <row r="2085" spans="1:19" x14ac:dyDescent="0.2">
      <c r="A2085" s="32"/>
      <c r="B2085" s="37" t="e">
        <f>VLOOKUP($A2085,EVID_OSEVU!$A$1:$M$4972,2,FALSE)</f>
        <v>#N/A</v>
      </c>
      <c r="C2085" s="37" t="e">
        <f>VLOOKUP($A2085,EVID_OSEVU!$A$1:$M$4972,3,FALSE)</f>
        <v>#N/A</v>
      </c>
      <c r="D2085" s="45" t="e">
        <f>VLOOKUP($A2085,EVID_OSEVU!$A$1:$M$4972,4,FALSE)</f>
        <v>#N/A</v>
      </c>
      <c r="E2085" s="35"/>
      <c r="F2085" s="53"/>
      <c r="G2085" s="32"/>
      <c r="H2085" s="45" t="e">
        <f>VLOOKUP(G2085,Export7[#All],2,FALSE)</f>
        <v>#N/A</v>
      </c>
      <c r="I2085" s="45" t="e">
        <f>VLOOKUP($A2085,EVID_OSEVU!$A$1:$M$4972,10,FALSE)</f>
        <v>#N/A</v>
      </c>
      <c r="J2085" s="58" t="e">
        <f>VLOOKUP($A2085,EVID_OSEVU!$A$1:$M$4972,11,FALSE)</f>
        <v>#N/A</v>
      </c>
      <c r="K2085" s="33"/>
      <c r="L2085" s="45" t="e">
        <f>VLOOKUP(EVID_PASTVY!H2085,KATEGORIE_ZVIRAT!$B$2:$M$31,6,FALSE)*K2085</f>
        <v>#N/A</v>
      </c>
      <c r="M2085" s="33">
        <v>24</v>
      </c>
      <c r="N2085" s="45" t="e">
        <f>VLOOKUP(EVID_PASTVY!$H2085,KATEGORIE_ZVIRAT!$B$2:$M$31,8,FALSE)</f>
        <v>#N/A</v>
      </c>
      <c r="O2085" s="45" t="e">
        <f>VLOOKUP(EVID_PASTVY!$H2085,KATEGORIE_ZVIRAT!$B$2:$M$31,9,FALSE)</f>
        <v>#N/A</v>
      </c>
      <c r="P2085" s="54" t="e">
        <f>VLOOKUP(EVID_PASTVY!$H2085,KATEGORIE_ZVIRAT!$B$2:$M$31,7,FALSE)*L2085/1000*M2085/24*(F2085-E2085+1)/J2085</f>
        <v>#N/A</v>
      </c>
      <c r="Q2085" s="52" t="e">
        <f>VLOOKUP(EVID_PASTVY!$H2085,KATEGORIE_ZVIRAT!$B$2:$M$31,10,FALSE)*P2085*10</f>
        <v>#N/A</v>
      </c>
      <c r="R2085" s="52" t="e">
        <f>VLOOKUP(EVID_PASTVY!$H2085,KATEGORIE_ZVIRAT!$B$2:$M$31,11,FALSE)*P2085*10</f>
        <v>#N/A</v>
      </c>
      <c r="S2085" s="52" t="e">
        <f>VLOOKUP(EVID_PASTVY!$H2085,KATEGORIE_ZVIRAT!$B$2:$M$31,12,FALSE)*P2085*10</f>
        <v>#N/A</v>
      </c>
    </row>
    <row r="2086" spans="1:19" x14ac:dyDescent="0.2">
      <c r="A2086" s="32"/>
      <c r="B2086" s="37" t="e">
        <f>VLOOKUP($A2086,EVID_OSEVU!$A$1:$M$4972,2,FALSE)</f>
        <v>#N/A</v>
      </c>
      <c r="C2086" s="37" t="e">
        <f>VLOOKUP($A2086,EVID_OSEVU!$A$1:$M$4972,3,FALSE)</f>
        <v>#N/A</v>
      </c>
      <c r="D2086" s="45" t="e">
        <f>VLOOKUP($A2086,EVID_OSEVU!$A$1:$M$4972,4,FALSE)</f>
        <v>#N/A</v>
      </c>
      <c r="E2086" s="35"/>
      <c r="F2086" s="53"/>
      <c r="G2086" s="32"/>
      <c r="H2086" s="45" t="e">
        <f>VLOOKUP(G2086,Export7[#All],2,FALSE)</f>
        <v>#N/A</v>
      </c>
      <c r="I2086" s="45" t="e">
        <f>VLOOKUP($A2086,EVID_OSEVU!$A$1:$M$4972,10,FALSE)</f>
        <v>#N/A</v>
      </c>
      <c r="J2086" s="58" t="e">
        <f>VLOOKUP($A2086,EVID_OSEVU!$A$1:$M$4972,11,FALSE)</f>
        <v>#N/A</v>
      </c>
      <c r="K2086" s="33"/>
      <c r="L2086" s="45" t="e">
        <f>VLOOKUP(EVID_PASTVY!H2086,KATEGORIE_ZVIRAT!$B$2:$M$31,6,FALSE)*K2086</f>
        <v>#N/A</v>
      </c>
      <c r="M2086" s="33">
        <v>24</v>
      </c>
      <c r="N2086" s="45" t="e">
        <f>VLOOKUP(EVID_PASTVY!$H2086,KATEGORIE_ZVIRAT!$B$2:$M$31,8,FALSE)</f>
        <v>#N/A</v>
      </c>
      <c r="O2086" s="45" t="e">
        <f>VLOOKUP(EVID_PASTVY!$H2086,KATEGORIE_ZVIRAT!$B$2:$M$31,9,FALSE)</f>
        <v>#N/A</v>
      </c>
      <c r="P2086" s="54" t="e">
        <f>VLOOKUP(EVID_PASTVY!$H2086,KATEGORIE_ZVIRAT!$B$2:$M$31,7,FALSE)*L2086/1000*M2086/24*(F2086-E2086+1)/J2086</f>
        <v>#N/A</v>
      </c>
      <c r="Q2086" s="52" t="e">
        <f>VLOOKUP(EVID_PASTVY!$H2086,KATEGORIE_ZVIRAT!$B$2:$M$31,10,FALSE)*P2086*10</f>
        <v>#N/A</v>
      </c>
      <c r="R2086" s="52" t="e">
        <f>VLOOKUP(EVID_PASTVY!$H2086,KATEGORIE_ZVIRAT!$B$2:$M$31,11,FALSE)*P2086*10</f>
        <v>#N/A</v>
      </c>
      <c r="S2086" s="52" t="e">
        <f>VLOOKUP(EVID_PASTVY!$H2086,KATEGORIE_ZVIRAT!$B$2:$M$31,12,FALSE)*P2086*10</f>
        <v>#N/A</v>
      </c>
    </row>
    <row r="2087" spans="1:19" x14ac:dyDescent="0.2">
      <c r="A2087" s="32"/>
      <c r="B2087" s="37" t="e">
        <f>VLOOKUP($A2087,EVID_OSEVU!$A$1:$M$4972,2,FALSE)</f>
        <v>#N/A</v>
      </c>
      <c r="C2087" s="37" t="e">
        <f>VLOOKUP($A2087,EVID_OSEVU!$A$1:$M$4972,3,FALSE)</f>
        <v>#N/A</v>
      </c>
      <c r="D2087" s="45" t="e">
        <f>VLOOKUP($A2087,EVID_OSEVU!$A$1:$M$4972,4,FALSE)</f>
        <v>#N/A</v>
      </c>
      <c r="E2087" s="35"/>
      <c r="F2087" s="53"/>
      <c r="G2087" s="32"/>
      <c r="H2087" s="45" t="e">
        <f>VLOOKUP(G2087,Export7[#All],2,FALSE)</f>
        <v>#N/A</v>
      </c>
      <c r="I2087" s="45" t="e">
        <f>VLOOKUP($A2087,EVID_OSEVU!$A$1:$M$4972,10,FALSE)</f>
        <v>#N/A</v>
      </c>
      <c r="J2087" s="58" t="e">
        <f>VLOOKUP($A2087,EVID_OSEVU!$A$1:$M$4972,11,FALSE)</f>
        <v>#N/A</v>
      </c>
      <c r="K2087" s="33"/>
      <c r="L2087" s="45" t="e">
        <f>VLOOKUP(EVID_PASTVY!H2087,KATEGORIE_ZVIRAT!$B$2:$M$31,6,FALSE)*K2087</f>
        <v>#N/A</v>
      </c>
      <c r="M2087" s="33">
        <v>24</v>
      </c>
      <c r="N2087" s="45" t="e">
        <f>VLOOKUP(EVID_PASTVY!$H2087,KATEGORIE_ZVIRAT!$B$2:$M$31,8,FALSE)</f>
        <v>#N/A</v>
      </c>
      <c r="O2087" s="45" t="e">
        <f>VLOOKUP(EVID_PASTVY!$H2087,KATEGORIE_ZVIRAT!$B$2:$M$31,9,FALSE)</f>
        <v>#N/A</v>
      </c>
      <c r="P2087" s="54" t="e">
        <f>VLOOKUP(EVID_PASTVY!$H2087,KATEGORIE_ZVIRAT!$B$2:$M$31,7,FALSE)*L2087/1000*M2087/24*(F2087-E2087+1)/J2087</f>
        <v>#N/A</v>
      </c>
      <c r="Q2087" s="52" t="e">
        <f>VLOOKUP(EVID_PASTVY!$H2087,KATEGORIE_ZVIRAT!$B$2:$M$31,10,FALSE)*P2087*10</f>
        <v>#N/A</v>
      </c>
      <c r="R2087" s="52" t="e">
        <f>VLOOKUP(EVID_PASTVY!$H2087,KATEGORIE_ZVIRAT!$B$2:$M$31,11,FALSE)*P2087*10</f>
        <v>#N/A</v>
      </c>
      <c r="S2087" s="52" t="e">
        <f>VLOOKUP(EVID_PASTVY!$H2087,KATEGORIE_ZVIRAT!$B$2:$M$31,12,FALSE)*P2087*10</f>
        <v>#N/A</v>
      </c>
    </row>
    <row r="2088" spans="1:19" x14ac:dyDescent="0.2">
      <c r="A2088" s="32"/>
      <c r="B2088" s="37" t="e">
        <f>VLOOKUP($A2088,EVID_OSEVU!$A$1:$M$4972,2,FALSE)</f>
        <v>#N/A</v>
      </c>
      <c r="C2088" s="37" t="e">
        <f>VLOOKUP($A2088,EVID_OSEVU!$A$1:$M$4972,3,FALSE)</f>
        <v>#N/A</v>
      </c>
      <c r="D2088" s="45" t="e">
        <f>VLOOKUP($A2088,EVID_OSEVU!$A$1:$M$4972,4,FALSE)</f>
        <v>#N/A</v>
      </c>
      <c r="E2088" s="35"/>
      <c r="F2088" s="53"/>
      <c r="G2088" s="32"/>
      <c r="H2088" s="45" t="e">
        <f>VLOOKUP(G2088,Export7[#All],2,FALSE)</f>
        <v>#N/A</v>
      </c>
      <c r="I2088" s="45" t="e">
        <f>VLOOKUP($A2088,EVID_OSEVU!$A$1:$M$4972,10,FALSE)</f>
        <v>#N/A</v>
      </c>
      <c r="J2088" s="58" t="e">
        <f>VLOOKUP($A2088,EVID_OSEVU!$A$1:$M$4972,11,FALSE)</f>
        <v>#N/A</v>
      </c>
      <c r="K2088" s="33"/>
      <c r="L2088" s="45" t="e">
        <f>VLOOKUP(EVID_PASTVY!H2088,KATEGORIE_ZVIRAT!$B$2:$M$31,6,FALSE)*K2088</f>
        <v>#N/A</v>
      </c>
      <c r="M2088" s="33">
        <v>24</v>
      </c>
      <c r="N2088" s="45" t="e">
        <f>VLOOKUP(EVID_PASTVY!$H2088,KATEGORIE_ZVIRAT!$B$2:$M$31,8,FALSE)</f>
        <v>#N/A</v>
      </c>
      <c r="O2088" s="45" t="e">
        <f>VLOOKUP(EVID_PASTVY!$H2088,KATEGORIE_ZVIRAT!$B$2:$M$31,9,FALSE)</f>
        <v>#N/A</v>
      </c>
      <c r="P2088" s="54" t="e">
        <f>VLOOKUP(EVID_PASTVY!$H2088,KATEGORIE_ZVIRAT!$B$2:$M$31,7,FALSE)*L2088/1000*M2088/24*(F2088-E2088+1)/J2088</f>
        <v>#N/A</v>
      </c>
      <c r="Q2088" s="52" t="e">
        <f>VLOOKUP(EVID_PASTVY!$H2088,KATEGORIE_ZVIRAT!$B$2:$M$31,10,FALSE)*P2088*10</f>
        <v>#N/A</v>
      </c>
      <c r="R2088" s="52" t="e">
        <f>VLOOKUP(EVID_PASTVY!$H2088,KATEGORIE_ZVIRAT!$B$2:$M$31,11,FALSE)*P2088*10</f>
        <v>#N/A</v>
      </c>
      <c r="S2088" s="52" t="e">
        <f>VLOOKUP(EVID_PASTVY!$H2088,KATEGORIE_ZVIRAT!$B$2:$M$31,12,FALSE)*P2088*10</f>
        <v>#N/A</v>
      </c>
    </row>
    <row r="2089" spans="1:19" x14ac:dyDescent="0.2">
      <c r="A2089" s="32"/>
      <c r="B2089" s="37" t="e">
        <f>VLOOKUP($A2089,EVID_OSEVU!$A$1:$M$4972,2,FALSE)</f>
        <v>#N/A</v>
      </c>
      <c r="C2089" s="37" t="e">
        <f>VLOOKUP($A2089,EVID_OSEVU!$A$1:$M$4972,3,FALSE)</f>
        <v>#N/A</v>
      </c>
      <c r="D2089" s="45" t="e">
        <f>VLOOKUP($A2089,EVID_OSEVU!$A$1:$M$4972,4,FALSE)</f>
        <v>#N/A</v>
      </c>
      <c r="E2089" s="35"/>
      <c r="F2089" s="53"/>
      <c r="G2089" s="32"/>
      <c r="H2089" s="45" t="e">
        <f>VLOOKUP(G2089,Export7[#All],2,FALSE)</f>
        <v>#N/A</v>
      </c>
      <c r="I2089" s="45" t="e">
        <f>VLOOKUP($A2089,EVID_OSEVU!$A$1:$M$4972,10,FALSE)</f>
        <v>#N/A</v>
      </c>
      <c r="J2089" s="58" t="e">
        <f>VLOOKUP($A2089,EVID_OSEVU!$A$1:$M$4972,11,FALSE)</f>
        <v>#N/A</v>
      </c>
      <c r="K2089" s="33"/>
      <c r="L2089" s="45" t="e">
        <f>VLOOKUP(EVID_PASTVY!H2089,KATEGORIE_ZVIRAT!$B$2:$M$31,6,FALSE)*K2089</f>
        <v>#N/A</v>
      </c>
      <c r="M2089" s="33">
        <v>24</v>
      </c>
      <c r="N2089" s="45" t="e">
        <f>VLOOKUP(EVID_PASTVY!$H2089,KATEGORIE_ZVIRAT!$B$2:$M$31,8,FALSE)</f>
        <v>#N/A</v>
      </c>
      <c r="O2089" s="45" t="e">
        <f>VLOOKUP(EVID_PASTVY!$H2089,KATEGORIE_ZVIRAT!$B$2:$M$31,9,FALSE)</f>
        <v>#N/A</v>
      </c>
      <c r="P2089" s="54" t="e">
        <f>VLOOKUP(EVID_PASTVY!$H2089,KATEGORIE_ZVIRAT!$B$2:$M$31,7,FALSE)*L2089/1000*M2089/24*(F2089-E2089+1)/J2089</f>
        <v>#N/A</v>
      </c>
      <c r="Q2089" s="52" t="e">
        <f>VLOOKUP(EVID_PASTVY!$H2089,KATEGORIE_ZVIRAT!$B$2:$M$31,10,FALSE)*P2089*10</f>
        <v>#N/A</v>
      </c>
      <c r="R2089" s="52" t="e">
        <f>VLOOKUP(EVID_PASTVY!$H2089,KATEGORIE_ZVIRAT!$B$2:$M$31,11,FALSE)*P2089*10</f>
        <v>#N/A</v>
      </c>
      <c r="S2089" s="52" t="e">
        <f>VLOOKUP(EVID_PASTVY!$H2089,KATEGORIE_ZVIRAT!$B$2:$M$31,12,FALSE)*P2089*10</f>
        <v>#N/A</v>
      </c>
    </row>
    <row r="2090" spans="1:19" x14ac:dyDescent="0.2">
      <c r="A2090" s="32"/>
      <c r="B2090" s="37" t="e">
        <f>VLOOKUP($A2090,EVID_OSEVU!$A$1:$M$4972,2,FALSE)</f>
        <v>#N/A</v>
      </c>
      <c r="C2090" s="37" t="e">
        <f>VLOOKUP($A2090,EVID_OSEVU!$A$1:$M$4972,3,FALSE)</f>
        <v>#N/A</v>
      </c>
      <c r="D2090" s="45" t="e">
        <f>VLOOKUP($A2090,EVID_OSEVU!$A$1:$M$4972,4,FALSE)</f>
        <v>#N/A</v>
      </c>
      <c r="E2090" s="35"/>
      <c r="F2090" s="53"/>
      <c r="G2090" s="32"/>
      <c r="H2090" s="45" t="e">
        <f>VLOOKUP(G2090,Export7[#All],2,FALSE)</f>
        <v>#N/A</v>
      </c>
      <c r="I2090" s="45" t="e">
        <f>VLOOKUP($A2090,EVID_OSEVU!$A$1:$M$4972,10,FALSE)</f>
        <v>#N/A</v>
      </c>
      <c r="J2090" s="58" t="e">
        <f>VLOOKUP($A2090,EVID_OSEVU!$A$1:$M$4972,11,FALSE)</f>
        <v>#N/A</v>
      </c>
      <c r="K2090" s="33"/>
      <c r="L2090" s="45" t="e">
        <f>VLOOKUP(EVID_PASTVY!H2090,KATEGORIE_ZVIRAT!$B$2:$M$31,6,FALSE)*K2090</f>
        <v>#N/A</v>
      </c>
      <c r="M2090" s="33">
        <v>24</v>
      </c>
      <c r="N2090" s="45" t="e">
        <f>VLOOKUP(EVID_PASTVY!$H2090,KATEGORIE_ZVIRAT!$B$2:$M$31,8,FALSE)</f>
        <v>#N/A</v>
      </c>
      <c r="O2090" s="45" t="e">
        <f>VLOOKUP(EVID_PASTVY!$H2090,KATEGORIE_ZVIRAT!$B$2:$M$31,9,FALSE)</f>
        <v>#N/A</v>
      </c>
      <c r="P2090" s="54" t="e">
        <f>VLOOKUP(EVID_PASTVY!$H2090,KATEGORIE_ZVIRAT!$B$2:$M$31,7,FALSE)*L2090/1000*M2090/24*(F2090-E2090+1)/J2090</f>
        <v>#N/A</v>
      </c>
      <c r="Q2090" s="52" t="e">
        <f>VLOOKUP(EVID_PASTVY!$H2090,KATEGORIE_ZVIRAT!$B$2:$M$31,10,FALSE)*P2090*10</f>
        <v>#N/A</v>
      </c>
      <c r="R2090" s="52" t="e">
        <f>VLOOKUP(EVID_PASTVY!$H2090,KATEGORIE_ZVIRAT!$B$2:$M$31,11,FALSE)*P2090*10</f>
        <v>#N/A</v>
      </c>
      <c r="S2090" s="52" t="e">
        <f>VLOOKUP(EVID_PASTVY!$H2090,KATEGORIE_ZVIRAT!$B$2:$M$31,12,FALSE)*P2090*10</f>
        <v>#N/A</v>
      </c>
    </row>
    <row r="2091" spans="1:19" x14ac:dyDescent="0.2">
      <c r="A2091" s="32"/>
      <c r="B2091" s="37" t="e">
        <f>VLOOKUP($A2091,EVID_OSEVU!$A$1:$M$4972,2,FALSE)</f>
        <v>#N/A</v>
      </c>
      <c r="C2091" s="37" t="e">
        <f>VLOOKUP($A2091,EVID_OSEVU!$A$1:$M$4972,3,FALSE)</f>
        <v>#N/A</v>
      </c>
      <c r="D2091" s="45" t="e">
        <f>VLOOKUP($A2091,EVID_OSEVU!$A$1:$M$4972,4,FALSE)</f>
        <v>#N/A</v>
      </c>
      <c r="E2091" s="35"/>
      <c r="F2091" s="53"/>
      <c r="G2091" s="32"/>
      <c r="H2091" s="45" t="e">
        <f>VLOOKUP(G2091,Export7[#All],2,FALSE)</f>
        <v>#N/A</v>
      </c>
      <c r="I2091" s="45" t="e">
        <f>VLOOKUP($A2091,EVID_OSEVU!$A$1:$M$4972,10,FALSE)</f>
        <v>#N/A</v>
      </c>
      <c r="J2091" s="58" t="e">
        <f>VLOOKUP($A2091,EVID_OSEVU!$A$1:$M$4972,11,FALSE)</f>
        <v>#N/A</v>
      </c>
      <c r="K2091" s="33"/>
      <c r="L2091" s="45" t="e">
        <f>VLOOKUP(EVID_PASTVY!H2091,KATEGORIE_ZVIRAT!$B$2:$M$31,6,FALSE)*K2091</f>
        <v>#N/A</v>
      </c>
      <c r="M2091" s="33">
        <v>24</v>
      </c>
      <c r="N2091" s="45" t="e">
        <f>VLOOKUP(EVID_PASTVY!$H2091,KATEGORIE_ZVIRAT!$B$2:$M$31,8,FALSE)</f>
        <v>#N/A</v>
      </c>
      <c r="O2091" s="45" t="e">
        <f>VLOOKUP(EVID_PASTVY!$H2091,KATEGORIE_ZVIRAT!$B$2:$M$31,9,FALSE)</f>
        <v>#N/A</v>
      </c>
      <c r="P2091" s="54" t="e">
        <f>VLOOKUP(EVID_PASTVY!$H2091,KATEGORIE_ZVIRAT!$B$2:$M$31,7,FALSE)*L2091/1000*M2091/24*(F2091-E2091+1)/J2091</f>
        <v>#N/A</v>
      </c>
      <c r="Q2091" s="52" t="e">
        <f>VLOOKUP(EVID_PASTVY!$H2091,KATEGORIE_ZVIRAT!$B$2:$M$31,10,FALSE)*P2091*10</f>
        <v>#N/A</v>
      </c>
      <c r="R2091" s="52" t="e">
        <f>VLOOKUP(EVID_PASTVY!$H2091,KATEGORIE_ZVIRAT!$B$2:$M$31,11,FALSE)*P2091*10</f>
        <v>#N/A</v>
      </c>
      <c r="S2091" s="52" t="e">
        <f>VLOOKUP(EVID_PASTVY!$H2091,KATEGORIE_ZVIRAT!$B$2:$M$31,12,FALSE)*P2091*10</f>
        <v>#N/A</v>
      </c>
    </row>
    <row r="2092" spans="1:19" x14ac:dyDescent="0.2">
      <c r="A2092" s="32"/>
      <c r="B2092" s="37" t="e">
        <f>VLOOKUP($A2092,EVID_OSEVU!$A$1:$M$4972,2,FALSE)</f>
        <v>#N/A</v>
      </c>
      <c r="C2092" s="37" t="e">
        <f>VLOOKUP($A2092,EVID_OSEVU!$A$1:$M$4972,3,FALSE)</f>
        <v>#N/A</v>
      </c>
      <c r="D2092" s="45" t="e">
        <f>VLOOKUP($A2092,EVID_OSEVU!$A$1:$M$4972,4,FALSE)</f>
        <v>#N/A</v>
      </c>
      <c r="E2092" s="35"/>
      <c r="F2092" s="53"/>
      <c r="G2092" s="32"/>
      <c r="H2092" s="45" t="e">
        <f>VLOOKUP(G2092,Export7[#All],2,FALSE)</f>
        <v>#N/A</v>
      </c>
      <c r="I2092" s="45" t="e">
        <f>VLOOKUP($A2092,EVID_OSEVU!$A$1:$M$4972,10,FALSE)</f>
        <v>#N/A</v>
      </c>
      <c r="J2092" s="58" t="e">
        <f>VLOOKUP($A2092,EVID_OSEVU!$A$1:$M$4972,11,FALSE)</f>
        <v>#N/A</v>
      </c>
      <c r="K2092" s="33"/>
      <c r="L2092" s="45" t="e">
        <f>VLOOKUP(EVID_PASTVY!H2092,KATEGORIE_ZVIRAT!$B$2:$M$31,6,FALSE)*K2092</f>
        <v>#N/A</v>
      </c>
      <c r="M2092" s="33">
        <v>24</v>
      </c>
      <c r="N2092" s="45" t="e">
        <f>VLOOKUP(EVID_PASTVY!$H2092,KATEGORIE_ZVIRAT!$B$2:$M$31,8,FALSE)</f>
        <v>#N/A</v>
      </c>
      <c r="O2092" s="45" t="e">
        <f>VLOOKUP(EVID_PASTVY!$H2092,KATEGORIE_ZVIRAT!$B$2:$M$31,9,FALSE)</f>
        <v>#N/A</v>
      </c>
      <c r="P2092" s="54" t="e">
        <f>VLOOKUP(EVID_PASTVY!$H2092,KATEGORIE_ZVIRAT!$B$2:$M$31,7,FALSE)*L2092/1000*M2092/24*(F2092-E2092+1)/J2092</f>
        <v>#N/A</v>
      </c>
      <c r="Q2092" s="52" t="e">
        <f>VLOOKUP(EVID_PASTVY!$H2092,KATEGORIE_ZVIRAT!$B$2:$M$31,10,FALSE)*P2092*10</f>
        <v>#N/A</v>
      </c>
      <c r="R2092" s="52" t="e">
        <f>VLOOKUP(EVID_PASTVY!$H2092,KATEGORIE_ZVIRAT!$B$2:$M$31,11,FALSE)*P2092*10</f>
        <v>#N/A</v>
      </c>
      <c r="S2092" s="52" t="e">
        <f>VLOOKUP(EVID_PASTVY!$H2092,KATEGORIE_ZVIRAT!$B$2:$M$31,12,FALSE)*P2092*10</f>
        <v>#N/A</v>
      </c>
    </row>
    <row r="2093" spans="1:19" x14ac:dyDescent="0.2">
      <c r="A2093" s="32"/>
      <c r="B2093" s="37" t="e">
        <f>VLOOKUP($A2093,EVID_OSEVU!$A$1:$M$4972,2,FALSE)</f>
        <v>#N/A</v>
      </c>
      <c r="C2093" s="37" t="e">
        <f>VLOOKUP($A2093,EVID_OSEVU!$A$1:$M$4972,3,FALSE)</f>
        <v>#N/A</v>
      </c>
      <c r="D2093" s="45" t="e">
        <f>VLOOKUP($A2093,EVID_OSEVU!$A$1:$M$4972,4,FALSE)</f>
        <v>#N/A</v>
      </c>
      <c r="E2093" s="35"/>
      <c r="F2093" s="53"/>
      <c r="G2093" s="32"/>
      <c r="H2093" s="45" t="e">
        <f>VLOOKUP(G2093,Export7[#All],2,FALSE)</f>
        <v>#N/A</v>
      </c>
      <c r="I2093" s="45" t="e">
        <f>VLOOKUP($A2093,EVID_OSEVU!$A$1:$M$4972,10,FALSE)</f>
        <v>#N/A</v>
      </c>
      <c r="J2093" s="58" t="e">
        <f>VLOOKUP($A2093,EVID_OSEVU!$A$1:$M$4972,11,FALSE)</f>
        <v>#N/A</v>
      </c>
      <c r="K2093" s="33"/>
      <c r="L2093" s="45" t="e">
        <f>VLOOKUP(EVID_PASTVY!H2093,KATEGORIE_ZVIRAT!$B$2:$M$31,6,FALSE)*K2093</f>
        <v>#N/A</v>
      </c>
      <c r="M2093" s="33">
        <v>24</v>
      </c>
      <c r="N2093" s="45" t="e">
        <f>VLOOKUP(EVID_PASTVY!$H2093,KATEGORIE_ZVIRAT!$B$2:$M$31,8,FALSE)</f>
        <v>#N/A</v>
      </c>
      <c r="O2093" s="45" t="e">
        <f>VLOOKUP(EVID_PASTVY!$H2093,KATEGORIE_ZVIRAT!$B$2:$M$31,9,FALSE)</f>
        <v>#N/A</v>
      </c>
      <c r="P2093" s="54" t="e">
        <f>VLOOKUP(EVID_PASTVY!$H2093,KATEGORIE_ZVIRAT!$B$2:$M$31,7,FALSE)*L2093/1000*M2093/24*(F2093-E2093+1)/J2093</f>
        <v>#N/A</v>
      </c>
      <c r="Q2093" s="52" t="e">
        <f>VLOOKUP(EVID_PASTVY!$H2093,KATEGORIE_ZVIRAT!$B$2:$M$31,10,FALSE)*P2093*10</f>
        <v>#N/A</v>
      </c>
      <c r="R2093" s="52" t="e">
        <f>VLOOKUP(EVID_PASTVY!$H2093,KATEGORIE_ZVIRAT!$B$2:$M$31,11,FALSE)*P2093*10</f>
        <v>#N/A</v>
      </c>
      <c r="S2093" s="52" t="e">
        <f>VLOOKUP(EVID_PASTVY!$H2093,KATEGORIE_ZVIRAT!$B$2:$M$31,12,FALSE)*P2093*10</f>
        <v>#N/A</v>
      </c>
    </row>
    <row r="2094" spans="1:19" x14ac:dyDescent="0.2">
      <c r="A2094" s="32"/>
      <c r="B2094" s="37" t="e">
        <f>VLOOKUP($A2094,EVID_OSEVU!$A$1:$M$4972,2,FALSE)</f>
        <v>#N/A</v>
      </c>
      <c r="C2094" s="37" t="e">
        <f>VLOOKUP($A2094,EVID_OSEVU!$A$1:$M$4972,3,FALSE)</f>
        <v>#N/A</v>
      </c>
      <c r="D2094" s="45" t="e">
        <f>VLOOKUP($A2094,EVID_OSEVU!$A$1:$M$4972,4,FALSE)</f>
        <v>#N/A</v>
      </c>
      <c r="E2094" s="35"/>
      <c r="F2094" s="53"/>
      <c r="G2094" s="32"/>
      <c r="H2094" s="45" t="e">
        <f>VLOOKUP(G2094,Export7[#All],2,FALSE)</f>
        <v>#N/A</v>
      </c>
      <c r="I2094" s="45" t="e">
        <f>VLOOKUP($A2094,EVID_OSEVU!$A$1:$M$4972,10,FALSE)</f>
        <v>#N/A</v>
      </c>
      <c r="J2094" s="58" t="e">
        <f>VLOOKUP($A2094,EVID_OSEVU!$A$1:$M$4972,11,FALSE)</f>
        <v>#N/A</v>
      </c>
      <c r="K2094" s="33"/>
      <c r="L2094" s="45" t="e">
        <f>VLOOKUP(EVID_PASTVY!H2094,KATEGORIE_ZVIRAT!$B$2:$M$31,6,FALSE)*K2094</f>
        <v>#N/A</v>
      </c>
      <c r="M2094" s="33">
        <v>24</v>
      </c>
      <c r="N2094" s="45" t="e">
        <f>VLOOKUP(EVID_PASTVY!$H2094,KATEGORIE_ZVIRAT!$B$2:$M$31,8,FALSE)</f>
        <v>#N/A</v>
      </c>
      <c r="O2094" s="45" t="e">
        <f>VLOOKUP(EVID_PASTVY!$H2094,KATEGORIE_ZVIRAT!$B$2:$M$31,9,FALSE)</f>
        <v>#N/A</v>
      </c>
      <c r="P2094" s="54" t="e">
        <f>VLOOKUP(EVID_PASTVY!$H2094,KATEGORIE_ZVIRAT!$B$2:$M$31,7,FALSE)*L2094/1000*M2094/24*(F2094-E2094+1)/J2094</f>
        <v>#N/A</v>
      </c>
      <c r="Q2094" s="52" t="e">
        <f>VLOOKUP(EVID_PASTVY!$H2094,KATEGORIE_ZVIRAT!$B$2:$M$31,10,FALSE)*P2094*10</f>
        <v>#N/A</v>
      </c>
      <c r="R2094" s="52" t="e">
        <f>VLOOKUP(EVID_PASTVY!$H2094,KATEGORIE_ZVIRAT!$B$2:$M$31,11,FALSE)*P2094*10</f>
        <v>#N/A</v>
      </c>
      <c r="S2094" s="52" t="e">
        <f>VLOOKUP(EVID_PASTVY!$H2094,KATEGORIE_ZVIRAT!$B$2:$M$31,12,FALSE)*P2094*10</f>
        <v>#N/A</v>
      </c>
    </row>
    <row r="2095" spans="1:19" x14ac:dyDescent="0.2">
      <c r="A2095" s="32"/>
      <c r="B2095" s="37" t="e">
        <f>VLOOKUP($A2095,EVID_OSEVU!$A$1:$M$4972,2,FALSE)</f>
        <v>#N/A</v>
      </c>
      <c r="C2095" s="37" t="e">
        <f>VLOOKUP($A2095,EVID_OSEVU!$A$1:$M$4972,3,FALSE)</f>
        <v>#N/A</v>
      </c>
      <c r="D2095" s="45" t="e">
        <f>VLOOKUP($A2095,EVID_OSEVU!$A$1:$M$4972,4,FALSE)</f>
        <v>#N/A</v>
      </c>
      <c r="E2095" s="35"/>
      <c r="F2095" s="53"/>
      <c r="G2095" s="32"/>
      <c r="H2095" s="45" t="e">
        <f>VLOOKUP(G2095,Export7[#All],2,FALSE)</f>
        <v>#N/A</v>
      </c>
      <c r="I2095" s="45" t="e">
        <f>VLOOKUP($A2095,EVID_OSEVU!$A$1:$M$4972,10,FALSE)</f>
        <v>#N/A</v>
      </c>
      <c r="J2095" s="58" t="e">
        <f>VLOOKUP($A2095,EVID_OSEVU!$A$1:$M$4972,11,FALSE)</f>
        <v>#N/A</v>
      </c>
      <c r="K2095" s="33"/>
      <c r="L2095" s="45" t="e">
        <f>VLOOKUP(EVID_PASTVY!H2095,KATEGORIE_ZVIRAT!$B$2:$M$31,6,FALSE)*K2095</f>
        <v>#N/A</v>
      </c>
      <c r="M2095" s="33">
        <v>24</v>
      </c>
      <c r="N2095" s="45" t="e">
        <f>VLOOKUP(EVID_PASTVY!$H2095,KATEGORIE_ZVIRAT!$B$2:$M$31,8,FALSE)</f>
        <v>#N/A</v>
      </c>
      <c r="O2095" s="45" t="e">
        <f>VLOOKUP(EVID_PASTVY!$H2095,KATEGORIE_ZVIRAT!$B$2:$M$31,9,FALSE)</f>
        <v>#N/A</v>
      </c>
      <c r="P2095" s="54" t="e">
        <f>VLOOKUP(EVID_PASTVY!$H2095,KATEGORIE_ZVIRAT!$B$2:$M$31,7,FALSE)*L2095/1000*M2095/24*(F2095-E2095+1)/J2095</f>
        <v>#N/A</v>
      </c>
      <c r="Q2095" s="52" t="e">
        <f>VLOOKUP(EVID_PASTVY!$H2095,KATEGORIE_ZVIRAT!$B$2:$M$31,10,FALSE)*P2095*10</f>
        <v>#N/A</v>
      </c>
      <c r="R2095" s="52" t="e">
        <f>VLOOKUP(EVID_PASTVY!$H2095,KATEGORIE_ZVIRAT!$B$2:$M$31,11,FALSE)*P2095*10</f>
        <v>#N/A</v>
      </c>
      <c r="S2095" s="52" t="e">
        <f>VLOOKUP(EVID_PASTVY!$H2095,KATEGORIE_ZVIRAT!$B$2:$M$31,12,FALSE)*P2095*10</f>
        <v>#N/A</v>
      </c>
    </row>
    <row r="2096" spans="1:19" x14ac:dyDescent="0.2">
      <c r="A2096" s="32"/>
      <c r="B2096" s="37" t="e">
        <f>VLOOKUP($A2096,EVID_OSEVU!$A$1:$M$4972,2,FALSE)</f>
        <v>#N/A</v>
      </c>
      <c r="C2096" s="37" t="e">
        <f>VLOOKUP($A2096,EVID_OSEVU!$A$1:$M$4972,3,FALSE)</f>
        <v>#N/A</v>
      </c>
      <c r="D2096" s="45" t="e">
        <f>VLOOKUP($A2096,EVID_OSEVU!$A$1:$M$4972,4,FALSE)</f>
        <v>#N/A</v>
      </c>
      <c r="E2096" s="35"/>
      <c r="F2096" s="53"/>
      <c r="G2096" s="32"/>
      <c r="H2096" s="45" t="e">
        <f>VLOOKUP(G2096,Export7[#All],2,FALSE)</f>
        <v>#N/A</v>
      </c>
      <c r="I2096" s="45" t="e">
        <f>VLOOKUP($A2096,EVID_OSEVU!$A$1:$M$4972,10,FALSE)</f>
        <v>#N/A</v>
      </c>
      <c r="J2096" s="58" t="e">
        <f>VLOOKUP($A2096,EVID_OSEVU!$A$1:$M$4972,11,FALSE)</f>
        <v>#N/A</v>
      </c>
      <c r="K2096" s="33"/>
      <c r="L2096" s="45" t="e">
        <f>VLOOKUP(EVID_PASTVY!H2096,KATEGORIE_ZVIRAT!$B$2:$M$31,6,FALSE)*K2096</f>
        <v>#N/A</v>
      </c>
      <c r="M2096" s="33">
        <v>24</v>
      </c>
      <c r="N2096" s="45" t="e">
        <f>VLOOKUP(EVID_PASTVY!$H2096,KATEGORIE_ZVIRAT!$B$2:$M$31,8,FALSE)</f>
        <v>#N/A</v>
      </c>
      <c r="O2096" s="45" t="e">
        <f>VLOOKUP(EVID_PASTVY!$H2096,KATEGORIE_ZVIRAT!$B$2:$M$31,9,FALSE)</f>
        <v>#N/A</v>
      </c>
      <c r="P2096" s="54" t="e">
        <f>VLOOKUP(EVID_PASTVY!$H2096,KATEGORIE_ZVIRAT!$B$2:$M$31,7,FALSE)*L2096/1000*M2096/24*(F2096-E2096+1)/J2096</f>
        <v>#N/A</v>
      </c>
      <c r="Q2096" s="52" t="e">
        <f>VLOOKUP(EVID_PASTVY!$H2096,KATEGORIE_ZVIRAT!$B$2:$M$31,10,FALSE)*P2096*10</f>
        <v>#N/A</v>
      </c>
      <c r="R2096" s="52" t="e">
        <f>VLOOKUP(EVID_PASTVY!$H2096,KATEGORIE_ZVIRAT!$B$2:$M$31,11,FALSE)*P2096*10</f>
        <v>#N/A</v>
      </c>
      <c r="S2096" s="52" t="e">
        <f>VLOOKUP(EVID_PASTVY!$H2096,KATEGORIE_ZVIRAT!$B$2:$M$31,12,FALSE)*P2096*10</f>
        <v>#N/A</v>
      </c>
    </row>
    <row r="2097" spans="1:19" x14ac:dyDescent="0.2">
      <c r="A2097" s="32"/>
      <c r="B2097" s="37" t="e">
        <f>VLOOKUP($A2097,EVID_OSEVU!$A$1:$M$4972,2,FALSE)</f>
        <v>#N/A</v>
      </c>
      <c r="C2097" s="37" t="e">
        <f>VLOOKUP($A2097,EVID_OSEVU!$A$1:$M$4972,3,FALSE)</f>
        <v>#N/A</v>
      </c>
      <c r="D2097" s="45" t="e">
        <f>VLOOKUP($A2097,EVID_OSEVU!$A$1:$M$4972,4,FALSE)</f>
        <v>#N/A</v>
      </c>
      <c r="E2097" s="35"/>
      <c r="F2097" s="53"/>
      <c r="G2097" s="32"/>
      <c r="H2097" s="45" t="e">
        <f>VLOOKUP(G2097,Export7[#All],2,FALSE)</f>
        <v>#N/A</v>
      </c>
      <c r="I2097" s="45" t="e">
        <f>VLOOKUP($A2097,EVID_OSEVU!$A$1:$M$4972,10,FALSE)</f>
        <v>#N/A</v>
      </c>
      <c r="J2097" s="58" t="e">
        <f>VLOOKUP($A2097,EVID_OSEVU!$A$1:$M$4972,11,FALSE)</f>
        <v>#N/A</v>
      </c>
      <c r="K2097" s="33"/>
      <c r="L2097" s="45" t="e">
        <f>VLOOKUP(EVID_PASTVY!H2097,KATEGORIE_ZVIRAT!$B$2:$M$31,6,FALSE)*K2097</f>
        <v>#N/A</v>
      </c>
      <c r="M2097" s="33">
        <v>24</v>
      </c>
      <c r="N2097" s="45" t="e">
        <f>VLOOKUP(EVID_PASTVY!$H2097,KATEGORIE_ZVIRAT!$B$2:$M$31,8,FALSE)</f>
        <v>#N/A</v>
      </c>
      <c r="O2097" s="45" t="e">
        <f>VLOOKUP(EVID_PASTVY!$H2097,KATEGORIE_ZVIRAT!$B$2:$M$31,9,FALSE)</f>
        <v>#N/A</v>
      </c>
      <c r="P2097" s="54" t="e">
        <f>VLOOKUP(EVID_PASTVY!$H2097,KATEGORIE_ZVIRAT!$B$2:$M$31,7,FALSE)*L2097/1000*M2097/24*(F2097-E2097+1)/J2097</f>
        <v>#N/A</v>
      </c>
      <c r="Q2097" s="52" t="e">
        <f>VLOOKUP(EVID_PASTVY!$H2097,KATEGORIE_ZVIRAT!$B$2:$M$31,10,FALSE)*P2097*10</f>
        <v>#N/A</v>
      </c>
      <c r="R2097" s="52" t="e">
        <f>VLOOKUP(EVID_PASTVY!$H2097,KATEGORIE_ZVIRAT!$B$2:$M$31,11,FALSE)*P2097*10</f>
        <v>#N/A</v>
      </c>
      <c r="S2097" s="52" t="e">
        <f>VLOOKUP(EVID_PASTVY!$H2097,KATEGORIE_ZVIRAT!$B$2:$M$31,12,FALSE)*P2097*10</f>
        <v>#N/A</v>
      </c>
    </row>
    <row r="2098" spans="1:19" x14ac:dyDescent="0.2">
      <c r="A2098" s="32"/>
      <c r="B2098" s="37" t="e">
        <f>VLOOKUP($A2098,EVID_OSEVU!$A$1:$M$4972,2,FALSE)</f>
        <v>#N/A</v>
      </c>
      <c r="C2098" s="37" t="e">
        <f>VLOOKUP($A2098,EVID_OSEVU!$A$1:$M$4972,3,FALSE)</f>
        <v>#N/A</v>
      </c>
      <c r="D2098" s="45" t="e">
        <f>VLOOKUP($A2098,EVID_OSEVU!$A$1:$M$4972,4,FALSE)</f>
        <v>#N/A</v>
      </c>
      <c r="E2098" s="35"/>
      <c r="F2098" s="53"/>
      <c r="G2098" s="32"/>
      <c r="H2098" s="45" t="e">
        <f>VLOOKUP(G2098,Export7[#All],2,FALSE)</f>
        <v>#N/A</v>
      </c>
      <c r="I2098" s="45" t="e">
        <f>VLOOKUP($A2098,EVID_OSEVU!$A$1:$M$4972,10,FALSE)</f>
        <v>#N/A</v>
      </c>
      <c r="J2098" s="58" t="e">
        <f>VLOOKUP($A2098,EVID_OSEVU!$A$1:$M$4972,11,FALSE)</f>
        <v>#N/A</v>
      </c>
      <c r="K2098" s="33"/>
      <c r="L2098" s="45" t="e">
        <f>VLOOKUP(EVID_PASTVY!H2098,KATEGORIE_ZVIRAT!$B$2:$M$31,6,FALSE)*K2098</f>
        <v>#N/A</v>
      </c>
      <c r="M2098" s="33">
        <v>24</v>
      </c>
      <c r="N2098" s="45" t="e">
        <f>VLOOKUP(EVID_PASTVY!$H2098,KATEGORIE_ZVIRAT!$B$2:$M$31,8,FALSE)</f>
        <v>#N/A</v>
      </c>
      <c r="O2098" s="45" t="e">
        <f>VLOOKUP(EVID_PASTVY!$H2098,KATEGORIE_ZVIRAT!$B$2:$M$31,9,FALSE)</f>
        <v>#N/A</v>
      </c>
      <c r="P2098" s="54" t="e">
        <f>VLOOKUP(EVID_PASTVY!$H2098,KATEGORIE_ZVIRAT!$B$2:$M$31,7,FALSE)*L2098/1000*M2098/24*(F2098-E2098+1)/J2098</f>
        <v>#N/A</v>
      </c>
      <c r="Q2098" s="52" t="e">
        <f>VLOOKUP(EVID_PASTVY!$H2098,KATEGORIE_ZVIRAT!$B$2:$M$31,10,FALSE)*P2098*10</f>
        <v>#N/A</v>
      </c>
      <c r="R2098" s="52" t="e">
        <f>VLOOKUP(EVID_PASTVY!$H2098,KATEGORIE_ZVIRAT!$B$2:$M$31,11,FALSE)*P2098*10</f>
        <v>#N/A</v>
      </c>
      <c r="S2098" s="52" t="e">
        <f>VLOOKUP(EVID_PASTVY!$H2098,KATEGORIE_ZVIRAT!$B$2:$M$31,12,FALSE)*P2098*10</f>
        <v>#N/A</v>
      </c>
    </row>
    <row r="2099" spans="1:19" x14ac:dyDescent="0.2">
      <c r="A2099" s="32"/>
      <c r="B2099" s="37" t="e">
        <f>VLOOKUP($A2099,EVID_OSEVU!$A$1:$M$4972,2,FALSE)</f>
        <v>#N/A</v>
      </c>
      <c r="C2099" s="37" t="e">
        <f>VLOOKUP($A2099,EVID_OSEVU!$A$1:$M$4972,3,FALSE)</f>
        <v>#N/A</v>
      </c>
      <c r="D2099" s="45" t="e">
        <f>VLOOKUP($A2099,EVID_OSEVU!$A$1:$M$4972,4,FALSE)</f>
        <v>#N/A</v>
      </c>
      <c r="E2099" s="35"/>
      <c r="F2099" s="53"/>
      <c r="G2099" s="32"/>
      <c r="H2099" s="45" t="e">
        <f>VLOOKUP(G2099,Export7[#All],2,FALSE)</f>
        <v>#N/A</v>
      </c>
      <c r="I2099" s="45" t="e">
        <f>VLOOKUP($A2099,EVID_OSEVU!$A$1:$M$4972,10,FALSE)</f>
        <v>#N/A</v>
      </c>
      <c r="J2099" s="58" t="e">
        <f>VLOOKUP($A2099,EVID_OSEVU!$A$1:$M$4972,11,FALSE)</f>
        <v>#N/A</v>
      </c>
      <c r="K2099" s="33"/>
      <c r="L2099" s="45" t="e">
        <f>VLOOKUP(EVID_PASTVY!H2099,KATEGORIE_ZVIRAT!$B$2:$M$31,6,FALSE)*K2099</f>
        <v>#N/A</v>
      </c>
      <c r="M2099" s="33">
        <v>24</v>
      </c>
      <c r="N2099" s="45" t="e">
        <f>VLOOKUP(EVID_PASTVY!$H2099,KATEGORIE_ZVIRAT!$B$2:$M$31,8,FALSE)</f>
        <v>#N/A</v>
      </c>
      <c r="O2099" s="45" t="e">
        <f>VLOOKUP(EVID_PASTVY!$H2099,KATEGORIE_ZVIRAT!$B$2:$M$31,9,FALSE)</f>
        <v>#N/A</v>
      </c>
      <c r="P2099" s="54" t="e">
        <f>VLOOKUP(EVID_PASTVY!$H2099,KATEGORIE_ZVIRAT!$B$2:$M$31,7,FALSE)*L2099/1000*M2099/24*(F2099-E2099+1)/J2099</f>
        <v>#N/A</v>
      </c>
      <c r="Q2099" s="52" t="e">
        <f>VLOOKUP(EVID_PASTVY!$H2099,KATEGORIE_ZVIRAT!$B$2:$M$31,10,FALSE)*P2099*10</f>
        <v>#N/A</v>
      </c>
      <c r="R2099" s="52" t="e">
        <f>VLOOKUP(EVID_PASTVY!$H2099,KATEGORIE_ZVIRAT!$B$2:$M$31,11,FALSE)*P2099*10</f>
        <v>#N/A</v>
      </c>
      <c r="S2099" s="52" t="e">
        <f>VLOOKUP(EVID_PASTVY!$H2099,KATEGORIE_ZVIRAT!$B$2:$M$31,12,FALSE)*P2099*10</f>
        <v>#N/A</v>
      </c>
    </row>
    <row r="2100" spans="1:19" x14ac:dyDescent="0.2">
      <c r="A2100" s="32"/>
      <c r="B2100" s="37" t="e">
        <f>VLOOKUP($A2100,EVID_OSEVU!$A$1:$M$4972,2,FALSE)</f>
        <v>#N/A</v>
      </c>
      <c r="C2100" s="37" t="e">
        <f>VLOOKUP($A2100,EVID_OSEVU!$A$1:$M$4972,3,FALSE)</f>
        <v>#N/A</v>
      </c>
      <c r="D2100" s="45" t="e">
        <f>VLOOKUP($A2100,EVID_OSEVU!$A$1:$M$4972,4,FALSE)</f>
        <v>#N/A</v>
      </c>
      <c r="E2100" s="35"/>
      <c r="F2100" s="53"/>
      <c r="G2100" s="32"/>
      <c r="H2100" s="45" t="e">
        <f>VLOOKUP(G2100,Export7[#All],2,FALSE)</f>
        <v>#N/A</v>
      </c>
      <c r="I2100" s="45" t="e">
        <f>VLOOKUP($A2100,EVID_OSEVU!$A$1:$M$4972,10,FALSE)</f>
        <v>#N/A</v>
      </c>
      <c r="J2100" s="58" t="e">
        <f>VLOOKUP($A2100,EVID_OSEVU!$A$1:$M$4972,11,FALSE)</f>
        <v>#N/A</v>
      </c>
      <c r="K2100" s="33"/>
      <c r="L2100" s="45" t="e">
        <f>VLOOKUP(EVID_PASTVY!H2100,KATEGORIE_ZVIRAT!$B$2:$M$31,6,FALSE)*K2100</f>
        <v>#N/A</v>
      </c>
      <c r="M2100" s="33">
        <v>24</v>
      </c>
      <c r="N2100" s="45" t="e">
        <f>VLOOKUP(EVID_PASTVY!$H2100,KATEGORIE_ZVIRAT!$B$2:$M$31,8,FALSE)</f>
        <v>#N/A</v>
      </c>
      <c r="O2100" s="45" t="e">
        <f>VLOOKUP(EVID_PASTVY!$H2100,KATEGORIE_ZVIRAT!$B$2:$M$31,9,FALSE)</f>
        <v>#N/A</v>
      </c>
      <c r="P2100" s="54" t="e">
        <f>VLOOKUP(EVID_PASTVY!$H2100,KATEGORIE_ZVIRAT!$B$2:$M$31,7,FALSE)*L2100/1000*M2100/24*(F2100-E2100+1)/J2100</f>
        <v>#N/A</v>
      </c>
      <c r="Q2100" s="52" t="e">
        <f>VLOOKUP(EVID_PASTVY!$H2100,KATEGORIE_ZVIRAT!$B$2:$M$31,10,FALSE)*P2100*10</f>
        <v>#N/A</v>
      </c>
      <c r="R2100" s="52" t="e">
        <f>VLOOKUP(EVID_PASTVY!$H2100,KATEGORIE_ZVIRAT!$B$2:$M$31,11,FALSE)*P2100*10</f>
        <v>#N/A</v>
      </c>
      <c r="S2100" s="52" t="e">
        <f>VLOOKUP(EVID_PASTVY!$H2100,KATEGORIE_ZVIRAT!$B$2:$M$31,12,FALSE)*P2100*10</f>
        <v>#N/A</v>
      </c>
    </row>
    <row r="2101" spans="1:19" x14ac:dyDescent="0.2">
      <c r="A2101" s="32"/>
      <c r="B2101" s="37" t="e">
        <f>VLOOKUP($A2101,EVID_OSEVU!$A$1:$M$4972,2,FALSE)</f>
        <v>#N/A</v>
      </c>
      <c r="C2101" s="37" t="e">
        <f>VLOOKUP($A2101,EVID_OSEVU!$A$1:$M$4972,3,FALSE)</f>
        <v>#N/A</v>
      </c>
      <c r="D2101" s="45" t="e">
        <f>VLOOKUP($A2101,EVID_OSEVU!$A$1:$M$4972,4,FALSE)</f>
        <v>#N/A</v>
      </c>
      <c r="E2101" s="35"/>
      <c r="F2101" s="53"/>
      <c r="G2101" s="32"/>
      <c r="H2101" s="45" t="e">
        <f>VLOOKUP(G2101,Export7[#All],2,FALSE)</f>
        <v>#N/A</v>
      </c>
      <c r="I2101" s="45" t="e">
        <f>VLOOKUP($A2101,EVID_OSEVU!$A$1:$M$4972,10,FALSE)</f>
        <v>#N/A</v>
      </c>
      <c r="J2101" s="58" t="e">
        <f>VLOOKUP($A2101,EVID_OSEVU!$A$1:$M$4972,11,FALSE)</f>
        <v>#N/A</v>
      </c>
      <c r="K2101" s="33"/>
      <c r="L2101" s="45" t="e">
        <f>VLOOKUP(EVID_PASTVY!H2101,KATEGORIE_ZVIRAT!$B$2:$M$31,6,FALSE)*K2101</f>
        <v>#N/A</v>
      </c>
      <c r="M2101" s="33">
        <v>24</v>
      </c>
      <c r="N2101" s="45" t="e">
        <f>VLOOKUP(EVID_PASTVY!$H2101,KATEGORIE_ZVIRAT!$B$2:$M$31,8,FALSE)</f>
        <v>#N/A</v>
      </c>
      <c r="O2101" s="45" t="e">
        <f>VLOOKUP(EVID_PASTVY!$H2101,KATEGORIE_ZVIRAT!$B$2:$M$31,9,FALSE)</f>
        <v>#N/A</v>
      </c>
      <c r="P2101" s="54" t="e">
        <f>VLOOKUP(EVID_PASTVY!$H2101,KATEGORIE_ZVIRAT!$B$2:$M$31,7,FALSE)*L2101/1000*M2101/24*(F2101-E2101+1)/J2101</f>
        <v>#N/A</v>
      </c>
      <c r="Q2101" s="52" t="e">
        <f>VLOOKUP(EVID_PASTVY!$H2101,KATEGORIE_ZVIRAT!$B$2:$M$31,10,FALSE)*P2101*10</f>
        <v>#N/A</v>
      </c>
      <c r="R2101" s="52" t="e">
        <f>VLOOKUP(EVID_PASTVY!$H2101,KATEGORIE_ZVIRAT!$B$2:$M$31,11,FALSE)*P2101*10</f>
        <v>#N/A</v>
      </c>
      <c r="S2101" s="52" t="e">
        <f>VLOOKUP(EVID_PASTVY!$H2101,KATEGORIE_ZVIRAT!$B$2:$M$31,12,FALSE)*P2101*10</f>
        <v>#N/A</v>
      </c>
    </row>
    <row r="2102" spans="1:19" x14ac:dyDescent="0.2">
      <c r="A2102" s="32"/>
      <c r="B2102" s="37" t="e">
        <f>VLOOKUP($A2102,EVID_OSEVU!$A$1:$M$4972,2,FALSE)</f>
        <v>#N/A</v>
      </c>
      <c r="C2102" s="37" t="e">
        <f>VLOOKUP($A2102,EVID_OSEVU!$A$1:$M$4972,3,FALSE)</f>
        <v>#N/A</v>
      </c>
      <c r="D2102" s="45" t="e">
        <f>VLOOKUP($A2102,EVID_OSEVU!$A$1:$M$4972,4,FALSE)</f>
        <v>#N/A</v>
      </c>
      <c r="E2102" s="35"/>
      <c r="F2102" s="53"/>
      <c r="G2102" s="32"/>
      <c r="H2102" s="45" t="e">
        <f>VLOOKUP(G2102,Export7[#All],2,FALSE)</f>
        <v>#N/A</v>
      </c>
      <c r="I2102" s="45" t="e">
        <f>VLOOKUP($A2102,EVID_OSEVU!$A$1:$M$4972,10,FALSE)</f>
        <v>#N/A</v>
      </c>
      <c r="J2102" s="58" t="e">
        <f>VLOOKUP($A2102,EVID_OSEVU!$A$1:$M$4972,11,FALSE)</f>
        <v>#N/A</v>
      </c>
      <c r="K2102" s="33"/>
      <c r="L2102" s="45" t="e">
        <f>VLOOKUP(EVID_PASTVY!H2102,KATEGORIE_ZVIRAT!$B$2:$M$31,6,FALSE)*K2102</f>
        <v>#N/A</v>
      </c>
      <c r="M2102" s="33">
        <v>24</v>
      </c>
      <c r="N2102" s="45" t="e">
        <f>VLOOKUP(EVID_PASTVY!$H2102,KATEGORIE_ZVIRAT!$B$2:$M$31,8,FALSE)</f>
        <v>#N/A</v>
      </c>
      <c r="O2102" s="45" t="e">
        <f>VLOOKUP(EVID_PASTVY!$H2102,KATEGORIE_ZVIRAT!$B$2:$M$31,9,FALSE)</f>
        <v>#N/A</v>
      </c>
      <c r="P2102" s="54" t="e">
        <f>VLOOKUP(EVID_PASTVY!$H2102,KATEGORIE_ZVIRAT!$B$2:$M$31,7,FALSE)*L2102/1000*M2102/24*(F2102-E2102+1)/J2102</f>
        <v>#N/A</v>
      </c>
      <c r="Q2102" s="52" t="e">
        <f>VLOOKUP(EVID_PASTVY!$H2102,KATEGORIE_ZVIRAT!$B$2:$M$31,10,FALSE)*P2102*10</f>
        <v>#N/A</v>
      </c>
      <c r="R2102" s="52" t="e">
        <f>VLOOKUP(EVID_PASTVY!$H2102,KATEGORIE_ZVIRAT!$B$2:$M$31,11,FALSE)*P2102*10</f>
        <v>#N/A</v>
      </c>
      <c r="S2102" s="52" t="e">
        <f>VLOOKUP(EVID_PASTVY!$H2102,KATEGORIE_ZVIRAT!$B$2:$M$31,12,FALSE)*P2102*10</f>
        <v>#N/A</v>
      </c>
    </row>
    <row r="2103" spans="1:19" x14ac:dyDescent="0.2">
      <c r="A2103" s="32"/>
      <c r="B2103" s="37" t="e">
        <f>VLOOKUP($A2103,EVID_OSEVU!$A$1:$M$4972,2,FALSE)</f>
        <v>#N/A</v>
      </c>
      <c r="C2103" s="37" t="e">
        <f>VLOOKUP($A2103,EVID_OSEVU!$A$1:$M$4972,3,FALSE)</f>
        <v>#N/A</v>
      </c>
      <c r="D2103" s="45" t="e">
        <f>VLOOKUP($A2103,EVID_OSEVU!$A$1:$M$4972,4,FALSE)</f>
        <v>#N/A</v>
      </c>
      <c r="E2103" s="35"/>
      <c r="F2103" s="53"/>
      <c r="G2103" s="32"/>
      <c r="H2103" s="45" t="e">
        <f>VLOOKUP(G2103,Export7[#All],2,FALSE)</f>
        <v>#N/A</v>
      </c>
      <c r="I2103" s="45" t="e">
        <f>VLOOKUP($A2103,EVID_OSEVU!$A$1:$M$4972,10,FALSE)</f>
        <v>#N/A</v>
      </c>
      <c r="J2103" s="58" t="e">
        <f>VLOOKUP($A2103,EVID_OSEVU!$A$1:$M$4972,11,FALSE)</f>
        <v>#N/A</v>
      </c>
      <c r="K2103" s="33"/>
      <c r="L2103" s="45" t="e">
        <f>VLOOKUP(EVID_PASTVY!H2103,KATEGORIE_ZVIRAT!$B$2:$M$31,6,FALSE)*K2103</f>
        <v>#N/A</v>
      </c>
      <c r="M2103" s="33">
        <v>24</v>
      </c>
      <c r="N2103" s="45" t="e">
        <f>VLOOKUP(EVID_PASTVY!$H2103,KATEGORIE_ZVIRAT!$B$2:$M$31,8,FALSE)</f>
        <v>#N/A</v>
      </c>
      <c r="O2103" s="45" t="e">
        <f>VLOOKUP(EVID_PASTVY!$H2103,KATEGORIE_ZVIRAT!$B$2:$M$31,9,FALSE)</f>
        <v>#N/A</v>
      </c>
      <c r="P2103" s="54" t="e">
        <f>VLOOKUP(EVID_PASTVY!$H2103,KATEGORIE_ZVIRAT!$B$2:$M$31,7,FALSE)*L2103/1000*M2103/24*(F2103-E2103+1)/J2103</f>
        <v>#N/A</v>
      </c>
      <c r="Q2103" s="52" t="e">
        <f>VLOOKUP(EVID_PASTVY!$H2103,KATEGORIE_ZVIRAT!$B$2:$M$31,10,FALSE)*P2103*10</f>
        <v>#N/A</v>
      </c>
      <c r="R2103" s="52" t="e">
        <f>VLOOKUP(EVID_PASTVY!$H2103,KATEGORIE_ZVIRAT!$B$2:$M$31,11,FALSE)*P2103*10</f>
        <v>#N/A</v>
      </c>
      <c r="S2103" s="52" t="e">
        <f>VLOOKUP(EVID_PASTVY!$H2103,KATEGORIE_ZVIRAT!$B$2:$M$31,12,FALSE)*P2103*10</f>
        <v>#N/A</v>
      </c>
    </row>
    <row r="2104" spans="1:19" x14ac:dyDescent="0.2">
      <c r="A2104" s="32"/>
      <c r="B2104" s="37" t="e">
        <f>VLOOKUP($A2104,EVID_OSEVU!$A$1:$M$4972,2,FALSE)</f>
        <v>#N/A</v>
      </c>
      <c r="C2104" s="37" t="e">
        <f>VLOOKUP($A2104,EVID_OSEVU!$A$1:$M$4972,3,FALSE)</f>
        <v>#N/A</v>
      </c>
      <c r="D2104" s="45" t="e">
        <f>VLOOKUP($A2104,EVID_OSEVU!$A$1:$M$4972,4,FALSE)</f>
        <v>#N/A</v>
      </c>
      <c r="E2104" s="35"/>
      <c r="F2104" s="53"/>
      <c r="G2104" s="32"/>
      <c r="H2104" s="45" t="e">
        <f>VLOOKUP(G2104,Export7[#All],2,FALSE)</f>
        <v>#N/A</v>
      </c>
      <c r="I2104" s="45" t="e">
        <f>VLOOKUP($A2104,EVID_OSEVU!$A$1:$M$4972,10,FALSE)</f>
        <v>#N/A</v>
      </c>
      <c r="J2104" s="58" t="e">
        <f>VLOOKUP($A2104,EVID_OSEVU!$A$1:$M$4972,11,FALSE)</f>
        <v>#N/A</v>
      </c>
      <c r="K2104" s="33"/>
      <c r="L2104" s="45" t="e">
        <f>VLOOKUP(EVID_PASTVY!H2104,KATEGORIE_ZVIRAT!$B$2:$M$31,6,FALSE)*K2104</f>
        <v>#N/A</v>
      </c>
      <c r="M2104" s="33">
        <v>24</v>
      </c>
      <c r="N2104" s="45" t="e">
        <f>VLOOKUP(EVID_PASTVY!$H2104,KATEGORIE_ZVIRAT!$B$2:$M$31,8,FALSE)</f>
        <v>#N/A</v>
      </c>
      <c r="O2104" s="45" t="e">
        <f>VLOOKUP(EVID_PASTVY!$H2104,KATEGORIE_ZVIRAT!$B$2:$M$31,9,FALSE)</f>
        <v>#N/A</v>
      </c>
      <c r="P2104" s="54" t="e">
        <f>VLOOKUP(EVID_PASTVY!$H2104,KATEGORIE_ZVIRAT!$B$2:$M$31,7,FALSE)*L2104/1000*M2104/24*(F2104-E2104+1)/J2104</f>
        <v>#N/A</v>
      </c>
      <c r="Q2104" s="52" t="e">
        <f>VLOOKUP(EVID_PASTVY!$H2104,KATEGORIE_ZVIRAT!$B$2:$M$31,10,FALSE)*P2104*10</f>
        <v>#N/A</v>
      </c>
      <c r="R2104" s="52" t="e">
        <f>VLOOKUP(EVID_PASTVY!$H2104,KATEGORIE_ZVIRAT!$B$2:$M$31,11,FALSE)*P2104*10</f>
        <v>#N/A</v>
      </c>
      <c r="S2104" s="52" t="e">
        <f>VLOOKUP(EVID_PASTVY!$H2104,KATEGORIE_ZVIRAT!$B$2:$M$31,12,FALSE)*P2104*10</f>
        <v>#N/A</v>
      </c>
    </row>
    <row r="2105" spans="1:19" x14ac:dyDescent="0.2">
      <c r="A2105" s="32"/>
      <c r="B2105" s="37" t="e">
        <f>VLOOKUP($A2105,EVID_OSEVU!$A$1:$M$4972,2,FALSE)</f>
        <v>#N/A</v>
      </c>
      <c r="C2105" s="37" t="e">
        <f>VLOOKUP($A2105,EVID_OSEVU!$A$1:$M$4972,3,FALSE)</f>
        <v>#N/A</v>
      </c>
      <c r="D2105" s="45" t="e">
        <f>VLOOKUP($A2105,EVID_OSEVU!$A$1:$M$4972,4,FALSE)</f>
        <v>#N/A</v>
      </c>
      <c r="E2105" s="35"/>
      <c r="F2105" s="53"/>
      <c r="G2105" s="32"/>
      <c r="H2105" s="45" t="e">
        <f>VLOOKUP(G2105,Export7[#All],2,FALSE)</f>
        <v>#N/A</v>
      </c>
      <c r="I2105" s="45" t="e">
        <f>VLOOKUP($A2105,EVID_OSEVU!$A$1:$M$4972,10,FALSE)</f>
        <v>#N/A</v>
      </c>
      <c r="J2105" s="58" t="e">
        <f>VLOOKUP($A2105,EVID_OSEVU!$A$1:$M$4972,11,FALSE)</f>
        <v>#N/A</v>
      </c>
      <c r="K2105" s="33"/>
      <c r="L2105" s="45" t="e">
        <f>VLOOKUP(EVID_PASTVY!H2105,KATEGORIE_ZVIRAT!$B$2:$M$31,6,FALSE)*K2105</f>
        <v>#N/A</v>
      </c>
      <c r="M2105" s="33">
        <v>24</v>
      </c>
      <c r="N2105" s="45" t="e">
        <f>VLOOKUP(EVID_PASTVY!$H2105,KATEGORIE_ZVIRAT!$B$2:$M$31,8,FALSE)</f>
        <v>#N/A</v>
      </c>
      <c r="O2105" s="45" t="e">
        <f>VLOOKUP(EVID_PASTVY!$H2105,KATEGORIE_ZVIRAT!$B$2:$M$31,9,FALSE)</f>
        <v>#N/A</v>
      </c>
      <c r="P2105" s="54" t="e">
        <f>VLOOKUP(EVID_PASTVY!$H2105,KATEGORIE_ZVIRAT!$B$2:$M$31,7,FALSE)*L2105/1000*M2105/24*(F2105-E2105+1)/J2105</f>
        <v>#N/A</v>
      </c>
      <c r="Q2105" s="52" t="e">
        <f>VLOOKUP(EVID_PASTVY!$H2105,KATEGORIE_ZVIRAT!$B$2:$M$31,10,FALSE)*P2105*10</f>
        <v>#N/A</v>
      </c>
      <c r="R2105" s="52" t="e">
        <f>VLOOKUP(EVID_PASTVY!$H2105,KATEGORIE_ZVIRAT!$B$2:$M$31,11,FALSE)*P2105*10</f>
        <v>#N/A</v>
      </c>
      <c r="S2105" s="52" t="e">
        <f>VLOOKUP(EVID_PASTVY!$H2105,KATEGORIE_ZVIRAT!$B$2:$M$31,12,FALSE)*P2105*10</f>
        <v>#N/A</v>
      </c>
    </row>
    <row r="2106" spans="1:19" x14ac:dyDescent="0.2">
      <c r="A2106" s="32"/>
      <c r="B2106" s="37" t="e">
        <f>VLOOKUP($A2106,EVID_OSEVU!$A$1:$M$4972,2,FALSE)</f>
        <v>#N/A</v>
      </c>
      <c r="C2106" s="37" t="e">
        <f>VLOOKUP($A2106,EVID_OSEVU!$A$1:$M$4972,3,FALSE)</f>
        <v>#N/A</v>
      </c>
      <c r="D2106" s="45" t="e">
        <f>VLOOKUP($A2106,EVID_OSEVU!$A$1:$M$4972,4,FALSE)</f>
        <v>#N/A</v>
      </c>
      <c r="E2106" s="35"/>
      <c r="F2106" s="53"/>
      <c r="G2106" s="32"/>
      <c r="H2106" s="45" t="e">
        <f>VLOOKUP(G2106,Export7[#All],2,FALSE)</f>
        <v>#N/A</v>
      </c>
      <c r="I2106" s="45" t="e">
        <f>VLOOKUP($A2106,EVID_OSEVU!$A$1:$M$4972,10,FALSE)</f>
        <v>#N/A</v>
      </c>
      <c r="J2106" s="58" t="e">
        <f>VLOOKUP($A2106,EVID_OSEVU!$A$1:$M$4972,11,FALSE)</f>
        <v>#N/A</v>
      </c>
      <c r="K2106" s="33"/>
      <c r="L2106" s="45" t="e">
        <f>VLOOKUP(EVID_PASTVY!H2106,KATEGORIE_ZVIRAT!$B$2:$M$31,6,FALSE)*K2106</f>
        <v>#N/A</v>
      </c>
      <c r="M2106" s="33">
        <v>24</v>
      </c>
      <c r="N2106" s="45" t="e">
        <f>VLOOKUP(EVID_PASTVY!$H2106,KATEGORIE_ZVIRAT!$B$2:$M$31,8,FALSE)</f>
        <v>#N/A</v>
      </c>
      <c r="O2106" s="45" t="e">
        <f>VLOOKUP(EVID_PASTVY!$H2106,KATEGORIE_ZVIRAT!$B$2:$M$31,9,FALSE)</f>
        <v>#N/A</v>
      </c>
      <c r="P2106" s="54" t="e">
        <f>VLOOKUP(EVID_PASTVY!$H2106,KATEGORIE_ZVIRAT!$B$2:$M$31,7,FALSE)*L2106/1000*M2106/24*(F2106-E2106+1)/J2106</f>
        <v>#N/A</v>
      </c>
      <c r="Q2106" s="52" t="e">
        <f>VLOOKUP(EVID_PASTVY!$H2106,KATEGORIE_ZVIRAT!$B$2:$M$31,10,FALSE)*P2106*10</f>
        <v>#N/A</v>
      </c>
      <c r="R2106" s="52" t="e">
        <f>VLOOKUP(EVID_PASTVY!$H2106,KATEGORIE_ZVIRAT!$B$2:$M$31,11,FALSE)*P2106*10</f>
        <v>#N/A</v>
      </c>
      <c r="S2106" s="52" t="e">
        <f>VLOOKUP(EVID_PASTVY!$H2106,KATEGORIE_ZVIRAT!$B$2:$M$31,12,FALSE)*P2106*10</f>
        <v>#N/A</v>
      </c>
    </row>
    <row r="2107" spans="1:19" x14ac:dyDescent="0.2">
      <c r="A2107" s="32"/>
      <c r="B2107" s="37" t="e">
        <f>VLOOKUP($A2107,EVID_OSEVU!$A$1:$M$4972,2,FALSE)</f>
        <v>#N/A</v>
      </c>
      <c r="C2107" s="37" t="e">
        <f>VLOOKUP($A2107,EVID_OSEVU!$A$1:$M$4972,3,FALSE)</f>
        <v>#N/A</v>
      </c>
      <c r="D2107" s="45" t="e">
        <f>VLOOKUP($A2107,EVID_OSEVU!$A$1:$M$4972,4,FALSE)</f>
        <v>#N/A</v>
      </c>
      <c r="E2107" s="35"/>
      <c r="F2107" s="53"/>
      <c r="G2107" s="32"/>
      <c r="H2107" s="45" t="e">
        <f>VLOOKUP(G2107,Export7[#All],2,FALSE)</f>
        <v>#N/A</v>
      </c>
      <c r="I2107" s="45" t="e">
        <f>VLOOKUP($A2107,EVID_OSEVU!$A$1:$M$4972,10,FALSE)</f>
        <v>#N/A</v>
      </c>
      <c r="J2107" s="58" t="e">
        <f>VLOOKUP($A2107,EVID_OSEVU!$A$1:$M$4972,11,FALSE)</f>
        <v>#N/A</v>
      </c>
      <c r="K2107" s="33"/>
      <c r="L2107" s="45" t="e">
        <f>VLOOKUP(EVID_PASTVY!H2107,KATEGORIE_ZVIRAT!$B$2:$M$31,6,FALSE)*K2107</f>
        <v>#N/A</v>
      </c>
      <c r="M2107" s="33">
        <v>24</v>
      </c>
      <c r="N2107" s="45" t="e">
        <f>VLOOKUP(EVID_PASTVY!$H2107,KATEGORIE_ZVIRAT!$B$2:$M$31,8,FALSE)</f>
        <v>#N/A</v>
      </c>
      <c r="O2107" s="45" t="e">
        <f>VLOOKUP(EVID_PASTVY!$H2107,KATEGORIE_ZVIRAT!$B$2:$M$31,9,FALSE)</f>
        <v>#N/A</v>
      </c>
      <c r="P2107" s="54" t="e">
        <f>VLOOKUP(EVID_PASTVY!$H2107,KATEGORIE_ZVIRAT!$B$2:$M$31,7,FALSE)*L2107/1000*M2107/24*(F2107-E2107+1)/J2107</f>
        <v>#N/A</v>
      </c>
      <c r="Q2107" s="52" t="e">
        <f>VLOOKUP(EVID_PASTVY!$H2107,KATEGORIE_ZVIRAT!$B$2:$M$31,10,FALSE)*P2107*10</f>
        <v>#N/A</v>
      </c>
      <c r="R2107" s="52" t="e">
        <f>VLOOKUP(EVID_PASTVY!$H2107,KATEGORIE_ZVIRAT!$B$2:$M$31,11,FALSE)*P2107*10</f>
        <v>#N/A</v>
      </c>
      <c r="S2107" s="52" t="e">
        <f>VLOOKUP(EVID_PASTVY!$H2107,KATEGORIE_ZVIRAT!$B$2:$M$31,12,FALSE)*P2107*10</f>
        <v>#N/A</v>
      </c>
    </row>
    <row r="2108" spans="1:19" x14ac:dyDescent="0.2">
      <c r="A2108" s="32"/>
      <c r="B2108" s="37" t="e">
        <f>VLOOKUP($A2108,EVID_OSEVU!$A$1:$M$4972,2,FALSE)</f>
        <v>#N/A</v>
      </c>
      <c r="C2108" s="37" t="e">
        <f>VLOOKUP($A2108,EVID_OSEVU!$A$1:$M$4972,3,FALSE)</f>
        <v>#N/A</v>
      </c>
      <c r="D2108" s="45" t="e">
        <f>VLOOKUP($A2108,EVID_OSEVU!$A$1:$M$4972,4,FALSE)</f>
        <v>#N/A</v>
      </c>
      <c r="E2108" s="35"/>
      <c r="F2108" s="53"/>
      <c r="G2108" s="32"/>
      <c r="H2108" s="45" t="e">
        <f>VLOOKUP(G2108,Export7[#All],2,FALSE)</f>
        <v>#N/A</v>
      </c>
      <c r="I2108" s="45" t="e">
        <f>VLOOKUP($A2108,EVID_OSEVU!$A$1:$M$4972,10,FALSE)</f>
        <v>#N/A</v>
      </c>
      <c r="J2108" s="58" t="e">
        <f>VLOOKUP($A2108,EVID_OSEVU!$A$1:$M$4972,11,FALSE)</f>
        <v>#N/A</v>
      </c>
      <c r="K2108" s="33"/>
      <c r="L2108" s="45" t="e">
        <f>VLOOKUP(EVID_PASTVY!H2108,KATEGORIE_ZVIRAT!$B$2:$M$31,6,FALSE)*K2108</f>
        <v>#N/A</v>
      </c>
      <c r="M2108" s="33">
        <v>24</v>
      </c>
      <c r="N2108" s="45" t="e">
        <f>VLOOKUP(EVID_PASTVY!$H2108,KATEGORIE_ZVIRAT!$B$2:$M$31,8,FALSE)</f>
        <v>#N/A</v>
      </c>
      <c r="O2108" s="45" t="e">
        <f>VLOOKUP(EVID_PASTVY!$H2108,KATEGORIE_ZVIRAT!$B$2:$M$31,9,FALSE)</f>
        <v>#N/A</v>
      </c>
      <c r="P2108" s="54" t="e">
        <f>VLOOKUP(EVID_PASTVY!$H2108,KATEGORIE_ZVIRAT!$B$2:$M$31,7,FALSE)*L2108/1000*M2108/24*(F2108-E2108+1)/J2108</f>
        <v>#N/A</v>
      </c>
      <c r="Q2108" s="52" t="e">
        <f>VLOOKUP(EVID_PASTVY!$H2108,KATEGORIE_ZVIRAT!$B$2:$M$31,10,FALSE)*P2108*10</f>
        <v>#N/A</v>
      </c>
      <c r="R2108" s="52" t="e">
        <f>VLOOKUP(EVID_PASTVY!$H2108,KATEGORIE_ZVIRAT!$B$2:$M$31,11,FALSE)*P2108*10</f>
        <v>#N/A</v>
      </c>
      <c r="S2108" s="52" t="e">
        <f>VLOOKUP(EVID_PASTVY!$H2108,KATEGORIE_ZVIRAT!$B$2:$M$31,12,FALSE)*P2108*10</f>
        <v>#N/A</v>
      </c>
    </row>
    <row r="2109" spans="1:19" x14ac:dyDescent="0.2">
      <c r="A2109" s="32"/>
      <c r="B2109" s="37" t="e">
        <f>VLOOKUP($A2109,EVID_OSEVU!$A$1:$M$4972,2,FALSE)</f>
        <v>#N/A</v>
      </c>
      <c r="C2109" s="37" t="e">
        <f>VLOOKUP($A2109,EVID_OSEVU!$A$1:$M$4972,3,FALSE)</f>
        <v>#N/A</v>
      </c>
      <c r="D2109" s="45" t="e">
        <f>VLOOKUP($A2109,EVID_OSEVU!$A$1:$M$4972,4,FALSE)</f>
        <v>#N/A</v>
      </c>
      <c r="E2109" s="35"/>
      <c r="F2109" s="53"/>
      <c r="G2109" s="32"/>
      <c r="H2109" s="45" t="e">
        <f>VLOOKUP(G2109,Export7[#All],2,FALSE)</f>
        <v>#N/A</v>
      </c>
      <c r="I2109" s="45" t="e">
        <f>VLOOKUP($A2109,EVID_OSEVU!$A$1:$M$4972,10,FALSE)</f>
        <v>#N/A</v>
      </c>
      <c r="J2109" s="58" t="e">
        <f>VLOOKUP($A2109,EVID_OSEVU!$A$1:$M$4972,11,FALSE)</f>
        <v>#N/A</v>
      </c>
      <c r="K2109" s="33"/>
      <c r="L2109" s="45" t="e">
        <f>VLOOKUP(EVID_PASTVY!H2109,KATEGORIE_ZVIRAT!$B$2:$M$31,6,FALSE)*K2109</f>
        <v>#N/A</v>
      </c>
      <c r="M2109" s="33">
        <v>24</v>
      </c>
      <c r="N2109" s="45" t="e">
        <f>VLOOKUP(EVID_PASTVY!$H2109,KATEGORIE_ZVIRAT!$B$2:$M$31,8,FALSE)</f>
        <v>#N/A</v>
      </c>
      <c r="O2109" s="45" t="e">
        <f>VLOOKUP(EVID_PASTVY!$H2109,KATEGORIE_ZVIRAT!$B$2:$M$31,9,FALSE)</f>
        <v>#N/A</v>
      </c>
      <c r="P2109" s="54" t="e">
        <f>VLOOKUP(EVID_PASTVY!$H2109,KATEGORIE_ZVIRAT!$B$2:$M$31,7,FALSE)*L2109/1000*M2109/24*(F2109-E2109+1)/J2109</f>
        <v>#N/A</v>
      </c>
      <c r="Q2109" s="52" t="e">
        <f>VLOOKUP(EVID_PASTVY!$H2109,KATEGORIE_ZVIRAT!$B$2:$M$31,10,FALSE)*P2109*10</f>
        <v>#N/A</v>
      </c>
      <c r="R2109" s="52" t="e">
        <f>VLOOKUP(EVID_PASTVY!$H2109,KATEGORIE_ZVIRAT!$B$2:$M$31,11,FALSE)*P2109*10</f>
        <v>#N/A</v>
      </c>
      <c r="S2109" s="52" t="e">
        <f>VLOOKUP(EVID_PASTVY!$H2109,KATEGORIE_ZVIRAT!$B$2:$M$31,12,FALSE)*P2109*10</f>
        <v>#N/A</v>
      </c>
    </row>
    <row r="2110" spans="1:19" x14ac:dyDescent="0.2">
      <c r="A2110" s="32"/>
      <c r="B2110" s="37" t="e">
        <f>VLOOKUP($A2110,EVID_OSEVU!$A$1:$M$4972,2,FALSE)</f>
        <v>#N/A</v>
      </c>
      <c r="C2110" s="37" t="e">
        <f>VLOOKUP($A2110,EVID_OSEVU!$A$1:$M$4972,3,FALSE)</f>
        <v>#N/A</v>
      </c>
      <c r="D2110" s="45" t="e">
        <f>VLOOKUP($A2110,EVID_OSEVU!$A$1:$M$4972,4,FALSE)</f>
        <v>#N/A</v>
      </c>
      <c r="E2110" s="35"/>
      <c r="F2110" s="53"/>
      <c r="G2110" s="32"/>
      <c r="H2110" s="45" t="e">
        <f>VLOOKUP(G2110,Export7[#All],2,FALSE)</f>
        <v>#N/A</v>
      </c>
      <c r="I2110" s="45" t="e">
        <f>VLOOKUP($A2110,EVID_OSEVU!$A$1:$M$4972,10,FALSE)</f>
        <v>#N/A</v>
      </c>
      <c r="J2110" s="58" t="e">
        <f>VLOOKUP($A2110,EVID_OSEVU!$A$1:$M$4972,11,FALSE)</f>
        <v>#N/A</v>
      </c>
      <c r="K2110" s="33"/>
      <c r="L2110" s="45" t="e">
        <f>VLOOKUP(EVID_PASTVY!H2110,KATEGORIE_ZVIRAT!$B$2:$M$31,6,FALSE)*K2110</f>
        <v>#N/A</v>
      </c>
      <c r="M2110" s="33">
        <v>24</v>
      </c>
      <c r="N2110" s="45" t="e">
        <f>VLOOKUP(EVID_PASTVY!$H2110,KATEGORIE_ZVIRAT!$B$2:$M$31,8,FALSE)</f>
        <v>#N/A</v>
      </c>
      <c r="O2110" s="45" t="e">
        <f>VLOOKUP(EVID_PASTVY!$H2110,KATEGORIE_ZVIRAT!$B$2:$M$31,9,FALSE)</f>
        <v>#N/A</v>
      </c>
      <c r="P2110" s="54" t="e">
        <f>VLOOKUP(EVID_PASTVY!$H2110,KATEGORIE_ZVIRAT!$B$2:$M$31,7,FALSE)*L2110/1000*M2110/24*(F2110-E2110+1)/J2110</f>
        <v>#N/A</v>
      </c>
      <c r="Q2110" s="52" t="e">
        <f>VLOOKUP(EVID_PASTVY!$H2110,KATEGORIE_ZVIRAT!$B$2:$M$31,10,FALSE)*P2110*10</f>
        <v>#N/A</v>
      </c>
      <c r="R2110" s="52" t="e">
        <f>VLOOKUP(EVID_PASTVY!$H2110,KATEGORIE_ZVIRAT!$B$2:$M$31,11,FALSE)*P2110*10</f>
        <v>#N/A</v>
      </c>
      <c r="S2110" s="52" t="e">
        <f>VLOOKUP(EVID_PASTVY!$H2110,KATEGORIE_ZVIRAT!$B$2:$M$31,12,FALSE)*P2110*10</f>
        <v>#N/A</v>
      </c>
    </row>
    <row r="2111" spans="1:19" x14ac:dyDescent="0.2">
      <c r="A2111" s="32"/>
      <c r="B2111" s="37" t="e">
        <f>VLOOKUP($A2111,EVID_OSEVU!$A$1:$M$4972,2,FALSE)</f>
        <v>#N/A</v>
      </c>
      <c r="C2111" s="37" t="e">
        <f>VLOOKUP($A2111,EVID_OSEVU!$A$1:$M$4972,3,FALSE)</f>
        <v>#N/A</v>
      </c>
      <c r="D2111" s="45" t="e">
        <f>VLOOKUP($A2111,EVID_OSEVU!$A$1:$M$4972,4,FALSE)</f>
        <v>#N/A</v>
      </c>
      <c r="E2111" s="35"/>
      <c r="F2111" s="53"/>
      <c r="G2111" s="32"/>
      <c r="H2111" s="45" t="e">
        <f>VLOOKUP(G2111,Export7[#All],2,FALSE)</f>
        <v>#N/A</v>
      </c>
      <c r="I2111" s="45" t="e">
        <f>VLOOKUP($A2111,EVID_OSEVU!$A$1:$M$4972,10,FALSE)</f>
        <v>#N/A</v>
      </c>
      <c r="J2111" s="58" t="e">
        <f>VLOOKUP($A2111,EVID_OSEVU!$A$1:$M$4972,11,FALSE)</f>
        <v>#N/A</v>
      </c>
      <c r="K2111" s="33"/>
      <c r="L2111" s="45" t="e">
        <f>VLOOKUP(EVID_PASTVY!H2111,KATEGORIE_ZVIRAT!$B$2:$M$31,6,FALSE)*K2111</f>
        <v>#N/A</v>
      </c>
      <c r="M2111" s="33">
        <v>24</v>
      </c>
      <c r="N2111" s="45" t="e">
        <f>VLOOKUP(EVID_PASTVY!$H2111,KATEGORIE_ZVIRAT!$B$2:$M$31,8,FALSE)</f>
        <v>#N/A</v>
      </c>
      <c r="O2111" s="45" t="e">
        <f>VLOOKUP(EVID_PASTVY!$H2111,KATEGORIE_ZVIRAT!$B$2:$M$31,9,FALSE)</f>
        <v>#N/A</v>
      </c>
      <c r="P2111" s="54" t="e">
        <f>VLOOKUP(EVID_PASTVY!$H2111,KATEGORIE_ZVIRAT!$B$2:$M$31,7,FALSE)*L2111/1000*M2111/24*(F2111-E2111+1)/J2111</f>
        <v>#N/A</v>
      </c>
      <c r="Q2111" s="52" t="e">
        <f>VLOOKUP(EVID_PASTVY!$H2111,KATEGORIE_ZVIRAT!$B$2:$M$31,10,FALSE)*P2111*10</f>
        <v>#N/A</v>
      </c>
      <c r="R2111" s="52" t="e">
        <f>VLOOKUP(EVID_PASTVY!$H2111,KATEGORIE_ZVIRAT!$B$2:$M$31,11,FALSE)*P2111*10</f>
        <v>#N/A</v>
      </c>
      <c r="S2111" s="52" t="e">
        <f>VLOOKUP(EVID_PASTVY!$H2111,KATEGORIE_ZVIRAT!$B$2:$M$31,12,FALSE)*P2111*10</f>
        <v>#N/A</v>
      </c>
    </row>
    <row r="2112" spans="1:19" x14ac:dyDescent="0.2">
      <c r="A2112" s="32"/>
      <c r="B2112" s="37" t="e">
        <f>VLOOKUP($A2112,EVID_OSEVU!$A$1:$M$4972,2,FALSE)</f>
        <v>#N/A</v>
      </c>
      <c r="C2112" s="37" t="e">
        <f>VLOOKUP($A2112,EVID_OSEVU!$A$1:$M$4972,3,FALSE)</f>
        <v>#N/A</v>
      </c>
      <c r="D2112" s="45" t="e">
        <f>VLOOKUP($A2112,EVID_OSEVU!$A$1:$M$4972,4,FALSE)</f>
        <v>#N/A</v>
      </c>
      <c r="E2112" s="35"/>
      <c r="F2112" s="53"/>
      <c r="G2112" s="32"/>
      <c r="H2112" s="45" t="e">
        <f>VLOOKUP(G2112,Export7[#All],2,FALSE)</f>
        <v>#N/A</v>
      </c>
      <c r="I2112" s="45" t="e">
        <f>VLOOKUP($A2112,EVID_OSEVU!$A$1:$M$4972,10,FALSE)</f>
        <v>#N/A</v>
      </c>
      <c r="J2112" s="58" t="e">
        <f>VLOOKUP($A2112,EVID_OSEVU!$A$1:$M$4972,11,FALSE)</f>
        <v>#N/A</v>
      </c>
      <c r="K2112" s="33"/>
      <c r="L2112" s="45" t="e">
        <f>VLOOKUP(EVID_PASTVY!H2112,KATEGORIE_ZVIRAT!$B$2:$M$31,6,FALSE)*K2112</f>
        <v>#N/A</v>
      </c>
      <c r="M2112" s="33">
        <v>24</v>
      </c>
      <c r="N2112" s="45" t="e">
        <f>VLOOKUP(EVID_PASTVY!$H2112,KATEGORIE_ZVIRAT!$B$2:$M$31,8,FALSE)</f>
        <v>#N/A</v>
      </c>
      <c r="O2112" s="45" t="e">
        <f>VLOOKUP(EVID_PASTVY!$H2112,KATEGORIE_ZVIRAT!$B$2:$M$31,9,FALSE)</f>
        <v>#N/A</v>
      </c>
      <c r="P2112" s="54" t="e">
        <f>VLOOKUP(EVID_PASTVY!$H2112,KATEGORIE_ZVIRAT!$B$2:$M$31,7,FALSE)*L2112/1000*M2112/24*(F2112-E2112+1)/J2112</f>
        <v>#N/A</v>
      </c>
      <c r="Q2112" s="52" t="e">
        <f>VLOOKUP(EVID_PASTVY!$H2112,KATEGORIE_ZVIRAT!$B$2:$M$31,10,FALSE)*P2112*10</f>
        <v>#N/A</v>
      </c>
      <c r="R2112" s="52" t="e">
        <f>VLOOKUP(EVID_PASTVY!$H2112,KATEGORIE_ZVIRAT!$B$2:$M$31,11,FALSE)*P2112*10</f>
        <v>#N/A</v>
      </c>
      <c r="S2112" s="52" t="e">
        <f>VLOOKUP(EVID_PASTVY!$H2112,KATEGORIE_ZVIRAT!$B$2:$M$31,12,FALSE)*P2112*10</f>
        <v>#N/A</v>
      </c>
    </row>
    <row r="2113" spans="1:19" x14ac:dyDescent="0.2">
      <c r="A2113" s="32"/>
      <c r="B2113" s="37" t="e">
        <f>VLOOKUP($A2113,EVID_OSEVU!$A$1:$M$4972,2,FALSE)</f>
        <v>#N/A</v>
      </c>
      <c r="C2113" s="37" t="e">
        <f>VLOOKUP($A2113,EVID_OSEVU!$A$1:$M$4972,3,FALSE)</f>
        <v>#N/A</v>
      </c>
      <c r="D2113" s="45" t="e">
        <f>VLOOKUP($A2113,EVID_OSEVU!$A$1:$M$4972,4,FALSE)</f>
        <v>#N/A</v>
      </c>
      <c r="E2113" s="35"/>
      <c r="F2113" s="53"/>
      <c r="G2113" s="32"/>
      <c r="H2113" s="45" t="e">
        <f>VLOOKUP(G2113,Export7[#All],2,FALSE)</f>
        <v>#N/A</v>
      </c>
      <c r="I2113" s="45" t="e">
        <f>VLOOKUP($A2113,EVID_OSEVU!$A$1:$M$4972,10,FALSE)</f>
        <v>#N/A</v>
      </c>
      <c r="J2113" s="58" t="e">
        <f>VLOOKUP($A2113,EVID_OSEVU!$A$1:$M$4972,11,FALSE)</f>
        <v>#N/A</v>
      </c>
      <c r="K2113" s="33"/>
      <c r="L2113" s="45" t="e">
        <f>VLOOKUP(EVID_PASTVY!H2113,KATEGORIE_ZVIRAT!$B$2:$M$31,6,FALSE)*K2113</f>
        <v>#N/A</v>
      </c>
      <c r="M2113" s="33">
        <v>24</v>
      </c>
      <c r="N2113" s="45" t="e">
        <f>VLOOKUP(EVID_PASTVY!$H2113,KATEGORIE_ZVIRAT!$B$2:$M$31,8,FALSE)</f>
        <v>#N/A</v>
      </c>
      <c r="O2113" s="45" t="e">
        <f>VLOOKUP(EVID_PASTVY!$H2113,KATEGORIE_ZVIRAT!$B$2:$M$31,9,FALSE)</f>
        <v>#N/A</v>
      </c>
      <c r="P2113" s="54" t="e">
        <f>VLOOKUP(EVID_PASTVY!$H2113,KATEGORIE_ZVIRAT!$B$2:$M$31,7,FALSE)*L2113/1000*M2113/24*(F2113-E2113+1)/J2113</f>
        <v>#N/A</v>
      </c>
      <c r="Q2113" s="52" t="e">
        <f>VLOOKUP(EVID_PASTVY!$H2113,KATEGORIE_ZVIRAT!$B$2:$M$31,10,FALSE)*P2113*10</f>
        <v>#N/A</v>
      </c>
      <c r="R2113" s="52" t="e">
        <f>VLOOKUP(EVID_PASTVY!$H2113,KATEGORIE_ZVIRAT!$B$2:$M$31,11,FALSE)*P2113*10</f>
        <v>#N/A</v>
      </c>
      <c r="S2113" s="52" t="e">
        <f>VLOOKUP(EVID_PASTVY!$H2113,KATEGORIE_ZVIRAT!$B$2:$M$31,12,FALSE)*P2113*10</f>
        <v>#N/A</v>
      </c>
    </row>
    <row r="2114" spans="1:19" x14ac:dyDescent="0.2">
      <c r="A2114" s="32"/>
      <c r="B2114" s="37" t="e">
        <f>VLOOKUP($A2114,EVID_OSEVU!$A$1:$M$4972,2,FALSE)</f>
        <v>#N/A</v>
      </c>
      <c r="C2114" s="37" t="e">
        <f>VLOOKUP($A2114,EVID_OSEVU!$A$1:$M$4972,3,FALSE)</f>
        <v>#N/A</v>
      </c>
      <c r="D2114" s="45" t="e">
        <f>VLOOKUP($A2114,EVID_OSEVU!$A$1:$M$4972,4,FALSE)</f>
        <v>#N/A</v>
      </c>
      <c r="E2114" s="35"/>
      <c r="F2114" s="53"/>
      <c r="G2114" s="32"/>
      <c r="H2114" s="45" t="e">
        <f>VLOOKUP(G2114,Export7[#All],2,FALSE)</f>
        <v>#N/A</v>
      </c>
      <c r="I2114" s="45" t="e">
        <f>VLOOKUP($A2114,EVID_OSEVU!$A$1:$M$4972,10,FALSE)</f>
        <v>#N/A</v>
      </c>
      <c r="J2114" s="58" t="e">
        <f>VLOOKUP($A2114,EVID_OSEVU!$A$1:$M$4972,11,FALSE)</f>
        <v>#N/A</v>
      </c>
      <c r="K2114" s="33"/>
      <c r="L2114" s="45" t="e">
        <f>VLOOKUP(EVID_PASTVY!H2114,KATEGORIE_ZVIRAT!$B$2:$M$31,6,FALSE)*K2114</f>
        <v>#N/A</v>
      </c>
      <c r="M2114" s="33">
        <v>24</v>
      </c>
      <c r="N2114" s="45" t="e">
        <f>VLOOKUP(EVID_PASTVY!$H2114,KATEGORIE_ZVIRAT!$B$2:$M$31,8,FALSE)</f>
        <v>#N/A</v>
      </c>
      <c r="O2114" s="45" t="e">
        <f>VLOOKUP(EVID_PASTVY!$H2114,KATEGORIE_ZVIRAT!$B$2:$M$31,9,FALSE)</f>
        <v>#N/A</v>
      </c>
      <c r="P2114" s="54" t="e">
        <f>VLOOKUP(EVID_PASTVY!$H2114,KATEGORIE_ZVIRAT!$B$2:$M$31,7,FALSE)*L2114/1000*M2114/24*(F2114-E2114+1)/J2114</f>
        <v>#N/A</v>
      </c>
      <c r="Q2114" s="52" t="e">
        <f>VLOOKUP(EVID_PASTVY!$H2114,KATEGORIE_ZVIRAT!$B$2:$M$31,10,FALSE)*P2114*10</f>
        <v>#N/A</v>
      </c>
      <c r="R2114" s="52" t="e">
        <f>VLOOKUP(EVID_PASTVY!$H2114,KATEGORIE_ZVIRAT!$B$2:$M$31,11,FALSE)*P2114*10</f>
        <v>#N/A</v>
      </c>
      <c r="S2114" s="52" t="e">
        <f>VLOOKUP(EVID_PASTVY!$H2114,KATEGORIE_ZVIRAT!$B$2:$M$31,12,FALSE)*P2114*10</f>
        <v>#N/A</v>
      </c>
    </row>
    <row r="2115" spans="1:19" x14ac:dyDescent="0.2">
      <c r="A2115" s="32"/>
      <c r="B2115" s="37" t="e">
        <f>VLOOKUP($A2115,EVID_OSEVU!$A$1:$M$4972,2,FALSE)</f>
        <v>#N/A</v>
      </c>
      <c r="C2115" s="37" t="e">
        <f>VLOOKUP($A2115,EVID_OSEVU!$A$1:$M$4972,3,FALSE)</f>
        <v>#N/A</v>
      </c>
      <c r="D2115" s="45" t="e">
        <f>VLOOKUP($A2115,EVID_OSEVU!$A$1:$M$4972,4,FALSE)</f>
        <v>#N/A</v>
      </c>
      <c r="E2115" s="35"/>
      <c r="F2115" s="53"/>
      <c r="G2115" s="32"/>
      <c r="H2115" s="45" t="e">
        <f>VLOOKUP(G2115,Export7[#All],2,FALSE)</f>
        <v>#N/A</v>
      </c>
      <c r="I2115" s="45" t="e">
        <f>VLOOKUP($A2115,EVID_OSEVU!$A$1:$M$4972,10,FALSE)</f>
        <v>#N/A</v>
      </c>
      <c r="J2115" s="58" t="e">
        <f>VLOOKUP($A2115,EVID_OSEVU!$A$1:$M$4972,11,FALSE)</f>
        <v>#N/A</v>
      </c>
      <c r="K2115" s="33"/>
      <c r="L2115" s="45" t="e">
        <f>VLOOKUP(EVID_PASTVY!H2115,KATEGORIE_ZVIRAT!$B$2:$M$31,6,FALSE)*K2115</f>
        <v>#N/A</v>
      </c>
      <c r="M2115" s="33">
        <v>24</v>
      </c>
      <c r="N2115" s="45" t="e">
        <f>VLOOKUP(EVID_PASTVY!$H2115,KATEGORIE_ZVIRAT!$B$2:$M$31,8,FALSE)</f>
        <v>#N/A</v>
      </c>
      <c r="O2115" s="45" t="e">
        <f>VLOOKUP(EVID_PASTVY!$H2115,KATEGORIE_ZVIRAT!$B$2:$M$31,9,FALSE)</f>
        <v>#N/A</v>
      </c>
      <c r="P2115" s="54" t="e">
        <f>VLOOKUP(EVID_PASTVY!$H2115,KATEGORIE_ZVIRAT!$B$2:$M$31,7,FALSE)*L2115/1000*M2115/24*(F2115-E2115+1)/J2115</f>
        <v>#N/A</v>
      </c>
      <c r="Q2115" s="52" t="e">
        <f>VLOOKUP(EVID_PASTVY!$H2115,KATEGORIE_ZVIRAT!$B$2:$M$31,10,FALSE)*P2115*10</f>
        <v>#N/A</v>
      </c>
      <c r="R2115" s="52" t="e">
        <f>VLOOKUP(EVID_PASTVY!$H2115,KATEGORIE_ZVIRAT!$B$2:$M$31,11,FALSE)*P2115*10</f>
        <v>#N/A</v>
      </c>
      <c r="S2115" s="52" t="e">
        <f>VLOOKUP(EVID_PASTVY!$H2115,KATEGORIE_ZVIRAT!$B$2:$M$31,12,FALSE)*P2115*10</f>
        <v>#N/A</v>
      </c>
    </row>
    <row r="2116" spans="1:19" x14ac:dyDescent="0.2">
      <c r="A2116" s="32"/>
      <c r="B2116" s="37" t="e">
        <f>VLOOKUP($A2116,EVID_OSEVU!$A$1:$M$4972,2,FALSE)</f>
        <v>#N/A</v>
      </c>
      <c r="C2116" s="37" t="e">
        <f>VLOOKUP($A2116,EVID_OSEVU!$A$1:$M$4972,3,FALSE)</f>
        <v>#N/A</v>
      </c>
      <c r="D2116" s="45" t="e">
        <f>VLOOKUP($A2116,EVID_OSEVU!$A$1:$M$4972,4,FALSE)</f>
        <v>#N/A</v>
      </c>
      <c r="E2116" s="35"/>
      <c r="F2116" s="53"/>
      <c r="G2116" s="32"/>
      <c r="H2116" s="45" t="e">
        <f>VLOOKUP(G2116,Export7[#All],2,FALSE)</f>
        <v>#N/A</v>
      </c>
      <c r="I2116" s="45" t="e">
        <f>VLOOKUP($A2116,EVID_OSEVU!$A$1:$M$4972,10,FALSE)</f>
        <v>#N/A</v>
      </c>
      <c r="J2116" s="58" t="e">
        <f>VLOOKUP($A2116,EVID_OSEVU!$A$1:$M$4972,11,FALSE)</f>
        <v>#N/A</v>
      </c>
      <c r="K2116" s="33"/>
      <c r="L2116" s="45" t="e">
        <f>VLOOKUP(EVID_PASTVY!H2116,KATEGORIE_ZVIRAT!$B$2:$M$31,6,FALSE)*K2116</f>
        <v>#N/A</v>
      </c>
      <c r="M2116" s="33">
        <v>24</v>
      </c>
      <c r="N2116" s="45" t="e">
        <f>VLOOKUP(EVID_PASTVY!$H2116,KATEGORIE_ZVIRAT!$B$2:$M$31,8,FALSE)</f>
        <v>#N/A</v>
      </c>
      <c r="O2116" s="45" t="e">
        <f>VLOOKUP(EVID_PASTVY!$H2116,KATEGORIE_ZVIRAT!$B$2:$M$31,9,FALSE)</f>
        <v>#N/A</v>
      </c>
      <c r="P2116" s="54" t="e">
        <f>VLOOKUP(EVID_PASTVY!$H2116,KATEGORIE_ZVIRAT!$B$2:$M$31,7,FALSE)*L2116/1000*M2116/24*(F2116-E2116+1)/J2116</f>
        <v>#N/A</v>
      </c>
      <c r="Q2116" s="52" t="e">
        <f>VLOOKUP(EVID_PASTVY!$H2116,KATEGORIE_ZVIRAT!$B$2:$M$31,10,FALSE)*P2116*10</f>
        <v>#N/A</v>
      </c>
      <c r="R2116" s="52" t="e">
        <f>VLOOKUP(EVID_PASTVY!$H2116,KATEGORIE_ZVIRAT!$B$2:$M$31,11,FALSE)*P2116*10</f>
        <v>#N/A</v>
      </c>
      <c r="S2116" s="52" t="e">
        <f>VLOOKUP(EVID_PASTVY!$H2116,KATEGORIE_ZVIRAT!$B$2:$M$31,12,FALSE)*P2116*10</f>
        <v>#N/A</v>
      </c>
    </row>
    <row r="2117" spans="1:19" x14ac:dyDescent="0.2">
      <c r="A2117" s="32"/>
      <c r="B2117" s="37" t="e">
        <f>VLOOKUP($A2117,EVID_OSEVU!$A$1:$M$4972,2,FALSE)</f>
        <v>#N/A</v>
      </c>
      <c r="C2117" s="37" t="e">
        <f>VLOOKUP($A2117,EVID_OSEVU!$A$1:$M$4972,3,FALSE)</f>
        <v>#N/A</v>
      </c>
      <c r="D2117" s="45" t="e">
        <f>VLOOKUP($A2117,EVID_OSEVU!$A$1:$M$4972,4,FALSE)</f>
        <v>#N/A</v>
      </c>
      <c r="E2117" s="35"/>
      <c r="F2117" s="53"/>
      <c r="G2117" s="32"/>
      <c r="H2117" s="45" t="e">
        <f>VLOOKUP(G2117,Export7[#All],2,FALSE)</f>
        <v>#N/A</v>
      </c>
      <c r="I2117" s="45" t="e">
        <f>VLOOKUP($A2117,EVID_OSEVU!$A$1:$M$4972,10,FALSE)</f>
        <v>#N/A</v>
      </c>
      <c r="J2117" s="58" t="e">
        <f>VLOOKUP($A2117,EVID_OSEVU!$A$1:$M$4972,11,FALSE)</f>
        <v>#N/A</v>
      </c>
      <c r="K2117" s="33"/>
      <c r="L2117" s="45" t="e">
        <f>VLOOKUP(EVID_PASTVY!H2117,KATEGORIE_ZVIRAT!$B$2:$M$31,6,FALSE)*K2117</f>
        <v>#N/A</v>
      </c>
      <c r="M2117" s="33">
        <v>24</v>
      </c>
      <c r="N2117" s="45" t="e">
        <f>VLOOKUP(EVID_PASTVY!$H2117,KATEGORIE_ZVIRAT!$B$2:$M$31,8,FALSE)</f>
        <v>#N/A</v>
      </c>
      <c r="O2117" s="45" t="e">
        <f>VLOOKUP(EVID_PASTVY!$H2117,KATEGORIE_ZVIRAT!$B$2:$M$31,9,FALSE)</f>
        <v>#N/A</v>
      </c>
      <c r="P2117" s="54" t="e">
        <f>VLOOKUP(EVID_PASTVY!$H2117,KATEGORIE_ZVIRAT!$B$2:$M$31,7,FALSE)*L2117/1000*M2117/24*(F2117-E2117+1)/J2117</f>
        <v>#N/A</v>
      </c>
      <c r="Q2117" s="52" t="e">
        <f>VLOOKUP(EVID_PASTVY!$H2117,KATEGORIE_ZVIRAT!$B$2:$M$31,10,FALSE)*P2117*10</f>
        <v>#N/A</v>
      </c>
      <c r="R2117" s="52" t="e">
        <f>VLOOKUP(EVID_PASTVY!$H2117,KATEGORIE_ZVIRAT!$B$2:$M$31,11,FALSE)*P2117*10</f>
        <v>#N/A</v>
      </c>
      <c r="S2117" s="52" t="e">
        <f>VLOOKUP(EVID_PASTVY!$H2117,KATEGORIE_ZVIRAT!$B$2:$M$31,12,FALSE)*P2117*10</f>
        <v>#N/A</v>
      </c>
    </row>
    <row r="2118" spans="1:19" x14ac:dyDescent="0.2">
      <c r="A2118" s="32"/>
      <c r="B2118" s="37" t="e">
        <f>VLOOKUP($A2118,EVID_OSEVU!$A$1:$M$4972,2,FALSE)</f>
        <v>#N/A</v>
      </c>
      <c r="C2118" s="37" t="e">
        <f>VLOOKUP($A2118,EVID_OSEVU!$A$1:$M$4972,3,FALSE)</f>
        <v>#N/A</v>
      </c>
      <c r="D2118" s="45" t="e">
        <f>VLOOKUP($A2118,EVID_OSEVU!$A$1:$M$4972,4,FALSE)</f>
        <v>#N/A</v>
      </c>
      <c r="E2118" s="35"/>
      <c r="F2118" s="53"/>
      <c r="G2118" s="32"/>
      <c r="H2118" s="45" t="e">
        <f>VLOOKUP(G2118,Export7[#All],2,FALSE)</f>
        <v>#N/A</v>
      </c>
      <c r="I2118" s="45" t="e">
        <f>VLOOKUP($A2118,EVID_OSEVU!$A$1:$M$4972,10,FALSE)</f>
        <v>#N/A</v>
      </c>
      <c r="J2118" s="58" t="e">
        <f>VLOOKUP($A2118,EVID_OSEVU!$A$1:$M$4972,11,FALSE)</f>
        <v>#N/A</v>
      </c>
      <c r="K2118" s="33"/>
      <c r="L2118" s="45" t="e">
        <f>VLOOKUP(EVID_PASTVY!H2118,KATEGORIE_ZVIRAT!$B$2:$M$31,6,FALSE)*K2118</f>
        <v>#N/A</v>
      </c>
      <c r="M2118" s="33">
        <v>24</v>
      </c>
      <c r="N2118" s="45" t="e">
        <f>VLOOKUP(EVID_PASTVY!$H2118,KATEGORIE_ZVIRAT!$B$2:$M$31,8,FALSE)</f>
        <v>#N/A</v>
      </c>
      <c r="O2118" s="45" t="e">
        <f>VLOOKUP(EVID_PASTVY!$H2118,KATEGORIE_ZVIRAT!$B$2:$M$31,9,FALSE)</f>
        <v>#N/A</v>
      </c>
      <c r="P2118" s="54" t="e">
        <f>VLOOKUP(EVID_PASTVY!$H2118,KATEGORIE_ZVIRAT!$B$2:$M$31,7,FALSE)*L2118/1000*M2118/24*(F2118-E2118+1)/J2118</f>
        <v>#N/A</v>
      </c>
      <c r="Q2118" s="52" t="e">
        <f>VLOOKUP(EVID_PASTVY!$H2118,KATEGORIE_ZVIRAT!$B$2:$M$31,10,FALSE)*P2118*10</f>
        <v>#N/A</v>
      </c>
      <c r="R2118" s="52" t="e">
        <f>VLOOKUP(EVID_PASTVY!$H2118,KATEGORIE_ZVIRAT!$B$2:$M$31,11,FALSE)*P2118*10</f>
        <v>#N/A</v>
      </c>
      <c r="S2118" s="52" t="e">
        <f>VLOOKUP(EVID_PASTVY!$H2118,KATEGORIE_ZVIRAT!$B$2:$M$31,12,FALSE)*P2118*10</f>
        <v>#N/A</v>
      </c>
    </row>
    <row r="2119" spans="1:19" x14ac:dyDescent="0.2">
      <c r="A2119" s="32"/>
      <c r="B2119" s="37" t="e">
        <f>VLOOKUP($A2119,EVID_OSEVU!$A$1:$M$4972,2,FALSE)</f>
        <v>#N/A</v>
      </c>
      <c r="C2119" s="37" t="e">
        <f>VLOOKUP($A2119,EVID_OSEVU!$A$1:$M$4972,3,FALSE)</f>
        <v>#N/A</v>
      </c>
      <c r="D2119" s="45" t="e">
        <f>VLOOKUP($A2119,EVID_OSEVU!$A$1:$M$4972,4,FALSE)</f>
        <v>#N/A</v>
      </c>
      <c r="E2119" s="35"/>
      <c r="F2119" s="53"/>
      <c r="G2119" s="32"/>
      <c r="H2119" s="45" t="e">
        <f>VLOOKUP(G2119,Export7[#All],2,FALSE)</f>
        <v>#N/A</v>
      </c>
      <c r="I2119" s="45" t="e">
        <f>VLOOKUP($A2119,EVID_OSEVU!$A$1:$M$4972,10,FALSE)</f>
        <v>#N/A</v>
      </c>
      <c r="J2119" s="58" t="e">
        <f>VLOOKUP($A2119,EVID_OSEVU!$A$1:$M$4972,11,FALSE)</f>
        <v>#N/A</v>
      </c>
      <c r="K2119" s="33"/>
      <c r="L2119" s="45" t="e">
        <f>VLOOKUP(EVID_PASTVY!H2119,KATEGORIE_ZVIRAT!$B$2:$M$31,6,FALSE)*K2119</f>
        <v>#N/A</v>
      </c>
      <c r="M2119" s="33">
        <v>24</v>
      </c>
      <c r="N2119" s="45" t="e">
        <f>VLOOKUP(EVID_PASTVY!$H2119,KATEGORIE_ZVIRAT!$B$2:$M$31,8,FALSE)</f>
        <v>#N/A</v>
      </c>
      <c r="O2119" s="45" t="e">
        <f>VLOOKUP(EVID_PASTVY!$H2119,KATEGORIE_ZVIRAT!$B$2:$M$31,9,FALSE)</f>
        <v>#N/A</v>
      </c>
      <c r="P2119" s="54" t="e">
        <f>VLOOKUP(EVID_PASTVY!$H2119,KATEGORIE_ZVIRAT!$B$2:$M$31,7,FALSE)*L2119/1000*M2119/24*(F2119-E2119+1)/J2119</f>
        <v>#N/A</v>
      </c>
      <c r="Q2119" s="52" t="e">
        <f>VLOOKUP(EVID_PASTVY!$H2119,KATEGORIE_ZVIRAT!$B$2:$M$31,10,FALSE)*P2119*10</f>
        <v>#N/A</v>
      </c>
      <c r="R2119" s="52" t="e">
        <f>VLOOKUP(EVID_PASTVY!$H2119,KATEGORIE_ZVIRAT!$B$2:$M$31,11,FALSE)*P2119*10</f>
        <v>#N/A</v>
      </c>
      <c r="S2119" s="52" t="e">
        <f>VLOOKUP(EVID_PASTVY!$H2119,KATEGORIE_ZVIRAT!$B$2:$M$31,12,FALSE)*P2119*10</f>
        <v>#N/A</v>
      </c>
    </row>
    <row r="2120" spans="1:19" x14ac:dyDescent="0.2">
      <c r="A2120" s="32"/>
      <c r="B2120" s="37" t="e">
        <f>VLOOKUP($A2120,EVID_OSEVU!$A$1:$M$4972,2,FALSE)</f>
        <v>#N/A</v>
      </c>
      <c r="C2120" s="37" t="e">
        <f>VLOOKUP($A2120,EVID_OSEVU!$A$1:$M$4972,3,FALSE)</f>
        <v>#N/A</v>
      </c>
      <c r="D2120" s="45" t="e">
        <f>VLOOKUP($A2120,EVID_OSEVU!$A$1:$M$4972,4,FALSE)</f>
        <v>#N/A</v>
      </c>
      <c r="E2120" s="35"/>
      <c r="F2120" s="53"/>
      <c r="G2120" s="32"/>
      <c r="H2120" s="45" t="e">
        <f>VLOOKUP(G2120,Export7[#All],2,FALSE)</f>
        <v>#N/A</v>
      </c>
      <c r="I2120" s="45" t="e">
        <f>VLOOKUP($A2120,EVID_OSEVU!$A$1:$M$4972,10,FALSE)</f>
        <v>#N/A</v>
      </c>
      <c r="J2120" s="58" t="e">
        <f>VLOOKUP($A2120,EVID_OSEVU!$A$1:$M$4972,11,FALSE)</f>
        <v>#N/A</v>
      </c>
      <c r="K2120" s="33"/>
      <c r="L2120" s="45" t="e">
        <f>VLOOKUP(EVID_PASTVY!H2120,KATEGORIE_ZVIRAT!$B$2:$M$31,6,FALSE)*K2120</f>
        <v>#N/A</v>
      </c>
      <c r="M2120" s="33">
        <v>24</v>
      </c>
      <c r="N2120" s="45" t="e">
        <f>VLOOKUP(EVID_PASTVY!$H2120,KATEGORIE_ZVIRAT!$B$2:$M$31,8,FALSE)</f>
        <v>#N/A</v>
      </c>
      <c r="O2120" s="45" t="e">
        <f>VLOOKUP(EVID_PASTVY!$H2120,KATEGORIE_ZVIRAT!$B$2:$M$31,9,FALSE)</f>
        <v>#N/A</v>
      </c>
      <c r="P2120" s="54" t="e">
        <f>VLOOKUP(EVID_PASTVY!$H2120,KATEGORIE_ZVIRAT!$B$2:$M$31,7,FALSE)*L2120/1000*M2120/24*(F2120-E2120+1)/J2120</f>
        <v>#N/A</v>
      </c>
      <c r="Q2120" s="52" t="e">
        <f>VLOOKUP(EVID_PASTVY!$H2120,KATEGORIE_ZVIRAT!$B$2:$M$31,10,FALSE)*P2120*10</f>
        <v>#N/A</v>
      </c>
      <c r="R2120" s="52" t="e">
        <f>VLOOKUP(EVID_PASTVY!$H2120,KATEGORIE_ZVIRAT!$B$2:$M$31,11,FALSE)*P2120*10</f>
        <v>#N/A</v>
      </c>
      <c r="S2120" s="52" t="e">
        <f>VLOOKUP(EVID_PASTVY!$H2120,KATEGORIE_ZVIRAT!$B$2:$M$31,12,FALSE)*P2120*10</f>
        <v>#N/A</v>
      </c>
    </row>
    <row r="2121" spans="1:19" x14ac:dyDescent="0.2">
      <c r="A2121" s="32"/>
      <c r="B2121" s="37" t="e">
        <f>VLOOKUP($A2121,EVID_OSEVU!$A$1:$M$4972,2,FALSE)</f>
        <v>#N/A</v>
      </c>
      <c r="C2121" s="37" t="e">
        <f>VLOOKUP($A2121,EVID_OSEVU!$A$1:$M$4972,3,FALSE)</f>
        <v>#N/A</v>
      </c>
      <c r="D2121" s="45" t="e">
        <f>VLOOKUP($A2121,EVID_OSEVU!$A$1:$M$4972,4,FALSE)</f>
        <v>#N/A</v>
      </c>
      <c r="E2121" s="35"/>
      <c r="F2121" s="53"/>
      <c r="G2121" s="32"/>
      <c r="H2121" s="45" t="e">
        <f>VLOOKUP(G2121,Export7[#All],2,FALSE)</f>
        <v>#N/A</v>
      </c>
      <c r="I2121" s="45" t="e">
        <f>VLOOKUP($A2121,EVID_OSEVU!$A$1:$M$4972,10,FALSE)</f>
        <v>#N/A</v>
      </c>
      <c r="J2121" s="58" t="e">
        <f>VLOOKUP($A2121,EVID_OSEVU!$A$1:$M$4972,11,FALSE)</f>
        <v>#N/A</v>
      </c>
      <c r="K2121" s="33"/>
      <c r="L2121" s="45" t="e">
        <f>VLOOKUP(EVID_PASTVY!H2121,KATEGORIE_ZVIRAT!$B$2:$M$31,6,FALSE)*K2121</f>
        <v>#N/A</v>
      </c>
      <c r="M2121" s="33">
        <v>24</v>
      </c>
      <c r="N2121" s="45" t="e">
        <f>VLOOKUP(EVID_PASTVY!$H2121,KATEGORIE_ZVIRAT!$B$2:$M$31,8,FALSE)</f>
        <v>#N/A</v>
      </c>
      <c r="O2121" s="45" t="e">
        <f>VLOOKUP(EVID_PASTVY!$H2121,KATEGORIE_ZVIRAT!$B$2:$M$31,9,FALSE)</f>
        <v>#N/A</v>
      </c>
      <c r="P2121" s="54" t="e">
        <f>VLOOKUP(EVID_PASTVY!$H2121,KATEGORIE_ZVIRAT!$B$2:$M$31,7,FALSE)*L2121/1000*M2121/24*(F2121-E2121+1)/J2121</f>
        <v>#N/A</v>
      </c>
      <c r="Q2121" s="52" t="e">
        <f>VLOOKUP(EVID_PASTVY!$H2121,KATEGORIE_ZVIRAT!$B$2:$M$31,10,FALSE)*P2121*10</f>
        <v>#N/A</v>
      </c>
      <c r="R2121" s="52" t="e">
        <f>VLOOKUP(EVID_PASTVY!$H2121,KATEGORIE_ZVIRAT!$B$2:$M$31,11,FALSE)*P2121*10</f>
        <v>#N/A</v>
      </c>
      <c r="S2121" s="52" t="e">
        <f>VLOOKUP(EVID_PASTVY!$H2121,KATEGORIE_ZVIRAT!$B$2:$M$31,12,FALSE)*P2121*10</f>
        <v>#N/A</v>
      </c>
    </row>
    <row r="2122" spans="1:19" x14ac:dyDescent="0.2">
      <c r="A2122" s="32"/>
      <c r="B2122" s="37" t="e">
        <f>VLOOKUP($A2122,EVID_OSEVU!$A$1:$M$4972,2,FALSE)</f>
        <v>#N/A</v>
      </c>
      <c r="C2122" s="37" t="e">
        <f>VLOOKUP($A2122,EVID_OSEVU!$A$1:$M$4972,3,FALSE)</f>
        <v>#N/A</v>
      </c>
      <c r="D2122" s="45" t="e">
        <f>VLOOKUP($A2122,EVID_OSEVU!$A$1:$M$4972,4,FALSE)</f>
        <v>#N/A</v>
      </c>
      <c r="E2122" s="35"/>
      <c r="F2122" s="53"/>
      <c r="G2122" s="32"/>
      <c r="H2122" s="45" t="e">
        <f>VLOOKUP(G2122,Export7[#All],2,FALSE)</f>
        <v>#N/A</v>
      </c>
      <c r="I2122" s="45" t="e">
        <f>VLOOKUP($A2122,EVID_OSEVU!$A$1:$M$4972,10,FALSE)</f>
        <v>#N/A</v>
      </c>
      <c r="J2122" s="58" t="e">
        <f>VLOOKUP($A2122,EVID_OSEVU!$A$1:$M$4972,11,FALSE)</f>
        <v>#N/A</v>
      </c>
      <c r="K2122" s="33"/>
      <c r="L2122" s="45" t="e">
        <f>VLOOKUP(EVID_PASTVY!H2122,KATEGORIE_ZVIRAT!$B$2:$M$31,6,FALSE)*K2122</f>
        <v>#N/A</v>
      </c>
      <c r="M2122" s="33">
        <v>24</v>
      </c>
      <c r="N2122" s="45" t="e">
        <f>VLOOKUP(EVID_PASTVY!$H2122,KATEGORIE_ZVIRAT!$B$2:$M$31,8,FALSE)</f>
        <v>#N/A</v>
      </c>
      <c r="O2122" s="45" t="e">
        <f>VLOOKUP(EVID_PASTVY!$H2122,KATEGORIE_ZVIRAT!$B$2:$M$31,9,FALSE)</f>
        <v>#N/A</v>
      </c>
      <c r="P2122" s="54" t="e">
        <f>VLOOKUP(EVID_PASTVY!$H2122,KATEGORIE_ZVIRAT!$B$2:$M$31,7,FALSE)*L2122/1000*M2122/24*(F2122-E2122+1)/J2122</f>
        <v>#N/A</v>
      </c>
      <c r="Q2122" s="52" t="e">
        <f>VLOOKUP(EVID_PASTVY!$H2122,KATEGORIE_ZVIRAT!$B$2:$M$31,10,FALSE)*P2122*10</f>
        <v>#N/A</v>
      </c>
      <c r="R2122" s="52" t="e">
        <f>VLOOKUP(EVID_PASTVY!$H2122,KATEGORIE_ZVIRAT!$B$2:$M$31,11,FALSE)*P2122*10</f>
        <v>#N/A</v>
      </c>
      <c r="S2122" s="52" t="e">
        <f>VLOOKUP(EVID_PASTVY!$H2122,KATEGORIE_ZVIRAT!$B$2:$M$31,12,FALSE)*P2122*10</f>
        <v>#N/A</v>
      </c>
    </row>
    <row r="2123" spans="1:19" x14ac:dyDescent="0.2">
      <c r="A2123" s="32"/>
      <c r="B2123" s="37" t="e">
        <f>VLOOKUP($A2123,EVID_OSEVU!$A$1:$M$4972,2,FALSE)</f>
        <v>#N/A</v>
      </c>
      <c r="C2123" s="37" t="e">
        <f>VLOOKUP($A2123,EVID_OSEVU!$A$1:$M$4972,3,FALSE)</f>
        <v>#N/A</v>
      </c>
      <c r="D2123" s="45" t="e">
        <f>VLOOKUP($A2123,EVID_OSEVU!$A$1:$M$4972,4,FALSE)</f>
        <v>#N/A</v>
      </c>
      <c r="E2123" s="35"/>
      <c r="F2123" s="53"/>
      <c r="G2123" s="32"/>
      <c r="H2123" s="45" t="e">
        <f>VLOOKUP(G2123,Export7[#All],2,FALSE)</f>
        <v>#N/A</v>
      </c>
      <c r="I2123" s="45" t="e">
        <f>VLOOKUP($A2123,EVID_OSEVU!$A$1:$M$4972,10,FALSE)</f>
        <v>#N/A</v>
      </c>
      <c r="J2123" s="58" t="e">
        <f>VLOOKUP($A2123,EVID_OSEVU!$A$1:$M$4972,11,FALSE)</f>
        <v>#N/A</v>
      </c>
      <c r="K2123" s="33"/>
      <c r="L2123" s="45" t="e">
        <f>VLOOKUP(EVID_PASTVY!H2123,KATEGORIE_ZVIRAT!$B$2:$M$31,6,FALSE)*K2123</f>
        <v>#N/A</v>
      </c>
      <c r="M2123" s="33">
        <v>24</v>
      </c>
      <c r="N2123" s="45" t="e">
        <f>VLOOKUP(EVID_PASTVY!$H2123,KATEGORIE_ZVIRAT!$B$2:$M$31,8,FALSE)</f>
        <v>#N/A</v>
      </c>
      <c r="O2123" s="45" t="e">
        <f>VLOOKUP(EVID_PASTVY!$H2123,KATEGORIE_ZVIRAT!$B$2:$M$31,9,FALSE)</f>
        <v>#N/A</v>
      </c>
      <c r="P2123" s="54" t="e">
        <f>VLOOKUP(EVID_PASTVY!$H2123,KATEGORIE_ZVIRAT!$B$2:$M$31,7,FALSE)*L2123/1000*M2123/24*(F2123-E2123+1)/J2123</f>
        <v>#N/A</v>
      </c>
      <c r="Q2123" s="52" t="e">
        <f>VLOOKUP(EVID_PASTVY!$H2123,KATEGORIE_ZVIRAT!$B$2:$M$31,10,FALSE)*P2123*10</f>
        <v>#N/A</v>
      </c>
      <c r="R2123" s="52" t="e">
        <f>VLOOKUP(EVID_PASTVY!$H2123,KATEGORIE_ZVIRAT!$B$2:$M$31,11,FALSE)*P2123*10</f>
        <v>#N/A</v>
      </c>
      <c r="S2123" s="52" t="e">
        <f>VLOOKUP(EVID_PASTVY!$H2123,KATEGORIE_ZVIRAT!$B$2:$M$31,12,FALSE)*P2123*10</f>
        <v>#N/A</v>
      </c>
    </row>
    <row r="2124" spans="1:19" x14ac:dyDescent="0.2">
      <c r="A2124" s="32"/>
      <c r="B2124" s="37" t="e">
        <f>VLOOKUP($A2124,EVID_OSEVU!$A$1:$M$4972,2,FALSE)</f>
        <v>#N/A</v>
      </c>
      <c r="C2124" s="37" t="e">
        <f>VLOOKUP($A2124,EVID_OSEVU!$A$1:$M$4972,3,FALSE)</f>
        <v>#N/A</v>
      </c>
      <c r="D2124" s="45" t="e">
        <f>VLOOKUP($A2124,EVID_OSEVU!$A$1:$M$4972,4,FALSE)</f>
        <v>#N/A</v>
      </c>
      <c r="E2124" s="35"/>
      <c r="F2124" s="53"/>
      <c r="G2124" s="32"/>
      <c r="H2124" s="45" t="e">
        <f>VLOOKUP(G2124,Export7[#All],2,FALSE)</f>
        <v>#N/A</v>
      </c>
      <c r="I2124" s="45" t="e">
        <f>VLOOKUP($A2124,EVID_OSEVU!$A$1:$M$4972,10,FALSE)</f>
        <v>#N/A</v>
      </c>
      <c r="J2124" s="58" t="e">
        <f>VLOOKUP($A2124,EVID_OSEVU!$A$1:$M$4972,11,FALSE)</f>
        <v>#N/A</v>
      </c>
      <c r="K2124" s="33"/>
      <c r="L2124" s="45" t="e">
        <f>VLOOKUP(EVID_PASTVY!H2124,KATEGORIE_ZVIRAT!$B$2:$M$31,6,FALSE)*K2124</f>
        <v>#N/A</v>
      </c>
      <c r="M2124" s="33">
        <v>24</v>
      </c>
      <c r="N2124" s="45" t="e">
        <f>VLOOKUP(EVID_PASTVY!$H2124,KATEGORIE_ZVIRAT!$B$2:$M$31,8,FALSE)</f>
        <v>#N/A</v>
      </c>
      <c r="O2124" s="45" t="e">
        <f>VLOOKUP(EVID_PASTVY!$H2124,KATEGORIE_ZVIRAT!$B$2:$M$31,9,FALSE)</f>
        <v>#N/A</v>
      </c>
      <c r="P2124" s="54" t="e">
        <f>VLOOKUP(EVID_PASTVY!$H2124,KATEGORIE_ZVIRAT!$B$2:$M$31,7,FALSE)*L2124/1000*M2124/24*(F2124-E2124+1)/J2124</f>
        <v>#N/A</v>
      </c>
      <c r="Q2124" s="52" t="e">
        <f>VLOOKUP(EVID_PASTVY!$H2124,KATEGORIE_ZVIRAT!$B$2:$M$31,10,FALSE)*P2124*10</f>
        <v>#N/A</v>
      </c>
      <c r="R2124" s="52" t="e">
        <f>VLOOKUP(EVID_PASTVY!$H2124,KATEGORIE_ZVIRAT!$B$2:$M$31,11,FALSE)*P2124*10</f>
        <v>#N/A</v>
      </c>
      <c r="S2124" s="52" t="e">
        <f>VLOOKUP(EVID_PASTVY!$H2124,KATEGORIE_ZVIRAT!$B$2:$M$31,12,FALSE)*P2124*10</f>
        <v>#N/A</v>
      </c>
    </row>
    <row r="2125" spans="1:19" x14ac:dyDescent="0.2">
      <c r="A2125" s="32"/>
      <c r="B2125" s="37" t="e">
        <f>VLOOKUP($A2125,EVID_OSEVU!$A$1:$M$4972,2,FALSE)</f>
        <v>#N/A</v>
      </c>
      <c r="C2125" s="37" t="e">
        <f>VLOOKUP($A2125,EVID_OSEVU!$A$1:$M$4972,3,FALSE)</f>
        <v>#N/A</v>
      </c>
      <c r="D2125" s="45" t="e">
        <f>VLOOKUP($A2125,EVID_OSEVU!$A$1:$M$4972,4,FALSE)</f>
        <v>#N/A</v>
      </c>
      <c r="E2125" s="35"/>
      <c r="F2125" s="53"/>
      <c r="G2125" s="32"/>
      <c r="H2125" s="45" t="e">
        <f>VLOOKUP(G2125,Export7[#All],2,FALSE)</f>
        <v>#N/A</v>
      </c>
      <c r="I2125" s="45" t="e">
        <f>VLOOKUP($A2125,EVID_OSEVU!$A$1:$M$4972,10,FALSE)</f>
        <v>#N/A</v>
      </c>
      <c r="J2125" s="58" t="e">
        <f>VLOOKUP($A2125,EVID_OSEVU!$A$1:$M$4972,11,FALSE)</f>
        <v>#N/A</v>
      </c>
      <c r="K2125" s="33"/>
      <c r="L2125" s="45" t="e">
        <f>VLOOKUP(EVID_PASTVY!H2125,KATEGORIE_ZVIRAT!$B$2:$M$31,6,FALSE)*K2125</f>
        <v>#N/A</v>
      </c>
      <c r="M2125" s="33">
        <v>24</v>
      </c>
      <c r="N2125" s="45" t="e">
        <f>VLOOKUP(EVID_PASTVY!$H2125,KATEGORIE_ZVIRAT!$B$2:$M$31,8,FALSE)</f>
        <v>#N/A</v>
      </c>
      <c r="O2125" s="45" t="e">
        <f>VLOOKUP(EVID_PASTVY!$H2125,KATEGORIE_ZVIRAT!$B$2:$M$31,9,FALSE)</f>
        <v>#N/A</v>
      </c>
      <c r="P2125" s="54" t="e">
        <f>VLOOKUP(EVID_PASTVY!$H2125,KATEGORIE_ZVIRAT!$B$2:$M$31,7,FALSE)*L2125/1000*M2125/24*(F2125-E2125+1)/J2125</f>
        <v>#N/A</v>
      </c>
      <c r="Q2125" s="52" t="e">
        <f>VLOOKUP(EVID_PASTVY!$H2125,KATEGORIE_ZVIRAT!$B$2:$M$31,10,FALSE)*P2125*10</f>
        <v>#N/A</v>
      </c>
      <c r="R2125" s="52" t="e">
        <f>VLOOKUP(EVID_PASTVY!$H2125,KATEGORIE_ZVIRAT!$B$2:$M$31,11,FALSE)*P2125*10</f>
        <v>#N/A</v>
      </c>
      <c r="S2125" s="52" t="e">
        <f>VLOOKUP(EVID_PASTVY!$H2125,KATEGORIE_ZVIRAT!$B$2:$M$31,12,FALSE)*P2125*10</f>
        <v>#N/A</v>
      </c>
    </row>
    <row r="2126" spans="1:19" x14ac:dyDescent="0.2">
      <c r="A2126" s="32"/>
      <c r="B2126" s="37" t="e">
        <f>VLOOKUP($A2126,EVID_OSEVU!$A$1:$M$4972,2,FALSE)</f>
        <v>#N/A</v>
      </c>
      <c r="C2126" s="37" t="e">
        <f>VLOOKUP($A2126,EVID_OSEVU!$A$1:$M$4972,3,FALSE)</f>
        <v>#N/A</v>
      </c>
      <c r="D2126" s="45" t="e">
        <f>VLOOKUP($A2126,EVID_OSEVU!$A$1:$M$4972,4,FALSE)</f>
        <v>#N/A</v>
      </c>
      <c r="E2126" s="35"/>
      <c r="F2126" s="53"/>
      <c r="G2126" s="32"/>
      <c r="H2126" s="45" t="e">
        <f>VLOOKUP(G2126,Export7[#All],2,FALSE)</f>
        <v>#N/A</v>
      </c>
      <c r="I2126" s="45" t="e">
        <f>VLOOKUP($A2126,EVID_OSEVU!$A$1:$M$4972,10,FALSE)</f>
        <v>#N/A</v>
      </c>
      <c r="J2126" s="58" t="e">
        <f>VLOOKUP($A2126,EVID_OSEVU!$A$1:$M$4972,11,FALSE)</f>
        <v>#N/A</v>
      </c>
      <c r="K2126" s="33"/>
      <c r="L2126" s="45" t="e">
        <f>VLOOKUP(EVID_PASTVY!H2126,KATEGORIE_ZVIRAT!$B$2:$M$31,6,FALSE)*K2126</f>
        <v>#N/A</v>
      </c>
      <c r="M2126" s="33">
        <v>24</v>
      </c>
      <c r="N2126" s="45" t="e">
        <f>VLOOKUP(EVID_PASTVY!$H2126,KATEGORIE_ZVIRAT!$B$2:$M$31,8,FALSE)</f>
        <v>#N/A</v>
      </c>
      <c r="O2126" s="45" t="e">
        <f>VLOOKUP(EVID_PASTVY!$H2126,KATEGORIE_ZVIRAT!$B$2:$M$31,9,FALSE)</f>
        <v>#N/A</v>
      </c>
      <c r="P2126" s="54" t="e">
        <f>VLOOKUP(EVID_PASTVY!$H2126,KATEGORIE_ZVIRAT!$B$2:$M$31,7,FALSE)*L2126/1000*M2126/24*(F2126-E2126+1)/J2126</f>
        <v>#N/A</v>
      </c>
      <c r="Q2126" s="52" t="e">
        <f>VLOOKUP(EVID_PASTVY!$H2126,KATEGORIE_ZVIRAT!$B$2:$M$31,10,FALSE)*P2126*10</f>
        <v>#N/A</v>
      </c>
      <c r="R2126" s="52" t="e">
        <f>VLOOKUP(EVID_PASTVY!$H2126,KATEGORIE_ZVIRAT!$B$2:$M$31,11,FALSE)*P2126*10</f>
        <v>#N/A</v>
      </c>
      <c r="S2126" s="52" t="e">
        <f>VLOOKUP(EVID_PASTVY!$H2126,KATEGORIE_ZVIRAT!$B$2:$M$31,12,FALSE)*P2126*10</f>
        <v>#N/A</v>
      </c>
    </row>
    <row r="2127" spans="1:19" x14ac:dyDescent="0.2">
      <c r="A2127" s="32"/>
      <c r="B2127" s="37" t="e">
        <f>VLOOKUP($A2127,EVID_OSEVU!$A$1:$M$4972,2,FALSE)</f>
        <v>#N/A</v>
      </c>
      <c r="C2127" s="37" t="e">
        <f>VLOOKUP($A2127,EVID_OSEVU!$A$1:$M$4972,3,FALSE)</f>
        <v>#N/A</v>
      </c>
      <c r="D2127" s="45" t="e">
        <f>VLOOKUP($A2127,EVID_OSEVU!$A$1:$M$4972,4,FALSE)</f>
        <v>#N/A</v>
      </c>
      <c r="E2127" s="35"/>
      <c r="F2127" s="53"/>
      <c r="G2127" s="32"/>
      <c r="H2127" s="45" t="e">
        <f>VLOOKUP(G2127,Export7[#All],2,FALSE)</f>
        <v>#N/A</v>
      </c>
      <c r="I2127" s="45" t="e">
        <f>VLOOKUP($A2127,EVID_OSEVU!$A$1:$M$4972,10,FALSE)</f>
        <v>#N/A</v>
      </c>
      <c r="J2127" s="58" t="e">
        <f>VLOOKUP($A2127,EVID_OSEVU!$A$1:$M$4972,11,FALSE)</f>
        <v>#N/A</v>
      </c>
      <c r="K2127" s="33"/>
      <c r="L2127" s="45" t="e">
        <f>VLOOKUP(EVID_PASTVY!H2127,KATEGORIE_ZVIRAT!$B$2:$M$31,6,FALSE)*K2127</f>
        <v>#N/A</v>
      </c>
      <c r="M2127" s="33">
        <v>24</v>
      </c>
      <c r="N2127" s="45" t="e">
        <f>VLOOKUP(EVID_PASTVY!$H2127,KATEGORIE_ZVIRAT!$B$2:$M$31,8,FALSE)</f>
        <v>#N/A</v>
      </c>
      <c r="O2127" s="45" t="e">
        <f>VLOOKUP(EVID_PASTVY!$H2127,KATEGORIE_ZVIRAT!$B$2:$M$31,9,FALSE)</f>
        <v>#N/A</v>
      </c>
      <c r="P2127" s="54" t="e">
        <f>VLOOKUP(EVID_PASTVY!$H2127,KATEGORIE_ZVIRAT!$B$2:$M$31,7,FALSE)*L2127/1000*M2127/24*(F2127-E2127+1)/J2127</f>
        <v>#N/A</v>
      </c>
      <c r="Q2127" s="52" t="e">
        <f>VLOOKUP(EVID_PASTVY!$H2127,KATEGORIE_ZVIRAT!$B$2:$M$31,10,FALSE)*P2127*10</f>
        <v>#N/A</v>
      </c>
      <c r="R2127" s="52" t="e">
        <f>VLOOKUP(EVID_PASTVY!$H2127,KATEGORIE_ZVIRAT!$B$2:$M$31,11,FALSE)*P2127*10</f>
        <v>#N/A</v>
      </c>
      <c r="S2127" s="52" t="e">
        <f>VLOOKUP(EVID_PASTVY!$H2127,KATEGORIE_ZVIRAT!$B$2:$M$31,12,FALSE)*P2127*10</f>
        <v>#N/A</v>
      </c>
    </row>
    <row r="2128" spans="1:19" x14ac:dyDescent="0.2">
      <c r="A2128" s="32"/>
      <c r="B2128" s="37" t="e">
        <f>VLOOKUP($A2128,EVID_OSEVU!$A$1:$M$4972,2,FALSE)</f>
        <v>#N/A</v>
      </c>
      <c r="C2128" s="37" t="e">
        <f>VLOOKUP($A2128,EVID_OSEVU!$A$1:$M$4972,3,FALSE)</f>
        <v>#N/A</v>
      </c>
      <c r="D2128" s="45" t="e">
        <f>VLOOKUP($A2128,EVID_OSEVU!$A$1:$M$4972,4,FALSE)</f>
        <v>#N/A</v>
      </c>
      <c r="E2128" s="35"/>
      <c r="F2128" s="53"/>
      <c r="G2128" s="32"/>
      <c r="H2128" s="45" t="e">
        <f>VLOOKUP(G2128,Export7[#All],2,FALSE)</f>
        <v>#N/A</v>
      </c>
      <c r="I2128" s="45" t="e">
        <f>VLOOKUP($A2128,EVID_OSEVU!$A$1:$M$4972,10,FALSE)</f>
        <v>#N/A</v>
      </c>
      <c r="J2128" s="58" t="e">
        <f>VLOOKUP($A2128,EVID_OSEVU!$A$1:$M$4972,11,FALSE)</f>
        <v>#N/A</v>
      </c>
      <c r="K2128" s="33"/>
      <c r="L2128" s="45" t="e">
        <f>VLOOKUP(EVID_PASTVY!H2128,KATEGORIE_ZVIRAT!$B$2:$M$31,6,FALSE)*K2128</f>
        <v>#N/A</v>
      </c>
      <c r="M2128" s="33">
        <v>24</v>
      </c>
      <c r="N2128" s="45" t="e">
        <f>VLOOKUP(EVID_PASTVY!$H2128,KATEGORIE_ZVIRAT!$B$2:$M$31,8,FALSE)</f>
        <v>#N/A</v>
      </c>
      <c r="O2128" s="45" t="e">
        <f>VLOOKUP(EVID_PASTVY!$H2128,KATEGORIE_ZVIRAT!$B$2:$M$31,9,FALSE)</f>
        <v>#N/A</v>
      </c>
      <c r="P2128" s="54" t="e">
        <f>VLOOKUP(EVID_PASTVY!$H2128,KATEGORIE_ZVIRAT!$B$2:$M$31,7,FALSE)*L2128/1000*M2128/24*(F2128-E2128+1)/J2128</f>
        <v>#N/A</v>
      </c>
      <c r="Q2128" s="52" t="e">
        <f>VLOOKUP(EVID_PASTVY!$H2128,KATEGORIE_ZVIRAT!$B$2:$M$31,10,FALSE)*P2128*10</f>
        <v>#N/A</v>
      </c>
      <c r="R2128" s="52" t="e">
        <f>VLOOKUP(EVID_PASTVY!$H2128,KATEGORIE_ZVIRAT!$B$2:$M$31,11,FALSE)*P2128*10</f>
        <v>#N/A</v>
      </c>
      <c r="S2128" s="52" t="e">
        <f>VLOOKUP(EVID_PASTVY!$H2128,KATEGORIE_ZVIRAT!$B$2:$M$31,12,FALSE)*P2128*10</f>
        <v>#N/A</v>
      </c>
    </row>
    <row r="2129" spans="1:19" x14ac:dyDescent="0.2">
      <c r="A2129" s="32"/>
      <c r="B2129" s="37" t="e">
        <f>VLOOKUP($A2129,EVID_OSEVU!$A$1:$M$4972,2,FALSE)</f>
        <v>#N/A</v>
      </c>
      <c r="C2129" s="37" t="e">
        <f>VLOOKUP($A2129,EVID_OSEVU!$A$1:$M$4972,3,FALSE)</f>
        <v>#N/A</v>
      </c>
      <c r="D2129" s="45" t="e">
        <f>VLOOKUP($A2129,EVID_OSEVU!$A$1:$M$4972,4,FALSE)</f>
        <v>#N/A</v>
      </c>
      <c r="E2129" s="35"/>
      <c r="F2129" s="53"/>
      <c r="G2129" s="32"/>
      <c r="H2129" s="45" t="e">
        <f>VLOOKUP(G2129,Export7[#All],2,FALSE)</f>
        <v>#N/A</v>
      </c>
      <c r="I2129" s="45" t="e">
        <f>VLOOKUP($A2129,EVID_OSEVU!$A$1:$M$4972,10,FALSE)</f>
        <v>#N/A</v>
      </c>
      <c r="J2129" s="58" t="e">
        <f>VLOOKUP($A2129,EVID_OSEVU!$A$1:$M$4972,11,FALSE)</f>
        <v>#N/A</v>
      </c>
      <c r="K2129" s="33"/>
      <c r="L2129" s="45" t="e">
        <f>VLOOKUP(EVID_PASTVY!H2129,KATEGORIE_ZVIRAT!$B$2:$M$31,6,FALSE)*K2129</f>
        <v>#N/A</v>
      </c>
      <c r="M2129" s="33">
        <v>24</v>
      </c>
      <c r="N2129" s="45" t="e">
        <f>VLOOKUP(EVID_PASTVY!$H2129,KATEGORIE_ZVIRAT!$B$2:$M$31,8,FALSE)</f>
        <v>#N/A</v>
      </c>
      <c r="O2129" s="45" t="e">
        <f>VLOOKUP(EVID_PASTVY!$H2129,KATEGORIE_ZVIRAT!$B$2:$M$31,9,FALSE)</f>
        <v>#N/A</v>
      </c>
      <c r="P2129" s="54" t="e">
        <f>VLOOKUP(EVID_PASTVY!$H2129,KATEGORIE_ZVIRAT!$B$2:$M$31,7,FALSE)*L2129/1000*M2129/24*(F2129-E2129+1)/J2129</f>
        <v>#N/A</v>
      </c>
      <c r="Q2129" s="52" t="e">
        <f>VLOOKUP(EVID_PASTVY!$H2129,KATEGORIE_ZVIRAT!$B$2:$M$31,10,FALSE)*P2129*10</f>
        <v>#N/A</v>
      </c>
      <c r="R2129" s="52" t="e">
        <f>VLOOKUP(EVID_PASTVY!$H2129,KATEGORIE_ZVIRAT!$B$2:$M$31,11,FALSE)*P2129*10</f>
        <v>#N/A</v>
      </c>
      <c r="S2129" s="52" t="e">
        <f>VLOOKUP(EVID_PASTVY!$H2129,KATEGORIE_ZVIRAT!$B$2:$M$31,12,FALSE)*P2129*10</f>
        <v>#N/A</v>
      </c>
    </row>
    <row r="2130" spans="1:19" x14ac:dyDescent="0.2">
      <c r="A2130" s="32"/>
      <c r="B2130" s="37" t="e">
        <f>VLOOKUP($A2130,EVID_OSEVU!$A$1:$M$4972,2,FALSE)</f>
        <v>#N/A</v>
      </c>
      <c r="C2130" s="37" t="e">
        <f>VLOOKUP($A2130,EVID_OSEVU!$A$1:$M$4972,3,FALSE)</f>
        <v>#N/A</v>
      </c>
      <c r="D2130" s="45" t="e">
        <f>VLOOKUP($A2130,EVID_OSEVU!$A$1:$M$4972,4,FALSE)</f>
        <v>#N/A</v>
      </c>
      <c r="E2130" s="35"/>
      <c r="F2130" s="53"/>
      <c r="G2130" s="32"/>
      <c r="H2130" s="45" t="e">
        <f>VLOOKUP(G2130,Export7[#All],2,FALSE)</f>
        <v>#N/A</v>
      </c>
      <c r="I2130" s="45" t="e">
        <f>VLOOKUP($A2130,EVID_OSEVU!$A$1:$M$4972,10,FALSE)</f>
        <v>#N/A</v>
      </c>
      <c r="J2130" s="58" t="e">
        <f>VLOOKUP($A2130,EVID_OSEVU!$A$1:$M$4972,11,FALSE)</f>
        <v>#N/A</v>
      </c>
      <c r="K2130" s="33"/>
      <c r="L2130" s="45" t="e">
        <f>VLOOKUP(EVID_PASTVY!H2130,KATEGORIE_ZVIRAT!$B$2:$M$31,6,FALSE)*K2130</f>
        <v>#N/A</v>
      </c>
      <c r="M2130" s="33">
        <v>24</v>
      </c>
      <c r="N2130" s="45" t="e">
        <f>VLOOKUP(EVID_PASTVY!$H2130,KATEGORIE_ZVIRAT!$B$2:$M$31,8,FALSE)</f>
        <v>#N/A</v>
      </c>
      <c r="O2130" s="45" t="e">
        <f>VLOOKUP(EVID_PASTVY!$H2130,KATEGORIE_ZVIRAT!$B$2:$M$31,9,FALSE)</f>
        <v>#N/A</v>
      </c>
      <c r="P2130" s="54" t="e">
        <f>VLOOKUP(EVID_PASTVY!$H2130,KATEGORIE_ZVIRAT!$B$2:$M$31,7,FALSE)*L2130/1000*M2130/24*(F2130-E2130+1)/J2130</f>
        <v>#N/A</v>
      </c>
      <c r="Q2130" s="52" t="e">
        <f>VLOOKUP(EVID_PASTVY!$H2130,KATEGORIE_ZVIRAT!$B$2:$M$31,10,FALSE)*P2130*10</f>
        <v>#N/A</v>
      </c>
      <c r="R2130" s="52" t="e">
        <f>VLOOKUP(EVID_PASTVY!$H2130,KATEGORIE_ZVIRAT!$B$2:$M$31,11,FALSE)*P2130*10</f>
        <v>#N/A</v>
      </c>
      <c r="S2130" s="52" t="e">
        <f>VLOOKUP(EVID_PASTVY!$H2130,KATEGORIE_ZVIRAT!$B$2:$M$31,12,FALSE)*P2130*10</f>
        <v>#N/A</v>
      </c>
    </row>
    <row r="2131" spans="1:19" x14ac:dyDescent="0.2">
      <c r="A2131" s="32"/>
      <c r="B2131" s="37" t="e">
        <f>VLOOKUP($A2131,EVID_OSEVU!$A$1:$M$4972,2,FALSE)</f>
        <v>#N/A</v>
      </c>
      <c r="C2131" s="37" t="e">
        <f>VLOOKUP($A2131,EVID_OSEVU!$A$1:$M$4972,3,FALSE)</f>
        <v>#N/A</v>
      </c>
      <c r="D2131" s="45" t="e">
        <f>VLOOKUP($A2131,EVID_OSEVU!$A$1:$M$4972,4,FALSE)</f>
        <v>#N/A</v>
      </c>
      <c r="E2131" s="35"/>
      <c r="F2131" s="53"/>
      <c r="G2131" s="32"/>
      <c r="H2131" s="45" t="e">
        <f>VLOOKUP(G2131,Export7[#All],2,FALSE)</f>
        <v>#N/A</v>
      </c>
      <c r="I2131" s="45" t="e">
        <f>VLOOKUP($A2131,EVID_OSEVU!$A$1:$M$4972,10,FALSE)</f>
        <v>#N/A</v>
      </c>
      <c r="J2131" s="58" t="e">
        <f>VLOOKUP($A2131,EVID_OSEVU!$A$1:$M$4972,11,FALSE)</f>
        <v>#N/A</v>
      </c>
      <c r="K2131" s="33"/>
      <c r="L2131" s="45" t="e">
        <f>VLOOKUP(EVID_PASTVY!H2131,KATEGORIE_ZVIRAT!$B$2:$M$31,6,FALSE)*K2131</f>
        <v>#N/A</v>
      </c>
      <c r="M2131" s="33">
        <v>24</v>
      </c>
      <c r="N2131" s="45" t="e">
        <f>VLOOKUP(EVID_PASTVY!$H2131,KATEGORIE_ZVIRAT!$B$2:$M$31,8,FALSE)</f>
        <v>#N/A</v>
      </c>
      <c r="O2131" s="45" t="e">
        <f>VLOOKUP(EVID_PASTVY!$H2131,KATEGORIE_ZVIRAT!$B$2:$M$31,9,FALSE)</f>
        <v>#N/A</v>
      </c>
      <c r="P2131" s="54" t="e">
        <f>VLOOKUP(EVID_PASTVY!$H2131,KATEGORIE_ZVIRAT!$B$2:$M$31,7,FALSE)*L2131/1000*M2131/24*(F2131-E2131+1)/J2131</f>
        <v>#N/A</v>
      </c>
      <c r="Q2131" s="52" t="e">
        <f>VLOOKUP(EVID_PASTVY!$H2131,KATEGORIE_ZVIRAT!$B$2:$M$31,10,FALSE)*P2131*10</f>
        <v>#N/A</v>
      </c>
      <c r="R2131" s="52" t="e">
        <f>VLOOKUP(EVID_PASTVY!$H2131,KATEGORIE_ZVIRAT!$B$2:$M$31,11,FALSE)*P2131*10</f>
        <v>#N/A</v>
      </c>
      <c r="S2131" s="52" t="e">
        <f>VLOOKUP(EVID_PASTVY!$H2131,KATEGORIE_ZVIRAT!$B$2:$M$31,12,FALSE)*P2131*10</f>
        <v>#N/A</v>
      </c>
    </row>
    <row r="2132" spans="1:19" x14ac:dyDescent="0.2">
      <c r="A2132" s="32"/>
      <c r="B2132" s="37" t="e">
        <f>VLOOKUP($A2132,EVID_OSEVU!$A$1:$M$4972,2,FALSE)</f>
        <v>#N/A</v>
      </c>
      <c r="C2132" s="37" t="e">
        <f>VLOOKUP($A2132,EVID_OSEVU!$A$1:$M$4972,3,FALSE)</f>
        <v>#N/A</v>
      </c>
      <c r="D2132" s="45" t="e">
        <f>VLOOKUP($A2132,EVID_OSEVU!$A$1:$M$4972,4,FALSE)</f>
        <v>#N/A</v>
      </c>
      <c r="E2132" s="35"/>
      <c r="F2132" s="53"/>
      <c r="G2132" s="32"/>
      <c r="H2132" s="45" t="e">
        <f>VLOOKUP(G2132,Export7[#All],2,FALSE)</f>
        <v>#N/A</v>
      </c>
      <c r="I2132" s="45" t="e">
        <f>VLOOKUP($A2132,EVID_OSEVU!$A$1:$M$4972,10,FALSE)</f>
        <v>#N/A</v>
      </c>
      <c r="J2132" s="58" t="e">
        <f>VLOOKUP($A2132,EVID_OSEVU!$A$1:$M$4972,11,FALSE)</f>
        <v>#N/A</v>
      </c>
      <c r="K2132" s="33"/>
      <c r="L2132" s="45" t="e">
        <f>VLOOKUP(EVID_PASTVY!H2132,KATEGORIE_ZVIRAT!$B$2:$M$31,6,FALSE)*K2132</f>
        <v>#N/A</v>
      </c>
      <c r="M2132" s="33">
        <v>24</v>
      </c>
      <c r="N2132" s="45" t="e">
        <f>VLOOKUP(EVID_PASTVY!$H2132,KATEGORIE_ZVIRAT!$B$2:$M$31,8,FALSE)</f>
        <v>#N/A</v>
      </c>
      <c r="O2132" s="45" t="e">
        <f>VLOOKUP(EVID_PASTVY!$H2132,KATEGORIE_ZVIRAT!$B$2:$M$31,9,FALSE)</f>
        <v>#N/A</v>
      </c>
      <c r="P2132" s="54" t="e">
        <f>VLOOKUP(EVID_PASTVY!$H2132,KATEGORIE_ZVIRAT!$B$2:$M$31,7,FALSE)*L2132/1000*M2132/24*(F2132-E2132+1)/J2132</f>
        <v>#N/A</v>
      </c>
      <c r="Q2132" s="52" t="e">
        <f>VLOOKUP(EVID_PASTVY!$H2132,KATEGORIE_ZVIRAT!$B$2:$M$31,10,FALSE)*P2132*10</f>
        <v>#N/A</v>
      </c>
      <c r="R2132" s="52" t="e">
        <f>VLOOKUP(EVID_PASTVY!$H2132,KATEGORIE_ZVIRAT!$B$2:$M$31,11,FALSE)*P2132*10</f>
        <v>#N/A</v>
      </c>
      <c r="S2132" s="52" t="e">
        <f>VLOOKUP(EVID_PASTVY!$H2132,KATEGORIE_ZVIRAT!$B$2:$M$31,12,FALSE)*P2132*10</f>
        <v>#N/A</v>
      </c>
    </row>
    <row r="2133" spans="1:19" x14ac:dyDescent="0.2">
      <c r="A2133" s="32"/>
      <c r="B2133" s="37" t="e">
        <f>VLOOKUP($A2133,EVID_OSEVU!$A$1:$M$4972,2,FALSE)</f>
        <v>#N/A</v>
      </c>
      <c r="C2133" s="37" t="e">
        <f>VLOOKUP($A2133,EVID_OSEVU!$A$1:$M$4972,3,FALSE)</f>
        <v>#N/A</v>
      </c>
      <c r="D2133" s="45" t="e">
        <f>VLOOKUP($A2133,EVID_OSEVU!$A$1:$M$4972,4,FALSE)</f>
        <v>#N/A</v>
      </c>
      <c r="E2133" s="35"/>
      <c r="F2133" s="53"/>
      <c r="G2133" s="32"/>
      <c r="H2133" s="45" t="e">
        <f>VLOOKUP(G2133,Export7[#All],2,FALSE)</f>
        <v>#N/A</v>
      </c>
      <c r="I2133" s="45" t="e">
        <f>VLOOKUP($A2133,EVID_OSEVU!$A$1:$M$4972,10,FALSE)</f>
        <v>#N/A</v>
      </c>
      <c r="J2133" s="58" t="e">
        <f>VLOOKUP($A2133,EVID_OSEVU!$A$1:$M$4972,11,FALSE)</f>
        <v>#N/A</v>
      </c>
      <c r="K2133" s="33"/>
      <c r="L2133" s="45" t="e">
        <f>VLOOKUP(EVID_PASTVY!H2133,KATEGORIE_ZVIRAT!$B$2:$M$31,6,FALSE)*K2133</f>
        <v>#N/A</v>
      </c>
      <c r="M2133" s="33">
        <v>24</v>
      </c>
      <c r="N2133" s="45" t="e">
        <f>VLOOKUP(EVID_PASTVY!$H2133,KATEGORIE_ZVIRAT!$B$2:$M$31,8,FALSE)</f>
        <v>#N/A</v>
      </c>
      <c r="O2133" s="45" t="e">
        <f>VLOOKUP(EVID_PASTVY!$H2133,KATEGORIE_ZVIRAT!$B$2:$M$31,9,FALSE)</f>
        <v>#N/A</v>
      </c>
      <c r="P2133" s="54" t="e">
        <f>VLOOKUP(EVID_PASTVY!$H2133,KATEGORIE_ZVIRAT!$B$2:$M$31,7,FALSE)*L2133/1000*M2133/24*(F2133-E2133+1)/J2133</f>
        <v>#N/A</v>
      </c>
      <c r="Q2133" s="52" t="e">
        <f>VLOOKUP(EVID_PASTVY!$H2133,KATEGORIE_ZVIRAT!$B$2:$M$31,10,FALSE)*P2133*10</f>
        <v>#N/A</v>
      </c>
      <c r="R2133" s="52" t="e">
        <f>VLOOKUP(EVID_PASTVY!$H2133,KATEGORIE_ZVIRAT!$B$2:$M$31,11,FALSE)*P2133*10</f>
        <v>#N/A</v>
      </c>
      <c r="S2133" s="52" t="e">
        <f>VLOOKUP(EVID_PASTVY!$H2133,KATEGORIE_ZVIRAT!$B$2:$M$31,12,FALSE)*P2133*10</f>
        <v>#N/A</v>
      </c>
    </row>
    <row r="2134" spans="1:19" x14ac:dyDescent="0.2">
      <c r="A2134" s="32"/>
      <c r="B2134" s="37" t="e">
        <f>VLOOKUP($A2134,EVID_OSEVU!$A$1:$M$4972,2,FALSE)</f>
        <v>#N/A</v>
      </c>
      <c r="C2134" s="37" t="e">
        <f>VLOOKUP($A2134,EVID_OSEVU!$A$1:$M$4972,3,FALSE)</f>
        <v>#N/A</v>
      </c>
      <c r="D2134" s="45" t="e">
        <f>VLOOKUP($A2134,EVID_OSEVU!$A$1:$M$4972,4,FALSE)</f>
        <v>#N/A</v>
      </c>
      <c r="E2134" s="35"/>
      <c r="F2134" s="53"/>
      <c r="G2134" s="32"/>
      <c r="H2134" s="45" t="e">
        <f>VLOOKUP(G2134,Export7[#All],2,FALSE)</f>
        <v>#N/A</v>
      </c>
      <c r="I2134" s="45" t="e">
        <f>VLOOKUP($A2134,EVID_OSEVU!$A$1:$M$4972,10,FALSE)</f>
        <v>#N/A</v>
      </c>
      <c r="J2134" s="58" t="e">
        <f>VLOOKUP($A2134,EVID_OSEVU!$A$1:$M$4972,11,FALSE)</f>
        <v>#N/A</v>
      </c>
      <c r="K2134" s="33"/>
      <c r="L2134" s="45" t="e">
        <f>VLOOKUP(EVID_PASTVY!H2134,KATEGORIE_ZVIRAT!$B$2:$M$31,6,FALSE)*K2134</f>
        <v>#N/A</v>
      </c>
      <c r="M2134" s="33">
        <v>24</v>
      </c>
      <c r="N2134" s="45" t="e">
        <f>VLOOKUP(EVID_PASTVY!$H2134,KATEGORIE_ZVIRAT!$B$2:$M$31,8,FALSE)</f>
        <v>#N/A</v>
      </c>
      <c r="O2134" s="45" t="e">
        <f>VLOOKUP(EVID_PASTVY!$H2134,KATEGORIE_ZVIRAT!$B$2:$M$31,9,FALSE)</f>
        <v>#N/A</v>
      </c>
      <c r="P2134" s="54" t="e">
        <f>VLOOKUP(EVID_PASTVY!$H2134,KATEGORIE_ZVIRAT!$B$2:$M$31,7,FALSE)*L2134/1000*M2134/24*(F2134-E2134+1)/J2134</f>
        <v>#N/A</v>
      </c>
      <c r="Q2134" s="52" t="e">
        <f>VLOOKUP(EVID_PASTVY!$H2134,KATEGORIE_ZVIRAT!$B$2:$M$31,10,FALSE)*P2134*10</f>
        <v>#N/A</v>
      </c>
      <c r="R2134" s="52" t="e">
        <f>VLOOKUP(EVID_PASTVY!$H2134,KATEGORIE_ZVIRAT!$B$2:$M$31,11,FALSE)*P2134*10</f>
        <v>#N/A</v>
      </c>
      <c r="S2134" s="52" t="e">
        <f>VLOOKUP(EVID_PASTVY!$H2134,KATEGORIE_ZVIRAT!$B$2:$M$31,12,FALSE)*P2134*10</f>
        <v>#N/A</v>
      </c>
    </row>
    <row r="2135" spans="1:19" x14ac:dyDescent="0.2">
      <c r="A2135" s="32"/>
      <c r="B2135" s="37" t="e">
        <f>VLOOKUP($A2135,EVID_OSEVU!$A$1:$M$4972,2,FALSE)</f>
        <v>#N/A</v>
      </c>
      <c r="C2135" s="37" t="e">
        <f>VLOOKUP($A2135,EVID_OSEVU!$A$1:$M$4972,3,FALSE)</f>
        <v>#N/A</v>
      </c>
      <c r="D2135" s="45" t="e">
        <f>VLOOKUP($A2135,EVID_OSEVU!$A$1:$M$4972,4,FALSE)</f>
        <v>#N/A</v>
      </c>
      <c r="E2135" s="35"/>
      <c r="F2135" s="53"/>
      <c r="G2135" s="32"/>
      <c r="H2135" s="45" t="e">
        <f>VLOOKUP(G2135,Export7[#All],2,FALSE)</f>
        <v>#N/A</v>
      </c>
      <c r="I2135" s="45" t="e">
        <f>VLOOKUP($A2135,EVID_OSEVU!$A$1:$M$4972,10,FALSE)</f>
        <v>#N/A</v>
      </c>
      <c r="J2135" s="58" t="e">
        <f>VLOOKUP($A2135,EVID_OSEVU!$A$1:$M$4972,11,FALSE)</f>
        <v>#N/A</v>
      </c>
      <c r="K2135" s="33"/>
      <c r="L2135" s="45" t="e">
        <f>VLOOKUP(EVID_PASTVY!H2135,KATEGORIE_ZVIRAT!$B$2:$M$31,6,FALSE)*K2135</f>
        <v>#N/A</v>
      </c>
      <c r="M2135" s="33">
        <v>24</v>
      </c>
      <c r="N2135" s="45" t="e">
        <f>VLOOKUP(EVID_PASTVY!$H2135,KATEGORIE_ZVIRAT!$B$2:$M$31,8,FALSE)</f>
        <v>#N/A</v>
      </c>
      <c r="O2135" s="45" t="e">
        <f>VLOOKUP(EVID_PASTVY!$H2135,KATEGORIE_ZVIRAT!$B$2:$M$31,9,FALSE)</f>
        <v>#N/A</v>
      </c>
      <c r="P2135" s="54" t="e">
        <f>VLOOKUP(EVID_PASTVY!$H2135,KATEGORIE_ZVIRAT!$B$2:$M$31,7,FALSE)*L2135/1000*M2135/24*(F2135-E2135+1)/J2135</f>
        <v>#N/A</v>
      </c>
      <c r="Q2135" s="52" t="e">
        <f>VLOOKUP(EVID_PASTVY!$H2135,KATEGORIE_ZVIRAT!$B$2:$M$31,10,FALSE)*P2135*10</f>
        <v>#N/A</v>
      </c>
      <c r="R2135" s="52" t="e">
        <f>VLOOKUP(EVID_PASTVY!$H2135,KATEGORIE_ZVIRAT!$B$2:$M$31,11,FALSE)*P2135*10</f>
        <v>#N/A</v>
      </c>
      <c r="S2135" s="52" t="e">
        <f>VLOOKUP(EVID_PASTVY!$H2135,KATEGORIE_ZVIRAT!$B$2:$M$31,12,FALSE)*P2135*10</f>
        <v>#N/A</v>
      </c>
    </row>
    <row r="2136" spans="1:19" x14ac:dyDescent="0.2">
      <c r="A2136" s="32"/>
      <c r="B2136" s="37" t="e">
        <f>VLOOKUP($A2136,EVID_OSEVU!$A$1:$M$4972,2,FALSE)</f>
        <v>#N/A</v>
      </c>
      <c r="C2136" s="37" t="e">
        <f>VLOOKUP($A2136,EVID_OSEVU!$A$1:$M$4972,3,FALSE)</f>
        <v>#N/A</v>
      </c>
      <c r="D2136" s="45" t="e">
        <f>VLOOKUP($A2136,EVID_OSEVU!$A$1:$M$4972,4,FALSE)</f>
        <v>#N/A</v>
      </c>
      <c r="E2136" s="35"/>
      <c r="F2136" s="53"/>
      <c r="G2136" s="32"/>
      <c r="H2136" s="45" t="e">
        <f>VLOOKUP(G2136,Export7[#All],2,FALSE)</f>
        <v>#N/A</v>
      </c>
      <c r="I2136" s="45" t="e">
        <f>VLOOKUP($A2136,EVID_OSEVU!$A$1:$M$4972,10,FALSE)</f>
        <v>#N/A</v>
      </c>
      <c r="J2136" s="58" t="e">
        <f>VLOOKUP($A2136,EVID_OSEVU!$A$1:$M$4972,11,FALSE)</f>
        <v>#N/A</v>
      </c>
      <c r="K2136" s="33"/>
      <c r="L2136" s="45" t="e">
        <f>VLOOKUP(EVID_PASTVY!H2136,KATEGORIE_ZVIRAT!$B$2:$M$31,6,FALSE)*K2136</f>
        <v>#N/A</v>
      </c>
      <c r="M2136" s="33">
        <v>24</v>
      </c>
      <c r="N2136" s="45" t="e">
        <f>VLOOKUP(EVID_PASTVY!$H2136,KATEGORIE_ZVIRAT!$B$2:$M$31,8,FALSE)</f>
        <v>#N/A</v>
      </c>
      <c r="O2136" s="45" t="e">
        <f>VLOOKUP(EVID_PASTVY!$H2136,KATEGORIE_ZVIRAT!$B$2:$M$31,9,FALSE)</f>
        <v>#N/A</v>
      </c>
      <c r="P2136" s="54" t="e">
        <f>VLOOKUP(EVID_PASTVY!$H2136,KATEGORIE_ZVIRAT!$B$2:$M$31,7,FALSE)*L2136/1000*M2136/24*(F2136-E2136+1)/J2136</f>
        <v>#N/A</v>
      </c>
      <c r="Q2136" s="52" t="e">
        <f>VLOOKUP(EVID_PASTVY!$H2136,KATEGORIE_ZVIRAT!$B$2:$M$31,10,FALSE)*P2136*10</f>
        <v>#N/A</v>
      </c>
      <c r="R2136" s="52" t="e">
        <f>VLOOKUP(EVID_PASTVY!$H2136,KATEGORIE_ZVIRAT!$B$2:$M$31,11,FALSE)*P2136*10</f>
        <v>#N/A</v>
      </c>
      <c r="S2136" s="52" t="e">
        <f>VLOOKUP(EVID_PASTVY!$H2136,KATEGORIE_ZVIRAT!$B$2:$M$31,12,FALSE)*P2136*10</f>
        <v>#N/A</v>
      </c>
    </row>
    <row r="2137" spans="1:19" x14ac:dyDescent="0.2">
      <c r="A2137" s="32"/>
      <c r="B2137" s="37" t="e">
        <f>VLOOKUP($A2137,EVID_OSEVU!$A$1:$M$4972,2,FALSE)</f>
        <v>#N/A</v>
      </c>
      <c r="C2137" s="37" t="e">
        <f>VLOOKUP($A2137,EVID_OSEVU!$A$1:$M$4972,3,FALSE)</f>
        <v>#N/A</v>
      </c>
      <c r="D2137" s="45" t="e">
        <f>VLOOKUP($A2137,EVID_OSEVU!$A$1:$M$4972,4,FALSE)</f>
        <v>#N/A</v>
      </c>
      <c r="E2137" s="35"/>
      <c r="F2137" s="53"/>
      <c r="G2137" s="32"/>
      <c r="H2137" s="45" t="e">
        <f>VLOOKUP(G2137,Export7[#All],2,FALSE)</f>
        <v>#N/A</v>
      </c>
      <c r="I2137" s="45" t="e">
        <f>VLOOKUP($A2137,EVID_OSEVU!$A$1:$M$4972,10,FALSE)</f>
        <v>#N/A</v>
      </c>
      <c r="J2137" s="58" t="e">
        <f>VLOOKUP($A2137,EVID_OSEVU!$A$1:$M$4972,11,FALSE)</f>
        <v>#N/A</v>
      </c>
      <c r="K2137" s="33"/>
      <c r="L2137" s="45" t="e">
        <f>VLOOKUP(EVID_PASTVY!H2137,KATEGORIE_ZVIRAT!$B$2:$M$31,6,FALSE)*K2137</f>
        <v>#N/A</v>
      </c>
      <c r="M2137" s="33">
        <v>24</v>
      </c>
      <c r="N2137" s="45" t="e">
        <f>VLOOKUP(EVID_PASTVY!$H2137,KATEGORIE_ZVIRAT!$B$2:$M$31,8,FALSE)</f>
        <v>#N/A</v>
      </c>
      <c r="O2137" s="45" t="e">
        <f>VLOOKUP(EVID_PASTVY!$H2137,KATEGORIE_ZVIRAT!$B$2:$M$31,9,FALSE)</f>
        <v>#N/A</v>
      </c>
      <c r="P2137" s="54" t="e">
        <f>VLOOKUP(EVID_PASTVY!$H2137,KATEGORIE_ZVIRAT!$B$2:$M$31,7,FALSE)*L2137/1000*M2137/24*(F2137-E2137+1)/J2137</f>
        <v>#N/A</v>
      </c>
      <c r="Q2137" s="52" t="e">
        <f>VLOOKUP(EVID_PASTVY!$H2137,KATEGORIE_ZVIRAT!$B$2:$M$31,10,FALSE)*P2137*10</f>
        <v>#N/A</v>
      </c>
      <c r="R2137" s="52" t="e">
        <f>VLOOKUP(EVID_PASTVY!$H2137,KATEGORIE_ZVIRAT!$B$2:$M$31,11,FALSE)*P2137*10</f>
        <v>#N/A</v>
      </c>
      <c r="S2137" s="52" t="e">
        <f>VLOOKUP(EVID_PASTVY!$H2137,KATEGORIE_ZVIRAT!$B$2:$M$31,12,FALSE)*P2137*10</f>
        <v>#N/A</v>
      </c>
    </row>
    <row r="2138" spans="1:19" x14ac:dyDescent="0.2">
      <c r="A2138" s="32"/>
      <c r="B2138" s="37" t="e">
        <f>VLOOKUP($A2138,EVID_OSEVU!$A$1:$M$4972,2,FALSE)</f>
        <v>#N/A</v>
      </c>
      <c r="C2138" s="37" t="e">
        <f>VLOOKUP($A2138,EVID_OSEVU!$A$1:$M$4972,3,FALSE)</f>
        <v>#N/A</v>
      </c>
      <c r="D2138" s="45" t="e">
        <f>VLOOKUP($A2138,EVID_OSEVU!$A$1:$M$4972,4,FALSE)</f>
        <v>#N/A</v>
      </c>
      <c r="E2138" s="35"/>
      <c r="F2138" s="53"/>
      <c r="G2138" s="32"/>
      <c r="H2138" s="45" t="e">
        <f>VLOOKUP(G2138,Export7[#All],2,FALSE)</f>
        <v>#N/A</v>
      </c>
      <c r="I2138" s="45" t="e">
        <f>VLOOKUP($A2138,EVID_OSEVU!$A$1:$M$4972,10,FALSE)</f>
        <v>#N/A</v>
      </c>
      <c r="J2138" s="58" t="e">
        <f>VLOOKUP($A2138,EVID_OSEVU!$A$1:$M$4972,11,FALSE)</f>
        <v>#N/A</v>
      </c>
      <c r="K2138" s="33"/>
      <c r="L2138" s="45" t="e">
        <f>VLOOKUP(EVID_PASTVY!H2138,KATEGORIE_ZVIRAT!$B$2:$M$31,6,FALSE)*K2138</f>
        <v>#N/A</v>
      </c>
      <c r="M2138" s="33">
        <v>24</v>
      </c>
      <c r="N2138" s="45" t="e">
        <f>VLOOKUP(EVID_PASTVY!$H2138,KATEGORIE_ZVIRAT!$B$2:$M$31,8,FALSE)</f>
        <v>#N/A</v>
      </c>
      <c r="O2138" s="45" t="e">
        <f>VLOOKUP(EVID_PASTVY!$H2138,KATEGORIE_ZVIRAT!$B$2:$M$31,9,FALSE)</f>
        <v>#N/A</v>
      </c>
      <c r="P2138" s="54" t="e">
        <f>VLOOKUP(EVID_PASTVY!$H2138,KATEGORIE_ZVIRAT!$B$2:$M$31,7,FALSE)*L2138/1000*M2138/24*(F2138-E2138+1)/J2138</f>
        <v>#N/A</v>
      </c>
      <c r="Q2138" s="52" t="e">
        <f>VLOOKUP(EVID_PASTVY!$H2138,KATEGORIE_ZVIRAT!$B$2:$M$31,10,FALSE)*P2138*10</f>
        <v>#N/A</v>
      </c>
      <c r="R2138" s="52" t="e">
        <f>VLOOKUP(EVID_PASTVY!$H2138,KATEGORIE_ZVIRAT!$B$2:$M$31,11,FALSE)*P2138*10</f>
        <v>#N/A</v>
      </c>
      <c r="S2138" s="52" t="e">
        <f>VLOOKUP(EVID_PASTVY!$H2138,KATEGORIE_ZVIRAT!$B$2:$M$31,12,FALSE)*P2138*10</f>
        <v>#N/A</v>
      </c>
    </row>
    <row r="2139" spans="1:19" x14ac:dyDescent="0.2">
      <c r="A2139" s="32"/>
      <c r="B2139" s="37" t="e">
        <f>VLOOKUP($A2139,EVID_OSEVU!$A$1:$M$4972,2,FALSE)</f>
        <v>#N/A</v>
      </c>
      <c r="C2139" s="37" t="e">
        <f>VLOOKUP($A2139,EVID_OSEVU!$A$1:$M$4972,3,FALSE)</f>
        <v>#N/A</v>
      </c>
      <c r="D2139" s="45" t="e">
        <f>VLOOKUP($A2139,EVID_OSEVU!$A$1:$M$4972,4,FALSE)</f>
        <v>#N/A</v>
      </c>
      <c r="E2139" s="35"/>
      <c r="F2139" s="53"/>
      <c r="G2139" s="32"/>
      <c r="H2139" s="45" t="e">
        <f>VLOOKUP(G2139,Export7[#All],2,FALSE)</f>
        <v>#N/A</v>
      </c>
      <c r="I2139" s="45" t="e">
        <f>VLOOKUP($A2139,EVID_OSEVU!$A$1:$M$4972,10,FALSE)</f>
        <v>#N/A</v>
      </c>
      <c r="J2139" s="58" t="e">
        <f>VLOOKUP($A2139,EVID_OSEVU!$A$1:$M$4972,11,FALSE)</f>
        <v>#N/A</v>
      </c>
      <c r="K2139" s="33"/>
      <c r="L2139" s="45" t="e">
        <f>VLOOKUP(EVID_PASTVY!H2139,KATEGORIE_ZVIRAT!$B$2:$M$31,6,FALSE)*K2139</f>
        <v>#N/A</v>
      </c>
      <c r="M2139" s="33">
        <v>24</v>
      </c>
      <c r="N2139" s="45" t="e">
        <f>VLOOKUP(EVID_PASTVY!$H2139,KATEGORIE_ZVIRAT!$B$2:$M$31,8,FALSE)</f>
        <v>#N/A</v>
      </c>
      <c r="O2139" s="45" t="e">
        <f>VLOOKUP(EVID_PASTVY!$H2139,KATEGORIE_ZVIRAT!$B$2:$M$31,9,FALSE)</f>
        <v>#N/A</v>
      </c>
      <c r="P2139" s="54" t="e">
        <f>VLOOKUP(EVID_PASTVY!$H2139,KATEGORIE_ZVIRAT!$B$2:$M$31,7,FALSE)*L2139/1000*M2139/24*(F2139-E2139+1)/J2139</f>
        <v>#N/A</v>
      </c>
      <c r="Q2139" s="52" t="e">
        <f>VLOOKUP(EVID_PASTVY!$H2139,KATEGORIE_ZVIRAT!$B$2:$M$31,10,FALSE)*P2139*10</f>
        <v>#N/A</v>
      </c>
      <c r="R2139" s="52" t="e">
        <f>VLOOKUP(EVID_PASTVY!$H2139,KATEGORIE_ZVIRAT!$B$2:$M$31,11,FALSE)*P2139*10</f>
        <v>#N/A</v>
      </c>
      <c r="S2139" s="52" t="e">
        <f>VLOOKUP(EVID_PASTVY!$H2139,KATEGORIE_ZVIRAT!$B$2:$M$31,12,FALSE)*P2139*10</f>
        <v>#N/A</v>
      </c>
    </row>
    <row r="2140" spans="1:19" x14ac:dyDescent="0.2">
      <c r="A2140" s="32"/>
      <c r="B2140" s="37" t="e">
        <f>VLOOKUP($A2140,EVID_OSEVU!$A$1:$M$4972,2,FALSE)</f>
        <v>#N/A</v>
      </c>
      <c r="C2140" s="37" t="e">
        <f>VLOOKUP($A2140,EVID_OSEVU!$A$1:$M$4972,3,FALSE)</f>
        <v>#N/A</v>
      </c>
      <c r="D2140" s="45" t="e">
        <f>VLOOKUP($A2140,EVID_OSEVU!$A$1:$M$4972,4,FALSE)</f>
        <v>#N/A</v>
      </c>
      <c r="E2140" s="35"/>
      <c r="F2140" s="53"/>
      <c r="G2140" s="32"/>
      <c r="H2140" s="45" t="e">
        <f>VLOOKUP(G2140,Export7[#All],2,FALSE)</f>
        <v>#N/A</v>
      </c>
      <c r="I2140" s="45" t="e">
        <f>VLOOKUP($A2140,EVID_OSEVU!$A$1:$M$4972,10,FALSE)</f>
        <v>#N/A</v>
      </c>
      <c r="J2140" s="58" t="e">
        <f>VLOOKUP($A2140,EVID_OSEVU!$A$1:$M$4972,11,FALSE)</f>
        <v>#N/A</v>
      </c>
      <c r="K2140" s="33"/>
      <c r="L2140" s="45" t="e">
        <f>VLOOKUP(EVID_PASTVY!H2140,KATEGORIE_ZVIRAT!$B$2:$M$31,6,FALSE)*K2140</f>
        <v>#N/A</v>
      </c>
      <c r="M2140" s="33">
        <v>24</v>
      </c>
      <c r="N2140" s="45" t="e">
        <f>VLOOKUP(EVID_PASTVY!$H2140,KATEGORIE_ZVIRAT!$B$2:$M$31,8,FALSE)</f>
        <v>#N/A</v>
      </c>
      <c r="O2140" s="45" t="e">
        <f>VLOOKUP(EVID_PASTVY!$H2140,KATEGORIE_ZVIRAT!$B$2:$M$31,9,FALSE)</f>
        <v>#N/A</v>
      </c>
      <c r="P2140" s="54" t="e">
        <f>VLOOKUP(EVID_PASTVY!$H2140,KATEGORIE_ZVIRAT!$B$2:$M$31,7,FALSE)*L2140/1000*M2140/24*(F2140-E2140+1)/J2140</f>
        <v>#N/A</v>
      </c>
      <c r="Q2140" s="52" t="e">
        <f>VLOOKUP(EVID_PASTVY!$H2140,KATEGORIE_ZVIRAT!$B$2:$M$31,10,FALSE)*P2140*10</f>
        <v>#N/A</v>
      </c>
      <c r="R2140" s="52" t="e">
        <f>VLOOKUP(EVID_PASTVY!$H2140,KATEGORIE_ZVIRAT!$B$2:$M$31,11,FALSE)*P2140*10</f>
        <v>#N/A</v>
      </c>
      <c r="S2140" s="52" t="e">
        <f>VLOOKUP(EVID_PASTVY!$H2140,KATEGORIE_ZVIRAT!$B$2:$M$31,12,FALSE)*P2140*10</f>
        <v>#N/A</v>
      </c>
    </row>
    <row r="2141" spans="1:19" x14ac:dyDescent="0.2">
      <c r="A2141" s="32"/>
      <c r="B2141" s="37" t="e">
        <f>VLOOKUP($A2141,EVID_OSEVU!$A$1:$M$4972,2,FALSE)</f>
        <v>#N/A</v>
      </c>
      <c r="C2141" s="37" t="e">
        <f>VLOOKUP($A2141,EVID_OSEVU!$A$1:$M$4972,3,FALSE)</f>
        <v>#N/A</v>
      </c>
      <c r="D2141" s="45" t="e">
        <f>VLOOKUP($A2141,EVID_OSEVU!$A$1:$M$4972,4,FALSE)</f>
        <v>#N/A</v>
      </c>
      <c r="E2141" s="35"/>
      <c r="F2141" s="53"/>
      <c r="G2141" s="32"/>
      <c r="H2141" s="45" t="e">
        <f>VLOOKUP(G2141,Export7[#All],2,FALSE)</f>
        <v>#N/A</v>
      </c>
      <c r="I2141" s="45" t="e">
        <f>VLOOKUP($A2141,EVID_OSEVU!$A$1:$M$4972,10,FALSE)</f>
        <v>#N/A</v>
      </c>
      <c r="J2141" s="58" t="e">
        <f>VLOOKUP($A2141,EVID_OSEVU!$A$1:$M$4972,11,FALSE)</f>
        <v>#N/A</v>
      </c>
      <c r="K2141" s="33"/>
      <c r="L2141" s="45" t="e">
        <f>VLOOKUP(EVID_PASTVY!H2141,KATEGORIE_ZVIRAT!$B$2:$M$31,6,FALSE)*K2141</f>
        <v>#N/A</v>
      </c>
      <c r="M2141" s="33">
        <v>24</v>
      </c>
      <c r="N2141" s="45" t="e">
        <f>VLOOKUP(EVID_PASTVY!$H2141,KATEGORIE_ZVIRAT!$B$2:$M$31,8,FALSE)</f>
        <v>#N/A</v>
      </c>
      <c r="O2141" s="45" t="e">
        <f>VLOOKUP(EVID_PASTVY!$H2141,KATEGORIE_ZVIRAT!$B$2:$M$31,9,FALSE)</f>
        <v>#N/A</v>
      </c>
      <c r="P2141" s="54" t="e">
        <f>VLOOKUP(EVID_PASTVY!$H2141,KATEGORIE_ZVIRAT!$B$2:$M$31,7,FALSE)*L2141/1000*M2141/24*(F2141-E2141+1)/J2141</f>
        <v>#N/A</v>
      </c>
      <c r="Q2141" s="52" t="e">
        <f>VLOOKUP(EVID_PASTVY!$H2141,KATEGORIE_ZVIRAT!$B$2:$M$31,10,FALSE)*P2141*10</f>
        <v>#N/A</v>
      </c>
      <c r="R2141" s="52" t="e">
        <f>VLOOKUP(EVID_PASTVY!$H2141,KATEGORIE_ZVIRAT!$B$2:$M$31,11,FALSE)*P2141*10</f>
        <v>#N/A</v>
      </c>
      <c r="S2141" s="52" t="e">
        <f>VLOOKUP(EVID_PASTVY!$H2141,KATEGORIE_ZVIRAT!$B$2:$M$31,12,FALSE)*P2141*10</f>
        <v>#N/A</v>
      </c>
    </row>
    <row r="2142" spans="1:19" x14ac:dyDescent="0.2">
      <c r="A2142" s="32"/>
      <c r="B2142" s="37" t="e">
        <f>VLOOKUP($A2142,EVID_OSEVU!$A$1:$M$4972,2,FALSE)</f>
        <v>#N/A</v>
      </c>
      <c r="C2142" s="37" t="e">
        <f>VLOOKUP($A2142,EVID_OSEVU!$A$1:$M$4972,3,FALSE)</f>
        <v>#N/A</v>
      </c>
      <c r="D2142" s="45" t="e">
        <f>VLOOKUP($A2142,EVID_OSEVU!$A$1:$M$4972,4,FALSE)</f>
        <v>#N/A</v>
      </c>
      <c r="E2142" s="35"/>
      <c r="F2142" s="53"/>
      <c r="G2142" s="32"/>
      <c r="H2142" s="45" t="e">
        <f>VLOOKUP(G2142,Export7[#All],2,FALSE)</f>
        <v>#N/A</v>
      </c>
      <c r="I2142" s="45" t="e">
        <f>VLOOKUP($A2142,EVID_OSEVU!$A$1:$M$4972,10,FALSE)</f>
        <v>#N/A</v>
      </c>
      <c r="J2142" s="58" t="e">
        <f>VLOOKUP($A2142,EVID_OSEVU!$A$1:$M$4972,11,FALSE)</f>
        <v>#N/A</v>
      </c>
      <c r="K2142" s="33"/>
      <c r="L2142" s="45" t="e">
        <f>VLOOKUP(EVID_PASTVY!H2142,KATEGORIE_ZVIRAT!$B$2:$M$31,6,FALSE)*K2142</f>
        <v>#N/A</v>
      </c>
      <c r="M2142" s="33">
        <v>24</v>
      </c>
      <c r="N2142" s="45" t="e">
        <f>VLOOKUP(EVID_PASTVY!$H2142,KATEGORIE_ZVIRAT!$B$2:$M$31,8,FALSE)</f>
        <v>#N/A</v>
      </c>
      <c r="O2142" s="45" t="e">
        <f>VLOOKUP(EVID_PASTVY!$H2142,KATEGORIE_ZVIRAT!$B$2:$M$31,9,FALSE)</f>
        <v>#N/A</v>
      </c>
      <c r="P2142" s="54" t="e">
        <f>VLOOKUP(EVID_PASTVY!$H2142,KATEGORIE_ZVIRAT!$B$2:$M$31,7,FALSE)*L2142/1000*M2142/24*(F2142-E2142+1)/J2142</f>
        <v>#N/A</v>
      </c>
      <c r="Q2142" s="52" t="e">
        <f>VLOOKUP(EVID_PASTVY!$H2142,KATEGORIE_ZVIRAT!$B$2:$M$31,10,FALSE)*P2142*10</f>
        <v>#N/A</v>
      </c>
      <c r="R2142" s="52" t="e">
        <f>VLOOKUP(EVID_PASTVY!$H2142,KATEGORIE_ZVIRAT!$B$2:$M$31,11,FALSE)*P2142*10</f>
        <v>#N/A</v>
      </c>
      <c r="S2142" s="52" t="e">
        <f>VLOOKUP(EVID_PASTVY!$H2142,KATEGORIE_ZVIRAT!$B$2:$M$31,12,FALSE)*P2142*10</f>
        <v>#N/A</v>
      </c>
    </row>
    <row r="2143" spans="1:19" x14ac:dyDescent="0.2">
      <c r="A2143" s="32"/>
      <c r="B2143" s="37" t="e">
        <f>VLOOKUP($A2143,EVID_OSEVU!$A$1:$M$4972,2,FALSE)</f>
        <v>#N/A</v>
      </c>
      <c r="C2143" s="37" t="e">
        <f>VLOOKUP($A2143,EVID_OSEVU!$A$1:$M$4972,3,FALSE)</f>
        <v>#N/A</v>
      </c>
      <c r="D2143" s="45" t="e">
        <f>VLOOKUP($A2143,EVID_OSEVU!$A$1:$M$4972,4,FALSE)</f>
        <v>#N/A</v>
      </c>
      <c r="E2143" s="35"/>
      <c r="F2143" s="53"/>
      <c r="G2143" s="32"/>
      <c r="H2143" s="45" t="e">
        <f>VLOOKUP(G2143,Export7[#All],2,FALSE)</f>
        <v>#N/A</v>
      </c>
      <c r="I2143" s="45" t="e">
        <f>VLOOKUP($A2143,EVID_OSEVU!$A$1:$M$4972,10,FALSE)</f>
        <v>#N/A</v>
      </c>
      <c r="J2143" s="58" t="e">
        <f>VLOOKUP($A2143,EVID_OSEVU!$A$1:$M$4972,11,FALSE)</f>
        <v>#N/A</v>
      </c>
      <c r="K2143" s="33"/>
      <c r="L2143" s="45" t="e">
        <f>VLOOKUP(EVID_PASTVY!H2143,KATEGORIE_ZVIRAT!$B$2:$M$31,6,FALSE)*K2143</f>
        <v>#N/A</v>
      </c>
      <c r="M2143" s="33">
        <v>24</v>
      </c>
      <c r="N2143" s="45" t="e">
        <f>VLOOKUP(EVID_PASTVY!$H2143,KATEGORIE_ZVIRAT!$B$2:$M$31,8,FALSE)</f>
        <v>#N/A</v>
      </c>
      <c r="O2143" s="45" t="e">
        <f>VLOOKUP(EVID_PASTVY!$H2143,KATEGORIE_ZVIRAT!$B$2:$M$31,9,FALSE)</f>
        <v>#N/A</v>
      </c>
      <c r="P2143" s="54" t="e">
        <f>VLOOKUP(EVID_PASTVY!$H2143,KATEGORIE_ZVIRAT!$B$2:$M$31,7,FALSE)*L2143/1000*M2143/24*(F2143-E2143+1)/J2143</f>
        <v>#N/A</v>
      </c>
      <c r="Q2143" s="52" t="e">
        <f>VLOOKUP(EVID_PASTVY!$H2143,KATEGORIE_ZVIRAT!$B$2:$M$31,10,FALSE)*P2143*10</f>
        <v>#N/A</v>
      </c>
      <c r="R2143" s="52" t="e">
        <f>VLOOKUP(EVID_PASTVY!$H2143,KATEGORIE_ZVIRAT!$B$2:$M$31,11,FALSE)*P2143*10</f>
        <v>#N/A</v>
      </c>
      <c r="S2143" s="52" t="e">
        <f>VLOOKUP(EVID_PASTVY!$H2143,KATEGORIE_ZVIRAT!$B$2:$M$31,12,FALSE)*P2143*10</f>
        <v>#N/A</v>
      </c>
    </row>
    <row r="2144" spans="1:19" x14ac:dyDescent="0.2">
      <c r="A2144" s="32"/>
      <c r="B2144" s="37" t="e">
        <f>VLOOKUP($A2144,EVID_OSEVU!$A$1:$M$4972,2,FALSE)</f>
        <v>#N/A</v>
      </c>
      <c r="C2144" s="37" t="e">
        <f>VLOOKUP($A2144,EVID_OSEVU!$A$1:$M$4972,3,FALSE)</f>
        <v>#N/A</v>
      </c>
      <c r="D2144" s="45" t="e">
        <f>VLOOKUP($A2144,EVID_OSEVU!$A$1:$M$4972,4,FALSE)</f>
        <v>#N/A</v>
      </c>
      <c r="E2144" s="35"/>
      <c r="F2144" s="53"/>
      <c r="G2144" s="32"/>
      <c r="H2144" s="45" t="e">
        <f>VLOOKUP(G2144,Export7[#All],2,FALSE)</f>
        <v>#N/A</v>
      </c>
      <c r="I2144" s="45" t="e">
        <f>VLOOKUP($A2144,EVID_OSEVU!$A$1:$M$4972,10,FALSE)</f>
        <v>#N/A</v>
      </c>
      <c r="J2144" s="58" t="e">
        <f>VLOOKUP($A2144,EVID_OSEVU!$A$1:$M$4972,11,FALSE)</f>
        <v>#N/A</v>
      </c>
      <c r="K2144" s="33"/>
      <c r="L2144" s="45" t="e">
        <f>VLOOKUP(EVID_PASTVY!H2144,KATEGORIE_ZVIRAT!$B$2:$M$31,6,FALSE)*K2144</f>
        <v>#N/A</v>
      </c>
      <c r="M2144" s="33">
        <v>24</v>
      </c>
      <c r="N2144" s="45" t="e">
        <f>VLOOKUP(EVID_PASTVY!$H2144,KATEGORIE_ZVIRAT!$B$2:$M$31,8,FALSE)</f>
        <v>#N/A</v>
      </c>
      <c r="O2144" s="45" t="e">
        <f>VLOOKUP(EVID_PASTVY!$H2144,KATEGORIE_ZVIRAT!$B$2:$M$31,9,FALSE)</f>
        <v>#N/A</v>
      </c>
      <c r="P2144" s="54" t="e">
        <f>VLOOKUP(EVID_PASTVY!$H2144,KATEGORIE_ZVIRAT!$B$2:$M$31,7,FALSE)*L2144/1000*M2144/24*(F2144-E2144+1)/J2144</f>
        <v>#N/A</v>
      </c>
      <c r="Q2144" s="52" t="e">
        <f>VLOOKUP(EVID_PASTVY!$H2144,KATEGORIE_ZVIRAT!$B$2:$M$31,10,FALSE)*P2144*10</f>
        <v>#N/A</v>
      </c>
      <c r="R2144" s="52" t="e">
        <f>VLOOKUP(EVID_PASTVY!$H2144,KATEGORIE_ZVIRAT!$B$2:$M$31,11,FALSE)*P2144*10</f>
        <v>#N/A</v>
      </c>
      <c r="S2144" s="52" t="e">
        <f>VLOOKUP(EVID_PASTVY!$H2144,KATEGORIE_ZVIRAT!$B$2:$M$31,12,FALSE)*P2144*10</f>
        <v>#N/A</v>
      </c>
    </row>
    <row r="2145" spans="1:19" x14ac:dyDescent="0.2">
      <c r="A2145" s="32"/>
      <c r="B2145" s="37" t="e">
        <f>VLOOKUP($A2145,EVID_OSEVU!$A$1:$M$4972,2,FALSE)</f>
        <v>#N/A</v>
      </c>
      <c r="C2145" s="37" t="e">
        <f>VLOOKUP($A2145,EVID_OSEVU!$A$1:$M$4972,3,FALSE)</f>
        <v>#N/A</v>
      </c>
      <c r="D2145" s="45" t="e">
        <f>VLOOKUP($A2145,EVID_OSEVU!$A$1:$M$4972,4,FALSE)</f>
        <v>#N/A</v>
      </c>
      <c r="E2145" s="35"/>
      <c r="F2145" s="53"/>
      <c r="G2145" s="32"/>
      <c r="H2145" s="45" t="e">
        <f>VLOOKUP(G2145,Export7[#All],2,FALSE)</f>
        <v>#N/A</v>
      </c>
      <c r="I2145" s="45" t="e">
        <f>VLOOKUP($A2145,EVID_OSEVU!$A$1:$M$4972,10,FALSE)</f>
        <v>#N/A</v>
      </c>
      <c r="J2145" s="58" t="e">
        <f>VLOOKUP($A2145,EVID_OSEVU!$A$1:$M$4972,11,FALSE)</f>
        <v>#N/A</v>
      </c>
      <c r="K2145" s="33"/>
      <c r="L2145" s="45" t="e">
        <f>VLOOKUP(EVID_PASTVY!H2145,KATEGORIE_ZVIRAT!$B$2:$M$31,6,FALSE)*K2145</f>
        <v>#N/A</v>
      </c>
      <c r="M2145" s="33">
        <v>24</v>
      </c>
      <c r="N2145" s="45" t="e">
        <f>VLOOKUP(EVID_PASTVY!$H2145,KATEGORIE_ZVIRAT!$B$2:$M$31,8,FALSE)</f>
        <v>#N/A</v>
      </c>
      <c r="O2145" s="45" t="e">
        <f>VLOOKUP(EVID_PASTVY!$H2145,KATEGORIE_ZVIRAT!$B$2:$M$31,9,FALSE)</f>
        <v>#N/A</v>
      </c>
      <c r="P2145" s="54" t="e">
        <f>VLOOKUP(EVID_PASTVY!$H2145,KATEGORIE_ZVIRAT!$B$2:$M$31,7,FALSE)*L2145/1000*M2145/24*(F2145-E2145+1)/J2145</f>
        <v>#N/A</v>
      </c>
      <c r="Q2145" s="52" t="e">
        <f>VLOOKUP(EVID_PASTVY!$H2145,KATEGORIE_ZVIRAT!$B$2:$M$31,10,FALSE)*P2145*10</f>
        <v>#N/A</v>
      </c>
      <c r="R2145" s="52" t="e">
        <f>VLOOKUP(EVID_PASTVY!$H2145,KATEGORIE_ZVIRAT!$B$2:$M$31,11,FALSE)*P2145*10</f>
        <v>#N/A</v>
      </c>
      <c r="S2145" s="52" t="e">
        <f>VLOOKUP(EVID_PASTVY!$H2145,KATEGORIE_ZVIRAT!$B$2:$M$31,12,FALSE)*P2145*10</f>
        <v>#N/A</v>
      </c>
    </row>
    <row r="2146" spans="1:19" x14ac:dyDescent="0.2">
      <c r="A2146" s="32"/>
      <c r="B2146" s="37" t="e">
        <f>VLOOKUP($A2146,EVID_OSEVU!$A$1:$M$4972,2,FALSE)</f>
        <v>#N/A</v>
      </c>
      <c r="C2146" s="37" t="e">
        <f>VLOOKUP($A2146,EVID_OSEVU!$A$1:$M$4972,3,FALSE)</f>
        <v>#N/A</v>
      </c>
      <c r="D2146" s="45" t="e">
        <f>VLOOKUP($A2146,EVID_OSEVU!$A$1:$M$4972,4,FALSE)</f>
        <v>#N/A</v>
      </c>
      <c r="E2146" s="35"/>
      <c r="F2146" s="53"/>
      <c r="G2146" s="32"/>
      <c r="H2146" s="45" t="e">
        <f>VLOOKUP(G2146,Export7[#All],2,FALSE)</f>
        <v>#N/A</v>
      </c>
      <c r="I2146" s="45" t="e">
        <f>VLOOKUP($A2146,EVID_OSEVU!$A$1:$M$4972,10,FALSE)</f>
        <v>#N/A</v>
      </c>
      <c r="J2146" s="58" t="e">
        <f>VLOOKUP($A2146,EVID_OSEVU!$A$1:$M$4972,11,FALSE)</f>
        <v>#N/A</v>
      </c>
      <c r="K2146" s="33"/>
      <c r="L2146" s="45" t="e">
        <f>VLOOKUP(EVID_PASTVY!H2146,KATEGORIE_ZVIRAT!$B$2:$M$31,6,FALSE)*K2146</f>
        <v>#N/A</v>
      </c>
      <c r="M2146" s="33">
        <v>24</v>
      </c>
      <c r="N2146" s="45" t="e">
        <f>VLOOKUP(EVID_PASTVY!$H2146,KATEGORIE_ZVIRAT!$B$2:$M$31,8,FALSE)</f>
        <v>#N/A</v>
      </c>
      <c r="O2146" s="45" t="e">
        <f>VLOOKUP(EVID_PASTVY!$H2146,KATEGORIE_ZVIRAT!$B$2:$M$31,9,FALSE)</f>
        <v>#N/A</v>
      </c>
      <c r="P2146" s="54" t="e">
        <f>VLOOKUP(EVID_PASTVY!$H2146,KATEGORIE_ZVIRAT!$B$2:$M$31,7,FALSE)*L2146/1000*M2146/24*(F2146-E2146+1)/J2146</f>
        <v>#N/A</v>
      </c>
      <c r="Q2146" s="52" t="e">
        <f>VLOOKUP(EVID_PASTVY!$H2146,KATEGORIE_ZVIRAT!$B$2:$M$31,10,FALSE)*P2146*10</f>
        <v>#N/A</v>
      </c>
      <c r="R2146" s="52" t="e">
        <f>VLOOKUP(EVID_PASTVY!$H2146,KATEGORIE_ZVIRAT!$B$2:$M$31,11,FALSE)*P2146*10</f>
        <v>#N/A</v>
      </c>
      <c r="S2146" s="52" t="e">
        <f>VLOOKUP(EVID_PASTVY!$H2146,KATEGORIE_ZVIRAT!$B$2:$M$31,12,FALSE)*P2146*10</f>
        <v>#N/A</v>
      </c>
    </row>
    <row r="2147" spans="1:19" x14ac:dyDescent="0.2">
      <c r="A2147" s="32"/>
      <c r="B2147" s="37" t="e">
        <f>VLOOKUP($A2147,EVID_OSEVU!$A$1:$M$4972,2,FALSE)</f>
        <v>#N/A</v>
      </c>
      <c r="C2147" s="37" t="e">
        <f>VLOOKUP($A2147,EVID_OSEVU!$A$1:$M$4972,3,FALSE)</f>
        <v>#N/A</v>
      </c>
      <c r="D2147" s="45" t="e">
        <f>VLOOKUP($A2147,EVID_OSEVU!$A$1:$M$4972,4,FALSE)</f>
        <v>#N/A</v>
      </c>
      <c r="E2147" s="35"/>
      <c r="F2147" s="53"/>
      <c r="G2147" s="32"/>
      <c r="H2147" s="45" t="e">
        <f>VLOOKUP(G2147,Export7[#All],2,FALSE)</f>
        <v>#N/A</v>
      </c>
      <c r="I2147" s="45" t="e">
        <f>VLOOKUP($A2147,EVID_OSEVU!$A$1:$M$4972,10,FALSE)</f>
        <v>#N/A</v>
      </c>
      <c r="J2147" s="58" t="e">
        <f>VLOOKUP($A2147,EVID_OSEVU!$A$1:$M$4972,11,FALSE)</f>
        <v>#N/A</v>
      </c>
      <c r="K2147" s="33"/>
      <c r="L2147" s="45" t="e">
        <f>VLOOKUP(EVID_PASTVY!H2147,KATEGORIE_ZVIRAT!$B$2:$M$31,6,FALSE)*K2147</f>
        <v>#N/A</v>
      </c>
      <c r="M2147" s="33">
        <v>24</v>
      </c>
      <c r="N2147" s="45" t="e">
        <f>VLOOKUP(EVID_PASTVY!$H2147,KATEGORIE_ZVIRAT!$B$2:$M$31,8,FALSE)</f>
        <v>#N/A</v>
      </c>
      <c r="O2147" s="45" t="e">
        <f>VLOOKUP(EVID_PASTVY!$H2147,KATEGORIE_ZVIRAT!$B$2:$M$31,9,FALSE)</f>
        <v>#N/A</v>
      </c>
      <c r="P2147" s="54" t="e">
        <f>VLOOKUP(EVID_PASTVY!$H2147,KATEGORIE_ZVIRAT!$B$2:$M$31,7,FALSE)*L2147/1000*M2147/24*(F2147-E2147+1)/J2147</f>
        <v>#N/A</v>
      </c>
      <c r="Q2147" s="52" t="e">
        <f>VLOOKUP(EVID_PASTVY!$H2147,KATEGORIE_ZVIRAT!$B$2:$M$31,10,FALSE)*P2147*10</f>
        <v>#N/A</v>
      </c>
      <c r="R2147" s="52" t="e">
        <f>VLOOKUP(EVID_PASTVY!$H2147,KATEGORIE_ZVIRAT!$B$2:$M$31,11,FALSE)*P2147*10</f>
        <v>#N/A</v>
      </c>
      <c r="S2147" s="52" t="e">
        <f>VLOOKUP(EVID_PASTVY!$H2147,KATEGORIE_ZVIRAT!$B$2:$M$31,12,FALSE)*P2147*10</f>
        <v>#N/A</v>
      </c>
    </row>
    <row r="2148" spans="1:19" x14ac:dyDescent="0.2">
      <c r="A2148" s="32"/>
      <c r="B2148" s="37" t="e">
        <f>VLOOKUP($A2148,EVID_OSEVU!$A$1:$M$4972,2,FALSE)</f>
        <v>#N/A</v>
      </c>
      <c r="C2148" s="37" t="e">
        <f>VLOOKUP($A2148,EVID_OSEVU!$A$1:$M$4972,3,FALSE)</f>
        <v>#N/A</v>
      </c>
      <c r="D2148" s="45" t="e">
        <f>VLOOKUP($A2148,EVID_OSEVU!$A$1:$M$4972,4,FALSE)</f>
        <v>#N/A</v>
      </c>
      <c r="E2148" s="35"/>
      <c r="F2148" s="53"/>
      <c r="G2148" s="32"/>
      <c r="H2148" s="45" t="e">
        <f>VLOOKUP(G2148,Export7[#All],2,FALSE)</f>
        <v>#N/A</v>
      </c>
      <c r="I2148" s="45" t="e">
        <f>VLOOKUP($A2148,EVID_OSEVU!$A$1:$M$4972,10,FALSE)</f>
        <v>#N/A</v>
      </c>
      <c r="J2148" s="58" t="e">
        <f>VLOOKUP($A2148,EVID_OSEVU!$A$1:$M$4972,11,FALSE)</f>
        <v>#N/A</v>
      </c>
      <c r="K2148" s="33"/>
      <c r="L2148" s="45" t="e">
        <f>VLOOKUP(EVID_PASTVY!H2148,KATEGORIE_ZVIRAT!$B$2:$M$31,6,FALSE)*K2148</f>
        <v>#N/A</v>
      </c>
      <c r="M2148" s="33">
        <v>24</v>
      </c>
      <c r="N2148" s="45" t="e">
        <f>VLOOKUP(EVID_PASTVY!$H2148,KATEGORIE_ZVIRAT!$B$2:$M$31,8,FALSE)</f>
        <v>#N/A</v>
      </c>
      <c r="O2148" s="45" t="e">
        <f>VLOOKUP(EVID_PASTVY!$H2148,KATEGORIE_ZVIRAT!$B$2:$M$31,9,FALSE)</f>
        <v>#N/A</v>
      </c>
      <c r="P2148" s="54" t="e">
        <f>VLOOKUP(EVID_PASTVY!$H2148,KATEGORIE_ZVIRAT!$B$2:$M$31,7,FALSE)*L2148/1000*M2148/24*(F2148-E2148+1)/J2148</f>
        <v>#N/A</v>
      </c>
      <c r="Q2148" s="52" t="e">
        <f>VLOOKUP(EVID_PASTVY!$H2148,KATEGORIE_ZVIRAT!$B$2:$M$31,10,FALSE)*P2148*10</f>
        <v>#N/A</v>
      </c>
      <c r="R2148" s="52" t="e">
        <f>VLOOKUP(EVID_PASTVY!$H2148,KATEGORIE_ZVIRAT!$B$2:$M$31,11,FALSE)*P2148*10</f>
        <v>#N/A</v>
      </c>
      <c r="S2148" s="52" t="e">
        <f>VLOOKUP(EVID_PASTVY!$H2148,KATEGORIE_ZVIRAT!$B$2:$M$31,12,FALSE)*P2148*10</f>
        <v>#N/A</v>
      </c>
    </row>
    <row r="2149" spans="1:19" x14ac:dyDescent="0.2">
      <c r="A2149" s="32"/>
      <c r="B2149" s="37" t="e">
        <f>VLOOKUP($A2149,EVID_OSEVU!$A$1:$M$4972,2,FALSE)</f>
        <v>#N/A</v>
      </c>
      <c r="C2149" s="37" t="e">
        <f>VLOOKUP($A2149,EVID_OSEVU!$A$1:$M$4972,3,FALSE)</f>
        <v>#N/A</v>
      </c>
      <c r="D2149" s="45" t="e">
        <f>VLOOKUP($A2149,EVID_OSEVU!$A$1:$M$4972,4,FALSE)</f>
        <v>#N/A</v>
      </c>
      <c r="E2149" s="35"/>
      <c r="F2149" s="53"/>
      <c r="G2149" s="32"/>
      <c r="H2149" s="45" t="e">
        <f>VLOOKUP(G2149,Export7[#All],2,FALSE)</f>
        <v>#N/A</v>
      </c>
      <c r="I2149" s="45" t="e">
        <f>VLOOKUP($A2149,EVID_OSEVU!$A$1:$M$4972,10,FALSE)</f>
        <v>#N/A</v>
      </c>
      <c r="J2149" s="58" t="e">
        <f>VLOOKUP($A2149,EVID_OSEVU!$A$1:$M$4972,11,FALSE)</f>
        <v>#N/A</v>
      </c>
      <c r="K2149" s="33"/>
      <c r="L2149" s="45" t="e">
        <f>VLOOKUP(EVID_PASTVY!H2149,KATEGORIE_ZVIRAT!$B$2:$M$31,6,FALSE)*K2149</f>
        <v>#N/A</v>
      </c>
      <c r="M2149" s="33">
        <v>24</v>
      </c>
      <c r="N2149" s="45" t="e">
        <f>VLOOKUP(EVID_PASTVY!$H2149,KATEGORIE_ZVIRAT!$B$2:$M$31,8,FALSE)</f>
        <v>#N/A</v>
      </c>
      <c r="O2149" s="45" t="e">
        <f>VLOOKUP(EVID_PASTVY!$H2149,KATEGORIE_ZVIRAT!$B$2:$M$31,9,FALSE)</f>
        <v>#N/A</v>
      </c>
      <c r="P2149" s="54" t="e">
        <f>VLOOKUP(EVID_PASTVY!$H2149,KATEGORIE_ZVIRAT!$B$2:$M$31,7,FALSE)*L2149/1000*M2149/24*(F2149-E2149+1)/J2149</f>
        <v>#N/A</v>
      </c>
      <c r="Q2149" s="52" t="e">
        <f>VLOOKUP(EVID_PASTVY!$H2149,KATEGORIE_ZVIRAT!$B$2:$M$31,10,FALSE)*P2149*10</f>
        <v>#N/A</v>
      </c>
      <c r="R2149" s="52" t="e">
        <f>VLOOKUP(EVID_PASTVY!$H2149,KATEGORIE_ZVIRAT!$B$2:$M$31,11,FALSE)*P2149*10</f>
        <v>#N/A</v>
      </c>
      <c r="S2149" s="52" t="e">
        <f>VLOOKUP(EVID_PASTVY!$H2149,KATEGORIE_ZVIRAT!$B$2:$M$31,12,FALSE)*P2149*10</f>
        <v>#N/A</v>
      </c>
    </row>
    <row r="2150" spans="1:19" x14ac:dyDescent="0.2">
      <c r="A2150" s="32"/>
      <c r="B2150" s="37" t="e">
        <f>VLOOKUP($A2150,EVID_OSEVU!$A$1:$M$4972,2,FALSE)</f>
        <v>#N/A</v>
      </c>
      <c r="C2150" s="37" t="e">
        <f>VLOOKUP($A2150,EVID_OSEVU!$A$1:$M$4972,3,FALSE)</f>
        <v>#N/A</v>
      </c>
      <c r="D2150" s="45" t="e">
        <f>VLOOKUP($A2150,EVID_OSEVU!$A$1:$M$4972,4,FALSE)</f>
        <v>#N/A</v>
      </c>
      <c r="E2150" s="35"/>
      <c r="F2150" s="53"/>
      <c r="G2150" s="32"/>
      <c r="H2150" s="45" t="e">
        <f>VLOOKUP(G2150,Export7[#All],2,FALSE)</f>
        <v>#N/A</v>
      </c>
      <c r="I2150" s="45" t="e">
        <f>VLOOKUP($A2150,EVID_OSEVU!$A$1:$M$4972,10,FALSE)</f>
        <v>#N/A</v>
      </c>
      <c r="J2150" s="58" t="e">
        <f>VLOOKUP($A2150,EVID_OSEVU!$A$1:$M$4972,11,FALSE)</f>
        <v>#N/A</v>
      </c>
      <c r="K2150" s="33"/>
      <c r="L2150" s="45" t="e">
        <f>VLOOKUP(EVID_PASTVY!H2150,KATEGORIE_ZVIRAT!$B$2:$M$31,6,FALSE)*K2150</f>
        <v>#N/A</v>
      </c>
      <c r="M2150" s="33">
        <v>24</v>
      </c>
      <c r="N2150" s="45" t="e">
        <f>VLOOKUP(EVID_PASTVY!$H2150,KATEGORIE_ZVIRAT!$B$2:$M$31,8,FALSE)</f>
        <v>#N/A</v>
      </c>
      <c r="O2150" s="45" t="e">
        <f>VLOOKUP(EVID_PASTVY!$H2150,KATEGORIE_ZVIRAT!$B$2:$M$31,9,FALSE)</f>
        <v>#N/A</v>
      </c>
      <c r="P2150" s="54" t="e">
        <f>VLOOKUP(EVID_PASTVY!$H2150,KATEGORIE_ZVIRAT!$B$2:$M$31,7,FALSE)*L2150/1000*M2150/24*(F2150-E2150+1)/J2150</f>
        <v>#N/A</v>
      </c>
      <c r="Q2150" s="52" t="e">
        <f>VLOOKUP(EVID_PASTVY!$H2150,KATEGORIE_ZVIRAT!$B$2:$M$31,10,FALSE)*P2150*10</f>
        <v>#N/A</v>
      </c>
      <c r="R2150" s="52" t="e">
        <f>VLOOKUP(EVID_PASTVY!$H2150,KATEGORIE_ZVIRAT!$B$2:$M$31,11,FALSE)*P2150*10</f>
        <v>#N/A</v>
      </c>
      <c r="S2150" s="52" t="e">
        <f>VLOOKUP(EVID_PASTVY!$H2150,KATEGORIE_ZVIRAT!$B$2:$M$31,12,FALSE)*P2150*10</f>
        <v>#N/A</v>
      </c>
    </row>
    <row r="2151" spans="1:19" x14ac:dyDescent="0.2">
      <c r="A2151" s="32"/>
      <c r="B2151" s="37" t="e">
        <f>VLOOKUP($A2151,EVID_OSEVU!$A$1:$M$4972,2,FALSE)</f>
        <v>#N/A</v>
      </c>
      <c r="C2151" s="37" t="e">
        <f>VLOOKUP($A2151,EVID_OSEVU!$A$1:$M$4972,3,FALSE)</f>
        <v>#N/A</v>
      </c>
      <c r="D2151" s="45" t="e">
        <f>VLOOKUP($A2151,EVID_OSEVU!$A$1:$M$4972,4,FALSE)</f>
        <v>#N/A</v>
      </c>
      <c r="E2151" s="35"/>
      <c r="F2151" s="53"/>
      <c r="G2151" s="32"/>
      <c r="H2151" s="45" t="e">
        <f>VLOOKUP(G2151,Export7[#All],2,FALSE)</f>
        <v>#N/A</v>
      </c>
      <c r="I2151" s="45" t="e">
        <f>VLOOKUP($A2151,EVID_OSEVU!$A$1:$M$4972,10,FALSE)</f>
        <v>#N/A</v>
      </c>
      <c r="J2151" s="58" t="e">
        <f>VLOOKUP($A2151,EVID_OSEVU!$A$1:$M$4972,11,FALSE)</f>
        <v>#N/A</v>
      </c>
      <c r="K2151" s="33"/>
      <c r="L2151" s="45" t="e">
        <f>VLOOKUP(EVID_PASTVY!H2151,KATEGORIE_ZVIRAT!$B$2:$M$31,6,FALSE)*K2151</f>
        <v>#N/A</v>
      </c>
      <c r="M2151" s="33">
        <v>24</v>
      </c>
      <c r="N2151" s="45" t="e">
        <f>VLOOKUP(EVID_PASTVY!$H2151,KATEGORIE_ZVIRAT!$B$2:$M$31,8,FALSE)</f>
        <v>#N/A</v>
      </c>
      <c r="O2151" s="45" t="e">
        <f>VLOOKUP(EVID_PASTVY!$H2151,KATEGORIE_ZVIRAT!$B$2:$M$31,9,FALSE)</f>
        <v>#N/A</v>
      </c>
      <c r="P2151" s="54" t="e">
        <f>VLOOKUP(EVID_PASTVY!$H2151,KATEGORIE_ZVIRAT!$B$2:$M$31,7,FALSE)*L2151/1000*M2151/24*(F2151-E2151+1)/J2151</f>
        <v>#N/A</v>
      </c>
      <c r="Q2151" s="52" t="e">
        <f>VLOOKUP(EVID_PASTVY!$H2151,KATEGORIE_ZVIRAT!$B$2:$M$31,10,FALSE)*P2151*10</f>
        <v>#N/A</v>
      </c>
      <c r="R2151" s="52" t="e">
        <f>VLOOKUP(EVID_PASTVY!$H2151,KATEGORIE_ZVIRAT!$B$2:$M$31,11,FALSE)*P2151*10</f>
        <v>#N/A</v>
      </c>
      <c r="S2151" s="52" t="e">
        <f>VLOOKUP(EVID_PASTVY!$H2151,KATEGORIE_ZVIRAT!$B$2:$M$31,12,FALSE)*P2151*10</f>
        <v>#N/A</v>
      </c>
    </row>
    <row r="2152" spans="1:19" x14ac:dyDescent="0.2">
      <c r="A2152" s="32"/>
      <c r="B2152" s="37" t="e">
        <f>VLOOKUP($A2152,EVID_OSEVU!$A$1:$M$4972,2,FALSE)</f>
        <v>#N/A</v>
      </c>
      <c r="C2152" s="37" t="e">
        <f>VLOOKUP($A2152,EVID_OSEVU!$A$1:$M$4972,3,FALSE)</f>
        <v>#N/A</v>
      </c>
      <c r="D2152" s="45" t="e">
        <f>VLOOKUP($A2152,EVID_OSEVU!$A$1:$M$4972,4,FALSE)</f>
        <v>#N/A</v>
      </c>
      <c r="E2152" s="35"/>
      <c r="F2152" s="53"/>
      <c r="G2152" s="32"/>
      <c r="H2152" s="45" t="e">
        <f>VLOOKUP(G2152,Export7[#All],2,FALSE)</f>
        <v>#N/A</v>
      </c>
      <c r="I2152" s="45" t="e">
        <f>VLOOKUP($A2152,EVID_OSEVU!$A$1:$M$4972,10,FALSE)</f>
        <v>#N/A</v>
      </c>
      <c r="J2152" s="58" t="e">
        <f>VLOOKUP($A2152,EVID_OSEVU!$A$1:$M$4972,11,FALSE)</f>
        <v>#N/A</v>
      </c>
      <c r="K2152" s="33"/>
      <c r="L2152" s="45" t="e">
        <f>VLOOKUP(EVID_PASTVY!H2152,KATEGORIE_ZVIRAT!$B$2:$M$31,6,FALSE)*K2152</f>
        <v>#N/A</v>
      </c>
      <c r="M2152" s="33">
        <v>24</v>
      </c>
      <c r="N2152" s="45" t="e">
        <f>VLOOKUP(EVID_PASTVY!$H2152,KATEGORIE_ZVIRAT!$B$2:$M$31,8,FALSE)</f>
        <v>#N/A</v>
      </c>
      <c r="O2152" s="45" t="e">
        <f>VLOOKUP(EVID_PASTVY!$H2152,KATEGORIE_ZVIRAT!$B$2:$M$31,9,FALSE)</f>
        <v>#N/A</v>
      </c>
      <c r="P2152" s="54" t="e">
        <f>VLOOKUP(EVID_PASTVY!$H2152,KATEGORIE_ZVIRAT!$B$2:$M$31,7,FALSE)*L2152/1000*M2152/24*(F2152-E2152+1)/J2152</f>
        <v>#N/A</v>
      </c>
      <c r="Q2152" s="52" t="e">
        <f>VLOOKUP(EVID_PASTVY!$H2152,KATEGORIE_ZVIRAT!$B$2:$M$31,10,FALSE)*P2152*10</f>
        <v>#N/A</v>
      </c>
      <c r="R2152" s="52" t="e">
        <f>VLOOKUP(EVID_PASTVY!$H2152,KATEGORIE_ZVIRAT!$B$2:$M$31,11,FALSE)*P2152*10</f>
        <v>#N/A</v>
      </c>
      <c r="S2152" s="52" t="e">
        <f>VLOOKUP(EVID_PASTVY!$H2152,KATEGORIE_ZVIRAT!$B$2:$M$31,12,FALSE)*P2152*10</f>
        <v>#N/A</v>
      </c>
    </row>
    <row r="2153" spans="1:19" x14ac:dyDescent="0.2">
      <c r="A2153" s="32"/>
      <c r="B2153" s="37" t="e">
        <f>VLOOKUP($A2153,EVID_OSEVU!$A$1:$M$4972,2,FALSE)</f>
        <v>#N/A</v>
      </c>
      <c r="C2153" s="37" t="e">
        <f>VLOOKUP($A2153,EVID_OSEVU!$A$1:$M$4972,3,FALSE)</f>
        <v>#N/A</v>
      </c>
      <c r="D2153" s="45" t="e">
        <f>VLOOKUP($A2153,EVID_OSEVU!$A$1:$M$4972,4,FALSE)</f>
        <v>#N/A</v>
      </c>
      <c r="E2153" s="35"/>
      <c r="F2153" s="53"/>
      <c r="G2153" s="32"/>
      <c r="H2153" s="45" t="e">
        <f>VLOOKUP(G2153,Export7[#All],2,FALSE)</f>
        <v>#N/A</v>
      </c>
      <c r="I2153" s="45" t="e">
        <f>VLOOKUP($A2153,EVID_OSEVU!$A$1:$M$4972,10,FALSE)</f>
        <v>#N/A</v>
      </c>
      <c r="J2153" s="58" t="e">
        <f>VLOOKUP($A2153,EVID_OSEVU!$A$1:$M$4972,11,FALSE)</f>
        <v>#N/A</v>
      </c>
      <c r="K2153" s="33"/>
      <c r="L2153" s="45" t="e">
        <f>VLOOKUP(EVID_PASTVY!H2153,KATEGORIE_ZVIRAT!$B$2:$M$31,6,FALSE)*K2153</f>
        <v>#N/A</v>
      </c>
      <c r="M2153" s="33">
        <v>24</v>
      </c>
      <c r="N2153" s="45" t="e">
        <f>VLOOKUP(EVID_PASTVY!$H2153,KATEGORIE_ZVIRAT!$B$2:$M$31,8,FALSE)</f>
        <v>#N/A</v>
      </c>
      <c r="O2153" s="45" t="e">
        <f>VLOOKUP(EVID_PASTVY!$H2153,KATEGORIE_ZVIRAT!$B$2:$M$31,9,FALSE)</f>
        <v>#N/A</v>
      </c>
      <c r="P2153" s="54" t="e">
        <f>VLOOKUP(EVID_PASTVY!$H2153,KATEGORIE_ZVIRAT!$B$2:$M$31,7,FALSE)*L2153/1000*M2153/24*(F2153-E2153+1)/J2153</f>
        <v>#N/A</v>
      </c>
      <c r="Q2153" s="52" t="e">
        <f>VLOOKUP(EVID_PASTVY!$H2153,KATEGORIE_ZVIRAT!$B$2:$M$31,10,FALSE)*P2153*10</f>
        <v>#N/A</v>
      </c>
      <c r="R2153" s="52" t="e">
        <f>VLOOKUP(EVID_PASTVY!$H2153,KATEGORIE_ZVIRAT!$B$2:$M$31,11,FALSE)*P2153*10</f>
        <v>#N/A</v>
      </c>
      <c r="S2153" s="52" t="e">
        <f>VLOOKUP(EVID_PASTVY!$H2153,KATEGORIE_ZVIRAT!$B$2:$M$31,12,FALSE)*P2153*10</f>
        <v>#N/A</v>
      </c>
    </row>
    <row r="2154" spans="1:19" x14ac:dyDescent="0.2">
      <c r="A2154" s="32"/>
      <c r="B2154" s="37" t="e">
        <f>VLOOKUP($A2154,EVID_OSEVU!$A$1:$M$4972,2,FALSE)</f>
        <v>#N/A</v>
      </c>
      <c r="C2154" s="37" t="e">
        <f>VLOOKUP($A2154,EVID_OSEVU!$A$1:$M$4972,3,FALSE)</f>
        <v>#N/A</v>
      </c>
      <c r="D2154" s="45" t="e">
        <f>VLOOKUP($A2154,EVID_OSEVU!$A$1:$M$4972,4,FALSE)</f>
        <v>#N/A</v>
      </c>
      <c r="E2154" s="35"/>
      <c r="F2154" s="53"/>
      <c r="G2154" s="32"/>
      <c r="H2154" s="45" t="e">
        <f>VLOOKUP(G2154,Export7[#All],2,FALSE)</f>
        <v>#N/A</v>
      </c>
      <c r="I2154" s="45" t="e">
        <f>VLOOKUP($A2154,EVID_OSEVU!$A$1:$M$4972,10,FALSE)</f>
        <v>#N/A</v>
      </c>
      <c r="J2154" s="58" t="e">
        <f>VLOOKUP($A2154,EVID_OSEVU!$A$1:$M$4972,11,FALSE)</f>
        <v>#N/A</v>
      </c>
      <c r="K2154" s="33"/>
      <c r="L2154" s="45" t="e">
        <f>VLOOKUP(EVID_PASTVY!H2154,KATEGORIE_ZVIRAT!$B$2:$M$31,6,FALSE)*K2154</f>
        <v>#N/A</v>
      </c>
      <c r="M2154" s="33">
        <v>24</v>
      </c>
      <c r="N2154" s="45" t="e">
        <f>VLOOKUP(EVID_PASTVY!$H2154,KATEGORIE_ZVIRAT!$B$2:$M$31,8,FALSE)</f>
        <v>#N/A</v>
      </c>
      <c r="O2154" s="45" t="e">
        <f>VLOOKUP(EVID_PASTVY!$H2154,KATEGORIE_ZVIRAT!$B$2:$M$31,9,FALSE)</f>
        <v>#N/A</v>
      </c>
      <c r="P2154" s="54" t="e">
        <f>VLOOKUP(EVID_PASTVY!$H2154,KATEGORIE_ZVIRAT!$B$2:$M$31,7,FALSE)*L2154/1000*M2154/24*(F2154-E2154+1)/J2154</f>
        <v>#N/A</v>
      </c>
      <c r="Q2154" s="52" t="e">
        <f>VLOOKUP(EVID_PASTVY!$H2154,KATEGORIE_ZVIRAT!$B$2:$M$31,10,FALSE)*P2154*10</f>
        <v>#N/A</v>
      </c>
      <c r="R2154" s="52" t="e">
        <f>VLOOKUP(EVID_PASTVY!$H2154,KATEGORIE_ZVIRAT!$B$2:$M$31,11,FALSE)*P2154*10</f>
        <v>#N/A</v>
      </c>
      <c r="S2154" s="52" t="e">
        <f>VLOOKUP(EVID_PASTVY!$H2154,KATEGORIE_ZVIRAT!$B$2:$M$31,12,FALSE)*P2154*10</f>
        <v>#N/A</v>
      </c>
    </row>
    <row r="2155" spans="1:19" x14ac:dyDescent="0.2">
      <c r="A2155" s="32"/>
      <c r="B2155" s="37" t="e">
        <f>VLOOKUP($A2155,EVID_OSEVU!$A$1:$M$4972,2,FALSE)</f>
        <v>#N/A</v>
      </c>
      <c r="C2155" s="37" t="e">
        <f>VLOOKUP($A2155,EVID_OSEVU!$A$1:$M$4972,3,FALSE)</f>
        <v>#N/A</v>
      </c>
      <c r="D2155" s="45" t="e">
        <f>VLOOKUP($A2155,EVID_OSEVU!$A$1:$M$4972,4,FALSE)</f>
        <v>#N/A</v>
      </c>
      <c r="E2155" s="35"/>
      <c r="F2155" s="53"/>
      <c r="G2155" s="32"/>
      <c r="H2155" s="45" t="e">
        <f>VLOOKUP(G2155,Export7[#All],2,FALSE)</f>
        <v>#N/A</v>
      </c>
      <c r="I2155" s="45" t="e">
        <f>VLOOKUP($A2155,EVID_OSEVU!$A$1:$M$4972,10,FALSE)</f>
        <v>#N/A</v>
      </c>
      <c r="J2155" s="58" t="e">
        <f>VLOOKUP($A2155,EVID_OSEVU!$A$1:$M$4972,11,FALSE)</f>
        <v>#N/A</v>
      </c>
      <c r="K2155" s="33"/>
      <c r="L2155" s="45" t="e">
        <f>VLOOKUP(EVID_PASTVY!H2155,KATEGORIE_ZVIRAT!$B$2:$M$31,6,FALSE)*K2155</f>
        <v>#N/A</v>
      </c>
      <c r="M2155" s="33">
        <v>24</v>
      </c>
      <c r="N2155" s="45" t="e">
        <f>VLOOKUP(EVID_PASTVY!$H2155,KATEGORIE_ZVIRAT!$B$2:$M$31,8,FALSE)</f>
        <v>#N/A</v>
      </c>
      <c r="O2155" s="45" t="e">
        <f>VLOOKUP(EVID_PASTVY!$H2155,KATEGORIE_ZVIRAT!$B$2:$M$31,9,FALSE)</f>
        <v>#N/A</v>
      </c>
      <c r="P2155" s="54" t="e">
        <f>VLOOKUP(EVID_PASTVY!$H2155,KATEGORIE_ZVIRAT!$B$2:$M$31,7,FALSE)*L2155/1000*M2155/24*(F2155-E2155+1)/J2155</f>
        <v>#N/A</v>
      </c>
      <c r="Q2155" s="52" t="e">
        <f>VLOOKUP(EVID_PASTVY!$H2155,KATEGORIE_ZVIRAT!$B$2:$M$31,10,FALSE)*P2155*10</f>
        <v>#N/A</v>
      </c>
      <c r="R2155" s="52" t="e">
        <f>VLOOKUP(EVID_PASTVY!$H2155,KATEGORIE_ZVIRAT!$B$2:$M$31,11,FALSE)*P2155*10</f>
        <v>#N/A</v>
      </c>
      <c r="S2155" s="52" t="e">
        <f>VLOOKUP(EVID_PASTVY!$H2155,KATEGORIE_ZVIRAT!$B$2:$M$31,12,FALSE)*P2155*10</f>
        <v>#N/A</v>
      </c>
    </row>
    <row r="2156" spans="1:19" x14ac:dyDescent="0.2">
      <c r="A2156" s="32"/>
      <c r="B2156" s="37" t="e">
        <f>VLOOKUP($A2156,EVID_OSEVU!$A$1:$M$4972,2,FALSE)</f>
        <v>#N/A</v>
      </c>
      <c r="C2156" s="37" t="e">
        <f>VLOOKUP($A2156,EVID_OSEVU!$A$1:$M$4972,3,FALSE)</f>
        <v>#N/A</v>
      </c>
      <c r="D2156" s="45" t="e">
        <f>VLOOKUP($A2156,EVID_OSEVU!$A$1:$M$4972,4,FALSE)</f>
        <v>#N/A</v>
      </c>
      <c r="E2156" s="35"/>
      <c r="F2156" s="53"/>
      <c r="G2156" s="32"/>
      <c r="H2156" s="45" t="e">
        <f>VLOOKUP(G2156,Export7[#All],2,FALSE)</f>
        <v>#N/A</v>
      </c>
      <c r="I2156" s="45" t="e">
        <f>VLOOKUP($A2156,EVID_OSEVU!$A$1:$M$4972,10,FALSE)</f>
        <v>#N/A</v>
      </c>
      <c r="J2156" s="58" t="e">
        <f>VLOOKUP($A2156,EVID_OSEVU!$A$1:$M$4972,11,FALSE)</f>
        <v>#N/A</v>
      </c>
      <c r="K2156" s="33"/>
      <c r="L2156" s="45" t="e">
        <f>VLOOKUP(EVID_PASTVY!H2156,KATEGORIE_ZVIRAT!$B$2:$M$31,6,FALSE)*K2156</f>
        <v>#N/A</v>
      </c>
      <c r="M2156" s="33">
        <v>24</v>
      </c>
      <c r="N2156" s="45" t="e">
        <f>VLOOKUP(EVID_PASTVY!$H2156,KATEGORIE_ZVIRAT!$B$2:$M$31,8,FALSE)</f>
        <v>#N/A</v>
      </c>
      <c r="O2156" s="45" t="e">
        <f>VLOOKUP(EVID_PASTVY!$H2156,KATEGORIE_ZVIRAT!$B$2:$M$31,9,FALSE)</f>
        <v>#N/A</v>
      </c>
      <c r="P2156" s="54" t="e">
        <f>VLOOKUP(EVID_PASTVY!$H2156,KATEGORIE_ZVIRAT!$B$2:$M$31,7,FALSE)*L2156/1000*M2156/24*(F2156-E2156+1)/J2156</f>
        <v>#N/A</v>
      </c>
      <c r="Q2156" s="52" t="e">
        <f>VLOOKUP(EVID_PASTVY!$H2156,KATEGORIE_ZVIRAT!$B$2:$M$31,10,FALSE)*P2156*10</f>
        <v>#N/A</v>
      </c>
      <c r="R2156" s="52" t="e">
        <f>VLOOKUP(EVID_PASTVY!$H2156,KATEGORIE_ZVIRAT!$B$2:$M$31,11,FALSE)*P2156*10</f>
        <v>#N/A</v>
      </c>
      <c r="S2156" s="52" t="e">
        <f>VLOOKUP(EVID_PASTVY!$H2156,KATEGORIE_ZVIRAT!$B$2:$M$31,12,FALSE)*P2156*10</f>
        <v>#N/A</v>
      </c>
    </row>
    <row r="2157" spans="1:19" x14ac:dyDescent="0.2">
      <c r="A2157" s="32"/>
      <c r="B2157" s="37" t="e">
        <f>VLOOKUP($A2157,EVID_OSEVU!$A$1:$M$4972,2,FALSE)</f>
        <v>#N/A</v>
      </c>
      <c r="C2157" s="37" t="e">
        <f>VLOOKUP($A2157,EVID_OSEVU!$A$1:$M$4972,3,FALSE)</f>
        <v>#N/A</v>
      </c>
      <c r="D2157" s="45" t="e">
        <f>VLOOKUP($A2157,EVID_OSEVU!$A$1:$M$4972,4,FALSE)</f>
        <v>#N/A</v>
      </c>
      <c r="E2157" s="35"/>
      <c r="F2157" s="53"/>
      <c r="G2157" s="32"/>
      <c r="H2157" s="45" t="e">
        <f>VLOOKUP(G2157,Export7[#All],2,FALSE)</f>
        <v>#N/A</v>
      </c>
      <c r="I2157" s="45" t="e">
        <f>VLOOKUP($A2157,EVID_OSEVU!$A$1:$M$4972,10,FALSE)</f>
        <v>#N/A</v>
      </c>
      <c r="J2157" s="58" t="e">
        <f>VLOOKUP($A2157,EVID_OSEVU!$A$1:$M$4972,11,FALSE)</f>
        <v>#N/A</v>
      </c>
      <c r="K2157" s="33"/>
      <c r="L2157" s="45" t="e">
        <f>VLOOKUP(EVID_PASTVY!H2157,KATEGORIE_ZVIRAT!$B$2:$M$31,6,FALSE)*K2157</f>
        <v>#N/A</v>
      </c>
      <c r="M2157" s="33">
        <v>24</v>
      </c>
      <c r="N2157" s="45" t="e">
        <f>VLOOKUP(EVID_PASTVY!$H2157,KATEGORIE_ZVIRAT!$B$2:$M$31,8,FALSE)</f>
        <v>#N/A</v>
      </c>
      <c r="O2157" s="45" t="e">
        <f>VLOOKUP(EVID_PASTVY!$H2157,KATEGORIE_ZVIRAT!$B$2:$M$31,9,FALSE)</f>
        <v>#N/A</v>
      </c>
      <c r="P2157" s="54" t="e">
        <f>VLOOKUP(EVID_PASTVY!$H2157,KATEGORIE_ZVIRAT!$B$2:$M$31,7,FALSE)*L2157/1000*M2157/24*(F2157-E2157+1)/J2157</f>
        <v>#N/A</v>
      </c>
      <c r="Q2157" s="52" t="e">
        <f>VLOOKUP(EVID_PASTVY!$H2157,KATEGORIE_ZVIRAT!$B$2:$M$31,10,FALSE)*P2157*10</f>
        <v>#N/A</v>
      </c>
      <c r="R2157" s="52" t="e">
        <f>VLOOKUP(EVID_PASTVY!$H2157,KATEGORIE_ZVIRAT!$B$2:$M$31,11,FALSE)*P2157*10</f>
        <v>#N/A</v>
      </c>
      <c r="S2157" s="52" t="e">
        <f>VLOOKUP(EVID_PASTVY!$H2157,KATEGORIE_ZVIRAT!$B$2:$M$31,12,FALSE)*P2157*10</f>
        <v>#N/A</v>
      </c>
    </row>
    <row r="2158" spans="1:19" x14ac:dyDescent="0.2">
      <c r="A2158" s="32"/>
      <c r="B2158" s="37" t="e">
        <f>VLOOKUP($A2158,EVID_OSEVU!$A$1:$M$4972,2,FALSE)</f>
        <v>#N/A</v>
      </c>
      <c r="C2158" s="37" t="e">
        <f>VLOOKUP($A2158,EVID_OSEVU!$A$1:$M$4972,3,FALSE)</f>
        <v>#N/A</v>
      </c>
      <c r="D2158" s="45" t="e">
        <f>VLOOKUP($A2158,EVID_OSEVU!$A$1:$M$4972,4,FALSE)</f>
        <v>#N/A</v>
      </c>
      <c r="E2158" s="35"/>
      <c r="F2158" s="53"/>
      <c r="G2158" s="32"/>
      <c r="H2158" s="45" t="e">
        <f>VLOOKUP(G2158,Export7[#All],2,FALSE)</f>
        <v>#N/A</v>
      </c>
      <c r="I2158" s="45" t="e">
        <f>VLOOKUP($A2158,EVID_OSEVU!$A$1:$M$4972,10,FALSE)</f>
        <v>#N/A</v>
      </c>
      <c r="J2158" s="58" t="e">
        <f>VLOOKUP($A2158,EVID_OSEVU!$A$1:$M$4972,11,FALSE)</f>
        <v>#N/A</v>
      </c>
      <c r="K2158" s="33"/>
      <c r="L2158" s="45" t="e">
        <f>VLOOKUP(EVID_PASTVY!H2158,KATEGORIE_ZVIRAT!$B$2:$M$31,6,FALSE)*K2158</f>
        <v>#N/A</v>
      </c>
      <c r="M2158" s="33">
        <v>24</v>
      </c>
      <c r="N2158" s="45" t="e">
        <f>VLOOKUP(EVID_PASTVY!$H2158,KATEGORIE_ZVIRAT!$B$2:$M$31,8,FALSE)</f>
        <v>#N/A</v>
      </c>
      <c r="O2158" s="45" t="e">
        <f>VLOOKUP(EVID_PASTVY!$H2158,KATEGORIE_ZVIRAT!$B$2:$M$31,9,FALSE)</f>
        <v>#N/A</v>
      </c>
      <c r="P2158" s="54" t="e">
        <f>VLOOKUP(EVID_PASTVY!$H2158,KATEGORIE_ZVIRAT!$B$2:$M$31,7,FALSE)*L2158/1000*M2158/24*(F2158-E2158+1)/J2158</f>
        <v>#N/A</v>
      </c>
      <c r="Q2158" s="52" t="e">
        <f>VLOOKUP(EVID_PASTVY!$H2158,KATEGORIE_ZVIRAT!$B$2:$M$31,10,FALSE)*P2158*10</f>
        <v>#N/A</v>
      </c>
      <c r="R2158" s="52" t="e">
        <f>VLOOKUP(EVID_PASTVY!$H2158,KATEGORIE_ZVIRAT!$B$2:$M$31,11,FALSE)*P2158*10</f>
        <v>#N/A</v>
      </c>
      <c r="S2158" s="52" t="e">
        <f>VLOOKUP(EVID_PASTVY!$H2158,KATEGORIE_ZVIRAT!$B$2:$M$31,12,FALSE)*P2158*10</f>
        <v>#N/A</v>
      </c>
    </row>
    <row r="2159" spans="1:19" x14ac:dyDescent="0.2">
      <c r="A2159" s="32"/>
      <c r="B2159" s="37" t="e">
        <f>VLOOKUP($A2159,EVID_OSEVU!$A$1:$M$4972,2,FALSE)</f>
        <v>#N/A</v>
      </c>
      <c r="C2159" s="37" t="e">
        <f>VLOOKUP($A2159,EVID_OSEVU!$A$1:$M$4972,3,FALSE)</f>
        <v>#N/A</v>
      </c>
      <c r="D2159" s="45" t="e">
        <f>VLOOKUP($A2159,EVID_OSEVU!$A$1:$M$4972,4,FALSE)</f>
        <v>#N/A</v>
      </c>
      <c r="E2159" s="35"/>
      <c r="F2159" s="53"/>
      <c r="G2159" s="32"/>
      <c r="H2159" s="45" t="e">
        <f>VLOOKUP(G2159,Export7[#All],2,FALSE)</f>
        <v>#N/A</v>
      </c>
      <c r="I2159" s="45" t="e">
        <f>VLOOKUP($A2159,EVID_OSEVU!$A$1:$M$4972,10,FALSE)</f>
        <v>#N/A</v>
      </c>
      <c r="J2159" s="58" t="e">
        <f>VLOOKUP($A2159,EVID_OSEVU!$A$1:$M$4972,11,FALSE)</f>
        <v>#N/A</v>
      </c>
      <c r="K2159" s="33"/>
      <c r="L2159" s="45" t="e">
        <f>VLOOKUP(EVID_PASTVY!H2159,KATEGORIE_ZVIRAT!$B$2:$M$31,6,FALSE)*K2159</f>
        <v>#N/A</v>
      </c>
      <c r="M2159" s="33">
        <v>24</v>
      </c>
      <c r="N2159" s="45" t="e">
        <f>VLOOKUP(EVID_PASTVY!$H2159,KATEGORIE_ZVIRAT!$B$2:$M$31,8,FALSE)</f>
        <v>#N/A</v>
      </c>
      <c r="O2159" s="45" t="e">
        <f>VLOOKUP(EVID_PASTVY!$H2159,KATEGORIE_ZVIRAT!$B$2:$M$31,9,FALSE)</f>
        <v>#N/A</v>
      </c>
      <c r="P2159" s="54" t="e">
        <f>VLOOKUP(EVID_PASTVY!$H2159,KATEGORIE_ZVIRAT!$B$2:$M$31,7,FALSE)*L2159/1000*M2159/24*(F2159-E2159+1)/J2159</f>
        <v>#N/A</v>
      </c>
      <c r="Q2159" s="52" t="e">
        <f>VLOOKUP(EVID_PASTVY!$H2159,KATEGORIE_ZVIRAT!$B$2:$M$31,10,FALSE)*P2159*10</f>
        <v>#N/A</v>
      </c>
      <c r="R2159" s="52" t="e">
        <f>VLOOKUP(EVID_PASTVY!$H2159,KATEGORIE_ZVIRAT!$B$2:$M$31,11,FALSE)*P2159*10</f>
        <v>#N/A</v>
      </c>
      <c r="S2159" s="52" t="e">
        <f>VLOOKUP(EVID_PASTVY!$H2159,KATEGORIE_ZVIRAT!$B$2:$M$31,12,FALSE)*P2159*10</f>
        <v>#N/A</v>
      </c>
    </row>
    <row r="2160" spans="1:19" x14ac:dyDescent="0.2">
      <c r="A2160" s="32"/>
      <c r="B2160" s="37" t="e">
        <f>VLOOKUP($A2160,EVID_OSEVU!$A$1:$M$4972,2,FALSE)</f>
        <v>#N/A</v>
      </c>
      <c r="C2160" s="37" t="e">
        <f>VLOOKUP($A2160,EVID_OSEVU!$A$1:$M$4972,3,FALSE)</f>
        <v>#N/A</v>
      </c>
      <c r="D2160" s="45" t="e">
        <f>VLOOKUP($A2160,EVID_OSEVU!$A$1:$M$4972,4,FALSE)</f>
        <v>#N/A</v>
      </c>
      <c r="E2160" s="35"/>
      <c r="F2160" s="53"/>
      <c r="G2160" s="32"/>
      <c r="H2160" s="45" t="e">
        <f>VLOOKUP(G2160,Export7[#All],2,FALSE)</f>
        <v>#N/A</v>
      </c>
      <c r="I2160" s="45" t="e">
        <f>VLOOKUP($A2160,EVID_OSEVU!$A$1:$M$4972,10,FALSE)</f>
        <v>#N/A</v>
      </c>
      <c r="J2160" s="58" t="e">
        <f>VLOOKUP($A2160,EVID_OSEVU!$A$1:$M$4972,11,FALSE)</f>
        <v>#N/A</v>
      </c>
      <c r="K2160" s="33"/>
      <c r="L2160" s="45" t="e">
        <f>VLOOKUP(EVID_PASTVY!H2160,KATEGORIE_ZVIRAT!$B$2:$M$31,6,FALSE)*K2160</f>
        <v>#N/A</v>
      </c>
      <c r="M2160" s="33">
        <v>24</v>
      </c>
      <c r="N2160" s="45" t="e">
        <f>VLOOKUP(EVID_PASTVY!$H2160,KATEGORIE_ZVIRAT!$B$2:$M$31,8,FALSE)</f>
        <v>#N/A</v>
      </c>
      <c r="O2160" s="45" t="e">
        <f>VLOOKUP(EVID_PASTVY!$H2160,KATEGORIE_ZVIRAT!$B$2:$M$31,9,FALSE)</f>
        <v>#N/A</v>
      </c>
      <c r="P2160" s="54" t="e">
        <f>VLOOKUP(EVID_PASTVY!$H2160,KATEGORIE_ZVIRAT!$B$2:$M$31,7,FALSE)*L2160/1000*M2160/24*(F2160-E2160+1)/J2160</f>
        <v>#N/A</v>
      </c>
      <c r="Q2160" s="52" t="e">
        <f>VLOOKUP(EVID_PASTVY!$H2160,KATEGORIE_ZVIRAT!$B$2:$M$31,10,FALSE)*P2160*10</f>
        <v>#N/A</v>
      </c>
      <c r="R2160" s="52" t="e">
        <f>VLOOKUP(EVID_PASTVY!$H2160,KATEGORIE_ZVIRAT!$B$2:$M$31,11,FALSE)*P2160*10</f>
        <v>#N/A</v>
      </c>
      <c r="S2160" s="52" t="e">
        <f>VLOOKUP(EVID_PASTVY!$H2160,KATEGORIE_ZVIRAT!$B$2:$M$31,12,FALSE)*P2160*10</f>
        <v>#N/A</v>
      </c>
    </row>
    <row r="2161" spans="1:19" x14ac:dyDescent="0.2">
      <c r="A2161" s="32"/>
      <c r="B2161" s="37" t="e">
        <f>VLOOKUP($A2161,EVID_OSEVU!$A$1:$M$4972,2,FALSE)</f>
        <v>#N/A</v>
      </c>
      <c r="C2161" s="37" t="e">
        <f>VLOOKUP($A2161,EVID_OSEVU!$A$1:$M$4972,3,FALSE)</f>
        <v>#N/A</v>
      </c>
      <c r="D2161" s="45" t="e">
        <f>VLOOKUP($A2161,EVID_OSEVU!$A$1:$M$4972,4,FALSE)</f>
        <v>#N/A</v>
      </c>
      <c r="E2161" s="35"/>
      <c r="F2161" s="53"/>
      <c r="G2161" s="32"/>
      <c r="H2161" s="45" t="e">
        <f>VLOOKUP(G2161,Export7[#All],2,FALSE)</f>
        <v>#N/A</v>
      </c>
      <c r="I2161" s="45" t="e">
        <f>VLOOKUP($A2161,EVID_OSEVU!$A$1:$M$4972,10,FALSE)</f>
        <v>#N/A</v>
      </c>
      <c r="J2161" s="58" t="e">
        <f>VLOOKUP($A2161,EVID_OSEVU!$A$1:$M$4972,11,FALSE)</f>
        <v>#N/A</v>
      </c>
      <c r="K2161" s="33"/>
      <c r="L2161" s="45" t="e">
        <f>VLOOKUP(EVID_PASTVY!H2161,KATEGORIE_ZVIRAT!$B$2:$M$31,6,FALSE)*K2161</f>
        <v>#N/A</v>
      </c>
      <c r="M2161" s="33">
        <v>24</v>
      </c>
      <c r="N2161" s="45" t="e">
        <f>VLOOKUP(EVID_PASTVY!$H2161,KATEGORIE_ZVIRAT!$B$2:$M$31,8,FALSE)</f>
        <v>#N/A</v>
      </c>
      <c r="O2161" s="45" t="e">
        <f>VLOOKUP(EVID_PASTVY!$H2161,KATEGORIE_ZVIRAT!$B$2:$M$31,9,FALSE)</f>
        <v>#N/A</v>
      </c>
      <c r="P2161" s="54" t="e">
        <f>VLOOKUP(EVID_PASTVY!$H2161,KATEGORIE_ZVIRAT!$B$2:$M$31,7,FALSE)*L2161/1000*M2161/24*(F2161-E2161+1)/J2161</f>
        <v>#N/A</v>
      </c>
      <c r="Q2161" s="52" t="e">
        <f>VLOOKUP(EVID_PASTVY!$H2161,KATEGORIE_ZVIRAT!$B$2:$M$31,10,FALSE)*P2161*10</f>
        <v>#N/A</v>
      </c>
      <c r="R2161" s="52" t="e">
        <f>VLOOKUP(EVID_PASTVY!$H2161,KATEGORIE_ZVIRAT!$B$2:$M$31,11,FALSE)*P2161*10</f>
        <v>#N/A</v>
      </c>
      <c r="S2161" s="52" t="e">
        <f>VLOOKUP(EVID_PASTVY!$H2161,KATEGORIE_ZVIRAT!$B$2:$M$31,12,FALSE)*P2161*10</f>
        <v>#N/A</v>
      </c>
    </row>
    <row r="2162" spans="1:19" x14ac:dyDescent="0.2">
      <c r="A2162" s="32"/>
      <c r="B2162" s="37" t="e">
        <f>VLOOKUP($A2162,EVID_OSEVU!$A$1:$M$4972,2,FALSE)</f>
        <v>#N/A</v>
      </c>
      <c r="C2162" s="37" t="e">
        <f>VLOOKUP($A2162,EVID_OSEVU!$A$1:$M$4972,3,FALSE)</f>
        <v>#N/A</v>
      </c>
      <c r="D2162" s="45" t="e">
        <f>VLOOKUP($A2162,EVID_OSEVU!$A$1:$M$4972,4,FALSE)</f>
        <v>#N/A</v>
      </c>
      <c r="E2162" s="35"/>
      <c r="F2162" s="53"/>
      <c r="G2162" s="32"/>
      <c r="H2162" s="45" t="e">
        <f>VLOOKUP(G2162,Export7[#All],2,FALSE)</f>
        <v>#N/A</v>
      </c>
      <c r="I2162" s="45" t="e">
        <f>VLOOKUP($A2162,EVID_OSEVU!$A$1:$M$4972,10,FALSE)</f>
        <v>#N/A</v>
      </c>
      <c r="J2162" s="58" t="e">
        <f>VLOOKUP($A2162,EVID_OSEVU!$A$1:$M$4972,11,FALSE)</f>
        <v>#N/A</v>
      </c>
      <c r="K2162" s="33"/>
      <c r="L2162" s="45" t="e">
        <f>VLOOKUP(EVID_PASTVY!H2162,KATEGORIE_ZVIRAT!$B$2:$M$31,6,FALSE)*K2162</f>
        <v>#N/A</v>
      </c>
      <c r="M2162" s="33">
        <v>24</v>
      </c>
      <c r="N2162" s="45" t="e">
        <f>VLOOKUP(EVID_PASTVY!$H2162,KATEGORIE_ZVIRAT!$B$2:$M$31,8,FALSE)</f>
        <v>#N/A</v>
      </c>
      <c r="O2162" s="45" t="e">
        <f>VLOOKUP(EVID_PASTVY!$H2162,KATEGORIE_ZVIRAT!$B$2:$M$31,9,FALSE)</f>
        <v>#N/A</v>
      </c>
      <c r="P2162" s="54" t="e">
        <f>VLOOKUP(EVID_PASTVY!$H2162,KATEGORIE_ZVIRAT!$B$2:$M$31,7,FALSE)*L2162/1000*M2162/24*(F2162-E2162+1)/J2162</f>
        <v>#N/A</v>
      </c>
      <c r="Q2162" s="52" t="e">
        <f>VLOOKUP(EVID_PASTVY!$H2162,KATEGORIE_ZVIRAT!$B$2:$M$31,10,FALSE)*P2162*10</f>
        <v>#N/A</v>
      </c>
      <c r="R2162" s="52" t="e">
        <f>VLOOKUP(EVID_PASTVY!$H2162,KATEGORIE_ZVIRAT!$B$2:$M$31,11,FALSE)*P2162*10</f>
        <v>#N/A</v>
      </c>
      <c r="S2162" s="52" t="e">
        <f>VLOOKUP(EVID_PASTVY!$H2162,KATEGORIE_ZVIRAT!$B$2:$M$31,12,FALSE)*P2162*10</f>
        <v>#N/A</v>
      </c>
    </row>
    <row r="2163" spans="1:19" x14ac:dyDescent="0.2">
      <c r="A2163" s="32"/>
      <c r="B2163" s="37" t="e">
        <f>VLOOKUP($A2163,EVID_OSEVU!$A$1:$M$4972,2,FALSE)</f>
        <v>#N/A</v>
      </c>
      <c r="C2163" s="37" t="e">
        <f>VLOOKUP($A2163,EVID_OSEVU!$A$1:$M$4972,3,FALSE)</f>
        <v>#N/A</v>
      </c>
      <c r="D2163" s="45" t="e">
        <f>VLOOKUP($A2163,EVID_OSEVU!$A$1:$M$4972,4,FALSE)</f>
        <v>#N/A</v>
      </c>
      <c r="E2163" s="35"/>
      <c r="F2163" s="53"/>
      <c r="G2163" s="32"/>
      <c r="H2163" s="45" t="e">
        <f>VLOOKUP(G2163,Export7[#All],2,FALSE)</f>
        <v>#N/A</v>
      </c>
      <c r="I2163" s="45" t="e">
        <f>VLOOKUP($A2163,EVID_OSEVU!$A$1:$M$4972,10,FALSE)</f>
        <v>#N/A</v>
      </c>
      <c r="J2163" s="58" t="e">
        <f>VLOOKUP($A2163,EVID_OSEVU!$A$1:$M$4972,11,FALSE)</f>
        <v>#N/A</v>
      </c>
      <c r="K2163" s="33"/>
      <c r="L2163" s="45" t="e">
        <f>VLOOKUP(EVID_PASTVY!H2163,KATEGORIE_ZVIRAT!$B$2:$M$31,6,FALSE)*K2163</f>
        <v>#N/A</v>
      </c>
      <c r="M2163" s="33">
        <v>24</v>
      </c>
      <c r="N2163" s="45" t="e">
        <f>VLOOKUP(EVID_PASTVY!$H2163,KATEGORIE_ZVIRAT!$B$2:$M$31,8,FALSE)</f>
        <v>#N/A</v>
      </c>
      <c r="O2163" s="45" t="e">
        <f>VLOOKUP(EVID_PASTVY!$H2163,KATEGORIE_ZVIRAT!$B$2:$M$31,9,FALSE)</f>
        <v>#N/A</v>
      </c>
      <c r="P2163" s="54" t="e">
        <f>VLOOKUP(EVID_PASTVY!$H2163,KATEGORIE_ZVIRAT!$B$2:$M$31,7,FALSE)*L2163/1000*M2163/24*(F2163-E2163+1)/J2163</f>
        <v>#N/A</v>
      </c>
      <c r="Q2163" s="52" t="e">
        <f>VLOOKUP(EVID_PASTVY!$H2163,KATEGORIE_ZVIRAT!$B$2:$M$31,10,FALSE)*P2163*10</f>
        <v>#N/A</v>
      </c>
      <c r="R2163" s="52" t="e">
        <f>VLOOKUP(EVID_PASTVY!$H2163,KATEGORIE_ZVIRAT!$B$2:$M$31,11,FALSE)*P2163*10</f>
        <v>#N/A</v>
      </c>
      <c r="S2163" s="52" t="e">
        <f>VLOOKUP(EVID_PASTVY!$H2163,KATEGORIE_ZVIRAT!$B$2:$M$31,12,FALSE)*P2163*10</f>
        <v>#N/A</v>
      </c>
    </row>
    <row r="2164" spans="1:19" x14ac:dyDescent="0.2">
      <c r="A2164" s="32"/>
      <c r="B2164" s="37" t="e">
        <f>VLOOKUP($A2164,EVID_OSEVU!$A$1:$M$4972,2,FALSE)</f>
        <v>#N/A</v>
      </c>
      <c r="C2164" s="37" t="e">
        <f>VLOOKUP($A2164,EVID_OSEVU!$A$1:$M$4972,3,FALSE)</f>
        <v>#N/A</v>
      </c>
      <c r="D2164" s="45" t="e">
        <f>VLOOKUP($A2164,EVID_OSEVU!$A$1:$M$4972,4,FALSE)</f>
        <v>#N/A</v>
      </c>
      <c r="E2164" s="35"/>
      <c r="F2164" s="53"/>
      <c r="G2164" s="32"/>
      <c r="H2164" s="45" t="e">
        <f>VLOOKUP(G2164,Export7[#All],2,FALSE)</f>
        <v>#N/A</v>
      </c>
      <c r="I2164" s="45" t="e">
        <f>VLOOKUP($A2164,EVID_OSEVU!$A$1:$M$4972,10,FALSE)</f>
        <v>#N/A</v>
      </c>
      <c r="J2164" s="58" t="e">
        <f>VLOOKUP($A2164,EVID_OSEVU!$A$1:$M$4972,11,FALSE)</f>
        <v>#N/A</v>
      </c>
      <c r="K2164" s="33"/>
      <c r="L2164" s="45" t="e">
        <f>VLOOKUP(EVID_PASTVY!H2164,KATEGORIE_ZVIRAT!$B$2:$M$31,6,FALSE)*K2164</f>
        <v>#N/A</v>
      </c>
      <c r="M2164" s="33">
        <v>24</v>
      </c>
      <c r="N2164" s="45" t="e">
        <f>VLOOKUP(EVID_PASTVY!$H2164,KATEGORIE_ZVIRAT!$B$2:$M$31,8,FALSE)</f>
        <v>#N/A</v>
      </c>
      <c r="O2164" s="45" t="e">
        <f>VLOOKUP(EVID_PASTVY!$H2164,KATEGORIE_ZVIRAT!$B$2:$M$31,9,FALSE)</f>
        <v>#N/A</v>
      </c>
      <c r="P2164" s="54" t="e">
        <f>VLOOKUP(EVID_PASTVY!$H2164,KATEGORIE_ZVIRAT!$B$2:$M$31,7,FALSE)*L2164/1000*M2164/24*(F2164-E2164+1)/J2164</f>
        <v>#N/A</v>
      </c>
      <c r="Q2164" s="52" t="e">
        <f>VLOOKUP(EVID_PASTVY!$H2164,KATEGORIE_ZVIRAT!$B$2:$M$31,10,FALSE)*P2164*10</f>
        <v>#N/A</v>
      </c>
      <c r="R2164" s="52" t="e">
        <f>VLOOKUP(EVID_PASTVY!$H2164,KATEGORIE_ZVIRAT!$B$2:$M$31,11,FALSE)*P2164*10</f>
        <v>#N/A</v>
      </c>
      <c r="S2164" s="52" t="e">
        <f>VLOOKUP(EVID_PASTVY!$H2164,KATEGORIE_ZVIRAT!$B$2:$M$31,12,FALSE)*P2164*10</f>
        <v>#N/A</v>
      </c>
    </row>
    <row r="2165" spans="1:19" x14ac:dyDescent="0.2">
      <c r="A2165" s="32"/>
      <c r="B2165" s="37" t="e">
        <f>VLOOKUP($A2165,EVID_OSEVU!$A$1:$M$4972,2,FALSE)</f>
        <v>#N/A</v>
      </c>
      <c r="C2165" s="37" t="e">
        <f>VLOOKUP($A2165,EVID_OSEVU!$A$1:$M$4972,3,FALSE)</f>
        <v>#N/A</v>
      </c>
      <c r="D2165" s="45" t="e">
        <f>VLOOKUP($A2165,EVID_OSEVU!$A$1:$M$4972,4,FALSE)</f>
        <v>#N/A</v>
      </c>
      <c r="E2165" s="35"/>
      <c r="F2165" s="53"/>
      <c r="G2165" s="32"/>
      <c r="H2165" s="45" t="e">
        <f>VLOOKUP(G2165,Export7[#All],2,FALSE)</f>
        <v>#N/A</v>
      </c>
      <c r="I2165" s="45" t="e">
        <f>VLOOKUP($A2165,EVID_OSEVU!$A$1:$M$4972,10,FALSE)</f>
        <v>#N/A</v>
      </c>
      <c r="J2165" s="58" t="e">
        <f>VLOOKUP($A2165,EVID_OSEVU!$A$1:$M$4972,11,FALSE)</f>
        <v>#N/A</v>
      </c>
      <c r="K2165" s="33"/>
      <c r="L2165" s="45" t="e">
        <f>VLOOKUP(EVID_PASTVY!H2165,KATEGORIE_ZVIRAT!$B$2:$M$31,6,FALSE)*K2165</f>
        <v>#N/A</v>
      </c>
      <c r="M2165" s="33">
        <v>24</v>
      </c>
      <c r="N2165" s="45" t="e">
        <f>VLOOKUP(EVID_PASTVY!$H2165,KATEGORIE_ZVIRAT!$B$2:$M$31,8,FALSE)</f>
        <v>#N/A</v>
      </c>
      <c r="O2165" s="45" t="e">
        <f>VLOOKUP(EVID_PASTVY!$H2165,KATEGORIE_ZVIRAT!$B$2:$M$31,9,FALSE)</f>
        <v>#N/A</v>
      </c>
      <c r="P2165" s="54" t="e">
        <f>VLOOKUP(EVID_PASTVY!$H2165,KATEGORIE_ZVIRAT!$B$2:$M$31,7,FALSE)*L2165/1000*M2165/24*(F2165-E2165+1)/J2165</f>
        <v>#N/A</v>
      </c>
      <c r="Q2165" s="52" t="e">
        <f>VLOOKUP(EVID_PASTVY!$H2165,KATEGORIE_ZVIRAT!$B$2:$M$31,10,FALSE)*P2165*10</f>
        <v>#N/A</v>
      </c>
      <c r="R2165" s="52" t="e">
        <f>VLOOKUP(EVID_PASTVY!$H2165,KATEGORIE_ZVIRAT!$B$2:$M$31,11,FALSE)*P2165*10</f>
        <v>#N/A</v>
      </c>
      <c r="S2165" s="52" t="e">
        <f>VLOOKUP(EVID_PASTVY!$H2165,KATEGORIE_ZVIRAT!$B$2:$M$31,12,FALSE)*P2165*10</f>
        <v>#N/A</v>
      </c>
    </row>
    <row r="2166" spans="1:19" x14ac:dyDescent="0.2">
      <c r="A2166" s="32"/>
      <c r="B2166" s="37" t="e">
        <f>VLOOKUP($A2166,EVID_OSEVU!$A$1:$M$4972,2,FALSE)</f>
        <v>#N/A</v>
      </c>
      <c r="C2166" s="37" t="e">
        <f>VLOOKUP($A2166,EVID_OSEVU!$A$1:$M$4972,3,FALSE)</f>
        <v>#N/A</v>
      </c>
      <c r="D2166" s="45" t="e">
        <f>VLOOKUP($A2166,EVID_OSEVU!$A$1:$M$4972,4,FALSE)</f>
        <v>#N/A</v>
      </c>
      <c r="E2166" s="35"/>
      <c r="F2166" s="53"/>
      <c r="G2166" s="32"/>
      <c r="H2166" s="45" t="e">
        <f>VLOOKUP(G2166,Export7[#All],2,FALSE)</f>
        <v>#N/A</v>
      </c>
      <c r="I2166" s="45" t="e">
        <f>VLOOKUP($A2166,EVID_OSEVU!$A$1:$M$4972,10,FALSE)</f>
        <v>#N/A</v>
      </c>
      <c r="J2166" s="58" t="e">
        <f>VLOOKUP($A2166,EVID_OSEVU!$A$1:$M$4972,11,FALSE)</f>
        <v>#N/A</v>
      </c>
      <c r="K2166" s="33"/>
      <c r="L2166" s="45" t="e">
        <f>VLOOKUP(EVID_PASTVY!H2166,KATEGORIE_ZVIRAT!$B$2:$M$31,6,FALSE)*K2166</f>
        <v>#N/A</v>
      </c>
      <c r="M2166" s="33">
        <v>24</v>
      </c>
      <c r="N2166" s="45" t="e">
        <f>VLOOKUP(EVID_PASTVY!$H2166,KATEGORIE_ZVIRAT!$B$2:$M$31,8,FALSE)</f>
        <v>#N/A</v>
      </c>
      <c r="O2166" s="45" t="e">
        <f>VLOOKUP(EVID_PASTVY!$H2166,KATEGORIE_ZVIRAT!$B$2:$M$31,9,FALSE)</f>
        <v>#N/A</v>
      </c>
      <c r="P2166" s="54" t="e">
        <f>VLOOKUP(EVID_PASTVY!$H2166,KATEGORIE_ZVIRAT!$B$2:$M$31,7,FALSE)*L2166/1000*M2166/24*(F2166-E2166+1)/J2166</f>
        <v>#N/A</v>
      </c>
      <c r="Q2166" s="52" t="e">
        <f>VLOOKUP(EVID_PASTVY!$H2166,KATEGORIE_ZVIRAT!$B$2:$M$31,10,FALSE)*P2166*10</f>
        <v>#N/A</v>
      </c>
      <c r="R2166" s="52" t="e">
        <f>VLOOKUP(EVID_PASTVY!$H2166,KATEGORIE_ZVIRAT!$B$2:$M$31,11,FALSE)*P2166*10</f>
        <v>#N/A</v>
      </c>
      <c r="S2166" s="52" t="e">
        <f>VLOOKUP(EVID_PASTVY!$H2166,KATEGORIE_ZVIRAT!$B$2:$M$31,12,FALSE)*P2166*10</f>
        <v>#N/A</v>
      </c>
    </row>
    <row r="2167" spans="1:19" x14ac:dyDescent="0.2">
      <c r="A2167" s="32"/>
      <c r="B2167" s="37" t="e">
        <f>VLOOKUP($A2167,EVID_OSEVU!$A$1:$M$4972,2,FALSE)</f>
        <v>#N/A</v>
      </c>
      <c r="C2167" s="37" t="e">
        <f>VLOOKUP($A2167,EVID_OSEVU!$A$1:$M$4972,3,FALSE)</f>
        <v>#N/A</v>
      </c>
      <c r="D2167" s="45" t="e">
        <f>VLOOKUP($A2167,EVID_OSEVU!$A$1:$M$4972,4,FALSE)</f>
        <v>#N/A</v>
      </c>
      <c r="E2167" s="35"/>
      <c r="F2167" s="53"/>
      <c r="G2167" s="32"/>
      <c r="H2167" s="45" t="e">
        <f>VLOOKUP(G2167,Export7[#All],2,FALSE)</f>
        <v>#N/A</v>
      </c>
      <c r="I2167" s="45" t="e">
        <f>VLOOKUP($A2167,EVID_OSEVU!$A$1:$M$4972,10,FALSE)</f>
        <v>#N/A</v>
      </c>
      <c r="J2167" s="58" t="e">
        <f>VLOOKUP($A2167,EVID_OSEVU!$A$1:$M$4972,11,FALSE)</f>
        <v>#N/A</v>
      </c>
      <c r="K2167" s="33"/>
      <c r="L2167" s="45" t="e">
        <f>VLOOKUP(EVID_PASTVY!H2167,KATEGORIE_ZVIRAT!$B$2:$M$31,6,FALSE)*K2167</f>
        <v>#N/A</v>
      </c>
      <c r="M2167" s="33">
        <v>24</v>
      </c>
      <c r="N2167" s="45" t="e">
        <f>VLOOKUP(EVID_PASTVY!$H2167,KATEGORIE_ZVIRAT!$B$2:$M$31,8,FALSE)</f>
        <v>#N/A</v>
      </c>
      <c r="O2167" s="45" t="e">
        <f>VLOOKUP(EVID_PASTVY!$H2167,KATEGORIE_ZVIRAT!$B$2:$M$31,9,FALSE)</f>
        <v>#N/A</v>
      </c>
      <c r="P2167" s="54" t="e">
        <f>VLOOKUP(EVID_PASTVY!$H2167,KATEGORIE_ZVIRAT!$B$2:$M$31,7,FALSE)*L2167/1000*M2167/24*(F2167-E2167+1)/J2167</f>
        <v>#N/A</v>
      </c>
      <c r="Q2167" s="52" t="e">
        <f>VLOOKUP(EVID_PASTVY!$H2167,KATEGORIE_ZVIRAT!$B$2:$M$31,10,FALSE)*P2167*10</f>
        <v>#N/A</v>
      </c>
      <c r="R2167" s="52" t="e">
        <f>VLOOKUP(EVID_PASTVY!$H2167,KATEGORIE_ZVIRAT!$B$2:$M$31,11,FALSE)*P2167*10</f>
        <v>#N/A</v>
      </c>
      <c r="S2167" s="52" t="e">
        <f>VLOOKUP(EVID_PASTVY!$H2167,KATEGORIE_ZVIRAT!$B$2:$M$31,12,FALSE)*P2167*10</f>
        <v>#N/A</v>
      </c>
    </row>
    <row r="2168" spans="1:19" x14ac:dyDescent="0.2">
      <c r="A2168" s="32"/>
      <c r="B2168" s="37" t="e">
        <f>VLOOKUP($A2168,EVID_OSEVU!$A$1:$M$4972,2,FALSE)</f>
        <v>#N/A</v>
      </c>
      <c r="C2168" s="37" t="e">
        <f>VLOOKUP($A2168,EVID_OSEVU!$A$1:$M$4972,3,FALSE)</f>
        <v>#N/A</v>
      </c>
      <c r="D2168" s="45" t="e">
        <f>VLOOKUP($A2168,EVID_OSEVU!$A$1:$M$4972,4,FALSE)</f>
        <v>#N/A</v>
      </c>
      <c r="E2168" s="35"/>
      <c r="F2168" s="53"/>
      <c r="G2168" s="32"/>
      <c r="H2168" s="45" t="e">
        <f>VLOOKUP(G2168,Export7[#All],2,FALSE)</f>
        <v>#N/A</v>
      </c>
      <c r="I2168" s="45" t="e">
        <f>VLOOKUP($A2168,EVID_OSEVU!$A$1:$M$4972,10,FALSE)</f>
        <v>#N/A</v>
      </c>
      <c r="J2168" s="58" t="e">
        <f>VLOOKUP($A2168,EVID_OSEVU!$A$1:$M$4972,11,FALSE)</f>
        <v>#N/A</v>
      </c>
      <c r="K2168" s="33"/>
      <c r="L2168" s="45" t="e">
        <f>VLOOKUP(EVID_PASTVY!H2168,KATEGORIE_ZVIRAT!$B$2:$M$31,6,FALSE)*K2168</f>
        <v>#N/A</v>
      </c>
      <c r="M2168" s="33">
        <v>24</v>
      </c>
      <c r="N2168" s="45" t="e">
        <f>VLOOKUP(EVID_PASTVY!$H2168,KATEGORIE_ZVIRAT!$B$2:$M$31,8,FALSE)</f>
        <v>#N/A</v>
      </c>
      <c r="O2168" s="45" t="e">
        <f>VLOOKUP(EVID_PASTVY!$H2168,KATEGORIE_ZVIRAT!$B$2:$M$31,9,FALSE)</f>
        <v>#N/A</v>
      </c>
      <c r="P2168" s="54" t="e">
        <f>VLOOKUP(EVID_PASTVY!$H2168,KATEGORIE_ZVIRAT!$B$2:$M$31,7,FALSE)*L2168/1000*M2168/24*(F2168-E2168+1)/J2168</f>
        <v>#N/A</v>
      </c>
      <c r="Q2168" s="52" t="e">
        <f>VLOOKUP(EVID_PASTVY!$H2168,KATEGORIE_ZVIRAT!$B$2:$M$31,10,FALSE)*P2168*10</f>
        <v>#N/A</v>
      </c>
      <c r="R2168" s="52" t="e">
        <f>VLOOKUP(EVID_PASTVY!$H2168,KATEGORIE_ZVIRAT!$B$2:$M$31,11,FALSE)*P2168*10</f>
        <v>#N/A</v>
      </c>
      <c r="S2168" s="52" t="e">
        <f>VLOOKUP(EVID_PASTVY!$H2168,KATEGORIE_ZVIRAT!$B$2:$M$31,12,FALSE)*P2168*10</f>
        <v>#N/A</v>
      </c>
    </row>
    <row r="2169" spans="1:19" x14ac:dyDescent="0.2">
      <c r="A2169" s="32"/>
      <c r="B2169" s="37" t="e">
        <f>VLOOKUP($A2169,EVID_OSEVU!$A$1:$M$4972,2,FALSE)</f>
        <v>#N/A</v>
      </c>
      <c r="C2169" s="37" t="e">
        <f>VLOOKUP($A2169,EVID_OSEVU!$A$1:$M$4972,3,FALSE)</f>
        <v>#N/A</v>
      </c>
      <c r="D2169" s="45" t="e">
        <f>VLOOKUP($A2169,EVID_OSEVU!$A$1:$M$4972,4,FALSE)</f>
        <v>#N/A</v>
      </c>
      <c r="E2169" s="35"/>
      <c r="F2169" s="53"/>
      <c r="G2169" s="32"/>
      <c r="H2169" s="45" t="e">
        <f>VLOOKUP(G2169,Export7[#All],2,FALSE)</f>
        <v>#N/A</v>
      </c>
      <c r="I2169" s="45" t="e">
        <f>VLOOKUP($A2169,EVID_OSEVU!$A$1:$M$4972,10,FALSE)</f>
        <v>#N/A</v>
      </c>
      <c r="J2169" s="58" t="e">
        <f>VLOOKUP($A2169,EVID_OSEVU!$A$1:$M$4972,11,FALSE)</f>
        <v>#N/A</v>
      </c>
      <c r="K2169" s="33"/>
      <c r="L2169" s="45" t="e">
        <f>VLOOKUP(EVID_PASTVY!H2169,KATEGORIE_ZVIRAT!$B$2:$M$31,6,FALSE)*K2169</f>
        <v>#N/A</v>
      </c>
      <c r="M2169" s="33">
        <v>24</v>
      </c>
      <c r="N2169" s="45" t="e">
        <f>VLOOKUP(EVID_PASTVY!$H2169,KATEGORIE_ZVIRAT!$B$2:$M$31,8,FALSE)</f>
        <v>#N/A</v>
      </c>
      <c r="O2169" s="45" t="e">
        <f>VLOOKUP(EVID_PASTVY!$H2169,KATEGORIE_ZVIRAT!$B$2:$M$31,9,FALSE)</f>
        <v>#N/A</v>
      </c>
      <c r="P2169" s="54" t="e">
        <f>VLOOKUP(EVID_PASTVY!$H2169,KATEGORIE_ZVIRAT!$B$2:$M$31,7,FALSE)*L2169/1000*M2169/24*(F2169-E2169+1)/J2169</f>
        <v>#N/A</v>
      </c>
      <c r="Q2169" s="52" t="e">
        <f>VLOOKUP(EVID_PASTVY!$H2169,KATEGORIE_ZVIRAT!$B$2:$M$31,10,FALSE)*P2169*10</f>
        <v>#N/A</v>
      </c>
      <c r="R2169" s="52" t="e">
        <f>VLOOKUP(EVID_PASTVY!$H2169,KATEGORIE_ZVIRAT!$B$2:$M$31,11,FALSE)*P2169*10</f>
        <v>#N/A</v>
      </c>
      <c r="S2169" s="52" t="e">
        <f>VLOOKUP(EVID_PASTVY!$H2169,KATEGORIE_ZVIRAT!$B$2:$M$31,12,FALSE)*P2169*10</f>
        <v>#N/A</v>
      </c>
    </row>
    <row r="2170" spans="1:19" x14ac:dyDescent="0.2">
      <c r="A2170" s="32"/>
      <c r="B2170" s="37" t="e">
        <f>VLOOKUP($A2170,EVID_OSEVU!$A$1:$M$4972,2,FALSE)</f>
        <v>#N/A</v>
      </c>
      <c r="C2170" s="37" t="e">
        <f>VLOOKUP($A2170,EVID_OSEVU!$A$1:$M$4972,3,FALSE)</f>
        <v>#N/A</v>
      </c>
      <c r="D2170" s="45" t="e">
        <f>VLOOKUP($A2170,EVID_OSEVU!$A$1:$M$4972,4,FALSE)</f>
        <v>#N/A</v>
      </c>
      <c r="E2170" s="35"/>
      <c r="F2170" s="53"/>
      <c r="G2170" s="32"/>
      <c r="H2170" s="45" t="e">
        <f>VLOOKUP(G2170,Export7[#All],2,FALSE)</f>
        <v>#N/A</v>
      </c>
      <c r="I2170" s="45" t="e">
        <f>VLOOKUP($A2170,EVID_OSEVU!$A$1:$M$4972,10,FALSE)</f>
        <v>#N/A</v>
      </c>
      <c r="J2170" s="58" t="e">
        <f>VLOOKUP($A2170,EVID_OSEVU!$A$1:$M$4972,11,FALSE)</f>
        <v>#N/A</v>
      </c>
      <c r="K2170" s="33"/>
      <c r="L2170" s="45" t="e">
        <f>VLOOKUP(EVID_PASTVY!H2170,KATEGORIE_ZVIRAT!$B$2:$M$31,6,FALSE)*K2170</f>
        <v>#N/A</v>
      </c>
      <c r="M2170" s="33">
        <v>24</v>
      </c>
      <c r="N2170" s="45" t="e">
        <f>VLOOKUP(EVID_PASTVY!$H2170,KATEGORIE_ZVIRAT!$B$2:$M$31,8,FALSE)</f>
        <v>#N/A</v>
      </c>
      <c r="O2170" s="45" t="e">
        <f>VLOOKUP(EVID_PASTVY!$H2170,KATEGORIE_ZVIRAT!$B$2:$M$31,9,FALSE)</f>
        <v>#N/A</v>
      </c>
      <c r="P2170" s="54" t="e">
        <f>VLOOKUP(EVID_PASTVY!$H2170,KATEGORIE_ZVIRAT!$B$2:$M$31,7,FALSE)*L2170/1000*M2170/24*(F2170-E2170+1)/J2170</f>
        <v>#N/A</v>
      </c>
      <c r="Q2170" s="52" t="e">
        <f>VLOOKUP(EVID_PASTVY!$H2170,KATEGORIE_ZVIRAT!$B$2:$M$31,10,FALSE)*P2170*10</f>
        <v>#N/A</v>
      </c>
      <c r="R2170" s="52" t="e">
        <f>VLOOKUP(EVID_PASTVY!$H2170,KATEGORIE_ZVIRAT!$B$2:$M$31,11,FALSE)*P2170*10</f>
        <v>#N/A</v>
      </c>
      <c r="S2170" s="52" t="e">
        <f>VLOOKUP(EVID_PASTVY!$H2170,KATEGORIE_ZVIRAT!$B$2:$M$31,12,FALSE)*P2170*10</f>
        <v>#N/A</v>
      </c>
    </row>
    <row r="2171" spans="1:19" x14ac:dyDescent="0.2">
      <c r="A2171" s="32"/>
      <c r="B2171" s="37" t="e">
        <f>VLOOKUP($A2171,EVID_OSEVU!$A$1:$M$4972,2,FALSE)</f>
        <v>#N/A</v>
      </c>
      <c r="C2171" s="37" t="e">
        <f>VLOOKUP($A2171,EVID_OSEVU!$A$1:$M$4972,3,FALSE)</f>
        <v>#N/A</v>
      </c>
      <c r="D2171" s="45" t="e">
        <f>VLOOKUP($A2171,EVID_OSEVU!$A$1:$M$4972,4,FALSE)</f>
        <v>#N/A</v>
      </c>
      <c r="E2171" s="35"/>
      <c r="F2171" s="53"/>
      <c r="G2171" s="32"/>
      <c r="H2171" s="45" t="e">
        <f>VLOOKUP(G2171,Export7[#All],2,FALSE)</f>
        <v>#N/A</v>
      </c>
      <c r="I2171" s="45" t="e">
        <f>VLOOKUP($A2171,EVID_OSEVU!$A$1:$M$4972,10,FALSE)</f>
        <v>#N/A</v>
      </c>
      <c r="J2171" s="58" t="e">
        <f>VLOOKUP($A2171,EVID_OSEVU!$A$1:$M$4972,11,FALSE)</f>
        <v>#N/A</v>
      </c>
      <c r="K2171" s="33"/>
      <c r="L2171" s="45" t="e">
        <f>VLOOKUP(EVID_PASTVY!H2171,KATEGORIE_ZVIRAT!$B$2:$M$31,6,FALSE)*K2171</f>
        <v>#N/A</v>
      </c>
      <c r="M2171" s="33">
        <v>24</v>
      </c>
      <c r="N2171" s="45" t="e">
        <f>VLOOKUP(EVID_PASTVY!$H2171,KATEGORIE_ZVIRAT!$B$2:$M$31,8,FALSE)</f>
        <v>#N/A</v>
      </c>
      <c r="O2171" s="45" t="e">
        <f>VLOOKUP(EVID_PASTVY!$H2171,KATEGORIE_ZVIRAT!$B$2:$M$31,9,FALSE)</f>
        <v>#N/A</v>
      </c>
      <c r="P2171" s="54" t="e">
        <f>VLOOKUP(EVID_PASTVY!$H2171,KATEGORIE_ZVIRAT!$B$2:$M$31,7,FALSE)*L2171/1000*M2171/24*(F2171-E2171+1)/J2171</f>
        <v>#N/A</v>
      </c>
      <c r="Q2171" s="52" t="e">
        <f>VLOOKUP(EVID_PASTVY!$H2171,KATEGORIE_ZVIRAT!$B$2:$M$31,10,FALSE)*P2171*10</f>
        <v>#N/A</v>
      </c>
      <c r="R2171" s="52" t="e">
        <f>VLOOKUP(EVID_PASTVY!$H2171,KATEGORIE_ZVIRAT!$B$2:$M$31,11,FALSE)*P2171*10</f>
        <v>#N/A</v>
      </c>
      <c r="S2171" s="52" t="e">
        <f>VLOOKUP(EVID_PASTVY!$H2171,KATEGORIE_ZVIRAT!$B$2:$M$31,12,FALSE)*P2171*10</f>
        <v>#N/A</v>
      </c>
    </row>
    <row r="2172" spans="1:19" x14ac:dyDescent="0.2">
      <c r="A2172" s="32"/>
      <c r="B2172" s="37" t="e">
        <f>VLOOKUP($A2172,EVID_OSEVU!$A$1:$M$4972,2,FALSE)</f>
        <v>#N/A</v>
      </c>
      <c r="C2172" s="37" t="e">
        <f>VLOOKUP($A2172,EVID_OSEVU!$A$1:$M$4972,3,FALSE)</f>
        <v>#N/A</v>
      </c>
      <c r="D2172" s="45" t="e">
        <f>VLOOKUP($A2172,EVID_OSEVU!$A$1:$M$4972,4,FALSE)</f>
        <v>#N/A</v>
      </c>
      <c r="E2172" s="35"/>
      <c r="F2172" s="53"/>
      <c r="G2172" s="32"/>
      <c r="H2172" s="45" t="e">
        <f>VLOOKUP(G2172,Export7[#All],2,FALSE)</f>
        <v>#N/A</v>
      </c>
      <c r="I2172" s="45" t="e">
        <f>VLOOKUP($A2172,EVID_OSEVU!$A$1:$M$4972,10,FALSE)</f>
        <v>#N/A</v>
      </c>
      <c r="J2172" s="58" t="e">
        <f>VLOOKUP($A2172,EVID_OSEVU!$A$1:$M$4972,11,FALSE)</f>
        <v>#N/A</v>
      </c>
      <c r="K2172" s="33"/>
      <c r="L2172" s="45" t="e">
        <f>VLOOKUP(EVID_PASTVY!H2172,KATEGORIE_ZVIRAT!$B$2:$M$31,6,FALSE)*K2172</f>
        <v>#N/A</v>
      </c>
      <c r="M2172" s="33">
        <v>24</v>
      </c>
      <c r="N2172" s="45" t="e">
        <f>VLOOKUP(EVID_PASTVY!$H2172,KATEGORIE_ZVIRAT!$B$2:$M$31,8,FALSE)</f>
        <v>#N/A</v>
      </c>
      <c r="O2172" s="45" t="e">
        <f>VLOOKUP(EVID_PASTVY!$H2172,KATEGORIE_ZVIRAT!$B$2:$M$31,9,FALSE)</f>
        <v>#N/A</v>
      </c>
      <c r="P2172" s="54" t="e">
        <f>VLOOKUP(EVID_PASTVY!$H2172,KATEGORIE_ZVIRAT!$B$2:$M$31,7,FALSE)*L2172/1000*M2172/24*(F2172-E2172+1)/J2172</f>
        <v>#N/A</v>
      </c>
      <c r="Q2172" s="52" t="e">
        <f>VLOOKUP(EVID_PASTVY!$H2172,KATEGORIE_ZVIRAT!$B$2:$M$31,10,FALSE)*P2172*10</f>
        <v>#N/A</v>
      </c>
      <c r="R2172" s="52" t="e">
        <f>VLOOKUP(EVID_PASTVY!$H2172,KATEGORIE_ZVIRAT!$B$2:$M$31,11,FALSE)*P2172*10</f>
        <v>#N/A</v>
      </c>
      <c r="S2172" s="52" t="e">
        <f>VLOOKUP(EVID_PASTVY!$H2172,KATEGORIE_ZVIRAT!$B$2:$M$31,12,FALSE)*P2172*10</f>
        <v>#N/A</v>
      </c>
    </row>
    <row r="2173" spans="1:19" x14ac:dyDescent="0.2">
      <c r="A2173" s="32"/>
      <c r="B2173" s="37" t="e">
        <f>VLOOKUP($A2173,EVID_OSEVU!$A$1:$M$4972,2,FALSE)</f>
        <v>#N/A</v>
      </c>
      <c r="C2173" s="37" t="e">
        <f>VLOOKUP($A2173,EVID_OSEVU!$A$1:$M$4972,3,FALSE)</f>
        <v>#N/A</v>
      </c>
      <c r="D2173" s="45" t="e">
        <f>VLOOKUP($A2173,EVID_OSEVU!$A$1:$M$4972,4,FALSE)</f>
        <v>#N/A</v>
      </c>
      <c r="E2173" s="35"/>
      <c r="F2173" s="53"/>
      <c r="G2173" s="32"/>
      <c r="H2173" s="45" t="e">
        <f>VLOOKUP(G2173,Export7[#All],2,FALSE)</f>
        <v>#N/A</v>
      </c>
      <c r="I2173" s="45" t="e">
        <f>VLOOKUP($A2173,EVID_OSEVU!$A$1:$M$4972,10,FALSE)</f>
        <v>#N/A</v>
      </c>
      <c r="J2173" s="58" t="e">
        <f>VLOOKUP($A2173,EVID_OSEVU!$A$1:$M$4972,11,FALSE)</f>
        <v>#N/A</v>
      </c>
      <c r="K2173" s="33"/>
      <c r="L2173" s="45" t="e">
        <f>VLOOKUP(EVID_PASTVY!H2173,KATEGORIE_ZVIRAT!$B$2:$M$31,6,FALSE)*K2173</f>
        <v>#N/A</v>
      </c>
      <c r="M2173" s="33">
        <v>24</v>
      </c>
      <c r="N2173" s="45" t="e">
        <f>VLOOKUP(EVID_PASTVY!$H2173,KATEGORIE_ZVIRAT!$B$2:$M$31,8,FALSE)</f>
        <v>#N/A</v>
      </c>
      <c r="O2173" s="45" t="e">
        <f>VLOOKUP(EVID_PASTVY!$H2173,KATEGORIE_ZVIRAT!$B$2:$M$31,9,FALSE)</f>
        <v>#N/A</v>
      </c>
      <c r="P2173" s="54" t="e">
        <f>VLOOKUP(EVID_PASTVY!$H2173,KATEGORIE_ZVIRAT!$B$2:$M$31,7,FALSE)*L2173/1000*M2173/24*(F2173-E2173+1)/J2173</f>
        <v>#N/A</v>
      </c>
      <c r="Q2173" s="52" t="e">
        <f>VLOOKUP(EVID_PASTVY!$H2173,KATEGORIE_ZVIRAT!$B$2:$M$31,10,FALSE)*P2173*10</f>
        <v>#N/A</v>
      </c>
      <c r="R2173" s="52" t="e">
        <f>VLOOKUP(EVID_PASTVY!$H2173,KATEGORIE_ZVIRAT!$B$2:$M$31,11,FALSE)*P2173*10</f>
        <v>#N/A</v>
      </c>
      <c r="S2173" s="52" t="e">
        <f>VLOOKUP(EVID_PASTVY!$H2173,KATEGORIE_ZVIRAT!$B$2:$M$31,12,FALSE)*P2173*10</f>
        <v>#N/A</v>
      </c>
    </row>
    <row r="2174" spans="1:19" x14ac:dyDescent="0.2">
      <c r="A2174" s="32"/>
      <c r="B2174" s="37" t="e">
        <f>VLOOKUP($A2174,EVID_OSEVU!$A$1:$M$4972,2,FALSE)</f>
        <v>#N/A</v>
      </c>
      <c r="C2174" s="37" t="e">
        <f>VLOOKUP($A2174,EVID_OSEVU!$A$1:$M$4972,3,FALSE)</f>
        <v>#N/A</v>
      </c>
      <c r="D2174" s="45" t="e">
        <f>VLOOKUP($A2174,EVID_OSEVU!$A$1:$M$4972,4,FALSE)</f>
        <v>#N/A</v>
      </c>
      <c r="E2174" s="35"/>
      <c r="F2174" s="53"/>
      <c r="G2174" s="32"/>
      <c r="H2174" s="45" t="e">
        <f>VLOOKUP(G2174,Export7[#All],2,FALSE)</f>
        <v>#N/A</v>
      </c>
      <c r="I2174" s="45" t="e">
        <f>VLOOKUP($A2174,EVID_OSEVU!$A$1:$M$4972,10,FALSE)</f>
        <v>#N/A</v>
      </c>
      <c r="J2174" s="58" t="e">
        <f>VLOOKUP($A2174,EVID_OSEVU!$A$1:$M$4972,11,FALSE)</f>
        <v>#N/A</v>
      </c>
      <c r="K2174" s="33"/>
      <c r="L2174" s="45" t="e">
        <f>VLOOKUP(EVID_PASTVY!H2174,KATEGORIE_ZVIRAT!$B$2:$M$31,6,FALSE)*K2174</f>
        <v>#N/A</v>
      </c>
      <c r="M2174" s="33">
        <v>24</v>
      </c>
      <c r="N2174" s="45" t="e">
        <f>VLOOKUP(EVID_PASTVY!$H2174,KATEGORIE_ZVIRAT!$B$2:$M$31,8,FALSE)</f>
        <v>#N/A</v>
      </c>
      <c r="O2174" s="45" t="e">
        <f>VLOOKUP(EVID_PASTVY!$H2174,KATEGORIE_ZVIRAT!$B$2:$M$31,9,FALSE)</f>
        <v>#N/A</v>
      </c>
      <c r="P2174" s="54" t="e">
        <f>VLOOKUP(EVID_PASTVY!$H2174,KATEGORIE_ZVIRAT!$B$2:$M$31,7,FALSE)*L2174/1000*M2174/24*(F2174-E2174+1)/J2174</f>
        <v>#N/A</v>
      </c>
      <c r="Q2174" s="52" t="e">
        <f>VLOOKUP(EVID_PASTVY!$H2174,KATEGORIE_ZVIRAT!$B$2:$M$31,10,FALSE)*P2174*10</f>
        <v>#N/A</v>
      </c>
      <c r="R2174" s="52" t="e">
        <f>VLOOKUP(EVID_PASTVY!$H2174,KATEGORIE_ZVIRAT!$B$2:$M$31,11,FALSE)*P2174*10</f>
        <v>#N/A</v>
      </c>
      <c r="S2174" s="52" t="e">
        <f>VLOOKUP(EVID_PASTVY!$H2174,KATEGORIE_ZVIRAT!$B$2:$M$31,12,FALSE)*P2174*10</f>
        <v>#N/A</v>
      </c>
    </row>
    <row r="2175" spans="1:19" x14ac:dyDescent="0.2">
      <c r="A2175" s="32"/>
      <c r="B2175" s="37" t="e">
        <f>VLOOKUP($A2175,EVID_OSEVU!$A$1:$M$4972,2,FALSE)</f>
        <v>#N/A</v>
      </c>
      <c r="C2175" s="37" t="e">
        <f>VLOOKUP($A2175,EVID_OSEVU!$A$1:$M$4972,3,FALSE)</f>
        <v>#N/A</v>
      </c>
      <c r="D2175" s="45" t="e">
        <f>VLOOKUP($A2175,EVID_OSEVU!$A$1:$M$4972,4,FALSE)</f>
        <v>#N/A</v>
      </c>
      <c r="E2175" s="35"/>
      <c r="F2175" s="53"/>
      <c r="G2175" s="32"/>
      <c r="H2175" s="45" t="e">
        <f>VLOOKUP(G2175,Export7[#All],2,FALSE)</f>
        <v>#N/A</v>
      </c>
      <c r="I2175" s="45" t="e">
        <f>VLOOKUP($A2175,EVID_OSEVU!$A$1:$M$4972,10,FALSE)</f>
        <v>#N/A</v>
      </c>
      <c r="J2175" s="58" t="e">
        <f>VLOOKUP($A2175,EVID_OSEVU!$A$1:$M$4972,11,FALSE)</f>
        <v>#N/A</v>
      </c>
      <c r="K2175" s="33"/>
      <c r="L2175" s="45" t="e">
        <f>VLOOKUP(EVID_PASTVY!H2175,KATEGORIE_ZVIRAT!$B$2:$M$31,6,FALSE)*K2175</f>
        <v>#N/A</v>
      </c>
      <c r="M2175" s="33">
        <v>24</v>
      </c>
      <c r="N2175" s="45" t="e">
        <f>VLOOKUP(EVID_PASTVY!$H2175,KATEGORIE_ZVIRAT!$B$2:$M$31,8,FALSE)</f>
        <v>#N/A</v>
      </c>
      <c r="O2175" s="45" t="e">
        <f>VLOOKUP(EVID_PASTVY!$H2175,KATEGORIE_ZVIRAT!$B$2:$M$31,9,FALSE)</f>
        <v>#N/A</v>
      </c>
      <c r="P2175" s="54" t="e">
        <f>VLOOKUP(EVID_PASTVY!$H2175,KATEGORIE_ZVIRAT!$B$2:$M$31,7,FALSE)*L2175/1000*M2175/24*(F2175-E2175+1)/J2175</f>
        <v>#N/A</v>
      </c>
      <c r="Q2175" s="52" t="e">
        <f>VLOOKUP(EVID_PASTVY!$H2175,KATEGORIE_ZVIRAT!$B$2:$M$31,10,FALSE)*P2175*10</f>
        <v>#N/A</v>
      </c>
      <c r="R2175" s="52" t="e">
        <f>VLOOKUP(EVID_PASTVY!$H2175,KATEGORIE_ZVIRAT!$B$2:$M$31,11,FALSE)*P2175*10</f>
        <v>#N/A</v>
      </c>
      <c r="S2175" s="52" t="e">
        <f>VLOOKUP(EVID_PASTVY!$H2175,KATEGORIE_ZVIRAT!$B$2:$M$31,12,FALSE)*P2175*10</f>
        <v>#N/A</v>
      </c>
    </row>
    <row r="2176" spans="1:19" x14ac:dyDescent="0.2">
      <c r="A2176" s="32"/>
      <c r="B2176" s="37" t="e">
        <f>VLOOKUP($A2176,EVID_OSEVU!$A$1:$M$4972,2,FALSE)</f>
        <v>#N/A</v>
      </c>
      <c r="C2176" s="37" t="e">
        <f>VLOOKUP($A2176,EVID_OSEVU!$A$1:$M$4972,3,FALSE)</f>
        <v>#N/A</v>
      </c>
      <c r="D2176" s="45" t="e">
        <f>VLOOKUP($A2176,EVID_OSEVU!$A$1:$M$4972,4,FALSE)</f>
        <v>#N/A</v>
      </c>
      <c r="E2176" s="35"/>
      <c r="F2176" s="53"/>
      <c r="G2176" s="32"/>
      <c r="H2176" s="45" t="e">
        <f>VLOOKUP(G2176,Export7[#All],2,FALSE)</f>
        <v>#N/A</v>
      </c>
      <c r="I2176" s="45" t="e">
        <f>VLOOKUP($A2176,EVID_OSEVU!$A$1:$M$4972,10,FALSE)</f>
        <v>#N/A</v>
      </c>
      <c r="J2176" s="58" t="e">
        <f>VLOOKUP($A2176,EVID_OSEVU!$A$1:$M$4972,11,FALSE)</f>
        <v>#N/A</v>
      </c>
      <c r="K2176" s="33"/>
      <c r="L2176" s="45" t="e">
        <f>VLOOKUP(EVID_PASTVY!H2176,KATEGORIE_ZVIRAT!$B$2:$M$31,6,FALSE)*K2176</f>
        <v>#N/A</v>
      </c>
      <c r="M2176" s="33">
        <v>24</v>
      </c>
      <c r="N2176" s="45" t="e">
        <f>VLOOKUP(EVID_PASTVY!$H2176,KATEGORIE_ZVIRAT!$B$2:$M$31,8,FALSE)</f>
        <v>#N/A</v>
      </c>
      <c r="O2176" s="45" t="e">
        <f>VLOOKUP(EVID_PASTVY!$H2176,KATEGORIE_ZVIRAT!$B$2:$M$31,9,FALSE)</f>
        <v>#N/A</v>
      </c>
      <c r="P2176" s="54" t="e">
        <f>VLOOKUP(EVID_PASTVY!$H2176,KATEGORIE_ZVIRAT!$B$2:$M$31,7,FALSE)*L2176/1000*M2176/24*(F2176-E2176+1)/J2176</f>
        <v>#N/A</v>
      </c>
      <c r="Q2176" s="52" t="e">
        <f>VLOOKUP(EVID_PASTVY!$H2176,KATEGORIE_ZVIRAT!$B$2:$M$31,10,FALSE)*P2176*10</f>
        <v>#N/A</v>
      </c>
      <c r="R2176" s="52" t="e">
        <f>VLOOKUP(EVID_PASTVY!$H2176,KATEGORIE_ZVIRAT!$B$2:$M$31,11,FALSE)*P2176*10</f>
        <v>#N/A</v>
      </c>
      <c r="S2176" s="52" t="e">
        <f>VLOOKUP(EVID_PASTVY!$H2176,KATEGORIE_ZVIRAT!$B$2:$M$31,12,FALSE)*P2176*10</f>
        <v>#N/A</v>
      </c>
    </row>
    <row r="2177" spans="1:19" x14ac:dyDescent="0.2">
      <c r="A2177" s="32"/>
      <c r="B2177" s="37" t="e">
        <f>VLOOKUP($A2177,EVID_OSEVU!$A$1:$M$4972,2,FALSE)</f>
        <v>#N/A</v>
      </c>
      <c r="C2177" s="37" t="e">
        <f>VLOOKUP($A2177,EVID_OSEVU!$A$1:$M$4972,3,FALSE)</f>
        <v>#N/A</v>
      </c>
      <c r="D2177" s="45" t="e">
        <f>VLOOKUP($A2177,EVID_OSEVU!$A$1:$M$4972,4,FALSE)</f>
        <v>#N/A</v>
      </c>
      <c r="E2177" s="35"/>
      <c r="F2177" s="53"/>
      <c r="G2177" s="32"/>
      <c r="H2177" s="45" t="e">
        <f>VLOOKUP(G2177,Export7[#All],2,FALSE)</f>
        <v>#N/A</v>
      </c>
      <c r="I2177" s="45" t="e">
        <f>VLOOKUP($A2177,EVID_OSEVU!$A$1:$M$4972,10,FALSE)</f>
        <v>#N/A</v>
      </c>
      <c r="J2177" s="58" t="e">
        <f>VLOOKUP($A2177,EVID_OSEVU!$A$1:$M$4972,11,FALSE)</f>
        <v>#N/A</v>
      </c>
      <c r="K2177" s="33"/>
      <c r="L2177" s="45" t="e">
        <f>VLOOKUP(EVID_PASTVY!H2177,KATEGORIE_ZVIRAT!$B$2:$M$31,6,FALSE)*K2177</f>
        <v>#N/A</v>
      </c>
      <c r="M2177" s="33">
        <v>24</v>
      </c>
      <c r="N2177" s="45" t="e">
        <f>VLOOKUP(EVID_PASTVY!$H2177,KATEGORIE_ZVIRAT!$B$2:$M$31,8,FALSE)</f>
        <v>#N/A</v>
      </c>
      <c r="O2177" s="45" t="e">
        <f>VLOOKUP(EVID_PASTVY!$H2177,KATEGORIE_ZVIRAT!$B$2:$M$31,9,FALSE)</f>
        <v>#N/A</v>
      </c>
      <c r="P2177" s="54" t="e">
        <f>VLOOKUP(EVID_PASTVY!$H2177,KATEGORIE_ZVIRAT!$B$2:$M$31,7,FALSE)*L2177/1000*M2177/24*(F2177-E2177+1)/J2177</f>
        <v>#N/A</v>
      </c>
      <c r="Q2177" s="52" t="e">
        <f>VLOOKUP(EVID_PASTVY!$H2177,KATEGORIE_ZVIRAT!$B$2:$M$31,10,FALSE)*P2177*10</f>
        <v>#N/A</v>
      </c>
      <c r="R2177" s="52" t="e">
        <f>VLOOKUP(EVID_PASTVY!$H2177,KATEGORIE_ZVIRAT!$B$2:$M$31,11,FALSE)*P2177*10</f>
        <v>#N/A</v>
      </c>
      <c r="S2177" s="52" t="e">
        <f>VLOOKUP(EVID_PASTVY!$H2177,KATEGORIE_ZVIRAT!$B$2:$M$31,12,FALSE)*P2177*10</f>
        <v>#N/A</v>
      </c>
    </row>
    <row r="2178" spans="1:19" x14ac:dyDescent="0.2">
      <c r="A2178" s="32"/>
      <c r="B2178" s="37" t="e">
        <f>VLOOKUP($A2178,EVID_OSEVU!$A$1:$M$4972,2,FALSE)</f>
        <v>#N/A</v>
      </c>
      <c r="C2178" s="37" t="e">
        <f>VLOOKUP($A2178,EVID_OSEVU!$A$1:$M$4972,3,FALSE)</f>
        <v>#N/A</v>
      </c>
      <c r="D2178" s="45" t="e">
        <f>VLOOKUP($A2178,EVID_OSEVU!$A$1:$M$4972,4,FALSE)</f>
        <v>#N/A</v>
      </c>
      <c r="E2178" s="35"/>
      <c r="F2178" s="53"/>
      <c r="G2178" s="32"/>
      <c r="H2178" s="45" t="e">
        <f>VLOOKUP(G2178,Export7[#All],2,FALSE)</f>
        <v>#N/A</v>
      </c>
      <c r="I2178" s="45" t="e">
        <f>VLOOKUP($A2178,EVID_OSEVU!$A$1:$M$4972,10,FALSE)</f>
        <v>#N/A</v>
      </c>
      <c r="J2178" s="58" t="e">
        <f>VLOOKUP($A2178,EVID_OSEVU!$A$1:$M$4972,11,FALSE)</f>
        <v>#N/A</v>
      </c>
      <c r="K2178" s="33"/>
      <c r="L2178" s="45" t="e">
        <f>VLOOKUP(EVID_PASTVY!H2178,KATEGORIE_ZVIRAT!$B$2:$M$31,6,FALSE)*K2178</f>
        <v>#N/A</v>
      </c>
      <c r="M2178" s="33">
        <v>24</v>
      </c>
      <c r="N2178" s="45" t="e">
        <f>VLOOKUP(EVID_PASTVY!$H2178,KATEGORIE_ZVIRAT!$B$2:$M$31,8,FALSE)</f>
        <v>#N/A</v>
      </c>
      <c r="O2178" s="45" t="e">
        <f>VLOOKUP(EVID_PASTVY!$H2178,KATEGORIE_ZVIRAT!$B$2:$M$31,9,FALSE)</f>
        <v>#N/A</v>
      </c>
      <c r="P2178" s="54" t="e">
        <f>VLOOKUP(EVID_PASTVY!$H2178,KATEGORIE_ZVIRAT!$B$2:$M$31,7,FALSE)*L2178/1000*M2178/24*(F2178-E2178+1)/J2178</f>
        <v>#N/A</v>
      </c>
      <c r="Q2178" s="52" t="e">
        <f>VLOOKUP(EVID_PASTVY!$H2178,KATEGORIE_ZVIRAT!$B$2:$M$31,10,FALSE)*P2178*10</f>
        <v>#N/A</v>
      </c>
      <c r="R2178" s="52" t="e">
        <f>VLOOKUP(EVID_PASTVY!$H2178,KATEGORIE_ZVIRAT!$B$2:$M$31,11,FALSE)*P2178*10</f>
        <v>#N/A</v>
      </c>
      <c r="S2178" s="52" t="e">
        <f>VLOOKUP(EVID_PASTVY!$H2178,KATEGORIE_ZVIRAT!$B$2:$M$31,12,FALSE)*P2178*10</f>
        <v>#N/A</v>
      </c>
    </row>
    <row r="2179" spans="1:19" x14ac:dyDescent="0.2">
      <c r="A2179" s="32"/>
      <c r="B2179" s="37" t="e">
        <f>VLOOKUP($A2179,EVID_OSEVU!$A$1:$M$4972,2,FALSE)</f>
        <v>#N/A</v>
      </c>
      <c r="C2179" s="37" t="e">
        <f>VLOOKUP($A2179,EVID_OSEVU!$A$1:$M$4972,3,FALSE)</f>
        <v>#N/A</v>
      </c>
      <c r="D2179" s="45" t="e">
        <f>VLOOKUP($A2179,EVID_OSEVU!$A$1:$M$4972,4,FALSE)</f>
        <v>#N/A</v>
      </c>
      <c r="E2179" s="35"/>
      <c r="F2179" s="53"/>
      <c r="G2179" s="32"/>
      <c r="H2179" s="45" t="e">
        <f>VLOOKUP(G2179,Export7[#All],2,FALSE)</f>
        <v>#N/A</v>
      </c>
      <c r="I2179" s="45" t="e">
        <f>VLOOKUP($A2179,EVID_OSEVU!$A$1:$M$4972,10,FALSE)</f>
        <v>#N/A</v>
      </c>
      <c r="J2179" s="58" t="e">
        <f>VLOOKUP($A2179,EVID_OSEVU!$A$1:$M$4972,11,FALSE)</f>
        <v>#N/A</v>
      </c>
      <c r="K2179" s="33"/>
      <c r="L2179" s="45" t="e">
        <f>VLOOKUP(EVID_PASTVY!H2179,KATEGORIE_ZVIRAT!$B$2:$M$31,6,FALSE)*K2179</f>
        <v>#N/A</v>
      </c>
      <c r="M2179" s="33">
        <v>24</v>
      </c>
      <c r="N2179" s="45" t="e">
        <f>VLOOKUP(EVID_PASTVY!$H2179,KATEGORIE_ZVIRAT!$B$2:$M$31,8,FALSE)</f>
        <v>#N/A</v>
      </c>
      <c r="O2179" s="45" t="e">
        <f>VLOOKUP(EVID_PASTVY!$H2179,KATEGORIE_ZVIRAT!$B$2:$M$31,9,FALSE)</f>
        <v>#N/A</v>
      </c>
      <c r="P2179" s="54" t="e">
        <f>VLOOKUP(EVID_PASTVY!$H2179,KATEGORIE_ZVIRAT!$B$2:$M$31,7,FALSE)*L2179/1000*M2179/24*(F2179-E2179+1)/J2179</f>
        <v>#N/A</v>
      </c>
      <c r="Q2179" s="52" t="e">
        <f>VLOOKUP(EVID_PASTVY!$H2179,KATEGORIE_ZVIRAT!$B$2:$M$31,10,FALSE)*P2179*10</f>
        <v>#N/A</v>
      </c>
      <c r="R2179" s="52" t="e">
        <f>VLOOKUP(EVID_PASTVY!$H2179,KATEGORIE_ZVIRAT!$B$2:$M$31,11,FALSE)*P2179*10</f>
        <v>#N/A</v>
      </c>
      <c r="S2179" s="52" t="e">
        <f>VLOOKUP(EVID_PASTVY!$H2179,KATEGORIE_ZVIRAT!$B$2:$M$31,12,FALSE)*P2179*10</f>
        <v>#N/A</v>
      </c>
    </row>
    <row r="2180" spans="1:19" x14ac:dyDescent="0.2">
      <c r="A2180" s="32"/>
      <c r="B2180" s="37" t="e">
        <f>VLOOKUP($A2180,EVID_OSEVU!$A$1:$M$4972,2,FALSE)</f>
        <v>#N/A</v>
      </c>
      <c r="C2180" s="37" t="e">
        <f>VLOOKUP($A2180,EVID_OSEVU!$A$1:$M$4972,3,FALSE)</f>
        <v>#N/A</v>
      </c>
      <c r="D2180" s="45" t="e">
        <f>VLOOKUP($A2180,EVID_OSEVU!$A$1:$M$4972,4,FALSE)</f>
        <v>#N/A</v>
      </c>
      <c r="E2180" s="35"/>
      <c r="F2180" s="53"/>
      <c r="G2180" s="32"/>
      <c r="H2180" s="45" t="e">
        <f>VLOOKUP(G2180,Export7[#All],2,FALSE)</f>
        <v>#N/A</v>
      </c>
      <c r="I2180" s="45" t="e">
        <f>VLOOKUP($A2180,EVID_OSEVU!$A$1:$M$4972,10,FALSE)</f>
        <v>#N/A</v>
      </c>
      <c r="J2180" s="58" t="e">
        <f>VLOOKUP($A2180,EVID_OSEVU!$A$1:$M$4972,11,FALSE)</f>
        <v>#N/A</v>
      </c>
      <c r="K2180" s="33"/>
      <c r="L2180" s="45" t="e">
        <f>VLOOKUP(EVID_PASTVY!H2180,KATEGORIE_ZVIRAT!$B$2:$M$31,6,FALSE)*K2180</f>
        <v>#N/A</v>
      </c>
      <c r="M2180" s="33">
        <v>24</v>
      </c>
      <c r="N2180" s="45" t="e">
        <f>VLOOKUP(EVID_PASTVY!$H2180,KATEGORIE_ZVIRAT!$B$2:$M$31,8,FALSE)</f>
        <v>#N/A</v>
      </c>
      <c r="O2180" s="45" t="e">
        <f>VLOOKUP(EVID_PASTVY!$H2180,KATEGORIE_ZVIRAT!$B$2:$M$31,9,FALSE)</f>
        <v>#N/A</v>
      </c>
      <c r="P2180" s="54" t="e">
        <f>VLOOKUP(EVID_PASTVY!$H2180,KATEGORIE_ZVIRAT!$B$2:$M$31,7,FALSE)*L2180/1000*M2180/24*(F2180-E2180+1)/J2180</f>
        <v>#N/A</v>
      </c>
      <c r="Q2180" s="52" t="e">
        <f>VLOOKUP(EVID_PASTVY!$H2180,KATEGORIE_ZVIRAT!$B$2:$M$31,10,FALSE)*P2180*10</f>
        <v>#N/A</v>
      </c>
      <c r="R2180" s="52" t="e">
        <f>VLOOKUP(EVID_PASTVY!$H2180,KATEGORIE_ZVIRAT!$B$2:$M$31,11,FALSE)*P2180*10</f>
        <v>#N/A</v>
      </c>
      <c r="S2180" s="52" t="e">
        <f>VLOOKUP(EVID_PASTVY!$H2180,KATEGORIE_ZVIRAT!$B$2:$M$31,12,FALSE)*P2180*10</f>
        <v>#N/A</v>
      </c>
    </row>
    <row r="2181" spans="1:19" x14ac:dyDescent="0.2">
      <c r="A2181" s="32"/>
      <c r="B2181" s="37" t="e">
        <f>VLOOKUP($A2181,EVID_OSEVU!$A$1:$M$4972,2,FALSE)</f>
        <v>#N/A</v>
      </c>
      <c r="C2181" s="37" t="e">
        <f>VLOOKUP($A2181,EVID_OSEVU!$A$1:$M$4972,3,FALSE)</f>
        <v>#N/A</v>
      </c>
      <c r="D2181" s="45" t="e">
        <f>VLOOKUP($A2181,EVID_OSEVU!$A$1:$M$4972,4,FALSE)</f>
        <v>#N/A</v>
      </c>
      <c r="E2181" s="35"/>
      <c r="F2181" s="53"/>
      <c r="G2181" s="32"/>
      <c r="H2181" s="45" t="e">
        <f>VLOOKUP(G2181,Export7[#All],2,FALSE)</f>
        <v>#N/A</v>
      </c>
      <c r="I2181" s="45" t="e">
        <f>VLOOKUP($A2181,EVID_OSEVU!$A$1:$M$4972,10,FALSE)</f>
        <v>#N/A</v>
      </c>
      <c r="J2181" s="58" t="e">
        <f>VLOOKUP($A2181,EVID_OSEVU!$A$1:$M$4972,11,FALSE)</f>
        <v>#N/A</v>
      </c>
      <c r="K2181" s="33"/>
      <c r="L2181" s="45" t="e">
        <f>VLOOKUP(EVID_PASTVY!H2181,KATEGORIE_ZVIRAT!$B$2:$M$31,6,FALSE)*K2181</f>
        <v>#N/A</v>
      </c>
      <c r="M2181" s="33">
        <v>24</v>
      </c>
      <c r="N2181" s="45" t="e">
        <f>VLOOKUP(EVID_PASTVY!$H2181,KATEGORIE_ZVIRAT!$B$2:$M$31,8,FALSE)</f>
        <v>#N/A</v>
      </c>
      <c r="O2181" s="45" t="e">
        <f>VLOOKUP(EVID_PASTVY!$H2181,KATEGORIE_ZVIRAT!$B$2:$M$31,9,FALSE)</f>
        <v>#N/A</v>
      </c>
      <c r="P2181" s="54" t="e">
        <f>VLOOKUP(EVID_PASTVY!$H2181,KATEGORIE_ZVIRAT!$B$2:$M$31,7,FALSE)*L2181/1000*M2181/24*(F2181-E2181+1)/J2181</f>
        <v>#N/A</v>
      </c>
      <c r="Q2181" s="52" t="e">
        <f>VLOOKUP(EVID_PASTVY!$H2181,KATEGORIE_ZVIRAT!$B$2:$M$31,10,FALSE)*P2181*10</f>
        <v>#N/A</v>
      </c>
      <c r="R2181" s="52" t="e">
        <f>VLOOKUP(EVID_PASTVY!$H2181,KATEGORIE_ZVIRAT!$B$2:$M$31,11,FALSE)*P2181*10</f>
        <v>#N/A</v>
      </c>
      <c r="S2181" s="52" t="e">
        <f>VLOOKUP(EVID_PASTVY!$H2181,KATEGORIE_ZVIRAT!$B$2:$M$31,12,FALSE)*P2181*10</f>
        <v>#N/A</v>
      </c>
    </row>
    <row r="2182" spans="1:19" x14ac:dyDescent="0.2">
      <c r="A2182" s="32"/>
      <c r="B2182" s="37" t="e">
        <f>VLOOKUP($A2182,EVID_OSEVU!$A$1:$M$4972,2,FALSE)</f>
        <v>#N/A</v>
      </c>
      <c r="C2182" s="37" t="e">
        <f>VLOOKUP($A2182,EVID_OSEVU!$A$1:$M$4972,3,FALSE)</f>
        <v>#N/A</v>
      </c>
      <c r="D2182" s="45" t="e">
        <f>VLOOKUP($A2182,EVID_OSEVU!$A$1:$M$4972,4,FALSE)</f>
        <v>#N/A</v>
      </c>
      <c r="E2182" s="35"/>
      <c r="F2182" s="53"/>
      <c r="G2182" s="32"/>
      <c r="H2182" s="45" t="e">
        <f>VLOOKUP(G2182,Export7[#All],2,FALSE)</f>
        <v>#N/A</v>
      </c>
      <c r="I2182" s="45" t="e">
        <f>VLOOKUP($A2182,EVID_OSEVU!$A$1:$M$4972,10,FALSE)</f>
        <v>#N/A</v>
      </c>
      <c r="J2182" s="58" t="e">
        <f>VLOOKUP($A2182,EVID_OSEVU!$A$1:$M$4972,11,FALSE)</f>
        <v>#N/A</v>
      </c>
      <c r="K2182" s="33"/>
      <c r="L2182" s="45" t="e">
        <f>VLOOKUP(EVID_PASTVY!H2182,KATEGORIE_ZVIRAT!$B$2:$M$31,6,FALSE)*K2182</f>
        <v>#N/A</v>
      </c>
      <c r="M2182" s="33">
        <v>24</v>
      </c>
      <c r="N2182" s="45" t="e">
        <f>VLOOKUP(EVID_PASTVY!$H2182,KATEGORIE_ZVIRAT!$B$2:$M$31,8,FALSE)</f>
        <v>#N/A</v>
      </c>
      <c r="O2182" s="45" t="e">
        <f>VLOOKUP(EVID_PASTVY!$H2182,KATEGORIE_ZVIRAT!$B$2:$M$31,9,FALSE)</f>
        <v>#N/A</v>
      </c>
      <c r="P2182" s="54" t="e">
        <f>VLOOKUP(EVID_PASTVY!$H2182,KATEGORIE_ZVIRAT!$B$2:$M$31,7,FALSE)*L2182/1000*M2182/24*(F2182-E2182+1)/J2182</f>
        <v>#N/A</v>
      </c>
      <c r="Q2182" s="52" t="e">
        <f>VLOOKUP(EVID_PASTVY!$H2182,KATEGORIE_ZVIRAT!$B$2:$M$31,10,FALSE)*P2182*10</f>
        <v>#N/A</v>
      </c>
      <c r="R2182" s="52" t="e">
        <f>VLOOKUP(EVID_PASTVY!$H2182,KATEGORIE_ZVIRAT!$B$2:$M$31,11,FALSE)*P2182*10</f>
        <v>#N/A</v>
      </c>
      <c r="S2182" s="52" t="e">
        <f>VLOOKUP(EVID_PASTVY!$H2182,KATEGORIE_ZVIRAT!$B$2:$M$31,12,FALSE)*P2182*10</f>
        <v>#N/A</v>
      </c>
    </row>
    <row r="2183" spans="1:19" x14ac:dyDescent="0.2">
      <c r="A2183" s="32"/>
      <c r="B2183" s="37" t="e">
        <f>VLOOKUP($A2183,EVID_OSEVU!$A$1:$M$4972,2,FALSE)</f>
        <v>#N/A</v>
      </c>
      <c r="C2183" s="37" t="e">
        <f>VLOOKUP($A2183,EVID_OSEVU!$A$1:$M$4972,3,FALSE)</f>
        <v>#N/A</v>
      </c>
      <c r="D2183" s="45" t="e">
        <f>VLOOKUP($A2183,EVID_OSEVU!$A$1:$M$4972,4,FALSE)</f>
        <v>#N/A</v>
      </c>
      <c r="E2183" s="35"/>
      <c r="F2183" s="53"/>
      <c r="G2183" s="32"/>
      <c r="H2183" s="45" t="e">
        <f>VLOOKUP(G2183,Export7[#All],2,FALSE)</f>
        <v>#N/A</v>
      </c>
      <c r="I2183" s="45" t="e">
        <f>VLOOKUP($A2183,EVID_OSEVU!$A$1:$M$4972,10,FALSE)</f>
        <v>#N/A</v>
      </c>
      <c r="J2183" s="58" t="e">
        <f>VLOOKUP($A2183,EVID_OSEVU!$A$1:$M$4972,11,FALSE)</f>
        <v>#N/A</v>
      </c>
      <c r="K2183" s="33"/>
      <c r="L2183" s="45" t="e">
        <f>VLOOKUP(EVID_PASTVY!H2183,KATEGORIE_ZVIRAT!$B$2:$M$31,6,FALSE)*K2183</f>
        <v>#N/A</v>
      </c>
      <c r="M2183" s="33">
        <v>24</v>
      </c>
      <c r="N2183" s="45" t="e">
        <f>VLOOKUP(EVID_PASTVY!$H2183,KATEGORIE_ZVIRAT!$B$2:$M$31,8,FALSE)</f>
        <v>#N/A</v>
      </c>
      <c r="O2183" s="45" t="e">
        <f>VLOOKUP(EVID_PASTVY!$H2183,KATEGORIE_ZVIRAT!$B$2:$M$31,9,FALSE)</f>
        <v>#N/A</v>
      </c>
      <c r="P2183" s="54" t="e">
        <f>VLOOKUP(EVID_PASTVY!$H2183,KATEGORIE_ZVIRAT!$B$2:$M$31,7,FALSE)*L2183/1000*M2183/24*(F2183-E2183+1)/J2183</f>
        <v>#N/A</v>
      </c>
      <c r="Q2183" s="52" t="e">
        <f>VLOOKUP(EVID_PASTVY!$H2183,KATEGORIE_ZVIRAT!$B$2:$M$31,10,FALSE)*P2183*10</f>
        <v>#N/A</v>
      </c>
      <c r="R2183" s="52" t="e">
        <f>VLOOKUP(EVID_PASTVY!$H2183,KATEGORIE_ZVIRAT!$B$2:$M$31,11,FALSE)*P2183*10</f>
        <v>#N/A</v>
      </c>
      <c r="S2183" s="52" t="e">
        <f>VLOOKUP(EVID_PASTVY!$H2183,KATEGORIE_ZVIRAT!$B$2:$M$31,12,FALSE)*P2183*10</f>
        <v>#N/A</v>
      </c>
    </row>
    <row r="2184" spans="1:19" x14ac:dyDescent="0.2">
      <c r="A2184" s="32"/>
      <c r="B2184" s="37" t="e">
        <f>VLOOKUP($A2184,EVID_OSEVU!$A$1:$M$4972,2,FALSE)</f>
        <v>#N/A</v>
      </c>
      <c r="C2184" s="37" t="e">
        <f>VLOOKUP($A2184,EVID_OSEVU!$A$1:$M$4972,3,FALSE)</f>
        <v>#N/A</v>
      </c>
      <c r="D2184" s="45" t="e">
        <f>VLOOKUP($A2184,EVID_OSEVU!$A$1:$M$4972,4,FALSE)</f>
        <v>#N/A</v>
      </c>
      <c r="E2184" s="35"/>
      <c r="F2184" s="53"/>
      <c r="G2184" s="32"/>
      <c r="H2184" s="45" t="e">
        <f>VLOOKUP(G2184,Export7[#All],2,FALSE)</f>
        <v>#N/A</v>
      </c>
      <c r="I2184" s="45" t="e">
        <f>VLOOKUP($A2184,EVID_OSEVU!$A$1:$M$4972,10,FALSE)</f>
        <v>#N/A</v>
      </c>
      <c r="J2184" s="58" t="e">
        <f>VLOOKUP($A2184,EVID_OSEVU!$A$1:$M$4972,11,FALSE)</f>
        <v>#N/A</v>
      </c>
      <c r="K2184" s="33"/>
      <c r="L2184" s="45" t="e">
        <f>VLOOKUP(EVID_PASTVY!H2184,KATEGORIE_ZVIRAT!$B$2:$M$31,6,FALSE)*K2184</f>
        <v>#N/A</v>
      </c>
      <c r="M2184" s="33">
        <v>24</v>
      </c>
      <c r="N2184" s="45" t="e">
        <f>VLOOKUP(EVID_PASTVY!$H2184,KATEGORIE_ZVIRAT!$B$2:$M$31,8,FALSE)</f>
        <v>#N/A</v>
      </c>
      <c r="O2184" s="45" t="e">
        <f>VLOOKUP(EVID_PASTVY!$H2184,KATEGORIE_ZVIRAT!$B$2:$M$31,9,FALSE)</f>
        <v>#N/A</v>
      </c>
      <c r="P2184" s="54" t="e">
        <f>VLOOKUP(EVID_PASTVY!$H2184,KATEGORIE_ZVIRAT!$B$2:$M$31,7,FALSE)*L2184/1000*M2184/24*(F2184-E2184+1)/J2184</f>
        <v>#N/A</v>
      </c>
      <c r="Q2184" s="52" t="e">
        <f>VLOOKUP(EVID_PASTVY!$H2184,KATEGORIE_ZVIRAT!$B$2:$M$31,10,FALSE)*P2184*10</f>
        <v>#N/A</v>
      </c>
      <c r="R2184" s="52" t="e">
        <f>VLOOKUP(EVID_PASTVY!$H2184,KATEGORIE_ZVIRAT!$B$2:$M$31,11,FALSE)*P2184*10</f>
        <v>#N/A</v>
      </c>
      <c r="S2184" s="52" t="e">
        <f>VLOOKUP(EVID_PASTVY!$H2184,KATEGORIE_ZVIRAT!$B$2:$M$31,12,FALSE)*P2184*10</f>
        <v>#N/A</v>
      </c>
    </row>
    <row r="2185" spans="1:19" x14ac:dyDescent="0.2">
      <c r="A2185" s="32"/>
      <c r="B2185" s="37" t="e">
        <f>VLOOKUP($A2185,EVID_OSEVU!$A$1:$M$4972,2,FALSE)</f>
        <v>#N/A</v>
      </c>
      <c r="C2185" s="37" t="e">
        <f>VLOOKUP($A2185,EVID_OSEVU!$A$1:$M$4972,3,FALSE)</f>
        <v>#N/A</v>
      </c>
      <c r="D2185" s="45" t="e">
        <f>VLOOKUP($A2185,EVID_OSEVU!$A$1:$M$4972,4,FALSE)</f>
        <v>#N/A</v>
      </c>
      <c r="E2185" s="35"/>
      <c r="F2185" s="53"/>
      <c r="G2185" s="32"/>
      <c r="H2185" s="45" t="e">
        <f>VLOOKUP(G2185,Export7[#All],2,FALSE)</f>
        <v>#N/A</v>
      </c>
      <c r="I2185" s="45" t="e">
        <f>VLOOKUP($A2185,EVID_OSEVU!$A$1:$M$4972,10,FALSE)</f>
        <v>#N/A</v>
      </c>
      <c r="J2185" s="58" t="e">
        <f>VLOOKUP($A2185,EVID_OSEVU!$A$1:$M$4972,11,FALSE)</f>
        <v>#N/A</v>
      </c>
      <c r="K2185" s="33"/>
      <c r="L2185" s="45" t="e">
        <f>VLOOKUP(EVID_PASTVY!H2185,KATEGORIE_ZVIRAT!$B$2:$M$31,6,FALSE)*K2185</f>
        <v>#N/A</v>
      </c>
      <c r="M2185" s="33">
        <v>24</v>
      </c>
      <c r="N2185" s="45" t="e">
        <f>VLOOKUP(EVID_PASTVY!$H2185,KATEGORIE_ZVIRAT!$B$2:$M$31,8,FALSE)</f>
        <v>#N/A</v>
      </c>
      <c r="O2185" s="45" t="e">
        <f>VLOOKUP(EVID_PASTVY!$H2185,KATEGORIE_ZVIRAT!$B$2:$M$31,9,FALSE)</f>
        <v>#N/A</v>
      </c>
      <c r="P2185" s="54" t="e">
        <f>VLOOKUP(EVID_PASTVY!$H2185,KATEGORIE_ZVIRAT!$B$2:$M$31,7,FALSE)*L2185/1000*M2185/24*(F2185-E2185+1)/J2185</f>
        <v>#N/A</v>
      </c>
      <c r="Q2185" s="52" t="e">
        <f>VLOOKUP(EVID_PASTVY!$H2185,KATEGORIE_ZVIRAT!$B$2:$M$31,10,FALSE)*P2185*10</f>
        <v>#N/A</v>
      </c>
      <c r="R2185" s="52" t="e">
        <f>VLOOKUP(EVID_PASTVY!$H2185,KATEGORIE_ZVIRAT!$B$2:$M$31,11,FALSE)*P2185*10</f>
        <v>#N/A</v>
      </c>
      <c r="S2185" s="52" t="e">
        <f>VLOOKUP(EVID_PASTVY!$H2185,KATEGORIE_ZVIRAT!$B$2:$M$31,12,FALSE)*P2185*10</f>
        <v>#N/A</v>
      </c>
    </row>
    <row r="2186" spans="1:19" x14ac:dyDescent="0.2">
      <c r="A2186" s="32"/>
      <c r="B2186" s="37" t="e">
        <f>VLOOKUP($A2186,EVID_OSEVU!$A$1:$M$4972,2,FALSE)</f>
        <v>#N/A</v>
      </c>
      <c r="C2186" s="37" t="e">
        <f>VLOOKUP($A2186,EVID_OSEVU!$A$1:$M$4972,3,FALSE)</f>
        <v>#N/A</v>
      </c>
      <c r="D2186" s="45" t="e">
        <f>VLOOKUP($A2186,EVID_OSEVU!$A$1:$M$4972,4,FALSE)</f>
        <v>#N/A</v>
      </c>
      <c r="E2186" s="35"/>
      <c r="F2186" s="53"/>
      <c r="G2186" s="32"/>
      <c r="H2186" s="45" t="e">
        <f>VLOOKUP(G2186,Export7[#All],2,FALSE)</f>
        <v>#N/A</v>
      </c>
      <c r="I2186" s="45" t="e">
        <f>VLOOKUP($A2186,EVID_OSEVU!$A$1:$M$4972,10,FALSE)</f>
        <v>#N/A</v>
      </c>
      <c r="J2186" s="58" t="e">
        <f>VLOOKUP($A2186,EVID_OSEVU!$A$1:$M$4972,11,FALSE)</f>
        <v>#N/A</v>
      </c>
      <c r="K2186" s="33"/>
      <c r="L2186" s="45" t="e">
        <f>VLOOKUP(EVID_PASTVY!H2186,KATEGORIE_ZVIRAT!$B$2:$M$31,6,FALSE)*K2186</f>
        <v>#N/A</v>
      </c>
      <c r="M2186" s="33">
        <v>24</v>
      </c>
      <c r="N2186" s="45" t="e">
        <f>VLOOKUP(EVID_PASTVY!$H2186,KATEGORIE_ZVIRAT!$B$2:$M$31,8,FALSE)</f>
        <v>#N/A</v>
      </c>
      <c r="O2186" s="45" t="e">
        <f>VLOOKUP(EVID_PASTVY!$H2186,KATEGORIE_ZVIRAT!$B$2:$M$31,9,FALSE)</f>
        <v>#N/A</v>
      </c>
      <c r="P2186" s="54" t="e">
        <f>VLOOKUP(EVID_PASTVY!$H2186,KATEGORIE_ZVIRAT!$B$2:$M$31,7,FALSE)*L2186/1000*M2186/24*(F2186-E2186+1)/J2186</f>
        <v>#N/A</v>
      </c>
      <c r="Q2186" s="52" t="e">
        <f>VLOOKUP(EVID_PASTVY!$H2186,KATEGORIE_ZVIRAT!$B$2:$M$31,10,FALSE)*P2186*10</f>
        <v>#N/A</v>
      </c>
      <c r="R2186" s="52" t="e">
        <f>VLOOKUP(EVID_PASTVY!$H2186,KATEGORIE_ZVIRAT!$B$2:$M$31,11,FALSE)*P2186*10</f>
        <v>#N/A</v>
      </c>
      <c r="S2186" s="52" t="e">
        <f>VLOOKUP(EVID_PASTVY!$H2186,KATEGORIE_ZVIRAT!$B$2:$M$31,12,FALSE)*P2186*10</f>
        <v>#N/A</v>
      </c>
    </row>
    <row r="2187" spans="1:19" x14ac:dyDescent="0.2">
      <c r="A2187" s="32"/>
      <c r="B2187" s="37" t="e">
        <f>VLOOKUP($A2187,EVID_OSEVU!$A$1:$M$4972,2,FALSE)</f>
        <v>#N/A</v>
      </c>
      <c r="C2187" s="37" t="e">
        <f>VLOOKUP($A2187,EVID_OSEVU!$A$1:$M$4972,3,FALSE)</f>
        <v>#N/A</v>
      </c>
      <c r="D2187" s="45" t="e">
        <f>VLOOKUP($A2187,EVID_OSEVU!$A$1:$M$4972,4,FALSE)</f>
        <v>#N/A</v>
      </c>
      <c r="E2187" s="35"/>
      <c r="F2187" s="53"/>
      <c r="G2187" s="32"/>
      <c r="H2187" s="45" t="e">
        <f>VLOOKUP(G2187,Export7[#All],2,FALSE)</f>
        <v>#N/A</v>
      </c>
      <c r="I2187" s="45" t="e">
        <f>VLOOKUP($A2187,EVID_OSEVU!$A$1:$M$4972,10,FALSE)</f>
        <v>#N/A</v>
      </c>
      <c r="J2187" s="58" t="e">
        <f>VLOOKUP($A2187,EVID_OSEVU!$A$1:$M$4972,11,FALSE)</f>
        <v>#N/A</v>
      </c>
      <c r="K2187" s="33"/>
      <c r="L2187" s="45" t="e">
        <f>VLOOKUP(EVID_PASTVY!H2187,KATEGORIE_ZVIRAT!$B$2:$M$31,6,FALSE)*K2187</f>
        <v>#N/A</v>
      </c>
      <c r="M2187" s="33">
        <v>24</v>
      </c>
      <c r="N2187" s="45" t="e">
        <f>VLOOKUP(EVID_PASTVY!$H2187,KATEGORIE_ZVIRAT!$B$2:$M$31,8,FALSE)</f>
        <v>#N/A</v>
      </c>
      <c r="O2187" s="45" t="e">
        <f>VLOOKUP(EVID_PASTVY!$H2187,KATEGORIE_ZVIRAT!$B$2:$M$31,9,FALSE)</f>
        <v>#N/A</v>
      </c>
      <c r="P2187" s="54" t="e">
        <f>VLOOKUP(EVID_PASTVY!$H2187,KATEGORIE_ZVIRAT!$B$2:$M$31,7,FALSE)*L2187/1000*M2187/24*(F2187-E2187+1)/J2187</f>
        <v>#N/A</v>
      </c>
      <c r="Q2187" s="52" t="e">
        <f>VLOOKUP(EVID_PASTVY!$H2187,KATEGORIE_ZVIRAT!$B$2:$M$31,10,FALSE)*P2187*10</f>
        <v>#N/A</v>
      </c>
      <c r="R2187" s="52" t="e">
        <f>VLOOKUP(EVID_PASTVY!$H2187,KATEGORIE_ZVIRAT!$B$2:$M$31,11,FALSE)*P2187*10</f>
        <v>#N/A</v>
      </c>
      <c r="S2187" s="52" t="e">
        <f>VLOOKUP(EVID_PASTVY!$H2187,KATEGORIE_ZVIRAT!$B$2:$M$31,12,FALSE)*P2187*10</f>
        <v>#N/A</v>
      </c>
    </row>
    <row r="2188" spans="1:19" x14ac:dyDescent="0.2">
      <c r="A2188" s="32"/>
      <c r="B2188" s="37" t="e">
        <f>VLOOKUP($A2188,EVID_OSEVU!$A$1:$M$4972,2,FALSE)</f>
        <v>#N/A</v>
      </c>
      <c r="C2188" s="37" t="e">
        <f>VLOOKUP($A2188,EVID_OSEVU!$A$1:$M$4972,3,FALSE)</f>
        <v>#N/A</v>
      </c>
      <c r="D2188" s="45" t="e">
        <f>VLOOKUP($A2188,EVID_OSEVU!$A$1:$M$4972,4,FALSE)</f>
        <v>#N/A</v>
      </c>
      <c r="E2188" s="35"/>
      <c r="F2188" s="53"/>
      <c r="G2188" s="32"/>
      <c r="H2188" s="45" t="e">
        <f>VLOOKUP(G2188,Export7[#All],2,FALSE)</f>
        <v>#N/A</v>
      </c>
      <c r="I2188" s="45" t="e">
        <f>VLOOKUP($A2188,EVID_OSEVU!$A$1:$M$4972,10,FALSE)</f>
        <v>#N/A</v>
      </c>
      <c r="J2188" s="58" t="e">
        <f>VLOOKUP($A2188,EVID_OSEVU!$A$1:$M$4972,11,FALSE)</f>
        <v>#N/A</v>
      </c>
      <c r="K2188" s="33"/>
      <c r="L2188" s="45" t="e">
        <f>VLOOKUP(EVID_PASTVY!H2188,KATEGORIE_ZVIRAT!$B$2:$M$31,6,FALSE)*K2188</f>
        <v>#N/A</v>
      </c>
      <c r="M2188" s="33">
        <v>24</v>
      </c>
      <c r="N2188" s="45" t="e">
        <f>VLOOKUP(EVID_PASTVY!$H2188,KATEGORIE_ZVIRAT!$B$2:$M$31,8,FALSE)</f>
        <v>#N/A</v>
      </c>
      <c r="O2188" s="45" t="e">
        <f>VLOOKUP(EVID_PASTVY!$H2188,KATEGORIE_ZVIRAT!$B$2:$M$31,9,FALSE)</f>
        <v>#N/A</v>
      </c>
      <c r="P2188" s="54" t="e">
        <f>VLOOKUP(EVID_PASTVY!$H2188,KATEGORIE_ZVIRAT!$B$2:$M$31,7,FALSE)*L2188/1000*M2188/24*(F2188-E2188+1)/J2188</f>
        <v>#N/A</v>
      </c>
      <c r="Q2188" s="52" t="e">
        <f>VLOOKUP(EVID_PASTVY!$H2188,KATEGORIE_ZVIRAT!$B$2:$M$31,10,FALSE)*P2188*10</f>
        <v>#N/A</v>
      </c>
      <c r="R2188" s="52" t="e">
        <f>VLOOKUP(EVID_PASTVY!$H2188,KATEGORIE_ZVIRAT!$B$2:$M$31,11,FALSE)*P2188*10</f>
        <v>#N/A</v>
      </c>
      <c r="S2188" s="52" t="e">
        <f>VLOOKUP(EVID_PASTVY!$H2188,KATEGORIE_ZVIRAT!$B$2:$M$31,12,FALSE)*P2188*10</f>
        <v>#N/A</v>
      </c>
    </row>
    <row r="2189" spans="1:19" x14ac:dyDescent="0.2">
      <c r="A2189" s="32"/>
      <c r="B2189" s="37" t="e">
        <f>VLOOKUP($A2189,EVID_OSEVU!$A$1:$M$4972,2,FALSE)</f>
        <v>#N/A</v>
      </c>
      <c r="C2189" s="37" t="e">
        <f>VLOOKUP($A2189,EVID_OSEVU!$A$1:$M$4972,3,FALSE)</f>
        <v>#N/A</v>
      </c>
      <c r="D2189" s="45" t="e">
        <f>VLOOKUP($A2189,EVID_OSEVU!$A$1:$M$4972,4,FALSE)</f>
        <v>#N/A</v>
      </c>
      <c r="E2189" s="35"/>
      <c r="F2189" s="53"/>
      <c r="G2189" s="32"/>
      <c r="H2189" s="45" t="e">
        <f>VLOOKUP(G2189,Export7[#All],2,FALSE)</f>
        <v>#N/A</v>
      </c>
      <c r="I2189" s="45" t="e">
        <f>VLOOKUP($A2189,EVID_OSEVU!$A$1:$M$4972,10,FALSE)</f>
        <v>#N/A</v>
      </c>
      <c r="J2189" s="58" t="e">
        <f>VLOOKUP($A2189,EVID_OSEVU!$A$1:$M$4972,11,FALSE)</f>
        <v>#N/A</v>
      </c>
      <c r="K2189" s="33"/>
      <c r="L2189" s="45" t="e">
        <f>VLOOKUP(EVID_PASTVY!H2189,KATEGORIE_ZVIRAT!$B$2:$M$31,6,FALSE)*K2189</f>
        <v>#N/A</v>
      </c>
      <c r="M2189" s="33">
        <v>24</v>
      </c>
      <c r="N2189" s="45" t="e">
        <f>VLOOKUP(EVID_PASTVY!$H2189,KATEGORIE_ZVIRAT!$B$2:$M$31,8,FALSE)</f>
        <v>#N/A</v>
      </c>
      <c r="O2189" s="45" t="e">
        <f>VLOOKUP(EVID_PASTVY!$H2189,KATEGORIE_ZVIRAT!$B$2:$M$31,9,FALSE)</f>
        <v>#N/A</v>
      </c>
      <c r="P2189" s="54" t="e">
        <f>VLOOKUP(EVID_PASTVY!$H2189,KATEGORIE_ZVIRAT!$B$2:$M$31,7,FALSE)*L2189/1000*M2189/24*(F2189-E2189+1)/J2189</f>
        <v>#N/A</v>
      </c>
      <c r="Q2189" s="52" t="e">
        <f>VLOOKUP(EVID_PASTVY!$H2189,KATEGORIE_ZVIRAT!$B$2:$M$31,10,FALSE)*P2189*10</f>
        <v>#N/A</v>
      </c>
      <c r="R2189" s="52" t="e">
        <f>VLOOKUP(EVID_PASTVY!$H2189,KATEGORIE_ZVIRAT!$B$2:$M$31,11,FALSE)*P2189*10</f>
        <v>#N/A</v>
      </c>
      <c r="S2189" s="52" t="e">
        <f>VLOOKUP(EVID_PASTVY!$H2189,KATEGORIE_ZVIRAT!$B$2:$M$31,12,FALSE)*P2189*10</f>
        <v>#N/A</v>
      </c>
    </row>
    <row r="2190" spans="1:19" x14ac:dyDescent="0.2">
      <c r="A2190" s="32"/>
      <c r="B2190" s="37" t="e">
        <f>VLOOKUP($A2190,EVID_OSEVU!$A$1:$M$4972,2,FALSE)</f>
        <v>#N/A</v>
      </c>
      <c r="C2190" s="37" t="e">
        <f>VLOOKUP($A2190,EVID_OSEVU!$A$1:$M$4972,3,FALSE)</f>
        <v>#N/A</v>
      </c>
      <c r="D2190" s="45" t="e">
        <f>VLOOKUP($A2190,EVID_OSEVU!$A$1:$M$4972,4,FALSE)</f>
        <v>#N/A</v>
      </c>
      <c r="E2190" s="35"/>
      <c r="F2190" s="53"/>
      <c r="G2190" s="32"/>
      <c r="H2190" s="45" t="e">
        <f>VLOOKUP(G2190,Export7[#All],2,FALSE)</f>
        <v>#N/A</v>
      </c>
      <c r="I2190" s="45" t="e">
        <f>VLOOKUP($A2190,EVID_OSEVU!$A$1:$M$4972,10,FALSE)</f>
        <v>#N/A</v>
      </c>
      <c r="J2190" s="58" t="e">
        <f>VLOOKUP($A2190,EVID_OSEVU!$A$1:$M$4972,11,FALSE)</f>
        <v>#N/A</v>
      </c>
      <c r="K2190" s="33"/>
      <c r="L2190" s="45" t="e">
        <f>VLOOKUP(EVID_PASTVY!H2190,KATEGORIE_ZVIRAT!$B$2:$M$31,6,FALSE)*K2190</f>
        <v>#N/A</v>
      </c>
      <c r="M2190" s="33">
        <v>24</v>
      </c>
      <c r="N2190" s="45" t="e">
        <f>VLOOKUP(EVID_PASTVY!$H2190,KATEGORIE_ZVIRAT!$B$2:$M$31,8,FALSE)</f>
        <v>#N/A</v>
      </c>
      <c r="O2190" s="45" t="e">
        <f>VLOOKUP(EVID_PASTVY!$H2190,KATEGORIE_ZVIRAT!$B$2:$M$31,9,FALSE)</f>
        <v>#N/A</v>
      </c>
      <c r="P2190" s="54" t="e">
        <f>VLOOKUP(EVID_PASTVY!$H2190,KATEGORIE_ZVIRAT!$B$2:$M$31,7,FALSE)*L2190/1000*M2190/24*(F2190-E2190+1)/J2190</f>
        <v>#N/A</v>
      </c>
      <c r="Q2190" s="52" t="e">
        <f>VLOOKUP(EVID_PASTVY!$H2190,KATEGORIE_ZVIRAT!$B$2:$M$31,10,FALSE)*P2190*10</f>
        <v>#N/A</v>
      </c>
      <c r="R2190" s="52" t="e">
        <f>VLOOKUP(EVID_PASTVY!$H2190,KATEGORIE_ZVIRAT!$B$2:$M$31,11,FALSE)*P2190*10</f>
        <v>#N/A</v>
      </c>
      <c r="S2190" s="52" t="e">
        <f>VLOOKUP(EVID_PASTVY!$H2190,KATEGORIE_ZVIRAT!$B$2:$M$31,12,FALSE)*P2190*10</f>
        <v>#N/A</v>
      </c>
    </row>
    <row r="2191" spans="1:19" x14ac:dyDescent="0.2">
      <c r="A2191" s="32"/>
      <c r="B2191" s="37" t="e">
        <f>VLOOKUP($A2191,EVID_OSEVU!$A$1:$M$4972,2,FALSE)</f>
        <v>#N/A</v>
      </c>
      <c r="C2191" s="37" t="e">
        <f>VLOOKUP($A2191,EVID_OSEVU!$A$1:$M$4972,3,FALSE)</f>
        <v>#N/A</v>
      </c>
      <c r="D2191" s="45" t="e">
        <f>VLOOKUP($A2191,EVID_OSEVU!$A$1:$M$4972,4,FALSE)</f>
        <v>#N/A</v>
      </c>
      <c r="E2191" s="35"/>
      <c r="F2191" s="53"/>
      <c r="G2191" s="32"/>
      <c r="H2191" s="45" t="e">
        <f>VLOOKUP(G2191,Export7[#All],2,FALSE)</f>
        <v>#N/A</v>
      </c>
      <c r="I2191" s="45" t="e">
        <f>VLOOKUP($A2191,EVID_OSEVU!$A$1:$M$4972,10,FALSE)</f>
        <v>#N/A</v>
      </c>
      <c r="J2191" s="58" t="e">
        <f>VLOOKUP($A2191,EVID_OSEVU!$A$1:$M$4972,11,FALSE)</f>
        <v>#N/A</v>
      </c>
      <c r="K2191" s="33"/>
      <c r="L2191" s="45" t="e">
        <f>VLOOKUP(EVID_PASTVY!H2191,KATEGORIE_ZVIRAT!$B$2:$M$31,6,FALSE)*K2191</f>
        <v>#N/A</v>
      </c>
      <c r="M2191" s="33">
        <v>24</v>
      </c>
      <c r="N2191" s="45" t="e">
        <f>VLOOKUP(EVID_PASTVY!$H2191,KATEGORIE_ZVIRAT!$B$2:$M$31,8,FALSE)</f>
        <v>#N/A</v>
      </c>
      <c r="O2191" s="45" t="e">
        <f>VLOOKUP(EVID_PASTVY!$H2191,KATEGORIE_ZVIRAT!$B$2:$M$31,9,FALSE)</f>
        <v>#N/A</v>
      </c>
      <c r="P2191" s="54" t="e">
        <f>VLOOKUP(EVID_PASTVY!$H2191,KATEGORIE_ZVIRAT!$B$2:$M$31,7,FALSE)*L2191/1000*M2191/24*(F2191-E2191+1)/J2191</f>
        <v>#N/A</v>
      </c>
      <c r="Q2191" s="52" t="e">
        <f>VLOOKUP(EVID_PASTVY!$H2191,KATEGORIE_ZVIRAT!$B$2:$M$31,10,FALSE)*P2191*10</f>
        <v>#N/A</v>
      </c>
      <c r="R2191" s="52" t="e">
        <f>VLOOKUP(EVID_PASTVY!$H2191,KATEGORIE_ZVIRAT!$B$2:$M$31,11,FALSE)*P2191*10</f>
        <v>#N/A</v>
      </c>
      <c r="S2191" s="52" t="e">
        <f>VLOOKUP(EVID_PASTVY!$H2191,KATEGORIE_ZVIRAT!$B$2:$M$31,12,FALSE)*P2191*10</f>
        <v>#N/A</v>
      </c>
    </row>
    <row r="2192" spans="1:19" x14ac:dyDescent="0.2">
      <c r="A2192" s="32"/>
      <c r="B2192" s="37" t="e">
        <f>VLOOKUP($A2192,EVID_OSEVU!$A$1:$M$4972,2,FALSE)</f>
        <v>#N/A</v>
      </c>
      <c r="C2192" s="37" t="e">
        <f>VLOOKUP($A2192,EVID_OSEVU!$A$1:$M$4972,3,FALSE)</f>
        <v>#N/A</v>
      </c>
      <c r="D2192" s="45" t="e">
        <f>VLOOKUP($A2192,EVID_OSEVU!$A$1:$M$4972,4,FALSE)</f>
        <v>#N/A</v>
      </c>
      <c r="E2192" s="35"/>
      <c r="F2192" s="53"/>
      <c r="G2192" s="32"/>
      <c r="H2192" s="45" t="e">
        <f>VLOOKUP(G2192,Export7[#All],2,FALSE)</f>
        <v>#N/A</v>
      </c>
      <c r="I2192" s="45" t="e">
        <f>VLOOKUP($A2192,EVID_OSEVU!$A$1:$M$4972,10,FALSE)</f>
        <v>#N/A</v>
      </c>
      <c r="J2192" s="58" t="e">
        <f>VLOOKUP($A2192,EVID_OSEVU!$A$1:$M$4972,11,FALSE)</f>
        <v>#N/A</v>
      </c>
      <c r="K2192" s="33"/>
      <c r="L2192" s="45" t="e">
        <f>VLOOKUP(EVID_PASTVY!H2192,KATEGORIE_ZVIRAT!$B$2:$M$31,6,FALSE)*K2192</f>
        <v>#N/A</v>
      </c>
      <c r="M2192" s="33">
        <v>24</v>
      </c>
      <c r="N2192" s="45" t="e">
        <f>VLOOKUP(EVID_PASTVY!$H2192,KATEGORIE_ZVIRAT!$B$2:$M$31,8,FALSE)</f>
        <v>#N/A</v>
      </c>
      <c r="O2192" s="45" t="e">
        <f>VLOOKUP(EVID_PASTVY!$H2192,KATEGORIE_ZVIRAT!$B$2:$M$31,9,FALSE)</f>
        <v>#N/A</v>
      </c>
      <c r="P2192" s="54" t="e">
        <f>VLOOKUP(EVID_PASTVY!$H2192,KATEGORIE_ZVIRAT!$B$2:$M$31,7,FALSE)*L2192/1000*M2192/24*(F2192-E2192+1)/J2192</f>
        <v>#N/A</v>
      </c>
      <c r="Q2192" s="52" t="e">
        <f>VLOOKUP(EVID_PASTVY!$H2192,KATEGORIE_ZVIRAT!$B$2:$M$31,10,FALSE)*P2192*10</f>
        <v>#N/A</v>
      </c>
      <c r="R2192" s="52" t="e">
        <f>VLOOKUP(EVID_PASTVY!$H2192,KATEGORIE_ZVIRAT!$B$2:$M$31,11,FALSE)*P2192*10</f>
        <v>#N/A</v>
      </c>
      <c r="S2192" s="52" t="e">
        <f>VLOOKUP(EVID_PASTVY!$H2192,KATEGORIE_ZVIRAT!$B$2:$M$31,12,FALSE)*P2192*10</f>
        <v>#N/A</v>
      </c>
    </row>
    <row r="2193" spans="1:19" x14ac:dyDescent="0.2">
      <c r="A2193" s="32"/>
      <c r="B2193" s="37" t="e">
        <f>VLOOKUP($A2193,EVID_OSEVU!$A$1:$M$4972,2,FALSE)</f>
        <v>#N/A</v>
      </c>
      <c r="C2193" s="37" t="e">
        <f>VLOOKUP($A2193,EVID_OSEVU!$A$1:$M$4972,3,FALSE)</f>
        <v>#N/A</v>
      </c>
      <c r="D2193" s="45" t="e">
        <f>VLOOKUP($A2193,EVID_OSEVU!$A$1:$M$4972,4,FALSE)</f>
        <v>#N/A</v>
      </c>
      <c r="E2193" s="35"/>
      <c r="F2193" s="53"/>
      <c r="G2193" s="32"/>
      <c r="H2193" s="45" t="e">
        <f>VLOOKUP(G2193,Export7[#All],2,FALSE)</f>
        <v>#N/A</v>
      </c>
      <c r="I2193" s="45" t="e">
        <f>VLOOKUP($A2193,EVID_OSEVU!$A$1:$M$4972,10,FALSE)</f>
        <v>#N/A</v>
      </c>
      <c r="J2193" s="58" t="e">
        <f>VLOOKUP($A2193,EVID_OSEVU!$A$1:$M$4972,11,FALSE)</f>
        <v>#N/A</v>
      </c>
      <c r="K2193" s="33"/>
      <c r="L2193" s="45" t="e">
        <f>VLOOKUP(EVID_PASTVY!H2193,KATEGORIE_ZVIRAT!$B$2:$M$31,6,FALSE)*K2193</f>
        <v>#N/A</v>
      </c>
      <c r="M2193" s="33">
        <v>24</v>
      </c>
      <c r="N2193" s="45" t="e">
        <f>VLOOKUP(EVID_PASTVY!$H2193,KATEGORIE_ZVIRAT!$B$2:$M$31,8,FALSE)</f>
        <v>#N/A</v>
      </c>
      <c r="O2193" s="45" t="e">
        <f>VLOOKUP(EVID_PASTVY!$H2193,KATEGORIE_ZVIRAT!$B$2:$M$31,9,FALSE)</f>
        <v>#N/A</v>
      </c>
      <c r="P2193" s="54" t="e">
        <f>VLOOKUP(EVID_PASTVY!$H2193,KATEGORIE_ZVIRAT!$B$2:$M$31,7,FALSE)*L2193/1000*M2193/24*(F2193-E2193+1)/J2193</f>
        <v>#N/A</v>
      </c>
      <c r="Q2193" s="52" t="e">
        <f>VLOOKUP(EVID_PASTVY!$H2193,KATEGORIE_ZVIRAT!$B$2:$M$31,10,FALSE)*P2193*10</f>
        <v>#N/A</v>
      </c>
      <c r="R2193" s="52" t="e">
        <f>VLOOKUP(EVID_PASTVY!$H2193,KATEGORIE_ZVIRAT!$B$2:$M$31,11,FALSE)*P2193*10</f>
        <v>#N/A</v>
      </c>
      <c r="S2193" s="52" t="e">
        <f>VLOOKUP(EVID_PASTVY!$H2193,KATEGORIE_ZVIRAT!$B$2:$M$31,12,FALSE)*P2193*10</f>
        <v>#N/A</v>
      </c>
    </row>
    <row r="2194" spans="1:19" x14ac:dyDescent="0.2">
      <c r="A2194" s="32"/>
      <c r="B2194" s="37" t="e">
        <f>VLOOKUP($A2194,EVID_OSEVU!$A$1:$M$4972,2,FALSE)</f>
        <v>#N/A</v>
      </c>
      <c r="C2194" s="37" t="e">
        <f>VLOOKUP($A2194,EVID_OSEVU!$A$1:$M$4972,3,FALSE)</f>
        <v>#N/A</v>
      </c>
      <c r="D2194" s="45" t="e">
        <f>VLOOKUP($A2194,EVID_OSEVU!$A$1:$M$4972,4,FALSE)</f>
        <v>#N/A</v>
      </c>
      <c r="E2194" s="35"/>
      <c r="F2194" s="53"/>
      <c r="G2194" s="32"/>
      <c r="H2194" s="45" t="e">
        <f>VLOOKUP(G2194,Export7[#All],2,FALSE)</f>
        <v>#N/A</v>
      </c>
      <c r="I2194" s="45" t="e">
        <f>VLOOKUP($A2194,EVID_OSEVU!$A$1:$M$4972,10,FALSE)</f>
        <v>#N/A</v>
      </c>
      <c r="J2194" s="58" t="e">
        <f>VLOOKUP($A2194,EVID_OSEVU!$A$1:$M$4972,11,FALSE)</f>
        <v>#N/A</v>
      </c>
      <c r="K2194" s="33"/>
      <c r="L2194" s="45" t="e">
        <f>VLOOKUP(EVID_PASTVY!H2194,KATEGORIE_ZVIRAT!$B$2:$M$31,6,FALSE)*K2194</f>
        <v>#N/A</v>
      </c>
      <c r="M2194" s="33">
        <v>24</v>
      </c>
      <c r="N2194" s="45" t="e">
        <f>VLOOKUP(EVID_PASTVY!$H2194,KATEGORIE_ZVIRAT!$B$2:$M$31,8,FALSE)</f>
        <v>#N/A</v>
      </c>
      <c r="O2194" s="45" t="e">
        <f>VLOOKUP(EVID_PASTVY!$H2194,KATEGORIE_ZVIRAT!$B$2:$M$31,9,FALSE)</f>
        <v>#N/A</v>
      </c>
      <c r="P2194" s="54" t="e">
        <f>VLOOKUP(EVID_PASTVY!$H2194,KATEGORIE_ZVIRAT!$B$2:$M$31,7,FALSE)*L2194/1000*M2194/24*(F2194-E2194+1)/J2194</f>
        <v>#N/A</v>
      </c>
      <c r="Q2194" s="52" t="e">
        <f>VLOOKUP(EVID_PASTVY!$H2194,KATEGORIE_ZVIRAT!$B$2:$M$31,10,FALSE)*P2194*10</f>
        <v>#N/A</v>
      </c>
      <c r="R2194" s="52" t="e">
        <f>VLOOKUP(EVID_PASTVY!$H2194,KATEGORIE_ZVIRAT!$B$2:$M$31,11,FALSE)*P2194*10</f>
        <v>#N/A</v>
      </c>
      <c r="S2194" s="52" t="e">
        <f>VLOOKUP(EVID_PASTVY!$H2194,KATEGORIE_ZVIRAT!$B$2:$M$31,12,FALSE)*P2194*10</f>
        <v>#N/A</v>
      </c>
    </row>
    <row r="2195" spans="1:19" x14ac:dyDescent="0.2">
      <c r="A2195" s="32"/>
      <c r="B2195" s="37" t="e">
        <f>VLOOKUP($A2195,EVID_OSEVU!$A$1:$M$4972,2,FALSE)</f>
        <v>#N/A</v>
      </c>
      <c r="C2195" s="37" t="e">
        <f>VLOOKUP($A2195,EVID_OSEVU!$A$1:$M$4972,3,FALSE)</f>
        <v>#N/A</v>
      </c>
      <c r="D2195" s="45" t="e">
        <f>VLOOKUP($A2195,EVID_OSEVU!$A$1:$M$4972,4,FALSE)</f>
        <v>#N/A</v>
      </c>
      <c r="E2195" s="35"/>
      <c r="F2195" s="53"/>
      <c r="G2195" s="32"/>
      <c r="H2195" s="45" t="e">
        <f>VLOOKUP(G2195,Export7[#All],2,FALSE)</f>
        <v>#N/A</v>
      </c>
      <c r="I2195" s="45" t="e">
        <f>VLOOKUP($A2195,EVID_OSEVU!$A$1:$M$4972,10,FALSE)</f>
        <v>#N/A</v>
      </c>
      <c r="J2195" s="58" t="e">
        <f>VLOOKUP($A2195,EVID_OSEVU!$A$1:$M$4972,11,FALSE)</f>
        <v>#N/A</v>
      </c>
      <c r="K2195" s="33"/>
      <c r="L2195" s="45" t="e">
        <f>VLOOKUP(EVID_PASTVY!H2195,KATEGORIE_ZVIRAT!$B$2:$M$31,6,FALSE)*K2195</f>
        <v>#N/A</v>
      </c>
      <c r="M2195" s="33">
        <v>24</v>
      </c>
      <c r="N2195" s="45" t="e">
        <f>VLOOKUP(EVID_PASTVY!$H2195,KATEGORIE_ZVIRAT!$B$2:$M$31,8,FALSE)</f>
        <v>#N/A</v>
      </c>
      <c r="O2195" s="45" t="e">
        <f>VLOOKUP(EVID_PASTVY!$H2195,KATEGORIE_ZVIRAT!$B$2:$M$31,9,FALSE)</f>
        <v>#N/A</v>
      </c>
      <c r="P2195" s="54" t="e">
        <f>VLOOKUP(EVID_PASTVY!$H2195,KATEGORIE_ZVIRAT!$B$2:$M$31,7,FALSE)*L2195/1000*M2195/24*(F2195-E2195+1)/J2195</f>
        <v>#N/A</v>
      </c>
      <c r="Q2195" s="52" t="e">
        <f>VLOOKUP(EVID_PASTVY!$H2195,KATEGORIE_ZVIRAT!$B$2:$M$31,10,FALSE)*P2195*10</f>
        <v>#N/A</v>
      </c>
      <c r="R2195" s="52" t="e">
        <f>VLOOKUP(EVID_PASTVY!$H2195,KATEGORIE_ZVIRAT!$B$2:$M$31,11,FALSE)*P2195*10</f>
        <v>#N/A</v>
      </c>
      <c r="S2195" s="52" t="e">
        <f>VLOOKUP(EVID_PASTVY!$H2195,KATEGORIE_ZVIRAT!$B$2:$M$31,12,FALSE)*P2195*10</f>
        <v>#N/A</v>
      </c>
    </row>
    <row r="2196" spans="1:19" x14ac:dyDescent="0.2">
      <c r="A2196" s="32"/>
      <c r="B2196" s="37" t="e">
        <f>VLOOKUP($A2196,EVID_OSEVU!$A$1:$M$4972,2,FALSE)</f>
        <v>#N/A</v>
      </c>
      <c r="C2196" s="37" t="e">
        <f>VLOOKUP($A2196,EVID_OSEVU!$A$1:$M$4972,3,FALSE)</f>
        <v>#N/A</v>
      </c>
      <c r="D2196" s="45" t="e">
        <f>VLOOKUP($A2196,EVID_OSEVU!$A$1:$M$4972,4,FALSE)</f>
        <v>#N/A</v>
      </c>
      <c r="E2196" s="35"/>
      <c r="F2196" s="53"/>
      <c r="G2196" s="32"/>
      <c r="H2196" s="45" t="e">
        <f>VLOOKUP(G2196,Export7[#All],2,FALSE)</f>
        <v>#N/A</v>
      </c>
      <c r="I2196" s="45" t="e">
        <f>VLOOKUP($A2196,EVID_OSEVU!$A$1:$M$4972,10,FALSE)</f>
        <v>#N/A</v>
      </c>
      <c r="J2196" s="58" t="e">
        <f>VLOOKUP($A2196,EVID_OSEVU!$A$1:$M$4972,11,FALSE)</f>
        <v>#N/A</v>
      </c>
      <c r="K2196" s="33"/>
      <c r="L2196" s="45" t="e">
        <f>VLOOKUP(EVID_PASTVY!H2196,KATEGORIE_ZVIRAT!$B$2:$M$31,6,FALSE)*K2196</f>
        <v>#N/A</v>
      </c>
      <c r="M2196" s="33">
        <v>24</v>
      </c>
      <c r="N2196" s="45" t="e">
        <f>VLOOKUP(EVID_PASTVY!$H2196,KATEGORIE_ZVIRAT!$B$2:$M$31,8,FALSE)</f>
        <v>#N/A</v>
      </c>
      <c r="O2196" s="45" t="e">
        <f>VLOOKUP(EVID_PASTVY!$H2196,KATEGORIE_ZVIRAT!$B$2:$M$31,9,FALSE)</f>
        <v>#N/A</v>
      </c>
      <c r="P2196" s="54" t="e">
        <f>VLOOKUP(EVID_PASTVY!$H2196,KATEGORIE_ZVIRAT!$B$2:$M$31,7,FALSE)*L2196/1000*M2196/24*(F2196-E2196+1)/J2196</f>
        <v>#N/A</v>
      </c>
      <c r="Q2196" s="52" t="e">
        <f>VLOOKUP(EVID_PASTVY!$H2196,KATEGORIE_ZVIRAT!$B$2:$M$31,10,FALSE)*P2196*10</f>
        <v>#N/A</v>
      </c>
      <c r="R2196" s="52" t="e">
        <f>VLOOKUP(EVID_PASTVY!$H2196,KATEGORIE_ZVIRAT!$B$2:$M$31,11,FALSE)*P2196*10</f>
        <v>#N/A</v>
      </c>
      <c r="S2196" s="52" t="e">
        <f>VLOOKUP(EVID_PASTVY!$H2196,KATEGORIE_ZVIRAT!$B$2:$M$31,12,FALSE)*P2196*10</f>
        <v>#N/A</v>
      </c>
    </row>
    <row r="2197" spans="1:19" x14ac:dyDescent="0.2">
      <c r="A2197" s="32"/>
      <c r="B2197" s="37" t="e">
        <f>VLOOKUP($A2197,EVID_OSEVU!$A$1:$M$4972,2,FALSE)</f>
        <v>#N/A</v>
      </c>
      <c r="C2197" s="37" t="e">
        <f>VLOOKUP($A2197,EVID_OSEVU!$A$1:$M$4972,3,FALSE)</f>
        <v>#N/A</v>
      </c>
      <c r="D2197" s="45" t="e">
        <f>VLOOKUP($A2197,EVID_OSEVU!$A$1:$M$4972,4,FALSE)</f>
        <v>#N/A</v>
      </c>
      <c r="E2197" s="35"/>
      <c r="F2197" s="53"/>
      <c r="G2197" s="32"/>
      <c r="H2197" s="45" t="e">
        <f>VLOOKUP(G2197,Export7[#All],2,FALSE)</f>
        <v>#N/A</v>
      </c>
      <c r="I2197" s="45" t="e">
        <f>VLOOKUP($A2197,EVID_OSEVU!$A$1:$M$4972,10,FALSE)</f>
        <v>#N/A</v>
      </c>
      <c r="J2197" s="58" t="e">
        <f>VLOOKUP($A2197,EVID_OSEVU!$A$1:$M$4972,11,FALSE)</f>
        <v>#N/A</v>
      </c>
      <c r="K2197" s="33"/>
      <c r="L2197" s="45" t="e">
        <f>VLOOKUP(EVID_PASTVY!H2197,KATEGORIE_ZVIRAT!$B$2:$M$31,6,FALSE)*K2197</f>
        <v>#N/A</v>
      </c>
      <c r="M2197" s="33">
        <v>24</v>
      </c>
      <c r="N2197" s="45" t="e">
        <f>VLOOKUP(EVID_PASTVY!$H2197,KATEGORIE_ZVIRAT!$B$2:$M$31,8,FALSE)</f>
        <v>#N/A</v>
      </c>
      <c r="O2197" s="45" t="e">
        <f>VLOOKUP(EVID_PASTVY!$H2197,KATEGORIE_ZVIRAT!$B$2:$M$31,9,FALSE)</f>
        <v>#N/A</v>
      </c>
      <c r="P2197" s="54" t="e">
        <f>VLOOKUP(EVID_PASTVY!$H2197,KATEGORIE_ZVIRAT!$B$2:$M$31,7,FALSE)*L2197/1000*M2197/24*(F2197-E2197+1)/J2197</f>
        <v>#N/A</v>
      </c>
      <c r="Q2197" s="52" t="e">
        <f>VLOOKUP(EVID_PASTVY!$H2197,KATEGORIE_ZVIRAT!$B$2:$M$31,10,FALSE)*P2197*10</f>
        <v>#N/A</v>
      </c>
      <c r="R2197" s="52" t="e">
        <f>VLOOKUP(EVID_PASTVY!$H2197,KATEGORIE_ZVIRAT!$B$2:$M$31,11,FALSE)*P2197*10</f>
        <v>#N/A</v>
      </c>
      <c r="S2197" s="52" t="e">
        <f>VLOOKUP(EVID_PASTVY!$H2197,KATEGORIE_ZVIRAT!$B$2:$M$31,12,FALSE)*P2197*10</f>
        <v>#N/A</v>
      </c>
    </row>
    <row r="2198" spans="1:19" x14ac:dyDescent="0.2">
      <c r="A2198" s="32"/>
      <c r="B2198" s="37" t="e">
        <f>VLOOKUP($A2198,EVID_OSEVU!$A$1:$M$4972,2,FALSE)</f>
        <v>#N/A</v>
      </c>
      <c r="C2198" s="37" t="e">
        <f>VLOOKUP($A2198,EVID_OSEVU!$A$1:$M$4972,3,FALSE)</f>
        <v>#N/A</v>
      </c>
      <c r="D2198" s="45" t="e">
        <f>VLOOKUP($A2198,EVID_OSEVU!$A$1:$M$4972,4,FALSE)</f>
        <v>#N/A</v>
      </c>
      <c r="E2198" s="35"/>
      <c r="F2198" s="53"/>
      <c r="G2198" s="32"/>
      <c r="H2198" s="45" t="e">
        <f>VLOOKUP(G2198,Export7[#All],2,FALSE)</f>
        <v>#N/A</v>
      </c>
      <c r="I2198" s="45" t="e">
        <f>VLOOKUP($A2198,EVID_OSEVU!$A$1:$M$4972,10,FALSE)</f>
        <v>#N/A</v>
      </c>
      <c r="J2198" s="58" t="e">
        <f>VLOOKUP($A2198,EVID_OSEVU!$A$1:$M$4972,11,FALSE)</f>
        <v>#N/A</v>
      </c>
      <c r="K2198" s="33"/>
      <c r="L2198" s="45" t="e">
        <f>VLOOKUP(EVID_PASTVY!H2198,KATEGORIE_ZVIRAT!$B$2:$M$31,6,FALSE)*K2198</f>
        <v>#N/A</v>
      </c>
      <c r="M2198" s="33">
        <v>24</v>
      </c>
      <c r="N2198" s="45" t="e">
        <f>VLOOKUP(EVID_PASTVY!$H2198,KATEGORIE_ZVIRAT!$B$2:$M$31,8,FALSE)</f>
        <v>#N/A</v>
      </c>
      <c r="O2198" s="45" t="e">
        <f>VLOOKUP(EVID_PASTVY!$H2198,KATEGORIE_ZVIRAT!$B$2:$M$31,9,FALSE)</f>
        <v>#N/A</v>
      </c>
      <c r="P2198" s="54" t="e">
        <f>VLOOKUP(EVID_PASTVY!$H2198,KATEGORIE_ZVIRAT!$B$2:$M$31,7,FALSE)*L2198/1000*M2198/24*(F2198-E2198+1)/J2198</f>
        <v>#N/A</v>
      </c>
      <c r="Q2198" s="52" t="e">
        <f>VLOOKUP(EVID_PASTVY!$H2198,KATEGORIE_ZVIRAT!$B$2:$M$31,10,FALSE)*P2198*10</f>
        <v>#N/A</v>
      </c>
      <c r="R2198" s="52" t="e">
        <f>VLOOKUP(EVID_PASTVY!$H2198,KATEGORIE_ZVIRAT!$B$2:$M$31,11,FALSE)*P2198*10</f>
        <v>#N/A</v>
      </c>
      <c r="S2198" s="52" t="e">
        <f>VLOOKUP(EVID_PASTVY!$H2198,KATEGORIE_ZVIRAT!$B$2:$M$31,12,FALSE)*P2198*10</f>
        <v>#N/A</v>
      </c>
    </row>
    <row r="2199" spans="1:19" x14ac:dyDescent="0.2">
      <c r="A2199" s="32"/>
      <c r="B2199" s="37" t="e">
        <f>VLOOKUP($A2199,EVID_OSEVU!$A$1:$M$4972,2,FALSE)</f>
        <v>#N/A</v>
      </c>
      <c r="C2199" s="37" t="e">
        <f>VLOOKUP($A2199,EVID_OSEVU!$A$1:$M$4972,3,FALSE)</f>
        <v>#N/A</v>
      </c>
      <c r="D2199" s="45" t="e">
        <f>VLOOKUP($A2199,EVID_OSEVU!$A$1:$M$4972,4,FALSE)</f>
        <v>#N/A</v>
      </c>
      <c r="E2199" s="35"/>
      <c r="F2199" s="53"/>
      <c r="G2199" s="32"/>
      <c r="H2199" s="45" t="e">
        <f>VLOOKUP(G2199,Export7[#All],2,FALSE)</f>
        <v>#N/A</v>
      </c>
      <c r="I2199" s="45" t="e">
        <f>VLOOKUP($A2199,EVID_OSEVU!$A$1:$M$4972,10,FALSE)</f>
        <v>#N/A</v>
      </c>
      <c r="J2199" s="58" t="e">
        <f>VLOOKUP($A2199,EVID_OSEVU!$A$1:$M$4972,11,FALSE)</f>
        <v>#N/A</v>
      </c>
      <c r="K2199" s="33"/>
      <c r="L2199" s="45" t="e">
        <f>VLOOKUP(EVID_PASTVY!H2199,KATEGORIE_ZVIRAT!$B$2:$M$31,6,FALSE)*K2199</f>
        <v>#N/A</v>
      </c>
      <c r="M2199" s="33">
        <v>24</v>
      </c>
      <c r="N2199" s="45" t="e">
        <f>VLOOKUP(EVID_PASTVY!$H2199,KATEGORIE_ZVIRAT!$B$2:$M$31,8,FALSE)</f>
        <v>#N/A</v>
      </c>
      <c r="O2199" s="45" t="e">
        <f>VLOOKUP(EVID_PASTVY!$H2199,KATEGORIE_ZVIRAT!$B$2:$M$31,9,FALSE)</f>
        <v>#N/A</v>
      </c>
      <c r="P2199" s="54" t="e">
        <f>VLOOKUP(EVID_PASTVY!$H2199,KATEGORIE_ZVIRAT!$B$2:$M$31,7,FALSE)*L2199/1000*M2199/24*(F2199-E2199+1)/J2199</f>
        <v>#N/A</v>
      </c>
      <c r="Q2199" s="52" t="e">
        <f>VLOOKUP(EVID_PASTVY!$H2199,KATEGORIE_ZVIRAT!$B$2:$M$31,10,FALSE)*P2199*10</f>
        <v>#N/A</v>
      </c>
      <c r="R2199" s="52" t="e">
        <f>VLOOKUP(EVID_PASTVY!$H2199,KATEGORIE_ZVIRAT!$B$2:$M$31,11,FALSE)*P2199*10</f>
        <v>#N/A</v>
      </c>
      <c r="S2199" s="52" t="e">
        <f>VLOOKUP(EVID_PASTVY!$H2199,KATEGORIE_ZVIRAT!$B$2:$M$31,12,FALSE)*P2199*10</f>
        <v>#N/A</v>
      </c>
    </row>
    <row r="2200" spans="1:19" x14ac:dyDescent="0.2">
      <c r="A2200" s="32"/>
      <c r="B2200" s="37" t="e">
        <f>VLOOKUP($A2200,EVID_OSEVU!$A$1:$M$4972,2,FALSE)</f>
        <v>#N/A</v>
      </c>
      <c r="C2200" s="37" t="e">
        <f>VLOOKUP($A2200,EVID_OSEVU!$A$1:$M$4972,3,FALSE)</f>
        <v>#N/A</v>
      </c>
      <c r="D2200" s="45" t="e">
        <f>VLOOKUP($A2200,EVID_OSEVU!$A$1:$M$4972,4,FALSE)</f>
        <v>#N/A</v>
      </c>
      <c r="E2200" s="35"/>
      <c r="F2200" s="53"/>
      <c r="G2200" s="32"/>
      <c r="H2200" s="45" t="e">
        <f>VLOOKUP(G2200,Export7[#All],2,FALSE)</f>
        <v>#N/A</v>
      </c>
      <c r="I2200" s="45" t="e">
        <f>VLOOKUP($A2200,EVID_OSEVU!$A$1:$M$4972,10,FALSE)</f>
        <v>#N/A</v>
      </c>
      <c r="J2200" s="58" t="e">
        <f>VLOOKUP($A2200,EVID_OSEVU!$A$1:$M$4972,11,FALSE)</f>
        <v>#N/A</v>
      </c>
      <c r="K2200" s="33"/>
      <c r="L2200" s="45" t="e">
        <f>VLOOKUP(EVID_PASTVY!H2200,KATEGORIE_ZVIRAT!$B$2:$M$31,6,FALSE)*K2200</f>
        <v>#N/A</v>
      </c>
      <c r="M2200" s="33">
        <v>24</v>
      </c>
      <c r="N2200" s="45" t="e">
        <f>VLOOKUP(EVID_PASTVY!$H2200,KATEGORIE_ZVIRAT!$B$2:$M$31,8,FALSE)</f>
        <v>#N/A</v>
      </c>
      <c r="O2200" s="45" t="e">
        <f>VLOOKUP(EVID_PASTVY!$H2200,KATEGORIE_ZVIRAT!$B$2:$M$31,9,FALSE)</f>
        <v>#N/A</v>
      </c>
      <c r="P2200" s="54" t="e">
        <f>VLOOKUP(EVID_PASTVY!$H2200,KATEGORIE_ZVIRAT!$B$2:$M$31,7,FALSE)*L2200/1000*M2200/24*(F2200-E2200+1)/J2200</f>
        <v>#N/A</v>
      </c>
      <c r="Q2200" s="52" t="e">
        <f>VLOOKUP(EVID_PASTVY!$H2200,KATEGORIE_ZVIRAT!$B$2:$M$31,10,FALSE)*P2200*10</f>
        <v>#N/A</v>
      </c>
      <c r="R2200" s="52" t="e">
        <f>VLOOKUP(EVID_PASTVY!$H2200,KATEGORIE_ZVIRAT!$B$2:$M$31,11,FALSE)*P2200*10</f>
        <v>#N/A</v>
      </c>
      <c r="S2200" s="52" t="e">
        <f>VLOOKUP(EVID_PASTVY!$H2200,KATEGORIE_ZVIRAT!$B$2:$M$31,12,FALSE)*P2200*10</f>
        <v>#N/A</v>
      </c>
    </row>
    <row r="2201" spans="1:19" x14ac:dyDescent="0.2">
      <c r="A2201" s="32"/>
      <c r="B2201" s="37" t="e">
        <f>VLOOKUP($A2201,EVID_OSEVU!$A$1:$M$4972,2,FALSE)</f>
        <v>#N/A</v>
      </c>
      <c r="C2201" s="37" t="e">
        <f>VLOOKUP($A2201,EVID_OSEVU!$A$1:$M$4972,3,FALSE)</f>
        <v>#N/A</v>
      </c>
      <c r="D2201" s="45" t="e">
        <f>VLOOKUP($A2201,EVID_OSEVU!$A$1:$M$4972,4,FALSE)</f>
        <v>#N/A</v>
      </c>
      <c r="E2201" s="35"/>
      <c r="F2201" s="53"/>
      <c r="G2201" s="32"/>
      <c r="H2201" s="45" t="e">
        <f>VLOOKUP(G2201,Export7[#All],2,FALSE)</f>
        <v>#N/A</v>
      </c>
      <c r="I2201" s="45" t="e">
        <f>VLOOKUP($A2201,EVID_OSEVU!$A$1:$M$4972,10,FALSE)</f>
        <v>#N/A</v>
      </c>
      <c r="J2201" s="58" t="e">
        <f>VLOOKUP($A2201,EVID_OSEVU!$A$1:$M$4972,11,FALSE)</f>
        <v>#N/A</v>
      </c>
      <c r="K2201" s="33"/>
      <c r="L2201" s="45" t="e">
        <f>VLOOKUP(EVID_PASTVY!H2201,KATEGORIE_ZVIRAT!$B$2:$M$31,6,FALSE)*K2201</f>
        <v>#N/A</v>
      </c>
      <c r="M2201" s="33">
        <v>24</v>
      </c>
      <c r="N2201" s="45" t="e">
        <f>VLOOKUP(EVID_PASTVY!$H2201,KATEGORIE_ZVIRAT!$B$2:$M$31,8,FALSE)</f>
        <v>#N/A</v>
      </c>
      <c r="O2201" s="45" t="e">
        <f>VLOOKUP(EVID_PASTVY!$H2201,KATEGORIE_ZVIRAT!$B$2:$M$31,9,FALSE)</f>
        <v>#N/A</v>
      </c>
      <c r="P2201" s="54" t="e">
        <f>VLOOKUP(EVID_PASTVY!$H2201,KATEGORIE_ZVIRAT!$B$2:$M$31,7,FALSE)*L2201/1000*M2201/24*(F2201-E2201+1)/J2201</f>
        <v>#N/A</v>
      </c>
      <c r="Q2201" s="52" t="e">
        <f>VLOOKUP(EVID_PASTVY!$H2201,KATEGORIE_ZVIRAT!$B$2:$M$31,10,FALSE)*P2201*10</f>
        <v>#N/A</v>
      </c>
      <c r="R2201" s="52" t="e">
        <f>VLOOKUP(EVID_PASTVY!$H2201,KATEGORIE_ZVIRAT!$B$2:$M$31,11,FALSE)*P2201*10</f>
        <v>#N/A</v>
      </c>
      <c r="S2201" s="52" t="e">
        <f>VLOOKUP(EVID_PASTVY!$H2201,KATEGORIE_ZVIRAT!$B$2:$M$31,12,FALSE)*P2201*10</f>
        <v>#N/A</v>
      </c>
    </row>
    <row r="2202" spans="1:19" x14ac:dyDescent="0.2">
      <c r="A2202" s="32"/>
      <c r="B2202" s="37" t="e">
        <f>VLOOKUP($A2202,EVID_OSEVU!$A$1:$M$4972,2,FALSE)</f>
        <v>#N/A</v>
      </c>
      <c r="C2202" s="37" t="e">
        <f>VLOOKUP($A2202,EVID_OSEVU!$A$1:$M$4972,3,FALSE)</f>
        <v>#N/A</v>
      </c>
      <c r="D2202" s="45" t="e">
        <f>VLOOKUP($A2202,EVID_OSEVU!$A$1:$M$4972,4,FALSE)</f>
        <v>#N/A</v>
      </c>
      <c r="E2202" s="35"/>
      <c r="F2202" s="53"/>
      <c r="G2202" s="32"/>
      <c r="H2202" s="45" t="e">
        <f>VLOOKUP(G2202,Export7[#All],2,FALSE)</f>
        <v>#N/A</v>
      </c>
      <c r="I2202" s="45" t="e">
        <f>VLOOKUP($A2202,EVID_OSEVU!$A$1:$M$4972,10,FALSE)</f>
        <v>#N/A</v>
      </c>
      <c r="J2202" s="58" t="e">
        <f>VLOOKUP($A2202,EVID_OSEVU!$A$1:$M$4972,11,FALSE)</f>
        <v>#N/A</v>
      </c>
      <c r="K2202" s="33"/>
      <c r="L2202" s="45" t="e">
        <f>VLOOKUP(EVID_PASTVY!H2202,KATEGORIE_ZVIRAT!$B$2:$M$31,6,FALSE)*K2202</f>
        <v>#N/A</v>
      </c>
      <c r="M2202" s="33">
        <v>24</v>
      </c>
      <c r="N2202" s="45" t="e">
        <f>VLOOKUP(EVID_PASTVY!$H2202,KATEGORIE_ZVIRAT!$B$2:$M$31,8,FALSE)</f>
        <v>#N/A</v>
      </c>
      <c r="O2202" s="45" t="e">
        <f>VLOOKUP(EVID_PASTVY!$H2202,KATEGORIE_ZVIRAT!$B$2:$M$31,9,FALSE)</f>
        <v>#N/A</v>
      </c>
      <c r="P2202" s="54" t="e">
        <f>VLOOKUP(EVID_PASTVY!$H2202,KATEGORIE_ZVIRAT!$B$2:$M$31,7,FALSE)*L2202/1000*M2202/24*(F2202-E2202+1)/J2202</f>
        <v>#N/A</v>
      </c>
      <c r="Q2202" s="52" t="e">
        <f>VLOOKUP(EVID_PASTVY!$H2202,KATEGORIE_ZVIRAT!$B$2:$M$31,10,FALSE)*P2202*10</f>
        <v>#N/A</v>
      </c>
      <c r="R2202" s="52" t="e">
        <f>VLOOKUP(EVID_PASTVY!$H2202,KATEGORIE_ZVIRAT!$B$2:$M$31,11,FALSE)*P2202*10</f>
        <v>#N/A</v>
      </c>
      <c r="S2202" s="52" t="e">
        <f>VLOOKUP(EVID_PASTVY!$H2202,KATEGORIE_ZVIRAT!$B$2:$M$31,12,FALSE)*P2202*10</f>
        <v>#N/A</v>
      </c>
    </row>
    <row r="2203" spans="1:19" x14ac:dyDescent="0.2">
      <c r="A2203" s="32"/>
      <c r="B2203" s="37" t="e">
        <f>VLOOKUP($A2203,EVID_OSEVU!$A$1:$M$4972,2,FALSE)</f>
        <v>#N/A</v>
      </c>
      <c r="C2203" s="37" t="e">
        <f>VLOOKUP($A2203,EVID_OSEVU!$A$1:$M$4972,3,FALSE)</f>
        <v>#N/A</v>
      </c>
      <c r="D2203" s="45" t="e">
        <f>VLOOKUP($A2203,EVID_OSEVU!$A$1:$M$4972,4,FALSE)</f>
        <v>#N/A</v>
      </c>
      <c r="E2203" s="35"/>
      <c r="F2203" s="53"/>
      <c r="G2203" s="32"/>
      <c r="H2203" s="45" t="e">
        <f>VLOOKUP(G2203,Export7[#All],2,FALSE)</f>
        <v>#N/A</v>
      </c>
      <c r="I2203" s="45" t="e">
        <f>VLOOKUP($A2203,EVID_OSEVU!$A$1:$M$4972,10,FALSE)</f>
        <v>#N/A</v>
      </c>
      <c r="J2203" s="58" t="e">
        <f>VLOOKUP($A2203,EVID_OSEVU!$A$1:$M$4972,11,FALSE)</f>
        <v>#N/A</v>
      </c>
      <c r="K2203" s="33"/>
      <c r="L2203" s="45" t="e">
        <f>VLOOKUP(EVID_PASTVY!H2203,KATEGORIE_ZVIRAT!$B$2:$M$31,6,FALSE)*K2203</f>
        <v>#N/A</v>
      </c>
      <c r="M2203" s="33">
        <v>24</v>
      </c>
      <c r="N2203" s="45" t="e">
        <f>VLOOKUP(EVID_PASTVY!$H2203,KATEGORIE_ZVIRAT!$B$2:$M$31,8,FALSE)</f>
        <v>#N/A</v>
      </c>
      <c r="O2203" s="45" t="e">
        <f>VLOOKUP(EVID_PASTVY!$H2203,KATEGORIE_ZVIRAT!$B$2:$M$31,9,FALSE)</f>
        <v>#N/A</v>
      </c>
      <c r="P2203" s="54" t="e">
        <f>VLOOKUP(EVID_PASTVY!$H2203,KATEGORIE_ZVIRAT!$B$2:$M$31,7,FALSE)*L2203/1000*M2203/24*(F2203-E2203+1)/J2203</f>
        <v>#N/A</v>
      </c>
      <c r="Q2203" s="52" t="e">
        <f>VLOOKUP(EVID_PASTVY!$H2203,KATEGORIE_ZVIRAT!$B$2:$M$31,10,FALSE)*P2203*10</f>
        <v>#N/A</v>
      </c>
      <c r="R2203" s="52" t="e">
        <f>VLOOKUP(EVID_PASTVY!$H2203,KATEGORIE_ZVIRAT!$B$2:$M$31,11,FALSE)*P2203*10</f>
        <v>#N/A</v>
      </c>
      <c r="S2203" s="52" t="e">
        <f>VLOOKUP(EVID_PASTVY!$H2203,KATEGORIE_ZVIRAT!$B$2:$M$31,12,FALSE)*P2203*10</f>
        <v>#N/A</v>
      </c>
    </row>
    <row r="2204" spans="1:19" x14ac:dyDescent="0.2">
      <c r="A2204" s="32"/>
      <c r="B2204" s="37" t="e">
        <f>VLOOKUP($A2204,EVID_OSEVU!$A$1:$M$4972,2,FALSE)</f>
        <v>#N/A</v>
      </c>
      <c r="C2204" s="37" t="e">
        <f>VLOOKUP($A2204,EVID_OSEVU!$A$1:$M$4972,3,FALSE)</f>
        <v>#N/A</v>
      </c>
      <c r="D2204" s="45" t="e">
        <f>VLOOKUP($A2204,EVID_OSEVU!$A$1:$M$4972,4,FALSE)</f>
        <v>#N/A</v>
      </c>
      <c r="E2204" s="35"/>
      <c r="F2204" s="53"/>
      <c r="G2204" s="32"/>
      <c r="H2204" s="45" t="e">
        <f>VLOOKUP(G2204,Export7[#All],2,FALSE)</f>
        <v>#N/A</v>
      </c>
      <c r="I2204" s="45" t="e">
        <f>VLOOKUP($A2204,EVID_OSEVU!$A$1:$M$4972,10,FALSE)</f>
        <v>#N/A</v>
      </c>
      <c r="J2204" s="58" t="e">
        <f>VLOOKUP($A2204,EVID_OSEVU!$A$1:$M$4972,11,FALSE)</f>
        <v>#N/A</v>
      </c>
      <c r="K2204" s="33"/>
      <c r="L2204" s="45" t="e">
        <f>VLOOKUP(EVID_PASTVY!H2204,KATEGORIE_ZVIRAT!$B$2:$M$31,6,FALSE)*K2204</f>
        <v>#N/A</v>
      </c>
      <c r="M2204" s="33">
        <v>24</v>
      </c>
      <c r="N2204" s="45" t="e">
        <f>VLOOKUP(EVID_PASTVY!$H2204,KATEGORIE_ZVIRAT!$B$2:$M$31,8,FALSE)</f>
        <v>#N/A</v>
      </c>
      <c r="O2204" s="45" t="e">
        <f>VLOOKUP(EVID_PASTVY!$H2204,KATEGORIE_ZVIRAT!$B$2:$M$31,9,FALSE)</f>
        <v>#N/A</v>
      </c>
      <c r="P2204" s="54" t="e">
        <f>VLOOKUP(EVID_PASTVY!$H2204,KATEGORIE_ZVIRAT!$B$2:$M$31,7,FALSE)*L2204/1000*M2204/24*(F2204-E2204+1)/J2204</f>
        <v>#N/A</v>
      </c>
      <c r="Q2204" s="52" t="e">
        <f>VLOOKUP(EVID_PASTVY!$H2204,KATEGORIE_ZVIRAT!$B$2:$M$31,10,FALSE)*P2204*10</f>
        <v>#N/A</v>
      </c>
      <c r="R2204" s="52" t="e">
        <f>VLOOKUP(EVID_PASTVY!$H2204,KATEGORIE_ZVIRAT!$B$2:$M$31,11,FALSE)*P2204*10</f>
        <v>#N/A</v>
      </c>
      <c r="S2204" s="52" t="e">
        <f>VLOOKUP(EVID_PASTVY!$H2204,KATEGORIE_ZVIRAT!$B$2:$M$31,12,FALSE)*P2204*10</f>
        <v>#N/A</v>
      </c>
    </row>
    <row r="2205" spans="1:19" x14ac:dyDescent="0.2">
      <c r="A2205" s="32"/>
      <c r="B2205" s="37" t="e">
        <f>VLOOKUP($A2205,EVID_OSEVU!$A$1:$M$4972,2,FALSE)</f>
        <v>#N/A</v>
      </c>
      <c r="C2205" s="37" t="e">
        <f>VLOOKUP($A2205,EVID_OSEVU!$A$1:$M$4972,3,FALSE)</f>
        <v>#N/A</v>
      </c>
      <c r="D2205" s="45" t="e">
        <f>VLOOKUP($A2205,EVID_OSEVU!$A$1:$M$4972,4,FALSE)</f>
        <v>#N/A</v>
      </c>
      <c r="E2205" s="35"/>
      <c r="F2205" s="53"/>
      <c r="G2205" s="32"/>
      <c r="H2205" s="45" t="e">
        <f>VLOOKUP(G2205,Export7[#All],2,FALSE)</f>
        <v>#N/A</v>
      </c>
      <c r="I2205" s="45" t="e">
        <f>VLOOKUP($A2205,EVID_OSEVU!$A$1:$M$4972,10,FALSE)</f>
        <v>#N/A</v>
      </c>
      <c r="J2205" s="58" t="e">
        <f>VLOOKUP($A2205,EVID_OSEVU!$A$1:$M$4972,11,FALSE)</f>
        <v>#N/A</v>
      </c>
      <c r="K2205" s="33"/>
      <c r="L2205" s="45" t="e">
        <f>VLOOKUP(EVID_PASTVY!H2205,KATEGORIE_ZVIRAT!$B$2:$M$31,6,FALSE)*K2205</f>
        <v>#N/A</v>
      </c>
      <c r="M2205" s="33">
        <v>24</v>
      </c>
      <c r="N2205" s="45" t="e">
        <f>VLOOKUP(EVID_PASTVY!$H2205,KATEGORIE_ZVIRAT!$B$2:$M$31,8,FALSE)</f>
        <v>#N/A</v>
      </c>
      <c r="O2205" s="45" t="e">
        <f>VLOOKUP(EVID_PASTVY!$H2205,KATEGORIE_ZVIRAT!$B$2:$M$31,9,FALSE)</f>
        <v>#N/A</v>
      </c>
      <c r="P2205" s="54" t="e">
        <f>VLOOKUP(EVID_PASTVY!$H2205,KATEGORIE_ZVIRAT!$B$2:$M$31,7,FALSE)*L2205/1000*M2205/24*(F2205-E2205+1)/J2205</f>
        <v>#N/A</v>
      </c>
      <c r="Q2205" s="52" t="e">
        <f>VLOOKUP(EVID_PASTVY!$H2205,KATEGORIE_ZVIRAT!$B$2:$M$31,10,FALSE)*P2205*10</f>
        <v>#N/A</v>
      </c>
      <c r="R2205" s="52" t="e">
        <f>VLOOKUP(EVID_PASTVY!$H2205,KATEGORIE_ZVIRAT!$B$2:$M$31,11,FALSE)*P2205*10</f>
        <v>#N/A</v>
      </c>
      <c r="S2205" s="52" t="e">
        <f>VLOOKUP(EVID_PASTVY!$H2205,KATEGORIE_ZVIRAT!$B$2:$M$31,12,FALSE)*P2205*10</f>
        <v>#N/A</v>
      </c>
    </row>
    <row r="2206" spans="1:19" x14ac:dyDescent="0.2">
      <c r="A2206" s="32"/>
      <c r="B2206" s="37" t="e">
        <f>VLOOKUP($A2206,EVID_OSEVU!$A$1:$M$4972,2,FALSE)</f>
        <v>#N/A</v>
      </c>
      <c r="C2206" s="37" t="e">
        <f>VLOOKUP($A2206,EVID_OSEVU!$A$1:$M$4972,3,FALSE)</f>
        <v>#N/A</v>
      </c>
      <c r="D2206" s="45" t="e">
        <f>VLOOKUP($A2206,EVID_OSEVU!$A$1:$M$4972,4,FALSE)</f>
        <v>#N/A</v>
      </c>
      <c r="E2206" s="35"/>
      <c r="F2206" s="53"/>
      <c r="G2206" s="32"/>
      <c r="H2206" s="45" t="e">
        <f>VLOOKUP(G2206,Export7[#All],2,FALSE)</f>
        <v>#N/A</v>
      </c>
      <c r="I2206" s="45" t="e">
        <f>VLOOKUP($A2206,EVID_OSEVU!$A$1:$M$4972,10,FALSE)</f>
        <v>#N/A</v>
      </c>
      <c r="J2206" s="58" t="e">
        <f>VLOOKUP($A2206,EVID_OSEVU!$A$1:$M$4972,11,FALSE)</f>
        <v>#N/A</v>
      </c>
      <c r="K2206" s="33"/>
      <c r="L2206" s="45" t="e">
        <f>VLOOKUP(EVID_PASTVY!H2206,KATEGORIE_ZVIRAT!$B$2:$M$31,6,FALSE)*K2206</f>
        <v>#N/A</v>
      </c>
      <c r="M2206" s="33">
        <v>24</v>
      </c>
      <c r="N2206" s="45" t="e">
        <f>VLOOKUP(EVID_PASTVY!$H2206,KATEGORIE_ZVIRAT!$B$2:$M$31,8,FALSE)</f>
        <v>#N/A</v>
      </c>
      <c r="O2206" s="45" t="e">
        <f>VLOOKUP(EVID_PASTVY!$H2206,KATEGORIE_ZVIRAT!$B$2:$M$31,9,FALSE)</f>
        <v>#N/A</v>
      </c>
      <c r="P2206" s="54" t="e">
        <f>VLOOKUP(EVID_PASTVY!$H2206,KATEGORIE_ZVIRAT!$B$2:$M$31,7,FALSE)*L2206/1000*M2206/24*(F2206-E2206+1)/J2206</f>
        <v>#N/A</v>
      </c>
      <c r="Q2206" s="52" t="e">
        <f>VLOOKUP(EVID_PASTVY!$H2206,KATEGORIE_ZVIRAT!$B$2:$M$31,10,FALSE)*P2206*10</f>
        <v>#N/A</v>
      </c>
      <c r="R2206" s="52" t="e">
        <f>VLOOKUP(EVID_PASTVY!$H2206,KATEGORIE_ZVIRAT!$B$2:$M$31,11,FALSE)*P2206*10</f>
        <v>#N/A</v>
      </c>
      <c r="S2206" s="52" t="e">
        <f>VLOOKUP(EVID_PASTVY!$H2206,KATEGORIE_ZVIRAT!$B$2:$M$31,12,FALSE)*P2206*10</f>
        <v>#N/A</v>
      </c>
    </row>
    <row r="2207" spans="1:19" x14ac:dyDescent="0.2">
      <c r="A2207" s="32"/>
      <c r="B2207" s="37" t="e">
        <f>VLOOKUP($A2207,EVID_OSEVU!$A$1:$M$4972,2,FALSE)</f>
        <v>#N/A</v>
      </c>
      <c r="C2207" s="37" t="e">
        <f>VLOOKUP($A2207,EVID_OSEVU!$A$1:$M$4972,3,FALSE)</f>
        <v>#N/A</v>
      </c>
      <c r="D2207" s="45" t="e">
        <f>VLOOKUP($A2207,EVID_OSEVU!$A$1:$M$4972,4,FALSE)</f>
        <v>#N/A</v>
      </c>
      <c r="E2207" s="35"/>
      <c r="F2207" s="53"/>
      <c r="G2207" s="32"/>
      <c r="H2207" s="45" t="e">
        <f>VLOOKUP(G2207,Export7[#All],2,FALSE)</f>
        <v>#N/A</v>
      </c>
      <c r="I2207" s="45" t="e">
        <f>VLOOKUP($A2207,EVID_OSEVU!$A$1:$M$4972,10,FALSE)</f>
        <v>#N/A</v>
      </c>
      <c r="J2207" s="58" t="e">
        <f>VLOOKUP($A2207,EVID_OSEVU!$A$1:$M$4972,11,FALSE)</f>
        <v>#N/A</v>
      </c>
      <c r="K2207" s="33"/>
      <c r="L2207" s="45" t="e">
        <f>VLOOKUP(EVID_PASTVY!H2207,KATEGORIE_ZVIRAT!$B$2:$M$31,6,FALSE)*K2207</f>
        <v>#N/A</v>
      </c>
      <c r="M2207" s="33">
        <v>24</v>
      </c>
      <c r="N2207" s="45" t="e">
        <f>VLOOKUP(EVID_PASTVY!$H2207,KATEGORIE_ZVIRAT!$B$2:$M$31,8,FALSE)</f>
        <v>#N/A</v>
      </c>
      <c r="O2207" s="45" t="e">
        <f>VLOOKUP(EVID_PASTVY!$H2207,KATEGORIE_ZVIRAT!$B$2:$M$31,9,FALSE)</f>
        <v>#N/A</v>
      </c>
      <c r="P2207" s="54" t="e">
        <f>VLOOKUP(EVID_PASTVY!$H2207,KATEGORIE_ZVIRAT!$B$2:$M$31,7,FALSE)*L2207/1000*M2207/24*(F2207-E2207+1)/J2207</f>
        <v>#N/A</v>
      </c>
      <c r="Q2207" s="52" t="e">
        <f>VLOOKUP(EVID_PASTVY!$H2207,KATEGORIE_ZVIRAT!$B$2:$M$31,10,FALSE)*P2207*10</f>
        <v>#N/A</v>
      </c>
      <c r="R2207" s="52" t="e">
        <f>VLOOKUP(EVID_PASTVY!$H2207,KATEGORIE_ZVIRAT!$B$2:$M$31,11,FALSE)*P2207*10</f>
        <v>#N/A</v>
      </c>
      <c r="S2207" s="52" t="e">
        <f>VLOOKUP(EVID_PASTVY!$H2207,KATEGORIE_ZVIRAT!$B$2:$M$31,12,FALSE)*P2207*10</f>
        <v>#N/A</v>
      </c>
    </row>
    <row r="2208" spans="1:19" x14ac:dyDescent="0.2">
      <c r="A2208" s="32"/>
      <c r="B2208" s="37" t="e">
        <f>VLOOKUP($A2208,EVID_OSEVU!$A$1:$M$4972,2,FALSE)</f>
        <v>#N/A</v>
      </c>
      <c r="C2208" s="37" t="e">
        <f>VLOOKUP($A2208,EVID_OSEVU!$A$1:$M$4972,3,FALSE)</f>
        <v>#N/A</v>
      </c>
      <c r="D2208" s="45" t="e">
        <f>VLOOKUP($A2208,EVID_OSEVU!$A$1:$M$4972,4,FALSE)</f>
        <v>#N/A</v>
      </c>
      <c r="E2208" s="35"/>
      <c r="F2208" s="53"/>
      <c r="G2208" s="32"/>
      <c r="H2208" s="45" t="e">
        <f>VLOOKUP(G2208,Export7[#All],2,FALSE)</f>
        <v>#N/A</v>
      </c>
      <c r="I2208" s="45" t="e">
        <f>VLOOKUP($A2208,EVID_OSEVU!$A$1:$M$4972,10,FALSE)</f>
        <v>#N/A</v>
      </c>
      <c r="J2208" s="58" t="e">
        <f>VLOOKUP($A2208,EVID_OSEVU!$A$1:$M$4972,11,FALSE)</f>
        <v>#N/A</v>
      </c>
      <c r="K2208" s="33"/>
      <c r="L2208" s="45" t="e">
        <f>VLOOKUP(EVID_PASTVY!H2208,KATEGORIE_ZVIRAT!$B$2:$M$31,6,FALSE)*K2208</f>
        <v>#N/A</v>
      </c>
      <c r="M2208" s="33">
        <v>24</v>
      </c>
      <c r="N2208" s="45" t="e">
        <f>VLOOKUP(EVID_PASTVY!$H2208,KATEGORIE_ZVIRAT!$B$2:$M$31,8,FALSE)</f>
        <v>#N/A</v>
      </c>
      <c r="O2208" s="45" t="e">
        <f>VLOOKUP(EVID_PASTVY!$H2208,KATEGORIE_ZVIRAT!$B$2:$M$31,9,FALSE)</f>
        <v>#N/A</v>
      </c>
      <c r="P2208" s="54" t="e">
        <f>VLOOKUP(EVID_PASTVY!$H2208,KATEGORIE_ZVIRAT!$B$2:$M$31,7,FALSE)*L2208/1000*M2208/24*(F2208-E2208+1)/J2208</f>
        <v>#N/A</v>
      </c>
      <c r="Q2208" s="52" t="e">
        <f>VLOOKUP(EVID_PASTVY!$H2208,KATEGORIE_ZVIRAT!$B$2:$M$31,10,FALSE)*P2208*10</f>
        <v>#N/A</v>
      </c>
      <c r="R2208" s="52" t="e">
        <f>VLOOKUP(EVID_PASTVY!$H2208,KATEGORIE_ZVIRAT!$B$2:$M$31,11,FALSE)*P2208*10</f>
        <v>#N/A</v>
      </c>
      <c r="S2208" s="52" t="e">
        <f>VLOOKUP(EVID_PASTVY!$H2208,KATEGORIE_ZVIRAT!$B$2:$M$31,12,FALSE)*P2208*10</f>
        <v>#N/A</v>
      </c>
    </row>
    <row r="2209" spans="1:19" x14ac:dyDescent="0.2">
      <c r="A2209" s="32"/>
      <c r="B2209" s="37" t="e">
        <f>VLOOKUP($A2209,EVID_OSEVU!$A$1:$M$4972,2,FALSE)</f>
        <v>#N/A</v>
      </c>
      <c r="C2209" s="37" t="e">
        <f>VLOOKUP($A2209,EVID_OSEVU!$A$1:$M$4972,3,FALSE)</f>
        <v>#N/A</v>
      </c>
      <c r="D2209" s="45" t="e">
        <f>VLOOKUP($A2209,EVID_OSEVU!$A$1:$M$4972,4,FALSE)</f>
        <v>#N/A</v>
      </c>
      <c r="E2209" s="35"/>
      <c r="F2209" s="53"/>
      <c r="G2209" s="32"/>
      <c r="H2209" s="45" t="e">
        <f>VLOOKUP(G2209,Export7[#All],2,FALSE)</f>
        <v>#N/A</v>
      </c>
      <c r="I2209" s="45" t="e">
        <f>VLOOKUP($A2209,EVID_OSEVU!$A$1:$M$4972,10,FALSE)</f>
        <v>#N/A</v>
      </c>
      <c r="J2209" s="58" t="e">
        <f>VLOOKUP($A2209,EVID_OSEVU!$A$1:$M$4972,11,FALSE)</f>
        <v>#N/A</v>
      </c>
      <c r="K2209" s="33"/>
      <c r="L2209" s="45" t="e">
        <f>VLOOKUP(EVID_PASTVY!H2209,KATEGORIE_ZVIRAT!$B$2:$M$31,6,FALSE)*K2209</f>
        <v>#N/A</v>
      </c>
      <c r="M2209" s="33">
        <v>24</v>
      </c>
      <c r="N2209" s="45" t="e">
        <f>VLOOKUP(EVID_PASTVY!$H2209,KATEGORIE_ZVIRAT!$B$2:$M$31,8,FALSE)</f>
        <v>#N/A</v>
      </c>
      <c r="O2209" s="45" t="e">
        <f>VLOOKUP(EVID_PASTVY!$H2209,KATEGORIE_ZVIRAT!$B$2:$M$31,9,FALSE)</f>
        <v>#N/A</v>
      </c>
      <c r="P2209" s="54" t="e">
        <f>VLOOKUP(EVID_PASTVY!$H2209,KATEGORIE_ZVIRAT!$B$2:$M$31,7,FALSE)*L2209/1000*M2209/24*(F2209-E2209+1)/J2209</f>
        <v>#N/A</v>
      </c>
      <c r="Q2209" s="52" t="e">
        <f>VLOOKUP(EVID_PASTVY!$H2209,KATEGORIE_ZVIRAT!$B$2:$M$31,10,FALSE)*P2209*10</f>
        <v>#N/A</v>
      </c>
      <c r="R2209" s="52" t="e">
        <f>VLOOKUP(EVID_PASTVY!$H2209,KATEGORIE_ZVIRAT!$B$2:$M$31,11,FALSE)*P2209*10</f>
        <v>#N/A</v>
      </c>
      <c r="S2209" s="52" t="e">
        <f>VLOOKUP(EVID_PASTVY!$H2209,KATEGORIE_ZVIRAT!$B$2:$M$31,12,FALSE)*P2209*10</f>
        <v>#N/A</v>
      </c>
    </row>
    <row r="2210" spans="1:19" x14ac:dyDescent="0.2">
      <c r="A2210" s="32"/>
      <c r="B2210" s="37" t="e">
        <f>VLOOKUP($A2210,EVID_OSEVU!$A$1:$M$4972,2,FALSE)</f>
        <v>#N/A</v>
      </c>
      <c r="C2210" s="37" t="e">
        <f>VLOOKUP($A2210,EVID_OSEVU!$A$1:$M$4972,3,FALSE)</f>
        <v>#N/A</v>
      </c>
      <c r="D2210" s="45" t="e">
        <f>VLOOKUP($A2210,EVID_OSEVU!$A$1:$M$4972,4,FALSE)</f>
        <v>#N/A</v>
      </c>
      <c r="E2210" s="35"/>
      <c r="F2210" s="53"/>
      <c r="G2210" s="32"/>
      <c r="H2210" s="45" t="e">
        <f>VLOOKUP(G2210,Export7[#All],2,FALSE)</f>
        <v>#N/A</v>
      </c>
      <c r="I2210" s="45" t="e">
        <f>VLOOKUP($A2210,EVID_OSEVU!$A$1:$M$4972,10,FALSE)</f>
        <v>#N/A</v>
      </c>
      <c r="J2210" s="58" t="e">
        <f>VLOOKUP($A2210,EVID_OSEVU!$A$1:$M$4972,11,FALSE)</f>
        <v>#N/A</v>
      </c>
      <c r="K2210" s="33"/>
      <c r="L2210" s="45" t="e">
        <f>VLOOKUP(EVID_PASTVY!H2210,KATEGORIE_ZVIRAT!$B$2:$M$31,6,FALSE)*K2210</f>
        <v>#N/A</v>
      </c>
      <c r="M2210" s="33">
        <v>24</v>
      </c>
      <c r="N2210" s="45" t="e">
        <f>VLOOKUP(EVID_PASTVY!$H2210,KATEGORIE_ZVIRAT!$B$2:$M$31,8,FALSE)</f>
        <v>#N/A</v>
      </c>
      <c r="O2210" s="45" t="e">
        <f>VLOOKUP(EVID_PASTVY!$H2210,KATEGORIE_ZVIRAT!$B$2:$M$31,9,FALSE)</f>
        <v>#N/A</v>
      </c>
      <c r="P2210" s="54" t="e">
        <f>VLOOKUP(EVID_PASTVY!$H2210,KATEGORIE_ZVIRAT!$B$2:$M$31,7,FALSE)*L2210/1000*M2210/24*(F2210-E2210+1)/J2210</f>
        <v>#N/A</v>
      </c>
      <c r="Q2210" s="52" t="e">
        <f>VLOOKUP(EVID_PASTVY!$H2210,KATEGORIE_ZVIRAT!$B$2:$M$31,10,FALSE)*P2210*10</f>
        <v>#N/A</v>
      </c>
      <c r="R2210" s="52" t="e">
        <f>VLOOKUP(EVID_PASTVY!$H2210,KATEGORIE_ZVIRAT!$B$2:$M$31,11,FALSE)*P2210*10</f>
        <v>#N/A</v>
      </c>
      <c r="S2210" s="52" t="e">
        <f>VLOOKUP(EVID_PASTVY!$H2210,KATEGORIE_ZVIRAT!$B$2:$M$31,12,FALSE)*P2210*10</f>
        <v>#N/A</v>
      </c>
    </row>
    <row r="2211" spans="1:19" x14ac:dyDescent="0.2">
      <c r="A2211" s="32"/>
      <c r="B2211" s="37" t="e">
        <f>VLOOKUP($A2211,EVID_OSEVU!$A$1:$M$4972,2,FALSE)</f>
        <v>#N/A</v>
      </c>
      <c r="C2211" s="37" t="e">
        <f>VLOOKUP($A2211,EVID_OSEVU!$A$1:$M$4972,3,FALSE)</f>
        <v>#N/A</v>
      </c>
      <c r="D2211" s="45" t="e">
        <f>VLOOKUP($A2211,EVID_OSEVU!$A$1:$M$4972,4,FALSE)</f>
        <v>#N/A</v>
      </c>
      <c r="E2211" s="35"/>
      <c r="F2211" s="53"/>
      <c r="G2211" s="32"/>
      <c r="H2211" s="45" t="e">
        <f>VLOOKUP(G2211,Export7[#All],2,FALSE)</f>
        <v>#N/A</v>
      </c>
      <c r="I2211" s="45" t="e">
        <f>VLOOKUP($A2211,EVID_OSEVU!$A$1:$M$4972,10,FALSE)</f>
        <v>#N/A</v>
      </c>
      <c r="J2211" s="58" t="e">
        <f>VLOOKUP($A2211,EVID_OSEVU!$A$1:$M$4972,11,FALSE)</f>
        <v>#N/A</v>
      </c>
      <c r="K2211" s="33"/>
      <c r="L2211" s="45" t="e">
        <f>VLOOKUP(EVID_PASTVY!H2211,KATEGORIE_ZVIRAT!$B$2:$M$31,6,FALSE)*K2211</f>
        <v>#N/A</v>
      </c>
      <c r="M2211" s="33">
        <v>24</v>
      </c>
      <c r="N2211" s="45" t="e">
        <f>VLOOKUP(EVID_PASTVY!$H2211,KATEGORIE_ZVIRAT!$B$2:$M$31,8,FALSE)</f>
        <v>#N/A</v>
      </c>
      <c r="O2211" s="45" t="e">
        <f>VLOOKUP(EVID_PASTVY!$H2211,KATEGORIE_ZVIRAT!$B$2:$M$31,9,FALSE)</f>
        <v>#N/A</v>
      </c>
      <c r="P2211" s="54" t="e">
        <f>VLOOKUP(EVID_PASTVY!$H2211,KATEGORIE_ZVIRAT!$B$2:$M$31,7,FALSE)*L2211/1000*M2211/24*(F2211-E2211+1)/J2211</f>
        <v>#N/A</v>
      </c>
      <c r="Q2211" s="52" t="e">
        <f>VLOOKUP(EVID_PASTVY!$H2211,KATEGORIE_ZVIRAT!$B$2:$M$31,10,FALSE)*P2211*10</f>
        <v>#N/A</v>
      </c>
      <c r="R2211" s="52" t="e">
        <f>VLOOKUP(EVID_PASTVY!$H2211,KATEGORIE_ZVIRAT!$B$2:$M$31,11,FALSE)*P2211*10</f>
        <v>#N/A</v>
      </c>
      <c r="S2211" s="52" t="e">
        <f>VLOOKUP(EVID_PASTVY!$H2211,KATEGORIE_ZVIRAT!$B$2:$M$31,12,FALSE)*P2211*10</f>
        <v>#N/A</v>
      </c>
    </row>
    <row r="2212" spans="1:19" x14ac:dyDescent="0.2">
      <c r="A2212" s="32"/>
      <c r="B2212" s="37" t="e">
        <f>VLOOKUP($A2212,EVID_OSEVU!$A$1:$M$4972,2,FALSE)</f>
        <v>#N/A</v>
      </c>
      <c r="C2212" s="37" t="e">
        <f>VLOOKUP($A2212,EVID_OSEVU!$A$1:$M$4972,3,FALSE)</f>
        <v>#N/A</v>
      </c>
      <c r="D2212" s="45" t="e">
        <f>VLOOKUP($A2212,EVID_OSEVU!$A$1:$M$4972,4,FALSE)</f>
        <v>#N/A</v>
      </c>
      <c r="E2212" s="35"/>
      <c r="F2212" s="53"/>
      <c r="G2212" s="32"/>
      <c r="H2212" s="45" t="e">
        <f>VLOOKUP(G2212,Export7[#All],2,FALSE)</f>
        <v>#N/A</v>
      </c>
      <c r="I2212" s="45" t="e">
        <f>VLOOKUP($A2212,EVID_OSEVU!$A$1:$M$4972,10,FALSE)</f>
        <v>#N/A</v>
      </c>
      <c r="J2212" s="58" t="e">
        <f>VLOOKUP($A2212,EVID_OSEVU!$A$1:$M$4972,11,FALSE)</f>
        <v>#N/A</v>
      </c>
      <c r="K2212" s="33"/>
      <c r="L2212" s="45" t="e">
        <f>VLOOKUP(EVID_PASTVY!H2212,KATEGORIE_ZVIRAT!$B$2:$M$31,6,FALSE)*K2212</f>
        <v>#N/A</v>
      </c>
      <c r="M2212" s="33">
        <v>24</v>
      </c>
      <c r="N2212" s="45" t="e">
        <f>VLOOKUP(EVID_PASTVY!$H2212,KATEGORIE_ZVIRAT!$B$2:$M$31,8,FALSE)</f>
        <v>#N/A</v>
      </c>
      <c r="O2212" s="45" t="e">
        <f>VLOOKUP(EVID_PASTVY!$H2212,KATEGORIE_ZVIRAT!$B$2:$M$31,9,FALSE)</f>
        <v>#N/A</v>
      </c>
      <c r="P2212" s="54" t="e">
        <f>VLOOKUP(EVID_PASTVY!$H2212,KATEGORIE_ZVIRAT!$B$2:$M$31,7,FALSE)*L2212/1000*M2212/24*(F2212-E2212+1)/J2212</f>
        <v>#N/A</v>
      </c>
      <c r="Q2212" s="52" t="e">
        <f>VLOOKUP(EVID_PASTVY!$H2212,KATEGORIE_ZVIRAT!$B$2:$M$31,10,FALSE)*P2212*10</f>
        <v>#N/A</v>
      </c>
      <c r="R2212" s="52" t="e">
        <f>VLOOKUP(EVID_PASTVY!$H2212,KATEGORIE_ZVIRAT!$B$2:$M$31,11,FALSE)*P2212*10</f>
        <v>#N/A</v>
      </c>
      <c r="S2212" s="52" t="e">
        <f>VLOOKUP(EVID_PASTVY!$H2212,KATEGORIE_ZVIRAT!$B$2:$M$31,12,FALSE)*P2212*10</f>
        <v>#N/A</v>
      </c>
    </row>
    <row r="2213" spans="1:19" x14ac:dyDescent="0.2">
      <c r="A2213" s="32"/>
      <c r="B2213" s="37" t="e">
        <f>VLOOKUP($A2213,EVID_OSEVU!$A$1:$M$4972,2,FALSE)</f>
        <v>#N/A</v>
      </c>
      <c r="C2213" s="37" t="e">
        <f>VLOOKUP($A2213,EVID_OSEVU!$A$1:$M$4972,3,FALSE)</f>
        <v>#N/A</v>
      </c>
      <c r="D2213" s="45" t="e">
        <f>VLOOKUP($A2213,EVID_OSEVU!$A$1:$M$4972,4,FALSE)</f>
        <v>#N/A</v>
      </c>
      <c r="E2213" s="35"/>
      <c r="F2213" s="53"/>
      <c r="G2213" s="32"/>
      <c r="H2213" s="45" t="e">
        <f>VLOOKUP(G2213,Export7[#All],2,FALSE)</f>
        <v>#N/A</v>
      </c>
      <c r="I2213" s="45" t="e">
        <f>VLOOKUP($A2213,EVID_OSEVU!$A$1:$M$4972,10,FALSE)</f>
        <v>#N/A</v>
      </c>
      <c r="J2213" s="58" t="e">
        <f>VLOOKUP($A2213,EVID_OSEVU!$A$1:$M$4972,11,FALSE)</f>
        <v>#N/A</v>
      </c>
      <c r="K2213" s="33"/>
      <c r="L2213" s="45" t="e">
        <f>VLOOKUP(EVID_PASTVY!H2213,KATEGORIE_ZVIRAT!$B$2:$M$31,6,FALSE)*K2213</f>
        <v>#N/A</v>
      </c>
      <c r="M2213" s="33">
        <v>24</v>
      </c>
      <c r="N2213" s="45" t="e">
        <f>VLOOKUP(EVID_PASTVY!$H2213,KATEGORIE_ZVIRAT!$B$2:$M$31,8,FALSE)</f>
        <v>#N/A</v>
      </c>
      <c r="O2213" s="45" t="e">
        <f>VLOOKUP(EVID_PASTVY!$H2213,KATEGORIE_ZVIRAT!$B$2:$M$31,9,FALSE)</f>
        <v>#N/A</v>
      </c>
      <c r="P2213" s="54" t="e">
        <f>VLOOKUP(EVID_PASTVY!$H2213,KATEGORIE_ZVIRAT!$B$2:$M$31,7,FALSE)*L2213/1000*M2213/24*(F2213-E2213+1)/J2213</f>
        <v>#N/A</v>
      </c>
      <c r="Q2213" s="52" t="e">
        <f>VLOOKUP(EVID_PASTVY!$H2213,KATEGORIE_ZVIRAT!$B$2:$M$31,10,FALSE)*P2213*10</f>
        <v>#N/A</v>
      </c>
      <c r="R2213" s="52" t="e">
        <f>VLOOKUP(EVID_PASTVY!$H2213,KATEGORIE_ZVIRAT!$B$2:$M$31,11,FALSE)*P2213*10</f>
        <v>#N/A</v>
      </c>
      <c r="S2213" s="52" t="e">
        <f>VLOOKUP(EVID_PASTVY!$H2213,KATEGORIE_ZVIRAT!$B$2:$M$31,12,FALSE)*P2213*10</f>
        <v>#N/A</v>
      </c>
    </row>
    <row r="2214" spans="1:19" x14ac:dyDescent="0.2">
      <c r="A2214" s="32"/>
      <c r="B2214" s="37" t="e">
        <f>VLOOKUP($A2214,EVID_OSEVU!$A$1:$M$4972,2,FALSE)</f>
        <v>#N/A</v>
      </c>
      <c r="C2214" s="37" t="e">
        <f>VLOOKUP($A2214,EVID_OSEVU!$A$1:$M$4972,3,FALSE)</f>
        <v>#N/A</v>
      </c>
      <c r="D2214" s="45" t="e">
        <f>VLOOKUP($A2214,EVID_OSEVU!$A$1:$M$4972,4,FALSE)</f>
        <v>#N/A</v>
      </c>
      <c r="E2214" s="35"/>
      <c r="F2214" s="53"/>
      <c r="G2214" s="32"/>
      <c r="H2214" s="45" t="e">
        <f>VLOOKUP(G2214,Export7[#All],2,FALSE)</f>
        <v>#N/A</v>
      </c>
      <c r="I2214" s="45" t="e">
        <f>VLOOKUP($A2214,EVID_OSEVU!$A$1:$M$4972,10,FALSE)</f>
        <v>#N/A</v>
      </c>
      <c r="J2214" s="58" t="e">
        <f>VLOOKUP($A2214,EVID_OSEVU!$A$1:$M$4972,11,FALSE)</f>
        <v>#N/A</v>
      </c>
      <c r="K2214" s="33"/>
      <c r="L2214" s="45" t="e">
        <f>VLOOKUP(EVID_PASTVY!H2214,KATEGORIE_ZVIRAT!$B$2:$M$31,6,FALSE)*K2214</f>
        <v>#N/A</v>
      </c>
      <c r="M2214" s="33">
        <v>24</v>
      </c>
      <c r="N2214" s="45" t="e">
        <f>VLOOKUP(EVID_PASTVY!$H2214,KATEGORIE_ZVIRAT!$B$2:$M$31,8,FALSE)</f>
        <v>#N/A</v>
      </c>
      <c r="O2214" s="45" t="e">
        <f>VLOOKUP(EVID_PASTVY!$H2214,KATEGORIE_ZVIRAT!$B$2:$M$31,9,FALSE)</f>
        <v>#N/A</v>
      </c>
      <c r="P2214" s="54" t="e">
        <f>VLOOKUP(EVID_PASTVY!$H2214,KATEGORIE_ZVIRAT!$B$2:$M$31,7,FALSE)*L2214/1000*M2214/24*(F2214-E2214+1)/J2214</f>
        <v>#N/A</v>
      </c>
      <c r="Q2214" s="52" t="e">
        <f>VLOOKUP(EVID_PASTVY!$H2214,KATEGORIE_ZVIRAT!$B$2:$M$31,10,FALSE)*P2214*10</f>
        <v>#N/A</v>
      </c>
      <c r="R2214" s="52" t="e">
        <f>VLOOKUP(EVID_PASTVY!$H2214,KATEGORIE_ZVIRAT!$B$2:$M$31,11,FALSE)*P2214*10</f>
        <v>#N/A</v>
      </c>
      <c r="S2214" s="52" t="e">
        <f>VLOOKUP(EVID_PASTVY!$H2214,KATEGORIE_ZVIRAT!$B$2:$M$31,12,FALSE)*P2214*10</f>
        <v>#N/A</v>
      </c>
    </row>
    <row r="2215" spans="1:19" x14ac:dyDescent="0.2">
      <c r="A2215" s="32"/>
      <c r="B2215" s="37" t="e">
        <f>VLOOKUP($A2215,EVID_OSEVU!$A$1:$M$4972,2,FALSE)</f>
        <v>#N/A</v>
      </c>
      <c r="C2215" s="37" t="e">
        <f>VLOOKUP($A2215,EVID_OSEVU!$A$1:$M$4972,3,FALSE)</f>
        <v>#N/A</v>
      </c>
      <c r="D2215" s="45" t="e">
        <f>VLOOKUP($A2215,EVID_OSEVU!$A$1:$M$4972,4,FALSE)</f>
        <v>#N/A</v>
      </c>
      <c r="E2215" s="35"/>
      <c r="F2215" s="53"/>
      <c r="G2215" s="32"/>
      <c r="H2215" s="45" t="e">
        <f>VLOOKUP(G2215,Export7[#All],2,FALSE)</f>
        <v>#N/A</v>
      </c>
      <c r="I2215" s="45" t="e">
        <f>VLOOKUP($A2215,EVID_OSEVU!$A$1:$M$4972,10,FALSE)</f>
        <v>#N/A</v>
      </c>
      <c r="J2215" s="58" t="e">
        <f>VLOOKUP($A2215,EVID_OSEVU!$A$1:$M$4972,11,FALSE)</f>
        <v>#N/A</v>
      </c>
      <c r="K2215" s="33"/>
      <c r="L2215" s="45" t="e">
        <f>VLOOKUP(EVID_PASTVY!H2215,KATEGORIE_ZVIRAT!$B$2:$M$31,6,FALSE)*K2215</f>
        <v>#N/A</v>
      </c>
      <c r="M2215" s="33">
        <v>24</v>
      </c>
      <c r="N2215" s="45" t="e">
        <f>VLOOKUP(EVID_PASTVY!$H2215,KATEGORIE_ZVIRAT!$B$2:$M$31,8,FALSE)</f>
        <v>#N/A</v>
      </c>
      <c r="O2215" s="45" t="e">
        <f>VLOOKUP(EVID_PASTVY!$H2215,KATEGORIE_ZVIRAT!$B$2:$M$31,9,FALSE)</f>
        <v>#N/A</v>
      </c>
      <c r="P2215" s="54" t="e">
        <f>VLOOKUP(EVID_PASTVY!$H2215,KATEGORIE_ZVIRAT!$B$2:$M$31,7,FALSE)*L2215/1000*M2215/24*(F2215-E2215+1)/J2215</f>
        <v>#N/A</v>
      </c>
      <c r="Q2215" s="52" t="e">
        <f>VLOOKUP(EVID_PASTVY!$H2215,KATEGORIE_ZVIRAT!$B$2:$M$31,10,FALSE)*P2215*10</f>
        <v>#N/A</v>
      </c>
      <c r="R2215" s="52" t="e">
        <f>VLOOKUP(EVID_PASTVY!$H2215,KATEGORIE_ZVIRAT!$B$2:$M$31,11,FALSE)*P2215*10</f>
        <v>#N/A</v>
      </c>
      <c r="S2215" s="52" t="e">
        <f>VLOOKUP(EVID_PASTVY!$H2215,KATEGORIE_ZVIRAT!$B$2:$M$31,12,FALSE)*P2215*10</f>
        <v>#N/A</v>
      </c>
    </row>
    <row r="2216" spans="1:19" x14ac:dyDescent="0.2">
      <c r="A2216" s="32"/>
      <c r="B2216" s="37" t="e">
        <f>VLOOKUP($A2216,EVID_OSEVU!$A$1:$M$4972,2,FALSE)</f>
        <v>#N/A</v>
      </c>
      <c r="C2216" s="37" t="e">
        <f>VLOOKUP($A2216,EVID_OSEVU!$A$1:$M$4972,3,FALSE)</f>
        <v>#N/A</v>
      </c>
      <c r="D2216" s="45" t="e">
        <f>VLOOKUP($A2216,EVID_OSEVU!$A$1:$M$4972,4,FALSE)</f>
        <v>#N/A</v>
      </c>
      <c r="E2216" s="35"/>
      <c r="F2216" s="53"/>
      <c r="G2216" s="32"/>
      <c r="H2216" s="45" t="e">
        <f>VLOOKUP(G2216,Export7[#All],2,FALSE)</f>
        <v>#N/A</v>
      </c>
      <c r="I2216" s="45" t="e">
        <f>VLOOKUP($A2216,EVID_OSEVU!$A$1:$M$4972,10,FALSE)</f>
        <v>#N/A</v>
      </c>
      <c r="J2216" s="58" t="e">
        <f>VLOOKUP($A2216,EVID_OSEVU!$A$1:$M$4972,11,FALSE)</f>
        <v>#N/A</v>
      </c>
      <c r="K2216" s="33"/>
      <c r="L2216" s="45" t="e">
        <f>VLOOKUP(EVID_PASTVY!H2216,KATEGORIE_ZVIRAT!$B$2:$M$31,6,FALSE)*K2216</f>
        <v>#N/A</v>
      </c>
      <c r="M2216" s="33">
        <v>24</v>
      </c>
      <c r="N2216" s="45" t="e">
        <f>VLOOKUP(EVID_PASTVY!$H2216,KATEGORIE_ZVIRAT!$B$2:$M$31,8,FALSE)</f>
        <v>#N/A</v>
      </c>
      <c r="O2216" s="45" t="e">
        <f>VLOOKUP(EVID_PASTVY!$H2216,KATEGORIE_ZVIRAT!$B$2:$M$31,9,FALSE)</f>
        <v>#N/A</v>
      </c>
      <c r="P2216" s="54" t="e">
        <f>VLOOKUP(EVID_PASTVY!$H2216,KATEGORIE_ZVIRAT!$B$2:$M$31,7,FALSE)*L2216/1000*M2216/24*(F2216-E2216+1)/J2216</f>
        <v>#N/A</v>
      </c>
      <c r="Q2216" s="52" t="e">
        <f>VLOOKUP(EVID_PASTVY!$H2216,KATEGORIE_ZVIRAT!$B$2:$M$31,10,FALSE)*P2216*10</f>
        <v>#N/A</v>
      </c>
      <c r="R2216" s="52" t="e">
        <f>VLOOKUP(EVID_PASTVY!$H2216,KATEGORIE_ZVIRAT!$B$2:$M$31,11,FALSE)*P2216*10</f>
        <v>#N/A</v>
      </c>
      <c r="S2216" s="52" t="e">
        <f>VLOOKUP(EVID_PASTVY!$H2216,KATEGORIE_ZVIRAT!$B$2:$M$31,12,FALSE)*P2216*10</f>
        <v>#N/A</v>
      </c>
    </row>
    <row r="2217" spans="1:19" x14ac:dyDescent="0.2">
      <c r="A2217" s="32"/>
      <c r="B2217" s="37" t="e">
        <f>VLOOKUP($A2217,EVID_OSEVU!$A$1:$M$4972,2,FALSE)</f>
        <v>#N/A</v>
      </c>
      <c r="C2217" s="37" t="e">
        <f>VLOOKUP($A2217,EVID_OSEVU!$A$1:$M$4972,3,FALSE)</f>
        <v>#N/A</v>
      </c>
      <c r="D2217" s="45" t="e">
        <f>VLOOKUP($A2217,EVID_OSEVU!$A$1:$M$4972,4,FALSE)</f>
        <v>#N/A</v>
      </c>
      <c r="E2217" s="35"/>
      <c r="F2217" s="53"/>
      <c r="G2217" s="32"/>
      <c r="H2217" s="45" t="e">
        <f>VLOOKUP(G2217,Export7[#All],2,FALSE)</f>
        <v>#N/A</v>
      </c>
      <c r="I2217" s="45" t="e">
        <f>VLOOKUP($A2217,EVID_OSEVU!$A$1:$M$4972,10,FALSE)</f>
        <v>#N/A</v>
      </c>
      <c r="J2217" s="58" t="e">
        <f>VLOOKUP($A2217,EVID_OSEVU!$A$1:$M$4972,11,FALSE)</f>
        <v>#N/A</v>
      </c>
      <c r="K2217" s="33"/>
      <c r="L2217" s="45" t="e">
        <f>VLOOKUP(EVID_PASTVY!H2217,KATEGORIE_ZVIRAT!$B$2:$M$31,6,FALSE)*K2217</f>
        <v>#N/A</v>
      </c>
      <c r="M2217" s="33">
        <v>24</v>
      </c>
      <c r="N2217" s="45" t="e">
        <f>VLOOKUP(EVID_PASTVY!$H2217,KATEGORIE_ZVIRAT!$B$2:$M$31,8,FALSE)</f>
        <v>#N/A</v>
      </c>
      <c r="O2217" s="45" t="e">
        <f>VLOOKUP(EVID_PASTVY!$H2217,KATEGORIE_ZVIRAT!$B$2:$M$31,9,FALSE)</f>
        <v>#N/A</v>
      </c>
      <c r="P2217" s="54" t="e">
        <f>VLOOKUP(EVID_PASTVY!$H2217,KATEGORIE_ZVIRAT!$B$2:$M$31,7,FALSE)*L2217/1000*M2217/24*(F2217-E2217+1)/J2217</f>
        <v>#N/A</v>
      </c>
      <c r="Q2217" s="52" t="e">
        <f>VLOOKUP(EVID_PASTVY!$H2217,KATEGORIE_ZVIRAT!$B$2:$M$31,10,FALSE)*P2217*10</f>
        <v>#N/A</v>
      </c>
      <c r="R2217" s="52" t="e">
        <f>VLOOKUP(EVID_PASTVY!$H2217,KATEGORIE_ZVIRAT!$B$2:$M$31,11,FALSE)*P2217*10</f>
        <v>#N/A</v>
      </c>
      <c r="S2217" s="52" t="e">
        <f>VLOOKUP(EVID_PASTVY!$H2217,KATEGORIE_ZVIRAT!$B$2:$M$31,12,FALSE)*P2217*10</f>
        <v>#N/A</v>
      </c>
    </row>
    <row r="2218" spans="1:19" x14ac:dyDescent="0.2">
      <c r="A2218" s="32"/>
      <c r="B2218" s="37" t="e">
        <f>VLOOKUP($A2218,EVID_OSEVU!$A$1:$M$4972,2,FALSE)</f>
        <v>#N/A</v>
      </c>
      <c r="C2218" s="37" t="e">
        <f>VLOOKUP($A2218,EVID_OSEVU!$A$1:$M$4972,3,FALSE)</f>
        <v>#N/A</v>
      </c>
      <c r="D2218" s="45" t="e">
        <f>VLOOKUP($A2218,EVID_OSEVU!$A$1:$M$4972,4,FALSE)</f>
        <v>#N/A</v>
      </c>
      <c r="E2218" s="35"/>
      <c r="F2218" s="53"/>
      <c r="G2218" s="32"/>
      <c r="H2218" s="45" t="e">
        <f>VLOOKUP(G2218,Export7[#All],2,FALSE)</f>
        <v>#N/A</v>
      </c>
      <c r="I2218" s="45" t="e">
        <f>VLOOKUP($A2218,EVID_OSEVU!$A$1:$M$4972,10,FALSE)</f>
        <v>#N/A</v>
      </c>
      <c r="J2218" s="58" t="e">
        <f>VLOOKUP($A2218,EVID_OSEVU!$A$1:$M$4972,11,FALSE)</f>
        <v>#N/A</v>
      </c>
      <c r="K2218" s="33"/>
      <c r="L2218" s="45" t="e">
        <f>VLOOKUP(EVID_PASTVY!H2218,KATEGORIE_ZVIRAT!$B$2:$M$31,6,FALSE)*K2218</f>
        <v>#N/A</v>
      </c>
      <c r="M2218" s="33">
        <v>24</v>
      </c>
      <c r="N2218" s="45" t="e">
        <f>VLOOKUP(EVID_PASTVY!$H2218,KATEGORIE_ZVIRAT!$B$2:$M$31,8,FALSE)</f>
        <v>#N/A</v>
      </c>
      <c r="O2218" s="45" t="e">
        <f>VLOOKUP(EVID_PASTVY!$H2218,KATEGORIE_ZVIRAT!$B$2:$M$31,9,FALSE)</f>
        <v>#N/A</v>
      </c>
      <c r="P2218" s="54" t="e">
        <f>VLOOKUP(EVID_PASTVY!$H2218,KATEGORIE_ZVIRAT!$B$2:$M$31,7,FALSE)*L2218/1000*M2218/24*(F2218-E2218+1)/J2218</f>
        <v>#N/A</v>
      </c>
      <c r="Q2218" s="52" t="e">
        <f>VLOOKUP(EVID_PASTVY!$H2218,KATEGORIE_ZVIRAT!$B$2:$M$31,10,FALSE)*P2218*10</f>
        <v>#N/A</v>
      </c>
      <c r="R2218" s="52" t="e">
        <f>VLOOKUP(EVID_PASTVY!$H2218,KATEGORIE_ZVIRAT!$B$2:$M$31,11,FALSE)*P2218*10</f>
        <v>#N/A</v>
      </c>
      <c r="S2218" s="52" t="e">
        <f>VLOOKUP(EVID_PASTVY!$H2218,KATEGORIE_ZVIRAT!$B$2:$M$31,12,FALSE)*P2218*10</f>
        <v>#N/A</v>
      </c>
    </row>
    <row r="2219" spans="1:19" x14ac:dyDescent="0.2">
      <c r="A2219" s="32"/>
      <c r="B2219" s="37" t="e">
        <f>VLOOKUP($A2219,EVID_OSEVU!$A$1:$M$4972,2,FALSE)</f>
        <v>#N/A</v>
      </c>
      <c r="C2219" s="37" t="e">
        <f>VLOOKUP($A2219,EVID_OSEVU!$A$1:$M$4972,3,FALSE)</f>
        <v>#N/A</v>
      </c>
      <c r="D2219" s="45" t="e">
        <f>VLOOKUP($A2219,EVID_OSEVU!$A$1:$M$4972,4,FALSE)</f>
        <v>#N/A</v>
      </c>
      <c r="E2219" s="35"/>
      <c r="F2219" s="53"/>
      <c r="G2219" s="32"/>
      <c r="H2219" s="45" t="e">
        <f>VLOOKUP(G2219,Export7[#All],2,FALSE)</f>
        <v>#N/A</v>
      </c>
      <c r="I2219" s="45" t="e">
        <f>VLOOKUP($A2219,EVID_OSEVU!$A$1:$M$4972,10,FALSE)</f>
        <v>#N/A</v>
      </c>
      <c r="J2219" s="58" t="e">
        <f>VLOOKUP($A2219,EVID_OSEVU!$A$1:$M$4972,11,FALSE)</f>
        <v>#N/A</v>
      </c>
      <c r="K2219" s="33"/>
      <c r="L2219" s="45" t="e">
        <f>VLOOKUP(EVID_PASTVY!H2219,KATEGORIE_ZVIRAT!$B$2:$M$31,6,FALSE)*K2219</f>
        <v>#N/A</v>
      </c>
      <c r="M2219" s="33">
        <v>24</v>
      </c>
      <c r="N2219" s="45" t="e">
        <f>VLOOKUP(EVID_PASTVY!$H2219,KATEGORIE_ZVIRAT!$B$2:$M$31,8,FALSE)</f>
        <v>#N/A</v>
      </c>
      <c r="O2219" s="45" t="e">
        <f>VLOOKUP(EVID_PASTVY!$H2219,KATEGORIE_ZVIRAT!$B$2:$M$31,9,FALSE)</f>
        <v>#N/A</v>
      </c>
      <c r="P2219" s="54" t="e">
        <f>VLOOKUP(EVID_PASTVY!$H2219,KATEGORIE_ZVIRAT!$B$2:$M$31,7,FALSE)*L2219/1000*M2219/24*(F2219-E2219+1)/J2219</f>
        <v>#N/A</v>
      </c>
      <c r="Q2219" s="52" t="e">
        <f>VLOOKUP(EVID_PASTVY!$H2219,KATEGORIE_ZVIRAT!$B$2:$M$31,10,FALSE)*P2219*10</f>
        <v>#N/A</v>
      </c>
      <c r="R2219" s="52" t="e">
        <f>VLOOKUP(EVID_PASTVY!$H2219,KATEGORIE_ZVIRAT!$B$2:$M$31,11,FALSE)*P2219*10</f>
        <v>#N/A</v>
      </c>
      <c r="S2219" s="52" t="e">
        <f>VLOOKUP(EVID_PASTVY!$H2219,KATEGORIE_ZVIRAT!$B$2:$M$31,12,FALSE)*P2219*10</f>
        <v>#N/A</v>
      </c>
    </row>
    <row r="2220" spans="1:19" x14ac:dyDescent="0.2">
      <c r="A2220" s="32"/>
      <c r="B2220" s="37" t="e">
        <f>VLOOKUP($A2220,EVID_OSEVU!$A$1:$M$4972,2,FALSE)</f>
        <v>#N/A</v>
      </c>
      <c r="C2220" s="37" t="e">
        <f>VLOOKUP($A2220,EVID_OSEVU!$A$1:$M$4972,3,FALSE)</f>
        <v>#N/A</v>
      </c>
      <c r="D2220" s="45" t="e">
        <f>VLOOKUP($A2220,EVID_OSEVU!$A$1:$M$4972,4,FALSE)</f>
        <v>#N/A</v>
      </c>
      <c r="E2220" s="35"/>
      <c r="F2220" s="53"/>
      <c r="G2220" s="32"/>
      <c r="H2220" s="45" t="e">
        <f>VLOOKUP(G2220,Export7[#All],2,FALSE)</f>
        <v>#N/A</v>
      </c>
      <c r="I2220" s="45" t="e">
        <f>VLOOKUP($A2220,EVID_OSEVU!$A$1:$M$4972,10,FALSE)</f>
        <v>#N/A</v>
      </c>
      <c r="J2220" s="58" t="e">
        <f>VLOOKUP($A2220,EVID_OSEVU!$A$1:$M$4972,11,FALSE)</f>
        <v>#N/A</v>
      </c>
      <c r="K2220" s="33"/>
      <c r="L2220" s="45" t="e">
        <f>VLOOKUP(EVID_PASTVY!H2220,KATEGORIE_ZVIRAT!$B$2:$M$31,6,FALSE)*K2220</f>
        <v>#N/A</v>
      </c>
      <c r="M2220" s="33">
        <v>24</v>
      </c>
      <c r="N2220" s="45" t="e">
        <f>VLOOKUP(EVID_PASTVY!$H2220,KATEGORIE_ZVIRAT!$B$2:$M$31,8,FALSE)</f>
        <v>#N/A</v>
      </c>
      <c r="O2220" s="45" t="e">
        <f>VLOOKUP(EVID_PASTVY!$H2220,KATEGORIE_ZVIRAT!$B$2:$M$31,9,FALSE)</f>
        <v>#N/A</v>
      </c>
      <c r="P2220" s="54" t="e">
        <f>VLOOKUP(EVID_PASTVY!$H2220,KATEGORIE_ZVIRAT!$B$2:$M$31,7,FALSE)*L2220/1000*M2220/24*(F2220-E2220+1)/J2220</f>
        <v>#N/A</v>
      </c>
      <c r="Q2220" s="52" t="e">
        <f>VLOOKUP(EVID_PASTVY!$H2220,KATEGORIE_ZVIRAT!$B$2:$M$31,10,FALSE)*P2220*10</f>
        <v>#N/A</v>
      </c>
      <c r="R2220" s="52" t="e">
        <f>VLOOKUP(EVID_PASTVY!$H2220,KATEGORIE_ZVIRAT!$B$2:$M$31,11,FALSE)*P2220*10</f>
        <v>#N/A</v>
      </c>
      <c r="S2220" s="52" t="e">
        <f>VLOOKUP(EVID_PASTVY!$H2220,KATEGORIE_ZVIRAT!$B$2:$M$31,12,FALSE)*P2220*10</f>
        <v>#N/A</v>
      </c>
    </row>
    <row r="2221" spans="1:19" x14ac:dyDescent="0.2">
      <c r="A2221" s="32"/>
      <c r="B2221" s="37" t="e">
        <f>VLOOKUP($A2221,EVID_OSEVU!$A$1:$M$4972,2,FALSE)</f>
        <v>#N/A</v>
      </c>
      <c r="C2221" s="37" t="e">
        <f>VLOOKUP($A2221,EVID_OSEVU!$A$1:$M$4972,3,FALSE)</f>
        <v>#N/A</v>
      </c>
      <c r="D2221" s="45" t="e">
        <f>VLOOKUP($A2221,EVID_OSEVU!$A$1:$M$4972,4,FALSE)</f>
        <v>#N/A</v>
      </c>
      <c r="E2221" s="35"/>
      <c r="F2221" s="53"/>
      <c r="G2221" s="32"/>
      <c r="H2221" s="45" t="e">
        <f>VLOOKUP(G2221,Export7[#All],2,FALSE)</f>
        <v>#N/A</v>
      </c>
      <c r="I2221" s="45" t="e">
        <f>VLOOKUP($A2221,EVID_OSEVU!$A$1:$M$4972,10,FALSE)</f>
        <v>#N/A</v>
      </c>
      <c r="J2221" s="58" t="e">
        <f>VLOOKUP($A2221,EVID_OSEVU!$A$1:$M$4972,11,FALSE)</f>
        <v>#N/A</v>
      </c>
      <c r="K2221" s="33"/>
      <c r="L2221" s="45" t="e">
        <f>VLOOKUP(EVID_PASTVY!H2221,KATEGORIE_ZVIRAT!$B$2:$M$31,6,FALSE)*K2221</f>
        <v>#N/A</v>
      </c>
      <c r="M2221" s="33">
        <v>24</v>
      </c>
      <c r="N2221" s="45" t="e">
        <f>VLOOKUP(EVID_PASTVY!$H2221,KATEGORIE_ZVIRAT!$B$2:$M$31,8,FALSE)</f>
        <v>#N/A</v>
      </c>
      <c r="O2221" s="45" t="e">
        <f>VLOOKUP(EVID_PASTVY!$H2221,KATEGORIE_ZVIRAT!$B$2:$M$31,9,FALSE)</f>
        <v>#N/A</v>
      </c>
      <c r="P2221" s="54" t="e">
        <f>VLOOKUP(EVID_PASTVY!$H2221,KATEGORIE_ZVIRAT!$B$2:$M$31,7,FALSE)*L2221/1000*M2221/24*(F2221-E2221+1)/J2221</f>
        <v>#N/A</v>
      </c>
      <c r="Q2221" s="52" t="e">
        <f>VLOOKUP(EVID_PASTVY!$H2221,KATEGORIE_ZVIRAT!$B$2:$M$31,10,FALSE)*P2221*10</f>
        <v>#N/A</v>
      </c>
      <c r="R2221" s="52" t="e">
        <f>VLOOKUP(EVID_PASTVY!$H2221,KATEGORIE_ZVIRAT!$B$2:$M$31,11,FALSE)*P2221*10</f>
        <v>#N/A</v>
      </c>
      <c r="S2221" s="52" t="e">
        <f>VLOOKUP(EVID_PASTVY!$H2221,KATEGORIE_ZVIRAT!$B$2:$M$31,12,FALSE)*P2221*10</f>
        <v>#N/A</v>
      </c>
    </row>
    <row r="2222" spans="1:19" x14ac:dyDescent="0.2">
      <c r="A2222" s="32"/>
      <c r="B2222" s="37" t="e">
        <f>VLOOKUP($A2222,EVID_OSEVU!$A$1:$M$4972,2,FALSE)</f>
        <v>#N/A</v>
      </c>
      <c r="C2222" s="37" t="e">
        <f>VLOOKUP($A2222,EVID_OSEVU!$A$1:$M$4972,3,FALSE)</f>
        <v>#N/A</v>
      </c>
      <c r="D2222" s="45" t="e">
        <f>VLOOKUP($A2222,EVID_OSEVU!$A$1:$M$4972,4,FALSE)</f>
        <v>#N/A</v>
      </c>
      <c r="E2222" s="35"/>
      <c r="F2222" s="53"/>
      <c r="G2222" s="32"/>
      <c r="H2222" s="45" t="e">
        <f>VLOOKUP(G2222,Export7[#All],2,FALSE)</f>
        <v>#N/A</v>
      </c>
      <c r="I2222" s="45" t="e">
        <f>VLOOKUP($A2222,EVID_OSEVU!$A$1:$M$4972,10,FALSE)</f>
        <v>#N/A</v>
      </c>
      <c r="J2222" s="58" t="e">
        <f>VLOOKUP($A2222,EVID_OSEVU!$A$1:$M$4972,11,FALSE)</f>
        <v>#N/A</v>
      </c>
      <c r="K2222" s="33"/>
      <c r="L2222" s="45" t="e">
        <f>VLOOKUP(EVID_PASTVY!H2222,KATEGORIE_ZVIRAT!$B$2:$M$31,6,FALSE)*K2222</f>
        <v>#N/A</v>
      </c>
      <c r="M2222" s="33">
        <v>24</v>
      </c>
      <c r="N2222" s="45" t="e">
        <f>VLOOKUP(EVID_PASTVY!$H2222,KATEGORIE_ZVIRAT!$B$2:$M$31,8,FALSE)</f>
        <v>#N/A</v>
      </c>
      <c r="O2222" s="45" t="e">
        <f>VLOOKUP(EVID_PASTVY!$H2222,KATEGORIE_ZVIRAT!$B$2:$M$31,9,FALSE)</f>
        <v>#N/A</v>
      </c>
      <c r="P2222" s="54" t="e">
        <f>VLOOKUP(EVID_PASTVY!$H2222,KATEGORIE_ZVIRAT!$B$2:$M$31,7,FALSE)*L2222/1000*M2222/24*(F2222-E2222+1)/J2222</f>
        <v>#N/A</v>
      </c>
      <c r="Q2222" s="52" t="e">
        <f>VLOOKUP(EVID_PASTVY!$H2222,KATEGORIE_ZVIRAT!$B$2:$M$31,10,FALSE)*P2222*10</f>
        <v>#N/A</v>
      </c>
      <c r="R2222" s="52" t="e">
        <f>VLOOKUP(EVID_PASTVY!$H2222,KATEGORIE_ZVIRAT!$B$2:$M$31,11,FALSE)*P2222*10</f>
        <v>#N/A</v>
      </c>
      <c r="S2222" s="52" t="e">
        <f>VLOOKUP(EVID_PASTVY!$H2222,KATEGORIE_ZVIRAT!$B$2:$M$31,12,FALSE)*P2222*10</f>
        <v>#N/A</v>
      </c>
    </row>
    <row r="2223" spans="1:19" x14ac:dyDescent="0.2">
      <c r="A2223" s="32"/>
      <c r="B2223" s="37" t="e">
        <f>VLOOKUP($A2223,EVID_OSEVU!$A$1:$M$4972,2,FALSE)</f>
        <v>#N/A</v>
      </c>
      <c r="C2223" s="37" t="e">
        <f>VLOOKUP($A2223,EVID_OSEVU!$A$1:$M$4972,3,FALSE)</f>
        <v>#N/A</v>
      </c>
      <c r="D2223" s="45" t="e">
        <f>VLOOKUP($A2223,EVID_OSEVU!$A$1:$M$4972,4,FALSE)</f>
        <v>#N/A</v>
      </c>
      <c r="E2223" s="35"/>
      <c r="F2223" s="53"/>
      <c r="G2223" s="32"/>
      <c r="H2223" s="45" t="e">
        <f>VLOOKUP(G2223,Export7[#All],2,FALSE)</f>
        <v>#N/A</v>
      </c>
      <c r="I2223" s="45" t="e">
        <f>VLOOKUP($A2223,EVID_OSEVU!$A$1:$M$4972,10,FALSE)</f>
        <v>#N/A</v>
      </c>
      <c r="J2223" s="58" t="e">
        <f>VLOOKUP($A2223,EVID_OSEVU!$A$1:$M$4972,11,FALSE)</f>
        <v>#N/A</v>
      </c>
      <c r="K2223" s="33"/>
      <c r="L2223" s="45" t="e">
        <f>VLOOKUP(EVID_PASTVY!H2223,KATEGORIE_ZVIRAT!$B$2:$M$31,6,FALSE)*K2223</f>
        <v>#N/A</v>
      </c>
      <c r="M2223" s="33">
        <v>24</v>
      </c>
      <c r="N2223" s="45" t="e">
        <f>VLOOKUP(EVID_PASTVY!$H2223,KATEGORIE_ZVIRAT!$B$2:$M$31,8,FALSE)</f>
        <v>#N/A</v>
      </c>
      <c r="O2223" s="45" t="e">
        <f>VLOOKUP(EVID_PASTVY!$H2223,KATEGORIE_ZVIRAT!$B$2:$M$31,9,FALSE)</f>
        <v>#N/A</v>
      </c>
      <c r="P2223" s="54" t="e">
        <f>VLOOKUP(EVID_PASTVY!$H2223,KATEGORIE_ZVIRAT!$B$2:$M$31,7,FALSE)*L2223/1000*M2223/24*(F2223-E2223+1)/J2223</f>
        <v>#N/A</v>
      </c>
      <c r="Q2223" s="52" t="e">
        <f>VLOOKUP(EVID_PASTVY!$H2223,KATEGORIE_ZVIRAT!$B$2:$M$31,10,FALSE)*P2223*10</f>
        <v>#N/A</v>
      </c>
      <c r="R2223" s="52" t="e">
        <f>VLOOKUP(EVID_PASTVY!$H2223,KATEGORIE_ZVIRAT!$B$2:$M$31,11,FALSE)*P2223*10</f>
        <v>#N/A</v>
      </c>
      <c r="S2223" s="52" t="e">
        <f>VLOOKUP(EVID_PASTVY!$H2223,KATEGORIE_ZVIRAT!$B$2:$M$31,12,FALSE)*P2223*10</f>
        <v>#N/A</v>
      </c>
    </row>
    <row r="2224" spans="1:19" x14ac:dyDescent="0.2">
      <c r="A2224" s="32"/>
      <c r="B2224" s="37" t="e">
        <f>VLOOKUP($A2224,EVID_OSEVU!$A$1:$M$4972,2,FALSE)</f>
        <v>#N/A</v>
      </c>
      <c r="C2224" s="37" t="e">
        <f>VLOOKUP($A2224,EVID_OSEVU!$A$1:$M$4972,3,FALSE)</f>
        <v>#N/A</v>
      </c>
      <c r="D2224" s="45" t="e">
        <f>VLOOKUP($A2224,EVID_OSEVU!$A$1:$M$4972,4,FALSE)</f>
        <v>#N/A</v>
      </c>
      <c r="E2224" s="35"/>
      <c r="F2224" s="53"/>
      <c r="G2224" s="32"/>
      <c r="H2224" s="45" t="e">
        <f>VLOOKUP(G2224,Export7[#All],2,FALSE)</f>
        <v>#N/A</v>
      </c>
      <c r="I2224" s="45" t="e">
        <f>VLOOKUP($A2224,EVID_OSEVU!$A$1:$M$4972,10,FALSE)</f>
        <v>#N/A</v>
      </c>
      <c r="J2224" s="58" t="e">
        <f>VLOOKUP($A2224,EVID_OSEVU!$A$1:$M$4972,11,FALSE)</f>
        <v>#N/A</v>
      </c>
      <c r="K2224" s="33"/>
      <c r="L2224" s="45" t="e">
        <f>VLOOKUP(EVID_PASTVY!H2224,KATEGORIE_ZVIRAT!$B$2:$M$31,6,FALSE)*K2224</f>
        <v>#N/A</v>
      </c>
      <c r="M2224" s="33">
        <v>24</v>
      </c>
      <c r="N2224" s="45" t="e">
        <f>VLOOKUP(EVID_PASTVY!$H2224,KATEGORIE_ZVIRAT!$B$2:$M$31,8,FALSE)</f>
        <v>#N/A</v>
      </c>
      <c r="O2224" s="45" t="e">
        <f>VLOOKUP(EVID_PASTVY!$H2224,KATEGORIE_ZVIRAT!$B$2:$M$31,9,FALSE)</f>
        <v>#N/A</v>
      </c>
      <c r="P2224" s="54" t="e">
        <f>VLOOKUP(EVID_PASTVY!$H2224,KATEGORIE_ZVIRAT!$B$2:$M$31,7,FALSE)*L2224/1000*M2224/24*(F2224-E2224+1)/J2224</f>
        <v>#N/A</v>
      </c>
      <c r="Q2224" s="52" t="e">
        <f>VLOOKUP(EVID_PASTVY!$H2224,KATEGORIE_ZVIRAT!$B$2:$M$31,10,FALSE)*P2224*10</f>
        <v>#N/A</v>
      </c>
      <c r="R2224" s="52" t="e">
        <f>VLOOKUP(EVID_PASTVY!$H2224,KATEGORIE_ZVIRAT!$B$2:$M$31,11,FALSE)*P2224*10</f>
        <v>#N/A</v>
      </c>
      <c r="S2224" s="52" t="e">
        <f>VLOOKUP(EVID_PASTVY!$H2224,KATEGORIE_ZVIRAT!$B$2:$M$31,12,FALSE)*P2224*10</f>
        <v>#N/A</v>
      </c>
    </row>
    <row r="2225" spans="1:19" x14ac:dyDescent="0.2">
      <c r="A2225" s="32"/>
      <c r="B2225" s="37" t="e">
        <f>VLOOKUP($A2225,EVID_OSEVU!$A$1:$M$4972,2,FALSE)</f>
        <v>#N/A</v>
      </c>
      <c r="C2225" s="37" t="e">
        <f>VLOOKUP($A2225,EVID_OSEVU!$A$1:$M$4972,3,FALSE)</f>
        <v>#N/A</v>
      </c>
      <c r="D2225" s="45" t="e">
        <f>VLOOKUP($A2225,EVID_OSEVU!$A$1:$M$4972,4,FALSE)</f>
        <v>#N/A</v>
      </c>
      <c r="E2225" s="35"/>
      <c r="F2225" s="53"/>
      <c r="G2225" s="32"/>
      <c r="H2225" s="45" t="e">
        <f>VLOOKUP(G2225,Export7[#All],2,FALSE)</f>
        <v>#N/A</v>
      </c>
      <c r="I2225" s="45" t="e">
        <f>VLOOKUP($A2225,EVID_OSEVU!$A$1:$M$4972,10,FALSE)</f>
        <v>#N/A</v>
      </c>
      <c r="J2225" s="58" t="e">
        <f>VLOOKUP($A2225,EVID_OSEVU!$A$1:$M$4972,11,FALSE)</f>
        <v>#N/A</v>
      </c>
      <c r="K2225" s="33"/>
      <c r="L2225" s="45" t="e">
        <f>VLOOKUP(EVID_PASTVY!H2225,KATEGORIE_ZVIRAT!$B$2:$M$31,6,FALSE)*K2225</f>
        <v>#N/A</v>
      </c>
      <c r="M2225" s="33">
        <v>24</v>
      </c>
      <c r="N2225" s="45" t="e">
        <f>VLOOKUP(EVID_PASTVY!$H2225,KATEGORIE_ZVIRAT!$B$2:$M$31,8,FALSE)</f>
        <v>#N/A</v>
      </c>
      <c r="O2225" s="45" t="e">
        <f>VLOOKUP(EVID_PASTVY!$H2225,KATEGORIE_ZVIRAT!$B$2:$M$31,9,FALSE)</f>
        <v>#N/A</v>
      </c>
      <c r="P2225" s="54" t="e">
        <f>VLOOKUP(EVID_PASTVY!$H2225,KATEGORIE_ZVIRAT!$B$2:$M$31,7,FALSE)*L2225/1000*M2225/24*(F2225-E2225+1)/J2225</f>
        <v>#N/A</v>
      </c>
      <c r="Q2225" s="52" t="e">
        <f>VLOOKUP(EVID_PASTVY!$H2225,KATEGORIE_ZVIRAT!$B$2:$M$31,10,FALSE)*P2225*10</f>
        <v>#N/A</v>
      </c>
      <c r="R2225" s="52" t="e">
        <f>VLOOKUP(EVID_PASTVY!$H2225,KATEGORIE_ZVIRAT!$B$2:$M$31,11,FALSE)*P2225*10</f>
        <v>#N/A</v>
      </c>
      <c r="S2225" s="52" t="e">
        <f>VLOOKUP(EVID_PASTVY!$H2225,KATEGORIE_ZVIRAT!$B$2:$M$31,12,FALSE)*P2225*10</f>
        <v>#N/A</v>
      </c>
    </row>
    <row r="2226" spans="1:19" x14ac:dyDescent="0.2">
      <c r="A2226" s="32"/>
      <c r="B2226" s="37" t="e">
        <f>VLOOKUP($A2226,EVID_OSEVU!$A$1:$M$4972,2,FALSE)</f>
        <v>#N/A</v>
      </c>
      <c r="C2226" s="37" t="e">
        <f>VLOOKUP($A2226,EVID_OSEVU!$A$1:$M$4972,3,FALSE)</f>
        <v>#N/A</v>
      </c>
      <c r="D2226" s="45" t="e">
        <f>VLOOKUP($A2226,EVID_OSEVU!$A$1:$M$4972,4,FALSE)</f>
        <v>#N/A</v>
      </c>
      <c r="E2226" s="35"/>
      <c r="F2226" s="53"/>
      <c r="G2226" s="32"/>
      <c r="H2226" s="45" t="e">
        <f>VLOOKUP(G2226,Export7[#All],2,FALSE)</f>
        <v>#N/A</v>
      </c>
      <c r="I2226" s="45" t="e">
        <f>VLOOKUP($A2226,EVID_OSEVU!$A$1:$M$4972,10,FALSE)</f>
        <v>#N/A</v>
      </c>
      <c r="J2226" s="58" t="e">
        <f>VLOOKUP($A2226,EVID_OSEVU!$A$1:$M$4972,11,FALSE)</f>
        <v>#N/A</v>
      </c>
      <c r="K2226" s="33"/>
      <c r="L2226" s="45" t="e">
        <f>VLOOKUP(EVID_PASTVY!H2226,KATEGORIE_ZVIRAT!$B$2:$M$31,6,FALSE)*K2226</f>
        <v>#N/A</v>
      </c>
      <c r="M2226" s="33">
        <v>24</v>
      </c>
      <c r="N2226" s="45" t="e">
        <f>VLOOKUP(EVID_PASTVY!$H2226,KATEGORIE_ZVIRAT!$B$2:$M$31,8,FALSE)</f>
        <v>#N/A</v>
      </c>
      <c r="O2226" s="45" t="e">
        <f>VLOOKUP(EVID_PASTVY!$H2226,KATEGORIE_ZVIRAT!$B$2:$M$31,9,FALSE)</f>
        <v>#N/A</v>
      </c>
      <c r="P2226" s="54" t="e">
        <f>VLOOKUP(EVID_PASTVY!$H2226,KATEGORIE_ZVIRAT!$B$2:$M$31,7,FALSE)*L2226/1000*M2226/24*(F2226-E2226+1)/J2226</f>
        <v>#N/A</v>
      </c>
      <c r="Q2226" s="52" t="e">
        <f>VLOOKUP(EVID_PASTVY!$H2226,KATEGORIE_ZVIRAT!$B$2:$M$31,10,FALSE)*P2226*10</f>
        <v>#N/A</v>
      </c>
      <c r="R2226" s="52" t="e">
        <f>VLOOKUP(EVID_PASTVY!$H2226,KATEGORIE_ZVIRAT!$B$2:$M$31,11,FALSE)*P2226*10</f>
        <v>#N/A</v>
      </c>
      <c r="S2226" s="52" t="e">
        <f>VLOOKUP(EVID_PASTVY!$H2226,KATEGORIE_ZVIRAT!$B$2:$M$31,12,FALSE)*P2226*10</f>
        <v>#N/A</v>
      </c>
    </row>
    <row r="2227" spans="1:19" x14ac:dyDescent="0.2">
      <c r="A2227" s="32"/>
      <c r="B2227" s="37" t="e">
        <f>VLOOKUP($A2227,EVID_OSEVU!$A$1:$M$4972,2,FALSE)</f>
        <v>#N/A</v>
      </c>
      <c r="C2227" s="37" t="e">
        <f>VLOOKUP($A2227,EVID_OSEVU!$A$1:$M$4972,3,FALSE)</f>
        <v>#N/A</v>
      </c>
      <c r="D2227" s="45" t="e">
        <f>VLOOKUP($A2227,EVID_OSEVU!$A$1:$M$4972,4,FALSE)</f>
        <v>#N/A</v>
      </c>
      <c r="E2227" s="35"/>
      <c r="F2227" s="53"/>
      <c r="G2227" s="32"/>
      <c r="H2227" s="45" t="e">
        <f>VLOOKUP(G2227,Export7[#All],2,FALSE)</f>
        <v>#N/A</v>
      </c>
      <c r="I2227" s="45" t="e">
        <f>VLOOKUP($A2227,EVID_OSEVU!$A$1:$M$4972,10,FALSE)</f>
        <v>#N/A</v>
      </c>
      <c r="J2227" s="58" t="e">
        <f>VLOOKUP($A2227,EVID_OSEVU!$A$1:$M$4972,11,FALSE)</f>
        <v>#N/A</v>
      </c>
      <c r="K2227" s="33"/>
      <c r="L2227" s="45" t="e">
        <f>VLOOKUP(EVID_PASTVY!H2227,KATEGORIE_ZVIRAT!$B$2:$M$31,6,FALSE)*K2227</f>
        <v>#N/A</v>
      </c>
      <c r="M2227" s="33">
        <v>24</v>
      </c>
      <c r="N2227" s="45" t="e">
        <f>VLOOKUP(EVID_PASTVY!$H2227,KATEGORIE_ZVIRAT!$B$2:$M$31,8,FALSE)</f>
        <v>#N/A</v>
      </c>
      <c r="O2227" s="45" t="e">
        <f>VLOOKUP(EVID_PASTVY!$H2227,KATEGORIE_ZVIRAT!$B$2:$M$31,9,FALSE)</f>
        <v>#N/A</v>
      </c>
      <c r="P2227" s="54" t="e">
        <f>VLOOKUP(EVID_PASTVY!$H2227,KATEGORIE_ZVIRAT!$B$2:$M$31,7,FALSE)*L2227/1000*M2227/24*(F2227-E2227+1)/J2227</f>
        <v>#N/A</v>
      </c>
      <c r="Q2227" s="52" t="e">
        <f>VLOOKUP(EVID_PASTVY!$H2227,KATEGORIE_ZVIRAT!$B$2:$M$31,10,FALSE)*P2227*10</f>
        <v>#N/A</v>
      </c>
      <c r="R2227" s="52" t="e">
        <f>VLOOKUP(EVID_PASTVY!$H2227,KATEGORIE_ZVIRAT!$B$2:$M$31,11,FALSE)*P2227*10</f>
        <v>#N/A</v>
      </c>
      <c r="S2227" s="52" t="e">
        <f>VLOOKUP(EVID_PASTVY!$H2227,KATEGORIE_ZVIRAT!$B$2:$M$31,12,FALSE)*P2227*10</f>
        <v>#N/A</v>
      </c>
    </row>
    <row r="2228" spans="1:19" x14ac:dyDescent="0.2">
      <c r="A2228" s="32"/>
      <c r="B2228" s="37" t="e">
        <f>VLOOKUP($A2228,EVID_OSEVU!$A$1:$M$4972,2,FALSE)</f>
        <v>#N/A</v>
      </c>
      <c r="C2228" s="37" t="e">
        <f>VLOOKUP($A2228,EVID_OSEVU!$A$1:$M$4972,3,FALSE)</f>
        <v>#N/A</v>
      </c>
      <c r="D2228" s="45" t="e">
        <f>VLOOKUP($A2228,EVID_OSEVU!$A$1:$M$4972,4,FALSE)</f>
        <v>#N/A</v>
      </c>
      <c r="E2228" s="35"/>
      <c r="F2228" s="53"/>
      <c r="G2228" s="32"/>
      <c r="H2228" s="45" t="e">
        <f>VLOOKUP(G2228,Export7[#All],2,FALSE)</f>
        <v>#N/A</v>
      </c>
      <c r="I2228" s="45" t="e">
        <f>VLOOKUP($A2228,EVID_OSEVU!$A$1:$M$4972,10,FALSE)</f>
        <v>#N/A</v>
      </c>
      <c r="J2228" s="58" t="e">
        <f>VLOOKUP($A2228,EVID_OSEVU!$A$1:$M$4972,11,FALSE)</f>
        <v>#N/A</v>
      </c>
      <c r="K2228" s="33"/>
      <c r="L2228" s="45" t="e">
        <f>VLOOKUP(EVID_PASTVY!H2228,KATEGORIE_ZVIRAT!$B$2:$M$31,6,FALSE)*K2228</f>
        <v>#N/A</v>
      </c>
      <c r="M2228" s="33">
        <v>24</v>
      </c>
      <c r="N2228" s="45" t="e">
        <f>VLOOKUP(EVID_PASTVY!$H2228,KATEGORIE_ZVIRAT!$B$2:$M$31,8,FALSE)</f>
        <v>#N/A</v>
      </c>
      <c r="O2228" s="45" t="e">
        <f>VLOOKUP(EVID_PASTVY!$H2228,KATEGORIE_ZVIRAT!$B$2:$M$31,9,FALSE)</f>
        <v>#N/A</v>
      </c>
      <c r="P2228" s="54" t="e">
        <f>VLOOKUP(EVID_PASTVY!$H2228,KATEGORIE_ZVIRAT!$B$2:$M$31,7,FALSE)*L2228/1000*M2228/24*(F2228-E2228+1)/J2228</f>
        <v>#N/A</v>
      </c>
      <c r="Q2228" s="52" t="e">
        <f>VLOOKUP(EVID_PASTVY!$H2228,KATEGORIE_ZVIRAT!$B$2:$M$31,10,FALSE)*P2228*10</f>
        <v>#N/A</v>
      </c>
      <c r="R2228" s="52" t="e">
        <f>VLOOKUP(EVID_PASTVY!$H2228,KATEGORIE_ZVIRAT!$B$2:$M$31,11,FALSE)*P2228*10</f>
        <v>#N/A</v>
      </c>
      <c r="S2228" s="52" t="e">
        <f>VLOOKUP(EVID_PASTVY!$H2228,KATEGORIE_ZVIRAT!$B$2:$M$31,12,FALSE)*P2228*10</f>
        <v>#N/A</v>
      </c>
    </row>
    <row r="2229" spans="1:19" x14ac:dyDescent="0.2">
      <c r="A2229" s="32"/>
      <c r="B2229" s="37" t="e">
        <f>VLOOKUP($A2229,EVID_OSEVU!$A$1:$M$4972,2,FALSE)</f>
        <v>#N/A</v>
      </c>
      <c r="C2229" s="37" t="e">
        <f>VLOOKUP($A2229,EVID_OSEVU!$A$1:$M$4972,3,FALSE)</f>
        <v>#N/A</v>
      </c>
      <c r="D2229" s="45" t="e">
        <f>VLOOKUP($A2229,EVID_OSEVU!$A$1:$M$4972,4,FALSE)</f>
        <v>#N/A</v>
      </c>
      <c r="E2229" s="35"/>
      <c r="F2229" s="53"/>
      <c r="G2229" s="32"/>
      <c r="H2229" s="45" t="e">
        <f>VLOOKUP(G2229,Export7[#All],2,FALSE)</f>
        <v>#N/A</v>
      </c>
      <c r="I2229" s="45" t="e">
        <f>VLOOKUP($A2229,EVID_OSEVU!$A$1:$M$4972,10,FALSE)</f>
        <v>#N/A</v>
      </c>
      <c r="J2229" s="58" t="e">
        <f>VLOOKUP($A2229,EVID_OSEVU!$A$1:$M$4972,11,FALSE)</f>
        <v>#N/A</v>
      </c>
      <c r="K2229" s="33"/>
      <c r="L2229" s="45" t="e">
        <f>VLOOKUP(EVID_PASTVY!H2229,KATEGORIE_ZVIRAT!$B$2:$M$31,6,FALSE)*K2229</f>
        <v>#N/A</v>
      </c>
      <c r="M2229" s="33">
        <v>24</v>
      </c>
      <c r="N2229" s="45" t="e">
        <f>VLOOKUP(EVID_PASTVY!$H2229,KATEGORIE_ZVIRAT!$B$2:$M$31,8,FALSE)</f>
        <v>#N/A</v>
      </c>
      <c r="O2229" s="45" t="e">
        <f>VLOOKUP(EVID_PASTVY!$H2229,KATEGORIE_ZVIRAT!$B$2:$M$31,9,FALSE)</f>
        <v>#N/A</v>
      </c>
      <c r="P2229" s="54" t="e">
        <f>VLOOKUP(EVID_PASTVY!$H2229,KATEGORIE_ZVIRAT!$B$2:$M$31,7,FALSE)*L2229/1000*M2229/24*(F2229-E2229+1)/J2229</f>
        <v>#N/A</v>
      </c>
      <c r="Q2229" s="52" t="e">
        <f>VLOOKUP(EVID_PASTVY!$H2229,KATEGORIE_ZVIRAT!$B$2:$M$31,10,FALSE)*P2229*10</f>
        <v>#N/A</v>
      </c>
      <c r="R2229" s="52" t="e">
        <f>VLOOKUP(EVID_PASTVY!$H2229,KATEGORIE_ZVIRAT!$B$2:$M$31,11,FALSE)*P2229*10</f>
        <v>#N/A</v>
      </c>
      <c r="S2229" s="52" t="e">
        <f>VLOOKUP(EVID_PASTVY!$H2229,KATEGORIE_ZVIRAT!$B$2:$M$31,12,FALSE)*P2229*10</f>
        <v>#N/A</v>
      </c>
    </row>
    <row r="2230" spans="1:19" x14ac:dyDescent="0.2">
      <c r="A2230" s="32"/>
      <c r="B2230" s="37" t="e">
        <f>VLOOKUP($A2230,EVID_OSEVU!$A$1:$M$4972,2,FALSE)</f>
        <v>#N/A</v>
      </c>
      <c r="C2230" s="37" t="e">
        <f>VLOOKUP($A2230,EVID_OSEVU!$A$1:$M$4972,3,FALSE)</f>
        <v>#N/A</v>
      </c>
      <c r="D2230" s="45" t="e">
        <f>VLOOKUP($A2230,EVID_OSEVU!$A$1:$M$4972,4,FALSE)</f>
        <v>#N/A</v>
      </c>
      <c r="E2230" s="35"/>
      <c r="F2230" s="53"/>
      <c r="G2230" s="32"/>
      <c r="H2230" s="45" t="e">
        <f>VLOOKUP(G2230,Export7[#All],2,FALSE)</f>
        <v>#N/A</v>
      </c>
      <c r="I2230" s="45" t="e">
        <f>VLOOKUP($A2230,EVID_OSEVU!$A$1:$M$4972,10,FALSE)</f>
        <v>#N/A</v>
      </c>
      <c r="J2230" s="58" t="e">
        <f>VLOOKUP($A2230,EVID_OSEVU!$A$1:$M$4972,11,FALSE)</f>
        <v>#N/A</v>
      </c>
      <c r="K2230" s="33"/>
      <c r="L2230" s="45" t="e">
        <f>VLOOKUP(EVID_PASTVY!H2230,KATEGORIE_ZVIRAT!$B$2:$M$31,6,FALSE)*K2230</f>
        <v>#N/A</v>
      </c>
      <c r="M2230" s="33">
        <v>24</v>
      </c>
      <c r="N2230" s="45" t="e">
        <f>VLOOKUP(EVID_PASTVY!$H2230,KATEGORIE_ZVIRAT!$B$2:$M$31,8,FALSE)</f>
        <v>#N/A</v>
      </c>
      <c r="O2230" s="45" t="e">
        <f>VLOOKUP(EVID_PASTVY!$H2230,KATEGORIE_ZVIRAT!$B$2:$M$31,9,FALSE)</f>
        <v>#N/A</v>
      </c>
      <c r="P2230" s="54" t="e">
        <f>VLOOKUP(EVID_PASTVY!$H2230,KATEGORIE_ZVIRAT!$B$2:$M$31,7,FALSE)*L2230/1000*M2230/24*(F2230-E2230+1)/J2230</f>
        <v>#N/A</v>
      </c>
      <c r="Q2230" s="52" t="e">
        <f>VLOOKUP(EVID_PASTVY!$H2230,KATEGORIE_ZVIRAT!$B$2:$M$31,10,FALSE)*P2230*10</f>
        <v>#N/A</v>
      </c>
      <c r="R2230" s="52" t="e">
        <f>VLOOKUP(EVID_PASTVY!$H2230,KATEGORIE_ZVIRAT!$B$2:$M$31,11,FALSE)*P2230*10</f>
        <v>#N/A</v>
      </c>
      <c r="S2230" s="52" t="e">
        <f>VLOOKUP(EVID_PASTVY!$H2230,KATEGORIE_ZVIRAT!$B$2:$M$31,12,FALSE)*P2230*10</f>
        <v>#N/A</v>
      </c>
    </row>
    <row r="2231" spans="1:19" x14ac:dyDescent="0.2">
      <c r="A2231" s="32"/>
      <c r="B2231" s="37" t="e">
        <f>VLOOKUP($A2231,EVID_OSEVU!$A$1:$M$4972,2,FALSE)</f>
        <v>#N/A</v>
      </c>
      <c r="C2231" s="37" t="e">
        <f>VLOOKUP($A2231,EVID_OSEVU!$A$1:$M$4972,3,FALSE)</f>
        <v>#N/A</v>
      </c>
      <c r="D2231" s="45" t="e">
        <f>VLOOKUP($A2231,EVID_OSEVU!$A$1:$M$4972,4,FALSE)</f>
        <v>#N/A</v>
      </c>
      <c r="E2231" s="35"/>
      <c r="F2231" s="53"/>
      <c r="G2231" s="32"/>
      <c r="H2231" s="45" t="e">
        <f>VLOOKUP(G2231,Export7[#All],2,FALSE)</f>
        <v>#N/A</v>
      </c>
      <c r="I2231" s="45" t="e">
        <f>VLOOKUP($A2231,EVID_OSEVU!$A$1:$M$4972,10,FALSE)</f>
        <v>#N/A</v>
      </c>
      <c r="J2231" s="58" t="e">
        <f>VLOOKUP($A2231,EVID_OSEVU!$A$1:$M$4972,11,FALSE)</f>
        <v>#N/A</v>
      </c>
      <c r="K2231" s="33"/>
      <c r="L2231" s="45" t="e">
        <f>VLOOKUP(EVID_PASTVY!H2231,KATEGORIE_ZVIRAT!$B$2:$M$31,6,FALSE)*K2231</f>
        <v>#N/A</v>
      </c>
      <c r="M2231" s="33">
        <v>24</v>
      </c>
      <c r="N2231" s="45" t="e">
        <f>VLOOKUP(EVID_PASTVY!$H2231,KATEGORIE_ZVIRAT!$B$2:$M$31,8,FALSE)</f>
        <v>#N/A</v>
      </c>
      <c r="O2231" s="45" t="e">
        <f>VLOOKUP(EVID_PASTVY!$H2231,KATEGORIE_ZVIRAT!$B$2:$M$31,9,FALSE)</f>
        <v>#N/A</v>
      </c>
      <c r="P2231" s="54" t="e">
        <f>VLOOKUP(EVID_PASTVY!$H2231,KATEGORIE_ZVIRAT!$B$2:$M$31,7,FALSE)*L2231/1000*M2231/24*(F2231-E2231+1)/J2231</f>
        <v>#N/A</v>
      </c>
      <c r="Q2231" s="52" t="e">
        <f>VLOOKUP(EVID_PASTVY!$H2231,KATEGORIE_ZVIRAT!$B$2:$M$31,10,FALSE)*P2231*10</f>
        <v>#N/A</v>
      </c>
      <c r="R2231" s="52" t="e">
        <f>VLOOKUP(EVID_PASTVY!$H2231,KATEGORIE_ZVIRAT!$B$2:$M$31,11,FALSE)*P2231*10</f>
        <v>#N/A</v>
      </c>
      <c r="S2231" s="52" t="e">
        <f>VLOOKUP(EVID_PASTVY!$H2231,KATEGORIE_ZVIRAT!$B$2:$M$31,12,FALSE)*P2231*10</f>
        <v>#N/A</v>
      </c>
    </row>
    <row r="2232" spans="1:19" x14ac:dyDescent="0.2">
      <c r="A2232" s="32"/>
      <c r="B2232" s="37" t="e">
        <f>VLOOKUP($A2232,EVID_OSEVU!$A$1:$M$4972,2,FALSE)</f>
        <v>#N/A</v>
      </c>
      <c r="C2232" s="37" t="e">
        <f>VLOOKUP($A2232,EVID_OSEVU!$A$1:$M$4972,3,FALSE)</f>
        <v>#N/A</v>
      </c>
      <c r="D2232" s="45" t="e">
        <f>VLOOKUP($A2232,EVID_OSEVU!$A$1:$M$4972,4,FALSE)</f>
        <v>#N/A</v>
      </c>
      <c r="E2232" s="35"/>
      <c r="F2232" s="53"/>
      <c r="G2232" s="32"/>
      <c r="H2232" s="45" t="e">
        <f>VLOOKUP(G2232,Export7[#All],2,FALSE)</f>
        <v>#N/A</v>
      </c>
      <c r="I2232" s="45" t="e">
        <f>VLOOKUP($A2232,EVID_OSEVU!$A$1:$M$4972,10,FALSE)</f>
        <v>#N/A</v>
      </c>
      <c r="J2232" s="58" t="e">
        <f>VLOOKUP($A2232,EVID_OSEVU!$A$1:$M$4972,11,FALSE)</f>
        <v>#N/A</v>
      </c>
      <c r="K2232" s="33"/>
      <c r="L2232" s="45" t="e">
        <f>VLOOKUP(EVID_PASTVY!H2232,KATEGORIE_ZVIRAT!$B$2:$M$31,6,FALSE)*K2232</f>
        <v>#N/A</v>
      </c>
      <c r="M2232" s="33">
        <v>24</v>
      </c>
      <c r="N2232" s="45" t="e">
        <f>VLOOKUP(EVID_PASTVY!$H2232,KATEGORIE_ZVIRAT!$B$2:$M$31,8,FALSE)</f>
        <v>#N/A</v>
      </c>
      <c r="O2232" s="45" t="e">
        <f>VLOOKUP(EVID_PASTVY!$H2232,KATEGORIE_ZVIRAT!$B$2:$M$31,9,FALSE)</f>
        <v>#N/A</v>
      </c>
      <c r="P2232" s="54" t="e">
        <f>VLOOKUP(EVID_PASTVY!$H2232,KATEGORIE_ZVIRAT!$B$2:$M$31,7,FALSE)*L2232/1000*M2232/24*(F2232-E2232+1)/J2232</f>
        <v>#N/A</v>
      </c>
      <c r="Q2232" s="52" t="e">
        <f>VLOOKUP(EVID_PASTVY!$H2232,KATEGORIE_ZVIRAT!$B$2:$M$31,10,FALSE)*P2232*10</f>
        <v>#N/A</v>
      </c>
      <c r="R2232" s="52" t="e">
        <f>VLOOKUP(EVID_PASTVY!$H2232,KATEGORIE_ZVIRAT!$B$2:$M$31,11,FALSE)*P2232*10</f>
        <v>#N/A</v>
      </c>
      <c r="S2232" s="52" t="e">
        <f>VLOOKUP(EVID_PASTVY!$H2232,KATEGORIE_ZVIRAT!$B$2:$M$31,12,FALSE)*P2232*10</f>
        <v>#N/A</v>
      </c>
    </row>
    <row r="2233" spans="1:19" x14ac:dyDescent="0.2">
      <c r="A2233" s="32"/>
      <c r="B2233" s="37" t="e">
        <f>VLOOKUP($A2233,EVID_OSEVU!$A$1:$M$4972,2,FALSE)</f>
        <v>#N/A</v>
      </c>
      <c r="C2233" s="37" t="e">
        <f>VLOOKUP($A2233,EVID_OSEVU!$A$1:$M$4972,3,FALSE)</f>
        <v>#N/A</v>
      </c>
      <c r="D2233" s="45" t="e">
        <f>VLOOKUP($A2233,EVID_OSEVU!$A$1:$M$4972,4,FALSE)</f>
        <v>#N/A</v>
      </c>
      <c r="E2233" s="35"/>
      <c r="F2233" s="53"/>
      <c r="G2233" s="32"/>
      <c r="H2233" s="45" t="e">
        <f>VLOOKUP(G2233,Export7[#All],2,FALSE)</f>
        <v>#N/A</v>
      </c>
      <c r="I2233" s="45" t="e">
        <f>VLOOKUP($A2233,EVID_OSEVU!$A$1:$M$4972,10,FALSE)</f>
        <v>#N/A</v>
      </c>
      <c r="J2233" s="58" t="e">
        <f>VLOOKUP($A2233,EVID_OSEVU!$A$1:$M$4972,11,FALSE)</f>
        <v>#N/A</v>
      </c>
      <c r="K2233" s="33"/>
      <c r="L2233" s="45" t="e">
        <f>VLOOKUP(EVID_PASTVY!H2233,KATEGORIE_ZVIRAT!$B$2:$M$31,6,FALSE)*K2233</f>
        <v>#N/A</v>
      </c>
      <c r="M2233" s="33">
        <v>24</v>
      </c>
      <c r="N2233" s="45" t="e">
        <f>VLOOKUP(EVID_PASTVY!$H2233,KATEGORIE_ZVIRAT!$B$2:$M$31,8,FALSE)</f>
        <v>#N/A</v>
      </c>
      <c r="O2233" s="45" t="e">
        <f>VLOOKUP(EVID_PASTVY!$H2233,KATEGORIE_ZVIRAT!$B$2:$M$31,9,FALSE)</f>
        <v>#N/A</v>
      </c>
      <c r="P2233" s="54" t="e">
        <f>VLOOKUP(EVID_PASTVY!$H2233,KATEGORIE_ZVIRAT!$B$2:$M$31,7,FALSE)*L2233/1000*M2233/24*(F2233-E2233+1)/J2233</f>
        <v>#N/A</v>
      </c>
      <c r="Q2233" s="52" t="e">
        <f>VLOOKUP(EVID_PASTVY!$H2233,KATEGORIE_ZVIRAT!$B$2:$M$31,10,FALSE)*P2233*10</f>
        <v>#N/A</v>
      </c>
      <c r="R2233" s="52" t="e">
        <f>VLOOKUP(EVID_PASTVY!$H2233,KATEGORIE_ZVIRAT!$B$2:$M$31,11,FALSE)*P2233*10</f>
        <v>#N/A</v>
      </c>
      <c r="S2233" s="52" t="e">
        <f>VLOOKUP(EVID_PASTVY!$H2233,KATEGORIE_ZVIRAT!$B$2:$M$31,12,FALSE)*P2233*10</f>
        <v>#N/A</v>
      </c>
    </row>
    <row r="2234" spans="1:19" x14ac:dyDescent="0.2">
      <c r="A2234" s="32"/>
      <c r="B2234" s="37" t="e">
        <f>VLOOKUP($A2234,EVID_OSEVU!$A$1:$M$4972,2,FALSE)</f>
        <v>#N/A</v>
      </c>
      <c r="C2234" s="37" t="e">
        <f>VLOOKUP($A2234,EVID_OSEVU!$A$1:$M$4972,3,FALSE)</f>
        <v>#N/A</v>
      </c>
      <c r="D2234" s="45" t="e">
        <f>VLOOKUP($A2234,EVID_OSEVU!$A$1:$M$4972,4,FALSE)</f>
        <v>#N/A</v>
      </c>
      <c r="E2234" s="35"/>
      <c r="F2234" s="53"/>
      <c r="G2234" s="32"/>
      <c r="H2234" s="45" t="e">
        <f>VLOOKUP(G2234,Export7[#All],2,FALSE)</f>
        <v>#N/A</v>
      </c>
      <c r="I2234" s="45" t="e">
        <f>VLOOKUP($A2234,EVID_OSEVU!$A$1:$M$4972,10,FALSE)</f>
        <v>#N/A</v>
      </c>
      <c r="J2234" s="58" t="e">
        <f>VLOOKUP($A2234,EVID_OSEVU!$A$1:$M$4972,11,FALSE)</f>
        <v>#N/A</v>
      </c>
      <c r="K2234" s="33"/>
      <c r="L2234" s="45" t="e">
        <f>VLOOKUP(EVID_PASTVY!H2234,KATEGORIE_ZVIRAT!$B$2:$M$31,6,FALSE)*K2234</f>
        <v>#N/A</v>
      </c>
      <c r="M2234" s="33">
        <v>24</v>
      </c>
      <c r="N2234" s="45" t="e">
        <f>VLOOKUP(EVID_PASTVY!$H2234,KATEGORIE_ZVIRAT!$B$2:$M$31,8,FALSE)</f>
        <v>#N/A</v>
      </c>
      <c r="O2234" s="45" t="e">
        <f>VLOOKUP(EVID_PASTVY!$H2234,KATEGORIE_ZVIRAT!$B$2:$M$31,9,FALSE)</f>
        <v>#N/A</v>
      </c>
      <c r="P2234" s="54" t="e">
        <f>VLOOKUP(EVID_PASTVY!$H2234,KATEGORIE_ZVIRAT!$B$2:$M$31,7,FALSE)*L2234/1000*M2234/24*(F2234-E2234+1)/J2234</f>
        <v>#N/A</v>
      </c>
      <c r="Q2234" s="52" t="e">
        <f>VLOOKUP(EVID_PASTVY!$H2234,KATEGORIE_ZVIRAT!$B$2:$M$31,10,FALSE)*P2234*10</f>
        <v>#N/A</v>
      </c>
      <c r="R2234" s="52" t="e">
        <f>VLOOKUP(EVID_PASTVY!$H2234,KATEGORIE_ZVIRAT!$B$2:$M$31,11,FALSE)*P2234*10</f>
        <v>#N/A</v>
      </c>
      <c r="S2234" s="52" t="e">
        <f>VLOOKUP(EVID_PASTVY!$H2234,KATEGORIE_ZVIRAT!$B$2:$M$31,12,FALSE)*P2234*10</f>
        <v>#N/A</v>
      </c>
    </row>
    <row r="2235" spans="1:19" x14ac:dyDescent="0.2">
      <c r="A2235" s="32"/>
      <c r="B2235" s="37" t="e">
        <f>VLOOKUP($A2235,EVID_OSEVU!$A$1:$M$4972,2,FALSE)</f>
        <v>#N/A</v>
      </c>
      <c r="C2235" s="37" t="e">
        <f>VLOOKUP($A2235,EVID_OSEVU!$A$1:$M$4972,3,FALSE)</f>
        <v>#N/A</v>
      </c>
      <c r="D2235" s="45" t="e">
        <f>VLOOKUP($A2235,EVID_OSEVU!$A$1:$M$4972,4,FALSE)</f>
        <v>#N/A</v>
      </c>
      <c r="E2235" s="35"/>
      <c r="F2235" s="53"/>
      <c r="G2235" s="32"/>
      <c r="H2235" s="45" t="e">
        <f>VLOOKUP(G2235,Export7[#All],2,FALSE)</f>
        <v>#N/A</v>
      </c>
      <c r="I2235" s="45" t="e">
        <f>VLOOKUP($A2235,EVID_OSEVU!$A$1:$M$4972,10,FALSE)</f>
        <v>#N/A</v>
      </c>
      <c r="J2235" s="58" t="e">
        <f>VLOOKUP($A2235,EVID_OSEVU!$A$1:$M$4972,11,FALSE)</f>
        <v>#N/A</v>
      </c>
      <c r="K2235" s="33"/>
      <c r="L2235" s="45" t="e">
        <f>VLOOKUP(EVID_PASTVY!H2235,KATEGORIE_ZVIRAT!$B$2:$M$31,6,FALSE)*K2235</f>
        <v>#N/A</v>
      </c>
      <c r="M2235" s="33">
        <v>24</v>
      </c>
      <c r="N2235" s="45" t="e">
        <f>VLOOKUP(EVID_PASTVY!$H2235,KATEGORIE_ZVIRAT!$B$2:$M$31,8,FALSE)</f>
        <v>#N/A</v>
      </c>
      <c r="O2235" s="45" t="e">
        <f>VLOOKUP(EVID_PASTVY!$H2235,KATEGORIE_ZVIRAT!$B$2:$M$31,9,FALSE)</f>
        <v>#N/A</v>
      </c>
      <c r="P2235" s="54" t="e">
        <f>VLOOKUP(EVID_PASTVY!$H2235,KATEGORIE_ZVIRAT!$B$2:$M$31,7,FALSE)*L2235/1000*M2235/24*(F2235-E2235+1)/J2235</f>
        <v>#N/A</v>
      </c>
      <c r="Q2235" s="52" t="e">
        <f>VLOOKUP(EVID_PASTVY!$H2235,KATEGORIE_ZVIRAT!$B$2:$M$31,10,FALSE)*P2235*10</f>
        <v>#N/A</v>
      </c>
      <c r="R2235" s="52" t="e">
        <f>VLOOKUP(EVID_PASTVY!$H2235,KATEGORIE_ZVIRAT!$B$2:$M$31,11,FALSE)*P2235*10</f>
        <v>#N/A</v>
      </c>
      <c r="S2235" s="52" t="e">
        <f>VLOOKUP(EVID_PASTVY!$H2235,KATEGORIE_ZVIRAT!$B$2:$M$31,12,FALSE)*P2235*10</f>
        <v>#N/A</v>
      </c>
    </row>
    <row r="2236" spans="1:19" x14ac:dyDescent="0.2">
      <c r="A2236" s="32"/>
      <c r="B2236" s="37" t="e">
        <f>VLOOKUP($A2236,EVID_OSEVU!$A$1:$M$4972,2,FALSE)</f>
        <v>#N/A</v>
      </c>
      <c r="C2236" s="37" t="e">
        <f>VLOOKUP($A2236,EVID_OSEVU!$A$1:$M$4972,3,FALSE)</f>
        <v>#N/A</v>
      </c>
      <c r="D2236" s="45" t="e">
        <f>VLOOKUP($A2236,EVID_OSEVU!$A$1:$M$4972,4,FALSE)</f>
        <v>#N/A</v>
      </c>
      <c r="E2236" s="35"/>
      <c r="F2236" s="53"/>
      <c r="G2236" s="32"/>
      <c r="H2236" s="45" t="e">
        <f>VLOOKUP(G2236,Export7[#All],2,FALSE)</f>
        <v>#N/A</v>
      </c>
      <c r="I2236" s="45" t="e">
        <f>VLOOKUP($A2236,EVID_OSEVU!$A$1:$M$4972,10,FALSE)</f>
        <v>#N/A</v>
      </c>
      <c r="J2236" s="58" t="e">
        <f>VLOOKUP($A2236,EVID_OSEVU!$A$1:$M$4972,11,FALSE)</f>
        <v>#N/A</v>
      </c>
      <c r="K2236" s="33"/>
      <c r="L2236" s="45" t="e">
        <f>VLOOKUP(EVID_PASTVY!H2236,KATEGORIE_ZVIRAT!$B$2:$M$31,6,FALSE)*K2236</f>
        <v>#N/A</v>
      </c>
      <c r="M2236" s="33">
        <v>24</v>
      </c>
      <c r="N2236" s="45" t="e">
        <f>VLOOKUP(EVID_PASTVY!$H2236,KATEGORIE_ZVIRAT!$B$2:$M$31,8,FALSE)</f>
        <v>#N/A</v>
      </c>
      <c r="O2236" s="45" t="e">
        <f>VLOOKUP(EVID_PASTVY!$H2236,KATEGORIE_ZVIRAT!$B$2:$M$31,9,FALSE)</f>
        <v>#N/A</v>
      </c>
      <c r="P2236" s="54" t="e">
        <f>VLOOKUP(EVID_PASTVY!$H2236,KATEGORIE_ZVIRAT!$B$2:$M$31,7,FALSE)*L2236/1000*M2236/24*(F2236-E2236+1)/J2236</f>
        <v>#N/A</v>
      </c>
      <c r="Q2236" s="52" t="e">
        <f>VLOOKUP(EVID_PASTVY!$H2236,KATEGORIE_ZVIRAT!$B$2:$M$31,10,FALSE)*P2236*10</f>
        <v>#N/A</v>
      </c>
      <c r="R2236" s="52" t="e">
        <f>VLOOKUP(EVID_PASTVY!$H2236,KATEGORIE_ZVIRAT!$B$2:$M$31,11,FALSE)*P2236*10</f>
        <v>#N/A</v>
      </c>
      <c r="S2236" s="52" t="e">
        <f>VLOOKUP(EVID_PASTVY!$H2236,KATEGORIE_ZVIRAT!$B$2:$M$31,12,FALSE)*P2236*10</f>
        <v>#N/A</v>
      </c>
    </row>
    <row r="2237" spans="1:19" x14ac:dyDescent="0.2">
      <c r="A2237" s="32"/>
      <c r="B2237" s="37" t="e">
        <f>VLOOKUP($A2237,EVID_OSEVU!$A$1:$M$4972,2,FALSE)</f>
        <v>#N/A</v>
      </c>
      <c r="C2237" s="37" t="e">
        <f>VLOOKUP($A2237,EVID_OSEVU!$A$1:$M$4972,3,FALSE)</f>
        <v>#N/A</v>
      </c>
      <c r="D2237" s="45" t="e">
        <f>VLOOKUP($A2237,EVID_OSEVU!$A$1:$M$4972,4,FALSE)</f>
        <v>#N/A</v>
      </c>
      <c r="E2237" s="35"/>
      <c r="F2237" s="53"/>
      <c r="G2237" s="32"/>
      <c r="H2237" s="45" t="e">
        <f>VLOOKUP(G2237,Export7[#All],2,FALSE)</f>
        <v>#N/A</v>
      </c>
      <c r="I2237" s="45" t="e">
        <f>VLOOKUP($A2237,EVID_OSEVU!$A$1:$M$4972,10,FALSE)</f>
        <v>#N/A</v>
      </c>
      <c r="J2237" s="58" t="e">
        <f>VLOOKUP($A2237,EVID_OSEVU!$A$1:$M$4972,11,FALSE)</f>
        <v>#N/A</v>
      </c>
      <c r="K2237" s="33"/>
      <c r="L2237" s="45" t="e">
        <f>VLOOKUP(EVID_PASTVY!H2237,KATEGORIE_ZVIRAT!$B$2:$M$31,6,FALSE)*K2237</f>
        <v>#N/A</v>
      </c>
      <c r="M2237" s="33">
        <v>24</v>
      </c>
      <c r="N2237" s="45" t="e">
        <f>VLOOKUP(EVID_PASTVY!$H2237,KATEGORIE_ZVIRAT!$B$2:$M$31,8,FALSE)</f>
        <v>#N/A</v>
      </c>
      <c r="O2237" s="45" t="e">
        <f>VLOOKUP(EVID_PASTVY!$H2237,KATEGORIE_ZVIRAT!$B$2:$M$31,9,FALSE)</f>
        <v>#N/A</v>
      </c>
      <c r="P2237" s="54" t="e">
        <f>VLOOKUP(EVID_PASTVY!$H2237,KATEGORIE_ZVIRAT!$B$2:$M$31,7,FALSE)*L2237/1000*M2237/24*(F2237-E2237+1)/J2237</f>
        <v>#N/A</v>
      </c>
      <c r="Q2237" s="52" t="e">
        <f>VLOOKUP(EVID_PASTVY!$H2237,KATEGORIE_ZVIRAT!$B$2:$M$31,10,FALSE)*P2237*10</f>
        <v>#N/A</v>
      </c>
      <c r="R2237" s="52" t="e">
        <f>VLOOKUP(EVID_PASTVY!$H2237,KATEGORIE_ZVIRAT!$B$2:$M$31,11,FALSE)*P2237*10</f>
        <v>#N/A</v>
      </c>
      <c r="S2237" s="52" t="e">
        <f>VLOOKUP(EVID_PASTVY!$H2237,KATEGORIE_ZVIRAT!$B$2:$M$31,12,FALSE)*P2237*10</f>
        <v>#N/A</v>
      </c>
    </row>
    <row r="2238" spans="1:19" x14ac:dyDescent="0.2">
      <c r="A2238" s="32"/>
      <c r="B2238" s="37" t="e">
        <f>VLOOKUP($A2238,EVID_OSEVU!$A$1:$M$4972,2,FALSE)</f>
        <v>#N/A</v>
      </c>
      <c r="C2238" s="37" t="e">
        <f>VLOOKUP($A2238,EVID_OSEVU!$A$1:$M$4972,3,FALSE)</f>
        <v>#N/A</v>
      </c>
      <c r="D2238" s="45" t="e">
        <f>VLOOKUP($A2238,EVID_OSEVU!$A$1:$M$4972,4,FALSE)</f>
        <v>#N/A</v>
      </c>
      <c r="E2238" s="35"/>
      <c r="F2238" s="53"/>
      <c r="G2238" s="32"/>
      <c r="H2238" s="45" t="e">
        <f>VLOOKUP(G2238,Export7[#All],2,FALSE)</f>
        <v>#N/A</v>
      </c>
      <c r="I2238" s="45" t="e">
        <f>VLOOKUP($A2238,EVID_OSEVU!$A$1:$M$4972,10,FALSE)</f>
        <v>#N/A</v>
      </c>
      <c r="J2238" s="58" t="e">
        <f>VLOOKUP($A2238,EVID_OSEVU!$A$1:$M$4972,11,FALSE)</f>
        <v>#N/A</v>
      </c>
      <c r="K2238" s="33"/>
      <c r="L2238" s="45" t="e">
        <f>VLOOKUP(EVID_PASTVY!H2238,KATEGORIE_ZVIRAT!$B$2:$M$31,6,FALSE)*K2238</f>
        <v>#N/A</v>
      </c>
      <c r="M2238" s="33">
        <v>24</v>
      </c>
      <c r="N2238" s="45" t="e">
        <f>VLOOKUP(EVID_PASTVY!$H2238,KATEGORIE_ZVIRAT!$B$2:$M$31,8,FALSE)</f>
        <v>#N/A</v>
      </c>
      <c r="O2238" s="45" t="e">
        <f>VLOOKUP(EVID_PASTVY!$H2238,KATEGORIE_ZVIRAT!$B$2:$M$31,9,FALSE)</f>
        <v>#N/A</v>
      </c>
      <c r="P2238" s="54" t="e">
        <f>VLOOKUP(EVID_PASTVY!$H2238,KATEGORIE_ZVIRAT!$B$2:$M$31,7,FALSE)*L2238/1000*M2238/24*(F2238-E2238+1)/J2238</f>
        <v>#N/A</v>
      </c>
      <c r="Q2238" s="52" t="e">
        <f>VLOOKUP(EVID_PASTVY!$H2238,KATEGORIE_ZVIRAT!$B$2:$M$31,10,FALSE)*P2238*10</f>
        <v>#N/A</v>
      </c>
      <c r="R2238" s="52" t="e">
        <f>VLOOKUP(EVID_PASTVY!$H2238,KATEGORIE_ZVIRAT!$B$2:$M$31,11,FALSE)*P2238*10</f>
        <v>#N/A</v>
      </c>
      <c r="S2238" s="52" t="e">
        <f>VLOOKUP(EVID_PASTVY!$H2238,KATEGORIE_ZVIRAT!$B$2:$M$31,12,FALSE)*P2238*10</f>
        <v>#N/A</v>
      </c>
    </row>
    <row r="2239" spans="1:19" x14ac:dyDescent="0.2">
      <c r="A2239" s="32"/>
      <c r="B2239" s="37" t="e">
        <f>VLOOKUP($A2239,EVID_OSEVU!$A$1:$M$4972,2,FALSE)</f>
        <v>#N/A</v>
      </c>
      <c r="C2239" s="37" t="e">
        <f>VLOOKUP($A2239,EVID_OSEVU!$A$1:$M$4972,3,FALSE)</f>
        <v>#N/A</v>
      </c>
      <c r="D2239" s="45" t="e">
        <f>VLOOKUP($A2239,EVID_OSEVU!$A$1:$M$4972,4,FALSE)</f>
        <v>#N/A</v>
      </c>
      <c r="E2239" s="35"/>
      <c r="F2239" s="53"/>
      <c r="G2239" s="32"/>
      <c r="H2239" s="45" t="e">
        <f>VLOOKUP(G2239,Export7[#All],2,FALSE)</f>
        <v>#N/A</v>
      </c>
      <c r="I2239" s="45" t="e">
        <f>VLOOKUP($A2239,EVID_OSEVU!$A$1:$M$4972,10,FALSE)</f>
        <v>#N/A</v>
      </c>
      <c r="J2239" s="58" t="e">
        <f>VLOOKUP($A2239,EVID_OSEVU!$A$1:$M$4972,11,FALSE)</f>
        <v>#N/A</v>
      </c>
      <c r="K2239" s="33"/>
      <c r="L2239" s="45" t="e">
        <f>VLOOKUP(EVID_PASTVY!H2239,KATEGORIE_ZVIRAT!$B$2:$M$31,6,FALSE)*K2239</f>
        <v>#N/A</v>
      </c>
      <c r="M2239" s="33">
        <v>24</v>
      </c>
      <c r="N2239" s="45" t="e">
        <f>VLOOKUP(EVID_PASTVY!$H2239,KATEGORIE_ZVIRAT!$B$2:$M$31,8,FALSE)</f>
        <v>#N/A</v>
      </c>
      <c r="O2239" s="45" t="e">
        <f>VLOOKUP(EVID_PASTVY!$H2239,KATEGORIE_ZVIRAT!$B$2:$M$31,9,FALSE)</f>
        <v>#N/A</v>
      </c>
      <c r="P2239" s="54" t="e">
        <f>VLOOKUP(EVID_PASTVY!$H2239,KATEGORIE_ZVIRAT!$B$2:$M$31,7,FALSE)*L2239/1000*M2239/24*(F2239-E2239+1)/J2239</f>
        <v>#N/A</v>
      </c>
      <c r="Q2239" s="52" t="e">
        <f>VLOOKUP(EVID_PASTVY!$H2239,KATEGORIE_ZVIRAT!$B$2:$M$31,10,FALSE)*P2239*10</f>
        <v>#N/A</v>
      </c>
      <c r="R2239" s="52" t="e">
        <f>VLOOKUP(EVID_PASTVY!$H2239,KATEGORIE_ZVIRAT!$B$2:$M$31,11,FALSE)*P2239*10</f>
        <v>#N/A</v>
      </c>
      <c r="S2239" s="52" t="e">
        <f>VLOOKUP(EVID_PASTVY!$H2239,KATEGORIE_ZVIRAT!$B$2:$M$31,12,FALSE)*P2239*10</f>
        <v>#N/A</v>
      </c>
    </row>
    <row r="2240" spans="1:19" x14ac:dyDescent="0.2">
      <c r="A2240" s="32"/>
      <c r="B2240" s="37" t="e">
        <f>VLOOKUP($A2240,EVID_OSEVU!$A$1:$M$4972,2,FALSE)</f>
        <v>#N/A</v>
      </c>
      <c r="C2240" s="37" t="e">
        <f>VLOOKUP($A2240,EVID_OSEVU!$A$1:$M$4972,3,FALSE)</f>
        <v>#N/A</v>
      </c>
      <c r="D2240" s="45" t="e">
        <f>VLOOKUP($A2240,EVID_OSEVU!$A$1:$M$4972,4,FALSE)</f>
        <v>#N/A</v>
      </c>
      <c r="E2240" s="35"/>
      <c r="F2240" s="53"/>
      <c r="G2240" s="32"/>
      <c r="H2240" s="45" t="e">
        <f>VLOOKUP(G2240,Export7[#All],2,FALSE)</f>
        <v>#N/A</v>
      </c>
      <c r="I2240" s="45" t="e">
        <f>VLOOKUP($A2240,EVID_OSEVU!$A$1:$M$4972,10,FALSE)</f>
        <v>#N/A</v>
      </c>
      <c r="J2240" s="58" t="e">
        <f>VLOOKUP($A2240,EVID_OSEVU!$A$1:$M$4972,11,FALSE)</f>
        <v>#N/A</v>
      </c>
      <c r="K2240" s="33"/>
      <c r="L2240" s="45" t="e">
        <f>VLOOKUP(EVID_PASTVY!H2240,KATEGORIE_ZVIRAT!$B$2:$M$31,6,FALSE)*K2240</f>
        <v>#N/A</v>
      </c>
      <c r="M2240" s="33">
        <v>24</v>
      </c>
      <c r="N2240" s="45" t="e">
        <f>VLOOKUP(EVID_PASTVY!$H2240,KATEGORIE_ZVIRAT!$B$2:$M$31,8,FALSE)</f>
        <v>#N/A</v>
      </c>
      <c r="O2240" s="45" t="e">
        <f>VLOOKUP(EVID_PASTVY!$H2240,KATEGORIE_ZVIRAT!$B$2:$M$31,9,FALSE)</f>
        <v>#N/A</v>
      </c>
      <c r="P2240" s="54" t="e">
        <f>VLOOKUP(EVID_PASTVY!$H2240,KATEGORIE_ZVIRAT!$B$2:$M$31,7,FALSE)*L2240/1000*M2240/24*(F2240-E2240+1)/J2240</f>
        <v>#N/A</v>
      </c>
      <c r="Q2240" s="52" t="e">
        <f>VLOOKUP(EVID_PASTVY!$H2240,KATEGORIE_ZVIRAT!$B$2:$M$31,10,FALSE)*P2240*10</f>
        <v>#N/A</v>
      </c>
      <c r="R2240" s="52" t="e">
        <f>VLOOKUP(EVID_PASTVY!$H2240,KATEGORIE_ZVIRAT!$B$2:$M$31,11,FALSE)*P2240*10</f>
        <v>#N/A</v>
      </c>
      <c r="S2240" s="52" t="e">
        <f>VLOOKUP(EVID_PASTVY!$H2240,KATEGORIE_ZVIRAT!$B$2:$M$31,12,FALSE)*P2240*10</f>
        <v>#N/A</v>
      </c>
    </row>
    <row r="2241" spans="1:19" x14ac:dyDescent="0.2">
      <c r="A2241" s="32"/>
      <c r="B2241" s="37" t="e">
        <f>VLOOKUP($A2241,EVID_OSEVU!$A$1:$M$4972,2,FALSE)</f>
        <v>#N/A</v>
      </c>
      <c r="C2241" s="37" t="e">
        <f>VLOOKUP($A2241,EVID_OSEVU!$A$1:$M$4972,3,FALSE)</f>
        <v>#N/A</v>
      </c>
      <c r="D2241" s="45" t="e">
        <f>VLOOKUP($A2241,EVID_OSEVU!$A$1:$M$4972,4,FALSE)</f>
        <v>#N/A</v>
      </c>
      <c r="E2241" s="35"/>
      <c r="F2241" s="53"/>
      <c r="G2241" s="32"/>
      <c r="H2241" s="45" t="e">
        <f>VLOOKUP(G2241,Export7[#All],2,FALSE)</f>
        <v>#N/A</v>
      </c>
      <c r="I2241" s="45" t="e">
        <f>VLOOKUP($A2241,EVID_OSEVU!$A$1:$M$4972,10,FALSE)</f>
        <v>#N/A</v>
      </c>
      <c r="J2241" s="58" t="e">
        <f>VLOOKUP($A2241,EVID_OSEVU!$A$1:$M$4972,11,FALSE)</f>
        <v>#N/A</v>
      </c>
      <c r="K2241" s="33"/>
      <c r="L2241" s="45" t="e">
        <f>VLOOKUP(EVID_PASTVY!H2241,KATEGORIE_ZVIRAT!$B$2:$M$31,6,FALSE)*K2241</f>
        <v>#N/A</v>
      </c>
      <c r="M2241" s="33">
        <v>24</v>
      </c>
      <c r="N2241" s="45" t="e">
        <f>VLOOKUP(EVID_PASTVY!$H2241,KATEGORIE_ZVIRAT!$B$2:$M$31,8,FALSE)</f>
        <v>#N/A</v>
      </c>
      <c r="O2241" s="45" t="e">
        <f>VLOOKUP(EVID_PASTVY!$H2241,KATEGORIE_ZVIRAT!$B$2:$M$31,9,FALSE)</f>
        <v>#N/A</v>
      </c>
      <c r="P2241" s="54" t="e">
        <f>VLOOKUP(EVID_PASTVY!$H2241,KATEGORIE_ZVIRAT!$B$2:$M$31,7,FALSE)*L2241/1000*M2241/24*(F2241-E2241+1)/J2241</f>
        <v>#N/A</v>
      </c>
      <c r="Q2241" s="52" t="e">
        <f>VLOOKUP(EVID_PASTVY!$H2241,KATEGORIE_ZVIRAT!$B$2:$M$31,10,FALSE)*P2241*10</f>
        <v>#N/A</v>
      </c>
      <c r="R2241" s="52" t="e">
        <f>VLOOKUP(EVID_PASTVY!$H2241,KATEGORIE_ZVIRAT!$B$2:$M$31,11,FALSE)*P2241*10</f>
        <v>#N/A</v>
      </c>
      <c r="S2241" s="52" t="e">
        <f>VLOOKUP(EVID_PASTVY!$H2241,KATEGORIE_ZVIRAT!$B$2:$M$31,12,FALSE)*P2241*10</f>
        <v>#N/A</v>
      </c>
    </row>
    <row r="2242" spans="1:19" x14ac:dyDescent="0.2">
      <c r="A2242" s="32"/>
      <c r="B2242" s="37" t="e">
        <f>VLOOKUP($A2242,EVID_OSEVU!$A$1:$M$4972,2,FALSE)</f>
        <v>#N/A</v>
      </c>
      <c r="C2242" s="37" t="e">
        <f>VLOOKUP($A2242,EVID_OSEVU!$A$1:$M$4972,3,FALSE)</f>
        <v>#N/A</v>
      </c>
      <c r="D2242" s="45" t="e">
        <f>VLOOKUP($A2242,EVID_OSEVU!$A$1:$M$4972,4,FALSE)</f>
        <v>#N/A</v>
      </c>
      <c r="E2242" s="35"/>
      <c r="F2242" s="53"/>
      <c r="G2242" s="32"/>
      <c r="H2242" s="45" t="e">
        <f>VLOOKUP(G2242,Export7[#All],2,FALSE)</f>
        <v>#N/A</v>
      </c>
      <c r="I2242" s="45" t="e">
        <f>VLOOKUP($A2242,EVID_OSEVU!$A$1:$M$4972,10,FALSE)</f>
        <v>#N/A</v>
      </c>
      <c r="J2242" s="58" t="e">
        <f>VLOOKUP($A2242,EVID_OSEVU!$A$1:$M$4972,11,FALSE)</f>
        <v>#N/A</v>
      </c>
      <c r="K2242" s="33"/>
      <c r="L2242" s="45" t="e">
        <f>VLOOKUP(EVID_PASTVY!H2242,KATEGORIE_ZVIRAT!$B$2:$M$31,6,FALSE)*K2242</f>
        <v>#N/A</v>
      </c>
      <c r="M2242" s="33">
        <v>24</v>
      </c>
      <c r="N2242" s="45" t="e">
        <f>VLOOKUP(EVID_PASTVY!$H2242,KATEGORIE_ZVIRAT!$B$2:$M$31,8,FALSE)</f>
        <v>#N/A</v>
      </c>
      <c r="O2242" s="45" t="e">
        <f>VLOOKUP(EVID_PASTVY!$H2242,KATEGORIE_ZVIRAT!$B$2:$M$31,9,FALSE)</f>
        <v>#N/A</v>
      </c>
      <c r="P2242" s="54" t="e">
        <f>VLOOKUP(EVID_PASTVY!$H2242,KATEGORIE_ZVIRAT!$B$2:$M$31,7,FALSE)*L2242/1000*M2242/24*(F2242-E2242+1)/J2242</f>
        <v>#N/A</v>
      </c>
      <c r="Q2242" s="52" t="e">
        <f>VLOOKUP(EVID_PASTVY!$H2242,KATEGORIE_ZVIRAT!$B$2:$M$31,10,FALSE)*P2242*10</f>
        <v>#N/A</v>
      </c>
      <c r="R2242" s="52" t="e">
        <f>VLOOKUP(EVID_PASTVY!$H2242,KATEGORIE_ZVIRAT!$B$2:$M$31,11,FALSE)*P2242*10</f>
        <v>#N/A</v>
      </c>
      <c r="S2242" s="52" t="e">
        <f>VLOOKUP(EVID_PASTVY!$H2242,KATEGORIE_ZVIRAT!$B$2:$M$31,12,FALSE)*P2242*10</f>
        <v>#N/A</v>
      </c>
    </row>
    <row r="2243" spans="1:19" x14ac:dyDescent="0.2">
      <c r="A2243" s="32"/>
      <c r="B2243" s="37" t="e">
        <f>VLOOKUP($A2243,EVID_OSEVU!$A$1:$M$4972,2,FALSE)</f>
        <v>#N/A</v>
      </c>
      <c r="C2243" s="37" t="e">
        <f>VLOOKUP($A2243,EVID_OSEVU!$A$1:$M$4972,3,FALSE)</f>
        <v>#N/A</v>
      </c>
      <c r="D2243" s="45" t="e">
        <f>VLOOKUP($A2243,EVID_OSEVU!$A$1:$M$4972,4,FALSE)</f>
        <v>#N/A</v>
      </c>
      <c r="E2243" s="35"/>
      <c r="F2243" s="53"/>
      <c r="G2243" s="32"/>
      <c r="H2243" s="45" t="e">
        <f>VLOOKUP(G2243,Export7[#All],2,FALSE)</f>
        <v>#N/A</v>
      </c>
      <c r="I2243" s="45" t="e">
        <f>VLOOKUP($A2243,EVID_OSEVU!$A$1:$M$4972,10,FALSE)</f>
        <v>#N/A</v>
      </c>
      <c r="J2243" s="58" t="e">
        <f>VLOOKUP($A2243,EVID_OSEVU!$A$1:$M$4972,11,FALSE)</f>
        <v>#N/A</v>
      </c>
      <c r="K2243" s="33"/>
      <c r="L2243" s="45" t="e">
        <f>VLOOKUP(EVID_PASTVY!H2243,KATEGORIE_ZVIRAT!$B$2:$M$31,6,FALSE)*K2243</f>
        <v>#N/A</v>
      </c>
      <c r="M2243" s="33">
        <v>24</v>
      </c>
      <c r="N2243" s="45" t="e">
        <f>VLOOKUP(EVID_PASTVY!$H2243,KATEGORIE_ZVIRAT!$B$2:$M$31,8,FALSE)</f>
        <v>#N/A</v>
      </c>
      <c r="O2243" s="45" t="e">
        <f>VLOOKUP(EVID_PASTVY!$H2243,KATEGORIE_ZVIRAT!$B$2:$M$31,9,FALSE)</f>
        <v>#N/A</v>
      </c>
      <c r="P2243" s="54" t="e">
        <f>VLOOKUP(EVID_PASTVY!$H2243,KATEGORIE_ZVIRAT!$B$2:$M$31,7,FALSE)*L2243/1000*M2243/24*(F2243-E2243+1)/J2243</f>
        <v>#N/A</v>
      </c>
      <c r="Q2243" s="52" t="e">
        <f>VLOOKUP(EVID_PASTVY!$H2243,KATEGORIE_ZVIRAT!$B$2:$M$31,10,FALSE)*P2243*10</f>
        <v>#N/A</v>
      </c>
      <c r="R2243" s="52" t="e">
        <f>VLOOKUP(EVID_PASTVY!$H2243,KATEGORIE_ZVIRAT!$B$2:$M$31,11,FALSE)*P2243*10</f>
        <v>#N/A</v>
      </c>
      <c r="S2243" s="52" t="e">
        <f>VLOOKUP(EVID_PASTVY!$H2243,KATEGORIE_ZVIRAT!$B$2:$M$31,12,FALSE)*P2243*10</f>
        <v>#N/A</v>
      </c>
    </row>
    <row r="2244" spans="1:19" x14ac:dyDescent="0.2">
      <c r="A2244" s="32"/>
      <c r="B2244" s="37" t="e">
        <f>VLOOKUP($A2244,EVID_OSEVU!$A$1:$M$4972,2,FALSE)</f>
        <v>#N/A</v>
      </c>
      <c r="C2244" s="37" t="e">
        <f>VLOOKUP($A2244,EVID_OSEVU!$A$1:$M$4972,3,FALSE)</f>
        <v>#N/A</v>
      </c>
      <c r="D2244" s="45" t="e">
        <f>VLOOKUP($A2244,EVID_OSEVU!$A$1:$M$4972,4,FALSE)</f>
        <v>#N/A</v>
      </c>
      <c r="E2244" s="35"/>
      <c r="F2244" s="53"/>
      <c r="G2244" s="32"/>
      <c r="H2244" s="45" t="e">
        <f>VLOOKUP(G2244,Export7[#All],2,FALSE)</f>
        <v>#N/A</v>
      </c>
      <c r="I2244" s="45" t="e">
        <f>VLOOKUP($A2244,EVID_OSEVU!$A$1:$M$4972,10,FALSE)</f>
        <v>#N/A</v>
      </c>
      <c r="J2244" s="58" t="e">
        <f>VLOOKUP($A2244,EVID_OSEVU!$A$1:$M$4972,11,FALSE)</f>
        <v>#N/A</v>
      </c>
      <c r="K2244" s="33"/>
      <c r="L2244" s="45" t="e">
        <f>VLOOKUP(EVID_PASTVY!H2244,KATEGORIE_ZVIRAT!$B$2:$M$31,6,FALSE)*K2244</f>
        <v>#N/A</v>
      </c>
      <c r="M2244" s="33">
        <v>24</v>
      </c>
      <c r="N2244" s="45" t="e">
        <f>VLOOKUP(EVID_PASTVY!$H2244,KATEGORIE_ZVIRAT!$B$2:$M$31,8,FALSE)</f>
        <v>#N/A</v>
      </c>
      <c r="O2244" s="45" t="e">
        <f>VLOOKUP(EVID_PASTVY!$H2244,KATEGORIE_ZVIRAT!$B$2:$M$31,9,FALSE)</f>
        <v>#N/A</v>
      </c>
      <c r="P2244" s="54" t="e">
        <f>VLOOKUP(EVID_PASTVY!$H2244,KATEGORIE_ZVIRAT!$B$2:$M$31,7,FALSE)*L2244/1000*M2244/24*(F2244-E2244+1)/J2244</f>
        <v>#N/A</v>
      </c>
      <c r="Q2244" s="52" t="e">
        <f>VLOOKUP(EVID_PASTVY!$H2244,KATEGORIE_ZVIRAT!$B$2:$M$31,10,FALSE)*P2244*10</f>
        <v>#N/A</v>
      </c>
      <c r="R2244" s="52" t="e">
        <f>VLOOKUP(EVID_PASTVY!$H2244,KATEGORIE_ZVIRAT!$B$2:$M$31,11,FALSE)*P2244*10</f>
        <v>#N/A</v>
      </c>
      <c r="S2244" s="52" t="e">
        <f>VLOOKUP(EVID_PASTVY!$H2244,KATEGORIE_ZVIRAT!$B$2:$M$31,12,FALSE)*P2244*10</f>
        <v>#N/A</v>
      </c>
    </row>
    <row r="2245" spans="1:19" x14ac:dyDescent="0.2">
      <c r="A2245" s="32"/>
      <c r="B2245" s="37" t="e">
        <f>VLOOKUP($A2245,EVID_OSEVU!$A$1:$M$4972,2,FALSE)</f>
        <v>#N/A</v>
      </c>
      <c r="C2245" s="37" t="e">
        <f>VLOOKUP($A2245,EVID_OSEVU!$A$1:$M$4972,3,FALSE)</f>
        <v>#N/A</v>
      </c>
      <c r="D2245" s="45" t="e">
        <f>VLOOKUP($A2245,EVID_OSEVU!$A$1:$M$4972,4,FALSE)</f>
        <v>#N/A</v>
      </c>
      <c r="E2245" s="35"/>
      <c r="F2245" s="53"/>
      <c r="G2245" s="32"/>
      <c r="H2245" s="45" t="e">
        <f>VLOOKUP(G2245,Export7[#All],2,FALSE)</f>
        <v>#N/A</v>
      </c>
      <c r="I2245" s="45" t="e">
        <f>VLOOKUP($A2245,EVID_OSEVU!$A$1:$M$4972,10,FALSE)</f>
        <v>#N/A</v>
      </c>
      <c r="J2245" s="58" t="e">
        <f>VLOOKUP($A2245,EVID_OSEVU!$A$1:$M$4972,11,FALSE)</f>
        <v>#N/A</v>
      </c>
      <c r="K2245" s="33"/>
      <c r="L2245" s="45" t="e">
        <f>VLOOKUP(EVID_PASTVY!H2245,KATEGORIE_ZVIRAT!$B$2:$M$31,6,FALSE)*K2245</f>
        <v>#N/A</v>
      </c>
      <c r="M2245" s="33">
        <v>24</v>
      </c>
      <c r="N2245" s="45" t="e">
        <f>VLOOKUP(EVID_PASTVY!$H2245,KATEGORIE_ZVIRAT!$B$2:$M$31,8,FALSE)</f>
        <v>#N/A</v>
      </c>
      <c r="O2245" s="45" t="e">
        <f>VLOOKUP(EVID_PASTVY!$H2245,KATEGORIE_ZVIRAT!$B$2:$M$31,9,FALSE)</f>
        <v>#N/A</v>
      </c>
      <c r="P2245" s="54" t="e">
        <f>VLOOKUP(EVID_PASTVY!$H2245,KATEGORIE_ZVIRAT!$B$2:$M$31,7,FALSE)*L2245/1000*M2245/24*(F2245-E2245+1)/J2245</f>
        <v>#N/A</v>
      </c>
      <c r="Q2245" s="52" t="e">
        <f>VLOOKUP(EVID_PASTVY!$H2245,KATEGORIE_ZVIRAT!$B$2:$M$31,10,FALSE)*P2245*10</f>
        <v>#N/A</v>
      </c>
      <c r="R2245" s="52" t="e">
        <f>VLOOKUP(EVID_PASTVY!$H2245,KATEGORIE_ZVIRAT!$B$2:$M$31,11,FALSE)*P2245*10</f>
        <v>#N/A</v>
      </c>
      <c r="S2245" s="52" t="e">
        <f>VLOOKUP(EVID_PASTVY!$H2245,KATEGORIE_ZVIRAT!$B$2:$M$31,12,FALSE)*P2245*10</f>
        <v>#N/A</v>
      </c>
    </row>
    <row r="2246" spans="1:19" x14ac:dyDescent="0.2">
      <c r="A2246" s="32"/>
      <c r="B2246" s="37" t="e">
        <f>VLOOKUP($A2246,EVID_OSEVU!$A$1:$M$4972,2,FALSE)</f>
        <v>#N/A</v>
      </c>
      <c r="C2246" s="37" t="e">
        <f>VLOOKUP($A2246,EVID_OSEVU!$A$1:$M$4972,3,FALSE)</f>
        <v>#N/A</v>
      </c>
      <c r="D2246" s="45" t="e">
        <f>VLOOKUP($A2246,EVID_OSEVU!$A$1:$M$4972,4,FALSE)</f>
        <v>#N/A</v>
      </c>
      <c r="E2246" s="35"/>
      <c r="F2246" s="53"/>
      <c r="G2246" s="32"/>
      <c r="H2246" s="45" t="e">
        <f>VLOOKUP(G2246,Export7[#All],2,FALSE)</f>
        <v>#N/A</v>
      </c>
      <c r="I2246" s="45" t="e">
        <f>VLOOKUP($A2246,EVID_OSEVU!$A$1:$M$4972,10,FALSE)</f>
        <v>#N/A</v>
      </c>
      <c r="J2246" s="58" t="e">
        <f>VLOOKUP($A2246,EVID_OSEVU!$A$1:$M$4972,11,FALSE)</f>
        <v>#N/A</v>
      </c>
      <c r="K2246" s="33"/>
      <c r="L2246" s="45" t="e">
        <f>VLOOKUP(EVID_PASTVY!H2246,KATEGORIE_ZVIRAT!$B$2:$M$31,6,FALSE)*K2246</f>
        <v>#N/A</v>
      </c>
      <c r="M2246" s="33">
        <v>24</v>
      </c>
      <c r="N2246" s="45" t="e">
        <f>VLOOKUP(EVID_PASTVY!$H2246,KATEGORIE_ZVIRAT!$B$2:$M$31,8,FALSE)</f>
        <v>#N/A</v>
      </c>
      <c r="O2246" s="45" t="e">
        <f>VLOOKUP(EVID_PASTVY!$H2246,KATEGORIE_ZVIRAT!$B$2:$M$31,9,FALSE)</f>
        <v>#N/A</v>
      </c>
      <c r="P2246" s="54" t="e">
        <f>VLOOKUP(EVID_PASTVY!$H2246,KATEGORIE_ZVIRAT!$B$2:$M$31,7,FALSE)*L2246/1000*M2246/24*(F2246-E2246+1)/J2246</f>
        <v>#N/A</v>
      </c>
      <c r="Q2246" s="52" t="e">
        <f>VLOOKUP(EVID_PASTVY!$H2246,KATEGORIE_ZVIRAT!$B$2:$M$31,10,FALSE)*P2246*10</f>
        <v>#N/A</v>
      </c>
      <c r="R2246" s="52" t="e">
        <f>VLOOKUP(EVID_PASTVY!$H2246,KATEGORIE_ZVIRAT!$B$2:$M$31,11,FALSE)*P2246*10</f>
        <v>#N/A</v>
      </c>
      <c r="S2246" s="52" t="e">
        <f>VLOOKUP(EVID_PASTVY!$H2246,KATEGORIE_ZVIRAT!$B$2:$M$31,12,FALSE)*P2246*10</f>
        <v>#N/A</v>
      </c>
    </row>
    <row r="2247" spans="1:19" x14ac:dyDescent="0.2">
      <c r="A2247" s="32"/>
      <c r="B2247" s="37" t="e">
        <f>VLOOKUP($A2247,EVID_OSEVU!$A$1:$M$4972,2,FALSE)</f>
        <v>#N/A</v>
      </c>
      <c r="C2247" s="37" t="e">
        <f>VLOOKUP($A2247,EVID_OSEVU!$A$1:$M$4972,3,FALSE)</f>
        <v>#N/A</v>
      </c>
      <c r="D2247" s="45" t="e">
        <f>VLOOKUP($A2247,EVID_OSEVU!$A$1:$M$4972,4,FALSE)</f>
        <v>#N/A</v>
      </c>
      <c r="E2247" s="35"/>
      <c r="F2247" s="53"/>
      <c r="G2247" s="32"/>
      <c r="H2247" s="45" t="e">
        <f>VLOOKUP(G2247,Export7[#All],2,FALSE)</f>
        <v>#N/A</v>
      </c>
      <c r="I2247" s="45" t="e">
        <f>VLOOKUP($A2247,EVID_OSEVU!$A$1:$M$4972,10,FALSE)</f>
        <v>#N/A</v>
      </c>
      <c r="J2247" s="58" t="e">
        <f>VLOOKUP($A2247,EVID_OSEVU!$A$1:$M$4972,11,FALSE)</f>
        <v>#N/A</v>
      </c>
      <c r="K2247" s="33"/>
      <c r="L2247" s="45" t="e">
        <f>VLOOKUP(EVID_PASTVY!H2247,KATEGORIE_ZVIRAT!$B$2:$M$31,6,FALSE)*K2247</f>
        <v>#N/A</v>
      </c>
      <c r="M2247" s="33">
        <v>24</v>
      </c>
      <c r="N2247" s="45" t="e">
        <f>VLOOKUP(EVID_PASTVY!$H2247,KATEGORIE_ZVIRAT!$B$2:$M$31,8,FALSE)</f>
        <v>#N/A</v>
      </c>
      <c r="O2247" s="45" t="e">
        <f>VLOOKUP(EVID_PASTVY!$H2247,KATEGORIE_ZVIRAT!$B$2:$M$31,9,FALSE)</f>
        <v>#N/A</v>
      </c>
      <c r="P2247" s="54" t="e">
        <f>VLOOKUP(EVID_PASTVY!$H2247,KATEGORIE_ZVIRAT!$B$2:$M$31,7,FALSE)*L2247/1000*M2247/24*(F2247-E2247+1)/J2247</f>
        <v>#N/A</v>
      </c>
      <c r="Q2247" s="52" t="e">
        <f>VLOOKUP(EVID_PASTVY!$H2247,KATEGORIE_ZVIRAT!$B$2:$M$31,10,FALSE)*P2247*10</f>
        <v>#N/A</v>
      </c>
      <c r="R2247" s="52" t="e">
        <f>VLOOKUP(EVID_PASTVY!$H2247,KATEGORIE_ZVIRAT!$B$2:$M$31,11,FALSE)*P2247*10</f>
        <v>#N/A</v>
      </c>
      <c r="S2247" s="52" t="e">
        <f>VLOOKUP(EVID_PASTVY!$H2247,KATEGORIE_ZVIRAT!$B$2:$M$31,12,FALSE)*P2247*10</f>
        <v>#N/A</v>
      </c>
    </row>
    <row r="2248" spans="1:19" x14ac:dyDescent="0.2">
      <c r="A2248" s="32"/>
      <c r="B2248" s="37" t="e">
        <f>VLOOKUP($A2248,EVID_OSEVU!$A$1:$M$4972,2,FALSE)</f>
        <v>#N/A</v>
      </c>
      <c r="C2248" s="37" t="e">
        <f>VLOOKUP($A2248,EVID_OSEVU!$A$1:$M$4972,3,FALSE)</f>
        <v>#N/A</v>
      </c>
      <c r="D2248" s="45" t="e">
        <f>VLOOKUP($A2248,EVID_OSEVU!$A$1:$M$4972,4,FALSE)</f>
        <v>#N/A</v>
      </c>
      <c r="E2248" s="35"/>
      <c r="F2248" s="53"/>
      <c r="G2248" s="32"/>
      <c r="H2248" s="45" t="e">
        <f>VLOOKUP(G2248,Export7[#All],2,FALSE)</f>
        <v>#N/A</v>
      </c>
      <c r="I2248" s="45" t="e">
        <f>VLOOKUP($A2248,EVID_OSEVU!$A$1:$M$4972,10,FALSE)</f>
        <v>#N/A</v>
      </c>
      <c r="J2248" s="58" t="e">
        <f>VLOOKUP($A2248,EVID_OSEVU!$A$1:$M$4972,11,FALSE)</f>
        <v>#N/A</v>
      </c>
      <c r="K2248" s="33"/>
      <c r="L2248" s="45" t="e">
        <f>VLOOKUP(EVID_PASTVY!H2248,KATEGORIE_ZVIRAT!$B$2:$M$31,6,FALSE)*K2248</f>
        <v>#N/A</v>
      </c>
      <c r="M2248" s="33">
        <v>24</v>
      </c>
      <c r="N2248" s="45" t="e">
        <f>VLOOKUP(EVID_PASTVY!$H2248,KATEGORIE_ZVIRAT!$B$2:$M$31,8,FALSE)</f>
        <v>#N/A</v>
      </c>
      <c r="O2248" s="45" t="e">
        <f>VLOOKUP(EVID_PASTVY!$H2248,KATEGORIE_ZVIRAT!$B$2:$M$31,9,FALSE)</f>
        <v>#N/A</v>
      </c>
      <c r="P2248" s="54" t="e">
        <f>VLOOKUP(EVID_PASTVY!$H2248,KATEGORIE_ZVIRAT!$B$2:$M$31,7,FALSE)*L2248/1000*M2248/24*(F2248-E2248+1)/J2248</f>
        <v>#N/A</v>
      </c>
      <c r="Q2248" s="52" t="e">
        <f>VLOOKUP(EVID_PASTVY!$H2248,KATEGORIE_ZVIRAT!$B$2:$M$31,10,FALSE)*P2248*10</f>
        <v>#N/A</v>
      </c>
      <c r="R2248" s="52" t="e">
        <f>VLOOKUP(EVID_PASTVY!$H2248,KATEGORIE_ZVIRAT!$B$2:$M$31,11,FALSE)*P2248*10</f>
        <v>#N/A</v>
      </c>
      <c r="S2248" s="52" t="e">
        <f>VLOOKUP(EVID_PASTVY!$H2248,KATEGORIE_ZVIRAT!$B$2:$M$31,12,FALSE)*P2248*10</f>
        <v>#N/A</v>
      </c>
    </row>
    <row r="2249" spans="1:19" x14ac:dyDescent="0.2">
      <c r="A2249" s="32"/>
      <c r="B2249" s="37" t="e">
        <f>VLOOKUP($A2249,EVID_OSEVU!$A$1:$M$4972,2,FALSE)</f>
        <v>#N/A</v>
      </c>
      <c r="C2249" s="37" t="e">
        <f>VLOOKUP($A2249,EVID_OSEVU!$A$1:$M$4972,3,FALSE)</f>
        <v>#N/A</v>
      </c>
      <c r="D2249" s="45" t="e">
        <f>VLOOKUP($A2249,EVID_OSEVU!$A$1:$M$4972,4,FALSE)</f>
        <v>#N/A</v>
      </c>
      <c r="E2249" s="35"/>
      <c r="F2249" s="53"/>
      <c r="G2249" s="32"/>
      <c r="H2249" s="45" t="e">
        <f>VLOOKUP(G2249,Export7[#All],2,FALSE)</f>
        <v>#N/A</v>
      </c>
      <c r="I2249" s="45" t="e">
        <f>VLOOKUP($A2249,EVID_OSEVU!$A$1:$M$4972,10,FALSE)</f>
        <v>#N/A</v>
      </c>
      <c r="J2249" s="58" t="e">
        <f>VLOOKUP($A2249,EVID_OSEVU!$A$1:$M$4972,11,FALSE)</f>
        <v>#N/A</v>
      </c>
      <c r="K2249" s="33"/>
      <c r="L2249" s="45" t="e">
        <f>VLOOKUP(EVID_PASTVY!H2249,KATEGORIE_ZVIRAT!$B$2:$M$31,6,FALSE)*K2249</f>
        <v>#N/A</v>
      </c>
      <c r="M2249" s="33">
        <v>24</v>
      </c>
      <c r="N2249" s="45" t="e">
        <f>VLOOKUP(EVID_PASTVY!$H2249,KATEGORIE_ZVIRAT!$B$2:$M$31,8,FALSE)</f>
        <v>#N/A</v>
      </c>
      <c r="O2249" s="45" t="e">
        <f>VLOOKUP(EVID_PASTVY!$H2249,KATEGORIE_ZVIRAT!$B$2:$M$31,9,FALSE)</f>
        <v>#N/A</v>
      </c>
      <c r="P2249" s="54" t="e">
        <f>VLOOKUP(EVID_PASTVY!$H2249,KATEGORIE_ZVIRAT!$B$2:$M$31,7,FALSE)*L2249/1000*M2249/24*(F2249-E2249+1)/J2249</f>
        <v>#N/A</v>
      </c>
      <c r="Q2249" s="52" t="e">
        <f>VLOOKUP(EVID_PASTVY!$H2249,KATEGORIE_ZVIRAT!$B$2:$M$31,10,FALSE)*P2249*10</f>
        <v>#N/A</v>
      </c>
      <c r="R2249" s="52" t="e">
        <f>VLOOKUP(EVID_PASTVY!$H2249,KATEGORIE_ZVIRAT!$B$2:$M$31,11,FALSE)*P2249*10</f>
        <v>#N/A</v>
      </c>
      <c r="S2249" s="52" t="e">
        <f>VLOOKUP(EVID_PASTVY!$H2249,KATEGORIE_ZVIRAT!$B$2:$M$31,12,FALSE)*P2249*10</f>
        <v>#N/A</v>
      </c>
    </row>
    <row r="2250" spans="1:19" x14ac:dyDescent="0.2">
      <c r="A2250" s="32"/>
      <c r="B2250" s="37" t="e">
        <f>VLOOKUP($A2250,EVID_OSEVU!$A$1:$M$4972,2,FALSE)</f>
        <v>#N/A</v>
      </c>
      <c r="C2250" s="37" t="e">
        <f>VLOOKUP($A2250,EVID_OSEVU!$A$1:$M$4972,3,FALSE)</f>
        <v>#N/A</v>
      </c>
      <c r="D2250" s="45" t="e">
        <f>VLOOKUP($A2250,EVID_OSEVU!$A$1:$M$4972,4,FALSE)</f>
        <v>#N/A</v>
      </c>
      <c r="E2250" s="35"/>
      <c r="F2250" s="53"/>
      <c r="G2250" s="32"/>
      <c r="H2250" s="45" t="e">
        <f>VLOOKUP(G2250,Export7[#All],2,FALSE)</f>
        <v>#N/A</v>
      </c>
      <c r="I2250" s="45" t="e">
        <f>VLOOKUP($A2250,EVID_OSEVU!$A$1:$M$4972,10,FALSE)</f>
        <v>#N/A</v>
      </c>
      <c r="J2250" s="58" t="e">
        <f>VLOOKUP($A2250,EVID_OSEVU!$A$1:$M$4972,11,FALSE)</f>
        <v>#N/A</v>
      </c>
      <c r="K2250" s="33"/>
      <c r="L2250" s="45" t="e">
        <f>VLOOKUP(EVID_PASTVY!H2250,KATEGORIE_ZVIRAT!$B$2:$M$31,6,FALSE)*K2250</f>
        <v>#N/A</v>
      </c>
      <c r="M2250" s="33">
        <v>24</v>
      </c>
      <c r="N2250" s="45" t="e">
        <f>VLOOKUP(EVID_PASTVY!$H2250,KATEGORIE_ZVIRAT!$B$2:$M$31,8,FALSE)</f>
        <v>#N/A</v>
      </c>
      <c r="O2250" s="45" t="e">
        <f>VLOOKUP(EVID_PASTVY!$H2250,KATEGORIE_ZVIRAT!$B$2:$M$31,9,FALSE)</f>
        <v>#N/A</v>
      </c>
      <c r="P2250" s="54" t="e">
        <f>VLOOKUP(EVID_PASTVY!$H2250,KATEGORIE_ZVIRAT!$B$2:$M$31,7,FALSE)*L2250/1000*M2250/24*(F2250-E2250+1)/J2250</f>
        <v>#N/A</v>
      </c>
      <c r="Q2250" s="52" t="e">
        <f>VLOOKUP(EVID_PASTVY!$H2250,KATEGORIE_ZVIRAT!$B$2:$M$31,10,FALSE)*P2250*10</f>
        <v>#N/A</v>
      </c>
      <c r="R2250" s="52" t="e">
        <f>VLOOKUP(EVID_PASTVY!$H2250,KATEGORIE_ZVIRAT!$B$2:$M$31,11,FALSE)*P2250*10</f>
        <v>#N/A</v>
      </c>
      <c r="S2250" s="52" t="e">
        <f>VLOOKUP(EVID_PASTVY!$H2250,KATEGORIE_ZVIRAT!$B$2:$M$31,12,FALSE)*P2250*10</f>
        <v>#N/A</v>
      </c>
    </row>
    <row r="2251" spans="1:19" x14ac:dyDescent="0.2">
      <c r="A2251" s="32"/>
      <c r="B2251" s="37" t="e">
        <f>VLOOKUP($A2251,EVID_OSEVU!$A$1:$M$4972,2,FALSE)</f>
        <v>#N/A</v>
      </c>
      <c r="C2251" s="37" t="e">
        <f>VLOOKUP($A2251,EVID_OSEVU!$A$1:$M$4972,3,FALSE)</f>
        <v>#N/A</v>
      </c>
      <c r="D2251" s="45" t="e">
        <f>VLOOKUP($A2251,EVID_OSEVU!$A$1:$M$4972,4,FALSE)</f>
        <v>#N/A</v>
      </c>
      <c r="E2251" s="35"/>
      <c r="F2251" s="53"/>
      <c r="G2251" s="32"/>
      <c r="H2251" s="45" t="e">
        <f>VLOOKUP(G2251,Export7[#All],2,FALSE)</f>
        <v>#N/A</v>
      </c>
      <c r="I2251" s="45" t="e">
        <f>VLOOKUP($A2251,EVID_OSEVU!$A$1:$M$4972,10,FALSE)</f>
        <v>#N/A</v>
      </c>
      <c r="J2251" s="58" t="e">
        <f>VLOOKUP($A2251,EVID_OSEVU!$A$1:$M$4972,11,FALSE)</f>
        <v>#N/A</v>
      </c>
      <c r="K2251" s="33"/>
      <c r="L2251" s="45" t="e">
        <f>VLOOKUP(EVID_PASTVY!H2251,KATEGORIE_ZVIRAT!$B$2:$M$31,6,FALSE)*K2251</f>
        <v>#N/A</v>
      </c>
      <c r="M2251" s="33">
        <v>24</v>
      </c>
      <c r="N2251" s="45" t="e">
        <f>VLOOKUP(EVID_PASTVY!$H2251,KATEGORIE_ZVIRAT!$B$2:$M$31,8,FALSE)</f>
        <v>#N/A</v>
      </c>
      <c r="O2251" s="45" t="e">
        <f>VLOOKUP(EVID_PASTVY!$H2251,KATEGORIE_ZVIRAT!$B$2:$M$31,9,FALSE)</f>
        <v>#N/A</v>
      </c>
      <c r="P2251" s="54" t="e">
        <f>VLOOKUP(EVID_PASTVY!$H2251,KATEGORIE_ZVIRAT!$B$2:$M$31,7,FALSE)*L2251/1000*M2251/24*(F2251-E2251+1)/J2251</f>
        <v>#N/A</v>
      </c>
      <c r="Q2251" s="52" t="e">
        <f>VLOOKUP(EVID_PASTVY!$H2251,KATEGORIE_ZVIRAT!$B$2:$M$31,10,FALSE)*P2251*10</f>
        <v>#N/A</v>
      </c>
      <c r="R2251" s="52" t="e">
        <f>VLOOKUP(EVID_PASTVY!$H2251,KATEGORIE_ZVIRAT!$B$2:$M$31,11,FALSE)*P2251*10</f>
        <v>#N/A</v>
      </c>
      <c r="S2251" s="52" t="e">
        <f>VLOOKUP(EVID_PASTVY!$H2251,KATEGORIE_ZVIRAT!$B$2:$M$31,12,FALSE)*P2251*10</f>
        <v>#N/A</v>
      </c>
    </row>
    <row r="2252" spans="1:19" x14ac:dyDescent="0.2">
      <c r="A2252" s="32"/>
      <c r="B2252" s="37" t="e">
        <f>VLOOKUP($A2252,EVID_OSEVU!$A$1:$M$4972,2,FALSE)</f>
        <v>#N/A</v>
      </c>
      <c r="C2252" s="37" t="e">
        <f>VLOOKUP($A2252,EVID_OSEVU!$A$1:$M$4972,3,FALSE)</f>
        <v>#N/A</v>
      </c>
      <c r="D2252" s="45" t="e">
        <f>VLOOKUP($A2252,EVID_OSEVU!$A$1:$M$4972,4,FALSE)</f>
        <v>#N/A</v>
      </c>
      <c r="E2252" s="35"/>
      <c r="F2252" s="53"/>
      <c r="G2252" s="32"/>
      <c r="H2252" s="45" t="e">
        <f>VLOOKUP(G2252,Export7[#All],2,FALSE)</f>
        <v>#N/A</v>
      </c>
      <c r="I2252" s="45" t="e">
        <f>VLOOKUP($A2252,EVID_OSEVU!$A$1:$M$4972,10,FALSE)</f>
        <v>#N/A</v>
      </c>
      <c r="J2252" s="58" t="e">
        <f>VLOOKUP($A2252,EVID_OSEVU!$A$1:$M$4972,11,FALSE)</f>
        <v>#N/A</v>
      </c>
      <c r="K2252" s="33"/>
      <c r="L2252" s="45" t="e">
        <f>VLOOKUP(EVID_PASTVY!H2252,KATEGORIE_ZVIRAT!$B$2:$M$31,6,FALSE)*K2252</f>
        <v>#N/A</v>
      </c>
      <c r="M2252" s="33">
        <v>24</v>
      </c>
      <c r="N2252" s="45" t="e">
        <f>VLOOKUP(EVID_PASTVY!$H2252,KATEGORIE_ZVIRAT!$B$2:$M$31,8,FALSE)</f>
        <v>#N/A</v>
      </c>
      <c r="O2252" s="45" t="e">
        <f>VLOOKUP(EVID_PASTVY!$H2252,KATEGORIE_ZVIRAT!$B$2:$M$31,9,FALSE)</f>
        <v>#N/A</v>
      </c>
      <c r="P2252" s="54" t="e">
        <f>VLOOKUP(EVID_PASTVY!$H2252,KATEGORIE_ZVIRAT!$B$2:$M$31,7,FALSE)*L2252/1000*M2252/24*(F2252-E2252+1)/J2252</f>
        <v>#N/A</v>
      </c>
      <c r="Q2252" s="52" t="e">
        <f>VLOOKUP(EVID_PASTVY!$H2252,KATEGORIE_ZVIRAT!$B$2:$M$31,10,FALSE)*P2252*10</f>
        <v>#N/A</v>
      </c>
      <c r="R2252" s="52" t="e">
        <f>VLOOKUP(EVID_PASTVY!$H2252,KATEGORIE_ZVIRAT!$B$2:$M$31,11,FALSE)*P2252*10</f>
        <v>#N/A</v>
      </c>
      <c r="S2252" s="52" t="e">
        <f>VLOOKUP(EVID_PASTVY!$H2252,KATEGORIE_ZVIRAT!$B$2:$M$31,12,FALSE)*P2252*10</f>
        <v>#N/A</v>
      </c>
    </row>
    <row r="2253" spans="1:19" x14ac:dyDescent="0.2">
      <c r="A2253" s="32"/>
      <c r="B2253" s="37" t="e">
        <f>VLOOKUP($A2253,EVID_OSEVU!$A$1:$M$4972,2,FALSE)</f>
        <v>#N/A</v>
      </c>
      <c r="C2253" s="37" t="e">
        <f>VLOOKUP($A2253,EVID_OSEVU!$A$1:$M$4972,3,FALSE)</f>
        <v>#N/A</v>
      </c>
      <c r="D2253" s="45" t="e">
        <f>VLOOKUP($A2253,EVID_OSEVU!$A$1:$M$4972,4,FALSE)</f>
        <v>#N/A</v>
      </c>
      <c r="E2253" s="35"/>
      <c r="F2253" s="53"/>
      <c r="G2253" s="32"/>
      <c r="H2253" s="45" t="e">
        <f>VLOOKUP(G2253,Export7[#All],2,FALSE)</f>
        <v>#N/A</v>
      </c>
      <c r="I2253" s="45" t="e">
        <f>VLOOKUP($A2253,EVID_OSEVU!$A$1:$M$4972,10,FALSE)</f>
        <v>#N/A</v>
      </c>
      <c r="J2253" s="58" t="e">
        <f>VLOOKUP($A2253,EVID_OSEVU!$A$1:$M$4972,11,FALSE)</f>
        <v>#N/A</v>
      </c>
      <c r="K2253" s="33"/>
      <c r="L2253" s="45" t="e">
        <f>VLOOKUP(EVID_PASTVY!H2253,KATEGORIE_ZVIRAT!$B$2:$M$31,6,FALSE)*K2253</f>
        <v>#N/A</v>
      </c>
      <c r="M2253" s="33">
        <v>24</v>
      </c>
      <c r="N2253" s="45" t="e">
        <f>VLOOKUP(EVID_PASTVY!$H2253,KATEGORIE_ZVIRAT!$B$2:$M$31,8,FALSE)</f>
        <v>#N/A</v>
      </c>
      <c r="O2253" s="45" t="e">
        <f>VLOOKUP(EVID_PASTVY!$H2253,KATEGORIE_ZVIRAT!$B$2:$M$31,9,FALSE)</f>
        <v>#N/A</v>
      </c>
      <c r="P2253" s="54" t="e">
        <f>VLOOKUP(EVID_PASTVY!$H2253,KATEGORIE_ZVIRAT!$B$2:$M$31,7,FALSE)*L2253/1000*M2253/24*(F2253-E2253+1)/J2253</f>
        <v>#N/A</v>
      </c>
      <c r="Q2253" s="52" t="e">
        <f>VLOOKUP(EVID_PASTVY!$H2253,KATEGORIE_ZVIRAT!$B$2:$M$31,10,FALSE)*P2253*10</f>
        <v>#N/A</v>
      </c>
      <c r="R2253" s="52" t="e">
        <f>VLOOKUP(EVID_PASTVY!$H2253,KATEGORIE_ZVIRAT!$B$2:$M$31,11,FALSE)*P2253*10</f>
        <v>#N/A</v>
      </c>
      <c r="S2253" s="52" t="e">
        <f>VLOOKUP(EVID_PASTVY!$H2253,KATEGORIE_ZVIRAT!$B$2:$M$31,12,FALSE)*P2253*10</f>
        <v>#N/A</v>
      </c>
    </row>
    <row r="2254" spans="1:19" x14ac:dyDescent="0.2">
      <c r="A2254" s="32"/>
      <c r="B2254" s="37" t="e">
        <f>VLOOKUP($A2254,EVID_OSEVU!$A$1:$M$4972,2,FALSE)</f>
        <v>#N/A</v>
      </c>
      <c r="C2254" s="37" t="e">
        <f>VLOOKUP($A2254,EVID_OSEVU!$A$1:$M$4972,3,FALSE)</f>
        <v>#N/A</v>
      </c>
      <c r="D2254" s="45" t="e">
        <f>VLOOKUP($A2254,EVID_OSEVU!$A$1:$M$4972,4,FALSE)</f>
        <v>#N/A</v>
      </c>
      <c r="E2254" s="35"/>
      <c r="F2254" s="53"/>
      <c r="G2254" s="32"/>
      <c r="H2254" s="45" t="e">
        <f>VLOOKUP(G2254,Export7[#All],2,FALSE)</f>
        <v>#N/A</v>
      </c>
      <c r="I2254" s="45" t="e">
        <f>VLOOKUP($A2254,EVID_OSEVU!$A$1:$M$4972,10,FALSE)</f>
        <v>#N/A</v>
      </c>
      <c r="J2254" s="58" t="e">
        <f>VLOOKUP($A2254,EVID_OSEVU!$A$1:$M$4972,11,FALSE)</f>
        <v>#N/A</v>
      </c>
      <c r="K2254" s="33"/>
      <c r="L2254" s="45" t="e">
        <f>VLOOKUP(EVID_PASTVY!H2254,KATEGORIE_ZVIRAT!$B$2:$M$31,6,FALSE)*K2254</f>
        <v>#N/A</v>
      </c>
      <c r="M2254" s="33">
        <v>24</v>
      </c>
      <c r="N2254" s="45" t="e">
        <f>VLOOKUP(EVID_PASTVY!$H2254,KATEGORIE_ZVIRAT!$B$2:$M$31,8,FALSE)</f>
        <v>#N/A</v>
      </c>
      <c r="O2254" s="45" t="e">
        <f>VLOOKUP(EVID_PASTVY!$H2254,KATEGORIE_ZVIRAT!$B$2:$M$31,9,FALSE)</f>
        <v>#N/A</v>
      </c>
      <c r="P2254" s="54" t="e">
        <f>VLOOKUP(EVID_PASTVY!$H2254,KATEGORIE_ZVIRAT!$B$2:$M$31,7,FALSE)*L2254/1000*M2254/24*(F2254-E2254+1)/J2254</f>
        <v>#N/A</v>
      </c>
      <c r="Q2254" s="52" t="e">
        <f>VLOOKUP(EVID_PASTVY!$H2254,KATEGORIE_ZVIRAT!$B$2:$M$31,10,FALSE)*P2254*10</f>
        <v>#N/A</v>
      </c>
      <c r="R2254" s="52" t="e">
        <f>VLOOKUP(EVID_PASTVY!$H2254,KATEGORIE_ZVIRAT!$B$2:$M$31,11,FALSE)*P2254*10</f>
        <v>#N/A</v>
      </c>
      <c r="S2254" s="52" t="e">
        <f>VLOOKUP(EVID_PASTVY!$H2254,KATEGORIE_ZVIRAT!$B$2:$M$31,12,FALSE)*P2254*10</f>
        <v>#N/A</v>
      </c>
    </row>
    <row r="2255" spans="1:19" x14ac:dyDescent="0.2">
      <c r="A2255" s="32"/>
      <c r="B2255" s="37" t="e">
        <f>VLOOKUP($A2255,EVID_OSEVU!$A$1:$M$4972,2,FALSE)</f>
        <v>#N/A</v>
      </c>
      <c r="C2255" s="37" t="e">
        <f>VLOOKUP($A2255,EVID_OSEVU!$A$1:$M$4972,3,FALSE)</f>
        <v>#N/A</v>
      </c>
      <c r="D2255" s="45" t="e">
        <f>VLOOKUP($A2255,EVID_OSEVU!$A$1:$M$4972,4,FALSE)</f>
        <v>#N/A</v>
      </c>
      <c r="E2255" s="35"/>
      <c r="F2255" s="53"/>
      <c r="G2255" s="32"/>
      <c r="H2255" s="45" t="e">
        <f>VLOOKUP(G2255,Export7[#All],2,FALSE)</f>
        <v>#N/A</v>
      </c>
      <c r="I2255" s="45" t="e">
        <f>VLOOKUP($A2255,EVID_OSEVU!$A$1:$M$4972,10,FALSE)</f>
        <v>#N/A</v>
      </c>
      <c r="J2255" s="58" t="e">
        <f>VLOOKUP($A2255,EVID_OSEVU!$A$1:$M$4972,11,FALSE)</f>
        <v>#N/A</v>
      </c>
      <c r="K2255" s="33"/>
      <c r="L2255" s="45" t="e">
        <f>VLOOKUP(EVID_PASTVY!H2255,KATEGORIE_ZVIRAT!$B$2:$M$31,6,FALSE)*K2255</f>
        <v>#N/A</v>
      </c>
      <c r="M2255" s="33">
        <v>24</v>
      </c>
      <c r="N2255" s="45" t="e">
        <f>VLOOKUP(EVID_PASTVY!$H2255,KATEGORIE_ZVIRAT!$B$2:$M$31,8,FALSE)</f>
        <v>#N/A</v>
      </c>
      <c r="O2255" s="45" t="e">
        <f>VLOOKUP(EVID_PASTVY!$H2255,KATEGORIE_ZVIRAT!$B$2:$M$31,9,FALSE)</f>
        <v>#N/A</v>
      </c>
      <c r="P2255" s="54" t="e">
        <f>VLOOKUP(EVID_PASTVY!$H2255,KATEGORIE_ZVIRAT!$B$2:$M$31,7,FALSE)*L2255/1000*M2255/24*(F2255-E2255+1)/J2255</f>
        <v>#N/A</v>
      </c>
      <c r="Q2255" s="52" t="e">
        <f>VLOOKUP(EVID_PASTVY!$H2255,KATEGORIE_ZVIRAT!$B$2:$M$31,10,FALSE)*P2255*10</f>
        <v>#N/A</v>
      </c>
      <c r="R2255" s="52" t="e">
        <f>VLOOKUP(EVID_PASTVY!$H2255,KATEGORIE_ZVIRAT!$B$2:$M$31,11,FALSE)*P2255*10</f>
        <v>#N/A</v>
      </c>
      <c r="S2255" s="52" t="e">
        <f>VLOOKUP(EVID_PASTVY!$H2255,KATEGORIE_ZVIRAT!$B$2:$M$31,12,FALSE)*P2255*10</f>
        <v>#N/A</v>
      </c>
    </row>
    <row r="2256" spans="1:19" x14ac:dyDescent="0.2">
      <c r="A2256" s="32"/>
      <c r="B2256" s="37" t="e">
        <f>VLOOKUP($A2256,EVID_OSEVU!$A$1:$M$4972,2,FALSE)</f>
        <v>#N/A</v>
      </c>
      <c r="C2256" s="37" t="e">
        <f>VLOOKUP($A2256,EVID_OSEVU!$A$1:$M$4972,3,FALSE)</f>
        <v>#N/A</v>
      </c>
      <c r="D2256" s="45" t="e">
        <f>VLOOKUP($A2256,EVID_OSEVU!$A$1:$M$4972,4,FALSE)</f>
        <v>#N/A</v>
      </c>
      <c r="E2256" s="35"/>
      <c r="F2256" s="53"/>
      <c r="G2256" s="32"/>
      <c r="H2256" s="45" t="e">
        <f>VLOOKUP(G2256,Export7[#All],2,FALSE)</f>
        <v>#N/A</v>
      </c>
      <c r="I2256" s="45" t="e">
        <f>VLOOKUP($A2256,EVID_OSEVU!$A$1:$M$4972,10,FALSE)</f>
        <v>#N/A</v>
      </c>
      <c r="J2256" s="58" t="e">
        <f>VLOOKUP($A2256,EVID_OSEVU!$A$1:$M$4972,11,FALSE)</f>
        <v>#N/A</v>
      </c>
      <c r="K2256" s="33"/>
      <c r="L2256" s="45" t="e">
        <f>VLOOKUP(EVID_PASTVY!H2256,KATEGORIE_ZVIRAT!$B$2:$M$31,6,FALSE)*K2256</f>
        <v>#N/A</v>
      </c>
      <c r="M2256" s="33">
        <v>24</v>
      </c>
      <c r="N2256" s="45" t="e">
        <f>VLOOKUP(EVID_PASTVY!$H2256,KATEGORIE_ZVIRAT!$B$2:$M$31,8,FALSE)</f>
        <v>#N/A</v>
      </c>
      <c r="O2256" s="45" t="e">
        <f>VLOOKUP(EVID_PASTVY!$H2256,KATEGORIE_ZVIRAT!$B$2:$M$31,9,FALSE)</f>
        <v>#N/A</v>
      </c>
      <c r="P2256" s="54" t="e">
        <f>VLOOKUP(EVID_PASTVY!$H2256,KATEGORIE_ZVIRAT!$B$2:$M$31,7,FALSE)*L2256/1000*M2256/24*(F2256-E2256+1)/J2256</f>
        <v>#N/A</v>
      </c>
      <c r="Q2256" s="52" t="e">
        <f>VLOOKUP(EVID_PASTVY!$H2256,KATEGORIE_ZVIRAT!$B$2:$M$31,10,FALSE)*P2256*10</f>
        <v>#N/A</v>
      </c>
      <c r="R2256" s="52" t="e">
        <f>VLOOKUP(EVID_PASTVY!$H2256,KATEGORIE_ZVIRAT!$B$2:$M$31,11,FALSE)*P2256*10</f>
        <v>#N/A</v>
      </c>
      <c r="S2256" s="52" t="e">
        <f>VLOOKUP(EVID_PASTVY!$H2256,KATEGORIE_ZVIRAT!$B$2:$M$31,12,FALSE)*P2256*10</f>
        <v>#N/A</v>
      </c>
    </row>
    <row r="2257" spans="1:19" x14ac:dyDescent="0.2">
      <c r="A2257" s="32"/>
      <c r="B2257" s="37" t="e">
        <f>VLOOKUP($A2257,EVID_OSEVU!$A$1:$M$4972,2,FALSE)</f>
        <v>#N/A</v>
      </c>
      <c r="C2257" s="37" t="e">
        <f>VLOOKUP($A2257,EVID_OSEVU!$A$1:$M$4972,3,FALSE)</f>
        <v>#N/A</v>
      </c>
      <c r="D2257" s="45" t="e">
        <f>VLOOKUP($A2257,EVID_OSEVU!$A$1:$M$4972,4,FALSE)</f>
        <v>#N/A</v>
      </c>
      <c r="E2257" s="35"/>
      <c r="F2257" s="53"/>
      <c r="G2257" s="32"/>
      <c r="H2257" s="45" t="e">
        <f>VLOOKUP(G2257,Export7[#All],2,FALSE)</f>
        <v>#N/A</v>
      </c>
      <c r="I2257" s="45" t="e">
        <f>VLOOKUP($A2257,EVID_OSEVU!$A$1:$M$4972,10,FALSE)</f>
        <v>#N/A</v>
      </c>
      <c r="J2257" s="58" t="e">
        <f>VLOOKUP($A2257,EVID_OSEVU!$A$1:$M$4972,11,FALSE)</f>
        <v>#N/A</v>
      </c>
      <c r="K2257" s="33"/>
      <c r="L2257" s="45" t="e">
        <f>VLOOKUP(EVID_PASTVY!H2257,KATEGORIE_ZVIRAT!$B$2:$M$31,6,FALSE)*K2257</f>
        <v>#N/A</v>
      </c>
      <c r="M2257" s="33">
        <v>24</v>
      </c>
      <c r="N2257" s="45" t="e">
        <f>VLOOKUP(EVID_PASTVY!$H2257,KATEGORIE_ZVIRAT!$B$2:$M$31,8,FALSE)</f>
        <v>#N/A</v>
      </c>
      <c r="O2257" s="45" t="e">
        <f>VLOOKUP(EVID_PASTVY!$H2257,KATEGORIE_ZVIRAT!$B$2:$M$31,9,FALSE)</f>
        <v>#N/A</v>
      </c>
      <c r="P2257" s="54" t="e">
        <f>VLOOKUP(EVID_PASTVY!$H2257,KATEGORIE_ZVIRAT!$B$2:$M$31,7,FALSE)*L2257/1000*M2257/24*(F2257-E2257+1)/J2257</f>
        <v>#N/A</v>
      </c>
      <c r="Q2257" s="52" t="e">
        <f>VLOOKUP(EVID_PASTVY!$H2257,KATEGORIE_ZVIRAT!$B$2:$M$31,10,FALSE)*P2257*10</f>
        <v>#N/A</v>
      </c>
      <c r="R2257" s="52" t="e">
        <f>VLOOKUP(EVID_PASTVY!$H2257,KATEGORIE_ZVIRAT!$B$2:$M$31,11,FALSE)*P2257*10</f>
        <v>#N/A</v>
      </c>
      <c r="S2257" s="52" t="e">
        <f>VLOOKUP(EVID_PASTVY!$H2257,KATEGORIE_ZVIRAT!$B$2:$M$31,12,FALSE)*P2257*10</f>
        <v>#N/A</v>
      </c>
    </row>
    <row r="2258" spans="1:19" x14ac:dyDescent="0.2">
      <c r="A2258" s="32"/>
      <c r="B2258" s="37" t="e">
        <f>VLOOKUP($A2258,EVID_OSEVU!$A$1:$M$4972,2,FALSE)</f>
        <v>#N/A</v>
      </c>
      <c r="C2258" s="37" t="e">
        <f>VLOOKUP($A2258,EVID_OSEVU!$A$1:$M$4972,3,FALSE)</f>
        <v>#N/A</v>
      </c>
      <c r="D2258" s="45" t="e">
        <f>VLOOKUP($A2258,EVID_OSEVU!$A$1:$M$4972,4,FALSE)</f>
        <v>#N/A</v>
      </c>
      <c r="E2258" s="35"/>
      <c r="F2258" s="53"/>
      <c r="G2258" s="32"/>
      <c r="H2258" s="45" t="e">
        <f>VLOOKUP(G2258,Export7[#All],2,FALSE)</f>
        <v>#N/A</v>
      </c>
      <c r="I2258" s="45" t="e">
        <f>VLOOKUP($A2258,EVID_OSEVU!$A$1:$M$4972,10,FALSE)</f>
        <v>#N/A</v>
      </c>
      <c r="J2258" s="58" t="e">
        <f>VLOOKUP($A2258,EVID_OSEVU!$A$1:$M$4972,11,FALSE)</f>
        <v>#N/A</v>
      </c>
      <c r="K2258" s="33"/>
      <c r="L2258" s="45" t="e">
        <f>VLOOKUP(EVID_PASTVY!H2258,KATEGORIE_ZVIRAT!$B$2:$M$31,6,FALSE)*K2258</f>
        <v>#N/A</v>
      </c>
      <c r="M2258" s="33">
        <v>24</v>
      </c>
      <c r="N2258" s="45" t="e">
        <f>VLOOKUP(EVID_PASTVY!$H2258,KATEGORIE_ZVIRAT!$B$2:$M$31,8,FALSE)</f>
        <v>#N/A</v>
      </c>
      <c r="O2258" s="45" t="e">
        <f>VLOOKUP(EVID_PASTVY!$H2258,KATEGORIE_ZVIRAT!$B$2:$M$31,9,FALSE)</f>
        <v>#N/A</v>
      </c>
      <c r="P2258" s="54" t="e">
        <f>VLOOKUP(EVID_PASTVY!$H2258,KATEGORIE_ZVIRAT!$B$2:$M$31,7,FALSE)*L2258/1000*M2258/24*(F2258-E2258+1)/J2258</f>
        <v>#N/A</v>
      </c>
      <c r="Q2258" s="52" t="e">
        <f>VLOOKUP(EVID_PASTVY!$H2258,KATEGORIE_ZVIRAT!$B$2:$M$31,10,FALSE)*P2258*10</f>
        <v>#N/A</v>
      </c>
      <c r="R2258" s="52" t="e">
        <f>VLOOKUP(EVID_PASTVY!$H2258,KATEGORIE_ZVIRAT!$B$2:$M$31,11,FALSE)*P2258*10</f>
        <v>#N/A</v>
      </c>
      <c r="S2258" s="52" t="e">
        <f>VLOOKUP(EVID_PASTVY!$H2258,KATEGORIE_ZVIRAT!$B$2:$M$31,12,FALSE)*P2258*10</f>
        <v>#N/A</v>
      </c>
    </row>
    <row r="2259" spans="1:19" x14ac:dyDescent="0.2">
      <c r="A2259" s="32"/>
      <c r="B2259" s="37" t="e">
        <f>VLOOKUP($A2259,EVID_OSEVU!$A$1:$M$4972,2,FALSE)</f>
        <v>#N/A</v>
      </c>
      <c r="C2259" s="37" t="e">
        <f>VLOOKUP($A2259,EVID_OSEVU!$A$1:$M$4972,3,FALSE)</f>
        <v>#N/A</v>
      </c>
      <c r="D2259" s="45" t="e">
        <f>VLOOKUP($A2259,EVID_OSEVU!$A$1:$M$4972,4,FALSE)</f>
        <v>#N/A</v>
      </c>
      <c r="E2259" s="35"/>
      <c r="F2259" s="53"/>
      <c r="G2259" s="32"/>
      <c r="H2259" s="45" t="e">
        <f>VLOOKUP(G2259,Export7[#All],2,FALSE)</f>
        <v>#N/A</v>
      </c>
      <c r="I2259" s="45" t="e">
        <f>VLOOKUP($A2259,EVID_OSEVU!$A$1:$M$4972,10,FALSE)</f>
        <v>#N/A</v>
      </c>
      <c r="J2259" s="58" t="e">
        <f>VLOOKUP($A2259,EVID_OSEVU!$A$1:$M$4972,11,FALSE)</f>
        <v>#N/A</v>
      </c>
      <c r="K2259" s="33"/>
      <c r="L2259" s="45" t="e">
        <f>VLOOKUP(EVID_PASTVY!H2259,KATEGORIE_ZVIRAT!$B$2:$M$31,6,FALSE)*K2259</f>
        <v>#N/A</v>
      </c>
      <c r="M2259" s="33">
        <v>24</v>
      </c>
      <c r="N2259" s="45" t="e">
        <f>VLOOKUP(EVID_PASTVY!$H2259,KATEGORIE_ZVIRAT!$B$2:$M$31,8,FALSE)</f>
        <v>#N/A</v>
      </c>
      <c r="O2259" s="45" t="e">
        <f>VLOOKUP(EVID_PASTVY!$H2259,KATEGORIE_ZVIRAT!$B$2:$M$31,9,FALSE)</f>
        <v>#N/A</v>
      </c>
      <c r="P2259" s="54" t="e">
        <f>VLOOKUP(EVID_PASTVY!$H2259,KATEGORIE_ZVIRAT!$B$2:$M$31,7,FALSE)*L2259/1000*M2259/24*(F2259-E2259+1)/J2259</f>
        <v>#N/A</v>
      </c>
      <c r="Q2259" s="52" t="e">
        <f>VLOOKUP(EVID_PASTVY!$H2259,KATEGORIE_ZVIRAT!$B$2:$M$31,10,FALSE)*P2259*10</f>
        <v>#N/A</v>
      </c>
      <c r="R2259" s="52" t="e">
        <f>VLOOKUP(EVID_PASTVY!$H2259,KATEGORIE_ZVIRAT!$B$2:$M$31,11,FALSE)*P2259*10</f>
        <v>#N/A</v>
      </c>
      <c r="S2259" s="52" t="e">
        <f>VLOOKUP(EVID_PASTVY!$H2259,KATEGORIE_ZVIRAT!$B$2:$M$31,12,FALSE)*P2259*10</f>
        <v>#N/A</v>
      </c>
    </row>
    <row r="2260" spans="1:19" x14ac:dyDescent="0.2">
      <c r="A2260" s="32"/>
      <c r="B2260" s="37" t="e">
        <f>VLOOKUP($A2260,EVID_OSEVU!$A$1:$M$4972,2,FALSE)</f>
        <v>#N/A</v>
      </c>
      <c r="C2260" s="37" t="e">
        <f>VLOOKUP($A2260,EVID_OSEVU!$A$1:$M$4972,3,FALSE)</f>
        <v>#N/A</v>
      </c>
      <c r="D2260" s="45" t="e">
        <f>VLOOKUP($A2260,EVID_OSEVU!$A$1:$M$4972,4,FALSE)</f>
        <v>#N/A</v>
      </c>
      <c r="E2260" s="35"/>
      <c r="F2260" s="53"/>
      <c r="G2260" s="32"/>
      <c r="H2260" s="45" t="e">
        <f>VLOOKUP(G2260,Export7[#All],2,FALSE)</f>
        <v>#N/A</v>
      </c>
      <c r="I2260" s="45" t="e">
        <f>VLOOKUP($A2260,EVID_OSEVU!$A$1:$M$4972,10,FALSE)</f>
        <v>#N/A</v>
      </c>
      <c r="J2260" s="58" t="e">
        <f>VLOOKUP($A2260,EVID_OSEVU!$A$1:$M$4972,11,FALSE)</f>
        <v>#N/A</v>
      </c>
      <c r="K2260" s="33"/>
      <c r="L2260" s="45" t="e">
        <f>VLOOKUP(EVID_PASTVY!H2260,KATEGORIE_ZVIRAT!$B$2:$M$31,6,FALSE)*K2260</f>
        <v>#N/A</v>
      </c>
      <c r="M2260" s="33">
        <v>24</v>
      </c>
      <c r="N2260" s="45" t="e">
        <f>VLOOKUP(EVID_PASTVY!$H2260,KATEGORIE_ZVIRAT!$B$2:$M$31,8,FALSE)</f>
        <v>#N/A</v>
      </c>
      <c r="O2260" s="45" t="e">
        <f>VLOOKUP(EVID_PASTVY!$H2260,KATEGORIE_ZVIRAT!$B$2:$M$31,9,FALSE)</f>
        <v>#N/A</v>
      </c>
      <c r="P2260" s="54" t="e">
        <f>VLOOKUP(EVID_PASTVY!$H2260,KATEGORIE_ZVIRAT!$B$2:$M$31,7,FALSE)*L2260/1000*M2260/24*(F2260-E2260+1)/J2260</f>
        <v>#N/A</v>
      </c>
      <c r="Q2260" s="52" t="e">
        <f>VLOOKUP(EVID_PASTVY!$H2260,KATEGORIE_ZVIRAT!$B$2:$M$31,10,FALSE)*P2260*10</f>
        <v>#N/A</v>
      </c>
      <c r="R2260" s="52" t="e">
        <f>VLOOKUP(EVID_PASTVY!$H2260,KATEGORIE_ZVIRAT!$B$2:$M$31,11,FALSE)*P2260*10</f>
        <v>#N/A</v>
      </c>
      <c r="S2260" s="52" t="e">
        <f>VLOOKUP(EVID_PASTVY!$H2260,KATEGORIE_ZVIRAT!$B$2:$M$31,12,FALSE)*P2260*10</f>
        <v>#N/A</v>
      </c>
    </row>
    <row r="2261" spans="1:19" x14ac:dyDescent="0.2">
      <c r="A2261" s="32"/>
      <c r="B2261" s="37" t="e">
        <f>VLOOKUP($A2261,EVID_OSEVU!$A$1:$M$4972,2,FALSE)</f>
        <v>#N/A</v>
      </c>
      <c r="C2261" s="37" t="e">
        <f>VLOOKUP($A2261,EVID_OSEVU!$A$1:$M$4972,3,FALSE)</f>
        <v>#N/A</v>
      </c>
      <c r="D2261" s="45" t="e">
        <f>VLOOKUP($A2261,EVID_OSEVU!$A$1:$M$4972,4,FALSE)</f>
        <v>#N/A</v>
      </c>
      <c r="E2261" s="35"/>
      <c r="F2261" s="53"/>
      <c r="G2261" s="32"/>
      <c r="H2261" s="45" t="e">
        <f>VLOOKUP(G2261,Export7[#All],2,FALSE)</f>
        <v>#N/A</v>
      </c>
      <c r="I2261" s="45" t="e">
        <f>VLOOKUP($A2261,EVID_OSEVU!$A$1:$M$4972,10,FALSE)</f>
        <v>#N/A</v>
      </c>
      <c r="J2261" s="58" t="e">
        <f>VLOOKUP($A2261,EVID_OSEVU!$A$1:$M$4972,11,FALSE)</f>
        <v>#N/A</v>
      </c>
      <c r="K2261" s="33"/>
      <c r="L2261" s="45" t="e">
        <f>VLOOKUP(EVID_PASTVY!H2261,KATEGORIE_ZVIRAT!$B$2:$M$31,6,FALSE)*K2261</f>
        <v>#N/A</v>
      </c>
      <c r="M2261" s="33">
        <v>24</v>
      </c>
      <c r="N2261" s="45" t="e">
        <f>VLOOKUP(EVID_PASTVY!$H2261,KATEGORIE_ZVIRAT!$B$2:$M$31,8,FALSE)</f>
        <v>#N/A</v>
      </c>
      <c r="O2261" s="45" t="e">
        <f>VLOOKUP(EVID_PASTVY!$H2261,KATEGORIE_ZVIRAT!$B$2:$M$31,9,FALSE)</f>
        <v>#N/A</v>
      </c>
      <c r="P2261" s="54" t="e">
        <f>VLOOKUP(EVID_PASTVY!$H2261,KATEGORIE_ZVIRAT!$B$2:$M$31,7,FALSE)*L2261/1000*M2261/24*(F2261-E2261+1)/J2261</f>
        <v>#N/A</v>
      </c>
      <c r="Q2261" s="52" t="e">
        <f>VLOOKUP(EVID_PASTVY!$H2261,KATEGORIE_ZVIRAT!$B$2:$M$31,10,FALSE)*P2261*10</f>
        <v>#N/A</v>
      </c>
      <c r="R2261" s="52" t="e">
        <f>VLOOKUP(EVID_PASTVY!$H2261,KATEGORIE_ZVIRAT!$B$2:$M$31,11,FALSE)*P2261*10</f>
        <v>#N/A</v>
      </c>
      <c r="S2261" s="52" t="e">
        <f>VLOOKUP(EVID_PASTVY!$H2261,KATEGORIE_ZVIRAT!$B$2:$M$31,12,FALSE)*P2261*10</f>
        <v>#N/A</v>
      </c>
    </row>
    <row r="2262" spans="1:19" x14ac:dyDescent="0.2">
      <c r="A2262" s="32"/>
      <c r="B2262" s="37" t="e">
        <f>VLOOKUP($A2262,EVID_OSEVU!$A$1:$M$4972,2,FALSE)</f>
        <v>#N/A</v>
      </c>
      <c r="C2262" s="37" t="e">
        <f>VLOOKUP($A2262,EVID_OSEVU!$A$1:$M$4972,3,FALSE)</f>
        <v>#N/A</v>
      </c>
      <c r="D2262" s="45" t="e">
        <f>VLOOKUP($A2262,EVID_OSEVU!$A$1:$M$4972,4,FALSE)</f>
        <v>#N/A</v>
      </c>
      <c r="E2262" s="35"/>
      <c r="F2262" s="53"/>
      <c r="G2262" s="32"/>
      <c r="H2262" s="45" t="e">
        <f>VLOOKUP(G2262,Export7[#All],2,FALSE)</f>
        <v>#N/A</v>
      </c>
      <c r="I2262" s="45" t="e">
        <f>VLOOKUP($A2262,EVID_OSEVU!$A$1:$M$4972,10,FALSE)</f>
        <v>#N/A</v>
      </c>
      <c r="J2262" s="58" t="e">
        <f>VLOOKUP($A2262,EVID_OSEVU!$A$1:$M$4972,11,FALSE)</f>
        <v>#N/A</v>
      </c>
      <c r="K2262" s="33"/>
      <c r="L2262" s="45" t="e">
        <f>VLOOKUP(EVID_PASTVY!H2262,KATEGORIE_ZVIRAT!$B$2:$M$31,6,FALSE)*K2262</f>
        <v>#N/A</v>
      </c>
      <c r="M2262" s="33">
        <v>24</v>
      </c>
      <c r="N2262" s="45" t="e">
        <f>VLOOKUP(EVID_PASTVY!$H2262,KATEGORIE_ZVIRAT!$B$2:$M$31,8,FALSE)</f>
        <v>#N/A</v>
      </c>
      <c r="O2262" s="45" t="e">
        <f>VLOOKUP(EVID_PASTVY!$H2262,KATEGORIE_ZVIRAT!$B$2:$M$31,9,FALSE)</f>
        <v>#N/A</v>
      </c>
      <c r="P2262" s="54" t="e">
        <f>VLOOKUP(EVID_PASTVY!$H2262,KATEGORIE_ZVIRAT!$B$2:$M$31,7,FALSE)*L2262/1000*M2262/24*(F2262-E2262+1)/J2262</f>
        <v>#N/A</v>
      </c>
      <c r="Q2262" s="52" t="e">
        <f>VLOOKUP(EVID_PASTVY!$H2262,KATEGORIE_ZVIRAT!$B$2:$M$31,10,FALSE)*P2262*10</f>
        <v>#N/A</v>
      </c>
      <c r="R2262" s="52" t="e">
        <f>VLOOKUP(EVID_PASTVY!$H2262,KATEGORIE_ZVIRAT!$B$2:$M$31,11,FALSE)*P2262*10</f>
        <v>#N/A</v>
      </c>
      <c r="S2262" s="52" t="e">
        <f>VLOOKUP(EVID_PASTVY!$H2262,KATEGORIE_ZVIRAT!$B$2:$M$31,12,FALSE)*P2262*10</f>
        <v>#N/A</v>
      </c>
    </row>
    <row r="2263" spans="1:19" x14ac:dyDescent="0.2">
      <c r="A2263" s="32"/>
      <c r="B2263" s="37" t="e">
        <f>VLOOKUP($A2263,EVID_OSEVU!$A$1:$M$4972,2,FALSE)</f>
        <v>#N/A</v>
      </c>
      <c r="C2263" s="37" t="e">
        <f>VLOOKUP($A2263,EVID_OSEVU!$A$1:$M$4972,3,FALSE)</f>
        <v>#N/A</v>
      </c>
      <c r="D2263" s="45" t="e">
        <f>VLOOKUP($A2263,EVID_OSEVU!$A$1:$M$4972,4,FALSE)</f>
        <v>#N/A</v>
      </c>
      <c r="E2263" s="35"/>
      <c r="F2263" s="53"/>
      <c r="G2263" s="32"/>
      <c r="H2263" s="45" t="e">
        <f>VLOOKUP(G2263,Export7[#All],2,FALSE)</f>
        <v>#N/A</v>
      </c>
      <c r="I2263" s="45" t="e">
        <f>VLOOKUP($A2263,EVID_OSEVU!$A$1:$M$4972,10,FALSE)</f>
        <v>#N/A</v>
      </c>
      <c r="J2263" s="58" t="e">
        <f>VLOOKUP($A2263,EVID_OSEVU!$A$1:$M$4972,11,FALSE)</f>
        <v>#N/A</v>
      </c>
      <c r="K2263" s="33"/>
      <c r="L2263" s="45" t="e">
        <f>VLOOKUP(EVID_PASTVY!H2263,KATEGORIE_ZVIRAT!$B$2:$M$31,6,FALSE)*K2263</f>
        <v>#N/A</v>
      </c>
      <c r="M2263" s="33">
        <v>24</v>
      </c>
      <c r="N2263" s="45" t="e">
        <f>VLOOKUP(EVID_PASTVY!$H2263,KATEGORIE_ZVIRAT!$B$2:$M$31,8,FALSE)</f>
        <v>#N/A</v>
      </c>
      <c r="O2263" s="45" t="e">
        <f>VLOOKUP(EVID_PASTVY!$H2263,KATEGORIE_ZVIRAT!$B$2:$M$31,9,FALSE)</f>
        <v>#N/A</v>
      </c>
      <c r="P2263" s="54" t="e">
        <f>VLOOKUP(EVID_PASTVY!$H2263,KATEGORIE_ZVIRAT!$B$2:$M$31,7,FALSE)*L2263/1000*M2263/24*(F2263-E2263+1)/J2263</f>
        <v>#N/A</v>
      </c>
      <c r="Q2263" s="52" t="e">
        <f>VLOOKUP(EVID_PASTVY!$H2263,KATEGORIE_ZVIRAT!$B$2:$M$31,10,FALSE)*P2263*10</f>
        <v>#N/A</v>
      </c>
      <c r="R2263" s="52" t="e">
        <f>VLOOKUP(EVID_PASTVY!$H2263,KATEGORIE_ZVIRAT!$B$2:$M$31,11,FALSE)*P2263*10</f>
        <v>#N/A</v>
      </c>
      <c r="S2263" s="52" t="e">
        <f>VLOOKUP(EVID_PASTVY!$H2263,KATEGORIE_ZVIRAT!$B$2:$M$31,12,FALSE)*P2263*10</f>
        <v>#N/A</v>
      </c>
    </row>
    <row r="2264" spans="1:19" x14ac:dyDescent="0.2">
      <c r="A2264" s="32"/>
      <c r="B2264" s="37" t="e">
        <f>VLOOKUP($A2264,EVID_OSEVU!$A$1:$M$4972,2,FALSE)</f>
        <v>#N/A</v>
      </c>
      <c r="C2264" s="37" t="e">
        <f>VLOOKUP($A2264,EVID_OSEVU!$A$1:$M$4972,3,FALSE)</f>
        <v>#N/A</v>
      </c>
      <c r="D2264" s="45" t="e">
        <f>VLOOKUP($A2264,EVID_OSEVU!$A$1:$M$4972,4,FALSE)</f>
        <v>#N/A</v>
      </c>
      <c r="E2264" s="35"/>
      <c r="F2264" s="53"/>
      <c r="G2264" s="32"/>
      <c r="H2264" s="45" t="e">
        <f>VLOOKUP(G2264,Export7[#All],2,FALSE)</f>
        <v>#N/A</v>
      </c>
      <c r="I2264" s="45" t="e">
        <f>VLOOKUP($A2264,EVID_OSEVU!$A$1:$M$4972,10,FALSE)</f>
        <v>#N/A</v>
      </c>
      <c r="J2264" s="58" t="e">
        <f>VLOOKUP($A2264,EVID_OSEVU!$A$1:$M$4972,11,FALSE)</f>
        <v>#N/A</v>
      </c>
      <c r="K2264" s="33"/>
      <c r="L2264" s="45" t="e">
        <f>VLOOKUP(EVID_PASTVY!H2264,KATEGORIE_ZVIRAT!$B$2:$M$31,6,FALSE)*K2264</f>
        <v>#N/A</v>
      </c>
      <c r="M2264" s="33">
        <v>24</v>
      </c>
      <c r="N2264" s="45" t="e">
        <f>VLOOKUP(EVID_PASTVY!$H2264,KATEGORIE_ZVIRAT!$B$2:$M$31,8,FALSE)</f>
        <v>#N/A</v>
      </c>
      <c r="O2264" s="45" t="e">
        <f>VLOOKUP(EVID_PASTVY!$H2264,KATEGORIE_ZVIRAT!$B$2:$M$31,9,FALSE)</f>
        <v>#N/A</v>
      </c>
      <c r="P2264" s="54" t="e">
        <f>VLOOKUP(EVID_PASTVY!$H2264,KATEGORIE_ZVIRAT!$B$2:$M$31,7,FALSE)*L2264/1000*M2264/24*(F2264-E2264+1)/J2264</f>
        <v>#N/A</v>
      </c>
      <c r="Q2264" s="52" t="e">
        <f>VLOOKUP(EVID_PASTVY!$H2264,KATEGORIE_ZVIRAT!$B$2:$M$31,10,FALSE)*P2264*10</f>
        <v>#N/A</v>
      </c>
      <c r="R2264" s="52" t="e">
        <f>VLOOKUP(EVID_PASTVY!$H2264,KATEGORIE_ZVIRAT!$B$2:$M$31,11,FALSE)*P2264*10</f>
        <v>#N/A</v>
      </c>
      <c r="S2264" s="52" t="e">
        <f>VLOOKUP(EVID_PASTVY!$H2264,KATEGORIE_ZVIRAT!$B$2:$M$31,12,FALSE)*P2264*10</f>
        <v>#N/A</v>
      </c>
    </row>
    <row r="2265" spans="1:19" x14ac:dyDescent="0.2">
      <c r="A2265" s="32"/>
      <c r="B2265" s="37" t="e">
        <f>VLOOKUP($A2265,EVID_OSEVU!$A$1:$M$4972,2,FALSE)</f>
        <v>#N/A</v>
      </c>
      <c r="C2265" s="37" t="e">
        <f>VLOOKUP($A2265,EVID_OSEVU!$A$1:$M$4972,3,FALSE)</f>
        <v>#N/A</v>
      </c>
      <c r="D2265" s="45" t="e">
        <f>VLOOKUP($A2265,EVID_OSEVU!$A$1:$M$4972,4,FALSE)</f>
        <v>#N/A</v>
      </c>
      <c r="E2265" s="35"/>
      <c r="F2265" s="53"/>
      <c r="G2265" s="32"/>
      <c r="H2265" s="45" t="e">
        <f>VLOOKUP(G2265,Export7[#All],2,FALSE)</f>
        <v>#N/A</v>
      </c>
      <c r="I2265" s="45" t="e">
        <f>VLOOKUP($A2265,EVID_OSEVU!$A$1:$M$4972,10,FALSE)</f>
        <v>#N/A</v>
      </c>
      <c r="J2265" s="58" t="e">
        <f>VLOOKUP($A2265,EVID_OSEVU!$A$1:$M$4972,11,FALSE)</f>
        <v>#N/A</v>
      </c>
      <c r="K2265" s="33"/>
      <c r="L2265" s="45" t="e">
        <f>VLOOKUP(EVID_PASTVY!H2265,KATEGORIE_ZVIRAT!$B$2:$M$31,6,FALSE)*K2265</f>
        <v>#N/A</v>
      </c>
      <c r="M2265" s="33">
        <v>24</v>
      </c>
      <c r="N2265" s="45" t="e">
        <f>VLOOKUP(EVID_PASTVY!$H2265,KATEGORIE_ZVIRAT!$B$2:$M$31,8,FALSE)</f>
        <v>#N/A</v>
      </c>
      <c r="O2265" s="45" t="e">
        <f>VLOOKUP(EVID_PASTVY!$H2265,KATEGORIE_ZVIRAT!$B$2:$M$31,9,FALSE)</f>
        <v>#N/A</v>
      </c>
      <c r="P2265" s="54" t="e">
        <f>VLOOKUP(EVID_PASTVY!$H2265,KATEGORIE_ZVIRAT!$B$2:$M$31,7,FALSE)*L2265/1000*M2265/24*(F2265-E2265+1)/J2265</f>
        <v>#N/A</v>
      </c>
      <c r="Q2265" s="52" t="e">
        <f>VLOOKUP(EVID_PASTVY!$H2265,KATEGORIE_ZVIRAT!$B$2:$M$31,10,FALSE)*P2265*10</f>
        <v>#N/A</v>
      </c>
      <c r="R2265" s="52" t="e">
        <f>VLOOKUP(EVID_PASTVY!$H2265,KATEGORIE_ZVIRAT!$B$2:$M$31,11,FALSE)*P2265*10</f>
        <v>#N/A</v>
      </c>
      <c r="S2265" s="52" t="e">
        <f>VLOOKUP(EVID_PASTVY!$H2265,KATEGORIE_ZVIRAT!$B$2:$M$31,12,FALSE)*P2265*10</f>
        <v>#N/A</v>
      </c>
    </row>
    <row r="2266" spans="1:19" x14ac:dyDescent="0.2">
      <c r="A2266" s="32"/>
      <c r="B2266" s="37" t="e">
        <f>VLOOKUP($A2266,EVID_OSEVU!$A$1:$M$4972,2,FALSE)</f>
        <v>#N/A</v>
      </c>
      <c r="C2266" s="37" t="e">
        <f>VLOOKUP($A2266,EVID_OSEVU!$A$1:$M$4972,3,FALSE)</f>
        <v>#N/A</v>
      </c>
      <c r="D2266" s="45" t="e">
        <f>VLOOKUP($A2266,EVID_OSEVU!$A$1:$M$4972,4,FALSE)</f>
        <v>#N/A</v>
      </c>
      <c r="E2266" s="35"/>
      <c r="F2266" s="53"/>
      <c r="G2266" s="32"/>
      <c r="H2266" s="45" t="e">
        <f>VLOOKUP(G2266,Export7[#All],2,FALSE)</f>
        <v>#N/A</v>
      </c>
      <c r="I2266" s="45" t="e">
        <f>VLOOKUP($A2266,EVID_OSEVU!$A$1:$M$4972,10,FALSE)</f>
        <v>#N/A</v>
      </c>
      <c r="J2266" s="58" t="e">
        <f>VLOOKUP($A2266,EVID_OSEVU!$A$1:$M$4972,11,FALSE)</f>
        <v>#N/A</v>
      </c>
      <c r="K2266" s="33"/>
      <c r="L2266" s="45" t="e">
        <f>VLOOKUP(EVID_PASTVY!H2266,KATEGORIE_ZVIRAT!$B$2:$M$31,6,FALSE)*K2266</f>
        <v>#N/A</v>
      </c>
      <c r="M2266" s="33">
        <v>24</v>
      </c>
      <c r="N2266" s="45" t="e">
        <f>VLOOKUP(EVID_PASTVY!$H2266,KATEGORIE_ZVIRAT!$B$2:$M$31,8,FALSE)</f>
        <v>#N/A</v>
      </c>
      <c r="O2266" s="45" t="e">
        <f>VLOOKUP(EVID_PASTVY!$H2266,KATEGORIE_ZVIRAT!$B$2:$M$31,9,FALSE)</f>
        <v>#N/A</v>
      </c>
      <c r="P2266" s="54" t="e">
        <f>VLOOKUP(EVID_PASTVY!$H2266,KATEGORIE_ZVIRAT!$B$2:$M$31,7,FALSE)*L2266/1000*M2266/24*(F2266-E2266+1)/J2266</f>
        <v>#N/A</v>
      </c>
      <c r="Q2266" s="52" t="e">
        <f>VLOOKUP(EVID_PASTVY!$H2266,KATEGORIE_ZVIRAT!$B$2:$M$31,10,FALSE)*P2266*10</f>
        <v>#N/A</v>
      </c>
      <c r="R2266" s="52" t="e">
        <f>VLOOKUP(EVID_PASTVY!$H2266,KATEGORIE_ZVIRAT!$B$2:$M$31,11,FALSE)*P2266*10</f>
        <v>#N/A</v>
      </c>
      <c r="S2266" s="52" t="e">
        <f>VLOOKUP(EVID_PASTVY!$H2266,KATEGORIE_ZVIRAT!$B$2:$M$31,12,FALSE)*P2266*10</f>
        <v>#N/A</v>
      </c>
    </row>
    <row r="2267" spans="1:19" x14ac:dyDescent="0.2">
      <c r="A2267" s="32"/>
      <c r="B2267" s="37" t="e">
        <f>VLOOKUP($A2267,EVID_OSEVU!$A$1:$M$4972,2,FALSE)</f>
        <v>#N/A</v>
      </c>
      <c r="C2267" s="37" t="e">
        <f>VLOOKUP($A2267,EVID_OSEVU!$A$1:$M$4972,3,FALSE)</f>
        <v>#N/A</v>
      </c>
      <c r="D2267" s="45" t="e">
        <f>VLOOKUP($A2267,EVID_OSEVU!$A$1:$M$4972,4,FALSE)</f>
        <v>#N/A</v>
      </c>
      <c r="E2267" s="35"/>
      <c r="F2267" s="53"/>
      <c r="G2267" s="32"/>
      <c r="H2267" s="45" t="e">
        <f>VLOOKUP(G2267,Export7[#All],2,FALSE)</f>
        <v>#N/A</v>
      </c>
      <c r="I2267" s="45" t="e">
        <f>VLOOKUP($A2267,EVID_OSEVU!$A$1:$M$4972,10,FALSE)</f>
        <v>#N/A</v>
      </c>
      <c r="J2267" s="58" t="e">
        <f>VLOOKUP($A2267,EVID_OSEVU!$A$1:$M$4972,11,FALSE)</f>
        <v>#N/A</v>
      </c>
      <c r="K2267" s="33"/>
      <c r="L2267" s="45" t="e">
        <f>VLOOKUP(EVID_PASTVY!H2267,KATEGORIE_ZVIRAT!$B$2:$M$31,6,FALSE)*K2267</f>
        <v>#N/A</v>
      </c>
      <c r="M2267" s="33">
        <v>24</v>
      </c>
      <c r="N2267" s="45" t="e">
        <f>VLOOKUP(EVID_PASTVY!$H2267,KATEGORIE_ZVIRAT!$B$2:$M$31,8,FALSE)</f>
        <v>#N/A</v>
      </c>
      <c r="O2267" s="45" t="e">
        <f>VLOOKUP(EVID_PASTVY!$H2267,KATEGORIE_ZVIRAT!$B$2:$M$31,9,FALSE)</f>
        <v>#N/A</v>
      </c>
      <c r="P2267" s="54" t="e">
        <f>VLOOKUP(EVID_PASTVY!$H2267,KATEGORIE_ZVIRAT!$B$2:$M$31,7,FALSE)*L2267/1000*M2267/24*(F2267-E2267+1)/J2267</f>
        <v>#N/A</v>
      </c>
      <c r="Q2267" s="52" t="e">
        <f>VLOOKUP(EVID_PASTVY!$H2267,KATEGORIE_ZVIRAT!$B$2:$M$31,10,FALSE)*P2267*10</f>
        <v>#N/A</v>
      </c>
      <c r="R2267" s="52" t="e">
        <f>VLOOKUP(EVID_PASTVY!$H2267,KATEGORIE_ZVIRAT!$B$2:$M$31,11,FALSE)*P2267*10</f>
        <v>#N/A</v>
      </c>
      <c r="S2267" s="52" t="e">
        <f>VLOOKUP(EVID_PASTVY!$H2267,KATEGORIE_ZVIRAT!$B$2:$M$31,12,FALSE)*P2267*10</f>
        <v>#N/A</v>
      </c>
    </row>
    <row r="2268" spans="1:19" x14ac:dyDescent="0.2">
      <c r="A2268" s="32"/>
      <c r="B2268" s="37" t="e">
        <f>VLOOKUP($A2268,EVID_OSEVU!$A$1:$M$4972,2,FALSE)</f>
        <v>#N/A</v>
      </c>
      <c r="C2268" s="37" t="e">
        <f>VLOOKUP($A2268,EVID_OSEVU!$A$1:$M$4972,3,FALSE)</f>
        <v>#N/A</v>
      </c>
      <c r="D2268" s="45" t="e">
        <f>VLOOKUP($A2268,EVID_OSEVU!$A$1:$M$4972,4,FALSE)</f>
        <v>#N/A</v>
      </c>
      <c r="E2268" s="35"/>
      <c r="F2268" s="53"/>
      <c r="G2268" s="32"/>
      <c r="H2268" s="45" t="e">
        <f>VLOOKUP(G2268,Export7[#All],2,FALSE)</f>
        <v>#N/A</v>
      </c>
      <c r="I2268" s="45" t="e">
        <f>VLOOKUP($A2268,EVID_OSEVU!$A$1:$M$4972,10,FALSE)</f>
        <v>#N/A</v>
      </c>
      <c r="J2268" s="58" t="e">
        <f>VLOOKUP($A2268,EVID_OSEVU!$A$1:$M$4972,11,FALSE)</f>
        <v>#N/A</v>
      </c>
      <c r="K2268" s="33"/>
      <c r="L2268" s="45" t="e">
        <f>VLOOKUP(EVID_PASTVY!H2268,KATEGORIE_ZVIRAT!$B$2:$M$31,6,FALSE)*K2268</f>
        <v>#N/A</v>
      </c>
      <c r="M2268" s="33">
        <v>24</v>
      </c>
      <c r="N2268" s="45" t="e">
        <f>VLOOKUP(EVID_PASTVY!$H2268,KATEGORIE_ZVIRAT!$B$2:$M$31,8,FALSE)</f>
        <v>#N/A</v>
      </c>
      <c r="O2268" s="45" t="e">
        <f>VLOOKUP(EVID_PASTVY!$H2268,KATEGORIE_ZVIRAT!$B$2:$M$31,9,FALSE)</f>
        <v>#N/A</v>
      </c>
      <c r="P2268" s="54" t="e">
        <f>VLOOKUP(EVID_PASTVY!$H2268,KATEGORIE_ZVIRAT!$B$2:$M$31,7,FALSE)*L2268/1000*M2268/24*(F2268-E2268+1)/J2268</f>
        <v>#N/A</v>
      </c>
      <c r="Q2268" s="52" t="e">
        <f>VLOOKUP(EVID_PASTVY!$H2268,KATEGORIE_ZVIRAT!$B$2:$M$31,10,FALSE)*P2268*10</f>
        <v>#N/A</v>
      </c>
      <c r="R2268" s="52" t="e">
        <f>VLOOKUP(EVID_PASTVY!$H2268,KATEGORIE_ZVIRAT!$B$2:$M$31,11,FALSE)*P2268*10</f>
        <v>#N/A</v>
      </c>
      <c r="S2268" s="52" t="e">
        <f>VLOOKUP(EVID_PASTVY!$H2268,KATEGORIE_ZVIRAT!$B$2:$M$31,12,FALSE)*P2268*10</f>
        <v>#N/A</v>
      </c>
    </row>
    <row r="2269" spans="1:19" x14ac:dyDescent="0.2">
      <c r="A2269" s="32"/>
      <c r="B2269" s="37" t="e">
        <f>VLOOKUP($A2269,EVID_OSEVU!$A$1:$M$4972,2,FALSE)</f>
        <v>#N/A</v>
      </c>
      <c r="C2269" s="37" t="e">
        <f>VLOOKUP($A2269,EVID_OSEVU!$A$1:$M$4972,3,FALSE)</f>
        <v>#N/A</v>
      </c>
      <c r="D2269" s="45" t="e">
        <f>VLOOKUP($A2269,EVID_OSEVU!$A$1:$M$4972,4,FALSE)</f>
        <v>#N/A</v>
      </c>
      <c r="E2269" s="35"/>
      <c r="F2269" s="53"/>
      <c r="G2269" s="32"/>
      <c r="H2269" s="45" t="e">
        <f>VLOOKUP(G2269,Export7[#All],2,FALSE)</f>
        <v>#N/A</v>
      </c>
      <c r="I2269" s="45" t="e">
        <f>VLOOKUP($A2269,EVID_OSEVU!$A$1:$M$4972,10,FALSE)</f>
        <v>#N/A</v>
      </c>
      <c r="J2269" s="58" t="e">
        <f>VLOOKUP($A2269,EVID_OSEVU!$A$1:$M$4972,11,FALSE)</f>
        <v>#N/A</v>
      </c>
      <c r="K2269" s="33"/>
      <c r="L2269" s="45" t="e">
        <f>VLOOKUP(EVID_PASTVY!H2269,KATEGORIE_ZVIRAT!$B$2:$M$31,6,FALSE)*K2269</f>
        <v>#N/A</v>
      </c>
      <c r="M2269" s="33">
        <v>24</v>
      </c>
      <c r="N2269" s="45" t="e">
        <f>VLOOKUP(EVID_PASTVY!$H2269,KATEGORIE_ZVIRAT!$B$2:$M$31,8,FALSE)</f>
        <v>#N/A</v>
      </c>
      <c r="O2269" s="45" t="e">
        <f>VLOOKUP(EVID_PASTVY!$H2269,KATEGORIE_ZVIRAT!$B$2:$M$31,9,FALSE)</f>
        <v>#N/A</v>
      </c>
      <c r="P2269" s="54" t="e">
        <f>VLOOKUP(EVID_PASTVY!$H2269,KATEGORIE_ZVIRAT!$B$2:$M$31,7,FALSE)*L2269/1000*M2269/24*(F2269-E2269+1)/J2269</f>
        <v>#N/A</v>
      </c>
      <c r="Q2269" s="52" t="e">
        <f>VLOOKUP(EVID_PASTVY!$H2269,KATEGORIE_ZVIRAT!$B$2:$M$31,10,FALSE)*P2269*10</f>
        <v>#N/A</v>
      </c>
      <c r="R2269" s="52" t="e">
        <f>VLOOKUP(EVID_PASTVY!$H2269,KATEGORIE_ZVIRAT!$B$2:$M$31,11,FALSE)*P2269*10</f>
        <v>#N/A</v>
      </c>
      <c r="S2269" s="52" t="e">
        <f>VLOOKUP(EVID_PASTVY!$H2269,KATEGORIE_ZVIRAT!$B$2:$M$31,12,FALSE)*P2269*10</f>
        <v>#N/A</v>
      </c>
    </row>
    <row r="2270" spans="1:19" x14ac:dyDescent="0.2">
      <c r="A2270" s="32"/>
      <c r="B2270" s="37" t="e">
        <f>VLOOKUP($A2270,EVID_OSEVU!$A$1:$M$4972,2,FALSE)</f>
        <v>#N/A</v>
      </c>
      <c r="C2270" s="37" t="e">
        <f>VLOOKUP($A2270,EVID_OSEVU!$A$1:$M$4972,3,FALSE)</f>
        <v>#N/A</v>
      </c>
      <c r="D2270" s="45" t="e">
        <f>VLOOKUP($A2270,EVID_OSEVU!$A$1:$M$4972,4,FALSE)</f>
        <v>#N/A</v>
      </c>
      <c r="E2270" s="35"/>
      <c r="F2270" s="53"/>
      <c r="G2270" s="32"/>
      <c r="H2270" s="45" t="e">
        <f>VLOOKUP(G2270,Export7[#All],2,FALSE)</f>
        <v>#N/A</v>
      </c>
      <c r="I2270" s="45" t="e">
        <f>VLOOKUP($A2270,EVID_OSEVU!$A$1:$M$4972,10,FALSE)</f>
        <v>#N/A</v>
      </c>
      <c r="J2270" s="58" t="e">
        <f>VLOOKUP($A2270,EVID_OSEVU!$A$1:$M$4972,11,FALSE)</f>
        <v>#N/A</v>
      </c>
      <c r="K2270" s="33"/>
      <c r="L2270" s="45" t="e">
        <f>VLOOKUP(EVID_PASTVY!H2270,KATEGORIE_ZVIRAT!$B$2:$M$31,6,FALSE)*K2270</f>
        <v>#N/A</v>
      </c>
      <c r="M2270" s="33">
        <v>24</v>
      </c>
      <c r="N2270" s="45" t="e">
        <f>VLOOKUP(EVID_PASTVY!$H2270,KATEGORIE_ZVIRAT!$B$2:$M$31,8,FALSE)</f>
        <v>#N/A</v>
      </c>
      <c r="O2270" s="45" t="e">
        <f>VLOOKUP(EVID_PASTVY!$H2270,KATEGORIE_ZVIRAT!$B$2:$M$31,9,FALSE)</f>
        <v>#N/A</v>
      </c>
      <c r="P2270" s="54" t="e">
        <f>VLOOKUP(EVID_PASTVY!$H2270,KATEGORIE_ZVIRAT!$B$2:$M$31,7,FALSE)*L2270/1000*M2270/24*(F2270-E2270+1)/J2270</f>
        <v>#N/A</v>
      </c>
      <c r="Q2270" s="52" t="e">
        <f>VLOOKUP(EVID_PASTVY!$H2270,KATEGORIE_ZVIRAT!$B$2:$M$31,10,FALSE)*P2270*10</f>
        <v>#N/A</v>
      </c>
      <c r="R2270" s="52" t="e">
        <f>VLOOKUP(EVID_PASTVY!$H2270,KATEGORIE_ZVIRAT!$B$2:$M$31,11,FALSE)*P2270*10</f>
        <v>#N/A</v>
      </c>
      <c r="S2270" s="52" t="e">
        <f>VLOOKUP(EVID_PASTVY!$H2270,KATEGORIE_ZVIRAT!$B$2:$M$31,12,FALSE)*P2270*10</f>
        <v>#N/A</v>
      </c>
    </row>
    <row r="2271" spans="1:19" x14ac:dyDescent="0.2">
      <c r="A2271" s="32"/>
      <c r="B2271" s="37" t="e">
        <f>VLOOKUP($A2271,EVID_OSEVU!$A$1:$M$4972,2,FALSE)</f>
        <v>#N/A</v>
      </c>
      <c r="C2271" s="37" t="e">
        <f>VLOOKUP($A2271,EVID_OSEVU!$A$1:$M$4972,3,FALSE)</f>
        <v>#N/A</v>
      </c>
      <c r="D2271" s="45" t="e">
        <f>VLOOKUP($A2271,EVID_OSEVU!$A$1:$M$4972,4,FALSE)</f>
        <v>#N/A</v>
      </c>
      <c r="E2271" s="35"/>
      <c r="F2271" s="53"/>
      <c r="G2271" s="32"/>
      <c r="H2271" s="45" t="e">
        <f>VLOOKUP(G2271,Export7[#All],2,FALSE)</f>
        <v>#N/A</v>
      </c>
      <c r="I2271" s="45" t="e">
        <f>VLOOKUP($A2271,EVID_OSEVU!$A$1:$M$4972,10,FALSE)</f>
        <v>#N/A</v>
      </c>
      <c r="J2271" s="58" t="e">
        <f>VLOOKUP($A2271,EVID_OSEVU!$A$1:$M$4972,11,FALSE)</f>
        <v>#N/A</v>
      </c>
      <c r="K2271" s="33"/>
      <c r="L2271" s="45" t="e">
        <f>VLOOKUP(EVID_PASTVY!H2271,KATEGORIE_ZVIRAT!$B$2:$M$31,6,FALSE)*K2271</f>
        <v>#N/A</v>
      </c>
      <c r="M2271" s="33">
        <v>24</v>
      </c>
      <c r="N2271" s="45" t="e">
        <f>VLOOKUP(EVID_PASTVY!$H2271,KATEGORIE_ZVIRAT!$B$2:$M$31,8,FALSE)</f>
        <v>#N/A</v>
      </c>
      <c r="O2271" s="45" t="e">
        <f>VLOOKUP(EVID_PASTVY!$H2271,KATEGORIE_ZVIRAT!$B$2:$M$31,9,FALSE)</f>
        <v>#N/A</v>
      </c>
      <c r="P2271" s="54" t="e">
        <f>VLOOKUP(EVID_PASTVY!$H2271,KATEGORIE_ZVIRAT!$B$2:$M$31,7,FALSE)*L2271/1000*M2271/24*(F2271-E2271+1)/J2271</f>
        <v>#N/A</v>
      </c>
      <c r="Q2271" s="52" t="e">
        <f>VLOOKUP(EVID_PASTVY!$H2271,KATEGORIE_ZVIRAT!$B$2:$M$31,10,FALSE)*P2271*10</f>
        <v>#N/A</v>
      </c>
      <c r="R2271" s="52" t="e">
        <f>VLOOKUP(EVID_PASTVY!$H2271,KATEGORIE_ZVIRAT!$B$2:$M$31,11,FALSE)*P2271*10</f>
        <v>#N/A</v>
      </c>
      <c r="S2271" s="52" t="e">
        <f>VLOOKUP(EVID_PASTVY!$H2271,KATEGORIE_ZVIRAT!$B$2:$M$31,12,FALSE)*P2271*10</f>
        <v>#N/A</v>
      </c>
    </row>
    <row r="2272" spans="1:19" x14ac:dyDescent="0.2">
      <c r="A2272" s="32"/>
      <c r="B2272" s="37" t="e">
        <f>VLOOKUP($A2272,EVID_OSEVU!$A$1:$M$4972,2,FALSE)</f>
        <v>#N/A</v>
      </c>
      <c r="C2272" s="37" t="e">
        <f>VLOOKUP($A2272,EVID_OSEVU!$A$1:$M$4972,3,FALSE)</f>
        <v>#N/A</v>
      </c>
      <c r="D2272" s="45" t="e">
        <f>VLOOKUP($A2272,EVID_OSEVU!$A$1:$M$4972,4,FALSE)</f>
        <v>#N/A</v>
      </c>
      <c r="E2272" s="35"/>
      <c r="F2272" s="53"/>
      <c r="G2272" s="32"/>
      <c r="H2272" s="45" t="e">
        <f>VLOOKUP(G2272,Export7[#All],2,FALSE)</f>
        <v>#N/A</v>
      </c>
      <c r="I2272" s="45" t="e">
        <f>VLOOKUP($A2272,EVID_OSEVU!$A$1:$M$4972,10,FALSE)</f>
        <v>#N/A</v>
      </c>
      <c r="J2272" s="58" t="e">
        <f>VLOOKUP($A2272,EVID_OSEVU!$A$1:$M$4972,11,FALSE)</f>
        <v>#N/A</v>
      </c>
      <c r="K2272" s="33"/>
      <c r="L2272" s="45" t="e">
        <f>VLOOKUP(EVID_PASTVY!H2272,KATEGORIE_ZVIRAT!$B$2:$M$31,6,FALSE)*K2272</f>
        <v>#N/A</v>
      </c>
      <c r="M2272" s="33">
        <v>24</v>
      </c>
      <c r="N2272" s="45" t="e">
        <f>VLOOKUP(EVID_PASTVY!$H2272,KATEGORIE_ZVIRAT!$B$2:$M$31,8,FALSE)</f>
        <v>#N/A</v>
      </c>
      <c r="O2272" s="45" t="e">
        <f>VLOOKUP(EVID_PASTVY!$H2272,KATEGORIE_ZVIRAT!$B$2:$M$31,9,FALSE)</f>
        <v>#N/A</v>
      </c>
      <c r="P2272" s="54" t="e">
        <f>VLOOKUP(EVID_PASTVY!$H2272,KATEGORIE_ZVIRAT!$B$2:$M$31,7,FALSE)*L2272/1000*M2272/24*(F2272-E2272+1)/J2272</f>
        <v>#N/A</v>
      </c>
      <c r="Q2272" s="52" t="e">
        <f>VLOOKUP(EVID_PASTVY!$H2272,KATEGORIE_ZVIRAT!$B$2:$M$31,10,FALSE)*P2272*10</f>
        <v>#N/A</v>
      </c>
      <c r="R2272" s="52" t="e">
        <f>VLOOKUP(EVID_PASTVY!$H2272,KATEGORIE_ZVIRAT!$B$2:$M$31,11,FALSE)*P2272*10</f>
        <v>#N/A</v>
      </c>
      <c r="S2272" s="52" t="e">
        <f>VLOOKUP(EVID_PASTVY!$H2272,KATEGORIE_ZVIRAT!$B$2:$M$31,12,FALSE)*P2272*10</f>
        <v>#N/A</v>
      </c>
    </row>
    <row r="2273" spans="1:19" x14ac:dyDescent="0.2">
      <c r="A2273" s="32"/>
      <c r="B2273" s="37" t="e">
        <f>VLOOKUP($A2273,EVID_OSEVU!$A$1:$M$4972,2,FALSE)</f>
        <v>#N/A</v>
      </c>
      <c r="C2273" s="37" t="e">
        <f>VLOOKUP($A2273,EVID_OSEVU!$A$1:$M$4972,3,FALSE)</f>
        <v>#N/A</v>
      </c>
      <c r="D2273" s="45" t="e">
        <f>VLOOKUP($A2273,EVID_OSEVU!$A$1:$M$4972,4,FALSE)</f>
        <v>#N/A</v>
      </c>
      <c r="E2273" s="35"/>
      <c r="F2273" s="53"/>
      <c r="G2273" s="32"/>
      <c r="H2273" s="45" t="e">
        <f>VLOOKUP(G2273,Export7[#All],2,FALSE)</f>
        <v>#N/A</v>
      </c>
      <c r="I2273" s="45" t="e">
        <f>VLOOKUP($A2273,EVID_OSEVU!$A$1:$M$4972,10,FALSE)</f>
        <v>#N/A</v>
      </c>
      <c r="J2273" s="58" t="e">
        <f>VLOOKUP($A2273,EVID_OSEVU!$A$1:$M$4972,11,FALSE)</f>
        <v>#N/A</v>
      </c>
      <c r="K2273" s="33"/>
      <c r="L2273" s="45" t="e">
        <f>VLOOKUP(EVID_PASTVY!H2273,KATEGORIE_ZVIRAT!$B$2:$M$31,6,FALSE)*K2273</f>
        <v>#N/A</v>
      </c>
      <c r="M2273" s="33">
        <v>24</v>
      </c>
      <c r="N2273" s="45" t="e">
        <f>VLOOKUP(EVID_PASTVY!$H2273,KATEGORIE_ZVIRAT!$B$2:$M$31,8,FALSE)</f>
        <v>#N/A</v>
      </c>
      <c r="O2273" s="45" t="e">
        <f>VLOOKUP(EVID_PASTVY!$H2273,KATEGORIE_ZVIRAT!$B$2:$M$31,9,FALSE)</f>
        <v>#N/A</v>
      </c>
      <c r="P2273" s="54" t="e">
        <f>VLOOKUP(EVID_PASTVY!$H2273,KATEGORIE_ZVIRAT!$B$2:$M$31,7,FALSE)*L2273/1000*M2273/24*(F2273-E2273+1)/J2273</f>
        <v>#N/A</v>
      </c>
      <c r="Q2273" s="52" t="e">
        <f>VLOOKUP(EVID_PASTVY!$H2273,KATEGORIE_ZVIRAT!$B$2:$M$31,10,FALSE)*P2273*10</f>
        <v>#N/A</v>
      </c>
      <c r="R2273" s="52" t="e">
        <f>VLOOKUP(EVID_PASTVY!$H2273,KATEGORIE_ZVIRAT!$B$2:$M$31,11,FALSE)*P2273*10</f>
        <v>#N/A</v>
      </c>
      <c r="S2273" s="52" t="e">
        <f>VLOOKUP(EVID_PASTVY!$H2273,KATEGORIE_ZVIRAT!$B$2:$M$31,12,FALSE)*P2273*10</f>
        <v>#N/A</v>
      </c>
    </row>
    <row r="2274" spans="1:19" x14ac:dyDescent="0.2">
      <c r="A2274" s="32"/>
      <c r="B2274" s="37" t="e">
        <f>VLOOKUP($A2274,EVID_OSEVU!$A$1:$M$4972,2,FALSE)</f>
        <v>#N/A</v>
      </c>
      <c r="C2274" s="37" t="e">
        <f>VLOOKUP($A2274,EVID_OSEVU!$A$1:$M$4972,3,FALSE)</f>
        <v>#N/A</v>
      </c>
      <c r="D2274" s="45" t="e">
        <f>VLOOKUP($A2274,EVID_OSEVU!$A$1:$M$4972,4,FALSE)</f>
        <v>#N/A</v>
      </c>
      <c r="E2274" s="35"/>
      <c r="F2274" s="53"/>
      <c r="G2274" s="32"/>
      <c r="H2274" s="45" t="e">
        <f>VLOOKUP(G2274,Export7[#All],2,FALSE)</f>
        <v>#N/A</v>
      </c>
      <c r="I2274" s="45" t="e">
        <f>VLOOKUP($A2274,EVID_OSEVU!$A$1:$M$4972,10,FALSE)</f>
        <v>#N/A</v>
      </c>
      <c r="J2274" s="58" t="e">
        <f>VLOOKUP($A2274,EVID_OSEVU!$A$1:$M$4972,11,FALSE)</f>
        <v>#N/A</v>
      </c>
      <c r="K2274" s="33"/>
      <c r="L2274" s="45" t="e">
        <f>VLOOKUP(EVID_PASTVY!H2274,KATEGORIE_ZVIRAT!$B$2:$M$31,6,FALSE)*K2274</f>
        <v>#N/A</v>
      </c>
      <c r="M2274" s="33">
        <v>24</v>
      </c>
      <c r="N2274" s="45" t="e">
        <f>VLOOKUP(EVID_PASTVY!$H2274,KATEGORIE_ZVIRAT!$B$2:$M$31,8,FALSE)</f>
        <v>#N/A</v>
      </c>
      <c r="O2274" s="45" t="e">
        <f>VLOOKUP(EVID_PASTVY!$H2274,KATEGORIE_ZVIRAT!$B$2:$M$31,9,FALSE)</f>
        <v>#N/A</v>
      </c>
      <c r="P2274" s="54" t="e">
        <f>VLOOKUP(EVID_PASTVY!$H2274,KATEGORIE_ZVIRAT!$B$2:$M$31,7,FALSE)*L2274/1000*M2274/24*(F2274-E2274+1)/J2274</f>
        <v>#N/A</v>
      </c>
      <c r="Q2274" s="52" t="e">
        <f>VLOOKUP(EVID_PASTVY!$H2274,KATEGORIE_ZVIRAT!$B$2:$M$31,10,FALSE)*P2274*10</f>
        <v>#N/A</v>
      </c>
      <c r="R2274" s="52" t="e">
        <f>VLOOKUP(EVID_PASTVY!$H2274,KATEGORIE_ZVIRAT!$B$2:$M$31,11,FALSE)*P2274*10</f>
        <v>#N/A</v>
      </c>
      <c r="S2274" s="52" t="e">
        <f>VLOOKUP(EVID_PASTVY!$H2274,KATEGORIE_ZVIRAT!$B$2:$M$31,12,FALSE)*P2274*10</f>
        <v>#N/A</v>
      </c>
    </row>
    <row r="2275" spans="1:19" x14ac:dyDescent="0.2">
      <c r="A2275" s="32"/>
      <c r="B2275" s="37" t="e">
        <f>VLOOKUP($A2275,EVID_OSEVU!$A$1:$M$4972,2,FALSE)</f>
        <v>#N/A</v>
      </c>
      <c r="C2275" s="37" t="e">
        <f>VLOOKUP($A2275,EVID_OSEVU!$A$1:$M$4972,3,FALSE)</f>
        <v>#N/A</v>
      </c>
      <c r="D2275" s="45" t="e">
        <f>VLOOKUP($A2275,EVID_OSEVU!$A$1:$M$4972,4,FALSE)</f>
        <v>#N/A</v>
      </c>
      <c r="E2275" s="35"/>
      <c r="F2275" s="53"/>
      <c r="G2275" s="32"/>
      <c r="H2275" s="45" t="e">
        <f>VLOOKUP(G2275,Export7[#All],2,FALSE)</f>
        <v>#N/A</v>
      </c>
      <c r="I2275" s="45" t="e">
        <f>VLOOKUP($A2275,EVID_OSEVU!$A$1:$M$4972,10,FALSE)</f>
        <v>#N/A</v>
      </c>
      <c r="J2275" s="58" t="e">
        <f>VLOOKUP($A2275,EVID_OSEVU!$A$1:$M$4972,11,FALSE)</f>
        <v>#N/A</v>
      </c>
      <c r="K2275" s="33"/>
      <c r="L2275" s="45" t="e">
        <f>VLOOKUP(EVID_PASTVY!H2275,KATEGORIE_ZVIRAT!$B$2:$M$31,6,FALSE)*K2275</f>
        <v>#N/A</v>
      </c>
      <c r="M2275" s="33">
        <v>24</v>
      </c>
      <c r="N2275" s="45" t="e">
        <f>VLOOKUP(EVID_PASTVY!$H2275,KATEGORIE_ZVIRAT!$B$2:$M$31,8,FALSE)</f>
        <v>#N/A</v>
      </c>
      <c r="O2275" s="45" t="e">
        <f>VLOOKUP(EVID_PASTVY!$H2275,KATEGORIE_ZVIRAT!$B$2:$M$31,9,FALSE)</f>
        <v>#N/A</v>
      </c>
      <c r="P2275" s="54" t="e">
        <f>VLOOKUP(EVID_PASTVY!$H2275,KATEGORIE_ZVIRAT!$B$2:$M$31,7,FALSE)*L2275/1000*M2275/24*(F2275-E2275+1)/J2275</f>
        <v>#N/A</v>
      </c>
      <c r="Q2275" s="52" t="e">
        <f>VLOOKUP(EVID_PASTVY!$H2275,KATEGORIE_ZVIRAT!$B$2:$M$31,10,FALSE)*P2275*10</f>
        <v>#N/A</v>
      </c>
      <c r="R2275" s="52" t="e">
        <f>VLOOKUP(EVID_PASTVY!$H2275,KATEGORIE_ZVIRAT!$B$2:$M$31,11,FALSE)*P2275*10</f>
        <v>#N/A</v>
      </c>
      <c r="S2275" s="52" t="e">
        <f>VLOOKUP(EVID_PASTVY!$H2275,KATEGORIE_ZVIRAT!$B$2:$M$31,12,FALSE)*P2275*10</f>
        <v>#N/A</v>
      </c>
    </row>
    <row r="2276" spans="1:19" x14ac:dyDescent="0.2">
      <c r="A2276" s="32"/>
      <c r="B2276" s="37" t="e">
        <f>VLOOKUP($A2276,EVID_OSEVU!$A$1:$M$4972,2,FALSE)</f>
        <v>#N/A</v>
      </c>
      <c r="C2276" s="37" t="e">
        <f>VLOOKUP($A2276,EVID_OSEVU!$A$1:$M$4972,3,FALSE)</f>
        <v>#N/A</v>
      </c>
      <c r="D2276" s="45" t="e">
        <f>VLOOKUP($A2276,EVID_OSEVU!$A$1:$M$4972,4,FALSE)</f>
        <v>#N/A</v>
      </c>
      <c r="E2276" s="35"/>
      <c r="F2276" s="53"/>
      <c r="G2276" s="32"/>
      <c r="H2276" s="45" t="e">
        <f>VLOOKUP(G2276,Export7[#All],2,FALSE)</f>
        <v>#N/A</v>
      </c>
      <c r="I2276" s="45" t="e">
        <f>VLOOKUP($A2276,EVID_OSEVU!$A$1:$M$4972,10,FALSE)</f>
        <v>#N/A</v>
      </c>
      <c r="J2276" s="58" t="e">
        <f>VLOOKUP($A2276,EVID_OSEVU!$A$1:$M$4972,11,FALSE)</f>
        <v>#N/A</v>
      </c>
      <c r="K2276" s="33"/>
      <c r="L2276" s="45" t="e">
        <f>VLOOKUP(EVID_PASTVY!H2276,KATEGORIE_ZVIRAT!$B$2:$M$31,6,FALSE)*K2276</f>
        <v>#N/A</v>
      </c>
      <c r="M2276" s="33">
        <v>24</v>
      </c>
      <c r="N2276" s="45" t="e">
        <f>VLOOKUP(EVID_PASTVY!$H2276,KATEGORIE_ZVIRAT!$B$2:$M$31,8,FALSE)</f>
        <v>#N/A</v>
      </c>
      <c r="O2276" s="45" t="e">
        <f>VLOOKUP(EVID_PASTVY!$H2276,KATEGORIE_ZVIRAT!$B$2:$M$31,9,FALSE)</f>
        <v>#N/A</v>
      </c>
      <c r="P2276" s="54" t="e">
        <f>VLOOKUP(EVID_PASTVY!$H2276,KATEGORIE_ZVIRAT!$B$2:$M$31,7,FALSE)*L2276/1000*M2276/24*(F2276-E2276+1)/J2276</f>
        <v>#N/A</v>
      </c>
      <c r="Q2276" s="52" t="e">
        <f>VLOOKUP(EVID_PASTVY!$H2276,KATEGORIE_ZVIRAT!$B$2:$M$31,10,FALSE)*P2276*10</f>
        <v>#N/A</v>
      </c>
      <c r="R2276" s="52" t="e">
        <f>VLOOKUP(EVID_PASTVY!$H2276,KATEGORIE_ZVIRAT!$B$2:$M$31,11,FALSE)*P2276*10</f>
        <v>#N/A</v>
      </c>
      <c r="S2276" s="52" t="e">
        <f>VLOOKUP(EVID_PASTVY!$H2276,KATEGORIE_ZVIRAT!$B$2:$M$31,12,FALSE)*P2276*10</f>
        <v>#N/A</v>
      </c>
    </row>
    <row r="2277" spans="1:19" x14ac:dyDescent="0.2">
      <c r="A2277" s="32"/>
      <c r="B2277" s="37" t="e">
        <f>VLOOKUP($A2277,EVID_OSEVU!$A$1:$M$4972,2,FALSE)</f>
        <v>#N/A</v>
      </c>
      <c r="C2277" s="37" t="e">
        <f>VLOOKUP($A2277,EVID_OSEVU!$A$1:$M$4972,3,FALSE)</f>
        <v>#N/A</v>
      </c>
      <c r="D2277" s="45" t="e">
        <f>VLOOKUP($A2277,EVID_OSEVU!$A$1:$M$4972,4,FALSE)</f>
        <v>#N/A</v>
      </c>
      <c r="E2277" s="35"/>
      <c r="F2277" s="53"/>
      <c r="G2277" s="32"/>
      <c r="H2277" s="45" t="e">
        <f>VLOOKUP(G2277,Export7[#All],2,FALSE)</f>
        <v>#N/A</v>
      </c>
      <c r="I2277" s="45" t="e">
        <f>VLOOKUP($A2277,EVID_OSEVU!$A$1:$M$4972,10,FALSE)</f>
        <v>#N/A</v>
      </c>
      <c r="J2277" s="58" t="e">
        <f>VLOOKUP($A2277,EVID_OSEVU!$A$1:$M$4972,11,FALSE)</f>
        <v>#N/A</v>
      </c>
      <c r="K2277" s="33"/>
      <c r="L2277" s="45" t="e">
        <f>VLOOKUP(EVID_PASTVY!H2277,KATEGORIE_ZVIRAT!$B$2:$M$31,6,FALSE)*K2277</f>
        <v>#N/A</v>
      </c>
      <c r="M2277" s="33">
        <v>24</v>
      </c>
      <c r="N2277" s="45" t="e">
        <f>VLOOKUP(EVID_PASTVY!$H2277,KATEGORIE_ZVIRAT!$B$2:$M$31,8,FALSE)</f>
        <v>#N/A</v>
      </c>
      <c r="O2277" s="45" t="e">
        <f>VLOOKUP(EVID_PASTVY!$H2277,KATEGORIE_ZVIRAT!$B$2:$M$31,9,FALSE)</f>
        <v>#N/A</v>
      </c>
      <c r="P2277" s="54" t="e">
        <f>VLOOKUP(EVID_PASTVY!$H2277,KATEGORIE_ZVIRAT!$B$2:$M$31,7,FALSE)*L2277/1000*M2277/24*(F2277-E2277+1)/J2277</f>
        <v>#N/A</v>
      </c>
      <c r="Q2277" s="52" t="e">
        <f>VLOOKUP(EVID_PASTVY!$H2277,KATEGORIE_ZVIRAT!$B$2:$M$31,10,FALSE)*P2277*10</f>
        <v>#N/A</v>
      </c>
      <c r="R2277" s="52" t="e">
        <f>VLOOKUP(EVID_PASTVY!$H2277,KATEGORIE_ZVIRAT!$B$2:$M$31,11,FALSE)*P2277*10</f>
        <v>#N/A</v>
      </c>
      <c r="S2277" s="52" t="e">
        <f>VLOOKUP(EVID_PASTVY!$H2277,KATEGORIE_ZVIRAT!$B$2:$M$31,12,FALSE)*P2277*10</f>
        <v>#N/A</v>
      </c>
    </row>
    <row r="2278" spans="1:19" x14ac:dyDescent="0.2">
      <c r="A2278" s="32"/>
      <c r="B2278" s="37" t="e">
        <f>VLOOKUP($A2278,EVID_OSEVU!$A$1:$M$4972,2,FALSE)</f>
        <v>#N/A</v>
      </c>
      <c r="C2278" s="37" t="e">
        <f>VLOOKUP($A2278,EVID_OSEVU!$A$1:$M$4972,3,FALSE)</f>
        <v>#N/A</v>
      </c>
      <c r="D2278" s="45" t="e">
        <f>VLOOKUP($A2278,EVID_OSEVU!$A$1:$M$4972,4,FALSE)</f>
        <v>#N/A</v>
      </c>
      <c r="E2278" s="35"/>
      <c r="F2278" s="53"/>
      <c r="G2278" s="32"/>
      <c r="H2278" s="45" t="e">
        <f>VLOOKUP(G2278,Export7[#All],2,FALSE)</f>
        <v>#N/A</v>
      </c>
      <c r="I2278" s="45" t="e">
        <f>VLOOKUP($A2278,EVID_OSEVU!$A$1:$M$4972,10,FALSE)</f>
        <v>#N/A</v>
      </c>
      <c r="J2278" s="58" t="e">
        <f>VLOOKUP($A2278,EVID_OSEVU!$A$1:$M$4972,11,FALSE)</f>
        <v>#N/A</v>
      </c>
      <c r="K2278" s="33"/>
      <c r="L2278" s="45" t="e">
        <f>VLOOKUP(EVID_PASTVY!H2278,KATEGORIE_ZVIRAT!$B$2:$M$31,6,FALSE)*K2278</f>
        <v>#N/A</v>
      </c>
      <c r="M2278" s="33">
        <v>24</v>
      </c>
      <c r="N2278" s="45" t="e">
        <f>VLOOKUP(EVID_PASTVY!$H2278,KATEGORIE_ZVIRAT!$B$2:$M$31,8,FALSE)</f>
        <v>#N/A</v>
      </c>
      <c r="O2278" s="45" t="e">
        <f>VLOOKUP(EVID_PASTVY!$H2278,KATEGORIE_ZVIRAT!$B$2:$M$31,9,FALSE)</f>
        <v>#N/A</v>
      </c>
      <c r="P2278" s="54" t="e">
        <f>VLOOKUP(EVID_PASTVY!$H2278,KATEGORIE_ZVIRAT!$B$2:$M$31,7,FALSE)*L2278/1000*M2278/24*(F2278-E2278+1)/J2278</f>
        <v>#N/A</v>
      </c>
      <c r="Q2278" s="52" t="e">
        <f>VLOOKUP(EVID_PASTVY!$H2278,KATEGORIE_ZVIRAT!$B$2:$M$31,10,FALSE)*P2278*10</f>
        <v>#N/A</v>
      </c>
      <c r="R2278" s="52" t="e">
        <f>VLOOKUP(EVID_PASTVY!$H2278,KATEGORIE_ZVIRAT!$B$2:$M$31,11,FALSE)*P2278*10</f>
        <v>#N/A</v>
      </c>
      <c r="S2278" s="52" t="e">
        <f>VLOOKUP(EVID_PASTVY!$H2278,KATEGORIE_ZVIRAT!$B$2:$M$31,12,FALSE)*P2278*10</f>
        <v>#N/A</v>
      </c>
    </row>
    <row r="2279" spans="1:19" x14ac:dyDescent="0.2">
      <c r="A2279" s="32"/>
      <c r="B2279" s="37" t="e">
        <f>VLOOKUP($A2279,EVID_OSEVU!$A$1:$M$4972,2,FALSE)</f>
        <v>#N/A</v>
      </c>
      <c r="C2279" s="37" t="e">
        <f>VLOOKUP($A2279,EVID_OSEVU!$A$1:$M$4972,3,FALSE)</f>
        <v>#N/A</v>
      </c>
      <c r="D2279" s="45" t="e">
        <f>VLOOKUP($A2279,EVID_OSEVU!$A$1:$M$4972,4,FALSE)</f>
        <v>#N/A</v>
      </c>
      <c r="E2279" s="35"/>
      <c r="F2279" s="53"/>
      <c r="G2279" s="32"/>
      <c r="H2279" s="45" t="e">
        <f>VLOOKUP(G2279,Export7[#All],2,FALSE)</f>
        <v>#N/A</v>
      </c>
      <c r="I2279" s="45" t="e">
        <f>VLOOKUP($A2279,EVID_OSEVU!$A$1:$M$4972,10,FALSE)</f>
        <v>#N/A</v>
      </c>
      <c r="J2279" s="58" t="e">
        <f>VLOOKUP($A2279,EVID_OSEVU!$A$1:$M$4972,11,FALSE)</f>
        <v>#N/A</v>
      </c>
      <c r="K2279" s="33"/>
      <c r="L2279" s="45" t="e">
        <f>VLOOKUP(EVID_PASTVY!H2279,KATEGORIE_ZVIRAT!$B$2:$M$31,6,FALSE)*K2279</f>
        <v>#N/A</v>
      </c>
      <c r="M2279" s="33">
        <v>24</v>
      </c>
      <c r="N2279" s="45" t="e">
        <f>VLOOKUP(EVID_PASTVY!$H2279,KATEGORIE_ZVIRAT!$B$2:$M$31,8,FALSE)</f>
        <v>#N/A</v>
      </c>
      <c r="O2279" s="45" t="e">
        <f>VLOOKUP(EVID_PASTVY!$H2279,KATEGORIE_ZVIRAT!$B$2:$M$31,9,FALSE)</f>
        <v>#N/A</v>
      </c>
      <c r="P2279" s="54" t="e">
        <f>VLOOKUP(EVID_PASTVY!$H2279,KATEGORIE_ZVIRAT!$B$2:$M$31,7,FALSE)*L2279/1000*M2279/24*(F2279-E2279+1)/J2279</f>
        <v>#N/A</v>
      </c>
      <c r="Q2279" s="52" t="e">
        <f>VLOOKUP(EVID_PASTVY!$H2279,KATEGORIE_ZVIRAT!$B$2:$M$31,10,FALSE)*P2279*10</f>
        <v>#N/A</v>
      </c>
      <c r="R2279" s="52" t="e">
        <f>VLOOKUP(EVID_PASTVY!$H2279,KATEGORIE_ZVIRAT!$B$2:$M$31,11,FALSE)*P2279*10</f>
        <v>#N/A</v>
      </c>
      <c r="S2279" s="52" t="e">
        <f>VLOOKUP(EVID_PASTVY!$H2279,KATEGORIE_ZVIRAT!$B$2:$M$31,12,FALSE)*P2279*10</f>
        <v>#N/A</v>
      </c>
    </row>
    <row r="2280" spans="1:19" x14ac:dyDescent="0.2">
      <c r="A2280" s="32"/>
      <c r="B2280" s="37" t="e">
        <f>VLOOKUP($A2280,EVID_OSEVU!$A$1:$M$4972,2,FALSE)</f>
        <v>#N/A</v>
      </c>
      <c r="C2280" s="37" t="e">
        <f>VLOOKUP($A2280,EVID_OSEVU!$A$1:$M$4972,3,FALSE)</f>
        <v>#N/A</v>
      </c>
      <c r="D2280" s="45" t="e">
        <f>VLOOKUP($A2280,EVID_OSEVU!$A$1:$M$4972,4,FALSE)</f>
        <v>#N/A</v>
      </c>
      <c r="E2280" s="35"/>
      <c r="F2280" s="53"/>
      <c r="G2280" s="32"/>
      <c r="H2280" s="45" t="e">
        <f>VLOOKUP(G2280,Export7[#All],2,FALSE)</f>
        <v>#N/A</v>
      </c>
      <c r="I2280" s="45" t="e">
        <f>VLOOKUP($A2280,EVID_OSEVU!$A$1:$M$4972,10,FALSE)</f>
        <v>#N/A</v>
      </c>
      <c r="J2280" s="58" t="e">
        <f>VLOOKUP($A2280,EVID_OSEVU!$A$1:$M$4972,11,FALSE)</f>
        <v>#N/A</v>
      </c>
      <c r="K2280" s="33"/>
      <c r="L2280" s="45" t="e">
        <f>VLOOKUP(EVID_PASTVY!H2280,KATEGORIE_ZVIRAT!$B$2:$M$31,6,FALSE)*K2280</f>
        <v>#N/A</v>
      </c>
      <c r="M2280" s="33">
        <v>24</v>
      </c>
      <c r="N2280" s="45" t="e">
        <f>VLOOKUP(EVID_PASTVY!$H2280,KATEGORIE_ZVIRAT!$B$2:$M$31,8,FALSE)</f>
        <v>#N/A</v>
      </c>
      <c r="O2280" s="45" t="e">
        <f>VLOOKUP(EVID_PASTVY!$H2280,KATEGORIE_ZVIRAT!$B$2:$M$31,9,FALSE)</f>
        <v>#N/A</v>
      </c>
      <c r="P2280" s="54" t="e">
        <f>VLOOKUP(EVID_PASTVY!$H2280,KATEGORIE_ZVIRAT!$B$2:$M$31,7,FALSE)*L2280/1000*M2280/24*(F2280-E2280+1)/J2280</f>
        <v>#N/A</v>
      </c>
      <c r="Q2280" s="52" t="e">
        <f>VLOOKUP(EVID_PASTVY!$H2280,KATEGORIE_ZVIRAT!$B$2:$M$31,10,FALSE)*P2280*10</f>
        <v>#N/A</v>
      </c>
      <c r="R2280" s="52" t="e">
        <f>VLOOKUP(EVID_PASTVY!$H2280,KATEGORIE_ZVIRAT!$B$2:$M$31,11,FALSE)*P2280*10</f>
        <v>#N/A</v>
      </c>
      <c r="S2280" s="52" t="e">
        <f>VLOOKUP(EVID_PASTVY!$H2280,KATEGORIE_ZVIRAT!$B$2:$M$31,12,FALSE)*P2280*10</f>
        <v>#N/A</v>
      </c>
    </row>
    <row r="2281" spans="1:19" x14ac:dyDescent="0.2">
      <c r="A2281" s="32"/>
      <c r="B2281" s="37" t="e">
        <f>VLOOKUP($A2281,EVID_OSEVU!$A$1:$M$4972,2,FALSE)</f>
        <v>#N/A</v>
      </c>
      <c r="C2281" s="37" t="e">
        <f>VLOOKUP($A2281,EVID_OSEVU!$A$1:$M$4972,3,FALSE)</f>
        <v>#N/A</v>
      </c>
      <c r="D2281" s="45" t="e">
        <f>VLOOKUP($A2281,EVID_OSEVU!$A$1:$M$4972,4,FALSE)</f>
        <v>#N/A</v>
      </c>
      <c r="E2281" s="35"/>
      <c r="F2281" s="53"/>
      <c r="G2281" s="32"/>
      <c r="H2281" s="45" t="e">
        <f>VLOOKUP(G2281,Export7[#All],2,FALSE)</f>
        <v>#N/A</v>
      </c>
      <c r="I2281" s="45" t="e">
        <f>VLOOKUP($A2281,EVID_OSEVU!$A$1:$M$4972,10,FALSE)</f>
        <v>#N/A</v>
      </c>
      <c r="J2281" s="58" t="e">
        <f>VLOOKUP($A2281,EVID_OSEVU!$A$1:$M$4972,11,FALSE)</f>
        <v>#N/A</v>
      </c>
      <c r="K2281" s="33"/>
      <c r="L2281" s="45" t="e">
        <f>VLOOKUP(EVID_PASTVY!H2281,KATEGORIE_ZVIRAT!$B$2:$M$31,6,FALSE)*K2281</f>
        <v>#N/A</v>
      </c>
      <c r="M2281" s="33">
        <v>24</v>
      </c>
      <c r="N2281" s="45" t="e">
        <f>VLOOKUP(EVID_PASTVY!$H2281,KATEGORIE_ZVIRAT!$B$2:$M$31,8,FALSE)</f>
        <v>#N/A</v>
      </c>
      <c r="O2281" s="45" t="e">
        <f>VLOOKUP(EVID_PASTVY!$H2281,KATEGORIE_ZVIRAT!$B$2:$M$31,9,FALSE)</f>
        <v>#N/A</v>
      </c>
      <c r="P2281" s="54" t="e">
        <f>VLOOKUP(EVID_PASTVY!$H2281,KATEGORIE_ZVIRAT!$B$2:$M$31,7,FALSE)*L2281/1000*M2281/24*(F2281-E2281+1)/J2281</f>
        <v>#N/A</v>
      </c>
      <c r="Q2281" s="52" t="e">
        <f>VLOOKUP(EVID_PASTVY!$H2281,KATEGORIE_ZVIRAT!$B$2:$M$31,10,FALSE)*P2281*10</f>
        <v>#N/A</v>
      </c>
      <c r="R2281" s="52" t="e">
        <f>VLOOKUP(EVID_PASTVY!$H2281,KATEGORIE_ZVIRAT!$B$2:$M$31,11,FALSE)*P2281*10</f>
        <v>#N/A</v>
      </c>
      <c r="S2281" s="52" t="e">
        <f>VLOOKUP(EVID_PASTVY!$H2281,KATEGORIE_ZVIRAT!$B$2:$M$31,12,FALSE)*P2281*10</f>
        <v>#N/A</v>
      </c>
    </row>
    <row r="2282" spans="1:19" x14ac:dyDescent="0.2">
      <c r="A2282" s="32"/>
      <c r="B2282" s="37" t="e">
        <f>VLOOKUP($A2282,EVID_OSEVU!$A$1:$M$4972,2,FALSE)</f>
        <v>#N/A</v>
      </c>
      <c r="C2282" s="37" t="e">
        <f>VLOOKUP($A2282,EVID_OSEVU!$A$1:$M$4972,3,FALSE)</f>
        <v>#N/A</v>
      </c>
      <c r="D2282" s="45" t="e">
        <f>VLOOKUP($A2282,EVID_OSEVU!$A$1:$M$4972,4,FALSE)</f>
        <v>#N/A</v>
      </c>
      <c r="E2282" s="35"/>
      <c r="F2282" s="53"/>
      <c r="G2282" s="32"/>
      <c r="H2282" s="45" t="e">
        <f>VLOOKUP(G2282,Export7[#All],2,FALSE)</f>
        <v>#N/A</v>
      </c>
      <c r="I2282" s="45" t="e">
        <f>VLOOKUP($A2282,EVID_OSEVU!$A$1:$M$4972,10,FALSE)</f>
        <v>#N/A</v>
      </c>
      <c r="J2282" s="58" t="e">
        <f>VLOOKUP($A2282,EVID_OSEVU!$A$1:$M$4972,11,FALSE)</f>
        <v>#N/A</v>
      </c>
      <c r="K2282" s="33"/>
      <c r="L2282" s="45" t="e">
        <f>VLOOKUP(EVID_PASTVY!H2282,KATEGORIE_ZVIRAT!$B$2:$M$31,6,FALSE)*K2282</f>
        <v>#N/A</v>
      </c>
      <c r="M2282" s="33">
        <v>24</v>
      </c>
      <c r="N2282" s="45" t="e">
        <f>VLOOKUP(EVID_PASTVY!$H2282,KATEGORIE_ZVIRAT!$B$2:$M$31,8,FALSE)</f>
        <v>#N/A</v>
      </c>
      <c r="O2282" s="45" t="e">
        <f>VLOOKUP(EVID_PASTVY!$H2282,KATEGORIE_ZVIRAT!$B$2:$M$31,9,FALSE)</f>
        <v>#N/A</v>
      </c>
      <c r="P2282" s="54" t="e">
        <f>VLOOKUP(EVID_PASTVY!$H2282,KATEGORIE_ZVIRAT!$B$2:$M$31,7,FALSE)*L2282/1000*M2282/24*(F2282-E2282+1)/J2282</f>
        <v>#N/A</v>
      </c>
      <c r="Q2282" s="52" t="e">
        <f>VLOOKUP(EVID_PASTVY!$H2282,KATEGORIE_ZVIRAT!$B$2:$M$31,10,FALSE)*P2282*10</f>
        <v>#N/A</v>
      </c>
      <c r="R2282" s="52" t="e">
        <f>VLOOKUP(EVID_PASTVY!$H2282,KATEGORIE_ZVIRAT!$B$2:$M$31,11,FALSE)*P2282*10</f>
        <v>#N/A</v>
      </c>
      <c r="S2282" s="52" t="e">
        <f>VLOOKUP(EVID_PASTVY!$H2282,KATEGORIE_ZVIRAT!$B$2:$M$31,12,FALSE)*P2282*10</f>
        <v>#N/A</v>
      </c>
    </row>
    <row r="2283" spans="1:19" x14ac:dyDescent="0.2">
      <c r="A2283" s="32"/>
      <c r="B2283" s="37" t="e">
        <f>VLOOKUP($A2283,EVID_OSEVU!$A$1:$M$4972,2,FALSE)</f>
        <v>#N/A</v>
      </c>
      <c r="C2283" s="37" t="e">
        <f>VLOOKUP($A2283,EVID_OSEVU!$A$1:$M$4972,3,FALSE)</f>
        <v>#N/A</v>
      </c>
      <c r="D2283" s="45" t="e">
        <f>VLOOKUP($A2283,EVID_OSEVU!$A$1:$M$4972,4,FALSE)</f>
        <v>#N/A</v>
      </c>
      <c r="E2283" s="35"/>
      <c r="F2283" s="53"/>
      <c r="G2283" s="32"/>
      <c r="H2283" s="45" t="e">
        <f>VLOOKUP(G2283,Export7[#All],2,FALSE)</f>
        <v>#N/A</v>
      </c>
      <c r="I2283" s="45" t="e">
        <f>VLOOKUP($A2283,EVID_OSEVU!$A$1:$M$4972,10,FALSE)</f>
        <v>#N/A</v>
      </c>
      <c r="J2283" s="58" t="e">
        <f>VLOOKUP($A2283,EVID_OSEVU!$A$1:$M$4972,11,FALSE)</f>
        <v>#N/A</v>
      </c>
      <c r="K2283" s="33"/>
      <c r="L2283" s="45" t="e">
        <f>VLOOKUP(EVID_PASTVY!H2283,KATEGORIE_ZVIRAT!$B$2:$M$31,6,FALSE)*K2283</f>
        <v>#N/A</v>
      </c>
      <c r="M2283" s="33">
        <v>24</v>
      </c>
      <c r="N2283" s="45" t="e">
        <f>VLOOKUP(EVID_PASTVY!$H2283,KATEGORIE_ZVIRAT!$B$2:$M$31,8,FALSE)</f>
        <v>#N/A</v>
      </c>
      <c r="O2283" s="45" t="e">
        <f>VLOOKUP(EVID_PASTVY!$H2283,KATEGORIE_ZVIRAT!$B$2:$M$31,9,FALSE)</f>
        <v>#N/A</v>
      </c>
      <c r="P2283" s="54" t="e">
        <f>VLOOKUP(EVID_PASTVY!$H2283,KATEGORIE_ZVIRAT!$B$2:$M$31,7,FALSE)*L2283/1000*M2283/24*(F2283-E2283+1)/J2283</f>
        <v>#N/A</v>
      </c>
      <c r="Q2283" s="52" t="e">
        <f>VLOOKUP(EVID_PASTVY!$H2283,KATEGORIE_ZVIRAT!$B$2:$M$31,10,FALSE)*P2283*10</f>
        <v>#N/A</v>
      </c>
      <c r="R2283" s="52" t="e">
        <f>VLOOKUP(EVID_PASTVY!$H2283,KATEGORIE_ZVIRAT!$B$2:$M$31,11,FALSE)*P2283*10</f>
        <v>#N/A</v>
      </c>
      <c r="S2283" s="52" t="e">
        <f>VLOOKUP(EVID_PASTVY!$H2283,KATEGORIE_ZVIRAT!$B$2:$M$31,12,FALSE)*P2283*10</f>
        <v>#N/A</v>
      </c>
    </row>
    <row r="2284" spans="1:19" x14ac:dyDescent="0.2">
      <c r="A2284" s="32"/>
      <c r="B2284" s="37" t="e">
        <f>VLOOKUP($A2284,EVID_OSEVU!$A$1:$M$4972,2,FALSE)</f>
        <v>#N/A</v>
      </c>
      <c r="C2284" s="37" t="e">
        <f>VLOOKUP($A2284,EVID_OSEVU!$A$1:$M$4972,3,FALSE)</f>
        <v>#N/A</v>
      </c>
      <c r="D2284" s="45" t="e">
        <f>VLOOKUP($A2284,EVID_OSEVU!$A$1:$M$4972,4,FALSE)</f>
        <v>#N/A</v>
      </c>
      <c r="E2284" s="35"/>
      <c r="F2284" s="53"/>
      <c r="G2284" s="32"/>
      <c r="H2284" s="45" t="e">
        <f>VLOOKUP(G2284,Export7[#All],2,FALSE)</f>
        <v>#N/A</v>
      </c>
      <c r="I2284" s="45" t="e">
        <f>VLOOKUP($A2284,EVID_OSEVU!$A$1:$M$4972,10,FALSE)</f>
        <v>#N/A</v>
      </c>
      <c r="J2284" s="58" t="e">
        <f>VLOOKUP($A2284,EVID_OSEVU!$A$1:$M$4972,11,FALSE)</f>
        <v>#N/A</v>
      </c>
      <c r="K2284" s="33"/>
      <c r="L2284" s="45" t="e">
        <f>VLOOKUP(EVID_PASTVY!H2284,KATEGORIE_ZVIRAT!$B$2:$M$31,6,FALSE)*K2284</f>
        <v>#N/A</v>
      </c>
      <c r="M2284" s="33">
        <v>24</v>
      </c>
      <c r="N2284" s="45" t="e">
        <f>VLOOKUP(EVID_PASTVY!$H2284,KATEGORIE_ZVIRAT!$B$2:$M$31,8,FALSE)</f>
        <v>#N/A</v>
      </c>
      <c r="O2284" s="45" t="e">
        <f>VLOOKUP(EVID_PASTVY!$H2284,KATEGORIE_ZVIRAT!$B$2:$M$31,9,FALSE)</f>
        <v>#N/A</v>
      </c>
      <c r="P2284" s="54" t="e">
        <f>VLOOKUP(EVID_PASTVY!$H2284,KATEGORIE_ZVIRAT!$B$2:$M$31,7,FALSE)*L2284/1000*M2284/24*(F2284-E2284+1)/J2284</f>
        <v>#N/A</v>
      </c>
      <c r="Q2284" s="52" t="e">
        <f>VLOOKUP(EVID_PASTVY!$H2284,KATEGORIE_ZVIRAT!$B$2:$M$31,10,FALSE)*P2284*10</f>
        <v>#N/A</v>
      </c>
      <c r="R2284" s="52" t="e">
        <f>VLOOKUP(EVID_PASTVY!$H2284,KATEGORIE_ZVIRAT!$B$2:$M$31,11,FALSE)*P2284*10</f>
        <v>#N/A</v>
      </c>
      <c r="S2284" s="52" t="e">
        <f>VLOOKUP(EVID_PASTVY!$H2284,KATEGORIE_ZVIRAT!$B$2:$M$31,12,FALSE)*P2284*10</f>
        <v>#N/A</v>
      </c>
    </row>
    <row r="2285" spans="1:19" x14ac:dyDescent="0.2">
      <c r="A2285" s="32"/>
      <c r="B2285" s="37" t="e">
        <f>VLOOKUP($A2285,EVID_OSEVU!$A$1:$M$4972,2,FALSE)</f>
        <v>#N/A</v>
      </c>
      <c r="C2285" s="37" t="e">
        <f>VLOOKUP($A2285,EVID_OSEVU!$A$1:$M$4972,3,FALSE)</f>
        <v>#N/A</v>
      </c>
      <c r="D2285" s="45" t="e">
        <f>VLOOKUP($A2285,EVID_OSEVU!$A$1:$M$4972,4,FALSE)</f>
        <v>#N/A</v>
      </c>
      <c r="E2285" s="35"/>
      <c r="F2285" s="53"/>
      <c r="G2285" s="32"/>
      <c r="H2285" s="45" t="e">
        <f>VLOOKUP(G2285,Export7[#All],2,FALSE)</f>
        <v>#N/A</v>
      </c>
      <c r="I2285" s="45" t="e">
        <f>VLOOKUP($A2285,EVID_OSEVU!$A$1:$M$4972,10,FALSE)</f>
        <v>#N/A</v>
      </c>
      <c r="J2285" s="58" t="e">
        <f>VLOOKUP($A2285,EVID_OSEVU!$A$1:$M$4972,11,FALSE)</f>
        <v>#N/A</v>
      </c>
      <c r="K2285" s="33"/>
      <c r="L2285" s="45" t="e">
        <f>VLOOKUP(EVID_PASTVY!H2285,KATEGORIE_ZVIRAT!$B$2:$M$31,6,FALSE)*K2285</f>
        <v>#N/A</v>
      </c>
      <c r="M2285" s="33">
        <v>24</v>
      </c>
      <c r="N2285" s="45" t="e">
        <f>VLOOKUP(EVID_PASTVY!$H2285,KATEGORIE_ZVIRAT!$B$2:$M$31,8,FALSE)</f>
        <v>#N/A</v>
      </c>
      <c r="O2285" s="45" t="e">
        <f>VLOOKUP(EVID_PASTVY!$H2285,KATEGORIE_ZVIRAT!$B$2:$M$31,9,FALSE)</f>
        <v>#N/A</v>
      </c>
      <c r="P2285" s="54" t="e">
        <f>VLOOKUP(EVID_PASTVY!$H2285,KATEGORIE_ZVIRAT!$B$2:$M$31,7,FALSE)*L2285/1000*M2285/24*(F2285-E2285+1)/J2285</f>
        <v>#N/A</v>
      </c>
      <c r="Q2285" s="52" t="e">
        <f>VLOOKUP(EVID_PASTVY!$H2285,KATEGORIE_ZVIRAT!$B$2:$M$31,10,FALSE)*P2285*10</f>
        <v>#N/A</v>
      </c>
      <c r="R2285" s="52" t="e">
        <f>VLOOKUP(EVID_PASTVY!$H2285,KATEGORIE_ZVIRAT!$B$2:$M$31,11,FALSE)*P2285*10</f>
        <v>#N/A</v>
      </c>
      <c r="S2285" s="52" t="e">
        <f>VLOOKUP(EVID_PASTVY!$H2285,KATEGORIE_ZVIRAT!$B$2:$M$31,12,FALSE)*P2285*10</f>
        <v>#N/A</v>
      </c>
    </row>
    <row r="2286" spans="1:19" x14ac:dyDescent="0.2">
      <c r="A2286" s="32"/>
      <c r="B2286" s="37" t="e">
        <f>VLOOKUP($A2286,EVID_OSEVU!$A$1:$M$4972,2,FALSE)</f>
        <v>#N/A</v>
      </c>
      <c r="C2286" s="37" t="e">
        <f>VLOOKUP($A2286,EVID_OSEVU!$A$1:$M$4972,3,FALSE)</f>
        <v>#N/A</v>
      </c>
      <c r="D2286" s="45" t="e">
        <f>VLOOKUP($A2286,EVID_OSEVU!$A$1:$M$4972,4,FALSE)</f>
        <v>#N/A</v>
      </c>
      <c r="E2286" s="35"/>
      <c r="F2286" s="53"/>
      <c r="G2286" s="32"/>
      <c r="H2286" s="45" t="e">
        <f>VLOOKUP(G2286,Export7[#All],2,FALSE)</f>
        <v>#N/A</v>
      </c>
      <c r="I2286" s="45" t="e">
        <f>VLOOKUP($A2286,EVID_OSEVU!$A$1:$M$4972,10,FALSE)</f>
        <v>#N/A</v>
      </c>
      <c r="J2286" s="58" t="e">
        <f>VLOOKUP($A2286,EVID_OSEVU!$A$1:$M$4972,11,FALSE)</f>
        <v>#N/A</v>
      </c>
      <c r="K2286" s="33"/>
      <c r="L2286" s="45" t="e">
        <f>VLOOKUP(EVID_PASTVY!H2286,KATEGORIE_ZVIRAT!$B$2:$M$31,6,FALSE)*K2286</f>
        <v>#N/A</v>
      </c>
      <c r="M2286" s="33">
        <v>24</v>
      </c>
      <c r="N2286" s="45" t="e">
        <f>VLOOKUP(EVID_PASTVY!$H2286,KATEGORIE_ZVIRAT!$B$2:$M$31,8,FALSE)</f>
        <v>#N/A</v>
      </c>
      <c r="O2286" s="45" t="e">
        <f>VLOOKUP(EVID_PASTVY!$H2286,KATEGORIE_ZVIRAT!$B$2:$M$31,9,FALSE)</f>
        <v>#N/A</v>
      </c>
      <c r="P2286" s="54" t="e">
        <f>VLOOKUP(EVID_PASTVY!$H2286,KATEGORIE_ZVIRAT!$B$2:$M$31,7,FALSE)*L2286/1000*M2286/24*(F2286-E2286+1)/J2286</f>
        <v>#N/A</v>
      </c>
      <c r="Q2286" s="52" t="e">
        <f>VLOOKUP(EVID_PASTVY!$H2286,KATEGORIE_ZVIRAT!$B$2:$M$31,10,FALSE)*P2286*10</f>
        <v>#N/A</v>
      </c>
      <c r="R2286" s="52" t="e">
        <f>VLOOKUP(EVID_PASTVY!$H2286,KATEGORIE_ZVIRAT!$B$2:$M$31,11,FALSE)*P2286*10</f>
        <v>#N/A</v>
      </c>
      <c r="S2286" s="52" t="e">
        <f>VLOOKUP(EVID_PASTVY!$H2286,KATEGORIE_ZVIRAT!$B$2:$M$31,12,FALSE)*P2286*10</f>
        <v>#N/A</v>
      </c>
    </row>
    <row r="2287" spans="1:19" x14ac:dyDescent="0.2">
      <c r="A2287" s="32"/>
      <c r="B2287" s="37" t="e">
        <f>VLOOKUP($A2287,EVID_OSEVU!$A$1:$M$4972,2,FALSE)</f>
        <v>#N/A</v>
      </c>
      <c r="C2287" s="37" t="e">
        <f>VLOOKUP($A2287,EVID_OSEVU!$A$1:$M$4972,3,FALSE)</f>
        <v>#N/A</v>
      </c>
      <c r="D2287" s="45" t="e">
        <f>VLOOKUP($A2287,EVID_OSEVU!$A$1:$M$4972,4,FALSE)</f>
        <v>#N/A</v>
      </c>
      <c r="E2287" s="35"/>
      <c r="F2287" s="53"/>
      <c r="G2287" s="32"/>
      <c r="H2287" s="45" t="e">
        <f>VLOOKUP(G2287,Export7[#All],2,FALSE)</f>
        <v>#N/A</v>
      </c>
      <c r="I2287" s="45" t="e">
        <f>VLOOKUP($A2287,EVID_OSEVU!$A$1:$M$4972,10,FALSE)</f>
        <v>#N/A</v>
      </c>
      <c r="J2287" s="58" t="e">
        <f>VLOOKUP($A2287,EVID_OSEVU!$A$1:$M$4972,11,FALSE)</f>
        <v>#N/A</v>
      </c>
      <c r="K2287" s="33"/>
      <c r="L2287" s="45" t="e">
        <f>VLOOKUP(EVID_PASTVY!H2287,KATEGORIE_ZVIRAT!$B$2:$M$31,6,FALSE)*K2287</f>
        <v>#N/A</v>
      </c>
      <c r="M2287" s="33">
        <v>24</v>
      </c>
      <c r="N2287" s="45" t="e">
        <f>VLOOKUP(EVID_PASTVY!$H2287,KATEGORIE_ZVIRAT!$B$2:$M$31,8,FALSE)</f>
        <v>#N/A</v>
      </c>
      <c r="O2287" s="45" t="e">
        <f>VLOOKUP(EVID_PASTVY!$H2287,KATEGORIE_ZVIRAT!$B$2:$M$31,9,FALSE)</f>
        <v>#N/A</v>
      </c>
      <c r="P2287" s="54" t="e">
        <f>VLOOKUP(EVID_PASTVY!$H2287,KATEGORIE_ZVIRAT!$B$2:$M$31,7,FALSE)*L2287/1000*M2287/24*(F2287-E2287+1)/J2287</f>
        <v>#N/A</v>
      </c>
      <c r="Q2287" s="52" t="e">
        <f>VLOOKUP(EVID_PASTVY!$H2287,KATEGORIE_ZVIRAT!$B$2:$M$31,10,FALSE)*P2287*10</f>
        <v>#N/A</v>
      </c>
      <c r="R2287" s="52" t="e">
        <f>VLOOKUP(EVID_PASTVY!$H2287,KATEGORIE_ZVIRAT!$B$2:$M$31,11,FALSE)*P2287*10</f>
        <v>#N/A</v>
      </c>
      <c r="S2287" s="52" t="e">
        <f>VLOOKUP(EVID_PASTVY!$H2287,KATEGORIE_ZVIRAT!$B$2:$M$31,12,FALSE)*P2287*10</f>
        <v>#N/A</v>
      </c>
    </row>
    <row r="2288" spans="1:19" x14ac:dyDescent="0.2">
      <c r="A2288" s="32"/>
      <c r="B2288" s="37" t="e">
        <f>VLOOKUP($A2288,EVID_OSEVU!$A$1:$M$4972,2,FALSE)</f>
        <v>#N/A</v>
      </c>
      <c r="C2288" s="37" t="e">
        <f>VLOOKUP($A2288,EVID_OSEVU!$A$1:$M$4972,3,FALSE)</f>
        <v>#N/A</v>
      </c>
      <c r="D2288" s="45" t="e">
        <f>VLOOKUP($A2288,EVID_OSEVU!$A$1:$M$4972,4,FALSE)</f>
        <v>#N/A</v>
      </c>
      <c r="E2288" s="35"/>
      <c r="F2288" s="53"/>
      <c r="G2288" s="32"/>
      <c r="H2288" s="45" t="e">
        <f>VLOOKUP(G2288,Export7[#All],2,FALSE)</f>
        <v>#N/A</v>
      </c>
      <c r="I2288" s="45" t="e">
        <f>VLOOKUP($A2288,EVID_OSEVU!$A$1:$M$4972,10,FALSE)</f>
        <v>#N/A</v>
      </c>
      <c r="J2288" s="58" t="e">
        <f>VLOOKUP($A2288,EVID_OSEVU!$A$1:$M$4972,11,FALSE)</f>
        <v>#N/A</v>
      </c>
      <c r="K2288" s="33"/>
      <c r="L2288" s="45" t="e">
        <f>VLOOKUP(EVID_PASTVY!H2288,KATEGORIE_ZVIRAT!$B$2:$M$31,6,FALSE)*K2288</f>
        <v>#N/A</v>
      </c>
      <c r="M2288" s="33">
        <v>24</v>
      </c>
      <c r="N2288" s="45" t="e">
        <f>VLOOKUP(EVID_PASTVY!$H2288,KATEGORIE_ZVIRAT!$B$2:$M$31,8,FALSE)</f>
        <v>#N/A</v>
      </c>
      <c r="O2288" s="45" t="e">
        <f>VLOOKUP(EVID_PASTVY!$H2288,KATEGORIE_ZVIRAT!$B$2:$M$31,9,FALSE)</f>
        <v>#N/A</v>
      </c>
      <c r="P2288" s="54" t="e">
        <f>VLOOKUP(EVID_PASTVY!$H2288,KATEGORIE_ZVIRAT!$B$2:$M$31,7,FALSE)*L2288/1000*M2288/24*(F2288-E2288+1)/J2288</f>
        <v>#N/A</v>
      </c>
      <c r="Q2288" s="52" t="e">
        <f>VLOOKUP(EVID_PASTVY!$H2288,KATEGORIE_ZVIRAT!$B$2:$M$31,10,FALSE)*P2288*10</f>
        <v>#N/A</v>
      </c>
      <c r="R2288" s="52" t="e">
        <f>VLOOKUP(EVID_PASTVY!$H2288,KATEGORIE_ZVIRAT!$B$2:$M$31,11,FALSE)*P2288*10</f>
        <v>#N/A</v>
      </c>
      <c r="S2288" s="52" t="e">
        <f>VLOOKUP(EVID_PASTVY!$H2288,KATEGORIE_ZVIRAT!$B$2:$M$31,12,FALSE)*P2288*10</f>
        <v>#N/A</v>
      </c>
    </row>
    <row r="2289" spans="1:19" x14ac:dyDescent="0.2">
      <c r="A2289" s="32"/>
      <c r="B2289" s="37" t="e">
        <f>VLOOKUP($A2289,EVID_OSEVU!$A$1:$M$4972,2,FALSE)</f>
        <v>#N/A</v>
      </c>
      <c r="C2289" s="37" t="e">
        <f>VLOOKUP($A2289,EVID_OSEVU!$A$1:$M$4972,3,FALSE)</f>
        <v>#N/A</v>
      </c>
      <c r="D2289" s="45" t="e">
        <f>VLOOKUP($A2289,EVID_OSEVU!$A$1:$M$4972,4,FALSE)</f>
        <v>#N/A</v>
      </c>
      <c r="E2289" s="35"/>
      <c r="F2289" s="53"/>
      <c r="G2289" s="32"/>
      <c r="H2289" s="45" t="e">
        <f>VLOOKUP(G2289,Export7[#All],2,FALSE)</f>
        <v>#N/A</v>
      </c>
      <c r="I2289" s="45" t="e">
        <f>VLOOKUP($A2289,EVID_OSEVU!$A$1:$M$4972,10,FALSE)</f>
        <v>#N/A</v>
      </c>
      <c r="J2289" s="58" t="e">
        <f>VLOOKUP($A2289,EVID_OSEVU!$A$1:$M$4972,11,FALSE)</f>
        <v>#N/A</v>
      </c>
      <c r="K2289" s="33"/>
      <c r="L2289" s="45" t="e">
        <f>VLOOKUP(EVID_PASTVY!H2289,KATEGORIE_ZVIRAT!$B$2:$M$31,6,FALSE)*K2289</f>
        <v>#N/A</v>
      </c>
      <c r="M2289" s="33">
        <v>24</v>
      </c>
      <c r="N2289" s="45" t="e">
        <f>VLOOKUP(EVID_PASTVY!$H2289,KATEGORIE_ZVIRAT!$B$2:$M$31,8,FALSE)</f>
        <v>#N/A</v>
      </c>
      <c r="O2289" s="45" t="e">
        <f>VLOOKUP(EVID_PASTVY!$H2289,KATEGORIE_ZVIRAT!$B$2:$M$31,9,FALSE)</f>
        <v>#N/A</v>
      </c>
      <c r="P2289" s="54" t="e">
        <f>VLOOKUP(EVID_PASTVY!$H2289,KATEGORIE_ZVIRAT!$B$2:$M$31,7,FALSE)*L2289/1000*M2289/24*(F2289-E2289+1)/J2289</f>
        <v>#N/A</v>
      </c>
      <c r="Q2289" s="52" t="e">
        <f>VLOOKUP(EVID_PASTVY!$H2289,KATEGORIE_ZVIRAT!$B$2:$M$31,10,FALSE)*P2289*10</f>
        <v>#N/A</v>
      </c>
      <c r="R2289" s="52" t="e">
        <f>VLOOKUP(EVID_PASTVY!$H2289,KATEGORIE_ZVIRAT!$B$2:$M$31,11,FALSE)*P2289*10</f>
        <v>#N/A</v>
      </c>
      <c r="S2289" s="52" t="e">
        <f>VLOOKUP(EVID_PASTVY!$H2289,KATEGORIE_ZVIRAT!$B$2:$M$31,12,FALSE)*P2289*10</f>
        <v>#N/A</v>
      </c>
    </row>
    <row r="2290" spans="1:19" x14ac:dyDescent="0.2">
      <c r="A2290" s="32"/>
      <c r="B2290" s="37" t="e">
        <f>VLOOKUP($A2290,EVID_OSEVU!$A$1:$M$4972,2,FALSE)</f>
        <v>#N/A</v>
      </c>
      <c r="C2290" s="37" t="e">
        <f>VLOOKUP($A2290,EVID_OSEVU!$A$1:$M$4972,3,FALSE)</f>
        <v>#N/A</v>
      </c>
      <c r="D2290" s="45" t="e">
        <f>VLOOKUP($A2290,EVID_OSEVU!$A$1:$M$4972,4,FALSE)</f>
        <v>#N/A</v>
      </c>
      <c r="E2290" s="35"/>
      <c r="F2290" s="53"/>
      <c r="G2290" s="32"/>
      <c r="H2290" s="45" t="e">
        <f>VLOOKUP(G2290,Export7[#All],2,FALSE)</f>
        <v>#N/A</v>
      </c>
      <c r="I2290" s="45" t="e">
        <f>VLOOKUP($A2290,EVID_OSEVU!$A$1:$M$4972,10,FALSE)</f>
        <v>#N/A</v>
      </c>
      <c r="J2290" s="58" t="e">
        <f>VLOOKUP($A2290,EVID_OSEVU!$A$1:$M$4972,11,FALSE)</f>
        <v>#N/A</v>
      </c>
      <c r="K2290" s="33"/>
      <c r="L2290" s="45" t="e">
        <f>VLOOKUP(EVID_PASTVY!H2290,KATEGORIE_ZVIRAT!$B$2:$M$31,6,FALSE)*K2290</f>
        <v>#N/A</v>
      </c>
      <c r="M2290" s="33">
        <v>24</v>
      </c>
      <c r="N2290" s="45" t="e">
        <f>VLOOKUP(EVID_PASTVY!$H2290,KATEGORIE_ZVIRAT!$B$2:$M$31,8,FALSE)</f>
        <v>#N/A</v>
      </c>
      <c r="O2290" s="45" t="e">
        <f>VLOOKUP(EVID_PASTVY!$H2290,KATEGORIE_ZVIRAT!$B$2:$M$31,9,FALSE)</f>
        <v>#N/A</v>
      </c>
      <c r="P2290" s="54" t="e">
        <f>VLOOKUP(EVID_PASTVY!$H2290,KATEGORIE_ZVIRAT!$B$2:$M$31,7,FALSE)*L2290/1000*M2290/24*(F2290-E2290+1)/J2290</f>
        <v>#N/A</v>
      </c>
      <c r="Q2290" s="52" t="e">
        <f>VLOOKUP(EVID_PASTVY!$H2290,KATEGORIE_ZVIRAT!$B$2:$M$31,10,FALSE)*P2290*10</f>
        <v>#N/A</v>
      </c>
      <c r="R2290" s="52" t="e">
        <f>VLOOKUP(EVID_PASTVY!$H2290,KATEGORIE_ZVIRAT!$B$2:$M$31,11,FALSE)*P2290*10</f>
        <v>#N/A</v>
      </c>
      <c r="S2290" s="52" t="e">
        <f>VLOOKUP(EVID_PASTVY!$H2290,KATEGORIE_ZVIRAT!$B$2:$M$31,12,FALSE)*P2290*10</f>
        <v>#N/A</v>
      </c>
    </row>
    <row r="2291" spans="1:19" x14ac:dyDescent="0.2">
      <c r="A2291" s="32"/>
      <c r="B2291" s="37" t="e">
        <f>VLOOKUP($A2291,EVID_OSEVU!$A$1:$M$4972,2,FALSE)</f>
        <v>#N/A</v>
      </c>
      <c r="C2291" s="37" t="e">
        <f>VLOOKUP($A2291,EVID_OSEVU!$A$1:$M$4972,3,FALSE)</f>
        <v>#N/A</v>
      </c>
      <c r="D2291" s="45" t="e">
        <f>VLOOKUP($A2291,EVID_OSEVU!$A$1:$M$4972,4,FALSE)</f>
        <v>#N/A</v>
      </c>
      <c r="E2291" s="35"/>
      <c r="F2291" s="53"/>
      <c r="G2291" s="32"/>
      <c r="H2291" s="45" t="e">
        <f>VLOOKUP(G2291,Export7[#All],2,FALSE)</f>
        <v>#N/A</v>
      </c>
      <c r="I2291" s="45" t="e">
        <f>VLOOKUP($A2291,EVID_OSEVU!$A$1:$M$4972,10,FALSE)</f>
        <v>#N/A</v>
      </c>
      <c r="J2291" s="58" t="e">
        <f>VLOOKUP($A2291,EVID_OSEVU!$A$1:$M$4972,11,FALSE)</f>
        <v>#N/A</v>
      </c>
      <c r="K2291" s="33"/>
      <c r="L2291" s="45" t="e">
        <f>VLOOKUP(EVID_PASTVY!H2291,KATEGORIE_ZVIRAT!$B$2:$M$31,6,FALSE)*K2291</f>
        <v>#N/A</v>
      </c>
      <c r="M2291" s="33">
        <v>24</v>
      </c>
      <c r="N2291" s="45" t="e">
        <f>VLOOKUP(EVID_PASTVY!$H2291,KATEGORIE_ZVIRAT!$B$2:$M$31,8,FALSE)</f>
        <v>#N/A</v>
      </c>
      <c r="O2291" s="45" t="e">
        <f>VLOOKUP(EVID_PASTVY!$H2291,KATEGORIE_ZVIRAT!$B$2:$M$31,9,FALSE)</f>
        <v>#N/A</v>
      </c>
      <c r="P2291" s="54" t="e">
        <f>VLOOKUP(EVID_PASTVY!$H2291,KATEGORIE_ZVIRAT!$B$2:$M$31,7,FALSE)*L2291/1000*M2291/24*(F2291-E2291+1)/J2291</f>
        <v>#N/A</v>
      </c>
      <c r="Q2291" s="52" t="e">
        <f>VLOOKUP(EVID_PASTVY!$H2291,KATEGORIE_ZVIRAT!$B$2:$M$31,10,FALSE)*P2291*10</f>
        <v>#N/A</v>
      </c>
      <c r="R2291" s="52" t="e">
        <f>VLOOKUP(EVID_PASTVY!$H2291,KATEGORIE_ZVIRAT!$B$2:$M$31,11,FALSE)*P2291*10</f>
        <v>#N/A</v>
      </c>
      <c r="S2291" s="52" t="e">
        <f>VLOOKUP(EVID_PASTVY!$H2291,KATEGORIE_ZVIRAT!$B$2:$M$31,12,FALSE)*P2291*10</f>
        <v>#N/A</v>
      </c>
    </row>
    <row r="2292" spans="1:19" x14ac:dyDescent="0.2">
      <c r="A2292" s="32"/>
      <c r="B2292" s="37" t="e">
        <f>VLOOKUP($A2292,EVID_OSEVU!$A$1:$M$4972,2,FALSE)</f>
        <v>#N/A</v>
      </c>
      <c r="C2292" s="37" t="e">
        <f>VLOOKUP($A2292,EVID_OSEVU!$A$1:$M$4972,3,FALSE)</f>
        <v>#N/A</v>
      </c>
      <c r="D2292" s="45" t="e">
        <f>VLOOKUP($A2292,EVID_OSEVU!$A$1:$M$4972,4,FALSE)</f>
        <v>#N/A</v>
      </c>
      <c r="E2292" s="35"/>
      <c r="F2292" s="53"/>
      <c r="G2292" s="32"/>
      <c r="H2292" s="45" t="e">
        <f>VLOOKUP(G2292,Export7[#All],2,FALSE)</f>
        <v>#N/A</v>
      </c>
      <c r="I2292" s="45" t="e">
        <f>VLOOKUP($A2292,EVID_OSEVU!$A$1:$M$4972,10,FALSE)</f>
        <v>#N/A</v>
      </c>
      <c r="J2292" s="58" t="e">
        <f>VLOOKUP($A2292,EVID_OSEVU!$A$1:$M$4972,11,FALSE)</f>
        <v>#N/A</v>
      </c>
      <c r="K2292" s="33"/>
      <c r="L2292" s="45" t="e">
        <f>VLOOKUP(EVID_PASTVY!H2292,KATEGORIE_ZVIRAT!$B$2:$M$31,6,FALSE)*K2292</f>
        <v>#N/A</v>
      </c>
      <c r="M2292" s="33">
        <v>24</v>
      </c>
      <c r="N2292" s="45" t="e">
        <f>VLOOKUP(EVID_PASTVY!$H2292,KATEGORIE_ZVIRAT!$B$2:$M$31,8,FALSE)</f>
        <v>#N/A</v>
      </c>
      <c r="O2292" s="45" t="e">
        <f>VLOOKUP(EVID_PASTVY!$H2292,KATEGORIE_ZVIRAT!$B$2:$M$31,9,FALSE)</f>
        <v>#N/A</v>
      </c>
      <c r="P2292" s="54" t="e">
        <f>VLOOKUP(EVID_PASTVY!$H2292,KATEGORIE_ZVIRAT!$B$2:$M$31,7,FALSE)*L2292/1000*M2292/24*(F2292-E2292+1)/J2292</f>
        <v>#N/A</v>
      </c>
      <c r="Q2292" s="52" t="e">
        <f>VLOOKUP(EVID_PASTVY!$H2292,KATEGORIE_ZVIRAT!$B$2:$M$31,10,FALSE)*P2292*10</f>
        <v>#N/A</v>
      </c>
      <c r="R2292" s="52" t="e">
        <f>VLOOKUP(EVID_PASTVY!$H2292,KATEGORIE_ZVIRAT!$B$2:$M$31,11,FALSE)*P2292*10</f>
        <v>#N/A</v>
      </c>
      <c r="S2292" s="52" t="e">
        <f>VLOOKUP(EVID_PASTVY!$H2292,KATEGORIE_ZVIRAT!$B$2:$M$31,12,FALSE)*P2292*10</f>
        <v>#N/A</v>
      </c>
    </row>
    <row r="2293" spans="1:19" x14ac:dyDescent="0.2">
      <c r="A2293" s="32"/>
      <c r="B2293" s="37" t="e">
        <f>VLOOKUP($A2293,EVID_OSEVU!$A$1:$M$4972,2,FALSE)</f>
        <v>#N/A</v>
      </c>
      <c r="C2293" s="37" t="e">
        <f>VLOOKUP($A2293,EVID_OSEVU!$A$1:$M$4972,3,FALSE)</f>
        <v>#N/A</v>
      </c>
      <c r="D2293" s="45" t="e">
        <f>VLOOKUP($A2293,EVID_OSEVU!$A$1:$M$4972,4,FALSE)</f>
        <v>#N/A</v>
      </c>
      <c r="E2293" s="35"/>
      <c r="F2293" s="53"/>
      <c r="G2293" s="32"/>
      <c r="H2293" s="45" t="e">
        <f>VLOOKUP(G2293,Export7[#All],2,FALSE)</f>
        <v>#N/A</v>
      </c>
      <c r="I2293" s="45" t="e">
        <f>VLOOKUP($A2293,EVID_OSEVU!$A$1:$M$4972,10,FALSE)</f>
        <v>#N/A</v>
      </c>
      <c r="J2293" s="58" t="e">
        <f>VLOOKUP($A2293,EVID_OSEVU!$A$1:$M$4972,11,FALSE)</f>
        <v>#N/A</v>
      </c>
      <c r="K2293" s="33"/>
      <c r="L2293" s="45" t="e">
        <f>VLOOKUP(EVID_PASTVY!H2293,KATEGORIE_ZVIRAT!$B$2:$M$31,6,FALSE)*K2293</f>
        <v>#N/A</v>
      </c>
      <c r="M2293" s="33">
        <v>24</v>
      </c>
      <c r="N2293" s="45" t="e">
        <f>VLOOKUP(EVID_PASTVY!$H2293,KATEGORIE_ZVIRAT!$B$2:$M$31,8,FALSE)</f>
        <v>#N/A</v>
      </c>
      <c r="O2293" s="45" t="e">
        <f>VLOOKUP(EVID_PASTVY!$H2293,KATEGORIE_ZVIRAT!$B$2:$M$31,9,FALSE)</f>
        <v>#N/A</v>
      </c>
      <c r="P2293" s="54" t="e">
        <f>VLOOKUP(EVID_PASTVY!$H2293,KATEGORIE_ZVIRAT!$B$2:$M$31,7,FALSE)*L2293/1000*M2293/24*(F2293-E2293+1)/J2293</f>
        <v>#N/A</v>
      </c>
      <c r="Q2293" s="52" t="e">
        <f>VLOOKUP(EVID_PASTVY!$H2293,KATEGORIE_ZVIRAT!$B$2:$M$31,10,FALSE)*P2293*10</f>
        <v>#N/A</v>
      </c>
      <c r="R2293" s="52" t="e">
        <f>VLOOKUP(EVID_PASTVY!$H2293,KATEGORIE_ZVIRAT!$B$2:$M$31,11,FALSE)*P2293*10</f>
        <v>#N/A</v>
      </c>
      <c r="S2293" s="52" t="e">
        <f>VLOOKUP(EVID_PASTVY!$H2293,KATEGORIE_ZVIRAT!$B$2:$M$31,12,FALSE)*P2293*10</f>
        <v>#N/A</v>
      </c>
    </row>
    <row r="2294" spans="1:19" x14ac:dyDescent="0.2">
      <c r="A2294" s="32"/>
      <c r="B2294" s="37" t="e">
        <f>VLOOKUP($A2294,EVID_OSEVU!$A$1:$M$4972,2,FALSE)</f>
        <v>#N/A</v>
      </c>
      <c r="C2294" s="37" t="e">
        <f>VLOOKUP($A2294,EVID_OSEVU!$A$1:$M$4972,3,FALSE)</f>
        <v>#N/A</v>
      </c>
      <c r="D2294" s="45" t="e">
        <f>VLOOKUP($A2294,EVID_OSEVU!$A$1:$M$4972,4,FALSE)</f>
        <v>#N/A</v>
      </c>
      <c r="E2294" s="35"/>
      <c r="F2294" s="53"/>
      <c r="G2294" s="32"/>
      <c r="H2294" s="45" t="e">
        <f>VLOOKUP(G2294,Export7[#All],2,FALSE)</f>
        <v>#N/A</v>
      </c>
      <c r="I2294" s="45" t="e">
        <f>VLOOKUP($A2294,EVID_OSEVU!$A$1:$M$4972,10,FALSE)</f>
        <v>#N/A</v>
      </c>
      <c r="J2294" s="58" t="e">
        <f>VLOOKUP($A2294,EVID_OSEVU!$A$1:$M$4972,11,FALSE)</f>
        <v>#N/A</v>
      </c>
      <c r="K2294" s="33"/>
      <c r="L2294" s="45" t="e">
        <f>VLOOKUP(EVID_PASTVY!H2294,KATEGORIE_ZVIRAT!$B$2:$M$31,6,FALSE)*K2294</f>
        <v>#N/A</v>
      </c>
      <c r="M2294" s="33">
        <v>24</v>
      </c>
      <c r="N2294" s="45" t="e">
        <f>VLOOKUP(EVID_PASTVY!$H2294,KATEGORIE_ZVIRAT!$B$2:$M$31,8,FALSE)</f>
        <v>#N/A</v>
      </c>
      <c r="O2294" s="45" t="e">
        <f>VLOOKUP(EVID_PASTVY!$H2294,KATEGORIE_ZVIRAT!$B$2:$M$31,9,FALSE)</f>
        <v>#N/A</v>
      </c>
      <c r="P2294" s="54" t="e">
        <f>VLOOKUP(EVID_PASTVY!$H2294,KATEGORIE_ZVIRAT!$B$2:$M$31,7,FALSE)*L2294/1000*M2294/24*(F2294-E2294+1)/J2294</f>
        <v>#N/A</v>
      </c>
      <c r="Q2294" s="52" t="e">
        <f>VLOOKUP(EVID_PASTVY!$H2294,KATEGORIE_ZVIRAT!$B$2:$M$31,10,FALSE)*P2294*10</f>
        <v>#N/A</v>
      </c>
      <c r="R2294" s="52" t="e">
        <f>VLOOKUP(EVID_PASTVY!$H2294,KATEGORIE_ZVIRAT!$B$2:$M$31,11,FALSE)*P2294*10</f>
        <v>#N/A</v>
      </c>
      <c r="S2294" s="52" t="e">
        <f>VLOOKUP(EVID_PASTVY!$H2294,KATEGORIE_ZVIRAT!$B$2:$M$31,12,FALSE)*P2294*10</f>
        <v>#N/A</v>
      </c>
    </row>
    <row r="2295" spans="1:19" x14ac:dyDescent="0.2">
      <c r="A2295" s="32"/>
      <c r="B2295" s="37" t="e">
        <f>VLOOKUP($A2295,EVID_OSEVU!$A$1:$M$4972,2,FALSE)</f>
        <v>#N/A</v>
      </c>
      <c r="C2295" s="37" t="e">
        <f>VLOOKUP($A2295,EVID_OSEVU!$A$1:$M$4972,3,FALSE)</f>
        <v>#N/A</v>
      </c>
      <c r="D2295" s="45" t="e">
        <f>VLOOKUP($A2295,EVID_OSEVU!$A$1:$M$4972,4,FALSE)</f>
        <v>#N/A</v>
      </c>
      <c r="E2295" s="35"/>
      <c r="F2295" s="53"/>
      <c r="G2295" s="32"/>
      <c r="H2295" s="45" t="e">
        <f>VLOOKUP(G2295,Export7[#All],2,FALSE)</f>
        <v>#N/A</v>
      </c>
      <c r="I2295" s="45" t="e">
        <f>VLOOKUP($A2295,EVID_OSEVU!$A$1:$M$4972,10,FALSE)</f>
        <v>#N/A</v>
      </c>
      <c r="J2295" s="58" t="e">
        <f>VLOOKUP($A2295,EVID_OSEVU!$A$1:$M$4972,11,FALSE)</f>
        <v>#N/A</v>
      </c>
      <c r="K2295" s="33"/>
      <c r="L2295" s="45" t="e">
        <f>VLOOKUP(EVID_PASTVY!H2295,KATEGORIE_ZVIRAT!$B$2:$M$31,6,FALSE)*K2295</f>
        <v>#N/A</v>
      </c>
      <c r="M2295" s="33">
        <v>24</v>
      </c>
      <c r="N2295" s="45" t="e">
        <f>VLOOKUP(EVID_PASTVY!$H2295,KATEGORIE_ZVIRAT!$B$2:$M$31,8,FALSE)</f>
        <v>#N/A</v>
      </c>
      <c r="O2295" s="45" t="e">
        <f>VLOOKUP(EVID_PASTVY!$H2295,KATEGORIE_ZVIRAT!$B$2:$M$31,9,FALSE)</f>
        <v>#N/A</v>
      </c>
      <c r="P2295" s="54" t="e">
        <f>VLOOKUP(EVID_PASTVY!$H2295,KATEGORIE_ZVIRAT!$B$2:$M$31,7,FALSE)*L2295/1000*M2295/24*(F2295-E2295+1)/J2295</f>
        <v>#N/A</v>
      </c>
      <c r="Q2295" s="52" t="e">
        <f>VLOOKUP(EVID_PASTVY!$H2295,KATEGORIE_ZVIRAT!$B$2:$M$31,10,FALSE)*P2295*10</f>
        <v>#N/A</v>
      </c>
      <c r="R2295" s="52" t="e">
        <f>VLOOKUP(EVID_PASTVY!$H2295,KATEGORIE_ZVIRAT!$B$2:$M$31,11,FALSE)*P2295*10</f>
        <v>#N/A</v>
      </c>
      <c r="S2295" s="52" t="e">
        <f>VLOOKUP(EVID_PASTVY!$H2295,KATEGORIE_ZVIRAT!$B$2:$M$31,12,FALSE)*P2295*10</f>
        <v>#N/A</v>
      </c>
    </row>
    <row r="2296" spans="1:19" x14ac:dyDescent="0.2">
      <c r="A2296" s="32"/>
      <c r="B2296" s="37" t="e">
        <f>VLOOKUP($A2296,EVID_OSEVU!$A$1:$M$4972,2,FALSE)</f>
        <v>#N/A</v>
      </c>
      <c r="C2296" s="37" t="e">
        <f>VLOOKUP($A2296,EVID_OSEVU!$A$1:$M$4972,3,FALSE)</f>
        <v>#N/A</v>
      </c>
      <c r="D2296" s="45" t="e">
        <f>VLOOKUP($A2296,EVID_OSEVU!$A$1:$M$4972,4,FALSE)</f>
        <v>#N/A</v>
      </c>
      <c r="E2296" s="35"/>
      <c r="F2296" s="53"/>
      <c r="G2296" s="32"/>
      <c r="H2296" s="45" t="e">
        <f>VLOOKUP(G2296,Export7[#All],2,FALSE)</f>
        <v>#N/A</v>
      </c>
      <c r="I2296" s="45" t="e">
        <f>VLOOKUP($A2296,EVID_OSEVU!$A$1:$M$4972,10,FALSE)</f>
        <v>#N/A</v>
      </c>
      <c r="J2296" s="58" t="e">
        <f>VLOOKUP($A2296,EVID_OSEVU!$A$1:$M$4972,11,FALSE)</f>
        <v>#N/A</v>
      </c>
      <c r="K2296" s="33"/>
      <c r="L2296" s="45" t="e">
        <f>VLOOKUP(EVID_PASTVY!H2296,KATEGORIE_ZVIRAT!$B$2:$M$31,6,FALSE)*K2296</f>
        <v>#N/A</v>
      </c>
      <c r="M2296" s="33">
        <v>24</v>
      </c>
      <c r="N2296" s="45" t="e">
        <f>VLOOKUP(EVID_PASTVY!$H2296,KATEGORIE_ZVIRAT!$B$2:$M$31,8,FALSE)</f>
        <v>#N/A</v>
      </c>
      <c r="O2296" s="45" t="e">
        <f>VLOOKUP(EVID_PASTVY!$H2296,KATEGORIE_ZVIRAT!$B$2:$M$31,9,FALSE)</f>
        <v>#N/A</v>
      </c>
      <c r="P2296" s="54" t="e">
        <f>VLOOKUP(EVID_PASTVY!$H2296,KATEGORIE_ZVIRAT!$B$2:$M$31,7,FALSE)*L2296/1000*M2296/24*(F2296-E2296+1)/J2296</f>
        <v>#N/A</v>
      </c>
      <c r="Q2296" s="52" t="e">
        <f>VLOOKUP(EVID_PASTVY!$H2296,KATEGORIE_ZVIRAT!$B$2:$M$31,10,FALSE)*P2296*10</f>
        <v>#N/A</v>
      </c>
      <c r="R2296" s="52" t="e">
        <f>VLOOKUP(EVID_PASTVY!$H2296,KATEGORIE_ZVIRAT!$B$2:$M$31,11,FALSE)*P2296*10</f>
        <v>#N/A</v>
      </c>
      <c r="S2296" s="52" t="e">
        <f>VLOOKUP(EVID_PASTVY!$H2296,KATEGORIE_ZVIRAT!$B$2:$M$31,12,FALSE)*P2296*10</f>
        <v>#N/A</v>
      </c>
    </row>
    <row r="2297" spans="1:19" x14ac:dyDescent="0.2">
      <c r="A2297" s="32"/>
      <c r="B2297" s="37" t="e">
        <f>VLOOKUP($A2297,EVID_OSEVU!$A$1:$M$4972,2,FALSE)</f>
        <v>#N/A</v>
      </c>
      <c r="C2297" s="37" t="e">
        <f>VLOOKUP($A2297,EVID_OSEVU!$A$1:$M$4972,3,FALSE)</f>
        <v>#N/A</v>
      </c>
      <c r="D2297" s="45" t="e">
        <f>VLOOKUP($A2297,EVID_OSEVU!$A$1:$M$4972,4,FALSE)</f>
        <v>#N/A</v>
      </c>
      <c r="E2297" s="35"/>
      <c r="F2297" s="53"/>
      <c r="G2297" s="32"/>
      <c r="H2297" s="45" t="e">
        <f>VLOOKUP(G2297,Export7[#All],2,FALSE)</f>
        <v>#N/A</v>
      </c>
      <c r="I2297" s="45" t="e">
        <f>VLOOKUP($A2297,EVID_OSEVU!$A$1:$M$4972,10,FALSE)</f>
        <v>#N/A</v>
      </c>
      <c r="J2297" s="58" t="e">
        <f>VLOOKUP($A2297,EVID_OSEVU!$A$1:$M$4972,11,FALSE)</f>
        <v>#N/A</v>
      </c>
      <c r="K2297" s="33"/>
      <c r="L2297" s="45" t="e">
        <f>VLOOKUP(EVID_PASTVY!H2297,KATEGORIE_ZVIRAT!$B$2:$M$31,6,FALSE)*K2297</f>
        <v>#N/A</v>
      </c>
      <c r="M2297" s="33">
        <v>24</v>
      </c>
      <c r="N2297" s="45" t="e">
        <f>VLOOKUP(EVID_PASTVY!$H2297,KATEGORIE_ZVIRAT!$B$2:$M$31,8,FALSE)</f>
        <v>#N/A</v>
      </c>
      <c r="O2297" s="45" t="e">
        <f>VLOOKUP(EVID_PASTVY!$H2297,KATEGORIE_ZVIRAT!$B$2:$M$31,9,FALSE)</f>
        <v>#N/A</v>
      </c>
      <c r="P2297" s="54" t="e">
        <f>VLOOKUP(EVID_PASTVY!$H2297,KATEGORIE_ZVIRAT!$B$2:$M$31,7,FALSE)*L2297/1000*M2297/24*(F2297-E2297+1)/J2297</f>
        <v>#N/A</v>
      </c>
      <c r="Q2297" s="52" t="e">
        <f>VLOOKUP(EVID_PASTVY!$H2297,KATEGORIE_ZVIRAT!$B$2:$M$31,10,FALSE)*P2297*10</f>
        <v>#N/A</v>
      </c>
      <c r="R2297" s="52" t="e">
        <f>VLOOKUP(EVID_PASTVY!$H2297,KATEGORIE_ZVIRAT!$B$2:$M$31,11,FALSE)*P2297*10</f>
        <v>#N/A</v>
      </c>
      <c r="S2297" s="52" t="e">
        <f>VLOOKUP(EVID_PASTVY!$H2297,KATEGORIE_ZVIRAT!$B$2:$M$31,12,FALSE)*P2297*10</f>
        <v>#N/A</v>
      </c>
    </row>
    <row r="2298" spans="1:19" x14ac:dyDescent="0.2">
      <c r="A2298" s="32"/>
      <c r="B2298" s="37" t="e">
        <f>VLOOKUP($A2298,EVID_OSEVU!$A$1:$M$4972,2,FALSE)</f>
        <v>#N/A</v>
      </c>
      <c r="C2298" s="37" t="e">
        <f>VLOOKUP($A2298,EVID_OSEVU!$A$1:$M$4972,3,FALSE)</f>
        <v>#N/A</v>
      </c>
      <c r="D2298" s="45" t="e">
        <f>VLOOKUP($A2298,EVID_OSEVU!$A$1:$M$4972,4,FALSE)</f>
        <v>#N/A</v>
      </c>
      <c r="E2298" s="35"/>
      <c r="F2298" s="53"/>
      <c r="G2298" s="32"/>
      <c r="H2298" s="45" t="e">
        <f>VLOOKUP(G2298,Export7[#All],2,FALSE)</f>
        <v>#N/A</v>
      </c>
      <c r="I2298" s="45" t="e">
        <f>VLOOKUP($A2298,EVID_OSEVU!$A$1:$M$4972,10,FALSE)</f>
        <v>#N/A</v>
      </c>
      <c r="J2298" s="58" t="e">
        <f>VLOOKUP($A2298,EVID_OSEVU!$A$1:$M$4972,11,FALSE)</f>
        <v>#N/A</v>
      </c>
      <c r="K2298" s="33"/>
      <c r="L2298" s="45" t="e">
        <f>VLOOKUP(EVID_PASTVY!H2298,KATEGORIE_ZVIRAT!$B$2:$M$31,6,FALSE)*K2298</f>
        <v>#N/A</v>
      </c>
      <c r="M2298" s="33">
        <v>24</v>
      </c>
      <c r="N2298" s="45" t="e">
        <f>VLOOKUP(EVID_PASTVY!$H2298,KATEGORIE_ZVIRAT!$B$2:$M$31,8,FALSE)</f>
        <v>#N/A</v>
      </c>
      <c r="O2298" s="45" t="e">
        <f>VLOOKUP(EVID_PASTVY!$H2298,KATEGORIE_ZVIRAT!$B$2:$M$31,9,FALSE)</f>
        <v>#N/A</v>
      </c>
      <c r="P2298" s="54" t="e">
        <f>VLOOKUP(EVID_PASTVY!$H2298,KATEGORIE_ZVIRAT!$B$2:$M$31,7,FALSE)*L2298/1000*M2298/24*(F2298-E2298+1)/J2298</f>
        <v>#N/A</v>
      </c>
      <c r="Q2298" s="52" t="e">
        <f>VLOOKUP(EVID_PASTVY!$H2298,KATEGORIE_ZVIRAT!$B$2:$M$31,10,FALSE)*P2298*10</f>
        <v>#N/A</v>
      </c>
      <c r="R2298" s="52" t="e">
        <f>VLOOKUP(EVID_PASTVY!$H2298,KATEGORIE_ZVIRAT!$B$2:$M$31,11,FALSE)*P2298*10</f>
        <v>#N/A</v>
      </c>
      <c r="S2298" s="52" t="e">
        <f>VLOOKUP(EVID_PASTVY!$H2298,KATEGORIE_ZVIRAT!$B$2:$M$31,12,FALSE)*P2298*10</f>
        <v>#N/A</v>
      </c>
    </row>
    <row r="2299" spans="1:19" x14ac:dyDescent="0.2">
      <c r="A2299" s="32"/>
      <c r="B2299" s="37" t="e">
        <f>VLOOKUP($A2299,EVID_OSEVU!$A$1:$M$4972,2,FALSE)</f>
        <v>#N/A</v>
      </c>
      <c r="C2299" s="37" t="e">
        <f>VLOOKUP($A2299,EVID_OSEVU!$A$1:$M$4972,3,FALSE)</f>
        <v>#N/A</v>
      </c>
      <c r="D2299" s="45" t="e">
        <f>VLOOKUP($A2299,EVID_OSEVU!$A$1:$M$4972,4,FALSE)</f>
        <v>#N/A</v>
      </c>
      <c r="E2299" s="35"/>
      <c r="F2299" s="53"/>
      <c r="G2299" s="32"/>
      <c r="H2299" s="45" t="e">
        <f>VLOOKUP(G2299,Export7[#All],2,FALSE)</f>
        <v>#N/A</v>
      </c>
      <c r="I2299" s="45" t="e">
        <f>VLOOKUP($A2299,EVID_OSEVU!$A$1:$M$4972,10,FALSE)</f>
        <v>#N/A</v>
      </c>
      <c r="J2299" s="58" t="e">
        <f>VLOOKUP($A2299,EVID_OSEVU!$A$1:$M$4972,11,FALSE)</f>
        <v>#N/A</v>
      </c>
      <c r="K2299" s="33"/>
      <c r="L2299" s="45" t="e">
        <f>VLOOKUP(EVID_PASTVY!H2299,KATEGORIE_ZVIRAT!$B$2:$M$31,6,FALSE)*K2299</f>
        <v>#N/A</v>
      </c>
      <c r="M2299" s="33">
        <v>24</v>
      </c>
      <c r="N2299" s="45" t="e">
        <f>VLOOKUP(EVID_PASTVY!$H2299,KATEGORIE_ZVIRAT!$B$2:$M$31,8,FALSE)</f>
        <v>#N/A</v>
      </c>
      <c r="O2299" s="45" t="e">
        <f>VLOOKUP(EVID_PASTVY!$H2299,KATEGORIE_ZVIRAT!$B$2:$M$31,9,FALSE)</f>
        <v>#N/A</v>
      </c>
      <c r="P2299" s="54" t="e">
        <f>VLOOKUP(EVID_PASTVY!$H2299,KATEGORIE_ZVIRAT!$B$2:$M$31,7,FALSE)*L2299/1000*M2299/24*(F2299-E2299+1)/J2299</f>
        <v>#N/A</v>
      </c>
      <c r="Q2299" s="52" t="e">
        <f>VLOOKUP(EVID_PASTVY!$H2299,KATEGORIE_ZVIRAT!$B$2:$M$31,10,FALSE)*P2299*10</f>
        <v>#N/A</v>
      </c>
      <c r="R2299" s="52" t="e">
        <f>VLOOKUP(EVID_PASTVY!$H2299,KATEGORIE_ZVIRAT!$B$2:$M$31,11,FALSE)*P2299*10</f>
        <v>#N/A</v>
      </c>
      <c r="S2299" s="52" t="e">
        <f>VLOOKUP(EVID_PASTVY!$H2299,KATEGORIE_ZVIRAT!$B$2:$M$31,12,FALSE)*P2299*10</f>
        <v>#N/A</v>
      </c>
    </row>
    <row r="2300" spans="1:19" x14ac:dyDescent="0.2">
      <c r="A2300" s="32"/>
      <c r="B2300" s="37" t="e">
        <f>VLOOKUP($A2300,EVID_OSEVU!$A$1:$M$4972,2,FALSE)</f>
        <v>#N/A</v>
      </c>
      <c r="C2300" s="37" t="e">
        <f>VLOOKUP($A2300,EVID_OSEVU!$A$1:$M$4972,3,FALSE)</f>
        <v>#N/A</v>
      </c>
      <c r="D2300" s="45" t="e">
        <f>VLOOKUP($A2300,EVID_OSEVU!$A$1:$M$4972,4,FALSE)</f>
        <v>#N/A</v>
      </c>
      <c r="E2300" s="35"/>
      <c r="F2300" s="53"/>
      <c r="G2300" s="32"/>
      <c r="H2300" s="45" t="e">
        <f>VLOOKUP(G2300,Export7[#All],2,FALSE)</f>
        <v>#N/A</v>
      </c>
      <c r="I2300" s="45" t="e">
        <f>VLOOKUP($A2300,EVID_OSEVU!$A$1:$M$4972,10,FALSE)</f>
        <v>#N/A</v>
      </c>
      <c r="J2300" s="58" t="e">
        <f>VLOOKUP($A2300,EVID_OSEVU!$A$1:$M$4972,11,FALSE)</f>
        <v>#N/A</v>
      </c>
      <c r="K2300" s="33"/>
      <c r="L2300" s="45" t="e">
        <f>VLOOKUP(EVID_PASTVY!H2300,KATEGORIE_ZVIRAT!$B$2:$M$31,6,FALSE)*K2300</f>
        <v>#N/A</v>
      </c>
      <c r="M2300" s="33">
        <v>24</v>
      </c>
      <c r="N2300" s="45" t="e">
        <f>VLOOKUP(EVID_PASTVY!$H2300,KATEGORIE_ZVIRAT!$B$2:$M$31,8,FALSE)</f>
        <v>#N/A</v>
      </c>
      <c r="O2300" s="45" t="e">
        <f>VLOOKUP(EVID_PASTVY!$H2300,KATEGORIE_ZVIRAT!$B$2:$M$31,9,FALSE)</f>
        <v>#N/A</v>
      </c>
      <c r="P2300" s="54" t="e">
        <f>VLOOKUP(EVID_PASTVY!$H2300,KATEGORIE_ZVIRAT!$B$2:$M$31,7,FALSE)*L2300/1000*M2300/24*(F2300-E2300+1)/J2300</f>
        <v>#N/A</v>
      </c>
      <c r="Q2300" s="52" t="e">
        <f>VLOOKUP(EVID_PASTVY!$H2300,KATEGORIE_ZVIRAT!$B$2:$M$31,10,FALSE)*P2300*10</f>
        <v>#N/A</v>
      </c>
      <c r="R2300" s="52" t="e">
        <f>VLOOKUP(EVID_PASTVY!$H2300,KATEGORIE_ZVIRAT!$B$2:$M$31,11,FALSE)*P2300*10</f>
        <v>#N/A</v>
      </c>
      <c r="S2300" s="52" t="e">
        <f>VLOOKUP(EVID_PASTVY!$H2300,KATEGORIE_ZVIRAT!$B$2:$M$31,12,FALSE)*P2300*10</f>
        <v>#N/A</v>
      </c>
    </row>
    <row r="2301" spans="1:19" x14ac:dyDescent="0.2">
      <c r="A2301" s="32"/>
      <c r="B2301" s="37" t="e">
        <f>VLOOKUP($A2301,EVID_OSEVU!$A$1:$M$4972,2,FALSE)</f>
        <v>#N/A</v>
      </c>
      <c r="C2301" s="37" t="e">
        <f>VLOOKUP($A2301,EVID_OSEVU!$A$1:$M$4972,3,FALSE)</f>
        <v>#N/A</v>
      </c>
      <c r="D2301" s="45" t="e">
        <f>VLOOKUP($A2301,EVID_OSEVU!$A$1:$M$4972,4,FALSE)</f>
        <v>#N/A</v>
      </c>
      <c r="E2301" s="35"/>
      <c r="F2301" s="53"/>
      <c r="G2301" s="32"/>
      <c r="H2301" s="45" t="e">
        <f>VLOOKUP(G2301,Export7[#All],2,FALSE)</f>
        <v>#N/A</v>
      </c>
      <c r="I2301" s="45" t="e">
        <f>VLOOKUP($A2301,EVID_OSEVU!$A$1:$M$4972,10,FALSE)</f>
        <v>#N/A</v>
      </c>
      <c r="J2301" s="58" t="e">
        <f>VLOOKUP($A2301,EVID_OSEVU!$A$1:$M$4972,11,FALSE)</f>
        <v>#N/A</v>
      </c>
      <c r="K2301" s="33"/>
      <c r="L2301" s="45" t="e">
        <f>VLOOKUP(EVID_PASTVY!H2301,KATEGORIE_ZVIRAT!$B$2:$M$31,6,FALSE)*K2301</f>
        <v>#N/A</v>
      </c>
      <c r="M2301" s="33">
        <v>24</v>
      </c>
      <c r="N2301" s="45" t="e">
        <f>VLOOKUP(EVID_PASTVY!$H2301,KATEGORIE_ZVIRAT!$B$2:$M$31,8,FALSE)</f>
        <v>#N/A</v>
      </c>
      <c r="O2301" s="45" t="e">
        <f>VLOOKUP(EVID_PASTVY!$H2301,KATEGORIE_ZVIRAT!$B$2:$M$31,9,FALSE)</f>
        <v>#N/A</v>
      </c>
      <c r="P2301" s="54" t="e">
        <f>VLOOKUP(EVID_PASTVY!$H2301,KATEGORIE_ZVIRAT!$B$2:$M$31,7,FALSE)*L2301/1000*M2301/24*(F2301-E2301+1)/J2301</f>
        <v>#N/A</v>
      </c>
      <c r="Q2301" s="52" t="e">
        <f>VLOOKUP(EVID_PASTVY!$H2301,KATEGORIE_ZVIRAT!$B$2:$M$31,10,FALSE)*P2301*10</f>
        <v>#N/A</v>
      </c>
      <c r="R2301" s="52" t="e">
        <f>VLOOKUP(EVID_PASTVY!$H2301,KATEGORIE_ZVIRAT!$B$2:$M$31,11,FALSE)*P2301*10</f>
        <v>#N/A</v>
      </c>
      <c r="S2301" s="52" t="e">
        <f>VLOOKUP(EVID_PASTVY!$H2301,KATEGORIE_ZVIRAT!$B$2:$M$31,12,FALSE)*P2301*10</f>
        <v>#N/A</v>
      </c>
    </row>
    <row r="2302" spans="1:19" x14ac:dyDescent="0.2">
      <c r="A2302" s="32"/>
      <c r="B2302" s="37" t="e">
        <f>VLOOKUP($A2302,EVID_OSEVU!$A$1:$M$4972,2,FALSE)</f>
        <v>#N/A</v>
      </c>
      <c r="C2302" s="37" t="e">
        <f>VLOOKUP($A2302,EVID_OSEVU!$A$1:$M$4972,3,FALSE)</f>
        <v>#N/A</v>
      </c>
      <c r="D2302" s="45" t="e">
        <f>VLOOKUP($A2302,EVID_OSEVU!$A$1:$M$4972,4,FALSE)</f>
        <v>#N/A</v>
      </c>
      <c r="E2302" s="35"/>
      <c r="F2302" s="53"/>
      <c r="G2302" s="32"/>
      <c r="H2302" s="45" t="e">
        <f>VLOOKUP(G2302,Export7[#All],2,FALSE)</f>
        <v>#N/A</v>
      </c>
      <c r="I2302" s="45" t="e">
        <f>VLOOKUP($A2302,EVID_OSEVU!$A$1:$M$4972,10,FALSE)</f>
        <v>#N/A</v>
      </c>
      <c r="J2302" s="58" t="e">
        <f>VLOOKUP($A2302,EVID_OSEVU!$A$1:$M$4972,11,FALSE)</f>
        <v>#N/A</v>
      </c>
      <c r="K2302" s="33"/>
      <c r="L2302" s="45" t="e">
        <f>VLOOKUP(EVID_PASTVY!H2302,KATEGORIE_ZVIRAT!$B$2:$M$31,6,FALSE)*K2302</f>
        <v>#N/A</v>
      </c>
      <c r="M2302" s="33">
        <v>24</v>
      </c>
      <c r="N2302" s="45" t="e">
        <f>VLOOKUP(EVID_PASTVY!$H2302,KATEGORIE_ZVIRAT!$B$2:$M$31,8,FALSE)</f>
        <v>#N/A</v>
      </c>
      <c r="O2302" s="45" t="e">
        <f>VLOOKUP(EVID_PASTVY!$H2302,KATEGORIE_ZVIRAT!$B$2:$M$31,9,FALSE)</f>
        <v>#N/A</v>
      </c>
      <c r="P2302" s="54" t="e">
        <f>VLOOKUP(EVID_PASTVY!$H2302,KATEGORIE_ZVIRAT!$B$2:$M$31,7,FALSE)*L2302/1000*M2302/24*(F2302-E2302+1)/J2302</f>
        <v>#N/A</v>
      </c>
      <c r="Q2302" s="52" t="e">
        <f>VLOOKUP(EVID_PASTVY!$H2302,KATEGORIE_ZVIRAT!$B$2:$M$31,10,FALSE)*P2302*10</f>
        <v>#N/A</v>
      </c>
      <c r="R2302" s="52" t="e">
        <f>VLOOKUP(EVID_PASTVY!$H2302,KATEGORIE_ZVIRAT!$B$2:$M$31,11,FALSE)*P2302*10</f>
        <v>#N/A</v>
      </c>
      <c r="S2302" s="52" t="e">
        <f>VLOOKUP(EVID_PASTVY!$H2302,KATEGORIE_ZVIRAT!$B$2:$M$31,12,FALSE)*P2302*10</f>
        <v>#N/A</v>
      </c>
    </row>
    <row r="2303" spans="1:19" x14ac:dyDescent="0.2">
      <c r="A2303" s="32"/>
      <c r="B2303" s="37" t="e">
        <f>VLOOKUP($A2303,EVID_OSEVU!$A$1:$M$4972,2,FALSE)</f>
        <v>#N/A</v>
      </c>
      <c r="C2303" s="37" t="e">
        <f>VLOOKUP($A2303,EVID_OSEVU!$A$1:$M$4972,3,FALSE)</f>
        <v>#N/A</v>
      </c>
      <c r="D2303" s="45" t="e">
        <f>VLOOKUP($A2303,EVID_OSEVU!$A$1:$M$4972,4,FALSE)</f>
        <v>#N/A</v>
      </c>
      <c r="E2303" s="35"/>
      <c r="F2303" s="53"/>
      <c r="G2303" s="32"/>
      <c r="H2303" s="45" t="e">
        <f>VLOOKUP(G2303,Export7[#All],2,FALSE)</f>
        <v>#N/A</v>
      </c>
      <c r="I2303" s="45" t="e">
        <f>VLOOKUP($A2303,EVID_OSEVU!$A$1:$M$4972,10,FALSE)</f>
        <v>#N/A</v>
      </c>
      <c r="J2303" s="58" t="e">
        <f>VLOOKUP($A2303,EVID_OSEVU!$A$1:$M$4972,11,FALSE)</f>
        <v>#N/A</v>
      </c>
      <c r="K2303" s="33"/>
      <c r="L2303" s="45" t="e">
        <f>VLOOKUP(EVID_PASTVY!H2303,KATEGORIE_ZVIRAT!$B$2:$M$31,6,FALSE)*K2303</f>
        <v>#N/A</v>
      </c>
      <c r="M2303" s="33">
        <v>24</v>
      </c>
      <c r="N2303" s="45" t="e">
        <f>VLOOKUP(EVID_PASTVY!$H2303,KATEGORIE_ZVIRAT!$B$2:$M$31,8,FALSE)</f>
        <v>#N/A</v>
      </c>
      <c r="O2303" s="45" t="e">
        <f>VLOOKUP(EVID_PASTVY!$H2303,KATEGORIE_ZVIRAT!$B$2:$M$31,9,FALSE)</f>
        <v>#N/A</v>
      </c>
      <c r="P2303" s="54" t="e">
        <f>VLOOKUP(EVID_PASTVY!$H2303,KATEGORIE_ZVIRAT!$B$2:$M$31,7,FALSE)*L2303/1000*M2303/24*(F2303-E2303+1)/J2303</f>
        <v>#N/A</v>
      </c>
      <c r="Q2303" s="52" t="e">
        <f>VLOOKUP(EVID_PASTVY!$H2303,KATEGORIE_ZVIRAT!$B$2:$M$31,10,FALSE)*P2303*10</f>
        <v>#N/A</v>
      </c>
      <c r="R2303" s="52" t="e">
        <f>VLOOKUP(EVID_PASTVY!$H2303,KATEGORIE_ZVIRAT!$B$2:$M$31,11,FALSE)*P2303*10</f>
        <v>#N/A</v>
      </c>
      <c r="S2303" s="52" t="e">
        <f>VLOOKUP(EVID_PASTVY!$H2303,KATEGORIE_ZVIRAT!$B$2:$M$31,12,FALSE)*P2303*10</f>
        <v>#N/A</v>
      </c>
    </row>
    <row r="2304" spans="1:19" x14ac:dyDescent="0.2">
      <c r="A2304" s="32"/>
      <c r="B2304" s="37" t="e">
        <f>VLOOKUP($A2304,EVID_OSEVU!$A$1:$M$4972,2,FALSE)</f>
        <v>#N/A</v>
      </c>
      <c r="C2304" s="37" t="e">
        <f>VLOOKUP($A2304,EVID_OSEVU!$A$1:$M$4972,3,FALSE)</f>
        <v>#N/A</v>
      </c>
      <c r="D2304" s="45" t="e">
        <f>VLOOKUP($A2304,EVID_OSEVU!$A$1:$M$4972,4,FALSE)</f>
        <v>#N/A</v>
      </c>
      <c r="E2304" s="35"/>
      <c r="F2304" s="53"/>
      <c r="G2304" s="32"/>
      <c r="H2304" s="45" t="e">
        <f>VLOOKUP(G2304,Export7[#All],2,FALSE)</f>
        <v>#N/A</v>
      </c>
      <c r="I2304" s="45" t="e">
        <f>VLOOKUP($A2304,EVID_OSEVU!$A$1:$M$4972,10,FALSE)</f>
        <v>#N/A</v>
      </c>
      <c r="J2304" s="58" t="e">
        <f>VLOOKUP($A2304,EVID_OSEVU!$A$1:$M$4972,11,FALSE)</f>
        <v>#N/A</v>
      </c>
      <c r="K2304" s="33"/>
      <c r="L2304" s="45" t="e">
        <f>VLOOKUP(EVID_PASTVY!H2304,KATEGORIE_ZVIRAT!$B$2:$M$31,6,FALSE)*K2304</f>
        <v>#N/A</v>
      </c>
      <c r="M2304" s="33">
        <v>24</v>
      </c>
      <c r="N2304" s="45" t="e">
        <f>VLOOKUP(EVID_PASTVY!$H2304,KATEGORIE_ZVIRAT!$B$2:$M$31,8,FALSE)</f>
        <v>#N/A</v>
      </c>
      <c r="O2304" s="45" t="e">
        <f>VLOOKUP(EVID_PASTVY!$H2304,KATEGORIE_ZVIRAT!$B$2:$M$31,9,FALSE)</f>
        <v>#N/A</v>
      </c>
      <c r="P2304" s="54" t="e">
        <f>VLOOKUP(EVID_PASTVY!$H2304,KATEGORIE_ZVIRAT!$B$2:$M$31,7,FALSE)*L2304/1000*M2304/24*(F2304-E2304+1)/J2304</f>
        <v>#N/A</v>
      </c>
      <c r="Q2304" s="52" t="e">
        <f>VLOOKUP(EVID_PASTVY!$H2304,KATEGORIE_ZVIRAT!$B$2:$M$31,10,FALSE)*P2304*10</f>
        <v>#N/A</v>
      </c>
      <c r="R2304" s="52" t="e">
        <f>VLOOKUP(EVID_PASTVY!$H2304,KATEGORIE_ZVIRAT!$B$2:$M$31,11,FALSE)*P2304*10</f>
        <v>#N/A</v>
      </c>
      <c r="S2304" s="52" t="e">
        <f>VLOOKUP(EVID_PASTVY!$H2304,KATEGORIE_ZVIRAT!$B$2:$M$31,12,FALSE)*P2304*10</f>
        <v>#N/A</v>
      </c>
    </row>
    <row r="2305" spans="1:19" x14ac:dyDescent="0.2">
      <c r="A2305" s="32"/>
      <c r="B2305" s="37" t="e">
        <f>VLOOKUP($A2305,EVID_OSEVU!$A$1:$M$4972,2,FALSE)</f>
        <v>#N/A</v>
      </c>
      <c r="C2305" s="37" t="e">
        <f>VLOOKUP($A2305,EVID_OSEVU!$A$1:$M$4972,3,FALSE)</f>
        <v>#N/A</v>
      </c>
      <c r="D2305" s="45" t="e">
        <f>VLOOKUP($A2305,EVID_OSEVU!$A$1:$M$4972,4,FALSE)</f>
        <v>#N/A</v>
      </c>
      <c r="E2305" s="35"/>
      <c r="F2305" s="53"/>
      <c r="G2305" s="32"/>
      <c r="H2305" s="45" t="e">
        <f>VLOOKUP(G2305,Export7[#All],2,FALSE)</f>
        <v>#N/A</v>
      </c>
      <c r="I2305" s="45" t="e">
        <f>VLOOKUP($A2305,EVID_OSEVU!$A$1:$M$4972,10,FALSE)</f>
        <v>#N/A</v>
      </c>
      <c r="J2305" s="58" t="e">
        <f>VLOOKUP($A2305,EVID_OSEVU!$A$1:$M$4972,11,FALSE)</f>
        <v>#N/A</v>
      </c>
      <c r="K2305" s="33"/>
      <c r="L2305" s="45" t="e">
        <f>VLOOKUP(EVID_PASTVY!H2305,KATEGORIE_ZVIRAT!$B$2:$M$31,6,FALSE)*K2305</f>
        <v>#N/A</v>
      </c>
      <c r="M2305" s="33">
        <v>24</v>
      </c>
      <c r="N2305" s="45" t="e">
        <f>VLOOKUP(EVID_PASTVY!$H2305,KATEGORIE_ZVIRAT!$B$2:$M$31,8,FALSE)</f>
        <v>#N/A</v>
      </c>
      <c r="O2305" s="45" t="e">
        <f>VLOOKUP(EVID_PASTVY!$H2305,KATEGORIE_ZVIRAT!$B$2:$M$31,9,FALSE)</f>
        <v>#N/A</v>
      </c>
      <c r="P2305" s="54" t="e">
        <f>VLOOKUP(EVID_PASTVY!$H2305,KATEGORIE_ZVIRAT!$B$2:$M$31,7,FALSE)*L2305/1000*M2305/24*(F2305-E2305+1)/J2305</f>
        <v>#N/A</v>
      </c>
      <c r="Q2305" s="52" t="e">
        <f>VLOOKUP(EVID_PASTVY!$H2305,KATEGORIE_ZVIRAT!$B$2:$M$31,10,FALSE)*P2305*10</f>
        <v>#N/A</v>
      </c>
      <c r="R2305" s="52" t="e">
        <f>VLOOKUP(EVID_PASTVY!$H2305,KATEGORIE_ZVIRAT!$B$2:$M$31,11,FALSE)*P2305*10</f>
        <v>#N/A</v>
      </c>
      <c r="S2305" s="52" t="e">
        <f>VLOOKUP(EVID_PASTVY!$H2305,KATEGORIE_ZVIRAT!$B$2:$M$31,12,FALSE)*P2305*10</f>
        <v>#N/A</v>
      </c>
    </row>
    <row r="2306" spans="1:19" x14ac:dyDescent="0.2">
      <c r="A2306" s="32"/>
      <c r="B2306" s="37" t="e">
        <f>VLOOKUP($A2306,EVID_OSEVU!$A$1:$M$4972,2,FALSE)</f>
        <v>#N/A</v>
      </c>
      <c r="C2306" s="37" t="e">
        <f>VLOOKUP($A2306,EVID_OSEVU!$A$1:$M$4972,3,FALSE)</f>
        <v>#N/A</v>
      </c>
      <c r="D2306" s="45" t="e">
        <f>VLOOKUP($A2306,EVID_OSEVU!$A$1:$M$4972,4,FALSE)</f>
        <v>#N/A</v>
      </c>
      <c r="E2306" s="35"/>
      <c r="F2306" s="53"/>
      <c r="G2306" s="32"/>
      <c r="H2306" s="45" t="e">
        <f>VLOOKUP(G2306,Export7[#All],2,FALSE)</f>
        <v>#N/A</v>
      </c>
      <c r="I2306" s="45" t="e">
        <f>VLOOKUP($A2306,EVID_OSEVU!$A$1:$M$4972,10,FALSE)</f>
        <v>#N/A</v>
      </c>
      <c r="J2306" s="58" t="e">
        <f>VLOOKUP($A2306,EVID_OSEVU!$A$1:$M$4972,11,FALSE)</f>
        <v>#N/A</v>
      </c>
      <c r="K2306" s="33"/>
      <c r="L2306" s="45" t="e">
        <f>VLOOKUP(EVID_PASTVY!H2306,KATEGORIE_ZVIRAT!$B$2:$M$31,6,FALSE)*K2306</f>
        <v>#N/A</v>
      </c>
      <c r="M2306" s="33">
        <v>24</v>
      </c>
      <c r="N2306" s="45" t="e">
        <f>VLOOKUP(EVID_PASTVY!$H2306,KATEGORIE_ZVIRAT!$B$2:$M$31,8,FALSE)</f>
        <v>#N/A</v>
      </c>
      <c r="O2306" s="45" t="e">
        <f>VLOOKUP(EVID_PASTVY!$H2306,KATEGORIE_ZVIRAT!$B$2:$M$31,9,FALSE)</f>
        <v>#N/A</v>
      </c>
      <c r="P2306" s="54" t="e">
        <f>VLOOKUP(EVID_PASTVY!$H2306,KATEGORIE_ZVIRAT!$B$2:$M$31,7,FALSE)*L2306/1000*M2306/24*(F2306-E2306+1)/J2306</f>
        <v>#N/A</v>
      </c>
      <c r="Q2306" s="52" t="e">
        <f>VLOOKUP(EVID_PASTVY!$H2306,KATEGORIE_ZVIRAT!$B$2:$M$31,10,FALSE)*P2306*10</f>
        <v>#N/A</v>
      </c>
      <c r="R2306" s="52" t="e">
        <f>VLOOKUP(EVID_PASTVY!$H2306,KATEGORIE_ZVIRAT!$B$2:$M$31,11,FALSE)*P2306*10</f>
        <v>#N/A</v>
      </c>
      <c r="S2306" s="52" t="e">
        <f>VLOOKUP(EVID_PASTVY!$H2306,KATEGORIE_ZVIRAT!$B$2:$M$31,12,FALSE)*P2306*10</f>
        <v>#N/A</v>
      </c>
    </row>
    <row r="2307" spans="1:19" x14ac:dyDescent="0.2">
      <c r="A2307" s="32"/>
      <c r="B2307" s="37" t="e">
        <f>VLOOKUP($A2307,EVID_OSEVU!$A$1:$M$4972,2,FALSE)</f>
        <v>#N/A</v>
      </c>
      <c r="C2307" s="37" t="e">
        <f>VLOOKUP($A2307,EVID_OSEVU!$A$1:$M$4972,3,FALSE)</f>
        <v>#N/A</v>
      </c>
      <c r="D2307" s="45" t="e">
        <f>VLOOKUP($A2307,EVID_OSEVU!$A$1:$M$4972,4,FALSE)</f>
        <v>#N/A</v>
      </c>
      <c r="E2307" s="35"/>
      <c r="F2307" s="53"/>
      <c r="G2307" s="32"/>
      <c r="H2307" s="45" t="e">
        <f>VLOOKUP(G2307,Export7[#All],2,FALSE)</f>
        <v>#N/A</v>
      </c>
      <c r="I2307" s="45" t="e">
        <f>VLOOKUP($A2307,EVID_OSEVU!$A$1:$M$4972,10,FALSE)</f>
        <v>#N/A</v>
      </c>
      <c r="J2307" s="58" t="e">
        <f>VLOOKUP($A2307,EVID_OSEVU!$A$1:$M$4972,11,FALSE)</f>
        <v>#N/A</v>
      </c>
      <c r="K2307" s="33"/>
      <c r="L2307" s="45" t="e">
        <f>VLOOKUP(EVID_PASTVY!H2307,KATEGORIE_ZVIRAT!$B$2:$M$31,6,FALSE)*K2307</f>
        <v>#N/A</v>
      </c>
      <c r="M2307" s="33">
        <v>24</v>
      </c>
      <c r="N2307" s="45" t="e">
        <f>VLOOKUP(EVID_PASTVY!$H2307,KATEGORIE_ZVIRAT!$B$2:$M$31,8,FALSE)</f>
        <v>#N/A</v>
      </c>
      <c r="O2307" s="45" t="e">
        <f>VLOOKUP(EVID_PASTVY!$H2307,KATEGORIE_ZVIRAT!$B$2:$M$31,9,FALSE)</f>
        <v>#N/A</v>
      </c>
      <c r="P2307" s="54" t="e">
        <f>VLOOKUP(EVID_PASTVY!$H2307,KATEGORIE_ZVIRAT!$B$2:$M$31,7,FALSE)*L2307/1000*M2307/24*(F2307-E2307+1)/J2307</f>
        <v>#N/A</v>
      </c>
      <c r="Q2307" s="52" t="e">
        <f>VLOOKUP(EVID_PASTVY!$H2307,KATEGORIE_ZVIRAT!$B$2:$M$31,10,FALSE)*P2307*10</f>
        <v>#N/A</v>
      </c>
      <c r="R2307" s="52" t="e">
        <f>VLOOKUP(EVID_PASTVY!$H2307,KATEGORIE_ZVIRAT!$B$2:$M$31,11,FALSE)*P2307*10</f>
        <v>#N/A</v>
      </c>
      <c r="S2307" s="52" t="e">
        <f>VLOOKUP(EVID_PASTVY!$H2307,KATEGORIE_ZVIRAT!$B$2:$M$31,12,FALSE)*P2307*10</f>
        <v>#N/A</v>
      </c>
    </row>
    <row r="2308" spans="1:19" x14ac:dyDescent="0.2">
      <c r="A2308" s="32"/>
      <c r="B2308" s="37" t="e">
        <f>VLOOKUP($A2308,EVID_OSEVU!$A$1:$M$4972,2,FALSE)</f>
        <v>#N/A</v>
      </c>
      <c r="C2308" s="37" t="e">
        <f>VLOOKUP($A2308,EVID_OSEVU!$A$1:$M$4972,3,FALSE)</f>
        <v>#N/A</v>
      </c>
      <c r="D2308" s="45" t="e">
        <f>VLOOKUP($A2308,EVID_OSEVU!$A$1:$M$4972,4,FALSE)</f>
        <v>#N/A</v>
      </c>
      <c r="E2308" s="35"/>
      <c r="F2308" s="53"/>
      <c r="G2308" s="32"/>
      <c r="H2308" s="45" t="e">
        <f>VLOOKUP(G2308,Export7[#All],2,FALSE)</f>
        <v>#N/A</v>
      </c>
      <c r="I2308" s="45" t="e">
        <f>VLOOKUP($A2308,EVID_OSEVU!$A$1:$M$4972,10,FALSE)</f>
        <v>#N/A</v>
      </c>
      <c r="J2308" s="58" t="e">
        <f>VLOOKUP($A2308,EVID_OSEVU!$A$1:$M$4972,11,FALSE)</f>
        <v>#N/A</v>
      </c>
      <c r="K2308" s="33"/>
      <c r="L2308" s="45" t="e">
        <f>VLOOKUP(EVID_PASTVY!H2308,KATEGORIE_ZVIRAT!$B$2:$M$31,6,FALSE)*K2308</f>
        <v>#N/A</v>
      </c>
      <c r="M2308" s="33">
        <v>24</v>
      </c>
      <c r="N2308" s="45" t="e">
        <f>VLOOKUP(EVID_PASTVY!$H2308,KATEGORIE_ZVIRAT!$B$2:$M$31,8,FALSE)</f>
        <v>#N/A</v>
      </c>
      <c r="O2308" s="45" t="e">
        <f>VLOOKUP(EVID_PASTVY!$H2308,KATEGORIE_ZVIRAT!$B$2:$M$31,9,FALSE)</f>
        <v>#N/A</v>
      </c>
      <c r="P2308" s="54" t="e">
        <f>VLOOKUP(EVID_PASTVY!$H2308,KATEGORIE_ZVIRAT!$B$2:$M$31,7,FALSE)*L2308/1000*M2308/24*(F2308-E2308+1)/J2308</f>
        <v>#N/A</v>
      </c>
      <c r="Q2308" s="52" t="e">
        <f>VLOOKUP(EVID_PASTVY!$H2308,KATEGORIE_ZVIRAT!$B$2:$M$31,10,FALSE)*P2308*10</f>
        <v>#N/A</v>
      </c>
      <c r="R2308" s="52" t="e">
        <f>VLOOKUP(EVID_PASTVY!$H2308,KATEGORIE_ZVIRAT!$B$2:$M$31,11,FALSE)*P2308*10</f>
        <v>#N/A</v>
      </c>
      <c r="S2308" s="52" t="e">
        <f>VLOOKUP(EVID_PASTVY!$H2308,KATEGORIE_ZVIRAT!$B$2:$M$31,12,FALSE)*P2308*10</f>
        <v>#N/A</v>
      </c>
    </row>
    <row r="2309" spans="1:19" x14ac:dyDescent="0.2">
      <c r="A2309" s="32"/>
      <c r="B2309" s="37" t="e">
        <f>VLOOKUP($A2309,EVID_OSEVU!$A$1:$M$4972,2,FALSE)</f>
        <v>#N/A</v>
      </c>
      <c r="C2309" s="37" t="e">
        <f>VLOOKUP($A2309,EVID_OSEVU!$A$1:$M$4972,3,FALSE)</f>
        <v>#N/A</v>
      </c>
      <c r="D2309" s="45" t="e">
        <f>VLOOKUP($A2309,EVID_OSEVU!$A$1:$M$4972,4,FALSE)</f>
        <v>#N/A</v>
      </c>
      <c r="E2309" s="35"/>
      <c r="F2309" s="53"/>
      <c r="G2309" s="32"/>
      <c r="H2309" s="45" t="e">
        <f>VLOOKUP(G2309,Export7[#All],2,FALSE)</f>
        <v>#N/A</v>
      </c>
      <c r="I2309" s="45" t="e">
        <f>VLOOKUP($A2309,EVID_OSEVU!$A$1:$M$4972,10,FALSE)</f>
        <v>#N/A</v>
      </c>
      <c r="J2309" s="58" t="e">
        <f>VLOOKUP($A2309,EVID_OSEVU!$A$1:$M$4972,11,FALSE)</f>
        <v>#N/A</v>
      </c>
      <c r="K2309" s="33"/>
      <c r="L2309" s="45" t="e">
        <f>VLOOKUP(EVID_PASTVY!H2309,KATEGORIE_ZVIRAT!$B$2:$M$31,6,FALSE)*K2309</f>
        <v>#N/A</v>
      </c>
      <c r="M2309" s="33">
        <v>24</v>
      </c>
      <c r="N2309" s="45" t="e">
        <f>VLOOKUP(EVID_PASTVY!$H2309,KATEGORIE_ZVIRAT!$B$2:$M$31,8,FALSE)</f>
        <v>#N/A</v>
      </c>
      <c r="O2309" s="45" t="e">
        <f>VLOOKUP(EVID_PASTVY!$H2309,KATEGORIE_ZVIRAT!$B$2:$M$31,9,FALSE)</f>
        <v>#N/A</v>
      </c>
      <c r="P2309" s="54" t="e">
        <f>VLOOKUP(EVID_PASTVY!$H2309,KATEGORIE_ZVIRAT!$B$2:$M$31,7,FALSE)*L2309/1000*M2309/24*(F2309-E2309+1)/J2309</f>
        <v>#N/A</v>
      </c>
      <c r="Q2309" s="52" t="e">
        <f>VLOOKUP(EVID_PASTVY!$H2309,KATEGORIE_ZVIRAT!$B$2:$M$31,10,FALSE)*P2309*10</f>
        <v>#N/A</v>
      </c>
      <c r="R2309" s="52" t="e">
        <f>VLOOKUP(EVID_PASTVY!$H2309,KATEGORIE_ZVIRAT!$B$2:$M$31,11,FALSE)*P2309*10</f>
        <v>#N/A</v>
      </c>
      <c r="S2309" s="52" t="e">
        <f>VLOOKUP(EVID_PASTVY!$H2309,KATEGORIE_ZVIRAT!$B$2:$M$31,12,FALSE)*P2309*10</f>
        <v>#N/A</v>
      </c>
    </row>
    <row r="2310" spans="1:19" x14ac:dyDescent="0.2">
      <c r="A2310" s="32"/>
      <c r="B2310" s="37" t="e">
        <f>VLOOKUP($A2310,EVID_OSEVU!$A$1:$M$4972,2,FALSE)</f>
        <v>#N/A</v>
      </c>
      <c r="C2310" s="37" t="e">
        <f>VLOOKUP($A2310,EVID_OSEVU!$A$1:$M$4972,3,FALSE)</f>
        <v>#N/A</v>
      </c>
      <c r="D2310" s="45" t="e">
        <f>VLOOKUP($A2310,EVID_OSEVU!$A$1:$M$4972,4,FALSE)</f>
        <v>#N/A</v>
      </c>
      <c r="E2310" s="35"/>
      <c r="F2310" s="53"/>
      <c r="G2310" s="32"/>
      <c r="H2310" s="45" t="e">
        <f>VLOOKUP(G2310,Export7[#All],2,FALSE)</f>
        <v>#N/A</v>
      </c>
      <c r="I2310" s="45" t="e">
        <f>VLOOKUP($A2310,EVID_OSEVU!$A$1:$M$4972,10,FALSE)</f>
        <v>#N/A</v>
      </c>
      <c r="J2310" s="58" t="e">
        <f>VLOOKUP($A2310,EVID_OSEVU!$A$1:$M$4972,11,FALSE)</f>
        <v>#N/A</v>
      </c>
      <c r="K2310" s="33"/>
      <c r="L2310" s="45" t="e">
        <f>VLOOKUP(EVID_PASTVY!H2310,KATEGORIE_ZVIRAT!$B$2:$M$31,6,FALSE)*K2310</f>
        <v>#N/A</v>
      </c>
      <c r="M2310" s="33">
        <v>24</v>
      </c>
      <c r="N2310" s="45" t="e">
        <f>VLOOKUP(EVID_PASTVY!$H2310,KATEGORIE_ZVIRAT!$B$2:$M$31,8,FALSE)</f>
        <v>#N/A</v>
      </c>
      <c r="O2310" s="45" t="e">
        <f>VLOOKUP(EVID_PASTVY!$H2310,KATEGORIE_ZVIRAT!$B$2:$M$31,9,FALSE)</f>
        <v>#N/A</v>
      </c>
      <c r="P2310" s="54" t="e">
        <f>VLOOKUP(EVID_PASTVY!$H2310,KATEGORIE_ZVIRAT!$B$2:$M$31,7,FALSE)*L2310/1000*M2310/24*(F2310-E2310+1)/J2310</f>
        <v>#N/A</v>
      </c>
      <c r="Q2310" s="52" t="e">
        <f>VLOOKUP(EVID_PASTVY!$H2310,KATEGORIE_ZVIRAT!$B$2:$M$31,10,FALSE)*P2310*10</f>
        <v>#N/A</v>
      </c>
      <c r="R2310" s="52" t="e">
        <f>VLOOKUP(EVID_PASTVY!$H2310,KATEGORIE_ZVIRAT!$B$2:$M$31,11,FALSE)*P2310*10</f>
        <v>#N/A</v>
      </c>
      <c r="S2310" s="52" t="e">
        <f>VLOOKUP(EVID_PASTVY!$H2310,KATEGORIE_ZVIRAT!$B$2:$M$31,12,FALSE)*P2310*10</f>
        <v>#N/A</v>
      </c>
    </row>
    <row r="2311" spans="1:19" x14ac:dyDescent="0.2">
      <c r="A2311" s="32"/>
      <c r="B2311" s="37" t="e">
        <f>VLOOKUP($A2311,EVID_OSEVU!$A$1:$M$4972,2,FALSE)</f>
        <v>#N/A</v>
      </c>
      <c r="C2311" s="37" t="e">
        <f>VLOOKUP($A2311,EVID_OSEVU!$A$1:$M$4972,3,FALSE)</f>
        <v>#N/A</v>
      </c>
      <c r="D2311" s="45" t="e">
        <f>VLOOKUP($A2311,EVID_OSEVU!$A$1:$M$4972,4,FALSE)</f>
        <v>#N/A</v>
      </c>
      <c r="E2311" s="35"/>
      <c r="F2311" s="53"/>
      <c r="G2311" s="32"/>
      <c r="H2311" s="45" t="e">
        <f>VLOOKUP(G2311,Export7[#All],2,FALSE)</f>
        <v>#N/A</v>
      </c>
      <c r="I2311" s="45" t="e">
        <f>VLOOKUP($A2311,EVID_OSEVU!$A$1:$M$4972,10,FALSE)</f>
        <v>#N/A</v>
      </c>
      <c r="J2311" s="58" t="e">
        <f>VLOOKUP($A2311,EVID_OSEVU!$A$1:$M$4972,11,FALSE)</f>
        <v>#N/A</v>
      </c>
      <c r="K2311" s="33"/>
      <c r="L2311" s="45" t="e">
        <f>VLOOKUP(EVID_PASTVY!H2311,KATEGORIE_ZVIRAT!$B$2:$M$31,6,FALSE)*K2311</f>
        <v>#N/A</v>
      </c>
      <c r="M2311" s="33">
        <v>24</v>
      </c>
      <c r="N2311" s="45" t="e">
        <f>VLOOKUP(EVID_PASTVY!$H2311,KATEGORIE_ZVIRAT!$B$2:$M$31,8,FALSE)</f>
        <v>#N/A</v>
      </c>
      <c r="O2311" s="45" t="e">
        <f>VLOOKUP(EVID_PASTVY!$H2311,KATEGORIE_ZVIRAT!$B$2:$M$31,9,FALSE)</f>
        <v>#N/A</v>
      </c>
      <c r="P2311" s="54" t="e">
        <f>VLOOKUP(EVID_PASTVY!$H2311,KATEGORIE_ZVIRAT!$B$2:$M$31,7,FALSE)*L2311/1000*M2311/24*(F2311-E2311+1)/J2311</f>
        <v>#N/A</v>
      </c>
      <c r="Q2311" s="52" t="e">
        <f>VLOOKUP(EVID_PASTVY!$H2311,KATEGORIE_ZVIRAT!$B$2:$M$31,10,FALSE)*P2311*10</f>
        <v>#N/A</v>
      </c>
      <c r="R2311" s="52" t="e">
        <f>VLOOKUP(EVID_PASTVY!$H2311,KATEGORIE_ZVIRAT!$B$2:$M$31,11,FALSE)*P2311*10</f>
        <v>#N/A</v>
      </c>
      <c r="S2311" s="52" t="e">
        <f>VLOOKUP(EVID_PASTVY!$H2311,KATEGORIE_ZVIRAT!$B$2:$M$31,12,FALSE)*P2311*10</f>
        <v>#N/A</v>
      </c>
    </row>
    <row r="2312" spans="1:19" x14ac:dyDescent="0.2">
      <c r="A2312" s="32"/>
      <c r="B2312" s="37" t="e">
        <f>VLOOKUP($A2312,EVID_OSEVU!$A$1:$M$4972,2,FALSE)</f>
        <v>#N/A</v>
      </c>
      <c r="C2312" s="37" t="e">
        <f>VLOOKUP($A2312,EVID_OSEVU!$A$1:$M$4972,3,FALSE)</f>
        <v>#N/A</v>
      </c>
      <c r="D2312" s="45" t="e">
        <f>VLOOKUP($A2312,EVID_OSEVU!$A$1:$M$4972,4,FALSE)</f>
        <v>#N/A</v>
      </c>
      <c r="E2312" s="35"/>
      <c r="F2312" s="53"/>
      <c r="G2312" s="32"/>
      <c r="H2312" s="45" t="e">
        <f>VLOOKUP(G2312,Export7[#All],2,FALSE)</f>
        <v>#N/A</v>
      </c>
      <c r="I2312" s="45" t="e">
        <f>VLOOKUP($A2312,EVID_OSEVU!$A$1:$M$4972,10,FALSE)</f>
        <v>#N/A</v>
      </c>
      <c r="J2312" s="58" t="e">
        <f>VLOOKUP($A2312,EVID_OSEVU!$A$1:$M$4972,11,FALSE)</f>
        <v>#N/A</v>
      </c>
      <c r="K2312" s="33"/>
      <c r="L2312" s="45" t="e">
        <f>VLOOKUP(EVID_PASTVY!H2312,KATEGORIE_ZVIRAT!$B$2:$M$31,6,FALSE)*K2312</f>
        <v>#N/A</v>
      </c>
      <c r="M2312" s="33">
        <v>24</v>
      </c>
      <c r="N2312" s="45" t="e">
        <f>VLOOKUP(EVID_PASTVY!$H2312,KATEGORIE_ZVIRAT!$B$2:$M$31,8,FALSE)</f>
        <v>#N/A</v>
      </c>
      <c r="O2312" s="45" t="e">
        <f>VLOOKUP(EVID_PASTVY!$H2312,KATEGORIE_ZVIRAT!$B$2:$M$31,9,FALSE)</f>
        <v>#N/A</v>
      </c>
      <c r="P2312" s="54" t="e">
        <f>VLOOKUP(EVID_PASTVY!$H2312,KATEGORIE_ZVIRAT!$B$2:$M$31,7,FALSE)*L2312/1000*M2312/24*(F2312-E2312+1)/J2312</f>
        <v>#N/A</v>
      </c>
      <c r="Q2312" s="52" t="e">
        <f>VLOOKUP(EVID_PASTVY!$H2312,KATEGORIE_ZVIRAT!$B$2:$M$31,10,FALSE)*P2312*10</f>
        <v>#N/A</v>
      </c>
      <c r="R2312" s="52" t="e">
        <f>VLOOKUP(EVID_PASTVY!$H2312,KATEGORIE_ZVIRAT!$B$2:$M$31,11,FALSE)*P2312*10</f>
        <v>#N/A</v>
      </c>
      <c r="S2312" s="52" t="e">
        <f>VLOOKUP(EVID_PASTVY!$H2312,KATEGORIE_ZVIRAT!$B$2:$M$31,12,FALSE)*P2312*10</f>
        <v>#N/A</v>
      </c>
    </row>
    <row r="2313" spans="1:19" x14ac:dyDescent="0.2">
      <c r="A2313" s="32"/>
      <c r="B2313" s="37" t="e">
        <f>VLOOKUP($A2313,EVID_OSEVU!$A$1:$M$4972,2,FALSE)</f>
        <v>#N/A</v>
      </c>
      <c r="C2313" s="37" t="e">
        <f>VLOOKUP($A2313,EVID_OSEVU!$A$1:$M$4972,3,FALSE)</f>
        <v>#N/A</v>
      </c>
      <c r="D2313" s="45" t="e">
        <f>VLOOKUP($A2313,EVID_OSEVU!$A$1:$M$4972,4,FALSE)</f>
        <v>#N/A</v>
      </c>
      <c r="E2313" s="35"/>
      <c r="F2313" s="53"/>
      <c r="G2313" s="32"/>
      <c r="H2313" s="45" t="e">
        <f>VLOOKUP(G2313,Export7[#All],2,FALSE)</f>
        <v>#N/A</v>
      </c>
      <c r="I2313" s="45" t="e">
        <f>VLOOKUP($A2313,EVID_OSEVU!$A$1:$M$4972,10,FALSE)</f>
        <v>#N/A</v>
      </c>
      <c r="J2313" s="58" t="e">
        <f>VLOOKUP($A2313,EVID_OSEVU!$A$1:$M$4972,11,FALSE)</f>
        <v>#N/A</v>
      </c>
      <c r="K2313" s="33"/>
      <c r="L2313" s="45" t="e">
        <f>VLOOKUP(EVID_PASTVY!H2313,KATEGORIE_ZVIRAT!$B$2:$M$31,6,FALSE)*K2313</f>
        <v>#N/A</v>
      </c>
      <c r="M2313" s="33">
        <v>24</v>
      </c>
      <c r="N2313" s="45" t="e">
        <f>VLOOKUP(EVID_PASTVY!$H2313,KATEGORIE_ZVIRAT!$B$2:$M$31,8,FALSE)</f>
        <v>#N/A</v>
      </c>
      <c r="O2313" s="45" t="e">
        <f>VLOOKUP(EVID_PASTVY!$H2313,KATEGORIE_ZVIRAT!$B$2:$M$31,9,FALSE)</f>
        <v>#N/A</v>
      </c>
      <c r="P2313" s="54" t="e">
        <f>VLOOKUP(EVID_PASTVY!$H2313,KATEGORIE_ZVIRAT!$B$2:$M$31,7,FALSE)*L2313/1000*M2313/24*(F2313-E2313+1)/J2313</f>
        <v>#N/A</v>
      </c>
      <c r="Q2313" s="52" t="e">
        <f>VLOOKUP(EVID_PASTVY!$H2313,KATEGORIE_ZVIRAT!$B$2:$M$31,10,FALSE)*P2313*10</f>
        <v>#N/A</v>
      </c>
      <c r="R2313" s="52" t="e">
        <f>VLOOKUP(EVID_PASTVY!$H2313,KATEGORIE_ZVIRAT!$B$2:$M$31,11,FALSE)*P2313*10</f>
        <v>#N/A</v>
      </c>
      <c r="S2313" s="52" t="e">
        <f>VLOOKUP(EVID_PASTVY!$H2313,KATEGORIE_ZVIRAT!$B$2:$M$31,12,FALSE)*P2313*10</f>
        <v>#N/A</v>
      </c>
    </row>
    <row r="2314" spans="1:19" x14ac:dyDescent="0.2">
      <c r="A2314" s="32"/>
      <c r="B2314" s="37" t="e">
        <f>VLOOKUP($A2314,EVID_OSEVU!$A$1:$M$4972,2,FALSE)</f>
        <v>#N/A</v>
      </c>
      <c r="C2314" s="37" t="e">
        <f>VLOOKUP($A2314,EVID_OSEVU!$A$1:$M$4972,3,FALSE)</f>
        <v>#N/A</v>
      </c>
      <c r="D2314" s="45" t="e">
        <f>VLOOKUP($A2314,EVID_OSEVU!$A$1:$M$4972,4,FALSE)</f>
        <v>#N/A</v>
      </c>
      <c r="E2314" s="35"/>
      <c r="F2314" s="53"/>
      <c r="G2314" s="32"/>
      <c r="H2314" s="45" t="e">
        <f>VLOOKUP(G2314,Export7[#All],2,FALSE)</f>
        <v>#N/A</v>
      </c>
      <c r="I2314" s="45" t="e">
        <f>VLOOKUP($A2314,EVID_OSEVU!$A$1:$M$4972,10,FALSE)</f>
        <v>#N/A</v>
      </c>
      <c r="J2314" s="58" t="e">
        <f>VLOOKUP($A2314,EVID_OSEVU!$A$1:$M$4972,11,FALSE)</f>
        <v>#N/A</v>
      </c>
      <c r="K2314" s="33"/>
      <c r="L2314" s="45" t="e">
        <f>VLOOKUP(EVID_PASTVY!H2314,KATEGORIE_ZVIRAT!$B$2:$M$31,6,FALSE)*K2314</f>
        <v>#N/A</v>
      </c>
      <c r="M2314" s="33">
        <v>24</v>
      </c>
      <c r="N2314" s="45" t="e">
        <f>VLOOKUP(EVID_PASTVY!$H2314,KATEGORIE_ZVIRAT!$B$2:$M$31,8,FALSE)</f>
        <v>#N/A</v>
      </c>
      <c r="O2314" s="45" t="e">
        <f>VLOOKUP(EVID_PASTVY!$H2314,KATEGORIE_ZVIRAT!$B$2:$M$31,9,FALSE)</f>
        <v>#N/A</v>
      </c>
      <c r="P2314" s="54" t="e">
        <f>VLOOKUP(EVID_PASTVY!$H2314,KATEGORIE_ZVIRAT!$B$2:$M$31,7,FALSE)*L2314/1000*M2314/24*(F2314-E2314+1)/J2314</f>
        <v>#N/A</v>
      </c>
      <c r="Q2314" s="52" t="e">
        <f>VLOOKUP(EVID_PASTVY!$H2314,KATEGORIE_ZVIRAT!$B$2:$M$31,10,FALSE)*P2314*10</f>
        <v>#N/A</v>
      </c>
      <c r="R2314" s="52" t="e">
        <f>VLOOKUP(EVID_PASTVY!$H2314,KATEGORIE_ZVIRAT!$B$2:$M$31,11,FALSE)*P2314*10</f>
        <v>#N/A</v>
      </c>
      <c r="S2314" s="52" t="e">
        <f>VLOOKUP(EVID_PASTVY!$H2314,KATEGORIE_ZVIRAT!$B$2:$M$31,12,FALSE)*P2314*10</f>
        <v>#N/A</v>
      </c>
    </row>
    <row r="2315" spans="1:19" x14ac:dyDescent="0.2">
      <c r="A2315" s="32"/>
      <c r="B2315" s="37" t="e">
        <f>VLOOKUP($A2315,EVID_OSEVU!$A$1:$M$4972,2,FALSE)</f>
        <v>#N/A</v>
      </c>
      <c r="C2315" s="37" t="e">
        <f>VLOOKUP($A2315,EVID_OSEVU!$A$1:$M$4972,3,FALSE)</f>
        <v>#N/A</v>
      </c>
      <c r="D2315" s="45" t="e">
        <f>VLOOKUP($A2315,EVID_OSEVU!$A$1:$M$4972,4,FALSE)</f>
        <v>#N/A</v>
      </c>
      <c r="E2315" s="35"/>
      <c r="F2315" s="53"/>
      <c r="G2315" s="32"/>
      <c r="H2315" s="45" t="e">
        <f>VLOOKUP(G2315,Export7[#All],2,FALSE)</f>
        <v>#N/A</v>
      </c>
      <c r="I2315" s="45" t="e">
        <f>VLOOKUP($A2315,EVID_OSEVU!$A$1:$M$4972,10,FALSE)</f>
        <v>#N/A</v>
      </c>
      <c r="J2315" s="58" t="e">
        <f>VLOOKUP($A2315,EVID_OSEVU!$A$1:$M$4972,11,FALSE)</f>
        <v>#N/A</v>
      </c>
      <c r="K2315" s="33"/>
      <c r="L2315" s="45" t="e">
        <f>VLOOKUP(EVID_PASTVY!H2315,KATEGORIE_ZVIRAT!$B$2:$M$31,6,FALSE)*K2315</f>
        <v>#N/A</v>
      </c>
      <c r="M2315" s="33">
        <v>24</v>
      </c>
      <c r="N2315" s="45" t="e">
        <f>VLOOKUP(EVID_PASTVY!$H2315,KATEGORIE_ZVIRAT!$B$2:$M$31,8,FALSE)</f>
        <v>#N/A</v>
      </c>
      <c r="O2315" s="45" t="e">
        <f>VLOOKUP(EVID_PASTVY!$H2315,KATEGORIE_ZVIRAT!$B$2:$M$31,9,FALSE)</f>
        <v>#N/A</v>
      </c>
      <c r="P2315" s="54" t="e">
        <f>VLOOKUP(EVID_PASTVY!$H2315,KATEGORIE_ZVIRAT!$B$2:$M$31,7,FALSE)*L2315/1000*M2315/24*(F2315-E2315+1)/J2315</f>
        <v>#N/A</v>
      </c>
      <c r="Q2315" s="52" t="e">
        <f>VLOOKUP(EVID_PASTVY!$H2315,KATEGORIE_ZVIRAT!$B$2:$M$31,10,FALSE)*P2315*10</f>
        <v>#N/A</v>
      </c>
      <c r="R2315" s="52" t="e">
        <f>VLOOKUP(EVID_PASTVY!$H2315,KATEGORIE_ZVIRAT!$B$2:$M$31,11,FALSE)*P2315*10</f>
        <v>#N/A</v>
      </c>
      <c r="S2315" s="52" t="e">
        <f>VLOOKUP(EVID_PASTVY!$H2315,KATEGORIE_ZVIRAT!$B$2:$M$31,12,FALSE)*P2315*10</f>
        <v>#N/A</v>
      </c>
    </row>
    <row r="2316" spans="1:19" x14ac:dyDescent="0.2">
      <c r="A2316" s="32"/>
      <c r="B2316" s="37" t="e">
        <f>VLOOKUP($A2316,EVID_OSEVU!$A$1:$M$4972,2,FALSE)</f>
        <v>#N/A</v>
      </c>
      <c r="C2316" s="37" t="e">
        <f>VLOOKUP($A2316,EVID_OSEVU!$A$1:$M$4972,3,FALSE)</f>
        <v>#N/A</v>
      </c>
      <c r="D2316" s="45" t="e">
        <f>VLOOKUP($A2316,EVID_OSEVU!$A$1:$M$4972,4,FALSE)</f>
        <v>#N/A</v>
      </c>
      <c r="E2316" s="35"/>
      <c r="F2316" s="53"/>
      <c r="G2316" s="32"/>
      <c r="H2316" s="45" t="e">
        <f>VLOOKUP(G2316,Export7[#All],2,FALSE)</f>
        <v>#N/A</v>
      </c>
      <c r="I2316" s="45" t="e">
        <f>VLOOKUP($A2316,EVID_OSEVU!$A$1:$M$4972,10,FALSE)</f>
        <v>#N/A</v>
      </c>
      <c r="J2316" s="58" t="e">
        <f>VLOOKUP($A2316,EVID_OSEVU!$A$1:$M$4972,11,FALSE)</f>
        <v>#N/A</v>
      </c>
      <c r="K2316" s="33"/>
      <c r="L2316" s="45" t="e">
        <f>VLOOKUP(EVID_PASTVY!H2316,KATEGORIE_ZVIRAT!$B$2:$M$31,6,FALSE)*K2316</f>
        <v>#N/A</v>
      </c>
      <c r="M2316" s="33">
        <v>24</v>
      </c>
      <c r="N2316" s="45" t="e">
        <f>VLOOKUP(EVID_PASTVY!$H2316,KATEGORIE_ZVIRAT!$B$2:$M$31,8,FALSE)</f>
        <v>#N/A</v>
      </c>
      <c r="O2316" s="45" t="e">
        <f>VLOOKUP(EVID_PASTVY!$H2316,KATEGORIE_ZVIRAT!$B$2:$M$31,9,FALSE)</f>
        <v>#N/A</v>
      </c>
      <c r="P2316" s="54" t="e">
        <f>VLOOKUP(EVID_PASTVY!$H2316,KATEGORIE_ZVIRAT!$B$2:$M$31,7,FALSE)*L2316/1000*M2316/24*(F2316-E2316+1)/J2316</f>
        <v>#N/A</v>
      </c>
      <c r="Q2316" s="52" t="e">
        <f>VLOOKUP(EVID_PASTVY!$H2316,KATEGORIE_ZVIRAT!$B$2:$M$31,10,FALSE)*P2316*10</f>
        <v>#N/A</v>
      </c>
      <c r="R2316" s="52" t="e">
        <f>VLOOKUP(EVID_PASTVY!$H2316,KATEGORIE_ZVIRAT!$B$2:$M$31,11,FALSE)*P2316*10</f>
        <v>#N/A</v>
      </c>
      <c r="S2316" s="52" t="e">
        <f>VLOOKUP(EVID_PASTVY!$H2316,KATEGORIE_ZVIRAT!$B$2:$M$31,12,FALSE)*P2316*10</f>
        <v>#N/A</v>
      </c>
    </row>
    <row r="2317" spans="1:19" x14ac:dyDescent="0.2">
      <c r="A2317" s="32"/>
      <c r="B2317" s="37" t="e">
        <f>VLOOKUP($A2317,EVID_OSEVU!$A$1:$M$4972,2,FALSE)</f>
        <v>#N/A</v>
      </c>
      <c r="C2317" s="37" t="e">
        <f>VLOOKUP($A2317,EVID_OSEVU!$A$1:$M$4972,3,FALSE)</f>
        <v>#N/A</v>
      </c>
      <c r="D2317" s="45" t="e">
        <f>VLOOKUP($A2317,EVID_OSEVU!$A$1:$M$4972,4,FALSE)</f>
        <v>#N/A</v>
      </c>
      <c r="E2317" s="35"/>
      <c r="F2317" s="53"/>
      <c r="G2317" s="32"/>
      <c r="H2317" s="45" t="e">
        <f>VLOOKUP(G2317,Export7[#All],2,FALSE)</f>
        <v>#N/A</v>
      </c>
      <c r="I2317" s="45" t="e">
        <f>VLOOKUP($A2317,EVID_OSEVU!$A$1:$M$4972,10,FALSE)</f>
        <v>#N/A</v>
      </c>
      <c r="J2317" s="58" t="e">
        <f>VLOOKUP($A2317,EVID_OSEVU!$A$1:$M$4972,11,FALSE)</f>
        <v>#N/A</v>
      </c>
      <c r="K2317" s="33"/>
      <c r="L2317" s="45" t="e">
        <f>VLOOKUP(EVID_PASTVY!H2317,KATEGORIE_ZVIRAT!$B$2:$M$31,6,FALSE)*K2317</f>
        <v>#N/A</v>
      </c>
      <c r="M2317" s="33">
        <v>24</v>
      </c>
      <c r="N2317" s="45" t="e">
        <f>VLOOKUP(EVID_PASTVY!$H2317,KATEGORIE_ZVIRAT!$B$2:$M$31,8,FALSE)</f>
        <v>#N/A</v>
      </c>
      <c r="O2317" s="45" t="e">
        <f>VLOOKUP(EVID_PASTVY!$H2317,KATEGORIE_ZVIRAT!$B$2:$M$31,9,FALSE)</f>
        <v>#N/A</v>
      </c>
      <c r="P2317" s="54" t="e">
        <f>VLOOKUP(EVID_PASTVY!$H2317,KATEGORIE_ZVIRAT!$B$2:$M$31,7,FALSE)*L2317/1000*M2317/24*(F2317-E2317+1)/J2317</f>
        <v>#N/A</v>
      </c>
      <c r="Q2317" s="52" t="e">
        <f>VLOOKUP(EVID_PASTVY!$H2317,KATEGORIE_ZVIRAT!$B$2:$M$31,10,FALSE)*P2317*10</f>
        <v>#N/A</v>
      </c>
      <c r="R2317" s="52" t="e">
        <f>VLOOKUP(EVID_PASTVY!$H2317,KATEGORIE_ZVIRAT!$B$2:$M$31,11,FALSE)*P2317*10</f>
        <v>#N/A</v>
      </c>
      <c r="S2317" s="52" t="e">
        <f>VLOOKUP(EVID_PASTVY!$H2317,KATEGORIE_ZVIRAT!$B$2:$M$31,12,FALSE)*P2317*10</f>
        <v>#N/A</v>
      </c>
    </row>
    <row r="2318" spans="1:19" x14ac:dyDescent="0.2">
      <c r="A2318" s="32"/>
      <c r="B2318" s="37" t="e">
        <f>VLOOKUP($A2318,EVID_OSEVU!$A$1:$M$4972,2,FALSE)</f>
        <v>#N/A</v>
      </c>
      <c r="C2318" s="37" t="e">
        <f>VLOOKUP($A2318,EVID_OSEVU!$A$1:$M$4972,3,FALSE)</f>
        <v>#N/A</v>
      </c>
      <c r="D2318" s="45" t="e">
        <f>VLOOKUP($A2318,EVID_OSEVU!$A$1:$M$4972,4,FALSE)</f>
        <v>#N/A</v>
      </c>
      <c r="E2318" s="35"/>
      <c r="F2318" s="53"/>
      <c r="G2318" s="32"/>
      <c r="H2318" s="45" t="e">
        <f>VLOOKUP(G2318,Export7[#All],2,FALSE)</f>
        <v>#N/A</v>
      </c>
      <c r="I2318" s="45" t="e">
        <f>VLOOKUP($A2318,EVID_OSEVU!$A$1:$M$4972,10,FALSE)</f>
        <v>#N/A</v>
      </c>
      <c r="J2318" s="58" t="e">
        <f>VLOOKUP($A2318,EVID_OSEVU!$A$1:$M$4972,11,FALSE)</f>
        <v>#N/A</v>
      </c>
      <c r="K2318" s="33"/>
      <c r="L2318" s="45" t="e">
        <f>VLOOKUP(EVID_PASTVY!H2318,KATEGORIE_ZVIRAT!$B$2:$M$31,6,FALSE)*K2318</f>
        <v>#N/A</v>
      </c>
      <c r="M2318" s="33">
        <v>24</v>
      </c>
      <c r="N2318" s="45" t="e">
        <f>VLOOKUP(EVID_PASTVY!$H2318,KATEGORIE_ZVIRAT!$B$2:$M$31,8,FALSE)</f>
        <v>#N/A</v>
      </c>
      <c r="O2318" s="45" t="e">
        <f>VLOOKUP(EVID_PASTVY!$H2318,KATEGORIE_ZVIRAT!$B$2:$M$31,9,FALSE)</f>
        <v>#N/A</v>
      </c>
      <c r="P2318" s="54" t="e">
        <f>VLOOKUP(EVID_PASTVY!$H2318,KATEGORIE_ZVIRAT!$B$2:$M$31,7,FALSE)*L2318/1000*M2318/24*(F2318-E2318+1)/J2318</f>
        <v>#N/A</v>
      </c>
      <c r="Q2318" s="52" t="e">
        <f>VLOOKUP(EVID_PASTVY!$H2318,KATEGORIE_ZVIRAT!$B$2:$M$31,10,FALSE)*P2318*10</f>
        <v>#N/A</v>
      </c>
      <c r="R2318" s="52" t="e">
        <f>VLOOKUP(EVID_PASTVY!$H2318,KATEGORIE_ZVIRAT!$B$2:$M$31,11,FALSE)*P2318*10</f>
        <v>#N/A</v>
      </c>
      <c r="S2318" s="52" t="e">
        <f>VLOOKUP(EVID_PASTVY!$H2318,KATEGORIE_ZVIRAT!$B$2:$M$31,12,FALSE)*P2318*10</f>
        <v>#N/A</v>
      </c>
    </row>
    <row r="2319" spans="1:19" x14ac:dyDescent="0.2">
      <c r="A2319" s="32"/>
      <c r="B2319" s="37" t="e">
        <f>VLOOKUP($A2319,EVID_OSEVU!$A$1:$M$4972,2,FALSE)</f>
        <v>#N/A</v>
      </c>
      <c r="C2319" s="37" t="e">
        <f>VLOOKUP($A2319,EVID_OSEVU!$A$1:$M$4972,3,FALSE)</f>
        <v>#N/A</v>
      </c>
      <c r="D2319" s="45" t="e">
        <f>VLOOKUP($A2319,EVID_OSEVU!$A$1:$M$4972,4,FALSE)</f>
        <v>#N/A</v>
      </c>
      <c r="E2319" s="35"/>
      <c r="F2319" s="53"/>
      <c r="G2319" s="32"/>
      <c r="H2319" s="45" t="e">
        <f>VLOOKUP(G2319,Export7[#All],2,FALSE)</f>
        <v>#N/A</v>
      </c>
      <c r="I2319" s="45" t="e">
        <f>VLOOKUP($A2319,EVID_OSEVU!$A$1:$M$4972,10,FALSE)</f>
        <v>#N/A</v>
      </c>
      <c r="J2319" s="58" t="e">
        <f>VLOOKUP($A2319,EVID_OSEVU!$A$1:$M$4972,11,FALSE)</f>
        <v>#N/A</v>
      </c>
      <c r="K2319" s="33"/>
      <c r="L2319" s="45" t="e">
        <f>VLOOKUP(EVID_PASTVY!H2319,KATEGORIE_ZVIRAT!$B$2:$M$31,6,FALSE)*K2319</f>
        <v>#N/A</v>
      </c>
      <c r="M2319" s="33">
        <v>24</v>
      </c>
      <c r="N2319" s="45" t="e">
        <f>VLOOKUP(EVID_PASTVY!$H2319,KATEGORIE_ZVIRAT!$B$2:$M$31,8,FALSE)</f>
        <v>#N/A</v>
      </c>
      <c r="O2319" s="45" t="e">
        <f>VLOOKUP(EVID_PASTVY!$H2319,KATEGORIE_ZVIRAT!$B$2:$M$31,9,FALSE)</f>
        <v>#N/A</v>
      </c>
      <c r="P2319" s="54" t="e">
        <f>VLOOKUP(EVID_PASTVY!$H2319,KATEGORIE_ZVIRAT!$B$2:$M$31,7,FALSE)*L2319/1000*M2319/24*(F2319-E2319+1)/J2319</f>
        <v>#N/A</v>
      </c>
      <c r="Q2319" s="52" t="e">
        <f>VLOOKUP(EVID_PASTVY!$H2319,KATEGORIE_ZVIRAT!$B$2:$M$31,10,FALSE)*P2319*10</f>
        <v>#N/A</v>
      </c>
      <c r="R2319" s="52" t="e">
        <f>VLOOKUP(EVID_PASTVY!$H2319,KATEGORIE_ZVIRAT!$B$2:$M$31,11,FALSE)*P2319*10</f>
        <v>#N/A</v>
      </c>
      <c r="S2319" s="52" t="e">
        <f>VLOOKUP(EVID_PASTVY!$H2319,KATEGORIE_ZVIRAT!$B$2:$M$31,12,FALSE)*P2319*10</f>
        <v>#N/A</v>
      </c>
    </row>
    <row r="2320" spans="1:19" x14ac:dyDescent="0.2">
      <c r="A2320" s="32"/>
      <c r="B2320" s="37" t="e">
        <f>VLOOKUP($A2320,EVID_OSEVU!$A$1:$M$4972,2,FALSE)</f>
        <v>#N/A</v>
      </c>
      <c r="C2320" s="37" t="e">
        <f>VLOOKUP($A2320,EVID_OSEVU!$A$1:$M$4972,3,FALSE)</f>
        <v>#N/A</v>
      </c>
      <c r="D2320" s="45" t="e">
        <f>VLOOKUP($A2320,EVID_OSEVU!$A$1:$M$4972,4,FALSE)</f>
        <v>#N/A</v>
      </c>
      <c r="E2320" s="35"/>
      <c r="F2320" s="53"/>
      <c r="G2320" s="32"/>
      <c r="H2320" s="45" t="e">
        <f>VLOOKUP(G2320,Export7[#All],2,FALSE)</f>
        <v>#N/A</v>
      </c>
      <c r="I2320" s="45" t="e">
        <f>VLOOKUP($A2320,EVID_OSEVU!$A$1:$M$4972,10,FALSE)</f>
        <v>#N/A</v>
      </c>
      <c r="J2320" s="58" t="e">
        <f>VLOOKUP($A2320,EVID_OSEVU!$A$1:$M$4972,11,FALSE)</f>
        <v>#N/A</v>
      </c>
      <c r="K2320" s="33"/>
      <c r="L2320" s="45" t="e">
        <f>VLOOKUP(EVID_PASTVY!H2320,KATEGORIE_ZVIRAT!$B$2:$M$31,6,FALSE)*K2320</f>
        <v>#N/A</v>
      </c>
      <c r="M2320" s="33">
        <v>24</v>
      </c>
      <c r="N2320" s="45" t="e">
        <f>VLOOKUP(EVID_PASTVY!$H2320,KATEGORIE_ZVIRAT!$B$2:$M$31,8,FALSE)</f>
        <v>#N/A</v>
      </c>
      <c r="O2320" s="45" t="e">
        <f>VLOOKUP(EVID_PASTVY!$H2320,KATEGORIE_ZVIRAT!$B$2:$M$31,9,FALSE)</f>
        <v>#N/A</v>
      </c>
      <c r="P2320" s="54" t="e">
        <f>VLOOKUP(EVID_PASTVY!$H2320,KATEGORIE_ZVIRAT!$B$2:$M$31,7,FALSE)*L2320/1000*M2320/24*(F2320-E2320+1)/J2320</f>
        <v>#N/A</v>
      </c>
      <c r="Q2320" s="52" t="e">
        <f>VLOOKUP(EVID_PASTVY!$H2320,KATEGORIE_ZVIRAT!$B$2:$M$31,10,FALSE)*P2320*10</f>
        <v>#N/A</v>
      </c>
      <c r="R2320" s="52" t="e">
        <f>VLOOKUP(EVID_PASTVY!$H2320,KATEGORIE_ZVIRAT!$B$2:$M$31,11,FALSE)*P2320*10</f>
        <v>#N/A</v>
      </c>
      <c r="S2320" s="52" t="e">
        <f>VLOOKUP(EVID_PASTVY!$H2320,KATEGORIE_ZVIRAT!$B$2:$M$31,12,FALSE)*P2320*10</f>
        <v>#N/A</v>
      </c>
    </row>
    <row r="2321" spans="1:19" x14ac:dyDescent="0.2">
      <c r="A2321" s="32"/>
      <c r="B2321" s="37" t="e">
        <f>VLOOKUP($A2321,EVID_OSEVU!$A$1:$M$4972,2,FALSE)</f>
        <v>#N/A</v>
      </c>
      <c r="C2321" s="37" t="e">
        <f>VLOOKUP($A2321,EVID_OSEVU!$A$1:$M$4972,3,FALSE)</f>
        <v>#N/A</v>
      </c>
      <c r="D2321" s="45" t="e">
        <f>VLOOKUP($A2321,EVID_OSEVU!$A$1:$M$4972,4,FALSE)</f>
        <v>#N/A</v>
      </c>
      <c r="E2321" s="35"/>
      <c r="F2321" s="53"/>
      <c r="G2321" s="32"/>
      <c r="H2321" s="45" t="e">
        <f>VLOOKUP(G2321,Export7[#All],2,FALSE)</f>
        <v>#N/A</v>
      </c>
      <c r="I2321" s="45" t="e">
        <f>VLOOKUP($A2321,EVID_OSEVU!$A$1:$M$4972,10,FALSE)</f>
        <v>#N/A</v>
      </c>
      <c r="J2321" s="58" t="e">
        <f>VLOOKUP($A2321,EVID_OSEVU!$A$1:$M$4972,11,FALSE)</f>
        <v>#N/A</v>
      </c>
      <c r="K2321" s="33"/>
      <c r="L2321" s="45" t="e">
        <f>VLOOKUP(EVID_PASTVY!H2321,KATEGORIE_ZVIRAT!$B$2:$M$31,6,FALSE)*K2321</f>
        <v>#N/A</v>
      </c>
      <c r="M2321" s="33">
        <v>24</v>
      </c>
      <c r="N2321" s="45" t="e">
        <f>VLOOKUP(EVID_PASTVY!$H2321,KATEGORIE_ZVIRAT!$B$2:$M$31,8,FALSE)</f>
        <v>#N/A</v>
      </c>
      <c r="O2321" s="45" t="e">
        <f>VLOOKUP(EVID_PASTVY!$H2321,KATEGORIE_ZVIRAT!$B$2:$M$31,9,FALSE)</f>
        <v>#N/A</v>
      </c>
      <c r="P2321" s="54" t="e">
        <f>VLOOKUP(EVID_PASTVY!$H2321,KATEGORIE_ZVIRAT!$B$2:$M$31,7,FALSE)*L2321/1000*M2321/24*(F2321-E2321+1)/J2321</f>
        <v>#N/A</v>
      </c>
      <c r="Q2321" s="52" t="e">
        <f>VLOOKUP(EVID_PASTVY!$H2321,KATEGORIE_ZVIRAT!$B$2:$M$31,10,FALSE)*P2321*10</f>
        <v>#N/A</v>
      </c>
      <c r="R2321" s="52" t="e">
        <f>VLOOKUP(EVID_PASTVY!$H2321,KATEGORIE_ZVIRAT!$B$2:$M$31,11,FALSE)*P2321*10</f>
        <v>#N/A</v>
      </c>
      <c r="S2321" s="52" t="e">
        <f>VLOOKUP(EVID_PASTVY!$H2321,KATEGORIE_ZVIRAT!$B$2:$M$31,12,FALSE)*P2321*10</f>
        <v>#N/A</v>
      </c>
    </row>
    <row r="2322" spans="1:19" x14ac:dyDescent="0.2">
      <c r="A2322" s="32"/>
      <c r="B2322" s="37" t="e">
        <f>VLOOKUP($A2322,EVID_OSEVU!$A$1:$M$4972,2,FALSE)</f>
        <v>#N/A</v>
      </c>
      <c r="C2322" s="37" t="e">
        <f>VLOOKUP($A2322,EVID_OSEVU!$A$1:$M$4972,3,FALSE)</f>
        <v>#N/A</v>
      </c>
      <c r="D2322" s="45" t="e">
        <f>VLOOKUP($A2322,EVID_OSEVU!$A$1:$M$4972,4,FALSE)</f>
        <v>#N/A</v>
      </c>
      <c r="E2322" s="35"/>
      <c r="F2322" s="53"/>
      <c r="G2322" s="32"/>
      <c r="H2322" s="45" t="e">
        <f>VLOOKUP(G2322,Export7[#All],2,FALSE)</f>
        <v>#N/A</v>
      </c>
      <c r="I2322" s="45" t="e">
        <f>VLOOKUP($A2322,EVID_OSEVU!$A$1:$M$4972,10,FALSE)</f>
        <v>#N/A</v>
      </c>
      <c r="J2322" s="58" t="e">
        <f>VLOOKUP($A2322,EVID_OSEVU!$A$1:$M$4972,11,FALSE)</f>
        <v>#N/A</v>
      </c>
      <c r="K2322" s="33"/>
      <c r="L2322" s="45" t="e">
        <f>VLOOKUP(EVID_PASTVY!H2322,KATEGORIE_ZVIRAT!$B$2:$M$31,6,FALSE)*K2322</f>
        <v>#N/A</v>
      </c>
      <c r="M2322" s="33">
        <v>24</v>
      </c>
      <c r="N2322" s="45" t="e">
        <f>VLOOKUP(EVID_PASTVY!$H2322,KATEGORIE_ZVIRAT!$B$2:$M$31,8,FALSE)</f>
        <v>#N/A</v>
      </c>
      <c r="O2322" s="45" t="e">
        <f>VLOOKUP(EVID_PASTVY!$H2322,KATEGORIE_ZVIRAT!$B$2:$M$31,9,FALSE)</f>
        <v>#N/A</v>
      </c>
      <c r="P2322" s="54" t="e">
        <f>VLOOKUP(EVID_PASTVY!$H2322,KATEGORIE_ZVIRAT!$B$2:$M$31,7,FALSE)*L2322/1000*M2322/24*(F2322-E2322+1)/J2322</f>
        <v>#N/A</v>
      </c>
      <c r="Q2322" s="52" t="e">
        <f>VLOOKUP(EVID_PASTVY!$H2322,KATEGORIE_ZVIRAT!$B$2:$M$31,10,FALSE)*P2322*10</f>
        <v>#N/A</v>
      </c>
      <c r="R2322" s="52" t="e">
        <f>VLOOKUP(EVID_PASTVY!$H2322,KATEGORIE_ZVIRAT!$B$2:$M$31,11,FALSE)*P2322*10</f>
        <v>#N/A</v>
      </c>
      <c r="S2322" s="52" t="e">
        <f>VLOOKUP(EVID_PASTVY!$H2322,KATEGORIE_ZVIRAT!$B$2:$M$31,12,FALSE)*P2322*10</f>
        <v>#N/A</v>
      </c>
    </row>
    <row r="2323" spans="1:19" x14ac:dyDescent="0.2">
      <c r="A2323" s="32"/>
      <c r="B2323" s="37" t="e">
        <f>VLOOKUP($A2323,EVID_OSEVU!$A$1:$M$4972,2,FALSE)</f>
        <v>#N/A</v>
      </c>
      <c r="C2323" s="37" t="e">
        <f>VLOOKUP($A2323,EVID_OSEVU!$A$1:$M$4972,3,FALSE)</f>
        <v>#N/A</v>
      </c>
      <c r="D2323" s="45" t="e">
        <f>VLOOKUP($A2323,EVID_OSEVU!$A$1:$M$4972,4,FALSE)</f>
        <v>#N/A</v>
      </c>
      <c r="E2323" s="35"/>
      <c r="F2323" s="53"/>
      <c r="G2323" s="32"/>
      <c r="H2323" s="45" t="e">
        <f>VLOOKUP(G2323,Export7[#All],2,FALSE)</f>
        <v>#N/A</v>
      </c>
      <c r="I2323" s="45" t="e">
        <f>VLOOKUP($A2323,EVID_OSEVU!$A$1:$M$4972,10,FALSE)</f>
        <v>#N/A</v>
      </c>
      <c r="J2323" s="58" t="e">
        <f>VLOOKUP($A2323,EVID_OSEVU!$A$1:$M$4972,11,FALSE)</f>
        <v>#N/A</v>
      </c>
      <c r="K2323" s="33"/>
      <c r="L2323" s="45" t="e">
        <f>VLOOKUP(EVID_PASTVY!H2323,KATEGORIE_ZVIRAT!$B$2:$M$31,6,FALSE)*K2323</f>
        <v>#N/A</v>
      </c>
      <c r="M2323" s="33">
        <v>24</v>
      </c>
      <c r="N2323" s="45" t="e">
        <f>VLOOKUP(EVID_PASTVY!$H2323,KATEGORIE_ZVIRAT!$B$2:$M$31,8,FALSE)</f>
        <v>#N/A</v>
      </c>
      <c r="O2323" s="45" t="e">
        <f>VLOOKUP(EVID_PASTVY!$H2323,KATEGORIE_ZVIRAT!$B$2:$M$31,9,FALSE)</f>
        <v>#N/A</v>
      </c>
      <c r="P2323" s="54" t="e">
        <f>VLOOKUP(EVID_PASTVY!$H2323,KATEGORIE_ZVIRAT!$B$2:$M$31,7,FALSE)*L2323/1000*M2323/24*(F2323-E2323+1)/J2323</f>
        <v>#N/A</v>
      </c>
      <c r="Q2323" s="52" t="e">
        <f>VLOOKUP(EVID_PASTVY!$H2323,KATEGORIE_ZVIRAT!$B$2:$M$31,10,FALSE)*P2323*10</f>
        <v>#N/A</v>
      </c>
      <c r="R2323" s="52" t="e">
        <f>VLOOKUP(EVID_PASTVY!$H2323,KATEGORIE_ZVIRAT!$B$2:$M$31,11,FALSE)*P2323*10</f>
        <v>#N/A</v>
      </c>
      <c r="S2323" s="52" t="e">
        <f>VLOOKUP(EVID_PASTVY!$H2323,KATEGORIE_ZVIRAT!$B$2:$M$31,12,FALSE)*P2323*10</f>
        <v>#N/A</v>
      </c>
    </row>
    <row r="2324" spans="1:19" x14ac:dyDescent="0.2">
      <c r="A2324" s="32"/>
      <c r="B2324" s="37" t="e">
        <f>VLOOKUP($A2324,EVID_OSEVU!$A$1:$M$4972,2,FALSE)</f>
        <v>#N/A</v>
      </c>
      <c r="C2324" s="37" t="e">
        <f>VLOOKUP($A2324,EVID_OSEVU!$A$1:$M$4972,3,FALSE)</f>
        <v>#N/A</v>
      </c>
      <c r="D2324" s="45" t="e">
        <f>VLOOKUP($A2324,EVID_OSEVU!$A$1:$M$4972,4,FALSE)</f>
        <v>#N/A</v>
      </c>
      <c r="E2324" s="35"/>
      <c r="F2324" s="53"/>
      <c r="G2324" s="32"/>
      <c r="H2324" s="45" t="e">
        <f>VLOOKUP(G2324,Export7[#All],2,FALSE)</f>
        <v>#N/A</v>
      </c>
      <c r="I2324" s="45" t="e">
        <f>VLOOKUP($A2324,EVID_OSEVU!$A$1:$M$4972,10,FALSE)</f>
        <v>#N/A</v>
      </c>
      <c r="J2324" s="58" t="e">
        <f>VLOOKUP($A2324,EVID_OSEVU!$A$1:$M$4972,11,FALSE)</f>
        <v>#N/A</v>
      </c>
      <c r="K2324" s="33"/>
      <c r="L2324" s="45" t="e">
        <f>VLOOKUP(EVID_PASTVY!H2324,KATEGORIE_ZVIRAT!$B$2:$M$31,6,FALSE)*K2324</f>
        <v>#N/A</v>
      </c>
      <c r="M2324" s="33">
        <v>24</v>
      </c>
      <c r="N2324" s="45" t="e">
        <f>VLOOKUP(EVID_PASTVY!$H2324,KATEGORIE_ZVIRAT!$B$2:$M$31,8,FALSE)</f>
        <v>#N/A</v>
      </c>
      <c r="O2324" s="45" t="e">
        <f>VLOOKUP(EVID_PASTVY!$H2324,KATEGORIE_ZVIRAT!$B$2:$M$31,9,FALSE)</f>
        <v>#N/A</v>
      </c>
      <c r="P2324" s="54" t="e">
        <f>VLOOKUP(EVID_PASTVY!$H2324,KATEGORIE_ZVIRAT!$B$2:$M$31,7,FALSE)*L2324/1000*M2324/24*(F2324-E2324+1)/J2324</f>
        <v>#N/A</v>
      </c>
      <c r="Q2324" s="52" t="e">
        <f>VLOOKUP(EVID_PASTVY!$H2324,KATEGORIE_ZVIRAT!$B$2:$M$31,10,FALSE)*P2324*10</f>
        <v>#N/A</v>
      </c>
      <c r="R2324" s="52" t="e">
        <f>VLOOKUP(EVID_PASTVY!$H2324,KATEGORIE_ZVIRAT!$B$2:$M$31,11,FALSE)*P2324*10</f>
        <v>#N/A</v>
      </c>
      <c r="S2324" s="52" t="e">
        <f>VLOOKUP(EVID_PASTVY!$H2324,KATEGORIE_ZVIRAT!$B$2:$M$31,12,FALSE)*P2324*10</f>
        <v>#N/A</v>
      </c>
    </row>
    <row r="2325" spans="1:19" x14ac:dyDescent="0.2">
      <c r="A2325" s="32"/>
      <c r="B2325" s="37" t="e">
        <f>VLOOKUP($A2325,EVID_OSEVU!$A$1:$M$4972,2,FALSE)</f>
        <v>#N/A</v>
      </c>
      <c r="C2325" s="37" t="e">
        <f>VLOOKUP($A2325,EVID_OSEVU!$A$1:$M$4972,3,FALSE)</f>
        <v>#N/A</v>
      </c>
      <c r="D2325" s="45" t="e">
        <f>VLOOKUP($A2325,EVID_OSEVU!$A$1:$M$4972,4,FALSE)</f>
        <v>#N/A</v>
      </c>
      <c r="E2325" s="35"/>
      <c r="F2325" s="53"/>
      <c r="G2325" s="32"/>
      <c r="H2325" s="45" t="e">
        <f>VLOOKUP(G2325,Export7[#All],2,FALSE)</f>
        <v>#N/A</v>
      </c>
      <c r="I2325" s="45" t="e">
        <f>VLOOKUP($A2325,EVID_OSEVU!$A$1:$M$4972,10,FALSE)</f>
        <v>#N/A</v>
      </c>
      <c r="J2325" s="58" t="e">
        <f>VLOOKUP($A2325,EVID_OSEVU!$A$1:$M$4972,11,FALSE)</f>
        <v>#N/A</v>
      </c>
      <c r="K2325" s="33"/>
      <c r="L2325" s="45" t="e">
        <f>VLOOKUP(EVID_PASTVY!H2325,KATEGORIE_ZVIRAT!$B$2:$M$31,6,FALSE)*K2325</f>
        <v>#N/A</v>
      </c>
      <c r="M2325" s="33">
        <v>24</v>
      </c>
      <c r="N2325" s="45" t="e">
        <f>VLOOKUP(EVID_PASTVY!$H2325,KATEGORIE_ZVIRAT!$B$2:$M$31,8,FALSE)</f>
        <v>#N/A</v>
      </c>
      <c r="O2325" s="45" t="e">
        <f>VLOOKUP(EVID_PASTVY!$H2325,KATEGORIE_ZVIRAT!$B$2:$M$31,9,FALSE)</f>
        <v>#N/A</v>
      </c>
      <c r="P2325" s="54" t="e">
        <f>VLOOKUP(EVID_PASTVY!$H2325,KATEGORIE_ZVIRAT!$B$2:$M$31,7,FALSE)*L2325/1000*M2325/24*(F2325-E2325+1)/J2325</f>
        <v>#N/A</v>
      </c>
      <c r="Q2325" s="52" t="e">
        <f>VLOOKUP(EVID_PASTVY!$H2325,KATEGORIE_ZVIRAT!$B$2:$M$31,10,FALSE)*P2325*10</f>
        <v>#N/A</v>
      </c>
      <c r="R2325" s="52" t="e">
        <f>VLOOKUP(EVID_PASTVY!$H2325,KATEGORIE_ZVIRAT!$B$2:$M$31,11,FALSE)*P2325*10</f>
        <v>#N/A</v>
      </c>
      <c r="S2325" s="52" t="e">
        <f>VLOOKUP(EVID_PASTVY!$H2325,KATEGORIE_ZVIRAT!$B$2:$M$31,12,FALSE)*P2325*10</f>
        <v>#N/A</v>
      </c>
    </row>
    <row r="2326" spans="1:19" x14ac:dyDescent="0.2">
      <c r="A2326" s="32"/>
      <c r="B2326" s="37" t="e">
        <f>VLOOKUP($A2326,EVID_OSEVU!$A$1:$M$4972,2,FALSE)</f>
        <v>#N/A</v>
      </c>
      <c r="C2326" s="37" t="e">
        <f>VLOOKUP($A2326,EVID_OSEVU!$A$1:$M$4972,3,FALSE)</f>
        <v>#N/A</v>
      </c>
      <c r="D2326" s="45" t="e">
        <f>VLOOKUP($A2326,EVID_OSEVU!$A$1:$M$4972,4,FALSE)</f>
        <v>#N/A</v>
      </c>
      <c r="E2326" s="35"/>
      <c r="F2326" s="53"/>
      <c r="G2326" s="32"/>
      <c r="H2326" s="45" t="e">
        <f>VLOOKUP(G2326,Export7[#All],2,FALSE)</f>
        <v>#N/A</v>
      </c>
      <c r="I2326" s="45" t="e">
        <f>VLOOKUP($A2326,EVID_OSEVU!$A$1:$M$4972,10,FALSE)</f>
        <v>#N/A</v>
      </c>
      <c r="J2326" s="58" t="e">
        <f>VLOOKUP($A2326,EVID_OSEVU!$A$1:$M$4972,11,FALSE)</f>
        <v>#N/A</v>
      </c>
      <c r="K2326" s="33"/>
      <c r="L2326" s="45" t="e">
        <f>VLOOKUP(EVID_PASTVY!H2326,KATEGORIE_ZVIRAT!$B$2:$M$31,6,FALSE)*K2326</f>
        <v>#N/A</v>
      </c>
      <c r="M2326" s="33">
        <v>24</v>
      </c>
      <c r="N2326" s="45" t="e">
        <f>VLOOKUP(EVID_PASTVY!$H2326,KATEGORIE_ZVIRAT!$B$2:$M$31,8,FALSE)</f>
        <v>#N/A</v>
      </c>
      <c r="O2326" s="45" t="e">
        <f>VLOOKUP(EVID_PASTVY!$H2326,KATEGORIE_ZVIRAT!$B$2:$M$31,9,FALSE)</f>
        <v>#N/A</v>
      </c>
      <c r="P2326" s="54" t="e">
        <f>VLOOKUP(EVID_PASTVY!$H2326,KATEGORIE_ZVIRAT!$B$2:$M$31,7,FALSE)*L2326/1000*M2326/24*(F2326-E2326+1)/J2326</f>
        <v>#N/A</v>
      </c>
      <c r="Q2326" s="52" t="e">
        <f>VLOOKUP(EVID_PASTVY!$H2326,KATEGORIE_ZVIRAT!$B$2:$M$31,10,FALSE)*P2326*10</f>
        <v>#N/A</v>
      </c>
      <c r="R2326" s="52" t="e">
        <f>VLOOKUP(EVID_PASTVY!$H2326,KATEGORIE_ZVIRAT!$B$2:$M$31,11,FALSE)*P2326*10</f>
        <v>#N/A</v>
      </c>
      <c r="S2326" s="52" t="e">
        <f>VLOOKUP(EVID_PASTVY!$H2326,KATEGORIE_ZVIRAT!$B$2:$M$31,12,FALSE)*P2326*10</f>
        <v>#N/A</v>
      </c>
    </row>
    <row r="2327" spans="1:19" x14ac:dyDescent="0.2">
      <c r="A2327" s="32"/>
      <c r="B2327" s="37" t="e">
        <f>VLOOKUP($A2327,EVID_OSEVU!$A$1:$M$4972,2,FALSE)</f>
        <v>#N/A</v>
      </c>
      <c r="C2327" s="37" t="e">
        <f>VLOOKUP($A2327,EVID_OSEVU!$A$1:$M$4972,3,FALSE)</f>
        <v>#N/A</v>
      </c>
      <c r="D2327" s="45" t="e">
        <f>VLOOKUP($A2327,EVID_OSEVU!$A$1:$M$4972,4,FALSE)</f>
        <v>#N/A</v>
      </c>
      <c r="E2327" s="35"/>
      <c r="F2327" s="53"/>
      <c r="G2327" s="32"/>
      <c r="H2327" s="45" t="e">
        <f>VLOOKUP(G2327,Export7[#All],2,FALSE)</f>
        <v>#N/A</v>
      </c>
      <c r="I2327" s="45" t="e">
        <f>VLOOKUP($A2327,EVID_OSEVU!$A$1:$M$4972,10,FALSE)</f>
        <v>#N/A</v>
      </c>
      <c r="J2327" s="58" t="e">
        <f>VLOOKUP($A2327,EVID_OSEVU!$A$1:$M$4972,11,FALSE)</f>
        <v>#N/A</v>
      </c>
      <c r="K2327" s="33"/>
      <c r="L2327" s="45" t="e">
        <f>VLOOKUP(EVID_PASTVY!H2327,KATEGORIE_ZVIRAT!$B$2:$M$31,6,FALSE)*K2327</f>
        <v>#N/A</v>
      </c>
      <c r="M2327" s="33">
        <v>24</v>
      </c>
      <c r="N2327" s="45" t="e">
        <f>VLOOKUP(EVID_PASTVY!$H2327,KATEGORIE_ZVIRAT!$B$2:$M$31,8,FALSE)</f>
        <v>#N/A</v>
      </c>
      <c r="O2327" s="45" t="e">
        <f>VLOOKUP(EVID_PASTVY!$H2327,KATEGORIE_ZVIRAT!$B$2:$M$31,9,FALSE)</f>
        <v>#N/A</v>
      </c>
      <c r="P2327" s="54" t="e">
        <f>VLOOKUP(EVID_PASTVY!$H2327,KATEGORIE_ZVIRAT!$B$2:$M$31,7,FALSE)*L2327/1000*M2327/24*(F2327-E2327+1)/J2327</f>
        <v>#N/A</v>
      </c>
      <c r="Q2327" s="52" t="e">
        <f>VLOOKUP(EVID_PASTVY!$H2327,KATEGORIE_ZVIRAT!$B$2:$M$31,10,FALSE)*P2327*10</f>
        <v>#N/A</v>
      </c>
      <c r="R2327" s="52" t="e">
        <f>VLOOKUP(EVID_PASTVY!$H2327,KATEGORIE_ZVIRAT!$B$2:$M$31,11,FALSE)*P2327*10</f>
        <v>#N/A</v>
      </c>
      <c r="S2327" s="52" t="e">
        <f>VLOOKUP(EVID_PASTVY!$H2327,KATEGORIE_ZVIRAT!$B$2:$M$31,12,FALSE)*P2327*10</f>
        <v>#N/A</v>
      </c>
    </row>
    <row r="2328" spans="1:19" x14ac:dyDescent="0.2">
      <c r="A2328" s="32"/>
      <c r="B2328" s="37" t="e">
        <f>VLOOKUP($A2328,EVID_OSEVU!$A$1:$M$4972,2,FALSE)</f>
        <v>#N/A</v>
      </c>
      <c r="C2328" s="37" t="e">
        <f>VLOOKUP($A2328,EVID_OSEVU!$A$1:$M$4972,3,FALSE)</f>
        <v>#N/A</v>
      </c>
      <c r="D2328" s="45" t="e">
        <f>VLOOKUP($A2328,EVID_OSEVU!$A$1:$M$4972,4,FALSE)</f>
        <v>#N/A</v>
      </c>
      <c r="E2328" s="35"/>
      <c r="F2328" s="53"/>
      <c r="G2328" s="32"/>
      <c r="H2328" s="45" t="e">
        <f>VLOOKUP(G2328,Export7[#All],2,FALSE)</f>
        <v>#N/A</v>
      </c>
      <c r="I2328" s="45" t="e">
        <f>VLOOKUP($A2328,EVID_OSEVU!$A$1:$M$4972,10,FALSE)</f>
        <v>#N/A</v>
      </c>
      <c r="J2328" s="58" t="e">
        <f>VLOOKUP($A2328,EVID_OSEVU!$A$1:$M$4972,11,FALSE)</f>
        <v>#N/A</v>
      </c>
      <c r="K2328" s="33"/>
      <c r="L2328" s="45" t="e">
        <f>VLOOKUP(EVID_PASTVY!H2328,KATEGORIE_ZVIRAT!$B$2:$M$31,6,FALSE)*K2328</f>
        <v>#N/A</v>
      </c>
      <c r="M2328" s="33">
        <v>24</v>
      </c>
      <c r="N2328" s="45" t="e">
        <f>VLOOKUP(EVID_PASTVY!$H2328,KATEGORIE_ZVIRAT!$B$2:$M$31,8,FALSE)</f>
        <v>#N/A</v>
      </c>
      <c r="O2328" s="45" t="e">
        <f>VLOOKUP(EVID_PASTVY!$H2328,KATEGORIE_ZVIRAT!$B$2:$M$31,9,FALSE)</f>
        <v>#N/A</v>
      </c>
      <c r="P2328" s="54" t="e">
        <f>VLOOKUP(EVID_PASTVY!$H2328,KATEGORIE_ZVIRAT!$B$2:$M$31,7,FALSE)*L2328/1000*M2328/24*(F2328-E2328+1)/J2328</f>
        <v>#N/A</v>
      </c>
      <c r="Q2328" s="52" t="e">
        <f>VLOOKUP(EVID_PASTVY!$H2328,KATEGORIE_ZVIRAT!$B$2:$M$31,10,FALSE)*P2328*10</f>
        <v>#N/A</v>
      </c>
      <c r="R2328" s="52" t="e">
        <f>VLOOKUP(EVID_PASTVY!$H2328,KATEGORIE_ZVIRAT!$B$2:$M$31,11,FALSE)*P2328*10</f>
        <v>#N/A</v>
      </c>
      <c r="S2328" s="52" t="e">
        <f>VLOOKUP(EVID_PASTVY!$H2328,KATEGORIE_ZVIRAT!$B$2:$M$31,12,FALSE)*P2328*10</f>
        <v>#N/A</v>
      </c>
    </row>
    <row r="2329" spans="1:19" x14ac:dyDescent="0.2">
      <c r="A2329" s="32"/>
      <c r="B2329" s="37" t="e">
        <f>VLOOKUP($A2329,EVID_OSEVU!$A$1:$M$4972,2,FALSE)</f>
        <v>#N/A</v>
      </c>
      <c r="C2329" s="37" t="e">
        <f>VLOOKUP($A2329,EVID_OSEVU!$A$1:$M$4972,3,FALSE)</f>
        <v>#N/A</v>
      </c>
      <c r="D2329" s="45" t="e">
        <f>VLOOKUP($A2329,EVID_OSEVU!$A$1:$M$4972,4,FALSE)</f>
        <v>#N/A</v>
      </c>
      <c r="E2329" s="35"/>
      <c r="F2329" s="53"/>
      <c r="G2329" s="32"/>
      <c r="H2329" s="45" t="e">
        <f>VLOOKUP(G2329,Export7[#All],2,FALSE)</f>
        <v>#N/A</v>
      </c>
      <c r="I2329" s="45" t="e">
        <f>VLOOKUP($A2329,EVID_OSEVU!$A$1:$M$4972,10,FALSE)</f>
        <v>#N/A</v>
      </c>
      <c r="J2329" s="58" t="e">
        <f>VLOOKUP($A2329,EVID_OSEVU!$A$1:$M$4972,11,FALSE)</f>
        <v>#N/A</v>
      </c>
      <c r="K2329" s="33"/>
      <c r="L2329" s="45" t="e">
        <f>VLOOKUP(EVID_PASTVY!H2329,KATEGORIE_ZVIRAT!$B$2:$M$31,6,FALSE)*K2329</f>
        <v>#N/A</v>
      </c>
      <c r="M2329" s="33">
        <v>24</v>
      </c>
      <c r="N2329" s="45" t="e">
        <f>VLOOKUP(EVID_PASTVY!$H2329,KATEGORIE_ZVIRAT!$B$2:$M$31,8,FALSE)</f>
        <v>#N/A</v>
      </c>
      <c r="O2329" s="45" t="e">
        <f>VLOOKUP(EVID_PASTVY!$H2329,KATEGORIE_ZVIRAT!$B$2:$M$31,9,FALSE)</f>
        <v>#N/A</v>
      </c>
      <c r="P2329" s="54" t="e">
        <f>VLOOKUP(EVID_PASTVY!$H2329,KATEGORIE_ZVIRAT!$B$2:$M$31,7,FALSE)*L2329/1000*M2329/24*(F2329-E2329+1)/J2329</f>
        <v>#N/A</v>
      </c>
      <c r="Q2329" s="52" t="e">
        <f>VLOOKUP(EVID_PASTVY!$H2329,KATEGORIE_ZVIRAT!$B$2:$M$31,10,FALSE)*P2329*10</f>
        <v>#N/A</v>
      </c>
      <c r="R2329" s="52" t="e">
        <f>VLOOKUP(EVID_PASTVY!$H2329,KATEGORIE_ZVIRAT!$B$2:$M$31,11,FALSE)*P2329*10</f>
        <v>#N/A</v>
      </c>
      <c r="S2329" s="52" t="e">
        <f>VLOOKUP(EVID_PASTVY!$H2329,KATEGORIE_ZVIRAT!$B$2:$M$31,12,FALSE)*P2329*10</f>
        <v>#N/A</v>
      </c>
    </row>
    <row r="2330" spans="1:19" x14ac:dyDescent="0.2">
      <c r="A2330" s="32"/>
      <c r="B2330" s="37" t="e">
        <f>VLOOKUP($A2330,EVID_OSEVU!$A$1:$M$4972,2,FALSE)</f>
        <v>#N/A</v>
      </c>
      <c r="C2330" s="37" t="e">
        <f>VLOOKUP($A2330,EVID_OSEVU!$A$1:$M$4972,3,FALSE)</f>
        <v>#N/A</v>
      </c>
      <c r="D2330" s="45" t="e">
        <f>VLOOKUP($A2330,EVID_OSEVU!$A$1:$M$4972,4,FALSE)</f>
        <v>#N/A</v>
      </c>
      <c r="E2330" s="35"/>
      <c r="F2330" s="53"/>
      <c r="G2330" s="32"/>
      <c r="H2330" s="45" t="e">
        <f>VLOOKUP(G2330,Export7[#All],2,FALSE)</f>
        <v>#N/A</v>
      </c>
      <c r="I2330" s="45" t="e">
        <f>VLOOKUP($A2330,EVID_OSEVU!$A$1:$M$4972,10,FALSE)</f>
        <v>#N/A</v>
      </c>
      <c r="J2330" s="58" t="e">
        <f>VLOOKUP($A2330,EVID_OSEVU!$A$1:$M$4972,11,FALSE)</f>
        <v>#N/A</v>
      </c>
      <c r="K2330" s="33"/>
      <c r="L2330" s="45" t="e">
        <f>VLOOKUP(EVID_PASTVY!H2330,KATEGORIE_ZVIRAT!$B$2:$M$31,6,FALSE)*K2330</f>
        <v>#N/A</v>
      </c>
      <c r="M2330" s="33">
        <v>24</v>
      </c>
      <c r="N2330" s="45" t="e">
        <f>VLOOKUP(EVID_PASTVY!$H2330,KATEGORIE_ZVIRAT!$B$2:$M$31,8,FALSE)</f>
        <v>#N/A</v>
      </c>
      <c r="O2330" s="45" t="e">
        <f>VLOOKUP(EVID_PASTVY!$H2330,KATEGORIE_ZVIRAT!$B$2:$M$31,9,FALSE)</f>
        <v>#N/A</v>
      </c>
      <c r="P2330" s="54" t="e">
        <f>VLOOKUP(EVID_PASTVY!$H2330,KATEGORIE_ZVIRAT!$B$2:$M$31,7,FALSE)*L2330/1000*M2330/24*(F2330-E2330+1)/J2330</f>
        <v>#N/A</v>
      </c>
      <c r="Q2330" s="52" t="e">
        <f>VLOOKUP(EVID_PASTVY!$H2330,KATEGORIE_ZVIRAT!$B$2:$M$31,10,FALSE)*P2330*10</f>
        <v>#N/A</v>
      </c>
      <c r="R2330" s="52" t="e">
        <f>VLOOKUP(EVID_PASTVY!$H2330,KATEGORIE_ZVIRAT!$B$2:$M$31,11,FALSE)*P2330*10</f>
        <v>#N/A</v>
      </c>
      <c r="S2330" s="52" t="e">
        <f>VLOOKUP(EVID_PASTVY!$H2330,KATEGORIE_ZVIRAT!$B$2:$M$31,12,FALSE)*P2330*10</f>
        <v>#N/A</v>
      </c>
    </row>
    <row r="2331" spans="1:19" x14ac:dyDescent="0.2">
      <c r="A2331" s="32"/>
      <c r="B2331" s="37" t="e">
        <f>VLOOKUP($A2331,EVID_OSEVU!$A$1:$M$4972,2,FALSE)</f>
        <v>#N/A</v>
      </c>
      <c r="C2331" s="37" t="e">
        <f>VLOOKUP($A2331,EVID_OSEVU!$A$1:$M$4972,3,FALSE)</f>
        <v>#N/A</v>
      </c>
      <c r="D2331" s="45" t="e">
        <f>VLOOKUP($A2331,EVID_OSEVU!$A$1:$M$4972,4,FALSE)</f>
        <v>#N/A</v>
      </c>
      <c r="E2331" s="35"/>
      <c r="F2331" s="53"/>
      <c r="G2331" s="32"/>
      <c r="H2331" s="45" t="e">
        <f>VLOOKUP(G2331,Export7[#All],2,FALSE)</f>
        <v>#N/A</v>
      </c>
      <c r="I2331" s="45" t="e">
        <f>VLOOKUP($A2331,EVID_OSEVU!$A$1:$M$4972,10,FALSE)</f>
        <v>#N/A</v>
      </c>
      <c r="J2331" s="58" t="e">
        <f>VLOOKUP($A2331,EVID_OSEVU!$A$1:$M$4972,11,FALSE)</f>
        <v>#N/A</v>
      </c>
      <c r="K2331" s="33"/>
      <c r="L2331" s="45" t="e">
        <f>VLOOKUP(EVID_PASTVY!H2331,KATEGORIE_ZVIRAT!$B$2:$M$31,6,FALSE)*K2331</f>
        <v>#N/A</v>
      </c>
      <c r="M2331" s="33">
        <v>24</v>
      </c>
      <c r="N2331" s="45" t="e">
        <f>VLOOKUP(EVID_PASTVY!$H2331,KATEGORIE_ZVIRAT!$B$2:$M$31,8,FALSE)</f>
        <v>#N/A</v>
      </c>
      <c r="O2331" s="45" t="e">
        <f>VLOOKUP(EVID_PASTVY!$H2331,KATEGORIE_ZVIRAT!$B$2:$M$31,9,FALSE)</f>
        <v>#N/A</v>
      </c>
      <c r="P2331" s="54" t="e">
        <f>VLOOKUP(EVID_PASTVY!$H2331,KATEGORIE_ZVIRAT!$B$2:$M$31,7,FALSE)*L2331/1000*M2331/24*(F2331-E2331+1)/J2331</f>
        <v>#N/A</v>
      </c>
      <c r="Q2331" s="52" t="e">
        <f>VLOOKUP(EVID_PASTVY!$H2331,KATEGORIE_ZVIRAT!$B$2:$M$31,10,FALSE)*P2331*10</f>
        <v>#N/A</v>
      </c>
      <c r="R2331" s="52" t="e">
        <f>VLOOKUP(EVID_PASTVY!$H2331,KATEGORIE_ZVIRAT!$B$2:$M$31,11,FALSE)*P2331*10</f>
        <v>#N/A</v>
      </c>
      <c r="S2331" s="52" t="e">
        <f>VLOOKUP(EVID_PASTVY!$H2331,KATEGORIE_ZVIRAT!$B$2:$M$31,12,FALSE)*P2331*10</f>
        <v>#N/A</v>
      </c>
    </row>
    <row r="2332" spans="1:19" x14ac:dyDescent="0.2">
      <c r="A2332" s="32"/>
      <c r="B2332" s="37" t="e">
        <f>VLOOKUP($A2332,EVID_OSEVU!$A$1:$M$4972,2,FALSE)</f>
        <v>#N/A</v>
      </c>
      <c r="C2332" s="37" t="e">
        <f>VLOOKUP($A2332,EVID_OSEVU!$A$1:$M$4972,3,FALSE)</f>
        <v>#N/A</v>
      </c>
      <c r="D2332" s="45" t="e">
        <f>VLOOKUP($A2332,EVID_OSEVU!$A$1:$M$4972,4,FALSE)</f>
        <v>#N/A</v>
      </c>
      <c r="E2332" s="35"/>
      <c r="F2332" s="53"/>
      <c r="G2332" s="32"/>
      <c r="H2332" s="45" t="e">
        <f>VLOOKUP(G2332,Export7[#All],2,FALSE)</f>
        <v>#N/A</v>
      </c>
      <c r="I2332" s="45" t="e">
        <f>VLOOKUP($A2332,EVID_OSEVU!$A$1:$M$4972,10,FALSE)</f>
        <v>#N/A</v>
      </c>
      <c r="J2332" s="58" t="e">
        <f>VLOOKUP($A2332,EVID_OSEVU!$A$1:$M$4972,11,FALSE)</f>
        <v>#N/A</v>
      </c>
      <c r="K2332" s="33"/>
      <c r="L2332" s="45" t="e">
        <f>VLOOKUP(EVID_PASTVY!H2332,KATEGORIE_ZVIRAT!$B$2:$M$31,6,FALSE)*K2332</f>
        <v>#N/A</v>
      </c>
      <c r="M2332" s="33">
        <v>24</v>
      </c>
      <c r="N2332" s="45" t="e">
        <f>VLOOKUP(EVID_PASTVY!$H2332,KATEGORIE_ZVIRAT!$B$2:$M$31,8,FALSE)</f>
        <v>#N/A</v>
      </c>
      <c r="O2332" s="45" t="e">
        <f>VLOOKUP(EVID_PASTVY!$H2332,KATEGORIE_ZVIRAT!$B$2:$M$31,9,FALSE)</f>
        <v>#N/A</v>
      </c>
      <c r="P2332" s="54" t="e">
        <f>VLOOKUP(EVID_PASTVY!$H2332,KATEGORIE_ZVIRAT!$B$2:$M$31,7,FALSE)*L2332/1000*M2332/24*(F2332-E2332+1)/J2332</f>
        <v>#N/A</v>
      </c>
      <c r="Q2332" s="52" t="e">
        <f>VLOOKUP(EVID_PASTVY!$H2332,KATEGORIE_ZVIRAT!$B$2:$M$31,10,FALSE)*P2332*10</f>
        <v>#N/A</v>
      </c>
      <c r="R2332" s="52" t="e">
        <f>VLOOKUP(EVID_PASTVY!$H2332,KATEGORIE_ZVIRAT!$B$2:$M$31,11,FALSE)*P2332*10</f>
        <v>#N/A</v>
      </c>
      <c r="S2332" s="52" t="e">
        <f>VLOOKUP(EVID_PASTVY!$H2332,KATEGORIE_ZVIRAT!$B$2:$M$31,12,FALSE)*P2332*10</f>
        <v>#N/A</v>
      </c>
    </row>
    <row r="2333" spans="1:19" x14ac:dyDescent="0.2">
      <c r="A2333" s="32"/>
      <c r="B2333" s="37" t="e">
        <f>VLOOKUP($A2333,EVID_OSEVU!$A$1:$M$4972,2,FALSE)</f>
        <v>#N/A</v>
      </c>
      <c r="C2333" s="37" t="e">
        <f>VLOOKUP($A2333,EVID_OSEVU!$A$1:$M$4972,3,FALSE)</f>
        <v>#N/A</v>
      </c>
      <c r="D2333" s="45" t="e">
        <f>VLOOKUP($A2333,EVID_OSEVU!$A$1:$M$4972,4,FALSE)</f>
        <v>#N/A</v>
      </c>
      <c r="E2333" s="35"/>
      <c r="F2333" s="53"/>
      <c r="G2333" s="32"/>
      <c r="H2333" s="45" t="e">
        <f>VLOOKUP(G2333,Export7[#All],2,FALSE)</f>
        <v>#N/A</v>
      </c>
      <c r="I2333" s="45" t="e">
        <f>VLOOKUP($A2333,EVID_OSEVU!$A$1:$M$4972,10,FALSE)</f>
        <v>#N/A</v>
      </c>
      <c r="J2333" s="58" t="e">
        <f>VLOOKUP($A2333,EVID_OSEVU!$A$1:$M$4972,11,FALSE)</f>
        <v>#N/A</v>
      </c>
      <c r="K2333" s="33"/>
      <c r="L2333" s="45" t="e">
        <f>VLOOKUP(EVID_PASTVY!H2333,KATEGORIE_ZVIRAT!$B$2:$M$31,6,FALSE)*K2333</f>
        <v>#N/A</v>
      </c>
      <c r="M2333" s="33">
        <v>24</v>
      </c>
      <c r="N2333" s="45" t="e">
        <f>VLOOKUP(EVID_PASTVY!$H2333,KATEGORIE_ZVIRAT!$B$2:$M$31,8,FALSE)</f>
        <v>#N/A</v>
      </c>
      <c r="O2333" s="45" t="e">
        <f>VLOOKUP(EVID_PASTVY!$H2333,KATEGORIE_ZVIRAT!$B$2:$M$31,9,FALSE)</f>
        <v>#N/A</v>
      </c>
      <c r="P2333" s="54" t="e">
        <f>VLOOKUP(EVID_PASTVY!$H2333,KATEGORIE_ZVIRAT!$B$2:$M$31,7,FALSE)*L2333/1000*M2333/24*(F2333-E2333+1)/J2333</f>
        <v>#N/A</v>
      </c>
      <c r="Q2333" s="52" t="e">
        <f>VLOOKUP(EVID_PASTVY!$H2333,KATEGORIE_ZVIRAT!$B$2:$M$31,10,FALSE)*P2333*10</f>
        <v>#N/A</v>
      </c>
      <c r="R2333" s="52" t="e">
        <f>VLOOKUP(EVID_PASTVY!$H2333,KATEGORIE_ZVIRAT!$B$2:$M$31,11,FALSE)*P2333*10</f>
        <v>#N/A</v>
      </c>
      <c r="S2333" s="52" t="e">
        <f>VLOOKUP(EVID_PASTVY!$H2333,KATEGORIE_ZVIRAT!$B$2:$M$31,12,FALSE)*P2333*10</f>
        <v>#N/A</v>
      </c>
    </row>
    <row r="2334" spans="1:19" x14ac:dyDescent="0.2">
      <c r="A2334" s="32"/>
      <c r="B2334" s="37" t="e">
        <f>VLOOKUP($A2334,EVID_OSEVU!$A$1:$M$4972,2,FALSE)</f>
        <v>#N/A</v>
      </c>
      <c r="C2334" s="37" t="e">
        <f>VLOOKUP($A2334,EVID_OSEVU!$A$1:$M$4972,3,FALSE)</f>
        <v>#N/A</v>
      </c>
      <c r="D2334" s="45" t="e">
        <f>VLOOKUP($A2334,EVID_OSEVU!$A$1:$M$4972,4,FALSE)</f>
        <v>#N/A</v>
      </c>
      <c r="E2334" s="35"/>
      <c r="F2334" s="53"/>
      <c r="G2334" s="32"/>
      <c r="H2334" s="45" t="e">
        <f>VLOOKUP(G2334,Export7[#All],2,FALSE)</f>
        <v>#N/A</v>
      </c>
      <c r="I2334" s="45" t="e">
        <f>VLOOKUP($A2334,EVID_OSEVU!$A$1:$M$4972,10,FALSE)</f>
        <v>#N/A</v>
      </c>
      <c r="J2334" s="58" t="e">
        <f>VLOOKUP($A2334,EVID_OSEVU!$A$1:$M$4972,11,FALSE)</f>
        <v>#N/A</v>
      </c>
      <c r="K2334" s="33"/>
      <c r="L2334" s="45" t="e">
        <f>VLOOKUP(EVID_PASTVY!H2334,KATEGORIE_ZVIRAT!$B$2:$M$31,6,FALSE)*K2334</f>
        <v>#N/A</v>
      </c>
      <c r="M2334" s="33">
        <v>24</v>
      </c>
      <c r="N2334" s="45" t="e">
        <f>VLOOKUP(EVID_PASTVY!$H2334,KATEGORIE_ZVIRAT!$B$2:$M$31,8,FALSE)</f>
        <v>#N/A</v>
      </c>
      <c r="O2334" s="45" t="e">
        <f>VLOOKUP(EVID_PASTVY!$H2334,KATEGORIE_ZVIRAT!$B$2:$M$31,9,FALSE)</f>
        <v>#N/A</v>
      </c>
      <c r="P2334" s="54" t="e">
        <f>VLOOKUP(EVID_PASTVY!$H2334,KATEGORIE_ZVIRAT!$B$2:$M$31,7,FALSE)*L2334/1000*M2334/24*(F2334-E2334+1)/J2334</f>
        <v>#N/A</v>
      </c>
      <c r="Q2334" s="52" t="e">
        <f>VLOOKUP(EVID_PASTVY!$H2334,KATEGORIE_ZVIRAT!$B$2:$M$31,10,FALSE)*P2334*10</f>
        <v>#N/A</v>
      </c>
      <c r="R2334" s="52" t="e">
        <f>VLOOKUP(EVID_PASTVY!$H2334,KATEGORIE_ZVIRAT!$B$2:$M$31,11,FALSE)*P2334*10</f>
        <v>#N/A</v>
      </c>
      <c r="S2334" s="52" t="e">
        <f>VLOOKUP(EVID_PASTVY!$H2334,KATEGORIE_ZVIRAT!$B$2:$M$31,12,FALSE)*P2334*10</f>
        <v>#N/A</v>
      </c>
    </row>
    <row r="2335" spans="1:19" x14ac:dyDescent="0.2">
      <c r="A2335" s="32"/>
      <c r="B2335" s="37" t="e">
        <f>VLOOKUP($A2335,EVID_OSEVU!$A$1:$M$4972,2,FALSE)</f>
        <v>#N/A</v>
      </c>
      <c r="C2335" s="37" t="e">
        <f>VLOOKUP($A2335,EVID_OSEVU!$A$1:$M$4972,3,FALSE)</f>
        <v>#N/A</v>
      </c>
      <c r="D2335" s="45" t="e">
        <f>VLOOKUP($A2335,EVID_OSEVU!$A$1:$M$4972,4,FALSE)</f>
        <v>#N/A</v>
      </c>
      <c r="E2335" s="35"/>
      <c r="F2335" s="53"/>
      <c r="G2335" s="32"/>
      <c r="H2335" s="45" t="e">
        <f>VLOOKUP(G2335,Export7[#All],2,FALSE)</f>
        <v>#N/A</v>
      </c>
      <c r="I2335" s="45" t="e">
        <f>VLOOKUP($A2335,EVID_OSEVU!$A$1:$M$4972,10,FALSE)</f>
        <v>#N/A</v>
      </c>
      <c r="J2335" s="58" t="e">
        <f>VLOOKUP($A2335,EVID_OSEVU!$A$1:$M$4972,11,FALSE)</f>
        <v>#N/A</v>
      </c>
      <c r="K2335" s="33"/>
      <c r="L2335" s="45" t="e">
        <f>VLOOKUP(EVID_PASTVY!H2335,KATEGORIE_ZVIRAT!$B$2:$M$31,6,FALSE)*K2335</f>
        <v>#N/A</v>
      </c>
      <c r="M2335" s="33">
        <v>24</v>
      </c>
      <c r="N2335" s="45" t="e">
        <f>VLOOKUP(EVID_PASTVY!$H2335,KATEGORIE_ZVIRAT!$B$2:$M$31,8,FALSE)</f>
        <v>#N/A</v>
      </c>
      <c r="O2335" s="45" t="e">
        <f>VLOOKUP(EVID_PASTVY!$H2335,KATEGORIE_ZVIRAT!$B$2:$M$31,9,FALSE)</f>
        <v>#N/A</v>
      </c>
      <c r="P2335" s="54" t="e">
        <f>VLOOKUP(EVID_PASTVY!$H2335,KATEGORIE_ZVIRAT!$B$2:$M$31,7,FALSE)*L2335/1000*M2335/24*(F2335-E2335+1)/J2335</f>
        <v>#N/A</v>
      </c>
      <c r="Q2335" s="52" t="e">
        <f>VLOOKUP(EVID_PASTVY!$H2335,KATEGORIE_ZVIRAT!$B$2:$M$31,10,FALSE)*P2335*10</f>
        <v>#N/A</v>
      </c>
      <c r="R2335" s="52" t="e">
        <f>VLOOKUP(EVID_PASTVY!$H2335,KATEGORIE_ZVIRAT!$B$2:$M$31,11,FALSE)*P2335*10</f>
        <v>#N/A</v>
      </c>
      <c r="S2335" s="52" t="e">
        <f>VLOOKUP(EVID_PASTVY!$H2335,KATEGORIE_ZVIRAT!$B$2:$M$31,12,FALSE)*P2335*10</f>
        <v>#N/A</v>
      </c>
    </row>
    <row r="2336" spans="1:19" x14ac:dyDescent="0.2">
      <c r="A2336" s="32"/>
      <c r="B2336" s="37" t="e">
        <f>VLOOKUP($A2336,EVID_OSEVU!$A$1:$M$4972,2,FALSE)</f>
        <v>#N/A</v>
      </c>
      <c r="C2336" s="37" t="e">
        <f>VLOOKUP($A2336,EVID_OSEVU!$A$1:$M$4972,3,FALSE)</f>
        <v>#N/A</v>
      </c>
      <c r="D2336" s="45" t="e">
        <f>VLOOKUP($A2336,EVID_OSEVU!$A$1:$M$4972,4,FALSE)</f>
        <v>#N/A</v>
      </c>
      <c r="E2336" s="35"/>
      <c r="F2336" s="53"/>
      <c r="G2336" s="32"/>
      <c r="H2336" s="45" t="e">
        <f>VLOOKUP(G2336,Export7[#All],2,FALSE)</f>
        <v>#N/A</v>
      </c>
      <c r="I2336" s="45" t="e">
        <f>VLOOKUP($A2336,EVID_OSEVU!$A$1:$M$4972,10,FALSE)</f>
        <v>#N/A</v>
      </c>
      <c r="J2336" s="58" t="e">
        <f>VLOOKUP($A2336,EVID_OSEVU!$A$1:$M$4972,11,FALSE)</f>
        <v>#N/A</v>
      </c>
      <c r="K2336" s="33"/>
      <c r="L2336" s="45" t="e">
        <f>VLOOKUP(EVID_PASTVY!H2336,KATEGORIE_ZVIRAT!$B$2:$M$31,6,FALSE)*K2336</f>
        <v>#N/A</v>
      </c>
      <c r="M2336" s="33">
        <v>24</v>
      </c>
      <c r="N2336" s="45" t="e">
        <f>VLOOKUP(EVID_PASTVY!$H2336,KATEGORIE_ZVIRAT!$B$2:$M$31,8,FALSE)</f>
        <v>#N/A</v>
      </c>
      <c r="O2336" s="45" t="e">
        <f>VLOOKUP(EVID_PASTVY!$H2336,KATEGORIE_ZVIRAT!$B$2:$M$31,9,FALSE)</f>
        <v>#N/A</v>
      </c>
      <c r="P2336" s="54" t="e">
        <f>VLOOKUP(EVID_PASTVY!$H2336,KATEGORIE_ZVIRAT!$B$2:$M$31,7,FALSE)*L2336/1000*M2336/24*(F2336-E2336+1)/J2336</f>
        <v>#N/A</v>
      </c>
      <c r="Q2336" s="52" t="e">
        <f>VLOOKUP(EVID_PASTVY!$H2336,KATEGORIE_ZVIRAT!$B$2:$M$31,10,FALSE)*P2336*10</f>
        <v>#N/A</v>
      </c>
      <c r="R2336" s="52" t="e">
        <f>VLOOKUP(EVID_PASTVY!$H2336,KATEGORIE_ZVIRAT!$B$2:$M$31,11,FALSE)*P2336*10</f>
        <v>#N/A</v>
      </c>
      <c r="S2336" s="52" t="e">
        <f>VLOOKUP(EVID_PASTVY!$H2336,KATEGORIE_ZVIRAT!$B$2:$M$31,12,FALSE)*P2336*10</f>
        <v>#N/A</v>
      </c>
    </row>
    <row r="2337" spans="1:19" x14ac:dyDescent="0.2">
      <c r="A2337" s="32"/>
      <c r="B2337" s="37" t="e">
        <f>VLOOKUP($A2337,EVID_OSEVU!$A$1:$M$4972,2,FALSE)</f>
        <v>#N/A</v>
      </c>
      <c r="C2337" s="37" t="e">
        <f>VLOOKUP($A2337,EVID_OSEVU!$A$1:$M$4972,3,FALSE)</f>
        <v>#N/A</v>
      </c>
      <c r="D2337" s="45" t="e">
        <f>VLOOKUP($A2337,EVID_OSEVU!$A$1:$M$4972,4,FALSE)</f>
        <v>#N/A</v>
      </c>
      <c r="E2337" s="35"/>
      <c r="F2337" s="53"/>
      <c r="G2337" s="32"/>
      <c r="H2337" s="45" t="e">
        <f>VLOOKUP(G2337,Export7[#All],2,FALSE)</f>
        <v>#N/A</v>
      </c>
      <c r="I2337" s="45" t="e">
        <f>VLOOKUP($A2337,EVID_OSEVU!$A$1:$M$4972,10,FALSE)</f>
        <v>#N/A</v>
      </c>
      <c r="J2337" s="58" t="e">
        <f>VLOOKUP($A2337,EVID_OSEVU!$A$1:$M$4972,11,FALSE)</f>
        <v>#N/A</v>
      </c>
      <c r="K2337" s="33"/>
      <c r="L2337" s="45" t="e">
        <f>VLOOKUP(EVID_PASTVY!H2337,KATEGORIE_ZVIRAT!$B$2:$M$31,6,FALSE)*K2337</f>
        <v>#N/A</v>
      </c>
      <c r="M2337" s="33">
        <v>24</v>
      </c>
      <c r="N2337" s="45" t="e">
        <f>VLOOKUP(EVID_PASTVY!$H2337,KATEGORIE_ZVIRAT!$B$2:$M$31,8,FALSE)</f>
        <v>#N/A</v>
      </c>
      <c r="O2337" s="45" t="e">
        <f>VLOOKUP(EVID_PASTVY!$H2337,KATEGORIE_ZVIRAT!$B$2:$M$31,9,FALSE)</f>
        <v>#N/A</v>
      </c>
      <c r="P2337" s="54" t="e">
        <f>VLOOKUP(EVID_PASTVY!$H2337,KATEGORIE_ZVIRAT!$B$2:$M$31,7,FALSE)*L2337/1000*M2337/24*(F2337-E2337+1)/J2337</f>
        <v>#N/A</v>
      </c>
      <c r="Q2337" s="52" t="e">
        <f>VLOOKUP(EVID_PASTVY!$H2337,KATEGORIE_ZVIRAT!$B$2:$M$31,10,FALSE)*P2337*10</f>
        <v>#N/A</v>
      </c>
      <c r="R2337" s="52" t="e">
        <f>VLOOKUP(EVID_PASTVY!$H2337,KATEGORIE_ZVIRAT!$B$2:$M$31,11,FALSE)*P2337*10</f>
        <v>#N/A</v>
      </c>
      <c r="S2337" s="52" t="e">
        <f>VLOOKUP(EVID_PASTVY!$H2337,KATEGORIE_ZVIRAT!$B$2:$M$31,12,FALSE)*P2337*10</f>
        <v>#N/A</v>
      </c>
    </row>
    <row r="2338" spans="1:19" x14ac:dyDescent="0.2">
      <c r="A2338" s="32"/>
      <c r="B2338" s="37" t="e">
        <f>VLOOKUP($A2338,EVID_OSEVU!$A$1:$M$4972,2,FALSE)</f>
        <v>#N/A</v>
      </c>
      <c r="C2338" s="37" t="e">
        <f>VLOOKUP($A2338,EVID_OSEVU!$A$1:$M$4972,3,FALSE)</f>
        <v>#N/A</v>
      </c>
      <c r="D2338" s="45" t="e">
        <f>VLOOKUP($A2338,EVID_OSEVU!$A$1:$M$4972,4,FALSE)</f>
        <v>#N/A</v>
      </c>
      <c r="E2338" s="35"/>
      <c r="F2338" s="53"/>
      <c r="G2338" s="32"/>
      <c r="H2338" s="45" t="e">
        <f>VLOOKUP(G2338,Export7[#All],2,FALSE)</f>
        <v>#N/A</v>
      </c>
      <c r="I2338" s="45" t="e">
        <f>VLOOKUP($A2338,EVID_OSEVU!$A$1:$M$4972,10,FALSE)</f>
        <v>#N/A</v>
      </c>
      <c r="J2338" s="58" t="e">
        <f>VLOOKUP($A2338,EVID_OSEVU!$A$1:$M$4972,11,FALSE)</f>
        <v>#N/A</v>
      </c>
      <c r="K2338" s="33"/>
      <c r="L2338" s="45" t="e">
        <f>VLOOKUP(EVID_PASTVY!H2338,KATEGORIE_ZVIRAT!$B$2:$M$31,6,FALSE)*K2338</f>
        <v>#N/A</v>
      </c>
      <c r="M2338" s="33">
        <v>24</v>
      </c>
      <c r="N2338" s="45" t="e">
        <f>VLOOKUP(EVID_PASTVY!$H2338,KATEGORIE_ZVIRAT!$B$2:$M$31,8,FALSE)</f>
        <v>#N/A</v>
      </c>
      <c r="O2338" s="45" t="e">
        <f>VLOOKUP(EVID_PASTVY!$H2338,KATEGORIE_ZVIRAT!$B$2:$M$31,9,FALSE)</f>
        <v>#N/A</v>
      </c>
      <c r="P2338" s="54" t="e">
        <f>VLOOKUP(EVID_PASTVY!$H2338,KATEGORIE_ZVIRAT!$B$2:$M$31,7,FALSE)*L2338/1000*M2338/24*(F2338-E2338+1)/J2338</f>
        <v>#N/A</v>
      </c>
      <c r="Q2338" s="52" t="e">
        <f>VLOOKUP(EVID_PASTVY!$H2338,KATEGORIE_ZVIRAT!$B$2:$M$31,10,FALSE)*P2338*10</f>
        <v>#N/A</v>
      </c>
      <c r="R2338" s="52" t="e">
        <f>VLOOKUP(EVID_PASTVY!$H2338,KATEGORIE_ZVIRAT!$B$2:$M$31,11,FALSE)*P2338*10</f>
        <v>#N/A</v>
      </c>
      <c r="S2338" s="52" t="e">
        <f>VLOOKUP(EVID_PASTVY!$H2338,KATEGORIE_ZVIRAT!$B$2:$M$31,12,FALSE)*P2338*10</f>
        <v>#N/A</v>
      </c>
    </row>
    <row r="2339" spans="1:19" x14ac:dyDescent="0.2">
      <c r="A2339" s="32"/>
      <c r="B2339" s="37" t="e">
        <f>VLOOKUP($A2339,EVID_OSEVU!$A$1:$M$4972,2,FALSE)</f>
        <v>#N/A</v>
      </c>
      <c r="C2339" s="37" t="e">
        <f>VLOOKUP($A2339,EVID_OSEVU!$A$1:$M$4972,3,FALSE)</f>
        <v>#N/A</v>
      </c>
      <c r="D2339" s="45" t="e">
        <f>VLOOKUP($A2339,EVID_OSEVU!$A$1:$M$4972,4,FALSE)</f>
        <v>#N/A</v>
      </c>
      <c r="E2339" s="35"/>
      <c r="F2339" s="53"/>
      <c r="G2339" s="32"/>
      <c r="H2339" s="45" t="e">
        <f>VLOOKUP(G2339,Export7[#All],2,FALSE)</f>
        <v>#N/A</v>
      </c>
      <c r="I2339" s="45" t="e">
        <f>VLOOKUP($A2339,EVID_OSEVU!$A$1:$M$4972,10,FALSE)</f>
        <v>#N/A</v>
      </c>
      <c r="J2339" s="58" t="e">
        <f>VLOOKUP($A2339,EVID_OSEVU!$A$1:$M$4972,11,FALSE)</f>
        <v>#N/A</v>
      </c>
      <c r="K2339" s="33"/>
      <c r="L2339" s="45" t="e">
        <f>VLOOKUP(EVID_PASTVY!H2339,KATEGORIE_ZVIRAT!$B$2:$M$31,6,FALSE)*K2339</f>
        <v>#N/A</v>
      </c>
      <c r="M2339" s="33">
        <v>24</v>
      </c>
      <c r="N2339" s="45" t="e">
        <f>VLOOKUP(EVID_PASTVY!$H2339,KATEGORIE_ZVIRAT!$B$2:$M$31,8,FALSE)</f>
        <v>#N/A</v>
      </c>
      <c r="O2339" s="45" t="e">
        <f>VLOOKUP(EVID_PASTVY!$H2339,KATEGORIE_ZVIRAT!$B$2:$M$31,9,FALSE)</f>
        <v>#N/A</v>
      </c>
      <c r="P2339" s="54" t="e">
        <f>VLOOKUP(EVID_PASTVY!$H2339,KATEGORIE_ZVIRAT!$B$2:$M$31,7,FALSE)*L2339/1000*M2339/24*(F2339-E2339+1)/J2339</f>
        <v>#N/A</v>
      </c>
      <c r="Q2339" s="52" t="e">
        <f>VLOOKUP(EVID_PASTVY!$H2339,KATEGORIE_ZVIRAT!$B$2:$M$31,10,FALSE)*P2339*10</f>
        <v>#N/A</v>
      </c>
      <c r="R2339" s="52" t="e">
        <f>VLOOKUP(EVID_PASTVY!$H2339,KATEGORIE_ZVIRAT!$B$2:$M$31,11,FALSE)*P2339*10</f>
        <v>#N/A</v>
      </c>
      <c r="S2339" s="52" t="e">
        <f>VLOOKUP(EVID_PASTVY!$H2339,KATEGORIE_ZVIRAT!$B$2:$M$31,12,FALSE)*P2339*10</f>
        <v>#N/A</v>
      </c>
    </row>
    <row r="2340" spans="1:19" x14ac:dyDescent="0.2">
      <c r="A2340" s="32"/>
      <c r="B2340" s="37" t="e">
        <f>VLOOKUP($A2340,EVID_OSEVU!$A$1:$M$4972,2,FALSE)</f>
        <v>#N/A</v>
      </c>
      <c r="C2340" s="37" t="e">
        <f>VLOOKUP($A2340,EVID_OSEVU!$A$1:$M$4972,3,FALSE)</f>
        <v>#N/A</v>
      </c>
      <c r="D2340" s="45" t="e">
        <f>VLOOKUP($A2340,EVID_OSEVU!$A$1:$M$4972,4,FALSE)</f>
        <v>#N/A</v>
      </c>
      <c r="E2340" s="35"/>
      <c r="F2340" s="53"/>
      <c r="G2340" s="32"/>
      <c r="H2340" s="45" t="e">
        <f>VLOOKUP(G2340,Export7[#All],2,FALSE)</f>
        <v>#N/A</v>
      </c>
      <c r="I2340" s="45" t="e">
        <f>VLOOKUP($A2340,EVID_OSEVU!$A$1:$M$4972,10,FALSE)</f>
        <v>#N/A</v>
      </c>
      <c r="J2340" s="58" t="e">
        <f>VLOOKUP($A2340,EVID_OSEVU!$A$1:$M$4972,11,FALSE)</f>
        <v>#N/A</v>
      </c>
      <c r="K2340" s="33"/>
      <c r="L2340" s="45" t="e">
        <f>VLOOKUP(EVID_PASTVY!H2340,KATEGORIE_ZVIRAT!$B$2:$M$31,6,FALSE)*K2340</f>
        <v>#N/A</v>
      </c>
      <c r="M2340" s="33">
        <v>24</v>
      </c>
      <c r="N2340" s="45" t="e">
        <f>VLOOKUP(EVID_PASTVY!$H2340,KATEGORIE_ZVIRAT!$B$2:$M$31,8,FALSE)</f>
        <v>#N/A</v>
      </c>
      <c r="O2340" s="45" t="e">
        <f>VLOOKUP(EVID_PASTVY!$H2340,KATEGORIE_ZVIRAT!$B$2:$M$31,9,FALSE)</f>
        <v>#N/A</v>
      </c>
      <c r="P2340" s="54" t="e">
        <f>VLOOKUP(EVID_PASTVY!$H2340,KATEGORIE_ZVIRAT!$B$2:$M$31,7,FALSE)*L2340/1000*M2340/24*(F2340-E2340+1)/J2340</f>
        <v>#N/A</v>
      </c>
      <c r="Q2340" s="52" t="e">
        <f>VLOOKUP(EVID_PASTVY!$H2340,KATEGORIE_ZVIRAT!$B$2:$M$31,10,FALSE)*P2340*10</f>
        <v>#N/A</v>
      </c>
      <c r="R2340" s="52" t="e">
        <f>VLOOKUP(EVID_PASTVY!$H2340,KATEGORIE_ZVIRAT!$B$2:$M$31,11,FALSE)*P2340*10</f>
        <v>#N/A</v>
      </c>
      <c r="S2340" s="52" t="e">
        <f>VLOOKUP(EVID_PASTVY!$H2340,KATEGORIE_ZVIRAT!$B$2:$M$31,12,FALSE)*P2340*10</f>
        <v>#N/A</v>
      </c>
    </row>
    <row r="2341" spans="1:19" x14ac:dyDescent="0.2">
      <c r="A2341" s="32"/>
      <c r="B2341" s="37" t="e">
        <f>VLOOKUP($A2341,EVID_OSEVU!$A$1:$M$4972,2,FALSE)</f>
        <v>#N/A</v>
      </c>
      <c r="C2341" s="37" t="e">
        <f>VLOOKUP($A2341,EVID_OSEVU!$A$1:$M$4972,3,FALSE)</f>
        <v>#N/A</v>
      </c>
      <c r="D2341" s="45" t="e">
        <f>VLOOKUP($A2341,EVID_OSEVU!$A$1:$M$4972,4,FALSE)</f>
        <v>#N/A</v>
      </c>
      <c r="E2341" s="35"/>
      <c r="F2341" s="53"/>
      <c r="G2341" s="32"/>
      <c r="H2341" s="45" t="e">
        <f>VLOOKUP(G2341,Export7[#All],2,FALSE)</f>
        <v>#N/A</v>
      </c>
      <c r="I2341" s="45" t="e">
        <f>VLOOKUP($A2341,EVID_OSEVU!$A$1:$M$4972,10,FALSE)</f>
        <v>#N/A</v>
      </c>
      <c r="J2341" s="58" t="e">
        <f>VLOOKUP($A2341,EVID_OSEVU!$A$1:$M$4972,11,FALSE)</f>
        <v>#N/A</v>
      </c>
      <c r="K2341" s="33"/>
      <c r="L2341" s="45" t="e">
        <f>VLOOKUP(EVID_PASTVY!H2341,KATEGORIE_ZVIRAT!$B$2:$M$31,6,FALSE)*K2341</f>
        <v>#N/A</v>
      </c>
      <c r="M2341" s="33">
        <v>24</v>
      </c>
      <c r="N2341" s="45" t="e">
        <f>VLOOKUP(EVID_PASTVY!$H2341,KATEGORIE_ZVIRAT!$B$2:$M$31,8,FALSE)</f>
        <v>#N/A</v>
      </c>
      <c r="O2341" s="45" t="e">
        <f>VLOOKUP(EVID_PASTVY!$H2341,KATEGORIE_ZVIRAT!$B$2:$M$31,9,FALSE)</f>
        <v>#N/A</v>
      </c>
      <c r="P2341" s="54" t="e">
        <f>VLOOKUP(EVID_PASTVY!$H2341,KATEGORIE_ZVIRAT!$B$2:$M$31,7,FALSE)*L2341/1000*M2341/24*(F2341-E2341+1)/J2341</f>
        <v>#N/A</v>
      </c>
      <c r="Q2341" s="52" t="e">
        <f>VLOOKUP(EVID_PASTVY!$H2341,KATEGORIE_ZVIRAT!$B$2:$M$31,10,FALSE)*P2341*10</f>
        <v>#N/A</v>
      </c>
      <c r="R2341" s="52" t="e">
        <f>VLOOKUP(EVID_PASTVY!$H2341,KATEGORIE_ZVIRAT!$B$2:$M$31,11,FALSE)*P2341*10</f>
        <v>#N/A</v>
      </c>
      <c r="S2341" s="52" t="e">
        <f>VLOOKUP(EVID_PASTVY!$H2341,KATEGORIE_ZVIRAT!$B$2:$M$31,12,FALSE)*P2341*10</f>
        <v>#N/A</v>
      </c>
    </row>
    <row r="2342" spans="1:19" x14ac:dyDescent="0.2">
      <c r="A2342" s="32"/>
      <c r="B2342" s="37" t="e">
        <f>VLOOKUP($A2342,EVID_OSEVU!$A$1:$M$4972,2,FALSE)</f>
        <v>#N/A</v>
      </c>
      <c r="C2342" s="37" t="e">
        <f>VLOOKUP($A2342,EVID_OSEVU!$A$1:$M$4972,3,FALSE)</f>
        <v>#N/A</v>
      </c>
      <c r="D2342" s="45" t="e">
        <f>VLOOKUP($A2342,EVID_OSEVU!$A$1:$M$4972,4,FALSE)</f>
        <v>#N/A</v>
      </c>
      <c r="E2342" s="35"/>
      <c r="F2342" s="53"/>
      <c r="G2342" s="32"/>
      <c r="H2342" s="45" t="e">
        <f>VLOOKUP(G2342,Export7[#All],2,FALSE)</f>
        <v>#N/A</v>
      </c>
      <c r="I2342" s="45" t="e">
        <f>VLOOKUP($A2342,EVID_OSEVU!$A$1:$M$4972,10,FALSE)</f>
        <v>#N/A</v>
      </c>
      <c r="J2342" s="58" t="e">
        <f>VLOOKUP($A2342,EVID_OSEVU!$A$1:$M$4972,11,FALSE)</f>
        <v>#N/A</v>
      </c>
      <c r="K2342" s="33"/>
      <c r="L2342" s="45" t="e">
        <f>VLOOKUP(EVID_PASTVY!H2342,KATEGORIE_ZVIRAT!$B$2:$M$31,6,FALSE)*K2342</f>
        <v>#N/A</v>
      </c>
      <c r="M2342" s="33">
        <v>24</v>
      </c>
      <c r="N2342" s="45" t="e">
        <f>VLOOKUP(EVID_PASTVY!$H2342,KATEGORIE_ZVIRAT!$B$2:$M$31,8,FALSE)</f>
        <v>#N/A</v>
      </c>
      <c r="O2342" s="45" t="e">
        <f>VLOOKUP(EVID_PASTVY!$H2342,KATEGORIE_ZVIRAT!$B$2:$M$31,9,FALSE)</f>
        <v>#N/A</v>
      </c>
      <c r="P2342" s="54" t="e">
        <f>VLOOKUP(EVID_PASTVY!$H2342,KATEGORIE_ZVIRAT!$B$2:$M$31,7,FALSE)*L2342/1000*M2342/24*(F2342-E2342+1)/J2342</f>
        <v>#N/A</v>
      </c>
      <c r="Q2342" s="52" t="e">
        <f>VLOOKUP(EVID_PASTVY!$H2342,KATEGORIE_ZVIRAT!$B$2:$M$31,10,FALSE)*P2342*10</f>
        <v>#N/A</v>
      </c>
      <c r="R2342" s="52" t="e">
        <f>VLOOKUP(EVID_PASTVY!$H2342,KATEGORIE_ZVIRAT!$B$2:$M$31,11,FALSE)*P2342*10</f>
        <v>#N/A</v>
      </c>
      <c r="S2342" s="52" t="e">
        <f>VLOOKUP(EVID_PASTVY!$H2342,KATEGORIE_ZVIRAT!$B$2:$M$31,12,FALSE)*P2342*10</f>
        <v>#N/A</v>
      </c>
    </row>
    <row r="2343" spans="1:19" x14ac:dyDescent="0.2">
      <c r="A2343" s="32"/>
      <c r="B2343" s="37" t="e">
        <f>VLOOKUP($A2343,EVID_OSEVU!$A$1:$M$4972,2,FALSE)</f>
        <v>#N/A</v>
      </c>
      <c r="C2343" s="37" t="e">
        <f>VLOOKUP($A2343,EVID_OSEVU!$A$1:$M$4972,3,FALSE)</f>
        <v>#N/A</v>
      </c>
      <c r="D2343" s="45" t="e">
        <f>VLOOKUP($A2343,EVID_OSEVU!$A$1:$M$4972,4,FALSE)</f>
        <v>#N/A</v>
      </c>
      <c r="E2343" s="35"/>
      <c r="F2343" s="53"/>
      <c r="G2343" s="32"/>
      <c r="H2343" s="45" t="e">
        <f>VLOOKUP(G2343,Export7[#All],2,FALSE)</f>
        <v>#N/A</v>
      </c>
      <c r="I2343" s="45" t="e">
        <f>VLOOKUP($A2343,EVID_OSEVU!$A$1:$M$4972,10,FALSE)</f>
        <v>#N/A</v>
      </c>
      <c r="J2343" s="58" t="e">
        <f>VLOOKUP($A2343,EVID_OSEVU!$A$1:$M$4972,11,FALSE)</f>
        <v>#N/A</v>
      </c>
      <c r="K2343" s="33"/>
      <c r="L2343" s="45" t="e">
        <f>VLOOKUP(EVID_PASTVY!H2343,KATEGORIE_ZVIRAT!$B$2:$M$31,6,FALSE)*K2343</f>
        <v>#N/A</v>
      </c>
      <c r="M2343" s="33">
        <v>24</v>
      </c>
      <c r="N2343" s="45" t="e">
        <f>VLOOKUP(EVID_PASTVY!$H2343,KATEGORIE_ZVIRAT!$B$2:$M$31,8,FALSE)</f>
        <v>#N/A</v>
      </c>
      <c r="O2343" s="45" t="e">
        <f>VLOOKUP(EVID_PASTVY!$H2343,KATEGORIE_ZVIRAT!$B$2:$M$31,9,FALSE)</f>
        <v>#N/A</v>
      </c>
      <c r="P2343" s="54" t="e">
        <f>VLOOKUP(EVID_PASTVY!$H2343,KATEGORIE_ZVIRAT!$B$2:$M$31,7,FALSE)*L2343/1000*M2343/24*(F2343-E2343+1)/J2343</f>
        <v>#N/A</v>
      </c>
      <c r="Q2343" s="52" t="e">
        <f>VLOOKUP(EVID_PASTVY!$H2343,KATEGORIE_ZVIRAT!$B$2:$M$31,10,FALSE)*P2343*10</f>
        <v>#N/A</v>
      </c>
      <c r="R2343" s="52" t="e">
        <f>VLOOKUP(EVID_PASTVY!$H2343,KATEGORIE_ZVIRAT!$B$2:$M$31,11,FALSE)*P2343*10</f>
        <v>#N/A</v>
      </c>
      <c r="S2343" s="52" t="e">
        <f>VLOOKUP(EVID_PASTVY!$H2343,KATEGORIE_ZVIRAT!$B$2:$M$31,12,FALSE)*P2343*10</f>
        <v>#N/A</v>
      </c>
    </row>
    <row r="2344" spans="1:19" x14ac:dyDescent="0.2">
      <c r="A2344" s="32"/>
      <c r="B2344" s="37" t="e">
        <f>VLOOKUP($A2344,EVID_OSEVU!$A$1:$M$4972,2,FALSE)</f>
        <v>#N/A</v>
      </c>
      <c r="C2344" s="37" t="e">
        <f>VLOOKUP($A2344,EVID_OSEVU!$A$1:$M$4972,3,FALSE)</f>
        <v>#N/A</v>
      </c>
      <c r="D2344" s="45" t="e">
        <f>VLOOKUP($A2344,EVID_OSEVU!$A$1:$M$4972,4,FALSE)</f>
        <v>#N/A</v>
      </c>
      <c r="E2344" s="35"/>
      <c r="F2344" s="53"/>
      <c r="G2344" s="32"/>
      <c r="H2344" s="45" t="e">
        <f>VLOOKUP(G2344,Export7[#All],2,FALSE)</f>
        <v>#N/A</v>
      </c>
      <c r="I2344" s="45" t="e">
        <f>VLOOKUP($A2344,EVID_OSEVU!$A$1:$M$4972,10,FALSE)</f>
        <v>#N/A</v>
      </c>
      <c r="J2344" s="58" t="e">
        <f>VLOOKUP($A2344,EVID_OSEVU!$A$1:$M$4972,11,FALSE)</f>
        <v>#N/A</v>
      </c>
      <c r="K2344" s="33"/>
      <c r="L2344" s="45" t="e">
        <f>VLOOKUP(EVID_PASTVY!H2344,KATEGORIE_ZVIRAT!$B$2:$M$31,6,FALSE)*K2344</f>
        <v>#N/A</v>
      </c>
      <c r="M2344" s="33">
        <v>24</v>
      </c>
      <c r="N2344" s="45" t="e">
        <f>VLOOKUP(EVID_PASTVY!$H2344,KATEGORIE_ZVIRAT!$B$2:$M$31,8,FALSE)</f>
        <v>#N/A</v>
      </c>
      <c r="O2344" s="45" t="e">
        <f>VLOOKUP(EVID_PASTVY!$H2344,KATEGORIE_ZVIRAT!$B$2:$M$31,9,FALSE)</f>
        <v>#N/A</v>
      </c>
      <c r="P2344" s="54" t="e">
        <f>VLOOKUP(EVID_PASTVY!$H2344,KATEGORIE_ZVIRAT!$B$2:$M$31,7,FALSE)*L2344/1000*M2344/24*(F2344-E2344+1)/J2344</f>
        <v>#N/A</v>
      </c>
      <c r="Q2344" s="52" t="e">
        <f>VLOOKUP(EVID_PASTVY!$H2344,KATEGORIE_ZVIRAT!$B$2:$M$31,10,FALSE)*P2344*10</f>
        <v>#N/A</v>
      </c>
      <c r="R2344" s="52" t="e">
        <f>VLOOKUP(EVID_PASTVY!$H2344,KATEGORIE_ZVIRAT!$B$2:$M$31,11,FALSE)*P2344*10</f>
        <v>#N/A</v>
      </c>
      <c r="S2344" s="52" t="e">
        <f>VLOOKUP(EVID_PASTVY!$H2344,KATEGORIE_ZVIRAT!$B$2:$M$31,12,FALSE)*P2344*10</f>
        <v>#N/A</v>
      </c>
    </row>
    <row r="2345" spans="1:19" x14ac:dyDescent="0.2">
      <c r="A2345" s="32"/>
      <c r="B2345" s="37" t="e">
        <f>VLOOKUP($A2345,EVID_OSEVU!$A$1:$M$4972,2,FALSE)</f>
        <v>#N/A</v>
      </c>
      <c r="C2345" s="37" t="e">
        <f>VLOOKUP($A2345,EVID_OSEVU!$A$1:$M$4972,3,FALSE)</f>
        <v>#N/A</v>
      </c>
      <c r="D2345" s="45" t="e">
        <f>VLOOKUP($A2345,EVID_OSEVU!$A$1:$M$4972,4,FALSE)</f>
        <v>#N/A</v>
      </c>
      <c r="E2345" s="35"/>
      <c r="F2345" s="53"/>
      <c r="G2345" s="32"/>
      <c r="H2345" s="45" t="e">
        <f>VLOOKUP(G2345,Export7[#All],2,FALSE)</f>
        <v>#N/A</v>
      </c>
      <c r="I2345" s="45" t="e">
        <f>VLOOKUP($A2345,EVID_OSEVU!$A$1:$M$4972,10,FALSE)</f>
        <v>#N/A</v>
      </c>
      <c r="J2345" s="58" t="e">
        <f>VLOOKUP($A2345,EVID_OSEVU!$A$1:$M$4972,11,FALSE)</f>
        <v>#N/A</v>
      </c>
      <c r="K2345" s="33"/>
      <c r="L2345" s="45" t="e">
        <f>VLOOKUP(EVID_PASTVY!H2345,KATEGORIE_ZVIRAT!$B$2:$M$31,6,FALSE)*K2345</f>
        <v>#N/A</v>
      </c>
      <c r="M2345" s="33">
        <v>24</v>
      </c>
      <c r="N2345" s="45" t="e">
        <f>VLOOKUP(EVID_PASTVY!$H2345,KATEGORIE_ZVIRAT!$B$2:$M$31,8,FALSE)</f>
        <v>#N/A</v>
      </c>
      <c r="O2345" s="45" t="e">
        <f>VLOOKUP(EVID_PASTVY!$H2345,KATEGORIE_ZVIRAT!$B$2:$M$31,9,FALSE)</f>
        <v>#N/A</v>
      </c>
      <c r="P2345" s="54" t="e">
        <f>VLOOKUP(EVID_PASTVY!$H2345,KATEGORIE_ZVIRAT!$B$2:$M$31,7,FALSE)*L2345/1000*M2345/24*(F2345-E2345+1)/J2345</f>
        <v>#N/A</v>
      </c>
      <c r="Q2345" s="52" t="e">
        <f>VLOOKUP(EVID_PASTVY!$H2345,KATEGORIE_ZVIRAT!$B$2:$M$31,10,FALSE)*P2345*10</f>
        <v>#N/A</v>
      </c>
      <c r="R2345" s="52" t="e">
        <f>VLOOKUP(EVID_PASTVY!$H2345,KATEGORIE_ZVIRAT!$B$2:$M$31,11,FALSE)*P2345*10</f>
        <v>#N/A</v>
      </c>
      <c r="S2345" s="52" t="e">
        <f>VLOOKUP(EVID_PASTVY!$H2345,KATEGORIE_ZVIRAT!$B$2:$M$31,12,FALSE)*P2345*10</f>
        <v>#N/A</v>
      </c>
    </row>
    <row r="2346" spans="1:19" x14ac:dyDescent="0.2">
      <c r="A2346" s="32"/>
      <c r="B2346" s="37" t="e">
        <f>VLOOKUP($A2346,EVID_OSEVU!$A$1:$M$4972,2,FALSE)</f>
        <v>#N/A</v>
      </c>
      <c r="C2346" s="37" t="e">
        <f>VLOOKUP($A2346,EVID_OSEVU!$A$1:$M$4972,3,FALSE)</f>
        <v>#N/A</v>
      </c>
      <c r="D2346" s="45" t="e">
        <f>VLOOKUP($A2346,EVID_OSEVU!$A$1:$M$4972,4,FALSE)</f>
        <v>#N/A</v>
      </c>
      <c r="E2346" s="35"/>
      <c r="F2346" s="53"/>
      <c r="G2346" s="32"/>
      <c r="H2346" s="45" t="e">
        <f>VLOOKUP(G2346,Export7[#All],2,FALSE)</f>
        <v>#N/A</v>
      </c>
      <c r="I2346" s="45" t="e">
        <f>VLOOKUP($A2346,EVID_OSEVU!$A$1:$M$4972,10,FALSE)</f>
        <v>#N/A</v>
      </c>
      <c r="J2346" s="58" t="e">
        <f>VLOOKUP($A2346,EVID_OSEVU!$A$1:$M$4972,11,FALSE)</f>
        <v>#N/A</v>
      </c>
      <c r="K2346" s="33"/>
      <c r="L2346" s="45" t="e">
        <f>VLOOKUP(EVID_PASTVY!H2346,KATEGORIE_ZVIRAT!$B$2:$M$31,6,FALSE)*K2346</f>
        <v>#N/A</v>
      </c>
      <c r="M2346" s="33">
        <v>24</v>
      </c>
      <c r="N2346" s="45" t="e">
        <f>VLOOKUP(EVID_PASTVY!$H2346,KATEGORIE_ZVIRAT!$B$2:$M$31,8,FALSE)</f>
        <v>#N/A</v>
      </c>
      <c r="O2346" s="45" t="e">
        <f>VLOOKUP(EVID_PASTVY!$H2346,KATEGORIE_ZVIRAT!$B$2:$M$31,9,FALSE)</f>
        <v>#N/A</v>
      </c>
      <c r="P2346" s="54" t="e">
        <f>VLOOKUP(EVID_PASTVY!$H2346,KATEGORIE_ZVIRAT!$B$2:$M$31,7,FALSE)*L2346/1000*M2346/24*(F2346-E2346+1)/J2346</f>
        <v>#N/A</v>
      </c>
      <c r="Q2346" s="52" t="e">
        <f>VLOOKUP(EVID_PASTVY!$H2346,KATEGORIE_ZVIRAT!$B$2:$M$31,10,FALSE)*P2346*10</f>
        <v>#N/A</v>
      </c>
      <c r="R2346" s="52" t="e">
        <f>VLOOKUP(EVID_PASTVY!$H2346,KATEGORIE_ZVIRAT!$B$2:$M$31,11,FALSE)*P2346*10</f>
        <v>#N/A</v>
      </c>
      <c r="S2346" s="52" t="e">
        <f>VLOOKUP(EVID_PASTVY!$H2346,KATEGORIE_ZVIRAT!$B$2:$M$31,12,FALSE)*P2346*10</f>
        <v>#N/A</v>
      </c>
    </row>
    <row r="2347" spans="1:19" x14ac:dyDescent="0.2">
      <c r="A2347" s="32"/>
      <c r="B2347" s="37" t="e">
        <f>VLOOKUP($A2347,EVID_OSEVU!$A$1:$M$4972,2,FALSE)</f>
        <v>#N/A</v>
      </c>
      <c r="C2347" s="37" t="e">
        <f>VLOOKUP($A2347,EVID_OSEVU!$A$1:$M$4972,3,FALSE)</f>
        <v>#N/A</v>
      </c>
      <c r="D2347" s="45" t="e">
        <f>VLOOKUP($A2347,EVID_OSEVU!$A$1:$M$4972,4,FALSE)</f>
        <v>#N/A</v>
      </c>
      <c r="E2347" s="35"/>
      <c r="F2347" s="53"/>
      <c r="G2347" s="32"/>
      <c r="H2347" s="45" t="e">
        <f>VLOOKUP(G2347,Export7[#All],2,FALSE)</f>
        <v>#N/A</v>
      </c>
      <c r="I2347" s="45" t="e">
        <f>VLOOKUP($A2347,EVID_OSEVU!$A$1:$M$4972,10,FALSE)</f>
        <v>#N/A</v>
      </c>
      <c r="J2347" s="58" t="e">
        <f>VLOOKUP($A2347,EVID_OSEVU!$A$1:$M$4972,11,FALSE)</f>
        <v>#N/A</v>
      </c>
      <c r="K2347" s="33"/>
      <c r="L2347" s="45" t="e">
        <f>VLOOKUP(EVID_PASTVY!H2347,KATEGORIE_ZVIRAT!$B$2:$M$31,6,FALSE)*K2347</f>
        <v>#N/A</v>
      </c>
      <c r="M2347" s="33">
        <v>24</v>
      </c>
      <c r="N2347" s="45" t="e">
        <f>VLOOKUP(EVID_PASTVY!$H2347,KATEGORIE_ZVIRAT!$B$2:$M$31,8,FALSE)</f>
        <v>#N/A</v>
      </c>
      <c r="O2347" s="45" t="e">
        <f>VLOOKUP(EVID_PASTVY!$H2347,KATEGORIE_ZVIRAT!$B$2:$M$31,9,FALSE)</f>
        <v>#N/A</v>
      </c>
      <c r="P2347" s="54" t="e">
        <f>VLOOKUP(EVID_PASTVY!$H2347,KATEGORIE_ZVIRAT!$B$2:$M$31,7,FALSE)*L2347/1000*M2347/24*(F2347-E2347+1)/J2347</f>
        <v>#N/A</v>
      </c>
      <c r="Q2347" s="52" t="e">
        <f>VLOOKUP(EVID_PASTVY!$H2347,KATEGORIE_ZVIRAT!$B$2:$M$31,10,FALSE)*P2347*10</f>
        <v>#N/A</v>
      </c>
      <c r="R2347" s="52" t="e">
        <f>VLOOKUP(EVID_PASTVY!$H2347,KATEGORIE_ZVIRAT!$B$2:$M$31,11,FALSE)*P2347*10</f>
        <v>#N/A</v>
      </c>
      <c r="S2347" s="52" t="e">
        <f>VLOOKUP(EVID_PASTVY!$H2347,KATEGORIE_ZVIRAT!$B$2:$M$31,12,FALSE)*P2347*10</f>
        <v>#N/A</v>
      </c>
    </row>
    <row r="2348" spans="1:19" x14ac:dyDescent="0.2">
      <c r="A2348" s="32"/>
      <c r="B2348" s="37" t="e">
        <f>VLOOKUP($A2348,EVID_OSEVU!$A$1:$M$4972,2,FALSE)</f>
        <v>#N/A</v>
      </c>
      <c r="C2348" s="37" t="e">
        <f>VLOOKUP($A2348,EVID_OSEVU!$A$1:$M$4972,3,FALSE)</f>
        <v>#N/A</v>
      </c>
      <c r="D2348" s="45" t="e">
        <f>VLOOKUP($A2348,EVID_OSEVU!$A$1:$M$4972,4,FALSE)</f>
        <v>#N/A</v>
      </c>
      <c r="E2348" s="35"/>
      <c r="F2348" s="53"/>
      <c r="G2348" s="32"/>
      <c r="H2348" s="45" t="e">
        <f>VLOOKUP(G2348,Export7[#All],2,FALSE)</f>
        <v>#N/A</v>
      </c>
      <c r="I2348" s="45" t="e">
        <f>VLOOKUP($A2348,EVID_OSEVU!$A$1:$M$4972,10,FALSE)</f>
        <v>#N/A</v>
      </c>
      <c r="J2348" s="58" t="e">
        <f>VLOOKUP($A2348,EVID_OSEVU!$A$1:$M$4972,11,FALSE)</f>
        <v>#N/A</v>
      </c>
      <c r="K2348" s="33"/>
      <c r="L2348" s="45" t="e">
        <f>VLOOKUP(EVID_PASTVY!H2348,KATEGORIE_ZVIRAT!$B$2:$M$31,6,FALSE)*K2348</f>
        <v>#N/A</v>
      </c>
      <c r="M2348" s="33">
        <v>24</v>
      </c>
      <c r="N2348" s="45" t="e">
        <f>VLOOKUP(EVID_PASTVY!$H2348,KATEGORIE_ZVIRAT!$B$2:$M$31,8,FALSE)</f>
        <v>#N/A</v>
      </c>
      <c r="O2348" s="45" t="e">
        <f>VLOOKUP(EVID_PASTVY!$H2348,KATEGORIE_ZVIRAT!$B$2:$M$31,9,FALSE)</f>
        <v>#N/A</v>
      </c>
      <c r="P2348" s="54" t="e">
        <f>VLOOKUP(EVID_PASTVY!$H2348,KATEGORIE_ZVIRAT!$B$2:$M$31,7,FALSE)*L2348/1000*M2348/24*(F2348-E2348+1)/J2348</f>
        <v>#N/A</v>
      </c>
      <c r="Q2348" s="52" t="e">
        <f>VLOOKUP(EVID_PASTVY!$H2348,KATEGORIE_ZVIRAT!$B$2:$M$31,10,FALSE)*P2348*10</f>
        <v>#N/A</v>
      </c>
      <c r="R2348" s="52" t="e">
        <f>VLOOKUP(EVID_PASTVY!$H2348,KATEGORIE_ZVIRAT!$B$2:$M$31,11,FALSE)*P2348*10</f>
        <v>#N/A</v>
      </c>
      <c r="S2348" s="52" t="e">
        <f>VLOOKUP(EVID_PASTVY!$H2348,KATEGORIE_ZVIRAT!$B$2:$M$31,12,FALSE)*P2348*10</f>
        <v>#N/A</v>
      </c>
    </row>
    <row r="2349" spans="1:19" x14ac:dyDescent="0.2">
      <c r="A2349" s="32"/>
      <c r="B2349" s="37" t="e">
        <f>VLOOKUP($A2349,EVID_OSEVU!$A$1:$M$4972,2,FALSE)</f>
        <v>#N/A</v>
      </c>
      <c r="C2349" s="37" t="e">
        <f>VLOOKUP($A2349,EVID_OSEVU!$A$1:$M$4972,3,FALSE)</f>
        <v>#N/A</v>
      </c>
      <c r="D2349" s="45" t="e">
        <f>VLOOKUP($A2349,EVID_OSEVU!$A$1:$M$4972,4,FALSE)</f>
        <v>#N/A</v>
      </c>
      <c r="E2349" s="35"/>
      <c r="F2349" s="53"/>
      <c r="G2349" s="32"/>
      <c r="H2349" s="45" t="e">
        <f>VLOOKUP(G2349,Export7[#All],2,FALSE)</f>
        <v>#N/A</v>
      </c>
      <c r="I2349" s="45" t="e">
        <f>VLOOKUP($A2349,EVID_OSEVU!$A$1:$M$4972,10,FALSE)</f>
        <v>#N/A</v>
      </c>
      <c r="J2349" s="58" t="e">
        <f>VLOOKUP($A2349,EVID_OSEVU!$A$1:$M$4972,11,FALSE)</f>
        <v>#N/A</v>
      </c>
      <c r="K2349" s="33"/>
      <c r="L2349" s="45" t="e">
        <f>VLOOKUP(EVID_PASTVY!H2349,KATEGORIE_ZVIRAT!$B$2:$M$31,6,FALSE)*K2349</f>
        <v>#N/A</v>
      </c>
      <c r="M2349" s="33">
        <v>24</v>
      </c>
      <c r="N2349" s="45" t="e">
        <f>VLOOKUP(EVID_PASTVY!$H2349,KATEGORIE_ZVIRAT!$B$2:$M$31,8,FALSE)</f>
        <v>#N/A</v>
      </c>
      <c r="O2349" s="45" t="e">
        <f>VLOOKUP(EVID_PASTVY!$H2349,KATEGORIE_ZVIRAT!$B$2:$M$31,9,FALSE)</f>
        <v>#N/A</v>
      </c>
      <c r="P2349" s="54" t="e">
        <f>VLOOKUP(EVID_PASTVY!$H2349,KATEGORIE_ZVIRAT!$B$2:$M$31,7,FALSE)*L2349/1000*M2349/24*(F2349-E2349+1)/J2349</f>
        <v>#N/A</v>
      </c>
      <c r="Q2349" s="52" t="e">
        <f>VLOOKUP(EVID_PASTVY!$H2349,KATEGORIE_ZVIRAT!$B$2:$M$31,10,FALSE)*P2349*10</f>
        <v>#N/A</v>
      </c>
      <c r="R2349" s="52" t="e">
        <f>VLOOKUP(EVID_PASTVY!$H2349,KATEGORIE_ZVIRAT!$B$2:$M$31,11,FALSE)*P2349*10</f>
        <v>#N/A</v>
      </c>
      <c r="S2349" s="52" t="e">
        <f>VLOOKUP(EVID_PASTVY!$H2349,KATEGORIE_ZVIRAT!$B$2:$M$31,12,FALSE)*P2349*10</f>
        <v>#N/A</v>
      </c>
    </row>
    <row r="2350" spans="1:19" x14ac:dyDescent="0.2">
      <c r="A2350" s="32"/>
      <c r="B2350" s="37" t="e">
        <f>VLOOKUP($A2350,EVID_OSEVU!$A$1:$M$4972,2,FALSE)</f>
        <v>#N/A</v>
      </c>
      <c r="C2350" s="37" t="e">
        <f>VLOOKUP($A2350,EVID_OSEVU!$A$1:$M$4972,3,FALSE)</f>
        <v>#N/A</v>
      </c>
      <c r="D2350" s="45" t="e">
        <f>VLOOKUP($A2350,EVID_OSEVU!$A$1:$M$4972,4,FALSE)</f>
        <v>#N/A</v>
      </c>
      <c r="E2350" s="35"/>
      <c r="F2350" s="53"/>
      <c r="G2350" s="32"/>
      <c r="H2350" s="45" t="e">
        <f>VLOOKUP(G2350,Export7[#All],2,FALSE)</f>
        <v>#N/A</v>
      </c>
      <c r="I2350" s="45" t="e">
        <f>VLOOKUP($A2350,EVID_OSEVU!$A$1:$M$4972,10,FALSE)</f>
        <v>#N/A</v>
      </c>
      <c r="J2350" s="58" t="e">
        <f>VLOOKUP($A2350,EVID_OSEVU!$A$1:$M$4972,11,FALSE)</f>
        <v>#N/A</v>
      </c>
      <c r="K2350" s="33"/>
      <c r="L2350" s="45" t="e">
        <f>VLOOKUP(EVID_PASTVY!H2350,KATEGORIE_ZVIRAT!$B$2:$M$31,6,FALSE)*K2350</f>
        <v>#N/A</v>
      </c>
      <c r="M2350" s="33">
        <v>24</v>
      </c>
      <c r="N2350" s="45" t="e">
        <f>VLOOKUP(EVID_PASTVY!$H2350,KATEGORIE_ZVIRAT!$B$2:$M$31,8,FALSE)</f>
        <v>#N/A</v>
      </c>
      <c r="O2350" s="45" t="e">
        <f>VLOOKUP(EVID_PASTVY!$H2350,KATEGORIE_ZVIRAT!$B$2:$M$31,9,FALSE)</f>
        <v>#N/A</v>
      </c>
      <c r="P2350" s="54" t="e">
        <f>VLOOKUP(EVID_PASTVY!$H2350,KATEGORIE_ZVIRAT!$B$2:$M$31,7,FALSE)*L2350/1000*M2350/24*(F2350-E2350+1)/J2350</f>
        <v>#N/A</v>
      </c>
      <c r="Q2350" s="52" t="e">
        <f>VLOOKUP(EVID_PASTVY!$H2350,KATEGORIE_ZVIRAT!$B$2:$M$31,10,FALSE)*P2350*10</f>
        <v>#N/A</v>
      </c>
      <c r="R2350" s="52" t="e">
        <f>VLOOKUP(EVID_PASTVY!$H2350,KATEGORIE_ZVIRAT!$B$2:$M$31,11,FALSE)*P2350*10</f>
        <v>#N/A</v>
      </c>
      <c r="S2350" s="52" t="e">
        <f>VLOOKUP(EVID_PASTVY!$H2350,KATEGORIE_ZVIRAT!$B$2:$M$31,12,FALSE)*P2350*10</f>
        <v>#N/A</v>
      </c>
    </row>
    <row r="2351" spans="1:19" x14ac:dyDescent="0.2">
      <c r="A2351" s="32"/>
      <c r="B2351" s="37" t="e">
        <f>VLOOKUP($A2351,EVID_OSEVU!$A$1:$M$4972,2,FALSE)</f>
        <v>#N/A</v>
      </c>
      <c r="C2351" s="37" t="e">
        <f>VLOOKUP($A2351,EVID_OSEVU!$A$1:$M$4972,3,FALSE)</f>
        <v>#N/A</v>
      </c>
      <c r="D2351" s="45" t="e">
        <f>VLOOKUP($A2351,EVID_OSEVU!$A$1:$M$4972,4,FALSE)</f>
        <v>#N/A</v>
      </c>
      <c r="E2351" s="35"/>
      <c r="F2351" s="53"/>
      <c r="G2351" s="32"/>
      <c r="H2351" s="45" t="e">
        <f>VLOOKUP(G2351,Export7[#All],2,FALSE)</f>
        <v>#N/A</v>
      </c>
      <c r="I2351" s="45" t="e">
        <f>VLOOKUP($A2351,EVID_OSEVU!$A$1:$M$4972,10,FALSE)</f>
        <v>#N/A</v>
      </c>
      <c r="J2351" s="58" t="e">
        <f>VLOOKUP($A2351,EVID_OSEVU!$A$1:$M$4972,11,FALSE)</f>
        <v>#N/A</v>
      </c>
      <c r="K2351" s="33"/>
      <c r="L2351" s="45" t="e">
        <f>VLOOKUP(EVID_PASTVY!H2351,KATEGORIE_ZVIRAT!$B$2:$M$31,6,FALSE)*K2351</f>
        <v>#N/A</v>
      </c>
      <c r="M2351" s="33">
        <v>24</v>
      </c>
      <c r="N2351" s="45" t="e">
        <f>VLOOKUP(EVID_PASTVY!$H2351,KATEGORIE_ZVIRAT!$B$2:$M$31,8,FALSE)</f>
        <v>#N/A</v>
      </c>
      <c r="O2351" s="45" t="e">
        <f>VLOOKUP(EVID_PASTVY!$H2351,KATEGORIE_ZVIRAT!$B$2:$M$31,9,FALSE)</f>
        <v>#N/A</v>
      </c>
      <c r="P2351" s="54" t="e">
        <f>VLOOKUP(EVID_PASTVY!$H2351,KATEGORIE_ZVIRAT!$B$2:$M$31,7,FALSE)*L2351/1000*M2351/24*(F2351-E2351+1)/J2351</f>
        <v>#N/A</v>
      </c>
      <c r="Q2351" s="52" t="e">
        <f>VLOOKUP(EVID_PASTVY!$H2351,KATEGORIE_ZVIRAT!$B$2:$M$31,10,FALSE)*P2351*10</f>
        <v>#N/A</v>
      </c>
      <c r="R2351" s="52" t="e">
        <f>VLOOKUP(EVID_PASTVY!$H2351,KATEGORIE_ZVIRAT!$B$2:$M$31,11,FALSE)*P2351*10</f>
        <v>#N/A</v>
      </c>
      <c r="S2351" s="52" t="e">
        <f>VLOOKUP(EVID_PASTVY!$H2351,KATEGORIE_ZVIRAT!$B$2:$M$31,12,FALSE)*P2351*10</f>
        <v>#N/A</v>
      </c>
    </row>
    <row r="2352" spans="1:19" x14ac:dyDescent="0.2">
      <c r="A2352" s="32"/>
      <c r="B2352" s="37" t="e">
        <f>VLOOKUP($A2352,EVID_OSEVU!$A$1:$M$4972,2,FALSE)</f>
        <v>#N/A</v>
      </c>
      <c r="C2352" s="37" t="e">
        <f>VLOOKUP($A2352,EVID_OSEVU!$A$1:$M$4972,3,FALSE)</f>
        <v>#N/A</v>
      </c>
      <c r="D2352" s="45" t="e">
        <f>VLOOKUP($A2352,EVID_OSEVU!$A$1:$M$4972,4,FALSE)</f>
        <v>#N/A</v>
      </c>
      <c r="E2352" s="35"/>
      <c r="F2352" s="53"/>
      <c r="G2352" s="32"/>
      <c r="H2352" s="45" t="e">
        <f>VLOOKUP(G2352,Export7[#All],2,FALSE)</f>
        <v>#N/A</v>
      </c>
      <c r="I2352" s="45" t="e">
        <f>VLOOKUP($A2352,EVID_OSEVU!$A$1:$M$4972,10,FALSE)</f>
        <v>#N/A</v>
      </c>
      <c r="J2352" s="58" t="e">
        <f>VLOOKUP($A2352,EVID_OSEVU!$A$1:$M$4972,11,FALSE)</f>
        <v>#N/A</v>
      </c>
      <c r="K2352" s="33"/>
      <c r="L2352" s="45" t="e">
        <f>VLOOKUP(EVID_PASTVY!H2352,KATEGORIE_ZVIRAT!$B$2:$M$31,6,FALSE)*K2352</f>
        <v>#N/A</v>
      </c>
      <c r="M2352" s="33">
        <v>24</v>
      </c>
      <c r="N2352" s="45" t="e">
        <f>VLOOKUP(EVID_PASTVY!$H2352,KATEGORIE_ZVIRAT!$B$2:$M$31,8,FALSE)</f>
        <v>#N/A</v>
      </c>
      <c r="O2352" s="45" t="e">
        <f>VLOOKUP(EVID_PASTVY!$H2352,KATEGORIE_ZVIRAT!$B$2:$M$31,9,FALSE)</f>
        <v>#N/A</v>
      </c>
      <c r="P2352" s="54" t="e">
        <f>VLOOKUP(EVID_PASTVY!$H2352,KATEGORIE_ZVIRAT!$B$2:$M$31,7,FALSE)*L2352/1000*M2352/24*(F2352-E2352+1)/J2352</f>
        <v>#N/A</v>
      </c>
      <c r="Q2352" s="52" t="e">
        <f>VLOOKUP(EVID_PASTVY!$H2352,KATEGORIE_ZVIRAT!$B$2:$M$31,10,FALSE)*P2352*10</f>
        <v>#N/A</v>
      </c>
      <c r="R2352" s="52" t="e">
        <f>VLOOKUP(EVID_PASTVY!$H2352,KATEGORIE_ZVIRAT!$B$2:$M$31,11,FALSE)*P2352*10</f>
        <v>#N/A</v>
      </c>
      <c r="S2352" s="52" t="e">
        <f>VLOOKUP(EVID_PASTVY!$H2352,KATEGORIE_ZVIRAT!$B$2:$M$31,12,FALSE)*P2352*10</f>
        <v>#N/A</v>
      </c>
    </row>
    <row r="2353" spans="1:19" x14ac:dyDescent="0.2">
      <c r="A2353" s="32"/>
      <c r="B2353" s="37" t="e">
        <f>VLOOKUP($A2353,EVID_OSEVU!$A$1:$M$4972,2,FALSE)</f>
        <v>#N/A</v>
      </c>
      <c r="C2353" s="37" t="e">
        <f>VLOOKUP($A2353,EVID_OSEVU!$A$1:$M$4972,3,FALSE)</f>
        <v>#N/A</v>
      </c>
      <c r="D2353" s="45" t="e">
        <f>VLOOKUP($A2353,EVID_OSEVU!$A$1:$M$4972,4,FALSE)</f>
        <v>#N/A</v>
      </c>
      <c r="E2353" s="35"/>
      <c r="F2353" s="53"/>
      <c r="G2353" s="32"/>
      <c r="H2353" s="45" t="e">
        <f>VLOOKUP(G2353,Export7[#All],2,FALSE)</f>
        <v>#N/A</v>
      </c>
      <c r="I2353" s="45" t="e">
        <f>VLOOKUP($A2353,EVID_OSEVU!$A$1:$M$4972,10,FALSE)</f>
        <v>#N/A</v>
      </c>
      <c r="J2353" s="58" t="e">
        <f>VLOOKUP($A2353,EVID_OSEVU!$A$1:$M$4972,11,FALSE)</f>
        <v>#N/A</v>
      </c>
      <c r="K2353" s="33"/>
      <c r="L2353" s="45" t="e">
        <f>VLOOKUP(EVID_PASTVY!H2353,KATEGORIE_ZVIRAT!$B$2:$M$31,6,FALSE)*K2353</f>
        <v>#N/A</v>
      </c>
      <c r="M2353" s="33">
        <v>24</v>
      </c>
      <c r="N2353" s="45" t="e">
        <f>VLOOKUP(EVID_PASTVY!$H2353,KATEGORIE_ZVIRAT!$B$2:$M$31,8,FALSE)</f>
        <v>#N/A</v>
      </c>
      <c r="O2353" s="45" t="e">
        <f>VLOOKUP(EVID_PASTVY!$H2353,KATEGORIE_ZVIRAT!$B$2:$M$31,9,FALSE)</f>
        <v>#N/A</v>
      </c>
      <c r="P2353" s="54" t="e">
        <f>VLOOKUP(EVID_PASTVY!$H2353,KATEGORIE_ZVIRAT!$B$2:$M$31,7,FALSE)*L2353/1000*M2353/24*(F2353-E2353+1)/J2353</f>
        <v>#N/A</v>
      </c>
      <c r="Q2353" s="52" t="e">
        <f>VLOOKUP(EVID_PASTVY!$H2353,KATEGORIE_ZVIRAT!$B$2:$M$31,10,FALSE)*P2353*10</f>
        <v>#N/A</v>
      </c>
      <c r="R2353" s="52" t="e">
        <f>VLOOKUP(EVID_PASTVY!$H2353,KATEGORIE_ZVIRAT!$B$2:$M$31,11,FALSE)*P2353*10</f>
        <v>#N/A</v>
      </c>
      <c r="S2353" s="52" t="e">
        <f>VLOOKUP(EVID_PASTVY!$H2353,KATEGORIE_ZVIRAT!$B$2:$M$31,12,FALSE)*P2353*10</f>
        <v>#N/A</v>
      </c>
    </row>
    <row r="2354" spans="1:19" x14ac:dyDescent="0.2">
      <c r="A2354" s="32"/>
      <c r="B2354" s="37" t="e">
        <f>VLOOKUP($A2354,EVID_OSEVU!$A$1:$M$4972,2,FALSE)</f>
        <v>#N/A</v>
      </c>
      <c r="C2354" s="37" t="e">
        <f>VLOOKUP($A2354,EVID_OSEVU!$A$1:$M$4972,3,FALSE)</f>
        <v>#N/A</v>
      </c>
      <c r="D2354" s="45" t="e">
        <f>VLOOKUP($A2354,EVID_OSEVU!$A$1:$M$4972,4,FALSE)</f>
        <v>#N/A</v>
      </c>
      <c r="E2354" s="35"/>
      <c r="F2354" s="53"/>
      <c r="G2354" s="32"/>
      <c r="H2354" s="45" t="e">
        <f>VLOOKUP(G2354,Export7[#All],2,FALSE)</f>
        <v>#N/A</v>
      </c>
      <c r="I2354" s="45" t="e">
        <f>VLOOKUP($A2354,EVID_OSEVU!$A$1:$M$4972,10,FALSE)</f>
        <v>#N/A</v>
      </c>
      <c r="J2354" s="58" t="e">
        <f>VLOOKUP($A2354,EVID_OSEVU!$A$1:$M$4972,11,FALSE)</f>
        <v>#N/A</v>
      </c>
      <c r="K2354" s="33"/>
      <c r="L2354" s="45" t="e">
        <f>VLOOKUP(EVID_PASTVY!H2354,KATEGORIE_ZVIRAT!$B$2:$M$31,6,FALSE)*K2354</f>
        <v>#N/A</v>
      </c>
      <c r="M2354" s="33">
        <v>24</v>
      </c>
      <c r="N2354" s="45" t="e">
        <f>VLOOKUP(EVID_PASTVY!$H2354,KATEGORIE_ZVIRAT!$B$2:$M$31,8,FALSE)</f>
        <v>#N/A</v>
      </c>
      <c r="O2354" s="45" t="e">
        <f>VLOOKUP(EVID_PASTVY!$H2354,KATEGORIE_ZVIRAT!$B$2:$M$31,9,FALSE)</f>
        <v>#N/A</v>
      </c>
      <c r="P2354" s="54" t="e">
        <f>VLOOKUP(EVID_PASTVY!$H2354,KATEGORIE_ZVIRAT!$B$2:$M$31,7,FALSE)*L2354/1000*M2354/24*(F2354-E2354+1)/J2354</f>
        <v>#N/A</v>
      </c>
      <c r="Q2354" s="52" t="e">
        <f>VLOOKUP(EVID_PASTVY!$H2354,KATEGORIE_ZVIRAT!$B$2:$M$31,10,FALSE)*P2354*10</f>
        <v>#N/A</v>
      </c>
      <c r="R2354" s="52" t="e">
        <f>VLOOKUP(EVID_PASTVY!$H2354,KATEGORIE_ZVIRAT!$B$2:$M$31,11,FALSE)*P2354*10</f>
        <v>#N/A</v>
      </c>
      <c r="S2354" s="52" t="e">
        <f>VLOOKUP(EVID_PASTVY!$H2354,KATEGORIE_ZVIRAT!$B$2:$M$31,12,FALSE)*P2354*10</f>
        <v>#N/A</v>
      </c>
    </row>
    <row r="2355" spans="1:19" x14ac:dyDescent="0.2">
      <c r="A2355" s="32"/>
      <c r="B2355" s="37" t="e">
        <f>VLOOKUP($A2355,EVID_OSEVU!$A$1:$M$4972,2,FALSE)</f>
        <v>#N/A</v>
      </c>
      <c r="C2355" s="37" t="e">
        <f>VLOOKUP($A2355,EVID_OSEVU!$A$1:$M$4972,3,FALSE)</f>
        <v>#N/A</v>
      </c>
      <c r="D2355" s="45" t="e">
        <f>VLOOKUP($A2355,EVID_OSEVU!$A$1:$M$4972,4,FALSE)</f>
        <v>#N/A</v>
      </c>
      <c r="E2355" s="35"/>
      <c r="F2355" s="53"/>
      <c r="G2355" s="32"/>
      <c r="H2355" s="45" t="e">
        <f>VLOOKUP(G2355,Export7[#All],2,FALSE)</f>
        <v>#N/A</v>
      </c>
      <c r="I2355" s="45" t="e">
        <f>VLOOKUP($A2355,EVID_OSEVU!$A$1:$M$4972,10,FALSE)</f>
        <v>#N/A</v>
      </c>
      <c r="J2355" s="58" t="e">
        <f>VLOOKUP($A2355,EVID_OSEVU!$A$1:$M$4972,11,FALSE)</f>
        <v>#N/A</v>
      </c>
      <c r="K2355" s="33"/>
      <c r="L2355" s="45" t="e">
        <f>VLOOKUP(EVID_PASTVY!H2355,KATEGORIE_ZVIRAT!$B$2:$M$31,6,FALSE)*K2355</f>
        <v>#N/A</v>
      </c>
      <c r="M2355" s="33">
        <v>24</v>
      </c>
      <c r="N2355" s="45" t="e">
        <f>VLOOKUP(EVID_PASTVY!$H2355,KATEGORIE_ZVIRAT!$B$2:$M$31,8,FALSE)</f>
        <v>#N/A</v>
      </c>
      <c r="O2355" s="45" t="e">
        <f>VLOOKUP(EVID_PASTVY!$H2355,KATEGORIE_ZVIRAT!$B$2:$M$31,9,FALSE)</f>
        <v>#N/A</v>
      </c>
      <c r="P2355" s="54" t="e">
        <f>VLOOKUP(EVID_PASTVY!$H2355,KATEGORIE_ZVIRAT!$B$2:$M$31,7,FALSE)*L2355/1000*M2355/24*(F2355-E2355+1)/J2355</f>
        <v>#N/A</v>
      </c>
      <c r="Q2355" s="52" t="e">
        <f>VLOOKUP(EVID_PASTVY!$H2355,KATEGORIE_ZVIRAT!$B$2:$M$31,10,FALSE)*P2355*10</f>
        <v>#N/A</v>
      </c>
      <c r="R2355" s="52" t="e">
        <f>VLOOKUP(EVID_PASTVY!$H2355,KATEGORIE_ZVIRAT!$B$2:$M$31,11,FALSE)*P2355*10</f>
        <v>#N/A</v>
      </c>
      <c r="S2355" s="52" t="e">
        <f>VLOOKUP(EVID_PASTVY!$H2355,KATEGORIE_ZVIRAT!$B$2:$M$31,12,FALSE)*P2355*10</f>
        <v>#N/A</v>
      </c>
    </row>
    <row r="2356" spans="1:19" x14ac:dyDescent="0.2">
      <c r="A2356" s="32"/>
      <c r="B2356" s="37" t="e">
        <f>VLOOKUP($A2356,EVID_OSEVU!$A$1:$M$4972,2,FALSE)</f>
        <v>#N/A</v>
      </c>
      <c r="C2356" s="37" t="e">
        <f>VLOOKUP($A2356,EVID_OSEVU!$A$1:$M$4972,3,FALSE)</f>
        <v>#N/A</v>
      </c>
      <c r="D2356" s="45" t="e">
        <f>VLOOKUP($A2356,EVID_OSEVU!$A$1:$M$4972,4,FALSE)</f>
        <v>#N/A</v>
      </c>
      <c r="E2356" s="35"/>
      <c r="F2356" s="53"/>
      <c r="G2356" s="32"/>
      <c r="H2356" s="45" t="e">
        <f>VLOOKUP(G2356,Export7[#All],2,FALSE)</f>
        <v>#N/A</v>
      </c>
      <c r="I2356" s="45" t="e">
        <f>VLOOKUP($A2356,EVID_OSEVU!$A$1:$M$4972,10,FALSE)</f>
        <v>#N/A</v>
      </c>
      <c r="J2356" s="58" t="e">
        <f>VLOOKUP($A2356,EVID_OSEVU!$A$1:$M$4972,11,FALSE)</f>
        <v>#N/A</v>
      </c>
      <c r="K2356" s="33"/>
      <c r="L2356" s="45" t="e">
        <f>VLOOKUP(EVID_PASTVY!H2356,KATEGORIE_ZVIRAT!$B$2:$M$31,6,FALSE)*K2356</f>
        <v>#N/A</v>
      </c>
      <c r="M2356" s="33">
        <v>24</v>
      </c>
      <c r="N2356" s="45" t="e">
        <f>VLOOKUP(EVID_PASTVY!$H2356,KATEGORIE_ZVIRAT!$B$2:$M$31,8,FALSE)</f>
        <v>#N/A</v>
      </c>
      <c r="O2356" s="45" t="e">
        <f>VLOOKUP(EVID_PASTVY!$H2356,KATEGORIE_ZVIRAT!$B$2:$M$31,9,FALSE)</f>
        <v>#N/A</v>
      </c>
      <c r="P2356" s="54" t="e">
        <f>VLOOKUP(EVID_PASTVY!$H2356,KATEGORIE_ZVIRAT!$B$2:$M$31,7,FALSE)*L2356/1000*M2356/24*(F2356-E2356+1)/J2356</f>
        <v>#N/A</v>
      </c>
      <c r="Q2356" s="52" t="e">
        <f>VLOOKUP(EVID_PASTVY!$H2356,KATEGORIE_ZVIRAT!$B$2:$M$31,10,FALSE)*P2356*10</f>
        <v>#N/A</v>
      </c>
      <c r="R2356" s="52" t="e">
        <f>VLOOKUP(EVID_PASTVY!$H2356,KATEGORIE_ZVIRAT!$B$2:$M$31,11,FALSE)*P2356*10</f>
        <v>#N/A</v>
      </c>
      <c r="S2356" s="52" t="e">
        <f>VLOOKUP(EVID_PASTVY!$H2356,KATEGORIE_ZVIRAT!$B$2:$M$31,12,FALSE)*P2356*10</f>
        <v>#N/A</v>
      </c>
    </row>
    <row r="2357" spans="1:19" x14ac:dyDescent="0.2">
      <c r="A2357" s="32"/>
      <c r="B2357" s="37" t="e">
        <f>VLOOKUP($A2357,EVID_OSEVU!$A$1:$M$4972,2,FALSE)</f>
        <v>#N/A</v>
      </c>
      <c r="C2357" s="37" t="e">
        <f>VLOOKUP($A2357,EVID_OSEVU!$A$1:$M$4972,3,FALSE)</f>
        <v>#N/A</v>
      </c>
      <c r="D2357" s="45" t="e">
        <f>VLOOKUP($A2357,EVID_OSEVU!$A$1:$M$4972,4,FALSE)</f>
        <v>#N/A</v>
      </c>
      <c r="E2357" s="35"/>
      <c r="F2357" s="53"/>
      <c r="G2357" s="32"/>
      <c r="H2357" s="45" t="e">
        <f>VLOOKUP(G2357,Export7[#All],2,FALSE)</f>
        <v>#N/A</v>
      </c>
      <c r="I2357" s="45" t="e">
        <f>VLOOKUP($A2357,EVID_OSEVU!$A$1:$M$4972,10,FALSE)</f>
        <v>#N/A</v>
      </c>
      <c r="J2357" s="58" t="e">
        <f>VLOOKUP($A2357,EVID_OSEVU!$A$1:$M$4972,11,FALSE)</f>
        <v>#N/A</v>
      </c>
      <c r="K2357" s="33"/>
      <c r="L2357" s="45" t="e">
        <f>VLOOKUP(EVID_PASTVY!H2357,KATEGORIE_ZVIRAT!$B$2:$M$31,6,FALSE)*K2357</f>
        <v>#N/A</v>
      </c>
      <c r="M2357" s="33">
        <v>24</v>
      </c>
      <c r="N2357" s="45" t="e">
        <f>VLOOKUP(EVID_PASTVY!$H2357,KATEGORIE_ZVIRAT!$B$2:$M$31,8,FALSE)</f>
        <v>#N/A</v>
      </c>
      <c r="O2357" s="45" t="e">
        <f>VLOOKUP(EVID_PASTVY!$H2357,KATEGORIE_ZVIRAT!$B$2:$M$31,9,FALSE)</f>
        <v>#N/A</v>
      </c>
      <c r="P2357" s="54" t="e">
        <f>VLOOKUP(EVID_PASTVY!$H2357,KATEGORIE_ZVIRAT!$B$2:$M$31,7,FALSE)*L2357/1000*M2357/24*(F2357-E2357+1)/J2357</f>
        <v>#N/A</v>
      </c>
      <c r="Q2357" s="52" t="e">
        <f>VLOOKUP(EVID_PASTVY!$H2357,KATEGORIE_ZVIRAT!$B$2:$M$31,10,FALSE)*P2357*10</f>
        <v>#N/A</v>
      </c>
      <c r="R2357" s="52" t="e">
        <f>VLOOKUP(EVID_PASTVY!$H2357,KATEGORIE_ZVIRAT!$B$2:$M$31,11,FALSE)*P2357*10</f>
        <v>#N/A</v>
      </c>
      <c r="S2357" s="52" t="e">
        <f>VLOOKUP(EVID_PASTVY!$H2357,KATEGORIE_ZVIRAT!$B$2:$M$31,12,FALSE)*P2357*10</f>
        <v>#N/A</v>
      </c>
    </row>
    <row r="2358" spans="1:19" x14ac:dyDescent="0.2">
      <c r="A2358" s="32"/>
      <c r="B2358" s="37" t="e">
        <f>VLOOKUP($A2358,EVID_OSEVU!$A$1:$M$4972,2,FALSE)</f>
        <v>#N/A</v>
      </c>
      <c r="C2358" s="37" t="e">
        <f>VLOOKUP($A2358,EVID_OSEVU!$A$1:$M$4972,3,FALSE)</f>
        <v>#N/A</v>
      </c>
      <c r="D2358" s="45" t="e">
        <f>VLOOKUP($A2358,EVID_OSEVU!$A$1:$M$4972,4,FALSE)</f>
        <v>#N/A</v>
      </c>
      <c r="E2358" s="35"/>
      <c r="F2358" s="53"/>
      <c r="G2358" s="32"/>
      <c r="H2358" s="45" t="e">
        <f>VLOOKUP(G2358,Export7[#All],2,FALSE)</f>
        <v>#N/A</v>
      </c>
      <c r="I2358" s="45" t="e">
        <f>VLOOKUP($A2358,EVID_OSEVU!$A$1:$M$4972,10,FALSE)</f>
        <v>#N/A</v>
      </c>
      <c r="J2358" s="58" t="e">
        <f>VLOOKUP($A2358,EVID_OSEVU!$A$1:$M$4972,11,FALSE)</f>
        <v>#N/A</v>
      </c>
      <c r="K2358" s="33"/>
      <c r="L2358" s="45" t="e">
        <f>VLOOKUP(EVID_PASTVY!H2358,KATEGORIE_ZVIRAT!$B$2:$M$31,6,FALSE)*K2358</f>
        <v>#N/A</v>
      </c>
      <c r="M2358" s="33">
        <v>24</v>
      </c>
      <c r="N2358" s="45" t="e">
        <f>VLOOKUP(EVID_PASTVY!$H2358,KATEGORIE_ZVIRAT!$B$2:$M$31,8,FALSE)</f>
        <v>#N/A</v>
      </c>
      <c r="O2358" s="45" t="e">
        <f>VLOOKUP(EVID_PASTVY!$H2358,KATEGORIE_ZVIRAT!$B$2:$M$31,9,FALSE)</f>
        <v>#N/A</v>
      </c>
      <c r="P2358" s="54" t="e">
        <f>VLOOKUP(EVID_PASTVY!$H2358,KATEGORIE_ZVIRAT!$B$2:$M$31,7,FALSE)*L2358/1000*M2358/24*(F2358-E2358+1)/J2358</f>
        <v>#N/A</v>
      </c>
      <c r="Q2358" s="52" t="e">
        <f>VLOOKUP(EVID_PASTVY!$H2358,KATEGORIE_ZVIRAT!$B$2:$M$31,10,FALSE)*P2358*10</f>
        <v>#N/A</v>
      </c>
      <c r="R2358" s="52" t="e">
        <f>VLOOKUP(EVID_PASTVY!$H2358,KATEGORIE_ZVIRAT!$B$2:$M$31,11,FALSE)*P2358*10</f>
        <v>#N/A</v>
      </c>
      <c r="S2358" s="52" t="e">
        <f>VLOOKUP(EVID_PASTVY!$H2358,KATEGORIE_ZVIRAT!$B$2:$M$31,12,FALSE)*P2358*10</f>
        <v>#N/A</v>
      </c>
    </row>
    <row r="2359" spans="1:19" x14ac:dyDescent="0.2">
      <c r="A2359" s="32"/>
      <c r="B2359" s="37" t="e">
        <f>VLOOKUP($A2359,EVID_OSEVU!$A$1:$M$4972,2,FALSE)</f>
        <v>#N/A</v>
      </c>
      <c r="C2359" s="37" t="e">
        <f>VLOOKUP($A2359,EVID_OSEVU!$A$1:$M$4972,3,FALSE)</f>
        <v>#N/A</v>
      </c>
      <c r="D2359" s="45" t="e">
        <f>VLOOKUP($A2359,EVID_OSEVU!$A$1:$M$4972,4,FALSE)</f>
        <v>#N/A</v>
      </c>
      <c r="E2359" s="35"/>
      <c r="F2359" s="53"/>
      <c r="G2359" s="32"/>
      <c r="H2359" s="45" t="e">
        <f>VLOOKUP(G2359,Export7[#All],2,FALSE)</f>
        <v>#N/A</v>
      </c>
      <c r="I2359" s="45" t="e">
        <f>VLOOKUP($A2359,EVID_OSEVU!$A$1:$M$4972,10,FALSE)</f>
        <v>#N/A</v>
      </c>
      <c r="J2359" s="58" t="e">
        <f>VLOOKUP($A2359,EVID_OSEVU!$A$1:$M$4972,11,FALSE)</f>
        <v>#N/A</v>
      </c>
      <c r="K2359" s="33"/>
      <c r="L2359" s="45" t="e">
        <f>VLOOKUP(EVID_PASTVY!H2359,KATEGORIE_ZVIRAT!$B$2:$M$31,6,FALSE)*K2359</f>
        <v>#N/A</v>
      </c>
      <c r="M2359" s="33">
        <v>24</v>
      </c>
      <c r="N2359" s="45" t="e">
        <f>VLOOKUP(EVID_PASTVY!$H2359,KATEGORIE_ZVIRAT!$B$2:$M$31,8,FALSE)</f>
        <v>#N/A</v>
      </c>
      <c r="O2359" s="45" t="e">
        <f>VLOOKUP(EVID_PASTVY!$H2359,KATEGORIE_ZVIRAT!$B$2:$M$31,9,FALSE)</f>
        <v>#N/A</v>
      </c>
      <c r="P2359" s="54" t="e">
        <f>VLOOKUP(EVID_PASTVY!$H2359,KATEGORIE_ZVIRAT!$B$2:$M$31,7,FALSE)*L2359/1000*M2359/24*(F2359-E2359+1)/J2359</f>
        <v>#N/A</v>
      </c>
      <c r="Q2359" s="52" t="e">
        <f>VLOOKUP(EVID_PASTVY!$H2359,KATEGORIE_ZVIRAT!$B$2:$M$31,10,FALSE)*P2359*10</f>
        <v>#N/A</v>
      </c>
      <c r="R2359" s="52" t="e">
        <f>VLOOKUP(EVID_PASTVY!$H2359,KATEGORIE_ZVIRAT!$B$2:$M$31,11,FALSE)*P2359*10</f>
        <v>#N/A</v>
      </c>
      <c r="S2359" s="52" t="e">
        <f>VLOOKUP(EVID_PASTVY!$H2359,KATEGORIE_ZVIRAT!$B$2:$M$31,12,FALSE)*P2359*10</f>
        <v>#N/A</v>
      </c>
    </row>
    <row r="2360" spans="1:19" x14ac:dyDescent="0.2">
      <c r="A2360" s="32"/>
      <c r="B2360" s="37" t="e">
        <f>VLOOKUP($A2360,EVID_OSEVU!$A$1:$M$4972,2,FALSE)</f>
        <v>#N/A</v>
      </c>
      <c r="C2360" s="37" t="e">
        <f>VLOOKUP($A2360,EVID_OSEVU!$A$1:$M$4972,3,FALSE)</f>
        <v>#N/A</v>
      </c>
      <c r="D2360" s="45" t="e">
        <f>VLOOKUP($A2360,EVID_OSEVU!$A$1:$M$4972,4,FALSE)</f>
        <v>#N/A</v>
      </c>
      <c r="E2360" s="35"/>
      <c r="F2360" s="53"/>
      <c r="G2360" s="32"/>
      <c r="H2360" s="45" t="e">
        <f>VLOOKUP(G2360,Export7[#All],2,FALSE)</f>
        <v>#N/A</v>
      </c>
      <c r="I2360" s="45" t="e">
        <f>VLOOKUP($A2360,EVID_OSEVU!$A$1:$M$4972,10,FALSE)</f>
        <v>#N/A</v>
      </c>
      <c r="J2360" s="58" t="e">
        <f>VLOOKUP($A2360,EVID_OSEVU!$A$1:$M$4972,11,FALSE)</f>
        <v>#N/A</v>
      </c>
      <c r="K2360" s="33"/>
      <c r="L2360" s="45" t="e">
        <f>VLOOKUP(EVID_PASTVY!H2360,KATEGORIE_ZVIRAT!$B$2:$M$31,6,FALSE)*K2360</f>
        <v>#N/A</v>
      </c>
      <c r="M2360" s="33">
        <v>24</v>
      </c>
      <c r="N2360" s="45" t="e">
        <f>VLOOKUP(EVID_PASTVY!$H2360,KATEGORIE_ZVIRAT!$B$2:$M$31,8,FALSE)</f>
        <v>#N/A</v>
      </c>
      <c r="O2360" s="45" t="e">
        <f>VLOOKUP(EVID_PASTVY!$H2360,KATEGORIE_ZVIRAT!$B$2:$M$31,9,FALSE)</f>
        <v>#N/A</v>
      </c>
      <c r="P2360" s="54" t="e">
        <f>VLOOKUP(EVID_PASTVY!$H2360,KATEGORIE_ZVIRAT!$B$2:$M$31,7,FALSE)*L2360/1000*M2360/24*(F2360-E2360+1)/J2360</f>
        <v>#N/A</v>
      </c>
      <c r="Q2360" s="52" t="e">
        <f>VLOOKUP(EVID_PASTVY!$H2360,KATEGORIE_ZVIRAT!$B$2:$M$31,10,FALSE)*P2360*10</f>
        <v>#N/A</v>
      </c>
      <c r="R2360" s="52" t="e">
        <f>VLOOKUP(EVID_PASTVY!$H2360,KATEGORIE_ZVIRAT!$B$2:$M$31,11,FALSE)*P2360*10</f>
        <v>#N/A</v>
      </c>
      <c r="S2360" s="52" t="e">
        <f>VLOOKUP(EVID_PASTVY!$H2360,KATEGORIE_ZVIRAT!$B$2:$M$31,12,FALSE)*P2360*10</f>
        <v>#N/A</v>
      </c>
    </row>
    <row r="2361" spans="1:19" x14ac:dyDescent="0.2">
      <c r="A2361" s="32"/>
      <c r="B2361" s="37" t="e">
        <f>VLOOKUP($A2361,EVID_OSEVU!$A$1:$M$4972,2,FALSE)</f>
        <v>#N/A</v>
      </c>
      <c r="C2361" s="37" t="e">
        <f>VLOOKUP($A2361,EVID_OSEVU!$A$1:$M$4972,3,FALSE)</f>
        <v>#N/A</v>
      </c>
      <c r="D2361" s="45" t="e">
        <f>VLOOKUP($A2361,EVID_OSEVU!$A$1:$M$4972,4,FALSE)</f>
        <v>#N/A</v>
      </c>
      <c r="E2361" s="35"/>
      <c r="F2361" s="53"/>
      <c r="G2361" s="32"/>
      <c r="H2361" s="45" t="e">
        <f>VLOOKUP(G2361,Export7[#All],2,FALSE)</f>
        <v>#N/A</v>
      </c>
      <c r="I2361" s="45" t="e">
        <f>VLOOKUP($A2361,EVID_OSEVU!$A$1:$M$4972,10,FALSE)</f>
        <v>#N/A</v>
      </c>
      <c r="J2361" s="58" t="e">
        <f>VLOOKUP($A2361,EVID_OSEVU!$A$1:$M$4972,11,FALSE)</f>
        <v>#N/A</v>
      </c>
      <c r="K2361" s="33"/>
      <c r="L2361" s="45" t="e">
        <f>VLOOKUP(EVID_PASTVY!H2361,KATEGORIE_ZVIRAT!$B$2:$M$31,6,FALSE)*K2361</f>
        <v>#N/A</v>
      </c>
      <c r="M2361" s="33">
        <v>24</v>
      </c>
      <c r="N2361" s="45" t="e">
        <f>VLOOKUP(EVID_PASTVY!$H2361,KATEGORIE_ZVIRAT!$B$2:$M$31,8,FALSE)</f>
        <v>#N/A</v>
      </c>
      <c r="O2361" s="45" t="e">
        <f>VLOOKUP(EVID_PASTVY!$H2361,KATEGORIE_ZVIRAT!$B$2:$M$31,9,FALSE)</f>
        <v>#N/A</v>
      </c>
      <c r="P2361" s="54" t="e">
        <f>VLOOKUP(EVID_PASTVY!$H2361,KATEGORIE_ZVIRAT!$B$2:$M$31,7,FALSE)*L2361/1000*M2361/24*(F2361-E2361+1)/J2361</f>
        <v>#N/A</v>
      </c>
      <c r="Q2361" s="52" t="e">
        <f>VLOOKUP(EVID_PASTVY!$H2361,KATEGORIE_ZVIRAT!$B$2:$M$31,10,FALSE)*P2361*10</f>
        <v>#N/A</v>
      </c>
      <c r="R2361" s="52" t="e">
        <f>VLOOKUP(EVID_PASTVY!$H2361,KATEGORIE_ZVIRAT!$B$2:$M$31,11,FALSE)*P2361*10</f>
        <v>#N/A</v>
      </c>
      <c r="S2361" s="52" t="e">
        <f>VLOOKUP(EVID_PASTVY!$H2361,KATEGORIE_ZVIRAT!$B$2:$M$31,12,FALSE)*P2361*10</f>
        <v>#N/A</v>
      </c>
    </row>
    <row r="2362" spans="1:19" x14ac:dyDescent="0.2">
      <c r="A2362" s="32"/>
      <c r="B2362" s="37" t="e">
        <f>VLOOKUP($A2362,EVID_OSEVU!$A$1:$M$4972,2,FALSE)</f>
        <v>#N/A</v>
      </c>
      <c r="C2362" s="37" t="e">
        <f>VLOOKUP($A2362,EVID_OSEVU!$A$1:$M$4972,3,FALSE)</f>
        <v>#N/A</v>
      </c>
      <c r="D2362" s="45" t="e">
        <f>VLOOKUP($A2362,EVID_OSEVU!$A$1:$M$4972,4,FALSE)</f>
        <v>#N/A</v>
      </c>
      <c r="E2362" s="35"/>
      <c r="F2362" s="53"/>
      <c r="G2362" s="32"/>
      <c r="H2362" s="45" t="e">
        <f>VLOOKUP(G2362,Export7[#All],2,FALSE)</f>
        <v>#N/A</v>
      </c>
      <c r="I2362" s="45" t="e">
        <f>VLOOKUP($A2362,EVID_OSEVU!$A$1:$M$4972,10,FALSE)</f>
        <v>#N/A</v>
      </c>
      <c r="J2362" s="58" t="e">
        <f>VLOOKUP($A2362,EVID_OSEVU!$A$1:$M$4972,11,FALSE)</f>
        <v>#N/A</v>
      </c>
      <c r="K2362" s="33"/>
      <c r="L2362" s="45" t="e">
        <f>VLOOKUP(EVID_PASTVY!H2362,KATEGORIE_ZVIRAT!$B$2:$M$31,6,FALSE)*K2362</f>
        <v>#N/A</v>
      </c>
      <c r="M2362" s="33">
        <v>24</v>
      </c>
      <c r="N2362" s="45" t="e">
        <f>VLOOKUP(EVID_PASTVY!$H2362,KATEGORIE_ZVIRAT!$B$2:$M$31,8,FALSE)</f>
        <v>#N/A</v>
      </c>
      <c r="O2362" s="45" t="e">
        <f>VLOOKUP(EVID_PASTVY!$H2362,KATEGORIE_ZVIRAT!$B$2:$M$31,9,FALSE)</f>
        <v>#N/A</v>
      </c>
      <c r="P2362" s="54" t="e">
        <f>VLOOKUP(EVID_PASTVY!$H2362,KATEGORIE_ZVIRAT!$B$2:$M$31,7,FALSE)*L2362/1000*M2362/24*(F2362-E2362+1)/J2362</f>
        <v>#N/A</v>
      </c>
      <c r="Q2362" s="52" t="e">
        <f>VLOOKUP(EVID_PASTVY!$H2362,KATEGORIE_ZVIRAT!$B$2:$M$31,10,FALSE)*P2362*10</f>
        <v>#N/A</v>
      </c>
      <c r="R2362" s="52" t="e">
        <f>VLOOKUP(EVID_PASTVY!$H2362,KATEGORIE_ZVIRAT!$B$2:$M$31,11,FALSE)*P2362*10</f>
        <v>#N/A</v>
      </c>
      <c r="S2362" s="52" t="e">
        <f>VLOOKUP(EVID_PASTVY!$H2362,KATEGORIE_ZVIRAT!$B$2:$M$31,12,FALSE)*P2362*10</f>
        <v>#N/A</v>
      </c>
    </row>
    <row r="2363" spans="1:19" x14ac:dyDescent="0.2">
      <c r="A2363" s="32"/>
      <c r="B2363" s="37" t="e">
        <f>VLOOKUP($A2363,EVID_OSEVU!$A$1:$M$4972,2,FALSE)</f>
        <v>#N/A</v>
      </c>
      <c r="C2363" s="37" t="e">
        <f>VLOOKUP($A2363,EVID_OSEVU!$A$1:$M$4972,3,FALSE)</f>
        <v>#N/A</v>
      </c>
      <c r="D2363" s="45" t="e">
        <f>VLOOKUP($A2363,EVID_OSEVU!$A$1:$M$4972,4,FALSE)</f>
        <v>#N/A</v>
      </c>
      <c r="E2363" s="35"/>
      <c r="F2363" s="53"/>
      <c r="G2363" s="32"/>
      <c r="H2363" s="45" t="e">
        <f>VLOOKUP(G2363,Export7[#All],2,FALSE)</f>
        <v>#N/A</v>
      </c>
      <c r="I2363" s="45" t="e">
        <f>VLOOKUP($A2363,EVID_OSEVU!$A$1:$M$4972,10,FALSE)</f>
        <v>#N/A</v>
      </c>
      <c r="J2363" s="58" t="e">
        <f>VLOOKUP($A2363,EVID_OSEVU!$A$1:$M$4972,11,FALSE)</f>
        <v>#N/A</v>
      </c>
      <c r="K2363" s="33"/>
      <c r="L2363" s="45" t="e">
        <f>VLOOKUP(EVID_PASTVY!H2363,KATEGORIE_ZVIRAT!$B$2:$M$31,6,FALSE)*K2363</f>
        <v>#N/A</v>
      </c>
      <c r="M2363" s="33">
        <v>24</v>
      </c>
      <c r="N2363" s="45" t="e">
        <f>VLOOKUP(EVID_PASTVY!$H2363,KATEGORIE_ZVIRAT!$B$2:$M$31,8,FALSE)</f>
        <v>#N/A</v>
      </c>
      <c r="O2363" s="45" t="e">
        <f>VLOOKUP(EVID_PASTVY!$H2363,KATEGORIE_ZVIRAT!$B$2:$M$31,9,FALSE)</f>
        <v>#N/A</v>
      </c>
      <c r="P2363" s="54" t="e">
        <f>VLOOKUP(EVID_PASTVY!$H2363,KATEGORIE_ZVIRAT!$B$2:$M$31,7,FALSE)*L2363/1000*M2363/24*(F2363-E2363+1)/J2363</f>
        <v>#N/A</v>
      </c>
      <c r="Q2363" s="52" t="e">
        <f>VLOOKUP(EVID_PASTVY!$H2363,KATEGORIE_ZVIRAT!$B$2:$M$31,10,FALSE)*P2363*10</f>
        <v>#N/A</v>
      </c>
      <c r="R2363" s="52" t="e">
        <f>VLOOKUP(EVID_PASTVY!$H2363,KATEGORIE_ZVIRAT!$B$2:$M$31,11,FALSE)*P2363*10</f>
        <v>#N/A</v>
      </c>
      <c r="S2363" s="52" t="e">
        <f>VLOOKUP(EVID_PASTVY!$H2363,KATEGORIE_ZVIRAT!$B$2:$M$31,12,FALSE)*P2363*10</f>
        <v>#N/A</v>
      </c>
    </row>
    <row r="2364" spans="1:19" x14ac:dyDescent="0.2">
      <c r="A2364" s="32"/>
      <c r="B2364" s="37" t="e">
        <f>VLOOKUP($A2364,EVID_OSEVU!$A$1:$M$4972,2,FALSE)</f>
        <v>#N/A</v>
      </c>
      <c r="C2364" s="37" t="e">
        <f>VLOOKUP($A2364,EVID_OSEVU!$A$1:$M$4972,3,FALSE)</f>
        <v>#N/A</v>
      </c>
      <c r="D2364" s="45" t="e">
        <f>VLOOKUP($A2364,EVID_OSEVU!$A$1:$M$4972,4,FALSE)</f>
        <v>#N/A</v>
      </c>
      <c r="E2364" s="35"/>
      <c r="F2364" s="53"/>
      <c r="G2364" s="32"/>
      <c r="H2364" s="45" t="e">
        <f>VLOOKUP(G2364,Export7[#All],2,FALSE)</f>
        <v>#N/A</v>
      </c>
      <c r="I2364" s="45" t="e">
        <f>VLOOKUP($A2364,EVID_OSEVU!$A$1:$M$4972,10,FALSE)</f>
        <v>#N/A</v>
      </c>
      <c r="J2364" s="58" t="e">
        <f>VLOOKUP($A2364,EVID_OSEVU!$A$1:$M$4972,11,FALSE)</f>
        <v>#N/A</v>
      </c>
      <c r="K2364" s="33"/>
      <c r="L2364" s="45" t="e">
        <f>VLOOKUP(EVID_PASTVY!H2364,KATEGORIE_ZVIRAT!$B$2:$M$31,6,FALSE)*K2364</f>
        <v>#N/A</v>
      </c>
      <c r="M2364" s="33">
        <v>24</v>
      </c>
      <c r="N2364" s="45" t="e">
        <f>VLOOKUP(EVID_PASTVY!$H2364,KATEGORIE_ZVIRAT!$B$2:$M$31,8,FALSE)</f>
        <v>#N/A</v>
      </c>
      <c r="O2364" s="45" t="e">
        <f>VLOOKUP(EVID_PASTVY!$H2364,KATEGORIE_ZVIRAT!$B$2:$M$31,9,FALSE)</f>
        <v>#N/A</v>
      </c>
      <c r="P2364" s="54" t="e">
        <f>VLOOKUP(EVID_PASTVY!$H2364,KATEGORIE_ZVIRAT!$B$2:$M$31,7,FALSE)*L2364/1000*M2364/24*(F2364-E2364+1)/J2364</f>
        <v>#N/A</v>
      </c>
      <c r="Q2364" s="52" t="e">
        <f>VLOOKUP(EVID_PASTVY!$H2364,KATEGORIE_ZVIRAT!$B$2:$M$31,10,FALSE)*P2364*10</f>
        <v>#N/A</v>
      </c>
      <c r="R2364" s="52" t="e">
        <f>VLOOKUP(EVID_PASTVY!$H2364,KATEGORIE_ZVIRAT!$B$2:$M$31,11,FALSE)*P2364*10</f>
        <v>#N/A</v>
      </c>
      <c r="S2364" s="52" t="e">
        <f>VLOOKUP(EVID_PASTVY!$H2364,KATEGORIE_ZVIRAT!$B$2:$M$31,12,FALSE)*P2364*10</f>
        <v>#N/A</v>
      </c>
    </row>
    <row r="2365" spans="1:19" x14ac:dyDescent="0.2">
      <c r="A2365" s="32"/>
      <c r="B2365" s="37" t="e">
        <f>VLOOKUP($A2365,EVID_OSEVU!$A$1:$M$4972,2,FALSE)</f>
        <v>#N/A</v>
      </c>
      <c r="C2365" s="37" t="e">
        <f>VLOOKUP($A2365,EVID_OSEVU!$A$1:$M$4972,3,FALSE)</f>
        <v>#N/A</v>
      </c>
      <c r="D2365" s="45" t="e">
        <f>VLOOKUP($A2365,EVID_OSEVU!$A$1:$M$4972,4,FALSE)</f>
        <v>#N/A</v>
      </c>
      <c r="E2365" s="35"/>
      <c r="F2365" s="53"/>
      <c r="G2365" s="32"/>
      <c r="H2365" s="45" t="e">
        <f>VLOOKUP(G2365,Export7[#All],2,FALSE)</f>
        <v>#N/A</v>
      </c>
      <c r="I2365" s="45" t="e">
        <f>VLOOKUP($A2365,EVID_OSEVU!$A$1:$M$4972,10,FALSE)</f>
        <v>#N/A</v>
      </c>
      <c r="J2365" s="58" t="e">
        <f>VLOOKUP($A2365,EVID_OSEVU!$A$1:$M$4972,11,FALSE)</f>
        <v>#N/A</v>
      </c>
      <c r="K2365" s="33"/>
      <c r="L2365" s="45" t="e">
        <f>VLOOKUP(EVID_PASTVY!H2365,KATEGORIE_ZVIRAT!$B$2:$M$31,6,FALSE)*K2365</f>
        <v>#N/A</v>
      </c>
      <c r="M2365" s="33">
        <v>24</v>
      </c>
      <c r="N2365" s="45" t="e">
        <f>VLOOKUP(EVID_PASTVY!$H2365,KATEGORIE_ZVIRAT!$B$2:$M$31,8,FALSE)</f>
        <v>#N/A</v>
      </c>
      <c r="O2365" s="45" t="e">
        <f>VLOOKUP(EVID_PASTVY!$H2365,KATEGORIE_ZVIRAT!$B$2:$M$31,9,FALSE)</f>
        <v>#N/A</v>
      </c>
      <c r="P2365" s="54" t="e">
        <f>VLOOKUP(EVID_PASTVY!$H2365,KATEGORIE_ZVIRAT!$B$2:$M$31,7,FALSE)*L2365/1000*M2365/24*(F2365-E2365+1)/J2365</f>
        <v>#N/A</v>
      </c>
      <c r="Q2365" s="52" t="e">
        <f>VLOOKUP(EVID_PASTVY!$H2365,KATEGORIE_ZVIRAT!$B$2:$M$31,10,FALSE)*P2365*10</f>
        <v>#N/A</v>
      </c>
      <c r="R2365" s="52" t="e">
        <f>VLOOKUP(EVID_PASTVY!$H2365,KATEGORIE_ZVIRAT!$B$2:$M$31,11,FALSE)*P2365*10</f>
        <v>#N/A</v>
      </c>
      <c r="S2365" s="52" t="e">
        <f>VLOOKUP(EVID_PASTVY!$H2365,KATEGORIE_ZVIRAT!$B$2:$M$31,12,FALSE)*P2365*10</f>
        <v>#N/A</v>
      </c>
    </row>
    <row r="2366" spans="1:19" x14ac:dyDescent="0.2">
      <c r="A2366" s="32"/>
      <c r="B2366" s="37" t="e">
        <f>VLOOKUP($A2366,EVID_OSEVU!$A$1:$M$4972,2,FALSE)</f>
        <v>#N/A</v>
      </c>
      <c r="C2366" s="37" t="e">
        <f>VLOOKUP($A2366,EVID_OSEVU!$A$1:$M$4972,3,FALSE)</f>
        <v>#N/A</v>
      </c>
      <c r="D2366" s="45" t="e">
        <f>VLOOKUP($A2366,EVID_OSEVU!$A$1:$M$4972,4,FALSE)</f>
        <v>#N/A</v>
      </c>
      <c r="E2366" s="35"/>
      <c r="F2366" s="53"/>
      <c r="G2366" s="32"/>
      <c r="H2366" s="45" t="e">
        <f>VLOOKUP(G2366,Export7[#All],2,FALSE)</f>
        <v>#N/A</v>
      </c>
      <c r="I2366" s="45" t="e">
        <f>VLOOKUP($A2366,EVID_OSEVU!$A$1:$M$4972,10,FALSE)</f>
        <v>#N/A</v>
      </c>
      <c r="J2366" s="58" t="e">
        <f>VLOOKUP($A2366,EVID_OSEVU!$A$1:$M$4972,11,FALSE)</f>
        <v>#N/A</v>
      </c>
      <c r="K2366" s="33"/>
      <c r="L2366" s="45" t="e">
        <f>VLOOKUP(EVID_PASTVY!H2366,KATEGORIE_ZVIRAT!$B$2:$M$31,6,FALSE)*K2366</f>
        <v>#N/A</v>
      </c>
      <c r="M2366" s="33">
        <v>24</v>
      </c>
      <c r="N2366" s="45" t="e">
        <f>VLOOKUP(EVID_PASTVY!$H2366,KATEGORIE_ZVIRAT!$B$2:$M$31,8,FALSE)</f>
        <v>#N/A</v>
      </c>
      <c r="O2366" s="45" t="e">
        <f>VLOOKUP(EVID_PASTVY!$H2366,KATEGORIE_ZVIRAT!$B$2:$M$31,9,FALSE)</f>
        <v>#N/A</v>
      </c>
      <c r="P2366" s="54" t="e">
        <f>VLOOKUP(EVID_PASTVY!$H2366,KATEGORIE_ZVIRAT!$B$2:$M$31,7,FALSE)*L2366/1000*M2366/24*(F2366-E2366+1)/J2366</f>
        <v>#N/A</v>
      </c>
      <c r="Q2366" s="52" t="e">
        <f>VLOOKUP(EVID_PASTVY!$H2366,KATEGORIE_ZVIRAT!$B$2:$M$31,10,FALSE)*P2366*10</f>
        <v>#N/A</v>
      </c>
      <c r="R2366" s="52" t="e">
        <f>VLOOKUP(EVID_PASTVY!$H2366,KATEGORIE_ZVIRAT!$B$2:$M$31,11,FALSE)*P2366*10</f>
        <v>#N/A</v>
      </c>
      <c r="S2366" s="52" t="e">
        <f>VLOOKUP(EVID_PASTVY!$H2366,KATEGORIE_ZVIRAT!$B$2:$M$31,12,FALSE)*P2366*10</f>
        <v>#N/A</v>
      </c>
    </row>
    <row r="2367" spans="1:19" x14ac:dyDescent="0.2">
      <c r="A2367" s="32"/>
      <c r="B2367" s="37" t="e">
        <f>VLOOKUP($A2367,EVID_OSEVU!$A$1:$M$4972,2,FALSE)</f>
        <v>#N/A</v>
      </c>
      <c r="C2367" s="37" t="e">
        <f>VLOOKUP($A2367,EVID_OSEVU!$A$1:$M$4972,3,FALSE)</f>
        <v>#N/A</v>
      </c>
      <c r="D2367" s="45" t="e">
        <f>VLOOKUP($A2367,EVID_OSEVU!$A$1:$M$4972,4,FALSE)</f>
        <v>#N/A</v>
      </c>
      <c r="E2367" s="35"/>
      <c r="F2367" s="53"/>
      <c r="G2367" s="32"/>
      <c r="H2367" s="45" t="e">
        <f>VLOOKUP(G2367,Export7[#All],2,FALSE)</f>
        <v>#N/A</v>
      </c>
      <c r="I2367" s="45" t="e">
        <f>VLOOKUP($A2367,EVID_OSEVU!$A$1:$M$4972,10,FALSE)</f>
        <v>#N/A</v>
      </c>
      <c r="J2367" s="58" t="e">
        <f>VLOOKUP($A2367,EVID_OSEVU!$A$1:$M$4972,11,FALSE)</f>
        <v>#N/A</v>
      </c>
      <c r="K2367" s="33"/>
      <c r="L2367" s="45" t="e">
        <f>VLOOKUP(EVID_PASTVY!H2367,KATEGORIE_ZVIRAT!$B$2:$M$31,6,FALSE)*K2367</f>
        <v>#N/A</v>
      </c>
      <c r="M2367" s="33">
        <v>24</v>
      </c>
      <c r="N2367" s="45" t="e">
        <f>VLOOKUP(EVID_PASTVY!$H2367,KATEGORIE_ZVIRAT!$B$2:$M$31,8,FALSE)</f>
        <v>#N/A</v>
      </c>
      <c r="O2367" s="45" t="e">
        <f>VLOOKUP(EVID_PASTVY!$H2367,KATEGORIE_ZVIRAT!$B$2:$M$31,9,FALSE)</f>
        <v>#N/A</v>
      </c>
      <c r="P2367" s="54" t="e">
        <f>VLOOKUP(EVID_PASTVY!$H2367,KATEGORIE_ZVIRAT!$B$2:$M$31,7,FALSE)*L2367/1000*M2367/24*(F2367-E2367+1)/J2367</f>
        <v>#N/A</v>
      </c>
      <c r="Q2367" s="52" t="e">
        <f>VLOOKUP(EVID_PASTVY!$H2367,KATEGORIE_ZVIRAT!$B$2:$M$31,10,FALSE)*P2367*10</f>
        <v>#N/A</v>
      </c>
      <c r="R2367" s="52" t="e">
        <f>VLOOKUP(EVID_PASTVY!$H2367,KATEGORIE_ZVIRAT!$B$2:$M$31,11,FALSE)*P2367*10</f>
        <v>#N/A</v>
      </c>
      <c r="S2367" s="52" t="e">
        <f>VLOOKUP(EVID_PASTVY!$H2367,KATEGORIE_ZVIRAT!$B$2:$M$31,12,FALSE)*P2367*10</f>
        <v>#N/A</v>
      </c>
    </row>
    <row r="2368" spans="1:19" x14ac:dyDescent="0.2">
      <c r="A2368" s="32"/>
      <c r="B2368" s="37" t="e">
        <f>VLOOKUP($A2368,EVID_OSEVU!$A$1:$M$4972,2,FALSE)</f>
        <v>#N/A</v>
      </c>
      <c r="C2368" s="37" t="e">
        <f>VLOOKUP($A2368,EVID_OSEVU!$A$1:$M$4972,3,FALSE)</f>
        <v>#N/A</v>
      </c>
      <c r="D2368" s="45" t="e">
        <f>VLOOKUP($A2368,EVID_OSEVU!$A$1:$M$4972,4,FALSE)</f>
        <v>#N/A</v>
      </c>
      <c r="E2368" s="35"/>
      <c r="F2368" s="53"/>
      <c r="G2368" s="32"/>
      <c r="H2368" s="45" t="e">
        <f>VLOOKUP(G2368,Export7[#All],2,FALSE)</f>
        <v>#N/A</v>
      </c>
      <c r="I2368" s="45" t="e">
        <f>VLOOKUP($A2368,EVID_OSEVU!$A$1:$M$4972,10,FALSE)</f>
        <v>#N/A</v>
      </c>
      <c r="J2368" s="58" t="e">
        <f>VLOOKUP($A2368,EVID_OSEVU!$A$1:$M$4972,11,FALSE)</f>
        <v>#N/A</v>
      </c>
      <c r="K2368" s="33"/>
      <c r="L2368" s="45" t="e">
        <f>VLOOKUP(EVID_PASTVY!H2368,KATEGORIE_ZVIRAT!$B$2:$M$31,6,FALSE)*K2368</f>
        <v>#N/A</v>
      </c>
      <c r="M2368" s="33">
        <v>24</v>
      </c>
      <c r="N2368" s="45" t="e">
        <f>VLOOKUP(EVID_PASTVY!$H2368,KATEGORIE_ZVIRAT!$B$2:$M$31,8,FALSE)</f>
        <v>#N/A</v>
      </c>
      <c r="O2368" s="45" t="e">
        <f>VLOOKUP(EVID_PASTVY!$H2368,KATEGORIE_ZVIRAT!$B$2:$M$31,9,FALSE)</f>
        <v>#N/A</v>
      </c>
      <c r="P2368" s="54" t="e">
        <f>VLOOKUP(EVID_PASTVY!$H2368,KATEGORIE_ZVIRAT!$B$2:$M$31,7,FALSE)*L2368/1000*M2368/24*(F2368-E2368+1)/J2368</f>
        <v>#N/A</v>
      </c>
      <c r="Q2368" s="52" t="e">
        <f>VLOOKUP(EVID_PASTVY!$H2368,KATEGORIE_ZVIRAT!$B$2:$M$31,10,FALSE)*P2368*10</f>
        <v>#N/A</v>
      </c>
      <c r="R2368" s="52" t="e">
        <f>VLOOKUP(EVID_PASTVY!$H2368,KATEGORIE_ZVIRAT!$B$2:$M$31,11,FALSE)*P2368*10</f>
        <v>#N/A</v>
      </c>
      <c r="S2368" s="52" t="e">
        <f>VLOOKUP(EVID_PASTVY!$H2368,KATEGORIE_ZVIRAT!$B$2:$M$31,12,FALSE)*P2368*10</f>
        <v>#N/A</v>
      </c>
    </row>
    <row r="2369" spans="1:19" x14ac:dyDescent="0.2">
      <c r="A2369" s="32"/>
      <c r="B2369" s="37" t="e">
        <f>VLOOKUP($A2369,EVID_OSEVU!$A$1:$M$4972,2,FALSE)</f>
        <v>#N/A</v>
      </c>
      <c r="C2369" s="37" t="e">
        <f>VLOOKUP($A2369,EVID_OSEVU!$A$1:$M$4972,3,FALSE)</f>
        <v>#N/A</v>
      </c>
      <c r="D2369" s="45" t="e">
        <f>VLOOKUP($A2369,EVID_OSEVU!$A$1:$M$4972,4,FALSE)</f>
        <v>#N/A</v>
      </c>
      <c r="E2369" s="35"/>
      <c r="F2369" s="53"/>
      <c r="G2369" s="32"/>
      <c r="H2369" s="45" t="e">
        <f>VLOOKUP(G2369,Export7[#All],2,FALSE)</f>
        <v>#N/A</v>
      </c>
      <c r="I2369" s="45" t="e">
        <f>VLOOKUP($A2369,EVID_OSEVU!$A$1:$M$4972,10,FALSE)</f>
        <v>#N/A</v>
      </c>
      <c r="J2369" s="58" t="e">
        <f>VLOOKUP($A2369,EVID_OSEVU!$A$1:$M$4972,11,FALSE)</f>
        <v>#N/A</v>
      </c>
      <c r="K2369" s="33"/>
      <c r="L2369" s="45" t="e">
        <f>VLOOKUP(EVID_PASTVY!H2369,KATEGORIE_ZVIRAT!$B$2:$M$31,6,FALSE)*K2369</f>
        <v>#N/A</v>
      </c>
      <c r="M2369" s="33">
        <v>24</v>
      </c>
      <c r="N2369" s="45" t="e">
        <f>VLOOKUP(EVID_PASTVY!$H2369,KATEGORIE_ZVIRAT!$B$2:$M$31,8,FALSE)</f>
        <v>#N/A</v>
      </c>
      <c r="O2369" s="45" t="e">
        <f>VLOOKUP(EVID_PASTVY!$H2369,KATEGORIE_ZVIRAT!$B$2:$M$31,9,FALSE)</f>
        <v>#N/A</v>
      </c>
      <c r="P2369" s="54" t="e">
        <f>VLOOKUP(EVID_PASTVY!$H2369,KATEGORIE_ZVIRAT!$B$2:$M$31,7,FALSE)*L2369/1000*M2369/24*(F2369-E2369+1)/J2369</f>
        <v>#N/A</v>
      </c>
      <c r="Q2369" s="52" t="e">
        <f>VLOOKUP(EVID_PASTVY!$H2369,KATEGORIE_ZVIRAT!$B$2:$M$31,10,FALSE)*P2369*10</f>
        <v>#N/A</v>
      </c>
      <c r="R2369" s="52" t="e">
        <f>VLOOKUP(EVID_PASTVY!$H2369,KATEGORIE_ZVIRAT!$B$2:$M$31,11,FALSE)*P2369*10</f>
        <v>#N/A</v>
      </c>
      <c r="S2369" s="52" t="e">
        <f>VLOOKUP(EVID_PASTVY!$H2369,KATEGORIE_ZVIRAT!$B$2:$M$31,12,FALSE)*P2369*10</f>
        <v>#N/A</v>
      </c>
    </row>
    <row r="2370" spans="1:19" x14ac:dyDescent="0.2">
      <c r="A2370" s="32"/>
      <c r="B2370" s="37" t="e">
        <f>VLOOKUP($A2370,EVID_OSEVU!$A$1:$M$4972,2,FALSE)</f>
        <v>#N/A</v>
      </c>
      <c r="C2370" s="37" t="e">
        <f>VLOOKUP($A2370,EVID_OSEVU!$A$1:$M$4972,3,FALSE)</f>
        <v>#N/A</v>
      </c>
      <c r="D2370" s="45" t="e">
        <f>VLOOKUP($A2370,EVID_OSEVU!$A$1:$M$4972,4,FALSE)</f>
        <v>#N/A</v>
      </c>
      <c r="E2370" s="35"/>
      <c r="F2370" s="53"/>
      <c r="G2370" s="32"/>
      <c r="H2370" s="45" t="e">
        <f>VLOOKUP(G2370,Export7[#All],2,FALSE)</f>
        <v>#N/A</v>
      </c>
      <c r="I2370" s="45" t="e">
        <f>VLOOKUP($A2370,EVID_OSEVU!$A$1:$M$4972,10,FALSE)</f>
        <v>#N/A</v>
      </c>
      <c r="J2370" s="58" t="e">
        <f>VLOOKUP($A2370,EVID_OSEVU!$A$1:$M$4972,11,FALSE)</f>
        <v>#N/A</v>
      </c>
      <c r="K2370" s="33"/>
      <c r="L2370" s="45" t="e">
        <f>VLOOKUP(EVID_PASTVY!H2370,KATEGORIE_ZVIRAT!$B$2:$M$31,6,FALSE)*K2370</f>
        <v>#N/A</v>
      </c>
      <c r="M2370" s="33">
        <v>24</v>
      </c>
      <c r="N2370" s="45" t="e">
        <f>VLOOKUP(EVID_PASTVY!$H2370,KATEGORIE_ZVIRAT!$B$2:$M$31,8,FALSE)</f>
        <v>#N/A</v>
      </c>
      <c r="O2370" s="45" t="e">
        <f>VLOOKUP(EVID_PASTVY!$H2370,KATEGORIE_ZVIRAT!$B$2:$M$31,9,FALSE)</f>
        <v>#N/A</v>
      </c>
      <c r="P2370" s="54" t="e">
        <f>VLOOKUP(EVID_PASTVY!$H2370,KATEGORIE_ZVIRAT!$B$2:$M$31,7,FALSE)*L2370/1000*M2370/24*(F2370-E2370+1)/J2370</f>
        <v>#N/A</v>
      </c>
      <c r="Q2370" s="52" t="e">
        <f>VLOOKUP(EVID_PASTVY!$H2370,KATEGORIE_ZVIRAT!$B$2:$M$31,10,FALSE)*P2370*10</f>
        <v>#N/A</v>
      </c>
      <c r="R2370" s="52" t="e">
        <f>VLOOKUP(EVID_PASTVY!$H2370,KATEGORIE_ZVIRAT!$B$2:$M$31,11,FALSE)*P2370*10</f>
        <v>#N/A</v>
      </c>
      <c r="S2370" s="52" t="e">
        <f>VLOOKUP(EVID_PASTVY!$H2370,KATEGORIE_ZVIRAT!$B$2:$M$31,12,FALSE)*P2370*10</f>
        <v>#N/A</v>
      </c>
    </row>
    <row r="2371" spans="1:19" x14ac:dyDescent="0.2">
      <c r="A2371" s="32"/>
      <c r="B2371" s="37" t="e">
        <f>VLOOKUP($A2371,EVID_OSEVU!$A$1:$M$4972,2,FALSE)</f>
        <v>#N/A</v>
      </c>
      <c r="C2371" s="37" t="e">
        <f>VLOOKUP($A2371,EVID_OSEVU!$A$1:$M$4972,3,FALSE)</f>
        <v>#N/A</v>
      </c>
      <c r="D2371" s="45" t="e">
        <f>VLOOKUP($A2371,EVID_OSEVU!$A$1:$M$4972,4,FALSE)</f>
        <v>#N/A</v>
      </c>
      <c r="E2371" s="35"/>
      <c r="F2371" s="53"/>
      <c r="G2371" s="32"/>
      <c r="H2371" s="45" t="e">
        <f>VLOOKUP(G2371,Export7[#All],2,FALSE)</f>
        <v>#N/A</v>
      </c>
      <c r="I2371" s="45" t="e">
        <f>VLOOKUP($A2371,EVID_OSEVU!$A$1:$M$4972,10,FALSE)</f>
        <v>#N/A</v>
      </c>
      <c r="J2371" s="58" t="e">
        <f>VLOOKUP($A2371,EVID_OSEVU!$A$1:$M$4972,11,FALSE)</f>
        <v>#N/A</v>
      </c>
      <c r="K2371" s="33"/>
      <c r="L2371" s="45" t="e">
        <f>VLOOKUP(EVID_PASTVY!H2371,KATEGORIE_ZVIRAT!$B$2:$M$31,6,FALSE)*K2371</f>
        <v>#N/A</v>
      </c>
      <c r="M2371" s="33">
        <v>24</v>
      </c>
      <c r="N2371" s="45" t="e">
        <f>VLOOKUP(EVID_PASTVY!$H2371,KATEGORIE_ZVIRAT!$B$2:$M$31,8,FALSE)</f>
        <v>#N/A</v>
      </c>
      <c r="O2371" s="45" t="e">
        <f>VLOOKUP(EVID_PASTVY!$H2371,KATEGORIE_ZVIRAT!$B$2:$M$31,9,FALSE)</f>
        <v>#N/A</v>
      </c>
      <c r="P2371" s="54" t="e">
        <f>VLOOKUP(EVID_PASTVY!$H2371,KATEGORIE_ZVIRAT!$B$2:$M$31,7,FALSE)*L2371/1000*M2371/24*(F2371-E2371+1)/J2371</f>
        <v>#N/A</v>
      </c>
      <c r="Q2371" s="52" t="e">
        <f>VLOOKUP(EVID_PASTVY!$H2371,KATEGORIE_ZVIRAT!$B$2:$M$31,10,FALSE)*P2371*10</f>
        <v>#N/A</v>
      </c>
      <c r="R2371" s="52" t="e">
        <f>VLOOKUP(EVID_PASTVY!$H2371,KATEGORIE_ZVIRAT!$B$2:$M$31,11,FALSE)*P2371*10</f>
        <v>#N/A</v>
      </c>
      <c r="S2371" s="52" t="e">
        <f>VLOOKUP(EVID_PASTVY!$H2371,KATEGORIE_ZVIRAT!$B$2:$M$31,12,FALSE)*P2371*10</f>
        <v>#N/A</v>
      </c>
    </row>
    <row r="2372" spans="1:19" x14ac:dyDescent="0.2">
      <c r="A2372" s="32"/>
      <c r="B2372" s="37" t="e">
        <f>VLOOKUP($A2372,EVID_OSEVU!$A$1:$M$4972,2,FALSE)</f>
        <v>#N/A</v>
      </c>
      <c r="C2372" s="37" t="e">
        <f>VLOOKUP($A2372,EVID_OSEVU!$A$1:$M$4972,3,FALSE)</f>
        <v>#N/A</v>
      </c>
      <c r="D2372" s="45" t="e">
        <f>VLOOKUP($A2372,EVID_OSEVU!$A$1:$M$4972,4,FALSE)</f>
        <v>#N/A</v>
      </c>
      <c r="E2372" s="35"/>
      <c r="F2372" s="53"/>
      <c r="G2372" s="32"/>
      <c r="H2372" s="45" t="e">
        <f>VLOOKUP(G2372,Export7[#All],2,FALSE)</f>
        <v>#N/A</v>
      </c>
      <c r="I2372" s="45" t="e">
        <f>VLOOKUP($A2372,EVID_OSEVU!$A$1:$M$4972,10,FALSE)</f>
        <v>#N/A</v>
      </c>
      <c r="J2372" s="58" t="e">
        <f>VLOOKUP($A2372,EVID_OSEVU!$A$1:$M$4972,11,FALSE)</f>
        <v>#N/A</v>
      </c>
      <c r="K2372" s="33"/>
      <c r="L2372" s="45" t="e">
        <f>VLOOKUP(EVID_PASTVY!H2372,KATEGORIE_ZVIRAT!$B$2:$M$31,6,FALSE)*K2372</f>
        <v>#N/A</v>
      </c>
      <c r="M2372" s="33">
        <v>24</v>
      </c>
      <c r="N2372" s="45" t="e">
        <f>VLOOKUP(EVID_PASTVY!$H2372,KATEGORIE_ZVIRAT!$B$2:$M$31,8,FALSE)</f>
        <v>#N/A</v>
      </c>
      <c r="O2372" s="45" t="e">
        <f>VLOOKUP(EVID_PASTVY!$H2372,KATEGORIE_ZVIRAT!$B$2:$M$31,9,FALSE)</f>
        <v>#N/A</v>
      </c>
      <c r="P2372" s="54" t="e">
        <f>VLOOKUP(EVID_PASTVY!$H2372,KATEGORIE_ZVIRAT!$B$2:$M$31,7,FALSE)*L2372/1000*M2372/24*(F2372-E2372+1)/J2372</f>
        <v>#N/A</v>
      </c>
      <c r="Q2372" s="52" t="e">
        <f>VLOOKUP(EVID_PASTVY!$H2372,KATEGORIE_ZVIRAT!$B$2:$M$31,10,FALSE)*P2372*10</f>
        <v>#N/A</v>
      </c>
      <c r="R2372" s="52" t="e">
        <f>VLOOKUP(EVID_PASTVY!$H2372,KATEGORIE_ZVIRAT!$B$2:$M$31,11,FALSE)*P2372*10</f>
        <v>#N/A</v>
      </c>
      <c r="S2372" s="52" t="e">
        <f>VLOOKUP(EVID_PASTVY!$H2372,KATEGORIE_ZVIRAT!$B$2:$M$31,12,FALSE)*P2372*10</f>
        <v>#N/A</v>
      </c>
    </row>
    <row r="2373" spans="1:19" x14ac:dyDescent="0.2">
      <c r="A2373" s="32"/>
      <c r="B2373" s="37" t="e">
        <f>VLOOKUP($A2373,EVID_OSEVU!$A$1:$M$4972,2,FALSE)</f>
        <v>#N/A</v>
      </c>
      <c r="C2373" s="37" t="e">
        <f>VLOOKUP($A2373,EVID_OSEVU!$A$1:$M$4972,3,FALSE)</f>
        <v>#N/A</v>
      </c>
      <c r="D2373" s="45" t="e">
        <f>VLOOKUP($A2373,EVID_OSEVU!$A$1:$M$4972,4,FALSE)</f>
        <v>#N/A</v>
      </c>
      <c r="E2373" s="35"/>
      <c r="F2373" s="53"/>
      <c r="G2373" s="32"/>
      <c r="H2373" s="45" t="e">
        <f>VLOOKUP(G2373,Export7[#All],2,FALSE)</f>
        <v>#N/A</v>
      </c>
      <c r="I2373" s="45" t="e">
        <f>VLOOKUP($A2373,EVID_OSEVU!$A$1:$M$4972,10,FALSE)</f>
        <v>#N/A</v>
      </c>
      <c r="J2373" s="58" t="e">
        <f>VLOOKUP($A2373,EVID_OSEVU!$A$1:$M$4972,11,FALSE)</f>
        <v>#N/A</v>
      </c>
      <c r="K2373" s="33"/>
      <c r="L2373" s="45" t="e">
        <f>VLOOKUP(EVID_PASTVY!H2373,KATEGORIE_ZVIRAT!$B$2:$M$31,6,FALSE)*K2373</f>
        <v>#N/A</v>
      </c>
      <c r="M2373" s="33">
        <v>24</v>
      </c>
      <c r="N2373" s="45" t="e">
        <f>VLOOKUP(EVID_PASTVY!$H2373,KATEGORIE_ZVIRAT!$B$2:$M$31,8,FALSE)</f>
        <v>#N/A</v>
      </c>
      <c r="O2373" s="45" t="e">
        <f>VLOOKUP(EVID_PASTVY!$H2373,KATEGORIE_ZVIRAT!$B$2:$M$31,9,FALSE)</f>
        <v>#N/A</v>
      </c>
      <c r="P2373" s="54" t="e">
        <f>VLOOKUP(EVID_PASTVY!$H2373,KATEGORIE_ZVIRAT!$B$2:$M$31,7,FALSE)*L2373/1000*M2373/24*(F2373-E2373+1)/J2373</f>
        <v>#N/A</v>
      </c>
      <c r="Q2373" s="52" t="e">
        <f>VLOOKUP(EVID_PASTVY!$H2373,KATEGORIE_ZVIRAT!$B$2:$M$31,10,FALSE)*P2373*10</f>
        <v>#N/A</v>
      </c>
      <c r="R2373" s="52" t="e">
        <f>VLOOKUP(EVID_PASTVY!$H2373,KATEGORIE_ZVIRAT!$B$2:$M$31,11,FALSE)*P2373*10</f>
        <v>#N/A</v>
      </c>
      <c r="S2373" s="52" t="e">
        <f>VLOOKUP(EVID_PASTVY!$H2373,KATEGORIE_ZVIRAT!$B$2:$M$31,12,FALSE)*P2373*10</f>
        <v>#N/A</v>
      </c>
    </row>
    <row r="2374" spans="1:19" x14ac:dyDescent="0.2">
      <c r="A2374" s="32"/>
      <c r="B2374" s="37" t="e">
        <f>VLOOKUP($A2374,EVID_OSEVU!$A$1:$M$4972,2,FALSE)</f>
        <v>#N/A</v>
      </c>
      <c r="C2374" s="37" t="e">
        <f>VLOOKUP($A2374,EVID_OSEVU!$A$1:$M$4972,3,FALSE)</f>
        <v>#N/A</v>
      </c>
      <c r="D2374" s="45" t="e">
        <f>VLOOKUP($A2374,EVID_OSEVU!$A$1:$M$4972,4,FALSE)</f>
        <v>#N/A</v>
      </c>
      <c r="E2374" s="35"/>
      <c r="F2374" s="53"/>
      <c r="G2374" s="32"/>
      <c r="H2374" s="45" t="e">
        <f>VLOOKUP(G2374,Export7[#All],2,FALSE)</f>
        <v>#N/A</v>
      </c>
      <c r="I2374" s="45" t="e">
        <f>VLOOKUP($A2374,EVID_OSEVU!$A$1:$M$4972,10,FALSE)</f>
        <v>#N/A</v>
      </c>
      <c r="J2374" s="58" t="e">
        <f>VLOOKUP($A2374,EVID_OSEVU!$A$1:$M$4972,11,FALSE)</f>
        <v>#N/A</v>
      </c>
      <c r="K2374" s="33"/>
      <c r="L2374" s="45" t="e">
        <f>VLOOKUP(EVID_PASTVY!H2374,KATEGORIE_ZVIRAT!$B$2:$M$31,6,FALSE)*K2374</f>
        <v>#N/A</v>
      </c>
      <c r="M2374" s="33">
        <v>24</v>
      </c>
      <c r="N2374" s="45" t="e">
        <f>VLOOKUP(EVID_PASTVY!$H2374,KATEGORIE_ZVIRAT!$B$2:$M$31,8,FALSE)</f>
        <v>#N/A</v>
      </c>
      <c r="O2374" s="45" t="e">
        <f>VLOOKUP(EVID_PASTVY!$H2374,KATEGORIE_ZVIRAT!$B$2:$M$31,9,FALSE)</f>
        <v>#N/A</v>
      </c>
      <c r="P2374" s="54" t="e">
        <f>VLOOKUP(EVID_PASTVY!$H2374,KATEGORIE_ZVIRAT!$B$2:$M$31,7,FALSE)*L2374/1000*M2374/24*(F2374-E2374+1)/J2374</f>
        <v>#N/A</v>
      </c>
      <c r="Q2374" s="52" t="e">
        <f>VLOOKUP(EVID_PASTVY!$H2374,KATEGORIE_ZVIRAT!$B$2:$M$31,10,FALSE)*P2374*10</f>
        <v>#N/A</v>
      </c>
      <c r="R2374" s="52" t="e">
        <f>VLOOKUP(EVID_PASTVY!$H2374,KATEGORIE_ZVIRAT!$B$2:$M$31,11,FALSE)*P2374*10</f>
        <v>#N/A</v>
      </c>
      <c r="S2374" s="52" t="e">
        <f>VLOOKUP(EVID_PASTVY!$H2374,KATEGORIE_ZVIRAT!$B$2:$M$31,12,FALSE)*P2374*10</f>
        <v>#N/A</v>
      </c>
    </row>
    <row r="2375" spans="1:19" x14ac:dyDescent="0.2">
      <c r="A2375" s="32"/>
      <c r="B2375" s="37" t="e">
        <f>VLOOKUP($A2375,EVID_OSEVU!$A$1:$M$4972,2,FALSE)</f>
        <v>#N/A</v>
      </c>
      <c r="C2375" s="37" t="e">
        <f>VLOOKUP($A2375,EVID_OSEVU!$A$1:$M$4972,3,FALSE)</f>
        <v>#N/A</v>
      </c>
      <c r="D2375" s="45" t="e">
        <f>VLOOKUP($A2375,EVID_OSEVU!$A$1:$M$4972,4,FALSE)</f>
        <v>#N/A</v>
      </c>
      <c r="E2375" s="35"/>
      <c r="F2375" s="53"/>
      <c r="G2375" s="32"/>
      <c r="H2375" s="45" t="e">
        <f>VLOOKUP(G2375,Export7[#All],2,FALSE)</f>
        <v>#N/A</v>
      </c>
      <c r="I2375" s="45" t="e">
        <f>VLOOKUP($A2375,EVID_OSEVU!$A$1:$M$4972,10,FALSE)</f>
        <v>#N/A</v>
      </c>
      <c r="J2375" s="58" t="e">
        <f>VLOOKUP($A2375,EVID_OSEVU!$A$1:$M$4972,11,FALSE)</f>
        <v>#N/A</v>
      </c>
      <c r="K2375" s="33"/>
      <c r="L2375" s="45" t="e">
        <f>VLOOKUP(EVID_PASTVY!H2375,KATEGORIE_ZVIRAT!$B$2:$M$31,6,FALSE)*K2375</f>
        <v>#N/A</v>
      </c>
      <c r="M2375" s="33">
        <v>24</v>
      </c>
      <c r="N2375" s="45" t="e">
        <f>VLOOKUP(EVID_PASTVY!$H2375,KATEGORIE_ZVIRAT!$B$2:$M$31,8,FALSE)</f>
        <v>#N/A</v>
      </c>
      <c r="O2375" s="45" t="e">
        <f>VLOOKUP(EVID_PASTVY!$H2375,KATEGORIE_ZVIRAT!$B$2:$M$31,9,FALSE)</f>
        <v>#N/A</v>
      </c>
      <c r="P2375" s="54" t="e">
        <f>VLOOKUP(EVID_PASTVY!$H2375,KATEGORIE_ZVIRAT!$B$2:$M$31,7,FALSE)*L2375/1000*M2375/24*(F2375-E2375+1)/J2375</f>
        <v>#N/A</v>
      </c>
      <c r="Q2375" s="52" t="e">
        <f>VLOOKUP(EVID_PASTVY!$H2375,KATEGORIE_ZVIRAT!$B$2:$M$31,10,FALSE)*P2375*10</f>
        <v>#N/A</v>
      </c>
      <c r="R2375" s="52" t="e">
        <f>VLOOKUP(EVID_PASTVY!$H2375,KATEGORIE_ZVIRAT!$B$2:$M$31,11,FALSE)*P2375*10</f>
        <v>#N/A</v>
      </c>
      <c r="S2375" s="52" t="e">
        <f>VLOOKUP(EVID_PASTVY!$H2375,KATEGORIE_ZVIRAT!$B$2:$M$31,12,FALSE)*P2375*10</f>
        <v>#N/A</v>
      </c>
    </row>
    <row r="2376" spans="1:19" x14ac:dyDescent="0.2">
      <c r="A2376" s="32"/>
      <c r="B2376" s="37" t="e">
        <f>VLOOKUP($A2376,EVID_OSEVU!$A$1:$M$4972,2,FALSE)</f>
        <v>#N/A</v>
      </c>
      <c r="C2376" s="37" t="e">
        <f>VLOOKUP($A2376,EVID_OSEVU!$A$1:$M$4972,3,FALSE)</f>
        <v>#N/A</v>
      </c>
      <c r="D2376" s="45" t="e">
        <f>VLOOKUP($A2376,EVID_OSEVU!$A$1:$M$4972,4,FALSE)</f>
        <v>#N/A</v>
      </c>
      <c r="E2376" s="35"/>
      <c r="F2376" s="53"/>
      <c r="G2376" s="32"/>
      <c r="H2376" s="45" t="e">
        <f>VLOOKUP(G2376,Export7[#All],2,FALSE)</f>
        <v>#N/A</v>
      </c>
      <c r="I2376" s="45" t="e">
        <f>VLOOKUP($A2376,EVID_OSEVU!$A$1:$M$4972,10,FALSE)</f>
        <v>#N/A</v>
      </c>
      <c r="J2376" s="58" t="e">
        <f>VLOOKUP($A2376,EVID_OSEVU!$A$1:$M$4972,11,FALSE)</f>
        <v>#N/A</v>
      </c>
      <c r="K2376" s="33"/>
      <c r="L2376" s="45" t="e">
        <f>VLOOKUP(EVID_PASTVY!H2376,KATEGORIE_ZVIRAT!$B$2:$M$31,6,FALSE)*K2376</f>
        <v>#N/A</v>
      </c>
      <c r="M2376" s="33">
        <v>24</v>
      </c>
      <c r="N2376" s="45" t="e">
        <f>VLOOKUP(EVID_PASTVY!$H2376,KATEGORIE_ZVIRAT!$B$2:$M$31,8,FALSE)</f>
        <v>#N/A</v>
      </c>
      <c r="O2376" s="45" t="e">
        <f>VLOOKUP(EVID_PASTVY!$H2376,KATEGORIE_ZVIRAT!$B$2:$M$31,9,FALSE)</f>
        <v>#N/A</v>
      </c>
      <c r="P2376" s="54" t="e">
        <f>VLOOKUP(EVID_PASTVY!$H2376,KATEGORIE_ZVIRAT!$B$2:$M$31,7,FALSE)*L2376/1000*M2376/24*(F2376-E2376+1)/J2376</f>
        <v>#N/A</v>
      </c>
      <c r="Q2376" s="52" t="e">
        <f>VLOOKUP(EVID_PASTVY!$H2376,KATEGORIE_ZVIRAT!$B$2:$M$31,10,FALSE)*P2376*10</f>
        <v>#N/A</v>
      </c>
      <c r="R2376" s="52" t="e">
        <f>VLOOKUP(EVID_PASTVY!$H2376,KATEGORIE_ZVIRAT!$B$2:$M$31,11,FALSE)*P2376*10</f>
        <v>#N/A</v>
      </c>
      <c r="S2376" s="52" t="e">
        <f>VLOOKUP(EVID_PASTVY!$H2376,KATEGORIE_ZVIRAT!$B$2:$M$31,12,FALSE)*P2376*10</f>
        <v>#N/A</v>
      </c>
    </row>
    <row r="2377" spans="1:19" x14ac:dyDescent="0.2">
      <c r="A2377" s="32"/>
      <c r="B2377" s="37" t="e">
        <f>VLOOKUP($A2377,EVID_OSEVU!$A$1:$M$4972,2,FALSE)</f>
        <v>#N/A</v>
      </c>
      <c r="C2377" s="37" t="e">
        <f>VLOOKUP($A2377,EVID_OSEVU!$A$1:$M$4972,3,FALSE)</f>
        <v>#N/A</v>
      </c>
      <c r="D2377" s="45" t="e">
        <f>VLOOKUP($A2377,EVID_OSEVU!$A$1:$M$4972,4,FALSE)</f>
        <v>#N/A</v>
      </c>
      <c r="E2377" s="35"/>
      <c r="F2377" s="53"/>
      <c r="G2377" s="32"/>
      <c r="H2377" s="45" t="e">
        <f>VLOOKUP(G2377,Export7[#All],2,FALSE)</f>
        <v>#N/A</v>
      </c>
      <c r="I2377" s="45" t="e">
        <f>VLOOKUP($A2377,EVID_OSEVU!$A$1:$M$4972,10,FALSE)</f>
        <v>#N/A</v>
      </c>
      <c r="J2377" s="58" t="e">
        <f>VLOOKUP($A2377,EVID_OSEVU!$A$1:$M$4972,11,FALSE)</f>
        <v>#N/A</v>
      </c>
      <c r="K2377" s="33"/>
      <c r="L2377" s="45" t="e">
        <f>VLOOKUP(EVID_PASTVY!H2377,KATEGORIE_ZVIRAT!$B$2:$M$31,6,FALSE)*K2377</f>
        <v>#N/A</v>
      </c>
      <c r="M2377" s="33">
        <v>24</v>
      </c>
      <c r="N2377" s="45" t="e">
        <f>VLOOKUP(EVID_PASTVY!$H2377,KATEGORIE_ZVIRAT!$B$2:$M$31,8,FALSE)</f>
        <v>#N/A</v>
      </c>
      <c r="O2377" s="45" t="e">
        <f>VLOOKUP(EVID_PASTVY!$H2377,KATEGORIE_ZVIRAT!$B$2:$M$31,9,FALSE)</f>
        <v>#N/A</v>
      </c>
      <c r="P2377" s="54" t="e">
        <f>VLOOKUP(EVID_PASTVY!$H2377,KATEGORIE_ZVIRAT!$B$2:$M$31,7,FALSE)*L2377/1000*M2377/24*(F2377-E2377+1)/J2377</f>
        <v>#N/A</v>
      </c>
      <c r="Q2377" s="52" t="e">
        <f>VLOOKUP(EVID_PASTVY!$H2377,KATEGORIE_ZVIRAT!$B$2:$M$31,10,FALSE)*P2377*10</f>
        <v>#N/A</v>
      </c>
      <c r="R2377" s="52" t="e">
        <f>VLOOKUP(EVID_PASTVY!$H2377,KATEGORIE_ZVIRAT!$B$2:$M$31,11,FALSE)*P2377*10</f>
        <v>#N/A</v>
      </c>
      <c r="S2377" s="52" t="e">
        <f>VLOOKUP(EVID_PASTVY!$H2377,KATEGORIE_ZVIRAT!$B$2:$M$31,12,FALSE)*P2377*10</f>
        <v>#N/A</v>
      </c>
    </row>
    <row r="2378" spans="1:19" x14ac:dyDescent="0.2">
      <c r="A2378" s="32"/>
      <c r="B2378" s="37" t="e">
        <f>VLOOKUP($A2378,EVID_OSEVU!$A$1:$M$4972,2,FALSE)</f>
        <v>#N/A</v>
      </c>
      <c r="C2378" s="37" t="e">
        <f>VLOOKUP($A2378,EVID_OSEVU!$A$1:$M$4972,3,FALSE)</f>
        <v>#N/A</v>
      </c>
      <c r="D2378" s="45" t="e">
        <f>VLOOKUP($A2378,EVID_OSEVU!$A$1:$M$4972,4,FALSE)</f>
        <v>#N/A</v>
      </c>
      <c r="E2378" s="35"/>
      <c r="F2378" s="53"/>
      <c r="G2378" s="32"/>
      <c r="H2378" s="45" t="e">
        <f>VLOOKUP(G2378,Export7[#All],2,FALSE)</f>
        <v>#N/A</v>
      </c>
      <c r="I2378" s="45" t="e">
        <f>VLOOKUP($A2378,EVID_OSEVU!$A$1:$M$4972,10,FALSE)</f>
        <v>#N/A</v>
      </c>
      <c r="J2378" s="58" t="e">
        <f>VLOOKUP($A2378,EVID_OSEVU!$A$1:$M$4972,11,FALSE)</f>
        <v>#N/A</v>
      </c>
      <c r="K2378" s="33"/>
      <c r="L2378" s="45" t="e">
        <f>VLOOKUP(EVID_PASTVY!H2378,KATEGORIE_ZVIRAT!$B$2:$M$31,6,FALSE)*K2378</f>
        <v>#N/A</v>
      </c>
      <c r="M2378" s="33">
        <v>24</v>
      </c>
      <c r="N2378" s="45" t="e">
        <f>VLOOKUP(EVID_PASTVY!$H2378,KATEGORIE_ZVIRAT!$B$2:$M$31,8,FALSE)</f>
        <v>#N/A</v>
      </c>
      <c r="O2378" s="45" t="e">
        <f>VLOOKUP(EVID_PASTVY!$H2378,KATEGORIE_ZVIRAT!$B$2:$M$31,9,FALSE)</f>
        <v>#N/A</v>
      </c>
      <c r="P2378" s="54" t="e">
        <f>VLOOKUP(EVID_PASTVY!$H2378,KATEGORIE_ZVIRAT!$B$2:$M$31,7,FALSE)*L2378/1000*M2378/24*(F2378-E2378+1)/J2378</f>
        <v>#N/A</v>
      </c>
      <c r="Q2378" s="52" t="e">
        <f>VLOOKUP(EVID_PASTVY!$H2378,KATEGORIE_ZVIRAT!$B$2:$M$31,10,FALSE)*P2378*10</f>
        <v>#N/A</v>
      </c>
      <c r="R2378" s="52" t="e">
        <f>VLOOKUP(EVID_PASTVY!$H2378,KATEGORIE_ZVIRAT!$B$2:$M$31,11,FALSE)*P2378*10</f>
        <v>#N/A</v>
      </c>
      <c r="S2378" s="52" t="e">
        <f>VLOOKUP(EVID_PASTVY!$H2378,KATEGORIE_ZVIRAT!$B$2:$M$31,12,FALSE)*P2378*10</f>
        <v>#N/A</v>
      </c>
    </row>
    <row r="2379" spans="1:19" x14ac:dyDescent="0.2">
      <c r="A2379" s="32"/>
      <c r="B2379" s="37" t="e">
        <f>VLOOKUP($A2379,EVID_OSEVU!$A$1:$M$4972,2,FALSE)</f>
        <v>#N/A</v>
      </c>
      <c r="C2379" s="37" t="e">
        <f>VLOOKUP($A2379,EVID_OSEVU!$A$1:$M$4972,3,FALSE)</f>
        <v>#N/A</v>
      </c>
      <c r="D2379" s="45" t="e">
        <f>VLOOKUP($A2379,EVID_OSEVU!$A$1:$M$4972,4,FALSE)</f>
        <v>#N/A</v>
      </c>
      <c r="E2379" s="35"/>
      <c r="F2379" s="53"/>
      <c r="G2379" s="32"/>
      <c r="H2379" s="45" t="e">
        <f>VLOOKUP(G2379,Export7[#All],2,FALSE)</f>
        <v>#N/A</v>
      </c>
      <c r="I2379" s="45" t="e">
        <f>VLOOKUP($A2379,EVID_OSEVU!$A$1:$M$4972,10,FALSE)</f>
        <v>#N/A</v>
      </c>
      <c r="J2379" s="58" t="e">
        <f>VLOOKUP($A2379,EVID_OSEVU!$A$1:$M$4972,11,FALSE)</f>
        <v>#N/A</v>
      </c>
      <c r="K2379" s="33"/>
      <c r="L2379" s="45" t="e">
        <f>VLOOKUP(EVID_PASTVY!H2379,KATEGORIE_ZVIRAT!$B$2:$M$31,6,FALSE)*K2379</f>
        <v>#N/A</v>
      </c>
      <c r="M2379" s="33">
        <v>24</v>
      </c>
      <c r="N2379" s="45" t="e">
        <f>VLOOKUP(EVID_PASTVY!$H2379,KATEGORIE_ZVIRAT!$B$2:$M$31,8,FALSE)</f>
        <v>#N/A</v>
      </c>
      <c r="O2379" s="45" t="e">
        <f>VLOOKUP(EVID_PASTVY!$H2379,KATEGORIE_ZVIRAT!$B$2:$M$31,9,FALSE)</f>
        <v>#N/A</v>
      </c>
      <c r="P2379" s="54" t="e">
        <f>VLOOKUP(EVID_PASTVY!$H2379,KATEGORIE_ZVIRAT!$B$2:$M$31,7,FALSE)*L2379/1000*M2379/24*(F2379-E2379+1)/J2379</f>
        <v>#N/A</v>
      </c>
      <c r="Q2379" s="52" t="e">
        <f>VLOOKUP(EVID_PASTVY!$H2379,KATEGORIE_ZVIRAT!$B$2:$M$31,10,FALSE)*P2379*10</f>
        <v>#N/A</v>
      </c>
      <c r="R2379" s="52" t="e">
        <f>VLOOKUP(EVID_PASTVY!$H2379,KATEGORIE_ZVIRAT!$B$2:$M$31,11,FALSE)*P2379*10</f>
        <v>#N/A</v>
      </c>
      <c r="S2379" s="52" t="e">
        <f>VLOOKUP(EVID_PASTVY!$H2379,KATEGORIE_ZVIRAT!$B$2:$M$31,12,FALSE)*P2379*10</f>
        <v>#N/A</v>
      </c>
    </row>
    <row r="2380" spans="1:19" x14ac:dyDescent="0.2">
      <c r="A2380" s="32"/>
      <c r="B2380" s="37" t="e">
        <f>VLOOKUP($A2380,EVID_OSEVU!$A$1:$M$4972,2,FALSE)</f>
        <v>#N/A</v>
      </c>
      <c r="C2380" s="37" t="e">
        <f>VLOOKUP($A2380,EVID_OSEVU!$A$1:$M$4972,3,FALSE)</f>
        <v>#N/A</v>
      </c>
      <c r="D2380" s="45" t="e">
        <f>VLOOKUP($A2380,EVID_OSEVU!$A$1:$M$4972,4,FALSE)</f>
        <v>#N/A</v>
      </c>
      <c r="E2380" s="35"/>
      <c r="F2380" s="53"/>
      <c r="G2380" s="32"/>
      <c r="H2380" s="45" t="e">
        <f>VLOOKUP(G2380,Export7[#All],2,FALSE)</f>
        <v>#N/A</v>
      </c>
      <c r="I2380" s="45" t="e">
        <f>VLOOKUP($A2380,EVID_OSEVU!$A$1:$M$4972,10,FALSE)</f>
        <v>#N/A</v>
      </c>
      <c r="J2380" s="58" t="e">
        <f>VLOOKUP($A2380,EVID_OSEVU!$A$1:$M$4972,11,FALSE)</f>
        <v>#N/A</v>
      </c>
      <c r="K2380" s="33"/>
      <c r="L2380" s="45" t="e">
        <f>VLOOKUP(EVID_PASTVY!H2380,KATEGORIE_ZVIRAT!$B$2:$M$31,6,FALSE)*K2380</f>
        <v>#N/A</v>
      </c>
      <c r="M2380" s="33">
        <v>24</v>
      </c>
      <c r="N2380" s="45" t="e">
        <f>VLOOKUP(EVID_PASTVY!$H2380,KATEGORIE_ZVIRAT!$B$2:$M$31,8,FALSE)</f>
        <v>#N/A</v>
      </c>
      <c r="O2380" s="45" t="e">
        <f>VLOOKUP(EVID_PASTVY!$H2380,KATEGORIE_ZVIRAT!$B$2:$M$31,9,FALSE)</f>
        <v>#N/A</v>
      </c>
      <c r="P2380" s="54" t="e">
        <f>VLOOKUP(EVID_PASTVY!$H2380,KATEGORIE_ZVIRAT!$B$2:$M$31,7,FALSE)*L2380/1000*M2380/24*(F2380-E2380+1)/J2380</f>
        <v>#N/A</v>
      </c>
      <c r="Q2380" s="52" t="e">
        <f>VLOOKUP(EVID_PASTVY!$H2380,KATEGORIE_ZVIRAT!$B$2:$M$31,10,FALSE)*P2380*10</f>
        <v>#N/A</v>
      </c>
      <c r="R2380" s="52" t="e">
        <f>VLOOKUP(EVID_PASTVY!$H2380,KATEGORIE_ZVIRAT!$B$2:$M$31,11,FALSE)*P2380*10</f>
        <v>#N/A</v>
      </c>
      <c r="S2380" s="52" t="e">
        <f>VLOOKUP(EVID_PASTVY!$H2380,KATEGORIE_ZVIRAT!$B$2:$M$31,12,FALSE)*P2380*10</f>
        <v>#N/A</v>
      </c>
    </row>
    <row r="2381" spans="1:19" x14ac:dyDescent="0.2">
      <c r="A2381" s="32"/>
      <c r="B2381" s="37" t="e">
        <f>VLOOKUP($A2381,EVID_OSEVU!$A$1:$M$4972,2,FALSE)</f>
        <v>#N/A</v>
      </c>
      <c r="C2381" s="37" t="e">
        <f>VLOOKUP($A2381,EVID_OSEVU!$A$1:$M$4972,3,FALSE)</f>
        <v>#N/A</v>
      </c>
      <c r="D2381" s="45" t="e">
        <f>VLOOKUP($A2381,EVID_OSEVU!$A$1:$M$4972,4,FALSE)</f>
        <v>#N/A</v>
      </c>
      <c r="E2381" s="35"/>
      <c r="F2381" s="53"/>
      <c r="G2381" s="32"/>
      <c r="H2381" s="45" t="e">
        <f>VLOOKUP(G2381,Export7[#All],2,FALSE)</f>
        <v>#N/A</v>
      </c>
      <c r="I2381" s="45" t="e">
        <f>VLOOKUP($A2381,EVID_OSEVU!$A$1:$M$4972,10,FALSE)</f>
        <v>#N/A</v>
      </c>
      <c r="J2381" s="58" t="e">
        <f>VLOOKUP($A2381,EVID_OSEVU!$A$1:$M$4972,11,FALSE)</f>
        <v>#N/A</v>
      </c>
      <c r="K2381" s="33"/>
      <c r="L2381" s="45" t="e">
        <f>VLOOKUP(EVID_PASTVY!H2381,KATEGORIE_ZVIRAT!$B$2:$M$31,6,FALSE)*K2381</f>
        <v>#N/A</v>
      </c>
      <c r="M2381" s="33">
        <v>24</v>
      </c>
      <c r="N2381" s="45" t="e">
        <f>VLOOKUP(EVID_PASTVY!$H2381,KATEGORIE_ZVIRAT!$B$2:$M$31,8,FALSE)</f>
        <v>#N/A</v>
      </c>
      <c r="O2381" s="45" t="e">
        <f>VLOOKUP(EVID_PASTVY!$H2381,KATEGORIE_ZVIRAT!$B$2:$M$31,9,FALSE)</f>
        <v>#N/A</v>
      </c>
      <c r="P2381" s="54" t="e">
        <f>VLOOKUP(EVID_PASTVY!$H2381,KATEGORIE_ZVIRAT!$B$2:$M$31,7,FALSE)*L2381/1000*M2381/24*(F2381-E2381+1)/J2381</f>
        <v>#N/A</v>
      </c>
      <c r="Q2381" s="52" t="e">
        <f>VLOOKUP(EVID_PASTVY!$H2381,KATEGORIE_ZVIRAT!$B$2:$M$31,10,FALSE)*P2381*10</f>
        <v>#N/A</v>
      </c>
      <c r="R2381" s="52" t="e">
        <f>VLOOKUP(EVID_PASTVY!$H2381,KATEGORIE_ZVIRAT!$B$2:$M$31,11,FALSE)*P2381*10</f>
        <v>#N/A</v>
      </c>
      <c r="S2381" s="52" t="e">
        <f>VLOOKUP(EVID_PASTVY!$H2381,KATEGORIE_ZVIRAT!$B$2:$M$31,12,FALSE)*P2381*10</f>
        <v>#N/A</v>
      </c>
    </row>
    <row r="2382" spans="1:19" x14ac:dyDescent="0.2">
      <c r="A2382" s="32"/>
      <c r="B2382" s="37" t="e">
        <f>VLOOKUP($A2382,EVID_OSEVU!$A$1:$M$4972,2,FALSE)</f>
        <v>#N/A</v>
      </c>
      <c r="C2382" s="37" t="e">
        <f>VLOOKUP($A2382,EVID_OSEVU!$A$1:$M$4972,3,FALSE)</f>
        <v>#N/A</v>
      </c>
      <c r="D2382" s="45" t="e">
        <f>VLOOKUP($A2382,EVID_OSEVU!$A$1:$M$4972,4,FALSE)</f>
        <v>#N/A</v>
      </c>
      <c r="E2382" s="35"/>
      <c r="F2382" s="53"/>
      <c r="G2382" s="32"/>
      <c r="H2382" s="45" t="e">
        <f>VLOOKUP(G2382,Export7[#All],2,FALSE)</f>
        <v>#N/A</v>
      </c>
      <c r="I2382" s="45" t="e">
        <f>VLOOKUP($A2382,EVID_OSEVU!$A$1:$M$4972,10,FALSE)</f>
        <v>#N/A</v>
      </c>
      <c r="J2382" s="58" t="e">
        <f>VLOOKUP($A2382,EVID_OSEVU!$A$1:$M$4972,11,FALSE)</f>
        <v>#N/A</v>
      </c>
      <c r="K2382" s="33"/>
      <c r="L2382" s="45" t="e">
        <f>VLOOKUP(EVID_PASTVY!H2382,KATEGORIE_ZVIRAT!$B$2:$M$31,6,FALSE)*K2382</f>
        <v>#N/A</v>
      </c>
      <c r="M2382" s="33">
        <v>24</v>
      </c>
      <c r="N2382" s="45" t="e">
        <f>VLOOKUP(EVID_PASTVY!$H2382,KATEGORIE_ZVIRAT!$B$2:$M$31,8,FALSE)</f>
        <v>#N/A</v>
      </c>
      <c r="O2382" s="45" t="e">
        <f>VLOOKUP(EVID_PASTVY!$H2382,KATEGORIE_ZVIRAT!$B$2:$M$31,9,FALSE)</f>
        <v>#N/A</v>
      </c>
      <c r="P2382" s="54" t="e">
        <f>VLOOKUP(EVID_PASTVY!$H2382,KATEGORIE_ZVIRAT!$B$2:$M$31,7,FALSE)*L2382/1000*M2382/24*(F2382-E2382+1)/J2382</f>
        <v>#N/A</v>
      </c>
      <c r="Q2382" s="52" t="e">
        <f>VLOOKUP(EVID_PASTVY!$H2382,KATEGORIE_ZVIRAT!$B$2:$M$31,10,FALSE)*P2382*10</f>
        <v>#N/A</v>
      </c>
      <c r="R2382" s="52" t="e">
        <f>VLOOKUP(EVID_PASTVY!$H2382,KATEGORIE_ZVIRAT!$B$2:$M$31,11,FALSE)*P2382*10</f>
        <v>#N/A</v>
      </c>
      <c r="S2382" s="52" t="e">
        <f>VLOOKUP(EVID_PASTVY!$H2382,KATEGORIE_ZVIRAT!$B$2:$M$31,12,FALSE)*P2382*10</f>
        <v>#N/A</v>
      </c>
    </row>
    <row r="2383" spans="1:19" x14ac:dyDescent="0.2">
      <c r="A2383" s="32"/>
      <c r="B2383" s="37" t="e">
        <f>VLOOKUP($A2383,EVID_OSEVU!$A$1:$M$4972,2,FALSE)</f>
        <v>#N/A</v>
      </c>
      <c r="C2383" s="37" t="e">
        <f>VLOOKUP($A2383,EVID_OSEVU!$A$1:$M$4972,3,FALSE)</f>
        <v>#N/A</v>
      </c>
      <c r="D2383" s="45" t="e">
        <f>VLOOKUP($A2383,EVID_OSEVU!$A$1:$M$4972,4,FALSE)</f>
        <v>#N/A</v>
      </c>
      <c r="E2383" s="35"/>
      <c r="F2383" s="53"/>
      <c r="G2383" s="32"/>
      <c r="H2383" s="45" t="e">
        <f>VLOOKUP(G2383,Export7[#All],2,FALSE)</f>
        <v>#N/A</v>
      </c>
      <c r="I2383" s="45" t="e">
        <f>VLOOKUP($A2383,EVID_OSEVU!$A$1:$M$4972,10,FALSE)</f>
        <v>#N/A</v>
      </c>
      <c r="J2383" s="58" t="e">
        <f>VLOOKUP($A2383,EVID_OSEVU!$A$1:$M$4972,11,FALSE)</f>
        <v>#N/A</v>
      </c>
      <c r="K2383" s="33"/>
      <c r="L2383" s="45" t="e">
        <f>VLOOKUP(EVID_PASTVY!H2383,KATEGORIE_ZVIRAT!$B$2:$M$31,6,FALSE)*K2383</f>
        <v>#N/A</v>
      </c>
      <c r="M2383" s="33">
        <v>24</v>
      </c>
      <c r="N2383" s="45" t="e">
        <f>VLOOKUP(EVID_PASTVY!$H2383,KATEGORIE_ZVIRAT!$B$2:$M$31,8,FALSE)</f>
        <v>#N/A</v>
      </c>
      <c r="O2383" s="45" t="e">
        <f>VLOOKUP(EVID_PASTVY!$H2383,KATEGORIE_ZVIRAT!$B$2:$M$31,9,FALSE)</f>
        <v>#N/A</v>
      </c>
      <c r="P2383" s="54" t="e">
        <f>VLOOKUP(EVID_PASTVY!$H2383,KATEGORIE_ZVIRAT!$B$2:$M$31,7,FALSE)*L2383/1000*M2383/24*(F2383-E2383+1)/J2383</f>
        <v>#N/A</v>
      </c>
      <c r="Q2383" s="52" t="e">
        <f>VLOOKUP(EVID_PASTVY!$H2383,KATEGORIE_ZVIRAT!$B$2:$M$31,10,FALSE)*P2383*10</f>
        <v>#N/A</v>
      </c>
      <c r="R2383" s="52" t="e">
        <f>VLOOKUP(EVID_PASTVY!$H2383,KATEGORIE_ZVIRAT!$B$2:$M$31,11,FALSE)*P2383*10</f>
        <v>#N/A</v>
      </c>
      <c r="S2383" s="52" t="e">
        <f>VLOOKUP(EVID_PASTVY!$H2383,KATEGORIE_ZVIRAT!$B$2:$M$31,12,FALSE)*P2383*10</f>
        <v>#N/A</v>
      </c>
    </row>
    <row r="2384" spans="1:19" x14ac:dyDescent="0.2">
      <c r="A2384" s="32"/>
      <c r="B2384" s="37" t="e">
        <f>VLOOKUP($A2384,EVID_OSEVU!$A$1:$M$4972,2,FALSE)</f>
        <v>#N/A</v>
      </c>
      <c r="C2384" s="37" t="e">
        <f>VLOOKUP($A2384,EVID_OSEVU!$A$1:$M$4972,3,FALSE)</f>
        <v>#N/A</v>
      </c>
      <c r="D2384" s="45" t="e">
        <f>VLOOKUP($A2384,EVID_OSEVU!$A$1:$M$4972,4,FALSE)</f>
        <v>#N/A</v>
      </c>
      <c r="E2384" s="35"/>
      <c r="F2384" s="53"/>
      <c r="G2384" s="32"/>
      <c r="H2384" s="45" t="e">
        <f>VLOOKUP(G2384,Export7[#All],2,FALSE)</f>
        <v>#N/A</v>
      </c>
      <c r="I2384" s="45" t="e">
        <f>VLOOKUP($A2384,EVID_OSEVU!$A$1:$M$4972,10,FALSE)</f>
        <v>#N/A</v>
      </c>
      <c r="J2384" s="58" t="e">
        <f>VLOOKUP($A2384,EVID_OSEVU!$A$1:$M$4972,11,FALSE)</f>
        <v>#N/A</v>
      </c>
      <c r="K2384" s="33"/>
      <c r="L2384" s="45" t="e">
        <f>VLOOKUP(EVID_PASTVY!H2384,KATEGORIE_ZVIRAT!$B$2:$M$31,6,FALSE)*K2384</f>
        <v>#N/A</v>
      </c>
      <c r="M2384" s="33">
        <v>24</v>
      </c>
      <c r="N2384" s="45" t="e">
        <f>VLOOKUP(EVID_PASTVY!$H2384,KATEGORIE_ZVIRAT!$B$2:$M$31,8,FALSE)</f>
        <v>#N/A</v>
      </c>
      <c r="O2384" s="45" t="e">
        <f>VLOOKUP(EVID_PASTVY!$H2384,KATEGORIE_ZVIRAT!$B$2:$M$31,9,FALSE)</f>
        <v>#N/A</v>
      </c>
      <c r="P2384" s="54" t="e">
        <f>VLOOKUP(EVID_PASTVY!$H2384,KATEGORIE_ZVIRAT!$B$2:$M$31,7,FALSE)*L2384/1000*M2384/24*(F2384-E2384+1)/J2384</f>
        <v>#N/A</v>
      </c>
      <c r="Q2384" s="52" t="e">
        <f>VLOOKUP(EVID_PASTVY!$H2384,KATEGORIE_ZVIRAT!$B$2:$M$31,10,FALSE)*P2384*10</f>
        <v>#N/A</v>
      </c>
      <c r="R2384" s="52" t="e">
        <f>VLOOKUP(EVID_PASTVY!$H2384,KATEGORIE_ZVIRAT!$B$2:$M$31,11,FALSE)*P2384*10</f>
        <v>#N/A</v>
      </c>
      <c r="S2384" s="52" t="e">
        <f>VLOOKUP(EVID_PASTVY!$H2384,KATEGORIE_ZVIRAT!$B$2:$M$31,12,FALSE)*P2384*10</f>
        <v>#N/A</v>
      </c>
    </row>
    <row r="2385" spans="1:19" x14ac:dyDescent="0.2">
      <c r="A2385" s="32"/>
      <c r="B2385" s="37" t="e">
        <f>VLOOKUP($A2385,EVID_OSEVU!$A$1:$M$4972,2,FALSE)</f>
        <v>#N/A</v>
      </c>
      <c r="C2385" s="37" t="e">
        <f>VLOOKUP($A2385,EVID_OSEVU!$A$1:$M$4972,3,FALSE)</f>
        <v>#N/A</v>
      </c>
      <c r="D2385" s="45" t="e">
        <f>VLOOKUP($A2385,EVID_OSEVU!$A$1:$M$4972,4,FALSE)</f>
        <v>#N/A</v>
      </c>
      <c r="E2385" s="35"/>
      <c r="F2385" s="53"/>
      <c r="G2385" s="32"/>
      <c r="H2385" s="45" t="e">
        <f>VLOOKUP(G2385,Export7[#All],2,FALSE)</f>
        <v>#N/A</v>
      </c>
      <c r="I2385" s="45" t="e">
        <f>VLOOKUP($A2385,EVID_OSEVU!$A$1:$M$4972,10,FALSE)</f>
        <v>#N/A</v>
      </c>
      <c r="J2385" s="58" t="e">
        <f>VLOOKUP($A2385,EVID_OSEVU!$A$1:$M$4972,11,FALSE)</f>
        <v>#N/A</v>
      </c>
      <c r="K2385" s="33"/>
      <c r="L2385" s="45" t="e">
        <f>VLOOKUP(EVID_PASTVY!H2385,KATEGORIE_ZVIRAT!$B$2:$M$31,6,FALSE)*K2385</f>
        <v>#N/A</v>
      </c>
      <c r="M2385" s="33">
        <v>24</v>
      </c>
      <c r="N2385" s="45" t="e">
        <f>VLOOKUP(EVID_PASTVY!$H2385,KATEGORIE_ZVIRAT!$B$2:$M$31,8,FALSE)</f>
        <v>#N/A</v>
      </c>
      <c r="O2385" s="45" t="e">
        <f>VLOOKUP(EVID_PASTVY!$H2385,KATEGORIE_ZVIRAT!$B$2:$M$31,9,FALSE)</f>
        <v>#N/A</v>
      </c>
      <c r="P2385" s="54" t="e">
        <f>VLOOKUP(EVID_PASTVY!$H2385,KATEGORIE_ZVIRAT!$B$2:$M$31,7,FALSE)*L2385/1000*M2385/24*(F2385-E2385+1)/J2385</f>
        <v>#N/A</v>
      </c>
      <c r="Q2385" s="52" t="e">
        <f>VLOOKUP(EVID_PASTVY!$H2385,KATEGORIE_ZVIRAT!$B$2:$M$31,10,FALSE)*P2385*10</f>
        <v>#N/A</v>
      </c>
      <c r="R2385" s="52" t="e">
        <f>VLOOKUP(EVID_PASTVY!$H2385,KATEGORIE_ZVIRAT!$B$2:$M$31,11,FALSE)*P2385*10</f>
        <v>#N/A</v>
      </c>
      <c r="S2385" s="52" t="e">
        <f>VLOOKUP(EVID_PASTVY!$H2385,KATEGORIE_ZVIRAT!$B$2:$M$31,12,FALSE)*P2385*10</f>
        <v>#N/A</v>
      </c>
    </row>
    <row r="2386" spans="1:19" x14ac:dyDescent="0.2">
      <c r="A2386" s="32"/>
      <c r="B2386" s="37" t="e">
        <f>VLOOKUP($A2386,EVID_OSEVU!$A$1:$M$4972,2,FALSE)</f>
        <v>#N/A</v>
      </c>
      <c r="C2386" s="37" t="e">
        <f>VLOOKUP($A2386,EVID_OSEVU!$A$1:$M$4972,3,FALSE)</f>
        <v>#N/A</v>
      </c>
      <c r="D2386" s="45" t="e">
        <f>VLOOKUP($A2386,EVID_OSEVU!$A$1:$M$4972,4,FALSE)</f>
        <v>#N/A</v>
      </c>
      <c r="E2386" s="35"/>
      <c r="F2386" s="53"/>
      <c r="G2386" s="32"/>
      <c r="H2386" s="45" t="e">
        <f>VLOOKUP(G2386,Export7[#All],2,FALSE)</f>
        <v>#N/A</v>
      </c>
      <c r="I2386" s="45" t="e">
        <f>VLOOKUP($A2386,EVID_OSEVU!$A$1:$M$4972,10,FALSE)</f>
        <v>#N/A</v>
      </c>
      <c r="J2386" s="58" t="e">
        <f>VLOOKUP($A2386,EVID_OSEVU!$A$1:$M$4972,11,FALSE)</f>
        <v>#N/A</v>
      </c>
      <c r="K2386" s="33"/>
      <c r="L2386" s="45" t="e">
        <f>VLOOKUP(EVID_PASTVY!H2386,KATEGORIE_ZVIRAT!$B$2:$M$31,6,FALSE)*K2386</f>
        <v>#N/A</v>
      </c>
      <c r="M2386" s="33">
        <v>24</v>
      </c>
      <c r="N2386" s="45" t="e">
        <f>VLOOKUP(EVID_PASTVY!$H2386,KATEGORIE_ZVIRAT!$B$2:$M$31,8,FALSE)</f>
        <v>#N/A</v>
      </c>
      <c r="O2386" s="45" t="e">
        <f>VLOOKUP(EVID_PASTVY!$H2386,KATEGORIE_ZVIRAT!$B$2:$M$31,9,FALSE)</f>
        <v>#N/A</v>
      </c>
      <c r="P2386" s="54" t="e">
        <f>VLOOKUP(EVID_PASTVY!$H2386,KATEGORIE_ZVIRAT!$B$2:$M$31,7,FALSE)*L2386/1000*M2386/24*(F2386-E2386+1)/J2386</f>
        <v>#N/A</v>
      </c>
      <c r="Q2386" s="52" t="e">
        <f>VLOOKUP(EVID_PASTVY!$H2386,KATEGORIE_ZVIRAT!$B$2:$M$31,10,FALSE)*P2386*10</f>
        <v>#N/A</v>
      </c>
      <c r="R2386" s="52" t="e">
        <f>VLOOKUP(EVID_PASTVY!$H2386,KATEGORIE_ZVIRAT!$B$2:$M$31,11,FALSE)*P2386*10</f>
        <v>#N/A</v>
      </c>
      <c r="S2386" s="52" t="e">
        <f>VLOOKUP(EVID_PASTVY!$H2386,KATEGORIE_ZVIRAT!$B$2:$M$31,12,FALSE)*P2386*10</f>
        <v>#N/A</v>
      </c>
    </row>
    <row r="2387" spans="1:19" x14ac:dyDescent="0.2">
      <c r="A2387" s="32"/>
      <c r="B2387" s="37" t="e">
        <f>VLOOKUP($A2387,EVID_OSEVU!$A$1:$M$4972,2,FALSE)</f>
        <v>#N/A</v>
      </c>
      <c r="C2387" s="37" t="e">
        <f>VLOOKUP($A2387,EVID_OSEVU!$A$1:$M$4972,3,FALSE)</f>
        <v>#N/A</v>
      </c>
      <c r="D2387" s="45" t="e">
        <f>VLOOKUP($A2387,EVID_OSEVU!$A$1:$M$4972,4,FALSE)</f>
        <v>#N/A</v>
      </c>
      <c r="E2387" s="35"/>
      <c r="F2387" s="53"/>
      <c r="G2387" s="32"/>
      <c r="H2387" s="45" t="e">
        <f>VLOOKUP(G2387,Export7[#All],2,FALSE)</f>
        <v>#N/A</v>
      </c>
      <c r="I2387" s="45" t="e">
        <f>VLOOKUP($A2387,EVID_OSEVU!$A$1:$M$4972,10,FALSE)</f>
        <v>#N/A</v>
      </c>
      <c r="J2387" s="58" t="e">
        <f>VLOOKUP($A2387,EVID_OSEVU!$A$1:$M$4972,11,FALSE)</f>
        <v>#N/A</v>
      </c>
      <c r="K2387" s="33"/>
      <c r="L2387" s="45" t="e">
        <f>VLOOKUP(EVID_PASTVY!H2387,KATEGORIE_ZVIRAT!$B$2:$M$31,6,FALSE)*K2387</f>
        <v>#N/A</v>
      </c>
      <c r="M2387" s="33">
        <v>24</v>
      </c>
      <c r="N2387" s="45" t="e">
        <f>VLOOKUP(EVID_PASTVY!$H2387,KATEGORIE_ZVIRAT!$B$2:$M$31,8,FALSE)</f>
        <v>#N/A</v>
      </c>
      <c r="O2387" s="45" t="e">
        <f>VLOOKUP(EVID_PASTVY!$H2387,KATEGORIE_ZVIRAT!$B$2:$M$31,9,FALSE)</f>
        <v>#N/A</v>
      </c>
      <c r="P2387" s="54" t="e">
        <f>VLOOKUP(EVID_PASTVY!$H2387,KATEGORIE_ZVIRAT!$B$2:$M$31,7,FALSE)*L2387/1000*M2387/24*(F2387-E2387+1)/J2387</f>
        <v>#N/A</v>
      </c>
      <c r="Q2387" s="52" t="e">
        <f>VLOOKUP(EVID_PASTVY!$H2387,KATEGORIE_ZVIRAT!$B$2:$M$31,10,FALSE)*P2387*10</f>
        <v>#N/A</v>
      </c>
      <c r="R2387" s="52" t="e">
        <f>VLOOKUP(EVID_PASTVY!$H2387,KATEGORIE_ZVIRAT!$B$2:$M$31,11,FALSE)*P2387*10</f>
        <v>#N/A</v>
      </c>
      <c r="S2387" s="52" t="e">
        <f>VLOOKUP(EVID_PASTVY!$H2387,KATEGORIE_ZVIRAT!$B$2:$M$31,12,FALSE)*P2387*10</f>
        <v>#N/A</v>
      </c>
    </row>
    <row r="2388" spans="1:19" x14ac:dyDescent="0.2">
      <c r="A2388" s="32"/>
      <c r="B2388" s="37" t="e">
        <f>VLOOKUP($A2388,EVID_OSEVU!$A$1:$M$4972,2,FALSE)</f>
        <v>#N/A</v>
      </c>
      <c r="C2388" s="37" t="e">
        <f>VLOOKUP($A2388,EVID_OSEVU!$A$1:$M$4972,3,FALSE)</f>
        <v>#N/A</v>
      </c>
      <c r="D2388" s="45" t="e">
        <f>VLOOKUP($A2388,EVID_OSEVU!$A$1:$M$4972,4,FALSE)</f>
        <v>#N/A</v>
      </c>
      <c r="E2388" s="35"/>
      <c r="F2388" s="53"/>
      <c r="G2388" s="32"/>
      <c r="H2388" s="45" t="e">
        <f>VLOOKUP(G2388,Export7[#All],2,FALSE)</f>
        <v>#N/A</v>
      </c>
      <c r="I2388" s="45" t="e">
        <f>VLOOKUP($A2388,EVID_OSEVU!$A$1:$M$4972,10,FALSE)</f>
        <v>#N/A</v>
      </c>
      <c r="J2388" s="58" t="e">
        <f>VLOOKUP($A2388,EVID_OSEVU!$A$1:$M$4972,11,FALSE)</f>
        <v>#N/A</v>
      </c>
      <c r="K2388" s="33"/>
      <c r="L2388" s="45" t="e">
        <f>VLOOKUP(EVID_PASTVY!H2388,KATEGORIE_ZVIRAT!$B$2:$M$31,6,FALSE)*K2388</f>
        <v>#N/A</v>
      </c>
      <c r="M2388" s="33">
        <v>24</v>
      </c>
      <c r="N2388" s="45" t="e">
        <f>VLOOKUP(EVID_PASTVY!$H2388,KATEGORIE_ZVIRAT!$B$2:$M$31,8,FALSE)</f>
        <v>#N/A</v>
      </c>
      <c r="O2388" s="45" t="e">
        <f>VLOOKUP(EVID_PASTVY!$H2388,KATEGORIE_ZVIRAT!$B$2:$M$31,9,FALSE)</f>
        <v>#N/A</v>
      </c>
      <c r="P2388" s="54" t="e">
        <f>VLOOKUP(EVID_PASTVY!$H2388,KATEGORIE_ZVIRAT!$B$2:$M$31,7,FALSE)*L2388/1000*M2388/24*(F2388-E2388+1)/J2388</f>
        <v>#N/A</v>
      </c>
      <c r="Q2388" s="52" t="e">
        <f>VLOOKUP(EVID_PASTVY!$H2388,KATEGORIE_ZVIRAT!$B$2:$M$31,10,FALSE)*P2388*10</f>
        <v>#N/A</v>
      </c>
      <c r="R2388" s="52" t="e">
        <f>VLOOKUP(EVID_PASTVY!$H2388,KATEGORIE_ZVIRAT!$B$2:$M$31,11,FALSE)*P2388*10</f>
        <v>#N/A</v>
      </c>
      <c r="S2388" s="52" t="e">
        <f>VLOOKUP(EVID_PASTVY!$H2388,KATEGORIE_ZVIRAT!$B$2:$M$31,12,FALSE)*P2388*10</f>
        <v>#N/A</v>
      </c>
    </row>
    <row r="2389" spans="1:19" x14ac:dyDescent="0.2">
      <c r="A2389" s="32"/>
      <c r="B2389" s="37" t="e">
        <f>VLOOKUP($A2389,EVID_OSEVU!$A$1:$M$4972,2,FALSE)</f>
        <v>#N/A</v>
      </c>
      <c r="C2389" s="37" t="e">
        <f>VLOOKUP($A2389,EVID_OSEVU!$A$1:$M$4972,3,FALSE)</f>
        <v>#N/A</v>
      </c>
      <c r="D2389" s="45" t="e">
        <f>VLOOKUP($A2389,EVID_OSEVU!$A$1:$M$4972,4,FALSE)</f>
        <v>#N/A</v>
      </c>
      <c r="E2389" s="35"/>
      <c r="F2389" s="53"/>
      <c r="G2389" s="32"/>
      <c r="H2389" s="45" t="e">
        <f>VLOOKUP(G2389,Export7[#All],2,FALSE)</f>
        <v>#N/A</v>
      </c>
      <c r="I2389" s="45" t="e">
        <f>VLOOKUP($A2389,EVID_OSEVU!$A$1:$M$4972,10,FALSE)</f>
        <v>#N/A</v>
      </c>
      <c r="J2389" s="58" t="e">
        <f>VLOOKUP($A2389,EVID_OSEVU!$A$1:$M$4972,11,FALSE)</f>
        <v>#N/A</v>
      </c>
      <c r="K2389" s="33"/>
      <c r="L2389" s="45" t="e">
        <f>VLOOKUP(EVID_PASTVY!H2389,KATEGORIE_ZVIRAT!$B$2:$M$31,6,FALSE)*K2389</f>
        <v>#N/A</v>
      </c>
      <c r="M2389" s="33">
        <v>24</v>
      </c>
      <c r="N2389" s="45" t="e">
        <f>VLOOKUP(EVID_PASTVY!$H2389,KATEGORIE_ZVIRAT!$B$2:$M$31,8,FALSE)</f>
        <v>#N/A</v>
      </c>
      <c r="O2389" s="45" t="e">
        <f>VLOOKUP(EVID_PASTVY!$H2389,KATEGORIE_ZVIRAT!$B$2:$M$31,9,FALSE)</f>
        <v>#N/A</v>
      </c>
      <c r="P2389" s="54" t="e">
        <f>VLOOKUP(EVID_PASTVY!$H2389,KATEGORIE_ZVIRAT!$B$2:$M$31,7,FALSE)*L2389/1000*M2389/24*(F2389-E2389+1)/J2389</f>
        <v>#N/A</v>
      </c>
      <c r="Q2389" s="52" t="e">
        <f>VLOOKUP(EVID_PASTVY!$H2389,KATEGORIE_ZVIRAT!$B$2:$M$31,10,FALSE)*P2389*10</f>
        <v>#N/A</v>
      </c>
      <c r="R2389" s="52" t="e">
        <f>VLOOKUP(EVID_PASTVY!$H2389,KATEGORIE_ZVIRAT!$B$2:$M$31,11,FALSE)*P2389*10</f>
        <v>#N/A</v>
      </c>
      <c r="S2389" s="52" t="e">
        <f>VLOOKUP(EVID_PASTVY!$H2389,KATEGORIE_ZVIRAT!$B$2:$M$31,12,FALSE)*P2389*10</f>
        <v>#N/A</v>
      </c>
    </row>
    <row r="2390" spans="1:19" x14ac:dyDescent="0.2">
      <c r="A2390" s="32"/>
      <c r="B2390" s="37" t="e">
        <f>VLOOKUP($A2390,EVID_OSEVU!$A$1:$M$4972,2,FALSE)</f>
        <v>#N/A</v>
      </c>
      <c r="C2390" s="37" t="e">
        <f>VLOOKUP($A2390,EVID_OSEVU!$A$1:$M$4972,3,FALSE)</f>
        <v>#N/A</v>
      </c>
      <c r="D2390" s="45" t="e">
        <f>VLOOKUP($A2390,EVID_OSEVU!$A$1:$M$4972,4,FALSE)</f>
        <v>#N/A</v>
      </c>
      <c r="E2390" s="35"/>
      <c r="F2390" s="53"/>
      <c r="G2390" s="32"/>
      <c r="H2390" s="45" t="e">
        <f>VLOOKUP(G2390,Export7[#All],2,FALSE)</f>
        <v>#N/A</v>
      </c>
      <c r="I2390" s="45" t="e">
        <f>VLOOKUP($A2390,EVID_OSEVU!$A$1:$M$4972,10,FALSE)</f>
        <v>#N/A</v>
      </c>
      <c r="J2390" s="58" t="e">
        <f>VLOOKUP($A2390,EVID_OSEVU!$A$1:$M$4972,11,FALSE)</f>
        <v>#N/A</v>
      </c>
      <c r="K2390" s="33"/>
      <c r="L2390" s="45" t="e">
        <f>VLOOKUP(EVID_PASTVY!H2390,KATEGORIE_ZVIRAT!$B$2:$M$31,6,FALSE)*K2390</f>
        <v>#N/A</v>
      </c>
      <c r="M2390" s="33">
        <v>24</v>
      </c>
      <c r="N2390" s="45" t="e">
        <f>VLOOKUP(EVID_PASTVY!$H2390,KATEGORIE_ZVIRAT!$B$2:$M$31,8,FALSE)</f>
        <v>#N/A</v>
      </c>
      <c r="O2390" s="45" t="e">
        <f>VLOOKUP(EVID_PASTVY!$H2390,KATEGORIE_ZVIRAT!$B$2:$M$31,9,FALSE)</f>
        <v>#N/A</v>
      </c>
      <c r="P2390" s="54" t="e">
        <f>VLOOKUP(EVID_PASTVY!$H2390,KATEGORIE_ZVIRAT!$B$2:$M$31,7,FALSE)*L2390/1000*M2390/24*(F2390-E2390+1)/J2390</f>
        <v>#N/A</v>
      </c>
      <c r="Q2390" s="52" t="e">
        <f>VLOOKUP(EVID_PASTVY!$H2390,KATEGORIE_ZVIRAT!$B$2:$M$31,10,FALSE)*P2390*10</f>
        <v>#N/A</v>
      </c>
      <c r="R2390" s="52" t="e">
        <f>VLOOKUP(EVID_PASTVY!$H2390,KATEGORIE_ZVIRAT!$B$2:$M$31,11,FALSE)*P2390*10</f>
        <v>#N/A</v>
      </c>
      <c r="S2390" s="52" t="e">
        <f>VLOOKUP(EVID_PASTVY!$H2390,KATEGORIE_ZVIRAT!$B$2:$M$31,12,FALSE)*P2390*10</f>
        <v>#N/A</v>
      </c>
    </row>
    <row r="2391" spans="1:19" x14ac:dyDescent="0.2">
      <c r="A2391" s="32"/>
      <c r="B2391" s="37" t="e">
        <f>VLOOKUP($A2391,EVID_OSEVU!$A$1:$M$4972,2,FALSE)</f>
        <v>#N/A</v>
      </c>
      <c r="C2391" s="37" t="e">
        <f>VLOOKUP($A2391,EVID_OSEVU!$A$1:$M$4972,3,FALSE)</f>
        <v>#N/A</v>
      </c>
      <c r="D2391" s="45" t="e">
        <f>VLOOKUP($A2391,EVID_OSEVU!$A$1:$M$4972,4,FALSE)</f>
        <v>#N/A</v>
      </c>
      <c r="E2391" s="35"/>
      <c r="F2391" s="53"/>
      <c r="G2391" s="32"/>
      <c r="H2391" s="45" t="e">
        <f>VLOOKUP(G2391,Export7[#All],2,FALSE)</f>
        <v>#N/A</v>
      </c>
      <c r="I2391" s="45" t="e">
        <f>VLOOKUP($A2391,EVID_OSEVU!$A$1:$M$4972,10,FALSE)</f>
        <v>#N/A</v>
      </c>
      <c r="J2391" s="58" t="e">
        <f>VLOOKUP($A2391,EVID_OSEVU!$A$1:$M$4972,11,FALSE)</f>
        <v>#N/A</v>
      </c>
      <c r="K2391" s="33"/>
      <c r="L2391" s="45" t="e">
        <f>VLOOKUP(EVID_PASTVY!H2391,KATEGORIE_ZVIRAT!$B$2:$M$31,6,FALSE)*K2391</f>
        <v>#N/A</v>
      </c>
      <c r="M2391" s="33">
        <v>24</v>
      </c>
      <c r="N2391" s="45" t="e">
        <f>VLOOKUP(EVID_PASTVY!$H2391,KATEGORIE_ZVIRAT!$B$2:$M$31,8,FALSE)</f>
        <v>#N/A</v>
      </c>
      <c r="O2391" s="45" t="e">
        <f>VLOOKUP(EVID_PASTVY!$H2391,KATEGORIE_ZVIRAT!$B$2:$M$31,9,FALSE)</f>
        <v>#N/A</v>
      </c>
      <c r="P2391" s="54" t="e">
        <f>VLOOKUP(EVID_PASTVY!$H2391,KATEGORIE_ZVIRAT!$B$2:$M$31,7,FALSE)*L2391/1000*M2391/24*(F2391-E2391+1)/J2391</f>
        <v>#N/A</v>
      </c>
      <c r="Q2391" s="52" t="e">
        <f>VLOOKUP(EVID_PASTVY!$H2391,KATEGORIE_ZVIRAT!$B$2:$M$31,10,FALSE)*P2391*10</f>
        <v>#N/A</v>
      </c>
      <c r="R2391" s="52" t="e">
        <f>VLOOKUP(EVID_PASTVY!$H2391,KATEGORIE_ZVIRAT!$B$2:$M$31,11,FALSE)*P2391*10</f>
        <v>#N/A</v>
      </c>
      <c r="S2391" s="52" t="e">
        <f>VLOOKUP(EVID_PASTVY!$H2391,KATEGORIE_ZVIRAT!$B$2:$M$31,12,FALSE)*P2391*10</f>
        <v>#N/A</v>
      </c>
    </row>
    <row r="2392" spans="1:19" x14ac:dyDescent="0.2">
      <c r="A2392" s="32"/>
      <c r="B2392" s="37" t="e">
        <f>VLOOKUP($A2392,EVID_OSEVU!$A$1:$M$4972,2,FALSE)</f>
        <v>#N/A</v>
      </c>
      <c r="C2392" s="37" t="e">
        <f>VLOOKUP($A2392,EVID_OSEVU!$A$1:$M$4972,3,FALSE)</f>
        <v>#N/A</v>
      </c>
      <c r="D2392" s="45" t="e">
        <f>VLOOKUP($A2392,EVID_OSEVU!$A$1:$M$4972,4,FALSE)</f>
        <v>#N/A</v>
      </c>
      <c r="E2392" s="35"/>
      <c r="F2392" s="53"/>
      <c r="G2392" s="32"/>
      <c r="H2392" s="45" t="e">
        <f>VLOOKUP(G2392,Export7[#All],2,FALSE)</f>
        <v>#N/A</v>
      </c>
      <c r="I2392" s="45" t="e">
        <f>VLOOKUP($A2392,EVID_OSEVU!$A$1:$M$4972,10,FALSE)</f>
        <v>#N/A</v>
      </c>
      <c r="J2392" s="58" t="e">
        <f>VLOOKUP($A2392,EVID_OSEVU!$A$1:$M$4972,11,FALSE)</f>
        <v>#N/A</v>
      </c>
      <c r="K2392" s="33"/>
      <c r="L2392" s="45" t="e">
        <f>VLOOKUP(EVID_PASTVY!H2392,KATEGORIE_ZVIRAT!$B$2:$M$31,6,FALSE)*K2392</f>
        <v>#N/A</v>
      </c>
      <c r="M2392" s="33">
        <v>24</v>
      </c>
      <c r="N2392" s="45" t="e">
        <f>VLOOKUP(EVID_PASTVY!$H2392,KATEGORIE_ZVIRAT!$B$2:$M$31,8,FALSE)</f>
        <v>#N/A</v>
      </c>
      <c r="O2392" s="45" t="e">
        <f>VLOOKUP(EVID_PASTVY!$H2392,KATEGORIE_ZVIRAT!$B$2:$M$31,9,FALSE)</f>
        <v>#N/A</v>
      </c>
      <c r="P2392" s="54" t="e">
        <f>VLOOKUP(EVID_PASTVY!$H2392,KATEGORIE_ZVIRAT!$B$2:$M$31,7,FALSE)*L2392/1000*M2392/24*(F2392-E2392+1)/J2392</f>
        <v>#N/A</v>
      </c>
      <c r="Q2392" s="52" t="e">
        <f>VLOOKUP(EVID_PASTVY!$H2392,KATEGORIE_ZVIRAT!$B$2:$M$31,10,FALSE)*P2392*10</f>
        <v>#N/A</v>
      </c>
      <c r="R2392" s="52" t="e">
        <f>VLOOKUP(EVID_PASTVY!$H2392,KATEGORIE_ZVIRAT!$B$2:$M$31,11,FALSE)*P2392*10</f>
        <v>#N/A</v>
      </c>
      <c r="S2392" s="52" t="e">
        <f>VLOOKUP(EVID_PASTVY!$H2392,KATEGORIE_ZVIRAT!$B$2:$M$31,12,FALSE)*P2392*10</f>
        <v>#N/A</v>
      </c>
    </row>
    <row r="2393" spans="1:19" x14ac:dyDescent="0.2">
      <c r="A2393" s="32"/>
      <c r="B2393" s="37" t="e">
        <f>VLOOKUP($A2393,EVID_OSEVU!$A$1:$M$4972,2,FALSE)</f>
        <v>#N/A</v>
      </c>
      <c r="C2393" s="37" t="e">
        <f>VLOOKUP($A2393,EVID_OSEVU!$A$1:$M$4972,3,FALSE)</f>
        <v>#N/A</v>
      </c>
      <c r="D2393" s="45" t="e">
        <f>VLOOKUP($A2393,EVID_OSEVU!$A$1:$M$4972,4,FALSE)</f>
        <v>#N/A</v>
      </c>
      <c r="E2393" s="35"/>
      <c r="F2393" s="53"/>
      <c r="G2393" s="32"/>
      <c r="H2393" s="45" t="e">
        <f>VLOOKUP(G2393,Export7[#All],2,FALSE)</f>
        <v>#N/A</v>
      </c>
      <c r="I2393" s="45" t="e">
        <f>VLOOKUP($A2393,EVID_OSEVU!$A$1:$M$4972,10,FALSE)</f>
        <v>#N/A</v>
      </c>
      <c r="J2393" s="58" t="e">
        <f>VLOOKUP($A2393,EVID_OSEVU!$A$1:$M$4972,11,FALSE)</f>
        <v>#N/A</v>
      </c>
      <c r="K2393" s="33"/>
      <c r="L2393" s="45" t="e">
        <f>VLOOKUP(EVID_PASTVY!H2393,KATEGORIE_ZVIRAT!$B$2:$M$31,6,FALSE)*K2393</f>
        <v>#N/A</v>
      </c>
      <c r="M2393" s="33">
        <v>24</v>
      </c>
      <c r="N2393" s="45" t="e">
        <f>VLOOKUP(EVID_PASTVY!$H2393,KATEGORIE_ZVIRAT!$B$2:$M$31,8,FALSE)</f>
        <v>#N/A</v>
      </c>
      <c r="O2393" s="45" t="e">
        <f>VLOOKUP(EVID_PASTVY!$H2393,KATEGORIE_ZVIRAT!$B$2:$M$31,9,FALSE)</f>
        <v>#N/A</v>
      </c>
      <c r="P2393" s="54" t="e">
        <f>VLOOKUP(EVID_PASTVY!$H2393,KATEGORIE_ZVIRAT!$B$2:$M$31,7,FALSE)*L2393/1000*M2393/24*(F2393-E2393+1)/J2393</f>
        <v>#N/A</v>
      </c>
      <c r="Q2393" s="52" t="e">
        <f>VLOOKUP(EVID_PASTVY!$H2393,KATEGORIE_ZVIRAT!$B$2:$M$31,10,FALSE)*P2393*10</f>
        <v>#N/A</v>
      </c>
      <c r="R2393" s="52" t="e">
        <f>VLOOKUP(EVID_PASTVY!$H2393,KATEGORIE_ZVIRAT!$B$2:$M$31,11,FALSE)*P2393*10</f>
        <v>#N/A</v>
      </c>
      <c r="S2393" s="52" t="e">
        <f>VLOOKUP(EVID_PASTVY!$H2393,KATEGORIE_ZVIRAT!$B$2:$M$31,12,FALSE)*P2393*10</f>
        <v>#N/A</v>
      </c>
    </row>
    <row r="2394" spans="1:19" x14ac:dyDescent="0.2">
      <c r="A2394" s="32"/>
      <c r="B2394" s="37" t="e">
        <f>VLOOKUP($A2394,EVID_OSEVU!$A$1:$M$4972,2,FALSE)</f>
        <v>#N/A</v>
      </c>
      <c r="C2394" s="37" t="e">
        <f>VLOOKUP($A2394,EVID_OSEVU!$A$1:$M$4972,3,FALSE)</f>
        <v>#N/A</v>
      </c>
      <c r="D2394" s="45" t="e">
        <f>VLOOKUP($A2394,EVID_OSEVU!$A$1:$M$4972,4,FALSE)</f>
        <v>#N/A</v>
      </c>
      <c r="E2394" s="35"/>
      <c r="F2394" s="53"/>
      <c r="G2394" s="32"/>
      <c r="H2394" s="45" t="e">
        <f>VLOOKUP(G2394,Export7[#All],2,FALSE)</f>
        <v>#N/A</v>
      </c>
      <c r="I2394" s="45" t="e">
        <f>VLOOKUP($A2394,EVID_OSEVU!$A$1:$M$4972,10,FALSE)</f>
        <v>#N/A</v>
      </c>
      <c r="J2394" s="58" t="e">
        <f>VLOOKUP($A2394,EVID_OSEVU!$A$1:$M$4972,11,FALSE)</f>
        <v>#N/A</v>
      </c>
      <c r="K2394" s="33"/>
      <c r="L2394" s="45" t="e">
        <f>VLOOKUP(EVID_PASTVY!H2394,KATEGORIE_ZVIRAT!$B$2:$M$31,6,FALSE)*K2394</f>
        <v>#N/A</v>
      </c>
      <c r="M2394" s="33">
        <v>24</v>
      </c>
      <c r="N2394" s="45" t="e">
        <f>VLOOKUP(EVID_PASTVY!$H2394,KATEGORIE_ZVIRAT!$B$2:$M$31,8,FALSE)</f>
        <v>#N/A</v>
      </c>
      <c r="O2394" s="45" t="e">
        <f>VLOOKUP(EVID_PASTVY!$H2394,KATEGORIE_ZVIRAT!$B$2:$M$31,9,FALSE)</f>
        <v>#N/A</v>
      </c>
      <c r="P2394" s="54" t="e">
        <f>VLOOKUP(EVID_PASTVY!$H2394,KATEGORIE_ZVIRAT!$B$2:$M$31,7,FALSE)*L2394/1000*M2394/24*(F2394-E2394+1)/J2394</f>
        <v>#N/A</v>
      </c>
      <c r="Q2394" s="52" t="e">
        <f>VLOOKUP(EVID_PASTVY!$H2394,KATEGORIE_ZVIRAT!$B$2:$M$31,10,FALSE)*P2394*10</f>
        <v>#N/A</v>
      </c>
      <c r="R2394" s="52" t="e">
        <f>VLOOKUP(EVID_PASTVY!$H2394,KATEGORIE_ZVIRAT!$B$2:$M$31,11,FALSE)*P2394*10</f>
        <v>#N/A</v>
      </c>
      <c r="S2394" s="52" t="e">
        <f>VLOOKUP(EVID_PASTVY!$H2394,KATEGORIE_ZVIRAT!$B$2:$M$31,12,FALSE)*P2394*10</f>
        <v>#N/A</v>
      </c>
    </row>
    <row r="2395" spans="1:19" x14ac:dyDescent="0.2">
      <c r="A2395" s="32"/>
      <c r="B2395" s="37" t="e">
        <f>VLOOKUP($A2395,EVID_OSEVU!$A$1:$M$4972,2,FALSE)</f>
        <v>#N/A</v>
      </c>
      <c r="C2395" s="37" t="e">
        <f>VLOOKUP($A2395,EVID_OSEVU!$A$1:$M$4972,3,FALSE)</f>
        <v>#N/A</v>
      </c>
      <c r="D2395" s="45" t="e">
        <f>VLOOKUP($A2395,EVID_OSEVU!$A$1:$M$4972,4,FALSE)</f>
        <v>#N/A</v>
      </c>
      <c r="E2395" s="35"/>
      <c r="F2395" s="53"/>
      <c r="G2395" s="32"/>
      <c r="H2395" s="45" t="e">
        <f>VLOOKUP(G2395,Export7[#All],2,FALSE)</f>
        <v>#N/A</v>
      </c>
      <c r="I2395" s="45" t="e">
        <f>VLOOKUP($A2395,EVID_OSEVU!$A$1:$M$4972,10,FALSE)</f>
        <v>#N/A</v>
      </c>
      <c r="J2395" s="58" t="e">
        <f>VLOOKUP($A2395,EVID_OSEVU!$A$1:$M$4972,11,FALSE)</f>
        <v>#N/A</v>
      </c>
      <c r="K2395" s="33"/>
      <c r="L2395" s="45" t="e">
        <f>VLOOKUP(EVID_PASTVY!H2395,KATEGORIE_ZVIRAT!$B$2:$M$31,6,FALSE)*K2395</f>
        <v>#N/A</v>
      </c>
      <c r="M2395" s="33">
        <v>24</v>
      </c>
      <c r="N2395" s="45" t="e">
        <f>VLOOKUP(EVID_PASTVY!$H2395,KATEGORIE_ZVIRAT!$B$2:$M$31,8,FALSE)</f>
        <v>#N/A</v>
      </c>
      <c r="O2395" s="45" t="e">
        <f>VLOOKUP(EVID_PASTVY!$H2395,KATEGORIE_ZVIRAT!$B$2:$M$31,9,FALSE)</f>
        <v>#N/A</v>
      </c>
      <c r="P2395" s="54" t="e">
        <f>VLOOKUP(EVID_PASTVY!$H2395,KATEGORIE_ZVIRAT!$B$2:$M$31,7,FALSE)*L2395/1000*M2395/24*(F2395-E2395+1)/J2395</f>
        <v>#N/A</v>
      </c>
      <c r="Q2395" s="52" t="e">
        <f>VLOOKUP(EVID_PASTVY!$H2395,KATEGORIE_ZVIRAT!$B$2:$M$31,10,FALSE)*P2395*10</f>
        <v>#N/A</v>
      </c>
      <c r="R2395" s="52" t="e">
        <f>VLOOKUP(EVID_PASTVY!$H2395,KATEGORIE_ZVIRAT!$B$2:$M$31,11,FALSE)*P2395*10</f>
        <v>#N/A</v>
      </c>
      <c r="S2395" s="52" t="e">
        <f>VLOOKUP(EVID_PASTVY!$H2395,KATEGORIE_ZVIRAT!$B$2:$M$31,12,FALSE)*P2395*10</f>
        <v>#N/A</v>
      </c>
    </row>
    <row r="2396" spans="1:19" x14ac:dyDescent="0.2">
      <c r="A2396" s="32"/>
      <c r="B2396" s="37" t="e">
        <f>VLOOKUP($A2396,EVID_OSEVU!$A$1:$M$4972,2,FALSE)</f>
        <v>#N/A</v>
      </c>
      <c r="C2396" s="37" t="e">
        <f>VLOOKUP($A2396,EVID_OSEVU!$A$1:$M$4972,3,FALSE)</f>
        <v>#N/A</v>
      </c>
      <c r="D2396" s="45" t="e">
        <f>VLOOKUP($A2396,EVID_OSEVU!$A$1:$M$4972,4,FALSE)</f>
        <v>#N/A</v>
      </c>
      <c r="E2396" s="35"/>
      <c r="F2396" s="53"/>
      <c r="G2396" s="32"/>
      <c r="H2396" s="45" t="e">
        <f>VLOOKUP(G2396,Export7[#All],2,FALSE)</f>
        <v>#N/A</v>
      </c>
      <c r="I2396" s="45" t="e">
        <f>VLOOKUP($A2396,EVID_OSEVU!$A$1:$M$4972,10,FALSE)</f>
        <v>#N/A</v>
      </c>
      <c r="J2396" s="58" t="e">
        <f>VLOOKUP($A2396,EVID_OSEVU!$A$1:$M$4972,11,FALSE)</f>
        <v>#N/A</v>
      </c>
      <c r="K2396" s="33"/>
      <c r="L2396" s="45" t="e">
        <f>VLOOKUP(EVID_PASTVY!H2396,KATEGORIE_ZVIRAT!$B$2:$M$31,6,FALSE)*K2396</f>
        <v>#N/A</v>
      </c>
      <c r="M2396" s="33">
        <v>24</v>
      </c>
      <c r="N2396" s="45" t="e">
        <f>VLOOKUP(EVID_PASTVY!$H2396,KATEGORIE_ZVIRAT!$B$2:$M$31,8,FALSE)</f>
        <v>#N/A</v>
      </c>
      <c r="O2396" s="45" t="e">
        <f>VLOOKUP(EVID_PASTVY!$H2396,KATEGORIE_ZVIRAT!$B$2:$M$31,9,FALSE)</f>
        <v>#N/A</v>
      </c>
      <c r="P2396" s="54" t="e">
        <f>VLOOKUP(EVID_PASTVY!$H2396,KATEGORIE_ZVIRAT!$B$2:$M$31,7,FALSE)*L2396/1000*M2396/24*(F2396-E2396+1)/J2396</f>
        <v>#N/A</v>
      </c>
      <c r="Q2396" s="52" t="e">
        <f>VLOOKUP(EVID_PASTVY!$H2396,KATEGORIE_ZVIRAT!$B$2:$M$31,10,FALSE)*P2396*10</f>
        <v>#N/A</v>
      </c>
      <c r="R2396" s="52" t="e">
        <f>VLOOKUP(EVID_PASTVY!$H2396,KATEGORIE_ZVIRAT!$B$2:$M$31,11,FALSE)*P2396*10</f>
        <v>#N/A</v>
      </c>
      <c r="S2396" s="52" t="e">
        <f>VLOOKUP(EVID_PASTVY!$H2396,KATEGORIE_ZVIRAT!$B$2:$M$31,12,FALSE)*P2396*10</f>
        <v>#N/A</v>
      </c>
    </row>
    <row r="2397" spans="1:19" x14ac:dyDescent="0.2">
      <c r="A2397" s="32"/>
      <c r="B2397" s="37" t="e">
        <f>VLOOKUP($A2397,EVID_OSEVU!$A$1:$M$4972,2,FALSE)</f>
        <v>#N/A</v>
      </c>
      <c r="C2397" s="37" t="e">
        <f>VLOOKUP($A2397,EVID_OSEVU!$A$1:$M$4972,3,FALSE)</f>
        <v>#N/A</v>
      </c>
      <c r="D2397" s="45" t="e">
        <f>VLOOKUP($A2397,EVID_OSEVU!$A$1:$M$4972,4,FALSE)</f>
        <v>#N/A</v>
      </c>
      <c r="E2397" s="35"/>
      <c r="F2397" s="53"/>
      <c r="G2397" s="32"/>
      <c r="H2397" s="45" t="e">
        <f>VLOOKUP(G2397,Export7[#All],2,FALSE)</f>
        <v>#N/A</v>
      </c>
      <c r="I2397" s="45" t="e">
        <f>VLOOKUP($A2397,EVID_OSEVU!$A$1:$M$4972,10,FALSE)</f>
        <v>#N/A</v>
      </c>
      <c r="J2397" s="58" t="e">
        <f>VLOOKUP($A2397,EVID_OSEVU!$A$1:$M$4972,11,FALSE)</f>
        <v>#N/A</v>
      </c>
      <c r="K2397" s="33"/>
      <c r="L2397" s="45" t="e">
        <f>VLOOKUP(EVID_PASTVY!H2397,KATEGORIE_ZVIRAT!$B$2:$M$31,6,FALSE)*K2397</f>
        <v>#N/A</v>
      </c>
      <c r="M2397" s="33">
        <v>24</v>
      </c>
      <c r="N2397" s="45" t="e">
        <f>VLOOKUP(EVID_PASTVY!$H2397,KATEGORIE_ZVIRAT!$B$2:$M$31,8,FALSE)</f>
        <v>#N/A</v>
      </c>
      <c r="O2397" s="45" t="e">
        <f>VLOOKUP(EVID_PASTVY!$H2397,KATEGORIE_ZVIRAT!$B$2:$M$31,9,FALSE)</f>
        <v>#N/A</v>
      </c>
      <c r="P2397" s="54" t="e">
        <f>VLOOKUP(EVID_PASTVY!$H2397,KATEGORIE_ZVIRAT!$B$2:$M$31,7,FALSE)*L2397/1000*M2397/24*(F2397-E2397+1)/J2397</f>
        <v>#N/A</v>
      </c>
      <c r="Q2397" s="52" t="e">
        <f>VLOOKUP(EVID_PASTVY!$H2397,KATEGORIE_ZVIRAT!$B$2:$M$31,10,FALSE)*P2397*10</f>
        <v>#N/A</v>
      </c>
      <c r="R2397" s="52" t="e">
        <f>VLOOKUP(EVID_PASTVY!$H2397,KATEGORIE_ZVIRAT!$B$2:$M$31,11,FALSE)*P2397*10</f>
        <v>#N/A</v>
      </c>
      <c r="S2397" s="52" t="e">
        <f>VLOOKUP(EVID_PASTVY!$H2397,KATEGORIE_ZVIRAT!$B$2:$M$31,12,FALSE)*P2397*10</f>
        <v>#N/A</v>
      </c>
    </row>
    <row r="2398" spans="1:19" x14ac:dyDescent="0.2">
      <c r="A2398" s="32"/>
      <c r="B2398" s="37" t="e">
        <f>VLOOKUP($A2398,EVID_OSEVU!$A$1:$M$4972,2,FALSE)</f>
        <v>#N/A</v>
      </c>
      <c r="C2398" s="37" t="e">
        <f>VLOOKUP($A2398,EVID_OSEVU!$A$1:$M$4972,3,FALSE)</f>
        <v>#N/A</v>
      </c>
      <c r="D2398" s="45" t="e">
        <f>VLOOKUP($A2398,EVID_OSEVU!$A$1:$M$4972,4,FALSE)</f>
        <v>#N/A</v>
      </c>
      <c r="E2398" s="35"/>
      <c r="F2398" s="53"/>
      <c r="G2398" s="32"/>
      <c r="H2398" s="45" t="e">
        <f>VLOOKUP(G2398,Export7[#All],2,FALSE)</f>
        <v>#N/A</v>
      </c>
      <c r="I2398" s="45" t="e">
        <f>VLOOKUP($A2398,EVID_OSEVU!$A$1:$M$4972,10,FALSE)</f>
        <v>#N/A</v>
      </c>
      <c r="J2398" s="58" t="e">
        <f>VLOOKUP($A2398,EVID_OSEVU!$A$1:$M$4972,11,FALSE)</f>
        <v>#N/A</v>
      </c>
      <c r="K2398" s="33"/>
      <c r="L2398" s="45" t="e">
        <f>VLOOKUP(EVID_PASTVY!H2398,KATEGORIE_ZVIRAT!$B$2:$M$31,6,FALSE)*K2398</f>
        <v>#N/A</v>
      </c>
      <c r="M2398" s="33">
        <v>24</v>
      </c>
      <c r="N2398" s="45" t="e">
        <f>VLOOKUP(EVID_PASTVY!$H2398,KATEGORIE_ZVIRAT!$B$2:$M$31,8,FALSE)</f>
        <v>#N/A</v>
      </c>
      <c r="O2398" s="45" t="e">
        <f>VLOOKUP(EVID_PASTVY!$H2398,KATEGORIE_ZVIRAT!$B$2:$M$31,9,FALSE)</f>
        <v>#N/A</v>
      </c>
      <c r="P2398" s="54" t="e">
        <f>VLOOKUP(EVID_PASTVY!$H2398,KATEGORIE_ZVIRAT!$B$2:$M$31,7,FALSE)*L2398/1000*M2398/24*(F2398-E2398+1)/J2398</f>
        <v>#N/A</v>
      </c>
      <c r="Q2398" s="52" t="e">
        <f>VLOOKUP(EVID_PASTVY!$H2398,KATEGORIE_ZVIRAT!$B$2:$M$31,10,FALSE)*P2398*10</f>
        <v>#N/A</v>
      </c>
      <c r="R2398" s="52" t="e">
        <f>VLOOKUP(EVID_PASTVY!$H2398,KATEGORIE_ZVIRAT!$B$2:$M$31,11,FALSE)*P2398*10</f>
        <v>#N/A</v>
      </c>
      <c r="S2398" s="52" t="e">
        <f>VLOOKUP(EVID_PASTVY!$H2398,KATEGORIE_ZVIRAT!$B$2:$M$31,12,FALSE)*P2398*10</f>
        <v>#N/A</v>
      </c>
    </row>
    <row r="2399" spans="1:19" x14ac:dyDescent="0.2">
      <c r="A2399" s="32"/>
      <c r="B2399" s="37" t="e">
        <f>VLOOKUP($A2399,EVID_OSEVU!$A$1:$M$4972,2,FALSE)</f>
        <v>#N/A</v>
      </c>
      <c r="C2399" s="37" t="e">
        <f>VLOOKUP($A2399,EVID_OSEVU!$A$1:$M$4972,3,FALSE)</f>
        <v>#N/A</v>
      </c>
      <c r="D2399" s="45" t="e">
        <f>VLOOKUP($A2399,EVID_OSEVU!$A$1:$M$4972,4,FALSE)</f>
        <v>#N/A</v>
      </c>
      <c r="E2399" s="35"/>
      <c r="F2399" s="53"/>
      <c r="G2399" s="32"/>
      <c r="H2399" s="45" t="e">
        <f>VLOOKUP(G2399,Export7[#All],2,FALSE)</f>
        <v>#N/A</v>
      </c>
      <c r="I2399" s="45" t="e">
        <f>VLOOKUP($A2399,EVID_OSEVU!$A$1:$M$4972,10,FALSE)</f>
        <v>#N/A</v>
      </c>
      <c r="J2399" s="58" t="e">
        <f>VLOOKUP($A2399,EVID_OSEVU!$A$1:$M$4972,11,FALSE)</f>
        <v>#N/A</v>
      </c>
      <c r="K2399" s="33"/>
      <c r="L2399" s="45" t="e">
        <f>VLOOKUP(EVID_PASTVY!H2399,KATEGORIE_ZVIRAT!$B$2:$M$31,6,FALSE)*K2399</f>
        <v>#N/A</v>
      </c>
      <c r="M2399" s="33">
        <v>24</v>
      </c>
      <c r="N2399" s="45" t="e">
        <f>VLOOKUP(EVID_PASTVY!$H2399,KATEGORIE_ZVIRAT!$B$2:$M$31,8,FALSE)</f>
        <v>#N/A</v>
      </c>
      <c r="O2399" s="45" t="e">
        <f>VLOOKUP(EVID_PASTVY!$H2399,KATEGORIE_ZVIRAT!$B$2:$M$31,9,FALSE)</f>
        <v>#N/A</v>
      </c>
      <c r="P2399" s="54" t="e">
        <f>VLOOKUP(EVID_PASTVY!$H2399,KATEGORIE_ZVIRAT!$B$2:$M$31,7,FALSE)*L2399/1000*M2399/24*(F2399-E2399+1)/J2399</f>
        <v>#N/A</v>
      </c>
      <c r="Q2399" s="52" t="e">
        <f>VLOOKUP(EVID_PASTVY!$H2399,KATEGORIE_ZVIRAT!$B$2:$M$31,10,FALSE)*P2399*10</f>
        <v>#N/A</v>
      </c>
      <c r="R2399" s="52" t="e">
        <f>VLOOKUP(EVID_PASTVY!$H2399,KATEGORIE_ZVIRAT!$B$2:$M$31,11,FALSE)*P2399*10</f>
        <v>#N/A</v>
      </c>
      <c r="S2399" s="52" t="e">
        <f>VLOOKUP(EVID_PASTVY!$H2399,KATEGORIE_ZVIRAT!$B$2:$M$31,12,FALSE)*P2399*10</f>
        <v>#N/A</v>
      </c>
    </row>
    <row r="2400" spans="1:19" x14ac:dyDescent="0.2">
      <c r="A2400" s="32"/>
      <c r="B2400" s="37" t="e">
        <f>VLOOKUP($A2400,EVID_OSEVU!$A$1:$M$4972,2,FALSE)</f>
        <v>#N/A</v>
      </c>
      <c r="C2400" s="37" t="e">
        <f>VLOOKUP($A2400,EVID_OSEVU!$A$1:$M$4972,3,FALSE)</f>
        <v>#N/A</v>
      </c>
      <c r="D2400" s="45" t="e">
        <f>VLOOKUP($A2400,EVID_OSEVU!$A$1:$M$4972,4,FALSE)</f>
        <v>#N/A</v>
      </c>
      <c r="E2400" s="35"/>
      <c r="F2400" s="53"/>
      <c r="G2400" s="32"/>
      <c r="H2400" s="45" t="e">
        <f>VLOOKUP(G2400,Export7[#All],2,FALSE)</f>
        <v>#N/A</v>
      </c>
      <c r="I2400" s="45" t="e">
        <f>VLOOKUP($A2400,EVID_OSEVU!$A$1:$M$4972,10,FALSE)</f>
        <v>#N/A</v>
      </c>
      <c r="J2400" s="58" t="e">
        <f>VLOOKUP($A2400,EVID_OSEVU!$A$1:$M$4972,11,FALSE)</f>
        <v>#N/A</v>
      </c>
      <c r="K2400" s="33"/>
      <c r="L2400" s="45" t="e">
        <f>VLOOKUP(EVID_PASTVY!H2400,KATEGORIE_ZVIRAT!$B$2:$M$31,6,FALSE)*K2400</f>
        <v>#N/A</v>
      </c>
      <c r="M2400" s="33">
        <v>24</v>
      </c>
      <c r="N2400" s="45" t="e">
        <f>VLOOKUP(EVID_PASTVY!$H2400,KATEGORIE_ZVIRAT!$B$2:$M$31,8,FALSE)</f>
        <v>#N/A</v>
      </c>
      <c r="O2400" s="45" t="e">
        <f>VLOOKUP(EVID_PASTVY!$H2400,KATEGORIE_ZVIRAT!$B$2:$M$31,9,FALSE)</f>
        <v>#N/A</v>
      </c>
      <c r="P2400" s="54" t="e">
        <f>VLOOKUP(EVID_PASTVY!$H2400,KATEGORIE_ZVIRAT!$B$2:$M$31,7,FALSE)*L2400/1000*M2400/24*(F2400-E2400+1)/J2400</f>
        <v>#N/A</v>
      </c>
      <c r="Q2400" s="52" t="e">
        <f>VLOOKUP(EVID_PASTVY!$H2400,KATEGORIE_ZVIRAT!$B$2:$M$31,10,FALSE)*P2400*10</f>
        <v>#N/A</v>
      </c>
      <c r="R2400" s="52" t="e">
        <f>VLOOKUP(EVID_PASTVY!$H2400,KATEGORIE_ZVIRAT!$B$2:$M$31,11,FALSE)*P2400*10</f>
        <v>#N/A</v>
      </c>
      <c r="S2400" s="52" t="e">
        <f>VLOOKUP(EVID_PASTVY!$H2400,KATEGORIE_ZVIRAT!$B$2:$M$31,12,FALSE)*P2400*10</f>
        <v>#N/A</v>
      </c>
    </row>
    <row r="2401" spans="1:19" x14ac:dyDescent="0.2">
      <c r="A2401" s="32"/>
      <c r="B2401" s="37" t="e">
        <f>VLOOKUP($A2401,EVID_OSEVU!$A$1:$M$4972,2,FALSE)</f>
        <v>#N/A</v>
      </c>
      <c r="C2401" s="37" t="e">
        <f>VLOOKUP($A2401,EVID_OSEVU!$A$1:$M$4972,3,FALSE)</f>
        <v>#N/A</v>
      </c>
      <c r="D2401" s="45" t="e">
        <f>VLOOKUP($A2401,EVID_OSEVU!$A$1:$M$4972,4,FALSE)</f>
        <v>#N/A</v>
      </c>
      <c r="E2401" s="35"/>
      <c r="F2401" s="53"/>
      <c r="G2401" s="32"/>
      <c r="H2401" s="45" t="e">
        <f>VLOOKUP(G2401,Export7[#All],2,FALSE)</f>
        <v>#N/A</v>
      </c>
      <c r="I2401" s="45" t="e">
        <f>VLOOKUP($A2401,EVID_OSEVU!$A$1:$M$4972,10,FALSE)</f>
        <v>#N/A</v>
      </c>
      <c r="J2401" s="58" t="e">
        <f>VLOOKUP($A2401,EVID_OSEVU!$A$1:$M$4972,11,FALSE)</f>
        <v>#N/A</v>
      </c>
      <c r="K2401" s="33"/>
      <c r="L2401" s="45" t="e">
        <f>VLOOKUP(EVID_PASTVY!H2401,KATEGORIE_ZVIRAT!$B$2:$M$31,6,FALSE)*K2401</f>
        <v>#N/A</v>
      </c>
      <c r="M2401" s="33">
        <v>24</v>
      </c>
      <c r="N2401" s="45" t="e">
        <f>VLOOKUP(EVID_PASTVY!$H2401,KATEGORIE_ZVIRAT!$B$2:$M$31,8,FALSE)</f>
        <v>#N/A</v>
      </c>
      <c r="O2401" s="45" t="e">
        <f>VLOOKUP(EVID_PASTVY!$H2401,KATEGORIE_ZVIRAT!$B$2:$M$31,9,FALSE)</f>
        <v>#N/A</v>
      </c>
      <c r="P2401" s="54" t="e">
        <f>VLOOKUP(EVID_PASTVY!$H2401,KATEGORIE_ZVIRAT!$B$2:$M$31,7,FALSE)*L2401/1000*M2401/24*(F2401-E2401+1)/J2401</f>
        <v>#N/A</v>
      </c>
      <c r="Q2401" s="52" t="e">
        <f>VLOOKUP(EVID_PASTVY!$H2401,KATEGORIE_ZVIRAT!$B$2:$M$31,10,FALSE)*P2401*10</f>
        <v>#N/A</v>
      </c>
      <c r="R2401" s="52" t="e">
        <f>VLOOKUP(EVID_PASTVY!$H2401,KATEGORIE_ZVIRAT!$B$2:$M$31,11,FALSE)*P2401*10</f>
        <v>#N/A</v>
      </c>
      <c r="S2401" s="52" t="e">
        <f>VLOOKUP(EVID_PASTVY!$H2401,KATEGORIE_ZVIRAT!$B$2:$M$31,12,FALSE)*P2401*10</f>
        <v>#N/A</v>
      </c>
    </row>
    <row r="2402" spans="1:19" x14ac:dyDescent="0.2">
      <c r="A2402" s="32"/>
      <c r="B2402" s="37" t="e">
        <f>VLOOKUP($A2402,EVID_OSEVU!$A$1:$M$4972,2,FALSE)</f>
        <v>#N/A</v>
      </c>
      <c r="C2402" s="37" t="e">
        <f>VLOOKUP($A2402,EVID_OSEVU!$A$1:$M$4972,3,FALSE)</f>
        <v>#N/A</v>
      </c>
      <c r="D2402" s="45" t="e">
        <f>VLOOKUP($A2402,EVID_OSEVU!$A$1:$M$4972,4,FALSE)</f>
        <v>#N/A</v>
      </c>
      <c r="E2402" s="35"/>
      <c r="F2402" s="53"/>
      <c r="G2402" s="32"/>
      <c r="H2402" s="45" t="e">
        <f>VLOOKUP(G2402,Export7[#All],2,FALSE)</f>
        <v>#N/A</v>
      </c>
      <c r="I2402" s="45" t="e">
        <f>VLOOKUP($A2402,EVID_OSEVU!$A$1:$M$4972,10,FALSE)</f>
        <v>#N/A</v>
      </c>
      <c r="J2402" s="58" t="e">
        <f>VLOOKUP($A2402,EVID_OSEVU!$A$1:$M$4972,11,FALSE)</f>
        <v>#N/A</v>
      </c>
      <c r="K2402" s="33"/>
      <c r="L2402" s="45" t="e">
        <f>VLOOKUP(EVID_PASTVY!H2402,KATEGORIE_ZVIRAT!$B$2:$M$31,6,FALSE)*K2402</f>
        <v>#N/A</v>
      </c>
      <c r="M2402" s="33">
        <v>24</v>
      </c>
      <c r="N2402" s="45" t="e">
        <f>VLOOKUP(EVID_PASTVY!$H2402,KATEGORIE_ZVIRAT!$B$2:$M$31,8,FALSE)</f>
        <v>#N/A</v>
      </c>
      <c r="O2402" s="45" t="e">
        <f>VLOOKUP(EVID_PASTVY!$H2402,KATEGORIE_ZVIRAT!$B$2:$M$31,9,FALSE)</f>
        <v>#N/A</v>
      </c>
      <c r="P2402" s="54" t="e">
        <f>VLOOKUP(EVID_PASTVY!$H2402,KATEGORIE_ZVIRAT!$B$2:$M$31,7,FALSE)*L2402/1000*M2402/24*(F2402-E2402+1)/J2402</f>
        <v>#N/A</v>
      </c>
      <c r="Q2402" s="52" t="e">
        <f>VLOOKUP(EVID_PASTVY!$H2402,KATEGORIE_ZVIRAT!$B$2:$M$31,10,FALSE)*P2402*10</f>
        <v>#N/A</v>
      </c>
      <c r="R2402" s="52" t="e">
        <f>VLOOKUP(EVID_PASTVY!$H2402,KATEGORIE_ZVIRAT!$B$2:$M$31,11,FALSE)*P2402*10</f>
        <v>#N/A</v>
      </c>
      <c r="S2402" s="52" t="e">
        <f>VLOOKUP(EVID_PASTVY!$H2402,KATEGORIE_ZVIRAT!$B$2:$M$31,12,FALSE)*P2402*10</f>
        <v>#N/A</v>
      </c>
    </row>
    <row r="2403" spans="1:19" x14ac:dyDescent="0.2">
      <c r="A2403" s="32"/>
      <c r="B2403" s="37" t="e">
        <f>VLOOKUP($A2403,EVID_OSEVU!$A$1:$M$4972,2,FALSE)</f>
        <v>#N/A</v>
      </c>
      <c r="C2403" s="37" t="e">
        <f>VLOOKUP($A2403,EVID_OSEVU!$A$1:$M$4972,3,FALSE)</f>
        <v>#N/A</v>
      </c>
      <c r="D2403" s="45" t="e">
        <f>VLOOKUP($A2403,EVID_OSEVU!$A$1:$M$4972,4,FALSE)</f>
        <v>#N/A</v>
      </c>
      <c r="E2403" s="35"/>
      <c r="F2403" s="53"/>
      <c r="G2403" s="32"/>
      <c r="H2403" s="45" t="e">
        <f>VLOOKUP(G2403,Export7[#All],2,FALSE)</f>
        <v>#N/A</v>
      </c>
      <c r="I2403" s="45" t="e">
        <f>VLOOKUP($A2403,EVID_OSEVU!$A$1:$M$4972,10,FALSE)</f>
        <v>#N/A</v>
      </c>
      <c r="J2403" s="58" t="e">
        <f>VLOOKUP($A2403,EVID_OSEVU!$A$1:$M$4972,11,FALSE)</f>
        <v>#N/A</v>
      </c>
      <c r="K2403" s="33"/>
      <c r="L2403" s="45" t="e">
        <f>VLOOKUP(EVID_PASTVY!H2403,KATEGORIE_ZVIRAT!$B$2:$M$31,6,FALSE)*K2403</f>
        <v>#N/A</v>
      </c>
      <c r="M2403" s="33">
        <v>24</v>
      </c>
      <c r="N2403" s="45" t="e">
        <f>VLOOKUP(EVID_PASTVY!$H2403,KATEGORIE_ZVIRAT!$B$2:$M$31,8,FALSE)</f>
        <v>#N/A</v>
      </c>
      <c r="O2403" s="45" t="e">
        <f>VLOOKUP(EVID_PASTVY!$H2403,KATEGORIE_ZVIRAT!$B$2:$M$31,9,FALSE)</f>
        <v>#N/A</v>
      </c>
      <c r="P2403" s="54" t="e">
        <f>VLOOKUP(EVID_PASTVY!$H2403,KATEGORIE_ZVIRAT!$B$2:$M$31,7,FALSE)*L2403/1000*M2403/24*(F2403-E2403+1)/J2403</f>
        <v>#N/A</v>
      </c>
      <c r="Q2403" s="52" t="e">
        <f>VLOOKUP(EVID_PASTVY!$H2403,KATEGORIE_ZVIRAT!$B$2:$M$31,10,FALSE)*P2403*10</f>
        <v>#N/A</v>
      </c>
      <c r="R2403" s="52" t="e">
        <f>VLOOKUP(EVID_PASTVY!$H2403,KATEGORIE_ZVIRAT!$B$2:$M$31,11,FALSE)*P2403*10</f>
        <v>#N/A</v>
      </c>
      <c r="S2403" s="52" t="e">
        <f>VLOOKUP(EVID_PASTVY!$H2403,KATEGORIE_ZVIRAT!$B$2:$M$31,12,FALSE)*P2403*10</f>
        <v>#N/A</v>
      </c>
    </row>
    <row r="2404" spans="1:19" x14ac:dyDescent="0.2">
      <c r="A2404" s="32"/>
      <c r="B2404" s="37" t="e">
        <f>VLOOKUP($A2404,EVID_OSEVU!$A$1:$M$4972,2,FALSE)</f>
        <v>#N/A</v>
      </c>
      <c r="C2404" s="37" t="e">
        <f>VLOOKUP($A2404,EVID_OSEVU!$A$1:$M$4972,3,FALSE)</f>
        <v>#N/A</v>
      </c>
      <c r="D2404" s="45" t="e">
        <f>VLOOKUP($A2404,EVID_OSEVU!$A$1:$M$4972,4,FALSE)</f>
        <v>#N/A</v>
      </c>
      <c r="E2404" s="35"/>
      <c r="F2404" s="53"/>
      <c r="G2404" s="32"/>
      <c r="H2404" s="45" t="e">
        <f>VLOOKUP(G2404,Export7[#All],2,FALSE)</f>
        <v>#N/A</v>
      </c>
      <c r="I2404" s="45" t="e">
        <f>VLOOKUP($A2404,EVID_OSEVU!$A$1:$M$4972,10,FALSE)</f>
        <v>#N/A</v>
      </c>
      <c r="J2404" s="58" t="e">
        <f>VLOOKUP($A2404,EVID_OSEVU!$A$1:$M$4972,11,FALSE)</f>
        <v>#N/A</v>
      </c>
      <c r="K2404" s="33"/>
      <c r="L2404" s="45" t="e">
        <f>VLOOKUP(EVID_PASTVY!H2404,KATEGORIE_ZVIRAT!$B$2:$M$31,6,FALSE)*K2404</f>
        <v>#N/A</v>
      </c>
      <c r="M2404" s="33">
        <v>24</v>
      </c>
      <c r="N2404" s="45" t="e">
        <f>VLOOKUP(EVID_PASTVY!$H2404,KATEGORIE_ZVIRAT!$B$2:$M$31,8,FALSE)</f>
        <v>#N/A</v>
      </c>
      <c r="O2404" s="45" t="e">
        <f>VLOOKUP(EVID_PASTVY!$H2404,KATEGORIE_ZVIRAT!$B$2:$M$31,9,FALSE)</f>
        <v>#N/A</v>
      </c>
      <c r="P2404" s="54" t="e">
        <f>VLOOKUP(EVID_PASTVY!$H2404,KATEGORIE_ZVIRAT!$B$2:$M$31,7,FALSE)*L2404/1000*M2404/24*(F2404-E2404+1)/J2404</f>
        <v>#N/A</v>
      </c>
      <c r="Q2404" s="52" t="e">
        <f>VLOOKUP(EVID_PASTVY!$H2404,KATEGORIE_ZVIRAT!$B$2:$M$31,10,FALSE)*P2404*10</f>
        <v>#N/A</v>
      </c>
      <c r="R2404" s="52" t="e">
        <f>VLOOKUP(EVID_PASTVY!$H2404,KATEGORIE_ZVIRAT!$B$2:$M$31,11,FALSE)*P2404*10</f>
        <v>#N/A</v>
      </c>
      <c r="S2404" s="52" t="e">
        <f>VLOOKUP(EVID_PASTVY!$H2404,KATEGORIE_ZVIRAT!$B$2:$M$31,12,FALSE)*P2404*10</f>
        <v>#N/A</v>
      </c>
    </row>
    <row r="2405" spans="1:19" x14ac:dyDescent="0.2">
      <c r="A2405" s="32"/>
      <c r="B2405" s="37" t="e">
        <f>VLOOKUP($A2405,EVID_OSEVU!$A$1:$M$4972,2,FALSE)</f>
        <v>#N/A</v>
      </c>
      <c r="C2405" s="37" t="e">
        <f>VLOOKUP($A2405,EVID_OSEVU!$A$1:$M$4972,3,FALSE)</f>
        <v>#N/A</v>
      </c>
      <c r="D2405" s="45" t="e">
        <f>VLOOKUP($A2405,EVID_OSEVU!$A$1:$M$4972,4,FALSE)</f>
        <v>#N/A</v>
      </c>
      <c r="E2405" s="35"/>
      <c r="F2405" s="53"/>
      <c r="G2405" s="32"/>
      <c r="H2405" s="45" t="e">
        <f>VLOOKUP(G2405,Export7[#All],2,FALSE)</f>
        <v>#N/A</v>
      </c>
      <c r="I2405" s="45" t="e">
        <f>VLOOKUP($A2405,EVID_OSEVU!$A$1:$M$4972,10,FALSE)</f>
        <v>#N/A</v>
      </c>
      <c r="J2405" s="58" t="e">
        <f>VLOOKUP($A2405,EVID_OSEVU!$A$1:$M$4972,11,FALSE)</f>
        <v>#N/A</v>
      </c>
      <c r="K2405" s="33"/>
      <c r="L2405" s="45" t="e">
        <f>VLOOKUP(EVID_PASTVY!H2405,KATEGORIE_ZVIRAT!$B$2:$M$31,6,FALSE)*K2405</f>
        <v>#N/A</v>
      </c>
      <c r="M2405" s="33">
        <v>24</v>
      </c>
      <c r="N2405" s="45" t="e">
        <f>VLOOKUP(EVID_PASTVY!$H2405,KATEGORIE_ZVIRAT!$B$2:$M$31,8,FALSE)</f>
        <v>#N/A</v>
      </c>
      <c r="O2405" s="45" t="e">
        <f>VLOOKUP(EVID_PASTVY!$H2405,KATEGORIE_ZVIRAT!$B$2:$M$31,9,FALSE)</f>
        <v>#N/A</v>
      </c>
      <c r="P2405" s="54" t="e">
        <f>VLOOKUP(EVID_PASTVY!$H2405,KATEGORIE_ZVIRAT!$B$2:$M$31,7,FALSE)*L2405/1000*M2405/24*(F2405-E2405+1)/J2405</f>
        <v>#N/A</v>
      </c>
      <c r="Q2405" s="52" t="e">
        <f>VLOOKUP(EVID_PASTVY!$H2405,KATEGORIE_ZVIRAT!$B$2:$M$31,10,FALSE)*P2405*10</f>
        <v>#N/A</v>
      </c>
      <c r="R2405" s="52" t="e">
        <f>VLOOKUP(EVID_PASTVY!$H2405,KATEGORIE_ZVIRAT!$B$2:$M$31,11,FALSE)*P2405*10</f>
        <v>#N/A</v>
      </c>
      <c r="S2405" s="52" t="e">
        <f>VLOOKUP(EVID_PASTVY!$H2405,KATEGORIE_ZVIRAT!$B$2:$M$31,12,FALSE)*P2405*10</f>
        <v>#N/A</v>
      </c>
    </row>
    <row r="2406" spans="1:19" x14ac:dyDescent="0.2">
      <c r="A2406" s="32"/>
      <c r="B2406" s="37" t="e">
        <f>VLOOKUP($A2406,EVID_OSEVU!$A$1:$M$4972,2,FALSE)</f>
        <v>#N/A</v>
      </c>
      <c r="C2406" s="37" t="e">
        <f>VLOOKUP($A2406,EVID_OSEVU!$A$1:$M$4972,3,FALSE)</f>
        <v>#N/A</v>
      </c>
      <c r="D2406" s="45" t="e">
        <f>VLOOKUP($A2406,EVID_OSEVU!$A$1:$M$4972,4,FALSE)</f>
        <v>#N/A</v>
      </c>
      <c r="E2406" s="35"/>
      <c r="F2406" s="53"/>
      <c r="G2406" s="32"/>
      <c r="H2406" s="45" t="e">
        <f>VLOOKUP(G2406,Export7[#All],2,FALSE)</f>
        <v>#N/A</v>
      </c>
      <c r="I2406" s="45" t="e">
        <f>VLOOKUP($A2406,EVID_OSEVU!$A$1:$M$4972,10,FALSE)</f>
        <v>#N/A</v>
      </c>
      <c r="J2406" s="58" t="e">
        <f>VLOOKUP($A2406,EVID_OSEVU!$A$1:$M$4972,11,FALSE)</f>
        <v>#N/A</v>
      </c>
      <c r="K2406" s="33"/>
      <c r="L2406" s="45" t="e">
        <f>VLOOKUP(EVID_PASTVY!H2406,KATEGORIE_ZVIRAT!$B$2:$M$31,6,FALSE)*K2406</f>
        <v>#N/A</v>
      </c>
      <c r="M2406" s="33">
        <v>24</v>
      </c>
      <c r="N2406" s="45" t="e">
        <f>VLOOKUP(EVID_PASTVY!$H2406,KATEGORIE_ZVIRAT!$B$2:$M$31,8,FALSE)</f>
        <v>#N/A</v>
      </c>
      <c r="O2406" s="45" t="e">
        <f>VLOOKUP(EVID_PASTVY!$H2406,KATEGORIE_ZVIRAT!$B$2:$M$31,9,FALSE)</f>
        <v>#N/A</v>
      </c>
      <c r="P2406" s="54" t="e">
        <f>VLOOKUP(EVID_PASTVY!$H2406,KATEGORIE_ZVIRAT!$B$2:$M$31,7,FALSE)*L2406/1000*M2406/24*(F2406-E2406+1)/J2406</f>
        <v>#N/A</v>
      </c>
      <c r="Q2406" s="52" t="e">
        <f>VLOOKUP(EVID_PASTVY!$H2406,KATEGORIE_ZVIRAT!$B$2:$M$31,10,FALSE)*P2406*10</f>
        <v>#N/A</v>
      </c>
      <c r="R2406" s="52" t="e">
        <f>VLOOKUP(EVID_PASTVY!$H2406,KATEGORIE_ZVIRAT!$B$2:$M$31,11,FALSE)*P2406*10</f>
        <v>#N/A</v>
      </c>
      <c r="S2406" s="52" t="e">
        <f>VLOOKUP(EVID_PASTVY!$H2406,KATEGORIE_ZVIRAT!$B$2:$M$31,12,FALSE)*P2406*10</f>
        <v>#N/A</v>
      </c>
    </row>
    <row r="2407" spans="1:19" x14ac:dyDescent="0.2">
      <c r="A2407" s="32"/>
      <c r="B2407" s="37" t="e">
        <f>VLOOKUP($A2407,EVID_OSEVU!$A$1:$M$4972,2,FALSE)</f>
        <v>#N/A</v>
      </c>
      <c r="C2407" s="37" t="e">
        <f>VLOOKUP($A2407,EVID_OSEVU!$A$1:$M$4972,3,FALSE)</f>
        <v>#N/A</v>
      </c>
      <c r="D2407" s="45" t="e">
        <f>VLOOKUP($A2407,EVID_OSEVU!$A$1:$M$4972,4,FALSE)</f>
        <v>#N/A</v>
      </c>
      <c r="E2407" s="35"/>
      <c r="F2407" s="53"/>
      <c r="G2407" s="32"/>
      <c r="H2407" s="45" t="e">
        <f>VLOOKUP(G2407,Export7[#All],2,FALSE)</f>
        <v>#N/A</v>
      </c>
      <c r="I2407" s="45" t="e">
        <f>VLOOKUP($A2407,EVID_OSEVU!$A$1:$M$4972,10,FALSE)</f>
        <v>#N/A</v>
      </c>
      <c r="J2407" s="58" t="e">
        <f>VLOOKUP($A2407,EVID_OSEVU!$A$1:$M$4972,11,FALSE)</f>
        <v>#N/A</v>
      </c>
      <c r="K2407" s="33"/>
      <c r="L2407" s="45" t="e">
        <f>VLOOKUP(EVID_PASTVY!H2407,KATEGORIE_ZVIRAT!$B$2:$M$31,6,FALSE)*K2407</f>
        <v>#N/A</v>
      </c>
      <c r="M2407" s="33">
        <v>24</v>
      </c>
      <c r="N2407" s="45" t="e">
        <f>VLOOKUP(EVID_PASTVY!$H2407,KATEGORIE_ZVIRAT!$B$2:$M$31,8,FALSE)</f>
        <v>#N/A</v>
      </c>
      <c r="O2407" s="45" t="e">
        <f>VLOOKUP(EVID_PASTVY!$H2407,KATEGORIE_ZVIRAT!$B$2:$M$31,9,FALSE)</f>
        <v>#N/A</v>
      </c>
      <c r="P2407" s="54" t="e">
        <f>VLOOKUP(EVID_PASTVY!$H2407,KATEGORIE_ZVIRAT!$B$2:$M$31,7,FALSE)*L2407/1000*M2407/24*(F2407-E2407+1)/J2407</f>
        <v>#N/A</v>
      </c>
      <c r="Q2407" s="52" t="e">
        <f>VLOOKUP(EVID_PASTVY!$H2407,KATEGORIE_ZVIRAT!$B$2:$M$31,10,FALSE)*P2407*10</f>
        <v>#N/A</v>
      </c>
      <c r="R2407" s="52" t="e">
        <f>VLOOKUP(EVID_PASTVY!$H2407,KATEGORIE_ZVIRAT!$B$2:$M$31,11,FALSE)*P2407*10</f>
        <v>#N/A</v>
      </c>
      <c r="S2407" s="52" t="e">
        <f>VLOOKUP(EVID_PASTVY!$H2407,KATEGORIE_ZVIRAT!$B$2:$M$31,12,FALSE)*P2407*10</f>
        <v>#N/A</v>
      </c>
    </row>
    <row r="2408" spans="1:19" x14ac:dyDescent="0.2">
      <c r="A2408" s="32"/>
      <c r="B2408" s="37" t="e">
        <f>VLOOKUP($A2408,EVID_OSEVU!$A$1:$M$4972,2,FALSE)</f>
        <v>#N/A</v>
      </c>
      <c r="C2408" s="37" t="e">
        <f>VLOOKUP($A2408,EVID_OSEVU!$A$1:$M$4972,3,FALSE)</f>
        <v>#N/A</v>
      </c>
      <c r="D2408" s="45" t="e">
        <f>VLOOKUP($A2408,EVID_OSEVU!$A$1:$M$4972,4,FALSE)</f>
        <v>#N/A</v>
      </c>
      <c r="E2408" s="35"/>
      <c r="F2408" s="53"/>
      <c r="G2408" s="32"/>
      <c r="H2408" s="45" t="e">
        <f>VLOOKUP(G2408,Export7[#All],2,FALSE)</f>
        <v>#N/A</v>
      </c>
      <c r="I2408" s="45" t="e">
        <f>VLOOKUP($A2408,EVID_OSEVU!$A$1:$M$4972,10,FALSE)</f>
        <v>#N/A</v>
      </c>
      <c r="J2408" s="58" t="e">
        <f>VLOOKUP($A2408,EVID_OSEVU!$A$1:$M$4972,11,FALSE)</f>
        <v>#N/A</v>
      </c>
      <c r="K2408" s="33"/>
      <c r="L2408" s="45" t="e">
        <f>VLOOKUP(EVID_PASTVY!H2408,KATEGORIE_ZVIRAT!$B$2:$M$31,6,FALSE)*K2408</f>
        <v>#N/A</v>
      </c>
      <c r="M2408" s="33">
        <v>24</v>
      </c>
      <c r="N2408" s="45" t="e">
        <f>VLOOKUP(EVID_PASTVY!$H2408,KATEGORIE_ZVIRAT!$B$2:$M$31,8,FALSE)</f>
        <v>#N/A</v>
      </c>
      <c r="O2408" s="45" t="e">
        <f>VLOOKUP(EVID_PASTVY!$H2408,KATEGORIE_ZVIRAT!$B$2:$M$31,9,FALSE)</f>
        <v>#N/A</v>
      </c>
      <c r="P2408" s="54" t="e">
        <f>VLOOKUP(EVID_PASTVY!$H2408,KATEGORIE_ZVIRAT!$B$2:$M$31,7,FALSE)*L2408/1000*M2408/24*(F2408-E2408+1)/J2408</f>
        <v>#N/A</v>
      </c>
      <c r="Q2408" s="52" t="e">
        <f>VLOOKUP(EVID_PASTVY!$H2408,KATEGORIE_ZVIRAT!$B$2:$M$31,10,FALSE)*P2408*10</f>
        <v>#N/A</v>
      </c>
      <c r="R2408" s="52" t="e">
        <f>VLOOKUP(EVID_PASTVY!$H2408,KATEGORIE_ZVIRAT!$B$2:$M$31,11,FALSE)*P2408*10</f>
        <v>#N/A</v>
      </c>
      <c r="S2408" s="52" t="e">
        <f>VLOOKUP(EVID_PASTVY!$H2408,KATEGORIE_ZVIRAT!$B$2:$M$31,12,FALSE)*P2408*10</f>
        <v>#N/A</v>
      </c>
    </row>
    <row r="2409" spans="1:19" x14ac:dyDescent="0.2">
      <c r="A2409" s="32"/>
      <c r="B2409" s="37" t="e">
        <f>VLOOKUP($A2409,EVID_OSEVU!$A$1:$M$4972,2,FALSE)</f>
        <v>#N/A</v>
      </c>
      <c r="C2409" s="37" t="e">
        <f>VLOOKUP($A2409,EVID_OSEVU!$A$1:$M$4972,3,FALSE)</f>
        <v>#N/A</v>
      </c>
      <c r="D2409" s="45" t="e">
        <f>VLOOKUP($A2409,EVID_OSEVU!$A$1:$M$4972,4,FALSE)</f>
        <v>#N/A</v>
      </c>
      <c r="E2409" s="35"/>
      <c r="F2409" s="53"/>
      <c r="G2409" s="32"/>
      <c r="H2409" s="45" t="e">
        <f>VLOOKUP(G2409,Export7[#All],2,FALSE)</f>
        <v>#N/A</v>
      </c>
      <c r="I2409" s="45" t="e">
        <f>VLOOKUP($A2409,EVID_OSEVU!$A$1:$M$4972,10,FALSE)</f>
        <v>#N/A</v>
      </c>
      <c r="J2409" s="58" t="e">
        <f>VLOOKUP($A2409,EVID_OSEVU!$A$1:$M$4972,11,FALSE)</f>
        <v>#N/A</v>
      </c>
      <c r="K2409" s="33"/>
      <c r="L2409" s="45" t="e">
        <f>VLOOKUP(EVID_PASTVY!H2409,KATEGORIE_ZVIRAT!$B$2:$M$31,6,FALSE)*K2409</f>
        <v>#N/A</v>
      </c>
      <c r="M2409" s="33">
        <v>24</v>
      </c>
      <c r="N2409" s="45" t="e">
        <f>VLOOKUP(EVID_PASTVY!$H2409,KATEGORIE_ZVIRAT!$B$2:$M$31,8,FALSE)</f>
        <v>#N/A</v>
      </c>
      <c r="O2409" s="45" t="e">
        <f>VLOOKUP(EVID_PASTVY!$H2409,KATEGORIE_ZVIRAT!$B$2:$M$31,9,FALSE)</f>
        <v>#N/A</v>
      </c>
      <c r="P2409" s="54" t="e">
        <f>VLOOKUP(EVID_PASTVY!$H2409,KATEGORIE_ZVIRAT!$B$2:$M$31,7,FALSE)*L2409/1000*M2409/24*(F2409-E2409+1)/J2409</f>
        <v>#N/A</v>
      </c>
      <c r="Q2409" s="52" t="e">
        <f>VLOOKUP(EVID_PASTVY!$H2409,KATEGORIE_ZVIRAT!$B$2:$M$31,10,FALSE)*P2409*10</f>
        <v>#N/A</v>
      </c>
      <c r="R2409" s="52" t="e">
        <f>VLOOKUP(EVID_PASTVY!$H2409,KATEGORIE_ZVIRAT!$B$2:$M$31,11,FALSE)*P2409*10</f>
        <v>#N/A</v>
      </c>
      <c r="S2409" s="52" t="e">
        <f>VLOOKUP(EVID_PASTVY!$H2409,KATEGORIE_ZVIRAT!$B$2:$M$31,12,FALSE)*P2409*10</f>
        <v>#N/A</v>
      </c>
    </row>
    <row r="2410" spans="1:19" x14ac:dyDescent="0.2">
      <c r="A2410" s="32"/>
      <c r="B2410" s="37" t="e">
        <f>VLOOKUP($A2410,EVID_OSEVU!$A$1:$M$4972,2,FALSE)</f>
        <v>#N/A</v>
      </c>
      <c r="C2410" s="37" t="e">
        <f>VLOOKUP($A2410,EVID_OSEVU!$A$1:$M$4972,3,FALSE)</f>
        <v>#N/A</v>
      </c>
      <c r="D2410" s="45" t="e">
        <f>VLOOKUP($A2410,EVID_OSEVU!$A$1:$M$4972,4,FALSE)</f>
        <v>#N/A</v>
      </c>
      <c r="E2410" s="35"/>
      <c r="F2410" s="53"/>
      <c r="G2410" s="32"/>
      <c r="H2410" s="45" t="e">
        <f>VLOOKUP(G2410,Export7[#All],2,FALSE)</f>
        <v>#N/A</v>
      </c>
      <c r="I2410" s="45" t="e">
        <f>VLOOKUP($A2410,EVID_OSEVU!$A$1:$M$4972,10,FALSE)</f>
        <v>#N/A</v>
      </c>
      <c r="J2410" s="58" t="e">
        <f>VLOOKUP($A2410,EVID_OSEVU!$A$1:$M$4972,11,FALSE)</f>
        <v>#N/A</v>
      </c>
      <c r="K2410" s="33"/>
      <c r="L2410" s="45" t="e">
        <f>VLOOKUP(EVID_PASTVY!H2410,KATEGORIE_ZVIRAT!$B$2:$M$31,6,FALSE)*K2410</f>
        <v>#N/A</v>
      </c>
      <c r="M2410" s="33">
        <v>24</v>
      </c>
      <c r="N2410" s="45" t="e">
        <f>VLOOKUP(EVID_PASTVY!$H2410,KATEGORIE_ZVIRAT!$B$2:$M$31,8,FALSE)</f>
        <v>#N/A</v>
      </c>
      <c r="O2410" s="45" t="e">
        <f>VLOOKUP(EVID_PASTVY!$H2410,KATEGORIE_ZVIRAT!$B$2:$M$31,9,FALSE)</f>
        <v>#N/A</v>
      </c>
      <c r="P2410" s="54" t="e">
        <f>VLOOKUP(EVID_PASTVY!$H2410,KATEGORIE_ZVIRAT!$B$2:$M$31,7,FALSE)*L2410/1000*M2410/24*(F2410-E2410+1)/J2410</f>
        <v>#N/A</v>
      </c>
      <c r="Q2410" s="52" t="e">
        <f>VLOOKUP(EVID_PASTVY!$H2410,KATEGORIE_ZVIRAT!$B$2:$M$31,10,FALSE)*P2410*10</f>
        <v>#N/A</v>
      </c>
      <c r="R2410" s="52" t="e">
        <f>VLOOKUP(EVID_PASTVY!$H2410,KATEGORIE_ZVIRAT!$B$2:$M$31,11,FALSE)*P2410*10</f>
        <v>#N/A</v>
      </c>
      <c r="S2410" s="52" t="e">
        <f>VLOOKUP(EVID_PASTVY!$H2410,KATEGORIE_ZVIRAT!$B$2:$M$31,12,FALSE)*P2410*10</f>
        <v>#N/A</v>
      </c>
    </row>
    <row r="2411" spans="1:19" x14ac:dyDescent="0.2">
      <c r="A2411" s="32"/>
      <c r="B2411" s="37" t="e">
        <f>VLOOKUP($A2411,EVID_OSEVU!$A$1:$M$4972,2,FALSE)</f>
        <v>#N/A</v>
      </c>
      <c r="C2411" s="37" t="e">
        <f>VLOOKUP($A2411,EVID_OSEVU!$A$1:$M$4972,3,FALSE)</f>
        <v>#N/A</v>
      </c>
      <c r="D2411" s="45" t="e">
        <f>VLOOKUP($A2411,EVID_OSEVU!$A$1:$M$4972,4,FALSE)</f>
        <v>#N/A</v>
      </c>
      <c r="E2411" s="35"/>
      <c r="F2411" s="53"/>
      <c r="G2411" s="32"/>
      <c r="H2411" s="45" t="e">
        <f>VLOOKUP(G2411,Export7[#All],2,FALSE)</f>
        <v>#N/A</v>
      </c>
      <c r="I2411" s="45" t="e">
        <f>VLOOKUP($A2411,EVID_OSEVU!$A$1:$M$4972,10,FALSE)</f>
        <v>#N/A</v>
      </c>
      <c r="J2411" s="58" t="e">
        <f>VLOOKUP($A2411,EVID_OSEVU!$A$1:$M$4972,11,FALSE)</f>
        <v>#N/A</v>
      </c>
      <c r="K2411" s="33"/>
      <c r="L2411" s="45" t="e">
        <f>VLOOKUP(EVID_PASTVY!H2411,KATEGORIE_ZVIRAT!$B$2:$M$31,6,FALSE)*K2411</f>
        <v>#N/A</v>
      </c>
      <c r="M2411" s="33">
        <v>24</v>
      </c>
      <c r="N2411" s="45" t="e">
        <f>VLOOKUP(EVID_PASTVY!$H2411,KATEGORIE_ZVIRAT!$B$2:$M$31,8,FALSE)</f>
        <v>#N/A</v>
      </c>
      <c r="O2411" s="45" t="e">
        <f>VLOOKUP(EVID_PASTVY!$H2411,KATEGORIE_ZVIRAT!$B$2:$M$31,9,FALSE)</f>
        <v>#N/A</v>
      </c>
      <c r="P2411" s="54" t="e">
        <f>VLOOKUP(EVID_PASTVY!$H2411,KATEGORIE_ZVIRAT!$B$2:$M$31,7,FALSE)*L2411/1000*M2411/24*(F2411-E2411+1)/J2411</f>
        <v>#N/A</v>
      </c>
      <c r="Q2411" s="52" t="e">
        <f>VLOOKUP(EVID_PASTVY!$H2411,KATEGORIE_ZVIRAT!$B$2:$M$31,10,FALSE)*P2411*10</f>
        <v>#N/A</v>
      </c>
      <c r="R2411" s="52" t="e">
        <f>VLOOKUP(EVID_PASTVY!$H2411,KATEGORIE_ZVIRAT!$B$2:$M$31,11,FALSE)*P2411*10</f>
        <v>#N/A</v>
      </c>
      <c r="S2411" s="52" t="e">
        <f>VLOOKUP(EVID_PASTVY!$H2411,KATEGORIE_ZVIRAT!$B$2:$M$31,12,FALSE)*P2411*10</f>
        <v>#N/A</v>
      </c>
    </row>
    <row r="2412" spans="1:19" x14ac:dyDescent="0.2">
      <c r="A2412" s="32"/>
      <c r="B2412" s="37" t="e">
        <f>VLOOKUP($A2412,EVID_OSEVU!$A$1:$M$4972,2,FALSE)</f>
        <v>#N/A</v>
      </c>
      <c r="C2412" s="37" t="e">
        <f>VLOOKUP($A2412,EVID_OSEVU!$A$1:$M$4972,3,FALSE)</f>
        <v>#N/A</v>
      </c>
      <c r="D2412" s="45" t="e">
        <f>VLOOKUP($A2412,EVID_OSEVU!$A$1:$M$4972,4,FALSE)</f>
        <v>#N/A</v>
      </c>
      <c r="E2412" s="35"/>
      <c r="F2412" s="53"/>
      <c r="G2412" s="32"/>
      <c r="H2412" s="45" t="e">
        <f>VLOOKUP(G2412,Export7[#All],2,FALSE)</f>
        <v>#N/A</v>
      </c>
      <c r="I2412" s="45" t="e">
        <f>VLOOKUP($A2412,EVID_OSEVU!$A$1:$M$4972,10,FALSE)</f>
        <v>#N/A</v>
      </c>
      <c r="J2412" s="58" t="e">
        <f>VLOOKUP($A2412,EVID_OSEVU!$A$1:$M$4972,11,FALSE)</f>
        <v>#N/A</v>
      </c>
      <c r="K2412" s="33"/>
      <c r="L2412" s="45" t="e">
        <f>VLOOKUP(EVID_PASTVY!H2412,KATEGORIE_ZVIRAT!$B$2:$M$31,6,FALSE)*K2412</f>
        <v>#N/A</v>
      </c>
      <c r="M2412" s="33">
        <v>24</v>
      </c>
      <c r="N2412" s="45" t="e">
        <f>VLOOKUP(EVID_PASTVY!$H2412,KATEGORIE_ZVIRAT!$B$2:$M$31,8,FALSE)</f>
        <v>#N/A</v>
      </c>
      <c r="O2412" s="45" t="e">
        <f>VLOOKUP(EVID_PASTVY!$H2412,KATEGORIE_ZVIRAT!$B$2:$M$31,9,FALSE)</f>
        <v>#N/A</v>
      </c>
      <c r="P2412" s="54" t="e">
        <f>VLOOKUP(EVID_PASTVY!$H2412,KATEGORIE_ZVIRAT!$B$2:$M$31,7,FALSE)*L2412/1000*M2412/24*(F2412-E2412+1)/J2412</f>
        <v>#N/A</v>
      </c>
      <c r="Q2412" s="52" t="e">
        <f>VLOOKUP(EVID_PASTVY!$H2412,KATEGORIE_ZVIRAT!$B$2:$M$31,10,FALSE)*P2412*10</f>
        <v>#N/A</v>
      </c>
      <c r="R2412" s="52" t="e">
        <f>VLOOKUP(EVID_PASTVY!$H2412,KATEGORIE_ZVIRAT!$B$2:$M$31,11,FALSE)*P2412*10</f>
        <v>#N/A</v>
      </c>
      <c r="S2412" s="52" t="e">
        <f>VLOOKUP(EVID_PASTVY!$H2412,KATEGORIE_ZVIRAT!$B$2:$M$31,12,FALSE)*P2412*10</f>
        <v>#N/A</v>
      </c>
    </row>
    <row r="2413" spans="1:19" x14ac:dyDescent="0.2">
      <c r="A2413" s="32"/>
      <c r="B2413" s="37" t="e">
        <f>VLOOKUP($A2413,EVID_OSEVU!$A$1:$M$4972,2,FALSE)</f>
        <v>#N/A</v>
      </c>
      <c r="C2413" s="37" t="e">
        <f>VLOOKUP($A2413,EVID_OSEVU!$A$1:$M$4972,3,FALSE)</f>
        <v>#N/A</v>
      </c>
      <c r="D2413" s="45" t="e">
        <f>VLOOKUP($A2413,EVID_OSEVU!$A$1:$M$4972,4,FALSE)</f>
        <v>#N/A</v>
      </c>
      <c r="E2413" s="35"/>
      <c r="F2413" s="53"/>
      <c r="G2413" s="32"/>
      <c r="H2413" s="45" t="e">
        <f>VLOOKUP(G2413,Export7[#All],2,FALSE)</f>
        <v>#N/A</v>
      </c>
      <c r="I2413" s="45" t="e">
        <f>VLOOKUP($A2413,EVID_OSEVU!$A$1:$M$4972,10,FALSE)</f>
        <v>#N/A</v>
      </c>
      <c r="J2413" s="58" t="e">
        <f>VLOOKUP($A2413,EVID_OSEVU!$A$1:$M$4972,11,FALSE)</f>
        <v>#N/A</v>
      </c>
      <c r="K2413" s="33"/>
      <c r="L2413" s="45" t="e">
        <f>VLOOKUP(EVID_PASTVY!H2413,KATEGORIE_ZVIRAT!$B$2:$M$31,6,FALSE)*K2413</f>
        <v>#N/A</v>
      </c>
      <c r="M2413" s="33">
        <v>24</v>
      </c>
      <c r="N2413" s="45" t="e">
        <f>VLOOKUP(EVID_PASTVY!$H2413,KATEGORIE_ZVIRAT!$B$2:$M$31,8,FALSE)</f>
        <v>#N/A</v>
      </c>
      <c r="O2413" s="45" t="e">
        <f>VLOOKUP(EVID_PASTVY!$H2413,KATEGORIE_ZVIRAT!$B$2:$M$31,9,FALSE)</f>
        <v>#N/A</v>
      </c>
      <c r="P2413" s="54" t="e">
        <f>VLOOKUP(EVID_PASTVY!$H2413,KATEGORIE_ZVIRAT!$B$2:$M$31,7,FALSE)*L2413/1000*M2413/24*(F2413-E2413+1)/J2413</f>
        <v>#N/A</v>
      </c>
      <c r="Q2413" s="52" t="e">
        <f>VLOOKUP(EVID_PASTVY!$H2413,KATEGORIE_ZVIRAT!$B$2:$M$31,10,FALSE)*P2413*10</f>
        <v>#N/A</v>
      </c>
      <c r="R2413" s="52" t="e">
        <f>VLOOKUP(EVID_PASTVY!$H2413,KATEGORIE_ZVIRAT!$B$2:$M$31,11,FALSE)*P2413*10</f>
        <v>#N/A</v>
      </c>
      <c r="S2413" s="52" t="e">
        <f>VLOOKUP(EVID_PASTVY!$H2413,KATEGORIE_ZVIRAT!$B$2:$M$31,12,FALSE)*P2413*10</f>
        <v>#N/A</v>
      </c>
    </row>
    <row r="2414" spans="1:19" x14ac:dyDescent="0.2">
      <c r="A2414" s="32"/>
      <c r="B2414" s="37" t="e">
        <f>VLOOKUP($A2414,EVID_OSEVU!$A$1:$M$4972,2,FALSE)</f>
        <v>#N/A</v>
      </c>
      <c r="C2414" s="37" t="e">
        <f>VLOOKUP($A2414,EVID_OSEVU!$A$1:$M$4972,3,FALSE)</f>
        <v>#N/A</v>
      </c>
      <c r="D2414" s="45" t="e">
        <f>VLOOKUP($A2414,EVID_OSEVU!$A$1:$M$4972,4,FALSE)</f>
        <v>#N/A</v>
      </c>
      <c r="E2414" s="35"/>
      <c r="F2414" s="53"/>
      <c r="G2414" s="32"/>
      <c r="H2414" s="45" t="e">
        <f>VLOOKUP(G2414,Export7[#All],2,FALSE)</f>
        <v>#N/A</v>
      </c>
      <c r="I2414" s="45" t="e">
        <f>VLOOKUP($A2414,EVID_OSEVU!$A$1:$M$4972,10,FALSE)</f>
        <v>#N/A</v>
      </c>
      <c r="J2414" s="58" t="e">
        <f>VLOOKUP($A2414,EVID_OSEVU!$A$1:$M$4972,11,FALSE)</f>
        <v>#N/A</v>
      </c>
      <c r="K2414" s="33"/>
      <c r="L2414" s="45" t="e">
        <f>VLOOKUP(EVID_PASTVY!H2414,KATEGORIE_ZVIRAT!$B$2:$M$31,6,FALSE)*K2414</f>
        <v>#N/A</v>
      </c>
      <c r="M2414" s="33">
        <v>24</v>
      </c>
      <c r="N2414" s="45" t="e">
        <f>VLOOKUP(EVID_PASTVY!$H2414,KATEGORIE_ZVIRAT!$B$2:$M$31,8,FALSE)</f>
        <v>#N/A</v>
      </c>
      <c r="O2414" s="45" t="e">
        <f>VLOOKUP(EVID_PASTVY!$H2414,KATEGORIE_ZVIRAT!$B$2:$M$31,9,FALSE)</f>
        <v>#N/A</v>
      </c>
      <c r="P2414" s="54" t="e">
        <f>VLOOKUP(EVID_PASTVY!$H2414,KATEGORIE_ZVIRAT!$B$2:$M$31,7,FALSE)*L2414/1000*M2414/24*(F2414-E2414+1)/J2414</f>
        <v>#N/A</v>
      </c>
      <c r="Q2414" s="52" t="e">
        <f>VLOOKUP(EVID_PASTVY!$H2414,KATEGORIE_ZVIRAT!$B$2:$M$31,10,FALSE)*P2414*10</f>
        <v>#N/A</v>
      </c>
      <c r="R2414" s="52" t="e">
        <f>VLOOKUP(EVID_PASTVY!$H2414,KATEGORIE_ZVIRAT!$B$2:$M$31,11,FALSE)*P2414*10</f>
        <v>#N/A</v>
      </c>
      <c r="S2414" s="52" t="e">
        <f>VLOOKUP(EVID_PASTVY!$H2414,KATEGORIE_ZVIRAT!$B$2:$M$31,12,FALSE)*P2414*10</f>
        <v>#N/A</v>
      </c>
    </row>
    <row r="2415" spans="1:19" x14ac:dyDescent="0.2">
      <c r="A2415" s="32"/>
      <c r="B2415" s="37" t="e">
        <f>VLOOKUP($A2415,EVID_OSEVU!$A$1:$M$4972,2,FALSE)</f>
        <v>#N/A</v>
      </c>
      <c r="C2415" s="37" t="e">
        <f>VLOOKUP($A2415,EVID_OSEVU!$A$1:$M$4972,3,FALSE)</f>
        <v>#N/A</v>
      </c>
      <c r="D2415" s="45" t="e">
        <f>VLOOKUP($A2415,EVID_OSEVU!$A$1:$M$4972,4,FALSE)</f>
        <v>#N/A</v>
      </c>
      <c r="E2415" s="35"/>
      <c r="F2415" s="53"/>
      <c r="G2415" s="32"/>
      <c r="H2415" s="45" t="e">
        <f>VLOOKUP(G2415,Export7[#All],2,FALSE)</f>
        <v>#N/A</v>
      </c>
      <c r="I2415" s="45" t="e">
        <f>VLOOKUP($A2415,EVID_OSEVU!$A$1:$M$4972,10,FALSE)</f>
        <v>#N/A</v>
      </c>
      <c r="J2415" s="58" t="e">
        <f>VLOOKUP($A2415,EVID_OSEVU!$A$1:$M$4972,11,FALSE)</f>
        <v>#N/A</v>
      </c>
      <c r="K2415" s="33"/>
      <c r="L2415" s="45" t="e">
        <f>VLOOKUP(EVID_PASTVY!H2415,KATEGORIE_ZVIRAT!$B$2:$M$31,6,FALSE)*K2415</f>
        <v>#N/A</v>
      </c>
      <c r="M2415" s="33">
        <v>24</v>
      </c>
      <c r="N2415" s="45" t="e">
        <f>VLOOKUP(EVID_PASTVY!$H2415,KATEGORIE_ZVIRAT!$B$2:$M$31,8,FALSE)</f>
        <v>#N/A</v>
      </c>
      <c r="O2415" s="45" t="e">
        <f>VLOOKUP(EVID_PASTVY!$H2415,KATEGORIE_ZVIRAT!$B$2:$M$31,9,FALSE)</f>
        <v>#N/A</v>
      </c>
      <c r="P2415" s="54" t="e">
        <f>VLOOKUP(EVID_PASTVY!$H2415,KATEGORIE_ZVIRAT!$B$2:$M$31,7,FALSE)*L2415/1000*M2415/24*(F2415-E2415+1)/J2415</f>
        <v>#N/A</v>
      </c>
      <c r="Q2415" s="52" t="e">
        <f>VLOOKUP(EVID_PASTVY!$H2415,KATEGORIE_ZVIRAT!$B$2:$M$31,10,FALSE)*P2415*10</f>
        <v>#N/A</v>
      </c>
      <c r="R2415" s="52" t="e">
        <f>VLOOKUP(EVID_PASTVY!$H2415,KATEGORIE_ZVIRAT!$B$2:$M$31,11,FALSE)*P2415*10</f>
        <v>#N/A</v>
      </c>
      <c r="S2415" s="52" t="e">
        <f>VLOOKUP(EVID_PASTVY!$H2415,KATEGORIE_ZVIRAT!$B$2:$M$31,12,FALSE)*P2415*10</f>
        <v>#N/A</v>
      </c>
    </row>
    <row r="2416" spans="1:19" x14ac:dyDescent="0.2">
      <c r="A2416" s="32"/>
      <c r="B2416" s="37" t="e">
        <f>VLOOKUP($A2416,EVID_OSEVU!$A$1:$M$4972,2,FALSE)</f>
        <v>#N/A</v>
      </c>
      <c r="C2416" s="37" t="e">
        <f>VLOOKUP($A2416,EVID_OSEVU!$A$1:$M$4972,3,FALSE)</f>
        <v>#N/A</v>
      </c>
      <c r="D2416" s="45" t="e">
        <f>VLOOKUP($A2416,EVID_OSEVU!$A$1:$M$4972,4,FALSE)</f>
        <v>#N/A</v>
      </c>
      <c r="E2416" s="35"/>
      <c r="F2416" s="53"/>
      <c r="G2416" s="32"/>
      <c r="H2416" s="45" t="e">
        <f>VLOOKUP(G2416,Export7[#All],2,FALSE)</f>
        <v>#N/A</v>
      </c>
      <c r="I2416" s="45" t="e">
        <f>VLOOKUP($A2416,EVID_OSEVU!$A$1:$M$4972,10,FALSE)</f>
        <v>#N/A</v>
      </c>
      <c r="J2416" s="58" t="e">
        <f>VLOOKUP($A2416,EVID_OSEVU!$A$1:$M$4972,11,FALSE)</f>
        <v>#N/A</v>
      </c>
      <c r="K2416" s="33"/>
      <c r="L2416" s="45" t="e">
        <f>VLOOKUP(EVID_PASTVY!H2416,KATEGORIE_ZVIRAT!$B$2:$M$31,6,FALSE)*K2416</f>
        <v>#N/A</v>
      </c>
      <c r="M2416" s="33">
        <v>24</v>
      </c>
      <c r="N2416" s="45" t="e">
        <f>VLOOKUP(EVID_PASTVY!$H2416,KATEGORIE_ZVIRAT!$B$2:$M$31,8,FALSE)</f>
        <v>#N/A</v>
      </c>
      <c r="O2416" s="45" t="e">
        <f>VLOOKUP(EVID_PASTVY!$H2416,KATEGORIE_ZVIRAT!$B$2:$M$31,9,FALSE)</f>
        <v>#N/A</v>
      </c>
      <c r="P2416" s="54" t="e">
        <f>VLOOKUP(EVID_PASTVY!$H2416,KATEGORIE_ZVIRAT!$B$2:$M$31,7,FALSE)*L2416/1000*M2416/24*(F2416-E2416+1)/J2416</f>
        <v>#N/A</v>
      </c>
      <c r="Q2416" s="52" t="e">
        <f>VLOOKUP(EVID_PASTVY!$H2416,KATEGORIE_ZVIRAT!$B$2:$M$31,10,FALSE)*P2416*10</f>
        <v>#N/A</v>
      </c>
      <c r="R2416" s="52" t="e">
        <f>VLOOKUP(EVID_PASTVY!$H2416,KATEGORIE_ZVIRAT!$B$2:$M$31,11,FALSE)*P2416*10</f>
        <v>#N/A</v>
      </c>
      <c r="S2416" s="52" t="e">
        <f>VLOOKUP(EVID_PASTVY!$H2416,KATEGORIE_ZVIRAT!$B$2:$M$31,12,FALSE)*P2416*10</f>
        <v>#N/A</v>
      </c>
    </row>
    <row r="2417" spans="1:19" x14ac:dyDescent="0.2">
      <c r="A2417" s="32"/>
      <c r="B2417" s="37" t="e">
        <f>VLOOKUP($A2417,EVID_OSEVU!$A$1:$M$4972,2,FALSE)</f>
        <v>#N/A</v>
      </c>
      <c r="C2417" s="37" t="e">
        <f>VLOOKUP($A2417,EVID_OSEVU!$A$1:$M$4972,3,FALSE)</f>
        <v>#N/A</v>
      </c>
      <c r="D2417" s="45" t="e">
        <f>VLOOKUP($A2417,EVID_OSEVU!$A$1:$M$4972,4,FALSE)</f>
        <v>#N/A</v>
      </c>
      <c r="E2417" s="35"/>
      <c r="F2417" s="53"/>
      <c r="G2417" s="32"/>
      <c r="H2417" s="45" t="e">
        <f>VLOOKUP(G2417,Export7[#All],2,FALSE)</f>
        <v>#N/A</v>
      </c>
      <c r="I2417" s="45" t="e">
        <f>VLOOKUP($A2417,EVID_OSEVU!$A$1:$M$4972,10,FALSE)</f>
        <v>#N/A</v>
      </c>
      <c r="J2417" s="58" t="e">
        <f>VLOOKUP($A2417,EVID_OSEVU!$A$1:$M$4972,11,FALSE)</f>
        <v>#N/A</v>
      </c>
      <c r="K2417" s="33"/>
      <c r="L2417" s="45" t="e">
        <f>VLOOKUP(EVID_PASTVY!H2417,KATEGORIE_ZVIRAT!$B$2:$M$31,6,FALSE)*K2417</f>
        <v>#N/A</v>
      </c>
      <c r="M2417" s="33">
        <v>24</v>
      </c>
      <c r="N2417" s="45" t="e">
        <f>VLOOKUP(EVID_PASTVY!$H2417,KATEGORIE_ZVIRAT!$B$2:$M$31,8,FALSE)</f>
        <v>#N/A</v>
      </c>
      <c r="O2417" s="45" t="e">
        <f>VLOOKUP(EVID_PASTVY!$H2417,KATEGORIE_ZVIRAT!$B$2:$M$31,9,FALSE)</f>
        <v>#N/A</v>
      </c>
      <c r="P2417" s="54" t="e">
        <f>VLOOKUP(EVID_PASTVY!$H2417,KATEGORIE_ZVIRAT!$B$2:$M$31,7,FALSE)*L2417/1000*M2417/24*(F2417-E2417+1)/J2417</f>
        <v>#N/A</v>
      </c>
      <c r="Q2417" s="52" t="e">
        <f>VLOOKUP(EVID_PASTVY!$H2417,KATEGORIE_ZVIRAT!$B$2:$M$31,10,FALSE)*P2417*10</f>
        <v>#N/A</v>
      </c>
      <c r="R2417" s="52" t="e">
        <f>VLOOKUP(EVID_PASTVY!$H2417,KATEGORIE_ZVIRAT!$B$2:$M$31,11,FALSE)*P2417*10</f>
        <v>#N/A</v>
      </c>
      <c r="S2417" s="52" t="e">
        <f>VLOOKUP(EVID_PASTVY!$H2417,KATEGORIE_ZVIRAT!$B$2:$M$31,12,FALSE)*P2417*10</f>
        <v>#N/A</v>
      </c>
    </row>
    <row r="2418" spans="1:19" x14ac:dyDescent="0.2">
      <c r="A2418" s="32"/>
      <c r="B2418" s="37" t="e">
        <f>VLOOKUP($A2418,EVID_OSEVU!$A$1:$M$4972,2,FALSE)</f>
        <v>#N/A</v>
      </c>
      <c r="C2418" s="37" t="e">
        <f>VLOOKUP($A2418,EVID_OSEVU!$A$1:$M$4972,3,FALSE)</f>
        <v>#N/A</v>
      </c>
      <c r="D2418" s="45" t="e">
        <f>VLOOKUP($A2418,EVID_OSEVU!$A$1:$M$4972,4,FALSE)</f>
        <v>#N/A</v>
      </c>
      <c r="E2418" s="35"/>
      <c r="F2418" s="53"/>
      <c r="G2418" s="32"/>
      <c r="H2418" s="45" t="e">
        <f>VLOOKUP(G2418,Export7[#All],2,FALSE)</f>
        <v>#N/A</v>
      </c>
      <c r="I2418" s="45" t="e">
        <f>VLOOKUP($A2418,EVID_OSEVU!$A$1:$M$4972,10,FALSE)</f>
        <v>#N/A</v>
      </c>
      <c r="J2418" s="58" t="e">
        <f>VLOOKUP($A2418,EVID_OSEVU!$A$1:$M$4972,11,FALSE)</f>
        <v>#N/A</v>
      </c>
      <c r="K2418" s="33"/>
      <c r="L2418" s="45" t="e">
        <f>VLOOKUP(EVID_PASTVY!H2418,KATEGORIE_ZVIRAT!$B$2:$M$31,6,FALSE)*K2418</f>
        <v>#N/A</v>
      </c>
      <c r="M2418" s="33">
        <v>24</v>
      </c>
      <c r="N2418" s="45" t="e">
        <f>VLOOKUP(EVID_PASTVY!$H2418,KATEGORIE_ZVIRAT!$B$2:$M$31,8,FALSE)</f>
        <v>#N/A</v>
      </c>
      <c r="O2418" s="45" t="e">
        <f>VLOOKUP(EVID_PASTVY!$H2418,KATEGORIE_ZVIRAT!$B$2:$M$31,9,FALSE)</f>
        <v>#N/A</v>
      </c>
      <c r="P2418" s="54" t="e">
        <f>VLOOKUP(EVID_PASTVY!$H2418,KATEGORIE_ZVIRAT!$B$2:$M$31,7,FALSE)*L2418/1000*M2418/24*(F2418-E2418+1)/J2418</f>
        <v>#N/A</v>
      </c>
      <c r="Q2418" s="52" t="e">
        <f>VLOOKUP(EVID_PASTVY!$H2418,KATEGORIE_ZVIRAT!$B$2:$M$31,10,FALSE)*P2418*10</f>
        <v>#N/A</v>
      </c>
      <c r="R2418" s="52" t="e">
        <f>VLOOKUP(EVID_PASTVY!$H2418,KATEGORIE_ZVIRAT!$B$2:$M$31,11,FALSE)*P2418*10</f>
        <v>#N/A</v>
      </c>
      <c r="S2418" s="52" t="e">
        <f>VLOOKUP(EVID_PASTVY!$H2418,KATEGORIE_ZVIRAT!$B$2:$M$31,12,FALSE)*P2418*10</f>
        <v>#N/A</v>
      </c>
    </row>
    <row r="2419" spans="1:19" x14ac:dyDescent="0.2">
      <c r="A2419" s="32"/>
      <c r="B2419" s="37" t="e">
        <f>VLOOKUP($A2419,EVID_OSEVU!$A$1:$M$4972,2,FALSE)</f>
        <v>#N/A</v>
      </c>
      <c r="C2419" s="37" t="e">
        <f>VLOOKUP($A2419,EVID_OSEVU!$A$1:$M$4972,3,FALSE)</f>
        <v>#N/A</v>
      </c>
      <c r="D2419" s="45" t="e">
        <f>VLOOKUP($A2419,EVID_OSEVU!$A$1:$M$4972,4,FALSE)</f>
        <v>#N/A</v>
      </c>
      <c r="E2419" s="35"/>
      <c r="F2419" s="53"/>
      <c r="G2419" s="32"/>
      <c r="H2419" s="45" t="e">
        <f>VLOOKUP(G2419,Export7[#All],2,FALSE)</f>
        <v>#N/A</v>
      </c>
      <c r="I2419" s="45" t="e">
        <f>VLOOKUP($A2419,EVID_OSEVU!$A$1:$M$4972,10,FALSE)</f>
        <v>#N/A</v>
      </c>
      <c r="J2419" s="58" t="e">
        <f>VLOOKUP($A2419,EVID_OSEVU!$A$1:$M$4972,11,FALSE)</f>
        <v>#N/A</v>
      </c>
      <c r="K2419" s="33"/>
      <c r="L2419" s="45" t="e">
        <f>VLOOKUP(EVID_PASTVY!H2419,KATEGORIE_ZVIRAT!$B$2:$M$31,6,FALSE)*K2419</f>
        <v>#N/A</v>
      </c>
      <c r="M2419" s="33">
        <v>24</v>
      </c>
      <c r="N2419" s="45" t="e">
        <f>VLOOKUP(EVID_PASTVY!$H2419,KATEGORIE_ZVIRAT!$B$2:$M$31,8,FALSE)</f>
        <v>#N/A</v>
      </c>
      <c r="O2419" s="45" t="e">
        <f>VLOOKUP(EVID_PASTVY!$H2419,KATEGORIE_ZVIRAT!$B$2:$M$31,9,FALSE)</f>
        <v>#N/A</v>
      </c>
      <c r="P2419" s="54" t="e">
        <f>VLOOKUP(EVID_PASTVY!$H2419,KATEGORIE_ZVIRAT!$B$2:$M$31,7,FALSE)*L2419/1000*M2419/24*(F2419-E2419+1)/J2419</f>
        <v>#N/A</v>
      </c>
      <c r="Q2419" s="52" t="e">
        <f>VLOOKUP(EVID_PASTVY!$H2419,KATEGORIE_ZVIRAT!$B$2:$M$31,10,FALSE)*P2419*10</f>
        <v>#N/A</v>
      </c>
      <c r="R2419" s="52" t="e">
        <f>VLOOKUP(EVID_PASTVY!$H2419,KATEGORIE_ZVIRAT!$B$2:$M$31,11,FALSE)*P2419*10</f>
        <v>#N/A</v>
      </c>
      <c r="S2419" s="52" t="e">
        <f>VLOOKUP(EVID_PASTVY!$H2419,KATEGORIE_ZVIRAT!$B$2:$M$31,12,FALSE)*P2419*10</f>
        <v>#N/A</v>
      </c>
    </row>
    <row r="2420" spans="1:19" x14ac:dyDescent="0.2">
      <c r="A2420" s="32"/>
      <c r="B2420" s="37" t="e">
        <f>VLOOKUP($A2420,EVID_OSEVU!$A$1:$M$4972,2,FALSE)</f>
        <v>#N/A</v>
      </c>
      <c r="C2420" s="37" t="e">
        <f>VLOOKUP($A2420,EVID_OSEVU!$A$1:$M$4972,3,FALSE)</f>
        <v>#N/A</v>
      </c>
      <c r="D2420" s="45" t="e">
        <f>VLOOKUP($A2420,EVID_OSEVU!$A$1:$M$4972,4,FALSE)</f>
        <v>#N/A</v>
      </c>
      <c r="E2420" s="35"/>
      <c r="F2420" s="53"/>
      <c r="G2420" s="32"/>
      <c r="H2420" s="45" t="e">
        <f>VLOOKUP(G2420,Export7[#All],2,FALSE)</f>
        <v>#N/A</v>
      </c>
      <c r="I2420" s="45" t="e">
        <f>VLOOKUP($A2420,EVID_OSEVU!$A$1:$M$4972,10,FALSE)</f>
        <v>#N/A</v>
      </c>
      <c r="J2420" s="58" t="e">
        <f>VLOOKUP($A2420,EVID_OSEVU!$A$1:$M$4972,11,FALSE)</f>
        <v>#N/A</v>
      </c>
      <c r="K2420" s="33"/>
      <c r="L2420" s="45" t="e">
        <f>VLOOKUP(EVID_PASTVY!H2420,KATEGORIE_ZVIRAT!$B$2:$M$31,6,FALSE)*K2420</f>
        <v>#N/A</v>
      </c>
      <c r="M2420" s="33">
        <v>24</v>
      </c>
      <c r="N2420" s="45" t="e">
        <f>VLOOKUP(EVID_PASTVY!$H2420,KATEGORIE_ZVIRAT!$B$2:$M$31,8,FALSE)</f>
        <v>#N/A</v>
      </c>
      <c r="O2420" s="45" t="e">
        <f>VLOOKUP(EVID_PASTVY!$H2420,KATEGORIE_ZVIRAT!$B$2:$M$31,9,FALSE)</f>
        <v>#N/A</v>
      </c>
      <c r="P2420" s="54" t="e">
        <f>VLOOKUP(EVID_PASTVY!$H2420,KATEGORIE_ZVIRAT!$B$2:$M$31,7,FALSE)*L2420/1000*M2420/24*(F2420-E2420+1)/J2420</f>
        <v>#N/A</v>
      </c>
      <c r="Q2420" s="52" t="e">
        <f>VLOOKUP(EVID_PASTVY!$H2420,KATEGORIE_ZVIRAT!$B$2:$M$31,10,FALSE)*P2420*10</f>
        <v>#N/A</v>
      </c>
      <c r="R2420" s="52" t="e">
        <f>VLOOKUP(EVID_PASTVY!$H2420,KATEGORIE_ZVIRAT!$B$2:$M$31,11,FALSE)*P2420*10</f>
        <v>#N/A</v>
      </c>
      <c r="S2420" s="52" t="e">
        <f>VLOOKUP(EVID_PASTVY!$H2420,KATEGORIE_ZVIRAT!$B$2:$M$31,12,FALSE)*P2420*10</f>
        <v>#N/A</v>
      </c>
    </row>
    <row r="2421" spans="1:19" x14ac:dyDescent="0.2">
      <c r="A2421" s="32"/>
      <c r="B2421" s="37" t="e">
        <f>VLOOKUP($A2421,EVID_OSEVU!$A$1:$M$4972,2,FALSE)</f>
        <v>#N/A</v>
      </c>
      <c r="C2421" s="37" t="e">
        <f>VLOOKUP($A2421,EVID_OSEVU!$A$1:$M$4972,3,FALSE)</f>
        <v>#N/A</v>
      </c>
      <c r="D2421" s="45" t="e">
        <f>VLOOKUP($A2421,EVID_OSEVU!$A$1:$M$4972,4,FALSE)</f>
        <v>#N/A</v>
      </c>
      <c r="E2421" s="35"/>
      <c r="F2421" s="53"/>
      <c r="G2421" s="32"/>
      <c r="H2421" s="45" t="e">
        <f>VLOOKUP(G2421,Export7[#All],2,FALSE)</f>
        <v>#N/A</v>
      </c>
      <c r="I2421" s="45" t="e">
        <f>VLOOKUP($A2421,EVID_OSEVU!$A$1:$M$4972,10,FALSE)</f>
        <v>#N/A</v>
      </c>
      <c r="J2421" s="58" t="e">
        <f>VLOOKUP($A2421,EVID_OSEVU!$A$1:$M$4972,11,FALSE)</f>
        <v>#N/A</v>
      </c>
      <c r="K2421" s="33"/>
      <c r="L2421" s="45" t="e">
        <f>VLOOKUP(EVID_PASTVY!H2421,KATEGORIE_ZVIRAT!$B$2:$M$31,6,FALSE)*K2421</f>
        <v>#N/A</v>
      </c>
      <c r="M2421" s="33">
        <v>24</v>
      </c>
      <c r="N2421" s="45" t="e">
        <f>VLOOKUP(EVID_PASTVY!$H2421,KATEGORIE_ZVIRAT!$B$2:$M$31,8,FALSE)</f>
        <v>#N/A</v>
      </c>
      <c r="O2421" s="45" t="e">
        <f>VLOOKUP(EVID_PASTVY!$H2421,KATEGORIE_ZVIRAT!$B$2:$M$31,9,FALSE)</f>
        <v>#N/A</v>
      </c>
      <c r="P2421" s="54" t="e">
        <f>VLOOKUP(EVID_PASTVY!$H2421,KATEGORIE_ZVIRAT!$B$2:$M$31,7,FALSE)*L2421/1000*M2421/24*(F2421-E2421+1)/J2421</f>
        <v>#N/A</v>
      </c>
      <c r="Q2421" s="52" t="e">
        <f>VLOOKUP(EVID_PASTVY!$H2421,KATEGORIE_ZVIRAT!$B$2:$M$31,10,FALSE)*P2421*10</f>
        <v>#N/A</v>
      </c>
      <c r="R2421" s="52" t="e">
        <f>VLOOKUP(EVID_PASTVY!$H2421,KATEGORIE_ZVIRAT!$B$2:$M$31,11,FALSE)*P2421*10</f>
        <v>#N/A</v>
      </c>
      <c r="S2421" s="52" t="e">
        <f>VLOOKUP(EVID_PASTVY!$H2421,KATEGORIE_ZVIRAT!$B$2:$M$31,12,FALSE)*P2421*10</f>
        <v>#N/A</v>
      </c>
    </row>
    <row r="2422" spans="1:19" x14ac:dyDescent="0.2">
      <c r="A2422" s="32"/>
      <c r="B2422" s="37" t="e">
        <f>VLOOKUP($A2422,EVID_OSEVU!$A$1:$M$4972,2,FALSE)</f>
        <v>#N/A</v>
      </c>
      <c r="C2422" s="37" t="e">
        <f>VLOOKUP($A2422,EVID_OSEVU!$A$1:$M$4972,3,FALSE)</f>
        <v>#N/A</v>
      </c>
      <c r="D2422" s="45" t="e">
        <f>VLOOKUP($A2422,EVID_OSEVU!$A$1:$M$4972,4,FALSE)</f>
        <v>#N/A</v>
      </c>
      <c r="E2422" s="35"/>
      <c r="F2422" s="53"/>
      <c r="G2422" s="32"/>
      <c r="H2422" s="45" t="e">
        <f>VLOOKUP(G2422,Export7[#All],2,FALSE)</f>
        <v>#N/A</v>
      </c>
      <c r="I2422" s="45" t="e">
        <f>VLOOKUP($A2422,EVID_OSEVU!$A$1:$M$4972,10,FALSE)</f>
        <v>#N/A</v>
      </c>
      <c r="J2422" s="58" t="e">
        <f>VLOOKUP($A2422,EVID_OSEVU!$A$1:$M$4972,11,FALSE)</f>
        <v>#N/A</v>
      </c>
      <c r="K2422" s="33"/>
      <c r="L2422" s="45" t="e">
        <f>VLOOKUP(EVID_PASTVY!H2422,KATEGORIE_ZVIRAT!$B$2:$M$31,6,FALSE)*K2422</f>
        <v>#N/A</v>
      </c>
      <c r="M2422" s="33">
        <v>24</v>
      </c>
      <c r="N2422" s="45" t="e">
        <f>VLOOKUP(EVID_PASTVY!$H2422,KATEGORIE_ZVIRAT!$B$2:$M$31,8,FALSE)</f>
        <v>#N/A</v>
      </c>
      <c r="O2422" s="45" t="e">
        <f>VLOOKUP(EVID_PASTVY!$H2422,KATEGORIE_ZVIRAT!$B$2:$M$31,9,FALSE)</f>
        <v>#N/A</v>
      </c>
      <c r="P2422" s="54" t="e">
        <f>VLOOKUP(EVID_PASTVY!$H2422,KATEGORIE_ZVIRAT!$B$2:$M$31,7,FALSE)*L2422/1000*M2422/24*(F2422-E2422+1)/J2422</f>
        <v>#N/A</v>
      </c>
      <c r="Q2422" s="52" t="e">
        <f>VLOOKUP(EVID_PASTVY!$H2422,KATEGORIE_ZVIRAT!$B$2:$M$31,10,FALSE)*P2422*10</f>
        <v>#N/A</v>
      </c>
      <c r="R2422" s="52" t="e">
        <f>VLOOKUP(EVID_PASTVY!$H2422,KATEGORIE_ZVIRAT!$B$2:$M$31,11,FALSE)*P2422*10</f>
        <v>#N/A</v>
      </c>
      <c r="S2422" s="52" t="e">
        <f>VLOOKUP(EVID_PASTVY!$H2422,KATEGORIE_ZVIRAT!$B$2:$M$31,12,FALSE)*P2422*10</f>
        <v>#N/A</v>
      </c>
    </row>
    <row r="2423" spans="1:19" x14ac:dyDescent="0.2">
      <c r="A2423" s="32"/>
      <c r="B2423" s="37" t="e">
        <f>VLOOKUP($A2423,EVID_OSEVU!$A$1:$M$4972,2,FALSE)</f>
        <v>#N/A</v>
      </c>
      <c r="C2423" s="37" t="e">
        <f>VLOOKUP($A2423,EVID_OSEVU!$A$1:$M$4972,3,FALSE)</f>
        <v>#N/A</v>
      </c>
      <c r="D2423" s="45" t="e">
        <f>VLOOKUP($A2423,EVID_OSEVU!$A$1:$M$4972,4,FALSE)</f>
        <v>#N/A</v>
      </c>
      <c r="E2423" s="35"/>
      <c r="F2423" s="53"/>
      <c r="G2423" s="32"/>
      <c r="H2423" s="45" t="e">
        <f>VLOOKUP(G2423,Export7[#All],2,FALSE)</f>
        <v>#N/A</v>
      </c>
      <c r="I2423" s="45" t="e">
        <f>VLOOKUP($A2423,EVID_OSEVU!$A$1:$M$4972,10,FALSE)</f>
        <v>#N/A</v>
      </c>
      <c r="J2423" s="58" t="e">
        <f>VLOOKUP($A2423,EVID_OSEVU!$A$1:$M$4972,11,FALSE)</f>
        <v>#N/A</v>
      </c>
      <c r="K2423" s="33"/>
      <c r="L2423" s="45" t="e">
        <f>VLOOKUP(EVID_PASTVY!H2423,KATEGORIE_ZVIRAT!$B$2:$M$31,6,FALSE)*K2423</f>
        <v>#N/A</v>
      </c>
      <c r="M2423" s="33">
        <v>24</v>
      </c>
      <c r="N2423" s="45" t="e">
        <f>VLOOKUP(EVID_PASTVY!$H2423,KATEGORIE_ZVIRAT!$B$2:$M$31,8,FALSE)</f>
        <v>#N/A</v>
      </c>
      <c r="O2423" s="45" t="e">
        <f>VLOOKUP(EVID_PASTVY!$H2423,KATEGORIE_ZVIRAT!$B$2:$M$31,9,FALSE)</f>
        <v>#N/A</v>
      </c>
      <c r="P2423" s="54" t="e">
        <f>VLOOKUP(EVID_PASTVY!$H2423,KATEGORIE_ZVIRAT!$B$2:$M$31,7,FALSE)*L2423/1000*M2423/24*(F2423-E2423+1)/J2423</f>
        <v>#N/A</v>
      </c>
      <c r="Q2423" s="52" t="e">
        <f>VLOOKUP(EVID_PASTVY!$H2423,KATEGORIE_ZVIRAT!$B$2:$M$31,10,FALSE)*P2423*10</f>
        <v>#N/A</v>
      </c>
      <c r="R2423" s="52" t="e">
        <f>VLOOKUP(EVID_PASTVY!$H2423,KATEGORIE_ZVIRAT!$B$2:$M$31,11,FALSE)*P2423*10</f>
        <v>#N/A</v>
      </c>
      <c r="S2423" s="52" t="e">
        <f>VLOOKUP(EVID_PASTVY!$H2423,KATEGORIE_ZVIRAT!$B$2:$M$31,12,FALSE)*P2423*10</f>
        <v>#N/A</v>
      </c>
    </row>
    <row r="2424" spans="1:19" x14ac:dyDescent="0.2">
      <c r="A2424" s="32"/>
      <c r="B2424" s="37" t="e">
        <f>VLOOKUP($A2424,EVID_OSEVU!$A$1:$M$4972,2,FALSE)</f>
        <v>#N/A</v>
      </c>
      <c r="C2424" s="37" t="e">
        <f>VLOOKUP($A2424,EVID_OSEVU!$A$1:$M$4972,3,FALSE)</f>
        <v>#N/A</v>
      </c>
      <c r="D2424" s="45" t="e">
        <f>VLOOKUP($A2424,EVID_OSEVU!$A$1:$M$4972,4,FALSE)</f>
        <v>#N/A</v>
      </c>
      <c r="E2424" s="35"/>
      <c r="F2424" s="53"/>
      <c r="G2424" s="32"/>
      <c r="H2424" s="45" t="e">
        <f>VLOOKUP(G2424,Export7[#All],2,FALSE)</f>
        <v>#N/A</v>
      </c>
      <c r="I2424" s="45" t="e">
        <f>VLOOKUP($A2424,EVID_OSEVU!$A$1:$M$4972,10,FALSE)</f>
        <v>#N/A</v>
      </c>
      <c r="J2424" s="58" t="e">
        <f>VLOOKUP($A2424,EVID_OSEVU!$A$1:$M$4972,11,FALSE)</f>
        <v>#N/A</v>
      </c>
      <c r="K2424" s="33"/>
      <c r="L2424" s="45" t="e">
        <f>VLOOKUP(EVID_PASTVY!H2424,KATEGORIE_ZVIRAT!$B$2:$M$31,6,FALSE)*K2424</f>
        <v>#N/A</v>
      </c>
      <c r="M2424" s="33">
        <v>24</v>
      </c>
      <c r="N2424" s="45" t="e">
        <f>VLOOKUP(EVID_PASTVY!$H2424,KATEGORIE_ZVIRAT!$B$2:$M$31,8,FALSE)</f>
        <v>#N/A</v>
      </c>
      <c r="O2424" s="45" t="e">
        <f>VLOOKUP(EVID_PASTVY!$H2424,KATEGORIE_ZVIRAT!$B$2:$M$31,9,FALSE)</f>
        <v>#N/A</v>
      </c>
      <c r="P2424" s="54" t="e">
        <f>VLOOKUP(EVID_PASTVY!$H2424,KATEGORIE_ZVIRAT!$B$2:$M$31,7,FALSE)*L2424/1000*M2424/24*(F2424-E2424+1)/J2424</f>
        <v>#N/A</v>
      </c>
      <c r="Q2424" s="52" t="e">
        <f>VLOOKUP(EVID_PASTVY!$H2424,KATEGORIE_ZVIRAT!$B$2:$M$31,10,FALSE)*P2424*10</f>
        <v>#N/A</v>
      </c>
      <c r="R2424" s="52" t="e">
        <f>VLOOKUP(EVID_PASTVY!$H2424,KATEGORIE_ZVIRAT!$B$2:$M$31,11,FALSE)*P2424*10</f>
        <v>#N/A</v>
      </c>
      <c r="S2424" s="52" t="e">
        <f>VLOOKUP(EVID_PASTVY!$H2424,KATEGORIE_ZVIRAT!$B$2:$M$31,12,FALSE)*P2424*10</f>
        <v>#N/A</v>
      </c>
    </row>
    <row r="2425" spans="1:19" x14ac:dyDescent="0.2">
      <c r="A2425" s="32"/>
      <c r="B2425" s="37" t="e">
        <f>VLOOKUP($A2425,EVID_OSEVU!$A$1:$M$4972,2,FALSE)</f>
        <v>#N/A</v>
      </c>
      <c r="C2425" s="37" t="e">
        <f>VLOOKUP($A2425,EVID_OSEVU!$A$1:$M$4972,3,FALSE)</f>
        <v>#N/A</v>
      </c>
      <c r="D2425" s="45" t="e">
        <f>VLOOKUP($A2425,EVID_OSEVU!$A$1:$M$4972,4,FALSE)</f>
        <v>#N/A</v>
      </c>
      <c r="E2425" s="35"/>
      <c r="F2425" s="53"/>
      <c r="G2425" s="32"/>
      <c r="H2425" s="45" t="e">
        <f>VLOOKUP(G2425,Export7[#All],2,FALSE)</f>
        <v>#N/A</v>
      </c>
      <c r="I2425" s="45" t="e">
        <f>VLOOKUP($A2425,EVID_OSEVU!$A$1:$M$4972,10,FALSE)</f>
        <v>#N/A</v>
      </c>
      <c r="J2425" s="58" t="e">
        <f>VLOOKUP($A2425,EVID_OSEVU!$A$1:$M$4972,11,FALSE)</f>
        <v>#N/A</v>
      </c>
      <c r="K2425" s="33"/>
      <c r="L2425" s="45" t="e">
        <f>VLOOKUP(EVID_PASTVY!H2425,KATEGORIE_ZVIRAT!$B$2:$M$31,6,FALSE)*K2425</f>
        <v>#N/A</v>
      </c>
      <c r="M2425" s="33">
        <v>24</v>
      </c>
      <c r="N2425" s="45" t="e">
        <f>VLOOKUP(EVID_PASTVY!$H2425,KATEGORIE_ZVIRAT!$B$2:$M$31,8,FALSE)</f>
        <v>#N/A</v>
      </c>
      <c r="O2425" s="45" t="e">
        <f>VLOOKUP(EVID_PASTVY!$H2425,KATEGORIE_ZVIRAT!$B$2:$M$31,9,FALSE)</f>
        <v>#N/A</v>
      </c>
      <c r="P2425" s="54" t="e">
        <f>VLOOKUP(EVID_PASTVY!$H2425,KATEGORIE_ZVIRAT!$B$2:$M$31,7,FALSE)*L2425/1000*M2425/24*(F2425-E2425+1)/J2425</f>
        <v>#N/A</v>
      </c>
      <c r="Q2425" s="52" t="e">
        <f>VLOOKUP(EVID_PASTVY!$H2425,KATEGORIE_ZVIRAT!$B$2:$M$31,10,FALSE)*P2425*10</f>
        <v>#N/A</v>
      </c>
      <c r="R2425" s="52" t="e">
        <f>VLOOKUP(EVID_PASTVY!$H2425,KATEGORIE_ZVIRAT!$B$2:$M$31,11,FALSE)*P2425*10</f>
        <v>#N/A</v>
      </c>
      <c r="S2425" s="52" t="e">
        <f>VLOOKUP(EVID_PASTVY!$H2425,KATEGORIE_ZVIRAT!$B$2:$M$31,12,FALSE)*P2425*10</f>
        <v>#N/A</v>
      </c>
    </row>
    <row r="2426" spans="1:19" x14ac:dyDescent="0.2">
      <c r="A2426" s="32"/>
      <c r="B2426" s="37" t="e">
        <f>VLOOKUP($A2426,EVID_OSEVU!$A$1:$M$4972,2,FALSE)</f>
        <v>#N/A</v>
      </c>
      <c r="C2426" s="37" t="e">
        <f>VLOOKUP($A2426,EVID_OSEVU!$A$1:$M$4972,3,FALSE)</f>
        <v>#N/A</v>
      </c>
      <c r="D2426" s="45" t="e">
        <f>VLOOKUP($A2426,EVID_OSEVU!$A$1:$M$4972,4,FALSE)</f>
        <v>#N/A</v>
      </c>
      <c r="E2426" s="35"/>
      <c r="F2426" s="53"/>
      <c r="G2426" s="32"/>
      <c r="H2426" s="45" t="e">
        <f>VLOOKUP(G2426,Export7[#All],2,FALSE)</f>
        <v>#N/A</v>
      </c>
      <c r="I2426" s="45" t="e">
        <f>VLOOKUP($A2426,EVID_OSEVU!$A$1:$M$4972,10,FALSE)</f>
        <v>#N/A</v>
      </c>
      <c r="J2426" s="58" t="e">
        <f>VLOOKUP($A2426,EVID_OSEVU!$A$1:$M$4972,11,FALSE)</f>
        <v>#N/A</v>
      </c>
      <c r="K2426" s="33"/>
      <c r="L2426" s="45" t="e">
        <f>VLOOKUP(EVID_PASTVY!H2426,KATEGORIE_ZVIRAT!$B$2:$M$31,6,FALSE)*K2426</f>
        <v>#N/A</v>
      </c>
      <c r="M2426" s="33">
        <v>24</v>
      </c>
      <c r="N2426" s="45" t="e">
        <f>VLOOKUP(EVID_PASTVY!$H2426,KATEGORIE_ZVIRAT!$B$2:$M$31,8,FALSE)</f>
        <v>#N/A</v>
      </c>
      <c r="O2426" s="45" t="e">
        <f>VLOOKUP(EVID_PASTVY!$H2426,KATEGORIE_ZVIRAT!$B$2:$M$31,9,FALSE)</f>
        <v>#N/A</v>
      </c>
      <c r="P2426" s="54" t="e">
        <f>VLOOKUP(EVID_PASTVY!$H2426,KATEGORIE_ZVIRAT!$B$2:$M$31,7,FALSE)*L2426/1000*M2426/24*(F2426-E2426+1)/J2426</f>
        <v>#N/A</v>
      </c>
      <c r="Q2426" s="52" t="e">
        <f>VLOOKUP(EVID_PASTVY!$H2426,KATEGORIE_ZVIRAT!$B$2:$M$31,10,FALSE)*P2426*10</f>
        <v>#N/A</v>
      </c>
      <c r="R2426" s="52" t="e">
        <f>VLOOKUP(EVID_PASTVY!$H2426,KATEGORIE_ZVIRAT!$B$2:$M$31,11,FALSE)*P2426*10</f>
        <v>#N/A</v>
      </c>
      <c r="S2426" s="52" t="e">
        <f>VLOOKUP(EVID_PASTVY!$H2426,KATEGORIE_ZVIRAT!$B$2:$M$31,12,FALSE)*P2426*10</f>
        <v>#N/A</v>
      </c>
    </row>
    <row r="2427" spans="1:19" x14ac:dyDescent="0.2">
      <c r="A2427" s="32"/>
      <c r="B2427" s="37" t="e">
        <f>VLOOKUP($A2427,EVID_OSEVU!$A$1:$M$4972,2,FALSE)</f>
        <v>#N/A</v>
      </c>
      <c r="C2427" s="37" t="e">
        <f>VLOOKUP($A2427,EVID_OSEVU!$A$1:$M$4972,3,FALSE)</f>
        <v>#N/A</v>
      </c>
      <c r="D2427" s="45" t="e">
        <f>VLOOKUP($A2427,EVID_OSEVU!$A$1:$M$4972,4,FALSE)</f>
        <v>#N/A</v>
      </c>
      <c r="E2427" s="35"/>
      <c r="F2427" s="53"/>
      <c r="G2427" s="32"/>
      <c r="H2427" s="45" t="e">
        <f>VLOOKUP(G2427,Export7[#All],2,FALSE)</f>
        <v>#N/A</v>
      </c>
      <c r="I2427" s="45" t="e">
        <f>VLOOKUP($A2427,EVID_OSEVU!$A$1:$M$4972,10,FALSE)</f>
        <v>#N/A</v>
      </c>
      <c r="J2427" s="58" t="e">
        <f>VLOOKUP($A2427,EVID_OSEVU!$A$1:$M$4972,11,FALSE)</f>
        <v>#N/A</v>
      </c>
      <c r="K2427" s="33"/>
      <c r="L2427" s="45" t="e">
        <f>VLOOKUP(EVID_PASTVY!H2427,KATEGORIE_ZVIRAT!$B$2:$M$31,6,FALSE)*K2427</f>
        <v>#N/A</v>
      </c>
      <c r="M2427" s="33">
        <v>24</v>
      </c>
      <c r="N2427" s="45" t="e">
        <f>VLOOKUP(EVID_PASTVY!$H2427,KATEGORIE_ZVIRAT!$B$2:$M$31,8,FALSE)</f>
        <v>#N/A</v>
      </c>
      <c r="O2427" s="45" t="e">
        <f>VLOOKUP(EVID_PASTVY!$H2427,KATEGORIE_ZVIRAT!$B$2:$M$31,9,FALSE)</f>
        <v>#N/A</v>
      </c>
      <c r="P2427" s="54" t="e">
        <f>VLOOKUP(EVID_PASTVY!$H2427,KATEGORIE_ZVIRAT!$B$2:$M$31,7,FALSE)*L2427/1000*M2427/24*(F2427-E2427+1)/J2427</f>
        <v>#N/A</v>
      </c>
      <c r="Q2427" s="52" t="e">
        <f>VLOOKUP(EVID_PASTVY!$H2427,KATEGORIE_ZVIRAT!$B$2:$M$31,10,FALSE)*P2427*10</f>
        <v>#N/A</v>
      </c>
      <c r="R2427" s="52" t="e">
        <f>VLOOKUP(EVID_PASTVY!$H2427,KATEGORIE_ZVIRAT!$B$2:$M$31,11,FALSE)*P2427*10</f>
        <v>#N/A</v>
      </c>
      <c r="S2427" s="52" t="e">
        <f>VLOOKUP(EVID_PASTVY!$H2427,KATEGORIE_ZVIRAT!$B$2:$M$31,12,FALSE)*P2427*10</f>
        <v>#N/A</v>
      </c>
    </row>
    <row r="2428" spans="1:19" x14ac:dyDescent="0.2">
      <c r="A2428" s="32"/>
      <c r="B2428" s="37" t="e">
        <f>VLOOKUP($A2428,EVID_OSEVU!$A$1:$M$4972,2,FALSE)</f>
        <v>#N/A</v>
      </c>
      <c r="C2428" s="37" t="e">
        <f>VLOOKUP($A2428,EVID_OSEVU!$A$1:$M$4972,3,FALSE)</f>
        <v>#N/A</v>
      </c>
      <c r="D2428" s="45" t="e">
        <f>VLOOKUP($A2428,EVID_OSEVU!$A$1:$M$4972,4,FALSE)</f>
        <v>#N/A</v>
      </c>
      <c r="E2428" s="35"/>
      <c r="F2428" s="53"/>
      <c r="G2428" s="32"/>
      <c r="H2428" s="45" t="e">
        <f>VLOOKUP(G2428,Export7[#All],2,FALSE)</f>
        <v>#N/A</v>
      </c>
      <c r="I2428" s="45" t="e">
        <f>VLOOKUP($A2428,EVID_OSEVU!$A$1:$M$4972,10,FALSE)</f>
        <v>#N/A</v>
      </c>
      <c r="J2428" s="58" t="e">
        <f>VLOOKUP($A2428,EVID_OSEVU!$A$1:$M$4972,11,FALSE)</f>
        <v>#N/A</v>
      </c>
      <c r="K2428" s="33"/>
      <c r="L2428" s="45" t="e">
        <f>VLOOKUP(EVID_PASTVY!H2428,KATEGORIE_ZVIRAT!$B$2:$M$31,6,FALSE)*K2428</f>
        <v>#N/A</v>
      </c>
      <c r="M2428" s="33">
        <v>24</v>
      </c>
      <c r="N2428" s="45" t="e">
        <f>VLOOKUP(EVID_PASTVY!$H2428,KATEGORIE_ZVIRAT!$B$2:$M$31,8,FALSE)</f>
        <v>#N/A</v>
      </c>
      <c r="O2428" s="45" t="e">
        <f>VLOOKUP(EVID_PASTVY!$H2428,KATEGORIE_ZVIRAT!$B$2:$M$31,9,FALSE)</f>
        <v>#N/A</v>
      </c>
      <c r="P2428" s="54" t="e">
        <f>VLOOKUP(EVID_PASTVY!$H2428,KATEGORIE_ZVIRAT!$B$2:$M$31,7,FALSE)*L2428/1000*M2428/24*(F2428-E2428+1)/J2428</f>
        <v>#N/A</v>
      </c>
      <c r="Q2428" s="52" t="e">
        <f>VLOOKUP(EVID_PASTVY!$H2428,KATEGORIE_ZVIRAT!$B$2:$M$31,10,FALSE)*P2428*10</f>
        <v>#N/A</v>
      </c>
      <c r="R2428" s="52" t="e">
        <f>VLOOKUP(EVID_PASTVY!$H2428,KATEGORIE_ZVIRAT!$B$2:$M$31,11,FALSE)*P2428*10</f>
        <v>#N/A</v>
      </c>
      <c r="S2428" s="52" t="e">
        <f>VLOOKUP(EVID_PASTVY!$H2428,KATEGORIE_ZVIRAT!$B$2:$M$31,12,FALSE)*P2428*10</f>
        <v>#N/A</v>
      </c>
    </row>
    <row r="2429" spans="1:19" x14ac:dyDescent="0.2">
      <c r="A2429" s="32"/>
      <c r="B2429" s="37" t="e">
        <f>VLOOKUP($A2429,EVID_OSEVU!$A$1:$M$4972,2,FALSE)</f>
        <v>#N/A</v>
      </c>
      <c r="C2429" s="37" t="e">
        <f>VLOOKUP($A2429,EVID_OSEVU!$A$1:$M$4972,3,FALSE)</f>
        <v>#N/A</v>
      </c>
      <c r="D2429" s="45" t="e">
        <f>VLOOKUP($A2429,EVID_OSEVU!$A$1:$M$4972,4,FALSE)</f>
        <v>#N/A</v>
      </c>
      <c r="E2429" s="35"/>
      <c r="F2429" s="53"/>
      <c r="G2429" s="32"/>
      <c r="H2429" s="45" t="e">
        <f>VLOOKUP(G2429,Export7[#All],2,FALSE)</f>
        <v>#N/A</v>
      </c>
      <c r="I2429" s="45" t="e">
        <f>VLOOKUP($A2429,EVID_OSEVU!$A$1:$M$4972,10,FALSE)</f>
        <v>#N/A</v>
      </c>
      <c r="J2429" s="58" t="e">
        <f>VLOOKUP($A2429,EVID_OSEVU!$A$1:$M$4972,11,FALSE)</f>
        <v>#N/A</v>
      </c>
      <c r="K2429" s="33"/>
      <c r="L2429" s="45" t="e">
        <f>VLOOKUP(EVID_PASTVY!H2429,KATEGORIE_ZVIRAT!$B$2:$M$31,6,FALSE)*K2429</f>
        <v>#N/A</v>
      </c>
      <c r="M2429" s="33">
        <v>24</v>
      </c>
      <c r="N2429" s="45" t="e">
        <f>VLOOKUP(EVID_PASTVY!$H2429,KATEGORIE_ZVIRAT!$B$2:$M$31,8,FALSE)</f>
        <v>#N/A</v>
      </c>
      <c r="O2429" s="45" t="e">
        <f>VLOOKUP(EVID_PASTVY!$H2429,KATEGORIE_ZVIRAT!$B$2:$M$31,9,FALSE)</f>
        <v>#N/A</v>
      </c>
      <c r="P2429" s="54" t="e">
        <f>VLOOKUP(EVID_PASTVY!$H2429,KATEGORIE_ZVIRAT!$B$2:$M$31,7,FALSE)*L2429/1000*M2429/24*(F2429-E2429+1)/J2429</f>
        <v>#N/A</v>
      </c>
      <c r="Q2429" s="52" t="e">
        <f>VLOOKUP(EVID_PASTVY!$H2429,KATEGORIE_ZVIRAT!$B$2:$M$31,10,FALSE)*P2429*10</f>
        <v>#N/A</v>
      </c>
      <c r="R2429" s="52" t="e">
        <f>VLOOKUP(EVID_PASTVY!$H2429,KATEGORIE_ZVIRAT!$B$2:$M$31,11,FALSE)*P2429*10</f>
        <v>#N/A</v>
      </c>
      <c r="S2429" s="52" t="e">
        <f>VLOOKUP(EVID_PASTVY!$H2429,KATEGORIE_ZVIRAT!$B$2:$M$31,12,FALSE)*P2429*10</f>
        <v>#N/A</v>
      </c>
    </row>
    <row r="2430" spans="1:19" x14ac:dyDescent="0.2">
      <c r="A2430" s="32"/>
      <c r="B2430" s="37" t="e">
        <f>VLOOKUP($A2430,EVID_OSEVU!$A$1:$M$4972,2,FALSE)</f>
        <v>#N/A</v>
      </c>
      <c r="C2430" s="37" t="e">
        <f>VLOOKUP($A2430,EVID_OSEVU!$A$1:$M$4972,3,FALSE)</f>
        <v>#N/A</v>
      </c>
      <c r="D2430" s="45" t="e">
        <f>VLOOKUP($A2430,EVID_OSEVU!$A$1:$M$4972,4,FALSE)</f>
        <v>#N/A</v>
      </c>
      <c r="E2430" s="35"/>
      <c r="F2430" s="53"/>
      <c r="G2430" s="32"/>
      <c r="H2430" s="45" t="e">
        <f>VLOOKUP(G2430,Export7[#All],2,FALSE)</f>
        <v>#N/A</v>
      </c>
      <c r="I2430" s="45" t="e">
        <f>VLOOKUP($A2430,EVID_OSEVU!$A$1:$M$4972,10,FALSE)</f>
        <v>#N/A</v>
      </c>
      <c r="J2430" s="58" t="e">
        <f>VLOOKUP($A2430,EVID_OSEVU!$A$1:$M$4972,11,FALSE)</f>
        <v>#N/A</v>
      </c>
      <c r="K2430" s="33"/>
      <c r="L2430" s="45" t="e">
        <f>VLOOKUP(EVID_PASTVY!H2430,KATEGORIE_ZVIRAT!$B$2:$M$31,6,FALSE)*K2430</f>
        <v>#N/A</v>
      </c>
      <c r="M2430" s="33">
        <v>24</v>
      </c>
      <c r="N2430" s="45" t="e">
        <f>VLOOKUP(EVID_PASTVY!$H2430,KATEGORIE_ZVIRAT!$B$2:$M$31,8,FALSE)</f>
        <v>#N/A</v>
      </c>
      <c r="O2430" s="45" t="e">
        <f>VLOOKUP(EVID_PASTVY!$H2430,KATEGORIE_ZVIRAT!$B$2:$M$31,9,FALSE)</f>
        <v>#N/A</v>
      </c>
      <c r="P2430" s="54" t="e">
        <f>VLOOKUP(EVID_PASTVY!$H2430,KATEGORIE_ZVIRAT!$B$2:$M$31,7,FALSE)*L2430/1000*M2430/24*(F2430-E2430+1)/J2430</f>
        <v>#N/A</v>
      </c>
      <c r="Q2430" s="52" t="e">
        <f>VLOOKUP(EVID_PASTVY!$H2430,KATEGORIE_ZVIRAT!$B$2:$M$31,10,FALSE)*P2430*10</f>
        <v>#N/A</v>
      </c>
      <c r="R2430" s="52" t="e">
        <f>VLOOKUP(EVID_PASTVY!$H2430,KATEGORIE_ZVIRAT!$B$2:$M$31,11,FALSE)*P2430*10</f>
        <v>#N/A</v>
      </c>
      <c r="S2430" s="52" t="e">
        <f>VLOOKUP(EVID_PASTVY!$H2430,KATEGORIE_ZVIRAT!$B$2:$M$31,12,FALSE)*P2430*10</f>
        <v>#N/A</v>
      </c>
    </row>
    <row r="2431" spans="1:19" x14ac:dyDescent="0.2">
      <c r="A2431" s="32"/>
      <c r="B2431" s="37" t="e">
        <f>VLOOKUP($A2431,EVID_OSEVU!$A$1:$M$4972,2,FALSE)</f>
        <v>#N/A</v>
      </c>
      <c r="C2431" s="37" t="e">
        <f>VLOOKUP($A2431,EVID_OSEVU!$A$1:$M$4972,3,FALSE)</f>
        <v>#N/A</v>
      </c>
      <c r="D2431" s="45" t="e">
        <f>VLOOKUP($A2431,EVID_OSEVU!$A$1:$M$4972,4,FALSE)</f>
        <v>#N/A</v>
      </c>
      <c r="E2431" s="35"/>
      <c r="F2431" s="53"/>
      <c r="G2431" s="32"/>
      <c r="H2431" s="45" t="e">
        <f>VLOOKUP(G2431,Export7[#All],2,FALSE)</f>
        <v>#N/A</v>
      </c>
      <c r="I2431" s="45" t="e">
        <f>VLOOKUP($A2431,EVID_OSEVU!$A$1:$M$4972,10,FALSE)</f>
        <v>#N/A</v>
      </c>
      <c r="J2431" s="58" t="e">
        <f>VLOOKUP($A2431,EVID_OSEVU!$A$1:$M$4972,11,FALSE)</f>
        <v>#N/A</v>
      </c>
      <c r="K2431" s="33"/>
      <c r="L2431" s="45" t="e">
        <f>VLOOKUP(EVID_PASTVY!H2431,KATEGORIE_ZVIRAT!$B$2:$M$31,6,FALSE)*K2431</f>
        <v>#N/A</v>
      </c>
      <c r="M2431" s="33">
        <v>24</v>
      </c>
      <c r="N2431" s="45" t="e">
        <f>VLOOKUP(EVID_PASTVY!$H2431,KATEGORIE_ZVIRAT!$B$2:$M$31,8,FALSE)</f>
        <v>#N/A</v>
      </c>
      <c r="O2431" s="45" t="e">
        <f>VLOOKUP(EVID_PASTVY!$H2431,KATEGORIE_ZVIRAT!$B$2:$M$31,9,FALSE)</f>
        <v>#N/A</v>
      </c>
      <c r="P2431" s="54" t="e">
        <f>VLOOKUP(EVID_PASTVY!$H2431,KATEGORIE_ZVIRAT!$B$2:$M$31,7,FALSE)*L2431/1000*M2431/24*(F2431-E2431+1)/J2431</f>
        <v>#N/A</v>
      </c>
      <c r="Q2431" s="52" t="e">
        <f>VLOOKUP(EVID_PASTVY!$H2431,KATEGORIE_ZVIRAT!$B$2:$M$31,10,FALSE)*P2431*10</f>
        <v>#N/A</v>
      </c>
      <c r="R2431" s="52" t="e">
        <f>VLOOKUP(EVID_PASTVY!$H2431,KATEGORIE_ZVIRAT!$B$2:$M$31,11,FALSE)*P2431*10</f>
        <v>#N/A</v>
      </c>
      <c r="S2431" s="52" t="e">
        <f>VLOOKUP(EVID_PASTVY!$H2431,KATEGORIE_ZVIRAT!$B$2:$M$31,12,FALSE)*P2431*10</f>
        <v>#N/A</v>
      </c>
    </row>
    <row r="2432" spans="1:19" x14ac:dyDescent="0.2">
      <c r="A2432" s="32"/>
      <c r="B2432" s="37" t="e">
        <f>VLOOKUP($A2432,EVID_OSEVU!$A$1:$M$4972,2,FALSE)</f>
        <v>#N/A</v>
      </c>
      <c r="C2432" s="37" t="e">
        <f>VLOOKUP($A2432,EVID_OSEVU!$A$1:$M$4972,3,FALSE)</f>
        <v>#N/A</v>
      </c>
      <c r="D2432" s="45" t="e">
        <f>VLOOKUP($A2432,EVID_OSEVU!$A$1:$M$4972,4,FALSE)</f>
        <v>#N/A</v>
      </c>
      <c r="E2432" s="35"/>
      <c r="F2432" s="53"/>
      <c r="G2432" s="32"/>
      <c r="H2432" s="45" t="e">
        <f>VLOOKUP(G2432,Export7[#All],2,FALSE)</f>
        <v>#N/A</v>
      </c>
      <c r="I2432" s="45" t="e">
        <f>VLOOKUP($A2432,EVID_OSEVU!$A$1:$M$4972,10,FALSE)</f>
        <v>#N/A</v>
      </c>
      <c r="J2432" s="58" t="e">
        <f>VLOOKUP($A2432,EVID_OSEVU!$A$1:$M$4972,11,FALSE)</f>
        <v>#N/A</v>
      </c>
      <c r="K2432" s="33"/>
      <c r="L2432" s="45" t="e">
        <f>VLOOKUP(EVID_PASTVY!H2432,KATEGORIE_ZVIRAT!$B$2:$M$31,6,FALSE)*K2432</f>
        <v>#N/A</v>
      </c>
      <c r="M2432" s="33">
        <v>24</v>
      </c>
      <c r="N2432" s="45" t="e">
        <f>VLOOKUP(EVID_PASTVY!$H2432,KATEGORIE_ZVIRAT!$B$2:$M$31,8,FALSE)</f>
        <v>#N/A</v>
      </c>
      <c r="O2432" s="45" t="e">
        <f>VLOOKUP(EVID_PASTVY!$H2432,KATEGORIE_ZVIRAT!$B$2:$M$31,9,FALSE)</f>
        <v>#N/A</v>
      </c>
      <c r="P2432" s="54" t="e">
        <f>VLOOKUP(EVID_PASTVY!$H2432,KATEGORIE_ZVIRAT!$B$2:$M$31,7,FALSE)*L2432/1000*M2432/24*(F2432-E2432+1)/J2432</f>
        <v>#N/A</v>
      </c>
      <c r="Q2432" s="52" t="e">
        <f>VLOOKUP(EVID_PASTVY!$H2432,KATEGORIE_ZVIRAT!$B$2:$M$31,10,FALSE)*P2432*10</f>
        <v>#N/A</v>
      </c>
      <c r="R2432" s="52" t="e">
        <f>VLOOKUP(EVID_PASTVY!$H2432,KATEGORIE_ZVIRAT!$B$2:$M$31,11,FALSE)*P2432*10</f>
        <v>#N/A</v>
      </c>
      <c r="S2432" s="52" t="e">
        <f>VLOOKUP(EVID_PASTVY!$H2432,KATEGORIE_ZVIRAT!$B$2:$M$31,12,FALSE)*P2432*10</f>
        <v>#N/A</v>
      </c>
    </row>
    <row r="2433" spans="1:19" x14ac:dyDescent="0.2">
      <c r="A2433" s="32"/>
      <c r="B2433" s="37" t="e">
        <f>VLOOKUP($A2433,EVID_OSEVU!$A$1:$M$4972,2,FALSE)</f>
        <v>#N/A</v>
      </c>
      <c r="C2433" s="37" t="e">
        <f>VLOOKUP($A2433,EVID_OSEVU!$A$1:$M$4972,3,FALSE)</f>
        <v>#N/A</v>
      </c>
      <c r="D2433" s="45" t="e">
        <f>VLOOKUP($A2433,EVID_OSEVU!$A$1:$M$4972,4,FALSE)</f>
        <v>#N/A</v>
      </c>
      <c r="E2433" s="35"/>
      <c r="F2433" s="53"/>
      <c r="G2433" s="32"/>
      <c r="H2433" s="45" t="e">
        <f>VLOOKUP(G2433,Export7[#All],2,FALSE)</f>
        <v>#N/A</v>
      </c>
      <c r="I2433" s="45" t="e">
        <f>VLOOKUP($A2433,EVID_OSEVU!$A$1:$M$4972,10,FALSE)</f>
        <v>#N/A</v>
      </c>
      <c r="J2433" s="58" t="e">
        <f>VLOOKUP($A2433,EVID_OSEVU!$A$1:$M$4972,11,FALSE)</f>
        <v>#N/A</v>
      </c>
      <c r="K2433" s="33"/>
      <c r="L2433" s="45" t="e">
        <f>VLOOKUP(EVID_PASTVY!H2433,KATEGORIE_ZVIRAT!$B$2:$M$31,6,FALSE)*K2433</f>
        <v>#N/A</v>
      </c>
      <c r="M2433" s="33">
        <v>24</v>
      </c>
      <c r="N2433" s="45" t="e">
        <f>VLOOKUP(EVID_PASTVY!$H2433,KATEGORIE_ZVIRAT!$B$2:$M$31,8,FALSE)</f>
        <v>#N/A</v>
      </c>
      <c r="O2433" s="45" t="e">
        <f>VLOOKUP(EVID_PASTVY!$H2433,KATEGORIE_ZVIRAT!$B$2:$M$31,9,FALSE)</f>
        <v>#N/A</v>
      </c>
      <c r="P2433" s="54" t="e">
        <f>VLOOKUP(EVID_PASTVY!$H2433,KATEGORIE_ZVIRAT!$B$2:$M$31,7,FALSE)*L2433/1000*M2433/24*(F2433-E2433+1)/J2433</f>
        <v>#N/A</v>
      </c>
      <c r="Q2433" s="52" t="e">
        <f>VLOOKUP(EVID_PASTVY!$H2433,KATEGORIE_ZVIRAT!$B$2:$M$31,10,FALSE)*P2433*10</f>
        <v>#N/A</v>
      </c>
      <c r="R2433" s="52" t="e">
        <f>VLOOKUP(EVID_PASTVY!$H2433,KATEGORIE_ZVIRAT!$B$2:$M$31,11,FALSE)*P2433*10</f>
        <v>#N/A</v>
      </c>
      <c r="S2433" s="52" t="e">
        <f>VLOOKUP(EVID_PASTVY!$H2433,KATEGORIE_ZVIRAT!$B$2:$M$31,12,FALSE)*P2433*10</f>
        <v>#N/A</v>
      </c>
    </row>
    <row r="2434" spans="1:19" x14ac:dyDescent="0.2">
      <c r="A2434" s="32"/>
      <c r="B2434" s="37" t="e">
        <f>VLOOKUP($A2434,EVID_OSEVU!$A$1:$M$4972,2,FALSE)</f>
        <v>#N/A</v>
      </c>
      <c r="C2434" s="37" t="e">
        <f>VLOOKUP($A2434,EVID_OSEVU!$A$1:$M$4972,3,FALSE)</f>
        <v>#N/A</v>
      </c>
      <c r="D2434" s="45" t="e">
        <f>VLOOKUP($A2434,EVID_OSEVU!$A$1:$M$4972,4,FALSE)</f>
        <v>#N/A</v>
      </c>
      <c r="E2434" s="35"/>
      <c r="F2434" s="53"/>
      <c r="G2434" s="32"/>
      <c r="H2434" s="45" t="e">
        <f>VLOOKUP(G2434,Export7[#All],2,FALSE)</f>
        <v>#N/A</v>
      </c>
      <c r="I2434" s="45" t="e">
        <f>VLOOKUP($A2434,EVID_OSEVU!$A$1:$M$4972,10,FALSE)</f>
        <v>#N/A</v>
      </c>
      <c r="J2434" s="58" t="e">
        <f>VLOOKUP($A2434,EVID_OSEVU!$A$1:$M$4972,11,FALSE)</f>
        <v>#N/A</v>
      </c>
      <c r="K2434" s="33"/>
      <c r="L2434" s="45" t="e">
        <f>VLOOKUP(EVID_PASTVY!H2434,KATEGORIE_ZVIRAT!$B$2:$M$31,6,FALSE)*K2434</f>
        <v>#N/A</v>
      </c>
      <c r="M2434" s="33">
        <v>24</v>
      </c>
      <c r="N2434" s="45" t="e">
        <f>VLOOKUP(EVID_PASTVY!$H2434,KATEGORIE_ZVIRAT!$B$2:$M$31,8,FALSE)</f>
        <v>#N/A</v>
      </c>
      <c r="O2434" s="45" t="e">
        <f>VLOOKUP(EVID_PASTVY!$H2434,KATEGORIE_ZVIRAT!$B$2:$M$31,9,FALSE)</f>
        <v>#N/A</v>
      </c>
      <c r="P2434" s="54" t="e">
        <f>VLOOKUP(EVID_PASTVY!$H2434,KATEGORIE_ZVIRAT!$B$2:$M$31,7,FALSE)*L2434/1000*M2434/24*(F2434-E2434+1)/J2434</f>
        <v>#N/A</v>
      </c>
      <c r="Q2434" s="52" t="e">
        <f>VLOOKUP(EVID_PASTVY!$H2434,KATEGORIE_ZVIRAT!$B$2:$M$31,10,FALSE)*P2434*10</f>
        <v>#N/A</v>
      </c>
      <c r="R2434" s="52" t="e">
        <f>VLOOKUP(EVID_PASTVY!$H2434,KATEGORIE_ZVIRAT!$B$2:$M$31,11,FALSE)*P2434*10</f>
        <v>#N/A</v>
      </c>
      <c r="S2434" s="52" t="e">
        <f>VLOOKUP(EVID_PASTVY!$H2434,KATEGORIE_ZVIRAT!$B$2:$M$31,12,FALSE)*P2434*10</f>
        <v>#N/A</v>
      </c>
    </row>
    <row r="2435" spans="1:19" x14ac:dyDescent="0.2">
      <c r="A2435" s="32"/>
      <c r="B2435" s="37" t="e">
        <f>VLOOKUP($A2435,EVID_OSEVU!$A$1:$M$4972,2,FALSE)</f>
        <v>#N/A</v>
      </c>
      <c r="C2435" s="37" t="e">
        <f>VLOOKUP($A2435,EVID_OSEVU!$A$1:$M$4972,3,FALSE)</f>
        <v>#N/A</v>
      </c>
      <c r="D2435" s="45" t="e">
        <f>VLOOKUP($A2435,EVID_OSEVU!$A$1:$M$4972,4,FALSE)</f>
        <v>#N/A</v>
      </c>
      <c r="E2435" s="35"/>
      <c r="F2435" s="53"/>
      <c r="G2435" s="32"/>
      <c r="H2435" s="45" t="e">
        <f>VLOOKUP(G2435,Export7[#All],2,FALSE)</f>
        <v>#N/A</v>
      </c>
      <c r="I2435" s="45" t="e">
        <f>VLOOKUP($A2435,EVID_OSEVU!$A$1:$M$4972,10,FALSE)</f>
        <v>#N/A</v>
      </c>
      <c r="J2435" s="58" t="e">
        <f>VLOOKUP($A2435,EVID_OSEVU!$A$1:$M$4972,11,FALSE)</f>
        <v>#N/A</v>
      </c>
      <c r="K2435" s="33"/>
      <c r="L2435" s="45" t="e">
        <f>VLOOKUP(EVID_PASTVY!H2435,KATEGORIE_ZVIRAT!$B$2:$M$31,6,FALSE)*K2435</f>
        <v>#N/A</v>
      </c>
      <c r="M2435" s="33">
        <v>24</v>
      </c>
      <c r="N2435" s="45" t="e">
        <f>VLOOKUP(EVID_PASTVY!$H2435,KATEGORIE_ZVIRAT!$B$2:$M$31,8,FALSE)</f>
        <v>#N/A</v>
      </c>
      <c r="O2435" s="45" t="e">
        <f>VLOOKUP(EVID_PASTVY!$H2435,KATEGORIE_ZVIRAT!$B$2:$M$31,9,FALSE)</f>
        <v>#N/A</v>
      </c>
      <c r="P2435" s="54" t="e">
        <f>VLOOKUP(EVID_PASTVY!$H2435,KATEGORIE_ZVIRAT!$B$2:$M$31,7,FALSE)*L2435/1000*M2435/24*(F2435-E2435+1)/J2435</f>
        <v>#N/A</v>
      </c>
      <c r="Q2435" s="52" t="e">
        <f>VLOOKUP(EVID_PASTVY!$H2435,KATEGORIE_ZVIRAT!$B$2:$M$31,10,FALSE)*P2435*10</f>
        <v>#N/A</v>
      </c>
      <c r="R2435" s="52" t="e">
        <f>VLOOKUP(EVID_PASTVY!$H2435,KATEGORIE_ZVIRAT!$B$2:$M$31,11,FALSE)*P2435*10</f>
        <v>#N/A</v>
      </c>
      <c r="S2435" s="52" t="e">
        <f>VLOOKUP(EVID_PASTVY!$H2435,KATEGORIE_ZVIRAT!$B$2:$M$31,12,FALSE)*P2435*10</f>
        <v>#N/A</v>
      </c>
    </row>
    <row r="2436" spans="1:19" x14ac:dyDescent="0.2">
      <c r="A2436" s="32"/>
      <c r="B2436" s="37" t="e">
        <f>VLOOKUP($A2436,EVID_OSEVU!$A$1:$M$4972,2,FALSE)</f>
        <v>#N/A</v>
      </c>
      <c r="C2436" s="37" t="e">
        <f>VLOOKUP($A2436,EVID_OSEVU!$A$1:$M$4972,3,FALSE)</f>
        <v>#N/A</v>
      </c>
      <c r="D2436" s="45" t="e">
        <f>VLOOKUP($A2436,EVID_OSEVU!$A$1:$M$4972,4,FALSE)</f>
        <v>#N/A</v>
      </c>
      <c r="E2436" s="35"/>
      <c r="F2436" s="53"/>
      <c r="G2436" s="32"/>
      <c r="H2436" s="45" t="e">
        <f>VLOOKUP(G2436,Export7[#All],2,FALSE)</f>
        <v>#N/A</v>
      </c>
      <c r="I2436" s="45" t="e">
        <f>VLOOKUP($A2436,EVID_OSEVU!$A$1:$M$4972,10,FALSE)</f>
        <v>#N/A</v>
      </c>
      <c r="J2436" s="58" t="e">
        <f>VLOOKUP($A2436,EVID_OSEVU!$A$1:$M$4972,11,FALSE)</f>
        <v>#N/A</v>
      </c>
      <c r="K2436" s="33"/>
      <c r="L2436" s="45" t="e">
        <f>VLOOKUP(EVID_PASTVY!H2436,KATEGORIE_ZVIRAT!$B$2:$M$31,6,FALSE)*K2436</f>
        <v>#N/A</v>
      </c>
      <c r="M2436" s="33">
        <v>24</v>
      </c>
      <c r="N2436" s="45" t="e">
        <f>VLOOKUP(EVID_PASTVY!$H2436,KATEGORIE_ZVIRAT!$B$2:$M$31,8,FALSE)</f>
        <v>#N/A</v>
      </c>
      <c r="O2436" s="45" t="e">
        <f>VLOOKUP(EVID_PASTVY!$H2436,KATEGORIE_ZVIRAT!$B$2:$M$31,9,FALSE)</f>
        <v>#N/A</v>
      </c>
      <c r="P2436" s="54" t="e">
        <f>VLOOKUP(EVID_PASTVY!$H2436,KATEGORIE_ZVIRAT!$B$2:$M$31,7,FALSE)*L2436/1000*M2436/24*(F2436-E2436+1)/J2436</f>
        <v>#N/A</v>
      </c>
      <c r="Q2436" s="52" t="e">
        <f>VLOOKUP(EVID_PASTVY!$H2436,KATEGORIE_ZVIRAT!$B$2:$M$31,10,FALSE)*P2436*10</f>
        <v>#N/A</v>
      </c>
      <c r="R2436" s="52" t="e">
        <f>VLOOKUP(EVID_PASTVY!$H2436,KATEGORIE_ZVIRAT!$B$2:$M$31,11,FALSE)*P2436*10</f>
        <v>#N/A</v>
      </c>
      <c r="S2436" s="52" t="e">
        <f>VLOOKUP(EVID_PASTVY!$H2436,KATEGORIE_ZVIRAT!$B$2:$M$31,12,FALSE)*P2436*10</f>
        <v>#N/A</v>
      </c>
    </row>
    <row r="2437" spans="1:19" x14ac:dyDescent="0.2">
      <c r="A2437" s="32"/>
      <c r="B2437" s="37" t="e">
        <f>VLOOKUP($A2437,EVID_OSEVU!$A$1:$M$4972,2,FALSE)</f>
        <v>#N/A</v>
      </c>
      <c r="C2437" s="37" t="e">
        <f>VLOOKUP($A2437,EVID_OSEVU!$A$1:$M$4972,3,FALSE)</f>
        <v>#N/A</v>
      </c>
      <c r="D2437" s="45" t="e">
        <f>VLOOKUP($A2437,EVID_OSEVU!$A$1:$M$4972,4,FALSE)</f>
        <v>#N/A</v>
      </c>
      <c r="E2437" s="35"/>
      <c r="F2437" s="53"/>
      <c r="G2437" s="32"/>
      <c r="H2437" s="45" t="e">
        <f>VLOOKUP(G2437,Export7[#All],2,FALSE)</f>
        <v>#N/A</v>
      </c>
      <c r="I2437" s="45" t="e">
        <f>VLOOKUP($A2437,EVID_OSEVU!$A$1:$M$4972,10,FALSE)</f>
        <v>#N/A</v>
      </c>
      <c r="J2437" s="58" t="e">
        <f>VLOOKUP($A2437,EVID_OSEVU!$A$1:$M$4972,11,FALSE)</f>
        <v>#N/A</v>
      </c>
      <c r="K2437" s="33"/>
      <c r="L2437" s="45" t="e">
        <f>VLOOKUP(EVID_PASTVY!H2437,KATEGORIE_ZVIRAT!$B$2:$M$31,6,FALSE)*K2437</f>
        <v>#N/A</v>
      </c>
      <c r="M2437" s="33">
        <v>24</v>
      </c>
      <c r="N2437" s="45" t="e">
        <f>VLOOKUP(EVID_PASTVY!$H2437,KATEGORIE_ZVIRAT!$B$2:$M$31,8,FALSE)</f>
        <v>#N/A</v>
      </c>
      <c r="O2437" s="45" t="e">
        <f>VLOOKUP(EVID_PASTVY!$H2437,KATEGORIE_ZVIRAT!$B$2:$M$31,9,FALSE)</f>
        <v>#N/A</v>
      </c>
      <c r="P2437" s="54" t="e">
        <f>VLOOKUP(EVID_PASTVY!$H2437,KATEGORIE_ZVIRAT!$B$2:$M$31,7,FALSE)*L2437/1000*M2437/24*(F2437-E2437+1)/J2437</f>
        <v>#N/A</v>
      </c>
      <c r="Q2437" s="52" t="e">
        <f>VLOOKUP(EVID_PASTVY!$H2437,KATEGORIE_ZVIRAT!$B$2:$M$31,10,FALSE)*P2437*10</f>
        <v>#N/A</v>
      </c>
      <c r="R2437" s="52" t="e">
        <f>VLOOKUP(EVID_PASTVY!$H2437,KATEGORIE_ZVIRAT!$B$2:$M$31,11,FALSE)*P2437*10</f>
        <v>#N/A</v>
      </c>
      <c r="S2437" s="52" t="e">
        <f>VLOOKUP(EVID_PASTVY!$H2437,KATEGORIE_ZVIRAT!$B$2:$M$31,12,FALSE)*P2437*10</f>
        <v>#N/A</v>
      </c>
    </row>
    <row r="2438" spans="1:19" x14ac:dyDescent="0.2">
      <c r="A2438" s="32"/>
      <c r="B2438" s="37" t="e">
        <f>VLOOKUP($A2438,EVID_OSEVU!$A$1:$M$4972,2,FALSE)</f>
        <v>#N/A</v>
      </c>
      <c r="C2438" s="37" t="e">
        <f>VLOOKUP($A2438,EVID_OSEVU!$A$1:$M$4972,3,FALSE)</f>
        <v>#N/A</v>
      </c>
      <c r="D2438" s="45" t="e">
        <f>VLOOKUP($A2438,EVID_OSEVU!$A$1:$M$4972,4,FALSE)</f>
        <v>#N/A</v>
      </c>
      <c r="E2438" s="35"/>
      <c r="F2438" s="53"/>
      <c r="G2438" s="32"/>
      <c r="H2438" s="45" t="e">
        <f>VLOOKUP(G2438,Export7[#All],2,FALSE)</f>
        <v>#N/A</v>
      </c>
      <c r="I2438" s="45" t="e">
        <f>VLOOKUP($A2438,EVID_OSEVU!$A$1:$M$4972,10,FALSE)</f>
        <v>#N/A</v>
      </c>
      <c r="J2438" s="58" t="e">
        <f>VLOOKUP($A2438,EVID_OSEVU!$A$1:$M$4972,11,FALSE)</f>
        <v>#N/A</v>
      </c>
      <c r="K2438" s="33"/>
      <c r="L2438" s="45" t="e">
        <f>VLOOKUP(EVID_PASTVY!H2438,KATEGORIE_ZVIRAT!$B$2:$M$31,6,FALSE)*K2438</f>
        <v>#N/A</v>
      </c>
      <c r="M2438" s="33">
        <v>24</v>
      </c>
      <c r="N2438" s="45" t="e">
        <f>VLOOKUP(EVID_PASTVY!$H2438,KATEGORIE_ZVIRAT!$B$2:$M$31,8,FALSE)</f>
        <v>#N/A</v>
      </c>
      <c r="O2438" s="45" t="e">
        <f>VLOOKUP(EVID_PASTVY!$H2438,KATEGORIE_ZVIRAT!$B$2:$M$31,9,FALSE)</f>
        <v>#N/A</v>
      </c>
      <c r="P2438" s="54" t="e">
        <f>VLOOKUP(EVID_PASTVY!$H2438,KATEGORIE_ZVIRAT!$B$2:$M$31,7,FALSE)*L2438/1000*M2438/24*(F2438-E2438+1)/J2438</f>
        <v>#N/A</v>
      </c>
      <c r="Q2438" s="52" t="e">
        <f>VLOOKUP(EVID_PASTVY!$H2438,KATEGORIE_ZVIRAT!$B$2:$M$31,10,FALSE)*P2438*10</f>
        <v>#N/A</v>
      </c>
      <c r="R2438" s="52" t="e">
        <f>VLOOKUP(EVID_PASTVY!$H2438,KATEGORIE_ZVIRAT!$B$2:$M$31,11,FALSE)*P2438*10</f>
        <v>#N/A</v>
      </c>
      <c r="S2438" s="52" t="e">
        <f>VLOOKUP(EVID_PASTVY!$H2438,KATEGORIE_ZVIRAT!$B$2:$M$31,12,FALSE)*P2438*10</f>
        <v>#N/A</v>
      </c>
    </row>
    <row r="2439" spans="1:19" x14ac:dyDescent="0.2">
      <c r="A2439" s="32"/>
      <c r="B2439" s="37" t="e">
        <f>VLOOKUP($A2439,EVID_OSEVU!$A$1:$M$4972,2,FALSE)</f>
        <v>#N/A</v>
      </c>
      <c r="C2439" s="37" t="e">
        <f>VLOOKUP($A2439,EVID_OSEVU!$A$1:$M$4972,3,FALSE)</f>
        <v>#N/A</v>
      </c>
      <c r="D2439" s="45" t="e">
        <f>VLOOKUP($A2439,EVID_OSEVU!$A$1:$M$4972,4,FALSE)</f>
        <v>#N/A</v>
      </c>
      <c r="E2439" s="35"/>
      <c r="F2439" s="53"/>
      <c r="G2439" s="32"/>
      <c r="H2439" s="45" t="e">
        <f>VLOOKUP(G2439,Export7[#All],2,FALSE)</f>
        <v>#N/A</v>
      </c>
      <c r="I2439" s="45" t="e">
        <f>VLOOKUP($A2439,EVID_OSEVU!$A$1:$M$4972,10,FALSE)</f>
        <v>#N/A</v>
      </c>
      <c r="J2439" s="58" t="e">
        <f>VLOOKUP($A2439,EVID_OSEVU!$A$1:$M$4972,11,FALSE)</f>
        <v>#N/A</v>
      </c>
      <c r="K2439" s="33"/>
      <c r="L2439" s="45" t="e">
        <f>VLOOKUP(EVID_PASTVY!H2439,KATEGORIE_ZVIRAT!$B$2:$M$31,6,FALSE)*K2439</f>
        <v>#N/A</v>
      </c>
      <c r="M2439" s="33">
        <v>24</v>
      </c>
      <c r="N2439" s="45" t="e">
        <f>VLOOKUP(EVID_PASTVY!$H2439,KATEGORIE_ZVIRAT!$B$2:$M$31,8,FALSE)</f>
        <v>#N/A</v>
      </c>
      <c r="O2439" s="45" t="e">
        <f>VLOOKUP(EVID_PASTVY!$H2439,KATEGORIE_ZVIRAT!$B$2:$M$31,9,FALSE)</f>
        <v>#N/A</v>
      </c>
      <c r="P2439" s="54" t="e">
        <f>VLOOKUP(EVID_PASTVY!$H2439,KATEGORIE_ZVIRAT!$B$2:$M$31,7,FALSE)*L2439/1000*M2439/24*(F2439-E2439+1)/J2439</f>
        <v>#N/A</v>
      </c>
      <c r="Q2439" s="52" t="e">
        <f>VLOOKUP(EVID_PASTVY!$H2439,KATEGORIE_ZVIRAT!$B$2:$M$31,10,FALSE)*P2439*10</f>
        <v>#N/A</v>
      </c>
      <c r="R2439" s="52" t="e">
        <f>VLOOKUP(EVID_PASTVY!$H2439,KATEGORIE_ZVIRAT!$B$2:$M$31,11,FALSE)*P2439*10</f>
        <v>#N/A</v>
      </c>
      <c r="S2439" s="52" t="e">
        <f>VLOOKUP(EVID_PASTVY!$H2439,KATEGORIE_ZVIRAT!$B$2:$M$31,12,FALSE)*P2439*10</f>
        <v>#N/A</v>
      </c>
    </row>
    <row r="2440" spans="1:19" x14ac:dyDescent="0.2">
      <c r="A2440" s="32"/>
      <c r="B2440" s="37" t="e">
        <f>VLOOKUP($A2440,EVID_OSEVU!$A$1:$M$4972,2,FALSE)</f>
        <v>#N/A</v>
      </c>
      <c r="C2440" s="37" t="e">
        <f>VLOOKUP($A2440,EVID_OSEVU!$A$1:$M$4972,3,FALSE)</f>
        <v>#N/A</v>
      </c>
      <c r="D2440" s="45" t="e">
        <f>VLOOKUP($A2440,EVID_OSEVU!$A$1:$M$4972,4,FALSE)</f>
        <v>#N/A</v>
      </c>
      <c r="E2440" s="35"/>
      <c r="F2440" s="53"/>
      <c r="G2440" s="32"/>
      <c r="H2440" s="45" t="e">
        <f>VLOOKUP(G2440,Export7[#All],2,FALSE)</f>
        <v>#N/A</v>
      </c>
      <c r="I2440" s="45" t="e">
        <f>VLOOKUP($A2440,EVID_OSEVU!$A$1:$M$4972,10,FALSE)</f>
        <v>#N/A</v>
      </c>
      <c r="J2440" s="58" t="e">
        <f>VLOOKUP($A2440,EVID_OSEVU!$A$1:$M$4972,11,FALSE)</f>
        <v>#N/A</v>
      </c>
      <c r="K2440" s="33"/>
      <c r="L2440" s="45" t="e">
        <f>VLOOKUP(EVID_PASTVY!H2440,KATEGORIE_ZVIRAT!$B$2:$M$31,6,FALSE)*K2440</f>
        <v>#N/A</v>
      </c>
      <c r="M2440" s="33">
        <v>24</v>
      </c>
      <c r="N2440" s="45" t="e">
        <f>VLOOKUP(EVID_PASTVY!$H2440,KATEGORIE_ZVIRAT!$B$2:$M$31,8,FALSE)</f>
        <v>#N/A</v>
      </c>
      <c r="O2440" s="45" t="e">
        <f>VLOOKUP(EVID_PASTVY!$H2440,KATEGORIE_ZVIRAT!$B$2:$M$31,9,FALSE)</f>
        <v>#N/A</v>
      </c>
      <c r="P2440" s="54" t="e">
        <f>VLOOKUP(EVID_PASTVY!$H2440,KATEGORIE_ZVIRAT!$B$2:$M$31,7,FALSE)*L2440/1000*M2440/24*(F2440-E2440+1)/J2440</f>
        <v>#N/A</v>
      </c>
      <c r="Q2440" s="52" t="e">
        <f>VLOOKUP(EVID_PASTVY!$H2440,KATEGORIE_ZVIRAT!$B$2:$M$31,10,FALSE)*P2440*10</f>
        <v>#N/A</v>
      </c>
      <c r="R2440" s="52" t="e">
        <f>VLOOKUP(EVID_PASTVY!$H2440,KATEGORIE_ZVIRAT!$B$2:$M$31,11,FALSE)*P2440*10</f>
        <v>#N/A</v>
      </c>
      <c r="S2440" s="52" t="e">
        <f>VLOOKUP(EVID_PASTVY!$H2440,KATEGORIE_ZVIRAT!$B$2:$M$31,12,FALSE)*P2440*10</f>
        <v>#N/A</v>
      </c>
    </row>
    <row r="2441" spans="1:19" x14ac:dyDescent="0.2">
      <c r="A2441" s="32"/>
      <c r="B2441" s="37" t="e">
        <f>VLOOKUP($A2441,EVID_OSEVU!$A$1:$M$4972,2,FALSE)</f>
        <v>#N/A</v>
      </c>
      <c r="C2441" s="37" t="e">
        <f>VLOOKUP($A2441,EVID_OSEVU!$A$1:$M$4972,3,FALSE)</f>
        <v>#N/A</v>
      </c>
      <c r="D2441" s="45" t="e">
        <f>VLOOKUP($A2441,EVID_OSEVU!$A$1:$M$4972,4,FALSE)</f>
        <v>#N/A</v>
      </c>
      <c r="E2441" s="35"/>
      <c r="F2441" s="53"/>
      <c r="G2441" s="32"/>
      <c r="H2441" s="45" t="e">
        <f>VLOOKUP(G2441,Export7[#All],2,FALSE)</f>
        <v>#N/A</v>
      </c>
      <c r="I2441" s="45" t="e">
        <f>VLOOKUP($A2441,EVID_OSEVU!$A$1:$M$4972,10,FALSE)</f>
        <v>#N/A</v>
      </c>
      <c r="J2441" s="58" t="e">
        <f>VLOOKUP($A2441,EVID_OSEVU!$A$1:$M$4972,11,FALSE)</f>
        <v>#N/A</v>
      </c>
      <c r="K2441" s="33"/>
      <c r="L2441" s="45" t="e">
        <f>VLOOKUP(EVID_PASTVY!H2441,KATEGORIE_ZVIRAT!$B$2:$M$31,6,FALSE)*K2441</f>
        <v>#N/A</v>
      </c>
      <c r="M2441" s="33">
        <v>24</v>
      </c>
      <c r="N2441" s="45" t="e">
        <f>VLOOKUP(EVID_PASTVY!$H2441,KATEGORIE_ZVIRAT!$B$2:$M$31,8,FALSE)</f>
        <v>#N/A</v>
      </c>
      <c r="O2441" s="45" t="e">
        <f>VLOOKUP(EVID_PASTVY!$H2441,KATEGORIE_ZVIRAT!$B$2:$M$31,9,FALSE)</f>
        <v>#N/A</v>
      </c>
      <c r="P2441" s="54" t="e">
        <f>VLOOKUP(EVID_PASTVY!$H2441,KATEGORIE_ZVIRAT!$B$2:$M$31,7,FALSE)*L2441/1000*M2441/24*(F2441-E2441+1)/J2441</f>
        <v>#N/A</v>
      </c>
      <c r="Q2441" s="52" t="e">
        <f>VLOOKUP(EVID_PASTVY!$H2441,KATEGORIE_ZVIRAT!$B$2:$M$31,10,FALSE)*P2441*10</f>
        <v>#N/A</v>
      </c>
      <c r="R2441" s="52" t="e">
        <f>VLOOKUP(EVID_PASTVY!$H2441,KATEGORIE_ZVIRAT!$B$2:$M$31,11,FALSE)*P2441*10</f>
        <v>#N/A</v>
      </c>
      <c r="S2441" s="52" t="e">
        <f>VLOOKUP(EVID_PASTVY!$H2441,KATEGORIE_ZVIRAT!$B$2:$M$31,12,FALSE)*P2441*10</f>
        <v>#N/A</v>
      </c>
    </row>
    <row r="2442" spans="1:19" x14ac:dyDescent="0.2">
      <c r="A2442" s="32"/>
      <c r="B2442" s="37" t="e">
        <f>VLOOKUP($A2442,EVID_OSEVU!$A$1:$M$4972,2,FALSE)</f>
        <v>#N/A</v>
      </c>
      <c r="C2442" s="37" t="e">
        <f>VLOOKUP($A2442,EVID_OSEVU!$A$1:$M$4972,3,FALSE)</f>
        <v>#N/A</v>
      </c>
      <c r="D2442" s="45" t="e">
        <f>VLOOKUP($A2442,EVID_OSEVU!$A$1:$M$4972,4,FALSE)</f>
        <v>#N/A</v>
      </c>
      <c r="E2442" s="35"/>
      <c r="F2442" s="53"/>
      <c r="G2442" s="32"/>
      <c r="H2442" s="45" t="e">
        <f>VLOOKUP(G2442,Export7[#All],2,FALSE)</f>
        <v>#N/A</v>
      </c>
      <c r="I2442" s="45" t="e">
        <f>VLOOKUP($A2442,EVID_OSEVU!$A$1:$M$4972,10,FALSE)</f>
        <v>#N/A</v>
      </c>
      <c r="J2442" s="58" t="e">
        <f>VLOOKUP($A2442,EVID_OSEVU!$A$1:$M$4972,11,FALSE)</f>
        <v>#N/A</v>
      </c>
      <c r="K2442" s="33"/>
      <c r="L2442" s="45" t="e">
        <f>VLOOKUP(EVID_PASTVY!H2442,KATEGORIE_ZVIRAT!$B$2:$M$31,6,FALSE)*K2442</f>
        <v>#N/A</v>
      </c>
      <c r="M2442" s="33">
        <v>24</v>
      </c>
      <c r="N2442" s="45" t="e">
        <f>VLOOKUP(EVID_PASTVY!$H2442,KATEGORIE_ZVIRAT!$B$2:$M$31,8,FALSE)</f>
        <v>#N/A</v>
      </c>
      <c r="O2442" s="45" t="e">
        <f>VLOOKUP(EVID_PASTVY!$H2442,KATEGORIE_ZVIRAT!$B$2:$M$31,9,FALSE)</f>
        <v>#N/A</v>
      </c>
      <c r="P2442" s="54" t="e">
        <f>VLOOKUP(EVID_PASTVY!$H2442,KATEGORIE_ZVIRAT!$B$2:$M$31,7,FALSE)*L2442/1000*M2442/24*(F2442-E2442+1)/J2442</f>
        <v>#N/A</v>
      </c>
      <c r="Q2442" s="52" t="e">
        <f>VLOOKUP(EVID_PASTVY!$H2442,KATEGORIE_ZVIRAT!$B$2:$M$31,10,FALSE)*P2442*10</f>
        <v>#N/A</v>
      </c>
      <c r="R2442" s="52" t="e">
        <f>VLOOKUP(EVID_PASTVY!$H2442,KATEGORIE_ZVIRAT!$B$2:$M$31,11,FALSE)*P2442*10</f>
        <v>#N/A</v>
      </c>
      <c r="S2442" s="52" t="e">
        <f>VLOOKUP(EVID_PASTVY!$H2442,KATEGORIE_ZVIRAT!$B$2:$M$31,12,FALSE)*P2442*10</f>
        <v>#N/A</v>
      </c>
    </row>
    <row r="2443" spans="1:19" x14ac:dyDescent="0.2">
      <c r="A2443" s="32"/>
      <c r="B2443" s="37" t="e">
        <f>VLOOKUP($A2443,EVID_OSEVU!$A$1:$M$4972,2,FALSE)</f>
        <v>#N/A</v>
      </c>
      <c r="C2443" s="37" t="e">
        <f>VLOOKUP($A2443,EVID_OSEVU!$A$1:$M$4972,3,FALSE)</f>
        <v>#N/A</v>
      </c>
      <c r="D2443" s="45" t="e">
        <f>VLOOKUP($A2443,EVID_OSEVU!$A$1:$M$4972,4,FALSE)</f>
        <v>#N/A</v>
      </c>
      <c r="E2443" s="35"/>
      <c r="F2443" s="53"/>
      <c r="G2443" s="32"/>
      <c r="H2443" s="45" t="e">
        <f>VLOOKUP(G2443,Export7[#All],2,FALSE)</f>
        <v>#N/A</v>
      </c>
      <c r="I2443" s="45" t="e">
        <f>VLOOKUP($A2443,EVID_OSEVU!$A$1:$M$4972,10,FALSE)</f>
        <v>#N/A</v>
      </c>
      <c r="J2443" s="58" t="e">
        <f>VLOOKUP($A2443,EVID_OSEVU!$A$1:$M$4972,11,FALSE)</f>
        <v>#N/A</v>
      </c>
      <c r="K2443" s="33"/>
      <c r="L2443" s="45" t="e">
        <f>VLOOKUP(EVID_PASTVY!H2443,KATEGORIE_ZVIRAT!$B$2:$M$31,6,FALSE)*K2443</f>
        <v>#N/A</v>
      </c>
      <c r="M2443" s="33">
        <v>24</v>
      </c>
      <c r="N2443" s="45" t="e">
        <f>VLOOKUP(EVID_PASTVY!$H2443,KATEGORIE_ZVIRAT!$B$2:$M$31,8,FALSE)</f>
        <v>#N/A</v>
      </c>
      <c r="O2443" s="45" t="e">
        <f>VLOOKUP(EVID_PASTVY!$H2443,KATEGORIE_ZVIRAT!$B$2:$M$31,9,FALSE)</f>
        <v>#N/A</v>
      </c>
      <c r="P2443" s="54" t="e">
        <f>VLOOKUP(EVID_PASTVY!$H2443,KATEGORIE_ZVIRAT!$B$2:$M$31,7,FALSE)*L2443/1000*M2443/24*(F2443-E2443+1)/J2443</f>
        <v>#N/A</v>
      </c>
      <c r="Q2443" s="52" t="e">
        <f>VLOOKUP(EVID_PASTVY!$H2443,KATEGORIE_ZVIRAT!$B$2:$M$31,10,FALSE)*P2443*10</f>
        <v>#N/A</v>
      </c>
      <c r="R2443" s="52" t="e">
        <f>VLOOKUP(EVID_PASTVY!$H2443,KATEGORIE_ZVIRAT!$B$2:$M$31,11,FALSE)*P2443*10</f>
        <v>#N/A</v>
      </c>
      <c r="S2443" s="52" t="e">
        <f>VLOOKUP(EVID_PASTVY!$H2443,KATEGORIE_ZVIRAT!$B$2:$M$31,12,FALSE)*P2443*10</f>
        <v>#N/A</v>
      </c>
    </row>
    <row r="2444" spans="1:19" x14ac:dyDescent="0.2">
      <c r="A2444" s="32"/>
      <c r="B2444" s="37" t="e">
        <f>VLOOKUP($A2444,EVID_OSEVU!$A$1:$M$4972,2,FALSE)</f>
        <v>#N/A</v>
      </c>
      <c r="C2444" s="37" t="e">
        <f>VLOOKUP($A2444,EVID_OSEVU!$A$1:$M$4972,3,FALSE)</f>
        <v>#N/A</v>
      </c>
      <c r="D2444" s="45" t="e">
        <f>VLOOKUP($A2444,EVID_OSEVU!$A$1:$M$4972,4,FALSE)</f>
        <v>#N/A</v>
      </c>
      <c r="E2444" s="35"/>
      <c r="F2444" s="53"/>
      <c r="G2444" s="32"/>
      <c r="H2444" s="45" t="e">
        <f>VLOOKUP(G2444,Export7[#All],2,FALSE)</f>
        <v>#N/A</v>
      </c>
      <c r="I2444" s="45" t="e">
        <f>VLOOKUP($A2444,EVID_OSEVU!$A$1:$M$4972,10,FALSE)</f>
        <v>#N/A</v>
      </c>
      <c r="J2444" s="58" t="e">
        <f>VLOOKUP($A2444,EVID_OSEVU!$A$1:$M$4972,11,FALSE)</f>
        <v>#N/A</v>
      </c>
      <c r="K2444" s="33"/>
      <c r="L2444" s="45" t="e">
        <f>VLOOKUP(EVID_PASTVY!H2444,KATEGORIE_ZVIRAT!$B$2:$M$31,6,FALSE)*K2444</f>
        <v>#N/A</v>
      </c>
      <c r="M2444" s="33">
        <v>24</v>
      </c>
      <c r="N2444" s="45" t="e">
        <f>VLOOKUP(EVID_PASTVY!$H2444,KATEGORIE_ZVIRAT!$B$2:$M$31,8,FALSE)</f>
        <v>#N/A</v>
      </c>
      <c r="O2444" s="45" t="e">
        <f>VLOOKUP(EVID_PASTVY!$H2444,KATEGORIE_ZVIRAT!$B$2:$M$31,9,FALSE)</f>
        <v>#N/A</v>
      </c>
      <c r="P2444" s="54" t="e">
        <f>VLOOKUP(EVID_PASTVY!$H2444,KATEGORIE_ZVIRAT!$B$2:$M$31,7,FALSE)*L2444/1000*M2444/24*(F2444-E2444+1)/J2444</f>
        <v>#N/A</v>
      </c>
      <c r="Q2444" s="52" t="e">
        <f>VLOOKUP(EVID_PASTVY!$H2444,KATEGORIE_ZVIRAT!$B$2:$M$31,10,FALSE)*P2444*10</f>
        <v>#N/A</v>
      </c>
      <c r="R2444" s="52" t="e">
        <f>VLOOKUP(EVID_PASTVY!$H2444,KATEGORIE_ZVIRAT!$B$2:$M$31,11,FALSE)*P2444*10</f>
        <v>#N/A</v>
      </c>
      <c r="S2444" s="52" t="e">
        <f>VLOOKUP(EVID_PASTVY!$H2444,KATEGORIE_ZVIRAT!$B$2:$M$31,12,FALSE)*P2444*10</f>
        <v>#N/A</v>
      </c>
    </row>
    <row r="2445" spans="1:19" x14ac:dyDescent="0.2">
      <c r="A2445" s="32"/>
      <c r="B2445" s="37" t="e">
        <f>VLOOKUP($A2445,EVID_OSEVU!$A$1:$M$4972,2,FALSE)</f>
        <v>#N/A</v>
      </c>
      <c r="C2445" s="37" t="e">
        <f>VLOOKUP($A2445,EVID_OSEVU!$A$1:$M$4972,3,FALSE)</f>
        <v>#N/A</v>
      </c>
      <c r="D2445" s="45" t="e">
        <f>VLOOKUP($A2445,EVID_OSEVU!$A$1:$M$4972,4,FALSE)</f>
        <v>#N/A</v>
      </c>
      <c r="E2445" s="35"/>
      <c r="F2445" s="53"/>
      <c r="G2445" s="32"/>
      <c r="H2445" s="45" t="e">
        <f>VLOOKUP(G2445,Export7[#All],2,FALSE)</f>
        <v>#N/A</v>
      </c>
      <c r="I2445" s="45" t="e">
        <f>VLOOKUP($A2445,EVID_OSEVU!$A$1:$M$4972,10,FALSE)</f>
        <v>#N/A</v>
      </c>
      <c r="J2445" s="58" t="e">
        <f>VLOOKUP($A2445,EVID_OSEVU!$A$1:$M$4972,11,FALSE)</f>
        <v>#N/A</v>
      </c>
      <c r="K2445" s="33"/>
      <c r="L2445" s="45" t="e">
        <f>VLOOKUP(EVID_PASTVY!H2445,KATEGORIE_ZVIRAT!$B$2:$M$31,6,FALSE)*K2445</f>
        <v>#N/A</v>
      </c>
      <c r="M2445" s="33">
        <v>24</v>
      </c>
      <c r="N2445" s="45" t="e">
        <f>VLOOKUP(EVID_PASTVY!$H2445,KATEGORIE_ZVIRAT!$B$2:$M$31,8,FALSE)</f>
        <v>#N/A</v>
      </c>
      <c r="O2445" s="45" t="e">
        <f>VLOOKUP(EVID_PASTVY!$H2445,KATEGORIE_ZVIRAT!$B$2:$M$31,9,FALSE)</f>
        <v>#N/A</v>
      </c>
      <c r="P2445" s="54" t="e">
        <f>VLOOKUP(EVID_PASTVY!$H2445,KATEGORIE_ZVIRAT!$B$2:$M$31,7,FALSE)*L2445/1000*M2445/24*(F2445-E2445+1)/J2445</f>
        <v>#N/A</v>
      </c>
      <c r="Q2445" s="52" t="e">
        <f>VLOOKUP(EVID_PASTVY!$H2445,KATEGORIE_ZVIRAT!$B$2:$M$31,10,FALSE)*P2445*10</f>
        <v>#N/A</v>
      </c>
      <c r="R2445" s="52" t="e">
        <f>VLOOKUP(EVID_PASTVY!$H2445,KATEGORIE_ZVIRAT!$B$2:$M$31,11,FALSE)*P2445*10</f>
        <v>#N/A</v>
      </c>
      <c r="S2445" s="52" t="e">
        <f>VLOOKUP(EVID_PASTVY!$H2445,KATEGORIE_ZVIRAT!$B$2:$M$31,12,FALSE)*P2445*10</f>
        <v>#N/A</v>
      </c>
    </row>
    <row r="2446" spans="1:19" x14ac:dyDescent="0.2">
      <c r="A2446" s="32"/>
      <c r="B2446" s="37" t="e">
        <f>VLOOKUP($A2446,EVID_OSEVU!$A$1:$M$4972,2,FALSE)</f>
        <v>#N/A</v>
      </c>
      <c r="C2446" s="37" t="e">
        <f>VLOOKUP($A2446,EVID_OSEVU!$A$1:$M$4972,3,FALSE)</f>
        <v>#N/A</v>
      </c>
      <c r="D2446" s="45" t="e">
        <f>VLOOKUP($A2446,EVID_OSEVU!$A$1:$M$4972,4,FALSE)</f>
        <v>#N/A</v>
      </c>
      <c r="E2446" s="35"/>
      <c r="F2446" s="53"/>
      <c r="G2446" s="32"/>
      <c r="H2446" s="45" t="e">
        <f>VLOOKUP(G2446,Export7[#All],2,FALSE)</f>
        <v>#N/A</v>
      </c>
      <c r="I2446" s="45" t="e">
        <f>VLOOKUP($A2446,EVID_OSEVU!$A$1:$M$4972,10,FALSE)</f>
        <v>#N/A</v>
      </c>
      <c r="J2446" s="58" t="e">
        <f>VLOOKUP($A2446,EVID_OSEVU!$A$1:$M$4972,11,FALSE)</f>
        <v>#N/A</v>
      </c>
      <c r="K2446" s="33"/>
      <c r="L2446" s="45" t="e">
        <f>VLOOKUP(EVID_PASTVY!H2446,KATEGORIE_ZVIRAT!$B$2:$M$31,6,FALSE)*K2446</f>
        <v>#N/A</v>
      </c>
      <c r="M2446" s="33">
        <v>24</v>
      </c>
      <c r="N2446" s="45" t="e">
        <f>VLOOKUP(EVID_PASTVY!$H2446,KATEGORIE_ZVIRAT!$B$2:$M$31,8,FALSE)</f>
        <v>#N/A</v>
      </c>
      <c r="O2446" s="45" t="e">
        <f>VLOOKUP(EVID_PASTVY!$H2446,KATEGORIE_ZVIRAT!$B$2:$M$31,9,FALSE)</f>
        <v>#N/A</v>
      </c>
      <c r="P2446" s="54" t="e">
        <f>VLOOKUP(EVID_PASTVY!$H2446,KATEGORIE_ZVIRAT!$B$2:$M$31,7,FALSE)*L2446/1000*M2446/24*(F2446-E2446+1)/J2446</f>
        <v>#N/A</v>
      </c>
      <c r="Q2446" s="52" t="e">
        <f>VLOOKUP(EVID_PASTVY!$H2446,KATEGORIE_ZVIRAT!$B$2:$M$31,10,FALSE)*P2446*10</f>
        <v>#N/A</v>
      </c>
      <c r="R2446" s="52" t="e">
        <f>VLOOKUP(EVID_PASTVY!$H2446,KATEGORIE_ZVIRAT!$B$2:$M$31,11,FALSE)*P2446*10</f>
        <v>#N/A</v>
      </c>
      <c r="S2446" s="52" t="e">
        <f>VLOOKUP(EVID_PASTVY!$H2446,KATEGORIE_ZVIRAT!$B$2:$M$31,12,FALSE)*P2446*10</f>
        <v>#N/A</v>
      </c>
    </row>
    <row r="2447" spans="1:19" x14ac:dyDescent="0.2">
      <c r="A2447" s="32"/>
      <c r="B2447" s="37" t="e">
        <f>VLOOKUP($A2447,EVID_OSEVU!$A$1:$M$4972,2,FALSE)</f>
        <v>#N/A</v>
      </c>
      <c r="C2447" s="37" t="e">
        <f>VLOOKUP($A2447,EVID_OSEVU!$A$1:$M$4972,3,FALSE)</f>
        <v>#N/A</v>
      </c>
      <c r="D2447" s="45" t="e">
        <f>VLOOKUP($A2447,EVID_OSEVU!$A$1:$M$4972,4,FALSE)</f>
        <v>#N/A</v>
      </c>
      <c r="E2447" s="35"/>
      <c r="F2447" s="53"/>
      <c r="G2447" s="32"/>
      <c r="H2447" s="45" t="e">
        <f>VLOOKUP(G2447,Export7[#All],2,FALSE)</f>
        <v>#N/A</v>
      </c>
      <c r="I2447" s="45" t="e">
        <f>VLOOKUP($A2447,EVID_OSEVU!$A$1:$M$4972,10,FALSE)</f>
        <v>#N/A</v>
      </c>
      <c r="J2447" s="58" t="e">
        <f>VLOOKUP($A2447,EVID_OSEVU!$A$1:$M$4972,11,FALSE)</f>
        <v>#N/A</v>
      </c>
      <c r="K2447" s="33"/>
      <c r="L2447" s="45" t="e">
        <f>VLOOKUP(EVID_PASTVY!H2447,KATEGORIE_ZVIRAT!$B$2:$M$31,6,FALSE)*K2447</f>
        <v>#N/A</v>
      </c>
      <c r="M2447" s="33">
        <v>24</v>
      </c>
      <c r="N2447" s="45" t="e">
        <f>VLOOKUP(EVID_PASTVY!$H2447,KATEGORIE_ZVIRAT!$B$2:$M$31,8,FALSE)</f>
        <v>#N/A</v>
      </c>
      <c r="O2447" s="45" t="e">
        <f>VLOOKUP(EVID_PASTVY!$H2447,KATEGORIE_ZVIRAT!$B$2:$M$31,9,FALSE)</f>
        <v>#N/A</v>
      </c>
      <c r="P2447" s="54" t="e">
        <f>VLOOKUP(EVID_PASTVY!$H2447,KATEGORIE_ZVIRAT!$B$2:$M$31,7,FALSE)*L2447/1000*M2447/24*(F2447-E2447+1)/J2447</f>
        <v>#N/A</v>
      </c>
      <c r="Q2447" s="52" t="e">
        <f>VLOOKUP(EVID_PASTVY!$H2447,KATEGORIE_ZVIRAT!$B$2:$M$31,10,FALSE)*P2447*10</f>
        <v>#N/A</v>
      </c>
      <c r="R2447" s="52" t="e">
        <f>VLOOKUP(EVID_PASTVY!$H2447,KATEGORIE_ZVIRAT!$B$2:$M$31,11,FALSE)*P2447*10</f>
        <v>#N/A</v>
      </c>
      <c r="S2447" s="52" t="e">
        <f>VLOOKUP(EVID_PASTVY!$H2447,KATEGORIE_ZVIRAT!$B$2:$M$31,12,FALSE)*P2447*10</f>
        <v>#N/A</v>
      </c>
    </row>
    <row r="2448" spans="1:19" x14ac:dyDescent="0.2">
      <c r="A2448" s="32"/>
      <c r="B2448" s="37" t="e">
        <f>VLOOKUP($A2448,EVID_OSEVU!$A$1:$M$4972,2,FALSE)</f>
        <v>#N/A</v>
      </c>
      <c r="C2448" s="37" t="e">
        <f>VLOOKUP($A2448,EVID_OSEVU!$A$1:$M$4972,3,FALSE)</f>
        <v>#N/A</v>
      </c>
      <c r="D2448" s="45" t="e">
        <f>VLOOKUP($A2448,EVID_OSEVU!$A$1:$M$4972,4,FALSE)</f>
        <v>#N/A</v>
      </c>
      <c r="E2448" s="35"/>
      <c r="F2448" s="53"/>
      <c r="G2448" s="32"/>
      <c r="H2448" s="45" t="e">
        <f>VLOOKUP(G2448,Export7[#All],2,FALSE)</f>
        <v>#N/A</v>
      </c>
      <c r="I2448" s="45" t="e">
        <f>VLOOKUP($A2448,EVID_OSEVU!$A$1:$M$4972,10,FALSE)</f>
        <v>#N/A</v>
      </c>
      <c r="J2448" s="58" t="e">
        <f>VLOOKUP($A2448,EVID_OSEVU!$A$1:$M$4972,11,FALSE)</f>
        <v>#N/A</v>
      </c>
      <c r="K2448" s="33"/>
      <c r="L2448" s="45" t="e">
        <f>VLOOKUP(EVID_PASTVY!H2448,KATEGORIE_ZVIRAT!$B$2:$M$31,6,FALSE)*K2448</f>
        <v>#N/A</v>
      </c>
      <c r="M2448" s="33">
        <v>24</v>
      </c>
      <c r="N2448" s="45" t="e">
        <f>VLOOKUP(EVID_PASTVY!$H2448,KATEGORIE_ZVIRAT!$B$2:$M$31,8,FALSE)</f>
        <v>#N/A</v>
      </c>
      <c r="O2448" s="45" t="e">
        <f>VLOOKUP(EVID_PASTVY!$H2448,KATEGORIE_ZVIRAT!$B$2:$M$31,9,FALSE)</f>
        <v>#N/A</v>
      </c>
      <c r="P2448" s="54" t="e">
        <f>VLOOKUP(EVID_PASTVY!$H2448,KATEGORIE_ZVIRAT!$B$2:$M$31,7,FALSE)*L2448/1000*M2448/24*(F2448-E2448+1)/J2448</f>
        <v>#N/A</v>
      </c>
      <c r="Q2448" s="52" t="e">
        <f>VLOOKUP(EVID_PASTVY!$H2448,KATEGORIE_ZVIRAT!$B$2:$M$31,10,FALSE)*P2448*10</f>
        <v>#N/A</v>
      </c>
      <c r="R2448" s="52" t="e">
        <f>VLOOKUP(EVID_PASTVY!$H2448,KATEGORIE_ZVIRAT!$B$2:$M$31,11,FALSE)*P2448*10</f>
        <v>#N/A</v>
      </c>
      <c r="S2448" s="52" t="e">
        <f>VLOOKUP(EVID_PASTVY!$H2448,KATEGORIE_ZVIRAT!$B$2:$M$31,12,FALSE)*P2448*10</f>
        <v>#N/A</v>
      </c>
    </row>
    <row r="2449" spans="1:19" x14ac:dyDescent="0.2">
      <c r="A2449" s="32"/>
      <c r="B2449" s="37" t="e">
        <f>VLOOKUP($A2449,EVID_OSEVU!$A$1:$M$4972,2,FALSE)</f>
        <v>#N/A</v>
      </c>
      <c r="C2449" s="37" t="e">
        <f>VLOOKUP($A2449,EVID_OSEVU!$A$1:$M$4972,3,FALSE)</f>
        <v>#N/A</v>
      </c>
      <c r="D2449" s="45" t="e">
        <f>VLOOKUP($A2449,EVID_OSEVU!$A$1:$M$4972,4,FALSE)</f>
        <v>#N/A</v>
      </c>
      <c r="E2449" s="35"/>
      <c r="F2449" s="53"/>
      <c r="G2449" s="32"/>
      <c r="H2449" s="45" t="e">
        <f>VLOOKUP(G2449,Export7[#All],2,FALSE)</f>
        <v>#N/A</v>
      </c>
      <c r="I2449" s="45" t="e">
        <f>VLOOKUP($A2449,EVID_OSEVU!$A$1:$M$4972,10,FALSE)</f>
        <v>#N/A</v>
      </c>
      <c r="J2449" s="58" t="e">
        <f>VLOOKUP($A2449,EVID_OSEVU!$A$1:$M$4972,11,FALSE)</f>
        <v>#N/A</v>
      </c>
      <c r="K2449" s="33"/>
      <c r="L2449" s="45" t="e">
        <f>VLOOKUP(EVID_PASTVY!H2449,KATEGORIE_ZVIRAT!$B$2:$M$31,6,FALSE)*K2449</f>
        <v>#N/A</v>
      </c>
      <c r="M2449" s="33">
        <v>24</v>
      </c>
      <c r="N2449" s="45" t="e">
        <f>VLOOKUP(EVID_PASTVY!$H2449,KATEGORIE_ZVIRAT!$B$2:$M$31,8,FALSE)</f>
        <v>#N/A</v>
      </c>
      <c r="O2449" s="45" t="e">
        <f>VLOOKUP(EVID_PASTVY!$H2449,KATEGORIE_ZVIRAT!$B$2:$M$31,9,FALSE)</f>
        <v>#N/A</v>
      </c>
      <c r="P2449" s="54" t="e">
        <f>VLOOKUP(EVID_PASTVY!$H2449,KATEGORIE_ZVIRAT!$B$2:$M$31,7,FALSE)*L2449/1000*M2449/24*(F2449-E2449+1)/J2449</f>
        <v>#N/A</v>
      </c>
      <c r="Q2449" s="52" t="e">
        <f>VLOOKUP(EVID_PASTVY!$H2449,KATEGORIE_ZVIRAT!$B$2:$M$31,10,FALSE)*P2449*10</f>
        <v>#N/A</v>
      </c>
      <c r="R2449" s="52" t="e">
        <f>VLOOKUP(EVID_PASTVY!$H2449,KATEGORIE_ZVIRAT!$B$2:$M$31,11,FALSE)*P2449*10</f>
        <v>#N/A</v>
      </c>
      <c r="S2449" s="52" t="e">
        <f>VLOOKUP(EVID_PASTVY!$H2449,KATEGORIE_ZVIRAT!$B$2:$M$31,12,FALSE)*P2449*10</f>
        <v>#N/A</v>
      </c>
    </row>
    <row r="2450" spans="1:19" x14ac:dyDescent="0.2">
      <c r="A2450" s="32"/>
      <c r="B2450" s="37" t="e">
        <f>VLOOKUP($A2450,EVID_OSEVU!$A$1:$M$4972,2,FALSE)</f>
        <v>#N/A</v>
      </c>
      <c r="C2450" s="37" t="e">
        <f>VLOOKUP($A2450,EVID_OSEVU!$A$1:$M$4972,3,FALSE)</f>
        <v>#N/A</v>
      </c>
      <c r="D2450" s="45" t="e">
        <f>VLOOKUP($A2450,EVID_OSEVU!$A$1:$M$4972,4,FALSE)</f>
        <v>#N/A</v>
      </c>
      <c r="E2450" s="35"/>
      <c r="F2450" s="53"/>
      <c r="G2450" s="32"/>
      <c r="H2450" s="45" t="e">
        <f>VLOOKUP(G2450,Export7[#All],2,FALSE)</f>
        <v>#N/A</v>
      </c>
      <c r="I2450" s="45" t="e">
        <f>VLOOKUP($A2450,EVID_OSEVU!$A$1:$M$4972,10,FALSE)</f>
        <v>#N/A</v>
      </c>
      <c r="J2450" s="58" t="e">
        <f>VLOOKUP($A2450,EVID_OSEVU!$A$1:$M$4972,11,FALSE)</f>
        <v>#N/A</v>
      </c>
      <c r="K2450" s="33"/>
      <c r="L2450" s="45" t="e">
        <f>VLOOKUP(EVID_PASTVY!H2450,KATEGORIE_ZVIRAT!$B$2:$M$31,6,FALSE)*K2450</f>
        <v>#N/A</v>
      </c>
      <c r="M2450" s="33">
        <v>24</v>
      </c>
      <c r="N2450" s="45" t="e">
        <f>VLOOKUP(EVID_PASTVY!$H2450,KATEGORIE_ZVIRAT!$B$2:$M$31,8,FALSE)</f>
        <v>#N/A</v>
      </c>
      <c r="O2450" s="45" t="e">
        <f>VLOOKUP(EVID_PASTVY!$H2450,KATEGORIE_ZVIRAT!$B$2:$M$31,9,FALSE)</f>
        <v>#N/A</v>
      </c>
      <c r="P2450" s="54" t="e">
        <f>VLOOKUP(EVID_PASTVY!$H2450,KATEGORIE_ZVIRAT!$B$2:$M$31,7,FALSE)*L2450/1000*M2450/24*(F2450-E2450+1)/J2450</f>
        <v>#N/A</v>
      </c>
      <c r="Q2450" s="52" t="e">
        <f>VLOOKUP(EVID_PASTVY!$H2450,KATEGORIE_ZVIRAT!$B$2:$M$31,10,FALSE)*P2450*10</f>
        <v>#N/A</v>
      </c>
      <c r="R2450" s="52" t="e">
        <f>VLOOKUP(EVID_PASTVY!$H2450,KATEGORIE_ZVIRAT!$B$2:$M$31,11,FALSE)*P2450*10</f>
        <v>#N/A</v>
      </c>
      <c r="S2450" s="52" t="e">
        <f>VLOOKUP(EVID_PASTVY!$H2450,KATEGORIE_ZVIRAT!$B$2:$M$31,12,FALSE)*P2450*10</f>
        <v>#N/A</v>
      </c>
    </row>
    <row r="2451" spans="1:19" x14ac:dyDescent="0.2">
      <c r="A2451" s="32"/>
      <c r="B2451" s="37" t="e">
        <f>VLOOKUP($A2451,EVID_OSEVU!$A$1:$M$4972,2,FALSE)</f>
        <v>#N/A</v>
      </c>
      <c r="C2451" s="37" t="e">
        <f>VLOOKUP($A2451,EVID_OSEVU!$A$1:$M$4972,3,FALSE)</f>
        <v>#N/A</v>
      </c>
      <c r="D2451" s="45" t="e">
        <f>VLOOKUP($A2451,EVID_OSEVU!$A$1:$M$4972,4,FALSE)</f>
        <v>#N/A</v>
      </c>
      <c r="E2451" s="35"/>
      <c r="F2451" s="53"/>
      <c r="G2451" s="32"/>
      <c r="H2451" s="45" t="e">
        <f>VLOOKUP(G2451,Export7[#All],2,FALSE)</f>
        <v>#N/A</v>
      </c>
      <c r="I2451" s="45" t="e">
        <f>VLOOKUP($A2451,EVID_OSEVU!$A$1:$M$4972,10,FALSE)</f>
        <v>#N/A</v>
      </c>
      <c r="J2451" s="58" t="e">
        <f>VLOOKUP($A2451,EVID_OSEVU!$A$1:$M$4972,11,FALSE)</f>
        <v>#N/A</v>
      </c>
      <c r="K2451" s="33"/>
      <c r="L2451" s="45" t="e">
        <f>VLOOKUP(EVID_PASTVY!H2451,KATEGORIE_ZVIRAT!$B$2:$M$31,6,FALSE)*K2451</f>
        <v>#N/A</v>
      </c>
      <c r="M2451" s="33">
        <v>24</v>
      </c>
      <c r="N2451" s="45" t="e">
        <f>VLOOKUP(EVID_PASTVY!$H2451,KATEGORIE_ZVIRAT!$B$2:$M$31,8,FALSE)</f>
        <v>#N/A</v>
      </c>
      <c r="O2451" s="45" t="e">
        <f>VLOOKUP(EVID_PASTVY!$H2451,KATEGORIE_ZVIRAT!$B$2:$M$31,9,FALSE)</f>
        <v>#N/A</v>
      </c>
      <c r="P2451" s="54" t="e">
        <f>VLOOKUP(EVID_PASTVY!$H2451,KATEGORIE_ZVIRAT!$B$2:$M$31,7,FALSE)*L2451/1000*M2451/24*(F2451-E2451+1)/J2451</f>
        <v>#N/A</v>
      </c>
      <c r="Q2451" s="52" t="e">
        <f>VLOOKUP(EVID_PASTVY!$H2451,KATEGORIE_ZVIRAT!$B$2:$M$31,10,FALSE)*P2451*10</f>
        <v>#N/A</v>
      </c>
      <c r="R2451" s="52" t="e">
        <f>VLOOKUP(EVID_PASTVY!$H2451,KATEGORIE_ZVIRAT!$B$2:$M$31,11,FALSE)*P2451*10</f>
        <v>#N/A</v>
      </c>
      <c r="S2451" s="52" t="e">
        <f>VLOOKUP(EVID_PASTVY!$H2451,KATEGORIE_ZVIRAT!$B$2:$M$31,12,FALSE)*P2451*10</f>
        <v>#N/A</v>
      </c>
    </row>
    <row r="2452" spans="1:19" x14ac:dyDescent="0.2">
      <c r="A2452" s="32"/>
      <c r="B2452" s="37" t="e">
        <f>VLOOKUP($A2452,EVID_OSEVU!$A$1:$M$4972,2,FALSE)</f>
        <v>#N/A</v>
      </c>
      <c r="C2452" s="37" t="e">
        <f>VLOOKUP($A2452,EVID_OSEVU!$A$1:$M$4972,3,FALSE)</f>
        <v>#N/A</v>
      </c>
      <c r="D2452" s="45" t="e">
        <f>VLOOKUP($A2452,EVID_OSEVU!$A$1:$M$4972,4,FALSE)</f>
        <v>#N/A</v>
      </c>
      <c r="E2452" s="35"/>
      <c r="F2452" s="53"/>
      <c r="G2452" s="32"/>
      <c r="H2452" s="45" t="e">
        <f>VLOOKUP(G2452,Export7[#All],2,FALSE)</f>
        <v>#N/A</v>
      </c>
      <c r="I2452" s="45" t="e">
        <f>VLOOKUP($A2452,EVID_OSEVU!$A$1:$M$4972,10,FALSE)</f>
        <v>#N/A</v>
      </c>
      <c r="J2452" s="58" t="e">
        <f>VLOOKUP($A2452,EVID_OSEVU!$A$1:$M$4972,11,FALSE)</f>
        <v>#N/A</v>
      </c>
      <c r="K2452" s="33"/>
      <c r="L2452" s="45" t="e">
        <f>VLOOKUP(EVID_PASTVY!H2452,KATEGORIE_ZVIRAT!$B$2:$M$31,6,FALSE)*K2452</f>
        <v>#N/A</v>
      </c>
      <c r="M2452" s="33">
        <v>24</v>
      </c>
      <c r="N2452" s="45" t="e">
        <f>VLOOKUP(EVID_PASTVY!$H2452,KATEGORIE_ZVIRAT!$B$2:$M$31,8,FALSE)</f>
        <v>#N/A</v>
      </c>
      <c r="O2452" s="45" t="e">
        <f>VLOOKUP(EVID_PASTVY!$H2452,KATEGORIE_ZVIRAT!$B$2:$M$31,9,FALSE)</f>
        <v>#N/A</v>
      </c>
      <c r="P2452" s="54" t="e">
        <f>VLOOKUP(EVID_PASTVY!$H2452,KATEGORIE_ZVIRAT!$B$2:$M$31,7,FALSE)*L2452/1000*M2452/24*(F2452-E2452+1)/J2452</f>
        <v>#N/A</v>
      </c>
      <c r="Q2452" s="52" t="e">
        <f>VLOOKUP(EVID_PASTVY!$H2452,KATEGORIE_ZVIRAT!$B$2:$M$31,10,FALSE)*P2452*10</f>
        <v>#N/A</v>
      </c>
      <c r="R2452" s="52" t="e">
        <f>VLOOKUP(EVID_PASTVY!$H2452,KATEGORIE_ZVIRAT!$B$2:$M$31,11,FALSE)*P2452*10</f>
        <v>#N/A</v>
      </c>
      <c r="S2452" s="52" t="e">
        <f>VLOOKUP(EVID_PASTVY!$H2452,KATEGORIE_ZVIRAT!$B$2:$M$31,12,FALSE)*P2452*10</f>
        <v>#N/A</v>
      </c>
    </row>
    <row r="2453" spans="1:19" x14ac:dyDescent="0.2">
      <c r="A2453" s="32"/>
      <c r="B2453" s="37" t="e">
        <f>VLOOKUP($A2453,EVID_OSEVU!$A$1:$M$4972,2,FALSE)</f>
        <v>#N/A</v>
      </c>
      <c r="C2453" s="37" t="e">
        <f>VLOOKUP($A2453,EVID_OSEVU!$A$1:$M$4972,3,FALSE)</f>
        <v>#N/A</v>
      </c>
      <c r="D2453" s="45" t="e">
        <f>VLOOKUP($A2453,EVID_OSEVU!$A$1:$M$4972,4,FALSE)</f>
        <v>#N/A</v>
      </c>
      <c r="E2453" s="35"/>
      <c r="F2453" s="53"/>
      <c r="G2453" s="32"/>
      <c r="H2453" s="45" t="e">
        <f>VLOOKUP(G2453,Export7[#All],2,FALSE)</f>
        <v>#N/A</v>
      </c>
      <c r="I2453" s="45" t="e">
        <f>VLOOKUP($A2453,EVID_OSEVU!$A$1:$M$4972,10,FALSE)</f>
        <v>#N/A</v>
      </c>
      <c r="J2453" s="58" t="e">
        <f>VLOOKUP($A2453,EVID_OSEVU!$A$1:$M$4972,11,FALSE)</f>
        <v>#N/A</v>
      </c>
      <c r="K2453" s="33"/>
      <c r="L2453" s="45" t="e">
        <f>VLOOKUP(EVID_PASTVY!H2453,KATEGORIE_ZVIRAT!$B$2:$M$31,6,FALSE)*K2453</f>
        <v>#N/A</v>
      </c>
      <c r="M2453" s="33">
        <v>24</v>
      </c>
      <c r="N2453" s="45" t="e">
        <f>VLOOKUP(EVID_PASTVY!$H2453,KATEGORIE_ZVIRAT!$B$2:$M$31,8,FALSE)</f>
        <v>#N/A</v>
      </c>
      <c r="O2453" s="45" t="e">
        <f>VLOOKUP(EVID_PASTVY!$H2453,KATEGORIE_ZVIRAT!$B$2:$M$31,9,FALSE)</f>
        <v>#N/A</v>
      </c>
      <c r="P2453" s="54" t="e">
        <f>VLOOKUP(EVID_PASTVY!$H2453,KATEGORIE_ZVIRAT!$B$2:$M$31,7,FALSE)*L2453/1000*M2453/24*(F2453-E2453+1)/J2453</f>
        <v>#N/A</v>
      </c>
      <c r="Q2453" s="52" t="e">
        <f>VLOOKUP(EVID_PASTVY!$H2453,KATEGORIE_ZVIRAT!$B$2:$M$31,10,FALSE)*P2453*10</f>
        <v>#N/A</v>
      </c>
      <c r="R2453" s="52" t="e">
        <f>VLOOKUP(EVID_PASTVY!$H2453,KATEGORIE_ZVIRAT!$B$2:$M$31,11,FALSE)*P2453*10</f>
        <v>#N/A</v>
      </c>
      <c r="S2453" s="52" t="e">
        <f>VLOOKUP(EVID_PASTVY!$H2453,KATEGORIE_ZVIRAT!$B$2:$M$31,12,FALSE)*P2453*10</f>
        <v>#N/A</v>
      </c>
    </row>
    <row r="2454" spans="1:19" x14ac:dyDescent="0.2">
      <c r="A2454" s="32"/>
      <c r="B2454" s="37" t="e">
        <f>VLOOKUP($A2454,EVID_OSEVU!$A$1:$M$4972,2,FALSE)</f>
        <v>#N/A</v>
      </c>
      <c r="C2454" s="37" t="e">
        <f>VLOOKUP($A2454,EVID_OSEVU!$A$1:$M$4972,3,FALSE)</f>
        <v>#N/A</v>
      </c>
      <c r="D2454" s="45" t="e">
        <f>VLOOKUP($A2454,EVID_OSEVU!$A$1:$M$4972,4,FALSE)</f>
        <v>#N/A</v>
      </c>
      <c r="E2454" s="35"/>
      <c r="F2454" s="53"/>
      <c r="G2454" s="32"/>
      <c r="H2454" s="45" t="e">
        <f>VLOOKUP(G2454,Export7[#All],2,FALSE)</f>
        <v>#N/A</v>
      </c>
      <c r="I2454" s="45" t="e">
        <f>VLOOKUP($A2454,EVID_OSEVU!$A$1:$M$4972,10,FALSE)</f>
        <v>#N/A</v>
      </c>
      <c r="J2454" s="58" t="e">
        <f>VLOOKUP($A2454,EVID_OSEVU!$A$1:$M$4972,11,FALSE)</f>
        <v>#N/A</v>
      </c>
      <c r="K2454" s="33"/>
      <c r="L2454" s="45" t="e">
        <f>VLOOKUP(EVID_PASTVY!H2454,KATEGORIE_ZVIRAT!$B$2:$M$31,6,FALSE)*K2454</f>
        <v>#N/A</v>
      </c>
      <c r="M2454" s="33">
        <v>24</v>
      </c>
      <c r="N2454" s="45" t="e">
        <f>VLOOKUP(EVID_PASTVY!$H2454,KATEGORIE_ZVIRAT!$B$2:$M$31,8,FALSE)</f>
        <v>#N/A</v>
      </c>
      <c r="O2454" s="45" t="e">
        <f>VLOOKUP(EVID_PASTVY!$H2454,KATEGORIE_ZVIRAT!$B$2:$M$31,9,FALSE)</f>
        <v>#N/A</v>
      </c>
      <c r="P2454" s="54" t="e">
        <f>VLOOKUP(EVID_PASTVY!$H2454,KATEGORIE_ZVIRAT!$B$2:$M$31,7,FALSE)*L2454/1000*M2454/24*(F2454-E2454+1)/J2454</f>
        <v>#N/A</v>
      </c>
      <c r="Q2454" s="52" t="e">
        <f>VLOOKUP(EVID_PASTVY!$H2454,KATEGORIE_ZVIRAT!$B$2:$M$31,10,FALSE)*P2454*10</f>
        <v>#N/A</v>
      </c>
      <c r="R2454" s="52" t="e">
        <f>VLOOKUP(EVID_PASTVY!$H2454,KATEGORIE_ZVIRAT!$B$2:$M$31,11,FALSE)*P2454*10</f>
        <v>#N/A</v>
      </c>
      <c r="S2454" s="52" t="e">
        <f>VLOOKUP(EVID_PASTVY!$H2454,KATEGORIE_ZVIRAT!$B$2:$M$31,12,FALSE)*P2454*10</f>
        <v>#N/A</v>
      </c>
    </row>
    <row r="2455" spans="1:19" x14ac:dyDescent="0.2">
      <c r="A2455" s="32"/>
      <c r="B2455" s="37" t="e">
        <f>VLOOKUP($A2455,EVID_OSEVU!$A$1:$M$4972,2,FALSE)</f>
        <v>#N/A</v>
      </c>
      <c r="C2455" s="37" t="e">
        <f>VLOOKUP($A2455,EVID_OSEVU!$A$1:$M$4972,3,FALSE)</f>
        <v>#N/A</v>
      </c>
      <c r="D2455" s="45" t="e">
        <f>VLOOKUP($A2455,EVID_OSEVU!$A$1:$M$4972,4,FALSE)</f>
        <v>#N/A</v>
      </c>
      <c r="E2455" s="35"/>
      <c r="F2455" s="53"/>
      <c r="G2455" s="32"/>
      <c r="H2455" s="45" t="e">
        <f>VLOOKUP(G2455,Export7[#All],2,FALSE)</f>
        <v>#N/A</v>
      </c>
      <c r="I2455" s="45" t="e">
        <f>VLOOKUP($A2455,EVID_OSEVU!$A$1:$M$4972,10,FALSE)</f>
        <v>#N/A</v>
      </c>
      <c r="J2455" s="58" t="e">
        <f>VLOOKUP($A2455,EVID_OSEVU!$A$1:$M$4972,11,FALSE)</f>
        <v>#N/A</v>
      </c>
      <c r="K2455" s="33"/>
      <c r="L2455" s="45" t="e">
        <f>VLOOKUP(EVID_PASTVY!H2455,KATEGORIE_ZVIRAT!$B$2:$M$31,6,FALSE)*K2455</f>
        <v>#N/A</v>
      </c>
      <c r="M2455" s="33">
        <v>24</v>
      </c>
      <c r="N2455" s="45" t="e">
        <f>VLOOKUP(EVID_PASTVY!$H2455,KATEGORIE_ZVIRAT!$B$2:$M$31,8,FALSE)</f>
        <v>#N/A</v>
      </c>
      <c r="O2455" s="45" t="e">
        <f>VLOOKUP(EVID_PASTVY!$H2455,KATEGORIE_ZVIRAT!$B$2:$M$31,9,FALSE)</f>
        <v>#N/A</v>
      </c>
      <c r="P2455" s="54" t="e">
        <f>VLOOKUP(EVID_PASTVY!$H2455,KATEGORIE_ZVIRAT!$B$2:$M$31,7,FALSE)*L2455/1000*M2455/24*(F2455-E2455+1)/J2455</f>
        <v>#N/A</v>
      </c>
      <c r="Q2455" s="52" t="e">
        <f>VLOOKUP(EVID_PASTVY!$H2455,KATEGORIE_ZVIRAT!$B$2:$M$31,10,FALSE)*P2455*10</f>
        <v>#N/A</v>
      </c>
      <c r="R2455" s="52" t="e">
        <f>VLOOKUP(EVID_PASTVY!$H2455,KATEGORIE_ZVIRAT!$B$2:$M$31,11,FALSE)*P2455*10</f>
        <v>#N/A</v>
      </c>
      <c r="S2455" s="52" t="e">
        <f>VLOOKUP(EVID_PASTVY!$H2455,KATEGORIE_ZVIRAT!$B$2:$M$31,12,FALSE)*P2455*10</f>
        <v>#N/A</v>
      </c>
    </row>
    <row r="2456" spans="1:19" x14ac:dyDescent="0.2">
      <c r="A2456" s="32"/>
      <c r="B2456" s="37" t="e">
        <f>VLOOKUP($A2456,EVID_OSEVU!$A$1:$M$4972,2,FALSE)</f>
        <v>#N/A</v>
      </c>
      <c r="C2456" s="37" t="e">
        <f>VLOOKUP($A2456,EVID_OSEVU!$A$1:$M$4972,3,FALSE)</f>
        <v>#N/A</v>
      </c>
      <c r="D2456" s="45" t="e">
        <f>VLOOKUP($A2456,EVID_OSEVU!$A$1:$M$4972,4,FALSE)</f>
        <v>#N/A</v>
      </c>
      <c r="E2456" s="35"/>
      <c r="F2456" s="53"/>
      <c r="G2456" s="32"/>
      <c r="H2456" s="45" t="e">
        <f>VLOOKUP(G2456,Export7[#All],2,FALSE)</f>
        <v>#N/A</v>
      </c>
      <c r="I2456" s="45" t="e">
        <f>VLOOKUP($A2456,EVID_OSEVU!$A$1:$M$4972,10,FALSE)</f>
        <v>#N/A</v>
      </c>
      <c r="J2456" s="58" t="e">
        <f>VLOOKUP($A2456,EVID_OSEVU!$A$1:$M$4972,11,FALSE)</f>
        <v>#N/A</v>
      </c>
      <c r="K2456" s="33"/>
      <c r="L2456" s="45" t="e">
        <f>VLOOKUP(EVID_PASTVY!H2456,KATEGORIE_ZVIRAT!$B$2:$M$31,6,FALSE)*K2456</f>
        <v>#N/A</v>
      </c>
      <c r="M2456" s="33">
        <v>24</v>
      </c>
      <c r="N2456" s="45" t="e">
        <f>VLOOKUP(EVID_PASTVY!$H2456,KATEGORIE_ZVIRAT!$B$2:$M$31,8,FALSE)</f>
        <v>#N/A</v>
      </c>
      <c r="O2456" s="45" t="e">
        <f>VLOOKUP(EVID_PASTVY!$H2456,KATEGORIE_ZVIRAT!$B$2:$M$31,9,FALSE)</f>
        <v>#N/A</v>
      </c>
      <c r="P2456" s="54" t="e">
        <f>VLOOKUP(EVID_PASTVY!$H2456,KATEGORIE_ZVIRAT!$B$2:$M$31,7,FALSE)*L2456/1000*M2456/24*(F2456-E2456+1)/J2456</f>
        <v>#N/A</v>
      </c>
      <c r="Q2456" s="52" t="e">
        <f>VLOOKUP(EVID_PASTVY!$H2456,KATEGORIE_ZVIRAT!$B$2:$M$31,10,FALSE)*P2456*10</f>
        <v>#N/A</v>
      </c>
      <c r="R2456" s="52" t="e">
        <f>VLOOKUP(EVID_PASTVY!$H2456,KATEGORIE_ZVIRAT!$B$2:$M$31,11,FALSE)*P2456*10</f>
        <v>#N/A</v>
      </c>
      <c r="S2456" s="52" t="e">
        <f>VLOOKUP(EVID_PASTVY!$H2456,KATEGORIE_ZVIRAT!$B$2:$M$31,12,FALSE)*P2456*10</f>
        <v>#N/A</v>
      </c>
    </row>
    <row r="2457" spans="1:19" x14ac:dyDescent="0.2">
      <c r="A2457" s="32"/>
      <c r="B2457" s="37" t="e">
        <f>VLOOKUP($A2457,EVID_OSEVU!$A$1:$M$4972,2,FALSE)</f>
        <v>#N/A</v>
      </c>
      <c r="C2457" s="37" t="e">
        <f>VLOOKUP($A2457,EVID_OSEVU!$A$1:$M$4972,3,FALSE)</f>
        <v>#N/A</v>
      </c>
      <c r="D2457" s="45" t="e">
        <f>VLOOKUP($A2457,EVID_OSEVU!$A$1:$M$4972,4,FALSE)</f>
        <v>#N/A</v>
      </c>
      <c r="E2457" s="35"/>
      <c r="F2457" s="53"/>
      <c r="G2457" s="32"/>
      <c r="H2457" s="45" t="e">
        <f>VLOOKUP(G2457,Export7[#All],2,FALSE)</f>
        <v>#N/A</v>
      </c>
      <c r="I2457" s="45" t="e">
        <f>VLOOKUP($A2457,EVID_OSEVU!$A$1:$M$4972,10,FALSE)</f>
        <v>#N/A</v>
      </c>
      <c r="J2457" s="58" t="e">
        <f>VLOOKUP($A2457,EVID_OSEVU!$A$1:$M$4972,11,FALSE)</f>
        <v>#N/A</v>
      </c>
      <c r="K2457" s="33"/>
      <c r="L2457" s="45" t="e">
        <f>VLOOKUP(EVID_PASTVY!H2457,KATEGORIE_ZVIRAT!$B$2:$M$31,6,FALSE)*K2457</f>
        <v>#N/A</v>
      </c>
      <c r="M2457" s="33">
        <v>24</v>
      </c>
      <c r="N2457" s="45" t="e">
        <f>VLOOKUP(EVID_PASTVY!$H2457,KATEGORIE_ZVIRAT!$B$2:$M$31,8,FALSE)</f>
        <v>#N/A</v>
      </c>
      <c r="O2457" s="45" t="e">
        <f>VLOOKUP(EVID_PASTVY!$H2457,KATEGORIE_ZVIRAT!$B$2:$M$31,9,FALSE)</f>
        <v>#N/A</v>
      </c>
      <c r="P2457" s="54" t="e">
        <f>VLOOKUP(EVID_PASTVY!$H2457,KATEGORIE_ZVIRAT!$B$2:$M$31,7,FALSE)*L2457/1000*M2457/24*(F2457-E2457+1)/J2457</f>
        <v>#N/A</v>
      </c>
      <c r="Q2457" s="52" t="e">
        <f>VLOOKUP(EVID_PASTVY!$H2457,KATEGORIE_ZVIRAT!$B$2:$M$31,10,FALSE)*P2457*10</f>
        <v>#N/A</v>
      </c>
      <c r="R2457" s="52" t="e">
        <f>VLOOKUP(EVID_PASTVY!$H2457,KATEGORIE_ZVIRAT!$B$2:$M$31,11,FALSE)*P2457*10</f>
        <v>#N/A</v>
      </c>
      <c r="S2457" s="52" t="e">
        <f>VLOOKUP(EVID_PASTVY!$H2457,KATEGORIE_ZVIRAT!$B$2:$M$31,12,FALSE)*P2457*10</f>
        <v>#N/A</v>
      </c>
    </row>
    <row r="2458" spans="1:19" x14ac:dyDescent="0.2">
      <c r="A2458" s="32"/>
      <c r="B2458" s="37" t="e">
        <f>VLOOKUP($A2458,EVID_OSEVU!$A$1:$M$4972,2,FALSE)</f>
        <v>#N/A</v>
      </c>
      <c r="C2458" s="37" t="e">
        <f>VLOOKUP($A2458,EVID_OSEVU!$A$1:$M$4972,3,FALSE)</f>
        <v>#N/A</v>
      </c>
      <c r="D2458" s="45" t="e">
        <f>VLOOKUP($A2458,EVID_OSEVU!$A$1:$M$4972,4,FALSE)</f>
        <v>#N/A</v>
      </c>
      <c r="E2458" s="35"/>
      <c r="F2458" s="53"/>
      <c r="G2458" s="32"/>
      <c r="H2458" s="45" t="e">
        <f>VLOOKUP(G2458,Export7[#All],2,FALSE)</f>
        <v>#N/A</v>
      </c>
      <c r="I2458" s="45" t="e">
        <f>VLOOKUP($A2458,EVID_OSEVU!$A$1:$M$4972,10,FALSE)</f>
        <v>#N/A</v>
      </c>
      <c r="J2458" s="58" t="e">
        <f>VLOOKUP($A2458,EVID_OSEVU!$A$1:$M$4972,11,FALSE)</f>
        <v>#N/A</v>
      </c>
      <c r="K2458" s="33"/>
      <c r="L2458" s="45" t="e">
        <f>VLOOKUP(EVID_PASTVY!H2458,KATEGORIE_ZVIRAT!$B$2:$M$31,6,FALSE)*K2458</f>
        <v>#N/A</v>
      </c>
      <c r="M2458" s="33">
        <v>24</v>
      </c>
      <c r="N2458" s="45" t="e">
        <f>VLOOKUP(EVID_PASTVY!$H2458,KATEGORIE_ZVIRAT!$B$2:$M$31,8,FALSE)</f>
        <v>#N/A</v>
      </c>
      <c r="O2458" s="45" t="e">
        <f>VLOOKUP(EVID_PASTVY!$H2458,KATEGORIE_ZVIRAT!$B$2:$M$31,9,FALSE)</f>
        <v>#N/A</v>
      </c>
      <c r="P2458" s="54" t="e">
        <f>VLOOKUP(EVID_PASTVY!$H2458,KATEGORIE_ZVIRAT!$B$2:$M$31,7,FALSE)*L2458/1000*M2458/24*(F2458-E2458+1)/J2458</f>
        <v>#N/A</v>
      </c>
      <c r="Q2458" s="52" t="e">
        <f>VLOOKUP(EVID_PASTVY!$H2458,KATEGORIE_ZVIRAT!$B$2:$M$31,10,FALSE)*P2458*10</f>
        <v>#N/A</v>
      </c>
      <c r="R2458" s="52" t="e">
        <f>VLOOKUP(EVID_PASTVY!$H2458,KATEGORIE_ZVIRAT!$B$2:$M$31,11,FALSE)*P2458*10</f>
        <v>#N/A</v>
      </c>
      <c r="S2458" s="52" t="e">
        <f>VLOOKUP(EVID_PASTVY!$H2458,KATEGORIE_ZVIRAT!$B$2:$M$31,12,FALSE)*P2458*10</f>
        <v>#N/A</v>
      </c>
    </row>
    <row r="2459" spans="1:19" x14ac:dyDescent="0.2">
      <c r="A2459" s="32"/>
      <c r="B2459" s="37" t="e">
        <f>VLOOKUP($A2459,EVID_OSEVU!$A$1:$M$4972,2,FALSE)</f>
        <v>#N/A</v>
      </c>
      <c r="C2459" s="37" t="e">
        <f>VLOOKUP($A2459,EVID_OSEVU!$A$1:$M$4972,3,FALSE)</f>
        <v>#N/A</v>
      </c>
      <c r="D2459" s="45" t="e">
        <f>VLOOKUP($A2459,EVID_OSEVU!$A$1:$M$4972,4,FALSE)</f>
        <v>#N/A</v>
      </c>
      <c r="E2459" s="35"/>
      <c r="F2459" s="53"/>
      <c r="G2459" s="32"/>
      <c r="H2459" s="45" t="e">
        <f>VLOOKUP(G2459,Export7[#All],2,FALSE)</f>
        <v>#N/A</v>
      </c>
      <c r="I2459" s="45" t="e">
        <f>VLOOKUP($A2459,EVID_OSEVU!$A$1:$M$4972,10,FALSE)</f>
        <v>#N/A</v>
      </c>
      <c r="J2459" s="58" t="e">
        <f>VLOOKUP($A2459,EVID_OSEVU!$A$1:$M$4972,11,FALSE)</f>
        <v>#N/A</v>
      </c>
      <c r="K2459" s="33"/>
      <c r="L2459" s="45" t="e">
        <f>VLOOKUP(EVID_PASTVY!H2459,KATEGORIE_ZVIRAT!$B$2:$M$31,6,FALSE)*K2459</f>
        <v>#N/A</v>
      </c>
      <c r="M2459" s="33">
        <v>24</v>
      </c>
      <c r="N2459" s="45" t="e">
        <f>VLOOKUP(EVID_PASTVY!$H2459,KATEGORIE_ZVIRAT!$B$2:$M$31,8,FALSE)</f>
        <v>#N/A</v>
      </c>
      <c r="O2459" s="45" t="e">
        <f>VLOOKUP(EVID_PASTVY!$H2459,KATEGORIE_ZVIRAT!$B$2:$M$31,9,FALSE)</f>
        <v>#N/A</v>
      </c>
      <c r="P2459" s="54" t="e">
        <f>VLOOKUP(EVID_PASTVY!$H2459,KATEGORIE_ZVIRAT!$B$2:$M$31,7,FALSE)*L2459/1000*M2459/24*(F2459-E2459+1)/J2459</f>
        <v>#N/A</v>
      </c>
      <c r="Q2459" s="52" t="e">
        <f>VLOOKUP(EVID_PASTVY!$H2459,KATEGORIE_ZVIRAT!$B$2:$M$31,10,FALSE)*P2459*10</f>
        <v>#N/A</v>
      </c>
      <c r="R2459" s="52" t="e">
        <f>VLOOKUP(EVID_PASTVY!$H2459,KATEGORIE_ZVIRAT!$B$2:$M$31,11,FALSE)*P2459*10</f>
        <v>#N/A</v>
      </c>
      <c r="S2459" s="52" t="e">
        <f>VLOOKUP(EVID_PASTVY!$H2459,KATEGORIE_ZVIRAT!$B$2:$M$31,12,FALSE)*P2459*10</f>
        <v>#N/A</v>
      </c>
    </row>
    <row r="2460" spans="1:19" x14ac:dyDescent="0.2">
      <c r="A2460" s="32"/>
      <c r="B2460" s="37" t="e">
        <f>VLOOKUP($A2460,EVID_OSEVU!$A$1:$M$4972,2,FALSE)</f>
        <v>#N/A</v>
      </c>
      <c r="C2460" s="37" t="e">
        <f>VLOOKUP($A2460,EVID_OSEVU!$A$1:$M$4972,3,FALSE)</f>
        <v>#N/A</v>
      </c>
      <c r="D2460" s="45" t="e">
        <f>VLOOKUP($A2460,EVID_OSEVU!$A$1:$M$4972,4,FALSE)</f>
        <v>#N/A</v>
      </c>
      <c r="E2460" s="35"/>
      <c r="F2460" s="53"/>
      <c r="G2460" s="32"/>
      <c r="H2460" s="45" t="e">
        <f>VLOOKUP(G2460,Export7[#All],2,FALSE)</f>
        <v>#N/A</v>
      </c>
      <c r="I2460" s="45" t="e">
        <f>VLOOKUP($A2460,EVID_OSEVU!$A$1:$M$4972,10,FALSE)</f>
        <v>#N/A</v>
      </c>
      <c r="J2460" s="58" t="e">
        <f>VLOOKUP($A2460,EVID_OSEVU!$A$1:$M$4972,11,FALSE)</f>
        <v>#N/A</v>
      </c>
      <c r="K2460" s="33"/>
      <c r="L2460" s="45" t="e">
        <f>VLOOKUP(EVID_PASTVY!H2460,KATEGORIE_ZVIRAT!$B$2:$M$31,6,FALSE)*K2460</f>
        <v>#N/A</v>
      </c>
      <c r="M2460" s="33">
        <v>24</v>
      </c>
      <c r="N2460" s="45" t="e">
        <f>VLOOKUP(EVID_PASTVY!$H2460,KATEGORIE_ZVIRAT!$B$2:$M$31,8,FALSE)</f>
        <v>#N/A</v>
      </c>
      <c r="O2460" s="45" t="e">
        <f>VLOOKUP(EVID_PASTVY!$H2460,KATEGORIE_ZVIRAT!$B$2:$M$31,9,FALSE)</f>
        <v>#N/A</v>
      </c>
      <c r="P2460" s="54" t="e">
        <f>VLOOKUP(EVID_PASTVY!$H2460,KATEGORIE_ZVIRAT!$B$2:$M$31,7,FALSE)*L2460/1000*M2460/24*(F2460-E2460+1)/J2460</f>
        <v>#N/A</v>
      </c>
      <c r="Q2460" s="52" t="e">
        <f>VLOOKUP(EVID_PASTVY!$H2460,KATEGORIE_ZVIRAT!$B$2:$M$31,10,FALSE)*P2460*10</f>
        <v>#N/A</v>
      </c>
      <c r="R2460" s="52" t="e">
        <f>VLOOKUP(EVID_PASTVY!$H2460,KATEGORIE_ZVIRAT!$B$2:$M$31,11,FALSE)*P2460*10</f>
        <v>#N/A</v>
      </c>
      <c r="S2460" s="52" t="e">
        <f>VLOOKUP(EVID_PASTVY!$H2460,KATEGORIE_ZVIRAT!$B$2:$M$31,12,FALSE)*P2460*10</f>
        <v>#N/A</v>
      </c>
    </row>
    <row r="2461" spans="1:19" x14ac:dyDescent="0.2">
      <c r="A2461" s="32"/>
      <c r="B2461" s="37" t="e">
        <f>VLOOKUP($A2461,EVID_OSEVU!$A$1:$M$4972,2,FALSE)</f>
        <v>#N/A</v>
      </c>
      <c r="C2461" s="37" t="e">
        <f>VLOOKUP($A2461,EVID_OSEVU!$A$1:$M$4972,3,FALSE)</f>
        <v>#N/A</v>
      </c>
      <c r="D2461" s="45" t="e">
        <f>VLOOKUP($A2461,EVID_OSEVU!$A$1:$M$4972,4,FALSE)</f>
        <v>#N/A</v>
      </c>
      <c r="E2461" s="35"/>
      <c r="F2461" s="53"/>
      <c r="G2461" s="32"/>
      <c r="H2461" s="45" t="e">
        <f>VLOOKUP(G2461,Export7[#All],2,FALSE)</f>
        <v>#N/A</v>
      </c>
      <c r="I2461" s="45" t="e">
        <f>VLOOKUP($A2461,EVID_OSEVU!$A$1:$M$4972,10,FALSE)</f>
        <v>#N/A</v>
      </c>
      <c r="J2461" s="58" t="e">
        <f>VLOOKUP($A2461,EVID_OSEVU!$A$1:$M$4972,11,FALSE)</f>
        <v>#N/A</v>
      </c>
      <c r="K2461" s="33"/>
      <c r="L2461" s="45" t="e">
        <f>VLOOKUP(EVID_PASTVY!H2461,KATEGORIE_ZVIRAT!$B$2:$M$31,6,FALSE)*K2461</f>
        <v>#N/A</v>
      </c>
      <c r="M2461" s="33">
        <v>24</v>
      </c>
      <c r="N2461" s="45" t="e">
        <f>VLOOKUP(EVID_PASTVY!$H2461,KATEGORIE_ZVIRAT!$B$2:$M$31,8,FALSE)</f>
        <v>#N/A</v>
      </c>
      <c r="O2461" s="45" t="e">
        <f>VLOOKUP(EVID_PASTVY!$H2461,KATEGORIE_ZVIRAT!$B$2:$M$31,9,FALSE)</f>
        <v>#N/A</v>
      </c>
      <c r="P2461" s="54" t="e">
        <f>VLOOKUP(EVID_PASTVY!$H2461,KATEGORIE_ZVIRAT!$B$2:$M$31,7,FALSE)*L2461/1000*M2461/24*(F2461-E2461+1)/J2461</f>
        <v>#N/A</v>
      </c>
      <c r="Q2461" s="52" t="e">
        <f>VLOOKUP(EVID_PASTVY!$H2461,KATEGORIE_ZVIRAT!$B$2:$M$31,10,FALSE)*P2461*10</f>
        <v>#N/A</v>
      </c>
      <c r="R2461" s="52" t="e">
        <f>VLOOKUP(EVID_PASTVY!$H2461,KATEGORIE_ZVIRAT!$B$2:$M$31,11,FALSE)*P2461*10</f>
        <v>#N/A</v>
      </c>
      <c r="S2461" s="52" t="e">
        <f>VLOOKUP(EVID_PASTVY!$H2461,KATEGORIE_ZVIRAT!$B$2:$M$31,12,FALSE)*P2461*10</f>
        <v>#N/A</v>
      </c>
    </row>
    <row r="2462" spans="1:19" x14ac:dyDescent="0.2">
      <c r="A2462" s="32"/>
      <c r="B2462" s="37" t="e">
        <f>VLOOKUP($A2462,EVID_OSEVU!$A$1:$M$4972,2,FALSE)</f>
        <v>#N/A</v>
      </c>
      <c r="C2462" s="37" t="e">
        <f>VLOOKUP($A2462,EVID_OSEVU!$A$1:$M$4972,3,FALSE)</f>
        <v>#N/A</v>
      </c>
      <c r="D2462" s="45" t="e">
        <f>VLOOKUP($A2462,EVID_OSEVU!$A$1:$M$4972,4,FALSE)</f>
        <v>#N/A</v>
      </c>
      <c r="E2462" s="35"/>
      <c r="F2462" s="53"/>
      <c r="G2462" s="32"/>
      <c r="H2462" s="45" t="e">
        <f>VLOOKUP(G2462,Export7[#All],2,FALSE)</f>
        <v>#N/A</v>
      </c>
      <c r="I2462" s="45" t="e">
        <f>VLOOKUP($A2462,EVID_OSEVU!$A$1:$M$4972,10,FALSE)</f>
        <v>#N/A</v>
      </c>
      <c r="J2462" s="58" t="e">
        <f>VLOOKUP($A2462,EVID_OSEVU!$A$1:$M$4972,11,FALSE)</f>
        <v>#N/A</v>
      </c>
      <c r="K2462" s="33"/>
      <c r="L2462" s="45" t="e">
        <f>VLOOKUP(EVID_PASTVY!H2462,KATEGORIE_ZVIRAT!$B$2:$M$31,6,FALSE)*K2462</f>
        <v>#N/A</v>
      </c>
      <c r="M2462" s="33">
        <v>24</v>
      </c>
      <c r="N2462" s="45" t="e">
        <f>VLOOKUP(EVID_PASTVY!$H2462,KATEGORIE_ZVIRAT!$B$2:$M$31,8,FALSE)</f>
        <v>#N/A</v>
      </c>
      <c r="O2462" s="45" t="e">
        <f>VLOOKUP(EVID_PASTVY!$H2462,KATEGORIE_ZVIRAT!$B$2:$M$31,9,FALSE)</f>
        <v>#N/A</v>
      </c>
      <c r="P2462" s="54" t="e">
        <f>VLOOKUP(EVID_PASTVY!$H2462,KATEGORIE_ZVIRAT!$B$2:$M$31,7,FALSE)*L2462/1000*M2462/24*(F2462-E2462+1)/J2462</f>
        <v>#N/A</v>
      </c>
      <c r="Q2462" s="52" t="e">
        <f>VLOOKUP(EVID_PASTVY!$H2462,KATEGORIE_ZVIRAT!$B$2:$M$31,10,FALSE)*P2462*10</f>
        <v>#N/A</v>
      </c>
      <c r="R2462" s="52" t="e">
        <f>VLOOKUP(EVID_PASTVY!$H2462,KATEGORIE_ZVIRAT!$B$2:$M$31,11,FALSE)*P2462*10</f>
        <v>#N/A</v>
      </c>
      <c r="S2462" s="52" t="e">
        <f>VLOOKUP(EVID_PASTVY!$H2462,KATEGORIE_ZVIRAT!$B$2:$M$31,12,FALSE)*P2462*10</f>
        <v>#N/A</v>
      </c>
    </row>
    <row r="2463" spans="1:19" x14ac:dyDescent="0.2">
      <c r="A2463" s="32"/>
      <c r="B2463" s="37" t="e">
        <f>VLOOKUP($A2463,EVID_OSEVU!$A$1:$M$4972,2,FALSE)</f>
        <v>#N/A</v>
      </c>
      <c r="C2463" s="37" t="e">
        <f>VLOOKUP($A2463,EVID_OSEVU!$A$1:$M$4972,3,FALSE)</f>
        <v>#N/A</v>
      </c>
      <c r="D2463" s="45" t="e">
        <f>VLOOKUP($A2463,EVID_OSEVU!$A$1:$M$4972,4,FALSE)</f>
        <v>#N/A</v>
      </c>
      <c r="E2463" s="35"/>
      <c r="F2463" s="53"/>
      <c r="G2463" s="32"/>
      <c r="H2463" s="45" t="e">
        <f>VLOOKUP(G2463,Export7[#All],2,FALSE)</f>
        <v>#N/A</v>
      </c>
      <c r="I2463" s="45" t="e">
        <f>VLOOKUP($A2463,EVID_OSEVU!$A$1:$M$4972,10,FALSE)</f>
        <v>#N/A</v>
      </c>
      <c r="J2463" s="58" t="e">
        <f>VLOOKUP($A2463,EVID_OSEVU!$A$1:$M$4972,11,FALSE)</f>
        <v>#N/A</v>
      </c>
      <c r="K2463" s="33"/>
      <c r="L2463" s="45" t="e">
        <f>VLOOKUP(EVID_PASTVY!H2463,KATEGORIE_ZVIRAT!$B$2:$M$31,6,FALSE)*K2463</f>
        <v>#N/A</v>
      </c>
      <c r="M2463" s="33">
        <v>24</v>
      </c>
      <c r="N2463" s="45" t="e">
        <f>VLOOKUP(EVID_PASTVY!$H2463,KATEGORIE_ZVIRAT!$B$2:$M$31,8,FALSE)</f>
        <v>#N/A</v>
      </c>
      <c r="O2463" s="45" t="e">
        <f>VLOOKUP(EVID_PASTVY!$H2463,KATEGORIE_ZVIRAT!$B$2:$M$31,9,FALSE)</f>
        <v>#N/A</v>
      </c>
      <c r="P2463" s="54" t="e">
        <f>VLOOKUP(EVID_PASTVY!$H2463,KATEGORIE_ZVIRAT!$B$2:$M$31,7,FALSE)*L2463/1000*M2463/24*(F2463-E2463+1)/J2463</f>
        <v>#N/A</v>
      </c>
      <c r="Q2463" s="52" t="e">
        <f>VLOOKUP(EVID_PASTVY!$H2463,KATEGORIE_ZVIRAT!$B$2:$M$31,10,FALSE)*P2463*10</f>
        <v>#N/A</v>
      </c>
      <c r="R2463" s="52" t="e">
        <f>VLOOKUP(EVID_PASTVY!$H2463,KATEGORIE_ZVIRAT!$B$2:$M$31,11,FALSE)*P2463*10</f>
        <v>#N/A</v>
      </c>
      <c r="S2463" s="52" t="e">
        <f>VLOOKUP(EVID_PASTVY!$H2463,KATEGORIE_ZVIRAT!$B$2:$M$31,12,FALSE)*P2463*10</f>
        <v>#N/A</v>
      </c>
    </row>
    <row r="2464" spans="1:19" x14ac:dyDescent="0.2">
      <c r="A2464" s="32"/>
      <c r="B2464" s="37" t="e">
        <f>VLOOKUP($A2464,EVID_OSEVU!$A$1:$M$4972,2,FALSE)</f>
        <v>#N/A</v>
      </c>
      <c r="C2464" s="37" t="e">
        <f>VLOOKUP($A2464,EVID_OSEVU!$A$1:$M$4972,3,FALSE)</f>
        <v>#N/A</v>
      </c>
      <c r="D2464" s="45" t="e">
        <f>VLOOKUP($A2464,EVID_OSEVU!$A$1:$M$4972,4,FALSE)</f>
        <v>#N/A</v>
      </c>
      <c r="E2464" s="35"/>
      <c r="F2464" s="53"/>
      <c r="G2464" s="32"/>
      <c r="H2464" s="45" t="e">
        <f>VLOOKUP(G2464,Export7[#All],2,FALSE)</f>
        <v>#N/A</v>
      </c>
      <c r="I2464" s="45" t="e">
        <f>VLOOKUP($A2464,EVID_OSEVU!$A$1:$M$4972,10,FALSE)</f>
        <v>#N/A</v>
      </c>
      <c r="J2464" s="58" t="e">
        <f>VLOOKUP($A2464,EVID_OSEVU!$A$1:$M$4972,11,FALSE)</f>
        <v>#N/A</v>
      </c>
      <c r="K2464" s="33"/>
      <c r="L2464" s="45" t="e">
        <f>VLOOKUP(EVID_PASTVY!H2464,KATEGORIE_ZVIRAT!$B$2:$M$31,6,FALSE)*K2464</f>
        <v>#N/A</v>
      </c>
      <c r="M2464" s="33">
        <v>24</v>
      </c>
      <c r="N2464" s="45" t="e">
        <f>VLOOKUP(EVID_PASTVY!$H2464,KATEGORIE_ZVIRAT!$B$2:$M$31,8,FALSE)</f>
        <v>#N/A</v>
      </c>
      <c r="O2464" s="45" t="e">
        <f>VLOOKUP(EVID_PASTVY!$H2464,KATEGORIE_ZVIRAT!$B$2:$M$31,9,FALSE)</f>
        <v>#N/A</v>
      </c>
      <c r="P2464" s="54" t="e">
        <f>VLOOKUP(EVID_PASTVY!$H2464,KATEGORIE_ZVIRAT!$B$2:$M$31,7,FALSE)*L2464/1000*M2464/24*(F2464-E2464+1)/J2464</f>
        <v>#N/A</v>
      </c>
      <c r="Q2464" s="52" t="e">
        <f>VLOOKUP(EVID_PASTVY!$H2464,KATEGORIE_ZVIRAT!$B$2:$M$31,10,FALSE)*P2464*10</f>
        <v>#N/A</v>
      </c>
      <c r="R2464" s="52" t="e">
        <f>VLOOKUP(EVID_PASTVY!$H2464,KATEGORIE_ZVIRAT!$B$2:$M$31,11,FALSE)*P2464*10</f>
        <v>#N/A</v>
      </c>
      <c r="S2464" s="52" t="e">
        <f>VLOOKUP(EVID_PASTVY!$H2464,KATEGORIE_ZVIRAT!$B$2:$M$31,12,FALSE)*P2464*10</f>
        <v>#N/A</v>
      </c>
    </row>
    <row r="2465" spans="1:19" x14ac:dyDescent="0.2">
      <c r="A2465" s="32"/>
      <c r="B2465" s="37" t="e">
        <f>VLOOKUP($A2465,EVID_OSEVU!$A$1:$M$4972,2,FALSE)</f>
        <v>#N/A</v>
      </c>
      <c r="C2465" s="37" t="e">
        <f>VLOOKUP($A2465,EVID_OSEVU!$A$1:$M$4972,3,FALSE)</f>
        <v>#N/A</v>
      </c>
      <c r="D2465" s="45" t="e">
        <f>VLOOKUP($A2465,EVID_OSEVU!$A$1:$M$4972,4,FALSE)</f>
        <v>#N/A</v>
      </c>
      <c r="E2465" s="35"/>
      <c r="F2465" s="53"/>
      <c r="G2465" s="32"/>
      <c r="H2465" s="45" t="e">
        <f>VLOOKUP(G2465,Export7[#All],2,FALSE)</f>
        <v>#N/A</v>
      </c>
      <c r="I2465" s="45" t="e">
        <f>VLOOKUP($A2465,EVID_OSEVU!$A$1:$M$4972,10,FALSE)</f>
        <v>#N/A</v>
      </c>
      <c r="J2465" s="58" t="e">
        <f>VLOOKUP($A2465,EVID_OSEVU!$A$1:$M$4972,11,FALSE)</f>
        <v>#N/A</v>
      </c>
      <c r="K2465" s="33"/>
      <c r="L2465" s="45" t="e">
        <f>VLOOKUP(EVID_PASTVY!H2465,KATEGORIE_ZVIRAT!$B$2:$M$31,6,FALSE)*K2465</f>
        <v>#N/A</v>
      </c>
      <c r="M2465" s="33">
        <v>24</v>
      </c>
      <c r="N2465" s="45" t="e">
        <f>VLOOKUP(EVID_PASTVY!$H2465,KATEGORIE_ZVIRAT!$B$2:$M$31,8,FALSE)</f>
        <v>#N/A</v>
      </c>
      <c r="O2465" s="45" t="e">
        <f>VLOOKUP(EVID_PASTVY!$H2465,KATEGORIE_ZVIRAT!$B$2:$M$31,9,FALSE)</f>
        <v>#N/A</v>
      </c>
      <c r="P2465" s="54" t="e">
        <f>VLOOKUP(EVID_PASTVY!$H2465,KATEGORIE_ZVIRAT!$B$2:$M$31,7,FALSE)*L2465/1000*M2465/24*(F2465-E2465+1)/J2465</f>
        <v>#N/A</v>
      </c>
      <c r="Q2465" s="52" t="e">
        <f>VLOOKUP(EVID_PASTVY!$H2465,KATEGORIE_ZVIRAT!$B$2:$M$31,10,FALSE)*P2465*10</f>
        <v>#N/A</v>
      </c>
      <c r="R2465" s="52" t="e">
        <f>VLOOKUP(EVID_PASTVY!$H2465,KATEGORIE_ZVIRAT!$B$2:$M$31,11,FALSE)*P2465*10</f>
        <v>#N/A</v>
      </c>
      <c r="S2465" s="52" t="e">
        <f>VLOOKUP(EVID_PASTVY!$H2465,KATEGORIE_ZVIRAT!$B$2:$M$31,12,FALSE)*P2465*10</f>
        <v>#N/A</v>
      </c>
    </row>
    <row r="2466" spans="1:19" x14ac:dyDescent="0.2">
      <c r="A2466" s="32"/>
      <c r="B2466" s="37" t="e">
        <f>VLOOKUP($A2466,EVID_OSEVU!$A$1:$M$4972,2,FALSE)</f>
        <v>#N/A</v>
      </c>
      <c r="C2466" s="37" t="e">
        <f>VLOOKUP($A2466,EVID_OSEVU!$A$1:$M$4972,3,FALSE)</f>
        <v>#N/A</v>
      </c>
      <c r="D2466" s="45" t="e">
        <f>VLOOKUP($A2466,EVID_OSEVU!$A$1:$M$4972,4,FALSE)</f>
        <v>#N/A</v>
      </c>
      <c r="E2466" s="35"/>
      <c r="F2466" s="53"/>
      <c r="G2466" s="32"/>
      <c r="H2466" s="45" t="e">
        <f>VLOOKUP(G2466,Export7[#All],2,FALSE)</f>
        <v>#N/A</v>
      </c>
      <c r="I2466" s="45" t="e">
        <f>VLOOKUP($A2466,EVID_OSEVU!$A$1:$M$4972,10,FALSE)</f>
        <v>#N/A</v>
      </c>
      <c r="J2466" s="58" t="e">
        <f>VLOOKUP($A2466,EVID_OSEVU!$A$1:$M$4972,11,FALSE)</f>
        <v>#N/A</v>
      </c>
      <c r="K2466" s="33"/>
      <c r="L2466" s="45" t="e">
        <f>VLOOKUP(EVID_PASTVY!H2466,KATEGORIE_ZVIRAT!$B$2:$M$31,6,FALSE)*K2466</f>
        <v>#N/A</v>
      </c>
      <c r="M2466" s="33">
        <v>24</v>
      </c>
      <c r="N2466" s="45" t="e">
        <f>VLOOKUP(EVID_PASTVY!$H2466,KATEGORIE_ZVIRAT!$B$2:$M$31,8,FALSE)</f>
        <v>#N/A</v>
      </c>
      <c r="O2466" s="45" t="e">
        <f>VLOOKUP(EVID_PASTVY!$H2466,KATEGORIE_ZVIRAT!$B$2:$M$31,9,FALSE)</f>
        <v>#N/A</v>
      </c>
      <c r="P2466" s="54" t="e">
        <f>VLOOKUP(EVID_PASTVY!$H2466,KATEGORIE_ZVIRAT!$B$2:$M$31,7,FALSE)*L2466/1000*M2466/24*(F2466-E2466+1)/J2466</f>
        <v>#N/A</v>
      </c>
      <c r="Q2466" s="52" t="e">
        <f>VLOOKUP(EVID_PASTVY!$H2466,KATEGORIE_ZVIRAT!$B$2:$M$31,10,FALSE)*P2466*10</f>
        <v>#N/A</v>
      </c>
      <c r="R2466" s="52" t="e">
        <f>VLOOKUP(EVID_PASTVY!$H2466,KATEGORIE_ZVIRAT!$B$2:$M$31,11,FALSE)*P2466*10</f>
        <v>#N/A</v>
      </c>
      <c r="S2466" s="52" t="e">
        <f>VLOOKUP(EVID_PASTVY!$H2466,KATEGORIE_ZVIRAT!$B$2:$M$31,12,FALSE)*P2466*10</f>
        <v>#N/A</v>
      </c>
    </row>
    <row r="2467" spans="1:19" x14ac:dyDescent="0.2">
      <c r="A2467" s="32"/>
      <c r="B2467" s="37" t="e">
        <f>VLOOKUP($A2467,EVID_OSEVU!$A$1:$M$4972,2,FALSE)</f>
        <v>#N/A</v>
      </c>
      <c r="C2467" s="37" t="e">
        <f>VLOOKUP($A2467,EVID_OSEVU!$A$1:$M$4972,3,FALSE)</f>
        <v>#N/A</v>
      </c>
      <c r="D2467" s="45" t="e">
        <f>VLOOKUP($A2467,EVID_OSEVU!$A$1:$M$4972,4,FALSE)</f>
        <v>#N/A</v>
      </c>
      <c r="E2467" s="35"/>
      <c r="F2467" s="53"/>
      <c r="G2467" s="32"/>
      <c r="H2467" s="45" t="e">
        <f>VLOOKUP(G2467,Export7[#All],2,FALSE)</f>
        <v>#N/A</v>
      </c>
      <c r="I2467" s="45" t="e">
        <f>VLOOKUP($A2467,EVID_OSEVU!$A$1:$M$4972,10,FALSE)</f>
        <v>#N/A</v>
      </c>
      <c r="J2467" s="58" t="e">
        <f>VLOOKUP($A2467,EVID_OSEVU!$A$1:$M$4972,11,FALSE)</f>
        <v>#N/A</v>
      </c>
      <c r="K2467" s="33"/>
      <c r="L2467" s="45" t="e">
        <f>VLOOKUP(EVID_PASTVY!H2467,KATEGORIE_ZVIRAT!$B$2:$M$31,6,FALSE)*K2467</f>
        <v>#N/A</v>
      </c>
      <c r="M2467" s="33">
        <v>24</v>
      </c>
      <c r="N2467" s="45" t="e">
        <f>VLOOKUP(EVID_PASTVY!$H2467,KATEGORIE_ZVIRAT!$B$2:$M$31,8,FALSE)</f>
        <v>#N/A</v>
      </c>
      <c r="O2467" s="45" t="e">
        <f>VLOOKUP(EVID_PASTVY!$H2467,KATEGORIE_ZVIRAT!$B$2:$M$31,9,FALSE)</f>
        <v>#N/A</v>
      </c>
      <c r="P2467" s="54" t="e">
        <f>VLOOKUP(EVID_PASTVY!$H2467,KATEGORIE_ZVIRAT!$B$2:$M$31,7,FALSE)*L2467/1000*M2467/24*(F2467-E2467+1)/J2467</f>
        <v>#N/A</v>
      </c>
      <c r="Q2467" s="52" t="e">
        <f>VLOOKUP(EVID_PASTVY!$H2467,KATEGORIE_ZVIRAT!$B$2:$M$31,10,FALSE)*P2467*10</f>
        <v>#N/A</v>
      </c>
      <c r="R2467" s="52" t="e">
        <f>VLOOKUP(EVID_PASTVY!$H2467,KATEGORIE_ZVIRAT!$B$2:$M$31,11,FALSE)*P2467*10</f>
        <v>#N/A</v>
      </c>
      <c r="S2467" s="52" t="e">
        <f>VLOOKUP(EVID_PASTVY!$H2467,KATEGORIE_ZVIRAT!$B$2:$M$31,12,FALSE)*P2467*10</f>
        <v>#N/A</v>
      </c>
    </row>
    <row r="2468" spans="1:19" x14ac:dyDescent="0.2">
      <c r="A2468" s="32"/>
      <c r="B2468" s="37" t="e">
        <f>VLOOKUP($A2468,EVID_OSEVU!$A$1:$M$4972,2,FALSE)</f>
        <v>#N/A</v>
      </c>
      <c r="C2468" s="37" t="e">
        <f>VLOOKUP($A2468,EVID_OSEVU!$A$1:$M$4972,3,FALSE)</f>
        <v>#N/A</v>
      </c>
      <c r="D2468" s="45" t="e">
        <f>VLOOKUP($A2468,EVID_OSEVU!$A$1:$M$4972,4,FALSE)</f>
        <v>#N/A</v>
      </c>
      <c r="E2468" s="35"/>
      <c r="F2468" s="53"/>
      <c r="G2468" s="32"/>
      <c r="H2468" s="45" t="e">
        <f>VLOOKUP(G2468,Export7[#All],2,FALSE)</f>
        <v>#N/A</v>
      </c>
      <c r="I2468" s="45" t="e">
        <f>VLOOKUP($A2468,EVID_OSEVU!$A$1:$M$4972,10,FALSE)</f>
        <v>#N/A</v>
      </c>
      <c r="J2468" s="58" t="e">
        <f>VLOOKUP($A2468,EVID_OSEVU!$A$1:$M$4972,11,FALSE)</f>
        <v>#N/A</v>
      </c>
      <c r="K2468" s="33"/>
      <c r="L2468" s="45" t="e">
        <f>VLOOKUP(EVID_PASTVY!H2468,KATEGORIE_ZVIRAT!$B$2:$M$31,6,FALSE)*K2468</f>
        <v>#N/A</v>
      </c>
      <c r="M2468" s="33">
        <v>24</v>
      </c>
      <c r="N2468" s="45" t="e">
        <f>VLOOKUP(EVID_PASTVY!$H2468,KATEGORIE_ZVIRAT!$B$2:$M$31,8,FALSE)</f>
        <v>#N/A</v>
      </c>
      <c r="O2468" s="45" t="e">
        <f>VLOOKUP(EVID_PASTVY!$H2468,KATEGORIE_ZVIRAT!$B$2:$M$31,9,FALSE)</f>
        <v>#N/A</v>
      </c>
      <c r="P2468" s="54" t="e">
        <f>VLOOKUP(EVID_PASTVY!$H2468,KATEGORIE_ZVIRAT!$B$2:$M$31,7,FALSE)*L2468/1000*M2468/24*(F2468-E2468+1)/J2468</f>
        <v>#N/A</v>
      </c>
      <c r="Q2468" s="52" t="e">
        <f>VLOOKUP(EVID_PASTVY!$H2468,KATEGORIE_ZVIRAT!$B$2:$M$31,10,FALSE)*P2468*10</f>
        <v>#N/A</v>
      </c>
      <c r="R2468" s="52" t="e">
        <f>VLOOKUP(EVID_PASTVY!$H2468,KATEGORIE_ZVIRAT!$B$2:$M$31,11,FALSE)*P2468*10</f>
        <v>#N/A</v>
      </c>
      <c r="S2468" s="52" t="e">
        <f>VLOOKUP(EVID_PASTVY!$H2468,KATEGORIE_ZVIRAT!$B$2:$M$31,12,FALSE)*P2468*10</f>
        <v>#N/A</v>
      </c>
    </row>
    <row r="2469" spans="1:19" x14ac:dyDescent="0.2">
      <c r="A2469" s="32"/>
      <c r="B2469" s="37" t="e">
        <f>VLOOKUP($A2469,EVID_OSEVU!$A$1:$M$4972,2,FALSE)</f>
        <v>#N/A</v>
      </c>
      <c r="C2469" s="37" t="e">
        <f>VLOOKUP($A2469,EVID_OSEVU!$A$1:$M$4972,3,FALSE)</f>
        <v>#N/A</v>
      </c>
      <c r="D2469" s="45" t="e">
        <f>VLOOKUP($A2469,EVID_OSEVU!$A$1:$M$4972,4,FALSE)</f>
        <v>#N/A</v>
      </c>
      <c r="E2469" s="35"/>
      <c r="F2469" s="53"/>
      <c r="G2469" s="32"/>
      <c r="H2469" s="45" t="e">
        <f>VLOOKUP(G2469,Export7[#All],2,FALSE)</f>
        <v>#N/A</v>
      </c>
      <c r="I2469" s="45" t="e">
        <f>VLOOKUP($A2469,EVID_OSEVU!$A$1:$M$4972,10,FALSE)</f>
        <v>#N/A</v>
      </c>
      <c r="J2469" s="58" t="e">
        <f>VLOOKUP($A2469,EVID_OSEVU!$A$1:$M$4972,11,FALSE)</f>
        <v>#N/A</v>
      </c>
      <c r="K2469" s="33"/>
      <c r="L2469" s="45" t="e">
        <f>VLOOKUP(EVID_PASTVY!H2469,KATEGORIE_ZVIRAT!$B$2:$M$31,6,FALSE)*K2469</f>
        <v>#N/A</v>
      </c>
      <c r="M2469" s="33">
        <v>24</v>
      </c>
      <c r="N2469" s="45" t="e">
        <f>VLOOKUP(EVID_PASTVY!$H2469,KATEGORIE_ZVIRAT!$B$2:$M$31,8,FALSE)</f>
        <v>#N/A</v>
      </c>
      <c r="O2469" s="45" t="e">
        <f>VLOOKUP(EVID_PASTVY!$H2469,KATEGORIE_ZVIRAT!$B$2:$M$31,9,FALSE)</f>
        <v>#N/A</v>
      </c>
      <c r="P2469" s="54" t="e">
        <f>VLOOKUP(EVID_PASTVY!$H2469,KATEGORIE_ZVIRAT!$B$2:$M$31,7,FALSE)*L2469/1000*M2469/24*(F2469-E2469+1)/J2469</f>
        <v>#N/A</v>
      </c>
      <c r="Q2469" s="52" t="e">
        <f>VLOOKUP(EVID_PASTVY!$H2469,KATEGORIE_ZVIRAT!$B$2:$M$31,10,FALSE)*P2469*10</f>
        <v>#N/A</v>
      </c>
      <c r="R2469" s="52" t="e">
        <f>VLOOKUP(EVID_PASTVY!$H2469,KATEGORIE_ZVIRAT!$B$2:$M$31,11,FALSE)*P2469*10</f>
        <v>#N/A</v>
      </c>
      <c r="S2469" s="52" t="e">
        <f>VLOOKUP(EVID_PASTVY!$H2469,KATEGORIE_ZVIRAT!$B$2:$M$31,12,FALSE)*P2469*10</f>
        <v>#N/A</v>
      </c>
    </row>
    <row r="2470" spans="1:19" x14ac:dyDescent="0.2">
      <c r="A2470" s="32"/>
      <c r="B2470" s="37" t="e">
        <f>VLOOKUP($A2470,EVID_OSEVU!$A$1:$M$4972,2,FALSE)</f>
        <v>#N/A</v>
      </c>
      <c r="C2470" s="37" t="e">
        <f>VLOOKUP($A2470,EVID_OSEVU!$A$1:$M$4972,3,FALSE)</f>
        <v>#N/A</v>
      </c>
      <c r="D2470" s="45" t="e">
        <f>VLOOKUP($A2470,EVID_OSEVU!$A$1:$M$4972,4,FALSE)</f>
        <v>#N/A</v>
      </c>
      <c r="E2470" s="35"/>
      <c r="F2470" s="53"/>
      <c r="G2470" s="32"/>
      <c r="H2470" s="45" t="e">
        <f>VLOOKUP(G2470,Export7[#All],2,FALSE)</f>
        <v>#N/A</v>
      </c>
      <c r="I2470" s="45" t="e">
        <f>VLOOKUP($A2470,EVID_OSEVU!$A$1:$M$4972,10,FALSE)</f>
        <v>#N/A</v>
      </c>
      <c r="J2470" s="58" t="e">
        <f>VLOOKUP($A2470,EVID_OSEVU!$A$1:$M$4972,11,FALSE)</f>
        <v>#N/A</v>
      </c>
      <c r="K2470" s="33"/>
      <c r="L2470" s="45" t="e">
        <f>VLOOKUP(EVID_PASTVY!H2470,KATEGORIE_ZVIRAT!$B$2:$M$31,6,FALSE)*K2470</f>
        <v>#N/A</v>
      </c>
      <c r="M2470" s="33">
        <v>24</v>
      </c>
      <c r="N2470" s="45" t="e">
        <f>VLOOKUP(EVID_PASTVY!$H2470,KATEGORIE_ZVIRAT!$B$2:$M$31,8,FALSE)</f>
        <v>#N/A</v>
      </c>
      <c r="O2470" s="45" t="e">
        <f>VLOOKUP(EVID_PASTVY!$H2470,KATEGORIE_ZVIRAT!$B$2:$M$31,9,FALSE)</f>
        <v>#N/A</v>
      </c>
      <c r="P2470" s="54" t="e">
        <f>VLOOKUP(EVID_PASTVY!$H2470,KATEGORIE_ZVIRAT!$B$2:$M$31,7,FALSE)*L2470/1000*M2470/24*(F2470-E2470+1)/J2470</f>
        <v>#N/A</v>
      </c>
      <c r="Q2470" s="52" t="e">
        <f>VLOOKUP(EVID_PASTVY!$H2470,KATEGORIE_ZVIRAT!$B$2:$M$31,10,FALSE)*P2470*10</f>
        <v>#N/A</v>
      </c>
      <c r="R2470" s="52" t="e">
        <f>VLOOKUP(EVID_PASTVY!$H2470,KATEGORIE_ZVIRAT!$B$2:$M$31,11,FALSE)*P2470*10</f>
        <v>#N/A</v>
      </c>
      <c r="S2470" s="52" t="e">
        <f>VLOOKUP(EVID_PASTVY!$H2470,KATEGORIE_ZVIRAT!$B$2:$M$31,12,FALSE)*P2470*10</f>
        <v>#N/A</v>
      </c>
    </row>
    <row r="2471" spans="1:19" x14ac:dyDescent="0.2">
      <c r="A2471" s="32"/>
      <c r="B2471" s="37" t="e">
        <f>VLOOKUP($A2471,EVID_OSEVU!$A$1:$M$4972,2,FALSE)</f>
        <v>#N/A</v>
      </c>
      <c r="C2471" s="37" t="e">
        <f>VLOOKUP($A2471,EVID_OSEVU!$A$1:$M$4972,3,FALSE)</f>
        <v>#N/A</v>
      </c>
      <c r="D2471" s="45" t="e">
        <f>VLOOKUP($A2471,EVID_OSEVU!$A$1:$M$4972,4,FALSE)</f>
        <v>#N/A</v>
      </c>
      <c r="E2471" s="35"/>
      <c r="F2471" s="53"/>
      <c r="G2471" s="32"/>
      <c r="H2471" s="45" t="e">
        <f>VLOOKUP(G2471,Export7[#All],2,FALSE)</f>
        <v>#N/A</v>
      </c>
      <c r="I2471" s="45" t="e">
        <f>VLOOKUP($A2471,EVID_OSEVU!$A$1:$M$4972,10,FALSE)</f>
        <v>#N/A</v>
      </c>
      <c r="J2471" s="58" t="e">
        <f>VLOOKUP($A2471,EVID_OSEVU!$A$1:$M$4972,11,FALSE)</f>
        <v>#N/A</v>
      </c>
      <c r="K2471" s="33"/>
      <c r="L2471" s="45" t="e">
        <f>VLOOKUP(EVID_PASTVY!H2471,KATEGORIE_ZVIRAT!$B$2:$M$31,6,FALSE)*K2471</f>
        <v>#N/A</v>
      </c>
      <c r="M2471" s="33">
        <v>24</v>
      </c>
      <c r="N2471" s="45" t="e">
        <f>VLOOKUP(EVID_PASTVY!$H2471,KATEGORIE_ZVIRAT!$B$2:$M$31,8,FALSE)</f>
        <v>#N/A</v>
      </c>
      <c r="O2471" s="45" t="e">
        <f>VLOOKUP(EVID_PASTVY!$H2471,KATEGORIE_ZVIRAT!$B$2:$M$31,9,FALSE)</f>
        <v>#N/A</v>
      </c>
      <c r="P2471" s="54" t="e">
        <f>VLOOKUP(EVID_PASTVY!$H2471,KATEGORIE_ZVIRAT!$B$2:$M$31,7,FALSE)*L2471/1000*M2471/24*(F2471-E2471+1)/J2471</f>
        <v>#N/A</v>
      </c>
      <c r="Q2471" s="52" t="e">
        <f>VLOOKUP(EVID_PASTVY!$H2471,KATEGORIE_ZVIRAT!$B$2:$M$31,10,FALSE)*P2471*10</f>
        <v>#N/A</v>
      </c>
      <c r="R2471" s="52" t="e">
        <f>VLOOKUP(EVID_PASTVY!$H2471,KATEGORIE_ZVIRAT!$B$2:$M$31,11,FALSE)*P2471*10</f>
        <v>#N/A</v>
      </c>
      <c r="S2471" s="52" t="e">
        <f>VLOOKUP(EVID_PASTVY!$H2471,KATEGORIE_ZVIRAT!$B$2:$M$31,12,FALSE)*P2471*10</f>
        <v>#N/A</v>
      </c>
    </row>
    <row r="2472" spans="1:19" x14ac:dyDescent="0.2">
      <c r="A2472" s="32"/>
      <c r="B2472" s="37" t="e">
        <f>VLOOKUP($A2472,EVID_OSEVU!$A$1:$M$4972,2,FALSE)</f>
        <v>#N/A</v>
      </c>
      <c r="C2472" s="37" t="e">
        <f>VLOOKUP($A2472,EVID_OSEVU!$A$1:$M$4972,3,FALSE)</f>
        <v>#N/A</v>
      </c>
      <c r="D2472" s="45" t="e">
        <f>VLOOKUP($A2472,EVID_OSEVU!$A$1:$M$4972,4,FALSE)</f>
        <v>#N/A</v>
      </c>
      <c r="E2472" s="35"/>
      <c r="F2472" s="53"/>
      <c r="G2472" s="32"/>
      <c r="H2472" s="45" t="e">
        <f>VLOOKUP(G2472,Export7[#All],2,FALSE)</f>
        <v>#N/A</v>
      </c>
      <c r="I2472" s="45" t="e">
        <f>VLOOKUP($A2472,EVID_OSEVU!$A$1:$M$4972,10,FALSE)</f>
        <v>#N/A</v>
      </c>
      <c r="J2472" s="58" t="e">
        <f>VLOOKUP($A2472,EVID_OSEVU!$A$1:$M$4972,11,FALSE)</f>
        <v>#N/A</v>
      </c>
      <c r="K2472" s="33"/>
      <c r="L2472" s="45" t="e">
        <f>VLOOKUP(EVID_PASTVY!H2472,KATEGORIE_ZVIRAT!$B$2:$M$31,6,FALSE)*K2472</f>
        <v>#N/A</v>
      </c>
      <c r="M2472" s="33">
        <v>24</v>
      </c>
      <c r="N2472" s="45" t="e">
        <f>VLOOKUP(EVID_PASTVY!$H2472,KATEGORIE_ZVIRAT!$B$2:$M$31,8,FALSE)</f>
        <v>#N/A</v>
      </c>
      <c r="O2472" s="45" t="e">
        <f>VLOOKUP(EVID_PASTVY!$H2472,KATEGORIE_ZVIRAT!$B$2:$M$31,9,FALSE)</f>
        <v>#N/A</v>
      </c>
      <c r="P2472" s="54" t="e">
        <f>VLOOKUP(EVID_PASTVY!$H2472,KATEGORIE_ZVIRAT!$B$2:$M$31,7,FALSE)*L2472/1000*M2472/24*(F2472-E2472+1)/J2472</f>
        <v>#N/A</v>
      </c>
      <c r="Q2472" s="52" t="e">
        <f>VLOOKUP(EVID_PASTVY!$H2472,KATEGORIE_ZVIRAT!$B$2:$M$31,10,FALSE)*P2472*10</f>
        <v>#N/A</v>
      </c>
      <c r="R2472" s="52" t="e">
        <f>VLOOKUP(EVID_PASTVY!$H2472,KATEGORIE_ZVIRAT!$B$2:$M$31,11,FALSE)*P2472*10</f>
        <v>#N/A</v>
      </c>
      <c r="S2472" s="52" t="e">
        <f>VLOOKUP(EVID_PASTVY!$H2472,KATEGORIE_ZVIRAT!$B$2:$M$31,12,FALSE)*P2472*10</f>
        <v>#N/A</v>
      </c>
    </row>
    <row r="2473" spans="1:19" x14ac:dyDescent="0.2">
      <c r="A2473" s="32"/>
      <c r="B2473" s="37" t="e">
        <f>VLOOKUP($A2473,EVID_OSEVU!$A$1:$M$4972,2,FALSE)</f>
        <v>#N/A</v>
      </c>
      <c r="C2473" s="37" t="e">
        <f>VLOOKUP($A2473,EVID_OSEVU!$A$1:$M$4972,3,FALSE)</f>
        <v>#N/A</v>
      </c>
      <c r="D2473" s="45" t="e">
        <f>VLOOKUP($A2473,EVID_OSEVU!$A$1:$M$4972,4,FALSE)</f>
        <v>#N/A</v>
      </c>
      <c r="E2473" s="35"/>
      <c r="F2473" s="53"/>
      <c r="G2473" s="32"/>
      <c r="H2473" s="45" t="e">
        <f>VLOOKUP(G2473,Export7[#All],2,FALSE)</f>
        <v>#N/A</v>
      </c>
      <c r="I2473" s="45" t="e">
        <f>VLOOKUP($A2473,EVID_OSEVU!$A$1:$M$4972,10,FALSE)</f>
        <v>#N/A</v>
      </c>
      <c r="J2473" s="58" t="e">
        <f>VLOOKUP($A2473,EVID_OSEVU!$A$1:$M$4972,11,FALSE)</f>
        <v>#N/A</v>
      </c>
      <c r="K2473" s="33"/>
      <c r="L2473" s="45" t="e">
        <f>VLOOKUP(EVID_PASTVY!H2473,KATEGORIE_ZVIRAT!$B$2:$M$31,6,FALSE)*K2473</f>
        <v>#N/A</v>
      </c>
      <c r="M2473" s="33">
        <v>24</v>
      </c>
      <c r="N2473" s="45" t="e">
        <f>VLOOKUP(EVID_PASTVY!$H2473,KATEGORIE_ZVIRAT!$B$2:$M$31,8,FALSE)</f>
        <v>#N/A</v>
      </c>
      <c r="O2473" s="45" t="e">
        <f>VLOOKUP(EVID_PASTVY!$H2473,KATEGORIE_ZVIRAT!$B$2:$M$31,9,FALSE)</f>
        <v>#N/A</v>
      </c>
      <c r="P2473" s="54" t="e">
        <f>VLOOKUP(EVID_PASTVY!$H2473,KATEGORIE_ZVIRAT!$B$2:$M$31,7,FALSE)*L2473/1000*M2473/24*(F2473-E2473+1)/J2473</f>
        <v>#N/A</v>
      </c>
      <c r="Q2473" s="52" t="e">
        <f>VLOOKUP(EVID_PASTVY!$H2473,KATEGORIE_ZVIRAT!$B$2:$M$31,10,FALSE)*P2473*10</f>
        <v>#N/A</v>
      </c>
      <c r="R2473" s="52" t="e">
        <f>VLOOKUP(EVID_PASTVY!$H2473,KATEGORIE_ZVIRAT!$B$2:$M$31,11,FALSE)*P2473*10</f>
        <v>#N/A</v>
      </c>
      <c r="S2473" s="52" t="e">
        <f>VLOOKUP(EVID_PASTVY!$H2473,KATEGORIE_ZVIRAT!$B$2:$M$31,12,FALSE)*P2473*10</f>
        <v>#N/A</v>
      </c>
    </row>
    <row r="2474" spans="1:19" x14ac:dyDescent="0.2">
      <c r="A2474" s="32"/>
      <c r="B2474" s="37" t="e">
        <f>VLOOKUP($A2474,EVID_OSEVU!$A$1:$M$4972,2,FALSE)</f>
        <v>#N/A</v>
      </c>
      <c r="C2474" s="37" t="e">
        <f>VLOOKUP($A2474,EVID_OSEVU!$A$1:$M$4972,3,FALSE)</f>
        <v>#N/A</v>
      </c>
      <c r="D2474" s="45" t="e">
        <f>VLOOKUP($A2474,EVID_OSEVU!$A$1:$M$4972,4,FALSE)</f>
        <v>#N/A</v>
      </c>
      <c r="E2474" s="35"/>
      <c r="F2474" s="53"/>
      <c r="G2474" s="32"/>
      <c r="H2474" s="45" t="e">
        <f>VLOOKUP(G2474,Export7[#All],2,FALSE)</f>
        <v>#N/A</v>
      </c>
      <c r="I2474" s="45" t="e">
        <f>VLOOKUP($A2474,EVID_OSEVU!$A$1:$M$4972,10,FALSE)</f>
        <v>#N/A</v>
      </c>
      <c r="J2474" s="58" t="e">
        <f>VLOOKUP($A2474,EVID_OSEVU!$A$1:$M$4972,11,FALSE)</f>
        <v>#N/A</v>
      </c>
      <c r="K2474" s="33"/>
      <c r="L2474" s="45" t="e">
        <f>VLOOKUP(EVID_PASTVY!H2474,KATEGORIE_ZVIRAT!$B$2:$M$31,6,FALSE)*K2474</f>
        <v>#N/A</v>
      </c>
      <c r="M2474" s="33">
        <v>24</v>
      </c>
      <c r="N2474" s="45" t="e">
        <f>VLOOKUP(EVID_PASTVY!$H2474,KATEGORIE_ZVIRAT!$B$2:$M$31,8,FALSE)</f>
        <v>#N/A</v>
      </c>
      <c r="O2474" s="45" t="e">
        <f>VLOOKUP(EVID_PASTVY!$H2474,KATEGORIE_ZVIRAT!$B$2:$M$31,9,FALSE)</f>
        <v>#N/A</v>
      </c>
      <c r="P2474" s="54" t="e">
        <f>VLOOKUP(EVID_PASTVY!$H2474,KATEGORIE_ZVIRAT!$B$2:$M$31,7,FALSE)*L2474/1000*M2474/24*(F2474-E2474+1)/J2474</f>
        <v>#N/A</v>
      </c>
      <c r="Q2474" s="52" t="e">
        <f>VLOOKUP(EVID_PASTVY!$H2474,KATEGORIE_ZVIRAT!$B$2:$M$31,10,FALSE)*P2474*10</f>
        <v>#N/A</v>
      </c>
      <c r="R2474" s="52" t="e">
        <f>VLOOKUP(EVID_PASTVY!$H2474,KATEGORIE_ZVIRAT!$B$2:$M$31,11,FALSE)*P2474*10</f>
        <v>#N/A</v>
      </c>
      <c r="S2474" s="52" t="e">
        <f>VLOOKUP(EVID_PASTVY!$H2474,KATEGORIE_ZVIRAT!$B$2:$M$31,12,FALSE)*P2474*10</f>
        <v>#N/A</v>
      </c>
    </row>
    <row r="2475" spans="1:19" x14ac:dyDescent="0.2">
      <c r="A2475" s="32"/>
      <c r="B2475" s="37" t="e">
        <f>VLOOKUP($A2475,EVID_OSEVU!$A$1:$M$4972,2,FALSE)</f>
        <v>#N/A</v>
      </c>
      <c r="C2475" s="37" t="e">
        <f>VLOOKUP($A2475,EVID_OSEVU!$A$1:$M$4972,3,FALSE)</f>
        <v>#N/A</v>
      </c>
      <c r="D2475" s="45" t="e">
        <f>VLOOKUP($A2475,EVID_OSEVU!$A$1:$M$4972,4,FALSE)</f>
        <v>#N/A</v>
      </c>
      <c r="E2475" s="35"/>
      <c r="F2475" s="53"/>
      <c r="G2475" s="32"/>
      <c r="H2475" s="45" t="e">
        <f>VLOOKUP(G2475,Export7[#All],2,FALSE)</f>
        <v>#N/A</v>
      </c>
      <c r="I2475" s="45" t="e">
        <f>VLOOKUP($A2475,EVID_OSEVU!$A$1:$M$4972,10,FALSE)</f>
        <v>#N/A</v>
      </c>
      <c r="J2475" s="58" t="e">
        <f>VLOOKUP($A2475,EVID_OSEVU!$A$1:$M$4972,11,FALSE)</f>
        <v>#N/A</v>
      </c>
      <c r="K2475" s="33"/>
      <c r="L2475" s="45" t="e">
        <f>VLOOKUP(EVID_PASTVY!H2475,KATEGORIE_ZVIRAT!$B$2:$M$31,6,FALSE)*K2475</f>
        <v>#N/A</v>
      </c>
      <c r="M2475" s="33">
        <v>24</v>
      </c>
      <c r="N2475" s="45" t="e">
        <f>VLOOKUP(EVID_PASTVY!$H2475,KATEGORIE_ZVIRAT!$B$2:$M$31,8,FALSE)</f>
        <v>#N/A</v>
      </c>
      <c r="O2475" s="45" t="e">
        <f>VLOOKUP(EVID_PASTVY!$H2475,KATEGORIE_ZVIRAT!$B$2:$M$31,9,FALSE)</f>
        <v>#N/A</v>
      </c>
      <c r="P2475" s="54" t="e">
        <f>VLOOKUP(EVID_PASTVY!$H2475,KATEGORIE_ZVIRAT!$B$2:$M$31,7,FALSE)*L2475/1000*M2475/24*(F2475-E2475+1)/J2475</f>
        <v>#N/A</v>
      </c>
      <c r="Q2475" s="52" t="e">
        <f>VLOOKUP(EVID_PASTVY!$H2475,KATEGORIE_ZVIRAT!$B$2:$M$31,10,FALSE)*P2475*10</f>
        <v>#N/A</v>
      </c>
      <c r="R2475" s="52" t="e">
        <f>VLOOKUP(EVID_PASTVY!$H2475,KATEGORIE_ZVIRAT!$B$2:$M$31,11,FALSE)*P2475*10</f>
        <v>#N/A</v>
      </c>
      <c r="S2475" s="52" t="e">
        <f>VLOOKUP(EVID_PASTVY!$H2475,KATEGORIE_ZVIRAT!$B$2:$M$31,12,FALSE)*P2475*10</f>
        <v>#N/A</v>
      </c>
    </row>
    <row r="2476" spans="1:19" x14ac:dyDescent="0.2">
      <c r="A2476" s="32"/>
      <c r="B2476" s="37" t="e">
        <f>VLOOKUP($A2476,EVID_OSEVU!$A$1:$M$4972,2,FALSE)</f>
        <v>#N/A</v>
      </c>
      <c r="C2476" s="37" t="e">
        <f>VLOOKUP($A2476,EVID_OSEVU!$A$1:$M$4972,3,FALSE)</f>
        <v>#N/A</v>
      </c>
      <c r="D2476" s="45" t="e">
        <f>VLOOKUP($A2476,EVID_OSEVU!$A$1:$M$4972,4,FALSE)</f>
        <v>#N/A</v>
      </c>
      <c r="E2476" s="35"/>
      <c r="F2476" s="53"/>
      <c r="G2476" s="32"/>
      <c r="H2476" s="45" t="e">
        <f>VLOOKUP(G2476,Export7[#All],2,FALSE)</f>
        <v>#N/A</v>
      </c>
      <c r="I2476" s="45" t="e">
        <f>VLOOKUP($A2476,EVID_OSEVU!$A$1:$M$4972,10,FALSE)</f>
        <v>#N/A</v>
      </c>
      <c r="J2476" s="58" t="e">
        <f>VLOOKUP($A2476,EVID_OSEVU!$A$1:$M$4972,11,FALSE)</f>
        <v>#N/A</v>
      </c>
      <c r="K2476" s="33"/>
      <c r="L2476" s="45" t="e">
        <f>VLOOKUP(EVID_PASTVY!H2476,KATEGORIE_ZVIRAT!$B$2:$M$31,6,FALSE)*K2476</f>
        <v>#N/A</v>
      </c>
      <c r="M2476" s="33">
        <v>24</v>
      </c>
      <c r="N2476" s="45" t="e">
        <f>VLOOKUP(EVID_PASTVY!$H2476,KATEGORIE_ZVIRAT!$B$2:$M$31,8,FALSE)</f>
        <v>#N/A</v>
      </c>
      <c r="O2476" s="45" t="e">
        <f>VLOOKUP(EVID_PASTVY!$H2476,KATEGORIE_ZVIRAT!$B$2:$M$31,9,FALSE)</f>
        <v>#N/A</v>
      </c>
      <c r="P2476" s="54" t="e">
        <f>VLOOKUP(EVID_PASTVY!$H2476,KATEGORIE_ZVIRAT!$B$2:$M$31,7,FALSE)*L2476/1000*M2476/24*(F2476-E2476+1)/J2476</f>
        <v>#N/A</v>
      </c>
      <c r="Q2476" s="52" t="e">
        <f>VLOOKUP(EVID_PASTVY!$H2476,KATEGORIE_ZVIRAT!$B$2:$M$31,10,FALSE)*P2476*10</f>
        <v>#N/A</v>
      </c>
      <c r="R2476" s="52" t="e">
        <f>VLOOKUP(EVID_PASTVY!$H2476,KATEGORIE_ZVIRAT!$B$2:$M$31,11,FALSE)*P2476*10</f>
        <v>#N/A</v>
      </c>
      <c r="S2476" s="52" t="e">
        <f>VLOOKUP(EVID_PASTVY!$H2476,KATEGORIE_ZVIRAT!$B$2:$M$31,12,FALSE)*P2476*10</f>
        <v>#N/A</v>
      </c>
    </row>
    <row r="2477" spans="1:19" x14ac:dyDescent="0.2">
      <c r="A2477" s="32"/>
      <c r="B2477" s="37" t="e">
        <f>VLOOKUP($A2477,EVID_OSEVU!$A$1:$M$4972,2,FALSE)</f>
        <v>#N/A</v>
      </c>
      <c r="C2477" s="37" t="e">
        <f>VLOOKUP($A2477,EVID_OSEVU!$A$1:$M$4972,3,FALSE)</f>
        <v>#N/A</v>
      </c>
      <c r="D2477" s="45" t="e">
        <f>VLOOKUP($A2477,EVID_OSEVU!$A$1:$M$4972,4,FALSE)</f>
        <v>#N/A</v>
      </c>
      <c r="E2477" s="35"/>
      <c r="F2477" s="53"/>
      <c r="G2477" s="32"/>
      <c r="H2477" s="45" t="e">
        <f>VLOOKUP(G2477,Export7[#All],2,FALSE)</f>
        <v>#N/A</v>
      </c>
      <c r="I2477" s="45" t="e">
        <f>VLOOKUP($A2477,EVID_OSEVU!$A$1:$M$4972,10,FALSE)</f>
        <v>#N/A</v>
      </c>
      <c r="J2477" s="58" t="e">
        <f>VLOOKUP($A2477,EVID_OSEVU!$A$1:$M$4972,11,FALSE)</f>
        <v>#N/A</v>
      </c>
      <c r="K2477" s="33"/>
      <c r="L2477" s="45" t="e">
        <f>VLOOKUP(EVID_PASTVY!H2477,KATEGORIE_ZVIRAT!$B$2:$M$31,6,FALSE)*K2477</f>
        <v>#N/A</v>
      </c>
      <c r="M2477" s="33">
        <v>24</v>
      </c>
      <c r="N2477" s="45" t="e">
        <f>VLOOKUP(EVID_PASTVY!$H2477,KATEGORIE_ZVIRAT!$B$2:$M$31,8,FALSE)</f>
        <v>#N/A</v>
      </c>
      <c r="O2477" s="45" t="e">
        <f>VLOOKUP(EVID_PASTVY!$H2477,KATEGORIE_ZVIRAT!$B$2:$M$31,9,FALSE)</f>
        <v>#N/A</v>
      </c>
      <c r="P2477" s="54" t="e">
        <f>VLOOKUP(EVID_PASTVY!$H2477,KATEGORIE_ZVIRAT!$B$2:$M$31,7,FALSE)*L2477/1000*M2477/24*(F2477-E2477+1)/J2477</f>
        <v>#N/A</v>
      </c>
      <c r="Q2477" s="52" t="e">
        <f>VLOOKUP(EVID_PASTVY!$H2477,KATEGORIE_ZVIRAT!$B$2:$M$31,10,FALSE)*P2477*10</f>
        <v>#N/A</v>
      </c>
      <c r="R2477" s="52" t="e">
        <f>VLOOKUP(EVID_PASTVY!$H2477,KATEGORIE_ZVIRAT!$B$2:$M$31,11,FALSE)*P2477*10</f>
        <v>#N/A</v>
      </c>
      <c r="S2477" s="52" t="e">
        <f>VLOOKUP(EVID_PASTVY!$H2477,KATEGORIE_ZVIRAT!$B$2:$M$31,12,FALSE)*P2477*10</f>
        <v>#N/A</v>
      </c>
    </row>
    <row r="2478" spans="1:19" x14ac:dyDescent="0.2">
      <c r="A2478" s="32"/>
      <c r="B2478" s="37" t="e">
        <f>VLOOKUP($A2478,EVID_OSEVU!$A$1:$M$4972,2,FALSE)</f>
        <v>#N/A</v>
      </c>
      <c r="C2478" s="37" t="e">
        <f>VLOOKUP($A2478,EVID_OSEVU!$A$1:$M$4972,3,FALSE)</f>
        <v>#N/A</v>
      </c>
      <c r="D2478" s="45" t="e">
        <f>VLOOKUP($A2478,EVID_OSEVU!$A$1:$M$4972,4,FALSE)</f>
        <v>#N/A</v>
      </c>
      <c r="E2478" s="35"/>
      <c r="F2478" s="53"/>
      <c r="G2478" s="32"/>
      <c r="H2478" s="45" t="e">
        <f>VLOOKUP(G2478,Export7[#All],2,FALSE)</f>
        <v>#N/A</v>
      </c>
      <c r="I2478" s="45" t="e">
        <f>VLOOKUP($A2478,EVID_OSEVU!$A$1:$M$4972,10,FALSE)</f>
        <v>#N/A</v>
      </c>
      <c r="J2478" s="58" t="e">
        <f>VLOOKUP($A2478,EVID_OSEVU!$A$1:$M$4972,11,FALSE)</f>
        <v>#N/A</v>
      </c>
      <c r="K2478" s="33"/>
      <c r="L2478" s="45" t="e">
        <f>VLOOKUP(EVID_PASTVY!H2478,KATEGORIE_ZVIRAT!$B$2:$M$31,6,FALSE)*K2478</f>
        <v>#N/A</v>
      </c>
      <c r="M2478" s="33">
        <v>24</v>
      </c>
      <c r="N2478" s="45" t="e">
        <f>VLOOKUP(EVID_PASTVY!$H2478,KATEGORIE_ZVIRAT!$B$2:$M$31,8,FALSE)</f>
        <v>#N/A</v>
      </c>
      <c r="O2478" s="45" t="e">
        <f>VLOOKUP(EVID_PASTVY!$H2478,KATEGORIE_ZVIRAT!$B$2:$M$31,9,FALSE)</f>
        <v>#N/A</v>
      </c>
      <c r="P2478" s="54" t="e">
        <f>VLOOKUP(EVID_PASTVY!$H2478,KATEGORIE_ZVIRAT!$B$2:$M$31,7,FALSE)*L2478/1000*M2478/24*(F2478-E2478+1)/J2478</f>
        <v>#N/A</v>
      </c>
      <c r="Q2478" s="52" t="e">
        <f>VLOOKUP(EVID_PASTVY!$H2478,KATEGORIE_ZVIRAT!$B$2:$M$31,10,FALSE)*P2478*10</f>
        <v>#N/A</v>
      </c>
      <c r="R2478" s="52" t="e">
        <f>VLOOKUP(EVID_PASTVY!$H2478,KATEGORIE_ZVIRAT!$B$2:$M$31,11,FALSE)*P2478*10</f>
        <v>#N/A</v>
      </c>
      <c r="S2478" s="52" t="e">
        <f>VLOOKUP(EVID_PASTVY!$H2478,KATEGORIE_ZVIRAT!$B$2:$M$31,12,FALSE)*P2478*10</f>
        <v>#N/A</v>
      </c>
    </row>
    <row r="2479" spans="1:19" x14ac:dyDescent="0.2">
      <c r="A2479" s="32"/>
      <c r="B2479" s="37" t="e">
        <f>VLOOKUP($A2479,EVID_OSEVU!$A$1:$M$4972,2,FALSE)</f>
        <v>#N/A</v>
      </c>
      <c r="C2479" s="37" t="e">
        <f>VLOOKUP($A2479,EVID_OSEVU!$A$1:$M$4972,3,FALSE)</f>
        <v>#N/A</v>
      </c>
      <c r="D2479" s="45" t="e">
        <f>VLOOKUP($A2479,EVID_OSEVU!$A$1:$M$4972,4,FALSE)</f>
        <v>#N/A</v>
      </c>
      <c r="E2479" s="35"/>
      <c r="F2479" s="53"/>
      <c r="G2479" s="32"/>
      <c r="H2479" s="45" t="e">
        <f>VLOOKUP(G2479,Export7[#All],2,FALSE)</f>
        <v>#N/A</v>
      </c>
      <c r="I2479" s="45" t="e">
        <f>VLOOKUP($A2479,EVID_OSEVU!$A$1:$M$4972,10,FALSE)</f>
        <v>#N/A</v>
      </c>
      <c r="J2479" s="58" t="e">
        <f>VLOOKUP($A2479,EVID_OSEVU!$A$1:$M$4972,11,FALSE)</f>
        <v>#N/A</v>
      </c>
      <c r="K2479" s="33"/>
      <c r="L2479" s="45" t="e">
        <f>VLOOKUP(EVID_PASTVY!H2479,KATEGORIE_ZVIRAT!$B$2:$M$31,6,FALSE)*K2479</f>
        <v>#N/A</v>
      </c>
      <c r="M2479" s="33">
        <v>24</v>
      </c>
      <c r="N2479" s="45" t="e">
        <f>VLOOKUP(EVID_PASTVY!$H2479,KATEGORIE_ZVIRAT!$B$2:$M$31,8,FALSE)</f>
        <v>#N/A</v>
      </c>
      <c r="O2479" s="45" t="e">
        <f>VLOOKUP(EVID_PASTVY!$H2479,KATEGORIE_ZVIRAT!$B$2:$M$31,9,FALSE)</f>
        <v>#N/A</v>
      </c>
      <c r="P2479" s="54" t="e">
        <f>VLOOKUP(EVID_PASTVY!$H2479,KATEGORIE_ZVIRAT!$B$2:$M$31,7,FALSE)*L2479/1000*M2479/24*(F2479-E2479+1)/J2479</f>
        <v>#N/A</v>
      </c>
      <c r="Q2479" s="52" t="e">
        <f>VLOOKUP(EVID_PASTVY!$H2479,KATEGORIE_ZVIRAT!$B$2:$M$31,10,FALSE)*P2479*10</f>
        <v>#N/A</v>
      </c>
      <c r="R2479" s="52" t="e">
        <f>VLOOKUP(EVID_PASTVY!$H2479,KATEGORIE_ZVIRAT!$B$2:$M$31,11,FALSE)*P2479*10</f>
        <v>#N/A</v>
      </c>
      <c r="S2479" s="52" t="e">
        <f>VLOOKUP(EVID_PASTVY!$H2479,KATEGORIE_ZVIRAT!$B$2:$M$31,12,FALSE)*P2479*10</f>
        <v>#N/A</v>
      </c>
    </row>
    <row r="2480" spans="1:19" x14ac:dyDescent="0.2">
      <c r="A2480" s="32"/>
      <c r="B2480" s="37" t="e">
        <f>VLOOKUP($A2480,EVID_OSEVU!$A$1:$M$4972,2,FALSE)</f>
        <v>#N/A</v>
      </c>
      <c r="C2480" s="37" t="e">
        <f>VLOOKUP($A2480,EVID_OSEVU!$A$1:$M$4972,3,FALSE)</f>
        <v>#N/A</v>
      </c>
      <c r="D2480" s="45" t="e">
        <f>VLOOKUP($A2480,EVID_OSEVU!$A$1:$M$4972,4,FALSE)</f>
        <v>#N/A</v>
      </c>
      <c r="E2480" s="35"/>
      <c r="F2480" s="53"/>
      <c r="G2480" s="32"/>
      <c r="H2480" s="45" t="e">
        <f>VLOOKUP(G2480,Export7[#All],2,FALSE)</f>
        <v>#N/A</v>
      </c>
      <c r="I2480" s="45" t="e">
        <f>VLOOKUP($A2480,EVID_OSEVU!$A$1:$M$4972,10,FALSE)</f>
        <v>#N/A</v>
      </c>
      <c r="J2480" s="58" t="e">
        <f>VLOOKUP($A2480,EVID_OSEVU!$A$1:$M$4972,11,FALSE)</f>
        <v>#N/A</v>
      </c>
      <c r="K2480" s="33"/>
      <c r="L2480" s="45" t="e">
        <f>VLOOKUP(EVID_PASTVY!H2480,KATEGORIE_ZVIRAT!$B$2:$M$31,6,FALSE)*K2480</f>
        <v>#N/A</v>
      </c>
      <c r="M2480" s="33">
        <v>24</v>
      </c>
      <c r="N2480" s="45" t="e">
        <f>VLOOKUP(EVID_PASTVY!$H2480,KATEGORIE_ZVIRAT!$B$2:$M$31,8,FALSE)</f>
        <v>#N/A</v>
      </c>
      <c r="O2480" s="45" t="e">
        <f>VLOOKUP(EVID_PASTVY!$H2480,KATEGORIE_ZVIRAT!$B$2:$M$31,9,FALSE)</f>
        <v>#N/A</v>
      </c>
      <c r="P2480" s="54" t="e">
        <f>VLOOKUP(EVID_PASTVY!$H2480,KATEGORIE_ZVIRAT!$B$2:$M$31,7,FALSE)*L2480/1000*M2480/24*(F2480-E2480+1)/J2480</f>
        <v>#N/A</v>
      </c>
      <c r="Q2480" s="52" t="e">
        <f>VLOOKUP(EVID_PASTVY!$H2480,KATEGORIE_ZVIRAT!$B$2:$M$31,10,FALSE)*P2480*10</f>
        <v>#N/A</v>
      </c>
      <c r="R2480" s="52" t="e">
        <f>VLOOKUP(EVID_PASTVY!$H2480,KATEGORIE_ZVIRAT!$B$2:$M$31,11,FALSE)*P2480*10</f>
        <v>#N/A</v>
      </c>
      <c r="S2480" s="52" t="e">
        <f>VLOOKUP(EVID_PASTVY!$H2480,KATEGORIE_ZVIRAT!$B$2:$M$31,12,FALSE)*P2480*10</f>
        <v>#N/A</v>
      </c>
    </row>
    <row r="2481" spans="1:19" x14ac:dyDescent="0.2">
      <c r="A2481" s="32"/>
      <c r="B2481" s="37" t="e">
        <f>VLOOKUP($A2481,EVID_OSEVU!$A$1:$M$4972,2,FALSE)</f>
        <v>#N/A</v>
      </c>
      <c r="C2481" s="37" t="e">
        <f>VLOOKUP($A2481,EVID_OSEVU!$A$1:$M$4972,3,FALSE)</f>
        <v>#N/A</v>
      </c>
      <c r="D2481" s="45" t="e">
        <f>VLOOKUP($A2481,EVID_OSEVU!$A$1:$M$4972,4,FALSE)</f>
        <v>#N/A</v>
      </c>
      <c r="E2481" s="35"/>
      <c r="F2481" s="53"/>
      <c r="G2481" s="32"/>
      <c r="H2481" s="45" t="e">
        <f>VLOOKUP(G2481,Export7[#All],2,FALSE)</f>
        <v>#N/A</v>
      </c>
      <c r="I2481" s="45" t="e">
        <f>VLOOKUP($A2481,EVID_OSEVU!$A$1:$M$4972,10,FALSE)</f>
        <v>#N/A</v>
      </c>
      <c r="J2481" s="58" t="e">
        <f>VLOOKUP($A2481,EVID_OSEVU!$A$1:$M$4972,11,FALSE)</f>
        <v>#N/A</v>
      </c>
      <c r="K2481" s="33"/>
      <c r="L2481" s="45" t="e">
        <f>VLOOKUP(EVID_PASTVY!H2481,KATEGORIE_ZVIRAT!$B$2:$M$31,6,FALSE)*K2481</f>
        <v>#N/A</v>
      </c>
      <c r="M2481" s="33">
        <v>24</v>
      </c>
      <c r="N2481" s="45" t="e">
        <f>VLOOKUP(EVID_PASTVY!$H2481,KATEGORIE_ZVIRAT!$B$2:$M$31,8,FALSE)</f>
        <v>#N/A</v>
      </c>
      <c r="O2481" s="45" t="e">
        <f>VLOOKUP(EVID_PASTVY!$H2481,KATEGORIE_ZVIRAT!$B$2:$M$31,9,FALSE)</f>
        <v>#N/A</v>
      </c>
      <c r="P2481" s="54" t="e">
        <f>VLOOKUP(EVID_PASTVY!$H2481,KATEGORIE_ZVIRAT!$B$2:$M$31,7,FALSE)*L2481/1000*M2481/24*(F2481-E2481+1)/J2481</f>
        <v>#N/A</v>
      </c>
      <c r="Q2481" s="52" t="e">
        <f>VLOOKUP(EVID_PASTVY!$H2481,KATEGORIE_ZVIRAT!$B$2:$M$31,10,FALSE)*P2481*10</f>
        <v>#N/A</v>
      </c>
      <c r="R2481" s="52" t="e">
        <f>VLOOKUP(EVID_PASTVY!$H2481,KATEGORIE_ZVIRAT!$B$2:$M$31,11,FALSE)*P2481*10</f>
        <v>#N/A</v>
      </c>
      <c r="S2481" s="52" t="e">
        <f>VLOOKUP(EVID_PASTVY!$H2481,KATEGORIE_ZVIRAT!$B$2:$M$31,12,FALSE)*P2481*10</f>
        <v>#N/A</v>
      </c>
    </row>
    <row r="2482" spans="1:19" x14ac:dyDescent="0.2">
      <c r="A2482" s="32"/>
      <c r="B2482" s="37" t="e">
        <f>VLOOKUP($A2482,EVID_OSEVU!$A$1:$M$4972,2,FALSE)</f>
        <v>#N/A</v>
      </c>
      <c r="C2482" s="37" t="e">
        <f>VLOOKUP($A2482,EVID_OSEVU!$A$1:$M$4972,3,FALSE)</f>
        <v>#N/A</v>
      </c>
      <c r="D2482" s="45" t="e">
        <f>VLOOKUP($A2482,EVID_OSEVU!$A$1:$M$4972,4,FALSE)</f>
        <v>#N/A</v>
      </c>
      <c r="E2482" s="35"/>
      <c r="F2482" s="53"/>
      <c r="G2482" s="32"/>
      <c r="H2482" s="45" t="e">
        <f>VLOOKUP(G2482,Export7[#All],2,FALSE)</f>
        <v>#N/A</v>
      </c>
      <c r="I2482" s="45" t="e">
        <f>VLOOKUP($A2482,EVID_OSEVU!$A$1:$M$4972,10,FALSE)</f>
        <v>#N/A</v>
      </c>
      <c r="J2482" s="58" t="e">
        <f>VLOOKUP($A2482,EVID_OSEVU!$A$1:$M$4972,11,FALSE)</f>
        <v>#N/A</v>
      </c>
      <c r="K2482" s="33"/>
      <c r="L2482" s="45" t="e">
        <f>VLOOKUP(EVID_PASTVY!H2482,KATEGORIE_ZVIRAT!$B$2:$M$31,6,FALSE)*K2482</f>
        <v>#N/A</v>
      </c>
      <c r="M2482" s="33">
        <v>24</v>
      </c>
      <c r="N2482" s="45" t="e">
        <f>VLOOKUP(EVID_PASTVY!$H2482,KATEGORIE_ZVIRAT!$B$2:$M$31,8,FALSE)</f>
        <v>#N/A</v>
      </c>
      <c r="O2482" s="45" t="e">
        <f>VLOOKUP(EVID_PASTVY!$H2482,KATEGORIE_ZVIRAT!$B$2:$M$31,9,FALSE)</f>
        <v>#N/A</v>
      </c>
      <c r="P2482" s="54" t="e">
        <f>VLOOKUP(EVID_PASTVY!$H2482,KATEGORIE_ZVIRAT!$B$2:$M$31,7,FALSE)*L2482/1000*M2482/24*(F2482-E2482+1)/J2482</f>
        <v>#N/A</v>
      </c>
      <c r="Q2482" s="52" t="e">
        <f>VLOOKUP(EVID_PASTVY!$H2482,KATEGORIE_ZVIRAT!$B$2:$M$31,10,FALSE)*P2482*10</f>
        <v>#N/A</v>
      </c>
      <c r="R2482" s="52" t="e">
        <f>VLOOKUP(EVID_PASTVY!$H2482,KATEGORIE_ZVIRAT!$B$2:$M$31,11,FALSE)*P2482*10</f>
        <v>#N/A</v>
      </c>
      <c r="S2482" s="52" t="e">
        <f>VLOOKUP(EVID_PASTVY!$H2482,KATEGORIE_ZVIRAT!$B$2:$M$31,12,FALSE)*P2482*10</f>
        <v>#N/A</v>
      </c>
    </row>
    <row r="2483" spans="1:19" x14ac:dyDescent="0.2">
      <c r="A2483" s="32"/>
      <c r="B2483" s="37" t="e">
        <f>VLOOKUP($A2483,EVID_OSEVU!$A$1:$M$4972,2,FALSE)</f>
        <v>#N/A</v>
      </c>
      <c r="C2483" s="37" t="e">
        <f>VLOOKUP($A2483,EVID_OSEVU!$A$1:$M$4972,3,FALSE)</f>
        <v>#N/A</v>
      </c>
      <c r="D2483" s="45" t="e">
        <f>VLOOKUP($A2483,EVID_OSEVU!$A$1:$M$4972,4,FALSE)</f>
        <v>#N/A</v>
      </c>
      <c r="E2483" s="35"/>
      <c r="F2483" s="53"/>
      <c r="G2483" s="32"/>
      <c r="H2483" s="45" t="e">
        <f>VLOOKUP(G2483,Export7[#All],2,FALSE)</f>
        <v>#N/A</v>
      </c>
      <c r="I2483" s="45" t="e">
        <f>VLOOKUP($A2483,EVID_OSEVU!$A$1:$M$4972,10,FALSE)</f>
        <v>#N/A</v>
      </c>
      <c r="J2483" s="58" t="e">
        <f>VLOOKUP($A2483,EVID_OSEVU!$A$1:$M$4972,11,FALSE)</f>
        <v>#N/A</v>
      </c>
      <c r="K2483" s="33"/>
      <c r="L2483" s="45" t="e">
        <f>VLOOKUP(EVID_PASTVY!H2483,KATEGORIE_ZVIRAT!$B$2:$M$31,6,FALSE)*K2483</f>
        <v>#N/A</v>
      </c>
      <c r="M2483" s="33">
        <v>24</v>
      </c>
      <c r="N2483" s="45" t="e">
        <f>VLOOKUP(EVID_PASTVY!$H2483,KATEGORIE_ZVIRAT!$B$2:$M$31,8,FALSE)</f>
        <v>#N/A</v>
      </c>
      <c r="O2483" s="45" t="e">
        <f>VLOOKUP(EVID_PASTVY!$H2483,KATEGORIE_ZVIRAT!$B$2:$M$31,9,FALSE)</f>
        <v>#N/A</v>
      </c>
      <c r="P2483" s="54" t="e">
        <f>VLOOKUP(EVID_PASTVY!$H2483,KATEGORIE_ZVIRAT!$B$2:$M$31,7,FALSE)*L2483/1000*M2483/24*(F2483-E2483+1)/J2483</f>
        <v>#N/A</v>
      </c>
      <c r="Q2483" s="52" t="e">
        <f>VLOOKUP(EVID_PASTVY!$H2483,KATEGORIE_ZVIRAT!$B$2:$M$31,10,FALSE)*P2483*10</f>
        <v>#N/A</v>
      </c>
      <c r="R2483" s="52" t="e">
        <f>VLOOKUP(EVID_PASTVY!$H2483,KATEGORIE_ZVIRAT!$B$2:$M$31,11,FALSE)*P2483*10</f>
        <v>#N/A</v>
      </c>
      <c r="S2483" s="52" t="e">
        <f>VLOOKUP(EVID_PASTVY!$H2483,KATEGORIE_ZVIRAT!$B$2:$M$31,12,FALSE)*P2483*10</f>
        <v>#N/A</v>
      </c>
    </row>
    <row r="2484" spans="1:19" x14ac:dyDescent="0.2">
      <c r="A2484" s="32"/>
      <c r="B2484" s="37" t="e">
        <f>VLOOKUP($A2484,EVID_OSEVU!$A$1:$M$4972,2,FALSE)</f>
        <v>#N/A</v>
      </c>
      <c r="C2484" s="37" t="e">
        <f>VLOOKUP($A2484,EVID_OSEVU!$A$1:$M$4972,3,FALSE)</f>
        <v>#N/A</v>
      </c>
      <c r="D2484" s="45" t="e">
        <f>VLOOKUP($A2484,EVID_OSEVU!$A$1:$M$4972,4,FALSE)</f>
        <v>#N/A</v>
      </c>
      <c r="E2484" s="35"/>
      <c r="F2484" s="53"/>
      <c r="G2484" s="32"/>
      <c r="H2484" s="45" t="e">
        <f>VLOOKUP(G2484,Export7[#All],2,FALSE)</f>
        <v>#N/A</v>
      </c>
      <c r="I2484" s="45" t="e">
        <f>VLOOKUP($A2484,EVID_OSEVU!$A$1:$M$4972,10,FALSE)</f>
        <v>#N/A</v>
      </c>
      <c r="J2484" s="58" t="e">
        <f>VLOOKUP($A2484,EVID_OSEVU!$A$1:$M$4972,11,FALSE)</f>
        <v>#N/A</v>
      </c>
      <c r="K2484" s="33"/>
      <c r="L2484" s="45" t="e">
        <f>VLOOKUP(EVID_PASTVY!H2484,KATEGORIE_ZVIRAT!$B$2:$M$31,6,FALSE)*K2484</f>
        <v>#N/A</v>
      </c>
      <c r="M2484" s="33">
        <v>24</v>
      </c>
      <c r="N2484" s="45" t="e">
        <f>VLOOKUP(EVID_PASTVY!$H2484,KATEGORIE_ZVIRAT!$B$2:$M$31,8,FALSE)</f>
        <v>#N/A</v>
      </c>
      <c r="O2484" s="45" t="e">
        <f>VLOOKUP(EVID_PASTVY!$H2484,KATEGORIE_ZVIRAT!$B$2:$M$31,9,FALSE)</f>
        <v>#N/A</v>
      </c>
      <c r="P2484" s="54" t="e">
        <f>VLOOKUP(EVID_PASTVY!$H2484,KATEGORIE_ZVIRAT!$B$2:$M$31,7,FALSE)*L2484/1000*M2484/24*(F2484-E2484+1)/J2484</f>
        <v>#N/A</v>
      </c>
      <c r="Q2484" s="52" t="e">
        <f>VLOOKUP(EVID_PASTVY!$H2484,KATEGORIE_ZVIRAT!$B$2:$M$31,10,FALSE)*P2484*10</f>
        <v>#N/A</v>
      </c>
      <c r="R2484" s="52" t="e">
        <f>VLOOKUP(EVID_PASTVY!$H2484,KATEGORIE_ZVIRAT!$B$2:$M$31,11,FALSE)*P2484*10</f>
        <v>#N/A</v>
      </c>
      <c r="S2484" s="52" t="e">
        <f>VLOOKUP(EVID_PASTVY!$H2484,KATEGORIE_ZVIRAT!$B$2:$M$31,12,FALSE)*P2484*10</f>
        <v>#N/A</v>
      </c>
    </row>
    <row r="2485" spans="1:19" x14ac:dyDescent="0.2">
      <c r="A2485" s="32"/>
      <c r="B2485" s="37" t="e">
        <f>VLOOKUP($A2485,EVID_OSEVU!$A$1:$M$4972,2,FALSE)</f>
        <v>#N/A</v>
      </c>
      <c r="C2485" s="37" t="e">
        <f>VLOOKUP($A2485,EVID_OSEVU!$A$1:$M$4972,3,FALSE)</f>
        <v>#N/A</v>
      </c>
      <c r="D2485" s="45" t="e">
        <f>VLOOKUP($A2485,EVID_OSEVU!$A$1:$M$4972,4,FALSE)</f>
        <v>#N/A</v>
      </c>
      <c r="E2485" s="35"/>
      <c r="F2485" s="53"/>
      <c r="G2485" s="32"/>
      <c r="H2485" s="45" t="e">
        <f>VLOOKUP(G2485,Export7[#All],2,FALSE)</f>
        <v>#N/A</v>
      </c>
      <c r="I2485" s="45" t="e">
        <f>VLOOKUP($A2485,EVID_OSEVU!$A$1:$M$4972,10,FALSE)</f>
        <v>#N/A</v>
      </c>
      <c r="J2485" s="58" t="e">
        <f>VLOOKUP($A2485,EVID_OSEVU!$A$1:$M$4972,11,FALSE)</f>
        <v>#N/A</v>
      </c>
      <c r="K2485" s="33"/>
      <c r="L2485" s="45" t="e">
        <f>VLOOKUP(EVID_PASTVY!H2485,KATEGORIE_ZVIRAT!$B$2:$M$31,6,FALSE)*K2485</f>
        <v>#N/A</v>
      </c>
      <c r="M2485" s="33">
        <v>24</v>
      </c>
      <c r="N2485" s="45" t="e">
        <f>VLOOKUP(EVID_PASTVY!$H2485,KATEGORIE_ZVIRAT!$B$2:$M$31,8,FALSE)</f>
        <v>#N/A</v>
      </c>
      <c r="O2485" s="45" t="e">
        <f>VLOOKUP(EVID_PASTVY!$H2485,KATEGORIE_ZVIRAT!$B$2:$M$31,9,FALSE)</f>
        <v>#N/A</v>
      </c>
      <c r="P2485" s="54" t="e">
        <f>VLOOKUP(EVID_PASTVY!$H2485,KATEGORIE_ZVIRAT!$B$2:$M$31,7,FALSE)*L2485/1000*M2485/24*(F2485-E2485+1)/J2485</f>
        <v>#N/A</v>
      </c>
      <c r="Q2485" s="52" t="e">
        <f>VLOOKUP(EVID_PASTVY!$H2485,KATEGORIE_ZVIRAT!$B$2:$M$31,10,FALSE)*P2485*10</f>
        <v>#N/A</v>
      </c>
      <c r="R2485" s="52" t="e">
        <f>VLOOKUP(EVID_PASTVY!$H2485,KATEGORIE_ZVIRAT!$B$2:$M$31,11,FALSE)*P2485*10</f>
        <v>#N/A</v>
      </c>
      <c r="S2485" s="52" t="e">
        <f>VLOOKUP(EVID_PASTVY!$H2485,KATEGORIE_ZVIRAT!$B$2:$M$31,12,FALSE)*P2485*10</f>
        <v>#N/A</v>
      </c>
    </row>
    <row r="2486" spans="1:19" x14ac:dyDescent="0.2">
      <c r="A2486" s="32"/>
      <c r="B2486" s="37" t="e">
        <f>VLOOKUP($A2486,EVID_OSEVU!$A$1:$M$4972,2,FALSE)</f>
        <v>#N/A</v>
      </c>
      <c r="C2486" s="37" t="e">
        <f>VLOOKUP($A2486,EVID_OSEVU!$A$1:$M$4972,3,FALSE)</f>
        <v>#N/A</v>
      </c>
      <c r="D2486" s="45" t="e">
        <f>VLOOKUP($A2486,EVID_OSEVU!$A$1:$M$4972,4,FALSE)</f>
        <v>#N/A</v>
      </c>
      <c r="E2486" s="35"/>
      <c r="F2486" s="53"/>
      <c r="G2486" s="32"/>
      <c r="H2486" s="45" t="e">
        <f>VLOOKUP(G2486,Export7[#All],2,FALSE)</f>
        <v>#N/A</v>
      </c>
      <c r="I2486" s="45" t="e">
        <f>VLOOKUP($A2486,EVID_OSEVU!$A$1:$M$4972,10,FALSE)</f>
        <v>#N/A</v>
      </c>
      <c r="J2486" s="58" t="e">
        <f>VLOOKUP($A2486,EVID_OSEVU!$A$1:$M$4972,11,FALSE)</f>
        <v>#N/A</v>
      </c>
      <c r="K2486" s="33"/>
      <c r="L2486" s="45" t="e">
        <f>VLOOKUP(EVID_PASTVY!H2486,KATEGORIE_ZVIRAT!$B$2:$M$31,6,FALSE)*K2486</f>
        <v>#N/A</v>
      </c>
      <c r="M2486" s="33">
        <v>24</v>
      </c>
      <c r="N2486" s="45" t="e">
        <f>VLOOKUP(EVID_PASTVY!$H2486,KATEGORIE_ZVIRAT!$B$2:$M$31,8,FALSE)</f>
        <v>#N/A</v>
      </c>
      <c r="O2486" s="45" t="e">
        <f>VLOOKUP(EVID_PASTVY!$H2486,KATEGORIE_ZVIRAT!$B$2:$M$31,9,FALSE)</f>
        <v>#N/A</v>
      </c>
      <c r="P2486" s="54" t="e">
        <f>VLOOKUP(EVID_PASTVY!$H2486,KATEGORIE_ZVIRAT!$B$2:$M$31,7,FALSE)*L2486/1000*M2486/24*(F2486-E2486+1)/J2486</f>
        <v>#N/A</v>
      </c>
      <c r="Q2486" s="52" t="e">
        <f>VLOOKUP(EVID_PASTVY!$H2486,KATEGORIE_ZVIRAT!$B$2:$M$31,10,FALSE)*P2486*10</f>
        <v>#N/A</v>
      </c>
      <c r="R2486" s="52" t="e">
        <f>VLOOKUP(EVID_PASTVY!$H2486,KATEGORIE_ZVIRAT!$B$2:$M$31,11,FALSE)*P2486*10</f>
        <v>#N/A</v>
      </c>
      <c r="S2486" s="52" t="e">
        <f>VLOOKUP(EVID_PASTVY!$H2486,KATEGORIE_ZVIRAT!$B$2:$M$31,12,FALSE)*P2486*10</f>
        <v>#N/A</v>
      </c>
    </row>
    <row r="2487" spans="1:19" x14ac:dyDescent="0.2">
      <c r="A2487" s="32"/>
      <c r="B2487" s="37" t="e">
        <f>VLOOKUP($A2487,EVID_OSEVU!$A$1:$M$4972,2,FALSE)</f>
        <v>#N/A</v>
      </c>
      <c r="C2487" s="37" t="e">
        <f>VLOOKUP($A2487,EVID_OSEVU!$A$1:$M$4972,3,FALSE)</f>
        <v>#N/A</v>
      </c>
      <c r="D2487" s="45" t="e">
        <f>VLOOKUP($A2487,EVID_OSEVU!$A$1:$M$4972,4,FALSE)</f>
        <v>#N/A</v>
      </c>
      <c r="E2487" s="35"/>
      <c r="F2487" s="53"/>
      <c r="G2487" s="32"/>
      <c r="H2487" s="45" t="e">
        <f>VLOOKUP(G2487,Export7[#All],2,FALSE)</f>
        <v>#N/A</v>
      </c>
      <c r="I2487" s="45" t="e">
        <f>VLOOKUP($A2487,EVID_OSEVU!$A$1:$M$4972,10,FALSE)</f>
        <v>#N/A</v>
      </c>
      <c r="J2487" s="58" t="e">
        <f>VLOOKUP($A2487,EVID_OSEVU!$A$1:$M$4972,11,FALSE)</f>
        <v>#N/A</v>
      </c>
      <c r="K2487" s="33"/>
      <c r="L2487" s="45" t="e">
        <f>VLOOKUP(EVID_PASTVY!H2487,KATEGORIE_ZVIRAT!$B$2:$M$31,6,FALSE)*K2487</f>
        <v>#N/A</v>
      </c>
      <c r="M2487" s="33">
        <v>24</v>
      </c>
      <c r="N2487" s="45" t="e">
        <f>VLOOKUP(EVID_PASTVY!$H2487,KATEGORIE_ZVIRAT!$B$2:$M$31,8,FALSE)</f>
        <v>#N/A</v>
      </c>
      <c r="O2487" s="45" t="e">
        <f>VLOOKUP(EVID_PASTVY!$H2487,KATEGORIE_ZVIRAT!$B$2:$M$31,9,FALSE)</f>
        <v>#N/A</v>
      </c>
      <c r="P2487" s="54" t="e">
        <f>VLOOKUP(EVID_PASTVY!$H2487,KATEGORIE_ZVIRAT!$B$2:$M$31,7,FALSE)*L2487/1000*M2487/24*(F2487-E2487+1)/J2487</f>
        <v>#N/A</v>
      </c>
      <c r="Q2487" s="52" t="e">
        <f>VLOOKUP(EVID_PASTVY!$H2487,KATEGORIE_ZVIRAT!$B$2:$M$31,10,FALSE)*P2487*10</f>
        <v>#N/A</v>
      </c>
      <c r="R2487" s="52" t="e">
        <f>VLOOKUP(EVID_PASTVY!$H2487,KATEGORIE_ZVIRAT!$B$2:$M$31,11,FALSE)*P2487*10</f>
        <v>#N/A</v>
      </c>
      <c r="S2487" s="52" t="e">
        <f>VLOOKUP(EVID_PASTVY!$H2487,KATEGORIE_ZVIRAT!$B$2:$M$31,12,FALSE)*P2487*10</f>
        <v>#N/A</v>
      </c>
    </row>
    <row r="2488" spans="1:19" x14ac:dyDescent="0.2">
      <c r="A2488" s="32"/>
      <c r="B2488" s="37" t="e">
        <f>VLOOKUP($A2488,EVID_OSEVU!$A$1:$M$4972,2,FALSE)</f>
        <v>#N/A</v>
      </c>
      <c r="C2488" s="37" t="e">
        <f>VLOOKUP($A2488,EVID_OSEVU!$A$1:$M$4972,3,FALSE)</f>
        <v>#N/A</v>
      </c>
      <c r="D2488" s="45" t="e">
        <f>VLOOKUP($A2488,EVID_OSEVU!$A$1:$M$4972,4,FALSE)</f>
        <v>#N/A</v>
      </c>
      <c r="E2488" s="35"/>
      <c r="F2488" s="53"/>
      <c r="G2488" s="32"/>
      <c r="H2488" s="45" t="e">
        <f>VLOOKUP(G2488,Export7[#All],2,FALSE)</f>
        <v>#N/A</v>
      </c>
      <c r="I2488" s="45" t="e">
        <f>VLOOKUP($A2488,EVID_OSEVU!$A$1:$M$4972,10,FALSE)</f>
        <v>#N/A</v>
      </c>
      <c r="J2488" s="58" t="e">
        <f>VLOOKUP($A2488,EVID_OSEVU!$A$1:$M$4972,11,FALSE)</f>
        <v>#N/A</v>
      </c>
      <c r="K2488" s="33"/>
      <c r="L2488" s="45" t="e">
        <f>VLOOKUP(EVID_PASTVY!H2488,KATEGORIE_ZVIRAT!$B$2:$M$31,6,FALSE)*K2488</f>
        <v>#N/A</v>
      </c>
      <c r="M2488" s="33">
        <v>24</v>
      </c>
      <c r="N2488" s="45" t="e">
        <f>VLOOKUP(EVID_PASTVY!$H2488,KATEGORIE_ZVIRAT!$B$2:$M$31,8,FALSE)</f>
        <v>#N/A</v>
      </c>
      <c r="O2488" s="45" t="e">
        <f>VLOOKUP(EVID_PASTVY!$H2488,KATEGORIE_ZVIRAT!$B$2:$M$31,9,FALSE)</f>
        <v>#N/A</v>
      </c>
      <c r="P2488" s="54" t="e">
        <f>VLOOKUP(EVID_PASTVY!$H2488,KATEGORIE_ZVIRAT!$B$2:$M$31,7,FALSE)*L2488/1000*M2488/24*(F2488-E2488+1)/J2488</f>
        <v>#N/A</v>
      </c>
      <c r="Q2488" s="52" t="e">
        <f>VLOOKUP(EVID_PASTVY!$H2488,KATEGORIE_ZVIRAT!$B$2:$M$31,10,FALSE)*P2488*10</f>
        <v>#N/A</v>
      </c>
      <c r="R2488" s="52" t="e">
        <f>VLOOKUP(EVID_PASTVY!$H2488,KATEGORIE_ZVIRAT!$B$2:$M$31,11,FALSE)*P2488*10</f>
        <v>#N/A</v>
      </c>
      <c r="S2488" s="52" t="e">
        <f>VLOOKUP(EVID_PASTVY!$H2488,KATEGORIE_ZVIRAT!$B$2:$M$31,12,FALSE)*P2488*10</f>
        <v>#N/A</v>
      </c>
    </row>
    <row r="2489" spans="1:19" x14ac:dyDescent="0.2">
      <c r="A2489" s="32"/>
      <c r="B2489" s="37" t="e">
        <f>VLOOKUP($A2489,EVID_OSEVU!$A$1:$M$4972,2,FALSE)</f>
        <v>#N/A</v>
      </c>
      <c r="C2489" s="37" t="e">
        <f>VLOOKUP($A2489,EVID_OSEVU!$A$1:$M$4972,3,FALSE)</f>
        <v>#N/A</v>
      </c>
      <c r="D2489" s="45" t="e">
        <f>VLOOKUP($A2489,EVID_OSEVU!$A$1:$M$4972,4,FALSE)</f>
        <v>#N/A</v>
      </c>
      <c r="E2489" s="35"/>
      <c r="F2489" s="53"/>
      <c r="G2489" s="32"/>
      <c r="H2489" s="45" t="e">
        <f>VLOOKUP(G2489,Export7[#All],2,FALSE)</f>
        <v>#N/A</v>
      </c>
      <c r="I2489" s="45" t="e">
        <f>VLOOKUP($A2489,EVID_OSEVU!$A$1:$M$4972,10,FALSE)</f>
        <v>#N/A</v>
      </c>
      <c r="J2489" s="58" t="e">
        <f>VLOOKUP($A2489,EVID_OSEVU!$A$1:$M$4972,11,FALSE)</f>
        <v>#N/A</v>
      </c>
      <c r="K2489" s="33"/>
      <c r="L2489" s="45" t="e">
        <f>VLOOKUP(EVID_PASTVY!H2489,KATEGORIE_ZVIRAT!$B$2:$M$31,6,FALSE)*K2489</f>
        <v>#N/A</v>
      </c>
      <c r="M2489" s="33">
        <v>24</v>
      </c>
      <c r="N2489" s="45" t="e">
        <f>VLOOKUP(EVID_PASTVY!$H2489,KATEGORIE_ZVIRAT!$B$2:$M$31,8,FALSE)</f>
        <v>#N/A</v>
      </c>
      <c r="O2489" s="45" t="e">
        <f>VLOOKUP(EVID_PASTVY!$H2489,KATEGORIE_ZVIRAT!$B$2:$M$31,9,FALSE)</f>
        <v>#N/A</v>
      </c>
      <c r="P2489" s="54" t="e">
        <f>VLOOKUP(EVID_PASTVY!$H2489,KATEGORIE_ZVIRAT!$B$2:$M$31,7,FALSE)*L2489/1000*M2489/24*(F2489-E2489+1)/J2489</f>
        <v>#N/A</v>
      </c>
      <c r="Q2489" s="52" t="e">
        <f>VLOOKUP(EVID_PASTVY!$H2489,KATEGORIE_ZVIRAT!$B$2:$M$31,10,FALSE)*P2489*10</f>
        <v>#N/A</v>
      </c>
      <c r="R2489" s="52" t="e">
        <f>VLOOKUP(EVID_PASTVY!$H2489,KATEGORIE_ZVIRAT!$B$2:$M$31,11,FALSE)*P2489*10</f>
        <v>#N/A</v>
      </c>
      <c r="S2489" s="52" t="e">
        <f>VLOOKUP(EVID_PASTVY!$H2489,KATEGORIE_ZVIRAT!$B$2:$M$31,12,FALSE)*P2489*10</f>
        <v>#N/A</v>
      </c>
    </row>
    <row r="2490" spans="1:19" x14ac:dyDescent="0.2">
      <c r="A2490" s="32"/>
      <c r="B2490" s="37" t="e">
        <f>VLOOKUP($A2490,EVID_OSEVU!$A$1:$M$4972,2,FALSE)</f>
        <v>#N/A</v>
      </c>
      <c r="C2490" s="37" t="e">
        <f>VLOOKUP($A2490,EVID_OSEVU!$A$1:$M$4972,3,FALSE)</f>
        <v>#N/A</v>
      </c>
      <c r="D2490" s="45" t="e">
        <f>VLOOKUP($A2490,EVID_OSEVU!$A$1:$M$4972,4,FALSE)</f>
        <v>#N/A</v>
      </c>
      <c r="E2490" s="35"/>
      <c r="F2490" s="53"/>
      <c r="G2490" s="32"/>
      <c r="H2490" s="45" t="e">
        <f>VLOOKUP(G2490,Export7[#All],2,FALSE)</f>
        <v>#N/A</v>
      </c>
      <c r="I2490" s="45" t="e">
        <f>VLOOKUP($A2490,EVID_OSEVU!$A$1:$M$4972,10,FALSE)</f>
        <v>#N/A</v>
      </c>
      <c r="J2490" s="58" t="e">
        <f>VLOOKUP($A2490,EVID_OSEVU!$A$1:$M$4972,11,FALSE)</f>
        <v>#N/A</v>
      </c>
      <c r="K2490" s="33"/>
      <c r="L2490" s="45" t="e">
        <f>VLOOKUP(EVID_PASTVY!H2490,KATEGORIE_ZVIRAT!$B$2:$M$31,6,FALSE)*K2490</f>
        <v>#N/A</v>
      </c>
      <c r="M2490" s="33">
        <v>24</v>
      </c>
      <c r="N2490" s="45" t="e">
        <f>VLOOKUP(EVID_PASTVY!$H2490,KATEGORIE_ZVIRAT!$B$2:$M$31,8,FALSE)</f>
        <v>#N/A</v>
      </c>
      <c r="O2490" s="45" t="e">
        <f>VLOOKUP(EVID_PASTVY!$H2490,KATEGORIE_ZVIRAT!$B$2:$M$31,9,FALSE)</f>
        <v>#N/A</v>
      </c>
      <c r="P2490" s="54" t="e">
        <f>VLOOKUP(EVID_PASTVY!$H2490,KATEGORIE_ZVIRAT!$B$2:$M$31,7,FALSE)*L2490/1000*M2490/24*(F2490-E2490+1)/J2490</f>
        <v>#N/A</v>
      </c>
      <c r="Q2490" s="52" t="e">
        <f>VLOOKUP(EVID_PASTVY!$H2490,KATEGORIE_ZVIRAT!$B$2:$M$31,10,FALSE)*P2490*10</f>
        <v>#N/A</v>
      </c>
      <c r="R2490" s="52" t="e">
        <f>VLOOKUP(EVID_PASTVY!$H2490,KATEGORIE_ZVIRAT!$B$2:$M$31,11,FALSE)*P2490*10</f>
        <v>#N/A</v>
      </c>
      <c r="S2490" s="52" t="e">
        <f>VLOOKUP(EVID_PASTVY!$H2490,KATEGORIE_ZVIRAT!$B$2:$M$31,12,FALSE)*P2490*10</f>
        <v>#N/A</v>
      </c>
    </row>
    <row r="2491" spans="1:19" x14ac:dyDescent="0.2">
      <c r="A2491" s="32"/>
      <c r="B2491" s="37" t="e">
        <f>VLOOKUP($A2491,EVID_OSEVU!$A$1:$M$4972,2,FALSE)</f>
        <v>#N/A</v>
      </c>
      <c r="C2491" s="37" t="e">
        <f>VLOOKUP($A2491,EVID_OSEVU!$A$1:$M$4972,3,FALSE)</f>
        <v>#N/A</v>
      </c>
      <c r="D2491" s="45" t="e">
        <f>VLOOKUP($A2491,EVID_OSEVU!$A$1:$M$4972,4,FALSE)</f>
        <v>#N/A</v>
      </c>
      <c r="E2491" s="35"/>
      <c r="F2491" s="53"/>
      <c r="G2491" s="32"/>
      <c r="H2491" s="45" t="e">
        <f>VLOOKUP(G2491,Export7[#All],2,FALSE)</f>
        <v>#N/A</v>
      </c>
      <c r="I2491" s="45" t="e">
        <f>VLOOKUP($A2491,EVID_OSEVU!$A$1:$M$4972,10,FALSE)</f>
        <v>#N/A</v>
      </c>
      <c r="J2491" s="58" t="e">
        <f>VLOOKUP($A2491,EVID_OSEVU!$A$1:$M$4972,11,FALSE)</f>
        <v>#N/A</v>
      </c>
      <c r="K2491" s="33"/>
      <c r="L2491" s="45" t="e">
        <f>VLOOKUP(EVID_PASTVY!H2491,KATEGORIE_ZVIRAT!$B$2:$M$31,6,FALSE)*K2491</f>
        <v>#N/A</v>
      </c>
      <c r="M2491" s="33">
        <v>24</v>
      </c>
      <c r="N2491" s="45" t="e">
        <f>VLOOKUP(EVID_PASTVY!$H2491,KATEGORIE_ZVIRAT!$B$2:$M$31,8,FALSE)</f>
        <v>#N/A</v>
      </c>
      <c r="O2491" s="45" t="e">
        <f>VLOOKUP(EVID_PASTVY!$H2491,KATEGORIE_ZVIRAT!$B$2:$M$31,9,FALSE)</f>
        <v>#N/A</v>
      </c>
      <c r="P2491" s="54" t="e">
        <f>VLOOKUP(EVID_PASTVY!$H2491,KATEGORIE_ZVIRAT!$B$2:$M$31,7,FALSE)*L2491/1000*M2491/24*(F2491-E2491+1)/J2491</f>
        <v>#N/A</v>
      </c>
      <c r="Q2491" s="52" t="e">
        <f>VLOOKUP(EVID_PASTVY!$H2491,KATEGORIE_ZVIRAT!$B$2:$M$31,10,FALSE)*P2491*10</f>
        <v>#N/A</v>
      </c>
      <c r="R2491" s="52" t="e">
        <f>VLOOKUP(EVID_PASTVY!$H2491,KATEGORIE_ZVIRAT!$B$2:$M$31,11,FALSE)*P2491*10</f>
        <v>#N/A</v>
      </c>
      <c r="S2491" s="52" t="e">
        <f>VLOOKUP(EVID_PASTVY!$H2491,KATEGORIE_ZVIRAT!$B$2:$M$31,12,FALSE)*P2491*10</f>
        <v>#N/A</v>
      </c>
    </row>
  </sheetData>
  <sheetProtection sheet="1" objects="1" scenarios="1"/>
  <phoneticPr fontId="4" type="noConversion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6FBC73-F3D8-41DE-9535-31B262685912}">
          <x14:formula1>
            <xm:f>KATEGORIE_ZVIRAT!$A$2:$A$31</xm:f>
          </x14:formula1>
          <xm:sqref>G3:G2491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A7DE-DF6E-4BB3-8808-81CE2D906E40}">
  <sheetPr>
    <tabColor theme="9" tint="0.59999389629810485"/>
  </sheetPr>
  <dimension ref="A1:O2491"/>
  <sheetViews>
    <sheetView workbookViewId="0">
      <selection activeCell="K30" sqref="K30"/>
    </sheetView>
  </sheetViews>
  <sheetFormatPr defaultRowHeight="12.75" x14ac:dyDescent="0.2"/>
  <cols>
    <col min="1" max="1" width="9.140625" style="14"/>
    <col min="2" max="2" width="10" style="46" bestFit="1" customWidth="1"/>
    <col min="3" max="3" width="9.85546875" style="46" bestFit="1" customWidth="1"/>
    <col min="4" max="4" width="14.28515625" style="46" bestFit="1" customWidth="1"/>
    <col min="5" max="5" width="16.7109375" style="14" customWidth="1"/>
    <col min="6" max="6" width="10.5703125" style="46" customWidth="1"/>
    <col min="7" max="7" width="15.140625" style="46" customWidth="1"/>
    <col min="8" max="8" width="15" style="46" customWidth="1"/>
    <col min="9" max="9" width="15.85546875" style="59" customWidth="1"/>
    <col min="10" max="10" width="12.140625" style="64" customWidth="1"/>
    <col min="11" max="11" width="16" style="14" customWidth="1"/>
    <col min="12" max="12" width="13.28515625" style="14" customWidth="1"/>
    <col min="13" max="13" width="18.42578125" style="68" customWidth="1"/>
    <col min="14" max="14" width="11.7109375" customWidth="1"/>
  </cols>
  <sheetData>
    <row r="1" spans="1:15" x14ac:dyDescent="0.2">
      <c r="A1" s="20" t="s">
        <v>7850</v>
      </c>
      <c r="B1" s="43" t="s">
        <v>0</v>
      </c>
      <c r="C1" s="43" t="s">
        <v>1</v>
      </c>
      <c r="D1" s="43" t="s">
        <v>7864</v>
      </c>
      <c r="E1" s="21" t="s">
        <v>7679</v>
      </c>
      <c r="F1" s="62" t="s">
        <v>7680</v>
      </c>
      <c r="G1" s="62" t="s">
        <v>7839</v>
      </c>
      <c r="H1" s="43" t="s">
        <v>7872</v>
      </c>
      <c r="I1" s="56" t="s">
        <v>7873</v>
      </c>
      <c r="J1" s="44" t="s">
        <v>7681</v>
      </c>
      <c r="K1" s="21" t="s">
        <v>7682</v>
      </c>
      <c r="L1" s="21" t="s">
        <v>7826</v>
      </c>
      <c r="M1" s="65" t="s">
        <v>7827</v>
      </c>
      <c r="N1" s="60" t="s">
        <v>7684</v>
      </c>
    </row>
    <row r="2" spans="1:15" s="3" customFormat="1" x14ac:dyDescent="0.2">
      <c r="A2" s="20" t="s">
        <v>42</v>
      </c>
      <c r="B2" s="44" t="s">
        <v>43</v>
      </c>
      <c r="C2" s="44" t="s">
        <v>44</v>
      </c>
      <c r="D2" s="44" t="s">
        <v>45</v>
      </c>
      <c r="E2" s="20" t="s">
        <v>8</v>
      </c>
      <c r="F2" s="44" t="s">
        <v>46</v>
      </c>
      <c r="G2" s="44" t="s">
        <v>47</v>
      </c>
      <c r="H2" s="44" t="s">
        <v>53</v>
      </c>
      <c r="I2" s="57" t="s">
        <v>48</v>
      </c>
      <c r="J2" s="44" t="s">
        <v>49</v>
      </c>
      <c r="K2" s="20" t="s">
        <v>50</v>
      </c>
      <c r="L2" s="20" t="s">
        <v>51</v>
      </c>
      <c r="M2" s="66" t="s">
        <v>52</v>
      </c>
      <c r="N2" s="30" t="s">
        <v>4</v>
      </c>
      <c r="O2" s="2"/>
    </row>
    <row r="3" spans="1:15" x14ac:dyDescent="0.2">
      <c r="A3" s="32"/>
      <c r="B3" s="45" t="e">
        <f>VLOOKUP($A3,EVID_OSEVU!$A$1:$M$4972,2,FALSE)</f>
        <v>#N/A</v>
      </c>
      <c r="C3" s="45" t="e">
        <f>VLOOKUP($A3,EVID_OSEVU!$A$1:$M$4972,3,FALSE)</f>
        <v>#N/A</v>
      </c>
      <c r="D3" s="45" t="e">
        <f>VLOOKUP($A3,EVID_OSEVU!$A$1:$M$4972,4,FALSE)</f>
        <v>#N/A</v>
      </c>
      <c r="E3" s="88"/>
      <c r="F3" s="45" t="e">
        <f>VLOOKUP($A3,EVID_OSEVU!$A$1:$M$4972,7,FALSE)</f>
        <v>#N/A</v>
      </c>
      <c r="G3" s="45" t="e">
        <f>VLOOKUP($A3,EVID_OSEVU!$A$1:$M$4972,8,FALSE)</f>
        <v>#N/A</v>
      </c>
      <c r="H3" s="45" t="e">
        <f>VLOOKUP($A3,EVID_OSEVU!$A$1:$M$4972,11,FALSE)</f>
        <v>#N/A</v>
      </c>
      <c r="I3" s="58" t="e">
        <f>VLOOKUP($A3,EVID_OSEVU!$A$1:$M$4972,11,FALSE)</f>
        <v>#N/A</v>
      </c>
      <c r="J3" s="63" t="e">
        <f>VLOOKUP(K3,Export6[#All],2,FALSE)</f>
        <v>#N/A</v>
      </c>
      <c r="K3" s="32"/>
      <c r="L3" s="33"/>
      <c r="M3" s="67" t="e">
        <f>L3*I3</f>
        <v>#N/A</v>
      </c>
      <c r="N3" s="61"/>
    </row>
    <row r="4" spans="1:15" x14ac:dyDescent="0.2">
      <c r="A4" s="32"/>
      <c r="B4" s="45" t="e">
        <f>VLOOKUP($A4,EVID_OSEVU!$A$1:$M$4972,2,FALSE)</f>
        <v>#N/A</v>
      </c>
      <c r="C4" s="45" t="e">
        <f>VLOOKUP($A4,EVID_OSEVU!$A$1:$M$4972,3,FALSE)</f>
        <v>#N/A</v>
      </c>
      <c r="D4" s="45" t="e">
        <f>VLOOKUP($A4,EVID_OSEVU!$A$1:$M$4972,4,FALSE)</f>
        <v>#N/A</v>
      </c>
      <c r="E4" s="88"/>
      <c r="F4" s="45" t="e">
        <f>VLOOKUP($A4,EVID_OSEVU!$A$1:$M$4972,7,FALSE)</f>
        <v>#N/A</v>
      </c>
      <c r="G4" s="45" t="e">
        <f>VLOOKUP($A4,EVID_OSEVU!$A$1:$M$4972,8,FALSE)</f>
        <v>#N/A</v>
      </c>
      <c r="H4" s="45" t="e">
        <f>VLOOKUP($A4,EVID_OSEVU!$A$1:$M$4972,11,FALSE)</f>
        <v>#N/A</v>
      </c>
      <c r="I4" s="58" t="e">
        <f>VLOOKUP($A4,EVID_OSEVU!$A$1:$M$4972,11,FALSE)</f>
        <v>#N/A</v>
      </c>
      <c r="J4" s="63" t="e">
        <f>VLOOKUP(K4,Export6[#All],2,FALSE)</f>
        <v>#N/A</v>
      </c>
      <c r="K4" s="32"/>
      <c r="L4" s="33"/>
      <c r="M4" s="67" t="e">
        <f t="shared" ref="M4:M67" si="0">L4*I4</f>
        <v>#N/A</v>
      </c>
      <c r="N4" s="61"/>
    </row>
    <row r="5" spans="1:15" x14ac:dyDescent="0.2">
      <c r="A5" s="32"/>
      <c r="B5" s="45" t="e">
        <f>VLOOKUP($A5,EVID_OSEVU!$A$1:$M$4972,2,FALSE)</f>
        <v>#N/A</v>
      </c>
      <c r="C5" s="45" t="e">
        <f>VLOOKUP($A5,EVID_OSEVU!$A$1:$M$4972,3,FALSE)</f>
        <v>#N/A</v>
      </c>
      <c r="D5" s="45" t="e">
        <f>VLOOKUP($A5,EVID_OSEVU!$A$1:$M$4972,4,FALSE)</f>
        <v>#N/A</v>
      </c>
      <c r="E5" s="35"/>
      <c r="F5" s="45" t="e">
        <f>VLOOKUP($A5,EVID_OSEVU!$A$1:$M$4972,7,FALSE)</f>
        <v>#N/A</v>
      </c>
      <c r="G5" s="45" t="e">
        <f>VLOOKUP($A5,EVID_OSEVU!$A$1:$M$4972,8,FALSE)</f>
        <v>#N/A</v>
      </c>
      <c r="H5" s="45" t="e">
        <f>VLOOKUP($A5,EVID_OSEVU!$A$1:$M$4972,11,FALSE)</f>
        <v>#N/A</v>
      </c>
      <c r="I5" s="58" t="e">
        <f>VLOOKUP($A5,EVID_OSEVU!$A$1:$M$4972,11,FALSE)</f>
        <v>#N/A</v>
      </c>
      <c r="J5" s="63" t="e">
        <f>VLOOKUP(K5,Export6[#All],2,FALSE)</f>
        <v>#N/A</v>
      </c>
      <c r="K5" s="32"/>
      <c r="L5" s="33"/>
      <c r="M5" s="67" t="e">
        <f t="shared" si="0"/>
        <v>#N/A</v>
      </c>
      <c r="N5" s="61"/>
    </row>
    <row r="6" spans="1:15" x14ac:dyDescent="0.2">
      <c r="A6" s="32"/>
      <c r="B6" s="45" t="e">
        <f>VLOOKUP($A6,EVID_OSEVU!$A$1:$M$4972,2,FALSE)</f>
        <v>#N/A</v>
      </c>
      <c r="C6" s="45" t="e">
        <f>VLOOKUP($A6,EVID_OSEVU!$A$1:$M$4972,3,FALSE)</f>
        <v>#N/A</v>
      </c>
      <c r="D6" s="45" t="e">
        <f>VLOOKUP($A6,EVID_OSEVU!$A$1:$M$4972,4,FALSE)</f>
        <v>#N/A</v>
      </c>
      <c r="E6" s="35"/>
      <c r="F6" s="45" t="e">
        <f>VLOOKUP($A6,EVID_OSEVU!$A$1:$M$4972,7,FALSE)</f>
        <v>#N/A</v>
      </c>
      <c r="G6" s="45" t="e">
        <f>VLOOKUP($A6,EVID_OSEVU!$A$1:$M$4972,8,FALSE)</f>
        <v>#N/A</v>
      </c>
      <c r="H6" s="45" t="e">
        <f>VLOOKUP($A6,EVID_OSEVU!$A$1:$M$4972,11,FALSE)</f>
        <v>#N/A</v>
      </c>
      <c r="I6" s="58" t="e">
        <f>VLOOKUP($A6,EVID_OSEVU!$A$1:$M$4972,11,FALSE)</f>
        <v>#N/A</v>
      </c>
      <c r="J6" s="63" t="e">
        <f>VLOOKUP(K6,Export6[#All],2,FALSE)</f>
        <v>#N/A</v>
      </c>
      <c r="K6" s="32"/>
      <c r="L6" s="33"/>
      <c r="M6" s="67" t="e">
        <f t="shared" si="0"/>
        <v>#N/A</v>
      </c>
      <c r="N6" s="61"/>
    </row>
    <row r="7" spans="1:15" x14ac:dyDescent="0.2">
      <c r="A7" s="32"/>
      <c r="B7" s="45" t="e">
        <f>VLOOKUP($A7,EVID_OSEVU!$A$1:$M$4972,2,FALSE)</f>
        <v>#N/A</v>
      </c>
      <c r="C7" s="45" t="e">
        <f>VLOOKUP($A7,EVID_OSEVU!$A$1:$M$4972,3,FALSE)</f>
        <v>#N/A</v>
      </c>
      <c r="D7" s="45" t="e">
        <f>VLOOKUP($A7,EVID_OSEVU!$A$1:$M$4972,4,FALSE)</f>
        <v>#N/A</v>
      </c>
      <c r="E7" s="35"/>
      <c r="F7" s="45" t="e">
        <f>VLOOKUP($A7,EVID_OSEVU!$A$1:$M$4972,7,FALSE)</f>
        <v>#N/A</v>
      </c>
      <c r="G7" s="45" t="e">
        <f>VLOOKUP($A7,EVID_OSEVU!$A$1:$M$4972,8,FALSE)</f>
        <v>#N/A</v>
      </c>
      <c r="H7" s="45" t="e">
        <f>VLOOKUP($A7,EVID_OSEVU!$A$1:$M$4972,11,FALSE)</f>
        <v>#N/A</v>
      </c>
      <c r="I7" s="58" t="e">
        <f>VLOOKUP($A7,EVID_OSEVU!$A$1:$M$4972,11,FALSE)</f>
        <v>#N/A</v>
      </c>
      <c r="J7" s="63" t="e">
        <f>VLOOKUP(K7,Export6[#All],2,FALSE)</f>
        <v>#N/A</v>
      </c>
      <c r="K7" s="32"/>
      <c r="L7" s="33"/>
      <c r="M7" s="67" t="e">
        <f t="shared" si="0"/>
        <v>#N/A</v>
      </c>
      <c r="N7" s="61"/>
    </row>
    <row r="8" spans="1:15" x14ac:dyDescent="0.2">
      <c r="A8" s="32"/>
      <c r="B8" s="45" t="e">
        <f>VLOOKUP($A8,EVID_OSEVU!$A$1:$M$4972,2,FALSE)</f>
        <v>#N/A</v>
      </c>
      <c r="C8" s="45" t="e">
        <f>VLOOKUP($A8,EVID_OSEVU!$A$1:$M$4972,3,FALSE)</f>
        <v>#N/A</v>
      </c>
      <c r="D8" s="45" t="e">
        <f>VLOOKUP($A8,EVID_OSEVU!$A$1:$M$4972,4,FALSE)</f>
        <v>#N/A</v>
      </c>
      <c r="E8" s="35"/>
      <c r="F8" s="45" t="e">
        <f>VLOOKUP($A8,EVID_OSEVU!$A$1:$M$4972,7,FALSE)</f>
        <v>#N/A</v>
      </c>
      <c r="G8" s="45" t="e">
        <f>VLOOKUP($A8,EVID_OSEVU!$A$1:$M$4972,8,FALSE)</f>
        <v>#N/A</v>
      </c>
      <c r="H8" s="45" t="e">
        <f>VLOOKUP($A8,EVID_OSEVU!$A$1:$M$4972,11,FALSE)</f>
        <v>#N/A</v>
      </c>
      <c r="I8" s="58" t="e">
        <f>VLOOKUP($A8,EVID_OSEVU!$A$1:$M$4972,11,FALSE)</f>
        <v>#N/A</v>
      </c>
      <c r="J8" s="63" t="e">
        <f>VLOOKUP(K8,Export6[#All],2,FALSE)</f>
        <v>#N/A</v>
      </c>
      <c r="K8" s="32"/>
      <c r="L8" s="33"/>
      <c r="M8" s="67" t="e">
        <f t="shared" si="0"/>
        <v>#N/A</v>
      </c>
      <c r="N8" s="61"/>
    </row>
    <row r="9" spans="1:15" x14ac:dyDescent="0.2">
      <c r="A9" s="32"/>
      <c r="B9" s="45" t="e">
        <f>VLOOKUP($A9,EVID_OSEVU!$A$1:$M$4972,2,FALSE)</f>
        <v>#N/A</v>
      </c>
      <c r="C9" s="45" t="e">
        <f>VLOOKUP($A9,EVID_OSEVU!$A$1:$M$4972,3,FALSE)</f>
        <v>#N/A</v>
      </c>
      <c r="D9" s="45" t="e">
        <f>VLOOKUP($A9,EVID_OSEVU!$A$1:$M$4972,4,FALSE)</f>
        <v>#N/A</v>
      </c>
      <c r="E9" s="35"/>
      <c r="F9" s="45" t="e">
        <f>VLOOKUP($A9,EVID_OSEVU!$A$1:$M$4972,7,FALSE)</f>
        <v>#N/A</v>
      </c>
      <c r="G9" s="45" t="e">
        <f>VLOOKUP($A9,EVID_OSEVU!$A$1:$M$4972,8,FALSE)</f>
        <v>#N/A</v>
      </c>
      <c r="H9" s="45" t="e">
        <f>VLOOKUP($A9,EVID_OSEVU!$A$1:$M$4972,11,FALSE)</f>
        <v>#N/A</v>
      </c>
      <c r="I9" s="58" t="e">
        <f>VLOOKUP($A9,EVID_OSEVU!$A$1:$M$4972,11,FALSE)</f>
        <v>#N/A</v>
      </c>
      <c r="J9" s="63" t="e">
        <f>VLOOKUP(K9,Export6[#All],2,FALSE)</f>
        <v>#N/A</v>
      </c>
      <c r="K9" s="32"/>
      <c r="L9" s="33"/>
      <c r="M9" s="67" t="e">
        <f t="shared" si="0"/>
        <v>#N/A</v>
      </c>
      <c r="N9" s="61"/>
    </row>
    <row r="10" spans="1:15" x14ac:dyDescent="0.2">
      <c r="A10" s="32"/>
      <c r="B10" s="45" t="e">
        <f>VLOOKUP($A10,EVID_OSEVU!$A$1:$M$4972,2,FALSE)</f>
        <v>#N/A</v>
      </c>
      <c r="C10" s="45" t="e">
        <f>VLOOKUP($A10,EVID_OSEVU!$A$1:$M$4972,3,FALSE)</f>
        <v>#N/A</v>
      </c>
      <c r="D10" s="45" t="e">
        <f>VLOOKUP($A10,EVID_OSEVU!$A$1:$M$4972,4,FALSE)</f>
        <v>#N/A</v>
      </c>
      <c r="E10" s="35"/>
      <c r="F10" s="45" t="e">
        <f>VLOOKUP($A10,EVID_OSEVU!$A$1:$M$4972,7,FALSE)</f>
        <v>#N/A</v>
      </c>
      <c r="G10" s="45" t="e">
        <f>VLOOKUP($A10,EVID_OSEVU!$A$1:$M$4972,8,FALSE)</f>
        <v>#N/A</v>
      </c>
      <c r="H10" s="45" t="e">
        <f>VLOOKUP($A10,EVID_OSEVU!$A$1:$M$4972,11,FALSE)</f>
        <v>#N/A</v>
      </c>
      <c r="I10" s="58" t="e">
        <f>VLOOKUP($A10,EVID_OSEVU!$A$1:$M$4972,11,FALSE)</f>
        <v>#N/A</v>
      </c>
      <c r="J10" s="63" t="e">
        <f>VLOOKUP(K10,Export6[#All],2,FALSE)</f>
        <v>#N/A</v>
      </c>
      <c r="K10" s="32"/>
      <c r="L10" s="33"/>
      <c r="M10" s="67" t="e">
        <f t="shared" si="0"/>
        <v>#N/A</v>
      </c>
      <c r="N10" s="61"/>
    </row>
    <row r="11" spans="1:15" x14ac:dyDescent="0.2">
      <c r="A11" s="32"/>
      <c r="B11" s="45" t="e">
        <f>VLOOKUP($A11,EVID_OSEVU!$A$1:$M$4972,2,FALSE)</f>
        <v>#N/A</v>
      </c>
      <c r="C11" s="45" t="e">
        <f>VLOOKUP($A11,EVID_OSEVU!$A$1:$M$4972,3,FALSE)</f>
        <v>#N/A</v>
      </c>
      <c r="D11" s="45" t="e">
        <f>VLOOKUP($A11,EVID_OSEVU!$A$1:$M$4972,4,FALSE)</f>
        <v>#N/A</v>
      </c>
      <c r="E11" s="35"/>
      <c r="F11" s="45" t="e">
        <f>VLOOKUP($A11,EVID_OSEVU!$A$1:$M$4972,7,FALSE)</f>
        <v>#N/A</v>
      </c>
      <c r="G11" s="45" t="e">
        <f>VLOOKUP($A11,EVID_OSEVU!$A$1:$M$4972,8,FALSE)</f>
        <v>#N/A</v>
      </c>
      <c r="H11" s="45" t="e">
        <f>VLOOKUP($A11,EVID_OSEVU!$A$1:$M$4972,11,FALSE)</f>
        <v>#N/A</v>
      </c>
      <c r="I11" s="58" t="e">
        <f>VLOOKUP($A11,EVID_OSEVU!$A$1:$M$4972,11,FALSE)</f>
        <v>#N/A</v>
      </c>
      <c r="J11" s="63" t="e">
        <f>VLOOKUP(K11,Export6[#All],2,FALSE)</f>
        <v>#N/A</v>
      </c>
      <c r="K11" s="32"/>
      <c r="L11" s="33"/>
      <c r="M11" s="67" t="e">
        <f t="shared" si="0"/>
        <v>#N/A</v>
      </c>
      <c r="N11" s="61"/>
    </row>
    <row r="12" spans="1:15" x14ac:dyDescent="0.2">
      <c r="A12" s="32"/>
      <c r="B12" s="45" t="e">
        <f>VLOOKUP($A12,EVID_OSEVU!$A$1:$M$4972,2,FALSE)</f>
        <v>#N/A</v>
      </c>
      <c r="C12" s="45" t="e">
        <f>VLOOKUP($A12,EVID_OSEVU!$A$1:$M$4972,3,FALSE)</f>
        <v>#N/A</v>
      </c>
      <c r="D12" s="45" t="e">
        <f>VLOOKUP($A12,EVID_OSEVU!$A$1:$M$4972,4,FALSE)</f>
        <v>#N/A</v>
      </c>
      <c r="E12" s="35"/>
      <c r="F12" s="45" t="e">
        <f>VLOOKUP($A12,EVID_OSEVU!$A$1:$M$4972,7,FALSE)</f>
        <v>#N/A</v>
      </c>
      <c r="G12" s="45" t="e">
        <f>VLOOKUP($A12,EVID_OSEVU!$A$1:$M$4972,8,FALSE)</f>
        <v>#N/A</v>
      </c>
      <c r="H12" s="45" t="e">
        <f>VLOOKUP($A12,EVID_OSEVU!$A$1:$M$4972,11,FALSE)</f>
        <v>#N/A</v>
      </c>
      <c r="I12" s="58" t="e">
        <f>VLOOKUP($A12,EVID_OSEVU!$A$1:$M$4972,11,FALSE)</f>
        <v>#N/A</v>
      </c>
      <c r="J12" s="63" t="e">
        <f>VLOOKUP(K12,Export6[#All],2,FALSE)</f>
        <v>#N/A</v>
      </c>
      <c r="K12" s="32"/>
      <c r="L12" s="33"/>
      <c r="M12" s="67" t="e">
        <f t="shared" si="0"/>
        <v>#N/A</v>
      </c>
      <c r="N12" s="61"/>
    </row>
    <row r="13" spans="1:15" x14ac:dyDescent="0.2">
      <c r="A13" s="32"/>
      <c r="B13" s="45" t="e">
        <f>VLOOKUP($A13,EVID_OSEVU!$A$1:$M$4972,2,FALSE)</f>
        <v>#N/A</v>
      </c>
      <c r="C13" s="45" t="e">
        <f>VLOOKUP($A13,EVID_OSEVU!$A$1:$M$4972,3,FALSE)</f>
        <v>#N/A</v>
      </c>
      <c r="D13" s="45" t="e">
        <f>VLOOKUP($A13,EVID_OSEVU!$A$1:$M$4972,4,FALSE)</f>
        <v>#N/A</v>
      </c>
      <c r="E13" s="35"/>
      <c r="F13" s="45" t="e">
        <f>VLOOKUP($A13,EVID_OSEVU!$A$1:$M$4972,7,FALSE)</f>
        <v>#N/A</v>
      </c>
      <c r="G13" s="45" t="e">
        <f>VLOOKUP($A13,EVID_OSEVU!$A$1:$M$4972,8,FALSE)</f>
        <v>#N/A</v>
      </c>
      <c r="H13" s="45" t="e">
        <f>VLOOKUP($A13,EVID_OSEVU!$A$1:$M$4972,11,FALSE)</f>
        <v>#N/A</v>
      </c>
      <c r="I13" s="58" t="e">
        <f>VLOOKUP($A13,EVID_OSEVU!$A$1:$M$4972,11,FALSE)</f>
        <v>#N/A</v>
      </c>
      <c r="J13" s="63" t="e">
        <f>VLOOKUP(K13,Export6[#All],2,FALSE)</f>
        <v>#N/A</v>
      </c>
      <c r="K13" s="32"/>
      <c r="L13" s="33"/>
      <c r="M13" s="67" t="e">
        <f t="shared" si="0"/>
        <v>#N/A</v>
      </c>
      <c r="N13" s="61"/>
    </row>
    <row r="14" spans="1:15" x14ac:dyDescent="0.2">
      <c r="A14" s="32"/>
      <c r="B14" s="45" t="e">
        <f>VLOOKUP($A14,EVID_OSEVU!$A$1:$M$4972,2,FALSE)</f>
        <v>#N/A</v>
      </c>
      <c r="C14" s="45" t="e">
        <f>VLOOKUP($A14,EVID_OSEVU!$A$1:$M$4972,3,FALSE)</f>
        <v>#N/A</v>
      </c>
      <c r="D14" s="45" t="e">
        <f>VLOOKUP($A14,EVID_OSEVU!$A$1:$M$4972,4,FALSE)</f>
        <v>#N/A</v>
      </c>
      <c r="E14" s="35"/>
      <c r="F14" s="45" t="e">
        <f>VLOOKUP($A14,EVID_OSEVU!$A$1:$M$4972,7,FALSE)</f>
        <v>#N/A</v>
      </c>
      <c r="G14" s="45" t="e">
        <f>VLOOKUP($A14,EVID_OSEVU!$A$1:$M$4972,8,FALSE)</f>
        <v>#N/A</v>
      </c>
      <c r="H14" s="45" t="e">
        <f>VLOOKUP($A14,EVID_OSEVU!$A$1:$M$4972,11,FALSE)</f>
        <v>#N/A</v>
      </c>
      <c r="I14" s="58" t="e">
        <f>VLOOKUP($A14,EVID_OSEVU!$A$1:$M$4972,11,FALSE)</f>
        <v>#N/A</v>
      </c>
      <c r="J14" s="63" t="e">
        <f>VLOOKUP(K14,Export6[#All],2,FALSE)</f>
        <v>#N/A</v>
      </c>
      <c r="K14" s="32"/>
      <c r="L14" s="33"/>
      <c r="M14" s="67" t="e">
        <f t="shared" si="0"/>
        <v>#N/A</v>
      </c>
      <c r="N14" s="61"/>
    </row>
    <row r="15" spans="1:15" x14ac:dyDescent="0.2">
      <c r="A15" s="32"/>
      <c r="B15" s="45" t="e">
        <f>VLOOKUP($A15,EVID_OSEVU!$A$1:$M$4972,2,FALSE)</f>
        <v>#N/A</v>
      </c>
      <c r="C15" s="45" t="e">
        <f>VLOOKUP($A15,EVID_OSEVU!$A$1:$M$4972,3,FALSE)</f>
        <v>#N/A</v>
      </c>
      <c r="D15" s="45" t="e">
        <f>VLOOKUP($A15,EVID_OSEVU!$A$1:$M$4972,4,FALSE)</f>
        <v>#N/A</v>
      </c>
      <c r="E15" s="35"/>
      <c r="F15" s="45" t="e">
        <f>VLOOKUP($A15,EVID_OSEVU!$A$1:$M$4972,7,FALSE)</f>
        <v>#N/A</v>
      </c>
      <c r="G15" s="45" t="e">
        <f>VLOOKUP($A15,EVID_OSEVU!$A$1:$M$4972,8,FALSE)</f>
        <v>#N/A</v>
      </c>
      <c r="H15" s="45" t="e">
        <f>VLOOKUP($A15,EVID_OSEVU!$A$1:$M$4972,11,FALSE)</f>
        <v>#N/A</v>
      </c>
      <c r="I15" s="58" t="e">
        <f>VLOOKUP($A15,EVID_OSEVU!$A$1:$M$4972,11,FALSE)</f>
        <v>#N/A</v>
      </c>
      <c r="J15" s="63" t="e">
        <f>VLOOKUP(K15,Export6[#All],2,FALSE)</f>
        <v>#N/A</v>
      </c>
      <c r="K15" s="32"/>
      <c r="L15" s="33"/>
      <c r="M15" s="67" t="e">
        <f t="shared" si="0"/>
        <v>#N/A</v>
      </c>
      <c r="N15" s="61"/>
    </row>
    <row r="16" spans="1:15" x14ac:dyDescent="0.2">
      <c r="A16" s="32"/>
      <c r="B16" s="45" t="e">
        <f>VLOOKUP($A16,EVID_OSEVU!$A$1:$M$4972,2,FALSE)</f>
        <v>#N/A</v>
      </c>
      <c r="C16" s="45" t="e">
        <f>VLOOKUP($A16,EVID_OSEVU!$A$1:$M$4972,3,FALSE)</f>
        <v>#N/A</v>
      </c>
      <c r="D16" s="45" t="e">
        <f>VLOOKUP($A16,EVID_OSEVU!$A$1:$M$4972,4,FALSE)</f>
        <v>#N/A</v>
      </c>
      <c r="E16" s="35"/>
      <c r="F16" s="45" t="e">
        <f>VLOOKUP($A16,EVID_OSEVU!$A$1:$M$4972,7,FALSE)</f>
        <v>#N/A</v>
      </c>
      <c r="G16" s="45" t="e">
        <f>VLOOKUP($A16,EVID_OSEVU!$A$1:$M$4972,8,FALSE)</f>
        <v>#N/A</v>
      </c>
      <c r="H16" s="45" t="e">
        <f>VLOOKUP($A16,EVID_OSEVU!$A$1:$M$4972,11,FALSE)</f>
        <v>#N/A</v>
      </c>
      <c r="I16" s="58" t="e">
        <f>VLOOKUP($A16,EVID_OSEVU!$A$1:$M$4972,11,FALSE)</f>
        <v>#N/A</v>
      </c>
      <c r="J16" s="63" t="e">
        <f>VLOOKUP(K16,Export6[#All],2,FALSE)</f>
        <v>#N/A</v>
      </c>
      <c r="K16" s="32"/>
      <c r="L16" s="33"/>
      <c r="M16" s="67" t="e">
        <f t="shared" si="0"/>
        <v>#N/A</v>
      </c>
      <c r="N16" s="61"/>
    </row>
    <row r="17" spans="1:14" x14ac:dyDescent="0.2">
      <c r="A17" s="32"/>
      <c r="B17" s="45" t="e">
        <f>VLOOKUP($A17,EVID_OSEVU!$A$1:$M$4972,2,FALSE)</f>
        <v>#N/A</v>
      </c>
      <c r="C17" s="45" t="e">
        <f>VLOOKUP($A17,EVID_OSEVU!$A$1:$M$4972,3,FALSE)</f>
        <v>#N/A</v>
      </c>
      <c r="D17" s="45" t="e">
        <f>VLOOKUP($A17,EVID_OSEVU!$A$1:$M$4972,4,FALSE)</f>
        <v>#N/A</v>
      </c>
      <c r="E17" s="35"/>
      <c r="F17" s="45" t="e">
        <f>VLOOKUP($A17,EVID_OSEVU!$A$1:$M$4972,7,FALSE)</f>
        <v>#N/A</v>
      </c>
      <c r="G17" s="45" t="e">
        <f>VLOOKUP($A17,EVID_OSEVU!$A$1:$M$4972,8,FALSE)</f>
        <v>#N/A</v>
      </c>
      <c r="H17" s="45" t="e">
        <f>VLOOKUP($A17,EVID_OSEVU!$A$1:$M$4972,11,FALSE)</f>
        <v>#N/A</v>
      </c>
      <c r="I17" s="58" t="e">
        <f>VLOOKUP($A17,EVID_OSEVU!$A$1:$M$4972,11,FALSE)</f>
        <v>#N/A</v>
      </c>
      <c r="J17" s="63" t="e">
        <f>VLOOKUP(K17,Export6[#All],2,FALSE)</f>
        <v>#N/A</v>
      </c>
      <c r="K17" s="32"/>
      <c r="L17" s="33"/>
      <c r="M17" s="67" t="e">
        <f t="shared" si="0"/>
        <v>#N/A</v>
      </c>
      <c r="N17" s="61"/>
    </row>
    <row r="18" spans="1:14" x14ac:dyDescent="0.2">
      <c r="A18" s="32"/>
      <c r="B18" s="45" t="e">
        <f>VLOOKUP($A18,EVID_OSEVU!$A$1:$M$4972,2,FALSE)</f>
        <v>#N/A</v>
      </c>
      <c r="C18" s="45" t="e">
        <f>VLOOKUP($A18,EVID_OSEVU!$A$1:$M$4972,3,FALSE)</f>
        <v>#N/A</v>
      </c>
      <c r="D18" s="45" t="e">
        <f>VLOOKUP($A18,EVID_OSEVU!$A$1:$M$4972,4,FALSE)</f>
        <v>#N/A</v>
      </c>
      <c r="E18" s="35"/>
      <c r="F18" s="45" t="e">
        <f>VLOOKUP($A18,EVID_OSEVU!$A$1:$M$4972,7,FALSE)</f>
        <v>#N/A</v>
      </c>
      <c r="G18" s="45" t="e">
        <f>VLOOKUP($A18,EVID_OSEVU!$A$1:$M$4972,8,FALSE)</f>
        <v>#N/A</v>
      </c>
      <c r="H18" s="45" t="e">
        <f>VLOOKUP($A18,EVID_OSEVU!$A$1:$M$4972,11,FALSE)</f>
        <v>#N/A</v>
      </c>
      <c r="I18" s="58" t="e">
        <f>VLOOKUP($A18,EVID_OSEVU!$A$1:$M$4972,11,FALSE)</f>
        <v>#N/A</v>
      </c>
      <c r="J18" s="63" t="e">
        <f>VLOOKUP(K18,Export6[#All],2,FALSE)</f>
        <v>#N/A</v>
      </c>
      <c r="K18" s="32"/>
      <c r="L18" s="33"/>
      <c r="M18" s="67" t="e">
        <f t="shared" si="0"/>
        <v>#N/A</v>
      </c>
      <c r="N18" s="61"/>
    </row>
    <row r="19" spans="1:14" x14ac:dyDescent="0.2">
      <c r="A19" s="32"/>
      <c r="B19" s="45" t="e">
        <f>VLOOKUP($A19,EVID_OSEVU!$A$1:$M$4972,2,FALSE)</f>
        <v>#N/A</v>
      </c>
      <c r="C19" s="45" t="e">
        <f>VLOOKUP($A19,EVID_OSEVU!$A$1:$M$4972,3,FALSE)</f>
        <v>#N/A</v>
      </c>
      <c r="D19" s="45" t="e">
        <f>VLOOKUP($A19,EVID_OSEVU!$A$1:$M$4972,4,FALSE)</f>
        <v>#N/A</v>
      </c>
      <c r="E19" s="35"/>
      <c r="F19" s="45" t="e">
        <f>VLOOKUP($A19,EVID_OSEVU!$A$1:$M$4972,7,FALSE)</f>
        <v>#N/A</v>
      </c>
      <c r="G19" s="45" t="e">
        <f>VLOOKUP($A19,EVID_OSEVU!$A$1:$M$4972,8,FALSE)</f>
        <v>#N/A</v>
      </c>
      <c r="H19" s="45" t="e">
        <f>VLOOKUP($A19,EVID_OSEVU!$A$1:$M$4972,11,FALSE)</f>
        <v>#N/A</v>
      </c>
      <c r="I19" s="58" t="e">
        <f>VLOOKUP($A19,EVID_OSEVU!$A$1:$M$4972,11,FALSE)</f>
        <v>#N/A</v>
      </c>
      <c r="J19" s="63" t="e">
        <f>VLOOKUP(K19,Export6[#All],2,FALSE)</f>
        <v>#N/A</v>
      </c>
      <c r="K19" s="32"/>
      <c r="L19" s="33"/>
      <c r="M19" s="67" t="e">
        <f t="shared" si="0"/>
        <v>#N/A</v>
      </c>
      <c r="N19" s="61"/>
    </row>
    <row r="20" spans="1:14" x14ac:dyDescent="0.2">
      <c r="A20" s="32"/>
      <c r="B20" s="45" t="e">
        <f>VLOOKUP($A20,EVID_OSEVU!$A$1:$M$4972,2,FALSE)</f>
        <v>#N/A</v>
      </c>
      <c r="C20" s="45" t="e">
        <f>VLOOKUP($A20,EVID_OSEVU!$A$1:$M$4972,3,FALSE)</f>
        <v>#N/A</v>
      </c>
      <c r="D20" s="45" t="e">
        <f>VLOOKUP($A20,EVID_OSEVU!$A$1:$M$4972,4,FALSE)</f>
        <v>#N/A</v>
      </c>
      <c r="E20" s="35"/>
      <c r="F20" s="45" t="e">
        <f>VLOOKUP($A20,EVID_OSEVU!$A$1:$M$4972,7,FALSE)</f>
        <v>#N/A</v>
      </c>
      <c r="G20" s="45" t="e">
        <f>VLOOKUP($A20,EVID_OSEVU!$A$1:$M$4972,8,FALSE)</f>
        <v>#N/A</v>
      </c>
      <c r="H20" s="45" t="e">
        <f>VLOOKUP($A20,EVID_OSEVU!$A$1:$M$4972,11,FALSE)</f>
        <v>#N/A</v>
      </c>
      <c r="I20" s="58" t="e">
        <f>VLOOKUP($A20,EVID_OSEVU!$A$1:$M$4972,11,FALSE)</f>
        <v>#N/A</v>
      </c>
      <c r="J20" s="63" t="e">
        <f>VLOOKUP(K20,Export6[#All],2,FALSE)</f>
        <v>#N/A</v>
      </c>
      <c r="K20" s="32"/>
      <c r="L20" s="33"/>
      <c r="M20" s="67" t="e">
        <f t="shared" si="0"/>
        <v>#N/A</v>
      </c>
      <c r="N20" s="61"/>
    </row>
    <row r="21" spans="1:14" x14ac:dyDescent="0.2">
      <c r="A21" s="32"/>
      <c r="B21" s="45" t="e">
        <f>VLOOKUP($A21,EVID_OSEVU!$A$1:$M$4972,2,FALSE)</f>
        <v>#N/A</v>
      </c>
      <c r="C21" s="45" t="e">
        <f>VLOOKUP($A21,EVID_OSEVU!$A$1:$M$4972,3,FALSE)</f>
        <v>#N/A</v>
      </c>
      <c r="D21" s="45" t="e">
        <f>VLOOKUP($A21,EVID_OSEVU!$A$1:$M$4972,4,FALSE)</f>
        <v>#N/A</v>
      </c>
      <c r="E21" s="35"/>
      <c r="F21" s="45" t="e">
        <f>VLOOKUP($A21,EVID_OSEVU!$A$1:$M$4972,7,FALSE)</f>
        <v>#N/A</v>
      </c>
      <c r="G21" s="45" t="e">
        <f>VLOOKUP($A21,EVID_OSEVU!$A$1:$M$4972,8,FALSE)</f>
        <v>#N/A</v>
      </c>
      <c r="H21" s="45" t="e">
        <f>VLOOKUP($A21,EVID_OSEVU!$A$1:$M$4972,11,FALSE)</f>
        <v>#N/A</v>
      </c>
      <c r="I21" s="58" t="e">
        <f>VLOOKUP($A21,EVID_OSEVU!$A$1:$M$4972,11,FALSE)</f>
        <v>#N/A</v>
      </c>
      <c r="J21" s="63" t="e">
        <f>VLOOKUP(K21,Export6[#All],2,FALSE)</f>
        <v>#N/A</v>
      </c>
      <c r="K21" s="32"/>
      <c r="L21" s="33"/>
      <c r="M21" s="67" t="e">
        <f t="shared" si="0"/>
        <v>#N/A</v>
      </c>
      <c r="N21" s="61"/>
    </row>
    <row r="22" spans="1:14" x14ac:dyDescent="0.2">
      <c r="A22" s="32"/>
      <c r="B22" s="45" t="e">
        <f>VLOOKUP($A22,EVID_OSEVU!$A$1:$M$4972,2,FALSE)</f>
        <v>#N/A</v>
      </c>
      <c r="C22" s="45" t="e">
        <f>VLOOKUP($A22,EVID_OSEVU!$A$1:$M$4972,3,FALSE)</f>
        <v>#N/A</v>
      </c>
      <c r="D22" s="45" t="e">
        <f>VLOOKUP($A22,EVID_OSEVU!$A$1:$M$4972,4,FALSE)</f>
        <v>#N/A</v>
      </c>
      <c r="E22" s="35"/>
      <c r="F22" s="45" t="e">
        <f>VLOOKUP($A22,EVID_OSEVU!$A$1:$M$4972,7,FALSE)</f>
        <v>#N/A</v>
      </c>
      <c r="G22" s="45" t="e">
        <f>VLOOKUP($A22,EVID_OSEVU!$A$1:$M$4972,8,FALSE)</f>
        <v>#N/A</v>
      </c>
      <c r="H22" s="45" t="e">
        <f>VLOOKUP($A22,EVID_OSEVU!$A$1:$M$4972,11,FALSE)</f>
        <v>#N/A</v>
      </c>
      <c r="I22" s="58" t="e">
        <f>VLOOKUP($A22,EVID_OSEVU!$A$1:$M$4972,11,FALSE)</f>
        <v>#N/A</v>
      </c>
      <c r="J22" s="63" t="e">
        <f>VLOOKUP(K22,Export6[#All],2,FALSE)</f>
        <v>#N/A</v>
      </c>
      <c r="K22" s="32"/>
      <c r="L22" s="33"/>
      <c r="M22" s="67" t="e">
        <f t="shared" si="0"/>
        <v>#N/A</v>
      </c>
      <c r="N22" s="61"/>
    </row>
    <row r="23" spans="1:14" x14ac:dyDescent="0.2">
      <c r="A23" s="32"/>
      <c r="B23" s="45" t="e">
        <f>VLOOKUP($A23,EVID_OSEVU!$A$1:$M$4972,2,FALSE)</f>
        <v>#N/A</v>
      </c>
      <c r="C23" s="45" t="e">
        <f>VLOOKUP($A23,EVID_OSEVU!$A$1:$M$4972,3,FALSE)</f>
        <v>#N/A</v>
      </c>
      <c r="D23" s="45" t="e">
        <f>VLOOKUP($A23,EVID_OSEVU!$A$1:$M$4972,4,FALSE)</f>
        <v>#N/A</v>
      </c>
      <c r="E23" s="35"/>
      <c r="F23" s="45" t="e">
        <f>VLOOKUP($A23,EVID_OSEVU!$A$1:$M$4972,7,FALSE)</f>
        <v>#N/A</v>
      </c>
      <c r="G23" s="45" t="e">
        <f>VLOOKUP($A23,EVID_OSEVU!$A$1:$M$4972,8,FALSE)</f>
        <v>#N/A</v>
      </c>
      <c r="H23" s="45" t="e">
        <f>VLOOKUP($A23,EVID_OSEVU!$A$1:$M$4972,11,FALSE)</f>
        <v>#N/A</v>
      </c>
      <c r="I23" s="58" t="e">
        <f>VLOOKUP($A23,EVID_OSEVU!$A$1:$M$4972,11,FALSE)</f>
        <v>#N/A</v>
      </c>
      <c r="J23" s="63" t="e">
        <f>VLOOKUP(K23,Export6[#All],2,FALSE)</f>
        <v>#N/A</v>
      </c>
      <c r="K23" s="32"/>
      <c r="L23" s="33"/>
      <c r="M23" s="67" t="e">
        <f t="shared" si="0"/>
        <v>#N/A</v>
      </c>
      <c r="N23" s="61"/>
    </row>
    <row r="24" spans="1:14" x14ac:dyDescent="0.2">
      <c r="A24" s="32"/>
      <c r="B24" s="45" t="e">
        <f>VLOOKUP($A24,EVID_OSEVU!$A$1:$M$4972,2,FALSE)</f>
        <v>#N/A</v>
      </c>
      <c r="C24" s="45" t="e">
        <f>VLOOKUP($A24,EVID_OSEVU!$A$1:$M$4972,3,FALSE)</f>
        <v>#N/A</v>
      </c>
      <c r="D24" s="45" t="e">
        <f>VLOOKUP($A24,EVID_OSEVU!$A$1:$M$4972,4,FALSE)</f>
        <v>#N/A</v>
      </c>
      <c r="E24" s="35"/>
      <c r="F24" s="45" t="e">
        <f>VLOOKUP($A24,EVID_OSEVU!$A$1:$M$4972,7,FALSE)</f>
        <v>#N/A</v>
      </c>
      <c r="G24" s="45" t="e">
        <f>VLOOKUP($A24,EVID_OSEVU!$A$1:$M$4972,8,FALSE)</f>
        <v>#N/A</v>
      </c>
      <c r="H24" s="45" t="e">
        <f>VLOOKUP($A24,EVID_OSEVU!$A$1:$M$4972,11,FALSE)</f>
        <v>#N/A</v>
      </c>
      <c r="I24" s="58" t="e">
        <f>VLOOKUP($A24,EVID_OSEVU!$A$1:$M$4972,11,FALSE)</f>
        <v>#N/A</v>
      </c>
      <c r="J24" s="63" t="e">
        <f>VLOOKUP(K24,Export6[#All],2,FALSE)</f>
        <v>#N/A</v>
      </c>
      <c r="K24" s="32"/>
      <c r="L24" s="33"/>
      <c r="M24" s="67" t="e">
        <f t="shared" si="0"/>
        <v>#N/A</v>
      </c>
      <c r="N24" s="61"/>
    </row>
    <row r="25" spans="1:14" x14ac:dyDescent="0.2">
      <c r="A25" s="32"/>
      <c r="B25" s="45" t="e">
        <f>VLOOKUP($A25,EVID_OSEVU!$A$1:$M$4972,2,FALSE)</f>
        <v>#N/A</v>
      </c>
      <c r="C25" s="45" t="e">
        <f>VLOOKUP($A25,EVID_OSEVU!$A$1:$M$4972,3,FALSE)</f>
        <v>#N/A</v>
      </c>
      <c r="D25" s="45" t="e">
        <f>VLOOKUP($A25,EVID_OSEVU!$A$1:$M$4972,4,FALSE)</f>
        <v>#N/A</v>
      </c>
      <c r="E25" s="35"/>
      <c r="F25" s="45" t="e">
        <f>VLOOKUP($A25,EVID_OSEVU!$A$1:$M$4972,7,FALSE)</f>
        <v>#N/A</v>
      </c>
      <c r="G25" s="45" t="e">
        <f>VLOOKUP($A25,EVID_OSEVU!$A$1:$M$4972,8,FALSE)</f>
        <v>#N/A</v>
      </c>
      <c r="H25" s="45" t="e">
        <f>VLOOKUP($A25,EVID_OSEVU!$A$1:$M$4972,11,FALSE)</f>
        <v>#N/A</v>
      </c>
      <c r="I25" s="58" t="e">
        <f>VLOOKUP($A25,EVID_OSEVU!$A$1:$M$4972,11,FALSE)</f>
        <v>#N/A</v>
      </c>
      <c r="J25" s="63" t="e">
        <f>VLOOKUP(K25,Export6[#All],2,FALSE)</f>
        <v>#N/A</v>
      </c>
      <c r="K25" s="32"/>
      <c r="L25" s="33"/>
      <c r="M25" s="67" t="e">
        <f t="shared" si="0"/>
        <v>#N/A</v>
      </c>
      <c r="N25" s="61"/>
    </row>
    <row r="26" spans="1:14" x14ac:dyDescent="0.2">
      <c r="A26" s="32"/>
      <c r="B26" s="45" t="e">
        <f>VLOOKUP($A26,EVID_OSEVU!$A$1:$M$4972,2,FALSE)</f>
        <v>#N/A</v>
      </c>
      <c r="C26" s="45" t="e">
        <f>VLOOKUP($A26,EVID_OSEVU!$A$1:$M$4972,3,FALSE)</f>
        <v>#N/A</v>
      </c>
      <c r="D26" s="45" t="e">
        <f>VLOOKUP($A26,EVID_OSEVU!$A$1:$M$4972,4,FALSE)</f>
        <v>#N/A</v>
      </c>
      <c r="E26" s="35"/>
      <c r="F26" s="45" t="e">
        <f>VLOOKUP($A26,EVID_OSEVU!$A$1:$M$4972,7,FALSE)</f>
        <v>#N/A</v>
      </c>
      <c r="G26" s="45" t="e">
        <f>VLOOKUP($A26,EVID_OSEVU!$A$1:$M$4972,8,FALSE)</f>
        <v>#N/A</v>
      </c>
      <c r="H26" s="45" t="e">
        <f>VLOOKUP($A26,EVID_OSEVU!$A$1:$M$4972,11,FALSE)</f>
        <v>#N/A</v>
      </c>
      <c r="I26" s="58" t="e">
        <f>VLOOKUP($A26,EVID_OSEVU!$A$1:$M$4972,11,FALSE)</f>
        <v>#N/A</v>
      </c>
      <c r="J26" s="63" t="e">
        <f>VLOOKUP(K26,Export6[#All],2,FALSE)</f>
        <v>#N/A</v>
      </c>
      <c r="K26" s="32"/>
      <c r="L26" s="33"/>
      <c r="M26" s="67" t="e">
        <f t="shared" si="0"/>
        <v>#N/A</v>
      </c>
      <c r="N26" s="61"/>
    </row>
    <row r="27" spans="1:14" x14ac:dyDescent="0.2">
      <c r="A27" s="32"/>
      <c r="B27" s="45" t="e">
        <f>VLOOKUP($A27,EVID_OSEVU!$A$1:$M$4972,2,FALSE)</f>
        <v>#N/A</v>
      </c>
      <c r="C27" s="45" t="e">
        <f>VLOOKUP($A27,EVID_OSEVU!$A$1:$M$4972,3,FALSE)</f>
        <v>#N/A</v>
      </c>
      <c r="D27" s="45" t="e">
        <f>VLOOKUP($A27,EVID_OSEVU!$A$1:$M$4972,4,FALSE)</f>
        <v>#N/A</v>
      </c>
      <c r="E27" s="35"/>
      <c r="F27" s="45" t="e">
        <f>VLOOKUP($A27,EVID_OSEVU!$A$1:$M$4972,7,FALSE)</f>
        <v>#N/A</v>
      </c>
      <c r="G27" s="45" t="e">
        <f>VLOOKUP($A27,EVID_OSEVU!$A$1:$M$4972,8,FALSE)</f>
        <v>#N/A</v>
      </c>
      <c r="H27" s="45" t="e">
        <f>VLOOKUP($A27,EVID_OSEVU!$A$1:$M$4972,11,FALSE)</f>
        <v>#N/A</v>
      </c>
      <c r="I27" s="58" t="e">
        <f>VLOOKUP($A27,EVID_OSEVU!$A$1:$M$4972,11,FALSE)</f>
        <v>#N/A</v>
      </c>
      <c r="J27" s="63" t="e">
        <f>VLOOKUP(K27,Export6[#All],2,FALSE)</f>
        <v>#N/A</v>
      </c>
      <c r="K27" s="32"/>
      <c r="L27" s="33"/>
      <c r="M27" s="67" t="e">
        <f t="shared" si="0"/>
        <v>#N/A</v>
      </c>
      <c r="N27" s="61"/>
    </row>
    <row r="28" spans="1:14" x14ac:dyDescent="0.2">
      <c r="A28" s="32"/>
      <c r="B28" s="45" t="e">
        <f>VLOOKUP($A28,EVID_OSEVU!$A$1:$M$4972,2,FALSE)</f>
        <v>#N/A</v>
      </c>
      <c r="C28" s="45" t="e">
        <f>VLOOKUP($A28,EVID_OSEVU!$A$1:$M$4972,3,FALSE)</f>
        <v>#N/A</v>
      </c>
      <c r="D28" s="45" t="e">
        <f>VLOOKUP($A28,EVID_OSEVU!$A$1:$M$4972,4,FALSE)</f>
        <v>#N/A</v>
      </c>
      <c r="E28" s="35"/>
      <c r="F28" s="45" t="e">
        <f>VLOOKUP($A28,EVID_OSEVU!$A$1:$M$4972,7,FALSE)</f>
        <v>#N/A</v>
      </c>
      <c r="G28" s="45" t="e">
        <f>VLOOKUP($A28,EVID_OSEVU!$A$1:$M$4972,8,FALSE)</f>
        <v>#N/A</v>
      </c>
      <c r="H28" s="45" t="e">
        <f>VLOOKUP($A28,EVID_OSEVU!$A$1:$M$4972,11,FALSE)</f>
        <v>#N/A</v>
      </c>
      <c r="I28" s="58" t="e">
        <f>VLOOKUP($A28,EVID_OSEVU!$A$1:$M$4972,11,FALSE)</f>
        <v>#N/A</v>
      </c>
      <c r="J28" s="63" t="e">
        <f>VLOOKUP(K28,Export6[#All],2,FALSE)</f>
        <v>#N/A</v>
      </c>
      <c r="K28" s="32"/>
      <c r="L28" s="33"/>
      <c r="M28" s="67" t="e">
        <f t="shared" si="0"/>
        <v>#N/A</v>
      </c>
      <c r="N28" s="61"/>
    </row>
    <row r="29" spans="1:14" x14ac:dyDescent="0.2">
      <c r="A29" s="32"/>
      <c r="B29" s="45" t="e">
        <f>VLOOKUP($A29,EVID_OSEVU!$A$1:$M$4972,2,FALSE)</f>
        <v>#N/A</v>
      </c>
      <c r="C29" s="45" t="e">
        <f>VLOOKUP($A29,EVID_OSEVU!$A$1:$M$4972,3,FALSE)</f>
        <v>#N/A</v>
      </c>
      <c r="D29" s="45" t="e">
        <f>VLOOKUP($A29,EVID_OSEVU!$A$1:$M$4972,4,FALSE)</f>
        <v>#N/A</v>
      </c>
      <c r="E29" s="35"/>
      <c r="F29" s="45" t="e">
        <f>VLOOKUP($A29,EVID_OSEVU!$A$1:$M$4972,7,FALSE)</f>
        <v>#N/A</v>
      </c>
      <c r="G29" s="45" t="e">
        <f>VLOOKUP($A29,EVID_OSEVU!$A$1:$M$4972,8,FALSE)</f>
        <v>#N/A</v>
      </c>
      <c r="H29" s="45" t="e">
        <f>VLOOKUP($A29,EVID_OSEVU!$A$1:$M$4972,11,FALSE)</f>
        <v>#N/A</v>
      </c>
      <c r="I29" s="58" t="e">
        <f>VLOOKUP($A29,EVID_OSEVU!$A$1:$M$4972,11,FALSE)</f>
        <v>#N/A</v>
      </c>
      <c r="J29" s="63" t="e">
        <f>VLOOKUP(K29,Export6[#All],2,FALSE)</f>
        <v>#N/A</v>
      </c>
      <c r="K29" s="32"/>
      <c r="L29" s="33"/>
      <c r="M29" s="67" t="e">
        <f t="shared" si="0"/>
        <v>#N/A</v>
      </c>
      <c r="N29" s="61"/>
    </row>
    <row r="30" spans="1:14" x14ac:dyDescent="0.2">
      <c r="A30" s="32"/>
      <c r="B30" s="45" t="e">
        <f>VLOOKUP($A30,EVID_OSEVU!$A$1:$M$4972,2,FALSE)</f>
        <v>#N/A</v>
      </c>
      <c r="C30" s="45" t="e">
        <f>VLOOKUP($A30,EVID_OSEVU!$A$1:$M$4972,3,FALSE)</f>
        <v>#N/A</v>
      </c>
      <c r="D30" s="45" t="e">
        <f>VLOOKUP($A30,EVID_OSEVU!$A$1:$M$4972,4,FALSE)</f>
        <v>#N/A</v>
      </c>
      <c r="E30" s="35"/>
      <c r="F30" s="45" t="e">
        <f>VLOOKUP($A30,EVID_OSEVU!$A$1:$M$4972,7,FALSE)</f>
        <v>#N/A</v>
      </c>
      <c r="G30" s="45" t="e">
        <f>VLOOKUP($A30,EVID_OSEVU!$A$1:$M$4972,8,FALSE)</f>
        <v>#N/A</v>
      </c>
      <c r="H30" s="45" t="e">
        <f>VLOOKUP($A30,EVID_OSEVU!$A$1:$M$4972,11,FALSE)</f>
        <v>#N/A</v>
      </c>
      <c r="I30" s="58" t="e">
        <f>VLOOKUP($A30,EVID_OSEVU!$A$1:$M$4972,11,FALSE)</f>
        <v>#N/A</v>
      </c>
      <c r="J30" s="63" t="e">
        <f>VLOOKUP(K30,Export6[#All],2,FALSE)</f>
        <v>#N/A</v>
      </c>
      <c r="K30" s="32"/>
      <c r="L30" s="33"/>
      <c r="M30" s="67" t="e">
        <f t="shared" si="0"/>
        <v>#N/A</v>
      </c>
      <c r="N30" s="61"/>
    </row>
    <row r="31" spans="1:14" x14ac:dyDescent="0.2">
      <c r="A31" s="32"/>
      <c r="B31" s="45" t="e">
        <f>VLOOKUP($A31,EVID_OSEVU!$A$1:$M$4972,2,FALSE)</f>
        <v>#N/A</v>
      </c>
      <c r="C31" s="45" t="e">
        <f>VLOOKUP($A31,EVID_OSEVU!$A$1:$M$4972,3,FALSE)</f>
        <v>#N/A</v>
      </c>
      <c r="D31" s="45" t="e">
        <f>VLOOKUP($A31,EVID_OSEVU!$A$1:$M$4972,4,FALSE)</f>
        <v>#N/A</v>
      </c>
      <c r="E31" s="35"/>
      <c r="F31" s="45" t="e">
        <f>VLOOKUP($A31,EVID_OSEVU!$A$1:$M$4972,7,FALSE)</f>
        <v>#N/A</v>
      </c>
      <c r="G31" s="45" t="e">
        <f>VLOOKUP($A31,EVID_OSEVU!$A$1:$M$4972,8,FALSE)</f>
        <v>#N/A</v>
      </c>
      <c r="H31" s="45" t="e">
        <f>VLOOKUP($A31,EVID_OSEVU!$A$1:$M$4972,11,FALSE)</f>
        <v>#N/A</v>
      </c>
      <c r="I31" s="58" t="e">
        <f>VLOOKUP($A31,EVID_OSEVU!$A$1:$M$4972,11,FALSE)</f>
        <v>#N/A</v>
      </c>
      <c r="J31" s="63" t="e">
        <f>VLOOKUP(K31,Export6[#All],2,FALSE)</f>
        <v>#N/A</v>
      </c>
      <c r="K31" s="32"/>
      <c r="L31" s="33"/>
      <c r="M31" s="67" t="e">
        <f t="shared" si="0"/>
        <v>#N/A</v>
      </c>
      <c r="N31" s="61"/>
    </row>
    <row r="32" spans="1:14" x14ac:dyDescent="0.2">
      <c r="A32" s="32"/>
      <c r="B32" s="45" t="e">
        <f>VLOOKUP($A32,EVID_OSEVU!$A$1:$M$4972,2,FALSE)</f>
        <v>#N/A</v>
      </c>
      <c r="C32" s="45" t="e">
        <f>VLOOKUP($A32,EVID_OSEVU!$A$1:$M$4972,3,FALSE)</f>
        <v>#N/A</v>
      </c>
      <c r="D32" s="45" t="e">
        <f>VLOOKUP($A32,EVID_OSEVU!$A$1:$M$4972,4,FALSE)</f>
        <v>#N/A</v>
      </c>
      <c r="E32" s="35"/>
      <c r="F32" s="45" t="e">
        <f>VLOOKUP($A32,EVID_OSEVU!$A$1:$M$4972,7,FALSE)</f>
        <v>#N/A</v>
      </c>
      <c r="G32" s="45" t="e">
        <f>VLOOKUP($A32,EVID_OSEVU!$A$1:$M$4972,8,FALSE)</f>
        <v>#N/A</v>
      </c>
      <c r="H32" s="45" t="e">
        <f>VLOOKUP($A32,EVID_OSEVU!$A$1:$M$4972,11,FALSE)</f>
        <v>#N/A</v>
      </c>
      <c r="I32" s="58" t="e">
        <f>VLOOKUP($A32,EVID_OSEVU!$A$1:$M$4972,11,FALSE)</f>
        <v>#N/A</v>
      </c>
      <c r="J32" s="63" t="e">
        <f>VLOOKUP(K32,Export6[#All],2,FALSE)</f>
        <v>#N/A</v>
      </c>
      <c r="K32" s="32"/>
      <c r="L32" s="33"/>
      <c r="M32" s="67" t="e">
        <f t="shared" si="0"/>
        <v>#N/A</v>
      </c>
      <c r="N32" s="61"/>
    </row>
    <row r="33" spans="1:14" x14ac:dyDescent="0.2">
      <c r="A33" s="32"/>
      <c r="B33" s="45" t="e">
        <f>VLOOKUP($A33,EVID_OSEVU!$A$1:$M$4972,2,FALSE)</f>
        <v>#N/A</v>
      </c>
      <c r="C33" s="45" t="e">
        <f>VLOOKUP($A33,EVID_OSEVU!$A$1:$M$4972,3,FALSE)</f>
        <v>#N/A</v>
      </c>
      <c r="D33" s="45" t="e">
        <f>VLOOKUP($A33,EVID_OSEVU!$A$1:$M$4972,4,FALSE)</f>
        <v>#N/A</v>
      </c>
      <c r="E33" s="35"/>
      <c r="F33" s="45" t="e">
        <f>VLOOKUP($A33,EVID_OSEVU!$A$1:$M$4972,7,FALSE)</f>
        <v>#N/A</v>
      </c>
      <c r="G33" s="45" t="e">
        <f>VLOOKUP($A33,EVID_OSEVU!$A$1:$M$4972,8,FALSE)</f>
        <v>#N/A</v>
      </c>
      <c r="H33" s="45" t="e">
        <f>VLOOKUP($A33,EVID_OSEVU!$A$1:$M$4972,11,FALSE)</f>
        <v>#N/A</v>
      </c>
      <c r="I33" s="58" t="e">
        <f>VLOOKUP($A33,EVID_OSEVU!$A$1:$M$4972,11,FALSE)</f>
        <v>#N/A</v>
      </c>
      <c r="J33" s="63" t="e">
        <f>VLOOKUP(K33,Export6[#All],2,FALSE)</f>
        <v>#N/A</v>
      </c>
      <c r="K33" s="32"/>
      <c r="L33" s="33"/>
      <c r="M33" s="67" t="e">
        <f t="shared" si="0"/>
        <v>#N/A</v>
      </c>
      <c r="N33" s="61"/>
    </row>
    <row r="34" spans="1:14" x14ac:dyDescent="0.2">
      <c r="A34" s="32"/>
      <c r="B34" s="45" t="e">
        <f>VLOOKUP($A34,EVID_OSEVU!$A$1:$M$4972,2,FALSE)</f>
        <v>#N/A</v>
      </c>
      <c r="C34" s="45" t="e">
        <f>VLOOKUP($A34,EVID_OSEVU!$A$1:$M$4972,3,FALSE)</f>
        <v>#N/A</v>
      </c>
      <c r="D34" s="45" t="e">
        <f>VLOOKUP($A34,EVID_OSEVU!$A$1:$M$4972,4,FALSE)</f>
        <v>#N/A</v>
      </c>
      <c r="E34" s="35"/>
      <c r="F34" s="45" t="e">
        <f>VLOOKUP($A34,EVID_OSEVU!$A$1:$M$4972,7,FALSE)</f>
        <v>#N/A</v>
      </c>
      <c r="G34" s="45" t="e">
        <f>VLOOKUP($A34,EVID_OSEVU!$A$1:$M$4972,8,FALSE)</f>
        <v>#N/A</v>
      </c>
      <c r="H34" s="45" t="e">
        <f>VLOOKUP($A34,EVID_OSEVU!$A$1:$M$4972,11,FALSE)</f>
        <v>#N/A</v>
      </c>
      <c r="I34" s="58" t="e">
        <f>VLOOKUP($A34,EVID_OSEVU!$A$1:$M$4972,11,FALSE)</f>
        <v>#N/A</v>
      </c>
      <c r="J34" s="63" t="e">
        <f>VLOOKUP(K34,Export6[#All],2,FALSE)</f>
        <v>#N/A</v>
      </c>
      <c r="K34" s="32"/>
      <c r="L34" s="33"/>
      <c r="M34" s="67" t="e">
        <f t="shared" si="0"/>
        <v>#N/A</v>
      </c>
      <c r="N34" s="61"/>
    </row>
    <row r="35" spans="1:14" x14ac:dyDescent="0.2">
      <c r="A35" s="32"/>
      <c r="B35" s="45" t="e">
        <f>VLOOKUP($A35,EVID_OSEVU!$A$1:$M$4972,2,FALSE)</f>
        <v>#N/A</v>
      </c>
      <c r="C35" s="45" t="e">
        <f>VLOOKUP($A35,EVID_OSEVU!$A$1:$M$4972,3,FALSE)</f>
        <v>#N/A</v>
      </c>
      <c r="D35" s="45" t="e">
        <f>VLOOKUP($A35,EVID_OSEVU!$A$1:$M$4972,4,FALSE)</f>
        <v>#N/A</v>
      </c>
      <c r="E35" s="35"/>
      <c r="F35" s="45" t="e">
        <f>VLOOKUP($A35,EVID_OSEVU!$A$1:$M$4972,7,FALSE)</f>
        <v>#N/A</v>
      </c>
      <c r="G35" s="45" t="e">
        <f>VLOOKUP($A35,EVID_OSEVU!$A$1:$M$4972,8,FALSE)</f>
        <v>#N/A</v>
      </c>
      <c r="H35" s="45" t="e">
        <f>VLOOKUP($A35,EVID_OSEVU!$A$1:$M$4972,11,FALSE)</f>
        <v>#N/A</v>
      </c>
      <c r="I35" s="58" t="e">
        <f>VLOOKUP($A35,EVID_OSEVU!$A$1:$M$4972,11,FALSE)</f>
        <v>#N/A</v>
      </c>
      <c r="J35" s="63" t="e">
        <f>VLOOKUP(K35,Export6[#All],2,FALSE)</f>
        <v>#N/A</v>
      </c>
      <c r="K35" s="32"/>
      <c r="L35" s="33"/>
      <c r="M35" s="67" t="e">
        <f t="shared" si="0"/>
        <v>#N/A</v>
      </c>
      <c r="N35" s="61"/>
    </row>
    <row r="36" spans="1:14" x14ac:dyDescent="0.2">
      <c r="A36" s="32"/>
      <c r="B36" s="45" t="e">
        <f>VLOOKUP($A36,EVID_OSEVU!$A$1:$M$4972,2,FALSE)</f>
        <v>#N/A</v>
      </c>
      <c r="C36" s="45" t="e">
        <f>VLOOKUP($A36,EVID_OSEVU!$A$1:$M$4972,3,FALSE)</f>
        <v>#N/A</v>
      </c>
      <c r="D36" s="45" t="e">
        <f>VLOOKUP($A36,EVID_OSEVU!$A$1:$M$4972,4,FALSE)</f>
        <v>#N/A</v>
      </c>
      <c r="E36" s="35"/>
      <c r="F36" s="45" t="e">
        <f>VLOOKUP($A36,EVID_OSEVU!$A$1:$M$4972,7,FALSE)</f>
        <v>#N/A</v>
      </c>
      <c r="G36" s="45" t="e">
        <f>VLOOKUP($A36,EVID_OSEVU!$A$1:$M$4972,8,FALSE)</f>
        <v>#N/A</v>
      </c>
      <c r="H36" s="45" t="e">
        <f>VLOOKUP($A36,EVID_OSEVU!$A$1:$M$4972,11,FALSE)</f>
        <v>#N/A</v>
      </c>
      <c r="I36" s="58" t="e">
        <f>VLOOKUP($A36,EVID_OSEVU!$A$1:$M$4972,11,FALSE)</f>
        <v>#N/A</v>
      </c>
      <c r="J36" s="63" t="e">
        <f>VLOOKUP(K36,Export6[#All],2,FALSE)</f>
        <v>#N/A</v>
      </c>
      <c r="K36" s="32"/>
      <c r="L36" s="33"/>
      <c r="M36" s="67" t="e">
        <f t="shared" si="0"/>
        <v>#N/A</v>
      </c>
      <c r="N36" s="61"/>
    </row>
    <row r="37" spans="1:14" x14ac:dyDescent="0.2">
      <c r="A37" s="32"/>
      <c r="B37" s="45" t="e">
        <f>VLOOKUP($A37,EVID_OSEVU!$A$1:$M$4972,2,FALSE)</f>
        <v>#N/A</v>
      </c>
      <c r="C37" s="45" t="e">
        <f>VLOOKUP($A37,EVID_OSEVU!$A$1:$M$4972,3,FALSE)</f>
        <v>#N/A</v>
      </c>
      <c r="D37" s="45" t="e">
        <f>VLOOKUP($A37,EVID_OSEVU!$A$1:$M$4972,4,FALSE)</f>
        <v>#N/A</v>
      </c>
      <c r="E37" s="35"/>
      <c r="F37" s="45" t="e">
        <f>VLOOKUP($A37,EVID_OSEVU!$A$1:$M$4972,7,FALSE)</f>
        <v>#N/A</v>
      </c>
      <c r="G37" s="45" t="e">
        <f>VLOOKUP($A37,EVID_OSEVU!$A$1:$M$4972,8,FALSE)</f>
        <v>#N/A</v>
      </c>
      <c r="H37" s="45" t="e">
        <f>VLOOKUP($A37,EVID_OSEVU!$A$1:$M$4972,11,FALSE)</f>
        <v>#N/A</v>
      </c>
      <c r="I37" s="58" t="e">
        <f>VLOOKUP($A37,EVID_OSEVU!$A$1:$M$4972,11,FALSE)</f>
        <v>#N/A</v>
      </c>
      <c r="J37" s="63" t="e">
        <f>VLOOKUP(K37,Export6[#All],2,FALSE)</f>
        <v>#N/A</v>
      </c>
      <c r="K37" s="32"/>
      <c r="L37" s="33"/>
      <c r="M37" s="67" t="e">
        <f t="shared" si="0"/>
        <v>#N/A</v>
      </c>
      <c r="N37" s="61"/>
    </row>
    <row r="38" spans="1:14" x14ac:dyDescent="0.2">
      <c r="A38" s="32"/>
      <c r="B38" s="45" t="e">
        <f>VLOOKUP($A38,EVID_OSEVU!$A$1:$M$4972,2,FALSE)</f>
        <v>#N/A</v>
      </c>
      <c r="C38" s="45" t="e">
        <f>VLOOKUP($A38,EVID_OSEVU!$A$1:$M$4972,3,FALSE)</f>
        <v>#N/A</v>
      </c>
      <c r="D38" s="45" t="e">
        <f>VLOOKUP($A38,EVID_OSEVU!$A$1:$M$4972,4,FALSE)</f>
        <v>#N/A</v>
      </c>
      <c r="E38" s="35"/>
      <c r="F38" s="45" t="e">
        <f>VLOOKUP($A38,EVID_OSEVU!$A$1:$M$4972,7,FALSE)</f>
        <v>#N/A</v>
      </c>
      <c r="G38" s="45" t="e">
        <f>VLOOKUP($A38,EVID_OSEVU!$A$1:$M$4972,8,FALSE)</f>
        <v>#N/A</v>
      </c>
      <c r="H38" s="45" t="e">
        <f>VLOOKUP($A38,EVID_OSEVU!$A$1:$M$4972,11,FALSE)</f>
        <v>#N/A</v>
      </c>
      <c r="I38" s="58" t="e">
        <f>VLOOKUP($A38,EVID_OSEVU!$A$1:$M$4972,11,FALSE)</f>
        <v>#N/A</v>
      </c>
      <c r="J38" s="63" t="e">
        <f>VLOOKUP(K38,Export6[#All],2,FALSE)</f>
        <v>#N/A</v>
      </c>
      <c r="K38" s="32"/>
      <c r="L38" s="33"/>
      <c r="M38" s="67" t="e">
        <f t="shared" si="0"/>
        <v>#N/A</v>
      </c>
      <c r="N38" s="61"/>
    </row>
    <row r="39" spans="1:14" x14ac:dyDescent="0.2">
      <c r="A39" s="32"/>
      <c r="B39" s="45" t="e">
        <f>VLOOKUP($A39,EVID_OSEVU!$A$1:$M$4972,2,FALSE)</f>
        <v>#N/A</v>
      </c>
      <c r="C39" s="45" t="e">
        <f>VLOOKUP($A39,EVID_OSEVU!$A$1:$M$4972,3,FALSE)</f>
        <v>#N/A</v>
      </c>
      <c r="D39" s="45" t="e">
        <f>VLOOKUP($A39,EVID_OSEVU!$A$1:$M$4972,4,FALSE)</f>
        <v>#N/A</v>
      </c>
      <c r="E39" s="35"/>
      <c r="F39" s="45" t="e">
        <f>VLOOKUP($A39,EVID_OSEVU!$A$1:$M$4972,7,FALSE)</f>
        <v>#N/A</v>
      </c>
      <c r="G39" s="45" t="e">
        <f>VLOOKUP($A39,EVID_OSEVU!$A$1:$M$4972,8,FALSE)</f>
        <v>#N/A</v>
      </c>
      <c r="H39" s="45" t="e">
        <f>VLOOKUP($A39,EVID_OSEVU!$A$1:$M$4972,11,FALSE)</f>
        <v>#N/A</v>
      </c>
      <c r="I39" s="58" t="e">
        <f>VLOOKUP($A39,EVID_OSEVU!$A$1:$M$4972,11,FALSE)</f>
        <v>#N/A</v>
      </c>
      <c r="J39" s="63" t="e">
        <f>VLOOKUP(K39,Export6[#All],2,FALSE)</f>
        <v>#N/A</v>
      </c>
      <c r="K39" s="32"/>
      <c r="L39" s="33"/>
      <c r="M39" s="67" t="e">
        <f t="shared" si="0"/>
        <v>#N/A</v>
      </c>
      <c r="N39" s="61"/>
    </row>
    <row r="40" spans="1:14" x14ac:dyDescent="0.2">
      <c r="A40" s="32"/>
      <c r="B40" s="45" t="e">
        <f>VLOOKUP($A40,EVID_OSEVU!$A$1:$M$4972,2,FALSE)</f>
        <v>#N/A</v>
      </c>
      <c r="C40" s="45" t="e">
        <f>VLOOKUP($A40,EVID_OSEVU!$A$1:$M$4972,3,FALSE)</f>
        <v>#N/A</v>
      </c>
      <c r="D40" s="45" t="e">
        <f>VLOOKUP($A40,EVID_OSEVU!$A$1:$M$4972,4,FALSE)</f>
        <v>#N/A</v>
      </c>
      <c r="E40" s="35"/>
      <c r="F40" s="45" t="e">
        <f>VLOOKUP($A40,EVID_OSEVU!$A$1:$M$4972,7,FALSE)</f>
        <v>#N/A</v>
      </c>
      <c r="G40" s="45" t="e">
        <f>VLOOKUP($A40,EVID_OSEVU!$A$1:$M$4972,8,FALSE)</f>
        <v>#N/A</v>
      </c>
      <c r="H40" s="45" t="e">
        <f>VLOOKUP($A40,EVID_OSEVU!$A$1:$M$4972,11,FALSE)</f>
        <v>#N/A</v>
      </c>
      <c r="I40" s="58" t="e">
        <f>VLOOKUP($A40,EVID_OSEVU!$A$1:$M$4972,11,FALSE)</f>
        <v>#N/A</v>
      </c>
      <c r="J40" s="63" t="e">
        <f>VLOOKUP(K40,Export6[#All],2,FALSE)</f>
        <v>#N/A</v>
      </c>
      <c r="K40" s="32"/>
      <c r="L40" s="33"/>
      <c r="M40" s="67" t="e">
        <f t="shared" si="0"/>
        <v>#N/A</v>
      </c>
      <c r="N40" s="61"/>
    </row>
    <row r="41" spans="1:14" x14ac:dyDescent="0.2">
      <c r="A41" s="32"/>
      <c r="B41" s="45" t="e">
        <f>VLOOKUP($A41,EVID_OSEVU!$A$1:$M$4972,2,FALSE)</f>
        <v>#N/A</v>
      </c>
      <c r="C41" s="45" t="e">
        <f>VLOOKUP($A41,EVID_OSEVU!$A$1:$M$4972,3,FALSE)</f>
        <v>#N/A</v>
      </c>
      <c r="D41" s="45" t="e">
        <f>VLOOKUP($A41,EVID_OSEVU!$A$1:$M$4972,4,FALSE)</f>
        <v>#N/A</v>
      </c>
      <c r="E41" s="35"/>
      <c r="F41" s="45" t="e">
        <f>VLOOKUP($A41,EVID_OSEVU!$A$1:$M$4972,7,FALSE)</f>
        <v>#N/A</v>
      </c>
      <c r="G41" s="45" t="e">
        <f>VLOOKUP($A41,EVID_OSEVU!$A$1:$M$4972,8,FALSE)</f>
        <v>#N/A</v>
      </c>
      <c r="H41" s="45" t="e">
        <f>VLOOKUP($A41,EVID_OSEVU!$A$1:$M$4972,11,FALSE)</f>
        <v>#N/A</v>
      </c>
      <c r="I41" s="58" t="e">
        <f>VLOOKUP($A41,EVID_OSEVU!$A$1:$M$4972,11,FALSE)</f>
        <v>#N/A</v>
      </c>
      <c r="J41" s="63" t="e">
        <f>VLOOKUP(K41,Export6[#All],2,FALSE)</f>
        <v>#N/A</v>
      </c>
      <c r="K41" s="32"/>
      <c r="L41" s="33"/>
      <c r="M41" s="67" t="e">
        <f t="shared" si="0"/>
        <v>#N/A</v>
      </c>
      <c r="N41" s="61"/>
    </row>
    <row r="42" spans="1:14" x14ac:dyDescent="0.2">
      <c r="A42" s="32"/>
      <c r="B42" s="45" t="e">
        <f>VLOOKUP($A42,EVID_OSEVU!$A$1:$M$4972,2,FALSE)</f>
        <v>#N/A</v>
      </c>
      <c r="C42" s="45" t="e">
        <f>VLOOKUP($A42,EVID_OSEVU!$A$1:$M$4972,3,FALSE)</f>
        <v>#N/A</v>
      </c>
      <c r="D42" s="45" t="e">
        <f>VLOOKUP($A42,EVID_OSEVU!$A$1:$M$4972,4,FALSE)</f>
        <v>#N/A</v>
      </c>
      <c r="E42" s="35"/>
      <c r="F42" s="45" t="e">
        <f>VLOOKUP($A42,EVID_OSEVU!$A$1:$M$4972,7,FALSE)</f>
        <v>#N/A</v>
      </c>
      <c r="G42" s="45" t="e">
        <f>VLOOKUP($A42,EVID_OSEVU!$A$1:$M$4972,8,FALSE)</f>
        <v>#N/A</v>
      </c>
      <c r="H42" s="45" t="e">
        <f>VLOOKUP($A42,EVID_OSEVU!$A$1:$M$4972,11,FALSE)</f>
        <v>#N/A</v>
      </c>
      <c r="I42" s="58" t="e">
        <f>VLOOKUP($A42,EVID_OSEVU!$A$1:$M$4972,11,FALSE)</f>
        <v>#N/A</v>
      </c>
      <c r="J42" s="63" t="e">
        <f>VLOOKUP(K42,Export6[#All],2,FALSE)</f>
        <v>#N/A</v>
      </c>
      <c r="K42" s="32"/>
      <c r="L42" s="33"/>
      <c r="M42" s="67" t="e">
        <f t="shared" si="0"/>
        <v>#N/A</v>
      </c>
      <c r="N42" s="61"/>
    </row>
    <row r="43" spans="1:14" x14ac:dyDescent="0.2">
      <c r="A43" s="32"/>
      <c r="B43" s="45" t="e">
        <f>VLOOKUP($A43,EVID_OSEVU!$A$1:$M$4972,2,FALSE)</f>
        <v>#N/A</v>
      </c>
      <c r="C43" s="45" t="e">
        <f>VLOOKUP($A43,EVID_OSEVU!$A$1:$M$4972,3,FALSE)</f>
        <v>#N/A</v>
      </c>
      <c r="D43" s="45" t="e">
        <f>VLOOKUP($A43,EVID_OSEVU!$A$1:$M$4972,4,FALSE)</f>
        <v>#N/A</v>
      </c>
      <c r="E43" s="35"/>
      <c r="F43" s="45" t="e">
        <f>VLOOKUP($A43,EVID_OSEVU!$A$1:$M$4972,7,FALSE)</f>
        <v>#N/A</v>
      </c>
      <c r="G43" s="45" t="e">
        <f>VLOOKUP($A43,EVID_OSEVU!$A$1:$M$4972,8,FALSE)</f>
        <v>#N/A</v>
      </c>
      <c r="H43" s="45" t="e">
        <f>VLOOKUP($A43,EVID_OSEVU!$A$1:$M$4972,11,FALSE)</f>
        <v>#N/A</v>
      </c>
      <c r="I43" s="58" t="e">
        <f>VLOOKUP($A43,EVID_OSEVU!$A$1:$M$4972,11,FALSE)</f>
        <v>#N/A</v>
      </c>
      <c r="J43" s="63" t="e">
        <f>VLOOKUP(K43,Export6[#All],2,FALSE)</f>
        <v>#N/A</v>
      </c>
      <c r="K43" s="32"/>
      <c r="L43" s="33"/>
      <c r="M43" s="67" t="e">
        <f t="shared" si="0"/>
        <v>#N/A</v>
      </c>
      <c r="N43" s="61"/>
    </row>
    <row r="44" spans="1:14" x14ac:dyDescent="0.2">
      <c r="A44" s="32"/>
      <c r="B44" s="45" t="e">
        <f>VLOOKUP($A44,EVID_OSEVU!$A$1:$M$4972,2,FALSE)</f>
        <v>#N/A</v>
      </c>
      <c r="C44" s="45" t="e">
        <f>VLOOKUP($A44,EVID_OSEVU!$A$1:$M$4972,3,FALSE)</f>
        <v>#N/A</v>
      </c>
      <c r="D44" s="45" t="e">
        <f>VLOOKUP($A44,EVID_OSEVU!$A$1:$M$4972,4,FALSE)</f>
        <v>#N/A</v>
      </c>
      <c r="E44" s="35"/>
      <c r="F44" s="45" t="e">
        <f>VLOOKUP($A44,EVID_OSEVU!$A$1:$M$4972,7,FALSE)</f>
        <v>#N/A</v>
      </c>
      <c r="G44" s="45" t="e">
        <f>VLOOKUP($A44,EVID_OSEVU!$A$1:$M$4972,8,FALSE)</f>
        <v>#N/A</v>
      </c>
      <c r="H44" s="45" t="e">
        <f>VLOOKUP($A44,EVID_OSEVU!$A$1:$M$4972,11,FALSE)</f>
        <v>#N/A</v>
      </c>
      <c r="I44" s="58" t="e">
        <f>VLOOKUP($A44,EVID_OSEVU!$A$1:$M$4972,11,FALSE)</f>
        <v>#N/A</v>
      </c>
      <c r="J44" s="63" t="e">
        <f>VLOOKUP(K44,Export6[#All],2,FALSE)</f>
        <v>#N/A</v>
      </c>
      <c r="K44" s="32"/>
      <c r="L44" s="33"/>
      <c r="M44" s="67" t="e">
        <f t="shared" si="0"/>
        <v>#N/A</v>
      </c>
      <c r="N44" s="61"/>
    </row>
    <row r="45" spans="1:14" x14ac:dyDescent="0.2">
      <c r="A45" s="32"/>
      <c r="B45" s="45" t="e">
        <f>VLOOKUP($A45,EVID_OSEVU!$A$1:$M$4972,2,FALSE)</f>
        <v>#N/A</v>
      </c>
      <c r="C45" s="45" t="e">
        <f>VLOOKUP($A45,EVID_OSEVU!$A$1:$M$4972,3,FALSE)</f>
        <v>#N/A</v>
      </c>
      <c r="D45" s="45" t="e">
        <f>VLOOKUP($A45,EVID_OSEVU!$A$1:$M$4972,4,FALSE)</f>
        <v>#N/A</v>
      </c>
      <c r="E45" s="35"/>
      <c r="F45" s="45" t="e">
        <f>VLOOKUP($A45,EVID_OSEVU!$A$1:$M$4972,7,FALSE)</f>
        <v>#N/A</v>
      </c>
      <c r="G45" s="45" t="e">
        <f>VLOOKUP($A45,EVID_OSEVU!$A$1:$M$4972,8,FALSE)</f>
        <v>#N/A</v>
      </c>
      <c r="H45" s="45" t="e">
        <f>VLOOKUP($A45,EVID_OSEVU!$A$1:$M$4972,11,FALSE)</f>
        <v>#N/A</v>
      </c>
      <c r="I45" s="58" t="e">
        <f>VLOOKUP($A45,EVID_OSEVU!$A$1:$M$4972,11,FALSE)</f>
        <v>#N/A</v>
      </c>
      <c r="J45" s="63" t="e">
        <f>VLOOKUP(K45,Export6[#All],2,FALSE)</f>
        <v>#N/A</v>
      </c>
      <c r="K45" s="32"/>
      <c r="L45" s="33"/>
      <c r="M45" s="67" t="e">
        <f t="shared" si="0"/>
        <v>#N/A</v>
      </c>
      <c r="N45" s="61"/>
    </row>
    <row r="46" spans="1:14" x14ac:dyDescent="0.2">
      <c r="A46" s="32"/>
      <c r="B46" s="45" t="e">
        <f>VLOOKUP($A46,EVID_OSEVU!$A$1:$M$4972,2,FALSE)</f>
        <v>#N/A</v>
      </c>
      <c r="C46" s="45" t="e">
        <f>VLOOKUP($A46,EVID_OSEVU!$A$1:$M$4972,3,FALSE)</f>
        <v>#N/A</v>
      </c>
      <c r="D46" s="45" t="e">
        <f>VLOOKUP($A46,EVID_OSEVU!$A$1:$M$4972,4,FALSE)</f>
        <v>#N/A</v>
      </c>
      <c r="E46" s="35"/>
      <c r="F46" s="45" t="e">
        <f>VLOOKUP($A46,EVID_OSEVU!$A$1:$M$4972,7,FALSE)</f>
        <v>#N/A</v>
      </c>
      <c r="G46" s="45" t="e">
        <f>VLOOKUP($A46,EVID_OSEVU!$A$1:$M$4972,8,FALSE)</f>
        <v>#N/A</v>
      </c>
      <c r="H46" s="45" t="e">
        <f>VLOOKUP($A46,EVID_OSEVU!$A$1:$M$4972,11,FALSE)</f>
        <v>#N/A</v>
      </c>
      <c r="I46" s="58" t="e">
        <f>VLOOKUP($A46,EVID_OSEVU!$A$1:$M$4972,11,FALSE)</f>
        <v>#N/A</v>
      </c>
      <c r="J46" s="63" t="e">
        <f>VLOOKUP(K46,Export6[#All],2,FALSE)</f>
        <v>#N/A</v>
      </c>
      <c r="K46" s="32"/>
      <c r="L46" s="33"/>
      <c r="M46" s="67" t="e">
        <f t="shared" si="0"/>
        <v>#N/A</v>
      </c>
      <c r="N46" s="61"/>
    </row>
    <row r="47" spans="1:14" x14ac:dyDescent="0.2">
      <c r="A47" s="32"/>
      <c r="B47" s="45" t="e">
        <f>VLOOKUP($A47,EVID_OSEVU!$A$1:$M$4972,2,FALSE)</f>
        <v>#N/A</v>
      </c>
      <c r="C47" s="45" t="e">
        <f>VLOOKUP($A47,EVID_OSEVU!$A$1:$M$4972,3,FALSE)</f>
        <v>#N/A</v>
      </c>
      <c r="D47" s="45" t="e">
        <f>VLOOKUP($A47,EVID_OSEVU!$A$1:$M$4972,4,FALSE)</f>
        <v>#N/A</v>
      </c>
      <c r="E47" s="35"/>
      <c r="F47" s="45" t="e">
        <f>VLOOKUP($A47,EVID_OSEVU!$A$1:$M$4972,7,FALSE)</f>
        <v>#N/A</v>
      </c>
      <c r="G47" s="45" t="e">
        <f>VLOOKUP($A47,EVID_OSEVU!$A$1:$M$4972,8,FALSE)</f>
        <v>#N/A</v>
      </c>
      <c r="H47" s="45" t="e">
        <f>VLOOKUP($A47,EVID_OSEVU!$A$1:$M$4972,11,FALSE)</f>
        <v>#N/A</v>
      </c>
      <c r="I47" s="58" t="e">
        <f>VLOOKUP($A47,EVID_OSEVU!$A$1:$M$4972,11,FALSE)</f>
        <v>#N/A</v>
      </c>
      <c r="J47" s="63" t="e">
        <f>VLOOKUP(K47,Export6[#All],2,FALSE)</f>
        <v>#N/A</v>
      </c>
      <c r="K47" s="32"/>
      <c r="L47" s="33"/>
      <c r="M47" s="67" t="e">
        <f t="shared" si="0"/>
        <v>#N/A</v>
      </c>
      <c r="N47" s="61"/>
    </row>
    <row r="48" spans="1:14" x14ac:dyDescent="0.2">
      <c r="A48" s="32"/>
      <c r="B48" s="45" t="e">
        <f>VLOOKUP($A48,EVID_OSEVU!$A$1:$M$4972,2,FALSE)</f>
        <v>#N/A</v>
      </c>
      <c r="C48" s="45" t="e">
        <f>VLOOKUP($A48,EVID_OSEVU!$A$1:$M$4972,3,FALSE)</f>
        <v>#N/A</v>
      </c>
      <c r="D48" s="45" t="e">
        <f>VLOOKUP($A48,EVID_OSEVU!$A$1:$M$4972,4,FALSE)</f>
        <v>#N/A</v>
      </c>
      <c r="E48" s="35"/>
      <c r="F48" s="45" t="e">
        <f>VLOOKUP($A48,EVID_OSEVU!$A$1:$M$4972,7,FALSE)</f>
        <v>#N/A</v>
      </c>
      <c r="G48" s="45" t="e">
        <f>VLOOKUP($A48,EVID_OSEVU!$A$1:$M$4972,8,FALSE)</f>
        <v>#N/A</v>
      </c>
      <c r="H48" s="45" t="e">
        <f>VLOOKUP($A48,EVID_OSEVU!$A$1:$M$4972,11,FALSE)</f>
        <v>#N/A</v>
      </c>
      <c r="I48" s="58" t="e">
        <f>VLOOKUP($A48,EVID_OSEVU!$A$1:$M$4972,11,FALSE)</f>
        <v>#N/A</v>
      </c>
      <c r="J48" s="63" t="e">
        <f>VLOOKUP(K48,Export6[#All],2,FALSE)</f>
        <v>#N/A</v>
      </c>
      <c r="K48" s="32"/>
      <c r="L48" s="33"/>
      <c r="M48" s="67" t="e">
        <f t="shared" si="0"/>
        <v>#N/A</v>
      </c>
      <c r="N48" s="61"/>
    </row>
    <row r="49" spans="1:14" x14ac:dyDescent="0.2">
      <c r="A49" s="32"/>
      <c r="B49" s="45" t="e">
        <f>VLOOKUP($A49,EVID_OSEVU!$A$1:$M$4972,2,FALSE)</f>
        <v>#N/A</v>
      </c>
      <c r="C49" s="45" t="e">
        <f>VLOOKUP($A49,EVID_OSEVU!$A$1:$M$4972,3,FALSE)</f>
        <v>#N/A</v>
      </c>
      <c r="D49" s="45" t="e">
        <f>VLOOKUP($A49,EVID_OSEVU!$A$1:$M$4972,4,FALSE)</f>
        <v>#N/A</v>
      </c>
      <c r="E49" s="35"/>
      <c r="F49" s="45" t="e">
        <f>VLOOKUP($A49,EVID_OSEVU!$A$1:$M$4972,7,FALSE)</f>
        <v>#N/A</v>
      </c>
      <c r="G49" s="45" t="e">
        <f>VLOOKUP($A49,EVID_OSEVU!$A$1:$M$4972,8,FALSE)</f>
        <v>#N/A</v>
      </c>
      <c r="H49" s="45" t="e">
        <f>VLOOKUP($A49,EVID_OSEVU!$A$1:$M$4972,11,FALSE)</f>
        <v>#N/A</v>
      </c>
      <c r="I49" s="58" t="e">
        <f>VLOOKUP($A49,EVID_OSEVU!$A$1:$M$4972,11,FALSE)</f>
        <v>#N/A</v>
      </c>
      <c r="J49" s="63" t="e">
        <f>VLOOKUP(K49,Export6[#All],2,FALSE)</f>
        <v>#N/A</v>
      </c>
      <c r="K49" s="32"/>
      <c r="L49" s="33"/>
      <c r="M49" s="67" t="e">
        <f t="shared" si="0"/>
        <v>#N/A</v>
      </c>
      <c r="N49" s="61"/>
    </row>
    <row r="50" spans="1:14" x14ac:dyDescent="0.2">
      <c r="A50" s="32"/>
      <c r="B50" s="45" t="e">
        <f>VLOOKUP($A50,EVID_OSEVU!$A$1:$M$4972,2,FALSE)</f>
        <v>#N/A</v>
      </c>
      <c r="C50" s="45" t="e">
        <f>VLOOKUP($A50,EVID_OSEVU!$A$1:$M$4972,3,FALSE)</f>
        <v>#N/A</v>
      </c>
      <c r="D50" s="45" t="e">
        <f>VLOOKUP($A50,EVID_OSEVU!$A$1:$M$4972,4,FALSE)</f>
        <v>#N/A</v>
      </c>
      <c r="E50" s="35"/>
      <c r="F50" s="45" t="e">
        <f>VLOOKUP($A50,EVID_OSEVU!$A$1:$M$4972,7,FALSE)</f>
        <v>#N/A</v>
      </c>
      <c r="G50" s="45" t="e">
        <f>VLOOKUP($A50,EVID_OSEVU!$A$1:$M$4972,8,FALSE)</f>
        <v>#N/A</v>
      </c>
      <c r="H50" s="45" t="e">
        <f>VLOOKUP($A50,EVID_OSEVU!$A$1:$M$4972,11,FALSE)</f>
        <v>#N/A</v>
      </c>
      <c r="I50" s="58" t="e">
        <f>VLOOKUP($A50,EVID_OSEVU!$A$1:$M$4972,11,FALSE)</f>
        <v>#N/A</v>
      </c>
      <c r="J50" s="63" t="e">
        <f>VLOOKUP(K50,Export6[#All],2,FALSE)</f>
        <v>#N/A</v>
      </c>
      <c r="K50" s="32"/>
      <c r="L50" s="33"/>
      <c r="M50" s="67" t="e">
        <f t="shared" si="0"/>
        <v>#N/A</v>
      </c>
      <c r="N50" s="61"/>
    </row>
    <row r="51" spans="1:14" x14ac:dyDescent="0.2">
      <c r="A51" s="32"/>
      <c r="B51" s="45" t="e">
        <f>VLOOKUP($A51,EVID_OSEVU!$A$1:$M$4972,2,FALSE)</f>
        <v>#N/A</v>
      </c>
      <c r="C51" s="45" t="e">
        <f>VLOOKUP($A51,EVID_OSEVU!$A$1:$M$4972,3,FALSE)</f>
        <v>#N/A</v>
      </c>
      <c r="D51" s="45" t="e">
        <f>VLOOKUP($A51,EVID_OSEVU!$A$1:$M$4972,4,FALSE)</f>
        <v>#N/A</v>
      </c>
      <c r="E51" s="35"/>
      <c r="F51" s="45" t="e">
        <f>VLOOKUP($A51,EVID_OSEVU!$A$1:$M$4972,7,FALSE)</f>
        <v>#N/A</v>
      </c>
      <c r="G51" s="45" t="e">
        <f>VLOOKUP($A51,EVID_OSEVU!$A$1:$M$4972,8,FALSE)</f>
        <v>#N/A</v>
      </c>
      <c r="H51" s="45" t="e">
        <f>VLOOKUP($A51,EVID_OSEVU!$A$1:$M$4972,11,FALSE)</f>
        <v>#N/A</v>
      </c>
      <c r="I51" s="58" t="e">
        <f>VLOOKUP($A51,EVID_OSEVU!$A$1:$M$4972,11,FALSE)</f>
        <v>#N/A</v>
      </c>
      <c r="J51" s="63" t="e">
        <f>VLOOKUP(K51,Export6[#All],2,FALSE)</f>
        <v>#N/A</v>
      </c>
      <c r="K51" s="32"/>
      <c r="L51" s="33"/>
      <c r="M51" s="67" t="e">
        <f t="shared" si="0"/>
        <v>#N/A</v>
      </c>
      <c r="N51" s="61"/>
    </row>
    <row r="52" spans="1:14" x14ac:dyDescent="0.2">
      <c r="A52" s="32"/>
      <c r="B52" s="45" t="e">
        <f>VLOOKUP($A52,EVID_OSEVU!$A$1:$M$4972,2,FALSE)</f>
        <v>#N/A</v>
      </c>
      <c r="C52" s="45" t="e">
        <f>VLOOKUP($A52,EVID_OSEVU!$A$1:$M$4972,3,FALSE)</f>
        <v>#N/A</v>
      </c>
      <c r="D52" s="45" t="e">
        <f>VLOOKUP($A52,EVID_OSEVU!$A$1:$M$4972,4,FALSE)</f>
        <v>#N/A</v>
      </c>
      <c r="E52" s="35"/>
      <c r="F52" s="45" t="e">
        <f>VLOOKUP($A52,EVID_OSEVU!$A$1:$M$4972,7,FALSE)</f>
        <v>#N/A</v>
      </c>
      <c r="G52" s="45" t="e">
        <f>VLOOKUP($A52,EVID_OSEVU!$A$1:$M$4972,8,FALSE)</f>
        <v>#N/A</v>
      </c>
      <c r="H52" s="45" t="e">
        <f>VLOOKUP($A52,EVID_OSEVU!$A$1:$M$4972,11,FALSE)</f>
        <v>#N/A</v>
      </c>
      <c r="I52" s="58" t="e">
        <f>VLOOKUP($A52,EVID_OSEVU!$A$1:$M$4972,11,FALSE)</f>
        <v>#N/A</v>
      </c>
      <c r="J52" s="63" t="e">
        <f>VLOOKUP(K52,Export6[#All],2,FALSE)</f>
        <v>#N/A</v>
      </c>
      <c r="K52" s="32"/>
      <c r="L52" s="33"/>
      <c r="M52" s="67" t="e">
        <f t="shared" si="0"/>
        <v>#N/A</v>
      </c>
      <c r="N52" s="61"/>
    </row>
    <row r="53" spans="1:14" x14ac:dyDescent="0.2">
      <c r="A53" s="32"/>
      <c r="B53" s="45" t="e">
        <f>VLOOKUP($A53,EVID_OSEVU!$A$1:$M$4972,2,FALSE)</f>
        <v>#N/A</v>
      </c>
      <c r="C53" s="45" t="e">
        <f>VLOOKUP($A53,EVID_OSEVU!$A$1:$M$4972,3,FALSE)</f>
        <v>#N/A</v>
      </c>
      <c r="D53" s="45" t="e">
        <f>VLOOKUP($A53,EVID_OSEVU!$A$1:$M$4972,4,FALSE)</f>
        <v>#N/A</v>
      </c>
      <c r="E53" s="35"/>
      <c r="F53" s="45" t="e">
        <f>VLOOKUP($A53,EVID_OSEVU!$A$1:$M$4972,7,FALSE)</f>
        <v>#N/A</v>
      </c>
      <c r="G53" s="45" t="e">
        <f>VLOOKUP($A53,EVID_OSEVU!$A$1:$M$4972,8,FALSE)</f>
        <v>#N/A</v>
      </c>
      <c r="H53" s="45" t="e">
        <f>VLOOKUP($A53,EVID_OSEVU!$A$1:$M$4972,11,FALSE)</f>
        <v>#N/A</v>
      </c>
      <c r="I53" s="58" t="e">
        <f>VLOOKUP($A53,EVID_OSEVU!$A$1:$M$4972,11,FALSE)</f>
        <v>#N/A</v>
      </c>
      <c r="J53" s="63" t="e">
        <f>VLOOKUP(K53,Export6[#All],2,FALSE)</f>
        <v>#N/A</v>
      </c>
      <c r="K53" s="32"/>
      <c r="L53" s="33"/>
      <c r="M53" s="67" t="e">
        <f t="shared" si="0"/>
        <v>#N/A</v>
      </c>
      <c r="N53" s="61"/>
    </row>
    <row r="54" spans="1:14" x14ac:dyDescent="0.2">
      <c r="A54" s="32"/>
      <c r="B54" s="45" t="e">
        <f>VLOOKUP($A54,EVID_OSEVU!$A$1:$M$4972,2,FALSE)</f>
        <v>#N/A</v>
      </c>
      <c r="C54" s="45" t="e">
        <f>VLOOKUP($A54,EVID_OSEVU!$A$1:$M$4972,3,FALSE)</f>
        <v>#N/A</v>
      </c>
      <c r="D54" s="45" t="e">
        <f>VLOOKUP($A54,EVID_OSEVU!$A$1:$M$4972,4,FALSE)</f>
        <v>#N/A</v>
      </c>
      <c r="E54" s="35"/>
      <c r="F54" s="45" t="e">
        <f>VLOOKUP($A54,EVID_OSEVU!$A$1:$M$4972,7,FALSE)</f>
        <v>#N/A</v>
      </c>
      <c r="G54" s="45" t="e">
        <f>VLOOKUP($A54,EVID_OSEVU!$A$1:$M$4972,8,FALSE)</f>
        <v>#N/A</v>
      </c>
      <c r="H54" s="45" t="e">
        <f>VLOOKUP($A54,EVID_OSEVU!$A$1:$M$4972,11,FALSE)</f>
        <v>#N/A</v>
      </c>
      <c r="I54" s="58" t="e">
        <f>VLOOKUP($A54,EVID_OSEVU!$A$1:$M$4972,11,FALSE)</f>
        <v>#N/A</v>
      </c>
      <c r="J54" s="63" t="e">
        <f>VLOOKUP(K54,Export6[#All],2,FALSE)</f>
        <v>#N/A</v>
      </c>
      <c r="K54" s="32"/>
      <c r="L54" s="33"/>
      <c r="M54" s="67" t="e">
        <f t="shared" si="0"/>
        <v>#N/A</v>
      </c>
      <c r="N54" s="61"/>
    </row>
    <row r="55" spans="1:14" x14ac:dyDescent="0.2">
      <c r="A55" s="32"/>
      <c r="B55" s="45" t="e">
        <f>VLOOKUP($A55,EVID_OSEVU!$A$1:$M$4972,2,FALSE)</f>
        <v>#N/A</v>
      </c>
      <c r="C55" s="45" t="e">
        <f>VLOOKUP($A55,EVID_OSEVU!$A$1:$M$4972,3,FALSE)</f>
        <v>#N/A</v>
      </c>
      <c r="D55" s="45" t="e">
        <f>VLOOKUP($A55,EVID_OSEVU!$A$1:$M$4972,4,FALSE)</f>
        <v>#N/A</v>
      </c>
      <c r="E55" s="35"/>
      <c r="F55" s="45" t="e">
        <f>VLOOKUP($A55,EVID_OSEVU!$A$1:$M$4972,7,FALSE)</f>
        <v>#N/A</v>
      </c>
      <c r="G55" s="45" t="e">
        <f>VLOOKUP($A55,EVID_OSEVU!$A$1:$M$4972,8,FALSE)</f>
        <v>#N/A</v>
      </c>
      <c r="H55" s="45" t="e">
        <f>VLOOKUP($A55,EVID_OSEVU!$A$1:$M$4972,11,FALSE)</f>
        <v>#N/A</v>
      </c>
      <c r="I55" s="58" t="e">
        <f>VLOOKUP($A55,EVID_OSEVU!$A$1:$M$4972,11,FALSE)</f>
        <v>#N/A</v>
      </c>
      <c r="J55" s="63" t="e">
        <f>VLOOKUP(K55,Export6[#All],2,FALSE)</f>
        <v>#N/A</v>
      </c>
      <c r="K55" s="32"/>
      <c r="L55" s="33"/>
      <c r="M55" s="67" t="e">
        <f t="shared" si="0"/>
        <v>#N/A</v>
      </c>
      <c r="N55" s="61"/>
    </row>
    <row r="56" spans="1:14" x14ac:dyDescent="0.2">
      <c r="A56" s="32"/>
      <c r="B56" s="45" t="e">
        <f>VLOOKUP($A56,EVID_OSEVU!$A$1:$M$4972,2,FALSE)</f>
        <v>#N/A</v>
      </c>
      <c r="C56" s="45" t="e">
        <f>VLOOKUP($A56,EVID_OSEVU!$A$1:$M$4972,3,FALSE)</f>
        <v>#N/A</v>
      </c>
      <c r="D56" s="45" t="e">
        <f>VLOOKUP($A56,EVID_OSEVU!$A$1:$M$4972,4,FALSE)</f>
        <v>#N/A</v>
      </c>
      <c r="E56" s="35"/>
      <c r="F56" s="45" t="e">
        <f>VLOOKUP($A56,EVID_OSEVU!$A$1:$M$4972,7,FALSE)</f>
        <v>#N/A</v>
      </c>
      <c r="G56" s="45" t="e">
        <f>VLOOKUP($A56,EVID_OSEVU!$A$1:$M$4972,8,FALSE)</f>
        <v>#N/A</v>
      </c>
      <c r="H56" s="45" t="e">
        <f>VLOOKUP($A56,EVID_OSEVU!$A$1:$M$4972,11,FALSE)</f>
        <v>#N/A</v>
      </c>
      <c r="I56" s="58" t="e">
        <f>VLOOKUP($A56,EVID_OSEVU!$A$1:$M$4972,11,FALSE)</f>
        <v>#N/A</v>
      </c>
      <c r="J56" s="63" t="e">
        <f>VLOOKUP(K56,Export6[#All],2,FALSE)</f>
        <v>#N/A</v>
      </c>
      <c r="K56" s="32"/>
      <c r="L56" s="33"/>
      <c r="M56" s="67" t="e">
        <f t="shared" si="0"/>
        <v>#N/A</v>
      </c>
      <c r="N56" s="61"/>
    </row>
    <row r="57" spans="1:14" x14ac:dyDescent="0.2">
      <c r="A57" s="32"/>
      <c r="B57" s="45" t="e">
        <f>VLOOKUP($A57,EVID_OSEVU!$A$1:$M$4972,2,FALSE)</f>
        <v>#N/A</v>
      </c>
      <c r="C57" s="45" t="e">
        <f>VLOOKUP($A57,EVID_OSEVU!$A$1:$M$4972,3,FALSE)</f>
        <v>#N/A</v>
      </c>
      <c r="D57" s="45" t="e">
        <f>VLOOKUP($A57,EVID_OSEVU!$A$1:$M$4972,4,FALSE)</f>
        <v>#N/A</v>
      </c>
      <c r="E57" s="35"/>
      <c r="F57" s="45" t="e">
        <f>VLOOKUP($A57,EVID_OSEVU!$A$1:$M$4972,7,FALSE)</f>
        <v>#N/A</v>
      </c>
      <c r="G57" s="45" t="e">
        <f>VLOOKUP($A57,EVID_OSEVU!$A$1:$M$4972,8,FALSE)</f>
        <v>#N/A</v>
      </c>
      <c r="H57" s="45" t="e">
        <f>VLOOKUP($A57,EVID_OSEVU!$A$1:$M$4972,11,FALSE)</f>
        <v>#N/A</v>
      </c>
      <c r="I57" s="58" t="e">
        <f>VLOOKUP($A57,EVID_OSEVU!$A$1:$M$4972,11,FALSE)</f>
        <v>#N/A</v>
      </c>
      <c r="J57" s="63" t="e">
        <f>VLOOKUP(K57,Export6[#All],2,FALSE)</f>
        <v>#N/A</v>
      </c>
      <c r="K57" s="32"/>
      <c r="L57" s="33"/>
      <c r="M57" s="67" t="e">
        <f t="shared" si="0"/>
        <v>#N/A</v>
      </c>
      <c r="N57" s="61"/>
    </row>
    <row r="58" spans="1:14" x14ac:dyDescent="0.2">
      <c r="A58" s="32"/>
      <c r="B58" s="45" t="e">
        <f>VLOOKUP($A58,EVID_OSEVU!$A$1:$M$4972,2,FALSE)</f>
        <v>#N/A</v>
      </c>
      <c r="C58" s="45" t="e">
        <f>VLOOKUP($A58,EVID_OSEVU!$A$1:$M$4972,3,FALSE)</f>
        <v>#N/A</v>
      </c>
      <c r="D58" s="45" t="e">
        <f>VLOOKUP($A58,EVID_OSEVU!$A$1:$M$4972,4,FALSE)</f>
        <v>#N/A</v>
      </c>
      <c r="E58" s="35"/>
      <c r="F58" s="45" t="e">
        <f>VLOOKUP($A58,EVID_OSEVU!$A$1:$M$4972,7,FALSE)</f>
        <v>#N/A</v>
      </c>
      <c r="G58" s="45" t="e">
        <f>VLOOKUP($A58,EVID_OSEVU!$A$1:$M$4972,8,FALSE)</f>
        <v>#N/A</v>
      </c>
      <c r="H58" s="45" t="e">
        <f>VLOOKUP($A58,EVID_OSEVU!$A$1:$M$4972,11,FALSE)</f>
        <v>#N/A</v>
      </c>
      <c r="I58" s="58" t="e">
        <f>VLOOKUP($A58,EVID_OSEVU!$A$1:$M$4972,11,FALSE)</f>
        <v>#N/A</v>
      </c>
      <c r="J58" s="63" t="e">
        <f>VLOOKUP(K58,Export6[#All],2,FALSE)</f>
        <v>#N/A</v>
      </c>
      <c r="K58" s="32"/>
      <c r="L58" s="33"/>
      <c r="M58" s="67" t="e">
        <f t="shared" si="0"/>
        <v>#N/A</v>
      </c>
      <c r="N58" s="61"/>
    </row>
    <row r="59" spans="1:14" x14ac:dyDescent="0.2">
      <c r="A59" s="32"/>
      <c r="B59" s="45" t="e">
        <f>VLOOKUP($A59,EVID_OSEVU!$A$1:$M$4972,2,FALSE)</f>
        <v>#N/A</v>
      </c>
      <c r="C59" s="45" t="e">
        <f>VLOOKUP($A59,EVID_OSEVU!$A$1:$M$4972,3,FALSE)</f>
        <v>#N/A</v>
      </c>
      <c r="D59" s="45" t="e">
        <f>VLOOKUP($A59,EVID_OSEVU!$A$1:$M$4972,4,FALSE)</f>
        <v>#N/A</v>
      </c>
      <c r="E59" s="35"/>
      <c r="F59" s="45" t="e">
        <f>VLOOKUP($A59,EVID_OSEVU!$A$1:$M$4972,7,FALSE)</f>
        <v>#N/A</v>
      </c>
      <c r="G59" s="45" t="e">
        <f>VLOOKUP($A59,EVID_OSEVU!$A$1:$M$4972,8,FALSE)</f>
        <v>#N/A</v>
      </c>
      <c r="H59" s="45" t="e">
        <f>VLOOKUP($A59,EVID_OSEVU!$A$1:$M$4972,11,FALSE)</f>
        <v>#N/A</v>
      </c>
      <c r="I59" s="58" t="e">
        <f>VLOOKUP($A59,EVID_OSEVU!$A$1:$M$4972,11,FALSE)</f>
        <v>#N/A</v>
      </c>
      <c r="J59" s="63" t="e">
        <f>VLOOKUP(K59,Export6[#All],2,FALSE)</f>
        <v>#N/A</v>
      </c>
      <c r="K59" s="32"/>
      <c r="L59" s="33"/>
      <c r="M59" s="67" t="e">
        <f t="shared" si="0"/>
        <v>#N/A</v>
      </c>
      <c r="N59" s="61"/>
    </row>
    <row r="60" spans="1:14" x14ac:dyDescent="0.2">
      <c r="A60" s="32"/>
      <c r="B60" s="45" t="e">
        <f>VLOOKUP($A60,EVID_OSEVU!$A$1:$M$4972,2,FALSE)</f>
        <v>#N/A</v>
      </c>
      <c r="C60" s="45" t="e">
        <f>VLOOKUP($A60,EVID_OSEVU!$A$1:$M$4972,3,FALSE)</f>
        <v>#N/A</v>
      </c>
      <c r="D60" s="45" t="e">
        <f>VLOOKUP($A60,EVID_OSEVU!$A$1:$M$4972,4,FALSE)</f>
        <v>#N/A</v>
      </c>
      <c r="E60" s="35"/>
      <c r="F60" s="45" t="e">
        <f>VLOOKUP($A60,EVID_OSEVU!$A$1:$M$4972,7,FALSE)</f>
        <v>#N/A</v>
      </c>
      <c r="G60" s="45" t="e">
        <f>VLOOKUP($A60,EVID_OSEVU!$A$1:$M$4972,8,FALSE)</f>
        <v>#N/A</v>
      </c>
      <c r="H60" s="45" t="e">
        <f>VLOOKUP($A60,EVID_OSEVU!$A$1:$M$4972,11,FALSE)</f>
        <v>#N/A</v>
      </c>
      <c r="I60" s="58" t="e">
        <f>VLOOKUP($A60,EVID_OSEVU!$A$1:$M$4972,11,FALSE)</f>
        <v>#N/A</v>
      </c>
      <c r="J60" s="63" t="e">
        <f>VLOOKUP(K60,Export6[#All],2,FALSE)</f>
        <v>#N/A</v>
      </c>
      <c r="K60" s="32"/>
      <c r="L60" s="33"/>
      <c r="M60" s="67" t="e">
        <f t="shared" si="0"/>
        <v>#N/A</v>
      </c>
      <c r="N60" s="61"/>
    </row>
    <row r="61" spans="1:14" x14ac:dyDescent="0.2">
      <c r="A61" s="32"/>
      <c r="B61" s="45" t="e">
        <f>VLOOKUP($A61,EVID_OSEVU!$A$1:$M$4972,2,FALSE)</f>
        <v>#N/A</v>
      </c>
      <c r="C61" s="45" t="e">
        <f>VLOOKUP($A61,EVID_OSEVU!$A$1:$M$4972,3,FALSE)</f>
        <v>#N/A</v>
      </c>
      <c r="D61" s="45" t="e">
        <f>VLOOKUP($A61,EVID_OSEVU!$A$1:$M$4972,4,FALSE)</f>
        <v>#N/A</v>
      </c>
      <c r="E61" s="35"/>
      <c r="F61" s="45" t="e">
        <f>VLOOKUP($A61,EVID_OSEVU!$A$1:$M$4972,7,FALSE)</f>
        <v>#N/A</v>
      </c>
      <c r="G61" s="45" t="e">
        <f>VLOOKUP($A61,EVID_OSEVU!$A$1:$M$4972,8,FALSE)</f>
        <v>#N/A</v>
      </c>
      <c r="H61" s="45" t="e">
        <f>VLOOKUP($A61,EVID_OSEVU!$A$1:$M$4972,11,FALSE)</f>
        <v>#N/A</v>
      </c>
      <c r="I61" s="58" t="e">
        <f>VLOOKUP($A61,EVID_OSEVU!$A$1:$M$4972,11,FALSE)</f>
        <v>#N/A</v>
      </c>
      <c r="J61" s="63" t="e">
        <f>VLOOKUP(K61,Export6[#All],2,FALSE)</f>
        <v>#N/A</v>
      </c>
      <c r="K61" s="32"/>
      <c r="L61" s="33"/>
      <c r="M61" s="67" t="e">
        <f t="shared" si="0"/>
        <v>#N/A</v>
      </c>
      <c r="N61" s="61"/>
    </row>
    <row r="62" spans="1:14" x14ac:dyDescent="0.2">
      <c r="A62" s="32"/>
      <c r="B62" s="45" t="e">
        <f>VLOOKUP($A62,EVID_OSEVU!$A$1:$M$4972,2,FALSE)</f>
        <v>#N/A</v>
      </c>
      <c r="C62" s="45" t="e">
        <f>VLOOKUP($A62,EVID_OSEVU!$A$1:$M$4972,3,FALSE)</f>
        <v>#N/A</v>
      </c>
      <c r="D62" s="45" t="e">
        <f>VLOOKUP($A62,EVID_OSEVU!$A$1:$M$4972,4,FALSE)</f>
        <v>#N/A</v>
      </c>
      <c r="E62" s="35"/>
      <c r="F62" s="45" t="e">
        <f>VLOOKUP($A62,EVID_OSEVU!$A$1:$M$4972,7,FALSE)</f>
        <v>#N/A</v>
      </c>
      <c r="G62" s="45" t="e">
        <f>VLOOKUP($A62,EVID_OSEVU!$A$1:$M$4972,8,FALSE)</f>
        <v>#N/A</v>
      </c>
      <c r="H62" s="45" t="e">
        <f>VLOOKUP($A62,EVID_OSEVU!$A$1:$M$4972,11,FALSE)</f>
        <v>#N/A</v>
      </c>
      <c r="I62" s="58" t="e">
        <f>VLOOKUP($A62,EVID_OSEVU!$A$1:$M$4972,11,FALSE)</f>
        <v>#N/A</v>
      </c>
      <c r="J62" s="63" t="e">
        <f>VLOOKUP(K62,Export6[#All],2,FALSE)</f>
        <v>#N/A</v>
      </c>
      <c r="K62" s="32"/>
      <c r="L62" s="33"/>
      <c r="M62" s="67" t="e">
        <f t="shared" si="0"/>
        <v>#N/A</v>
      </c>
      <c r="N62" s="61"/>
    </row>
    <row r="63" spans="1:14" x14ac:dyDescent="0.2">
      <c r="A63" s="32"/>
      <c r="B63" s="45" t="e">
        <f>VLOOKUP($A63,EVID_OSEVU!$A$1:$M$4972,2,FALSE)</f>
        <v>#N/A</v>
      </c>
      <c r="C63" s="45" t="e">
        <f>VLOOKUP($A63,EVID_OSEVU!$A$1:$M$4972,3,FALSE)</f>
        <v>#N/A</v>
      </c>
      <c r="D63" s="45" t="e">
        <f>VLOOKUP($A63,EVID_OSEVU!$A$1:$M$4972,4,FALSE)</f>
        <v>#N/A</v>
      </c>
      <c r="E63" s="35"/>
      <c r="F63" s="45" t="e">
        <f>VLOOKUP($A63,EVID_OSEVU!$A$1:$M$4972,7,FALSE)</f>
        <v>#N/A</v>
      </c>
      <c r="G63" s="45" t="e">
        <f>VLOOKUP($A63,EVID_OSEVU!$A$1:$M$4972,8,FALSE)</f>
        <v>#N/A</v>
      </c>
      <c r="H63" s="45" t="e">
        <f>VLOOKUP($A63,EVID_OSEVU!$A$1:$M$4972,11,FALSE)</f>
        <v>#N/A</v>
      </c>
      <c r="I63" s="58" t="e">
        <f>VLOOKUP($A63,EVID_OSEVU!$A$1:$M$4972,11,FALSE)</f>
        <v>#N/A</v>
      </c>
      <c r="J63" s="63" t="e">
        <f>VLOOKUP(K63,Export6[#All],2,FALSE)</f>
        <v>#N/A</v>
      </c>
      <c r="K63" s="32"/>
      <c r="L63" s="33"/>
      <c r="M63" s="67" t="e">
        <f t="shared" si="0"/>
        <v>#N/A</v>
      </c>
      <c r="N63" s="61"/>
    </row>
    <row r="64" spans="1:14" x14ac:dyDescent="0.2">
      <c r="A64" s="32"/>
      <c r="B64" s="45" t="e">
        <f>VLOOKUP($A64,EVID_OSEVU!$A$1:$M$4972,2,FALSE)</f>
        <v>#N/A</v>
      </c>
      <c r="C64" s="45" t="e">
        <f>VLOOKUP($A64,EVID_OSEVU!$A$1:$M$4972,3,FALSE)</f>
        <v>#N/A</v>
      </c>
      <c r="D64" s="45" t="e">
        <f>VLOOKUP($A64,EVID_OSEVU!$A$1:$M$4972,4,FALSE)</f>
        <v>#N/A</v>
      </c>
      <c r="E64" s="35"/>
      <c r="F64" s="45" t="e">
        <f>VLOOKUP($A64,EVID_OSEVU!$A$1:$M$4972,7,FALSE)</f>
        <v>#N/A</v>
      </c>
      <c r="G64" s="45" t="e">
        <f>VLOOKUP($A64,EVID_OSEVU!$A$1:$M$4972,8,FALSE)</f>
        <v>#N/A</v>
      </c>
      <c r="H64" s="45" t="e">
        <f>VLOOKUP($A64,EVID_OSEVU!$A$1:$M$4972,11,FALSE)</f>
        <v>#N/A</v>
      </c>
      <c r="I64" s="58" t="e">
        <f>VLOOKUP($A64,EVID_OSEVU!$A$1:$M$4972,11,FALSE)</f>
        <v>#N/A</v>
      </c>
      <c r="J64" s="63" t="e">
        <f>VLOOKUP(K64,Export6[#All],2,FALSE)</f>
        <v>#N/A</v>
      </c>
      <c r="K64" s="32"/>
      <c r="L64" s="33"/>
      <c r="M64" s="67" t="e">
        <f t="shared" si="0"/>
        <v>#N/A</v>
      </c>
      <c r="N64" s="61"/>
    </row>
    <row r="65" spans="1:14" x14ac:dyDescent="0.2">
      <c r="A65" s="32"/>
      <c r="B65" s="45" t="e">
        <f>VLOOKUP($A65,EVID_OSEVU!$A$1:$M$4972,2,FALSE)</f>
        <v>#N/A</v>
      </c>
      <c r="C65" s="45" t="e">
        <f>VLOOKUP($A65,EVID_OSEVU!$A$1:$M$4972,3,FALSE)</f>
        <v>#N/A</v>
      </c>
      <c r="D65" s="45" t="e">
        <f>VLOOKUP($A65,EVID_OSEVU!$A$1:$M$4972,4,FALSE)</f>
        <v>#N/A</v>
      </c>
      <c r="E65" s="35"/>
      <c r="F65" s="45" t="e">
        <f>VLOOKUP($A65,EVID_OSEVU!$A$1:$M$4972,7,FALSE)</f>
        <v>#N/A</v>
      </c>
      <c r="G65" s="45" t="e">
        <f>VLOOKUP($A65,EVID_OSEVU!$A$1:$M$4972,8,FALSE)</f>
        <v>#N/A</v>
      </c>
      <c r="H65" s="45" t="e">
        <f>VLOOKUP($A65,EVID_OSEVU!$A$1:$M$4972,11,FALSE)</f>
        <v>#N/A</v>
      </c>
      <c r="I65" s="58" t="e">
        <f>VLOOKUP($A65,EVID_OSEVU!$A$1:$M$4972,11,FALSE)</f>
        <v>#N/A</v>
      </c>
      <c r="J65" s="63" t="e">
        <f>VLOOKUP(K65,Export6[#All],2,FALSE)</f>
        <v>#N/A</v>
      </c>
      <c r="K65" s="32"/>
      <c r="L65" s="33"/>
      <c r="M65" s="67" t="e">
        <f t="shared" si="0"/>
        <v>#N/A</v>
      </c>
      <c r="N65" s="61"/>
    </row>
    <row r="66" spans="1:14" x14ac:dyDescent="0.2">
      <c r="A66" s="32"/>
      <c r="B66" s="45" t="e">
        <f>VLOOKUP($A66,EVID_OSEVU!$A$1:$M$4972,2,FALSE)</f>
        <v>#N/A</v>
      </c>
      <c r="C66" s="45" t="e">
        <f>VLOOKUP($A66,EVID_OSEVU!$A$1:$M$4972,3,FALSE)</f>
        <v>#N/A</v>
      </c>
      <c r="D66" s="45" t="e">
        <f>VLOOKUP($A66,EVID_OSEVU!$A$1:$M$4972,4,FALSE)</f>
        <v>#N/A</v>
      </c>
      <c r="E66" s="35"/>
      <c r="F66" s="45" t="e">
        <f>VLOOKUP($A66,EVID_OSEVU!$A$1:$M$4972,7,FALSE)</f>
        <v>#N/A</v>
      </c>
      <c r="G66" s="45" t="e">
        <f>VLOOKUP($A66,EVID_OSEVU!$A$1:$M$4972,8,FALSE)</f>
        <v>#N/A</v>
      </c>
      <c r="H66" s="45" t="e">
        <f>VLOOKUP($A66,EVID_OSEVU!$A$1:$M$4972,11,FALSE)</f>
        <v>#N/A</v>
      </c>
      <c r="I66" s="58" t="e">
        <f>VLOOKUP($A66,EVID_OSEVU!$A$1:$M$4972,11,FALSE)</f>
        <v>#N/A</v>
      </c>
      <c r="J66" s="63" t="e">
        <f>VLOOKUP(K66,Export6[#All],2,FALSE)</f>
        <v>#N/A</v>
      </c>
      <c r="K66" s="32"/>
      <c r="L66" s="33"/>
      <c r="M66" s="67" t="e">
        <f t="shared" si="0"/>
        <v>#N/A</v>
      </c>
      <c r="N66" s="61"/>
    </row>
    <row r="67" spans="1:14" x14ac:dyDescent="0.2">
      <c r="A67" s="32"/>
      <c r="B67" s="45" t="e">
        <f>VLOOKUP($A67,EVID_OSEVU!$A$1:$M$4972,2,FALSE)</f>
        <v>#N/A</v>
      </c>
      <c r="C67" s="45" t="e">
        <f>VLOOKUP($A67,EVID_OSEVU!$A$1:$M$4972,3,FALSE)</f>
        <v>#N/A</v>
      </c>
      <c r="D67" s="45" t="e">
        <f>VLOOKUP($A67,EVID_OSEVU!$A$1:$M$4972,4,FALSE)</f>
        <v>#N/A</v>
      </c>
      <c r="E67" s="35"/>
      <c r="F67" s="45" t="e">
        <f>VLOOKUP($A67,EVID_OSEVU!$A$1:$M$4972,7,FALSE)</f>
        <v>#N/A</v>
      </c>
      <c r="G67" s="45" t="e">
        <f>VLOOKUP($A67,EVID_OSEVU!$A$1:$M$4972,8,FALSE)</f>
        <v>#N/A</v>
      </c>
      <c r="H67" s="45" t="e">
        <f>VLOOKUP($A67,EVID_OSEVU!$A$1:$M$4972,11,FALSE)</f>
        <v>#N/A</v>
      </c>
      <c r="I67" s="58" t="e">
        <f>VLOOKUP($A67,EVID_OSEVU!$A$1:$M$4972,11,FALSE)</f>
        <v>#N/A</v>
      </c>
      <c r="J67" s="63" t="e">
        <f>VLOOKUP(K67,Export6[#All],2,FALSE)</f>
        <v>#N/A</v>
      </c>
      <c r="K67" s="32"/>
      <c r="L67" s="33"/>
      <c r="M67" s="67" t="e">
        <f t="shared" si="0"/>
        <v>#N/A</v>
      </c>
      <c r="N67" s="61"/>
    </row>
    <row r="68" spans="1:14" x14ac:dyDescent="0.2">
      <c r="A68" s="32"/>
      <c r="B68" s="45" t="e">
        <f>VLOOKUP($A68,EVID_OSEVU!$A$1:$M$4972,2,FALSE)</f>
        <v>#N/A</v>
      </c>
      <c r="C68" s="45" t="e">
        <f>VLOOKUP($A68,EVID_OSEVU!$A$1:$M$4972,3,FALSE)</f>
        <v>#N/A</v>
      </c>
      <c r="D68" s="45" t="e">
        <f>VLOOKUP($A68,EVID_OSEVU!$A$1:$M$4972,4,FALSE)</f>
        <v>#N/A</v>
      </c>
      <c r="E68" s="35"/>
      <c r="F68" s="45" t="e">
        <f>VLOOKUP($A68,EVID_OSEVU!$A$1:$M$4972,7,FALSE)</f>
        <v>#N/A</v>
      </c>
      <c r="G68" s="45" t="e">
        <f>VLOOKUP($A68,EVID_OSEVU!$A$1:$M$4972,8,FALSE)</f>
        <v>#N/A</v>
      </c>
      <c r="H68" s="45" t="e">
        <f>VLOOKUP($A68,EVID_OSEVU!$A$1:$M$4972,11,FALSE)</f>
        <v>#N/A</v>
      </c>
      <c r="I68" s="58" t="e">
        <f>VLOOKUP($A68,EVID_OSEVU!$A$1:$M$4972,11,FALSE)</f>
        <v>#N/A</v>
      </c>
      <c r="J68" s="63" t="e">
        <f>VLOOKUP(K68,Export6[#All],2,FALSE)</f>
        <v>#N/A</v>
      </c>
      <c r="K68" s="32"/>
      <c r="L68" s="33"/>
      <c r="M68" s="67" t="e">
        <f t="shared" ref="M68:M131" si="1">L68*I68</f>
        <v>#N/A</v>
      </c>
      <c r="N68" s="61"/>
    </row>
    <row r="69" spans="1:14" x14ac:dyDescent="0.2">
      <c r="A69" s="32"/>
      <c r="B69" s="45" t="e">
        <f>VLOOKUP($A69,EVID_OSEVU!$A$1:$M$4972,2,FALSE)</f>
        <v>#N/A</v>
      </c>
      <c r="C69" s="45" t="e">
        <f>VLOOKUP($A69,EVID_OSEVU!$A$1:$M$4972,3,FALSE)</f>
        <v>#N/A</v>
      </c>
      <c r="D69" s="45" t="e">
        <f>VLOOKUP($A69,EVID_OSEVU!$A$1:$M$4972,4,FALSE)</f>
        <v>#N/A</v>
      </c>
      <c r="E69" s="35"/>
      <c r="F69" s="45" t="e">
        <f>VLOOKUP($A69,EVID_OSEVU!$A$1:$M$4972,7,FALSE)</f>
        <v>#N/A</v>
      </c>
      <c r="G69" s="45" t="e">
        <f>VLOOKUP($A69,EVID_OSEVU!$A$1:$M$4972,8,FALSE)</f>
        <v>#N/A</v>
      </c>
      <c r="H69" s="45" t="e">
        <f>VLOOKUP($A69,EVID_OSEVU!$A$1:$M$4972,11,FALSE)</f>
        <v>#N/A</v>
      </c>
      <c r="I69" s="58" t="e">
        <f>VLOOKUP($A69,EVID_OSEVU!$A$1:$M$4972,11,FALSE)</f>
        <v>#N/A</v>
      </c>
      <c r="J69" s="63" t="e">
        <f>VLOOKUP(K69,Export6[#All],2,FALSE)</f>
        <v>#N/A</v>
      </c>
      <c r="K69" s="32"/>
      <c r="L69" s="33"/>
      <c r="M69" s="67" t="e">
        <f t="shared" si="1"/>
        <v>#N/A</v>
      </c>
      <c r="N69" s="61"/>
    </row>
    <row r="70" spans="1:14" x14ac:dyDescent="0.2">
      <c r="A70" s="32"/>
      <c r="B70" s="45" t="e">
        <f>VLOOKUP($A70,EVID_OSEVU!$A$1:$M$4972,2,FALSE)</f>
        <v>#N/A</v>
      </c>
      <c r="C70" s="45" t="e">
        <f>VLOOKUP($A70,EVID_OSEVU!$A$1:$M$4972,3,FALSE)</f>
        <v>#N/A</v>
      </c>
      <c r="D70" s="45" t="e">
        <f>VLOOKUP($A70,EVID_OSEVU!$A$1:$M$4972,4,FALSE)</f>
        <v>#N/A</v>
      </c>
      <c r="E70" s="35"/>
      <c r="F70" s="45" t="e">
        <f>VLOOKUP($A70,EVID_OSEVU!$A$1:$M$4972,7,FALSE)</f>
        <v>#N/A</v>
      </c>
      <c r="G70" s="45" t="e">
        <f>VLOOKUP($A70,EVID_OSEVU!$A$1:$M$4972,8,FALSE)</f>
        <v>#N/A</v>
      </c>
      <c r="H70" s="45" t="e">
        <f>VLOOKUP($A70,EVID_OSEVU!$A$1:$M$4972,11,FALSE)</f>
        <v>#N/A</v>
      </c>
      <c r="I70" s="58" t="e">
        <f>VLOOKUP($A70,EVID_OSEVU!$A$1:$M$4972,11,FALSE)</f>
        <v>#N/A</v>
      </c>
      <c r="J70" s="63" t="e">
        <f>VLOOKUP(K70,Export6[#All],2,FALSE)</f>
        <v>#N/A</v>
      </c>
      <c r="K70" s="32"/>
      <c r="L70" s="33"/>
      <c r="M70" s="67" t="e">
        <f t="shared" si="1"/>
        <v>#N/A</v>
      </c>
      <c r="N70" s="61"/>
    </row>
    <row r="71" spans="1:14" x14ac:dyDescent="0.2">
      <c r="A71" s="32"/>
      <c r="B71" s="45" t="e">
        <f>VLOOKUP($A71,EVID_OSEVU!$A$1:$M$4972,2,FALSE)</f>
        <v>#N/A</v>
      </c>
      <c r="C71" s="45" t="e">
        <f>VLOOKUP($A71,EVID_OSEVU!$A$1:$M$4972,3,FALSE)</f>
        <v>#N/A</v>
      </c>
      <c r="D71" s="45" t="e">
        <f>VLOOKUP($A71,EVID_OSEVU!$A$1:$M$4972,4,FALSE)</f>
        <v>#N/A</v>
      </c>
      <c r="E71" s="35"/>
      <c r="F71" s="45" t="e">
        <f>VLOOKUP($A71,EVID_OSEVU!$A$1:$M$4972,7,FALSE)</f>
        <v>#N/A</v>
      </c>
      <c r="G71" s="45" t="e">
        <f>VLOOKUP($A71,EVID_OSEVU!$A$1:$M$4972,8,FALSE)</f>
        <v>#N/A</v>
      </c>
      <c r="H71" s="45" t="e">
        <f>VLOOKUP($A71,EVID_OSEVU!$A$1:$M$4972,11,FALSE)</f>
        <v>#N/A</v>
      </c>
      <c r="I71" s="58" t="e">
        <f>VLOOKUP($A71,EVID_OSEVU!$A$1:$M$4972,11,FALSE)</f>
        <v>#N/A</v>
      </c>
      <c r="J71" s="63" t="e">
        <f>VLOOKUP(K71,Export6[#All],2,FALSE)</f>
        <v>#N/A</v>
      </c>
      <c r="K71" s="32"/>
      <c r="L71" s="33"/>
      <c r="M71" s="67" t="e">
        <f t="shared" si="1"/>
        <v>#N/A</v>
      </c>
      <c r="N71" s="61"/>
    </row>
    <row r="72" spans="1:14" x14ac:dyDescent="0.2">
      <c r="A72" s="32"/>
      <c r="B72" s="45" t="e">
        <f>VLOOKUP($A72,EVID_OSEVU!$A$1:$M$4972,2,FALSE)</f>
        <v>#N/A</v>
      </c>
      <c r="C72" s="45" t="e">
        <f>VLOOKUP($A72,EVID_OSEVU!$A$1:$M$4972,3,FALSE)</f>
        <v>#N/A</v>
      </c>
      <c r="D72" s="45" t="e">
        <f>VLOOKUP($A72,EVID_OSEVU!$A$1:$M$4972,4,FALSE)</f>
        <v>#N/A</v>
      </c>
      <c r="E72" s="35"/>
      <c r="F72" s="45" t="e">
        <f>VLOOKUP($A72,EVID_OSEVU!$A$1:$M$4972,7,FALSE)</f>
        <v>#N/A</v>
      </c>
      <c r="G72" s="45" t="e">
        <f>VLOOKUP($A72,EVID_OSEVU!$A$1:$M$4972,8,FALSE)</f>
        <v>#N/A</v>
      </c>
      <c r="H72" s="45" t="e">
        <f>VLOOKUP($A72,EVID_OSEVU!$A$1:$M$4972,11,FALSE)</f>
        <v>#N/A</v>
      </c>
      <c r="I72" s="58" t="e">
        <f>VLOOKUP($A72,EVID_OSEVU!$A$1:$M$4972,11,FALSE)</f>
        <v>#N/A</v>
      </c>
      <c r="J72" s="63" t="e">
        <f>VLOOKUP(K72,Export6[#All],2,FALSE)</f>
        <v>#N/A</v>
      </c>
      <c r="K72" s="32"/>
      <c r="L72" s="33"/>
      <c r="M72" s="67" t="e">
        <f t="shared" si="1"/>
        <v>#N/A</v>
      </c>
      <c r="N72" s="61"/>
    </row>
    <row r="73" spans="1:14" x14ac:dyDescent="0.2">
      <c r="A73" s="32"/>
      <c r="B73" s="45" t="e">
        <f>VLOOKUP($A73,EVID_OSEVU!$A$1:$M$4972,2,FALSE)</f>
        <v>#N/A</v>
      </c>
      <c r="C73" s="45" t="e">
        <f>VLOOKUP($A73,EVID_OSEVU!$A$1:$M$4972,3,FALSE)</f>
        <v>#N/A</v>
      </c>
      <c r="D73" s="45" t="e">
        <f>VLOOKUP($A73,EVID_OSEVU!$A$1:$M$4972,4,FALSE)</f>
        <v>#N/A</v>
      </c>
      <c r="E73" s="35"/>
      <c r="F73" s="45" t="e">
        <f>VLOOKUP($A73,EVID_OSEVU!$A$1:$M$4972,7,FALSE)</f>
        <v>#N/A</v>
      </c>
      <c r="G73" s="45" t="e">
        <f>VLOOKUP($A73,EVID_OSEVU!$A$1:$M$4972,8,FALSE)</f>
        <v>#N/A</v>
      </c>
      <c r="H73" s="45" t="e">
        <f>VLOOKUP($A73,EVID_OSEVU!$A$1:$M$4972,11,FALSE)</f>
        <v>#N/A</v>
      </c>
      <c r="I73" s="58" t="e">
        <f>VLOOKUP($A73,EVID_OSEVU!$A$1:$M$4972,11,FALSE)</f>
        <v>#N/A</v>
      </c>
      <c r="J73" s="63" t="e">
        <f>VLOOKUP(K73,Export6[#All],2,FALSE)</f>
        <v>#N/A</v>
      </c>
      <c r="K73" s="32"/>
      <c r="L73" s="33"/>
      <c r="M73" s="67" t="e">
        <f t="shared" si="1"/>
        <v>#N/A</v>
      </c>
      <c r="N73" s="61"/>
    </row>
    <row r="74" spans="1:14" x14ac:dyDescent="0.2">
      <c r="A74" s="32"/>
      <c r="B74" s="45" t="e">
        <f>VLOOKUP($A74,EVID_OSEVU!$A$1:$M$4972,2,FALSE)</f>
        <v>#N/A</v>
      </c>
      <c r="C74" s="45" t="e">
        <f>VLOOKUP($A74,EVID_OSEVU!$A$1:$M$4972,3,FALSE)</f>
        <v>#N/A</v>
      </c>
      <c r="D74" s="45" t="e">
        <f>VLOOKUP($A74,EVID_OSEVU!$A$1:$M$4972,4,FALSE)</f>
        <v>#N/A</v>
      </c>
      <c r="E74" s="35"/>
      <c r="F74" s="45" t="e">
        <f>VLOOKUP($A74,EVID_OSEVU!$A$1:$M$4972,7,FALSE)</f>
        <v>#N/A</v>
      </c>
      <c r="G74" s="45" t="e">
        <f>VLOOKUP($A74,EVID_OSEVU!$A$1:$M$4972,8,FALSE)</f>
        <v>#N/A</v>
      </c>
      <c r="H74" s="45" t="e">
        <f>VLOOKUP($A74,EVID_OSEVU!$A$1:$M$4972,11,FALSE)</f>
        <v>#N/A</v>
      </c>
      <c r="I74" s="58" t="e">
        <f>VLOOKUP($A74,EVID_OSEVU!$A$1:$M$4972,11,FALSE)</f>
        <v>#N/A</v>
      </c>
      <c r="J74" s="63" t="e">
        <f>VLOOKUP(K74,Export6[#All],2,FALSE)</f>
        <v>#N/A</v>
      </c>
      <c r="K74" s="32"/>
      <c r="L74" s="33"/>
      <c r="M74" s="67" t="e">
        <f t="shared" si="1"/>
        <v>#N/A</v>
      </c>
      <c r="N74" s="61"/>
    </row>
    <row r="75" spans="1:14" x14ac:dyDescent="0.2">
      <c r="A75" s="32"/>
      <c r="B75" s="45" t="e">
        <f>VLOOKUP($A75,EVID_OSEVU!$A$1:$M$4972,2,FALSE)</f>
        <v>#N/A</v>
      </c>
      <c r="C75" s="45" t="e">
        <f>VLOOKUP($A75,EVID_OSEVU!$A$1:$M$4972,3,FALSE)</f>
        <v>#N/A</v>
      </c>
      <c r="D75" s="45" t="e">
        <f>VLOOKUP($A75,EVID_OSEVU!$A$1:$M$4972,4,FALSE)</f>
        <v>#N/A</v>
      </c>
      <c r="E75" s="35"/>
      <c r="F75" s="45" t="e">
        <f>VLOOKUP($A75,EVID_OSEVU!$A$1:$M$4972,7,FALSE)</f>
        <v>#N/A</v>
      </c>
      <c r="G75" s="45" t="e">
        <f>VLOOKUP($A75,EVID_OSEVU!$A$1:$M$4972,8,FALSE)</f>
        <v>#N/A</v>
      </c>
      <c r="H75" s="45" t="e">
        <f>VLOOKUP($A75,EVID_OSEVU!$A$1:$M$4972,11,FALSE)</f>
        <v>#N/A</v>
      </c>
      <c r="I75" s="58" t="e">
        <f>VLOOKUP($A75,EVID_OSEVU!$A$1:$M$4972,11,FALSE)</f>
        <v>#N/A</v>
      </c>
      <c r="J75" s="63" t="e">
        <f>VLOOKUP(K75,Export6[#All],2,FALSE)</f>
        <v>#N/A</v>
      </c>
      <c r="K75" s="32"/>
      <c r="L75" s="33"/>
      <c r="M75" s="67" t="e">
        <f t="shared" si="1"/>
        <v>#N/A</v>
      </c>
      <c r="N75" s="61"/>
    </row>
    <row r="76" spans="1:14" x14ac:dyDescent="0.2">
      <c r="A76" s="32"/>
      <c r="B76" s="45" t="e">
        <f>VLOOKUP($A76,EVID_OSEVU!$A$1:$M$4972,2,FALSE)</f>
        <v>#N/A</v>
      </c>
      <c r="C76" s="45" t="e">
        <f>VLOOKUP($A76,EVID_OSEVU!$A$1:$M$4972,3,FALSE)</f>
        <v>#N/A</v>
      </c>
      <c r="D76" s="45" t="e">
        <f>VLOOKUP($A76,EVID_OSEVU!$A$1:$M$4972,4,FALSE)</f>
        <v>#N/A</v>
      </c>
      <c r="E76" s="35"/>
      <c r="F76" s="45" t="e">
        <f>VLOOKUP($A76,EVID_OSEVU!$A$1:$M$4972,7,FALSE)</f>
        <v>#N/A</v>
      </c>
      <c r="G76" s="45" t="e">
        <f>VLOOKUP($A76,EVID_OSEVU!$A$1:$M$4972,8,FALSE)</f>
        <v>#N/A</v>
      </c>
      <c r="H76" s="45" t="e">
        <f>VLOOKUP($A76,EVID_OSEVU!$A$1:$M$4972,11,FALSE)</f>
        <v>#N/A</v>
      </c>
      <c r="I76" s="58" t="e">
        <f>VLOOKUP($A76,EVID_OSEVU!$A$1:$M$4972,11,FALSE)</f>
        <v>#N/A</v>
      </c>
      <c r="J76" s="63" t="e">
        <f>VLOOKUP(K76,Export6[#All],2,FALSE)</f>
        <v>#N/A</v>
      </c>
      <c r="K76" s="32"/>
      <c r="L76" s="33"/>
      <c r="M76" s="67" t="e">
        <f t="shared" si="1"/>
        <v>#N/A</v>
      </c>
      <c r="N76" s="61"/>
    </row>
    <row r="77" spans="1:14" x14ac:dyDescent="0.2">
      <c r="A77" s="32"/>
      <c r="B77" s="45" t="e">
        <f>VLOOKUP($A77,EVID_OSEVU!$A$1:$M$4972,2,FALSE)</f>
        <v>#N/A</v>
      </c>
      <c r="C77" s="45" t="e">
        <f>VLOOKUP($A77,EVID_OSEVU!$A$1:$M$4972,3,FALSE)</f>
        <v>#N/A</v>
      </c>
      <c r="D77" s="45" t="e">
        <f>VLOOKUP($A77,EVID_OSEVU!$A$1:$M$4972,4,FALSE)</f>
        <v>#N/A</v>
      </c>
      <c r="E77" s="35"/>
      <c r="F77" s="45" t="e">
        <f>VLOOKUP($A77,EVID_OSEVU!$A$1:$M$4972,7,FALSE)</f>
        <v>#N/A</v>
      </c>
      <c r="G77" s="45" t="e">
        <f>VLOOKUP($A77,EVID_OSEVU!$A$1:$M$4972,8,FALSE)</f>
        <v>#N/A</v>
      </c>
      <c r="H77" s="45" t="e">
        <f>VLOOKUP($A77,EVID_OSEVU!$A$1:$M$4972,11,FALSE)</f>
        <v>#N/A</v>
      </c>
      <c r="I77" s="58" t="e">
        <f>VLOOKUP($A77,EVID_OSEVU!$A$1:$M$4972,11,FALSE)</f>
        <v>#N/A</v>
      </c>
      <c r="J77" s="63" t="e">
        <f>VLOOKUP(K77,Export6[#All],2,FALSE)</f>
        <v>#N/A</v>
      </c>
      <c r="K77" s="32"/>
      <c r="L77" s="33"/>
      <c r="M77" s="67" t="e">
        <f t="shared" si="1"/>
        <v>#N/A</v>
      </c>
      <c r="N77" s="61"/>
    </row>
    <row r="78" spans="1:14" x14ac:dyDescent="0.2">
      <c r="A78" s="32"/>
      <c r="B78" s="45" t="e">
        <f>VLOOKUP($A78,EVID_OSEVU!$A$1:$M$4972,2,FALSE)</f>
        <v>#N/A</v>
      </c>
      <c r="C78" s="45" t="e">
        <f>VLOOKUP($A78,EVID_OSEVU!$A$1:$M$4972,3,FALSE)</f>
        <v>#N/A</v>
      </c>
      <c r="D78" s="45" t="e">
        <f>VLOOKUP($A78,EVID_OSEVU!$A$1:$M$4972,4,FALSE)</f>
        <v>#N/A</v>
      </c>
      <c r="E78" s="35"/>
      <c r="F78" s="45" t="e">
        <f>VLOOKUP($A78,EVID_OSEVU!$A$1:$M$4972,7,FALSE)</f>
        <v>#N/A</v>
      </c>
      <c r="G78" s="45" t="e">
        <f>VLOOKUP($A78,EVID_OSEVU!$A$1:$M$4972,8,FALSE)</f>
        <v>#N/A</v>
      </c>
      <c r="H78" s="45" t="e">
        <f>VLOOKUP($A78,EVID_OSEVU!$A$1:$M$4972,11,FALSE)</f>
        <v>#N/A</v>
      </c>
      <c r="I78" s="58" t="e">
        <f>VLOOKUP($A78,EVID_OSEVU!$A$1:$M$4972,11,FALSE)</f>
        <v>#N/A</v>
      </c>
      <c r="J78" s="63" t="e">
        <f>VLOOKUP(K78,Export6[#All],2,FALSE)</f>
        <v>#N/A</v>
      </c>
      <c r="K78" s="32"/>
      <c r="L78" s="33"/>
      <c r="M78" s="67" t="e">
        <f t="shared" si="1"/>
        <v>#N/A</v>
      </c>
      <c r="N78" s="61"/>
    </row>
    <row r="79" spans="1:14" x14ac:dyDescent="0.2">
      <c r="A79" s="32"/>
      <c r="B79" s="45" t="e">
        <f>VLOOKUP($A79,EVID_OSEVU!$A$1:$M$4972,2,FALSE)</f>
        <v>#N/A</v>
      </c>
      <c r="C79" s="45" t="e">
        <f>VLOOKUP($A79,EVID_OSEVU!$A$1:$M$4972,3,FALSE)</f>
        <v>#N/A</v>
      </c>
      <c r="D79" s="45" t="e">
        <f>VLOOKUP($A79,EVID_OSEVU!$A$1:$M$4972,4,FALSE)</f>
        <v>#N/A</v>
      </c>
      <c r="E79" s="35"/>
      <c r="F79" s="45" t="e">
        <f>VLOOKUP($A79,EVID_OSEVU!$A$1:$M$4972,7,FALSE)</f>
        <v>#N/A</v>
      </c>
      <c r="G79" s="45" t="e">
        <f>VLOOKUP($A79,EVID_OSEVU!$A$1:$M$4972,8,FALSE)</f>
        <v>#N/A</v>
      </c>
      <c r="H79" s="45" t="e">
        <f>VLOOKUP($A79,EVID_OSEVU!$A$1:$M$4972,11,FALSE)</f>
        <v>#N/A</v>
      </c>
      <c r="I79" s="58" t="e">
        <f>VLOOKUP($A79,EVID_OSEVU!$A$1:$M$4972,11,FALSE)</f>
        <v>#N/A</v>
      </c>
      <c r="J79" s="63" t="e">
        <f>VLOOKUP(K79,Export6[#All],2,FALSE)</f>
        <v>#N/A</v>
      </c>
      <c r="K79" s="32"/>
      <c r="L79" s="33"/>
      <c r="M79" s="67" t="e">
        <f t="shared" si="1"/>
        <v>#N/A</v>
      </c>
      <c r="N79" s="61"/>
    </row>
    <row r="80" spans="1:14" x14ac:dyDescent="0.2">
      <c r="A80" s="32"/>
      <c r="B80" s="45" t="e">
        <f>VLOOKUP($A80,EVID_OSEVU!$A$1:$M$4972,2,FALSE)</f>
        <v>#N/A</v>
      </c>
      <c r="C80" s="45" t="e">
        <f>VLOOKUP($A80,EVID_OSEVU!$A$1:$M$4972,3,FALSE)</f>
        <v>#N/A</v>
      </c>
      <c r="D80" s="45" t="e">
        <f>VLOOKUP($A80,EVID_OSEVU!$A$1:$M$4972,4,FALSE)</f>
        <v>#N/A</v>
      </c>
      <c r="E80" s="35"/>
      <c r="F80" s="45" t="e">
        <f>VLOOKUP($A80,EVID_OSEVU!$A$1:$M$4972,7,FALSE)</f>
        <v>#N/A</v>
      </c>
      <c r="G80" s="45" t="e">
        <f>VLOOKUP($A80,EVID_OSEVU!$A$1:$M$4972,8,FALSE)</f>
        <v>#N/A</v>
      </c>
      <c r="H80" s="45" t="e">
        <f>VLOOKUP($A80,EVID_OSEVU!$A$1:$M$4972,11,FALSE)</f>
        <v>#N/A</v>
      </c>
      <c r="I80" s="58" t="e">
        <f>VLOOKUP($A80,EVID_OSEVU!$A$1:$M$4972,11,FALSE)</f>
        <v>#N/A</v>
      </c>
      <c r="J80" s="63" t="e">
        <f>VLOOKUP(K80,Export6[#All],2,FALSE)</f>
        <v>#N/A</v>
      </c>
      <c r="K80" s="32"/>
      <c r="L80" s="33"/>
      <c r="M80" s="67" t="e">
        <f t="shared" si="1"/>
        <v>#N/A</v>
      </c>
      <c r="N80" s="61"/>
    </row>
    <row r="81" spans="1:14" x14ac:dyDescent="0.2">
      <c r="A81" s="32"/>
      <c r="B81" s="45" t="e">
        <f>VLOOKUP($A81,EVID_OSEVU!$A$1:$M$4972,2,FALSE)</f>
        <v>#N/A</v>
      </c>
      <c r="C81" s="45" t="e">
        <f>VLOOKUP($A81,EVID_OSEVU!$A$1:$M$4972,3,FALSE)</f>
        <v>#N/A</v>
      </c>
      <c r="D81" s="45" t="e">
        <f>VLOOKUP($A81,EVID_OSEVU!$A$1:$M$4972,4,FALSE)</f>
        <v>#N/A</v>
      </c>
      <c r="E81" s="35"/>
      <c r="F81" s="45" t="e">
        <f>VLOOKUP($A81,EVID_OSEVU!$A$1:$M$4972,7,FALSE)</f>
        <v>#N/A</v>
      </c>
      <c r="G81" s="45" t="e">
        <f>VLOOKUP($A81,EVID_OSEVU!$A$1:$M$4972,8,FALSE)</f>
        <v>#N/A</v>
      </c>
      <c r="H81" s="45" t="e">
        <f>VLOOKUP($A81,EVID_OSEVU!$A$1:$M$4972,11,FALSE)</f>
        <v>#N/A</v>
      </c>
      <c r="I81" s="58" t="e">
        <f>VLOOKUP($A81,EVID_OSEVU!$A$1:$M$4972,11,FALSE)</f>
        <v>#N/A</v>
      </c>
      <c r="J81" s="63" t="e">
        <f>VLOOKUP(K81,Export6[#All],2,FALSE)</f>
        <v>#N/A</v>
      </c>
      <c r="K81" s="32"/>
      <c r="L81" s="33"/>
      <c r="M81" s="67" t="e">
        <f t="shared" si="1"/>
        <v>#N/A</v>
      </c>
      <c r="N81" s="61"/>
    </row>
    <row r="82" spans="1:14" x14ac:dyDescent="0.2">
      <c r="A82" s="32"/>
      <c r="B82" s="45" t="e">
        <f>VLOOKUP($A82,EVID_OSEVU!$A$1:$M$4972,2,FALSE)</f>
        <v>#N/A</v>
      </c>
      <c r="C82" s="45" t="e">
        <f>VLOOKUP($A82,EVID_OSEVU!$A$1:$M$4972,3,FALSE)</f>
        <v>#N/A</v>
      </c>
      <c r="D82" s="45" t="e">
        <f>VLOOKUP($A82,EVID_OSEVU!$A$1:$M$4972,4,FALSE)</f>
        <v>#N/A</v>
      </c>
      <c r="E82" s="35"/>
      <c r="F82" s="45" t="e">
        <f>VLOOKUP($A82,EVID_OSEVU!$A$1:$M$4972,7,FALSE)</f>
        <v>#N/A</v>
      </c>
      <c r="G82" s="45" t="e">
        <f>VLOOKUP($A82,EVID_OSEVU!$A$1:$M$4972,8,FALSE)</f>
        <v>#N/A</v>
      </c>
      <c r="H82" s="45" t="e">
        <f>VLOOKUP($A82,EVID_OSEVU!$A$1:$M$4972,11,FALSE)</f>
        <v>#N/A</v>
      </c>
      <c r="I82" s="58" t="e">
        <f>VLOOKUP($A82,EVID_OSEVU!$A$1:$M$4972,11,FALSE)</f>
        <v>#N/A</v>
      </c>
      <c r="J82" s="63" t="e">
        <f>VLOOKUP(K82,Export6[#All],2,FALSE)</f>
        <v>#N/A</v>
      </c>
      <c r="K82" s="32"/>
      <c r="L82" s="33"/>
      <c r="M82" s="67" t="e">
        <f t="shared" si="1"/>
        <v>#N/A</v>
      </c>
      <c r="N82" s="61"/>
    </row>
    <row r="83" spans="1:14" x14ac:dyDescent="0.2">
      <c r="A83" s="32"/>
      <c r="B83" s="45" t="e">
        <f>VLOOKUP($A83,EVID_OSEVU!$A$1:$M$4972,2,FALSE)</f>
        <v>#N/A</v>
      </c>
      <c r="C83" s="45" t="e">
        <f>VLOOKUP($A83,EVID_OSEVU!$A$1:$M$4972,3,FALSE)</f>
        <v>#N/A</v>
      </c>
      <c r="D83" s="45" t="e">
        <f>VLOOKUP($A83,EVID_OSEVU!$A$1:$M$4972,4,FALSE)</f>
        <v>#N/A</v>
      </c>
      <c r="E83" s="35"/>
      <c r="F83" s="45" t="e">
        <f>VLOOKUP($A83,EVID_OSEVU!$A$1:$M$4972,7,FALSE)</f>
        <v>#N/A</v>
      </c>
      <c r="G83" s="45" t="e">
        <f>VLOOKUP($A83,EVID_OSEVU!$A$1:$M$4972,8,FALSE)</f>
        <v>#N/A</v>
      </c>
      <c r="H83" s="45" t="e">
        <f>VLOOKUP($A83,EVID_OSEVU!$A$1:$M$4972,11,FALSE)</f>
        <v>#N/A</v>
      </c>
      <c r="I83" s="58" t="e">
        <f>VLOOKUP($A83,EVID_OSEVU!$A$1:$M$4972,11,FALSE)</f>
        <v>#N/A</v>
      </c>
      <c r="J83" s="63" t="e">
        <f>VLOOKUP(K83,Export6[#All],2,FALSE)</f>
        <v>#N/A</v>
      </c>
      <c r="K83" s="32"/>
      <c r="L83" s="33"/>
      <c r="M83" s="67" t="e">
        <f t="shared" si="1"/>
        <v>#N/A</v>
      </c>
      <c r="N83" s="61"/>
    </row>
    <row r="84" spans="1:14" x14ac:dyDescent="0.2">
      <c r="A84" s="32"/>
      <c r="B84" s="45" t="e">
        <f>VLOOKUP($A84,EVID_OSEVU!$A$1:$M$4972,2,FALSE)</f>
        <v>#N/A</v>
      </c>
      <c r="C84" s="45" t="e">
        <f>VLOOKUP($A84,EVID_OSEVU!$A$1:$M$4972,3,FALSE)</f>
        <v>#N/A</v>
      </c>
      <c r="D84" s="45" t="e">
        <f>VLOOKUP($A84,EVID_OSEVU!$A$1:$M$4972,4,FALSE)</f>
        <v>#N/A</v>
      </c>
      <c r="E84" s="35"/>
      <c r="F84" s="45" t="e">
        <f>VLOOKUP($A84,EVID_OSEVU!$A$1:$M$4972,7,FALSE)</f>
        <v>#N/A</v>
      </c>
      <c r="G84" s="45" t="e">
        <f>VLOOKUP($A84,EVID_OSEVU!$A$1:$M$4972,8,FALSE)</f>
        <v>#N/A</v>
      </c>
      <c r="H84" s="45" t="e">
        <f>VLOOKUP($A84,EVID_OSEVU!$A$1:$M$4972,11,FALSE)</f>
        <v>#N/A</v>
      </c>
      <c r="I84" s="58" t="e">
        <f>VLOOKUP($A84,EVID_OSEVU!$A$1:$M$4972,11,FALSE)</f>
        <v>#N/A</v>
      </c>
      <c r="J84" s="63" t="e">
        <f>VLOOKUP(K84,Export6[#All],2,FALSE)</f>
        <v>#N/A</v>
      </c>
      <c r="K84" s="32"/>
      <c r="L84" s="33"/>
      <c r="M84" s="67" t="e">
        <f t="shared" si="1"/>
        <v>#N/A</v>
      </c>
      <c r="N84" s="61"/>
    </row>
    <row r="85" spans="1:14" x14ac:dyDescent="0.2">
      <c r="A85" s="32"/>
      <c r="B85" s="45" t="e">
        <f>VLOOKUP($A85,EVID_OSEVU!$A$1:$M$4972,2,FALSE)</f>
        <v>#N/A</v>
      </c>
      <c r="C85" s="45" t="e">
        <f>VLOOKUP($A85,EVID_OSEVU!$A$1:$M$4972,3,FALSE)</f>
        <v>#N/A</v>
      </c>
      <c r="D85" s="45" t="e">
        <f>VLOOKUP($A85,EVID_OSEVU!$A$1:$M$4972,4,FALSE)</f>
        <v>#N/A</v>
      </c>
      <c r="E85" s="35"/>
      <c r="F85" s="45" t="e">
        <f>VLOOKUP($A85,EVID_OSEVU!$A$1:$M$4972,7,FALSE)</f>
        <v>#N/A</v>
      </c>
      <c r="G85" s="45" t="e">
        <f>VLOOKUP($A85,EVID_OSEVU!$A$1:$M$4972,8,FALSE)</f>
        <v>#N/A</v>
      </c>
      <c r="H85" s="45" t="e">
        <f>VLOOKUP($A85,EVID_OSEVU!$A$1:$M$4972,11,FALSE)</f>
        <v>#N/A</v>
      </c>
      <c r="I85" s="58" t="e">
        <f>VLOOKUP($A85,EVID_OSEVU!$A$1:$M$4972,11,FALSE)</f>
        <v>#N/A</v>
      </c>
      <c r="J85" s="63" t="e">
        <f>VLOOKUP(K85,Export6[#All],2,FALSE)</f>
        <v>#N/A</v>
      </c>
      <c r="K85" s="32"/>
      <c r="L85" s="33"/>
      <c r="M85" s="67" t="e">
        <f t="shared" si="1"/>
        <v>#N/A</v>
      </c>
      <c r="N85" s="61"/>
    </row>
    <row r="86" spans="1:14" x14ac:dyDescent="0.2">
      <c r="A86" s="32"/>
      <c r="B86" s="45" t="e">
        <f>VLOOKUP($A86,EVID_OSEVU!$A$1:$M$4972,2,FALSE)</f>
        <v>#N/A</v>
      </c>
      <c r="C86" s="45" t="e">
        <f>VLOOKUP($A86,EVID_OSEVU!$A$1:$M$4972,3,FALSE)</f>
        <v>#N/A</v>
      </c>
      <c r="D86" s="45" t="e">
        <f>VLOOKUP($A86,EVID_OSEVU!$A$1:$M$4972,4,FALSE)</f>
        <v>#N/A</v>
      </c>
      <c r="E86" s="35"/>
      <c r="F86" s="45" t="e">
        <f>VLOOKUP($A86,EVID_OSEVU!$A$1:$M$4972,7,FALSE)</f>
        <v>#N/A</v>
      </c>
      <c r="G86" s="45" t="e">
        <f>VLOOKUP($A86,EVID_OSEVU!$A$1:$M$4972,8,FALSE)</f>
        <v>#N/A</v>
      </c>
      <c r="H86" s="45" t="e">
        <f>VLOOKUP($A86,EVID_OSEVU!$A$1:$M$4972,11,FALSE)</f>
        <v>#N/A</v>
      </c>
      <c r="I86" s="58" t="e">
        <f>VLOOKUP($A86,EVID_OSEVU!$A$1:$M$4972,11,FALSE)</f>
        <v>#N/A</v>
      </c>
      <c r="J86" s="63" t="e">
        <f>VLOOKUP(K86,Export6[#All],2,FALSE)</f>
        <v>#N/A</v>
      </c>
      <c r="K86" s="32"/>
      <c r="L86" s="33"/>
      <c r="M86" s="67" t="e">
        <f t="shared" si="1"/>
        <v>#N/A</v>
      </c>
      <c r="N86" s="61"/>
    </row>
    <row r="87" spans="1:14" x14ac:dyDescent="0.2">
      <c r="A87" s="32"/>
      <c r="B87" s="45" t="e">
        <f>VLOOKUP($A87,EVID_OSEVU!$A$1:$M$4972,2,FALSE)</f>
        <v>#N/A</v>
      </c>
      <c r="C87" s="45" t="e">
        <f>VLOOKUP($A87,EVID_OSEVU!$A$1:$M$4972,3,FALSE)</f>
        <v>#N/A</v>
      </c>
      <c r="D87" s="45" t="e">
        <f>VLOOKUP($A87,EVID_OSEVU!$A$1:$M$4972,4,FALSE)</f>
        <v>#N/A</v>
      </c>
      <c r="E87" s="35"/>
      <c r="F87" s="45" t="e">
        <f>VLOOKUP($A87,EVID_OSEVU!$A$1:$M$4972,7,FALSE)</f>
        <v>#N/A</v>
      </c>
      <c r="G87" s="45" t="e">
        <f>VLOOKUP($A87,EVID_OSEVU!$A$1:$M$4972,8,FALSE)</f>
        <v>#N/A</v>
      </c>
      <c r="H87" s="45" t="e">
        <f>VLOOKUP($A87,EVID_OSEVU!$A$1:$M$4972,11,FALSE)</f>
        <v>#N/A</v>
      </c>
      <c r="I87" s="58" t="e">
        <f>VLOOKUP($A87,EVID_OSEVU!$A$1:$M$4972,11,FALSE)</f>
        <v>#N/A</v>
      </c>
      <c r="J87" s="63" t="e">
        <f>VLOOKUP(K87,Export6[#All],2,FALSE)</f>
        <v>#N/A</v>
      </c>
      <c r="K87" s="32"/>
      <c r="L87" s="33"/>
      <c r="M87" s="67" t="e">
        <f t="shared" si="1"/>
        <v>#N/A</v>
      </c>
      <c r="N87" s="61"/>
    </row>
    <row r="88" spans="1:14" x14ac:dyDescent="0.2">
      <c r="A88" s="32"/>
      <c r="B88" s="45" t="e">
        <f>VLOOKUP($A88,EVID_OSEVU!$A$1:$M$4972,2,FALSE)</f>
        <v>#N/A</v>
      </c>
      <c r="C88" s="45" t="e">
        <f>VLOOKUP($A88,EVID_OSEVU!$A$1:$M$4972,3,FALSE)</f>
        <v>#N/A</v>
      </c>
      <c r="D88" s="45" t="e">
        <f>VLOOKUP($A88,EVID_OSEVU!$A$1:$M$4972,4,FALSE)</f>
        <v>#N/A</v>
      </c>
      <c r="E88" s="35"/>
      <c r="F88" s="45" t="e">
        <f>VLOOKUP($A88,EVID_OSEVU!$A$1:$M$4972,7,FALSE)</f>
        <v>#N/A</v>
      </c>
      <c r="G88" s="45" t="e">
        <f>VLOOKUP($A88,EVID_OSEVU!$A$1:$M$4972,8,FALSE)</f>
        <v>#N/A</v>
      </c>
      <c r="H88" s="45" t="e">
        <f>VLOOKUP($A88,EVID_OSEVU!$A$1:$M$4972,11,FALSE)</f>
        <v>#N/A</v>
      </c>
      <c r="I88" s="58" t="e">
        <f>VLOOKUP($A88,EVID_OSEVU!$A$1:$M$4972,11,FALSE)</f>
        <v>#N/A</v>
      </c>
      <c r="J88" s="63" t="e">
        <f>VLOOKUP(K88,Export6[#All],2,FALSE)</f>
        <v>#N/A</v>
      </c>
      <c r="K88" s="32"/>
      <c r="L88" s="33"/>
      <c r="M88" s="67" t="e">
        <f t="shared" si="1"/>
        <v>#N/A</v>
      </c>
      <c r="N88" s="61"/>
    </row>
    <row r="89" spans="1:14" x14ac:dyDescent="0.2">
      <c r="A89" s="32"/>
      <c r="B89" s="45" t="e">
        <f>VLOOKUP($A89,EVID_OSEVU!$A$1:$M$4972,2,FALSE)</f>
        <v>#N/A</v>
      </c>
      <c r="C89" s="45" t="e">
        <f>VLOOKUP($A89,EVID_OSEVU!$A$1:$M$4972,3,FALSE)</f>
        <v>#N/A</v>
      </c>
      <c r="D89" s="45" t="e">
        <f>VLOOKUP($A89,EVID_OSEVU!$A$1:$M$4972,4,FALSE)</f>
        <v>#N/A</v>
      </c>
      <c r="E89" s="35"/>
      <c r="F89" s="45" t="e">
        <f>VLOOKUP($A89,EVID_OSEVU!$A$1:$M$4972,7,FALSE)</f>
        <v>#N/A</v>
      </c>
      <c r="G89" s="45" t="e">
        <f>VLOOKUP($A89,EVID_OSEVU!$A$1:$M$4972,8,FALSE)</f>
        <v>#N/A</v>
      </c>
      <c r="H89" s="45" t="e">
        <f>VLOOKUP($A89,EVID_OSEVU!$A$1:$M$4972,11,FALSE)</f>
        <v>#N/A</v>
      </c>
      <c r="I89" s="58" t="e">
        <f>VLOOKUP($A89,EVID_OSEVU!$A$1:$M$4972,11,FALSE)</f>
        <v>#N/A</v>
      </c>
      <c r="J89" s="63" t="e">
        <f>VLOOKUP(K89,Export6[#All],2,FALSE)</f>
        <v>#N/A</v>
      </c>
      <c r="K89" s="32"/>
      <c r="L89" s="33"/>
      <c r="M89" s="67" t="e">
        <f t="shared" si="1"/>
        <v>#N/A</v>
      </c>
      <c r="N89" s="61"/>
    </row>
    <row r="90" spans="1:14" x14ac:dyDescent="0.2">
      <c r="A90" s="32"/>
      <c r="B90" s="45" t="e">
        <f>VLOOKUP($A90,EVID_OSEVU!$A$1:$M$4972,2,FALSE)</f>
        <v>#N/A</v>
      </c>
      <c r="C90" s="45" t="e">
        <f>VLOOKUP($A90,EVID_OSEVU!$A$1:$M$4972,3,FALSE)</f>
        <v>#N/A</v>
      </c>
      <c r="D90" s="45" t="e">
        <f>VLOOKUP($A90,EVID_OSEVU!$A$1:$M$4972,4,FALSE)</f>
        <v>#N/A</v>
      </c>
      <c r="E90" s="35"/>
      <c r="F90" s="45" t="e">
        <f>VLOOKUP($A90,EVID_OSEVU!$A$1:$M$4972,7,FALSE)</f>
        <v>#N/A</v>
      </c>
      <c r="G90" s="45" t="e">
        <f>VLOOKUP($A90,EVID_OSEVU!$A$1:$M$4972,8,FALSE)</f>
        <v>#N/A</v>
      </c>
      <c r="H90" s="45" t="e">
        <f>VLOOKUP($A90,EVID_OSEVU!$A$1:$M$4972,11,FALSE)</f>
        <v>#N/A</v>
      </c>
      <c r="I90" s="58" t="e">
        <f>VLOOKUP($A90,EVID_OSEVU!$A$1:$M$4972,11,FALSE)</f>
        <v>#N/A</v>
      </c>
      <c r="J90" s="63" t="e">
        <f>VLOOKUP(K90,Export6[#All],2,FALSE)</f>
        <v>#N/A</v>
      </c>
      <c r="K90" s="32"/>
      <c r="L90" s="33"/>
      <c r="M90" s="67" t="e">
        <f t="shared" si="1"/>
        <v>#N/A</v>
      </c>
      <c r="N90" s="61"/>
    </row>
    <row r="91" spans="1:14" x14ac:dyDescent="0.2">
      <c r="A91" s="32"/>
      <c r="B91" s="45" t="e">
        <f>VLOOKUP($A91,EVID_OSEVU!$A$1:$M$4972,2,FALSE)</f>
        <v>#N/A</v>
      </c>
      <c r="C91" s="45" t="e">
        <f>VLOOKUP($A91,EVID_OSEVU!$A$1:$M$4972,3,FALSE)</f>
        <v>#N/A</v>
      </c>
      <c r="D91" s="45" t="e">
        <f>VLOOKUP($A91,EVID_OSEVU!$A$1:$M$4972,4,FALSE)</f>
        <v>#N/A</v>
      </c>
      <c r="E91" s="35"/>
      <c r="F91" s="45" t="e">
        <f>VLOOKUP($A91,EVID_OSEVU!$A$1:$M$4972,7,FALSE)</f>
        <v>#N/A</v>
      </c>
      <c r="G91" s="45" t="e">
        <f>VLOOKUP($A91,EVID_OSEVU!$A$1:$M$4972,8,FALSE)</f>
        <v>#N/A</v>
      </c>
      <c r="H91" s="45" t="e">
        <f>VLOOKUP($A91,EVID_OSEVU!$A$1:$M$4972,11,FALSE)</f>
        <v>#N/A</v>
      </c>
      <c r="I91" s="58" t="e">
        <f>VLOOKUP($A91,EVID_OSEVU!$A$1:$M$4972,11,FALSE)</f>
        <v>#N/A</v>
      </c>
      <c r="J91" s="63" t="e">
        <f>VLOOKUP(K91,Export6[#All],2,FALSE)</f>
        <v>#N/A</v>
      </c>
      <c r="K91" s="32"/>
      <c r="L91" s="33"/>
      <c r="M91" s="67" t="e">
        <f t="shared" si="1"/>
        <v>#N/A</v>
      </c>
      <c r="N91" s="61"/>
    </row>
    <row r="92" spans="1:14" x14ac:dyDescent="0.2">
      <c r="A92" s="32"/>
      <c r="B92" s="45" t="e">
        <f>VLOOKUP($A92,EVID_OSEVU!$A$1:$M$4972,2,FALSE)</f>
        <v>#N/A</v>
      </c>
      <c r="C92" s="45" t="e">
        <f>VLOOKUP($A92,EVID_OSEVU!$A$1:$M$4972,3,FALSE)</f>
        <v>#N/A</v>
      </c>
      <c r="D92" s="45" t="e">
        <f>VLOOKUP($A92,EVID_OSEVU!$A$1:$M$4972,4,FALSE)</f>
        <v>#N/A</v>
      </c>
      <c r="E92" s="35"/>
      <c r="F92" s="45" t="e">
        <f>VLOOKUP($A92,EVID_OSEVU!$A$1:$M$4972,7,FALSE)</f>
        <v>#N/A</v>
      </c>
      <c r="G92" s="45" t="e">
        <f>VLOOKUP($A92,EVID_OSEVU!$A$1:$M$4972,8,FALSE)</f>
        <v>#N/A</v>
      </c>
      <c r="H92" s="45" t="e">
        <f>VLOOKUP($A92,EVID_OSEVU!$A$1:$M$4972,11,FALSE)</f>
        <v>#N/A</v>
      </c>
      <c r="I92" s="58" t="e">
        <f>VLOOKUP($A92,EVID_OSEVU!$A$1:$M$4972,11,FALSE)</f>
        <v>#N/A</v>
      </c>
      <c r="J92" s="63" t="e">
        <f>VLOOKUP(K92,Export6[#All],2,FALSE)</f>
        <v>#N/A</v>
      </c>
      <c r="K92" s="32"/>
      <c r="L92" s="33"/>
      <c r="M92" s="67" t="e">
        <f t="shared" si="1"/>
        <v>#N/A</v>
      </c>
      <c r="N92" s="61"/>
    </row>
    <row r="93" spans="1:14" x14ac:dyDescent="0.2">
      <c r="A93" s="32"/>
      <c r="B93" s="45" t="e">
        <f>VLOOKUP($A93,EVID_OSEVU!$A$1:$M$4972,2,FALSE)</f>
        <v>#N/A</v>
      </c>
      <c r="C93" s="45" t="e">
        <f>VLOOKUP($A93,EVID_OSEVU!$A$1:$M$4972,3,FALSE)</f>
        <v>#N/A</v>
      </c>
      <c r="D93" s="45" t="e">
        <f>VLOOKUP($A93,EVID_OSEVU!$A$1:$M$4972,4,FALSE)</f>
        <v>#N/A</v>
      </c>
      <c r="E93" s="35"/>
      <c r="F93" s="45" t="e">
        <f>VLOOKUP($A93,EVID_OSEVU!$A$1:$M$4972,7,FALSE)</f>
        <v>#N/A</v>
      </c>
      <c r="G93" s="45" t="e">
        <f>VLOOKUP($A93,EVID_OSEVU!$A$1:$M$4972,8,FALSE)</f>
        <v>#N/A</v>
      </c>
      <c r="H93" s="45" t="e">
        <f>VLOOKUP($A93,EVID_OSEVU!$A$1:$M$4972,11,FALSE)</f>
        <v>#N/A</v>
      </c>
      <c r="I93" s="58" t="e">
        <f>VLOOKUP($A93,EVID_OSEVU!$A$1:$M$4972,11,FALSE)</f>
        <v>#N/A</v>
      </c>
      <c r="J93" s="63" t="e">
        <f>VLOOKUP(K93,Export6[#All],2,FALSE)</f>
        <v>#N/A</v>
      </c>
      <c r="K93" s="32"/>
      <c r="L93" s="33"/>
      <c r="M93" s="67" t="e">
        <f t="shared" si="1"/>
        <v>#N/A</v>
      </c>
      <c r="N93" s="61"/>
    </row>
    <row r="94" spans="1:14" x14ac:dyDescent="0.2">
      <c r="A94" s="32"/>
      <c r="B94" s="45" t="e">
        <f>VLOOKUP($A94,EVID_OSEVU!$A$1:$M$4972,2,FALSE)</f>
        <v>#N/A</v>
      </c>
      <c r="C94" s="45" t="e">
        <f>VLOOKUP($A94,EVID_OSEVU!$A$1:$M$4972,3,FALSE)</f>
        <v>#N/A</v>
      </c>
      <c r="D94" s="45" t="e">
        <f>VLOOKUP($A94,EVID_OSEVU!$A$1:$M$4972,4,FALSE)</f>
        <v>#N/A</v>
      </c>
      <c r="E94" s="35"/>
      <c r="F94" s="45" t="e">
        <f>VLOOKUP($A94,EVID_OSEVU!$A$1:$M$4972,7,FALSE)</f>
        <v>#N/A</v>
      </c>
      <c r="G94" s="45" t="e">
        <f>VLOOKUP($A94,EVID_OSEVU!$A$1:$M$4972,8,FALSE)</f>
        <v>#N/A</v>
      </c>
      <c r="H94" s="45" t="e">
        <f>VLOOKUP($A94,EVID_OSEVU!$A$1:$M$4972,11,FALSE)</f>
        <v>#N/A</v>
      </c>
      <c r="I94" s="58" t="e">
        <f>VLOOKUP($A94,EVID_OSEVU!$A$1:$M$4972,11,FALSE)</f>
        <v>#N/A</v>
      </c>
      <c r="J94" s="63" t="e">
        <f>VLOOKUP(K94,Export6[#All],2,FALSE)</f>
        <v>#N/A</v>
      </c>
      <c r="K94" s="32"/>
      <c r="L94" s="33"/>
      <c r="M94" s="67" t="e">
        <f t="shared" si="1"/>
        <v>#N/A</v>
      </c>
      <c r="N94" s="61"/>
    </row>
    <row r="95" spans="1:14" x14ac:dyDescent="0.2">
      <c r="A95" s="32"/>
      <c r="B95" s="45" t="e">
        <f>VLOOKUP($A95,EVID_OSEVU!$A$1:$M$4972,2,FALSE)</f>
        <v>#N/A</v>
      </c>
      <c r="C95" s="45" t="e">
        <f>VLOOKUP($A95,EVID_OSEVU!$A$1:$M$4972,3,FALSE)</f>
        <v>#N/A</v>
      </c>
      <c r="D95" s="45" t="e">
        <f>VLOOKUP($A95,EVID_OSEVU!$A$1:$M$4972,4,FALSE)</f>
        <v>#N/A</v>
      </c>
      <c r="E95" s="35"/>
      <c r="F95" s="45" t="e">
        <f>VLOOKUP($A95,EVID_OSEVU!$A$1:$M$4972,7,FALSE)</f>
        <v>#N/A</v>
      </c>
      <c r="G95" s="45" t="e">
        <f>VLOOKUP($A95,EVID_OSEVU!$A$1:$M$4972,8,FALSE)</f>
        <v>#N/A</v>
      </c>
      <c r="H95" s="45" t="e">
        <f>VLOOKUP($A95,EVID_OSEVU!$A$1:$M$4972,11,FALSE)</f>
        <v>#N/A</v>
      </c>
      <c r="I95" s="58" t="e">
        <f>VLOOKUP($A95,EVID_OSEVU!$A$1:$M$4972,11,FALSE)</f>
        <v>#N/A</v>
      </c>
      <c r="J95" s="63" t="e">
        <f>VLOOKUP(K95,Export6[#All],2,FALSE)</f>
        <v>#N/A</v>
      </c>
      <c r="K95" s="32"/>
      <c r="L95" s="33"/>
      <c r="M95" s="67" t="e">
        <f t="shared" si="1"/>
        <v>#N/A</v>
      </c>
      <c r="N95" s="61"/>
    </row>
    <row r="96" spans="1:14" x14ac:dyDescent="0.2">
      <c r="A96" s="32"/>
      <c r="B96" s="45" t="e">
        <f>VLOOKUP($A96,EVID_OSEVU!$A$1:$M$4972,2,FALSE)</f>
        <v>#N/A</v>
      </c>
      <c r="C96" s="45" t="e">
        <f>VLOOKUP($A96,EVID_OSEVU!$A$1:$M$4972,3,FALSE)</f>
        <v>#N/A</v>
      </c>
      <c r="D96" s="45" t="e">
        <f>VLOOKUP($A96,EVID_OSEVU!$A$1:$M$4972,4,FALSE)</f>
        <v>#N/A</v>
      </c>
      <c r="E96" s="35"/>
      <c r="F96" s="45" t="e">
        <f>VLOOKUP($A96,EVID_OSEVU!$A$1:$M$4972,7,FALSE)</f>
        <v>#N/A</v>
      </c>
      <c r="G96" s="45" t="e">
        <f>VLOOKUP($A96,EVID_OSEVU!$A$1:$M$4972,8,FALSE)</f>
        <v>#N/A</v>
      </c>
      <c r="H96" s="45" t="e">
        <f>VLOOKUP($A96,EVID_OSEVU!$A$1:$M$4972,11,FALSE)</f>
        <v>#N/A</v>
      </c>
      <c r="I96" s="58" t="e">
        <f>VLOOKUP($A96,EVID_OSEVU!$A$1:$M$4972,11,FALSE)</f>
        <v>#N/A</v>
      </c>
      <c r="J96" s="63" t="e">
        <f>VLOOKUP(K96,Export6[#All],2,FALSE)</f>
        <v>#N/A</v>
      </c>
      <c r="K96" s="32"/>
      <c r="L96" s="33"/>
      <c r="M96" s="67" t="e">
        <f t="shared" si="1"/>
        <v>#N/A</v>
      </c>
      <c r="N96" s="61"/>
    </row>
    <row r="97" spans="1:14" x14ac:dyDescent="0.2">
      <c r="A97" s="32"/>
      <c r="B97" s="45" t="e">
        <f>VLOOKUP($A97,EVID_OSEVU!$A$1:$M$4972,2,FALSE)</f>
        <v>#N/A</v>
      </c>
      <c r="C97" s="45" t="e">
        <f>VLOOKUP($A97,EVID_OSEVU!$A$1:$M$4972,3,FALSE)</f>
        <v>#N/A</v>
      </c>
      <c r="D97" s="45" t="e">
        <f>VLOOKUP($A97,EVID_OSEVU!$A$1:$M$4972,4,FALSE)</f>
        <v>#N/A</v>
      </c>
      <c r="E97" s="35"/>
      <c r="F97" s="45" t="e">
        <f>VLOOKUP($A97,EVID_OSEVU!$A$1:$M$4972,7,FALSE)</f>
        <v>#N/A</v>
      </c>
      <c r="G97" s="45" t="e">
        <f>VLOOKUP($A97,EVID_OSEVU!$A$1:$M$4972,8,FALSE)</f>
        <v>#N/A</v>
      </c>
      <c r="H97" s="45" t="e">
        <f>VLOOKUP($A97,EVID_OSEVU!$A$1:$M$4972,11,FALSE)</f>
        <v>#N/A</v>
      </c>
      <c r="I97" s="58" t="e">
        <f>VLOOKUP($A97,EVID_OSEVU!$A$1:$M$4972,11,FALSE)</f>
        <v>#N/A</v>
      </c>
      <c r="J97" s="63" t="e">
        <f>VLOOKUP(K97,Export6[#All],2,FALSE)</f>
        <v>#N/A</v>
      </c>
      <c r="K97" s="32"/>
      <c r="L97" s="33"/>
      <c r="M97" s="67" t="e">
        <f t="shared" si="1"/>
        <v>#N/A</v>
      </c>
      <c r="N97" s="61"/>
    </row>
    <row r="98" spans="1:14" x14ac:dyDescent="0.2">
      <c r="A98" s="32"/>
      <c r="B98" s="45" t="e">
        <f>VLOOKUP($A98,EVID_OSEVU!$A$1:$M$4972,2,FALSE)</f>
        <v>#N/A</v>
      </c>
      <c r="C98" s="45" t="e">
        <f>VLOOKUP($A98,EVID_OSEVU!$A$1:$M$4972,3,FALSE)</f>
        <v>#N/A</v>
      </c>
      <c r="D98" s="45" t="e">
        <f>VLOOKUP($A98,EVID_OSEVU!$A$1:$M$4972,4,FALSE)</f>
        <v>#N/A</v>
      </c>
      <c r="E98" s="35"/>
      <c r="F98" s="45" t="e">
        <f>VLOOKUP($A98,EVID_OSEVU!$A$1:$M$4972,7,FALSE)</f>
        <v>#N/A</v>
      </c>
      <c r="G98" s="45" t="e">
        <f>VLOOKUP($A98,EVID_OSEVU!$A$1:$M$4972,8,FALSE)</f>
        <v>#N/A</v>
      </c>
      <c r="H98" s="45" t="e">
        <f>VLOOKUP($A98,EVID_OSEVU!$A$1:$M$4972,11,FALSE)</f>
        <v>#N/A</v>
      </c>
      <c r="I98" s="58" t="e">
        <f>VLOOKUP($A98,EVID_OSEVU!$A$1:$M$4972,11,FALSE)</f>
        <v>#N/A</v>
      </c>
      <c r="J98" s="63" t="e">
        <f>VLOOKUP(K98,Export6[#All],2,FALSE)</f>
        <v>#N/A</v>
      </c>
      <c r="K98" s="32"/>
      <c r="L98" s="33"/>
      <c r="M98" s="67" t="e">
        <f t="shared" si="1"/>
        <v>#N/A</v>
      </c>
      <c r="N98" s="61"/>
    </row>
    <row r="99" spans="1:14" x14ac:dyDescent="0.2">
      <c r="A99" s="32"/>
      <c r="B99" s="45" t="e">
        <f>VLOOKUP($A99,EVID_OSEVU!$A$1:$M$4972,2,FALSE)</f>
        <v>#N/A</v>
      </c>
      <c r="C99" s="45" t="e">
        <f>VLOOKUP($A99,EVID_OSEVU!$A$1:$M$4972,3,FALSE)</f>
        <v>#N/A</v>
      </c>
      <c r="D99" s="45" t="e">
        <f>VLOOKUP($A99,EVID_OSEVU!$A$1:$M$4972,4,FALSE)</f>
        <v>#N/A</v>
      </c>
      <c r="E99" s="35"/>
      <c r="F99" s="45" t="e">
        <f>VLOOKUP($A99,EVID_OSEVU!$A$1:$M$4972,7,FALSE)</f>
        <v>#N/A</v>
      </c>
      <c r="G99" s="45" t="e">
        <f>VLOOKUP($A99,EVID_OSEVU!$A$1:$M$4972,8,FALSE)</f>
        <v>#N/A</v>
      </c>
      <c r="H99" s="45" t="e">
        <f>VLOOKUP($A99,EVID_OSEVU!$A$1:$M$4972,11,FALSE)</f>
        <v>#N/A</v>
      </c>
      <c r="I99" s="58" t="e">
        <f>VLOOKUP($A99,EVID_OSEVU!$A$1:$M$4972,11,FALSE)</f>
        <v>#N/A</v>
      </c>
      <c r="J99" s="63" t="e">
        <f>VLOOKUP(K99,Export6[#All],2,FALSE)</f>
        <v>#N/A</v>
      </c>
      <c r="K99" s="32"/>
      <c r="L99" s="33"/>
      <c r="M99" s="67" t="e">
        <f t="shared" si="1"/>
        <v>#N/A</v>
      </c>
      <c r="N99" s="61"/>
    </row>
    <row r="100" spans="1:14" x14ac:dyDescent="0.2">
      <c r="A100" s="32"/>
      <c r="B100" s="45" t="e">
        <f>VLOOKUP($A100,EVID_OSEVU!$A$1:$M$4972,2,FALSE)</f>
        <v>#N/A</v>
      </c>
      <c r="C100" s="45" t="e">
        <f>VLOOKUP($A100,EVID_OSEVU!$A$1:$M$4972,3,FALSE)</f>
        <v>#N/A</v>
      </c>
      <c r="D100" s="45" t="e">
        <f>VLOOKUP($A100,EVID_OSEVU!$A$1:$M$4972,4,FALSE)</f>
        <v>#N/A</v>
      </c>
      <c r="E100" s="35"/>
      <c r="F100" s="45" t="e">
        <f>VLOOKUP($A100,EVID_OSEVU!$A$1:$M$4972,7,FALSE)</f>
        <v>#N/A</v>
      </c>
      <c r="G100" s="45" t="e">
        <f>VLOOKUP($A100,EVID_OSEVU!$A$1:$M$4972,8,FALSE)</f>
        <v>#N/A</v>
      </c>
      <c r="H100" s="45" t="e">
        <f>VLOOKUP($A100,EVID_OSEVU!$A$1:$M$4972,11,FALSE)</f>
        <v>#N/A</v>
      </c>
      <c r="I100" s="58" t="e">
        <f>VLOOKUP($A100,EVID_OSEVU!$A$1:$M$4972,11,FALSE)</f>
        <v>#N/A</v>
      </c>
      <c r="J100" s="63" t="e">
        <f>VLOOKUP(K100,Export6[#All],2,FALSE)</f>
        <v>#N/A</v>
      </c>
      <c r="K100" s="32"/>
      <c r="L100" s="33"/>
      <c r="M100" s="67" t="e">
        <f t="shared" si="1"/>
        <v>#N/A</v>
      </c>
      <c r="N100" s="61"/>
    </row>
    <row r="101" spans="1:14" x14ac:dyDescent="0.2">
      <c r="A101" s="32"/>
      <c r="B101" s="45" t="e">
        <f>VLOOKUP($A101,EVID_OSEVU!$A$1:$M$4972,2,FALSE)</f>
        <v>#N/A</v>
      </c>
      <c r="C101" s="45" t="e">
        <f>VLOOKUP($A101,EVID_OSEVU!$A$1:$M$4972,3,FALSE)</f>
        <v>#N/A</v>
      </c>
      <c r="D101" s="45" t="e">
        <f>VLOOKUP($A101,EVID_OSEVU!$A$1:$M$4972,4,FALSE)</f>
        <v>#N/A</v>
      </c>
      <c r="E101" s="35"/>
      <c r="F101" s="45" t="e">
        <f>VLOOKUP($A101,EVID_OSEVU!$A$1:$M$4972,7,FALSE)</f>
        <v>#N/A</v>
      </c>
      <c r="G101" s="45" t="e">
        <f>VLOOKUP($A101,EVID_OSEVU!$A$1:$M$4972,8,FALSE)</f>
        <v>#N/A</v>
      </c>
      <c r="H101" s="45" t="e">
        <f>VLOOKUP($A101,EVID_OSEVU!$A$1:$M$4972,11,FALSE)</f>
        <v>#N/A</v>
      </c>
      <c r="I101" s="58" t="e">
        <f>VLOOKUP($A101,EVID_OSEVU!$A$1:$M$4972,11,FALSE)</f>
        <v>#N/A</v>
      </c>
      <c r="J101" s="63" t="e">
        <f>VLOOKUP(K101,Export6[#All],2,FALSE)</f>
        <v>#N/A</v>
      </c>
      <c r="K101" s="32"/>
      <c r="L101" s="33"/>
      <c r="M101" s="67" t="e">
        <f t="shared" si="1"/>
        <v>#N/A</v>
      </c>
      <c r="N101" s="61"/>
    </row>
    <row r="102" spans="1:14" x14ac:dyDescent="0.2">
      <c r="A102" s="32"/>
      <c r="B102" s="45" t="e">
        <f>VLOOKUP($A102,EVID_OSEVU!$A$1:$M$4972,2,FALSE)</f>
        <v>#N/A</v>
      </c>
      <c r="C102" s="45" t="e">
        <f>VLOOKUP($A102,EVID_OSEVU!$A$1:$M$4972,3,FALSE)</f>
        <v>#N/A</v>
      </c>
      <c r="D102" s="45" t="e">
        <f>VLOOKUP($A102,EVID_OSEVU!$A$1:$M$4972,4,FALSE)</f>
        <v>#N/A</v>
      </c>
      <c r="E102" s="35"/>
      <c r="F102" s="45" t="e">
        <f>VLOOKUP($A102,EVID_OSEVU!$A$1:$M$4972,7,FALSE)</f>
        <v>#N/A</v>
      </c>
      <c r="G102" s="45" t="e">
        <f>VLOOKUP($A102,EVID_OSEVU!$A$1:$M$4972,8,FALSE)</f>
        <v>#N/A</v>
      </c>
      <c r="H102" s="45" t="e">
        <f>VLOOKUP($A102,EVID_OSEVU!$A$1:$M$4972,11,FALSE)</f>
        <v>#N/A</v>
      </c>
      <c r="I102" s="58" t="e">
        <f>VLOOKUP($A102,EVID_OSEVU!$A$1:$M$4972,11,FALSE)</f>
        <v>#N/A</v>
      </c>
      <c r="J102" s="63" t="e">
        <f>VLOOKUP(K102,Export6[#All],2,FALSE)</f>
        <v>#N/A</v>
      </c>
      <c r="K102" s="32"/>
      <c r="L102" s="33"/>
      <c r="M102" s="67" t="e">
        <f t="shared" si="1"/>
        <v>#N/A</v>
      </c>
      <c r="N102" s="61"/>
    </row>
    <row r="103" spans="1:14" x14ac:dyDescent="0.2">
      <c r="A103" s="32"/>
      <c r="B103" s="45" t="e">
        <f>VLOOKUP($A103,EVID_OSEVU!$A$1:$M$4972,2,FALSE)</f>
        <v>#N/A</v>
      </c>
      <c r="C103" s="45" t="e">
        <f>VLOOKUP($A103,EVID_OSEVU!$A$1:$M$4972,3,FALSE)</f>
        <v>#N/A</v>
      </c>
      <c r="D103" s="45" t="e">
        <f>VLOOKUP($A103,EVID_OSEVU!$A$1:$M$4972,4,FALSE)</f>
        <v>#N/A</v>
      </c>
      <c r="E103" s="35"/>
      <c r="F103" s="45" t="e">
        <f>VLOOKUP($A103,EVID_OSEVU!$A$1:$M$4972,7,FALSE)</f>
        <v>#N/A</v>
      </c>
      <c r="G103" s="45" t="e">
        <f>VLOOKUP($A103,EVID_OSEVU!$A$1:$M$4972,8,FALSE)</f>
        <v>#N/A</v>
      </c>
      <c r="H103" s="45" t="e">
        <f>VLOOKUP($A103,EVID_OSEVU!$A$1:$M$4972,11,FALSE)</f>
        <v>#N/A</v>
      </c>
      <c r="I103" s="58" t="e">
        <f>VLOOKUP($A103,EVID_OSEVU!$A$1:$M$4972,11,FALSE)</f>
        <v>#N/A</v>
      </c>
      <c r="J103" s="63" t="e">
        <f>VLOOKUP(K103,Export6[#All],2,FALSE)</f>
        <v>#N/A</v>
      </c>
      <c r="K103" s="32"/>
      <c r="L103" s="33"/>
      <c r="M103" s="67" t="e">
        <f t="shared" si="1"/>
        <v>#N/A</v>
      </c>
      <c r="N103" s="61"/>
    </row>
    <row r="104" spans="1:14" x14ac:dyDescent="0.2">
      <c r="A104" s="32"/>
      <c r="B104" s="45" t="e">
        <f>VLOOKUP($A104,EVID_OSEVU!$A$1:$M$4972,2,FALSE)</f>
        <v>#N/A</v>
      </c>
      <c r="C104" s="45" t="e">
        <f>VLOOKUP($A104,EVID_OSEVU!$A$1:$M$4972,3,FALSE)</f>
        <v>#N/A</v>
      </c>
      <c r="D104" s="45" t="e">
        <f>VLOOKUP($A104,EVID_OSEVU!$A$1:$M$4972,4,FALSE)</f>
        <v>#N/A</v>
      </c>
      <c r="E104" s="35"/>
      <c r="F104" s="45" t="e">
        <f>VLOOKUP($A104,EVID_OSEVU!$A$1:$M$4972,7,FALSE)</f>
        <v>#N/A</v>
      </c>
      <c r="G104" s="45" t="e">
        <f>VLOOKUP($A104,EVID_OSEVU!$A$1:$M$4972,8,FALSE)</f>
        <v>#N/A</v>
      </c>
      <c r="H104" s="45" t="e">
        <f>VLOOKUP($A104,EVID_OSEVU!$A$1:$M$4972,11,FALSE)</f>
        <v>#N/A</v>
      </c>
      <c r="I104" s="58" t="e">
        <f>VLOOKUP($A104,EVID_OSEVU!$A$1:$M$4972,11,FALSE)</f>
        <v>#N/A</v>
      </c>
      <c r="J104" s="63" t="e">
        <f>VLOOKUP(K104,Export6[#All],2,FALSE)</f>
        <v>#N/A</v>
      </c>
      <c r="K104" s="32"/>
      <c r="L104" s="33"/>
      <c r="M104" s="67" t="e">
        <f t="shared" si="1"/>
        <v>#N/A</v>
      </c>
      <c r="N104" s="61"/>
    </row>
    <row r="105" spans="1:14" x14ac:dyDescent="0.2">
      <c r="A105" s="32"/>
      <c r="B105" s="45" t="e">
        <f>VLOOKUP($A105,EVID_OSEVU!$A$1:$M$4972,2,FALSE)</f>
        <v>#N/A</v>
      </c>
      <c r="C105" s="45" t="e">
        <f>VLOOKUP($A105,EVID_OSEVU!$A$1:$M$4972,3,FALSE)</f>
        <v>#N/A</v>
      </c>
      <c r="D105" s="45" t="e">
        <f>VLOOKUP($A105,EVID_OSEVU!$A$1:$M$4972,4,FALSE)</f>
        <v>#N/A</v>
      </c>
      <c r="E105" s="35"/>
      <c r="F105" s="45" t="e">
        <f>VLOOKUP($A105,EVID_OSEVU!$A$1:$M$4972,7,FALSE)</f>
        <v>#N/A</v>
      </c>
      <c r="G105" s="45" t="e">
        <f>VLOOKUP($A105,EVID_OSEVU!$A$1:$M$4972,8,FALSE)</f>
        <v>#N/A</v>
      </c>
      <c r="H105" s="45" t="e">
        <f>VLOOKUP($A105,EVID_OSEVU!$A$1:$M$4972,11,FALSE)</f>
        <v>#N/A</v>
      </c>
      <c r="I105" s="58" t="e">
        <f>VLOOKUP($A105,EVID_OSEVU!$A$1:$M$4972,11,FALSE)</f>
        <v>#N/A</v>
      </c>
      <c r="J105" s="63" t="e">
        <f>VLOOKUP(K105,Export6[#All],2,FALSE)</f>
        <v>#N/A</v>
      </c>
      <c r="K105" s="32"/>
      <c r="L105" s="33"/>
      <c r="M105" s="67" t="e">
        <f t="shared" si="1"/>
        <v>#N/A</v>
      </c>
      <c r="N105" s="61"/>
    </row>
    <row r="106" spans="1:14" x14ac:dyDescent="0.2">
      <c r="A106" s="32"/>
      <c r="B106" s="45" t="e">
        <f>VLOOKUP($A106,EVID_OSEVU!$A$1:$M$4972,2,FALSE)</f>
        <v>#N/A</v>
      </c>
      <c r="C106" s="45" t="e">
        <f>VLOOKUP($A106,EVID_OSEVU!$A$1:$M$4972,3,FALSE)</f>
        <v>#N/A</v>
      </c>
      <c r="D106" s="45" t="e">
        <f>VLOOKUP($A106,EVID_OSEVU!$A$1:$M$4972,4,FALSE)</f>
        <v>#N/A</v>
      </c>
      <c r="E106" s="35"/>
      <c r="F106" s="45" t="e">
        <f>VLOOKUP($A106,EVID_OSEVU!$A$1:$M$4972,7,FALSE)</f>
        <v>#N/A</v>
      </c>
      <c r="G106" s="45" t="e">
        <f>VLOOKUP($A106,EVID_OSEVU!$A$1:$M$4972,8,FALSE)</f>
        <v>#N/A</v>
      </c>
      <c r="H106" s="45" t="e">
        <f>VLOOKUP($A106,EVID_OSEVU!$A$1:$M$4972,11,FALSE)</f>
        <v>#N/A</v>
      </c>
      <c r="I106" s="58" t="e">
        <f>VLOOKUP($A106,EVID_OSEVU!$A$1:$M$4972,11,FALSE)</f>
        <v>#N/A</v>
      </c>
      <c r="J106" s="63" t="e">
        <f>VLOOKUP(K106,Export6[#All],2,FALSE)</f>
        <v>#N/A</v>
      </c>
      <c r="K106" s="32"/>
      <c r="L106" s="33"/>
      <c r="M106" s="67" t="e">
        <f t="shared" si="1"/>
        <v>#N/A</v>
      </c>
      <c r="N106" s="61"/>
    </row>
    <row r="107" spans="1:14" x14ac:dyDescent="0.2">
      <c r="A107" s="32"/>
      <c r="B107" s="45" t="e">
        <f>VLOOKUP($A107,EVID_OSEVU!$A$1:$M$4972,2,FALSE)</f>
        <v>#N/A</v>
      </c>
      <c r="C107" s="45" t="e">
        <f>VLOOKUP($A107,EVID_OSEVU!$A$1:$M$4972,3,FALSE)</f>
        <v>#N/A</v>
      </c>
      <c r="D107" s="45" t="e">
        <f>VLOOKUP($A107,EVID_OSEVU!$A$1:$M$4972,4,FALSE)</f>
        <v>#N/A</v>
      </c>
      <c r="E107" s="35"/>
      <c r="F107" s="45" t="e">
        <f>VLOOKUP($A107,EVID_OSEVU!$A$1:$M$4972,7,FALSE)</f>
        <v>#N/A</v>
      </c>
      <c r="G107" s="45" t="e">
        <f>VLOOKUP($A107,EVID_OSEVU!$A$1:$M$4972,8,FALSE)</f>
        <v>#N/A</v>
      </c>
      <c r="H107" s="45" t="e">
        <f>VLOOKUP($A107,EVID_OSEVU!$A$1:$M$4972,11,FALSE)</f>
        <v>#N/A</v>
      </c>
      <c r="I107" s="58" t="e">
        <f>VLOOKUP($A107,EVID_OSEVU!$A$1:$M$4972,11,FALSE)</f>
        <v>#N/A</v>
      </c>
      <c r="J107" s="63" t="e">
        <f>VLOOKUP(K107,Export6[#All],2,FALSE)</f>
        <v>#N/A</v>
      </c>
      <c r="K107" s="32"/>
      <c r="L107" s="33"/>
      <c r="M107" s="67" t="e">
        <f t="shared" si="1"/>
        <v>#N/A</v>
      </c>
      <c r="N107" s="61"/>
    </row>
    <row r="108" spans="1:14" x14ac:dyDescent="0.2">
      <c r="A108" s="32"/>
      <c r="B108" s="45" t="e">
        <f>VLOOKUP($A108,EVID_OSEVU!$A$1:$M$4972,2,FALSE)</f>
        <v>#N/A</v>
      </c>
      <c r="C108" s="45" t="e">
        <f>VLOOKUP($A108,EVID_OSEVU!$A$1:$M$4972,3,FALSE)</f>
        <v>#N/A</v>
      </c>
      <c r="D108" s="45" t="e">
        <f>VLOOKUP($A108,EVID_OSEVU!$A$1:$M$4972,4,FALSE)</f>
        <v>#N/A</v>
      </c>
      <c r="E108" s="35"/>
      <c r="F108" s="45" t="e">
        <f>VLOOKUP($A108,EVID_OSEVU!$A$1:$M$4972,7,FALSE)</f>
        <v>#N/A</v>
      </c>
      <c r="G108" s="45" t="e">
        <f>VLOOKUP($A108,EVID_OSEVU!$A$1:$M$4972,8,FALSE)</f>
        <v>#N/A</v>
      </c>
      <c r="H108" s="45" t="e">
        <f>VLOOKUP($A108,EVID_OSEVU!$A$1:$M$4972,11,FALSE)</f>
        <v>#N/A</v>
      </c>
      <c r="I108" s="58" t="e">
        <f>VLOOKUP($A108,EVID_OSEVU!$A$1:$M$4972,11,FALSE)</f>
        <v>#N/A</v>
      </c>
      <c r="J108" s="63" t="e">
        <f>VLOOKUP(K108,Export6[#All],2,FALSE)</f>
        <v>#N/A</v>
      </c>
      <c r="K108" s="32"/>
      <c r="L108" s="33"/>
      <c r="M108" s="67" t="e">
        <f t="shared" si="1"/>
        <v>#N/A</v>
      </c>
      <c r="N108" s="61"/>
    </row>
    <row r="109" spans="1:14" x14ac:dyDescent="0.2">
      <c r="A109" s="32"/>
      <c r="B109" s="45" t="e">
        <f>VLOOKUP($A109,EVID_OSEVU!$A$1:$M$4972,2,FALSE)</f>
        <v>#N/A</v>
      </c>
      <c r="C109" s="45" t="e">
        <f>VLOOKUP($A109,EVID_OSEVU!$A$1:$M$4972,3,FALSE)</f>
        <v>#N/A</v>
      </c>
      <c r="D109" s="45" t="e">
        <f>VLOOKUP($A109,EVID_OSEVU!$A$1:$M$4972,4,FALSE)</f>
        <v>#N/A</v>
      </c>
      <c r="E109" s="35"/>
      <c r="F109" s="45" t="e">
        <f>VLOOKUP($A109,EVID_OSEVU!$A$1:$M$4972,7,FALSE)</f>
        <v>#N/A</v>
      </c>
      <c r="G109" s="45" t="e">
        <f>VLOOKUP($A109,EVID_OSEVU!$A$1:$M$4972,8,FALSE)</f>
        <v>#N/A</v>
      </c>
      <c r="H109" s="45" t="e">
        <f>VLOOKUP($A109,EVID_OSEVU!$A$1:$M$4972,11,FALSE)</f>
        <v>#N/A</v>
      </c>
      <c r="I109" s="58" t="e">
        <f>VLOOKUP($A109,EVID_OSEVU!$A$1:$M$4972,11,FALSE)</f>
        <v>#N/A</v>
      </c>
      <c r="J109" s="63" t="e">
        <f>VLOOKUP(K109,Export6[#All],2,FALSE)</f>
        <v>#N/A</v>
      </c>
      <c r="K109" s="32"/>
      <c r="L109" s="33"/>
      <c r="M109" s="67" t="e">
        <f t="shared" si="1"/>
        <v>#N/A</v>
      </c>
      <c r="N109" s="61"/>
    </row>
    <row r="110" spans="1:14" x14ac:dyDescent="0.2">
      <c r="A110" s="32"/>
      <c r="B110" s="45" t="e">
        <f>VLOOKUP($A110,EVID_OSEVU!$A$1:$M$4972,2,FALSE)</f>
        <v>#N/A</v>
      </c>
      <c r="C110" s="45" t="e">
        <f>VLOOKUP($A110,EVID_OSEVU!$A$1:$M$4972,3,FALSE)</f>
        <v>#N/A</v>
      </c>
      <c r="D110" s="45" t="e">
        <f>VLOOKUP($A110,EVID_OSEVU!$A$1:$M$4972,4,FALSE)</f>
        <v>#N/A</v>
      </c>
      <c r="E110" s="35"/>
      <c r="F110" s="45" t="e">
        <f>VLOOKUP($A110,EVID_OSEVU!$A$1:$M$4972,7,FALSE)</f>
        <v>#N/A</v>
      </c>
      <c r="G110" s="45" t="e">
        <f>VLOOKUP($A110,EVID_OSEVU!$A$1:$M$4972,8,FALSE)</f>
        <v>#N/A</v>
      </c>
      <c r="H110" s="45" t="e">
        <f>VLOOKUP($A110,EVID_OSEVU!$A$1:$M$4972,11,FALSE)</f>
        <v>#N/A</v>
      </c>
      <c r="I110" s="58" t="e">
        <f>VLOOKUP($A110,EVID_OSEVU!$A$1:$M$4972,11,FALSE)</f>
        <v>#N/A</v>
      </c>
      <c r="J110" s="63" t="e">
        <f>VLOOKUP(K110,Export6[#All],2,FALSE)</f>
        <v>#N/A</v>
      </c>
      <c r="K110" s="32"/>
      <c r="L110" s="33"/>
      <c r="M110" s="67" t="e">
        <f t="shared" si="1"/>
        <v>#N/A</v>
      </c>
      <c r="N110" s="61"/>
    </row>
    <row r="111" spans="1:14" x14ac:dyDescent="0.2">
      <c r="A111" s="32"/>
      <c r="B111" s="45" t="e">
        <f>VLOOKUP($A111,EVID_OSEVU!$A$1:$M$4972,2,FALSE)</f>
        <v>#N/A</v>
      </c>
      <c r="C111" s="45" t="e">
        <f>VLOOKUP($A111,EVID_OSEVU!$A$1:$M$4972,3,FALSE)</f>
        <v>#N/A</v>
      </c>
      <c r="D111" s="45" t="e">
        <f>VLOOKUP($A111,EVID_OSEVU!$A$1:$M$4972,4,FALSE)</f>
        <v>#N/A</v>
      </c>
      <c r="E111" s="35"/>
      <c r="F111" s="45" t="e">
        <f>VLOOKUP($A111,EVID_OSEVU!$A$1:$M$4972,7,FALSE)</f>
        <v>#N/A</v>
      </c>
      <c r="G111" s="45" t="e">
        <f>VLOOKUP($A111,EVID_OSEVU!$A$1:$M$4972,8,FALSE)</f>
        <v>#N/A</v>
      </c>
      <c r="H111" s="45" t="e">
        <f>VLOOKUP($A111,EVID_OSEVU!$A$1:$M$4972,11,FALSE)</f>
        <v>#N/A</v>
      </c>
      <c r="I111" s="58" t="e">
        <f>VLOOKUP($A111,EVID_OSEVU!$A$1:$M$4972,11,FALSE)</f>
        <v>#N/A</v>
      </c>
      <c r="J111" s="63" t="e">
        <f>VLOOKUP(K111,Export6[#All],2,FALSE)</f>
        <v>#N/A</v>
      </c>
      <c r="K111" s="32"/>
      <c r="L111" s="33"/>
      <c r="M111" s="67" t="e">
        <f t="shared" si="1"/>
        <v>#N/A</v>
      </c>
      <c r="N111" s="61"/>
    </row>
    <row r="112" spans="1:14" x14ac:dyDescent="0.2">
      <c r="A112" s="32"/>
      <c r="B112" s="45" t="e">
        <f>VLOOKUP($A112,EVID_OSEVU!$A$1:$M$4972,2,FALSE)</f>
        <v>#N/A</v>
      </c>
      <c r="C112" s="45" t="e">
        <f>VLOOKUP($A112,EVID_OSEVU!$A$1:$M$4972,3,FALSE)</f>
        <v>#N/A</v>
      </c>
      <c r="D112" s="45" t="e">
        <f>VLOOKUP($A112,EVID_OSEVU!$A$1:$M$4972,4,FALSE)</f>
        <v>#N/A</v>
      </c>
      <c r="E112" s="35"/>
      <c r="F112" s="45" t="e">
        <f>VLOOKUP($A112,EVID_OSEVU!$A$1:$M$4972,7,FALSE)</f>
        <v>#N/A</v>
      </c>
      <c r="G112" s="45" t="e">
        <f>VLOOKUP($A112,EVID_OSEVU!$A$1:$M$4972,8,FALSE)</f>
        <v>#N/A</v>
      </c>
      <c r="H112" s="45" t="e">
        <f>VLOOKUP($A112,EVID_OSEVU!$A$1:$M$4972,11,FALSE)</f>
        <v>#N/A</v>
      </c>
      <c r="I112" s="58" t="e">
        <f>VLOOKUP($A112,EVID_OSEVU!$A$1:$M$4972,11,FALSE)</f>
        <v>#N/A</v>
      </c>
      <c r="J112" s="63" t="e">
        <f>VLOOKUP(K112,Export6[#All],2,FALSE)</f>
        <v>#N/A</v>
      </c>
      <c r="K112" s="32"/>
      <c r="L112" s="33"/>
      <c r="M112" s="67" t="e">
        <f t="shared" si="1"/>
        <v>#N/A</v>
      </c>
      <c r="N112" s="61"/>
    </row>
    <row r="113" spans="1:14" x14ac:dyDescent="0.2">
      <c r="A113" s="32"/>
      <c r="B113" s="45" t="e">
        <f>VLOOKUP($A113,EVID_OSEVU!$A$1:$M$4972,2,FALSE)</f>
        <v>#N/A</v>
      </c>
      <c r="C113" s="45" t="e">
        <f>VLOOKUP($A113,EVID_OSEVU!$A$1:$M$4972,3,FALSE)</f>
        <v>#N/A</v>
      </c>
      <c r="D113" s="45" t="e">
        <f>VLOOKUP($A113,EVID_OSEVU!$A$1:$M$4972,4,FALSE)</f>
        <v>#N/A</v>
      </c>
      <c r="E113" s="35"/>
      <c r="F113" s="45" t="e">
        <f>VLOOKUP($A113,EVID_OSEVU!$A$1:$M$4972,7,FALSE)</f>
        <v>#N/A</v>
      </c>
      <c r="G113" s="45" t="e">
        <f>VLOOKUP($A113,EVID_OSEVU!$A$1:$M$4972,8,FALSE)</f>
        <v>#N/A</v>
      </c>
      <c r="H113" s="45" t="e">
        <f>VLOOKUP($A113,EVID_OSEVU!$A$1:$M$4972,11,FALSE)</f>
        <v>#N/A</v>
      </c>
      <c r="I113" s="58" t="e">
        <f>VLOOKUP($A113,EVID_OSEVU!$A$1:$M$4972,11,FALSE)</f>
        <v>#N/A</v>
      </c>
      <c r="J113" s="63" t="e">
        <f>VLOOKUP(K113,Export6[#All],2,FALSE)</f>
        <v>#N/A</v>
      </c>
      <c r="K113" s="32"/>
      <c r="L113" s="33"/>
      <c r="M113" s="67" t="e">
        <f t="shared" si="1"/>
        <v>#N/A</v>
      </c>
      <c r="N113" s="61"/>
    </row>
    <row r="114" spans="1:14" x14ac:dyDescent="0.2">
      <c r="A114" s="32"/>
      <c r="B114" s="45" t="e">
        <f>VLOOKUP($A114,EVID_OSEVU!$A$1:$M$4972,2,FALSE)</f>
        <v>#N/A</v>
      </c>
      <c r="C114" s="45" t="e">
        <f>VLOOKUP($A114,EVID_OSEVU!$A$1:$M$4972,3,FALSE)</f>
        <v>#N/A</v>
      </c>
      <c r="D114" s="45" t="e">
        <f>VLOOKUP($A114,EVID_OSEVU!$A$1:$M$4972,4,FALSE)</f>
        <v>#N/A</v>
      </c>
      <c r="E114" s="35"/>
      <c r="F114" s="45" t="e">
        <f>VLOOKUP($A114,EVID_OSEVU!$A$1:$M$4972,7,FALSE)</f>
        <v>#N/A</v>
      </c>
      <c r="G114" s="45" t="e">
        <f>VLOOKUP($A114,EVID_OSEVU!$A$1:$M$4972,8,FALSE)</f>
        <v>#N/A</v>
      </c>
      <c r="H114" s="45" t="e">
        <f>VLOOKUP($A114,EVID_OSEVU!$A$1:$M$4972,11,FALSE)</f>
        <v>#N/A</v>
      </c>
      <c r="I114" s="58" t="e">
        <f>VLOOKUP($A114,EVID_OSEVU!$A$1:$M$4972,11,FALSE)</f>
        <v>#N/A</v>
      </c>
      <c r="J114" s="63" t="e">
        <f>VLOOKUP(K114,Export6[#All],2,FALSE)</f>
        <v>#N/A</v>
      </c>
      <c r="K114" s="32"/>
      <c r="L114" s="33"/>
      <c r="M114" s="67" t="e">
        <f t="shared" si="1"/>
        <v>#N/A</v>
      </c>
      <c r="N114" s="61"/>
    </row>
    <row r="115" spans="1:14" x14ac:dyDescent="0.2">
      <c r="A115" s="32"/>
      <c r="B115" s="45" t="e">
        <f>VLOOKUP($A115,EVID_OSEVU!$A$1:$M$4972,2,FALSE)</f>
        <v>#N/A</v>
      </c>
      <c r="C115" s="45" t="e">
        <f>VLOOKUP($A115,EVID_OSEVU!$A$1:$M$4972,3,FALSE)</f>
        <v>#N/A</v>
      </c>
      <c r="D115" s="45" t="e">
        <f>VLOOKUP($A115,EVID_OSEVU!$A$1:$M$4972,4,FALSE)</f>
        <v>#N/A</v>
      </c>
      <c r="E115" s="35"/>
      <c r="F115" s="45" t="e">
        <f>VLOOKUP($A115,EVID_OSEVU!$A$1:$M$4972,7,FALSE)</f>
        <v>#N/A</v>
      </c>
      <c r="G115" s="45" t="e">
        <f>VLOOKUP($A115,EVID_OSEVU!$A$1:$M$4972,8,FALSE)</f>
        <v>#N/A</v>
      </c>
      <c r="H115" s="45" t="e">
        <f>VLOOKUP($A115,EVID_OSEVU!$A$1:$M$4972,11,FALSE)</f>
        <v>#N/A</v>
      </c>
      <c r="I115" s="58" t="e">
        <f>VLOOKUP($A115,EVID_OSEVU!$A$1:$M$4972,11,FALSE)</f>
        <v>#N/A</v>
      </c>
      <c r="J115" s="63" t="e">
        <f>VLOOKUP(K115,Export6[#All],2,FALSE)</f>
        <v>#N/A</v>
      </c>
      <c r="K115" s="32"/>
      <c r="L115" s="33"/>
      <c r="M115" s="67" t="e">
        <f t="shared" si="1"/>
        <v>#N/A</v>
      </c>
      <c r="N115" s="61"/>
    </row>
    <row r="116" spans="1:14" x14ac:dyDescent="0.2">
      <c r="A116" s="32"/>
      <c r="B116" s="45" t="e">
        <f>VLOOKUP($A116,EVID_OSEVU!$A$1:$M$4972,2,FALSE)</f>
        <v>#N/A</v>
      </c>
      <c r="C116" s="45" t="e">
        <f>VLOOKUP($A116,EVID_OSEVU!$A$1:$M$4972,3,FALSE)</f>
        <v>#N/A</v>
      </c>
      <c r="D116" s="45" t="e">
        <f>VLOOKUP($A116,EVID_OSEVU!$A$1:$M$4972,4,FALSE)</f>
        <v>#N/A</v>
      </c>
      <c r="E116" s="35"/>
      <c r="F116" s="45" t="e">
        <f>VLOOKUP($A116,EVID_OSEVU!$A$1:$M$4972,7,FALSE)</f>
        <v>#N/A</v>
      </c>
      <c r="G116" s="45" t="e">
        <f>VLOOKUP($A116,EVID_OSEVU!$A$1:$M$4972,8,FALSE)</f>
        <v>#N/A</v>
      </c>
      <c r="H116" s="45" t="e">
        <f>VLOOKUP($A116,EVID_OSEVU!$A$1:$M$4972,11,FALSE)</f>
        <v>#N/A</v>
      </c>
      <c r="I116" s="58" t="e">
        <f>VLOOKUP($A116,EVID_OSEVU!$A$1:$M$4972,11,FALSE)</f>
        <v>#N/A</v>
      </c>
      <c r="J116" s="63" t="e">
        <f>VLOOKUP(K116,Export6[#All],2,FALSE)</f>
        <v>#N/A</v>
      </c>
      <c r="K116" s="32"/>
      <c r="L116" s="33"/>
      <c r="M116" s="67" t="e">
        <f t="shared" si="1"/>
        <v>#N/A</v>
      </c>
      <c r="N116" s="61"/>
    </row>
    <row r="117" spans="1:14" x14ac:dyDescent="0.2">
      <c r="A117" s="32"/>
      <c r="B117" s="45" t="e">
        <f>VLOOKUP($A117,EVID_OSEVU!$A$1:$M$4972,2,FALSE)</f>
        <v>#N/A</v>
      </c>
      <c r="C117" s="45" t="e">
        <f>VLOOKUP($A117,EVID_OSEVU!$A$1:$M$4972,3,FALSE)</f>
        <v>#N/A</v>
      </c>
      <c r="D117" s="45" t="e">
        <f>VLOOKUP($A117,EVID_OSEVU!$A$1:$M$4972,4,FALSE)</f>
        <v>#N/A</v>
      </c>
      <c r="E117" s="35"/>
      <c r="F117" s="45" t="e">
        <f>VLOOKUP($A117,EVID_OSEVU!$A$1:$M$4972,7,FALSE)</f>
        <v>#N/A</v>
      </c>
      <c r="G117" s="45" t="e">
        <f>VLOOKUP($A117,EVID_OSEVU!$A$1:$M$4972,8,FALSE)</f>
        <v>#N/A</v>
      </c>
      <c r="H117" s="45" t="e">
        <f>VLOOKUP($A117,EVID_OSEVU!$A$1:$M$4972,11,FALSE)</f>
        <v>#N/A</v>
      </c>
      <c r="I117" s="58" t="e">
        <f>VLOOKUP($A117,EVID_OSEVU!$A$1:$M$4972,11,FALSE)</f>
        <v>#N/A</v>
      </c>
      <c r="J117" s="63" t="e">
        <f>VLOOKUP(K117,Export6[#All],2,FALSE)</f>
        <v>#N/A</v>
      </c>
      <c r="K117" s="32"/>
      <c r="L117" s="33"/>
      <c r="M117" s="67" t="e">
        <f t="shared" si="1"/>
        <v>#N/A</v>
      </c>
      <c r="N117" s="61"/>
    </row>
    <row r="118" spans="1:14" x14ac:dyDescent="0.2">
      <c r="A118" s="32"/>
      <c r="B118" s="45" t="e">
        <f>VLOOKUP($A118,EVID_OSEVU!$A$1:$M$4972,2,FALSE)</f>
        <v>#N/A</v>
      </c>
      <c r="C118" s="45" t="e">
        <f>VLOOKUP($A118,EVID_OSEVU!$A$1:$M$4972,3,FALSE)</f>
        <v>#N/A</v>
      </c>
      <c r="D118" s="45" t="e">
        <f>VLOOKUP($A118,EVID_OSEVU!$A$1:$M$4972,4,FALSE)</f>
        <v>#N/A</v>
      </c>
      <c r="E118" s="35"/>
      <c r="F118" s="45" t="e">
        <f>VLOOKUP($A118,EVID_OSEVU!$A$1:$M$4972,7,FALSE)</f>
        <v>#N/A</v>
      </c>
      <c r="G118" s="45" t="e">
        <f>VLOOKUP($A118,EVID_OSEVU!$A$1:$M$4972,8,FALSE)</f>
        <v>#N/A</v>
      </c>
      <c r="H118" s="45" t="e">
        <f>VLOOKUP($A118,EVID_OSEVU!$A$1:$M$4972,11,FALSE)</f>
        <v>#N/A</v>
      </c>
      <c r="I118" s="58" t="e">
        <f>VLOOKUP($A118,EVID_OSEVU!$A$1:$M$4972,11,FALSE)</f>
        <v>#N/A</v>
      </c>
      <c r="J118" s="63" t="e">
        <f>VLOOKUP(K118,Export6[#All],2,FALSE)</f>
        <v>#N/A</v>
      </c>
      <c r="K118" s="32"/>
      <c r="L118" s="33"/>
      <c r="M118" s="67" t="e">
        <f t="shared" si="1"/>
        <v>#N/A</v>
      </c>
      <c r="N118" s="61"/>
    </row>
    <row r="119" spans="1:14" x14ac:dyDescent="0.2">
      <c r="A119" s="32"/>
      <c r="B119" s="45" t="e">
        <f>VLOOKUP($A119,EVID_OSEVU!$A$1:$M$4972,2,FALSE)</f>
        <v>#N/A</v>
      </c>
      <c r="C119" s="45" t="e">
        <f>VLOOKUP($A119,EVID_OSEVU!$A$1:$M$4972,3,FALSE)</f>
        <v>#N/A</v>
      </c>
      <c r="D119" s="45" t="e">
        <f>VLOOKUP($A119,EVID_OSEVU!$A$1:$M$4972,4,FALSE)</f>
        <v>#N/A</v>
      </c>
      <c r="E119" s="35"/>
      <c r="F119" s="45" t="e">
        <f>VLOOKUP($A119,EVID_OSEVU!$A$1:$M$4972,7,FALSE)</f>
        <v>#N/A</v>
      </c>
      <c r="G119" s="45" t="e">
        <f>VLOOKUP($A119,EVID_OSEVU!$A$1:$M$4972,8,FALSE)</f>
        <v>#N/A</v>
      </c>
      <c r="H119" s="45" t="e">
        <f>VLOOKUP($A119,EVID_OSEVU!$A$1:$M$4972,11,FALSE)</f>
        <v>#N/A</v>
      </c>
      <c r="I119" s="58" t="e">
        <f>VLOOKUP($A119,EVID_OSEVU!$A$1:$M$4972,11,FALSE)</f>
        <v>#N/A</v>
      </c>
      <c r="J119" s="63" t="e">
        <f>VLOOKUP(K119,Export6[#All],2,FALSE)</f>
        <v>#N/A</v>
      </c>
      <c r="K119" s="32"/>
      <c r="L119" s="33"/>
      <c r="M119" s="67" t="e">
        <f t="shared" si="1"/>
        <v>#N/A</v>
      </c>
      <c r="N119" s="61"/>
    </row>
    <row r="120" spans="1:14" x14ac:dyDescent="0.2">
      <c r="A120" s="32"/>
      <c r="B120" s="45" t="e">
        <f>VLOOKUP($A120,EVID_OSEVU!$A$1:$M$4972,2,FALSE)</f>
        <v>#N/A</v>
      </c>
      <c r="C120" s="45" t="e">
        <f>VLOOKUP($A120,EVID_OSEVU!$A$1:$M$4972,3,FALSE)</f>
        <v>#N/A</v>
      </c>
      <c r="D120" s="45" t="e">
        <f>VLOOKUP($A120,EVID_OSEVU!$A$1:$M$4972,4,FALSE)</f>
        <v>#N/A</v>
      </c>
      <c r="E120" s="35"/>
      <c r="F120" s="45" t="e">
        <f>VLOOKUP($A120,EVID_OSEVU!$A$1:$M$4972,7,FALSE)</f>
        <v>#N/A</v>
      </c>
      <c r="G120" s="45" t="e">
        <f>VLOOKUP($A120,EVID_OSEVU!$A$1:$M$4972,8,FALSE)</f>
        <v>#N/A</v>
      </c>
      <c r="H120" s="45" t="e">
        <f>VLOOKUP($A120,EVID_OSEVU!$A$1:$M$4972,11,FALSE)</f>
        <v>#N/A</v>
      </c>
      <c r="I120" s="58" t="e">
        <f>VLOOKUP($A120,EVID_OSEVU!$A$1:$M$4972,11,FALSE)</f>
        <v>#N/A</v>
      </c>
      <c r="J120" s="63" t="e">
        <f>VLOOKUP(K120,Export6[#All],2,FALSE)</f>
        <v>#N/A</v>
      </c>
      <c r="K120" s="32"/>
      <c r="L120" s="33"/>
      <c r="M120" s="67" t="e">
        <f t="shared" si="1"/>
        <v>#N/A</v>
      </c>
      <c r="N120" s="61"/>
    </row>
    <row r="121" spans="1:14" x14ac:dyDescent="0.2">
      <c r="A121" s="32"/>
      <c r="B121" s="45" t="e">
        <f>VLOOKUP($A121,EVID_OSEVU!$A$1:$M$4972,2,FALSE)</f>
        <v>#N/A</v>
      </c>
      <c r="C121" s="45" t="e">
        <f>VLOOKUP($A121,EVID_OSEVU!$A$1:$M$4972,3,FALSE)</f>
        <v>#N/A</v>
      </c>
      <c r="D121" s="45" t="e">
        <f>VLOOKUP($A121,EVID_OSEVU!$A$1:$M$4972,4,FALSE)</f>
        <v>#N/A</v>
      </c>
      <c r="E121" s="35"/>
      <c r="F121" s="45" t="e">
        <f>VLOOKUP($A121,EVID_OSEVU!$A$1:$M$4972,7,FALSE)</f>
        <v>#N/A</v>
      </c>
      <c r="G121" s="45" t="e">
        <f>VLOOKUP($A121,EVID_OSEVU!$A$1:$M$4972,8,FALSE)</f>
        <v>#N/A</v>
      </c>
      <c r="H121" s="45" t="e">
        <f>VLOOKUP($A121,EVID_OSEVU!$A$1:$M$4972,11,FALSE)</f>
        <v>#N/A</v>
      </c>
      <c r="I121" s="58" t="e">
        <f>VLOOKUP($A121,EVID_OSEVU!$A$1:$M$4972,11,FALSE)</f>
        <v>#N/A</v>
      </c>
      <c r="J121" s="63" t="e">
        <f>VLOOKUP(K121,Export6[#All],2,FALSE)</f>
        <v>#N/A</v>
      </c>
      <c r="K121" s="32"/>
      <c r="L121" s="33"/>
      <c r="M121" s="67" t="e">
        <f t="shared" si="1"/>
        <v>#N/A</v>
      </c>
      <c r="N121" s="61"/>
    </row>
    <row r="122" spans="1:14" x14ac:dyDescent="0.2">
      <c r="A122" s="32"/>
      <c r="B122" s="45" t="e">
        <f>VLOOKUP($A122,EVID_OSEVU!$A$1:$M$4972,2,FALSE)</f>
        <v>#N/A</v>
      </c>
      <c r="C122" s="45" t="e">
        <f>VLOOKUP($A122,EVID_OSEVU!$A$1:$M$4972,3,FALSE)</f>
        <v>#N/A</v>
      </c>
      <c r="D122" s="45" t="e">
        <f>VLOOKUP($A122,EVID_OSEVU!$A$1:$M$4972,4,FALSE)</f>
        <v>#N/A</v>
      </c>
      <c r="E122" s="35"/>
      <c r="F122" s="45" t="e">
        <f>VLOOKUP($A122,EVID_OSEVU!$A$1:$M$4972,7,FALSE)</f>
        <v>#N/A</v>
      </c>
      <c r="G122" s="45" t="e">
        <f>VLOOKUP($A122,EVID_OSEVU!$A$1:$M$4972,8,FALSE)</f>
        <v>#N/A</v>
      </c>
      <c r="H122" s="45" t="e">
        <f>VLOOKUP($A122,EVID_OSEVU!$A$1:$M$4972,11,FALSE)</f>
        <v>#N/A</v>
      </c>
      <c r="I122" s="58" t="e">
        <f>VLOOKUP($A122,EVID_OSEVU!$A$1:$M$4972,11,FALSE)</f>
        <v>#N/A</v>
      </c>
      <c r="J122" s="63" t="e">
        <f>VLOOKUP(K122,Export6[#All],2,FALSE)</f>
        <v>#N/A</v>
      </c>
      <c r="K122" s="32"/>
      <c r="L122" s="33"/>
      <c r="M122" s="67" t="e">
        <f t="shared" si="1"/>
        <v>#N/A</v>
      </c>
      <c r="N122" s="61"/>
    </row>
    <row r="123" spans="1:14" x14ac:dyDescent="0.2">
      <c r="A123" s="32"/>
      <c r="B123" s="45" t="e">
        <f>VLOOKUP($A123,EVID_OSEVU!$A$1:$M$4972,2,FALSE)</f>
        <v>#N/A</v>
      </c>
      <c r="C123" s="45" t="e">
        <f>VLOOKUP($A123,EVID_OSEVU!$A$1:$M$4972,3,FALSE)</f>
        <v>#N/A</v>
      </c>
      <c r="D123" s="45" t="e">
        <f>VLOOKUP($A123,EVID_OSEVU!$A$1:$M$4972,4,FALSE)</f>
        <v>#N/A</v>
      </c>
      <c r="E123" s="35"/>
      <c r="F123" s="45" t="e">
        <f>VLOOKUP($A123,EVID_OSEVU!$A$1:$M$4972,7,FALSE)</f>
        <v>#N/A</v>
      </c>
      <c r="G123" s="45" t="e">
        <f>VLOOKUP($A123,EVID_OSEVU!$A$1:$M$4972,8,FALSE)</f>
        <v>#N/A</v>
      </c>
      <c r="H123" s="45" t="e">
        <f>VLOOKUP($A123,EVID_OSEVU!$A$1:$M$4972,11,FALSE)</f>
        <v>#N/A</v>
      </c>
      <c r="I123" s="58" t="e">
        <f>VLOOKUP($A123,EVID_OSEVU!$A$1:$M$4972,11,FALSE)</f>
        <v>#N/A</v>
      </c>
      <c r="J123" s="63" t="e">
        <f>VLOOKUP(K123,Export6[#All],2,FALSE)</f>
        <v>#N/A</v>
      </c>
      <c r="K123" s="32"/>
      <c r="L123" s="33"/>
      <c r="M123" s="67" t="e">
        <f t="shared" si="1"/>
        <v>#N/A</v>
      </c>
      <c r="N123" s="61"/>
    </row>
    <row r="124" spans="1:14" x14ac:dyDescent="0.2">
      <c r="A124" s="32"/>
      <c r="B124" s="45" t="e">
        <f>VLOOKUP($A124,EVID_OSEVU!$A$1:$M$4972,2,FALSE)</f>
        <v>#N/A</v>
      </c>
      <c r="C124" s="45" t="e">
        <f>VLOOKUP($A124,EVID_OSEVU!$A$1:$M$4972,3,FALSE)</f>
        <v>#N/A</v>
      </c>
      <c r="D124" s="45" t="e">
        <f>VLOOKUP($A124,EVID_OSEVU!$A$1:$M$4972,4,FALSE)</f>
        <v>#N/A</v>
      </c>
      <c r="E124" s="35"/>
      <c r="F124" s="45" t="e">
        <f>VLOOKUP($A124,EVID_OSEVU!$A$1:$M$4972,7,FALSE)</f>
        <v>#N/A</v>
      </c>
      <c r="G124" s="45" t="e">
        <f>VLOOKUP($A124,EVID_OSEVU!$A$1:$M$4972,8,FALSE)</f>
        <v>#N/A</v>
      </c>
      <c r="H124" s="45" t="e">
        <f>VLOOKUP($A124,EVID_OSEVU!$A$1:$M$4972,11,FALSE)</f>
        <v>#N/A</v>
      </c>
      <c r="I124" s="58" t="e">
        <f>VLOOKUP($A124,EVID_OSEVU!$A$1:$M$4972,11,FALSE)</f>
        <v>#N/A</v>
      </c>
      <c r="J124" s="63" t="e">
        <f>VLOOKUP(K124,Export6[#All],2,FALSE)</f>
        <v>#N/A</v>
      </c>
      <c r="K124" s="32"/>
      <c r="L124" s="33"/>
      <c r="M124" s="67" t="e">
        <f t="shared" si="1"/>
        <v>#N/A</v>
      </c>
      <c r="N124" s="61"/>
    </row>
    <row r="125" spans="1:14" x14ac:dyDescent="0.2">
      <c r="A125" s="32"/>
      <c r="B125" s="45" t="e">
        <f>VLOOKUP($A125,EVID_OSEVU!$A$1:$M$4972,2,FALSE)</f>
        <v>#N/A</v>
      </c>
      <c r="C125" s="45" t="e">
        <f>VLOOKUP($A125,EVID_OSEVU!$A$1:$M$4972,3,FALSE)</f>
        <v>#N/A</v>
      </c>
      <c r="D125" s="45" t="e">
        <f>VLOOKUP($A125,EVID_OSEVU!$A$1:$M$4972,4,FALSE)</f>
        <v>#N/A</v>
      </c>
      <c r="E125" s="35"/>
      <c r="F125" s="45" t="e">
        <f>VLOOKUP($A125,EVID_OSEVU!$A$1:$M$4972,7,FALSE)</f>
        <v>#N/A</v>
      </c>
      <c r="G125" s="45" t="e">
        <f>VLOOKUP($A125,EVID_OSEVU!$A$1:$M$4972,8,FALSE)</f>
        <v>#N/A</v>
      </c>
      <c r="H125" s="45" t="e">
        <f>VLOOKUP($A125,EVID_OSEVU!$A$1:$M$4972,11,FALSE)</f>
        <v>#N/A</v>
      </c>
      <c r="I125" s="58" t="e">
        <f>VLOOKUP($A125,EVID_OSEVU!$A$1:$M$4972,11,FALSE)</f>
        <v>#N/A</v>
      </c>
      <c r="J125" s="63" t="e">
        <f>VLOOKUP(K125,Export6[#All],2,FALSE)</f>
        <v>#N/A</v>
      </c>
      <c r="K125" s="32"/>
      <c r="L125" s="33"/>
      <c r="M125" s="67" t="e">
        <f t="shared" si="1"/>
        <v>#N/A</v>
      </c>
      <c r="N125" s="61"/>
    </row>
    <row r="126" spans="1:14" x14ac:dyDescent="0.2">
      <c r="A126" s="32"/>
      <c r="B126" s="45" t="e">
        <f>VLOOKUP($A126,EVID_OSEVU!$A$1:$M$4972,2,FALSE)</f>
        <v>#N/A</v>
      </c>
      <c r="C126" s="45" t="e">
        <f>VLOOKUP($A126,EVID_OSEVU!$A$1:$M$4972,3,FALSE)</f>
        <v>#N/A</v>
      </c>
      <c r="D126" s="45" t="e">
        <f>VLOOKUP($A126,EVID_OSEVU!$A$1:$M$4972,4,FALSE)</f>
        <v>#N/A</v>
      </c>
      <c r="E126" s="35"/>
      <c r="F126" s="45" t="e">
        <f>VLOOKUP($A126,EVID_OSEVU!$A$1:$M$4972,7,FALSE)</f>
        <v>#N/A</v>
      </c>
      <c r="G126" s="45" t="e">
        <f>VLOOKUP($A126,EVID_OSEVU!$A$1:$M$4972,8,FALSE)</f>
        <v>#N/A</v>
      </c>
      <c r="H126" s="45" t="e">
        <f>VLOOKUP($A126,EVID_OSEVU!$A$1:$M$4972,11,FALSE)</f>
        <v>#N/A</v>
      </c>
      <c r="I126" s="58" t="e">
        <f>VLOOKUP($A126,EVID_OSEVU!$A$1:$M$4972,11,FALSE)</f>
        <v>#N/A</v>
      </c>
      <c r="J126" s="63" t="e">
        <f>VLOOKUP(K126,Export6[#All],2,FALSE)</f>
        <v>#N/A</v>
      </c>
      <c r="K126" s="32"/>
      <c r="L126" s="33"/>
      <c r="M126" s="67" t="e">
        <f t="shared" si="1"/>
        <v>#N/A</v>
      </c>
      <c r="N126" s="61"/>
    </row>
    <row r="127" spans="1:14" x14ac:dyDescent="0.2">
      <c r="A127" s="32"/>
      <c r="B127" s="45" t="e">
        <f>VLOOKUP($A127,EVID_OSEVU!$A$1:$M$4972,2,FALSE)</f>
        <v>#N/A</v>
      </c>
      <c r="C127" s="45" t="e">
        <f>VLOOKUP($A127,EVID_OSEVU!$A$1:$M$4972,3,FALSE)</f>
        <v>#N/A</v>
      </c>
      <c r="D127" s="45" t="e">
        <f>VLOOKUP($A127,EVID_OSEVU!$A$1:$M$4972,4,FALSE)</f>
        <v>#N/A</v>
      </c>
      <c r="E127" s="35"/>
      <c r="F127" s="45" t="e">
        <f>VLOOKUP($A127,EVID_OSEVU!$A$1:$M$4972,7,FALSE)</f>
        <v>#N/A</v>
      </c>
      <c r="G127" s="45" t="e">
        <f>VLOOKUP($A127,EVID_OSEVU!$A$1:$M$4972,8,FALSE)</f>
        <v>#N/A</v>
      </c>
      <c r="H127" s="45" t="e">
        <f>VLOOKUP($A127,EVID_OSEVU!$A$1:$M$4972,11,FALSE)</f>
        <v>#N/A</v>
      </c>
      <c r="I127" s="58" t="e">
        <f>VLOOKUP($A127,EVID_OSEVU!$A$1:$M$4972,11,FALSE)</f>
        <v>#N/A</v>
      </c>
      <c r="J127" s="63" t="e">
        <f>VLOOKUP(K127,Export6[#All],2,FALSE)</f>
        <v>#N/A</v>
      </c>
      <c r="K127" s="32"/>
      <c r="L127" s="33"/>
      <c r="M127" s="67" t="e">
        <f t="shared" si="1"/>
        <v>#N/A</v>
      </c>
      <c r="N127" s="61"/>
    </row>
    <row r="128" spans="1:14" x14ac:dyDescent="0.2">
      <c r="A128" s="32"/>
      <c r="B128" s="45" t="e">
        <f>VLOOKUP($A128,EVID_OSEVU!$A$1:$M$4972,2,FALSE)</f>
        <v>#N/A</v>
      </c>
      <c r="C128" s="45" t="e">
        <f>VLOOKUP($A128,EVID_OSEVU!$A$1:$M$4972,3,FALSE)</f>
        <v>#N/A</v>
      </c>
      <c r="D128" s="45" t="e">
        <f>VLOOKUP($A128,EVID_OSEVU!$A$1:$M$4972,4,FALSE)</f>
        <v>#N/A</v>
      </c>
      <c r="E128" s="35"/>
      <c r="F128" s="45" t="e">
        <f>VLOOKUP($A128,EVID_OSEVU!$A$1:$M$4972,7,FALSE)</f>
        <v>#N/A</v>
      </c>
      <c r="G128" s="45" t="e">
        <f>VLOOKUP($A128,EVID_OSEVU!$A$1:$M$4972,8,FALSE)</f>
        <v>#N/A</v>
      </c>
      <c r="H128" s="45" t="e">
        <f>VLOOKUP($A128,EVID_OSEVU!$A$1:$M$4972,11,FALSE)</f>
        <v>#N/A</v>
      </c>
      <c r="I128" s="58" t="e">
        <f>VLOOKUP($A128,EVID_OSEVU!$A$1:$M$4972,11,FALSE)</f>
        <v>#N/A</v>
      </c>
      <c r="J128" s="63" t="e">
        <f>VLOOKUP(K128,Export6[#All],2,FALSE)</f>
        <v>#N/A</v>
      </c>
      <c r="K128" s="32"/>
      <c r="L128" s="33"/>
      <c r="M128" s="67" t="e">
        <f t="shared" si="1"/>
        <v>#N/A</v>
      </c>
      <c r="N128" s="61"/>
    </row>
    <row r="129" spans="1:14" x14ac:dyDescent="0.2">
      <c r="A129" s="32"/>
      <c r="B129" s="45" t="e">
        <f>VLOOKUP($A129,EVID_OSEVU!$A$1:$M$4972,2,FALSE)</f>
        <v>#N/A</v>
      </c>
      <c r="C129" s="45" t="e">
        <f>VLOOKUP($A129,EVID_OSEVU!$A$1:$M$4972,3,FALSE)</f>
        <v>#N/A</v>
      </c>
      <c r="D129" s="45" t="e">
        <f>VLOOKUP($A129,EVID_OSEVU!$A$1:$M$4972,4,FALSE)</f>
        <v>#N/A</v>
      </c>
      <c r="E129" s="35"/>
      <c r="F129" s="45" t="e">
        <f>VLOOKUP($A129,EVID_OSEVU!$A$1:$M$4972,7,FALSE)</f>
        <v>#N/A</v>
      </c>
      <c r="G129" s="45" t="e">
        <f>VLOOKUP($A129,EVID_OSEVU!$A$1:$M$4972,8,FALSE)</f>
        <v>#N/A</v>
      </c>
      <c r="H129" s="45" t="e">
        <f>VLOOKUP($A129,EVID_OSEVU!$A$1:$M$4972,11,FALSE)</f>
        <v>#N/A</v>
      </c>
      <c r="I129" s="58" t="e">
        <f>VLOOKUP($A129,EVID_OSEVU!$A$1:$M$4972,11,FALSE)</f>
        <v>#N/A</v>
      </c>
      <c r="J129" s="63" t="e">
        <f>VLOOKUP(K129,Export6[#All],2,FALSE)</f>
        <v>#N/A</v>
      </c>
      <c r="K129" s="32"/>
      <c r="L129" s="33"/>
      <c r="M129" s="67" t="e">
        <f t="shared" si="1"/>
        <v>#N/A</v>
      </c>
      <c r="N129" s="61"/>
    </row>
    <row r="130" spans="1:14" x14ac:dyDescent="0.2">
      <c r="A130" s="32"/>
      <c r="B130" s="45" t="e">
        <f>VLOOKUP($A130,EVID_OSEVU!$A$1:$M$4972,2,FALSE)</f>
        <v>#N/A</v>
      </c>
      <c r="C130" s="45" t="e">
        <f>VLOOKUP($A130,EVID_OSEVU!$A$1:$M$4972,3,FALSE)</f>
        <v>#N/A</v>
      </c>
      <c r="D130" s="45" t="e">
        <f>VLOOKUP($A130,EVID_OSEVU!$A$1:$M$4972,4,FALSE)</f>
        <v>#N/A</v>
      </c>
      <c r="E130" s="35"/>
      <c r="F130" s="45" t="e">
        <f>VLOOKUP($A130,EVID_OSEVU!$A$1:$M$4972,7,FALSE)</f>
        <v>#N/A</v>
      </c>
      <c r="G130" s="45" t="e">
        <f>VLOOKUP($A130,EVID_OSEVU!$A$1:$M$4972,8,FALSE)</f>
        <v>#N/A</v>
      </c>
      <c r="H130" s="45" t="e">
        <f>VLOOKUP($A130,EVID_OSEVU!$A$1:$M$4972,11,FALSE)</f>
        <v>#N/A</v>
      </c>
      <c r="I130" s="58" t="e">
        <f>VLOOKUP($A130,EVID_OSEVU!$A$1:$M$4972,11,FALSE)</f>
        <v>#N/A</v>
      </c>
      <c r="J130" s="63" t="e">
        <f>VLOOKUP(K130,Export6[#All],2,FALSE)</f>
        <v>#N/A</v>
      </c>
      <c r="K130" s="32"/>
      <c r="L130" s="33"/>
      <c r="M130" s="67" t="e">
        <f t="shared" si="1"/>
        <v>#N/A</v>
      </c>
      <c r="N130" s="61"/>
    </row>
    <row r="131" spans="1:14" x14ac:dyDescent="0.2">
      <c r="A131" s="32"/>
      <c r="B131" s="45" t="e">
        <f>VLOOKUP($A131,EVID_OSEVU!$A$1:$M$4972,2,FALSE)</f>
        <v>#N/A</v>
      </c>
      <c r="C131" s="45" t="e">
        <f>VLOOKUP($A131,EVID_OSEVU!$A$1:$M$4972,3,FALSE)</f>
        <v>#N/A</v>
      </c>
      <c r="D131" s="45" t="e">
        <f>VLOOKUP($A131,EVID_OSEVU!$A$1:$M$4972,4,FALSE)</f>
        <v>#N/A</v>
      </c>
      <c r="E131" s="35"/>
      <c r="F131" s="45" t="e">
        <f>VLOOKUP($A131,EVID_OSEVU!$A$1:$M$4972,7,FALSE)</f>
        <v>#N/A</v>
      </c>
      <c r="G131" s="45" t="e">
        <f>VLOOKUP($A131,EVID_OSEVU!$A$1:$M$4972,8,FALSE)</f>
        <v>#N/A</v>
      </c>
      <c r="H131" s="45" t="e">
        <f>VLOOKUP($A131,EVID_OSEVU!$A$1:$M$4972,11,FALSE)</f>
        <v>#N/A</v>
      </c>
      <c r="I131" s="58" t="e">
        <f>VLOOKUP($A131,EVID_OSEVU!$A$1:$M$4972,11,FALSE)</f>
        <v>#N/A</v>
      </c>
      <c r="J131" s="63" t="e">
        <f>VLOOKUP(K131,Export6[#All],2,FALSE)</f>
        <v>#N/A</v>
      </c>
      <c r="K131" s="32"/>
      <c r="L131" s="33"/>
      <c r="M131" s="67" t="e">
        <f t="shared" si="1"/>
        <v>#N/A</v>
      </c>
      <c r="N131" s="61"/>
    </row>
    <row r="132" spans="1:14" x14ac:dyDescent="0.2">
      <c r="A132" s="32"/>
      <c r="B132" s="45" t="e">
        <f>VLOOKUP($A132,EVID_OSEVU!$A$1:$M$4972,2,FALSE)</f>
        <v>#N/A</v>
      </c>
      <c r="C132" s="45" t="e">
        <f>VLOOKUP($A132,EVID_OSEVU!$A$1:$M$4972,3,FALSE)</f>
        <v>#N/A</v>
      </c>
      <c r="D132" s="45" t="e">
        <f>VLOOKUP($A132,EVID_OSEVU!$A$1:$M$4972,4,FALSE)</f>
        <v>#N/A</v>
      </c>
      <c r="E132" s="35"/>
      <c r="F132" s="45" t="e">
        <f>VLOOKUP($A132,EVID_OSEVU!$A$1:$M$4972,7,FALSE)</f>
        <v>#N/A</v>
      </c>
      <c r="G132" s="45" t="e">
        <f>VLOOKUP($A132,EVID_OSEVU!$A$1:$M$4972,8,FALSE)</f>
        <v>#N/A</v>
      </c>
      <c r="H132" s="45" t="e">
        <f>VLOOKUP($A132,EVID_OSEVU!$A$1:$M$4972,11,FALSE)</f>
        <v>#N/A</v>
      </c>
      <c r="I132" s="58" t="e">
        <f>VLOOKUP($A132,EVID_OSEVU!$A$1:$M$4972,11,FALSE)</f>
        <v>#N/A</v>
      </c>
      <c r="J132" s="63" t="e">
        <f>VLOOKUP(K132,Export6[#All],2,FALSE)</f>
        <v>#N/A</v>
      </c>
      <c r="K132" s="32"/>
      <c r="L132" s="33"/>
      <c r="M132" s="67" t="e">
        <f t="shared" ref="M132:M195" si="2">L132*I132</f>
        <v>#N/A</v>
      </c>
      <c r="N132" s="61"/>
    </row>
    <row r="133" spans="1:14" x14ac:dyDescent="0.2">
      <c r="A133" s="32"/>
      <c r="B133" s="45" t="e">
        <f>VLOOKUP($A133,EVID_OSEVU!$A$1:$M$4972,2,FALSE)</f>
        <v>#N/A</v>
      </c>
      <c r="C133" s="45" t="e">
        <f>VLOOKUP($A133,EVID_OSEVU!$A$1:$M$4972,3,FALSE)</f>
        <v>#N/A</v>
      </c>
      <c r="D133" s="45" t="e">
        <f>VLOOKUP($A133,EVID_OSEVU!$A$1:$M$4972,4,FALSE)</f>
        <v>#N/A</v>
      </c>
      <c r="E133" s="35"/>
      <c r="F133" s="45" t="e">
        <f>VLOOKUP($A133,EVID_OSEVU!$A$1:$M$4972,7,FALSE)</f>
        <v>#N/A</v>
      </c>
      <c r="G133" s="45" t="e">
        <f>VLOOKUP($A133,EVID_OSEVU!$A$1:$M$4972,8,FALSE)</f>
        <v>#N/A</v>
      </c>
      <c r="H133" s="45" t="e">
        <f>VLOOKUP($A133,EVID_OSEVU!$A$1:$M$4972,11,FALSE)</f>
        <v>#N/A</v>
      </c>
      <c r="I133" s="58" t="e">
        <f>VLOOKUP($A133,EVID_OSEVU!$A$1:$M$4972,11,FALSE)</f>
        <v>#N/A</v>
      </c>
      <c r="J133" s="63" t="e">
        <f>VLOOKUP(K133,Export6[#All],2,FALSE)</f>
        <v>#N/A</v>
      </c>
      <c r="K133" s="32"/>
      <c r="L133" s="33"/>
      <c r="M133" s="67" t="e">
        <f t="shared" si="2"/>
        <v>#N/A</v>
      </c>
      <c r="N133" s="61"/>
    </row>
    <row r="134" spans="1:14" x14ac:dyDescent="0.2">
      <c r="A134" s="32"/>
      <c r="B134" s="45" t="e">
        <f>VLOOKUP($A134,EVID_OSEVU!$A$1:$M$4972,2,FALSE)</f>
        <v>#N/A</v>
      </c>
      <c r="C134" s="45" t="e">
        <f>VLOOKUP($A134,EVID_OSEVU!$A$1:$M$4972,3,FALSE)</f>
        <v>#N/A</v>
      </c>
      <c r="D134" s="45" t="e">
        <f>VLOOKUP($A134,EVID_OSEVU!$A$1:$M$4972,4,FALSE)</f>
        <v>#N/A</v>
      </c>
      <c r="E134" s="35"/>
      <c r="F134" s="45" t="e">
        <f>VLOOKUP($A134,EVID_OSEVU!$A$1:$M$4972,7,FALSE)</f>
        <v>#N/A</v>
      </c>
      <c r="G134" s="45" t="e">
        <f>VLOOKUP($A134,EVID_OSEVU!$A$1:$M$4972,8,FALSE)</f>
        <v>#N/A</v>
      </c>
      <c r="H134" s="45" t="e">
        <f>VLOOKUP($A134,EVID_OSEVU!$A$1:$M$4972,11,FALSE)</f>
        <v>#N/A</v>
      </c>
      <c r="I134" s="58" t="e">
        <f>VLOOKUP($A134,EVID_OSEVU!$A$1:$M$4972,11,FALSE)</f>
        <v>#N/A</v>
      </c>
      <c r="J134" s="63" t="e">
        <f>VLOOKUP(K134,Export6[#All],2,FALSE)</f>
        <v>#N/A</v>
      </c>
      <c r="K134" s="32"/>
      <c r="L134" s="33"/>
      <c r="M134" s="67" t="e">
        <f t="shared" si="2"/>
        <v>#N/A</v>
      </c>
      <c r="N134" s="61"/>
    </row>
    <row r="135" spans="1:14" x14ac:dyDescent="0.2">
      <c r="A135" s="32"/>
      <c r="B135" s="45" t="e">
        <f>VLOOKUP($A135,EVID_OSEVU!$A$1:$M$4972,2,FALSE)</f>
        <v>#N/A</v>
      </c>
      <c r="C135" s="45" t="e">
        <f>VLOOKUP($A135,EVID_OSEVU!$A$1:$M$4972,3,FALSE)</f>
        <v>#N/A</v>
      </c>
      <c r="D135" s="45" t="e">
        <f>VLOOKUP($A135,EVID_OSEVU!$A$1:$M$4972,4,FALSE)</f>
        <v>#N/A</v>
      </c>
      <c r="E135" s="35"/>
      <c r="F135" s="45" t="e">
        <f>VLOOKUP($A135,EVID_OSEVU!$A$1:$M$4972,7,FALSE)</f>
        <v>#N/A</v>
      </c>
      <c r="G135" s="45" t="e">
        <f>VLOOKUP($A135,EVID_OSEVU!$A$1:$M$4972,8,FALSE)</f>
        <v>#N/A</v>
      </c>
      <c r="H135" s="45" t="e">
        <f>VLOOKUP($A135,EVID_OSEVU!$A$1:$M$4972,11,FALSE)</f>
        <v>#N/A</v>
      </c>
      <c r="I135" s="58" t="e">
        <f>VLOOKUP($A135,EVID_OSEVU!$A$1:$M$4972,11,FALSE)</f>
        <v>#N/A</v>
      </c>
      <c r="J135" s="63" t="e">
        <f>VLOOKUP(K135,Export6[#All],2,FALSE)</f>
        <v>#N/A</v>
      </c>
      <c r="K135" s="32"/>
      <c r="L135" s="33"/>
      <c r="M135" s="67" t="e">
        <f t="shared" si="2"/>
        <v>#N/A</v>
      </c>
      <c r="N135" s="61"/>
    </row>
    <row r="136" spans="1:14" x14ac:dyDescent="0.2">
      <c r="A136" s="32"/>
      <c r="B136" s="45" t="e">
        <f>VLOOKUP($A136,EVID_OSEVU!$A$1:$M$4972,2,FALSE)</f>
        <v>#N/A</v>
      </c>
      <c r="C136" s="45" t="e">
        <f>VLOOKUP($A136,EVID_OSEVU!$A$1:$M$4972,3,FALSE)</f>
        <v>#N/A</v>
      </c>
      <c r="D136" s="45" t="e">
        <f>VLOOKUP($A136,EVID_OSEVU!$A$1:$M$4972,4,FALSE)</f>
        <v>#N/A</v>
      </c>
      <c r="E136" s="35"/>
      <c r="F136" s="45" t="e">
        <f>VLOOKUP($A136,EVID_OSEVU!$A$1:$M$4972,7,FALSE)</f>
        <v>#N/A</v>
      </c>
      <c r="G136" s="45" t="e">
        <f>VLOOKUP($A136,EVID_OSEVU!$A$1:$M$4972,8,FALSE)</f>
        <v>#N/A</v>
      </c>
      <c r="H136" s="45" t="e">
        <f>VLOOKUP($A136,EVID_OSEVU!$A$1:$M$4972,11,FALSE)</f>
        <v>#N/A</v>
      </c>
      <c r="I136" s="58" t="e">
        <f>VLOOKUP($A136,EVID_OSEVU!$A$1:$M$4972,11,FALSE)</f>
        <v>#N/A</v>
      </c>
      <c r="J136" s="63" t="e">
        <f>VLOOKUP(K136,Export6[#All],2,FALSE)</f>
        <v>#N/A</v>
      </c>
      <c r="K136" s="32"/>
      <c r="L136" s="33"/>
      <c r="M136" s="67" t="e">
        <f t="shared" si="2"/>
        <v>#N/A</v>
      </c>
      <c r="N136" s="61"/>
    </row>
    <row r="137" spans="1:14" x14ac:dyDescent="0.2">
      <c r="A137" s="32"/>
      <c r="B137" s="45" t="e">
        <f>VLOOKUP($A137,EVID_OSEVU!$A$1:$M$4972,2,FALSE)</f>
        <v>#N/A</v>
      </c>
      <c r="C137" s="45" t="e">
        <f>VLOOKUP($A137,EVID_OSEVU!$A$1:$M$4972,3,FALSE)</f>
        <v>#N/A</v>
      </c>
      <c r="D137" s="45" t="e">
        <f>VLOOKUP($A137,EVID_OSEVU!$A$1:$M$4972,4,FALSE)</f>
        <v>#N/A</v>
      </c>
      <c r="E137" s="35"/>
      <c r="F137" s="45" t="e">
        <f>VLOOKUP($A137,EVID_OSEVU!$A$1:$M$4972,7,FALSE)</f>
        <v>#N/A</v>
      </c>
      <c r="G137" s="45" t="e">
        <f>VLOOKUP($A137,EVID_OSEVU!$A$1:$M$4972,8,FALSE)</f>
        <v>#N/A</v>
      </c>
      <c r="H137" s="45" t="e">
        <f>VLOOKUP($A137,EVID_OSEVU!$A$1:$M$4972,11,FALSE)</f>
        <v>#N/A</v>
      </c>
      <c r="I137" s="58" t="e">
        <f>VLOOKUP($A137,EVID_OSEVU!$A$1:$M$4972,11,FALSE)</f>
        <v>#N/A</v>
      </c>
      <c r="J137" s="63" t="e">
        <f>VLOOKUP(K137,Export6[#All],2,FALSE)</f>
        <v>#N/A</v>
      </c>
      <c r="K137" s="32"/>
      <c r="L137" s="33"/>
      <c r="M137" s="67" t="e">
        <f t="shared" si="2"/>
        <v>#N/A</v>
      </c>
      <c r="N137" s="61"/>
    </row>
    <row r="138" spans="1:14" x14ac:dyDescent="0.2">
      <c r="A138" s="32"/>
      <c r="B138" s="45" t="e">
        <f>VLOOKUP($A138,EVID_OSEVU!$A$1:$M$4972,2,FALSE)</f>
        <v>#N/A</v>
      </c>
      <c r="C138" s="45" t="e">
        <f>VLOOKUP($A138,EVID_OSEVU!$A$1:$M$4972,3,FALSE)</f>
        <v>#N/A</v>
      </c>
      <c r="D138" s="45" t="e">
        <f>VLOOKUP($A138,EVID_OSEVU!$A$1:$M$4972,4,FALSE)</f>
        <v>#N/A</v>
      </c>
      <c r="E138" s="35"/>
      <c r="F138" s="45" t="e">
        <f>VLOOKUP($A138,EVID_OSEVU!$A$1:$M$4972,7,FALSE)</f>
        <v>#N/A</v>
      </c>
      <c r="G138" s="45" t="e">
        <f>VLOOKUP($A138,EVID_OSEVU!$A$1:$M$4972,8,FALSE)</f>
        <v>#N/A</v>
      </c>
      <c r="H138" s="45" t="e">
        <f>VLOOKUP($A138,EVID_OSEVU!$A$1:$M$4972,11,FALSE)</f>
        <v>#N/A</v>
      </c>
      <c r="I138" s="58" t="e">
        <f>VLOOKUP($A138,EVID_OSEVU!$A$1:$M$4972,11,FALSE)</f>
        <v>#N/A</v>
      </c>
      <c r="J138" s="63" t="e">
        <f>VLOOKUP(K138,Export6[#All],2,FALSE)</f>
        <v>#N/A</v>
      </c>
      <c r="K138" s="32"/>
      <c r="L138" s="33"/>
      <c r="M138" s="67" t="e">
        <f t="shared" si="2"/>
        <v>#N/A</v>
      </c>
      <c r="N138" s="61"/>
    </row>
    <row r="139" spans="1:14" x14ac:dyDescent="0.2">
      <c r="A139" s="32"/>
      <c r="B139" s="45" t="e">
        <f>VLOOKUP($A139,EVID_OSEVU!$A$1:$M$4972,2,FALSE)</f>
        <v>#N/A</v>
      </c>
      <c r="C139" s="45" t="e">
        <f>VLOOKUP($A139,EVID_OSEVU!$A$1:$M$4972,3,FALSE)</f>
        <v>#N/A</v>
      </c>
      <c r="D139" s="45" t="e">
        <f>VLOOKUP($A139,EVID_OSEVU!$A$1:$M$4972,4,FALSE)</f>
        <v>#N/A</v>
      </c>
      <c r="E139" s="35"/>
      <c r="F139" s="45" t="e">
        <f>VLOOKUP($A139,EVID_OSEVU!$A$1:$M$4972,7,FALSE)</f>
        <v>#N/A</v>
      </c>
      <c r="G139" s="45" t="e">
        <f>VLOOKUP($A139,EVID_OSEVU!$A$1:$M$4972,8,FALSE)</f>
        <v>#N/A</v>
      </c>
      <c r="H139" s="45" t="e">
        <f>VLOOKUP($A139,EVID_OSEVU!$A$1:$M$4972,11,FALSE)</f>
        <v>#N/A</v>
      </c>
      <c r="I139" s="58" t="e">
        <f>VLOOKUP($A139,EVID_OSEVU!$A$1:$M$4972,11,FALSE)</f>
        <v>#N/A</v>
      </c>
      <c r="J139" s="63" t="e">
        <f>VLOOKUP(K139,Export6[#All],2,FALSE)</f>
        <v>#N/A</v>
      </c>
      <c r="K139" s="32"/>
      <c r="L139" s="33"/>
      <c r="M139" s="67" t="e">
        <f t="shared" si="2"/>
        <v>#N/A</v>
      </c>
      <c r="N139" s="61"/>
    </row>
    <row r="140" spans="1:14" x14ac:dyDescent="0.2">
      <c r="A140" s="32"/>
      <c r="B140" s="45" t="e">
        <f>VLOOKUP($A140,EVID_OSEVU!$A$1:$M$4972,2,FALSE)</f>
        <v>#N/A</v>
      </c>
      <c r="C140" s="45" t="e">
        <f>VLOOKUP($A140,EVID_OSEVU!$A$1:$M$4972,3,FALSE)</f>
        <v>#N/A</v>
      </c>
      <c r="D140" s="45" t="e">
        <f>VLOOKUP($A140,EVID_OSEVU!$A$1:$M$4972,4,FALSE)</f>
        <v>#N/A</v>
      </c>
      <c r="E140" s="35"/>
      <c r="F140" s="45" t="e">
        <f>VLOOKUP($A140,EVID_OSEVU!$A$1:$M$4972,7,FALSE)</f>
        <v>#N/A</v>
      </c>
      <c r="G140" s="45" t="e">
        <f>VLOOKUP($A140,EVID_OSEVU!$A$1:$M$4972,8,FALSE)</f>
        <v>#N/A</v>
      </c>
      <c r="H140" s="45" t="e">
        <f>VLOOKUP($A140,EVID_OSEVU!$A$1:$M$4972,11,FALSE)</f>
        <v>#N/A</v>
      </c>
      <c r="I140" s="58" t="e">
        <f>VLOOKUP($A140,EVID_OSEVU!$A$1:$M$4972,11,FALSE)</f>
        <v>#N/A</v>
      </c>
      <c r="J140" s="63" t="e">
        <f>VLOOKUP(K140,Export6[#All],2,FALSE)</f>
        <v>#N/A</v>
      </c>
      <c r="K140" s="32"/>
      <c r="L140" s="33"/>
      <c r="M140" s="67" t="e">
        <f t="shared" si="2"/>
        <v>#N/A</v>
      </c>
      <c r="N140" s="61"/>
    </row>
    <row r="141" spans="1:14" x14ac:dyDescent="0.2">
      <c r="A141" s="32"/>
      <c r="B141" s="45" t="e">
        <f>VLOOKUP($A141,EVID_OSEVU!$A$1:$M$4972,2,FALSE)</f>
        <v>#N/A</v>
      </c>
      <c r="C141" s="45" t="e">
        <f>VLOOKUP($A141,EVID_OSEVU!$A$1:$M$4972,3,FALSE)</f>
        <v>#N/A</v>
      </c>
      <c r="D141" s="45" t="e">
        <f>VLOOKUP($A141,EVID_OSEVU!$A$1:$M$4972,4,FALSE)</f>
        <v>#N/A</v>
      </c>
      <c r="E141" s="35"/>
      <c r="F141" s="45" t="e">
        <f>VLOOKUP($A141,EVID_OSEVU!$A$1:$M$4972,7,FALSE)</f>
        <v>#N/A</v>
      </c>
      <c r="G141" s="45" t="e">
        <f>VLOOKUP($A141,EVID_OSEVU!$A$1:$M$4972,8,FALSE)</f>
        <v>#N/A</v>
      </c>
      <c r="H141" s="45" t="e">
        <f>VLOOKUP($A141,EVID_OSEVU!$A$1:$M$4972,11,FALSE)</f>
        <v>#N/A</v>
      </c>
      <c r="I141" s="58" t="e">
        <f>VLOOKUP($A141,EVID_OSEVU!$A$1:$M$4972,11,FALSE)</f>
        <v>#N/A</v>
      </c>
      <c r="J141" s="63" t="e">
        <f>VLOOKUP(K141,Export6[#All],2,FALSE)</f>
        <v>#N/A</v>
      </c>
      <c r="K141" s="32"/>
      <c r="L141" s="33"/>
      <c r="M141" s="67" t="e">
        <f t="shared" si="2"/>
        <v>#N/A</v>
      </c>
      <c r="N141" s="61"/>
    </row>
    <row r="142" spans="1:14" x14ac:dyDescent="0.2">
      <c r="A142" s="32"/>
      <c r="B142" s="45" t="e">
        <f>VLOOKUP($A142,EVID_OSEVU!$A$1:$M$4972,2,FALSE)</f>
        <v>#N/A</v>
      </c>
      <c r="C142" s="45" t="e">
        <f>VLOOKUP($A142,EVID_OSEVU!$A$1:$M$4972,3,FALSE)</f>
        <v>#N/A</v>
      </c>
      <c r="D142" s="45" t="e">
        <f>VLOOKUP($A142,EVID_OSEVU!$A$1:$M$4972,4,FALSE)</f>
        <v>#N/A</v>
      </c>
      <c r="E142" s="35"/>
      <c r="F142" s="45" t="e">
        <f>VLOOKUP($A142,EVID_OSEVU!$A$1:$M$4972,7,FALSE)</f>
        <v>#N/A</v>
      </c>
      <c r="G142" s="45" t="e">
        <f>VLOOKUP($A142,EVID_OSEVU!$A$1:$M$4972,8,FALSE)</f>
        <v>#N/A</v>
      </c>
      <c r="H142" s="45" t="e">
        <f>VLOOKUP($A142,EVID_OSEVU!$A$1:$M$4972,11,FALSE)</f>
        <v>#N/A</v>
      </c>
      <c r="I142" s="58" t="e">
        <f>VLOOKUP($A142,EVID_OSEVU!$A$1:$M$4972,11,FALSE)</f>
        <v>#N/A</v>
      </c>
      <c r="J142" s="63" t="e">
        <f>VLOOKUP(K142,Export6[#All],2,FALSE)</f>
        <v>#N/A</v>
      </c>
      <c r="K142" s="32"/>
      <c r="L142" s="33"/>
      <c r="M142" s="67" t="e">
        <f t="shared" si="2"/>
        <v>#N/A</v>
      </c>
      <c r="N142" s="61"/>
    </row>
    <row r="143" spans="1:14" x14ac:dyDescent="0.2">
      <c r="A143" s="32"/>
      <c r="B143" s="45" t="e">
        <f>VLOOKUP($A143,EVID_OSEVU!$A$1:$M$4972,2,FALSE)</f>
        <v>#N/A</v>
      </c>
      <c r="C143" s="45" t="e">
        <f>VLOOKUP($A143,EVID_OSEVU!$A$1:$M$4972,3,FALSE)</f>
        <v>#N/A</v>
      </c>
      <c r="D143" s="45" t="e">
        <f>VLOOKUP($A143,EVID_OSEVU!$A$1:$M$4972,4,FALSE)</f>
        <v>#N/A</v>
      </c>
      <c r="E143" s="35"/>
      <c r="F143" s="45" t="e">
        <f>VLOOKUP($A143,EVID_OSEVU!$A$1:$M$4972,7,FALSE)</f>
        <v>#N/A</v>
      </c>
      <c r="G143" s="45" t="e">
        <f>VLOOKUP($A143,EVID_OSEVU!$A$1:$M$4972,8,FALSE)</f>
        <v>#N/A</v>
      </c>
      <c r="H143" s="45" t="e">
        <f>VLOOKUP($A143,EVID_OSEVU!$A$1:$M$4972,11,FALSE)</f>
        <v>#N/A</v>
      </c>
      <c r="I143" s="58" t="e">
        <f>VLOOKUP($A143,EVID_OSEVU!$A$1:$M$4972,11,FALSE)</f>
        <v>#N/A</v>
      </c>
      <c r="J143" s="63" t="e">
        <f>VLOOKUP(K143,Export6[#All],2,FALSE)</f>
        <v>#N/A</v>
      </c>
      <c r="K143" s="32"/>
      <c r="L143" s="33"/>
      <c r="M143" s="67" t="e">
        <f t="shared" si="2"/>
        <v>#N/A</v>
      </c>
      <c r="N143" s="61"/>
    </row>
    <row r="144" spans="1:14" x14ac:dyDescent="0.2">
      <c r="A144" s="32"/>
      <c r="B144" s="45" t="e">
        <f>VLOOKUP($A144,EVID_OSEVU!$A$1:$M$4972,2,FALSE)</f>
        <v>#N/A</v>
      </c>
      <c r="C144" s="45" t="e">
        <f>VLOOKUP($A144,EVID_OSEVU!$A$1:$M$4972,3,FALSE)</f>
        <v>#N/A</v>
      </c>
      <c r="D144" s="45" t="e">
        <f>VLOOKUP($A144,EVID_OSEVU!$A$1:$M$4972,4,FALSE)</f>
        <v>#N/A</v>
      </c>
      <c r="E144" s="35"/>
      <c r="F144" s="45" t="e">
        <f>VLOOKUP($A144,EVID_OSEVU!$A$1:$M$4972,7,FALSE)</f>
        <v>#N/A</v>
      </c>
      <c r="G144" s="45" t="e">
        <f>VLOOKUP($A144,EVID_OSEVU!$A$1:$M$4972,8,FALSE)</f>
        <v>#N/A</v>
      </c>
      <c r="H144" s="45" t="e">
        <f>VLOOKUP($A144,EVID_OSEVU!$A$1:$M$4972,11,FALSE)</f>
        <v>#N/A</v>
      </c>
      <c r="I144" s="58" t="e">
        <f>VLOOKUP($A144,EVID_OSEVU!$A$1:$M$4972,11,FALSE)</f>
        <v>#N/A</v>
      </c>
      <c r="J144" s="63" t="e">
        <f>VLOOKUP(K144,Export6[#All],2,FALSE)</f>
        <v>#N/A</v>
      </c>
      <c r="K144" s="32"/>
      <c r="L144" s="33"/>
      <c r="M144" s="67" t="e">
        <f t="shared" si="2"/>
        <v>#N/A</v>
      </c>
      <c r="N144" s="61"/>
    </row>
    <row r="145" spans="1:14" x14ac:dyDescent="0.2">
      <c r="A145" s="32"/>
      <c r="B145" s="45" t="e">
        <f>VLOOKUP($A145,EVID_OSEVU!$A$1:$M$4972,2,FALSE)</f>
        <v>#N/A</v>
      </c>
      <c r="C145" s="45" t="e">
        <f>VLOOKUP($A145,EVID_OSEVU!$A$1:$M$4972,3,FALSE)</f>
        <v>#N/A</v>
      </c>
      <c r="D145" s="45" t="e">
        <f>VLOOKUP($A145,EVID_OSEVU!$A$1:$M$4972,4,FALSE)</f>
        <v>#N/A</v>
      </c>
      <c r="E145" s="35"/>
      <c r="F145" s="45" t="e">
        <f>VLOOKUP($A145,EVID_OSEVU!$A$1:$M$4972,7,FALSE)</f>
        <v>#N/A</v>
      </c>
      <c r="G145" s="45" t="e">
        <f>VLOOKUP($A145,EVID_OSEVU!$A$1:$M$4972,8,FALSE)</f>
        <v>#N/A</v>
      </c>
      <c r="H145" s="45" t="e">
        <f>VLOOKUP($A145,EVID_OSEVU!$A$1:$M$4972,11,FALSE)</f>
        <v>#N/A</v>
      </c>
      <c r="I145" s="58" t="e">
        <f>VLOOKUP($A145,EVID_OSEVU!$A$1:$M$4972,11,FALSE)</f>
        <v>#N/A</v>
      </c>
      <c r="J145" s="63" t="e">
        <f>VLOOKUP(K145,Export6[#All],2,FALSE)</f>
        <v>#N/A</v>
      </c>
      <c r="K145" s="32"/>
      <c r="L145" s="33"/>
      <c r="M145" s="67" t="e">
        <f t="shared" si="2"/>
        <v>#N/A</v>
      </c>
      <c r="N145" s="61"/>
    </row>
    <row r="146" spans="1:14" x14ac:dyDescent="0.2">
      <c r="A146" s="32"/>
      <c r="B146" s="45" t="e">
        <f>VLOOKUP($A146,EVID_OSEVU!$A$1:$M$4972,2,FALSE)</f>
        <v>#N/A</v>
      </c>
      <c r="C146" s="45" t="e">
        <f>VLOOKUP($A146,EVID_OSEVU!$A$1:$M$4972,3,FALSE)</f>
        <v>#N/A</v>
      </c>
      <c r="D146" s="45" t="e">
        <f>VLOOKUP($A146,EVID_OSEVU!$A$1:$M$4972,4,FALSE)</f>
        <v>#N/A</v>
      </c>
      <c r="E146" s="35"/>
      <c r="F146" s="45" t="e">
        <f>VLOOKUP($A146,EVID_OSEVU!$A$1:$M$4972,7,FALSE)</f>
        <v>#N/A</v>
      </c>
      <c r="G146" s="45" t="e">
        <f>VLOOKUP($A146,EVID_OSEVU!$A$1:$M$4972,8,FALSE)</f>
        <v>#N/A</v>
      </c>
      <c r="H146" s="45" t="e">
        <f>VLOOKUP($A146,EVID_OSEVU!$A$1:$M$4972,11,FALSE)</f>
        <v>#N/A</v>
      </c>
      <c r="I146" s="58" t="e">
        <f>VLOOKUP($A146,EVID_OSEVU!$A$1:$M$4972,11,FALSE)</f>
        <v>#N/A</v>
      </c>
      <c r="J146" s="63" t="e">
        <f>VLOOKUP(K146,Export6[#All],2,FALSE)</f>
        <v>#N/A</v>
      </c>
      <c r="K146" s="32"/>
      <c r="L146" s="33"/>
      <c r="M146" s="67" t="e">
        <f t="shared" si="2"/>
        <v>#N/A</v>
      </c>
      <c r="N146" s="61"/>
    </row>
    <row r="147" spans="1:14" x14ac:dyDescent="0.2">
      <c r="A147" s="32"/>
      <c r="B147" s="45" t="e">
        <f>VLOOKUP($A147,EVID_OSEVU!$A$1:$M$4972,2,FALSE)</f>
        <v>#N/A</v>
      </c>
      <c r="C147" s="45" t="e">
        <f>VLOOKUP($A147,EVID_OSEVU!$A$1:$M$4972,3,FALSE)</f>
        <v>#N/A</v>
      </c>
      <c r="D147" s="45" t="e">
        <f>VLOOKUP($A147,EVID_OSEVU!$A$1:$M$4972,4,FALSE)</f>
        <v>#N/A</v>
      </c>
      <c r="E147" s="35"/>
      <c r="F147" s="45" t="e">
        <f>VLOOKUP($A147,EVID_OSEVU!$A$1:$M$4972,7,FALSE)</f>
        <v>#N/A</v>
      </c>
      <c r="G147" s="45" t="e">
        <f>VLOOKUP($A147,EVID_OSEVU!$A$1:$M$4972,8,FALSE)</f>
        <v>#N/A</v>
      </c>
      <c r="H147" s="45" t="e">
        <f>VLOOKUP($A147,EVID_OSEVU!$A$1:$M$4972,11,FALSE)</f>
        <v>#N/A</v>
      </c>
      <c r="I147" s="58" t="e">
        <f>VLOOKUP($A147,EVID_OSEVU!$A$1:$M$4972,11,FALSE)</f>
        <v>#N/A</v>
      </c>
      <c r="J147" s="63" t="e">
        <f>VLOOKUP(K147,Export6[#All],2,FALSE)</f>
        <v>#N/A</v>
      </c>
      <c r="K147" s="32"/>
      <c r="L147" s="33"/>
      <c r="M147" s="67" t="e">
        <f t="shared" si="2"/>
        <v>#N/A</v>
      </c>
      <c r="N147" s="61"/>
    </row>
    <row r="148" spans="1:14" x14ac:dyDescent="0.2">
      <c r="A148" s="32"/>
      <c r="B148" s="45" t="e">
        <f>VLOOKUP($A148,EVID_OSEVU!$A$1:$M$4972,2,FALSE)</f>
        <v>#N/A</v>
      </c>
      <c r="C148" s="45" t="e">
        <f>VLOOKUP($A148,EVID_OSEVU!$A$1:$M$4972,3,FALSE)</f>
        <v>#N/A</v>
      </c>
      <c r="D148" s="45" t="e">
        <f>VLOOKUP($A148,EVID_OSEVU!$A$1:$M$4972,4,FALSE)</f>
        <v>#N/A</v>
      </c>
      <c r="E148" s="35"/>
      <c r="F148" s="45" t="e">
        <f>VLOOKUP($A148,EVID_OSEVU!$A$1:$M$4972,7,FALSE)</f>
        <v>#N/A</v>
      </c>
      <c r="G148" s="45" t="e">
        <f>VLOOKUP($A148,EVID_OSEVU!$A$1:$M$4972,8,FALSE)</f>
        <v>#N/A</v>
      </c>
      <c r="H148" s="45" t="e">
        <f>VLOOKUP($A148,EVID_OSEVU!$A$1:$M$4972,11,FALSE)</f>
        <v>#N/A</v>
      </c>
      <c r="I148" s="58" t="e">
        <f>VLOOKUP($A148,EVID_OSEVU!$A$1:$M$4972,11,FALSE)</f>
        <v>#N/A</v>
      </c>
      <c r="J148" s="63" t="e">
        <f>VLOOKUP(K148,Export6[#All],2,FALSE)</f>
        <v>#N/A</v>
      </c>
      <c r="K148" s="32"/>
      <c r="L148" s="33"/>
      <c r="M148" s="67" t="e">
        <f t="shared" si="2"/>
        <v>#N/A</v>
      </c>
      <c r="N148" s="61"/>
    </row>
    <row r="149" spans="1:14" x14ac:dyDescent="0.2">
      <c r="A149" s="32"/>
      <c r="B149" s="45" t="e">
        <f>VLOOKUP($A149,EVID_OSEVU!$A$1:$M$4972,2,FALSE)</f>
        <v>#N/A</v>
      </c>
      <c r="C149" s="45" t="e">
        <f>VLOOKUP($A149,EVID_OSEVU!$A$1:$M$4972,3,FALSE)</f>
        <v>#N/A</v>
      </c>
      <c r="D149" s="45" t="e">
        <f>VLOOKUP($A149,EVID_OSEVU!$A$1:$M$4972,4,FALSE)</f>
        <v>#N/A</v>
      </c>
      <c r="E149" s="35"/>
      <c r="F149" s="45" t="e">
        <f>VLOOKUP($A149,EVID_OSEVU!$A$1:$M$4972,7,FALSE)</f>
        <v>#N/A</v>
      </c>
      <c r="G149" s="45" t="e">
        <f>VLOOKUP($A149,EVID_OSEVU!$A$1:$M$4972,8,FALSE)</f>
        <v>#N/A</v>
      </c>
      <c r="H149" s="45" t="e">
        <f>VLOOKUP($A149,EVID_OSEVU!$A$1:$M$4972,11,FALSE)</f>
        <v>#N/A</v>
      </c>
      <c r="I149" s="58" t="e">
        <f>VLOOKUP($A149,EVID_OSEVU!$A$1:$M$4972,11,FALSE)</f>
        <v>#N/A</v>
      </c>
      <c r="J149" s="63" t="e">
        <f>VLOOKUP(K149,Export6[#All],2,FALSE)</f>
        <v>#N/A</v>
      </c>
      <c r="K149" s="32"/>
      <c r="L149" s="33"/>
      <c r="M149" s="67" t="e">
        <f t="shared" si="2"/>
        <v>#N/A</v>
      </c>
      <c r="N149" s="61"/>
    </row>
    <row r="150" spans="1:14" x14ac:dyDescent="0.2">
      <c r="A150" s="32"/>
      <c r="B150" s="45" t="e">
        <f>VLOOKUP($A150,EVID_OSEVU!$A$1:$M$4972,2,FALSE)</f>
        <v>#N/A</v>
      </c>
      <c r="C150" s="45" t="e">
        <f>VLOOKUP($A150,EVID_OSEVU!$A$1:$M$4972,3,FALSE)</f>
        <v>#N/A</v>
      </c>
      <c r="D150" s="45" t="e">
        <f>VLOOKUP($A150,EVID_OSEVU!$A$1:$M$4972,4,FALSE)</f>
        <v>#N/A</v>
      </c>
      <c r="E150" s="35"/>
      <c r="F150" s="45" t="e">
        <f>VLOOKUP($A150,EVID_OSEVU!$A$1:$M$4972,7,FALSE)</f>
        <v>#N/A</v>
      </c>
      <c r="G150" s="45" t="e">
        <f>VLOOKUP($A150,EVID_OSEVU!$A$1:$M$4972,8,FALSE)</f>
        <v>#N/A</v>
      </c>
      <c r="H150" s="45" t="e">
        <f>VLOOKUP($A150,EVID_OSEVU!$A$1:$M$4972,11,FALSE)</f>
        <v>#N/A</v>
      </c>
      <c r="I150" s="58" t="e">
        <f>VLOOKUP($A150,EVID_OSEVU!$A$1:$M$4972,11,FALSE)</f>
        <v>#N/A</v>
      </c>
      <c r="J150" s="63" t="e">
        <f>VLOOKUP(K150,Export6[#All],2,FALSE)</f>
        <v>#N/A</v>
      </c>
      <c r="K150" s="32"/>
      <c r="L150" s="33"/>
      <c r="M150" s="67" t="e">
        <f t="shared" si="2"/>
        <v>#N/A</v>
      </c>
      <c r="N150" s="61"/>
    </row>
    <row r="151" spans="1:14" x14ac:dyDescent="0.2">
      <c r="A151" s="32"/>
      <c r="B151" s="45" t="e">
        <f>VLOOKUP($A151,EVID_OSEVU!$A$1:$M$4972,2,FALSE)</f>
        <v>#N/A</v>
      </c>
      <c r="C151" s="45" t="e">
        <f>VLOOKUP($A151,EVID_OSEVU!$A$1:$M$4972,3,FALSE)</f>
        <v>#N/A</v>
      </c>
      <c r="D151" s="45" t="e">
        <f>VLOOKUP($A151,EVID_OSEVU!$A$1:$M$4972,4,FALSE)</f>
        <v>#N/A</v>
      </c>
      <c r="E151" s="35"/>
      <c r="F151" s="45" t="e">
        <f>VLOOKUP($A151,EVID_OSEVU!$A$1:$M$4972,7,FALSE)</f>
        <v>#N/A</v>
      </c>
      <c r="G151" s="45" t="e">
        <f>VLOOKUP($A151,EVID_OSEVU!$A$1:$M$4972,8,FALSE)</f>
        <v>#N/A</v>
      </c>
      <c r="H151" s="45" t="e">
        <f>VLOOKUP($A151,EVID_OSEVU!$A$1:$M$4972,11,FALSE)</f>
        <v>#N/A</v>
      </c>
      <c r="I151" s="58" t="e">
        <f>VLOOKUP($A151,EVID_OSEVU!$A$1:$M$4972,11,FALSE)</f>
        <v>#N/A</v>
      </c>
      <c r="J151" s="63" t="e">
        <f>VLOOKUP(K151,Export6[#All],2,FALSE)</f>
        <v>#N/A</v>
      </c>
      <c r="K151" s="32"/>
      <c r="L151" s="33"/>
      <c r="M151" s="67" t="e">
        <f t="shared" si="2"/>
        <v>#N/A</v>
      </c>
      <c r="N151" s="61"/>
    </row>
    <row r="152" spans="1:14" x14ac:dyDescent="0.2">
      <c r="A152" s="32"/>
      <c r="B152" s="45" t="e">
        <f>VLOOKUP($A152,EVID_OSEVU!$A$1:$M$4972,2,FALSE)</f>
        <v>#N/A</v>
      </c>
      <c r="C152" s="45" t="e">
        <f>VLOOKUP($A152,EVID_OSEVU!$A$1:$M$4972,3,FALSE)</f>
        <v>#N/A</v>
      </c>
      <c r="D152" s="45" t="e">
        <f>VLOOKUP($A152,EVID_OSEVU!$A$1:$M$4972,4,FALSE)</f>
        <v>#N/A</v>
      </c>
      <c r="E152" s="35"/>
      <c r="F152" s="45" t="e">
        <f>VLOOKUP($A152,EVID_OSEVU!$A$1:$M$4972,7,FALSE)</f>
        <v>#N/A</v>
      </c>
      <c r="G152" s="45" t="e">
        <f>VLOOKUP($A152,EVID_OSEVU!$A$1:$M$4972,8,FALSE)</f>
        <v>#N/A</v>
      </c>
      <c r="H152" s="45" t="e">
        <f>VLOOKUP($A152,EVID_OSEVU!$A$1:$M$4972,11,FALSE)</f>
        <v>#N/A</v>
      </c>
      <c r="I152" s="58" t="e">
        <f>VLOOKUP($A152,EVID_OSEVU!$A$1:$M$4972,11,FALSE)</f>
        <v>#N/A</v>
      </c>
      <c r="J152" s="63" t="e">
        <f>VLOOKUP(K152,Export6[#All],2,FALSE)</f>
        <v>#N/A</v>
      </c>
      <c r="K152" s="32"/>
      <c r="L152" s="33"/>
      <c r="M152" s="67" t="e">
        <f t="shared" si="2"/>
        <v>#N/A</v>
      </c>
      <c r="N152" s="61"/>
    </row>
    <row r="153" spans="1:14" x14ac:dyDescent="0.2">
      <c r="A153" s="32"/>
      <c r="B153" s="45" t="e">
        <f>VLOOKUP($A153,EVID_OSEVU!$A$1:$M$4972,2,FALSE)</f>
        <v>#N/A</v>
      </c>
      <c r="C153" s="45" t="e">
        <f>VLOOKUP($A153,EVID_OSEVU!$A$1:$M$4972,3,FALSE)</f>
        <v>#N/A</v>
      </c>
      <c r="D153" s="45" t="e">
        <f>VLOOKUP($A153,EVID_OSEVU!$A$1:$M$4972,4,FALSE)</f>
        <v>#N/A</v>
      </c>
      <c r="E153" s="35"/>
      <c r="F153" s="45" t="e">
        <f>VLOOKUP($A153,EVID_OSEVU!$A$1:$M$4972,7,FALSE)</f>
        <v>#N/A</v>
      </c>
      <c r="G153" s="45" t="e">
        <f>VLOOKUP($A153,EVID_OSEVU!$A$1:$M$4972,8,FALSE)</f>
        <v>#N/A</v>
      </c>
      <c r="H153" s="45" t="e">
        <f>VLOOKUP($A153,EVID_OSEVU!$A$1:$M$4972,11,FALSE)</f>
        <v>#N/A</v>
      </c>
      <c r="I153" s="58" t="e">
        <f>VLOOKUP($A153,EVID_OSEVU!$A$1:$M$4972,11,FALSE)</f>
        <v>#N/A</v>
      </c>
      <c r="J153" s="63" t="e">
        <f>VLOOKUP(K153,Export6[#All],2,FALSE)</f>
        <v>#N/A</v>
      </c>
      <c r="K153" s="32"/>
      <c r="L153" s="33"/>
      <c r="M153" s="67" t="e">
        <f t="shared" si="2"/>
        <v>#N/A</v>
      </c>
      <c r="N153" s="61"/>
    </row>
    <row r="154" spans="1:14" x14ac:dyDescent="0.2">
      <c r="A154" s="32"/>
      <c r="B154" s="45" t="e">
        <f>VLOOKUP($A154,EVID_OSEVU!$A$1:$M$4972,2,FALSE)</f>
        <v>#N/A</v>
      </c>
      <c r="C154" s="45" t="e">
        <f>VLOOKUP($A154,EVID_OSEVU!$A$1:$M$4972,3,FALSE)</f>
        <v>#N/A</v>
      </c>
      <c r="D154" s="45" t="e">
        <f>VLOOKUP($A154,EVID_OSEVU!$A$1:$M$4972,4,FALSE)</f>
        <v>#N/A</v>
      </c>
      <c r="E154" s="35"/>
      <c r="F154" s="45" t="e">
        <f>VLOOKUP($A154,EVID_OSEVU!$A$1:$M$4972,7,FALSE)</f>
        <v>#N/A</v>
      </c>
      <c r="G154" s="45" t="e">
        <f>VLOOKUP($A154,EVID_OSEVU!$A$1:$M$4972,8,FALSE)</f>
        <v>#N/A</v>
      </c>
      <c r="H154" s="45" t="e">
        <f>VLOOKUP($A154,EVID_OSEVU!$A$1:$M$4972,11,FALSE)</f>
        <v>#N/A</v>
      </c>
      <c r="I154" s="58" t="e">
        <f>VLOOKUP($A154,EVID_OSEVU!$A$1:$M$4972,11,FALSE)</f>
        <v>#N/A</v>
      </c>
      <c r="J154" s="63" t="e">
        <f>VLOOKUP(K154,Export6[#All],2,FALSE)</f>
        <v>#N/A</v>
      </c>
      <c r="K154" s="32"/>
      <c r="L154" s="33"/>
      <c r="M154" s="67" t="e">
        <f t="shared" si="2"/>
        <v>#N/A</v>
      </c>
      <c r="N154" s="61"/>
    </row>
    <row r="155" spans="1:14" x14ac:dyDescent="0.2">
      <c r="A155" s="32"/>
      <c r="B155" s="45" t="e">
        <f>VLOOKUP($A155,EVID_OSEVU!$A$1:$M$4972,2,FALSE)</f>
        <v>#N/A</v>
      </c>
      <c r="C155" s="45" t="e">
        <f>VLOOKUP($A155,EVID_OSEVU!$A$1:$M$4972,3,FALSE)</f>
        <v>#N/A</v>
      </c>
      <c r="D155" s="45" t="e">
        <f>VLOOKUP($A155,EVID_OSEVU!$A$1:$M$4972,4,FALSE)</f>
        <v>#N/A</v>
      </c>
      <c r="E155" s="35"/>
      <c r="F155" s="45" t="e">
        <f>VLOOKUP($A155,EVID_OSEVU!$A$1:$M$4972,7,FALSE)</f>
        <v>#N/A</v>
      </c>
      <c r="G155" s="45" t="e">
        <f>VLOOKUP($A155,EVID_OSEVU!$A$1:$M$4972,8,FALSE)</f>
        <v>#N/A</v>
      </c>
      <c r="H155" s="45" t="e">
        <f>VLOOKUP($A155,EVID_OSEVU!$A$1:$M$4972,11,FALSE)</f>
        <v>#N/A</v>
      </c>
      <c r="I155" s="58" t="e">
        <f>VLOOKUP($A155,EVID_OSEVU!$A$1:$M$4972,11,FALSE)</f>
        <v>#N/A</v>
      </c>
      <c r="J155" s="63" t="e">
        <f>VLOOKUP(K155,Export6[#All],2,FALSE)</f>
        <v>#N/A</v>
      </c>
      <c r="K155" s="32"/>
      <c r="L155" s="33"/>
      <c r="M155" s="67" t="e">
        <f t="shared" si="2"/>
        <v>#N/A</v>
      </c>
      <c r="N155" s="61"/>
    </row>
    <row r="156" spans="1:14" x14ac:dyDescent="0.2">
      <c r="A156" s="32"/>
      <c r="B156" s="45" t="e">
        <f>VLOOKUP($A156,EVID_OSEVU!$A$1:$M$4972,2,FALSE)</f>
        <v>#N/A</v>
      </c>
      <c r="C156" s="45" t="e">
        <f>VLOOKUP($A156,EVID_OSEVU!$A$1:$M$4972,3,FALSE)</f>
        <v>#N/A</v>
      </c>
      <c r="D156" s="45" t="e">
        <f>VLOOKUP($A156,EVID_OSEVU!$A$1:$M$4972,4,FALSE)</f>
        <v>#N/A</v>
      </c>
      <c r="E156" s="35"/>
      <c r="F156" s="45" t="e">
        <f>VLOOKUP($A156,EVID_OSEVU!$A$1:$M$4972,7,FALSE)</f>
        <v>#N/A</v>
      </c>
      <c r="G156" s="45" t="e">
        <f>VLOOKUP($A156,EVID_OSEVU!$A$1:$M$4972,8,FALSE)</f>
        <v>#N/A</v>
      </c>
      <c r="H156" s="45" t="e">
        <f>VLOOKUP($A156,EVID_OSEVU!$A$1:$M$4972,11,FALSE)</f>
        <v>#N/A</v>
      </c>
      <c r="I156" s="58" t="e">
        <f>VLOOKUP($A156,EVID_OSEVU!$A$1:$M$4972,11,FALSE)</f>
        <v>#N/A</v>
      </c>
      <c r="J156" s="63" t="e">
        <f>VLOOKUP(K156,Export6[#All],2,FALSE)</f>
        <v>#N/A</v>
      </c>
      <c r="K156" s="32"/>
      <c r="L156" s="33"/>
      <c r="M156" s="67" t="e">
        <f t="shared" si="2"/>
        <v>#N/A</v>
      </c>
      <c r="N156" s="61"/>
    </row>
    <row r="157" spans="1:14" x14ac:dyDescent="0.2">
      <c r="A157" s="32"/>
      <c r="B157" s="45" t="e">
        <f>VLOOKUP($A157,EVID_OSEVU!$A$1:$M$4972,2,FALSE)</f>
        <v>#N/A</v>
      </c>
      <c r="C157" s="45" t="e">
        <f>VLOOKUP($A157,EVID_OSEVU!$A$1:$M$4972,3,FALSE)</f>
        <v>#N/A</v>
      </c>
      <c r="D157" s="45" t="e">
        <f>VLOOKUP($A157,EVID_OSEVU!$A$1:$M$4972,4,FALSE)</f>
        <v>#N/A</v>
      </c>
      <c r="E157" s="35"/>
      <c r="F157" s="45" t="e">
        <f>VLOOKUP($A157,EVID_OSEVU!$A$1:$M$4972,7,FALSE)</f>
        <v>#N/A</v>
      </c>
      <c r="G157" s="45" t="e">
        <f>VLOOKUP($A157,EVID_OSEVU!$A$1:$M$4972,8,FALSE)</f>
        <v>#N/A</v>
      </c>
      <c r="H157" s="45" t="e">
        <f>VLOOKUP($A157,EVID_OSEVU!$A$1:$M$4972,11,FALSE)</f>
        <v>#N/A</v>
      </c>
      <c r="I157" s="58" t="e">
        <f>VLOOKUP($A157,EVID_OSEVU!$A$1:$M$4972,11,FALSE)</f>
        <v>#N/A</v>
      </c>
      <c r="J157" s="63" t="e">
        <f>VLOOKUP(K157,Export6[#All],2,FALSE)</f>
        <v>#N/A</v>
      </c>
      <c r="K157" s="32"/>
      <c r="L157" s="33"/>
      <c r="M157" s="67" t="e">
        <f t="shared" si="2"/>
        <v>#N/A</v>
      </c>
      <c r="N157" s="61"/>
    </row>
    <row r="158" spans="1:14" x14ac:dyDescent="0.2">
      <c r="A158" s="32"/>
      <c r="B158" s="45" t="e">
        <f>VLOOKUP($A158,EVID_OSEVU!$A$1:$M$4972,2,FALSE)</f>
        <v>#N/A</v>
      </c>
      <c r="C158" s="45" t="e">
        <f>VLOOKUP($A158,EVID_OSEVU!$A$1:$M$4972,3,FALSE)</f>
        <v>#N/A</v>
      </c>
      <c r="D158" s="45" t="e">
        <f>VLOOKUP($A158,EVID_OSEVU!$A$1:$M$4972,4,FALSE)</f>
        <v>#N/A</v>
      </c>
      <c r="E158" s="35"/>
      <c r="F158" s="45" t="e">
        <f>VLOOKUP($A158,EVID_OSEVU!$A$1:$M$4972,7,FALSE)</f>
        <v>#N/A</v>
      </c>
      <c r="G158" s="45" t="e">
        <f>VLOOKUP($A158,EVID_OSEVU!$A$1:$M$4972,8,FALSE)</f>
        <v>#N/A</v>
      </c>
      <c r="H158" s="45" t="e">
        <f>VLOOKUP($A158,EVID_OSEVU!$A$1:$M$4972,11,FALSE)</f>
        <v>#N/A</v>
      </c>
      <c r="I158" s="58" t="e">
        <f>VLOOKUP($A158,EVID_OSEVU!$A$1:$M$4972,11,FALSE)</f>
        <v>#N/A</v>
      </c>
      <c r="J158" s="63" t="e">
        <f>VLOOKUP(K158,Export6[#All],2,FALSE)</f>
        <v>#N/A</v>
      </c>
      <c r="K158" s="32"/>
      <c r="L158" s="33"/>
      <c r="M158" s="67" t="e">
        <f t="shared" si="2"/>
        <v>#N/A</v>
      </c>
      <c r="N158" s="61"/>
    </row>
    <row r="159" spans="1:14" x14ac:dyDescent="0.2">
      <c r="A159" s="32"/>
      <c r="B159" s="45" t="e">
        <f>VLOOKUP($A159,EVID_OSEVU!$A$1:$M$4972,2,FALSE)</f>
        <v>#N/A</v>
      </c>
      <c r="C159" s="45" t="e">
        <f>VLOOKUP($A159,EVID_OSEVU!$A$1:$M$4972,3,FALSE)</f>
        <v>#N/A</v>
      </c>
      <c r="D159" s="45" t="e">
        <f>VLOOKUP($A159,EVID_OSEVU!$A$1:$M$4972,4,FALSE)</f>
        <v>#N/A</v>
      </c>
      <c r="E159" s="35"/>
      <c r="F159" s="45" t="e">
        <f>VLOOKUP($A159,EVID_OSEVU!$A$1:$M$4972,7,FALSE)</f>
        <v>#N/A</v>
      </c>
      <c r="G159" s="45" t="e">
        <f>VLOOKUP($A159,EVID_OSEVU!$A$1:$M$4972,8,FALSE)</f>
        <v>#N/A</v>
      </c>
      <c r="H159" s="45" t="e">
        <f>VLOOKUP($A159,EVID_OSEVU!$A$1:$M$4972,11,FALSE)</f>
        <v>#N/A</v>
      </c>
      <c r="I159" s="58" t="e">
        <f>VLOOKUP($A159,EVID_OSEVU!$A$1:$M$4972,11,FALSE)</f>
        <v>#N/A</v>
      </c>
      <c r="J159" s="63" t="e">
        <f>VLOOKUP(K159,Export6[#All],2,FALSE)</f>
        <v>#N/A</v>
      </c>
      <c r="K159" s="32"/>
      <c r="L159" s="33"/>
      <c r="M159" s="67" t="e">
        <f t="shared" si="2"/>
        <v>#N/A</v>
      </c>
      <c r="N159" s="61"/>
    </row>
    <row r="160" spans="1:14" x14ac:dyDescent="0.2">
      <c r="A160" s="32"/>
      <c r="B160" s="45" t="e">
        <f>VLOOKUP($A160,EVID_OSEVU!$A$1:$M$4972,2,FALSE)</f>
        <v>#N/A</v>
      </c>
      <c r="C160" s="45" t="e">
        <f>VLOOKUP($A160,EVID_OSEVU!$A$1:$M$4972,3,FALSE)</f>
        <v>#N/A</v>
      </c>
      <c r="D160" s="45" t="e">
        <f>VLOOKUP($A160,EVID_OSEVU!$A$1:$M$4972,4,FALSE)</f>
        <v>#N/A</v>
      </c>
      <c r="E160" s="35"/>
      <c r="F160" s="45" t="e">
        <f>VLOOKUP($A160,EVID_OSEVU!$A$1:$M$4972,7,FALSE)</f>
        <v>#N/A</v>
      </c>
      <c r="G160" s="45" t="e">
        <f>VLOOKUP($A160,EVID_OSEVU!$A$1:$M$4972,8,FALSE)</f>
        <v>#N/A</v>
      </c>
      <c r="H160" s="45" t="e">
        <f>VLOOKUP($A160,EVID_OSEVU!$A$1:$M$4972,11,FALSE)</f>
        <v>#N/A</v>
      </c>
      <c r="I160" s="58" t="e">
        <f>VLOOKUP($A160,EVID_OSEVU!$A$1:$M$4972,11,FALSE)</f>
        <v>#N/A</v>
      </c>
      <c r="J160" s="63" t="e">
        <f>VLOOKUP(K160,Export6[#All],2,FALSE)</f>
        <v>#N/A</v>
      </c>
      <c r="K160" s="32"/>
      <c r="L160" s="33"/>
      <c r="M160" s="67" t="e">
        <f t="shared" si="2"/>
        <v>#N/A</v>
      </c>
      <c r="N160" s="61"/>
    </row>
    <row r="161" spans="1:14" x14ac:dyDescent="0.2">
      <c r="A161" s="32"/>
      <c r="B161" s="45" t="e">
        <f>VLOOKUP($A161,EVID_OSEVU!$A$1:$M$4972,2,FALSE)</f>
        <v>#N/A</v>
      </c>
      <c r="C161" s="45" t="e">
        <f>VLOOKUP($A161,EVID_OSEVU!$A$1:$M$4972,3,FALSE)</f>
        <v>#N/A</v>
      </c>
      <c r="D161" s="45" t="e">
        <f>VLOOKUP($A161,EVID_OSEVU!$A$1:$M$4972,4,FALSE)</f>
        <v>#N/A</v>
      </c>
      <c r="E161" s="35"/>
      <c r="F161" s="45" t="e">
        <f>VLOOKUP($A161,EVID_OSEVU!$A$1:$M$4972,7,FALSE)</f>
        <v>#N/A</v>
      </c>
      <c r="G161" s="45" t="e">
        <f>VLOOKUP($A161,EVID_OSEVU!$A$1:$M$4972,8,FALSE)</f>
        <v>#N/A</v>
      </c>
      <c r="H161" s="45" t="e">
        <f>VLOOKUP($A161,EVID_OSEVU!$A$1:$M$4972,11,FALSE)</f>
        <v>#N/A</v>
      </c>
      <c r="I161" s="58" t="e">
        <f>VLOOKUP($A161,EVID_OSEVU!$A$1:$M$4972,11,FALSE)</f>
        <v>#N/A</v>
      </c>
      <c r="J161" s="63" t="e">
        <f>VLOOKUP(K161,Export6[#All],2,FALSE)</f>
        <v>#N/A</v>
      </c>
      <c r="K161" s="32"/>
      <c r="L161" s="33"/>
      <c r="M161" s="67" t="e">
        <f t="shared" si="2"/>
        <v>#N/A</v>
      </c>
      <c r="N161" s="61"/>
    </row>
    <row r="162" spans="1:14" x14ac:dyDescent="0.2">
      <c r="A162" s="32"/>
      <c r="B162" s="45" t="e">
        <f>VLOOKUP($A162,EVID_OSEVU!$A$1:$M$4972,2,FALSE)</f>
        <v>#N/A</v>
      </c>
      <c r="C162" s="45" t="e">
        <f>VLOOKUP($A162,EVID_OSEVU!$A$1:$M$4972,3,FALSE)</f>
        <v>#N/A</v>
      </c>
      <c r="D162" s="45" t="e">
        <f>VLOOKUP($A162,EVID_OSEVU!$A$1:$M$4972,4,FALSE)</f>
        <v>#N/A</v>
      </c>
      <c r="E162" s="35"/>
      <c r="F162" s="45" t="e">
        <f>VLOOKUP($A162,EVID_OSEVU!$A$1:$M$4972,7,FALSE)</f>
        <v>#N/A</v>
      </c>
      <c r="G162" s="45" t="e">
        <f>VLOOKUP($A162,EVID_OSEVU!$A$1:$M$4972,8,FALSE)</f>
        <v>#N/A</v>
      </c>
      <c r="H162" s="45" t="e">
        <f>VLOOKUP($A162,EVID_OSEVU!$A$1:$M$4972,11,FALSE)</f>
        <v>#N/A</v>
      </c>
      <c r="I162" s="58" t="e">
        <f>VLOOKUP($A162,EVID_OSEVU!$A$1:$M$4972,11,FALSE)</f>
        <v>#N/A</v>
      </c>
      <c r="J162" s="63" t="e">
        <f>VLOOKUP(K162,Export6[#All],2,FALSE)</f>
        <v>#N/A</v>
      </c>
      <c r="K162" s="32"/>
      <c r="L162" s="33"/>
      <c r="M162" s="67" t="e">
        <f t="shared" si="2"/>
        <v>#N/A</v>
      </c>
      <c r="N162" s="61"/>
    </row>
    <row r="163" spans="1:14" x14ac:dyDescent="0.2">
      <c r="A163" s="32"/>
      <c r="B163" s="45" t="e">
        <f>VLOOKUP($A163,EVID_OSEVU!$A$1:$M$4972,2,FALSE)</f>
        <v>#N/A</v>
      </c>
      <c r="C163" s="45" t="e">
        <f>VLOOKUP($A163,EVID_OSEVU!$A$1:$M$4972,3,FALSE)</f>
        <v>#N/A</v>
      </c>
      <c r="D163" s="45" t="e">
        <f>VLOOKUP($A163,EVID_OSEVU!$A$1:$M$4972,4,FALSE)</f>
        <v>#N/A</v>
      </c>
      <c r="E163" s="35"/>
      <c r="F163" s="45" t="e">
        <f>VLOOKUP($A163,EVID_OSEVU!$A$1:$M$4972,7,FALSE)</f>
        <v>#N/A</v>
      </c>
      <c r="G163" s="45" t="e">
        <f>VLOOKUP($A163,EVID_OSEVU!$A$1:$M$4972,8,FALSE)</f>
        <v>#N/A</v>
      </c>
      <c r="H163" s="45" t="e">
        <f>VLOOKUP($A163,EVID_OSEVU!$A$1:$M$4972,11,FALSE)</f>
        <v>#N/A</v>
      </c>
      <c r="I163" s="58" t="e">
        <f>VLOOKUP($A163,EVID_OSEVU!$A$1:$M$4972,11,FALSE)</f>
        <v>#N/A</v>
      </c>
      <c r="J163" s="63" t="e">
        <f>VLOOKUP(K163,Export6[#All],2,FALSE)</f>
        <v>#N/A</v>
      </c>
      <c r="K163" s="32"/>
      <c r="L163" s="33"/>
      <c r="M163" s="67" t="e">
        <f t="shared" si="2"/>
        <v>#N/A</v>
      </c>
      <c r="N163" s="61"/>
    </row>
    <row r="164" spans="1:14" x14ac:dyDescent="0.2">
      <c r="A164" s="32"/>
      <c r="B164" s="45" t="e">
        <f>VLOOKUP($A164,EVID_OSEVU!$A$1:$M$4972,2,FALSE)</f>
        <v>#N/A</v>
      </c>
      <c r="C164" s="45" t="e">
        <f>VLOOKUP($A164,EVID_OSEVU!$A$1:$M$4972,3,FALSE)</f>
        <v>#N/A</v>
      </c>
      <c r="D164" s="45" t="e">
        <f>VLOOKUP($A164,EVID_OSEVU!$A$1:$M$4972,4,FALSE)</f>
        <v>#N/A</v>
      </c>
      <c r="E164" s="35"/>
      <c r="F164" s="45" t="e">
        <f>VLOOKUP($A164,EVID_OSEVU!$A$1:$M$4972,7,FALSE)</f>
        <v>#N/A</v>
      </c>
      <c r="G164" s="45" t="e">
        <f>VLOOKUP($A164,EVID_OSEVU!$A$1:$M$4972,8,FALSE)</f>
        <v>#N/A</v>
      </c>
      <c r="H164" s="45" t="e">
        <f>VLOOKUP($A164,EVID_OSEVU!$A$1:$M$4972,11,FALSE)</f>
        <v>#N/A</v>
      </c>
      <c r="I164" s="58" t="e">
        <f>VLOOKUP($A164,EVID_OSEVU!$A$1:$M$4972,11,FALSE)</f>
        <v>#N/A</v>
      </c>
      <c r="J164" s="63" t="e">
        <f>VLOOKUP(K164,Export6[#All],2,FALSE)</f>
        <v>#N/A</v>
      </c>
      <c r="K164" s="32"/>
      <c r="L164" s="33"/>
      <c r="M164" s="67" t="e">
        <f t="shared" si="2"/>
        <v>#N/A</v>
      </c>
      <c r="N164" s="61"/>
    </row>
    <row r="165" spans="1:14" x14ac:dyDescent="0.2">
      <c r="A165" s="32"/>
      <c r="B165" s="45" t="e">
        <f>VLOOKUP($A165,EVID_OSEVU!$A$1:$M$4972,2,FALSE)</f>
        <v>#N/A</v>
      </c>
      <c r="C165" s="45" t="e">
        <f>VLOOKUP($A165,EVID_OSEVU!$A$1:$M$4972,3,FALSE)</f>
        <v>#N/A</v>
      </c>
      <c r="D165" s="45" t="e">
        <f>VLOOKUP($A165,EVID_OSEVU!$A$1:$M$4972,4,FALSE)</f>
        <v>#N/A</v>
      </c>
      <c r="E165" s="35"/>
      <c r="F165" s="45" t="e">
        <f>VLOOKUP($A165,EVID_OSEVU!$A$1:$M$4972,7,FALSE)</f>
        <v>#N/A</v>
      </c>
      <c r="G165" s="45" t="e">
        <f>VLOOKUP($A165,EVID_OSEVU!$A$1:$M$4972,8,FALSE)</f>
        <v>#N/A</v>
      </c>
      <c r="H165" s="45" t="e">
        <f>VLOOKUP($A165,EVID_OSEVU!$A$1:$M$4972,11,FALSE)</f>
        <v>#N/A</v>
      </c>
      <c r="I165" s="58" t="e">
        <f>VLOOKUP($A165,EVID_OSEVU!$A$1:$M$4972,11,FALSE)</f>
        <v>#N/A</v>
      </c>
      <c r="J165" s="63" t="e">
        <f>VLOOKUP(K165,Export6[#All],2,FALSE)</f>
        <v>#N/A</v>
      </c>
      <c r="K165" s="32"/>
      <c r="L165" s="33"/>
      <c r="M165" s="67" t="e">
        <f t="shared" si="2"/>
        <v>#N/A</v>
      </c>
      <c r="N165" s="61"/>
    </row>
    <row r="166" spans="1:14" x14ac:dyDescent="0.2">
      <c r="A166" s="32"/>
      <c r="B166" s="45" t="e">
        <f>VLOOKUP($A166,EVID_OSEVU!$A$1:$M$4972,2,FALSE)</f>
        <v>#N/A</v>
      </c>
      <c r="C166" s="45" t="e">
        <f>VLOOKUP($A166,EVID_OSEVU!$A$1:$M$4972,3,FALSE)</f>
        <v>#N/A</v>
      </c>
      <c r="D166" s="45" t="e">
        <f>VLOOKUP($A166,EVID_OSEVU!$A$1:$M$4972,4,FALSE)</f>
        <v>#N/A</v>
      </c>
      <c r="E166" s="35"/>
      <c r="F166" s="45" t="e">
        <f>VLOOKUP($A166,EVID_OSEVU!$A$1:$M$4972,7,FALSE)</f>
        <v>#N/A</v>
      </c>
      <c r="G166" s="45" t="e">
        <f>VLOOKUP($A166,EVID_OSEVU!$A$1:$M$4972,8,FALSE)</f>
        <v>#N/A</v>
      </c>
      <c r="H166" s="45" t="e">
        <f>VLOOKUP($A166,EVID_OSEVU!$A$1:$M$4972,11,FALSE)</f>
        <v>#N/A</v>
      </c>
      <c r="I166" s="58" t="e">
        <f>VLOOKUP($A166,EVID_OSEVU!$A$1:$M$4972,11,FALSE)</f>
        <v>#N/A</v>
      </c>
      <c r="J166" s="63" t="e">
        <f>VLOOKUP(K166,Export6[#All],2,FALSE)</f>
        <v>#N/A</v>
      </c>
      <c r="K166" s="32"/>
      <c r="L166" s="33"/>
      <c r="M166" s="67" t="e">
        <f t="shared" si="2"/>
        <v>#N/A</v>
      </c>
      <c r="N166" s="61"/>
    </row>
    <row r="167" spans="1:14" x14ac:dyDescent="0.2">
      <c r="A167" s="32"/>
      <c r="B167" s="45" t="e">
        <f>VLOOKUP($A167,EVID_OSEVU!$A$1:$M$4972,2,FALSE)</f>
        <v>#N/A</v>
      </c>
      <c r="C167" s="45" t="e">
        <f>VLOOKUP($A167,EVID_OSEVU!$A$1:$M$4972,3,FALSE)</f>
        <v>#N/A</v>
      </c>
      <c r="D167" s="45" t="e">
        <f>VLOOKUP($A167,EVID_OSEVU!$A$1:$M$4972,4,FALSE)</f>
        <v>#N/A</v>
      </c>
      <c r="E167" s="35"/>
      <c r="F167" s="45" t="e">
        <f>VLOOKUP($A167,EVID_OSEVU!$A$1:$M$4972,7,FALSE)</f>
        <v>#N/A</v>
      </c>
      <c r="G167" s="45" t="e">
        <f>VLOOKUP($A167,EVID_OSEVU!$A$1:$M$4972,8,FALSE)</f>
        <v>#N/A</v>
      </c>
      <c r="H167" s="45" t="e">
        <f>VLOOKUP($A167,EVID_OSEVU!$A$1:$M$4972,11,FALSE)</f>
        <v>#N/A</v>
      </c>
      <c r="I167" s="58" t="e">
        <f>VLOOKUP($A167,EVID_OSEVU!$A$1:$M$4972,11,FALSE)</f>
        <v>#N/A</v>
      </c>
      <c r="J167" s="63" t="e">
        <f>VLOOKUP(K167,Export6[#All],2,FALSE)</f>
        <v>#N/A</v>
      </c>
      <c r="K167" s="32"/>
      <c r="L167" s="33"/>
      <c r="M167" s="67" t="e">
        <f t="shared" si="2"/>
        <v>#N/A</v>
      </c>
      <c r="N167" s="61"/>
    </row>
    <row r="168" spans="1:14" x14ac:dyDescent="0.2">
      <c r="A168" s="32"/>
      <c r="B168" s="45" t="e">
        <f>VLOOKUP($A168,EVID_OSEVU!$A$1:$M$4972,2,FALSE)</f>
        <v>#N/A</v>
      </c>
      <c r="C168" s="45" t="e">
        <f>VLOOKUP($A168,EVID_OSEVU!$A$1:$M$4972,3,FALSE)</f>
        <v>#N/A</v>
      </c>
      <c r="D168" s="45" t="e">
        <f>VLOOKUP($A168,EVID_OSEVU!$A$1:$M$4972,4,FALSE)</f>
        <v>#N/A</v>
      </c>
      <c r="E168" s="35"/>
      <c r="F168" s="45" t="e">
        <f>VLOOKUP($A168,EVID_OSEVU!$A$1:$M$4972,7,FALSE)</f>
        <v>#N/A</v>
      </c>
      <c r="G168" s="45" t="e">
        <f>VLOOKUP($A168,EVID_OSEVU!$A$1:$M$4972,8,FALSE)</f>
        <v>#N/A</v>
      </c>
      <c r="H168" s="45" t="e">
        <f>VLOOKUP($A168,EVID_OSEVU!$A$1:$M$4972,11,FALSE)</f>
        <v>#N/A</v>
      </c>
      <c r="I168" s="58" t="e">
        <f>VLOOKUP($A168,EVID_OSEVU!$A$1:$M$4972,11,FALSE)</f>
        <v>#N/A</v>
      </c>
      <c r="J168" s="63" t="e">
        <f>VLOOKUP(K168,Export6[#All],2,FALSE)</f>
        <v>#N/A</v>
      </c>
      <c r="K168" s="32"/>
      <c r="L168" s="33"/>
      <c r="M168" s="67" t="e">
        <f t="shared" si="2"/>
        <v>#N/A</v>
      </c>
      <c r="N168" s="61"/>
    </row>
    <row r="169" spans="1:14" x14ac:dyDescent="0.2">
      <c r="A169" s="32"/>
      <c r="B169" s="45" t="e">
        <f>VLOOKUP($A169,EVID_OSEVU!$A$1:$M$4972,2,FALSE)</f>
        <v>#N/A</v>
      </c>
      <c r="C169" s="45" t="e">
        <f>VLOOKUP($A169,EVID_OSEVU!$A$1:$M$4972,3,FALSE)</f>
        <v>#N/A</v>
      </c>
      <c r="D169" s="45" t="e">
        <f>VLOOKUP($A169,EVID_OSEVU!$A$1:$M$4972,4,FALSE)</f>
        <v>#N/A</v>
      </c>
      <c r="E169" s="35"/>
      <c r="F169" s="45" t="e">
        <f>VLOOKUP($A169,EVID_OSEVU!$A$1:$M$4972,7,FALSE)</f>
        <v>#N/A</v>
      </c>
      <c r="G169" s="45" t="e">
        <f>VLOOKUP($A169,EVID_OSEVU!$A$1:$M$4972,8,FALSE)</f>
        <v>#N/A</v>
      </c>
      <c r="H169" s="45" t="e">
        <f>VLOOKUP($A169,EVID_OSEVU!$A$1:$M$4972,11,FALSE)</f>
        <v>#N/A</v>
      </c>
      <c r="I169" s="58" t="e">
        <f>VLOOKUP($A169,EVID_OSEVU!$A$1:$M$4972,11,FALSE)</f>
        <v>#N/A</v>
      </c>
      <c r="J169" s="63" t="e">
        <f>VLOOKUP(K169,Export6[#All],2,FALSE)</f>
        <v>#N/A</v>
      </c>
      <c r="K169" s="32"/>
      <c r="L169" s="33"/>
      <c r="M169" s="67" t="e">
        <f t="shared" si="2"/>
        <v>#N/A</v>
      </c>
      <c r="N169" s="61"/>
    </row>
    <row r="170" spans="1:14" x14ac:dyDescent="0.2">
      <c r="A170" s="32"/>
      <c r="B170" s="45" t="e">
        <f>VLOOKUP($A170,EVID_OSEVU!$A$1:$M$4972,2,FALSE)</f>
        <v>#N/A</v>
      </c>
      <c r="C170" s="45" t="e">
        <f>VLOOKUP($A170,EVID_OSEVU!$A$1:$M$4972,3,FALSE)</f>
        <v>#N/A</v>
      </c>
      <c r="D170" s="45" t="e">
        <f>VLOOKUP($A170,EVID_OSEVU!$A$1:$M$4972,4,FALSE)</f>
        <v>#N/A</v>
      </c>
      <c r="E170" s="35"/>
      <c r="F170" s="45" t="e">
        <f>VLOOKUP($A170,EVID_OSEVU!$A$1:$M$4972,7,FALSE)</f>
        <v>#N/A</v>
      </c>
      <c r="G170" s="45" t="e">
        <f>VLOOKUP($A170,EVID_OSEVU!$A$1:$M$4972,8,FALSE)</f>
        <v>#N/A</v>
      </c>
      <c r="H170" s="45" t="e">
        <f>VLOOKUP($A170,EVID_OSEVU!$A$1:$M$4972,11,FALSE)</f>
        <v>#N/A</v>
      </c>
      <c r="I170" s="58" t="e">
        <f>VLOOKUP($A170,EVID_OSEVU!$A$1:$M$4972,11,FALSE)</f>
        <v>#N/A</v>
      </c>
      <c r="J170" s="63" t="e">
        <f>VLOOKUP(K170,Export6[#All],2,FALSE)</f>
        <v>#N/A</v>
      </c>
      <c r="K170" s="32"/>
      <c r="L170" s="33"/>
      <c r="M170" s="67" t="e">
        <f t="shared" si="2"/>
        <v>#N/A</v>
      </c>
      <c r="N170" s="61"/>
    </row>
    <row r="171" spans="1:14" x14ac:dyDescent="0.2">
      <c r="A171" s="32"/>
      <c r="B171" s="45" t="e">
        <f>VLOOKUP($A171,EVID_OSEVU!$A$1:$M$4972,2,FALSE)</f>
        <v>#N/A</v>
      </c>
      <c r="C171" s="45" t="e">
        <f>VLOOKUP($A171,EVID_OSEVU!$A$1:$M$4972,3,FALSE)</f>
        <v>#N/A</v>
      </c>
      <c r="D171" s="45" t="e">
        <f>VLOOKUP($A171,EVID_OSEVU!$A$1:$M$4972,4,FALSE)</f>
        <v>#N/A</v>
      </c>
      <c r="E171" s="35"/>
      <c r="F171" s="45" t="e">
        <f>VLOOKUP($A171,EVID_OSEVU!$A$1:$M$4972,7,FALSE)</f>
        <v>#N/A</v>
      </c>
      <c r="G171" s="45" t="e">
        <f>VLOOKUP($A171,EVID_OSEVU!$A$1:$M$4972,8,FALSE)</f>
        <v>#N/A</v>
      </c>
      <c r="H171" s="45" t="e">
        <f>VLOOKUP($A171,EVID_OSEVU!$A$1:$M$4972,11,FALSE)</f>
        <v>#N/A</v>
      </c>
      <c r="I171" s="58" t="e">
        <f>VLOOKUP($A171,EVID_OSEVU!$A$1:$M$4972,11,FALSE)</f>
        <v>#N/A</v>
      </c>
      <c r="J171" s="63" t="e">
        <f>VLOOKUP(K171,Export6[#All],2,FALSE)</f>
        <v>#N/A</v>
      </c>
      <c r="K171" s="32"/>
      <c r="L171" s="33"/>
      <c r="M171" s="67" t="e">
        <f t="shared" si="2"/>
        <v>#N/A</v>
      </c>
      <c r="N171" s="61"/>
    </row>
    <row r="172" spans="1:14" x14ac:dyDescent="0.2">
      <c r="A172" s="32"/>
      <c r="B172" s="45" t="e">
        <f>VLOOKUP($A172,EVID_OSEVU!$A$1:$M$4972,2,FALSE)</f>
        <v>#N/A</v>
      </c>
      <c r="C172" s="45" t="e">
        <f>VLOOKUP($A172,EVID_OSEVU!$A$1:$M$4972,3,FALSE)</f>
        <v>#N/A</v>
      </c>
      <c r="D172" s="45" t="e">
        <f>VLOOKUP($A172,EVID_OSEVU!$A$1:$M$4972,4,FALSE)</f>
        <v>#N/A</v>
      </c>
      <c r="E172" s="35"/>
      <c r="F172" s="45" t="e">
        <f>VLOOKUP($A172,EVID_OSEVU!$A$1:$M$4972,7,FALSE)</f>
        <v>#N/A</v>
      </c>
      <c r="G172" s="45" t="e">
        <f>VLOOKUP($A172,EVID_OSEVU!$A$1:$M$4972,8,FALSE)</f>
        <v>#N/A</v>
      </c>
      <c r="H172" s="45" t="e">
        <f>VLOOKUP($A172,EVID_OSEVU!$A$1:$M$4972,11,FALSE)</f>
        <v>#N/A</v>
      </c>
      <c r="I172" s="58" t="e">
        <f>VLOOKUP($A172,EVID_OSEVU!$A$1:$M$4972,11,FALSE)</f>
        <v>#N/A</v>
      </c>
      <c r="J172" s="63" t="e">
        <f>VLOOKUP(K172,Export6[#All],2,FALSE)</f>
        <v>#N/A</v>
      </c>
      <c r="K172" s="32"/>
      <c r="L172" s="33"/>
      <c r="M172" s="67" t="e">
        <f t="shared" si="2"/>
        <v>#N/A</v>
      </c>
      <c r="N172" s="61"/>
    </row>
    <row r="173" spans="1:14" x14ac:dyDescent="0.2">
      <c r="A173" s="32"/>
      <c r="B173" s="45" t="e">
        <f>VLOOKUP($A173,EVID_OSEVU!$A$1:$M$4972,2,FALSE)</f>
        <v>#N/A</v>
      </c>
      <c r="C173" s="45" t="e">
        <f>VLOOKUP($A173,EVID_OSEVU!$A$1:$M$4972,3,FALSE)</f>
        <v>#N/A</v>
      </c>
      <c r="D173" s="45" t="e">
        <f>VLOOKUP($A173,EVID_OSEVU!$A$1:$M$4972,4,FALSE)</f>
        <v>#N/A</v>
      </c>
      <c r="E173" s="35"/>
      <c r="F173" s="45" t="e">
        <f>VLOOKUP($A173,EVID_OSEVU!$A$1:$M$4972,7,FALSE)</f>
        <v>#N/A</v>
      </c>
      <c r="G173" s="45" t="e">
        <f>VLOOKUP($A173,EVID_OSEVU!$A$1:$M$4972,8,FALSE)</f>
        <v>#N/A</v>
      </c>
      <c r="H173" s="45" t="e">
        <f>VLOOKUP($A173,EVID_OSEVU!$A$1:$M$4972,11,FALSE)</f>
        <v>#N/A</v>
      </c>
      <c r="I173" s="58" t="e">
        <f>VLOOKUP($A173,EVID_OSEVU!$A$1:$M$4972,11,FALSE)</f>
        <v>#N/A</v>
      </c>
      <c r="J173" s="63" t="e">
        <f>VLOOKUP(K173,Export6[#All],2,FALSE)</f>
        <v>#N/A</v>
      </c>
      <c r="K173" s="32"/>
      <c r="L173" s="33"/>
      <c r="M173" s="67" t="e">
        <f t="shared" si="2"/>
        <v>#N/A</v>
      </c>
      <c r="N173" s="61"/>
    </row>
    <row r="174" spans="1:14" x14ac:dyDescent="0.2">
      <c r="A174" s="32"/>
      <c r="B174" s="45" t="e">
        <f>VLOOKUP($A174,EVID_OSEVU!$A$1:$M$4972,2,FALSE)</f>
        <v>#N/A</v>
      </c>
      <c r="C174" s="45" t="e">
        <f>VLOOKUP($A174,EVID_OSEVU!$A$1:$M$4972,3,FALSE)</f>
        <v>#N/A</v>
      </c>
      <c r="D174" s="45" t="e">
        <f>VLOOKUP($A174,EVID_OSEVU!$A$1:$M$4972,4,FALSE)</f>
        <v>#N/A</v>
      </c>
      <c r="E174" s="35"/>
      <c r="F174" s="45" t="e">
        <f>VLOOKUP($A174,EVID_OSEVU!$A$1:$M$4972,7,FALSE)</f>
        <v>#N/A</v>
      </c>
      <c r="G174" s="45" t="e">
        <f>VLOOKUP($A174,EVID_OSEVU!$A$1:$M$4972,8,FALSE)</f>
        <v>#N/A</v>
      </c>
      <c r="H174" s="45" t="e">
        <f>VLOOKUP($A174,EVID_OSEVU!$A$1:$M$4972,11,FALSE)</f>
        <v>#N/A</v>
      </c>
      <c r="I174" s="58" t="e">
        <f>VLOOKUP($A174,EVID_OSEVU!$A$1:$M$4972,11,FALSE)</f>
        <v>#N/A</v>
      </c>
      <c r="J174" s="63" t="e">
        <f>VLOOKUP(K174,Export6[#All],2,FALSE)</f>
        <v>#N/A</v>
      </c>
      <c r="K174" s="32"/>
      <c r="L174" s="33"/>
      <c r="M174" s="67" t="e">
        <f t="shared" si="2"/>
        <v>#N/A</v>
      </c>
      <c r="N174" s="61"/>
    </row>
    <row r="175" spans="1:14" x14ac:dyDescent="0.2">
      <c r="A175" s="32"/>
      <c r="B175" s="45" t="e">
        <f>VLOOKUP($A175,EVID_OSEVU!$A$1:$M$4972,2,FALSE)</f>
        <v>#N/A</v>
      </c>
      <c r="C175" s="45" t="e">
        <f>VLOOKUP($A175,EVID_OSEVU!$A$1:$M$4972,3,FALSE)</f>
        <v>#N/A</v>
      </c>
      <c r="D175" s="45" t="e">
        <f>VLOOKUP($A175,EVID_OSEVU!$A$1:$M$4972,4,FALSE)</f>
        <v>#N/A</v>
      </c>
      <c r="E175" s="35"/>
      <c r="F175" s="45" t="e">
        <f>VLOOKUP($A175,EVID_OSEVU!$A$1:$M$4972,7,FALSE)</f>
        <v>#N/A</v>
      </c>
      <c r="G175" s="45" t="e">
        <f>VLOOKUP($A175,EVID_OSEVU!$A$1:$M$4972,8,FALSE)</f>
        <v>#N/A</v>
      </c>
      <c r="H175" s="45" t="e">
        <f>VLOOKUP($A175,EVID_OSEVU!$A$1:$M$4972,11,FALSE)</f>
        <v>#N/A</v>
      </c>
      <c r="I175" s="58" t="e">
        <f>VLOOKUP($A175,EVID_OSEVU!$A$1:$M$4972,11,FALSE)</f>
        <v>#N/A</v>
      </c>
      <c r="J175" s="63" t="e">
        <f>VLOOKUP(K175,Export6[#All],2,FALSE)</f>
        <v>#N/A</v>
      </c>
      <c r="K175" s="32"/>
      <c r="L175" s="33"/>
      <c r="M175" s="67" t="e">
        <f t="shared" si="2"/>
        <v>#N/A</v>
      </c>
      <c r="N175" s="61"/>
    </row>
    <row r="176" spans="1:14" x14ac:dyDescent="0.2">
      <c r="A176" s="32"/>
      <c r="B176" s="45" t="e">
        <f>VLOOKUP($A176,EVID_OSEVU!$A$1:$M$4972,2,FALSE)</f>
        <v>#N/A</v>
      </c>
      <c r="C176" s="45" t="e">
        <f>VLOOKUP($A176,EVID_OSEVU!$A$1:$M$4972,3,FALSE)</f>
        <v>#N/A</v>
      </c>
      <c r="D176" s="45" t="e">
        <f>VLOOKUP($A176,EVID_OSEVU!$A$1:$M$4972,4,FALSE)</f>
        <v>#N/A</v>
      </c>
      <c r="E176" s="35"/>
      <c r="F176" s="45" t="e">
        <f>VLOOKUP($A176,EVID_OSEVU!$A$1:$M$4972,7,FALSE)</f>
        <v>#N/A</v>
      </c>
      <c r="G176" s="45" t="e">
        <f>VLOOKUP($A176,EVID_OSEVU!$A$1:$M$4972,8,FALSE)</f>
        <v>#N/A</v>
      </c>
      <c r="H176" s="45" t="e">
        <f>VLOOKUP($A176,EVID_OSEVU!$A$1:$M$4972,11,FALSE)</f>
        <v>#N/A</v>
      </c>
      <c r="I176" s="58" t="e">
        <f>VLOOKUP($A176,EVID_OSEVU!$A$1:$M$4972,11,FALSE)</f>
        <v>#N/A</v>
      </c>
      <c r="J176" s="63" t="e">
        <f>VLOOKUP(K176,Export6[#All],2,FALSE)</f>
        <v>#N/A</v>
      </c>
      <c r="K176" s="32"/>
      <c r="L176" s="33"/>
      <c r="M176" s="67" t="e">
        <f t="shared" si="2"/>
        <v>#N/A</v>
      </c>
      <c r="N176" s="61"/>
    </row>
    <row r="177" spans="1:14" x14ac:dyDescent="0.2">
      <c r="A177" s="32"/>
      <c r="B177" s="45" t="e">
        <f>VLOOKUP($A177,EVID_OSEVU!$A$1:$M$4972,2,FALSE)</f>
        <v>#N/A</v>
      </c>
      <c r="C177" s="45" t="e">
        <f>VLOOKUP($A177,EVID_OSEVU!$A$1:$M$4972,3,FALSE)</f>
        <v>#N/A</v>
      </c>
      <c r="D177" s="45" t="e">
        <f>VLOOKUP($A177,EVID_OSEVU!$A$1:$M$4972,4,FALSE)</f>
        <v>#N/A</v>
      </c>
      <c r="E177" s="35"/>
      <c r="F177" s="45" t="e">
        <f>VLOOKUP($A177,EVID_OSEVU!$A$1:$M$4972,7,FALSE)</f>
        <v>#N/A</v>
      </c>
      <c r="G177" s="45" t="e">
        <f>VLOOKUP($A177,EVID_OSEVU!$A$1:$M$4972,8,FALSE)</f>
        <v>#N/A</v>
      </c>
      <c r="H177" s="45" t="e">
        <f>VLOOKUP($A177,EVID_OSEVU!$A$1:$M$4972,11,FALSE)</f>
        <v>#N/A</v>
      </c>
      <c r="I177" s="58" t="e">
        <f>VLOOKUP($A177,EVID_OSEVU!$A$1:$M$4972,11,FALSE)</f>
        <v>#N/A</v>
      </c>
      <c r="J177" s="63" t="e">
        <f>VLOOKUP(K177,Export6[#All],2,FALSE)</f>
        <v>#N/A</v>
      </c>
      <c r="K177" s="32"/>
      <c r="L177" s="33"/>
      <c r="M177" s="67" t="e">
        <f t="shared" si="2"/>
        <v>#N/A</v>
      </c>
      <c r="N177" s="61"/>
    </row>
    <row r="178" spans="1:14" x14ac:dyDescent="0.2">
      <c r="A178" s="32"/>
      <c r="B178" s="45" t="e">
        <f>VLOOKUP($A178,EVID_OSEVU!$A$1:$M$4972,2,FALSE)</f>
        <v>#N/A</v>
      </c>
      <c r="C178" s="45" t="e">
        <f>VLOOKUP($A178,EVID_OSEVU!$A$1:$M$4972,3,FALSE)</f>
        <v>#N/A</v>
      </c>
      <c r="D178" s="45" t="e">
        <f>VLOOKUP($A178,EVID_OSEVU!$A$1:$M$4972,4,FALSE)</f>
        <v>#N/A</v>
      </c>
      <c r="E178" s="35"/>
      <c r="F178" s="45" t="e">
        <f>VLOOKUP($A178,EVID_OSEVU!$A$1:$M$4972,7,FALSE)</f>
        <v>#N/A</v>
      </c>
      <c r="G178" s="45" t="e">
        <f>VLOOKUP($A178,EVID_OSEVU!$A$1:$M$4972,8,FALSE)</f>
        <v>#N/A</v>
      </c>
      <c r="H178" s="45" t="e">
        <f>VLOOKUP($A178,EVID_OSEVU!$A$1:$M$4972,11,FALSE)</f>
        <v>#N/A</v>
      </c>
      <c r="I178" s="58" t="e">
        <f>VLOOKUP($A178,EVID_OSEVU!$A$1:$M$4972,11,FALSE)</f>
        <v>#N/A</v>
      </c>
      <c r="J178" s="63" t="e">
        <f>VLOOKUP(K178,Export6[#All],2,FALSE)</f>
        <v>#N/A</v>
      </c>
      <c r="K178" s="32"/>
      <c r="L178" s="33"/>
      <c r="M178" s="67" t="e">
        <f t="shared" si="2"/>
        <v>#N/A</v>
      </c>
      <c r="N178" s="61"/>
    </row>
    <row r="179" spans="1:14" x14ac:dyDescent="0.2">
      <c r="A179" s="32"/>
      <c r="B179" s="45" t="e">
        <f>VLOOKUP($A179,EVID_OSEVU!$A$1:$M$4972,2,FALSE)</f>
        <v>#N/A</v>
      </c>
      <c r="C179" s="45" t="e">
        <f>VLOOKUP($A179,EVID_OSEVU!$A$1:$M$4972,3,FALSE)</f>
        <v>#N/A</v>
      </c>
      <c r="D179" s="45" t="e">
        <f>VLOOKUP($A179,EVID_OSEVU!$A$1:$M$4972,4,FALSE)</f>
        <v>#N/A</v>
      </c>
      <c r="E179" s="35"/>
      <c r="F179" s="45" t="e">
        <f>VLOOKUP($A179,EVID_OSEVU!$A$1:$M$4972,7,FALSE)</f>
        <v>#N/A</v>
      </c>
      <c r="G179" s="45" t="e">
        <f>VLOOKUP($A179,EVID_OSEVU!$A$1:$M$4972,8,FALSE)</f>
        <v>#N/A</v>
      </c>
      <c r="H179" s="45" t="e">
        <f>VLOOKUP($A179,EVID_OSEVU!$A$1:$M$4972,11,FALSE)</f>
        <v>#N/A</v>
      </c>
      <c r="I179" s="58" t="e">
        <f>VLOOKUP($A179,EVID_OSEVU!$A$1:$M$4972,11,FALSE)</f>
        <v>#N/A</v>
      </c>
      <c r="J179" s="63" t="e">
        <f>VLOOKUP(K179,Export6[#All],2,FALSE)</f>
        <v>#N/A</v>
      </c>
      <c r="K179" s="32"/>
      <c r="L179" s="33"/>
      <c r="M179" s="67" t="e">
        <f t="shared" si="2"/>
        <v>#N/A</v>
      </c>
      <c r="N179" s="61"/>
    </row>
    <row r="180" spans="1:14" x14ac:dyDescent="0.2">
      <c r="A180" s="32"/>
      <c r="B180" s="45" t="e">
        <f>VLOOKUP($A180,EVID_OSEVU!$A$1:$M$4972,2,FALSE)</f>
        <v>#N/A</v>
      </c>
      <c r="C180" s="45" t="e">
        <f>VLOOKUP($A180,EVID_OSEVU!$A$1:$M$4972,3,FALSE)</f>
        <v>#N/A</v>
      </c>
      <c r="D180" s="45" t="e">
        <f>VLOOKUP($A180,EVID_OSEVU!$A$1:$M$4972,4,FALSE)</f>
        <v>#N/A</v>
      </c>
      <c r="E180" s="35"/>
      <c r="F180" s="45" t="e">
        <f>VLOOKUP($A180,EVID_OSEVU!$A$1:$M$4972,7,FALSE)</f>
        <v>#N/A</v>
      </c>
      <c r="G180" s="45" t="e">
        <f>VLOOKUP($A180,EVID_OSEVU!$A$1:$M$4972,8,FALSE)</f>
        <v>#N/A</v>
      </c>
      <c r="H180" s="45" t="e">
        <f>VLOOKUP($A180,EVID_OSEVU!$A$1:$M$4972,11,FALSE)</f>
        <v>#N/A</v>
      </c>
      <c r="I180" s="58" t="e">
        <f>VLOOKUP($A180,EVID_OSEVU!$A$1:$M$4972,11,FALSE)</f>
        <v>#N/A</v>
      </c>
      <c r="J180" s="63" t="e">
        <f>VLOOKUP(K180,Export6[#All],2,FALSE)</f>
        <v>#N/A</v>
      </c>
      <c r="K180" s="32"/>
      <c r="L180" s="33"/>
      <c r="M180" s="67" t="e">
        <f t="shared" si="2"/>
        <v>#N/A</v>
      </c>
      <c r="N180" s="61"/>
    </row>
    <row r="181" spans="1:14" x14ac:dyDescent="0.2">
      <c r="A181" s="32"/>
      <c r="B181" s="45" t="e">
        <f>VLOOKUP($A181,EVID_OSEVU!$A$1:$M$4972,2,FALSE)</f>
        <v>#N/A</v>
      </c>
      <c r="C181" s="45" t="e">
        <f>VLOOKUP($A181,EVID_OSEVU!$A$1:$M$4972,3,FALSE)</f>
        <v>#N/A</v>
      </c>
      <c r="D181" s="45" t="e">
        <f>VLOOKUP($A181,EVID_OSEVU!$A$1:$M$4972,4,FALSE)</f>
        <v>#N/A</v>
      </c>
      <c r="E181" s="35"/>
      <c r="F181" s="45" t="e">
        <f>VLOOKUP($A181,EVID_OSEVU!$A$1:$M$4972,7,FALSE)</f>
        <v>#N/A</v>
      </c>
      <c r="G181" s="45" t="e">
        <f>VLOOKUP($A181,EVID_OSEVU!$A$1:$M$4972,8,FALSE)</f>
        <v>#N/A</v>
      </c>
      <c r="H181" s="45" t="e">
        <f>VLOOKUP($A181,EVID_OSEVU!$A$1:$M$4972,11,FALSE)</f>
        <v>#N/A</v>
      </c>
      <c r="I181" s="58" t="e">
        <f>VLOOKUP($A181,EVID_OSEVU!$A$1:$M$4972,11,FALSE)</f>
        <v>#N/A</v>
      </c>
      <c r="J181" s="63" t="e">
        <f>VLOOKUP(K181,Export6[#All],2,FALSE)</f>
        <v>#N/A</v>
      </c>
      <c r="K181" s="32"/>
      <c r="L181" s="33"/>
      <c r="M181" s="67" t="e">
        <f t="shared" si="2"/>
        <v>#N/A</v>
      </c>
      <c r="N181" s="61"/>
    </row>
    <row r="182" spans="1:14" x14ac:dyDescent="0.2">
      <c r="A182" s="32"/>
      <c r="B182" s="45" t="e">
        <f>VLOOKUP($A182,EVID_OSEVU!$A$1:$M$4972,2,FALSE)</f>
        <v>#N/A</v>
      </c>
      <c r="C182" s="45" t="e">
        <f>VLOOKUP($A182,EVID_OSEVU!$A$1:$M$4972,3,FALSE)</f>
        <v>#N/A</v>
      </c>
      <c r="D182" s="45" t="e">
        <f>VLOOKUP($A182,EVID_OSEVU!$A$1:$M$4972,4,FALSE)</f>
        <v>#N/A</v>
      </c>
      <c r="E182" s="35"/>
      <c r="F182" s="45" t="e">
        <f>VLOOKUP($A182,EVID_OSEVU!$A$1:$M$4972,7,FALSE)</f>
        <v>#N/A</v>
      </c>
      <c r="G182" s="45" t="e">
        <f>VLOOKUP($A182,EVID_OSEVU!$A$1:$M$4972,8,FALSE)</f>
        <v>#N/A</v>
      </c>
      <c r="H182" s="45" t="e">
        <f>VLOOKUP($A182,EVID_OSEVU!$A$1:$M$4972,11,FALSE)</f>
        <v>#N/A</v>
      </c>
      <c r="I182" s="58" t="e">
        <f>VLOOKUP($A182,EVID_OSEVU!$A$1:$M$4972,11,FALSE)</f>
        <v>#N/A</v>
      </c>
      <c r="J182" s="63" t="e">
        <f>VLOOKUP(K182,Export6[#All],2,FALSE)</f>
        <v>#N/A</v>
      </c>
      <c r="K182" s="32"/>
      <c r="L182" s="33"/>
      <c r="M182" s="67" t="e">
        <f t="shared" si="2"/>
        <v>#N/A</v>
      </c>
      <c r="N182" s="61"/>
    </row>
    <row r="183" spans="1:14" x14ac:dyDescent="0.2">
      <c r="A183" s="32"/>
      <c r="B183" s="45" t="e">
        <f>VLOOKUP($A183,EVID_OSEVU!$A$1:$M$4972,2,FALSE)</f>
        <v>#N/A</v>
      </c>
      <c r="C183" s="45" t="e">
        <f>VLOOKUP($A183,EVID_OSEVU!$A$1:$M$4972,3,FALSE)</f>
        <v>#N/A</v>
      </c>
      <c r="D183" s="45" t="e">
        <f>VLOOKUP($A183,EVID_OSEVU!$A$1:$M$4972,4,FALSE)</f>
        <v>#N/A</v>
      </c>
      <c r="E183" s="35"/>
      <c r="F183" s="45" t="e">
        <f>VLOOKUP($A183,EVID_OSEVU!$A$1:$M$4972,7,FALSE)</f>
        <v>#N/A</v>
      </c>
      <c r="G183" s="45" t="e">
        <f>VLOOKUP($A183,EVID_OSEVU!$A$1:$M$4972,8,FALSE)</f>
        <v>#N/A</v>
      </c>
      <c r="H183" s="45" t="e">
        <f>VLOOKUP($A183,EVID_OSEVU!$A$1:$M$4972,11,FALSE)</f>
        <v>#N/A</v>
      </c>
      <c r="I183" s="58" t="e">
        <f>VLOOKUP($A183,EVID_OSEVU!$A$1:$M$4972,11,FALSE)</f>
        <v>#N/A</v>
      </c>
      <c r="J183" s="63" t="e">
        <f>VLOOKUP(K183,Export6[#All],2,FALSE)</f>
        <v>#N/A</v>
      </c>
      <c r="K183" s="32"/>
      <c r="L183" s="33"/>
      <c r="M183" s="67" t="e">
        <f t="shared" si="2"/>
        <v>#N/A</v>
      </c>
      <c r="N183" s="61"/>
    </row>
    <row r="184" spans="1:14" x14ac:dyDescent="0.2">
      <c r="A184" s="32"/>
      <c r="B184" s="45" t="e">
        <f>VLOOKUP($A184,EVID_OSEVU!$A$1:$M$4972,2,FALSE)</f>
        <v>#N/A</v>
      </c>
      <c r="C184" s="45" t="e">
        <f>VLOOKUP($A184,EVID_OSEVU!$A$1:$M$4972,3,FALSE)</f>
        <v>#N/A</v>
      </c>
      <c r="D184" s="45" t="e">
        <f>VLOOKUP($A184,EVID_OSEVU!$A$1:$M$4972,4,FALSE)</f>
        <v>#N/A</v>
      </c>
      <c r="E184" s="35"/>
      <c r="F184" s="45" t="e">
        <f>VLOOKUP($A184,EVID_OSEVU!$A$1:$M$4972,7,FALSE)</f>
        <v>#N/A</v>
      </c>
      <c r="G184" s="45" t="e">
        <f>VLOOKUP($A184,EVID_OSEVU!$A$1:$M$4972,8,FALSE)</f>
        <v>#N/A</v>
      </c>
      <c r="H184" s="45" t="e">
        <f>VLOOKUP($A184,EVID_OSEVU!$A$1:$M$4972,11,FALSE)</f>
        <v>#N/A</v>
      </c>
      <c r="I184" s="58" t="e">
        <f>VLOOKUP($A184,EVID_OSEVU!$A$1:$M$4972,11,FALSE)</f>
        <v>#N/A</v>
      </c>
      <c r="J184" s="63" t="e">
        <f>VLOOKUP(K184,Export6[#All],2,FALSE)</f>
        <v>#N/A</v>
      </c>
      <c r="K184" s="32"/>
      <c r="L184" s="33"/>
      <c r="M184" s="67" t="e">
        <f t="shared" si="2"/>
        <v>#N/A</v>
      </c>
      <c r="N184" s="61"/>
    </row>
    <row r="185" spans="1:14" x14ac:dyDescent="0.2">
      <c r="A185" s="32"/>
      <c r="B185" s="45" t="e">
        <f>VLOOKUP($A185,EVID_OSEVU!$A$1:$M$4972,2,FALSE)</f>
        <v>#N/A</v>
      </c>
      <c r="C185" s="45" t="e">
        <f>VLOOKUP($A185,EVID_OSEVU!$A$1:$M$4972,3,FALSE)</f>
        <v>#N/A</v>
      </c>
      <c r="D185" s="45" t="e">
        <f>VLOOKUP($A185,EVID_OSEVU!$A$1:$M$4972,4,FALSE)</f>
        <v>#N/A</v>
      </c>
      <c r="E185" s="35"/>
      <c r="F185" s="45" t="e">
        <f>VLOOKUP($A185,EVID_OSEVU!$A$1:$M$4972,7,FALSE)</f>
        <v>#N/A</v>
      </c>
      <c r="G185" s="45" t="e">
        <f>VLOOKUP($A185,EVID_OSEVU!$A$1:$M$4972,8,FALSE)</f>
        <v>#N/A</v>
      </c>
      <c r="H185" s="45" t="e">
        <f>VLOOKUP($A185,EVID_OSEVU!$A$1:$M$4972,11,FALSE)</f>
        <v>#N/A</v>
      </c>
      <c r="I185" s="58" t="e">
        <f>VLOOKUP($A185,EVID_OSEVU!$A$1:$M$4972,11,FALSE)</f>
        <v>#N/A</v>
      </c>
      <c r="J185" s="63" t="e">
        <f>VLOOKUP(K185,Export6[#All],2,FALSE)</f>
        <v>#N/A</v>
      </c>
      <c r="K185" s="32"/>
      <c r="L185" s="33"/>
      <c r="M185" s="67" t="e">
        <f t="shared" si="2"/>
        <v>#N/A</v>
      </c>
      <c r="N185" s="61"/>
    </row>
    <row r="186" spans="1:14" x14ac:dyDescent="0.2">
      <c r="A186" s="32"/>
      <c r="B186" s="45" t="e">
        <f>VLOOKUP($A186,EVID_OSEVU!$A$1:$M$4972,2,FALSE)</f>
        <v>#N/A</v>
      </c>
      <c r="C186" s="45" t="e">
        <f>VLOOKUP($A186,EVID_OSEVU!$A$1:$M$4972,3,FALSE)</f>
        <v>#N/A</v>
      </c>
      <c r="D186" s="45" t="e">
        <f>VLOOKUP($A186,EVID_OSEVU!$A$1:$M$4972,4,FALSE)</f>
        <v>#N/A</v>
      </c>
      <c r="E186" s="35"/>
      <c r="F186" s="45" t="e">
        <f>VLOOKUP($A186,EVID_OSEVU!$A$1:$M$4972,7,FALSE)</f>
        <v>#N/A</v>
      </c>
      <c r="G186" s="45" t="e">
        <f>VLOOKUP($A186,EVID_OSEVU!$A$1:$M$4972,8,FALSE)</f>
        <v>#N/A</v>
      </c>
      <c r="H186" s="45" t="e">
        <f>VLOOKUP($A186,EVID_OSEVU!$A$1:$M$4972,11,FALSE)</f>
        <v>#N/A</v>
      </c>
      <c r="I186" s="58" t="e">
        <f>VLOOKUP($A186,EVID_OSEVU!$A$1:$M$4972,11,FALSE)</f>
        <v>#N/A</v>
      </c>
      <c r="J186" s="63" t="e">
        <f>VLOOKUP(K186,Export6[#All],2,FALSE)</f>
        <v>#N/A</v>
      </c>
      <c r="K186" s="32"/>
      <c r="L186" s="33"/>
      <c r="M186" s="67" t="e">
        <f t="shared" si="2"/>
        <v>#N/A</v>
      </c>
      <c r="N186" s="61"/>
    </row>
    <row r="187" spans="1:14" x14ac:dyDescent="0.2">
      <c r="A187" s="32"/>
      <c r="B187" s="45" t="e">
        <f>VLOOKUP($A187,EVID_OSEVU!$A$1:$M$4972,2,FALSE)</f>
        <v>#N/A</v>
      </c>
      <c r="C187" s="45" t="e">
        <f>VLOOKUP($A187,EVID_OSEVU!$A$1:$M$4972,3,FALSE)</f>
        <v>#N/A</v>
      </c>
      <c r="D187" s="45" t="e">
        <f>VLOOKUP($A187,EVID_OSEVU!$A$1:$M$4972,4,FALSE)</f>
        <v>#N/A</v>
      </c>
      <c r="E187" s="35"/>
      <c r="F187" s="45" t="e">
        <f>VLOOKUP($A187,EVID_OSEVU!$A$1:$M$4972,7,FALSE)</f>
        <v>#N/A</v>
      </c>
      <c r="G187" s="45" t="e">
        <f>VLOOKUP($A187,EVID_OSEVU!$A$1:$M$4972,8,FALSE)</f>
        <v>#N/A</v>
      </c>
      <c r="H187" s="45" t="e">
        <f>VLOOKUP($A187,EVID_OSEVU!$A$1:$M$4972,11,FALSE)</f>
        <v>#N/A</v>
      </c>
      <c r="I187" s="58" t="e">
        <f>VLOOKUP($A187,EVID_OSEVU!$A$1:$M$4972,11,FALSE)</f>
        <v>#N/A</v>
      </c>
      <c r="J187" s="63" t="e">
        <f>VLOOKUP(K187,Export6[#All],2,FALSE)</f>
        <v>#N/A</v>
      </c>
      <c r="K187" s="32"/>
      <c r="L187" s="33"/>
      <c r="M187" s="67" t="e">
        <f t="shared" si="2"/>
        <v>#N/A</v>
      </c>
      <c r="N187" s="61"/>
    </row>
    <row r="188" spans="1:14" x14ac:dyDescent="0.2">
      <c r="A188" s="32"/>
      <c r="B188" s="45" t="e">
        <f>VLOOKUP($A188,EVID_OSEVU!$A$1:$M$4972,2,FALSE)</f>
        <v>#N/A</v>
      </c>
      <c r="C188" s="45" t="e">
        <f>VLOOKUP($A188,EVID_OSEVU!$A$1:$M$4972,3,FALSE)</f>
        <v>#N/A</v>
      </c>
      <c r="D188" s="45" t="e">
        <f>VLOOKUP($A188,EVID_OSEVU!$A$1:$M$4972,4,FALSE)</f>
        <v>#N/A</v>
      </c>
      <c r="E188" s="35"/>
      <c r="F188" s="45" t="e">
        <f>VLOOKUP($A188,EVID_OSEVU!$A$1:$M$4972,7,FALSE)</f>
        <v>#N/A</v>
      </c>
      <c r="G188" s="45" t="e">
        <f>VLOOKUP($A188,EVID_OSEVU!$A$1:$M$4972,8,FALSE)</f>
        <v>#N/A</v>
      </c>
      <c r="H188" s="45" t="e">
        <f>VLOOKUP($A188,EVID_OSEVU!$A$1:$M$4972,11,FALSE)</f>
        <v>#N/A</v>
      </c>
      <c r="I188" s="58" t="e">
        <f>VLOOKUP($A188,EVID_OSEVU!$A$1:$M$4972,11,FALSE)</f>
        <v>#N/A</v>
      </c>
      <c r="J188" s="63" t="e">
        <f>VLOOKUP(K188,Export6[#All],2,FALSE)</f>
        <v>#N/A</v>
      </c>
      <c r="K188" s="32"/>
      <c r="L188" s="33"/>
      <c r="M188" s="67" t="e">
        <f t="shared" si="2"/>
        <v>#N/A</v>
      </c>
      <c r="N188" s="61"/>
    </row>
    <row r="189" spans="1:14" x14ac:dyDescent="0.2">
      <c r="A189" s="32"/>
      <c r="B189" s="45" t="e">
        <f>VLOOKUP($A189,EVID_OSEVU!$A$1:$M$4972,2,FALSE)</f>
        <v>#N/A</v>
      </c>
      <c r="C189" s="45" t="e">
        <f>VLOOKUP($A189,EVID_OSEVU!$A$1:$M$4972,3,FALSE)</f>
        <v>#N/A</v>
      </c>
      <c r="D189" s="45" t="e">
        <f>VLOOKUP($A189,EVID_OSEVU!$A$1:$M$4972,4,FALSE)</f>
        <v>#N/A</v>
      </c>
      <c r="E189" s="35"/>
      <c r="F189" s="45" t="e">
        <f>VLOOKUP($A189,EVID_OSEVU!$A$1:$M$4972,7,FALSE)</f>
        <v>#N/A</v>
      </c>
      <c r="G189" s="45" t="e">
        <f>VLOOKUP($A189,EVID_OSEVU!$A$1:$M$4972,8,FALSE)</f>
        <v>#N/A</v>
      </c>
      <c r="H189" s="45" t="e">
        <f>VLOOKUP($A189,EVID_OSEVU!$A$1:$M$4972,11,FALSE)</f>
        <v>#N/A</v>
      </c>
      <c r="I189" s="58" t="e">
        <f>VLOOKUP($A189,EVID_OSEVU!$A$1:$M$4972,11,FALSE)</f>
        <v>#N/A</v>
      </c>
      <c r="J189" s="63" t="e">
        <f>VLOOKUP(K189,Export6[#All],2,FALSE)</f>
        <v>#N/A</v>
      </c>
      <c r="K189" s="32"/>
      <c r="L189" s="33"/>
      <c r="M189" s="67" t="e">
        <f t="shared" si="2"/>
        <v>#N/A</v>
      </c>
      <c r="N189" s="61"/>
    </row>
    <row r="190" spans="1:14" x14ac:dyDescent="0.2">
      <c r="A190" s="32"/>
      <c r="B190" s="45" t="e">
        <f>VLOOKUP($A190,EVID_OSEVU!$A$1:$M$4972,2,FALSE)</f>
        <v>#N/A</v>
      </c>
      <c r="C190" s="45" t="e">
        <f>VLOOKUP($A190,EVID_OSEVU!$A$1:$M$4972,3,FALSE)</f>
        <v>#N/A</v>
      </c>
      <c r="D190" s="45" t="e">
        <f>VLOOKUP($A190,EVID_OSEVU!$A$1:$M$4972,4,FALSE)</f>
        <v>#N/A</v>
      </c>
      <c r="E190" s="35"/>
      <c r="F190" s="45" t="e">
        <f>VLOOKUP($A190,EVID_OSEVU!$A$1:$M$4972,7,FALSE)</f>
        <v>#N/A</v>
      </c>
      <c r="G190" s="45" t="e">
        <f>VLOOKUP($A190,EVID_OSEVU!$A$1:$M$4972,8,FALSE)</f>
        <v>#N/A</v>
      </c>
      <c r="H190" s="45" t="e">
        <f>VLOOKUP($A190,EVID_OSEVU!$A$1:$M$4972,11,FALSE)</f>
        <v>#N/A</v>
      </c>
      <c r="I190" s="58" t="e">
        <f>VLOOKUP($A190,EVID_OSEVU!$A$1:$M$4972,11,FALSE)</f>
        <v>#N/A</v>
      </c>
      <c r="J190" s="63" t="e">
        <f>VLOOKUP(K190,Export6[#All],2,FALSE)</f>
        <v>#N/A</v>
      </c>
      <c r="K190" s="32"/>
      <c r="L190" s="33"/>
      <c r="M190" s="67" t="e">
        <f t="shared" si="2"/>
        <v>#N/A</v>
      </c>
      <c r="N190" s="61"/>
    </row>
    <row r="191" spans="1:14" x14ac:dyDescent="0.2">
      <c r="A191" s="32"/>
      <c r="B191" s="45" t="e">
        <f>VLOOKUP($A191,EVID_OSEVU!$A$1:$M$4972,2,FALSE)</f>
        <v>#N/A</v>
      </c>
      <c r="C191" s="45" t="e">
        <f>VLOOKUP($A191,EVID_OSEVU!$A$1:$M$4972,3,FALSE)</f>
        <v>#N/A</v>
      </c>
      <c r="D191" s="45" t="e">
        <f>VLOOKUP($A191,EVID_OSEVU!$A$1:$M$4972,4,FALSE)</f>
        <v>#N/A</v>
      </c>
      <c r="E191" s="35"/>
      <c r="F191" s="45" t="e">
        <f>VLOOKUP($A191,EVID_OSEVU!$A$1:$M$4972,7,FALSE)</f>
        <v>#N/A</v>
      </c>
      <c r="G191" s="45" t="e">
        <f>VLOOKUP($A191,EVID_OSEVU!$A$1:$M$4972,8,FALSE)</f>
        <v>#N/A</v>
      </c>
      <c r="H191" s="45" t="e">
        <f>VLOOKUP($A191,EVID_OSEVU!$A$1:$M$4972,11,FALSE)</f>
        <v>#N/A</v>
      </c>
      <c r="I191" s="58" t="e">
        <f>VLOOKUP($A191,EVID_OSEVU!$A$1:$M$4972,11,FALSE)</f>
        <v>#N/A</v>
      </c>
      <c r="J191" s="63" t="e">
        <f>VLOOKUP(K191,Export6[#All],2,FALSE)</f>
        <v>#N/A</v>
      </c>
      <c r="K191" s="32"/>
      <c r="L191" s="33"/>
      <c r="M191" s="67" t="e">
        <f t="shared" si="2"/>
        <v>#N/A</v>
      </c>
      <c r="N191" s="61"/>
    </row>
    <row r="192" spans="1:14" x14ac:dyDescent="0.2">
      <c r="A192" s="32"/>
      <c r="B192" s="45" t="e">
        <f>VLOOKUP($A192,EVID_OSEVU!$A$1:$M$4972,2,FALSE)</f>
        <v>#N/A</v>
      </c>
      <c r="C192" s="45" t="e">
        <f>VLOOKUP($A192,EVID_OSEVU!$A$1:$M$4972,3,FALSE)</f>
        <v>#N/A</v>
      </c>
      <c r="D192" s="45" t="e">
        <f>VLOOKUP($A192,EVID_OSEVU!$A$1:$M$4972,4,FALSE)</f>
        <v>#N/A</v>
      </c>
      <c r="E192" s="35"/>
      <c r="F192" s="45" t="e">
        <f>VLOOKUP($A192,EVID_OSEVU!$A$1:$M$4972,7,FALSE)</f>
        <v>#N/A</v>
      </c>
      <c r="G192" s="45" t="e">
        <f>VLOOKUP($A192,EVID_OSEVU!$A$1:$M$4972,8,FALSE)</f>
        <v>#N/A</v>
      </c>
      <c r="H192" s="45" t="e">
        <f>VLOOKUP($A192,EVID_OSEVU!$A$1:$M$4972,11,FALSE)</f>
        <v>#N/A</v>
      </c>
      <c r="I192" s="58" t="e">
        <f>VLOOKUP($A192,EVID_OSEVU!$A$1:$M$4972,11,FALSE)</f>
        <v>#N/A</v>
      </c>
      <c r="J192" s="63" t="e">
        <f>VLOOKUP(K192,Export6[#All],2,FALSE)</f>
        <v>#N/A</v>
      </c>
      <c r="K192" s="32"/>
      <c r="L192" s="33"/>
      <c r="M192" s="67" t="e">
        <f t="shared" si="2"/>
        <v>#N/A</v>
      </c>
      <c r="N192" s="61"/>
    </row>
    <row r="193" spans="1:14" x14ac:dyDescent="0.2">
      <c r="A193" s="32"/>
      <c r="B193" s="45" t="e">
        <f>VLOOKUP($A193,EVID_OSEVU!$A$1:$M$4972,2,FALSE)</f>
        <v>#N/A</v>
      </c>
      <c r="C193" s="45" t="e">
        <f>VLOOKUP($A193,EVID_OSEVU!$A$1:$M$4972,3,FALSE)</f>
        <v>#N/A</v>
      </c>
      <c r="D193" s="45" t="e">
        <f>VLOOKUP($A193,EVID_OSEVU!$A$1:$M$4972,4,FALSE)</f>
        <v>#N/A</v>
      </c>
      <c r="E193" s="35"/>
      <c r="F193" s="45" t="e">
        <f>VLOOKUP($A193,EVID_OSEVU!$A$1:$M$4972,7,FALSE)</f>
        <v>#N/A</v>
      </c>
      <c r="G193" s="45" t="e">
        <f>VLOOKUP($A193,EVID_OSEVU!$A$1:$M$4972,8,FALSE)</f>
        <v>#N/A</v>
      </c>
      <c r="H193" s="45" t="e">
        <f>VLOOKUP($A193,EVID_OSEVU!$A$1:$M$4972,11,FALSE)</f>
        <v>#N/A</v>
      </c>
      <c r="I193" s="58" t="e">
        <f>VLOOKUP($A193,EVID_OSEVU!$A$1:$M$4972,11,FALSE)</f>
        <v>#N/A</v>
      </c>
      <c r="J193" s="63" t="e">
        <f>VLOOKUP(K193,Export6[#All],2,FALSE)</f>
        <v>#N/A</v>
      </c>
      <c r="K193" s="32"/>
      <c r="L193" s="33"/>
      <c r="M193" s="67" t="e">
        <f t="shared" si="2"/>
        <v>#N/A</v>
      </c>
      <c r="N193" s="61"/>
    </row>
    <row r="194" spans="1:14" x14ac:dyDescent="0.2">
      <c r="A194" s="32"/>
      <c r="B194" s="45" t="e">
        <f>VLOOKUP($A194,EVID_OSEVU!$A$1:$M$4972,2,FALSE)</f>
        <v>#N/A</v>
      </c>
      <c r="C194" s="45" t="e">
        <f>VLOOKUP($A194,EVID_OSEVU!$A$1:$M$4972,3,FALSE)</f>
        <v>#N/A</v>
      </c>
      <c r="D194" s="45" t="e">
        <f>VLOOKUP($A194,EVID_OSEVU!$A$1:$M$4972,4,FALSE)</f>
        <v>#N/A</v>
      </c>
      <c r="E194" s="35"/>
      <c r="F194" s="45" t="e">
        <f>VLOOKUP($A194,EVID_OSEVU!$A$1:$M$4972,7,FALSE)</f>
        <v>#N/A</v>
      </c>
      <c r="G194" s="45" t="e">
        <f>VLOOKUP($A194,EVID_OSEVU!$A$1:$M$4972,8,FALSE)</f>
        <v>#N/A</v>
      </c>
      <c r="H194" s="45" t="e">
        <f>VLOOKUP($A194,EVID_OSEVU!$A$1:$M$4972,11,FALSE)</f>
        <v>#N/A</v>
      </c>
      <c r="I194" s="58" t="e">
        <f>VLOOKUP($A194,EVID_OSEVU!$A$1:$M$4972,11,FALSE)</f>
        <v>#N/A</v>
      </c>
      <c r="J194" s="63" t="e">
        <f>VLOOKUP(K194,Export6[#All],2,FALSE)</f>
        <v>#N/A</v>
      </c>
      <c r="K194" s="32"/>
      <c r="L194" s="33"/>
      <c r="M194" s="67" t="e">
        <f t="shared" si="2"/>
        <v>#N/A</v>
      </c>
      <c r="N194" s="61"/>
    </row>
    <row r="195" spans="1:14" x14ac:dyDescent="0.2">
      <c r="A195" s="32"/>
      <c r="B195" s="45" t="e">
        <f>VLOOKUP($A195,EVID_OSEVU!$A$1:$M$4972,2,FALSE)</f>
        <v>#N/A</v>
      </c>
      <c r="C195" s="45" t="e">
        <f>VLOOKUP($A195,EVID_OSEVU!$A$1:$M$4972,3,FALSE)</f>
        <v>#N/A</v>
      </c>
      <c r="D195" s="45" t="e">
        <f>VLOOKUP($A195,EVID_OSEVU!$A$1:$M$4972,4,FALSE)</f>
        <v>#N/A</v>
      </c>
      <c r="E195" s="35"/>
      <c r="F195" s="45" t="e">
        <f>VLOOKUP($A195,EVID_OSEVU!$A$1:$M$4972,7,FALSE)</f>
        <v>#N/A</v>
      </c>
      <c r="G195" s="45" t="e">
        <f>VLOOKUP($A195,EVID_OSEVU!$A$1:$M$4972,8,FALSE)</f>
        <v>#N/A</v>
      </c>
      <c r="H195" s="45" t="e">
        <f>VLOOKUP($A195,EVID_OSEVU!$A$1:$M$4972,11,FALSE)</f>
        <v>#N/A</v>
      </c>
      <c r="I195" s="58" t="e">
        <f>VLOOKUP($A195,EVID_OSEVU!$A$1:$M$4972,11,FALSE)</f>
        <v>#N/A</v>
      </c>
      <c r="J195" s="63" t="e">
        <f>VLOOKUP(K195,Export6[#All],2,FALSE)</f>
        <v>#N/A</v>
      </c>
      <c r="K195" s="32"/>
      <c r="L195" s="33"/>
      <c r="M195" s="67" t="e">
        <f t="shared" si="2"/>
        <v>#N/A</v>
      </c>
      <c r="N195" s="61"/>
    </row>
    <row r="196" spans="1:14" x14ac:dyDescent="0.2">
      <c r="A196" s="32"/>
      <c r="B196" s="45" t="e">
        <f>VLOOKUP($A196,EVID_OSEVU!$A$1:$M$4972,2,FALSE)</f>
        <v>#N/A</v>
      </c>
      <c r="C196" s="45" t="e">
        <f>VLOOKUP($A196,EVID_OSEVU!$A$1:$M$4972,3,FALSE)</f>
        <v>#N/A</v>
      </c>
      <c r="D196" s="45" t="e">
        <f>VLOOKUP($A196,EVID_OSEVU!$A$1:$M$4972,4,FALSE)</f>
        <v>#N/A</v>
      </c>
      <c r="E196" s="35"/>
      <c r="F196" s="45" t="e">
        <f>VLOOKUP($A196,EVID_OSEVU!$A$1:$M$4972,7,FALSE)</f>
        <v>#N/A</v>
      </c>
      <c r="G196" s="45" t="e">
        <f>VLOOKUP($A196,EVID_OSEVU!$A$1:$M$4972,8,FALSE)</f>
        <v>#N/A</v>
      </c>
      <c r="H196" s="45" t="e">
        <f>VLOOKUP($A196,EVID_OSEVU!$A$1:$M$4972,11,FALSE)</f>
        <v>#N/A</v>
      </c>
      <c r="I196" s="58" t="e">
        <f>VLOOKUP($A196,EVID_OSEVU!$A$1:$M$4972,11,FALSE)</f>
        <v>#N/A</v>
      </c>
      <c r="J196" s="63" t="e">
        <f>VLOOKUP(K196,Export6[#All],2,FALSE)</f>
        <v>#N/A</v>
      </c>
      <c r="K196" s="32"/>
      <c r="L196" s="33"/>
      <c r="M196" s="67" t="e">
        <f t="shared" ref="M196:M259" si="3">L196*I196</f>
        <v>#N/A</v>
      </c>
      <c r="N196" s="61"/>
    </row>
    <row r="197" spans="1:14" x14ac:dyDescent="0.2">
      <c r="A197" s="32"/>
      <c r="B197" s="45" t="e">
        <f>VLOOKUP($A197,EVID_OSEVU!$A$1:$M$4972,2,FALSE)</f>
        <v>#N/A</v>
      </c>
      <c r="C197" s="45" t="e">
        <f>VLOOKUP($A197,EVID_OSEVU!$A$1:$M$4972,3,FALSE)</f>
        <v>#N/A</v>
      </c>
      <c r="D197" s="45" t="e">
        <f>VLOOKUP($A197,EVID_OSEVU!$A$1:$M$4972,4,FALSE)</f>
        <v>#N/A</v>
      </c>
      <c r="E197" s="35"/>
      <c r="F197" s="45" t="e">
        <f>VLOOKUP($A197,EVID_OSEVU!$A$1:$M$4972,7,FALSE)</f>
        <v>#N/A</v>
      </c>
      <c r="G197" s="45" t="e">
        <f>VLOOKUP($A197,EVID_OSEVU!$A$1:$M$4972,8,FALSE)</f>
        <v>#N/A</v>
      </c>
      <c r="H197" s="45" t="e">
        <f>VLOOKUP($A197,EVID_OSEVU!$A$1:$M$4972,11,FALSE)</f>
        <v>#N/A</v>
      </c>
      <c r="I197" s="58" t="e">
        <f>VLOOKUP($A197,EVID_OSEVU!$A$1:$M$4972,11,FALSE)</f>
        <v>#N/A</v>
      </c>
      <c r="J197" s="63" t="e">
        <f>VLOOKUP(K197,Export6[#All],2,FALSE)</f>
        <v>#N/A</v>
      </c>
      <c r="K197" s="32"/>
      <c r="L197" s="33"/>
      <c r="M197" s="67" t="e">
        <f t="shared" si="3"/>
        <v>#N/A</v>
      </c>
      <c r="N197" s="61"/>
    </row>
    <row r="198" spans="1:14" x14ac:dyDescent="0.2">
      <c r="A198" s="32"/>
      <c r="B198" s="45" t="e">
        <f>VLOOKUP($A198,EVID_OSEVU!$A$1:$M$4972,2,FALSE)</f>
        <v>#N/A</v>
      </c>
      <c r="C198" s="45" t="e">
        <f>VLOOKUP($A198,EVID_OSEVU!$A$1:$M$4972,3,FALSE)</f>
        <v>#N/A</v>
      </c>
      <c r="D198" s="45" t="e">
        <f>VLOOKUP($A198,EVID_OSEVU!$A$1:$M$4972,4,FALSE)</f>
        <v>#N/A</v>
      </c>
      <c r="E198" s="35"/>
      <c r="F198" s="45" t="e">
        <f>VLOOKUP($A198,EVID_OSEVU!$A$1:$M$4972,7,FALSE)</f>
        <v>#N/A</v>
      </c>
      <c r="G198" s="45" t="e">
        <f>VLOOKUP($A198,EVID_OSEVU!$A$1:$M$4972,8,FALSE)</f>
        <v>#N/A</v>
      </c>
      <c r="H198" s="45" t="e">
        <f>VLOOKUP($A198,EVID_OSEVU!$A$1:$M$4972,11,FALSE)</f>
        <v>#N/A</v>
      </c>
      <c r="I198" s="58" t="e">
        <f>VLOOKUP($A198,EVID_OSEVU!$A$1:$M$4972,11,FALSE)</f>
        <v>#N/A</v>
      </c>
      <c r="J198" s="63" t="e">
        <f>VLOOKUP(K198,Export6[#All],2,FALSE)</f>
        <v>#N/A</v>
      </c>
      <c r="K198" s="32"/>
      <c r="L198" s="33"/>
      <c r="M198" s="67" t="e">
        <f t="shared" si="3"/>
        <v>#N/A</v>
      </c>
      <c r="N198" s="61"/>
    </row>
    <row r="199" spans="1:14" x14ac:dyDescent="0.2">
      <c r="A199" s="32"/>
      <c r="B199" s="45" t="e">
        <f>VLOOKUP($A199,EVID_OSEVU!$A$1:$M$4972,2,FALSE)</f>
        <v>#N/A</v>
      </c>
      <c r="C199" s="45" t="e">
        <f>VLOOKUP($A199,EVID_OSEVU!$A$1:$M$4972,3,FALSE)</f>
        <v>#N/A</v>
      </c>
      <c r="D199" s="45" t="e">
        <f>VLOOKUP($A199,EVID_OSEVU!$A$1:$M$4972,4,FALSE)</f>
        <v>#N/A</v>
      </c>
      <c r="E199" s="35"/>
      <c r="F199" s="45" t="e">
        <f>VLOOKUP($A199,EVID_OSEVU!$A$1:$M$4972,7,FALSE)</f>
        <v>#N/A</v>
      </c>
      <c r="G199" s="45" t="e">
        <f>VLOOKUP($A199,EVID_OSEVU!$A$1:$M$4972,8,FALSE)</f>
        <v>#N/A</v>
      </c>
      <c r="H199" s="45" t="e">
        <f>VLOOKUP($A199,EVID_OSEVU!$A$1:$M$4972,11,FALSE)</f>
        <v>#N/A</v>
      </c>
      <c r="I199" s="58" t="e">
        <f>VLOOKUP($A199,EVID_OSEVU!$A$1:$M$4972,11,FALSE)</f>
        <v>#N/A</v>
      </c>
      <c r="J199" s="63" t="e">
        <f>VLOOKUP(K199,Export6[#All],2,FALSE)</f>
        <v>#N/A</v>
      </c>
      <c r="K199" s="32"/>
      <c r="L199" s="33"/>
      <c r="M199" s="67" t="e">
        <f t="shared" si="3"/>
        <v>#N/A</v>
      </c>
      <c r="N199" s="61"/>
    </row>
    <row r="200" spans="1:14" x14ac:dyDescent="0.2">
      <c r="A200" s="32"/>
      <c r="B200" s="45" t="e">
        <f>VLOOKUP($A200,EVID_OSEVU!$A$1:$M$4972,2,FALSE)</f>
        <v>#N/A</v>
      </c>
      <c r="C200" s="45" t="e">
        <f>VLOOKUP($A200,EVID_OSEVU!$A$1:$M$4972,3,FALSE)</f>
        <v>#N/A</v>
      </c>
      <c r="D200" s="45" t="e">
        <f>VLOOKUP($A200,EVID_OSEVU!$A$1:$M$4972,4,FALSE)</f>
        <v>#N/A</v>
      </c>
      <c r="E200" s="35"/>
      <c r="F200" s="45" t="e">
        <f>VLOOKUP($A200,EVID_OSEVU!$A$1:$M$4972,7,FALSE)</f>
        <v>#N/A</v>
      </c>
      <c r="G200" s="45" t="e">
        <f>VLOOKUP($A200,EVID_OSEVU!$A$1:$M$4972,8,FALSE)</f>
        <v>#N/A</v>
      </c>
      <c r="H200" s="45" t="e">
        <f>VLOOKUP($A200,EVID_OSEVU!$A$1:$M$4972,11,FALSE)</f>
        <v>#N/A</v>
      </c>
      <c r="I200" s="58" t="e">
        <f>VLOOKUP($A200,EVID_OSEVU!$A$1:$M$4972,11,FALSE)</f>
        <v>#N/A</v>
      </c>
      <c r="J200" s="63" t="e">
        <f>VLOOKUP(K200,Export6[#All],2,FALSE)</f>
        <v>#N/A</v>
      </c>
      <c r="K200" s="32"/>
      <c r="L200" s="33"/>
      <c r="M200" s="67" t="e">
        <f t="shared" si="3"/>
        <v>#N/A</v>
      </c>
      <c r="N200" s="61"/>
    </row>
    <row r="201" spans="1:14" x14ac:dyDescent="0.2">
      <c r="A201" s="32"/>
      <c r="B201" s="45" t="e">
        <f>VLOOKUP($A201,EVID_OSEVU!$A$1:$M$4972,2,FALSE)</f>
        <v>#N/A</v>
      </c>
      <c r="C201" s="45" t="e">
        <f>VLOOKUP($A201,EVID_OSEVU!$A$1:$M$4972,3,FALSE)</f>
        <v>#N/A</v>
      </c>
      <c r="D201" s="45" t="e">
        <f>VLOOKUP($A201,EVID_OSEVU!$A$1:$M$4972,4,FALSE)</f>
        <v>#N/A</v>
      </c>
      <c r="E201" s="35"/>
      <c r="F201" s="45" t="e">
        <f>VLOOKUP($A201,EVID_OSEVU!$A$1:$M$4972,7,FALSE)</f>
        <v>#N/A</v>
      </c>
      <c r="G201" s="45" t="e">
        <f>VLOOKUP($A201,EVID_OSEVU!$A$1:$M$4972,8,FALSE)</f>
        <v>#N/A</v>
      </c>
      <c r="H201" s="45" t="e">
        <f>VLOOKUP($A201,EVID_OSEVU!$A$1:$M$4972,11,FALSE)</f>
        <v>#N/A</v>
      </c>
      <c r="I201" s="58" t="e">
        <f>VLOOKUP($A201,EVID_OSEVU!$A$1:$M$4972,11,FALSE)</f>
        <v>#N/A</v>
      </c>
      <c r="J201" s="63" t="e">
        <f>VLOOKUP(K201,Export6[#All],2,FALSE)</f>
        <v>#N/A</v>
      </c>
      <c r="K201" s="32"/>
      <c r="L201" s="33"/>
      <c r="M201" s="67" t="e">
        <f t="shared" si="3"/>
        <v>#N/A</v>
      </c>
      <c r="N201" s="61"/>
    </row>
    <row r="202" spans="1:14" x14ac:dyDescent="0.2">
      <c r="A202" s="32"/>
      <c r="B202" s="45" t="e">
        <f>VLOOKUP($A202,EVID_OSEVU!$A$1:$M$4972,2,FALSE)</f>
        <v>#N/A</v>
      </c>
      <c r="C202" s="45" t="e">
        <f>VLOOKUP($A202,EVID_OSEVU!$A$1:$M$4972,3,FALSE)</f>
        <v>#N/A</v>
      </c>
      <c r="D202" s="45" t="e">
        <f>VLOOKUP($A202,EVID_OSEVU!$A$1:$M$4972,4,FALSE)</f>
        <v>#N/A</v>
      </c>
      <c r="E202" s="35"/>
      <c r="F202" s="45" t="e">
        <f>VLOOKUP($A202,EVID_OSEVU!$A$1:$M$4972,7,FALSE)</f>
        <v>#N/A</v>
      </c>
      <c r="G202" s="45" t="e">
        <f>VLOOKUP($A202,EVID_OSEVU!$A$1:$M$4972,8,FALSE)</f>
        <v>#N/A</v>
      </c>
      <c r="H202" s="45" t="e">
        <f>VLOOKUP($A202,EVID_OSEVU!$A$1:$M$4972,11,FALSE)</f>
        <v>#N/A</v>
      </c>
      <c r="I202" s="58" t="e">
        <f>VLOOKUP($A202,EVID_OSEVU!$A$1:$M$4972,11,FALSE)</f>
        <v>#N/A</v>
      </c>
      <c r="J202" s="63" t="e">
        <f>VLOOKUP(K202,Export6[#All],2,FALSE)</f>
        <v>#N/A</v>
      </c>
      <c r="K202" s="32"/>
      <c r="L202" s="33"/>
      <c r="M202" s="67" t="e">
        <f t="shared" si="3"/>
        <v>#N/A</v>
      </c>
      <c r="N202" s="61"/>
    </row>
    <row r="203" spans="1:14" x14ac:dyDescent="0.2">
      <c r="A203" s="32"/>
      <c r="B203" s="45" t="e">
        <f>VLOOKUP($A203,EVID_OSEVU!$A$1:$M$4972,2,FALSE)</f>
        <v>#N/A</v>
      </c>
      <c r="C203" s="45" t="e">
        <f>VLOOKUP($A203,EVID_OSEVU!$A$1:$M$4972,3,FALSE)</f>
        <v>#N/A</v>
      </c>
      <c r="D203" s="45" t="e">
        <f>VLOOKUP($A203,EVID_OSEVU!$A$1:$M$4972,4,FALSE)</f>
        <v>#N/A</v>
      </c>
      <c r="E203" s="35"/>
      <c r="F203" s="45" t="e">
        <f>VLOOKUP($A203,EVID_OSEVU!$A$1:$M$4972,7,FALSE)</f>
        <v>#N/A</v>
      </c>
      <c r="G203" s="45" t="e">
        <f>VLOOKUP($A203,EVID_OSEVU!$A$1:$M$4972,8,FALSE)</f>
        <v>#N/A</v>
      </c>
      <c r="H203" s="45" t="e">
        <f>VLOOKUP($A203,EVID_OSEVU!$A$1:$M$4972,11,FALSE)</f>
        <v>#N/A</v>
      </c>
      <c r="I203" s="58" t="e">
        <f>VLOOKUP($A203,EVID_OSEVU!$A$1:$M$4972,11,FALSE)</f>
        <v>#N/A</v>
      </c>
      <c r="J203" s="63" t="e">
        <f>VLOOKUP(K203,Export6[#All],2,FALSE)</f>
        <v>#N/A</v>
      </c>
      <c r="K203" s="32"/>
      <c r="L203" s="33"/>
      <c r="M203" s="67" t="e">
        <f t="shared" si="3"/>
        <v>#N/A</v>
      </c>
      <c r="N203" s="61"/>
    </row>
    <row r="204" spans="1:14" x14ac:dyDescent="0.2">
      <c r="A204" s="32"/>
      <c r="B204" s="45" t="e">
        <f>VLOOKUP($A204,EVID_OSEVU!$A$1:$M$4972,2,FALSE)</f>
        <v>#N/A</v>
      </c>
      <c r="C204" s="45" t="e">
        <f>VLOOKUP($A204,EVID_OSEVU!$A$1:$M$4972,3,FALSE)</f>
        <v>#N/A</v>
      </c>
      <c r="D204" s="45" t="e">
        <f>VLOOKUP($A204,EVID_OSEVU!$A$1:$M$4972,4,FALSE)</f>
        <v>#N/A</v>
      </c>
      <c r="E204" s="35"/>
      <c r="F204" s="45" t="e">
        <f>VLOOKUP($A204,EVID_OSEVU!$A$1:$M$4972,7,FALSE)</f>
        <v>#N/A</v>
      </c>
      <c r="G204" s="45" t="e">
        <f>VLOOKUP($A204,EVID_OSEVU!$A$1:$M$4972,8,FALSE)</f>
        <v>#N/A</v>
      </c>
      <c r="H204" s="45" t="e">
        <f>VLOOKUP($A204,EVID_OSEVU!$A$1:$M$4972,11,FALSE)</f>
        <v>#N/A</v>
      </c>
      <c r="I204" s="58" t="e">
        <f>VLOOKUP($A204,EVID_OSEVU!$A$1:$M$4972,11,FALSE)</f>
        <v>#N/A</v>
      </c>
      <c r="J204" s="63" t="e">
        <f>VLOOKUP(K204,Export6[#All],2,FALSE)</f>
        <v>#N/A</v>
      </c>
      <c r="K204" s="32"/>
      <c r="L204" s="33"/>
      <c r="M204" s="67" t="e">
        <f t="shared" si="3"/>
        <v>#N/A</v>
      </c>
      <c r="N204" s="61"/>
    </row>
    <row r="205" spans="1:14" x14ac:dyDescent="0.2">
      <c r="A205" s="32"/>
      <c r="B205" s="45" t="e">
        <f>VLOOKUP($A205,EVID_OSEVU!$A$1:$M$4972,2,FALSE)</f>
        <v>#N/A</v>
      </c>
      <c r="C205" s="45" t="e">
        <f>VLOOKUP($A205,EVID_OSEVU!$A$1:$M$4972,3,FALSE)</f>
        <v>#N/A</v>
      </c>
      <c r="D205" s="45" t="e">
        <f>VLOOKUP($A205,EVID_OSEVU!$A$1:$M$4972,4,FALSE)</f>
        <v>#N/A</v>
      </c>
      <c r="E205" s="35"/>
      <c r="F205" s="45" t="e">
        <f>VLOOKUP($A205,EVID_OSEVU!$A$1:$M$4972,7,FALSE)</f>
        <v>#N/A</v>
      </c>
      <c r="G205" s="45" t="e">
        <f>VLOOKUP($A205,EVID_OSEVU!$A$1:$M$4972,8,FALSE)</f>
        <v>#N/A</v>
      </c>
      <c r="H205" s="45" t="e">
        <f>VLOOKUP($A205,EVID_OSEVU!$A$1:$M$4972,11,FALSE)</f>
        <v>#N/A</v>
      </c>
      <c r="I205" s="58" t="e">
        <f>VLOOKUP($A205,EVID_OSEVU!$A$1:$M$4972,11,FALSE)</f>
        <v>#N/A</v>
      </c>
      <c r="J205" s="63" t="e">
        <f>VLOOKUP(K205,Export6[#All],2,FALSE)</f>
        <v>#N/A</v>
      </c>
      <c r="K205" s="32"/>
      <c r="L205" s="33"/>
      <c r="M205" s="67" t="e">
        <f t="shared" si="3"/>
        <v>#N/A</v>
      </c>
      <c r="N205" s="61"/>
    </row>
    <row r="206" spans="1:14" x14ac:dyDescent="0.2">
      <c r="A206" s="32"/>
      <c r="B206" s="45" t="e">
        <f>VLOOKUP($A206,EVID_OSEVU!$A$1:$M$4972,2,FALSE)</f>
        <v>#N/A</v>
      </c>
      <c r="C206" s="45" t="e">
        <f>VLOOKUP($A206,EVID_OSEVU!$A$1:$M$4972,3,FALSE)</f>
        <v>#N/A</v>
      </c>
      <c r="D206" s="45" t="e">
        <f>VLOOKUP($A206,EVID_OSEVU!$A$1:$M$4972,4,FALSE)</f>
        <v>#N/A</v>
      </c>
      <c r="E206" s="35"/>
      <c r="F206" s="45" t="e">
        <f>VLOOKUP($A206,EVID_OSEVU!$A$1:$M$4972,7,FALSE)</f>
        <v>#N/A</v>
      </c>
      <c r="G206" s="45" t="e">
        <f>VLOOKUP($A206,EVID_OSEVU!$A$1:$M$4972,8,FALSE)</f>
        <v>#N/A</v>
      </c>
      <c r="H206" s="45" t="e">
        <f>VLOOKUP($A206,EVID_OSEVU!$A$1:$M$4972,11,FALSE)</f>
        <v>#N/A</v>
      </c>
      <c r="I206" s="58" t="e">
        <f>VLOOKUP($A206,EVID_OSEVU!$A$1:$M$4972,11,FALSE)</f>
        <v>#N/A</v>
      </c>
      <c r="J206" s="63" t="e">
        <f>VLOOKUP(K206,Export6[#All],2,FALSE)</f>
        <v>#N/A</v>
      </c>
      <c r="K206" s="32"/>
      <c r="L206" s="33"/>
      <c r="M206" s="67" t="e">
        <f t="shared" si="3"/>
        <v>#N/A</v>
      </c>
      <c r="N206" s="61"/>
    </row>
    <row r="207" spans="1:14" x14ac:dyDescent="0.2">
      <c r="A207" s="32"/>
      <c r="B207" s="45" t="e">
        <f>VLOOKUP($A207,EVID_OSEVU!$A$1:$M$4972,2,FALSE)</f>
        <v>#N/A</v>
      </c>
      <c r="C207" s="45" t="e">
        <f>VLOOKUP($A207,EVID_OSEVU!$A$1:$M$4972,3,FALSE)</f>
        <v>#N/A</v>
      </c>
      <c r="D207" s="45" t="e">
        <f>VLOOKUP($A207,EVID_OSEVU!$A$1:$M$4972,4,FALSE)</f>
        <v>#N/A</v>
      </c>
      <c r="E207" s="35"/>
      <c r="F207" s="45" t="e">
        <f>VLOOKUP($A207,EVID_OSEVU!$A$1:$M$4972,7,FALSE)</f>
        <v>#N/A</v>
      </c>
      <c r="G207" s="45" t="e">
        <f>VLOOKUP($A207,EVID_OSEVU!$A$1:$M$4972,8,FALSE)</f>
        <v>#N/A</v>
      </c>
      <c r="H207" s="45" t="e">
        <f>VLOOKUP($A207,EVID_OSEVU!$A$1:$M$4972,11,FALSE)</f>
        <v>#N/A</v>
      </c>
      <c r="I207" s="58" t="e">
        <f>VLOOKUP($A207,EVID_OSEVU!$A$1:$M$4972,11,FALSE)</f>
        <v>#N/A</v>
      </c>
      <c r="J207" s="63" t="e">
        <f>VLOOKUP(K207,Export6[#All],2,FALSE)</f>
        <v>#N/A</v>
      </c>
      <c r="K207" s="32"/>
      <c r="L207" s="33"/>
      <c r="M207" s="67" t="e">
        <f t="shared" si="3"/>
        <v>#N/A</v>
      </c>
      <c r="N207" s="61"/>
    </row>
    <row r="208" spans="1:14" x14ac:dyDescent="0.2">
      <c r="A208" s="32"/>
      <c r="B208" s="45" t="e">
        <f>VLOOKUP($A208,EVID_OSEVU!$A$1:$M$4972,2,FALSE)</f>
        <v>#N/A</v>
      </c>
      <c r="C208" s="45" t="e">
        <f>VLOOKUP($A208,EVID_OSEVU!$A$1:$M$4972,3,FALSE)</f>
        <v>#N/A</v>
      </c>
      <c r="D208" s="45" t="e">
        <f>VLOOKUP($A208,EVID_OSEVU!$A$1:$M$4972,4,FALSE)</f>
        <v>#N/A</v>
      </c>
      <c r="E208" s="35"/>
      <c r="F208" s="45" t="e">
        <f>VLOOKUP($A208,EVID_OSEVU!$A$1:$M$4972,7,FALSE)</f>
        <v>#N/A</v>
      </c>
      <c r="G208" s="45" t="e">
        <f>VLOOKUP($A208,EVID_OSEVU!$A$1:$M$4972,8,FALSE)</f>
        <v>#N/A</v>
      </c>
      <c r="H208" s="45" t="e">
        <f>VLOOKUP($A208,EVID_OSEVU!$A$1:$M$4972,11,FALSE)</f>
        <v>#N/A</v>
      </c>
      <c r="I208" s="58" t="e">
        <f>VLOOKUP($A208,EVID_OSEVU!$A$1:$M$4972,11,FALSE)</f>
        <v>#N/A</v>
      </c>
      <c r="J208" s="63" t="e">
        <f>VLOOKUP(K208,Export6[#All],2,FALSE)</f>
        <v>#N/A</v>
      </c>
      <c r="K208" s="32"/>
      <c r="L208" s="33"/>
      <c r="M208" s="67" t="e">
        <f t="shared" si="3"/>
        <v>#N/A</v>
      </c>
      <c r="N208" s="61"/>
    </row>
    <row r="209" spans="1:14" x14ac:dyDescent="0.2">
      <c r="A209" s="32"/>
      <c r="B209" s="45" t="e">
        <f>VLOOKUP($A209,EVID_OSEVU!$A$1:$M$4972,2,FALSE)</f>
        <v>#N/A</v>
      </c>
      <c r="C209" s="45" t="e">
        <f>VLOOKUP($A209,EVID_OSEVU!$A$1:$M$4972,3,FALSE)</f>
        <v>#N/A</v>
      </c>
      <c r="D209" s="45" t="e">
        <f>VLOOKUP($A209,EVID_OSEVU!$A$1:$M$4972,4,FALSE)</f>
        <v>#N/A</v>
      </c>
      <c r="E209" s="35"/>
      <c r="F209" s="45" t="e">
        <f>VLOOKUP($A209,EVID_OSEVU!$A$1:$M$4972,7,FALSE)</f>
        <v>#N/A</v>
      </c>
      <c r="G209" s="45" t="e">
        <f>VLOOKUP($A209,EVID_OSEVU!$A$1:$M$4972,8,FALSE)</f>
        <v>#N/A</v>
      </c>
      <c r="H209" s="45" t="e">
        <f>VLOOKUP($A209,EVID_OSEVU!$A$1:$M$4972,11,FALSE)</f>
        <v>#N/A</v>
      </c>
      <c r="I209" s="58" t="e">
        <f>VLOOKUP($A209,EVID_OSEVU!$A$1:$M$4972,11,FALSE)</f>
        <v>#N/A</v>
      </c>
      <c r="J209" s="63" t="e">
        <f>VLOOKUP(K209,Export6[#All],2,FALSE)</f>
        <v>#N/A</v>
      </c>
      <c r="K209" s="32"/>
      <c r="L209" s="33"/>
      <c r="M209" s="67" t="e">
        <f t="shared" si="3"/>
        <v>#N/A</v>
      </c>
      <c r="N209" s="61"/>
    </row>
    <row r="210" spans="1:14" x14ac:dyDescent="0.2">
      <c r="A210" s="32"/>
      <c r="B210" s="45" t="e">
        <f>VLOOKUP($A210,EVID_OSEVU!$A$1:$M$4972,2,FALSE)</f>
        <v>#N/A</v>
      </c>
      <c r="C210" s="45" t="e">
        <f>VLOOKUP($A210,EVID_OSEVU!$A$1:$M$4972,3,FALSE)</f>
        <v>#N/A</v>
      </c>
      <c r="D210" s="45" t="e">
        <f>VLOOKUP($A210,EVID_OSEVU!$A$1:$M$4972,4,FALSE)</f>
        <v>#N/A</v>
      </c>
      <c r="E210" s="35"/>
      <c r="F210" s="45" t="e">
        <f>VLOOKUP($A210,EVID_OSEVU!$A$1:$M$4972,7,FALSE)</f>
        <v>#N/A</v>
      </c>
      <c r="G210" s="45" t="e">
        <f>VLOOKUP($A210,EVID_OSEVU!$A$1:$M$4972,8,FALSE)</f>
        <v>#N/A</v>
      </c>
      <c r="H210" s="45" t="e">
        <f>VLOOKUP($A210,EVID_OSEVU!$A$1:$M$4972,11,FALSE)</f>
        <v>#N/A</v>
      </c>
      <c r="I210" s="58" t="e">
        <f>VLOOKUP($A210,EVID_OSEVU!$A$1:$M$4972,11,FALSE)</f>
        <v>#N/A</v>
      </c>
      <c r="J210" s="63" t="e">
        <f>VLOOKUP(K210,Export6[#All],2,FALSE)</f>
        <v>#N/A</v>
      </c>
      <c r="K210" s="32"/>
      <c r="L210" s="33"/>
      <c r="M210" s="67" t="e">
        <f t="shared" si="3"/>
        <v>#N/A</v>
      </c>
      <c r="N210" s="61"/>
    </row>
    <row r="211" spans="1:14" x14ac:dyDescent="0.2">
      <c r="A211" s="32"/>
      <c r="B211" s="45" t="e">
        <f>VLOOKUP($A211,EVID_OSEVU!$A$1:$M$4972,2,FALSE)</f>
        <v>#N/A</v>
      </c>
      <c r="C211" s="45" t="e">
        <f>VLOOKUP($A211,EVID_OSEVU!$A$1:$M$4972,3,FALSE)</f>
        <v>#N/A</v>
      </c>
      <c r="D211" s="45" t="e">
        <f>VLOOKUP($A211,EVID_OSEVU!$A$1:$M$4972,4,FALSE)</f>
        <v>#N/A</v>
      </c>
      <c r="E211" s="35"/>
      <c r="F211" s="45" t="e">
        <f>VLOOKUP($A211,EVID_OSEVU!$A$1:$M$4972,7,FALSE)</f>
        <v>#N/A</v>
      </c>
      <c r="G211" s="45" t="e">
        <f>VLOOKUP($A211,EVID_OSEVU!$A$1:$M$4972,8,FALSE)</f>
        <v>#N/A</v>
      </c>
      <c r="H211" s="45" t="e">
        <f>VLOOKUP($A211,EVID_OSEVU!$A$1:$M$4972,11,FALSE)</f>
        <v>#N/A</v>
      </c>
      <c r="I211" s="58" t="e">
        <f>VLOOKUP($A211,EVID_OSEVU!$A$1:$M$4972,11,FALSE)</f>
        <v>#N/A</v>
      </c>
      <c r="J211" s="63" t="e">
        <f>VLOOKUP(K211,Export6[#All],2,FALSE)</f>
        <v>#N/A</v>
      </c>
      <c r="K211" s="32"/>
      <c r="L211" s="33"/>
      <c r="M211" s="67" t="e">
        <f t="shared" si="3"/>
        <v>#N/A</v>
      </c>
      <c r="N211" s="61"/>
    </row>
    <row r="212" spans="1:14" x14ac:dyDescent="0.2">
      <c r="A212" s="32"/>
      <c r="B212" s="45" t="e">
        <f>VLOOKUP($A212,EVID_OSEVU!$A$1:$M$4972,2,FALSE)</f>
        <v>#N/A</v>
      </c>
      <c r="C212" s="45" t="e">
        <f>VLOOKUP($A212,EVID_OSEVU!$A$1:$M$4972,3,FALSE)</f>
        <v>#N/A</v>
      </c>
      <c r="D212" s="45" t="e">
        <f>VLOOKUP($A212,EVID_OSEVU!$A$1:$M$4972,4,FALSE)</f>
        <v>#N/A</v>
      </c>
      <c r="E212" s="35"/>
      <c r="F212" s="45" t="e">
        <f>VLOOKUP($A212,EVID_OSEVU!$A$1:$M$4972,7,FALSE)</f>
        <v>#N/A</v>
      </c>
      <c r="G212" s="45" t="e">
        <f>VLOOKUP($A212,EVID_OSEVU!$A$1:$M$4972,8,FALSE)</f>
        <v>#N/A</v>
      </c>
      <c r="H212" s="45" t="e">
        <f>VLOOKUP($A212,EVID_OSEVU!$A$1:$M$4972,11,FALSE)</f>
        <v>#N/A</v>
      </c>
      <c r="I212" s="58" t="e">
        <f>VLOOKUP($A212,EVID_OSEVU!$A$1:$M$4972,11,FALSE)</f>
        <v>#N/A</v>
      </c>
      <c r="J212" s="63" t="e">
        <f>VLOOKUP(K212,Export6[#All],2,FALSE)</f>
        <v>#N/A</v>
      </c>
      <c r="K212" s="32"/>
      <c r="L212" s="33"/>
      <c r="M212" s="67" t="e">
        <f t="shared" si="3"/>
        <v>#N/A</v>
      </c>
      <c r="N212" s="61"/>
    </row>
    <row r="213" spans="1:14" x14ac:dyDescent="0.2">
      <c r="A213" s="32"/>
      <c r="B213" s="45" t="e">
        <f>VLOOKUP($A213,EVID_OSEVU!$A$1:$M$4972,2,FALSE)</f>
        <v>#N/A</v>
      </c>
      <c r="C213" s="45" t="e">
        <f>VLOOKUP($A213,EVID_OSEVU!$A$1:$M$4972,3,FALSE)</f>
        <v>#N/A</v>
      </c>
      <c r="D213" s="45" t="e">
        <f>VLOOKUP($A213,EVID_OSEVU!$A$1:$M$4972,4,FALSE)</f>
        <v>#N/A</v>
      </c>
      <c r="E213" s="35"/>
      <c r="F213" s="45" t="e">
        <f>VLOOKUP($A213,EVID_OSEVU!$A$1:$M$4972,7,FALSE)</f>
        <v>#N/A</v>
      </c>
      <c r="G213" s="45" t="e">
        <f>VLOOKUP($A213,EVID_OSEVU!$A$1:$M$4972,8,FALSE)</f>
        <v>#N/A</v>
      </c>
      <c r="H213" s="45" t="e">
        <f>VLOOKUP($A213,EVID_OSEVU!$A$1:$M$4972,11,FALSE)</f>
        <v>#N/A</v>
      </c>
      <c r="I213" s="58" t="e">
        <f>VLOOKUP($A213,EVID_OSEVU!$A$1:$M$4972,11,FALSE)</f>
        <v>#N/A</v>
      </c>
      <c r="J213" s="63" t="e">
        <f>VLOOKUP(K213,Export6[#All],2,FALSE)</f>
        <v>#N/A</v>
      </c>
      <c r="K213" s="32"/>
      <c r="L213" s="33"/>
      <c r="M213" s="67" t="e">
        <f t="shared" si="3"/>
        <v>#N/A</v>
      </c>
      <c r="N213" s="61"/>
    </row>
    <row r="214" spans="1:14" x14ac:dyDescent="0.2">
      <c r="A214" s="32"/>
      <c r="B214" s="45" t="e">
        <f>VLOOKUP($A214,EVID_OSEVU!$A$1:$M$4972,2,FALSE)</f>
        <v>#N/A</v>
      </c>
      <c r="C214" s="45" t="e">
        <f>VLOOKUP($A214,EVID_OSEVU!$A$1:$M$4972,3,FALSE)</f>
        <v>#N/A</v>
      </c>
      <c r="D214" s="45" t="e">
        <f>VLOOKUP($A214,EVID_OSEVU!$A$1:$M$4972,4,FALSE)</f>
        <v>#N/A</v>
      </c>
      <c r="E214" s="35"/>
      <c r="F214" s="45" t="e">
        <f>VLOOKUP($A214,EVID_OSEVU!$A$1:$M$4972,7,FALSE)</f>
        <v>#N/A</v>
      </c>
      <c r="G214" s="45" t="e">
        <f>VLOOKUP($A214,EVID_OSEVU!$A$1:$M$4972,8,FALSE)</f>
        <v>#N/A</v>
      </c>
      <c r="H214" s="45" t="e">
        <f>VLOOKUP($A214,EVID_OSEVU!$A$1:$M$4972,11,FALSE)</f>
        <v>#N/A</v>
      </c>
      <c r="I214" s="58" t="e">
        <f>VLOOKUP($A214,EVID_OSEVU!$A$1:$M$4972,11,FALSE)</f>
        <v>#N/A</v>
      </c>
      <c r="J214" s="63" t="e">
        <f>VLOOKUP(K214,Export6[#All],2,FALSE)</f>
        <v>#N/A</v>
      </c>
      <c r="K214" s="32"/>
      <c r="L214" s="33"/>
      <c r="M214" s="67" t="e">
        <f t="shared" si="3"/>
        <v>#N/A</v>
      </c>
      <c r="N214" s="61"/>
    </row>
    <row r="215" spans="1:14" x14ac:dyDescent="0.2">
      <c r="A215" s="32"/>
      <c r="B215" s="45" t="e">
        <f>VLOOKUP($A215,EVID_OSEVU!$A$1:$M$4972,2,FALSE)</f>
        <v>#N/A</v>
      </c>
      <c r="C215" s="45" t="e">
        <f>VLOOKUP($A215,EVID_OSEVU!$A$1:$M$4972,3,FALSE)</f>
        <v>#N/A</v>
      </c>
      <c r="D215" s="45" t="e">
        <f>VLOOKUP($A215,EVID_OSEVU!$A$1:$M$4972,4,FALSE)</f>
        <v>#N/A</v>
      </c>
      <c r="E215" s="35"/>
      <c r="F215" s="45" t="e">
        <f>VLOOKUP($A215,EVID_OSEVU!$A$1:$M$4972,7,FALSE)</f>
        <v>#N/A</v>
      </c>
      <c r="G215" s="45" t="e">
        <f>VLOOKUP($A215,EVID_OSEVU!$A$1:$M$4972,8,FALSE)</f>
        <v>#N/A</v>
      </c>
      <c r="H215" s="45" t="e">
        <f>VLOOKUP($A215,EVID_OSEVU!$A$1:$M$4972,11,FALSE)</f>
        <v>#N/A</v>
      </c>
      <c r="I215" s="58" t="e">
        <f>VLOOKUP($A215,EVID_OSEVU!$A$1:$M$4972,11,FALSE)</f>
        <v>#N/A</v>
      </c>
      <c r="J215" s="63" t="e">
        <f>VLOOKUP(K215,Export6[#All],2,FALSE)</f>
        <v>#N/A</v>
      </c>
      <c r="K215" s="32"/>
      <c r="L215" s="33"/>
      <c r="M215" s="67" t="e">
        <f t="shared" si="3"/>
        <v>#N/A</v>
      </c>
      <c r="N215" s="61"/>
    </row>
    <row r="216" spans="1:14" x14ac:dyDescent="0.2">
      <c r="A216" s="32"/>
      <c r="B216" s="45" t="e">
        <f>VLOOKUP($A216,EVID_OSEVU!$A$1:$M$4972,2,FALSE)</f>
        <v>#N/A</v>
      </c>
      <c r="C216" s="45" t="e">
        <f>VLOOKUP($A216,EVID_OSEVU!$A$1:$M$4972,3,FALSE)</f>
        <v>#N/A</v>
      </c>
      <c r="D216" s="45" t="e">
        <f>VLOOKUP($A216,EVID_OSEVU!$A$1:$M$4972,4,FALSE)</f>
        <v>#N/A</v>
      </c>
      <c r="E216" s="35"/>
      <c r="F216" s="45" t="e">
        <f>VLOOKUP($A216,EVID_OSEVU!$A$1:$M$4972,7,FALSE)</f>
        <v>#N/A</v>
      </c>
      <c r="G216" s="45" t="e">
        <f>VLOOKUP($A216,EVID_OSEVU!$A$1:$M$4972,8,FALSE)</f>
        <v>#N/A</v>
      </c>
      <c r="H216" s="45" t="e">
        <f>VLOOKUP($A216,EVID_OSEVU!$A$1:$M$4972,11,FALSE)</f>
        <v>#N/A</v>
      </c>
      <c r="I216" s="58" t="e">
        <f>VLOOKUP($A216,EVID_OSEVU!$A$1:$M$4972,11,FALSE)</f>
        <v>#N/A</v>
      </c>
      <c r="J216" s="63" t="e">
        <f>VLOOKUP(K216,Export6[#All],2,FALSE)</f>
        <v>#N/A</v>
      </c>
      <c r="K216" s="32"/>
      <c r="L216" s="33"/>
      <c r="M216" s="67" t="e">
        <f t="shared" si="3"/>
        <v>#N/A</v>
      </c>
      <c r="N216" s="61"/>
    </row>
    <row r="217" spans="1:14" x14ac:dyDescent="0.2">
      <c r="A217" s="32"/>
      <c r="B217" s="45" t="e">
        <f>VLOOKUP($A217,EVID_OSEVU!$A$1:$M$4972,2,FALSE)</f>
        <v>#N/A</v>
      </c>
      <c r="C217" s="45" t="e">
        <f>VLOOKUP($A217,EVID_OSEVU!$A$1:$M$4972,3,FALSE)</f>
        <v>#N/A</v>
      </c>
      <c r="D217" s="45" t="e">
        <f>VLOOKUP($A217,EVID_OSEVU!$A$1:$M$4972,4,FALSE)</f>
        <v>#N/A</v>
      </c>
      <c r="E217" s="35"/>
      <c r="F217" s="45" t="e">
        <f>VLOOKUP($A217,EVID_OSEVU!$A$1:$M$4972,7,FALSE)</f>
        <v>#N/A</v>
      </c>
      <c r="G217" s="45" t="e">
        <f>VLOOKUP($A217,EVID_OSEVU!$A$1:$M$4972,8,FALSE)</f>
        <v>#N/A</v>
      </c>
      <c r="H217" s="45" t="e">
        <f>VLOOKUP($A217,EVID_OSEVU!$A$1:$M$4972,11,FALSE)</f>
        <v>#N/A</v>
      </c>
      <c r="I217" s="58" t="e">
        <f>VLOOKUP($A217,EVID_OSEVU!$A$1:$M$4972,11,FALSE)</f>
        <v>#N/A</v>
      </c>
      <c r="J217" s="63" t="e">
        <f>VLOOKUP(K217,Export6[#All],2,FALSE)</f>
        <v>#N/A</v>
      </c>
      <c r="K217" s="32"/>
      <c r="L217" s="33"/>
      <c r="M217" s="67" t="e">
        <f t="shared" si="3"/>
        <v>#N/A</v>
      </c>
      <c r="N217" s="61"/>
    </row>
    <row r="218" spans="1:14" x14ac:dyDescent="0.2">
      <c r="A218" s="32"/>
      <c r="B218" s="45" t="e">
        <f>VLOOKUP($A218,EVID_OSEVU!$A$1:$M$4972,2,FALSE)</f>
        <v>#N/A</v>
      </c>
      <c r="C218" s="45" t="e">
        <f>VLOOKUP($A218,EVID_OSEVU!$A$1:$M$4972,3,FALSE)</f>
        <v>#N/A</v>
      </c>
      <c r="D218" s="45" t="e">
        <f>VLOOKUP($A218,EVID_OSEVU!$A$1:$M$4972,4,FALSE)</f>
        <v>#N/A</v>
      </c>
      <c r="E218" s="35"/>
      <c r="F218" s="45" t="e">
        <f>VLOOKUP($A218,EVID_OSEVU!$A$1:$M$4972,7,FALSE)</f>
        <v>#N/A</v>
      </c>
      <c r="G218" s="45" t="e">
        <f>VLOOKUP($A218,EVID_OSEVU!$A$1:$M$4972,8,FALSE)</f>
        <v>#N/A</v>
      </c>
      <c r="H218" s="45" t="e">
        <f>VLOOKUP($A218,EVID_OSEVU!$A$1:$M$4972,11,FALSE)</f>
        <v>#N/A</v>
      </c>
      <c r="I218" s="58" t="e">
        <f>VLOOKUP($A218,EVID_OSEVU!$A$1:$M$4972,11,FALSE)</f>
        <v>#N/A</v>
      </c>
      <c r="J218" s="63" t="e">
        <f>VLOOKUP(K218,Export6[#All],2,FALSE)</f>
        <v>#N/A</v>
      </c>
      <c r="K218" s="32"/>
      <c r="L218" s="33"/>
      <c r="M218" s="67" t="e">
        <f t="shared" si="3"/>
        <v>#N/A</v>
      </c>
      <c r="N218" s="61"/>
    </row>
    <row r="219" spans="1:14" x14ac:dyDescent="0.2">
      <c r="A219" s="32"/>
      <c r="B219" s="45" t="e">
        <f>VLOOKUP($A219,EVID_OSEVU!$A$1:$M$4972,2,FALSE)</f>
        <v>#N/A</v>
      </c>
      <c r="C219" s="45" t="e">
        <f>VLOOKUP($A219,EVID_OSEVU!$A$1:$M$4972,3,FALSE)</f>
        <v>#N/A</v>
      </c>
      <c r="D219" s="45" t="e">
        <f>VLOOKUP($A219,EVID_OSEVU!$A$1:$M$4972,4,FALSE)</f>
        <v>#N/A</v>
      </c>
      <c r="E219" s="35"/>
      <c r="F219" s="45" t="e">
        <f>VLOOKUP($A219,EVID_OSEVU!$A$1:$M$4972,7,FALSE)</f>
        <v>#N/A</v>
      </c>
      <c r="G219" s="45" t="e">
        <f>VLOOKUP($A219,EVID_OSEVU!$A$1:$M$4972,8,FALSE)</f>
        <v>#N/A</v>
      </c>
      <c r="H219" s="45" t="e">
        <f>VLOOKUP($A219,EVID_OSEVU!$A$1:$M$4972,11,FALSE)</f>
        <v>#N/A</v>
      </c>
      <c r="I219" s="58" t="e">
        <f>VLOOKUP($A219,EVID_OSEVU!$A$1:$M$4972,11,FALSE)</f>
        <v>#N/A</v>
      </c>
      <c r="J219" s="63" t="e">
        <f>VLOOKUP(K219,Export6[#All],2,FALSE)</f>
        <v>#N/A</v>
      </c>
      <c r="K219" s="32"/>
      <c r="L219" s="33"/>
      <c r="M219" s="67" t="e">
        <f t="shared" si="3"/>
        <v>#N/A</v>
      </c>
      <c r="N219" s="61"/>
    </row>
    <row r="220" spans="1:14" x14ac:dyDescent="0.2">
      <c r="A220" s="32"/>
      <c r="B220" s="45" t="e">
        <f>VLOOKUP($A220,EVID_OSEVU!$A$1:$M$4972,2,FALSE)</f>
        <v>#N/A</v>
      </c>
      <c r="C220" s="45" t="e">
        <f>VLOOKUP($A220,EVID_OSEVU!$A$1:$M$4972,3,FALSE)</f>
        <v>#N/A</v>
      </c>
      <c r="D220" s="45" t="e">
        <f>VLOOKUP($A220,EVID_OSEVU!$A$1:$M$4972,4,FALSE)</f>
        <v>#N/A</v>
      </c>
      <c r="E220" s="35"/>
      <c r="F220" s="45" t="e">
        <f>VLOOKUP($A220,EVID_OSEVU!$A$1:$M$4972,7,FALSE)</f>
        <v>#N/A</v>
      </c>
      <c r="G220" s="45" t="e">
        <f>VLOOKUP($A220,EVID_OSEVU!$A$1:$M$4972,8,FALSE)</f>
        <v>#N/A</v>
      </c>
      <c r="H220" s="45" t="e">
        <f>VLOOKUP($A220,EVID_OSEVU!$A$1:$M$4972,11,FALSE)</f>
        <v>#N/A</v>
      </c>
      <c r="I220" s="58" t="e">
        <f>VLOOKUP($A220,EVID_OSEVU!$A$1:$M$4972,11,FALSE)</f>
        <v>#N/A</v>
      </c>
      <c r="J220" s="63" t="e">
        <f>VLOOKUP(K220,Export6[#All],2,FALSE)</f>
        <v>#N/A</v>
      </c>
      <c r="K220" s="32"/>
      <c r="L220" s="33"/>
      <c r="M220" s="67" t="e">
        <f t="shared" si="3"/>
        <v>#N/A</v>
      </c>
      <c r="N220" s="61"/>
    </row>
    <row r="221" spans="1:14" x14ac:dyDescent="0.2">
      <c r="A221" s="32"/>
      <c r="B221" s="45" t="e">
        <f>VLOOKUP($A221,EVID_OSEVU!$A$1:$M$4972,2,FALSE)</f>
        <v>#N/A</v>
      </c>
      <c r="C221" s="45" t="e">
        <f>VLOOKUP($A221,EVID_OSEVU!$A$1:$M$4972,3,FALSE)</f>
        <v>#N/A</v>
      </c>
      <c r="D221" s="45" t="e">
        <f>VLOOKUP($A221,EVID_OSEVU!$A$1:$M$4972,4,FALSE)</f>
        <v>#N/A</v>
      </c>
      <c r="E221" s="35"/>
      <c r="F221" s="45" t="e">
        <f>VLOOKUP($A221,EVID_OSEVU!$A$1:$M$4972,7,FALSE)</f>
        <v>#N/A</v>
      </c>
      <c r="G221" s="45" t="e">
        <f>VLOOKUP($A221,EVID_OSEVU!$A$1:$M$4972,8,FALSE)</f>
        <v>#N/A</v>
      </c>
      <c r="H221" s="45" t="e">
        <f>VLOOKUP($A221,EVID_OSEVU!$A$1:$M$4972,11,FALSE)</f>
        <v>#N/A</v>
      </c>
      <c r="I221" s="58" t="e">
        <f>VLOOKUP($A221,EVID_OSEVU!$A$1:$M$4972,11,FALSE)</f>
        <v>#N/A</v>
      </c>
      <c r="J221" s="63" t="e">
        <f>VLOOKUP(K221,Export6[#All],2,FALSE)</f>
        <v>#N/A</v>
      </c>
      <c r="K221" s="32"/>
      <c r="L221" s="33"/>
      <c r="M221" s="67" t="e">
        <f t="shared" si="3"/>
        <v>#N/A</v>
      </c>
      <c r="N221" s="61"/>
    </row>
    <row r="222" spans="1:14" x14ac:dyDescent="0.2">
      <c r="A222" s="32"/>
      <c r="B222" s="45" t="e">
        <f>VLOOKUP($A222,EVID_OSEVU!$A$1:$M$4972,2,FALSE)</f>
        <v>#N/A</v>
      </c>
      <c r="C222" s="45" t="e">
        <f>VLOOKUP($A222,EVID_OSEVU!$A$1:$M$4972,3,FALSE)</f>
        <v>#N/A</v>
      </c>
      <c r="D222" s="45" t="e">
        <f>VLOOKUP($A222,EVID_OSEVU!$A$1:$M$4972,4,FALSE)</f>
        <v>#N/A</v>
      </c>
      <c r="E222" s="35"/>
      <c r="F222" s="45" t="e">
        <f>VLOOKUP($A222,EVID_OSEVU!$A$1:$M$4972,7,FALSE)</f>
        <v>#N/A</v>
      </c>
      <c r="G222" s="45" t="e">
        <f>VLOOKUP($A222,EVID_OSEVU!$A$1:$M$4972,8,FALSE)</f>
        <v>#N/A</v>
      </c>
      <c r="H222" s="45" t="e">
        <f>VLOOKUP($A222,EVID_OSEVU!$A$1:$M$4972,11,FALSE)</f>
        <v>#N/A</v>
      </c>
      <c r="I222" s="58" t="e">
        <f>VLOOKUP($A222,EVID_OSEVU!$A$1:$M$4972,11,FALSE)</f>
        <v>#N/A</v>
      </c>
      <c r="J222" s="63" t="e">
        <f>VLOOKUP(K222,Export6[#All],2,FALSE)</f>
        <v>#N/A</v>
      </c>
      <c r="K222" s="32"/>
      <c r="L222" s="33"/>
      <c r="M222" s="67" t="e">
        <f t="shared" si="3"/>
        <v>#N/A</v>
      </c>
      <c r="N222" s="61"/>
    </row>
    <row r="223" spans="1:14" x14ac:dyDescent="0.2">
      <c r="A223" s="32"/>
      <c r="B223" s="45" t="e">
        <f>VLOOKUP($A223,EVID_OSEVU!$A$1:$M$4972,2,FALSE)</f>
        <v>#N/A</v>
      </c>
      <c r="C223" s="45" t="e">
        <f>VLOOKUP($A223,EVID_OSEVU!$A$1:$M$4972,3,FALSE)</f>
        <v>#N/A</v>
      </c>
      <c r="D223" s="45" t="e">
        <f>VLOOKUP($A223,EVID_OSEVU!$A$1:$M$4972,4,FALSE)</f>
        <v>#N/A</v>
      </c>
      <c r="E223" s="35"/>
      <c r="F223" s="45" t="e">
        <f>VLOOKUP($A223,EVID_OSEVU!$A$1:$M$4972,7,FALSE)</f>
        <v>#N/A</v>
      </c>
      <c r="G223" s="45" t="e">
        <f>VLOOKUP($A223,EVID_OSEVU!$A$1:$M$4972,8,FALSE)</f>
        <v>#N/A</v>
      </c>
      <c r="H223" s="45" t="e">
        <f>VLOOKUP($A223,EVID_OSEVU!$A$1:$M$4972,11,FALSE)</f>
        <v>#N/A</v>
      </c>
      <c r="I223" s="58" t="e">
        <f>VLOOKUP($A223,EVID_OSEVU!$A$1:$M$4972,11,FALSE)</f>
        <v>#N/A</v>
      </c>
      <c r="J223" s="63" t="e">
        <f>VLOOKUP(K223,Export6[#All],2,FALSE)</f>
        <v>#N/A</v>
      </c>
      <c r="K223" s="32"/>
      <c r="L223" s="33"/>
      <c r="M223" s="67" t="e">
        <f t="shared" si="3"/>
        <v>#N/A</v>
      </c>
      <c r="N223" s="61"/>
    </row>
    <row r="224" spans="1:14" x14ac:dyDescent="0.2">
      <c r="A224" s="32"/>
      <c r="B224" s="45" t="e">
        <f>VLOOKUP($A224,EVID_OSEVU!$A$1:$M$4972,2,FALSE)</f>
        <v>#N/A</v>
      </c>
      <c r="C224" s="45" t="e">
        <f>VLOOKUP($A224,EVID_OSEVU!$A$1:$M$4972,3,FALSE)</f>
        <v>#N/A</v>
      </c>
      <c r="D224" s="45" t="e">
        <f>VLOOKUP($A224,EVID_OSEVU!$A$1:$M$4972,4,FALSE)</f>
        <v>#N/A</v>
      </c>
      <c r="E224" s="35"/>
      <c r="F224" s="45" t="e">
        <f>VLOOKUP($A224,EVID_OSEVU!$A$1:$M$4972,7,FALSE)</f>
        <v>#N/A</v>
      </c>
      <c r="G224" s="45" t="e">
        <f>VLOOKUP($A224,EVID_OSEVU!$A$1:$M$4972,8,FALSE)</f>
        <v>#N/A</v>
      </c>
      <c r="H224" s="45" t="e">
        <f>VLOOKUP($A224,EVID_OSEVU!$A$1:$M$4972,11,FALSE)</f>
        <v>#N/A</v>
      </c>
      <c r="I224" s="58" t="e">
        <f>VLOOKUP($A224,EVID_OSEVU!$A$1:$M$4972,11,FALSE)</f>
        <v>#N/A</v>
      </c>
      <c r="J224" s="63" t="e">
        <f>VLOOKUP(K224,Export6[#All],2,FALSE)</f>
        <v>#N/A</v>
      </c>
      <c r="K224" s="32"/>
      <c r="L224" s="33"/>
      <c r="M224" s="67" t="e">
        <f t="shared" si="3"/>
        <v>#N/A</v>
      </c>
      <c r="N224" s="61"/>
    </row>
    <row r="225" spans="1:14" x14ac:dyDescent="0.2">
      <c r="A225" s="32"/>
      <c r="B225" s="45" t="e">
        <f>VLOOKUP($A225,EVID_OSEVU!$A$1:$M$4972,2,FALSE)</f>
        <v>#N/A</v>
      </c>
      <c r="C225" s="45" t="e">
        <f>VLOOKUP($A225,EVID_OSEVU!$A$1:$M$4972,3,FALSE)</f>
        <v>#N/A</v>
      </c>
      <c r="D225" s="45" t="e">
        <f>VLOOKUP($A225,EVID_OSEVU!$A$1:$M$4972,4,FALSE)</f>
        <v>#N/A</v>
      </c>
      <c r="E225" s="35"/>
      <c r="F225" s="45" t="e">
        <f>VLOOKUP($A225,EVID_OSEVU!$A$1:$M$4972,7,FALSE)</f>
        <v>#N/A</v>
      </c>
      <c r="G225" s="45" t="e">
        <f>VLOOKUP($A225,EVID_OSEVU!$A$1:$M$4972,8,FALSE)</f>
        <v>#N/A</v>
      </c>
      <c r="H225" s="45" t="e">
        <f>VLOOKUP($A225,EVID_OSEVU!$A$1:$M$4972,11,FALSE)</f>
        <v>#N/A</v>
      </c>
      <c r="I225" s="58" t="e">
        <f>VLOOKUP($A225,EVID_OSEVU!$A$1:$M$4972,11,FALSE)</f>
        <v>#N/A</v>
      </c>
      <c r="J225" s="63" t="e">
        <f>VLOOKUP(K225,Export6[#All],2,FALSE)</f>
        <v>#N/A</v>
      </c>
      <c r="K225" s="32"/>
      <c r="L225" s="33"/>
      <c r="M225" s="67" t="e">
        <f t="shared" si="3"/>
        <v>#N/A</v>
      </c>
      <c r="N225" s="61"/>
    </row>
    <row r="226" spans="1:14" x14ac:dyDescent="0.2">
      <c r="A226" s="32"/>
      <c r="B226" s="45" t="e">
        <f>VLOOKUP($A226,EVID_OSEVU!$A$1:$M$4972,2,FALSE)</f>
        <v>#N/A</v>
      </c>
      <c r="C226" s="45" t="e">
        <f>VLOOKUP($A226,EVID_OSEVU!$A$1:$M$4972,3,FALSE)</f>
        <v>#N/A</v>
      </c>
      <c r="D226" s="45" t="e">
        <f>VLOOKUP($A226,EVID_OSEVU!$A$1:$M$4972,4,FALSE)</f>
        <v>#N/A</v>
      </c>
      <c r="E226" s="35"/>
      <c r="F226" s="45" t="e">
        <f>VLOOKUP($A226,EVID_OSEVU!$A$1:$M$4972,7,FALSE)</f>
        <v>#N/A</v>
      </c>
      <c r="G226" s="45" t="e">
        <f>VLOOKUP($A226,EVID_OSEVU!$A$1:$M$4972,8,FALSE)</f>
        <v>#N/A</v>
      </c>
      <c r="H226" s="45" t="e">
        <f>VLOOKUP($A226,EVID_OSEVU!$A$1:$M$4972,11,FALSE)</f>
        <v>#N/A</v>
      </c>
      <c r="I226" s="58" t="e">
        <f>VLOOKUP($A226,EVID_OSEVU!$A$1:$M$4972,11,FALSE)</f>
        <v>#N/A</v>
      </c>
      <c r="J226" s="63" t="e">
        <f>VLOOKUP(K226,Export6[#All],2,FALSE)</f>
        <v>#N/A</v>
      </c>
      <c r="K226" s="32"/>
      <c r="L226" s="33"/>
      <c r="M226" s="67" t="e">
        <f t="shared" si="3"/>
        <v>#N/A</v>
      </c>
      <c r="N226" s="61"/>
    </row>
    <row r="227" spans="1:14" x14ac:dyDescent="0.2">
      <c r="A227" s="32"/>
      <c r="B227" s="45" t="e">
        <f>VLOOKUP($A227,EVID_OSEVU!$A$1:$M$4972,2,FALSE)</f>
        <v>#N/A</v>
      </c>
      <c r="C227" s="45" t="e">
        <f>VLOOKUP($A227,EVID_OSEVU!$A$1:$M$4972,3,FALSE)</f>
        <v>#N/A</v>
      </c>
      <c r="D227" s="45" t="e">
        <f>VLOOKUP($A227,EVID_OSEVU!$A$1:$M$4972,4,FALSE)</f>
        <v>#N/A</v>
      </c>
      <c r="E227" s="35"/>
      <c r="F227" s="45" t="e">
        <f>VLOOKUP($A227,EVID_OSEVU!$A$1:$M$4972,7,FALSE)</f>
        <v>#N/A</v>
      </c>
      <c r="G227" s="45" t="e">
        <f>VLOOKUP($A227,EVID_OSEVU!$A$1:$M$4972,8,FALSE)</f>
        <v>#N/A</v>
      </c>
      <c r="H227" s="45" t="e">
        <f>VLOOKUP($A227,EVID_OSEVU!$A$1:$M$4972,11,FALSE)</f>
        <v>#N/A</v>
      </c>
      <c r="I227" s="58" t="e">
        <f>VLOOKUP($A227,EVID_OSEVU!$A$1:$M$4972,11,FALSE)</f>
        <v>#N/A</v>
      </c>
      <c r="J227" s="63" t="e">
        <f>VLOOKUP(K227,Export6[#All],2,FALSE)</f>
        <v>#N/A</v>
      </c>
      <c r="K227" s="32"/>
      <c r="L227" s="33"/>
      <c r="M227" s="67" t="e">
        <f t="shared" si="3"/>
        <v>#N/A</v>
      </c>
      <c r="N227" s="61"/>
    </row>
    <row r="228" spans="1:14" x14ac:dyDescent="0.2">
      <c r="A228" s="32"/>
      <c r="B228" s="45" t="e">
        <f>VLOOKUP($A228,EVID_OSEVU!$A$1:$M$4972,2,FALSE)</f>
        <v>#N/A</v>
      </c>
      <c r="C228" s="45" t="e">
        <f>VLOOKUP($A228,EVID_OSEVU!$A$1:$M$4972,3,FALSE)</f>
        <v>#N/A</v>
      </c>
      <c r="D228" s="45" t="e">
        <f>VLOOKUP($A228,EVID_OSEVU!$A$1:$M$4972,4,FALSE)</f>
        <v>#N/A</v>
      </c>
      <c r="E228" s="35"/>
      <c r="F228" s="45" t="e">
        <f>VLOOKUP($A228,EVID_OSEVU!$A$1:$M$4972,7,FALSE)</f>
        <v>#N/A</v>
      </c>
      <c r="G228" s="45" t="e">
        <f>VLOOKUP($A228,EVID_OSEVU!$A$1:$M$4972,8,FALSE)</f>
        <v>#N/A</v>
      </c>
      <c r="H228" s="45" t="e">
        <f>VLOOKUP($A228,EVID_OSEVU!$A$1:$M$4972,11,FALSE)</f>
        <v>#N/A</v>
      </c>
      <c r="I228" s="58" t="e">
        <f>VLOOKUP($A228,EVID_OSEVU!$A$1:$M$4972,11,FALSE)</f>
        <v>#N/A</v>
      </c>
      <c r="J228" s="63" t="e">
        <f>VLOOKUP(K228,Export6[#All],2,FALSE)</f>
        <v>#N/A</v>
      </c>
      <c r="K228" s="32"/>
      <c r="L228" s="33"/>
      <c r="M228" s="67" t="e">
        <f t="shared" si="3"/>
        <v>#N/A</v>
      </c>
      <c r="N228" s="61"/>
    </row>
    <row r="229" spans="1:14" x14ac:dyDescent="0.2">
      <c r="A229" s="32"/>
      <c r="B229" s="45" t="e">
        <f>VLOOKUP($A229,EVID_OSEVU!$A$1:$M$4972,2,FALSE)</f>
        <v>#N/A</v>
      </c>
      <c r="C229" s="45" t="e">
        <f>VLOOKUP($A229,EVID_OSEVU!$A$1:$M$4972,3,FALSE)</f>
        <v>#N/A</v>
      </c>
      <c r="D229" s="45" t="e">
        <f>VLOOKUP($A229,EVID_OSEVU!$A$1:$M$4972,4,FALSE)</f>
        <v>#N/A</v>
      </c>
      <c r="E229" s="35"/>
      <c r="F229" s="45" t="e">
        <f>VLOOKUP($A229,EVID_OSEVU!$A$1:$M$4972,7,FALSE)</f>
        <v>#N/A</v>
      </c>
      <c r="G229" s="45" t="e">
        <f>VLOOKUP($A229,EVID_OSEVU!$A$1:$M$4972,8,FALSE)</f>
        <v>#N/A</v>
      </c>
      <c r="H229" s="45" t="e">
        <f>VLOOKUP($A229,EVID_OSEVU!$A$1:$M$4972,11,FALSE)</f>
        <v>#N/A</v>
      </c>
      <c r="I229" s="58" t="e">
        <f>VLOOKUP($A229,EVID_OSEVU!$A$1:$M$4972,11,FALSE)</f>
        <v>#N/A</v>
      </c>
      <c r="J229" s="63" t="e">
        <f>VLOOKUP(K229,Export6[#All],2,FALSE)</f>
        <v>#N/A</v>
      </c>
      <c r="K229" s="32"/>
      <c r="L229" s="33"/>
      <c r="M229" s="67" t="e">
        <f t="shared" si="3"/>
        <v>#N/A</v>
      </c>
      <c r="N229" s="61"/>
    </row>
    <row r="230" spans="1:14" x14ac:dyDescent="0.2">
      <c r="A230" s="32"/>
      <c r="B230" s="45" t="e">
        <f>VLOOKUP($A230,EVID_OSEVU!$A$1:$M$4972,2,FALSE)</f>
        <v>#N/A</v>
      </c>
      <c r="C230" s="45" t="e">
        <f>VLOOKUP($A230,EVID_OSEVU!$A$1:$M$4972,3,FALSE)</f>
        <v>#N/A</v>
      </c>
      <c r="D230" s="45" t="e">
        <f>VLOOKUP($A230,EVID_OSEVU!$A$1:$M$4972,4,FALSE)</f>
        <v>#N/A</v>
      </c>
      <c r="E230" s="35"/>
      <c r="F230" s="45" t="e">
        <f>VLOOKUP($A230,EVID_OSEVU!$A$1:$M$4972,7,FALSE)</f>
        <v>#N/A</v>
      </c>
      <c r="G230" s="45" t="e">
        <f>VLOOKUP($A230,EVID_OSEVU!$A$1:$M$4972,8,FALSE)</f>
        <v>#N/A</v>
      </c>
      <c r="H230" s="45" t="e">
        <f>VLOOKUP($A230,EVID_OSEVU!$A$1:$M$4972,11,FALSE)</f>
        <v>#N/A</v>
      </c>
      <c r="I230" s="58" t="e">
        <f>VLOOKUP($A230,EVID_OSEVU!$A$1:$M$4972,11,FALSE)</f>
        <v>#N/A</v>
      </c>
      <c r="J230" s="63" t="e">
        <f>VLOOKUP(K230,Export6[#All],2,FALSE)</f>
        <v>#N/A</v>
      </c>
      <c r="K230" s="32"/>
      <c r="L230" s="33"/>
      <c r="M230" s="67" t="e">
        <f t="shared" si="3"/>
        <v>#N/A</v>
      </c>
      <c r="N230" s="61"/>
    </row>
    <row r="231" spans="1:14" x14ac:dyDescent="0.2">
      <c r="A231" s="32"/>
      <c r="B231" s="45" t="e">
        <f>VLOOKUP($A231,EVID_OSEVU!$A$1:$M$4972,2,FALSE)</f>
        <v>#N/A</v>
      </c>
      <c r="C231" s="45" t="e">
        <f>VLOOKUP($A231,EVID_OSEVU!$A$1:$M$4972,3,FALSE)</f>
        <v>#N/A</v>
      </c>
      <c r="D231" s="45" t="e">
        <f>VLOOKUP($A231,EVID_OSEVU!$A$1:$M$4972,4,FALSE)</f>
        <v>#N/A</v>
      </c>
      <c r="E231" s="35"/>
      <c r="F231" s="45" t="e">
        <f>VLOOKUP($A231,EVID_OSEVU!$A$1:$M$4972,7,FALSE)</f>
        <v>#N/A</v>
      </c>
      <c r="G231" s="45" t="e">
        <f>VLOOKUP($A231,EVID_OSEVU!$A$1:$M$4972,8,FALSE)</f>
        <v>#N/A</v>
      </c>
      <c r="H231" s="45" t="e">
        <f>VLOOKUP($A231,EVID_OSEVU!$A$1:$M$4972,11,FALSE)</f>
        <v>#N/A</v>
      </c>
      <c r="I231" s="58" t="e">
        <f>VLOOKUP($A231,EVID_OSEVU!$A$1:$M$4972,11,FALSE)</f>
        <v>#N/A</v>
      </c>
      <c r="J231" s="63" t="e">
        <f>VLOOKUP(K231,Export6[#All],2,FALSE)</f>
        <v>#N/A</v>
      </c>
      <c r="K231" s="32"/>
      <c r="L231" s="33"/>
      <c r="M231" s="67" t="e">
        <f t="shared" si="3"/>
        <v>#N/A</v>
      </c>
      <c r="N231" s="61"/>
    </row>
    <row r="232" spans="1:14" x14ac:dyDescent="0.2">
      <c r="A232" s="32"/>
      <c r="B232" s="45" t="e">
        <f>VLOOKUP($A232,EVID_OSEVU!$A$1:$M$4972,2,FALSE)</f>
        <v>#N/A</v>
      </c>
      <c r="C232" s="45" t="e">
        <f>VLOOKUP($A232,EVID_OSEVU!$A$1:$M$4972,3,FALSE)</f>
        <v>#N/A</v>
      </c>
      <c r="D232" s="45" t="e">
        <f>VLOOKUP($A232,EVID_OSEVU!$A$1:$M$4972,4,FALSE)</f>
        <v>#N/A</v>
      </c>
      <c r="E232" s="35"/>
      <c r="F232" s="45" t="e">
        <f>VLOOKUP($A232,EVID_OSEVU!$A$1:$M$4972,7,FALSE)</f>
        <v>#N/A</v>
      </c>
      <c r="G232" s="45" t="e">
        <f>VLOOKUP($A232,EVID_OSEVU!$A$1:$M$4972,8,FALSE)</f>
        <v>#N/A</v>
      </c>
      <c r="H232" s="45" t="e">
        <f>VLOOKUP($A232,EVID_OSEVU!$A$1:$M$4972,11,FALSE)</f>
        <v>#N/A</v>
      </c>
      <c r="I232" s="58" t="e">
        <f>VLOOKUP($A232,EVID_OSEVU!$A$1:$M$4972,11,FALSE)</f>
        <v>#N/A</v>
      </c>
      <c r="J232" s="63" t="e">
        <f>VLOOKUP(K232,Export6[#All],2,FALSE)</f>
        <v>#N/A</v>
      </c>
      <c r="K232" s="32"/>
      <c r="L232" s="33"/>
      <c r="M232" s="67" t="e">
        <f t="shared" si="3"/>
        <v>#N/A</v>
      </c>
      <c r="N232" s="61"/>
    </row>
    <row r="233" spans="1:14" x14ac:dyDescent="0.2">
      <c r="A233" s="32"/>
      <c r="B233" s="45" t="e">
        <f>VLOOKUP($A233,EVID_OSEVU!$A$1:$M$4972,2,FALSE)</f>
        <v>#N/A</v>
      </c>
      <c r="C233" s="45" t="e">
        <f>VLOOKUP($A233,EVID_OSEVU!$A$1:$M$4972,3,FALSE)</f>
        <v>#N/A</v>
      </c>
      <c r="D233" s="45" t="e">
        <f>VLOOKUP($A233,EVID_OSEVU!$A$1:$M$4972,4,FALSE)</f>
        <v>#N/A</v>
      </c>
      <c r="E233" s="35"/>
      <c r="F233" s="45" t="e">
        <f>VLOOKUP($A233,EVID_OSEVU!$A$1:$M$4972,7,FALSE)</f>
        <v>#N/A</v>
      </c>
      <c r="G233" s="45" t="e">
        <f>VLOOKUP($A233,EVID_OSEVU!$A$1:$M$4972,8,FALSE)</f>
        <v>#N/A</v>
      </c>
      <c r="H233" s="45" t="e">
        <f>VLOOKUP($A233,EVID_OSEVU!$A$1:$M$4972,11,FALSE)</f>
        <v>#N/A</v>
      </c>
      <c r="I233" s="58" t="e">
        <f>VLOOKUP($A233,EVID_OSEVU!$A$1:$M$4972,11,FALSE)</f>
        <v>#N/A</v>
      </c>
      <c r="J233" s="63" t="e">
        <f>VLOOKUP(K233,Export6[#All],2,FALSE)</f>
        <v>#N/A</v>
      </c>
      <c r="K233" s="32"/>
      <c r="L233" s="33"/>
      <c r="M233" s="67" t="e">
        <f t="shared" si="3"/>
        <v>#N/A</v>
      </c>
      <c r="N233" s="61"/>
    </row>
    <row r="234" spans="1:14" x14ac:dyDescent="0.2">
      <c r="A234" s="32"/>
      <c r="B234" s="45" t="e">
        <f>VLOOKUP($A234,EVID_OSEVU!$A$1:$M$4972,2,FALSE)</f>
        <v>#N/A</v>
      </c>
      <c r="C234" s="45" t="e">
        <f>VLOOKUP($A234,EVID_OSEVU!$A$1:$M$4972,3,FALSE)</f>
        <v>#N/A</v>
      </c>
      <c r="D234" s="45" t="e">
        <f>VLOOKUP($A234,EVID_OSEVU!$A$1:$M$4972,4,FALSE)</f>
        <v>#N/A</v>
      </c>
      <c r="E234" s="35"/>
      <c r="F234" s="45" t="e">
        <f>VLOOKUP($A234,EVID_OSEVU!$A$1:$M$4972,7,FALSE)</f>
        <v>#N/A</v>
      </c>
      <c r="G234" s="45" t="e">
        <f>VLOOKUP($A234,EVID_OSEVU!$A$1:$M$4972,8,FALSE)</f>
        <v>#N/A</v>
      </c>
      <c r="H234" s="45" t="e">
        <f>VLOOKUP($A234,EVID_OSEVU!$A$1:$M$4972,11,FALSE)</f>
        <v>#N/A</v>
      </c>
      <c r="I234" s="58" t="e">
        <f>VLOOKUP($A234,EVID_OSEVU!$A$1:$M$4972,11,FALSE)</f>
        <v>#N/A</v>
      </c>
      <c r="J234" s="63" t="e">
        <f>VLOOKUP(K234,Export6[#All],2,FALSE)</f>
        <v>#N/A</v>
      </c>
      <c r="K234" s="32"/>
      <c r="L234" s="33"/>
      <c r="M234" s="67" t="e">
        <f t="shared" si="3"/>
        <v>#N/A</v>
      </c>
      <c r="N234" s="61"/>
    </row>
    <row r="235" spans="1:14" x14ac:dyDescent="0.2">
      <c r="A235" s="32"/>
      <c r="B235" s="45" t="e">
        <f>VLOOKUP($A235,EVID_OSEVU!$A$1:$M$4972,2,FALSE)</f>
        <v>#N/A</v>
      </c>
      <c r="C235" s="45" t="e">
        <f>VLOOKUP($A235,EVID_OSEVU!$A$1:$M$4972,3,FALSE)</f>
        <v>#N/A</v>
      </c>
      <c r="D235" s="45" t="e">
        <f>VLOOKUP($A235,EVID_OSEVU!$A$1:$M$4972,4,FALSE)</f>
        <v>#N/A</v>
      </c>
      <c r="E235" s="35"/>
      <c r="F235" s="45" t="e">
        <f>VLOOKUP($A235,EVID_OSEVU!$A$1:$M$4972,7,FALSE)</f>
        <v>#N/A</v>
      </c>
      <c r="G235" s="45" t="e">
        <f>VLOOKUP($A235,EVID_OSEVU!$A$1:$M$4972,8,FALSE)</f>
        <v>#N/A</v>
      </c>
      <c r="H235" s="45" t="e">
        <f>VLOOKUP($A235,EVID_OSEVU!$A$1:$M$4972,11,FALSE)</f>
        <v>#N/A</v>
      </c>
      <c r="I235" s="58" t="e">
        <f>VLOOKUP($A235,EVID_OSEVU!$A$1:$M$4972,11,FALSE)</f>
        <v>#N/A</v>
      </c>
      <c r="J235" s="63" t="e">
        <f>VLOOKUP(K235,Export6[#All],2,FALSE)</f>
        <v>#N/A</v>
      </c>
      <c r="K235" s="32"/>
      <c r="L235" s="33"/>
      <c r="M235" s="67" t="e">
        <f t="shared" si="3"/>
        <v>#N/A</v>
      </c>
      <c r="N235" s="61"/>
    </row>
    <row r="236" spans="1:14" x14ac:dyDescent="0.2">
      <c r="A236" s="32"/>
      <c r="B236" s="45" t="e">
        <f>VLOOKUP($A236,EVID_OSEVU!$A$1:$M$4972,2,FALSE)</f>
        <v>#N/A</v>
      </c>
      <c r="C236" s="45" t="e">
        <f>VLOOKUP($A236,EVID_OSEVU!$A$1:$M$4972,3,FALSE)</f>
        <v>#N/A</v>
      </c>
      <c r="D236" s="45" t="e">
        <f>VLOOKUP($A236,EVID_OSEVU!$A$1:$M$4972,4,FALSE)</f>
        <v>#N/A</v>
      </c>
      <c r="E236" s="35"/>
      <c r="F236" s="45" t="e">
        <f>VLOOKUP($A236,EVID_OSEVU!$A$1:$M$4972,7,FALSE)</f>
        <v>#N/A</v>
      </c>
      <c r="G236" s="45" t="e">
        <f>VLOOKUP($A236,EVID_OSEVU!$A$1:$M$4972,8,FALSE)</f>
        <v>#N/A</v>
      </c>
      <c r="H236" s="45" t="e">
        <f>VLOOKUP($A236,EVID_OSEVU!$A$1:$M$4972,11,FALSE)</f>
        <v>#N/A</v>
      </c>
      <c r="I236" s="58" t="e">
        <f>VLOOKUP($A236,EVID_OSEVU!$A$1:$M$4972,11,FALSE)</f>
        <v>#N/A</v>
      </c>
      <c r="J236" s="63" t="e">
        <f>VLOOKUP(K236,Export6[#All],2,FALSE)</f>
        <v>#N/A</v>
      </c>
      <c r="K236" s="32"/>
      <c r="L236" s="33"/>
      <c r="M236" s="67" t="e">
        <f t="shared" si="3"/>
        <v>#N/A</v>
      </c>
      <c r="N236" s="61"/>
    </row>
    <row r="237" spans="1:14" x14ac:dyDescent="0.2">
      <c r="A237" s="32"/>
      <c r="B237" s="45" t="e">
        <f>VLOOKUP($A237,EVID_OSEVU!$A$1:$M$4972,2,FALSE)</f>
        <v>#N/A</v>
      </c>
      <c r="C237" s="45" t="e">
        <f>VLOOKUP($A237,EVID_OSEVU!$A$1:$M$4972,3,FALSE)</f>
        <v>#N/A</v>
      </c>
      <c r="D237" s="45" t="e">
        <f>VLOOKUP($A237,EVID_OSEVU!$A$1:$M$4972,4,FALSE)</f>
        <v>#N/A</v>
      </c>
      <c r="E237" s="35"/>
      <c r="F237" s="45" t="e">
        <f>VLOOKUP($A237,EVID_OSEVU!$A$1:$M$4972,7,FALSE)</f>
        <v>#N/A</v>
      </c>
      <c r="G237" s="45" t="e">
        <f>VLOOKUP($A237,EVID_OSEVU!$A$1:$M$4972,8,FALSE)</f>
        <v>#N/A</v>
      </c>
      <c r="H237" s="45" t="e">
        <f>VLOOKUP($A237,EVID_OSEVU!$A$1:$M$4972,11,FALSE)</f>
        <v>#N/A</v>
      </c>
      <c r="I237" s="58" t="e">
        <f>VLOOKUP($A237,EVID_OSEVU!$A$1:$M$4972,11,FALSE)</f>
        <v>#N/A</v>
      </c>
      <c r="J237" s="63" t="e">
        <f>VLOOKUP(K237,Export6[#All],2,FALSE)</f>
        <v>#N/A</v>
      </c>
      <c r="K237" s="32"/>
      <c r="L237" s="33"/>
      <c r="M237" s="67" t="e">
        <f t="shared" si="3"/>
        <v>#N/A</v>
      </c>
      <c r="N237" s="61"/>
    </row>
    <row r="238" spans="1:14" x14ac:dyDescent="0.2">
      <c r="A238" s="32"/>
      <c r="B238" s="45" t="e">
        <f>VLOOKUP($A238,EVID_OSEVU!$A$1:$M$4972,2,FALSE)</f>
        <v>#N/A</v>
      </c>
      <c r="C238" s="45" t="e">
        <f>VLOOKUP($A238,EVID_OSEVU!$A$1:$M$4972,3,FALSE)</f>
        <v>#N/A</v>
      </c>
      <c r="D238" s="45" t="e">
        <f>VLOOKUP($A238,EVID_OSEVU!$A$1:$M$4972,4,FALSE)</f>
        <v>#N/A</v>
      </c>
      <c r="E238" s="35"/>
      <c r="F238" s="45" t="e">
        <f>VLOOKUP($A238,EVID_OSEVU!$A$1:$M$4972,7,FALSE)</f>
        <v>#N/A</v>
      </c>
      <c r="G238" s="45" t="e">
        <f>VLOOKUP($A238,EVID_OSEVU!$A$1:$M$4972,8,FALSE)</f>
        <v>#N/A</v>
      </c>
      <c r="H238" s="45" t="e">
        <f>VLOOKUP($A238,EVID_OSEVU!$A$1:$M$4972,11,FALSE)</f>
        <v>#N/A</v>
      </c>
      <c r="I238" s="58" t="e">
        <f>VLOOKUP($A238,EVID_OSEVU!$A$1:$M$4972,11,FALSE)</f>
        <v>#N/A</v>
      </c>
      <c r="J238" s="63" t="e">
        <f>VLOOKUP(K238,Export6[#All],2,FALSE)</f>
        <v>#N/A</v>
      </c>
      <c r="K238" s="32"/>
      <c r="L238" s="33"/>
      <c r="M238" s="67" t="e">
        <f t="shared" si="3"/>
        <v>#N/A</v>
      </c>
      <c r="N238" s="61"/>
    </row>
    <row r="239" spans="1:14" x14ac:dyDescent="0.2">
      <c r="A239" s="32"/>
      <c r="B239" s="45" t="e">
        <f>VLOOKUP($A239,EVID_OSEVU!$A$1:$M$4972,2,FALSE)</f>
        <v>#N/A</v>
      </c>
      <c r="C239" s="45" t="e">
        <f>VLOOKUP($A239,EVID_OSEVU!$A$1:$M$4972,3,FALSE)</f>
        <v>#N/A</v>
      </c>
      <c r="D239" s="45" t="e">
        <f>VLOOKUP($A239,EVID_OSEVU!$A$1:$M$4972,4,FALSE)</f>
        <v>#N/A</v>
      </c>
      <c r="E239" s="35"/>
      <c r="F239" s="45" t="e">
        <f>VLOOKUP($A239,EVID_OSEVU!$A$1:$M$4972,7,FALSE)</f>
        <v>#N/A</v>
      </c>
      <c r="G239" s="45" t="e">
        <f>VLOOKUP($A239,EVID_OSEVU!$A$1:$M$4972,8,FALSE)</f>
        <v>#N/A</v>
      </c>
      <c r="H239" s="45" t="e">
        <f>VLOOKUP($A239,EVID_OSEVU!$A$1:$M$4972,11,FALSE)</f>
        <v>#N/A</v>
      </c>
      <c r="I239" s="58" t="e">
        <f>VLOOKUP($A239,EVID_OSEVU!$A$1:$M$4972,11,FALSE)</f>
        <v>#N/A</v>
      </c>
      <c r="J239" s="63" t="e">
        <f>VLOOKUP(K239,Export6[#All],2,FALSE)</f>
        <v>#N/A</v>
      </c>
      <c r="K239" s="32"/>
      <c r="L239" s="33"/>
      <c r="M239" s="67" t="e">
        <f t="shared" si="3"/>
        <v>#N/A</v>
      </c>
      <c r="N239" s="61"/>
    </row>
    <row r="240" spans="1:14" x14ac:dyDescent="0.2">
      <c r="A240" s="32"/>
      <c r="B240" s="45" t="e">
        <f>VLOOKUP($A240,EVID_OSEVU!$A$1:$M$4972,2,FALSE)</f>
        <v>#N/A</v>
      </c>
      <c r="C240" s="45" t="e">
        <f>VLOOKUP($A240,EVID_OSEVU!$A$1:$M$4972,3,FALSE)</f>
        <v>#N/A</v>
      </c>
      <c r="D240" s="45" t="e">
        <f>VLOOKUP($A240,EVID_OSEVU!$A$1:$M$4972,4,FALSE)</f>
        <v>#N/A</v>
      </c>
      <c r="E240" s="35"/>
      <c r="F240" s="45" t="e">
        <f>VLOOKUP($A240,EVID_OSEVU!$A$1:$M$4972,7,FALSE)</f>
        <v>#N/A</v>
      </c>
      <c r="G240" s="45" t="e">
        <f>VLOOKUP($A240,EVID_OSEVU!$A$1:$M$4972,8,FALSE)</f>
        <v>#N/A</v>
      </c>
      <c r="H240" s="45" t="e">
        <f>VLOOKUP($A240,EVID_OSEVU!$A$1:$M$4972,11,FALSE)</f>
        <v>#N/A</v>
      </c>
      <c r="I240" s="58" t="e">
        <f>VLOOKUP($A240,EVID_OSEVU!$A$1:$M$4972,11,FALSE)</f>
        <v>#N/A</v>
      </c>
      <c r="J240" s="63" t="e">
        <f>VLOOKUP(K240,Export6[#All],2,FALSE)</f>
        <v>#N/A</v>
      </c>
      <c r="K240" s="32"/>
      <c r="L240" s="33"/>
      <c r="M240" s="67" t="e">
        <f t="shared" si="3"/>
        <v>#N/A</v>
      </c>
      <c r="N240" s="61"/>
    </row>
    <row r="241" spans="1:14" x14ac:dyDescent="0.2">
      <c r="A241" s="32"/>
      <c r="B241" s="45" t="e">
        <f>VLOOKUP($A241,EVID_OSEVU!$A$1:$M$4972,2,FALSE)</f>
        <v>#N/A</v>
      </c>
      <c r="C241" s="45" t="e">
        <f>VLOOKUP($A241,EVID_OSEVU!$A$1:$M$4972,3,FALSE)</f>
        <v>#N/A</v>
      </c>
      <c r="D241" s="45" t="e">
        <f>VLOOKUP($A241,EVID_OSEVU!$A$1:$M$4972,4,FALSE)</f>
        <v>#N/A</v>
      </c>
      <c r="E241" s="35"/>
      <c r="F241" s="45" t="e">
        <f>VLOOKUP($A241,EVID_OSEVU!$A$1:$M$4972,7,FALSE)</f>
        <v>#N/A</v>
      </c>
      <c r="G241" s="45" t="e">
        <f>VLOOKUP($A241,EVID_OSEVU!$A$1:$M$4972,8,FALSE)</f>
        <v>#N/A</v>
      </c>
      <c r="H241" s="45" t="e">
        <f>VLOOKUP($A241,EVID_OSEVU!$A$1:$M$4972,11,FALSE)</f>
        <v>#N/A</v>
      </c>
      <c r="I241" s="58" t="e">
        <f>VLOOKUP($A241,EVID_OSEVU!$A$1:$M$4972,11,FALSE)</f>
        <v>#N/A</v>
      </c>
      <c r="J241" s="63" t="e">
        <f>VLOOKUP(K241,Export6[#All],2,FALSE)</f>
        <v>#N/A</v>
      </c>
      <c r="K241" s="32"/>
      <c r="L241" s="33"/>
      <c r="M241" s="67" t="e">
        <f t="shared" si="3"/>
        <v>#N/A</v>
      </c>
      <c r="N241" s="61"/>
    </row>
    <row r="242" spans="1:14" x14ac:dyDescent="0.2">
      <c r="A242" s="32"/>
      <c r="B242" s="45" t="e">
        <f>VLOOKUP($A242,EVID_OSEVU!$A$1:$M$4972,2,FALSE)</f>
        <v>#N/A</v>
      </c>
      <c r="C242" s="45" t="e">
        <f>VLOOKUP($A242,EVID_OSEVU!$A$1:$M$4972,3,FALSE)</f>
        <v>#N/A</v>
      </c>
      <c r="D242" s="45" t="e">
        <f>VLOOKUP($A242,EVID_OSEVU!$A$1:$M$4972,4,FALSE)</f>
        <v>#N/A</v>
      </c>
      <c r="E242" s="35"/>
      <c r="F242" s="45" t="e">
        <f>VLOOKUP($A242,EVID_OSEVU!$A$1:$M$4972,7,FALSE)</f>
        <v>#N/A</v>
      </c>
      <c r="G242" s="45" t="e">
        <f>VLOOKUP($A242,EVID_OSEVU!$A$1:$M$4972,8,FALSE)</f>
        <v>#N/A</v>
      </c>
      <c r="H242" s="45" t="e">
        <f>VLOOKUP($A242,EVID_OSEVU!$A$1:$M$4972,11,FALSE)</f>
        <v>#N/A</v>
      </c>
      <c r="I242" s="58" t="e">
        <f>VLOOKUP($A242,EVID_OSEVU!$A$1:$M$4972,11,FALSE)</f>
        <v>#N/A</v>
      </c>
      <c r="J242" s="63" t="e">
        <f>VLOOKUP(K242,Export6[#All],2,FALSE)</f>
        <v>#N/A</v>
      </c>
      <c r="K242" s="32"/>
      <c r="L242" s="33"/>
      <c r="M242" s="67" t="e">
        <f t="shared" si="3"/>
        <v>#N/A</v>
      </c>
      <c r="N242" s="61"/>
    </row>
    <row r="243" spans="1:14" x14ac:dyDescent="0.2">
      <c r="A243" s="32"/>
      <c r="B243" s="45" t="e">
        <f>VLOOKUP($A243,EVID_OSEVU!$A$1:$M$4972,2,FALSE)</f>
        <v>#N/A</v>
      </c>
      <c r="C243" s="45" t="e">
        <f>VLOOKUP($A243,EVID_OSEVU!$A$1:$M$4972,3,FALSE)</f>
        <v>#N/A</v>
      </c>
      <c r="D243" s="45" t="e">
        <f>VLOOKUP($A243,EVID_OSEVU!$A$1:$M$4972,4,FALSE)</f>
        <v>#N/A</v>
      </c>
      <c r="E243" s="35"/>
      <c r="F243" s="45" t="e">
        <f>VLOOKUP($A243,EVID_OSEVU!$A$1:$M$4972,7,FALSE)</f>
        <v>#N/A</v>
      </c>
      <c r="G243" s="45" t="e">
        <f>VLOOKUP($A243,EVID_OSEVU!$A$1:$M$4972,8,FALSE)</f>
        <v>#N/A</v>
      </c>
      <c r="H243" s="45" t="e">
        <f>VLOOKUP($A243,EVID_OSEVU!$A$1:$M$4972,11,FALSE)</f>
        <v>#N/A</v>
      </c>
      <c r="I243" s="58" t="e">
        <f>VLOOKUP($A243,EVID_OSEVU!$A$1:$M$4972,11,FALSE)</f>
        <v>#N/A</v>
      </c>
      <c r="J243" s="63" t="e">
        <f>VLOOKUP(K243,Export6[#All],2,FALSE)</f>
        <v>#N/A</v>
      </c>
      <c r="K243" s="32"/>
      <c r="L243" s="33"/>
      <c r="M243" s="67" t="e">
        <f t="shared" si="3"/>
        <v>#N/A</v>
      </c>
      <c r="N243" s="61"/>
    </row>
    <row r="244" spans="1:14" x14ac:dyDescent="0.2">
      <c r="A244" s="32"/>
      <c r="B244" s="45" t="e">
        <f>VLOOKUP($A244,EVID_OSEVU!$A$1:$M$4972,2,FALSE)</f>
        <v>#N/A</v>
      </c>
      <c r="C244" s="45" t="e">
        <f>VLOOKUP($A244,EVID_OSEVU!$A$1:$M$4972,3,FALSE)</f>
        <v>#N/A</v>
      </c>
      <c r="D244" s="45" t="e">
        <f>VLOOKUP($A244,EVID_OSEVU!$A$1:$M$4972,4,FALSE)</f>
        <v>#N/A</v>
      </c>
      <c r="E244" s="35"/>
      <c r="F244" s="45" t="e">
        <f>VLOOKUP($A244,EVID_OSEVU!$A$1:$M$4972,7,FALSE)</f>
        <v>#N/A</v>
      </c>
      <c r="G244" s="45" t="e">
        <f>VLOOKUP($A244,EVID_OSEVU!$A$1:$M$4972,8,FALSE)</f>
        <v>#N/A</v>
      </c>
      <c r="H244" s="45" t="e">
        <f>VLOOKUP($A244,EVID_OSEVU!$A$1:$M$4972,11,FALSE)</f>
        <v>#N/A</v>
      </c>
      <c r="I244" s="58" t="e">
        <f>VLOOKUP($A244,EVID_OSEVU!$A$1:$M$4972,11,FALSE)</f>
        <v>#N/A</v>
      </c>
      <c r="J244" s="63" t="e">
        <f>VLOOKUP(K244,Export6[#All],2,FALSE)</f>
        <v>#N/A</v>
      </c>
      <c r="K244" s="32"/>
      <c r="L244" s="33"/>
      <c r="M244" s="67" t="e">
        <f t="shared" si="3"/>
        <v>#N/A</v>
      </c>
      <c r="N244" s="61"/>
    </row>
    <row r="245" spans="1:14" x14ac:dyDescent="0.2">
      <c r="A245" s="32"/>
      <c r="B245" s="45" t="e">
        <f>VLOOKUP($A245,EVID_OSEVU!$A$1:$M$4972,2,FALSE)</f>
        <v>#N/A</v>
      </c>
      <c r="C245" s="45" t="e">
        <f>VLOOKUP($A245,EVID_OSEVU!$A$1:$M$4972,3,FALSE)</f>
        <v>#N/A</v>
      </c>
      <c r="D245" s="45" t="e">
        <f>VLOOKUP($A245,EVID_OSEVU!$A$1:$M$4972,4,FALSE)</f>
        <v>#N/A</v>
      </c>
      <c r="E245" s="35"/>
      <c r="F245" s="45" t="e">
        <f>VLOOKUP($A245,EVID_OSEVU!$A$1:$M$4972,7,FALSE)</f>
        <v>#N/A</v>
      </c>
      <c r="G245" s="45" t="e">
        <f>VLOOKUP($A245,EVID_OSEVU!$A$1:$M$4972,8,FALSE)</f>
        <v>#N/A</v>
      </c>
      <c r="H245" s="45" t="e">
        <f>VLOOKUP($A245,EVID_OSEVU!$A$1:$M$4972,11,FALSE)</f>
        <v>#N/A</v>
      </c>
      <c r="I245" s="58" t="e">
        <f>VLOOKUP($A245,EVID_OSEVU!$A$1:$M$4972,11,FALSE)</f>
        <v>#N/A</v>
      </c>
      <c r="J245" s="63" t="e">
        <f>VLOOKUP(K245,Export6[#All],2,FALSE)</f>
        <v>#N/A</v>
      </c>
      <c r="K245" s="32"/>
      <c r="L245" s="33"/>
      <c r="M245" s="67" t="e">
        <f t="shared" si="3"/>
        <v>#N/A</v>
      </c>
      <c r="N245" s="61"/>
    </row>
    <row r="246" spans="1:14" x14ac:dyDescent="0.2">
      <c r="A246" s="32"/>
      <c r="B246" s="45" t="e">
        <f>VLOOKUP($A246,EVID_OSEVU!$A$1:$M$4972,2,FALSE)</f>
        <v>#N/A</v>
      </c>
      <c r="C246" s="45" t="e">
        <f>VLOOKUP($A246,EVID_OSEVU!$A$1:$M$4972,3,FALSE)</f>
        <v>#N/A</v>
      </c>
      <c r="D246" s="45" t="e">
        <f>VLOOKUP($A246,EVID_OSEVU!$A$1:$M$4972,4,FALSE)</f>
        <v>#N/A</v>
      </c>
      <c r="E246" s="35"/>
      <c r="F246" s="45" t="e">
        <f>VLOOKUP($A246,EVID_OSEVU!$A$1:$M$4972,7,FALSE)</f>
        <v>#N/A</v>
      </c>
      <c r="G246" s="45" t="e">
        <f>VLOOKUP($A246,EVID_OSEVU!$A$1:$M$4972,8,FALSE)</f>
        <v>#N/A</v>
      </c>
      <c r="H246" s="45" t="e">
        <f>VLOOKUP($A246,EVID_OSEVU!$A$1:$M$4972,11,FALSE)</f>
        <v>#N/A</v>
      </c>
      <c r="I246" s="58" t="e">
        <f>VLOOKUP($A246,EVID_OSEVU!$A$1:$M$4972,11,FALSE)</f>
        <v>#N/A</v>
      </c>
      <c r="J246" s="63" t="e">
        <f>VLOOKUP(K246,Export6[#All],2,FALSE)</f>
        <v>#N/A</v>
      </c>
      <c r="K246" s="32"/>
      <c r="L246" s="33"/>
      <c r="M246" s="67" t="e">
        <f t="shared" si="3"/>
        <v>#N/A</v>
      </c>
      <c r="N246" s="61"/>
    </row>
    <row r="247" spans="1:14" x14ac:dyDescent="0.2">
      <c r="A247" s="32"/>
      <c r="B247" s="45" t="e">
        <f>VLOOKUP($A247,EVID_OSEVU!$A$1:$M$4972,2,FALSE)</f>
        <v>#N/A</v>
      </c>
      <c r="C247" s="45" t="e">
        <f>VLOOKUP($A247,EVID_OSEVU!$A$1:$M$4972,3,FALSE)</f>
        <v>#N/A</v>
      </c>
      <c r="D247" s="45" t="e">
        <f>VLOOKUP($A247,EVID_OSEVU!$A$1:$M$4972,4,FALSE)</f>
        <v>#N/A</v>
      </c>
      <c r="E247" s="35"/>
      <c r="F247" s="45" t="e">
        <f>VLOOKUP($A247,EVID_OSEVU!$A$1:$M$4972,7,FALSE)</f>
        <v>#N/A</v>
      </c>
      <c r="G247" s="45" t="e">
        <f>VLOOKUP($A247,EVID_OSEVU!$A$1:$M$4972,8,FALSE)</f>
        <v>#N/A</v>
      </c>
      <c r="H247" s="45" t="e">
        <f>VLOOKUP($A247,EVID_OSEVU!$A$1:$M$4972,11,FALSE)</f>
        <v>#N/A</v>
      </c>
      <c r="I247" s="58" t="e">
        <f>VLOOKUP($A247,EVID_OSEVU!$A$1:$M$4972,11,FALSE)</f>
        <v>#N/A</v>
      </c>
      <c r="J247" s="63" t="e">
        <f>VLOOKUP(K247,Export6[#All],2,FALSE)</f>
        <v>#N/A</v>
      </c>
      <c r="K247" s="32"/>
      <c r="L247" s="33"/>
      <c r="M247" s="67" t="e">
        <f t="shared" si="3"/>
        <v>#N/A</v>
      </c>
      <c r="N247" s="61"/>
    </row>
    <row r="248" spans="1:14" x14ac:dyDescent="0.2">
      <c r="A248" s="32"/>
      <c r="B248" s="45" t="e">
        <f>VLOOKUP($A248,EVID_OSEVU!$A$1:$M$4972,2,FALSE)</f>
        <v>#N/A</v>
      </c>
      <c r="C248" s="45" t="e">
        <f>VLOOKUP($A248,EVID_OSEVU!$A$1:$M$4972,3,FALSE)</f>
        <v>#N/A</v>
      </c>
      <c r="D248" s="45" t="e">
        <f>VLOOKUP($A248,EVID_OSEVU!$A$1:$M$4972,4,FALSE)</f>
        <v>#N/A</v>
      </c>
      <c r="E248" s="35"/>
      <c r="F248" s="45" t="e">
        <f>VLOOKUP($A248,EVID_OSEVU!$A$1:$M$4972,7,FALSE)</f>
        <v>#N/A</v>
      </c>
      <c r="G248" s="45" t="e">
        <f>VLOOKUP($A248,EVID_OSEVU!$A$1:$M$4972,8,FALSE)</f>
        <v>#N/A</v>
      </c>
      <c r="H248" s="45" t="e">
        <f>VLOOKUP($A248,EVID_OSEVU!$A$1:$M$4972,11,FALSE)</f>
        <v>#N/A</v>
      </c>
      <c r="I248" s="58" t="e">
        <f>VLOOKUP($A248,EVID_OSEVU!$A$1:$M$4972,11,FALSE)</f>
        <v>#N/A</v>
      </c>
      <c r="J248" s="63" t="e">
        <f>VLOOKUP(K248,Export6[#All],2,FALSE)</f>
        <v>#N/A</v>
      </c>
      <c r="K248" s="32"/>
      <c r="L248" s="33"/>
      <c r="M248" s="67" t="e">
        <f t="shared" si="3"/>
        <v>#N/A</v>
      </c>
      <c r="N248" s="61"/>
    </row>
    <row r="249" spans="1:14" x14ac:dyDescent="0.2">
      <c r="A249" s="32"/>
      <c r="B249" s="45" t="e">
        <f>VLOOKUP($A249,EVID_OSEVU!$A$1:$M$4972,2,FALSE)</f>
        <v>#N/A</v>
      </c>
      <c r="C249" s="45" t="e">
        <f>VLOOKUP($A249,EVID_OSEVU!$A$1:$M$4972,3,FALSE)</f>
        <v>#N/A</v>
      </c>
      <c r="D249" s="45" t="e">
        <f>VLOOKUP($A249,EVID_OSEVU!$A$1:$M$4972,4,FALSE)</f>
        <v>#N/A</v>
      </c>
      <c r="E249" s="35"/>
      <c r="F249" s="45" t="e">
        <f>VLOOKUP($A249,EVID_OSEVU!$A$1:$M$4972,7,FALSE)</f>
        <v>#N/A</v>
      </c>
      <c r="G249" s="45" t="e">
        <f>VLOOKUP($A249,EVID_OSEVU!$A$1:$M$4972,8,FALSE)</f>
        <v>#N/A</v>
      </c>
      <c r="H249" s="45" t="e">
        <f>VLOOKUP($A249,EVID_OSEVU!$A$1:$M$4972,11,FALSE)</f>
        <v>#N/A</v>
      </c>
      <c r="I249" s="58" t="e">
        <f>VLOOKUP($A249,EVID_OSEVU!$A$1:$M$4972,11,FALSE)</f>
        <v>#N/A</v>
      </c>
      <c r="J249" s="63" t="e">
        <f>VLOOKUP(K249,Export6[#All],2,FALSE)</f>
        <v>#N/A</v>
      </c>
      <c r="K249" s="32"/>
      <c r="L249" s="33"/>
      <c r="M249" s="67" t="e">
        <f t="shared" si="3"/>
        <v>#N/A</v>
      </c>
      <c r="N249" s="61"/>
    </row>
    <row r="250" spans="1:14" x14ac:dyDescent="0.2">
      <c r="A250" s="32"/>
      <c r="B250" s="45" t="e">
        <f>VLOOKUP($A250,EVID_OSEVU!$A$1:$M$4972,2,FALSE)</f>
        <v>#N/A</v>
      </c>
      <c r="C250" s="45" t="e">
        <f>VLOOKUP($A250,EVID_OSEVU!$A$1:$M$4972,3,FALSE)</f>
        <v>#N/A</v>
      </c>
      <c r="D250" s="45" t="e">
        <f>VLOOKUP($A250,EVID_OSEVU!$A$1:$M$4972,4,FALSE)</f>
        <v>#N/A</v>
      </c>
      <c r="E250" s="35"/>
      <c r="F250" s="45" t="e">
        <f>VLOOKUP($A250,EVID_OSEVU!$A$1:$M$4972,7,FALSE)</f>
        <v>#N/A</v>
      </c>
      <c r="G250" s="45" t="e">
        <f>VLOOKUP($A250,EVID_OSEVU!$A$1:$M$4972,8,FALSE)</f>
        <v>#N/A</v>
      </c>
      <c r="H250" s="45" t="e">
        <f>VLOOKUP($A250,EVID_OSEVU!$A$1:$M$4972,11,FALSE)</f>
        <v>#N/A</v>
      </c>
      <c r="I250" s="58" t="e">
        <f>VLOOKUP($A250,EVID_OSEVU!$A$1:$M$4972,11,FALSE)</f>
        <v>#N/A</v>
      </c>
      <c r="J250" s="63" t="e">
        <f>VLOOKUP(K250,Export6[#All],2,FALSE)</f>
        <v>#N/A</v>
      </c>
      <c r="K250" s="32"/>
      <c r="L250" s="33"/>
      <c r="M250" s="67" t="e">
        <f t="shared" si="3"/>
        <v>#N/A</v>
      </c>
      <c r="N250" s="61"/>
    </row>
    <row r="251" spans="1:14" x14ac:dyDescent="0.2">
      <c r="A251" s="32"/>
      <c r="B251" s="45" t="e">
        <f>VLOOKUP($A251,EVID_OSEVU!$A$1:$M$4972,2,FALSE)</f>
        <v>#N/A</v>
      </c>
      <c r="C251" s="45" t="e">
        <f>VLOOKUP($A251,EVID_OSEVU!$A$1:$M$4972,3,FALSE)</f>
        <v>#N/A</v>
      </c>
      <c r="D251" s="45" t="e">
        <f>VLOOKUP($A251,EVID_OSEVU!$A$1:$M$4972,4,FALSE)</f>
        <v>#N/A</v>
      </c>
      <c r="E251" s="35"/>
      <c r="F251" s="45" t="e">
        <f>VLOOKUP($A251,EVID_OSEVU!$A$1:$M$4972,7,FALSE)</f>
        <v>#N/A</v>
      </c>
      <c r="G251" s="45" t="e">
        <f>VLOOKUP($A251,EVID_OSEVU!$A$1:$M$4972,8,FALSE)</f>
        <v>#N/A</v>
      </c>
      <c r="H251" s="45" t="e">
        <f>VLOOKUP($A251,EVID_OSEVU!$A$1:$M$4972,11,FALSE)</f>
        <v>#N/A</v>
      </c>
      <c r="I251" s="58" t="e">
        <f>VLOOKUP($A251,EVID_OSEVU!$A$1:$M$4972,11,FALSE)</f>
        <v>#N/A</v>
      </c>
      <c r="J251" s="63" t="e">
        <f>VLOOKUP(K251,Export6[#All],2,FALSE)</f>
        <v>#N/A</v>
      </c>
      <c r="K251" s="32"/>
      <c r="L251" s="33"/>
      <c r="M251" s="67" t="e">
        <f t="shared" si="3"/>
        <v>#N/A</v>
      </c>
      <c r="N251" s="61"/>
    </row>
    <row r="252" spans="1:14" x14ac:dyDescent="0.2">
      <c r="A252" s="32"/>
      <c r="B252" s="45" t="e">
        <f>VLOOKUP($A252,EVID_OSEVU!$A$1:$M$4972,2,FALSE)</f>
        <v>#N/A</v>
      </c>
      <c r="C252" s="45" t="e">
        <f>VLOOKUP($A252,EVID_OSEVU!$A$1:$M$4972,3,FALSE)</f>
        <v>#N/A</v>
      </c>
      <c r="D252" s="45" t="e">
        <f>VLOOKUP($A252,EVID_OSEVU!$A$1:$M$4972,4,FALSE)</f>
        <v>#N/A</v>
      </c>
      <c r="E252" s="35"/>
      <c r="F252" s="45" t="e">
        <f>VLOOKUP($A252,EVID_OSEVU!$A$1:$M$4972,7,FALSE)</f>
        <v>#N/A</v>
      </c>
      <c r="G252" s="45" t="e">
        <f>VLOOKUP($A252,EVID_OSEVU!$A$1:$M$4972,8,FALSE)</f>
        <v>#N/A</v>
      </c>
      <c r="H252" s="45" t="e">
        <f>VLOOKUP($A252,EVID_OSEVU!$A$1:$M$4972,11,FALSE)</f>
        <v>#N/A</v>
      </c>
      <c r="I252" s="58" t="e">
        <f>VLOOKUP($A252,EVID_OSEVU!$A$1:$M$4972,11,FALSE)</f>
        <v>#N/A</v>
      </c>
      <c r="J252" s="63" t="e">
        <f>VLOOKUP(K252,Export6[#All],2,FALSE)</f>
        <v>#N/A</v>
      </c>
      <c r="K252" s="32"/>
      <c r="L252" s="33"/>
      <c r="M252" s="67" t="e">
        <f t="shared" si="3"/>
        <v>#N/A</v>
      </c>
      <c r="N252" s="61"/>
    </row>
    <row r="253" spans="1:14" x14ac:dyDescent="0.2">
      <c r="A253" s="32"/>
      <c r="B253" s="45" t="e">
        <f>VLOOKUP($A253,EVID_OSEVU!$A$1:$M$4972,2,FALSE)</f>
        <v>#N/A</v>
      </c>
      <c r="C253" s="45" t="e">
        <f>VLOOKUP($A253,EVID_OSEVU!$A$1:$M$4972,3,FALSE)</f>
        <v>#N/A</v>
      </c>
      <c r="D253" s="45" t="e">
        <f>VLOOKUP($A253,EVID_OSEVU!$A$1:$M$4972,4,FALSE)</f>
        <v>#N/A</v>
      </c>
      <c r="E253" s="35"/>
      <c r="F253" s="45" t="e">
        <f>VLOOKUP($A253,EVID_OSEVU!$A$1:$M$4972,7,FALSE)</f>
        <v>#N/A</v>
      </c>
      <c r="G253" s="45" t="e">
        <f>VLOOKUP($A253,EVID_OSEVU!$A$1:$M$4972,8,FALSE)</f>
        <v>#N/A</v>
      </c>
      <c r="H253" s="45" t="e">
        <f>VLOOKUP($A253,EVID_OSEVU!$A$1:$M$4972,11,FALSE)</f>
        <v>#N/A</v>
      </c>
      <c r="I253" s="58" t="e">
        <f>VLOOKUP($A253,EVID_OSEVU!$A$1:$M$4972,11,FALSE)</f>
        <v>#N/A</v>
      </c>
      <c r="J253" s="63" t="e">
        <f>VLOOKUP(K253,Export6[#All],2,FALSE)</f>
        <v>#N/A</v>
      </c>
      <c r="K253" s="32"/>
      <c r="L253" s="33"/>
      <c r="M253" s="67" t="e">
        <f t="shared" si="3"/>
        <v>#N/A</v>
      </c>
      <c r="N253" s="61"/>
    </row>
    <row r="254" spans="1:14" x14ac:dyDescent="0.2">
      <c r="A254" s="32"/>
      <c r="B254" s="45" t="e">
        <f>VLOOKUP($A254,EVID_OSEVU!$A$1:$M$4972,2,FALSE)</f>
        <v>#N/A</v>
      </c>
      <c r="C254" s="45" t="e">
        <f>VLOOKUP($A254,EVID_OSEVU!$A$1:$M$4972,3,FALSE)</f>
        <v>#N/A</v>
      </c>
      <c r="D254" s="45" t="e">
        <f>VLOOKUP($A254,EVID_OSEVU!$A$1:$M$4972,4,FALSE)</f>
        <v>#N/A</v>
      </c>
      <c r="E254" s="35"/>
      <c r="F254" s="45" t="e">
        <f>VLOOKUP($A254,EVID_OSEVU!$A$1:$M$4972,7,FALSE)</f>
        <v>#N/A</v>
      </c>
      <c r="G254" s="45" t="e">
        <f>VLOOKUP($A254,EVID_OSEVU!$A$1:$M$4972,8,FALSE)</f>
        <v>#N/A</v>
      </c>
      <c r="H254" s="45" t="e">
        <f>VLOOKUP($A254,EVID_OSEVU!$A$1:$M$4972,11,FALSE)</f>
        <v>#N/A</v>
      </c>
      <c r="I254" s="58" t="e">
        <f>VLOOKUP($A254,EVID_OSEVU!$A$1:$M$4972,11,FALSE)</f>
        <v>#N/A</v>
      </c>
      <c r="J254" s="63" t="e">
        <f>VLOOKUP(K254,Export6[#All],2,FALSE)</f>
        <v>#N/A</v>
      </c>
      <c r="K254" s="32"/>
      <c r="L254" s="33"/>
      <c r="M254" s="67" t="e">
        <f t="shared" si="3"/>
        <v>#N/A</v>
      </c>
      <c r="N254" s="61"/>
    </row>
    <row r="255" spans="1:14" x14ac:dyDescent="0.2">
      <c r="A255" s="32"/>
      <c r="B255" s="45" t="e">
        <f>VLOOKUP($A255,EVID_OSEVU!$A$1:$M$4972,2,FALSE)</f>
        <v>#N/A</v>
      </c>
      <c r="C255" s="45" t="e">
        <f>VLOOKUP($A255,EVID_OSEVU!$A$1:$M$4972,3,FALSE)</f>
        <v>#N/A</v>
      </c>
      <c r="D255" s="45" t="e">
        <f>VLOOKUP($A255,EVID_OSEVU!$A$1:$M$4972,4,FALSE)</f>
        <v>#N/A</v>
      </c>
      <c r="E255" s="35"/>
      <c r="F255" s="45" t="e">
        <f>VLOOKUP($A255,EVID_OSEVU!$A$1:$M$4972,7,FALSE)</f>
        <v>#N/A</v>
      </c>
      <c r="G255" s="45" t="e">
        <f>VLOOKUP($A255,EVID_OSEVU!$A$1:$M$4972,8,FALSE)</f>
        <v>#N/A</v>
      </c>
      <c r="H255" s="45" t="e">
        <f>VLOOKUP($A255,EVID_OSEVU!$A$1:$M$4972,11,FALSE)</f>
        <v>#N/A</v>
      </c>
      <c r="I255" s="58" t="e">
        <f>VLOOKUP($A255,EVID_OSEVU!$A$1:$M$4972,11,FALSE)</f>
        <v>#N/A</v>
      </c>
      <c r="J255" s="63" t="e">
        <f>VLOOKUP(K255,Export6[#All],2,FALSE)</f>
        <v>#N/A</v>
      </c>
      <c r="K255" s="32"/>
      <c r="L255" s="33"/>
      <c r="M255" s="67" t="e">
        <f t="shared" si="3"/>
        <v>#N/A</v>
      </c>
      <c r="N255" s="61"/>
    </row>
    <row r="256" spans="1:14" x14ac:dyDescent="0.2">
      <c r="A256" s="32"/>
      <c r="B256" s="45" t="e">
        <f>VLOOKUP($A256,EVID_OSEVU!$A$1:$M$4972,2,FALSE)</f>
        <v>#N/A</v>
      </c>
      <c r="C256" s="45" t="e">
        <f>VLOOKUP($A256,EVID_OSEVU!$A$1:$M$4972,3,FALSE)</f>
        <v>#N/A</v>
      </c>
      <c r="D256" s="45" t="e">
        <f>VLOOKUP($A256,EVID_OSEVU!$A$1:$M$4972,4,FALSE)</f>
        <v>#N/A</v>
      </c>
      <c r="E256" s="35"/>
      <c r="F256" s="45" t="e">
        <f>VLOOKUP($A256,EVID_OSEVU!$A$1:$M$4972,7,FALSE)</f>
        <v>#N/A</v>
      </c>
      <c r="G256" s="45" t="e">
        <f>VLOOKUP($A256,EVID_OSEVU!$A$1:$M$4972,8,FALSE)</f>
        <v>#N/A</v>
      </c>
      <c r="H256" s="45" t="e">
        <f>VLOOKUP($A256,EVID_OSEVU!$A$1:$M$4972,11,FALSE)</f>
        <v>#N/A</v>
      </c>
      <c r="I256" s="58" t="e">
        <f>VLOOKUP($A256,EVID_OSEVU!$A$1:$M$4972,11,FALSE)</f>
        <v>#N/A</v>
      </c>
      <c r="J256" s="63" t="e">
        <f>VLOOKUP(K256,Export6[#All],2,FALSE)</f>
        <v>#N/A</v>
      </c>
      <c r="K256" s="32"/>
      <c r="L256" s="33"/>
      <c r="M256" s="67" t="e">
        <f t="shared" si="3"/>
        <v>#N/A</v>
      </c>
      <c r="N256" s="61"/>
    </row>
    <row r="257" spans="1:14" x14ac:dyDescent="0.2">
      <c r="A257" s="32"/>
      <c r="B257" s="45" t="e">
        <f>VLOOKUP($A257,EVID_OSEVU!$A$1:$M$4972,2,FALSE)</f>
        <v>#N/A</v>
      </c>
      <c r="C257" s="45" t="e">
        <f>VLOOKUP($A257,EVID_OSEVU!$A$1:$M$4972,3,FALSE)</f>
        <v>#N/A</v>
      </c>
      <c r="D257" s="45" t="e">
        <f>VLOOKUP($A257,EVID_OSEVU!$A$1:$M$4972,4,FALSE)</f>
        <v>#N/A</v>
      </c>
      <c r="E257" s="35"/>
      <c r="F257" s="45" t="e">
        <f>VLOOKUP($A257,EVID_OSEVU!$A$1:$M$4972,7,FALSE)</f>
        <v>#N/A</v>
      </c>
      <c r="G257" s="45" t="e">
        <f>VLOOKUP($A257,EVID_OSEVU!$A$1:$M$4972,8,FALSE)</f>
        <v>#N/A</v>
      </c>
      <c r="H257" s="45" t="e">
        <f>VLOOKUP($A257,EVID_OSEVU!$A$1:$M$4972,11,FALSE)</f>
        <v>#N/A</v>
      </c>
      <c r="I257" s="58" t="e">
        <f>VLOOKUP($A257,EVID_OSEVU!$A$1:$M$4972,11,FALSE)</f>
        <v>#N/A</v>
      </c>
      <c r="J257" s="63" t="e">
        <f>VLOOKUP(K257,Export6[#All],2,FALSE)</f>
        <v>#N/A</v>
      </c>
      <c r="K257" s="32"/>
      <c r="L257" s="33"/>
      <c r="M257" s="67" t="e">
        <f t="shared" si="3"/>
        <v>#N/A</v>
      </c>
      <c r="N257" s="61"/>
    </row>
    <row r="258" spans="1:14" x14ac:dyDescent="0.2">
      <c r="A258" s="32"/>
      <c r="B258" s="45" t="e">
        <f>VLOOKUP($A258,EVID_OSEVU!$A$1:$M$4972,2,FALSE)</f>
        <v>#N/A</v>
      </c>
      <c r="C258" s="45" t="e">
        <f>VLOOKUP($A258,EVID_OSEVU!$A$1:$M$4972,3,FALSE)</f>
        <v>#N/A</v>
      </c>
      <c r="D258" s="45" t="e">
        <f>VLOOKUP($A258,EVID_OSEVU!$A$1:$M$4972,4,FALSE)</f>
        <v>#N/A</v>
      </c>
      <c r="E258" s="35"/>
      <c r="F258" s="45" t="e">
        <f>VLOOKUP($A258,EVID_OSEVU!$A$1:$M$4972,7,FALSE)</f>
        <v>#N/A</v>
      </c>
      <c r="G258" s="45" t="e">
        <f>VLOOKUP($A258,EVID_OSEVU!$A$1:$M$4972,8,FALSE)</f>
        <v>#N/A</v>
      </c>
      <c r="H258" s="45" t="e">
        <f>VLOOKUP($A258,EVID_OSEVU!$A$1:$M$4972,11,FALSE)</f>
        <v>#N/A</v>
      </c>
      <c r="I258" s="58" t="e">
        <f>VLOOKUP($A258,EVID_OSEVU!$A$1:$M$4972,11,FALSE)</f>
        <v>#N/A</v>
      </c>
      <c r="J258" s="63" t="e">
        <f>VLOOKUP(K258,Export6[#All],2,FALSE)</f>
        <v>#N/A</v>
      </c>
      <c r="K258" s="32"/>
      <c r="L258" s="33"/>
      <c r="M258" s="67" t="e">
        <f t="shared" si="3"/>
        <v>#N/A</v>
      </c>
      <c r="N258" s="61"/>
    </row>
    <row r="259" spans="1:14" x14ac:dyDescent="0.2">
      <c r="A259" s="32"/>
      <c r="B259" s="45" t="e">
        <f>VLOOKUP($A259,EVID_OSEVU!$A$1:$M$4972,2,FALSE)</f>
        <v>#N/A</v>
      </c>
      <c r="C259" s="45" t="e">
        <f>VLOOKUP($A259,EVID_OSEVU!$A$1:$M$4972,3,FALSE)</f>
        <v>#N/A</v>
      </c>
      <c r="D259" s="45" t="e">
        <f>VLOOKUP($A259,EVID_OSEVU!$A$1:$M$4972,4,FALSE)</f>
        <v>#N/A</v>
      </c>
      <c r="E259" s="35"/>
      <c r="F259" s="45" t="e">
        <f>VLOOKUP($A259,EVID_OSEVU!$A$1:$M$4972,7,FALSE)</f>
        <v>#N/A</v>
      </c>
      <c r="G259" s="45" t="e">
        <f>VLOOKUP($A259,EVID_OSEVU!$A$1:$M$4972,8,FALSE)</f>
        <v>#N/A</v>
      </c>
      <c r="H259" s="45" t="e">
        <f>VLOOKUP($A259,EVID_OSEVU!$A$1:$M$4972,11,FALSE)</f>
        <v>#N/A</v>
      </c>
      <c r="I259" s="58" t="e">
        <f>VLOOKUP($A259,EVID_OSEVU!$A$1:$M$4972,11,FALSE)</f>
        <v>#N/A</v>
      </c>
      <c r="J259" s="63" t="e">
        <f>VLOOKUP(K259,Export6[#All],2,FALSE)</f>
        <v>#N/A</v>
      </c>
      <c r="K259" s="32"/>
      <c r="L259" s="33"/>
      <c r="M259" s="67" t="e">
        <f t="shared" si="3"/>
        <v>#N/A</v>
      </c>
      <c r="N259" s="61"/>
    </row>
    <row r="260" spans="1:14" x14ac:dyDescent="0.2">
      <c r="A260" s="32"/>
      <c r="B260" s="45" t="e">
        <f>VLOOKUP($A260,EVID_OSEVU!$A$1:$M$4972,2,FALSE)</f>
        <v>#N/A</v>
      </c>
      <c r="C260" s="45" t="e">
        <f>VLOOKUP($A260,EVID_OSEVU!$A$1:$M$4972,3,FALSE)</f>
        <v>#N/A</v>
      </c>
      <c r="D260" s="45" t="e">
        <f>VLOOKUP($A260,EVID_OSEVU!$A$1:$M$4972,4,FALSE)</f>
        <v>#N/A</v>
      </c>
      <c r="E260" s="35"/>
      <c r="F260" s="45" t="e">
        <f>VLOOKUP($A260,EVID_OSEVU!$A$1:$M$4972,7,FALSE)</f>
        <v>#N/A</v>
      </c>
      <c r="G260" s="45" t="e">
        <f>VLOOKUP($A260,EVID_OSEVU!$A$1:$M$4972,8,FALSE)</f>
        <v>#N/A</v>
      </c>
      <c r="H260" s="45" t="e">
        <f>VLOOKUP($A260,EVID_OSEVU!$A$1:$M$4972,11,FALSE)</f>
        <v>#N/A</v>
      </c>
      <c r="I260" s="58" t="e">
        <f>VLOOKUP($A260,EVID_OSEVU!$A$1:$M$4972,11,FALSE)</f>
        <v>#N/A</v>
      </c>
      <c r="J260" s="63" t="e">
        <f>VLOOKUP(K260,Export6[#All],2,FALSE)</f>
        <v>#N/A</v>
      </c>
      <c r="K260" s="32"/>
      <c r="L260" s="33"/>
      <c r="M260" s="67" t="e">
        <f t="shared" ref="M260:M323" si="4">L260*I260</f>
        <v>#N/A</v>
      </c>
      <c r="N260" s="61"/>
    </row>
    <row r="261" spans="1:14" x14ac:dyDescent="0.2">
      <c r="A261" s="32"/>
      <c r="B261" s="45" t="e">
        <f>VLOOKUP($A261,EVID_OSEVU!$A$1:$M$4972,2,FALSE)</f>
        <v>#N/A</v>
      </c>
      <c r="C261" s="45" t="e">
        <f>VLOOKUP($A261,EVID_OSEVU!$A$1:$M$4972,3,FALSE)</f>
        <v>#N/A</v>
      </c>
      <c r="D261" s="45" t="e">
        <f>VLOOKUP($A261,EVID_OSEVU!$A$1:$M$4972,4,FALSE)</f>
        <v>#N/A</v>
      </c>
      <c r="E261" s="35"/>
      <c r="F261" s="45" t="e">
        <f>VLOOKUP($A261,EVID_OSEVU!$A$1:$M$4972,7,FALSE)</f>
        <v>#N/A</v>
      </c>
      <c r="G261" s="45" t="e">
        <f>VLOOKUP($A261,EVID_OSEVU!$A$1:$M$4972,8,FALSE)</f>
        <v>#N/A</v>
      </c>
      <c r="H261" s="45" t="e">
        <f>VLOOKUP($A261,EVID_OSEVU!$A$1:$M$4972,11,FALSE)</f>
        <v>#N/A</v>
      </c>
      <c r="I261" s="58" t="e">
        <f>VLOOKUP($A261,EVID_OSEVU!$A$1:$M$4972,11,FALSE)</f>
        <v>#N/A</v>
      </c>
      <c r="J261" s="63" t="e">
        <f>VLOOKUP(K261,Export6[#All],2,FALSE)</f>
        <v>#N/A</v>
      </c>
      <c r="K261" s="32"/>
      <c r="L261" s="33"/>
      <c r="M261" s="67" t="e">
        <f t="shared" si="4"/>
        <v>#N/A</v>
      </c>
      <c r="N261" s="61"/>
    </row>
    <row r="262" spans="1:14" x14ac:dyDescent="0.2">
      <c r="A262" s="32"/>
      <c r="B262" s="45" t="e">
        <f>VLOOKUP($A262,EVID_OSEVU!$A$1:$M$4972,2,FALSE)</f>
        <v>#N/A</v>
      </c>
      <c r="C262" s="45" t="e">
        <f>VLOOKUP($A262,EVID_OSEVU!$A$1:$M$4972,3,FALSE)</f>
        <v>#N/A</v>
      </c>
      <c r="D262" s="45" t="e">
        <f>VLOOKUP($A262,EVID_OSEVU!$A$1:$M$4972,4,FALSE)</f>
        <v>#N/A</v>
      </c>
      <c r="E262" s="35"/>
      <c r="F262" s="45" t="e">
        <f>VLOOKUP($A262,EVID_OSEVU!$A$1:$M$4972,7,FALSE)</f>
        <v>#N/A</v>
      </c>
      <c r="G262" s="45" t="e">
        <f>VLOOKUP($A262,EVID_OSEVU!$A$1:$M$4972,8,FALSE)</f>
        <v>#N/A</v>
      </c>
      <c r="H262" s="45" t="e">
        <f>VLOOKUP($A262,EVID_OSEVU!$A$1:$M$4972,11,FALSE)</f>
        <v>#N/A</v>
      </c>
      <c r="I262" s="58" t="e">
        <f>VLOOKUP($A262,EVID_OSEVU!$A$1:$M$4972,11,FALSE)</f>
        <v>#N/A</v>
      </c>
      <c r="J262" s="63" t="e">
        <f>VLOOKUP(K262,Export6[#All],2,FALSE)</f>
        <v>#N/A</v>
      </c>
      <c r="K262" s="32"/>
      <c r="L262" s="33"/>
      <c r="M262" s="67" t="e">
        <f t="shared" si="4"/>
        <v>#N/A</v>
      </c>
      <c r="N262" s="61"/>
    </row>
    <row r="263" spans="1:14" x14ac:dyDescent="0.2">
      <c r="A263" s="32"/>
      <c r="B263" s="45" t="e">
        <f>VLOOKUP($A263,EVID_OSEVU!$A$1:$M$4972,2,FALSE)</f>
        <v>#N/A</v>
      </c>
      <c r="C263" s="45" t="e">
        <f>VLOOKUP($A263,EVID_OSEVU!$A$1:$M$4972,3,FALSE)</f>
        <v>#N/A</v>
      </c>
      <c r="D263" s="45" t="e">
        <f>VLOOKUP($A263,EVID_OSEVU!$A$1:$M$4972,4,FALSE)</f>
        <v>#N/A</v>
      </c>
      <c r="E263" s="35"/>
      <c r="F263" s="45" t="e">
        <f>VLOOKUP($A263,EVID_OSEVU!$A$1:$M$4972,7,FALSE)</f>
        <v>#N/A</v>
      </c>
      <c r="G263" s="45" t="e">
        <f>VLOOKUP($A263,EVID_OSEVU!$A$1:$M$4972,8,FALSE)</f>
        <v>#N/A</v>
      </c>
      <c r="H263" s="45" t="e">
        <f>VLOOKUP($A263,EVID_OSEVU!$A$1:$M$4972,11,FALSE)</f>
        <v>#N/A</v>
      </c>
      <c r="I263" s="58" t="e">
        <f>VLOOKUP($A263,EVID_OSEVU!$A$1:$M$4972,11,FALSE)</f>
        <v>#N/A</v>
      </c>
      <c r="J263" s="63" t="e">
        <f>VLOOKUP(K263,Export6[#All],2,FALSE)</f>
        <v>#N/A</v>
      </c>
      <c r="K263" s="32"/>
      <c r="L263" s="33"/>
      <c r="M263" s="67" t="e">
        <f t="shared" si="4"/>
        <v>#N/A</v>
      </c>
      <c r="N263" s="61"/>
    </row>
    <row r="264" spans="1:14" x14ac:dyDescent="0.2">
      <c r="A264" s="32"/>
      <c r="B264" s="45" t="e">
        <f>VLOOKUP($A264,EVID_OSEVU!$A$1:$M$4972,2,FALSE)</f>
        <v>#N/A</v>
      </c>
      <c r="C264" s="45" t="e">
        <f>VLOOKUP($A264,EVID_OSEVU!$A$1:$M$4972,3,FALSE)</f>
        <v>#N/A</v>
      </c>
      <c r="D264" s="45" t="e">
        <f>VLOOKUP($A264,EVID_OSEVU!$A$1:$M$4972,4,FALSE)</f>
        <v>#N/A</v>
      </c>
      <c r="E264" s="35"/>
      <c r="F264" s="45" t="e">
        <f>VLOOKUP($A264,EVID_OSEVU!$A$1:$M$4972,7,FALSE)</f>
        <v>#N/A</v>
      </c>
      <c r="G264" s="45" t="e">
        <f>VLOOKUP($A264,EVID_OSEVU!$A$1:$M$4972,8,FALSE)</f>
        <v>#N/A</v>
      </c>
      <c r="H264" s="45" t="e">
        <f>VLOOKUP($A264,EVID_OSEVU!$A$1:$M$4972,11,FALSE)</f>
        <v>#N/A</v>
      </c>
      <c r="I264" s="58" t="e">
        <f>VLOOKUP($A264,EVID_OSEVU!$A$1:$M$4972,11,FALSE)</f>
        <v>#N/A</v>
      </c>
      <c r="J264" s="63" t="e">
        <f>VLOOKUP(K264,Export6[#All],2,FALSE)</f>
        <v>#N/A</v>
      </c>
      <c r="K264" s="32"/>
      <c r="L264" s="33"/>
      <c r="M264" s="67" t="e">
        <f t="shared" si="4"/>
        <v>#N/A</v>
      </c>
      <c r="N264" s="61"/>
    </row>
    <row r="265" spans="1:14" x14ac:dyDescent="0.2">
      <c r="A265" s="32"/>
      <c r="B265" s="45" t="e">
        <f>VLOOKUP($A265,EVID_OSEVU!$A$1:$M$4972,2,FALSE)</f>
        <v>#N/A</v>
      </c>
      <c r="C265" s="45" t="e">
        <f>VLOOKUP($A265,EVID_OSEVU!$A$1:$M$4972,3,FALSE)</f>
        <v>#N/A</v>
      </c>
      <c r="D265" s="45" t="e">
        <f>VLOOKUP($A265,EVID_OSEVU!$A$1:$M$4972,4,FALSE)</f>
        <v>#N/A</v>
      </c>
      <c r="E265" s="35"/>
      <c r="F265" s="45" t="e">
        <f>VLOOKUP($A265,EVID_OSEVU!$A$1:$M$4972,7,FALSE)</f>
        <v>#N/A</v>
      </c>
      <c r="G265" s="45" t="e">
        <f>VLOOKUP($A265,EVID_OSEVU!$A$1:$M$4972,8,FALSE)</f>
        <v>#N/A</v>
      </c>
      <c r="H265" s="45" t="e">
        <f>VLOOKUP($A265,EVID_OSEVU!$A$1:$M$4972,11,FALSE)</f>
        <v>#N/A</v>
      </c>
      <c r="I265" s="58" t="e">
        <f>VLOOKUP($A265,EVID_OSEVU!$A$1:$M$4972,11,FALSE)</f>
        <v>#N/A</v>
      </c>
      <c r="J265" s="63" t="e">
        <f>VLOOKUP(K265,Export6[#All],2,FALSE)</f>
        <v>#N/A</v>
      </c>
      <c r="K265" s="32"/>
      <c r="L265" s="33"/>
      <c r="M265" s="67" t="e">
        <f t="shared" si="4"/>
        <v>#N/A</v>
      </c>
      <c r="N265" s="61"/>
    </row>
    <row r="266" spans="1:14" x14ac:dyDescent="0.2">
      <c r="A266" s="32"/>
      <c r="B266" s="45" t="e">
        <f>VLOOKUP($A266,EVID_OSEVU!$A$1:$M$4972,2,FALSE)</f>
        <v>#N/A</v>
      </c>
      <c r="C266" s="45" t="e">
        <f>VLOOKUP($A266,EVID_OSEVU!$A$1:$M$4972,3,FALSE)</f>
        <v>#N/A</v>
      </c>
      <c r="D266" s="45" t="e">
        <f>VLOOKUP($A266,EVID_OSEVU!$A$1:$M$4972,4,FALSE)</f>
        <v>#N/A</v>
      </c>
      <c r="E266" s="35"/>
      <c r="F266" s="45" t="e">
        <f>VLOOKUP($A266,EVID_OSEVU!$A$1:$M$4972,7,FALSE)</f>
        <v>#N/A</v>
      </c>
      <c r="G266" s="45" t="e">
        <f>VLOOKUP($A266,EVID_OSEVU!$A$1:$M$4972,8,FALSE)</f>
        <v>#N/A</v>
      </c>
      <c r="H266" s="45" t="e">
        <f>VLOOKUP($A266,EVID_OSEVU!$A$1:$M$4972,11,FALSE)</f>
        <v>#N/A</v>
      </c>
      <c r="I266" s="58" t="e">
        <f>VLOOKUP($A266,EVID_OSEVU!$A$1:$M$4972,11,FALSE)</f>
        <v>#N/A</v>
      </c>
      <c r="J266" s="63" t="e">
        <f>VLOOKUP(K266,Export6[#All],2,FALSE)</f>
        <v>#N/A</v>
      </c>
      <c r="K266" s="32"/>
      <c r="L266" s="33"/>
      <c r="M266" s="67" t="e">
        <f t="shared" si="4"/>
        <v>#N/A</v>
      </c>
      <c r="N266" s="61"/>
    </row>
    <row r="267" spans="1:14" x14ac:dyDescent="0.2">
      <c r="A267" s="32"/>
      <c r="B267" s="45" t="e">
        <f>VLOOKUP($A267,EVID_OSEVU!$A$1:$M$4972,2,FALSE)</f>
        <v>#N/A</v>
      </c>
      <c r="C267" s="45" t="e">
        <f>VLOOKUP($A267,EVID_OSEVU!$A$1:$M$4972,3,FALSE)</f>
        <v>#N/A</v>
      </c>
      <c r="D267" s="45" t="e">
        <f>VLOOKUP($A267,EVID_OSEVU!$A$1:$M$4972,4,FALSE)</f>
        <v>#N/A</v>
      </c>
      <c r="E267" s="35"/>
      <c r="F267" s="45" t="e">
        <f>VLOOKUP($A267,EVID_OSEVU!$A$1:$M$4972,7,FALSE)</f>
        <v>#N/A</v>
      </c>
      <c r="G267" s="45" t="e">
        <f>VLOOKUP($A267,EVID_OSEVU!$A$1:$M$4972,8,FALSE)</f>
        <v>#N/A</v>
      </c>
      <c r="H267" s="45" t="e">
        <f>VLOOKUP($A267,EVID_OSEVU!$A$1:$M$4972,11,FALSE)</f>
        <v>#N/A</v>
      </c>
      <c r="I267" s="58" t="e">
        <f>VLOOKUP($A267,EVID_OSEVU!$A$1:$M$4972,11,FALSE)</f>
        <v>#N/A</v>
      </c>
      <c r="J267" s="63" t="e">
        <f>VLOOKUP(K267,Export6[#All],2,FALSE)</f>
        <v>#N/A</v>
      </c>
      <c r="K267" s="32"/>
      <c r="L267" s="33"/>
      <c r="M267" s="67" t="e">
        <f t="shared" si="4"/>
        <v>#N/A</v>
      </c>
      <c r="N267" s="61"/>
    </row>
    <row r="268" spans="1:14" x14ac:dyDescent="0.2">
      <c r="A268" s="32"/>
      <c r="B268" s="45" t="e">
        <f>VLOOKUP($A268,EVID_OSEVU!$A$1:$M$4972,2,FALSE)</f>
        <v>#N/A</v>
      </c>
      <c r="C268" s="45" t="e">
        <f>VLOOKUP($A268,EVID_OSEVU!$A$1:$M$4972,3,FALSE)</f>
        <v>#N/A</v>
      </c>
      <c r="D268" s="45" t="e">
        <f>VLOOKUP($A268,EVID_OSEVU!$A$1:$M$4972,4,FALSE)</f>
        <v>#N/A</v>
      </c>
      <c r="E268" s="35"/>
      <c r="F268" s="45" t="e">
        <f>VLOOKUP($A268,EVID_OSEVU!$A$1:$M$4972,7,FALSE)</f>
        <v>#N/A</v>
      </c>
      <c r="G268" s="45" t="e">
        <f>VLOOKUP($A268,EVID_OSEVU!$A$1:$M$4972,8,FALSE)</f>
        <v>#N/A</v>
      </c>
      <c r="H268" s="45" t="e">
        <f>VLOOKUP($A268,EVID_OSEVU!$A$1:$M$4972,11,FALSE)</f>
        <v>#N/A</v>
      </c>
      <c r="I268" s="58" t="e">
        <f>VLOOKUP($A268,EVID_OSEVU!$A$1:$M$4972,11,FALSE)</f>
        <v>#N/A</v>
      </c>
      <c r="J268" s="63" t="e">
        <f>VLOOKUP(K268,Export6[#All],2,FALSE)</f>
        <v>#N/A</v>
      </c>
      <c r="K268" s="32"/>
      <c r="L268" s="33"/>
      <c r="M268" s="67" t="e">
        <f t="shared" si="4"/>
        <v>#N/A</v>
      </c>
      <c r="N268" s="61"/>
    </row>
    <row r="269" spans="1:14" x14ac:dyDescent="0.2">
      <c r="A269" s="32"/>
      <c r="B269" s="45" t="e">
        <f>VLOOKUP($A269,EVID_OSEVU!$A$1:$M$4972,2,FALSE)</f>
        <v>#N/A</v>
      </c>
      <c r="C269" s="45" t="e">
        <f>VLOOKUP($A269,EVID_OSEVU!$A$1:$M$4972,3,FALSE)</f>
        <v>#N/A</v>
      </c>
      <c r="D269" s="45" t="e">
        <f>VLOOKUP($A269,EVID_OSEVU!$A$1:$M$4972,4,FALSE)</f>
        <v>#N/A</v>
      </c>
      <c r="E269" s="35"/>
      <c r="F269" s="45" t="e">
        <f>VLOOKUP($A269,EVID_OSEVU!$A$1:$M$4972,7,FALSE)</f>
        <v>#N/A</v>
      </c>
      <c r="G269" s="45" t="e">
        <f>VLOOKUP($A269,EVID_OSEVU!$A$1:$M$4972,8,FALSE)</f>
        <v>#N/A</v>
      </c>
      <c r="H269" s="45" t="e">
        <f>VLOOKUP($A269,EVID_OSEVU!$A$1:$M$4972,11,FALSE)</f>
        <v>#N/A</v>
      </c>
      <c r="I269" s="58" t="e">
        <f>VLOOKUP($A269,EVID_OSEVU!$A$1:$M$4972,11,FALSE)</f>
        <v>#N/A</v>
      </c>
      <c r="J269" s="63" t="e">
        <f>VLOOKUP(K269,Export6[#All],2,FALSE)</f>
        <v>#N/A</v>
      </c>
      <c r="K269" s="32"/>
      <c r="L269" s="33"/>
      <c r="M269" s="67" t="e">
        <f t="shared" si="4"/>
        <v>#N/A</v>
      </c>
      <c r="N269" s="61"/>
    </row>
    <row r="270" spans="1:14" x14ac:dyDescent="0.2">
      <c r="A270" s="32"/>
      <c r="B270" s="45" t="e">
        <f>VLOOKUP($A270,EVID_OSEVU!$A$1:$M$4972,2,FALSE)</f>
        <v>#N/A</v>
      </c>
      <c r="C270" s="45" t="e">
        <f>VLOOKUP($A270,EVID_OSEVU!$A$1:$M$4972,3,FALSE)</f>
        <v>#N/A</v>
      </c>
      <c r="D270" s="45" t="e">
        <f>VLOOKUP($A270,EVID_OSEVU!$A$1:$M$4972,4,FALSE)</f>
        <v>#N/A</v>
      </c>
      <c r="E270" s="35"/>
      <c r="F270" s="45" t="e">
        <f>VLOOKUP($A270,EVID_OSEVU!$A$1:$M$4972,7,FALSE)</f>
        <v>#N/A</v>
      </c>
      <c r="G270" s="45" t="e">
        <f>VLOOKUP($A270,EVID_OSEVU!$A$1:$M$4972,8,FALSE)</f>
        <v>#N/A</v>
      </c>
      <c r="H270" s="45" t="e">
        <f>VLOOKUP($A270,EVID_OSEVU!$A$1:$M$4972,11,FALSE)</f>
        <v>#N/A</v>
      </c>
      <c r="I270" s="58" t="e">
        <f>VLOOKUP($A270,EVID_OSEVU!$A$1:$M$4972,11,FALSE)</f>
        <v>#N/A</v>
      </c>
      <c r="J270" s="63" t="e">
        <f>VLOOKUP(K270,Export6[#All],2,FALSE)</f>
        <v>#N/A</v>
      </c>
      <c r="K270" s="32"/>
      <c r="L270" s="33"/>
      <c r="M270" s="67" t="e">
        <f t="shared" si="4"/>
        <v>#N/A</v>
      </c>
      <c r="N270" s="61"/>
    </row>
    <row r="271" spans="1:14" x14ac:dyDescent="0.2">
      <c r="A271" s="32"/>
      <c r="B271" s="45" t="e">
        <f>VLOOKUP($A271,EVID_OSEVU!$A$1:$M$4972,2,FALSE)</f>
        <v>#N/A</v>
      </c>
      <c r="C271" s="45" t="e">
        <f>VLOOKUP($A271,EVID_OSEVU!$A$1:$M$4972,3,FALSE)</f>
        <v>#N/A</v>
      </c>
      <c r="D271" s="45" t="e">
        <f>VLOOKUP($A271,EVID_OSEVU!$A$1:$M$4972,4,FALSE)</f>
        <v>#N/A</v>
      </c>
      <c r="E271" s="35"/>
      <c r="F271" s="45" t="e">
        <f>VLOOKUP($A271,EVID_OSEVU!$A$1:$M$4972,7,FALSE)</f>
        <v>#N/A</v>
      </c>
      <c r="G271" s="45" t="e">
        <f>VLOOKUP($A271,EVID_OSEVU!$A$1:$M$4972,8,FALSE)</f>
        <v>#N/A</v>
      </c>
      <c r="H271" s="45" t="e">
        <f>VLOOKUP($A271,EVID_OSEVU!$A$1:$M$4972,11,FALSE)</f>
        <v>#N/A</v>
      </c>
      <c r="I271" s="58" t="e">
        <f>VLOOKUP($A271,EVID_OSEVU!$A$1:$M$4972,11,FALSE)</f>
        <v>#N/A</v>
      </c>
      <c r="J271" s="63" t="e">
        <f>VLOOKUP(K271,Export6[#All],2,FALSE)</f>
        <v>#N/A</v>
      </c>
      <c r="K271" s="32"/>
      <c r="L271" s="33"/>
      <c r="M271" s="67" t="e">
        <f t="shared" si="4"/>
        <v>#N/A</v>
      </c>
      <c r="N271" s="61"/>
    </row>
    <row r="272" spans="1:14" x14ac:dyDescent="0.2">
      <c r="A272" s="32"/>
      <c r="B272" s="45" t="e">
        <f>VLOOKUP($A272,EVID_OSEVU!$A$1:$M$4972,2,FALSE)</f>
        <v>#N/A</v>
      </c>
      <c r="C272" s="45" t="e">
        <f>VLOOKUP($A272,EVID_OSEVU!$A$1:$M$4972,3,FALSE)</f>
        <v>#N/A</v>
      </c>
      <c r="D272" s="45" t="e">
        <f>VLOOKUP($A272,EVID_OSEVU!$A$1:$M$4972,4,FALSE)</f>
        <v>#N/A</v>
      </c>
      <c r="E272" s="35"/>
      <c r="F272" s="45" t="e">
        <f>VLOOKUP($A272,EVID_OSEVU!$A$1:$M$4972,7,FALSE)</f>
        <v>#N/A</v>
      </c>
      <c r="G272" s="45" t="e">
        <f>VLOOKUP($A272,EVID_OSEVU!$A$1:$M$4972,8,FALSE)</f>
        <v>#N/A</v>
      </c>
      <c r="H272" s="45" t="e">
        <f>VLOOKUP($A272,EVID_OSEVU!$A$1:$M$4972,11,FALSE)</f>
        <v>#N/A</v>
      </c>
      <c r="I272" s="58" t="e">
        <f>VLOOKUP($A272,EVID_OSEVU!$A$1:$M$4972,11,FALSE)</f>
        <v>#N/A</v>
      </c>
      <c r="J272" s="63" t="e">
        <f>VLOOKUP(K272,Export6[#All],2,FALSE)</f>
        <v>#N/A</v>
      </c>
      <c r="K272" s="32"/>
      <c r="L272" s="33"/>
      <c r="M272" s="67" t="e">
        <f t="shared" si="4"/>
        <v>#N/A</v>
      </c>
      <c r="N272" s="61"/>
    </row>
    <row r="273" spans="1:14" x14ac:dyDescent="0.2">
      <c r="A273" s="32"/>
      <c r="B273" s="45" t="e">
        <f>VLOOKUP($A273,EVID_OSEVU!$A$1:$M$4972,2,FALSE)</f>
        <v>#N/A</v>
      </c>
      <c r="C273" s="45" t="e">
        <f>VLOOKUP($A273,EVID_OSEVU!$A$1:$M$4972,3,FALSE)</f>
        <v>#N/A</v>
      </c>
      <c r="D273" s="45" t="e">
        <f>VLOOKUP($A273,EVID_OSEVU!$A$1:$M$4972,4,FALSE)</f>
        <v>#N/A</v>
      </c>
      <c r="E273" s="35"/>
      <c r="F273" s="45" t="e">
        <f>VLOOKUP($A273,EVID_OSEVU!$A$1:$M$4972,7,FALSE)</f>
        <v>#N/A</v>
      </c>
      <c r="G273" s="45" t="e">
        <f>VLOOKUP($A273,EVID_OSEVU!$A$1:$M$4972,8,FALSE)</f>
        <v>#N/A</v>
      </c>
      <c r="H273" s="45" t="e">
        <f>VLOOKUP($A273,EVID_OSEVU!$A$1:$M$4972,11,FALSE)</f>
        <v>#N/A</v>
      </c>
      <c r="I273" s="58" t="e">
        <f>VLOOKUP($A273,EVID_OSEVU!$A$1:$M$4972,11,FALSE)</f>
        <v>#N/A</v>
      </c>
      <c r="J273" s="63" t="e">
        <f>VLOOKUP(K273,Export6[#All],2,FALSE)</f>
        <v>#N/A</v>
      </c>
      <c r="K273" s="32"/>
      <c r="L273" s="33"/>
      <c r="M273" s="67" t="e">
        <f t="shared" si="4"/>
        <v>#N/A</v>
      </c>
      <c r="N273" s="61"/>
    </row>
    <row r="274" spans="1:14" x14ac:dyDescent="0.2">
      <c r="A274" s="32"/>
      <c r="B274" s="45" t="e">
        <f>VLOOKUP($A274,EVID_OSEVU!$A$1:$M$4972,2,FALSE)</f>
        <v>#N/A</v>
      </c>
      <c r="C274" s="45" t="e">
        <f>VLOOKUP($A274,EVID_OSEVU!$A$1:$M$4972,3,FALSE)</f>
        <v>#N/A</v>
      </c>
      <c r="D274" s="45" t="e">
        <f>VLOOKUP($A274,EVID_OSEVU!$A$1:$M$4972,4,FALSE)</f>
        <v>#N/A</v>
      </c>
      <c r="E274" s="35"/>
      <c r="F274" s="45" t="e">
        <f>VLOOKUP($A274,EVID_OSEVU!$A$1:$M$4972,7,FALSE)</f>
        <v>#N/A</v>
      </c>
      <c r="G274" s="45" t="e">
        <f>VLOOKUP($A274,EVID_OSEVU!$A$1:$M$4972,8,FALSE)</f>
        <v>#N/A</v>
      </c>
      <c r="H274" s="45" t="e">
        <f>VLOOKUP($A274,EVID_OSEVU!$A$1:$M$4972,11,FALSE)</f>
        <v>#N/A</v>
      </c>
      <c r="I274" s="58" t="e">
        <f>VLOOKUP($A274,EVID_OSEVU!$A$1:$M$4972,11,FALSE)</f>
        <v>#N/A</v>
      </c>
      <c r="J274" s="63" t="e">
        <f>VLOOKUP(K274,Export6[#All],2,FALSE)</f>
        <v>#N/A</v>
      </c>
      <c r="K274" s="32"/>
      <c r="L274" s="33"/>
      <c r="M274" s="67" t="e">
        <f t="shared" si="4"/>
        <v>#N/A</v>
      </c>
      <c r="N274" s="61"/>
    </row>
    <row r="275" spans="1:14" x14ac:dyDescent="0.2">
      <c r="A275" s="32"/>
      <c r="B275" s="45" t="e">
        <f>VLOOKUP($A275,EVID_OSEVU!$A$1:$M$4972,2,FALSE)</f>
        <v>#N/A</v>
      </c>
      <c r="C275" s="45" t="e">
        <f>VLOOKUP($A275,EVID_OSEVU!$A$1:$M$4972,3,FALSE)</f>
        <v>#N/A</v>
      </c>
      <c r="D275" s="45" t="e">
        <f>VLOOKUP($A275,EVID_OSEVU!$A$1:$M$4972,4,FALSE)</f>
        <v>#N/A</v>
      </c>
      <c r="E275" s="35"/>
      <c r="F275" s="45" t="e">
        <f>VLOOKUP($A275,EVID_OSEVU!$A$1:$M$4972,7,FALSE)</f>
        <v>#N/A</v>
      </c>
      <c r="G275" s="45" t="e">
        <f>VLOOKUP($A275,EVID_OSEVU!$A$1:$M$4972,8,FALSE)</f>
        <v>#N/A</v>
      </c>
      <c r="H275" s="45" t="e">
        <f>VLOOKUP($A275,EVID_OSEVU!$A$1:$M$4972,11,FALSE)</f>
        <v>#N/A</v>
      </c>
      <c r="I275" s="58" t="e">
        <f>VLOOKUP($A275,EVID_OSEVU!$A$1:$M$4972,11,FALSE)</f>
        <v>#N/A</v>
      </c>
      <c r="J275" s="63" t="e">
        <f>VLOOKUP(K275,Export6[#All],2,FALSE)</f>
        <v>#N/A</v>
      </c>
      <c r="K275" s="32"/>
      <c r="L275" s="33"/>
      <c r="M275" s="67" t="e">
        <f t="shared" si="4"/>
        <v>#N/A</v>
      </c>
      <c r="N275" s="61"/>
    </row>
    <row r="276" spans="1:14" x14ac:dyDescent="0.2">
      <c r="A276" s="32"/>
      <c r="B276" s="45" t="e">
        <f>VLOOKUP($A276,EVID_OSEVU!$A$1:$M$4972,2,FALSE)</f>
        <v>#N/A</v>
      </c>
      <c r="C276" s="45" t="e">
        <f>VLOOKUP($A276,EVID_OSEVU!$A$1:$M$4972,3,FALSE)</f>
        <v>#N/A</v>
      </c>
      <c r="D276" s="45" t="e">
        <f>VLOOKUP($A276,EVID_OSEVU!$A$1:$M$4972,4,FALSE)</f>
        <v>#N/A</v>
      </c>
      <c r="E276" s="35"/>
      <c r="F276" s="45" t="e">
        <f>VLOOKUP($A276,EVID_OSEVU!$A$1:$M$4972,7,FALSE)</f>
        <v>#N/A</v>
      </c>
      <c r="G276" s="45" t="e">
        <f>VLOOKUP($A276,EVID_OSEVU!$A$1:$M$4972,8,FALSE)</f>
        <v>#N/A</v>
      </c>
      <c r="H276" s="45" t="e">
        <f>VLOOKUP($A276,EVID_OSEVU!$A$1:$M$4972,11,FALSE)</f>
        <v>#N/A</v>
      </c>
      <c r="I276" s="58" t="e">
        <f>VLOOKUP($A276,EVID_OSEVU!$A$1:$M$4972,11,FALSE)</f>
        <v>#N/A</v>
      </c>
      <c r="J276" s="63" t="e">
        <f>VLOOKUP(K276,Export6[#All],2,FALSE)</f>
        <v>#N/A</v>
      </c>
      <c r="K276" s="32"/>
      <c r="L276" s="33"/>
      <c r="M276" s="67" t="e">
        <f t="shared" si="4"/>
        <v>#N/A</v>
      </c>
      <c r="N276" s="61"/>
    </row>
    <row r="277" spans="1:14" x14ac:dyDescent="0.2">
      <c r="A277" s="32"/>
      <c r="B277" s="45" t="e">
        <f>VLOOKUP($A277,EVID_OSEVU!$A$1:$M$4972,2,FALSE)</f>
        <v>#N/A</v>
      </c>
      <c r="C277" s="45" t="e">
        <f>VLOOKUP($A277,EVID_OSEVU!$A$1:$M$4972,3,FALSE)</f>
        <v>#N/A</v>
      </c>
      <c r="D277" s="45" t="e">
        <f>VLOOKUP($A277,EVID_OSEVU!$A$1:$M$4972,4,FALSE)</f>
        <v>#N/A</v>
      </c>
      <c r="E277" s="35"/>
      <c r="F277" s="45" t="e">
        <f>VLOOKUP($A277,EVID_OSEVU!$A$1:$M$4972,7,FALSE)</f>
        <v>#N/A</v>
      </c>
      <c r="G277" s="45" t="e">
        <f>VLOOKUP($A277,EVID_OSEVU!$A$1:$M$4972,8,FALSE)</f>
        <v>#N/A</v>
      </c>
      <c r="H277" s="45" t="e">
        <f>VLOOKUP($A277,EVID_OSEVU!$A$1:$M$4972,11,FALSE)</f>
        <v>#N/A</v>
      </c>
      <c r="I277" s="58" t="e">
        <f>VLOOKUP($A277,EVID_OSEVU!$A$1:$M$4972,11,FALSE)</f>
        <v>#N/A</v>
      </c>
      <c r="J277" s="63" t="e">
        <f>VLOOKUP(K277,Export6[#All],2,FALSE)</f>
        <v>#N/A</v>
      </c>
      <c r="K277" s="32"/>
      <c r="L277" s="33"/>
      <c r="M277" s="67" t="e">
        <f t="shared" si="4"/>
        <v>#N/A</v>
      </c>
      <c r="N277" s="61"/>
    </row>
    <row r="278" spans="1:14" x14ac:dyDescent="0.2">
      <c r="A278" s="32"/>
      <c r="B278" s="45" t="e">
        <f>VLOOKUP($A278,EVID_OSEVU!$A$1:$M$4972,2,FALSE)</f>
        <v>#N/A</v>
      </c>
      <c r="C278" s="45" t="e">
        <f>VLOOKUP($A278,EVID_OSEVU!$A$1:$M$4972,3,FALSE)</f>
        <v>#N/A</v>
      </c>
      <c r="D278" s="45" t="e">
        <f>VLOOKUP($A278,EVID_OSEVU!$A$1:$M$4972,4,FALSE)</f>
        <v>#N/A</v>
      </c>
      <c r="E278" s="35"/>
      <c r="F278" s="45" t="e">
        <f>VLOOKUP($A278,EVID_OSEVU!$A$1:$M$4972,7,FALSE)</f>
        <v>#N/A</v>
      </c>
      <c r="G278" s="45" t="e">
        <f>VLOOKUP($A278,EVID_OSEVU!$A$1:$M$4972,8,FALSE)</f>
        <v>#N/A</v>
      </c>
      <c r="H278" s="45" t="e">
        <f>VLOOKUP($A278,EVID_OSEVU!$A$1:$M$4972,11,FALSE)</f>
        <v>#N/A</v>
      </c>
      <c r="I278" s="58" t="e">
        <f>VLOOKUP($A278,EVID_OSEVU!$A$1:$M$4972,11,FALSE)</f>
        <v>#N/A</v>
      </c>
      <c r="J278" s="63" t="e">
        <f>VLOOKUP(K278,Export6[#All],2,FALSE)</f>
        <v>#N/A</v>
      </c>
      <c r="K278" s="32"/>
      <c r="L278" s="33"/>
      <c r="M278" s="67" t="e">
        <f t="shared" si="4"/>
        <v>#N/A</v>
      </c>
      <c r="N278" s="61"/>
    </row>
    <row r="279" spans="1:14" x14ac:dyDescent="0.2">
      <c r="A279" s="32"/>
      <c r="B279" s="45" t="e">
        <f>VLOOKUP($A279,EVID_OSEVU!$A$1:$M$4972,2,FALSE)</f>
        <v>#N/A</v>
      </c>
      <c r="C279" s="45" t="e">
        <f>VLOOKUP($A279,EVID_OSEVU!$A$1:$M$4972,3,FALSE)</f>
        <v>#N/A</v>
      </c>
      <c r="D279" s="45" t="e">
        <f>VLOOKUP($A279,EVID_OSEVU!$A$1:$M$4972,4,FALSE)</f>
        <v>#N/A</v>
      </c>
      <c r="E279" s="35"/>
      <c r="F279" s="45" t="e">
        <f>VLOOKUP($A279,EVID_OSEVU!$A$1:$M$4972,7,FALSE)</f>
        <v>#N/A</v>
      </c>
      <c r="G279" s="45" t="e">
        <f>VLOOKUP($A279,EVID_OSEVU!$A$1:$M$4972,8,FALSE)</f>
        <v>#N/A</v>
      </c>
      <c r="H279" s="45" t="e">
        <f>VLOOKUP($A279,EVID_OSEVU!$A$1:$M$4972,11,FALSE)</f>
        <v>#N/A</v>
      </c>
      <c r="I279" s="58" t="e">
        <f>VLOOKUP($A279,EVID_OSEVU!$A$1:$M$4972,11,FALSE)</f>
        <v>#N/A</v>
      </c>
      <c r="J279" s="63" t="e">
        <f>VLOOKUP(K279,Export6[#All],2,FALSE)</f>
        <v>#N/A</v>
      </c>
      <c r="K279" s="32"/>
      <c r="L279" s="33"/>
      <c r="M279" s="67" t="e">
        <f t="shared" si="4"/>
        <v>#N/A</v>
      </c>
      <c r="N279" s="61"/>
    </row>
    <row r="280" spans="1:14" x14ac:dyDescent="0.2">
      <c r="A280" s="32"/>
      <c r="B280" s="45" t="e">
        <f>VLOOKUP($A280,EVID_OSEVU!$A$1:$M$4972,2,FALSE)</f>
        <v>#N/A</v>
      </c>
      <c r="C280" s="45" t="e">
        <f>VLOOKUP($A280,EVID_OSEVU!$A$1:$M$4972,3,FALSE)</f>
        <v>#N/A</v>
      </c>
      <c r="D280" s="45" t="e">
        <f>VLOOKUP($A280,EVID_OSEVU!$A$1:$M$4972,4,FALSE)</f>
        <v>#N/A</v>
      </c>
      <c r="E280" s="35"/>
      <c r="F280" s="45" t="e">
        <f>VLOOKUP($A280,EVID_OSEVU!$A$1:$M$4972,7,FALSE)</f>
        <v>#N/A</v>
      </c>
      <c r="G280" s="45" t="e">
        <f>VLOOKUP($A280,EVID_OSEVU!$A$1:$M$4972,8,FALSE)</f>
        <v>#N/A</v>
      </c>
      <c r="H280" s="45" t="e">
        <f>VLOOKUP($A280,EVID_OSEVU!$A$1:$M$4972,11,FALSE)</f>
        <v>#N/A</v>
      </c>
      <c r="I280" s="58" t="e">
        <f>VLOOKUP($A280,EVID_OSEVU!$A$1:$M$4972,11,FALSE)</f>
        <v>#N/A</v>
      </c>
      <c r="J280" s="63" t="e">
        <f>VLOOKUP(K280,Export6[#All],2,FALSE)</f>
        <v>#N/A</v>
      </c>
      <c r="K280" s="32"/>
      <c r="L280" s="33"/>
      <c r="M280" s="67" t="e">
        <f t="shared" si="4"/>
        <v>#N/A</v>
      </c>
      <c r="N280" s="61"/>
    </row>
    <row r="281" spans="1:14" x14ac:dyDescent="0.2">
      <c r="A281" s="32"/>
      <c r="B281" s="45" t="e">
        <f>VLOOKUP($A281,EVID_OSEVU!$A$1:$M$4972,2,FALSE)</f>
        <v>#N/A</v>
      </c>
      <c r="C281" s="45" t="e">
        <f>VLOOKUP($A281,EVID_OSEVU!$A$1:$M$4972,3,FALSE)</f>
        <v>#N/A</v>
      </c>
      <c r="D281" s="45" t="e">
        <f>VLOOKUP($A281,EVID_OSEVU!$A$1:$M$4972,4,FALSE)</f>
        <v>#N/A</v>
      </c>
      <c r="E281" s="35"/>
      <c r="F281" s="45" t="e">
        <f>VLOOKUP($A281,EVID_OSEVU!$A$1:$M$4972,7,FALSE)</f>
        <v>#N/A</v>
      </c>
      <c r="G281" s="45" t="e">
        <f>VLOOKUP($A281,EVID_OSEVU!$A$1:$M$4972,8,FALSE)</f>
        <v>#N/A</v>
      </c>
      <c r="H281" s="45" t="e">
        <f>VLOOKUP($A281,EVID_OSEVU!$A$1:$M$4972,11,FALSE)</f>
        <v>#N/A</v>
      </c>
      <c r="I281" s="58" t="e">
        <f>VLOOKUP($A281,EVID_OSEVU!$A$1:$M$4972,11,FALSE)</f>
        <v>#N/A</v>
      </c>
      <c r="J281" s="63" t="e">
        <f>VLOOKUP(K281,Export6[#All],2,FALSE)</f>
        <v>#N/A</v>
      </c>
      <c r="K281" s="32"/>
      <c r="L281" s="33"/>
      <c r="M281" s="67" t="e">
        <f t="shared" si="4"/>
        <v>#N/A</v>
      </c>
      <c r="N281" s="61"/>
    </row>
    <row r="282" spans="1:14" x14ac:dyDescent="0.2">
      <c r="A282" s="32"/>
      <c r="B282" s="45" t="e">
        <f>VLOOKUP($A282,EVID_OSEVU!$A$1:$M$4972,2,FALSE)</f>
        <v>#N/A</v>
      </c>
      <c r="C282" s="45" t="e">
        <f>VLOOKUP($A282,EVID_OSEVU!$A$1:$M$4972,3,FALSE)</f>
        <v>#N/A</v>
      </c>
      <c r="D282" s="45" t="e">
        <f>VLOOKUP($A282,EVID_OSEVU!$A$1:$M$4972,4,FALSE)</f>
        <v>#N/A</v>
      </c>
      <c r="E282" s="35"/>
      <c r="F282" s="45" t="e">
        <f>VLOOKUP($A282,EVID_OSEVU!$A$1:$M$4972,7,FALSE)</f>
        <v>#N/A</v>
      </c>
      <c r="G282" s="45" t="e">
        <f>VLOOKUP($A282,EVID_OSEVU!$A$1:$M$4972,8,FALSE)</f>
        <v>#N/A</v>
      </c>
      <c r="H282" s="45" t="e">
        <f>VLOOKUP($A282,EVID_OSEVU!$A$1:$M$4972,11,FALSE)</f>
        <v>#N/A</v>
      </c>
      <c r="I282" s="58" t="e">
        <f>VLOOKUP($A282,EVID_OSEVU!$A$1:$M$4972,11,FALSE)</f>
        <v>#N/A</v>
      </c>
      <c r="J282" s="63" t="e">
        <f>VLOOKUP(K282,Export6[#All],2,FALSE)</f>
        <v>#N/A</v>
      </c>
      <c r="K282" s="32"/>
      <c r="L282" s="33"/>
      <c r="M282" s="67" t="e">
        <f t="shared" si="4"/>
        <v>#N/A</v>
      </c>
      <c r="N282" s="61"/>
    </row>
    <row r="283" spans="1:14" x14ac:dyDescent="0.2">
      <c r="A283" s="32"/>
      <c r="B283" s="45" t="e">
        <f>VLOOKUP($A283,EVID_OSEVU!$A$1:$M$4972,2,FALSE)</f>
        <v>#N/A</v>
      </c>
      <c r="C283" s="45" t="e">
        <f>VLOOKUP($A283,EVID_OSEVU!$A$1:$M$4972,3,FALSE)</f>
        <v>#N/A</v>
      </c>
      <c r="D283" s="45" t="e">
        <f>VLOOKUP($A283,EVID_OSEVU!$A$1:$M$4972,4,FALSE)</f>
        <v>#N/A</v>
      </c>
      <c r="E283" s="35"/>
      <c r="F283" s="45" t="e">
        <f>VLOOKUP($A283,EVID_OSEVU!$A$1:$M$4972,7,FALSE)</f>
        <v>#N/A</v>
      </c>
      <c r="G283" s="45" t="e">
        <f>VLOOKUP($A283,EVID_OSEVU!$A$1:$M$4972,8,FALSE)</f>
        <v>#N/A</v>
      </c>
      <c r="H283" s="45" t="e">
        <f>VLOOKUP($A283,EVID_OSEVU!$A$1:$M$4972,11,FALSE)</f>
        <v>#N/A</v>
      </c>
      <c r="I283" s="58" t="e">
        <f>VLOOKUP($A283,EVID_OSEVU!$A$1:$M$4972,11,FALSE)</f>
        <v>#N/A</v>
      </c>
      <c r="J283" s="63" t="e">
        <f>VLOOKUP(K283,Export6[#All],2,FALSE)</f>
        <v>#N/A</v>
      </c>
      <c r="K283" s="32"/>
      <c r="L283" s="33"/>
      <c r="M283" s="67" t="e">
        <f t="shared" si="4"/>
        <v>#N/A</v>
      </c>
      <c r="N283" s="61"/>
    </row>
    <row r="284" spans="1:14" x14ac:dyDescent="0.2">
      <c r="A284" s="32"/>
      <c r="B284" s="45" t="e">
        <f>VLOOKUP($A284,EVID_OSEVU!$A$1:$M$4972,2,FALSE)</f>
        <v>#N/A</v>
      </c>
      <c r="C284" s="45" t="e">
        <f>VLOOKUP($A284,EVID_OSEVU!$A$1:$M$4972,3,FALSE)</f>
        <v>#N/A</v>
      </c>
      <c r="D284" s="45" t="e">
        <f>VLOOKUP($A284,EVID_OSEVU!$A$1:$M$4972,4,FALSE)</f>
        <v>#N/A</v>
      </c>
      <c r="E284" s="35"/>
      <c r="F284" s="45" t="e">
        <f>VLOOKUP($A284,EVID_OSEVU!$A$1:$M$4972,7,FALSE)</f>
        <v>#N/A</v>
      </c>
      <c r="G284" s="45" t="e">
        <f>VLOOKUP($A284,EVID_OSEVU!$A$1:$M$4972,8,FALSE)</f>
        <v>#N/A</v>
      </c>
      <c r="H284" s="45" t="e">
        <f>VLOOKUP($A284,EVID_OSEVU!$A$1:$M$4972,11,FALSE)</f>
        <v>#N/A</v>
      </c>
      <c r="I284" s="58" t="e">
        <f>VLOOKUP($A284,EVID_OSEVU!$A$1:$M$4972,11,FALSE)</f>
        <v>#N/A</v>
      </c>
      <c r="J284" s="63" t="e">
        <f>VLOOKUP(K284,Export6[#All],2,FALSE)</f>
        <v>#N/A</v>
      </c>
      <c r="K284" s="32"/>
      <c r="L284" s="33"/>
      <c r="M284" s="67" t="e">
        <f t="shared" si="4"/>
        <v>#N/A</v>
      </c>
      <c r="N284" s="61"/>
    </row>
    <row r="285" spans="1:14" x14ac:dyDescent="0.2">
      <c r="A285" s="32"/>
      <c r="B285" s="45" t="e">
        <f>VLOOKUP($A285,EVID_OSEVU!$A$1:$M$4972,2,FALSE)</f>
        <v>#N/A</v>
      </c>
      <c r="C285" s="45" t="e">
        <f>VLOOKUP($A285,EVID_OSEVU!$A$1:$M$4972,3,FALSE)</f>
        <v>#N/A</v>
      </c>
      <c r="D285" s="45" t="e">
        <f>VLOOKUP($A285,EVID_OSEVU!$A$1:$M$4972,4,FALSE)</f>
        <v>#N/A</v>
      </c>
      <c r="E285" s="35"/>
      <c r="F285" s="45" t="e">
        <f>VLOOKUP($A285,EVID_OSEVU!$A$1:$M$4972,7,FALSE)</f>
        <v>#N/A</v>
      </c>
      <c r="G285" s="45" t="e">
        <f>VLOOKUP($A285,EVID_OSEVU!$A$1:$M$4972,8,FALSE)</f>
        <v>#N/A</v>
      </c>
      <c r="H285" s="45" t="e">
        <f>VLOOKUP($A285,EVID_OSEVU!$A$1:$M$4972,11,FALSE)</f>
        <v>#N/A</v>
      </c>
      <c r="I285" s="58" t="e">
        <f>VLOOKUP($A285,EVID_OSEVU!$A$1:$M$4972,11,FALSE)</f>
        <v>#N/A</v>
      </c>
      <c r="J285" s="63" t="e">
        <f>VLOOKUP(K285,Export6[#All],2,FALSE)</f>
        <v>#N/A</v>
      </c>
      <c r="K285" s="32"/>
      <c r="L285" s="33"/>
      <c r="M285" s="67" t="e">
        <f t="shared" si="4"/>
        <v>#N/A</v>
      </c>
      <c r="N285" s="61"/>
    </row>
    <row r="286" spans="1:14" x14ac:dyDescent="0.2">
      <c r="A286" s="32"/>
      <c r="B286" s="45" t="e">
        <f>VLOOKUP($A286,EVID_OSEVU!$A$1:$M$4972,2,FALSE)</f>
        <v>#N/A</v>
      </c>
      <c r="C286" s="45" t="e">
        <f>VLOOKUP($A286,EVID_OSEVU!$A$1:$M$4972,3,FALSE)</f>
        <v>#N/A</v>
      </c>
      <c r="D286" s="45" t="e">
        <f>VLOOKUP($A286,EVID_OSEVU!$A$1:$M$4972,4,FALSE)</f>
        <v>#N/A</v>
      </c>
      <c r="E286" s="35"/>
      <c r="F286" s="45" t="e">
        <f>VLOOKUP($A286,EVID_OSEVU!$A$1:$M$4972,7,FALSE)</f>
        <v>#N/A</v>
      </c>
      <c r="G286" s="45" t="e">
        <f>VLOOKUP($A286,EVID_OSEVU!$A$1:$M$4972,8,FALSE)</f>
        <v>#N/A</v>
      </c>
      <c r="H286" s="45" t="e">
        <f>VLOOKUP($A286,EVID_OSEVU!$A$1:$M$4972,11,FALSE)</f>
        <v>#N/A</v>
      </c>
      <c r="I286" s="58" t="e">
        <f>VLOOKUP($A286,EVID_OSEVU!$A$1:$M$4972,11,FALSE)</f>
        <v>#N/A</v>
      </c>
      <c r="J286" s="63" t="e">
        <f>VLOOKUP(K286,Export6[#All],2,FALSE)</f>
        <v>#N/A</v>
      </c>
      <c r="K286" s="32"/>
      <c r="L286" s="33"/>
      <c r="M286" s="67" t="e">
        <f t="shared" si="4"/>
        <v>#N/A</v>
      </c>
      <c r="N286" s="61"/>
    </row>
    <row r="287" spans="1:14" x14ac:dyDescent="0.2">
      <c r="A287" s="32"/>
      <c r="B287" s="45" t="e">
        <f>VLOOKUP($A287,EVID_OSEVU!$A$1:$M$4972,2,FALSE)</f>
        <v>#N/A</v>
      </c>
      <c r="C287" s="45" t="e">
        <f>VLOOKUP($A287,EVID_OSEVU!$A$1:$M$4972,3,FALSE)</f>
        <v>#N/A</v>
      </c>
      <c r="D287" s="45" t="e">
        <f>VLOOKUP($A287,EVID_OSEVU!$A$1:$M$4972,4,FALSE)</f>
        <v>#N/A</v>
      </c>
      <c r="E287" s="35"/>
      <c r="F287" s="45" t="e">
        <f>VLOOKUP($A287,EVID_OSEVU!$A$1:$M$4972,7,FALSE)</f>
        <v>#N/A</v>
      </c>
      <c r="G287" s="45" t="e">
        <f>VLOOKUP($A287,EVID_OSEVU!$A$1:$M$4972,8,FALSE)</f>
        <v>#N/A</v>
      </c>
      <c r="H287" s="45" t="e">
        <f>VLOOKUP($A287,EVID_OSEVU!$A$1:$M$4972,11,FALSE)</f>
        <v>#N/A</v>
      </c>
      <c r="I287" s="58" t="e">
        <f>VLOOKUP($A287,EVID_OSEVU!$A$1:$M$4972,11,FALSE)</f>
        <v>#N/A</v>
      </c>
      <c r="J287" s="63" t="e">
        <f>VLOOKUP(K287,Export6[#All],2,FALSE)</f>
        <v>#N/A</v>
      </c>
      <c r="K287" s="32"/>
      <c r="L287" s="33"/>
      <c r="M287" s="67" t="e">
        <f t="shared" si="4"/>
        <v>#N/A</v>
      </c>
      <c r="N287" s="61"/>
    </row>
    <row r="288" spans="1:14" x14ac:dyDescent="0.2">
      <c r="A288" s="32"/>
      <c r="B288" s="45" t="e">
        <f>VLOOKUP($A288,EVID_OSEVU!$A$1:$M$4972,2,FALSE)</f>
        <v>#N/A</v>
      </c>
      <c r="C288" s="45" t="e">
        <f>VLOOKUP($A288,EVID_OSEVU!$A$1:$M$4972,3,FALSE)</f>
        <v>#N/A</v>
      </c>
      <c r="D288" s="45" t="e">
        <f>VLOOKUP($A288,EVID_OSEVU!$A$1:$M$4972,4,FALSE)</f>
        <v>#N/A</v>
      </c>
      <c r="E288" s="35"/>
      <c r="F288" s="45" t="e">
        <f>VLOOKUP($A288,EVID_OSEVU!$A$1:$M$4972,7,FALSE)</f>
        <v>#N/A</v>
      </c>
      <c r="G288" s="45" t="e">
        <f>VLOOKUP($A288,EVID_OSEVU!$A$1:$M$4972,8,FALSE)</f>
        <v>#N/A</v>
      </c>
      <c r="H288" s="45" t="e">
        <f>VLOOKUP($A288,EVID_OSEVU!$A$1:$M$4972,11,FALSE)</f>
        <v>#N/A</v>
      </c>
      <c r="I288" s="58" t="e">
        <f>VLOOKUP($A288,EVID_OSEVU!$A$1:$M$4972,11,FALSE)</f>
        <v>#N/A</v>
      </c>
      <c r="J288" s="63" t="e">
        <f>VLOOKUP(K288,Export6[#All],2,FALSE)</f>
        <v>#N/A</v>
      </c>
      <c r="K288" s="32"/>
      <c r="L288" s="33"/>
      <c r="M288" s="67" t="e">
        <f t="shared" si="4"/>
        <v>#N/A</v>
      </c>
      <c r="N288" s="61"/>
    </row>
    <row r="289" spans="1:14" x14ac:dyDescent="0.2">
      <c r="A289" s="32"/>
      <c r="B289" s="45" t="e">
        <f>VLOOKUP($A289,EVID_OSEVU!$A$1:$M$4972,2,FALSE)</f>
        <v>#N/A</v>
      </c>
      <c r="C289" s="45" t="e">
        <f>VLOOKUP($A289,EVID_OSEVU!$A$1:$M$4972,3,FALSE)</f>
        <v>#N/A</v>
      </c>
      <c r="D289" s="45" t="e">
        <f>VLOOKUP($A289,EVID_OSEVU!$A$1:$M$4972,4,FALSE)</f>
        <v>#N/A</v>
      </c>
      <c r="E289" s="35"/>
      <c r="F289" s="45" t="e">
        <f>VLOOKUP($A289,EVID_OSEVU!$A$1:$M$4972,7,FALSE)</f>
        <v>#N/A</v>
      </c>
      <c r="G289" s="45" t="e">
        <f>VLOOKUP($A289,EVID_OSEVU!$A$1:$M$4972,8,FALSE)</f>
        <v>#N/A</v>
      </c>
      <c r="H289" s="45" t="e">
        <f>VLOOKUP($A289,EVID_OSEVU!$A$1:$M$4972,11,FALSE)</f>
        <v>#N/A</v>
      </c>
      <c r="I289" s="58" t="e">
        <f>VLOOKUP($A289,EVID_OSEVU!$A$1:$M$4972,11,FALSE)</f>
        <v>#N/A</v>
      </c>
      <c r="J289" s="63" t="e">
        <f>VLOOKUP(K289,Export6[#All],2,FALSE)</f>
        <v>#N/A</v>
      </c>
      <c r="K289" s="32"/>
      <c r="L289" s="33"/>
      <c r="M289" s="67" t="e">
        <f t="shared" si="4"/>
        <v>#N/A</v>
      </c>
      <c r="N289" s="61"/>
    </row>
    <row r="290" spans="1:14" x14ac:dyDescent="0.2">
      <c r="A290" s="32"/>
      <c r="B290" s="45" t="e">
        <f>VLOOKUP($A290,EVID_OSEVU!$A$1:$M$4972,2,FALSE)</f>
        <v>#N/A</v>
      </c>
      <c r="C290" s="45" t="e">
        <f>VLOOKUP($A290,EVID_OSEVU!$A$1:$M$4972,3,FALSE)</f>
        <v>#N/A</v>
      </c>
      <c r="D290" s="45" t="e">
        <f>VLOOKUP($A290,EVID_OSEVU!$A$1:$M$4972,4,FALSE)</f>
        <v>#N/A</v>
      </c>
      <c r="E290" s="35"/>
      <c r="F290" s="45" t="e">
        <f>VLOOKUP($A290,EVID_OSEVU!$A$1:$M$4972,7,FALSE)</f>
        <v>#N/A</v>
      </c>
      <c r="G290" s="45" t="e">
        <f>VLOOKUP($A290,EVID_OSEVU!$A$1:$M$4972,8,FALSE)</f>
        <v>#N/A</v>
      </c>
      <c r="H290" s="45" t="e">
        <f>VLOOKUP($A290,EVID_OSEVU!$A$1:$M$4972,11,FALSE)</f>
        <v>#N/A</v>
      </c>
      <c r="I290" s="58" t="e">
        <f>VLOOKUP($A290,EVID_OSEVU!$A$1:$M$4972,11,FALSE)</f>
        <v>#N/A</v>
      </c>
      <c r="J290" s="63" t="e">
        <f>VLOOKUP(K290,Export6[#All],2,FALSE)</f>
        <v>#N/A</v>
      </c>
      <c r="K290" s="32"/>
      <c r="L290" s="33"/>
      <c r="M290" s="67" t="e">
        <f t="shared" si="4"/>
        <v>#N/A</v>
      </c>
      <c r="N290" s="61"/>
    </row>
    <row r="291" spans="1:14" x14ac:dyDescent="0.2">
      <c r="A291" s="32"/>
      <c r="B291" s="45" t="e">
        <f>VLOOKUP($A291,EVID_OSEVU!$A$1:$M$4972,2,FALSE)</f>
        <v>#N/A</v>
      </c>
      <c r="C291" s="45" t="e">
        <f>VLOOKUP($A291,EVID_OSEVU!$A$1:$M$4972,3,FALSE)</f>
        <v>#N/A</v>
      </c>
      <c r="D291" s="45" t="e">
        <f>VLOOKUP($A291,EVID_OSEVU!$A$1:$M$4972,4,FALSE)</f>
        <v>#N/A</v>
      </c>
      <c r="E291" s="35"/>
      <c r="F291" s="45" t="e">
        <f>VLOOKUP($A291,EVID_OSEVU!$A$1:$M$4972,7,FALSE)</f>
        <v>#N/A</v>
      </c>
      <c r="G291" s="45" t="e">
        <f>VLOOKUP($A291,EVID_OSEVU!$A$1:$M$4972,8,FALSE)</f>
        <v>#N/A</v>
      </c>
      <c r="H291" s="45" t="e">
        <f>VLOOKUP($A291,EVID_OSEVU!$A$1:$M$4972,11,FALSE)</f>
        <v>#N/A</v>
      </c>
      <c r="I291" s="58" t="e">
        <f>VLOOKUP($A291,EVID_OSEVU!$A$1:$M$4972,11,FALSE)</f>
        <v>#N/A</v>
      </c>
      <c r="J291" s="63" t="e">
        <f>VLOOKUP(K291,Export6[#All],2,FALSE)</f>
        <v>#N/A</v>
      </c>
      <c r="K291" s="32"/>
      <c r="L291" s="33"/>
      <c r="M291" s="67" t="e">
        <f t="shared" si="4"/>
        <v>#N/A</v>
      </c>
      <c r="N291" s="61"/>
    </row>
    <row r="292" spans="1:14" x14ac:dyDescent="0.2">
      <c r="A292" s="32"/>
      <c r="B292" s="45" t="e">
        <f>VLOOKUP($A292,EVID_OSEVU!$A$1:$M$4972,2,FALSE)</f>
        <v>#N/A</v>
      </c>
      <c r="C292" s="45" t="e">
        <f>VLOOKUP($A292,EVID_OSEVU!$A$1:$M$4972,3,FALSE)</f>
        <v>#N/A</v>
      </c>
      <c r="D292" s="45" t="e">
        <f>VLOOKUP($A292,EVID_OSEVU!$A$1:$M$4972,4,FALSE)</f>
        <v>#N/A</v>
      </c>
      <c r="E292" s="35"/>
      <c r="F292" s="45" t="e">
        <f>VLOOKUP($A292,EVID_OSEVU!$A$1:$M$4972,7,FALSE)</f>
        <v>#N/A</v>
      </c>
      <c r="G292" s="45" t="e">
        <f>VLOOKUP($A292,EVID_OSEVU!$A$1:$M$4972,8,FALSE)</f>
        <v>#N/A</v>
      </c>
      <c r="H292" s="45" t="e">
        <f>VLOOKUP($A292,EVID_OSEVU!$A$1:$M$4972,11,FALSE)</f>
        <v>#N/A</v>
      </c>
      <c r="I292" s="58" t="e">
        <f>VLOOKUP($A292,EVID_OSEVU!$A$1:$M$4972,11,FALSE)</f>
        <v>#N/A</v>
      </c>
      <c r="J292" s="63" t="e">
        <f>VLOOKUP(K292,Export6[#All],2,FALSE)</f>
        <v>#N/A</v>
      </c>
      <c r="K292" s="32"/>
      <c r="L292" s="33"/>
      <c r="M292" s="67" t="e">
        <f t="shared" si="4"/>
        <v>#N/A</v>
      </c>
      <c r="N292" s="61"/>
    </row>
    <row r="293" spans="1:14" x14ac:dyDescent="0.2">
      <c r="A293" s="32"/>
      <c r="B293" s="45" t="e">
        <f>VLOOKUP($A293,EVID_OSEVU!$A$1:$M$4972,2,FALSE)</f>
        <v>#N/A</v>
      </c>
      <c r="C293" s="45" t="e">
        <f>VLOOKUP($A293,EVID_OSEVU!$A$1:$M$4972,3,FALSE)</f>
        <v>#N/A</v>
      </c>
      <c r="D293" s="45" t="e">
        <f>VLOOKUP($A293,EVID_OSEVU!$A$1:$M$4972,4,FALSE)</f>
        <v>#N/A</v>
      </c>
      <c r="E293" s="35"/>
      <c r="F293" s="45" t="e">
        <f>VLOOKUP($A293,EVID_OSEVU!$A$1:$M$4972,7,FALSE)</f>
        <v>#N/A</v>
      </c>
      <c r="G293" s="45" t="e">
        <f>VLOOKUP($A293,EVID_OSEVU!$A$1:$M$4972,8,FALSE)</f>
        <v>#N/A</v>
      </c>
      <c r="H293" s="45" t="e">
        <f>VLOOKUP($A293,EVID_OSEVU!$A$1:$M$4972,11,FALSE)</f>
        <v>#N/A</v>
      </c>
      <c r="I293" s="58" t="e">
        <f>VLOOKUP($A293,EVID_OSEVU!$A$1:$M$4972,11,FALSE)</f>
        <v>#N/A</v>
      </c>
      <c r="J293" s="63" t="e">
        <f>VLOOKUP(K293,Export6[#All],2,FALSE)</f>
        <v>#N/A</v>
      </c>
      <c r="K293" s="32"/>
      <c r="L293" s="33"/>
      <c r="M293" s="67" t="e">
        <f t="shared" si="4"/>
        <v>#N/A</v>
      </c>
      <c r="N293" s="61"/>
    </row>
    <row r="294" spans="1:14" x14ac:dyDescent="0.2">
      <c r="A294" s="32"/>
      <c r="B294" s="45" t="e">
        <f>VLOOKUP($A294,EVID_OSEVU!$A$1:$M$4972,2,FALSE)</f>
        <v>#N/A</v>
      </c>
      <c r="C294" s="45" t="e">
        <f>VLOOKUP($A294,EVID_OSEVU!$A$1:$M$4972,3,FALSE)</f>
        <v>#N/A</v>
      </c>
      <c r="D294" s="45" t="e">
        <f>VLOOKUP($A294,EVID_OSEVU!$A$1:$M$4972,4,FALSE)</f>
        <v>#N/A</v>
      </c>
      <c r="E294" s="35"/>
      <c r="F294" s="45" t="e">
        <f>VLOOKUP($A294,EVID_OSEVU!$A$1:$M$4972,7,FALSE)</f>
        <v>#N/A</v>
      </c>
      <c r="G294" s="45" t="e">
        <f>VLOOKUP($A294,EVID_OSEVU!$A$1:$M$4972,8,FALSE)</f>
        <v>#N/A</v>
      </c>
      <c r="H294" s="45" t="e">
        <f>VLOOKUP($A294,EVID_OSEVU!$A$1:$M$4972,11,FALSE)</f>
        <v>#N/A</v>
      </c>
      <c r="I294" s="58" t="e">
        <f>VLOOKUP($A294,EVID_OSEVU!$A$1:$M$4972,11,FALSE)</f>
        <v>#N/A</v>
      </c>
      <c r="J294" s="63" t="e">
        <f>VLOOKUP(K294,Export6[#All],2,FALSE)</f>
        <v>#N/A</v>
      </c>
      <c r="K294" s="32"/>
      <c r="L294" s="33"/>
      <c r="M294" s="67" t="e">
        <f t="shared" si="4"/>
        <v>#N/A</v>
      </c>
      <c r="N294" s="61"/>
    </row>
    <row r="295" spans="1:14" x14ac:dyDescent="0.2">
      <c r="A295" s="32"/>
      <c r="B295" s="45" t="e">
        <f>VLOOKUP($A295,EVID_OSEVU!$A$1:$M$4972,2,FALSE)</f>
        <v>#N/A</v>
      </c>
      <c r="C295" s="45" t="e">
        <f>VLOOKUP($A295,EVID_OSEVU!$A$1:$M$4972,3,FALSE)</f>
        <v>#N/A</v>
      </c>
      <c r="D295" s="45" t="e">
        <f>VLOOKUP($A295,EVID_OSEVU!$A$1:$M$4972,4,FALSE)</f>
        <v>#N/A</v>
      </c>
      <c r="E295" s="35"/>
      <c r="F295" s="45" t="e">
        <f>VLOOKUP($A295,EVID_OSEVU!$A$1:$M$4972,7,FALSE)</f>
        <v>#N/A</v>
      </c>
      <c r="G295" s="45" t="e">
        <f>VLOOKUP($A295,EVID_OSEVU!$A$1:$M$4972,8,FALSE)</f>
        <v>#N/A</v>
      </c>
      <c r="H295" s="45" t="e">
        <f>VLOOKUP($A295,EVID_OSEVU!$A$1:$M$4972,11,FALSE)</f>
        <v>#N/A</v>
      </c>
      <c r="I295" s="58" t="e">
        <f>VLOOKUP($A295,EVID_OSEVU!$A$1:$M$4972,11,FALSE)</f>
        <v>#N/A</v>
      </c>
      <c r="J295" s="63" t="e">
        <f>VLOOKUP(K295,Export6[#All],2,FALSE)</f>
        <v>#N/A</v>
      </c>
      <c r="K295" s="32"/>
      <c r="L295" s="33"/>
      <c r="M295" s="67" t="e">
        <f t="shared" si="4"/>
        <v>#N/A</v>
      </c>
      <c r="N295" s="61"/>
    </row>
    <row r="296" spans="1:14" x14ac:dyDescent="0.2">
      <c r="A296" s="32"/>
      <c r="B296" s="45" t="e">
        <f>VLOOKUP($A296,EVID_OSEVU!$A$1:$M$4972,2,FALSE)</f>
        <v>#N/A</v>
      </c>
      <c r="C296" s="45" t="e">
        <f>VLOOKUP($A296,EVID_OSEVU!$A$1:$M$4972,3,FALSE)</f>
        <v>#N/A</v>
      </c>
      <c r="D296" s="45" t="e">
        <f>VLOOKUP($A296,EVID_OSEVU!$A$1:$M$4972,4,FALSE)</f>
        <v>#N/A</v>
      </c>
      <c r="E296" s="35"/>
      <c r="F296" s="45" t="e">
        <f>VLOOKUP($A296,EVID_OSEVU!$A$1:$M$4972,7,FALSE)</f>
        <v>#N/A</v>
      </c>
      <c r="G296" s="45" t="e">
        <f>VLOOKUP($A296,EVID_OSEVU!$A$1:$M$4972,8,FALSE)</f>
        <v>#N/A</v>
      </c>
      <c r="H296" s="45" t="e">
        <f>VLOOKUP($A296,EVID_OSEVU!$A$1:$M$4972,11,FALSE)</f>
        <v>#N/A</v>
      </c>
      <c r="I296" s="58" t="e">
        <f>VLOOKUP($A296,EVID_OSEVU!$A$1:$M$4972,11,FALSE)</f>
        <v>#N/A</v>
      </c>
      <c r="J296" s="63" t="e">
        <f>VLOOKUP(K296,Export6[#All],2,FALSE)</f>
        <v>#N/A</v>
      </c>
      <c r="K296" s="32"/>
      <c r="L296" s="33"/>
      <c r="M296" s="67" t="e">
        <f t="shared" si="4"/>
        <v>#N/A</v>
      </c>
      <c r="N296" s="61"/>
    </row>
    <row r="297" spans="1:14" x14ac:dyDescent="0.2">
      <c r="A297" s="32"/>
      <c r="B297" s="45" t="e">
        <f>VLOOKUP($A297,EVID_OSEVU!$A$1:$M$4972,2,FALSE)</f>
        <v>#N/A</v>
      </c>
      <c r="C297" s="45" t="e">
        <f>VLOOKUP($A297,EVID_OSEVU!$A$1:$M$4972,3,FALSE)</f>
        <v>#N/A</v>
      </c>
      <c r="D297" s="45" t="e">
        <f>VLOOKUP($A297,EVID_OSEVU!$A$1:$M$4972,4,FALSE)</f>
        <v>#N/A</v>
      </c>
      <c r="E297" s="35"/>
      <c r="F297" s="45" t="e">
        <f>VLOOKUP($A297,EVID_OSEVU!$A$1:$M$4972,7,FALSE)</f>
        <v>#N/A</v>
      </c>
      <c r="G297" s="45" t="e">
        <f>VLOOKUP($A297,EVID_OSEVU!$A$1:$M$4972,8,FALSE)</f>
        <v>#N/A</v>
      </c>
      <c r="H297" s="45" t="e">
        <f>VLOOKUP($A297,EVID_OSEVU!$A$1:$M$4972,11,FALSE)</f>
        <v>#N/A</v>
      </c>
      <c r="I297" s="58" t="e">
        <f>VLOOKUP($A297,EVID_OSEVU!$A$1:$M$4972,11,FALSE)</f>
        <v>#N/A</v>
      </c>
      <c r="J297" s="63" t="e">
        <f>VLOOKUP(K297,Export6[#All],2,FALSE)</f>
        <v>#N/A</v>
      </c>
      <c r="K297" s="32"/>
      <c r="L297" s="33"/>
      <c r="M297" s="67" t="e">
        <f t="shared" si="4"/>
        <v>#N/A</v>
      </c>
      <c r="N297" s="61"/>
    </row>
    <row r="298" spans="1:14" x14ac:dyDescent="0.2">
      <c r="A298" s="32"/>
      <c r="B298" s="45" t="e">
        <f>VLOOKUP($A298,EVID_OSEVU!$A$1:$M$4972,2,FALSE)</f>
        <v>#N/A</v>
      </c>
      <c r="C298" s="45" t="e">
        <f>VLOOKUP($A298,EVID_OSEVU!$A$1:$M$4972,3,FALSE)</f>
        <v>#N/A</v>
      </c>
      <c r="D298" s="45" t="e">
        <f>VLOOKUP($A298,EVID_OSEVU!$A$1:$M$4972,4,FALSE)</f>
        <v>#N/A</v>
      </c>
      <c r="E298" s="35"/>
      <c r="F298" s="45" t="e">
        <f>VLOOKUP($A298,EVID_OSEVU!$A$1:$M$4972,7,FALSE)</f>
        <v>#N/A</v>
      </c>
      <c r="G298" s="45" t="e">
        <f>VLOOKUP($A298,EVID_OSEVU!$A$1:$M$4972,8,FALSE)</f>
        <v>#N/A</v>
      </c>
      <c r="H298" s="45" t="e">
        <f>VLOOKUP($A298,EVID_OSEVU!$A$1:$M$4972,11,FALSE)</f>
        <v>#N/A</v>
      </c>
      <c r="I298" s="58" t="e">
        <f>VLOOKUP($A298,EVID_OSEVU!$A$1:$M$4972,11,FALSE)</f>
        <v>#N/A</v>
      </c>
      <c r="J298" s="63" t="e">
        <f>VLOOKUP(K298,Export6[#All],2,FALSE)</f>
        <v>#N/A</v>
      </c>
      <c r="K298" s="32"/>
      <c r="L298" s="33"/>
      <c r="M298" s="67" t="e">
        <f t="shared" si="4"/>
        <v>#N/A</v>
      </c>
      <c r="N298" s="61"/>
    </row>
    <row r="299" spans="1:14" x14ac:dyDescent="0.2">
      <c r="A299" s="32"/>
      <c r="B299" s="45" t="e">
        <f>VLOOKUP($A299,EVID_OSEVU!$A$1:$M$4972,2,FALSE)</f>
        <v>#N/A</v>
      </c>
      <c r="C299" s="45" t="e">
        <f>VLOOKUP($A299,EVID_OSEVU!$A$1:$M$4972,3,FALSE)</f>
        <v>#N/A</v>
      </c>
      <c r="D299" s="45" t="e">
        <f>VLOOKUP($A299,EVID_OSEVU!$A$1:$M$4972,4,FALSE)</f>
        <v>#N/A</v>
      </c>
      <c r="E299" s="35"/>
      <c r="F299" s="45" t="e">
        <f>VLOOKUP($A299,EVID_OSEVU!$A$1:$M$4972,7,FALSE)</f>
        <v>#N/A</v>
      </c>
      <c r="G299" s="45" t="e">
        <f>VLOOKUP($A299,EVID_OSEVU!$A$1:$M$4972,8,FALSE)</f>
        <v>#N/A</v>
      </c>
      <c r="H299" s="45" t="e">
        <f>VLOOKUP($A299,EVID_OSEVU!$A$1:$M$4972,11,FALSE)</f>
        <v>#N/A</v>
      </c>
      <c r="I299" s="58" t="e">
        <f>VLOOKUP($A299,EVID_OSEVU!$A$1:$M$4972,11,FALSE)</f>
        <v>#N/A</v>
      </c>
      <c r="J299" s="63" t="e">
        <f>VLOOKUP(K299,Export6[#All],2,FALSE)</f>
        <v>#N/A</v>
      </c>
      <c r="K299" s="32"/>
      <c r="L299" s="33"/>
      <c r="M299" s="67" t="e">
        <f t="shared" si="4"/>
        <v>#N/A</v>
      </c>
      <c r="N299" s="61"/>
    </row>
    <row r="300" spans="1:14" x14ac:dyDescent="0.2">
      <c r="A300" s="32"/>
      <c r="B300" s="45" t="e">
        <f>VLOOKUP($A300,EVID_OSEVU!$A$1:$M$4972,2,FALSE)</f>
        <v>#N/A</v>
      </c>
      <c r="C300" s="45" t="e">
        <f>VLOOKUP($A300,EVID_OSEVU!$A$1:$M$4972,3,FALSE)</f>
        <v>#N/A</v>
      </c>
      <c r="D300" s="45" t="e">
        <f>VLOOKUP($A300,EVID_OSEVU!$A$1:$M$4972,4,FALSE)</f>
        <v>#N/A</v>
      </c>
      <c r="E300" s="35"/>
      <c r="F300" s="45" t="e">
        <f>VLOOKUP($A300,EVID_OSEVU!$A$1:$M$4972,7,FALSE)</f>
        <v>#N/A</v>
      </c>
      <c r="G300" s="45" t="e">
        <f>VLOOKUP($A300,EVID_OSEVU!$A$1:$M$4972,8,FALSE)</f>
        <v>#N/A</v>
      </c>
      <c r="H300" s="45" t="e">
        <f>VLOOKUP($A300,EVID_OSEVU!$A$1:$M$4972,11,FALSE)</f>
        <v>#N/A</v>
      </c>
      <c r="I300" s="58" t="e">
        <f>VLOOKUP($A300,EVID_OSEVU!$A$1:$M$4972,11,FALSE)</f>
        <v>#N/A</v>
      </c>
      <c r="J300" s="63" t="e">
        <f>VLOOKUP(K300,Export6[#All],2,FALSE)</f>
        <v>#N/A</v>
      </c>
      <c r="K300" s="32"/>
      <c r="L300" s="33"/>
      <c r="M300" s="67" t="e">
        <f t="shared" si="4"/>
        <v>#N/A</v>
      </c>
      <c r="N300" s="61"/>
    </row>
    <row r="301" spans="1:14" x14ac:dyDescent="0.2">
      <c r="A301" s="32"/>
      <c r="B301" s="45" t="e">
        <f>VLOOKUP($A301,EVID_OSEVU!$A$1:$M$4972,2,FALSE)</f>
        <v>#N/A</v>
      </c>
      <c r="C301" s="45" t="e">
        <f>VLOOKUP($A301,EVID_OSEVU!$A$1:$M$4972,3,FALSE)</f>
        <v>#N/A</v>
      </c>
      <c r="D301" s="45" t="e">
        <f>VLOOKUP($A301,EVID_OSEVU!$A$1:$M$4972,4,FALSE)</f>
        <v>#N/A</v>
      </c>
      <c r="E301" s="35"/>
      <c r="F301" s="45" t="e">
        <f>VLOOKUP($A301,EVID_OSEVU!$A$1:$M$4972,7,FALSE)</f>
        <v>#N/A</v>
      </c>
      <c r="G301" s="45" t="e">
        <f>VLOOKUP($A301,EVID_OSEVU!$A$1:$M$4972,8,FALSE)</f>
        <v>#N/A</v>
      </c>
      <c r="H301" s="45" t="e">
        <f>VLOOKUP($A301,EVID_OSEVU!$A$1:$M$4972,11,FALSE)</f>
        <v>#N/A</v>
      </c>
      <c r="I301" s="58" t="e">
        <f>VLOOKUP($A301,EVID_OSEVU!$A$1:$M$4972,11,FALSE)</f>
        <v>#N/A</v>
      </c>
      <c r="J301" s="63" t="e">
        <f>VLOOKUP(K301,Export6[#All],2,FALSE)</f>
        <v>#N/A</v>
      </c>
      <c r="K301" s="32"/>
      <c r="L301" s="33"/>
      <c r="M301" s="67" t="e">
        <f t="shared" si="4"/>
        <v>#N/A</v>
      </c>
      <c r="N301" s="61"/>
    </row>
    <row r="302" spans="1:14" x14ac:dyDescent="0.2">
      <c r="A302" s="32"/>
      <c r="B302" s="45" t="e">
        <f>VLOOKUP($A302,EVID_OSEVU!$A$1:$M$4972,2,FALSE)</f>
        <v>#N/A</v>
      </c>
      <c r="C302" s="45" t="e">
        <f>VLOOKUP($A302,EVID_OSEVU!$A$1:$M$4972,3,FALSE)</f>
        <v>#N/A</v>
      </c>
      <c r="D302" s="45" t="e">
        <f>VLOOKUP($A302,EVID_OSEVU!$A$1:$M$4972,4,FALSE)</f>
        <v>#N/A</v>
      </c>
      <c r="E302" s="35"/>
      <c r="F302" s="45" t="e">
        <f>VLOOKUP($A302,EVID_OSEVU!$A$1:$M$4972,7,FALSE)</f>
        <v>#N/A</v>
      </c>
      <c r="G302" s="45" t="e">
        <f>VLOOKUP($A302,EVID_OSEVU!$A$1:$M$4972,8,FALSE)</f>
        <v>#N/A</v>
      </c>
      <c r="H302" s="45" t="e">
        <f>VLOOKUP($A302,EVID_OSEVU!$A$1:$M$4972,11,FALSE)</f>
        <v>#N/A</v>
      </c>
      <c r="I302" s="58" t="e">
        <f>VLOOKUP($A302,EVID_OSEVU!$A$1:$M$4972,11,FALSE)</f>
        <v>#N/A</v>
      </c>
      <c r="J302" s="63" t="e">
        <f>VLOOKUP(K302,Export6[#All],2,FALSE)</f>
        <v>#N/A</v>
      </c>
      <c r="K302" s="32"/>
      <c r="L302" s="33"/>
      <c r="M302" s="67" t="e">
        <f t="shared" si="4"/>
        <v>#N/A</v>
      </c>
      <c r="N302" s="61"/>
    </row>
    <row r="303" spans="1:14" x14ac:dyDescent="0.2">
      <c r="A303" s="32"/>
      <c r="B303" s="45" t="e">
        <f>VLOOKUP($A303,EVID_OSEVU!$A$1:$M$4972,2,FALSE)</f>
        <v>#N/A</v>
      </c>
      <c r="C303" s="45" t="e">
        <f>VLOOKUP($A303,EVID_OSEVU!$A$1:$M$4972,3,FALSE)</f>
        <v>#N/A</v>
      </c>
      <c r="D303" s="45" t="e">
        <f>VLOOKUP($A303,EVID_OSEVU!$A$1:$M$4972,4,FALSE)</f>
        <v>#N/A</v>
      </c>
      <c r="E303" s="35"/>
      <c r="F303" s="45" t="e">
        <f>VLOOKUP($A303,EVID_OSEVU!$A$1:$M$4972,7,FALSE)</f>
        <v>#N/A</v>
      </c>
      <c r="G303" s="45" t="e">
        <f>VLOOKUP($A303,EVID_OSEVU!$A$1:$M$4972,8,FALSE)</f>
        <v>#N/A</v>
      </c>
      <c r="H303" s="45" t="e">
        <f>VLOOKUP($A303,EVID_OSEVU!$A$1:$M$4972,11,FALSE)</f>
        <v>#N/A</v>
      </c>
      <c r="I303" s="58" t="e">
        <f>VLOOKUP($A303,EVID_OSEVU!$A$1:$M$4972,11,FALSE)</f>
        <v>#N/A</v>
      </c>
      <c r="J303" s="63" t="e">
        <f>VLOOKUP(K303,Export6[#All],2,FALSE)</f>
        <v>#N/A</v>
      </c>
      <c r="K303" s="32"/>
      <c r="L303" s="33"/>
      <c r="M303" s="67" t="e">
        <f t="shared" si="4"/>
        <v>#N/A</v>
      </c>
      <c r="N303" s="61"/>
    </row>
    <row r="304" spans="1:14" x14ac:dyDescent="0.2">
      <c r="A304" s="32"/>
      <c r="B304" s="45" t="e">
        <f>VLOOKUP($A304,EVID_OSEVU!$A$1:$M$4972,2,FALSE)</f>
        <v>#N/A</v>
      </c>
      <c r="C304" s="45" t="e">
        <f>VLOOKUP($A304,EVID_OSEVU!$A$1:$M$4972,3,FALSE)</f>
        <v>#N/A</v>
      </c>
      <c r="D304" s="45" t="e">
        <f>VLOOKUP($A304,EVID_OSEVU!$A$1:$M$4972,4,FALSE)</f>
        <v>#N/A</v>
      </c>
      <c r="E304" s="35"/>
      <c r="F304" s="45" t="e">
        <f>VLOOKUP($A304,EVID_OSEVU!$A$1:$M$4972,7,FALSE)</f>
        <v>#N/A</v>
      </c>
      <c r="G304" s="45" t="e">
        <f>VLOOKUP($A304,EVID_OSEVU!$A$1:$M$4972,8,FALSE)</f>
        <v>#N/A</v>
      </c>
      <c r="H304" s="45" t="e">
        <f>VLOOKUP($A304,EVID_OSEVU!$A$1:$M$4972,11,FALSE)</f>
        <v>#N/A</v>
      </c>
      <c r="I304" s="58" t="e">
        <f>VLOOKUP($A304,EVID_OSEVU!$A$1:$M$4972,11,FALSE)</f>
        <v>#N/A</v>
      </c>
      <c r="J304" s="63" t="e">
        <f>VLOOKUP(K304,Export6[#All],2,FALSE)</f>
        <v>#N/A</v>
      </c>
      <c r="K304" s="32"/>
      <c r="L304" s="33"/>
      <c r="M304" s="67" t="e">
        <f t="shared" si="4"/>
        <v>#N/A</v>
      </c>
      <c r="N304" s="61"/>
    </row>
    <row r="305" spans="1:14" x14ac:dyDescent="0.2">
      <c r="A305" s="32"/>
      <c r="B305" s="45" t="e">
        <f>VLOOKUP($A305,EVID_OSEVU!$A$1:$M$4972,2,FALSE)</f>
        <v>#N/A</v>
      </c>
      <c r="C305" s="45" t="e">
        <f>VLOOKUP($A305,EVID_OSEVU!$A$1:$M$4972,3,FALSE)</f>
        <v>#N/A</v>
      </c>
      <c r="D305" s="45" t="e">
        <f>VLOOKUP($A305,EVID_OSEVU!$A$1:$M$4972,4,FALSE)</f>
        <v>#N/A</v>
      </c>
      <c r="E305" s="35"/>
      <c r="F305" s="45" t="e">
        <f>VLOOKUP($A305,EVID_OSEVU!$A$1:$M$4972,7,FALSE)</f>
        <v>#N/A</v>
      </c>
      <c r="G305" s="45" t="e">
        <f>VLOOKUP($A305,EVID_OSEVU!$A$1:$M$4972,8,FALSE)</f>
        <v>#N/A</v>
      </c>
      <c r="H305" s="45" t="e">
        <f>VLOOKUP($A305,EVID_OSEVU!$A$1:$M$4972,11,FALSE)</f>
        <v>#N/A</v>
      </c>
      <c r="I305" s="58" t="e">
        <f>VLOOKUP($A305,EVID_OSEVU!$A$1:$M$4972,11,FALSE)</f>
        <v>#N/A</v>
      </c>
      <c r="J305" s="63" t="e">
        <f>VLOOKUP(K305,Export6[#All],2,FALSE)</f>
        <v>#N/A</v>
      </c>
      <c r="K305" s="32"/>
      <c r="L305" s="33"/>
      <c r="M305" s="67" t="e">
        <f t="shared" si="4"/>
        <v>#N/A</v>
      </c>
      <c r="N305" s="61"/>
    </row>
    <row r="306" spans="1:14" x14ac:dyDescent="0.2">
      <c r="A306" s="32"/>
      <c r="B306" s="45" t="e">
        <f>VLOOKUP($A306,EVID_OSEVU!$A$1:$M$4972,2,FALSE)</f>
        <v>#N/A</v>
      </c>
      <c r="C306" s="45" t="e">
        <f>VLOOKUP($A306,EVID_OSEVU!$A$1:$M$4972,3,FALSE)</f>
        <v>#N/A</v>
      </c>
      <c r="D306" s="45" t="e">
        <f>VLOOKUP($A306,EVID_OSEVU!$A$1:$M$4972,4,FALSE)</f>
        <v>#N/A</v>
      </c>
      <c r="E306" s="35"/>
      <c r="F306" s="45" t="e">
        <f>VLOOKUP($A306,EVID_OSEVU!$A$1:$M$4972,7,FALSE)</f>
        <v>#N/A</v>
      </c>
      <c r="G306" s="45" t="e">
        <f>VLOOKUP($A306,EVID_OSEVU!$A$1:$M$4972,8,FALSE)</f>
        <v>#N/A</v>
      </c>
      <c r="H306" s="45" t="e">
        <f>VLOOKUP($A306,EVID_OSEVU!$A$1:$M$4972,11,FALSE)</f>
        <v>#N/A</v>
      </c>
      <c r="I306" s="58" t="e">
        <f>VLOOKUP($A306,EVID_OSEVU!$A$1:$M$4972,11,FALSE)</f>
        <v>#N/A</v>
      </c>
      <c r="J306" s="63" t="e">
        <f>VLOOKUP(K306,Export6[#All],2,FALSE)</f>
        <v>#N/A</v>
      </c>
      <c r="K306" s="32"/>
      <c r="L306" s="33"/>
      <c r="M306" s="67" t="e">
        <f t="shared" si="4"/>
        <v>#N/A</v>
      </c>
      <c r="N306" s="61"/>
    </row>
    <row r="307" spans="1:14" x14ac:dyDescent="0.2">
      <c r="A307" s="32"/>
      <c r="B307" s="45" t="e">
        <f>VLOOKUP($A307,EVID_OSEVU!$A$1:$M$4972,2,FALSE)</f>
        <v>#N/A</v>
      </c>
      <c r="C307" s="45" t="e">
        <f>VLOOKUP($A307,EVID_OSEVU!$A$1:$M$4972,3,FALSE)</f>
        <v>#N/A</v>
      </c>
      <c r="D307" s="45" t="e">
        <f>VLOOKUP($A307,EVID_OSEVU!$A$1:$M$4972,4,FALSE)</f>
        <v>#N/A</v>
      </c>
      <c r="E307" s="35"/>
      <c r="F307" s="45" t="e">
        <f>VLOOKUP($A307,EVID_OSEVU!$A$1:$M$4972,7,FALSE)</f>
        <v>#N/A</v>
      </c>
      <c r="G307" s="45" t="e">
        <f>VLOOKUP($A307,EVID_OSEVU!$A$1:$M$4972,8,FALSE)</f>
        <v>#N/A</v>
      </c>
      <c r="H307" s="45" t="e">
        <f>VLOOKUP($A307,EVID_OSEVU!$A$1:$M$4972,11,FALSE)</f>
        <v>#N/A</v>
      </c>
      <c r="I307" s="58" t="e">
        <f>VLOOKUP($A307,EVID_OSEVU!$A$1:$M$4972,11,FALSE)</f>
        <v>#N/A</v>
      </c>
      <c r="J307" s="63" t="e">
        <f>VLOOKUP(K307,Export6[#All],2,FALSE)</f>
        <v>#N/A</v>
      </c>
      <c r="K307" s="32"/>
      <c r="L307" s="33"/>
      <c r="M307" s="67" t="e">
        <f t="shared" si="4"/>
        <v>#N/A</v>
      </c>
      <c r="N307" s="61"/>
    </row>
    <row r="308" spans="1:14" x14ac:dyDescent="0.2">
      <c r="A308" s="32"/>
      <c r="B308" s="45" t="e">
        <f>VLOOKUP($A308,EVID_OSEVU!$A$1:$M$4972,2,FALSE)</f>
        <v>#N/A</v>
      </c>
      <c r="C308" s="45" t="e">
        <f>VLOOKUP($A308,EVID_OSEVU!$A$1:$M$4972,3,FALSE)</f>
        <v>#N/A</v>
      </c>
      <c r="D308" s="45" t="e">
        <f>VLOOKUP($A308,EVID_OSEVU!$A$1:$M$4972,4,FALSE)</f>
        <v>#N/A</v>
      </c>
      <c r="E308" s="35"/>
      <c r="F308" s="45" t="e">
        <f>VLOOKUP($A308,EVID_OSEVU!$A$1:$M$4972,7,FALSE)</f>
        <v>#N/A</v>
      </c>
      <c r="G308" s="45" t="e">
        <f>VLOOKUP($A308,EVID_OSEVU!$A$1:$M$4972,8,FALSE)</f>
        <v>#N/A</v>
      </c>
      <c r="H308" s="45" t="e">
        <f>VLOOKUP($A308,EVID_OSEVU!$A$1:$M$4972,11,FALSE)</f>
        <v>#N/A</v>
      </c>
      <c r="I308" s="58" t="e">
        <f>VLOOKUP($A308,EVID_OSEVU!$A$1:$M$4972,11,FALSE)</f>
        <v>#N/A</v>
      </c>
      <c r="J308" s="63" t="e">
        <f>VLOOKUP(K308,Export6[#All],2,FALSE)</f>
        <v>#N/A</v>
      </c>
      <c r="K308" s="32"/>
      <c r="L308" s="33"/>
      <c r="M308" s="67" t="e">
        <f t="shared" si="4"/>
        <v>#N/A</v>
      </c>
      <c r="N308" s="61"/>
    </row>
    <row r="309" spans="1:14" x14ac:dyDescent="0.2">
      <c r="A309" s="32"/>
      <c r="B309" s="45" t="e">
        <f>VLOOKUP($A309,EVID_OSEVU!$A$1:$M$4972,2,FALSE)</f>
        <v>#N/A</v>
      </c>
      <c r="C309" s="45" t="e">
        <f>VLOOKUP($A309,EVID_OSEVU!$A$1:$M$4972,3,FALSE)</f>
        <v>#N/A</v>
      </c>
      <c r="D309" s="45" t="e">
        <f>VLOOKUP($A309,EVID_OSEVU!$A$1:$M$4972,4,FALSE)</f>
        <v>#N/A</v>
      </c>
      <c r="E309" s="35"/>
      <c r="F309" s="45" t="e">
        <f>VLOOKUP($A309,EVID_OSEVU!$A$1:$M$4972,7,FALSE)</f>
        <v>#N/A</v>
      </c>
      <c r="G309" s="45" t="e">
        <f>VLOOKUP($A309,EVID_OSEVU!$A$1:$M$4972,8,FALSE)</f>
        <v>#N/A</v>
      </c>
      <c r="H309" s="45" t="e">
        <f>VLOOKUP($A309,EVID_OSEVU!$A$1:$M$4972,11,FALSE)</f>
        <v>#N/A</v>
      </c>
      <c r="I309" s="58" t="e">
        <f>VLOOKUP($A309,EVID_OSEVU!$A$1:$M$4972,11,FALSE)</f>
        <v>#N/A</v>
      </c>
      <c r="J309" s="63" t="e">
        <f>VLOOKUP(K309,Export6[#All],2,FALSE)</f>
        <v>#N/A</v>
      </c>
      <c r="K309" s="32"/>
      <c r="L309" s="33"/>
      <c r="M309" s="67" t="e">
        <f t="shared" si="4"/>
        <v>#N/A</v>
      </c>
      <c r="N309" s="61"/>
    </row>
    <row r="310" spans="1:14" x14ac:dyDescent="0.2">
      <c r="A310" s="32"/>
      <c r="B310" s="45" t="e">
        <f>VLOOKUP($A310,EVID_OSEVU!$A$1:$M$4972,2,FALSE)</f>
        <v>#N/A</v>
      </c>
      <c r="C310" s="45" t="e">
        <f>VLOOKUP($A310,EVID_OSEVU!$A$1:$M$4972,3,FALSE)</f>
        <v>#N/A</v>
      </c>
      <c r="D310" s="45" t="e">
        <f>VLOOKUP($A310,EVID_OSEVU!$A$1:$M$4972,4,FALSE)</f>
        <v>#N/A</v>
      </c>
      <c r="E310" s="35"/>
      <c r="F310" s="45" t="e">
        <f>VLOOKUP($A310,EVID_OSEVU!$A$1:$M$4972,7,FALSE)</f>
        <v>#N/A</v>
      </c>
      <c r="G310" s="45" t="e">
        <f>VLOOKUP($A310,EVID_OSEVU!$A$1:$M$4972,8,FALSE)</f>
        <v>#N/A</v>
      </c>
      <c r="H310" s="45" t="e">
        <f>VLOOKUP($A310,EVID_OSEVU!$A$1:$M$4972,11,FALSE)</f>
        <v>#N/A</v>
      </c>
      <c r="I310" s="58" t="e">
        <f>VLOOKUP($A310,EVID_OSEVU!$A$1:$M$4972,11,FALSE)</f>
        <v>#N/A</v>
      </c>
      <c r="J310" s="63" t="e">
        <f>VLOOKUP(K310,Export6[#All],2,FALSE)</f>
        <v>#N/A</v>
      </c>
      <c r="K310" s="32"/>
      <c r="L310" s="33"/>
      <c r="M310" s="67" t="e">
        <f t="shared" si="4"/>
        <v>#N/A</v>
      </c>
      <c r="N310" s="61"/>
    </row>
    <row r="311" spans="1:14" x14ac:dyDescent="0.2">
      <c r="A311" s="32"/>
      <c r="B311" s="45" t="e">
        <f>VLOOKUP($A311,EVID_OSEVU!$A$1:$M$4972,2,FALSE)</f>
        <v>#N/A</v>
      </c>
      <c r="C311" s="45" t="e">
        <f>VLOOKUP($A311,EVID_OSEVU!$A$1:$M$4972,3,FALSE)</f>
        <v>#N/A</v>
      </c>
      <c r="D311" s="45" t="e">
        <f>VLOOKUP($A311,EVID_OSEVU!$A$1:$M$4972,4,FALSE)</f>
        <v>#N/A</v>
      </c>
      <c r="E311" s="35"/>
      <c r="F311" s="45" t="e">
        <f>VLOOKUP($A311,EVID_OSEVU!$A$1:$M$4972,7,FALSE)</f>
        <v>#N/A</v>
      </c>
      <c r="G311" s="45" t="e">
        <f>VLOOKUP($A311,EVID_OSEVU!$A$1:$M$4972,8,FALSE)</f>
        <v>#N/A</v>
      </c>
      <c r="H311" s="45" t="e">
        <f>VLOOKUP($A311,EVID_OSEVU!$A$1:$M$4972,11,FALSE)</f>
        <v>#N/A</v>
      </c>
      <c r="I311" s="58" t="e">
        <f>VLOOKUP($A311,EVID_OSEVU!$A$1:$M$4972,11,FALSE)</f>
        <v>#N/A</v>
      </c>
      <c r="J311" s="63" t="e">
        <f>VLOOKUP(K311,Export6[#All],2,FALSE)</f>
        <v>#N/A</v>
      </c>
      <c r="K311" s="32"/>
      <c r="L311" s="33"/>
      <c r="M311" s="67" t="e">
        <f t="shared" si="4"/>
        <v>#N/A</v>
      </c>
      <c r="N311" s="61"/>
    </row>
    <row r="312" spans="1:14" x14ac:dyDescent="0.2">
      <c r="A312" s="32"/>
      <c r="B312" s="45" t="e">
        <f>VLOOKUP($A312,EVID_OSEVU!$A$1:$M$4972,2,FALSE)</f>
        <v>#N/A</v>
      </c>
      <c r="C312" s="45" t="e">
        <f>VLOOKUP($A312,EVID_OSEVU!$A$1:$M$4972,3,FALSE)</f>
        <v>#N/A</v>
      </c>
      <c r="D312" s="45" t="e">
        <f>VLOOKUP($A312,EVID_OSEVU!$A$1:$M$4972,4,FALSE)</f>
        <v>#N/A</v>
      </c>
      <c r="E312" s="35"/>
      <c r="F312" s="45" t="e">
        <f>VLOOKUP($A312,EVID_OSEVU!$A$1:$M$4972,7,FALSE)</f>
        <v>#N/A</v>
      </c>
      <c r="G312" s="45" t="e">
        <f>VLOOKUP($A312,EVID_OSEVU!$A$1:$M$4972,8,FALSE)</f>
        <v>#N/A</v>
      </c>
      <c r="H312" s="45" t="e">
        <f>VLOOKUP($A312,EVID_OSEVU!$A$1:$M$4972,11,FALSE)</f>
        <v>#N/A</v>
      </c>
      <c r="I312" s="58" t="e">
        <f>VLOOKUP($A312,EVID_OSEVU!$A$1:$M$4972,11,FALSE)</f>
        <v>#N/A</v>
      </c>
      <c r="J312" s="63" t="e">
        <f>VLOOKUP(K312,Export6[#All],2,FALSE)</f>
        <v>#N/A</v>
      </c>
      <c r="K312" s="32"/>
      <c r="L312" s="33"/>
      <c r="M312" s="67" t="e">
        <f t="shared" si="4"/>
        <v>#N/A</v>
      </c>
      <c r="N312" s="61"/>
    </row>
    <row r="313" spans="1:14" x14ac:dyDescent="0.2">
      <c r="A313" s="32"/>
      <c r="B313" s="45" t="e">
        <f>VLOOKUP($A313,EVID_OSEVU!$A$1:$M$4972,2,FALSE)</f>
        <v>#N/A</v>
      </c>
      <c r="C313" s="45" t="e">
        <f>VLOOKUP($A313,EVID_OSEVU!$A$1:$M$4972,3,FALSE)</f>
        <v>#N/A</v>
      </c>
      <c r="D313" s="45" t="e">
        <f>VLOOKUP($A313,EVID_OSEVU!$A$1:$M$4972,4,FALSE)</f>
        <v>#N/A</v>
      </c>
      <c r="E313" s="35"/>
      <c r="F313" s="45" t="e">
        <f>VLOOKUP($A313,EVID_OSEVU!$A$1:$M$4972,7,FALSE)</f>
        <v>#N/A</v>
      </c>
      <c r="G313" s="45" t="e">
        <f>VLOOKUP($A313,EVID_OSEVU!$A$1:$M$4972,8,FALSE)</f>
        <v>#N/A</v>
      </c>
      <c r="H313" s="45" t="e">
        <f>VLOOKUP($A313,EVID_OSEVU!$A$1:$M$4972,11,FALSE)</f>
        <v>#N/A</v>
      </c>
      <c r="I313" s="58" t="e">
        <f>VLOOKUP($A313,EVID_OSEVU!$A$1:$M$4972,11,FALSE)</f>
        <v>#N/A</v>
      </c>
      <c r="J313" s="63" t="e">
        <f>VLOOKUP(K313,Export6[#All],2,FALSE)</f>
        <v>#N/A</v>
      </c>
      <c r="K313" s="32"/>
      <c r="L313" s="33"/>
      <c r="M313" s="67" t="e">
        <f t="shared" si="4"/>
        <v>#N/A</v>
      </c>
      <c r="N313" s="61"/>
    </row>
    <row r="314" spans="1:14" x14ac:dyDescent="0.2">
      <c r="A314" s="32"/>
      <c r="B314" s="45" t="e">
        <f>VLOOKUP($A314,EVID_OSEVU!$A$1:$M$4972,2,FALSE)</f>
        <v>#N/A</v>
      </c>
      <c r="C314" s="45" t="e">
        <f>VLOOKUP($A314,EVID_OSEVU!$A$1:$M$4972,3,FALSE)</f>
        <v>#N/A</v>
      </c>
      <c r="D314" s="45" t="e">
        <f>VLOOKUP($A314,EVID_OSEVU!$A$1:$M$4972,4,FALSE)</f>
        <v>#N/A</v>
      </c>
      <c r="E314" s="35"/>
      <c r="F314" s="45" t="e">
        <f>VLOOKUP($A314,EVID_OSEVU!$A$1:$M$4972,7,FALSE)</f>
        <v>#N/A</v>
      </c>
      <c r="G314" s="45" t="e">
        <f>VLOOKUP($A314,EVID_OSEVU!$A$1:$M$4972,8,FALSE)</f>
        <v>#N/A</v>
      </c>
      <c r="H314" s="45" t="e">
        <f>VLOOKUP($A314,EVID_OSEVU!$A$1:$M$4972,11,FALSE)</f>
        <v>#N/A</v>
      </c>
      <c r="I314" s="58" t="e">
        <f>VLOOKUP($A314,EVID_OSEVU!$A$1:$M$4972,11,FALSE)</f>
        <v>#N/A</v>
      </c>
      <c r="J314" s="63" t="e">
        <f>VLOOKUP(K314,Export6[#All],2,FALSE)</f>
        <v>#N/A</v>
      </c>
      <c r="K314" s="32"/>
      <c r="L314" s="33"/>
      <c r="M314" s="67" t="e">
        <f t="shared" si="4"/>
        <v>#N/A</v>
      </c>
      <c r="N314" s="61"/>
    </row>
    <row r="315" spans="1:14" x14ac:dyDescent="0.2">
      <c r="A315" s="32"/>
      <c r="B315" s="45" t="e">
        <f>VLOOKUP($A315,EVID_OSEVU!$A$1:$M$4972,2,FALSE)</f>
        <v>#N/A</v>
      </c>
      <c r="C315" s="45" t="e">
        <f>VLOOKUP($A315,EVID_OSEVU!$A$1:$M$4972,3,FALSE)</f>
        <v>#N/A</v>
      </c>
      <c r="D315" s="45" t="e">
        <f>VLOOKUP($A315,EVID_OSEVU!$A$1:$M$4972,4,FALSE)</f>
        <v>#N/A</v>
      </c>
      <c r="E315" s="35"/>
      <c r="F315" s="45" t="e">
        <f>VLOOKUP($A315,EVID_OSEVU!$A$1:$M$4972,7,FALSE)</f>
        <v>#N/A</v>
      </c>
      <c r="G315" s="45" t="e">
        <f>VLOOKUP($A315,EVID_OSEVU!$A$1:$M$4972,8,FALSE)</f>
        <v>#N/A</v>
      </c>
      <c r="H315" s="45" t="e">
        <f>VLOOKUP($A315,EVID_OSEVU!$A$1:$M$4972,11,FALSE)</f>
        <v>#N/A</v>
      </c>
      <c r="I315" s="58" t="e">
        <f>VLOOKUP($A315,EVID_OSEVU!$A$1:$M$4972,11,FALSE)</f>
        <v>#N/A</v>
      </c>
      <c r="J315" s="63" t="e">
        <f>VLOOKUP(K315,Export6[#All],2,FALSE)</f>
        <v>#N/A</v>
      </c>
      <c r="K315" s="32"/>
      <c r="L315" s="33"/>
      <c r="M315" s="67" t="e">
        <f t="shared" si="4"/>
        <v>#N/A</v>
      </c>
      <c r="N315" s="61"/>
    </row>
    <row r="316" spans="1:14" x14ac:dyDescent="0.2">
      <c r="A316" s="32"/>
      <c r="B316" s="45" t="e">
        <f>VLOOKUP($A316,EVID_OSEVU!$A$1:$M$4972,2,FALSE)</f>
        <v>#N/A</v>
      </c>
      <c r="C316" s="45" t="e">
        <f>VLOOKUP($A316,EVID_OSEVU!$A$1:$M$4972,3,FALSE)</f>
        <v>#N/A</v>
      </c>
      <c r="D316" s="45" t="e">
        <f>VLOOKUP($A316,EVID_OSEVU!$A$1:$M$4972,4,FALSE)</f>
        <v>#N/A</v>
      </c>
      <c r="E316" s="35"/>
      <c r="F316" s="45" t="e">
        <f>VLOOKUP($A316,EVID_OSEVU!$A$1:$M$4972,7,FALSE)</f>
        <v>#N/A</v>
      </c>
      <c r="G316" s="45" t="e">
        <f>VLOOKUP($A316,EVID_OSEVU!$A$1:$M$4972,8,FALSE)</f>
        <v>#N/A</v>
      </c>
      <c r="H316" s="45" t="e">
        <f>VLOOKUP($A316,EVID_OSEVU!$A$1:$M$4972,11,FALSE)</f>
        <v>#N/A</v>
      </c>
      <c r="I316" s="58" t="e">
        <f>VLOOKUP($A316,EVID_OSEVU!$A$1:$M$4972,11,FALSE)</f>
        <v>#N/A</v>
      </c>
      <c r="J316" s="63" t="e">
        <f>VLOOKUP(K316,Export6[#All],2,FALSE)</f>
        <v>#N/A</v>
      </c>
      <c r="K316" s="32"/>
      <c r="L316" s="33"/>
      <c r="M316" s="67" t="e">
        <f t="shared" si="4"/>
        <v>#N/A</v>
      </c>
      <c r="N316" s="61"/>
    </row>
    <row r="317" spans="1:14" x14ac:dyDescent="0.2">
      <c r="A317" s="32"/>
      <c r="B317" s="45" t="e">
        <f>VLOOKUP($A317,EVID_OSEVU!$A$1:$M$4972,2,FALSE)</f>
        <v>#N/A</v>
      </c>
      <c r="C317" s="45" t="e">
        <f>VLOOKUP($A317,EVID_OSEVU!$A$1:$M$4972,3,FALSE)</f>
        <v>#N/A</v>
      </c>
      <c r="D317" s="45" t="e">
        <f>VLOOKUP($A317,EVID_OSEVU!$A$1:$M$4972,4,FALSE)</f>
        <v>#N/A</v>
      </c>
      <c r="E317" s="35"/>
      <c r="F317" s="45" t="e">
        <f>VLOOKUP($A317,EVID_OSEVU!$A$1:$M$4972,7,FALSE)</f>
        <v>#N/A</v>
      </c>
      <c r="G317" s="45" t="e">
        <f>VLOOKUP($A317,EVID_OSEVU!$A$1:$M$4972,8,FALSE)</f>
        <v>#N/A</v>
      </c>
      <c r="H317" s="45" t="e">
        <f>VLOOKUP($A317,EVID_OSEVU!$A$1:$M$4972,11,FALSE)</f>
        <v>#N/A</v>
      </c>
      <c r="I317" s="58" t="e">
        <f>VLOOKUP($A317,EVID_OSEVU!$A$1:$M$4972,11,FALSE)</f>
        <v>#N/A</v>
      </c>
      <c r="J317" s="63" t="e">
        <f>VLOOKUP(K317,Export6[#All],2,FALSE)</f>
        <v>#N/A</v>
      </c>
      <c r="K317" s="32"/>
      <c r="L317" s="33"/>
      <c r="M317" s="67" t="e">
        <f t="shared" si="4"/>
        <v>#N/A</v>
      </c>
      <c r="N317" s="61"/>
    </row>
    <row r="318" spans="1:14" x14ac:dyDescent="0.2">
      <c r="A318" s="32"/>
      <c r="B318" s="45" t="e">
        <f>VLOOKUP($A318,EVID_OSEVU!$A$1:$M$4972,2,FALSE)</f>
        <v>#N/A</v>
      </c>
      <c r="C318" s="45" t="e">
        <f>VLOOKUP($A318,EVID_OSEVU!$A$1:$M$4972,3,FALSE)</f>
        <v>#N/A</v>
      </c>
      <c r="D318" s="45" t="e">
        <f>VLOOKUP($A318,EVID_OSEVU!$A$1:$M$4972,4,FALSE)</f>
        <v>#N/A</v>
      </c>
      <c r="E318" s="35"/>
      <c r="F318" s="45" t="e">
        <f>VLOOKUP($A318,EVID_OSEVU!$A$1:$M$4972,7,FALSE)</f>
        <v>#N/A</v>
      </c>
      <c r="G318" s="45" t="e">
        <f>VLOOKUP($A318,EVID_OSEVU!$A$1:$M$4972,8,FALSE)</f>
        <v>#N/A</v>
      </c>
      <c r="H318" s="45" t="e">
        <f>VLOOKUP($A318,EVID_OSEVU!$A$1:$M$4972,11,FALSE)</f>
        <v>#N/A</v>
      </c>
      <c r="I318" s="58" t="e">
        <f>VLOOKUP($A318,EVID_OSEVU!$A$1:$M$4972,11,FALSE)</f>
        <v>#N/A</v>
      </c>
      <c r="J318" s="63" t="e">
        <f>VLOOKUP(K318,Export6[#All],2,FALSE)</f>
        <v>#N/A</v>
      </c>
      <c r="K318" s="32"/>
      <c r="L318" s="33"/>
      <c r="M318" s="67" t="e">
        <f t="shared" si="4"/>
        <v>#N/A</v>
      </c>
      <c r="N318" s="61"/>
    </row>
    <row r="319" spans="1:14" x14ac:dyDescent="0.2">
      <c r="A319" s="32"/>
      <c r="B319" s="45" t="e">
        <f>VLOOKUP($A319,EVID_OSEVU!$A$1:$M$4972,2,FALSE)</f>
        <v>#N/A</v>
      </c>
      <c r="C319" s="45" t="e">
        <f>VLOOKUP($A319,EVID_OSEVU!$A$1:$M$4972,3,FALSE)</f>
        <v>#N/A</v>
      </c>
      <c r="D319" s="45" t="e">
        <f>VLOOKUP($A319,EVID_OSEVU!$A$1:$M$4972,4,FALSE)</f>
        <v>#N/A</v>
      </c>
      <c r="E319" s="35"/>
      <c r="F319" s="45" t="e">
        <f>VLOOKUP($A319,EVID_OSEVU!$A$1:$M$4972,7,FALSE)</f>
        <v>#N/A</v>
      </c>
      <c r="G319" s="45" t="e">
        <f>VLOOKUP($A319,EVID_OSEVU!$A$1:$M$4972,8,FALSE)</f>
        <v>#N/A</v>
      </c>
      <c r="H319" s="45" t="e">
        <f>VLOOKUP($A319,EVID_OSEVU!$A$1:$M$4972,11,FALSE)</f>
        <v>#N/A</v>
      </c>
      <c r="I319" s="58" t="e">
        <f>VLOOKUP($A319,EVID_OSEVU!$A$1:$M$4972,11,FALSE)</f>
        <v>#N/A</v>
      </c>
      <c r="J319" s="63" t="e">
        <f>VLOOKUP(K319,Export6[#All],2,FALSE)</f>
        <v>#N/A</v>
      </c>
      <c r="K319" s="32"/>
      <c r="L319" s="33"/>
      <c r="M319" s="67" t="e">
        <f t="shared" si="4"/>
        <v>#N/A</v>
      </c>
      <c r="N319" s="61"/>
    </row>
    <row r="320" spans="1:14" x14ac:dyDescent="0.2">
      <c r="A320" s="32"/>
      <c r="B320" s="45" t="e">
        <f>VLOOKUP($A320,EVID_OSEVU!$A$1:$M$4972,2,FALSE)</f>
        <v>#N/A</v>
      </c>
      <c r="C320" s="45" t="e">
        <f>VLOOKUP($A320,EVID_OSEVU!$A$1:$M$4972,3,FALSE)</f>
        <v>#N/A</v>
      </c>
      <c r="D320" s="45" t="e">
        <f>VLOOKUP($A320,EVID_OSEVU!$A$1:$M$4972,4,FALSE)</f>
        <v>#N/A</v>
      </c>
      <c r="E320" s="35"/>
      <c r="F320" s="45" t="e">
        <f>VLOOKUP($A320,EVID_OSEVU!$A$1:$M$4972,7,FALSE)</f>
        <v>#N/A</v>
      </c>
      <c r="G320" s="45" t="e">
        <f>VLOOKUP($A320,EVID_OSEVU!$A$1:$M$4972,8,FALSE)</f>
        <v>#N/A</v>
      </c>
      <c r="H320" s="45" t="e">
        <f>VLOOKUP($A320,EVID_OSEVU!$A$1:$M$4972,11,FALSE)</f>
        <v>#N/A</v>
      </c>
      <c r="I320" s="58" t="e">
        <f>VLOOKUP($A320,EVID_OSEVU!$A$1:$M$4972,11,FALSE)</f>
        <v>#N/A</v>
      </c>
      <c r="J320" s="63" t="e">
        <f>VLOOKUP(K320,Export6[#All],2,FALSE)</f>
        <v>#N/A</v>
      </c>
      <c r="K320" s="32"/>
      <c r="L320" s="33"/>
      <c r="M320" s="67" t="e">
        <f t="shared" si="4"/>
        <v>#N/A</v>
      </c>
      <c r="N320" s="61"/>
    </row>
    <row r="321" spans="1:14" x14ac:dyDescent="0.2">
      <c r="A321" s="32"/>
      <c r="B321" s="45" t="e">
        <f>VLOOKUP($A321,EVID_OSEVU!$A$1:$M$4972,2,FALSE)</f>
        <v>#N/A</v>
      </c>
      <c r="C321" s="45" t="e">
        <f>VLOOKUP($A321,EVID_OSEVU!$A$1:$M$4972,3,FALSE)</f>
        <v>#N/A</v>
      </c>
      <c r="D321" s="45" t="e">
        <f>VLOOKUP($A321,EVID_OSEVU!$A$1:$M$4972,4,FALSE)</f>
        <v>#N/A</v>
      </c>
      <c r="E321" s="35"/>
      <c r="F321" s="45" t="e">
        <f>VLOOKUP($A321,EVID_OSEVU!$A$1:$M$4972,7,FALSE)</f>
        <v>#N/A</v>
      </c>
      <c r="G321" s="45" t="e">
        <f>VLOOKUP($A321,EVID_OSEVU!$A$1:$M$4972,8,FALSE)</f>
        <v>#N/A</v>
      </c>
      <c r="H321" s="45" t="e">
        <f>VLOOKUP($A321,EVID_OSEVU!$A$1:$M$4972,11,FALSE)</f>
        <v>#N/A</v>
      </c>
      <c r="I321" s="58" t="e">
        <f>VLOOKUP($A321,EVID_OSEVU!$A$1:$M$4972,11,FALSE)</f>
        <v>#N/A</v>
      </c>
      <c r="J321" s="63" t="e">
        <f>VLOOKUP(K321,Export6[#All],2,FALSE)</f>
        <v>#N/A</v>
      </c>
      <c r="K321" s="32"/>
      <c r="L321" s="33"/>
      <c r="M321" s="67" t="e">
        <f t="shared" si="4"/>
        <v>#N/A</v>
      </c>
      <c r="N321" s="61"/>
    </row>
    <row r="322" spans="1:14" x14ac:dyDescent="0.2">
      <c r="A322" s="32"/>
      <c r="B322" s="45" t="e">
        <f>VLOOKUP($A322,EVID_OSEVU!$A$1:$M$4972,2,FALSE)</f>
        <v>#N/A</v>
      </c>
      <c r="C322" s="45" t="e">
        <f>VLOOKUP($A322,EVID_OSEVU!$A$1:$M$4972,3,FALSE)</f>
        <v>#N/A</v>
      </c>
      <c r="D322" s="45" t="e">
        <f>VLOOKUP($A322,EVID_OSEVU!$A$1:$M$4972,4,FALSE)</f>
        <v>#N/A</v>
      </c>
      <c r="E322" s="35"/>
      <c r="F322" s="45" t="e">
        <f>VLOOKUP($A322,EVID_OSEVU!$A$1:$M$4972,7,FALSE)</f>
        <v>#N/A</v>
      </c>
      <c r="G322" s="45" t="e">
        <f>VLOOKUP($A322,EVID_OSEVU!$A$1:$M$4972,8,FALSE)</f>
        <v>#N/A</v>
      </c>
      <c r="H322" s="45" t="e">
        <f>VLOOKUP($A322,EVID_OSEVU!$A$1:$M$4972,11,FALSE)</f>
        <v>#N/A</v>
      </c>
      <c r="I322" s="58" t="e">
        <f>VLOOKUP($A322,EVID_OSEVU!$A$1:$M$4972,11,FALSE)</f>
        <v>#N/A</v>
      </c>
      <c r="J322" s="63" t="e">
        <f>VLOOKUP(K322,Export6[#All],2,FALSE)</f>
        <v>#N/A</v>
      </c>
      <c r="K322" s="32"/>
      <c r="L322" s="33"/>
      <c r="M322" s="67" t="e">
        <f t="shared" si="4"/>
        <v>#N/A</v>
      </c>
      <c r="N322" s="61"/>
    </row>
    <row r="323" spans="1:14" x14ac:dyDescent="0.2">
      <c r="A323" s="32"/>
      <c r="B323" s="45" t="e">
        <f>VLOOKUP($A323,EVID_OSEVU!$A$1:$M$4972,2,FALSE)</f>
        <v>#N/A</v>
      </c>
      <c r="C323" s="45" t="e">
        <f>VLOOKUP($A323,EVID_OSEVU!$A$1:$M$4972,3,FALSE)</f>
        <v>#N/A</v>
      </c>
      <c r="D323" s="45" t="e">
        <f>VLOOKUP($A323,EVID_OSEVU!$A$1:$M$4972,4,FALSE)</f>
        <v>#N/A</v>
      </c>
      <c r="E323" s="35"/>
      <c r="F323" s="45" t="e">
        <f>VLOOKUP($A323,EVID_OSEVU!$A$1:$M$4972,7,FALSE)</f>
        <v>#N/A</v>
      </c>
      <c r="G323" s="45" t="e">
        <f>VLOOKUP($A323,EVID_OSEVU!$A$1:$M$4972,8,FALSE)</f>
        <v>#N/A</v>
      </c>
      <c r="H323" s="45" t="e">
        <f>VLOOKUP($A323,EVID_OSEVU!$A$1:$M$4972,11,FALSE)</f>
        <v>#N/A</v>
      </c>
      <c r="I323" s="58" t="e">
        <f>VLOOKUP($A323,EVID_OSEVU!$A$1:$M$4972,11,FALSE)</f>
        <v>#N/A</v>
      </c>
      <c r="J323" s="63" t="e">
        <f>VLOOKUP(K323,Export6[#All],2,FALSE)</f>
        <v>#N/A</v>
      </c>
      <c r="K323" s="32"/>
      <c r="L323" s="33"/>
      <c r="M323" s="67" t="e">
        <f t="shared" si="4"/>
        <v>#N/A</v>
      </c>
      <c r="N323" s="61"/>
    </row>
    <row r="324" spans="1:14" x14ac:dyDescent="0.2">
      <c r="A324" s="32"/>
      <c r="B324" s="45" t="e">
        <f>VLOOKUP($A324,EVID_OSEVU!$A$1:$M$4972,2,FALSE)</f>
        <v>#N/A</v>
      </c>
      <c r="C324" s="45" t="e">
        <f>VLOOKUP($A324,EVID_OSEVU!$A$1:$M$4972,3,FALSE)</f>
        <v>#N/A</v>
      </c>
      <c r="D324" s="45" t="e">
        <f>VLOOKUP($A324,EVID_OSEVU!$A$1:$M$4972,4,FALSE)</f>
        <v>#N/A</v>
      </c>
      <c r="E324" s="35"/>
      <c r="F324" s="45" t="e">
        <f>VLOOKUP($A324,EVID_OSEVU!$A$1:$M$4972,7,FALSE)</f>
        <v>#N/A</v>
      </c>
      <c r="G324" s="45" t="e">
        <f>VLOOKUP($A324,EVID_OSEVU!$A$1:$M$4972,8,FALSE)</f>
        <v>#N/A</v>
      </c>
      <c r="H324" s="45" t="e">
        <f>VLOOKUP($A324,EVID_OSEVU!$A$1:$M$4972,11,FALSE)</f>
        <v>#N/A</v>
      </c>
      <c r="I324" s="58" t="e">
        <f>VLOOKUP($A324,EVID_OSEVU!$A$1:$M$4972,11,FALSE)</f>
        <v>#N/A</v>
      </c>
      <c r="J324" s="63" t="e">
        <f>VLOOKUP(K324,Export6[#All],2,FALSE)</f>
        <v>#N/A</v>
      </c>
      <c r="K324" s="32"/>
      <c r="L324" s="33"/>
      <c r="M324" s="67" t="e">
        <f t="shared" ref="M324:M387" si="5">L324*I324</f>
        <v>#N/A</v>
      </c>
      <c r="N324" s="61"/>
    </row>
    <row r="325" spans="1:14" x14ac:dyDescent="0.2">
      <c r="A325" s="32"/>
      <c r="B325" s="45" t="e">
        <f>VLOOKUP($A325,EVID_OSEVU!$A$1:$M$4972,2,FALSE)</f>
        <v>#N/A</v>
      </c>
      <c r="C325" s="45" t="e">
        <f>VLOOKUP($A325,EVID_OSEVU!$A$1:$M$4972,3,FALSE)</f>
        <v>#N/A</v>
      </c>
      <c r="D325" s="45" t="e">
        <f>VLOOKUP($A325,EVID_OSEVU!$A$1:$M$4972,4,FALSE)</f>
        <v>#N/A</v>
      </c>
      <c r="E325" s="35"/>
      <c r="F325" s="45" t="e">
        <f>VLOOKUP($A325,EVID_OSEVU!$A$1:$M$4972,7,FALSE)</f>
        <v>#N/A</v>
      </c>
      <c r="G325" s="45" t="e">
        <f>VLOOKUP($A325,EVID_OSEVU!$A$1:$M$4972,8,FALSE)</f>
        <v>#N/A</v>
      </c>
      <c r="H325" s="45" t="e">
        <f>VLOOKUP($A325,EVID_OSEVU!$A$1:$M$4972,11,FALSE)</f>
        <v>#N/A</v>
      </c>
      <c r="I325" s="58" t="e">
        <f>VLOOKUP($A325,EVID_OSEVU!$A$1:$M$4972,11,FALSE)</f>
        <v>#N/A</v>
      </c>
      <c r="J325" s="63" t="e">
        <f>VLOOKUP(K325,Export6[#All],2,FALSE)</f>
        <v>#N/A</v>
      </c>
      <c r="K325" s="32"/>
      <c r="L325" s="33"/>
      <c r="M325" s="67" t="e">
        <f t="shared" si="5"/>
        <v>#N/A</v>
      </c>
      <c r="N325" s="61"/>
    </row>
    <row r="326" spans="1:14" x14ac:dyDescent="0.2">
      <c r="A326" s="32"/>
      <c r="B326" s="45" t="e">
        <f>VLOOKUP($A326,EVID_OSEVU!$A$1:$M$4972,2,FALSE)</f>
        <v>#N/A</v>
      </c>
      <c r="C326" s="45" t="e">
        <f>VLOOKUP($A326,EVID_OSEVU!$A$1:$M$4972,3,FALSE)</f>
        <v>#N/A</v>
      </c>
      <c r="D326" s="45" t="e">
        <f>VLOOKUP($A326,EVID_OSEVU!$A$1:$M$4972,4,FALSE)</f>
        <v>#N/A</v>
      </c>
      <c r="E326" s="35"/>
      <c r="F326" s="45" t="e">
        <f>VLOOKUP($A326,EVID_OSEVU!$A$1:$M$4972,7,FALSE)</f>
        <v>#N/A</v>
      </c>
      <c r="G326" s="45" t="e">
        <f>VLOOKUP($A326,EVID_OSEVU!$A$1:$M$4972,8,FALSE)</f>
        <v>#N/A</v>
      </c>
      <c r="H326" s="45" t="e">
        <f>VLOOKUP($A326,EVID_OSEVU!$A$1:$M$4972,11,FALSE)</f>
        <v>#N/A</v>
      </c>
      <c r="I326" s="58" t="e">
        <f>VLOOKUP($A326,EVID_OSEVU!$A$1:$M$4972,11,FALSE)</f>
        <v>#N/A</v>
      </c>
      <c r="J326" s="63" t="e">
        <f>VLOOKUP(K326,Export6[#All],2,FALSE)</f>
        <v>#N/A</v>
      </c>
      <c r="K326" s="32"/>
      <c r="L326" s="33"/>
      <c r="M326" s="67" t="e">
        <f t="shared" si="5"/>
        <v>#N/A</v>
      </c>
      <c r="N326" s="61"/>
    </row>
    <row r="327" spans="1:14" x14ac:dyDescent="0.2">
      <c r="A327" s="32"/>
      <c r="B327" s="45" t="e">
        <f>VLOOKUP($A327,EVID_OSEVU!$A$1:$M$4972,2,FALSE)</f>
        <v>#N/A</v>
      </c>
      <c r="C327" s="45" t="e">
        <f>VLOOKUP($A327,EVID_OSEVU!$A$1:$M$4972,3,FALSE)</f>
        <v>#N/A</v>
      </c>
      <c r="D327" s="45" t="e">
        <f>VLOOKUP($A327,EVID_OSEVU!$A$1:$M$4972,4,FALSE)</f>
        <v>#N/A</v>
      </c>
      <c r="E327" s="35"/>
      <c r="F327" s="45" t="e">
        <f>VLOOKUP($A327,EVID_OSEVU!$A$1:$M$4972,7,FALSE)</f>
        <v>#N/A</v>
      </c>
      <c r="G327" s="45" t="e">
        <f>VLOOKUP($A327,EVID_OSEVU!$A$1:$M$4972,8,FALSE)</f>
        <v>#N/A</v>
      </c>
      <c r="H327" s="45" t="e">
        <f>VLOOKUP($A327,EVID_OSEVU!$A$1:$M$4972,11,FALSE)</f>
        <v>#N/A</v>
      </c>
      <c r="I327" s="58" t="e">
        <f>VLOOKUP($A327,EVID_OSEVU!$A$1:$M$4972,11,FALSE)</f>
        <v>#N/A</v>
      </c>
      <c r="J327" s="63" t="e">
        <f>VLOOKUP(K327,Export6[#All],2,FALSE)</f>
        <v>#N/A</v>
      </c>
      <c r="K327" s="32"/>
      <c r="L327" s="33"/>
      <c r="M327" s="67" t="e">
        <f t="shared" si="5"/>
        <v>#N/A</v>
      </c>
      <c r="N327" s="61"/>
    </row>
    <row r="328" spans="1:14" x14ac:dyDescent="0.2">
      <c r="A328" s="32"/>
      <c r="B328" s="45" t="e">
        <f>VLOOKUP($A328,EVID_OSEVU!$A$1:$M$4972,2,FALSE)</f>
        <v>#N/A</v>
      </c>
      <c r="C328" s="45" t="e">
        <f>VLOOKUP($A328,EVID_OSEVU!$A$1:$M$4972,3,FALSE)</f>
        <v>#N/A</v>
      </c>
      <c r="D328" s="45" t="e">
        <f>VLOOKUP($A328,EVID_OSEVU!$A$1:$M$4972,4,FALSE)</f>
        <v>#N/A</v>
      </c>
      <c r="E328" s="35"/>
      <c r="F328" s="45" t="e">
        <f>VLOOKUP($A328,EVID_OSEVU!$A$1:$M$4972,7,FALSE)</f>
        <v>#N/A</v>
      </c>
      <c r="G328" s="45" t="e">
        <f>VLOOKUP($A328,EVID_OSEVU!$A$1:$M$4972,8,FALSE)</f>
        <v>#N/A</v>
      </c>
      <c r="H328" s="45" t="e">
        <f>VLOOKUP($A328,EVID_OSEVU!$A$1:$M$4972,11,FALSE)</f>
        <v>#N/A</v>
      </c>
      <c r="I328" s="58" t="e">
        <f>VLOOKUP($A328,EVID_OSEVU!$A$1:$M$4972,11,FALSE)</f>
        <v>#N/A</v>
      </c>
      <c r="J328" s="63" t="e">
        <f>VLOOKUP(K328,Export6[#All],2,FALSE)</f>
        <v>#N/A</v>
      </c>
      <c r="K328" s="32"/>
      <c r="L328" s="33"/>
      <c r="M328" s="67" t="e">
        <f t="shared" si="5"/>
        <v>#N/A</v>
      </c>
      <c r="N328" s="61"/>
    </row>
    <row r="329" spans="1:14" x14ac:dyDescent="0.2">
      <c r="A329" s="32"/>
      <c r="B329" s="45" t="e">
        <f>VLOOKUP($A329,EVID_OSEVU!$A$1:$M$4972,2,FALSE)</f>
        <v>#N/A</v>
      </c>
      <c r="C329" s="45" t="e">
        <f>VLOOKUP($A329,EVID_OSEVU!$A$1:$M$4972,3,FALSE)</f>
        <v>#N/A</v>
      </c>
      <c r="D329" s="45" t="e">
        <f>VLOOKUP($A329,EVID_OSEVU!$A$1:$M$4972,4,FALSE)</f>
        <v>#N/A</v>
      </c>
      <c r="E329" s="35"/>
      <c r="F329" s="45" t="e">
        <f>VLOOKUP($A329,EVID_OSEVU!$A$1:$M$4972,7,FALSE)</f>
        <v>#N/A</v>
      </c>
      <c r="G329" s="45" t="e">
        <f>VLOOKUP($A329,EVID_OSEVU!$A$1:$M$4972,8,FALSE)</f>
        <v>#N/A</v>
      </c>
      <c r="H329" s="45" t="e">
        <f>VLOOKUP($A329,EVID_OSEVU!$A$1:$M$4972,11,FALSE)</f>
        <v>#N/A</v>
      </c>
      <c r="I329" s="58" t="e">
        <f>VLOOKUP($A329,EVID_OSEVU!$A$1:$M$4972,11,FALSE)</f>
        <v>#N/A</v>
      </c>
      <c r="J329" s="63" t="e">
        <f>VLOOKUP(K329,Export6[#All],2,FALSE)</f>
        <v>#N/A</v>
      </c>
      <c r="K329" s="32"/>
      <c r="L329" s="33"/>
      <c r="M329" s="67" t="e">
        <f t="shared" si="5"/>
        <v>#N/A</v>
      </c>
      <c r="N329" s="61"/>
    </row>
    <row r="330" spans="1:14" x14ac:dyDescent="0.2">
      <c r="A330" s="32"/>
      <c r="B330" s="45" t="e">
        <f>VLOOKUP($A330,EVID_OSEVU!$A$1:$M$4972,2,FALSE)</f>
        <v>#N/A</v>
      </c>
      <c r="C330" s="45" t="e">
        <f>VLOOKUP($A330,EVID_OSEVU!$A$1:$M$4972,3,FALSE)</f>
        <v>#N/A</v>
      </c>
      <c r="D330" s="45" t="e">
        <f>VLOOKUP($A330,EVID_OSEVU!$A$1:$M$4972,4,FALSE)</f>
        <v>#N/A</v>
      </c>
      <c r="E330" s="35"/>
      <c r="F330" s="45" t="e">
        <f>VLOOKUP($A330,EVID_OSEVU!$A$1:$M$4972,7,FALSE)</f>
        <v>#N/A</v>
      </c>
      <c r="G330" s="45" t="e">
        <f>VLOOKUP($A330,EVID_OSEVU!$A$1:$M$4972,8,FALSE)</f>
        <v>#N/A</v>
      </c>
      <c r="H330" s="45" t="e">
        <f>VLOOKUP($A330,EVID_OSEVU!$A$1:$M$4972,11,FALSE)</f>
        <v>#N/A</v>
      </c>
      <c r="I330" s="58" t="e">
        <f>VLOOKUP($A330,EVID_OSEVU!$A$1:$M$4972,11,FALSE)</f>
        <v>#N/A</v>
      </c>
      <c r="J330" s="63" t="e">
        <f>VLOOKUP(K330,Export6[#All],2,FALSE)</f>
        <v>#N/A</v>
      </c>
      <c r="K330" s="32"/>
      <c r="L330" s="33"/>
      <c r="M330" s="67" t="e">
        <f t="shared" si="5"/>
        <v>#N/A</v>
      </c>
      <c r="N330" s="61"/>
    </row>
    <row r="331" spans="1:14" x14ac:dyDescent="0.2">
      <c r="A331" s="32"/>
      <c r="B331" s="45" t="e">
        <f>VLOOKUP($A331,EVID_OSEVU!$A$1:$M$4972,2,FALSE)</f>
        <v>#N/A</v>
      </c>
      <c r="C331" s="45" t="e">
        <f>VLOOKUP($A331,EVID_OSEVU!$A$1:$M$4972,3,FALSE)</f>
        <v>#N/A</v>
      </c>
      <c r="D331" s="45" t="e">
        <f>VLOOKUP($A331,EVID_OSEVU!$A$1:$M$4972,4,FALSE)</f>
        <v>#N/A</v>
      </c>
      <c r="E331" s="35"/>
      <c r="F331" s="45" t="e">
        <f>VLOOKUP($A331,EVID_OSEVU!$A$1:$M$4972,7,FALSE)</f>
        <v>#N/A</v>
      </c>
      <c r="G331" s="45" t="e">
        <f>VLOOKUP($A331,EVID_OSEVU!$A$1:$M$4972,8,FALSE)</f>
        <v>#N/A</v>
      </c>
      <c r="H331" s="45" t="e">
        <f>VLOOKUP($A331,EVID_OSEVU!$A$1:$M$4972,11,FALSE)</f>
        <v>#N/A</v>
      </c>
      <c r="I331" s="58" t="e">
        <f>VLOOKUP($A331,EVID_OSEVU!$A$1:$M$4972,11,FALSE)</f>
        <v>#N/A</v>
      </c>
      <c r="J331" s="63" t="e">
        <f>VLOOKUP(K331,Export6[#All],2,FALSE)</f>
        <v>#N/A</v>
      </c>
      <c r="K331" s="32"/>
      <c r="L331" s="33"/>
      <c r="M331" s="67" t="e">
        <f t="shared" si="5"/>
        <v>#N/A</v>
      </c>
      <c r="N331" s="61"/>
    </row>
    <row r="332" spans="1:14" x14ac:dyDescent="0.2">
      <c r="A332" s="32"/>
      <c r="B332" s="45" t="e">
        <f>VLOOKUP($A332,EVID_OSEVU!$A$1:$M$4972,2,FALSE)</f>
        <v>#N/A</v>
      </c>
      <c r="C332" s="45" t="e">
        <f>VLOOKUP($A332,EVID_OSEVU!$A$1:$M$4972,3,FALSE)</f>
        <v>#N/A</v>
      </c>
      <c r="D332" s="45" t="e">
        <f>VLOOKUP($A332,EVID_OSEVU!$A$1:$M$4972,4,FALSE)</f>
        <v>#N/A</v>
      </c>
      <c r="E332" s="35"/>
      <c r="F332" s="45" t="e">
        <f>VLOOKUP($A332,EVID_OSEVU!$A$1:$M$4972,7,FALSE)</f>
        <v>#N/A</v>
      </c>
      <c r="G332" s="45" t="e">
        <f>VLOOKUP($A332,EVID_OSEVU!$A$1:$M$4972,8,FALSE)</f>
        <v>#N/A</v>
      </c>
      <c r="H332" s="45" t="e">
        <f>VLOOKUP($A332,EVID_OSEVU!$A$1:$M$4972,11,FALSE)</f>
        <v>#N/A</v>
      </c>
      <c r="I332" s="58" t="e">
        <f>VLOOKUP($A332,EVID_OSEVU!$A$1:$M$4972,11,FALSE)</f>
        <v>#N/A</v>
      </c>
      <c r="J332" s="63" t="e">
        <f>VLOOKUP(K332,Export6[#All],2,FALSE)</f>
        <v>#N/A</v>
      </c>
      <c r="K332" s="32"/>
      <c r="L332" s="33"/>
      <c r="M332" s="67" t="e">
        <f t="shared" si="5"/>
        <v>#N/A</v>
      </c>
      <c r="N332" s="61"/>
    </row>
    <row r="333" spans="1:14" x14ac:dyDescent="0.2">
      <c r="A333" s="32"/>
      <c r="B333" s="45" t="e">
        <f>VLOOKUP($A333,EVID_OSEVU!$A$1:$M$4972,2,FALSE)</f>
        <v>#N/A</v>
      </c>
      <c r="C333" s="45" t="e">
        <f>VLOOKUP($A333,EVID_OSEVU!$A$1:$M$4972,3,FALSE)</f>
        <v>#N/A</v>
      </c>
      <c r="D333" s="45" t="e">
        <f>VLOOKUP($A333,EVID_OSEVU!$A$1:$M$4972,4,FALSE)</f>
        <v>#N/A</v>
      </c>
      <c r="E333" s="35"/>
      <c r="F333" s="45" t="e">
        <f>VLOOKUP($A333,EVID_OSEVU!$A$1:$M$4972,7,FALSE)</f>
        <v>#N/A</v>
      </c>
      <c r="G333" s="45" t="e">
        <f>VLOOKUP($A333,EVID_OSEVU!$A$1:$M$4972,8,FALSE)</f>
        <v>#N/A</v>
      </c>
      <c r="H333" s="45" t="e">
        <f>VLOOKUP($A333,EVID_OSEVU!$A$1:$M$4972,11,FALSE)</f>
        <v>#N/A</v>
      </c>
      <c r="I333" s="58" t="e">
        <f>VLOOKUP($A333,EVID_OSEVU!$A$1:$M$4972,11,FALSE)</f>
        <v>#N/A</v>
      </c>
      <c r="J333" s="63" t="e">
        <f>VLOOKUP(K333,Export6[#All],2,FALSE)</f>
        <v>#N/A</v>
      </c>
      <c r="K333" s="32"/>
      <c r="L333" s="33"/>
      <c r="M333" s="67" t="e">
        <f t="shared" si="5"/>
        <v>#N/A</v>
      </c>
      <c r="N333" s="61"/>
    </row>
    <row r="334" spans="1:14" x14ac:dyDescent="0.2">
      <c r="A334" s="32"/>
      <c r="B334" s="45" t="e">
        <f>VLOOKUP($A334,EVID_OSEVU!$A$1:$M$4972,2,FALSE)</f>
        <v>#N/A</v>
      </c>
      <c r="C334" s="45" t="e">
        <f>VLOOKUP($A334,EVID_OSEVU!$A$1:$M$4972,3,FALSE)</f>
        <v>#N/A</v>
      </c>
      <c r="D334" s="45" t="e">
        <f>VLOOKUP($A334,EVID_OSEVU!$A$1:$M$4972,4,FALSE)</f>
        <v>#N/A</v>
      </c>
      <c r="E334" s="35"/>
      <c r="F334" s="45" t="e">
        <f>VLOOKUP($A334,EVID_OSEVU!$A$1:$M$4972,7,FALSE)</f>
        <v>#N/A</v>
      </c>
      <c r="G334" s="45" t="e">
        <f>VLOOKUP($A334,EVID_OSEVU!$A$1:$M$4972,8,FALSE)</f>
        <v>#N/A</v>
      </c>
      <c r="H334" s="45" t="e">
        <f>VLOOKUP($A334,EVID_OSEVU!$A$1:$M$4972,11,FALSE)</f>
        <v>#N/A</v>
      </c>
      <c r="I334" s="58" t="e">
        <f>VLOOKUP($A334,EVID_OSEVU!$A$1:$M$4972,11,FALSE)</f>
        <v>#N/A</v>
      </c>
      <c r="J334" s="63" t="e">
        <f>VLOOKUP(K334,Export6[#All],2,FALSE)</f>
        <v>#N/A</v>
      </c>
      <c r="K334" s="32"/>
      <c r="L334" s="33"/>
      <c r="M334" s="67" t="e">
        <f t="shared" si="5"/>
        <v>#N/A</v>
      </c>
      <c r="N334" s="61"/>
    </row>
    <row r="335" spans="1:14" x14ac:dyDescent="0.2">
      <c r="A335" s="32"/>
      <c r="B335" s="45" t="e">
        <f>VLOOKUP($A335,EVID_OSEVU!$A$1:$M$4972,2,FALSE)</f>
        <v>#N/A</v>
      </c>
      <c r="C335" s="45" t="e">
        <f>VLOOKUP($A335,EVID_OSEVU!$A$1:$M$4972,3,FALSE)</f>
        <v>#N/A</v>
      </c>
      <c r="D335" s="45" t="e">
        <f>VLOOKUP($A335,EVID_OSEVU!$A$1:$M$4972,4,FALSE)</f>
        <v>#N/A</v>
      </c>
      <c r="E335" s="35"/>
      <c r="F335" s="45" t="e">
        <f>VLOOKUP($A335,EVID_OSEVU!$A$1:$M$4972,7,FALSE)</f>
        <v>#N/A</v>
      </c>
      <c r="G335" s="45" t="e">
        <f>VLOOKUP($A335,EVID_OSEVU!$A$1:$M$4972,8,FALSE)</f>
        <v>#N/A</v>
      </c>
      <c r="H335" s="45" t="e">
        <f>VLOOKUP($A335,EVID_OSEVU!$A$1:$M$4972,11,FALSE)</f>
        <v>#N/A</v>
      </c>
      <c r="I335" s="58" t="e">
        <f>VLOOKUP($A335,EVID_OSEVU!$A$1:$M$4972,11,FALSE)</f>
        <v>#N/A</v>
      </c>
      <c r="J335" s="63" t="e">
        <f>VLOOKUP(K335,Export6[#All],2,FALSE)</f>
        <v>#N/A</v>
      </c>
      <c r="K335" s="32"/>
      <c r="L335" s="33"/>
      <c r="M335" s="67" t="e">
        <f t="shared" si="5"/>
        <v>#N/A</v>
      </c>
      <c r="N335" s="61"/>
    </row>
    <row r="336" spans="1:14" x14ac:dyDescent="0.2">
      <c r="A336" s="32"/>
      <c r="B336" s="45" t="e">
        <f>VLOOKUP($A336,EVID_OSEVU!$A$1:$M$4972,2,FALSE)</f>
        <v>#N/A</v>
      </c>
      <c r="C336" s="45" t="e">
        <f>VLOOKUP($A336,EVID_OSEVU!$A$1:$M$4972,3,FALSE)</f>
        <v>#N/A</v>
      </c>
      <c r="D336" s="45" t="e">
        <f>VLOOKUP($A336,EVID_OSEVU!$A$1:$M$4972,4,FALSE)</f>
        <v>#N/A</v>
      </c>
      <c r="E336" s="35"/>
      <c r="F336" s="45" t="e">
        <f>VLOOKUP($A336,EVID_OSEVU!$A$1:$M$4972,7,FALSE)</f>
        <v>#N/A</v>
      </c>
      <c r="G336" s="45" t="e">
        <f>VLOOKUP($A336,EVID_OSEVU!$A$1:$M$4972,8,FALSE)</f>
        <v>#N/A</v>
      </c>
      <c r="H336" s="45" t="e">
        <f>VLOOKUP($A336,EVID_OSEVU!$A$1:$M$4972,11,FALSE)</f>
        <v>#N/A</v>
      </c>
      <c r="I336" s="58" t="e">
        <f>VLOOKUP($A336,EVID_OSEVU!$A$1:$M$4972,11,FALSE)</f>
        <v>#N/A</v>
      </c>
      <c r="J336" s="63" t="e">
        <f>VLOOKUP(K336,Export6[#All],2,FALSE)</f>
        <v>#N/A</v>
      </c>
      <c r="K336" s="32"/>
      <c r="L336" s="33"/>
      <c r="M336" s="67" t="e">
        <f t="shared" si="5"/>
        <v>#N/A</v>
      </c>
      <c r="N336" s="61"/>
    </row>
    <row r="337" spans="1:14" x14ac:dyDescent="0.2">
      <c r="A337" s="32"/>
      <c r="B337" s="45" t="e">
        <f>VLOOKUP($A337,EVID_OSEVU!$A$1:$M$4972,2,FALSE)</f>
        <v>#N/A</v>
      </c>
      <c r="C337" s="45" t="e">
        <f>VLOOKUP($A337,EVID_OSEVU!$A$1:$M$4972,3,FALSE)</f>
        <v>#N/A</v>
      </c>
      <c r="D337" s="45" t="e">
        <f>VLOOKUP($A337,EVID_OSEVU!$A$1:$M$4972,4,FALSE)</f>
        <v>#N/A</v>
      </c>
      <c r="E337" s="35"/>
      <c r="F337" s="45" t="e">
        <f>VLOOKUP($A337,EVID_OSEVU!$A$1:$M$4972,7,FALSE)</f>
        <v>#N/A</v>
      </c>
      <c r="G337" s="45" t="e">
        <f>VLOOKUP($A337,EVID_OSEVU!$A$1:$M$4972,8,FALSE)</f>
        <v>#N/A</v>
      </c>
      <c r="H337" s="45" t="e">
        <f>VLOOKUP($A337,EVID_OSEVU!$A$1:$M$4972,11,FALSE)</f>
        <v>#N/A</v>
      </c>
      <c r="I337" s="58" t="e">
        <f>VLOOKUP($A337,EVID_OSEVU!$A$1:$M$4972,11,FALSE)</f>
        <v>#N/A</v>
      </c>
      <c r="J337" s="63" t="e">
        <f>VLOOKUP(K337,Export6[#All],2,FALSE)</f>
        <v>#N/A</v>
      </c>
      <c r="K337" s="32"/>
      <c r="L337" s="33"/>
      <c r="M337" s="67" t="e">
        <f t="shared" si="5"/>
        <v>#N/A</v>
      </c>
      <c r="N337" s="61"/>
    </row>
    <row r="338" spans="1:14" x14ac:dyDescent="0.2">
      <c r="A338" s="32"/>
      <c r="B338" s="45" t="e">
        <f>VLOOKUP($A338,EVID_OSEVU!$A$1:$M$4972,2,FALSE)</f>
        <v>#N/A</v>
      </c>
      <c r="C338" s="45" t="e">
        <f>VLOOKUP($A338,EVID_OSEVU!$A$1:$M$4972,3,FALSE)</f>
        <v>#N/A</v>
      </c>
      <c r="D338" s="45" t="e">
        <f>VLOOKUP($A338,EVID_OSEVU!$A$1:$M$4972,4,FALSE)</f>
        <v>#N/A</v>
      </c>
      <c r="E338" s="35"/>
      <c r="F338" s="45" t="e">
        <f>VLOOKUP($A338,EVID_OSEVU!$A$1:$M$4972,7,FALSE)</f>
        <v>#N/A</v>
      </c>
      <c r="G338" s="45" t="e">
        <f>VLOOKUP($A338,EVID_OSEVU!$A$1:$M$4972,8,FALSE)</f>
        <v>#N/A</v>
      </c>
      <c r="H338" s="45" t="e">
        <f>VLOOKUP($A338,EVID_OSEVU!$A$1:$M$4972,11,FALSE)</f>
        <v>#N/A</v>
      </c>
      <c r="I338" s="58" t="e">
        <f>VLOOKUP($A338,EVID_OSEVU!$A$1:$M$4972,11,FALSE)</f>
        <v>#N/A</v>
      </c>
      <c r="J338" s="63" t="e">
        <f>VLOOKUP(K338,Export6[#All],2,FALSE)</f>
        <v>#N/A</v>
      </c>
      <c r="K338" s="32"/>
      <c r="L338" s="33"/>
      <c r="M338" s="67" t="e">
        <f t="shared" si="5"/>
        <v>#N/A</v>
      </c>
      <c r="N338" s="61"/>
    </row>
    <row r="339" spans="1:14" x14ac:dyDescent="0.2">
      <c r="A339" s="32"/>
      <c r="B339" s="45" t="e">
        <f>VLOOKUP($A339,EVID_OSEVU!$A$1:$M$4972,2,FALSE)</f>
        <v>#N/A</v>
      </c>
      <c r="C339" s="45" t="e">
        <f>VLOOKUP($A339,EVID_OSEVU!$A$1:$M$4972,3,FALSE)</f>
        <v>#N/A</v>
      </c>
      <c r="D339" s="45" t="e">
        <f>VLOOKUP($A339,EVID_OSEVU!$A$1:$M$4972,4,FALSE)</f>
        <v>#N/A</v>
      </c>
      <c r="E339" s="35"/>
      <c r="F339" s="45" t="e">
        <f>VLOOKUP($A339,EVID_OSEVU!$A$1:$M$4972,7,FALSE)</f>
        <v>#N/A</v>
      </c>
      <c r="G339" s="45" t="e">
        <f>VLOOKUP($A339,EVID_OSEVU!$A$1:$M$4972,8,FALSE)</f>
        <v>#N/A</v>
      </c>
      <c r="H339" s="45" t="e">
        <f>VLOOKUP($A339,EVID_OSEVU!$A$1:$M$4972,11,FALSE)</f>
        <v>#N/A</v>
      </c>
      <c r="I339" s="58" t="e">
        <f>VLOOKUP($A339,EVID_OSEVU!$A$1:$M$4972,11,FALSE)</f>
        <v>#N/A</v>
      </c>
      <c r="J339" s="63" t="e">
        <f>VLOOKUP(K339,Export6[#All],2,FALSE)</f>
        <v>#N/A</v>
      </c>
      <c r="K339" s="32"/>
      <c r="L339" s="33"/>
      <c r="M339" s="67" t="e">
        <f t="shared" si="5"/>
        <v>#N/A</v>
      </c>
      <c r="N339" s="61"/>
    </row>
    <row r="340" spans="1:14" x14ac:dyDescent="0.2">
      <c r="A340" s="32"/>
      <c r="B340" s="45" t="e">
        <f>VLOOKUP($A340,EVID_OSEVU!$A$1:$M$4972,2,FALSE)</f>
        <v>#N/A</v>
      </c>
      <c r="C340" s="45" t="e">
        <f>VLOOKUP($A340,EVID_OSEVU!$A$1:$M$4972,3,FALSE)</f>
        <v>#N/A</v>
      </c>
      <c r="D340" s="45" t="e">
        <f>VLOOKUP($A340,EVID_OSEVU!$A$1:$M$4972,4,FALSE)</f>
        <v>#N/A</v>
      </c>
      <c r="E340" s="35"/>
      <c r="F340" s="45" t="e">
        <f>VLOOKUP($A340,EVID_OSEVU!$A$1:$M$4972,7,FALSE)</f>
        <v>#N/A</v>
      </c>
      <c r="G340" s="45" t="e">
        <f>VLOOKUP($A340,EVID_OSEVU!$A$1:$M$4972,8,FALSE)</f>
        <v>#N/A</v>
      </c>
      <c r="H340" s="45" t="e">
        <f>VLOOKUP($A340,EVID_OSEVU!$A$1:$M$4972,11,FALSE)</f>
        <v>#N/A</v>
      </c>
      <c r="I340" s="58" t="e">
        <f>VLOOKUP($A340,EVID_OSEVU!$A$1:$M$4972,11,FALSE)</f>
        <v>#N/A</v>
      </c>
      <c r="J340" s="63" t="e">
        <f>VLOOKUP(K340,Export6[#All],2,FALSE)</f>
        <v>#N/A</v>
      </c>
      <c r="K340" s="32"/>
      <c r="L340" s="33"/>
      <c r="M340" s="67" t="e">
        <f t="shared" si="5"/>
        <v>#N/A</v>
      </c>
      <c r="N340" s="61"/>
    </row>
    <row r="341" spans="1:14" x14ac:dyDescent="0.2">
      <c r="A341" s="32"/>
      <c r="B341" s="45" t="e">
        <f>VLOOKUP($A341,EVID_OSEVU!$A$1:$M$4972,2,FALSE)</f>
        <v>#N/A</v>
      </c>
      <c r="C341" s="45" t="e">
        <f>VLOOKUP($A341,EVID_OSEVU!$A$1:$M$4972,3,FALSE)</f>
        <v>#N/A</v>
      </c>
      <c r="D341" s="45" t="e">
        <f>VLOOKUP($A341,EVID_OSEVU!$A$1:$M$4972,4,FALSE)</f>
        <v>#N/A</v>
      </c>
      <c r="E341" s="35"/>
      <c r="F341" s="45" t="e">
        <f>VLOOKUP($A341,EVID_OSEVU!$A$1:$M$4972,7,FALSE)</f>
        <v>#N/A</v>
      </c>
      <c r="G341" s="45" t="e">
        <f>VLOOKUP($A341,EVID_OSEVU!$A$1:$M$4972,8,FALSE)</f>
        <v>#N/A</v>
      </c>
      <c r="H341" s="45" t="e">
        <f>VLOOKUP($A341,EVID_OSEVU!$A$1:$M$4972,11,FALSE)</f>
        <v>#N/A</v>
      </c>
      <c r="I341" s="58" t="e">
        <f>VLOOKUP($A341,EVID_OSEVU!$A$1:$M$4972,11,FALSE)</f>
        <v>#N/A</v>
      </c>
      <c r="J341" s="63" t="e">
        <f>VLOOKUP(K341,Export6[#All],2,FALSE)</f>
        <v>#N/A</v>
      </c>
      <c r="K341" s="32"/>
      <c r="L341" s="33"/>
      <c r="M341" s="67" t="e">
        <f t="shared" si="5"/>
        <v>#N/A</v>
      </c>
      <c r="N341" s="61"/>
    </row>
    <row r="342" spans="1:14" x14ac:dyDescent="0.2">
      <c r="A342" s="32"/>
      <c r="B342" s="45" t="e">
        <f>VLOOKUP($A342,EVID_OSEVU!$A$1:$M$4972,2,FALSE)</f>
        <v>#N/A</v>
      </c>
      <c r="C342" s="45" t="e">
        <f>VLOOKUP($A342,EVID_OSEVU!$A$1:$M$4972,3,FALSE)</f>
        <v>#N/A</v>
      </c>
      <c r="D342" s="45" t="e">
        <f>VLOOKUP($A342,EVID_OSEVU!$A$1:$M$4972,4,FALSE)</f>
        <v>#N/A</v>
      </c>
      <c r="E342" s="35"/>
      <c r="F342" s="45" t="e">
        <f>VLOOKUP($A342,EVID_OSEVU!$A$1:$M$4972,7,FALSE)</f>
        <v>#N/A</v>
      </c>
      <c r="G342" s="45" t="e">
        <f>VLOOKUP($A342,EVID_OSEVU!$A$1:$M$4972,8,FALSE)</f>
        <v>#N/A</v>
      </c>
      <c r="H342" s="45" t="e">
        <f>VLOOKUP($A342,EVID_OSEVU!$A$1:$M$4972,11,FALSE)</f>
        <v>#N/A</v>
      </c>
      <c r="I342" s="58" t="e">
        <f>VLOOKUP($A342,EVID_OSEVU!$A$1:$M$4972,11,FALSE)</f>
        <v>#N/A</v>
      </c>
      <c r="J342" s="63" t="e">
        <f>VLOOKUP(K342,Export6[#All],2,FALSE)</f>
        <v>#N/A</v>
      </c>
      <c r="K342" s="32"/>
      <c r="L342" s="33"/>
      <c r="M342" s="67" t="e">
        <f t="shared" si="5"/>
        <v>#N/A</v>
      </c>
      <c r="N342" s="61"/>
    </row>
    <row r="343" spans="1:14" x14ac:dyDescent="0.2">
      <c r="A343" s="32"/>
      <c r="B343" s="45" t="e">
        <f>VLOOKUP($A343,EVID_OSEVU!$A$1:$M$4972,2,FALSE)</f>
        <v>#N/A</v>
      </c>
      <c r="C343" s="45" t="e">
        <f>VLOOKUP($A343,EVID_OSEVU!$A$1:$M$4972,3,FALSE)</f>
        <v>#N/A</v>
      </c>
      <c r="D343" s="45" t="e">
        <f>VLOOKUP($A343,EVID_OSEVU!$A$1:$M$4972,4,FALSE)</f>
        <v>#N/A</v>
      </c>
      <c r="E343" s="35"/>
      <c r="F343" s="45" t="e">
        <f>VLOOKUP($A343,EVID_OSEVU!$A$1:$M$4972,7,FALSE)</f>
        <v>#N/A</v>
      </c>
      <c r="G343" s="45" t="e">
        <f>VLOOKUP($A343,EVID_OSEVU!$A$1:$M$4972,8,FALSE)</f>
        <v>#N/A</v>
      </c>
      <c r="H343" s="45" t="e">
        <f>VLOOKUP($A343,EVID_OSEVU!$A$1:$M$4972,11,FALSE)</f>
        <v>#N/A</v>
      </c>
      <c r="I343" s="58" t="e">
        <f>VLOOKUP($A343,EVID_OSEVU!$A$1:$M$4972,11,FALSE)</f>
        <v>#N/A</v>
      </c>
      <c r="J343" s="63" t="e">
        <f>VLOOKUP(K343,Export6[#All],2,FALSE)</f>
        <v>#N/A</v>
      </c>
      <c r="K343" s="32"/>
      <c r="L343" s="33"/>
      <c r="M343" s="67" t="e">
        <f t="shared" si="5"/>
        <v>#N/A</v>
      </c>
      <c r="N343" s="61"/>
    </row>
    <row r="344" spans="1:14" x14ac:dyDescent="0.2">
      <c r="A344" s="32"/>
      <c r="B344" s="45" t="e">
        <f>VLOOKUP($A344,EVID_OSEVU!$A$1:$M$4972,2,FALSE)</f>
        <v>#N/A</v>
      </c>
      <c r="C344" s="45" t="e">
        <f>VLOOKUP($A344,EVID_OSEVU!$A$1:$M$4972,3,FALSE)</f>
        <v>#N/A</v>
      </c>
      <c r="D344" s="45" t="e">
        <f>VLOOKUP($A344,EVID_OSEVU!$A$1:$M$4972,4,FALSE)</f>
        <v>#N/A</v>
      </c>
      <c r="E344" s="35"/>
      <c r="F344" s="45" t="e">
        <f>VLOOKUP($A344,EVID_OSEVU!$A$1:$M$4972,7,FALSE)</f>
        <v>#N/A</v>
      </c>
      <c r="G344" s="45" t="e">
        <f>VLOOKUP($A344,EVID_OSEVU!$A$1:$M$4972,8,FALSE)</f>
        <v>#N/A</v>
      </c>
      <c r="H344" s="45" t="e">
        <f>VLOOKUP($A344,EVID_OSEVU!$A$1:$M$4972,11,FALSE)</f>
        <v>#N/A</v>
      </c>
      <c r="I344" s="58" t="e">
        <f>VLOOKUP($A344,EVID_OSEVU!$A$1:$M$4972,11,FALSE)</f>
        <v>#N/A</v>
      </c>
      <c r="J344" s="63" t="e">
        <f>VLOOKUP(K344,Export6[#All],2,FALSE)</f>
        <v>#N/A</v>
      </c>
      <c r="K344" s="32"/>
      <c r="L344" s="33"/>
      <c r="M344" s="67" t="e">
        <f t="shared" si="5"/>
        <v>#N/A</v>
      </c>
      <c r="N344" s="61"/>
    </row>
    <row r="345" spans="1:14" x14ac:dyDescent="0.2">
      <c r="A345" s="32"/>
      <c r="B345" s="45" t="e">
        <f>VLOOKUP($A345,EVID_OSEVU!$A$1:$M$4972,2,FALSE)</f>
        <v>#N/A</v>
      </c>
      <c r="C345" s="45" t="e">
        <f>VLOOKUP($A345,EVID_OSEVU!$A$1:$M$4972,3,FALSE)</f>
        <v>#N/A</v>
      </c>
      <c r="D345" s="45" t="e">
        <f>VLOOKUP($A345,EVID_OSEVU!$A$1:$M$4972,4,FALSE)</f>
        <v>#N/A</v>
      </c>
      <c r="E345" s="35"/>
      <c r="F345" s="45" t="e">
        <f>VLOOKUP($A345,EVID_OSEVU!$A$1:$M$4972,7,FALSE)</f>
        <v>#N/A</v>
      </c>
      <c r="G345" s="45" t="e">
        <f>VLOOKUP($A345,EVID_OSEVU!$A$1:$M$4972,8,FALSE)</f>
        <v>#N/A</v>
      </c>
      <c r="H345" s="45" t="e">
        <f>VLOOKUP($A345,EVID_OSEVU!$A$1:$M$4972,11,FALSE)</f>
        <v>#N/A</v>
      </c>
      <c r="I345" s="58" t="e">
        <f>VLOOKUP($A345,EVID_OSEVU!$A$1:$M$4972,11,FALSE)</f>
        <v>#N/A</v>
      </c>
      <c r="J345" s="63" t="e">
        <f>VLOOKUP(K345,Export6[#All],2,FALSE)</f>
        <v>#N/A</v>
      </c>
      <c r="K345" s="32"/>
      <c r="L345" s="33"/>
      <c r="M345" s="67" t="e">
        <f t="shared" si="5"/>
        <v>#N/A</v>
      </c>
      <c r="N345" s="61"/>
    </row>
    <row r="346" spans="1:14" x14ac:dyDescent="0.2">
      <c r="A346" s="32"/>
      <c r="B346" s="45" t="e">
        <f>VLOOKUP($A346,EVID_OSEVU!$A$1:$M$4972,2,FALSE)</f>
        <v>#N/A</v>
      </c>
      <c r="C346" s="45" t="e">
        <f>VLOOKUP($A346,EVID_OSEVU!$A$1:$M$4972,3,FALSE)</f>
        <v>#N/A</v>
      </c>
      <c r="D346" s="45" t="e">
        <f>VLOOKUP($A346,EVID_OSEVU!$A$1:$M$4972,4,FALSE)</f>
        <v>#N/A</v>
      </c>
      <c r="E346" s="35"/>
      <c r="F346" s="45" t="e">
        <f>VLOOKUP($A346,EVID_OSEVU!$A$1:$M$4972,7,FALSE)</f>
        <v>#N/A</v>
      </c>
      <c r="G346" s="45" t="e">
        <f>VLOOKUP($A346,EVID_OSEVU!$A$1:$M$4972,8,FALSE)</f>
        <v>#N/A</v>
      </c>
      <c r="H346" s="45" t="e">
        <f>VLOOKUP($A346,EVID_OSEVU!$A$1:$M$4972,11,FALSE)</f>
        <v>#N/A</v>
      </c>
      <c r="I346" s="58" t="e">
        <f>VLOOKUP($A346,EVID_OSEVU!$A$1:$M$4972,11,FALSE)</f>
        <v>#N/A</v>
      </c>
      <c r="J346" s="63" t="e">
        <f>VLOOKUP(K346,Export6[#All],2,FALSE)</f>
        <v>#N/A</v>
      </c>
      <c r="K346" s="32"/>
      <c r="L346" s="33"/>
      <c r="M346" s="67" t="e">
        <f t="shared" si="5"/>
        <v>#N/A</v>
      </c>
      <c r="N346" s="61"/>
    </row>
    <row r="347" spans="1:14" x14ac:dyDescent="0.2">
      <c r="A347" s="32"/>
      <c r="B347" s="45" t="e">
        <f>VLOOKUP($A347,EVID_OSEVU!$A$1:$M$4972,2,FALSE)</f>
        <v>#N/A</v>
      </c>
      <c r="C347" s="45" t="e">
        <f>VLOOKUP($A347,EVID_OSEVU!$A$1:$M$4972,3,FALSE)</f>
        <v>#N/A</v>
      </c>
      <c r="D347" s="45" t="e">
        <f>VLOOKUP($A347,EVID_OSEVU!$A$1:$M$4972,4,FALSE)</f>
        <v>#N/A</v>
      </c>
      <c r="E347" s="35"/>
      <c r="F347" s="45" t="e">
        <f>VLOOKUP($A347,EVID_OSEVU!$A$1:$M$4972,7,FALSE)</f>
        <v>#N/A</v>
      </c>
      <c r="G347" s="45" t="e">
        <f>VLOOKUP($A347,EVID_OSEVU!$A$1:$M$4972,8,FALSE)</f>
        <v>#N/A</v>
      </c>
      <c r="H347" s="45" t="e">
        <f>VLOOKUP($A347,EVID_OSEVU!$A$1:$M$4972,11,FALSE)</f>
        <v>#N/A</v>
      </c>
      <c r="I347" s="58" t="e">
        <f>VLOOKUP($A347,EVID_OSEVU!$A$1:$M$4972,11,FALSE)</f>
        <v>#N/A</v>
      </c>
      <c r="J347" s="63" t="e">
        <f>VLOOKUP(K347,Export6[#All],2,FALSE)</f>
        <v>#N/A</v>
      </c>
      <c r="K347" s="32"/>
      <c r="L347" s="33"/>
      <c r="M347" s="67" t="e">
        <f t="shared" si="5"/>
        <v>#N/A</v>
      </c>
      <c r="N347" s="61"/>
    </row>
    <row r="348" spans="1:14" x14ac:dyDescent="0.2">
      <c r="A348" s="32"/>
      <c r="B348" s="45" t="e">
        <f>VLOOKUP($A348,EVID_OSEVU!$A$1:$M$4972,2,FALSE)</f>
        <v>#N/A</v>
      </c>
      <c r="C348" s="45" t="e">
        <f>VLOOKUP($A348,EVID_OSEVU!$A$1:$M$4972,3,FALSE)</f>
        <v>#N/A</v>
      </c>
      <c r="D348" s="45" t="e">
        <f>VLOOKUP($A348,EVID_OSEVU!$A$1:$M$4972,4,FALSE)</f>
        <v>#N/A</v>
      </c>
      <c r="E348" s="35"/>
      <c r="F348" s="45" t="e">
        <f>VLOOKUP($A348,EVID_OSEVU!$A$1:$M$4972,7,FALSE)</f>
        <v>#N/A</v>
      </c>
      <c r="G348" s="45" t="e">
        <f>VLOOKUP($A348,EVID_OSEVU!$A$1:$M$4972,8,FALSE)</f>
        <v>#N/A</v>
      </c>
      <c r="H348" s="45" t="e">
        <f>VLOOKUP($A348,EVID_OSEVU!$A$1:$M$4972,11,FALSE)</f>
        <v>#N/A</v>
      </c>
      <c r="I348" s="58" t="e">
        <f>VLOOKUP($A348,EVID_OSEVU!$A$1:$M$4972,11,FALSE)</f>
        <v>#N/A</v>
      </c>
      <c r="J348" s="63" t="e">
        <f>VLOOKUP(K348,Export6[#All],2,FALSE)</f>
        <v>#N/A</v>
      </c>
      <c r="K348" s="32"/>
      <c r="L348" s="33"/>
      <c r="M348" s="67" t="e">
        <f t="shared" si="5"/>
        <v>#N/A</v>
      </c>
      <c r="N348" s="61"/>
    </row>
    <row r="349" spans="1:14" x14ac:dyDescent="0.2">
      <c r="A349" s="32"/>
      <c r="B349" s="45" t="e">
        <f>VLOOKUP($A349,EVID_OSEVU!$A$1:$M$4972,2,FALSE)</f>
        <v>#N/A</v>
      </c>
      <c r="C349" s="45" t="e">
        <f>VLOOKUP($A349,EVID_OSEVU!$A$1:$M$4972,3,FALSE)</f>
        <v>#N/A</v>
      </c>
      <c r="D349" s="45" t="e">
        <f>VLOOKUP($A349,EVID_OSEVU!$A$1:$M$4972,4,FALSE)</f>
        <v>#N/A</v>
      </c>
      <c r="E349" s="35"/>
      <c r="F349" s="45" t="e">
        <f>VLOOKUP($A349,EVID_OSEVU!$A$1:$M$4972,7,FALSE)</f>
        <v>#N/A</v>
      </c>
      <c r="G349" s="45" t="e">
        <f>VLOOKUP($A349,EVID_OSEVU!$A$1:$M$4972,8,FALSE)</f>
        <v>#N/A</v>
      </c>
      <c r="H349" s="45" t="e">
        <f>VLOOKUP($A349,EVID_OSEVU!$A$1:$M$4972,11,FALSE)</f>
        <v>#N/A</v>
      </c>
      <c r="I349" s="58" t="e">
        <f>VLOOKUP($A349,EVID_OSEVU!$A$1:$M$4972,11,FALSE)</f>
        <v>#N/A</v>
      </c>
      <c r="J349" s="63" t="e">
        <f>VLOOKUP(K349,Export6[#All],2,FALSE)</f>
        <v>#N/A</v>
      </c>
      <c r="K349" s="32"/>
      <c r="L349" s="33"/>
      <c r="M349" s="67" t="e">
        <f t="shared" si="5"/>
        <v>#N/A</v>
      </c>
      <c r="N349" s="61"/>
    </row>
    <row r="350" spans="1:14" x14ac:dyDescent="0.2">
      <c r="A350" s="32"/>
      <c r="B350" s="45" t="e">
        <f>VLOOKUP($A350,EVID_OSEVU!$A$1:$M$4972,2,FALSE)</f>
        <v>#N/A</v>
      </c>
      <c r="C350" s="45" t="e">
        <f>VLOOKUP($A350,EVID_OSEVU!$A$1:$M$4972,3,FALSE)</f>
        <v>#N/A</v>
      </c>
      <c r="D350" s="45" t="e">
        <f>VLOOKUP($A350,EVID_OSEVU!$A$1:$M$4972,4,FALSE)</f>
        <v>#N/A</v>
      </c>
      <c r="E350" s="35"/>
      <c r="F350" s="45" t="e">
        <f>VLOOKUP($A350,EVID_OSEVU!$A$1:$M$4972,7,FALSE)</f>
        <v>#N/A</v>
      </c>
      <c r="G350" s="45" t="e">
        <f>VLOOKUP($A350,EVID_OSEVU!$A$1:$M$4972,8,FALSE)</f>
        <v>#N/A</v>
      </c>
      <c r="H350" s="45" t="e">
        <f>VLOOKUP($A350,EVID_OSEVU!$A$1:$M$4972,11,FALSE)</f>
        <v>#N/A</v>
      </c>
      <c r="I350" s="58" t="e">
        <f>VLOOKUP($A350,EVID_OSEVU!$A$1:$M$4972,11,FALSE)</f>
        <v>#N/A</v>
      </c>
      <c r="J350" s="63" t="e">
        <f>VLOOKUP(K350,Export6[#All],2,FALSE)</f>
        <v>#N/A</v>
      </c>
      <c r="K350" s="32"/>
      <c r="L350" s="33"/>
      <c r="M350" s="67" t="e">
        <f t="shared" si="5"/>
        <v>#N/A</v>
      </c>
      <c r="N350" s="61"/>
    </row>
    <row r="351" spans="1:14" x14ac:dyDescent="0.2">
      <c r="A351" s="32"/>
      <c r="B351" s="45" t="e">
        <f>VLOOKUP($A351,EVID_OSEVU!$A$1:$M$4972,2,FALSE)</f>
        <v>#N/A</v>
      </c>
      <c r="C351" s="45" t="e">
        <f>VLOOKUP($A351,EVID_OSEVU!$A$1:$M$4972,3,FALSE)</f>
        <v>#N/A</v>
      </c>
      <c r="D351" s="45" t="e">
        <f>VLOOKUP($A351,EVID_OSEVU!$A$1:$M$4972,4,FALSE)</f>
        <v>#N/A</v>
      </c>
      <c r="E351" s="35"/>
      <c r="F351" s="45" t="e">
        <f>VLOOKUP($A351,EVID_OSEVU!$A$1:$M$4972,7,FALSE)</f>
        <v>#N/A</v>
      </c>
      <c r="G351" s="45" t="e">
        <f>VLOOKUP($A351,EVID_OSEVU!$A$1:$M$4972,8,FALSE)</f>
        <v>#N/A</v>
      </c>
      <c r="H351" s="45" t="e">
        <f>VLOOKUP($A351,EVID_OSEVU!$A$1:$M$4972,11,FALSE)</f>
        <v>#N/A</v>
      </c>
      <c r="I351" s="58" t="e">
        <f>VLOOKUP($A351,EVID_OSEVU!$A$1:$M$4972,11,FALSE)</f>
        <v>#N/A</v>
      </c>
      <c r="J351" s="63" t="e">
        <f>VLOOKUP(K351,Export6[#All],2,FALSE)</f>
        <v>#N/A</v>
      </c>
      <c r="K351" s="32"/>
      <c r="L351" s="33"/>
      <c r="M351" s="67" t="e">
        <f t="shared" si="5"/>
        <v>#N/A</v>
      </c>
      <c r="N351" s="61"/>
    </row>
    <row r="352" spans="1:14" x14ac:dyDescent="0.2">
      <c r="A352" s="32"/>
      <c r="B352" s="45" t="e">
        <f>VLOOKUP($A352,EVID_OSEVU!$A$1:$M$4972,2,FALSE)</f>
        <v>#N/A</v>
      </c>
      <c r="C352" s="45" t="e">
        <f>VLOOKUP($A352,EVID_OSEVU!$A$1:$M$4972,3,FALSE)</f>
        <v>#N/A</v>
      </c>
      <c r="D352" s="45" t="e">
        <f>VLOOKUP($A352,EVID_OSEVU!$A$1:$M$4972,4,FALSE)</f>
        <v>#N/A</v>
      </c>
      <c r="E352" s="35"/>
      <c r="F352" s="45" t="e">
        <f>VLOOKUP($A352,EVID_OSEVU!$A$1:$M$4972,7,FALSE)</f>
        <v>#N/A</v>
      </c>
      <c r="G352" s="45" t="e">
        <f>VLOOKUP($A352,EVID_OSEVU!$A$1:$M$4972,8,FALSE)</f>
        <v>#N/A</v>
      </c>
      <c r="H352" s="45" t="e">
        <f>VLOOKUP($A352,EVID_OSEVU!$A$1:$M$4972,11,FALSE)</f>
        <v>#N/A</v>
      </c>
      <c r="I352" s="58" t="e">
        <f>VLOOKUP($A352,EVID_OSEVU!$A$1:$M$4972,11,FALSE)</f>
        <v>#N/A</v>
      </c>
      <c r="J352" s="63" t="e">
        <f>VLOOKUP(K352,Export6[#All],2,FALSE)</f>
        <v>#N/A</v>
      </c>
      <c r="K352" s="32"/>
      <c r="L352" s="33"/>
      <c r="M352" s="67" t="e">
        <f t="shared" si="5"/>
        <v>#N/A</v>
      </c>
      <c r="N352" s="61"/>
    </row>
    <row r="353" spans="1:14" x14ac:dyDescent="0.2">
      <c r="A353" s="32"/>
      <c r="B353" s="45" t="e">
        <f>VLOOKUP($A353,EVID_OSEVU!$A$1:$M$4972,2,FALSE)</f>
        <v>#N/A</v>
      </c>
      <c r="C353" s="45" t="e">
        <f>VLOOKUP($A353,EVID_OSEVU!$A$1:$M$4972,3,FALSE)</f>
        <v>#N/A</v>
      </c>
      <c r="D353" s="45" t="e">
        <f>VLOOKUP($A353,EVID_OSEVU!$A$1:$M$4972,4,FALSE)</f>
        <v>#N/A</v>
      </c>
      <c r="E353" s="35"/>
      <c r="F353" s="45" t="e">
        <f>VLOOKUP($A353,EVID_OSEVU!$A$1:$M$4972,7,FALSE)</f>
        <v>#N/A</v>
      </c>
      <c r="G353" s="45" t="e">
        <f>VLOOKUP($A353,EVID_OSEVU!$A$1:$M$4972,8,FALSE)</f>
        <v>#N/A</v>
      </c>
      <c r="H353" s="45" t="e">
        <f>VLOOKUP($A353,EVID_OSEVU!$A$1:$M$4972,11,FALSE)</f>
        <v>#N/A</v>
      </c>
      <c r="I353" s="58" t="e">
        <f>VLOOKUP($A353,EVID_OSEVU!$A$1:$M$4972,11,FALSE)</f>
        <v>#N/A</v>
      </c>
      <c r="J353" s="63" t="e">
        <f>VLOOKUP(K353,Export6[#All],2,FALSE)</f>
        <v>#N/A</v>
      </c>
      <c r="K353" s="32"/>
      <c r="L353" s="33"/>
      <c r="M353" s="67" t="e">
        <f t="shared" si="5"/>
        <v>#N/A</v>
      </c>
      <c r="N353" s="61"/>
    </row>
    <row r="354" spans="1:14" x14ac:dyDescent="0.2">
      <c r="A354" s="32"/>
      <c r="B354" s="45" t="e">
        <f>VLOOKUP($A354,EVID_OSEVU!$A$1:$M$4972,2,FALSE)</f>
        <v>#N/A</v>
      </c>
      <c r="C354" s="45" t="e">
        <f>VLOOKUP($A354,EVID_OSEVU!$A$1:$M$4972,3,FALSE)</f>
        <v>#N/A</v>
      </c>
      <c r="D354" s="45" t="e">
        <f>VLOOKUP($A354,EVID_OSEVU!$A$1:$M$4972,4,FALSE)</f>
        <v>#N/A</v>
      </c>
      <c r="E354" s="35"/>
      <c r="F354" s="45" t="e">
        <f>VLOOKUP($A354,EVID_OSEVU!$A$1:$M$4972,7,FALSE)</f>
        <v>#N/A</v>
      </c>
      <c r="G354" s="45" t="e">
        <f>VLOOKUP($A354,EVID_OSEVU!$A$1:$M$4972,8,FALSE)</f>
        <v>#N/A</v>
      </c>
      <c r="H354" s="45" t="e">
        <f>VLOOKUP($A354,EVID_OSEVU!$A$1:$M$4972,11,FALSE)</f>
        <v>#N/A</v>
      </c>
      <c r="I354" s="58" t="e">
        <f>VLOOKUP($A354,EVID_OSEVU!$A$1:$M$4972,11,FALSE)</f>
        <v>#N/A</v>
      </c>
      <c r="J354" s="63" t="e">
        <f>VLOOKUP(K354,Export6[#All],2,FALSE)</f>
        <v>#N/A</v>
      </c>
      <c r="K354" s="32"/>
      <c r="L354" s="33"/>
      <c r="M354" s="67" t="e">
        <f t="shared" si="5"/>
        <v>#N/A</v>
      </c>
      <c r="N354" s="61"/>
    </row>
    <row r="355" spans="1:14" x14ac:dyDescent="0.2">
      <c r="A355" s="32"/>
      <c r="B355" s="45" t="e">
        <f>VLOOKUP($A355,EVID_OSEVU!$A$1:$M$4972,2,FALSE)</f>
        <v>#N/A</v>
      </c>
      <c r="C355" s="45" t="e">
        <f>VLOOKUP($A355,EVID_OSEVU!$A$1:$M$4972,3,FALSE)</f>
        <v>#N/A</v>
      </c>
      <c r="D355" s="45" t="e">
        <f>VLOOKUP($A355,EVID_OSEVU!$A$1:$M$4972,4,FALSE)</f>
        <v>#N/A</v>
      </c>
      <c r="E355" s="35"/>
      <c r="F355" s="45" t="e">
        <f>VLOOKUP($A355,EVID_OSEVU!$A$1:$M$4972,7,FALSE)</f>
        <v>#N/A</v>
      </c>
      <c r="G355" s="45" t="e">
        <f>VLOOKUP($A355,EVID_OSEVU!$A$1:$M$4972,8,FALSE)</f>
        <v>#N/A</v>
      </c>
      <c r="H355" s="45" t="e">
        <f>VLOOKUP($A355,EVID_OSEVU!$A$1:$M$4972,11,FALSE)</f>
        <v>#N/A</v>
      </c>
      <c r="I355" s="58" t="e">
        <f>VLOOKUP($A355,EVID_OSEVU!$A$1:$M$4972,11,FALSE)</f>
        <v>#N/A</v>
      </c>
      <c r="J355" s="63" t="e">
        <f>VLOOKUP(K355,Export6[#All],2,FALSE)</f>
        <v>#N/A</v>
      </c>
      <c r="K355" s="32"/>
      <c r="L355" s="33"/>
      <c r="M355" s="67" t="e">
        <f t="shared" si="5"/>
        <v>#N/A</v>
      </c>
      <c r="N355" s="61"/>
    </row>
    <row r="356" spans="1:14" x14ac:dyDescent="0.2">
      <c r="A356" s="32"/>
      <c r="B356" s="45" t="e">
        <f>VLOOKUP($A356,EVID_OSEVU!$A$1:$M$4972,2,FALSE)</f>
        <v>#N/A</v>
      </c>
      <c r="C356" s="45" t="e">
        <f>VLOOKUP($A356,EVID_OSEVU!$A$1:$M$4972,3,FALSE)</f>
        <v>#N/A</v>
      </c>
      <c r="D356" s="45" t="e">
        <f>VLOOKUP($A356,EVID_OSEVU!$A$1:$M$4972,4,FALSE)</f>
        <v>#N/A</v>
      </c>
      <c r="E356" s="35"/>
      <c r="F356" s="45" t="e">
        <f>VLOOKUP($A356,EVID_OSEVU!$A$1:$M$4972,7,FALSE)</f>
        <v>#N/A</v>
      </c>
      <c r="G356" s="45" t="e">
        <f>VLOOKUP($A356,EVID_OSEVU!$A$1:$M$4972,8,FALSE)</f>
        <v>#N/A</v>
      </c>
      <c r="H356" s="45" t="e">
        <f>VLOOKUP($A356,EVID_OSEVU!$A$1:$M$4972,11,FALSE)</f>
        <v>#N/A</v>
      </c>
      <c r="I356" s="58" t="e">
        <f>VLOOKUP($A356,EVID_OSEVU!$A$1:$M$4972,11,FALSE)</f>
        <v>#N/A</v>
      </c>
      <c r="J356" s="63" t="e">
        <f>VLOOKUP(K356,Export6[#All],2,FALSE)</f>
        <v>#N/A</v>
      </c>
      <c r="K356" s="32"/>
      <c r="L356" s="33"/>
      <c r="M356" s="67" t="e">
        <f t="shared" si="5"/>
        <v>#N/A</v>
      </c>
      <c r="N356" s="61"/>
    </row>
    <row r="357" spans="1:14" x14ac:dyDescent="0.2">
      <c r="A357" s="32"/>
      <c r="B357" s="45" t="e">
        <f>VLOOKUP($A357,EVID_OSEVU!$A$1:$M$4972,2,FALSE)</f>
        <v>#N/A</v>
      </c>
      <c r="C357" s="45" t="e">
        <f>VLOOKUP($A357,EVID_OSEVU!$A$1:$M$4972,3,FALSE)</f>
        <v>#N/A</v>
      </c>
      <c r="D357" s="45" t="e">
        <f>VLOOKUP($A357,EVID_OSEVU!$A$1:$M$4972,4,FALSE)</f>
        <v>#N/A</v>
      </c>
      <c r="E357" s="35"/>
      <c r="F357" s="45" t="e">
        <f>VLOOKUP($A357,EVID_OSEVU!$A$1:$M$4972,7,FALSE)</f>
        <v>#N/A</v>
      </c>
      <c r="G357" s="45" t="e">
        <f>VLOOKUP($A357,EVID_OSEVU!$A$1:$M$4972,8,FALSE)</f>
        <v>#N/A</v>
      </c>
      <c r="H357" s="45" t="e">
        <f>VLOOKUP($A357,EVID_OSEVU!$A$1:$M$4972,11,FALSE)</f>
        <v>#N/A</v>
      </c>
      <c r="I357" s="58" t="e">
        <f>VLOOKUP($A357,EVID_OSEVU!$A$1:$M$4972,11,FALSE)</f>
        <v>#N/A</v>
      </c>
      <c r="J357" s="63" t="e">
        <f>VLOOKUP(K357,Export6[#All],2,FALSE)</f>
        <v>#N/A</v>
      </c>
      <c r="K357" s="32"/>
      <c r="L357" s="33"/>
      <c r="M357" s="67" t="e">
        <f t="shared" si="5"/>
        <v>#N/A</v>
      </c>
      <c r="N357" s="61"/>
    </row>
    <row r="358" spans="1:14" x14ac:dyDescent="0.2">
      <c r="A358" s="32"/>
      <c r="B358" s="45" t="e">
        <f>VLOOKUP($A358,EVID_OSEVU!$A$1:$M$4972,2,FALSE)</f>
        <v>#N/A</v>
      </c>
      <c r="C358" s="45" t="e">
        <f>VLOOKUP($A358,EVID_OSEVU!$A$1:$M$4972,3,FALSE)</f>
        <v>#N/A</v>
      </c>
      <c r="D358" s="45" t="e">
        <f>VLOOKUP($A358,EVID_OSEVU!$A$1:$M$4972,4,FALSE)</f>
        <v>#N/A</v>
      </c>
      <c r="E358" s="35"/>
      <c r="F358" s="45" t="e">
        <f>VLOOKUP($A358,EVID_OSEVU!$A$1:$M$4972,7,FALSE)</f>
        <v>#N/A</v>
      </c>
      <c r="G358" s="45" t="e">
        <f>VLOOKUP($A358,EVID_OSEVU!$A$1:$M$4972,8,FALSE)</f>
        <v>#N/A</v>
      </c>
      <c r="H358" s="45" t="e">
        <f>VLOOKUP($A358,EVID_OSEVU!$A$1:$M$4972,11,FALSE)</f>
        <v>#N/A</v>
      </c>
      <c r="I358" s="58" t="e">
        <f>VLOOKUP($A358,EVID_OSEVU!$A$1:$M$4972,11,FALSE)</f>
        <v>#N/A</v>
      </c>
      <c r="J358" s="63" t="e">
        <f>VLOOKUP(K358,Export6[#All],2,FALSE)</f>
        <v>#N/A</v>
      </c>
      <c r="K358" s="32"/>
      <c r="L358" s="33"/>
      <c r="M358" s="67" t="e">
        <f t="shared" si="5"/>
        <v>#N/A</v>
      </c>
      <c r="N358" s="61"/>
    </row>
    <row r="359" spans="1:14" x14ac:dyDescent="0.2">
      <c r="A359" s="32"/>
      <c r="B359" s="45" t="e">
        <f>VLOOKUP($A359,EVID_OSEVU!$A$1:$M$4972,2,FALSE)</f>
        <v>#N/A</v>
      </c>
      <c r="C359" s="45" t="e">
        <f>VLOOKUP($A359,EVID_OSEVU!$A$1:$M$4972,3,FALSE)</f>
        <v>#N/A</v>
      </c>
      <c r="D359" s="45" t="e">
        <f>VLOOKUP($A359,EVID_OSEVU!$A$1:$M$4972,4,FALSE)</f>
        <v>#N/A</v>
      </c>
      <c r="E359" s="35"/>
      <c r="F359" s="45" t="e">
        <f>VLOOKUP($A359,EVID_OSEVU!$A$1:$M$4972,7,FALSE)</f>
        <v>#N/A</v>
      </c>
      <c r="G359" s="45" t="e">
        <f>VLOOKUP($A359,EVID_OSEVU!$A$1:$M$4972,8,FALSE)</f>
        <v>#N/A</v>
      </c>
      <c r="H359" s="45" t="e">
        <f>VLOOKUP($A359,EVID_OSEVU!$A$1:$M$4972,11,FALSE)</f>
        <v>#N/A</v>
      </c>
      <c r="I359" s="58" t="e">
        <f>VLOOKUP($A359,EVID_OSEVU!$A$1:$M$4972,11,FALSE)</f>
        <v>#N/A</v>
      </c>
      <c r="J359" s="63" t="e">
        <f>VLOOKUP(K359,Export6[#All],2,FALSE)</f>
        <v>#N/A</v>
      </c>
      <c r="K359" s="32"/>
      <c r="L359" s="33"/>
      <c r="M359" s="67" t="e">
        <f t="shared" si="5"/>
        <v>#N/A</v>
      </c>
      <c r="N359" s="61"/>
    </row>
    <row r="360" spans="1:14" x14ac:dyDescent="0.2">
      <c r="A360" s="32"/>
      <c r="B360" s="45" t="e">
        <f>VLOOKUP($A360,EVID_OSEVU!$A$1:$M$4972,2,FALSE)</f>
        <v>#N/A</v>
      </c>
      <c r="C360" s="45" t="e">
        <f>VLOOKUP($A360,EVID_OSEVU!$A$1:$M$4972,3,FALSE)</f>
        <v>#N/A</v>
      </c>
      <c r="D360" s="45" t="e">
        <f>VLOOKUP($A360,EVID_OSEVU!$A$1:$M$4972,4,FALSE)</f>
        <v>#N/A</v>
      </c>
      <c r="E360" s="35"/>
      <c r="F360" s="45" t="e">
        <f>VLOOKUP($A360,EVID_OSEVU!$A$1:$M$4972,7,FALSE)</f>
        <v>#N/A</v>
      </c>
      <c r="G360" s="45" t="e">
        <f>VLOOKUP($A360,EVID_OSEVU!$A$1:$M$4972,8,FALSE)</f>
        <v>#N/A</v>
      </c>
      <c r="H360" s="45" t="e">
        <f>VLOOKUP($A360,EVID_OSEVU!$A$1:$M$4972,11,FALSE)</f>
        <v>#N/A</v>
      </c>
      <c r="I360" s="58" t="e">
        <f>VLOOKUP($A360,EVID_OSEVU!$A$1:$M$4972,11,FALSE)</f>
        <v>#N/A</v>
      </c>
      <c r="J360" s="63" t="e">
        <f>VLOOKUP(K360,Export6[#All],2,FALSE)</f>
        <v>#N/A</v>
      </c>
      <c r="K360" s="32"/>
      <c r="L360" s="33"/>
      <c r="M360" s="67" t="e">
        <f t="shared" si="5"/>
        <v>#N/A</v>
      </c>
      <c r="N360" s="61"/>
    </row>
    <row r="361" spans="1:14" x14ac:dyDescent="0.2">
      <c r="A361" s="32"/>
      <c r="B361" s="45" t="e">
        <f>VLOOKUP($A361,EVID_OSEVU!$A$1:$M$4972,2,FALSE)</f>
        <v>#N/A</v>
      </c>
      <c r="C361" s="45" t="e">
        <f>VLOOKUP($A361,EVID_OSEVU!$A$1:$M$4972,3,FALSE)</f>
        <v>#N/A</v>
      </c>
      <c r="D361" s="45" t="e">
        <f>VLOOKUP($A361,EVID_OSEVU!$A$1:$M$4972,4,FALSE)</f>
        <v>#N/A</v>
      </c>
      <c r="E361" s="35"/>
      <c r="F361" s="45" t="e">
        <f>VLOOKUP($A361,EVID_OSEVU!$A$1:$M$4972,7,FALSE)</f>
        <v>#N/A</v>
      </c>
      <c r="G361" s="45" t="e">
        <f>VLOOKUP($A361,EVID_OSEVU!$A$1:$M$4972,8,FALSE)</f>
        <v>#N/A</v>
      </c>
      <c r="H361" s="45" t="e">
        <f>VLOOKUP($A361,EVID_OSEVU!$A$1:$M$4972,11,FALSE)</f>
        <v>#N/A</v>
      </c>
      <c r="I361" s="58" t="e">
        <f>VLOOKUP($A361,EVID_OSEVU!$A$1:$M$4972,11,FALSE)</f>
        <v>#N/A</v>
      </c>
      <c r="J361" s="63" t="e">
        <f>VLOOKUP(K361,Export6[#All],2,FALSE)</f>
        <v>#N/A</v>
      </c>
      <c r="K361" s="32"/>
      <c r="L361" s="33"/>
      <c r="M361" s="67" t="e">
        <f t="shared" si="5"/>
        <v>#N/A</v>
      </c>
      <c r="N361" s="61"/>
    </row>
    <row r="362" spans="1:14" x14ac:dyDescent="0.2">
      <c r="A362" s="32"/>
      <c r="B362" s="45" t="e">
        <f>VLOOKUP($A362,EVID_OSEVU!$A$1:$M$4972,2,FALSE)</f>
        <v>#N/A</v>
      </c>
      <c r="C362" s="45" t="e">
        <f>VLOOKUP($A362,EVID_OSEVU!$A$1:$M$4972,3,FALSE)</f>
        <v>#N/A</v>
      </c>
      <c r="D362" s="45" t="e">
        <f>VLOOKUP($A362,EVID_OSEVU!$A$1:$M$4972,4,FALSE)</f>
        <v>#N/A</v>
      </c>
      <c r="E362" s="35"/>
      <c r="F362" s="45" t="e">
        <f>VLOOKUP($A362,EVID_OSEVU!$A$1:$M$4972,7,FALSE)</f>
        <v>#N/A</v>
      </c>
      <c r="G362" s="45" t="e">
        <f>VLOOKUP($A362,EVID_OSEVU!$A$1:$M$4972,8,FALSE)</f>
        <v>#N/A</v>
      </c>
      <c r="H362" s="45" t="e">
        <f>VLOOKUP($A362,EVID_OSEVU!$A$1:$M$4972,11,FALSE)</f>
        <v>#N/A</v>
      </c>
      <c r="I362" s="58" t="e">
        <f>VLOOKUP($A362,EVID_OSEVU!$A$1:$M$4972,11,FALSE)</f>
        <v>#N/A</v>
      </c>
      <c r="J362" s="63" t="e">
        <f>VLOOKUP(K362,Export6[#All],2,FALSE)</f>
        <v>#N/A</v>
      </c>
      <c r="K362" s="32"/>
      <c r="L362" s="33"/>
      <c r="M362" s="67" t="e">
        <f t="shared" si="5"/>
        <v>#N/A</v>
      </c>
      <c r="N362" s="61"/>
    </row>
    <row r="363" spans="1:14" x14ac:dyDescent="0.2">
      <c r="A363" s="32"/>
      <c r="B363" s="45" t="e">
        <f>VLOOKUP($A363,EVID_OSEVU!$A$1:$M$4972,2,FALSE)</f>
        <v>#N/A</v>
      </c>
      <c r="C363" s="45" t="e">
        <f>VLOOKUP($A363,EVID_OSEVU!$A$1:$M$4972,3,FALSE)</f>
        <v>#N/A</v>
      </c>
      <c r="D363" s="45" t="e">
        <f>VLOOKUP($A363,EVID_OSEVU!$A$1:$M$4972,4,FALSE)</f>
        <v>#N/A</v>
      </c>
      <c r="E363" s="35"/>
      <c r="F363" s="45" t="e">
        <f>VLOOKUP($A363,EVID_OSEVU!$A$1:$M$4972,7,FALSE)</f>
        <v>#N/A</v>
      </c>
      <c r="G363" s="45" t="e">
        <f>VLOOKUP($A363,EVID_OSEVU!$A$1:$M$4972,8,FALSE)</f>
        <v>#N/A</v>
      </c>
      <c r="H363" s="45" t="e">
        <f>VLOOKUP($A363,EVID_OSEVU!$A$1:$M$4972,11,FALSE)</f>
        <v>#N/A</v>
      </c>
      <c r="I363" s="58" t="e">
        <f>VLOOKUP($A363,EVID_OSEVU!$A$1:$M$4972,11,FALSE)</f>
        <v>#N/A</v>
      </c>
      <c r="J363" s="63" t="e">
        <f>VLOOKUP(K363,Export6[#All],2,FALSE)</f>
        <v>#N/A</v>
      </c>
      <c r="K363" s="32"/>
      <c r="L363" s="33"/>
      <c r="M363" s="67" t="e">
        <f t="shared" si="5"/>
        <v>#N/A</v>
      </c>
      <c r="N363" s="61"/>
    </row>
    <row r="364" spans="1:14" x14ac:dyDescent="0.2">
      <c r="A364" s="32"/>
      <c r="B364" s="45" t="e">
        <f>VLOOKUP($A364,EVID_OSEVU!$A$1:$M$4972,2,FALSE)</f>
        <v>#N/A</v>
      </c>
      <c r="C364" s="45" t="e">
        <f>VLOOKUP($A364,EVID_OSEVU!$A$1:$M$4972,3,FALSE)</f>
        <v>#N/A</v>
      </c>
      <c r="D364" s="45" t="e">
        <f>VLOOKUP($A364,EVID_OSEVU!$A$1:$M$4972,4,FALSE)</f>
        <v>#N/A</v>
      </c>
      <c r="E364" s="35"/>
      <c r="F364" s="45" t="e">
        <f>VLOOKUP($A364,EVID_OSEVU!$A$1:$M$4972,7,FALSE)</f>
        <v>#N/A</v>
      </c>
      <c r="G364" s="45" t="e">
        <f>VLOOKUP($A364,EVID_OSEVU!$A$1:$M$4972,8,FALSE)</f>
        <v>#N/A</v>
      </c>
      <c r="H364" s="45" t="e">
        <f>VLOOKUP($A364,EVID_OSEVU!$A$1:$M$4972,11,FALSE)</f>
        <v>#N/A</v>
      </c>
      <c r="I364" s="58" t="e">
        <f>VLOOKUP($A364,EVID_OSEVU!$A$1:$M$4972,11,FALSE)</f>
        <v>#N/A</v>
      </c>
      <c r="J364" s="63" t="e">
        <f>VLOOKUP(K364,Export6[#All],2,FALSE)</f>
        <v>#N/A</v>
      </c>
      <c r="K364" s="32"/>
      <c r="L364" s="33"/>
      <c r="M364" s="67" t="e">
        <f t="shared" si="5"/>
        <v>#N/A</v>
      </c>
      <c r="N364" s="61"/>
    </row>
    <row r="365" spans="1:14" x14ac:dyDescent="0.2">
      <c r="A365" s="32"/>
      <c r="B365" s="45" t="e">
        <f>VLOOKUP($A365,EVID_OSEVU!$A$1:$M$4972,2,FALSE)</f>
        <v>#N/A</v>
      </c>
      <c r="C365" s="45" t="e">
        <f>VLOOKUP($A365,EVID_OSEVU!$A$1:$M$4972,3,FALSE)</f>
        <v>#N/A</v>
      </c>
      <c r="D365" s="45" t="e">
        <f>VLOOKUP($A365,EVID_OSEVU!$A$1:$M$4972,4,FALSE)</f>
        <v>#N/A</v>
      </c>
      <c r="E365" s="35"/>
      <c r="F365" s="45" t="e">
        <f>VLOOKUP($A365,EVID_OSEVU!$A$1:$M$4972,7,FALSE)</f>
        <v>#N/A</v>
      </c>
      <c r="G365" s="45" t="e">
        <f>VLOOKUP($A365,EVID_OSEVU!$A$1:$M$4972,8,FALSE)</f>
        <v>#N/A</v>
      </c>
      <c r="H365" s="45" t="e">
        <f>VLOOKUP($A365,EVID_OSEVU!$A$1:$M$4972,11,FALSE)</f>
        <v>#N/A</v>
      </c>
      <c r="I365" s="58" t="e">
        <f>VLOOKUP($A365,EVID_OSEVU!$A$1:$M$4972,11,FALSE)</f>
        <v>#N/A</v>
      </c>
      <c r="J365" s="63" t="e">
        <f>VLOOKUP(K365,Export6[#All],2,FALSE)</f>
        <v>#N/A</v>
      </c>
      <c r="K365" s="32"/>
      <c r="L365" s="33"/>
      <c r="M365" s="67" t="e">
        <f t="shared" si="5"/>
        <v>#N/A</v>
      </c>
      <c r="N365" s="61"/>
    </row>
    <row r="366" spans="1:14" x14ac:dyDescent="0.2">
      <c r="A366" s="32"/>
      <c r="B366" s="45" t="e">
        <f>VLOOKUP($A366,EVID_OSEVU!$A$1:$M$4972,2,FALSE)</f>
        <v>#N/A</v>
      </c>
      <c r="C366" s="45" t="e">
        <f>VLOOKUP($A366,EVID_OSEVU!$A$1:$M$4972,3,FALSE)</f>
        <v>#N/A</v>
      </c>
      <c r="D366" s="45" t="e">
        <f>VLOOKUP($A366,EVID_OSEVU!$A$1:$M$4972,4,FALSE)</f>
        <v>#N/A</v>
      </c>
      <c r="E366" s="35"/>
      <c r="F366" s="45" t="e">
        <f>VLOOKUP($A366,EVID_OSEVU!$A$1:$M$4972,7,FALSE)</f>
        <v>#N/A</v>
      </c>
      <c r="G366" s="45" t="e">
        <f>VLOOKUP($A366,EVID_OSEVU!$A$1:$M$4972,8,FALSE)</f>
        <v>#N/A</v>
      </c>
      <c r="H366" s="45" t="e">
        <f>VLOOKUP($A366,EVID_OSEVU!$A$1:$M$4972,11,FALSE)</f>
        <v>#N/A</v>
      </c>
      <c r="I366" s="58" t="e">
        <f>VLOOKUP($A366,EVID_OSEVU!$A$1:$M$4972,11,FALSE)</f>
        <v>#N/A</v>
      </c>
      <c r="J366" s="63" t="e">
        <f>VLOOKUP(K366,Export6[#All],2,FALSE)</f>
        <v>#N/A</v>
      </c>
      <c r="K366" s="32"/>
      <c r="L366" s="33"/>
      <c r="M366" s="67" t="e">
        <f t="shared" si="5"/>
        <v>#N/A</v>
      </c>
      <c r="N366" s="61"/>
    </row>
    <row r="367" spans="1:14" x14ac:dyDescent="0.2">
      <c r="A367" s="32"/>
      <c r="B367" s="45" t="e">
        <f>VLOOKUP($A367,EVID_OSEVU!$A$1:$M$4972,2,FALSE)</f>
        <v>#N/A</v>
      </c>
      <c r="C367" s="45" t="e">
        <f>VLOOKUP($A367,EVID_OSEVU!$A$1:$M$4972,3,FALSE)</f>
        <v>#N/A</v>
      </c>
      <c r="D367" s="45" t="e">
        <f>VLOOKUP($A367,EVID_OSEVU!$A$1:$M$4972,4,FALSE)</f>
        <v>#N/A</v>
      </c>
      <c r="E367" s="35"/>
      <c r="F367" s="45" t="e">
        <f>VLOOKUP($A367,EVID_OSEVU!$A$1:$M$4972,7,FALSE)</f>
        <v>#N/A</v>
      </c>
      <c r="G367" s="45" t="e">
        <f>VLOOKUP($A367,EVID_OSEVU!$A$1:$M$4972,8,FALSE)</f>
        <v>#N/A</v>
      </c>
      <c r="H367" s="45" t="e">
        <f>VLOOKUP($A367,EVID_OSEVU!$A$1:$M$4972,11,FALSE)</f>
        <v>#N/A</v>
      </c>
      <c r="I367" s="58" t="e">
        <f>VLOOKUP($A367,EVID_OSEVU!$A$1:$M$4972,11,FALSE)</f>
        <v>#N/A</v>
      </c>
      <c r="J367" s="63" t="e">
        <f>VLOOKUP(K367,Export6[#All],2,FALSE)</f>
        <v>#N/A</v>
      </c>
      <c r="K367" s="32"/>
      <c r="L367" s="33"/>
      <c r="M367" s="67" t="e">
        <f t="shared" si="5"/>
        <v>#N/A</v>
      </c>
      <c r="N367" s="61"/>
    </row>
    <row r="368" spans="1:14" x14ac:dyDescent="0.2">
      <c r="A368" s="32"/>
      <c r="B368" s="45" t="e">
        <f>VLOOKUP($A368,EVID_OSEVU!$A$1:$M$4972,2,FALSE)</f>
        <v>#N/A</v>
      </c>
      <c r="C368" s="45" t="e">
        <f>VLOOKUP($A368,EVID_OSEVU!$A$1:$M$4972,3,FALSE)</f>
        <v>#N/A</v>
      </c>
      <c r="D368" s="45" t="e">
        <f>VLOOKUP($A368,EVID_OSEVU!$A$1:$M$4972,4,FALSE)</f>
        <v>#N/A</v>
      </c>
      <c r="E368" s="35"/>
      <c r="F368" s="45" t="e">
        <f>VLOOKUP($A368,EVID_OSEVU!$A$1:$M$4972,7,FALSE)</f>
        <v>#N/A</v>
      </c>
      <c r="G368" s="45" t="e">
        <f>VLOOKUP($A368,EVID_OSEVU!$A$1:$M$4972,8,FALSE)</f>
        <v>#N/A</v>
      </c>
      <c r="H368" s="45" t="e">
        <f>VLOOKUP($A368,EVID_OSEVU!$A$1:$M$4972,11,FALSE)</f>
        <v>#N/A</v>
      </c>
      <c r="I368" s="58" t="e">
        <f>VLOOKUP($A368,EVID_OSEVU!$A$1:$M$4972,11,FALSE)</f>
        <v>#N/A</v>
      </c>
      <c r="J368" s="63" t="e">
        <f>VLOOKUP(K368,Export6[#All],2,FALSE)</f>
        <v>#N/A</v>
      </c>
      <c r="K368" s="32"/>
      <c r="L368" s="33"/>
      <c r="M368" s="67" t="e">
        <f t="shared" si="5"/>
        <v>#N/A</v>
      </c>
      <c r="N368" s="61"/>
    </row>
    <row r="369" spans="1:14" x14ac:dyDescent="0.2">
      <c r="A369" s="32"/>
      <c r="B369" s="45" t="e">
        <f>VLOOKUP($A369,EVID_OSEVU!$A$1:$M$4972,2,FALSE)</f>
        <v>#N/A</v>
      </c>
      <c r="C369" s="45" t="e">
        <f>VLOOKUP($A369,EVID_OSEVU!$A$1:$M$4972,3,FALSE)</f>
        <v>#N/A</v>
      </c>
      <c r="D369" s="45" t="e">
        <f>VLOOKUP($A369,EVID_OSEVU!$A$1:$M$4972,4,FALSE)</f>
        <v>#N/A</v>
      </c>
      <c r="E369" s="35"/>
      <c r="F369" s="45" t="e">
        <f>VLOOKUP($A369,EVID_OSEVU!$A$1:$M$4972,7,FALSE)</f>
        <v>#N/A</v>
      </c>
      <c r="G369" s="45" t="e">
        <f>VLOOKUP($A369,EVID_OSEVU!$A$1:$M$4972,8,FALSE)</f>
        <v>#N/A</v>
      </c>
      <c r="H369" s="45" t="e">
        <f>VLOOKUP($A369,EVID_OSEVU!$A$1:$M$4972,11,FALSE)</f>
        <v>#N/A</v>
      </c>
      <c r="I369" s="58" t="e">
        <f>VLOOKUP($A369,EVID_OSEVU!$A$1:$M$4972,11,FALSE)</f>
        <v>#N/A</v>
      </c>
      <c r="J369" s="63" t="e">
        <f>VLOOKUP(K369,Export6[#All],2,FALSE)</f>
        <v>#N/A</v>
      </c>
      <c r="K369" s="32"/>
      <c r="L369" s="33"/>
      <c r="M369" s="67" t="e">
        <f t="shared" si="5"/>
        <v>#N/A</v>
      </c>
      <c r="N369" s="61"/>
    </row>
    <row r="370" spans="1:14" x14ac:dyDescent="0.2">
      <c r="A370" s="32"/>
      <c r="B370" s="45" t="e">
        <f>VLOOKUP($A370,EVID_OSEVU!$A$1:$M$4972,2,FALSE)</f>
        <v>#N/A</v>
      </c>
      <c r="C370" s="45" t="e">
        <f>VLOOKUP($A370,EVID_OSEVU!$A$1:$M$4972,3,FALSE)</f>
        <v>#N/A</v>
      </c>
      <c r="D370" s="45" t="e">
        <f>VLOOKUP($A370,EVID_OSEVU!$A$1:$M$4972,4,FALSE)</f>
        <v>#N/A</v>
      </c>
      <c r="E370" s="35"/>
      <c r="F370" s="45" t="e">
        <f>VLOOKUP($A370,EVID_OSEVU!$A$1:$M$4972,7,FALSE)</f>
        <v>#N/A</v>
      </c>
      <c r="G370" s="45" t="e">
        <f>VLOOKUP($A370,EVID_OSEVU!$A$1:$M$4972,8,FALSE)</f>
        <v>#N/A</v>
      </c>
      <c r="H370" s="45" t="e">
        <f>VLOOKUP($A370,EVID_OSEVU!$A$1:$M$4972,11,FALSE)</f>
        <v>#N/A</v>
      </c>
      <c r="I370" s="58" t="e">
        <f>VLOOKUP($A370,EVID_OSEVU!$A$1:$M$4972,11,FALSE)</f>
        <v>#N/A</v>
      </c>
      <c r="J370" s="63" t="e">
        <f>VLOOKUP(K370,Export6[#All],2,FALSE)</f>
        <v>#N/A</v>
      </c>
      <c r="K370" s="32"/>
      <c r="L370" s="33"/>
      <c r="M370" s="67" t="e">
        <f t="shared" si="5"/>
        <v>#N/A</v>
      </c>
      <c r="N370" s="61"/>
    </row>
    <row r="371" spans="1:14" x14ac:dyDescent="0.2">
      <c r="A371" s="32"/>
      <c r="B371" s="45" t="e">
        <f>VLOOKUP($A371,EVID_OSEVU!$A$1:$M$4972,2,FALSE)</f>
        <v>#N/A</v>
      </c>
      <c r="C371" s="45" t="e">
        <f>VLOOKUP($A371,EVID_OSEVU!$A$1:$M$4972,3,FALSE)</f>
        <v>#N/A</v>
      </c>
      <c r="D371" s="45" t="e">
        <f>VLOOKUP($A371,EVID_OSEVU!$A$1:$M$4972,4,FALSE)</f>
        <v>#N/A</v>
      </c>
      <c r="E371" s="35"/>
      <c r="F371" s="45" t="e">
        <f>VLOOKUP($A371,EVID_OSEVU!$A$1:$M$4972,7,FALSE)</f>
        <v>#N/A</v>
      </c>
      <c r="G371" s="45" t="e">
        <f>VLOOKUP($A371,EVID_OSEVU!$A$1:$M$4972,8,FALSE)</f>
        <v>#N/A</v>
      </c>
      <c r="H371" s="45" t="e">
        <f>VLOOKUP($A371,EVID_OSEVU!$A$1:$M$4972,11,FALSE)</f>
        <v>#N/A</v>
      </c>
      <c r="I371" s="58" t="e">
        <f>VLOOKUP($A371,EVID_OSEVU!$A$1:$M$4972,11,FALSE)</f>
        <v>#N/A</v>
      </c>
      <c r="J371" s="63" t="e">
        <f>VLOOKUP(K371,Export6[#All],2,FALSE)</f>
        <v>#N/A</v>
      </c>
      <c r="K371" s="32"/>
      <c r="L371" s="33"/>
      <c r="M371" s="67" t="e">
        <f t="shared" si="5"/>
        <v>#N/A</v>
      </c>
      <c r="N371" s="61"/>
    </row>
    <row r="372" spans="1:14" x14ac:dyDescent="0.2">
      <c r="A372" s="32"/>
      <c r="B372" s="45" t="e">
        <f>VLOOKUP($A372,EVID_OSEVU!$A$1:$M$4972,2,FALSE)</f>
        <v>#N/A</v>
      </c>
      <c r="C372" s="45" t="e">
        <f>VLOOKUP($A372,EVID_OSEVU!$A$1:$M$4972,3,FALSE)</f>
        <v>#N/A</v>
      </c>
      <c r="D372" s="45" t="e">
        <f>VLOOKUP($A372,EVID_OSEVU!$A$1:$M$4972,4,FALSE)</f>
        <v>#N/A</v>
      </c>
      <c r="E372" s="35"/>
      <c r="F372" s="45" t="e">
        <f>VLOOKUP($A372,EVID_OSEVU!$A$1:$M$4972,7,FALSE)</f>
        <v>#N/A</v>
      </c>
      <c r="G372" s="45" t="e">
        <f>VLOOKUP($A372,EVID_OSEVU!$A$1:$M$4972,8,FALSE)</f>
        <v>#N/A</v>
      </c>
      <c r="H372" s="45" t="e">
        <f>VLOOKUP($A372,EVID_OSEVU!$A$1:$M$4972,11,FALSE)</f>
        <v>#N/A</v>
      </c>
      <c r="I372" s="58" t="e">
        <f>VLOOKUP($A372,EVID_OSEVU!$A$1:$M$4972,11,FALSE)</f>
        <v>#N/A</v>
      </c>
      <c r="J372" s="63" t="e">
        <f>VLOOKUP(K372,Export6[#All],2,FALSE)</f>
        <v>#N/A</v>
      </c>
      <c r="K372" s="32"/>
      <c r="L372" s="33"/>
      <c r="M372" s="67" t="e">
        <f t="shared" si="5"/>
        <v>#N/A</v>
      </c>
      <c r="N372" s="61"/>
    </row>
    <row r="373" spans="1:14" x14ac:dyDescent="0.2">
      <c r="A373" s="32"/>
      <c r="B373" s="45" t="e">
        <f>VLOOKUP($A373,EVID_OSEVU!$A$1:$M$4972,2,FALSE)</f>
        <v>#N/A</v>
      </c>
      <c r="C373" s="45" t="e">
        <f>VLOOKUP($A373,EVID_OSEVU!$A$1:$M$4972,3,FALSE)</f>
        <v>#N/A</v>
      </c>
      <c r="D373" s="45" t="e">
        <f>VLOOKUP($A373,EVID_OSEVU!$A$1:$M$4972,4,FALSE)</f>
        <v>#N/A</v>
      </c>
      <c r="E373" s="35"/>
      <c r="F373" s="45" t="e">
        <f>VLOOKUP($A373,EVID_OSEVU!$A$1:$M$4972,7,FALSE)</f>
        <v>#N/A</v>
      </c>
      <c r="G373" s="45" t="e">
        <f>VLOOKUP($A373,EVID_OSEVU!$A$1:$M$4972,8,FALSE)</f>
        <v>#N/A</v>
      </c>
      <c r="H373" s="45" t="e">
        <f>VLOOKUP($A373,EVID_OSEVU!$A$1:$M$4972,11,FALSE)</f>
        <v>#N/A</v>
      </c>
      <c r="I373" s="58" t="e">
        <f>VLOOKUP($A373,EVID_OSEVU!$A$1:$M$4972,11,FALSE)</f>
        <v>#N/A</v>
      </c>
      <c r="J373" s="63" t="e">
        <f>VLOOKUP(K373,Export6[#All],2,FALSE)</f>
        <v>#N/A</v>
      </c>
      <c r="K373" s="32"/>
      <c r="L373" s="33"/>
      <c r="M373" s="67" t="e">
        <f t="shared" si="5"/>
        <v>#N/A</v>
      </c>
      <c r="N373" s="61"/>
    </row>
    <row r="374" spans="1:14" x14ac:dyDescent="0.2">
      <c r="A374" s="32"/>
      <c r="B374" s="45" t="e">
        <f>VLOOKUP($A374,EVID_OSEVU!$A$1:$M$4972,2,FALSE)</f>
        <v>#N/A</v>
      </c>
      <c r="C374" s="45" t="e">
        <f>VLOOKUP($A374,EVID_OSEVU!$A$1:$M$4972,3,FALSE)</f>
        <v>#N/A</v>
      </c>
      <c r="D374" s="45" t="e">
        <f>VLOOKUP($A374,EVID_OSEVU!$A$1:$M$4972,4,FALSE)</f>
        <v>#N/A</v>
      </c>
      <c r="E374" s="35"/>
      <c r="F374" s="45" t="e">
        <f>VLOOKUP($A374,EVID_OSEVU!$A$1:$M$4972,7,FALSE)</f>
        <v>#N/A</v>
      </c>
      <c r="G374" s="45" t="e">
        <f>VLOOKUP($A374,EVID_OSEVU!$A$1:$M$4972,8,FALSE)</f>
        <v>#N/A</v>
      </c>
      <c r="H374" s="45" t="e">
        <f>VLOOKUP($A374,EVID_OSEVU!$A$1:$M$4972,11,FALSE)</f>
        <v>#N/A</v>
      </c>
      <c r="I374" s="58" t="e">
        <f>VLOOKUP($A374,EVID_OSEVU!$A$1:$M$4972,11,FALSE)</f>
        <v>#N/A</v>
      </c>
      <c r="J374" s="63" t="e">
        <f>VLOOKUP(K374,Export6[#All],2,FALSE)</f>
        <v>#N/A</v>
      </c>
      <c r="K374" s="32"/>
      <c r="L374" s="33"/>
      <c r="M374" s="67" t="e">
        <f t="shared" si="5"/>
        <v>#N/A</v>
      </c>
      <c r="N374" s="61"/>
    </row>
    <row r="375" spans="1:14" x14ac:dyDescent="0.2">
      <c r="A375" s="32"/>
      <c r="B375" s="45" t="e">
        <f>VLOOKUP($A375,EVID_OSEVU!$A$1:$M$4972,2,FALSE)</f>
        <v>#N/A</v>
      </c>
      <c r="C375" s="45" t="e">
        <f>VLOOKUP($A375,EVID_OSEVU!$A$1:$M$4972,3,FALSE)</f>
        <v>#N/A</v>
      </c>
      <c r="D375" s="45" t="e">
        <f>VLOOKUP($A375,EVID_OSEVU!$A$1:$M$4972,4,FALSE)</f>
        <v>#N/A</v>
      </c>
      <c r="E375" s="35"/>
      <c r="F375" s="45" t="e">
        <f>VLOOKUP($A375,EVID_OSEVU!$A$1:$M$4972,7,FALSE)</f>
        <v>#N/A</v>
      </c>
      <c r="G375" s="45" t="e">
        <f>VLOOKUP($A375,EVID_OSEVU!$A$1:$M$4972,8,FALSE)</f>
        <v>#N/A</v>
      </c>
      <c r="H375" s="45" t="e">
        <f>VLOOKUP($A375,EVID_OSEVU!$A$1:$M$4972,11,FALSE)</f>
        <v>#N/A</v>
      </c>
      <c r="I375" s="58" t="e">
        <f>VLOOKUP($A375,EVID_OSEVU!$A$1:$M$4972,11,FALSE)</f>
        <v>#N/A</v>
      </c>
      <c r="J375" s="63" t="e">
        <f>VLOOKUP(K375,Export6[#All],2,FALSE)</f>
        <v>#N/A</v>
      </c>
      <c r="K375" s="32"/>
      <c r="L375" s="33"/>
      <c r="M375" s="67" t="e">
        <f t="shared" si="5"/>
        <v>#N/A</v>
      </c>
      <c r="N375" s="61"/>
    </row>
    <row r="376" spans="1:14" x14ac:dyDescent="0.2">
      <c r="A376" s="32"/>
      <c r="B376" s="45" t="e">
        <f>VLOOKUP($A376,EVID_OSEVU!$A$1:$M$4972,2,FALSE)</f>
        <v>#N/A</v>
      </c>
      <c r="C376" s="45" t="e">
        <f>VLOOKUP($A376,EVID_OSEVU!$A$1:$M$4972,3,FALSE)</f>
        <v>#N/A</v>
      </c>
      <c r="D376" s="45" t="e">
        <f>VLOOKUP($A376,EVID_OSEVU!$A$1:$M$4972,4,FALSE)</f>
        <v>#N/A</v>
      </c>
      <c r="E376" s="35"/>
      <c r="F376" s="45" t="e">
        <f>VLOOKUP($A376,EVID_OSEVU!$A$1:$M$4972,7,FALSE)</f>
        <v>#N/A</v>
      </c>
      <c r="G376" s="45" t="e">
        <f>VLOOKUP($A376,EVID_OSEVU!$A$1:$M$4972,8,FALSE)</f>
        <v>#N/A</v>
      </c>
      <c r="H376" s="45" t="e">
        <f>VLOOKUP($A376,EVID_OSEVU!$A$1:$M$4972,11,FALSE)</f>
        <v>#N/A</v>
      </c>
      <c r="I376" s="58" t="e">
        <f>VLOOKUP($A376,EVID_OSEVU!$A$1:$M$4972,11,FALSE)</f>
        <v>#N/A</v>
      </c>
      <c r="J376" s="63" t="e">
        <f>VLOOKUP(K376,Export6[#All],2,FALSE)</f>
        <v>#N/A</v>
      </c>
      <c r="K376" s="32"/>
      <c r="L376" s="33"/>
      <c r="M376" s="67" t="e">
        <f t="shared" si="5"/>
        <v>#N/A</v>
      </c>
      <c r="N376" s="61"/>
    </row>
    <row r="377" spans="1:14" x14ac:dyDescent="0.2">
      <c r="A377" s="32"/>
      <c r="B377" s="45" t="e">
        <f>VLOOKUP($A377,EVID_OSEVU!$A$1:$M$4972,2,FALSE)</f>
        <v>#N/A</v>
      </c>
      <c r="C377" s="45" t="e">
        <f>VLOOKUP($A377,EVID_OSEVU!$A$1:$M$4972,3,FALSE)</f>
        <v>#N/A</v>
      </c>
      <c r="D377" s="45" t="e">
        <f>VLOOKUP($A377,EVID_OSEVU!$A$1:$M$4972,4,FALSE)</f>
        <v>#N/A</v>
      </c>
      <c r="E377" s="35"/>
      <c r="F377" s="45" t="e">
        <f>VLOOKUP($A377,EVID_OSEVU!$A$1:$M$4972,7,FALSE)</f>
        <v>#N/A</v>
      </c>
      <c r="G377" s="45" t="e">
        <f>VLOOKUP($A377,EVID_OSEVU!$A$1:$M$4972,8,FALSE)</f>
        <v>#N/A</v>
      </c>
      <c r="H377" s="45" t="e">
        <f>VLOOKUP($A377,EVID_OSEVU!$A$1:$M$4972,11,FALSE)</f>
        <v>#N/A</v>
      </c>
      <c r="I377" s="58" t="e">
        <f>VLOOKUP($A377,EVID_OSEVU!$A$1:$M$4972,11,FALSE)</f>
        <v>#N/A</v>
      </c>
      <c r="J377" s="63" t="e">
        <f>VLOOKUP(K377,Export6[#All],2,FALSE)</f>
        <v>#N/A</v>
      </c>
      <c r="K377" s="32"/>
      <c r="L377" s="33"/>
      <c r="M377" s="67" t="e">
        <f t="shared" si="5"/>
        <v>#N/A</v>
      </c>
      <c r="N377" s="61"/>
    </row>
    <row r="378" spans="1:14" x14ac:dyDescent="0.2">
      <c r="A378" s="32"/>
      <c r="B378" s="45" t="e">
        <f>VLOOKUP($A378,EVID_OSEVU!$A$1:$M$4972,2,FALSE)</f>
        <v>#N/A</v>
      </c>
      <c r="C378" s="45" t="e">
        <f>VLOOKUP($A378,EVID_OSEVU!$A$1:$M$4972,3,FALSE)</f>
        <v>#N/A</v>
      </c>
      <c r="D378" s="45" t="e">
        <f>VLOOKUP($A378,EVID_OSEVU!$A$1:$M$4972,4,FALSE)</f>
        <v>#N/A</v>
      </c>
      <c r="E378" s="35"/>
      <c r="F378" s="45" t="e">
        <f>VLOOKUP($A378,EVID_OSEVU!$A$1:$M$4972,7,FALSE)</f>
        <v>#N/A</v>
      </c>
      <c r="G378" s="45" t="e">
        <f>VLOOKUP($A378,EVID_OSEVU!$A$1:$M$4972,8,FALSE)</f>
        <v>#N/A</v>
      </c>
      <c r="H378" s="45" t="e">
        <f>VLOOKUP($A378,EVID_OSEVU!$A$1:$M$4972,11,FALSE)</f>
        <v>#N/A</v>
      </c>
      <c r="I378" s="58" t="e">
        <f>VLOOKUP($A378,EVID_OSEVU!$A$1:$M$4972,11,FALSE)</f>
        <v>#N/A</v>
      </c>
      <c r="J378" s="63" t="e">
        <f>VLOOKUP(K378,Export6[#All],2,FALSE)</f>
        <v>#N/A</v>
      </c>
      <c r="K378" s="32"/>
      <c r="L378" s="33"/>
      <c r="M378" s="67" t="e">
        <f t="shared" si="5"/>
        <v>#N/A</v>
      </c>
      <c r="N378" s="61"/>
    </row>
    <row r="379" spans="1:14" x14ac:dyDescent="0.2">
      <c r="A379" s="32"/>
      <c r="B379" s="45" t="e">
        <f>VLOOKUP($A379,EVID_OSEVU!$A$1:$M$4972,2,FALSE)</f>
        <v>#N/A</v>
      </c>
      <c r="C379" s="45" t="e">
        <f>VLOOKUP($A379,EVID_OSEVU!$A$1:$M$4972,3,FALSE)</f>
        <v>#N/A</v>
      </c>
      <c r="D379" s="45" t="e">
        <f>VLOOKUP($A379,EVID_OSEVU!$A$1:$M$4972,4,FALSE)</f>
        <v>#N/A</v>
      </c>
      <c r="E379" s="35"/>
      <c r="F379" s="45" t="e">
        <f>VLOOKUP($A379,EVID_OSEVU!$A$1:$M$4972,7,FALSE)</f>
        <v>#N/A</v>
      </c>
      <c r="G379" s="45" t="e">
        <f>VLOOKUP($A379,EVID_OSEVU!$A$1:$M$4972,8,FALSE)</f>
        <v>#N/A</v>
      </c>
      <c r="H379" s="45" t="e">
        <f>VLOOKUP($A379,EVID_OSEVU!$A$1:$M$4972,11,FALSE)</f>
        <v>#N/A</v>
      </c>
      <c r="I379" s="58" t="e">
        <f>VLOOKUP($A379,EVID_OSEVU!$A$1:$M$4972,11,FALSE)</f>
        <v>#N/A</v>
      </c>
      <c r="J379" s="63" t="e">
        <f>VLOOKUP(K379,Export6[#All],2,FALSE)</f>
        <v>#N/A</v>
      </c>
      <c r="K379" s="32"/>
      <c r="L379" s="33"/>
      <c r="M379" s="67" t="e">
        <f t="shared" si="5"/>
        <v>#N/A</v>
      </c>
      <c r="N379" s="61"/>
    </row>
    <row r="380" spans="1:14" x14ac:dyDescent="0.2">
      <c r="A380" s="32"/>
      <c r="B380" s="45" t="e">
        <f>VLOOKUP($A380,EVID_OSEVU!$A$1:$M$4972,2,FALSE)</f>
        <v>#N/A</v>
      </c>
      <c r="C380" s="45" t="e">
        <f>VLOOKUP($A380,EVID_OSEVU!$A$1:$M$4972,3,FALSE)</f>
        <v>#N/A</v>
      </c>
      <c r="D380" s="45" t="e">
        <f>VLOOKUP($A380,EVID_OSEVU!$A$1:$M$4972,4,FALSE)</f>
        <v>#N/A</v>
      </c>
      <c r="E380" s="35"/>
      <c r="F380" s="45" t="e">
        <f>VLOOKUP($A380,EVID_OSEVU!$A$1:$M$4972,7,FALSE)</f>
        <v>#N/A</v>
      </c>
      <c r="G380" s="45" t="e">
        <f>VLOOKUP($A380,EVID_OSEVU!$A$1:$M$4972,8,FALSE)</f>
        <v>#N/A</v>
      </c>
      <c r="H380" s="45" t="e">
        <f>VLOOKUP($A380,EVID_OSEVU!$A$1:$M$4972,11,FALSE)</f>
        <v>#N/A</v>
      </c>
      <c r="I380" s="58" t="e">
        <f>VLOOKUP($A380,EVID_OSEVU!$A$1:$M$4972,11,FALSE)</f>
        <v>#N/A</v>
      </c>
      <c r="J380" s="63" t="e">
        <f>VLOOKUP(K380,Export6[#All],2,FALSE)</f>
        <v>#N/A</v>
      </c>
      <c r="K380" s="32"/>
      <c r="L380" s="33"/>
      <c r="M380" s="67" t="e">
        <f t="shared" si="5"/>
        <v>#N/A</v>
      </c>
      <c r="N380" s="61"/>
    </row>
    <row r="381" spans="1:14" x14ac:dyDescent="0.2">
      <c r="A381" s="32"/>
      <c r="B381" s="45" t="e">
        <f>VLOOKUP($A381,EVID_OSEVU!$A$1:$M$4972,2,FALSE)</f>
        <v>#N/A</v>
      </c>
      <c r="C381" s="45" t="e">
        <f>VLOOKUP($A381,EVID_OSEVU!$A$1:$M$4972,3,FALSE)</f>
        <v>#N/A</v>
      </c>
      <c r="D381" s="45" t="e">
        <f>VLOOKUP($A381,EVID_OSEVU!$A$1:$M$4972,4,FALSE)</f>
        <v>#N/A</v>
      </c>
      <c r="E381" s="35"/>
      <c r="F381" s="45" t="e">
        <f>VLOOKUP($A381,EVID_OSEVU!$A$1:$M$4972,7,FALSE)</f>
        <v>#N/A</v>
      </c>
      <c r="G381" s="45" t="e">
        <f>VLOOKUP($A381,EVID_OSEVU!$A$1:$M$4972,8,FALSE)</f>
        <v>#N/A</v>
      </c>
      <c r="H381" s="45" t="e">
        <f>VLOOKUP($A381,EVID_OSEVU!$A$1:$M$4972,11,FALSE)</f>
        <v>#N/A</v>
      </c>
      <c r="I381" s="58" t="e">
        <f>VLOOKUP($A381,EVID_OSEVU!$A$1:$M$4972,11,FALSE)</f>
        <v>#N/A</v>
      </c>
      <c r="J381" s="63" t="e">
        <f>VLOOKUP(K381,Export6[#All],2,FALSE)</f>
        <v>#N/A</v>
      </c>
      <c r="K381" s="32"/>
      <c r="L381" s="33"/>
      <c r="M381" s="67" t="e">
        <f t="shared" si="5"/>
        <v>#N/A</v>
      </c>
      <c r="N381" s="61"/>
    </row>
    <row r="382" spans="1:14" x14ac:dyDescent="0.2">
      <c r="A382" s="32"/>
      <c r="B382" s="45" t="e">
        <f>VLOOKUP($A382,EVID_OSEVU!$A$1:$M$4972,2,FALSE)</f>
        <v>#N/A</v>
      </c>
      <c r="C382" s="45" t="e">
        <f>VLOOKUP($A382,EVID_OSEVU!$A$1:$M$4972,3,FALSE)</f>
        <v>#N/A</v>
      </c>
      <c r="D382" s="45" t="e">
        <f>VLOOKUP($A382,EVID_OSEVU!$A$1:$M$4972,4,FALSE)</f>
        <v>#N/A</v>
      </c>
      <c r="E382" s="35"/>
      <c r="F382" s="45" t="e">
        <f>VLOOKUP($A382,EVID_OSEVU!$A$1:$M$4972,7,FALSE)</f>
        <v>#N/A</v>
      </c>
      <c r="G382" s="45" t="e">
        <f>VLOOKUP($A382,EVID_OSEVU!$A$1:$M$4972,8,FALSE)</f>
        <v>#N/A</v>
      </c>
      <c r="H382" s="45" t="e">
        <f>VLOOKUP($A382,EVID_OSEVU!$A$1:$M$4972,11,FALSE)</f>
        <v>#N/A</v>
      </c>
      <c r="I382" s="58" t="e">
        <f>VLOOKUP($A382,EVID_OSEVU!$A$1:$M$4972,11,FALSE)</f>
        <v>#N/A</v>
      </c>
      <c r="J382" s="63" t="e">
        <f>VLOOKUP(K382,Export6[#All],2,FALSE)</f>
        <v>#N/A</v>
      </c>
      <c r="K382" s="32"/>
      <c r="L382" s="33"/>
      <c r="M382" s="67" t="e">
        <f t="shared" si="5"/>
        <v>#N/A</v>
      </c>
      <c r="N382" s="61"/>
    </row>
    <row r="383" spans="1:14" x14ac:dyDescent="0.2">
      <c r="A383" s="32"/>
      <c r="B383" s="45" t="e">
        <f>VLOOKUP($A383,EVID_OSEVU!$A$1:$M$4972,2,FALSE)</f>
        <v>#N/A</v>
      </c>
      <c r="C383" s="45" t="e">
        <f>VLOOKUP($A383,EVID_OSEVU!$A$1:$M$4972,3,FALSE)</f>
        <v>#N/A</v>
      </c>
      <c r="D383" s="45" t="e">
        <f>VLOOKUP($A383,EVID_OSEVU!$A$1:$M$4972,4,FALSE)</f>
        <v>#N/A</v>
      </c>
      <c r="E383" s="35"/>
      <c r="F383" s="45" t="e">
        <f>VLOOKUP($A383,EVID_OSEVU!$A$1:$M$4972,7,FALSE)</f>
        <v>#N/A</v>
      </c>
      <c r="G383" s="45" t="e">
        <f>VLOOKUP($A383,EVID_OSEVU!$A$1:$M$4972,8,FALSE)</f>
        <v>#N/A</v>
      </c>
      <c r="H383" s="45" t="e">
        <f>VLOOKUP($A383,EVID_OSEVU!$A$1:$M$4972,11,FALSE)</f>
        <v>#N/A</v>
      </c>
      <c r="I383" s="58" t="e">
        <f>VLOOKUP($A383,EVID_OSEVU!$A$1:$M$4972,11,FALSE)</f>
        <v>#N/A</v>
      </c>
      <c r="J383" s="63" t="e">
        <f>VLOOKUP(K383,Export6[#All],2,FALSE)</f>
        <v>#N/A</v>
      </c>
      <c r="K383" s="32"/>
      <c r="L383" s="33"/>
      <c r="M383" s="67" t="e">
        <f t="shared" si="5"/>
        <v>#N/A</v>
      </c>
      <c r="N383" s="61"/>
    </row>
    <row r="384" spans="1:14" x14ac:dyDescent="0.2">
      <c r="A384" s="32"/>
      <c r="B384" s="45" t="e">
        <f>VLOOKUP($A384,EVID_OSEVU!$A$1:$M$4972,2,FALSE)</f>
        <v>#N/A</v>
      </c>
      <c r="C384" s="45" t="e">
        <f>VLOOKUP($A384,EVID_OSEVU!$A$1:$M$4972,3,FALSE)</f>
        <v>#N/A</v>
      </c>
      <c r="D384" s="45" t="e">
        <f>VLOOKUP($A384,EVID_OSEVU!$A$1:$M$4972,4,FALSE)</f>
        <v>#N/A</v>
      </c>
      <c r="E384" s="35"/>
      <c r="F384" s="45" t="e">
        <f>VLOOKUP($A384,EVID_OSEVU!$A$1:$M$4972,7,FALSE)</f>
        <v>#N/A</v>
      </c>
      <c r="G384" s="45" t="e">
        <f>VLOOKUP($A384,EVID_OSEVU!$A$1:$M$4972,8,FALSE)</f>
        <v>#N/A</v>
      </c>
      <c r="H384" s="45" t="e">
        <f>VLOOKUP($A384,EVID_OSEVU!$A$1:$M$4972,11,FALSE)</f>
        <v>#N/A</v>
      </c>
      <c r="I384" s="58" t="e">
        <f>VLOOKUP($A384,EVID_OSEVU!$A$1:$M$4972,11,FALSE)</f>
        <v>#N/A</v>
      </c>
      <c r="J384" s="63" t="e">
        <f>VLOOKUP(K384,Export6[#All],2,FALSE)</f>
        <v>#N/A</v>
      </c>
      <c r="K384" s="32"/>
      <c r="L384" s="33"/>
      <c r="M384" s="67" t="e">
        <f t="shared" si="5"/>
        <v>#N/A</v>
      </c>
      <c r="N384" s="61"/>
    </row>
    <row r="385" spans="1:14" x14ac:dyDescent="0.2">
      <c r="A385" s="32"/>
      <c r="B385" s="45" t="e">
        <f>VLOOKUP($A385,EVID_OSEVU!$A$1:$M$4972,2,FALSE)</f>
        <v>#N/A</v>
      </c>
      <c r="C385" s="45" t="e">
        <f>VLOOKUP($A385,EVID_OSEVU!$A$1:$M$4972,3,FALSE)</f>
        <v>#N/A</v>
      </c>
      <c r="D385" s="45" t="e">
        <f>VLOOKUP($A385,EVID_OSEVU!$A$1:$M$4972,4,FALSE)</f>
        <v>#N/A</v>
      </c>
      <c r="E385" s="35"/>
      <c r="F385" s="45" t="e">
        <f>VLOOKUP($A385,EVID_OSEVU!$A$1:$M$4972,7,FALSE)</f>
        <v>#N/A</v>
      </c>
      <c r="G385" s="45" t="e">
        <f>VLOOKUP($A385,EVID_OSEVU!$A$1:$M$4972,8,FALSE)</f>
        <v>#N/A</v>
      </c>
      <c r="H385" s="45" t="e">
        <f>VLOOKUP($A385,EVID_OSEVU!$A$1:$M$4972,11,FALSE)</f>
        <v>#N/A</v>
      </c>
      <c r="I385" s="58" t="e">
        <f>VLOOKUP($A385,EVID_OSEVU!$A$1:$M$4972,11,FALSE)</f>
        <v>#N/A</v>
      </c>
      <c r="J385" s="63" t="e">
        <f>VLOOKUP(K385,Export6[#All],2,FALSE)</f>
        <v>#N/A</v>
      </c>
      <c r="K385" s="32"/>
      <c r="L385" s="33"/>
      <c r="M385" s="67" t="e">
        <f t="shared" si="5"/>
        <v>#N/A</v>
      </c>
      <c r="N385" s="61"/>
    </row>
    <row r="386" spans="1:14" x14ac:dyDescent="0.2">
      <c r="A386" s="32"/>
      <c r="B386" s="45" t="e">
        <f>VLOOKUP($A386,EVID_OSEVU!$A$1:$M$4972,2,FALSE)</f>
        <v>#N/A</v>
      </c>
      <c r="C386" s="45" t="e">
        <f>VLOOKUP($A386,EVID_OSEVU!$A$1:$M$4972,3,FALSE)</f>
        <v>#N/A</v>
      </c>
      <c r="D386" s="45" t="e">
        <f>VLOOKUP($A386,EVID_OSEVU!$A$1:$M$4972,4,FALSE)</f>
        <v>#N/A</v>
      </c>
      <c r="E386" s="35"/>
      <c r="F386" s="45" t="e">
        <f>VLOOKUP($A386,EVID_OSEVU!$A$1:$M$4972,7,FALSE)</f>
        <v>#N/A</v>
      </c>
      <c r="G386" s="45" t="e">
        <f>VLOOKUP($A386,EVID_OSEVU!$A$1:$M$4972,8,FALSE)</f>
        <v>#N/A</v>
      </c>
      <c r="H386" s="45" t="e">
        <f>VLOOKUP($A386,EVID_OSEVU!$A$1:$M$4972,11,FALSE)</f>
        <v>#N/A</v>
      </c>
      <c r="I386" s="58" t="e">
        <f>VLOOKUP($A386,EVID_OSEVU!$A$1:$M$4972,11,FALSE)</f>
        <v>#N/A</v>
      </c>
      <c r="J386" s="63" t="e">
        <f>VLOOKUP(K386,Export6[#All],2,FALSE)</f>
        <v>#N/A</v>
      </c>
      <c r="K386" s="32"/>
      <c r="L386" s="33"/>
      <c r="M386" s="67" t="e">
        <f t="shared" si="5"/>
        <v>#N/A</v>
      </c>
      <c r="N386" s="61"/>
    </row>
    <row r="387" spans="1:14" x14ac:dyDescent="0.2">
      <c r="A387" s="32"/>
      <c r="B387" s="45" t="e">
        <f>VLOOKUP($A387,EVID_OSEVU!$A$1:$M$4972,2,FALSE)</f>
        <v>#N/A</v>
      </c>
      <c r="C387" s="45" t="e">
        <f>VLOOKUP($A387,EVID_OSEVU!$A$1:$M$4972,3,FALSE)</f>
        <v>#N/A</v>
      </c>
      <c r="D387" s="45" t="e">
        <f>VLOOKUP($A387,EVID_OSEVU!$A$1:$M$4972,4,FALSE)</f>
        <v>#N/A</v>
      </c>
      <c r="E387" s="35"/>
      <c r="F387" s="45" t="e">
        <f>VLOOKUP($A387,EVID_OSEVU!$A$1:$M$4972,7,FALSE)</f>
        <v>#N/A</v>
      </c>
      <c r="G387" s="45" t="e">
        <f>VLOOKUP($A387,EVID_OSEVU!$A$1:$M$4972,8,FALSE)</f>
        <v>#N/A</v>
      </c>
      <c r="H387" s="45" t="e">
        <f>VLOOKUP($A387,EVID_OSEVU!$A$1:$M$4972,11,FALSE)</f>
        <v>#N/A</v>
      </c>
      <c r="I387" s="58" t="e">
        <f>VLOOKUP($A387,EVID_OSEVU!$A$1:$M$4972,11,FALSE)</f>
        <v>#N/A</v>
      </c>
      <c r="J387" s="63" t="e">
        <f>VLOOKUP(K387,Export6[#All],2,FALSE)</f>
        <v>#N/A</v>
      </c>
      <c r="K387" s="32"/>
      <c r="L387" s="33"/>
      <c r="M387" s="67" t="e">
        <f t="shared" si="5"/>
        <v>#N/A</v>
      </c>
      <c r="N387" s="61"/>
    </row>
    <row r="388" spans="1:14" x14ac:dyDescent="0.2">
      <c r="A388" s="32"/>
      <c r="B388" s="45" t="e">
        <f>VLOOKUP($A388,EVID_OSEVU!$A$1:$M$4972,2,FALSE)</f>
        <v>#N/A</v>
      </c>
      <c r="C388" s="45" t="e">
        <f>VLOOKUP($A388,EVID_OSEVU!$A$1:$M$4972,3,FALSE)</f>
        <v>#N/A</v>
      </c>
      <c r="D388" s="45" t="e">
        <f>VLOOKUP($A388,EVID_OSEVU!$A$1:$M$4972,4,FALSE)</f>
        <v>#N/A</v>
      </c>
      <c r="E388" s="35"/>
      <c r="F388" s="45" t="e">
        <f>VLOOKUP($A388,EVID_OSEVU!$A$1:$M$4972,7,FALSE)</f>
        <v>#N/A</v>
      </c>
      <c r="G388" s="45" t="e">
        <f>VLOOKUP($A388,EVID_OSEVU!$A$1:$M$4972,8,FALSE)</f>
        <v>#N/A</v>
      </c>
      <c r="H388" s="45" t="e">
        <f>VLOOKUP($A388,EVID_OSEVU!$A$1:$M$4972,11,FALSE)</f>
        <v>#N/A</v>
      </c>
      <c r="I388" s="58" t="e">
        <f>VLOOKUP($A388,EVID_OSEVU!$A$1:$M$4972,11,FALSE)</f>
        <v>#N/A</v>
      </c>
      <c r="J388" s="63" t="e">
        <f>VLOOKUP(K388,Export6[#All],2,FALSE)</f>
        <v>#N/A</v>
      </c>
      <c r="K388" s="32"/>
      <c r="L388" s="33"/>
      <c r="M388" s="67" t="e">
        <f t="shared" ref="M388:M451" si="6">L388*I388</f>
        <v>#N/A</v>
      </c>
      <c r="N388" s="61"/>
    </row>
    <row r="389" spans="1:14" x14ac:dyDescent="0.2">
      <c r="A389" s="32"/>
      <c r="B389" s="45" t="e">
        <f>VLOOKUP($A389,EVID_OSEVU!$A$1:$M$4972,2,FALSE)</f>
        <v>#N/A</v>
      </c>
      <c r="C389" s="45" t="e">
        <f>VLOOKUP($A389,EVID_OSEVU!$A$1:$M$4972,3,FALSE)</f>
        <v>#N/A</v>
      </c>
      <c r="D389" s="45" t="e">
        <f>VLOOKUP($A389,EVID_OSEVU!$A$1:$M$4972,4,FALSE)</f>
        <v>#N/A</v>
      </c>
      <c r="E389" s="35"/>
      <c r="F389" s="45" t="e">
        <f>VLOOKUP($A389,EVID_OSEVU!$A$1:$M$4972,7,FALSE)</f>
        <v>#N/A</v>
      </c>
      <c r="G389" s="45" t="e">
        <f>VLOOKUP($A389,EVID_OSEVU!$A$1:$M$4972,8,FALSE)</f>
        <v>#N/A</v>
      </c>
      <c r="H389" s="45" t="e">
        <f>VLOOKUP($A389,EVID_OSEVU!$A$1:$M$4972,11,FALSE)</f>
        <v>#N/A</v>
      </c>
      <c r="I389" s="58" t="e">
        <f>VLOOKUP($A389,EVID_OSEVU!$A$1:$M$4972,11,FALSE)</f>
        <v>#N/A</v>
      </c>
      <c r="J389" s="63" t="e">
        <f>VLOOKUP(K389,Export6[#All],2,FALSE)</f>
        <v>#N/A</v>
      </c>
      <c r="K389" s="32"/>
      <c r="L389" s="33"/>
      <c r="M389" s="67" t="e">
        <f t="shared" si="6"/>
        <v>#N/A</v>
      </c>
      <c r="N389" s="61"/>
    </row>
    <row r="390" spans="1:14" x14ac:dyDescent="0.2">
      <c r="A390" s="32"/>
      <c r="B390" s="45" t="e">
        <f>VLOOKUP($A390,EVID_OSEVU!$A$1:$M$4972,2,FALSE)</f>
        <v>#N/A</v>
      </c>
      <c r="C390" s="45" t="e">
        <f>VLOOKUP($A390,EVID_OSEVU!$A$1:$M$4972,3,FALSE)</f>
        <v>#N/A</v>
      </c>
      <c r="D390" s="45" t="e">
        <f>VLOOKUP($A390,EVID_OSEVU!$A$1:$M$4972,4,FALSE)</f>
        <v>#N/A</v>
      </c>
      <c r="E390" s="35"/>
      <c r="F390" s="45" t="e">
        <f>VLOOKUP($A390,EVID_OSEVU!$A$1:$M$4972,7,FALSE)</f>
        <v>#N/A</v>
      </c>
      <c r="G390" s="45" t="e">
        <f>VLOOKUP($A390,EVID_OSEVU!$A$1:$M$4972,8,FALSE)</f>
        <v>#N/A</v>
      </c>
      <c r="H390" s="45" t="e">
        <f>VLOOKUP($A390,EVID_OSEVU!$A$1:$M$4972,11,FALSE)</f>
        <v>#N/A</v>
      </c>
      <c r="I390" s="58" t="e">
        <f>VLOOKUP($A390,EVID_OSEVU!$A$1:$M$4972,11,FALSE)</f>
        <v>#N/A</v>
      </c>
      <c r="J390" s="63" t="e">
        <f>VLOOKUP(K390,Export6[#All],2,FALSE)</f>
        <v>#N/A</v>
      </c>
      <c r="K390" s="32"/>
      <c r="L390" s="33"/>
      <c r="M390" s="67" t="e">
        <f t="shared" si="6"/>
        <v>#N/A</v>
      </c>
      <c r="N390" s="61"/>
    </row>
    <row r="391" spans="1:14" x14ac:dyDescent="0.2">
      <c r="A391" s="32"/>
      <c r="B391" s="45" t="e">
        <f>VLOOKUP($A391,EVID_OSEVU!$A$1:$M$4972,2,FALSE)</f>
        <v>#N/A</v>
      </c>
      <c r="C391" s="45" t="e">
        <f>VLOOKUP($A391,EVID_OSEVU!$A$1:$M$4972,3,FALSE)</f>
        <v>#N/A</v>
      </c>
      <c r="D391" s="45" t="e">
        <f>VLOOKUP($A391,EVID_OSEVU!$A$1:$M$4972,4,FALSE)</f>
        <v>#N/A</v>
      </c>
      <c r="E391" s="35"/>
      <c r="F391" s="45" t="e">
        <f>VLOOKUP($A391,EVID_OSEVU!$A$1:$M$4972,7,FALSE)</f>
        <v>#N/A</v>
      </c>
      <c r="G391" s="45" t="e">
        <f>VLOOKUP($A391,EVID_OSEVU!$A$1:$M$4972,8,FALSE)</f>
        <v>#N/A</v>
      </c>
      <c r="H391" s="45" t="e">
        <f>VLOOKUP($A391,EVID_OSEVU!$A$1:$M$4972,11,FALSE)</f>
        <v>#N/A</v>
      </c>
      <c r="I391" s="58" t="e">
        <f>VLOOKUP($A391,EVID_OSEVU!$A$1:$M$4972,11,FALSE)</f>
        <v>#N/A</v>
      </c>
      <c r="J391" s="63" t="e">
        <f>VLOOKUP(K391,Export6[#All],2,FALSE)</f>
        <v>#N/A</v>
      </c>
      <c r="K391" s="32"/>
      <c r="L391" s="33"/>
      <c r="M391" s="67" t="e">
        <f t="shared" si="6"/>
        <v>#N/A</v>
      </c>
      <c r="N391" s="61"/>
    </row>
    <row r="392" spans="1:14" x14ac:dyDescent="0.2">
      <c r="A392" s="32"/>
      <c r="B392" s="45" t="e">
        <f>VLOOKUP($A392,EVID_OSEVU!$A$1:$M$4972,2,FALSE)</f>
        <v>#N/A</v>
      </c>
      <c r="C392" s="45" t="e">
        <f>VLOOKUP($A392,EVID_OSEVU!$A$1:$M$4972,3,FALSE)</f>
        <v>#N/A</v>
      </c>
      <c r="D392" s="45" t="e">
        <f>VLOOKUP($A392,EVID_OSEVU!$A$1:$M$4972,4,FALSE)</f>
        <v>#N/A</v>
      </c>
      <c r="E392" s="35"/>
      <c r="F392" s="45" t="e">
        <f>VLOOKUP($A392,EVID_OSEVU!$A$1:$M$4972,7,FALSE)</f>
        <v>#N/A</v>
      </c>
      <c r="G392" s="45" t="e">
        <f>VLOOKUP($A392,EVID_OSEVU!$A$1:$M$4972,8,FALSE)</f>
        <v>#N/A</v>
      </c>
      <c r="H392" s="45" t="e">
        <f>VLOOKUP($A392,EVID_OSEVU!$A$1:$M$4972,11,FALSE)</f>
        <v>#N/A</v>
      </c>
      <c r="I392" s="58" t="e">
        <f>VLOOKUP($A392,EVID_OSEVU!$A$1:$M$4972,11,FALSE)</f>
        <v>#N/A</v>
      </c>
      <c r="J392" s="63" t="e">
        <f>VLOOKUP(K392,Export6[#All],2,FALSE)</f>
        <v>#N/A</v>
      </c>
      <c r="K392" s="32"/>
      <c r="L392" s="33"/>
      <c r="M392" s="67" t="e">
        <f t="shared" si="6"/>
        <v>#N/A</v>
      </c>
      <c r="N392" s="61"/>
    </row>
    <row r="393" spans="1:14" x14ac:dyDescent="0.2">
      <c r="A393" s="32"/>
      <c r="B393" s="45" t="e">
        <f>VLOOKUP($A393,EVID_OSEVU!$A$1:$M$4972,2,FALSE)</f>
        <v>#N/A</v>
      </c>
      <c r="C393" s="45" t="e">
        <f>VLOOKUP($A393,EVID_OSEVU!$A$1:$M$4972,3,FALSE)</f>
        <v>#N/A</v>
      </c>
      <c r="D393" s="45" t="e">
        <f>VLOOKUP($A393,EVID_OSEVU!$A$1:$M$4972,4,FALSE)</f>
        <v>#N/A</v>
      </c>
      <c r="E393" s="35"/>
      <c r="F393" s="45" t="e">
        <f>VLOOKUP($A393,EVID_OSEVU!$A$1:$M$4972,7,FALSE)</f>
        <v>#N/A</v>
      </c>
      <c r="G393" s="45" t="e">
        <f>VLOOKUP($A393,EVID_OSEVU!$A$1:$M$4972,8,FALSE)</f>
        <v>#N/A</v>
      </c>
      <c r="H393" s="45" t="e">
        <f>VLOOKUP($A393,EVID_OSEVU!$A$1:$M$4972,11,FALSE)</f>
        <v>#N/A</v>
      </c>
      <c r="I393" s="58" t="e">
        <f>VLOOKUP($A393,EVID_OSEVU!$A$1:$M$4972,11,FALSE)</f>
        <v>#N/A</v>
      </c>
      <c r="J393" s="63" t="e">
        <f>VLOOKUP(K393,Export6[#All],2,FALSE)</f>
        <v>#N/A</v>
      </c>
      <c r="K393" s="32"/>
      <c r="L393" s="33"/>
      <c r="M393" s="67" t="e">
        <f t="shared" si="6"/>
        <v>#N/A</v>
      </c>
      <c r="N393" s="61"/>
    </row>
    <row r="394" spans="1:14" x14ac:dyDescent="0.2">
      <c r="A394" s="32"/>
      <c r="B394" s="45" t="e">
        <f>VLOOKUP($A394,EVID_OSEVU!$A$1:$M$4972,2,FALSE)</f>
        <v>#N/A</v>
      </c>
      <c r="C394" s="45" t="e">
        <f>VLOOKUP($A394,EVID_OSEVU!$A$1:$M$4972,3,FALSE)</f>
        <v>#N/A</v>
      </c>
      <c r="D394" s="45" t="e">
        <f>VLOOKUP($A394,EVID_OSEVU!$A$1:$M$4972,4,FALSE)</f>
        <v>#N/A</v>
      </c>
      <c r="E394" s="35"/>
      <c r="F394" s="45" t="e">
        <f>VLOOKUP($A394,EVID_OSEVU!$A$1:$M$4972,7,FALSE)</f>
        <v>#N/A</v>
      </c>
      <c r="G394" s="45" t="e">
        <f>VLOOKUP($A394,EVID_OSEVU!$A$1:$M$4972,8,FALSE)</f>
        <v>#N/A</v>
      </c>
      <c r="H394" s="45" t="e">
        <f>VLOOKUP($A394,EVID_OSEVU!$A$1:$M$4972,11,FALSE)</f>
        <v>#N/A</v>
      </c>
      <c r="I394" s="58" t="e">
        <f>VLOOKUP($A394,EVID_OSEVU!$A$1:$M$4972,11,FALSE)</f>
        <v>#N/A</v>
      </c>
      <c r="J394" s="63" t="e">
        <f>VLOOKUP(K394,Export6[#All],2,FALSE)</f>
        <v>#N/A</v>
      </c>
      <c r="K394" s="32"/>
      <c r="L394" s="33"/>
      <c r="M394" s="67" t="e">
        <f t="shared" si="6"/>
        <v>#N/A</v>
      </c>
      <c r="N394" s="61"/>
    </row>
    <row r="395" spans="1:14" x14ac:dyDescent="0.2">
      <c r="A395" s="32"/>
      <c r="B395" s="45" t="e">
        <f>VLOOKUP($A395,EVID_OSEVU!$A$1:$M$4972,2,FALSE)</f>
        <v>#N/A</v>
      </c>
      <c r="C395" s="45" t="e">
        <f>VLOOKUP($A395,EVID_OSEVU!$A$1:$M$4972,3,FALSE)</f>
        <v>#N/A</v>
      </c>
      <c r="D395" s="45" t="e">
        <f>VLOOKUP($A395,EVID_OSEVU!$A$1:$M$4972,4,FALSE)</f>
        <v>#N/A</v>
      </c>
      <c r="E395" s="35"/>
      <c r="F395" s="45" t="e">
        <f>VLOOKUP($A395,EVID_OSEVU!$A$1:$M$4972,7,FALSE)</f>
        <v>#N/A</v>
      </c>
      <c r="G395" s="45" t="e">
        <f>VLOOKUP($A395,EVID_OSEVU!$A$1:$M$4972,8,FALSE)</f>
        <v>#N/A</v>
      </c>
      <c r="H395" s="45" t="e">
        <f>VLOOKUP($A395,EVID_OSEVU!$A$1:$M$4972,11,FALSE)</f>
        <v>#N/A</v>
      </c>
      <c r="I395" s="58" t="e">
        <f>VLOOKUP($A395,EVID_OSEVU!$A$1:$M$4972,11,FALSE)</f>
        <v>#N/A</v>
      </c>
      <c r="J395" s="63" t="e">
        <f>VLOOKUP(K395,Export6[#All],2,FALSE)</f>
        <v>#N/A</v>
      </c>
      <c r="K395" s="32"/>
      <c r="L395" s="33"/>
      <c r="M395" s="67" t="e">
        <f t="shared" si="6"/>
        <v>#N/A</v>
      </c>
      <c r="N395" s="61"/>
    </row>
    <row r="396" spans="1:14" x14ac:dyDescent="0.2">
      <c r="A396" s="32"/>
      <c r="B396" s="45" t="e">
        <f>VLOOKUP($A396,EVID_OSEVU!$A$1:$M$4972,2,FALSE)</f>
        <v>#N/A</v>
      </c>
      <c r="C396" s="45" t="e">
        <f>VLOOKUP($A396,EVID_OSEVU!$A$1:$M$4972,3,FALSE)</f>
        <v>#N/A</v>
      </c>
      <c r="D396" s="45" t="e">
        <f>VLOOKUP($A396,EVID_OSEVU!$A$1:$M$4972,4,FALSE)</f>
        <v>#N/A</v>
      </c>
      <c r="E396" s="35"/>
      <c r="F396" s="45" t="e">
        <f>VLOOKUP($A396,EVID_OSEVU!$A$1:$M$4972,7,FALSE)</f>
        <v>#N/A</v>
      </c>
      <c r="G396" s="45" t="e">
        <f>VLOOKUP($A396,EVID_OSEVU!$A$1:$M$4972,8,FALSE)</f>
        <v>#N/A</v>
      </c>
      <c r="H396" s="45" t="e">
        <f>VLOOKUP($A396,EVID_OSEVU!$A$1:$M$4972,11,FALSE)</f>
        <v>#N/A</v>
      </c>
      <c r="I396" s="58" t="e">
        <f>VLOOKUP($A396,EVID_OSEVU!$A$1:$M$4972,11,FALSE)</f>
        <v>#N/A</v>
      </c>
      <c r="J396" s="63" t="e">
        <f>VLOOKUP(K396,Export6[#All],2,FALSE)</f>
        <v>#N/A</v>
      </c>
      <c r="K396" s="32"/>
      <c r="L396" s="33"/>
      <c r="M396" s="67" t="e">
        <f t="shared" si="6"/>
        <v>#N/A</v>
      </c>
      <c r="N396" s="61"/>
    </row>
    <row r="397" spans="1:14" x14ac:dyDescent="0.2">
      <c r="A397" s="32"/>
      <c r="B397" s="45" t="e">
        <f>VLOOKUP($A397,EVID_OSEVU!$A$1:$M$4972,2,FALSE)</f>
        <v>#N/A</v>
      </c>
      <c r="C397" s="45" t="e">
        <f>VLOOKUP($A397,EVID_OSEVU!$A$1:$M$4972,3,FALSE)</f>
        <v>#N/A</v>
      </c>
      <c r="D397" s="45" t="e">
        <f>VLOOKUP($A397,EVID_OSEVU!$A$1:$M$4972,4,FALSE)</f>
        <v>#N/A</v>
      </c>
      <c r="E397" s="35"/>
      <c r="F397" s="45" t="e">
        <f>VLOOKUP($A397,EVID_OSEVU!$A$1:$M$4972,7,FALSE)</f>
        <v>#N/A</v>
      </c>
      <c r="G397" s="45" t="e">
        <f>VLOOKUP($A397,EVID_OSEVU!$A$1:$M$4972,8,FALSE)</f>
        <v>#N/A</v>
      </c>
      <c r="H397" s="45" t="e">
        <f>VLOOKUP($A397,EVID_OSEVU!$A$1:$M$4972,11,FALSE)</f>
        <v>#N/A</v>
      </c>
      <c r="I397" s="58" t="e">
        <f>VLOOKUP($A397,EVID_OSEVU!$A$1:$M$4972,11,FALSE)</f>
        <v>#N/A</v>
      </c>
      <c r="J397" s="63" t="e">
        <f>VLOOKUP(K397,Export6[#All],2,FALSE)</f>
        <v>#N/A</v>
      </c>
      <c r="K397" s="32"/>
      <c r="L397" s="33"/>
      <c r="M397" s="67" t="e">
        <f t="shared" si="6"/>
        <v>#N/A</v>
      </c>
      <c r="N397" s="61"/>
    </row>
    <row r="398" spans="1:14" x14ac:dyDescent="0.2">
      <c r="A398" s="32"/>
      <c r="B398" s="45" t="e">
        <f>VLOOKUP($A398,EVID_OSEVU!$A$1:$M$4972,2,FALSE)</f>
        <v>#N/A</v>
      </c>
      <c r="C398" s="45" t="e">
        <f>VLOOKUP($A398,EVID_OSEVU!$A$1:$M$4972,3,FALSE)</f>
        <v>#N/A</v>
      </c>
      <c r="D398" s="45" t="e">
        <f>VLOOKUP($A398,EVID_OSEVU!$A$1:$M$4972,4,FALSE)</f>
        <v>#N/A</v>
      </c>
      <c r="E398" s="35"/>
      <c r="F398" s="45" t="e">
        <f>VLOOKUP($A398,EVID_OSEVU!$A$1:$M$4972,7,FALSE)</f>
        <v>#N/A</v>
      </c>
      <c r="G398" s="45" t="e">
        <f>VLOOKUP($A398,EVID_OSEVU!$A$1:$M$4972,8,FALSE)</f>
        <v>#N/A</v>
      </c>
      <c r="H398" s="45" t="e">
        <f>VLOOKUP($A398,EVID_OSEVU!$A$1:$M$4972,11,FALSE)</f>
        <v>#N/A</v>
      </c>
      <c r="I398" s="58" t="e">
        <f>VLOOKUP($A398,EVID_OSEVU!$A$1:$M$4972,11,FALSE)</f>
        <v>#N/A</v>
      </c>
      <c r="J398" s="63" t="e">
        <f>VLOOKUP(K398,Export6[#All],2,FALSE)</f>
        <v>#N/A</v>
      </c>
      <c r="K398" s="32"/>
      <c r="L398" s="33"/>
      <c r="M398" s="67" t="e">
        <f t="shared" si="6"/>
        <v>#N/A</v>
      </c>
      <c r="N398" s="61"/>
    </row>
    <row r="399" spans="1:14" x14ac:dyDescent="0.2">
      <c r="A399" s="32"/>
      <c r="B399" s="45" t="e">
        <f>VLOOKUP($A399,EVID_OSEVU!$A$1:$M$4972,2,FALSE)</f>
        <v>#N/A</v>
      </c>
      <c r="C399" s="45" t="e">
        <f>VLOOKUP($A399,EVID_OSEVU!$A$1:$M$4972,3,FALSE)</f>
        <v>#N/A</v>
      </c>
      <c r="D399" s="45" t="e">
        <f>VLOOKUP($A399,EVID_OSEVU!$A$1:$M$4972,4,FALSE)</f>
        <v>#N/A</v>
      </c>
      <c r="E399" s="35"/>
      <c r="F399" s="45" t="e">
        <f>VLOOKUP($A399,EVID_OSEVU!$A$1:$M$4972,7,FALSE)</f>
        <v>#N/A</v>
      </c>
      <c r="G399" s="45" t="e">
        <f>VLOOKUP($A399,EVID_OSEVU!$A$1:$M$4972,8,FALSE)</f>
        <v>#N/A</v>
      </c>
      <c r="H399" s="45" t="e">
        <f>VLOOKUP($A399,EVID_OSEVU!$A$1:$M$4972,11,FALSE)</f>
        <v>#N/A</v>
      </c>
      <c r="I399" s="58" t="e">
        <f>VLOOKUP($A399,EVID_OSEVU!$A$1:$M$4972,11,FALSE)</f>
        <v>#N/A</v>
      </c>
      <c r="J399" s="63" t="e">
        <f>VLOOKUP(K399,Export6[#All],2,FALSE)</f>
        <v>#N/A</v>
      </c>
      <c r="K399" s="32"/>
      <c r="L399" s="33"/>
      <c r="M399" s="67" t="e">
        <f t="shared" si="6"/>
        <v>#N/A</v>
      </c>
      <c r="N399" s="61"/>
    </row>
    <row r="400" spans="1:14" x14ac:dyDescent="0.2">
      <c r="A400" s="32"/>
      <c r="B400" s="45" t="e">
        <f>VLOOKUP($A400,EVID_OSEVU!$A$1:$M$4972,2,FALSE)</f>
        <v>#N/A</v>
      </c>
      <c r="C400" s="45" t="e">
        <f>VLOOKUP($A400,EVID_OSEVU!$A$1:$M$4972,3,FALSE)</f>
        <v>#N/A</v>
      </c>
      <c r="D400" s="45" t="e">
        <f>VLOOKUP($A400,EVID_OSEVU!$A$1:$M$4972,4,FALSE)</f>
        <v>#N/A</v>
      </c>
      <c r="E400" s="35"/>
      <c r="F400" s="45" t="e">
        <f>VLOOKUP($A400,EVID_OSEVU!$A$1:$M$4972,7,FALSE)</f>
        <v>#N/A</v>
      </c>
      <c r="G400" s="45" t="e">
        <f>VLOOKUP($A400,EVID_OSEVU!$A$1:$M$4972,8,FALSE)</f>
        <v>#N/A</v>
      </c>
      <c r="H400" s="45" t="e">
        <f>VLOOKUP($A400,EVID_OSEVU!$A$1:$M$4972,11,FALSE)</f>
        <v>#N/A</v>
      </c>
      <c r="I400" s="58" t="e">
        <f>VLOOKUP($A400,EVID_OSEVU!$A$1:$M$4972,11,FALSE)</f>
        <v>#N/A</v>
      </c>
      <c r="J400" s="63" t="e">
        <f>VLOOKUP(K400,Export6[#All],2,FALSE)</f>
        <v>#N/A</v>
      </c>
      <c r="K400" s="32"/>
      <c r="L400" s="33"/>
      <c r="M400" s="67" t="e">
        <f t="shared" si="6"/>
        <v>#N/A</v>
      </c>
      <c r="N400" s="61"/>
    </row>
    <row r="401" spans="1:14" x14ac:dyDescent="0.2">
      <c r="A401" s="32"/>
      <c r="B401" s="45" t="e">
        <f>VLOOKUP($A401,EVID_OSEVU!$A$1:$M$4972,2,FALSE)</f>
        <v>#N/A</v>
      </c>
      <c r="C401" s="45" t="e">
        <f>VLOOKUP($A401,EVID_OSEVU!$A$1:$M$4972,3,FALSE)</f>
        <v>#N/A</v>
      </c>
      <c r="D401" s="45" t="e">
        <f>VLOOKUP($A401,EVID_OSEVU!$A$1:$M$4972,4,FALSE)</f>
        <v>#N/A</v>
      </c>
      <c r="E401" s="35"/>
      <c r="F401" s="45" t="e">
        <f>VLOOKUP($A401,EVID_OSEVU!$A$1:$M$4972,7,FALSE)</f>
        <v>#N/A</v>
      </c>
      <c r="G401" s="45" t="e">
        <f>VLOOKUP($A401,EVID_OSEVU!$A$1:$M$4972,8,FALSE)</f>
        <v>#N/A</v>
      </c>
      <c r="H401" s="45" t="e">
        <f>VLOOKUP($A401,EVID_OSEVU!$A$1:$M$4972,11,FALSE)</f>
        <v>#N/A</v>
      </c>
      <c r="I401" s="58" t="e">
        <f>VLOOKUP($A401,EVID_OSEVU!$A$1:$M$4972,11,FALSE)</f>
        <v>#N/A</v>
      </c>
      <c r="J401" s="63" t="e">
        <f>VLOOKUP(K401,Export6[#All],2,FALSE)</f>
        <v>#N/A</v>
      </c>
      <c r="K401" s="32"/>
      <c r="L401" s="33"/>
      <c r="M401" s="67" t="e">
        <f t="shared" si="6"/>
        <v>#N/A</v>
      </c>
      <c r="N401" s="61"/>
    </row>
    <row r="402" spans="1:14" x14ac:dyDescent="0.2">
      <c r="A402" s="32"/>
      <c r="B402" s="45" t="e">
        <f>VLOOKUP($A402,EVID_OSEVU!$A$1:$M$4972,2,FALSE)</f>
        <v>#N/A</v>
      </c>
      <c r="C402" s="45" t="e">
        <f>VLOOKUP($A402,EVID_OSEVU!$A$1:$M$4972,3,FALSE)</f>
        <v>#N/A</v>
      </c>
      <c r="D402" s="45" t="e">
        <f>VLOOKUP($A402,EVID_OSEVU!$A$1:$M$4972,4,FALSE)</f>
        <v>#N/A</v>
      </c>
      <c r="E402" s="35"/>
      <c r="F402" s="45" t="e">
        <f>VLOOKUP($A402,EVID_OSEVU!$A$1:$M$4972,7,FALSE)</f>
        <v>#N/A</v>
      </c>
      <c r="G402" s="45" t="e">
        <f>VLOOKUP($A402,EVID_OSEVU!$A$1:$M$4972,8,FALSE)</f>
        <v>#N/A</v>
      </c>
      <c r="H402" s="45" t="e">
        <f>VLOOKUP($A402,EVID_OSEVU!$A$1:$M$4972,11,FALSE)</f>
        <v>#N/A</v>
      </c>
      <c r="I402" s="58" t="e">
        <f>VLOOKUP($A402,EVID_OSEVU!$A$1:$M$4972,11,FALSE)</f>
        <v>#N/A</v>
      </c>
      <c r="J402" s="63" t="e">
        <f>VLOOKUP(K402,Export6[#All],2,FALSE)</f>
        <v>#N/A</v>
      </c>
      <c r="K402" s="32"/>
      <c r="L402" s="33"/>
      <c r="M402" s="67" t="e">
        <f t="shared" si="6"/>
        <v>#N/A</v>
      </c>
      <c r="N402" s="61"/>
    </row>
    <row r="403" spans="1:14" x14ac:dyDescent="0.2">
      <c r="A403" s="32"/>
      <c r="B403" s="45" t="e">
        <f>VLOOKUP($A403,EVID_OSEVU!$A$1:$M$4972,2,FALSE)</f>
        <v>#N/A</v>
      </c>
      <c r="C403" s="45" t="e">
        <f>VLOOKUP($A403,EVID_OSEVU!$A$1:$M$4972,3,FALSE)</f>
        <v>#N/A</v>
      </c>
      <c r="D403" s="45" t="e">
        <f>VLOOKUP($A403,EVID_OSEVU!$A$1:$M$4972,4,FALSE)</f>
        <v>#N/A</v>
      </c>
      <c r="E403" s="35"/>
      <c r="F403" s="45" t="e">
        <f>VLOOKUP($A403,EVID_OSEVU!$A$1:$M$4972,7,FALSE)</f>
        <v>#N/A</v>
      </c>
      <c r="G403" s="45" t="e">
        <f>VLOOKUP($A403,EVID_OSEVU!$A$1:$M$4972,8,FALSE)</f>
        <v>#N/A</v>
      </c>
      <c r="H403" s="45" t="e">
        <f>VLOOKUP($A403,EVID_OSEVU!$A$1:$M$4972,11,FALSE)</f>
        <v>#N/A</v>
      </c>
      <c r="I403" s="58" t="e">
        <f>VLOOKUP($A403,EVID_OSEVU!$A$1:$M$4972,11,FALSE)</f>
        <v>#N/A</v>
      </c>
      <c r="J403" s="63" t="e">
        <f>VLOOKUP(K403,Export6[#All],2,FALSE)</f>
        <v>#N/A</v>
      </c>
      <c r="K403" s="32"/>
      <c r="L403" s="33"/>
      <c r="M403" s="67" t="e">
        <f t="shared" si="6"/>
        <v>#N/A</v>
      </c>
      <c r="N403" s="61"/>
    </row>
    <row r="404" spans="1:14" x14ac:dyDescent="0.2">
      <c r="A404" s="32"/>
      <c r="B404" s="45" t="e">
        <f>VLOOKUP($A404,EVID_OSEVU!$A$1:$M$4972,2,FALSE)</f>
        <v>#N/A</v>
      </c>
      <c r="C404" s="45" t="e">
        <f>VLOOKUP($A404,EVID_OSEVU!$A$1:$M$4972,3,FALSE)</f>
        <v>#N/A</v>
      </c>
      <c r="D404" s="45" t="e">
        <f>VLOOKUP($A404,EVID_OSEVU!$A$1:$M$4972,4,FALSE)</f>
        <v>#N/A</v>
      </c>
      <c r="E404" s="35"/>
      <c r="F404" s="45" t="e">
        <f>VLOOKUP($A404,EVID_OSEVU!$A$1:$M$4972,7,FALSE)</f>
        <v>#N/A</v>
      </c>
      <c r="G404" s="45" t="e">
        <f>VLOOKUP($A404,EVID_OSEVU!$A$1:$M$4972,8,FALSE)</f>
        <v>#N/A</v>
      </c>
      <c r="H404" s="45" t="e">
        <f>VLOOKUP($A404,EVID_OSEVU!$A$1:$M$4972,11,FALSE)</f>
        <v>#N/A</v>
      </c>
      <c r="I404" s="58" t="e">
        <f>VLOOKUP($A404,EVID_OSEVU!$A$1:$M$4972,11,FALSE)</f>
        <v>#N/A</v>
      </c>
      <c r="J404" s="63" t="e">
        <f>VLOOKUP(K404,Export6[#All],2,FALSE)</f>
        <v>#N/A</v>
      </c>
      <c r="K404" s="32"/>
      <c r="L404" s="33"/>
      <c r="M404" s="67" t="e">
        <f t="shared" si="6"/>
        <v>#N/A</v>
      </c>
      <c r="N404" s="61"/>
    </row>
    <row r="405" spans="1:14" x14ac:dyDescent="0.2">
      <c r="A405" s="32"/>
      <c r="B405" s="45" t="e">
        <f>VLOOKUP($A405,EVID_OSEVU!$A$1:$M$4972,2,FALSE)</f>
        <v>#N/A</v>
      </c>
      <c r="C405" s="45" t="e">
        <f>VLOOKUP($A405,EVID_OSEVU!$A$1:$M$4972,3,FALSE)</f>
        <v>#N/A</v>
      </c>
      <c r="D405" s="45" t="e">
        <f>VLOOKUP($A405,EVID_OSEVU!$A$1:$M$4972,4,FALSE)</f>
        <v>#N/A</v>
      </c>
      <c r="E405" s="35"/>
      <c r="F405" s="45" t="e">
        <f>VLOOKUP($A405,EVID_OSEVU!$A$1:$M$4972,7,FALSE)</f>
        <v>#N/A</v>
      </c>
      <c r="G405" s="45" t="e">
        <f>VLOOKUP($A405,EVID_OSEVU!$A$1:$M$4972,8,FALSE)</f>
        <v>#N/A</v>
      </c>
      <c r="H405" s="45" t="e">
        <f>VLOOKUP($A405,EVID_OSEVU!$A$1:$M$4972,11,FALSE)</f>
        <v>#N/A</v>
      </c>
      <c r="I405" s="58" t="e">
        <f>VLOOKUP($A405,EVID_OSEVU!$A$1:$M$4972,11,FALSE)</f>
        <v>#N/A</v>
      </c>
      <c r="J405" s="63" t="e">
        <f>VLOOKUP(K405,Export6[#All],2,FALSE)</f>
        <v>#N/A</v>
      </c>
      <c r="K405" s="32"/>
      <c r="L405" s="33"/>
      <c r="M405" s="67" t="e">
        <f t="shared" si="6"/>
        <v>#N/A</v>
      </c>
      <c r="N405" s="61"/>
    </row>
    <row r="406" spans="1:14" x14ac:dyDescent="0.2">
      <c r="A406" s="32"/>
      <c r="B406" s="45" t="e">
        <f>VLOOKUP($A406,EVID_OSEVU!$A$1:$M$4972,2,FALSE)</f>
        <v>#N/A</v>
      </c>
      <c r="C406" s="45" t="e">
        <f>VLOOKUP($A406,EVID_OSEVU!$A$1:$M$4972,3,FALSE)</f>
        <v>#N/A</v>
      </c>
      <c r="D406" s="45" t="e">
        <f>VLOOKUP($A406,EVID_OSEVU!$A$1:$M$4972,4,FALSE)</f>
        <v>#N/A</v>
      </c>
      <c r="E406" s="35"/>
      <c r="F406" s="45" t="e">
        <f>VLOOKUP($A406,EVID_OSEVU!$A$1:$M$4972,7,FALSE)</f>
        <v>#N/A</v>
      </c>
      <c r="G406" s="45" t="e">
        <f>VLOOKUP($A406,EVID_OSEVU!$A$1:$M$4972,8,FALSE)</f>
        <v>#N/A</v>
      </c>
      <c r="H406" s="45" t="e">
        <f>VLOOKUP($A406,EVID_OSEVU!$A$1:$M$4972,11,FALSE)</f>
        <v>#N/A</v>
      </c>
      <c r="I406" s="58" t="e">
        <f>VLOOKUP($A406,EVID_OSEVU!$A$1:$M$4972,11,FALSE)</f>
        <v>#N/A</v>
      </c>
      <c r="J406" s="63" t="e">
        <f>VLOOKUP(K406,Export6[#All],2,FALSE)</f>
        <v>#N/A</v>
      </c>
      <c r="K406" s="32"/>
      <c r="L406" s="33"/>
      <c r="M406" s="67" t="e">
        <f t="shared" si="6"/>
        <v>#N/A</v>
      </c>
      <c r="N406" s="61"/>
    </row>
    <row r="407" spans="1:14" x14ac:dyDescent="0.2">
      <c r="A407" s="32"/>
      <c r="B407" s="45" t="e">
        <f>VLOOKUP($A407,EVID_OSEVU!$A$1:$M$4972,2,FALSE)</f>
        <v>#N/A</v>
      </c>
      <c r="C407" s="45" t="e">
        <f>VLOOKUP($A407,EVID_OSEVU!$A$1:$M$4972,3,FALSE)</f>
        <v>#N/A</v>
      </c>
      <c r="D407" s="45" t="e">
        <f>VLOOKUP($A407,EVID_OSEVU!$A$1:$M$4972,4,FALSE)</f>
        <v>#N/A</v>
      </c>
      <c r="E407" s="35"/>
      <c r="F407" s="45" t="e">
        <f>VLOOKUP($A407,EVID_OSEVU!$A$1:$M$4972,7,FALSE)</f>
        <v>#N/A</v>
      </c>
      <c r="G407" s="45" t="e">
        <f>VLOOKUP($A407,EVID_OSEVU!$A$1:$M$4972,8,FALSE)</f>
        <v>#N/A</v>
      </c>
      <c r="H407" s="45" t="e">
        <f>VLOOKUP($A407,EVID_OSEVU!$A$1:$M$4972,11,FALSE)</f>
        <v>#N/A</v>
      </c>
      <c r="I407" s="58" t="e">
        <f>VLOOKUP($A407,EVID_OSEVU!$A$1:$M$4972,11,FALSE)</f>
        <v>#N/A</v>
      </c>
      <c r="J407" s="63" t="e">
        <f>VLOOKUP(K407,Export6[#All],2,FALSE)</f>
        <v>#N/A</v>
      </c>
      <c r="K407" s="32"/>
      <c r="L407" s="33"/>
      <c r="M407" s="67" t="e">
        <f t="shared" si="6"/>
        <v>#N/A</v>
      </c>
      <c r="N407" s="61"/>
    </row>
    <row r="408" spans="1:14" x14ac:dyDescent="0.2">
      <c r="A408" s="32"/>
      <c r="B408" s="45" t="e">
        <f>VLOOKUP($A408,EVID_OSEVU!$A$1:$M$4972,2,FALSE)</f>
        <v>#N/A</v>
      </c>
      <c r="C408" s="45" t="e">
        <f>VLOOKUP($A408,EVID_OSEVU!$A$1:$M$4972,3,FALSE)</f>
        <v>#N/A</v>
      </c>
      <c r="D408" s="45" t="e">
        <f>VLOOKUP($A408,EVID_OSEVU!$A$1:$M$4972,4,FALSE)</f>
        <v>#N/A</v>
      </c>
      <c r="E408" s="35"/>
      <c r="F408" s="45" t="e">
        <f>VLOOKUP($A408,EVID_OSEVU!$A$1:$M$4972,7,FALSE)</f>
        <v>#N/A</v>
      </c>
      <c r="G408" s="45" t="e">
        <f>VLOOKUP($A408,EVID_OSEVU!$A$1:$M$4972,8,FALSE)</f>
        <v>#N/A</v>
      </c>
      <c r="H408" s="45" t="e">
        <f>VLOOKUP($A408,EVID_OSEVU!$A$1:$M$4972,11,FALSE)</f>
        <v>#N/A</v>
      </c>
      <c r="I408" s="58" t="e">
        <f>VLOOKUP($A408,EVID_OSEVU!$A$1:$M$4972,11,FALSE)</f>
        <v>#N/A</v>
      </c>
      <c r="J408" s="63" t="e">
        <f>VLOOKUP(K408,Export6[#All],2,FALSE)</f>
        <v>#N/A</v>
      </c>
      <c r="K408" s="32"/>
      <c r="L408" s="33"/>
      <c r="M408" s="67" t="e">
        <f t="shared" si="6"/>
        <v>#N/A</v>
      </c>
      <c r="N408" s="61"/>
    </row>
    <row r="409" spans="1:14" x14ac:dyDescent="0.2">
      <c r="A409" s="32"/>
      <c r="B409" s="45" t="e">
        <f>VLOOKUP($A409,EVID_OSEVU!$A$1:$M$4972,2,FALSE)</f>
        <v>#N/A</v>
      </c>
      <c r="C409" s="45" t="e">
        <f>VLOOKUP($A409,EVID_OSEVU!$A$1:$M$4972,3,FALSE)</f>
        <v>#N/A</v>
      </c>
      <c r="D409" s="45" t="e">
        <f>VLOOKUP($A409,EVID_OSEVU!$A$1:$M$4972,4,FALSE)</f>
        <v>#N/A</v>
      </c>
      <c r="E409" s="35"/>
      <c r="F409" s="45" t="e">
        <f>VLOOKUP($A409,EVID_OSEVU!$A$1:$M$4972,7,FALSE)</f>
        <v>#N/A</v>
      </c>
      <c r="G409" s="45" t="e">
        <f>VLOOKUP($A409,EVID_OSEVU!$A$1:$M$4972,8,FALSE)</f>
        <v>#N/A</v>
      </c>
      <c r="H409" s="45" t="e">
        <f>VLOOKUP($A409,EVID_OSEVU!$A$1:$M$4972,11,FALSE)</f>
        <v>#N/A</v>
      </c>
      <c r="I409" s="58" t="e">
        <f>VLOOKUP($A409,EVID_OSEVU!$A$1:$M$4972,11,FALSE)</f>
        <v>#N/A</v>
      </c>
      <c r="J409" s="63" t="e">
        <f>VLOOKUP(K409,Export6[#All],2,FALSE)</f>
        <v>#N/A</v>
      </c>
      <c r="K409" s="32"/>
      <c r="L409" s="33"/>
      <c r="M409" s="67" t="e">
        <f t="shared" si="6"/>
        <v>#N/A</v>
      </c>
      <c r="N409" s="61"/>
    </row>
    <row r="410" spans="1:14" x14ac:dyDescent="0.2">
      <c r="A410" s="32"/>
      <c r="B410" s="45" t="e">
        <f>VLOOKUP($A410,EVID_OSEVU!$A$1:$M$4972,2,FALSE)</f>
        <v>#N/A</v>
      </c>
      <c r="C410" s="45" t="e">
        <f>VLOOKUP($A410,EVID_OSEVU!$A$1:$M$4972,3,FALSE)</f>
        <v>#N/A</v>
      </c>
      <c r="D410" s="45" t="e">
        <f>VLOOKUP($A410,EVID_OSEVU!$A$1:$M$4972,4,FALSE)</f>
        <v>#N/A</v>
      </c>
      <c r="E410" s="35"/>
      <c r="F410" s="45" t="e">
        <f>VLOOKUP($A410,EVID_OSEVU!$A$1:$M$4972,7,FALSE)</f>
        <v>#N/A</v>
      </c>
      <c r="G410" s="45" t="e">
        <f>VLOOKUP($A410,EVID_OSEVU!$A$1:$M$4972,8,FALSE)</f>
        <v>#N/A</v>
      </c>
      <c r="H410" s="45" t="e">
        <f>VLOOKUP($A410,EVID_OSEVU!$A$1:$M$4972,11,FALSE)</f>
        <v>#N/A</v>
      </c>
      <c r="I410" s="58" t="e">
        <f>VLOOKUP($A410,EVID_OSEVU!$A$1:$M$4972,11,FALSE)</f>
        <v>#N/A</v>
      </c>
      <c r="J410" s="63" t="e">
        <f>VLOOKUP(K410,Export6[#All],2,FALSE)</f>
        <v>#N/A</v>
      </c>
      <c r="K410" s="32"/>
      <c r="L410" s="33"/>
      <c r="M410" s="67" t="e">
        <f t="shared" si="6"/>
        <v>#N/A</v>
      </c>
      <c r="N410" s="61"/>
    </row>
    <row r="411" spans="1:14" x14ac:dyDescent="0.2">
      <c r="A411" s="32"/>
      <c r="B411" s="45" t="e">
        <f>VLOOKUP($A411,EVID_OSEVU!$A$1:$M$4972,2,FALSE)</f>
        <v>#N/A</v>
      </c>
      <c r="C411" s="45" t="e">
        <f>VLOOKUP($A411,EVID_OSEVU!$A$1:$M$4972,3,FALSE)</f>
        <v>#N/A</v>
      </c>
      <c r="D411" s="45" t="e">
        <f>VLOOKUP($A411,EVID_OSEVU!$A$1:$M$4972,4,FALSE)</f>
        <v>#N/A</v>
      </c>
      <c r="E411" s="35"/>
      <c r="F411" s="45" t="e">
        <f>VLOOKUP($A411,EVID_OSEVU!$A$1:$M$4972,7,FALSE)</f>
        <v>#N/A</v>
      </c>
      <c r="G411" s="45" t="e">
        <f>VLOOKUP($A411,EVID_OSEVU!$A$1:$M$4972,8,FALSE)</f>
        <v>#N/A</v>
      </c>
      <c r="H411" s="45" t="e">
        <f>VLOOKUP($A411,EVID_OSEVU!$A$1:$M$4972,11,FALSE)</f>
        <v>#N/A</v>
      </c>
      <c r="I411" s="58" t="e">
        <f>VLOOKUP($A411,EVID_OSEVU!$A$1:$M$4972,11,FALSE)</f>
        <v>#N/A</v>
      </c>
      <c r="J411" s="63" t="e">
        <f>VLOOKUP(K411,Export6[#All],2,FALSE)</f>
        <v>#N/A</v>
      </c>
      <c r="K411" s="32"/>
      <c r="L411" s="33"/>
      <c r="M411" s="67" t="e">
        <f t="shared" si="6"/>
        <v>#N/A</v>
      </c>
      <c r="N411" s="61"/>
    </row>
    <row r="412" spans="1:14" x14ac:dyDescent="0.2">
      <c r="A412" s="32"/>
      <c r="B412" s="45" t="e">
        <f>VLOOKUP($A412,EVID_OSEVU!$A$1:$M$4972,2,FALSE)</f>
        <v>#N/A</v>
      </c>
      <c r="C412" s="45" t="e">
        <f>VLOOKUP($A412,EVID_OSEVU!$A$1:$M$4972,3,FALSE)</f>
        <v>#N/A</v>
      </c>
      <c r="D412" s="45" t="e">
        <f>VLOOKUP($A412,EVID_OSEVU!$A$1:$M$4972,4,FALSE)</f>
        <v>#N/A</v>
      </c>
      <c r="E412" s="35"/>
      <c r="F412" s="45" t="e">
        <f>VLOOKUP($A412,EVID_OSEVU!$A$1:$M$4972,7,FALSE)</f>
        <v>#N/A</v>
      </c>
      <c r="G412" s="45" t="e">
        <f>VLOOKUP($A412,EVID_OSEVU!$A$1:$M$4972,8,FALSE)</f>
        <v>#N/A</v>
      </c>
      <c r="H412" s="45" t="e">
        <f>VLOOKUP($A412,EVID_OSEVU!$A$1:$M$4972,11,FALSE)</f>
        <v>#N/A</v>
      </c>
      <c r="I412" s="58" t="e">
        <f>VLOOKUP($A412,EVID_OSEVU!$A$1:$M$4972,11,FALSE)</f>
        <v>#N/A</v>
      </c>
      <c r="J412" s="63" t="e">
        <f>VLOOKUP(K412,Export6[#All],2,FALSE)</f>
        <v>#N/A</v>
      </c>
      <c r="K412" s="32"/>
      <c r="L412" s="33"/>
      <c r="M412" s="67" t="e">
        <f t="shared" si="6"/>
        <v>#N/A</v>
      </c>
      <c r="N412" s="61"/>
    </row>
    <row r="413" spans="1:14" x14ac:dyDescent="0.2">
      <c r="A413" s="32"/>
      <c r="B413" s="45" t="e">
        <f>VLOOKUP($A413,EVID_OSEVU!$A$1:$M$4972,2,FALSE)</f>
        <v>#N/A</v>
      </c>
      <c r="C413" s="45" t="e">
        <f>VLOOKUP($A413,EVID_OSEVU!$A$1:$M$4972,3,FALSE)</f>
        <v>#N/A</v>
      </c>
      <c r="D413" s="45" t="e">
        <f>VLOOKUP($A413,EVID_OSEVU!$A$1:$M$4972,4,FALSE)</f>
        <v>#N/A</v>
      </c>
      <c r="E413" s="35"/>
      <c r="F413" s="45" t="e">
        <f>VLOOKUP($A413,EVID_OSEVU!$A$1:$M$4972,7,FALSE)</f>
        <v>#N/A</v>
      </c>
      <c r="G413" s="45" t="e">
        <f>VLOOKUP($A413,EVID_OSEVU!$A$1:$M$4972,8,FALSE)</f>
        <v>#N/A</v>
      </c>
      <c r="H413" s="45" t="e">
        <f>VLOOKUP($A413,EVID_OSEVU!$A$1:$M$4972,11,FALSE)</f>
        <v>#N/A</v>
      </c>
      <c r="I413" s="58" t="e">
        <f>VLOOKUP($A413,EVID_OSEVU!$A$1:$M$4972,11,FALSE)</f>
        <v>#N/A</v>
      </c>
      <c r="J413" s="63" t="e">
        <f>VLOOKUP(K413,Export6[#All],2,FALSE)</f>
        <v>#N/A</v>
      </c>
      <c r="K413" s="32"/>
      <c r="L413" s="33"/>
      <c r="M413" s="67" t="e">
        <f t="shared" si="6"/>
        <v>#N/A</v>
      </c>
      <c r="N413" s="61"/>
    </row>
    <row r="414" spans="1:14" x14ac:dyDescent="0.2">
      <c r="A414" s="32"/>
      <c r="B414" s="45" t="e">
        <f>VLOOKUP($A414,EVID_OSEVU!$A$1:$M$4972,2,FALSE)</f>
        <v>#N/A</v>
      </c>
      <c r="C414" s="45" t="e">
        <f>VLOOKUP($A414,EVID_OSEVU!$A$1:$M$4972,3,FALSE)</f>
        <v>#N/A</v>
      </c>
      <c r="D414" s="45" t="e">
        <f>VLOOKUP($A414,EVID_OSEVU!$A$1:$M$4972,4,FALSE)</f>
        <v>#N/A</v>
      </c>
      <c r="E414" s="35"/>
      <c r="F414" s="45" t="e">
        <f>VLOOKUP($A414,EVID_OSEVU!$A$1:$M$4972,7,FALSE)</f>
        <v>#N/A</v>
      </c>
      <c r="G414" s="45" t="e">
        <f>VLOOKUP($A414,EVID_OSEVU!$A$1:$M$4972,8,FALSE)</f>
        <v>#N/A</v>
      </c>
      <c r="H414" s="45" t="e">
        <f>VLOOKUP($A414,EVID_OSEVU!$A$1:$M$4972,11,FALSE)</f>
        <v>#N/A</v>
      </c>
      <c r="I414" s="58" t="e">
        <f>VLOOKUP($A414,EVID_OSEVU!$A$1:$M$4972,11,FALSE)</f>
        <v>#N/A</v>
      </c>
      <c r="J414" s="63" t="e">
        <f>VLOOKUP(K414,Export6[#All],2,FALSE)</f>
        <v>#N/A</v>
      </c>
      <c r="K414" s="32"/>
      <c r="L414" s="33"/>
      <c r="M414" s="67" t="e">
        <f t="shared" si="6"/>
        <v>#N/A</v>
      </c>
      <c r="N414" s="61"/>
    </row>
    <row r="415" spans="1:14" x14ac:dyDescent="0.2">
      <c r="A415" s="32"/>
      <c r="B415" s="45" t="e">
        <f>VLOOKUP($A415,EVID_OSEVU!$A$1:$M$4972,2,FALSE)</f>
        <v>#N/A</v>
      </c>
      <c r="C415" s="45" t="e">
        <f>VLOOKUP($A415,EVID_OSEVU!$A$1:$M$4972,3,FALSE)</f>
        <v>#N/A</v>
      </c>
      <c r="D415" s="45" t="e">
        <f>VLOOKUP($A415,EVID_OSEVU!$A$1:$M$4972,4,FALSE)</f>
        <v>#N/A</v>
      </c>
      <c r="E415" s="35"/>
      <c r="F415" s="45" t="e">
        <f>VLOOKUP($A415,EVID_OSEVU!$A$1:$M$4972,7,FALSE)</f>
        <v>#N/A</v>
      </c>
      <c r="G415" s="45" t="e">
        <f>VLOOKUP($A415,EVID_OSEVU!$A$1:$M$4972,8,FALSE)</f>
        <v>#N/A</v>
      </c>
      <c r="H415" s="45" t="e">
        <f>VLOOKUP($A415,EVID_OSEVU!$A$1:$M$4972,11,FALSE)</f>
        <v>#N/A</v>
      </c>
      <c r="I415" s="58" t="e">
        <f>VLOOKUP($A415,EVID_OSEVU!$A$1:$M$4972,11,FALSE)</f>
        <v>#N/A</v>
      </c>
      <c r="J415" s="63" t="e">
        <f>VLOOKUP(K415,Export6[#All],2,FALSE)</f>
        <v>#N/A</v>
      </c>
      <c r="K415" s="32"/>
      <c r="L415" s="33"/>
      <c r="M415" s="67" t="e">
        <f t="shared" si="6"/>
        <v>#N/A</v>
      </c>
      <c r="N415" s="61"/>
    </row>
    <row r="416" spans="1:14" x14ac:dyDescent="0.2">
      <c r="A416" s="32"/>
      <c r="B416" s="45" t="e">
        <f>VLOOKUP($A416,EVID_OSEVU!$A$1:$M$4972,2,FALSE)</f>
        <v>#N/A</v>
      </c>
      <c r="C416" s="45" t="e">
        <f>VLOOKUP($A416,EVID_OSEVU!$A$1:$M$4972,3,FALSE)</f>
        <v>#N/A</v>
      </c>
      <c r="D416" s="45" t="e">
        <f>VLOOKUP($A416,EVID_OSEVU!$A$1:$M$4972,4,FALSE)</f>
        <v>#N/A</v>
      </c>
      <c r="E416" s="35"/>
      <c r="F416" s="45" t="e">
        <f>VLOOKUP($A416,EVID_OSEVU!$A$1:$M$4972,7,FALSE)</f>
        <v>#N/A</v>
      </c>
      <c r="G416" s="45" t="e">
        <f>VLOOKUP($A416,EVID_OSEVU!$A$1:$M$4972,8,FALSE)</f>
        <v>#N/A</v>
      </c>
      <c r="H416" s="45" t="e">
        <f>VLOOKUP($A416,EVID_OSEVU!$A$1:$M$4972,11,FALSE)</f>
        <v>#N/A</v>
      </c>
      <c r="I416" s="58" t="e">
        <f>VLOOKUP($A416,EVID_OSEVU!$A$1:$M$4972,11,FALSE)</f>
        <v>#N/A</v>
      </c>
      <c r="J416" s="63" t="e">
        <f>VLOOKUP(K416,Export6[#All],2,FALSE)</f>
        <v>#N/A</v>
      </c>
      <c r="K416" s="32"/>
      <c r="L416" s="33"/>
      <c r="M416" s="67" t="e">
        <f t="shared" si="6"/>
        <v>#N/A</v>
      </c>
      <c r="N416" s="61"/>
    </row>
    <row r="417" spans="1:14" x14ac:dyDescent="0.2">
      <c r="A417" s="32"/>
      <c r="B417" s="45" t="e">
        <f>VLOOKUP($A417,EVID_OSEVU!$A$1:$M$4972,2,FALSE)</f>
        <v>#N/A</v>
      </c>
      <c r="C417" s="45" t="e">
        <f>VLOOKUP($A417,EVID_OSEVU!$A$1:$M$4972,3,FALSE)</f>
        <v>#N/A</v>
      </c>
      <c r="D417" s="45" t="e">
        <f>VLOOKUP($A417,EVID_OSEVU!$A$1:$M$4972,4,FALSE)</f>
        <v>#N/A</v>
      </c>
      <c r="E417" s="35"/>
      <c r="F417" s="45" t="e">
        <f>VLOOKUP($A417,EVID_OSEVU!$A$1:$M$4972,7,FALSE)</f>
        <v>#N/A</v>
      </c>
      <c r="G417" s="45" t="e">
        <f>VLOOKUP($A417,EVID_OSEVU!$A$1:$M$4972,8,FALSE)</f>
        <v>#N/A</v>
      </c>
      <c r="H417" s="45" t="e">
        <f>VLOOKUP($A417,EVID_OSEVU!$A$1:$M$4972,11,FALSE)</f>
        <v>#N/A</v>
      </c>
      <c r="I417" s="58" t="e">
        <f>VLOOKUP($A417,EVID_OSEVU!$A$1:$M$4972,11,FALSE)</f>
        <v>#N/A</v>
      </c>
      <c r="J417" s="63" t="e">
        <f>VLOOKUP(K417,Export6[#All],2,FALSE)</f>
        <v>#N/A</v>
      </c>
      <c r="K417" s="32"/>
      <c r="L417" s="33"/>
      <c r="M417" s="67" t="e">
        <f t="shared" si="6"/>
        <v>#N/A</v>
      </c>
      <c r="N417" s="61"/>
    </row>
    <row r="418" spans="1:14" x14ac:dyDescent="0.2">
      <c r="A418" s="32"/>
      <c r="B418" s="45" t="e">
        <f>VLOOKUP($A418,EVID_OSEVU!$A$1:$M$4972,2,FALSE)</f>
        <v>#N/A</v>
      </c>
      <c r="C418" s="45" t="e">
        <f>VLOOKUP($A418,EVID_OSEVU!$A$1:$M$4972,3,FALSE)</f>
        <v>#N/A</v>
      </c>
      <c r="D418" s="45" t="e">
        <f>VLOOKUP($A418,EVID_OSEVU!$A$1:$M$4972,4,FALSE)</f>
        <v>#N/A</v>
      </c>
      <c r="E418" s="35"/>
      <c r="F418" s="45" t="e">
        <f>VLOOKUP($A418,EVID_OSEVU!$A$1:$M$4972,7,FALSE)</f>
        <v>#N/A</v>
      </c>
      <c r="G418" s="45" t="e">
        <f>VLOOKUP($A418,EVID_OSEVU!$A$1:$M$4972,8,FALSE)</f>
        <v>#N/A</v>
      </c>
      <c r="H418" s="45" t="e">
        <f>VLOOKUP($A418,EVID_OSEVU!$A$1:$M$4972,11,FALSE)</f>
        <v>#N/A</v>
      </c>
      <c r="I418" s="58" t="e">
        <f>VLOOKUP($A418,EVID_OSEVU!$A$1:$M$4972,11,FALSE)</f>
        <v>#N/A</v>
      </c>
      <c r="J418" s="63" t="e">
        <f>VLOOKUP(K418,Export6[#All],2,FALSE)</f>
        <v>#N/A</v>
      </c>
      <c r="K418" s="32"/>
      <c r="L418" s="33"/>
      <c r="M418" s="67" t="e">
        <f t="shared" si="6"/>
        <v>#N/A</v>
      </c>
      <c r="N418" s="61"/>
    </row>
    <row r="419" spans="1:14" x14ac:dyDescent="0.2">
      <c r="A419" s="32"/>
      <c r="B419" s="45" t="e">
        <f>VLOOKUP($A419,EVID_OSEVU!$A$1:$M$4972,2,FALSE)</f>
        <v>#N/A</v>
      </c>
      <c r="C419" s="45" t="e">
        <f>VLOOKUP($A419,EVID_OSEVU!$A$1:$M$4972,3,FALSE)</f>
        <v>#N/A</v>
      </c>
      <c r="D419" s="45" t="e">
        <f>VLOOKUP($A419,EVID_OSEVU!$A$1:$M$4972,4,FALSE)</f>
        <v>#N/A</v>
      </c>
      <c r="E419" s="35"/>
      <c r="F419" s="45" t="e">
        <f>VLOOKUP($A419,EVID_OSEVU!$A$1:$M$4972,7,FALSE)</f>
        <v>#N/A</v>
      </c>
      <c r="G419" s="45" t="e">
        <f>VLOOKUP($A419,EVID_OSEVU!$A$1:$M$4972,8,FALSE)</f>
        <v>#N/A</v>
      </c>
      <c r="H419" s="45" t="e">
        <f>VLOOKUP($A419,EVID_OSEVU!$A$1:$M$4972,11,FALSE)</f>
        <v>#N/A</v>
      </c>
      <c r="I419" s="58" t="e">
        <f>VLOOKUP($A419,EVID_OSEVU!$A$1:$M$4972,11,FALSE)</f>
        <v>#N/A</v>
      </c>
      <c r="J419" s="63" t="e">
        <f>VLOOKUP(K419,Export6[#All],2,FALSE)</f>
        <v>#N/A</v>
      </c>
      <c r="K419" s="32"/>
      <c r="L419" s="33"/>
      <c r="M419" s="67" t="e">
        <f t="shared" si="6"/>
        <v>#N/A</v>
      </c>
      <c r="N419" s="61"/>
    </row>
    <row r="420" spans="1:14" x14ac:dyDescent="0.2">
      <c r="A420" s="32"/>
      <c r="B420" s="45" t="e">
        <f>VLOOKUP($A420,EVID_OSEVU!$A$1:$M$4972,2,FALSE)</f>
        <v>#N/A</v>
      </c>
      <c r="C420" s="45" t="e">
        <f>VLOOKUP($A420,EVID_OSEVU!$A$1:$M$4972,3,FALSE)</f>
        <v>#N/A</v>
      </c>
      <c r="D420" s="45" t="e">
        <f>VLOOKUP($A420,EVID_OSEVU!$A$1:$M$4972,4,FALSE)</f>
        <v>#N/A</v>
      </c>
      <c r="E420" s="35"/>
      <c r="F420" s="45" t="e">
        <f>VLOOKUP($A420,EVID_OSEVU!$A$1:$M$4972,7,FALSE)</f>
        <v>#N/A</v>
      </c>
      <c r="G420" s="45" t="e">
        <f>VLOOKUP($A420,EVID_OSEVU!$A$1:$M$4972,8,FALSE)</f>
        <v>#N/A</v>
      </c>
      <c r="H420" s="45" t="e">
        <f>VLOOKUP($A420,EVID_OSEVU!$A$1:$M$4972,11,FALSE)</f>
        <v>#N/A</v>
      </c>
      <c r="I420" s="58" t="e">
        <f>VLOOKUP($A420,EVID_OSEVU!$A$1:$M$4972,11,FALSE)</f>
        <v>#N/A</v>
      </c>
      <c r="J420" s="63" t="e">
        <f>VLOOKUP(K420,Export6[#All],2,FALSE)</f>
        <v>#N/A</v>
      </c>
      <c r="K420" s="32"/>
      <c r="L420" s="33"/>
      <c r="M420" s="67" t="e">
        <f t="shared" si="6"/>
        <v>#N/A</v>
      </c>
      <c r="N420" s="61"/>
    </row>
    <row r="421" spans="1:14" x14ac:dyDescent="0.2">
      <c r="A421" s="32"/>
      <c r="B421" s="45" t="e">
        <f>VLOOKUP($A421,EVID_OSEVU!$A$1:$M$4972,2,FALSE)</f>
        <v>#N/A</v>
      </c>
      <c r="C421" s="45" t="e">
        <f>VLOOKUP($A421,EVID_OSEVU!$A$1:$M$4972,3,FALSE)</f>
        <v>#N/A</v>
      </c>
      <c r="D421" s="45" t="e">
        <f>VLOOKUP($A421,EVID_OSEVU!$A$1:$M$4972,4,FALSE)</f>
        <v>#N/A</v>
      </c>
      <c r="E421" s="35"/>
      <c r="F421" s="45" t="e">
        <f>VLOOKUP($A421,EVID_OSEVU!$A$1:$M$4972,7,FALSE)</f>
        <v>#N/A</v>
      </c>
      <c r="G421" s="45" t="e">
        <f>VLOOKUP($A421,EVID_OSEVU!$A$1:$M$4972,8,FALSE)</f>
        <v>#N/A</v>
      </c>
      <c r="H421" s="45" t="e">
        <f>VLOOKUP($A421,EVID_OSEVU!$A$1:$M$4972,11,FALSE)</f>
        <v>#N/A</v>
      </c>
      <c r="I421" s="58" t="e">
        <f>VLOOKUP($A421,EVID_OSEVU!$A$1:$M$4972,11,FALSE)</f>
        <v>#N/A</v>
      </c>
      <c r="J421" s="63" t="e">
        <f>VLOOKUP(K421,Export6[#All],2,FALSE)</f>
        <v>#N/A</v>
      </c>
      <c r="K421" s="32"/>
      <c r="L421" s="33"/>
      <c r="M421" s="67" t="e">
        <f t="shared" si="6"/>
        <v>#N/A</v>
      </c>
      <c r="N421" s="61"/>
    </row>
    <row r="422" spans="1:14" x14ac:dyDescent="0.2">
      <c r="A422" s="32"/>
      <c r="B422" s="45" t="e">
        <f>VLOOKUP($A422,EVID_OSEVU!$A$1:$M$4972,2,FALSE)</f>
        <v>#N/A</v>
      </c>
      <c r="C422" s="45" t="e">
        <f>VLOOKUP($A422,EVID_OSEVU!$A$1:$M$4972,3,FALSE)</f>
        <v>#N/A</v>
      </c>
      <c r="D422" s="45" t="e">
        <f>VLOOKUP($A422,EVID_OSEVU!$A$1:$M$4972,4,FALSE)</f>
        <v>#N/A</v>
      </c>
      <c r="E422" s="35"/>
      <c r="F422" s="45" t="e">
        <f>VLOOKUP($A422,EVID_OSEVU!$A$1:$M$4972,7,FALSE)</f>
        <v>#N/A</v>
      </c>
      <c r="G422" s="45" t="e">
        <f>VLOOKUP($A422,EVID_OSEVU!$A$1:$M$4972,8,FALSE)</f>
        <v>#N/A</v>
      </c>
      <c r="H422" s="45" t="e">
        <f>VLOOKUP($A422,EVID_OSEVU!$A$1:$M$4972,11,FALSE)</f>
        <v>#N/A</v>
      </c>
      <c r="I422" s="58" t="e">
        <f>VLOOKUP($A422,EVID_OSEVU!$A$1:$M$4972,11,FALSE)</f>
        <v>#N/A</v>
      </c>
      <c r="J422" s="63" t="e">
        <f>VLOOKUP(K422,Export6[#All],2,FALSE)</f>
        <v>#N/A</v>
      </c>
      <c r="K422" s="32"/>
      <c r="L422" s="33"/>
      <c r="M422" s="67" t="e">
        <f t="shared" si="6"/>
        <v>#N/A</v>
      </c>
      <c r="N422" s="61"/>
    </row>
    <row r="423" spans="1:14" x14ac:dyDescent="0.2">
      <c r="A423" s="32"/>
      <c r="B423" s="45" t="e">
        <f>VLOOKUP($A423,EVID_OSEVU!$A$1:$M$4972,2,FALSE)</f>
        <v>#N/A</v>
      </c>
      <c r="C423" s="45" t="e">
        <f>VLOOKUP($A423,EVID_OSEVU!$A$1:$M$4972,3,FALSE)</f>
        <v>#N/A</v>
      </c>
      <c r="D423" s="45" t="e">
        <f>VLOOKUP($A423,EVID_OSEVU!$A$1:$M$4972,4,FALSE)</f>
        <v>#N/A</v>
      </c>
      <c r="E423" s="35"/>
      <c r="F423" s="45" t="e">
        <f>VLOOKUP($A423,EVID_OSEVU!$A$1:$M$4972,7,FALSE)</f>
        <v>#N/A</v>
      </c>
      <c r="G423" s="45" t="e">
        <f>VLOOKUP($A423,EVID_OSEVU!$A$1:$M$4972,8,FALSE)</f>
        <v>#N/A</v>
      </c>
      <c r="H423" s="45" t="e">
        <f>VLOOKUP($A423,EVID_OSEVU!$A$1:$M$4972,11,FALSE)</f>
        <v>#N/A</v>
      </c>
      <c r="I423" s="58" t="e">
        <f>VLOOKUP($A423,EVID_OSEVU!$A$1:$M$4972,11,FALSE)</f>
        <v>#N/A</v>
      </c>
      <c r="J423" s="63" t="e">
        <f>VLOOKUP(K423,Export6[#All],2,FALSE)</f>
        <v>#N/A</v>
      </c>
      <c r="K423" s="32"/>
      <c r="L423" s="33"/>
      <c r="M423" s="67" t="e">
        <f t="shared" si="6"/>
        <v>#N/A</v>
      </c>
      <c r="N423" s="61"/>
    </row>
    <row r="424" spans="1:14" x14ac:dyDescent="0.2">
      <c r="A424" s="32"/>
      <c r="B424" s="45" t="e">
        <f>VLOOKUP($A424,EVID_OSEVU!$A$1:$M$4972,2,FALSE)</f>
        <v>#N/A</v>
      </c>
      <c r="C424" s="45" t="e">
        <f>VLOOKUP($A424,EVID_OSEVU!$A$1:$M$4972,3,FALSE)</f>
        <v>#N/A</v>
      </c>
      <c r="D424" s="45" t="e">
        <f>VLOOKUP($A424,EVID_OSEVU!$A$1:$M$4972,4,FALSE)</f>
        <v>#N/A</v>
      </c>
      <c r="E424" s="35"/>
      <c r="F424" s="45" t="e">
        <f>VLOOKUP($A424,EVID_OSEVU!$A$1:$M$4972,7,FALSE)</f>
        <v>#N/A</v>
      </c>
      <c r="G424" s="45" t="e">
        <f>VLOOKUP($A424,EVID_OSEVU!$A$1:$M$4972,8,FALSE)</f>
        <v>#N/A</v>
      </c>
      <c r="H424" s="45" t="e">
        <f>VLOOKUP($A424,EVID_OSEVU!$A$1:$M$4972,11,FALSE)</f>
        <v>#N/A</v>
      </c>
      <c r="I424" s="58" t="e">
        <f>VLOOKUP($A424,EVID_OSEVU!$A$1:$M$4972,11,FALSE)</f>
        <v>#N/A</v>
      </c>
      <c r="J424" s="63" t="e">
        <f>VLOOKUP(K424,Export6[#All],2,FALSE)</f>
        <v>#N/A</v>
      </c>
      <c r="K424" s="32"/>
      <c r="L424" s="33"/>
      <c r="M424" s="67" t="e">
        <f t="shared" si="6"/>
        <v>#N/A</v>
      </c>
      <c r="N424" s="61"/>
    </row>
    <row r="425" spans="1:14" x14ac:dyDescent="0.2">
      <c r="A425" s="32"/>
      <c r="B425" s="45" t="e">
        <f>VLOOKUP($A425,EVID_OSEVU!$A$1:$M$4972,2,FALSE)</f>
        <v>#N/A</v>
      </c>
      <c r="C425" s="45" t="e">
        <f>VLOOKUP($A425,EVID_OSEVU!$A$1:$M$4972,3,FALSE)</f>
        <v>#N/A</v>
      </c>
      <c r="D425" s="45" t="e">
        <f>VLOOKUP($A425,EVID_OSEVU!$A$1:$M$4972,4,FALSE)</f>
        <v>#N/A</v>
      </c>
      <c r="E425" s="35"/>
      <c r="F425" s="45" t="e">
        <f>VLOOKUP($A425,EVID_OSEVU!$A$1:$M$4972,7,FALSE)</f>
        <v>#N/A</v>
      </c>
      <c r="G425" s="45" t="e">
        <f>VLOOKUP($A425,EVID_OSEVU!$A$1:$M$4972,8,FALSE)</f>
        <v>#N/A</v>
      </c>
      <c r="H425" s="45" t="e">
        <f>VLOOKUP($A425,EVID_OSEVU!$A$1:$M$4972,11,FALSE)</f>
        <v>#N/A</v>
      </c>
      <c r="I425" s="58" t="e">
        <f>VLOOKUP($A425,EVID_OSEVU!$A$1:$M$4972,11,FALSE)</f>
        <v>#N/A</v>
      </c>
      <c r="J425" s="63" t="e">
        <f>VLOOKUP(K425,Export6[#All],2,FALSE)</f>
        <v>#N/A</v>
      </c>
      <c r="K425" s="32"/>
      <c r="L425" s="33"/>
      <c r="M425" s="67" t="e">
        <f t="shared" si="6"/>
        <v>#N/A</v>
      </c>
      <c r="N425" s="61"/>
    </row>
    <row r="426" spans="1:14" x14ac:dyDescent="0.2">
      <c r="A426" s="32"/>
      <c r="B426" s="45" t="e">
        <f>VLOOKUP($A426,EVID_OSEVU!$A$1:$M$4972,2,FALSE)</f>
        <v>#N/A</v>
      </c>
      <c r="C426" s="45" t="e">
        <f>VLOOKUP($A426,EVID_OSEVU!$A$1:$M$4972,3,FALSE)</f>
        <v>#N/A</v>
      </c>
      <c r="D426" s="45" t="e">
        <f>VLOOKUP($A426,EVID_OSEVU!$A$1:$M$4972,4,FALSE)</f>
        <v>#N/A</v>
      </c>
      <c r="E426" s="35"/>
      <c r="F426" s="45" t="e">
        <f>VLOOKUP($A426,EVID_OSEVU!$A$1:$M$4972,7,FALSE)</f>
        <v>#N/A</v>
      </c>
      <c r="G426" s="45" t="e">
        <f>VLOOKUP($A426,EVID_OSEVU!$A$1:$M$4972,8,FALSE)</f>
        <v>#N/A</v>
      </c>
      <c r="H426" s="45" t="e">
        <f>VLOOKUP($A426,EVID_OSEVU!$A$1:$M$4972,11,FALSE)</f>
        <v>#N/A</v>
      </c>
      <c r="I426" s="58" t="e">
        <f>VLOOKUP($A426,EVID_OSEVU!$A$1:$M$4972,11,FALSE)</f>
        <v>#N/A</v>
      </c>
      <c r="J426" s="63" t="e">
        <f>VLOOKUP(K426,Export6[#All],2,FALSE)</f>
        <v>#N/A</v>
      </c>
      <c r="K426" s="32"/>
      <c r="L426" s="33"/>
      <c r="M426" s="67" t="e">
        <f t="shared" si="6"/>
        <v>#N/A</v>
      </c>
      <c r="N426" s="61"/>
    </row>
    <row r="427" spans="1:14" x14ac:dyDescent="0.2">
      <c r="A427" s="32"/>
      <c r="B427" s="45" t="e">
        <f>VLOOKUP($A427,EVID_OSEVU!$A$1:$M$4972,2,FALSE)</f>
        <v>#N/A</v>
      </c>
      <c r="C427" s="45" t="e">
        <f>VLOOKUP($A427,EVID_OSEVU!$A$1:$M$4972,3,FALSE)</f>
        <v>#N/A</v>
      </c>
      <c r="D427" s="45" t="e">
        <f>VLOOKUP($A427,EVID_OSEVU!$A$1:$M$4972,4,FALSE)</f>
        <v>#N/A</v>
      </c>
      <c r="E427" s="35"/>
      <c r="F427" s="45" t="e">
        <f>VLOOKUP($A427,EVID_OSEVU!$A$1:$M$4972,7,FALSE)</f>
        <v>#N/A</v>
      </c>
      <c r="G427" s="45" t="e">
        <f>VLOOKUP($A427,EVID_OSEVU!$A$1:$M$4972,8,FALSE)</f>
        <v>#N/A</v>
      </c>
      <c r="H427" s="45" t="e">
        <f>VLOOKUP($A427,EVID_OSEVU!$A$1:$M$4972,11,FALSE)</f>
        <v>#N/A</v>
      </c>
      <c r="I427" s="58" t="e">
        <f>VLOOKUP($A427,EVID_OSEVU!$A$1:$M$4972,11,FALSE)</f>
        <v>#N/A</v>
      </c>
      <c r="J427" s="63" t="e">
        <f>VLOOKUP(K427,Export6[#All],2,FALSE)</f>
        <v>#N/A</v>
      </c>
      <c r="K427" s="32"/>
      <c r="L427" s="33"/>
      <c r="M427" s="67" t="e">
        <f t="shared" si="6"/>
        <v>#N/A</v>
      </c>
      <c r="N427" s="61"/>
    </row>
    <row r="428" spans="1:14" x14ac:dyDescent="0.2">
      <c r="A428" s="32"/>
      <c r="B428" s="45" t="e">
        <f>VLOOKUP($A428,EVID_OSEVU!$A$1:$M$4972,2,FALSE)</f>
        <v>#N/A</v>
      </c>
      <c r="C428" s="45" t="e">
        <f>VLOOKUP($A428,EVID_OSEVU!$A$1:$M$4972,3,FALSE)</f>
        <v>#N/A</v>
      </c>
      <c r="D428" s="45" t="e">
        <f>VLOOKUP($A428,EVID_OSEVU!$A$1:$M$4972,4,FALSE)</f>
        <v>#N/A</v>
      </c>
      <c r="E428" s="35"/>
      <c r="F428" s="45" t="e">
        <f>VLOOKUP($A428,EVID_OSEVU!$A$1:$M$4972,7,FALSE)</f>
        <v>#N/A</v>
      </c>
      <c r="G428" s="45" t="e">
        <f>VLOOKUP($A428,EVID_OSEVU!$A$1:$M$4972,8,FALSE)</f>
        <v>#N/A</v>
      </c>
      <c r="H428" s="45" t="e">
        <f>VLOOKUP($A428,EVID_OSEVU!$A$1:$M$4972,11,FALSE)</f>
        <v>#N/A</v>
      </c>
      <c r="I428" s="58" t="e">
        <f>VLOOKUP($A428,EVID_OSEVU!$A$1:$M$4972,11,FALSE)</f>
        <v>#N/A</v>
      </c>
      <c r="J428" s="63" t="e">
        <f>VLOOKUP(K428,Export6[#All],2,FALSE)</f>
        <v>#N/A</v>
      </c>
      <c r="K428" s="32"/>
      <c r="L428" s="33"/>
      <c r="M428" s="67" t="e">
        <f t="shared" si="6"/>
        <v>#N/A</v>
      </c>
      <c r="N428" s="61"/>
    </row>
    <row r="429" spans="1:14" x14ac:dyDescent="0.2">
      <c r="A429" s="32"/>
      <c r="B429" s="45" t="e">
        <f>VLOOKUP($A429,EVID_OSEVU!$A$1:$M$4972,2,FALSE)</f>
        <v>#N/A</v>
      </c>
      <c r="C429" s="45" t="e">
        <f>VLOOKUP($A429,EVID_OSEVU!$A$1:$M$4972,3,FALSE)</f>
        <v>#N/A</v>
      </c>
      <c r="D429" s="45" t="e">
        <f>VLOOKUP($A429,EVID_OSEVU!$A$1:$M$4972,4,FALSE)</f>
        <v>#N/A</v>
      </c>
      <c r="E429" s="35"/>
      <c r="F429" s="45" t="e">
        <f>VLOOKUP($A429,EVID_OSEVU!$A$1:$M$4972,7,FALSE)</f>
        <v>#N/A</v>
      </c>
      <c r="G429" s="45" t="e">
        <f>VLOOKUP($A429,EVID_OSEVU!$A$1:$M$4972,8,FALSE)</f>
        <v>#N/A</v>
      </c>
      <c r="H429" s="45" t="e">
        <f>VLOOKUP($A429,EVID_OSEVU!$A$1:$M$4972,11,FALSE)</f>
        <v>#N/A</v>
      </c>
      <c r="I429" s="58" t="e">
        <f>VLOOKUP($A429,EVID_OSEVU!$A$1:$M$4972,11,FALSE)</f>
        <v>#N/A</v>
      </c>
      <c r="J429" s="63" t="e">
        <f>VLOOKUP(K429,Export6[#All],2,FALSE)</f>
        <v>#N/A</v>
      </c>
      <c r="K429" s="32"/>
      <c r="L429" s="33"/>
      <c r="M429" s="67" t="e">
        <f t="shared" si="6"/>
        <v>#N/A</v>
      </c>
      <c r="N429" s="61"/>
    </row>
    <row r="430" spans="1:14" x14ac:dyDescent="0.2">
      <c r="A430" s="32"/>
      <c r="B430" s="45" t="e">
        <f>VLOOKUP($A430,EVID_OSEVU!$A$1:$M$4972,2,FALSE)</f>
        <v>#N/A</v>
      </c>
      <c r="C430" s="45" t="e">
        <f>VLOOKUP($A430,EVID_OSEVU!$A$1:$M$4972,3,FALSE)</f>
        <v>#N/A</v>
      </c>
      <c r="D430" s="45" t="e">
        <f>VLOOKUP($A430,EVID_OSEVU!$A$1:$M$4972,4,FALSE)</f>
        <v>#N/A</v>
      </c>
      <c r="E430" s="35"/>
      <c r="F430" s="45" t="e">
        <f>VLOOKUP($A430,EVID_OSEVU!$A$1:$M$4972,7,FALSE)</f>
        <v>#N/A</v>
      </c>
      <c r="G430" s="45" t="e">
        <f>VLOOKUP($A430,EVID_OSEVU!$A$1:$M$4972,8,FALSE)</f>
        <v>#N/A</v>
      </c>
      <c r="H430" s="45" t="e">
        <f>VLOOKUP($A430,EVID_OSEVU!$A$1:$M$4972,11,FALSE)</f>
        <v>#N/A</v>
      </c>
      <c r="I430" s="58" t="e">
        <f>VLOOKUP($A430,EVID_OSEVU!$A$1:$M$4972,11,FALSE)</f>
        <v>#N/A</v>
      </c>
      <c r="J430" s="63" t="e">
        <f>VLOOKUP(K430,Export6[#All],2,FALSE)</f>
        <v>#N/A</v>
      </c>
      <c r="K430" s="32"/>
      <c r="L430" s="33"/>
      <c r="M430" s="67" t="e">
        <f t="shared" si="6"/>
        <v>#N/A</v>
      </c>
      <c r="N430" s="61"/>
    </row>
    <row r="431" spans="1:14" x14ac:dyDescent="0.2">
      <c r="A431" s="32"/>
      <c r="B431" s="45" t="e">
        <f>VLOOKUP($A431,EVID_OSEVU!$A$1:$M$4972,2,FALSE)</f>
        <v>#N/A</v>
      </c>
      <c r="C431" s="45" t="e">
        <f>VLOOKUP($A431,EVID_OSEVU!$A$1:$M$4972,3,FALSE)</f>
        <v>#N/A</v>
      </c>
      <c r="D431" s="45" t="e">
        <f>VLOOKUP($A431,EVID_OSEVU!$A$1:$M$4972,4,FALSE)</f>
        <v>#N/A</v>
      </c>
      <c r="E431" s="35"/>
      <c r="F431" s="45" t="e">
        <f>VLOOKUP($A431,EVID_OSEVU!$A$1:$M$4972,7,FALSE)</f>
        <v>#N/A</v>
      </c>
      <c r="G431" s="45" t="e">
        <f>VLOOKUP($A431,EVID_OSEVU!$A$1:$M$4972,8,FALSE)</f>
        <v>#N/A</v>
      </c>
      <c r="H431" s="45" t="e">
        <f>VLOOKUP($A431,EVID_OSEVU!$A$1:$M$4972,11,FALSE)</f>
        <v>#N/A</v>
      </c>
      <c r="I431" s="58" t="e">
        <f>VLOOKUP($A431,EVID_OSEVU!$A$1:$M$4972,11,FALSE)</f>
        <v>#N/A</v>
      </c>
      <c r="J431" s="63" t="e">
        <f>VLOOKUP(K431,Export6[#All],2,FALSE)</f>
        <v>#N/A</v>
      </c>
      <c r="K431" s="32"/>
      <c r="L431" s="33"/>
      <c r="M431" s="67" t="e">
        <f t="shared" si="6"/>
        <v>#N/A</v>
      </c>
      <c r="N431" s="61"/>
    </row>
    <row r="432" spans="1:14" x14ac:dyDescent="0.2">
      <c r="A432" s="32"/>
      <c r="B432" s="45" t="e">
        <f>VLOOKUP($A432,EVID_OSEVU!$A$1:$M$4972,2,FALSE)</f>
        <v>#N/A</v>
      </c>
      <c r="C432" s="45" t="e">
        <f>VLOOKUP($A432,EVID_OSEVU!$A$1:$M$4972,3,FALSE)</f>
        <v>#N/A</v>
      </c>
      <c r="D432" s="45" t="e">
        <f>VLOOKUP($A432,EVID_OSEVU!$A$1:$M$4972,4,FALSE)</f>
        <v>#N/A</v>
      </c>
      <c r="E432" s="35"/>
      <c r="F432" s="45" t="e">
        <f>VLOOKUP($A432,EVID_OSEVU!$A$1:$M$4972,7,FALSE)</f>
        <v>#N/A</v>
      </c>
      <c r="G432" s="45" t="e">
        <f>VLOOKUP($A432,EVID_OSEVU!$A$1:$M$4972,8,FALSE)</f>
        <v>#N/A</v>
      </c>
      <c r="H432" s="45" t="e">
        <f>VLOOKUP($A432,EVID_OSEVU!$A$1:$M$4972,11,FALSE)</f>
        <v>#N/A</v>
      </c>
      <c r="I432" s="58" t="e">
        <f>VLOOKUP($A432,EVID_OSEVU!$A$1:$M$4972,11,FALSE)</f>
        <v>#N/A</v>
      </c>
      <c r="J432" s="63" t="e">
        <f>VLOOKUP(K432,Export6[#All],2,FALSE)</f>
        <v>#N/A</v>
      </c>
      <c r="K432" s="32"/>
      <c r="L432" s="33"/>
      <c r="M432" s="67" t="e">
        <f t="shared" si="6"/>
        <v>#N/A</v>
      </c>
      <c r="N432" s="61"/>
    </row>
    <row r="433" spans="1:14" x14ac:dyDescent="0.2">
      <c r="A433" s="32"/>
      <c r="B433" s="45" t="e">
        <f>VLOOKUP($A433,EVID_OSEVU!$A$1:$M$4972,2,FALSE)</f>
        <v>#N/A</v>
      </c>
      <c r="C433" s="45" t="e">
        <f>VLOOKUP($A433,EVID_OSEVU!$A$1:$M$4972,3,FALSE)</f>
        <v>#N/A</v>
      </c>
      <c r="D433" s="45" t="e">
        <f>VLOOKUP($A433,EVID_OSEVU!$A$1:$M$4972,4,FALSE)</f>
        <v>#N/A</v>
      </c>
      <c r="E433" s="35"/>
      <c r="F433" s="45" t="e">
        <f>VLOOKUP($A433,EVID_OSEVU!$A$1:$M$4972,7,FALSE)</f>
        <v>#N/A</v>
      </c>
      <c r="G433" s="45" t="e">
        <f>VLOOKUP($A433,EVID_OSEVU!$A$1:$M$4972,8,FALSE)</f>
        <v>#N/A</v>
      </c>
      <c r="H433" s="45" t="e">
        <f>VLOOKUP($A433,EVID_OSEVU!$A$1:$M$4972,11,FALSE)</f>
        <v>#N/A</v>
      </c>
      <c r="I433" s="58" t="e">
        <f>VLOOKUP($A433,EVID_OSEVU!$A$1:$M$4972,11,FALSE)</f>
        <v>#N/A</v>
      </c>
      <c r="J433" s="63" t="e">
        <f>VLOOKUP(K433,Export6[#All],2,FALSE)</f>
        <v>#N/A</v>
      </c>
      <c r="K433" s="32"/>
      <c r="L433" s="33"/>
      <c r="M433" s="67" t="e">
        <f t="shared" si="6"/>
        <v>#N/A</v>
      </c>
      <c r="N433" s="61"/>
    </row>
    <row r="434" spans="1:14" x14ac:dyDescent="0.2">
      <c r="A434" s="32"/>
      <c r="B434" s="45" t="e">
        <f>VLOOKUP($A434,EVID_OSEVU!$A$1:$M$4972,2,FALSE)</f>
        <v>#N/A</v>
      </c>
      <c r="C434" s="45" t="e">
        <f>VLOOKUP($A434,EVID_OSEVU!$A$1:$M$4972,3,FALSE)</f>
        <v>#N/A</v>
      </c>
      <c r="D434" s="45" t="e">
        <f>VLOOKUP($A434,EVID_OSEVU!$A$1:$M$4972,4,FALSE)</f>
        <v>#N/A</v>
      </c>
      <c r="E434" s="35"/>
      <c r="F434" s="45" t="e">
        <f>VLOOKUP($A434,EVID_OSEVU!$A$1:$M$4972,7,FALSE)</f>
        <v>#N/A</v>
      </c>
      <c r="G434" s="45" t="e">
        <f>VLOOKUP($A434,EVID_OSEVU!$A$1:$M$4972,8,FALSE)</f>
        <v>#N/A</v>
      </c>
      <c r="H434" s="45" t="e">
        <f>VLOOKUP($A434,EVID_OSEVU!$A$1:$M$4972,11,FALSE)</f>
        <v>#N/A</v>
      </c>
      <c r="I434" s="58" t="e">
        <f>VLOOKUP($A434,EVID_OSEVU!$A$1:$M$4972,11,FALSE)</f>
        <v>#N/A</v>
      </c>
      <c r="J434" s="63" t="e">
        <f>VLOOKUP(K434,Export6[#All],2,FALSE)</f>
        <v>#N/A</v>
      </c>
      <c r="K434" s="32"/>
      <c r="L434" s="33"/>
      <c r="M434" s="67" t="e">
        <f t="shared" si="6"/>
        <v>#N/A</v>
      </c>
      <c r="N434" s="61"/>
    </row>
    <row r="435" spans="1:14" x14ac:dyDescent="0.2">
      <c r="A435" s="32"/>
      <c r="B435" s="45" t="e">
        <f>VLOOKUP($A435,EVID_OSEVU!$A$1:$M$4972,2,FALSE)</f>
        <v>#N/A</v>
      </c>
      <c r="C435" s="45" t="e">
        <f>VLOOKUP($A435,EVID_OSEVU!$A$1:$M$4972,3,FALSE)</f>
        <v>#N/A</v>
      </c>
      <c r="D435" s="45" t="e">
        <f>VLOOKUP($A435,EVID_OSEVU!$A$1:$M$4972,4,FALSE)</f>
        <v>#N/A</v>
      </c>
      <c r="E435" s="35"/>
      <c r="F435" s="45" t="e">
        <f>VLOOKUP($A435,EVID_OSEVU!$A$1:$M$4972,7,FALSE)</f>
        <v>#N/A</v>
      </c>
      <c r="G435" s="45" t="e">
        <f>VLOOKUP($A435,EVID_OSEVU!$A$1:$M$4972,8,FALSE)</f>
        <v>#N/A</v>
      </c>
      <c r="H435" s="45" t="e">
        <f>VLOOKUP($A435,EVID_OSEVU!$A$1:$M$4972,11,FALSE)</f>
        <v>#N/A</v>
      </c>
      <c r="I435" s="58" t="e">
        <f>VLOOKUP($A435,EVID_OSEVU!$A$1:$M$4972,11,FALSE)</f>
        <v>#N/A</v>
      </c>
      <c r="J435" s="63" t="e">
        <f>VLOOKUP(K435,Export6[#All],2,FALSE)</f>
        <v>#N/A</v>
      </c>
      <c r="K435" s="32"/>
      <c r="L435" s="33"/>
      <c r="M435" s="67" t="e">
        <f t="shared" si="6"/>
        <v>#N/A</v>
      </c>
      <c r="N435" s="61"/>
    </row>
    <row r="436" spans="1:14" x14ac:dyDescent="0.2">
      <c r="A436" s="32"/>
      <c r="B436" s="45" t="e">
        <f>VLOOKUP($A436,EVID_OSEVU!$A$1:$M$4972,2,FALSE)</f>
        <v>#N/A</v>
      </c>
      <c r="C436" s="45" t="e">
        <f>VLOOKUP($A436,EVID_OSEVU!$A$1:$M$4972,3,FALSE)</f>
        <v>#N/A</v>
      </c>
      <c r="D436" s="45" t="e">
        <f>VLOOKUP($A436,EVID_OSEVU!$A$1:$M$4972,4,FALSE)</f>
        <v>#N/A</v>
      </c>
      <c r="E436" s="35"/>
      <c r="F436" s="45" t="e">
        <f>VLOOKUP($A436,EVID_OSEVU!$A$1:$M$4972,7,FALSE)</f>
        <v>#N/A</v>
      </c>
      <c r="G436" s="45" t="e">
        <f>VLOOKUP($A436,EVID_OSEVU!$A$1:$M$4972,8,FALSE)</f>
        <v>#N/A</v>
      </c>
      <c r="H436" s="45" t="e">
        <f>VLOOKUP($A436,EVID_OSEVU!$A$1:$M$4972,11,FALSE)</f>
        <v>#N/A</v>
      </c>
      <c r="I436" s="58" t="e">
        <f>VLOOKUP($A436,EVID_OSEVU!$A$1:$M$4972,11,FALSE)</f>
        <v>#N/A</v>
      </c>
      <c r="J436" s="63" t="e">
        <f>VLOOKUP(K436,Export6[#All],2,FALSE)</f>
        <v>#N/A</v>
      </c>
      <c r="K436" s="32"/>
      <c r="L436" s="33"/>
      <c r="M436" s="67" t="e">
        <f t="shared" si="6"/>
        <v>#N/A</v>
      </c>
      <c r="N436" s="61"/>
    </row>
    <row r="437" spans="1:14" x14ac:dyDescent="0.2">
      <c r="A437" s="32"/>
      <c r="B437" s="45" t="e">
        <f>VLOOKUP($A437,EVID_OSEVU!$A$1:$M$4972,2,FALSE)</f>
        <v>#N/A</v>
      </c>
      <c r="C437" s="45" t="e">
        <f>VLOOKUP($A437,EVID_OSEVU!$A$1:$M$4972,3,FALSE)</f>
        <v>#N/A</v>
      </c>
      <c r="D437" s="45" t="e">
        <f>VLOOKUP($A437,EVID_OSEVU!$A$1:$M$4972,4,FALSE)</f>
        <v>#N/A</v>
      </c>
      <c r="E437" s="35"/>
      <c r="F437" s="45" t="e">
        <f>VLOOKUP($A437,EVID_OSEVU!$A$1:$M$4972,7,FALSE)</f>
        <v>#N/A</v>
      </c>
      <c r="G437" s="45" t="e">
        <f>VLOOKUP($A437,EVID_OSEVU!$A$1:$M$4972,8,FALSE)</f>
        <v>#N/A</v>
      </c>
      <c r="H437" s="45" t="e">
        <f>VLOOKUP($A437,EVID_OSEVU!$A$1:$M$4972,11,FALSE)</f>
        <v>#N/A</v>
      </c>
      <c r="I437" s="58" t="e">
        <f>VLOOKUP($A437,EVID_OSEVU!$A$1:$M$4972,11,FALSE)</f>
        <v>#N/A</v>
      </c>
      <c r="J437" s="63" t="e">
        <f>VLOOKUP(K437,Export6[#All],2,FALSE)</f>
        <v>#N/A</v>
      </c>
      <c r="K437" s="32"/>
      <c r="L437" s="33"/>
      <c r="M437" s="67" t="e">
        <f t="shared" si="6"/>
        <v>#N/A</v>
      </c>
      <c r="N437" s="61"/>
    </row>
    <row r="438" spans="1:14" x14ac:dyDescent="0.2">
      <c r="A438" s="32"/>
      <c r="B438" s="45" t="e">
        <f>VLOOKUP($A438,EVID_OSEVU!$A$1:$M$4972,2,FALSE)</f>
        <v>#N/A</v>
      </c>
      <c r="C438" s="45" t="e">
        <f>VLOOKUP($A438,EVID_OSEVU!$A$1:$M$4972,3,FALSE)</f>
        <v>#N/A</v>
      </c>
      <c r="D438" s="45" t="e">
        <f>VLOOKUP($A438,EVID_OSEVU!$A$1:$M$4972,4,FALSE)</f>
        <v>#N/A</v>
      </c>
      <c r="E438" s="35"/>
      <c r="F438" s="45" t="e">
        <f>VLOOKUP($A438,EVID_OSEVU!$A$1:$M$4972,7,FALSE)</f>
        <v>#N/A</v>
      </c>
      <c r="G438" s="45" t="e">
        <f>VLOOKUP($A438,EVID_OSEVU!$A$1:$M$4972,8,FALSE)</f>
        <v>#N/A</v>
      </c>
      <c r="H438" s="45" t="e">
        <f>VLOOKUP($A438,EVID_OSEVU!$A$1:$M$4972,11,FALSE)</f>
        <v>#N/A</v>
      </c>
      <c r="I438" s="58" t="e">
        <f>VLOOKUP($A438,EVID_OSEVU!$A$1:$M$4972,11,FALSE)</f>
        <v>#N/A</v>
      </c>
      <c r="J438" s="63" t="e">
        <f>VLOOKUP(K438,Export6[#All],2,FALSE)</f>
        <v>#N/A</v>
      </c>
      <c r="K438" s="32"/>
      <c r="L438" s="33"/>
      <c r="M438" s="67" t="e">
        <f t="shared" si="6"/>
        <v>#N/A</v>
      </c>
      <c r="N438" s="61"/>
    </row>
    <row r="439" spans="1:14" x14ac:dyDescent="0.2">
      <c r="A439" s="32"/>
      <c r="B439" s="45" t="e">
        <f>VLOOKUP($A439,EVID_OSEVU!$A$1:$M$4972,2,FALSE)</f>
        <v>#N/A</v>
      </c>
      <c r="C439" s="45" t="e">
        <f>VLOOKUP($A439,EVID_OSEVU!$A$1:$M$4972,3,FALSE)</f>
        <v>#N/A</v>
      </c>
      <c r="D439" s="45" t="e">
        <f>VLOOKUP($A439,EVID_OSEVU!$A$1:$M$4972,4,FALSE)</f>
        <v>#N/A</v>
      </c>
      <c r="E439" s="35"/>
      <c r="F439" s="45" t="e">
        <f>VLOOKUP($A439,EVID_OSEVU!$A$1:$M$4972,7,FALSE)</f>
        <v>#N/A</v>
      </c>
      <c r="G439" s="45" t="e">
        <f>VLOOKUP($A439,EVID_OSEVU!$A$1:$M$4972,8,FALSE)</f>
        <v>#N/A</v>
      </c>
      <c r="H439" s="45" t="e">
        <f>VLOOKUP($A439,EVID_OSEVU!$A$1:$M$4972,11,FALSE)</f>
        <v>#N/A</v>
      </c>
      <c r="I439" s="58" t="e">
        <f>VLOOKUP($A439,EVID_OSEVU!$A$1:$M$4972,11,FALSE)</f>
        <v>#N/A</v>
      </c>
      <c r="J439" s="63" t="e">
        <f>VLOOKUP(K439,Export6[#All],2,FALSE)</f>
        <v>#N/A</v>
      </c>
      <c r="K439" s="32"/>
      <c r="L439" s="33"/>
      <c r="M439" s="67" t="e">
        <f t="shared" si="6"/>
        <v>#N/A</v>
      </c>
      <c r="N439" s="61"/>
    </row>
    <row r="440" spans="1:14" x14ac:dyDescent="0.2">
      <c r="A440" s="32"/>
      <c r="B440" s="45" t="e">
        <f>VLOOKUP($A440,EVID_OSEVU!$A$1:$M$4972,2,FALSE)</f>
        <v>#N/A</v>
      </c>
      <c r="C440" s="45" t="e">
        <f>VLOOKUP($A440,EVID_OSEVU!$A$1:$M$4972,3,FALSE)</f>
        <v>#N/A</v>
      </c>
      <c r="D440" s="45" t="e">
        <f>VLOOKUP($A440,EVID_OSEVU!$A$1:$M$4972,4,FALSE)</f>
        <v>#N/A</v>
      </c>
      <c r="E440" s="35"/>
      <c r="F440" s="45" t="e">
        <f>VLOOKUP($A440,EVID_OSEVU!$A$1:$M$4972,7,FALSE)</f>
        <v>#N/A</v>
      </c>
      <c r="G440" s="45" t="e">
        <f>VLOOKUP($A440,EVID_OSEVU!$A$1:$M$4972,8,FALSE)</f>
        <v>#N/A</v>
      </c>
      <c r="H440" s="45" t="e">
        <f>VLOOKUP($A440,EVID_OSEVU!$A$1:$M$4972,11,FALSE)</f>
        <v>#N/A</v>
      </c>
      <c r="I440" s="58" t="e">
        <f>VLOOKUP($A440,EVID_OSEVU!$A$1:$M$4972,11,FALSE)</f>
        <v>#N/A</v>
      </c>
      <c r="J440" s="63" t="e">
        <f>VLOOKUP(K440,Export6[#All],2,FALSE)</f>
        <v>#N/A</v>
      </c>
      <c r="K440" s="32"/>
      <c r="L440" s="33"/>
      <c r="M440" s="67" t="e">
        <f t="shared" si="6"/>
        <v>#N/A</v>
      </c>
      <c r="N440" s="61"/>
    </row>
    <row r="441" spans="1:14" x14ac:dyDescent="0.2">
      <c r="A441" s="32"/>
      <c r="B441" s="45" t="e">
        <f>VLOOKUP($A441,EVID_OSEVU!$A$1:$M$4972,2,FALSE)</f>
        <v>#N/A</v>
      </c>
      <c r="C441" s="45" t="e">
        <f>VLOOKUP($A441,EVID_OSEVU!$A$1:$M$4972,3,FALSE)</f>
        <v>#N/A</v>
      </c>
      <c r="D441" s="45" t="e">
        <f>VLOOKUP($A441,EVID_OSEVU!$A$1:$M$4972,4,FALSE)</f>
        <v>#N/A</v>
      </c>
      <c r="E441" s="35"/>
      <c r="F441" s="45" t="e">
        <f>VLOOKUP($A441,EVID_OSEVU!$A$1:$M$4972,7,FALSE)</f>
        <v>#N/A</v>
      </c>
      <c r="G441" s="45" t="e">
        <f>VLOOKUP($A441,EVID_OSEVU!$A$1:$M$4972,8,FALSE)</f>
        <v>#N/A</v>
      </c>
      <c r="H441" s="45" t="e">
        <f>VLOOKUP($A441,EVID_OSEVU!$A$1:$M$4972,11,FALSE)</f>
        <v>#N/A</v>
      </c>
      <c r="I441" s="58" t="e">
        <f>VLOOKUP($A441,EVID_OSEVU!$A$1:$M$4972,11,FALSE)</f>
        <v>#N/A</v>
      </c>
      <c r="J441" s="63" t="e">
        <f>VLOOKUP(K441,Export6[#All],2,FALSE)</f>
        <v>#N/A</v>
      </c>
      <c r="K441" s="32"/>
      <c r="L441" s="33"/>
      <c r="M441" s="67" t="e">
        <f t="shared" si="6"/>
        <v>#N/A</v>
      </c>
      <c r="N441" s="61"/>
    </row>
    <row r="442" spans="1:14" x14ac:dyDescent="0.2">
      <c r="A442" s="32"/>
      <c r="B442" s="45" t="e">
        <f>VLOOKUP($A442,EVID_OSEVU!$A$1:$M$4972,2,FALSE)</f>
        <v>#N/A</v>
      </c>
      <c r="C442" s="45" t="e">
        <f>VLOOKUP($A442,EVID_OSEVU!$A$1:$M$4972,3,FALSE)</f>
        <v>#N/A</v>
      </c>
      <c r="D442" s="45" t="e">
        <f>VLOOKUP($A442,EVID_OSEVU!$A$1:$M$4972,4,FALSE)</f>
        <v>#N/A</v>
      </c>
      <c r="E442" s="35"/>
      <c r="F442" s="45" t="e">
        <f>VLOOKUP($A442,EVID_OSEVU!$A$1:$M$4972,7,FALSE)</f>
        <v>#N/A</v>
      </c>
      <c r="G442" s="45" t="e">
        <f>VLOOKUP($A442,EVID_OSEVU!$A$1:$M$4972,8,FALSE)</f>
        <v>#N/A</v>
      </c>
      <c r="H442" s="45" t="e">
        <f>VLOOKUP($A442,EVID_OSEVU!$A$1:$M$4972,11,FALSE)</f>
        <v>#N/A</v>
      </c>
      <c r="I442" s="58" t="e">
        <f>VLOOKUP($A442,EVID_OSEVU!$A$1:$M$4972,11,FALSE)</f>
        <v>#N/A</v>
      </c>
      <c r="J442" s="63" t="e">
        <f>VLOOKUP(K442,Export6[#All],2,FALSE)</f>
        <v>#N/A</v>
      </c>
      <c r="K442" s="32"/>
      <c r="L442" s="33"/>
      <c r="M442" s="67" t="e">
        <f t="shared" si="6"/>
        <v>#N/A</v>
      </c>
      <c r="N442" s="61"/>
    </row>
    <row r="443" spans="1:14" x14ac:dyDescent="0.2">
      <c r="A443" s="32"/>
      <c r="B443" s="45" t="e">
        <f>VLOOKUP($A443,EVID_OSEVU!$A$1:$M$4972,2,FALSE)</f>
        <v>#N/A</v>
      </c>
      <c r="C443" s="45" t="e">
        <f>VLOOKUP($A443,EVID_OSEVU!$A$1:$M$4972,3,FALSE)</f>
        <v>#N/A</v>
      </c>
      <c r="D443" s="45" t="e">
        <f>VLOOKUP($A443,EVID_OSEVU!$A$1:$M$4972,4,FALSE)</f>
        <v>#N/A</v>
      </c>
      <c r="E443" s="35"/>
      <c r="F443" s="45" t="e">
        <f>VLOOKUP($A443,EVID_OSEVU!$A$1:$M$4972,7,FALSE)</f>
        <v>#N/A</v>
      </c>
      <c r="G443" s="45" t="e">
        <f>VLOOKUP($A443,EVID_OSEVU!$A$1:$M$4972,8,FALSE)</f>
        <v>#N/A</v>
      </c>
      <c r="H443" s="45" t="e">
        <f>VLOOKUP($A443,EVID_OSEVU!$A$1:$M$4972,11,FALSE)</f>
        <v>#N/A</v>
      </c>
      <c r="I443" s="58" t="e">
        <f>VLOOKUP($A443,EVID_OSEVU!$A$1:$M$4972,11,FALSE)</f>
        <v>#N/A</v>
      </c>
      <c r="J443" s="63" t="e">
        <f>VLOOKUP(K443,Export6[#All],2,FALSE)</f>
        <v>#N/A</v>
      </c>
      <c r="K443" s="32"/>
      <c r="L443" s="33"/>
      <c r="M443" s="67" t="e">
        <f t="shared" si="6"/>
        <v>#N/A</v>
      </c>
      <c r="N443" s="61"/>
    </row>
    <row r="444" spans="1:14" x14ac:dyDescent="0.2">
      <c r="A444" s="32"/>
      <c r="B444" s="45" t="e">
        <f>VLOOKUP($A444,EVID_OSEVU!$A$1:$M$4972,2,FALSE)</f>
        <v>#N/A</v>
      </c>
      <c r="C444" s="45" t="e">
        <f>VLOOKUP($A444,EVID_OSEVU!$A$1:$M$4972,3,FALSE)</f>
        <v>#N/A</v>
      </c>
      <c r="D444" s="45" t="e">
        <f>VLOOKUP($A444,EVID_OSEVU!$A$1:$M$4972,4,FALSE)</f>
        <v>#N/A</v>
      </c>
      <c r="E444" s="35"/>
      <c r="F444" s="45" t="e">
        <f>VLOOKUP($A444,EVID_OSEVU!$A$1:$M$4972,7,FALSE)</f>
        <v>#N/A</v>
      </c>
      <c r="G444" s="45" t="e">
        <f>VLOOKUP($A444,EVID_OSEVU!$A$1:$M$4972,8,FALSE)</f>
        <v>#N/A</v>
      </c>
      <c r="H444" s="45" t="e">
        <f>VLOOKUP($A444,EVID_OSEVU!$A$1:$M$4972,11,FALSE)</f>
        <v>#N/A</v>
      </c>
      <c r="I444" s="58" t="e">
        <f>VLOOKUP($A444,EVID_OSEVU!$A$1:$M$4972,11,FALSE)</f>
        <v>#N/A</v>
      </c>
      <c r="J444" s="63" t="e">
        <f>VLOOKUP(K444,Export6[#All],2,FALSE)</f>
        <v>#N/A</v>
      </c>
      <c r="K444" s="32"/>
      <c r="L444" s="33"/>
      <c r="M444" s="67" t="e">
        <f t="shared" si="6"/>
        <v>#N/A</v>
      </c>
      <c r="N444" s="61"/>
    </row>
    <row r="445" spans="1:14" x14ac:dyDescent="0.2">
      <c r="A445" s="32"/>
      <c r="B445" s="45" t="e">
        <f>VLOOKUP($A445,EVID_OSEVU!$A$1:$M$4972,2,FALSE)</f>
        <v>#N/A</v>
      </c>
      <c r="C445" s="45" t="e">
        <f>VLOOKUP($A445,EVID_OSEVU!$A$1:$M$4972,3,FALSE)</f>
        <v>#N/A</v>
      </c>
      <c r="D445" s="45" t="e">
        <f>VLOOKUP($A445,EVID_OSEVU!$A$1:$M$4972,4,FALSE)</f>
        <v>#N/A</v>
      </c>
      <c r="E445" s="35"/>
      <c r="F445" s="45" t="e">
        <f>VLOOKUP($A445,EVID_OSEVU!$A$1:$M$4972,7,FALSE)</f>
        <v>#N/A</v>
      </c>
      <c r="G445" s="45" t="e">
        <f>VLOOKUP($A445,EVID_OSEVU!$A$1:$M$4972,8,FALSE)</f>
        <v>#N/A</v>
      </c>
      <c r="H445" s="45" t="e">
        <f>VLOOKUP($A445,EVID_OSEVU!$A$1:$M$4972,11,FALSE)</f>
        <v>#N/A</v>
      </c>
      <c r="I445" s="58" t="e">
        <f>VLOOKUP($A445,EVID_OSEVU!$A$1:$M$4972,11,FALSE)</f>
        <v>#N/A</v>
      </c>
      <c r="J445" s="63" t="e">
        <f>VLOOKUP(K445,Export6[#All],2,FALSE)</f>
        <v>#N/A</v>
      </c>
      <c r="K445" s="32"/>
      <c r="L445" s="33"/>
      <c r="M445" s="67" t="e">
        <f t="shared" si="6"/>
        <v>#N/A</v>
      </c>
      <c r="N445" s="61"/>
    </row>
    <row r="446" spans="1:14" x14ac:dyDescent="0.2">
      <c r="A446" s="32"/>
      <c r="B446" s="45" t="e">
        <f>VLOOKUP($A446,EVID_OSEVU!$A$1:$M$4972,2,FALSE)</f>
        <v>#N/A</v>
      </c>
      <c r="C446" s="45" t="e">
        <f>VLOOKUP($A446,EVID_OSEVU!$A$1:$M$4972,3,FALSE)</f>
        <v>#N/A</v>
      </c>
      <c r="D446" s="45" t="e">
        <f>VLOOKUP($A446,EVID_OSEVU!$A$1:$M$4972,4,FALSE)</f>
        <v>#N/A</v>
      </c>
      <c r="E446" s="35"/>
      <c r="F446" s="45" t="e">
        <f>VLOOKUP($A446,EVID_OSEVU!$A$1:$M$4972,7,FALSE)</f>
        <v>#N/A</v>
      </c>
      <c r="G446" s="45" t="e">
        <f>VLOOKUP($A446,EVID_OSEVU!$A$1:$M$4972,8,FALSE)</f>
        <v>#N/A</v>
      </c>
      <c r="H446" s="45" t="e">
        <f>VLOOKUP($A446,EVID_OSEVU!$A$1:$M$4972,11,FALSE)</f>
        <v>#N/A</v>
      </c>
      <c r="I446" s="58" t="e">
        <f>VLOOKUP($A446,EVID_OSEVU!$A$1:$M$4972,11,FALSE)</f>
        <v>#N/A</v>
      </c>
      <c r="J446" s="63" t="e">
        <f>VLOOKUP(K446,Export6[#All],2,FALSE)</f>
        <v>#N/A</v>
      </c>
      <c r="K446" s="32"/>
      <c r="L446" s="33"/>
      <c r="M446" s="67" t="e">
        <f t="shared" si="6"/>
        <v>#N/A</v>
      </c>
      <c r="N446" s="61"/>
    </row>
    <row r="447" spans="1:14" x14ac:dyDescent="0.2">
      <c r="A447" s="32"/>
      <c r="B447" s="45" t="e">
        <f>VLOOKUP($A447,EVID_OSEVU!$A$1:$M$4972,2,FALSE)</f>
        <v>#N/A</v>
      </c>
      <c r="C447" s="45" t="e">
        <f>VLOOKUP($A447,EVID_OSEVU!$A$1:$M$4972,3,FALSE)</f>
        <v>#N/A</v>
      </c>
      <c r="D447" s="45" t="e">
        <f>VLOOKUP($A447,EVID_OSEVU!$A$1:$M$4972,4,FALSE)</f>
        <v>#N/A</v>
      </c>
      <c r="E447" s="35"/>
      <c r="F447" s="45" t="e">
        <f>VLOOKUP($A447,EVID_OSEVU!$A$1:$M$4972,7,FALSE)</f>
        <v>#N/A</v>
      </c>
      <c r="G447" s="45" t="e">
        <f>VLOOKUP($A447,EVID_OSEVU!$A$1:$M$4972,8,FALSE)</f>
        <v>#N/A</v>
      </c>
      <c r="H447" s="45" t="e">
        <f>VLOOKUP($A447,EVID_OSEVU!$A$1:$M$4972,11,FALSE)</f>
        <v>#N/A</v>
      </c>
      <c r="I447" s="58" t="e">
        <f>VLOOKUP($A447,EVID_OSEVU!$A$1:$M$4972,11,FALSE)</f>
        <v>#N/A</v>
      </c>
      <c r="J447" s="63" t="e">
        <f>VLOOKUP(K447,Export6[#All],2,FALSE)</f>
        <v>#N/A</v>
      </c>
      <c r="K447" s="32"/>
      <c r="L447" s="33"/>
      <c r="M447" s="67" t="e">
        <f t="shared" si="6"/>
        <v>#N/A</v>
      </c>
      <c r="N447" s="61"/>
    </row>
    <row r="448" spans="1:14" x14ac:dyDescent="0.2">
      <c r="A448" s="32"/>
      <c r="B448" s="45" t="e">
        <f>VLOOKUP($A448,EVID_OSEVU!$A$1:$M$4972,2,FALSE)</f>
        <v>#N/A</v>
      </c>
      <c r="C448" s="45" t="e">
        <f>VLOOKUP($A448,EVID_OSEVU!$A$1:$M$4972,3,FALSE)</f>
        <v>#N/A</v>
      </c>
      <c r="D448" s="45" t="e">
        <f>VLOOKUP($A448,EVID_OSEVU!$A$1:$M$4972,4,FALSE)</f>
        <v>#N/A</v>
      </c>
      <c r="E448" s="35"/>
      <c r="F448" s="45" t="e">
        <f>VLOOKUP($A448,EVID_OSEVU!$A$1:$M$4972,7,FALSE)</f>
        <v>#N/A</v>
      </c>
      <c r="G448" s="45" t="e">
        <f>VLOOKUP($A448,EVID_OSEVU!$A$1:$M$4972,8,FALSE)</f>
        <v>#N/A</v>
      </c>
      <c r="H448" s="45" t="e">
        <f>VLOOKUP($A448,EVID_OSEVU!$A$1:$M$4972,11,FALSE)</f>
        <v>#N/A</v>
      </c>
      <c r="I448" s="58" t="e">
        <f>VLOOKUP($A448,EVID_OSEVU!$A$1:$M$4972,11,FALSE)</f>
        <v>#N/A</v>
      </c>
      <c r="J448" s="63" t="e">
        <f>VLOOKUP(K448,Export6[#All],2,FALSE)</f>
        <v>#N/A</v>
      </c>
      <c r="K448" s="32"/>
      <c r="L448" s="33"/>
      <c r="M448" s="67" t="e">
        <f t="shared" si="6"/>
        <v>#N/A</v>
      </c>
      <c r="N448" s="61"/>
    </row>
    <row r="449" spans="1:14" x14ac:dyDescent="0.2">
      <c r="A449" s="32"/>
      <c r="B449" s="45" t="e">
        <f>VLOOKUP($A449,EVID_OSEVU!$A$1:$M$4972,2,FALSE)</f>
        <v>#N/A</v>
      </c>
      <c r="C449" s="45" t="e">
        <f>VLOOKUP($A449,EVID_OSEVU!$A$1:$M$4972,3,FALSE)</f>
        <v>#N/A</v>
      </c>
      <c r="D449" s="45" t="e">
        <f>VLOOKUP($A449,EVID_OSEVU!$A$1:$M$4972,4,FALSE)</f>
        <v>#N/A</v>
      </c>
      <c r="E449" s="35"/>
      <c r="F449" s="45" t="e">
        <f>VLOOKUP($A449,EVID_OSEVU!$A$1:$M$4972,7,FALSE)</f>
        <v>#N/A</v>
      </c>
      <c r="G449" s="45" t="e">
        <f>VLOOKUP($A449,EVID_OSEVU!$A$1:$M$4972,8,FALSE)</f>
        <v>#N/A</v>
      </c>
      <c r="H449" s="45" t="e">
        <f>VLOOKUP($A449,EVID_OSEVU!$A$1:$M$4972,11,FALSE)</f>
        <v>#N/A</v>
      </c>
      <c r="I449" s="58" t="e">
        <f>VLOOKUP($A449,EVID_OSEVU!$A$1:$M$4972,11,FALSE)</f>
        <v>#N/A</v>
      </c>
      <c r="J449" s="63" t="e">
        <f>VLOOKUP(K449,Export6[#All],2,FALSE)</f>
        <v>#N/A</v>
      </c>
      <c r="K449" s="32"/>
      <c r="L449" s="33"/>
      <c r="M449" s="67" t="e">
        <f t="shared" si="6"/>
        <v>#N/A</v>
      </c>
      <c r="N449" s="61"/>
    </row>
    <row r="450" spans="1:14" x14ac:dyDescent="0.2">
      <c r="A450" s="32"/>
      <c r="B450" s="45" t="e">
        <f>VLOOKUP($A450,EVID_OSEVU!$A$1:$M$4972,2,FALSE)</f>
        <v>#N/A</v>
      </c>
      <c r="C450" s="45" t="e">
        <f>VLOOKUP($A450,EVID_OSEVU!$A$1:$M$4972,3,FALSE)</f>
        <v>#N/A</v>
      </c>
      <c r="D450" s="45" t="e">
        <f>VLOOKUP($A450,EVID_OSEVU!$A$1:$M$4972,4,FALSE)</f>
        <v>#N/A</v>
      </c>
      <c r="E450" s="35"/>
      <c r="F450" s="45" t="e">
        <f>VLOOKUP($A450,EVID_OSEVU!$A$1:$M$4972,7,FALSE)</f>
        <v>#N/A</v>
      </c>
      <c r="G450" s="45" t="e">
        <f>VLOOKUP($A450,EVID_OSEVU!$A$1:$M$4972,8,FALSE)</f>
        <v>#N/A</v>
      </c>
      <c r="H450" s="45" t="e">
        <f>VLOOKUP($A450,EVID_OSEVU!$A$1:$M$4972,11,FALSE)</f>
        <v>#N/A</v>
      </c>
      <c r="I450" s="58" t="e">
        <f>VLOOKUP($A450,EVID_OSEVU!$A$1:$M$4972,11,FALSE)</f>
        <v>#N/A</v>
      </c>
      <c r="J450" s="63" t="e">
        <f>VLOOKUP(K450,Export6[#All],2,FALSE)</f>
        <v>#N/A</v>
      </c>
      <c r="K450" s="32"/>
      <c r="L450" s="33"/>
      <c r="M450" s="67" t="e">
        <f t="shared" si="6"/>
        <v>#N/A</v>
      </c>
      <c r="N450" s="61"/>
    </row>
    <row r="451" spans="1:14" x14ac:dyDescent="0.2">
      <c r="A451" s="32"/>
      <c r="B451" s="45" t="e">
        <f>VLOOKUP($A451,EVID_OSEVU!$A$1:$M$4972,2,FALSE)</f>
        <v>#N/A</v>
      </c>
      <c r="C451" s="45" t="e">
        <f>VLOOKUP($A451,EVID_OSEVU!$A$1:$M$4972,3,FALSE)</f>
        <v>#N/A</v>
      </c>
      <c r="D451" s="45" t="e">
        <f>VLOOKUP($A451,EVID_OSEVU!$A$1:$M$4972,4,FALSE)</f>
        <v>#N/A</v>
      </c>
      <c r="E451" s="35"/>
      <c r="F451" s="45" t="e">
        <f>VLOOKUP($A451,EVID_OSEVU!$A$1:$M$4972,7,FALSE)</f>
        <v>#N/A</v>
      </c>
      <c r="G451" s="45" t="e">
        <f>VLOOKUP($A451,EVID_OSEVU!$A$1:$M$4972,8,FALSE)</f>
        <v>#N/A</v>
      </c>
      <c r="H451" s="45" t="e">
        <f>VLOOKUP($A451,EVID_OSEVU!$A$1:$M$4972,11,FALSE)</f>
        <v>#N/A</v>
      </c>
      <c r="I451" s="58" t="e">
        <f>VLOOKUP($A451,EVID_OSEVU!$A$1:$M$4972,11,FALSE)</f>
        <v>#N/A</v>
      </c>
      <c r="J451" s="63" t="e">
        <f>VLOOKUP(K451,Export6[#All],2,FALSE)</f>
        <v>#N/A</v>
      </c>
      <c r="K451" s="32"/>
      <c r="L451" s="33"/>
      <c r="M451" s="67" t="e">
        <f t="shared" si="6"/>
        <v>#N/A</v>
      </c>
      <c r="N451" s="61"/>
    </row>
    <row r="452" spans="1:14" x14ac:dyDescent="0.2">
      <c r="A452" s="32"/>
      <c r="B452" s="45" t="e">
        <f>VLOOKUP($A452,EVID_OSEVU!$A$1:$M$4972,2,FALSE)</f>
        <v>#N/A</v>
      </c>
      <c r="C452" s="45" t="e">
        <f>VLOOKUP($A452,EVID_OSEVU!$A$1:$M$4972,3,FALSE)</f>
        <v>#N/A</v>
      </c>
      <c r="D452" s="45" t="e">
        <f>VLOOKUP($A452,EVID_OSEVU!$A$1:$M$4972,4,FALSE)</f>
        <v>#N/A</v>
      </c>
      <c r="E452" s="35"/>
      <c r="F452" s="45" t="e">
        <f>VLOOKUP($A452,EVID_OSEVU!$A$1:$M$4972,7,FALSE)</f>
        <v>#N/A</v>
      </c>
      <c r="G452" s="45" t="e">
        <f>VLOOKUP($A452,EVID_OSEVU!$A$1:$M$4972,8,FALSE)</f>
        <v>#N/A</v>
      </c>
      <c r="H452" s="45" t="e">
        <f>VLOOKUP($A452,EVID_OSEVU!$A$1:$M$4972,11,FALSE)</f>
        <v>#N/A</v>
      </c>
      <c r="I452" s="58" t="e">
        <f>VLOOKUP($A452,EVID_OSEVU!$A$1:$M$4972,11,FALSE)</f>
        <v>#N/A</v>
      </c>
      <c r="J452" s="63" t="e">
        <f>VLOOKUP(K452,Export6[#All],2,FALSE)</f>
        <v>#N/A</v>
      </c>
      <c r="K452" s="32"/>
      <c r="L452" s="33"/>
      <c r="M452" s="67" t="e">
        <f t="shared" ref="M452:M515" si="7">L452*I452</f>
        <v>#N/A</v>
      </c>
      <c r="N452" s="61"/>
    </row>
    <row r="453" spans="1:14" x14ac:dyDescent="0.2">
      <c r="A453" s="32"/>
      <c r="B453" s="45" t="e">
        <f>VLOOKUP($A453,EVID_OSEVU!$A$1:$M$4972,2,FALSE)</f>
        <v>#N/A</v>
      </c>
      <c r="C453" s="45" t="e">
        <f>VLOOKUP($A453,EVID_OSEVU!$A$1:$M$4972,3,FALSE)</f>
        <v>#N/A</v>
      </c>
      <c r="D453" s="45" t="e">
        <f>VLOOKUP($A453,EVID_OSEVU!$A$1:$M$4972,4,FALSE)</f>
        <v>#N/A</v>
      </c>
      <c r="E453" s="35"/>
      <c r="F453" s="45" t="e">
        <f>VLOOKUP($A453,EVID_OSEVU!$A$1:$M$4972,7,FALSE)</f>
        <v>#N/A</v>
      </c>
      <c r="G453" s="45" t="e">
        <f>VLOOKUP($A453,EVID_OSEVU!$A$1:$M$4972,8,FALSE)</f>
        <v>#N/A</v>
      </c>
      <c r="H453" s="45" t="e">
        <f>VLOOKUP($A453,EVID_OSEVU!$A$1:$M$4972,11,FALSE)</f>
        <v>#N/A</v>
      </c>
      <c r="I453" s="58" t="e">
        <f>VLOOKUP($A453,EVID_OSEVU!$A$1:$M$4972,11,FALSE)</f>
        <v>#N/A</v>
      </c>
      <c r="J453" s="63" t="e">
        <f>VLOOKUP(K453,Export6[#All],2,FALSE)</f>
        <v>#N/A</v>
      </c>
      <c r="K453" s="32"/>
      <c r="L453" s="33"/>
      <c r="M453" s="67" t="e">
        <f t="shared" si="7"/>
        <v>#N/A</v>
      </c>
      <c r="N453" s="61"/>
    </row>
    <row r="454" spans="1:14" x14ac:dyDescent="0.2">
      <c r="A454" s="32"/>
      <c r="B454" s="45" t="e">
        <f>VLOOKUP($A454,EVID_OSEVU!$A$1:$M$4972,2,FALSE)</f>
        <v>#N/A</v>
      </c>
      <c r="C454" s="45" t="e">
        <f>VLOOKUP($A454,EVID_OSEVU!$A$1:$M$4972,3,FALSE)</f>
        <v>#N/A</v>
      </c>
      <c r="D454" s="45" t="e">
        <f>VLOOKUP($A454,EVID_OSEVU!$A$1:$M$4972,4,FALSE)</f>
        <v>#N/A</v>
      </c>
      <c r="E454" s="35"/>
      <c r="F454" s="45" t="e">
        <f>VLOOKUP($A454,EVID_OSEVU!$A$1:$M$4972,7,FALSE)</f>
        <v>#N/A</v>
      </c>
      <c r="G454" s="45" t="e">
        <f>VLOOKUP($A454,EVID_OSEVU!$A$1:$M$4972,8,FALSE)</f>
        <v>#N/A</v>
      </c>
      <c r="H454" s="45" t="e">
        <f>VLOOKUP($A454,EVID_OSEVU!$A$1:$M$4972,11,FALSE)</f>
        <v>#N/A</v>
      </c>
      <c r="I454" s="58" t="e">
        <f>VLOOKUP($A454,EVID_OSEVU!$A$1:$M$4972,11,FALSE)</f>
        <v>#N/A</v>
      </c>
      <c r="J454" s="63" t="e">
        <f>VLOOKUP(K454,Export6[#All],2,FALSE)</f>
        <v>#N/A</v>
      </c>
      <c r="K454" s="32"/>
      <c r="L454" s="33"/>
      <c r="M454" s="67" t="e">
        <f t="shared" si="7"/>
        <v>#N/A</v>
      </c>
      <c r="N454" s="61"/>
    </row>
    <row r="455" spans="1:14" x14ac:dyDescent="0.2">
      <c r="A455" s="32"/>
      <c r="B455" s="45" t="e">
        <f>VLOOKUP($A455,EVID_OSEVU!$A$1:$M$4972,2,FALSE)</f>
        <v>#N/A</v>
      </c>
      <c r="C455" s="45" t="e">
        <f>VLOOKUP($A455,EVID_OSEVU!$A$1:$M$4972,3,FALSE)</f>
        <v>#N/A</v>
      </c>
      <c r="D455" s="45" t="e">
        <f>VLOOKUP($A455,EVID_OSEVU!$A$1:$M$4972,4,FALSE)</f>
        <v>#N/A</v>
      </c>
      <c r="E455" s="35"/>
      <c r="F455" s="45" t="e">
        <f>VLOOKUP($A455,EVID_OSEVU!$A$1:$M$4972,7,FALSE)</f>
        <v>#N/A</v>
      </c>
      <c r="G455" s="45" t="e">
        <f>VLOOKUP($A455,EVID_OSEVU!$A$1:$M$4972,8,FALSE)</f>
        <v>#N/A</v>
      </c>
      <c r="H455" s="45" t="e">
        <f>VLOOKUP($A455,EVID_OSEVU!$A$1:$M$4972,11,FALSE)</f>
        <v>#N/A</v>
      </c>
      <c r="I455" s="58" t="e">
        <f>VLOOKUP($A455,EVID_OSEVU!$A$1:$M$4972,11,FALSE)</f>
        <v>#N/A</v>
      </c>
      <c r="J455" s="63" t="e">
        <f>VLOOKUP(K455,Export6[#All],2,FALSE)</f>
        <v>#N/A</v>
      </c>
      <c r="K455" s="32"/>
      <c r="L455" s="33"/>
      <c r="M455" s="67" t="e">
        <f t="shared" si="7"/>
        <v>#N/A</v>
      </c>
      <c r="N455" s="61"/>
    </row>
    <row r="456" spans="1:14" x14ac:dyDescent="0.2">
      <c r="A456" s="32"/>
      <c r="B456" s="45" t="e">
        <f>VLOOKUP($A456,EVID_OSEVU!$A$1:$M$4972,2,FALSE)</f>
        <v>#N/A</v>
      </c>
      <c r="C456" s="45" t="e">
        <f>VLOOKUP($A456,EVID_OSEVU!$A$1:$M$4972,3,FALSE)</f>
        <v>#N/A</v>
      </c>
      <c r="D456" s="45" t="e">
        <f>VLOOKUP($A456,EVID_OSEVU!$A$1:$M$4972,4,FALSE)</f>
        <v>#N/A</v>
      </c>
      <c r="E456" s="35"/>
      <c r="F456" s="45" t="e">
        <f>VLOOKUP($A456,EVID_OSEVU!$A$1:$M$4972,7,FALSE)</f>
        <v>#N/A</v>
      </c>
      <c r="G456" s="45" t="e">
        <f>VLOOKUP($A456,EVID_OSEVU!$A$1:$M$4972,8,FALSE)</f>
        <v>#N/A</v>
      </c>
      <c r="H456" s="45" t="e">
        <f>VLOOKUP($A456,EVID_OSEVU!$A$1:$M$4972,11,FALSE)</f>
        <v>#N/A</v>
      </c>
      <c r="I456" s="58" t="e">
        <f>VLOOKUP($A456,EVID_OSEVU!$A$1:$M$4972,11,FALSE)</f>
        <v>#N/A</v>
      </c>
      <c r="J456" s="63" t="e">
        <f>VLOOKUP(K456,Export6[#All],2,FALSE)</f>
        <v>#N/A</v>
      </c>
      <c r="K456" s="32"/>
      <c r="L456" s="33"/>
      <c r="M456" s="67" t="e">
        <f t="shared" si="7"/>
        <v>#N/A</v>
      </c>
      <c r="N456" s="61"/>
    </row>
    <row r="457" spans="1:14" x14ac:dyDescent="0.2">
      <c r="A457" s="32"/>
      <c r="B457" s="45" t="e">
        <f>VLOOKUP($A457,EVID_OSEVU!$A$1:$M$4972,2,FALSE)</f>
        <v>#N/A</v>
      </c>
      <c r="C457" s="45" t="e">
        <f>VLOOKUP($A457,EVID_OSEVU!$A$1:$M$4972,3,FALSE)</f>
        <v>#N/A</v>
      </c>
      <c r="D457" s="45" t="e">
        <f>VLOOKUP($A457,EVID_OSEVU!$A$1:$M$4972,4,FALSE)</f>
        <v>#N/A</v>
      </c>
      <c r="E457" s="35"/>
      <c r="F457" s="45" t="e">
        <f>VLOOKUP($A457,EVID_OSEVU!$A$1:$M$4972,7,FALSE)</f>
        <v>#N/A</v>
      </c>
      <c r="G457" s="45" t="e">
        <f>VLOOKUP($A457,EVID_OSEVU!$A$1:$M$4972,8,FALSE)</f>
        <v>#N/A</v>
      </c>
      <c r="H457" s="45" t="e">
        <f>VLOOKUP($A457,EVID_OSEVU!$A$1:$M$4972,11,FALSE)</f>
        <v>#N/A</v>
      </c>
      <c r="I457" s="58" t="e">
        <f>VLOOKUP($A457,EVID_OSEVU!$A$1:$M$4972,11,FALSE)</f>
        <v>#N/A</v>
      </c>
      <c r="J457" s="63" t="e">
        <f>VLOOKUP(K457,Export6[#All],2,FALSE)</f>
        <v>#N/A</v>
      </c>
      <c r="K457" s="32"/>
      <c r="L457" s="33"/>
      <c r="M457" s="67" t="e">
        <f t="shared" si="7"/>
        <v>#N/A</v>
      </c>
      <c r="N457" s="61"/>
    </row>
    <row r="458" spans="1:14" x14ac:dyDescent="0.2">
      <c r="A458" s="32"/>
      <c r="B458" s="45" t="e">
        <f>VLOOKUP($A458,EVID_OSEVU!$A$1:$M$4972,2,FALSE)</f>
        <v>#N/A</v>
      </c>
      <c r="C458" s="45" t="e">
        <f>VLOOKUP($A458,EVID_OSEVU!$A$1:$M$4972,3,FALSE)</f>
        <v>#N/A</v>
      </c>
      <c r="D458" s="45" t="e">
        <f>VLOOKUP($A458,EVID_OSEVU!$A$1:$M$4972,4,FALSE)</f>
        <v>#N/A</v>
      </c>
      <c r="E458" s="35"/>
      <c r="F458" s="45" t="e">
        <f>VLOOKUP($A458,EVID_OSEVU!$A$1:$M$4972,7,FALSE)</f>
        <v>#N/A</v>
      </c>
      <c r="G458" s="45" t="e">
        <f>VLOOKUP($A458,EVID_OSEVU!$A$1:$M$4972,8,FALSE)</f>
        <v>#N/A</v>
      </c>
      <c r="H458" s="45" t="e">
        <f>VLOOKUP($A458,EVID_OSEVU!$A$1:$M$4972,11,FALSE)</f>
        <v>#N/A</v>
      </c>
      <c r="I458" s="58" t="e">
        <f>VLOOKUP($A458,EVID_OSEVU!$A$1:$M$4972,11,FALSE)</f>
        <v>#N/A</v>
      </c>
      <c r="J458" s="63" t="e">
        <f>VLOOKUP(K458,Export6[#All],2,FALSE)</f>
        <v>#N/A</v>
      </c>
      <c r="K458" s="32"/>
      <c r="L458" s="33"/>
      <c r="M458" s="67" t="e">
        <f t="shared" si="7"/>
        <v>#N/A</v>
      </c>
      <c r="N458" s="61"/>
    </row>
    <row r="459" spans="1:14" x14ac:dyDescent="0.2">
      <c r="A459" s="32"/>
      <c r="B459" s="45" t="e">
        <f>VLOOKUP($A459,EVID_OSEVU!$A$1:$M$4972,2,FALSE)</f>
        <v>#N/A</v>
      </c>
      <c r="C459" s="45" t="e">
        <f>VLOOKUP($A459,EVID_OSEVU!$A$1:$M$4972,3,FALSE)</f>
        <v>#N/A</v>
      </c>
      <c r="D459" s="45" t="e">
        <f>VLOOKUP($A459,EVID_OSEVU!$A$1:$M$4972,4,FALSE)</f>
        <v>#N/A</v>
      </c>
      <c r="E459" s="35"/>
      <c r="F459" s="45" t="e">
        <f>VLOOKUP($A459,EVID_OSEVU!$A$1:$M$4972,7,FALSE)</f>
        <v>#N/A</v>
      </c>
      <c r="G459" s="45" t="e">
        <f>VLOOKUP($A459,EVID_OSEVU!$A$1:$M$4972,8,FALSE)</f>
        <v>#N/A</v>
      </c>
      <c r="H459" s="45" t="e">
        <f>VLOOKUP($A459,EVID_OSEVU!$A$1:$M$4972,11,FALSE)</f>
        <v>#N/A</v>
      </c>
      <c r="I459" s="58" t="e">
        <f>VLOOKUP($A459,EVID_OSEVU!$A$1:$M$4972,11,FALSE)</f>
        <v>#N/A</v>
      </c>
      <c r="J459" s="63" t="e">
        <f>VLOOKUP(K459,Export6[#All],2,FALSE)</f>
        <v>#N/A</v>
      </c>
      <c r="K459" s="32"/>
      <c r="L459" s="33"/>
      <c r="M459" s="67" t="e">
        <f t="shared" si="7"/>
        <v>#N/A</v>
      </c>
      <c r="N459" s="61"/>
    </row>
    <row r="460" spans="1:14" x14ac:dyDescent="0.2">
      <c r="A460" s="32"/>
      <c r="B460" s="45" t="e">
        <f>VLOOKUP($A460,EVID_OSEVU!$A$1:$M$4972,2,FALSE)</f>
        <v>#N/A</v>
      </c>
      <c r="C460" s="45" t="e">
        <f>VLOOKUP($A460,EVID_OSEVU!$A$1:$M$4972,3,FALSE)</f>
        <v>#N/A</v>
      </c>
      <c r="D460" s="45" t="e">
        <f>VLOOKUP($A460,EVID_OSEVU!$A$1:$M$4972,4,FALSE)</f>
        <v>#N/A</v>
      </c>
      <c r="E460" s="35"/>
      <c r="F460" s="45" t="e">
        <f>VLOOKUP($A460,EVID_OSEVU!$A$1:$M$4972,7,FALSE)</f>
        <v>#N/A</v>
      </c>
      <c r="G460" s="45" t="e">
        <f>VLOOKUP($A460,EVID_OSEVU!$A$1:$M$4972,8,FALSE)</f>
        <v>#N/A</v>
      </c>
      <c r="H460" s="45" t="e">
        <f>VLOOKUP($A460,EVID_OSEVU!$A$1:$M$4972,11,FALSE)</f>
        <v>#N/A</v>
      </c>
      <c r="I460" s="58" t="e">
        <f>VLOOKUP($A460,EVID_OSEVU!$A$1:$M$4972,11,FALSE)</f>
        <v>#N/A</v>
      </c>
      <c r="J460" s="63" t="e">
        <f>VLOOKUP(K460,Export6[#All],2,FALSE)</f>
        <v>#N/A</v>
      </c>
      <c r="K460" s="32"/>
      <c r="L460" s="33"/>
      <c r="M460" s="67" t="e">
        <f t="shared" si="7"/>
        <v>#N/A</v>
      </c>
      <c r="N460" s="61"/>
    </row>
    <row r="461" spans="1:14" x14ac:dyDescent="0.2">
      <c r="A461" s="32"/>
      <c r="B461" s="45" t="e">
        <f>VLOOKUP($A461,EVID_OSEVU!$A$1:$M$4972,2,FALSE)</f>
        <v>#N/A</v>
      </c>
      <c r="C461" s="45" t="e">
        <f>VLOOKUP($A461,EVID_OSEVU!$A$1:$M$4972,3,FALSE)</f>
        <v>#N/A</v>
      </c>
      <c r="D461" s="45" t="e">
        <f>VLOOKUP($A461,EVID_OSEVU!$A$1:$M$4972,4,FALSE)</f>
        <v>#N/A</v>
      </c>
      <c r="E461" s="35"/>
      <c r="F461" s="45" t="e">
        <f>VLOOKUP($A461,EVID_OSEVU!$A$1:$M$4972,7,FALSE)</f>
        <v>#N/A</v>
      </c>
      <c r="G461" s="45" t="e">
        <f>VLOOKUP($A461,EVID_OSEVU!$A$1:$M$4972,8,FALSE)</f>
        <v>#N/A</v>
      </c>
      <c r="H461" s="45" t="e">
        <f>VLOOKUP($A461,EVID_OSEVU!$A$1:$M$4972,11,FALSE)</f>
        <v>#N/A</v>
      </c>
      <c r="I461" s="58" t="e">
        <f>VLOOKUP($A461,EVID_OSEVU!$A$1:$M$4972,11,FALSE)</f>
        <v>#N/A</v>
      </c>
      <c r="J461" s="63" t="e">
        <f>VLOOKUP(K461,Export6[#All],2,FALSE)</f>
        <v>#N/A</v>
      </c>
      <c r="K461" s="32"/>
      <c r="L461" s="33"/>
      <c r="M461" s="67" t="e">
        <f t="shared" si="7"/>
        <v>#N/A</v>
      </c>
      <c r="N461" s="61"/>
    </row>
    <row r="462" spans="1:14" x14ac:dyDescent="0.2">
      <c r="A462" s="32"/>
      <c r="B462" s="45" t="e">
        <f>VLOOKUP($A462,EVID_OSEVU!$A$1:$M$4972,2,FALSE)</f>
        <v>#N/A</v>
      </c>
      <c r="C462" s="45" t="e">
        <f>VLOOKUP($A462,EVID_OSEVU!$A$1:$M$4972,3,FALSE)</f>
        <v>#N/A</v>
      </c>
      <c r="D462" s="45" t="e">
        <f>VLOOKUP($A462,EVID_OSEVU!$A$1:$M$4972,4,FALSE)</f>
        <v>#N/A</v>
      </c>
      <c r="E462" s="35"/>
      <c r="F462" s="45" t="e">
        <f>VLOOKUP($A462,EVID_OSEVU!$A$1:$M$4972,7,FALSE)</f>
        <v>#N/A</v>
      </c>
      <c r="G462" s="45" t="e">
        <f>VLOOKUP($A462,EVID_OSEVU!$A$1:$M$4972,8,FALSE)</f>
        <v>#N/A</v>
      </c>
      <c r="H462" s="45" t="e">
        <f>VLOOKUP($A462,EVID_OSEVU!$A$1:$M$4972,11,FALSE)</f>
        <v>#N/A</v>
      </c>
      <c r="I462" s="58" t="e">
        <f>VLOOKUP($A462,EVID_OSEVU!$A$1:$M$4972,11,FALSE)</f>
        <v>#N/A</v>
      </c>
      <c r="J462" s="63" t="e">
        <f>VLOOKUP(K462,Export6[#All],2,FALSE)</f>
        <v>#N/A</v>
      </c>
      <c r="K462" s="32"/>
      <c r="L462" s="33"/>
      <c r="M462" s="67" t="e">
        <f t="shared" si="7"/>
        <v>#N/A</v>
      </c>
      <c r="N462" s="61"/>
    </row>
    <row r="463" spans="1:14" x14ac:dyDescent="0.2">
      <c r="A463" s="32"/>
      <c r="B463" s="45" t="e">
        <f>VLOOKUP($A463,EVID_OSEVU!$A$1:$M$4972,2,FALSE)</f>
        <v>#N/A</v>
      </c>
      <c r="C463" s="45" t="e">
        <f>VLOOKUP($A463,EVID_OSEVU!$A$1:$M$4972,3,FALSE)</f>
        <v>#N/A</v>
      </c>
      <c r="D463" s="45" t="e">
        <f>VLOOKUP($A463,EVID_OSEVU!$A$1:$M$4972,4,FALSE)</f>
        <v>#N/A</v>
      </c>
      <c r="E463" s="35"/>
      <c r="F463" s="45" t="e">
        <f>VLOOKUP($A463,EVID_OSEVU!$A$1:$M$4972,7,FALSE)</f>
        <v>#N/A</v>
      </c>
      <c r="G463" s="45" t="e">
        <f>VLOOKUP($A463,EVID_OSEVU!$A$1:$M$4972,8,FALSE)</f>
        <v>#N/A</v>
      </c>
      <c r="H463" s="45" t="e">
        <f>VLOOKUP($A463,EVID_OSEVU!$A$1:$M$4972,11,FALSE)</f>
        <v>#N/A</v>
      </c>
      <c r="I463" s="58" t="e">
        <f>VLOOKUP($A463,EVID_OSEVU!$A$1:$M$4972,11,FALSE)</f>
        <v>#N/A</v>
      </c>
      <c r="J463" s="63" t="e">
        <f>VLOOKUP(K463,Export6[#All],2,FALSE)</f>
        <v>#N/A</v>
      </c>
      <c r="K463" s="32"/>
      <c r="L463" s="33"/>
      <c r="M463" s="67" t="e">
        <f t="shared" si="7"/>
        <v>#N/A</v>
      </c>
      <c r="N463" s="61"/>
    </row>
    <row r="464" spans="1:14" x14ac:dyDescent="0.2">
      <c r="A464" s="32"/>
      <c r="B464" s="45" t="e">
        <f>VLOOKUP($A464,EVID_OSEVU!$A$1:$M$4972,2,FALSE)</f>
        <v>#N/A</v>
      </c>
      <c r="C464" s="45" t="e">
        <f>VLOOKUP($A464,EVID_OSEVU!$A$1:$M$4972,3,FALSE)</f>
        <v>#N/A</v>
      </c>
      <c r="D464" s="45" t="e">
        <f>VLOOKUP($A464,EVID_OSEVU!$A$1:$M$4972,4,FALSE)</f>
        <v>#N/A</v>
      </c>
      <c r="E464" s="35"/>
      <c r="F464" s="45" t="e">
        <f>VLOOKUP($A464,EVID_OSEVU!$A$1:$M$4972,7,FALSE)</f>
        <v>#N/A</v>
      </c>
      <c r="G464" s="45" t="e">
        <f>VLOOKUP($A464,EVID_OSEVU!$A$1:$M$4972,8,FALSE)</f>
        <v>#N/A</v>
      </c>
      <c r="H464" s="45" t="e">
        <f>VLOOKUP($A464,EVID_OSEVU!$A$1:$M$4972,11,FALSE)</f>
        <v>#N/A</v>
      </c>
      <c r="I464" s="58" t="e">
        <f>VLOOKUP($A464,EVID_OSEVU!$A$1:$M$4972,11,FALSE)</f>
        <v>#N/A</v>
      </c>
      <c r="J464" s="63" t="e">
        <f>VLOOKUP(K464,Export6[#All],2,FALSE)</f>
        <v>#N/A</v>
      </c>
      <c r="K464" s="32"/>
      <c r="L464" s="33"/>
      <c r="M464" s="67" t="e">
        <f t="shared" si="7"/>
        <v>#N/A</v>
      </c>
      <c r="N464" s="61"/>
    </row>
    <row r="465" spans="1:14" x14ac:dyDescent="0.2">
      <c r="A465" s="32"/>
      <c r="B465" s="45" t="e">
        <f>VLOOKUP($A465,EVID_OSEVU!$A$1:$M$4972,2,FALSE)</f>
        <v>#N/A</v>
      </c>
      <c r="C465" s="45" t="e">
        <f>VLOOKUP($A465,EVID_OSEVU!$A$1:$M$4972,3,FALSE)</f>
        <v>#N/A</v>
      </c>
      <c r="D465" s="45" t="e">
        <f>VLOOKUP($A465,EVID_OSEVU!$A$1:$M$4972,4,FALSE)</f>
        <v>#N/A</v>
      </c>
      <c r="E465" s="35"/>
      <c r="F465" s="45" t="e">
        <f>VLOOKUP($A465,EVID_OSEVU!$A$1:$M$4972,7,FALSE)</f>
        <v>#N/A</v>
      </c>
      <c r="G465" s="45" t="e">
        <f>VLOOKUP($A465,EVID_OSEVU!$A$1:$M$4972,8,FALSE)</f>
        <v>#N/A</v>
      </c>
      <c r="H465" s="45" t="e">
        <f>VLOOKUP($A465,EVID_OSEVU!$A$1:$M$4972,11,FALSE)</f>
        <v>#N/A</v>
      </c>
      <c r="I465" s="58" t="e">
        <f>VLOOKUP($A465,EVID_OSEVU!$A$1:$M$4972,11,FALSE)</f>
        <v>#N/A</v>
      </c>
      <c r="J465" s="63" t="e">
        <f>VLOOKUP(K465,Export6[#All],2,FALSE)</f>
        <v>#N/A</v>
      </c>
      <c r="K465" s="32"/>
      <c r="L465" s="33"/>
      <c r="M465" s="67" t="e">
        <f t="shared" si="7"/>
        <v>#N/A</v>
      </c>
      <c r="N465" s="61"/>
    </row>
    <row r="466" spans="1:14" x14ac:dyDescent="0.2">
      <c r="A466" s="32"/>
      <c r="B466" s="45" t="e">
        <f>VLOOKUP($A466,EVID_OSEVU!$A$1:$M$4972,2,FALSE)</f>
        <v>#N/A</v>
      </c>
      <c r="C466" s="45" t="e">
        <f>VLOOKUP($A466,EVID_OSEVU!$A$1:$M$4972,3,FALSE)</f>
        <v>#N/A</v>
      </c>
      <c r="D466" s="45" t="e">
        <f>VLOOKUP($A466,EVID_OSEVU!$A$1:$M$4972,4,FALSE)</f>
        <v>#N/A</v>
      </c>
      <c r="E466" s="35"/>
      <c r="F466" s="45" t="e">
        <f>VLOOKUP($A466,EVID_OSEVU!$A$1:$M$4972,7,FALSE)</f>
        <v>#N/A</v>
      </c>
      <c r="G466" s="45" t="e">
        <f>VLOOKUP($A466,EVID_OSEVU!$A$1:$M$4972,8,FALSE)</f>
        <v>#N/A</v>
      </c>
      <c r="H466" s="45" t="e">
        <f>VLOOKUP($A466,EVID_OSEVU!$A$1:$M$4972,11,FALSE)</f>
        <v>#N/A</v>
      </c>
      <c r="I466" s="58" t="e">
        <f>VLOOKUP($A466,EVID_OSEVU!$A$1:$M$4972,11,FALSE)</f>
        <v>#N/A</v>
      </c>
      <c r="J466" s="63" t="e">
        <f>VLOOKUP(K466,Export6[#All],2,FALSE)</f>
        <v>#N/A</v>
      </c>
      <c r="K466" s="32"/>
      <c r="L466" s="33"/>
      <c r="M466" s="67" t="e">
        <f t="shared" si="7"/>
        <v>#N/A</v>
      </c>
      <c r="N466" s="61"/>
    </row>
    <row r="467" spans="1:14" x14ac:dyDescent="0.2">
      <c r="A467" s="32"/>
      <c r="B467" s="45" t="e">
        <f>VLOOKUP($A467,EVID_OSEVU!$A$1:$M$4972,2,FALSE)</f>
        <v>#N/A</v>
      </c>
      <c r="C467" s="45" t="e">
        <f>VLOOKUP($A467,EVID_OSEVU!$A$1:$M$4972,3,FALSE)</f>
        <v>#N/A</v>
      </c>
      <c r="D467" s="45" t="e">
        <f>VLOOKUP($A467,EVID_OSEVU!$A$1:$M$4972,4,FALSE)</f>
        <v>#N/A</v>
      </c>
      <c r="E467" s="35"/>
      <c r="F467" s="45" t="e">
        <f>VLOOKUP($A467,EVID_OSEVU!$A$1:$M$4972,7,FALSE)</f>
        <v>#N/A</v>
      </c>
      <c r="G467" s="45" t="e">
        <f>VLOOKUP($A467,EVID_OSEVU!$A$1:$M$4972,8,FALSE)</f>
        <v>#N/A</v>
      </c>
      <c r="H467" s="45" t="e">
        <f>VLOOKUP($A467,EVID_OSEVU!$A$1:$M$4972,11,FALSE)</f>
        <v>#N/A</v>
      </c>
      <c r="I467" s="58" t="e">
        <f>VLOOKUP($A467,EVID_OSEVU!$A$1:$M$4972,11,FALSE)</f>
        <v>#N/A</v>
      </c>
      <c r="J467" s="63" t="e">
        <f>VLOOKUP(K467,Export6[#All],2,FALSE)</f>
        <v>#N/A</v>
      </c>
      <c r="K467" s="32"/>
      <c r="L467" s="33"/>
      <c r="M467" s="67" t="e">
        <f t="shared" si="7"/>
        <v>#N/A</v>
      </c>
      <c r="N467" s="61"/>
    </row>
    <row r="468" spans="1:14" x14ac:dyDescent="0.2">
      <c r="A468" s="32"/>
      <c r="B468" s="45" t="e">
        <f>VLOOKUP($A468,EVID_OSEVU!$A$1:$M$4972,2,FALSE)</f>
        <v>#N/A</v>
      </c>
      <c r="C468" s="45" t="e">
        <f>VLOOKUP($A468,EVID_OSEVU!$A$1:$M$4972,3,FALSE)</f>
        <v>#N/A</v>
      </c>
      <c r="D468" s="45" t="e">
        <f>VLOOKUP($A468,EVID_OSEVU!$A$1:$M$4972,4,FALSE)</f>
        <v>#N/A</v>
      </c>
      <c r="E468" s="35"/>
      <c r="F468" s="45" t="e">
        <f>VLOOKUP($A468,EVID_OSEVU!$A$1:$M$4972,7,FALSE)</f>
        <v>#N/A</v>
      </c>
      <c r="G468" s="45" t="e">
        <f>VLOOKUP($A468,EVID_OSEVU!$A$1:$M$4972,8,FALSE)</f>
        <v>#N/A</v>
      </c>
      <c r="H468" s="45" t="e">
        <f>VLOOKUP($A468,EVID_OSEVU!$A$1:$M$4972,11,FALSE)</f>
        <v>#N/A</v>
      </c>
      <c r="I468" s="58" t="e">
        <f>VLOOKUP($A468,EVID_OSEVU!$A$1:$M$4972,11,FALSE)</f>
        <v>#N/A</v>
      </c>
      <c r="J468" s="63" t="e">
        <f>VLOOKUP(K468,Export6[#All],2,FALSE)</f>
        <v>#N/A</v>
      </c>
      <c r="K468" s="32"/>
      <c r="L468" s="33"/>
      <c r="M468" s="67" t="e">
        <f t="shared" si="7"/>
        <v>#N/A</v>
      </c>
      <c r="N468" s="61"/>
    </row>
    <row r="469" spans="1:14" x14ac:dyDescent="0.2">
      <c r="A469" s="32"/>
      <c r="B469" s="45" t="e">
        <f>VLOOKUP($A469,EVID_OSEVU!$A$1:$M$4972,2,FALSE)</f>
        <v>#N/A</v>
      </c>
      <c r="C469" s="45" t="e">
        <f>VLOOKUP($A469,EVID_OSEVU!$A$1:$M$4972,3,FALSE)</f>
        <v>#N/A</v>
      </c>
      <c r="D469" s="45" t="e">
        <f>VLOOKUP($A469,EVID_OSEVU!$A$1:$M$4972,4,FALSE)</f>
        <v>#N/A</v>
      </c>
      <c r="E469" s="35"/>
      <c r="F469" s="45" t="e">
        <f>VLOOKUP($A469,EVID_OSEVU!$A$1:$M$4972,7,FALSE)</f>
        <v>#N/A</v>
      </c>
      <c r="G469" s="45" t="e">
        <f>VLOOKUP($A469,EVID_OSEVU!$A$1:$M$4972,8,FALSE)</f>
        <v>#N/A</v>
      </c>
      <c r="H469" s="45" t="e">
        <f>VLOOKUP($A469,EVID_OSEVU!$A$1:$M$4972,11,FALSE)</f>
        <v>#N/A</v>
      </c>
      <c r="I469" s="58" t="e">
        <f>VLOOKUP($A469,EVID_OSEVU!$A$1:$M$4972,11,FALSE)</f>
        <v>#N/A</v>
      </c>
      <c r="J469" s="63" t="e">
        <f>VLOOKUP(K469,Export6[#All],2,FALSE)</f>
        <v>#N/A</v>
      </c>
      <c r="K469" s="32"/>
      <c r="L469" s="33"/>
      <c r="M469" s="67" t="e">
        <f t="shared" si="7"/>
        <v>#N/A</v>
      </c>
      <c r="N469" s="61"/>
    </row>
    <row r="470" spans="1:14" x14ac:dyDescent="0.2">
      <c r="A470" s="32"/>
      <c r="B470" s="45" t="e">
        <f>VLOOKUP($A470,EVID_OSEVU!$A$1:$M$4972,2,FALSE)</f>
        <v>#N/A</v>
      </c>
      <c r="C470" s="45" t="e">
        <f>VLOOKUP($A470,EVID_OSEVU!$A$1:$M$4972,3,FALSE)</f>
        <v>#N/A</v>
      </c>
      <c r="D470" s="45" t="e">
        <f>VLOOKUP($A470,EVID_OSEVU!$A$1:$M$4972,4,FALSE)</f>
        <v>#N/A</v>
      </c>
      <c r="E470" s="35"/>
      <c r="F470" s="45" t="e">
        <f>VLOOKUP($A470,EVID_OSEVU!$A$1:$M$4972,7,FALSE)</f>
        <v>#N/A</v>
      </c>
      <c r="G470" s="45" t="e">
        <f>VLOOKUP($A470,EVID_OSEVU!$A$1:$M$4972,8,FALSE)</f>
        <v>#N/A</v>
      </c>
      <c r="H470" s="45" t="e">
        <f>VLOOKUP($A470,EVID_OSEVU!$A$1:$M$4972,11,FALSE)</f>
        <v>#N/A</v>
      </c>
      <c r="I470" s="58" t="e">
        <f>VLOOKUP($A470,EVID_OSEVU!$A$1:$M$4972,11,FALSE)</f>
        <v>#N/A</v>
      </c>
      <c r="J470" s="63" t="e">
        <f>VLOOKUP(K470,Export6[#All],2,FALSE)</f>
        <v>#N/A</v>
      </c>
      <c r="K470" s="32"/>
      <c r="L470" s="33"/>
      <c r="M470" s="67" t="e">
        <f t="shared" si="7"/>
        <v>#N/A</v>
      </c>
      <c r="N470" s="61"/>
    </row>
    <row r="471" spans="1:14" x14ac:dyDescent="0.2">
      <c r="A471" s="32"/>
      <c r="B471" s="45" t="e">
        <f>VLOOKUP($A471,EVID_OSEVU!$A$1:$M$4972,2,FALSE)</f>
        <v>#N/A</v>
      </c>
      <c r="C471" s="45" t="e">
        <f>VLOOKUP($A471,EVID_OSEVU!$A$1:$M$4972,3,FALSE)</f>
        <v>#N/A</v>
      </c>
      <c r="D471" s="45" t="e">
        <f>VLOOKUP($A471,EVID_OSEVU!$A$1:$M$4972,4,FALSE)</f>
        <v>#N/A</v>
      </c>
      <c r="E471" s="35"/>
      <c r="F471" s="45" t="e">
        <f>VLOOKUP($A471,EVID_OSEVU!$A$1:$M$4972,7,FALSE)</f>
        <v>#N/A</v>
      </c>
      <c r="G471" s="45" t="e">
        <f>VLOOKUP($A471,EVID_OSEVU!$A$1:$M$4972,8,FALSE)</f>
        <v>#N/A</v>
      </c>
      <c r="H471" s="45" t="e">
        <f>VLOOKUP($A471,EVID_OSEVU!$A$1:$M$4972,11,FALSE)</f>
        <v>#N/A</v>
      </c>
      <c r="I471" s="58" t="e">
        <f>VLOOKUP($A471,EVID_OSEVU!$A$1:$M$4972,11,FALSE)</f>
        <v>#N/A</v>
      </c>
      <c r="J471" s="63" t="e">
        <f>VLOOKUP(K471,Export6[#All],2,FALSE)</f>
        <v>#N/A</v>
      </c>
      <c r="K471" s="32"/>
      <c r="L471" s="33"/>
      <c r="M471" s="67" t="e">
        <f t="shared" si="7"/>
        <v>#N/A</v>
      </c>
      <c r="N471" s="61"/>
    </row>
    <row r="472" spans="1:14" x14ac:dyDescent="0.2">
      <c r="A472" s="32"/>
      <c r="B472" s="45" t="e">
        <f>VLOOKUP($A472,EVID_OSEVU!$A$1:$M$4972,2,FALSE)</f>
        <v>#N/A</v>
      </c>
      <c r="C472" s="45" t="e">
        <f>VLOOKUP($A472,EVID_OSEVU!$A$1:$M$4972,3,FALSE)</f>
        <v>#N/A</v>
      </c>
      <c r="D472" s="45" t="e">
        <f>VLOOKUP($A472,EVID_OSEVU!$A$1:$M$4972,4,FALSE)</f>
        <v>#N/A</v>
      </c>
      <c r="E472" s="35"/>
      <c r="F472" s="45" t="e">
        <f>VLOOKUP($A472,EVID_OSEVU!$A$1:$M$4972,7,FALSE)</f>
        <v>#N/A</v>
      </c>
      <c r="G472" s="45" t="e">
        <f>VLOOKUP($A472,EVID_OSEVU!$A$1:$M$4972,8,FALSE)</f>
        <v>#N/A</v>
      </c>
      <c r="H472" s="45" t="e">
        <f>VLOOKUP($A472,EVID_OSEVU!$A$1:$M$4972,11,FALSE)</f>
        <v>#N/A</v>
      </c>
      <c r="I472" s="58" t="e">
        <f>VLOOKUP($A472,EVID_OSEVU!$A$1:$M$4972,11,FALSE)</f>
        <v>#N/A</v>
      </c>
      <c r="J472" s="63" t="e">
        <f>VLOOKUP(K472,Export6[#All],2,FALSE)</f>
        <v>#N/A</v>
      </c>
      <c r="K472" s="32"/>
      <c r="L472" s="33"/>
      <c r="M472" s="67" t="e">
        <f t="shared" si="7"/>
        <v>#N/A</v>
      </c>
      <c r="N472" s="61"/>
    </row>
    <row r="473" spans="1:14" x14ac:dyDescent="0.2">
      <c r="A473" s="32"/>
      <c r="B473" s="45" t="e">
        <f>VLOOKUP($A473,EVID_OSEVU!$A$1:$M$4972,2,FALSE)</f>
        <v>#N/A</v>
      </c>
      <c r="C473" s="45" t="e">
        <f>VLOOKUP($A473,EVID_OSEVU!$A$1:$M$4972,3,FALSE)</f>
        <v>#N/A</v>
      </c>
      <c r="D473" s="45" t="e">
        <f>VLOOKUP($A473,EVID_OSEVU!$A$1:$M$4972,4,FALSE)</f>
        <v>#N/A</v>
      </c>
      <c r="E473" s="35"/>
      <c r="F473" s="45" t="e">
        <f>VLOOKUP($A473,EVID_OSEVU!$A$1:$M$4972,7,FALSE)</f>
        <v>#N/A</v>
      </c>
      <c r="G473" s="45" t="e">
        <f>VLOOKUP($A473,EVID_OSEVU!$A$1:$M$4972,8,FALSE)</f>
        <v>#N/A</v>
      </c>
      <c r="H473" s="45" t="e">
        <f>VLOOKUP($A473,EVID_OSEVU!$A$1:$M$4972,11,FALSE)</f>
        <v>#N/A</v>
      </c>
      <c r="I473" s="58" t="e">
        <f>VLOOKUP($A473,EVID_OSEVU!$A$1:$M$4972,11,FALSE)</f>
        <v>#N/A</v>
      </c>
      <c r="J473" s="63" t="e">
        <f>VLOOKUP(K473,Export6[#All],2,FALSE)</f>
        <v>#N/A</v>
      </c>
      <c r="K473" s="32"/>
      <c r="L473" s="33"/>
      <c r="M473" s="67" t="e">
        <f t="shared" si="7"/>
        <v>#N/A</v>
      </c>
      <c r="N473" s="61"/>
    </row>
    <row r="474" spans="1:14" x14ac:dyDescent="0.2">
      <c r="A474" s="32"/>
      <c r="B474" s="45" t="e">
        <f>VLOOKUP($A474,EVID_OSEVU!$A$1:$M$4972,2,FALSE)</f>
        <v>#N/A</v>
      </c>
      <c r="C474" s="45" t="e">
        <f>VLOOKUP($A474,EVID_OSEVU!$A$1:$M$4972,3,FALSE)</f>
        <v>#N/A</v>
      </c>
      <c r="D474" s="45" t="e">
        <f>VLOOKUP($A474,EVID_OSEVU!$A$1:$M$4972,4,FALSE)</f>
        <v>#N/A</v>
      </c>
      <c r="E474" s="35"/>
      <c r="F474" s="45" t="e">
        <f>VLOOKUP($A474,EVID_OSEVU!$A$1:$M$4972,7,FALSE)</f>
        <v>#N/A</v>
      </c>
      <c r="G474" s="45" t="e">
        <f>VLOOKUP($A474,EVID_OSEVU!$A$1:$M$4972,8,FALSE)</f>
        <v>#N/A</v>
      </c>
      <c r="H474" s="45" t="e">
        <f>VLOOKUP($A474,EVID_OSEVU!$A$1:$M$4972,11,FALSE)</f>
        <v>#N/A</v>
      </c>
      <c r="I474" s="58" t="e">
        <f>VLOOKUP($A474,EVID_OSEVU!$A$1:$M$4972,11,FALSE)</f>
        <v>#N/A</v>
      </c>
      <c r="J474" s="63" t="e">
        <f>VLOOKUP(K474,Export6[#All],2,FALSE)</f>
        <v>#N/A</v>
      </c>
      <c r="K474" s="32"/>
      <c r="L474" s="33"/>
      <c r="M474" s="67" t="e">
        <f t="shared" si="7"/>
        <v>#N/A</v>
      </c>
      <c r="N474" s="61"/>
    </row>
    <row r="475" spans="1:14" x14ac:dyDescent="0.2">
      <c r="A475" s="32"/>
      <c r="B475" s="45" t="e">
        <f>VLOOKUP($A475,EVID_OSEVU!$A$1:$M$4972,2,FALSE)</f>
        <v>#N/A</v>
      </c>
      <c r="C475" s="45" t="e">
        <f>VLOOKUP($A475,EVID_OSEVU!$A$1:$M$4972,3,FALSE)</f>
        <v>#N/A</v>
      </c>
      <c r="D475" s="45" t="e">
        <f>VLOOKUP($A475,EVID_OSEVU!$A$1:$M$4972,4,FALSE)</f>
        <v>#N/A</v>
      </c>
      <c r="E475" s="35"/>
      <c r="F475" s="45" t="e">
        <f>VLOOKUP($A475,EVID_OSEVU!$A$1:$M$4972,7,FALSE)</f>
        <v>#N/A</v>
      </c>
      <c r="G475" s="45" t="e">
        <f>VLOOKUP($A475,EVID_OSEVU!$A$1:$M$4972,8,FALSE)</f>
        <v>#N/A</v>
      </c>
      <c r="H475" s="45" t="e">
        <f>VLOOKUP($A475,EVID_OSEVU!$A$1:$M$4972,11,FALSE)</f>
        <v>#N/A</v>
      </c>
      <c r="I475" s="58" t="e">
        <f>VLOOKUP($A475,EVID_OSEVU!$A$1:$M$4972,11,FALSE)</f>
        <v>#N/A</v>
      </c>
      <c r="J475" s="63" t="e">
        <f>VLOOKUP(K475,Export6[#All],2,FALSE)</f>
        <v>#N/A</v>
      </c>
      <c r="K475" s="32"/>
      <c r="L475" s="33"/>
      <c r="M475" s="67" t="e">
        <f t="shared" si="7"/>
        <v>#N/A</v>
      </c>
      <c r="N475" s="61"/>
    </row>
    <row r="476" spans="1:14" x14ac:dyDescent="0.2">
      <c r="A476" s="32"/>
      <c r="B476" s="45" t="e">
        <f>VLOOKUP($A476,EVID_OSEVU!$A$1:$M$4972,2,FALSE)</f>
        <v>#N/A</v>
      </c>
      <c r="C476" s="45" t="e">
        <f>VLOOKUP($A476,EVID_OSEVU!$A$1:$M$4972,3,FALSE)</f>
        <v>#N/A</v>
      </c>
      <c r="D476" s="45" t="e">
        <f>VLOOKUP($A476,EVID_OSEVU!$A$1:$M$4972,4,FALSE)</f>
        <v>#N/A</v>
      </c>
      <c r="E476" s="35"/>
      <c r="F476" s="45" t="e">
        <f>VLOOKUP($A476,EVID_OSEVU!$A$1:$M$4972,7,FALSE)</f>
        <v>#N/A</v>
      </c>
      <c r="G476" s="45" t="e">
        <f>VLOOKUP($A476,EVID_OSEVU!$A$1:$M$4972,8,FALSE)</f>
        <v>#N/A</v>
      </c>
      <c r="H476" s="45" t="e">
        <f>VLOOKUP($A476,EVID_OSEVU!$A$1:$M$4972,11,FALSE)</f>
        <v>#N/A</v>
      </c>
      <c r="I476" s="58" t="e">
        <f>VLOOKUP($A476,EVID_OSEVU!$A$1:$M$4972,11,FALSE)</f>
        <v>#N/A</v>
      </c>
      <c r="J476" s="63" t="e">
        <f>VLOOKUP(K476,Export6[#All],2,FALSE)</f>
        <v>#N/A</v>
      </c>
      <c r="K476" s="32"/>
      <c r="L476" s="33"/>
      <c r="M476" s="67" t="e">
        <f t="shared" si="7"/>
        <v>#N/A</v>
      </c>
      <c r="N476" s="61"/>
    </row>
    <row r="477" spans="1:14" x14ac:dyDescent="0.2">
      <c r="A477" s="32"/>
      <c r="B477" s="45" t="e">
        <f>VLOOKUP($A477,EVID_OSEVU!$A$1:$M$4972,2,FALSE)</f>
        <v>#N/A</v>
      </c>
      <c r="C477" s="45" t="e">
        <f>VLOOKUP($A477,EVID_OSEVU!$A$1:$M$4972,3,FALSE)</f>
        <v>#N/A</v>
      </c>
      <c r="D477" s="45" t="e">
        <f>VLOOKUP($A477,EVID_OSEVU!$A$1:$M$4972,4,FALSE)</f>
        <v>#N/A</v>
      </c>
      <c r="E477" s="35"/>
      <c r="F477" s="45" t="e">
        <f>VLOOKUP($A477,EVID_OSEVU!$A$1:$M$4972,7,FALSE)</f>
        <v>#N/A</v>
      </c>
      <c r="G477" s="45" t="e">
        <f>VLOOKUP($A477,EVID_OSEVU!$A$1:$M$4972,8,FALSE)</f>
        <v>#N/A</v>
      </c>
      <c r="H477" s="45" t="e">
        <f>VLOOKUP($A477,EVID_OSEVU!$A$1:$M$4972,11,FALSE)</f>
        <v>#N/A</v>
      </c>
      <c r="I477" s="58" t="e">
        <f>VLOOKUP($A477,EVID_OSEVU!$A$1:$M$4972,11,FALSE)</f>
        <v>#N/A</v>
      </c>
      <c r="J477" s="63" t="e">
        <f>VLOOKUP(K477,Export6[#All],2,FALSE)</f>
        <v>#N/A</v>
      </c>
      <c r="K477" s="32"/>
      <c r="L477" s="33"/>
      <c r="M477" s="67" t="e">
        <f t="shared" si="7"/>
        <v>#N/A</v>
      </c>
      <c r="N477" s="61"/>
    </row>
    <row r="478" spans="1:14" x14ac:dyDescent="0.2">
      <c r="A478" s="32"/>
      <c r="B478" s="45" t="e">
        <f>VLOOKUP($A478,EVID_OSEVU!$A$1:$M$4972,2,FALSE)</f>
        <v>#N/A</v>
      </c>
      <c r="C478" s="45" t="e">
        <f>VLOOKUP($A478,EVID_OSEVU!$A$1:$M$4972,3,FALSE)</f>
        <v>#N/A</v>
      </c>
      <c r="D478" s="45" t="e">
        <f>VLOOKUP($A478,EVID_OSEVU!$A$1:$M$4972,4,FALSE)</f>
        <v>#N/A</v>
      </c>
      <c r="E478" s="35"/>
      <c r="F478" s="45" t="e">
        <f>VLOOKUP($A478,EVID_OSEVU!$A$1:$M$4972,7,FALSE)</f>
        <v>#N/A</v>
      </c>
      <c r="G478" s="45" t="e">
        <f>VLOOKUP($A478,EVID_OSEVU!$A$1:$M$4972,8,FALSE)</f>
        <v>#N/A</v>
      </c>
      <c r="H478" s="45" t="e">
        <f>VLOOKUP($A478,EVID_OSEVU!$A$1:$M$4972,11,FALSE)</f>
        <v>#N/A</v>
      </c>
      <c r="I478" s="58" t="e">
        <f>VLOOKUP($A478,EVID_OSEVU!$A$1:$M$4972,11,FALSE)</f>
        <v>#N/A</v>
      </c>
      <c r="J478" s="63" t="e">
        <f>VLOOKUP(K478,Export6[#All],2,FALSE)</f>
        <v>#N/A</v>
      </c>
      <c r="K478" s="32"/>
      <c r="L478" s="33"/>
      <c r="M478" s="67" t="e">
        <f t="shared" si="7"/>
        <v>#N/A</v>
      </c>
      <c r="N478" s="61"/>
    </row>
    <row r="479" spans="1:14" x14ac:dyDescent="0.2">
      <c r="A479" s="32"/>
      <c r="B479" s="45" t="e">
        <f>VLOOKUP($A479,EVID_OSEVU!$A$1:$M$4972,2,FALSE)</f>
        <v>#N/A</v>
      </c>
      <c r="C479" s="45" t="e">
        <f>VLOOKUP($A479,EVID_OSEVU!$A$1:$M$4972,3,FALSE)</f>
        <v>#N/A</v>
      </c>
      <c r="D479" s="45" t="e">
        <f>VLOOKUP($A479,EVID_OSEVU!$A$1:$M$4972,4,FALSE)</f>
        <v>#N/A</v>
      </c>
      <c r="E479" s="35"/>
      <c r="F479" s="45" t="e">
        <f>VLOOKUP($A479,EVID_OSEVU!$A$1:$M$4972,7,FALSE)</f>
        <v>#N/A</v>
      </c>
      <c r="G479" s="45" t="e">
        <f>VLOOKUP($A479,EVID_OSEVU!$A$1:$M$4972,8,FALSE)</f>
        <v>#N/A</v>
      </c>
      <c r="H479" s="45" t="e">
        <f>VLOOKUP($A479,EVID_OSEVU!$A$1:$M$4972,11,FALSE)</f>
        <v>#N/A</v>
      </c>
      <c r="I479" s="58" t="e">
        <f>VLOOKUP($A479,EVID_OSEVU!$A$1:$M$4972,11,FALSE)</f>
        <v>#N/A</v>
      </c>
      <c r="J479" s="63" t="e">
        <f>VLOOKUP(K479,Export6[#All],2,FALSE)</f>
        <v>#N/A</v>
      </c>
      <c r="K479" s="32"/>
      <c r="L479" s="33"/>
      <c r="M479" s="67" t="e">
        <f t="shared" si="7"/>
        <v>#N/A</v>
      </c>
      <c r="N479" s="61"/>
    </row>
    <row r="480" spans="1:14" x14ac:dyDescent="0.2">
      <c r="A480" s="32"/>
      <c r="B480" s="45" t="e">
        <f>VLOOKUP($A480,EVID_OSEVU!$A$1:$M$4972,2,FALSE)</f>
        <v>#N/A</v>
      </c>
      <c r="C480" s="45" t="e">
        <f>VLOOKUP($A480,EVID_OSEVU!$A$1:$M$4972,3,FALSE)</f>
        <v>#N/A</v>
      </c>
      <c r="D480" s="45" t="e">
        <f>VLOOKUP($A480,EVID_OSEVU!$A$1:$M$4972,4,FALSE)</f>
        <v>#N/A</v>
      </c>
      <c r="E480" s="35"/>
      <c r="F480" s="45" t="e">
        <f>VLOOKUP($A480,EVID_OSEVU!$A$1:$M$4972,7,FALSE)</f>
        <v>#N/A</v>
      </c>
      <c r="G480" s="45" t="e">
        <f>VLOOKUP($A480,EVID_OSEVU!$A$1:$M$4972,8,FALSE)</f>
        <v>#N/A</v>
      </c>
      <c r="H480" s="45" t="e">
        <f>VLOOKUP($A480,EVID_OSEVU!$A$1:$M$4972,11,FALSE)</f>
        <v>#N/A</v>
      </c>
      <c r="I480" s="58" t="e">
        <f>VLOOKUP($A480,EVID_OSEVU!$A$1:$M$4972,11,FALSE)</f>
        <v>#N/A</v>
      </c>
      <c r="J480" s="63" t="e">
        <f>VLOOKUP(K480,Export6[#All],2,FALSE)</f>
        <v>#N/A</v>
      </c>
      <c r="K480" s="32"/>
      <c r="L480" s="33"/>
      <c r="M480" s="67" t="e">
        <f t="shared" si="7"/>
        <v>#N/A</v>
      </c>
      <c r="N480" s="61"/>
    </row>
    <row r="481" spans="1:14" x14ac:dyDescent="0.2">
      <c r="A481" s="32"/>
      <c r="B481" s="45" t="e">
        <f>VLOOKUP($A481,EVID_OSEVU!$A$1:$M$4972,2,FALSE)</f>
        <v>#N/A</v>
      </c>
      <c r="C481" s="45" t="e">
        <f>VLOOKUP($A481,EVID_OSEVU!$A$1:$M$4972,3,FALSE)</f>
        <v>#N/A</v>
      </c>
      <c r="D481" s="45" t="e">
        <f>VLOOKUP($A481,EVID_OSEVU!$A$1:$M$4972,4,FALSE)</f>
        <v>#N/A</v>
      </c>
      <c r="E481" s="35"/>
      <c r="F481" s="45" t="e">
        <f>VLOOKUP($A481,EVID_OSEVU!$A$1:$M$4972,7,FALSE)</f>
        <v>#N/A</v>
      </c>
      <c r="G481" s="45" t="e">
        <f>VLOOKUP($A481,EVID_OSEVU!$A$1:$M$4972,8,FALSE)</f>
        <v>#N/A</v>
      </c>
      <c r="H481" s="45" t="e">
        <f>VLOOKUP($A481,EVID_OSEVU!$A$1:$M$4972,11,FALSE)</f>
        <v>#N/A</v>
      </c>
      <c r="I481" s="58" t="e">
        <f>VLOOKUP($A481,EVID_OSEVU!$A$1:$M$4972,11,FALSE)</f>
        <v>#N/A</v>
      </c>
      <c r="J481" s="63" t="e">
        <f>VLOOKUP(K481,Export6[#All],2,FALSE)</f>
        <v>#N/A</v>
      </c>
      <c r="K481" s="32"/>
      <c r="L481" s="33"/>
      <c r="M481" s="67" t="e">
        <f t="shared" si="7"/>
        <v>#N/A</v>
      </c>
      <c r="N481" s="61"/>
    </row>
    <row r="482" spans="1:14" x14ac:dyDescent="0.2">
      <c r="A482" s="32"/>
      <c r="B482" s="45" t="e">
        <f>VLOOKUP($A482,EVID_OSEVU!$A$1:$M$4972,2,FALSE)</f>
        <v>#N/A</v>
      </c>
      <c r="C482" s="45" t="e">
        <f>VLOOKUP($A482,EVID_OSEVU!$A$1:$M$4972,3,FALSE)</f>
        <v>#N/A</v>
      </c>
      <c r="D482" s="45" t="e">
        <f>VLOOKUP($A482,EVID_OSEVU!$A$1:$M$4972,4,FALSE)</f>
        <v>#N/A</v>
      </c>
      <c r="E482" s="35"/>
      <c r="F482" s="45" t="e">
        <f>VLOOKUP($A482,EVID_OSEVU!$A$1:$M$4972,7,FALSE)</f>
        <v>#N/A</v>
      </c>
      <c r="G482" s="45" t="e">
        <f>VLOOKUP($A482,EVID_OSEVU!$A$1:$M$4972,8,FALSE)</f>
        <v>#N/A</v>
      </c>
      <c r="H482" s="45" t="e">
        <f>VLOOKUP($A482,EVID_OSEVU!$A$1:$M$4972,11,FALSE)</f>
        <v>#N/A</v>
      </c>
      <c r="I482" s="58" t="e">
        <f>VLOOKUP($A482,EVID_OSEVU!$A$1:$M$4972,11,FALSE)</f>
        <v>#N/A</v>
      </c>
      <c r="J482" s="63" t="e">
        <f>VLOOKUP(K482,Export6[#All],2,FALSE)</f>
        <v>#N/A</v>
      </c>
      <c r="K482" s="32"/>
      <c r="L482" s="33"/>
      <c r="M482" s="67" t="e">
        <f t="shared" si="7"/>
        <v>#N/A</v>
      </c>
      <c r="N482" s="61"/>
    </row>
    <row r="483" spans="1:14" x14ac:dyDescent="0.2">
      <c r="A483" s="32"/>
      <c r="B483" s="45" t="e">
        <f>VLOOKUP($A483,EVID_OSEVU!$A$1:$M$4972,2,FALSE)</f>
        <v>#N/A</v>
      </c>
      <c r="C483" s="45" t="e">
        <f>VLOOKUP($A483,EVID_OSEVU!$A$1:$M$4972,3,FALSE)</f>
        <v>#N/A</v>
      </c>
      <c r="D483" s="45" t="e">
        <f>VLOOKUP($A483,EVID_OSEVU!$A$1:$M$4972,4,FALSE)</f>
        <v>#N/A</v>
      </c>
      <c r="E483" s="35"/>
      <c r="F483" s="45" t="e">
        <f>VLOOKUP($A483,EVID_OSEVU!$A$1:$M$4972,7,FALSE)</f>
        <v>#N/A</v>
      </c>
      <c r="G483" s="45" t="e">
        <f>VLOOKUP($A483,EVID_OSEVU!$A$1:$M$4972,8,FALSE)</f>
        <v>#N/A</v>
      </c>
      <c r="H483" s="45" t="e">
        <f>VLOOKUP($A483,EVID_OSEVU!$A$1:$M$4972,11,FALSE)</f>
        <v>#N/A</v>
      </c>
      <c r="I483" s="58" t="e">
        <f>VLOOKUP($A483,EVID_OSEVU!$A$1:$M$4972,11,FALSE)</f>
        <v>#N/A</v>
      </c>
      <c r="J483" s="63" t="e">
        <f>VLOOKUP(K483,Export6[#All],2,FALSE)</f>
        <v>#N/A</v>
      </c>
      <c r="K483" s="32"/>
      <c r="L483" s="33"/>
      <c r="M483" s="67" t="e">
        <f t="shared" si="7"/>
        <v>#N/A</v>
      </c>
      <c r="N483" s="61"/>
    </row>
    <row r="484" spans="1:14" x14ac:dyDescent="0.2">
      <c r="A484" s="32"/>
      <c r="B484" s="45" t="e">
        <f>VLOOKUP($A484,EVID_OSEVU!$A$1:$M$4972,2,FALSE)</f>
        <v>#N/A</v>
      </c>
      <c r="C484" s="45" t="e">
        <f>VLOOKUP($A484,EVID_OSEVU!$A$1:$M$4972,3,FALSE)</f>
        <v>#N/A</v>
      </c>
      <c r="D484" s="45" t="e">
        <f>VLOOKUP($A484,EVID_OSEVU!$A$1:$M$4972,4,FALSE)</f>
        <v>#N/A</v>
      </c>
      <c r="E484" s="35"/>
      <c r="F484" s="45" t="e">
        <f>VLOOKUP($A484,EVID_OSEVU!$A$1:$M$4972,7,FALSE)</f>
        <v>#N/A</v>
      </c>
      <c r="G484" s="45" t="e">
        <f>VLOOKUP($A484,EVID_OSEVU!$A$1:$M$4972,8,FALSE)</f>
        <v>#N/A</v>
      </c>
      <c r="H484" s="45" t="e">
        <f>VLOOKUP($A484,EVID_OSEVU!$A$1:$M$4972,11,FALSE)</f>
        <v>#N/A</v>
      </c>
      <c r="I484" s="58" t="e">
        <f>VLOOKUP($A484,EVID_OSEVU!$A$1:$M$4972,11,FALSE)</f>
        <v>#N/A</v>
      </c>
      <c r="J484" s="63" t="e">
        <f>VLOOKUP(K484,Export6[#All],2,FALSE)</f>
        <v>#N/A</v>
      </c>
      <c r="K484" s="32"/>
      <c r="L484" s="33"/>
      <c r="M484" s="67" t="e">
        <f t="shared" si="7"/>
        <v>#N/A</v>
      </c>
      <c r="N484" s="61"/>
    </row>
    <row r="485" spans="1:14" x14ac:dyDescent="0.2">
      <c r="A485" s="32"/>
      <c r="B485" s="45" t="e">
        <f>VLOOKUP($A485,EVID_OSEVU!$A$1:$M$4972,2,FALSE)</f>
        <v>#N/A</v>
      </c>
      <c r="C485" s="45" t="e">
        <f>VLOOKUP($A485,EVID_OSEVU!$A$1:$M$4972,3,FALSE)</f>
        <v>#N/A</v>
      </c>
      <c r="D485" s="45" t="e">
        <f>VLOOKUP($A485,EVID_OSEVU!$A$1:$M$4972,4,FALSE)</f>
        <v>#N/A</v>
      </c>
      <c r="E485" s="35"/>
      <c r="F485" s="45" t="e">
        <f>VLOOKUP($A485,EVID_OSEVU!$A$1:$M$4972,7,FALSE)</f>
        <v>#N/A</v>
      </c>
      <c r="G485" s="45" t="e">
        <f>VLOOKUP($A485,EVID_OSEVU!$A$1:$M$4972,8,FALSE)</f>
        <v>#N/A</v>
      </c>
      <c r="H485" s="45" t="e">
        <f>VLOOKUP($A485,EVID_OSEVU!$A$1:$M$4972,11,FALSE)</f>
        <v>#N/A</v>
      </c>
      <c r="I485" s="58" t="e">
        <f>VLOOKUP($A485,EVID_OSEVU!$A$1:$M$4972,11,FALSE)</f>
        <v>#N/A</v>
      </c>
      <c r="J485" s="63" t="e">
        <f>VLOOKUP(K485,Export6[#All],2,FALSE)</f>
        <v>#N/A</v>
      </c>
      <c r="K485" s="32"/>
      <c r="L485" s="33"/>
      <c r="M485" s="67" t="e">
        <f t="shared" si="7"/>
        <v>#N/A</v>
      </c>
      <c r="N485" s="61"/>
    </row>
    <row r="486" spans="1:14" x14ac:dyDescent="0.2">
      <c r="A486" s="32"/>
      <c r="B486" s="45" t="e">
        <f>VLOOKUP($A486,EVID_OSEVU!$A$1:$M$4972,2,FALSE)</f>
        <v>#N/A</v>
      </c>
      <c r="C486" s="45" t="e">
        <f>VLOOKUP($A486,EVID_OSEVU!$A$1:$M$4972,3,FALSE)</f>
        <v>#N/A</v>
      </c>
      <c r="D486" s="45" t="e">
        <f>VLOOKUP($A486,EVID_OSEVU!$A$1:$M$4972,4,FALSE)</f>
        <v>#N/A</v>
      </c>
      <c r="E486" s="35"/>
      <c r="F486" s="45" t="e">
        <f>VLOOKUP($A486,EVID_OSEVU!$A$1:$M$4972,7,FALSE)</f>
        <v>#N/A</v>
      </c>
      <c r="G486" s="45" t="e">
        <f>VLOOKUP($A486,EVID_OSEVU!$A$1:$M$4972,8,FALSE)</f>
        <v>#N/A</v>
      </c>
      <c r="H486" s="45" t="e">
        <f>VLOOKUP($A486,EVID_OSEVU!$A$1:$M$4972,11,FALSE)</f>
        <v>#N/A</v>
      </c>
      <c r="I486" s="58" t="e">
        <f>VLOOKUP($A486,EVID_OSEVU!$A$1:$M$4972,11,FALSE)</f>
        <v>#N/A</v>
      </c>
      <c r="J486" s="63" t="e">
        <f>VLOOKUP(K486,Export6[#All],2,FALSE)</f>
        <v>#N/A</v>
      </c>
      <c r="K486" s="32"/>
      <c r="L486" s="33"/>
      <c r="M486" s="67" t="e">
        <f t="shared" si="7"/>
        <v>#N/A</v>
      </c>
      <c r="N486" s="61"/>
    </row>
    <row r="487" spans="1:14" x14ac:dyDescent="0.2">
      <c r="A487" s="32"/>
      <c r="B487" s="45" t="e">
        <f>VLOOKUP($A487,EVID_OSEVU!$A$1:$M$4972,2,FALSE)</f>
        <v>#N/A</v>
      </c>
      <c r="C487" s="45" t="e">
        <f>VLOOKUP($A487,EVID_OSEVU!$A$1:$M$4972,3,FALSE)</f>
        <v>#N/A</v>
      </c>
      <c r="D487" s="45" t="e">
        <f>VLOOKUP($A487,EVID_OSEVU!$A$1:$M$4972,4,FALSE)</f>
        <v>#N/A</v>
      </c>
      <c r="E487" s="35"/>
      <c r="F487" s="45" t="e">
        <f>VLOOKUP($A487,EVID_OSEVU!$A$1:$M$4972,7,FALSE)</f>
        <v>#N/A</v>
      </c>
      <c r="G487" s="45" t="e">
        <f>VLOOKUP($A487,EVID_OSEVU!$A$1:$M$4972,8,FALSE)</f>
        <v>#N/A</v>
      </c>
      <c r="H487" s="45" t="e">
        <f>VLOOKUP($A487,EVID_OSEVU!$A$1:$M$4972,11,FALSE)</f>
        <v>#N/A</v>
      </c>
      <c r="I487" s="58" t="e">
        <f>VLOOKUP($A487,EVID_OSEVU!$A$1:$M$4972,11,FALSE)</f>
        <v>#N/A</v>
      </c>
      <c r="J487" s="63" t="e">
        <f>VLOOKUP(K487,Export6[#All],2,FALSE)</f>
        <v>#N/A</v>
      </c>
      <c r="K487" s="32"/>
      <c r="L487" s="33"/>
      <c r="M487" s="67" t="e">
        <f t="shared" si="7"/>
        <v>#N/A</v>
      </c>
      <c r="N487" s="61"/>
    </row>
    <row r="488" spans="1:14" x14ac:dyDescent="0.2">
      <c r="A488" s="32"/>
      <c r="B488" s="45" t="e">
        <f>VLOOKUP($A488,EVID_OSEVU!$A$1:$M$4972,2,FALSE)</f>
        <v>#N/A</v>
      </c>
      <c r="C488" s="45" t="e">
        <f>VLOOKUP($A488,EVID_OSEVU!$A$1:$M$4972,3,FALSE)</f>
        <v>#N/A</v>
      </c>
      <c r="D488" s="45" t="e">
        <f>VLOOKUP($A488,EVID_OSEVU!$A$1:$M$4972,4,FALSE)</f>
        <v>#N/A</v>
      </c>
      <c r="E488" s="35"/>
      <c r="F488" s="45" t="e">
        <f>VLOOKUP($A488,EVID_OSEVU!$A$1:$M$4972,7,FALSE)</f>
        <v>#N/A</v>
      </c>
      <c r="G488" s="45" t="e">
        <f>VLOOKUP($A488,EVID_OSEVU!$A$1:$M$4972,8,FALSE)</f>
        <v>#N/A</v>
      </c>
      <c r="H488" s="45" t="e">
        <f>VLOOKUP($A488,EVID_OSEVU!$A$1:$M$4972,11,FALSE)</f>
        <v>#N/A</v>
      </c>
      <c r="I488" s="58" t="e">
        <f>VLOOKUP($A488,EVID_OSEVU!$A$1:$M$4972,11,FALSE)</f>
        <v>#N/A</v>
      </c>
      <c r="J488" s="63" t="e">
        <f>VLOOKUP(K488,Export6[#All],2,FALSE)</f>
        <v>#N/A</v>
      </c>
      <c r="K488" s="32"/>
      <c r="L488" s="33"/>
      <c r="M488" s="67" t="e">
        <f t="shared" si="7"/>
        <v>#N/A</v>
      </c>
      <c r="N488" s="61"/>
    </row>
    <row r="489" spans="1:14" x14ac:dyDescent="0.2">
      <c r="A489" s="32"/>
      <c r="B489" s="45" t="e">
        <f>VLOOKUP($A489,EVID_OSEVU!$A$1:$M$4972,2,FALSE)</f>
        <v>#N/A</v>
      </c>
      <c r="C489" s="45" t="e">
        <f>VLOOKUP($A489,EVID_OSEVU!$A$1:$M$4972,3,FALSE)</f>
        <v>#N/A</v>
      </c>
      <c r="D489" s="45" t="e">
        <f>VLOOKUP($A489,EVID_OSEVU!$A$1:$M$4972,4,FALSE)</f>
        <v>#N/A</v>
      </c>
      <c r="E489" s="35"/>
      <c r="F489" s="45" t="e">
        <f>VLOOKUP($A489,EVID_OSEVU!$A$1:$M$4972,7,FALSE)</f>
        <v>#N/A</v>
      </c>
      <c r="G489" s="45" t="e">
        <f>VLOOKUP($A489,EVID_OSEVU!$A$1:$M$4972,8,FALSE)</f>
        <v>#N/A</v>
      </c>
      <c r="H489" s="45" t="e">
        <f>VLOOKUP($A489,EVID_OSEVU!$A$1:$M$4972,11,FALSE)</f>
        <v>#N/A</v>
      </c>
      <c r="I489" s="58" t="e">
        <f>VLOOKUP($A489,EVID_OSEVU!$A$1:$M$4972,11,FALSE)</f>
        <v>#N/A</v>
      </c>
      <c r="J489" s="63" t="e">
        <f>VLOOKUP(K489,Export6[#All],2,FALSE)</f>
        <v>#N/A</v>
      </c>
      <c r="K489" s="32"/>
      <c r="L489" s="33"/>
      <c r="M489" s="67" t="e">
        <f t="shared" si="7"/>
        <v>#N/A</v>
      </c>
      <c r="N489" s="61"/>
    </row>
    <row r="490" spans="1:14" x14ac:dyDescent="0.2">
      <c r="A490" s="32"/>
      <c r="B490" s="45" t="e">
        <f>VLOOKUP($A490,EVID_OSEVU!$A$1:$M$4972,2,FALSE)</f>
        <v>#N/A</v>
      </c>
      <c r="C490" s="45" t="e">
        <f>VLOOKUP($A490,EVID_OSEVU!$A$1:$M$4972,3,FALSE)</f>
        <v>#N/A</v>
      </c>
      <c r="D490" s="45" t="e">
        <f>VLOOKUP($A490,EVID_OSEVU!$A$1:$M$4972,4,FALSE)</f>
        <v>#N/A</v>
      </c>
      <c r="E490" s="35"/>
      <c r="F490" s="45" t="e">
        <f>VLOOKUP($A490,EVID_OSEVU!$A$1:$M$4972,7,FALSE)</f>
        <v>#N/A</v>
      </c>
      <c r="G490" s="45" t="e">
        <f>VLOOKUP($A490,EVID_OSEVU!$A$1:$M$4972,8,FALSE)</f>
        <v>#N/A</v>
      </c>
      <c r="H490" s="45" t="e">
        <f>VLOOKUP($A490,EVID_OSEVU!$A$1:$M$4972,11,FALSE)</f>
        <v>#N/A</v>
      </c>
      <c r="I490" s="58" t="e">
        <f>VLOOKUP($A490,EVID_OSEVU!$A$1:$M$4972,11,FALSE)</f>
        <v>#N/A</v>
      </c>
      <c r="J490" s="63" t="e">
        <f>VLOOKUP(K490,Export6[#All],2,FALSE)</f>
        <v>#N/A</v>
      </c>
      <c r="K490" s="32"/>
      <c r="L490" s="33"/>
      <c r="M490" s="67" t="e">
        <f t="shared" si="7"/>
        <v>#N/A</v>
      </c>
      <c r="N490" s="61"/>
    </row>
    <row r="491" spans="1:14" x14ac:dyDescent="0.2">
      <c r="A491" s="32"/>
      <c r="B491" s="45" t="e">
        <f>VLOOKUP($A491,EVID_OSEVU!$A$1:$M$4972,2,FALSE)</f>
        <v>#N/A</v>
      </c>
      <c r="C491" s="45" t="e">
        <f>VLOOKUP($A491,EVID_OSEVU!$A$1:$M$4972,3,FALSE)</f>
        <v>#N/A</v>
      </c>
      <c r="D491" s="45" t="e">
        <f>VLOOKUP($A491,EVID_OSEVU!$A$1:$M$4972,4,FALSE)</f>
        <v>#N/A</v>
      </c>
      <c r="E491" s="35"/>
      <c r="F491" s="45" t="e">
        <f>VLOOKUP($A491,EVID_OSEVU!$A$1:$M$4972,7,FALSE)</f>
        <v>#N/A</v>
      </c>
      <c r="G491" s="45" t="e">
        <f>VLOOKUP($A491,EVID_OSEVU!$A$1:$M$4972,8,FALSE)</f>
        <v>#N/A</v>
      </c>
      <c r="H491" s="45" t="e">
        <f>VLOOKUP($A491,EVID_OSEVU!$A$1:$M$4972,11,FALSE)</f>
        <v>#N/A</v>
      </c>
      <c r="I491" s="58" t="e">
        <f>VLOOKUP($A491,EVID_OSEVU!$A$1:$M$4972,11,FALSE)</f>
        <v>#N/A</v>
      </c>
      <c r="J491" s="63" t="e">
        <f>VLOOKUP(K491,Export6[#All],2,FALSE)</f>
        <v>#N/A</v>
      </c>
      <c r="K491" s="32"/>
      <c r="L491" s="33"/>
      <c r="M491" s="67" t="e">
        <f t="shared" si="7"/>
        <v>#N/A</v>
      </c>
      <c r="N491" s="61"/>
    </row>
    <row r="492" spans="1:14" x14ac:dyDescent="0.2">
      <c r="A492" s="32"/>
      <c r="B492" s="45" t="e">
        <f>VLOOKUP($A492,EVID_OSEVU!$A$1:$M$4972,2,FALSE)</f>
        <v>#N/A</v>
      </c>
      <c r="C492" s="45" t="e">
        <f>VLOOKUP($A492,EVID_OSEVU!$A$1:$M$4972,3,FALSE)</f>
        <v>#N/A</v>
      </c>
      <c r="D492" s="45" t="e">
        <f>VLOOKUP($A492,EVID_OSEVU!$A$1:$M$4972,4,FALSE)</f>
        <v>#N/A</v>
      </c>
      <c r="E492" s="35"/>
      <c r="F492" s="45" t="e">
        <f>VLOOKUP($A492,EVID_OSEVU!$A$1:$M$4972,7,FALSE)</f>
        <v>#N/A</v>
      </c>
      <c r="G492" s="45" t="e">
        <f>VLOOKUP($A492,EVID_OSEVU!$A$1:$M$4972,8,FALSE)</f>
        <v>#N/A</v>
      </c>
      <c r="H492" s="45" t="e">
        <f>VLOOKUP($A492,EVID_OSEVU!$A$1:$M$4972,11,FALSE)</f>
        <v>#N/A</v>
      </c>
      <c r="I492" s="58" t="e">
        <f>VLOOKUP($A492,EVID_OSEVU!$A$1:$M$4972,11,FALSE)</f>
        <v>#N/A</v>
      </c>
      <c r="J492" s="63" t="e">
        <f>VLOOKUP(K492,Export6[#All],2,FALSE)</f>
        <v>#N/A</v>
      </c>
      <c r="K492" s="32"/>
      <c r="L492" s="33"/>
      <c r="M492" s="67" t="e">
        <f t="shared" si="7"/>
        <v>#N/A</v>
      </c>
      <c r="N492" s="61"/>
    </row>
    <row r="493" spans="1:14" x14ac:dyDescent="0.2">
      <c r="A493" s="32"/>
      <c r="B493" s="45" t="e">
        <f>VLOOKUP($A493,EVID_OSEVU!$A$1:$M$4972,2,FALSE)</f>
        <v>#N/A</v>
      </c>
      <c r="C493" s="45" t="e">
        <f>VLOOKUP($A493,EVID_OSEVU!$A$1:$M$4972,3,FALSE)</f>
        <v>#N/A</v>
      </c>
      <c r="D493" s="45" t="e">
        <f>VLOOKUP($A493,EVID_OSEVU!$A$1:$M$4972,4,FALSE)</f>
        <v>#N/A</v>
      </c>
      <c r="E493" s="35"/>
      <c r="F493" s="45" t="e">
        <f>VLOOKUP($A493,EVID_OSEVU!$A$1:$M$4972,7,FALSE)</f>
        <v>#N/A</v>
      </c>
      <c r="G493" s="45" t="e">
        <f>VLOOKUP($A493,EVID_OSEVU!$A$1:$M$4972,8,FALSE)</f>
        <v>#N/A</v>
      </c>
      <c r="H493" s="45" t="e">
        <f>VLOOKUP($A493,EVID_OSEVU!$A$1:$M$4972,11,FALSE)</f>
        <v>#N/A</v>
      </c>
      <c r="I493" s="58" t="e">
        <f>VLOOKUP($A493,EVID_OSEVU!$A$1:$M$4972,11,FALSE)</f>
        <v>#N/A</v>
      </c>
      <c r="J493" s="63" t="e">
        <f>VLOOKUP(K493,Export6[#All],2,FALSE)</f>
        <v>#N/A</v>
      </c>
      <c r="K493" s="32"/>
      <c r="L493" s="33"/>
      <c r="M493" s="67" t="e">
        <f t="shared" si="7"/>
        <v>#N/A</v>
      </c>
      <c r="N493" s="61"/>
    </row>
    <row r="494" spans="1:14" x14ac:dyDescent="0.2">
      <c r="A494" s="32"/>
      <c r="B494" s="45" t="e">
        <f>VLOOKUP($A494,EVID_OSEVU!$A$1:$M$4972,2,FALSE)</f>
        <v>#N/A</v>
      </c>
      <c r="C494" s="45" t="e">
        <f>VLOOKUP($A494,EVID_OSEVU!$A$1:$M$4972,3,FALSE)</f>
        <v>#N/A</v>
      </c>
      <c r="D494" s="45" t="e">
        <f>VLOOKUP($A494,EVID_OSEVU!$A$1:$M$4972,4,FALSE)</f>
        <v>#N/A</v>
      </c>
      <c r="E494" s="35"/>
      <c r="F494" s="45" t="e">
        <f>VLOOKUP($A494,EVID_OSEVU!$A$1:$M$4972,7,FALSE)</f>
        <v>#N/A</v>
      </c>
      <c r="G494" s="45" t="e">
        <f>VLOOKUP($A494,EVID_OSEVU!$A$1:$M$4972,8,FALSE)</f>
        <v>#N/A</v>
      </c>
      <c r="H494" s="45" t="e">
        <f>VLOOKUP($A494,EVID_OSEVU!$A$1:$M$4972,11,FALSE)</f>
        <v>#N/A</v>
      </c>
      <c r="I494" s="58" t="e">
        <f>VLOOKUP($A494,EVID_OSEVU!$A$1:$M$4972,11,FALSE)</f>
        <v>#N/A</v>
      </c>
      <c r="J494" s="63" t="e">
        <f>VLOOKUP(K494,Export6[#All],2,FALSE)</f>
        <v>#N/A</v>
      </c>
      <c r="K494" s="32"/>
      <c r="L494" s="33"/>
      <c r="M494" s="67" t="e">
        <f t="shared" si="7"/>
        <v>#N/A</v>
      </c>
      <c r="N494" s="61"/>
    </row>
    <row r="495" spans="1:14" x14ac:dyDescent="0.2">
      <c r="A495" s="32"/>
      <c r="B495" s="45" t="e">
        <f>VLOOKUP($A495,EVID_OSEVU!$A$1:$M$4972,2,FALSE)</f>
        <v>#N/A</v>
      </c>
      <c r="C495" s="45" t="e">
        <f>VLOOKUP($A495,EVID_OSEVU!$A$1:$M$4972,3,FALSE)</f>
        <v>#N/A</v>
      </c>
      <c r="D495" s="45" t="e">
        <f>VLOOKUP($A495,EVID_OSEVU!$A$1:$M$4972,4,FALSE)</f>
        <v>#N/A</v>
      </c>
      <c r="E495" s="35"/>
      <c r="F495" s="45" t="e">
        <f>VLOOKUP($A495,EVID_OSEVU!$A$1:$M$4972,7,FALSE)</f>
        <v>#N/A</v>
      </c>
      <c r="G495" s="45" t="e">
        <f>VLOOKUP($A495,EVID_OSEVU!$A$1:$M$4972,8,FALSE)</f>
        <v>#N/A</v>
      </c>
      <c r="H495" s="45" t="e">
        <f>VLOOKUP($A495,EVID_OSEVU!$A$1:$M$4972,11,FALSE)</f>
        <v>#N/A</v>
      </c>
      <c r="I495" s="58" t="e">
        <f>VLOOKUP($A495,EVID_OSEVU!$A$1:$M$4972,11,FALSE)</f>
        <v>#N/A</v>
      </c>
      <c r="J495" s="63" t="e">
        <f>VLOOKUP(K495,Export6[#All],2,FALSE)</f>
        <v>#N/A</v>
      </c>
      <c r="K495" s="32"/>
      <c r="L495" s="33"/>
      <c r="M495" s="67" t="e">
        <f t="shared" si="7"/>
        <v>#N/A</v>
      </c>
      <c r="N495" s="61"/>
    </row>
    <row r="496" spans="1:14" x14ac:dyDescent="0.2">
      <c r="A496" s="32"/>
      <c r="B496" s="45" t="e">
        <f>VLOOKUP($A496,EVID_OSEVU!$A$1:$M$4972,2,FALSE)</f>
        <v>#N/A</v>
      </c>
      <c r="C496" s="45" t="e">
        <f>VLOOKUP($A496,EVID_OSEVU!$A$1:$M$4972,3,FALSE)</f>
        <v>#N/A</v>
      </c>
      <c r="D496" s="45" t="e">
        <f>VLOOKUP($A496,EVID_OSEVU!$A$1:$M$4972,4,FALSE)</f>
        <v>#N/A</v>
      </c>
      <c r="E496" s="35"/>
      <c r="F496" s="45" t="e">
        <f>VLOOKUP($A496,EVID_OSEVU!$A$1:$M$4972,7,FALSE)</f>
        <v>#N/A</v>
      </c>
      <c r="G496" s="45" t="e">
        <f>VLOOKUP($A496,EVID_OSEVU!$A$1:$M$4972,8,FALSE)</f>
        <v>#N/A</v>
      </c>
      <c r="H496" s="45" t="e">
        <f>VLOOKUP($A496,EVID_OSEVU!$A$1:$M$4972,11,FALSE)</f>
        <v>#N/A</v>
      </c>
      <c r="I496" s="58" t="e">
        <f>VLOOKUP($A496,EVID_OSEVU!$A$1:$M$4972,11,FALSE)</f>
        <v>#N/A</v>
      </c>
      <c r="J496" s="63" t="e">
        <f>VLOOKUP(K496,Export6[#All],2,FALSE)</f>
        <v>#N/A</v>
      </c>
      <c r="K496" s="32"/>
      <c r="L496" s="33"/>
      <c r="M496" s="67" t="e">
        <f t="shared" si="7"/>
        <v>#N/A</v>
      </c>
      <c r="N496" s="61"/>
    </row>
    <row r="497" spans="1:14" x14ac:dyDescent="0.2">
      <c r="A497" s="32"/>
      <c r="B497" s="45" t="e">
        <f>VLOOKUP($A497,EVID_OSEVU!$A$1:$M$4972,2,FALSE)</f>
        <v>#N/A</v>
      </c>
      <c r="C497" s="45" t="e">
        <f>VLOOKUP($A497,EVID_OSEVU!$A$1:$M$4972,3,FALSE)</f>
        <v>#N/A</v>
      </c>
      <c r="D497" s="45" t="e">
        <f>VLOOKUP($A497,EVID_OSEVU!$A$1:$M$4972,4,FALSE)</f>
        <v>#N/A</v>
      </c>
      <c r="E497" s="35"/>
      <c r="F497" s="45" t="e">
        <f>VLOOKUP($A497,EVID_OSEVU!$A$1:$M$4972,7,FALSE)</f>
        <v>#N/A</v>
      </c>
      <c r="G497" s="45" t="e">
        <f>VLOOKUP($A497,EVID_OSEVU!$A$1:$M$4972,8,FALSE)</f>
        <v>#N/A</v>
      </c>
      <c r="H497" s="45" t="e">
        <f>VLOOKUP($A497,EVID_OSEVU!$A$1:$M$4972,11,FALSE)</f>
        <v>#N/A</v>
      </c>
      <c r="I497" s="58" t="e">
        <f>VLOOKUP($A497,EVID_OSEVU!$A$1:$M$4972,11,FALSE)</f>
        <v>#N/A</v>
      </c>
      <c r="J497" s="63" t="e">
        <f>VLOOKUP(K497,Export6[#All],2,FALSE)</f>
        <v>#N/A</v>
      </c>
      <c r="K497" s="32"/>
      <c r="L497" s="33"/>
      <c r="M497" s="67" t="e">
        <f t="shared" si="7"/>
        <v>#N/A</v>
      </c>
      <c r="N497" s="61"/>
    </row>
    <row r="498" spans="1:14" x14ac:dyDescent="0.2">
      <c r="A498" s="32"/>
      <c r="B498" s="45" t="e">
        <f>VLOOKUP($A498,EVID_OSEVU!$A$1:$M$4972,2,FALSE)</f>
        <v>#N/A</v>
      </c>
      <c r="C498" s="45" t="e">
        <f>VLOOKUP($A498,EVID_OSEVU!$A$1:$M$4972,3,FALSE)</f>
        <v>#N/A</v>
      </c>
      <c r="D498" s="45" t="e">
        <f>VLOOKUP($A498,EVID_OSEVU!$A$1:$M$4972,4,FALSE)</f>
        <v>#N/A</v>
      </c>
      <c r="E498" s="35"/>
      <c r="F498" s="45" t="e">
        <f>VLOOKUP($A498,EVID_OSEVU!$A$1:$M$4972,7,FALSE)</f>
        <v>#N/A</v>
      </c>
      <c r="G498" s="45" t="e">
        <f>VLOOKUP($A498,EVID_OSEVU!$A$1:$M$4972,8,FALSE)</f>
        <v>#N/A</v>
      </c>
      <c r="H498" s="45" t="e">
        <f>VLOOKUP($A498,EVID_OSEVU!$A$1:$M$4972,11,FALSE)</f>
        <v>#N/A</v>
      </c>
      <c r="I498" s="58" t="e">
        <f>VLOOKUP($A498,EVID_OSEVU!$A$1:$M$4972,11,FALSE)</f>
        <v>#N/A</v>
      </c>
      <c r="J498" s="63" t="e">
        <f>VLOOKUP(K498,Export6[#All],2,FALSE)</f>
        <v>#N/A</v>
      </c>
      <c r="K498" s="32"/>
      <c r="L498" s="33"/>
      <c r="M498" s="67" t="e">
        <f t="shared" si="7"/>
        <v>#N/A</v>
      </c>
      <c r="N498" s="61"/>
    </row>
    <row r="499" spans="1:14" x14ac:dyDescent="0.2">
      <c r="A499" s="32"/>
      <c r="B499" s="45" t="e">
        <f>VLOOKUP($A499,EVID_OSEVU!$A$1:$M$4972,2,FALSE)</f>
        <v>#N/A</v>
      </c>
      <c r="C499" s="45" t="e">
        <f>VLOOKUP($A499,EVID_OSEVU!$A$1:$M$4972,3,FALSE)</f>
        <v>#N/A</v>
      </c>
      <c r="D499" s="45" t="e">
        <f>VLOOKUP($A499,EVID_OSEVU!$A$1:$M$4972,4,FALSE)</f>
        <v>#N/A</v>
      </c>
      <c r="E499" s="35"/>
      <c r="F499" s="45" t="e">
        <f>VLOOKUP($A499,EVID_OSEVU!$A$1:$M$4972,7,FALSE)</f>
        <v>#N/A</v>
      </c>
      <c r="G499" s="45" t="e">
        <f>VLOOKUP($A499,EVID_OSEVU!$A$1:$M$4972,8,FALSE)</f>
        <v>#N/A</v>
      </c>
      <c r="H499" s="45" t="e">
        <f>VLOOKUP($A499,EVID_OSEVU!$A$1:$M$4972,11,FALSE)</f>
        <v>#N/A</v>
      </c>
      <c r="I499" s="58" t="e">
        <f>VLOOKUP($A499,EVID_OSEVU!$A$1:$M$4972,11,FALSE)</f>
        <v>#N/A</v>
      </c>
      <c r="J499" s="63" t="e">
        <f>VLOOKUP(K499,Export6[#All],2,FALSE)</f>
        <v>#N/A</v>
      </c>
      <c r="K499" s="32"/>
      <c r="L499" s="33"/>
      <c r="M499" s="67" t="e">
        <f t="shared" si="7"/>
        <v>#N/A</v>
      </c>
      <c r="N499" s="61"/>
    </row>
    <row r="500" spans="1:14" x14ac:dyDescent="0.2">
      <c r="A500" s="32"/>
      <c r="B500" s="45" t="e">
        <f>VLOOKUP($A500,EVID_OSEVU!$A$1:$M$4972,2,FALSE)</f>
        <v>#N/A</v>
      </c>
      <c r="C500" s="45" t="e">
        <f>VLOOKUP($A500,EVID_OSEVU!$A$1:$M$4972,3,FALSE)</f>
        <v>#N/A</v>
      </c>
      <c r="D500" s="45" t="e">
        <f>VLOOKUP($A500,EVID_OSEVU!$A$1:$M$4972,4,FALSE)</f>
        <v>#N/A</v>
      </c>
      <c r="E500" s="35"/>
      <c r="F500" s="45" t="e">
        <f>VLOOKUP($A500,EVID_OSEVU!$A$1:$M$4972,7,FALSE)</f>
        <v>#N/A</v>
      </c>
      <c r="G500" s="45" t="e">
        <f>VLOOKUP($A500,EVID_OSEVU!$A$1:$M$4972,8,FALSE)</f>
        <v>#N/A</v>
      </c>
      <c r="H500" s="45" t="e">
        <f>VLOOKUP($A500,EVID_OSEVU!$A$1:$M$4972,11,FALSE)</f>
        <v>#N/A</v>
      </c>
      <c r="I500" s="58" t="e">
        <f>VLOOKUP($A500,EVID_OSEVU!$A$1:$M$4972,11,FALSE)</f>
        <v>#N/A</v>
      </c>
      <c r="J500" s="63" t="e">
        <f>VLOOKUP(K500,Export6[#All],2,FALSE)</f>
        <v>#N/A</v>
      </c>
      <c r="K500" s="32"/>
      <c r="L500" s="33"/>
      <c r="M500" s="67" t="e">
        <f t="shared" si="7"/>
        <v>#N/A</v>
      </c>
      <c r="N500" s="61"/>
    </row>
    <row r="501" spans="1:14" x14ac:dyDescent="0.2">
      <c r="A501" s="32"/>
      <c r="B501" s="45" t="e">
        <f>VLOOKUP($A501,EVID_OSEVU!$A$1:$M$4972,2,FALSE)</f>
        <v>#N/A</v>
      </c>
      <c r="C501" s="45" t="e">
        <f>VLOOKUP($A501,EVID_OSEVU!$A$1:$M$4972,3,FALSE)</f>
        <v>#N/A</v>
      </c>
      <c r="D501" s="45" t="e">
        <f>VLOOKUP($A501,EVID_OSEVU!$A$1:$M$4972,4,FALSE)</f>
        <v>#N/A</v>
      </c>
      <c r="E501" s="35"/>
      <c r="F501" s="45" t="e">
        <f>VLOOKUP($A501,EVID_OSEVU!$A$1:$M$4972,7,FALSE)</f>
        <v>#N/A</v>
      </c>
      <c r="G501" s="45" t="e">
        <f>VLOOKUP($A501,EVID_OSEVU!$A$1:$M$4972,8,FALSE)</f>
        <v>#N/A</v>
      </c>
      <c r="H501" s="45" t="e">
        <f>VLOOKUP($A501,EVID_OSEVU!$A$1:$M$4972,11,FALSE)</f>
        <v>#N/A</v>
      </c>
      <c r="I501" s="58" t="e">
        <f>VLOOKUP($A501,EVID_OSEVU!$A$1:$M$4972,11,FALSE)</f>
        <v>#N/A</v>
      </c>
      <c r="J501" s="63" t="e">
        <f>VLOOKUP(K501,Export6[#All],2,FALSE)</f>
        <v>#N/A</v>
      </c>
      <c r="K501" s="32"/>
      <c r="L501" s="33"/>
      <c r="M501" s="67" t="e">
        <f t="shared" si="7"/>
        <v>#N/A</v>
      </c>
      <c r="N501" s="61"/>
    </row>
    <row r="502" spans="1:14" x14ac:dyDescent="0.2">
      <c r="A502" s="32"/>
      <c r="B502" s="45" t="e">
        <f>VLOOKUP($A502,EVID_OSEVU!$A$1:$M$4972,2,FALSE)</f>
        <v>#N/A</v>
      </c>
      <c r="C502" s="45" t="e">
        <f>VLOOKUP($A502,EVID_OSEVU!$A$1:$M$4972,3,FALSE)</f>
        <v>#N/A</v>
      </c>
      <c r="D502" s="45" t="e">
        <f>VLOOKUP($A502,EVID_OSEVU!$A$1:$M$4972,4,FALSE)</f>
        <v>#N/A</v>
      </c>
      <c r="E502" s="35"/>
      <c r="F502" s="45" t="e">
        <f>VLOOKUP($A502,EVID_OSEVU!$A$1:$M$4972,7,FALSE)</f>
        <v>#N/A</v>
      </c>
      <c r="G502" s="45" t="e">
        <f>VLOOKUP($A502,EVID_OSEVU!$A$1:$M$4972,8,FALSE)</f>
        <v>#N/A</v>
      </c>
      <c r="H502" s="45" t="e">
        <f>VLOOKUP($A502,EVID_OSEVU!$A$1:$M$4972,11,FALSE)</f>
        <v>#N/A</v>
      </c>
      <c r="I502" s="58" t="e">
        <f>VLOOKUP($A502,EVID_OSEVU!$A$1:$M$4972,11,FALSE)</f>
        <v>#N/A</v>
      </c>
      <c r="J502" s="63" t="e">
        <f>VLOOKUP(K502,Export6[#All],2,FALSE)</f>
        <v>#N/A</v>
      </c>
      <c r="K502" s="32"/>
      <c r="L502" s="33"/>
      <c r="M502" s="67" t="e">
        <f t="shared" si="7"/>
        <v>#N/A</v>
      </c>
      <c r="N502" s="61"/>
    </row>
    <row r="503" spans="1:14" x14ac:dyDescent="0.2">
      <c r="A503" s="32"/>
      <c r="B503" s="45" t="e">
        <f>VLOOKUP($A503,EVID_OSEVU!$A$1:$M$4972,2,FALSE)</f>
        <v>#N/A</v>
      </c>
      <c r="C503" s="45" t="e">
        <f>VLOOKUP($A503,EVID_OSEVU!$A$1:$M$4972,3,FALSE)</f>
        <v>#N/A</v>
      </c>
      <c r="D503" s="45" t="e">
        <f>VLOOKUP($A503,EVID_OSEVU!$A$1:$M$4972,4,FALSE)</f>
        <v>#N/A</v>
      </c>
      <c r="E503" s="35"/>
      <c r="F503" s="45" t="e">
        <f>VLOOKUP($A503,EVID_OSEVU!$A$1:$M$4972,7,FALSE)</f>
        <v>#N/A</v>
      </c>
      <c r="G503" s="45" t="e">
        <f>VLOOKUP($A503,EVID_OSEVU!$A$1:$M$4972,8,FALSE)</f>
        <v>#N/A</v>
      </c>
      <c r="H503" s="45" t="e">
        <f>VLOOKUP($A503,EVID_OSEVU!$A$1:$M$4972,11,FALSE)</f>
        <v>#N/A</v>
      </c>
      <c r="I503" s="58" t="e">
        <f>VLOOKUP($A503,EVID_OSEVU!$A$1:$M$4972,11,FALSE)</f>
        <v>#N/A</v>
      </c>
      <c r="J503" s="63" t="e">
        <f>VLOOKUP(K503,Export6[#All],2,FALSE)</f>
        <v>#N/A</v>
      </c>
      <c r="K503" s="32"/>
      <c r="L503" s="33"/>
      <c r="M503" s="67" t="e">
        <f t="shared" si="7"/>
        <v>#N/A</v>
      </c>
      <c r="N503" s="61"/>
    </row>
    <row r="504" spans="1:14" x14ac:dyDescent="0.2">
      <c r="A504" s="32"/>
      <c r="B504" s="45" t="e">
        <f>VLOOKUP($A504,EVID_OSEVU!$A$1:$M$4972,2,FALSE)</f>
        <v>#N/A</v>
      </c>
      <c r="C504" s="45" t="e">
        <f>VLOOKUP($A504,EVID_OSEVU!$A$1:$M$4972,3,FALSE)</f>
        <v>#N/A</v>
      </c>
      <c r="D504" s="45" t="e">
        <f>VLOOKUP($A504,EVID_OSEVU!$A$1:$M$4972,4,FALSE)</f>
        <v>#N/A</v>
      </c>
      <c r="E504" s="35"/>
      <c r="F504" s="45" t="e">
        <f>VLOOKUP($A504,EVID_OSEVU!$A$1:$M$4972,7,FALSE)</f>
        <v>#N/A</v>
      </c>
      <c r="G504" s="45" t="e">
        <f>VLOOKUP($A504,EVID_OSEVU!$A$1:$M$4972,8,FALSE)</f>
        <v>#N/A</v>
      </c>
      <c r="H504" s="45" t="e">
        <f>VLOOKUP($A504,EVID_OSEVU!$A$1:$M$4972,11,FALSE)</f>
        <v>#N/A</v>
      </c>
      <c r="I504" s="58" t="e">
        <f>VLOOKUP($A504,EVID_OSEVU!$A$1:$M$4972,11,FALSE)</f>
        <v>#N/A</v>
      </c>
      <c r="J504" s="63" t="e">
        <f>VLOOKUP(K504,Export6[#All],2,FALSE)</f>
        <v>#N/A</v>
      </c>
      <c r="K504" s="32"/>
      <c r="L504" s="33"/>
      <c r="M504" s="67" t="e">
        <f t="shared" si="7"/>
        <v>#N/A</v>
      </c>
      <c r="N504" s="61"/>
    </row>
    <row r="505" spans="1:14" x14ac:dyDescent="0.2">
      <c r="A505" s="32"/>
      <c r="B505" s="45" t="e">
        <f>VLOOKUP($A505,EVID_OSEVU!$A$1:$M$4972,2,FALSE)</f>
        <v>#N/A</v>
      </c>
      <c r="C505" s="45" t="e">
        <f>VLOOKUP($A505,EVID_OSEVU!$A$1:$M$4972,3,FALSE)</f>
        <v>#N/A</v>
      </c>
      <c r="D505" s="45" t="e">
        <f>VLOOKUP($A505,EVID_OSEVU!$A$1:$M$4972,4,FALSE)</f>
        <v>#N/A</v>
      </c>
      <c r="E505" s="35"/>
      <c r="F505" s="45" t="e">
        <f>VLOOKUP($A505,EVID_OSEVU!$A$1:$M$4972,7,FALSE)</f>
        <v>#N/A</v>
      </c>
      <c r="G505" s="45" t="e">
        <f>VLOOKUP($A505,EVID_OSEVU!$A$1:$M$4972,8,FALSE)</f>
        <v>#N/A</v>
      </c>
      <c r="H505" s="45" t="e">
        <f>VLOOKUP($A505,EVID_OSEVU!$A$1:$M$4972,11,FALSE)</f>
        <v>#N/A</v>
      </c>
      <c r="I505" s="58" t="e">
        <f>VLOOKUP($A505,EVID_OSEVU!$A$1:$M$4972,11,FALSE)</f>
        <v>#N/A</v>
      </c>
      <c r="J505" s="63" t="e">
        <f>VLOOKUP(K505,Export6[#All],2,FALSE)</f>
        <v>#N/A</v>
      </c>
      <c r="K505" s="32"/>
      <c r="L505" s="33"/>
      <c r="M505" s="67" t="e">
        <f t="shared" si="7"/>
        <v>#N/A</v>
      </c>
      <c r="N505" s="61"/>
    </row>
    <row r="506" spans="1:14" x14ac:dyDescent="0.2">
      <c r="A506" s="32"/>
      <c r="B506" s="45" t="e">
        <f>VLOOKUP($A506,EVID_OSEVU!$A$1:$M$4972,2,FALSE)</f>
        <v>#N/A</v>
      </c>
      <c r="C506" s="45" t="e">
        <f>VLOOKUP($A506,EVID_OSEVU!$A$1:$M$4972,3,FALSE)</f>
        <v>#N/A</v>
      </c>
      <c r="D506" s="45" t="e">
        <f>VLOOKUP($A506,EVID_OSEVU!$A$1:$M$4972,4,FALSE)</f>
        <v>#N/A</v>
      </c>
      <c r="E506" s="35"/>
      <c r="F506" s="45" t="e">
        <f>VLOOKUP($A506,EVID_OSEVU!$A$1:$M$4972,7,FALSE)</f>
        <v>#N/A</v>
      </c>
      <c r="G506" s="45" t="e">
        <f>VLOOKUP($A506,EVID_OSEVU!$A$1:$M$4972,8,FALSE)</f>
        <v>#N/A</v>
      </c>
      <c r="H506" s="45" t="e">
        <f>VLOOKUP($A506,EVID_OSEVU!$A$1:$M$4972,11,FALSE)</f>
        <v>#N/A</v>
      </c>
      <c r="I506" s="58" t="e">
        <f>VLOOKUP($A506,EVID_OSEVU!$A$1:$M$4972,11,FALSE)</f>
        <v>#N/A</v>
      </c>
      <c r="J506" s="63" t="e">
        <f>VLOOKUP(K506,Export6[#All],2,FALSE)</f>
        <v>#N/A</v>
      </c>
      <c r="K506" s="32"/>
      <c r="L506" s="33"/>
      <c r="M506" s="67" t="e">
        <f t="shared" si="7"/>
        <v>#N/A</v>
      </c>
      <c r="N506" s="61"/>
    </row>
    <row r="507" spans="1:14" x14ac:dyDescent="0.2">
      <c r="A507" s="32"/>
      <c r="B507" s="45" t="e">
        <f>VLOOKUP($A507,EVID_OSEVU!$A$1:$M$4972,2,FALSE)</f>
        <v>#N/A</v>
      </c>
      <c r="C507" s="45" t="e">
        <f>VLOOKUP($A507,EVID_OSEVU!$A$1:$M$4972,3,FALSE)</f>
        <v>#N/A</v>
      </c>
      <c r="D507" s="45" t="e">
        <f>VLOOKUP($A507,EVID_OSEVU!$A$1:$M$4972,4,FALSE)</f>
        <v>#N/A</v>
      </c>
      <c r="E507" s="35"/>
      <c r="F507" s="45" t="e">
        <f>VLOOKUP($A507,EVID_OSEVU!$A$1:$M$4972,7,FALSE)</f>
        <v>#N/A</v>
      </c>
      <c r="G507" s="45" t="e">
        <f>VLOOKUP($A507,EVID_OSEVU!$A$1:$M$4972,8,FALSE)</f>
        <v>#N/A</v>
      </c>
      <c r="H507" s="45" t="e">
        <f>VLOOKUP($A507,EVID_OSEVU!$A$1:$M$4972,11,FALSE)</f>
        <v>#N/A</v>
      </c>
      <c r="I507" s="58" t="e">
        <f>VLOOKUP($A507,EVID_OSEVU!$A$1:$M$4972,11,FALSE)</f>
        <v>#N/A</v>
      </c>
      <c r="J507" s="63" t="e">
        <f>VLOOKUP(K507,Export6[#All],2,FALSE)</f>
        <v>#N/A</v>
      </c>
      <c r="K507" s="32"/>
      <c r="L507" s="33"/>
      <c r="M507" s="67" t="e">
        <f t="shared" si="7"/>
        <v>#N/A</v>
      </c>
      <c r="N507" s="61"/>
    </row>
    <row r="508" spans="1:14" x14ac:dyDescent="0.2">
      <c r="A508" s="32"/>
      <c r="B508" s="45" t="e">
        <f>VLOOKUP($A508,EVID_OSEVU!$A$1:$M$4972,2,FALSE)</f>
        <v>#N/A</v>
      </c>
      <c r="C508" s="45" t="e">
        <f>VLOOKUP($A508,EVID_OSEVU!$A$1:$M$4972,3,FALSE)</f>
        <v>#N/A</v>
      </c>
      <c r="D508" s="45" t="e">
        <f>VLOOKUP($A508,EVID_OSEVU!$A$1:$M$4972,4,FALSE)</f>
        <v>#N/A</v>
      </c>
      <c r="E508" s="35"/>
      <c r="F508" s="45" t="e">
        <f>VLOOKUP($A508,EVID_OSEVU!$A$1:$M$4972,7,FALSE)</f>
        <v>#N/A</v>
      </c>
      <c r="G508" s="45" t="e">
        <f>VLOOKUP($A508,EVID_OSEVU!$A$1:$M$4972,8,FALSE)</f>
        <v>#N/A</v>
      </c>
      <c r="H508" s="45" t="e">
        <f>VLOOKUP($A508,EVID_OSEVU!$A$1:$M$4972,11,FALSE)</f>
        <v>#N/A</v>
      </c>
      <c r="I508" s="58" t="e">
        <f>VLOOKUP($A508,EVID_OSEVU!$A$1:$M$4972,11,FALSE)</f>
        <v>#N/A</v>
      </c>
      <c r="J508" s="63" t="e">
        <f>VLOOKUP(K508,Export6[#All],2,FALSE)</f>
        <v>#N/A</v>
      </c>
      <c r="K508" s="32"/>
      <c r="L508" s="33"/>
      <c r="M508" s="67" t="e">
        <f t="shared" si="7"/>
        <v>#N/A</v>
      </c>
      <c r="N508" s="61"/>
    </row>
    <row r="509" spans="1:14" x14ac:dyDescent="0.2">
      <c r="A509" s="32"/>
      <c r="B509" s="45" t="e">
        <f>VLOOKUP($A509,EVID_OSEVU!$A$1:$M$4972,2,FALSE)</f>
        <v>#N/A</v>
      </c>
      <c r="C509" s="45" t="e">
        <f>VLOOKUP($A509,EVID_OSEVU!$A$1:$M$4972,3,FALSE)</f>
        <v>#N/A</v>
      </c>
      <c r="D509" s="45" t="e">
        <f>VLOOKUP($A509,EVID_OSEVU!$A$1:$M$4972,4,FALSE)</f>
        <v>#N/A</v>
      </c>
      <c r="E509" s="35"/>
      <c r="F509" s="45" t="e">
        <f>VLOOKUP($A509,EVID_OSEVU!$A$1:$M$4972,7,FALSE)</f>
        <v>#N/A</v>
      </c>
      <c r="G509" s="45" t="e">
        <f>VLOOKUP($A509,EVID_OSEVU!$A$1:$M$4972,8,FALSE)</f>
        <v>#N/A</v>
      </c>
      <c r="H509" s="45" t="e">
        <f>VLOOKUP($A509,EVID_OSEVU!$A$1:$M$4972,11,FALSE)</f>
        <v>#N/A</v>
      </c>
      <c r="I509" s="58" t="e">
        <f>VLOOKUP($A509,EVID_OSEVU!$A$1:$M$4972,11,FALSE)</f>
        <v>#N/A</v>
      </c>
      <c r="J509" s="63" t="e">
        <f>VLOOKUP(K509,Export6[#All],2,FALSE)</f>
        <v>#N/A</v>
      </c>
      <c r="K509" s="32"/>
      <c r="L509" s="33"/>
      <c r="M509" s="67" t="e">
        <f t="shared" si="7"/>
        <v>#N/A</v>
      </c>
      <c r="N509" s="61"/>
    </row>
    <row r="510" spans="1:14" x14ac:dyDescent="0.2">
      <c r="A510" s="32"/>
      <c r="B510" s="45" t="e">
        <f>VLOOKUP($A510,EVID_OSEVU!$A$1:$M$4972,2,FALSE)</f>
        <v>#N/A</v>
      </c>
      <c r="C510" s="45" t="e">
        <f>VLOOKUP($A510,EVID_OSEVU!$A$1:$M$4972,3,FALSE)</f>
        <v>#N/A</v>
      </c>
      <c r="D510" s="45" t="e">
        <f>VLOOKUP($A510,EVID_OSEVU!$A$1:$M$4972,4,FALSE)</f>
        <v>#N/A</v>
      </c>
      <c r="E510" s="35"/>
      <c r="F510" s="45" t="e">
        <f>VLOOKUP($A510,EVID_OSEVU!$A$1:$M$4972,7,FALSE)</f>
        <v>#N/A</v>
      </c>
      <c r="G510" s="45" t="e">
        <f>VLOOKUP($A510,EVID_OSEVU!$A$1:$M$4972,8,FALSE)</f>
        <v>#N/A</v>
      </c>
      <c r="H510" s="45" t="e">
        <f>VLOOKUP($A510,EVID_OSEVU!$A$1:$M$4972,11,FALSE)</f>
        <v>#N/A</v>
      </c>
      <c r="I510" s="58" t="e">
        <f>VLOOKUP($A510,EVID_OSEVU!$A$1:$M$4972,11,FALSE)</f>
        <v>#N/A</v>
      </c>
      <c r="J510" s="63" t="e">
        <f>VLOOKUP(K510,Export6[#All],2,FALSE)</f>
        <v>#N/A</v>
      </c>
      <c r="K510" s="32"/>
      <c r="L510" s="33"/>
      <c r="M510" s="67" t="e">
        <f t="shared" si="7"/>
        <v>#N/A</v>
      </c>
      <c r="N510" s="61"/>
    </row>
    <row r="511" spans="1:14" x14ac:dyDescent="0.2">
      <c r="A511" s="32"/>
      <c r="B511" s="45" t="e">
        <f>VLOOKUP($A511,EVID_OSEVU!$A$1:$M$4972,2,FALSE)</f>
        <v>#N/A</v>
      </c>
      <c r="C511" s="45" t="e">
        <f>VLOOKUP($A511,EVID_OSEVU!$A$1:$M$4972,3,FALSE)</f>
        <v>#N/A</v>
      </c>
      <c r="D511" s="45" t="e">
        <f>VLOOKUP($A511,EVID_OSEVU!$A$1:$M$4972,4,FALSE)</f>
        <v>#N/A</v>
      </c>
      <c r="E511" s="35"/>
      <c r="F511" s="45" t="e">
        <f>VLOOKUP($A511,EVID_OSEVU!$A$1:$M$4972,7,FALSE)</f>
        <v>#N/A</v>
      </c>
      <c r="G511" s="45" t="e">
        <f>VLOOKUP($A511,EVID_OSEVU!$A$1:$M$4972,8,FALSE)</f>
        <v>#N/A</v>
      </c>
      <c r="H511" s="45" t="e">
        <f>VLOOKUP($A511,EVID_OSEVU!$A$1:$M$4972,11,FALSE)</f>
        <v>#N/A</v>
      </c>
      <c r="I511" s="58" t="e">
        <f>VLOOKUP($A511,EVID_OSEVU!$A$1:$M$4972,11,FALSE)</f>
        <v>#N/A</v>
      </c>
      <c r="J511" s="63" t="e">
        <f>VLOOKUP(K511,Export6[#All],2,FALSE)</f>
        <v>#N/A</v>
      </c>
      <c r="K511" s="32"/>
      <c r="L511" s="33"/>
      <c r="M511" s="67" t="e">
        <f t="shared" si="7"/>
        <v>#N/A</v>
      </c>
      <c r="N511" s="61"/>
    </row>
    <row r="512" spans="1:14" x14ac:dyDescent="0.2">
      <c r="A512" s="32"/>
      <c r="B512" s="45" t="e">
        <f>VLOOKUP($A512,EVID_OSEVU!$A$1:$M$4972,2,FALSE)</f>
        <v>#N/A</v>
      </c>
      <c r="C512" s="45" t="e">
        <f>VLOOKUP($A512,EVID_OSEVU!$A$1:$M$4972,3,FALSE)</f>
        <v>#N/A</v>
      </c>
      <c r="D512" s="45" t="e">
        <f>VLOOKUP($A512,EVID_OSEVU!$A$1:$M$4972,4,FALSE)</f>
        <v>#N/A</v>
      </c>
      <c r="E512" s="35"/>
      <c r="F512" s="45" t="e">
        <f>VLOOKUP($A512,EVID_OSEVU!$A$1:$M$4972,7,FALSE)</f>
        <v>#N/A</v>
      </c>
      <c r="G512" s="45" t="e">
        <f>VLOOKUP($A512,EVID_OSEVU!$A$1:$M$4972,8,FALSE)</f>
        <v>#N/A</v>
      </c>
      <c r="H512" s="45" t="e">
        <f>VLOOKUP($A512,EVID_OSEVU!$A$1:$M$4972,11,FALSE)</f>
        <v>#N/A</v>
      </c>
      <c r="I512" s="58" t="e">
        <f>VLOOKUP($A512,EVID_OSEVU!$A$1:$M$4972,11,FALSE)</f>
        <v>#N/A</v>
      </c>
      <c r="J512" s="63" t="e">
        <f>VLOOKUP(K512,Export6[#All],2,FALSE)</f>
        <v>#N/A</v>
      </c>
      <c r="K512" s="32"/>
      <c r="L512" s="33"/>
      <c r="M512" s="67" t="e">
        <f t="shared" si="7"/>
        <v>#N/A</v>
      </c>
      <c r="N512" s="61"/>
    </row>
    <row r="513" spans="1:14" x14ac:dyDescent="0.2">
      <c r="A513" s="32"/>
      <c r="B513" s="45" t="e">
        <f>VLOOKUP($A513,EVID_OSEVU!$A$1:$M$4972,2,FALSE)</f>
        <v>#N/A</v>
      </c>
      <c r="C513" s="45" t="e">
        <f>VLOOKUP($A513,EVID_OSEVU!$A$1:$M$4972,3,FALSE)</f>
        <v>#N/A</v>
      </c>
      <c r="D513" s="45" t="e">
        <f>VLOOKUP($A513,EVID_OSEVU!$A$1:$M$4972,4,FALSE)</f>
        <v>#N/A</v>
      </c>
      <c r="E513" s="35"/>
      <c r="F513" s="45" t="e">
        <f>VLOOKUP($A513,EVID_OSEVU!$A$1:$M$4972,7,FALSE)</f>
        <v>#N/A</v>
      </c>
      <c r="G513" s="45" t="e">
        <f>VLOOKUP($A513,EVID_OSEVU!$A$1:$M$4972,8,FALSE)</f>
        <v>#N/A</v>
      </c>
      <c r="H513" s="45" t="e">
        <f>VLOOKUP($A513,EVID_OSEVU!$A$1:$M$4972,11,FALSE)</f>
        <v>#N/A</v>
      </c>
      <c r="I513" s="58" t="e">
        <f>VLOOKUP($A513,EVID_OSEVU!$A$1:$M$4972,11,FALSE)</f>
        <v>#N/A</v>
      </c>
      <c r="J513" s="63" t="e">
        <f>VLOOKUP(K513,Export6[#All],2,FALSE)</f>
        <v>#N/A</v>
      </c>
      <c r="K513" s="32"/>
      <c r="L513" s="33"/>
      <c r="M513" s="67" t="e">
        <f t="shared" si="7"/>
        <v>#N/A</v>
      </c>
      <c r="N513" s="61"/>
    </row>
    <row r="514" spans="1:14" x14ac:dyDescent="0.2">
      <c r="A514" s="32"/>
      <c r="B514" s="45" t="e">
        <f>VLOOKUP($A514,EVID_OSEVU!$A$1:$M$4972,2,FALSE)</f>
        <v>#N/A</v>
      </c>
      <c r="C514" s="45" t="e">
        <f>VLOOKUP($A514,EVID_OSEVU!$A$1:$M$4972,3,FALSE)</f>
        <v>#N/A</v>
      </c>
      <c r="D514" s="45" t="e">
        <f>VLOOKUP($A514,EVID_OSEVU!$A$1:$M$4972,4,FALSE)</f>
        <v>#N/A</v>
      </c>
      <c r="E514" s="35"/>
      <c r="F514" s="45" t="e">
        <f>VLOOKUP($A514,EVID_OSEVU!$A$1:$M$4972,7,FALSE)</f>
        <v>#N/A</v>
      </c>
      <c r="G514" s="45" t="e">
        <f>VLOOKUP($A514,EVID_OSEVU!$A$1:$M$4972,8,FALSE)</f>
        <v>#N/A</v>
      </c>
      <c r="H514" s="45" t="e">
        <f>VLOOKUP($A514,EVID_OSEVU!$A$1:$M$4972,11,FALSE)</f>
        <v>#N/A</v>
      </c>
      <c r="I514" s="58" t="e">
        <f>VLOOKUP($A514,EVID_OSEVU!$A$1:$M$4972,11,FALSE)</f>
        <v>#N/A</v>
      </c>
      <c r="J514" s="63" t="e">
        <f>VLOOKUP(K514,Export6[#All],2,FALSE)</f>
        <v>#N/A</v>
      </c>
      <c r="K514" s="32"/>
      <c r="L514" s="33"/>
      <c r="M514" s="67" t="e">
        <f t="shared" si="7"/>
        <v>#N/A</v>
      </c>
      <c r="N514" s="61"/>
    </row>
    <row r="515" spans="1:14" x14ac:dyDescent="0.2">
      <c r="A515" s="32"/>
      <c r="B515" s="45" t="e">
        <f>VLOOKUP($A515,EVID_OSEVU!$A$1:$M$4972,2,FALSE)</f>
        <v>#N/A</v>
      </c>
      <c r="C515" s="45" t="e">
        <f>VLOOKUP($A515,EVID_OSEVU!$A$1:$M$4972,3,FALSE)</f>
        <v>#N/A</v>
      </c>
      <c r="D515" s="45" t="e">
        <f>VLOOKUP($A515,EVID_OSEVU!$A$1:$M$4972,4,FALSE)</f>
        <v>#N/A</v>
      </c>
      <c r="E515" s="35"/>
      <c r="F515" s="45" t="e">
        <f>VLOOKUP($A515,EVID_OSEVU!$A$1:$M$4972,7,FALSE)</f>
        <v>#N/A</v>
      </c>
      <c r="G515" s="45" t="e">
        <f>VLOOKUP($A515,EVID_OSEVU!$A$1:$M$4972,8,FALSE)</f>
        <v>#N/A</v>
      </c>
      <c r="H515" s="45" t="e">
        <f>VLOOKUP($A515,EVID_OSEVU!$A$1:$M$4972,11,FALSE)</f>
        <v>#N/A</v>
      </c>
      <c r="I515" s="58" t="e">
        <f>VLOOKUP($A515,EVID_OSEVU!$A$1:$M$4972,11,FALSE)</f>
        <v>#N/A</v>
      </c>
      <c r="J515" s="63" t="e">
        <f>VLOOKUP(K515,Export6[#All],2,FALSE)</f>
        <v>#N/A</v>
      </c>
      <c r="K515" s="32"/>
      <c r="L515" s="33"/>
      <c r="M515" s="67" t="e">
        <f t="shared" si="7"/>
        <v>#N/A</v>
      </c>
      <c r="N515" s="61"/>
    </row>
    <row r="516" spans="1:14" x14ac:dyDescent="0.2">
      <c r="A516" s="32"/>
      <c r="B516" s="45" t="e">
        <f>VLOOKUP($A516,EVID_OSEVU!$A$1:$M$4972,2,FALSE)</f>
        <v>#N/A</v>
      </c>
      <c r="C516" s="45" t="e">
        <f>VLOOKUP($A516,EVID_OSEVU!$A$1:$M$4972,3,FALSE)</f>
        <v>#N/A</v>
      </c>
      <c r="D516" s="45" t="e">
        <f>VLOOKUP($A516,EVID_OSEVU!$A$1:$M$4972,4,FALSE)</f>
        <v>#N/A</v>
      </c>
      <c r="E516" s="35"/>
      <c r="F516" s="45" t="e">
        <f>VLOOKUP($A516,EVID_OSEVU!$A$1:$M$4972,7,FALSE)</f>
        <v>#N/A</v>
      </c>
      <c r="G516" s="45" t="e">
        <f>VLOOKUP($A516,EVID_OSEVU!$A$1:$M$4972,8,FALSE)</f>
        <v>#N/A</v>
      </c>
      <c r="H516" s="45" t="e">
        <f>VLOOKUP($A516,EVID_OSEVU!$A$1:$M$4972,11,FALSE)</f>
        <v>#N/A</v>
      </c>
      <c r="I516" s="58" t="e">
        <f>VLOOKUP($A516,EVID_OSEVU!$A$1:$M$4972,11,FALSE)</f>
        <v>#N/A</v>
      </c>
      <c r="J516" s="63" t="e">
        <f>VLOOKUP(K516,Export6[#All],2,FALSE)</f>
        <v>#N/A</v>
      </c>
      <c r="K516" s="32"/>
      <c r="L516" s="33"/>
      <c r="M516" s="67" t="e">
        <f t="shared" ref="M516:M579" si="8">L516*I516</f>
        <v>#N/A</v>
      </c>
      <c r="N516" s="61"/>
    </row>
    <row r="517" spans="1:14" x14ac:dyDescent="0.2">
      <c r="A517" s="32"/>
      <c r="B517" s="45" t="e">
        <f>VLOOKUP($A517,EVID_OSEVU!$A$1:$M$4972,2,FALSE)</f>
        <v>#N/A</v>
      </c>
      <c r="C517" s="45" t="e">
        <f>VLOOKUP($A517,EVID_OSEVU!$A$1:$M$4972,3,FALSE)</f>
        <v>#N/A</v>
      </c>
      <c r="D517" s="45" t="e">
        <f>VLOOKUP($A517,EVID_OSEVU!$A$1:$M$4972,4,FALSE)</f>
        <v>#N/A</v>
      </c>
      <c r="E517" s="35"/>
      <c r="F517" s="45" t="e">
        <f>VLOOKUP($A517,EVID_OSEVU!$A$1:$M$4972,7,FALSE)</f>
        <v>#N/A</v>
      </c>
      <c r="G517" s="45" t="e">
        <f>VLOOKUP($A517,EVID_OSEVU!$A$1:$M$4972,8,FALSE)</f>
        <v>#N/A</v>
      </c>
      <c r="H517" s="45" t="e">
        <f>VLOOKUP($A517,EVID_OSEVU!$A$1:$M$4972,11,FALSE)</f>
        <v>#N/A</v>
      </c>
      <c r="I517" s="58" t="e">
        <f>VLOOKUP($A517,EVID_OSEVU!$A$1:$M$4972,11,FALSE)</f>
        <v>#N/A</v>
      </c>
      <c r="J517" s="63" t="e">
        <f>VLOOKUP(K517,Export6[#All],2,FALSE)</f>
        <v>#N/A</v>
      </c>
      <c r="K517" s="32"/>
      <c r="L517" s="33"/>
      <c r="M517" s="67" t="e">
        <f t="shared" si="8"/>
        <v>#N/A</v>
      </c>
      <c r="N517" s="61"/>
    </row>
    <row r="518" spans="1:14" x14ac:dyDescent="0.2">
      <c r="A518" s="32"/>
      <c r="B518" s="45" t="e">
        <f>VLOOKUP($A518,EVID_OSEVU!$A$1:$M$4972,2,FALSE)</f>
        <v>#N/A</v>
      </c>
      <c r="C518" s="45" t="e">
        <f>VLOOKUP($A518,EVID_OSEVU!$A$1:$M$4972,3,FALSE)</f>
        <v>#N/A</v>
      </c>
      <c r="D518" s="45" t="e">
        <f>VLOOKUP($A518,EVID_OSEVU!$A$1:$M$4972,4,FALSE)</f>
        <v>#N/A</v>
      </c>
      <c r="E518" s="35"/>
      <c r="F518" s="45" t="e">
        <f>VLOOKUP($A518,EVID_OSEVU!$A$1:$M$4972,7,FALSE)</f>
        <v>#N/A</v>
      </c>
      <c r="G518" s="45" t="e">
        <f>VLOOKUP($A518,EVID_OSEVU!$A$1:$M$4972,8,FALSE)</f>
        <v>#N/A</v>
      </c>
      <c r="H518" s="45" t="e">
        <f>VLOOKUP($A518,EVID_OSEVU!$A$1:$M$4972,11,FALSE)</f>
        <v>#N/A</v>
      </c>
      <c r="I518" s="58" t="e">
        <f>VLOOKUP($A518,EVID_OSEVU!$A$1:$M$4972,11,FALSE)</f>
        <v>#N/A</v>
      </c>
      <c r="J518" s="63" t="e">
        <f>VLOOKUP(K518,Export6[#All],2,FALSE)</f>
        <v>#N/A</v>
      </c>
      <c r="K518" s="32"/>
      <c r="L518" s="33"/>
      <c r="M518" s="67" t="e">
        <f t="shared" si="8"/>
        <v>#N/A</v>
      </c>
      <c r="N518" s="61"/>
    </row>
    <row r="519" spans="1:14" x14ac:dyDescent="0.2">
      <c r="A519" s="32"/>
      <c r="B519" s="45" t="e">
        <f>VLOOKUP($A519,EVID_OSEVU!$A$1:$M$4972,2,FALSE)</f>
        <v>#N/A</v>
      </c>
      <c r="C519" s="45" t="e">
        <f>VLOOKUP($A519,EVID_OSEVU!$A$1:$M$4972,3,FALSE)</f>
        <v>#N/A</v>
      </c>
      <c r="D519" s="45" t="e">
        <f>VLOOKUP($A519,EVID_OSEVU!$A$1:$M$4972,4,FALSE)</f>
        <v>#N/A</v>
      </c>
      <c r="E519" s="35"/>
      <c r="F519" s="45" t="e">
        <f>VLOOKUP($A519,EVID_OSEVU!$A$1:$M$4972,7,FALSE)</f>
        <v>#N/A</v>
      </c>
      <c r="G519" s="45" t="e">
        <f>VLOOKUP($A519,EVID_OSEVU!$A$1:$M$4972,8,FALSE)</f>
        <v>#N/A</v>
      </c>
      <c r="H519" s="45" t="e">
        <f>VLOOKUP($A519,EVID_OSEVU!$A$1:$M$4972,11,FALSE)</f>
        <v>#N/A</v>
      </c>
      <c r="I519" s="58" t="e">
        <f>VLOOKUP($A519,EVID_OSEVU!$A$1:$M$4972,11,FALSE)</f>
        <v>#N/A</v>
      </c>
      <c r="J519" s="63" t="e">
        <f>VLOOKUP(K519,Export6[#All],2,FALSE)</f>
        <v>#N/A</v>
      </c>
      <c r="K519" s="32"/>
      <c r="L519" s="33"/>
      <c r="M519" s="67" t="e">
        <f t="shared" si="8"/>
        <v>#N/A</v>
      </c>
      <c r="N519" s="61"/>
    </row>
    <row r="520" spans="1:14" x14ac:dyDescent="0.2">
      <c r="A520" s="32"/>
      <c r="B520" s="45" t="e">
        <f>VLOOKUP($A520,EVID_OSEVU!$A$1:$M$4972,2,FALSE)</f>
        <v>#N/A</v>
      </c>
      <c r="C520" s="45" t="e">
        <f>VLOOKUP($A520,EVID_OSEVU!$A$1:$M$4972,3,FALSE)</f>
        <v>#N/A</v>
      </c>
      <c r="D520" s="45" t="e">
        <f>VLOOKUP($A520,EVID_OSEVU!$A$1:$M$4972,4,FALSE)</f>
        <v>#N/A</v>
      </c>
      <c r="E520" s="35"/>
      <c r="F520" s="45" t="e">
        <f>VLOOKUP($A520,EVID_OSEVU!$A$1:$M$4972,7,FALSE)</f>
        <v>#N/A</v>
      </c>
      <c r="G520" s="45" t="e">
        <f>VLOOKUP($A520,EVID_OSEVU!$A$1:$M$4972,8,FALSE)</f>
        <v>#N/A</v>
      </c>
      <c r="H520" s="45" t="e">
        <f>VLOOKUP($A520,EVID_OSEVU!$A$1:$M$4972,11,FALSE)</f>
        <v>#N/A</v>
      </c>
      <c r="I520" s="58" t="e">
        <f>VLOOKUP($A520,EVID_OSEVU!$A$1:$M$4972,11,FALSE)</f>
        <v>#N/A</v>
      </c>
      <c r="J520" s="63" t="e">
        <f>VLOOKUP(K520,Export6[#All],2,FALSE)</f>
        <v>#N/A</v>
      </c>
      <c r="K520" s="32"/>
      <c r="L520" s="33"/>
      <c r="M520" s="67" t="e">
        <f t="shared" si="8"/>
        <v>#N/A</v>
      </c>
      <c r="N520" s="61"/>
    </row>
    <row r="521" spans="1:14" x14ac:dyDescent="0.2">
      <c r="A521" s="32"/>
      <c r="B521" s="45" t="e">
        <f>VLOOKUP($A521,EVID_OSEVU!$A$1:$M$4972,2,FALSE)</f>
        <v>#N/A</v>
      </c>
      <c r="C521" s="45" t="e">
        <f>VLOOKUP($A521,EVID_OSEVU!$A$1:$M$4972,3,FALSE)</f>
        <v>#N/A</v>
      </c>
      <c r="D521" s="45" t="e">
        <f>VLOOKUP($A521,EVID_OSEVU!$A$1:$M$4972,4,FALSE)</f>
        <v>#N/A</v>
      </c>
      <c r="E521" s="35"/>
      <c r="F521" s="45" t="e">
        <f>VLOOKUP($A521,EVID_OSEVU!$A$1:$M$4972,7,FALSE)</f>
        <v>#N/A</v>
      </c>
      <c r="G521" s="45" t="e">
        <f>VLOOKUP($A521,EVID_OSEVU!$A$1:$M$4972,8,FALSE)</f>
        <v>#N/A</v>
      </c>
      <c r="H521" s="45" t="e">
        <f>VLOOKUP($A521,EVID_OSEVU!$A$1:$M$4972,11,FALSE)</f>
        <v>#N/A</v>
      </c>
      <c r="I521" s="58" t="e">
        <f>VLOOKUP($A521,EVID_OSEVU!$A$1:$M$4972,11,FALSE)</f>
        <v>#N/A</v>
      </c>
      <c r="J521" s="63" t="e">
        <f>VLOOKUP(K521,Export6[#All],2,FALSE)</f>
        <v>#N/A</v>
      </c>
      <c r="K521" s="32"/>
      <c r="L521" s="33"/>
      <c r="M521" s="67" t="e">
        <f t="shared" si="8"/>
        <v>#N/A</v>
      </c>
      <c r="N521" s="61"/>
    </row>
    <row r="522" spans="1:14" x14ac:dyDescent="0.2">
      <c r="A522" s="32"/>
      <c r="B522" s="45" t="e">
        <f>VLOOKUP($A522,EVID_OSEVU!$A$1:$M$4972,2,FALSE)</f>
        <v>#N/A</v>
      </c>
      <c r="C522" s="45" t="e">
        <f>VLOOKUP($A522,EVID_OSEVU!$A$1:$M$4972,3,FALSE)</f>
        <v>#N/A</v>
      </c>
      <c r="D522" s="45" t="e">
        <f>VLOOKUP($A522,EVID_OSEVU!$A$1:$M$4972,4,FALSE)</f>
        <v>#N/A</v>
      </c>
      <c r="E522" s="35"/>
      <c r="F522" s="45" t="e">
        <f>VLOOKUP($A522,EVID_OSEVU!$A$1:$M$4972,7,FALSE)</f>
        <v>#N/A</v>
      </c>
      <c r="G522" s="45" t="e">
        <f>VLOOKUP($A522,EVID_OSEVU!$A$1:$M$4972,8,FALSE)</f>
        <v>#N/A</v>
      </c>
      <c r="H522" s="45" t="e">
        <f>VLOOKUP($A522,EVID_OSEVU!$A$1:$M$4972,11,FALSE)</f>
        <v>#N/A</v>
      </c>
      <c r="I522" s="58" t="e">
        <f>VLOOKUP($A522,EVID_OSEVU!$A$1:$M$4972,11,FALSE)</f>
        <v>#N/A</v>
      </c>
      <c r="J522" s="63" t="e">
        <f>VLOOKUP(K522,Export6[#All],2,FALSE)</f>
        <v>#N/A</v>
      </c>
      <c r="K522" s="32"/>
      <c r="L522" s="33"/>
      <c r="M522" s="67" t="e">
        <f t="shared" si="8"/>
        <v>#N/A</v>
      </c>
      <c r="N522" s="61"/>
    </row>
    <row r="523" spans="1:14" x14ac:dyDescent="0.2">
      <c r="A523" s="32"/>
      <c r="B523" s="45" t="e">
        <f>VLOOKUP($A523,EVID_OSEVU!$A$1:$M$4972,2,FALSE)</f>
        <v>#N/A</v>
      </c>
      <c r="C523" s="45" t="e">
        <f>VLOOKUP($A523,EVID_OSEVU!$A$1:$M$4972,3,FALSE)</f>
        <v>#N/A</v>
      </c>
      <c r="D523" s="45" t="e">
        <f>VLOOKUP($A523,EVID_OSEVU!$A$1:$M$4972,4,FALSE)</f>
        <v>#N/A</v>
      </c>
      <c r="E523" s="35"/>
      <c r="F523" s="45" t="e">
        <f>VLOOKUP($A523,EVID_OSEVU!$A$1:$M$4972,7,FALSE)</f>
        <v>#N/A</v>
      </c>
      <c r="G523" s="45" t="e">
        <f>VLOOKUP($A523,EVID_OSEVU!$A$1:$M$4972,8,FALSE)</f>
        <v>#N/A</v>
      </c>
      <c r="H523" s="45" t="e">
        <f>VLOOKUP($A523,EVID_OSEVU!$A$1:$M$4972,11,FALSE)</f>
        <v>#N/A</v>
      </c>
      <c r="I523" s="58" t="e">
        <f>VLOOKUP($A523,EVID_OSEVU!$A$1:$M$4972,11,FALSE)</f>
        <v>#N/A</v>
      </c>
      <c r="J523" s="63" t="e">
        <f>VLOOKUP(K523,Export6[#All],2,FALSE)</f>
        <v>#N/A</v>
      </c>
      <c r="K523" s="32"/>
      <c r="L523" s="33"/>
      <c r="M523" s="67" t="e">
        <f t="shared" si="8"/>
        <v>#N/A</v>
      </c>
      <c r="N523" s="61"/>
    </row>
    <row r="524" spans="1:14" x14ac:dyDescent="0.2">
      <c r="A524" s="32"/>
      <c r="B524" s="45" t="e">
        <f>VLOOKUP($A524,EVID_OSEVU!$A$1:$M$4972,2,FALSE)</f>
        <v>#N/A</v>
      </c>
      <c r="C524" s="45" t="e">
        <f>VLOOKUP($A524,EVID_OSEVU!$A$1:$M$4972,3,FALSE)</f>
        <v>#N/A</v>
      </c>
      <c r="D524" s="45" t="e">
        <f>VLOOKUP($A524,EVID_OSEVU!$A$1:$M$4972,4,FALSE)</f>
        <v>#N/A</v>
      </c>
      <c r="E524" s="35"/>
      <c r="F524" s="45" t="e">
        <f>VLOOKUP($A524,EVID_OSEVU!$A$1:$M$4972,7,FALSE)</f>
        <v>#N/A</v>
      </c>
      <c r="G524" s="45" t="e">
        <f>VLOOKUP($A524,EVID_OSEVU!$A$1:$M$4972,8,FALSE)</f>
        <v>#N/A</v>
      </c>
      <c r="H524" s="45" t="e">
        <f>VLOOKUP($A524,EVID_OSEVU!$A$1:$M$4972,11,FALSE)</f>
        <v>#N/A</v>
      </c>
      <c r="I524" s="58" t="e">
        <f>VLOOKUP($A524,EVID_OSEVU!$A$1:$M$4972,11,FALSE)</f>
        <v>#N/A</v>
      </c>
      <c r="J524" s="63" t="e">
        <f>VLOOKUP(K524,Export6[#All],2,FALSE)</f>
        <v>#N/A</v>
      </c>
      <c r="K524" s="32"/>
      <c r="L524" s="33"/>
      <c r="M524" s="67" t="e">
        <f t="shared" si="8"/>
        <v>#N/A</v>
      </c>
      <c r="N524" s="61"/>
    </row>
    <row r="525" spans="1:14" x14ac:dyDescent="0.2">
      <c r="A525" s="32"/>
      <c r="B525" s="45" t="e">
        <f>VLOOKUP($A525,EVID_OSEVU!$A$1:$M$4972,2,FALSE)</f>
        <v>#N/A</v>
      </c>
      <c r="C525" s="45" t="e">
        <f>VLOOKUP($A525,EVID_OSEVU!$A$1:$M$4972,3,FALSE)</f>
        <v>#N/A</v>
      </c>
      <c r="D525" s="45" t="e">
        <f>VLOOKUP($A525,EVID_OSEVU!$A$1:$M$4972,4,FALSE)</f>
        <v>#N/A</v>
      </c>
      <c r="E525" s="35"/>
      <c r="F525" s="45" t="e">
        <f>VLOOKUP($A525,EVID_OSEVU!$A$1:$M$4972,7,FALSE)</f>
        <v>#N/A</v>
      </c>
      <c r="G525" s="45" t="e">
        <f>VLOOKUP($A525,EVID_OSEVU!$A$1:$M$4972,8,FALSE)</f>
        <v>#N/A</v>
      </c>
      <c r="H525" s="45" t="e">
        <f>VLOOKUP($A525,EVID_OSEVU!$A$1:$M$4972,11,FALSE)</f>
        <v>#N/A</v>
      </c>
      <c r="I525" s="58" t="e">
        <f>VLOOKUP($A525,EVID_OSEVU!$A$1:$M$4972,11,FALSE)</f>
        <v>#N/A</v>
      </c>
      <c r="J525" s="63" t="e">
        <f>VLOOKUP(K525,Export6[#All],2,FALSE)</f>
        <v>#N/A</v>
      </c>
      <c r="K525" s="32"/>
      <c r="L525" s="33"/>
      <c r="M525" s="67" t="e">
        <f t="shared" si="8"/>
        <v>#N/A</v>
      </c>
      <c r="N525" s="61"/>
    </row>
    <row r="526" spans="1:14" x14ac:dyDescent="0.2">
      <c r="A526" s="32"/>
      <c r="B526" s="45" t="e">
        <f>VLOOKUP($A526,EVID_OSEVU!$A$1:$M$4972,2,FALSE)</f>
        <v>#N/A</v>
      </c>
      <c r="C526" s="45" t="e">
        <f>VLOOKUP($A526,EVID_OSEVU!$A$1:$M$4972,3,FALSE)</f>
        <v>#N/A</v>
      </c>
      <c r="D526" s="45" t="e">
        <f>VLOOKUP($A526,EVID_OSEVU!$A$1:$M$4972,4,FALSE)</f>
        <v>#N/A</v>
      </c>
      <c r="E526" s="35"/>
      <c r="F526" s="45" t="e">
        <f>VLOOKUP($A526,EVID_OSEVU!$A$1:$M$4972,7,FALSE)</f>
        <v>#N/A</v>
      </c>
      <c r="G526" s="45" t="e">
        <f>VLOOKUP($A526,EVID_OSEVU!$A$1:$M$4972,8,FALSE)</f>
        <v>#N/A</v>
      </c>
      <c r="H526" s="45" t="e">
        <f>VLOOKUP($A526,EVID_OSEVU!$A$1:$M$4972,11,FALSE)</f>
        <v>#N/A</v>
      </c>
      <c r="I526" s="58" t="e">
        <f>VLOOKUP($A526,EVID_OSEVU!$A$1:$M$4972,11,FALSE)</f>
        <v>#N/A</v>
      </c>
      <c r="J526" s="63" t="e">
        <f>VLOOKUP(K526,Export6[#All],2,FALSE)</f>
        <v>#N/A</v>
      </c>
      <c r="K526" s="32"/>
      <c r="L526" s="33"/>
      <c r="M526" s="67" t="e">
        <f t="shared" si="8"/>
        <v>#N/A</v>
      </c>
      <c r="N526" s="61"/>
    </row>
    <row r="527" spans="1:14" x14ac:dyDescent="0.2">
      <c r="A527" s="32"/>
      <c r="B527" s="45" t="e">
        <f>VLOOKUP($A527,EVID_OSEVU!$A$1:$M$4972,2,FALSE)</f>
        <v>#N/A</v>
      </c>
      <c r="C527" s="45" t="e">
        <f>VLOOKUP($A527,EVID_OSEVU!$A$1:$M$4972,3,FALSE)</f>
        <v>#N/A</v>
      </c>
      <c r="D527" s="45" t="e">
        <f>VLOOKUP($A527,EVID_OSEVU!$A$1:$M$4972,4,FALSE)</f>
        <v>#N/A</v>
      </c>
      <c r="E527" s="35"/>
      <c r="F527" s="45" t="e">
        <f>VLOOKUP($A527,EVID_OSEVU!$A$1:$M$4972,7,FALSE)</f>
        <v>#N/A</v>
      </c>
      <c r="G527" s="45" t="e">
        <f>VLOOKUP($A527,EVID_OSEVU!$A$1:$M$4972,8,FALSE)</f>
        <v>#N/A</v>
      </c>
      <c r="H527" s="45" t="e">
        <f>VLOOKUP($A527,EVID_OSEVU!$A$1:$M$4972,11,FALSE)</f>
        <v>#N/A</v>
      </c>
      <c r="I527" s="58" t="e">
        <f>VLOOKUP($A527,EVID_OSEVU!$A$1:$M$4972,11,FALSE)</f>
        <v>#N/A</v>
      </c>
      <c r="J527" s="63" t="e">
        <f>VLOOKUP(K527,Export6[#All],2,FALSE)</f>
        <v>#N/A</v>
      </c>
      <c r="K527" s="32"/>
      <c r="L527" s="33"/>
      <c r="M527" s="67" t="e">
        <f t="shared" si="8"/>
        <v>#N/A</v>
      </c>
      <c r="N527" s="61"/>
    </row>
    <row r="528" spans="1:14" x14ac:dyDescent="0.2">
      <c r="A528" s="32"/>
      <c r="B528" s="45" t="e">
        <f>VLOOKUP($A528,EVID_OSEVU!$A$1:$M$4972,2,FALSE)</f>
        <v>#N/A</v>
      </c>
      <c r="C528" s="45" t="e">
        <f>VLOOKUP($A528,EVID_OSEVU!$A$1:$M$4972,3,FALSE)</f>
        <v>#N/A</v>
      </c>
      <c r="D528" s="45" t="e">
        <f>VLOOKUP($A528,EVID_OSEVU!$A$1:$M$4972,4,FALSE)</f>
        <v>#N/A</v>
      </c>
      <c r="E528" s="35"/>
      <c r="F528" s="45" t="e">
        <f>VLOOKUP($A528,EVID_OSEVU!$A$1:$M$4972,7,FALSE)</f>
        <v>#N/A</v>
      </c>
      <c r="G528" s="45" t="e">
        <f>VLOOKUP($A528,EVID_OSEVU!$A$1:$M$4972,8,FALSE)</f>
        <v>#N/A</v>
      </c>
      <c r="H528" s="45" t="e">
        <f>VLOOKUP($A528,EVID_OSEVU!$A$1:$M$4972,11,FALSE)</f>
        <v>#N/A</v>
      </c>
      <c r="I528" s="58" t="e">
        <f>VLOOKUP($A528,EVID_OSEVU!$A$1:$M$4972,11,FALSE)</f>
        <v>#N/A</v>
      </c>
      <c r="J528" s="63" t="e">
        <f>VLOOKUP(K528,Export6[#All],2,FALSE)</f>
        <v>#N/A</v>
      </c>
      <c r="K528" s="32"/>
      <c r="L528" s="33"/>
      <c r="M528" s="67" t="e">
        <f t="shared" si="8"/>
        <v>#N/A</v>
      </c>
      <c r="N528" s="61"/>
    </row>
    <row r="529" spans="1:14" x14ac:dyDescent="0.2">
      <c r="A529" s="32"/>
      <c r="B529" s="45" t="e">
        <f>VLOOKUP($A529,EVID_OSEVU!$A$1:$M$4972,2,FALSE)</f>
        <v>#N/A</v>
      </c>
      <c r="C529" s="45" t="e">
        <f>VLOOKUP($A529,EVID_OSEVU!$A$1:$M$4972,3,FALSE)</f>
        <v>#N/A</v>
      </c>
      <c r="D529" s="45" t="e">
        <f>VLOOKUP($A529,EVID_OSEVU!$A$1:$M$4972,4,FALSE)</f>
        <v>#N/A</v>
      </c>
      <c r="E529" s="35"/>
      <c r="F529" s="45" t="e">
        <f>VLOOKUP($A529,EVID_OSEVU!$A$1:$M$4972,7,FALSE)</f>
        <v>#N/A</v>
      </c>
      <c r="G529" s="45" t="e">
        <f>VLOOKUP($A529,EVID_OSEVU!$A$1:$M$4972,8,FALSE)</f>
        <v>#N/A</v>
      </c>
      <c r="H529" s="45" t="e">
        <f>VLOOKUP($A529,EVID_OSEVU!$A$1:$M$4972,11,FALSE)</f>
        <v>#N/A</v>
      </c>
      <c r="I529" s="58" t="e">
        <f>VLOOKUP($A529,EVID_OSEVU!$A$1:$M$4972,11,FALSE)</f>
        <v>#N/A</v>
      </c>
      <c r="J529" s="63" t="e">
        <f>VLOOKUP(K529,Export6[#All],2,FALSE)</f>
        <v>#N/A</v>
      </c>
      <c r="K529" s="32"/>
      <c r="L529" s="33"/>
      <c r="M529" s="67" t="e">
        <f t="shared" si="8"/>
        <v>#N/A</v>
      </c>
      <c r="N529" s="61"/>
    </row>
    <row r="530" spans="1:14" x14ac:dyDescent="0.2">
      <c r="A530" s="32"/>
      <c r="B530" s="45" t="e">
        <f>VLOOKUP($A530,EVID_OSEVU!$A$1:$M$4972,2,FALSE)</f>
        <v>#N/A</v>
      </c>
      <c r="C530" s="45" t="e">
        <f>VLOOKUP($A530,EVID_OSEVU!$A$1:$M$4972,3,FALSE)</f>
        <v>#N/A</v>
      </c>
      <c r="D530" s="45" t="e">
        <f>VLOOKUP($A530,EVID_OSEVU!$A$1:$M$4972,4,FALSE)</f>
        <v>#N/A</v>
      </c>
      <c r="E530" s="35"/>
      <c r="F530" s="45" t="e">
        <f>VLOOKUP($A530,EVID_OSEVU!$A$1:$M$4972,7,FALSE)</f>
        <v>#N/A</v>
      </c>
      <c r="G530" s="45" t="e">
        <f>VLOOKUP($A530,EVID_OSEVU!$A$1:$M$4972,8,FALSE)</f>
        <v>#N/A</v>
      </c>
      <c r="H530" s="45" t="e">
        <f>VLOOKUP($A530,EVID_OSEVU!$A$1:$M$4972,11,FALSE)</f>
        <v>#N/A</v>
      </c>
      <c r="I530" s="58" t="e">
        <f>VLOOKUP($A530,EVID_OSEVU!$A$1:$M$4972,11,FALSE)</f>
        <v>#N/A</v>
      </c>
      <c r="J530" s="63" t="e">
        <f>VLOOKUP(K530,Export6[#All],2,FALSE)</f>
        <v>#N/A</v>
      </c>
      <c r="K530" s="32"/>
      <c r="L530" s="33"/>
      <c r="M530" s="67" t="e">
        <f t="shared" si="8"/>
        <v>#N/A</v>
      </c>
      <c r="N530" s="61"/>
    </row>
    <row r="531" spans="1:14" x14ac:dyDescent="0.2">
      <c r="A531" s="32"/>
      <c r="B531" s="45" t="e">
        <f>VLOOKUP($A531,EVID_OSEVU!$A$1:$M$4972,2,FALSE)</f>
        <v>#N/A</v>
      </c>
      <c r="C531" s="45" t="e">
        <f>VLOOKUP($A531,EVID_OSEVU!$A$1:$M$4972,3,FALSE)</f>
        <v>#N/A</v>
      </c>
      <c r="D531" s="45" t="e">
        <f>VLOOKUP($A531,EVID_OSEVU!$A$1:$M$4972,4,FALSE)</f>
        <v>#N/A</v>
      </c>
      <c r="E531" s="35"/>
      <c r="F531" s="45" t="e">
        <f>VLOOKUP($A531,EVID_OSEVU!$A$1:$M$4972,7,FALSE)</f>
        <v>#N/A</v>
      </c>
      <c r="G531" s="45" t="e">
        <f>VLOOKUP($A531,EVID_OSEVU!$A$1:$M$4972,8,FALSE)</f>
        <v>#N/A</v>
      </c>
      <c r="H531" s="45" t="e">
        <f>VLOOKUP($A531,EVID_OSEVU!$A$1:$M$4972,11,FALSE)</f>
        <v>#N/A</v>
      </c>
      <c r="I531" s="58" t="e">
        <f>VLOOKUP($A531,EVID_OSEVU!$A$1:$M$4972,11,FALSE)</f>
        <v>#N/A</v>
      </c>
      <c r="J531" s="63" t="e">
        <f>VLOOKUP(K531,Export6[#All],2,FALSE)</f>
        <v>#N/A</v>
      </c>
      <c r="K531" s="32"/>
      <c r="L531" s="33"/>
      <c r="M531" s="67" t="e">
        <f t="shared" si="8"/>
        <v>#N/A</v>
      </c>
      <c r="N531" s="61"/>
    </row>
    <row r="532" spans="1:14" x14ac:dyDescent="0.2">
      <c r="A532" s="32"/>
      <c r="B532" s="45" t="e">
        <f>VLOOKUP($A532,EVID_OSEVU!$A$1:$M$4972,2,FALSE)</f>
        <v>#N/A</v>
      </c>
      <c r="C532" s="45" t="e">
        <f>VLOOKUP($A532,EVID_OSEVU!$A$1:$M$4972,3,FALSE)</f>
        <v>#N/A</v>
      </c>
      <c r="D532" s="45" t="e">
        <f>VLOOKUP($A532,EVID_OSEVU!$A$1:$M$4972,4,FALSE)</f>
        <v>#N/A</v>
      </c>
      <c r="E532" s="35"/>
      <c r="F532" s="45" t="e">
        <f>VLOOKUP($A532,EVID_OSEVU!$A$1:$M$4972,7,FALSE)</f>
        <v>#N/A</v>
      </c>
      <c r="G532" s="45" t="e">
        <f>VLOOKUP($A532,EVID_OSEVU!$A$1:$M$4972,8,FALSE)</f>
        <v>#N/A</v>
      </c>
      <c r="H532" s="45" t="e">
        <f>VLOOKUP($A532,EVID_OSEVU!$A$1:$M$4972,11,FALSE)</f>
        <v>#N/A</v>
      </c>
      <c r="I532" s="58" t="e">
        <f>VLOOKUP($A532,EVID_OSEVU!$A$1:$M$4972,11,FALSE)</f>
        <v>#N/A</v>
      </c>
      <c r="J532" s="63" t="e">
        <f>VLOOKUP(K532,Export6[#All],2,FALSE)</f>
        <v>#N/A</v>
      </c>
      <c r="K532" s="32"/>
      <c r="L532" s="33"/>
      <c r="M532" s="67" t="e">
        <f t="shared" si="8"/>
        <v>#N/A</v>
      </c>
      <c r="N532" s="61"/>
    </row>
    <row r="533" spans="1:14" x14ac:dyDescent="0.2">
      <c r="A533" s="32"/>
      <c r="B533" s="45" t="e">
        <f>VLOOKUP($A533,EVID_OSEVU!$A$1:$M$4972,2,FALSE)</f>
        <v>#N/A</v>
      </c>
      <c r="C533" s="45" t="e">
        <f>VLOOKUP($A533,EVID_OSEVU!$A$1:$M$4972,3,FALSE)</f>
        <v>#N/A</v>
      </c>
      <c r="D533" s="45" t="e">
        <f>VLOOKUP($A533,EVID_OSEVU!$A$1:$M$4972,4,FALSE)</f>
        <v>#N/A</v>
      </c>
      <c r="E533" s="35"/>
      <c r="F533" s="45" t="e">
        <f>VLOOKUP($A533,EVID_OSEVU!$A$1:$M$4972,7,FALSE)</f>
        <v>#N/A</v>
      </c>
      <c r="G533" s="45" t="e">
        <f>VLOOKUP($A533,EVID_OSEVU!$A$1:$M$4972,8,FALSE)</f>
        <v>#N/A</v>
      </c>
      <c r="H533" s="45" t="e">
        <f>VLOOKUP($A533,EVID_OSEVU!$A$1:$M$4972,11,FALSE)</f>
        <v>#N/A</v>
      </c>
      <c r="I533" s="58" t="e">
        <f>VLOOKUP($A533,EVID_OSEVU!$A$1:$M$4972,11,FALSE)</f>
        <v>#N/A</v>
      </c>
      <c r="J533" s="63" t="e">
        <f>VLOOKUP(K533,Export6[#All],2,FALSE)</f>
        <v>#N/A</v>
      </c>
      <c r="K533" s="32"/>
      <c r="L533" s="33"/>
      <c r="M533" s="67" t="e">
        <f t="shared" si="8"/>
        <v>#N/A</v>
      </c>
      <c r="N533" s="61"/>
    </row>
    <row r="534" spans="1:14" x14ac:dyDescent="0.2">
      <c r="A534" s="32"/>
      <c r="B534" s="45" t="e">
        <f>VLOOKUP($A534,EVID_OSEVU!$A$1:$M$4972,2,FALSE)</f>
        <v>#N/A</v>
      </c>
      <c r="C534" s="45" t="e">
        <f>VLOOKUP($A534,EVID_OSEVU!$A$1:$M$4972,3,FALSE)</f>
        <v>#N/A</v>
      </c>
      <c r="D534" s="45" t="e">
        <f>VLOOKUP($A534,EVID_OSEVU!$A$1:$M$4972,4,FALSE)</f>
        <v>#N/A</v>
      </c>
      <c r="E534" s="35"/>
      <c r="F534" s="45" t="e">
        <f>VLOOKUP($A534,EVID_OSEVU!$A$1:$M$4972,7,FALSE)</f>
        <v>#N/A</v>
      </c>
      <c r="G534" s="45" t="e">
        <f>VLOOKUP($A534,EVID_OSEVU!$A$1:$M$4972,8,FALSE)</f>
        <v>#N/A</v>
      </c>
      <c r="H534" s="45" t="e">
        <f>VLOOKUP($A534,EVID_OSEVU!$A$1:$M$4972,11,FALSE)</f>
        <v>#N/A</v>
      </c>
      <c r="I534" s="58" t="e">
        <f>VLOOKUP($A534,EVID_OSEVU!$A$1:$M$4972,11,FALSE)</f>
        <v>#N/A</v>
      </c>
      <c r="J534" s="63" t="e">
        <f>VLOOKUP(K534,Export6[#All],2,FALSE)</f>
        <v>#N/A</v>
      </c>
      <c r="K534" s="32"/>
      <c r="L534" s="33"/>
      <c r="M534" s="67" t="e">
        <f t="shared" si="8"/>
        <v>#N/A</v>
      </c>
      <c r="N534" s="61"/>
    </row>
    <row r="535" spans="1:14" x14ac:dyDescent="0.2">
      <c r="A535" s="32"/>
      <c r="B535" s="45" t="e">
        <f>VLOOKUP($A535,EVID_OSEVU!$A$1:$M$4972,2,FALSE)</f>
        <v>#N/A</v>
      </c>
      <c r="C535" s="45" t="e">
        <f>VLOOKUP($A535,EVID_OSEVU!$A$1:$M$4972,3,FALSE)</f>
        <v>#N/A</v>
      </c>
      <c r="D535" s="45" t="e">
        <f>VLOOKUP($A535,EVID_OSEVU!$A$1:$M$4972,4,FALSE)</f>
        <v>#N/A</v>
      </c>
      <c r="E535" s="35"/>
      <c r="F535" s="45" t="e">
        <f>VLOOKUP($A535,EVID_OSEVU!$A$1:$M$4972,7,FALSE)</f>
        <v>#N/A</v>
      </c>
      <c r="G535" s="45" t="e">
        <f>VLOOKUP($A535,EVID_OSEVU!$A$1:$M$4972,8,FALSE)</f>
        <v>#N/A</v>
      </c>
      <c r="H535" s="45" t="e">
        <f>VLOOKUP($A535,EVID_OSEVU!$A$1:$M$4972,11,FALSE)</f>
        <v>#N/A</v>
      </c>
      <c r="I535" s="58" t="e">
        <f>VLOOKUP($A535,EVID_OSEVU!$A$1:$M$4972,11,FALSE)</f>
        <v>#N/A</v>
      </c>
      <c r="J535" s="63" t="e">
        <f>VLOOKUP(K535,Export6[#All],2,FALSE)</f>
        <v>#N/A</v>
      </c>
      <c r="K535" s="32"/>
      <c r="L535" s="33"/>
      <c r="M535" s="67" t="e">
        <f t="shared" si="8"/>
        <v>#N/A</v>
      </c>
      <c r="N535" s="61"/>
    </row>
    <row r="536" spans="1:14" x14ac:dyDescent="0.2">
      <c r="A536" s="32"/>
      <c r="B536" s="45" t="e">
        <f>VLOOKUP($A536,EVID_OSEVU!$A$1:$M$4972,2,FALSE)</f>
        <v>#N/A</v>
      </c>
      <c r="C536" s="45" t="e">
        <f>VLOOKUP($A536,EVID_OSEVU!$A$1:$M$4972,3,FALSE)</f>
        <v>#N/A</v>
      </c>
      <c r="D536" s="45" t="e">
        <f>VLOOKUP($A536,EVID_OSEVU!$A$1:$M$4972,4,FALSE)</f>
        <v>#N/A</v>
      </c>
      <c r="E536" s="35"/>
      <c r="F536" s="45" t="e">
        <f>VLOOKUP($A536,EVID_OSEVU!$A$1:$M$4972,7,FALSE)</f>
        <v>#N/A</v>
      </c>
      <c r="G536" s="45" t="e">
        <f>VLOOKUP($A536,EVID_OSEVU!$A$1:$M$4972,8,FALSE)</f>
        <v>#N/A</v>
      </c>
      <c r="H536" s="45" t="e">
        <f>VLOOKUP($A536,EVID_OSEVU!$A$1:$M$4972,11,FALSE)</f>
        <v>#N/A</v>
      </c>
      <c r="I536" s="58" t="e">
        <f>VLOOKUP($A536,EVID_OSEVU!$A$1:$M$4972,11,FALSE)</f>
        <v>#N/A</v>
      </c>
      <c r="J536" s="63" t="e">
        <f>VLOOKUP(K536,Export6[#All],2,FALSE)</f>
        <v>#N/A</v>
      </c>
      <c r="K536" s="32"/>
      <c r="L536" s="33"/>
      <c r="M536" s="67" t="e">
        <f t="shared" si="8"/>
        <v>#N/A</v>
      </c>
      <c r="N536" s="61"/>
    </row>
    <row r="537" spans="1:14" x14ac:dyDescent="0.2">
      <c r="A537" s="32"/>
      <c r="B537" s="45" t="e">
        <f>VLOOKUP($A537,EVID_OSEVU!$A$1:$M$4972,2,FALSE)</f>
        <v>#N/A</v>
      </c>
      <c r="C537" s="45" t="e">
        <f>VLOOKUP($A537,EVID_OSEVU!$A$1:$M$4972,3,FALSE)</f>
        <v>#N/A</v>
      </c>
      <c r="D537" s="45" t="e">
        <f>VLOOKUP($A537,EVID_OSEVU!$A$1:$M$4972,4,FALSE)</f>
        <v>#N/A</v>
      </c>
      <c r="E537" s="35"/>
      <c r="F537" s="45" t="e">
        <f>VLOOKUP($A537,EVID_OSEVU!$A$1:$M$4972,7,FALSE)</f>
        <v>#N/A</v>
      </c>
      <c r="G537" s="45" t="e">
        <f>VLOOKUP($A537,EVID_OSEVU!$A$1:$M$4972,8,FALSE)</f>
        <v>#N/A</v>
      </c>
      <c r="H537" s="45" t="e">
        <f>VLOOKUP($A537,EVID_OSEVU!$A$1:$M$4972,11,FALSE)</f>
        <v>#N/A</v>
      </c>
      <c r="I537" s="58" t="e">
        <f>VLOOKUP($A537,EVID_OSEVU!$A$1:$M$4972,11,FALSE)</f>
        <v>#N/A</v>
      </c>
      <c r="J537" s="63" t="e">
        <f>VLOOKUP(K537,Export6[#All],2,FALSE)</f>
        <v>#N/A</v>
      </c>
      <c r="K537" s="32"/>
      <c r="L537" s="33"/>
      <c r="M537" s="67" t="e">
        <f t="shared" si="8"/>
        <v>#N/A</v>
      </c>
      <c r="N537" s="61"/>
    </row>
    <row r="538" spans="1:14" x14ac:dyDescent="0.2">
      <c r="A538" s="32"/>
      <c r="B538" s="45" t="e">
        <f>VLOOKUP($A538,EVID_OSEVU!$A$1:$M$4972,2,FALSE)</f>
        <v>#N/A</v>
      </c>
      <c r="C538" s="45" t="e">
        <f>VLOOKUP($A538,EVID_OSEVU!$A$1:$M$4972,3,FALSE)</f>
        <v>#N/A</v>
      </c>
      <c r="D538" s="45" t="e">
        <f>VLOOKUP($A538,EVID_OSEVU!$A$1:$M$4972,4,FALSE)</f>
        <v>#N/A</v>
      </c>
      <c r="E538" s="35"/>
      <c r="F538" s="45" t="e">
        <f>VLOOKUP($A538,EVID_OSEVU!$A$1:$M$4972,7,FALSE)</f>
        <v>#N/A</v>
      </c>
      <c r="G538" s="45" t="e">
        <f>VLOOKUP($A538,EVID_OSEVU!$A$1:$M$4972,8,FALSE)</f>
        <v>#N/A</v>
      </c>
      <c r="H538" s="45" t="e">
        <f>VLOOKUP($A538,EVID_OSEVU!$A$1:$M$4972,11,FALSE)</f>
        <v>#N/A</v>
      </c>
      <c r="I538" s="58" t="e">
        <f>VLOOKUP($A538,EVID_OSEVU!$A$1:$M$4972,11,FALSE)</f>
        <v>#N/A</v>
      </c>
      <c r="J538" s="63" t="e">
        <f>VLOOKUP(K538,Export6[#All],2,FALSE)</f>
        <v>#N/A</v>
      </c>
      <c r="K538" s="32"/>
      <c r="L538" s="33"/>
      <c r="M538" s="67" t="e">
        <f t="shared" si="8"/>
        <v>#N/A</v>
      </c>
      <c r="N538" s="61"/>
    </row>
    <row r="539" spans="1:14" x14ac:dyDescent="0.2">
      <c r="A539" s="32"/>
      <c r="B539" s="45" t="e">
        <f>VLOOKUP($A539,EVID_OSEVU!$A$1:$M$4972,2,FALSE)</f>
        <v>#N/A</v>
      </c>
      <c r="C539" s="45" t="e">
        <f>VLOOKUP($A539,EVID_OSEVU!$A$1:$M$4972,3,FALSE)</f>
        <v>#N/A</v>
      </c>
      <c r="D539" s="45" t="e">
        <f>VLOOKUP($A539,EVID_OSEVU!$A$1:$M$4972,4,FALSE)</f>
        <v>#N/A</v>
      </c>
      <c r="E539" s="35"/>
      <c r="F539" s="45" t="e">
        <f>VLOOKUP($A539,EVID_OSEVU!$A$1:$M$4972,7,FALSE)</f>
        <v>#N/A</v>
      </c>
      <c r="G539" s="45" t="e">
        <f>VLOOKUP($A539,EVID_OSEVU!$A$1:$M$4972,8,FALSE)</f>
        <v>#N/A</v>
      </c>
      <c r="H539" s="45" t="e">
        <f>VLOOKUP($A539,EVID_OSEVU!$A$1:$M$4972,11,FALSE)</f>
        <v>#N/A</v>
      </c>
      <c r="I539" s="58" t="e">
        <f>VLOOKUP($A539,EVID_OSEVU!$A$1:$M$4972,11,FALSE)</f>
        <v>#N/A</v>
      </c>
      <c r="J539" s="63" t="e">
        <f>VLOOKUP(K539,Export6[#All],2,FALSE)</f>
        <v>#N/A</v>
      </c>
      <c r="K539" s="32"/>
      <c r="L539" s="33"/>
      <c r="M539" s="67" t="e">
        <f t="shared" si="8"/>
        <v>#N/A</v>
      </c>
      <c r="N539" s="61"/>
    </row>
    <row r="540" spans="1:14" x14ac:dyDescent="0.2">
      <c r="A540" s="32"/>
      <c r="B540" s="45" t="e">
        <f>VLOOKUP($A540,EVID_OSEVU!$A$1:$M$4972,2,FALSE)</f>
        <v>#N/A</v>
      </c>
      <c r="C540" s="45" t="e">
        <f>VLOOKUP($A540,EVID_OSEVU!$A$1:$M$4972,3,FALSE)</f>
        <v>#N/A</v>
      </c>
      <c r="D540" s="45" t="e">
        <f>VLOOKUP($A540,EVID_OSEVU!$A$1:$M$4972,4,FALSE)</f>
        <v>#N/A</v>
      </c>
      <c r="E540" s="35"/>
      <c r="F540" s="45" t="e">
        <f>VLOOKUP($A540,EVID_OSEVU!$A$1:$M$4972,7,FALSE)</f>
        <v>#N/A</v>
      </c>
      <c r="G540" s="45" t="e">
        <f>VLOOKUP($A540,EVID_OSEVU!$A$1:$M$4972,8,FALSE)</f>
        <v>#N/A</v>
      </c>
      <c r="H540" s="45" t="e">
        <f>VLOOKUP($A540,EVID_OSEVU!$A$1:$M$4972,11,FALSE)</f>
        <v>#N/A</v>
      </c>
      <c r="I540" s="58" t="e">
        <f>VLOOKUP($A540,EVID_OSEVU!$A$1:$M$4972,11,FALSE)</f>
        <v>#N/A</v>
      </c>
      <c r="J540" s="63" t="e">
        <f>VLOOKUP(K540,Export6[#All],2,FALSE)</f>
        <v>#N/A</v>
      </c>
      <c r="K540" s="32"/>
      <c r="L540" s="33"/>
      <c r="M540" s="67" t="e">
        <f t="shared" si="8"/>
        <v>#N/A</v>
      </c>
      <c r="N540" s="61"/>
    </row>
    <row r="541" spans="1:14" x14ac:dyDescent="0.2">
      <c r="A541" s="32"/>
      <c r="B541" s="45" t="e">
        <f>VLOOKUP($A541,EVID_OSEVU!$A$1:$M$4972,2,FALSE)</f>
        <v>#N/A</v>
      </c>
      <c r="C541" s="45" t="e">
        <f>VLOOKUP($A541,EVID_OSEVU!$A$1:$M$4972,3,FALSE)</f>
        <v>#N/A</v>
      </c>
      <c r="D541" s="45" t="e">
        <f>VLOOKUP($A541,EVID_OSEVU!$A$1:$M$4972,4,FALSE)</f>
        <v>#N/A</v>
      </c>
      <c r="E541" s="35"/>
      <c r="F541" s="45" t="e">
        <f>VLOOKUP($A541,EVID_OSEVU!$A$1:$M$4972,7,FALSE)</f>
        <v>#N/A</v>
      </c>
      <c r="G541" s="45" t="e">
        <f>VLOOKUP($A541,EVID_OSEVU!$A$1:$M$4972,8,FALSE)</f>
        <v>#N/A</v>
      </c>
      <c r="H541" s="45" t="e">
        <f>VLOOKUP($A541,EVID_OSEVU!$A$1:$M$4972,11,FALSE)</f>
        <v>#N/A</v>
      </c>
      <c r="I541" s="58" t="e">
        <f>VLOOKUP($A541,EVID_OSEVU!$A$1:$M$4972,11,FALSE)</f>
        <v>#N/A</v>
      </c>
      <c r="J541" s="63" t="e">
        <f>VLOOKUP(K541,Export6[#All],2,FALSE)</f>
        <v>#N/A</v>
      </c>
      <c r="K541" s="32"/>
      <c r="L541" s="33"/>
      <c r="M541" s="67" t="e">
        <f t="shared" si="8"/>
        <v>#N/A</v>
      </c>
      <c r="N541" s="61"/>
    </row>
    <row r="542" spans="1:14" x14ac:dyDescent="0.2">
      <c r="A542" s="32"/>
      <c r="B542" s="45" t="e">
        <f>VLOOKUP($A542,EVID_OSEVU!$A$1:$M$4972,2,FALSE)</f>
        <v>#N/A</v>
      </c>
      <c r="C542" s="45" t="e">
        <f>VLOOKUP($A542,EVID_OSEVU!$A$1:$M$4972,3,FALSE)</f>
        <v>#N/A</v>
      </c>
      <c r="D542" s="45" t="e">
        <f>VLOOKUP($A542,EVID_OSEVU!$A$1:$M$4972,4,FALSE)</f>
        <v>#N/A</v>
      </c>
      <c r="E542" s="35"/>
      <c r="F542" s="45" t="e">
        <f>VLOOKUP($A542,EVID_OSEVU!$A$1:$M$4972,7,FALSE)</f>
        <v>#N/A</v>
      </c>
      <c r="G542" s="45" t="e">
        <f>VLOOKUP($A542,EVID_OSEVU!$A$1:$M$4972,8,FALSE)</f>
        <v>#N/A</v>
      </c>
      <c r="H542" s="45" t="e">
        <f>VLOOKUP($A542,EVID_OSEVU!$A$1:$M$4972,11,FALSE)</f>
        <v>#N/A</v>
      </c>
      <c r="I542" s="58" t="e">
        <f>VLOOKUP($A542,EVID_OSEVU!$A$1:$M$4972,11,FALSE)</f>
        <v>#N/A</v>
      </c>
      <c r="J542" s="63" t="e">
        <f>VLOOKUP(K542,Export6[#All],2,FALSE)</f>
        <v>#N/A</v>
      </c>
      <c r="K542" s="32"/>
      <c r="L542" s="33"/>
      <c r="M542" s="67" t="e">
        <f t="shared" si="8"/>
        <v>#N/A</v>
      </c>
      <c r="N542" s="61"/>
    </row>
    <row r="543" spans="1:14" x14ac:dyDescent="0.2">
      <c r="A543" s="32"/>
      <c r="B543" s="45" t="e">
        <f>VLOOKUP($A543,EVID_OSEVU!$A$1:$M$4972,2,FALSE)</f>
        <v>#N/A</v>
      </c>
      <c r="C543" s="45" t="e">
        <f>VLOOKUP($A543,EVID_OSEVU!$A$1:$M$4972,3,FALSE)</f>
        <v>#N/A</v>
      </c>
      <c r="D543" s="45" t="e">
        <f>VLOOKUP($A543,EVID_OSEVU!$A$1:$M$4972,4,FALSE)</f>
        <v>#N/A</v>
      </c>
      <c r="E543" s="35"/>
      <c r="F543" s="45" t="e">
        <f>VLOOKUP($A543,EVID_OSEVU!$A$1:$M$4972,7,FALSE)</f>
        <v>#N/A</v>
      </c>
      <c r="G543" s="45" t="e">
        <f>VLOOKUP($A543,EVID_OSEVU!$A$1:$M$4972,8,FALSE)</f>
        <v>#N/A</v>
      </c>
      <c r="H543" s="45" t="e">
        <f>VLOOKUP($A543,EVID_OSEVU!$A$1:$M$4972,11,FALSE)</f>
        <v>#N/A</v>
      </c>
      <c r="I543" s="58" t="e">
        <f>VLOOKUP($A543,EVID_OSEVU!$A$1:$M$4972,11,FALSE)</f>
        <v>#N/A</v>
      </c>
      <c r="J543" s="63" t="e">
        <f>VLOOKUP(K543,Export6[#All],2,FALSE)</f>
        <v>#N/A</v>
      </c>
      <c r="K543" s="32"/>
      <c r="L543" s="33"/>
      <c r="M543" s="67" t="e">
        <f t="shared" si="8"/>
        <v>#N/A</v>
      </c>
      <c r="N543" s="61"/>
    </row>
    <row r="544" spans="1:14" x14ac:dyDescent="0.2">
      <c r="A544" s="32"/>
      <c r="B544" s="45" t="e">
        <f>VLOOKUP($A544,EVID_OSEVU!$A$1:$M$4972,2,FALSE)</f>
        <v>#N/A</v>
      </c>
      <c r="C544" s="45" t="e">
        <f>VLOOKUP($A544,EVID_OSEVU!$A$1:$M$4972,3,FALSE)</f>
        <v>#N/A</v>
      </c>
      <c r="D544" s="45" t="e">
        <f>VLOOKUP($A544,EVID_OSEVU!$A$1:$M$4972,4,FALSE)</f>
        <v>#N/A</v>
      </c>
      <c r="E544" s="35"/>
      <c r="F544" s="45" t="e">
        <f>VLOOKUP($A544,EVID_OSEVU!$A$1:$M$4972,7,FALSE)</f>
        <v>#N/A</v>
      </c>
      <c r="G544" s="45" t="e">
        <f>VLOOKUP($A544,EVID_OSEVU!$A$1:$M$4972,8,FALSE)</f>
        <v>#N/A</v>
      </c>
      <c r="H544" s="45" t="e">
        <f>VLOOKUP($A544,EVID_OSEVU!$A$1:$M$4972,11,FALSE)</f>
        <v>#N/A</v>
      </c>
      <c r="I544" s="58" t="e">
        <f>VLOOKUP($A544,EVID_OSEVU!$A$1:$M$4972,11,FALSE)</f>
        <v>#N/A</v>
      </c>
      <c r="J544" s="63" t="e">
        <f>VLOOKUP(K544,Export6[#All],2,FALSE)</f>
        <v>#N/A</v>
      </c>
      <c r="K544" s="32"/>
      <c r="L544" s="33"/>
      <c r="M544" s="67" t="e">
        <f t="shared" si="8"/>
        <v>#N/A</v>
      </c>
      <c r="N544" s="61"/>
    </row>
    <row r="545" spans="1:14" x14ac:dyDescent="0.2">
      <c r="A545" s="32"/>
      <c r="B545" s="45" t="e">
        <f>VLOOKUP($A545,EVID_OSEVU!$A$1:$M$4972,2,FALSE)</f>
        <v>#N/A</v>
      </c>
      <c r="C545" s="45" t="e">
        <f>VLOOKUP($A545,EVID_OSEVU!$A$1:$M$4972,3,FALSE)</f>
        <v>#N/A</v>
      </c>
      <c r="D545" s="45" t="e">
        <f>VLOOKUP($A545,EVID_OSEVU!$A$1:$M$4972,4,FALSE)</f>
        <v>#N/A</v>
      </c>
      <c r="E545" s="35"/>
      <c r="F545" s="45" t="e">
        <f>VLOOKUP($A545,EVID_OSEVU!$A$1:$M$4972,7,FALSE)</f>
        <v>#N/A</v>
      </c>
      <c r="G545" s="45" t="e">
        <f>VLOOKUP($A545,EVID_OSEVU!$A$1:$M$4972,8,FALSE)</f>
        <v>#N/A</v>
      </c>
      <c r="H545" s="45" t="e">
        <f>VLOOKUP($A545,EVID_OSEVU!$A$1:$M$4972,11,FALSE)</f>
        <v>#N/A</v>
      </c>
      <c r="I545" s="58" t="e">
        <f>VLOOKUP($A545,EVID_OSEVU!$A$1:$M$4972,11,FALSE)</f>
        <v>#N/A</v>
      </c>
      <c r="J545" s="63" t="e">
        <f>VLOOKUP(K545,Export6[#All],2,FALSE)</f>
        <v>#N/A</v>
      </c>
      <c r="K545" s="32"/>
      <c r="L545" s="33"/>
      <c r="M545" s="67" t="e">
        <f t="shared" si="8"/>
        <v>#N/A</v>
      </c>
      <c r="N545" s="61"/>
    </row>
    <row r="546" spans="1:14" x14ac:dyDescent="0.2">
      <c r="A546" s="32"/>
      <c r="B546" s="45" t="e">
        <f>VLOOKUP($A546,EVID_OSEVU!$A$1:$M$4972,2,FALSE)</f>
        <v>#N/A</v>
      </c>
      <c r="C546" s="45" t="e">
        <f>VLOOKUP($A546,EVID_OSEVU!$A$1:$M$4972,3,FALSE)</f>
        <v>#N/A</v>
      </c>
      <c r="D546" s="45" t="e">
        <f>VLOOKUP($A546,EVID_OSEVU!$A$1:$M$4972,4,FALSE)</f>
        <v>#N/A</v>
      </c>
      <c r="E546" s="35"/>
      <c r="F546" s="45" t="e">
        <f>VLOOKUP($A546,EVID_OSEVU!$A$1:$M$4972,7,FALSE)</f>
        <v>#N/A</v>
      </c>
      <c r="G546" s="45" t="e">
        <f>VLOOKUP($A546,EVID_OSEVU!$A$1:$M$4972,8,FALSE)</f>
        <v>#N/A</v>
      </c>
      <c r="H546" s="45" t="e">
        <f>VLOOKUP($A546,EVID_OSEVU!$A$1:$M$4972,11,FALSE)</f>
        <v>#N/A</v>
      </c>
      <c r="I546" s="58" t="e">
        <f>VLOOKUP($A546,EVID_OSEVU!$A$1:$M$4972,11,FALSE)</f>
        <v>#N/A</v>
      </c>
      <c r="J546" s="63" t="e">
        <f>VLOOKUP(K546,Export6[#All],2,FALSE)</f>
        <v>#N/A</v>
      </c>
      <c r="K546" s="32"/>
      <c r="L546" s="33"/>
      <c r="M546" s="67" t="e">
        <f t="shared" si="8"/>
        <v>#N/A</v>
      </c>
      <c r="N546" s="61"/>
    </row>
    <row r="547" spans="1:14" x14ac:dyDescent="0.2">
      <c r="A547" s="32"/>
      <c r="B547" s="45" t="e">
        <f>VLOOKUP($A547,EVID_OSEVU!$A$1:$M$4972,2,FALSE)</f>
        <v>#N/A</v>
      </c>
      <c r="C547" s="45" t="e">
        <f>VLOOKUP($A547,EVID_OSEVU!$A$1:$M$4972,3,FALSE)</f>
        <v>#N/A</v>
      </c>
      <c r="D547" s="45" t="e">
        <f>VLOOKUP($A547,EVID_OSEVU!$A$1:$M$4972,4,FALSE)</f>
        <v>#N/A</v>
      </c>
      <c r="E547" s="35"/>
      <c r="F547" s="45" t="e">
        <f>VLOOKUP($A547,EVID_OSEVU!$A$1:$M$4972,7,FALSE)</f>
        <v>#N/A</v>
      </c>
      <c r="G547" s="45" t="e">
        <f>VLOOKUP($A547,EVID_OSEVU!$A$1:$M$4972,8,FALSE)</f>
        <v>#N/A</v>
      </c>
      <c r="H547" s="45" t="e">
        <f>VLOOKUP($A547,EVID_OSEVU!$A$1:$M$4972,11,FALSE)</f>
        <v>#N/A</v>
      </c>
      <c r="I547" s="58" t="e">
        <f>VLOOKUP($A547,EVID_OSEVU!$A$1:$M$4972,11,FALSE)</f>
        <v>#N/A</v>
      </c>
      <c r="J547" s="63" t="e">
        <f>VLOOKUP(K547,Export6[#All],2,FALSE)</f>
        <v>#N/A</v>
      </c>
      <c r="K547" s="32"/>
      <c r="L547" s="33"/>
      <c r="M547" s="67" t="e">
        <f t="shared" si="8"/>
        <v>#N/A</v>
      </c>
      <c r="N547" s="61"/>
    </row>
    <row r="548" spans="1:14" x14ac:dyDescent="0.2">
      <c r="A548" s="32"/>
      <c r="B548" s="45" t="e">
        <f>VLOOKUP($A548,EVID_OSEVU!$A$1:$M$4972,2,FALSE)</f>
        <v>#N/A</v>
      </c>
      <c r="C548" s="45" t="e">
        <f>VLOOKUP($A548,EVID_OSEVU!$A$1:$M$4972,3,FALSE)</f>
        <v>#N/A</v>
      </c>
      <c r="D548" s="45" t="e">
        <f>VLOOKUP($A548,EVID_OSEVU!$A$1:$M$4972,4,FALSE)</f>
        <v>#N/A</v>
      </c>
      <c r="E548" s="35"/>
      <c r="F548" s="45" t="e">
        <f>VLOOKUP($A548,EVID_OSEVU!$A$1:$M$4972,7,FALSE)</f>
        <v>#N/A</v>
      </c>
      <c r="G548" s="45" t="e">
        <f>VLOOKUP($A548,EVID_OSEVU!$A$1:$M$4972,8,FALSE)</f>
        <v>#N/A</v>
      </c>
      <c r="H548" s="45" t="e">
        <f>VLOOKUP($A548,EVID_OSEVU!$A$1:$M$4972,11,FALSE)</f>
        <v>#N/A</v>
      </c>
      <c r="I548" s="58" t="e">
        <f>VLOOKUP($A548,EVID_OSEVU!$A$1:$M$4972,11,FALSE)</f>
        <v>#N/A</v>
      </c>
      <c r="J548" s="63" t="e">
        <f>VLOOKUP(K548,Export6[#All],2,FALSE)</f>
        <v>#N/A</v>
      </c>
      <c r="K548" s="32"/>
      <c r="L548" s="33"/>
      <c r="M548" s="67" t="e">
        <f t="shared" si="8"/>
        <v>#N/A</v>
      </c>
      <c r="N548" s="61"/>
    </row>
    <row r="549" spans="1:14" x14ac:dyDescent="0.2">
      <c r="A549" s="32"/>
      <c r="B549" s="45" t="e">
        <f>VLOOKUP($A549,EVID_OSEVU!$A$1:$M$4972,2,FALSE)</f>
        <v>#N/A</v>
      </c>
      <c r="C549" s="45" t="e">
        <f>VLOOKUP($A549,EVID_OSEVU!$A$1:$M$4972,3,FALSE)</f>
        <v>#N/A</v>
      </c>
      <c r="D549" s="45" t="e">
        <f>VLOOKUP($A549,EVID_OSEVU!$A$1:$M$4972,4,FALSE)</f>
        <v>#N/A</v>
      </c>
      <c r="E549" s="35"/>
      <c r="F549" s="45" t="e">
        <f>VLOOKUP($A549,EVID_OSEVU!$A$1:$M$4972,7,FALSE)</f>
        <v>#N/A</v>
      </c>
      <c r="G549" s="45" t="e">
        <f>VLOOKUP($A549,EVID_OSEVU!$A$1:$M$4972,8,FALSE)</f>
        <v>#N/A</v>
      </c>
      <c r="H549" s="45" t="e">
        <f>VLOOKUP($A549,EVID_OSEVU!$A$1:$M$4972,11,FALSE)</f>
        <v>#N/A</v>
      </c>
      <c r="I549" s="58" t="e">
        <f>VLOOKUP($A549,EVID_OSEVU!$A$1:$M$4972,11,FALSE)</f>
        <v>#N/A</v>
      </c>
      <c r="J549" s="63" t="e">
        <f>VLOOKUP(K549,Export6[#All],2,FALSE)</f>
        <v>#N/A</v>
      </c>
      <c r="K549" s="32"/>
      <c r="L549" s="33"/>
      <c r="M549" s="67" t="e">
        <f t="shared" si="8"/>
        <v>#N/A</v>
      </c>
      <c r="N549" s="61"/>
    </row>
    <row r="550" spans="1:14" x14ac:dyDescent="0.2">
      <c r="A550" s="32"/>
      <c r="B550" s="45" t="e">
        <f>VLOOKUP($A550,EVID_OSEVU!$A$1:$M$4972,2,FALSE)</f>
        <v>#N/A</v>
      </c>
      <c r="C550" s="45" t="e">
        <f>VLOOKUP($A550,EVID_OSEVU!$A$1:$M$4972,3,FALSE)</f>
        <v>#N/A</v>
      </c>
      <c r="D550" s="45" t="e">
        <f>VLOOKUP($A550,EVID_OSEVU!$A$1:$M$4972,4,FALSE)</f>
        <v>#N/A</v>
      </c>
      <c r="E550" s="35"/>
      <c r="F550" s="45" t="e">
        <f>VLOOKUP($A550,EVID_OSEVU!$A$1:$M$4972,7,FALSE)</f>
        <v>#N/A</v>
      </c>
      <c r="G550" s="45" t="e">
        <f>VLOOKUP($A550,EVID_OSEVU!$A$1:$M$4972,8,FALSE)</f>
        <v>#N/A</v>
      </c>
      <c r="H550" s="45" t="e">
        <f>VLOOKUP($A550,EVID_OSEVU!$A$1:$M$4972,11,FALSE)</f>
        <v>#N/A</v>
      </c>
      <c r="I550" s="58" t="e">
        <f>VLOOKUP($A550,EVID_OSEVU!$A$1:$M$4972,11,FALSE)</f>
        <v>#N/A</v>
      </c>
      <c r="J550" s="63" t="e">
        <f>VLOOKUP(K550,Export6[#All],2,FALSE)</f>
        <v>#N/A</v>
      </c>
      <c r="K550" s="32"/>
      <c r="L550" s="33"/>
      <c r="M550" s="67" t="e">
        <f t="shared" si="8"/>
        <v>#N/A</v>
      </c>
      <c r="N550" s="61"/>
    </row>
    <row r="551" spans="1:14" x14ac:dyDescent="0.2">
      <c r="A551" s="32"/>
      <c r="B551" s="45" t="e">
        <f>VLOOKUP($A551,EVID_OSEVU!$A$1:$M$4972,2,FALSE)</f>
        <v>#N/A</v>
      </c>
      <c r="C551" s="45" t="e">
        <f>VLOOKUP($A551,EVID_OSEVU!$A$1:$M$4972,3,FALSE)</f>
        <v>#N/A</v>
      </c>
      <c r="D551" s="45" t="e">
        <f>VLOOKUP($A551,EVID_OSEVU!$A$1:$M$4972,4,FALSE)</f>
        <v>#N/A</v>
      </c>
      <c r="E551" s="35"/>
      <c r="F551" s="45" t="e">
        <f>VLOOKUP($A551,EVID_OSEVU!$A$1:$M$4972,7,FALSE)</f>
        <v>#N/A</v>
      </c>
      <c r="G551" s="45" t="e">
        <f>VLOOKUP($A551,EVID_OSEVU!$A$1:$M$4972,8,FALSE)</f>
        <v>#N/A</v>
      </c>
      <c r="H551" s="45" t="e">
        <f>VLOOKUP($A551,EVID_OSEVU!$A$1:$M$4972,11,FALSE)</f>
        <v>#N/A</v>
      </c>
      <c r="I551" s="58" t="e">
        <f>VLOOKUP($A551,EVID_OSEVU!$A$1:$M$4972,11,FALSE)</f>
        <v>#N/A</v>
      </c>
      <c r="J551" s="63" t="e">
        <f>VLOOKUP(K551,Export6[#All],2,FALSE)</f>
        <v>#N/A</v>
      </c>
      <c r="K551" s="32"/>
      <c r="L551" s="33"/>
      <c r="M551" s="67" t="e">
        <f t="shared" si="8"/>
        <v>#N/A</v>
      </c>
      <c r="N551" s="61"/>
    </row>
    <row r="552" spans="1:14" x14ac:dyDescent="0.2">
      <c r="A552" s="32"/>
      <c r="B552" s="45" t="e">
        <f>VLOOKUP($A552,EVID_OSEVU!$A$1:$M$4972,2,FALSE)</f>
        <v>#N/A</v>
      </c>
      <c r="C552" s="45" t="e">
        <f>VLOOKUP($A552,EVID_OSEVU!$A$1:$M$4972,3,FALSE)</f>
        <v>#N/A</v>
      </c>
      <c r="D552" s="45" t="e">
        <f>VLOOKUP($A552,EVID_OSEVU!$A$1:$M$4972,4,FALSE)</f>
        <v>#N/A</v>
      </c>
      <c r="E552" s="35"/>
      <c r="F552" s="45" t="e">
        <f>VLOOKUP($A552,EVID_OSEVU!$A$1:$M$4972,7,FALSE)</f>
        <v>#N/A</v>
      </c>
      <c r="G552" s="45" t="e">
        <f>VLOOKUP($A552,EVID_OSEVU!$A$1:$M$4972,8,FALSE)</f>
        <v>#N/A</v>
      </c>
      <c r="H552" s="45" t="e">
        <f>VLOOKUP($A552,EVID_OSEVU!$A$1:$M$4972,11,FALSE)</f>
        <v>#N/A</v>
      </c>
      <c r="I552" s="58" t="e">
        <f>VLOOKUP($A552,EVID_OSEVU!$A$1:$M$4972,11,FALSE)</f>
        <v>#N/A</v>
      </c>
      <c r="J552" s="63" t="e">
        <f>VLOOKUP(K552,Export6[#All],2,FALSE)</f>
        <v>#N/A</v>
      </c>
      <c r="K552" s="32"/>
      <c r="L552" s="33"/>
      <c r="M552" s="67" t="e">
        <f t="shared" si="8"/>
        <v>#N/A</v>
      </c>
      <c r="N552" s="61"/>
    </row>
    <row r="553" spans="1:14" x14ac:dyDescent="0.2">
      <c r="A553" s="32"/>
      <c r="B553" s="45" t="e">
        <f>VLOOKUP($A553,EVID_OSEVU!$A$1:$M$4972,2,FALSE)</f>
        <v>#N/A</v>
      </c>
      <c r="C553" s="45" t="e">
        <f>VLOOKUP($A553,EVID_OSEVU!$A$1:$M$4972,3,FALSE)</f>
        <v>#N/A</v>
      </c>
      <c r="D553" s="45" t="e">
        <f>VLOOKUP($A553,EVID_OSEVU!$A$1:$M$4972,4,FALSE)</f>
        <v>#N/A</v>
      </c>
      <c r="E553" s="35"/>
      <c r="F553" s="45" t="e">
        <f>VLOOKUP($A553,EVID_OSEVU!$A$1:$M$4972,7,FALSE)</f>
        <v>#N/A</v>
      </c>
      <c r="G553" s="45" t="e">
        <f>VLOOKUP($A553,EVID_OSEVU!$A$1:$M$4972,8,FALSE)</f>
        <v>#N/A</v>
      </c>
      <c r="H553" s="45" t="e">
        <f>VLOOKUP($A553,EVID_OSEVU!$A$1:$M$4972,11,FALSE)</f>
        <v>#N/A</v>
      </c>
      <c r="I553" s="58" t="e">
        <f>VLOOKUP($A553,EVID_OSEVU!$A$1:$M$4972,11,FALSE)</f>
        <v>#N/A</v>
      </c>
      <c r="J553" s="63" t="e">
        <f>VLOOKUP(K553,Export6[#All],2,FALSE)</f>
        <v>#N/A</v>
      </c>
      <c r="K553" s="32"/>
      <c r="L553" s="33"/>
      <c r="M553" s="67" t="e">
        <f t="shared" si="8"/>
        <v>#N/A</v>
      </c>
      <c r="N553" s="61"/>
    </row>
    <row r="554" spans="1:14" x14ac:dyDescent="0.2">
      <c r="A554" s="32"/>
      <c r="B554" s="45" t="e">
        <f>VLOOKUP($A554,EVID_OSEVU!$A$1:$M$4972,2,FALSE)</f>
        <v>#N/A</v>
      </c>
      <c r="C554" s="45" t="e">
        <f>VLOOKUP($A554,EVID_OSEVU!$A$1:$M$4972,3,FALSE)</f>
        <v>#N/A</v>
      </c>
      <c r="D554" s="45" t="e">
        <f>VLOOKUP($A554,EVID_OSEVU!$A$1:$M$4972,4,FALSE)</f>
        <v>#N/A</v>
      </c>
      <c r="E554" s="35"/>
      <c r="F554" s="45" t="e">
        <f>VLOOKUP($A554,EVID_OSEVU!$A$1:$M$4972,7,FALSE)</f>
        <v>#N/A</v>
      </c>
      <c r="G554" s="45" t="e">
        <f>VLOOKUP($A554,EVID_OSEVU!$A$1:$M$4972,8,FALSE)</f>
        <v>#N/A</v>
      </c>
      <c r="H554" s="45" t="e">
        <f>VLOOKUP($A554,EVID_OSEVU!$A$1:$M$4972,11,FALSE)</f>
        <v>#N/A</v>
      </c>
      <c r="I554" s="58" t="e">
        <f>VLOOKUP($A554,EVID_OSEVU!$A$1:$M$4972,11,FALSE)</f>
        <v>#N/A</v>
      </c>
      <c r="J554" s="63" t="e">
        <f>VLOOKUP(K554,Export6[#All],2,FALSE)</f>
        <v>#N/A</v>
      </c>
      <c r="K554" s="32"/>
      <c r="L554" s="33"/>
      <c r="M554" s="67" t="e">
        <f t="shared" si="8"/>
        <v>#N/A</v>
      </c>
      <c r="N554" s="61"/>
    </row>
    <row r="555" spans="1:14" x14ac:dyDescent="0.2">
      <c r="A555" s="32"/>
      <c r="B555" s="45" t="e">
        <f>VLOOKUP($A555,EVID_OSEVU!$A$1:$M$4972,2,FALSE)</f>
        <v>#N/A</v>
      </c>
      <c r="C555" s="45" t="e">
        <f>VLOOKUP($A555,EVID_OSEVU!$A$1:$M$4972,3,FALSE)</f>
        <v>#N/A</v>
      </c>
      <c r="D555" s="45" t="e">
        <f>VLOOKUP($A555,EVID_OSEVU!$A$1:$M$4972,4,FALSE)</f>
        <v>#N/A</v>
      </c>
      <c r="E555" s="35"/>
      <c r="F555" s="45" t="e">
        <f>VLOOKUP($A555,EVID_OSEVU!$A$1:$M$4972,7,FALSE)</f>
        <v>#N/A</v>
      </c>
      <c r="G555" s="45" t="e">
        <f>VLOOKUP($A555,EVID_OSEVU!$A$1:$M$4972,8,FALSE)</f>
        <v>#N/A</v>
      </c>
      <c r="H555" s="45" t="e">
        <f>VLOOKUP($A555,EVID_OSEVU!$A$1:$M$4972,11,FALSE)</f>
        <v>#N/A</v>
      </c>
      <c r="I555" s="58" t="e">
        <f>VLOOKUP($A555,EVID_OSEVU!$A$1:$M$4972,11,FALSE)</f>
        <v>#N/A</v>
      </c>
      <c r="J555" s="63" t="e">
        <f>VLOOKUP(K555,Export6[#All],2,FALSE)</f>
        <v>#N/A</v>
      </c>
      <c r="K555" s="32"/>
      <c r="L555" s="33"/>
      <c r="M555" s="67" t="e">
        <f t="shared" si="8"/>
        <v>#N/A</v>
      </c>
      <c r="N555" s="61"/>
    </row>
    <row r="556" spans="1:14" x14ac:dyDescent="0.2">
      <c r="A556" s="32"/>
      <c r="B556" s="45" t="e">
        <f>VLOOKUP($A556,EVID_OSEVU!$A$1:$M$4972,2,FALSE)</f>
        <v>#N/A</v>
      </c>
      <c r="C556" s="45" t="e">
        <f>VLOOKUP($A556,EVID_OSEVU!$A$1:$M$4972,3,FALSE)</f>
        <v>#N/A</v>
      </c>
      <c r="D556" s="45" t="e">
        <f>VLOOKUP($A556,EVID_OSEVU!$A$1:$M$4972,4,FALSE)</f>
        <v>#N/A</v>
      </c>
      <c r="E556" s="35"/>
      <c r="F556" s="45" t="e">
        <f>VLOOKUP($A556,EVID_OSEVU!$A$1:$M$4972,7,FALSE)</f>
        <v>#N/A</v>
      </c>
      <c r="G556" s="45" t="e">
        <f>VLOOKUP($A556,EVID_OSEVU!$A$1:$M$4972,8,FALSE)</f>
        <v>#N/A</v>
      </c>
      <c r="H556" s="45" t="e">
        <f>VLOOKUP($A556,EVID_OSEVU!$A$1:$M$4972,11,FALSE)</f>
        <v>#N/A</v>
      </c>
      <c r="I556" s="58" t="e">
        <f>VLOOKUP($A556,EVID_OSEVU!$A$1:$M$4972,11,FALSE)</f>
        <v>#N/A</v>
      </c>
      <c r="J556" s="63" t="e">
        <f>VLOOKUP(K556,Export6[#All],2,FALSE)</f>
        <v>#N/A</v>
      </c>
      <c r="K556" s="32"/>
      <c r="L556" s="33"/>
      <c r="M556" s="67" t="e">
        <f t="shared" si="8"/>
        <v>#N/A</v>
      </c>
      <c r="N556" s="61"/>
    </row>
    <row r="557" spans="1:14" x14ac:dyDescent="0.2">
      <c r="A557" s="32"/>
      <c r="B557" s="45" t="e">
        <f>VLOOKUP($A557,EVID_OSEVU!$A$1:$M$4972,2,FALSE)</f>
        <v>#N/A</v>
      </c>
      <c r="C557" s="45" t="e">
        <f>VLOOKUP($A557,EVID_OSEVU!$A$1:$M$4972,3,FALSE)</f>
        <v>#N/A</v>
      </c>
      <c r="D557" s="45" t="e">
        <f>VLOOKUP($A557,EVID_OSEVU!$A$1:$M$4972,4,FALSE)</f>
        <v>#N/A</v>
      </c>
      <c r="E557" s="35"/>
      <c r="F557" s="45" t="e">
        <f>VLOOKUP($A557,EVID_OSEVU!$A$1:$M$4972,7,FALSE)</f>
        <v>#N/A</v>
      </c>
      <c r="G557" s="45" t="e">
        <f>VLOOKUP($A557,EVID_OSEVU!$A$1:$M$4972,8,FALSE)</f>
        <v>#N/A</v>
      </c>
      <c r="H557" s="45" t="e">
        <f>VLOOKUP($A557,EVID_OSEVU!$A$1:$M$4972,11,FALSE)</f>
        <v>#N/A</v>
      </c>
      <c r="I557" s="58" t="e">
        <f>VLOOKUP($A557,EVID_OSEVU!$A$1:$M$4972,11,FALSE)</f>
        <v>#N/A</v>
      </c>
      <c r="J557" s="63" t="e">
        <f>VLOOKUP(K557,Export6[#All],2,FALSE)</f>
        <v>#N/A</v>
      </c>
      <c r="K557" s="32"/>
      <c r="L557" s="33"/>
      <c r="M557" s="67" t="e">
        <f t="shared" si="8"/>
        <v>#N/A</v>
      </c>
      <c r="N557" s="61"/>
    </row>
    <row r="558" spans="1:14" x14ac:dyDescent="0.2">
      <c r="A558" s="32"/>
      <c r="B558" s="45" t="e">
        <f>VLOOKUP($A558,EVID_OSEVU!$A$1:$M$4972,2,FALSE)</f>
        <v>#N/A</v>
      </c>
      <c r="C558" s="45" t="e">
        <f>VLOOKUP($A558,EVID_OSEVU!$A$1:$M$4972,3,FALSE)</f>
        <v>#N/A</v>
      </c>
      <c r="D558" s="45" t="e">
        <f>VLOOKUP($A558,EVID_OSEVU!$A$1:$M$4972,4,FALSE)</f>
        <v>#N/A</v>
      </c>
      <c r="E558" s="35"/>
      <c r="F558" s="45" t="e">
        <f>VLOOKUP($A558,EVID_OSEVU!$A$1:$M$4972,7,FALSE)</f>
        <v>#N/A</v>
      </c>
      <c r="G558" s="45" t="e">
        <f>VLOOKUP($A558,EVID_OSEVU!$A$1:$M$4972,8,FALSE)</f>
        <v>#N/A</v>
      </c>
      <c r="H558" s="45" t="e">
        <f>VLOOKUP($A558,EVID_OSEVU!$A$1:$M$4972,11,FALSE)</f>
        <v>#N/A</v>
      </c>
      <c r="I558" s="58" t="e">
        <f>VLOOKUP($A558,EVID_OSEVU!$A$1:$M$4972,11,FALSE)</f>
        <v>#N/A</v>
      </c>
      <c r="J558" s="63" t="e">
        <f>VLOOKUP(K558,Export6[#All],2,FALSE)</f>
        <v>#N/A</v>
      </c>
      <c r="K558" s="32"/>
      <c r="L558" s="33"/>
      <c r="M558" s="67" t="e">
        <f t="shared" si="8"/>
        <v>#N/A</v>
      </c>
      <c r="N558" s="61"/>
    </row>
    <row r="559" spans="1:14" x14ac:dyDescent="0.2">
      <c r="A559" s="32"/>
      <c r="B559" s="45" t="e">
        <f>VLOOKUP($A559,EVID_OSEVU!$A$1:$M$4972,2,FALSE)</f>
        <v>#N/A</v>
      </c>
      <c r="C559" s="45" t="e">
        <f>VLOOKUP($A559,EVID_OSEVU!$A$1:$M$4972,3,FALSE)</f>
        <v>#N/A</v>
      </c>
      <c r="D559" s="45" t="e">
        <f>VLOOKUP($A559,EVID_OSEVU!$A$1:$M$4972,4,FALSE)</f>
        <v>#N/A</v>
      </c>
      <c r="E559" s="35"/>
      <c r="F559" s="45" t="e">
        <f>VLOOKUP($A559,EVID_OSEVU!$A$1:$M$4972,7,FALSE)</f>
        <v>#N/A</v>
      </c>
      <c r="G559" s="45" t="e">
        <f>VLOOKUP($A559,EVID_OSEVU!$A$1:$M$4972,8,FALSE)</f>
        <v>#N/A</v>
      </c>
      <c r="H559" s="45" t="e">
        <f>VLOOKUP($A559,EVID_OSEVU!$A$1:$M$4972,11,FALSE)</f>
        <v>#N/A</v>
      </c>
      <c r="I559" s="58" t="e">
        <f>VLOOKUP($A559,EVID_OSEVU!$A$1:$M$4972,11,FALSE)</f>
        <v>#N/A</v>
      </c>
      <c r="J559" s="63" t="e">
        <f>VLOOKUP(K559,Export6[#All],2,FALSE)</f>
        <v>#N/A</v>
      </c>
      <c r="K559" s="32"/>
      <c r="L559" s="33"/>
      <c r="M559" s="67" t="e">
        <f t="shared" si="8"/>
        <v>#N/A</v>
      </c>
      <c r="N559" s="61"/>
    </row>
    <row r="560" spans="1:14" x14ac:dyDescent="0.2">
      <c r="A560" s="32"/>
      <c r="B560" s="45" t="e">
        <f>VLOOKUP($A560,EVID_OSEVU!$A$1:$M$4972,2,FALSE)</f>
        <v>#N/A</v>
      </c>
      <c r="C560" s="45" t="e">
        <f>VLOOKUP($A560,EVID_OSEVU!$A$1:$M$4972,3,FALSE)</f>
        <v>#N/A</v>
      </c>
      <c r="D560" s="45" t="e">
        <f>VLOOKUP($A560,EVID_OSEVU!$A$1:$M$4972,4,FALSE)</f>
        <v>#N/A</v>
      </c>
      <c r="E560" s="35"/>
      <c r="F560" s="45" t="e">
        <f>VLOOKUP($A560,EVID_OSEVU!$A$1:$M$4972,7,FALSE)</f>
        <v>#N/A</v>
      </c>
      <c r="G560" s="45" t="e">
        <f>VLOOKUP($A560,EVID_OSEVU!$A$1:$M$4972,8,FALSE)</f>
        <v>#N/A</v>
      </c>
      <c r="H560" s="45" t="e">
        <f>VLOOKUP($A560,EVID_OSEVU!$A$1:$M$4972,11,FALSE)</f>
        <v>#N/A</v>
      </c>
      <c r="I560" s="58" t="e">
        <f>VLOOKUP($A560,EVID_OSEVU!$A$1:$M$4972,11,FALSE)</f>
        <v>#N/A</v>
      </c>
      <c r="J560" s="63" t="e">
        <f>VLOOKUP(K560,Export6[#All],2,FALSE)</f>
        <v>#N/A</v>
      </c>
      <c r="K560" s="32"/>
      <c r="L560" s="33"/>
      <c r="M560" s="67" t="e">
        <f t="shared" si="8"/>
        <v>#N/A</v>
      </c>
      <c r="N560" s="61"/>
    </row>
    <row r="561" spans="1:14" x14ac:dyDescent="0.2">
      <c r="A561" s="32"/>
      <c r="B561" s="45" t="e">
        <f>VLOOKUP($A561,EVID_OSEVU!$A$1:$M$4972,2,FALSE)</f>
        <v>#N/A</v>
      </c>
      <c r="C561" s="45" t="e">
        <f>VLOOKUP($A561,EVID_OSEVU!$A$1:$M$4972,3,FALSE)</f>
        <v>#N/A</v>
      </c>
      <c r="D561" s="45" t="e">
        <f>VLOOKUP($A561,EVID_OSEVU!$A$1:$M$4972,4,FALSE)</f>
        <v>#N/A</v>
      </c>
      <c r="E561" s="35"/>
      <c r="F561" s="45" t="e">
        <f>VLOOKUP($A561,EVID_OSEVU!$A$1:$M$4972,7,FALSE)</f>
        <v>#N/A</v>
      </c>
      <c r="G561" s="45" t="e">
        <f>VLOOKUP($A561,EVID_OSEVU!$A$1:$M$4972,8,FALSE)</f>
        <v>#N/A</v>
      </c>
      <c r="H561" s="45" t="e">
        <f>VLOOKUP($A561,EVID_OSEVU!$A$1:$M$4972,11,FALSE)</f>
        <v>#N/A</v>
      </c>
      <c r="I561" s="58" t="e">
        <f>VLOOKUP($A561,EVID_OSEVU!$A$1:$M$4972,11,FALSE)</f>
        <v>#N/A</v>
      </c>
      <c r="J561" s="63" t="e">
        <f>VLOOKUP(K561,Export6[#All],2,FALSE)</f>
        <v>#N/A</v>
      </c>
      <c r="K561" s="32"/>
      <c r="L561" s="33"/>
      <c r="M561" s="67" t="e">
        <f t="shared" si="8"/>
        <v>#N/A</v>
      </c>
      <c r="N561" s="61"/>
    </row>
    <row r="562" spans="1:14" x14ac:dyDescent="0.2">
      <c r="A562" s="32"/>
      <c r="B562" s="45" t="e">
        <f>VLOOKUP($A562,EVID_OSEVU!$A$1:$M$4972,2,FALSE)</f>
        <v>#N/A</v>
      </c>
      <c r="C562" s="45" t="e">
        <f>VLOOKUP($A562,EVID_OSEVU!$A$1:$M$4972,3,FALSE)</f>
        <v>#N/A</v>
      </c>
      <c r="D562" s="45" t="e">
        <f>VLOOKUP($A562,EVID_OSEVU!$A$1:$M$4972,4,FALSE)</f>
        <v>#N/A</v>
      </c>
      <c r="E562" s="35"/>
      <c r="F562" s="45" t="e">
        <f>VLOOKUP($A562,EVID_OSEVU!$A$1:$M$4972,7,FALSE)</f>
        <v>#N/A</v>
      </c>
      <c r="G562" s="45" t="e">
        <f>VLOOKUP($A562,EVID_OSEVU!$A$1:$M$4972,8,FALSE)</f>
        <v>#N/A</v>
      </c>
      <c r="H562" s="45" t="e">
        <f>VLOOKUP($A562,EVID_OSEVU!$A$1:$M$4972,11,FALSE)</f>
        <v>#N/A</v>
      </c>
      <c r="I562" s="58" t="e">
        <f>VLOOKUP($A562,EVID_OSEVU!$A$1:$M$4972,11,FALSE)</f>
        <v>#N/A</v>
      </c>
      <c r="J562" s="63" t="e">
        <f>VLOOKUP(K562,Export6[#All],2,FALSE)</f>
        <v>#N/A</v>
      </c>
      <c r="K562" s="32"/>
      <c r="L562" s="33"/>
      <c r="M562" s="67" t="e">
        <f t="shared" si="8"/>
        <v>#N/A</v>
      </c>
      <c r="N562" s="61"/>
    </row>
    <row r="563" spans="1:14" x14ac:dyDescent="0.2">
      <c r="A563" s="32"/>
      <c r="B563" s="45" t="e">
        <f>VLOOKUP($A563,EVID_OSEVU!$A$1:$M$4972,2,FALSE)</f>
        <v>#N/A</v>
      </c>
      <c r="C563" s="45" t="e">
        <f>VLOOKUP($A563,EVID_OSEVU!$A$1:$M$4972,3,FALSE)</f>
        <v>#N/A</v>
      </c>
      <c r="D563" s="45" t="e">
        <f>VLOOKUP($A563,EVID_OSEVU!$A$1:$M$4972,4,FALSE)</f>
        <v>#N/A</v>
      </c>
      <c r="E563" s="35"/>
      <c r="F563" s="45" t="e">
        <f>VLOOKUP($A563,EVID_OSEVU!$A$1:$M$4972,7,FALSE)</f>
        <v>#N/A</v>
      </c>
      <c r="G563" s="45" t="e">
        <f>VLOOKUP($A563,EVID_OSEVU!$A$1:$M$4972,8,FALSE)</f>
        <v>#N/A</v>
      </c>
      <c r="H563" s="45" t="e">
        <f>VLOOKUP($A563,EVID_OSEVU!$A$1:$M$4972,11,FALSE)</f>
        <v>#N/A</v>
      </c>
      <c r="I563" s="58" t="e">
        <f>VLOOKUP($A563,EVID_OSEVU!$A$1:$M$4972,11,FALSE)</f>
        <v>#N/A</v>
      </c>
      <c r="J563" s="63" t="e">
        <f>VLOOKUP(K563,Export6[#All],2,FALSE)</f>
        <v>#N/A</v>
      </c>
      <c r="K563" s="32"/>
      <c r="L563" s="33"/>
      <c r="M563" s="67" t="e">
        <f t="shared" si="8"/>
        <v>#N/A</v>
      </c>
      <c r="N563" s="61"/>
    </row>
    <row r="564" spans="1:14" x14ac:dyDescent="0.2">
      <c r="A564" s="32"/>
      <c r="B564" s="45" t="e">
        <f>VLOOKUP($A564,EVID_OSEVU!$A$1:$M$4972,2,FALSE)</f>
        <v>#N/A</v>
      </c>
      <c r="C564" s="45" t="e">
        <f>VLOOKUP($A564,EVID_OSEVU!$A$1:$M$4972,3,FALSE)</f>
        <v>#N/A</v>
      </c>
      <c r="D564" s="45" t="e">
        <f>VLOOKUP($A564,EVID_OSEVU!$A$1:$M$4972,4,FALSE)</f>
        <v>#N/A</v>
      </c>
      <c r="E564" s="35"/>
      <c r="F564" s="45" t="e">
        <f>VLOOKUP($A564,EVID_OSEVU!$A$1:$M$4972,7,FALSE)</f>
        <v>#N/A</v>
      </c>
      <c r="G564" s="45" t="e">
        <f>VLOOKUP($A564,EVID_OSEVU!$A$1:$M$4972,8,FALSE)</f>
        <v>#N/A</v>
      </c>
      <c r="H564" s="45" t="e">
        <f>VLOOKUP($A564,EVID_OSEVU!$A$1:$M$4972,11,FALSE)</f>
        <v>#N/A</v>
      </c>
      <c r="I564" s="58" t="e">
        <f>VLOOKUP($A564,EVID_OSEVU!$A$1:$M$4972,11,FALSE)</f>
        <v>#N/A</v>
      </c>
      <c r="J564" s="63" t="e">
        <f>VLOOKUP(K564,Export6[#All],2,FALSE)</f>
        <v>#N/A</v>
      </c>
      <c r="K564" s="32"/>
      <c r="L564" s="33"/>
      <c r="M564" s="67" t="e">
        <f t="shared" si="8"/>
        <v>#N/A</v>
      </c>
      <c r="N564" s="61"/>
    </row>
    <row r="565" spans="1:14" x14ac:dyDescent="0.2">
      <c r="A565" s="32"/>
      <c r="B565" s="45" t="e">
        <f>VLOOKUP($A565,EVID_OSEVU!$A$1:$M$4972,2,FALSE)</f>
        <v>#N/A</v>
      </c>
      <c r="C565" s="45" t="e">
        <f>VLOOKUP($A565,EVID_OSEVU!$A$1:$M$4972,3,FALSE)</f>
        <v>#N/A</v>
      </c>
      <c r="D565" s="45" t="e">
        <f>VLOOKUP($A565,EVID_OSEVU!$A$1:$M$4972,4,FALSE)</f>
        <v>#N/A</v>
      </c>
      <c r="E565" s="35"/>
      <c r="F565" s="45" t="e">
        <f>VLOOKUP($A565,EVID_OSEVU!$A$1:$M$4972,7,FALSE)</f>
        <v>#N/A</v>
      </c>
      <c r="G565" s="45" t="e">
        <f>VLOOKUP($A565,EVID_OSEVU!$A$1:$M$4972,8,FALSE)</f>
        <v>#N/A</v>
      </c>
      <c r="H565" s="45" t="e">
        <f>VLOOKUP($A565,EVID_OSEVU!$A$1:$M$4972,11,FALSE)</f>
        <v>#N/A</v>
      </c>
      <c r="I565" s="58" t="e">
        <f>VLOOKUP($A565,EVID_OSEVU!$A$1:$M$4972,11,FALSE)</f>
        <v>#N/A</v>
      </c>
      <c r="J565" s="63" t="e">
        <f>VLOOKUP(K565,Export6[#All],2,FALSE)</f>
        <v>#N/A</v>
      </c>
      <c r="K565" s="32"/>
      <c r="L565" s="33"/>
      <c r="M565" s="67" t="e">
        <f t="shared" si="8"/>
        <v>#N/A</v>
      </c>
      <c r="N565" s="61"/>
    </row>
    <row r="566" spans="1:14" x14ac:dyDescent="0.2">
      <c r="A566" s="32"/>
      <c r="B566" s="45" t="e">
        <f>VLOOKUP($A566,EVID_OSEVU!$A$1:$M$4972,2,FALSE)</f>
        <v>#N/A</v>
      </c>
      <c r="C566" s="45" t="e">
        <f>VLOOKUP($A566,EVID_OSEVU!$A$1:$M$4972,3,FALSE)</f>
        <v>#N/A</v>
      </c>
      <c r="D566" s="45" t="e">
        <f>VLOOKUP($A566,EVID_OSEVU!$A$1:$M$4972,4,FALSE)</f>
        <v>#N/A</v>
      </c>
      <c r="E566" s="35"/>
      <c r="F566" s="45" t="e">
        <f>VLOOKUP($A566,EVID_OSEVU!$A$1:$M$4972,7,FALSE)</f>
        <v>#N/A</v>
      </c>
      <c r="G566" s="45" t="e">
        <f>VLOOKUP($A566,EVID_OSEVU!$A$1:$M$4972,8,FALSE)</f>
        <v>#N/A</v>
      </c>
      <c r="H566" s="45" t="e">
        <f>VLOOKUP($A566,EVID_OSEVU!$A$1:$M$4972,11,FALSE)</f>
        <v>#N/A</v>
      </c>
      <c r="I566" s="58" t="e">
        <f>VLOOKUP($A566,EVID_OSEVU!$A$1:$M$4972,11,FALSE)</f>
        <v>#N/A</v>
      </c>
      <c r="J566" s="63" t="e">
        <f>VLOOKUP(K566,Export6[#All],2,FALSE)</f>
        <v>#N/A</v>
      </c>
      <c r="K566" s="32"/>
      <c r="L566" s="33"/>
      <c r="M566" s="67" t="e">
        <f t="shared" si="8"/>
        <v>#N/A</v>
      </c>
      <c r="N566" s="61"/>
    </row>
    <row r="567" spans="1:14" x14ac:dyDescent="0.2">
      <c r="A567" s="32"/>
      <c r="B567" s="45" t="e">
        <f>VLOOKUP($A567,EVID_OSEVU!$A$1:$M$4972,2,FALSE)</f>
        <v>#N/A</v>
      </c>
      <c r="C567" s="45" t="e">
        <f>VLOOKUP($A567,EVID_OSEVU!$A$1:$M$4972,3,FALSE)</f>
        <v>#N/A</v>
      </c>
      <c r="D567" s="45" t="e">
        <f>VLOOKUP($A567,EVID_OSEVU!$A$1:$M$4972,4,FALSE)</f>
        <v>#N/A</v>
      </c>
      <c r="E567" s="35"/>
      <c r="F567" s="45" t="e">
        <f>VLOOKUP($A567,EVID_OSEVU!$A$1:$M$4972,7,FALSE)</f>
        <v>#N/A</v>
      </c>
      <c r="G567" s="45" t="e">
        <f>VLOOKUP($A567,EVID_OSEVU!$A$1:$M$4972,8,FALSE)</f>
        <v>#N/A</v>
      </c>
      <c r="H567" s="45" t="e">
        <f>VLOOKUP($A567,EVID_OSEVU!$A$1:$M$4972,11,FALSE)</f>
        <v>#N/A</v>
      </c>
      <c r="I567" s="58" t="e">
        <f>VLOOKUP($A567,EVID_OSEVU!$A$1:$M$4972,11,FALSE)</f>
        <v>#N/A</v>
      </c>
      <c r="J567" s="63" t="e">
        <f>VLOOKUP(K567,Export6[#All],2,FALSE)</f>
        <v>#N/A</v>
      </c>
      <c r="K567" s="32"/>
      <c r="L567" s="33"/>
      <c r="M567" s="67" t="e">
        <f t="shared" si="8"/>
        <v>#N/A</v>
      </c>
      <c r="N567" s="61"/>
    </row>
    <row r="568" spans="1:14" x14ac:dyDescent="0.2">
      <c r="A568" s="32"/>
      <c r="B568" s="45" t="e">
        <f>VLOOKUP($A568,EVID_OSEVU!$A$1:$M$4972,2,FALSE)</f>
        <v>#N/A</v>
      </c>
      <c r="C568" s="45" t="e">
        <f>VLOOKUP($A568,EVID_OSEVU!$A$1:$M$4972,3,FALSE)</f>
        <v>#N/A</v>
      </c>
      <c r="D568" s="45" t="e">
        <f>VLOOKUP($A568,EVID_OSEVU!$A$1:$M$4972,4,FALSE)</f>
        <v>#N/A</v>
      </c>
      <c r="E568" s="35"/>
      <c r="F568" s="45" t="e">
        <f>VLOOKUP($A568,EVID_OSEVU!$A$1:$M$4972,7,FALSE)</f>
        <v>#N/A</v>
      </c>
      <c r="G568" s="45" t="e">
        <f>VLOOKUP($A568,EVID_OSEVU!$A$1:$M$4972,8,FALSE)</f>
        <v>#N/A</v>
      </c>
      <c r="H568" s="45" t="e">
        <f>VLOOKUP($A568,EVID_OSEVU!$A$1:$M$4972,11,FALSE)</f>
        <v>#N/A</v>
      </c>
      <c r="I568" s="58" t="e">
        <f>VLOOKUP($A568,EVID_OSEVU!$A$1:$M$4972,11,FALSE)</f>
        <v>#N/A</v>
      </c>
      <c r="J568" s="63" t="e">
        <f>VLOOKUP(K568,Export6[#All],2,FALSE)</f>
        <v>#N/A</v>
      </c>
      <c r="K568" s="32"/>
      <c r="L568" s="33"/>
      <c r="M568" s="67" t="e">
        <f t="shared" si="8"/>
        <v>#N/A</v>
      </c>
      <c r="N568" s="61"/>
    </row>
    <row r="569" spans="1:14" x14ac:dyDescent="0.2">
      <c r="A569" s="32"/>
      <c r="B569" s="45" t="e">
        <f>VLOOKUP($A569,EVID_OSEVU!$A$1:$M$4972,2,FALSE)</f>
        <v>#N/A</v>
      </c>
      <c r="C569" s="45" t="e">
        <f>VLOOKUP($A569,EVID_OSEVU!$A$1:$M$4972,3,FALSE)</f>
        <v>#N/A</v>
      </c>
      <c r="D569" s="45" t="e">
        <f>VLOOKUP($A569,EVID_OSEVU!$A$1:$M$4972,4,FALSE)</f>
        <v>#N/A</v>
      </c>
      <c r="E569" s="35"/>
      <c r="F569" s="45" t="e">
        <f>VLOOKUP($A569,EVID_OSEVU!$A$1:$M$4972,7,FALSE)</f>
        <v>#N/A</v>
      </c>
      <c r="G569" s="45" t="e">
        <f>VLOOKUP($A569,EVID_OSEVU!$A$1:$M$4972,8,FALSE)</f>
        <v>#N/A</v>
      </c>
      <c r="H569" s="45" t="e">
        <f>VLOOKUP($A569,EVID_OSEVU!$A$1:$M$4972,11,FALSE)</f>
        <v>#N/A</v>
      </c>
      <c r="I569" s="58" t="e">
        <f>VLOOKUP($A569,EVID_OSEVU!$A$1:$M$4972,11,FALSE)</f>
        <v>#N/A</v>
      </c>
      <c r="J569" s="63" t="e">
        <f>VLOOKUP(K569,Export6[#All],2,FALSE)</f>
        <v>#N/A</v>
      </c>
      <c r="K569" s="32"/>
      <c r="L569" s="33"/>
      <c r="M569" s="67" t="e">
        <f t="shared" si="8"/>
        <v>#N/A</v>
      </c>
      <c r="N569" s="61"/>
    </row>
    <row r="570" spans="1:14" x14ac:dyDescent="0.2">
      <c r="A570" s="32"/>
      <c r="B570" s="45" t="e">
        <f>VLOOKUP($A570,EVID_OSEVU!$A$1:$M$4972,2,FALSE)</f>
        <v>#N/A</v>
      </c>
      <c r="C570" s="45" t="e">
        <f>VLOOKUP($A570,EVID_OSEVU!$A$1:$M$4972,3,FALSE)</f>
        <v>#N/A</v>
      </c>
      <c r="D570" s="45" t="e">
        <f>VLOOKUP($A570,EVID_OSEVU!$A$1:$M$4972,4,FALSE)</f>
        <v>#N/A</v>
      </c>
      <c r="E570" s="35"/>
      <c r="F570" s="45" t="e">
        <f>VLOOKUP($A570,EVID_OSEVU!$A$1:$M$4972,7,FALSE)</f>
        <v>#N/A</v>
      </c>
      <c r="G570" s="45" t="e">
        <f>VLOOKUP($A570,EVID_OSEVU!$A$1:$M$4972,8,FALSE)</f>
        <v>#N/A</v>
      </c>
      <c r="H570" s="45" t="e">
        <f>VLOOKUP($A570,EVID_OSEVU!$A$1:$M$4972,11,FALSE)</f>
        <v>#N/A</v>
      </c>
      <c r="I570" s="58" t="e">
        <f>VLOOKUP($A570,EVID_OSEVU!$A$1:$M$4972,11,FALSE)</f>
        <v>#N/A</v>
      </c>
      <c r="J570" s="63" t="e">
        <f>VLOOKUP(K570,Export6[#All],2,FALSE)</f>
        <v>#N/A</v>
      </c>
      <c r="K570" s="32"/>
      <c r="L570" s="33"/>
      <c r="M570" s="67" t="e">
        <f t="shared" si="8"/>
        <v>#N/A</v>
      </c>
      <c r="N570" s="61"/>
    </row>
    <row r="571" spans="1:14" x14ac:dyDescent="0.2">
      <c r="A571" s="32"/>
      <c r="B571" s="45" t="e">
        <f>VLOOKUP($A571,EVID_OSEVU!$A$1:$M$4972,2,FALSE)</f>
        <v>#N/A</v>
      </c>
      <c r="C571" s="45" t="e">
        <f>VLOOKUP($A571,EVID_OSEVU!$A$1:$M$4972,3,FALSE)</f>
        <v>#N/A</v>
      </c>
      <c r="D571" s="45" t="e">
        <f>VLOOKUP($A571,EVID_OSEVU!$A$1:$M$4972,4,FALSE)</f>
        <v>#N/A</v>
      </c>
      <c r="E571" s="35"/>
      <c r="F571" s="45" t="e">
        <f>VLOOKUP($A571,EVID_OSEVU!$A$1:$M$4972,7,FALSE)</f>
        <v>#N/A</v>
      </c>
      <c r="G571" s="45" t="e">
        <f>VLOOKUP($A571,EVID_OSEVU!$A$1:$M$4972,8,FALSE)</f>
        <v>#N/A</v>
      </c>
      <c r="H571" s="45" t="e">
        <f>VLOOKUP($A571,EVID_OSEVU!$A$1:$M$4972,11,FALSE)</f>
        <v>#N/A</v>
      </c>
      <c r="I571" s="58" t="e">
        <f>VLOOKUP($A571,EVID_OSEVU!$A$1:$M$4972,11,FALSE)</f>
        <v>#N/A</v>
      </c>
      <c r="J571" s="63" t="e">
        <f>VLOOKUP(K571,Export6[#All],2,FALSE)</f>
        <v>#N/A</v>
      </c>
      <c r="K571" s="32"/>
      <c r="L571" s="33"/>
      <c r="M571" s="67" t="e">
        <f t="shared" si="8"/>
        <v>#N/A</v>
      </c>
      <c r="N571" s="61"/>
    </row>
    <row r="572" spans="1:14" x14ac:dyDescent="0.2">
      <c r="A572" s="32"/>
      <c r="B572" s="45" t="e">
        <f>VLOOKUP($A572,EVID_OSEVU!$A$1:$M$4972,2,FALSE)</f>
        <v>#N/A</v>
      </c>
      <c r="C572" s="45" t="e">
        <f>VLOOKUP($A572,EVID_OSEVU!$A$1:$M$4972,3,FALSE)</f>
        <v>#N/A</v>
      </c>
      <c r="D572" s="45" t="e">
        <f>VLOOKUP($A572,EVID_OSEVU!$A$1:$M$4972,4,FALSE)</f>
        <v>#N/A</v>
      </c>
      <c r="E572" s="35"/>
      <c r="F572" s="45" t="e">
        <f>VLOOKUP($A572,EVID_OSEVU!$A$1:$M$4972,7,FALSE)</f>
        <v>#N/A</v>
      </c>
      <c r="G572" s="45" t="e">
        <f>VLOOKUP($A572,EVID_OSEVU!$A$1:$M$4972,8,FALSE)</f>
        <v>#N/A</v>
      </c>
      <c r="H572" s="45" t="e">
        <f>VLOOKUP($A572,EVID_OSEVU!$A$1:$M$4972,11,FALSE)</f>
        <v>#N/A</v>
      </c>
      <c r="I572" s="58" t="e">
        <f>VLOOKUP($A572,EVID_OSEVU!$A$1:$M$4972,11,FALSE)</f>
        <v>#N/A</v>
      </c>
      <c r="J572" s="63" t="e">
        <f>VLOOKUP(K572,Export6[#All],2,FALSE)</f>
        <v>#N/A</v>
      </c>
      <c r="K572" s="32"/>
      <c r="L572" s="33"/>
      <c r="M572" s="67" t="e">
        <f t="shared" si="8"/>
        <v>#N/A</v>
      </c>
      <c r="N572" s="61"/>
    </row>
    <row r="573" spans="1:14" x14ac:dyDescent="0.2">
      <c r="A573" s="32"/>
      <c r="B573" s="45" t="e">
        <f>VLOOKUP($A573,EVID_OSEVU!$A$1:$M$4972,2,FALSE)</f>
        <v>#N/A</v>
      </c>
      <c r="C573" s="45" t="e">
        <f>VLOOKUP($A573,EVID_OSEVU!$A$1:$M$4972,3,FALSE)</f>
        <v>#N/A</v>
      </c>
      <c r="D573" s="45" t="e">
        <f>VLOOKUP($A573,EVID_OSEVU!$A$1:$M$4972,4,FALSE)</f>
        <v>#N/A</v>
      </c>
      <c r="E573" s="35"/>
      <c r="F573" s="45" t="e">
        <f>VLOOKUP($A573,EVID_OSEVU!$A$1:$M$4972,7,FALSE)</f>
        <v>#N/A</v>
      </c>
      <c r="G573" s="45" t="e">
        <f>VLOOKUP($A573,EVID_OSEVU!$A$1:$M$4972,8,FALSE)</f>
        <v>#N/A</v>
      </c>
      <c r="H573" s="45" t="e">
        <f>VLOOKUP($A573,EVID_OSEVU!$A$1:$M$4972,11,FALSE)</f>
        <v>#N/A</v>
      </c>
      <c r="I573" s="58" t="e">
        <f>VLOOKUP($A573,EVID_OSEVU!$A$1:$M$4972,11,FALSE)</f>
        <v>#N/A</v>
      </c>
      <c r="J573" s="63" t="e">
        <f>VLOOKUP(K573,Export6[#All],2,FALSE)</f>
        <v>#N/A</v>
      </c>
      <c r="K573" s="32"/>
      <c r="L573" s="33"/>
      <c r="M573" s="67" t="e">
        <f t="shared" si="8"/>
        <v>#N/A</v>
      </c>
      <c r="N573" s="61"/>
    </row>
    <row r="574" spans="1:14" x14ac:dyDescent="0.2">
      <c r="A574" s="32"/>
      <c r="B574" s="45" t="e">
        <f>VLOOKUP($A574,EVID_OSEVU!$A$1:$M$4972,2,FALSE)</f>
        <v>#N/A</v>
      </c>
      <c r="C574" s="45" t="e">
        <f>VLOOKUP($A574,EVID_OSEVU!$A$1:$M$4972,3,FALSE)</f>
        <v>#N/A</v>
      </c>
      <c r="D574" s="45" t="e">
        <f>VLOOKUP($A574,EVID_OSEVU!$A$1:$M$4972,4,FALSE)</f>
        <v>#N/A</v>
      </c>
      <c r="E574" s="35"/>
      <c r="F574" s="45" t="e">
        <f>VLOOKUP($A574,EVID_OSEVU!$A$1:$M$4972,7,FALSE)</f>
        <v>#N/A</v>
      </c>
      <c r="G574" s="45" t="e">
        <f>VLOOKUP($A574,EVID_OSEVU!$A$1:$M$4972,8,FALSE)</f>
        <v>#N/A</v>
      </c>
      <c r="H574" s="45" t="e">
        <f>VLOOKUP($A574,EVID_OSEVU!$A$1:$M$4972,11,FALSE)</f>
        <v>#N/A</v>
      </c>
      <c r="I574" s="58" t="e">
        <f>VLOOKUP($A574,EVID_OSEVU!$A$1:$M$4972,11,FALSE)</f>
        <v>#N/A</v>
      </c>
      <c r="J574" s="63" t="e">
        <f>VLOOKUP(K574,Export6[#All],2,FALSE)</f>
        <v>#N/A</v>
      </c>
      <c r="K574" s="32"/>
      <c r="L574" s="33"/>
      <c r="M574" s="67" t="e">
        <f t="shared" si="8"/>
        <v>#N/A</v>
      </c>
      <c r="N574" s="61"/>
    </row>
    <row r="575" spans="1:14" x14ac:dyDescent="0.2">
      <c r="A575" s="32"/>
      <c r="B575" s="45" t="e">
        <f>VLOOKUP($A575,EVID_OSEVU!$A$1:$M$4972,2,FALSE)</f>
        <v>#N/A</v>
      </c>
      <c r="C575" s="45" t="e">
        <f>VLOOKUP($A575,EVID_OSEVU!$A$1:$M$4972,3,FALSE)</f>
        <v>#N/A</v>
      </c>
      <c r="D575" s="45" t="e">
        <f>VLOOKUP($A575,EVID_OSEVU!$A$1:$M$4972,4,FALSE)</f>
        <v>#N/A</v>
      </c>
      <c r="E575" s="35"/>
      <c r="F575" s="45" t="e">
        <f>VLOOKUP($A575,EVID_OSEVU!$A$1:$M$4972,7,FALSE)</f>
        <v>#N/A</v>
      </c>
      <c r="G575" s="45" t="e">
        <f>VLOOKUP($A575,EVID_OSEVU!$A$1:$M$4972,8,FALSE)</f>
        <v>#N/A</v>
      </c>
      <c r="H575" s="45" t="e">
        <f>VLOOKUP($A575,EVID_OSEVU!$A$1:$M$4972,11,FALSE)</f>
        <v>#N/A</v>
      </c>
      <c r="I575" s="58" t="e">
        <f>VLOOKUP($A575,EVID_OSEVU!$A$1:$M$4972,11,FALSE)</f>
        <v>#N/A</v>
      </c>
      <c r="J575" s="63" t="e">
        <f>VLOOKUP(K575,Export6[#All],2,FALSE)</f>
        <v>#N/A</v>
      </c>
      <c r="K575" s="32"/>
      <c r="L575" s="33"/>
      <c r="M575" s="67" t="e">
        <f t="shared" si="8"/>
        <v>#N/A</v>
      </c>
      <c r="N575" s="61"/>
    </row>
    <row r="576" spans="1:14" x14ac:dyDescent="0.2">
      <c r="A576" s="32"/>
      <c r="B576" s="45" t="e">
        <f>VLOOKUP($A576,EVID_OSEVU!$A$1:$M$4972,2,FALSE)</f>
        <v>#N/A</v>
      </c>
      <c r="C576" s="45" t="e">
        <f>VLOOKUP($A576,EVID_OSEVU!$A$1:$M$4972,3,FALSE)</f>
        <v>#N/A</v>
      </c>
      <c r="D576" s="45" t="e">
        <f>VLOOKUP($A576,EVID_OSEVU!$A$1:$M$4972,4,FALSE)</f>
        <v>#N/A</v>
      </c>
      <c r="E576" s="35"/>
      <c r="F576" s="45" t="e">
        <f>VLOOKUP($A576,EVID_OSEVU!$A$1:$M$4972,7,FALSE)</f>
        <v>#N/A</v>
      </c>
      <c r="G576" s="45" t="e">
        <f>VLOOKUP($A576,EVID_OSEVU!$A$1:$M$4972,8,FALSE)</f>
        <v>#N/A</v>
      </c>
      <c r="H576" s="45" t="e">
        <f>VLOOKUP($A576,EVID_OSEVU!$A$1:$M$4972,11,FALSE)</f>
        <v>#N/A</v>
      </c>
      <c r="I576" s="58" t="e">
        <f>VLOOKUP($A576,EVID_OSEVU!$A$1:$M$4972,11,FALSE)</f>
        <v>#N/A</v>
      </c>
      <c r="J576" s="63" t="e">
        <f>VLOOKUP(K576,Export6[#All],2,FALSE)</f>
        <v>#N/A</v>
      </c>
      <c r="K576" s="32"/>
      <c r="L576" s="33"/>
      <c r="M576" s="67" t="e">
        <f t="shared" si="8"/>
        <v>#N/A</v>
      </c>
      <c r="N576" s="61"/>
    </row>
    <row r="577" spans="1:14" x14ac:dyDescent="0.2">
      <c r="A577" s="32"/>
      <c r="B577" s="45" t="e">
        <f>VLOOKUP($A577,EVID_OSEVU!$A$1:$M$4972,2,FALSE)</f>
        <v>#N/A</v>
      </c>
      <c r="C577" s="45" t="e">
        <f>VLOOKUP($A577,EVID_OSEVU!$A$1:$M$4972,3,FALSE)</f>
        <v>#N/A</v>
      </c>
      <c r="D577" s="45" t="e">
        <f>VLOOKUP($A577,EVID_OSEVU!$A$1:$M$4972,4,FALSE)</f>
        <v>#N/A</v>
      </c>
      <c r="E577" s="35"/>
      <c r="F577" s="45" t="e">
        <f>VLOOKUP($A577,EVID_OSEVU!$A$1:$M$4972,7,FALSE)</f>
        <v>#N/A</v>
      </c>
      <c r="G577" s="45" t="e">
        <f>VLOOKUP($A577,EVID_OSEVU!$A$1:$M$4972,8,FALSE)</f>
        <v>#N/A</v>
      </c>
      <c r="H577" s="45" t="e">
        <f>VLOOKUP($A577,EVID_OSEVU!$A$1:$M$4972,11,FALSE)</f>
        <v>#N/A</v>
      </c>
      <c r="I577" s="58" t="e">
        <f>VLOOKUP($A577,EVID_OSEVU!$A$1:$M$4972,11,FALSE)</f>
        <v>#N/A</v>
      </c>
      <c r="J577" s="63" t="e">
        <f>VLOOKUP(K577,Export6[#All],2,FALSE)</f>
        <v>#N/A</v>
      </c>
      <c r="K577" s="32"/>
      <c r="L577" s="33"/>
      <c r="M577" s="67" t="e">
        <f t="shared" si="8"/>
        <v>#N/A</v>
      </c>
      <c r="N577" s="61"/>
    </row>
    <row r="578" spans="1:14" x14ac:dyDescent="0.2">
      <c r="A578" s="32"/>
      <c r="B578" s="45" t="e">
        <f>VLOOKUP($A578,EVID_OSEVU!$A$1:$M$4972,2,FALSE)</f>
        <v>#N/A</v>
      </c>
      <c r="C578" s="45" t="e">
        <f>VLOOKUP($A578,EVID_OSEVU!$A$1:$M$4972,3,FALSE)</f>
        <v>#N/A</v>
      </c>
      <c r="D578" s="45" t="e">
        <f>VLOOKUP($A578,EVID_OSEVU!$A$1:$M$4972,4,FALSE)</f>
        <v>#N/A</v>
      </c>
      <c r="E578" s="35"/>
      <c r="F578" s="45" t="e">
        <f>VLOOKUP($A578,EVID_OSEVU!$A$1:$M$4972,7,FALSE)</f>
        <v>#N/A</v>
      </c>
      <c r="G578" s="45" t="e">
        <f>VLOOKUP($A578,EVID_OSEVU!$A$1:$M$4972,8,FALSE)</f>
        <v>#N/A</v>
      </c>
      <c r="H578" s="45" t="e">
        <f>VLOOKUP($A578,EVID_OSEVU!$A$1:$M$4972,11,FALSE)</f>
        <v>#N/A</v>
      </c>
      <c r="I578" s="58" t="e">
        <f>VLOOKUP($A578,EVID_OSEVU!$A$1:$M$4972,11,FALSE)</f>
        <v>#N/A</v>
      </c>
      <c r="J578" s="63" t="e">
        <f>VLOOKUP(K578,Export6[#All],2,FALSE)</f>
        <v>#N/A</v>
      </c>
      <c r="K578" s="32"/>
      <c r="L578" s="33"/>
      <c r="M578" s="67" t="e">
        <f t="shared" si="8"/>
        <v>#N/A</v>
      </c>
      <c r="N578" s="61"/>
    </row>
    <row r="579" spans="1:14" x14ac:dyDescent="0.2">
      <c r="A579" s="32"/>
      <c r="B579" s="45" t="e">
        <f>VLOOKUP($A579,EVID_OSEVU!$A$1:$M$4972,2,FALSE)</f>
        <v>#N/A</v>
      </c>
      <c r="C579" s="45" t="e">
        <f>VLOOKUP($A579,EVID_OSEVU!$A$1:$M$4972,3,FALSE)</f>
        <v>#N/A</v>
      </c>
      <c r="D579" s="45" t="e">
        <f>VLOOKUP($A579,EVID_OSEVU!$A$1:$M$4972,4,FALSE)</f>
        <v>#N/A</v>
      </c>
      <c r="E579" s="35"/>
      <c r="F579" s="45" t="e">
        <f>VLOOKUP($A579,EVID_OSEVU!$A$1:$M$4972,7,FALSE)</f>
        <v>#N/A</v>
      </c>
      <c r="G579" s="45" t="e">
        <f>VLOOKUP($A579,EVID_OSEVU!$A$1:$M$4972,8,FALSE)</f>
        <v>#N/A</v>
      </c>
      <c r="H579" s="45" t="e">
        <f>VLOOKUP($A579,EVID_OSEVU!$A$1:$M$4972,11,FALSE)</f>
        <v>#N/A</v>
      </c>
      <c r="I579" s="58" t="e">
        <f>VLOOKUP($A579,EVID_OSEVU!$A$1:$M$4972,11,FALSE)</f>
        <v>#N/A</v>
      </c>
      <c r="J579" s="63" t="e">
        <f>VLOOKUP(K579,Export6[#All],2,FALSE)</f>
        <v>#N/A</v>
      </c>
      <c r="K579" s="32"/>
      <c r="L579" s="33"/>
      <c r="M579" s="67" t="e">
        <f t="shared" si="8"/>
        <v>#N/A</v>
      </c>
      <c r="N579" s="61"/>
    </row>
    <row r="580" spans="1:14" x14ac:dyDescent="0.2">
      <c r="A580" s="32"/>
      <c r="B580" s="45" t="e">
        <f>VLOOKUP($A580,EVID_OSEVU!$A$1:$M$4972,2,FALSE)</f>
        <v>#N/A</v>
      </c>
      <c r="C580" s="45" t="e">
        <f>VLOOKUP($A580,EVID_OSEVU!$A$1:$M$4972,3,FALSE)</f>
        <v>#N/A</v>
      </c>
      <c r="D580" s="45" t="e">
        <f>VLOOKUP($A580,EVID_OSEVU!$A$1:$M$4972,4,FALSE)</f>
        <v>#N/A</v>
      </c>
      <c r="E580" s="35"/>
      <c r="F580" s="45" t="e">
        <f>VLOOKUP($A580,EVID_OSEVU!$A$1:$M$4972,7,FALSE)</f>
        <v>#N/A</v>
      </c>
      <c r="G580" s="45" t="e">
        <f>VLOOKUP($A580,EVID_OSEVU!$A$1:$M$4972,8,FALSE)</f>
        <v>#N/A</v>
      </c>
      <c r="H580" s="45" t="e">
        <f>VLOOKUP($A580,EVID_OSEVU!$A$1:$M$4972,11,FALSE)</f>
        <v>#N/A</v>
      </c>
      <c r="I580" s="58" t="e">
        <f>VLOOKUP($A580,EVID_OSEVU!$A$1:$M$4972,11,FALSE)</f>
        <v>#N/A</v>
      </c>
      <c r="J580" s="63" t="e">
        <f>VLOOKUP(K580,Export6[#All],2,FALSE)</f>
        <v>#N/A</v>
      </c>
      <c r="K580" s="32"/>
      <c r="L580" s="33"/>
      <c r="M580" s="67" t="e">
        <f t="shared" ref="M580:M643" si="9">L580*I580</f>
        <v>#N/A</v>
      </c>
      <c r="N580" s="61"/>
    </row>
    <row r="581" spans="1:14" x14ac:dyDescent="0.2">
      <c r="A581" s="32"/>
      <c r="B581" s="45" t="e">
        <f>VLOOKUP($A581,EVID_OSEVU!$A$1:$M$4972,2,FALSE)</f>
        <v>#N/A</v>
      </c>
      <c r="C581" s="45" t="e">
        <f>VLOOKUP($A581,EVID_OSEVU!$A$1:$M$4972,3,FALSE)</f>
        <v>#N/A</v>
      </c>
      <c r="D581" s="45" t="e">
        <f>VLOOKUP($A581,EVID_OSEVU!$A$1:$M$4972,4,FALSE)</f>
        <v>#N/A</v>
      </c>
      <c r="E581" s="35"/>
      <c r="F581" s="45" t="e">
        <f>VLOOKUP($A581,EVID_OSEVU!$A$1:$M$4972,7,FALSE)</f>
        <v>#N/A</v>
      </c>
      <c r="G581" s="45" t="e">
        <f>VLOOKUP($A581,EVID_OSEVU!$A$1:$M$4972,8,FALSE)</f>
        <v>#N/A</v>
      </c>
      <c r="H581" s="45" t="e">
        <f>VLOOKUP($A581,EVID_OSEVU!$A$1:$M$4972,11,FALSE)</f>
        <v>#N/A</v>
      </c>
      <c r="I581" s="58" t="e">
        <f>VLOOKUP($A581,EVID_OSEVU!$A$1:$M$4972,11,FALSE)</f>
        <v>#N/A</v>
      </c>
      <c r="J581" s="63" t="e">
        <f>VLOOKUP(K581,Export6[#All],2,FALSE)</f>
        <v>#N/A</v>
      </c>
      <c r="K581" s="32"/>
      <c r="L581" s="33"/>
      <c r="M581" s="67" t="e">
        <f t="shared" si="9"/>
        <v>#N/A</v>
      </c>
      <c r="N581" s="61"/>
    </row>
    <row r="582" spans="1:14" x14ac:dyDescent="0.2">
      <c r="A582" s="32"/>
      <c r="B582" s="45" t="e">
        <f>VLOOKUP($A582,EVID_OSEVU!$A$1:$M$4972,2,FALSE)</f>
        <v>#N/A</v>
      </c>
      <c r="C582" s="45" t="e">
        <f>VLOOKUP($A582,EVID_OSEVU!$A$1:$M$4972,3,FALSE)</f>
        <v>#N/A</v>
      </c>
      <c r="D582" s="45" t="e">
        <f>VLOOKUP($A582,EVID_OSEVU!$A$1:$M$4972,4,FALSE)</f>
        <v>#N/A</v>
      </c>
      <c r="E582" s="35"/>
      <c r="F582" s="45" t="e">
        <f>VLOOKUP($A582,EVID_OSEVU!$A$1:$M$4972,7,FALSE)</f>
        <v>#N/A</v>
      </c>
      <c r="G582" s="45" t="e">
        <f>VLOOKUP($A582,EVID_OSEVU!$A$1:$M$4972,8,FALSE)</f>
        <v>#N/A</v>
      </c>
      <c r="H582" s="45" t="e">
        <f>VLOOKUP($A582,EVID_OSEVU!$A$1:$M$4972,11,FALSE)</f>
        <v>#N/A</v>
      </c>
      <c r="I582" s="58" t="e">
        <f>VLOOKUP($A582,EVID_OSEVU!$A$1:$M$4972,11,FALSE)</f>
        <v>#N/A</v>
      </c>
      <c r="J582" s="63" t="e">
        <f>VLOOKUP(K582,Export6[#All],2,FALSE)</f>
        <v>#N/A</v>
      </c>
      <c r="K582" s="32"/>
      <c r="L582" s="33"/>
      <c r="M582" s="67" t="e">
        <f t="shared" si="9"/>
        <v>#N/A</v>
      </c>
      <c r="N582" s="61"/>
    </row>
    <row r="583" spans="1:14" x14ac:dyDescent="0.2">
      <c r="A583" s="32"/>
      <c r="B583" s="45" t="e">
        <f>VLOOKUP($A583,EVID_OSEVU!$A$1:$M$4972,2,FALSE)</f>
        <v>#N/A</v>
      </c>
      <c r="C583" s="45" t="e">
        <f>VLOOKUP($A583,EVID_OSEVU!$A$1:$M$4972,3,FALSE)</f>
        <v>#N/A</v>
      </c>
      <c r="D583" s="45" t="e">
        <f>VLOOKUP($A583,EVID_OSEVU!$A$1:$M$4972,4,FALSE)</f>
        <v>#N/A</v>
      </c>
      <c r="E583" s="35"/>
      <c r="F583" s="45" t="e">
        <f>VLOOKUP($A583,EVID_OSEVU!$A$1:$M$4972,7,FALSE)</f>
        <v>#N/A</v>
      </c>
      <c r="G583" s="45" t="e">
        <f>VLOOKUP($A583,EVID_OSEVU!$A$1:$M$4972,8,FALSE)</f>
        <v>#N/A</v>
      </c>
      <c r="H583" s="45" t="e">
        <f>VLOOKUP($A583,EVID_OSEVU!$A$1:$M$4972,11,FALSE)</f>
        <v>#N/A</v>
      </c>
      <c r="I583" s="58" t="e">
        <f>VLOOKUP($A583,EVID_OSEVU!$A$1:$M$4972,11,FALSE)</f>
        <v>#N/A</v>
      </c>
      <c r="J583" s="63" t="e">
        <f>VLOOKUP(K583,Export6[#All],2,FALSE)</f>
        <v>#N/A</v>
      </c>
      <c r="K583" s="32"/>
      <c r="L583" s="33"/>
      <c r="M583" s="67" t="e">
        <f t="shared" si="9"/>
        <v>#N/A</v>
      </c>
      <c r="N583" s="61"/>
    </row>
    <row r="584" spans="1:14" x14ac:dyDescent="0.2">
      <c r="A584" s="32"/>
      <c r="B584" s="45" t="e">
        <f>VLOOKUP($A584,EVID_OSEVU!$A$1:$M$4972,2,FALSE)</f>
        <v>#N/A</v>
      </c>
      <c r="C584" s="45" t="e">
        <f>VLOOKUP($A584,EVID_OSEVU!$A$1:$M$4972,3,FALSE)</f>
        <v>#N/A</v>
      </c>
      <c r="D584" s="45" t="e">
        <f>VLOOKUP($A584,EVID_OSEVU!$A$1:$M$4972,4,FALSE)</f>
        <v>#N/A</v>
      </c>
      <c r="E584" s="35"/>
      <c r="F584" s="45" t="e">
        <f>VLOOKUP($A584,EVID_OSEVU!$A$1:$M$4972,7,FALSE)</f>
        <v>#N/A</v>
      </c>
      <c r="G584" s="45" t="e">
        <f>VLOOKUP($A584,EVID_OSEVU!$A$1:$M$4972,8,FALSE)</f>
        <v>#N/A</v>
      </c>
      <c r="H584" s="45" t="e">
        <f>VLOOKUP($A584,EVID_OSEVU!$A$1:$M$4972,11,FALSE)</f>
        <v>#N/A</v>
      </c>
      <c r="I584" s="58" t="e">
        <f>VLOOKUP($A584,EVID_OSEVU!$A$1:$M$4972,11,FALSE)</f>
        <v>#N/A</v>
      </c>
      <c r="J584" s="63" t="e">
        <f>VLOOKUP(K584,Export6[#All],2,FALSE)</f>
        <v>#N/A</v>
      </c>
      <c r="K584" s="32"/>
      <c r="L584" s="33"/>
      <c r="M584" s="67" t="e">
        <f t="shared" si="9"/>
        <v>#N/A</v>
      </c>
      <c r="N584" s="61"/>
    </row>
    <row r="585" spans="1:14" x14ac:dyDescent="0.2">
      <c r="A585" s="32"/>
      <c r="B585" s="45" t="e">
        <f>VLOOKUP($A585,EVID_OSEVU!$A$1:$M$4972,2,FALSE)</f>
        <v>#N/A</v>
      </c>
      <c r="C585" s="45" t="e">
        <f>VLOOKUP($A585,EVID_OSEVU!$A$1:$M$4972,3,FALSE)</f>
        <v>#N/A</v>
      </c>
      <c r="D585" s="45" t="e">
        <f>VLOOKUP($A585,EVID_OSEVU!$A$1:$M$4972,4,FALSE)</f>
        <v>#N/A</v>
      </c>
      <c r="E585" s="35"/>
      <c r="F585" s="45" t="e">
        <f>VLOOKUP($A585,EVID_OSEVU!$A$1:$M$4972,7,FALSE)</f>
        <v>#N/A</v>
      </c>
      <c r="G585" s="45" t="e">
        <f>VLOOKUP($A585,EVID_OSEVU!$A$1:$M$4972,8,FALSE)</f>
        <v>#N/A</v>
      </c>
      <c r="H585" s="45" t="e">
        <f>VLOOKUP($A585,EVID_OSEVU!$A$1:$M$4972,11,FALSE)</f>
        <v>#N/A</v>
      </c>
      <c r="I585" s="58" t="e">
        <f>VLOOKUP($A585,EVID_OSEVU!$A$1:$M$4972,11,FALSE)</f>
        <v>#N/A</v>
      </c>
      <c r="J585" s="63" t="e">
        <f>VLOOKUP(K585,Export6[#All],2,FALSE)</f>
        <v>#N/A</v>
      </c>
      <c r="K585" s="32"/>
      <c r="L585" s="33"/>
      <c r="M585" s="67" t="e">
        <f t="shared" si="9"/>
        <v>#N/A</v>
      </c>
      <c r="N585" s="61"/>
    </row>
    <row r="586" spans="1:14" x14ac:dyDescent="0.2">
      <c r="A586" s="32"/>
      <c r="B586" s="45" t="e">
        <f>VLOOKUP($A586,EVID_OSEVU!$A$1:$M$4972,2,FALSE)</f>
        <v>#N/A</v>
      </c>
      <c r="C586" s="45" t="e">
        <f>VLOOKUP($A586,EVID_OSEVU!$A$1:$M$4972,3,FALSE)</f>
        <v>#N/A</v>
      </c>
      <c r="D586" s="45" t="e">
        <f>VLOOKUP($A586,EVID_OSEVU!$A$1:$M$4972,4,FALSE)</f>
        <v>#N/A</v>
      </c>
      <c r="E586" s="35"/>
      <c r="F586" s="45" t="e">
        <f>VLOOKUP($A586,EVID_OSEVU!$A$1:$M$4972,7,FALSE)</f>
        <v>#N/A</v>
      </c>
      <c r="G586" s="45" t="e">
        <f>VLOOKUP($A586,EVID_OSEVU!$A$1:$M$4972,8,FALSE)</f>
        <v>#N/A</v>
      </c>
      <c r="H586" s="45" t="e">
        <f>VLOOKUP($A586,EVID_OSEVU!$A$1:$M$4972,11,FALSE)</f>
        <v>#N/A</v>
      </c>
      <c r="I586" s="58" t="e">
        <f>VLOOKUP($A586,EVID_OSEVU!$A$1:$M$4972,11,FALSE)</f>
        <v>#N/A</v>
      </c>
      <c r="J586" s="63" t="e">
        <f>VLOOKUP(K586,Export6[#All],2,FALSE)</f>
        <v>#N/A</v>
      </c>
      <c r="K586" s="32"/>
      <c r="L586" s="33"/>
      <c r="M586" s="67" t="e">
        <f t="shared" si="9"/>
        <v>#N/A</v>
      </c>
      <c r="N586" s="61"/>
    </row>
    <row r="587" spans="1:14" x14ac:dyDescent="0.2">
      <c r="A587" s="32"/>
      <c r="B587" s="45" t="e">
        <f>VLOOKUP($A587,EVID_OSEVU!$A$1:$M$4972,2,FALSE)</f>
        <v>#N/A</v>
      </c>
      <c r="C587" s="45" t="e">
        <f>VLOOKUP($A587,EVID_OSEVU!$A$1:$M$4972,3,FALSE)</f>
        <v>#N/A</v>
      </c>
      <c r="D587" s="45" t="e">
        <f>VLOOKUP($A587,EVID_OSEVU!$A$1:$M$4972,4,FALSE)</f>
        <v>#N/A</v>
      </c>
      <c r="E587" s="35"/>
      <c r="F587" s="45" t="e">
        <f>VLOOKUP($A587,EVID_OSEVU!$A$1:$M$4972,7,FALSE)</f>
        <v>#N/A</v>
      </c>
      <c r="G587" s="45" t="e">
        <f>VLOOKUP($A587,EVID_OSEVU!$A$1:$M$4972,8,FALSE)</f>
        <v>#N/A</v>
      </c>
      <c r="H587" s="45" t="e">
        <f>VLOOKUP($A587,EVID_OSEVU!$A$1:$M$4972,11,FALSE)</f>
        <v>#N/A</v>
      </c>
      <c r="I587" s="58" t="e">
        <f>VLOOKUP($A587,EVID_OSEVU!$A$1:$M$4972,11,FALSE)</f>
        <v>#N/A</v>
      </c>
      <c r="J587" s="63" t="e">
        <f>VLOOKUP(K587,Export6[#All],2,FALSE)</f>
        <v>#N/A</v>
      </c>
      <c r="K587" s="32"/>
      <c r="L587" s="33"/>
      <c r="M587" s="67" t="e">
        <f t="shared" si="9"/>
        <v>#N/A</v>
      </c>
      <c r="N587" s="61"/>
    </row>
    <row r="588" spans="1:14" x14ac:dyDescent="0.2">
      <c r="A588" s="32"/>
      <c r="B588" s="45" t="e">
        <f>VLOOKUP($A588,EVID_OSEVU!$A$1:$M$4972,2,FALSE)</f>
        <v>#N/A</v>
      </c>
      <c r="C588" s="45" t="e">
        <f>VLOOKUP($A588,EVID_OSEVU!$A$1:$M$4972,3,FALSE)</f>
        <v>#N/A</v>
      </c>
      <c r="D588" s="45" t="e">
        <f>VLOOKUP($A588,EVID_OSEVU!$A$1:$M$4972,4,FALSE)</f>
        <v>#N/A</v>
      </c>
      <c r="E588" s="35"/>
      <c r="F588" s="45" t="e">
        <f>VLOOKUP($A588,EVID_OSEVU!$A$1:$M$4972,7,FALSE)</f>
        <v>#N/A</v>
      </c>
      <c r="G588" s="45" t="e">
        <f>VLOOKUP($A588,EVID_OSEVU!$A$1:$M$4972,8,FALSE)</f>
        <v>#N/A</v>
      </c>
      <c r="H588" s="45" t="e">
        <f>VLOOKUP($A588,EVID_OSEVU!$A$1:$M$4972,11,FALSE)</f>
        <v>#N/A</v>
      </c>
      <c r="I588" s="58" t="e">
        <f>VLOOKUP($A588,EVID_OSEVU!$A$1:$M$4972,11,FALSE)</f>
        <v>#N/A</v>
      </c>
      <c r="J588" s="63" t="e">
        <f>VLOOKUP(K588,Export6[#All],2,FALSE)</f>
        <v>#N/A</v>
      </c>
      <c r="K588" s="32"/>
      <c r="L588" s="33"/>
      <c r="M588" s="67" t="e">
        <f t="shared" si="9"/>
        <v>#N/A</v>
      </c>
      <c r="N588" s="61"/>
    </row>
    <row r="589" spans="1:14" x14ac:dyDescent="0.2">
      <c r="A589" s="32"/>
      <c r="B589" s="45" t="e">
        <f>VLOOKUP($A589,EVID_OSEVU!$A$1:$M$4972,2,FALSE)</f>
        <v>#N/A</v>
      </c>
      <c r="C589" s="45" t="e">
        <f>VLOOKUP($A589,EVID_OSEVU!$A$1:$M$4972,3,FALSE)</f>
        <v>#N/A</v>
      </c>
      <c r="D589" s="45" t="e">
        <f>VLOOKUP($A589,EVID_OSEVU!$A$1:$M$4972,4,FALSE)</f>
        <v>#N/A</v>
      </c>
      <c r="E589" s="35"/>
      <c r="F589" s="45" t="e">
        <f>VLOOKUP($A589,EVID_OSEVU!$A$1:$M$4972,7,FALSE)</f>
        <v>#N/A</v>
      </c>
      <c r="G589" s="45" t="e">
        <f>VLOOKUP($A589,EVID_OSEVU!$A$1:$M$4972,8,FALSE)</f>
        <v>#N/A</v>
      </c>
      <c r="H589" s="45" t="e">
        <f>VLOOKUP($A589,EVID_OSEVU!$A$1:$M$4972,11,FALSE)</f>
        <v>#N/A</v>
      </c>
      <c r="I589" s="58" t="e">
        <f>VLOOKUP($A589,EVID_OSEVU!$A$1:$M$4972,11,FALSE)</f>
        <v>#N/A</v>
      </c>
      <c r="J589" s="63" t="e">
        <f>VLOOKUP(K589,Export6[#All],2,FALSE)</f>
        <v>#N/A</v>
      </c>
      <c r="K589" s="32"/>
      <c r="L589" s="33"/>
      <c r="M589" s="67" t="e">
        <f t="shared" si="9"/>
        <v>#N/A</v>
      </c>
      <c r="N589" s="61"/>
    </row>
    <row r="590" spans="1:14" x14ac:dyDescent="0.2">
      <c r="A590" s="32"/>
      <c r="B590" s="45" t="e">
        <f>VLOOKUP($A590,EVID_OSEVU!$A$1:$M$4972,2,FALSE)</f>
        <v>#N/A</v>
      </c>
      <c r="C590" s="45" t="e">
        <f>VLOOKUP($A590,EVID_OSEVU!$A$1:$M$4972,3,FALSE)</f>
        <v>#N/A</v>
      </c>
      <c r="D590" s="45" t="e">
        <f>VLOOKUP($A590,EVID_OSEVU!$A$1:$M$4972,4,FALSE)</f>
        <v>#N/A</v>
      </c>
      <c r="E590" s="35"/>
      <c r="F590" s="45" t="e">
        <f>VLOOKUP($A590,EVID_OSEVU!$A$1:$M$4972,7,FALSE)</f>
        <v>#N/A</v>
      </c>
      <c r="G590" s="45" t="e">
        <f>VLOOKUP($A590,EVID_OSEVU!$A$1:$M$4972,8,FALSE)</f>
        <v>#N/A</v>
      </c>
      <c r="H590" s="45" t="e">
        <f>VLOOKUP($A590,EVID_OSEVU!$A$1:$M$4972,11,FALSE)</f>
        <v>#N/A</v>
      </c>
      <c r="I590" s="58" t="e">
        <f>VLOOKUP($A590,EVID_OSEVU!$A$1:$M$4972,11,FALSE)</f>
        <v>#N/A</v>
      </c>
      <c r="J590" s="63" t="e">
        <f>VLOOKUP(K590,Export6[#All],2,FALSE)</f>
        <v>#N/A</v>
      </c>
      <c r="K590" s="32"/>
      <c r="L590" s="33"/>
      <c r="M590" s="67" t="e">
        <f t="shared" si="9"/>
        <v>#N/A</v>
      </c>
      <c r="N590" s="61"/>
    </row>
    <row r="591" spans="1:14" x14ac:dyDescent="0.2">
      <c r="A591" s="32"/>
      <c r="B591" s="45" t="e">
        <f>VLOOKUP($A591,EVID_OSEVU!$A$1:$M$4972,2,FALSE)</f>
        <v>#N/A</v>
      </c>
      <c r="C591" s="45" t="e">
        <f>VLOOKUP($A591,EVID_OSEVU!$A$1:$M$4972,3,FALSE)</f>
        <v>#N/A</v>
      </c>
      <c r="D591" s="45" t="e">
        <f>VLOOKUP($A591,EVID_OSEVU!$A$1:$M$4972,4,FALSE)</f>
        <v>#N/A</v>
      </c>
      <c r="E591" s="35"/>
      <c r="F591" s="45" t="e">
        <f>VLOOKUP($A591,EVID_OSEVU!$A$1:$M$4972,7,FALSE)</f>
        <v>#N/A</v>
      </c>
      <c r="G591" s="45" t="e">
        <f>VLOOKUP($A591,EVID_OSEVU!$A$1:$M$4972,8,FALSE)</f>
        <v>#N/A</v>
      </c>
      <c r="H591" s="45" t="e">
        <f>VLOOKUP($A591,EVID_OSEVU!$A$1:$M$4972,11,FALSE)</f>
        <v>#N/A</v>
      </c>
      <c r="I591" s="58" t="e">
        <f>VLOOKUP($A591,EVID_OSEVU!$A$1:$M$4972,11,FALSE)</f>
        <v>#N/A</v>
      </c>
      <c r="J591" s="63" t="e">
        <f>VLOOKUP(K591,Export6[#All],2,FALSE)</f>
        <v>#N/A</v>
      </c>
      <c r="K591" s="32"/>
      <c r="L591" s="33"/>
      <c r="M591" s="67" t="e">
        <f t="shared" si="9"/>
        <v>#N/A</v>
      </c>
      <c r="N591" s="61"/>
    </row>
    <row r="592" spans="1:14" x14ac:dyDescent="0.2">
      <c r="A592" s="32"/>
      <c r="B592" s="45" t="e">
        <f>VLOOKUP($A592,EVID_OSEVU!$A$1:$M$4972,2,FALSE)</f>
        <v>#N/A</v>
      </c>
      <c r="C592" s="45" t="e">
        <f>VLOOKUP($A592,EVID_OSEVU!$A$1:$M$4972,3,FALSE)</f>
        <v>#N/A</v>
      </c>
      <c r="D592" s="45" t="e">
        <f>VLOOKUP($A592,EVID_OSEVU!$A$1:$M$4972,4,FALSE)</f>
        <v>#N/A</v>
      </c>
      <c r="E592" s="35"/>
      <c r="F592" s="45" t="e">
        <f>VLOOKUP($A592,EVID_OSEVU!$A$1:$M$4972,7,FALSE)</f>
        <v>#N/A</v>
      </c>
      <c r="G592" s="45" t="e">
        <f>VLOOKUP($A592,EVID_OSEVU!$A$1:$M$4972,8,FALSE)</f>
        <v>#N/A</v>
      </c>
      <c r="H592" s="45" t="e">
        <f>VLOOKUP($A592,EVID_OSEVU!$A$1:$M$4972,11,FALSE)</f>
        <v>#N/A</v>
      </c>
      <c r="I592" s="58" t="e">
        <f>VLOOKUP($A592,EVID_OSEVU!$A$1:$M$4972,11,FALSE)</f>
        <v>#N/A</v>
      </c>
      <c r="J592" s="63" t="e">
        <f>VLOOKUP(K592,Export6[#All],2,FALSE)</f>
        <v>#N/A</v>
      </c>
      <c r="K592" s="32"/>
      <c r="L592" s="33"/>
      <c r="M592" s="67" t="e">
        <f t="shared" si="9"/>
        <v>#N/A</v>
      </c>
      <c r="N592" s="61"/>
    </row>
    <row r="593" spans="1:14" x14ac:dyDescent="0.2">
      <c r="A593" s="32"/>
      <c r="B593" s="45" t="e">
        <f>VLOOKUP($A593,EVID_OSEVU!$A$1:$M$4972,2,FALSE)</f>
        <v>#N/A</v>
      </c>
      <c r="C593" s="45" t="e">
        <f>VLOOKUP($A593,EVID_OSEVU!$A$1:$M$4972,3,FALSE)</f>
        <v>#N/A</v>
      </c>
      <c r="D593" s="45" t="e">
        <f>VLOOKUP($A593,EVID_OSEVU!$A$1:$M$4972,4,FALSE)</f>
        <v>#N/A</v>
      </c>
      <c r="E593" s="35"/>
      <c r="F593" s="45" t="e">
        <f>VLOOKUP($A593,EVID_OSEVU!$A$1:$M$4972,7,FALSE)</f>
        <v>#N/A</v>
      </c>
      <c r="G593" s="45" t="e">
        <f>VLOOKUP($A593,EVID_OSEVU!$A$1:$M$4972,8,FALSE)</f>
        <v>#N/A</v>
      </c>
      <c r="H593" s="45" t="e">
        <f>VLOOKUP($A593,EVID_OSEVU!$A$1:$M$4972,11,FALSE)</f>
        <v>#N/A</v>
      </c>
      <c r="I593" s="58" t="e">
        <f>VLOOKUP($A593,EVID_OSEVU!$A$1:$M$4972,11,FALSE)</f>
        <v>#N/A</v>
      </c>
      <c r="J593" s="63" t="e">
        <f>VLOOKUP(K593,Export6[#All],2,FALSE)</f>
        <v>#N/A</v>
      </c>
      <c r="K593" s="32"/>
      <c r="L593" s="33"/>
      <c r="M593" s="67" t="e">
        <f t="shared" si="9"/>
        <v>#N/A</v>
      </c>
      <c r="N593" s="61"/>
    </row>
    <row r="594" spans="1:14" x14ac:dyDescent="0.2">
      <c r="A594" s="32"/>
      <c r="B594" s="45" t="e">
        <f>VLOOKUP($A594,EVID_OSEVU!$A$1:$M$4972,2,FALSE)</f>
        <v>#N/A</v>
      </c>
      <c r="C594" s="45" t="e">
        <f>VLOOKUP($A594,EVID_OSEVU!$A$1:$M$4972,3,FALSE)</f>
        <v>#N/A</v>
      </c>
      <c r="D594" s="45" t="e">
        <f>VLOOKUP($A594,EVID_OSEVU!$A$1:$M$4972,4,FALSE)</f>
        <v>#N/A</v>
      </c>
      <c r="E594" s="35"/>
      <c r="F594" s="45" t="e">
        <f>VLOOKUP($A594,EVID_OSEVU!$A$1:$M$4972,7,FALSE)</f>
        <v>#N/A</v>
      </c>
      <c r="G594" s="45" t="e">
        <f>VLOOKUP($A594,EVID_OSEVU!$A$1:$M$4972,8,FALSE)</f>
        <v>#N/A</v>
      </c>
      <c r="H594" s="45" t="e">
        <f>VLOOKUP($A594,EVID_OSEVU!$A$1:$M$4972,11,FALSE)</f>
        <v>#N/A</v>
      </c>
      <c r="I594" s="58" t="e">
        <f>VLOOKUP($A594,EVID_OSEVU!$A$1:$M$4972,11,FALSE)</f>
        <v>#N/A</v>
      </c>
      <c r="J594" s="63" t="e">
        <f>VLOOKUP(K594,Export6[#All],2,FALSE)</f>
        <v>#N/A</v>
      </c>
      <c r="K594" s="32"/>
      <c r="L594" s="33"/>
      <c r="M594" s="67" t="e">
        <f t="shared" si="9"/>
        <v>#N/A</v>
      </c>
      <c r="N594" s="61"/>
    </row>
    <row r="595" spans="1:14" x14ac:dyDescent="0.2">
      <c r="A595" s="32"/>
      <c r="B595" s="45" t="e">
        <f>VLOOKUP($A595,EVID_OSEVU!$A$1:$M$4972,2,FALSE)</f>
        <v>#N/A</v>
      </c>
      <c r="C595" s="45" t="e">
        <f>VLOOKUP($A595,EVID_OSEVU!$A$1:$M$4972,3,FALSE)</f>
        <v>#N/A</v>
      </c>
      <c r="D595" s="45" t="e">
        <f>VLOOKUP($A595,EVID_OSEVU!$A$1:$M$4972,4,FALSE)</f>
        <v>#N/A</v>
      </c>
      <c r="E595" s="35"/>
      <c r="F595" s="45" t="e">
        <f>VLOOKUP($A595,EVID_OSEVU!$A$1:$M$4972,7,FALSE)</f>
        <v>#N/A</v>
      </c>
      <c r="G595" s="45" t="e">
        <f>VLOOKUP($A595,EVID_OSEVU!$A$1:$M$4972,8,FALSE)</f>
        <v>#N/A</v>
      </c>
      <c r="H595" s="45" t="e">
        <f>VLOOKUP($A595,EVID_OSEVU!$A$1:$M$4972,11,FALSE)</f>
        <v>#N/A</v>
      </c>
      <c r="I595" s="58" t="e">
        <f>VLOOKUP($A595,EVID_OSEVU!$A$1:$M$4972,11,FALSE)</f>
        <v>#N/A</v>
      </c>
      <c r="J595" s="63" t="e">
        <f>VLOOKUP(K595,Export6[#All],2,FALSE)</f>
        <v>#N/A</v>
      </c>
      <c r="K595" s="32"/>
      <c r="L595" s="33"/>
      <c r="M595" s="67" t="e">
        <f t="shared" si="9"/>
        <v>#N/A</v>
      </c>
      <c r="N595" s="61"/>
    </row>
    <row r="596" spans="1:14" x14ac:dyDescent="0.2">
      <c r="A596" s="32"/>
      <c r="B596" s="45" t="e">
        <f>VLOOKUP($A596,EVID_OSEVU!$A$1:$M$4972,2,FALSE)</f>
        <v>#N/A</v>
      </c>
      <c r="C596" s="45" t="e">
        <f>VLOOKUP($A596,EVID_OSEVU!$A$1:$M$4972,3,FALSE)</f>
        <v>#N/A</v>
      </c>
      <c r="D596" s="45" t="e">
        <f>VLOOKUP($A596,EVID_OSEVU!$A$1:$M$4972,4,FALSE)</f>
        <v>#N/A</v>
      </c>
      <c r="E596" s="35"/>
      <c r="F596" s="45" t="e">
        <f>VLOOKUP($A596,EVID_OSEVU!$A$1:$M$4972,7,FALSE)</f>
        <v>#N/A</v>
      </c>
      <c r="G596" s="45" t="e">
        <f>VLOOKUP($A596,EVID_OSEVU!$A$1:$M$4972,8,FALSE)</f>
        <v>#N/A</v>
      </c>
      <c r="H596" s="45" t="e">
        <f>VLOOKUP($A596,EVID_OSEVU!$A$1:$M$4972,11,FALSE)</f>
        <v>#N/A</v>
      </c>
      <c r="I596" s="58" t="e">
        <f>VLOOKUP($A596,EVID_OSEVU!$A$1:$M$4972,11,FALSE)</f>
        <v>#N/A</v>
      </c>
      <c r="J596" s="63" t="e">
        <f>VLOOKUP(K596,Export6[#All],2,FALSE)</f>
        <v>#N/A</v>
      </c>
      <c r="K596" s="32"/>
      <c r="L596" s="33"/>
      <c r="M596" s="67" t="e">
        <f t="shared" si="9"/>
        <v>#N/A</v>
      </c>
      <c r="N596" s="61"/>
    </row>
    <row r="597" spans="1:14" x14ac:dyDescent="0.2">
      <c r="A597" s="32"/>
      <c r="B597" s="45" t="e">
        <f>VLOOKUP($A597,EVID_OSEVU!$A$1:$M$4972,2,FALSE)</f>
        <v>#N/A</v>
      </c>
      <c r="C597" s="45" t="e">
        <f>VLOOKUP($A597,EVID_OSEVU!$A$1:$M$4972,3,FALSE)</f>
        <v>#N/A</v>
      </c>
      <c r="D597" s="45" t="e">
        <f>VLOOKUP($A597,EVID_OSEVU!$A$1:$M$4972,4,FALSE)</f>
        <v>#N/A</v>
      </c>
      <c r="E597" s="35"/>
      <c r="F597" s="45" t="e">
        <f>VLOOKUP($A597,EVID_OSEVU!$A$1:$M$4972,7,FALSE)</f>
        <v>#N/A</v>
      </c>
      <c r="G597" s="45" t="e">
        <f>VLOOKUP($A597,EVID_OSEVU!$A$1:$M$4972,8,FALSE)</f>
        <v>#N/A</v>
      </c>
      <c r="H597" s="45" t="e">
        <f>VLOOKUP($A597,EVID_OSEVU!$A$1:$M$4972,11,FALSE)</f>
        <v>#N/A</v>
      </c>
      <c r="I597" s="58" t="e">
        <f>VLOOKUP($A597,EVID_OSEVU!$A$1:$M$4972,11,FALSE)</f>
        <v>#N/A</v>
      </c>
      <c r="J597" s="63" t="e">
        <f>VLOOKUP(K597,Export6[#All],2,FALSE)</f>
        <v>#N/A</v>
      </c>
      <c r="K597" s="32"/>
      <c r="L597" s="33"/>
      <c r="M597" s="67" t="e">
        <f t="shared" si="9"/>
        <v>#N/A</v>
      </c>
      <c r="N597" s="61"/>
    </row>
    <row r="598" spans="1:14" x14ac:dyDescent="0.2">
      <c r="A598" s="32"/>
      <c r="B598" s="45" t="e">
        <f>VLOOKUP($A598,EVID_OSEVU!$A$1:$M$4972,2,FALSE)</f>
        <v>#N/A</v>
      </c>
      <c r="C598" s="45" t="e">
        <f>VLOOKUP($A598,EVID_OSEVU!$A$1:$M$4972,3,FALSE)</f>
        <v>#N/A</v>
      </c>
      <c r="D598" s="45" t="e">
        <f>VLOOKUP($A598,EVID_OSEVU!$A$1:$M$4972,4,FALSE)</f>
        <v>#N/A</v>
      </c>
      <c r="E598" s="35"/>
      <c r="F598" s="45" t="e">
        <f>VLOOKUP($A598,EVID_OSEVU!$A$1:$M$4972,7,FALSE)</f>
        <v>#N/A</v>
      </c>
      <c r="G598" s="45" t="e">
        <f>VLOOKUP($A598,EVID_OSEVU!$A$1:$M$4972,8,FALSE)</f>
        <v>#N/A</v>
      </c>
      <c r="H598" s="45" t="e">
        <f>VLOOKUP($A598,EVID_OSEVU!$A$1:$M$4972,11,FALSE)</f>
        <v>#N/A</v>
      </c>
      <c r="I598" s="58" t="e">
        <f>VLOOKUP($A598,EVID_OSEVU!$A$1:$M$4972,11,FALSE)</f>
        <v>#N/A</v>
      </c>
      <c r="J598" s="63" t="e">
        <f>VLOOKUP(K598,Export6[#All],2,FALSE)</f>
        <v>#N/A</v>
      </c>
      <c r="K598" s="32"/>
      <c r="L598" s="33"/>
      <c r="M598" s="67" t="e">
        <f t="shared" si="9"/>
        <v>#N/A</v>
      </c>
      <c r="N598" s="61"/>
    </row>
    <row r="599" spans="1:14" x14ac:dyDescent="0.2">
      <c r="A599" s="32"/>
      <c r="B599" s="45" t="e">
        <f>VLOOKUP($A599,EVID_OSEVU!$A$1:$M$4972,2,FALSE)</f>
        <v>#N/A</v>
      </c>
      <c r="C599" s="45" t="e">
        <f>VLOOKUP($A599,EVID_OSEVU!$A$1:$M$4972,3,FALSE)</f>
        <v>#N/A</v>
      </c>
      <c r="D599" s="45" t="e">
        <f>VLOOKUP($A599,EVID_OSEVU!$A$1:$M$4972,4,FALSE)</f>
        <v>#N/A</v>
      </c>
      <c r="E599" s="35"/>
      <c r="F599" s="45" t="e">
        <f>VLOOKUP($A599,EVID_OSEVU!$A$1:$M$4972,7,FALSE)</f>
        <v>#N/A</v>
      </c>
      <c r="G599" s="45" t="e">
        <f>VLOOKUP($A599,EVID_OSEVU!$A$1:$M$4972,8,FALSE)</f>
        <v>#N/A</v>
      </c>
      <c r="H599" s="45" t="e">
        <f>VLOOKUP($A599,EVID_OSEVU!$A$1:$M$4972,11,FALSE)</f>
        <v>#N/A</v>
      </c>
      <c r="I599" s="58" t="e">
        <f>VLOOKUP($A599,EVID_OSEVU!$A$1:$M$4972,11,FALSE)</f>
        <v>#N/A</v>
      </c>
      <c r="J599" s="63" t="e">
        <f>VLOOKUP(K599,Export6[#All],2,FALSE)</f>
        <v>#N/A</v>
      </c>
      <c r="K599" s="32"/>
      <c r="L599" s="33"/>
      <c r="M599" s="67" t="e">
        <f t="shared" si="9"/>
        <v>#N/A</v>
      </c>
      <c r="N599" s="61"/>
    </row>
    <row r="600" spans="1:14" x14ac:dyDescent="0.2">
      <c r="A600" s="32"/>
      <c r="B600" s="45" t="e">
        <f>VLOOKUP($A600,EVID_OSEVU!$A$1:$M$4972,2,FALSE)</f>
        <v>#N/A</v>
      </c>
      <c r="C600" s="45" t="e">
        <f>VLOOKUP($A600,EVID_OSEVU!$A$1:$M$4972,3,FALSE)</f>
        <v>#N/A</v>
      </c>
      <c r="D600" s="45" t="e">
        <f>VLOOKUP($A600,EVID_OSEVU!$A$1:$M$4972,4,FALSE)</f>
        <v>#N/A</v>
      </c>
      <c r="E600" s="35"/>
      <c r="F600" s="45" t="e">
        <f>VLOOKUP($A600,EVID_OSEVU!$A$1:$M$4972,7,FALSE)</f>
        <v>#N/A</v>
      </c>
      <c r="G600" s="45" t="e">
        <f>VLOOKUP($A600,EVID_OSEVU!$A$1:$M$4972,8,FALSE)</f>
        <v>#N/A</v>
      </c>
      <c r="H600" s="45" t="e">
        <f>VLOOKUP($A600,EVID_OSEVU!$A$1:$M$4972,11,FALSE)</f>
        <v>#N/A</v>
      </c>
      <c r="I600" s="58" t="e">
        <f>VLOOKUP($A600,EVID_OSEVU!$A$1:$M$4972,11,FALSE)</f>
        <v>#N/A</v>
      </c>
      <c r="J600" s="63" t="e">
        <f>VLOOKUP(K600,Export6[#All],2,FALSE)</f>
        <v>#N/A</v>
      </c>
      <c r="K600" s="32"/>
      <c r="L600" s="33"/>
      <c r="M600" s="67" t="e">
        <f t="shared" si="9"/>
        <v>#N/A</v>
      </c>
      <c r="N600" s="61"/>
    </row>
    <row r="601" spans="1:14" x14ac:dyDescent="0.2">
      <c r="A601" s="32"/>
      <c r="B601" s="45" t="e">
        <f>VLOOKUP($A601,EVID_OSEVU!$A$1:$M$4972,2,FALSE)</f>
        <v>#N/A</v>
      </c>
      <c r="C601" s="45" t="e">
        <f>VLOOKUP($A601,EVID_OSEVU!$A$1:$M$4972,3,FALSE)</f>
        <v>#N/A</v>
      </c>
      <c r="D601" s="45" t="e">
        <f>VLOOKUP($A601,EVID_OSEVU!$A$1:$M$4972,4,FALSE)</f>
        <v>#N/A</v>
      </c>
      <c r="E601" s="35"/>
      <c r="F601" s="45" t="e">
        <f>VLOOKUP($A601,EVID_OSEVU!$A$1:$M$4972,7,FALSE)</f>
        <v>#N/A</v>
      </c>
      <c r="G601" s="45" t="e">
        <f>VLOOKUP($A601,EVID_OSEVU!$A$1:$M$4972,8,FALSE)</f>
        <v>#N/A</v>
      </c>
      <c r="H601" s="45" t="e">
        <f>VLOOKUP($A601,EVID_OSEVU!$A$1:$M$4972,11,FALSE)</f>
        <v>#N/A</v>
      </c>
      <c r="I601" s="58" t="e">
        <f>VLOOKUP($A601,EVID_OSEVU!$A$1:$M$4972,11,FALSE)</f>
        <v>#N/A</v>
      </c>
      <c r="J601" s="63" t="e">
        <f>VLOOKUP(K601,Export6[#All],2,FALSE)</f>
        <v>#N/A</v>
      </c>
      <c r="K601" s="32"/>
      <c r="L601" s="33"/>
      <c r="M601" s="67" t="e">
        <f t="shared" si="9"/>
        <v>#N/A</v>
      </c>
      <c r="N601" s="61"/>
    </row>
    <row r="602" spans="1:14" x14ac:dyDescent="0.2">
      <c r="A602" s="32"/>
      <c r="B602" s="45" t="e">
        <f>VLOOKUP($A602,EVID_OSEVU!$A$1:$M$4972,2,FALSE)</f>
        <v>#N/A</v>
      </c>
      <c r="C602" s="45" t="e">
        <f>VLOOKUP($A602,EVID_OSEVU!$A$1:$M$4972,3,FALSE)</f>
        <v>#N/A</v>
      </c>
      <c r="D602" s="45" t="e">
        <f>VLOOKUP($A602,EVID_OSEVU!$A$1:$M$4972,4,FALSE)</f>
        <v>#N/A</v>
      </c>
      <c r="E602" s="35"/>
      <c r="F602" s="45" t="e">
        <f>VLOOKUP($A602,EVID_OSEVU!$A$1:$M$4972,7,FALSE)</f>
        <v>#N/A</v>
      </c>
      <c r="G602" s="45" t="e">
        <f>VLOOKUP($A602,EVID_OSEVU!$A$1:$M$4972,8,FALSE)</f>
        <v>#N/A</v>
      </c>
      <c r="H602" s="45" t="e">
        <f>VLOOKUP($A602,EVID_OSEVU!$A$1:$M$4972,11,FALSE)</f>
        <v>#N/A</v>
      </c>
      <c r="I602" s="58" t="e">
        <f>VLOOKUP($A602,EVID_OSEVU!$A$1:$M$4972,11,FALSE)</f>
        <v>#N/A</v>
      </c>
      <c r="J602" s="63" t="e">
        <f>VLOOKUP(K602,Export6[#All],2,FALSE)</f>
        <v>#N/A</v>
      </c>
      <c r="K602" s="32"/>
      <c r="L602" s="33"/>
      <c r="M602" s="67" t="e">
        <f t="shared" si="9"/>
        <v>#N/A</v>
      </c>
      <c r="N602" s="61"/>
    </row>
    <row r="603" spans="1:14" x14ac:dyDescent="0.2">
      <c r="A603" s="32"/>
      <c r="B603" s="45" t="e">
        <f>VLOOKUP($A603,EVID_OSEVU!$A$1:$M$4972,2,FALSE)</f>
        <v>#N/A</v>
      </c>
      <c r="C603" s="45" t="e">
        <f>VLOOKUP($A603,EVID_OSEVU!$A$1:$M$4972,3,FALSE)</f>
        <v>#N/A</v>
      </c>
      <c r="D603" s="45" t="e">
        <f>VLOOKUP($A603,EVID_OSEVU!$A$1:$M$4972,4,FALSE)</f>
        <v>#N/A</v>
      </c>
      <c r="E603" s="35"/>
      <c r="F603" s="45" t="e">
        <f>VLOOKUP($A603,EVID_OSEVU!$A$1:$M$4972,7,FALSE)</f>
        <v>#N/A</v>
      </c>
      <c r="G603" s="45" t="e">
        <f>VLOOKUP($A603,EVID_OSEVU!$A$1:$M$4972,8,FALSE)</f>
        <v>#N/A</v>
      </c>
      <c r="H603" s="45" t="e">
        <f>VLOOKUP($A603,EVID_OSEVU!$A$1:$M$4972,11,FALSE)</f>
        <v>#N/A</v>
      </c>
      <c r="I603" s="58" t="e">
        <f>VLOOKUP($A603,EVID_OSEVU!$A$1:$M$4972,11,FALSE)</f>
        <v>#N/A</v>
      </c>
      <c r="J603" s="63" t="e">
        <f>VLOOKUP(K603,Export6[#All],2,FALSE)</f>
        <v>#N/A</v>
      </c>
      <c r="K603" s="32"/>
      <c r="L603" s="33"/>
      <c r="M603" s="67" t="e">
        <f t="shared" si="9"/>
        <v>#N/A</v>
      </c>
      <c r="N603" s="61"/>
    </row>
    <row r="604" spans="1:14" x14ac:dyDescent="0.2">
      <c r="A604" s="32"/>
      <c r="B604" s="45" t="e">
        <f>VLOOKUP($A604,EVID_OSEVU!$A$1:$M$4972,2,FALSE)</f>
        <v>#N/A</v>
      </c>
      <c r="C604" s="45" t="e">
        <f>VLOOKUP($A604,EVID_OSEVU!$A$1:$M$4972,3,FALSE)</f>
        <v>#N/A</v>
      </c>
      <c r="D604" s="45" t="e">
        <f>VLOOKUP($A604,EVID_OSEVU!$A$1:$M$4972,4,FALSE)</f>
        <v>#N/A</v>
      </c>
      <c r="E604" s="35"/>
      <c r="F604" s="45" t="e">
        <f>VLOOKUP($A604,EVID_OSEVU!$A$1:$M$4972,7,FALSE)</f>
        <v>#N/A</v>
      </c>
      <c r="G604" s="45" t="e">
        <f>VLOOKUP($A604,EVID_OSEVU!$A$1:$M$4972,8,FALSE)</f>
        <v>#N/A</v>
      </c>
      <c r="H604" s="45" t="e">
        <f>VLOOKUP($A604,EVID_OSEVU!$A$1:$M$4972,11,FALSE)</f>
        <v>#N/A</v>
      </c>
      <c r="I604" s="58" t="e">
        <f>VLOOKUP($A604,EVID_OSEVU!$A$1:$M$4972,11,FALSE)</f>
        <v>#N/A</v>
      </c>
      <c r="J604" s="63" t="e">
        <f>VLOOKUP(K604,Export6[#All],2,FALSE)</f>
        <v>#N/A</v>
      </c>
      <c r="K604" s="32"/>
      <c r="L604" s="33"/>
      <c r="M604" s="67" t="e">
        <f t="shared" si="9"/>
        <v>#N/A</v>
      </c>
      <c r="N604" s="61"/>
    </row>
    <row r="605" spans="1:14" x14ac:dyDescent="0.2">
      <c r="A605" s="32"/>
      <c r="B605" s="45" t="e">
        <f>VLOOKUP($A605,EVID_OSEVU!$A$1:$M$4972,2,FALSE)</f>
        <v>#N/A</v>
      </c>
      <c r="C605" s="45" t="e">
        <f>VLOOKUP($A605,EVID_OSEVU!$A$1:$M$4972,3,FALSE)</f>
        <v>#N/A</v>
      </c>
      <c r="D605" s="45" t="e">
        <f>VLOOKUP($A605,EVID_OSEVU!$A$1:$M$4972,4,FALSE)</f>
        <v>#N/A</v>
      </c>
      <c r="E605" s="35"/>
      <c r="F605" s="45" t="e">
        <f>VLOOKUP($A605,EVID_OSEVU!$A$1:$M$4972,7,FALSE)</f>
        <v>#N/A</v>
      </c>
      <c r="G605" s="45" t="e">
        <f>VLOOKUP($A605,EVID_OSEVU!$A$1:$M$4972,8,FALSE)</f>
        <v>#N/A</v>
      </c>
      <c r="H605" s="45" t="e">
        <f>VLOOKUP($A605,EVID_OSEVU!$A$1:$M$4972,11,FALSE)</f>
        <v>#N/A</v>
      </c>
      <c r="I605" s="58" t="e">
        <f>VLOOKUP($A605,EVID_OSEVU!$A$1:$M$4972,11,FALSE)</f>
        <v>#N/A</v>
      </c>
      <c r="J605" s="63" t="e">
        <f>VLOOKUP(K605,Export6[#All],2,FALSE)</f>
        <v>#N/A</v>
      </c>
      <c r="K605" s="32"/>
      <c r="L605" s="33"/>
      <c r="M605" s="67" t="e">
        <f t="shared" si="9"/>
        <v>#N/A</v>
      </c>
      <c r="N605" s="61"/>
    </row>
    <row r="606" spans="1:14" x14ac:dyDescent="0.2">
      <c r="A606" s="32"/>
      <c r="B606" s="45" t="e">
        <f>VLOOKUP($A606,EVID_OSEVU!$A$1:$M$4972,2,FALSE)</f>
        <v>#N/A</v>
      </c>
      <c r="C606" s="45" t="e">
        <f>VLOOKUP($A606,EVID_OSEVU!$A$1:$M$4972,3,FALSE)</f>
        <v>#N/A</v>
      </c>
      <c r="D606" s="45" t="e">
        <f>VLOOKUP($A606,EVID_OSEVU!$A$1:$M$4972,4,FALSE)</f>
        <v>#N/A</v>
      </c>
      <c r="E606" s="35"/>
      <c r="F606" s="45" t="e">
        <f>VLOOKUP($A606,EVID_OSEVU!$A$1:$M$4972,7,FALSE)</f>
        <v>#N/A</v>
      </c>
      <c r="G606" s="45" t="e">
        <f>VLOOKUP($A606,EVID_OSEVU!$A$1:$M$4972,8,FALSE)</f>
        <v>#N/A</v>
      </c>
      <c r="H606" s="45" t="e">
        <f>VLOOKUP($A606,EVID_OSEVU!$A$1:$M$4972,11,FALSE)</f>
        <v>#N/A</v>
      </c>
      <c r="I606" s="58" t="e">
        <f>VLOOKUP($A606,EVID_OSEVU!$A$1:$M$4972,11,FALSE)</f>
        <v>#N/A</v>
      </c>
      <c r="J606" s="63" t="e">
        <f>VLOOKUP(K606,Export6[#All],2,FALSE)</f>
        <v>#N/A</v>
      </c>
      <c r="K606" s="32"/>
      <c r="L606" s="33"/>
      <c r="M606" s="67" t="e">
        <f t="shared" si="9"/>
        <v>#N/A</v>
      </c>
      <c r="N606" s="61"/>
    </row>
    <row r="607" spans="1:14" x14ac:dyDescent="0.2">
      <c r="A607" s="32"/>
      <c r="B607" s="45" t="e">
        <f>VLOOKUP($A607,EVID_OSEVU!$A$1:$M$4972,2,FALSE)</f>
        <v>#N/A</v>
      </c>
      <c r="C607" s="45" t="e">
        <f>VLOOKUP($A607,EVID_OSEVU!$A$1:$M$4972,3,FALSE)</f>
        <v>#N/A</v>
      </c>
      <c r="D607" s="45" t="e">
        <f>VLOOKUP($A607,EVID_OSEVU!$A$1:$M$4972,4,FALSE)</f>
        <v>#N/A</v>
      </c>
      <c r="E607" s="35"/>
      <c r="F607" s="45" t="e">
        <f>VLOOKUP($A607,EVID_OSEVU!$A$1:$M$4972,7,FALSE)</f>
        <v>#N/A</v>
      </c>
      <c r="G607" s="45" t="e">
        <f>VLOOKUP($A607,EVID_OSEVU!$A$1:$M$4972,8,FALSE)</f>
        <v>#N/A</v>
      </c>
      <c r="H607" s="45" t="e">
        <f>VLOOKUP($A607,EVID_OSEVU!$A$1:$M$4972,11,FALSE)</f>
        <v>#N/A</v>
      </c>
      <c r="I607" s="58" t="e">
        <f>VLOOKUP($A607,EVID_OSEVU!$A$1:$M$4972,11,FALSE)</f>
        <v>#N/A</v>
      </c>
      <c r="J607" s="63" t="e">
        <f>VLOOKUP(K607,Export6[#All],2,FALSE)</f>
        <v>#N/A</v>
      </c>
      <c r="K607" s="32"/>
      <c r="L607" s="33"/>
      <c r="M607" s="67" t="e">
        <f t="shared" si="9"/>
        <v>#N/A</v>
      </c>
      <c r="N607" s="61"/>
    </row>
    <row r="608" spans="1:14" x14ac:dyDescent="0.2">
      <c r="A608" s="32"/>
      <c r="B608" s="45" t="e">
        <f>VLOOKUP($A608,EVID_OSEVU!$A$1:$M$4972,2,FALSE)</f>
        <v>#N/A</v>
      </c>
      <c r="C608" s="45" t="e">
        <f>VLOOKUP($A608,EVID_OSEVU!$A$1:$M$4972,3,FALSE)</f>
        <v>#N/A</v>
      </c>
      <c r="D608" s="45" t="e">
        <f>VLOOKUP($A608,EVID_OSEVU!$A$1:$M$4972,4,FALSE)</f>
        <v>#N/A</v>
      </c>
      <c r="E608" s="35"/>
      <c r="F608" s="45" t="e">
        <f>VLOOKUP($A608,EVID_OSEVU!$A$1:$M$4972,7,FALSE)</f>
        <v>#N/A</v>
      </c>
      <c r="G608" s="45" t="e">
        <f>VLOOKUP($A608,EVID_OSEVU!$A$1:$M$4972,8,FALSE)</f>
        <v>#N/A</v>
      </c>
      <c r="H608" s="45" t="e">
        <f>VLOOKUP($A608,EVID_OSEVU!$A$1:$M$4972,11,FALSE)</f>
        <v>#N/A</v>
      </c>
      <c r="I608" s="58" t="e">
        <f>VLOOKUP($A608,EVID_OSEVU!$A$1:$M$4972,11,FALSE)</f>
        <v>#N/A</v>
      </c>
      <c r="J608" s="63" t="e">
        <f>VLOOKUP(K608,Export6[#All],2,FALSE)</f>
        <v>#N/A</v>
      </c>
      <c r="K608" s="32"/>
      <c r="L608" s="33"/>
      <c r="M608" s="67" t="e">
        <f t="shared" si="9"/>
        <v>#N/A</v>
      </c>
      <c r="N608" s="61"/>
    </row>
    <row r="609" spans="1:14" x14ac:dyDescent="0.2">
      <c r="A609" s="32"/>
      <c r="B609" s="45" t="e">
        <f>VLOOKUP($A609,EVID_OSEVU!$A$1:$M$4972,2,FALSE)</f>
        <v>#N/A</v>
      </c>
      <c r="C609" s="45" t="e">
        <f>VLOOKUP($A609,EVID_OSEVU!$A$1:$M$4972,3,FALSE)</f>
        <v>#N/A</v>
      </c>
      <c r="D609" s="45" t="e">
        <f>VLOOKUP($A609,EVID_OSEVU!$A$1:$M$4972,4,FALSE)</f>
        <v>#N/A</v>
      </c>
      <c r="E609" s="35"/>
      <c r="F609" s="45" t="e">
        <f>VLOOKUP($A609,EVID_OSEVU!$A$1:$M$4972,7,FALSE)</f>
        <v>#N/A</v>
      </c>
      <c r="G609" s="45" t="e">
        <f>VLOOKUP($A609,EVID_OSEVU!$A$1:$M$4972,8,FALSE)</f>
        <v>#N/A</v>
      </c>
      <c r="H609" s="45" t="e">
        <f>VLOOKUP($A609,EVID_OSEVU!$A$1:$M$4972,11,FALSE)</f>
        <v>#N/A</v>
      </c>
      <c r="I609" s="58" t="e">
        <f>VLOOKUP($A609,EVID_OSEVU!$A$1:$M$4972,11,FALSE)</f>
        <v>#N/A</v>
      </c>
      <c r="J609" s="63" t="e">
        <f>VLOOKUP(K609,Export6[#All],2,FALSE)</f>
        <v>#N/A</v>
      </c>
      <c r="K609" s="32"/>
      <c r="L609" s="33"/>
      <c r="M609" s="67" t="e">
        <f t="shared" si="9"/>
        <v>#N/A</v>
      </c>
      <c r="N609" s="61"/>
    </row>
    <row r="610" spans="1:14" x14ac:dyDescent="0.2">
      <c r="A610" s="32"/>
      <c r="B610" s="45" t="e">
        <f>VLOOKUP($A610,EVID_OSEVU!$A$1:$M$4972,2,FALSE)</f>
        <v>#N/A</v>
      </c>
      <c r="C610" s="45" t="e">
        <f>VLOOKUP($A610,EVID_OSEVU!$A$1:$M$4972,3,FALSE)</f>
        <v>#N/A</v>
      </c>
      <c r="D610" s="45" t="e">
        <f>VLOOKUP($A610,EVID_OSEVU!$A$1:$M$4972,4,FALSE)</f>
        <v>#N/A</v>
      </c>
      <c r="E610" s="35"/>
      <c r="F610" s="45" t="e">
        <f>VLOOKUP($A610,EVID_OSEVU!$A$1:$M$4972,7,FALSE)</f>
        <v>#N/A</v>
      </c>
      <c r="G610" s="45" t="e">
        <f>VLOOKUP($A610,EVID_OSEVU!$A$1:$M$4972,8,FALSE)</f>
        <v>#N/A</v>
      </c>
      <c r="H610" s="45" t="e">
        <f>VLOOKUP($A610,EVID_OSEVU!$A$1:$M$4972,11,FALSE)</f>
        <v>#N/A</v>
      </c>
      <c r="I610" s="58" t="e">
        <f>VLOOKUP($A610,EVID_OSEVU!$A$1:$M$4972,11,FALSE)</f>
        <v>#N/A</v>
      </c>
      <c r="J610" s="63" t="e">
        <f>VLOOKUP(K610,Export6[#All],2,FALSE)</f>
        <v>#N/A</v>
      </c>
      <c r="K610" s="32"/>
      <c r="L610" s="33"/>
      <c r="M610" s="67" t="e">
        <f t="shared" si="9"/>
        <v>#N/A</v>
      </c>
      <c r="N610" s="61"/>
    </row>
    <row r="611" spans="1:14" x14ac:dyDescent="0.2">
      <c r="A611" s="32"/>
      <c r="B611" s="45" t="e">
        <f>VLOOKUP($A611,EVID_OSEVU!$A$1:$M$4972,2,FALSE)</f>
        <v>#N/A</v>
      </c>
      <c r="C611" s="45" t="e">
        <f>VLOOKUP($A611,EVID_OSEVU!$A$1:$M$4972,3,FALSE)</f>
        <v>#N/A</v>
      </c>
      <c r="D611" s="45" t="e">
        <f>VLOOKUP($A611,EVID_OSEVU!$A$1:$M$4972,4,FALSE)</f>
        <v>#N/A</v>
      </c>
      <c r="E611" s="35"/>
      <c r="F611" s="45" t="e">
        <f>VLOOKUP($A611,EVID_OSEVU!$A$1:$M$4972,7,FALSE)</f>
        <v>#N/A</v>
      </c>
      <c r="G611" s="45" t="e">
        <f>VLOOKUP($A611,EVID_OSEVU!$A$1:$M$4972,8,FALSE)</f>
        <v>#N/A</v>
      </c>
      <c r="H611" s="45" t="e">
        <f>VLOOKUP($A611,EVID_OSEVU!$A$1:$M$4972,11,FALSE)</f>
        <v>#N/A</v>
      </c>
      <c r="I611" s="58" t="e">
        <f>VLOOKUP($A611,EVID_OSEVU!$A$1:$M$4972,11,FALSE)</f>
        <v>#N/A</v>
      </c>
      <c r="J611" s="63" t="e">
        <f>VLOOKUP(K611,Export6[#All],2,FALSE)</f>
        <v>#N/A</v>
      </c>
      <c r="K611" s="32"/>
      <c r="L611" s="33"/>
      <c r="M611" s="67" t="e">
        <f t="shared" si="9"/>
        <v>#N/A</v>
      </c>
      <c r="N611" s="61"/>
    </row>
    <row r="612" spans="1:14" x14ac:dyDescent="0.2">
      <c r="A612" s="32"/>
      <c r="B612" s="45" t="e">
        <f>VLOOKUP($A612,EVID_OSEVU!$A$1:$M$4972,2,FALSE)</f>
        <v>#N/A</v>
      </c>
      <c r="C612" s="45" t="e">
        <f>VLOOKUP($A612,EVID_OSEVU!$A$1:$M$4972,3,FALSE)</f>
        <v>#N/A</v>
      </c>
      <c r="D612" s="45" t="e">
        <f>VLOOKUP($A612,EVID_OSEVU!$A$1:$M$4972,4,FALSE)</f>
        <v>#N/A</v>
      </c>
      <c r="E612" s="35"/>
      <c r="F612" s="45" t="e">
        <f>VLOOKUP($A612,EVID_OSEVU!$A$1:$M$4972,7,FALSE)</f>
        <v>#N/A</v>
      </c>
      <c r="G612" s="45" t="e">
        <f>VLOOKUP($A612,EVID_OSEVU!$A$1:$M$4972,8,FALSE)</f>
        <v>#N/A</v>
      </c>
      <c r="H612" s="45" t="e">
        <f>VLOOKUP($A612,EVID_OSEVU!$A$1:$M$4972,11,FALSE)</f>
        <v>#N/A</v>
      </c>
      <c r="I612" s="58" t="e">
        <f>VLOOKUP($A612,EVID_OSEVU!$A$1:$M$4972,11,FALSE)</f>
        <v>#N/A</v>
      </c>
      <c r="J612" s="63" t="e">
        <f>VLOOKUP(K612,Export6[#All],2,FALSE)</f>
        <v>#N/A</v>
      </c>
      <c r="K612" s="32"/>
      <c r="L612" s="33"/>
      <c r="M612" s="67" t="e">
        <f t="shared" si="9"/>
        <v>#N/A</v>
      </c>
      <c r="N612" s="61"/>
    </row>
    <row r="613" spans="1:14" x14ac:dyDescent="0.2">
      <c r="A613" s="32"/>
      <c r="B613" s="45" t="e">
        <f>VLOOKUP($A613,EVID_OSEVU!$A$1:$M$4972,2,FALSE)</f>
        <v>#N/A</v>
      </c>
      <c r="C613" s="45" t="e">
        <f>VLOOKUP($A613,EVID_OSEVU!$A$1:$M$4972,3,FALSE)</f>
        <v>#N/A</v>
      </c>
      <c r="D613" s="45" t="e">
        <f>VLOOKUP($A613,EVID_OSEVU!$A$1:$M$4972,4,FALSE)</f>
        <v>#N/A</v>
      </c>
      <c r="E613" s="35"/>
      <c r="F613" s="45" t="e">
        <f>VLOOKUP($A613,EVID_OSEVU!$A$1:$M$4972,7,FALSE)</f>
        <v>#N/A</v>
      </c>
      <c r="G613" s="45" t="e">
        <f>VLOOKUP($A613,EVID_OSEVU!$A$1:$M$4972,8,FALSE)</f>
        <v>#N/A</v>
      </c>
      <c r="H613" s="45" t="e">
        <f>VLOOKUP($A613,EVID_OSEVU!$A$1:$M$4972,11,FALSE)</f>
        <v>#N/A</v>
      </c>
      <c r="I613" s="58" t="e">
        <f>VLOOKUP($A613,EVID_OSEVU!$A$1:$M$4972,11,FALSE)</f>
        <v>#N/A</v>
      </c>
      <c r="J613" s="63" t="e">
        <f>VLOOKUP(K613,Export6[#All],2,FALSE)</f>
        <v>#N/A</v>
      </c>
      <c r="K613" s="32"/>
      <c r="L613" s="33"/>
      <c r="M613" s="67" t="e">
        <f t="shared" si="9"/>
        <v>#N/A</v>
      </c>
      <c r="N613" s="61"/>
    </row>
    <row r="614" spans="1:14" x14ac:dyDescent="0.2">
      <c r="A614" s="32"/>
      <c r="B614" s="45" t="e">
        <f>VLOOKUP($A614,EVID_OSEVU!$A$1:$M$4972,2,FALSE)</f>
        <v>#N/A</v>
      </c>
      <c r="C614" s="45" t="e">
        <f>VLOOKUP($A614,EVID_OSEVU!$A$1:$M$4972,3,FALSE)</f>
        <v>#N/A</v>
      </c>
      <c r="D614" s="45" t="e">
        <f>VLOOKUP($A614,EVID_OSEVU!$A$1:$M$4972,4,FALSE)</f>
        <v>#N/A</v>
      </c>
      <c r="E614" s="35"/>
      <c r="F614" s="45" t="e">
        <f>VLOOKUP($A614,EVID_OSEVU!$A$1:$M$4972,7,FALSE)</f>
        <v>#N/A</v>
      </c>
      <c r="G614" s="45" t="e">
        <f>VLOOKUP($A614,EVID_OSEVU!$A$1:$M$4972,8,FALSE)</f>
        <v>#N/A</v>
      </c>
      <c r="H614" s="45" t="e">
        <f>VLOOKUP($A614,EVID_OSEVU!$A$1:$M$4972,11,FALSE)</f>
        <v>#N/A</v>
      </c>
      <c r="I614" s="58" t="e">
        <f>VLOOKUP($A614,EVID_OSEVU!$A$1:$M$4972,11,FALSE)</f>
        <v>#N/A</v>
      </c>
      <c r="J614" s="63" t="e">
        <f>VLOOKUP(K614,Export6[#All],2,FALSE)</f>
        <v>#N/A</v>
      </c>
      <c r="K614" s="32"/>
      <c r="L614" s="33"/>
      <c r="M614" s="67" t="e">
        <f t="shared" si="9"/>
        <v>#N/A</v>
      </c>
      <c r="N614" s="61"/>
    </row>
    <row r="615" spans="1:14" x14ac:dyDescent="0.2">
      <c r="A615" s="32"/>
      <c r="B615" s="45" t="e">
        <f>VLOOKUP($A615,EVID_OSEVU!$A$1:$M$4972,2,FALSE)</f>
        <v>#N/A</v>
      </c>
      <c r="C615" s="45" t="e">
        <f>VLOOKUP($A615,EVID_OSEVU!$A$1:$M$4972,3,FALSE)</f>
        <v>#N/A</v>
      </c>
      <c r="D615" s="45" t="e">
        <f>VLOOKUP($A615,EVID_OSEVU!$A$1:$M$4972,4,FALSE)</f>
        <v>#N/A</v>
      </c>
      <c r="E615" s="35"/>
      <c r="F615" s="45" t="e">
        <f>VLOOKUP($A615,EVID_OSEVU!$A$1:$M$4972,7,FALSE)</f>
        <v>#N/A</v>
      </c>
      <c r="G615" s="45" t="e">
        <f>VLOOKUP($A615,EVID_OSEVU!$A$1:$M$4972,8,FALSE)</f>
        <v>#N/A</v>
      </c>
      <c r="H615" s="45" t="e">
        <f>VLOOKUP($A615,EVID_OSEVU!$A$1:$M$4972,11,FALSE)</f>
        <v>#N/A</v>
      </c>
      <c r="I615" s="58" t="e">
        <f>VLOOKUP($A615,EVID_OSEVU!$A$1:$M$4972,11,FALSE)</f>
        <v>#N/A</v>
      </c>
      <c r="J615" s="63" t="e">
        <f>VLOOKUP(K615,Export6[#All],2,FALSE)</f>
        <v>#N/A</v>
      </c>
      <c r="K615" s="32"/>
      <c r="L615" s="33"/>
      <c r="M615" s="67" t="e">
        <f t="shared" si="9"/>
        <v>#N/A</v>
      </c>
      <c r="N615" s="61"/>
    </row>
    <row r="616" spans="1:14" x14ac:dyDescent="0.2">
      <c r="A616" s="32"/>
      <c r="B616" s="45" t="e">
        <f>VLOOKUP($A616,EVID_OSEVU!$A$1:$M$4972,2,FALSE)</f>
        <v>#N/A</v>
      </c>
      <c r="C616" s="45" t="e">
        <f>VLOOKUP($A616,EVID_OSEVU!$A$1:$M$4972,3,FALSE)</f>
        <v>#N/A</v>
      </c>
      <c r="D616" s="45" t="e">
        <f>VLOOKUP($A616,EVID_OSEVU!$A$1:$M$4972,4,FALSE)</f>
        <v>#N/A</v>
      </c>
      <c r="E616" s="35"/>
      <c r="F616" s="45" t="e">
        <f>VLOOKUP($A616,EVID_OSEVU!$A$1:$M$4972,7,FALSE)</f>
        <v>#N/A</v>
      </c>
      <c r="G616" s="45" t="e">
        <f>VLOOKUP($A616,EVID_OSEVU!$A$1:$M$4972,8,FALSE)</f>
        <v>#N/A</v>
      </c>
      <c r="H616" s="45" t="e">
        <f>VLOOKUP($A616,EVID_OSEVU!$A$1:$M$4972,11,FALSE)</f>
        <v>#N/A</v>
      </c>
      <c r="I616" s="58" t="e">
        <f>VLOOKUP($A616,EVID_OSEVU!$A$1:$M$4972,11,FALSE)</f>
        <v>#N/A</v>
      </c>
      <c r="J616" s="63" t="e">
        <f>VLOOKUP(K616,Export6[#All],2,FALSE)</f>
        <v>#N/A</v>
      </c>
      <c r="K616" s="32"/>
      <c r="L616" s="33"/>
      <c r="M616" s="67" t="e">
        <f t="shared" si="9"/>
        <v>#N/A</v>
      </c>
      <c r="N616" s="61"/>
    </row>
    <row r="617" spans="1:14" x14ac:dyDescent="0.2">
      <c r="A617" s="32"/>
      <c r="B617" s="45" t="e">
        <f>VLOOKUP($A617,EVID_OSEVU!$A$1:$M$4972,2,FALSE)</f>
        <v>#N/A</v>
      </c>
      <c r="C617" s="45" t="e">
        <f>VLOOKUP($A617,EVID_OSEVU!$A$1:$M$4972,3,FALSE)</f>
        <v>#N/A</v>
      </c>
      <c r="D617" s="45" t="e">
        <f>VLOOKUP($A617,EVID_OSEVU!$A$1:$M$4972,4,FALSE)</f>
        <v>#N/A</v>
      </c>
      <c r="E617" s="35"/>
      <c r="F617" s="45" t="e">
        <f>VLOOKUP($A617,EVID_OSEVU!$A$1:$M$4972,7,FALSE)</f>
        <v>#N/A</v>
      </c>
      <c r="G617" s="45" t="e">
        <f>VLOOKUP($A617,EVID_OSEVU!$A$1:$M$4972,8,FALSE)</f>
        <v>#N/A</v>
      </c>
      <c r="H617" s="45" t="e">
        <f>VLOOKUP($A617,EVID_OSEVU!$A$1:$M$4972,11,FALSE)</f>
        <v>#N/A</v>
      </c>
      <c r="I617" s="58" t="e">
        <f>VLOOKUP($A617,EVID_OSEVU!$A$1:$M$4972,11,FALSE)</f>
        <v>#N/A</v>
      </c>
      <c r="J617" s="63" t="e">
        <f>VLOOKUP(K617,Export6[#All],2,FALSE)</f>
        <v>#N/A</v>
      </c>
      <c r="K617" s="32"/>
      <c r="L617" s="33"/>
      <c r="M617" s="67" t="e">
        <f t="shared" si="9"/>
        <v>#N/A</v>
      </c>
      <c r="N617" s="61"/>
    </row>
    <row r="618" spans="1:14" x14ac:dyDescent="0.2">
      <c r="A618" s="32"/>
      <c r="B618" s="45" t="e">
        <f>VLOOKUP($A618,EVID_OSEVU!$A$1:$M$4972,2,FALSE)</f>
        <v>#N/A</v>
      </c>
      <c r="C618" s="45" t="e">
        <f>VLOOKUP($A618,EVID_OSEVU!$A$1:$M$4972,3,FALSE)</f>
        <v>#N/A</v>
      </c>
      <c r="D618" s="45" t="e">
        <f>VLOOKUP($A618,EVID_OSEVU!$A$1:$M$4972,4,FALSE)</f>
        <v>#N/A</v>
      </c>
      <c r="E618" s="35"/>
      <c r="F618" s="45" t="e">
        <f>VLOOKUP($A618,EVID_OSEVU!$A$1:$M$4972,7,FALSE)</f>
        <v>#N/A</v>
      </c>
      <c r="G618" s="45" t="e">
        <f>VLOOKUP($A618,EVID_OSEVU!$A$1:$M$4972,8,FALSE)</f>
        <v>#N/A</v>
      </c>
      <c r="H618" s="45" t="e">
        <f>VLOOKUP($A618,EVID_OSEVU!$A$1:$M$4972,11,FALSE)</f>
        <v>#N/A</v>
      </c>
      <c r="I618" s="58" t="e">
        <f>VLOOKUP($A618,EVID_OSEVU!$A$1:$M$4972,11,FALSE)</f>
        <v>#N/A</v>
      </c>
      <c r="J618" s="63" t="e">
        <f>VLOOKUP(K618,Export6[#All],2,FALSE)</f>
        <v>#N/A</v>
      </c>
      <c r="K618" s="32"/>
      <c r="L618" s="33"/>
      <c r="M618" s="67" t="e">
        <f t="shared" si="9"/>
        <v>#N/A</v>
      </c>
      <c r="N618" s="61"/>
    </row>
    <row r="619" spans="1:14" x14ac:dyDescent="0.2">
      <c r="A619" s="32"/>
      <c r="B619" s="45" t="e">
        <f>VLOOKUP($A619,EVID_OSEVU!$A$1:$M$4972,2,FALSE)</f>
        <v>#N/A</v>
      </c>
      <c r="C619" s="45" t="e">
        <f>VLOOKUP($A619,EVID_OSEVU!$A$1:$M$4972,3,FALSE)</f>
        <v>#N/A</v>
      </c>
      <c r="D619" s="45" t="e">
        <f>VLOOKUP($A619,EVID_OSEVU!$A$1:$M$4972,4,FALSE)</f>
        <v>#N/A</v>
      </c>
      <c r="E619" s="35"/>
      <c r="F619" s="45" t="e">
        <f>VLOOKUP($A619,EVID_OSEVU!$A$1:$M$4972,7,FALSE)</f>
        <v>#N/A</v>
      </c>
      <c r="G619" s="45" t="e">
        <f>VLOOKUP($A619,EVID_OSEVU!$A$1:$M$4972,8,FALSE)</f>
        <v>#N/A</v>
      </c>
      <c r="H619" s="45" t="e">
        <f>VLOOKUP($A619,EVID_OSEVU!$A$1:$M$4972,11,FALSE)</f>
        <v>#N/A</v>
      </c>
      <c r="I619" s="58" t="e">
        <f>VLOOKUP($A619,EVID_OSEVU!$A$1:$M$4972,11,FALSE)</f>
        <v>#N/A</v>
      </c>
      <c r="J619" s="63" t="e">
        <f>VLOOKUP(K619,Export6[#All],2,FALSE)</f>
        <v>#N/A</v>
      </c>
      <c r="K619" s="32"/>
      <c r="L619" s="33"/>
      <c r="M619" s="67" t="e">
        <f t="shared" si="9"/>
        <v>#N/A</v>
      </c>
      <c r="N619" s="61"/>
    </row>
    <row r="620" spans="1:14" x14ac:dyDescent="0.2">
      <c r="A620" s="32"/>
      <c r="B620" s="45" t="e">
        <f>VLOOKUP($A620,EVID_OSEVU!$A$1:$M$4972,2,FALSE)</f>
        <v>#N/A</v>
      </c>
      <c r="C620" s="45" t="e">
        <f>VLOOKUP($A620,EVID_OSEVU!$A$1:$M$4972,3,FALSE)</f>
        <v>#N/A</v>
      </c>
      <c r="D620" s="45" t="e">
        <f>VLOOKUP($A620,EVID_OSEVU!$A$1:$M$4972,4,FALSE)</f>
        <v>#N/A</v>
      </c>
      <c r="E620" s="35"/>
      <c r="F620" s="45" t="e">
        <f>VLOOKUP($A620,EVID_OSEVU!$A$1:$M$4972,7,FALSE)</f>
        <v>#N/A</v>
      </c>
      <c r="G620" s="45" t="e">
        <f>VLOOKUP($A620,EVID_OSEVU!$A$1:$M$4972,8,FALSE)</f>
        <v>#N/A</v>
      </c>
      <c r="H620" s="45" t="e">
        <f>VLOOKUP($A620,EVID_OSEVU!$A$1:$M$4972,11,FALSE)</f>
        <v>#N/A</v>
      </c>
      <c r="I620" s="58" t="e">
        <f>VLOOKUP($A620,EVID_OSEVU!$A$1:$M$4972,11,FALSE)</f>
        <v>#N/A</v>
      </c>
      <c r="J620" s="63" t="e">
        <f>VLOOKUP(K620,Export6[#All],2,FALSE)</f>
        <v>#N/A</v>
      </c>
      <c r="K620" s="32"/>
      <c r="L620" s="33"/>
      <c r="M620" s="67" t="e">
        <f t="shared" si="9"/>
        <v>#N/A</v>
      </c>
      <c r="N620" s="61"/>
    </row>
    <row r="621" spans="1:14" x14ac:dyDescent="0.2">
      <c r="A621" s="32"/>
      <c r="B621" s="45" t="e">
        <f>VLOOKUP($A621,EVID_OSEVU!$A$1:$M$4972,2,FALSE)</f>
        <v>#N/A</v>
      </c>
      <c r="C621" s="45" t="e">
        <f>VLOOKUP($A621,EVID_OSEVU!$A$1:$M$4972,3,FALSE)</f>
        <v>#N/A</v>
      </c>
      <c r="D621" s="45" t="e">
        <f>VLOOKUP($A621,EVID_OSEVU!$A$1:$M$4972,4,FALSE)</f>
        <v>#N/A</v>
      </c>
      <c r="E621" s="35"/>
      <c r="F621" s="45" t="e">
        <f>VLOOKUP($A621,EVID_OSEVU!$A$1:$M$4972,7,FALSE)</f>
        <v>#N/A</v>
      </c>
      <c r="G621" s="45" t="e">
        <f>VLOOKUP($A621,EVID_OSEVU!$A$1:$M$4972,8,FALSE)</f>
        <v>#N/A</v>
      </c>
      <c r="H621" s="45" t="e">
        <f>VLOOKUP($A621,EVID_OSEVU!$A$1:$M$4972,11,FALSE)</f>
        <v>#N/A</v>
      </c>
      <c r="I621" s="58" t="e">
        <f>VLOOKUP($A621,EVID_OSEVU!$A$1:$M$4972,11,FALSE)</f>
        <v>#N/A</v>
      </c>
      <c r="J621" s="63" t="e">
        <f>VLOOKUP(K621,Export6[#All],2,FALSE)</f>
        <v>#N/A</v>
      </c>
      <c r="K621" s="32"/>
      <c r="L621" s="33"/>
      <c r="M621" s="67" t="e">
        <f t="shared" si="9"/>
        <v>#N/A</v>
      </c>
      <c r="N621" s="61"/>
    </row>
    <row r="622" spans="1:14" x14ac:dyDescent="0.2">
      <c r="A622" s="32"/>
      <c r="B622" s="45" t="e">
        <f>VLOOKUP($A622,EVID_OSEVU!$A$1:$M$4972,2,FALSE)</f>
        <v>#N/A</v>
      </c>
      <c r="C622" s="45" t="e">
        <f>VLOOKUP($A622,EVID_OSEVU!$A$1:$M$4972,3,FALSE)</f>
        <v>#N/A</v>
      </c>
      <c r="D622" s="45" t="e">
        <f>VLOOKUP($A622,EVID_OSEVU!$A$1:$M$4972,4,FALSE)</f>
        <v>#N/A</v>
      </c>
      <c r="E622" s="35"/>
      <c r="F622" s="45" t="e">
        <f>VLOOKUP($A622,EVID_OSEVU!$A$1:$M$4972,7,FALSE)</f>
        <v>#N/A</v>
      </c>
      <c r="G622" s="45" t="e">
        <f>VLOOKUP($A622,EVID_OSEVU!$A$1:$M$4972,8,FALSE)</f>
        <v>#N/A</v>
      </c>
      <c r="H622" s="45" t="e">
        <f>VLOOKUP($A622,EVID_OSEVU!$A$1:$M$4972,11,FALSE)</f>
        <v>#N/A</v>
      </c>
      <c r="I622" s="58" t="e">
        <f>VLOOKUP($A622,EVID_OSEVU!$A$1:$M$4972,11,FALSE)</f>
        <v>#N/A</v>
      </c>
      <c r="J622" s="63" t="e">
        <f>VLOOKUP(K622,Export6[#All],2,FALSE)</f>
        <v>#N/A</v>
      </c>
      <c r="K622" s="32"/>
      <c r="L622" s="33"/>
      <c r="M622" s="67" t="e">
        <f t="shared" si="9"/>
        <v>#N/A</v>
      </c>
      <c r="N622" s="61"/>
    </row>
    <row r="623" spans="1:14" x14ac:dyDescent="0.2">
      <c r="A623" s="32"/>
      <c r="B623" s="45" t="e">
        <f>VLOOKUP($A623,EVID_OSEVU!$A$1:$M$4972,2,FALSE)</f>
        <v>#N/A</v>
      </c>
      <c r="C623" s="45" t="e">
        <f>VLOOKUP($A623,EVID_OSEVU!$A$1:$M$4972,3,FALSE)</f>
        <v>#N/A</v>
      </c>
      <c r="D623" s="45" t="e">
        <f>VLOOKUP($A623,EVID_OSEVU!$A$1:$M$4972,4,FALSE)</f>
        <v>#N/A</v>
      </c>
      <c r="E623" s="35"/>
      <c r="F623" s="45" t="e">
        <f>VLOOKUP($A623,EVID_OSEVU!$A$1:$M$4972,7,FALSE)</f>
        <v>#N/A</v>
      </c>
      <c r="G623" s="45" t="e">
        <f>VLOOKUP($A623,EVID_OSEVU!$A$1:$M$4972,8,FALSE)</f>
        <v>#N/A</v>
      </c>
      <c r="H623" s="45" t="e">
        <f>VLOOKUP($A623,EVID_OSEVU!$A$1:$M$4972,11,FALSE)</f>
        <v>#N/A</v>
      </c>
      <c r="I623" s="58" t="e">
        <f>VLOOKUP($A623,EVID_OSEVU!$A$1:$M$4972,11,FALSE)</f>
        <v>#N/A</v>
      </c>
      <c r="J623" s="63" t="e">
        <f>VLOOKUP(K623,Export6[#All],2,FALSE)</f>
        <v>#N/A</v>
      </c>
      <c r="K623" s="32"/>
      <c r="L623" s="33"/>
      <c r="M623" s="67" t="e">
        <f t="shared" si="9"/>
        <v>#N/A</v>
      </c>
      <c r="N623" s="61"/>
    </row>
    <row r="624" spans="1:14" x14ac:dyDescent="0.2">
      <c r="A624" s="32"/>
      <c r="B624" s="45" t="e">
        <f>VLOOKUP($A624,EVID_OSEVU!$A$1:$M$4972,2,FALSE)</f>
        <v>#N/A</v>
      </c>
      <c r="C624" s="45" t="e">
        <f>VLOOKUP($A624,EVID_OSEVU!$A$1:$M$4972,3,FALSE)</f>
        <v>#N/A</v>
      </c>
      <c r="D624" s="45" t="e">
        <f>VLOOKUP($A624,EVID_OSEVU!$A$1:$M$4972,4,FALSE)</f>
        <v>#N/A</v>
      </c>
      <c r="E624" s="35"/>
      <c r="F624" s="45" t="e">
        <f>VLOOKUP($A624,EVID_OSEVU!$A$1:$M$4972,7,FALSE)</f>
        <v>#N/A</v>
      </c>
      <c r="G624" s="45" t="e">
        <f>VLOOKUP($A624,EVID_OSEVU!$A$1:$M$4972,8,FALSE)</f>
        <v>#N/A</v>
      </c>
      <c r="H624" s="45" t="e">
        <f>VLOOKUP($A624,EVID_OSEVU!$A$1:$M$4972,11,FALSE)</f>
        <v>#N/A</v>
      </c>
      <c r="I624" s="58" t="e">
        <f>VLOOKUP($A624,EVID_OSEVU!$A$1:$M$4972,11,FALSE)</f>
        <v>#N/A</v>
      </c>
      <c r="J624" s="63" t="e">
        <f>VLOOKUP(K624,Export6[#All],2,FALSE)</f>
        <v>#N/A</v>
      </c>
      <c r="K624" s="32"/>
      <c r="L624" s="33"/>
      <c r="M624" s="67" t="e">
        <f t="shared" si="9"/>
        <v>#N/A</v>
      </c>
      <c r="N624" s="61"/>
    </row>
    <row r="625" spans="1:14" x14ac:dyDescent="0.2">
      <c r="A625" s="32"/>
      <c r="B625" s="45" t="e">
        <f>VLOOKUP($A625,EVID_OSEVU!$A$1:$M$4972,2,FALSE)</f>
        <v>#N/A</v>
      </c>
      <c r="C625" s="45" t="e">
        <f>VLOOKUP($A625,EVID_OSEVU!$A$1:$M$4972,3,FALSE)</f>
        <v>#N/A</v>
      </c>
      <c r="D625" s="45" t="e">
        <f>VLOOKUP($A625,EVID_OSEVU!$A$1:$M$4972,4,FALSE)</f>
        <v>#N/A</v>
      </c>
      <c r="E625" s="35"/>
      <c r="F625" s="45" t="e">
        <f>VLOOKUP($A625,EVID_OSEVU!$A$1:$M$4972,7,FALSE)</f>
        <v>#N/A</v>
      </c>
      <c r="G625" s="45" t="e">
        <f>VLOOKUP($A625,EVID_OSEVU!$A$1:$M$4972,8,FALSE)</f>
        <v>#N/A</v>
      </c>
      <c r="H625" s="45" t="e">
        <f>VLOOKUP($A625,EVID_OSEVU!$A$1:$M$4972,11,FALSE)</f>
        <v>#N/A</v>
      </c>
      <c r="I625" s="58" t="e">
        <f>VLOOKUP($A625,EVID_OSEVU!$A$1:$M$4972,11,FALSE)</f>
        <v>#N/A</v>
      </c>
      <c r="J625" s="63" t="e">
        <f>VLOOKUP(K625,Export6[#All],2,FALSE)</f>
        <v>#N/A</v>
      </c>
      <c r="K625" s="32"/>
      <c r="L625" s="33"/>
      <c r="M625" s="67" t="e">
        <f t="shared" si="9"/>
        <v>#N/A</v>
      </c>
      <c r="N625" s="61"/>
    </row>
    <row r="626" spans="1:14" x14ac:dyDescent="0.2">
      <c r="A626" s="32"/>
      <c r="B626" s="45" t="e">
        <f>VLOOKUP($A626,EVID_OSEVU!$A$1:$M$4972,2,FALSE)</f>
        <v>#N/A</v>
      </c>
      <c r="C626" s="45" t="e">
        <f>VLOOKUP($A626,EVID_OSEVU!$A$1:$M$4972,3,FALSE)</f>
        <v>#N/A</v>
      </c>
      <c r="D626" s="45" t="e">
        <f>VLOOKUP($A626,EVID_OSEVU!$A$1:$M$4972,4,FALSE)</f>
        <v>#N/A</v>
      </c>
      <c r="E626" s="35"/>
      <c r="F626" s="45" t="e">
        <f>VLOOKUP($A626,EVID_OSEVU!$A$1:$M$4972,7,FALSE)</f>
        <v>#N/A</v>
      </c>
      <c r="G626" s="45" t="e">
        <f>VLOOKUP($A626,EVID_OSEVU!$A$1:$M$4972,8,FALSE)</f>
        <v>#N/A</v>
      </c>
      <c r="H626" s="45" t="e">
        <f>VLOOKUP($A626,EVID_OSEVU!$A$1:$M$4972,11,FALSE)</f>
        <v>#N/A</v>
      </c>
      <c r="I626" s="58" t="e">
        <f>VLOOKUP($A626,EVID_OSEVU!$A$1:$M$4972,11,FALSE)</f>
        <v>#N/A</v>
      </c>
      <c r="J626" s="63" t="e">
        <f>VLOOKUP(K626,Export6[#All],2,FALSE)</f>
        <v>#N/A</v>
      </c>
      <c r="K626" s="32"/>
      <c r="L626" s="33"/>
      <c r="M626" s="67" t="e">
        <f t="shared" si="9"/>
        <v>#N/A</v>
      </c>
      <c r="N626" s="61"/>
    </row>
    <row r="627" spans="1:14" x14ac:dyDescent="0.2">
      <c r="A627" s="32"/>
      <c r="B627" s="45" t="e">
        <f>VLOOKUP($A627,EVID_OSEVU!$A$1:$M$4972,2,FALSE)</f>
        <v>#N/A</v>
      </c>
      <c r="C627" s="45" t="e">
        <f>VLOOKUP($A627,EVID_OSEVU!$A$1:$M$4972,3,FALSE)</f>
        <v>#N/A</v>
      </c>
      <c r="D627" s="45" t="e">
        <f>VLOOKUP($A627,EVID_OSEVU!$A$1:$M$4972,4,FALSE)</f>
        <v>#N/A</v>
      </c>
      <c r="E627" s="35"/>
      <c r="F627" s="45" t="e">
        <f>VLOOKUP($A627,EVID_OSEVU!$A$1:$M$4972,7,FALSE)</f>
        <v>#N/A</v>
      </c>
      <c r="G627" s="45" t="e">
        <f>VLOOKUP($A627,EVID_OSEVU!$A$1:$M$4972,8,FALSE)</f>
        <v>#N/A</v>
      </c>
      <c r="H627" s="45" t="e">
        <f>VLOOKUP($A627,EVID_OSEVU!$A$1:$M$4972,11,FALSE)</f>
        <v>#N/A</v>
      </c>
      <c r="I627" s="58" t="e">
        <f>VLOOKUP($A627,EVID_OSEVU!$A$1:$M$4972,11,FALSE)</f>
        <v>#N/A</v>
      </c>
      <c r="J627" s="63" t="e">
        <f>VLOOKUP(K627,Export6[#All],2,FALSE)</f>
        <v>#N/A</v>
      </c>
      <c r="K627" s="32"/>
      <c r="L627" s="33"/>
      <c r="M627" s="67" t="e">
        <f t="shared" si="9"/>
        <v>#N/A</v>
      </c>
      <c r="N627" s="61"/>
    </row>
    <row r="628" spans="1:14" x14ac:dyDescent="0.2">
      <c r="A628" s="32"/>
      <c r="B628" s="45" t="e">
        <f>VLOOKUP($A628,EVID_OSEVU!$A$1:$M$4972,2,FALSE)</f>
        <v>#N/A</v>
      </c>
      <c r="C628" s="45" t="e">
        <f>VLOOKUP($A628,EVID_OSEVU!$A$1:$M$4972,3,FALSE)</f>
        <v>#N/A</v>
      </c>
      <c r="D628" s="45" t="e">
        <f>VLOOKUP($A628,EVID_OSEVU!$A$1:$M$4972,4,FALSE)</f>
        <v>#N/A</v>
      </c>
      <c r="E628" s="35"/>
      <c r="F628" s="45" t="e">
        <f>VLOOKUP($A628,EVID_OSEVU!$A$1:$M$4972,7,FALSE)</f>
        <v>#N/A</v>
      </c>
      <c r="G628" s="45" t="e">
        <f>VLOOKUP($A628,EVID_OSEVU!$A$1:$M$4972,8,FALSE)</f>
        <v>#N/A</v>
      </c>
      <c r="H628" s="45" t="e">
        <f>VLOOKUP($A628,EVID_OSEVU!$A$1:$M$4972,11,FALSE)</f>
        <v>#N/A</v>
      </c>
      <c r="I628" s="58" t="e">
        <f>VLOOKUP($A628,EVID_OSEVU!$A$1:$M$4972,11,FALSE)</f>
        <v>#N/A</v>
      </c>
      <c r="J628" s="63" t="e">
        <f>VLOOKUP(K628,Export6[#All],2,FALSE)</f>
        <v>#N/A</v>
      </c>
      <c r="K628" s="32"/>
      <c r="L628" s="33"/>
      <c r="M628" s="67" t="e">
        <f t="shared" si="9"/>
        <v>#N/A</v>
      </c>
      <c r="N628" s="61"/>
    </row>
    <row r="629" spans="1:14" x14ac:dyDescent="0.2">
      <c r="A629" s="32"/>
      <c r="B629" s="45" t="e">
        <f>VLOOKUP($A629,EVID_OSEVU!$A$1:$M$4972,2,FALSE)</f>
        <v>#N/A</v>
      </c>
      <c r="C629" s="45" t="e">
        <f>VLOOKUP($A629,EVID_OSEVU!$A$1:$M$4972,3,FALSE)</f>
        <v>#N/A</v>
      </c>
      <c r="D629" s="45" t="e">
        <f>VLOOKUP($A629,EVID_OSEVU!$A$1:$M$4972,4,FALSE)</f>
        <v>#N/A</v>
      </c>
      <c r="E629" s="35"/>
      <c r="F629" s="45" t="e">
        <f>VLOOKUP($A629,EVID_OSEVU!$A$1:$M$4972,7,FALSE)</f>
        <v>#N/A</v>
      </c>
      <c r="G629" s="45" t="e">
        <f>VLOOKUP($A629,EVID_OSEVU!$A$1:$M$4972,8,FALSE)</f>
        <v>#N/A</v>
      </c>
      <c r="H629" s="45" t="e">
        <f>VLOOKUP($A629,EVID_OSEVU!$A$1:$M$4972,11,FALSE)</f>
        <v>#N/A</v>
      </c>
      <c r="I629" s="58" t="e">
        <f>VLOOKUP($A629,EVID_OSEVU!$A$1:$M$4972,11,FALSE)</f>
        <v>#N/A</v>
      </c>
      <c r="J629" s="63" t="e">
        <f>VLOOKUP(K629,Export6[#All],2,FALSE)</f>
        <v>#N/A</v>
      </c>
      <c r="K629" s="32"/>
      <c r="L629" s="33"/>
      <c r="M629" s="67" t="e">
        <f t="shared" si="9"/>
        <v>#N/A</v>
      </c>
      <c r="N629" s="61"/>
    </row>
    <row r="630" spans="1:14" x14ac:dyDescent="0.2">
      <c r="A630" s="32"/>
      <c r="B630" s="45" t="e">
        <f>VLOOKUP($A630,EVID_OSEVU!$A$1:$M$4972,2,FALSE)</f>
        <v>#N/A</v>
      </c>
      <c r="C630" s="45" t="e">
        <f>VLOOKUP($A630,EVID_OSEVU!$A$1:$M$4972,3,FALSE)</f>
        <v>#N/A</v>
      </c>
      <c r="D630" s="45" t="e">
        <f>VLOOKUP($A630,EVID_OSEVU!$A$1:$M$4972,4,FALSE)</f>
        <v>#N/A</v>
      </c>
      <c r="E630" s="35"/>
      <c r="F630" s="45" t="e">
        <f>VLOOKUP($A630,EVID_OSEVU!$A$1:$M$4972,7,FALSE)</f>
        <v>#N/A</v>
      </c>
      <c r="G630" s="45" t="e">
        <f>VLOOKUP($A630,EVID_OSEVU!$A$1:$M$4972,8,FALSE)</f>
        <v>#N/A</v>
      </c>
      <c r="H630" s="45" t="e">
        <f>VLOOKUP($A630,EVID_OSEVU!$A$1:$M$4972,11,FALSE)</f>
        <v>#N/A</v>
      </c>
      <c r="I630" s="58" t="e">
        <f>VLOOKUP($A630,EVID_OSEVU!$A$1:$M$4972,11,FALSE)</f>
        <v>#N/A</v>
      </c>
      <c r="J630" s="63" t="e">
        <f>VLOOKUP(K630,Export6[#All],2,FALSE)</f>
        <v>#N/A</v>
      </c>
      <c r="K630" s="32"/>
      <c r="L630" s="33"/>
      <c r="M630" s="67" t="e">
        <f t="shared" si="9"/>
        <v>#N/A</v>
      </c>
      <c r="N630" s="61"/>
    </row>
    <row r="631" spans="1:14" x14ac:dyDescent="0.2">
      <c r="A631" s="32"/>
      <c r="B631" s="45" t="e">
        <f>VLOOKUP($A631,EVID_OSEVU!$A$1:$M$4972,2,FALSE)</f>
        <v>#N/A</v>
      </c>
      <c r="C631" s="45" t="e">
        <f>VLOOKUP($A631,EVID_OSEVU!$A$1:$M$4972,3,FALSE)</f>
        <v>#N/A</v>
      </c>
      <c r="D631" s="45" t="e">
        <f>VLOOKUP($A631,EVID_OSEVU!$A$1:$M$4972,4,FALSE)</f>
        <v>#N/A</v>
      </c>
      <c r="E631" s="35"/>
      <c r="F631" s="45" t="e">
        <f>VLOOKUP($A631,EVID_OSEVU!$A$1:$M$4972,7,FALSE)</f>
        <v>#N/A</v>
      </c>
      <c r="G631" s="45" t="e">
        <f>VLOOKUP($A631,EVID_OSEVU!$A$1:$M$4972,8,FALSE)</f>
        <v>#N/A</v>
      </c>
      <c r="H631" s="45" t="e">
        <f>VLOOKUP($A631,EVID_OSEVU!$A$1:$M$4972,11,FALSE)</f>
        <v>#N/A</v>
      </c>
      <c r="I631" s="58" t="e">
        <f>VLOOKUP($A631,EVID_OSEVU!$A$1:$M$4972,11,FALSE)</f>
        <v>#N/A</v>
      </c>
      <c r="J631" s="63" t="e">
        <f>VLOOKUP(K631,Export6[#All],2,FALSE)</f>
        <v>#N/A</v>
      </c>
      <c r="K631" s="32"/>
      <c r="L631" s="33"/>
      <c r="M631" s="67" t="e">
        <f t="shared" si="9"/>
        <v>#N/A</v>
      </c>
      <c r="N631" s="61"/>
    </row>
    <row r="632" spans="1:14" x14ac:dyDescent="0.2">
      <c r="A632" s="32"/>
      <c r="B632" s="45" t="e">
        <f>VLOOKUP($A632,EVID_OSEVU!$A$1:$M$4972,2,FALSE)</f>
        <v>#N/A</v>
      </c>
      <c r="C632" s="45" t="e">
        <f>VLOOKUP($A632,EVID_OSEVU!$A$1:$M$4972,3,FALSE)</f>
        <v>#N/A</v>
      </c>
      <c r="D632" s="45" t="e">
        <f>VLOOKUP($A632,EVID_OSEVU!$A$1:$M$4972,4,FALSE)</f>
        <v>#N/A</v>
      </c>
      <c r="E632" s="35"/>
      <c r="F632" s="45" t="e">
        <f>VLOOKUP($A632,EVID_OSEVU!$A$1:$M$4972,7,FALSE)</f>
        <v>#N/A</v>
      </c>
      <c r="G632" s="45" t="e">
        <f>VLOOKUP($A632,EVID_OSEVU!$A$1:$M$4972,8,FALSE)</f>
        <v>#N/A</v>
      </c>
      <c r="H632" s="45" t="e">
        <f>VLOOKUP($A632,EVID_OSEVU!$A$1:$M$4972,11,FALSE)</f>
        <v>#N/A</v>
      </c>
      <c r="I632" s="58" t="e">
        <f>VLOOKUP($A632,EVID_OSEVU!$A$1:$M$4972,11,FALSE)</f>
        <v>#N/A</v>
      </c>
      <c r="J632" s="63" t="e">
        <f>VLOOKUP(K632,Export6[#All],2,FALSE)</f>
        <v>#N/A</v>
      </c>
      <c r="K632" s="32"/>
      <c r="L632" s="33"/>
      <c r="M632" s="67" t="e">
        <f t="shared" si="9"/>
        <v>#N/A</v>
      </c>
      <c r="N632" s="61"/>
    </row>
    <row r="633" spans="1:14" x14ac:dyDescent="0.2">
      <c r="A633" s="32"/>
      <c r="B633" s="45" t="e">
        <f>VLOOKUP($A633,EVID_OSEVU!$A$1:$M$4972,2,FALSE)</f>
        <v>#N/A</v>
      </c>
      <c r="C633" s="45" t="e">
        <f>VLOOKUP($A633,EVID_OSEVU!$A$1:$M$4972,3,FALSE)</f>
        <v>#N/A</v>
      </c>
      <c r="D633" s="45" t="e">
        <f>VLOOKUP($A633,EVID_OSEVU!$A$1:$M$4972,4,FALSE)</f>
        <v>#N/A</v>
      </c>
      <c r="E633" s="35"/>
      <c r="F633" s="45" t="e">
        <f>VLOOKUP($A633,EVID_OSEVU!$A$1:$M$4972,7,FALSE)</f>
        <v>#N/A</v>
      </c>
      <c r="G633" s="45" t="e">
        <f>VLOOKUP($A633,EVID_OSEVU!$A$1:$M$4972,8,FALSE)</f>
        <v>#N/A</v>
      </c>
      <c r="H633" s="45" t="e">
        <f>VLOOKUP($A633,EVID_OSEVU!$A$1:$M$4972,11,FALSE)</f>
        <v>#N/A</v>
      </c>
      <c r="I633" s="58" t="e">
        <f>VLOOKUP($A633,EVID_OSEVU!$A$1:$M$4972,11,FALSE)</f>
        <v>#N/A</v>
      </c>
      <c r="J633" s="63" t="e">
        <f>VLOOKUP(K633,Export6[#All],2,FALSE)</f>
        <v>#N/A</v>
      </c>
      <c r="K633" s="32"/>
      <c r="L633" s="33"/>
      <c r="M633" s="67" t="e">
        <f t="shared" si="9"/>
        <v>#N/A</v>
      </c>
      <c r="N633" s="61"/>
    </row>
    <row r="634" spans="1:14" x14ac:dyDescent="0.2">
      <c r="A634" s="32"/>
      <c r="B634" s="45" t="e">
        <f>VLOOKUP($A634,EVID_OSEVU!$A$1:$M$4972,2,FALSE)</f>
        <v>#N/A</v>
      </c>
      <c r="C634" s="45" t="e">
        <f>VLOOKUP($A634,EVID_OSEVU!$A$1:$M$4972,3,FALSE)</f>
        <v>#N/A</v>
      </c>
      <c r="D634" s="45" t="e">
        <f>VLOOKUP($A634,EVID_OSEVU!$A$1:$M$4972,4,FALSE)</f>
        <v>#N/A</v>
      </c>
      <c r="E634" s="35"/>
      <c r="F634" s="45" t="e">
        <f>VLOOKUP($A634,EVID_OSEVU!$A$1:$M$4972,7,FALSE)</f>
        <v>#N/A</v>
      </c>
      <c r="G634" s="45" t="e">
        <f>VLOOKUP($A634,EVID_OSEVU!$A$1:$M$4972,8,FALSE)</f>
        <v>#N/A</v>
      </c>
      <c r="H634" s="45" t="e">
        <f>VLOOKUP($A634,EVID_OSEVU!$A$1:$M$4972,11,FALSE)</f>
        <v>#N/A</v>
      </c>
      <c r="I634" s="58" t="e">
        <f>VLOOKUP($A634,EVID_OSEVU!$A$1:$M$4972,11,FALSE)</f>
        <v>#N/A</v>
      </c>
      <c r="J634" s="63" t="e">
        <f>VLOOKUP(K634,Export6[#All],2,FALSE)</f>
        <v>#N/A</v>
      </c>
      <c r="K634" s="32"/>
      <c r="L634" s="33"/>
      <c r="M634" s="67" t="e">
        <f t="shared" si="9"/>
        <v>#N/A</v>
      </c>
      <c r="N634" s="61"/>
    </row>
    <row r="635" spans="1:14" x14ac:dyDescent="0.2">
      <c r="A635" s="32"/>
      <c r="B635" s="45" t="e">
        <f>VLOOKUP($A635,EVID_OSEVU!$A$1:$M$4972,2,FALSE)</f>
        <v>#N/A</v>
      </c>
      <c r="C635" s="45" t="e">
        <f>VLOOKUP($A635,EVID_OSEVU!$A$1:$M$4972,3,FALSE)</f>
        <v>#N/A</v>
      </c>
      <c r="D635" s="45" t="e">
        <f>VLOOKUP($A635,EVID_OSEVU!$A$1:$M$4972,4,FALSE)</f>
        <v>#N/A</v>
      </c>
      <c r="E635" s="35"/>
      <c r="F635" s="45" t="e">
        <f>VLOOKUP($A635,EVID_OSEVU!$A$1:$M$4972,7,FALSE)</f>
        <v>#N/A</v>
      </c>
      <c r="G635" s="45" t="e">
        <f>VLOOKUP($A635,EVID_OSEVU!$A$1:$M$4972,8,FALSE)</f>
        <v>#N/A</v>
      </c>
      <c r="H635" s="45" t="e">
        <f>VLOOKUP($A635,EVID_OSEVU!$A$1:$M$4972,11,FALSE)</f>
        <v>#N/A</v>
      </c>
      <c r="I635" s="58" t="e">
        <f>VLOOKUP($A635,EVID_OSEVU!$A$1:$M$4972,11,FALSE)</f>
        <v>#N/A</v>
      </c>
      <c r="J635" s="63" t="e">
        <f>VLOOKUP(K635,Export6[#All],2,FALSE)</f>
        <v>#N/A</v>
      </c>
      <c r="K635" s="32"/>
      <c r="L635" s="33"/>
      <c r="M635" s="67" t="e">
        <f t="shared" si="9"/>
        <v>#N/A</v>
      </c>
      <c r="N635" s="61"/>
    </row>
    <row r="636" spans="1:14" x14ac:dyDescent="0.2">
      <c r="A636" s="32"/>
      <c r="B636" s="45" t="e">
        <f>VLOOKUP($A636,EVID_OSEVU!$A$1:$M$4972,2,FALSE)</f>
        <v>#N/A</v>
      </c>
      <c r="C636" s="45" t="e">
        <f>VLOOKUP($A636,EVID_OSEVU!$A$1:$M$4972,3,FALSE)</f>
        <v>#N/A</v>
      </c>
      <c r="D636" s="45" t="e">
        <f>VLOOKUP($A636,EVID_OSEVU!$A$1:$M$4972,4,FALSE)</f>
        <v>#N/A</v>
      </c>
      <c r="E636" s="35"/>
      <c r="F636" s="45" t="e">
        <f>VLOOKUP($A636,EVID_OSEVU!$A$1:$M$4972,7,FALSE)</f>
        <v>#N/A</v>
      </c>
      <c r="G636" s="45" t="e">
        <f>VLOOKUP($A636,EVID_OSEVU!$A$1:$M$4972,8,FALSE)</f>
        <v>#N/A</v>
      </c>
      <c r="H636" s="45" t="e">
        <f>VLOOKUP($A636,EVID_OSEVU!$A$1:$M$4972,11,FALSE)</f>
        <v>#N/A</v>
      </c>
      <c r="I636" s="58" t="e">
        <f>VLOOKUP($A636,EVID_OSEVU!$A$1:$M$4972,11,FALSE)</f>
        <v>#N/A</v>
      </c>
      <c r="J636" s="63" t="e">
        <f>VLOOKUP(K636,Export6[#All],2,FALSE)</f>
        <v>#N/A</v>
      </c>
      <c r="K636" s="32"/>
      <c r="L636" s="33"/>
      <c r="M636" s="67" t="e">
        <f t="shared" si="9"/>
        <v>#N/A</v>
      </c>
      <c r="N636" s="61"/>
    </row>
    <row r="637" spans="1:14" x14ac:dyDescent="0.2">
      <c r="A637" s="32"/>
      <c r="B637" s="45" t="e">
        <f>VLOOKUP($A637,EVID_OSEVU!$A$1:$M$4972,2,FALSE)</f>
        <v>#N/A</v>
      </c>
      <c r="C637" s="45" t="e">
        <f>VLOOKUP($A637,EVID_OSEVU!$A$1:$M$4972,3,FALSE)</f>
        <v>#N/A</v>
      </c>
      <c r="D637" s="45" t="e">
        <f>VLOOKUP($A637,EVID_OSEVU!$A$1:$M$4972,4,FALSE)</f>
        <v>#N/A</v>
      </c>
      <c r="E637" s="35"/>
      <c r="F637" s="45" t="e">
        <f>VLOOKUP($A637,EVID_OSEVU!$A$1:$M$4972,7,FALSE)</f>
        <v>#N/A</v>
      </c>
      <c r="G637" s="45" t="e">
        <f>VLOOKUP($A637,EVID_OSEVU!$A$1:$M$4972,8,FALSE)</f>
        <v>#N/A</v>
      </c>
      <c r="H637" s="45" t="e">
        <f>VLOOKUP($A637,EVID_OSEVU!$A$1:$M$4972,11,FALSE)</f>
        <v>#N/A</v>
      </c>
      <c r="I637" s="58" t="e">
        <f>VLOOKUP($A637,EVID_OSEVU!$A$1:$M$4972,11,FALSE)</f>
        <v>#N/A</v>
      </c>
      <c r="J637" s="63" t="e">
        <f>VLOOKUP(K637,Export6[#All],2,FALSE)</f>
        <v>#N/A</v>
      </c>
      <c r="K637" s="32"/>
      <c r="L637" s="33"/>
      <c r="M637" s="67" t="e">
        <f t="shared" si="9"/>
        <v>#N/A</v>
      </c>
      <c r="N637" s="61"/>
    </row>
    <row r="638" spans="1:14" x14ac:dyDescent="0.2">
      <c r="A638" s="32"/>
      <c r="B638" s="45" t="e">
        <f>VLOOKUP($A638,EVID_OSEVU!$A$1:$M$4972,2,FALSE)</f>
        <v>#N/A</v>
      </c>
      <c r="C638" s="45" t="e">
        <f>VLOOKUP($A638,EVID_OSEVU!$A$1:$M$4972,3,FALSE)</f>
        <v>#N/A</v>
      </c>
      <c r="D638" s="45" t="e">
        <f>VLOOKUP($A638,EVID_OSEVU!$A$1:$M$4972,4,FALSE)</f>
        <v>#N/A</v>
      </c>
      <c r="E638" s="35"/>
      <c r="F638" s="45" t="e">
        <f>VLOOKUP($A638,EVID_OSEVU!$A$1:$M$4972,7,FALSE)</f>
        <v>#N/A</v>
      </c>
      <c r="G638" s="45" t="e">
        <f>VLOOKUP($A638,EVID_OSEVU!$A$1:$M$4972,8,FALSE)</f>
        <v>#N/A</v>
      </c>
      <c r="H638" s="45" t="e">
        <f>VLOOKUP($A638,EVID_OSEVU!$A$1:$M$4972,11,FALSE)</f>
        <v>#N/A</v>
      </c>
      <c r="I638" s="58" t="e">
        <f>VLOOKUP($A638,EVID_OSEVU!$A$1:$M$4972,11,FALSE)</f>
        <v>#N/A</v>
      </c>
      <c r="J638" s="63" t="e">
        <f>VLOOKUP(K638,Export6[#All],2,FALSE)</f>
        <v>#N/A</v>
      </c>
      <c r="K638" s="32"/>
      <c r="L638" s="33"/>
      <c r="M638" s="67" t="e">
        <f t="shared" si="9"/>
        <v>#N/A</v>
      </c>
      <c r="N638" s="61"/>
    </row>
    <row r="639" spans="1:14" x14ac:dyDescent="0.2">
      <c r="A639" s="32"/>
      <c r="B639" s="45" t="e">
        <f>VLOOKUP($A639,EVID_OSEVU!$A$1:$M$4972,2,FALSE)</f>
        <v>#N/A</v>
      </c>
      <c r="C639" s="45" t="e">
        <f>VLOOKUP($A639,EVID_OSEVU!$A$1:$M$4972,3,FALSE)</f>
        <v>#N/A</v>
      </c>
      <c r="D639" s="45" t="e">
        <f>VLOOKUP($A639,EVID_OSEVU!$A$1:$M$4972,4,FALSE)</f>
        <v>#N/A</v>
      </c>
      <c r="E639" s="35"/>
      <c r="F639" s="45" t="e">
        <f>VLOOKUP($A639,EVID_OSEVU!$A$1:$M$4972,7,FALSE)</f>
        <v>#N/A</v>
      </c>
      <c r="G639" s="45" t="e">
        <f>VLOOKUP($A639,EVID_OSEVU!$A$1:$M$4972,8,FALSE)</f>
        <v>#N/A</v>
      </c>
      <c r="H639" s="45" t="e">
        <f>VLOOKUP($A639,EVID_OSEVU!$A$1:$M$4972,11,FALSE)</f>
        <v>#N/A</v>
      </c>
      <c r="I639" s="58" t="e">
        <f>VLOOKUP($A639,EVID_OSEVU!$A$1:$M$4972,11,FALSE)</f>
        <v>#N/A</v>
      </c>
      <c r="J639" s="63" t="e">
        <f>VLOOKUP(K639,Export6[#All],2,FALSE)</f>
        <v>#N/A</v>
      </c>
      <c r="K639" s="32"/>
      <c r="L639" s="33"/>
      <c r="M639" s="67" t="e">
        <f t="shared" si="9"/>
        <v>#N/A</v>
      </c>
      <c r="N639" s="61"/>
    </row>
    <row r="640" spans="1:14" x14ac:dyDescent="0.2">
      <c r="A640" s="32"/>
      <c r="B640" s="45" t="e">
        <f>VLOOKUP($A640,EVID_OSEVU!$A$1:$M$4972,2,FALSE)</f>
        <v>#N/A</v>
      </c>
      <c r="C640" s="45" t="e">
        <f>VLOOKUP($A640,EVID_OSEVU!$A$1:$M$4972,3,FALSE)</f>
        <v>#N/A</v>
      </c>
      <c r="D640" s="45" t="e">
        <f>VLOOKUP($A640,EVID_OSEVU!$A$1:$M$4972,4,FALSE)</f>
        <v>#N/A</v>
      </c>
      <c r="E640" s="35"/>
      <c r="F640" s="45" t="e">
        <f>VLOOKUP($A640,EVID_OSEVU!$A$1:$M$4972,7,FALSE)</f>
        <v>#N/A</v>
      </c>
      <c r="G640" s="45" t="e">
        <f>VLOOKUP($A640,EVID_OSEVU!$A$1:$M$4972,8,FALSE)</f>
        <v>#N/A</v>
      </c>
      <c r="H640" s="45" t="e">
        <f>VLOOKUP($A640,EVID_OSEVU!$A$1:$M$4972,11,FALSE)</f>
        <v>#N/A</v>
      </c>
      <c r="I640" s="58" t="e">
        <f>VLOOKUP($A640,EVID_OSEVU!$A$1:$M$4972,11,FALSE)</f>
        <v>#N/A</v>
      </c>
      <c r="J640" s="63" t="e">
        <f>VLOOKUP(K640,Export6[#All],2,FALSE)</f>
        <v>#N/A</v>
      </c>
      <c r="K640" s="32"/>
      <c r="L640" s="33"/>
      <c r="M640" s="67" t="e">
        <f t="shared" si="9"/>
        <v>#N/A</v>
      </c>
      <c r="N640" s="61"/>
    </row>
    <row r="641" spans="1:14" x14ac:dyDescent="0.2">
      <c r="A641" s="32"/>
      <c r="B641" s="45" t="e">
        <f>VLOOKUP($A641,EVID_OSEVU!$A$1:$M$4972,2,FALSE)</f>
        <v>#N/A</v>
      </c>
      <c r="C641" s="45" t="e">
        <f>VLOOKUP($A641,EVID_OSEVU!$A$1:$M$4972,3,FALSE)</f>
        <v>#N/A</v>
      </c>
      <c r="D641" s="45" t="e">
        <f>VLOOKUP($A641,EVID_OSEVU!$A$1:$M$4972,4,FALSE)</f>
        <v>#N/A</v>
      </c>
      <c r="E641" s="35"/>
      <c r="F641" s="45" t="e">
        <f>VLOOKUP($A641,EVID_OSEVU!$A$1:$M$4972,7,FALSE)</f>
        <v>#N/A</v>
      </c>
      <c r="G641" s="45" t="e">
        <f>VLOOKUP($A641,EVID_OSEVU!$A$1:$M$4972,8,FALSE)</f>
        <v>#N/A</v>
      </c>
      <c r="H641" s="45" t="e">
        <f>VLOOKUP($A641,EVID_OSEVU!$A$1:$M$4972,11,FALSE)</f>
        <v>#N/A</v>
      </c>
      <c r="I641" s="58" t="e">
        <f>VLOOKUP($A641,EVID_OSEVU!$A$1:$M$4972,11,FALSE)</f>
        <v>#N/A</v>
      </c>
      <c r="J641" s="63" t="e">
        <f>VLOOKUP(K641,Export6[#All],2,FALSE)</f>
        <v>#N/A</v>
      </c>
      <c r="K641" s="32"/>
      <c r="L641" s="33"/>
      <c r="M641" s="67" t="e">
        <f t="shared" si="9"/>
        <v>#N/A</v>
      </c>
      <c r="N641" s="61"/>
    </row>
    <row r="642" spans="1:14" x14ac:dyDescent="0.2">
      <c r="A642" s="32"/>
      <c r="B642" s="45" t="e">
        <f>VLOOKUP($A642,EVID_OSEVU!$A$1:$M$4972,2,FALSE)</f>
        <v>#N/A</v>
      </c>
      <c r="C642" s="45" t="e">
        <f>VLOOKUP($A642,EVID_OSEVU!$A$1:$M$4972,3,FALSE)</f>
        <v>#N/A</v>
      </c>
      <c r="D642" s="45" t="e">
        <f>VLOOKUP($A642,EVID_OSEVU!$A$1:$M$4972,4,FALSE)</f>
        <v>#N/A</v>
      </c>
      <c r="E642" s="35"/>
      <c r="F642" s="45" t="e">
        <f>VLOOKUP($A642,EVID_OSEVU!$A$1:$M$4972,7,FALSE)</f>
        <v>#N/A</v>
      </c>
      <c r="G642" s="45" t="e">
        <f>VLOOKUP($A642,EVID_OSEVU!$A$1:$M$4972,8,FALSE)</f>
        <v>#N/A</v>
      </c>
      <c r="H642" s="45" t="e">
        <f>VLOOKUP($A642,EVID_OSEVU!$A$1:$M$4972,11,FALSE)</f>
        <v>#N/A</v>
      </c>
      <c r="I642" s="58" t="e">
        <f>VLOOKUP($A642,EVID_OSEVU!$A$1:$M$4972,11,FALSE)</f>
        <v>#N/A</v>
      </c>
      <c r="J642" s="63" t="e">
        <f>VLOOKUP(K642,Export6[#All],2,FALSE)</f>
        <v>#N/A</v>
      </c>
      <c r="K642" s="32"/>
      <c r="L642" s="33"/>
      <c r="M642" s="67" t="e">
        <f t="shared" si="9"/>
        <v>#N/A</v>
      </c>
      <c r="N642" s="61"/>
    </row>
    <row r="643" spans="1:14" x14ac:dyDescent="0.2">
      <c r="A643" s="32"/>
      <c r="B643" s="45" t="e">
        <f>VLOOKUP($A643,EVID_OSEVU!$A$1:$M$4972,2,FALSE)</f>
        <v>#N/A</v>
      </c>
      <c r="C643" s="45" t="e">
        <f>VLOOKUP($A643,EVID_OSEVU!$A$1:$M$4972,3,FALSE)</f>
        <v>#N/A</v>
      </c>
      <c r="D643" s="45" t="e">
        <f>VLOOKUP($A643,EVID_OSEVU!$A$1:$M$4972,4,FALSE)</f>
        <v>#N/A</v>
      </c>
      <c r="E643" s="35"/>
      <c r="F643" s="45" t="e">
        <f>VLOOKUP($A643,EVID_OSEVU!$A$1:$M$4972,7,FALSE)</f>
        <v>#N/A</v>
      </c>
      <c r="G643" s="45" t="e">
        <f>VLOOKUP($A643,EVID_OSEVU!$A$1:$M$4972,8,FALSE)</f>
        <v>#N/A</v>
      </c>
      <c r="H643" s="45" t="e">
        <f>VLOOKUP($A643,EVID_OSEVU!$A$1:$M$4972,11,FALSE)</f>
        <v>#N/A</v>
      </c>
      <c r="I643" s="58" t="e">
        <f>VLOOKUP($A643,EVID_OSEVU!$A$1:$M$4972,11,FALSE)</f>
        <v>#N/A</v>
      </c>
      <c r="J643" s="63" t="e">
        <f>VLOOKUP(K643,Export6[#All],2,FALSE)</f>
        <v>#N/A</v>
      </c>
      <c r="K643" s="32"/>
      <c r="L643" s="33"/>
      <c r="M643" s="67" t="e">
        <f t="shared" si="9"/>
        <v>#N/A</v>
      </c>
      <c r="N643" s="61"/>
    </row>
    <row r="644" spans="1:14" x14ac:dyDescent="0.2">
      <c r="A644" s="32"/>
      <c r="B644" s="45" t="e">
        <f>VLOOKUP($A644,EVID_OSEVU!$A$1:$M$4972,2,FALSE)</f>
        <v>#N/A</v>
      </c>
      <c r="C644" s="45" t="e">
        <f>VLOOKUP($A644,EVID_OSEVU!$A$1:$M$4972,3,FALSE)</f>
        <v>#N/A</v>
      </c>
      <c r="D644" s="45" t="e">
        <f>VLOOKUP($A644,EVID_OSEVU!$A$1:$M$4972,4,FALSE)</f>
        <v>#N/A</v>
      </c>
      <c r="E644" s="35"/>
      <c r="F644" s="45" t="e">
        <f>VLOOKUP($A644,EVID_OSEVU!$A$1:$M$4972,7,FALSE)</f>
        <v>#N/A</v>
      </c>
      <c r="G644" s="45" t="e">
        <f>VLOOKUP($A644,EVID_OSEVU!$A$1:$M$4972,8,FALSE)</f>
        <v>#N/A</v>
      </c>
      <c r="H644" s="45" t="e">
        <f>VLOOKUP($A644,EVID_OSEVU!$A$1:$M$4972,11,FALSE)</f>
        <v>#N/A</v>
      </c>
      <c r="I644" s="58" t="e">
        <f>VLOOKUP($A644,EVID_OSEVU!$A$1:$M$4972,11,FALSE)</f>
        <v>#N/A</v>
      </c>
      <c r="J644" s="63" t="e">
        <f>VLOOKUP(K644,Export6[#All],2,FALSE)</f>
        <v>#N/A</v>
      </c>
      <c r="K644" s="32"/>
      <c r="L644" s="33"/>
      <c r="M644" s="67" t="e">
        <f t="shared" ref="M644:M707" si="10">L644*I644</f>
        <v>#N/A</v>
      </c>
      <c r="N644" s="61"/>
    </row>
    <row r="645" spans="1:14" x14ac:dyDescent="0.2">
      <c r="A645" s="32"/>
      <c r="B645" s="45" t="e">
        <f>VLOOKUP($A645,EVID_OSEVU!$A$1:$M$4972,2,FALSE)</f>
        <v>#N/A</v>
      </c>
      <c r="C645" s="45" t="e">
        <f>VLOOKUP($A645,EVID_OSEVU!$A$1:$M$4972,3,FALSE)</f>
        <v>#N/A</v>
      </c>
      <c r="D645" s="45" t="e">
        <f>VLOOKUP($A645,EVID_OSEVU!$A$1:$M$4972,4,FALSE)</f>
        <v>#N/A</v>
      </c>
      <c r="E645" s="35"/>
      <c r="F645" s="45" t="e">
        <f>VLOOKUP($A645,EVID_OSEVU!$A$1:$M$4972,7,FALSE)</f>
        <v>#N/A</v>
      </c>
      <c r="G645" s="45" t="e">
        <f>VLOOKUP($A645,EVID_OSEVU!$A$1:$M$4972,8,FALSE)</f>
        <v>#N/A</v>
      </c>
      <c r="H645" s="45" t="e">
        <f>VLOOKUP($A645,EVID_OSEVU!$A$1:$M$4972,11,FALSE)</f>
        <v>#N/A</v>
      </c>
      <c r="I645" s="58" t="e">
        <f>VLOOKUP($A645,EVID_OSEVU!$A$1:$M$4972,11,FALSE)</f>
        <v>#N/A</v>
      </c>
      <c r="J645" s="63" t="e">
        <f>VLOOKUP(K645,Export6[#All],2,FALSE)</f>
        <v>#N/A</v>
      </c>
      <c r="K645" s="32"/>
      <c r="L645" s="33"/>
      <c r="M645" s="67" t="e">
        <f t="shared" si="10"/>
        <v>#N/A</v>
      </c>
      <c r="N645" s="61"/>
    </row>
    <row r="646" spans="1:14" x14ac:dyDescent="0.2">
      <c r="A646" s="32"/>
      <c r="B646" s="45" t="e">
        <f>VLOOKUP($A646,EVID_OSEVU!$A$1:$M$4972,2,FALSE)</f>
        <v>#N/A</v>
      </c>
      <c r="C646" s="45" t="e">
        <f>VLOOKUP($A646,EVID_OSEVU!$A$1:$M$4972,3,FALSE)</f>
        <v>#N/A</v>
      </c>
      <c r="D646" s="45" t="e">
        <f>VLOOKUP($A646,EVID_OSEVU!$A$1:$M$4972,4,FALSE)</f>
        <v>#N/A</v>
      </c>
      <c r="E646" s="35"/>
      <c r="F646" s="45" t="e">
        <f>VLOOKUP($A646,EVID_OSEVU!$A$1:$M$4972,7,FALSE)</f>
        <v>#N/A</v>
      </c>
      <c r="G646" s="45" t="e">
        <f>VLOOKUP($A646,EVID_OSEVU!$A$1:$M$4972,8,FALSE)</f>
        <v>#N/A</v>
      </c>
      <c r="H646" s="45" t="e">
        <f>VLOOKUP($A646,EVID_OSEVU!$A$1:$M$4972,11,FALSE)</f>
        <v>#N/A</v>
      </c>
      <c r="I646" s="58" t="e">
        <f>VLOOKUP($A646,EVID_OSEVU!$A$1:$M$4972,11,FALSE)</f>
        <v>#N/A</v>
      </c>
      <c r="J646" s="63" t="e">
        <f>VLOOKUP(K646,Export6[#All],2,FALSE)</f>
        <v>#N/A</v>
      </c>
      <c r="K646" s="32"/>
      <c r="L646" s="33"/>
      <c r="M646" s="67" t="e">
        <f t="shared" si="10"/>
        <v>#N/A</v>
      </c>
      <c r="N646" s="61"/>
    </row>
    <row r="647" spans="1:14" x14ac:dyDescent="0.2">
      <c r="A647" s="32"/>
      <c r="B647" s="45" t="e">
        <f>VLOOKUP($A647,EVID_OSEVU!$A$1:$M$4972,2,FALSE)</f>
        <v>#N/A</v>
      </c>
      <c r="C647" s="45" t="e">
        <f>VLOOKUP($A647,EVID_OSEVU!$A$1:$M$4972,3,FALSE)</f>
        <v>#N/A</v>
      </c>
      <c r="D647" s="45" t="e">
        <f>VLOOKUP($A647,EVID_OSEVU!$A$1:$M$4972,4,FALSE)</f>
        <v>#N/A</v>
      </c>
      <c r="E647" s="35"/>
      <c r="F647" s="45" t="e">
        <f>VLOOKUP($A647,EVID_OSEVU!$A$1:$M$4972,7,FALSE)</f>
        <v>#N/A</v>
      </c>
      <c r="G647" s="45" t="e">
        <f>VLOOKUP($A647,EVID_OSEVU!$A$1:$M$4972,8,FALSE)</f>
        <v>#N/A</v>
      </c>
      <c r="H647" s="45" t="e">
        <f>VLOOKUP($A647,EVID_OSEVU!$A$1:$M$4972,11,FALSE)</f>
        <v>#N/A</v>
      </c>
      <c r="I647" s="58" t="e">
        <f>VLOOKUP($A647,EVID_OSEVU!$A$1:$M$4972,11,FALSE)</f>
        <v>#N/A</v>
      </c>
      <c r="J647" s="63" t="e">
        <f>VLOOKUP(K647,Export6[#All],2,FALSE)</f>
        <v>#N/A</v>
      </c>
      <c r="K647" s="32"/>
      <c r="L647" s="33"/>
      <c r="M647" s="67" t="e">
        <f t="shared" si="10"/>
        <v>#N/A</v>
      </c>
      <c r="N647" s="61"/>
    </row>
    <row r="648" spans="1:14" x14ac:dyDescent="0.2">
      <c r="A648" s="32"/>
      <c r="B648" s="45" t="e">
        <f>VLOOKUP($A648,EVID_OSEVU!$A$1:$M$4972,2,FALSE)</f>
        <v>#N/A</v>
      </c>
      <c r="C648" s="45" t="e">
        <f>VLOOKUP($A648,EVID_OSEVU!$A$1:$M$4972,3,FALSE)</f>
        <v>#N/A</v>
      </c>
      <c r="D648" s="45" t="e">
        <f>VLOOKUP($A648,EVID_OSEVU!$A$1:$M$4972,4,FALSE)</f>
        <v>#N/A</v>
      </c>
      <c r="E648" s="35"/>
      <c r="F648" s="45" t="e">
        <f>VLOOKUP($A648,EVID_OSEVU!$A$1:$M$4972,7,FALSE)</f>
        <v>#N/A</v>
      </c>
      <c r="G648" s="45" t="e">
        <f>VLOOKUP($A648,EVID_OSEVU!$A$1:$M$4972,8,FALSE)</f>
        <v>#N/A</v>
      </c>
      <c r="H648" s="45" t="e">
        <f>VLOOKUP($A648,EVID_OSEVU!$A$1:$M$4972,11,FALSE)</f>
        <v>#N/A</v>
      </c>
      <c r="I648" s="58" t="e">
        <f>VLOOKUP($A648,EVID_OSEVU!$A$1:$M$4972,11,FALSE)</f>
        <v>#N/A</v>
      </c>
      <c r="J648" s="63" t="e">
        <f>VLOOKUP(K648,Export6[#All],2,FALSE)</f>
        <v>#N/A</v>
      </c>
      <c r="K648" s="32"/>
      <c r="L648" s="33"/>
      <c r="M648" s="67" t="e">
        <f t="shared" si="10"/>
        <v>#N/A</v>
      </c>
      <c r="N648" s="61"/>
    </row>
    <row r="649" spans="1:14" x14ac:dyDescent="0.2">
      <c r="A649" s="32"/>
      <c r="B649" s="45" t="e">
        <f>VLOOKUP($A649,EVID_OSEVU!$A$1:$M$4972,2,FALSE)</f>
        <v>#N/A</v>
      </c>
      <c r="C649" s="45" t="e">
        <f>VLOOKUP($A649,EVID_OSEVU!$A$1:$M$4972,3,FALSE)</f>
        <v>#N/A</v>
      </c>
      <c r="D649" s="45" t="e">
        <f>VLOOKUP($A649,EVID_OSEVU!$A$1:$M$4972,4,FALSE)</f>
        <v>#N/A</v>
      </c>
      <c r="E649" s="35"/>
      <c r="F649" s="45" t="e">
        <f>VLOOKUP($A649,EVID_OSEVU!$A$1:$M$4972,7,FALSE)</f>
        <v>#N/A</v>
      </c>
      <c r="G649" s="45" t="e">
        <f>VLOOKUP($A649,EVID_OSEVU!$A$1:$M$4972,8,FALSE)</f>
        <v>#N/A</v>
      </c>
      <c r="H649" s="45" t="e">
        <f>VLOOKUP($A649,EVID_OSEVU!$A$1:$M$4972,11,FALSE)</f>
        <v>#N/A</v>
      </c>
      <c r="I649" s="58" t="e">
        <f>VLOOKUP($A649,EVID_OSEVU!$A$1:$M$4972,11,FALSE)</f>
        <v>#N/A</v>
      </c>
      <c r="J649" s="63" t="e">
        <f>VLOOKUP(K649,Export6[#All],2,FALSE)</f>
        <v>#N/A</v>
      </c>
      <c r="K649" s="32"/>
      <c r="L649" s="33"/>
      <c r="M649" s="67" t="e">
        <f t="shared" si="10"/>
        <v>#N/A</v>
      </c>
      <c r="N649" s="61"/>
    </row>
    <row r="650" spans="1:14" x14ac:dyDescent="0.2">
      <c r="A650" s="32"/>
      <c r="B650" s="45" t="e">
        <f>VLOOKUP($A650,EVID_OSEVU!$A$1:$M$4972,2,FALSE)</f>
        <v>#N/A</v>
      </c>
      <c r="C650" s="45" t="e">
        <f>VLOOKUP($A650,EVID_OSEVU!$A$1:$M$4972,3,FALSE)</f>
        <v>#N/A</v>
      </c>
      <c r="D650" s="45" t="e">
        <f>VLOOKUP($A650,EVID_OSEVU!$A$1:$M$4972,4,FALSE)</f>
        <v>#N/A</v>
      </c>
      <c r="E650" s="35"/>
      <c r="F650" s="45" t="e">
        <f>VLOOKUP($A650,EVID_OSEVU!$A$1:$M$4972,7,FALSE)</f>
        <v>#N/A</v>
      </c>
      <c r="G650" s="45" t="e">
        <f>VLOOKUP($A650,EVID_OSEVU!$A$1:$M$4972,8,FALSE)</f>
        <v>#N/A</v>
      </c>
      <c r="H650" s="45" t="e">
        <f>VLOOKUP($A650,EVID_OSEVU!$A$1:$M$4972,11,FALSE)</f>
        <v>#N/A</v>
      </c>
      <c r="I650" s="58" t="e">
        <f>VLOOKUP($A650,EVID_OSEVU!$A$1:$M$4972,11,FALSE)</f>
        <v>#N/A</v>
      </c>
      <c r="J650" s="63" t="e">
        <f>VLOOKUP(K650,Export6[#All],2,FALSE)</f>
        <v>#N/A</v>
      </c>
      <c r="K650" s="32"/>
      <c r="L650" s="33"/>
      <c r="M650" s="67" t="e">
        <f t="shared" si="10"/>
        <v>#N/A</v>
      </c>
      <c r="N650" s="61"/>
    </row>
    <row r="651" spans="1:14" x14ac:dyDescent="0.2">
      <c r="A651" s="32"/>
      <c r="B651" s="45" t="e">
        <f>VLOOKUP($A651,EVID_OSEVU!$A$1:$M$4972,2,FALSE)</f>
        <v>#N/A</v>
      </c>
      <c r="C651" s="45" t="e">
        <f>VLOOKUP($A651,EVID_OSEVU!$A$1:$M$4972,3,FALSE)</f>
        <v>#N/A</v>
      </c>
      <c r="D651" s="45" t="e">
        <f>VLOOKUP($A651,EVID_OSEVU!$A$1:$M$4972,4,FALSE)</f>
        <v>#N/A</v>
      </c>
      <c r="E651" s="35"/>
      <c r="F651" s="45" t="e">
        <f>VLOOKUP($A651,EVID_OSEVU!$A$1:$M$4972,7,FALSE)</f>
        <v>#N/A</v>
      </c>
      <c r="G651" s="45" t="e">
        <f>VLOOKUP($A651,EVID_OSEVU!$A$1:$M$4972,8,FALSE)</f>
        <v>#N/A</v>
      </c>
      <c r="H651" s="45" t="e">
        <f>VLOOKUP($A651,EVID_OSEVU!$A$1:$M$4972,11,FALSE)</f>
        <v>#N/A</v>
      </c>
      <c r="I651" s="58" t="e">
        <f>VLOOKUP($A651,EVID_OSEVU!$A$1:$M$4972,11,FALSE)</f>
        <v>#N/A</v>
      </c>
      <c r="J651" s="63" t="e">
        <f>VLOOKUP(K651,Export6[#All],2,FALSE)</f>
        <v>#N/A</v>
      </c>
      <c r="K651" s="32"/>
      <c r="L651" s="33"/>
      <c r="M651" s="67" t="e">
        <f t="shared" si="10"/>
        <v>#N/A</v>
      </c>
      <c r="N651" s="61"/>
    </row>
    <row r="652" spans="1:14" x14ac:dyDescent="0.2">
      <c r="A652" s="32"/>
      <c r="B652" s="45" t="e">
        <f>VLOOKUP($A652,EVID_OSEVU!$A$1:$M$4972,2,FALSE)</f>
        <v>#N/A</v>
      </c>
      <c r="C652" s="45" t="e">
        <f>VLOOKUP($A652,EVID_OSEVU!$A$1:$M$4972,3,FALSE)</f>
        <v>#N/A</v>
      </c>
      <c r="D652" s="45" t="e">
        <f>VLOOKUP($A652,EVID_OSEVU!$A$1:$M$4972,4,FALSE)</f>
        <v>#N/A</v>
      </c>
      <c r="E652" s="35"/>
      <c r="F652" s="45" t="e">
        <f>VLOOKUP($A652,EVID_OSEVU!$A$1:$M$4972,7,FALSE)</f>
        <v>#N/A</v>
      </c>
      <c r="G652" s="45" t="e">
        <f>VLOOKUP($A652,EVID_OSEVU!$A$1:$M$4972,8,FALSE)</f>
        <v>#N/A</v>
      </c>
      <c r="H652" s="45" t="e">
        <f>VLOOKUP($A652,EVID_OSEVU!$A$1:$M$4972,11,FALSE)</f>
        <v>#N/A</v>
      </c>
      <c r="I652" s="58" t="e">
        <f>VLOOKUP($A652,EVID_OSEVU!$A$1:$M$4972,11,FALSE)</f>
        <v>#N/A</v>
      </c>
      <c r="J652" s="63" t="e">
        <f>VLOOKUP(K652,Export6[#All],2,FALSE)</f>
        <v>#N/A</v>
      </c>
      <c r="K652" s="32"/>
      <c r="L652" s="33"/>
      <c r="M652" s="67" t="e">
        <f t="shared" si="10"/>
        <v>#N/A</v>
      </c>
      <c r="N652" s="61"/>
    </row>
    <row r="653" spans="1:14" x14ac:dyDescent="0.2">
      <c r="A653" s="32"/>
      <c r="B653" s="45" t="e">
        <f>VLOOKUP($A653,EVID_OSEVU!$A$1:$M$4972,2,FALSE)</f>
        <v>#N/A</v>
      </c>
      <c r="C653" s="45" t="e">
        <f>VLOOKUP($A653,EVID_OSEVU!$A$1:$M$4972,3,FALSE)</f>
        <v>#N/A</v>
      </c>
      <c r="D653" s="45" t="e">
        <f>VLOOKUP($A653,EVID_OSEVU!$A$1:$M$4972,4,FALSE)</f>
        <v>#N/A</v>
      </c>
      <c r="E653" s="35"/>
      <c r="F653" s="45" t="e">
        <f>VLOOKUP($A653,EVID_OSEVU!$A$1:$M$4972,7,FALSE)</f>
        <v>#N/A</v>
      </c>
      <c r="G653" s="45" t="e">
        <f>VLOOKUP($A653,EVID_OSEVU!$A$1:$M$4972,8,FALSE)</f>
        <v>#N/A</v>
      </c>
      <c r="H653" s="45" t="e">
        <f>VLOOKUP($A653,EVID_OSEVU!$A$1:$M$4972,11,FALSE)</f>
        <v>#N/A</v>
      </c>
      <c r="I653" s="58" t="e">
        <f>VLOOKUP($A653,EVID_OSEVU!$A$1:$M$4972,11,FALSE)</f>
        <v>#N/A</v>
      </c>
      <c r="J653" s="63" t="e">
        <f>VLOOKUP(K653,Export6[#All],2,FALSE)</f>
        <v>#N/A</v>
      </c>
      <c r="K653" s="32"/>
      <c r="L653" s="33"/>
      <c r="M653" s="67" t="e">
        <f t="shared" si="10"/>
        <v>#N/A</v>
      </c>
      <c r="N653" s="61"/>
    </row>
    <row r="654" spans="1:14" x14ac:dyDescent="0.2">
      <c r="A654" s="32"/>
      <c r="B654" s="45" t="e">
        <f>VLOOKUP($A654,EVID_OSEVU!$A$1:$M$4972,2,FALSE)</f>
        <v>#N/A</v>
      </c>
      <c r="C654" s="45" t="e">
        <f>VLOOKUP($A654,EVID_OSEVU!$A$1:$M$4972,3,FALSE)</f>
        <v>#N/A</v>
      </c>
      <c r="D654" s="45" t="e">
        <f>VLOOKUP($A654,EVID_OSEVU!$A$1:$M$4972,4,FALSE)</f>
        <v>#N/A</v>
      </c>
      <c r="E654" s="35"/>
      <c r="F654" s="45" t="e">
        <f>VLOOKUP($A654,EVID_OSEVU!$A$1:$M$4972,7,FALSE)</f>
        <v>#N/A</v>
      </c>
      <c r="G654" s="45" t="e">
        <f>VLOOKUP($A654,EVID_OSEVU!$A$1:$M$4972,8,FALSE)</f>
        <v>#N/A</v>
      </c>
      <c r="H654" s="45" t="e">
        <f>VLOOKUP($A654,EVID_OSEVU!$A$1:$M$4972,11,FALSE)</f>
        <v>#N/A</v>
      </c>
      <c r="I654" s="58" t="e">
        <f>VLOOKUP($A654,EVID_OSEVU!$A$1:$M$4972,11,FALSE)</f>
        <v>#N/A</v>
      </c>
      <c r="J654" s="63" t="e">
        <f>VLOOKUP(K654,Export6[#All],2,FALSE)</f>
        <v>#N/A</v>
      </c>
      <c r="K654" s="32"/>
      <c r="L654" s="33"/>
      <c r="M654" s="67" t="e">
        <f t="shared" si="10"/>
        <v>#N/A</v>
      </c>
      <c r="N654" s="61"/>
    </row>
    <row r="655" spans="1:14" x14ac:dyDescent="0.2">
      <c r="A655" s="32"/>
      <c r="B655" s="45" t="e">
        <f>VLOOKUP($A655,EVID_OSEVU!$A$1:$M$4972,2,FALSE)</f>
        <v>#N/A</v>
      </c>
      <c r="C655" s="45" t="e">
        <f>VLOOKUP($A655,EVID_OSEVU!$A$1:$M$4972,3,FALSE)</f>
        <v>#N/A</v>
      </c>
      <c r="D655" s="45" t="e">
        <f>VLOOKUP($A655,EVID_OSEVU!$A$1:$M$4972,4,FALSE)</f>
        <v>#N/A</v>
      </c>
      <c r="E655" s="35"/>
      <c r="F655" s="45" t="e">
        <f>VLOOKUP($A655,EVID_OSEVU!$A$1:$M$4972,7,FALSE)</f>
        <v>#N/A</v>
      </c>
      <c r="G655" s="45" t="e">
        <f>VLOOKUP($A655,EVID_OSEVU!$A$1:$M$4972,8,FALSE)</f>
        <v>#N/A</v>
      </c>
      <c r="H655" s="45" t="e">
        <f>VLOOKUP($A655,EVID_OSEVU!$A$1:$M$4972,11,FALSE)</f>
        <v>#N/A</v>
      </c>
      <c r="I655" s="58" t="e">
        <f>VLOOKUP($A655,EVID_OSEVU!$A$1:$M$4972,11,FALSE)</f>
        <v>#N/A</v>
      </c>
      <c r="J655" s="63" t="e">
        <f>VLOOKUP(K655,Export6[#All],2,FALSE)</f>
        <v>#N/A</v>
      </c>
      <c r="K655" s="32"/>
      <c r="L655" s="33"/>
      <c r="M655" s="67" t="e">
        <f t="shared" si="10"/>
        <v>#N/A</v>
      </c>
      <c r="N655" s="61"/>
    </row>
    <row r="656" spans="1:14" x14ac:dyDescent="0.2">
      <c r="A656" s="32"/>
      <c r="B656" s="45" t="e">
        <f>VLOOKUP($A656,EVID_OSEVU!$A$1:$M$4972,2,FALSE)</f>
        <v>#N/A</v>
      </c>
      <c r="C656" s="45" t="e">
        <f>VLOOKUP($A656,EVID_OSEVU!$A$1:$M$4972,3,FALSE)</f>
        <v>#N/A</v>
      </c>
      <c r="D656" s="45" t="e">
        <f>VLOOKUP($A656,EVID_OSEVU!$A$1:$M$4972,4,FALSE)</f>
        <v>#N/A</v>
      </c>
      <c r="E656" s="35"/>
      <c r="F656" s="45" t="e">
        <f>VLOOKUP($A656,EVID_OSEVU!$A$1:$M$4972,7,FALSE)</f>
        <v>#N/A</v>
      </c>
      <c r="G656" s="45" t="e">
        <f>VLOOKUP($A656,EVID_OSEVU!$A$1:$M$4972,8,FALSE)</f>
        <v>#N/A</v>
      </c>
      <c r="H656" s="45" t="e">
        <f>VLOOKUP($A656,EVID_OSEVU!$A$1:$M$4972,11,FALSE)</f>
        <v>#N/A</v>
      </c>
      <c r="I656" s="58" t="e">
        <f>VLOOKUP($A656,EVID_OSEVU!$A$1:$M$4972,11,FALSE)</f>
        <v>#N/A</v>
      </c>
      <c r="J656" s="63" t="e">
        <f>VLOOKUP(K656,Export6[#All],2,FALSE)</f>
        <v>#N/A</v>
      </c>
      <c r="K656" s="32"/>
      <c r="L656" s="33"/>
      <c r="M656" s="67" t="e">
        <f t="shared" si="10"/>
        <v>#N/A</v>
      </c>
      <c r="N656" s="61"/>
    </row>
    <row r="657" spans="1:14" x14ac:dyDescent="0.2">
      <c r="A657" s="32"/>
      <c r="B657" s="45" t="e">
        <f>VLOOKUP($A657,EVID_OSEVU!$A$1:$M$4972,2,FALSE)</f>
        <v>#N/A</v>
      </c>
      <c r="C657" s="45" t="e">
        <f>VLOOKUP($A657,EVID_OSEVU!$A$1:$M$4972,3,FALSE)</f>
        <v>#N/A</v>
      </c>
      <c r="D657" s="45" t="e">
        <f>VLOOKUP($A657,EVID_OSEVU!$A$1:$M$4972,4,FALSE)</f>
        <v>#N/A</v>
      </c>
      <c r="E657" s="35"/>
      <c r="F657" s="45" t="e">
        <f>VLOOKUP($A657,EVID_OSEVU!$A$1:$M$4972,7,FALSE)</f>
        <v>#N/A</v>
      </c>
      <c r="G657" s="45" t="e">
        <f>VLOOKUP($A657,EVID_OSEVU!$A$1:$M$4972,8,FALSE)</f>
        <v>#N/A</v>
      </c>
      <c r="H657" s="45" t="e">
        <f>VLOOKUP($A657,EVID_OSEVU!$A$1:$M$4972,11,FALSE)</f>
        <v>#N/A</v>
      </c>
      <c r="I657" s="58" t="e">
        <f>VLOOKUP($A657,EVID_OSEVU!$A$1:$M$4972,11,FALSE)</f>
        <v>#N/A</v>
      </c>
      <c r="J657" s="63" t="e">
        <f>VLOOKUP(K657,Export6[#All],2,FALSE)</f>
        <v>#N/A</v>
      </c>
      <c r="K657" s="32"/>
      <c r="L657" s="33"/>
      <c r="M657" s="67" t="e">
        <f t="shared" si="10"/>
        <v>#N/A</v>
      </c>
      <c r="N657" s="61"/>
    </row>
    <row r="658" spans="1:14" x14ac:dyDescent="0.2">
      <c r="A658" s="32"/>
      <c r="B658" s="45" t="e">
        <f>VLOOKUP($A658,EVID_OSEVU!$A$1:$M$4972,2,FALSE)</f>
        <v>#N/A</v>
      </c>
      <c r="C658" s="45" t="e">
        <f>VLOOKUP($A658,EVID_OSEVU!$A$1:$M$4972,3,FALSE)</f>
        <v>#N/A</v>
      </c>
      <c r="D658" s="45" t="e">
        <f>VLOOKUP($A658,EVID_OSEVU!$A$1:$M$4972,4,FALSE)</f>
        <v>#N/A</v>
      </c>
      <c r="E658" s="35"/>
      <c r="F658" s="45" t="e">
        <f>VLOOKUP($A658,EVID_OSEVU!$A$1:$M$4972,7,FALSE)</f>
        <v>#N/A</v>
      </c>
      <c r="G658" s="45" t="e">
        <f>VLOOKUP($A658,EVID_OSEVU!$A$1:$M$4972,8,FALSE)</f>
        <v>#N/A</v>
      </c>
      <c r="H658" s="45" t="e">
        <f>VLOOKUP($A658,EVID_OSEVU!$A$1:$M$4972,11,FALSE)</f>
        <v>#N/A</v>
      </c>
      <c r="I658" s="58" t="e">
        <f>VLOOKUP($A658,EVID_OSEVU!$A$1:$M$4972,11,FALSE)</f>
        <v>#N/A</v>
      </c>
      <c r="J658" s="63" t="e">
        <f>VLOOKUP(K658,Export6[#All],2,FALSE)</f>
        <v>#N/A</v>
      </c>
      <c r="K658" s="32"/>
      <c r="L658" s="33"/>
      <c r="M658" s="67" t="e">
        <f t="shared" si="10"/>
        <v>#N/A</v>
      </c>
      <c r="N658" s="61"/>
    </row>
    <row r="659" spans="1:14" x14ac:dyDescent="0.2">
      <c r="A659" s="32"/>
      <c r="B659" s="45" t="e">
        <f>VLOOKUP($A659,EVID_OSEVU!$A$1:$M$4972,2,FALSE)</f>
        <v>#N/A</v>
      </c>
      <c r="C659" s="45" t="e">
        <f>VLOOKUP($A659,EVID_OSEVU!$A$1:$M$4972,3,FALSE)</f>
        <v>#N/A</v>
      </c>
      <c r="D659" s="45" t="e">
        <f>VLOOKUP($A659,EVID_OSEVU!$A$1:$M$4972,4,FALSE)</f>
        <v>#N/A</v>
      </c>
      <c r="E659" s="35"/>
      <c r="F659" s="45" t="e">
        <f>VLOOKUP($A659,EVID_OSEVU!$A$1:$M$4972,7,FALSE)</f>
        <v>#N/A</v>
      </c>
      <c r="G659" s="45" t="e">
        <f>VLOOKUP($A659,EVID_OSEVU!$A$1:$M$4972,8,FALSE)</f>
        <v>#N/A</v>
      </c>
      <c r="H659" s="45" t="e">
        <f>VLOOKUP($A659,EVID_OSEVU!$A$1:$M$4972,11,FALSE)</f>
        <v>#N/A</v>
      </c>
      <c r="I659" s="58" t="e">
        <f>VLOOKUP($A659,EVID_OSEVU!$A$1:$M$4972,11,FALSE)</f>
        <v>#N/A</v>
      </c>
      <c r="J659" s="63" t="e">
        <f>VLOOKUP(K659,Export6[#All],2,FALSE)</f>
        <v>#N/A</v>
      </c>
      <c r="K659" s="32"/>
      <c r="L659" s="33"/>
      <c r="M659" s="67" t="e">
        <f t="shared" si="10"/>
        <v>#N/A</v>
      </c>
      <c r="N659" s="61"/>
    </row>
    <row r="660" spans="1:14" x14ac:dyDescent="0.2">
      <c r="A660" s="32"/>
      <c r="B660" s="45" t="e">
        <f>VLOOKUP($A660,EVID_OSEVU!$A$1:$M$4972,2,FALSE)</f>
        <v>#N/A</v>
      </c>
      <c r="C660" s="45" t="e">
        <f>VLOOKUP($A660,EVID_OSEVU!$A$1:$M$4972,3,FALSE)</f>
        <v>#N/A</v>
      </c>
      <c r="D660" s="45" t="e">
        <f>VLOOKUP($A660,EVID_OSEVU!$A$1:$M$4972,4,FALSE)</f>
        <v>#N/A</v>
      </c>
      <c r="E660" s="35"/>
      <c r="F660" s="45" t="e">
        <f>VLOOKUP($A660,EVID_OSEVU!$A$1:$M$4972,7,FALSE)</f>
        <v>#N/A</v>
      </c>
      <c r="G660" s="45" t="e">
        <f>VLOOKUP($A660,EVID_OSEVU!$A$1:$M$4972,8,FALSE)</f>
        <v>#N/A</v>
      </c>
      <c r="H660" s="45" t="e">
        <f>VLOOKUP($A660,EVID_OSEVU!$A$1:$M$4972,11,FALSE)</f>
        <v>#N/A</v>
      </c>
      <c r="I660" s="58" t="e">
        <f>VLOOKUP($A660,EVID_OSEVU!$A$1:$M$4972,11,FALSE)</f>
        <v>#N/A</v>
      </c>
      <c r="J660" s="63" t="e">
        <f>VLOOKUP(K660,Export6[#All],2,FALSE)</f>
        <v>#N/A</v>
      </c>
      <c r="K660" s="32"/>
      <c r="L660" s="33"/>
      <c r="M660" s="67" t="e">
        <f t="shared" si="10"/>
        <v>#N/A</v>
      </c>
      <c r="N660" s="61"/>
    </row>
    <row r="661" spans="1:14" x14ac:dyDescent="0.2">
      <c r="A661" s="32"/>
      <c r="B661" s="45" t="e">
        <f>VLOOKUP($A661,EVID_OSEVU!$A$1:$M$4972,2,FALSE)</f>
        <v>#N/A</v>
      </c>
      <c r="C661" s="45" t="e">
        <f>VLOOKUP($A661,EVID_OSEVU!$A$1:$M$4972,3,FALSE)</f>
        <v>#N/A</v>
      </c>
      <c r="D661" s="45" t="e">
        <f>VLOOKUP($A661,EVID_OSEVU!$A$1:$M$4972,4,FALSE)</f>
        <v>#N/A</v>
      </c>
      <c r="E661" s="35"/>
      <c r="F661" s="45" t="e">
        <f>VLOOKUP($A661,EVID_OSEVU!$A$1:$M$4972,7,FALSE)</f>
        <v>#N/A</v>
      </c>
      <c r="G661" s="45" t="e">
        <f>VLOOKUP($A661,EVID_OSEVU!$A$1:$M$4972,8,FALSE)</f>
        <v>#N/A</v>
      </c>
      <c r="H661" s="45" t="e">
        <f>VLOOKUP($A661,EVID_OSEVU!$A$1:$M$4972,11,FALSE)</f>
        <v>#N/A</v>
      </c>
      <c r="I661" s="58" t="e">
        <f>VLOOKUP($A661,EVID_OSEVU!$A$1:$M$4972,11,FALSE)</f>
        <v>#N/A</v>
      </c>
      <c r="J661" s="63" t="e">
        <f>VLOOKUP(K661,Export6[#All],2,FALSE)</f>
        <v>#N/A</v>
      </c>
      <c r="K661" s="32"/>
      <c r="L661" s="33"/>
      <c r="M661" s="67" t="e">
        <f t="shared" si="10"/>
        <v>#N/A</v>
      </c>
      <c r="N661" s="61"/>
    </row>
    <row r="662" spans="1:14" x14ac:dyDescent="0.2">
      <c r="A662" s="32"/>
      <c r="B662" s="45" t="e">
        <f>VLOOKUP($A662,EVID_OSEVU!$A$1:$M$4972,2,FALSE)</f>
        <v>#N/A</v>
      </c>
      <c r="C662" s="45" t="e">
        <f>VLOOKUP($A662,EVID_OSEVU!$A$1:$M$4972,3,FALSE)</f>
        <v>#N/A</v>
      </c>
      <c r="D662" s="45" t="e">
        <f>VLOOKUP($A662,EVID_OSEVU!$A$1:$M$4972,4,FALSE)</f>
        <v>#N/A</v>
      </c>
      <c r="E662" s="35"/>
      <c r="F662" s="45" t="e">
        <f>VLOOKUP($A662,EVID_OSEVU!$A$1:$M$4972,7,FALSE)</f>
        <v>#N/A</v>
      </c>
      <c r="G662" s="45" t="e">
        <f>VLOOKUP($A662,EVID_OSEVU!$A$1:$M$4972,8,FALSE)</f>
        <v>#N/A</v>
      </c>
      <c r="H662" s="45" t="e">
        <f>VLOOKUP($A662,EVID_OSEVU!$A$1:$M$4972,11,FALSE)</f>
        <v>#N/A</v>
      </c>
      <c r="I662" s="58" t="e">
        <f>VLOOKUP($A662,EVID_OSEVU!$A$1:$M$4972,11,FALSE)</f>
        <v>#N/A</v>
      </c>
      <c r="J662" s="63" t="e">
        <f>VLOOKUP(K662,Export6[#All],2,FALSE)</f>
        <v>#N/A</v>
      </c>
      <c r="K662" s="32"/>
      <c r="L662" s="33"/>
      <c r="M662" s="67" t="e">
        <f t="shared" si="10"/>
        <v>#N/A</v>
      </c>
      <c r="N662" s="61"/>
    </row>
    <row r="663" spans="1:14" x14ac:dyDescent="0.2">
      <c r="A663" s="32"/>
      <c r="B663" s="45" t="e">
        <f>VLOOKUP($A663,EVID_OSEVU!$A$1:$M$4972,2,FALSE)</f>
        <v>#N/A</v>
      </c>
      <c r="C663" s="45" t="e">
        <f>VLOOKUP($A663,EVID_OSEVU!$A$1:$M$4972,3,FALSE)</f>
        <v>#N/A</v>
      </c>
      <c r="D663" s="45" t="e">
        <f>VLOOKUP($A663,EVID_OSEVU!$A$1:$M$4972,4,FALSE)</f>
        <v>#N/A</v>
      </c>
      <c r="E663" s="35"/>
      <c r="F663" s="45" t="e">
        <f>VLOOKUP($A663,EVID_OSEVU!$A$1:$M$4972,7,FALSE)</f>
        <v>#N/A</v>
      </c>
      <c r="G663" s="45" t="e">
        <f>VLOOKUP($A663,EVID_OSEVU!$A$1:$M$4972,8,FALSE)</f>
        <v>#N/A</v>
      </c>
      <c r="H663" s="45" t="e">
        <f>VLOOKUP($A663,EVID_OSEVU!$A$1:$M$4972,11,FALSE)</f>
        <v>#N/A</v>
      </c>
      <c r="I663" s="58" t="e">
        <f>VLOOKUP($A663,EVID_OSEVU!$A$1:$M$4972,11,FALSE)</f>
        <v>#N/A</v>
      </c>
      <c r="J663" s="63" t="e">
        <f>VLOOKUP(K663,Export6[#All],2,FALSE)</f>
        <v>#N/A</v>
      </c>
      <c r="K663" s="32"/>
      <c r="L663" s="33"/>
      <c r="M663" s="67" t="e">
        <f t="shared" si="10"/>
        <v>#N/A</v>
      </c>
      <c r="N663" s="61"/>
    </row>
    <row r="664" spans="1:14" x14ac:dyDescent="0.2">
      <c r="A664" s="32"/>
      <c r="B664" s="45" t="e">
        <f>VLOOKUP($A664,EVID_OSEVU!$A$1:$M$4972,2,FALSE)</f>
        <v>#N/A</v>
      </c>
      <c r="C664" s="45" t="e">
        <f>VLOOKUP($A664,EVID_OSEVU!$A$1:$M$4972,3,FALSE)</f>
        <v>#N/A</v>
      </c>
      <c r="D664" s="45" t="e">
        <f>VLOOKUP($A664,EVID_OSEVU!$A$1:$M$4972,4,FALSE)</f>
        <v>#N/A</v>
      </c>
      <c r="E664" s="35"/>
      <c r="F664" s="45" t="e">
        <f>VLOOKUP($A664,EVID_OSEVU!$A$1:$M$4972,7,FALSE)</f>
        <v>#N/A</v>
      </c>
      <c r="G664" s="45" t="e">
        <f>VLOOKUP($A664,EVID_OSEVU!$A$1:$M$4972,8,FALSE)</f>
        <v>#N/A</v>
      </c>
      <c r="H664" s="45" t="e">
        <f>VLOOKUP($A664,EVID_OSEVU!$A$1:$M$4972,11,FALSE)</f>
        <v>#N/A</v>
      </c>
      <c r="I664" s="58" t="e">
        <f>VLOOKUP($A664,EVID_OSEVU!$A$1:$M$4972,11,FALSE)</f>
        <v>#N/A</v>
      </c>
      <c r="J664" s="63" t="e">
        <f>VLOOKUP(K664,Export6[#All],2,FALSE)</f>
        <v>#N/A</v>
      </c>
      <c r="K664" s="32"/>
      <c r="L664" s="33"/>
      <c r="M664" s="67" t="e">
        <f t="shared" si="10"/>
        <v>#N/A</v>
      </c>
      <c r="N664" s="61"/>
    </row>
    <row r="665" spans="1:14" x14ac:dyDescent="0.2">
      <c r="A665" s="32"/>
      <c r="B665" s="45" t="e">
        <f>VLOOKUP($A665,EVID_OSEVU!$A$1:$M$4972,2,FALSE)</f>
        <v>#N/A</v>
      </c>
      <c r="C665" s="45" t="e">
        <f>VLOOKUP($A665,EVID_OSEVU!$A$1:$M$4972,3,FALSE)</f>
        <v>#N/A</v>
      </c>
      <c r="D665" s="45" t="e">
        <f>VLOOKUP($A665,EVID_OSEVU!$A$1:$M$4972,4,FALSE)</f>
        <v>#N/A</v>
      </c>
      <c r="E665" s="35"/>
      <c r="F665" s="45" t="e">
        <f>VLOOKUP($A665,EVID_OSEVU!$A$1:$M$4972,7,FALSE)</f>
        <v>#N/A</v>
      </c>
      <c r="G665" s="45" t="e">
        <f>VLOOKUP($A665,EVID_OSEVU!$A$1:$M$4972,8,FALSE)</f>
        <v>#N/A</v>
      </c>
      <c r="H665" s="45" t="e">
        <f>VLOOKUP($A665,EVID_OSEVU!$A$1:$M$4972,11,FALSE)</f>
        <v>#N/A</v>
      </c>
      <c r="I665" s="58" t="e">
        <f>VLOOKUP($A665,EVID_OSEVU!$A$1:$M$4972,11,FALSE)</f>
        <v>#N/A</v>
      </c>
      <c r="J665" s="63" t="e">
        <f>VLOOKUP(K665,Export6[#All],2,FALSE)</f>
        <v>#N/A</v>
      </c>
      <c r="K665" s="32"/>
      <c r="L665" s="33"/>
      <c r="M665" s="67" t="e">
        <f t="shared" si="10"/>
        <v>#N/A</v>
      </c>
      <c r="N665" s="61"/>
    </row>
    <row r="666" spans="1:14" x14ac:dyDescent="0.2">
      <c r="A666" s="32"/>
      <c r="B666" s="45" t="e">
        <f>VLOOKUP($A666,EVID_OSEVU!$A$1:$M$4972,2,FALSE)</f>
        <v>#N/A</v>
      </c>
      <c r="C666" s="45" t="e">
        <f>VLOOKUP($A666,EVID_OSEVU!$A$1:$M$4972,3,FALSE)</f>
        <v>#N/A</v>
      </c>
      <c r="D666" s="45" t="e">
        <f>VLOOKUP($A666,EVID_OSEVU!$A$1:$M$4972,4,FALSE)</f>
        <v>#N/A</v>
      </c>
      <c r="E666" s="35"/>
      <c r="F666" s="45" t="e">
        <f>VLOOKUP($A666,EVID_OSEVU!$A$1:$M$4972,7,FALSE)</f>
        <v>#N/A</v>
      </c>
      <c r="G666" s="45" t="e">
        <f>VLOOKUP($A666,EVID_OSEVU!$A$1:$M$4972,8,FALSE)</f>
        <v>#N/A</v>
      </c>
      <c r="H666" s="45" t="e">
        <f>VLOOKUP($A666,EVID_OSEVU!$A$1:$M$4972,11,FALSE)</f>
        <v>#N/A</v>
      </c>
      <c r="I666" s="58" t="e">
        <f>VLOOKUP($A666,EVID_OSEVU!$A$1:$M$4972,11,FALSE)</f>
        <v>#N/A</v>
      </c>
      <c r="J666" s="63" t="e">
        <f>VLOOKUP(K666,Export6[#All],2,FALSE)</f>
        <v>#N/A</v>
      </c>
      <c r="K666" s="32"/>
      <c r="L666" s="33"/>
      <c r="M666" s="67" t="e">
        <f t="shared" si="10"/>
        <v>#N/A</v>
      </c>
      <c r="N666" s="61"/>
    </row>
    <row r="667" spans="1:14" x14ac:dyDescent="0.2">
      <c r="A667" s="32"/>
      <c r="B667" s="45" t="e">
        <f>VLOOKUP($A667,EVID_OSEVU!$A$1:$M$4972,2,FALSE)</f>
        <v>#N/A</v>
      </c>
      <c r="C667" s="45" t="e">
        <f>VLOOKUP($A667,EVID_OSEVU!$A$1:$M$4972,3,FALSE)</f>
        <v>#N/A</v>
      </c>
      <c r="D667" s="45" t="e">
        <f>VLOOKUP($A667,EVID_OSEVU!$A$1:$M$4972,4,FALSE)</f>
        <v>#N/A</v>
      </c>
      <c r="E667" s="35"/>
      <c r="F667" s="45" t="e">
        <f>VLOOKUP($A667,EVID_OSEVU!$A$1:$M$4972,7,FALSE)</f>
        <v>#N/A</v>
      </c>
      <c r="G667" s="45" t="e">
        <f>VLOOKUP($A667,EVID_OSEVU!$A$1:$M$4972,8,FALSE)</f>
        <v>#N/A</v>
      </c>
      <c r="H667" s="45" t="e">
        <f>VLOOKUP($A667,EVID_OSEVU!$A$1:$M$4972,11,FALSE)</f>
        <v>#N/A</v>
      </c>
      <c r="I667" s="58" t="e">
        <f>VLOOKUP($A667,EVID_OSEVU!$A$1:$M$4972,11,FALSE)</f>
        <v>#N/A</v>
      </c>
      <c r="J667" s="63" t="e">
        <f>VLOOKUP(K667,Export6[#All],2,FALSE)</f>
        <v>#N/A</v>
      </c>
      <c r="K667" s="32"/>
      <c r="L667" s="33"/>
      <c r="M667" s="67" t="e">
        <f t="shared" si="10"/>
        <v>#N/A</v>
      </c>
      <c r="N667" s="61"/>
    </row>
    <row r="668" spans="1:14" x14ac:dyDescent="0.2">
      <c r="A668" s="32"/>
      <c r="B668" s="45" t="e">
        <f>VLOOKUP($A668,EVID_OSEVU!$A$1:$M$4972,2,FALSE)</f>
        <v>#N/A</v>
      </c>
      <c r="C668" s="45" t="e">
        <f>VLOOKUP($A668,EVID_OSEVU!$A$1:$M$4972,3,FALSE)</f>
        <v>#N/A</v>
      </c>
      <c r="D668" s="45" t="e">
        <f>VLOOKUP($A668,EVID_OSEVU!$A$1:$M$4972,4,FALSE)</f>
        <v>#N/A</v>
      </c>
      <c r="E668" s="35"/>
      <c r="F668" s="45" t="e">
        <f>VLOOKUP($A668,EVID_OSEVU!$A$1:$M$4972,7,FALSE)</f>
        <v>#N/A</v>
      </c>
      <c r="G668" s="45" t="e">
        <f>VLOOKUP($A668,EVID_OSEVU!$A$1:$M$4972,8,FALSE)</f>
        <v>#N/A</v>
      </c>
      <c r="H668" s="45" t="e">
        <f>VLOOKUP($A668,EVID_OSEVU!$A$1:$M$4972,11,FALSE)</f>
        <v>#N/A</v>
      </c>
      <c r="I668" s="58" t="e">
        <f>VLOOKUP($A668,EVID_OSEVU!$A$1:$M$4972,11,FALSE)</f>
        <v>#N/A</v>
      </c>
      <c r="J668" s="63" t="e">
        <f>VLOOKUP(K668,Export6[#All],2,FALSE)</f>
        <v>#N/A</v>
      </c>
      <c r="K668" s="32"/>
      <c r="L668" s="33"/>
      <c r="M668" s="67" t="e">
        <f t="shared" si="10"/>
        <v>#N/A</v>
      </c>
      <c r="N668" s="61"/>
    </row>
    <row r="669" spans="1:14" x14ac:dyDescent="0.2">
      <c r="A669" s="32"/>
      <c r="B669" s="45" t="e">
        <f>VLOOKUP($A669,EVID_OSEVU!$A$1:$M$4972,2,FALSE)</f>
        <v>#N/A</v>
      </c>
      <c r="C669" s="45" t="e">
        <f>VLOOKUP($A669,EVID_OSEVU!$A$1:$M$4972,3,FALSE)</f>
        <v>#N/A</v>
      </c>
      <c r="D669" s="45" t="e">
        <f>VLOOKUP($A669,EVID_OSEVU!$A$1:$M$4972,4,FALSE)</f>
        <v>#N/A</v>
      </c>
      <c r="E669" s="35"/>
      <c r="F669" s="45" t="e">
        <f>VLOOKUP($A669,EVID_OSEVU!$A$1:$M$4972,7,FALSE)</f>
        <v>#N/A</v>
      </c>
      <c r="G669" s="45" t="e">
        <f>VLOOKUP($A669,EVID_OSEVU!$A$1:$M$4972,8,FALSE)</f>
        <v>#N/A</v>
      </c>
      <c r="H669" s="45" t="e">
        <f>VLOOKUP($A669,EVID_OSEVU!$A$1:$M$4972,11,FALSE)</f>
        <v>#N/A</v>
      </c>
      <c r="I669" s="58" t="e">
        <f>VLOOKUP($A669,EVID_OSEVU!$A$1:$M$4972,11,FALSE)</f>
        <v>#N/A</v>
      </c>
      <c r="J669" s="63" t="e">
        <f>VLOOKUP(K669,Export6[#All],2,FALSE)</f>
        <v>#N/A</v>
      </c>
      <c r="K669" s="32"/>
      <c r="L669" s="33"/>
      <c r="M669" s="67" t="e">
        <f t="shared" si="10"/>
        <v>#N/A</v>
      </c>
      <c r="N669" s="61"/>
    </row>
    <row r="670" spans="1:14" x14ac:dyDescent="0.2">
      <c r="A670" s="32"/>
      <c r="B670" s="45" t="e">
        <f>VLOOKUP($A670,EVID_OSEVU!$A$1:$M$4972,2,FALSE)</f>
        <v>#N/A</v>
      </c>
      <c r="C670" s="45" t="e">
        <f>VLOOKUP($A670,EVID_OSEVU!$A$1:$M$4972,3,FALSE)</f>
        <v>#N/A</v>
      </c>
      <c r="D670" s="45" t="e">
        <f>VLOOKUP($A670,EVID_OSEVU!$A$1:$M$4972,4,FALSE)</f>
        <v>#N/A</v>
      </c>
      <c r="E670" s="35"/>
      <c r="F670" s="45" t="e">
        <f>VLOOKUP($A670,EVID_OSEVU!$A$1:$M$4972,7,FALSE)</f>
        <v>#N/A</v>
      </c>
      <c r="G670" s="45" t="e">
        <f>VLOOKUP($A670,EVID_OSEVU!$A$1:$M$4972,8,FALSE)</f>
        <v>#N/A</v>
      </c>
      <c r="H670" s="45" t="e">
        <f>VLOOKUP($A670,EVID_OSEVU!$A$1:$M$4972,11,FALSE)</f>
        <v>#N/A</v>
      </c>
      <c r="I670" s="58" t="e">
        <f>VLOOKUP($A670,EVID_OSEVU!$A$1:$M$4972,11,FALSE)</f>
        <v>#N/A</v>
      </c>
      <c r="J670" s="63" t="e">
        <f>VLOOKUP(K670,Export6[#All],2,FALSE)</f>
        <v>#N/A</v>
      </c>
      <c r="K670" s="32"/>
      <c r="L670" s="33"/>
      <c r="M670" s="67" t="e">
        <f t="shared" si="10"/>
        <v>#N/A</v>
      </c>
      <c r="N670" s="61"/>
    </row>
    <row r="671" spans="1:14" x14ac:dyDescent="0.2">
      <c r="A671" s="32"/>
      <c r="B671" s="45" t="e">
        <f>VLOOKUP($A671,EVID_OSEVU!$A$1:$M$4972,2,FALSE)</f>
        <v>#N/A</v>
      </c>
      <c r="C671" s="45" t="e">
        <f>VLOOKUP($A671,EVID_OSEVU!$A$1:$M$4972,3,FALSE)</f>
        <v>#N/A</v>
      </c>
      <c r="D671" s="45" t="e">
        <f>VLOOKUP($A671,EVID_OSEVU!$A$1:$M$4972,4,FALSE)</f>
        <v>#N/A</v>
      </c>
      <c r="E671" s="35"/>
      <c r="F671" s="45" t="e">
        <f>VLOOKUP($A671,EVID_OSEVU!$A$1:$M$4972,7,FALSE)</f>
        <v>#N/A</v>
      </c>
      <c r="G671" s="45" t="e">
        <f>VLOOKUP($A671,EVID_OSEVU!$A$1:$M$4972,8,FALSE)</f>
        <v>#N/A</v>
      </c>
      <c r="H671" s="45" t="e">
        <f>VLOOKUP($A671,EVID_OSEVU!$A$1:$M$4972,11,FALSE)</f>
        <v>#N/A</v>
      </c>
      <c r="I671" s="58" t="e">
        <f>VLOOKUP($A671,EVID_OSEVU!$A$1:$M$4972,11,FALSE)</f>
        <v>#N/A</v>
      </c>
      <c r="J671" s="63" t="e">
        <f>VLOOKUP(K671,Export6[#All],2,FALSE)</f>
        <v>#N/A</v>
      </c>
      <c r="K671" s="32"/>
      <c r="L671" s="33"/>
      <c r="M671" s="67" t="e">
        <f t="shared" si="10"/>
        <v>#N/A</v>
      </c>
      <c r="N671" s="61"/>
    </row>
    <row r="672" spans="1:14" x14ac:dyDescent="0.2">
      <c r="A672" s="32"/>
      <c r="B672" s="45" t="e">
        <f>VLOOKUP($A672,EVID_OSEVU!$A$1:$M$4972,2,FALSE)</f>
        <v>#N/A</v>
      </c>
      <c r="C672" s="45" t="e">
        <f>VLOOKUP($A672,EVID_OSEVU!$A$1:$M$4972,3,FALSE)</f>
        <v>#N/A</v>
      </c>
      <c r="D672" s="45" t="e">
        <f>VLOOKUP($A672,EVID_OSEVU!$A$1:$M$4972,4,FALSE)</f>
        <v>#N/A</v>
      </c>
      <c r="E672" s="35"/>
      <c r="F672" s="45" t="e">
        <f>VLOOKUP($A672,EVID_OSEVU!$A$1:$M$4972,7,FALSE)</f>
        <v>#N/A</v>
      </c>
      <c r="G672" s="45" t="e">
        <f>VLOOKUP($A672,EVID_OSEVU!$A$1:$M$4972,8,FALSE)</f>
        <v>#N/A</v>
      </c>
      <c r="H672" s="45" t="e">
        <f>VLOOKUP($A672,EVID_OSEVU!$A$1:$M$4972,11,FALSE)</f>
        <v>#N/A</v>
      </c>
      <c r="I672" s="58" t="e">
        <f>VLOOKUP($A672,EVID_OSEVU!$A$1:$M$4972,11,FALSE)</f>
        <v>#N/A</v>
      </c>
      <c r="J672" s="63" t="e">
        <f>VLOOKUP(K672,Export6[#All],2,FALSE)</f>
        <v>#N/A</v>
      </c>
      <c r="K672" s="32"/>
      <c r="L672" s="33"/>
      <c r="M672" s="67" t="e">
        <f t="shared" si="10"/>
        <v>#N/A</v>
      </c>
      <c r="N672" s="61"/>
    </row>
    <row r="673" spans="1:14" x14ac:dyDescent="0.2">
      <c r="A673" s="32"/>
      <c r="B673" s="45" t="e">
        <f>VLOOKUP($A673,EVID_OSEVU!$A$1:$M$4972,2,FALSE)</f>
        <v>#N/A</v>
      </c>
      <c r="C673" s="45" t="e">
        <f>VLOOKUP($A673,EVID_OSEVU!$A$1:$M$4972,3,FALSE)</f>
        <v>#N/A</v>
      </c>
      <c r="D673" s="45" t="e">
        <f>VLOOKUP($A673,EVID_OSEVU!$A$1:$M$4972,4,FALSE)</f>
        <v>#N/A</v>
      </c>
      <c r="E673" s="35"/>
      <c r="F673" s="45" t="e">
        <f>VLOOKUP($A673,EVID_OSEVU!$A$1:$M$4972,7,FALSE)</f>
        <v>#N/A</v>
      </c>
      <c r="G673" s="45" t="e">
        <f>VLOOKUP($A673,EVID_OSEVU!$A$1:$M$4972,8,FALSE)</f>
        <v>#N/A</v>
      </c>
      <c r="H673" s="45" t="e">
        <f>VLOOKUP($A673,EVID_OSEVU!$A$1:$M$4972,11,FALSE)</f>
        <v>#N/A</v>
      </c>
      <c r="I673" s="58" t="e">
        <f>VLOOKUP($A673,EVID_OSEVU!$A$1:$M$4972,11,FALSE)</f>
        <v>#N/A</v>
      </c>
      <c r="J673" s="63" t="e">
        <f>VLOOKUP(K673,Export6[#All],2,FALSE)</f>
        <v>#N/A</v>
      </c>
      <c r="K673" s="32"/>
      <c r="L673" s="33"/>
      <c r="M673" s="67" t="e">
        <f t="shared" si="10"/>
        <v>#N/A</v>
      </c>
      <c r="N673" s="61"/>
    </row>
    <row r="674" spans="1:14" x14ac:dyDescent="0.2">
      <c r="A674" s="32"/>
      <c r="B674" s="45" t="e">
        <f>VLOOKUP($A674,EVID_OSEVU!$A$1:$M$4972,2,FALSE)</f>
        <v>#N/A</v>
      </c>
      <c r="C674" s="45" t="e">
        <f>VLOOKUP($A674,EVID_OSEVU!$A$1:$M$4972,3,FALSE)</f>
        <v>#N/A</v>
      </c>
      <c r="D674" s="45" t="e">
        <f>VLOOKUP($A674,EVID_OSEVU!$A$1:$M$4972,4,FALSE)</f>
        <v>#N/A</v>
      </c>
      <c r="E674" s="35"/>
      <c r="F674" s="45" t="e">
        <f>VLOOKUP($A674,EVID_OSEVU!$A$1:$M$4972,7,FALSE)</f>
        <v>#N/A</v>
      </c>
      <c r="G674" s="45" t="e">
        <f>VLOOKUP($A674,EVID_OSEVU!$A$1:$M$4972,8,FALSE)</f>
        <v>#N/A</v>
      </c>
      <c r="H674" s="45" t="e">
        <f>VLOOKUP($A674,EVID_OSEVU!$A$1:$M$4972,11,FALSE)</f>
        <v>#N/A</v>
      </c>
      <c r="I674" s="58" t="e">
        <f>VLOOKUP($A674,EVID_OSEVU!$A$1:$M$4972,11,FALSE)</f>
        <v>#N/A</v>
      </c>
      <c r="J674" s="63" t="e">
        <f>VLOOKUP(K674,Export6[#All],2,FALSE)</f>
        <v>#N/A</v>
      </c>
      <c r="K674" s="32"/>
      <c r="L674" s="33"/>
      <c r="M674" s="67" t="e">
        <f t="shared" si="10"/>
        <v>#N/A</v>
      </c>
      <c r="N674" s="61"/>
    </row>
    <row r="675" spans="1:14" x14ac:dyDescent="0.2">
      <c r="A675" s="32"/>
      <c r="B675" s="45" t="e">
        <f>VLOOKUP($A675,EVID_OSEVU!$A$1:$M$4972,2,FALSE)</f>
        <v>#N/A</v>
      </c>
      <c r="C675" s="45" t="e">
        <f>VLOOKUP($A675,EVID_OSEVU!$A$1:$M$4972,3,FALSE)</f>
        <v>#N/A</v>
      </c>
      <c r="D675" s="45" t="e">
        <f>VLOOKUP($A675,EVID_OSEVU!$A$1:$M$4972,4,FALSE)</f>
        <v>#N/A</v>
      </c>
      <c r="E675" s="35"/>
      <c r="F675" s="45" t="e">
        <f>VLOOKUP($A675,EVID_OSEVU!$A$1:$M$4972,7,FALSE)</f>
        <v>#N/A</v>
      </c>
      <c r="G675" s="45" t="e">
        <f>VLOOKUP($A675,EVID_OSEVU!$A$1:$M$4972,8,FALSE)</f>
        <v>#N/A</v>
      </c>
      <c r="H675" s="45" t="e">
        <f>VLOOKUP($A675,EVID_OSEVU!$A$1:$M$4972,11,FALSE)</f>
        <v>#N/A</v>
      </c>
      <c r="I675" s="58" t="e">
        <f>VLOOKUP($A675,EVID_OSEVU!$A$1:$M$4972,11,FALSE)</f>
        <v>#N/A</v>
      </c>
      <c r="J675" s="63" t="e">
        <f>VLOOKUP(K675,Export6[#All],2,FALSE)</f>
        <v>#N/A</v>
      </c>
      <c r="K675" s="32"/>
      <c r="L675" s="33"/>
      <c r="M675" s="67" t="e">
        <f t="shared" si="10"/>
        <v>#N/A</v>
      </c>
      <c r="N675" s="61"/>
    </row>
    <row r="676" spans="1:14" x14ac:dyDescent="0.2">
      <c r="A676" s="32"/>
      <c r="B676" s="45" t="e">
        <f>VLOOKUP($A676,EVID_OSEVU!$A$1:$M$4972,2,FALSE)</f>
        <v>#N/A</v>
      </c>
      <c r="C676" s="45" t="e">
        <f>VLOOKUP($A676,EVID_OSEVU!$A$1:$M$4972,3,FALSE)</f>
        <v>#N/A</v>
      </c>
      <c r="D676" s="45" t="e">
        <f>VLOOKUP($A676,EVID_OSEVU!$A$1:$M$4972,4,FALSE)</f>
        <v>#N/A</v>
      </c>
      <c r="E676" s="35"/>
      <c r="F676" s="45" t="e">
        <f>VLOOKUP($A676,EVID_OSEVU!$A$1:$M$4972,7,FALSE)</f>
        <v>#N/A</v>
      </c>
      <c r="G676" s="45" t="e">
        <f>VLOOKUP($A676,EVID_OSEVU!$A$1:$M$4972,8,FALSE)</f>
        <v>#N/A</v>
      </c>
      <c r="H676" s="45" t="e">
        <f>VLOOKUP($A676,EVID_OSEVU!$A$1:$M$4972,11,FALSE)</f>
        <v>#N/A</v>
      </c>
      <c r="I676" s="58" t="e">
        <f>VLOOKUP($A676,EVID_OSEVU!$A$1:$M$4972,11,FALSE)</f>
        <v>#N/A</v>
      </c>
      <c r="J676" s="63" t="e">
        <f>VLOOKUP(K676,Export6[#All],2,FALSE)</f>
        <v>#N/A</v>
      </c>
      <c r="K676" s="32"/>
      <c r="L676" s="33"/>
      <c r="M676" s="67" t="e">
        <f t="shared" si="10"/>
        <v>#N/A</v>
      </c>
      <c r="N676" s="61"/>
    </row>
    <row r="677" spans="1:14" x14ac:dyDescent="0.2">
      <c r="A677" s="32"/>
      <c r="B677" s="45" t="e">
        <f>VLOOKUP($A677,EVID_OSEVU!$A$1:$M$4972,2,FALSE)</f>
        <v>#N/A</v>
      </c>
      <c r="C677" s="45" t="e">
        <f>VLOOKUP($A677,EVID_OSEVU!$A$1:$M$4972,3,FALSE)</f>
        <v>#N/A</v>
      </c>
      <c r="D677" s="45" t="e">
        <f>VLOOKUP($A677,EVID_OSEVU!$A$1:$M$4972,4,FALSE)</f>
        <v>#N/A</v>
      </c>
      <c r="E677" s="35"/>
      <c r="F677" s="45" t="e">
        <f>VLOOKUP($A677,EVID_OSEVU!$A$1:$M$4972,7,FALSE)</f>
        <v>#N/A</v>
      </c>
      <c r="G677" s="45" t="e">
        <f>VLOOKUP($A677,EVID_OSEVU!$A$1:$M$4972,8,FALSE)</f>
        <v>#N/A</v>
      </c>
      <c r="H677" s="45" t="e">
        <f>VLOOKUP($A677,EVID_OSEVU!$A$1:$M$4972,11,FALSE)</f>
        <v>#N/A</v>
      </c>
      <c r="I677" s="58" t="e">
        <f>VLOOKUP($A677,EVID_OSEVU!$A$1:$M$4972,11,FALSE)</f>
        <v>#N/A</v>
      </c>
      <c r="J677" s="63" t="e">
        <f>VLOOKUP(K677,Export6[#All],2,FALSE)</f>
        <v>#N/A</v>
      </c>
      <c r="K677" s="32"/>
      <c r="L677" s="33"/>
      <c r="M677" s="67" t="e">
        <f t="shared" si="10"/>
        <v>#N/A</v>
      </c>
      <c r="N677" s="61"/>
    </row>
    <row r="678" spans="1:14" x14ac:dyDescent="0.2">
      <c r="A678" s="32"/>
      <c r="B678" s="45" t="e">
        <f>VLOOKUP($A678,EVID_OSEVU!$A$1:$M$4972,2,FALSE)</f>
        <v>#N/A</v>
      </c>
      <c r="C678" s="45" t="e">
        <f>VLOOKUP($A678,EVID_OSEVU!$A$1:$M$4972,3,FALSE)</f>
        <v>#N/A</v>
      </c>
      <c r="D678" s="45" t="e">
        <f>VLOOKUP($A678,EVID_OSEVU!$A$1:$M$4972,4,FALSE)</f>
        <v>#N/A</v>
      </c>
      <c r="E678" s="35"/>
      <c r="F678" s="45" t="e">
        <f>VLOOKUP($A678,EVID_OSEVU!$A$1:$M$4972,7,FALSE)</f>
        <v>#N/A</v>
      </c>
      <c r="G678" s="45" t="e">
        <f>VLOOKUP($A678,EVID_OSEVU!$A$1:$M$4972,8,FALSE)</f>
        <v>#N/A</v>
      </c>
      <c r="H678" s="45" t="e">
        <f>VLOOKUP($A678,EVID_OSEVU!$A$1:$M$4972,11,FALSE)</f>
        <v>#N/A</v>
      </c>
      <c r="I678" s="58" t="e">
        <f>VLOOKUP($A678,EVID_OSEVU!$A$1:$M$4972,11,FALSE)</f>
        <v>#N/A</v>
      </c>
      <c r="J678" s="63" t="e">
        <f>VLOOKUP(K678,Export6[#All],2,FALSE)</f>
        <v>#N/A</v>
      </c>
      <c r="K678" s="32"/>
      <c r="L678" s="33"/>
      <c r="M678" s="67" t="e">
        <f t="shared" si="10"/>
        <v>#N/A</v>
      </c>
      <c r="N678" s="61"/>
    </row>
    <row r="679" spans="1:14" x14ac:dyDescent="0.2">
      <c r="A679" s="32"/>
      <c r="B679" s="45" t="e">
        <f>VLOOKUP($A679,EVID_OSEVU!$A$1:$M$4972,2,FALSE)</f>
        <v>#N/A</v>
      </c>
      <c r="C679" s="45" t="e">
        <f>VLOOKUP($A679,EVID_OSEVU!$A$1:$M$4972,3,FALSE)</f>
        <v>#N/A</v>
      </c>
      <c r="D679" s="45" t="e">
        <f>VLOOKUP($A679,EVID_OSEVU!$A$1:$M$4972,4,FALSE)</f>
        <v>#N/A</v>
      </c>
      <c r="E679" s="35"/>
      <c r="F679" s="45" t="e">
        <f>VLOOKUP($A679,EVID_OSEVU!$A$1:$M$4972,7,FALSE)</f>
        <v>#N/A</v>
      </c>
      <c r="G679" s="45" t="e">
        <f>VLOOKUP($A679,EVID_OSEVU!$A$1:$M$4972,8,FALSE)</f>
        <v>#N/A</v>
      </c>
      <c r="H679" s="45" t="e">
        <f>VLOOKUP($A679,EVID_OSEVU!$A$1:$M$4972,11,FALSE)</f>
        <v>#N/A</v>
      </c>
      <c r="I679" s="58" t="e">
        <f>VLOOKUP($A679,EVID_OSEVU!$A$1:$M$4972,11,FALSE)</f>
        <v>#N/A</v>
      </c>
      <c r="J679" s="63" t="e">
        <f>VLOOKUP(K679,Export6[#All],2,FALSE)</f>
        <v>#N/A</v>
      </c>
      <c r="K679" s="32"/>
      <c r="L679" s="33"/>
      <c r="M679" s="67" t="e">
        <f t="shared" si="10"/>
        <v>#N/A</v>
      </c>
      <c r="N679" s="61"/>
    </row>
    <row r="680" spans="1:14" x14ac:dyDescent="0.2">
      <c r="A680" s="32"/>
      <c r="B680" s="45" t="e">
        <f>VLOOKUP($A680,EVID_OSEVU!$A$1:$M$4972,2,FALSE)</f>
        <v>#N/A</v>
      </c>
      <c r="C680" s="45" t="e">
        <f>VLOOKUP($A680,EVID_OSEVU!$A$1:$M$4972,3,FALSE)</f>
        <v>#N/A</v>
      </c>
      <c r="D680" s="45" t="e">
        <f>VLOOKUP($A680,EVID_OSEVU!$A$1:$M$4972,4,FALSE)</f>
        <v>#N/A</v>
      </c>
      <c r="E680" s="35"/>
      <c r="F680" s="45" t="e">
        <f>VLOOKUP($A680,EVID_OSEVU!$A$1:$M$4972,7,FALSE)</f>
        <v>#N/A</v>
      </c>
      <c r="G680" s="45" t="e">
        <f>VLOOKUP($A680,EVID_OSEVU!$A$1:$M$4972,8,FALSE)</f>
        <v>#N/A</v>
      </c>
      <c r="H680" s="45" t="e">
        <f>VLOOKUP($A680,EVID_OSEVU!$A$1:$M$4972,11,FALSE)</f>
        <v>#N/A</v>
      </c>
      <c r="I680" s="58" t="e">
        <f>VLOOKUP($A680,EVID_OSEVU!$A$1:$M$4972,11,FALSE)</f>
        <v>#N/A</v>
      </c>
      <c r="J680" s="63" t="e">
        <f>VLOOKUP(K680,Export6[#All],2,FALSE)</f>
        <v>#N/A</v>
      </c>
      <c r="K680" s="32"/>
      <c r="L680" s="33"/>
      <c r="M680" s="67" t="e">
        <f t="shared" si="10"/>
        <v>#N/A</v>
      </c>
      <c r="N680" s="61"/>
    </row>
    <row r="681" spans="1:14" x14ac:dyDescent="0.2">
      <c r="A681" s="32"/>
      <c r="B681" s="45" t="e">
        <f>VLOOKUP($A681,EVID_OSEVU!$A$1:$M$4972,2,FALSE)</f>
        <v>#N/A</v>
      </c>
      <c r="C681" s="45" t="e">
        <f>VLOOKUP($A681,EVID_OSEVU!$A$1:$M$4972,3,FALSE)</f>
        <v>#N/A</v>
      </c>
      <c r="D681" s="45" t="e">
        <f>VLOOKUP($A681,EVID_OSEVU!$A$1:$M$4972,4,FALSE)</f>
        <v>#N/A</v>
      </c>
      <c r="E681" s="35"/>
      <c r="F681" s="45" t="e">
        <f>VLOOKUP($A681,EVID_OSEVU!$A$1:$M$4972,7,FALSE)</f>
        <v>#N/A</v>
      </c>
      <c r="G681" s="45" t="e">
        <f>VLOOKUP($A681,EVID_OSEVU!$A$1:$M$4972,8,FALSE)</f>
        <v>#N/A</v>
      </c>
      <c r="H681" s="45" t="e">
        <f>VLOOKUP($A681,EVID_OSEVU!$A$1:$M$4972,11,FALSE)</f>
        <v>#N/A</v>
      </c>
      <c r="I681" s="58" t="e">
        <f>VLOOKUP($A681,EVID_OSEVU!$A$1:$M$4972,11,FALSE)</f>
        <v>#N/A</v>
      </c>
      <c r="J681" s="63" t="e">
        <f>VLOOKUP(K681,Export6[#All],2,FALSE)</f>
        <v>#N/A</v>
      </c>
      <c r="K681" s="32"/>
      <c r="L681" s="33"/>
      <c r="M681" s="67" t="e">
        <f t="shared" si="10"/>
        <v>#N/A</v>
      </c>
      <c r="N681" s="61"/>
    </row>
    <row r="682" spans="1:14" x14ac:dyDescent="0.2">
      <c r="A682" s="32"/>
      <c r="B682" s="45" t="e">
        <f>VLOOKUP($A682,EVID_OSEVU!$A$1:$M$4972,2,FALSE)</f>
        <v>#N/A</v>
      </c>
      <c r="C682" s="45" t="e">
        <f>VLOOKUP($A682,EVID_OSEVU!$A$1:$M$4972,3,FALSE)</f>
        <v>#N/A</v>
      </c>
      <c r="D682" s="45" t="e">
        <f>VLOOKUP($A682,EVID_OSEVU!$A$1:$M$4972,4,FALSE)</f>
        <v>#N/A</v>
      </c>
      <c r="E682" s="35"/>
      <c r="F682" s="45" t="e">
        <f>VLOOKUP($A682,EVID_OSEVU!$A$1:$M$4972,7,FALSE)</f>
        <v>#N/A</v>
      </c>
      <c r="G682" s="45" t="e">
        <f>VLOOKUP($A682,EVID_OSEVU!$A$1:$M$4972,8,FALSE)</f>
        <v>#N/A</v>
      </c>
      <c r="H682" s="45" t="e">
        <f>VLOOKUP($A682,EVID_OSEVU!$A$1:$M$4972,11,FALSE)</f>
        <v>#N/A</v>
      </c>
      <c r="I682" s="58" t="e">
        <f>VLOOKUP($A682,EVID_OSEVU!$A$1:$M$4972,11,FALSE)</f>
        <v>#N/A</v>
      </c>
      <c r="J682" s="63" t="e">
        <f>VLOOKUP(K682,Export6[#All],2,FALSE)</f>
        <v>#N/A</v>
      </c>
      <c r="K682" s="32"/>
      <c r="L682" s="33"/>
      <c r="M682" s="67" t="e">
        <f t="shared" si="10"/>
        <v>#N/A</v>
      </c>
      <c r="N682" s="61"/>
    </row>
    <row r="683" spans="1:14" x14ac:dyDescent="0.2">
      <c r="A683" s="32"/>
      <c r="B683" s="45" t="e">
        <f>VLOOKUP($A683,EVID_OSEVU!$A$1:$M$4972,2,FALSE)</f>
        <v>#N/A</v>
      </c>
      <c r="C683" s="45" t="e">
        <f>VLOOKUP($A683,EVID_OSEVU!$A$1:$M$4972,3,FALSE)</f>
        <v>#N/A</v>
      </c>
      <c r="D683" s="45" t="e">
        <f>VLOOKUP($A683,EVID_OSEVU!$A$1:$M$4972,4,FALSE)</f>
        <v>#N/A</v>
      </c>
      <c r="E683" s="35"/>
      <c r="F683" s="45" t="e">
        <f>VLOOKUP($A683,EVID_OSEVU!$A$1:$M$4972,7,FALSE)</f>
        <v>#N/A</v>
      </c>
      <c r="G683" s="45" t="e">
        <f>VLOOKUP($A683,EVID_OSEVU!$A$1:$M$4972,8,FALSE)</f>
        <v>#N/A</v>
      </c>
      <c r="H683" s="45" t="e">
        <f>VLOOKUP($A683,EVID_OSEVU!$A$1:$M$4972,11,FALSE)</f>
        <v>#N/A</v>
      </c>
      <c r="I683" s="58" t="e">
        <f>VLOOKUP($A683,EVID_OSEVU!$A$1:$M$4972,11,FALSE)</f>
        <v>#N/A</v>
      </c>
      <c r="J683" s="63" t="e">
        <f>VLOOKUP(K683,Export6[#All],2,FALSE)</f>
        <v>#N/A</v>
      </c>
      <c r="K683" s="32"/>
      <c r="L683" s="33"/>
      <c r="M683" s="67" t="e">
        <f t="shared" si="10"/>
        <v>#N/A</v>
      </c>
      <c r="N683" s="61"/>
    </row>
    <row r="684" spans="1:14" x14ac:dyDescent="0.2">
      <c r="A684" s="32"/>
      <c r="B684" s="45" t="e">
        <f>VLOOKUP($A684,EVID_OSEVU!$A$1:$M$4972,2,FALSE)</f>
        <v>#N/A</v>
      </c>
      <c r="C684" s="45" t="e">
        <f>VLOOKUP($A684,EVID_OSEVU!$A$1:$M$4972,3,FALSE)</f>
        <v>#N/A</v>
      </c>
      <c r="D684" s="45" t="e">
        <f>VLOOKUP($A684,EVID_OSEVU!$A$1:$M$4972,4,FALSE)</f>
        <v>#N/A</v>
      </c>
      <c r="E684" s="35"/>
      <c r="F684" s="45" t="e">
        <f>VLOOKUP($A684,EVID_OSEVU!$A$1:$M$4972,7,FALSE)</f>
        <v>#N/A</v>
      </c>
      <c r="G684" s="45" t="e">
        <f>VLOOKUP($A684,EVID_OSEVU!$A$1:$M$4972,8,FALSE)</f>
        <v>#N/A</v>
      </c>
      <c r="H684" s="45" t="e">
        <f>VLOOKUP($A684,EVID_OSEVU!$A$1:$M$4972,11,FALSE)</f>
        <v>#N/A</v>
      </c>
      <c r="I684" s="58" t="e">
        <f>VLOOKUP($A684,EVID_OSEVU!$A$1:$M$4972,11,FALSE)</f>
        <v>#N/A</v>
      </c>
      <c r="J684" s="63" t="e">
        <f>VLOOKUP(K684,Export6[#All],2,FALSE)</f>
        <v>#N/A</v>
      </c>
      <c r="K684" s="32"/>
      <c r="L684" s="33"/>
      <c r="M684" s="67" t="e">
        <f t="shared" si="10"/>
        <v>#N/A</v>
      </c>
      <c r="N684" s="61"/>
    </row>
    <row r="685" spans="1:14" x14ac:dyDescent="0.2">
      <c r="A685" s="32"/>
      <c r="B685" s="45" t="e">
        <f>VLOOKUP($A685,EVID_OSEVU!$A$1:$M$4972,2,FALSE)</f>
        <v>#N/A</v>
      </c>
      <c r="C685" s="45" t="e">
        <f>VLOOKUP($A685,EVID_OSEVU!$A$1:$M$4972,3,FALSE)</f>
        <v>#N/A</v>
      </c>
      <c r="D685" s="45" t="e">
        <f>VLOOKUP($A685,EVID_OSEVU!$A$1:$M$4972,4,FALSE)</f>
        <v>#N/A</v>
      </c>
      <c r="E685" s="35"/>
      <c r="F685" s="45" t="e">
        <f>VLOOKUP($A685,EVID_OSEVU!$A$1:$M$4972,7,FALSE)</f>
        <v>#N/A</v>
      </c>
      <c r="G685" s="45" t="e">
        <f>VLOOKUP($A685,EVID_OSEVU!$A$1:$M$4972,8,FALSE)</f>
        <v>#N/A</v>
      </c>
      <c r="H685" s="45" t="e">
        <f>VLOOKUP($A685,EVID_OSEVU!$A$1:$M$4972,11,FALSE)</f>
        <v>#N/A</v>
      </c>
      <c r="I685" s="58" t="e">
        <f>VLOOKUP($A685,EVID_OSEVU!$A$1:$M$4972,11,FALSE)</f>
        <v>#N/A</v>
      </c>
      <c r="J685" s="63" t="e">
        <f>VLOOKUP(K685,Export6[#All],2,FALSE)</f>
        <v>#N/A</v>
      </c>
      <c r="K685" s="32"/>
      <c r="L685" s="33"/>
      <c r="M685" s="67" t="e">
        <f t="shared" si="10"/>
        <v>#N/A</v>
      </c>
      <c r="N685" s="61"/>
    </row>
    <row r="686" spans="1:14" x14ac:dyDescent="0.2">
      <c r="A686" s="32"/>
      <c r="B686" s="45" t="e">
        <f>VLOOKUP($A686,EVID_OSEVU!$A$1:$M$4972,2,FALSE)</f>
        <v>#N/A</v>
      </c>
      <c r="C686" s="45" t="e">
        <f>VLOOKUP($A686,EVID_OSEVU!$A$1:$M$4972,3,FALSE)</f>
        <v>#N/A</v>
      </c>
      <c r="D686" s="45" t="e">
        <f>VLOOKUP($A686,EVID_OSEVU!$A$1:$M$4972,4,FALSE)</f>
        <v>#N/A</v>
      </c>
      <c r="E686" s="35"/>
      <c r="F686" s="45" t="e">
        <f>VLOOKUP($A686,EVID_OSEVU!$A$1:$M$4972,7,FALSE)</f>
        <v>#N/A</v>
      </c>
      <c r="G686" s="45" t="e">
        <f>VLOOKUP($A686,EVID_OSEVU!$A$1:$M$4972,8,FALSE)</f>
        <v>#N/A</v>
      </c>
      <c r="H686" s="45" t="e">
        <f>VLOOKUP($A686,EVID_OSEVU!$A$1:$M$4972,11,FALSE)</f>
        <v>#N/A</v>
      </c>
      <c r="I686" s="58" t="e">
        <f>VLOOKUP($A686,EVID_OSEVU!$A$1:$M$4972,11,FALSE)</f>
        <v>#N/A</v>
      </c>
      <c r="J686" s="63" t="e">
        <f>VLOOKUP(K686,Export6[#All],2,FALSE)</f>
        <v>#N/A</v>
      </c>
      <c r="K686" s="32"/>
      <c r="L686" s="33"/>
      <c r="M686" s="67" t="e">
        <f t="shared" si="10"/>
        <v>#N/A</v>
      </c>
      <c r="N686" s="61"/>
    </row>
    <row r="687" spans="1:14" x14ac:dyDescent="0.2">
      <c r="A687" s="32"/>
      <c r="B687" s="45" t="e">
        <f>VLOOKUP($A687,EVID_OSEVU!$A$1:$M$4972,2,FALSE)</f>
        <v>#N/A</v>
      </c>
      <c r="C687" s="45" t="e">
        <f>VLOOKUP($A687,EVID_OSEVU!$A$1:$M$4972,3,FALSE)</f>
        <v>#N/A</v>
      </c>
      <c r="D687" s="45" t="e">
        <f>VLOOKUP($A687,EVID_OSEVU!$A$1:$M$4972,4,FALSE)</f>
        <v>#N/A</v>
      </c>
      <c r="E687" s="35"/>
      <c r="F687" s="45" t="e">
        <f>VLOOKUP($A687,EVID_OSEVU!$A$1:$M$4972,7,FALSE)</f>
        <v>#N/A</v>
      </c>
      <c r="G687" s="45" t="e">
        <f>VLOOKUP($A687,EVID_OSEVU!$A$1:$M$4972,8,FALSE)</f>
        <v>#N/A</v>
      </c>
      <c r="H687" s="45" t="e">
        <f>VLOOKUP($A687,EVID_OSEVU!$A$1:$M$4972,11,FALSE)</f>
        <v>#N/A</v>
      </c>
      <c r="I687" s="58" t="e">
        <f>VLOOKUP($A687,EVID_OSEVU!$A$1:$M$4972,11,FALSE)</f>
        <v>#N/A</v>
      </c>
      <c r="J687" s="63" t="e">
        <f>VLOOKUP(K687,Export6[#All],2,FALSE)</f>
        <v>#N/A</v>
      </c>
      <c r="K687" s="32"/>
      <c r="L687" s="33"/>
      <c r="M687" s="67" t="e">
        <f t="shared" si="10"/>
        <v>#N/A</v>
      </c>
      <c r="N687" s="61"/>
    </row>
    <row r="688" spans="1:14" x14ac:dyDescent="0.2">
      <c r="A688" s="32"/>
      <c r="B688" s="45" t="e">
        <f>VLOOKUP($A688,EVID_OSEVU!$A$1:$M$4972,2,FALSE)</f>
        <v>#N/A</v>
      </c>
      <c r="C688" s="45" t="e">
        <f>VLOOKUP($A688,EVID_OSEVU!$A$1:$M$4972,3,FALSE)</f>
        <v>#N/A</v>
      </c>
      <c r="D688" s="45" t="e">
        <f>VLOOKUP($A688,EVID_OSEVU!$A$1:$M$4972,4,FALSE)</f>
        <v>#N/A</v>
      </c>
      <c r="E688" s="35"/>
      <c r="F688" s="45" t="e">
        <f>VLOOKUP($A688,EVID_OSEVU!$A$1:$M$4972,7,FALSE)</f>
        <v>#N/A</v>
      </c>
      <c r="G688" s="45" t="e">
        <f>VLOOKUP($A688,EVID_OSEVU!$A$1:$M$4972,8,FALSE)</f>
        <v>#N/A</v>
      </c>
      <c r="H688" s="45" t="e">
        <f>VLOOKUP($A688,EVID_OSEVU!$A$1:$M$4972,11,FALSE)</f>
        <v>#N/A</v>
      </c>
      <c r="I688" s="58" t="e">
        <f>VLOOKUP($A688,EVID_OSEVU!$A$1:$M$4972,11,FALSE)</f>
        <v>#N/A</v>
      </c>
      <c r="J688" s="63" t="e">
        <f>VLOOKUP(K688,Export6[#All],2,FALSE)</f>
        <v>#N/A</v>
      </c>
      <c r="K688" s="32"/>
      <c r="L688" s="33"/>
      <c r="M688" s="67" t="e">
        <f t="shared" si="10"/>
        <v>#N/A</v>
      </c>
      <c r="N688" s="61"/>
    </row>
    <row r="689" spans="1:14" x14ac:dyDescent="0.2">
      <c r="A689" s="32"/>
      <c r="B689" s="45" t="e">
        <f>VLOOKUP($A689,EVID_OSEVU!$A$1:$M$4972,2,FALSE)</f>
        <v>#N/A</v>
      </c>
      <c r="C689" s="45" t="e">
        <f>VLOOKUP($A689,EVID_OSEVU!$A$1:$M$4972,3,FALSE)</f>
        <v>#N/A</v>
      </c>
      <c r="D689" s="45" t="e">
        <f>VLOOKUP($A689,EVID_OSEVU!$A$1:$M$4972,4,FALSE)</f>
        <v>#N/A</v>
      </c>
      <c r="E689" s="35"/>
      <c r="F689" s="45" t="e">
        <f>VLOOKUP($A689,EVID_OSEVU!$A$1:$M$4972,7,FALSE)</f>
        <v>#N/A</v>
      </c>
      <c r="G689" s="45" t="e">
        <f>VLOOKUP($A689,EVID_OSEVU!$A$1:$M$4972,8,FALSE)</f>
        <v>#N/A</v>
      </c>
      <c r="H689" s="45" t="e">
        <f>VLOOKUP($A689,EVID_OSEVU!$A$1:$M$4972,11,FALSE)</f>
        <v>#N/A</v>
      </c>
      <c r="I689" s="58" t="e">
        <f>VLOOKUP($A689,EVID_OSEVU!$A$1:$M$4972,11,FALSE)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si="10"/>
        <v>#N/A</v>
      </c>
      <c r="N689" s="61"/>
    </row>
    <row r="690" spans="1:14" x14ac:dyDescent="0.2">
      <c r="A690" s="32"/>
      <c r="B690" s="45" t="e">
        <f>VLOOKUP($A690,EVID_OSEVU!$A$1:$M$4972,2,FALSE)</f>
        <v>#N/A</v>
      </c>
      <c r="C690" s="45" t="e">
        <f>VLOOKUP($A690,EVID_OSEVU!$A$1:$M$4972,3,FALSE)</f>
        <v>#N/A</v>
      </c>
      <c r="D690" s="45" t="e">
        <f>VLOOKUP($A690,EVID_OSEVU!$A$1:$M$4972,4,FALSE)</f>
        <v>#N/A</v>
      </c>
      <c r="E690" s="35"/>
      <c r="F690" s="45" t="e">
        <f>VLOOKUP($A690,EVID_OSEVU!$A$1:$M$4972,7,FALSE)</f>
        <v>#N/A</v>
      </c>
      <c r="G690" s="45" t="e">
        <f>VLOOKUP($A690,EVID_OSEVU!$A$1:$M$4972,8,FALSE)</f>
        <v>#N/A</v>
      </c>
      <c r="H690" s="45" t="e">
        <f>VLOOKUP($A690,EVID_OSEVU!$A$1:$M$4972,11,FALSE)</f>
        <v>#N/A</v>
      </c>
      <c r="I690" s="58" t="e">
        <f>VLOOKUP($A690,EVID_OSEVU!$A$1:$M$4972,11,FALSE)</f>
        <v>#N/A</v>
      </c>
      <c r="J690" s="63" t="e">
        <f>VLOOKUP(K690,Export6[#All],2,FALSE)</f>
        <v>#N/A</v>
      </c>
      <c r="K690" s="32"/>
      <c r="L690" s="33"/>
      <c r="M690" s="67" t="e">
        <f t="shared" si="10"/>
        <v>#N/A</v>
      </c>
      <c r="N690" s="61"/>
    </row>
    <row r="691" spans="1:14" x14ac:dyDescent="0.2">
      <c r="A691" s="32"/>
      <c r="B691" s="45" t="e">
        <f>VLOOKUP($A691,EVID_OSEVU!$A$1:$M$4972,2,FALSE)</f>
        <v>#N/A</v>
      </c>
      <c r="C691" s="45" t="e">
        <f>VLOOKUP($A691,EVID_OSEVU!$A$1:$M$4972,3,FALSE)</f>
        <v>#N/A</v>
      </c>
      <c r="D691" s="45" t="e">
        <f>VLOOKUP($A691,EVID_OSEVU!$A$1:$M$4972,4,FALSE)</f>
        <v>#N/A</v>
      </c>
      <c r="E691" s="35"/>
      <c r="F691" s="45" t="e">
        <f>VLOOKUP($A691,EVID_OSEVU!$A$1:$M$4972,7,FALSE)</f>
        <v>#N/A</v>
      </c>
      <c r="G691" s="45" t="e">
        <f>VLOOKUP($A691,EVID_OSEVU!$A$1:$M$4972,8,FALSE)</f>
        <v>#N/A</v>
      </c>
      <c r="H691" s="45" t="e">
        <f>VLOOKUP($A691,EVID_OSEVU!$A$1:$M$4972,11,FALSE)</f>
        <v>#N/A</v>
      </c>
      <c r="I691" s="58" t="e">
        <f>VLOOKUP($A691,EVID_OSEVU!$A$1:$M$4972,11,FALSE)</f>
        <v>#N/A</v>
      </c>
      <c r="J691" s="63" t="e">
        <f>VLOOKUP(K691,Export6[#All],2,FALSE)</f>
        <v>#N/A</v>
      </c>
      <c r="K691" s="32"/>
      <c r="L691" s="33"/>
      <c r="M691" s="67" t="e">
        <f t="shared" si="10"/>
        <v>#N/A</v>
      </c>
      <c r="N691" s="61"/>
    </row>
    <row r="692" spans="1:14" x14ac:dyDescent="0.2">
      <c r="A692" s="32"/>
      <c r="B692" s="45" t="e">
        <f>VLOOKUP($A692,EVID_OSEVU!$A$1:$M$4972,2,FALSE)</f>
        <v>#N/A</v>
      </c>
      <c r="C692" s="45" t="e">
        <f>VLOOKUP($A692,EVID_OSEVU!$A$1:$M$4972,3,FALSE)</f>
        <v>#N/A</v>
      </c>
      <c r="D692" s="45" t="e">
        <f>VLOOKUP($A692,EVID_OSEVU!$A$1:$M$4972,4,FALSE)</f>
        <v>#N/A</v>
      </c>
      <c r="E692" s="35"/>
      <c r="F692" s="45" t="e">
        <f>VLOOKUP($A692,EVID_OSEVU!$A$1:$M$4972,7,FALSE)</f>
        <v>#N/A</v>
      </c>
      <c r="G692" s="45" t="e">
        <f>VLOOKUP($A692,EVID_OSEVU!$A$1:$M$4972,8,FALSE)</f>
        <v>#N/A</v>
      </c>
      <c r="H692" s="45" t="e">
        <f>VLOOKUP($A692,EVID_OSEVU!$A$1:$M$4972,11,FALSE)</f>
        <v>#N/A</v>
      </c>
      <c r="I692" s="58" t="e">
        <f>VLOOKUP($A692,EVID_OSEVU!$A$1:$M$4972,11,FALSE)</f>
        <v>#N/A</v>
      </c>
      <c r="J692" s="63" t="e">
        <f>VLOOKUP(K692,Export6[#All],2,FALSE)</f>
        <v>#N/A</v>
      </c>
      <c r="K692" s="32"/>
      <c r="L692" s="33"/>
      <c r="M692" s="67" t="e">
        <f t="shared" si="10"/>
        <v>#N/A</v>
      </c>
      <c r="N692" s="61"/>
    </row>
    <row r="693" spans="1:14" x14ac:dyDescent="0.2">
      <c r="A693" s="32"/>
      <c r="B693" s="45" t="e">
        <f>VLOOKUP($A693,EVID_OSEVU!$A$1:$M$4972,2,FALSE)</f>
        <v>#N/A</v>
      </c>
      <c r="C693" s="45" t="e">
        <f>VLOOKUP($A693,EVID_OSEVU!$A$1:$M$4972,3,FALSE)</f>
        <v>#N/A</v>
      </c>
      <c r="D693" s="45" t="e">
        <f>VLOOKUP($A693,EVID_OSEVU!$A$1:$M$4972,4,FALSE)</f>
        <v>#N/A</v>
      </c>
      <c r="E693" s="35"/>
      <c r="F693" s="45" t="e">
        <f>VLOOKUP($A693,EVID_OSEVU!$A$1:$M$4972,7,FALSE)</f>
        <v>#N/A</v>
      </c>
      <c r="G693" s="45" t="e">
        <f>VLOOKUP($A693,EVID_OSEVU!$A$1:$M$4972,8,FALSE)</f>
        <v>#N/A</v>
      </c>
      <c r="H693" s="45" t="e">
        <f>VLOOKUP($A693,EVID_OSEVU!$A$1:$M$4972,11,FALSE)</f>
        <v>#N/A</v>
      </c>
      <c r="I693" s="58" t="e">
        <f>VLOOKUP($A693,EVID_OSEVU!$A$1:$M$4972,11,FALSE)</f>
        <v>#N/A</v>
      </c>
      <c r="J693" s="63" t="e">
        <f>VLOOKUP(K693,Export6[#All],2,FALSE)</f>
        <v>#N/A</v>
      </c>
      <c r="K693" s="32"/>
      <c r="L693" s="33"/>
      <c r="M693" s="67" t="e">
        <f t="shared" si="10"/>
        <v>#N/A</v>
      </c>
      <c r="N693" s="61"/>
    </row>
    <row r="694" spans="1:14" x14ac:dyDescent="0.2">
      <c r="A694" s="32"/>
      <c r="B694" s="45" t="e">
        <f>VLOOKUP($A694,EVID_OSEVU!$A$1:$M$4972,2,FALSE)</f>
        <v>#N/A</v>
      </c>
      <c r="C694" s="45" t="e">
        <f>VLOOKUP($A694,EVID_OSEVU!$A$1:$M$4972,3,FALSE)</f>
        <v>#N/A</v>
      </c>
      <c r="D694" s="45" t="e">
        <f>VLOOKUP($A694,EVID_OSEVU!$A$1:$M$4972,4,FALSE)</f>
        <v>#N/A</v>
      </c>
      <c r="E694" s="35"/>
      <c r="F694" s="45" t="e">
        <f>VLOOKUP($A694,EVID_OSEVU!$A$1:$M$4972,7,FALSE)</f>
        <v>#N/A</v>
      </c>
      <c r="G694" s="45" t="e">
        <f>VLOOKUP($A694,EVID_OSEVU!$A$1:$M$4972,8,FALSE)</f>
        <v>#N/A</v>
      </c>
      <c r="H694" s="45" t="e">
        <f>VLOOKUP($A694,EVID_OSEVU!$A$1:$M$4972,11,FALSE)</f>
        <v>#N/A</v>
      </c>
      <c r="I694" s="58" t="e">
        <f>VLOOKUP($A694,EVID_OSEVU!$A$1:$M$4972,11,FALSE)</f>
        <v>#N/A</v>
      </c>
      <c r="J694" s="63" t="e">
        <f>VLOOKUP(K694,Export6[#All],2,FALSE)</f>
        <v>#N/A</v>
      </c>
      <c r="K694" s="32"/>
      <c r="L694" s="33"/>
      <c r="M694" s="67" t="e">
        <f t="shared" si="10"/>
        <v>#N/A</v>
      </c>
      <c r="N694" s="61"/>
    </row>
    <row r="695" spans="1:14" x14ac:dyDescent="0.2">
      <c r="A695" s="32"/>
      <c r="B695" s="45" t="e">
        <f>VLOOKUP($A695,EVID_OSEVU!$A$1:$M$4972,2,FALSE)</f>
        <v>#N/A</v>
      </c>
      <c r="C695" s="45" t="e">
        <f>VLOOKUP($A695,EVID_OSEVU!$A$1:$M$4972,3,FALSE)</f>
        <v>#N/A</v>
      </c>
      <c r="D695" s="45" t="e">
        <f>VLOOKUP($A695,EVID_OSEVU!$A$1:$M$4972,4,FALSE)</f>
        <v>#N/A</v>
      </c>
      <c r="E695" s="35"/>
      <c r="F695" s="45" t="e">
        <f>VLOOKUP($A695,EVID_OSEVU!$A$1:$M$4972,7,FALSE)</f>
        <v>#N/A</v>
      </c>
      <c r="G695" s="45" t="e">
        <f>VLOOKUP($A695,EVID_OSEVU!$A$1:$M$4972,8,FALSE)</f>
        <v>#N/A</v>
      </c>
      <c r="H695" s="45" t="e">
        <f>VLOOKUP($A695,EVID_OSEVU!$A$1:$M$4972,11,FALSE)</f>
        <v>#N/A</v>
      </c>
      <c r="I695" s="58" t="e">
        <f>VLOOKUP($A695,EVID_OSEVU!$A$1:$M$4972,11,FALSE)</f>
        <v>#N/A</v>
      </c>
      <c r="J695" s="63" t="e">
        <f>VLOOKUP(K695,Export6[#All],2,FALSE)</f>
        <v>#N/A</v>
      </c>
      <c r="K695" s="32"/>
      <c r="L695" s="33"/>
      <c r="M695" s="67" t="e">
        <f t="shared" si="10"/>
        <v>#N/A</v>
      </c>
      <c r="N695" s="61"/>
    </row>
    <row r="696" spans="1:14" x14ac:dyDescent="0.2">
      <c r="A696" s="32"/>
      <c r="B696" s="45" t="e">
        <f>VLOOKUP($A696,EVID_OSEVU!$A$1:$M$4972,2,FALSE)</f>
        <v>#N/A</v>
      </c>
      <c r="C696" s="45" t="e">
        <f>VLOOKUP($A696,EVID_OSEVU!$A$1:$M$4972,3,FALSE)</f>
        <v>#N/A</v>
      </c>
      <c r="D696" s="45" t="e">
        <f>VLOOKUP($A696,EVID_OSEVU!$A$1:$M$4972,4,FALSE)</f>
        <v>#N/A</v>
      </c>
      <c r="E696" s="35"/>
      <c r="F696" s="45" t="e">
        <f>VLOOKUP($A696,EVID_OSEVU!$A$1:$M$4972,7,FALSE)</f>
        <v>#N/A</v>
      </c>
      <c r="G696" s="45" t="e">
        <f>VLOOKUP($A696,EVID_OSEVU!$A$1:$M$4972,8,FALSE)</f>
        <v>#N/A</v>
      </c>
      <c r="H696" s="45" t="e">
        <f>VLOOKUP($A696,EVID_OSEVU!$A$1:$M$4972,11,FALSE)</f>
        <v>#N/A</v>
      </c>
      <c r="I696" s="58" t="e">
        <f>VLOOKUP($A696,EVID_OSEVU!$A$1:$M$4972,11,FALSE)</f>
        <v>#N/A</v>
      </c>
      <c r="J696" s="63" t="e">
        <f>VLOOKUP(K696,Export6[#All],2,FALSE)</f>
        <v>#N/A</v>
      </c>
      <c r="K696" s="32"/>
      <c r="L696" s="33"/>
      <c r="M696" s="67" t="e">
        <f t="shared" si="10"/>
        <v>#N/A</v>
      </c>
      <c r="N696" s="61"/>
    </row>
    <row r="697" spans="1:14" x14ac:dyDescent="0.2">
      <c r="A697" s="32"/>
      <c r="B697" s="45" t="e">
        <f>VLOOKUP($A697,EVID_OSEVU!$A$1:$M$4972,2,FALSE)</f>
        <v>#N/A</v>
      </c>
      <c r="C697" s="45" t="e">
        <f>VLOOKUP($A697,EVID_OSEVU!$A$1:$M$4972,3,FALSE)</f>
        <v>#N/A</v>
      </c>
      <c r="D697" s="45" t="e">
        <f>VLOOKUP($A697,EVID_OSEVU!$A$1:$M$4972,4,FALSE)</f>
        <v>#N/A</v>
      </c>
      <c r="E697" s="35"/>
      <c r="F697" s="45" t="e">
        <f>VLOOKUP($A697,EVID_OSEVU!$A$1:$M$4972,7,FALSE)</f>
        <v>#N/A</v>
      </c>
      <c r="G697" s="45" t="e">
        <f>VLOOKUP($A697,EVID_OSEVU!$A$1:$M$4972,8,FALSE)</f>
        <v>#N/A</v>
      </c>
      <c r="H697" s="45" t="e">
        <f>VLOOKUP($A697,EVID_OSEVU!$A$1:$M$4972,11,FALSE)</f>
        <v>#N/A</v>
      </c>
      <c r="I697" s="58" t="e">
        <f>VLOOKUP($A697,EVID_OSEVU!$A$1:$M$4972,11,FALSE)</f>
        <v>#N/A</v>
      </c>
      <c r="J697" s="63" t="e">
        <f>VLOOKUP(K697,Export6[#All],2,FALSE)</f>
        <v>#N/A</v>
      </c>
      <c r="K697" s="32"/>
      <c r="L697" s="33"/>
      <c r="M697" s="67" t="e">
        <f t="shared" si="10"/>
        <v>#N/A</v>
      </c>
      <c r="N697" s="61"/>
    </row>
    <row r="698" spans="1:14" x14ac:dyDescent="0.2">
      <c r="A698" s="32"/>
      <c r="B698" s="45" t="e">
        <f>VLOOKUP($A698,EVID_OSEVU!$A$1:$M$4972,2,FALSE)</f>
        <v>#N/A</v>
      </c>
      <c r="C698" s="45" t="e">
        <f>VLOOKUP($A698,EVID_OSEVU!$A$1:$M$4972,3,FALSE)</f>
        <v>#N/A</v>
      </c>
      <c r="D698" s="45" t="e">
        <f>VLOOKUP($A698,EVID_OSEVU!$A$1:$M$4972,4,FALSE)</f>
        <v>#N/A</v>
      </c>
      <c r="E698" s="35"/>
      <c r="F698" s="45" t="e">
        <f>VLOOKUP($A698,EVID_OSEVU!$A$1:$M$4972,7,FALSE)</f>
        <v>#N/A</v>
      </c>
      <c r="G698" s="45" t="e">
        <f>VLOOKUP($A698,EVID_OSEVU!$A$1:$M$4972,8,FALSE)</f>
        <v>#N/A</v>
      </c>
      <c r="H698" s="45" t="e">
        <f>VLOOKUP($A698,EVID_OSEVU!$A$1:$M$4972,11,FALSE)</f>
        <v>#N/A</v>
      </c>
      <c r="I698" s="58" t="e">
        <f>VLOOKUP($A698,EVID_OSEVU!$A$1:$M$4972,11,FALSE)</f>
        <v>#N/A</v>
      </c>
      <c r="J698" s="63" t="e">
        <f>VLOOKUP(K698,Export6[#All],2,FALSE)</f>
        <v>#N/A</v>
      </c>
      <c r="K698" s="32"/>
      <c r="L698" s="33"/>
      <c r="M698" s="67" t="e">
        <f t="shared" si="10"/>
        <v>#N/A</v>
      </c>
      <c r="N698" s="61"/>
    </row>
    <row r="699" spans="1:14" x14ac:dyDescent="0.2">
      <c r="A699" s="32"/>
      <c r="B699" s="45" t="e">
        <f>VLOOKUP($A699,EVID_OSEVU!$A$1:$M$4972,2,FALSE)</f>
        <v>#N/A</v>
      </c>
      <c r="C699" s="45" t="e">
        <f>VLOOKUP($A699,EVID_OSEVU!$A$1:$M$4972,3,FALSE)</f>
        <v>#N/A</v>
      </c>
      <c r="D699" s="45" t="e">
        <f>VLOOKUP($A699,EVID_OSEVU!$A$1:$M$4972,4,FALSE)</f>
        <v>#N/A</v>
      </c>
      <c r="E699" s="35"/>
      <c r="F699" s="45" t="e">
        <f>VLOOKUP($A699,EVID_OSEVU!$A$1:$M$4972,7,FALSE)</f>
        <v>#N/A</v>
      </c>
      <c r="G699" s="45" t="e">
        <f>VLOOKUP($A699,EVID_OSEVU!$A$1:$M$4972,8,FALSE)</f>
        <v>#N/A</v>
      </c>
      <c r="H699" s="45" t="e">
        <f>VLOOKUP($A699,EVID_OSEVU!$A$1:$M$4972,11,FALSE)</f>
        <v>#N/A</v>
      </c>
      <c r="I699" s="58" t="e">
        <f>VLOOKUP($A699,EVID_OSEVU!$A$1:$M$4972,11,FALSE)</f>
        <v>#N/A</v>
      </c>
      <c r="J699" s="63" t="e">
        <f>VLOOKUP(K699,Export6[#All],2,FALSE)</f>
        <v>#N/A</v>
      </c>
      <c r="K699" s="32"/>
      <c r="L699" s="33"/>
      <c r="M699" s="67" t="e">
        <f t="shared" si="10"/>
        <v>#N/A</v>
      </c>
      <c r="N699" s="61"/>
    </row>
    <row r="700" spans="1:14" x14ac:dyDescent="0.2">
      <c r="A700" s="32"/>
      <c r="B700" s="45" t="e">
        <f>VLOOKUP($A700,EVID_OSEVU!$A$1:$M$4972,2,FALSE)</f>
        <v>#N/A</v>
      </c>
      <c r="C700" s="45" t="e">
        <f>VLOOKUP($A700,EVID_OSEVU!$A$1:$M$4972,3,FALSE)</f>
        <v>#N/A</v>
      </c>
      <c r="D700" s="45" t="e">
        <f>VLOOKUP($A700,EVID_OSEVU!$A$1:$M$4972,4,FALSE)</f>
        <v>#N/A</v>
      </c>
      <c r="E700" s="35"/>
      <c r="F700" s="45" t="e">
        <f>VLOOKUP($A700,EVID_OSEVU!$A$1:$M$4972,7,FALSE)</f>
        <v>#N/A</v>
      </c>
      <c r="G700" s="45" t="e">
        <f>VLOOKUP($A700,EVID_OSEVU!$A$1:$M$4972,8,FALSE)</f>
        <v>#N/A</v>
      </c>
      <c r="H700" s="45" t="e">
        <f>VLOOKUP($A700,EVID_OSEVU!$A$1:$M$4972,11,FALSE)</f>
        <v>#N/A</v>
      </c>
      <c r="I700" s="58" t="e">
        <f>VLOOKUP($A700,EVID_OSEVU!$A$1:$M$4972,11,FALSE)</f>
        <v>#N/A</v>
      </c>
      <c r="J700" s="63" t="e">
        <f>VLOOKUP(K700,Export6[#All],2,FALSE)</f>
        <v>#N/A</v>
      </c>
      <c r="K700" s="32"/>
      <c r="L700" s="33"/>
      <c r="M700" s="67" t="e">
        <f t="shared" si="10"/>
        <v>#N/A</v>
      </c>
      <c r="N700" s="61"/>
    </row>
    <row r="701" spans="1:14" x14ac:dyDescent="0.2">
      <c r="A701" s="32"/>
      <c r="B701" s="45" t="e">
        <f>VLOOKUP($A701,EVID_OSEVU!$A$1:$M$4972,2,FALSE)</f>
        <v>#N/A</v>
      </c>
      <c r="C701" s="45" t="e">
        <f>VLOOKUP($A701,EVID_OSEVU!$A$1:$M$4972,3,FALSE)</f>
        <v>#N/A</v>
      </c>
      <c r="D701" s="45" t="e">
        <f>VLOOKUP($A701,EVID_OSEVU!$A$1:$M$4972,4,FALSE)</f>
        <v>#N/A</v>
      </c>
      <c r="E701" s="35"/>
      <c r="F701" s="45" t="e">
        <f>VLOOKUP($A701,EVID_OSEVU!$A$1:$M$4972,7,FALSE)</f>
        <v>#N/A</v>
      </c>
      <c r="G701" s="45" t="e">
        <f>VLOOKUP($A701,EVID_OSEVU!$A$1:$M$4972,8,FALSE)</f>
        <v>#N/A</v>
      </c>
      <c r="H701" s="45" t="e">
        <f>VLOOKUP($A701,EVID_OSEVU!$A$1:$M$4972,11,FALSE)</f>
        <v>#N/A</v>
      </c>
      <c r="I701" s="58" t="e">
        <f>VLOOKUP($A701,EVID_OSEVU!$A$1:$M$4972,11,FALSE)</f>
        <v>#N/A</v>
      </c>
      <c r="J701" s="63" t="e">
        <f>VLOOKUP(K701,Export6[#All],2,FALSE)</f>
        <v>#N/A</v>
      </c>
      <c r="K701" s="32"/>
      <c r="L701" s="33"/>
      <c r="M701" s="67" t="e">
        <f t="shared" si="10"/>
        <v>#N/A</v>
      </c>
      <c r="N701" s="61"/>
    </row>
    <row r="702" spans="1:14" x14ac:dyDescent="0.2">
      <c r="A702" s="32"/>
      <c r="B702" s="45" t="e">
        <f>VLOOKUP($A702,EVID_OSEVU!$A$1:$M$4972,2,FALSE)</f>
        <v>#N/A</v>
      </c>
      <c r="C702" s="45" t="e">
        <f>VLOOKUP($A702,EVID_OSEVU!$A$1:$M$4972,3,FALSE)</f>
        <v>#N/A</v>
      </c>
      <c r="D702" s="45" t="e">
        <f>VLOOKUP($A702,EVID_OSEVU!$A$1:$M$4972,4,FALSE)</f>
        <v>#N/A</v>
      </c>
      <c r="E702" s="35"/>
      <c r="F702" s="45" t="e">
        <f>VLOOKUP($A702,EVID_OSEVU!$A$1:$M$4972,7,FALSE)</f>
        <v>#N/A</v>
      </c>
      <c r="G702" s="45" t="e">
        <f>VLOOKUP($A702,EVID_OSEVU!$A$1:$M$4972,8,FALSE)</f>
        <v>#N/A</v>
      </c>
      <c r="H702" s="45" t="e">
        <f>VLOOKUP($A702,EVID_OSEVU!$A$1:$M$4972,11,FALSE)</f>
        <v>#N/A</v>
      </c>
      <c r="I702" s="58" t="e">
        <f>VLOOKUP($A702,EVID_OSEVU!$A$1:$M$4972,11,FALSE)</f>
        <v>#N/A</v>
      </c>
      <c r="J702" s="63" t="e">
        <f>VLOOKUP(K702,Export6[#All],2,FALSE)</f>
        <v>#N/A</v>
      </c>
      <c r="K702" s="32"/>
      <c r="L702" s="33"/>
      <c r="M702" s="67" t="e">
        <f t="shared" si="10"/>
        <v>#N/A</v>
      </c>
      <c r="N702" s="61"/>
    </row>
    <row r="703" spans="1:14" x14ac:dyDescent="0.2">
      <c r="A703" s="32"/>
      <c r="B703" s="45" t="e">
        <f>VLOOKUP($A703,EVID_OSEVU!$A$1:$M$4972,2,FALSE)</f>
        <v>#N/A</v>
      </c>
      <c r="C703" s="45" t="e">
        <f>VLOOKUP($A703,EVID_OSEVU!$A$1:$M$4972,3,FALSE)</f>
        <v>#N/A</v>
      </c>
      <c r="D703" s="45" t="e">
        <f>VLOOKUP($A703,EVID_OSEVU!$A$1:$M$4972,4,FALSE)</f>
        <v>#N/A</v>
      </c>
      <c r="E703" s="35"/>
      <c r="F703" s="45" t="e">
        <f>VLOOKUP($A703,EVID_OSEVU!$A$1:$M$4972,7,FALSE)</f>
        <v>#N/A</v>
      </c>
      <c r="G703" s="45" t="e">
        <f>VLOOKUP($A703,EVID_OSEVU!$A$1:$M$4972,8,FALSE)</f>
        <v>#N/A</v>
      </c>
      <c r="H703" s="45" t="e">
        <f>VLOOKUP($A703,EVID_OSEVU!$A$1:$M$4972,11,FALSE)</f>
        <v>#N/A</v>
      </c>
      <c r="I703" s="58" t="e">
        <f>VLOOKUP($A703,EVID_OSEVU!$A$1:$M$4972,11,FALSE)</f>
        <v>#N/A</v>
      </c>
      <c r="J703" s="63" t="e">
        <f>VLOOKUP(K703,Export6[#All],2,FALSE)</f>
        <v>#N/A</v>
      </c>
      <c r="K703" s="32"/>
      <c r="L703" s="33"/>
      <c r="M703" s="67" t="e">
        <f t="shared" si="10"/>
        <v>#N/A</v>
      </c>
      <c r="N703" s="61"/>
    </row>
    <row r="704" spans="1:14" x14ac:dyDescent="0.2">
      <c r="A704" s="32"/>
      <c r="B704" s="45" t="e">
        <f>VLOOKUP($A704,EVID_OSEVU!$A$1:$M$4972,2,FALSE)</f>
        <v>#N/A</v>
      </c>
      <c r="C704" s="45" t="e">
        <f>VLOOKUP($A704,EVID_OSEVU!$A$1:$M$4972,3,FALSE)</f>
        <v>#N/A</v>
      </c>
      <c r="D704" s="45" t="e">
        <f>VLOOKUP($A704,EVID_OSEVU!$A$1:$M$4972,4,FALSE)</f>
        <v>#N/A</v>
      </c>
      <c r="E704" s="35"/>
      <c r="F704" s="45" t="e">
        <f>VLOOKUP($A704,EVID_OSEVU!$A$1:$M$4972,7,FALSE)</f>
        <v>#N/A</v>
      </c>
      <c r="G704" s="45" t="e">
        <f>VLOOKUP($A704,EVID_OSEVU!$A$1:$M$4972,8,FALSE)</f>
        <v>#N/A</v>
      </c>
      <c r="H704" s="45" t="e">
        <f>VLOOKUP($A704,EVID_OSEVU!$A$1:$M$4972,11,FALSE)</f>
        <v>#N/A</v>
      </c>
      <c r="I704" s="58" t="e">
        <f>VLOOKUP($A704,EVID_OSEVU!$A$1:$M$4972,11,FALSE)</f>
        <v>#N/A</v>
      </c>
      <c r="J704" s="63" t="e">
        <f>VLOOKUP(K704,Export6[#All],2,FALSE)</f>
        <v>#N/A</v>
      </c>
      <c r="K704" s="32"/>
      <c r="L704" s="33"/>
      <c r="M704" s="67" t="e">
        <f t="shared" si="10"/>
        <v>#N/A</v>
      </c>
      <c r="N704" s="61"/>
    </row>
    <row r="705" spans="1:14" x14ac:dyDescent="0.2">
      <c r="A705" s="32"/>
      <c r="B705" s="45" t="e">
        <f>VLOOKUP($A705,EVID_OSEVU!$A$1:$M$4972,2,FALSE)</f>
        <v>#N/A</v>
      </c>
      <c r="C705" s="45" t="e">
        <f>VLOOKUP($A705,EVID_OSEVU!$A$1:$M$4972,3,FALSE)</f>
        <v>#N/A</v>
      </c>
      <c r="D705" s="45" t="e">
        <f>VLOOKUP($A705,EVID_OSEVU!$A$1:$M$4972,4,FALSE)</f>
        <v>#N/A</v>
      </c>
      <c r="E705" s="35"/>
      <c r="F705" s="45" t="e">
        <f>VLOOKUP($A705,EVID_OSEVU!$A$1:$M$4972,7,FALSE)</f>
        <v>#N/A</v>
      </c>
      <c r="G705" s="45" t="e">
        <f>VLOOKUP($A705,EVID_OSEVU!$A$1:$M$4972,8,FALSE)</f>
        <v>#N/A</v>
      </c>
      <c r="H705" s="45" t="e">
        <f>VLOOKUP($A705,EVID_OSEVU!$A$1:$M$4972,11,FALSE)</f>
        <v>#N/A</v>
      </c>
      <c r="I705" s="58" t="e">
        <f>VLOOKUP($A705,EVID_OSEVU!$A$1:$M$4972,11,FALSE)</f>
        <v>#N/A</v>
      </c>
      <c r="J705" s="63" t="e">
        <f>VLOOKUP(K705,Export6[#All],2,FALSE)</f>
        <v>#N/A</v>
      </c>
      <c r="K705" s="32"/>
      <c r="L705" s="33"/>
      <c r="M705" s="67" t="e">
        <f t="shared" si="10"/>
        <v>#N/A</v>
      </c>
      <c r="N705" s="61"/>
    </row>
    <row r="706" spans="1:14" x14ac:dyDescent="0.2">
      <c r="A706" s="32"/>
      <c r="B706" s="45" t="e">
        <f>VLOOKUP($A706,EVID_OSEVU!$A$1:$M$4972,2,FALSE)</f>
        <v>#N/A</v>
      </c>
      <c r="C706" s="45" t="e">
        <f>VLOOKUP($A706,EVID_OSEVU!$A$1:$M$4972,3,FALSE)</f>
        <v>#N/A</v>
      </c>
      <c r="D706" s="45" t="e">
        <f>VLOOKUP($A706,EVID_OSEVU!$A$1:$M$4972,4,FALSE)</f>
        <v>#N/A</v>
      </c>
      <c r="E706" s="35"/>
      <c r="F706" s="45" t="e">
        <f>VLOOKUP($A706,EVID_OSEVU!$A$1:$M$4972,7,FALSE)</f>
        <v>#N/A</v>
      </c>
      <c r="G706" s="45" t="e">
        <f>VLOOKUP($A706,EVID_OSEVU!$A$1:$M$4972,8,FALSE)</f>
        <v>#N/A</v>
      </c>
      <c r="H706" s="45" t="e">
        <f>VLOOKUP($A706,EVID_OSEVU!$A$1:$M$4972,11,FALSE)</f>
        <v>#N/A</v>
      </c>
      <c r="I706" s="58" t="e">
        <f>VLOOKUP($A706,EVID_OSEVU!$A$1:$M$4972,11,FALSE)</f>
        <v>#N/A</v>
      </c>
      <c r="J706" s="63" t="e">
        <f>VLOOKUP(K706,Export6[#All],2,FALSE)</f>
        <v>#N/A</v>
      </c>
      <c r="K706" s="32"/>
      <c r="L706" s="33"/>
      <c r="M706" s="67" t="e">
        <f t="shared" si="10"/>
        <v>#N/A</v>
      </c>
      <c r="N706" s="61"/>
    </row>
    <row r="707" spans="1:14" x14ac:dyDescent="0.2">
      <c r="A707" s="32"/>
      <c r="B707" s="45" t="e">
        <f>VLOOKUP($A707,EVID_OSEVU!$A$1:$M$4972,2,FALSE)</f>
        <v>#N/A</v>
      </c>
      <c r="C707" s="45" t="e">
        <f>VLOOKUP($A707,EVID_OSEVU!$A$1:$M$4972,3,FALSE)</f>
        <v>#N/A</v>
      </c>
      <c r="D707" s="45" t="e">
        <f>VLOOKUP($A707,EVID_OSEVU!$A$1:$M$4972,4,FALSE)</f>
        <v>#N/A</v>
      </c>
      <c r="E707" s="35"/>
      <c r="F707" s="45" t="e">
        <f>VLOOKUP($A707,EVID_OSEVU!$A$1:$M$4972,7,FALSE)</f>
        <v>#N/A</v>
      </c>
      <c r="G707" s="45" t="e">
        <f>VLOOKUP($A707,EVID_OSEVU!$A$1:$M$4972,8,FALSE)</f>
        <v>#N/A</v>
      </c>
      <c r="H707" s="45" t="e">
        <f>VLOOKUP($A707,EVID_OSEVU!$A$1:$M$4972,11,FALSE)</f>
        <v>#N/A</v>
      </c>
      <c r="I707" s="58" t="e">
        <f>VLOOKUP($A707,EVID_OSEVU!$A$1:$M$4972,11,FALSE)</f>
        <v>#N/A</v>
      </c>
      <c r="J707" s="63" t="e">
        <f>VLOOKUP(K707,Export6[#All],2,FALSE)</f>
        <v>#N/A</v>
      </c>
      <c r="K707" s="32"/>
      <c r="L707" s="33"/>
      <c r="M707" s="67" t="e">
        <f t="shared" si="10"/>
        <v>#N/A</v>
      </c>
      <c r="N707" s="61"/>
    </row>
    <row r="708" spans="1:14" x14ac:dyDescent="0.2">
      <c r="A708" s="32"/>
      <c r="B708" s="45" t="e">
        <f>VLOOKUP($A708,EVID_OSEVU!$A$1:$M$4972,2,FALSE)</f>
        <v>#N/A</v>
      </c>
      <c r="C708" s="45" t="e">
        <f>VLOOKUP($A708,EVID_OSEVU!$A$1:$M$4972,3,FALSE)</f>
        <v>#N/A</v>
      </c>
      <c r="D708" s="45" t="e">
        <f>VLOOKUP($A708,EVID_OSEVU!$A$1:$M$4972,4,FALSE)</f>
        <v>#N/A</v>
      </c>
      <c r="E708" s="35"/>
      <c r="F708" s="45" t="e">
        <f>VLOOKUP($A708,EVID_OSEVU!$A$1:$M$4972,7,FALSE)</f>
        <v>#N/A</v>
      </c>
      <c r="G708" s="45" t="e">
        <f>VLOOKUP($A708,EVID_OSEVU!$A$1:$M$4972,8,FALSE)</f>
        <v>#N/A</v>
      </c>
      <c r="H708" s="45" t="e">
        <f>VLOOKUP($A708,EVID_OSEVU!$A$1:$M$4972,11,FALSE)</f>
        <v>#N/A</v>
      </c>
      <c r="I708" s="58" t="e">
        <f>VLOOKUP($A708,EVID_OSEVU!$A$1:$M$4972,11,FALSE)</f>
        <v>#N/A</v>
      </c>
      <c r="J708" s="63" t="e">
        <f>VLOOKUP(K708,Export6[#All],2,FALSE)</f>
        <v>#N/A</v>
      </c>
      <c r="K708" s="32"/>
      <c r="L708" s="33"/>
      <c r="M708" s="67" t="e">
        <f t="shared" ref="M708:M771" si="11">L708*I708</f>
        <v>#N/A</v>
      </c>
      <c r="N708" s="61"/>
    </row>
    <row r="709" spans="1:14" x14ac:dyDescent="0.2">
      <c r="A709" s="32"/>
      <c r="B709" s="45" t="e">
        <f>VLOOKUP($A709,EVID_OSEVU!$A$1:$M$4972,2,FALSE)</f>
        <v>#N/A</v>
      </c>
      <c r="C709" s="45" t="e">
        <f>VLOOKUP($A709,EVID_OSEVU!$A$1:$M$4972,3,FALSE)</f>
        <v>#N/A</v>
      </c>
      <c r="D709" s="45" t="e">
        <f>VLOOKUP($A709,EVID_OSEVU!$A$1:$M$4972,4,FALSE)</f>
        <v>#N/A</v>
      </c>
      <c r="E709" s="35"/>
      <c r="F709" s="45" t="e">
        <f>VLOOKUP($A709,EVID_OSEVU!$A$1:$M$4972,7,FALSE)</f>
        <v>#N/A</v>
      </c>
      <c r="G709" s="45" t="e">
        <f>VLOOKUP($A709,EVID_OSEVU!$A$1:$M$4972,8,FALSE)</f>
        <v>#N/A</v>
      </c>
      <c r="H709" s="45" t="e">
        <f>VLOOKUP($A709,EVID_OSEVU!$A$1:$M$4972,11,FALSE)</f>
        <v>#N/A</v>
      </c>
      <c r="I709" s="58" t="e">
        <f>VLOOKUP($A709,EVID_OSEVU!$A$1:$M$4972,11,FALSE)</f>
        <v>#N/A</v>
      </c>
      <c r="J709" s="63" t="e">
        <f>VLOOKUP(K709,Export6[#All],2,FALSE)</f>
        <v>#N/A</v>
      </c>
      <c r="K709" s="32"/>
      <c r="L709" s="33"/>
      <c r="M709" s="67" t="e">
        <f t="shared" si="11"/>
        <v>#N/A</v>
      </c>
      <c r="N709" s="61"/>
    </row>
    <row r="710" spans="1:14" x14ac:dyDescent="0.2">
      <c r="A710" s="32"/>
      <c r="B710" s="45" t="e">
        <f>VLOOKUP($A710,EVID_OSEVU!$A$1:$M$4972,2,FALSE)</f>
        <v>#N/A</v>
      </c>
      <c r="C710" s="45" t="e">
        <f>VLOOKUP($A710,EVID_OSEVU!$A$1:$M$4972,3,FALSE)</f>
        <v>#N/A</v>
      </c>
      <c r="D710" s="45" t="e">
        <f>VLOOKUP($A710,EVID_OSEVU!$A$1:$M$4972,4,FALSE)</f>
        <v>#N/A</v>
      </c>
      <c r="E710" s="35"/>
      <c r="F710" s="45" t="e">
        <f>VLOOKUP($A710,EVID_OSEVU!$A$1:$M$4972,7,FALSE)</f>
        <v>#N/A</v>
      </c>
      <c r="G710" s="45" t="e">
        <f>VLOOKUP($A710,EVID_OSEVU!$A$1:$M$4972,8,FALSE)</f>
        <v>#N/A</v>
      </c>
      <c r="H710" s="45" t="e">
        <f>VLOOKUP($A710,EVID_OSEVU!$A$1:$M$4972,11,FALSE)</f>
        <v>#N/A</v>
      </c>
      <c r="I710" s="58" t="e">
        <f>VLOOKUP($A710,EVID_OSEVU!$A$1:$M$4972,11,FALSE)</f>
        <v>#N/A</v>
      </c>
      <c r="J710" s="63" t="e">
        <f>VLOOKUP(K710,Export6[#All],2,FALSE)</f>
        <v>#N/A</v>
      </c>
      <c r="K710" s="32"/>
      <c r="L710" s="33"/>
      <c r="M710" s="67" t="e">
        <f t="shared" si="11"/>
        <v>#N/A</v>
      </c>
      <c r="N710" s="61"/>
    </row>
    <row r="711" spans="1:14" x14ac:dyDescent="0.2">
      <c r="A711" s="32"/>
      <c r="B711" s="45" t="e">
        <f>VLOOKUP($A711,EVID_OSEVU!$A$1:$M$4972,2,FALSE)</f>
        <v>#N/A</v>
      </c>
      <c r="C711" s="45" t="e">
        <f>VLOOKUP($A711,EVID_OSEVU!$A$1:$M$4972,3,FALSE)</f>
        <v>#N/A</v>
      </c>
      <c r="D711" s="45" t="e">
        <f>VLOOKUP($A711,EVID_OSEVU!$A$1:$M$4972,4,FALSE)</f>
        <v>#N/A</v>
      </c>
      <c r="E711" s="35"/>
      <c r="F711" s="45" t="e">
        <f>VLOOKUP($A711,EVID_OSEVU!$A$1:$M$4972,7,FALSE)</f>
        <v>#N/A</v>
      </c>
      <c r="G711" s="45" t="e">
        <f>VLOOKUP($A711,EVID_OSEVU!$A$1:$M$4972,8,FALSE)</f>
        <v>#N/A</v>
      </c>
      <c r="H711" s="45" t="e">
        <f>VLOOKUP($A711,EVID_OSEVU!$A$1:$M$4972,11,FALSE)</f>
        <v>#N/A</v>
      </c>
      <c r="I711" s="58" t="e">
        <f>VLOOKUP($A711,EVID_OSEVU!$A$1:$M$4972,11,FALSE)</f>
        <v>#N/A</v>
      </c>
      <c r="J711" s="63" t="e">
        <f>VLOOKUP(K711,Export6[#All],2,FALSE)</f>
        <v>#N/A</v>
      </c>
      <c r="K711" s="32"/>
      <c r="L711" s="33"/>
      <c r="M711" s="67" t="e">
        <f t="shared" si="11"/>
        <v>#N/A</v>
      </c>
      <c r="N711" s="61"/>
    </row>
    <row r="712" spans="1:14" x14ac:dyDescent="0.2">
      <c r="A712" s="32"/>
      <c r="B712" s="45" t="e">
        <f>VLOOKUP($A712,EVID_OSEVU!$A$1:$M$4972,2,FALSE)</f>
        <v>#N/A</v>
      </c>
      <c r="C712" s="45" t="e">
        <f>VLOOKUP($A712,EVID_OSEVU!$A$1:$M$4972,3,FALSE)</f>
        <v>#N/A</v>
      </c>
      <c r="D712" s="45" t="e">
        <f>VLOOKUP($A712,EVID_OSEVU!$A$1:$M$4972,4,FALSE)</f>
        <v>#N/A</v>
      </c>
      <c r="E712" s="35"/>
      <c r="F712" s="45" t="e">
        <f>VLOOKUP($A712,EVID_OSEVU!$A$1:$M$4972,7,FALSE)</f>
        <v>#N/A</v>
      </c>
      <c r="G712" s="45" t="e">
        <f>VLOOKUP($A712,EVID_OSEVU!$A$1:$M$4972,8,FALSE)</f>
        <v>#N/A</v>
      </c>
      <c r="H712" s="45" t="e">
        <f>VLOOKUP($A712,EVID_OSEVU!$A$1:$M$4972,11,FALSE)</f>
        <v>#N/A</v>
      </c>
      <c r="I712" s="58" t="e">
        <f>VLOOKUP($A712,EVID_OSEVU!$A$1:$M$4972,11,FALSE)</f>
        <v>#N/A</v>
      </c>
      <c r="J712" s="63" t="e">
        <f>VLOOKUP(K712,Export6[#All],2,FALSE)</f>
        <v>#N/A</v>
      </c>
      <c r="K712" s="32"/>
      <c r="L712" s="33"/>
      <c r="M712" s="67" t="e">
        <f t="shared" si="11"/>
        <v>#N/A</v>
      </c>
      <c r="N712" s="61"/>
    </row>
    <row r="713" spans="1:14" x14ac:dyDescent="0.2">
      <c r="A713" s="32"/>
      <c r="B713" s="45" t="e">
        <f>VLOOKUP($A713,EVID_OSEVU!$A$1:$M$4972,2,FALSE)</f>
        <v>#N/A</v>
      </c>
      <c r="C713" s="45" t="e">
        <f>VLOOKUP($A713,EVID_OSEVU!$A$1:$M$4972,3,FALSE)</f>
        <v>#N/A</v>
      </c>
      <c r="D713" s="45" t="e">
        <f>VLOOKUP($A713,EVID_OSEVU!$A$1:$M$4972,4,FALSE)</f>
        <v>#N/A</v>
      </c>
      <c r="E713" s="35"/>
      <c r="F713" s="45" t="e">
        <f>VLOOKUP($A713,EVID_OSEVU!$A$1:$M$4972,7,FALSE)</f>
        <v>#N/A</v>
      </c>
      <c r="G713" s="45" t="e">
        <f>VLOOKUP($A713,EVID_OSEVU!$A$1:$M$4972,8,FALSE)</f>
        <v>#N/A</v>
      </c>
      <c r="H713" s="45" t="e">
        <f>VLOOKUP($A713,EVID_OSEVU!$A$1:$M$4972,11,FALSE)</f>
        <v>#N/A</v>
      </c>
      <c r="I713" s="58" t="e">
        <f>VLOOKUP($A713,EVID_OSEVU!$A$1:$M$4972,11,FALSE)</f>
        <v>#N/A</v>
      </c>
      <c r="J713" s="63" t="e">
        <f>VLOOKUP(K713,Export6[#All],2,FALSE)</f>
        <v>#N/A</v>
      </c>
      <c r="K713" s="32"/>
      <c r="L713" s="33"/>
      <c r="M713" s="67" t="e">
        <f t="shared" si="11"/>
        <v>#N/A</v>
      </c>
      <c r="N713" s="61"/>
    </row>
    <row r="714" spans="1:14" x14ac:dyDescent="0.2">
      <c r="A714" s="32"/>
      <c r="B714" s="45" t="e">
        <f>VLOOKUP($A714,EVID_OSEVU!$A$1:$M$4972,2,FALSE)</f>
        <v>#N/A</v>
      </c>
      <c r="C714" s="45" t="e">
        <f>VLOOKUP($A714,EVID_OSEVU!$A$1:$M$4972,3,FALSE)</f>
        <v>#N/A</v>
      </c>
      <c r="D714" s="45" t="e">
        <f>VLOOKUP($A714,EVID_OSEVU!$A$1:$M$4972,4,FALSE)</f>
        <v>#N/A</v>
      </c>
      <c r="E714" s="35"/>
      <c r="F714" s="45" t="e">
        <f>VLOOKUP($A714,EVID_OSEVU!$A$1:$M$4972,7,FALSE)</f>
        <v>#N/A</v>
      </c>
      <c r="G714" s="45" t="e">
        <f>VLOOKUP($A714,EVID_OSEVU!$A$1:$M$4972,8,FALSE)</f>
        <v>#N/A</v>
      </c>
      <c r="H714" s="45" t="e">
        <f>VLOOKUP($A714,EVID_OSEVU!$A$1:$M$4972,11,FALSE)</f>
        <v>#N/A</v>
      </c>
      <c r="I714" s="58" t="e">
        <f>VLOOKUP($A714,EVID_OSEVU!$A$1:$M$4972,11,FALSE)</f>
        <v>#N/A</v>
      </c>
      <c r="J714" s="63" t="e">
        <f>VLOOKUP(K714,Export6[#All],2,FALSE)</f>
        <v>#N/A</v>
      </c>
      <c r="K714" s="32"/>
      <c r="L714" s="33"/>
      <c r="M714" s="67" t="e">
        <f t="shared" si="11"/>
        <v>#N/A</v>
      </c>
      <c r="N714" s="61"/>
    </row>
    <row r="715" spans="1:14" x14ac:dyDescent="0.2">
      <c r="A715" s="32"/>
      <c r="B715" s="45" t="e">
        <f>VLOOKUP($A715,EVID_OSEVU!$A$1:$M$4972,2,FALSE)</f>
        <v>#N/A</v>
      </c>
      <c r="C715" s="45" t="e">
        <f>VLOOKUP($A715,EVID_OSEVU!$A$1:$M$4972,3,FALSE)</f>
        <v>#N/A</v>
      </c>
      <c r="D715" s="45" t="e">
        <f>VLOOKUP($A715,EVID_OSEVU!$A$1:$M$4972,4,FALSE)</f>
        <v>#N/A</v>
      </c>
      <c r="E715" s="35"/>
      <c r="F715" s="45" t="e">
        <f>VLOOKUP($A715,EVID_OSEVU!$A$1:$M$4972,7,FALSE)</f>
        <v>#N/A</v>
      </c>
      <c r="G715" s="45" t="e">
        <f>VLOOKUP($A715,EVID_OSEVU!$A$1:$M$4972,8,FALSE)</f>
        <v>#N/A</v>
      </c>
      <c r="H715" s="45" t="e">
        <f>VLOOKUP($A715,EVID_OSEVU!$A$1:$M$4972,11,FALSE)</f>
        <v>#N/A</v>
      </c>
      <c r="I715" s="58" t="e">
        <f>VLOOKUP($A715,EVID_OSEVU!$A$1:$M$4972,11,FALSE)</f>
        <v>#N/A</v>
      </c>
      <c r="J715" s="63" t="e">
        <f>VLOOKUP(K715,Export6[#All],2,FALSE)</f>
        <v>#N/A</v>
      </c>
      <c r="K715" s="32"/>
      <c r="L715" s="33"/>
      <c r="M715" s="67" t="e">
        <f t="shared" si="11"/>
        <v>#N/A</v>
      </c>
      <c r="N715" s="61"/>
    </row>
    <row r="716" spans="1:14" x14ac:dyDescent="0.2">
      <c r="A716" s="32"/>
      <c r="B716" s="45" t="e">
        <f>VLOOKUP($A716,EVID_OSEVU!$A$1:$M$4972,2,FALSE)</f>
        <v>#N/A</v>
      </c>
      <c r="C716" s="45" t="e">
        <f>VLOOKUP($A716,EVID_OSEVU!$A$1:$M$4972,3,FALSE)</f>
        <v>#N/A</v>
      </c>
      <c r="D716" s="45" t="e">
        <f>VLOOKUP($A716,EVID_OSEVU!$A$1:$M$4972,4,FALSE)</f>
        <v>#N/A</v>
      </c>
      <c r="E716" s="35"/>
      <c r="F716" s="45" t="e">
        <f>VLOOKUP($A716,EVID_OSEVU!$A$1:$M$4972,7,FALSE)</f>
        <v>#N/A</v>
      </c>
      <c r="G716" s="45" t="e">
        <f>VLOOKUP($A716,EVID_OSEVU!$A$1:$M$4972,8,FALSE)</f>
        <v>#N/A</v>
      </c>
      <c r="H716" s="45" t="e">
        <f>VLOOKUP($A716,EVID_OSEVU!$A$1:$M$4972,11,FALSE)</f>
        <v>#N/A</v>
      </c>
      <c r="I716" s="58" t="e">
        <f>VLOOKUP($A716,EVID_OSEVU!$A$1:$M$4972,11,FALSE)</f>
        <v>#N/A</v>
      </c>
      <c r="J716" s="63" t="e">
        <f>VLOOKUP(K716,Export6[#All],2,FALSE)</f>
        <v>#N/A</v>
      </c>
      <c r="K716" s="32"/>
      <c r="L716" s="33"/>
      <c r="M716" s="67" t="e">
        <f t="shared" si="11"/>
        <v>#N/A</v>
      </c>
      <c r="N716" s="61"/>
    </row>
    <row r="717" spans="1:14" x14ac:dyDescent="0.2">
      <c r="A717" s="32"/>
      <c r="B717" s="45" t="e">
        <f>VLOOKUP($A717,EVID_OSEVU!$A$1:$M$4972,2,FALSE)</f>
        <v>#N/A</v>
      </c>
      <c r="C717" s="45" t="e">
        <f>VLOOKUP($A717,EVID_OSEVU!$A$1:$M$4972,3,FALSE)</f>
        <v>#N/A</v>
      </c>
      <c r="D717" s="45" t="e">
        <f>VLOOKUP($A717,EVID_OSEVU!$A$1:$M$4972,4,FALSE)</f>
        <v>#N/A</v>
      </c>
      <c r="E717" s="35"/>
      <c r="F717" s="45" t="e">
        <f>VLOOKUP($A717,EVID_OSEVU!$A$1:$M$4972,7,FALSE)</f>
        <v>#N/A</v>
      </c>
      <c r="G717" s="45" t="e">
        <f>VLOOKUP($A717,EVID_OSEVU!$A$1:$M$4972,8,FALSE)</f>
        <v>#N/A</v>
      </c>
      <c r="H717" s="45" t="e">
        <f>VLOOKUP($A717,EVID_OSEVU!$A$1:$M$4972,11,FALSE)</f>
        <v>#N/A</v>
      </c>
      <c r="I717" s="58" t="e">
        <f>VLOOKUP($A717,EVID_OSEVU!$A$1:$M$4972,11,FALSE)</f>
        <v>#N/A</v>
      </c>
      <c r="J717" s="63" t="e">
        <f>VLOOKUP(K717,Export6[#All],2,FALSE)</f>
        <v>#N/A</v>
      </c>
      <c r="K717" s="32"/>
      <c r="L717" s="33"/>
      <c r="M717" s="67" t="e">
        <f t="shared" si="11"/>
        <v>#N/A</v>
      </c>
      <c r="N717" s="61"/>
    </row>
    <row r="718" spans="1:14" x14ac:dyDescent="0.2">
      <c r="A718" s="32"/>
      <c r="B718" s="45" t="e">
        <f>VLOOKUP($A718,EVID_OSEVU!$A$1:$M$4972,2,FALSE)</f>
        <v>#N/A</v>
      </c>
      <c r="C718" s="45" t="e">
        <f>VLOOKUP($A718,EVID_OSEVU!$A$1:$M$4972,3,FALSE)</f>
        <v>#N/A</v>
      </c>
      <c r="D718" s="45" t="e">
        <f>VLOOKUP($A718,EVID_OSEVU!$A$1:$M$4972,4,FALSE)</f>
        <v>#N/A</v>
      </c>
      <c r="E718" s="35"/>
      <c r="F718" s="45" t="e">
        <f>VLOOKUP($A718,EVID_OSEVU!$A$1:$M$4972,7,FALSE)</f>
        <v>#N/A</v>
      </c>
      <c r="G718" s="45" t="e">
        <f>VLOOKUP($A718,EVID_OSEVU!$A$1:$M$4972,8,FALSE)</f>
        <v>#N/A</v>
      </c>
      <c r="H718" s="45" t="e">
        <f>VLOOKUP($A718,EVID_OSEVU!$A$1:$M$4972,11,FALSE)</f>
        <v>#N/A</v>
      </c>
      <c r="I718" s="58" t="e">
        <f>VLOOKUP($A718,EVID_OSEVU!$A$1:$M$4972,11,FALSE)</f>
        <v>#N/A</v>
      </c>
      <c r="J718" s="63" t="e">
        <f>VLOOKUP(K718,Export6[#All],2,FALSE)</f>
        <v>#N/A</v>
      </c>
      <c r="K718" s="32"/>
      <c r="L718" s="33"/>
      <c r="M718" s="67" t="e">
        <f t="shared" si="11"/>
        <v>#N/A</v>
      </c>
      <c r="N718" s="61"/>
    </row>
    <row r="719" spans="1:14" x14ac:dyDescent="0.2">
      <c r="A719" s="32"/>
      <c r="B719" s="45" t="e">
        <f>VLOOKUP($A719,EVID_OSEVU!$A$1:$M$4972,2,FALSE)</f>
        <v>#N/A</v>
      </c>
      <c r="C719" s="45" t="e">
        <f>VLOOKUP($A719,EVID_OSEVU!$A$1:$M$4972,3,FALSE)</f>
        <v>#N/A</v>
      </c>
      <c r="D719" s="45" t="e">
        <f>VLOOKUP($A719,EVID_OSEVU!$A$1:$M$4972,4,FALSE)</f>
        <v>#N/A</v>
      </c>
      <c r="E719" s="35"/>
      <c r="F719" s="45" t="e">
        <f>VLOOKUP($A719,EVID_OSEVU!$A$1:$M$4972,7,FALSE)</f>
        <v>#N/A</v>
      </c>
      <c r="G719" s="45" t="e">
        <f>VLOOKUP($A719,EVID_OSEVU!$A$1:$M$4972,8,FALSE)</f>
        <v>#N/A</v>
      </c>
      <c r="H719" s="45" t="e">
        <f>VLOOKUP($A719,EVID_OSEVU!$A$1:$M$4972,11,FALSE)</f>
        <v>#N/A</v>
      </c>
      <c r="I719" s="58" t="e">
        <f>VLOOKUP($A719,EVID_OSEVU!$A$1:$M$4972,11,FALSE)</f>
        <v>#N/A</v>
      </c>
      <c r="J719" s="63" t="e">
        <f>VLOOKUP(K719,Export6[#All],2,FALSE)</f>
        <v>#N/A</v>
      </c>
      <c r="K719" s="32"/>
      <c r="L719" s="33"/>
      <c r="M719" s="67" t="e">
        <f t="shared" si="11"/>
        <v>#N/A</v>
      </c>
      <c r="N719" s="61"/>
    </row>
    <row r="720" spans="1:14" x14ac:dyDescent="0.2">
      <c r="A720" s="32"/>
      <c r="B720" s="45" t="e">
        <f>VLOOKUP($A720,EVID_OSEVU!$A$1:$M$4972,2,FALSE)</f>
        <v>#N/A</v>
      </c>
      <c r="C720" s="45" t="e">
        <f>VLOOKUP($A720,EVID_OSEVU!$A$1:$M$4972,3,FALSE)</f>
        <v>#N/A</v>
      </c>
      <c r="D720" s="45" t="e">
        <f>VLOOKUP($A720,EVID_OSEVU!$A$1:$M$4972,4,FALSE)</f>
        <v>#N/A</v>
      </c>
      <c r="E720" s="35"/>
      <c r="F720" s="45" t="e">
        <f>VLOOKUP($A720,EVID_OSEVU!$A$1:$M$4972,7,FALSE)</f>
        <v>#N/A</v>
      </c>
      <c r="G720" s="45" t="e">
        <f>VLOOKUP($A720,EVID_OSEVU!$A$1:$M$4972,8,FALSE)</f>
        <v>#N/A</v>
      </c>
      <c r="H720" s="45" t="e">
        <f>VLOOKUP($A720,EVID_OSEVU!$A$1:$M$4972,11,FALSE)</f>
        <v>#N/A</v>
      </c>
      <c r="I720" s="58" t="e">
        <f>VLOOKUP($A720,EVID_OSEVU!$A$1:$M$4972,11,FALSE)</f>
        <v>#N/A</v>
      </c>
      <c r="J720" s="63" t="e">
        <f>VLOOKUP(K720,Export6[#All],2,FALSE)</f>
        <v>#N/A</v>
      </c>
      <c r="K720" s="32"/>
      <c r="L720" s="33"/>
      <c r="M720" s="67" t="e">
        <f t="shared" si="11"/>
        <v>#N/A</v>
      </c>
      <c r="N720" s="61"/>
    </row>
    <row r="721" spans="1:14" x14ac:dyDescent="0.2">
      <c r="A721" s="32"/>
      <c r="B721" s="45" t="e">
        <f>VLOOKUP($A721,EVID_OSEVU!$A$1:$M$4972,2,FALSE)</f>
        <v>#N/A</v>
      </c>
      <c r="C721" s="45" t="e">
        <f>VLOOKUP($A721,EVID_OSEVU!$A$1:$M$4972,3,FALSE)</f>
        <v>#N/A</v>
      </c>
      <c r="D721" s="45" t="e">
        <f>VLOOKUP($A721,EVID_OSEVU!$A$1:$M$4972,4,FALSE)</f>
        <v>#N/A</v>
      </c>
      <c r="E721" s="35"/>
      <c r="F721" s="45" t="e">
        <f>VLOOKUP($A721,EVID_OSEVU!$A$1:$M$4972,7,FALSE)</f>
        <v>#N/A</v>
      </c>
      <c r="G721" s="45" t="e">
        <f>VLOOKUP($A721,EVID_OSEVU!$A$1:$M$4972,8,FALSE)</f>
        <v>#N/A</v>
      </c>
      <c r="H721" s="45" t="e">
        <f>VLOOKUP($A721,EVID_OSEVU!$A$1:$M$4972,11,FALSE)</f>
        <v>#N/A</v>
      </c>
      <c r="I721" s="58" t="e">
        <f>VLOOKUP($A721,EVID_OSEVU!$A$1:$M$4972,11,FALSE)</f>
        <v>#N/A</v>
      </c>
      <c r="J721" s="63" t="e">
        <f>VLOOKUP(K721,Export6[#All],2,FALSE)</f>
        <v>#N/A</v>
      </c>
      <c r="K721" s="32"/>
      <c r="L721" s="33"/>
      <c r="M721" s="67" t="e">
        <f t="shared" si="11"/>
        <v>#N/A</v>
      </c>
      <c r="N721" s="61"/>
    </row>
    <row r="722" spans="1:14" x14ac:dyDescent="0.2">
      <c r="A722" s="32"/>
      <c r="B722" s="45" t="e">
        <f>VLOOKUP($A722,EVID_OSEVU!$A$1:$M$4972,2,FALSE)</f>
        <v>#N/A</v>
      </c>
      <c r="C722" s="45" t="e">
        <f>VLOOKUP($A722,EVID_OSEVU!$A$1:$M$4972,3,FALSE)</f>
        <v>#N/A</v>
      </c>
      <c r="D722" s="45" t="e">
        <f>VLOOKUP($A722,EVID_OSEVU!$A$1:$M$4972,4,FALSE)</f>
        <v>#N/A</v>
      </c>
      <c r="E722" s="35"/>
      <c r="F722" s="45" t="e">
        <f>VLOOKUP($A722,EVID_OSEVU!$A$1:$M$4972,7,FALSE)</f>
        <v>#N/A</v>
      </c>
      <c r="G722" s="45" t="e">
        <f>VLOOKUP($A722,EVID_OSEVU!$A$1:$M$4972,8,FALSE)</f>
        <v>#N/A</v>
      </c>
      <c r="H722" s="45" t="e">
        <f>VLOOKUP($A722,EVID_OSEVU!$A$1:$M$4972,11,FALSE)</f>
        <v>#N/A</v>
      </c>
      <c r="I722" s="58" t="e">
        <f>VLOOKUP($A722,EVID_OSEVU!$A$1:$M$4972,11,FALSE)</f>
        <v>#N/A</v>
      </c>
      <c r="J722" s="63" t="e">
        <f>VLOOKUP(K722,Export6[#All],2,FALSE)</f>
        <v>#N/A</v>
      </c>
      <c r="K722" s="32"/>
      <c r="L722" s="33"/>
      <c r="M722" s="67" t="e">
        <f t="shared" si="11"/>
        <v>#N/A</v>
      </c>
      <c r="N722" s="61"/>
    </row>
    <row r="723" spans="1:14" x14ac:dyDescent="0.2">
      <c r="A723" s="32"/>
      <c r="B723" s="45" t="e">
        <f>VLOOKUP($A723,EVID_OSEVU!$A$1:$M$4972,2,FALSE)</f>
        <v>#N/A</v>
      </c>
      <c r="C723" s="45" t="e">
        <f>VLOOKUP($A723,EVID_OSEVU!$A$1:$M$4972,3,FALSE)</f>
        <v>#N/A</v>
      </c>
      <c r="D723" s="45" t="e">
        <f>VLOOKUP($A723,EVID_OSEVU!$A$1:$M$4972,4,FALSE)</f>
        <v>#N/A</v>
      </c>
      <c r="E723" s="35"/>
      <c r="F723" s="45" t="e">
        <f>VLOOKUP($A723,EVID_OSEVU!$A$1:$M$4972,7,FALSE)</f>
        <v>#N/A</v>
      </c>
      <c r="G723" s="45" t="e">
        <f>VLOOKUP($A723,EVID_OSEVU!$A$1:$M$4972,8,FALSE)</f>
        <v>#N/A</v>
      </c>
      <c r="H723" s="45" t="e">
        <f>VLOOKUP($A723,EVID_OSEVU!$A$1:$M$4972,11,FALSE)</f>
        <v>#N/A</v>
      </c>
      <c r="I723" s="58" t="e">
        <f>VLOOKUP($A723,EVID_OSEVU!$A$1:$M$4972,11,FALSE)</f>
        <v>#N/A</v>
      </c>
      <c r="J723" s="63" t="e">
        <f>VLOOKUP(K723,Export6[#All],2,FALSE)</f>
        <v>#N/A</v>
      </c>
      <c r="K723" s="32"/>
      <c r="L723" s="33"/>
      <c r="M723" s="67" t="e">
        <f t="shared" si="11"/>
        <v>#N/A</v>
      </c>
      <c r="N723" s="61"/>
    </row>
    <row r="724" spans="1:14" x14ac:dyDescent="0.2">
      <c r="A724" s="32"/>
      <c r="B724" s="45" t="e">
        <f>VLOOKUP($A724,EVID_OSEVU!$A$1:$M$4972,2,FALSE)</f>
        <v>#N/A</v>
      </c>
      <c r="C724" s="45" t="e">
        <f>VLOOKUP($A724,EVID_OSEVU!$A$1:$M$4972,3,FALSE)</f>
        <v>#N/A</v>
      </c>
      <c r="D724" s="45" t="e">
        <f>VLOOKUP($A724,EVID_OSEVU!$A$1:$M$4972,4,FALSE)</f>
        <v>#N/A</v>
      </c>
      <c r="E724" s="35"/>
      <c r="F724" s="45" t="e">
        <f>VLOOKUP($A724,EVID_OSEVU!$A$1:$M$4972,7,FALSE)</f>
        <v>#N/A</v>
      </c>
      <c r="G724" s="45" t="e">
        <f>VLOOKUP($A724,EVID_OSEVU!$A$1:$M$4972,8,FALSE)</f>
        <v>#N/A</v>
      </c>
      <c r="H724" s="45" t="e">
        <f>VLOOKUP($A724,EVID_OSEVU!$A$1:$M$4972,11,FALSE)</f>
        <v>#N/A</v>
      </c>
      <c r="I724" s="58" t="e">
        <f>VLOOKUP($A724,EVID_OSEVU!$A$1:$M$4972,11,FALSE)</f>
        <v>#N/A</v>
      </c>
      <c r="J724" s="63" t="e">
        <f>VLOOKUP(K724,Export6[#All],2,FALSE)</f>
        <v>#N/A</v>
      </c>
      <c r="K724" s="32"/>
      <c r="L724" s="33"/>
      <c r="M724" s="67" t="e">
        <f t="shared" si="11"/>
        <v>#N/A</v>
      </c>
      <c r="N724" s="61"/>
    </row>
    <row r="725" spans="1:14" x14ac:dyDescent="0.2">
      <c r="A725" s="32"/>
      <c r="B725" s="45" t="e">
        <f>VLOOKUP($A725,EVID_OSEVU!$A$1:$M$4972,2,FALSE)</f>
        <v>#N/A</v>
      </c>
      <c r="C725" s="45" t="e">
        <f>VLOOKUP($A725,EVID_OSEVU!$A$1:$M$4972,3,FALSE)</f>
        <v>#N/A</v>
      </c>
      <c r="D725" s="45" t="e">
        <f>VLOOKUP($A725,EVID_OSEVU!$A$1:$M$4972,4,FALSE)</f>
        <v>#N/A</v>
      </c>
      <c r="E725" s="35"/>
      <c r="F725" s="45" t="e">
        <f>VLOOKUP($A725,EVID_OSEVU!$A$1:$M$4972,7,FALSE)</f>
        <v>#N/A</v>
      </c>
      <c r="G725" s="45" t="e">
        <f>VLOOKUP($A725,EVID_OSEVU!$A$1:$M$4972,8,FALSE)</f>
        <v>#N/A</v>
      </c>
      <c r="H725" s="45" t="e">
        <f>VLOOKUP($A725,EVID_OSEVU!$A$1:$M$4972,11,FALSE)</f>
        <v>#N/A</v>
      </c>
      <c r="I725" s="58" t="e">
        <f>VLOOKUP($A725,EVID_OSEVU!$A$1:$M$4972,11,FALSE)</f>
        <v>#N/A</v>
      </c>
      <c r="J725" s="63" t="e">
        <f>VLOOKUP(K725,Export6[#All],2,FALSE)</f>
        <v>#N/A</v>
      </c>
      <c r="K725" s="32"/>
      <c r="L725" s="33"/>
      <c r="M725" s="67" t="e">
        <f t="shared" si="11"/>
        <v>#N/A</v>
      </c>
      <c r="N725" s="61"/>
    </row>
    <row r="726" spans="1:14" x14ac:dyDescent="0.2">
      <c r="A726" s="32"/>
      <c r="B726" s="45" t="e">
        <f>VLOOKUP($A726,EVID_OSEVU!$A$1:$M$4972,2,FALSE)</f>
        <v>#N/A</v>
      </c>
      <c r="C726" s="45" t="e">
        <f>VLOOKUP($A726,EVID_OSEVU!$A$1:$M$4972,3,FALSE)</f>
        <v>#N/A</v>
      </c>
      <c r="D726" s="45" t="e">
        <f>VLOOKUP($A726,EVID_OSEVU!$A$1:$M$4972,4,FALSE)</f>
        <v>#N/A</v>
      </c>
      <c r="E726" s="35"/>
      <c r="F726" s="45" t="e">
        <f>VLOOKUP($A726,EVID_OSEVU!$A$1:$M$4972,7,FALSE)</f>
        <v>#N/A</v>
      </c>
      <c r="G726" s="45" t="e">
        <f>VLOOKUP($A726,EVID_OSEVU!$A$1:$M$4972,8,FALSE)</f>
        <v>#N/A</v>
      </c>
      <c r="H726" s="45" t="e">
        <f>VLOOKUP($A726,EVID_OSEVU!$A$1:$M$4972,11,FALSE)</f>
        <v>#N/A</v>
      </c>
      <c r="I726" s="58" t="e">
        <f>VLOOKUP($A726,EVID_OSEVU!$A$1:$M$4972,11,FALSE)</f>
        <v>#N/A</v>
      </c>
      <c r="J726" s="63" t="e">
        <f>VLOOKUP(K726,Export6[#All],2,FALSE)</f>
        <v>#N/A</v>
      </c>
      <c r="K726" s="32"/>
      <c r="L726" s="33"/>
      <c r="M726" s="67" t="e">
        <f t="shared" si="11"/>
        <v>#N/A</v>
      </c>
      <c r="N726" s="61"/>
    </row>
    <row r="727" spans="1:14" x14ac:dyDescent="0.2">
      <c r="A727" s="32"/>
      <c r="B727" s="45" t="e">
        <f>VLOOKUP($A727,EVID_OSEVU!$A$1:$M$4972,2,FALSE)</f>
        <v>#N/A</v>
      </c>
      <c r="C727" s="45" t="e">
        <f>VLOOKUP($A727,EVID_OSEVU!$A$1:$M$4972,3,FALSE)</f>
        <v>#N/A</v>
      </c>
      <c r="D727" s="45" t="e">
        <f>VLOOKUP($A727,EVID_OSEVU!$A$1:$M$4972,4,FALSE)</f>
        <v>#N/A</v>
      </c>
      <c r="E727" s="35"/>
      <c r="F727" s="45" t="e">
        <f>VLOOKUP($A727,EVID_OSEVU!$A$1:$M$4972,7,FALSE)</f>
        <v>#N/A</v>
      </c>
      <c r="G727" s="45" t="e">
        <f>VLOOKUP($A727,EVID_OSEVU!$A$1:$M$4972,8,FALSE)</f>
        <v>#N/A</v>
      </c>
      <c r="H727" s="45" t="e">
        <f>VLOOKUP($A727,EVID_OSEVU!$A$1:$M$4972,11,FALSE)</f>
        <v>#N/A</v>
      </c>
      <c r="I727" s="58" t="e">
        <f>VLOOKUP($A727,EVID_OSEVU!$A$1:$M$4972,11,FALSE)</f>
        <v>#N/A</v>
      </c>
      <c r="J727" s="63" t="e">
        <f>VLOOKUP(K727,Export6[#All],2,FALSE)</f>
        <v>#N/A</v>
      </c>
      <c r="K727" s="32"/>
      <c r="L727" s="33"/>
      <c r="M727" s="67" t="e">
        <f t="shared" si="11"/>
        <v>#N/A</v>
      </c>
      <c r="N727" s="61"/>
    </row>
    <row r="728" spans="1:14" x14ac:dyDescent="0.2">
      <c r="A728" s="32"/>
      <c r="B728" s="45" t="e">
        <f>VLOOKUP($A728,EVID_OSEVU!$A$1:$M$4972,2,FALSE)</f>
        <v>#N/A</v>
      </c>
      <c r="C728" s="45" t="e">
        <f>VLOOKUP($A728,EVID_OSEVU!$A$1:$M$4972,3,FALSE)</f>
        <v>#N/A</v>
      </c>
      <c r="D728" s="45" t="e">
        <f>VLOOKUP($A728,EVID_OSEVU!$A$1:$M$4972,4,FALSE)</f>
        <v>#N/A</v>
      </c>
      <c r="E728" s="35"/>
      <c r="F728" s="45" t="e">
        <f>VLOOKUP($A728,EVID_OSEVU!$A$1:$M$4972,7,FALSE)</f>
        <v>#N/A</v>
      </c>
      <c r="G728" s="45" t="e">
        <f>VLOOKUP($A728,EVID_OSEVU!$A$1:$M$4972,8,FALSE)</f>
        <v>#N/A</v>
      </c>
      <c r="H728" s="45" t="e">
        <f>VLOOKUP($A728,EVID_OSEVU!$A$1:$M$4972,11,FALSE)</f>
        <v>#N/A</v>
      </c>
      <c r="I728" s="58" t="e">
        <f>VLOOKUP($A728,EVID_OSEVU!$A$1:$M$4972,11,FALSE)</f>
        <v>#N/A</v>
      </c>
      <c r="J728" s="63" t="e">
        <f>VLOOKUP(K728,Export6[#All],2,FALSE)</f>
        <v>#N/A</v>
      </c>
      <c r="K728" s="32"/>
      <c r="L728" s="33"/>
      <c r="M728" s="67" t="e">
        <f t="shared" si="11"/>
        <v>#N/A</v>
      </c>
      <c r="N728" s="61"/>
    </row>
    <row r="729" spans="1:14" x14ac:dyDescent="0.2">
      <c r="A729" s="32"/>
      <c r="B729" s="45" t="e">
        <f>VLOOKUP($A729,EVID_OSEVU!$A$1:$M$4972,2,FALSE)</f>
        <v>#N/A</v>
      </c>
      <c r="C729" s="45" t="e">
        <f>VLOOKUP($A729,EVID_OSEVU!$A$1:$M$4972,3,FALSE)</f>
        <v>#N/A</v>
      </c>
      <c r="D729" s="45" t="e">
        <f>VLOOKUP($A729,EVID_OSEVU!$A$1:$M$4972,4,FALSE)</f>
        <v>#N/A</v>
      </c>
      <c r="E729" s="35"/>
      <c r="F729" s="45" t="e">
        <f>VLOOKUP($A729,EVID_OSEVU!$A$1:$M$4972,7,FALSE)</f>
        <v>#N/A</v>
      </c>
      <c r="G729" s="45" t="e">
        <f>VLOOKUP($A729,EVID_OSEVU!$A$1:$M$4972,8,FALSE)</f>
        <v>#N/A</v>
      </c>
      <c r="H729" s="45" t="e">
        <f>VLOOKUP($A729,EVID_OSEVU!$A$1:$M$4972,11,FALSE)</f>
        <v>#N/A</v>
      </c>
      <c r="I729" s="58" t="e">
        <f>VLOOKUP($A729,EVID_OSEVU!$A$1:$M$4972,11,FALSE)</f>
        <v>#N/A</v>
      </c>
      <c r="J729" s="63" t="e">
        <f>VLOOKUP(K729,Export6[#All],2,FALSE)</f>
        <v>#N/A</v>
      </c>
      <c r="K729" s="32"/>
      <c r="L729" s="33"/>
      <c r="M729" s="67" t="e">
        <f t="shared" si="11"/>
        <v>#N/A</v>
      </c>
      <c r="N729" s="61"/>
    </row>
    <row r="730" spans="1:14" x14ac:dyDescent="0.2">
      <c r="A730" s="32"/>
      <c r="B730" s="45" t="e">
        <f>VLOOKUP($A730,EVID_OSEVU!$A$1:$M$4972,2,FALSE)</f>
        <v>#N/A</v>
      </c>
      <c r="C730" s="45" t="e">
        <f>VLOOKUP($A730,EVID_OSEVU!$A$1:$M$4972,3,FALSE)</f>
        <v>#N/A</v>
      </c>
      <c r="D730" s="45" t="e">
        <f>VLOOKUP($A730,EVID_OSEVU!$A$1:$M$4972,4,FALSE)</f>
        <v>#N/A</v>
      </c>
      <c r="E730" s="35"/>
      <c r="F730" s="45" t="e">
        <f>VLOOKUP($A730,EVID_OSEVU!$A$1:$M$4972,7,FALSE)</f>
        <v>#N/A</v>
      </c>
      <c r="G730" s="45" t="e">
        <f>VLOOKUP($A730,EVID_OSEVU!$A$1:$M$4972,8,FALSE)</f>
        <v>#N/A</v>
      </c>
      <c r="H730" s="45" t="e">
        <f>VLOOKUP($A730,EVID_OSEVU!$A$1:$M$4972,11,FALSE)</f>
        <v>#N/A</v>
      </c>
      <c r="I730" s="58" t="e">
        <f>VLOOKUP($A730,EVID_OSEVU!$A$1:$M$4972,11,FALSE)</f>
        <v>#N/A</v>
      </c>
      <c r="J730" s="63" t="e">
        <f>VLOOKUP(K730,Export6[#All],2,FALSE)</f>
        <v>#N/A</v>
      </c>
      <c r="K730" s="32"/>
      <c r="L730" s="33"/>
      <c r="M730" s="67" t="e">
        <f t="shared" si="11"/>
        <v>#N/A</v>
      </c>
      <c r="N730" s="61"/>
    </row>
    <row r="731" spans="1:14" x14ac:dyDescent="0.2">
      <c r="A731" s="32"/>
      <c r="B731" s="45" t="e">
        <f>VLOOKUP($A731,EVID_OSEVU!$A$1:$M$4972,2,FALSE)</f>
        <v>#N/A</v>
      </c>
      <c r="C731" s="45" t="e">
        <f>VLOOKUP($A731,EVID_OSEVU!$A$1:$M$4972,3,FALSE)</f>
        <v>#N/A</v>
      </c>
      <c r="D731" s="45" t="e">
        <f>VLOOKUP($A731,EVID_OSEVU!$A$1:$M$4972,4,FALSE)</f>
        <v>#N/A</v>
      </c>
      <c r="E731" s="35"/>
      <c r="F731" s="45" t="e">
        <f>VLOOKUP($A731,EVID_OSEVU!$A$1:$M$4972,7,FALSE)</f>
        <v>#N/A</v>
      </c>
      <c r="G731" s="45" t="e">
        <f>VLOOKUP($A731,EVID_OSEVU!$A$1:$M$4972,8,FALSE)</f>
        <v>#N/A</v>
      </c>
      <c r="H731" s="45" t="e">
        <f>VLOOKUP($A731,EVID_OSEVU!$A$1:$M$4972,11,FALSE)</f>
        <v>#N/A</v>
      </c>
      <c r="I731" s="58" t="e">
        <f>VLOOKUP($A731,EVID_OSEVU!$A$1:$M$4972,11,FALSE)</f>
        <v>#N/A</v>
      </c>
      <c r="J731" s="63" t="e">
        <f>VLOOKUP(K731,Export6[#All],2,FALSE)</f>
        <v>#N/A</v>
      </c>
      <c r="K731" s="32"/>
      <c r="L731" s="33"/>
      <c r="M731" s="67" t="e">
        <f t="shared" si="11"/>
        <v>#N/A</v>
      </c>
      <c r="N731" s="61"/>
    </row>
    <row r="732" spans="1:14" x14ac:dyDescent="0.2">
      <c r="A732" s="32"/>
      <c r="B732" s="45" t="e">
        <f>VLOOKUP($A732,EVID_OSEVU!$A$1:$M$4972,2,FALSE)</f>
        <v>#N/A</v>
      </c>
      <c r="C732" s="45" t="e">
        <f>VLOOKUP($A732,EVID_OSEVU!$A$1:$M$4972,3,FALSE)</f>
        <v>#N/A</v>
      </c>
      <c r="D732" s="45" t="e">
        <f>VLOOKUP($A732,EVID_OSEVU!$A$1:$M$4972,4,FALSE)</f>
        <v>#N/A</v>
      </c>
      <c r="E732" s="35"/>
      <c r="F732" s="45" t="e">
        <f>VLOOKUP($A732,EVID_OSEVU!$A$1:$M$4972,7,FALSE)</f>
        <v>#N/A</v>
      </c>
      <c r="G732" s="45" t="e">
        <f>VLOOKUP($A732,EVID_OSEVU!$A$1:$M$4972,8,FALSE)</f>
        <v>#N/A</v>
      </c>
      <c r="H732" s="45" t="e">
        <f>VLOOKUP($A732,EVID_OSEVU!$A$1:$M$4972,11,FALSE)</f>
        <v>#N/A</v>
      </c>
      <c r="I732" s="58" t="e">
        <f>VLOOKUP($A732,EVID_OSEVU!$A$1:$M$4972,11,FALSE)</f>
        <v>#N/A</v>
      </c>
      <c r="J732" s="63" t="e">
        <f>VLOOKUP(K732,Export6[#All],2,FALSE)</f>
        <v>#N/A</v>
      </c>
      <c r="K732" s="32"/>
      <c r="L732" s="33"/>
      <c r="M732" s="67" t="e">
        <f t="shared" si="11"/>
        <v>#N/A</v>
      </c>
      <c r="N732" s="61"/>
    </row>
    <row r="733" spans="1:14" x14ac:dyDescent="0.2">
      <c r="A733" s="32"/>
      <c r="B733" s="45" t="e">
        <f>VLOOKUP($A733,EVID_OSEVU!$A$1:$M$4972,2,FALSE)</f>
        <v>#N/A</v>
      </c>
      <c r="C733" s="45" t="e">
        <f>VLOOKUP($A733,EVID_OSEVU!$A$1:$M$4972,3,FALSE)</f>
        <v>#N/A</v>
      </c>
      <c r="D733" s="45" t="e">
        <f>VLOOKUP($A733,EVID_OSEVU!$A$1:$M$4972,4,FALSE)</f>
        <v>#N/A</v>
      </c>
      <c r="E733" s="35"/>
      <c r="F733" s="45" t="e">
        <f>VLOOKUP($A733,EVID_OSEVU!$A$1:$M$4972,7,FALSE)</f>
        <v>#N/A</v>
      </c>
      <c r="G733" s="45" t="e">
        <f>VLOOKUP($A733,EVID_OSEVU!$A$1:$M$4972,8,FALSE)</f>
        <v>#N/A</v>
      </c>
      <c r="H733" s="45" t="e">
        <f>VLOOKUP($A733,EVID_OSEVU!$A$1:$M$4972,11,FALSE)</f>
        <v>#N/A</v>
      </c>
      <c r="I733" s="58" t="e">
        <f>VLOOKUP($A733,EVID_OSEVU!$A$1:$M$4972,11,FALSE)</f>
        <v>#N/A</v>
      </c>
      <c r="J733" s="63" t="e">
        <f>VLOOKUP(K733,Export6[#All],2,FALSE)</f>
        <v>#N/A</v>
      </c>
      <c r="K733" s="32"/>
      <c r="L733" s="33"/>
      <c r="M733" s="67" t="e">
        <f t="shared" si="11"/>
        <v>#N/A</v>
      </c>
      <c r="N733" s="61"/>
    </row>
    <row r="734" spans="1:14" x14ac:dyDescent="0.2">
      <c r="A734" s="32"/>
      <c r="B734" s="45" t="e">
        <f>VLOOKUP($A734,EVID_OSEVU!$A$1:$M$4972,2,FALSE)</f>
        <v>#N/A</v>
      </c>
      <c r="C734" s="45" t="e">
        <f>VLOOKUP($A734,EVID_OSEVU!$A$1:$M$4972,3,FALSE)</f>
        <v>#N/A</v>
      </c>
      <c r="D734" s="45" t="e">
        <f>VLOOKUP($A734,EVID_OSEVU!$A$1:$M$4972,4,FALSE)</f>
        <v>#N/A</v>
      </c>
      <c r="E734" s="35"/>
      <c r="F734" s="45" t="e">
        <f>VLOOKUP($A734,EVID_OSEVU!$A$1:$M$4972,7,FALSE)</f>
        <v>#N/A</v>
      </c>
      <c r="G734" s="45" t="e">
        <f>VLOOKUP($A734,EVID_OSEVU!$A$1:$M$4972,8,FALSE)</f>
        <v>#N/A</v>
      </c>
      <c r="H734" s="45" t="e">
        <f>VLOOKUP($A734,EVID_OSEVU!$A$1:$M$4972,11,FALSE)</f>
        <v>#N/A</v>
      </c>
      <c r="I734" s="58" t="e">
        <f>VLOOKUP($A734,EVID_OSEVU!$A$1:$M$4972,11,FALSE)</f>
        <v>#N/A</v>
      </c>
      <c r="J734" s="63" t="e">
        <f>VLOOKUP(K734,Export6[#All],2,FALSE)</f>
        <v>#N/A</v>
      </c>
      <c r="K734" s="32"/>
      <c r="L734" s="33"/>
      <c r="M734" s="67" t="e">
        <f t="shared" si="11"/>
        <v>#N/A</v>
      </c>
      <c r="N734" s="61"/>
    </row>
    <row r="735" spans="1:14" x14ac:dyDescent="0.2">
      <c r="A735" s="32"/>
      <c r="B735" s="45" t="e">
        <f>VLOOKUP($A735,EVID_OSEVU!$A$1:$M$4972,2,FALSE)</f>
        <v>#N/A</v>
      </c>
      <c r="C735" s="45" t="e">
        <f>VLOOKUP($A735,EVID_OSEVU!$A$1:$M$4972,3,FALSE)</f>
        <v>#N/A</v>
      </c>
      <c r="D735" s="45" t="e">
        <f>VLOOKUP($A735,EVID_OSEVU!$A$1:$M$4972,4,FALSE)</f>
        <v>#N/A</v>
      </c>
      <c r="E735" s="35"/>
      <c r="F735" s="45" t="e">
        <f>VLOOKUP($A735,EVID_OSEVU!$A$1:$M$4972,7,FALSE)</f>
        <v>#N/A</v>
      </c>
      <c r="G735" s="45" t="e">
        <f>VLOOKUP($A735,EVID_OSEVU!$A$1:$M$4972,8,FALSE)</f>
        <v>#N/A</v>
      </c>
      <c r="H735" s="45" t="e">
        <f>VLOOKUP($A735,EVID_OSEVU!$A$1:$M$4972,11,FALSE)</f>
        <v>#N/A</v>
      </c>
      <c r="I735" s="58" t="e">
        <f>VLOOKUP($A735,EVID_OSEVU!$A$1:$M$4972,11,FALSE)</f>
        <v>#N/A</v>
      </c>
      <c r="J735" s="63" t="e">
        <f>VLOOKUP(K735,Export6[#All],2,FALSE)</f>
        <v>#N/A</v>
      </c>
      <c r="K735" s="32"/>
      <c r="L735" s="33"/>
      <c r="M735" s="67" t="e">
        <f t="shared" si="11"/>
        <v>#N/A</v>
      </c>
      <c r="N735" s="61"/>
    </row>
    <row r="736" spans="1:14" x14ac:dyDescent="0.2">
      <c r="A736" s="32"/>
      <c r="B736" s="45" t="e">
        <f>VLOOKUP($A736,EVID_OSEVU!$A$1:$M$4972,2,FALSE)</f>
        <v>#N/A</v>
      </c>
      <c r="C736" s="45" t="e">
        <f>VLOOKUP($A736,EVID_OSEVU!$A$1:$M$4972,3,FALSE)</f>
        <v>#N/A</v>
      </c>
      <c r="D736" s="45" t="e">
        <f>VLOOKUP($A736,EVID_OSEVU!$A$1:$M$4972,4,FALSE)</f>
        <v>#N/A</v>
      </c>
      <c r="E736" s="35"/>
      <c r="F736" s="45" t="e">
        <f>VLOOKUP($A736,EVID_OSEVU!$A$1:$M$4972,7,FALSE)</f>
        <v>#N/A</v>
      </c>
      <c r="G736" s="45" t="e">
        <f>VLOOKUP($A736,EVID_OSEVU!$A$1:$M$4972,8,FALSE)</f>
        <v>#N/A</v>
      </c>
      <c r="H736" s="45" t="e">
        <f>VLOOKUP($A736,EVID_OSEVU!$A$1:$M$4972,11,FALSE)</f>
        <v>#N/A</v>
      </c>
      <c r="I736" s="58" t="e">
        <f>VLOOKUP($A736,EVID_OSEVU!$A$1:$M$4972,11,FALSE)</f>
        <v>#N/A</v>
      </c>
      <c r="J736" s="63" t="e">
        <f>VLOOKUP(K736,Export6[#All],2,FALSE)</f>
        <v>#N/A</v>
      </c>
      <c r="K736" s="32"/>
      <c r="L736" s="33"/>
      <c r="M736" s="67" t="e">
        <f t="shared" si="11"/>
        <v>#N/A</v>
      </c>
      <c r="N736" s="61"/>
    </row>
    <row r="737" spans="1:14" x14ac:dyDescent="0.2">
      <c r="A737" s="32"/>
      <c r="B737" s="45" t="e">
        <f>VLOOKUP($A737,EVID_OSEVU!$A$1:$M$4972,2,FALSE)</f>
        <v>#N/A</v>
      </c>
      <c r="C737" s="45" t="e">
        <f>VLOOKUP($A737,EVID_OSEVU!$A$1:$M$4972,3,FALSE)</f>
        <v>#N/A</v>
      </c>
      <c r="D737" s="45" t="e">
        <f>VLOOKUP($A737,EVID_OSEVU!$A$1:$M$4972,4,FALSE)</f>
        <v>#N/A</v>
      </c>
      <c r="E737" s="35"/>
      <c r="F737" s="45" t="e">
        <f>VLOOKUP($A737,EVID_OSEVU!$A$1:$M$4972,7,FALSE)</f>
        <v>#N/A</v>
      </c>
      <c r="G737" s="45" t="e">
        <f>VLOOKUP($A737,EVID_OSEVU!$A$1:$M$4972,8,FALSE)</f>
        <v>#N/A</v>
      </c>
      <c r="H737" s="45" t="e">
        <f>VLOOKUP($A737,EVID_OSEVU!$A$1:$M$4972,11,FALSE)</f>
        <v>#N/A</v>
      </c>
      <c r="I737" s="58" t="e">
        <f>VLOOKUP($A737,EVID_OSEVU!$A$1:$M$4972,11,FALSE)</f>
        <v>#N/A</v>
      </c>
      <c r="J737" s="63" t="e">
        <f>VLOOKUP(K737,Export6[#All],2,FALSE)</f>
        <v>#N/A</v>
      </c>
      <c r="K737" s="32"/>
      <c r="L737" s="33"/>
      <c r="M737" s="67" t="e">
        <f t="shared" si="11"/>
        <v>#N/A</v>
      </c>
      <c r="N737" s="61"/>
    </row>
    <row r="738" spans="1:14" x14ac:dyDescent="0.2">
      <c r="A738" s="32"/>
      <c r="B738" s="45" t="e">
        <f>VLOOKUP($A738,EVID_OSEVU!$A$1:$M$4972,2,FALSE)</f>
        <v>#N/A</v>
      </c>
      <c r="C738" s="45" t="e">
        <f>VLOOKUP($A738,EVID_OSEVU!$A$1:$M$4972,3,FALSE)</f>
        <v>#N/A</v>
      </c>
      <c r="D738" s="45" t="e">
        <f>VLOOKUP($A738,EVID_OSEVU!$A$1:$M$4972,4,FALSE)</f>
        <v>#N/A</v>
      </c>
      <c r="E738" s="35"/>
      <c r="F738" s="45" t="e">
        <f>VLOOKUP($A738,EVID_OSEVU!$A$1:$M$4972,7,FALSE)</f>
        <v>#N/A</v>
      </c>
      <c r="G738" s="45" t="e">
        <f>VLOOKUP($A738,EVID_OSEVU!$A$1:$M$4972,8,FALSE)</f>
        <v>#N/A</v>
      </c>
      <c r="H738" s="45" t="e">
        <f>VLOOKUP($A738,EVID_OSEVU!$A$1:$M$4972,11,FALSE)</f>
        <v>#N/A</v>
      </c>
      <c r="I738" s="58" t="e">
        <f>VLOOKUP($A738,EVID_OSEVU!$A$1:$M$4972,11,FALSE)</f>
        <v>#N/A</v>
      </c>
      <c r="J738" s="63" t="e">
        <f>VLOOKUP(K738,Export6[#All],2,FALSE)</f>
        <v>#N/A</v>
      </c>
      <c r="K738" s="32"/>
      <c r="L738" s="33"/>
      <c r="M738" s="67" t="e">
        <f t="shared" si="11"/>
        <v>#N/A</v>
      </c>
      <c r="N738" s="61"/>
    </row>
    <row r="739" spans="1:14" x14ac:dyDescent="0.2">
      <c r="A739" s="32"/>
      <c r="B739" s="45" t="e">
        <f>VLOOKUP($A739,EVID_OSEVU!$A$1:$M$4972,2,FALSE)</f>
        <v>#N/A</v>
      </c>
      <c r="C739" s="45" t="e">
        <f>VLOOKUP($A739,EVID_OSEVU!$A$1:$M$4972,3,FALSE)</f>
        <v>#N/A</v>
      </c>
      <c r="D739" s="45" t="e">
        <f>VLOOKUP($A739,EVID_OSEVU!$A$1:$M$4972,4,FALSE)</f>
        <v>#N/A</v>
      </c>
      <c r="E739" s="35"/>
      <c r="F739" s="45" t="e">
        <f>VLOOKUP($A739,EVID_OSEVU!$A$1:$M$4972,7,FALSE)</f>
        <v>#N/A</v>
      </c>
      <c r="G739" s="45" t="e">
        <f>VLOOKUP($A739,EVID_OSEVU!$A$1:$M$4972,8,FALSE)</f>
        <v>#N/A</v>
      </c>
      <c r="H739" s="45" t="e">
        <f>VLOOKUP($A739,EVID_OSEVU!$A$1:$M$4972,11,FALSE)</f>
        <v>#N/A</v>
      </c>
      <c r="I739" s="58" t="e">
        <f>VLOOKUP($A739,EVID_OSEVU!$A$1:$M$4972,11,FALSE)</f>
        <v>#N/A</v>
      </c>
      <c r="J739" s="63" t="e">
        <f>VLOOKUP(K739,Export6[#All],2,FALSE)</f>
        <v>#N/A</v>
      </c>
      <c r="K739" s="32"/>
      <c r="L739" s="33"/>
      <c r="M739" s="67" t="e">
        <f t="shared" si="11"/>
        <v>#N/A</v>
      </c>
      <c r="N739" s="61"/>
    </row>
    <row r="740" spans="1:14" x14ac:dyDescent="0.2">
      <c r="A740" s="32"/>
      <c r="B740" s="45" t="e">
        <f>VLOOKUP($A740,EVID_OSEVU!$A$1:$M$4972,2,FALSE)</f>
        <v>#N/A</v>
      </c>
      <c r="C740" s="45" t="e">
        <f>VLOOKUP($A740,EVID_OSEVU!$A$1:$M$4972,3,FALSE)</f>
        <v>#N/A</v>
      </c>
      <c r="D740" s="45" t="e">
        <f>VLOOKUP($A740,EVID_OSEVU!$A$1:$M$4972,4,FALSE)</f>
        <v>#N/A</v>
      </c>
      <c r="E740" s="35"/>
      <c r="F740" s="45" t="e">
        <f>VLOOKUP($A740,EVID_OSEVU!$A$1:$M$4972,7,FALSE)</f>
        <v>#N/A</v>
      </c>
      <c r="G740" s="45" t="e">
        <f>VLOOKUP($A740,EVID_OSEVU!$A$1:$M$4972,8,FALSE)</f>
        <v>#N/A</v>
      </c>
      <c r="H740" s="45" t="e">
        <f>VLOOKUP($A740,EVID_OSEVU!$A$1:$M$4972,11,FALSE)</f>
        <v>#N/A</v>
      </c>
      <c r="I740" s="58" t="e">
        <f>VLOOKUP($A740,EVID_OSEVU!$A$1:$M$4972,11,FALSE)</f>
        <v>#N/A</v>
      </c>
      <c r="J740" s="63" t="e">
        <f>VLOOKUP(K740,Export6[#All],2,FALSE)</f>
        <v>#N/A</v>
      </c>
      <c r="K740" s="32"/>
      <c r="L740" s="33"/>
      <c r="M740" s="67" t="e">
        <f t="shared" si="11"/>
        <v>#N/A</v>
      </c>
      <c r="N740" s="61"/>
    </row>
    <row r="741" spans="1:14" x14ac:dyDescent="0.2">
      <c r="A741" s="32"/>
      <c r="B741" s="45" t="e">
        <f>VLOOKUP($A741,EVID_OSEVU!$A$1:$M$4972,2,FALSE)</f>
        <v>#N/A</v>
      </c>
      <c r="C741" s="45" t="e">
        <f>VLOOKUP($A741,EVID_OSEVU!$A$1:$M$4972,3,FALSE)</f>
        <v>#N/A</v>
      </c>
      <c r="D741" s="45" t="e">
        <f>VLOOKUP($A741,EVID_OSEVU!$A$1:$M$4972,4,FALSE)</f>
        <v>#N/A</v>
      </c>
      <c r="E741" s="35"/>
      <c r="F741" s="45" t="e">
        <f>VLOOKUP($A741,EVID_OSEVU!$A$1:$M$4972,7,FALSE)</f>
        <v>#N/A</v>
      </c>
      <c r="G741" s="45" t="e">
        <f>VLOOKUP($A741,EVID_OSEVU!$A$1:$M$4972,8,FALSE)</f>
        <v>#N/A</v>
      </c>
      <c r="H741" s="45" t="e">
        <f>VLOOKUP($A741,EVID_OSEVU!$A$1:$M$4972,11,FALSE)</f>
        <v>#N/A</v>
      </c>
      <c r="I741" s="58" t="e">
        <f>VLOOKUP($A741,EVID_OSEVU!$A$1:$M$4972,11,FALSE)</f>
        <v>#N/A</v>
      </c>
      <c r="J741" s="63" t="e">
        <f>VLOOKUP(K741,Export6[#All],2,FALSE)</f>
        <v>#N/A</v>
      </c>
      <c r="K741" s="32"/>
      <c r="L741" s="33"/>
      <c r="M741" s="67" t="e">
        <f t="shared" si="11"/>
        <v>#N/A</v>
      </c>
      <c r="N741" s="61"/>
    </row>
    <row r="742" spans="1:14" x14ac:dyDescent="0.2">
      <c r="A742" s="32"/>
      <c r="B742" s="45" t="e">
        <f>VLOOKUP($A742,EVID_OSEVU!$A$1:$M$4972,2,FALSE)</f>
        <v>#N/A</v>
      </c>
      <c r="C742" s="45" t="e">
        <f>VLOOKUP($A742,EVID_OSEVU!$A$1:$M$4972,3,FALSE)</f>
        <v>#N/A</v>
      </c>
      <c r="D742" s="45" t="e">
        <f>VLOOKUP($A742,EVID_OSEVU!$A$1:$M$4972,4,FALSE)</f>
        <v>#N/A</v>
      </c>
      <c r="E742" s="35"/>
      <c r="F742" s="45" t="e">
        <f>VLOOKUP($A742,EVID_OSEVU!$A$1:$M$4972,7,FALSE)</f>
        <v>#N/A</v>
      </c>
      <c r="G742" s="45" t="e">
        <f>VLOOKUP($A742,EVID_OSEVU!$A$1:$M$4972,8,FALSE)</f>
        <v>#N/A</v>
      </c>
      <c r="H742" s="45" t="e">
        <f>VLOOKUP($A742,EVID_OSEVU!$A$1:$M$4972,11,FALSE)</f>
        <v>#N/A</v>
      </c>
      <c r="I742" s="58" t="e">
        <f>VLOOKUP($A742,EVID_OSEVU!$A$1:$M$4972,11,FALSE)</f>
        <v>#N/A</v>
      </c>
      <c r="J742" s="63" t="e">
        <f>VLOOKUP(K742,Export6[#All],2,FALSE)</f>
        <v>#N/A</v>
      </c>
      <c r="K742" s="32"/>
      <c r="L742" s="33"/>
      <c r="M742" s="67" t="e">
        <f t="shared" si="11"/>
        <v>#N/A</v>
      </c>
      <c r="N742" s="61"/>
    </row>
    <row r="743" spans="1:14" x14ac:dyDescent="0.2">
      <c r="A743" s="32"/>
      <c r="B743" s="45" t="e">
        <f>VLOOKUP($A743,EVID_OSEVU!$A$1:$M$4972,2,FALSE)</f>
        <v>#N/A</v>
      </c>
      <c r="C743" s="45" t="e">
        <f>VLOOKUP($A743,EVID_OSEVU!$A$1:$M$4972,3,FALSE)</f>
        <v>#N/A</v>
      </c>
      <c r="D743" s="45" t="e">
        <f>VLOOKUP($A743,EVID_OSEVU!$A$1:$M$4972,4,FALSE)</f>
        <v>#N/A</v>
      </c>
      <c r="E743" s="35"/>
      <c r="F743" s="45" t="e">
        <f>VLOOKUP($A743,EVID_OSEVU!$A$1:$M$4972,7,FALSE)</f>
        <v>#N/A</v>
      </c>
      <c r="G743" s="45" t="e">
        <f>VLOOKUP($A743,EVID_OSEVU!$A$1:$M$4972,8,FALSE)</f>
        <v>#N/A</v>
      </c>
      <c r="H743" s="45" t="e">
        <f>VLOOKUP($A743,EVID_OSEVU!$A$1:$M$4972,11,FALSE)</f>
        <v>#N/A</v>
      </c>
      <c r="I743" s="58" t="e">
        <f>VLOOKUP($A743,EVID_OSEVU!$A$1:$M$4972,11,FALSE)</f>
        <v>#N/A</v>
      </c>
      <c r="J743" s="63" t="e">
        <f>VLOOKUP(K743,Export6[#All],2,FALSE)</f>
        <v>#N/A</v>
      </c>
      <c r="K743" s="32"/>
      <c r="L743" s="33"/>
      <c r="M743" s="67" t="e">
        <f t="shared" si="11"/>
        <v>#N/A</v>
      </c>
      <c r="N743" s="61"/>
    </row>
    <row r="744" spans="1:14" x14ac:dyDescent="0.2">
      <c r="A744" s="32"/>
      <c r="B744" s="45" t="e">
        <f>VLOOKUP($A744,EVID_OSEVU!$A$1:$M$4972,2,FALSE)</f>
        <v>#N/A</v>
      </c>
      <c r="C744" s="45" t="e">
        <f>VLOOKUP($A744,EVID_OSEVU!$A$1:$M$4972,3,FALSE)</f>
        <v>#N/A</v>
      </c>
      <c r="D744" s="45" t="e">
        <f>VLOOKUP($A744,EVID_OSEVU!$A$1:$M$4972,4,FALSE)</f>
        <v>#N/A</v>
      </c>
      <c r="E744" s="35"/>
      <c r="F744" s="45" t="e">
        <f>VLOOKUP($A744,EVID_OSEVU!$A$1:$M$4972,7,FALSE)</f>
        <v>#N/A</v>
      </c>
      <c r="G744" s="45" t="e">
        <f>VLOOKUP($A744,EVID_OSEVU!$A$1:$M$4972,8,FALSE)</f>
        <v>#N/A</v>
      </c>
      <c r="H744" s="45" t="e">
        <f>VLOOKUP($A744,EVID_OSEVU!$A$1:$M$4972,11,FALSE)</f>
        <v>#N/A</v>
      </c>
      <c r="I744" s="58" t="e">
        <f>VLOOKUP($A744,EVID_OSEVU!$A$1:$M$4972,11,FALSE)</f>
        <v>#N/A</v>
      </c>
      <c r="J744" s="63" t="e">
        <f>VLOOKUP(K744,Export6[#All],2,FALSE)</f>
        <v>#N/A</v>
      </c>
      <c r="K744" s="32"/>
      <c r="L744" s="33"/>
      <c r="M744" s="67" t="e">
        <f t="shared" si="11"/>
        <v>#N/A</v>
      </c>
      <c r="N744" s="61"/>
    </row>
    <row r="745" spans="1:14" x14ac:dyDescent="0.2">
      <c r="A745" s="32"/>
      <c r="B745" s="45" t="e">
        <f>VLOOKUP($A745,EVID_OSEVU!$A$1:$M$4972,2,FALSE)</f>
        <v>#N/A</v>
      </c>
      <c r="C745" s="45" t="e">
        <f>VLOOKUP($A745,EVID_OSEVU!$A$1:$M$4972,3,FALSE)</f>
        <v>#N/A</v>
      </c>
      <c r="D745" s="45" t="e">
        <f>VLOOKUP($A745,EVID_OSEVU!$A$1:$M$4972,4,FALSE)</f>
        <v>#N/A</v>
      </c>
      <c r="E745" s="35"/>
      <c r="F745" s="45" t="e">
        <f>VLOOKUP($A745,EVID_OSEVU!$A$1:$M$4972,7,FALSE)</f>
        <v>#N/A</v>
      </c>
      <c r="G745" s="45" t="e">
        <f>VLOOKUP($A745,EVID_OSEVU!$A$1:$M$4972,8,FALSE)</f>
        <v>#N/A</v>
      </c>
      <c r="H745" s="45" t="e">
        <f>VLOOKUP($A745,EVID_OSEVU!$A$1:$M$4972,11,FALSE)</f>
        <v>#N/A</v>
      </c>
      <c r="I745" s="58" t="e">
        <f>VLOOKUP($A745,EVID_OSEVU!$A$1:$M$4972,11,FALSE)</f>
        <v>#N/A</v>
      </c>
      <c r="J745" s="63" t="e">
        <f>VLOOKUP(K745,Export6[#All],2,FALSE)</f>
        <v>#N/A</v>
      </c>
      <c r="K745" s="32"/>
      <c r="L745" s="33"/>
      <c r="M745" s="67" t="e">
        <f t="shared" si="11"/>
        <v>#N/A</v>
      </c>
      <c r="N745" s="61"/>
    </row>
    <row r="746" spans="1:14" x14ac:dyDescent="0.2">
      <c r="A746" s="32"/>
      <c r="B746" s="45" t="e">
        <f>VLOOKUP($A746,EVID_OSEVU!$A$1:$M$4972,2,FALSE)</f>
        <v>#N/A</v>
      </c>
      <c r="C746" s="45" t="e">
        <f>VLOOKUP($A746,EVID_OSEVU!$A$1:$M$4972,3,FALSE)</f>
        <v>#N/A</v>
      </c>
      <c r="D746" s="45" t="e">
        <f>VLOOKUP($A746,EVID_OSEVU!$A$1:$M$4972,4,FALSE)</f>
        <v>#N/A</v>
      </c>
      <c r="E746" s="35"/>
      <c r="F746" s="45" t="e">
        <f>VLOOKUP($A746,EVID_OSEVU!$A$1:$M$4972,7,FALSE)</f>
        <v>#N/A</v>
      </c>
      <c r="G746" s="45" t="e">
        <f>VLOOKUP($A746,EVID_OSEVU!$A$1:$M$4972,8,FALSE)</f>
        <v>#N/A</v>
      </c>
      <c r="H746" s="45" t="e">
        <f>VLOOKUP($A746,EVID_OSEVU!$A$1:$M$4972,11,FALSE)</f>
        <v>#N/A</v>
      </c>
      <c r="I746" s="58" t="e">
        <f>VLOOKUP($A746,EVID_OSEVU!$A$1:$M$4972,11,FALSE)</f>
        <v>#N/A</v>
      </c>
      <c r="J746" s="63" t="e">
        <f>VLOOKUP(K746,Export6[#All],2,FALSE)</f>
        <v>#N/A</v>
      </c>
      <c r="K746" s="32"/>
      <c r="L746" s="33"/>
      <c r="M746" s="67" t="e">
        <f t="shared" si="11"/>
        <v>#N/A</v>
      </c>
      <c r="N746" s="61"/>
    </row>
    <row r="747" spans="1:14" x14ac:dyDescent="0.2">
      <c r="A747" s="32"/>
      <c r="B747" s="45" t="e">
        <f>VLOOKUP($A747,EVID_OSEVU!$A$1:$M$4972,2,FALSE)</f>
        <v>#N/A</v>
      </c>
      <c r="C747" s="45" t="e">
        <f>VLOOKUP($A747,EVID_OSEVU!$A$1:$M$4972,3,FALSE)</f>
        <v>#N/A</v>
      </c>
      <c r="D747" s="45" t="e">
        <f>VLOOKUP($A747,EVID_OSEVU!$A$1:$M$4972,4,FALSE)</f>
        <v>#N/A</v>
      </c>
      <c r="E747" s="35"/>
      <c r="F747" s="45" t="e">
        <f>VLOOKUP($A747,EVID_OSEVU!$A$1:$M$4972,7,FALSE)</f>
        <v>#N/A</v>
      </c>
      <c r="G747" s="45" t="e">
        <f>VLOOKUP($A747,EVID_OSEVU!$A$1:$M$4972,8,FALSE)</f>
        <v>#N/A</v>
      </c>
      <c r="H747" s="45" t="e">
        <f>VLOOKUP($A747,EVID_OSEVU!$A$1:$M$4972,11,FALSE)</f>
        <v>#N/A</v>
      </c>
      <c r="I747" s="58" t="e">
        <f>VLOOKUP($A747,EVID_OSEVU!$A$1:$M$4972,11,FALSE)</f>
        <v>#N/A</v>
      </c>
      <c r="J747" s="63" t="e">
        <f>VLOOKUP(K747,Export6[#All],2,FALSE)</f>
        <v>#N/A</v>
      </c>
      <c r="K747" s="32"/>
      <c r="L747" s="33"/>
      <c r="M747" s="67" t="e">
        <f t="shared" si="11"/>
        <v>#N/A</v>
      </c>
      <c r="N747" s="61"/>
    </row>
    <row r="748" spans="1:14" x14ac:dyDescent="0.2">
      <c r="A748" s="32"/>
      <c r="B748" s="45" t="e">
        <f>VLOOKUP($A748,EVID_OSEVU!$A$1:$M$4972,2,FALSE)</f>
        <v>#N/A</v>
      </c>
      <c r="C748" s="45" t="e">
        <f>VLOOKUP($A748,EVID_OSEVU!$A$1:$M$4972,3,FALSE)</f>
        <v>#N/A</v>
      </c>
      <c r="D748" s="45" t="e">
        <f>VLOOKUP($A748,EVID_OSEVU!$A$1:$M$4972,4,FALSE)</f>
        <v>#N/A</v>
      </c>
      <c r="E748" s="35"/>
      <c r="F748" s="45" t="e">
        <f>VLOOKUP($A748,EVID_OSEVU!$A$1:$M$4972,7,FALSE)</f>
        <v>#N/A</v>
      </c>
      <c r="G748" s="45" t="e">
        <f>VLOOKUP($A748,EVID_OSEVU!$A$1:$M$4972,8,FALSE)</f>
        <v>#N/A</v>
      </c>
      <c r="H748" s="45" t="e">
        <f>VLOOKUP($A748,EVID_OSEVU!$A$1:$M$4972,11,FALSE)</f>
        <v>#N/A</v>
      </c>
      <c r="I748" s="58" t="e">
        <f>VLOOKUP($A748,EVID_OSEVU!$A$1:$M$4972,11,FALSE)</f>
        <v>#N/A</v>
      </c>
      <c r="J748" s="63" t="e">
        <f>VLOOKUP(K748,Export6[#All],2,FALSE)</f>
        <v>#N/A</v>
      </c>
      <c r="K748" s="32"/>
      <c r="L748" s="33"/>
      <c r="M748" s="67" t="e">
        <f t="shared" si="11"/>
        <v>#N/A</v>
      </c>
      <c r="N748" s="61"/>
    </row>
    <row r="749" spans="1:14" x14ac:dyDescent="0.2">
      <c r="A749" s="32"/>
      <c r="B749" s="45" t="e">
        <f>VLOOKUP($A749,EVID_OSEVU!$A$1:$M$4972,2,FALSE)</f>
        <v>#N/A</v>
      </c>
      <c r="C749" s="45" t="e">
        <f>VLOOKUP($A749,EVID_OSEVU!$A$1:$M$4972,3,FALSE)</f>
        <v>#N/A</v>
      </c>
      <c r="D749" s="45" t="e">
        <f>VLOOKUP($A749,EVID_OSEVU!$A$1:$M$4972,4,FALSE)</f>
        <v>#N/A</v>
      </c>
      <c r="E749" s="35"/>
      <c r="F749" s="45" t="e">
        <f>VLOOKUP($A749,EVID_OSEVU!$A$1:$M$4972,7,FALSE)</f>
        <v>#N/A</v>
      </c>
      <c r="G749" s="45" t="e">
        <f>VLOOKUP($A749,EVID_OSEVU!$A$1:$M$4972,8,FALSE)</f>
        <v>#N/A</v>
      </c>
      <c r="H749" s="45" t="e">
        <f>VLOOKUP($A749,EVID_OSEVU!$A$1:$M$4972,11,FALSE)</f>
        <v>#N/A</v>
      </c>
      <c r="I749" s="58" t="e">
        <f>VLOOKUP($A749,EVID_OSEVU!$A$1:$M$4972,11,FALSE)</f>
        <v>#N/A</v>
      </c>
      <c r="J749" s="63" t="e">
        <f>VLOOKUP(K749,Export6[#All],2,FALSE)</f>
        <v>#N/A</v>
      </c>
      <c r="K749" s="32"/>
      <c r="L749" s="33"/>
      <c r="M749" s="67" t="e">
        <f t="shared" si="11"/>
        <v>#N/A</v>
      </c>
      <c r="N749" s="61"/>
    </row>
    <row r="750" spans="1:14" x14ac:dyDescent="0.2">
      <c r="A750" s="32"/>
      <c r="B750" s="45" t="e">
        <f>VLOOKUP($A750,EVID_OSEVU!$A$1:$M$4972,2,FALSE)</f>
        <v>#N/A</v>
      </c>
      <c r="C750" s="45" t="e">
        <f>VLOOKUP($A750,EVID_OSEVU!$A$1:$M$4972,3,FALSE)</f>
        <v>#N/A</v>
      </c>
      <c r="D750" s="45" t="e">
        <f>VLOOKUP($A750,EVID_OSEVU!$A$1:$M$4972,4,FALSE)</f>
        <v>#N/A</v>
      </c>
      <c r="E750" s="35"/>
      <c r="F750" s="45" t="e">
        <f>VLOOKUP($A750,EVID_OSEVU!$A$1:$M$4972,7,FALSE)</f>
        <v>#N/A</v>
      </c>
      <c r="G750" s="45" t="e">
        <f>VLOOKUP($A750,EVID_OSEVU!$A$1:$M$4972,8,FALSE)</f>
        <v>#N/A</v>
      </c>
      <c r="H750" s="45" t="e">
        <f>VLOOKUP($A750,EVID_OSEVU!$A$1:$M$4972,11,FALSE)</f>
        <v>#N/A</v>
      </c>
      <c r="I750" s="58" t="e">
        <f>VLOOKUP($A750,EVID_OSEVU!$A$1:$M$4972,11,FALSE)</f>
        <v>#N/A</v>
      </c>
      <c r="J750" s="63" t="e">
        <f>VLOOKUP(K750,Export6[#All],2,FALSE)</f>
        <v>#N/A</v>
      </c>
      <c r="K750" s="32"/>
      <c r="L750" s="33"/>
      <c r="M750" s="67" t="e">
        <f t="shared" si="11"/>
        <v>#N/A</v>
      </c>
      <c r="N750" s="61"/>
    </row>
    <row r="751" spans="1:14" x14ac:dyDescent="0.2">
      <c r="A751" s="32"/>
      <c r="B751" s="45" t="e">
        <f>VLOOKUP($A751,EVID_OSEVU!$A$1:$M$4972,2,FALSE)</f>
        <v>#N/A</v>
      </c>
      <c r="C751" s="45" t="e">
        <f>VLOOKUP($A751,EVID_OSEVU!$A$1:$M$4972,3,FALSE)</f>
        <v>#N/A</v>
      </c>
      <c r="D751" s="45" t="e">
        <f>VLOOKUP($A751,EVID_OSEVU!$A$1:$M$4972,4,FALSE)</f>
        <v>#N/A</v>
      </c>
      <c r="E751" s="35"/>
      <c r="F751" s="45" t="e">
        <f>VLOOKUP($A751,EVID_OSEVU!$A$1:$M$4972,7,FALSE)</f>
        <v>#N/A</v>
      </c>
      <c r="G751" s="45" t="e">
        <f>VLOOKUP($A751,EVID_OSEVU!$A$1:$M$4972,8,FALSE)</f>
        <v>#N/A</v>
      </c>
      <c r="H751" s="45" t="e">
        <f>VLOOKUP($A751,EVID_OSEVU!$A$1:$M$4972,11,FALSE)</f>
        <v>#N/A</v>
      </c>
      <c r="I751" s="58" t="e">
        <f>VLOOKUP($A751,EVID_OSEVU!$A$1:$M$4972,11,FALSE)</f>
        <v>#N/A</v>
      </c>
      <c r="J751" s="63" t="e">
        <f>VLOOKUP(K751,Export6[#All],2,FALSE)</f>
        <v>#N/A</v>
      </c>
      <c r="K751" s="32"/>
      <c r="L751" s="33"/>
      <c r="M751" s="67" t="e">
        <f t="shared" si="11"/>
        <v>#N/A</v>
      </c>
      <c r="N751" s="61"/>
    </row>
    <row r="752" spans="1:14" x14ac:dyDescent="0.2">
      <c r="A752" s="32"/>
      <c r="B752" s="45" t="e">
        <f>VLOOKUP($A752,EVID_OSEVU!$A$1:$M$4972,2,FALSE)</f>
        <v>#N/A</v>
      </c>
      <c r="C752" s="45" t="e">
        <f>VLOOKUP($A752,EVID_OSEVU!$A$1:$M$4972,3,FALSE)</f>
        <v>#N/A</v>
      </c>
      <c r="D752" s="45" t="e">
        <f>VLOOKUP($A752,EVID_OSEVU!$A$1:$M$4972,4,FALSE)</f>
        <v>#N/A</v>
      </c>
      <c r="E752" s="35"/>
      <c r="F752" s="45" t="e">
        <f>VLOOKUP($A752,EVID_OSEVU!$A$1:$M$4972,7,FALSE)</f>
        <v>#N/A</v>
      </c>
      <c r="G752" s="45" t="e">
        <f>VLOOKUP($A752,EVID_OSEVU!$A$1:$M$4972,8,FALSE)</f>
        <v>#N/A</v>
      </c>
      <c r="H752" s="45" t="e">
        <f>VLOOKUP($A752,EVID_OSEVU!$A$1:$M$4972,11,FALSE)</f>
        <v>#N/A</v>
      </c>
      <c r="I752" s="58" t="e">
        <f>VLOOKUP($A752,EVID_OSEVU!$A$1:$M$4972,11,FALSE)</f>
        <v>#N/A</v>
      </c>
      <c r="J752" s="63" t="e">
        <f>VLOOKUP(K752,Export6[#All],2,FALSE)</f>
        <v>#N/A</v>
      </c>
      <c r="K752" s="32"/>
      <c r="L752" s="33"/>
      <c r="M752" s="67" t="e">
        <f t="shared" si="11"/>
        <v>#N/A</v>
      </c>
      <c r="N752" s="61"/>
    </row>
    <row r="753" spans="1:14" x14ac:dyDescent="0.2">
      <c r="A753" s="32"/>
      <c r="B753" s="45" t="e">
        <f>VLOOKUP($A753,EVID_OSEVU!$A$1:$M$4972,2,FALSE)</f>
        <v>#N/A</v>
      </c>
      <c r="C753" s="45" t="e">
        <f>VLOOKUP($A753,EVID_OSEVU!$A$1:$M$4972,3,FALSE)</f>
        <v>#N/A</v>
      </c>
      <c r="D753" s="45" t="e">
        <f>VLOOKUP($A753,EVID_OSEVU!$A$1:$M$4972,4,FALSE)</f>
        <v>#N/A</v>
      </c>
      <c r="E753" s="35"/>
      <c r="F753" s="45" t="e">
        <f>VLOOKUP($A753,EVID_OSEVU!$A$1:$M$4972,7,FALSE)</f>
        <v>#N/A</v>
      </c>
      <c r="G753" s="45" t="e">
        <f>VLOOKUP($A753,EVID_OSEVU!$A$1:$M$4972,8,FALSE)</f>
        <v>#N/A</v>
      </c>
      <c r="H753" s="45" t="e">
        <f>VLOOKUP($A753,EVID_OSEVU!$A$1:$M$4972,11,FALSE)</f>
        <v>#N/A</v>
      </c>
      <c r="I753" s="58" t="e">
        <f>VLOOKUP($A753,EVID_OSEVU!$A$1:$M$4972,11,FALSE)</f>
        <v>#N/A</v>
      </c>
      <c r="J753" s="63" t="e">
        <f>VLOOKUP(K753,Export6[#All],2,FALSE)</f>
        <v>#N/A</v>
      </c>
      <c r="K753" s="32"/>
      <c r="L753" s="33"/>
      <c r="M753" s="67" t="e">
        <f t="shared" si="11"/>
        <v>#N/A</v>
      </c>
      <c r="N753" s="61"/>
    </row>
    <row r="754" spans="1:14" x14ac:dyDescent="0.2">
      <c r="A754" s="32"/>
      <c r="B754" s="45" t="e">
        <f>VLOOKUP($A754,EVID_OSEVU!$A$1:$M$4972,2,FALSE)</f>
        <v>#N/A</v>
      </c>
      <c r="C754" s="45" t="e">
        <f>VLOOKUP($A754,EVID_OSEVU!$A$1:$M$4972,3,FALSE)</f>
        <v>#N/A</v>
      </c>
      <c r="D754" s="45" t="e">
        <f>VLOOKUP($A754,EVID_OSEVU!$A$1:$M$4972,4,FALSE)</f>
        <v>#N/A</v>
      </c>
      <c r="E754" s="35"/>
      <c r="F754" s="45" t="e">
        <f>VLOOKUP($A754,EVID_OSEVU!$A$1:$M$4972,7,FALSE)</f>
        <v>#N/A</v>
      </c>
      <c r="G754" s="45" t="e">
        <f>VLOOKUP($A754,EVID_OSEVU!$A$1:$M$4972,8,FALSE)</f>
        <v>#N/A</v>
      </c>
      <c r="H754" s="45" t="e">
        <f>VLOOKUP($A754,EVID_OSEVU!$A$1:$M$4972,11,FALSE)</f>
        <v>#N/A</v>
      </c>
      <c r="I754" s="58" t="e">
        <f>VLOOKUP($A754,EVID_OSEVU!$A$1:$M$4972,11,FALSE)</f>
        <v>#N/A</v>
      </c>
      <c r="J754" s="63" t="e">
        <f>VLOOKUP(K754,Export6[#All],2,FALSE)</f>
        <v>#N/A</v>
      </c>
      <c r="K754" s="32"/>
      <c r="L754" s="33"/>
      <c r="M754" s="67" t="e">
        <f t="shared" si="11"/>
        <v>#N/A</v>
      </c>
      <c r="N754" s="61"/>
    </row>
    <row r="755" spans="1:14" x14ac:dyDescent="0.2">
      <c r="A755" s="32"/>
      <c r="B755" s="45" t="e">
        <f>VLOOKUP($A755,EVID_OSEVU!$A$1:$M$4972,2,FALSE)</f>
        <v>#N/A</v>
      </c>
      <c r="C755" s="45" t="e">
        <f>VLOOKUP($A755,EVID_OSEVU!$A$1:$M$4972,3,FALSE)</f>
        <v>#N/A</v>
      </c>
      <c r="D755" s="45" t="e">
        <f>VLOOKUP($A755,EVID_OSEVU!$A$1:$M$4972,4,FALSE)</f>
        <v>#N/A</v>
      </c>
      <c r="E755" s="35"/>
      <c r="F755" s="45" t="e">
        <f>VLOOKUP($A755,EVID_OSEVU!$A$1:$M$4972,7,FALSE)</f>
        <v>#N/A</v>
      </c>
      <c r="G755" s="45" t="e">
        <f>VLOOKUP($A755,EVID_OSEVU!$A$1:$M$4972,8,FALSE)</f>
        <v>#N/A</v>
      </c>
      <c r="H755" s="45" t="e">
        <f>VLOOKUP($A755,EVID_OSEVU!$A$1:$M$4972,11,FALSE)</f>
        <v>#N/A</v>
      </c>
      <c r="I755" s="58" t="e">
        <f>VLOOKUP($A755,EVID_OSEVU!$A$1:$M$4972,11,FALSE)</f>
        <v>#N/A</v>
      </c>
      <c r="J755" s="63" t="e">
        <f>VLOOKUP(K755,Export6[#All],2,FALSE)</f>
        <v>#N/A</v>
      </c>
      <c r="K755" s="32"/>
      <c r="L755" s="33"/>
      <c r="M755" s="67" t="e">
        <f t="shared" si="11"/>
        <v>#N/A</v>
      </c>
      <c r="N755" s="61"/>
    </row>
    <row r="756" spans="1:14" x14ac:dyDescent="0.2">
      <c r="A756" s="32"/>
      <c r="B756" s="45" t="e">
        <f>VLOOKUP($A756,EVID_OSEVU!$A$1:$M$4972,2,FALSE)</f>
        <v>#N/A</v>
      </c>
      <c r="C756" s="45" t="e">
        <f>VLOOKUP($A756,EVID_OSEVU!$A$1:$M$4972,3,FALSE)</f>
        <v>#N/A</v>
      </c>
      <c r="D756" s="45" t="e">
        <f>VLOOKUP($A756,EVID_OSEVU!$A$1:$M$4972,4,FALSE)</f>
        <v>#N/A</v>
      </c>
      <c r="E756" s="35"/>
      <c r="F756" s="45" t="e">
        <f>VLOOKUP($A756,EVID_OSEVU!$A$1:$M$4972,7,FALSE)</f>
        <v>#N/A</v>
      </c>
      <c r="G756" s="45" t="e">
        <f>VLOOKUP($A756,EVID_OSEVU!$A$1:$M$4972,8,FALSE)</f>
        <v>#N/A</v>
      </c>
      <c r="H756" s="45" t="e">
        <f>VLOOKUP($A756,EVID_OSEVU!$A$1:$M$4972,11,FALSE)</f>
        <v>#N/A</v>
      </c>
      <c r="I756" s="58" t="e">
        <f>VLOOKUP($A756,EVID_OSEVU!$A$1:$M$4972,11,FALSE)</f>
        <v>#N/A</v>
      </c>
      <c r="J756" s="63" t="e">
        <f>VLOOKUP(K756,Export6[#All],2,FALSE)</f>
        <v>#N/A</v>
      </c>
      <c r="K756" s="32"/>
      <c r="L756" s="33"/>
      <c r="M756" s="67" t="e">
        <f t="shared" si="11"/>
        <v>#N/A</v>
      </c>
      <c r="N756" s="61"/>
    </row>
    <row r="757" spans="1:14" x14ac:dyDescent="0.2">
      <c r="A757" s="32"/>
      <c r="B757" s="45" t="e">
        <f>VLOOKUP($A757,EVID_OSEVU!$A$1:$M$4972,2,FALSE)</f>
        <v>#N/A</v>
      </c>
      <c r="C757" s="45" t="e">
        <f>VLOOKUP($A757,EVID_OSEVU!$A$1:$M$4972,3,FALSE)</f>
        <v>#N/A</v>
      </c>
      <c r="D757" s="45" t="e">
        <f>VLOOKUP($A757,EVID_OSEVU!$A$1:$M$4972,4,FALSE)</f>
        <v>#N/A</v>
      </c>
      <c r="E757" s="35"/>
      <c r="F757" s="45" t="e">
        <f>VLOOKUP($A757,EVID_OSEVU!$A$1:$M$4972,7,FALSE)</f>
        <v>#N/A</v>
      </c>
      <c r="G757" s="45" t="e">
        <f>VLOOKUP($A757,EVID_OSEVU!$A$1:$M$4972,8,FALSE)</f>
        <v>#N/A</v>
      </c>
      <c r="H757" s="45" t="e">
        <f>VLOOKUP($A757,EVID_OSEVU!$A$1:$M$4972,11,FALSE)</f>
        <v>#N/A</v>
      </c>
      <c r="I757" s="58" t="e">
        <f>VLOOKUP($A757,EVID_OSEVU!$A$1:$M$4972,11,FALSE)</f>
        <v>#N/A</v>
      </c>
      <c r="J757" s="63" t="e">
        <f>VLOOKUP(K757,Export6[#All],2,FALSE)</f>
        <v>#N/A</v>
      </c>
      <c r="K757" s="32"/>
      <c r="L757" s="33"/>
      <c r="M757" s="67" t="e">
        <f t="shared" si="11"/>
        <v>#N/A</v>
      </c>
      <c r="N757" s="61"/>
    </row>
    <row r="758" spans="1:14" x14ac:dyDescent="0.2">
      <c r="A758" s="32"/>
      <c r="B758" s="45" t="e">
        <f>VLOOKUP($A758,EVID_OSEVU!$A$1:$M$4972,2,FALSE)</f>
        <v>#N/A</v>
      </c>
      <c r="C758" s="45" t="e">
        <f>VLOOKUP($A758,EVID_OSEVU!$A$1:$M$4972,3,FALSE)</f>
        <v>#N/A</v>
      </c>
      <c r="D758" s="45" t="e">
        <f>VLOOKUP($A758,EVID_OSEVU!$A$1:$M$4972,4,FALSE)</f>
        <v>#N/A</v>
      </c>
      <c r="E758" s="35"/>
      <c r="F758" s="45" t="e">
        <f>VLOOKUP($A758,EVID_OSEVU!$A$1:$M$4972,7,FALSE)</f>
        <v>#N/A</v>
      </c>
      <c r="G758" s="45" t="e">
        <f>VLOOKUP($A758,EVID_OSEVU!$A$1:$M$4972,8,FALSE)</f>
        <v>#N/A</v>
      </c>
      <c r="H758" s="45" t="e">
        <f>VLOOKUP($A758,EVID_OSEVU!$A$1:$M$4972,11,FALSE)</f>
        <v>#N/A</v>
      </c>
      <c r="I758" s="58" t="e">
        <f>VLOOKUP($A758,EVID_OSEVU!$A$1:$M$4972,11,FALSE)</f>
        <v>#N/A</v>
      </c>
      <c r="J758" s="63" t="e">
        <f>VLOOKUP(K758,Export6[#All],2,FALSE)</f>
        <v>#N/A</v>
      </c>
      <c r="K758" s="32"/>
      <c r="L758" s="33"/>
      <c r="M758" s="67" t="e">
        <f t="shared" si="11"/>
        <v>#N/A</v>
      </c>
      <c r="N758" s="61"/>
    </row>
    <row r="759" spans="1:14" x14ac:dyDescent="0.2">
      <c r="A759" s="32"/>
      <c r="B759" s="45" t="e">
        <f>VLOOKUP($A759,EVID_OSEVU!$A$1:$M$4972,2,FALSE)</f>
        <v>#N/A</v>
      </c>
      <c r="C759" s="45" t="e">
        <f>VLOOKUP($A759,EVID_OSEVU!$A$1:$M$4972,3,FALSE)</f>
        <v>#N/A</v>
      </c>
      <c r="D759" s="45" t="e">
        <f>VLOOKUP($A759,EVID_OSEVU!$A$1:$M$4972,4,FALSE)</f>
        <v>#N/A</v>
      </c>
      <c r="E759" s="35"/>
      <c r="F759" s="45" t="e">
        <f>VLOOKUP($A759,EVID_OSEVU!$A$1:$M$4972,7,FALSE)</f>
        <v>#N/A</v>
      </c>
      <c r="G759" s="45" t="e">
        <f>VLOOKUP($A759,EVID_OSEVU!$A$1:$M$4972,8,FALSE)</f>
        <v>#N/A</v>
      </c>
      <c r="H759" s="45" t="e">
        <f>VLOOKUP($A759,EVID_OSEVU!$A$1:$M$4972,11,FALSE)</f>
        <v>#N/A</v>
      </c>
      <c r="I759" s="58" t="e">
        <f>VLOOKUP($A759,EVID_OSEVU!$A$1:$M$4972,11,FALSE)</f>
        <v>#N/A</v>
      </c>
      <c r="J759" s="63" t="e">
        <f>VLOOKUP(K759,Export6[#All],2,FALSE)</f>
        <v>#N/A</v>
      </c>
      <c r="K759" s="32"/>
      <c r="L759" s="33"/>
      <c r="M759" s="67" t="e">
        <f t="shared" si="11"/>
        <v>#N/A</v>
      </c>
      <c r="N759" s="61"/>
    </row>
    <row r="760" spans="1:14" x14ac:dyDescent="0.2">
      <c r="A760" s="32"/>
      <c r="B760" s="45" t="e">
        <f>VLOOKUP($A760,EVID_OSEVU!$A$1:$M$4972,2,FALSE)</f>
        <v>#N/A</v>
      </c>
      <c r="C760" s="45" t="e">
        <f>VLOOKUP($A760,EVID_OSEVU!$A$1:$M$4972,3,FALSE)</f>
        <v>#N/A</v>
      </c>
      <c r="D760" s="45" t="e">
        <f>VLOOKUP($A760,EVID_OSEVU!$A$1:$M$4972,4,FALSE)</f>
        <v>#N/A</v>
      </c>
      <c r="E760" s="35"/>
      <c r="F760" s="45" t="e">
        <f>VLOOKUP($A760,EVID_OSEVU!$A$1:$M$4972,7,FALSE)</f>
        <v>#N/A</v>
      </c>
      <c r="G760" s="45" t="e">
        <f>VLOOKUP($A760,EVID_OSEVU!$A$1:$M$4972,8,FALSE)</f>
        <v>#N/A</v>
      </c>
      <c r="H760" s="45" t="e">
        <f>VLOOKUP($A760,EVID_OSEVU!$A$1:$M$4972,11,FALSE)</f>
        <v>#N/A</v>
      </c>
      <c r="I760" s="58" t="e">
        <f>VLOOKUP($A760,EVID_OSEVU!$A$1:$M$4972,11,FALSE)</f>
        <v>#N/A</v>
      </c>
      <c r="J760" s="63" t="e">
        <f>VLOOKUP(K760,Export6[#All],2,FALSE)</f>
        <v>#N/A</v>
      </c>
      <c r="K760" s="32"/>
      <c r="L760" s="33"/>
      <c r="M760" s="67" t="e">
        <f t="shared" si="11"/>
        <v>#N/A</v>
      </c>
      <c r="N760" s="61"/>
    </row>
    <row r="761" spans="1:14" x14ac:dyDescent="0.2">
      <c r="A761" s="32"/>
      <c r="B761" s="45" t="e">
        <f>VLOOKUP($A761,EVID_OSEVU!$A$1:$M$4972,2,FALSE)</f>
        <v>#N/A</v>
      </c>
      <c r="C761" s="45" t="e">
        <f>VLOOKUP($A761,EVID_OSEVU!$A$1:$M$4972,3,FALSE)</f>
        <v>#N/A</v>
      </c>
      <c r="D761" s="45" t="e">
        <f>VLOOKUP($A761,EVID_OSEVU!$A$1:$M$4972,4,FALSE)</f>
        <v>#N/A</v>
      </c>
      <c r="E761" s="35"/>
      <c r="F761" s="45" t="e">
        <f>VLOOKUP($A761,EVID_OSEVU!$A$1:$M$4972,7,FALSE)</f>
        <v>#N/A</v>
      </c>
      <c r="G761" s="45" t="e">
        <f>VLOOKUP($A761,EVID_OSEVU!$A$1:$M$4972,8,FALSE)</f>
        <v>#N/A</v>
      </c>
      <c r="H761" s="45" t="e">
        <f>VLOOKUP($A761,EVID_OSEVU!$A$1:$M$4972,11,FALSE)</f>
        <v>#N/A</v>
      </c>
      <c r="I761" s="58" t="e">
        <f>VLOOKUP($A761,EVID_OSEVU!$A$1:$M$4972,11,FALSE)</f>
        <v>#N/A</v>
      </c>
      <c r="J761" s="63" t="e">
        <f>VLOOKUP(K761,Export6[#All],2,FALSE)</f>
        <v>#N/A</v>
      </c>
      <c r="K761" s="32"/>
      <c r="L761" s="33"/>
      <c r="M761" s="67" t="e">
        <f t="shared" si="11"/>
        <v>#N/A</v>
      </c>
      <c r="N761" s="61"/>
    </row>
    <row r="762" spans="1:14" x14ac:dyDescent="0.2">
      <c r="A762" s="32"/>
      <c r="B762" s="45" t="e">
        <f>VLOOKUP($A762,EVID_OSEVU!$A$1:$M$4972,2,FALSE)</f>
        <v>#N/A</v>
      </c>
      <c r="C762" s="45" t="e">
        <f>VLOOKUP($A762,EVID_OSEVU!$A$1:$M$4972,3,FALSE)</f>
        <v>#N/A</v>
      </c>
      <c r="D762" s="45" t="e">
        <f>VLOOKUP($A762,EVID_OSEVU!$A$1:$M$4972,4,FALSE)</f>
        <v>#N/A</v>
      </c>
      <c r="E762" s="35"/>
      <c r="F762" s="45" t="e">
        <f>VLOOKUP($A762,EVID_OSEVU!$A$1:$M$4972,7,FALSE)</f>
        <v>#N/A</v>
      </c>
      <c r="G762" s="45" t="e">
        <f>VLOOKUP($A762,EVID_OSEVU!$A$1:$M$4972,8,FALSE)</f>
        <v>#N/A</v>
      </c>
      <c r="H762" s="45" t="e">
        <f>VLOOKUP($A762,EVID_OSEVU!$A$1:$M$4972,11,FALSE)</f>
        <v>#N/A</v>
      </c>
      <c r="I762" s="58" t="e">
        <f>VLOOKUP($A762,EVID_OSEVU!$A$1:$M$4972,11,FALSE)</f>
        <v>#N/A</v>
      </c>
      <c r="J762" s="63" t="e">
        <f>VLOOKUP(K762,Export6[#All],2,FALSE)</f>
        <v>#N/A</v>
      </c>
      <c r="K762" s="32"/>
      <c r="L762" s="33"/>
      <c r="M762" s="67" t="e">
        <f t="shared" si="11"/>
        <v>#N/A</v>
      </c>
      <c r="N762" s="61"/>
    </row>
    <row r="763" spans="1:14" x14ac:dyDescent="0.2">
      <c r="A763" s="32"/>
      <c r="B763" s="45" t="e">
        <f>VLOOKUP($A763,EVID_OSEVU!$A$1:$M$4972,2,FALSE)</f>
        <v>#N/A</v>
      </c>
      <c r="C763" s="45" t="e">
        <f>VLOOKUP($A763,EVID_OSEVU!$A$1:$M$4972,3,FALSE)</f>
        <v>#N/A</v>
      </c>
      <c r="D763" s="45" t="e">
        <f>VLOOKUP($A763,EVID_OSEVU!$A$1:$M$4972,4,FALSE)</f>
        <v>#N/A</v>
      </c>
      <c r="E763" s="35"/>
      <c r="F763" s="45" t="e">
        <f>VLOOKUP($A763,EVID_OSEVU!$A$1:$M$4972,7,FALSE)</f>
        <v>#N/A</v>
      </c>
      <c r="G763" s="45" t="e">
        <f>VLOOKUP($A763,EVID_OSEVU!$A$1:$M$4972,8,FALSE)</f>
        <v>#N/A</v>
      </c>
      <c r="H763" s="45" t="e">
        <f>VLOOKUP($A763,EVID_OSEVU!$A$1:$M$4972,11,FALSE)</f>
        <v>#N/A</v>
      </c>
      <c r="I763" s="58" t="e">
        <f>VLOOKUP($A763,EVID_OSEVU!$A$1:$M$4972,11,FALSE)</f>
        <v>#N/A</v>
      </c>
      <c r="J763" s="63" t="e">
        <f>VLOOKUP(K763,Export6[#All],2,FALSE)</f>
        <v>#N/A</v>
      </c>
      <c r="K763" s="32"/>
      <c r="L763" s="33"/>
      <c r="M763" s="67" t="e">
        <f t="shared" si="11"/>
        <v>#N/A</v>
      </c>
      <c r="N763" s="61"/>
    </row>
    <row r="764" spans="1:14" x14ac:dyDescent="0.2">
      <c r="A764" s="32"/>
      <c r="B764" s="45" t="e">
        <f>VLOOKUP($A764,EVID_OSEVU!$A$1:$M$4972,2,FALSE)</f>
        <v>#N/A</v>
      </c>
      <c r="C764" s="45" t="e">
        <f>VLOOKUP($A764,EVID_OSEVU!$A$1:$M$4972,3,FALSE)</f>
        <v>#N/A</v>
      </c>
      <c r="D764" s="45" t="e">
        <f>VLOOKUP($A764,EVID_OSEVU!$A$1:$M$4972,4,FALSE)</f>
        <v>#N/A</v>
      </c>
      <c r="E764" s="35"/>
      <c r="F764" s="45" t="e">
        <f>VLOOKUP($A764,EVID_OSEVU!$A$1:$M$4972,7,FALSE)</f>
        <v>#N/A</v>
      </c>
      <c r="G764" s="45" t="e">
        <f>VLOOKUP($A764,EVID_OSEVU!$A$1:$M$4972,8,FALSE)</f>
        <v>#N/A</v>
      </c>
      <c r="H764" s="45" t="e">
        <f>VLOOKUP($A764,EVID_OSEVU!$A$1:$M$4972,11,FALSE)</f>
        <v>#N/A</v>
      </c>
      <c r="I764" s="58" t="e">
        <f>VLOOKUP($A764,EVID_OSEVU!$A$1:$M$4972,11,FALSE)</f>
        <v>#N/A</v>
      </c>
      <c r="J764" s="63" t="e">
        <f>VLOOKUP(K764,Export6[#All],2,FALSE)</f>
        <v>#N/A</v>
      </c>
      <c r="K764" s="32"/>
      <c r="L764" s="33"/>
      <c r="M764" s="67" t="e">
        <f t="shared" si="11"/>
        <v>#N/A</v>
      </c>
      <c r="N764" s="61"/>
    </row>
    <row r="765" spans="1:14" x14ac:dyDescent="0.2">
      <c r="A765" s="32"/>
      <c r="B765" s="45" t="e">
        <f>VLOOKUP($A765,EVID_OSEVU!$A$1:$M$4972,2,FALSE)</f>
        <v>#N/A</v>
      </c>
      <c r="C765" s="45" t="e">
        <f>VLOOKUP($A765,EVID_OSEVU!$A$1:$M$4972,3,FALSE)</f>
        <v>#N/A</v>
      </c>
      <c r="D765" s="45" t="e">
        <f>VLOOKUP($A765,EVID_OSEVU!$A$1:$M$4972,4,FALSE)</f>
        <v>#N/A</v>
      </c>
      <c r="E765" s="35"/>
      <c r="F765" s="45" t="e">
        <f>VLOOKUP($A765,EVID_OSEVU!$A$1:$M$4972,7,FALSE)</f>
        <v>#N/A</v>
      </c>
      <c r="G765" s="45" t="e">
        <f>VLOOKUP($A765,EVID_OSEVU!$A$1:$M$4972,8,FALSE)</f>
        <v>#N/A</v>
      </c>
      <c r="H765" s="45" t="e">
        <f>VLOOKUP($A765,EVID_OSEVU!$A$1:$M$4972,11,FALSE)</f>
        <v>#N/A</v>
      </c>
      <c r="I765" s="58" t="e">
        <f>VLOOKUP($A765,EVID_OSEVU!$A$1:$M$4972,11,FALSE)</f>
        <v>#N/A</v>
      </c>
      <c r="J765" s="63" t="e">
        <f>VLOOKUP(K765,Export6[#All],2,FALSE)</f>
        <v>#N/A</v>
      </c>
      <c r="K765" s="32"/>
      <c r="L765" s="33"/>
      <c r="M765" s="67" t="e">
        <f t="shared" si="11"/>
        <v>#N/A</v>
      </c>
      <c r="N765" s="61"/>
    </row>
    <row r="766" spans="1:14" x14ac:dyDescent="0.2">
      <c r="A766" s="32"/>
      <c r="B766" s="45" t="e">
        <f>VLOOKUP($A766,EVID_OSEVU!$A$1:$M$4972,2,FALSE)</f>
        <v>#N/A</v>
      </c>
      <c r="C766" s="45" t="e">
        <f>VLOOKUP($A766,EVID_OSEVU!$A$1:$M$4972,3,FALSE)</f>
        <v>#N/A</v>
      </c>
      <c r="D766" s="45" t="e">
        <f>VLOOKUP($A766,EVID_OSEVU!$A$1:$M$4972,4,FALSE)</f>
        <v>#N/A</v>
      </c>
      <c r="E766" s="35"/>
      <c r="F766" s="45" t="e">
        <f>VLOOKUP($A766,EVID_OSEVU!$A$1:$M$4972,7,FALSE)</f>
        <v>#N/A</v>
      </c>
      <c r="G766" s="45" t="e">
        <f>VLOOKUP($A766,EVID_OSEVU!$A$1:$M$4972,8,FALSE)</f>
        <v>#N/A</v>
      </c>
      <c r="H766" s="45" t="e">
        <f>VLOOKUP($A766,EVID_OSEVU!$A$1:$M$4972,11,FALSE)</f>
        <v>#N/A</v>
      </c>
      <c r="I766" s="58" t="e">
        <f>VLOOKUP($A766,EVID_OSEVU!$A$1:$M$4972,11,FALSE)</f>
        <v>#N/A</v>
      </c>
      <c r="J766" s="63" t="e">
        <f>VLOOKUP(K766,Export6[#All],2,FALSE)</f>
        <v>#N/A</v>
      </c>
      <c r="K766" s="32"/>
      <c r="L766" s="33"/>
      <c r="M766" s="67" t="e">
        <f t="shared" si="11"/>
        <v>#N/A</v>
      </c>
      <c r="N766" s="61"/>
    </row>
    <row r="767" spans="1:14" x14ac:dyDescent="0.2">
      <c r="A767" s="32"/>
      <c r="B767" s="45" t="e">
        <f>VLOOKUP($A767,EVID_OSEVU!$A$1:$M$4972,2,FALSE)</f>
        <v>#N/A</v>
      </c>
      <c r="C767" s="45" t="e">
        <f>VLOOKUP($A767,EVID_OSEVU!$A$1:$M$4972,3,FALSE)</f>
        <v>#N/A</v>
      </c>
      <c r="D767" s="45" t="e">
        <f>VLOOKUP($A767,EVID_OSEVU!$A$1:$M$4972,4,FALSE)</f>
        <v>#N/A</v>
      </c>
      <c r="E767" s="35"/>
      <c r="F767" s="45" t="e">
        <f>VLOOKUP($A767,EVID_OSEVU!$A$1:$M$4972,7,FALSE)</f>
        <v>#N/A</v>
      </c>
      <c r="G767" s="45" t="e">
        <f>VLOOKUP($A767,EVID_OSEVU!$A$1:$M$4972,8,FALSE)</f>
        <v>#N/A</v>
      </c>
      <c r="H767" s="45" t="e">
        <f>VLOOKUP($A767,EVID_OSEVU!$A$1:$M$4972,11,FALSE)</f>
        <v>#N/A</v>
      </c>
      <c r="I767" s="58" t="e">
        <f>VLOOKUP($A767,EVID_OSEVU!$A$1:$M$4972,11,FALSE)</f>
        <v>#N/A</v>
      </c>
      <c r="J767" s="63" t="e">
        <f>VLOOKUP(K767,Export6[#All],2,FALSE)</f>
        <v>#N/A</v>
      </c>
      <c r="K767" s="32"/>
      <c r="L767" s="33"/>
      <c r="M767" s="67" t="e">
        <f t="shared" si="11"/>
        <v>#N/A</v>
      </c>
      <c r="N767" s="61"/>
    </row>
    <row r="768" spans="1:14" x14ac:dyDescent="0.2">
      <c r="A768" s="32"/>
      <c r="B768" s="45" t="e">
        <f>VLOOKUP($A768,EVID_OSEVU!$A$1:$M$4972,2,FALSE)</f>
        <v>#N/A</v>
      </c>
      <c r="C768" s="45" t="e">
        <f>VLOOKUP($A768,EVID_OSEVU!$A$1:$M$4972,3,FALSE)</f>
        <v>#N/A</v>
      </c>
      <c r="D768" s="45" t="e">
        <f>VLOOKUP($A768,EVID_OSEVU!$A$1:$M$4972,4,FALSE)</f>
        <v>#N/A</v>
      </c>
      <c r="E768" s="35"/>
      <c r="F768" s="45" t="e">
        <f>VLOOKUP($A768,EVID_OSEVU!$A$1:$M$4972,7,FALSE)</f>
        <v>#N/A</v>
      </c>
      <c r="G768" s="45" t="e">
        <f>VLOOKUP($A768,EVID_OSEVU!$A$1:$M$4972,8,FALSE)</f>
        <v>#N/A</v>
      </c>
      <c r="H768" s="45" t="e">
        <f>VLOOKUP($A768,EVID_OSEVU!$A$1:$M$4972,11,FALSE)</f>
        <v>#N/A</v>
      </c>
      <c r="I768" s="58" t="e">
        <f>VLOOKUP($A768,EVID_OSEVU!$A$1:$M$4972,11,FALSE)</f>
        <v>#N/A</v>
      </c>
      <c r="J768" s="63" t="e">
        <f>VLOOKUP(K768,Export6[#All],2,FALSE)</f>
        <v>#N/A</v>
      </c>
      <c r="K768" s="32"/>
      <c r="L768" s="33"/>
      <c r="M768" s="67" t="e">
        <f t="shared" si="11"/>
        <v>#N/A</v>
      </c>
      <c r="N768" s="61"/>
    </row>
    <row r="769" spans="1:14" x14ac:dyDescent="0.2">
      <c r="A769" s="32"/>
      <c r="B769" s="45" t="e">
        <f>VLOOKUP($A769,EVID_OSEVU!$A$1:$M$4972,2,FALSE)</f>
        <v>#N/A</v>
      </c>
      <c r="C769" s="45" t="e">
        <f>VLOOKUP($A769,EVID_OSEVU!$A$1:$M$4972,3,FALSE)</f>
        <v>#N/A</v>
      </c>
      <c r="D769" s="45" t="e">
        <f>VLOOKUP($A769,EVID_OSEVU!$A$1:$M$4972,4,FALSE)</f>
        <v>#N/A</v>
      </c>
      <c r="E769" s="35"/>
      <c r="F769" s="45" t="e">
        <f>VLOOKUP($A769,EVID_OSEVU!$A$1:$M$4972,7,FALSE)</f>
        <v>#N/A</v>
      </c>
      <c r="G769" s="45" t="e">
        <f>VLOOKUP($A769,EVID_OSEVU!$A$1:$M$4972,8,FALSE)</f>
        <v>#N/A</v>
      </c>
      <c r="H769" s="45" t="e">
        <f>VLOOKUP($A769,EVID_OSEVU!$A$1:$M$4972,11,FALSE)</f>
        <v>#N/A</v>
      </c>
      <c r="I769" s="58" t="e">
        <f>VLOOKUP($A769,EVID_OSEVU!$A$1:$M$4972,11,FALSE)</f>
        <v>#N/A</v>
      </c>
      <c r="J769" s="63" t="e">
        <f>VLOOKUP(K769,Export6[#All],2,FALSE)</f>
        <v>#N/A</v>
      </c>
      <c r="K769" s="32"/>
      <c r="L769" s="33"/>
      <c r="M769" s="67" t="e">
        <f t="shared" si="11"/>
        <v>#N/A</v>
      </c>
      <c r="N769" s="61"/>
    </row>
    <row r="770" spans="1:14" x14ac:dyDescent="0.2">
      <c r="A770" s="32"/>
      <c r="B770" s="45" t="e">
        <f>VLOOKUP($A770,EVID_OSEVU!$A$1:$M$4972,2,FALSE)</f>
        <v>#N/A</v>
      </c>
      <c r="C770" s="45" t="e">
        <f>VLOOKUP($A770,EVID_OSEVU!$A$1:$M$4972,3,FALSE)</f>
        <v>#N/A</v>
      </c>
      <c r="D770" s="45" t="e">
        <f>VLOOKUP($A770,EVID_OSEVU!$A$1:$M$4972,4,FALSE)</f>
        <v>#N/A</v>
      </c>
      <c r="E770" s="35"/>
      <c r="F770" s="45" t="e">
        <f>VLOOKUP($A770,EVID_OSEVU!$A$1:$M$4972,7,FALSE)</f>
        <v>#N/A</v>
      </c>
      <c r="G770" s="45" t="e">
        <f>VLOOKUP($A770,EVID_OSEVU!$A$1:$M$4972,8,FALSE)</f>
        <v>#N/A</v>
      </c>
      <c r="H770" s="45" t="e">
        <f>VLOOKUP($A770,EVID_OSEVU!$A$1:$M$4972,11,FALSE)</f>
        <v>#N/A</v>
      </c>
      <c r="I770" s="58" t="e">
        <f>VLOOKUP($A770,EVID_OSEVU!$A$1:$M$4972,11,FALSE)</f>
        <v>#N/A</v>
      </c>
      <c r="J770" s="63" t="e">
        <f>VLOOKUP(K770,Export6[#All],2,FALSE)</f>
        <v>#N/A</v>
      </c>
      <c r="K770" s="32"/>
      <c r="L770" s="33"/>
      <c r="M770" s="67" t="e">
        <f t="shared" si="11"/>
        <v>#N/A</v>
      </c>
      <c r="N770" s="61"/>
    </row>
    <row r="771" spans="1:14" x14ac:dyDescent="0.2">
      <c r="A771" s="32"/>
      <c r="B771" s="45" t="e">
        <f>VLOOKUP($A771,EVID_OSEVU!$A$1:$M$4972,2,FALSE)</f>
        <v>#N/A</v>
      </c>
      <c r="C771" s="45" t="e">
        <f>VLOOKUP($A771,EVID_OSEVU!$A$1:$M$4972,3,FALSE)</f>
        <v>#N/A</v>
      </c>
      <c r="D771" s="45" t="e">
        <f>VLOOKUP($A771,EVID_OSEVU!$A$1:$M$4972,4,FALSE)</f>
        <v>#N/A</v>
      </c>
      <c r="E771" s="35"/>
      <c r="F771" s="45" t="e">
        <f>VLOOKUP($A771,EVID_OSEVU!$A$1:$M$4972,7,FALSE)</f>
        <v>#N/A</v>
      </c>
      <c r="G771" s="45" t="e">
        <f>VLOOKUP($A771,EVID_OSEVU!$A$1:$M$4972,8,FALSE)</f>
        <v>#N/A</v>
      </c>
      <c r="H771" s="45" t="e">
        <f>VLOOKUP($A771,EVID_OSEVU!$A$1:$M$4972,11,FALSE)</f>
        <v>#N/A</v>
      </c>
      <c r="I771" s="58" t="e">
        <f>VLOOKUP($A771,EVID_OSEVU!$A$1:$M$4972,11,FALSE)</f>
        <v>#N/A</v>
      </c>
      <c r="J771" s="63" t="e">
        <f>VLOOKUP(K771,Export6[#All],2,FALSE)</f>
        <v>#N/A</v>
      </c>
      <c r="K771" s="32"/>
      <c r="L771" s="33"/>
      <c r="M771" s="67" t="e">
        <f t="shared" si="11"/>
        <v>#N/A</v>
      </c>
      <c r="N771" s="61"/>
    </row>
    <row r="772" spans="1:14" x14ac:dyDescent="0.2">
      <c r="A772" s="32"/>
      <c r="B772" s="45" t="e">
        <f>VLOOKUP($A772,EVID_OSEVU!$A$1:$M$4972,2,FALSE)</f>
        <v>#N/A</v>
      </c>
      <c r="C772" s="45" t="e">
        <f>VLOOKUP($A772,EVID_OSEVU!$A$1:$M$4972,3,FALSE)</f>
        <v>#N/A</v>
      </c>
      <c r="D772" s="45" t="e">
        <f>VLOOKUP($A772,EVID_OSEVU!$A$1:$M$4972,4,FALSE)</f>
        <v>#N/A</v>
      </c>
      <c r="E772" s="35"/>
      <c r="F772" s="45" t="e">
        <f>VLOOKUP($A772,EVID_OSEVU!$A$1:$M$4972,7,FALSE)</f>
        <v>#N/A</v>
      </c>
      <c r="G772" s="45" t="e">
        <f>VLOOKUP($A772,EVID_OSEVU!$A$1:$M$4972,8,FALSE)</f>
        <v>#N/A</v>
      </c>
      <c r="H772" s="45" t="e">
        <f>VLOOKUP($A772,EVID_OSEVU!$A$1:$M$4972,11,FALSE)</f>
        <v>#N/A</v>
      </c>
      <c r="I772" s="58" t="e">
        <f>VLOOKUP($A772,EVID_OSEVU!$A$1:$M$4972,11,FALSE)</f>
        <v>#N/A</v>
      </c>
      <c r="J772" s="63" t="e">
        <f>VLOOKUP(K772,Export6[#All],2,FALSE)</f>
        <v>#N/A</v>
      </c>
      <c r="K772" s="32"/>
      <c r="L772" s="33"/>
      <c r="M772" s="67" t="e">
        <f t="shared" ref="M772:M835" si="12">L772*I772</f>
        <v>#N/A</v>
      </c>
      <c r="N772" s="61"/>
    </row>
    <row r="773" spans="1:14" x14ac:dyDescent="0.2">
      <c r="A773" s="32"/>
      <c r="B773" s="45" t="e">
        <f>VLOOKUP($A773,EVID_OSEVU!$A$1:$M$4972,2,FALSE)</f>
        <v>#N/A</v>
      </c>
      <c r="C773" s="45" t="e">
        <f>VLOOKUP($A773,EVID_OSEVU!$A$1:$M$4972,3,FALSE)</f>
        <v>#N/A</v>
      </c>
      <c r="D773" s="45" t="e">
        <f>VLOOKUP($A773,EVID_OSEVU!$A$1:$M$4972,4,FALSE)</f>
        <v>#N/A</v>
      </c>
      <c r="E773" s="35"/>
      <c r="F773" s="45" t="e">
        <f>VLOOKUP($A773,EVID_OSEVU!$A$1:$M$4972,7,FALSE)</f>
        <v>#N/A</v>
      </c>
      <c r="G773" s="45" t="e">
        <f>VLOOKUP($A773,EVID_OSEVU!$A$1:$M$4972,8,FALSE)</f>
        <v>#N/A</v>
      </c>
      <c r="H773" s="45" t="e">
        <f>VLOOKUP($A773,EVID_OSEVU!$A$1:$M$4972,11,FALSE)</f>
        <v>#N/A</v>
      </c>
      <c r="I773" s="58" t="e">
        <f>VLOOKUP($A773,EVID_OSEVU!$A$1:$M$4972,11,FALSE)</f>
        <v>#N/A</v>
      </c>
      <c r="J773" s="63" t="e">
        <f>VLOOKUP(K773,Export6[#All],2,FALSE)</f>
        <v>#N/A</v>
      </c>
      <c r="K773" s="32"/>
      <c r="L773" s="33"/>
      <c r="M773" s="67" t="e">
        <f t="shared" si="12"/>
        <v>#N/A</v>
      </c>
      <c r="N773" s="61"/>
    </row>
    <row r="774" spans="1:14" x14ac:dyDescent="0.2">
      <c r="A774" s="32"/>
      <c r="B774" s="45" t="e">
        <f>VLOOKUP($A774,EVID_OSEVU!$A$1:$M$4972,2,FALSE)</f>
        <v>#N/A</v>
      </c>
      <c r="C774" s="45" t="e">
        <f>VLOOKUP($A774,EVID_OSEVU!$A$1:$M$4972,3,FALSE)</f>
        <v>#N/A</v>
      </c>
      <c r="D774" s="45" t="e">
        <f>VLOOKUP($A774,EVID_OSEVU!$A$1:$M$4972,4,FALSE)</f>
        <v>#N/A</v>
      </c>
      <c r="E774" s="35"/>
      <c r="F774" s="45" t="e">
        <f>VLOOKUP($A774,EVID_OSEVU!$A$1:$M$4972,7,FALSE)</f>
        <v>#N/A</v>
      </c>
      <c r="G774" s="45" t="e">
        <f>VLOOKUP($A774,EVID_OSEVU!$A$1:$M$4972,8,FALSE)</f>
        <v>#N/A</v>
      </c>
      <c r="H774" s="45" t="e">
        <f>VLOOKUP($A774,EVID_OSEVU!$A$1:$M$4972,11,FALSE)</f>
        <v>#N/A</v>
      </c>
      <c r="I774" s="58" t="e">
        <f>VLOOKUP($A774,EVID_OSEVU!$A$1:$M$4972,11,FALSE)</f>
        <v>#N/A</v>
      </c>
      <c r="J774" s="63" t="e">
        <f>VLOOKUP(K774,Export6[#All],2,FALSE)</f>
        <v>#N/A</v>
      </c>
      <c r="K774" s="32"/>
      <c r="L774" s="33"/>
      <c r="M774" s="67" t="e">
        <f t="shared" si="12"/>
        <v>#N/A</v>
      </c>
      <c r="N774" s="61"/>
    </row>
    <row r="775" spans="1:14" x14ac:dyDescent="0.2">
      <c r="A775" s="32"/>
      <c r="B775" s="45" t="e">
        <f>VLOOKUP($A775,EVID_OSEVU!$A$1:$M$4972,2,FALSE)</f>
        <v>#N/A</v>
      </c>
      <c r="C775" s="45" t="e">
        <f>VLOOKUP($A775,EVID_OSEVU!$A$1:$M$4972,3,FALSE)</f>
        <v>#N/A</v>
      </c>
      <c r="D775" s="45" t="e">
        <f>VLOOKUP($A775,EVID_OSEVU!$A$1:$M$4972,4,FALSE)</f>
        <v>#N/A</v>
      </c>
      <c r="E775" s="35"/>
      <c r="F775" s="45" t="e">
        <f>VLOOKUP($A775,EVID_OSEVU!$A$1:$M$4972,7,FALSE)</f>
        <v>#N/A</v>
      </c>
      <c r="G775" s="45" t="e">
        <f>VLOOKUP($A775,EVID_OSEVU!$A$1:$M$4972,8,FALSE)</f>
        <v>#N/A</v>
      </c>
      <c r="H775" s="45" t="e">
        <f>VLOOKUP($A775,EVID_OSEVU!$A$1:$M$4972,11,FALSE)</f>
        <v>#N/A</v>
      </c>
      <c r="I775" s="58" t="e">
        <f>VLOOKUP($A775,EVID_OSEVU!$A$1:$M$4972,11,FALSE)</f>
        <v>#N/A</v>
      </c>
      <c r="J775" s="63" t="e">
        <f>VLOOKUP(K775,Export6[#All],2,FALSE)</f>
        <v>#N/A</v>
      </c>
      <c r="K775" s="32"/>
      <c r="L775" s="33"/>
      <c r="M775" s="67" t="e">
        <f t="shared" si="12"/>
        <v>#N/A</v>
      </c>
      <c r="N775" s="61"/>
    </row>
    <row r="776" spans="1:14" x14ac:dyDescent="0.2">
      <c r="A776" s="32"/>
      <c r="B776" s="45" t="e">
        <f>VLOOKUP($A776,EVID_OSEVU!$A$1:$M$4972,2,FALSE)</f>
        <v>#N/A</v>
      </c>
      <c r="C776" s="45" t="e">
        <f>VLOOKUP($A776,EVID_OSEVU!$A$1:$M$4972,3,FALSE)</f>
        <v>#N/A</v>
      </c>
      <c r="D776" s="45" t="e">
        <f>VLOOKUP($A776,EVID_OSEVU!$A$1:$M$4972,4,FALSE)</f>
        <v>#N/A</v>
      </c>
      <c r="E776" s="35"/>
      <c r="F776" s="45" t="e">
        <f>VLOOKUP($A776,EVID_OSEVU!$A$1:$M$4972,7,FALSE)</f>
        <v>#N/A</v>
      </c>
      <c r="G776" s="45" t="e">
        <f>VLOOKUP($A776,EVID_OSEVU!$A$1:$M$4972,8,FALSE)</f>
        <v>#N/A</v>
      </c>
      <c r="H776" s="45" t="e">
        <f>VLOOKUP($A776,EVID_OSEVU!$A$1:$M$4972,11,FALSE)</f>
        <v>#N/A</v>
      </c>
      <c r="I776" s="58" t="e">
        <f>VLOOKUP($A776,EVID_OSEVU!$A$1:$M$4972,11,FALSE)</f>
        <v>#N/A</v>
      </c>
      <c r="J776" s="63" t="e">
        <f>VLOOKUP(K776,Export6[#All],2,FALSE)</f>
        <v>#N/A</v>
      </c>
      <c r="K776" s="32"/>
      <c r="L776" s="33"/>
      <c r="M776" s="67" t="e">
        <f t="shared" si="12"/>
        <v>#N/A</v>
      </c>
      <c r="N776" s="61"/>
    </row>
    <row r="777" spans="1:14" x14ac:dyDescent="0.2">
      <c r="A777" s="32"/>
      <c r="B777" s="45" t="e">
        <f>VLOOKUP($A777,EVID_OSEVU!$A$1:$M$4972,2,FALSE)</f>
        <v>#N/A</v>
      </c>
      <c r="C777" s="45" t="e">
        <f>VLOOKUP($A777,EVID_OSEVU!$A$1:$M$4972,3,FALSE)</f>
        <v>#N/A</v>
      </c>
      <c r="D777" s="45" t="e">
        <f>VLOOKUP($A777,EVID_OSEVU!$A$1:$M$4972,4,FALSE)</f>
        <v>#N/A</v>
      </c>
      <c r="E777" s="35"/>
      <c r="F777" s="45" t="e">
        <f>VLOOKUP($A777,EVID_OSEVU!$A$1:$M$4972,7,FALSE)</f>
        <v>#N/A</v>
      </c>
      <c r="G777" s="45" t="e">
        <f>VLOOKUP($A777,EVID_OSEVU!$A$1:$M$4972,8,FALSE)</f>
        <v>#N/A</v>
      </c>
      <c r="H777" s="45" t="e">
        <f>VLOOKUP($A777,EVID_OSEVU!$A$1:$M$4972,11,FALSE)</f>
        <v>#N/A</v>
      </c>
      <c r="I777" s="58" t="e">
        <f>VLOOKUP($A777,EVID_OSEVU!$A$1:$M$4972,11,FALSE)</f>
        <v>#N/A</v>
      </c>
      <c r="J777" s="63" t="e">
        <f>VLOOKUP(K777,Export6[#All],2,FALSE)</f>
        <v>#N/A</v>
      </c>
      <c r="K777" s="32"/>
      <c r="L777" s="33"/>
      <c r="M777" s="67" t="e">
        <f t="shared" si="12"/>
        <v>#N/A</v>
      </c>
      <c r="N777" s="61"/>
    </row>
    <row r="778" spans="1:14" x14ac:dyDescent="0.2">
      <c r="A778" s="32"/>
      <c r="B778" s="45" t="e">
        <f>VLOOKUP($A778,EVID_OSEVU!$A$1:$M$4972,2,FALSE)</f>
        <v>#N/A</v>
      </c>
      <c r="C778" s="45" t="e">
        <f>VLOOKUP($A778,EVID_OSEVU!$A$1:$M$4972,3,FALSE)</f>
        <v>#N/A</v>
      </c>
      <c r="D778" s="45" t="e">
        <f>VLOOKUP($A778,EVID_OSEVU!$A$1:$M$4972,4,FALSE)</f>
        <v>#N/A</v>
      </c>
      <c r="E778" s="35"/>
      <c r="F778" s="45" t="e">
        <f>VLOOKUP($A778,EVID_OSEVU!$A$1:$M$4972,7,FALSE)</f>
        <v>#N/A</v>
      </c>
      <c r="G778" s="45" t="e">
        <f>VLOOKUP($A778,EVID_OSEVU!$A$1:$M$4972,8,FALSE)</f>
        <v>#N/A</v>
      </c>
      <c r="H778" s="45" t="e">
        <f>VLOOKUP($A778,EVID_OSEVU!$A$1:$M$4972,11,FALSE)</f>
        <v>#N/A</v>
      </c>
      <c r="I778" s="58" t="e">
        <f>VLOOKUP($A778,EVID_OSEVU!$A$1:$M$4972,11,FALSE)</f>
        <v>#N/A</v>
      </c>
      <c r="J778" s="63" t="e">
        <f>VLOOKUP(K778,Export6[#All],2,FALSE)</f>
        <v>#N/A</v>
      </c>
      <c r="K778" s="32"/>
      <c r="L778" s="33"/>
      <c r="M778" s="67" t="e">
        <f t="shared" si="12"/>
        <v>#N/A</v>
      </c>
      <c r="N778" s="61"/>
    </row>
    <row r="779" spans="1:14" x14ac:dyDescent="0.2">
      <c r="A779" s="32"/>
      <c r="B779" s="45" t="e">
        <f>VLOOKUP($A779,EVID_OSEVU!$A$1:$M$4972,2,FALSE)</f>
        <v>#N/A</v>
      </c>
      <c r="C779" s="45" t="e">
        <f>VLOOKUP($A779,EVID_OSEVU!$A$1:$M$4972,3,FALSE)</f>
        <v>#N/A</v>
      </c>
      <c r="D779" s="45" t="e">
        <f>VLOOKUP($A779,EVID_OSEVU!$A$1:$M$4972,4,FALSE)</f>
        <v>#N/A</v>
      </c>
      <c r="E779" s="35"/>
      <c r="F779" s="45" t="e">
        <f>VLOOKUP($A779,EVID_OSEVU!$A$1:$M$4972,7,FALSE)</f>
        <v>#N/A</v>
      </c>
      <c r="G779" s="45" t="e">
        <f>VLOOKUP($A779,EVID_OSEVU!$A$1:$M$4972,8,FALSE)</f>
        <v>#N/A</v>
      </c>
      <c r="H779" s="45" t="e">
        <f>VLOOKUP($A779,EVID_OSEVU!$A$1:$M$4972,11,FALSE)</f>
        <v>#N/A</v>
      </c>
      <c r="I779" s="58" t="e">
        <f>VLOOKUP($A779,EVID_OSEVU!$A$1:$M$4972,11,FALSE)</f>
        <v>#N/A</v>
      </c>
      <c r="J779" s="63" t="e">
        <f>VLOOKUP(K779,Export6[#All],2,FALSE)</f>
        <v>#N/A</v>
      </c>
      <c r="K779" s="32"/>
      <c r="L779" s="33"/>
      <c r="M779" s="67" t="e">
        <f t="shared" si="12"/>
        <v>#N/A</v>
      </c>
      <c r="N779" s="61"/>
    </row>
    <row r="780" spans="1:14" x14ac:dyDescent="0.2">
      <c r="A780" s="32"/>
      <c r="B780" s="45" t="e">
        <f>VLOOKUP($A780,EVID_OSEVU!$A$1:$M$4972,2,FALSE)</f>
        <v>#N/A</v>
      </c>
      <c r="C780" s="45" t="e">
        <f>VLOOKUP($A780,EVID_OSEVU!$A$1:$M$4972,3,FALSE)</f>
        <v>#N/A</v>
      </c>
      <c r="D780" s="45" t="e">
        <f>VLOOKUP($A780,EVID_OSEVU!$A$1:$M$4972,4,FALSE)</f>
        <v>#N/A</v>
      </c>
      <c r="E780" s="35"/>
      <c r="F780" s="45" t="e">
        <f>VLOOKUP($A780,EVID_OSEVU!$A$1:$M$4972,7,FALSE)</f>
        <v>#N/A</v>
      </c>
      <c r="G780" s="45" t="e">
        <f>VLOOKUP($A780,EVID_OSEVU!$A$1:$M$4972,8,FALSE)</f>
        <v>#N/A</v>
      </c>
      <c r="H780" s="45" t="e">
        <f>VLOOKUP($A780,EVID_OSEVU!$A$1:$M$4972,11,FALSE)</f>
        <v>#N/A</v>
      </c>
      <c r="I780" s="58" t="e">
        <f>VLOOKUP($A780,EVID_OSEVU!$A$1:$M$4972,11,FALSE)</f>
        <v>#N/A</v>
      </c>
      <c r="J780" s="63" t="e">
        <f>VLOOKUP(K780,Export6[#All],2,FALSE)</f>
        <v>#N/A</v>
      </c>
      <c r="K780" s="32"/>
      <c r="L780" s="33"/>
      <c r="M780" s="67" t="e">
        <f t="shared" si="12"/>
        <v>#N/A</v>
      </c>
      <c r="N780" s="61"/>
    </row>
    <row r="781" spans="1:14" x14ac:dyDescent="0.2">
      <c r="A781" s="32"/>
      <c r="B781" s="45" t="e">
        <f>VLOOKUP($A781,EVID_OSEVU!$A$1:$M$4972,2,FALSE)</f>
        <v>#N/A</v>
      </c>
      <c r="C781" s="45" t="e">
        <f>VLOOKUP($A781,EVID_OSEVU!$A$1:$M$4972,3,FALSE)</f>
        <v>#N/A</v>
      </c>
      <c r="D781" s="45" t="e">
        <f>VLOOKUP($A781,EVID_OSEVU!$A$1:$M$4972,4,FALSE)</f>
        <v>#N/A</v>
      </c>
      <c r="E781" s="35"/>
      <c r="F781" s="45" t="e">
        <f>VLOOKUP($A781,EVID_OSEVU!$A$1:$M$4972,7,FALSE)</f>
        <v>#N/A</v>
      </c>
      <c r="G781" s="45" t="e">
        <f>VLOOKUP($A781,EVID_OSEVU!$A$1:$M$4972,8,FALSE)</f>
        <v>#N/A</v>
      </c>
      <c r="H781" s="45" t="e">
        <f>VLOOKUP($A781,EVID_OSEVU!$A$1:$M$4972,11,FALSE)</f>
        <v>#N/A</v>
      </c>
      <c r="I781" s="58" t="e">
        <f>VLOOKUP($A781,EVID_OSEVU!$A$1:$M$4972,11,FALSE)</f>
        <v>#N/A</v>
      </c>
      <c r="J781" s="63" t="e">
        <f>VLOOKUP(K781,Export6[#All],2,FALSE)</f>
        <v>#N/A</v>
      </c>
      <c r="K781" s="32"/>
      <c r="L781" s="33"/>
      <c r="M781" s="67" t="e">
        <f t="shared" si="12"/>
        <v>#N/A</v>
      </c>
      <c r="N781" s="61"/>
    </row>
    <row r="782" spans="1:14" x14ac:dyDescent="0.2">
      <c r="A782" s="32"/>
      <c r="B782" s="45" t="e">
        <f>VLOOKUP($A782,EVID_OSEVU!$A$1:$M$4972,2,FALSE)</f>
        <v>#N/A</v>
      </c>
      <c r="C782" s="45" t="e">
        <f>VLOOKUP($A782,EVID_OSEVU!$A$1:$M$4972,3,FALSE)</f>
        <v>#N/A</v>
      </c>
      <c r="D782" s="45" t="e">
        <f>VLOOKUP($A782,EVID_OSEVU!$A$1:$M$4972,4,FALSE)</f>
        <v>#N/A</v>
      </c>
      <c r="E782" s="35"/>
      <c r="F782" s="45" t="e">
        <f>VLOOKUP($A782,EVID_OSEVU!$A$1:$M$4972,7,FALSE)</f>
        <v>#N/A</v>
      </c>
      <c r="G782" s="45" t="e">
        <f>VLOOKUP($A782,EVID_OSEVU!$A$1:$M$4972,8,FALSE)</f>
        <v>#N/A</v>
      </c>
      <c r="H782" s="45" t="e">
        <f>VLOOKUP($A782,EVID_OSEVU!$A$1:$M$4972,11,FALSE)</f>
        <v>#N/A</v>
      </c>
      <c r="I782" s="58" t="e">
        <f>VLOOKUP($A782,EVID_OSEVU!$A$1:$M$4972,11,FALSE)</f>
        <v>#N/A</v>
      </c>
      <c r="J782" s="63" t="e">
        <f>VLOOKUP(K782,Export6[#All],2,FALSE)</f>
        <v>#N/A</v>
      </c>
      <c r="K782" s="32"/>
      <c r="L782" s="33"/>
      <c r="M782" s="67" t="e">
        <f t="shared" si="12"/>
        <v>#N/A</v>
      </c>
      <c r="N782" s="61"/>
    </row>
    <row r="783" spans="1:14" x14ac:dyDescent="0.2">
      <c r="A783" s="32"/>
      <c r="B783" s="45" t="e">
        <f>VLOOKUP($A783,EVID_OSEVU!$A$1:$M$4972,2,FALSE)</f>
        <v>#N/A</v>
      </c>
      <c r="C783" s="45" t="e">
        <f>VLOOKUP($A783,EVID_OSEVU!$A$1:$M$4972,3,FALSE)</f>
        <v>#N/A</v>
      </c>
      <c r="D783" s="45" t="e">
        <f>VLOOKUP($A783,EVID_OSEVU!$A$1:$M$4972,4,FALSE)</f>
        <v>#N/A</v>
      </c>
      <c r="E783" s="35"/>
      <c r="F783" s="45" t="e">
        <f>VLOOKUP($A783,EVID_OSEVU!$A$1:$M$4972,7,FALSE)</f>
        <v>#N/A</v>
      </c>
      <c r="G783" s="45" t="e">
        <f>VLOOKUP($A783,EVID_OSEVU!$A$1:$M$4972,8,FALSE)</f>
        <v>#N/A</v>
      </c>
      <c r="H783" s="45" t="e">
        <f>VLOOKUP($A783,EVID_OSEVU!$A$1:$M$4972,11,FALSE)</f>
        <v>#N/A</v>
      </c>
      <c r="I783" s="58" t="e">
        <f>VLOOKUP($A783,EVID_OSEVU!$A$1:$M$4972,11,FALSE)</f>
        <v>#N/A</v>
      </c>
      <c r="J783" s="63" t="e">
        <f>VLOOKUP(K783,Export6[#All],2,FALSE)</f>
        <v>#N/A</v>
      </c>
      <c r="K783" s="32"/>
      <c r="L783" s="33"/>
      <c r="M783" s="67" t="e">
        <f t="shared" si="12"/>
        <v>#N/A</v>
      </c>
      <c r="N783" s="61"/>
    </row>
    <row r="784" spans="1:14" x14ac:dyDescent="0.2">
      <c r="A784" s="32"/>
      <c r="B784" s="45" t="e">
        <f>VLOOKUP($A784,EVID_OSEVU!$A$1:$M$4972,2,FALSE)</f>
        <v>#N/A</v>
      </c>
      <c r="C784" s="45" t="e">
        <f>VLOOKUP($A784,EVID_OSEVU!$A$1:$M$4972,3,FALSE)</f>
        <v>#N/A</v>
      </c>
      <c r="D784" s="45" t="e">
        <f>VLOOKUP($A784,EVID_OSEVU!$A$1:$M$4972,4,FALSE)</f>
        <v>#N/A</v>
      </c>
      <c r="E784" s="35"/>
      <c r="F784" s="45" t="e">
        <f>VLOOKUP($A784,EVID_OSEVU!$A$1:$M$4972,7,FALSE)</f>
        <v>#N/A</v>
      </c>
      <c r="G784" s="45" t="e">
        <f>VLOOKUP($A784,EVID_OSEVU!$A$1:$M$4972,8,FALSE)</f>
        <v>#N/A</v>
      </c>
      <c r="H784" s="45" t="e">
        <f>VLOOKUP($A784,EVID_OSEVU!$A$1:$M$4972,11,FALSE)</f>
        <v>#N/A</v>
      </c>
      <c r="I784" s="58" t="e">
        <f>VLOOKUP($A784,EVID_OSEVU!$A$1:$M$4972,11,FALSE)</f>
        <v>#N/A</v>
      </c>
      <c r="J784" s="63" t="e">
        <f>VLOOKUP(K784,Export6[#All],2,FALSE)</f>
        <v>#N/A</v>
      </c>
      <c r="K784" s="32"/>
      <c r="L784" s="33"/>
      <c r="M784" s="67" t="e">
        <f t="shared" si="12"/>
        <v>#N/A</v>
      </c>
      <c r="N784" s="61"/>
    </row>
    <row r="785" spans="1:14" x14ac:dyDescent="0.2">
      <c r="A785" s="32"/>
      <c r="B785" s="45" t="e">
        <f>VLOOKUP($A785,EVID_OSEVU!$A$1:$M$4972,2,FALSE)</f>
        <v>#N/A</v>
      </c>
      <c r="C785" s="45" t="e">
        <f>VLOOKUP($A785,EVID_OSEVU!$A$1:$M$4972,3,FALSE)</f>
        <v>#N/A</v>
      </c>
      <c r="D785" s="45" t="e">
        <f>VLOOKUP($A785,EVID_OSEVU!$A$1:$M$4972,4,FALSE)</f>
        <v>#N/A</v>
      </c>
      <c r="E785" s="35"/>
      <c r="F785" s="45" t="e">
        <f>VLOOKUP($A785,EVID_OSEVU!$A$1:$M$4972,7,FALSE)</f>
        <v>#N/A</v>
      </c>
      <c r="G785" s="45" t="e">
        <f>VLOOKUP($A785,EVID_OSEVU!$A$1:$M$4972,8,FALSE)</f>
        <v>#N/A</v>
      </c>
      <c r="H785" s="45" t="e">
        <f>VLOOKUP($A785,EVID_OSEVU!$A$1:$M$4972,11,FALSE)</f>
        <v>#N/A</v>
      </c>
      <c r="I785" s="58" t="e">
        <f>VLOOKUP($A785,EVID_OSEVU!$A$1:$M$4972,11,FALSE)</f>
        <v>#N/A</v>
      </c>
      <c r="J785" s="63" t="e">
        <f>VLOOKUP(K785,Export6[#All],2,FALSE)</f>
        <v>#N/A</v>
      </c>
      <c r="K785" s="32"/>
      <c r="L785" s="33"/>
      <c r="M785" s="67" t="e">
        <f t="shared" si="12"/>
        <v>#N/A</v>
      </c>
      <c r="N785" s="61"/>
    </row>
    <row r="786" spans="1:14" x14ac:dyDescent="0.2">
      <c r="A786" s="32"/>
      <c r="B786" s="45" t="e">
        <f>VLOOKUP($A786,EVID_OSEVU!$A$1:$M$4972,2,FALSE)</f>
        <v>#N/A</v>
      </c>
      <c r="C786" s="45" t="e">
        <f>VLOOKUP($A786,EVID_OSEVU!$A$1:$M$4972,3,FALSE)</f>
        <v>#N/A</v>
      </c>
      <c r="D786" s="45" t="e">
        <f>VLOOKUP($A786,EVID_OSEVU!$A$1:$M$4972,4,FALSE)</f>
        <v>#N/A</v>
      </c>
      <c r="E786" s="35"/>
      <c r="F786" s="45" t="e">
        <f>VLOOKUP($A786,EVID_OSEVU!$A$1:$M$4972,7,FALSE)</f>
        <v>#N/A</v>
      </c>
      <c r="G786" s="45" t="e">
        <f>VLOOKUP($A786,EVID_OSEVU!$A$1:$M$4972,8,FALSE)</f>
        <v>#N/A</v>
      </c>
      <c r="H786" s="45" t="e">
        <f>VLOOKUP($A786,EVID_OSEVU!$A$1:$M$4972,11,FALSE)</f>
        <v>#N/A</v>
      </c>
      <c r="I786" s="58" t="e">
        <f>VLOOKUP($A786,EVID_OSEVU!$A$1:$M$4972,11,FALSE)</f>
        <v>#N/A</v>
      </c>
      <c r="J786" s="63" t="e">
        <f>VLOOKUP(K786,Export6[#All],2,FALSE)</f>
        <v>#N/A</v>
      </c>
      <c r="K786" s="32"/>
      <c r="L786" s="33"/>
      <c r="M786" s="67" t="e">
        <f t="shared" si="12"/>
        <v>#N/A</v>
      </c>
      <c r="N786" s="61"/>
    </row>
    <row r="787" spans="1:14" x14ac:dyDescent="0.2">
      <c r="A787" s="32"/>
      <c r="B787" s="45" t="e">
        <f>VLOOKUP($A787,EVID_OSEVU!$A$1:$M$4972,2,FALSE)</f>
        <v>#N/A</v>
      </c>
      <c r="C787" s="45" t="e">
        <f>VLOOKUP($A787,EVID_OSEVU!$A$1:$M$4972,3,FALSE)</f>
        <v>#N/A</v>
      </c>
      <c r="D787" s="45" t="e">
        <f>VLOOKUP($A787,EVID_OSEVU!$A$1:$M$4972,4,FALSE)</f>
        <v>#N/A</v>
      </c>
      <c r="E787" s="35"/>
      <c r="F787" s="45" t="e">
        <f>VLOOKUP($A787,EVID_OSEVU!$A$1:$M$4972,7,FALSE)</f>
        <v>#N/A</v>
      </c>
      <c r="G787" s="45" t="e">
        <f>VLOOKUP($A787,EVID_OSEVU!$A$1:$M$4972,8,FALSE)</f>
        <v>#N/A</v>
      </c>
      <c r="H787" s="45" t="e">
        <f>VLOOKUP($A787,EVID_OSEVU!$A$1:$M$4972,11,FALSE)</f>
        <v>#N/A</v>
      </c>
      <c r="I787" s="58" t="e">
        <f>VLOOKUP($A787,EVID_OSEVU!$A$1:$M$4972,11,FALSE)</f>
        <v>#N/A</v>
      </c>
      <c r="J787" s="63" t="e">
        <f>VLOOKUP(K787,Export6[#All],2,FALSE)</f>
        <v>#N/A</v>
      </c>
      <c r="K787" s="32"/>
      <c r="L787" s="33"/>
      <c r="M787" s="67" t="e">
        <f t="shared" si="12"/>
        <v>#N/A</v>
      </c>
      <c r="N787" s="61"/>
    </row>
    <row r="788" spans="1:14" x14ac:dyDescent="0.2">
      <c r="A788" s="32"/>
      <c r="B788" s="45" t="e">
        <f>VLOOKUP($A788,EVID_OSEVU!$A$1:$M$4972,2,FALSE)</f>
        <v>#N/A</v>
      </c>
      <c r="C788" s="45" t="e">
        <f>VLOOKUP($A788,EVID_OSEVU!$A$1:$M$4972,3,FALSE)</f>
        <v>#N/A</v>
      </c>
      <c r="D788" s="45" t="e">
        <f>VLOOKUP($A788,EVID_OSEVU!$A$1:$M$4972,4,FALSE)</f>
        <v>#N/A</v>
      </c>
      <c r="E788" s="35"/>
      <c r="F788" s="45" t="e">
        <f>VLOOKUP($A788,EVID_OSEVU!$A$1:$M$4972,7,FALSE)</f>
        <v>#N/A</v>
      </c>
      <c r="G788" s="45" t="e">
        <f>VLOOKUP($A788,EVID_OSEVU!$A$1:$M$4972,8,FALSE)</f>
        <v>#N/A</v>
      </c>
      <c r="H788" s="45" t="e">
        <f>VLOOKUP($A788,EVID_OSEVU!$A$1:$M$4972,11,FALSE)</f>
        <v>#N/A</v>
      </c>
      <c r="I788" s="58" t="e">
        <f>VLOOKUP($A788,EVID_OSEVU!$A$1:$M$4972,11,FALSE)</f>
        <v>#N/A</v>
      </c>
      <c r="J788" s="63" t="e">
        <f>VLOOKUP(K788,Export6[#All],2,FALSE)</f>
        <v>#N/A</v>
      </c>
      <c r="K788" s="32"/>
      <c r="L788" s="33"/>
      <c r="M788" s="67" t="e">
        <f t="shared" si="12"/>
        <v>#N/A</v>
      </c>
      <c r="N788" s="61"/>
    </row>
    <row r="789" spans="1:14" x14ac:dyDescent="0.2">
      <c r="A789" s="32"/>
      <c r="B789" s="45" t="e">
        <f>VLOOKUP($A789,EVID_OSEVU!$A$1:$M$4972,2,FALSE)</f>
        <v>#N/A</v>
      </c>
      <c r="C789" s="45" t="e">
        <f>VLOOKUP($A789,EVID_OSEVU!$A$1:$M$4972,3,FALSE)</f>
        <v>#N/A</v>
      </c>
      <c r="D789" s="45" t="e">
        <f>VLOOKUP($A789,EVID_OSEVU!$A$1:$M$4972,4,FALSE)</f>
        <v>#N/A</v>
      </c>
      <c r="E789" s="35"/>
      <c r="F789" s="45" t="e">
        <f>VLOOKUP($A789,EVID_OSEVU!$A$1:$M$4972,7,FALSE)</f>
        <v>#N/A</v>
      </c>
      <c r="G789" s="45" t="e">
        <f>VLOOKUP($A789,EVID_OSEVU!$A$1:$M$4972,8,FALSE)</f>
        <v>#N/A</v>
      </c>
      <c r="H789" s="45" t="e">
        <f>VLOOKUP($A789,EVID_OSEVU!$A$1:$M$4972,11,FALSE)</f>
        <v>#N/A</v>
      </c>
      <c r="I789" s="58" t="e">
        <f>VLOOKUP($A789,EVID_OSEVU!$A$1:$M$4972,11,FALSE)</f>
        <v>#N/A</v>
      </c>
      <c r="J789" s="63" t="e">
        <f>VLOOKUP(K789,Export6[#All],2,FALSE)</f>
        <v>#N/A</v>
      </c>
      <c r="K789" s="32"/>
      <c r="L789" s="33"/>
      <c r="M789" s="67" t="e">
        <f t="shared" si="12"/>
        <v>#N/A</v>
      </c>
      <c r="N789" s="61"/>
    </row>
    <row r="790" spans="1:14" x14ac:dyDescent="0.2">
      <c r="A790" s="32"/>
      <c r="B790" s="45" t="e">
        <f>VLOOKUP($A790,EVID_OSEVU!$A$1:$M$4972,2,FALSE)</f>
        <v>#N/A</v>
      </c>
      <c r="C790" s="45" t="e">
        <f>VLOOKUP($A790,EVID_OSEVU!$A$1:$M$4972,3,FALSE)</f>
        <v>#N/A</v>
      </c>
      <c r="D790" s="45" t="e">
        <f>VLOOKUP($A790,EVID_OSEVU!$A$1:$M$4972,4,FALSE)</f>
        <v>#N/A</v>
      </c>
      <c r="E790" s="35"/>
      <c r="F790" s="45" t="e">
        <f>VLOOKUP($A790,EVID_OSEVU!$A$1:$M$4972,7,FALSE)</f>
        <v>#N/A</v>
      </c>
      <c r="G790" s="45" t="e">
        <f>VLOOKUP($A790,EVID_OSEVU!$A$1:$M$4972,8,FALSE)</f>
        <v>#N/A</v>
      </c>
      <c r="H790" s="45" t="e">
        <f>VLOOKUP($A790,EVID_OSEVU!$A$1:$M$4972,11,FALSE)</f>
        <v>#N/A</v>
      </c>
      <c r="I790" s="58" t="e">
        <f>VLOOKUP($A790,EVID_OSEVU!$A$1:$M$4972,11,FALSE)</f>
        <v>#N/A</v>
      </c>
      <c r="J790" s="63" t="e">
        <f>VLOOKUP(K790,Export6[#All],2,FALSE)</f>
        <v>#N/A</v>
      </c>
      <c r="K790" s="32"/>
      <c r="L790" s="33"/>
      <c r="M790" s="67" t="e">
        <f t="shared" si="12"/>
        <v>#N/A</v>
      </c>
      <c r="N790" s="61"/>
    </row>
    <row r="791" spans="1:14" x14ac:dyDescent="0.2">
      <c r="A791" s="32"/>
      <c r="B791" s="45" t="e">
        <f>VLOOKUP($A791,EVID_OSEVU!$A$1:$M$4972,2,FALSE)</f>
        <v>#N/A</v>
      </c>
      <c r="C791" s="45" t="e">
        <f>VLOOKUP($A791,EVID_OSEVU!$A$1:$M$4972,3,FALSE)</f>
        <v>#N/A</v>
      </c>
      <c r="D791" s="45" t="e">
        <f>VLOOKUP($A791,EVID_OSEVU!$A$1:$M$4972,4,FALSE)</f>
        <v>#N/A</v>
      </c>
      <c r="E791" s="35"/>
      <c r="F791" s="45" t="e">
        <f>VLOOKUP($A791,EVID_OSEVU!$A$1:$M$4972,7,FALSE)</f>
        <v>#N/A</v>
      </c>
      <c r="G791" s="45" t="e">
        <f>VLOOKUP($A791,EVID_OSEVU!$A$1:$M$4972,8,FALSE)</f>
        <v>#N/A</v>
      </c>
      <c r="H791" s="45" t="e">
        <f>VLOOKUP($A791,EVID_OSEVU!$A$1:$M$4972,11,FALSE)</f>
        <v>#N/A</v>
      </c>
      <c r="I791" s="58" t="e">
        <f>VLOOKUP($A791,EVID_OSEVU!$A$1:$M$4972,11,FALSE)</f>
        <v>#N/A</v>
      </c>
      <c r="J791" s="63" t="e">
        <f>VLOOKUP(K791,Export6[#All],2,FALSE)</f>
        <v>#N/A</v>
      </c>
      <c r="K791" s="32"/>
      <c r="L791" s="33"/>
      <c r="M791" s="67" t="e">
        <f t="shared" si="12"/>
        <v>#N/A</v>
      </c>
      <c r="N791" s="61"/>
    </row>
    <row r="792" spans="1:14" x14ac:dyDescent="0.2">
      <c r="A792" s="32"/>
      <c r="B792" s="45" t="e">
        <f>VLOOKUP($A792,EVID_OSEVU!$A$1:$M$4972,2,FALSE)</f>
        <v>#N/A</v>
      </c>
      <c r="C792" s="45" t="e">
        <f>VLOOKUP($A792,EVID_OSEVU!$A$1:$M$4972,3,FALSE)</f>
        <v>#N/A</v>
      </c>
      <c r="D792" s="45" t="e">
        <f>VLOOKUP($A792,EVID_OSEVU!$A$1:$M$4972,4,FALSE)</f>
        <v>#N/A</v>
      </c>
      <c r="E792" s="35"/>
      <c r="F792" s="45" t="e">
        <f>VLOOKUP($A792,EVID_OSEVU!$A$1:$M$4972,7,FALSE)</f>
        <v>#N/A</v>
      </c>
      <c r="G792" s="45" t="e">
        <f>VLOOKUP($A792,EVID_OSEVU!$A$1:$M$4972,8,FALSE)</f>
        <v>#N/A</v>
      </c>
      <c r="H792" s="45" t="e">
        <f>VLOOKUP($A792,EVID_OSEVU!$A$1:$M$4972,11,FALSE)</f>
        <v>#N/A</v>
      </c>
      <c r="I792" s="58" t="e">
        <f>VLOOKUP($A792,EVID_OSEVU!$A$1:$M$4972,11,FALSE)</f>
        <v>#N/A</v>
      </c>
      <c r="J792" s="63" t="e">
        <f>VLOOKUP(K792,Export6[#All],2,FALSE)</f>
        <v>#N/A</v>
      </c>
      <c r="K792" s="32"/>
      <c r="L792" s="33"/>
      <c r="M792" s="67" t="e">
        <f t="shared" si="12"/>
        <v>#N/A</v>
      </c>
      <c r="N792" s="61"/>
    </row>
    <row r="793" spans="1:14" x14ac:dyDescent="0.2">
      <c r="A793" s="32"/>
      <c r="B793" s="45" t="e">
        <f>VLOOKUP($A793,EVID_OSEVU!$A$1:$M$4972,2,FALSE)</f>
        <v>#N/A</v>
      </c>
      <c r="C793" s="45" t="e">
        <f>VLOOKUP($A793,EVID_OSEVU!$A$1:$M$4972,3,FALSE)</f>
        <v>#N/A</v>
      </c>
      <c r="D793" s="45" t="e">
        <f>VLOOKUP($A793,EVID_OSEVU!$A$1:$M$4972,4,FALSE)</f>
        <v>#N/A</v>
      </c>
      <c r="E793" s="35"/>
      <c r="F793" s="45" t="e">
        <f>VLOOKUP($A793,EVID_OSEVU!$A$1:$M$4972,7,FALSE)</f>
        <v>#N/A</v>
      </c>
      <c r="G793" s="45" t="e">
        <f>VLOOKUP($A793,EVID_OSEVU!$A$1:$M$4972,8,FALSE)</f>
        <v>#N/A</v>
      </c>
      <c r="H793" s="45" t="e">
        <f>VLOOKUP($A793,EVID_OSEVU!$A$1:$M$4972,11,FALSE)</f>
        <v>#N/A</v>
      </c>
      <c r="I793" s="58" t="e">
        <f>VLOOKUP($A793,EVID_OSEVU!$A$1:$M$4972,11,FALSE)</f>
        <v>#N/A</v>
      </c>
      <c r="J793" s="63" t="e">
        <f>VLOOKUP(K793,Export6[#All],2,FALSE)</f>
        <v>#N/A</v>
      </c>
      <c r="K793" s="32"/>
      <c r="L793" s="33"/>
      <c r="M793" s="67" t="e">
        <f t="shared" si="12"/>
        <v>#N/A</v>
      </c>
      <c r="N793" s="61"/>
    </row>
    <row r="794" spans="1:14" x14ac:dyDescent="0.2">
      <c r="A794" s="32"/>
      <c r="B794" s="45" t="e">
        <f>VLOOKUP($A794,EVID_OSEVU!$A$1:$M$4972,2,FALSE)</f>
        <v>#N/A</v>
      </c>
      <c r="C794" s="45" t="e">
        <f>VLOOKUP($A794,EVID_OSEVU!$A$1:$M$4972,3,FALSE)</f>
        <v>#N/A</v>
      </c>
      <c r="D794" s="45" t="e">
        <f>VLOOKUP($A794,EVID_OSEVU!$A$1:$M$4972,4,FALSE)</f>
        <v>#N/A</v>
      </c>
      <c r="E794" s="35"/>
      <c r="F794" s="45" t="e">
        <f>VLOOKUP($A794,EVID_OSEVU!$A$1:$M$4972,7,FALSE)</f>
        <v>#N/A</v>
      </c>
      <c r="G794" s="45" t="e">
        <f>VLOOKUP($A794,EVID_OSEVU!$A$1:$M$4972,8,FALSE)</f>
        <v>#N/A</v>
      </c>
      <c r="H794" s="45" t="e">
        <f>VLOOKUP($A794,EVID_OSEVU!$A$1:$M$4972,11,FALSE)</f>
        <v>#N/A</v>
      </c>
      <c r="I794" s="58" t="e">
        <f>VLOOKUP($A794,EVID_OSEVU!$A$1:$M$4972,11,FALSE)</f>
        <v>#N/A</v>
      </c>
      <c r="J794" s="63" t="e">
        <f>VLOOKUP(K794,Export6[#All],2,FALSE)</f>
        <v>#N/A</v>
      </c>
      <c r="K794" s="32"/>
      <c r="L794" s="33"/>
      <c r="M794" s="67" t="e">
        <f t="shared" si="12"/>
        <v>#N/A</v>
      </c>
      <c r="N794" s="61"/>
    </row>
    <row r="795" spans="1:14" x14ac:dyDescent="0.2">
      <c r="A795" s="32"/>
      <c r="B795" s="45" t="e">
        <f>VLOOKUP($A795,EVID_OSEVU!$A$1:$M$4972,2,FALSE)</f>
        <v>#N/A</v>
      </c>
      <c r="C795" s="45" t="e">
        <f>VLOOKUP($A795,EVID_OSEVU!$A$1:$M$4972,3,FALSE)</f>
        <v>#N/A</v>
      </c>
      <c r="D795" s="45" t="e">
        <f>VLOOKUP($A795,EVID_OSEVU!$A$1:$M$4972,4,FALSE)</f>
        <v>#N/A</v>
      </c>
      <c r="E795" s="35"/>
      <c r="F795" s="45" t="e">
        <f>VLOOKUP($A795,EVID_OSEVU!$A$1:$M$4972,7,FALSE)</f>
        <v>#N/A</v>
      </c>
      <c r="G795" s="45" t="e">
        <f>VLOOKUP($A795,EVID_OSEVU!$A$1:$M$4972,8,FALSE)</f>
        <v>#N/A</v>
      </c>
      <c r="H795" s="45" t="e">
        <f>VLOOKUP($A795,EVID_OSEVU!$A$1:$M$4972,11,FALSE)</f>
        <v>#N/A</v>
      </c>
      <c r="I795" s="58" t="e">
        <f>VLOOKUP($A795,EVID_OSEVU!$A$1:$M$4972,11,FALSE)</f>
        <v>#N/A</v>
      </c>
      <c r="J795" s="63" t="e">
        <f>VLOOKUP(K795,Export6[#All],2,FALSE)</f>
        <v>#N/A</v>
      </c>
      <c r="K795" s="32"/>
      <c r="L795" s="33"/>
      <c r="M795" s="67" t="e">
        <f t="shared" si="12"/>
        <v>#N/A</v>
      </c>
      <c r="N795" s="61"/>
    </row>
    <row r="796" spans="1:14" x14ac:dyDescent="0.2">
      <c r="A796" s="32"/>
      <c r="B796" s="45" t="e">
        <f>VLOOKUP($A796,EVID_OSEVU!$A$1:$M$4972,2,FALSE)</f>
        <v>#N/A</v>
      </c>
      <c r="C796" s="45" t="e">
        <f>VLOOKUP($A796,EVID_OSEVU!$A$1:$M$4972,3,FALSE)</f>
        <v>#N/A</v>
      </c>
      <c r="D796" s="45" t="e">
        <f>VLOOKUP($A796,EVID_OSEVU!$A$1:$M$4972,4,FALSE)</f>
        <v>#N/A</v>
      </c>
      <c r="E796" s="35"/>
      <c r="F796" s="45" t="e">
        <f>VLOOKUP($A796,EVID_OSEVU!$A$1:$M$4972,7,FALSE)</f>
        <v>#N/A</v>
      </c>
      <c r="G796" s="45" t="e">
        <f>VLOOKUP($A796,EVID_OSEVU!$A$1:$M$4972,8,FALSE)</f>
        <v>#N/A</v>
      </c>
      <c r="H796" s="45" t="e">
        <f>VLOOKUP($A796,EVID_OSEVU!$A$1:$M$4972,11,FALSE)</f>
        <v>#N/A</v>
      </c>
      <c r="I796" s="58" t="e">
        <f>VLOOKUP($A796,EVID_OSEVU!$A$1:$M$4972,11,FALSE)</f>
        <v>#N/A</v>
      </c>
      <c r="J796" s="63" t="e">
        <f>VLOOKUP(K796,Export6[#All],2,FALSE)</f>
        <v>#N/A</v>
      </c>
      <c r="K796" s="32"/>
      <c r="L796" s="33"/>
      <c r="M796" s="67" t="e">
        <f t="shared" si="12"/>
        <v>#N/A</v>
      </c>
      <c r="N796" s="61"/>
    </row>
    <row r="797" spans="1:14" x14ac:dyDescent="0.2">
      <c r="A797" s="32"/>
      <c r="B797" s="45" t="e">
        <f>VLOOKUP($A797,EVID_OSEVU!$A$1:$M$4972,2,FALSE)</f>
        <v>#N/A</v>
      </c>
      <c r="C797" s="45" t="e">
        <f>VLOOKUP($A797,EVID_OSEVU!$A$1:$M$4972,3,FALSE)</f>
        <v>#N/A</v>
      </c>
      <c r="D797" s="45" t="e">
        <f>VLOOKUP($A797,EVID_OSEVU!$A$1:$M$4972,4,FALSE)</f>
        <v>#N/A</v>
      </c>
      <c r="E797" s="35"/>
      <c r="F797" s="45" t="e">
        <f>VLOOKUP($A797,EVID_OSEVU!$A$1:$M$4972,7,FALSE)</f>
        <v>#N/A</v>
      </c>
      <c r="G797" s="45" t="e">
        <f>VLOOKUP($A797,EVID_OSEVU!$A$1:$M$4972,8,FALSE)</f>
        <v>#N/A</v>
      </c>
      <c r="H797" s="45" t="e">
        <f>VLOOKUP($A797,EVID_OSEVU!$A$1:$M$4972,11,FALSE)</f>
        <v>#N/A</v>
      </c>
      <c r="I797" s="58" t="e">
        <f>VLOOKUP($A797,EVID_OSEVU!$A$1:$M$4972,11,FALSE)</f>
        <v>#N/A</v>
      </c>
      <c r="J797" s="63" t="e">
        <f>VLOOKUP(K797,Export6[#All],2,FALSE)</f>
        <v>#N/A</v>
      </c>
      <c r="K797" s="32"/>
      <c r="L797" s="33"/>
      <c r="M797" s="67" t="e">
        <f t="shared" si="12"/>
        <v>#N/A</v>
      </c>
      <c r="N797" s="61"/>
    </row>
    <row r="798" spans="1:14" x14ac:dyDescent="0.2">
      <c r="A798" s="32"/>
      <c r="B798" s="45" t="e">
        <f>VLOOKUP($A798,EVID_OSEVU!$A$1:$M$4972,2,FALSE)</f>
        <v>#N/A</v>
      </c>
      <c r="C798" s="45" t="e">
        <f>VLOOKUP($A798,EVID_OSEVU!$A$1:$M$4972,3,FALSE)</f>
        <v>#N/A</v>
      </c>
      <c r="D798" s="45" t="e">
        <f>VLOOKUP($A798,EVID_OSEVU!$A$1:$M$4972,4,FALSE)</f>
        <v>#N/A</v>
      </c>
      <c r="E798" s="35"/>
      <c r="F798" s="45" t="e">
        <f>VLOOKUP($A798,EVID_OSEVU!$A$1:$M$4972,7,FALSE)</f>
        <v>#N/A</v>
      </c>
      <c r="G798" s="45" t="e">
        <f>VLOOKUP($A798,EVID_OSEVU!$A$1:$M$4972,8,FALSE)</f>
        <v>#N/A</v>
      </c>
      <c r="H798" s="45" t="e">
        <f>VLOOKUP($A798,EVID_OSEVU!$A$1:$M$4972,11,FALSE)</f>
        <v>#N/A</v>
      </c>
      <c r="I798" s="58" t="e">
        <f>VLOOKUP($A798,EVID_OSEVU!$A$1:$M$4972,11,FALSE)</f>
        <v>#N/A</v>
      </c>
      <c r="J798" s="63" t="e">
        <f>VLOOKUP(K798,Export6[#All],2,FALSE)</f>
        <v>#N/A</v>
      </c>
      <c r="K798" s="32"/>
      <c r="L798" s="33"/>
      <c r="M798" s="67" t="e">
        <f t="shared" si="12"/>
        <v>#N/A</v>
      </c>
      <c r="N798" s="61"/>
    </row>
    <row r="799" spans="1:14" x14ac:dyDescent="0.2">
      <c r="A799" s="32"/>
      <c r="B799" s="45" t="e">
        <f>VLOOKUP($A799,EVID_OSEVU!$A$1:$M$4972,2,FALSE)</f>
        <v>#N/A</v>
      </c>
      <c r="C799" s="45" t="e">
        <f>VLOOKUP($A799,EVID_OSEVU!$A$1:$M$4972,3,FALSE)</f>
        <v>#N/A</v>
      </c>
      <c r="D799" s="45" t="e">
        <f>VLOOKUP($A799,EVID_OSEVU!$A$1:$M$4972,4,FALSE)</f>
        <v>#N/A</v>
      </c>
      <c r="E799" s="35"/>
      <c r="F799" s="45" t="e">
        <f>VLOOKUP($A799,EVID_OSEVU!$A$1:$M$4972,7,FALSE)</f>
        <v>#N/A</v>
      </c>
      <c r="G799" s="45" t="e">
        <f>VLOOKUP($A799,EVID_OSEVU!$A$1:$M$4972,8,FALSE)</f>
        <v>#N/A</v>
      </c>
      <c r="H799" s="45" t="e">
        <f>VLOOKUP($A799,EVID_OSEVU!$A$1:$M$4972,11,FALSE)</f>
        <v>#N/A</v>
      </c>
      <c r="I799" s="58" t="e">
        <f>VLOOKUP($A799,EVID_OSEVU!$A$1:$M$4972,11,FALSE)</f>
        <v>#N/A</v>
      </c>
      <c r="J799" s="63" t="e">
        <f>VLOOKUP(K799,Export6[#All],2,FALSE)</f>
        <v>#N/A</v>
      </c>
      <c r="K799" s="32"/>
      <c r="L799" s="33"/>
      <c r="M799" s="67" t="e">
        <f t="shared" si="12"/>
        <v>#N/A</v>
      </c>
      <c r="N799" s="61"/>
    </row>
    <row r="800" spans="1:14" x14ac:dyDescent="0.2">
      <c r="A800" s="32"/>
      <c r="B800" s="45" t="e">
        <f>VLOOKUP($A800,EVID_OSEVU!$A$1:$M$4972,2,FALSE)</f>
        <v>#N/A</v>
      </c>
      <c r="C800" s="45" t="e">
        <f>VLOOKUP($A800,EVID_OSEVU!$A$1:$M$4972,3,FALSE)</f>
        <v>#N/A</v>
      </c>
      <c r="D800" s="45" t="e">
        <f>VLOOKUP($A800,EVID_OSEVU!$A$1:$M$4972,4,FALSE)</f>
        <v>#N/A</v>
      </c>
      <c r="E800" s="35"/>
      <c r="F800" s="45" t="e">
        <f>VLOOKUP($A800,EVID_OSEVU!$A$1:$M$4972,7,FALSE)</f>
        <v>#N/A</v>
      </c>
      <c r="G800" s="45" t="e">
        <f>VLOOKUP($A800,EVID_OSEVU!$A$1:$M$4972,8,FALSE)</f>
        <v>#N/A</v>
      </c>
      <c r="H800" s="45" t="e">
        <f>VLOOKUP($A800,EVID_OSEVU!$A$1:$M$4972,11,FALSE)</f>
        <v>#N/A</v>
      </c>
      <c r="I800" s="58" t="e">
        <f>VLOOKUP($A800,EVID_OSEVU!$A$1:$M$4972,11,FALSE)</f>
        <v>#N/A</v>
      </c>
      <c r="J800" s="63" t="e">
        <f>VLOOKUP(K800,Export6[#All],2,FALSE)</f>
        <v>#N/A</v>
      </c>
      <c r="K800" s="32"/>
      <c r="L800" s="33"/>
      <c r="M800" s="67" t="e">
        <f t="shared" si="12"/>
        <v>#N/A</v>
      </c>
      <c r="N800" s="61"/>
    </row>
    <row r="801" spans="1:14" x14ac:dyDescent="0.2">
      <c r="A801" s="32"/>
      <c r="B801" s="45" t="e">
        <f>VLOOKUP($A801,EVID_OSEVU!$A$1:$M$4972,2,FALSE)</f>
        <v>#N/A</v>
      </c>
      <c r="C801" s="45" t="e">
        <f>VLOOKUP($A801,EVID_OSEVU!$A$1:$M$4972,3,FALSE)</f>
        <v>#N/A</v>
      </c>
      <c r="D801" s="45" t="e">
        <f>VLOOKUP($A801,EVID_OSEVU!$A$1:$M$4972,4,FALSE)</f>
        <v>#N/A</v>
      </c>
      <c r="E801" s="35"/>
      <c r="F801" s="45" t="e">
        <f>VLOOKUP($A801,EVID_OSEVU!$A$1:$M$4972,7,FALSE)</f>
        <v>#N/A</v>
      </c>
      <c r="G801" s="45" t="e">
        <f>VLOOKUP($A801,EVID_OSEVU!$A$1:$M$4972,8,FALSE)</f>
        <v>#N/A</v>
      </c>
      <c r="H801" s="45" t="e">
        <f>VLOOKUP($A801,EVID_OSEVU!$A$1:$M$4972,11,FALSE)</f>
        <v>#N/A</v>
      </c>
      <c r="I801" s="58" t="e">
        <f>VLOOKUP($A801,EVID_OSEVU!$A$1:$M$4972,11,FALSE)</f>
        <v>#N/A</v>
      </c>
      <c r="J801" s="63" t="e">
        <f>VLOOKUP(K801,Export6[#All],2,FALSE)</f>
        <v>#N/A</v>
      </c>
      <c r="K801" s="32"/>
      <c r="L801" s="33"/>
      <c r="M801" s="67" t="e">
        <f t="shared" si="12"/>
        <v>#N/A</v>
      </c>
      <c r="N801" s="61"/>
    </row>
    <row r="802" spans="1:14" x14ac:dyDescent="0.2">
      <c r="A802" s="32"/>
      <c r="B802" s="45" t="e">
        <f>VLOOKUP($A802,EVID_OSEVU!$A$1:$M$4972,2,FALSE)</f>
        <v>#N/A</v>
      </c>
      <c r="C802" s="45" t="e">
        <f>VLOOKUP($A802,EVID_OSEVU!$A$1:$M$4972,3,FALSE)</f>
        <v>#N/A</v>
      </c>
      <c r="D802" s="45" t="e">
        <f>VLOOKUP($A802,EVID_OSEVU!$A$1:$M$4972,4,FALSE)</f>
        <v>#N/A</v>
      </c>
      <c r="E802" s="35"/>
      <c r="F802" s="45" t="e">
        <f>VLOOKUP($A802,EVID_OSEVU!$A$1:$M$4972,7,FALSE)</f>
        <v>#N/A</v>
      </c>
      <c r="G802" s="45" t="e">
        <f>VLOOKUP($A802,EVID_OSEVU!$A$1:$M$4972,8,FALSE)</f>
        <v>#N/A</v>
      </c>
      <c r="H802" s="45" t="e">
        <f>VLOOKUP($A802,EVID_OSEVU!$A$1:$M$4972,11,FALSE)</f>
        <v>#N/A</v>
      </c>
      <c r="I802" s="58" t="e">
        <f>VLOOKUP($A802,EVID_OSEVU!$A$1:$M$4972,11,FALSE)</f>
        <v>#N/A</v>
      </c>
      <c r="J802" s="63" t="e">
        <f>VLOOKUP(K802,Export6[#All],2,FALSE)</f>
        <v>#N/A</v>
      </c>
      <c r="K802" s="32"/>
      <c r="L802" s="33"/>
      <c r="M802" s="67" t="e">
        <f t="shared" si="12"/>
        <v>#N/A</v>
      </c>
      <c r="N802" s="61"/>
    </row>
    <row r="803" spans="1:14" x14ac:dyDescent="0.2">
      <c r="A803" s="32"/>
      <c r="B803" s="45" t="e">
        <f>VLOOKUP($A803,EVID_OSEVU!$A$1:$M$4972,2,FALSE)</f>
        <v>#N/A</v>
      </c>
      <c r="C803" s="45" t="e">
        <f>VLOOKUP($A803,EVID_OSEVU!$A$1:$M$4972,3,FALSE)</f>
        <v>#N/A</v>
      </c>
      <c r="D803" s="45" t="e">
        <f>VLOOKUP($A803,EVID_OSEVU!$A$1:$M$4972,4,FALSE)</f>
        <v>#N/A</v>
      </c>
      <c r="E803" s="35"/>
      <c r="F803" s="45" t="e">
        <f>VLOOKUP($A803,EVID_OSEVU!$A$1:$M$4972,7,FALSE)</f>
        <v>#N/A</v>
      </c>
      <c r="G803" s="45" t="e">
        <f>VLOOKUP($A803,EVID_OSEVU!$A$1:$M$4972,8,FALSE)</f>
        <v>#N/A</v>
      </c>
      <c r="H803" s="45" t="e">
        <f>VLOOKUP($A803,EVID_OSEVU!$A$1:$M$4972,11,FALSE)</f>
        <v>#N/A</v>
      </c>
      <c r="I803" s="58" t="e">
        <f>VLOOKUP($A803,EVID_OSEVU!$A$1:$M$4972,11,FALSE)</f>
        <v>#N/A</v>
      </c>
      <c r="J803" s="63" t="e">
        <f>VLOOKUP(K803,Export6[#All],2,FALSE)</f>
        <v>#N/A</v>
      </c>
      <c r="K803" s="32"/>
      <c r="L803" s="33"/>
      <c r="M803" s="67" t="e">
        <f t="shared" si="12"/>
        <v>#N/A</v>
      </c>
      <c r="N803" s="61"/>
    </row>
    <row r="804" spans="1:14" x14ac:dyDescent="0.2">
      <c r="A804" s="32"/>
      <c r="B804" s="45" t="e">
        <f>VLOOKUP($A804,EVID_OSEVU!$A$1:$M$4972,2,FALSE)</f>
        <v>#N/A</v>
      </c>
      <c r="C804" s="45" t="e">
        <f>VLOOKUP($A804,EVID_OSEVU!$A$1:$M$4972,3,FALSE)</f>
        <v>#N/A</v>
      </c>
      <c r="D804" s="45" t="e">
        <f>VLOOKUP($A804,EVID_OSEVU!$A$1:$M$4972,4,FALSE)</f>
        <v>#N/A</v>
      </c>
      <c r="E804" s="35"/>
      <c r="F804" s="45" t="e">
        <f>VLOOKUP($A804,EVID_OSEVU!$A$1:$M$4972,7,FALSE)</f>
        <v>#N/A</v>
      </c>
      <c r="G804" s="45" t="e">
        <f>VLOOKUP($A804,EVID_OSEVU!$A$1:$M$4972,8,FALSE)</f>
        <v>#N/A</v>
      </c>
      <c r="H804" s="45" t="e">
        <f>VLOOKUP($A804,EVID_OSEVU!$A$1:$M$4972,11,FALSE)</f>
        <v>#N/A</v>
      </c>
      <c r="I804" s="58" t="e">
        <f>VLOOKUP($A804,EVID_OSEVU!$A$1:$M$4972,11,FALSE)</f>
        <v>#N/A</v>
      </c>
      <c r="J804" s="63" t="e">
        <f>VLOOKUP(K804,Export6[#All],2,FALSE)</f>
        <v>#N/A</v>
      </c>
      <c r="K804" s="32"/>
      <c r="L804" s="33"/>
      <c r="M804" s="67" t="e">
        <f t="shared" si="12"/>
        <v>#N/A</v>
      </c>
      <c r="N804" s="61"/>
    </row>
    <row r="805" spans="1:14" x14ac:dyDescent="0.2">
      <c r="A805" s="32"/>
      <c r="B805" s="45" t="e">
        <f>VLOOKUP($A805,EVID_OSEVU!$A$1:$M$4972,2,FALSE)</f>
        <v>#N/A</v>
      </c>
      <c r="C805" s="45" t="e">
        <f>VLOOKUP($A805,EVID_OSEVU!$A$1:$M$4972,3,FALSE)</f>
        <v>#N/A</v>
      </c>
      <c r="D805" s="45" t="e">
        <f>VLOOKUP($A805,EVID_OSEVU!$A$1:$M$4972,4,FALSE)</f>
        <v>#N/A</v>
      </c>
      <c r="E805" s="35"/>
      <c r="F805" s="45" t="e">
        <f>VLOOKUP($A805,EVID_OSEVU!$A$1:$M$4972,7,FALSE)</f>
        <v>#N/A</v>
      </c>
      <c r="G805" s="45" t="e">
        <f>VLOOKUP($A805,EVID_OSEVU!$A$1:$M$4972,8,FALSE)</f>
        <v>#N/A</v>
      </c>
      <c r="H805" s="45" t="e">
        <f>VLOOKUP($A805,EVID_OSEVU!$A$1:$M$4972,11,FALSE)</f>
        <v>#N/A</v>
      </c>
      <c r="I805" s="58" t="e">
        <f>VLOOKUP($A805,EVID_OSEVU!$A$1:$M$4972,11,FALSE)</f>
        <v>#N/A</v>
      </c>
      <c r="J805" s="63" t="e">
        <f>VLOOKUP(K805,Export6[#All],2,FALSE)</f>
        <v>#N/A</v>
      </c>
      <c r="K805" s="32"/>
      <c r="L805" s="33"/>
      <c r="M805" s="67" t="e">
        <f t="shared" si="12"/>
        <v>#N/A</v>
      </c>
      <c r="N805" s="61"/>
    </row>
    <row r="806" spans="1:14" x14ac:dyDescent="0.2">
      <c r="A806" s="32"/>
      <c r="B806" s="45" t="e">
        <f>VLOOKUP($A806,EVID_OSEVU!$A$1:$M$4972,2,FALSE)</f>
        <v>#N/A</v>
      </c>
      <c r="C806" s="45" t="e">
        <f>VLOOKUP($A806,EVID_OSEVU!$A$1:$M$4972,3,FALSE)</f>
        <v>#N/A</v>
      </c>
      <c r="D806" s="45" t="e">
        <f>VLOOKUP($A806,EVID_OSEVU!$A$1:$M$4972,4,FALSE)</f>
        <v>#N/A</v>
      </c>
      <c r="E806" s="35"/>
      <c r="F806" s="45" t="e">
        <f>VLOOKUP($A806,EVID_OSEVU!$A$1:$M$4972,7,FALSE)</f>
        <v>#N/A</v>
      </c>
      <c r="G806" s="45" t="e">
        <f>VLOOKUP($A806,EVID_OSEVU!$A$1:$M$4972,8,FALSE)</f>
        <v>#N/A</v>
      </c>
      <c r="H806" s="45" t="e">
        <f>VLOOKUP($A806,EVID_OSEVU!$A$1:$M$4972,11,FALSE)</f>
        <v>#N/A</v>
      </c>
      <c r="I806" s="58" t="e">
        <f>VLOOKUP($A806,EVID_OSEVU!$A$1:$M$4972,11,FALSE)</f>
        <v>#N/A</v>
      </c>
      <c r="J806" s="63" t="e">
        <f>VLOOKUP(K806,Export6[#All],2,FALSE)</f>
        <v>#N/A</v>
      </c>
      <c r="K806" s="32"/>
      <c r="L806" s="33"/>
      <c r="M806" s="67" t="e">
        <f t="shared" si="12"/>
        <v>#N/A</v>
      </c>
      <c r="N806" s="61"/>
    </row>
    <row r="807" spans="1:14" x14ac:dyDescent="0.2">
      <c r="A807" s="32"/>
      <c r="B807" s="45" t="e">
        <f>VLOOKUP($A807,EVID_OSEVU!$A$1:$M$4972,2,FALSE)</f>
        <v>#N/A</v>
      </c>
      <c r="C807" s="45" t="e">
        <f>VLOOKUP($A807,EVID_OSEVU!$A$1:$M$4972,3,FALSE)</f>
        <v>#N/A</v>
      </c>
      <c r="D807" s="45" t="e">
        <f>VLOOKUP($A807,EVID_OSEVU!$A$1:$M$4972,4,FALSE)</f>
        <v>#N/A</v>
      </c>
      <c r="E807" s="35"/>
      <c r="F807" s="45" t="e">
        <f>VLOOKUP($A807,EVID_OSEVU!$A$1:$M$4972,7,FALSE)</f>
        <v>#N/A</v>
      </c>
      <c r="G807" s="45" t="e">
        <f>VLOOKUP($A807,EVID_OSEVU!$A$1:$M$4972,8,FALSE)</f>
        <v>#N/A</v>
      </c>
      <c r="H807" s="45" t="e">
        <f>VLOOKUP($A807,EVID_OSEVU!$A$1:$M$4972,11,FALSE)</f>
        <v>#N/A</v>
      </c>
      <c r="I807" s="58" t="e">
        <f>VLOOKUP($A807,EVID_OSEVU!$A$1:$M$4972,11,FALSE)</f>
        <v>#N/A</v>
      </c>
      <c r="J807" s="63" t="e">
        <f>VLOOKUP(K807,Export6[#All],2,FALSE)</f>
        <v>#N/A</v>
      </c>
      <c r="K807" s="32"/>
      <c r="L807" s="33"/>
      <c r="M807" s="67" t="e">
        <f t="shared" si="12"/>
        <v>#N/A</v>
      </c>
      <c r="N807" s="61"/>
    </row>
    <row r="808" spans="1:14" x14ac:dyDescent="0.2">
      <c r="A808" s="32"/>
      <c r="B808" s="45" t="e">
        <f>VLOOKUP($A808,EVID_OSEVU!$A$1:$M$4972,2,FALSE)</f>
        <v>#N/A</v>
      </c>
      <c r="C808" s="45" t="e">
        <f>VLOOKUP($A808,EVID_OSEVU!$A$1:$M$4972,3,FALSE)</f>
        <v>#N/A</v>
      </c>
      <c r="D808" s="45" t="e">
        <f>VLOOKUP($A808,EVID_OSEVU!$A$1:$M$4972,4,FALSE)</f>
        <v>#N/A</v>
      </c>
      <c r="E808" s="35"/>
      <c r="F808" s="45" t="e">
        <f>VLOOKUP($A808,EVID_OSEVU!$A$1:$M$4972,7,FALSE)</f>
        <v>#N/A</v>
      </c>
      <c r="G808" s="45" t="e">
        <f>VLOOKUP($A808,EVID_OSEVU!$A$1:$M$4972,8,FALSE)</f>
        <v>#N/A</v>
      </c>
      <c r="H808" s="45" t="e">
        <f>VLOOKUP($A808,EVID_OSEVU!$A$1:$M$4972,11,FALSE)</f>
        <v>#N/A</v>
      </c>
      <c r="I808" s="58" t="e">
        <f>VLOOKUP($A808,EVID_OSEVU!$A$1:$M$4972,11,FALSE)</f>
        <v>#N/A</v>
      </c>
      <c r="J808" s="63" t="e">
        <f>VLOOKUP(K808,Export6[#All],2,FALSE)</f>
        <v>#N/A</v>
      </c>
      <c r="K808" s="32"/>
      <c r="L808" s="33"/>
      <c r="M808" s="67" t="e">
        <f t="shared" si="12"/>
        <v>#N/A</v>
      </c>
      <c r="N808" s="61"/>
    </row>
    <row r="809" spans="1:14" x14ac:dyDescent="0.2">
      <c r="A809" s="32"/>
      <c r="B809" s="45" t="e">
        <f>VLOOKUP($A809,EVID_OSEVU!$A$1:$M$4972,2,FALSE)</f>
        <v>#N/A</v>
      </c>
      <c r="C809" s="45" t="e">
        <f>VLOOKUP($A809,EVID_OSEVU!$A$1:$M$4972,3,FALSE)</f>
        <v>#N/A</v>
      </c>
      <c r="D809" s="45" t="e">
        <f>VLOOKUP($A809,EVID_OSEVU!$A$1:$M$4972,4,FALSE)</f>
        <v>#N/A</v>
      </c>
      <c r="E809" s="35"/>
      <c r="F809" s="45" t="e">
        <f>VLOOKUP($A809,EVID_OSEVU!$A$1:$M$4972,7,FALSE)</f>
        <v>#N/A</v>
      </c>
      <c r="G809" s="45" t="e">
        <f>VLOOKUP($A809,EVID_OSEVU!$A$1:$M$4972,8,FALSE)</f>
        <v>#N/A</v>
      </c>
      <c r="H809" s="45" t="e">
        <f>VLOOKUP($A809,EVID_OSEVU!$A$1:$M$4972,11,FALSE)</f>
        <v>#N/A</v>
      </c>
      <c r="I809" s="58" t="e">
        <f>VLOOKUP($A809,EVID_OSEVU!$A$1:$M$4972,11,FALSE)</f>
        <v>#N/A</v>
      </c>
      <c r="J809" s="63" t="e">
        <f>VLOOKUP(K809,Export6[#All],2,FALSE)</f>
        <v>#N/A</v>
      </c>
      <c r="K809" s="32"/>
      <c r="L809" s="33"/>
      <c r="M809" s="67" t="e">
        <f t="shared" si="12"/>
        <v>#N/A</v>
      </c>
      <c r="N809" s="61"/>
    </row>
    <row r="810" spans="1:14" x14ac:dyDescent="0.2">
      <c r="A810" s="32"/>
      <c r="B810" s="45" t="e">
        <f>VLOOKUP($A810,EVID_OSEVU!$A$1:$M$4972,2,FALSE)</f>
        <v>#N/A</v>
      </c>
      <c r="C810" s="45" t="e">
        <f>VLOOKUP($A810,EVID_OSEVU!$A$1:$M$4972,3,FALSE)</f>
        <v>#N/A</v>
      </c>
      <c r="D810" s="45" t="e">
        <f>VLOOKUP($A810,EVID_OSEVU!$A$1:$M$4972,4,FALSE)</f>
        <v>#N/A</v>
      </c>
      <c r="E810" s="35"/>
      <c r="F810" s="45" t="e">
        <f>VLOOKUP($A810,EVID_OSEVU!$A$1:$M$4972,7,FALSE)</f>
        <v>#N/A</v>
      </c>
      <c r="G810" s="45" t="e">
        <f>VLOOKUP($A810,EVID_OSEVU!$A$1:$M$4972,8,FALSE)</f>
        <v>#N/A</v>
      </c>
      <c r="H810" s="45" t="e">
        <f>VLOOKUP($A810,EVID_OSEVU!$A$1:$M$4972,11,FALSE)</f>
        <v>#N/A</v>
      </c>
      <c r="I810" s="58" t="e">
        <f>VLOOKUP($A810,EVID_OSEVU!$A$1:$M$4972,11,FALSE)</f>
        <v>#N/A</v>
      </c>
      <c r="J810" s="63" t="e">
        <f>VLOOKUP(K810,Export6[#All],2,FALSE)</f>
        <v>#N/A</v>
      </c>
      <c r="K810" s="32"/>
      <c r="L810" s="33"/>
      <c r="M810" s="67" t="e">
        <f t="shared" si="12"/>
        <v>#N/A</v>
      </c>
      <c r="N810" s="61"/>
    </row>
    <row r="811" spans="1:14" x14ac:dyDescent="0.2">
      <c r="A811" s="32"/>
      <c r="B811" s="45" t="e">
        <f>VLOOKUP($A811,EVID_OSEVU!$A$1:$M$4972,2,FALSE)</f>
        <v>#N/A</v>
      </c>
      <c r="C811" s="45" t="e">
        <f>VLOOKUP($A811,EVID_OSEVU!$A$1:$M$4972,3,FALSE)</f>
        <v>#N/A</v>
      </c>
      <c r="D811" s="45" t="e">
        <f>VLOOKUP($A811,EVID_OSEVU!$A$1:$M$4972,4,FALSE)</f>
        <v>#N/A</v>
      </c>
      <c r="E811" s="35"/>
      <c r="F811" s="45" t="e">
        <f>VLOOKUP($A811,EVID_OSEVU!$A$1:$M$4972,7,FALSE)</f>
        <v>#N/A</v>
      </c>
      <c r="G811" s="45" t="e">
        <f>VLOOKUP($A811,EVID_OSEVU!$A$1:$M$4972,8,FALSE)</f>
        <v>#N/A</v>
      </c>
      <c r="H811" s="45" t="e">
        <f>VLOOKUP($A811,EVID_OSEVU!$A$1:$M$4972,11,FALSE)</f>
        <v>#N/A</v>
      </c>
      <c r="I811" s="58" t="e">
        <f>VLOOKUP($A811,EVID_OSEVU!$A$1:$M$4972,11,FALSE)</f>
        <v>#N/A</v>
      </c>
      <c r="J811" s="63" t="e">
        <f>VLOOKUP(K811,Export6[#All],2,FALSE)</f>
        <v>#N/A</v>
      </c>
      <c r="K811" s="32"/>
      <c r="L811" s="33"/>
      <c r="M811" s="67" t="e">
        <f t="shared" si="12"/>
        <v>#N/A</v>
      </c>
      <c r="N811" s="61"/>
    </row>
    <row r="812" spans="1:14" x14ac:dyDescent="0.2">
      <c r="A812" s="32"/>
      <c r="B812" s="45" t="e">
        <f>VLOOKUP($A812,EVID_OSEVU!$A$1:$M$4972,2,FALSE)</f>
        <v>#N/A</v>
      </c>
      <c r="C812" s="45" t="e">
        <f>VLOOKUP($A812,EVID_OSEVU!$A$1:$M$4972,3,FALSE)</f>
        <v>#N/A</v>
      </c>
      <c r="D812" s="45" t="e">
        <f>VLOOKUP($A812,EVID_OSEVU!$A$1:$M$4972,4,FALSE)</f>
        <v>#N/A</v>
      </c>
      <c r="E812" s="35"/>
      <c r="F812" s="45" t="e">
        <f>VLOOKUP($A812,EVID_OSEVU!$A$1:$M$4972,7,FALSE)</f>
        <v>#N/A</v>
      </c>
      <c r="G812" s="45" t="e">
        <f>VLOOKUP($A812,EVID_OSEVU!$A$1:$M$4972,8,FALSE)</f>
        <v>#N/A</v>
      </c>
      <c r="H812" s="45" t="e">
        <f>VLOOKUP($A812,EVID_OSEVU!$A$1:$M$4972,11,FALSE)</f>
        <v>#N/A</v>
      </c>
      <c r="I812" s="58" t="e">
        <f>VLOOKUP($A812,EVID_OSEVU!$A$1:$M$4972,11,FALSE)</f>
        <v>#N/A</v>
      </c>
      <c r="J812" s="63" t="e">
        <f>VLOOKUP(K812,Export6[#All],2,FALSE)</f>
        <v>#N/A</v>
      </c>
      <c r="K812" s="32"/>
      <c r="L812" s="33"/>
      <c r="M812" s="67" t="e">
        <f t="shared" si="12"/>
        <v>#N/A</v>
      </c>
      <c r="N812" s="61"/>
    </row>
    <row r="813" spans="1:14" x14ac:dyDescent="0.2">
      <c r="A813" s="32"/>
      <c r="B813" s="45" t="e">
        <f>VLOOKUP($A813,EVID_OSEVU!$A$1:$M$4972,2,FALSE)</f>
        <v>#N/A</v>
      </c>
      <c r="C813" s="45" t="e">
        <f>VLOOKUP($A813,EVID_OSEVU!$A$1:$M$4972,3,FALSE)</f>
        <v>#N/A</v>
      </c>
      <c r="D813" s="45" t="e">
        <f>VLOOKUP($A813,EVID_OSEVU!$A$1:$M$4972,4,FALSE)</f>
        <v>#N/A</v>
      </c>
      <c r="E813" s="35"/>
      <c r="F813" s="45" t="e">
        <f>VLOOKUP($A813,EVID_OSEVU!$A$1:$M$4972,7,FALSE)</f>
        <v>#N/A</v>
      </c>
      <c r="G813" s="45" t="e">
        <f>VLOOKUP($A813,EVID_OSEVU!$A$1:$M$4972,8,FALSE)</f>
        <v>#N/A</v>
      </c>
      <c r="H813" s="45" t="e">
        <f>VLOOKUP($A813,EVID_OSEVU!$A$1:$M$4972,11,FALSE)</f>
        <v>#N/A</v>
      </c>
      <c r="I813" s="58" t="e">
        <f>VLOOKUP($A813,EVID_OSEVU!$A$1:$M$4972,11,FALSE)</f>
        <v>#N/A</v>
      </c>
      <c r="J813" s="63" t="e">
        <f>VLOOKUP(K813,Export6[#All],2,FALSE)</f>
        <v>#N/A</v>
      </c>
      <c r="K813" s="32"/>
      <c r="L813" s="33"/>
      <c r="M813" s="67" t="e">
        <f t="shared" si="12"/>
        <v>#N/A</v>
      </c>
      <c r="N813" s="61"/>
    </row>
    <row r="814" spans="1:14" x14ac:dyDescent="0.2">
      <c r="A814" s="32"/>
      <c r="B814" s="45" t="e">
        <f>VLOOKUP($A814,EVID_OSEVU!$A$1:$M$4972,2,FALSE)</f>
        <v>#N/A</v>
      </c>
      <c r="C814" s="45" t="e">
        <f>VLOOKUP($A814,EVID_OSEVU!$A$1:$M$4972,3,FALSE)</f>
        <v>#N/A</v>
      </c>
      <c r="D814" s="45" t="e">
        <f>VLOOKUP($A814,EVID_OSEVU!$A$1:$M$4972,4,FALSE)</f>
        <v>#N/A</v>
      </c>
      <c r="E814" s="35"/>
      <c r="F814" s="45" t="e">
        <f>VLOOKUP($A814,EVID_OSEVU!$A$1:$M$4972,7,FALSE)</f>
        <v>#N/A</v>
      </c>
      <c r="G814" s="45" t="e">
        <f>VLOOKUP($A814,EVID_OSEVU!$A$1:$M$4972,8,FALSE)</f>
        <v>#N/A</v>
      </c>
      <c r="H814" s="45" t="e">
        <f>VLOOKUP($A814,EVID_OSEVU!$A$1:$M$4972,11,FALSE)</f>
        <v>#N/A</v>
      </c>
      <c r="I814" s="58" t="e">
        <f>VLOOKUP($A814,EVID_OSEVU!$A$1:$M$4972,11,FALSE)</f>
        <v>#N/A</v>
      </c>
      <c r="J814" s="63" t="e">
        <f>VLOOKUP(K814,Export6[#All],2,FALSE)</f>
        <v>#N/A</v>
      </c>
      <c r="K814" s="32"/>
      <c r="L814" s="33"/>
      <c r="M814" s="67" t="e">
        <f t="shared" si="12"/>
        <v>#N/A</v>
      </c>
      <c r="N814" s="61"/>
    </row>
    <row r="815" spans="1:14" x14ac:dyDescent="0.2">
      <c r="A815" s="32"/>
      <c r="B815" s="45" t="e">
        <f>VLOOKUP($A815,EVID_OSEVU!$A$1:$M$4972,2,FALSE)</f>
        <v>#N/A</v>
      </c>
      <c r="C815" s="45" t="e">
        <f>VLOOKUP($A815,EVID_OSEVU!$A$1:$M$4972,3,FALSE)</f>
        <v>#N/A</v>
      </c>
      <c r="D815" s="45" t="e">
        <f>VLOOKUP($A815,EVID_OSEVU!$A$1:$M$4972,4,FALSE)</f>
        <v>#N/A</v>
      </c>
      <c r="E815" s="35"/>
      <c r="F815" s="45" t="e">
        <f>VLOOKUP($A815,EVID_OSEVU!$A$1:$M$4972,7,FALSE)</f>
        <v>#N/A</v>
      </c>
      <c r="G815" s="45" t="e">
        <f>VLOOKUP($A815,EVID_OSEVU!$A$1:$M$4972,8,FALSE)</f>
        <v>#N/A</v>
      </c>
      <c r="H815" s="45" t="e">
        <f>VLOOKUP($A815,EVID_OSEVU!$A$1:$M$4972,11,FALSE)</f>
        <v>#N/A</v>
      </c>
      <c r="I815" s="58" t="e">
        <f>VLOOKUP($A815,EVID_OSEVU!$A$1:$M$4972,11,FALSE)</f>
        <v>#N/A</v>
      </c>
      <c r="J815" s="63" t="e">
        <f>VLOOKUP(K815,Export6[#All],2,FALSE)</f>
        <v>#N/A</v>
      </c>
      <c r="K815" s="32"/>
      <c r="L815" s="33"/>
      <c r="M815" s="67" t="e">
        <f t="shared" si="12"/>
        <v>#N/A</v>
      </c>
      <c r="N815" s="61"/>
    </row>
    <row r="816" spans="1:14" x14ac:dyDescent="0.2">
      <c r="A816" s="32"/>
      <c r="B816" s="45" t="e">
        <f>VLOOKUP($A816,EVID_OSEVU!$A$1:$M$4972,2,FALSE)</f>
        <v>#N/A</v>
      </c>
      <c r="C816" s="45" t="e">
        <f>VLOOKUP($A816,EVID_OSEVU!$A$1:$M$4972,3,FALSE)</f>
        <v>#N/A</v>
      </c>
      <c r="D816" s="45" t="e">
        <f>VLOOKUP($A816,EVID_OSEVU!$A$1:$M$4972,4,FALSE)</f>
        <v>#N/A</v>
      </c>
      <c r="E816" s="35"/>
      <c r="F816" s="45" t="e">
        <f>VLOOKUP($A816,EVID_OSEVU!$A$1:$M$4972,7,FALSE)</f>
        <v>#N/A</v>
      </c>
      <c r="G816" s="45" t="e">
        <f>VLOOKUP($A816,EVID_OSEVU!$A$1:$M$4972,8,FALSE)</f>
        <v>#N/A</v>
      </c>
      <c r="H816" s="45" t="e">
        <f>VLOOKUP($A816,EVID_OSEVU!$A$1:$M$4972,11,FALSE)</f>
        <v>#N/A</v>
      </c>
      <c r="I816" s="58" t="e">
        <f>VLOOKUP($A816,EVID_OSEVU!$A$1:$M$4972,11,FALSE)</f>
        <v>#N/A</v>
      </c>
      <c r="J816" s="63" t="e">
        <f>VLOOKUP(K816,Export6[#All],2,FALSE)</f>
        <v>#N/A</v>
      </c>
      <c r="K816" s="32"/>
      <c r="L816" s="33"/>
      <c r="M816" s="67" t="e">
        <f t="shared" si="12"/>
        <v>#N/A</v>
      </c>
      <c r="N816" s="61"/>
    </row>
    <row r="817" spans="1:14" x14ac:dyDescent="0.2">
      <c r="A817" s="32"/>
      <c r="B817" s="45" t="e">
        <f>VLOOKUP($A817,EVID_OSEVU!$A$1:$M$4972,2,FALSE)</f>
        <v>#N/A</v>
      </c>
      <c r="C817" s="45" t="e">
        <f>VLOOKUP($A817,EVID_OSEVU!$A$1:$M$4972,3,FALSE)</f>
        <v>#N/A</v>
      </c>
      <c r="D817" s="45" t="e">
        <f>VLOOKUP($A817,EVID_OSEVU!$A$1:$M$4972,4,FALSE)</f>
        <v>#N/A</v>
      </c>
      <c r="E817" s="35"/>
      <c r="F817" s="45" t="e">
        <f>VLOOKUP($A817,EVID_OSEVU!$A$1:$M$4972,7,FALSE)</f>
        <v>#N/A</v>
      </c>
      <c r="G817" s="45" t="e">
        <f>VLOOKUP($A817,EVID_OSEVU!$A$1:$M$4972,8,FALSE)</f>
        <v>#N/A</v>
      </c>
      <c r="H817" s="45" t="e">
        <f>VLOOKUP($A817,EVID_OSEVU!$A$1:$M$4972,11,FALSE)</f>
        <v>#N/A</v>
      </c>
      <c r="I817" s="58" t="e">
        <f>VLOOKUP($A817,EVID_OSEVU!$A$1:$M$4972,11,FALSE)</f>
        <v>#N/A</v>
      </c>
      <c r="J817" s="63" t="e">
        <f>VLOOKUP(K817,Export6[#All],2,FALSE)</f>
        <v>#N/A</v>
      </c>
      <c r="K817" s="32"/>
      <c r="L817" s="33"/>
      <c r="M817" s="67" t="e">
        <f t="shared" si="12"/>
        <v>#N/A</v>
      </c>
      <c r="N817" s="61"/>
    </row>
    <row r="818" spans="1:14" x14ac:dyDescent="0.2">
      <c r="A818" s="32"/>
      <c r="B818" s="45" t="e">
        <f>VLOOKUP($A818,EVID_OSEVU!$A$1:$M$4972,2,FALSE)</f>
        <v>#N/A</v>
      </c>
      <c r="C818" s="45" t="e">
        <f>VLOOKUP($A818,EVID_OSEVU!$A$1:$M$4972,3,FALSE)</f>
        <v>#N/A</v>
      </c>
      <c r="D818" s="45" t="e">
        <f>VLOOKUP($A818,EVID_OSEVU!$A$1:$M$4972,4,FALSE)</f>
        <v>#N/A</v>
      </c>
      <c r="E818" s="35"/>
      <c r="F818" s="45" t="e">
        <f>VLOOKUP($A818,EVID_OSEVU!$A$1:$M$4972,7,FALSE)</f>
        <v>#N/A</v>
      </c>
      <c r="G818" s="45" t="e">
        <f>VLOOKUP($A818,EVID_OSEVU!$A$1:$M$4972,8,FALSE)</f>
        <v>#N/A</v>
      </c>
      <c r="H818" s="45" t="e">
        <f>VLOOKUP($A818,EVID_OSEVU!$A$1:$M$4972,11,FALSE)</f>
        <v>#N/A</v>
      </c>
      <c r="I818" s="58" t="e">
        <f>VLOOKUP($A818,EVID_OSEVU!$A$1:$M$4972,11,FALSE)</f>
        <v>#N/A</v>
      </c>
      <c r="J818" s="63" t="e">
        <f>VLOOKUP(K818,Export6[#All],2,FALSE)</f>
        <v>#N/A</v>
      </c>
      <c r="K818" s="32"/>
      <c r="L818" s="33"/>
      <c r="M818" s="67" t="e">
        <f t="shared" si="12"/>
        <v>#N/A</v>
      </c>
      <c r="N818" s="61"/>
    </row>
    <row r="819" spans="1:14" x14ac:dyDescent="0.2">
      <c r="A819" s="32"/>
      <c r="B819" s="45" t="e">
        <f>VLOOKUP($A819,EVID_OSEVU!$A$1:$M$4972,2,FALSE)</f>
        <v>#N/A</v>
      </c>
      <c r="C819" s="45" t="e">
        <f>VLOOKUP($A819,EVID_OSEVU!$A$1:$M$4972,3,FALSE)</f>
        <v>#N/A</v>
      </c>
      <c r="D819" s="45" t="e">
        <f>VLOOKUP($A819,EVID_OSEVU!$A$1:$M$4972,4,FALSE)</f>
        <v>#N/A</v>
      </c>
      <c r="E819" s="35"/>
      <c r="F819" s="45" t="e">
        <f>VLOOKUP($A819,EVID_OSEVU!$A$1:$M$4972,7,FALSE)</f>
        <v>#N/A</v>
      </c>
      <c r="G819" s="45" t="e">
        <f>VLOOKUP($A819,EVID_OSEVU!$A$1:$M$4972,8,FALSE)</f>
        <v>#N/A</v>
      </c>
      <c r="H819" s="45" t="e">
        <f>VLOOKUP($A819,EVID_OSEVU!$A$1:$M$4972,11,FALSE)</f>
        <v>#N/A</v>
      </c>
      <c r="I819" s="58" t="e">
        <f>VLOOKUP($A819,EVID_OSEVU!$A$1:$M$4972,11,FALSE)</f>
        <v>#N/A</v>
      </c>
      <c r="J819" s="63" t="e">
        <f>VLOOKUP(K819,Export6[#All],2,FALSE)</f>
        <v>#N/A</v>
      </c>
      <c r="K819" s="32"/>
      <c r="L819" s="33"/>
      <c r="M819" s="67" t="e">
        <f t="shared" si="12"/>
        <v>#N/A</v>
      </c>
      <c r="N819" s="61"/>
    </row>
    <row r="820" spans="1:14" x14ac:dyDescent="0.2">
      <c r="A820" s="32"/>
      <c r="B820" s="45" t="e">
        <f>VLOOKUP($A820,EVID_OSEVU!$A$1:$M$4972,2,FALSE)</f>
        <v>#N/A</v>
      </c>
      <c r="C820" s="45" t="e">
        <f>VLOOKUP($A820,EVID_OSEVU!$A$1:$M$4972,3,FALSE)</f>
        <v>#N/A</v>
      </c>
      <c r="D820" s="45" t="e">
        <f>VLOOKUP($A820,EVID_OSEVU!$A$1:$M$4972,4,FALSE)</f>
        <v>#N/A</v>
      </c>
      <c r="E820" s="35"/>
      <c r="F820" s="45" t="e">
        <f>VLOOKUP($A820,EVID_OSEVU!$A$1:$M$4972,7,FALSE)</f>
        <v>#N/A</v>
      </c>
      <c r="G820" s="45" t="e">
        <f>VLOOKUP($A820,EVID_OSEVU!$A$1:$M$4972,8,FALSE)</f>
        <v>#N/A</v>
      </c>
      <c r="H820" s="45" t="e">
        <f>VLOOKUP($A820,EVID_OSEVU!$A$1:$M$4972,11,FALSE)</f>
        <v>#N/A</v>
      </c>
      <c r="I820" s="58" t="e">
        <f>VLOOKUP($A820,EVID_OSEVU!$A$1:$M$4972,11,FALSE)</f>
        <v>#N/A</v>
      </c>
      <c r="J820" s="63" t="e">
        <f>VLOOKUP(K820,Export6[#All],2,FALSE)</f>
        <v>#N/A</v>
      </c>
      <c r="K820" s="32"/>
      <c r="L820" s="33"/>
      <c r="M820" s="67" t="e">
        <f t="shared" si="12"/>
        <v>#N/A</v>
      </c>
      <c r="N820" s="61"/>
    </row>
    <row r="821" spans="1:14" x14ac:dyDescent="0.2">
      <c r="A821" s="32"/>
      <c r="B821" s="45" t="e">
        <f>VLOOKUP($A821,EVID_OSEVU!$A$1:$M$4972,2,FALSE)</f>
        <v>#N/A</v>
      </c>
      <c r="C821" s="45" t="e">
        <f>VLOOKUP($A821,EVID_OSEVU!$A$1:$M$4972,3,FALSE)</f>
        <v>#N/A</v>
      </c>
      <c r="D821" s="45" t="e">
        <f>VLOOKUP($A821,EVID_OSEVU!$A$1:$M$4972,4,FALSE)</f>
        <v>#N/A</v>
      </c>
      <c r="E821" s="35"/>
      <c r="F821" s="45" t="e">
        <f>VLOOKUP($A821,EVID_OSEVU!$A$1:$M$4972,7,FALSE)</f>
        <v>#N/A</v>
      </c>
      <c r="G821" s="45" t="e">
        <f>VLOOKUP($A821,EVID_OSEVU!$A$1:$M$4972,8,FALSE)</f>
        <v>#N/A</v>
      </c>
      <c r="H821" s="45" t="e">
        <f>VLOOKUP($A821,EVID_OSEVU!$A$1:$M$4972,11,FALSE)</f>
        <v>#N/A</v>
      </c>
      <c r="I821" s="58" t="e">
        <f>VLOOKUP($A821,EVID_OSEVU!$A$1:$M$4972,11,FALSE)</f>
        <v>#N/A</v>
      </c>
      <c r="J821" s="63" t="e">
        <f>VLOOKUP(K821,Export6[#All],2,FALSE)</f>
        <v>#N/A</v>
      </c>
      <c r="K821" s="32"/>
      <c r="L821" s="33"/>
      <c r="M821" s="67" t="e">
        <f t="shared" si="12"/>
        <v>#N/A</v>
      </c>
      <c r="N821" s="61"/>
    </row>
    <row r="822" spans="1:14" x14ac:dyDescent="0.2">
      <c r="A822" s="32"/>
      <c r="B822" s="45" t="e">
        <f>VLOOKUP($A822,EVID_OSEVU!$A$1:$M$4972,2,FALSE)</f>
        <v>#N/A</v>
      </c>
      <c r="C822" s="45" t="e">
        <f>VLOOKUP($A822,EVID_OSEVU!$A$1:$M$4972,3,FALSE)</f>
        <v>#N/A</v>
      </c>
      <c r="D822" s="45" t="e">
        <f>VLOOKUP($A822,EVID_OSEVU!$A$1:$M$4972,4,FALSE)</f>
        <v>#N/A</v>
      </c>
      <c r="E822" s="35"/>
      <c r="F822" s="45" t="e">
        <f>VLOOKUP($A822,EVID_OSEVU!$A$1:$M$4972,7,FALSE)</f>
        <v>#N/A</v>
      </c>
      <c r="G822" s="45" t="e">
        <f>VLOOKUP($A822,EVID_OSEVU!$A$1:$M$4972,8,FALSE)</f>
        <v>#N/A</v>
      </c>
      <c r="H822" s="45" t="e">
        <f>VLOOKUP($A822,EVID_OSEVU!$A$1:$M$4972,11,FALSE)</f>
        <v>#N/A</v>
      </c>
      <c r="I822" s="58" t="e">
        <f>VLOOKUP($A822,EVID_OSEVU!$A$1:$M$4972,11,FALSE)</f>
        <v>#N/A</v>
      </c>
      <c r="J822" s="63" t="e">
        <f>VLOOKUP(K822,Export6[#All],2,FALSE)</f>
        <v>#N/A</v>
      </c>
      <c r="K822" s="32"/>
      <c r="L822" s="33"/>
      <c r="M822" s="67" t="e">
        <f t="shared" si="12"/>
        <v>#N/A</v>
      </c>
      <c r="N822" s="61"/>
    </row>
    <row r="823" spans="1:14" x14ac:dyDescent="0.2">
      <c r="A823" s="32"/>
      <c r="B823" s="45" t="e">
        <f>VLOOKUP($A823,EVID_OSEVU!$A$1:$M$4972,2,FALSE)</f>
        <v>#N/A</v>
      </c>
      <c r="C823" s="45" t="e">
        <f>VLOOKUP($A823,EVID_OSEVU!$A$1:$M$4972,3,FALSE)</f>
        <v>#N/A</v>
      </c>
      <c r="D823" s="45" t="e">
        <f>VLOOKUP($A823,EVID_OSEVU!$A$1:$M$4972,4,FALSE)</f>
        <v>#N/A</v>
      </c>
      <c r="E823" s="35"/>
      <c r="F823" s="45" t="e">
        <f>VLOOKUP($A823,EVID_OSEVU!$A$1:$M$4972,7,FALSE)</f>
        <v>#N/A</v>
      </c>
      <c r="G823" s="45" t="e">
        <f>VLOOKUP($A823,EVID_OSEVU!$A$1:$M$4972,8,FALSE)</f>
        <v>#N/A</v>
      </c>
      <c r="H823" s="45" t="e">
        <f>VLOOKUP($A823,EVID_OSEVU!$A$1:$M$4972,11,FALSE)</f>
        <v>#N/A</v>
      </c>
      <c r="I823" s="58" t="e">
        <f>VLOOKUP($A823,EVID_OSEVU!$A$1:$M$4972,11,FALSE)</f>
        <v>#N/A</v>
      </c>
      <c r="J823" s="63" t="e">
        <f>VLOOKUP(K823,Export6[#All],2,FALSE)</f>
        <v>#N/A</v>
      </c>
      <c r="K823" s="32"/>
      <c r="L823" s="33"/>
      <c r="M823" s="67" t="e">
        <f t="shared" si="12"/>
        <v>#N/A</v>
      </c>
      <c r="N823" s="61"/>
    </row>
    <row r="824" spans="1:14" x14ac:dyDescent="0.2">
      <c r="A824" s="32"/>
      <c r="B824" s="45" t="e">
        <f>VLOOKUP($A824,EVID_OSEVU!$A$1:$M$4972,2,FALSE)</f>
        <v>#N/A</v>
      </c>
      <c r="C824" s="45" t="e">
        <f>VLOOKUP($A824,EVID_OSEVU!$A$1:$M$4972,3,FALSE)</f>
        <v>#N/A</v>
      </c>
      <c r="D824" s="45" t="e">
        <f>VLOOKUP($A824,EVID_OSEVU!$A$1:$M$4972,4,FALSE)</f>
        <v>#N/A</v>
      </c>
      <c r="E824" s="35"/>
      <c r="F824" s="45" t="e">
        <f>VLOOKUP($A824,EVID_OSEVU!$A$1:$M$4972,7,FALSE)</f>
        <v>#N/A</v>
      </c>
      <c r="G824" s="45" t="e">
        <f>VLOOKUP($A824,EVID_OSEVU!$A$1:$M$4972,8,FALSE)</f>
        <v>#N/A</v>
      </c>
      <c r="H824" s="45" t="e">
        <f>VLOOKUP($A824,EVID_OSEVU!$A$1:$M$4972,11,FALSE)</f>
        <v>#N/A</v>
      </c>
      <c r="I824" s="58" t="e">
        <f>VLOOKUP($A824,EVID_OSEVU!$A$1:$M$4972,11,FALSE)</f>
        <v>#N/A</v>
      </c>
      <c r="J824" s="63" t="e">
        <f>VLOOKUP(K824,Export6[#All],2,FALSE)</f>
        <v>#N/A</v>
      </c>
      <c r="K824" s="32"/>
      <c r="L824" s="33"/>
      <c r="M824" s="67" t="e">
        <f t="shared" si="12"/>
        <v>#N/A</v>
      </c>
      <c r="N824" s="61"/>
    </row>
    <row r="825" spans="1:14" x14ac:dyDescent="0.2">
      <c r="A825" s="32"/>
      <c r="B825" s="45" t="e">
        <f>VLOOKUP($A825,EVID_OSEVU!$A$1:$M$4972,2,FALSE)</f>
        <v>#N/A</v>
      </c>
      <c r="C825" s="45" t="e">
        <f>VLOOKUP($A825,EVID_OSEVU!$A$1:$M$4972,3,FALSE)</f>
        <v>#N/A</v>
      </c>
      <c r="D825" s="45" t="e">
        <f>VLOOKUP($A825,EVID_OSEVU!$A$1:$M$4972,4,FALSE)</f>
        <v>#N/A</v>
      </c>
      <c r="E825" s="35"/>
      <c r="F825" s="45" t="e">
        <f>VLOOKUP($A825,EVID_OSEVU!$A$1:$M$4972,7,FALSE)</f>
        <v>#N/A</v>
      </c>
      <c r="G825" s="45" t="e">
        <f>VLOOKUP($A825,EVID_OSEVU!$A$1:$M$4972,8,FALSE)</f>
        <v>#N/A</v>
      </c>
      <c r="H825" s="45" t="e">
        <f>VLOOKUP($A825,EVID_OSEVU!$A$1:$M$4972,11,FALSE)</f>
        <v>#N/A</v>
      </c>
      <c r="I825" s="58" t="e">
        <f>VLOOKUP($A825,EVID_OSEVU!$A$1:$M$4972,11,FALSE)</f>
        <v>#N/A</v>
      </c>
      <c r="J825" s="63" t="e">
        <f>VLOOKUP(K825,Export6[#All],2,FALSE)</f>
        <v>#N/A</v>
      </c>
      <c r="K825" s="32"/>
      <c r="L825" s="33"/>
      <c r="M825" s="67" t="e">
        <f t="shared" si="12"/>
        <v>#N/A</v>
      </c>
      <c r="N825" s="61"/>
    </row>
    <row r="826" spans="1:14" x14ac:dyDescent="0.2">
      <c r="A826" s="32"/>
      <c r="B826" s="45" t="e">
        <f>VLOOKUP($A826,EVID_OSEVU!$A$1:$M$4972,2,FALSE)</f>
        <v>#N/A</v>
      </c>
      <c r="C826" s="45" t="e">
        <f>VLOOKUP($A826,EVID_OSEVU!$A$1:$M$4972,3,FALSE)</f>
        <v>#N/A</v>
      </c>
      <c r="D826" s="45" t="e">
        <f>VLOOKUP($A826,EVID_OSEVU!$A$1:$M$4972,4,FALSE)</f>
        <v>#N/A</v>
      </c>
      <c r="E826" s="35"/>
      <c r="F826" s="45" t="e">
        <f>VLOOKUP($A826,EVID_OSEVU!$A$1:$M$4972,7,FALSE)</f>
        <v>#N/A</v>
      </c>
      <c r="G826" s="45" t="e">
        <f>VLOOKUP($A826,EVID_OSEVU!$A$1:$M$4972,8,FALSE)</f>
        <v>#N/A</v>
      </c>
      <c r="H826" s="45" t="e">
        <f>VLOOKUP($A826,EVID_OSEVU!$A$1:$M$4972,11,FALSE)</f>
        <v>#N/A</v>
      </c>
      <c r="I826" s="58" t="e">
        <f>VLOOKUP($A826,EVID_OSEVU!$A$1:$M$4972,11,FALSE)</f>
        <v>#N/A</v>
      </c>
      <c r="J826" s="63" t="e">
        <f>VLOOKUP(K826,Export6[#All],2,FALSE)</f>
        <v>#N/A</v>
      </c>
      <c r="K826" s="32"/>
      <c r="L826" s="33"/>
      <c r="M826" s="67" t="e">
        <f t="shared" si="12"/>
        <v>#N/A</v>
      </c>
      <c r="N826" s="61"/>
    </row>
    <row r="827" spans="1:14" x14ac:dyDescent="0.2">
      <c r="A827" s="32"/>
      <c r="B827" s="45" t="e">
        <f>VLOOKUP($A827,EVID_OSEVU!$A$1:$M$4972,2,FALSE)</f>
        <v>#N/A</v>
      </c>
      <c r="C827" s="45" t="e">
        <f>VLOOKUP($A827,EVID_OSEVU!$A$1:$M$4972,3,FALSE)</f>
        <v>#N/A</v>
      </c>
      <c r="D827" s="45" t="e">
        <f>VLOOKUP($A827,EVID_OSEVU!$A$1:$M$4972,4,FALSE)</f>
        <v>#N/A</v>
      </c>
      <c r="E827" s="35"/>
      <c r="F827" s="45" t="e">
        <f>VLOOKUP($A827,EVID_OSEVU!$A$1:$M$4972,7,FALSE)</f>
        <v>#N/A</v>
      </c>
      <c r="G827" s="45" t="e">
        <f>VLOOKUP($A827,EVID_OSEVU!$A$1:$M$4972,8,FALSE)</f>
        <v>#N/A</v>
      </c>
      <c r="H827" s="45" t="e">
        <f>VLOOKUP($A827,EVID_OSEVU!$A$1:$M$4972,11,FALSE)</f>
        <v>#N/A</v>
      </c>
      <c r="I827" s="58" t="e">
        <f>VLOOKUP($A827,EVID_OSEVU!$A$1:$M$4972,11,FALSE)</f>
        <v>#N/A</v>
      </c>
      <c r="J827" s="63" t="e">
        <f>VLOOKUP(K827,Export6[#All],2,FALSE)</f>
        <v>#N/A</v>
      </c>
      <c r="K827" s="32"/>
      <c r="L827" s="33"/>
      <c r="M827" s="67" t="e">
        <f t="shared" si="12"/>
        <v>#N/A</v>
      </c>
      <c r="N827" s="61"/>
    </row>
    <row r="828" spans="1:14" x14ac:dyDescent="0.2">
      <c r="A828" s="32"/>
      <c r="B828" s="45" t="e">
        <f>VLOOKUP($A828,EVID_OSEVU!$A$1:$M$4972,2,FALSE)</f>
        <v>#N/A</v>
      </c>
      <c r="C828" s="45" t="e">
        <f>VLOOKUP($A828,EVID_OSEVU!$A$1:$M$4972,3,FALSE)</f>
        <v>#N/A</v>
      </c>
      <c r="D828" s="45" t="e">
        <f>VLOOKUP($A828,EVID_OSEVU!$A$1:$M$4972,4,FALSE)</f>
        <v>#N/A</v>
      </c>
      <c r="E828" s="35"/>
      <c r="F828" s="45" t="e">
        <f>VLOOKUP($A828,EVID_OSEVU!$A$1:$M$4972,7,FALSE)</f>
        <v>#N/A</v>
      </c>
      <c r="G828" s="45" t="e">
        <f>VLOOKUP($A828,EVID_OSEVU!$A$1:$M$4972,8,FALSE)</f>
        <v>#N/A</v>
      </c>
      <c r="H828" s="45" t="e">
        <f>VLOOKUP($A828,EVID_OSEVU!$A$1:$M$4972,11,FALSE)</f>
        <v>#N/A</v>
      </c>
      <c r="I828" s="58" t="e">
        <f>VLOOKUP($A828,EVID_OSEVU!$A$1:$M$4972,11,FALSE)</f>
        <v>#N/A</v>
      </c>
      <c r="J828" s="63" t="e">
        <f>VLOOKUP(K828,Export6[#All],2,FALSE)</f>
        <v>#N/A</v>
      </c>
      <c r="K828" s="32"/>
      <c r="L828" s="33"/>
      <c r="M828" s="67" t="e">
        <f t="shared" si="12"/>
        <v>#N/A</v>
      </c>
      <c r="N828" s="61"/>
    </row>
    <row r="829" spans="1:14" x14ac:dyDescent="0.2">
      <c r="A829" s="32"/>
      <c r="B829" s="45" t="e">
        <f>VLOOKUP($A829,EVID_OSEVU!$A$1:$M$4972,2,FALSE)</f>
        <v>#N/A</v>
      </c>
      <c r="C829" s="45" t="e">
        <f>VLOOKUP($A829,EVID_OSEVU!$A$1:$M$4972,3,FALSE)</f>
        <v>#N/A</v>
      </c>
      <c r="D829" s="45" t="e">
        <f>VLOOKUP($A829,EVID_OSEVU!$A$1:$M$4972,4,FALSE)</f>
        <v>#N/A</v>
      </c>
      <c r="E829" s="35"/>
      <c r="F829" s="45" t="e">
        <f>VLOOKUP($A829,EVID_OSEVU!$A$1:$M$4972,7,FALSE)</f>
        <v>#N/A</v>
      </c>
      <c r="G829" s="45" t="e">
        <f>VLOOKUP($A829,EVID_OSEVU!$A$1:$M$4972,8,FALSE)</f>
        <v>#N/A</v>
      </c>
      <c r="H829" s="45" t="e">
        <f>VLOOKUP($A829,EVID_OSEVU!$A$1:$M$4972,11,FALSE)</f>
        <v>#N/A</v>
      </c>
      <c r="I829" s="58" t="e">
        <f>VLOOKUP($A829,EVID_OSEVU!$A$1:$M$4972,11,FALSE)</f>
        <v>#N/A</v>
      </c>
      <c r="J829" s="63" t="e">
        <f>VLOOKUP(K829,Export6[#All],2,FALSE)</f>
        <v>#N/A</v>
      </c>
      <c r="K829" s="32"/>
      <c r="L829" s="33"/>
      <c r="M829" s="67" t="e">
        <f t="shared" si="12"/>
        <v>#N/A</v>
      </c>
      <c r="N829" s="61"/>
    </row>
    <row r="830" spans="1:14" x14ac:dyDescent="0.2">
      <c r="A830" s="32"/>
      <c r="B830" s="45" t="e">
        <f>VLOOKUP($A830,EVID_OSEVU!$A$1:$M$4972,2,FALSE)</f>
        <v>#N/A</v>
      </c>
      <c r="C830" s="45" t="e">
        <f>VLOOKUP($A830,EVID_OSEVU!$A$1:$M$4972,3,FALSE)</f>
        <v>#N/A</v>
      </c>
      <c r="D830" s="45" t="e">
        <f>VLOOKUP($A830,EVID_OSEVU!$A$1:$M$4972,4,FALSE)</f>
        <v>#N/A</v>
      </c>
      <c r="E830" s="35"/>
      <c r="F830" s="45" t="e">
        <f>VLOOKUP($A830,EVID_OSEVU!$A$1:$M$4972,7,FALSE)</f>
        <v>#N/A</v>
      </c>
      <c r="G830" s="45" t="e">
        <f>VLOOKUP($A830,EVID_OSEVU!$A$1:$M$4972,8,FALSE)</f>
        <v>#N/A</v>
      </c>
      <c r="H830" s="45" t="e">
        <f>VLOOKUP($A830,EVID_OSEVU!$A$1:$M$4972,11,FALSE)</f>
        <v>#N/A</v>
      </c>
      <c r="I830" s="58" t="e">
        <f>VLOOKUP($A830,EVID_OSEVU!$A$1:$M$4972,11,FALSE)</f>
        <v>#N/A</v>
      </c>
      <c r="J830" s="63" t="e">
        <f>VLOOKUP(K830,Export6[#All],2,FALSE)</f>
        <v>#N/A</v>
      </c>
      <c r="K830" s="32"/>
      <c r="L830" s="33"/>
      <c r="M830" s="67" t="e">
        <f t="shared" si="12"/>
        <v>#N/A</v>
      </c>
      <c r="N830" s="61"/>
    </row>
    <row r="831" spans="1:14" x14ac:dyDescent="0.2">
      <c r="A831" s="32"/>
      <c r="B831" s="45" t="e">
        <f>VLOOKUP($A831,EVID_OSEVU!$A$1:$M$4972,2,FALSE)</f>
        <v>#N/A</v>
      </c>
      <c r="C831" s="45" t="e">
        <f>VLOOKUP($A831,EVID_OSEVU!$A$1:$M$4972,3,FALSE)</f>
        <v>#N/A</v>
      </c>
      <c r="D831" s="45" t="e">
        <f>VLOOKUP($A831,EVID_OSEVU!$A$1:$M$4972,4,FALSE)</f>
        <v>#N/A</v>
      </c>
      <c r="E831" s="35"/>
      <c r="F831" s="45" t="e">
        <f>VLOOKUP($A831,EVID_OSEVU!$A$1:$M$4972,7,FALSE)</f>
        <v>#N/A</v>
      </c>
      <c r="G831" s="45" t="e">
        <f>VLOOKUP($A831,EVID_OSEVU!$A$1:$M$4972,8,FALSE)</f>
        <v>#N/A</v>
      </c>
      <c r="H831" s="45" t="e">
        <f>VLOOKUP($A831,EVID_OSEVU!$A$1:$M$4972,11,FALSE)</f>
        <v>#N/A</v>
      </c>
      <c r="I831" s="58" t="e">
        <f>VLOOKUP($A831,EVID_OSEVU!$A$1:$M$4972,11,FALSE)</f>
        <v>#N/A</v>
      </c>
      <c r="J831" s="63" t="e">
        <f>VLOOKUP(K831,Export6[#All],2,FALSE)</f>
        <v>#N/A</v>
      </c>
      <c r="K831" s="32"/>
      <c r="L831" s="33"/>
      <c r="M831" s="67" t="e">
        <f t="shared" si="12"/>
        <v>#N/A</v>
      </c>
      <c r="N831" s="61"/>
    </row>
    <row r="832" spans="1:14" x14ac:dyDescent="0.2">
      <c r="A832" s="32"/>
      <c r="B832" s="45" t="e">
        <f>VLOOKUP($A832,EVID_OSEVU!$A$1:$M$4972,2,FALSE)</f>
        <v>#N/A</v>
      </c>
      <c r="C832" s="45" t="e">
        <f>VLOOKUP($A832,EVID_OSEVU!$A$1:$M$4972,3,FALSE)</f>
        <v>#N/A</v>
      </c>
      <c r="D832" s="45" t="e">
        <f>VLOOKUP($A832,EVID_OSEVU!$A$1:$M$4972,4,FALSE)</f>
        <v>#N/A</v>
      </c>
      <c r="E832" s="35"/>
      <c r="F832" s="45" t="e">
        <f>VLOOKUP($A832,EVID_OSEVU!$A$1:$M$4972,7,FALSE)</f>
        <v>#N/A</v>
      </c>
      <c r="G832" s="45" t="e">
        <f>VLOOKUP($A832,EVID_OSEVU!$A$1:$M$4972,8,FALSE)</f>
        <v>#N/A</v>
      </c>
      <c r="H832" s="45" t="e">
        <f>VLOOKUP($A832,EVID_OSEVU!$A$1:$M$4972,11,FALSE)</f>
        <v>#N/A</v>
      </c>
      <c r="I832" s="58" t="e">
        <f>VLOOKUP($A832,EVID_OSEVU!$A$1:$M$4972,11,FALSE)</f>
        <v>#N/A</v>
      </c>
      <c r="J832" s="63" t="e">
        <f>VLOOKUP(K832,Export6[#All],2,FALSE)</f>
        <v>#N/A</v>
      </c>
      <c r="K832" s="32"/>
      <c r="L832" s="33"/>
      <c r="M832" s="67" t="e">
        <f t="shared" si="12"/>
        <v>#N/A</v>
      </c>
      <c r="N832" s="61"/>
    </row>
    <row r="833" spans="1:14" x14ac:dyDescent="0.2">
      <c r="A833" s="32"/>
      <c r="B833" s="45" t="e">
        <f>VLOOKUP($A833,EVID_OSEVU!$A$1:$M$4972,2,FALSE)</f>
        <v>#N/A</v>
      </c>
      <c r="C833" s="45" t="e">
        <f>VLOOKUP($A833,EVID_OSEVU!$A$1:$M$4972,3,FALSE)</f>
        <v>#N/A</v>
      </c>
      <c r="D833" s="45" t="e">
        <f>VLOOKUP($A833,EVID_OSEVU!$A$1:$M$4972,4,FALSE)</f>
        <v>#N/A</v>
      </c>
      <c r="E833" s="35"/>
      <c r="F833" s="45" t="e">
        <f>VLOOKUP($A833,EVID_OSEVU!$A$1:$M$4972,7,FALSE)</f>
        <v>#N/A</v>
      </c>
      <c r="G833" s="45" t="e">
        <f>VLOOKUP($A833,EVID_OSEVU!$A$1:$M$4972,8,FALSE)</f>
        <v>#N/A</v>
      </c>
      <c r="H833" s="45" t="e">
        <f>VLOOKUP($A833,EVID_OSEVU!$A$1:$M$4972,11,FALSE)</f>
        <v>#N/A</v>
      </c>
      <c r="I833" s="58" t="e">
        <f>VLOOKUP($A833,EVID_OSEVU!$A$1:$M$4972,11,FALSE)</f>
        <v>#N/A</v>
      </c>
      <c r="J833" s="63" t="e">
        <f>VLOOKUP(K833,Export6[#All],2,FALSE)</f>
        <v>#N/A</v>
      </c>
      <c r="K833" s="32"/>
      <c r="L833" s="33"/>
      <c r="M833" s="67" t="e">
        <f t="shared" si="12"/>
        <v>#N/A</v>
      </c>
      <c r="N833" s="61"/>
    </row>
    <row r="834" spans="1:14" x14ac:dyDescent="0.2">
      <c r="A834" s="32"/>
      <c r="B834" s="45" t="e">
        <f>VLOOKUP($A834,EVID_OSEVU!$A$1:$M$4972,2,FALSE)</f>
        <v>#N/A</v>
      </c>
      <c r="C834" s="45" t="e">
        <f>VLOOKUP($A834,EVID_OSEVU!$A$1:$M$4972,3,FALSE)</f>
        <v>#N/A</v>
      </c>
      <c r="D834" s="45" t="e">
        <f>VLOOKUP($A834,EVID_OSEVU!$A$1:$M$4972,4,FALSE)</f>
        <v>#N/A</v>
      </c>
      <c r="E834" s="35"/>
      <c r="F834" s="45" t="e">
        <f>VLOOKUP($A834,EVID_OSEVU!$A$1:$M$4972,7,FALSE)</f>
        <v>#N/A</v>
      </c>
      <c r="G834" s="45" t="e">
        <f>VLOOKUP($A834,EVID_OSEVU!$A$1:$M$4972,8,FALSE)</f>
        <v>#N/A</v>
      </c>
      <c r="H834" s="45" t="e">
        <f>VLOOKUP($A834,EVID_OSEVU!$A$1:$M$4972,11,FALSE)</f>
        <v>#N/A</v>
      </c>
      <c r="I834" s="58" t="e">
        <f>VLOOKUP($A834,EVID_OSEVU!$A$1:$M$4972,11,FALSE)</f>
        <v>#N/A</v>
      </c>
      <c r="J834" s="63" t="e">
        <f>VLOOKUP(K834,Export6[#All],2,FALSE)</f>
        <v>#N/A</v>
      </c>
      <c r="K834" s="32"/>
      <c r="L834" s="33"/>
      <c r="M834" s="67" t="e">
        <f t="shared" si="12"/>
        <v>#N/A</v>
      </c>
      <c r="N834" s="61"/>
    </row>
    <row r="835" spans="1:14" x14ac:dyDescent="0.2">
      <c r="A835" s="32"/>
      <c r="B835" s="45" t="e">
        <f>VLOOKUP($A835,EVID_OSEVU!$A$1:$M$4972,2,FALSE)</f>
        <v>#N/A</v>
      </c>
      <c r="C835" s="45" t="e">
        <f>VLOOKUP($A835,EVID_OSEVU!$A$1:$M$4972,3,FALSE)</f>
        <v>#N/A</v>
      </c>
      <c r="D835" s="45" t="e">
        <f>VLOOKUP($A835,EVID_OSEVU!$A$1:$M$4972,4,FALSE)</f>
        <v>#N/A</v>
      </c>
      <c r="E835" s="35"/>
      <c r="F835" s="45" t="e">
        <f>VLOOKUP($A835,EVID_OSEVU!$A$1:$M$4972,7,FALSE)</f>
        <v>#N/A</v>
      </c>
      <c r="G835" s="45" t="e">
        <f>VLOOKUP($A835,EVID_OSEVU!$A$1:$M$4972,8,FALSE)</f>
        <v>#N/A</v>
      </c>
      <c r="H835" s="45" t="e">
        <f>VLOOKUP($A835,EVID_OSEVU!$A$1:$M$4972,11,FALSE)</f>
        <v>#N/A</v>
      </c>
      <c r="I835" s="58" t="e">
        <f>VLOOKUP($A835,EVID_OSEVU!$A$1:$M$4972,11,FALSE)</f>
        <v>#N/A</v>
      </c>
      <c r="J835" s="63" t="e">
        <f>VLOOKUP(K835,Export6[#All],2,FALSE)</f>
        <v>#N/A</v>
      </c>
      <c r="K835" s="32"/>
      <c r="L835" s="33"/>
      <c r="M835" s="67" t="e">
        <f t="shared" si="12"/>
        <v>#N/A</v>
      </c>
      <c r="N835" s="61"/>
    </row>
    <row r="836" spans="1:14" x14ac:dyDescent="0.2">
      <c r="A836" s="32"/>
      <c r="B836" s="45" t="e">
        <f>VLOOKUP($A836,EVID_OSEVU!$A$1:$M$4972,2,FALSE)</f>
        <v>#N/A</v>
      </c>
      <c r="C836" s="45" t="e">
        <f>VLOOKUP($A836,EVID_OSEVU!$A$1:$M$4972,3,FALSE)</f>
        <v>#N/A</v>
      </c>
      <c r="D836" s="45" t="e">
        <f>VLOOKUP($A836,EVID_OSEVU!$A$1:$M$4972,4,FALSE)</f>
        <v>#N/A</v>
      </c>
      <c r="E836" s="35"/>
      <c r="F836" s="45" t="e">
        <f>VLOOKUP($A836,EVID_OSEVU!$A$1:$M$4972,7,FALSE)</f>
        <v>#N/A</v>
      </c>
      <c r="G836" s="45" t="e">
        <f>VLOOKUP($A836,EVID_OSEVU!$A$1:$M$4972,8,FALSE)</f>
        <v>#N/A</v>
      </c>
      <c r="H836" s="45" t="e">
        <f>VLOOKUP($A836,EVID_OSEVU!$A$1:$M$4972,11,FALSE)</f>
        <v>#N/A</v>
      </c>
      <c r="I836" s="58" t="e">
        <f>VLOOKUP($A836,EVID_OSEVU!$A$1:$M$4972,11,FALSE)</f>
        <v>#N/A</v>
      </c>
      <c r="J836" s="63" t="e">
        <f>VLOOKUP(K836,Export6[#All],2,FALSE)</f>
        <v>#N/A</v>
      </c>
      <c r="K836" s="32"/>
      <c r="L836" s="33"/>
      <c r="M836" s="67" t="e">
        <f t="shared" ref="M836:M899" si="13">L836*I836</f>
        <v>#N/A</v>
      </c>
      <c r="N836" s="61"/>
    </row>
    <row r="837" spans="1:14" x14ac:dyDescent="0.2">
      <c r="A837" s="32"/>
      <c r="B837" s="45" t="e">
        <f>VLOOKUP($A837,EVID_OSEVU!$A$1:$M$4972,2,FALSE)</f>
        <v>#N/A</v>
      </c>
      <c r="C837" s="45" t="e">
        <f>VLOOKUP($A837,EVID_OSEVU!$A$1:$M$4972,3,FALSE)</f>
        <v>#N/A</v>
      </c>
      <c r="D837" s="45" t="e">
        <f>VLOOKUP($A837,EVID_OSEVU!$A$1:$M$4972,4,FALSE)</f>
        <v>#N/A</v>
      </c>
      <c r="E837" s="35"/>
      <c r="F837" s="45" t="e">
        <f>VLOOKUP($A837,EVID_OSEVU!$A$1:$M$4972,7,FALSE)</f>
        <v>#N/A</v>
      </c>
      <c r="G837" s="45" t="e">
        <f>VLOOKUP($A837,EVID_OSEVU!$A$1:$M$4972,8,FALSE)</f>
        <v>#N/A</v>
      </c>
      <c r="H837" s="45" t="e">
        <f>VLOOKUP($A837,EVID_OSEVU!$A$1:$M$4972,11,FALSE)</f>
        <v>#N/A</v>
      </c>
      <c r="I837" s="58" t="e">
        <f>VLOOKUP($A837,EVID_OSEVU!$A$1:$M$4972,11,FALSE)</f>
        <v>#N/A</v>
      </c>
      <c r="J837" s="63" t="e">
        <f>VLOOKUP(K837,Export6[#All],2,FALSE)</f>
        <v>#N/A</v>
      </c>
      <c r="K837" s="32"/>
      <c r="L837" s="33"/>
      <c r="M837" s="67" t="e">
        <f t="shared" si="13"/>
        <v>#N/A</v>
      </c>
      <c r="N837" s="61"/>
    </row>
    <row r="838" spans="1:14" x14ac:dyDescent="0.2">
      <c r="A838" s="32"/>
      <c r="B838" s="45" t="e">
        <f>VLOOKUP($A838,EVID_OSEVU!$A$1:$M$4972,2,FALSE)</f>
        <v>#N/A</v>
      </c>
      <c r="C838" s="45" t="e">
        <f>VLOOKUP($A838,EVID_OSEVU!$A$1:$M$4972,3,FALSE)</f>
        <v>#N/A</v>
      </c>
      <c r="D838" s="45" t="e">
        <f>VLOOKUP($A838,EVID_OSEVU!$A$1:$M$4972,4,FALSE)</f>
        <v>#N/A</v>
      </c>
      <c r="E838" s="35"/>
      <c r="F838" s="45" t="e">
        <f>VLOOKUP($A838,EVID_OSEVU!$A$1:$M$4972,7,FALSE)</f>
        <v>#N/A</v>
      </c>
      <c r="G838" s="45" t="e">
        <f>VLOOKUP($A838,EVID_OSEVU!$A$1:$M$4972,8,FALSE)</f>
        <v>#N/A</v>
      </c>
      <c r="H838" s="45" t="e">
        <f>VLOOKUP($A838,EVID_OSEVU!$A$1:$M$4972,11,FALSE)</f>
        <v>#N/A</v>
      </c>
      <c r="I838" s="58" t="e">
        <f>VLOOKUP($A838,EVID_OSEVU!$A$1:$M$4972,11,FALSE)</f>
        <v>#N/A</v>
      </c>
      <c r="J838" s="63" t="e">
        <f>VLOOKUP(K838,Export6[#All],2,FALSE)</f>
        <v>#N/A</v>
      </c>
      <c r="K838" s="32"/>
      <c r="L838" s="33"/>
      <c r="M838" s="67" t="e">
        <f t="shared" si="13"/>
        <v>#N/A</v>
      </c>
      <c r="N838" s="61"/>
    </row>
    <row r="839" spans="1:14" x14ac:dyDescent="0.2">
      <c r="A839" s="32"/>
      <c r="B839" s="45" t="e">
        <f>VLOOKUP($A839,EVID_OSEVU!$A$1:$M$4972,2,FALSE)</f>
        <v>#N/A</v>
      </c>
      <c r="C839" s="45" t="e">
        <f>VLOOKUP($A839,EVID_OSEVU!$A$1:$M$4972,3,FALSE)</f>
        <v>#N/A</v>
      </c>
      <c r="D839" s="45" t="e">
        <f>VLOOKUP($A839,EVID_OSEVU!$A$1:$M$4972,4,FALSE)</f>
        <v>#N/A</v>
      </c>
      <c r="E839" s="35"/>
      <c r="F839" s="45" t="e">
        <f>VLOOKUP($A839,EVID_OSEVU!$A$1:$M$4972,7,FALSE)</f>
        <v>#N/A</v>
      </c>
      <c r="G839" s="45" t="e">
        <f>VLOOKUP($A839,EVID_OSEVU!$A$1:$M$4972,8,FALSE)</f>
        <v>#N/A</v>
      </c>
      <c r="H839" s="45" t="e">
        <f>VLOOKUP($A839,EVID_OSEVU!$A$1:$M$4972,11,FALSE)</f>
        <v>#N/A</v>
      </c>
      <c r="I839" s="58" t="e">
        <f>VLOOKUP($A839,EVID_OSEVU!$A$1:$M$4972,11,FALSE)</f>
        <v>#N/A</v>
      </c>
      <c r="J839" s="63" t="e">
        <f>VLOOKUP(K839,Export6[#All],2,FALSE)</f>
        <v>#N/A</v>
      </c>
      <c r="K839" s="32"/>
      <c r="L839" s="33"/>
      <c r="M839" s="67" t="e">
        <f t="shared" si="13"/>
        <v>#N/A</v>
      </c>
      <c r="N839" s="61"/>
    </row>
    <row r="840" spans="1:14" x14ac:dyDescent="0.2">
      <c r="A840" s="32"/>
      <c r="B840" s="45" t="e">
        <f>VLOOKUP($A840,EVID_OSEVU!$A$1:$M$4972,2,FALSE)</f>
        <v>#N/A</v>
      </c>
      <c r="C840" s="45" t="e">
        <f>VLOOKUP($A840,EVID_OSEVU!$A$1:$M$4972,3,FALSE)</f>
        <v>#N/A</v>
      </c>
      <c r="D840" s="45" t="e">
        <f>VLOOKUP($A840,EVID_OSEVU!$A$1:$M$4972,4,FALSE)</f>
        <v>#N/A</v>
      </c>
      <c r="E840" s="35"/>
      <c r="F840" s="45" t="e">
        <f>VLOOKUP($A840,EVID_OSEVU!$A$1:$M$4972,7,FALSE)</f>
        <v>#N/A</v>
      </c>
      <c r="G840" s="45" t="e">
        <f>VLOOKUP($A840,EVID_OSEVU!$A$1:$M$4972,8,FALSE)</f>
        <v>#N/A</v>
      </c>
      <c r="H840" s="45" t="e">
        <f>VLOOKUP($A840,EVID_OSEVU!$A$1:$M$4972,11,FALSE)</f>
        <v>#N/A</v>
      </c>
      <c r="I840" s="58" t="e">
        <f>VLOOKUP($A840,EVID_OSEVU!$A$1:$M$4972,11,FALSE)</f>
        <v>#N/A</v>
      </c>
      <c r="J840" s="63" t="e">
        <f>VLOOKUP(K840,Export6[#All],2,FALSE)</f>
        <v>#N/A</v>
      </c>
      <c r="K840" s="32"/>
      <c r="L840" s="33"/>
      <c r="M840" s="67" t="e">
        <f t="shared" si="13"/>
        <v>#N/A</v>
      </c>
      <c r="N840" s="61"/>
    </row>
    <row r="841" spans="1:14" x14ac:dyDescent="0.2">
      <c r="A841" s="32"/>
      <c r="B841" s="45" t="e">
        <f>VLOOKUP($A841,EVID_OSEVU!$A$1:$M$4972,2,FALSE)</f>
        <v>#N/A</v>
      </c>
      <c r="C841" s="45" t="e">
        <f>VLOOKUP($A841,EVID_OSEVU!$A$1:$M$4972,3,FALSE)</f>
        <v>#N/A</v>
      </c>
      <c r="D841" s="45" t="e">
        <f>VLOOKUP($A841,EVID_OSEVU!$A$1:$M$4972,4,FALSE)</f>
        <v>#N/A</v>
      </c>
      <c r="E841" s="35"/>
      <c r="F841" s="45" t="e">
        <f>VLOOKUP($A841,EVID_OSEVU!$A$1:$M$4972,7,FALSE)</f>
        <v>#N/A</v>
      </c>
      <c r="G841" s="45" t="e">
        <f>VLOOKUP($A841,EVID_OSEVU!$A$1:$M$4972,8,FALSE)</f>
        <v>#N/A</v>
      </c>
      <c r="H841" s="45" t="e">
        <f>VLOOKUP($A841,EVID_OSEVU!$A$1:$M$4972,11,FALSE)</f>
        <v>#N/A</v>
      </c>
      <c r="I841" s="58" t="e">
        <f>VLOOKUP($A841,EVID_OSEVU!$A$1:$M$4972,11,FALSE)</f>
        <v>#N/A</v>
      </c>
      <c r="J841" s="63" t="e">
        <f>VLOOKUP(K841,Export6[#All],2,FALSE)</f>
        <v>#N/A</v>
      </c>
      <c r="K841" s="32"/>
      <c r="L841" s="33"/>
      <c r="M841" s="67" t="e">
        <f t="shared" si="13"/>
        <v>#N/A</v>
      </c>
      <c r="N841" s="61"/>
    </row>
    <row r="842" spans="1:14" x14ac:dyDescent="0.2">
      <c r="A842" s="32"/>
      <c r="B842" s="45" t="e">
        <f>VLOOKUP($A842,EVID_OSEVU!$A$1:$M$4972,2,FALSE)</f>
        <v>#N/A</v>
      </c>
      <c r="C842" s="45" t="e">
        <f>VLOOKUP($A842,EVID_OSEVU!$A$1:$M$4972,3,FALSE)</f>
        <v>#N/A</v>
      </c>
      <c r="D842" s="45" t="e">
        <f>VLOOKUP($A842,EVID_OSEVU!$A$1:$M$4972,4,FALSE)</f>
        <v>#N/A</v>
      </c>
      <c r="E842" s="35"/>
      <c r="F842" s="45" t="e">
        <f>VLOOKUP($A842,EVID_OSEVU!$A$1:$M$4972,7,FALSE)</f>
        <v>#N/A</v>
      </c>
      <c r="G842" s="45" t="e">
        <f>VLOOKUP($A842,EVID_OSEVU!$A$1:$M$4972,8,FALSE)</f>
        <v>#N/A</v>
      </c>
      <c r="H842" s="45" t="e">
        <f>VLOOKUP($A842,EVID_OSEVU!$A$1:$M$4972,11,FALSE)</f>
        <v>#N/A</v>
      </c>
      <c r="I842" s="58" t="e">
        <f>VLOOKUP($A842,EVID_OSEVU!$A$1:$M$4972,11,FALSE)</f>
        <v>#N/A</v>
      </c>
      <c r="J842" s="63" t="e">
        <f>VLOOKUP(K842,Export6[#All],2,FALSE)</f>
        <v>#N/A</v>
      </c>
      <c r="K842" s="32"/>
      <c r="L842" s="33"/>
      <c r="M842" s="67" t="e">
        <f t="shared" si="13"/>
        <v>#N/A</v>
      </c>
      <c r="N842" s="61"/>
    </row>
    <row r="843" spans="1:14" x14ac:dyDescent="0.2">
      <c r="A843" s="32"/>
      <c r="B843" s="45" t="e">
        <f>VLOOKUP($A843,EVID_OSEVU!$A$1:$M$4972,2,FALSE)</f>
        <v>#N/A</v>
      </c>
      <c r="C843" s="45" t="e">
        <f>VLOOKUP($A843,EVID_OSEVU!$A$1:$M$4972,3,FALSE)</f>
        <v>#N/A</v>
      </c>
      <c r="D843" s="45" t="e">
        <f>VLOOKUP($A843,EVID_OSEVU!$A$1:$M$4972,4,FALSE)</f>
        <v>#N/A</v>
      </c>
      <c r="E843" s="35"/>
      <c r="F843" s="45" t="e">
        <f>VLOOKUP($A843,EVID_OSEVU!$A$1:$M$4972,7,FALSE)</f>
        <v>#N/A</v>
      </c>
      <c r="G843" s="45" t="e">
        <f>VLOOKUP($A843,EVID_OSEVU!$A$1:$M$4972,8,FALSE)</f>
        <v>#N/A</v>
      </c>
      <c r="H843" s="45" t="e">
        <f>VLOOKUP($A843,EVID_OSEVU!$A$1:$M$4972,11,FALSE)</f>
        <v>#N/A</v>
      </c>
      <c r="I843" s="58" t="e">
        <f>VLOOKUP($A843,EVID_OSEVU!$A$1:$M$4972,11,FALSE)</f>
        <v>#N/A</v>
      </c>
      <c r="J843" s="63" t="e">
        <f>VLOOKUP(K843,Export6[#All],2,FALSE)</f>
        <v>#N/A</v>
      </c>
      <c r="K843" s="32"/>
      <c r="L843" s="33"/>
      <c r="M843" s="67" t="e">
        <f t="shared" si="13"/>
        <v>#N/A</v>
      </c>
      <c r="N843" s="61"/>
    </row>
    <row r="844" spans="1:14" x14ac:dyDescent="0.2">
      <c r="A844" s="32"/>
      <c r="B844" s="45" t="e">
        <f>VLOOKUP($A844,EVID_OSEVU!$A$1:$M$4972,2,FALSE)</f>
        <v>#N/A</v>
      </c>
      <c r="C844" s="45" t="e">
        <f>VLOOKUP($A844,EVID_OSEVU!$A$1:$M$4972,3,FALSE)</f>
        <v>#N/A</v>
      </c>
      <c r="D844" s="45" t="e">
        <f>VLOOKUP($A844,EVID_OSEVU!$A$1:$M$4972,4,FALSE)</f>
        <v>#N/A</v>
      </c>
      <c r="E844" s="35"/>
      <c r="F844" s="45" t="e">
        <f>VLOOKUP($A844,EVID_OSEVU!$A$1:$M$4972,7,FALSE)</f>
        <v>#N/A</v>
      </c>
      <c r="G844" s="45" t="e">
        <f>VLOOKUP($A844,EVID_OSEVU!$A$1:$M$4972,8,FALSE)</f>
        <v>#N/A</v>
      </c>
      <c r="H844" s="45" t="e">
        <f>VLOOKUP($A844,EVID_OSEVU!$A$1:$M$4972,11,FALSE)</f>
        <v>#N/A</v>
      </c>
      <c r="I844" s="58" t="e">
        <f>VLOOKUP($A844,EVID_OSEVU!$A$1:$M$4972,11,FALSE)</f>
        <v>#N/A</v>
      </c>
      <c r="J844" s="63" t="e">
        <f>VLOOKUP(K844,Export6[#All],2,FALSE)</f>
        <v>#N/A</v>
      </c>
      <c r="K844" s="32"/>
      <c r="L844" s="33"/>
      <c r="M844" s="67" t="e">
        <f t="shared" si="13"/>
        <v>#N/A</v>
      </c>
      <c r="N844" s="61"/>
    </row>
    <row r="845" spans="1:14" x14ac:dyDescent="0.2">
      <c r="A845" s="32"/>
      <c r="B845" s="45" t="e">
        <f>VLOOKUP($A845,EVID_OSEVU!$A$1:$M$4972,2,FALSE)</f>
        <v>#N/A</v>
      </c>
      <c r="C845" s="45" t="e">
        <f>VLOOKUP($A845,EVID_OSEVU!$A$1:$M$4972,3,FALSE)</f>
        <v>#N/A</v>
      </c>
      <c r="D845" s="45" t="e">
        <f>VLOOKUP($A845,EVID_OSEVU!$A$1:$M$4972,4,FALSE)</f>
        <v>#N/A</v>
      </c>
      <c r="E845" s="35"/>
      <c r="F845" s="45" t="e">
        <f>VLOOKUP($A845,EVID_OSEVU!$A$1:$M$4972,7,FALSE)</f>
        <v>#N/A</v>
      </c>
      <c r="G845" s="45" t="e">
        <f>VLOOKUP($A845,EVID_OSEVU!$A$1:$M$4972,8,FALSE)</f>
        <v>#N/A</v>
      </c>
      <c r="H845" s="45" t="e">
        <f>VLOOKUP($A845,EVID_OSEVU!$A$1:$M$4972,11,FALSE)</f>
        <v>#N/A</v>
      </c>
      <c r="I845" s="58" t="e">
        <f>VLOOKUP($A845,EVID_OSEVU!$A$1:$M$4972,11,FALSE)</f>
        <v>#N/A</v>
      </c>
      <c r="J845" s="63" t="e">
        <f>VLOOKUP(K845,Export6[#All],2,FALSE)</f>
        <v>#N/A</v>
      </c>
      <c r="K845" s="32"/>
      <c r="L845" s="33"/>
      <c r="M845" s="67" t="e">
        <f t="shared" si="13"/>
        <v>#N/A</v>
      </c>
      <c r="N845" s="61"/>
    </row>
    <row r="846" spans="1:14" x14ac:dyDescent="0.2">
      <c r="A846" s="32"/>
      <c r="B846" s="45" t="e">
        <f>VLOOKUP($A846,EVID_OSEVU!$A$1:$M$4972,2,FALSE)</f>
        <v>#N/A</v>
      </c>
      <c r="C846" s="45" t="e">
        <f>VLOOKUP($A846,EVID_OSEVU!$A$1:$M$4972,3,FALSE)</f>
        <v>#N/A</v>
      </c>
      <c r="D846" s="45" t="e">
        <f>VLOOKUP($A846,EVID_OSEVU!$A$1:$M$4972,4,FALSE)</f>
        <v>#N/A</v>
      </c>
      <c r="E846" s="35"/>
      <c r="F846" s="45" t="e">
        <f>VLOOKUP($A846,EVID_OSEVU!$A$1:$M$4972,7,FALSE)</f>
        <v>#N/A</v>
      </c>
      <c r="G846" s="45" t="e">
        <f>VLOOKUP($A846,EVID_OSEVU!$A$1:$M$4972,8,FALSE)</f>
        <v>#N/A</v>
      </c>
      <c r="H846" s="45" t="e">
        <f>VLOOKUP($A846,EVID_OSEVU!$A$1:$M$4972,11,FALSE)</f>
        <v>#N/A</v>
      </c>
      <c r="I846" s="58" t="e">
        <f>VLOOKUP($A846,EVID_OSEVU!$A$1:$M$4972,11,FALSE)</f>
        <v>#N/A</v>
      </c>
      <c r="J846" s="63" t="e">
        <f>VLOOKUP(K846,Export6[#All],2,FALSE)</f>
        <v>#N/A</v>
      </c>
      <c r="K846" s="32"/>
      <c r="L846" s="33"/>
      <c r="M846" s="67" t="e">
        <f t="shared" si="13"/>
        <v>#N/A</v>
      </c>
      <c r="N846" s="61"/>
    </row>
    <row r="847" spans="1:14" x14ac:dyDescent="0.2">
      <c r="A847" s="32"/>
      <c r="B847" s="45" t="e">
        <f>VLOOKUP($A847,EVID_OSEVU!$A$1:$M$4972,2,FALSE)</f>
        <v>#N/A</v>
      </c>
      <c r="C847" s="45" t="e">
        <f>VLOOKUP($A847,EVID_OSEVU!$A$1:$M$4972,3,FALSE)</f>
        <v>#N/A</v>
      </c>
      <c r="D847" s="45" t="e">
        <f>VLOOKUP($A847,EVID_OSEVU!$A$1:$M$4972,4,FALSE)</f>
        <v>#N/A</v>
      </c>
      <c r="E847" s="35"/>
      <c r="F847" s="45" t="e">
        <f>VLOOKUP($A847,EVID_OSEVU!$A$1:$M$4972,7,FALSE)</f>
        <v>#N/A</v>
      </c>
      <c r="G847" s="45" t="e">
        <f>VLOOKUP($A847,EVID_OSEVU!$A$1:$M$4972,8,FALSE)</f>
        <v>#N/A</v>
      </c>
      <c r="H847" s="45" t="e">
        <f>VLOOKUP($A847,EVID_OSEVU!$A$1:$M$4972,11,FALSE)</f>
        <v>#N/A</v>
      </c>
      <c r="I847" s="58" t="e">
        <f>VLOOKUP($A847,EVID_OSEVU!$A$1:$M$4972,11,FALSE)</f>
        <v>#N/A</v>
      </c>
      <c r="J847" s="63" t="e">
        <f>VLOOKUP(K847,Export6[#All],2,FALSE)</f>
        <v>#N/A</v>
      </c>
      <c r="K847" s="32"/>
      <c r="L847" s="33"/>
      <c r="M847" s="67" t="e">
        <f t="shared" si="13"/>
        <v>#N/A</v>
      </c>
      <c r="N847" s="61"/>
    </row>
    <row r="848" spans="1:14" x14ac:dyDescent="0.2">
      <c r="A848" s="32"/>
      <c r="B848" s="45" t="e">
        <f>VLOOKUP($A848,EVID_OSEVU!$A$1:$M$4972,2,FALSE)</f>
        <v>#N/A</v>
      </c>
      <c r="C848" s="45" t="e">
        <f>VLOOKUP($A848,EVID_OSEVU!$A$1:$M$4972,3,FALSE)</f>
        <v>#N/A</v>
      </c>
      <c r="D848" s="45" t="e">
        <f>VLOOKUP($A848,EVID_OSEVU!$A$1:$M$4972,4,FALSE)</f>
        <v>#N/A</v>
      </c>
      <c r="E848" s="35"/>
      <c r="F848" s="45" t="e">
        <f>VLOOKUP($A848,EVID_OSEVU!$A$1:$M$4972,7,FALSE)</f>
        <v>#N/A</v>
      </c>
      <c r="G848" s="45" t="e">
        <f>VLOOKUP($A848,EVID_OSEVU!$A$1:$M$4972,8,FALSE)</f>
        <v>#N/A</v>
      </c>
      <c r="H848" s="45" t="e">
        <f>VLOOKUP($A848,EVID_OSEVU!$A$1:$M$4972,11,FALSE)</f>
        <v>#N/A</v>
      </c>
      <c r="I848" s="58" t="e">
        <f>VLOOKUP($A848,EVID_OSEVU!$A$1:$M$4972,11,FALSE)</f>
        <v>#N/A</v>
      </c>
      <c r="J848" s="63" t="e">
        <f>VLOOKUP(K848,Export6[#All],2,FALSE)</f>
        <v>#N/A</v>
      </c>
      <c r="K848" s="32"/>
      <c r="L848" s="33"/>
      <c r="M848" s="67" t="e">
        <f t="shared" si="13"/>
        <v>#N/A</v>
      </c>
      <c r="N848" s="61"/>
    </row>
    <row r="849" spans="1:14" x14ac:dyDescent="0.2">
      <c r="A849" s="32"/>
      <c r="B849" s="45" t="e">
        <f>VLOOKUP($A849,EVID_OSEVU!$A$1:$M$4972,2,FALSE)</f>
        <v>#N/A</v>
      </c>
      <c r="C849" s="45" t="e">
        <f>VLOOKUP($A849,EVID_OSEVU!$A$1:$M$4972,3,FALSE)</f>
        <v>#N/A</v>
      </c>
      <c r="D849" s="45" t="e">
        <f>VLOOKUP($A849,EVID_OSEVU!$A$1:$M$4972,4,FALSE)</f>
        <v>#N/A</v>
      </c>
      <c r="E849" s="35"/>
      <c r="F849" s="45" t="e">
        <f>VLOOKUP($A849,EVID_OSEVU!$A$1:$M$4972,7,FALSE)</f>
        <v>#N/A</v>
      </c>
      <c r="G849" s="45" t="e">
        <f>VLOOKUP($A849,EVID_OSEVU!$A$1:$M$4972,8,FALSE)</f>
        <v>#N/A</v>
      </c>
      <c r="H849" s="45" t="e">
        <f>VLOOKUP($A849,EVID_OSEVU!$A$1:$M$4972,11,FALSE)</f>
        <v>#N/A</v>
      </c>
      <c r="I849" s="58" t="e">
        <f>VLOOKUP($A849,EVID_OSEVU!$A$1:$M$4972,11,FALSE)</f>
        <v>#N/A</v>
      </c>
      <c r="J849" s="63" t="e">
        <f>VLOOKUP(K849,Export6[#All],2,FALSE)</f>
        <v>#N/A</v>
      </c>
      <c r="K849" s="32"/>
      <c r="L849" s="33"/>
      <c r="M849" s="67" t="e">
        <f t="shared" si="13"/>
        <v>#N/A</v>
      </c>
      <c r="N849" s="61"/>
    </row>
    <row r="850" spans="1:14" x14ac:dyDescent="0.2">
      <c r="A850" s="32"/>
      <c r="B850" s="45" t="e">
        <f>VLOOKUP($A850,EVID_OSEVU!$A$1:$M$4972,2,FALSE)</f>
        <v>#N/A</v>
      </c>
      <c r="C850" s="45" t="e">
        <f>VLOOKUP($A850,EVID_OSEVU!$A$1:$M$4972,3,FALSE)</f>
        <v>#N/A</v>
      </c>
      <c r="D850" s="45" t="e">
        <f>VLOOKUP($A850,EVID_OSEVU!$A$1:$M$4972,4,FALSE)</f>
        <v>#N/A</v>
      </c>
      <c r="E850" s="35"/>
      <c r="F850" s="45" t="e">
        <f>VLOOKUP($A850,EVID_OSEVU!$A$1:$M$4972,7,FALSE)</f>
        <v>#N/A</v>
      </c>
      <c r="G850" s="45" t="e">
        <f>VLOOKUP($A850,EVID_OSEVU!$A$1:$M$4972,8,FALSE)</f>
        <v>#N/A</v>
      </c>
      <c r="H850" s="45" t="e">
        <f>VLOOKUP($A850,EVID_OSEVU!$A$1:$M$4972,11,FALSE)</f>
        <v>#N/A</v>
      </c>
      <c r="I850" s="58" t="e">
        <f>VLOOKUP($A850,EVID_OSEVU!$A$1:$M$4972,11,FALSE)</f>
        <v>#N/A</v>
      </c>
      <c r="J850" s="63" t="e">
        <f>VLOOKUP(K850,Export6[#All],2,FALSE)</f>
        <v>#N/A</v>
      </c>
      <c r="K850" s="32"/>
      <c r="L850" s="33"/>
      <c r="M850" s="67" t="e">
        <f t="shared" si="13"/>
        <v>#N/A</v>
      </c>
      <c r="N850" s="61"/>
    </row>
    <row r="851" spans="1:14" x14ac:dyDescent="0.2">
      <c r="A851" s="32"/>
      <c r="B851" s="45" t="e">
        <f>VLOOKUP($A851,EVID_OSEVU!$A$1:$M$4972,2,FALSE)</f>
        <v>#N/A</v>
      </c>
      <c r="C851" s="45" t="e">
        <f>VLOOKUP($A851,EVID_OSEVU!$A$1:$M$4972,3,FALSE)</f>
        <v>#N/A</v>
      </c>
      <c r="D851" s="45" t="e">
        <f>VLOOKUP($A851,EVID_OSEVU!$A$1:$M$4972,4,FALSE)</f>
        <v>#N/A</v>
      </c>
      <c r="E851" s="35"/>
      <c r="F851" s="45" t="e">
        <f>VLOOKUP($A851,EVID_OSEVU!$A$1:$M$4972,7,FALSE)</f>
        <v>#N/A</v>
      </c>
      <c r="G851" s="45" t="e">
        <f>VLOOKUP($A851,EVID_OSEVU!$A$1:$M$4972,8,FALSE)</f>
        <v>#N/A</v>
      </c>
      <c r="H851" s="45" t="e">
        <f>VLOOKUP($A851,EVID_OSEVU!$A$1:$M$4972,11,FALSE)</f>
        <v>#N/A</v>
      </c>
      <c r="I851" s="58" t="e">
        <f>VLOOKUP($A851,EVID_OSEVU!$A$1:$M$4972,11,FALSE)</f>
        <v>#N/A</v>
      </c>
      <c r="J851" s="63" t="e">
        <f>VLOOKUP(K851,Export6[#All],2,FALSE)</f>
        <v>#N/A</v>
      </c>
      <c r="K851" s="32"/>
      <c r="L851" s="33"/>
      <c r="M851" s="67" t="e">
        <f t="shared" si="13"/>
        <v>#N/A</v>
      </c>
      <c r="N851" s="61"/>
    </row>
    <row r="852" spans="1:14" x14ac:dyDescent="0.2">
      <c r="A852" s="32"/>
      <c r="B852" s="45" t="e">
        <f>VLOOKUP($A852,EVID_OSEVU!$A$1:$M$4972,2,FALSE)</f>
        <v>#N/A</v>
      </c>
      <c r="C852" s="45" t="e">
        <f>VLOOKUP($A852,EVID_OSEVU!$A$1:$M$4972,3,FALSE)</f>
        <v>#N/A</v>
      </c>
      <c r="D852" s="45" t="e">
        <f>VLOOKUP($A852,EVID_OSEVU!$A$1:$M$4972,4,FALSE)</f>
        <v>#N/A</v>
      </c>
      <c r="E852" s="35"/>
      <c r="F852" s="45" t="e">
        <f>VLOOKUP($A852,EVID_OSEVU!$A$1:$M$4972,7,FALSE)</f>
        <v>#N/A</v>
      </c>
      <c r="G852" s="45" t="e">
        <f>VLOOKUP($A852,EVID_OSEVU!$A$1:$M$4972,8,FALSE)</f>
        <v>#N/A</v>
      </c>
      <c r="H852" s="45" t="e">
        <f>VLOOKUP($A852,EVID_OSEVU!$A$1:$M$4972,11,FALSE)</f>
        <v>#N/A</v>
      </c>
      <c r="I852" s="58" t="e">
        <f>VLOOKUP($A852,EVID_OSEVU!$A$1:$M$4972,11,FALSE)</f>
        <v>#N/A</v>
      </c>
      <c r="J852" s="63" t="e">
        <f>VLOOKUP(K852,Export6[#All],2,FALSE)</f>
        <v>#N/A</v>
      </c>
      <c r="K852" s="32"/>
      <c r="L852" s="33"/>
      <c r="M852" s="67" t="e">
        <f t="shared" si="13"/>
        <v>#N/A</v>
      </c>
      <c r="N852" s="61"/>
    </row>
    <row r="853" spans="1:14" x14ac:dyDescent="0.2">
      <c r="A853" s="32"/>
      <c r="B853" s="45" t="e">
        <f>VLOOKUP($A853,EVID_OSEVU!$A$1:$M$4972,2,FALSE)</f>
        <v>#N/A</v>
      </c>
      <c r="C853" s="45" t="e">
        <f>VLOOKUP($A853,EVID_OSEVU!$A$1:$M$4972,3,FALSE)</f>
        <v>#N/A</v>
      </c>
      <c r="D853" s="45" t="e">
        <f>VLOOKUP($A853,EVID_OSEVU!$A$1:$M$4972,4,FALSE)</f>
        <v>#N/A</v>
      </c>
      <c r="E853" s="35"/>
      <c r="F853" s="45" t="e">
        <f>VLOOKUP($A853,EVID_OSEVU!$A$1:$M$4972,7,FALSE)</f>
        <v>#N/A</v>
      </c>
      <c r="G853" s="45" t="e">
        <f>VLOOKUP($A853,EVID_OSEVU!$A$1:$M$4972,8,FALSE)</f>
        <v>#N/A</v>
      </c>
      <c r="H853" s="45" t="e">
        <f>VLOOKUP($A853,EVID_OSEVU!$A$1:$M$4972,11,FALSE)</f>
        <v>#N/A</v>
      </c>
      <c r="I853" s="58" t="e">
        <f>VLOOKUP($A853,EVID_OSEVU!$A$1:$M$4972,11,FALSE)</f>
        <v>#N/A</v>
      </c>
      <c r="J853" s="63" t="e">
        <f>VLOOKUP(K853,Export6[#All],2,FALSE)</f>
        <v>#N/A</v>
      </c>
      <c r="K853" s="32"/>
      <c r="L853" s="33"/>
      <c r="M853" s="67" t="e">
        <f t="shared" si="13"/>
        <v>#N/A</v>
      </c>
      <c r="N853" s="61"/>
    </row>
    <row r="854" spans="1:14" x14ac:dyDescent="0.2">
      <c r="A854" s="32"/>
      <c r="B854" s="45" t="e">
        <f>VLOOKUP($A854,EVID_OSEVU!$A$1:$M$4972,2,FALSE)</f>
        <v>#N/A</v>
      </c>
      <c r="C854" s="45" t="e">
        <f>VLOOKUP($A854,EVID_OSEVU!$A$1:$M$4972,3,FALSE)</f>
        <v>#N/A</v>
      </c>
      <c r="D854" s="45" t="e">
        <f>VLOOKUP($A854,EVID_OSEVU!$A$1:$M$4972,4,FALSE)</f>
        <v>#N/A</v>
      </c>
      <c r="E854" s="35"/>
      <c r="F854" s="45" t="e">
        <f>VLOOKUP($A854,EVID_OSEVU!$A$1:$M$4972,7,FALSE)</f>
        <v>#N/A</v>
      </c>
      <c r="G854" s="45" t="e">
        <f>VLOOKUP($A854,EVID_OSEVU!$A$1:$M$4972,8,FALSE)</f>
        <v>#N/A</v>
      </c>
      <c r="H854" s="45" t="e">
        <f>VLOOKUP($A854,EVID_OSEVU!$A$1:$M$4972,11,FALSE)</f>
        <v>#N/A</v>
      </c>
      <c r="I854" s="58" t="e">
        <f>VLOOKUP($A854,EVID_OSEVU!$A$1:$M$4972,11,FALSE)</f>
        <v>#N/A</v>
      </c>
      <c r="J854" s="63" t="e">
        <f>VLOOKUP(K854,Export6[#All],2,FALSE)</f>
        <v>#N/A</v>
      </c>
      <c r="K854" s="32"/>
      <c r="L854" s="33"/>
      <c r="M854" s="67" t="e">
        <f t="shared" si="13"/>
        <v>#N/A</v>
      </c>
      <c r="N854" s="61"/>
    </row>
    <row r="855" spans="1:14" x14ac:dyDescent="0.2">
      <c r="A855" s="32"/>
      <c r="B855" s="45" t="e">
        <f>VLOOKUP($A855,EVID_OSEVU!$A$1:$M$4972,2,FALSE)</f>
        <v>#N/A</v>
      </c>
      <c r="C855" s="45" t="e">
        <f>VLOOKUP($A855,EVID_OSEVU!$A$1:$M$4972,3,FALSE)</f>
        <v>#N/A</v>
      </c>
      <c r="D855" s="45" t="e">
        <f>VLOOKUP($A855,EVID_OSEVU!$A$1:$M$4972,4,FALSE)</f>
        <v>#N/A</v>
      </c>
      <c r="E855" s="35"/>
      <c r="F855" s="45" t="e">
        <f>VLOOKUP($A855,EVID_OSEVU!$A$1:$M$4972,7,FALSE)</f>
        <v>#N/A</v>
      </c>
      <c r="G855" s="45" t="e">
        <f>VLOOKUP($A855,EVID_OSEVU!$A$1:$M$4972,8,FALSE)</f>
        <v>#N/A</v>
      </c>
      <c r="H855" s="45" t="e">
        <f>VLOOKUP($A855,EVID_OSEVU!$A$1:$M$4972,11,FALSE)</f>
        <v>#N/A</v>
      </c>
      <c r="I855" s="58" t="e">
        <f>VLOOKUP($A855,EVID_OSEVU!$A$1:$M$4972,11,FALSE)</f>
        <v>#N/A</v>
      </c>
      <c r="J855" s="63" t="e">
        <f>VLOOKUP(K855,Export6[#All],2,FALSE)</f>
        <v>#N/A</v>
      </c>
      <c r="K855" s="32"/>
      <c r="L855" s="33"/>
      <c r="M855" s="67" t="e">
        <f t="shared" si="13"/>
        <v>#N/A</v>
      </c>
      <c r="N855" s="61"/>
    </row>
    <row r="856" spans="1:14" x14ac:dyDescent="0.2">
      <c r="A856" s="32"/>
      <c r="B856" s="45" t="e">
        <f>VLOOKUP($A856,EVID_OSEVU!$A$1:$M$4972,2,FALSE)</f>
        <v>#N/A</v>
      </c>
      <c r="C856" s="45" t="e">
        <f>VLOOKUP($A856,EVID_OSEVU!$A$1:$M$4972,3,FALSE)</f>
        <v>#N/A</v>
      </c>
      <c r="D856" s="45" t="e">
        <f>VLOOKUP($A856,EVID_OSEVU!$A$1:$M$4972,4,FALSE)</f>
        <v>#N/A</v>
      </c>
      <c r="E856" s="35"/>
      <c r="F856" s="45" t="e">
        <f>VLOOKUP($A856,EVID_OSEVU!$A$1:$M$4972,7,FALSE)</f>
        <v>#N/A</v>
      </c>
      <c r="G856" s="45" t="e">
        <f>VLOOKUP($A856,EVID_OSEVU!$A$1:$M$4972,8,FALSE)</f>
        <v>#N/A</v>
      </c>
      <c r="H856" s="45" t="e">
        <f>VLOOKUP($A856,EVID_OSEVU!$A$1:$M$4972,11,FALSE)</f>
        <v>#N/A</v>
      </c>
      <c r="I856" s="58" t="e">
        <f>VLOOKUP($A856,EVID_OSEVU!$A$1:$M$4972,11,FALSE)</f>
        <v>#N/A</v>
      </c>
      <c r="J856" s="63" t="e">
        <f>VLOOKUP(K856,Export6[#All],2,FALSE)</f>
        <v>#N/A</v>
      </c>
      <c r="K856" s="32"/>
      <c r="L856" s="33"/>
      <c r="M856" s="67" t="e">
        <f t="shared" si="13"/>
        <v>#N/A</v>
      </c>
      <c r="N856" s="61"/>
    </row>
    <row r="857" spans="1:14" x14ac:dyDescent="0.2">
      <c r="A857" s="32"/>
      <c r="B857" s="45" t="e">
        <f>VLOOKUP($A857,EVID_OSEVU!$A$1:$M$4972,2,FALSE)</f>
        <v>#N/A</v>
      </c>
      <c r="C857" s="45" t="e">
        <f>VLOOKUP($A857,EVID_OSEVU!$A$1:$M$4972,3,FALSE)</f>
        <v>#N/A</v>
      </c>
      <c r="D857" s="45" t="e">
        <f>VLOOKUP($A857,EVID_OSEVU!$A$1:$M$4972,4,FALSE)</f>
        <v>#N/A</v>
      </c>
      <c r="E857" s="35"/>
      <c r="F857" s="45" t="e">
        <f>VLOOKUP($A857,EVID_OSEVU!$A$1:$M$4972,7,FALSE)</f>
        <v>#N/A</v>
      </c>
      <c r="G857" s="45" t="e">
        <f>VLOOKUP($A857,EVID_OSEVU!$A$1:$M$4972,8,FALSE)</f>
        <v>#N/A</v>
      </c>
      <c r="H857" s="45" t="e">
        <f>VLOOKUP($A857,EVID_OSEVU!$A$1:$M$4972,11,FALSE)</f>
        <v>#N/A</v>
      </c>
      <c r="I857" s="58" t="e">
        <f>VLOOKUP($A857,EVID_OSEVU!$A$1:$M$4972,11,FALSE)</f>
        <v>#N/A</v>
      </c>
      <c r="J857" s="63" t="e">
        <f>VLOOKUP(K857,Export6[#All],2,FALSE)</f>
        <v>#N/A</v>
      </c>
      <c r="K857" s="32"/>
      <c r="L857" s="33"/>
      <c r="M857" s="67" t="e">
        <f t="shared" si="13"/>
        <v>#N/A</v>
      </c>
      <c r="N857" s="61"/>
    </row>
    <row r="858" spans="1:14" x14ac:dyDescent="0.2">
      <c r="A858" s="32"/>
      <c r="B858" s="45" t="e">
        <f>VLOOKUP($A858,EVID_OSEVU!$A$1:$M$4972,2,FALSE)</f>
        <v>#N/A</v>
      </c>
      <c r="C858" s="45" t="e">
        <f>VLOOKUP($A858,EVID_OSEVU!$A$1:$M$4972,3,FALSE)</f>
        <v>#N/A</v>
      </c>
      <c r="D858" s="45" t="e">
        <f>VLOOKUP($A858,EVID_OSEVU!$A$1:$M$4972,4,FALSE)</f>
        <v>#N/A</v>
      </c>
      <c r="E858" s="35"/>
      <c r="F858" s="45" t="e">
        <f>VLOOKUP($A858,EVID_OSEVU!$A$1:$M$4972,7,FALSE)</f>
        <v>#N/A</v>
      </c>
      <c r="G858" s="45" t="e">
        <f>VLOOKUP($A858,EVID_OSEVU!$A$1:$M$4972,8,FALSE)</f>
        <v>#N/A</v>
      </c>
      <c r="H858" s="45" t="e">
        <f>VLOOKUP($A858,EVID_OSEVU!$A$1:$M$4972,11,FALSE)</f>
        <v>#N/A</v>
      </c>
      <c r="I858" s="58" t="e">
        <f>VLOOKUP($A858,EVID_OSEVU!$A$1:$M$4972,11,FALSE)</f>
        <v>#N/A</v>
      </c>
      <c r="J858" s="63" t="e">
        <f>VLOOKUP(K858,Export6[#All],2,FALSE)</f>
        <v>#N/A</v>
      </c>
      <c r="K858" s="32"/>
      <c r="L858" s="33"/>
      <c r="M858" s="67" t="e">
        <f t="shared" si="13"/>
        <v>#N/A</v>
      </c>
      <c r="N858" s="61"/>
    </row>
    <row r="859" spans="1:14" x14ac:dyDescent="0.2">
      <c r="A859" s="32"/>
      <c r="B859" s="45" t="e">
        <f>VLOOKUP($A859,EVID_OSEVU!$A$1:$M$4972,2,FALSE)</f>
        <v>#N/A</v>
      </c>
      <c r="C859" s="45" t="e">
        <f>VLOOKUP($A859,EVID_OSEVU!$A$1:$M$4972,3,FALSE)</f>
        <v>#N/A</v>
      </c>
      <c r="D859" s="45" t="e">
        <f>VLOOKUP($A859,EVID_OSEVU!$A$1:$M$4972,4,FALSE)</f>
        <v>#N/A</v>
      </c>
      <c r="E859" s="35"/>
      <c r="F859" s="45" t="e">
        <f>VLOOKUP($A859,EVID_OSEVU!$A$1:$M$4972,7,FALSE)</f>
        <v>#N/A</v>
      </c>
      <c r="G859" s="45" t="e">
        <f>VLOOKUP($A859,EVID_OSEVU!$A$1:$M$4972,8,FALSE)</f>
        <v>#N/A</v>
      </c>
      <c r="H859" s="45" t="e">
        <f>VLOOKUP($A859,EVID_OSEVU!$A$1:$M$4972,11,FALSE)</f>
        <v>#N/A</v>
      </c>
      <c r="I859" s="58" t="e">
        <f>VLOOKUP($A859,EVID_OSEVU!$A$1:$M$4972,11,FALSE)</f>
        <v>#N/A</v>
      </c>
      <c r="J859" s="63" t="e">
        <f>VLOOKUP(K859,Export6[#All],2,FALSE)</f>
        <v>#N/A</v>
      </c>
      <c r="K859" s="32"/>
      <c r="L859" s="33"/>
      <c r="M859" s="67" t="e">
        <f t="shared" si="13"/>
        <v>#N/A</v>
      </c>
      <c r="N859" s="61"/>
    </row>
    <row r="860" spans="1:14" x14ac:dyDescent="0.2">
      <c r="A860" s="32"/>
      <c r="B860" s="45" t="e">
        <f>VLOOKUP($A860,EVID_OSEVU!$A$1:$M$4972,2,FALSE)</f>
        <v>#N/A</v>
      </c>
      <c r="C860" s="45" t="e">
        <f>VLOOKUP($A860,EVID_OSEVU!$A$1:$M$4972,3,FALSE)</f>
        <v>#N/A</v>
      </c>
      <c r="D860" s="45" t="e">
        <f>VLOOKUP($A860,EVID_OSEVU!$A$1:$M$4972,4,FALSE)</f>
        <v>#N/A</v>
      </c>
      <c r="E860" s="35"/>
      <c r="F860" s="45" t="e">
        <f>VLOOKUP($A860,EVID_OSEVU!$A$1:$M$4972,7,FALSE)</f>
        <v>#N/A</v>
      </c>
      <c r="G860" s="45" t="e">
        <f>VLOOKUP($A860,EVID_OSEVU!$A$1:$M$4972,8,FALSE)</f>
        <v>#N/A</v>
      </c>
      <c r="H860" s="45" t="e">
        <f>VLOOKUP($A860,EVID_OSEVU!$A$1:$M$4972,11,FALSE)</f>
        <v>#N/A</v>
      </c>
      <c r="I860" s="58" t="e">
        <f>VLOOKUP($A860,EVID_OSEVU!$A$1:$M$4972,11,FALSE)</f>
        <v>#N/A</v>
      </c>
      <c r="J860" s="63" t="e">
        <f>VLOOKUP(K860,Export6[#All],2,FALSE)</f>
        <v>#N/A</v>
      </c>
      <c r="K860" s="32"/>
      <c r="L860" s="33"/>
      <c r="M860" s="67" t="e">
        <f t="shared" si="13"/>
        <v>#N/A</v>
      </c>
      <c r="N860" s="61"/>
    </row>
    <row r="861" spans="1:14" x14ac:dyDescent="0.2">
      <c r="A861" s="32"/>
      <c r="B861" s="45" t="e">
        <f>VLOOKUP($A861,EVID_OSEVU!$A$1:$M$4972,2,FALSE)</f>
        <v>#N/A</v>
      </c>
      <c r="C861" s="45" t="e">
        <f>VLOOKUP($A861,EVID_OSEVU!$A$1:$M$4972,3,FALSE)</f>
        <v>#N/A</v>
      </c>
      <c r="D861" s="45" t="e">
        <f>VLOOKUP($A861,EVID_OSEVU!$A$1:$M$4972,4,FALSE)</f>
        <v>#N/A</v>
      </c>
      <c r="E861" s="35"/>
      <c r="F861" s="45" t="e">
        <f>VLOOKUP($A861,EVID_OSEVU!$A$1:$M$4972,7,FALSE)</f>
        <v>#N/A</v>
      </c>
      <c r="G861" s="45" t="e">
        <f>VLOOKUP($A861,EVID_OSEVU!$A$1:$M$4972,8,FALSE)</f>
        <v>#N/A</v>
      </c>
      <c r="H861" s="45" t="e">
        <f>VLOOKUP($A861,EVID_OSEVU!$A$1:$M$4972,11,FALSE)</f>
        <v>#N/A</v>
      </c>
      <c r="I861" s="58" t="e">
        <f>VLOOKUP($A861,EVID_OSEVU!$A$1:$M$4972,11,FALSE)</f>
        <v>#N/A</v>
      </c>
      <c r="J861" s="63" t="e">
        <f>VLOOKUP(K861,Export6[#All],2,FALSE)</f>
        <v>#N/A</v>
      </c>
      <c r="K861" s="32"/>
      <c r="L861" s="33"/>
      <c r="M861" s="67" t="e">
        <f t="shared" si="13"/>
        <v>#N/A</v>
      </c>
      <c r="N861" s="61"/>
    </row>
    <row r="862" spans="1:14" x14ac:dyDescent="0.2">
      <c r="A862" s="32"/>
      <c r="B862" s="45" t="e">
        <f>VLOOKUP($A862,EVID_OSEVU!$A$1:$M$4972,2,FALSE)</f>
        <v>#N/A</v>
      </c>
      <c r="C862" s="45" t="e">
        <f>VLOOKUP($A862,EVID_OSEVU!$A$1:$M$4972,3,FALSE)</f>
        <v>#N/A</v>
      </c>
      <c r="D862" s="45" t="e">
        <f>VLOOKUP($A862,EVID_OSEVU!$A$1:$M$4972,4,FALSE)</f>
        <v>#N/A</v>
      </c>
      <c r="E862" s="35"/>
      <c r="F862" s="45" t="e">
        <f>VLOOKUP($A862,EVID_OSEVU!$A$1:$M$4972,7,FALSE)</f>
        <v>#N/A</v>
      </c>
      <c r="G862" s="45" t="e">
        <f>VLOOKUP($A862,EVID_OSEVU!$A$1:$M$4972,8,FALSE)</f>
        <v>#N/A</v>
      </c>
      <c r="H862" s="45" t="e">
        <f>VLOOKUP($A862,EVID_OSEVU!$A$1:$M$4972,11,FALSE)</f>
        <v>#N/A</v>
      </c>
      <c r="I862" s="58" t="e">
        <f>VLOOKUP($A862,EVID_OSEVU!$A$1:$M$4972,11,FALSE)</f>
        <v>#N/A</v>
      </c>
      <c r="J862" s="63" t="e">
        <f>VLOOKUP(K862,Export6[#All],2,FALSE)</f>
        <v>#N/A</v>
      </c>
      <c r="K862" s="32"/>
      <c r="L862" s="33"/>
      <c r="M862" s="67" t="e">
        <f t="shared" si="13"/>
        <v>#N/A</v>
      </c>
      <c r="N862" s="61"/>
    </row>
    <row r="863" spans="1:14" x14ac:dyDescent="0.2">
      <c r="A863" s="32"/>
      <c r="B863" s="45" t="e">
        <f>VLOOKUP($A863,EVID_OSEVU!$A$1:$M$4972,2,FALSE)</f>
        <v>#N/A</v>
      </c>
      <c r="C863" s="45" t="e">
        <f>VLOOKUP($A863,EVID_OSEVU!$A$1:$M$4972,3,FALSE)</f>
        <v>#N/A</v>
      </c>
      <c r="D863" s="45" t="e">
        <f>VLOOKUP($A863,EVID_OSEVU!$A$1:$M$4972,4,FALSE)</f>
        <v>#N/A</v>
      </c>
      <c r="E863" s="35"/>
      <c r="F863" s="45" t="e">
        <f>VLOOKUP($A863,EVID_OSEVU!$A$1:$M$4972,7,FALSE)</f>
        <v>#N/A</v>
      </c>
      <c r="G863" s="45" t="e">
        <f>VLOOKUP($A863,EVID_OSEVU!$A$1:$M$4972,8,FALSE)</f>
        <v>#N/A</v>
      </c>
      <c r="H863" s="45" t="e">
        <f>VLOOKUP($A863,EVID_OSEVU!$A$1:$M$4972,11,FALSE)</f>
        <v>#N/A</v>
      </c>
      <c r="I863" s="58" t="e">
        <f>VLOOKUP($A863,EVID_OSEVU!$A$1:$M$4972,11,FALSE)</f>
        <v>#N/A</v>
      </c>
      <c r="J863" s="63" t="e">
        <f>VLOOKUP(K863,Export6[#All],2,FALSE)</f>
        <v>#N/A</v>
      </c>
      <c r="K863" s="32"/>
      <c r="L863" s="33"/>
      <c r="M863" s="67" t="e">
        <f t="shared" si="13"/>
        <v>#N/A</v>
      </c>
      <c r="N863" s="61"/>
    </row>
    <row r="864" spans="1:14" x14ac:dyDescent="0.2">
      <c r="A864" s="32"/>
      <c r="B864" s="45" t="e">
        <f>VLOOKUP($A864,EVID_OSEVU!$A$1:$M$4972,2,FALSE)</f>
        <v>#N/A</v>
      </c>
      <c r="C864" s="45" t="e">
        <f>VLOOKUP($A864,EVID_OSEVU!$A$1:$M$4972,3,FALSE)</f>
        <v>#N/A</v>
      </c>
      <c r="D864" s="45" t="e">
        <f>VLOOKUP($A864,EVID_OSEVU!$A$1:$M$4972,4,FALSE)</f>
        <v>#N/A</v>
      </c>
      <c r="E864" s="35"/>
      <c r="F864" s="45" t="e">
        <f>VLOOKUP($A864,EVID_OSEVU!$A$1:$M$4972,7,FALSE)</f>
        <v>#N/A</v>
      </c>
      <c r="G864" s="45" t="e">
        <f>VLOOKUP($A864,EVID_OSEVU!$A$1:$M$4972,8,FALSE)</f>
        <v>#N/A</v>
      </c>
      <c r="H864" s="45" t="e">
        <f>VLOOKUP($A864,EVID_OSEVU!$A$1:$M$4972,11,FALSE)</f>
        <v>#N/A</v>
      </c>
      <c r="I864" s="58" t="e">
        <f>VLOOKUP($A864,EVID_OSEVU!$A$1:$M$4972,11,FALSE)</f>
        <v>#N/A</v>
      </c>
      <c r="J864" s="63" t="e">
        <f>VLOOKUP(K864,Export6[#All],2,FALSE)</f>
        <v>#N/A</v>
      </c>
      <c r="K864" s="32"/>
      <c r="L864" s="33"/>
      <c r="M864" s="67" t="e">
        <f t="shared" si="13"/>
        <v>#N/A</v>
      </c>
      <c r="N864" s="61"/>
    </row>
    <row r="865" spans="1:14" x14ac:dyDescent="0.2">
      <c r="A865" s="32"/>
      <c r="B865" s="45" t="e">
        <f>VLOOKUP($A865,EVID_OSEVU!$A$1:$M$4972,2,FALSE)</f>
        <v>#N/A</v>
      </c>
      <c r="C865" s="45" t="e">
        <f>VLOOKUP($A865,EVID_OSEVU!$A$1:$M$4972,3,FALSE)</f>
        <v>#N/A</v>
      </c>
      <c r="D865" s="45" t="e">
        <f>VLOOKUP($A865,EVID_OSEVU!$A$1:$M$4972,4,FALSE)</f>
        <v>#N/A</v>
      </c>
      <c r="E865" s="35"/>
      <c r="F865" s="45" t="e">
        <f>VLOOKUP($A865,EVID_OSEVU!$A$1:$M$4972,7,FALSE)</f>
        <v>#N/A</v>
      </c>
      <c r="G865" s="45" t="e">
        <f>VLOOKUP($A865,EVID_OSEVU!$A$1:$M$4972,8,FALSE)</f>
        <v>#N/A</v>
      </c>
      <c r="H865" s="45" t="e">
        <f>VLOOKUP($A865,EVID_OSEVU!$A$1:$M$4972,11,FALSE)</f>
        <v>#N/A</v>
      </c>
      <c r="I865" s="58" t="e">
        <f>VLOOKUP($A865,EVID_OSEVU!$A$1:$M$4972,11,FALSE)</f>
        <v>#N/A</v>
      </c>
      <c r="J865" s="63" t="e">
        <f>VLOOKUP(K865,Export6[#All],2,FALSE)</f>
        <v>#N/A</v>
      </c>
      <c r="K865" s="32"/>
      <c r="L865" s="33"/>
      <c r="M865" s="67" t="e">
        <f t="shared" si="13"/>
        <v>#N/A</v>
      </c>
      <c r="N865" s="61"/>
    </row>
    <row r="866" spans="1:14" x14ac:dyDescent="0.2">
      <c r="A866" s="32"/>
      <c r="B866" s="45" t="e">
        <f>VLOOKUP($A866,EVID_OSEVU!$A$1:$M$4972,2,FALSE)</f>
        <v>#N/A</v>
      </c>
      <c r="C866" s="45" t="e">
        <f>VLOOKUP($A866,EVID_OSEVU!$A$1:$M$4972,3,FALSE)</f>
        <v>#N/A</v>
      </c>
      <c r="D866" s="45" t="e">
        <f>VLOOKUP($A866,EVID_OSEVU!$A$1:$M$4972,4,FALSE)</f>
        <v>#N/A</v>
      </c>
      <c r="E866" s="35"/>
      <c r="F866" s="45" t="e">
        <f>VLOOKUP($A866,EVID_OSEVU!$A$1:$M$4972,7,FALSE)</f>
        <v>#N/A</v>
      </c>
      <c r="G866" s="45" t="e">
        <f>VLOOKUP($A866,EVID_OSEVU!$A$1:$M$4972,8,FALSE)</f>
        <v>#N/A</v>
      </c>
      <c r="H866" s="45" t="e">
        <f>VLOOKUP($A866,EVID_OSEVU!$A$1:$M$4972,11,FALSE)</f>
        <v>#N/A</v>
      </c>
      <c r="I866" s="58" t="e">
        <f>VLOOKUP($A866,EVID_OSEVU!$A$1:$M$4972,11,FALSE)</f>
        <v>#N/A</v>
      </c>
      <c r="J866" s="63" t="e">
        <f>VLOOKUP(K866,Export6[#All],2,FALSE)</f>
        <v>#N/A</v>
      </c>
      <c r="K866" s="32"/>
      <c r="L866" s="33"/>
      <c r="M866" s="67" t="e">
        <f t="shared" si="13"/>
        <v>#N/A</v>
      </c>
      <c r="N866" s="61"/>
    </row>
    <row r="867" spans="1:14" x14ac:dyDescent="0.2">
      <c r="A867" s="32"/>
      <c r="B867" s="45" t="e">
        <f>VLOOKUP($A867,EVID_OSEVU!$A$1:$M$4972,2,FALSE)</f>
        <v>#N/A</v>
      </c>
      <c r="C867" s="45" t="e">
        <f>VLOOKUP($A867,EVID_OSEVU!$A$1:$M$4972,3,FALSE)</f>
        <v>#N/A</v>
      </c>
      <c r="D867" s="45" t="e">
        <f>VLOOKUP($A867,EVID_OSEVU!$A$1:$M$4972,4,FALSE)</f>
        <v>#N/A</v>
      </c>
      <c r="E867" s="35"/>
      <c r="F867" s="45" t="e">
        <f>VLOOKUP($A867,EVID_OSEVU!$A$1:$M$4972,7,FALSE)</f>
        <v>#N/A</v>
      </c>
      <c r="G867" s="45" t="e">
        <f>VLOOKUP($A867,EVID_OSEVU!$A$1:$M$4972,8,FALSE)</f>
        <v>#N/A</v>
      </c>
      <c r="H867" s="45" t="e">
        <f>VLOOKUP($A867,EVID_OSEVU!$A$1:$M$4972,11,FALSE)</f>
        <v>#N/A</v>
      </c>
      <c r="I867" s="58" t="e">
        <f>VLOOKUP($A867,EVID_OSEVU!$A$1:$M$4972,11,FALSE)</f>
        <v>#N/A</v>
      </c>
      <c r="J867" s="63" t="e">
        <f>VLOOKUP(K867,Export6[#All],2,FALSE)</f>
        <v>#N/A</v>
      </c>
      <c r="K867" s="32"/>
      <c r="L867" s="33"/>
      <c r="M867" s="67" t="e">
        <f t="shared" si="13"/>
        <v>#N/A</v>
      </c>
      <c r="N867" s="61"/>
    </row>
    <row r="868" spans="1:14" x14ac:dyDescent="0.2">
      <c r="A868" s="32"/>
      <c r="B868" s="45" t="e">
        <f>VLOOKUP($A868,EVID_OSEVU!$A$1:$M$4972,2,FALSE)</f>
        <v>#N/A</v>
      </c>
      <c r="C868" s="45" t="e">
        <f>VLOOKUP($A868,EVID_OSEVU!$A$1:$M$4972,3,FALSE)</f>
        <v>#N/A</v>
      </c>
      <c r="D868" s="45" t="e">
        <f>VLOOKUP($A868,EVID_OSEVU!$A$1:$M$4972,4,FALSE)</f>
        <v>#N/A</v>
      </c>
      <c r="E868" s="35"/>
      <c r="F868" s="45" t="e">
        <f>VLOOKUP($A868,EVID_OSEVU!$A$1:$M$4972,7,FALSE)</f>
        <v>#N/A</v>
      </c>
      <c r="G868" s="45" t="e">
        <f>VLOOKUP($A868,EVID_OSEVU!$A$1:$M$4972,8,FALSE)</f>
        <v>#N/A</v>
      </c>
      <c r="H868" s="45" t="e">
        <f>VLOOKUP($A868,EVID_OSEVU!$A$1:$M$4972,11,FALSE)</f>
        <v>#N/A</v>
      </c>
      <c r="I868" s="58" t="e">
        <f>VLOOKUP($A868,EVID_OSEVU!$A$1:$M$4972,11,FALSE)</f>
        <v>#N/A</v>
      </c>
      <c r="J868" s="63" t="e">
        <f>VLOOKUP(K868,Export6[#All],2,FALSE)</f>
        <v>#N/A</v>
      </c>
      <c r="K868" s="32"/>
      <c r="L868" s="33"/>
      <c r="M868" s="67" t="e">
        <f t="shared" si="13"/>
        <v>#N/A</v>
      </c>
      <c r="N868" s="61"/>
    </row>
    <row r="869" spans="1:14" x14ac:dyDescent="0.2">
      <c r="A869" s="32"/>
      <c r="B869" s="45" t="e">
        <f>VLOOKUP($A869,EVID_OSEVU!$A$1:$M$4972,2,FALSE)</f>
        <v>#N/A</v>
      </c>
      <c r="C869" s="45" t="e">
        <f>VLOOKUP($A869,EVID_OSEVU!$A$1:$M$4972,3,FALSE)</f>
        <v>#N/A</v>
      </c>
      <c r="D869" s="45" t="e">
        <f>VLOOKUP($A869,EVID_OSEVU!$A$1:$M$4972,4,FALSE)</f>
        <v>#N/A</v>
      </c>
      <c r="E869" s="35"/>
      <c r="F869" s="45" t="e">
        <f>VLOOKUP($A869,EVID_OSEVU!$A$1:$M$4972,7,FALSE)</f>
        <v>#N/A</v>
      </c>
      <c r="G869" s="45" t="e">
        <f>VLOOKUP($A869,EVID_OSEVU!$A$1:$M$4972,8,FALSE)</f>
        <v>#N/A</v>
      </c>
      <c r="H869" s="45" t="e">
        <f>VLOOKUP($A869,EVID_OSEVU!$A$1:$M$4972,11,FALSE)</f>
        <v>#N/A</v>
      </c>
      <c r="I869" s="58" t="e">
        <f>VLOOKUP($A869,EVID_OSEVU!$A$1:$M$4972,11,FALSE)</f>
        <v>#N/A</v>
      </c>
      <c r="J869" s="63" t="e">
        <f>VLOOKUP(K869,Export6[#All],2,FALSE)</f>
        <v>#N/A</v>
      </c>
      <c r="K869" s="32"/>
      <c r="L869" s="33"/>
      <c r="M869" s="67" t="e">
        <f t="shared" si="13"/>
        <v>#N/A</v>
      </c>
      <c r="N869" s="61"/>
    </row>
    <row r="870" spans="1:14" x14ac:dyDescent="0.2">
      <c r="A870" s="32"/>
      <c r="B870" s="45" t="e">
        <f>VLOOKUP($A870,EVID_OSEVU!$A$1:$M$4972,2,FALSE)</f>
        <v>#N/A</v>
      </c>
      <c r="C870" s="45" t="e">
        <f>VLOOKUP($A870,EVID_OSEVU!$A$1:$M$4972,3,FALSE)</f>
        <v>#N/A</v>
      </c>
      <c r="D870" s="45" t="e">
        <f>VLOOKUP($A870,EVID_OSEVU!$A$1:$M$4972,4,FALSE)</f>
        <v>#N/A</v>
      </c>
      <c r="E870" s="35"/>
      <c r="F870" s="45" t="e">
        <f>VLOOKUP($A870,EVID_OSEVU!$A$1:$M$4972,7,FALSE)</f>
        <v>#N/A</v>
      </c>
      <c r="G870" s="45" t="e">
        <f>VLOOKUP($A870,EVID_OSEVU!$A$1:$M$4972,8,FALSE)</f>
        <v>#N/A</v>
      </c>
      <c r="H870" s="45" t="e">
        <f>VLOOKUP($A870,EVID_OSEVU!$A$1:$M$4972,11,FALSE)</f>
        <v>#N/A</v>
      </c>
      <c r="I870" s="58" t="e">
        <f>VLOOKUP($A870,EVID_OSEVU!$A$1:$M$4972,11,FALSE)</f>
        <v>#N/A</v>
      </c>
      <c r="J870" s="63" t="e">
        <f>VLOOKUP(K870,Export6[#All],2,FALSE)</f>
        <v>#N/A</v>
      </c>
      <c r="K870" s="32"/>
      <c r="L870" s="33"/>
      <c r="M870" s="67" t="e">
        <f t="shared" si="13"/>
        <v>#N/A</v>
      </c>
      <c r="N870" s="61"/>
    </row>
    <row r="871" spans="1:14" x14ac:dyDescent="0.2">
      <c r="A871" s="32"/>
      <c r="B871" s="45" t="e">
        <f>VLOOKUP($A871,EVID_OSEVU!$A$1:$M$4972,2,FALSE)</f>
        <v>#N/A</v>
      </c>
      <c r="C871" s="45" t="e">
        <f>VLOOKUP($A871,EVID_OSEVU!$A$1:$M$4972,3,FALSE)</f>
        <v>#N/A</v>
      </c>
      <c r="D871" s="45" t="e">
        <f>VLOOKUP($A871,EVID_OSEVU!$A$1:$M$4972,4,FALSE)</f>
        <v>#N/A</v>
      </c>
      <c r="E871" s="35"/>
      <c r="F871" s="45" t="e">
        <f>VLOOKUP($A871,EVID_OSEVU!$A$1:$M$4972,7,FALSE)</f>
        <v>#N/A</v>
      </c>
      <c r="G871" s="45" t="e">
        <f>VLOOKUP($A871,EVID_OSEVU!$A$1:$M$4972,8,FALSE)</f>
        <v>#N/A</v>
      </c>
      <c r="H871" s="45" t="e">
        <f>VLOOKUP($A871,EVID_OSEVU!$A$1:$M$4972,11,FALSE)</f>
        <v>#N/A</v>
      </c>
      <c r="I871" s="58" t="e">
        <f>VLOOKUP($A871,EVID_OSEVU!$A$1:$M$4972,11,FALSE)</f>
        <v>#N/A</v>
      </c>
      <c r="J871" s="63" t="e">
        <f>VLOOKUP(K871,Export6[#All],2,FALSE)</f>
        <v>#N/A</v>
      </c>
      <c r="K871" s="32"/>
      <c r="L871" s="33"/>
      <c r="M871" s="67" t="e">
        <f t="shared" si="13"/>
        <v>#N/A</v>
      </c>
      <c r="N871" s="61"/>
    </row>
    <row r="872" spans="1:14" x14ac:dyDescent="0.2">
      <c r="A872" s="32"/>
      <c r="B872" s="45" t="e">
        <f>VLOOKUP($A872,EVID_OSEVU!$A$1:$M$4972,2,FALSE)</f>
        <v>#N/A</v>
      </c>
      <c r="C872" s="45" t="e">
        <f>VLOOKUP($A872,EVID_OSEVU!$A$1:$M$4972,3,FALSE)</f>
        <v>#N/A</v>
      </c>
      <c r="D872" s="45" t="e">
        <f>VLOOKUP($A872,EVID_OSEVU!$A$1:$M$4972,4,FALSE)</f>
        <v>#N/A</v>
      </c>
      <c r="E872" s="35"/>
      <c r="F872" s="45" t="e">
        <f>VLOOKUP($A872,EVID_OSEVU!$A$1:$M$4972,7,FALSE)</f>
        <v>#N/A</v>
      </c>
      <c r="G872" s="45" t="e">
        <f>VLOOKUP($A872,EVID_OSEVU!$A$1:$M$4972,8,FALSE)</f>
        <v>#N/A</v>
      </c>
      <c r="H872" s="45" t="e">
        <f>VLOOKUP($A872,EVID_OSEVU!$A$1:$M$4972,11,FALSE)</f>
        <v>#N/A</v>
      </c>
      <c r="I872" s="58" t="e">
        <f>VLOOKUP($A872,EVID_OSEVU!$A$1:$M$4972,11,FALSE)</f>
        <v>#N/A</v>
      </c>
      <c r="J872" s="63" t="e">
        <f>VLOOKUP(K872,Export6[#All],2,FALSE)</f>
        <v>#N/A</v>
      </c>
      <c r="K872" s="32"/>
      <c r="L872" s="33"/>
      <c r="M872" s="67" t="e">
        <f t="shared" si="13"/>
        <v>#N/A</v>
      </c>
      <c r="N872" s="61"/>
    </row>
    <row r="873" spans="1:14" x14ac:dyDescent="0.2">
      <c r="A873" s="32"/>
      <c r="B873" s="45" t="e">
        <f>VLOOKUP($A873,EVID_OSEVU!$A$1:$M$4972,2,FALSE)</f>
        <v>#N/A</v>
      </c>
      <c r="C873" s="45" t="e">
        <f>VLOOKUP($A873,EVID_OSEVU!$A$1:$M$4972,3,FALSE)</f>
        <v>#N/A</v>
      </c>
      <c r="D873" s="45" t="e">
        <f>VLOOKUP($A873,EVID_OSEVU!$A$1:$M$4972,4,FALSE)</f>
        <v>#N/A</v>
      </c>
      <c r="E873" s="35"/>
      <c r="F873" s="45" t="e">
        <f>VLOOKUP($A873,EVID_OSEVU!$A$1:$M$4972,7,FALSE)</f>
        <v>#N/A</v>
      </c>
      <c r="G873" s="45" t="e">
        <f>VLOOKUP($A873,EVID_OSEVU!$A$1:$M$4972,8,FALSE)</f>
        <v>#N/A</v>
      </c>
      <c r="H873" s="45" t="e">
        <f>VLOOKUP($A873,EVID_OSEVU!$A$1:$M$4972,11,FALSE)</f>
        <v>#N/A</v>
      </c>
      <c r="I873" s="58" t="e">
        <f>VLOOKUP($A873,EVID_OSEVU!$A$1:$M$4972,11,FALSE)</f>
        <v>#N/A</v>
      </c>
      <c r="J873" s="63" t="e">
        <f>VLOOKUP(K873,Export6[#All],2,FALSE)</f>
        <v>#N/A</v>
      </c>
      <c r="K873" s="32"/>
      <c r="L873" s="33"/>
      <c r="M873" s="67" t="e">
        <f t="shared" si="13"/>
        <v>#N/A</v>
      </c>
      <c r="N873" s="61"/>
    </row>
    <row r="874" spans="1:14" x14ac:dyDescent="0.2">
      <c r="A874" s="32"/>
      <c r="B874" s="45" t="e">
        <f>VLOOKUP($A874,EVID_OSEVU!$A$1:$M$4972,2,FALSE)</f>
        <v>#N/A</v>
      </c>
      <c r="C874" s="45" t="e">
        <f>VLOOKUP($A874,EVID_OSEVU!$A$1:$M$4972,3,FALSE)</f>
        <v>#N/A</v>
      </c>
      <c r="D874" s="45" t="e">
        <f>VLOOKUP($A874,EVID_OSEVU!$A$1:$M$4972,4,FALSE)</f>
        <v>#N/A</v>
      </c>
      <c r="E874" s="35"/>
      <c r="F874" s="45" t="e">
        <f>VLOOKUP($A874,EVID_OSEVU!$A$1:$M$4972,7,FALSE)</f>
        <v>#N/A</v>
      </c>
      <c r="G874" s="45" t="e">
        <f>VLOOKUP($A874,EVID_OSEVU!$A$1:$M$4972,8,FALSE)</f>
        <v>#N/A</v>
      </c>
      <c r="H874" s="45" t="e">
        <f>VLOOKUP($A874,EVID_OSEVU!$A$1:$M$4972,11,FALSE)</f>
        <v>#N/A</v>
      </c>
      <c r="I874" s="58" t="e">
        <f>VLOOKUP($A874,EVID_OSEVU!$A$1:$M$4972,11,FALSE)</f>
        <v>#N/A</v>
      </c>
      <c r="J874" s="63" t="e">
        <f>VLOOKUP(K874,Export6[#All],2,FALSE)</f>
        <v>#N/A</v>
      </c>
      <c r="K874" s="32"/>
      <c r="L874" s="33"/>
      <c r="M874" s="67" t="e">
        <f t="shared" si="13"/>
        <v>#N/A</v>
      </c>
      <c r="N874" s="61"/>
    </row>
    <row r="875" spans="1:14" x14ac:dyDescent="0.2">
      <c r="A875" s="32"/>
      <c r="B875" s="45" t="e">
        <f>VLOOKUP($A875,EVID_OSEVU!$A$1:$M$4972,2,FALSE)</f>
        <v>#N/A</v>
      </c>
      <c r="C875" s="45" t="e">
        <f>VLOOKUP($A875,EVID_OSEVU!$A$1:$M$4972,3,FALSE)</f>
        <v>#N/A</v>
      </c>
      <c r="D875" s="45" t="e">
        <f>VLOOKUP($A875,EVID_OSEVU!$A$1:$M$4972,4,FALSE)</f>
        <v>#N/A</v>
      </c>
      <c r="E875" s="35"/>
      <c r="F875" s="45" t="e">
        <f>VLOOKUP($A875,EVID_OSEVU!$A$1:$M$4972,7,FALSE)</f>
        <v>#N/A</v>
      </c>
      <c r="G875" s="45" t="e">
        <f>VLOOKUP($A875,EVID_OSEVU!$A$1:$M$4972,8,FALSE)</f>
        <v>#N/A</v>
      </c>
      <c r="H875" s="45" t="e">
        <f>VLOOKUP($A875,EVID_OSEVU!$A$1:$M$4972,11,FALSE)</f>
        <v>#N/A</v>
      </c>
      <c r="I875" s="58" t="e">
        <f>VLOOKUP($A875,EVID_OSEVU!$A$1:$M$4972,11,FALSE)</f>
        <v>#N/A</v>
      </c>
      <c r="J875" s="63" t="e">
        <f>VLOOKUP(K875,Export6[#All],2,FALSE)</f>
        <v>#N/A</v>
      </c>
      <c r="K875" s="32"/>
      <c r="L875" s="33"/>
      <c r="M875" s="67" t="e">
        <f t="shared" si="13"/>
        <v>#N/A</v>
      </c>
      <c r="N875" s="61"/>
    </row>
    <row r="876" spans="1:14" x14ac:dyDescent="0.2">
      <c r="A876" s="32"/>
      <c r="B876" s="45" t="e">
        <f>VLOOKUP($A876,EVID_OSEVU!$A$1:$M$4972,2,FALSE)</f>
        <v>#N/A</v>
      </c>
      <c r="C876" s="45" t="e">
        <f>VLOOKUP($A876,EVID_OSEVU!$A$1:$M$4972,3,FALSE)</f>
        <v>#N/A</v>
      </c>
      <c r="D876" s="45" t="e">
        <f>VLOOKUP($A876,EVID_OSEVU!$A$1:$M$4972,4,FALSE)</f>
        <v>#N/A</v>
      </c>
      <c r="E876" s="35"/>
      <c r="F876" s="45" t="e">
        <f>VLOOKUP($A876,EVID_OSEVU!$A$1:$M$4972,7,FALSE)</f>
        <v>#N/A</v>
      </c>
      <c r="G876" s="45" t="e">
        <f>VLOOKUP($A876,EVID_OSEVU!$A$1:$M$4972,8,FALSE)</f>
        <v>#N/A</v>
      </c>
      <c r="H876" s="45" t="e">
        <f>VLOOKUP($A876,EVID_OSEVU!$A$1:$M$4972,11,FALSE)</f>
        <v>#N/A</v>
      </c>
      <c r="I876" s="58" t="e">
        <f>VLOOKUP($A876,EVID_OSEVU!$A$1:$M$4972,11,FALSE)</f>
        <v>#N/A</v>
      </c>
      <c r="J876" s="63" t="e">
        <f>VLOOKUP(K876,Export6[#All],2,FALSE)</f>
        <v>#N/A</v>
      </c>
      <c r="K876" s="32"/>
      <c r="L876" s="33"/>
      <c r="M876" s="67" t="e">
        <f t="shared" si="13"/>
        <v>#N/A</v>
      </c>
      <c r="N876" s="61"/>
    </row>
    <row r="877" spans="1:14" x14ac:dyDescent="0.2">
      <c r="A877" s="32"/>
      <c r="B877" s="45" t="e">
        <f>VLOOKUP($A877,EVID_OSEVU!$A$1:$M$4972,2,FALSE)</f>
        <v>#N/A</v>
      </c>
      <c r="C877" s="45" t="e">
        <f>VLOOKUP($A877,EVID_OSEVU!$A$1:$M$4972,3,FALSE)</f>
        <v>#N/A</v>
      </c>
      <c r="D877" s="45" t="e">
        <f>VLOOKUP($A877,EVID_OSEVU!$A$1:$M$4972,4,FALSE)</f>
        <v>#N/A</v>
      </c>
      <c r="E877" s="35"/>
      <c r="F877" s="45" t="e">
        <f>VLOOKUP($A877,EVID_OSEVU!$A$1:$M$4972,7,FALSE)</f>
        <v>#N/A</v>
      </c>
      <c r="G877" s="45" t="e">
        <f>VLOOKUP($A877,EVID_OSEVU!$A$1:$M$4972,8,FALSE)</f>
        <v>#N/A</v>
      </c>
      <c r="H877" s="45" t="e">
        <f>VLOOKUP($A877,EVID_OSEVU!$A$1:$M$4972,11,FALSE)</f>
        <v>#N/A</v>
      </c>
      <c r="I877" s="58" t="e">
        <f>VLOOKUP($A877,EVID_OSEVU!$A$1:$M$4972,11,FALSE)</f>
        <v>#N/A</v>
      </c>
      <c r="J877" s="63" t="e">
        <f>VLOOKUP(K877,Export6[#All],2,FALSE)</f>
        <v>#N/A</v>
      </c>
      <c r="K877" s="32"/>
      <c r="L877" s="33"/>
      <c r="M877" s="67" t="e">
        <f t="shared" si="13"/>
        <v>#N/A</v>
      </c>
      <c r="N877" s="61"/>
    </row>
    <row r="878" spans="1:14" x14ac:dyDescent="0.2">
      <c r="A878" s="32"/>
      <c r="B878" s="45" t="e">
        <f>VLOOKUP($A878,EVID_OSEVU!$A$1:$M$4972,2,FALSE)</f>
        <v>#N/A</v>
      </c>
      <c r="C878" s="45" t="e">
        <f>VLOOKUP($A878,EVID_OSEVU!$A$1:$M$4972,3,FALSE)</f>
        <v>#N/A</v>
      </c>
      <c r="D878" s="45" t="e">
        <f>VLOOKUP($A878,EVID_OSEVU!$A$1:$M$4972,4,FALSE)</f>
        <v>#N/A</v>
      </c>
      <c r="E878" s="35"/>
      <c r="F878" s="45" t="e">
        <f>VLOOKUP($A878,EVID_OSEVU!$A$1:$M$4972,7,FALSE)</f>
        <v>#N/A</v>
      </c>
      <c r="G878" s="45" t="e">
        <f>VLOOKUP($A878,EVID_OSEVU!$A$1:$M$4972,8,FALSE)</f>
        <v>#N/A</v>
      </c>
      <c r="H878" s="45" t="e">
        <f>VLOOKUP($A878,EVID_OSEVU!$A$1:$M$4972,11,FALSE)</f>
        <v>#N/A</v>
      </c>
      <c r="I878" s="58" t="e">
        <f>VLOOKUP($A878,EVID_OSEVU!$A$1:$M$4972,11,FALSE)</f>
        <v>#N/A</v>
      </c>
      <c r="J878" s="63" t="e">
        <f>VLOOKUP(K878,Export6[#All],2,FALSE)</f>
        <v>#N/A</v>
      </c>
      <c r="K878" s="32"/>
      <c r="L878" s="33"/>
      <c r="M878" s="67" t="e">
        <f t="shared" si="13"/>
        <v>#N/A</v>
      </c>
      <c r="N878" s="61"/>
    </row>
    <row r="879" spans="1:14" x14ac:dyDescent="0.2">
      <c r="A879" s="32"/>
      <c r="B879" s="45" t="e">
        <f>VLOOKUP($A879,EVID_OSEVU!$A$1:$M$4972,2,FALSE)</f>
        <v>#N/A</v>
      </c>
      <c r="C879" s="45" t="e">
        <f>VLOOKUP($A879,EVID_OSEVU!$A$1:$M$4972,3,FALSE)</f>
        <v>#N/A</v>
      </c>
      <c r="D879" s="45" t="e">
        <f>VLOOKUP($A879,EVID_OSEVU!$A$1:$M$4972,4,FALSE)</f>
        <v>#N/A</v>
      </c>
      <c r="E879" s="35"/>
      <c r="F879" s="45" t="e">
        <f>VLOOKUP($A879,EVID_OSEVU!$A$1:$M$4972,7,FALSE)</f>
        <v>#N/A</v>
      </c>
      <c r="G879" s="45" t="e">
        <f>VLOOKUP($A879,EVID_OSEVU!$A$1:$M$4972,8,FALSE)</f>
        <v>#N/A</v>
      </c>
      <c r="H879" s="45" t="e">
        <f>VLOOKUP($A879,EVID_OSEVU!$A$1:$M$4972,11,FALSE)</f>
        <v>#N/A</v>
      </c>
      <c r="I879" s="58" t="e">
        <f>VLOOKUP($A879,EVID_OSEVU!$A$1:$M$4972,11,FALSE)</f>
        <v>#N/A</v>
      </c>
      <c r="J879" s="63" t="e">
        <f>VLOOKUP(K879,Export6[#All],2,FALSE)</f>
        <v>#N/A</v>
      </c>
      <c r="K879" s="32"/>
      <c r="L879" s="33"/>
      <c r="M879" s="67" t="e">
        <f t="shared" si="13"/>
        <v>#N/A</v>
      </c>
      <c r="N879" s="61"/>
    </row>
    <row r="880" spans="1:14" x14ac:dyDescent="0.2">
      <c r="A880" s="32"/>
      <c r="B880" s="45" t="e">
        <f>VLOOKUP($A880,EVID_OSEVU!$A$1:$M$4972,2,FALSE)</f>
        <v>#N/A</v>
      </c>
      <c r="C880" s="45" t="e">
        <f>VLOOKUP($A880,EVID_OSEVU!$A$1:$M$4972,3,FALSE)</f>
        <v>#N/A</v>
      </c>
      <c r="D880" s="45" t="e">
        <f>VLOOKUP($A880,EVID_OSEVU!$A$1:$M$4972,4,FALSE)</f>
        <v>#N/A</v>
      </c>
      <c r="E880" s="35"/>
      <c r="F880" s="45" t="e">
        <f>VLOOKUP($A880,EVID_OSEVU!$A$1:$M$4972,7,FALSE)</f>
        <v>#N/A</v>
      </c>
      <c r="G880" s="45" t="e">
        <f>VLOOKUP($A880,EVID_OSEVU!$A$1:$M$4972,8,FALSE)</f>
        <v>#N/A</v>
      </c>
      <c r="H880" s="45" t="e">
        <f>VLOOKUP($A880,EVID_OSEVU!$A$1:$M$4972,11,FALSE)</f>
        <v>#N/A</v>
      </c>
      <c r="I880" s="58" t="e">
        <f>VLOOKUP($A880,EVID_OSEVU!$A$1:$M$4972,11,FALSE)</f>
        <v>#N/A</v>
      </c>
      <c r="J880" s="63" t="e">
        <f>VLOOKUP(K880,Export6[#All],2,FALSE)</f>
        <v>#N/A</v>
      </c>
      <c r="K880" s="32"/>
      <c r="L880" s="33"/>
      <c r="M880" s="67" t="e">
        <f t="shared" si="13"/>
        <v>#N/A</v>
      </c>
      <c r="N880" s="61"/>
    </row>
    <row r="881" spans="1:14" x14ac:dyDescent="0.2">
      <c r="A881" s="32"/>
      <c r="B881" s="45" t="e">
        <f>VLOOKUP($A881,EVID_OSEVU!$A$1:$M$4972,2,FALSE)</f>
        <v>#N/A</v>
      </c>
      <c r="C881" s="45" t="e">
        <f>VLOOKUP($A881,EVID_OSEVU!$A$1:$M$4972,3,FALSE)</f>
        <v>#N/A</v>
      </c>
      <c r="D881" s="45" t="e">
        <f>VLOOKUP($A881,EVID_OSEVU!$A$1:$M$4972,4,FALSE)</f>
        <v>#N/A</v>
      </c>
      <c r="E881" s="35"/>
      <c r="F881" s="45" t="e">
        <f>VLOOKUP($A881,EVID_OSEVU!$A$1:$M$4972,7,FALSE)</f>
        <v>#N/A</v>
      </c>
      <c r="G881" s="45" t="e">
        <f>VLOOKUP($A881,EVID_OSEVU!$A$1:$M$4972,8,FALSE)</f>
        <v>#N/A</v>
      </c>
      <c r="H881" s="45" t="e">
        <f>VLOOKUP($A881,EVID_OSEVU!$A$1:$M$4972,11,FALSE)</f>
        <v>#N/A</v>
      </c>
      <c r="I881" s="58" t="e">
        <f>VLOOKUP($A881,EVID_OSEVU!$A$1:$M$4972,11,FALSE)</f>
        <v>#N/A</v>
      </c>
      <c r="J881" s="63" t="e">
        <f>VLOOKUP(K881,Export6[#All],2,FALSE)</f>
        <v>#N/A</v>
      </c>
      <c r="K881" s="32"/>
      <c r="L881" s="33"/>
      <c r="M881" s="67" t="e">
        <f t="shared" si="13"/>
        <v>#N/A</v>
      </c>
      <c r="N881" s="61"/>
    </row>
    <row r="882" spans="1:14" x14ac:dyDescent="0.2">
      <c r="A882" s="32"/>
      <c r="B882" s="45" t="e">
        <f>VLOOKUP($A882,EVID_OSEVU!$A$1:$M$4972,2,FALSE)</f>
        <v>#N/A</v>
      </c>
      <c r="C882" s="45" t="e">
        <f>VLOOKUP($A882,EVID_OSEVU!$A$1:$M$4972,3,FALSE)</f>
        <v>#N/A</v>
      </c>
      <c r="D882" s="45" t="e">
        <f>VLOOKUP($A882,EVID_OSEVU!$A$1:$M$4972,4,FALSE)</f>
        <v>#N/A</v>
      </c>
      <c r="E882" s="35"/>
      <c r="F882" s="45" t="e">
        <f>VLOOKUP($A882,EVID_OSEVU!$A$1:$M$4972,7,FALSE)</f>
        <v>#N/A</v>
      </c>
      <c r="G882" s="45" t="e">
        <f>VLOOKUP($A882,EVID_OSEVU!$A$1:$M$4972,8,FALSE)</f>
        <v>#N/A</v>
      </c>
      <c r="H882" s="45" t="e">
        <f>VLOOKUP($A882,EVID_OSEVU!$A$1:$M$4972,11,FALSE)</f>
        <v>#N/A</v>
      </c>
      <c r="I882" s="58" t="e">
        <f>VLOOKUP($A882,EVID_OSEVU!$A$1:$M$4972,11,FALSE)</f>
        <v>#N/A</v>
      </c>
      <c r="J882" s="63" t="e">
        <f>VLOOKUP(K882,Export6[#All],2,FALSE)</f>
        <v>#N/A</v>
      </c>
      <c r="K882" s="32"/>
      <c r="L882" s="33"/>
      <c r="M882" s="67" t="e">
        <f t="shared" si="13"/>
        <v>#N/A</v>
      </c>
      <c r="N882" s="61"/>
    </row>
    <row r="883" spans="1:14" x14ac:dyDescent="0.2">
      <c r="A883" s="32"/>
      <c r="B883" s="45" t="e">
        <f>VLOOKUP($A883,EVID_OSEVU!$A$1:$M$4972,2,FALSE)</f>
        <v>#N/A</v>
      </c>
      <c r="C883" s="45" t="e">
        <f>VLOOKUP($A883,EVID_OSEVU!$A$1:$M$4972,3,FALSE)</f>
        <v>#N/A</v>
      </c>
      <c r="D883" s="45" t="e">
        <f>VLOOKUP($A883,EVID_OSEVU!$A$1:$M$4972,4,FALSE)</f>
        <v>#N/A</v>
      </c>
      <c r="E883" s="35"/>
      <c r="F883" s="45" t="e">
        <f>VLOOKUP($A883,EVID_OSEVU!$A$1:$M$4972,7,FALSE)</f>
        <v>#N/A</v>
      </c>
      <c r="G883" s="45" t="e">
        <f>VLOOKUP($A883,EVID_OSEVU!$A$1:$M$4972,8,FALSE)</f>
        <v>#N/A</v>
      </c>
      <c r="H883" s="45" t="e">
        <f>VLOOKUP($A883,EVID_OSEVU!$A$1:$M$4972,11,FALSE)</f>
        <v>#N/A</v>
      </c>
      <c r="I883" s="58" t="e">
        <f>VLOOKUP($A883,EVID_OSEVU!$A$1:$M$4972,11,FALSE)</f>
        <v>#N/A</v>
      </c>
      <c r="J883" s="63" t="e">
        <f>VLOOKUP(K883,Export6[#All],2,FALSE)</f>
        <v>#N/A</v>
      </c>
      <c r="K883" s="32"/>
      <c r="L883" s="33"/>
      <c r="M883" s="67" t="e">
        <f t="shared" si="13"/>
        <v>#N/A</v>
      </c>
      <c r="N883" s="61"/>
    </row>
    <row r="884" spans="1:14" x14ac:dyDescent="0.2">
      <c r="A884" s="32"/>
      <c r="B884" s="45" t="e">
        <f>VLOOKUP($A884,EVID_OSEVU!$A$1:$M$4972,2,FALSE)</f>
        <v>#N/A</v>
      </c>
      <c r="C884" s="45" t="e">
        <f>VLOOKUP($A884,EVID_OSEVU!$A$1:$M$4972,3,FALSE)</f>
        <v>#N/A</v>
      </c>
      <c r="D884" s="45" t="e">
        <f>VLOOKUP($A884,EVID_OSEVU!$A$1:$M$4972,4,FALSE)</f>
        <v>#N/A</v>
      </c>
      <c r="E884" s="35"/>
      <c r="F884" s="45" t="e">
        <f>VLOOKUP($A884,EVID_OSEVU!$A$1:$M$4972,7,FALSE)</f>
        <v>#N/A</v>
      </c>
      <c r="G884" s="45" t="e">
        <f>VLOOKUP($A884,EVID_OSEVU!$A$1:$M$4972,8,FALSE)</f>
        <v>#N/A</v>
      </c>
      <c r="H884" s="45" t="e">
        <f>VLOOKUP($A884,EVID_OSEVU!$A$1:$M$4972,11,FALSE)</f>
        <v>#N/A</v>
      </c>
      <c r="I884" s="58" t="e">
        <f>VLOOKUP($A884,EVID_OSEVU!$A$1:$M$4972,11,FALSE)</f>
        <v>#N/A</v>
      </c>
      <c r="J884" s="63" t="e">
        <f>VLOOKUP(K884,Export6[#All],2,FALSE)</f>
        <v>#N/A</v>
      </c>
      <c r="K884" s="32"/>
      <c r="L884" s="33"/>
      <c r="M884" s="67" t="e">
        <f t="shared" si="13"/>
        <v>#N/A</v>
      </c>
      <c r="N884" s="61"/>
    </row>
    <row r="885" spans="1:14" x14ac:dyDescent="0.2">
      <c r="A885" s="32"/>
      <c r="B885" s="45" t="e">
        <f>VLOOKUP($A885,EVID_OSEVU!$A$1:$M$4972,2,FALSE)</f>
        <v>#N/A</v>
      </c>
      <c r="C885" s="45" t="e">
        <f>VLOOKUP($A885,EVID_OSEVU!$A$1:$M$4972,3,FALSE)</f>
        <v>#N/A</v>
      </c>
      <c r="D885" s="45" t="e">
        <f>VLOOKUP($A885,EVID_OSEVU!$A$1:$M$4972,4,FALSE)</f>
        <v>#N/A</v>
      </c>
      <c r="E885" s="35"/>
      <c r="F885" s="45" t="e">
        <f>VLOOKUP($A885,EVID_OSEVU!$A$1:$M$4972,7,FALSE)</f>
        <v>#N/A</v>
      </c>
      <c r="G885" s="45" t="e">
        <f>VLOOKUP($A885,EVID_OSEVU!$A$1:$M$4972,8,FALSE)</f>
        <v>#N/A</v>
      </c>
      <c r="H885" s="45" t="e">
        <f>VLOOKUP($A885,EVID_OSEVU!$A$1:$M$4972,11,FALSE)</f>
        <v>#N/A</v>
      </c>
      <c r="I885" s="58" t="e">
        <f>VLOOKUP($A885,EVID_OSEVU!$A$1:$M$4972,11,FALSE)</f>
        <v>#N/A</v>
      </c>
      <c r="J885" s="63" t="e">
        <f>VLOOKUP(K885,Export6[#All],2,FALSE)</f>
        <v>#N/A</v>
      </c>
      <c r="K885" s="32"/>
      <c r="L885" s="33"/>
      <c r="M885" s="67" t="e">
        <f t="shared" si="13"/>
        <v>#N/A</v>
      </c>
      <c r="N885" s="61"/>
    </row>
    <row r="886" spans="1:14" x14ac:dyDescent="0.2">
      <c r="A886" s="32"/>
      <c r="B886" s="45" t="e">
        <f>VLOOKUP($A886,EVID_OSEVU!$A$1:$M$4972,2,FALSE)</f>
        <v>#N/A</v>
      </c>
      <c r="C886" s="45" t="e">
        <f>VLOOKUP($A886,EVID_OSEVU!$A$1:$M$4972,3,FALSE)</f>
        <v>#N/A</v>
      </c>
      <c r="D886" s="45" t="e">
        <f>VLOOKUP($A886,EVID_OSEVU!$A$1:$M$4972,4,FALSE)</f>
        <v>#N/A</v>
      </c>
      <c r="E886" s="35"/>
      <c r="F886" s="45" t="e">
        <f>VLOOKUP($A886,EVID_OSEVU!$A$1:$M$4972,7,FALSE)</f>
        <v>#N/A</v>
      </c>
      <c r="G886" s="45" t="e">
        <f>VLOOKUP($A886,EVID_OSEVU!$A$1:$M$4972,8,FALSE)</f>
        <v>#N/A</v>
      </c>
      <c r="H886" s="45" t="e">
        <f>VLOOKUP($A886,EVID_OSEVU!$A$1:$M$4972,11,FALSE)</f>
        <v>#N/A</v>
      </c>
      <c r="I886" s="58" t="e">
        <f>VLOOKUP($A886,EVID_OSEVU!$A$1:$M$4972,11,FALSE)</f>
        <v>#N/A</v>
      </c>
      <c r="J886" s="63" t="e">
        <f>VLOOKUP(K886,Export6[#All],2,FALSE)</f>
        <v>#N/A</v>
      </c>
      <c r="K886" s="32"/>
      <c r="L886" s="33"/>
      <c r="M886" s="67" t="e">
        <f t="shared" si="13"/>
        <v>#N/A</v>
      </c>
      <c r="N886" s="61"/>
    </row>
    <row r="887" spans="1:14" x14ac:dyDescent="0.2">
      <c r="A887" s="32"/>
      <c r="B887" s="45" t="e">
        <f>VLOOKUP($A887,EVID_OSEVU!$A$1:$M$4972,2,FALSE)</f>
        <v>#N/A</v>
      </c>
      <c r="C887" s="45" t="e">
        <f>VLOOKUP($A887,EVID_OSEVU!$A$1:$M$4972,3,FALSE)</f>
        <v>#N/A</v>
      </c>
      <c r="D887" s="45" t="e">
        <f>VLOOKUP($A887,EVID_OSEVU!$A$1:$M$4972,4,FALSE)</f>
        <v>#N/A</v>
      </c>
      <c r="E887" s="35"/>
      <c r="F887" s="45" t="e">
        <f>VLOOKUP($A887,EVID_OSEVU!$A$1:$M$4972,7,FALSE)</f>
        <v>#N/A</v>
      </c>
      <c r="G887" s="45" t="e">
        <f>VLOOKUP($A887,EVID_OSEVU!$A$1:$M$4972,8,FALSE)</f>
        <v>#N/A</v>
      </c>
      <c r="H887" s="45" t="e">
        <f>VLOOKUP($A887,EVID_OSEVU!$A$1:$M$4972,11,FALSE)</f>
        <v>#N/A</v>
      </c>
      <c r="I887" s="58" t="e">
        <f>VLOOKUP($A887,EVID_OSEVU!$A$1:$M$4972,11,FALSE)</f>
        <v>#N/A</v>
      </c>
      <c r="J887" s="63" t="e">
        <f>VLOOKUP(K887,Export6[#All],2,FALSE)</f>
        <v>#N/A</v>
      </c>
      <c r="K887" s="32"/>
      <c r="L887" s="33"/>
      <c r="M887" s="67" t="e">
        <f t="shared" si="13"/>
        <v>#N/A</v>
      </c>
      <c r="N887" s="61"/>
    </row>
    <row r="888" spans="1:14" x14ac:dyDescent="0.2">
      <c r="A888" s="32"/>
      <c r="B888" s="45" t="e">
        <f>VLOOKUP($A888,EVID_OSEVU!$A$1:$M$4972,2,FALSE)</f>
        <v>#N/A</v>
      </c>
      <c r="C888" s="45" t="e">
        <f>VLOOKUP($A888,EVID_OSEVU!$A$1:$M$4972,3,FALSE)</f>
        <v>#N/A</v>
      </c>
      <c r="D888" s="45" t="e">
        <f>VLOOKUP($A888,EVID_OSEVU!$A$1:$M$4972,4,FALSE)</f>
        <v>#N/A</v>
      </c>
      <c r="E888" s="35"/>
      <c r="F888" s="45" t="e">
        <f>VLOOKUP($A888,EVID_OSEVU!$A$1:$M$4972,7,FALSE)</f>
        <v>#N/A</v>
      </c>
      <c r="G888" s="45" t="e">
        <f>VLOOKUP($A888,EVID_OSEVU!$A$1:$M$4972,8,FALSE)</f>
        <v>#N/A</v>
      </c>
      <c r="H888" s="45" t="e">
        <f>VLOOKUP($A888,EVID_OSEVU!$A$1:$M$4972,11,FALSE)</f>
        <v>#N/A</v>
      </c>
      <c r="I888" s="58" t="e">
        <f>VLOOKUP($A888,EVID_OSEVU!$A$1:$M$4972,11,FALSE)</f>
        <v>#N/A</v>
      </c>
      <c r="J888" s="63" t="e">
        <f>VLOOKUP(K888,Export6[#All],2,FALSE)</f>
        <v>#N/A</v>
      </c>
      <c r="K888" s="32"/>
      <c r="L888" s="33"/>
      <c r="M888" s="67" t="e">
        <f t="shared" si="13"/>
        <v>#N/A</v>
      </c>
      <c r="N888" s="61"/>
    </row>
    <row r="889" spans="1:14" x14ac:dyDescent="0.2">
      <c r="A889" s="32"/>
      <c r="B889" s="45" t="e">
        <f>VLOOKUP($A889,EVID_OSEVU!$A$1:$M$4972,2,FALSE)</f>
        <v>#N/A</v>
      </c>
      <c r="C889" s="45" t="e">
        <f>VLOOKUP($A889,EVID_OSEVU!$A$1:$M$4972,3,FALSE)</f>
        <v>#N/A</v>
      </c>
      <c r="D889" s="45" t="e">
        <f>VLOOKUP($A889,EVID_OSEVU!$A$1:$M$4972,4,FALSE)</f>
        <v>#N/A</v>
      </c>
      <c r="E889" s="35"/>
      <c r="F889" s="45" t="e">
        <f>VLOOKUP($A889,EVID_OSEVU!$A$1:$M$4972,7,FALSE)</f>
        <v>#N/A</v>
      </c>
      <c r="G889" s="45" t="e">
        <f>VLOOKUP($A889,EVID_OSEVU!$A$1:$M$4972,8,FALSE)</f>
        <v>#N/A</v>
      </c>
      <c r="H889" s="45" t="e">
        <f>VLOOKUP($A889,EVID_OSEVU!$A$1:$M$4972,11,FALSE)</f>
        <v>#N/A</v>
      </c>
      <c r="I889" s="58" t="e">
        <f>VLOOKUP($A889,EVID_OSEVU!$A$1:$M$4972,11,FALSE)</f>
        <v>#N/A</v>
      </c>
      <c r="J889" s="63" t="e">
        <f>VLOOKUP(K889,Export6[#All],2,FALSE)</f>
        <v>#N/A</v>
      </c>
      <c r="K889" s="32"/>
      <c r="L889" s="33"/>
      <c r="M889" s="67" t="e">
        <f t="shared" si="13"/>
        <v>#N/A</v>
      </c>
      <c r="N889" s="61"/>
    </row>
    <row r="890" spans="1:14" x14ac:dyDescent="0.2">
      <c r="A890" s="32"/>
      <c r="B890" s="45" t="e">
        <f>VLOOKUP($A890,EVID_OSEVU!$A$1:$M$4972,2,FALSE)</f>
        <v>#N/A</v>
      </c>
      <c r="C890" s="45" t="e">
        <f>VLOOKUP($A890,EVID_OSEVU!$A$1:$M$4972,3,FALSE)</f>
        <v>#N/A</v>
      </c>
      <c r="D890" s="45" t="e">
        <f>VLOOKUP($A890,EVID_OSEVU!$A$1:$M$4972,4,FALSE)</f>
        <v>#N/A</v>
      </c>
      <c r="E890" s="35"/>
      <c r="F890" s="45" t="e">
        <f>VLOOKUP($A890,EVID_OSEVU!$A$1:$M$4972,7,FALSE)</f>
        <v>#N/A</v>
      </c>
      <c r="G890" s="45" t="e">
        <f>VLOOKUP($A890,EVID_OSEVU!$A$1:$M$4972,8,FALSE)</f>
        <v>#N/A</v>
      </c>
      <c r="H890" s="45" t="e">
        <f>VLOOKUP($A890,EVID_OSEVU!$A$1:$M$4972,11,FALSE)</f>
        <v>#N/A</v>
      </c>
      <c r="I890" s="58" t="e">
        <f>VLOOKUP($A890,EVID_OSEVU!$A$1:$M$4972,11,FALSE)</f>
        <v>#N/A</v>
      </c>
      <c r="J890" s="63" t="e">
        <f>VLOOKUP(K890,Export6[#All],2,FALSE)</f>
        <v>#N/A</v>
      </c>
      <c r="K890" s="32"/>
      <c r="L890" s="33"/>
      <c r="M890" s="67" t="e">
        <f t="shared" si="13"/>
        <v>#N/A</v>
      </c>
      <c r="N890" s="61"/>
    </row>
    <row r="891" spans="1:14" x14ac:dyDescent="0.2">
      <c r="A891" s="32"/>
      <c r="B891" s="45" t="e">
        <f>VLOOKUP($A891,EVID_OSEVU!$A$1:$M$4972,2,FALSE)</f>
        <v>#N/A</v>
      </c>
      <c r="C891" s="45" t="e">
        <f>VLOOKUP($A891,EVID_OSEVU!$A$1:$M$4972,3,FALSE)</f>
        <v>#N/A</v>
      </c>
      <c r="D891" s="45" t="e">
        <f>VLOOKUP($A891,EVID_OSEVU!$A$1:$M$4972,4,FALSE)</f>
        <v>#N/A</v>
      </c>
      <c r="E891" s="35"/>
      <c r="F891" s="45" t="e">
        <f>VLOOKUP($A891,EVID_OSEVU!$A$1:$M$4972,7,FALSE)</f>
        <v>#N/A</v>
      </c>
      <c r="G891" s="45" t="e">
        <f>VLOOKUP($A891,EVID_OSEVU!$A$1:$M$4972,8,FALSE)</f>
        <v>#N/A</v>
      </c>
      <c r="H891" s="45" t="e">
        <f>VLOOKUP($A891,EVID_OSEVU!$A$1:$M$4972,11,FALSE)</f>
        <v>#N/A</v>
      </c>
      <c r="I891" s="58" t="e">
        <f>VLOOKUP($A891,EVID_OSEVU!$A$1:$M$4972,11,FALSE)</f>
        <v>#N/A</v>
      </c>
      <c r="J891" s="63" t="e">
        <f>VLOOKUP(K891,Export6[#All],2,FALSE)</f>
        <v>#N/A</v>
      </c>
      <c r="K891" s="32"/>
      <c r="L891" s="33"/>
      <c r="M891" s="67" t="e">
        <f t="shared" si="13"/>
        <v>#N/A</v>
      </c>
      <c r="N891" s="61"/>
    </row>
    <row r="892" spans="1:14" x14ac:dyDescent="0.2">
      <c r="A892" s="32"/>
      <c r="B892" s="45" t="e">
        <f>VLOOKUP($A892,EVID_OSEVU!$A$1:$M$4972,2,FALSE)</f>
        <v>#N/A</v>
      </c>
      <c r="C892" s="45" t="e">
        <f>VLOOKUP($A892,EVID_OSEVU!$A$1:$M$4972,3,FALSE)</f>
        <v>#N/A</v>
      </c>
      <c r="D892" s="45" t="e">
        <f>VLOOKUP($A892,EVID_OSEVU!$A$1:$M$4972,4,FALSE)</f>
        <v>#N/A</v>
      </c>
      <c r="E892" s="35"/>
      <c r="F892" s="45" t="e">
        <f>VLOOKUP($A892,EVID_OSEVU!$A$1:$M$4972,7,FALSE)</f>
        <v>#N/A</v>
      </c>
      <c r="G892" s="45" t="e">
        <f>VLOOKUP($A892,EVID_OSEVU!$A$1:$M$4972,8,FALSE)</f>
        <v>#N/A</v>
      </c>
      <c r="H892" s="45" t="e">
        <f>VLOOKUP($A892,EVID_OSEVU!$A$1:$M$4972,11,FALSE)</f>
        <v>#N/A</v>
      </c>
      <c r="I892" s="58" t="e">
        <f>VLOOKUP($A892,EVID_OSEVU!$A$1:$M$4972,11,FALSE)</f>
        <v>#N/A</v>
      </c>
      <c r="J892" s="63" t="e">
        <f>VLOOKUP(K892,Export6[#All],2,FALSE)</f>
        <v>#N/A</v>
      </c>
      <c r="K892" s="32"/>
      <c r="L892" s="33"/>
      <c r="M892" s="67" t="e">
        <f t="shared" si="13"/>
        <v>#N/A</v>
      </c>
      <c r="N892" s="61"/>
    </row>
    <row r="893" spans="1:14" x14ac:dyDescent="0.2">
      <c r="A893" s="32"/>
      <c r="B893" s="45" t="e">
        <f>VLOOKUP($A893,EVID_OSEVU!$A$1:$M$4972,2,FALSE)</f>
        <v>#N/A</v>
      </c>
      <c r="C893" s="45" t="e">
        <f>VLOOKUP($A893,EVID_OSEVU!$A$1:$M$4972,3,FALSE)</f>
        <v>#N/A</v>
      </c>
      <c r="D893" s="45" t="e">
        <f>VLOOKUP($A893,EVID_OSEVU!$A$1:$M$4972,4,FALSE)</f>
        <v>#N/A</v>
      </c>
      <c r="E893" s="35"/>
      <c r="F893" s="45" t="e">
        <f>VLOOKUP($A893,EVID_OSEVU!$A$1:$M$4972,7,FALSE)</f>
        <v>#N/A</v>
      </c>
      <c r="G893" s="45" t="e">
        <f>VLOOKUP($A893,EVID_OSEVU!$A$1:$M$4972,8,FALSE)</f>
        <v>#N/A</v>
      </c>
      <c r="H893" s="45" t="e">
        <f>VLOOKUP($A893,EVID_OSEVU!$A$1:$M$4972,11,FALSE)</f>
        <v>#N/A</v>
      </c>
      <c r="I893" s="58" t="e">
        <f>VLOOKUP($A893,EVID_OSEVU!$A$1:$M$4972,11,FALSE)</f>
        <v>#N/A</v>
      </c>
      <c r="J893" s="63" t="e">
        <f>VLOOKUP(K893,Export6[#All],2,FALSE)</f>
        <v>#N/A</v>
      </c>
      <c r="K893" s="32"/>
      <c r="L893" s="33"/>
      <c r="M893" s="67" t="e">
        <f t="shared" si="13"/>
        <v>#N/A</v>
      </c>
      <c r="N893" s="61"/>
    </row>
    <row r="894" spans="1:14" x14ac:dyDescent="0.2">
      <c r="A894" s="32"/>
      <c r="B894" s="45" t="e">
        <f>VLOOKUP($A894,EVID_OSEVU!$A$1:$M$4972,2,FALSE)</f>
        <v>#N/A</v>
      </c>
      <c r="C894" s="45" t="e">
        <f>VLOOKUP($A894,EVID_OSEVU!$A$1:$M$4972,3,FALSE)</f>
        <v>#N/A</v>
      </c>
      <c r="D894" s="45" t="e">
        <f>VLOOKUP($A894,EVID_OSEVU!$A$1:$M$4972,4,FALSE)</f>
        <v>#N/A</v>
      </c>
      <c r="E894" s="35"/>
      <c r="F894" s="45" t="e">
        <f>VLOOKUP($A894,EVID_OSEVU!$A$1:$M$4972,7,FALSE)</f>
        <v>#N/A</v>
      </c>
      <c r="G894" s="45" t="e">
        <f>VLOOKUP($A894,EVID_OSEVU!$A$1:$M$4972,8,FALSE)</f>
        <v>#N/A</v>
      </c>
      <c r="H894" s="45" t="e">
        <f>VLOOKUP($A894,EVID_OSEVU!$A$1:$M$4972,11,FALSE)</f>
        <v>#N/A</v>
      </c>
      <c r="I894" s="58" t="e">
        <f>VLOOKUP($A894,EVID_OSEVU!$A$1:$M$4972,11,FALSE)</f>
        <v>#N/A</v>
      </c>
      <c r="J894" s="63" t="e">
        <f>VLOOKUP(K894,Export6[#All],2,FALSE)</f>
        <v>#N/A</v>
      </c>
      <c r="K894" s="32"/>
      <c r="L894" s="33"/>
      <c r="M894" s="67" t="e">
        <f t="shared" si="13"/>
        <v>#N/A</v>
      </c>
      <c r="N894" s="61"/>
    </row>
    <row r="895" spans="1:14" x14ac:dyDescent="0.2">
      <c r="A895" s="32"/>
      <c r="B895" s="45" t="e">
        <f>VLOOKUP($A895,EVID_OSEVU!$A$1:$M$4972,2,FALSE)</f>
        <v>#N/A</v>
      </c>
      <c r="C895" s="45" t="e">
        <f>VLOOKUP($A895,EVID_OSEVU!$A$1:$M$4972,3,FALSE)</f>
        <v>#N/A</v>
      </c>
      <c r="D895" s="45" t="e">
        <f>VLOOKUP($A895,EVID_OSEVU!$A$1:$M$4972,4,FALSE)</f>
        <v>#N/A</v>
      </c>
      <c r="E895" s="35"/>
      <c r="F895" s="45" t="e">
        <f>VLOOKUP($A895,EVID_OSEVU!$A$1:$M$4972,7,FALSE)</f>
        <v>#N/A</v>
      </c>
      <c r="G895" s="45" t="e">
        <f>VLOOKUP($A895,EVID_OSEVU!$A$1:$M$4972,8,FALSE)</f>
        <v>#N/A</v>
      </c>
      <c r="H895" s="45" t="e">
        <f>VLOOKUP($A895,EVID_OSEVU!$A$1:$M$4972,11,FALSE)</f>
        <v>#N/A</v>
      </c>
      <c r="I895" s="58" t="e">
        <f>VLOOKUP($A895,EVID_OSEVU!$A$1:$M$4972,11,FALSE)</f>
        <v>#N/A</v>
      </c>
      <c r="J895" s="63" t="e">
        <f>VLOOKUP(K895,Export6[#All],2,FALSE)</f>
        <v>#N/A</v>
      </c>
      <c r="K895" s="32"/>
      <c r="L895" s="33"/>
      <c r="M895" s="67" t="e">
        <f t="shared" si="13"/>
        <v>#N/A</v>
      </c>
      <c r="N895" s="61"/>
    </row>
    <row r="896" spans="1:14" x14ac:dyDescent="0.2">
      <c r="A896" s="32"/>
      <c r="B896" s="45" t="e">
        <f>VLOOKUP($A896,EVID_OSEVU!$A$1:$M$4972,2,FALSE)</f>
        <v>#N/A</v>
      </c>
      <c r="C896" s="45" t="e">
        <f>VLOOKUP($A896,EVID_OSEVU!$A$1:$M$4972,3,FALSE)</f>
        <v>#N/A</v>
      </c>
      <c r="D896" s="45" t="e">
        <f>VLOOKUP($A896,EVID_OSEVU!$A$1:$M$4972,4,FALSE)</f>
        <v>#N/A</v>
      </c>
      <c r="E896" s="35"/>
      <c r="F896" s="45" t="e">
        <f>VLOOKUP($A896,EVID_OSEVU!$A$1:$M$4972,7,FALSE)</f>
        <v>#N/A</v>
      </c>
      <c r="G896" s="45" t="e">
        <f>VLOOKUP($A896,EVID_OSEVU!$A$1:$M$4972,8,FALSE)</f>
        <v>#N/A</v>
      </c>
      <c r="H896" s="45" t="e">
        <f>VLOOKUP($A896,EVID_OSEVU!$A$1:$M$4972,11,FALSE)</f>
        <v>#N/A</v>
      </c>
      <c r="I896" s="58" t="e">
        <f>VLOOKUP($A896,EVID_OSEVU!$A$1:$M$4972,11,FALSE)</f>
        <v>#N/A</v>
      </c>
      <c r="J896" s="63" t="e">
        <f>VLOOKUP(K896,Export6[#All],2,FALSE)</f>
        <v>#N/A</v>
      </c>
      <c r="K896" s="32"/>
      <c r="L896" s="33"/>
      <c r="M896" s="67" t="e">
        <f t="shared" si="13"/>
        <v>#N/A</v>
      </c>
      <c r="N896" s="61"/>
    </row>
    <row r="897" spans="1:14" x14ac:dyDescent="0.2">
      <c r="A897" s="32"/>
      <c r="B897" s="45" t="e">
        <f>VLOOKUP($A897,EVID_OSEVU!$A$1:$M$4972,2,FALSE)</f>
        <v>#N/A</v>
      </c>
      <c r="C897" s="45" t="e">
        <f>VLOOKUP($A897,EVID_OSEVU!$A$1:$M$4972,3,FALSE)</f>
        <v>#N/A</v>
      </c>
      <c r="D897" s="45" t="e">
        <f>VLOOKUP($A897,EVID_OSEVU!$A$1:$M$4972,4,FALSE)</f>
        <v>#N/A</v>
      </c>
      <c r="E897" s="35"/>
      <c r="F897" s="45" t="e">
        <f>VLOOKUP($A897,EVID_OSEVU!$A$1:$M$4972,7,FALSE)</f>
        <v>#N/A</v>
      </c>
      <c r="G897" s="45" t="e">
        <f>VLOOKUP($A897,EVID_OSEVU!$A$1:$M$4972,8,FALSE)</f>
        <v>#N/A</v>
      </c>
      <c r="H897" s="45" t="e">
        <f>VLOOKUP($A897,EVID_OSEVU!$A$1:$M$4972,11,FALSE)</f>
        <v>#N/A</v>
      </c>
      <c r="I897" s="58" t="e">
        <f>VLOOKUP($A897,EVID_OSEVU!$A$1:$M$4972,11,FALSE)</f>
        <v>#N/A</v>
      </c>
      <c r="J897" s="63" t="e">
        <f>VLOOKUP(K897,Export6[#All],2,FALSE)</f>
        <v>#N/A</v>
      </c>
      <c r="K897" s="32"/>
      <c r="L897" s="33"/>
      <c r="M897" s="67" t="e">
        <f t="shared" si="13"/>
        <v>#N/A</v>
      </c>
      <c r="N897" s="61"/>
    </row>
    <row r="898" spans="1:14" x14ac:dyDescent="0.2">
      <c r="A898" s="32"/>
      <c r="B898" s="45" t="e">
        <f>VLOOKUP($A898,EVID_OSEVU!$A$1:$M$4972,2,FALSE)</f>
        <v>#N/A</v>
      </c>
      <c r="C898" s="45" t="e">
        <f>VLOOKUP($A898,EVID_OSEVU!$A$1:$M$4972,3,FALSE)</f>
        <v>#N/A</v>
      </c>
      <c r="D898" s="45" t="e">
        <f>VLOOKUP($A898,EVID_OSEVU!$A$1:$M$4972,4,FALSE)</f>
        <v>#N/A</v>
      </c>
      <c r="E898" s="35"/>
      <c r="F898" s="45" t="e">
        <f>VLOOKUP($A898,EVID_OSEVU!$A$1:$M$4972,7,FALSE)</f>
        <v>#N/A</v>
      </c>
      <c r="G898" s="45" t="e">
        <f>VLOOKUP($A898,EVID_OSEVU!$A$1:$M$4972,8,FALSE)</f>
        <v>#N/A</v>
      </c>
      <c r="H898" s="45" t="e">
        <f>VLOOKUP($A898,EVID_OSEVU!$A$1:$M$4972,11,FALSE)</f>
        <v>#N/A</v>
      </c>
      <c r="I898" s="58" t="e">
        <f>VLOOKUP($A898,EVID_OSEVU!$A$1:$M$4972,11,FALSE)</f>
        <v>#N/A</v>
      </c>
      <c r="J898" s="63" t="e">
        <f>VLOOKUP(K898,Export6[#All],2,FALSE)</f>
        <v>#N/A</v>
      </c>
      <c r="K898" s="32"/>
      <c r="L898" s="33"/>
      <c r="M898" s="67" t="e">
        <f t="shared" si="13"/>
        <v>#N/A</v>
      </c>
      <c r="N898" s="61"/>
    </row>
    <row r="899" spans="1:14" x14ac:dyDescent="0.2">
      <c r="A899" s="32"/>
      <c r="B899" s="45" t="e">
        <f>VLOOKUP($A899,EVID_OSEVU!$A$1:$M$4972,2,FALSE)</f>
        <v>#N/A</v>
      </c>
      <c r="C899" s="45" t="e">
        <f>VLOOKUP($A899,EVID_OSEVU!$A$1:$M$4972,3,FALSE)</f>
        <v>#N/A</v>
      </c>
      <c r="D899" s="45" t="e">
        <f>VLOOKUP($A899,EVID_OSEVU!$A$1:$M$4972,4,FALSE)</f>
        <v>#N/A</v>
      </c>
      <c r="E899" s="35"/>
      <c r="F899" s="45" t="e">
        <f>VLOOKUP($A899,EVID_OSEVU!$A$1:$M$4972,7,FALSE)</f>
        <v>#N/A</v>
      </c>
      <c r="G899" s="45" t="e">
        <f>VLOOKUP($A899,EVID_OSEVU!$A$1:$M$4972,8,FALSE)</f>
        <v>#N/A</v>
      </c>
      <c r="H899" s="45" t="e">
        <f>VLOOKUP($A899,EVID_OSEVU!$A$1:$M$4972,11,FALSE)</f>
        <v>#N/A</v>
      </c>
      <c r="I899" s="58" t="e">
        <f>VLOOKUP($A899,EVID_OSEVU!$A$1:$M$4972,11,FALSE)</f>
        <v>#N/A</v>
      </c>
      <c r="J899" s="63" t="e">
        <f>VLOOKUP(K899,Export6[#All],2,FALSE)</f>
        <v>#N/A</v>
      </c>
      <c r="K899" s="32"/>
      <c r="L899" s="33"/>
      <c r="M899" s="67" t="e">
        <f t="shared" si="13"/>
        <v>#N/A</v>
      </c>
      <c r="N899" s="61"/>
    </row>
    <row r="900" spans="1:14" x14ac:dyDescent="0.2">
      <c r="A900" s="32"/>
      <c r="B900" s="45" t="e">
        <f>VLOOKUP($A900,EVID_OSEVU!$A$1:$M$4972,2,FALSE)</f>
        <v>#N/A</v>
      </c>
      <c r="C900" s="45" t="e">
        <f>VLOOKUP($A900,EVID_OSEVU!$A$1:$M$4972,3,FALSE)</f>
        <v>#N/A</v>
      </c>
      <c r="D900" s="45" t="e">
        <f>VLOOKUP($A900,EVID_OSEVU!$A$1:$M$4972,4,FALSE)</f>
        <v>#N/A</v>
      </c>
      <c r="E900" s="35"/>
      <c r="F900" s="45" t="e">
        <f>VLOOKUP($A900,EVID_OSEVU!$A$1:$M$4972,7,FALSE)</f>
        <v>#N/A</v>
      </c>
      <c r="G900" s="45" t="e">
        <f>VLOOKUP($A900,EVID_OSEVU!$A$1:$M$4972,8,FALSE)</f>
        <v>#N/A</v>
      </c>
      <c r="H900" s="45" t="e">
        <f>VLOOKUP($A900,EVID_OSEVU!$A$1:$M$4972,11,FALSE)</f>
        <v>#N/A</v>
      </c>
      <c r="I900" s="58" t="e">
        <f>VLOOKUP($A900,EVID_OSEVU!$A$1:$M$4972,11,FALSE)</f>
        <v>#N/A</v>
      </c>
      <c r="J900" s="63" t="e">
        <f>VLOOKUP(K900,Export6[#All],2,FALSE)</f>
        <v>#N/A</v>
      </c>
      <c r="K900" s="32"/>
      <c r="L900" s="33"/>
      <c r="M900" s="67" t="e">
        <f t="shared" ref="M900:M963" si="14">L900*I900</f>
        <v>#N/A</v>
      </c>
      <c r="N900" s="61"/>
    </row>
    <row r="901" spans="1:14" x14ac:dyDescent="0.2">
      <c r="A901" s="32"/>
      <c r="B901" s="45" t="e">
        <f>VLOOKUP($A901,EVID_OSEVU!$A$1:$M$4972,2,FALSE)</f>
        <v>#N/A</v>
      </c>
      <c r="C901" s="45" t="e">
        <f>VLOOKUP($A901,EVID_OSEVU!$A$1:$M$4972,3,FALSE)</f>
        <v>#N/A</v>
      </c>
      <c r="D901" s="45" t="e">
        <f>VLOOKUP($A901,EVID_OSEVU!$A$1:$M$4972,4,FALSE)</f>
        <v>#N/A</v>
      </c>
      <c r="E901" s="35"/>
      <c r="F901" s="45" t="e">
        <f>VLOOKUP($A901,EVID_OSEVU!$A$1:$M$4972,7,FALSE)</f>
        <v>#N/A</v>
      </c>
      <c r="G901" s="45" t="e">
        <f>VLOOKUP($A901,EVID_OSEVU!$A$1:$M$4972,8,FALSE)</f>
        <v>#N/A</v>
      </c>
      <c r="H901" s="45" t="e">
        <f>VLOOKUP($A901,EVID_OSEVU!$A$1:$M$4972,11,FALSE)</f>
        <v>#N/A</v>
      </c>
      <c r="I901" s="58" t="e">
        <f>VLOOKUP($A901,EVID_OSEVU!$A$1:$M$4972,11,FALSE)</f>
        <v>#N/A</v>
      </c>
      <c r="J901" s="63" t="e">
        <f>VLOOKUP(K901,Export6[#All],2,FALSE)</f>
        <v>#N/A</v>
      </c>
      <c r="K901" s="32"/>
      <c r="L901" s="33"/>
      <c r="M901" s="67" t="e">
        <f t="shared" si="14"/>
        <v>#N/A</v>
      </c>
      <c r="N901" s="61"/>
    </row>
    <row r="902" spans="1:14" x14ac:dyDescent="0.2">
      <c r="A902" s="32"/>
      <c r="B902" s="45" t="e">
        <f>VLOOKUP($A902,EVID_OSEVU!$A$1:$M$4972,2,FALSE)</f>
        <v>#N/A</v>
      </c>
      <c r="C902" s="45" t="e">
        <f>VLOOKUP($A902,EVID_OSEVU!$A$1:$M$4972,3,FALSE)</f>
        <v>#N/A</v>
      </c>
      <c r="D902" s="45" t="e">
        <f>VLOOKUP($A902,EVID_OSEVU!$A$1:$M$4972,4,FALSE)</f>
        <v>#N/A</v>
      </c>
      <c r="E902" s="35"/>
      <c r="F902" s="45" t="e">
        <f>VLOOKUP($A902,EVID_OSEVU!$A$1:$M$4972,7,FALSE)</f>
        <v>#N/A</v>
      </c>
      <c r="G902" s="45" t="e">
        <f>VLOOKUP($A902,EVID_OSEVU!$A$1:$M$4972,8,FALSE)</f>
        <v>#N/A</v>
      </c>
      <c r="H902" s="45" t="e">
        <f>VLOOKUP($A902,EVID_OSEVU!$A$1:$M$4972,11,FALSE)</f>
        <v>#N/A</v>
      </c>
      <c r="I902" s="58" t="e">
        <f>VLOOKUP($A902,EVID_OSEVU!$A$1:$M$4972,11,FALSE)</f>
        <v>#N/A</v>
      </c>
      <c r="J902" s="63" t="e">
        <f>VLOOKUP(K902,Export6[#All],2,FALSE)</f>
        <v>#N/A</v>
      </c>
      <c r="K902" s="32"/>
      <c r="L902" s="33"/>
      <c r="M902" s="67" t="e">
        <f t="shared" si="14"/>
        <v>#N/A</v>
      </c>
      <c r="N902" s="61"/>
    </row>
    <row r="903" spans="1:14" x14ac:dyDescent="0.2">
      <c r="A903" s="32"/>
      <c r="B903" s="45" t="e">
        <f>VLOOKUP($A903,EVID_OSEVU!$A$1:$M$4972,2,FALSE)</f>
        <v>#N/A</v>
      </c>
      <c r="C903" s="45" t="e">
        <f>VLOOKUP($A903,EVID_OSEVU!$A$1:$M$4972,3,FALSE)</f>
        <v>#N/A</v>
      </c>
      <c r="D903" s="45" t="e">
        <f>VLOOKUP($A903,EVID_OSEVU!$A$1:$M$4972,4,FALSE)</f>
        <v>#N/A</v>
      </c>
      <c r="E903" s="35"/>
      <c r="F903" s="45" t="e">
        <f>VLOOKUP($A903,EVID_OSEVU!$A$1:$M$4972,7,FALSE)</f>
        <v>#N/A</v>
      </c>
      <c r="G903" s="45" t="e">
        <f>VLOOKUP($A903,EVID_OSEVU!$A$1:$M$4972,8,FALSE)</f>
        <v>#N/A</v>
      </c>
      <c r="H903" s="45" t="e">
        <f>VLOOKUP($A903,EVID_OSEVU!$A$1:$M$4972,11,FALSE)</f>
        <v>#N/A</v>
      </c>
      <c r="I903" s="58" t="e">
        <f>VLOOKUP($A903,EVID_OSEVU!$A$1:$M$4972,11,FALSE)</f>
        <v>#N/A</v>
      </c>
      <c r="J903" s="63" t="e">
        <f>VLOOKUP(K903,Export6[#All],2,FALSE)</f>
        <v>#N/A</v>
      </c>
      <c r="K903" s="32"/>
      <c r="L903" s="33"/>
      <c r="M903" s="67" t="e">
        <f t="shared" si="14"/>
        <v>#N/A</v>
      </c>
      <c r="N903" s="61"/>
    </row>
    <row r="904" spans="1:14" x14ac:dyDescent="0.2">
      <c r="A904" s="32"/>
      <c r="B904" s="45" t="e">
        <f>VLOOKUP($A904,EVID_OSEVU!$A$1:$M$4972,2,FALSE)</f>
        <v>#N/A</v>
      </c>
      <c r="C904" s="45" t="e">
        <f>VLOOKUP($A904,EVID_OSEVU!$A$1:$M$4972,3,FALSE)</f>
        <v>#N/A</v>
      </c>
      <c r="D904" s="45" t="e">
        <f>VLOOKUP($A904,EVID_OSEVU!$A$1:$M$4972,4,FALSE)</f>
        <v>#N/A</v>
      </c>
      <c r="E904" s="35"/>
      <c r="F904" s="45" t="e">
        <f>VLOOKUP($A904,EVID_OSEVU!$A$1:$M$4972,7,FALSE)</f>
        <v>#N/A</v>
      </c>
      <c r="G904" s="45" t="e">
        <f>VLOOKUP($A904,EVID_OSEVU!$A$1:$M$4972,8,FALSE)</f>
        <v>#N/A</v>
      </c>
      <c r="H904" s="45" t="e">
        <f>VLOOKUP($A904,EVID_OSEVU!$A$1:$M$4972,11,FALSE)</f>
        <v>#N/A</v>
      </c>
      <c r="I904" s="58" t="e">
        <f>VLOOKUP($A904,EVID_OSEVU!$A$1:$M$4972,11,FALSE)</f>
        <v>#N/A</v>
      </c>
      <c r="J904" s="63" t="e">
        <f>VLOOKUP(K904,Export6[#All],2,FALSE)</f>
        <v>#N/A</v>
      </c>
      <c r="K904" s="32"/>
      <c r="L904" s="33"/>
      <c r="M904" s="67" t="e">
        <f t="shared" si="14"/>
        <v>#N/A</v>
      </c>
      <c r="N904" s="61"/>
    </row>
    <row r="905" spans="1:14" x14ac:dyDescent="0.2">
      <c r="A905" s="32"/>
      <c r="B905" s="45" t="e">
        <f>VLOOKUP($A905,EVID_OSEVU!$A$1:$M$4972,2,FALSE)</f>
        <v>#N/A</v>
      </c>
      <c r="C905" s="45" t="e">
        <f>VLOOKUP($A905,EVID_OSEVU!$A$1:$M$4972,3,FALSE)</f>
        <v>#N/A</v>
      </c>
      <c r="D905" s="45" t="e">
        <f>VLOOKUP($A905,EVID_OSEVU!$A$1:$M$4972,4,FALSE)</f>
        <v>#N/A</v>
      </c>
      <c r="E905" s="35"/>
      <c r="F905" s="45" t="e">
        <f>VLOOKUP($A905,EVID_OSEVU!$A$1:$M$4972,7,FALSE)</f>
        <v>#N/A</v>
      </c>
      <c r="G905" s="45" t="e">
        <f>VLOOKUP($A905,EVID_OSEVU!$A$1:$M$4972,8,FALSE)</f>
        <v>#N/A</v>
      </c>
      <c r="H905" s="45" t="e">
        <f>VLOOKUP($A905,EVID_OSEVU!$A$1:$M$4972,11,FALSE)</f>
        <v>#N/A</v>
      </c>
      <c r="I905" s="58" t="e">
        <f>VLOOKUP($A905,EVID_OSEVU!$A$1:$M$4972,11,FALSE)</f>
        <v>#N/A</v>
      </c>
      <c r="J905" s="63" t="e">
        <f>VLOOKUP(K905,Export6[#All],2,FALSE)</f>
        <v>#N/A</v>
      </c>
      <c r="K905" s="32"/>
      <c r="L905" s="33"/>
      <c r="M905" s="67" t="e">
        <f t="shared" si="14"/>
        <v>#N/A</v>
      </c>
      <c r="N905" s="61"/>
    </row>
    <row r="906" spans="1:14" x14ac:dyDescent="0.2">
      <c r="A906" s="32"/>
      <c r="B906" s="45" t="e">
        <f>VLOOKUP($A906,EVID_OSEVU!$A$1:$M$4972,2,FALSE)</f>
        <v>#N/A</v>
      </c>
      <c r="C906" s="45" t="e">
        <f>VLOOKUP($A906,EVID_OSEVU!$A$1:$M$4972,3,FALSE)</f>
        <v>#N/A</v>
      </c>
      <c r="D906" s="45" t="e">
        <f>VLOOKUP($A906,EVID_OSEVU!$A$1:$M$4972,4,FALSE)</f>
        <v>#N/A</v>
      </c>
      <c r="E906" s="35"/>
      <c r="F906" s="45" t="e">
        <f>VLOOKUP($A906,EVID_OSEVU!$A$1:$M$4972,7,FALSE)</f>
        <v>#N/A</v>
      </c>
      <c r="G906" s="45" t="e">
        <f>VLOOKUP($A906,EVID_OSEVU!$A$1:$M$4972,8,FALSE)</f>
        <v>#N/A</v>
      </c>
      <c r="H906" s="45" t="e">
        <f>VLOOKUP($A906,EVID_OSEVU!$A$1:$M$4972,11,FALSE)</f>
        <v>#N/A</v>
      </c>
      <c r="I906" s="58" t="e">
        <f>VLOOKUP($A906,EVID_OSEVU!$A$1:$M$4972,11,FALSE)</f>
        <v>#N/A</v>
      </c>
      <c r="J906" s="63" t="e">
        <f>VLOOKUP(K906,Export6[#All],2,FALSE)</f>
        <v>#N/A</v>
      </c>
      <c r="K906" s="32"/>
      <c r="L906" s="33"/>
      <c r="M906" s="67" t="e">
        <f t="shared" si="14"/>
        <v>#N/A</v>
      </c>
      <c r="N906" s="61"/>
    </row>
    <row r="907" spans="1:14" x14ac:dyDescent="0.2">
      <c r="A907" s="32"/>
      <c r="B907" s="45" t="e">
        <f>VLOOKUP($A907,EVID_OSEVU!$A$1:$M$4972,2,FALSE)</f>
        <v>#N/A</v>
      </c>
      <c r="C907" s="45" t="e">
        <f>VLOOKUP($A907,EVID_OSEVU!$A$1:$M$4972,3,FALSE)</f>
        <v>#N/A</v>
      </c>
      <c r="D907" s="45" t="e">
        <f>VLOOKUP($A907,EVID_OSEVU!$A$1:$M$4972,4,FALSE)</f>
        <v>#N/A</v>
      </c>
      <c r="E907" s="35"/>
      <c r="F907" s="45" t="e">
        <f>VLOOKUP($A907,EVID_OSEVU!$A$1:$M$4972,7,FALSE)</f>
        <v>#N/A</v>
      </c>
      <c r="G907" s="45" t="e">
        <f>VLOOKUP($A907,EVID_OSEVU!$A$1:$M$4972,8,FALSE)</f>
        <v>#N/A</v>
      </c>
      <c r="H907" s="45" t="e">
        <f>VLOOKUP($A907,EVID_OSEVU!$A$1:$M$4972,11,FALSE)</f>
        <v>#N/A</v>
      </c>
      <c r="I907" s="58" t="e">
        <f>VLOOKUP($A907,EVID_OSEVU!$A$1:$M$4972,11,FALSE)</f>
        <v>#N/A</v>
      </c>
      <c r="J907" s="63" t="e">
        <f>VLOOKUP(K907,Export6[#All],2,FALSE)</f>
        <v>#N/A</v>
      </c>
      <c r="K907" s="32"/>
      <c r="L907" s="33"/>
      <c r="M907" s="67" t="e">
        <f t="shared" si="14"/>
        <v>#N/A</v>
      </c>
      <c r="N907" s="61"/>
    </row>
    <row r="908" spans="1:14" x14ac:dyDescent="0.2">
      <c r="A908" s="32"/>
      <c r="B908" s="45" t="e">
        <f>VLOOKUP($A908,EVID_OSEVU!$A$1:$M$4972,2,FALSE)</f>
        <v>#N/A</v>
      </c>
      <c r="C908" s="45" t="e">
        <f>VLOOKUP($A908,EVID_OSEVU!$A$1:$M$4972,3,FALSE)</f>
        <v>#N/A</v>
      </c>
      <c r="D908" s="45" t="e">
        <f>VLOOKUP($A908,EVID_OSEVU!$A$1:$M$4972,4,FALSE)</f>
        <v>#N/A</v>
      </c>
      <c r="E908" s="35"/>
      <c r="F908" s="45" t="e">
        <f>VLOOKUP($A908,EVID_OSEVU!$A$1:$M$4972,7,FALSE)</f>
        <v>#N/A</v>
      </c>
      <c r="G908" s="45" t="e">
        <f>VLOOKUP($A908,EVID_OSEVU!$A$1:$M$4972,8,FALSE)</f>
        <v>#N/A</v>
      </c>
      <c r="H908" s="45" t="e">
        <f>VLOOKUP($A908,EVID_OSEVU!$A$1:$M$4972,11,FALSE)</f>
        <v>#N/A</v>
      </c>
      <c r="I908" s="58" t="e">
        <f>VLOOKUP($A908,EVID_OSEVU!$A$1:$M$4972,11,FALSE)</f>
        <v>#N/A</v>
      </c>
      <c r="J908" s="63" t="e">
        <f>VLOOKUP(K908,Export6[#All],2,FALSE)</f>
        <v>#N/A</v>
      </c>
      <c r="K908" s="32"/>
      <c r="L908" s="33"/>
      <c r="M908" s="67" t="e">
        <f t="shared" si="14"/>
        <v>#N/A</v>
      </c>
      <c r="N908" s="61"/>
    </row>
    <row r="909" spans="1:14" x14ac:dyDescent="0.2">
      <c r="A909" s="32"/>
      <c r="B909" s="45" t="e">
        <f>VLOOKUP($A909,EVID_OSEVU!$A$1:$M$4972,2,FALSE)</f>
        <v>#N/A</v>
      </c>
      <c r="C909" s="45" t="e">
        <f>VLOOKUP($A909,EVID_OSEVU!$A$1:$M$4972,3,FALSE)</f>
        <v>#N/A</v>
      </c>
      <c r="D909" s="45" t="e">
        <f>VLOOKUP($A909,EVID_OSEVU!$A$1:$M$4972,4,FALSE)</f>
        <v>#N/A</v>
      </c>
      <c r="E909" s="35"/>
      <c r="F909" s="45" t="e">
        <f>VLOOKUP($A909,EVID_OSEVU!$A$1:$M$4972,7,FALSE)</f>
        <v>#N/A</v>
      </c>
      <c r="G909" s="45" t="e">
        <f>VLOOKUP($A909,EVID_OSEVU!$A$1:$M$4972,8,FALSE)</f>
        <v>#N/A</v>
      </c>
      <c r="H909" s="45" t="e">
        <f>VLOOKUP($A909,EVID_OSEVU!$A$1:$M$4972,11,FALSE)</f>
        <v>#N/A</v>
      </c>
      <c r="I909" s="58" t="e">
        <f>VLOOKUP($A909,EVID_OSEVU!$A$1:$M$4972,11,FALSE)</f>
        <v>#N/A</v>
      </c>
      <c r="J909" s="63" t="e">
        <f>VLOOKUP(K909,Export6[#All],2,FALSE)</f>
        <v>#N/A</v>
      </c>
      <c r="K909" s="32"/>
      <c r="L909" s="33"/>
      <c r="M909" s="67" t="e">
        <f t="shared" si="14"/>
        <v>#N/A</v>
      </c>
      <c r="N909" s="61"/>
    </row>
    <row r="910" spans="1:14" x14ac:dyDescent="0.2">
      <c r="A910" s="32"/>
      <c r="B910" s="45" t="e">
        <f>VLOOKUP($A910,EVID_OSEVU!$A$1:$M$4972,2,FALSE)</f>
        <v>#N/A</v>
      </c>
      <c r="C910" s="45" t="e">
        <f>VLOOKUP($A910,EVID_OSEVU!$A$1:$M$4972,3,FALSE)</f>
        <v>#N/A</v>
      </c>
      <c r="D910" s="45" t="e">
        <f>VLOOKUP($A910,EVID_OSEVU!$A$1:$M$4972,4,FALSE)</f>
        <v>#N/A</v>
      </c>
      <c r="E910" s="35"/>
      <c r="F910" s="45" t="e">
        <f>VLOOKUP($A910,EVID_OSEVU!$A$1:$M$4972,7,FALSE)</f>
        <v>#N/A</v>
      </c>
      <c r="G910" s="45" t="e">
        <f>VLOOKUP($A910,EVID_OSEVU!$A$1:$M$4972,8,FALSE)</f>
        <v>#N/A</v>
      </c>
      <c r="H910" s="45" t="e">
        <f>VLOOKUP($A910,EVID_OSEVU!$A$1:$M$4972,11,FALSE)</f>
        <v>#N/A</v>
      </c>
      <c r="I910" s="58" t="e">
        <f>VLOOKUP($A910,EVID_OSEVU!$A$1:$M$4972,11,FALSE)</f>
        <v>#N/A</v>
      </c>
      <c r="J910" s="63" t="e">
        <f>VLOOKUP(K910,Export6[#All],2,FALSE)</f>
        <v>#N/A</v>
      </c>
      <c r="K910" s="32"/>
      <c r="L910" s="33"/>
      <c r="M910" s="67" t="e">
        <f t="shared" si="14"/>
        <v>#N/A</v>
      </c>
      <c r="N910" s="61"/>
    </row>
    <row r="911" spans="1:14" x14ac:dyDescent="0.2">
      <c r="A911" s="32"/>
      <c r="B911" s="45" t="e">
        <f>VLOOKUP($A911,EVID_OSEVU!$A$1:$M$4972,2,FALSE)</f>
        <v>#N/A</v>
      </c>
      <c r="C911" s="45" t="e">
        <f>VLOOKUP($A911,EVID_OSEVU!$A$1:$M$4972,3,FALSE)</f>
        <v>#N/A</v>
      </c>
      <c r="D911" s="45" t="e">
        <f>VLOOKUP($A911,EVID_OSEVU!$A$1:$M$4972,4,FALSE)</f>
        <v>#N/A</v>
      </c>
      <c r="E911" s="35"/>
      <c r="F911" s="45" t="e">
        <f>VLOOKUP($A911,EVID_OSEVU!$A$1:$M$4972,7,FALSE)</f>
        <v>#N/A</v>
      </c>
      <c r="G911" s="45" t="e">
        <f>VLOOKUP($A911,EVID_OSEVU!$A$1:$M$4972,8,FALSE)</f>
        <v>#N/A</v>
      </c>
      <c r="H911" s="45" t="e">
        <f>VLOOKUP($A911,EVID_OSEVU!$A$1:$M$4972,11,FALSE)</f>
        <v>#N/A</v>
      </c>
      <c r="I911" s="58" t="e">
        <f>VLOOKUP($A911,EVID_OSEVU!$A$1:$M$4972,11,FALSE)</f>
        <v>#N/A</v>
      </c>
      <c r="J911" s="63" t="e">
        <f>VLOOKUP(K911,Export6[#All],2,FALSE)</f>
        <v>#N/A</v>
      </c>
      <c r="K911" s="32"/>
      <c r="L911" s="33"/>
      <c r="M911" s="67" t="e">
        <f t="shared" si="14"/>
        <v>#N/A</v>
      </c>
      <c r="N911" s="61"/>
    </row>
    <row r="912" spans="1:14" x14ac:dyDescent="0.2">
      <c r="A912" s="32"/>
      <c r="B912" s="45" t="e">
        <f>VLOOKUP($A912,EVID_OSEVU!$A$1:$M$4972,2,FALSE)</f>
        <v>#N/A</v>
      </c>
      <c r="C912" s="45" t="e">
        <f>VLOOKUP($A912,EVID_OSEVU!$A$1:$M$4972,3,FALSE)</f>
        <v>#N/A</v>
      </c>
      <c r="D912" s="45" t="e">
        <f>VLOOKUP($A912,EVID_OSEVU!$A$1:$M$4972,4,FALSE)</f>
        <v>#N/A</v>
      </c>
      <c r="E912" s="35"/>
      <c r="F912" s="45" t="e">
        <f>VLOOKUP($A912,EVID_OSEVU!$A$1:$M$4972,7,FALSE)</f>
        <v>#N/A</v>
      </c>
      <c r="G912" s="45" t="e">
        <f>VLOOKUP($A912,EVID_OSEVU!$A$1:$M$4972,8,FALSE)</f>
        <v>#N/A</v>
      </c>
      <c r="H912" s="45" t="e">
        <f>VLOOKUP($A912,EVID_OSEVU!$A$1:$M$4972,11,FALSE)</f>
        <v>#N/A</v>
      </c>
      <c r="I912" s="58" t="e">
        <f>VLOOKUP($A912,EVID_OSEVU!$A$1:$M$4972,11,FALSE)</f>
        <v>#N/A</v>
      </c>
      <c r="J912" s="63" t="e">
        <f>VLOOKUP(K912,Export6[#All],2,FALSE)</f>
        <v>#N/A</v>
      </c>
      <c r="K912" s="32"/>
      <c r="L912" s="33"/>
      <c r="M912" s="67" t="e">
        <f t="shared" si="14"/>
        <v>#N/A</v>
      </c>
      <c r="N912" s="61"/>
    </row>
    <row r="913" spans="1:14" x14ac:dyDescent="0.2">
      <c r="A913" s="32"/>
      <c r="B913" s="45" t="e">
        <f>VLOOKUP($A913,EVID_OSEVU!$A$1:$M$4972,2,FALSE)</f>
        <v>#N/A</v>
      </c>
      <c r="C913" s="45" t="e">
        <f>VLOOKUP($A913,EVID_OSEVU!$A$1:$M$4972,3,FALSE)</f>
        <v>#N/A</v>
      </c>
      <c r="D913" s="45" t="e">
        <f>VLOOKUP($A913,EVID_OSEVU!$A$1:$M$4972,4,FALSE)</f>
        <v>#N/A</v>
      </c>
      <c r="E913" s="35"/>
      <c r="F913" s="45" t="e">
        <f>VLOOKUP($A913,EVID_OSEVU!$A$1:$M$4972,7,FALSE)</f>
        <v>#N/A</v>
      </c>
      <c r="G913" s="45" t="e">
        <f>VLOOKUP($A913,EVID_OSEVU!$A$1:$M$4972,8,FALSE)</f>
        <v>#N/A</v>
      </c>
      <c r="H913" s="45" t="e">
        <f>VLOOKUP($A913,EVID_OSEVU!$A$1:$M$4972,11,FALSE)</f>
        <v>#N/A</v>
      </c>
      <c r="I913" s="58" t="e">
        <f>VLOOKUP($A913,EVID_OSEVU!$A$1:$M$4972,11,FALSE)</f>
        <v>#N/A</v>
      </c>
      <c r="J913" s="63" t="e">
        <f>VLOOKUP(K913,Export6[#All],2,FALSE)</f>
        <v>#N/A</v>
      </c>
      <c r="K913" s="32"/>
      <c r="L913" s="33"/>
      <c r="M913" s="67" t="e">
        <f t="shared" si="14"/>
        <v>#N/A</v>
      </c>
      <c r="N913" s="61"/>
    </row>
    <row r="914" spans="1:14" x14ac:dyDescent="0.2">
      <c r="A914" s="32"/>
      <c r="B914" s="45" t="e">
        <f>VLOOKUP($A914,EVID_OSEVU!$A$1:$M$4972,2,FALSE)</f>
        <v>#N/A</v>
      </c>
      <c r="C914" s="45" t="e">
        <f>VLOOKUP($A914,EVID_OSEVU!$A$1:$M$4972,3,FALSE)</f>
        <v>#N/A</v>
      </c>
      <c r="D914" s="45" t="e">
        <f>VLOOKUP($A914,EVID_OSEVU!$A$1:$M$4972,4,FALSE)</f>
        <v>#N/A</v>
      </c>
      <c r="E914" s="35"/>
      <c r="F914" s="45" t="e">
        <f>VLOOKUP($A914,EVID_OSEVU!$A$1:$M$4972,7,FALSE)</f>
        <v>#N/A</v>
      </c>
      <c r="G914" s="45" t="e">
        <f>VLOOKUP($A914,EVID_OSEVU!$A$1:$M$4972,8,FALSE)</f>
        <v>#N/A</v>
      </c>
      <c r="H914" s="45" t="e">
        <f>VLOOKUP($A914,EVID_OSEVU!$A$1:$M$4972,11,FALSE)</f>
        <v>#N/A</v>
      </c>
      <c r="I914" s="58" t="e">
        <f>VLOOKUP($A914,EVID_OSEVU!$A$1:$M$4972,11,FALSE)</f>
        <v>#N/A</v>
      </c>
      <c r="J914" s="63" t="e">
        <f>VLOOKUP(K914,Export6[#All],2,FALSE)</f>
        <v>#N/A</v>
      </c>
      <c r="K914" s="32"/>
      <c r="L914" s="33"/>
      <c r="M914" s="67" t="e">
        <f t="shared" si="14"/>
        <v>#N/A</v>
      </c>
      <c r="N914" s="61"/>
    </row>
    <row r="915" spans="1:14" x14ac:dyDescent="0.2">
      <c r="A915" s="32"/>
      <c r="B915" s="45" t="e">
        <f>VLOOKUP($A915,EVID_OSEVU!$A$1:$M$4972,2,FALSE)</f>
        <v>#N/A</v>
      </c>
      <c r="C915" s="45" t="e">
        <f>VLOOKUP($A915,EVID_OSEVU!$A$1:$M$4972,3,FALSE)</f>
        <v>#N/A</v>
      </c>
      <c r="D915" s="45" t="e">
        <f>VLOOKUP($A915,EVID_OSEVU!$A$1:$M$4972,4,FALSE)</f>
        <v>#N/A</v>
      </c>
      <c r="E915" s="35"/>
      <c r="F915" s="45" t="e">
        <f>VLOOKUP($A915,EVID_OSEVU!$A$1:$M$4972,7,FALSE)</f>
        <v>#N/A</v>
      </c>
      <c r="G915" s="45" t="e">
        <f>VLOOKUP($A915,EVID_OSEVU!$A$1:$M$4972,8,FALSE)</f>
        <v>#N/A</v>
      </c>
      <c r="H915" s="45" t="e">
        <f>VLOOKUP($A915,EVID_OSEVU!$A$1:$M$4972,11,FALSE)</f>
        <v>#N/A</v>
      </c>
      <c r="I915" s="58" t="e">
        <f>VLOOKUP($A915,EVID_OSEVU!$A$1:$M$4972,11,FALSE)</f>
        <v>#N/A</v>
      </c>
      <c r="J915" s="63" t="e">
        <f>VLOOKUP(K915,Export6[#All],2,FALSE)</f>
        <v>#N/A</v>
      </c>
      <c r="K915" s="32"/>
      <c r="L915" s="33"/>
      <c r="M915" s="67" t="e">
        <f t="shared" si="14"/>
        <v>#N/A</v>
      </c>
      <c r="N915" s="61"/>
    </row>
    <row r="916" spans="1:14" x14ac:dyDescent="0.2">
      <c r="A916" s="32"/>
      <c r="B916" s="45" t="e">
        <f>VLOOKUP($A916,EVID_OSEVU!$A$1:$M$4972,2,FALSE)</f>
        <v>#N/A</v>
      </c>
      <c r="C916" s="45" t="e">
        <f>VLOOKUP($A916,EVID_OSEVU!$A$1:$M$4972,3,FALSE)</f>
        <v>#N/A</v>
      </c>
      <c r="D916" s="45" t="e">
        <f>VLOOKUP($A916,EVID_OSEVU!$A$1:$M$4972,4,FALSE)</f>
        <v>#N/A</v>
      </c>
      <c r="E916" s="35"/>
      <c r="F916" s="45" t="e">
        <f>VLOOKUP($A916,EVID_OSEVU!$A$1:$M$4972,7,FALSE)</f>
        <v>#N/A</v>
      </c>
      <c r="G916" s="45" t="e">
        <f>VLOOKUP($A916,EVID_OSEVU!$A$1:$M$4972,8,FALSE)</f>
        <v>#N/A</v>
      </c>
      <c r="H916" s="45" t="e">
        <f>VLOOKUP($A916,EVID_OSEVU!$A$1:$M$4972,11,FALSE)</f>
        <v>#N/A</v>
      </c>
      <c r="I916" s="58" t="e">
        <f>VLOOKUP($A916,EVID_OSEVU!$A$1:$M$4972,11,FALSE)</f>
        <v>#N/A</v>
      </c>
      <c r="J916" s="63" t="e">
        <f>VLOOKUP(K916,Export6[#All],2,FALSE)</f>
        <v>#N/A</v>
      </c>
      <c r="K916" s="32"/>
      <c r="L916" s="33"/>
      <c r="M916" s="67" t="e">
        <f t="shared" si="14"/>
        <v>#N/A</v>
      </c>
      <c r="N916" s="61"/>
    </row>
    <row r="917" spans="1:14" x14ac:dyDescent="0.2">
      <c r="A917" s="32"/>
      <c r="B917" s="45" t="e">
        <f>VLOOKUP($A917,EVID_OSEVU!$A$1:$M$4972,2,FALSE)</f>
        <v>#N/A</v>
      </c>
      <c r="C917" s="45" t="e">
        <f>VLOOKUP($A917,EVID_OSEVU!$A$1:$M$4972,3,FALSE)</f>
        <v>#N/A</v>
      </c>
      <c r="D917" s="45" t="e">
        <f>VLOOKUP($A917,EVID_OSEVU!$A$1:$M$4972,4,FALSE)</f>
        <v>#N/A</v>
      </c>
      <c r="E917" s="35"/>
      <c r="F917" s="45" t="e">
        <f>VLOOKUP($A917,EVID_OSEVU!$A$1:$M$4972,7,FALSE)</f>
        <v>#N/A</v>
      </c>
      <c r="G917" s="45" t="e">
        <f>VLOOKUP($A917,EVID_OSEVU!$A$1:$M$4972,8,FALSE)</f>
        <v>#N/A</v>
      </c>
      <c r="H917" s="45" t="e">
        <f>VLOOKUP($A917,EVID_OSEVU!$A$1:$M$4972,11,FALSE)</f>
        <v>#N/A</v>
      </c>
      <c r="I917" s="58" t="e">
        <f>VLOOKUP($A917,EVID_OSEVU!$A$1:$M$4972,11,FALSE)</f>
        <v>#N/A</v>
      </c>
      <c r="J917" s="63" t="e">
        <f>VLOOKUP(K917,Export6[#All],2,FALSE)</f>
        <v>#N/A</v>
      </c>
      <c r="K917" s="32"/>
      <c r="L917" s="33"/>
      <c r="M917" s="67" t="e">
        <f t="shared" si="14"/>
        <v>#N/A</v>
      </c>
      <c r="N917" s="61"/>
    </row>
    <row r="918" spans="1:14" x14ac:dyDescent="0.2">
      <c r="A918" s="32"/>
      <c r="B918" s="45" t="e">
        <f>VLOOKUP($A918,EVID_OSEVU!$A$1:$M$4972,2,FALSE)</f>
        <v>#N/A</v>
      </c>
      <c r="C918" s="45" t="e">
        <f>VLOOKUP($A918,EVID_OSEVU!$A$1:$M$4972,3,FALSE)</f>
        <v>#N/A</v>
      </c>
      <c r="D918" s="45" t="e">
        <f>VLOOKUP($A918,EVID_OSEVU!$A$1:$M$4972,4,FALSE)</f>
        <v>#N/A</v>
      </c>
      <c r="E918" s="35"/>
      <c r="F918" s="45" t="e">
        <f>VLOOKUP($A918,EVID_OSEVU!$A$1:$M$4972,7,FALSE)</f>
        <v>#N/A</v>
      </c>
      <c r="G918" s="45" t="e">
        <f>VLOOKUP($A918,EVID_OSEVU!$A$1:$M$4972,8,FALSE)</f>
        <v>#N/A</v>
      </c>
      <c r="H918" s="45" t="e">
        <f>VLOOKUP($A918,EVID_OSEVU!$A$1:$M$4972,11,FALSE)</f>
        <v>#N/A</v>
      </c>
      <c r="I918" s="58" t="e">
        <f>VLOOKUP($A918,EVID_OSEVU!$A$1:$M$4972,11,FALSE)</f>
        <v>#N/A</v>
      </c>
      <c r="J918" s="63" t="e">
        <f>VLOOKUP(K918,Export6[#All],2,FALSE)</f>
        <v>#N/A</v>
      </c>
      <c r="K918" s="32"/>
      <c r="L918" s="33"/>
      <c r="M918" s="67" t="e">
        <f t="shared" si="14"/>
        <v>#N/A</v>
      </c>
      <c r="N918" s="61"/>
    </row>
    <row r="919" spans="1:14" x14ac:dyDescent="0.2">
      <c r="A919" s="32"/>
      <c r="B919" s="45" t="e">
        <f>VLOOKUP($A919,EVID_OSEVU!$A$1:$M$4972,2,FALSE)</f>
        <v>#N/A</v>
      </c>
      <c r="C919" s="45" t="e">
        <f>VLOOKUP($A919,EVID_OSEVU!$A$1:$M$4972,3,FALSE)</f>
        <v>#N/A</v>
      </c>
      <c r="D919" s="45" t="e">
        <f>VLOOKUP($A919,EVID_OSEVU!$A$1:$M$4972,4,FALSE)</f>
        <v>#N/A</v>
      </c>
      <c r="E919" s="35"/>
      <c r="F919" s="45" t="e">
        <f>VLOOKUP($A919,EVID_OSEVU!$A$1:$M$4972,7,FALSE)</f>
        <v>#N/A</v>
      </c>
      <c r="G919" s="45" t="e">
        <f>VLOOKUP($A919,EVID_OSEVU!$A$1:$M$4972,8,FALSE)</f>
        <v>#N/A</v>
      </c>
      <c r="H919" s="45" t="e">
        <f>VLOOKUP($A919,EVID_OSEVU!$A$1:$M$4972,11,FALSE)</f>
        <v>#N/A</v>
      </c>
      <c r="I919" s="58" t="e">
        <f>VLOOKUP($A919,EVID_OSEVU!$A$1:$M$4972,11,FALSE)</f>
        <v>#N/A</v>
      </c>
      <c r="J919" s="63" t="e">
        <f>VLOOKUP(K919,Export6[#All],2,FALSE)</f>
        <v>#N/A</v>
      </c>
      <c r="K919" s="32"/>
      <c r="L919" s="33"/>
      <c r="M919" s="67" t="e">
        <f t="shared" si="14"/>
        <v>#N/A</v>
      </c>
      <c r="N919" s="61"/>
    </row>
    <row r="920" spans="1:14" x14ac:dyDescent="0.2">
      <c r="A920" s="32"/>
      <c r="B920" s="45" t="e">
        <f>VLOOKUP($A920,EVID_OSEVU!$A$1:$M$4972,2,FALSE)</f>
        <v>#N/A</v>
      </c>
      <c r="C920" s="45" t="e">
        <f>VLOOKUP($A920,EVID_OSEVU!$A$1:$M$4972,3,FALSE)</f>
        <v>#N/A</v>
      </c>
      <c r="D920" s="45" t="e">
        <f>VLOOKUP($A920,EVID_OSEVU!$A$1:$M$4972,4,FALSE)</f>
        <v>#N/A</v>
      </c>
      <c r="E920" s="35"/>
      <c r="F920" s="45" t="e">
        <f>VLOOKUP($A920,EVID_OSEVU!$A$1:$M$4972,7,FALSE)</f>
        <v>#N/A</v>
      </c>
      <c r="G920" s="45" t="e">
        <f>VLOOKUP($A920,EVID_OSEVU!$A$1:$M$4972,8,FALSE)</f>
        <v>#N/A</v>
      </c>
      <c r="H920" s="45" t="e">
        <f>VLOOKUP($A920,EVID_OSEVU!$A$1:$M$4972,11,FALSE)</f>
        <v>#N/A</v>
      </c>
      <c r="I920" s="58" t="e">
        <f>VLOOKUP($A920,EVID_OSEVU!$A$1:$M$4972,11,FALSE)</f>
        <v>#N/A</v>
      </c>
      <c r="J920" s="63" t="e">
        <f>VLOOKUP(K920,Export6[#All],2,FALSE)</f>
        <v>#N/A</v>
      </c>
      <c r="K920" s="32"/>
      <c r="L920" s="33"/>
      <c r="M920" s="67" t="e">
        <f t="shared" si="14"/>
        <v>#N/A</v>
      </c>
      <c r="N920" s="61"/>
    </row>
    <row r="921" spans="1:14" x14ac:dyDescent="0.2">
      <c r="A921" s="32"/>
      <c r="B921" s="45" t="e">
        <f>VLOOKUP($A921,EVID_OSEVU!$A$1:$M$4972,2,FALSE)</f>
        <v>#N/A</v>
      </c>
      <c r="C921" s="45" t="e">
        <f>VLOOKUP($A921,EVID_OSEVU!$A$1:$M$4972,3,FALSE)</f>
        <v>#N/A</v>
      </c>
      <c r="D921" s="45" t="e">
        <f>VLOOKUP($A921,EVID_OSEVU!$A$1:$M$4972,4,FALSE)</f>
        <v>#N/A</v>
      </c>
      <c r="E921" s="35"/>
      <c r="F921" s="45" t="e">
        <f>VLOOKUP($A921,EVID_OSEVU!$A$1:$M$4972,7,FALSE)</f>
        <v>#N/A</v>
      </c>
      <c r="G921" s="45" t="e">
        <f>VLOOKUP($A921,EVID_OSEVU!$A$1:$M$4972,8,FALSE)</f>
        <v>#N/A</v>
      </c>
      <c r="H921" s="45" t="e">
        <f>VLOOKUP($A921,EVID_OSEVU!$A$1:$M$4972,11,FALSE)</f>
        <v>#N/A</v>
      </c>
      <c r="I921" s="58" t="e">
        <f>VLOOKUP($A921,EVID_OSEVU!$A$1:$M$4972,11,FALSE)</f>
        <v>#N/A</v>
      </c>
      <c r="J921" s="63" t="e">
        <f>VLOOKUP(K921,Export6[#All],2,FALSE)</f>
        <v>#N/A</v>
      </c>
      <c r="K921" s="32"/>
      <c r="L921" s="33"/>
      <c r="M921" s="67" t="e">
        <f t="shared" si="14"/>
        <v>#N/A</v>
      </c>
      <c r="N921" s="61"/>
    </row>
    <row r="922" spans="1:14" x14ac:dyDescent="0.2">
      <c r="A922" s="32"/>
      <c r="B922" s="45" t="e">
        <f>VLOOKUP($A922,EVID_OSEVU!$A$1:$M$4972,2,FALSE)</f>
        <v>#N/A</v>
      </c>
      <c r="C922" s="45" t="e">
        <f>VLOOKUP($A922,EVID_OSEVU!$A$1:$M$4972,3,FALSE)</f>
        <v>#N/A</v>
      </c>
      <c r="D922" s="45" t="e">
        <f>VLOOKUP($A922,EVID_OSEVU!$A$1:$M$4972,4,FALSE)</f>
        <v>#N/A</v>
      </c>
      <c r="E922" s="35"/>
      <c r="F922" s="45" t="e">
        <f>VLOOKUP($A922,EVID_OSEVU!$A$1:$M$4972,7,FALSE)</f>
        <v>#N/A</v>
      </c>
      <c r="G922" s="45" t="e">
        <f>VLOOKUP($A922,EVID_OSEVU!$A$1:$M$4972,8,FALSE)</f>
        <v>#N/A</v>
      </c>
      <c r="H922" s="45" t="e">
        <f>VLOOKUP($A922,EVID_OSEVU!$A$1:$M$4972,11,FALSE)</f>
        <v>#N/A</v>
      </c>
      <c r="I922" s="58" t="e">
        <f>VLOOKUP($A922,EVID_OSEVU!$A$1:$M$4972,11,FALSE)</f>
        <v>#N/A</v>
      </c>
      <c r="J922" s="63" t="e">
        <f>VLOOKUP(K922,Export6[#All],2,FALSE)</f>
        <v>#N/A</v>
      </c>
      <c r="K922" s="32"/>
      <c r="L922" s="33"/>
      <c r="M922" s="67" t="e">
        <f t="shared" si="14"/>
        <v>#N/A</v>
      </c>
      <c r="N922" s="61"/>
    </row>
    <row r="923" spans="1:14" x14ac:dyDescent="0.2">
      <c r="A923" s="32"/>
      <c r="B923" s="45" t="e">
        <f>VLOOKUP($A923,EVID_OSEVU!$A$1:$M$4972,2,FALSE)</f>
        <v>#N/A</v>
      </c>
      <c r="C923" s="45" t="e">
        <f>VLOOKUP($A923,EVID_OSEVU!$A$1:$M$4972,3,FALSE)</f>
        <v>#N/A</v>
      </c>
      <c r="D923" s="45" t="e">
        <f>VLOOKUP($A923,EVID_OSEVU!$A$1:$M$4972,4,FALSE)</f>
        <v>#N/A</v>
      </c>
      <c r="E923" s="35"/>
      <c r="F923" s="45" t="e">
        <f>VLOOKUP($A923,EVID_OSEVU!$A$1:$M$4972,7,FALSE)</f>
        <v>#N/A</v>
      </c>
      <c r="G923" s="45" t="e">
        <f>VLOOKUP($A923,EVID_OSEVU!$A$1:$M$4972,8,FALSE)</f>
        <v>#N/A</v>
      </c>
      <c r="H923" s="45" t="e">
        <f>VLOOKUP($A923,EVID_OSEVU!$A$1:$M$4972,11,FALSE)</f>
        <v>#N/A</v>
      </c>
      <c r="I923" s="58" t="e">
        <f>VLOOKUP($A923,EVID_OSEVU!$A$1:$M$4972,11,FALSE)</f>
        <v>#N/A</v>
      </c>
      <c r="J923" s="63" t="e">
        <f>VLOOKUP(K923,Export6[#All],2,FALSE)</f>
        <v>#N/A</v>
      </c>
      <c r="K923" s="32"/>
      <c r="L923" s="33"/>
      <c r="M923" s="67" t="e">
        <f t="shared" si="14"/>
        <v>#N/A</v>
      </c>
      <c r="N923" s="61"/>
    </row>
    <row r="924" spans="1:14" x14ac:dyDescent="0.2">
      <c r="A924" s="32"/>
      <c r="B924" s="45" t="e">
        <f>VLOOKUP($A924,EVID_OSEVU!$A$1:$M$4972,2,FALSE)</f>
        <v>#N/A</v>
      </c>
      <c r="C924" s="45" t="e">
        <f>VLOOKUP($A924,EVID_OSEVU!$A$1:$M$4972,3,FALSE)</f>
        <v>#N/A</v>
      </c>
      <c r="D924" s="45" t="e">
        <f>VLOOKUP($A924,EVID_OSEVU!$A$1:$M$4972,4,FALSE)</f>
        <v>#N/A</v>
      </c>
      <c r="E924" s="35"/>
      <c r="F924" s="45" t="e">
        <f>VLOOKUP($A924,EVID_OSEVU!$A$1:$M$4972,7,FALSE)</f>
        <v>#N/A</v>
      </c>
      <c r="G924" s="45" t="e">
        <f>VLOOKUP($A924,EVID_OSEVU!$A$1:$M$4972,8,FALSE)</f>
        <v>#N/A</v>
      </c>
      <c r="H924" s="45" t="e">
        <f>VLOOKUP($A924,EVID_OSEVU!$A$1:$M$4972,11,FALSE)</f>
        <v>#N/A</v>
      </c>
      <c r="I924" s="58" t="e">
        <f>VLOOKUP($A924,EVID_OSEVU!$A$1:$M$4972,11,FALSE)</f>
        <v>#N/A</v>
      </c>
      <c r="J924" s="63" t="e">
        <f>VLOOKUP(K924,Export6[#All],2,FALSE)</f>
        <v>#N/A</v>
      </c>
      <c r="K924" s="32"/>
      <c r="L924" s="33"/>
      <c r="M924" s="67" t="e">
        <f t="shared" si="14"/>
        <v>#N/A</v>
      </c>
      <c r="N924" s="61"/>
    </row>
    <row r="925" spans="1:14" x14ac:dyDescent="0.2">
      <c r="A925" s="32"/>
      <c r="B925" s="45" t="e">
        <f>VLOOKUP($A925,EVID_OSEVU!$A$1:$M$4972,2,FALSE)</f>
        <v>#N/A</v>
      </c>
      <c r="C925" s="45" t="e">
        <f>VLOOKUP($A925,EVID_OSEVU!$A$1:$M$4972,3,FALSE)</f>
        <v>#N/A</v>
      </c>
      <c r="D925" s="45" t="e">
        <f>VLOOKUP($A925,EVID_OSEVU!$A$1:$M$4972,4,FALSE)</f>
        <v>#N/A</v>
      </c>
      <c r="E925" s="35"/>
      <c r="F925" s="45" t="e">
        <f>VLOOKUP($A925,EVID_OSEVU!$A$1:$M$4972,7,FALSE)</f>
        <v>#N/A</v>
      </c>
      <c r="G925" s="45" t="e">
        <f>VLOOKUP($A925,EVID_OSEVU!$A$1:$M$4972,8,FALSE)</f>
        <v>#N/A</v>
      </c>
      <c r="H925" s="45" t="e">
        <f>VLOOKUP($A925,EVID_OSEVU!$A$1:$M$4972,11,FALSE)</f>
        <v>#N/A</v>
      </c>
      <c r="I925" s="58" t="e">
        <f>VLOOKUP($A925,EVID_OSEVU!$A$1:$M$4972,11,FALSE)</f>
        <v>#N/A</v>
      </c>
      <c r="J925" s="63" t="e">
        <f>VLOOKUP(K925,Export6[#All],2,FALSE)</f>
        <v>#N/A</v>
      </c>
      <c r="K925" s="32"/>
      <c r="L925" s="33"/>
      <c r="M925" s="67" t="e">
        <f t="shared" si="14"/>
        <v>#N/A</v>
      </c>
      <c r="N925" s="61"/>
    </row>
    <row r="926" spans="1:14" x14ac:dyDescent="0.2">
      <c r="A926" s="32"/>
      <c r="B926" s="45" t="e">
        <f>VLOOKUP($A926,EVID_OSEVU!$A$1:$M$4972,2,FALSE)</f>
        <v>#N/A</v>
      </c>
      <c r="C926" s="45" t="e">
        <f>VLOOKUP($A926,EVID_OSEVU!$A$1:$M$4972,3,FALSE)</f>
        <v>#N/A</v>
      </c>
      <c r="D926" s="45" t="e">
        <f>VLOOKUP($A926,EVID_OSEVU!$A$1:$M$4972,4,FALSE)</f>
        <v>#N/A</v>
      </c>
      <c r="E926" s="35"/>
      <c r="F926" s="45" t="e">
        <f>VLOOKUP($A926,EVID_OSEVU!$A$1:$M$4972,7,FALSE)</f>
        <v>#N/A</v>
      </c>
      <c r="G926" s="45" t="e">
        <f>VLOOKUP($A926,EVID_OSEVU!$A$1:$M$4972,8,FALSE)</f>
        <v>#N/A</v>
      </c>
      <c r="H926" s="45" t="e">
        <f>VLOOKUP($A926,EVID_OSEVU!$A$1:$M$4972,11,FALSE)</f>
        <v>#N/A</v>
      </c>
      <c r="I926" s="58" t="e">
        <f>VLOOKUP($A926,EVID_OSEVU!$A$1:$M$4972,11,FALSE)</f>
        <v>#N/A</v>
      </c>
      <c r="J926" s="63" t="e">
        <f>VLOOKUP(K926,Export6[#All],2,FALSE)</f>
        <v>#N/A</v>
      </c>
      <c r="K926" s="32"/>
      <c r="L926" s="33"/>
      <c r="M926" s="67" t="e">
        <f t="shared" si="14"/>
        <v>#N/A</v>
      </c>
      <c r="N926" s="61"/>
    </row>
    <row r="927" spans="1:14" x14ac:dyDescent="0.2">
      <c r="A927" s="32"/>
      <c r="B927" s="45" t="e">
        <f>VLOOKUP($A927,EVID_OSEVU!$A$1:$M$4972,2,FALSE)</f>
        <v>#N/A</v>
      </c>
      <c r="C927" s="45" t="e">
        <f>VLOOKUP($A927,EVID_OSEVU!$A$1:$M$4972,3,FALSE)</f>
        <v>#N/A</v>
      </c>
      <c r="D927" s="45" t="e">
        <f>VLOOKUP($A927,EVID_OSEVU!$A$1:$M$4972,4,FALSE)</f>
        <v>#N/A</v>
      </c>
      <c r="E927" s="35"/>
      <c r="F927" s="45" t="e">
        <f>VLOOKUP($A927,EVID_OSEVU!$A$1:$M$4972,7,FALSE)</f>
        <v>#N/A</v>
      </c>
      <c r="G927" s="45" t="e">
        <f>VLOOKUP($A927,EVID_OSEVU!$A$1:$M$4972,8,FALSE)</f>
        <v>#N/A</v>
      </c>
      <c r="H927" s="45" t="e">
        <f>VLOOKUP($A927,EVID_OSEVU!$A$1:$M$4972,11,FALSE)</f>
        <v>#N/A</v>
      </c>
      <c r="I927" s="58" t="e">
        <f>VLOOKUP($A927,EVID_OSEVU!$A$1:$M$4972,11,FALSE)</f>
        <v>#N/A</v>
      </c>
      <c r="J927" s="63" t="e">
        <f>VLOOKUP(K927,Export6[#All],2,FALSE)</f>
        <v>#N/A</v>
      </c>
      <c r="K927" s="32"/>
      <c r="L927" s="33"/>
      <c r="M927" s="67" t="e">
        <f t="shared" si="14"/>
        <v>#N/A</v>
      </c>
      <c r="N927" s="61"/>
    </row>
    <row r="928" spans="1:14" x14ac:dyDescent="0.2">
      <c r="A928" s="32"/>
      <c r="B928" s="45" t="e">
        <f>VLOOKUP($A928,EVID_OSEVU!$A$1:$M$4972,2,FALSE)</f>
        <v>#N/A</v>
      </c>
      <c r="C928" s="45" t="e">
        <f>VLOOKUP($A928,EVID_OSEVU!$A$1:$M$4972,3,FALSE)</f>
        <v>#N/A</v>
      </c>
      <c r="D928" s="45" t="e">
        <f>VLOOKUP($A928,EVID_OSEVU!$A$1:$M$4972,4,FALSE)</f>
        <v>#N/A</v>
      </c>
      <c r="E928" s="35"/>
      <c r="F928" s="45" t="e">
        <f>VLOOKUP($A928,EVID_OSEVU!$A$1:$M$4972,7,FALSE)</f>
        <v>#N/A</v>
      </c>
      <c r="G928" s="45" t="e">
        <f>VLOOKUP($A928,EVID_OSEVU!$A$1:$M$4972,8,FALSE)</f>
        <v>#N/A</v>
      </c>
      <c r="H928" s="45" t="e">
        <f>VLOOKUP($A928,EVID_OSEVU!$A$1:$M$4972,11,FALSE)</f>
        <v>#N/A</v>
      </c>
      <c r="I928" s="58" t="e">
        <f>VLOOKUP($A928,EVID_OSEVU!$A$1:$M$4972,11,FALSE)</f>
        <v>#N/A</v>
      </c>
      <c r="J928" s="63" t="e">
        <f>VLOOKUP(K928,Export6[#All],2,FALSE)</f>
        <v>#N/A</v>
      </c>
      <c r="K928" s="32"/>
      <c r="L928" s="33"/>
      <c r="M928" s="67" t="e">
        <f t="shared" si="14"/>
        <v>#N/A</v>
      </c>
      <c r="N928" s="61"/>
    </row>
    <row r="929" spans="1:14" x14ac:dyDescent="0.2">
      <c r="A929" s="32"/>
      <c r="B929" s="45" t="e">
        <f>VLOOKUP($A929,EVID_OSEVU!$A$1:$M$4972,2,FALSE)</f>
        <v>#N/A</v>
      </c>
      <c r="C929" s="45" t="e">
        <f>VLOOKUP($A929,EVID_OSEVU!$A$1:$M$4972,3,FALSE)</f>
        <v>#N/A</v>
      </c>
      <c r="D929" s="45" t="e">
        <f>VLOOKUP($A929,EVID_OSEVU!$A$1:$M$4972,4,FALSE)</f>
        <v>#N/A</v>
      </c>
      <c r="E929" s="35"/>
      <c r="F929" s="45" t="e">
        <f>VLOOKUP($A929,EVID_OSEVU!$A$1:$M$4972,7,FALSE)</f>
        <v>#N/A</v>
      </c>
      <c r="G929" s="45" t="e">
        <f>VLOOKUP($A929,EVID_OSEVU!$A$1:$M$4972,8,FALSE)</f>
        <v>#N/A</v>
      </c>
      <c r="H929" s="45" t="e">
        <f>VLOOKUP($A929,EVID_OSEVU!$A$1:$M$4972,11,FALSE)</f>
        <v>#N/A</v>
      </c>
      <c r="I929" s="58" t="e">
        <f>VLOOKUP($A929,EVID_OSEVU!$A$1:$M$4972,11,FALSE)</f>
        <v>#N/A</v>
      </c>
      <c r="J929" s="63" t="e">
        <f>VLOOKUP(K929,Export6[#All],2,FALSE)</f>
        <v>#N/A</v>
      </c>
      <c r="K929" s="32"/>
      <c r="L929" s="33"/>
      <c r="M929" s="67" t="e">
        <f t="shared" si="14"/>
        <v>#N/A</v>
      </c>
      <c r="N929" s="61"/>
    </row>
    <row r="930" spans="1:14" x14ac:dyDescent="0.2">
      <c r="A930" s="32"/>
      <c r="B930" s="45" t="e">
        <f>VLOOKUP($A930,EVID_OSEVU!$A$1:$M$4972,2,FALSE)</f>
        <v>#N/A</v>
      </c>
      <c r="C930" s="45" t="e">
        <f>VLOOKUP($A930,EVID_OSEVU!$A$1:$M$4972,3,FALSE)</f>
        <v>#N/A</v>
      </c>
      <c r="D930" s="45" t="e">
        <f>VLOOKUP($A930,EVID_OSEVU!$A$1:$M$4972,4,FALSE)</f>
        <v>#N/A</v>
      </c>
      <c r="E930" s="35"/>
      <c r="F930" s="45" t="e">
        <f>VLOOKUP($A930,EVID_OSEVU!$A$1:$M$4972,7,FALSE)</f>
        <v>#N/A</v>
      </c>
      <c r="G930" s="45" t="e">
        <f>VLOOKUP($A930,EVID_OSEVU!$A$1:$M$4972,8,FALSE)</f>
        <v>#N/A</v>
      </c>
      <c r="H930" s="45" t="e">
        <f>VLOOKUP($A930,EVID_OSEVU!$A$1:$M$4972,11,FALSE)</f>
        <v>#N/A</v>
      </c>
      <c r="I930" s="58" t="e">
        <f>VLOOKUP($A930,EVID_OSEVU!$A$1:$M$4972,11,FALSE)</f>
        <v>#N/A</v>
      </c>
      <c r="J930" s="63" t="e">
        <f>VLOOKUP(K930,Export6[#All],2,FALSE)</f>
        <v>#N/A</v>
      </c>
      <c r="K930" s="32"/>
      <c r="L930" s="33"/>
      <c r="M930" s="67" t="e">
        <f t="shared" si="14"/>
        <v>#N/A</v>
      </c>
      <c r="N930" s="61"/>
    </row>
    <row r="931" spans="1:14" x14ac:dyDescent="0.2">
      <c r="A931" s="32"/>
      <c r="B931" s="45" t="e">
        <f>VLOOKUP($A931,EVID_OSEVU!$A$1:$M$4972,2,FALSE)</f>
        <v>#N/A</v>
      </c>
      <c r="C931" s="45" t="e">
        <f>VLOOKUP($A931,EVID_OSEVU!$A$1:$M$4972,3,FALSE)</f>
        <v>#N/A</v>
      </c>
      <c r="D931" s="45" t="e">
        <f>VLOOKUP($A931,EVID_OSEVU!$A$1:$M$4972,4,FALSE)</f>
        <v>#N/A</v>
      </c>
      <c r="E931" s="35"/>
      <c r="F931" s="45" t="e">
        <f>VLOOKUP($A931,EVID_OSEVU!$A$1:$M$4972,7,FALSE)</f>
        <v>#N/A</v>
      </c>
      <c r="G931" s="45" t="e">
        <f>VLOOKUP($A931,EVID_OSEVU!$A$1:$M$4972,8,FALSE)</f>
        <v>#N/A</v>
      </c>
      <c r="H931" s="45" t="e">
        <f>VLOOKUP($A931,EVID_OSEVU!$A$1:$M$4972,11,FALSE)</f>
        <v>#N/A</v>
      </c>
      <c r="I931" s="58" t="e">
        <f>VLOOKUP($A931,EVID_OSEVU!$A$1:$M$4972,11,FALSE)</f>
        <v>#N/A</v>
      </c>
      <c r="J931" s="63" t="e">
        <f>VLOOKUP(K931,Export6[#All],2,FALSE)</f>
        <v>#N/A</v>
      </c>
      <c r="K931" s="32"/>
      <c r="L931" s="33"/>
      <c r="M931" s="67" t="e">
        <f t="shared" si="14"/>
        <v>#N/A</v>
      </c>
      <c r="N931" s="61"/>
    </row>
    <row r="932" spans="1:14" x14ac:dyDescent="0.2">
      <c r="A932" s="32"/>
      <c r="B932" s="45" t="e">
        <f>VLOOKUP($A932,EVID_OSEVU!$A$1:$M$4972,2,FALSE)</f>
        <v>#N/A</v>
      </c>
      <c r="C932" s="45" t="e">
        <f>VLOOKUP($A932,EVID_OSEVU!$A$1:$M$4972,3,FALSE)</f>
        <v>#N/A</v>
      </c>
      <c r="D932" s="45" t="e">
        <f>VLOOKUP($A932,EVID_OSEVU!$A$1:$M$4972,4,FALSE)</f>
        <v>#N/A</v>
      </c>
      <c r="E932" s="35"/>
      <c r="F932" s="45" t="e">
        <f>VLOOKUP($A932,EVID_OSEVU!$A$1:$M$4972,7,FALSE)</f>
        <v>#N/A</v>
      </c>
      <c r="G932" s="45" t="e">
        <f>VLOOKUP($A932,EVID_OSEVU!$A$1:$M$4972,8,FALSE)</f>
        <v>#N/A</v>
      </c>
      <c r="H932" s="45" t="e">
        <f>VLOOKUP($A932,EVID_OSEVU!$A$1:$M$4972,11,FALSE)</f>
        <v>#N/A</v>
      </c>
      <c r="I932" s="58" t="e">
        <f>VLOOKUP($A932,EVID_OSEVU!$A$1:$M$4972,11,FALSE)</f>
        <v>#N/A</v>
      </c>
      <c r="J932" s="63" t="e">
        <f>VLOOKUP(K932,Export6[#All],2,FALSE)</f>
        <v>#N/A</v>
      </c>
      <c r="K932" s="32"/>
      <c r="L932" s="33"/>
      <c r="M932" s="67" t="e">
        <f t="shared" si="14"/>
        <v>#N/A</v>
      </c>
      <c r="N932" s="61"/>
    </row>
    <row r="933" spans="1:14" x14ac:dyDescent="0.2">
      <c r="A933" s="32"/>
      <c r="B933" s="45" t="e">
        <f>VLOOKUP($A933,EVID_OSEVU!$A$1:$M$4972,2,FALSE)</f>
        <v>#N/A</v>
      </c>
      <c r="C933" s="45" t="e">
        <f>VLOOKUP($A933,EVID_OSEVU!$A$1:$M$4972,3,FALSE)</f>
        <v>#N/A</v>
      </c>
      <c r="D933" s="45" t="e">
        <f>VLOOKUP($A933,EVID_OSEVU!$A$1:$M$4972,4,FALSE)</f>
        <v>#N/A</v>
      </c>
      <c r="E933" s="35"/>
      <c r="F933" s="45" t="e">
        <f>VLOOKUP($A933,EVID_OSEVU!$A$1:$M$4972,7,FALSE)</f>
        <v>#N/A</v>
      </c>
      <c r="G933" s="45" t="e">
        <f>VLOOKUP($A933,EVID_OSEVU!$A$1:$M$4972,8,FALSE)</f>
        <v>#N/A</v>
      </c>
      <c r="H933" s="45" t="e">
        <f>VLOOKUP($A933,EVID_OSEVU!$A$1:$M$4972,11,FALSE)</f>
        <v>#N/A</v>
      </c>
      <c r="I933" s="58" t="e">
        <f>VLOOKUP($A933,EVID_OSEVU!$A$1:$M$4972,11,FALSE)</f>
        <v>#N/A</v>
      </c>
      <c r="J933" s="63" t="e">
        <f>VLOOKUP(K933,Export6[#All],2,FALSE)</f>
        <v>#N/A</v>
      </c>
      <c r="K933" s="32"/>
      <c r="L933" s="33"/>
      <c r="M933" s="67" t="e">
        <f t="shared" si="14"/>
        <v>#N/A</v>
      </c>
      <c r="N933" s="61"/>
    </row>
    <row r="934" spans="1:14" x14ac:dyDescent="0.2">
      <c r="A934" s="32"/>
      <c r="B934" s="45" t="e">
        <f>VLOOKUP($A934,EVID_OSEVU!$A$1:$M$4972,2,FALSE)</f>
        <v>#N/A</v>
      </c>
      <c r="C934" s="45" t="e">
        <f>VLOOKUP($A934,EVID_OSEVU!$A$1:$M$4972,3,FALSE)</f>
        <v>#N/A</v>
      </c>
      <c r="D934" s="45" t="e">
        <f>VLOOKUP($A934,EVID_OSEVU!$A$1:$M$4972,4,FALSE)</f>
        <v>#N/A</v>
      </c>
      <c r="E934" s="35"/>
      <c r="F934" s="45" t="e">
        <f>VLOOKUP($A934,EVID_OSEVU!$A$1:$M$4972,7,FALSE)</f>
        <v>#N/A</v>
      </c>
      <c r="G934" s="45" t="e">
        <f>VLOOKUP($A934,EVID_OSEVU!$A$1:$M$4972,8,FALSE)</f>
        <v>#N/A</v>
      </c>
      <c r="H934" s="45" t="e">
        <f>VLOOKUP($A934,EVID_OSEVU!$A$1:$M$4972,11,FALSE)</f>
        <v>#N/A</v>
      </c>
      <c r="I934" s="58" t="e">
        <f>VLOOKUP($A934,EVID_OSEVU!$A$1:$M$4972,11,FALSE)</f>
        <v>#N/A</v>
      </c>
      <c r="J934" s="63" t="e">
        <f>VLOOKUP(K934,Export6[#All],2,FALSE)</f>
        <v>#N/A</v>
      </c>
      <c r="K934" s="32"/>
      <c r="L934" s="33"/>
      <c r="M934" s="67" t="e">
        <f t="shared" si="14"/>
        <v>#N/A</v>
      </c>
      <c r="N934" s="61"/>
    </row>
    <row r="935" spans="1:14" x14ac:dyDescent="0.2">
      <c r="A935" s="32"/>
      <c r="B935" s="45" t="e">
        <f>VLOOKUP($A935,EVID_OSEVU!$A$1:$M$4972,2,FALSE)</f>
        <v>#N/A</v>
      </c>
      <c r="C935" s="45" t="e">
        <f>VLOOKUP($A935,EVID_OSEVU!$A$1:$M$4972,3,FALSE)</f>
        <v>#N/A</v>
      </c>
      <c r="D935" s="45" t="e">
        <f>VLOOKUP($A935,EVID_OSEVU!$A$1:$M$4972,4,FALSE)</f>
        <v>#N/A</v>
      </c>
      <c r="E935" s="35"/>
      <c r="F935" s="45" t="e">
        <f>VLOOKUP($A935,EVID_OSEVU!$A$1:$M$4972,7,FALSE)</f>
        <v>#N/A</v>
      </c>
      <c r="G935" s="45" t="e">
        <f>VLOOKUP($A935,EVID_OSEVU!$A$1:$M$4972,8,FALSE)</f>
        <v>#N/A</v>
      </c>
      <c r="H935" s="45" t="e">
        <f>VLOOKUP($A935,EVID_OSEVU!$A$1:$M$4972,11,FALSE)</f>
        <v>#N/A</v>
      </c>
      <c r="I935" s="58" t="e">
        <f>VLOOKUP($A935,EVID_OSEVU!$A$1:$M$4972,11,FALSE)</f>
        <v>#N/A</v>
      </c>
      <c r="J935" s="63" t="e">
        <f>VLOOKUP(K935,Export6[#All],2,FALSE)</f>
        <v>#N/A</v>
      </c>
      <c r="K935" s="32"/>
      <c r="L935" s="33"/>
      <c r="M935" s="67" t="e">
        <f t="shared" si="14"/>
        <v>#N/A</v>
      </c>
      <c r="N935" s="61"/>
    </row>
    <row r="936" spans="1:14" x14ac:dyDescent="0.2">
      <c r="A936" s="32"/>
      <c r="B936" s="45" t="e">
        <f>VLOOKUP($A936,EVID_OSEVU!$A$1:$M$4972,2,FALSE)</f>
        <v>#N/A</v>
      </c>
      <c r="C936" s="45" t="e">
        <f>VLOOKUP($A936,EVID_OSEVU!$A$1:$M$4972,3,FALSE)</f>
        <v>#N/A</v>
      </c>
      <c r="D936" s="45" t="e">
        <f>VLOOKUP($A936,EVID_OSEVU!$A$1:$M$4972,4,FALSE)</f>
        <v>#N/A</v>
      </c>
      <c r="E936" s="35"/>
      <c r="F936" s="45" t="e">
        <f>VLOOKUP($A936,EVID_OSEVU!$A$1:$M$4972,7,FALSE)</f>
        <v>#N/A</v>
      </c>
      <c r="G936" s="45" t="e">
        <f>VLOOKUP($A936,EVID_OSEVU!$A$1:$M$4972,8,FALSE)</f>
        <v>#N/A</v>
      </c>
      <c r="H936" s="45" t="e">
        <f>VLOOKUP($A936,EVID_OSEVU!$A$1:$M$4972,11,FALSE)</f>
        <v>#N/A</v>
      </c>
      <c r="I936" s="58" t="e">
        <f>VLOOKUP($A936,EVID_OSEVU!$A$1:$M$4972,11,FALSE)</f>
        <v>#N/A</v>
      </c>
      <c r="J936" s="63" t="e">
        <f>VLOOKUP(K936,Export6[#All],2,FALSE)</f>
        <v>#N/A</v>
      </c>
      <c r="K936" s="32"/>
      <c r="L936" s="33"/>
      <c r="M936" s="67" t="e">
        <f t="shared" si="14"/>
        <v>#N/A</v>
      </c>
      <c r="N936" s="61"/>
    </row>
    <row r="937" spans="1:14" x14ac:dyDescent="0.2">
      <c r="A937" s="32"/>
      <c r="B937" s="45" t="e">
        <f>VLOOKUP($A937,EVID_OSEVU!$A$1:$M$4972,2,FALSE)</f>
        <v>#N/A</v>
      </c>
      <c r="C937" s="45" t="e">
        <f>VLOOKUP($A937,EVID_OSEVU!$A$1:$M$4972,3,FALSE)</f>
        <v>#N/A</v>
      </c>
      <c r="D937" s="45" t="e">
        <f>VLOOKUP($A937,EVID_OSEVU!$A$1:$M$4972,4,FALSE)</f>
        <v>#N/A</v>
      </c>
      <c r="E937" s="35"/>
      <c r="F937" s="45" t="e">
        <f>VLOOKUP($A937,EVID_OSEVU!$A$1:$M$4972,7,FALSE)</f>
        <v>#N/A</v>
      </c>
      <c r="G937" s="45" t="e">
        <f>VLOOKUP($A937,EVID_OSEVU!$A$1:$M$4972,8,FALSE)</f>
        <v>#N/A</v>
      </c>
      <c r="H937" s="45" t="e">
        <f>VLOOKUP($A937,EVID_OSEVU!$A$1:$M$4972,11,FALSE)</f>
        <v>#N/A</v>
      </c>
      <c r="I937" s="58" t="e">
        <f>VLOOKUP($A937,EVID_OSEVU!$A$1:$M$4972,11,FALSE)</f>
        <v>#N/A</v>
      </c>
      <c r="J937" s="63" t="e">
        <f>VLOOKUP(K937,Export6[#All],2,FALSE)</f>
        <v>#N/A</v>
      </c>
      <c r="K937" s="32"/>
      <c r="L937" s="33"/>
      <c r="M937" s="67" t="e">
        <f t="shared" si="14"/>
        <v>#N/A</v>
      </c>
      <c r="N937" s="61"/>
    </row>
    <row r="938" spans="1:14" x14ac:dyDescent="0.2">
      <c r="A938" s="32"/>
      <c r="B938" s="45" t="e">
        <f>VLOOKUP($A938,EVID_OSEVU!$A$1:$M$4972,2,FALSE)</f>
        <v>#N/A</v>
      </c>
      <c r="C938" s="45" t="e">
        <f>VLOOKUP($A938,EVID_OSEVU!$A$1:$M$4972,3,FALSE)</f>
        <v>#N/A</v>
      </c>
      <c r="D938" s="45" t="e">
        <f>VLOOKUP($A938,EVID_OSEVU!$A$1:$M$4972,4,FALSE)</f>
        <v>#N/A</v>
      </c>
      <c r="E938" s="35"/>
      <c r="F938" s="45" t="e">
        <f>VLOOKUP($A938,EVID_OSEVU!$A$1:$M$4972,7,FALSE)</f>
        <v>#N/A</v>
      </c>
      <c r="G938" s="45" t="e">
        <f>VLOOKUP($A938,EVID_OSEVU!$A$1:$M$4972,8,FALSE)</f>
        <v>#N/A</v>
      </c>
      <c r="H938" s="45" t="e">
        <f>VLOOKUP($A938,EVID_OSEVU!$A$1:$M$4972,11,FALSE)</f>
        <v>#N/A</v>
      </c>
      <c r="I938" s="58" t="e">
        <f>VLOOKUP($A938,EVID_OSEVU!$A$1:$M$4972,11,FALSE)</f>
        <v>#N/A</v>
      </c>
      <c r="J938" s="63" t="e">
        <f>VLOOKUP(K938,Export6[#All],2,FALSE)</f>
        <v>#N/A</v>
      </c>
      <c r="K938" s="32"/>
      <c r="L938" s="33"/>
      <c r="M938" s="67" t="e">
        <f t="shared" si="14"/>
        <v>#N/A</v>
      </c>
      <c r="N938" s="61"/>
    </row>
    <row r="939" spans="1:14" x14ac:dyDescent="0.2">
      <c r="A939" s="32"/>
      <c r="B939" s="45" t="e">
        <f>VLOOKUP($A939,EVID_OSEVU!$A$1:$M$4972,2,FALSE)</f>
        <v>#N/A</v>
      </c>
      <c r="C939" s="45" t="e">
        <f>VLOOKUP($A939,EVID_OSEVU!$A$1:$M$4972,3,FALSE)</f>
        <v>#N/A</v>
      </c>
      <c r="D939" s="45" t="e">
        <f>VLOOKUP($A939,EVID_OSEVU!$A$1:$M$4972,4,FALSE)</f>
        <v>#N/A</v>
      </c>
      <c r="E939" s="35"/>
      <c r="F939" s="45" t="e">
        <f>VLOOKUP($A939,EVID_OSEVU!$A$1:$M$4972,7,FALSE)</f>
        <v>#N/A</v>
      </c>
      <c r="G939" s="45" t="e">
        <f>VLOOKUP($A939,EVID_OSEVU!$A$1:$M$4972,8,FALSE)</f>
        <v>#N/A</v>
      </c>
      <c r="H939" s="45" t="e">
        <f>VLOOKUP($A939,EVID_OSEVU!$A$1:$M$4972,11,FALSE)</f>
        <v>#N/A</v>
      </c>
      <c r="I939" s="58" t="e">
        <f>VLOOKUP($A939,EVID_OSEVU!$A$1:$M$4972,11,FALSE)</f>
        <v>#N/A</v>
      </c>
      <c r="J939" s="63" t="e">
        <f>VLOOKUP(K939,Export6[#All],2,FALSE)</f>
        <v>#N/A</v>
      </c>
      <c r="K939" s="32"/>
      <c r="L939" s="33"/>
      <c r="M939" s="67" t="e">
        <f t="shared" si="14"/>
        <v>#N/A</v>
      </c>
      <c r="N939" s="61"/>
    </row>
    <row r="940" spans="1:14" x14ac:dyDescent="0.2">
      <c r="A940" s="32"/>
      <c r="B940" s="45" t="e">
        <f>VLOOKUP($A940,EVID_OSEVU!$A$1:$M$4972,2,FALSE)</f>
        <v>#N/A</v>
      </c>
      <c r="C940" s="45" t="e">
        <f>VLOOKUP($A940,EVID_OSEVU!$A$1:$M$4972,3,FALSE)</f>
        <v>#N/A</v>
      </c>
      <c r="D940" s="45" t="e">
        <f>VLOOKUP($A940,EVID_OSEVU!$A$1:$M$4972,4,FALSE)</f>
        <v>#N/A</v>
      </c>
      <c r="E940" s="35"/>
      <c r="F940" s="45" t="e">
        <f>VLOOKUP($A940,EVID_OSEVU!$A$1:$M$4972,7,FALSE)</f>
        <v>#N/A</v>
      </c>
      <c r="G940" s="45" t="e">
        <f>VLOOKUP($A940,EVID_OSEVU!$A$1:$M$4972,8,FALSE)</f>
        <v>#N/A</v>
      </c>
      <c r="H940" s="45" t="e">
        <f>VLOOKUP($A940,EVID_OSEVU!$A$1:$M$4972,11,FALSE)</f>
        <v>#N/A</v>
      </c>
      <c r="I940" s="58" t="e">
        <f>VLOOKUP($A940,EVID_OSEVU!$A$1:$M$4972,11,FALSE)</f>
        <v>#N/A</v>
      </c>
      <c r="J940" s="63" t="e">
        <f>VLOOKUP(K940,Export6[#All],2,FALSE)</f>
        <v>#N/A</v>
      </c>
      <c r="K940" s="32"/>
      <c r="L940" s="33"/>
      <c r="M940" s="67" t="e">
        <f t="shared" si="14"/>
        <v>#N/A</v>
      </c>
      <c r="N940" s="61"/>
    </row>
    <row r="941" spans="1:14" x14ac:dyDescent="0.2">
      <c r="A941" s="32"/>
      <c r="B941" s="45" t="e">
        <f>VLOOKUP($A941,EVID_OSEVU!$A$1:$M$4972,2,FALSE)</f>
        <v>#N/A</v>
      </c>
      <c r="C941" s="45" t="e">
        <f>VLOOKUP($A941,EVID_OSEVU!$A$1:$M$4972,3,FALSE)</f>
        <v>#N/A</v>
      </c>
      <c r="D941" s="45" t="e">
        <f>VLOOKUP($A941,EVID_OSEVU!$A$1:$M$4972,4,FALSE)</f>
        <v>#N/A</v>
      </c>
      <c r="E941" s="35"/>
      <c r="F941" s="45" t="e">
        <f>VLOOKUP($A941,EVID_OSEVU!$A$1:$M$4972,7,FALSE)</f>
        <v>#N/A</v>
      </c>
      <c r="G941" s="45" t="e">
        <f>VLOOKUP($A941,EVID_OSEVU!$A$1:$M$4972,8,FALSE)</f>
        <v>#N/A</v>
      </c>
      <c r="H941" s="45" t="e">
        <f>VLOOKUP($A941,EVID_OSEVU!$A$1:$M$4972,11,FALSE)</f>
        <v>#N/A</v>
      </c>
      <c r="I941" s="58" t="e">
        <f>VLOOKUP($A941,EVID_OSEVU!$A$1:$M$4972,11,FALSE)</f>
        <v>#N/A</v>
      </c>
      <c r="J941" s="63" t="e">
        <f>VLOOKUP(K941,Export6[#All],2,FALSE)</f>
        <v>#N/A</v>
      </c>
      <c r="K941" s="32"/>
      <c r="L941" s="33"/>
      <c r="M941" s="67" t="e">
        <f t="shared" si="14"/>
        <v>#N/A</v>
      </c>
      <c r="N941" s="61"/>
    </row>
    <row r="942" spans="1:14" x14ac:dyDescent="0.2">
      <c r="A942" s="32"/>
      <c r="B942" s="45" t="e">
        <f>VLOOKUP($A942,EVID_OSEVU!$A$1:$M$4972,2,FALSE)</f>
        <v>#N/A</v>
      </c>
      <c r="C942" s="45" t="e">
        <f>VLOOKUP($A942,EVID_OSEVU!$A$1:$M$4972,3,FALSE)</f>
        <v>#N/A</v>
      </c>
      <c r="D942" s="45" t="e">
        <f>VLOOKUP($A942,EVID_OSEVU!$A$1:$M$4972,4,FALSE)</f>
        <v>#N/A</v>
      </c>
      <c r="E942" s="35"/>
      <c r="F942" s="45" t="e">
        <f>VLOOKUP($A942,EVID_OSEVU!$A$1:$M$4972,7,FALSE)</f>
        <v>#N/A</v>
      </c>
      <c r="G942" s="45" t="e">
        <f>VLOOKUP($A942,EVID_OSEVU!$A$1:$M$4972,8,FALSE)</f>
        <v>#N/A</v>
      </c>
      <c r="H942" s="45" t="e">
        <f>VLOOKUP($A942,EVID_OSEVU!$A$1:$M$4972,11,FALSE)</f>
        <v>#N/A</v>
      </c>
      <c r="I942" s="58" t="e">
        <f>VLOOKUP($A942,EVID_OSEVU!$A$1:$M$4972,11,FALSE)</f>
        <v>#N/A</v>
      </c>
      <c r="J942" s="63" t="e">
        <f>VLOOKUP(K942,Export6[#All],2,FALSE)</f>
        <v>#N/A</v>
      </c>
      <c r="K942" s="32"/>
      <c r="L942" s="33"/>
      <c r="M942" s="67" t="e">
        <f t="shared" si="14"/>
        <v>#N/A</v>
      </c>
      <c r="N942" s="61"/>
    </row>
    <row r="943" spans="1:14" x14ac:dyDescent="0.2">
      <c r="A943" s="32"/>
      <c r="B943" s="45" t="e">
        <f>VLOOKUP($A943,EVID_OSEVU!$A$1:$M$4972,2,FALSE)</f>
        <v>#N/A</v>
      </c>
      <c r="C943" s="45" t="e">
        <f>VLOOKUP($A943,EVID_OSEVU!$A$1:$M$4972,3,FALSE)</f>
        <v>#N/A</v>
      </c>
      <c r="D943" s="45" t="e">
        <f>VLOOKUP($A943,EVID_OSEVU!$A$1:$M$4972,4,FALSE)</f>
        <v>#N/A</v>
      </c>
      <c r="E943" s="35"/>
      <c r="F943" s="45" t="e">
        <f>VLOOKUP($A943,EVID_OSEVU!$A$1:$M$4972,7,FALSE)</f>
        <v>#N/A</v>
      </c>
      <c r="G943" s="45" t="e">
        <f>VLOOKUP($A943,EVID_OSEVU!$A$1:$M$4972,8,FALSE)</f>
        <v>#N/A</v>
      </c>
      <c r="H943" s="45" t="e">
        <f>VLOOKUP($A943,EVID_OSEVU!$A$1:$M$4972,11,FALSE)</f>
        <v>#N/A</v>
      </c>
      <c r="I943" s="58" t="e">
        <f>VLOOKUP($A943,EVID_OSEVU!$A$1:$M$4972,11,FALSE)</f>
        <v>#N/A</v>
      </c>
      <c r="J943" s="63" t="e">
        <f>VLOOKUP(K943,Export6[#All],2,FALSE)</f>
        <v>#N/A</v>
      </c>
      <c r="K943" s="32"/>
      <c r="L943" s="33"/>
      <c r="M943" s="67" t="e">
        <f t="shared" si="14"/>
        <v>#N/A</v>
      </c>
      <c r="N943" s="61"/>
    </row>
    <row r="944" spans="1:14" x14ac:dyDescent="0.2">
      <c r="A944" s="32"/>
      <c r="B944" s="45" t="e">
        <f>VLOOKUP($A944,EVID_OSEVU!$A$1:$M$4972,2,FALSE)</f>
        <v>#N/A</v>
      </c>
      <c r="C944" s="45" t="e">
        <f>VLOOKUP($A944,EVID_OSEVU!$A$1:$M$4972,3,FALSE)</f>
        <v>#N/A</v>
      </c>
      <c r="D944" s="45" t="e">
        <f>VLOOKUP($A944,EVID_OSEVU!$A$1:$M$4972,4,FALSE)</f>
        <v>#N/A</v>
      </c>
      <c r="E944" s="35"/>
      <c r="F944" s="45" t="e">
        <f>VLOOKUP($A944,EVID_OSEVU!$A$1:$M$4972,7,FALSE)</f>
        <v>#N/A</v>
      </c>
      <c r="G944" s="45" t="e">
        <f>VLOOKUP($A944,EVID_OSEVU!$A$1:$M$4972,8,FALSE)</f>
        <v>#N/A</v>
      </c>
      <c r="H944" s="45" t="e">
        <f>VLOOKUP($A944,EVID_OSEVU!$A$1:$M$4972,11,FALSE)</f>
        <v>#N/A</v>
      </c>
      <c r="I944" s="58" t="e">
        <f>VLOOKUP($A944,EVID_OSEVU!$A$1:$M$4972,11,FALSE)</f>
        <v>#N/A</v>
      </c>
      <c r="J944" s="63" t="e">
        <f>VLOOKUP(K944,Export6[#All],2,FALSE)</f>
        <v>#N/A</v>
      </c>
      <c r="K944" s="32"/>
      <c r="L944" s="33"/>
      <c r="M944" s="67" t="e">
        <f t="shared" si="14"/>
        <v>#N/A</v>
      </c>
      <c r="N944" s="61"/>
    </row>
    <row r="945" spans="1:14" x14ac:dyDescent="0.2">
      <c r="A945" s="32"/>
      <c r="B945" s="45" t="e">
        <f>VLOOKUP($A945,EVID_OSEVU!$A$1:$M$4972,2,FALSE)</f>
        <v>#N/A</v>
      </c>
      <c r="C945" s="45" t="e">
        <f>VLOOKUP($A945,EVID_OSEVU!$A$1:$M$4972,3,FALSE)</f>
        <v>#N/A</v>
      </c>
      <c r="D945" s="45" t="e">
        <f>VLOOKUP($A945,EVID_OSEVU!$A$1:$M$4972,4,FALSE)</f>
        <v>#N/A</v>
      </c>
      <c r="E945" s="35"/>
      <c r="F945" s="45" t="e">
        <f>VLOOKUP($A945,EVID_OSEVU!$A$1:$M$4972,7,FALSE)</f>
        <v>#N/A</v>
      </c>
      <c r="G945" s="45" t="e">
        <f>VLOOKUP($A945,EVID_OSEVU!$A$1:$M$4972,8,FALSE)</f>
        <v>#N/A</v>
      </c>
      <c r="H945" s="45" t="e">
        <f>VLOOKUP($A945,EVID_OSEVU!$A$1:$M$4972,11,FALSE)</f>
        <v>#N/A</v>
      </c>
      <c r="I945" s="58" t="e">
        <f>VLOOKUP($A945,EVID_OSEVU!$A$1:$M$4972,11,FALSE)</f>
        <v>#N/A</v>
      </c>
      <c r="J945" s="63" t="e">
        <f>VLOOKUP(K945,Export6[#All],2,FALSE)</f>
        <v>#N/A</v>
      </c>
      <c r="K945" s="32"/>
      <c r="L945" s="33"/>
      <c r="M945" s="67" t="e">
        <f t="shared" si="14"/>
        <v>#N/A</v>
      </c>
      <c r="N945" s="61"/>
    </row>
    <row r="946" spans="1:14" x14ac:dyDescent="0.2">
      <c r="A946" s="32"/>
      <c r="B946" s="45" t="e">
        <f>VLOOKUP($A946,EVID_OSEVU!$A$1:$M$4972,2,FALSE)</f>
        <v>#N/A</v>
      </c>
      <c r="C946" s="45" t="e">
        <f>VLOOKUP($A946,EVID_OSEVU!$A$1:$M$4972,3,FALSE)</f>
        <v>#N/A</v>
      </c>
      <c r="D946" s="45" t="e">
        <f>VLOOKUP($A946,EVID_OSEVU!$A$1:$M$4972,4,FALSE)</f>
        <v>#N/A</v>
      </c>
      <c r="E946" s="35"/>
      <c r="F946" s="45" t="e">
        <f>VLOOKUP($A946,EVID_OSEVU!$A$1:$M$4972,7,FALSE)</f>
        <v>#N/A</v>
      </c>
      <c r="G946" s="45" t="e">
        <f>VLOOKUP($A946,EVID_OSEVU!$A$1:$M$4972,8,FALSE)</f>
        <v>#N/A</v>
      </c>
      <c r="H946" s="45" t="e">
        <f>VLOOKUP($A946,EVID_OSEVU!$A$1:$M$4972,11,FALSE)</f>
        <v>#N/A</v>
      </c>
      <c r="I946" s="58" t="e">
        <f>VLOOKUP($A946,EVID_OSEVU!$A$1:$M$4972,11,FALSE)</f>
        <v>#N/A</v>
      </c>
      <c r="J946" s="63" t="e">
        <f>VLOOKUP(K946,Export6[#All],2,FALSE)</f>
        <v>#N/A</v>
      </c>
      <c r="K946" s="32"/>
      <c r="L946" s="33"/>
      <c r="M946" s="67" t="e">
        <f t="shared" si="14"/>
        <v>#N/A</v>
      </c>
      <c r="N946" s="61"/>
    </row>
    <row r="947" spans="1:14" x14ac:dyDescent="0.2">
      <c r="A947" s="32"/>
      <c r="B947" s="45" t="e">
        <f>VLOOKUP($A947,EVID_OSEVU!$A$1:$M$4972,2,FALSE)</f>
        <v>#N/A</v>
      </c>
      <c r="C947" s="45" t="e">
        <f>VLOOKUP($A947,EVID_OSEVU!$A$1:$M$4972,3,FALSE)</f>
        <v>#N/A</v>
      </c>
      <c r="D947" s="45" t="e">
        <f>VLOOKUP($A947,EVID_OSEVU!$A$1:$M$4972,4,FALSE)</f>
        <v>#N/A</v>
      </c>
      <c r="E947" s="35"/>
      <c r="F947" s="45" t="e">
        <f>VLOOKUP($A947,EVID_OSEVU!$A$1:$M$4972,7,FALSE)</f>
        <v>#N/A</v>
      </c>
      <c r="G947" s="45" t="e">
        <f>VLOOKUP($A947,EVID_OSEVU!$A$1:$M$4972,8,FALSE)</f>
        <v>#N/A</v>
      </c>
      <c r="H947" s="45" t="e">
        <f>VLOOKUP($A947,EVID_OSEVU!$A$1:$M$4972,11,FALSE)</f>
        <v>#N/A</v>
      </c>
      <c r="I947" s="58" t="e">
        <f>VLOOKUP($A947,EVID_OSEVU!$A$1:$M$4972,11,FALSE)</f>
        <v>#N/A</v>
      </c>
      <c r="J947" s="63" t="e">
        <f>VLOOKUP(K947,Export6[#All],2,FALSE)</f>
        <v>#N/A</v>
      </c>
      <c r="K947" s="32"/>
      <c r="L947" s="33"/>
      <c r="M947" s="67" t="e">
        <f t="shared" si="14"/>
        <v>#N/A</v>
      </c>
      <c r="N947" s="61"/>
    </row>
    <row r="948" spans="1:14" x14ac:dyDescent="0.2">
      <c r="A948" s="32"/>
      <c r="B948" s="45" t="e">
        <f>VLOOKUP($A948,EVID_OSEVU!$A$1:$M$4972,2,FALSE)</f>
        <v>#N/A</v>
      </c>
      <c r="C948" s="45" t="e">
        <f>VLOOKUP($A948,EVID_OSEVU!$A$1:$M$4972,3,FALSE)</f>
        <v>#N/A</v>
      </c>
      <c r="D948" s="45" t="e">
        <f>VLOOKUP($A948,EVID_OSEVU!$A$1:$M$4972,4,FALSE)</f>
        <v>#N/A</v>
      </c>
      <c r="E948" s="35"/>
      <c r="F948" s="45" t="e">
        <f>VLOOKUP($A948,EVID_OSEVU!$A$1:$M$4972,7,FALSE)</f>
        <v>#N/A</v>
      </c>
      <c r="G948" s="45" t="e">
        <f>VLOOKUP($A948,EVID_OSEVU!$A$1:$M$4972,8,FALSE)</f>
        <v>#N/A</v>
      </c>
      <c r="H948" s="45" t="e">
        <f>VLOOKUP($A948,EVID_OSEVU!$A$1:$M$4972,11,FALSE)</f>
        <v>#N/A</v>
      </c>
      <c r="I948" s="58" t="e">
        <f>VLOOKUP($A948,EVID_OSEVU!$A$1:$M$4972,11,FALSE)</f>
        <v>#N/A</v>
      </c>
      <c r="J948" s="63" t="e">
        <f>VLOOKUP(K948,Export6[#All],2,FALSE)</f>
        <v>#N/A</v>
      </c>
      <c r="K948" s="32"/>
      <c r="L948" s="33"/>
      <c r="M948" s="67" t="e">
        <f t="shared" si="14"/>
        <v>#N/A</v>
      </c>
      <c r="N948" s="61"/>
    </row>
    <row r="949" spans="1:14" x14ac:dyDescent="0.2">
      <c r="A949" s="32"/>
      <c r="B949" s="45" t="e">
        <f>VLOOKUP($A949,EVID_OSEVU!$A$1:$M$4972,2,FALSE)</f>
        <v>#N/A</v>
      </c>
      <c r="C949" s="45" t="e">
        <f>VLOOKUP($A949,EVID_OSEVU!$A$1:$M$4972,3,FALSE)</f>
        <v>#N/A</v>
      </c>
      <c r="D949" s="45" t="e">
        <f>VLOOKUP($A949,EVID_OSEVU!$A$1:$M$4972,4,FALSE)</f>
        <v>#N/A</v>
      </c>
      <c r="E949" s="35"/>
      <c r="F949" s="45" t="e">
        <f>VLOOKUP($A949,EVID_OSEVU!$A$1:$M$4972,7,FALSE)</f>
        <v>#N/A</v>
      </c>
      <c r="G949" s="45" t="e">
        <f>VLOOKUP($A949,EVID_OSEVU!$A$1:$M$4972,8,FALSE)</f>
        <v>#N/A</v>
      </c>
      <c r="H949" s="45" t="e">
        <f>VLOOKUP($A949,EVID_OSEVU!$A$1:$M$4972,11,FALSE)</f>
        <v>#N/A</v>
      </c>
      <c r="I949" s="58" t="e">
        <f>VLOOKUP($A949,EVID_OSEVU!$A$1:$M$4972,11,FALSE)</f>
        <v>#N/A</v>
      </c>
      <c r="J949" s="63" t="e">
        <f>VLOOKUP(K949,Export6[#All],2,FALSE)</f>
        <v>#N/A</v>
      </c>
      <c r="K949" s="32"/>
      <c r="L949" s="33"/>
      <c r="M949" s="67" t="e">
        <f t="shared" si="14"/>
        <v>#N/A</v>
      </c>
      <c r="N949" s="61"/>
    </row>
    <row r="950" spans="1:14" x14ac:dyDescent="0.2">
      <c r="A950" s="32"/>
      <c r="B950" s="45" t="e">
        <f>VLOOKUP($A950,EVID_OSEVU!$A$1:$M$4972,2,FALSE)</f>
        <v>#N/A</v>
      </c>
      <c r="C950" s="45" t="e">
        <f>VLOOKUP($A950,EVID_OSEVU!$A$1:$M$4972,3,FALSE)</f>
        <v>#N/A</v>
      </c>
      <c r="D950" s="45" t="e">
        <f>VLOOKUP($A950,EVID_OSEVU!$A$1:$M$4972,4,FALSE)</f>
        <v>#N/A</v>
      </c>
      <c r="E950" s="35"/>
      <c r="F950" s="45" t="e">
        <f>VLOOKUP($A950,EVID_OSEVU!$A$1:$M$4972,7,FALSE)</f>
        <v>#N/A</v>
      </c>
      <c r="G950" s="45" t="e">
        <f>VLOOKUP($A950,EVID_OSEVU!$A$1:$M$4972,8,FALSE)</f>
        <v>#N/A</v>
      </c>
      <c r="H950" s="45" t="e">
        <f>VLOOKUP($A950,EVID_OSEVU!$A$1:$M$4972,11,FALSE)</f>
        <v>#N/A</v>
      </c>
      <c r="I950" s="58" t="e">
        <f>VLOOKUP($A950,EVID_OSEVU!$A$1:$M$4972,11,FALSE)</f>
        <v>#N/A</v>
      </c>
      <c r="J950" s="63" t="e">
        <f>VLOOKUP(K950,Export6[#All],2,FALSE)</f>
        <v>#N/A</v>
      </c>
      <c r="K950" s="32"/>
      <c r="L950" s="33"/>
      <c r="M950" s="67" t="e">
        <f t="shared" si="14"/>
        <v>#N/A</v>
      </c>
      <c r="N950" s="61"/>
    </row>
    <row r="951" spans="1:14" x14ac:dyDescent="0.2">
      <c r="A951" s="32"/>
      <c r="B951" s="45" t="e">
        <f>VLOOKUP($A951,EVID_OSEVU!$A$1:$M$4972,2,FALSE)</f>
        <v>#N/A</v>
      </c>
      <c r="C951" s="45" t="e">
        <f>VLOOKUP($A951,EVID_OSEVU!$A$1:$M$4972,3,FALSE)</f>
        <v>#N/A</v>
      </c>
      <c r="D951" s="45" t="e">
        <f>VLOOKUP($A951,EVID_OSEVU!$A$1:$M$4972,4,FALSE)</f>
        <v>#N/A</v>
      </c>
      <c r="E951" s="35"/>
      <c r="F951" s="45" t="e">
        <f>VLOOKUP($A951,EVID_OSEVU!$A$1:$M$4972,7,FALSE)</f>
        <v>#N/A</v>
      </c>
      <c r="G951" s="45" t="e">
        <f>VLOOKUP($A951,EVID_OSEVU!$A$1:$M$4972,8,FALSE)</f>
        <v>#N/A</v>
      </c>
      <c r="H951" s="45" t="e">
        <f>VLOOKUP($A951,EVID_OSEVU!$A$1:$M$4972,11,FALSE)</f>
        <v>#N/A</v>
      </c>
      <c r="I951" s="58" t="e">
        <f>VLOOKUP($A951,EVID_OSEVU!$A$1:$M$4972,11,FALSE)</f>
        <v>#N/A</v>
      </c>
      <c r="J951" s="63" t="e">
        <f>VLOOKUP(K951,Export6[#All],2,FALSE)</f>
        <v>#N/A</v>
      </c>
      <c r="K951" s="32"/>
      <c r="L951" s="33"/>
      <c r="M951" s="67" t="e">
        <f t="shared" si="14"/>
        <v>#N/A</v>
      </c>
      <c r="N951" s="61"/>
    </row>
    <row r="952" spans="1:14" x14ac:dyDescent="0.2">
      <c r="A952" s="32"/>
      <c r="B952" s="45" t="e">
        <f>VLOOKUP($A952,EVID_OSEVU!$A$1:$M$4972,2,FALSE)</f>
        <v>#N/A</v>
      </c>
      <c r="C952" s="45" t="e">
        <f>VLOOKUP($A952,EVID_OSEVU!$A$1:$M$4972,3,FALSE)</f>
        <v>#N/A</v>
      </c>
      <c r="D952" s="45" t="e">
        <f>VLOOKUP($A952,EVID_OSEVU!$A$1:$M$4972,4,FALSE)</f>
        <v>#N/A</v>
      </c>
      <c r="E952" s="35"/>
      <c r="F952" s="45" t="e">
        <f>VLOOKUP($A952,EVID_OSEVU!$A$1:$M$4972,7,FALSE)</f>
        <v>#N/A</v>
      </c>
      <c r="G952" s="45" t="e">
        <f>VLOOKUP($A952,EVID_OSEVU!$A$1:$M$4972,8,FALSE)</f>
        <v>#N/A</v>
      </c>
      <c r="H952" s="45" t="e">
        <f>VLOOKUP($A952,EVID_OSEVU!$A$1:$M$4972,11,FALSE)</f>
        <v>#N/A</v>
      </c>
      <c r="I952" s="58" t="e">
        <f>VLOOKUP($A952,EVID_OSEVU!$A$1:$M$4972,11,FALSE)</f>
        <v>#N/A</v>
      </c>
      <c r="J952" s="63" t="e">
        <f>VLOOKUP(K952,Export6[#All],2,FALSE)</f>
        <v>#N/A</v>
      </c>
      <c r="K952" s="32"/>
      <c r="L952" s="33"/>
      <c r="M952" s="67" t="e">
        <f t="shared" si="14"/>
        <v>#N/A</v>
      </c>
      <c r="N952" s="61"/>
    </row>
    <row r="953" spans="1:14" x14ac:dyDescent="0.2">
      <c r="A953" s="32"/>
      <c r="B953" s="45" t="e">
        <f>VLOOKUP($A953,EVID_OSEVU!$A$1:$M$4972,2,FALSE)</f>
        <v>#N/A</v>
      </c>
      <c r="C953" s="45" t="e">
        <f>VLOOKUP($A953,EVID_OSEVU!$A$1:$M$4972,3,FALSE)</f>
        <v>#N/A</v>
      </c>
      <c r="D953" s="45" t="e">
        <f>VLOOKUP($A953,EVID_OSEVU!$A$1:$M$4972,4,FALSE)</f>
        <v>#N/A</v>
      </c>
      <c r="E953" s="35"/>
      <c r="F953" s="45" t="e">
        <f>VLOOKUP($A953,EVID_OSEVU!$A$1:$M$4972,7,FALSE)</f>
        <v>#N/A</v>
      </c>
      <c r="G953" s="45" t="e">
        <f>VLOOKUP($A953,EVID_OSEVU!$A$1:$M$4972,8,FALSE)</f>
        <v>#N/A</v>
      </c>
      <c r="H953" s="45" t="e">
        <f>VLOOKUP($A953,EVID_OSEVU!$A$1:$M$4972,11,FALSE)</f>
        <v>#N/A</v>
      </c>
      <c r="I953" s="58" t="e">
        <f>VLOOKUP($A953,EVID_OSEVU!$A$1:$M$4972,11,FALSE)</f>
        <v>#N/A</v>
      </c>
      <c r="J953" s="63" t="e">
        <f>VLOOKUP(K953,Export6[#All],2,FALSE)</f>
        <v>#N/A</v>
      </c>
      <c r="K953" s="32"/>
      <c r="L953" s="33"/>
      <c r="M953" s="67" t="e">
        <f t="shared" si="14"/>
        <v>#N/A</v>
      </c>
      <c r="N953" s="61"/>
    </row>
    <row r="954" spans="1:14" x14ac:dyDescent="0.2">
      <c r="A954" s="32"/>
      <c r="B954" s="45" t="e">
        <f>VLOOKUP($A954,EVID_OSEVU!$A$1:$M$4972,2,FALSE)</f>
        <v>#N/A</v>
      </c>
      <c r="C954" s="45" t="e">
        <f>VLOOKUP($A954,EVID_OSEVU!$A$1:$M$4972,3,FALSE)</f>
        <v>#N/A</v>
      </c>
      <c r="D954" s="45" t="e">
        <f>VLOOKUP($A954,EVID_OSEVU!$A$1:$M$4972,4,FALSE)</f>
        <v>#N/A</v>
      </c>
      <c r="E954" s="35"/>
      <c r="F954" s="45" t="e">
        <f>VLOOKUP($A954,EVID_OSEVU!$A$1:$M$4972,7,FALSE)</f>
        <v>#N/A</v>
      </c>
      <c r="G954" s="45" t="e">
        <f>VLOOKUP($A954,EVID_OSEVU!$A$1:$M$4972,8,FALSE)</f>
        <v>#N/A</v>
      </c>
      <c r="H954" s="45" t="e">
        <f>VLOOKUP($A954,EVID_OSEVU!$A$1:$M$4972,11,FALSE)</f>
        <v>#N/A</v>
      </c>
      <c r="I954" s="58" t="e">
        <f>VLOOKUP($A954,EVID_OSEVU!$A$1:$M$4972,11,FALSE)</f>
        <v>#N/A</v>
      </c>
      <c r="J954" s="63" t="e">
        <f>VLOOKUP(K954,Export6[#All],2,FALSE)</f>
        <v>#N/A</v>
      </c>
      <c r="K954" s="32"/>
      <c r="L954" s="33"/>
      <c r="M954" s="67" t="e">
        <f t="shared" si="14"/>
        <v>#N/A</v>
      </c>
      <c r="N954" s="61"/>
    </row>
    <row r="955" spans="1:14" x14ac:dyDescent="0.2">
      <c r="A955" s="32"/>
      <c r="B955" s="45" t="e">
        <f>VLOOKUP($A955,EVID_OSEVU!$A$1:$M$4972,2,FALSE)</f>
        <v>#N/A</v>
      </c>
      <c r="C955" s="45" t="e">
        <f>VLOOKUP($A955,EVID_OSEVU!$A$1:$M$4972,3,FALSE)</f>
        <v>#N/A</v>
      </c>
      <c r="D955" s="45" t="e">
        <f>VLOOKUP($A955,EVID_OSEVU!$A$1:$M$4972,4,FALSE)</f>
        <v>#N/A</v>
      </c>
      <c r="E955" s="35"/>
      <c r="F955" s="45" t="e">
        <f>VLOOKUP($A955,EVID_OSEVU!$A$1:$M$4972,7,FALSE)</f>
        <v>#N/A</v>
      </c>
      <c r="G955" s="45" t="e">
        <f>VLOOKUP($A955,EVID_OSEVU!$A$1:$M$4972,8,FALSE)</f>
        <v>#N/A</v>
      </c>
      <c r="H955" s="45" t="e">
        <f>VLOOKUP($A955,EVID_OSEVU!$A$1:$M$4972,11,FALSE)</f>
        <v>#N/A</v>
      </c>
      <c r="I955" s="58" t="e">
        <f>VLOOKUP($A955,EVID_OSEVU!$A$1:$M$4972,11,FALSE)</f>
        <v>#N/A</v>
      </c>
      <c r="J955" s="63" t="e">
        <f>VLOOKUP(K955,Export6[#All],2,FALSE)</f>
        <v>#N/A</v>
      </c>
      <c r="K955" s="32"/>
      <c r="L955" s="33"/>
      <c r="M955" s="67" t="e">
        <f t="shared" si="14"/>
        <v>#N/A</v>
      </c>
      <c r="N955" s="61"/>
    </row>
    <row r="956" spans="1:14" x14ac:dyDescent="0.2">
      <c r="A956" s="32"/>
      <c r="B956" s="45" t="e">
        <f>VLOOKUP($A956,EVID_OSEVU!$A$1:$M$4972,2,FALSE)</f>
        <v>#N/A</v>
      </c>
      <c r="C956" s="45" t="e">
        <f>VLOOKUP($A956,EVID_OSEVU!$A$1:$M$4972,3,FALSE)</f>
        <v>#N/A</v>
      </c>
      <c r="D956" s="45" t="e">
        <f>VLOOKUP($A956,EVID_OSEVU!$A$1:$M$4972,4,FALSE)</f>
        <v>#N/A</v>
      </c>
      <c r="E956" s="35"/>
      <c r="F956" s="45" t="e">
        <f>VLOOKUP($A956,EVID_OSEVU!$A$1:$M$4972,7,FALSE)</f>
        <v>#N/A</v>
      </c>
      <c r="G956" s="45" t="e">
        <f>VLOOKUP($A956,EVID_OSEVU!$A$1:$M$4972,8,FALSE)</f>
        <v>#N/A</v>
      </c>
      <c r="H956" s="45" t="e">
        <f>VLOOKUP($A956,EVID_OSEVU!$A$1:$M$4972,11,FALSE)</f>
        <v>#N/A</v>
      </c>
      <c r="I956" s="58" t="e">
        <f>VLOOKUP($A956,EVID_OSEVU!$A$1:$M$4972,11,FALSE)</f>
        <v>#N/A</v>
      </c>
      <c r="J956" s="63" t="e">
        <f>VLOOKUP(K956,Export6[#All],2,FALSE)</f>
        <v>#N/A</v>
      </c>
      <c r="K956" s="32"/>
      <c r="L956" s="33"/>
      <c r="M956" s="67" t="e">
        <f t="shared" si="14"/>
        <v>#N/A</v>
      </c>
      <c r="N956" s="61"/>
    </row>
    <row r="957" spans="1:14" x14ac:dyDescent="0.2">
      <c r="A957" s="32"/>
      <c r="B957" s="45" t="e">
        <f>VLOOKUP($A957,EVID_OSEVU!$A$1:$M$4972,2,FALSE)</f>
        <v>#N/A</v>
      </c>
      <c r="C957" s="45" t="e">
        <f>VLOOKUP($A957,EVID_OSEVU!$A$1:$M$4972,3,FALSE)</f>
        <v>#N/A</v>
      </c>
      <c r="D957" s="45" t="e">
        <f>VLOOKUP($A957,EVID_OSEVU!$A$1:$M$4972,4,FALSE)</f>
        <v>#N/A</v>
      </c>
      <c r="E957" s="35"/>
      <c r="F957" s="45" t="e">
        <f>VLOOKUP($A957,EVID_OSEVU!$A$1:$M$4972,7,FALSE)</f>
        <v>#N/A</v>
      </c>
      <c r="G957" s="45" t="e">
        <f>VLOOKUP($A957,EVID_OSEVU!$A$1:$M$4972,8,FALSE)</f>
        <v>#N/A</v>
      </c>
      <c r="H957" s="45" t="e">
        <f>VLOOKUP($A957,EVID_OSEVU!$A$1:$M$4972,11,FALSE)</f>
        <v>#N/A</v>
      </c>
      <c r="I957" s="58" t="e">
        <f>VLOOKUP($A957,EVID_OSEVU!$A$1:$M$4972,11,FALSE)</f>
        <v>#N/A</v>
      </c>
      <c r="J957" s="63" t="e">
        <f>VLOOKUP(K957,Export6[#All],2,FALSE)</f>
        <v>#N/A</v>
      </c>
      <c r="K957" s="32"/>
      <c r="L957" s="33"/>
      <c r="M957" s="67" t="e">
        <f t="shared" si="14"/>
        <v>#N/A</v>
      </c>
      <c r="N957" s="61"/>
    </row>
    <row r="958" spans="1:14" x14ac:dyDescent="0.2">
      <c r="A958" s="32"/>
      <c r="B958" s="45" t="e">
        <f>VLOOKUP($A958,EVID_OSEVU!$A$1:$M$4972,2,FALSE)</f>
        <v>#N/A</v>
      </c>
      <c r="C958" s="45" t="e">
        <f>VLOOKUP($A958,EVID_OSEVU!$A$1:$M$4972,3,FALSE)</f>
        <v>#N/A</v>
      </c>
      <c r="D958" s="45" t="e">
        <f>VLOOKUP($A958,EVID_OSEVU!$A$1:$M$4972,4,FALSE)</f>
        <v>#N/A</v>
      </c>
      <c r="E958" s="35"/>
      <c r="F958" s="45" t="e">
        <f>VLOOKUP($A958,EVID_OSEVU!$A$1:$M$4972,7,FALSE)</f>
        <v>#N/A</v>
      </c>
      <c r="G958" s="45" t="e">
        <f>VLOOKUP($A958,EVID_OSEVU!$A$1:$M$4972,8,FALSE)</f>
        <v>#N/A</v>
      </c>
      <c r="H958" s="45" t="e">
        <f>VLOOKUP($A958,EVID_OSEVU!$A$1:$M$4972,11,FALSE)</f>
        <v>#N/A</v>
      </c>
      <c r="I958" s="58" t="e">
        <f>VLOOKUP($A958,EVID_OSEVU!$A$1:$M$4972,11,FALSE)</f>
        <v>#N/A</v>
      </c>
      <c r="J958" s="63" t="e">
        <f>VLOOKUP(K958,Export6[#All],2,FALSE)</f>
        <v>#N/A</v>
      </c>
      <c r="K958" s="32"/>
      <c r="L958" s="33"/>
      <c r="M958" s="67" t="e">
        <f t="shared" si="14"/>
        <v>#N/A</v>
      </c>
      <c r="N958" s="61"/>
    </row>
    <row r="959" spans="1:14" x14ac:dyDescent="0.2">
      <c r="A959" s="32"/>
      <c r="B959" s="45" t="e">
        <f>VLOOKUP($A959,EVID_OSEVU!$A$1:$M$4972,2,FALSE)</f>
        <v>#N/A</v>
      </c>
      <c r="C959" s="45" t="e">
        <f>VLOOKUP($A959,EVID_OSEVU!$A$1:$M$4972,3,FALSE)</f>
        <v>#N/A</v>
      </c>
      <c r="D959" s="45" t="e">
        <f>VLOOKUP($A959,EVID_OSEVU!$A$1:$M$4972,4,FALSE)</f>
        <v>#N/A</v>
      </c>
      <c r="E959" s="35"/>
      <c r="F959" s="45" t="e">
        <f>VLOOKUP($A959,EVID_OSEVU!$A$1:$M$4972,7,FALSE)</f>
        <v>#N/A</v>
      </c>
      <c r="G959" s="45" t="e">
        <f>VLOOKUP($A959,EVID_OSEVU!$A$1:$M$4972,8,FALSE)</f>
        <v>#N/A</v>
      </c>
      <c r="H959" s="45" t="e">
        <f>VLOOKUP($A959,EVID_OSEVU!$A$1:$M$4972,11,FALSE)</f>
        <v>#N/A</v>
      </c>
      <c r="I959" s="58" t="e">
        <f>VLOOKUP($A959,EVID_OSEVU!$A$1:$M$4972,11,FALSE)</f>
        <v>#N/A</v>
      </c>
      <c r="J959" s="63" t="e">
        <f>VLOOKUP(K959,Export6[#All],2,FALSE)</f>
        <v>#N/A</v>
      </c>
      <c r="K959" s="32"/>
      <c r="L959" s="33"/>
      <c r="M959" s="67" t="e">
        <f t="shared" si="14"/>
        <v>#N/A</v>
      </c>
      <c r="N959" s="61"/>
    </row>
    <row r="960" spans="1:14" x14ac:dyDescent="0.2">
      <c r="A960" s="32"/>
      <c r="B960" s="45" t="e">
        <f>VLOOKUP($A960,EVID_OSEVU!$A$1:$M$4972,2,FALSE)</f>
        <v>#N/A</v>
      </c>
      <c r="C960" s="45" t="e">
        <f>VLOOKUP($A960,EVID_OSEVU!$A$1:$M$4972,3,FALSE)</f>
        <v>#N/A</v>
      </c>
      <c r="D960" s="45" t="e">
        <f>VLOOKUP($A960,EVID_OSEVU!$A$1:$M$4972,4,FALSE)</f>
        <v>#N/A</v>
      </c>
      <c r="E960" s="35"/>
      <c r="F960" s="45" t="e">
        <f>VLOOKUP($A960,EVID_OSEVU!$A$1:$M$4972,7,FALSE)</f>
        <v>#N/A</v>
      </c>
      <c r="G960" s="45" t="e">
        <f>VLOOKUP($A960,EVID_OSEVU!$A$1:$M$4972,8,FALSE)</f>
        <v>#N/A</v>
      </c>
      <c r="H960" s="45" t="e">
        <f>VLOOKUP($A960,EVID_OSEVU!$A$1:$M$4972,11,FALSE)</f>
        <v>#N/A</v>
      </c>
      <c r="I960" s="58" t="e">
        <f>VLOOKUP($A960,EVID_OSEVU!$A$1:$M$4972,11,FALSE)</f>
        <v>#N/A</v>
      </c>
      <c r="J960" s="63" t="e">
        <f>VLOOKUP(K960,Export6[#All],2,FALSE)</f>
        <v>#N/A</v>
      </c>
      <c r="K960" s="32"/>
      <c r="L960" s="33"/>
      <c r="M960" s="67" t="e">
        <f t="shared" si="14"/>
        <v>#N/A</v>
      </c>
      <c r="N960" s="61"/>
    </row>
    <row r="961" spans="1:14" x14ac:dyDescent="0.2">
      <c r="A961" s="32"/>
      <c r="B961" s="45" t="e">
        <f>VLOOKUP($A961,EVID_OSEVU!$A$1:$M$4972,2,FALSE)</f>
        <v>#N/A</v>
      </c>
      <c r="C961" s="45" t="e">
        <f>VLOOKUP($A961,EVID_OSEVU!$A$1:$M$4972,3,FALSE)</f>
        <v>#N/A</v>
      </c>
      <c r="D961" s="45" t="e">
        <f>VLOOKUP($A961,EVID_OSEVU!$A$1:$M$4972,4,FALSE)</f>
        <v>#N/A</v>
      </c>
      <c r="E961" s="35"/>
      <c r="F961" s="45" t="e">
        <f>VLOOKUP($A961,EVID_OSEVU!$A$1:$M$4972,7,FALSE)</f>
        <v>#N/A</v>
      </c>
      <c r="G961" s="45" t="e">
        <f>VLOOKUP($A961,EVID_OSEVU!$A$1:$M$4972,8,FALSE)</f>
        <v>#N/A</v>
      </c>
      <c r="H961" s="45" t="e">
        <f>VLOOKUP($A961,EVID_OSEVU!$A$1:$M$4972,11,FALSE)</f>
        <v>#N/A</v>
      </c>
      <c r="I961" s="58" t="e">
        <f>VLOOKUP($A961,EVID_OSEVU!$A$1:$M$4972,11,FALSE)</f>
        <v>#N/A</v>
      </c>
      <c r="J961" s="63" t="e">
        <f>VLOOKUP(K961,Export6[#All],2,FALSE)</f>
        <v>#N/A</v>
      </c>
      <c r="K961" s="32"/>
      <c r="L961" s="33"/>
      <c r="M961" s="67" t="e">
        <f t="shared" si="14"/>
        <v>#N/A</v>
      </c>
      <c r="N961" s="61"/>
    </row>
    <row r="962" spans="1:14" x14ac:dyDescent="0.2">
      <c r="A962" s="32"/>
      <c r="B962" s="45" t="e">
        <f>VLOOKUP($A962,EVID_OSEVU!$A$1:$M$4972,2,FALSE)</f>
        <v>#N/A</v>
      </c>
      <c r="C962" s="45" t="e">
        <f>VLOOKUP($A962,EVID_OSEVU!$A$1:$M$4972,3,FALSE)</f>
        <v>#N/A</v>
      </c>
      <c r="D962" s="45" t="e">
        <f>VLOOKUP($A962,EVID_OSEVU!$A$1:$M$4972,4,FALSE)</f>
        <v>#N/A</v>
      </c>
      <c r="E962" s="35"/>
      <c r="F962" s="45" t="e">
        <f>VLOOKUP($A962,EVID_OSEVU!$A$1:$M$4972,7,FALSE)</f>
        <v>#N/A</v>
      </c>
      <c r="G962" s="45" t="e">
        <f>VLOOKUP($A962,EVID_OSEVU!$A$1:$M$4972,8,FALSE)</f>
        <v>#N/A</v>
      </c>
      <c r="H962" s="45" t="e">
        <f>VLOOKUP($A962,EVID_OSEVU!$A$1:$M$4972,11,FALSE)</f>
        <v>#N/A</v>
      </c>
      <c r="I962" s="58" t="e">
        <f>VLOOKUP($A962,EVID_OSEVU!$A$1:$M$4972,11,FALSE)</f>
        <v>#N/A</v>
      </c>
      <c r="J962" s="63" t="e">
        <f>VLOOKUP(K962,Export6[#All],2,FALSE)</f>
        <v>#N/A</v>
      </c>
      <c r="K962" s="32"/>
      <c r="L962" s="33"/>
      <c r="M962" s="67" t="e">
        <f t="shared" si="14"/>
        <v>#N/A</v>
      </c>
      <c r="N962" s="61"/>
    </row>
    <row r="963" spans="1:14" x14ac:dyDescent="0.2">
      <c r="A963" s="32"/>
      <c r="B963" s="45" t="e">
        <f>VLOOKUP($A963,EVID_OSEVU!$A$1:$M$4972,2,FALSE)</f>
        <v>#N/A</v>
      </c>
      <c r="C963" s="45" t="e">
        <f>VLOOKUP($A963,EVID_OSEVU!$A$1:$M$4972,3,FALSE)</f>
        <v>#N/A</v>
      </c>
      <c r="D963" s="45" t="e">
        <f>VLOOKUP($A963,EVID_OSEVU!$A$1:$M$4972,4,FALSE)</f>
        <v>#N/A</v>
      </c>
      <c r="E963" s="35"/>
      <c r="F963" s="45" t="e">
        <f>VLOOKUP($A963,EVID_OSEVU!$A$1:$M$4972,7,FALSE)</f>
        <v>#N/A</v>
      </c>
      <c r="G963" s="45" t="e">
        <f>VLOOKUP($A963,EVID_OSEVU!$A$1:$M$4972,8,FALSE)</f>
        <v>#N/A</v>
      </c>
      <c r="H963" s="45" t="e">
        <f>VLOOKUP($A963,EVID_OSEVU!$A$1:$M$4972,11,FALSE)</f>
        <v>#N/A</v>
      </c>
      <c r="I963" s="58" t="e">
        <f>VLOOKUP($A963,EVID_OSEVU!$A$1:$M$4972,11,FALSE)</f>
        <v>#N/A</v>
      </c>
      <c r="J963" s="63" t="e">
        <f>VLOOKUP(K963,Export6[#All],2,FALSE)</f>
        <v>#N/A</v>
      </c>
      <c r="K963" s="32"/>
      <c r="L963" s="33"/>
      <c r="M963" s="67" t="e">
        <f t="shared" si="14"/>
        <v>#N/A</v>
      </c>
      <c r="N963" s="61"/>
    </row>
    <row r="964" spans="1:14" x14ac:dyDescent="0.2">
      <c r="A964" s="32"/>
      <c r="B964" s="45" t="e">
        <f>VLOOKUP($A964,EVID_OSEVU!$A$1:$M$4972,2,FALSE)</f>
        <v>#N/A</v>
      </c>
      <c r="C964" s="45" t="e">
        <f>VLOOKUP($A964,EVID_OSEVU!$A$1:$M$4972,3,FALSE)</f>
        <v>#N/A</v>
      </c>
      <c r="D964" s="45" t="e">
        <f>VLOOKUP($A964,EVID_OSEVU!$A$1:$M$4972,4,FALSE)</f>
        <v>#N/A</v>
      </c>
      <c r="E964" s="35"/>
      <c r="F964" s="45" t="e">
        <f>VLOOKUP($A964,EVID_OSEVU!$A$1:$M$4972,7,FALSE)</f>
        <v>#N/A</v>
      </c>
      <c r="G964" s="45" t="e">
        <f>VLOOKUP($A964,EVID_OSEVU!$A$1:$M$4972,8,FALSE)</f>
        <v>#N/A</v>
      </c>
      <c r="H964" s="45" t="e">
        <f>VLOOKUP($A964,EVID_OSEVU!$A$1:$M$4972,11,FALSE)</f>
        <v>#N/A</v>
      </c>
      <c r="I964" s="58" t="e">
        <f>VLOOKUP($A964,EVID_OSEVU!$A$1:$M$4972,11,FALSE)</f>
        <v>#N/A</v>
      </c>
      <c r="J964" s="63" t="e">
        <f>VLOOKUP(K964,Export6[#All],2,FALSE)</f>
        <v>#N/A</v>
      </c>
      <c r="K964" s="32"/>
      <c r="L964" s="33"/>
      <c r="M964" s="67" t="e">
        <f t="shared" ref="M964:M1027" si="15">L964*I964</f>
        <v>#N/A</v>
      </c>
      <c r="N964" s="61"/>
    </row>
    <row r="965" spans="1:14" x14ac:dyDescent="0.2">
      <c r="A965" s="32"/>
      <c r="B965" s="45" t="e">
        <f>VLOOKUP($A965,EVID_OSEVU!$A$1:$M$4972,2,FALSE)</f>
        <v>#N/A</v>
      </c>
      <c r="C965" s="45" t="e">
        <f>VLOOKUP($A965,EVID_OSEVU!$A$1:$M$4972,3,FALSE)</f>
        <v>#N/A</v>
      </c>
      <c r="D965" s="45" t="e">
        <f>VLOOKUP($A965,EVID_OSEVU!$A$1:$M$4972,4,FALSE)</f>
        <v>#N/A</v>
      </c>
      <c r="E965" s="35"/>
      <c r="F965" s="45" t="e">
        <f>VLOOKUP($A965,EVID_OSEVU!$A$1:$M$4972,7,FALSE)</f>
        <v>#N/A</v>
      </c>
      <c r="G965" s="45" t="e">
        <f>VLOOKUP($A965,EVID_OSEVU!$A$1:$M$4972,8,FALSE)</f>
        <v>#N/A</v>
      </c>
      <c r="H965" s="45" t="e">
        <f>VLOOKUP($A965,EVID_OSEVU!$A$1:$M$4972,11,FALSE)</f>
        <v>#N/A</v>
      </c>
      <c r="I965" s="58" t="e">
        <f>VLOOKUP($A965,EVID_OSEVU!$A$1:$M$4972,11,FALSE)</f>
        <v>#N/A</v>
      </c>
      <c r="J965" s="63" t="e">
        <f>VLOOKUP(K965,Export6[#All],2,FALSE)</f>
        <v>#N/A</v>
      </c>
      <c r="K965" s="32"/>
      <c r="L965" s="33"/>
      <c r="M965" s="67" t="e">
        <f t="shared" si="15"/>
        <v>#N/A</v>
      </c>
      <c r="N965" s="61"/>
    </row>
    <row r="966" spans="1:14" x14ac:dyDescent="0.2">
      <c r="A966" s="32"/>
      <c r="B966" s="45" t="e">
        <f>VLOOKUP($A966,EVID_OSEVU!$A$1:$M$4972,2,FALSE)</f>
        <v>#N/A</v>
      </c>
      <c r="C966" s="45" t="e">
        <f>VLOOKUP($A966,EVID_OSEVU!$A$1:$M$4972,3,FALSE)</f>
        <v>#N/A</v>
      </c>
      <c r="D966" s="45" t="e">
        <f>VLOOKUP($A966,EVID_OSEVU!$A$1:$M$4972,4,FALSE)</f>
        <v>#N/A</v>
      </c>
      <c r="E966" s="35"/>
      <c r="F966" s="45" t="e">
        <f>VLOOKUP($A966,EVID_OSEVU!$A$1:$M$4972,7,FALSE)</f>
        <v>#N/A</v>
      </c>
      <c r="G966" s="45" t="e">
        <f>VLOOKUP($A966,EVID_OSEVU!$A$1:$M$4972,8,FALSE)</f>
        <v>#N/A</v>
      </c>
      <c r="H966" s="45" t="e">
        <f>VLOOKUP($A966,EVID_OSEVU!$A$1:$M$4972,11,FALSE)</f>
        <v>#N/A</v>
      </c>
      <c r="I966" s="58" t="e">
        <f>VLOOKUP($A966,EVID_OSEVU!$A$1:$M$4972,11,FALSE)</f>
        <v>#N/A</v>
      </c>
      <c r="J966" s="63" t="e">
        <f>VLOOKUP(K966,Export6[#All],2,FALSE)</f>
        <v>#N/A</v>
      </c>
      <c r="K966" s="32"/>
      <c r="L966" s="33"/>
      <c r="M966" s="67" t="e">
        <f t="shared" si="15"/>
        <v>#N/A</v>
      </c>
      <c r="N966" s="61"/>
    </row>
    <row r="967" spans="1:14" x14ac:dyDescent="0.2">
      <c r="A967" s="32"/>
      <c r="B967" s="45" t="e">
        <f>VLOOKUP($A967,EVID_OSEVU!$A$1:$M$4972,2,FALSE)</f>
        <v>#N/A</v>
      </c>
      <c r="C967" s="45" t="e">
        <f>VLOOKUP($A967,EVID_OSEVU!$A$1:$M$4972,3,FALSE)</f>
        <v>#N/A</v>
      </c>
      <c r="D967" s="45" t="e">
        <f>VLOOKUP($A967,EVID_OSEVU!$A$1:$M$4972,4,FALSE)</f>
        <v>#N/A</v>
      </c>
      <c r="E967" s="35"/>
      <c r="F967" s="45" t="e">
        <f>VLOOKUP($A967,EVID_OSEVU!$A$1:$M$4972,7,FALSE)</f>
        <v>#N/A</v>
      </c>
      <c r="G967" s="45" t="e">
        <f>VLOOKUP($A967,EVID_OSEVU!$A$1:$M$4972,8,FALSE)</f>
        <v>#N/A</v>
      </c>
      <c r="H967" s="45" t="e">
        <f>VLOOKUP($A967,EVID_OSEVU!$A$1:$M$4972,11,FALSE)</f>
        <v>#N/A</v>
      </c>
      <c r="I967" s="58" t="e">
        <f>VLOOKUP($A967,EVID_OSEVU!$A$1:$M$4972,11,FALSE)</f>
        <v>#N/A</v>
      </c>
      <c r="J967" s="63" t="e">
        <f>VLOOKUP(K967,Export6[#All],2,FALSE)</f>
        <v>#N/A</v>
      </c>
      <c r="K967" s="32"/>
      <c r="L967" s="33"/>
      <c r="M967" s="67" t="e">
        <f t="shared" si="15"/>
        <v>#N/A</v>
      </c>
      <c r="N967" s="61"/>
    </row>
    <row r="968" spans="1:14" x14ac:dyDescent="0.2">
      <c r="A968" s="32"/>
      <c r="B968" s="45" t="e">
        <f>VLOOKUP($A968,EVID_OSEVU!$A$1:$M$4972,2,FALSE)</f>
        <v>#N/A</v>
      </c>
      <c r="C968" s="45" t="e">
        <f>VLOOKUP($A968,EVID_OSEVU!$A$1:$M$4972,3,FALSE)</f>
        <v>#N/A</v>
      </c>
      <c r="D968" s="45" t="e">
        <f>VLOOKUP($A968,EVID_OSEVU!$A$1:$M$4972,4,FALSE)</f>
        <v>#N/A</v>
      </c>
      <c r="E968" s="35"/>
      <c r="F968" s="45" t="e">
        <f>VLOOKUP($A968,EVID_OSEVU!$A$1:$M$4972,7,FALSE)</f>
        <v>#N/A</v>
      </c>
      <c r="G968" s="45" t="e">
        <f>VLOOKUP($A968,EVID_OSEVU!$A$1:$M$4972,8,FALSE)</f>
        <v>#N/A</v>
      </c>
      <c r="H968" s="45" t="e">
        <f>VLOOKUP($A968,EVID_OSEVU!$A$1:$M$4972,11,FALSE)</f>
        <v>#N/A</v>
      </c>
      <c r="I968" s="58" t="e">
        <f>VLOOKUP($A968,EVID_OSEVU!$A$1:$M$4972,11,FALSE)</f>
        <v>#N/A</v>
      </c>
      <c r="J968" s="63" t="e">
        <f>VLOOKUP(K968,Export6[#All],2,FALSE)</f>
        <v>#N/A</v>
      </c>
      <c r="K968" s="32"/>
      <c r="L968" s="33"/>
      <c r="M968" s="67" t="e">
        <f t="shared" si="15"/>
        <v>#N/A</v>
      </c>
      <c r="N968" s="61"/>
    </row>
    <row r="969" spans="1:14" x14ac:dyDescent="0.2">
      <c r="A969" s="32"/>
      <c r="B969" s="45" t="e">
        <f>VLOOKUP($A969,EVID_OSEVU!$A$1:$M$4972,2,FALSE)</f>
        <v>#N/A</v>
      </c>
      <c r="C969" s="45" t="e">
        <f>VLOOKUP($A969,EVID_OSEVU!$A$1:$M$4972,3,FALSE)</f>
        <v>#N/A</v>
      </c>
      <c r="D969" s="45" t="e">
        <f>VLOOKUP($A969,EVID_OSEVU!$A$1:$M$4972,4,FALSE)</f>
        <v>#N/A</v>
      </c>
      <c r="E969" s="35"/>
      <c r="F969" s="45" t="e">
        <f>VLOOKUP($A969,EVID_OSEVU!$A$1:$M$4972,7,FALSE)</f>
        <v>#N/A</v>
      </c>
      <c r="G969" s="45" t="e">
        <f>VLOOKUP($A969,EVID_OSEVU!$A$1:$M$4972,8,FALSE)</f>
        <v>#N/A</v>
      </c>
      <c r="H969" s="45" t="e">
        <f>VLOOKUP($A969,EVID_OSEVU!$A$1:$M$4972,11,FALSE)</f>
        <v>#N/A</v>
      </c>
      <c r="I969" s="58" t="e">
        <f>VLOOKUP($A969,EVID_OSEVU!$A$1:$M$4972,11,FALSE)</f>
        <v>#N/A</v>
      </c>
      <c r="J969" s="63" t="e">
        <f>VLOOKUP(K969,Export6[#All],2,FALSE)</f>
        <v>#N/A</v>
      </c>
      <c r="K969" s="32"/>
      <c r="L969" s="33"/>
      <c r="M969" s="67" t="e">
        <f t="shared" si="15"/>
        <v>#N/A</v>
      </c>
      <c r="N969" s="61"/>
    </row>
    <row r="970" spans="1:14" x14ac:dyDescent="0.2">
      <c r="A970" s="32"/>
      <c r="B970" s="45" t="e">
        <f>VLOOKUP($A970,EVID_OSEVU!$A$1:$M$4972,2,FALSE)</f>
        <v>#N/A</v>
      </c>
      <c r="C970" s="45" t="e">
        <f>VLOOKUP($A970,EVID_OSEVU!$A$1:$M$4972,3,FALSE)</f>
        <v>#N/A</v>
      </c>
      <c r="D970" s="45" t="e">
        <f>VLOOKUP($A970,EVID_OSEVU!$A$1:$M$4972,4,FALSE)</f>
        <v>#N/A</v>
      </c>
      <c r="E970" s="35"/>
      <c r="F970" s="45" t="e">
        <f>VLOOKUP($A970,EVID_OSEVU!$A$1:$M$4972,7,FALSE)</f>
        <v>#N/A</v>
      </c>
      <c r="G970" s="45" t="e">
        <f>VLOOKUP($A970,EVID_OSEVU!$A$1:$M$4972,8,FALSE)</f>
        <v>#N/A</v>
      </c>
      <c r="H970" s="45" t="e">
        <f>VLOOKUP($A970,EVID_OSEVU!$A$1:$M$4972,11,FALSE)</f>
        <v>#N/A</v>
      </c>
      <c r="I970" s="58" t="e">
        <f>VLOOKUP($A970,EVID_OSEVU!$A$1:$M$4972,11,FALSE)</f>
        <v>#N/A</v>
      </c>
      <c r="J970" s="63" t="e">
        <f>VLOOKUP(K970,Export6[#All],2,FALSE)</f>
        <v>#N/A</v>
      </c>
      <c r="K970" s="32"/>
      <c r="L970" s="33"/>
      <c r="M970" s="67" t="e">
        <f t="shared" si="15"/>
        <v>#N/A</v>
      </c>
      <c r="N970" s="61"/>
    </row>
    <row r="971" spans="1:14" x14ac:dyDescent="0.2">
      <c r="A971" s="32"/>
      <c r="B971" s="45" t="e">
        <f>VLOOKUP($A971,EVID_OSEVU!$A$1:$M$4972,2,FALSE)</f>
        <v>#N/A</v>
      </c>
      <c r="C971" s="45" t="e">
        <f>VLOOKUP($A971,EVID_OSEVU!$A$1:$M$4972,3,FALSE)</f>
        <v>#N/A</v>
      </c>
      <c r="D971" s="45" t="e">
        <f>VLOOKUP($A971,EVID_OSEVU!$A$1:$M$4972,4,FALSE)</f>
        <v>#N/A</v>
      </c>
      <c r="E971" s="35"/>
      <c r="F971" s="45" t="e">
        <f>VLOOKUP($A971,EVID_OSEVU!$A$1:$M$4972,7,FALSE)</f>
        <v>#N/A</v>
      </c>
      <c r="G971" s="45" t="e">
        <f>VLOOKUP($A971,EVID_OSEVU!$A$1:$M$4972,8,FALSE)</f>
        <v>#N/A</v>
      </c>
      <c r="H971" s="45" t="e">
        <f>VLOOKUP($A971,EVID_OSEVU!$A$1:$M$4972,11,FALSE)</f>
        <v>#N/A</v>
      </c>
      <c r="I971" s="58" t="e">
        <f>VLOOKUP($A971,EVID_OSEVU!$A$1:$M$4972,11,FALSE)</f>
        <v>#N/A</v>
      </c>
      <c r="J971" s="63" t="e">
        <f>VLOOKUP(K971,Export6[#All],2,FALSE)</f>
        <v>#N/A</v>
      </c>
      <c r="K971" s="32"/>
      <c r="L971" s="33"/>
      <c r="M971" s="67" t="e">
        <f t="shared" si="15"/>
        <v>#N/A</v>
      </c>
      <c r="N971" s="61"/>
    </row>
    <row r="972" spans="1:14" x14ac:dyDescent="0.2">
      <c r="A972" s="32"/>
      <c r="B972" s="45" t="e">
        <f>VLOOKUP($A972,EVID_OSEVU!$A$1:$M$4972,2,FALSE)</f>
        <v>#N/A</v>
      </c>
      <c r="C972" s="45" t="e">
        <f>VLOOKUP($A972,EVID_OSEVU!$A$1:$M$4972,3,FALSE)</f>
        <v>#N/A</v>
      </c>
      <c r="D972" s="45" t="e">
        <f>VLOOKUP($A972,EVID_OSEVU!$A$1:$M$4972,4,FALSE)</f>
        <v>#N/A</v>
      </c>
      <c r="E972" s="35"/>
      <c r="F972" s="45" t="e">
        <f>VLOOKUP($A972,EVID_OSEVU!$A$1:$M$4972,7,FALSE)</f>
        <v>#N/A</v>
      </c>
      <c r="G972" s="45" t="e">
        <f>VLOOKUP($A972,EVID_OSEVU!$A$1:$M$4972,8,FALSE)</f>
        <v>#N/A</v>
      </c>
      <c r="H972" s="45" t="e">
        <f>VLOOKUP($A972,EVID_OSEVU!$A$1:$M$4972,11,FALSE)</f>
        <v>#N/A</v>
      </c>
      <c r="I972" s="58" t="e">
        <f>VLOOKUP($A972,EVID_OSEVU!$A$1:$M$4972,11,FALSE)</f>
        <v>#N/A</v>
      </c>
      <c r="J972" s="63" t="e">
        <f>VLOOKUP(K972,Export6[#All],2,FALSE)</f>
        <v>#N/A</v>
      </c>
      <c r="K972" s="32"/>
      <c r="L972" s="33"/>
      <c r="M972" s="67" t="e">
        <f t="shared" si="15"/>
        <v>#N/A</v>
      </c>
      <c r="N972" s="61"/>
    </row>
    <row r="973" spans="1:14" x14ac:dyDescent="0.2">
      <c r="A973" s="32"/>
      <c r="B973" s="45" t="e">
        <f>VLOOKUP($A973,EVID_OSEVU!$A$1:$M$4972,2,FALSE)</f>
        <v>#N/A</v>
      </c>
      <c r="C973" s="45" t="e">
        <f>VLOOKUP($A973,EVID_OSEVU!$A$1:$M$4972,3,FALSE)</f>
        <v>#N/A</v>
      </c>
      <c r="D973" s="45" t="e">
        <f>VLOOKUP($A973,EVID_OSEVU!$A$1:$M$4972,4,FALSE)</f>
        <v>#N/A</v>
      </c>
      <c r="E973" s="35"/>
      <c r="F973" s="45" t="e">
        <f>VLOOKUP($A973,EVID_OSEVU!$A$1:$M$4972,7,FALSE)</f>
        <v>#N/A</v>
      </c>
      <c r="G973" s="45" t="e">
        <f>VLOOKUP($A973,EVID_OSEVU!$A$1:$M$4972,8,FALSE)</f>
        <v>#N/A</v>
      </c>
      <c r="H973" s="45" t="e">
        <f>VLOOKUP($A973,EVID_OSEVU!$A$1:$M$4972,11,FALSE)</f>
        <v>#N/A</v>
      </c>
      <c r="I973" s="58" t="e">
        <f>VLOOKUP($A973,EVID_OSEVU!$A$1:$M$4972,11,FALSE)</f>
        <v>#N/A</v>
      </c>
      <c r="J973" s="63" t="e">
        <f>VLOOKUP(K973,Export6[#All],2,FALSE)</f>
        <v>#N/A</v>
      </c>
      <c r="K973" s="32"/>
      <c r="L973" s="33"/>
      <c r="M973" s="67" t="e">
        <f t="shared" si="15"/>
        <v>#N/A</v>
      </c>
      <c r="N973" s="61"/>
    </row>
    <row r="974" spans="1:14" x14ac:dyDescent="0.2">
      <c r="A974" s="32"/>
      <c r="B974" s="45" t="e">
        <f>VLOOKUP($A974,EVID_OSEVU!$A$1:$M$4972,2,FALSE)</f>
        <v>#N/A</v>
      </c>
      <c r="C974" s="45" t="e">
        <f>VLOOKUP($A974,EVID_OSEVU!$A$1:$M$4972,3,FALSE)</f>
        <v>#N/A</v>
      </c>
      <c r="D974" s="45" t="e">
        <f>VLOOKUP($A974,EVID_OSEVU!$A$1:$M$4972,4,FALSE)</f>
        <v>#N/A</v>
      </c>
      <c r="E974" s="35"/>
      <c r="F974" s="45" t="e">
        <f>VLOOKUP($A974,EVID_OSEVU!$A$1:$M$4972,7,FALSE)</f>
        <v>#N/A</v>
      </c>
      <c r="G974" s="45" t="e">
        <f>VLOOKUP($A974,EVID_OSEVU!$A$1:$M$4972,8,FALSE)</f>
        <v>#N/A</v>
      </c>
      <c r="H974" s="45" t="e">
        <f>VLOOKUP($A974,EVID_OSEVU!$A$1:$M$4972,11,FALSE)</f>
        <v>#N/A</v>
      </c>
      <c r="I974" s="58" t="e">
        <f>VLOOKUP($A974,EVID_OSEVU!$A$1:$M$4972,11,FALSE)</f>
        <v>#N/A</v>
      </c>
      <c r="J974" s="63" t="e">
        <f>VLOOKUP(K974,Export6[#All],2,FALSE)</f>
        <v>#N/A</v>
      </c>
      <c r="K974" s="32"/>
      <c r="L974" s="33"/>
      <c r="M974" s="67" t="e">
        <f t="shared" si="15"/>
        <v>#N/A</v>
      </c>
      <c r="N974" s="61"/>
    </row>
    <row r="975" spans="1:14" x14ac:dyDescent="0.2">
      <c r="A975" s="32"/>
      <c r="B975" s="45" t="e">
        <f>VLOOKUP($A975,EVID_OSEVU!$A$1:$M$4972,2,FALSE)</f>
        <v>#N/A</v>
      </c>
      <c r="C975" s="45" t="e">
        <f>VLOOKUP($A975,EVID_OSEVU!$A$1:$M$4972,3,FALSE)</f>
        <v>#N/A</v>
      </c>
      <c r="D975" s="45" t="e">
        <f>VLOOKUP($A975,EVID_OSEVU!$A$1:$M$4972,4,FALSE)</f>
        <v>#N/A</v>
      </c>
      <c r="E975" s="35"/>
      <c r="F975" s="45" t="e">
        <f>VLOOKUP($A975,EVID_OSEVU!$A$1:$M$4972,7,FALSE)</f>
        <v>#N/A</v>
      </c>
      <c r="G975" s="45" t="e">
        <f>VLOOKUP($A975,EVID_OSEVU!$A$1:$M$4972,8,FALSE)</f>
        <v>#N/A</v>
      </c>
      <c r="H975" s="45" t="e">
        <f>VLOOKUP($A975,EVID_OSEVU!$A$1:$M$4972,11,FALSE)</f>
        <v>#N/A</v>
      </c>
      <c r="I975" s="58" t="e">
        <f>VLOOKUP($A975,EVID_OSEVU!$A$1:$M$4972,11,FALSE)</f>
        <v>#N/A</v>
      </c>
      <c r="J975" s="63" t="e">
        <f>VLOOKUP(K975,Export6[#All],2,FALSE)</f>
        <v>#N/A</v>
      </c>
      <c r="K975" s="32"/>
      <c r="L975" s="33"/>
      <c r="M975" s="67" t="e">
        <f t="shared" si="15"/>
        <v>#N/A</v>
      </c>
      <c r="N975" s="61"/>
    </row>
    <row r="976" spans="1:14" x14ac:dyDescent="0.2">
      <c r="A976" s="32"/>
      <c r="B976" s="45" t="e">
        <f>VLOOKUP($A976,EVID_OSEVU!$A$1:$M$4972,2,FALSE)</f>
        <v>#N/A</v>
      </c>
      <c r="C976" s="45" t="e">
        <f>VLOOKUP($A976,EVID_OSEVU!$A$1:$M$4972,3,FALSE)</f>
        <v>#N/A</v>
      </c>
      <c r="D976" s="45" t="e">
        <f>VLOOKUP($A976,EVID_OSEVU!$A$1:$M$4972,4,FALSE)</f>
        <v>#N/A</v>
      </c>
      <c r="E976" s="35"/>
      <c r="F976" s="45" t="e">
        <f>VLOOKUP($A976,EVID_OSEVU!$A$1:$M$4972,7,FALSE)</f>
        <v>#N/A</v>
      </c>
      <c r="G976" s="45" t="e">
        <f>VLOOKUP($A976,EVID_OSEVU!$A$1:$M$4972,8,FALSE)</f>
        <v>#N/A</v>
      </c>
      <c r="H976" s="45" t="e">
        <f>VLOOKUP($A976,EVID_OSEVU!$A$1:$M$4972,11,FALSE)</f>
        <v>#N/A</v>
      </c>
      <c r="I976" s="58" t="e">
        <f>VLOOKUP($A976,EVID_OSEVU!$A$1:$M$4972,11,FALSE)</f>
        <v>#N/A</v>
      </c>
      <c r="J976" s="63" t="e">
        <f>VLOOKUP(K976,Export6[#All],2,FALSE)</f>
        <v>#N/A</v>
      </c>
      <c r="K976" s="32"/>
      <c r="L976" s="33"/>
      <c r="M976" s="67" t="e">
        <f t="shared" si="15"/>
        <v>#N/A</v>
      </c>
      <c r="N976" s="61"/>
    </row>
    <row r="977" spans="1:14" x14ac:dyDescent="0.2">
      <c r="A977" s="32"/>
      <c r="B977" s="45" t="e">
        <f>VLOOKUP($A977,EVID_OSEVU!$A$1:$M$4972,2,FALSE)</f>
        <v>#N/A</v>
      </c>
      <c r="C977" s="45" t="e">
        <f>VLOOKUP($A977,EVID_OSEVU!$A$1:$M$4972,3,FALSE)</f>
        <v>#N/A</v>
      </c>
      <c r="D977" s="45" t="e">
        <f>VLOOKUP($A977,EVID_OSEVU!$A$1:$M$4972,4,FALSE)</f>
        <v>#N/A</v>
      </c>
      <c r="E977" s="35"/>
      <c r="F977" s="45" t="e">
        <f>VLOOKUP($A977,EVID_OSEVU!$A$1:$M$4972,7,FALSE)</f>
        <v>#N/A</v>
      </c>
      <c r="G977" s="45" t="e">
        <f>VLOOKUP($A977,EVID_OSEVU!$A$1:$M$4972,8,FALSE)</f>
        <v>#N/A</v>
      </c>
      <c r="H977" s="45" t="e">
        <f>VLOOKUP($A977,EVID_OSEVU!$A$1:$M$4972,11,FALSE)</f>
        <v>#N/A</v>
      </c>
      <c r="I977" s="58" t="e">
        <f>VLOOKUP($A977,EVID_OSEVU!$A$1:$M$4972,11,FALSE)</f>
        <v>#N/A</v>
      </c>
      <c r="J977" s="63" t="e">
        <f>VLOOKUP(K977,Export6[#All],2,FALSE)</f>
        <v>#N/A</v>
      </c>
      <c r="K977" s="32"/>
      <c r="L977" s="33"/>
      <c r="M977" s="67" t="e">
        <f t="shared" si="15"/>
        <v>#N/A</v>
      </c>
      <c r="N977" s="61"/>
    </row>
    <row r="978" spans="1:14" x14ac:dyDescent="0.2">
      <c r="A978" s="32"/>
      <c r="B978" s="45" t="e">
        <f>VLOOKUP($A978,EVID_OSEVU!$A$1:$M$4972,2,FALSE)</f>
        <v>#N/A</v>
      </c>
      <c r="C978" s="45" t="e">
        <f>VLOOKUP($A978,EVID_OSEVU!$A$1:$M$4972,3,FALSE)</f>
        <v>#N/A</v>
      </c>
      <c r="D978" s="45" t="e">
        <f>VLOOKUP($A978,EVID_OSEVU!$A$1:$M$4972,4,FALSE)</f>
        <v>#N/A</v>
      </c>
      <c r="E978" s="35"/>
      <c r="F978" s="45" t="e">
        <f>VLOOKUP($A978,EVID_OSEVU!$A$1:$M$4972,7,FALSE)</f>
        <v>#N/A</v>
      </c>
      <c r="G978" s="45" t="e">
        <f>VLOOKUP($A978,EVID_OSEVU!$A$1:$M$4972,8,FALSE)</f>
        <v>#N/A</v>
      </c>
      <c r="H978" s="45" t="e">
        <f>VLOOKUP($A978,EVID_OSEVU!$A$1:$M$4972,11,FALSE)</f>
        <v>#N/A</v>
      </c>
      <c r="I978" s="58" t="e">
        <f>VLOOKUP($A978,EVID_OSEVU!$A$1:$M$4972,11,FALSE)</f>
        <v>#N/A</v>
      </c>
      <c r="J978" s="63" t="e">
        <f>VLOOKUP(K978,Export6[#All],2,FALSE)</f>
        <v>#N/A</v>
      </c>
      <c r="K978" s="32"/>
      <c r="L978" s="33"/>
      <c r="M978" s="67" t="e">
        <f t="shared" si="15"/>
        <v>#N/A</v>
      </c>
      <c r="N978" s="61"/>
    </row>
    <row r="979" spans="1:14" x14ac:dyDescent="0.2">
      <c r="A979" s="32"/>
      <c r="B979" s="45" t="e">
        <f>VLOOKUP($A979,EVID_OSEVU!$A$1:$M$4972,2,FALSE)</f>
        <v>#N/A</v>
      </c>
      <c r="C979" s="45" t="e">
        <f>VLOOKUP($A979,EVID_OSEVU!$A$1:$M$4972,3,FALSE)</f>
        <v>#N/A</v>
      </c>
      <c r="D979" s="45" t="e">
        <f>VLOOKUP($A979,EVID_OSEVU!$A$1:$M$4972,4,FALSE)</f>
        <v>#N/A</v>
      </c>
      <c r="E979" s="35"/>
      <c r="F979" s="45" t="e">
        <f>VLOOKUP($A979,EVID_OSEVU!$A$1:$M$4972,7,FALSE)</f>
        <v>#N/A</v>
      </c>
      <c r="G979" s="45" t="e">
        <f>VLOOKUP($A979,EVID_OSEVU!$A$1:$M$4972,8,FALSE)</f>
        <v>#N/A</v>
      </c>
      <c r="H979" s="45" t="e">
        <f>VLOOKUP($A979,EVID_OSEVU!$A$1:$M$4972,11,FALSE)</f>
        <v>#N/A</v>
      </c>
      <c r="I979" s="58" t="e">
        <f>VLOOKUP($A979,EVID_OSEVU!$A$1:$M$4972,11,FALSE)</f>
        <v>#N/A</v>
      </c>
      <c r="J979" s="63" t="e">
        <f>VLOOKUP(K979,Export6[#All],2,FALSE)</f>
        <v>#N/A</v>
      </c>
      <c r="K979" s="32"/>
      <c r="L979" s="33"/>
      <c r="M979" s="67" t="e">
        <f t="shared" si="15"/>
        <v>#N/A</v>
      </c>
      <c r="N979" s="61"/>
    </row>
    <row r="980" spans="1:14" x14ac:dyDescent="0.2">
      <c r="A980" s="32"/>
      <c r="B980" s="45" t="e">
        <f>VLOOKUP($A980,EVID_OSEVU!$A$1:$M$4972,2,FALSE)</f>
        <v>#N/A</v>
      </c>
      <c r="C980" s="45" t="e">
        <f>VLOOKUP($A980,EVID_OSEVU!$A$1:$M$4972,3,FALSE)</f>
        <v>#N/A</v>
      </c>
      <c r="D980" s="45" t="e">
        <f>VLOOKUP($A980,EVID_OSEVU!$A$1:$M$4972,4,FALSE)</f>
        <v>#N/A</v>
      </c>
      <c r="E980" s="35"/>
      <c r="F980" s="45" t="e">
        <f>VLOOKUP($A980,EVID_OSEVU!$A$1:$M$4972,7,FALSE)</f>
        <v>#N/A</v>
      </c>
      <c r="G980" s="45" t="e">
        <f>VLOOKUP($A980,EVID_OSEVU!$A$1:$M$4972,8,FALSE)</f>
        <v>#N/A</v>
      </c>
      <c r="H980" s="45" t="e">
        <f>VLOOKUP($A980,EVID_OSEVU!$A$1:$M$4972,11,FALSE)</f>
        <v>#N/A</v>
      </c>
      <c r="I980" s="58" t="e">
        <f>VLOOKUP($A980,EVID_OSEVU!$A$1:$M$4972,11,FALSE)</f>
        <v>#N/A</v>
      </c>
      <c r="J980" s="63" t="e">
        <f>VLOOKUP(K980,Export6[#All],2,FALSE)</f>
        <v>#N/A</v>
      </c>
      <c r="K980" s="32"/>
      <c r="L980" s="33"/>
      <c r="M980" s="67" t="e">
        <f t="shared" si="15"/>
        <v>#N/A</v>
      </c>
      <c r="N980" s="61"/>
    </row>
    <row r="981" spans="1:14" x14ac:dyDescent="0.2">
      <c r="A981" s="32"/>
      <c r="B981" s="45" t="e">
        <f>VLOOKUP($A981,EVID_OSEVU!$A$1:$M$4972,2,FALSE)</f>
        <v>#N/A</v>
      </c>
      <c r="C981" s="45" t="e">
        <f>VLOOKUP($A981,EVID_OSEVU!$A$1:$M$4972,3,FALSE)</f>
        <v>#N/A</v>
      </c>
      <c r="D981" s="45" t="e">
        <f>VLOOKUP($A981,EVID_OSEVU!$A$1:$M$4972,4,FALSE)</f>
        <v>#N/A</v>
      </c>
      <c r="E981" s="35"/>
      <c r="F981" s="45" t="e">
        <f>VLOOKUP($A981,EVID_OSEVU!$A$1:$M$4972,7,FALSE)</f>
        <v>#N/A</v>
      </c>
      <c r="G981" s="45" t="e">
        <f>VLOOKUP($A981,EVID_OSEVU!$A$1:$M$4972,8,FALSE)</f>
        <v>#N/A</v>
      </c>
      <c r="H981" s="45" t="e">
        <f>VLOOKUP($A981,EVID_OSEVU!$A$1:$M$4972,11,FALSE)</f>
        <v>#N/A</v>
      </c>
      <c r="I981" s="58" t="e">
        <f>VLOOKUP($A981,EVID_OSEVU!$A$1:$M$4972,11,FALSE)</f>
        <v>#N/A</v>
      </c>
      <c r="J981" s="63" t="e">
        <f>VLOOKUP(K981,Export6[#All],2,FALSE)</f>
        <v>#N/A</v>
      </c>
      <c r="K981" s="32"/>
      <c r="L981" s="33"/>
      <c r="M981" s="67" t="e">
        <f t="shared" si="15"/>
        <v>#N/A</v>
      </c>
      <c r="N981" s="61"/>
    </row>
    <row r="982" spans="1:14" x14ac:dyDescent="0.2">
      <c r="A982" s="32"/>
      <c r="B982" s="45" t="e">
        <f>VLOOKUP($A982,EVID_OSEVU!$A$1:$M$4972,2,FALSE)</f>
        <v>#N/A</v>
      </c>
      <c r="C982" s="45" t="e">
        <f>VLOOKUP($A982,EVID_OSEVU!$A$1:$M$4972,3,FALSE)</f>
        <v>#N/A</v>
      </c>
      <c r="D982" s="45" t="e">
        <f>VLOOKUP($A982,EVID_OSEVU!$A$1:$M$4972,4,FALSE)</f>
        <v>#N/A</v>
      </c>
      <c r="E982" s="35"/>
      <c r="F982" s="45" t="e">
        <f>VLOOKUP($A982,EVID_OSEVU!$A$1:$M$4972,7,FALSE)</f>
        <v>#N/A</v>
      </c>
      <c r="G982" s="45" t="e">
        <f>VLOOKUP($A982,EVID_OSEVU!$A$1:$M$4972,8,FALSE)</f>
        <v>#N/A</v>
      </c>
      <c r="H982" s="45" t="e">
        <f>VLOOKUP($A982,EVID_OSEVU!$A$1:$M$4972,11,FALSE)</f>
        <v>#N/A</v>
      </c>
      <c r="I982" s="58" t="e">
        <f>VLOOKUP($A982,EVID_OSEVU!$A$1:$M$4972,11,FALSE)</f>
        <v>#N/A</v>
      </c>
      <c r="J982" s="63" t="e">
        <f>VLOOKUP(K982,Export6[#All],2,FALSE)</f>
        <v>#N/A</v>
      </c>
      <c r="K982" s="32"/>
      <c r="L982" s="33"/>
      <c r="M982" s="67" t="e">
        <f t="shared" si="15"/>
        <v>#N/A</v>
      </c>
      <c r="N982" s="61"/>
    </row>
    <row r="983" spans="1:14" x14ac:dyDescent="0.2">
      <c r="A983" s="32"/>
      <c r="B983" s="45" t="e">
        <f>VLOOKUP($A983,EVID_OSEVU!$A$1:$M$4972,2,FALSE)</f>
        <v>#N/A</v>
      </c>
      <c r="C983" s="45" t="e">
        <f>VLOOKUP($A983,EVID_OSEVU!$A$1:$M$4972,3,FALSE)</f>
        <v>#N/A</v>
      </c>
      <c r="D983" s="45" t="e">
        <f>VLOOKUP($A983,EVID_OSEVU!$A$1:$M$4972,4,FALSE)</f>
        <v>#N/A</v>
      </c>
      <c r="E983" s="35"/>
      <c r="F983" s="45" t="e">
        <f>VLOOKUP($A983,EVID_OSEVU!$A$1:$M$4972,7,FALSE)</f>
        <v>#N/A</v>
      </c>
      <c r="G983" s="45" t="e">
        <f>VLOOKUP($A983,EVID_OSEVU!$A$1:$M$4972,8,FALSE)</f>
        <v>#N/A</v>
      </c>
      <c r="H983" s="45" t="e">
        <f>VLOOKUP($A983,EVID_OSEVU!$A$1:$M$4972,11,FALSE)</f>
        <v>#N/A</v>
      </c>
      <c r="I983" s="58" t="e">
        <f>VLOOKUP($A983,EVID_OSEVU!$A$1:$M$4972,11,FALSE)</f>
        <v>#N/A</v>
      </c>
      <c r="J983" s="63" t="e">
        <f>VLOOKUP(K983,Export6[#All],2,FALSE)</f>
        <v>#N/A</v>
      </c>
      <c r="K983" s="32"/>
      <c r="L983" s="33"/>
      <c r="M983" s="67" t="e">
        <f t="shared" si="15"/>
        <v>#N/A</v>
      </c>
      <c r="N983" s="61"/>
    </row>
    <row r="984" spans="1:14" x14ac:dyDescent="0.2">
      <c r="A984" s="32"/>
      <c r="B984" s="45" t="e">
        <f>VLOOKUP($A984,EVID_OSEVU!$A$1:$M$4972,2,FALSE)</f>
        <v>#N/A</v>
      </c>
      <c r="C984" s="45" t="e">
        <f>VLOOKUP($A984,EVID_OSEVU!$A$1:$M$4972,3,FALSE)</f>
        <v>#N/A</v>
      </c>
      <c r="D984" s="45" t="e">
        <f>VLOOKUP($A984,EVID_OSEVU!$A$1:$M$4972,4,FALSE)</f>
        <v>#N/A</v>
      </c>
      <c r="E984" s="35"/>
      <c r="F984" s="45" t="e">
        <f>VLOOKUP($A984,EVID_OSEVU!$A$1:$M$4972,7,FALSE)</f>
        <v>#N/A</v>
      </c>
      <c r="G984" s="45" t="e">
        <f>VLOOKUP($A984,EVID_OSEVU!$A$1:$M$4972,8,FALSE)</f>
        <v>#N/A</v>
      </c>
      <c r="H984" s="45" t="e">
        <f>VLOOKUP($A984,EVID_OSEVU!$A$1:$M$4972,11,FALSE)</f>
        <v>#N/A</v>
      </c>
      <c r="I984" s="58" t="e">
        <f>VLOOKUP($A984,EVID_OSEVU!$A$1:$M$4972,11,FALSE)</f>
        <v>#N/A</v>
      </c>
      <c r="J984" s="63" t="e">
        <f>VLOOKUP(K984,Export6[#All],2,FALSE)</f>
        <v>#N/A</v>
      </c>
      <c r="K984" s="32"/>
      <c r="L984" s="33"/>
      <c r="M984" s="67" t="e">
        <f t="shared" si="15"/>
        <v>#N/A</v>
      </c>
      <c r="N984" s="61"/>
    </row>
    <row r="985" spans="1:14" x14ac:dyDescent="0.2">
      <c r="A985" s="32"/>
      <c r="B985" s="45" t="e">
        <f>VLOOKUP($A985,EVID_OSEVU!$A$1:$M$4972,2,FALSE)</f>
        <v>#N/A</v>
      </c>
      <c r="C985" s="45" t="e">
        <f>VLOOKUP($A985,EVID_OSEVU!$A$1:$M$4972,3,FALSE)</f>
        <v>#N/A</v>
      </c>
      <c r="D985" s="45" t="e">
        <f>VLOOKUP($A985,EVID_OSEVU!$A$1:$M$4972,4,FALSE)</f>
        <v>#N/A</v>
      </c>
      <c r="E985" s="35"/>
      <c r="F985" s="45" t="e">
        <f>VLOOKUP($A985,EVID_OSEVU!$A$1:$M$4972,7,FALSE)</f>
        <v>#N/A</v>
      </c>
      <c r="G985" s="45" t="e">
        <f>VLOOKUP($A985,EVID_OSEVU!$A$1:$M$4972,8,FALSE)</f>
        <v>#N/A</v>
      </c>
      <c r="H985" s="45" t="e">
        <f>VLOOKUP($A985,EVID_OSEVU!$A$1:$M$4972,11,FALSE)</f>
        <v>#N/A</v>
      </c>
      <c r="I985" s="58" t="e">
        <f>VLOOKUP($A985,EVID_OSEVU!$A$1:$M$4972,11,FALSE)</f>
        <v>#N/A</v>
      </c>
      <c r="J985" s="63" t="e">
        <f>VLOOKUP(K985,Export6[#All],2,FALSE)</f>
        <v>#N/A</v>
      </c>
      <c r="K985" s="32"/>
      <c r="L985" s="33"/>
      <c r="M985" s="67" t="e">
        <f t="shared" si="15"/>
        <v>#N/A</v>
      </c>
      <c r="N985" s="61"/>
    </row>
    <row r="986" spans="1:14" x14ac:dyDescent="0.2">
      <c r="A986" s="32"/>
      <c r="B986" s="45" t="e">
        <f>VLOOKUP($A986,EVID_OSEVU!$A$1:$M$4972,2,FALSE)</f>
        <v>#N/A</v>
      </c>
      <c r="C986" s="45" t="e">
        <f>VLOOKUP($A986,EVID_OSEVU!$A$1:$M$4972,3,FALSE)</f>
        <v>#N/A</v>
      </c>
      <c r="D986" s="45" t="e">
        <f>VLOOKUP($A986,EVID_OSEVU!$A$1:$M$4972,4,FALSE)</f>
        <v>#N/A</v>
      </c>
      <c r="E986" s="35"/>
      <c r="F986" s="45" t="e">
        <f>VLOOKUP($A986,EVID_OSEVU!$A$1:$M$4972,7,FALSE)</f>
        <v>#N/A</v>
      </c>
      <c r="G986" s="45" t="e">
        <f>VLOOKUP($A986,EVID_OSEVU!$A$1:$M$4972,8,FALSE)</f>
        <v>#N/A</v>
      </c>
      <c r="H986" s="45" t="e">
        <f>VLOOKUP($A986,EVID_OSEVU!$A$1:$M$4972,11,FALSE)</f>
        <v>#N/A</v>
      </c>
      <c r="I986" s="58" t="e">
        <f>VLOOKUP($A986,EVID_OSEVU!$A$1:$M$4972,11,FALSE)</f>
        <v>#N/A</v>
      </c>
      <c r="J986" s="63" t="e">
        <f>VLOOKUP(K986,Export6[#All],2,FALSE)</f>
        <v>#N/A</v>
      </c>
      <c r="K986" s="32"/>
      <c r="L986" s="33"/>
      <c r="M986" s="67" t="e">
        <f t="shared" si="15"/>
        <v>#N/A</v>
      </c>
      <c r="N986" s="61"/>
    </row>
    <row r="987" spans="1:14" x14ac:dyDescent="0.2">
      <c r="A987" s="32"/>
      <c r="B987" s="45" t="e">
        <f>VLOOKUP($A987,EVID_OSEVU!$A$1:$M$4972,2,FALSE)</f>
        <v>#N/A</v>
      </c>
      <c r="C987" s="45" t="e">
        <f>VLOOKUP($A987,EVID_OSEVU!$A$1:$M$4972,3,FALSE)</f>
        <v>#N/A</v>
      </c>
      <c r="D987" s="45" t="e">
        <f>VLOOKUP($A987,EVID_OSEVU!$A$1:$M$4972,4,FALSE)</f>
        <v>#N/A</v>
      </c>
      <c r="E987" s="35"/>
      <c r="F987" s="45" t="e">
        <f>VLOOKUP($A987,EVID_OSEVU!$A$1:$M$4972,7,FALSE)</f>
        <v>#N/A</v>
      </c>
      <c r="G987" s="45" t="e">
        <f>VLOOKUP($A987,EVID_OSEVU!$A$1:$M$4972,8,FALSE)</f>
        <v>#N/A</v>
      </c>
      <c r="H987" s="45" t="e">
        <f>VLOOKUP($A987,EVID_OSEVU!$A$1:$M$4972,11,FALSE)</f>
        <v>#N/A</v>
      </c>
      <c r="I987" s="58" t="e">
        <f>VLOOKUP($A987,EVID_OSEVU!$A$1:$M$4972,11,FALSE)</f>
        <v>#N/A</v>
      </c>
      <c r="J987" s="63" t="e">
        <f>VLOOKUP(K987,Export6[#All],2,FALSE)</f>
        <v>#N/A</v>
      </c>
      <c r="K987" s="32"/>
      <c r="L987" s="33"/>
      <c r="M987" s="67" t="e">
        <f t="shared" si="15"/>
        <v>#N/A</v>
      </c>
      <c r="N987" s="61"/>
    </row>
    <row r="988" spans="1:14" x14ac:dyDescent="0.2">
      <c r="A988" s="32"/>
      <c r="B988" s="45" t="e">
        <f>VLOOKUP($A988,EVID_OSEVU!$A$1:$M$4972,2,FALSE)</f>
        <v>#N/A</v>
      </c>
      <c r="C988" s="45" t="e">
        <f>VLOOKUP($A988,EVID_OSEVU!$A$1:$M$4972,3,FALSE)</f>
        <v>#N/A</v>
      </c>
      <c r="D988" s="45" t="e">
        <f>VLOOKUP($A988,EVID_OSEVU!$A$1:$M$4972,4,FALSE)</f>
        <v>#N/A</v>
      </c>
      <c r="E988" s="35"/>
      <c r="F988" s="45" t="e">
        <f>VLOOKUP($A988,EVID_OSEVU!$A$1:$M$4972,7,FALSE)</f>
        <v>#N/A</v>
      </c>
      <c r="G988" s="45" t="e">
        <f>VLOOKUP($A988,EVID_OSEVU!$A$1:$M$4972,8,FALSE)</f>
        <v>#N/A</v>
      </c>
      <c r="H988" s="45" t="e">
        <f>VLOOKUP($A988,EVID_OSEVU!$A$1:$M$4972,11,FALSE)</f>
        <v>#N/A</v>
      </c>
      <c r="I988" s="58" t="e">
        <f>VLOOKUP($A988,EVID_OSEVU!$A$1:$M$4972,11,FALSE)</f>
        <v>#N/A</v>
      </c>
      <c r="J988" s="63" t="e">
        <f>VLOOKUP(K988,Export6[#All],2,FALSE)</f>
        <v>#N/A</v>
      </c>
      <c r="K988" s="32"/>
      <c r="L988" s="33"/>
      <c r="M988" s="67" t="e">
        <f t="shared" si="15"/>
        <v>#N/A</v>
      </c>
      <c r="N988" s="61"/>
    </row>
    <row r="989" spans="1:14" x14ac:dyDescent="0.2">
      <c r="A989" s="32"/>
      <c r="B989" s="45" t="e">
        <f>VLOOKUP($A989,EVID_OSEVU!$A$1:$M$4972,2,FALSE)</f>
        <v>#N/A</v>
      </c>
      <c r="C989" s="45" t="e">
        <f>VLOOKUP($A989,EVID_OSEVU!$A$1:$M$4972,3,FALSE)</f>
        <v>#N/A</v>
      </c>
      <c r="D989" s="45" t="e">
        <f>VLOOKUP($A989,EVID_OSEVU!$A$1:$M$4972,4,FALSE)</f>
        <v>#N/A</v>
      </c>
      <c r="E989" s="35"/>
      <c r="F989" s="45" t="e">
        <f>VLOOKUP($A989,EVID_OSEVU!$A$1:$M$4972,7,FALSE)</f>
        <v>#N/A</v>
      </c>
      <c r="G989" s="45" t="e">
        <f>VLOOKUP($A989,EVID_OSEVU!$A$1:$M$4972,8,FALSE)</f>
        <v>#N/A</v>
      </c>
      <c r="H989" s="45" t="e">
        <f>VLOOKUP($A989,EVID_OSEVU!$A$1:$M$4972,11,FALSE)</f>
        <v>#N/A</v>
      </c>
      <c r="I989" s="58" t="e">
        <f>VLOOKUP($A989,EVID_OSEVU!$A$1:$M$4972,11,FALSE)</f>
        <v>#N/A</v>
      </c>
      <c r="J989" s="63" t="e">
        <f>VLOOKUP(K989,Export6[#All],2,FALSE)</f>
        <v>#N/A</v>
      </c>
      <c r="K989" s="32"/>
      <c r="L989" s="33"/>
      <c r="M989" s="67" t="e">
        <f t="shared" si="15"/>
        <v>#N/A</v>
      </c>
      <c r="N989" s="61"/>
    </row>
    <row r="990" spans="1:14" x14ac:dyDescent="0.2">
      <c r="A990" s="32"/>
      <c r="B990" s="45" t="e">
        <f>VLOOKUP($A990,EVID_OSEVU!$A$1:$M$4972,2,FALSE)</f>
        <v>#N/A</v>
      </c>
      <c r="C990" s="45" t="e">
        <f>VLOOKUP($A990,EVID_OSEVU!$A$1:$M$4972,3,FALSE)</f>
        <v>#N/A</v>
      </c>
      <c r="D990" s="45" t="e">
        <f>VLOOKUP($A990,EVID_OSEVU!$A$1:$M$4972,4,FALSE)</f>
        <v>#N/A</v>
      </c>
      <c r="E990" s="35"/>
      <c r="F990" s="45" t="e">
        <f>VLOOKUP($A990,EVID_OSEVU!$A$1:$M$4972,7,FALSE)</f>
        <v>#N/A</v>
      </c>
      <c r="G990" s="45" t="e">
        <f>VLOOKUP($A990,EVID_OSEVU!$A$1:$M$4972,8,FALSE)</f>
        <v>#N/A</v>
      </c>
      <c r="H990" s="45" t="e">
        <f>VLOOKUP($A990,EVID_OSEVU!$A$1:$M$4972,11,FALSE)</f>
        <v>#N/A</v>
      </c>
      <c r="I990" s="58" t="e">
        <f>VLOOKUP($A990,EVID_OSEVU!$A$1:$M$4972,11,FALSE)</f>
        <v>#N/A</v>
      </c>
      <c r="J990" s="63" t="e">
        <f>VLOOKUP(K990,Export6[#All],2,FALSE)</f>
        <v>#N/A</v>
      </c>
      <c r="K990" s="32"/>
      <c r="L990" s="33"/>
      <c r="M990" s="67" t="e">
        <f t="shared" si="15"/>
        <v>#N/A</v>
      </c>
      <c r="N990" s="61"/>
    </row>
    <row r="991" spans="1:14" x14ac:dyDescent="0.2">
      <c r="A991" s="32"/>
      <c r="B991" s="45" t="e">
        <f>VLOOKUP($A991,EVID_OSEVU!$A$1:$M$4972,2,FALSE)</f>
        <v>#N/A</v>
      </c>
      <c r="C991" s="45" t="e">
        <f>VLOOKUP($A991,EVID_OSEVU!$A$1:$M$4972,3,FALSE)</f>
        <v>#N/A</v>
      </c>
      <c r="D991" s="45" t="e">
        <f>VLOOKUP($A991,EVID_OSEVU!$A$1:$M$4972,4,FALSE)</f>
        <v>#N/A</v>
      </c>
      <c r="E991" s="35"/>
      <c r="F991" s="45" t="e">
        <f>VLOOKUP($A991,EVID_OSEVU!$A$1:$M$4972,7,FALSE)</f>
        <v>#N/A</v>
      </c>
      <c r="G991" s="45" t="e">
        <f>VLOOKUP($A991,EVID_OSEVU!$A$1:$M$4972,8,FALSE)</f>
        <v>#N/A</v>
      </c>
      <c r="H991" s="45" t="e">
        <f>VLOOKUP($A991,EVID_OSEVU!$A$1:$M$4972,11,FALSE)</f>
        <v>#N/A</v>
      </c>
      <c r="I991" s="58" t="e">
        <f>VLOOKUP($A991,EVID_OSEVU!$A$1:$M$4972,11,FALSE)</f>
        <v>#N/A</v>
      </c>
      <c r="J991" s="63" t="e">
        <f>VLOOKUP(K991,Export6[#All],2,FALSE)</f>
        <v>#N/A</v>
      </c>
      <c r="K991" s="32"/>
      <c r="L991" s="33"/>
      <c r="M991" s="67" t="e">
        <f t="shared" si="15"/>
        <v>#N/A</v>
      </c>
      <c r="N991" s="61"/>
    </row>
    <row r="992" spans="1:14" x14ac:dyDescent="0.2">
      <c r="A992" s="32"/>
      <c r="B992" s="45" t="e">
        <f>VLOOKUP($A992,EVID_OSEVU!$A$1:$M$4972,2,FALSE)</f>
        <v>#N/A</v>
      </c>
      <c r="C992" s="45" t="e">
        <f>VLOOKUP($A992,EVID_OSEVU!$A$1:$M$4972,3,FALSE)</f>
        <v>#N/A</v>
      </c>
      <c r="D992" s="45" t="e">
        <f>VLOOKUP($A992,EVID_OSEVU!$A$1:$M$4972,4,FALSE)</f>
        <v>#N/A</v>
      </c>
      <c r="E992" s="35"/>
      <c r="F992" s="45" t="e">
        <f>VLOOKUP($A992,EVID_OSEVU!$A$1:$M$4972,7,FALSE)</f>
        <v>#N/A</v>
      </c>
      <c r="G992" s="45" t="e">
        <f>VLOOKUP($A992,EVID_OSEVU!$A$1:$M$4972,8,FALSE)</f>
        <v>#N/A</v>
      </c>
      <c r="H992" s="45" t="e">
        <f>VLOOKUP($A992,EVID_OSEVU!$A$1:$M$4972,11,FALSE)</f>
        <v>#N/A</v>
      </c>
      <c r="I992" s="58" t="e">
        <f>VLOOKUP($A992,EVID_OSEVU!$A$1:$M$4972,11,FALSE)</f>
        <v>#N/A</v>
      </c>
      <c r="J992" s="63" t="e">
        <f>VLOOKUP(K992,Export6[#All],2,FALSE)</f>
        <v>#N/A</v>
      </c>
      <c r="K992" s="32"/>
      <c r="L992" s="33"/>
      <c r="M992" s="67" t="e">
        <f t="shared" si="15"/>
        <v>#N/A</v>
      </c>
      <c r="N992" s="61"/>
    </row>
    <row r="993" spans="1:14" x14ac:dyDescent="0.2">
      <c r="A993" s="32"/>
      <c r="B993" s="45" t="e">
        <f>VLOOKUP($A993,EVID_OSEVU!$A$1:$M$4972,2,FALSE)</f>
        <v>#N/A</v>
      </c>
      <c r="C993" s="45" t="e">
        <f>VLOOKUP($A993,EVID_OSEVU!$A$1:$M$4972,3,FALSE)</f>
        <v>#N/A</v>
      </c>
      <c r="D993" s="45" t="e">
        <f>VLOOKUP($A993,EVID_OSEVU!$A$1:$M$4972,4,FALSE)</f>
        <v>#N/A</v>
      </c>
      <c r="E993" s="35"/>
      <c r="F993" s="45" t="e">
        <f>VLOOKUP($A993,EVID_OSEVU!$A$1:$M$4972,7,FALSE)</f>
        <v>#N/A</v>
      </c>
      <c r="G993" s="45" t="e">
        <f>VLOOKUP($A993,EVID_OSEVU!$A$1:$M$4972,8,FALSE)</f>
        <v>#N/A</v>
      </c>
      <c r="H993" s="45" t="e">
        <f>VLOOKUP($A993,EVID_OSEVU!$A$1:$M$4972,11,FALSE)</f>
        <v>#N/A</v>
      </c>
      <c r="I993" s="58" t="e">
        <f>VLOOKUP($A993,EVID_OSEVU!$A$1:$M$4972,11,FALSE)</f>
        <v>#N/A</v>
      </c>
      <c r="J993" s="63" t="e">
        <f>VLOOKUP(K993,Export6[#All],2,FALSE)</f>
        <v>#N/A</v>
      </c>
      <c r="K993" s="32"/>
      <c r="L993" s="33"/>
      <c r="M993" s="67" t="e">
        <f t="shared" si="15"/>
        <v>#N/A</v>
      </c>
      <c r="N993" s="61"/>
    </row>
    <row r="994" spans="1:14" x14ac:dyDescent="0.2">
      <c r="A994" s="32"/>
      <c r="B994" s="45" t="e">
        <f>VLOOKUP($A994,EVID_OSEVU!$A$1:$M$4972,2,FALSE)</f>
        <v>#N/A</v>
      </c>
      <c r="C994" s="45" t="e">
        <f>VLOOKUP($A994,EVID_OSEVU!$A$1:$M$4972,3,FALSE)</f>
        <v>#N/A</v>
      </c>
      <c r="D994" s="45" t="e">
        <f>VLOOKUP($A994,EVID_OSEVU!$A$1:$M$4972,4,FALSE)</f>
        <v>#N/A</v>
      </c>
      <c r="E994" s="35"/>
      <c r="F994" s="45" t="e">
        <f>VLOOKUP($A994,EVID_OSEVU!$A$1:$M$4972,7,FALSE)</f>
        <v>#N/A</v>
      </c>
      <c r="G994" s="45" t="e">
        <f>VLOOKUP($A994,EVID_OSEVU!$A$1:$M$4972,8,FALSE)</f>
        <v>#N/A</v>
      </c>
      <c r="H994" s="45" t="e">
        <f>VLOOKUP($A994,EVID_OSEVU!$A$1:$M$4972,11,FALSE)</f>
        <v>#N/A</v>
      </c>
      <c r="I994" s="58" t="e">
        <f>VLOOKUP($A994,EVID_OSEVU!$A$1:$M$4972,11,FALSE)</f>
        <v>#N/A</v>
      </c>
      <c r="J994" s="63" t="e">
        <f>VLOOKUP(K994,Export6[#All],2,FALSE)</f>
        <v>#N/A</v>
      </c>
      <c r="K994" s="32"/>
      <c r="L994" s="33"/>
      <c r="M994" s="67" t="e">
        <f t="shared" si="15"/>
        <v>#N/A</v>
      </c>
      <c r="N994" s="61"/>
    </row>
    <row r="995" spans="1:14" x14ac:dyDescent="0.2">
      <c r="A995" s="32"/>
      <c r="B995" s="45" t="e">
        <f>VLOOKUP($A995,EVID_OSEVU!$A$1:$M$4972,2,FALSE)</f>
        <v>#N/A</v>
      </c>
      <c r="C995" s="45" t="e">
        <f>VLOOKUP($A995,EVID_OSEVU!$A$1:$M$4972,3,FALSE)</f>
        <v>#N/A</v>
      </c>
      <c r="D995" s="45" t="e">
        <f>VLOOKUP($A995,EVID_OSEVU!$A$1:$M$4972,4,FALSE)</f>
        <v>#N/A</v>
      </c>
      <c r="E995" s="35"/>
      <c r="F995" s="45" t="e">
        <f>VLOOKUP($A995,EVID_OSEVU!$A$1:$M$4972,7,FALSE)</f>
        <v>#N/A</v>
      </c>
      <c r="G995" s="45" t="e">
        <f>VLOOKUP($A995,EVID_OSEVU!$A$1:$M$4972,8,FALSE)</f>
        <v>#N/A</v>
      </c>
      <c r="H995" s="45" t="e">
        <f>VLOOKUP($A995,EVID_OSEVU!$A$1:$M$4972,11,FALSE)</f>
        <v>#N/A</v>
      </c>
      <c r="I995" s="58" t="e">
        <f>VLOOKUP($A995,EVID_OSEVU!$A$1:$M$4972,11,FALSE)</f>
        <v>#N/A</v>
      </c>
      <c r="J995" s="63" t="e">
        <f>VLOOKUP(K995,Export6[#All],2,FALSE)</f>
        <v>#N/A</v>
      </c>
      <c r="K995" s="32"/>
      <c r="L995" s="33"/>
      <c r="M995" s="67" t="e">
        <f t="shared" si="15"/>
        <v>#N/A</v>
      </c>
      <c r="N995" s="61"/>
    </row>
    <row r="996" spans="1:14" x14ac:dyDescent="0.2">
      <c r="A996" s="32"/>
      <c r="B996" s="45" t="e">
        <f>VLOOKUP($A996,EVID_OSEVU!$A$1:$M$4972,2,FALSE)</f>
        <v>#N/A</v>
      </c>
      <c r="C996" s="45" t="e">
        <f>VLOOKUP($A996,EVID_OSEVU!$A$1:$M$4972,3,FALSE)</f>
        <v>#N/A</v>
      </c>
      <c r="D996" s="45" t="e">
        <f>VLOOKUP($A996,EVID_OSEVU!$A$1:$M$4972,4,FALSE)</f>
        <v>#N/A</v>
      </c>
      <c r="E996" s="35"/>
      <c r="F996" s="45" t="e">
        <f>VLOOKUP($A996,EVID_OSEVU!$A$1:$M$4972,7,FALSE)</f>
        <v>#N/A</v>
      </c>
      <c r="G996" s="45" t="e">
        <f>VLOOKUP($A996,EVID_OSEVU!$A$1:$M$4972,8,FALSE)</f>
        <v>#N/A</v>
      </c>
      <c r="H996" s="45" t="e">
        <f>VLOOKUP($A996,EVID_OSEVU!$A$1:$M$4972,11,FALSE)</f>
        <v>#N/A</v>
      </c>
      <c r="I996" s="58" t="e">
        <f>VLOOKUP($A996,EVID_OSEVU!$A$1:$M$4972,11,FALSE)</f>
        <v>#N/A</v>
      </c>
      <c r="J996" s="63" t="e">
        <f>VLOOKUP(K996,Export6[#All],2,FALSE)</f>
        <v>#N/A</v>
      </c>
      <c r="K996" s="32"/>
      <c r="L996" s="33"/>
      <c r="M996" s="67" t="e">
        <f t="shared" si="15"/>
        <v>#N/A</v>
      </c>
      <c r="N996" s="61"/>
    </row>
    <row r="997" spans="1:14" x14ac:dyDescent="0.2">
      <c r="A997" s="32"/>
      <c r="B997" s="45" t="e">
        <f>VLOOKUP($A997,EVID_OSEVU!$A$1:$M$4972,2,FALSE)</f>
        <v>#N/A</v>
      </c>
      <c r="C997" s="45" t="e">
        <f>VLOOKUP($A997,EVID_OSEVU!$A$1:$M$4972,3,FALSE)</f>
        <v>#N/A</v>
      </c>
      <c r="D997" s="45" t="e">
        <f>VLOOKUP($A997,EVID_OSEVU!$A$1:$M$4972,4,FALSE)</f>
        <v>#N/A</v>
      </c>
      <c r="E997" s="35"/>
      <c r="F997" s="45" t="e">
        <f>VLOOKUP($A997,EVID_OSEVU!$A$1:$M$4972,7,FALSE)</f>
        <v>#N/A</v>
      </c>
      <c r="G997" s="45" t="e">
        <f>VLOOKUP($A997,EVID_OSEVU!$A$1:$M$4972,8,FALSE)</f>
        <v>#N/A</v>
      </c>
      <c r="H997" s="45" t="e">
        <f>VLOOKUP($A997,EVID_OSEVU!$A$1:$M$4972,11,FALSE)</f>
        <v>#N/A</v>
      </c>
      <c r="I997" s="58" t="e">
        <f>VLOOKUP($A997,EVID_OSEVU!$A$1:$M$4972,11,FALSE)</f>
        <v>#N/A</v>
      </c>
      <c r="J997" s="63" t="e">
        <f>VLOOKUP(K997,Export6[#All],2,FALSE)</f>
        <v>#N/A</v>
      </c>
      <c r="K997" s="32"/>
      <c r="L997" s="33"/>
      <c r="M997" s="67" t="e">
        <f t="shared" si="15"/>
        <v>#N/A</v>
      </c>
      <c r="N997" s="61"/>
    </row>
    <row r="998" spans="1:14" x14ac:dyDescent="0.2">
      <c r="A998" s="32"/>
      <c r="B998" s="45" t="e">
        <f>VLOOKUP($A998,EVID_OSEVU!$A$1:$M$4972,2,FALSE)</f>
        <v>#N/A</v>
      </c>
      <c r="C998" s="45" t="e">
        <f>VLOOKUP($A998,EVID_OSEVU!$A$1:$M$4972,3,FALSE)</f>
        <v>#N/A</v>
      </c>
      <c r="D998" s="45" t="e">
        <f>VLOOKUP($A998,EVID_OSEVU!$A$1:$M$4972,4,FALSE)</f>
        <v>#N/A</v>
      </c>
      <c r="E998" s="35"/>
      <c r="F998" s="45" t="e">
        <f>VLOOKUP($A998,EVID_OSEVU!$A$1:$M$4972,7,FALSE)</f>
        <v>#N/A</v>
      </c>
      <c r="G998" s="45" t="e">
        <f>VLOOKUP($A998,EVID_OSEVU!$A$1:$M$4972,8,FALSE)</f>
        <v>#N/A</v>
      </c>
      <c r="H998" s="45" t="e">
        <f>VLOOKUP($A998,EVID_OSEVU!$A$1:$M$4972,11,FALSE)</f>
        <v>#N/A</v>
      </c>
      <c r="I998" s="58" t="e">
        <f>VLOOKUP($A998,EVID_OSEVU!$A$1:$M$4972,11,FALSE)</f>
        <v>#N/A</v>
      </c>
      <c r="J998" s="63" t="e">
        <f>VLOOKUP(K998,Export6[#All],2,FALSE)</f>
        <v>#N/A</v>
      </c>
      <c r="K998" s="32"/>
      <c r="L998" s="33"/>
      <c r="M998" s="67" t="e">
        <f t="shared" si="15"/>
        <v>#N/A</v>
      </c>
      <c r="N998" s="61"/>
    </row>
    <row r="999" spans="1:14" x14ac:dyDescent="0.2">
      <c r="A999" s="32"/>
      <c r="B999" s="45" t="e">
        <f>VLOOKUP($A999,EVID_OSEVU!$A$1:$M$4972,2,FALSE)</f>
        <v>#N/A</v>
      </c>
      <c r="C999" s="45" t="e">
        <f>VLOOKUP($A999,EVID_OSEVU!$A$1:$M$4972,3,FALSE)</f>
        <v>#N/A</v>
      </c>
      <c r="D999" s="45" t="e">
        <f>VLOOKUP($A999,EVID_OSEVU!$A$1:$M$4972,4,FALSE)</f>
        <v>#N/A</v>
      </c>
      <c r="E999" s="35"/>
      <c r="F999" s="45" t="e">
        <f>VLOOKUP($A999,EVID_OSEVU!$A$1:$M$4972,7,FALSE)</f>
        <v>#N/A</v>
      </c>
      <c r="G999" s="45" t="e">
        <f>VLOOKUP($A999,EVID_OSEVU!$A$1:$M$4972,8,FALSE)</f>
        <v>#N/A</v>
      </c>
      <c r="H999" s="45" t="e">
        <f>VLOOKUP($A999,EVID_OSEVU!$A$1:$M$4972,11,FALSE)</f>
        <v>#N/A</v>
      </c>
      <c r="I999" s="58" t="e">
        <f>VLOOKUP($A999,EVID_OSEVU!$A$1:$M$4972,11,FALSE)</f>
        <v>#N/A</v>
      </c>
      <c r="J999" s="63" t="e">
        <f>VLOOKUP(K999,Export6[#All],2,FALSE)</f>
        <v>#N/A</v>
      </c>
      <c r="K999" s="32"/>
      <c r="L999" s="33"/>
      <c r="M999" s="67" t="e">
        <f t="shared" si="15"/>
        <v>#N/A</v>
      </c>
      <c r="N999" s="61"/>
    </row>
    <row r="1000" spans="1:14" x14ac:dyDescent="0.2">
      <c r="A1000" s="32"/>
      <c r="B1000" s="45" t="e">
        <f>VLOOKUP($A1000,EVID_OSEVU!$A$1:$M$4972,2,FALSE)</f>
        <v>#N/A</v>
      </c>
      <c r="C1000" s="45" t="e">
        <f>VLOOKUP($A1000,EVID_OSEVU!$A$1:$M$4972,3,FALSE)</f>
        <v>#N/A</v>
      </c>
      <c r="D1000" s="45" t="e">
        <f>VLOOKUP($A1000,EVID_OSEVU!$A$1:$M$4972,4,FALSE)</f>
        <v>#N/A</v>
      </c>
      <c r="E1000" s="35"/>
      <c r="F1000" s="45" t="e">
        <f>VLOOKUP($A1000,EVID_OSEVU!$A$1:$M$4972,7,FALSE)</f>
        <v>#N/A</v>
      </c>
      <c r="G1000" s="45" t="e">
        <f>VLOOKUP($A1000,EVID_OSEVU!$A$1:$M$4972,8,FALSE)</f>
        <v>#N/A</v>
      </c>
      <c r="H1000" s="45" t="e">
        <f>VLOOKUP($A1000,EVID_OSEVU!$A$1:$M$4972,11,FALSE)</f>
        <v>#N/A</v>
      </c>
      <c r="I1000" s="58" t="e">
        <f>VLOOKUP($A1000,EVID_OSEVU!$A$1:$M$4972,11,FALSE)</f>
        <v>#N/A</v>
      </c>
      <c r="J1000" s="63" t="e">
        <f>VLOOKUP(K1000,Export6[#All],2,FALSE)</f>
        <v>#N/A</v>
      </c>
      <c r="K1000" s="32"/>
      <c r="L1000" s="33"/>
      <c r="M1000" s="67" t="e">
        <f t="shared" si="15"/>
        <v>#N/A</v>
      </c>
      <c r="N1000" s="61"/>
    </row>
    <row r="1001" spans="1:14" x14ac:dyDescent="0.2">
      <c r="A1001" s="32"/>
      <c r="B1001" s="45" t="e">
        <f>VLOOKUP($A1001,EVID_OSEVU!$A$1:$M$4972,2,FALSE)</f>
        <v>#N/A</v>
      </c>
      <c r="C1001" s="45" t="e">
        <f>VLOOKUP($A1001,EVID_OSEVU!$A$1:$M$4972,3,FALSE)</f>
        <v>#N/A</v>
      </c>
      <c r="D1001" s="45" t="e">
        <f>VLOOKUP($A1001,EVID_OSEVU!$A$1:$M$4972,4,FALSE)</f>
        <v>#N/A</v>
      </c>
      <c r="E1001" s="35"/>
      <c r="F1001" s="45" t="e">
        <f>VLOOKUP($A1001,EVID_OSEVU!$A$1:$M$4972,7,FALSE)</f>
        <v>#N/A</v>
      </c>
      <c r="G1001" s="45" t="e">
        <f>VLOOKUP($A1001,EVID_OSEVU!$A$1:$M$4972,8,FALSE)</f>
        <v>#N/A</v>
      </c>
      <c r="H1001" s="45" t="e">
        <f>VLOOKUP($A1001,EVID_OSEVU!$A$1:$M$4972,11,FALSE)</f>
        <v>#N/A</v>
      </c>
      <c r="I1001" s="58" t="e">
        <f>VLOOKUP($A1001,EVID_OSEVU!$A$1:$M$4972,11,FALSE)</f>
        <v>#N/A</v>
      </c>
      <c r="J1001" s="63" t="e">
        <f>VLOOKUP(K1001,Export6[#All],2,FALSE)</f>
        <v>#N/A</v>
      </c>
      <c r="K1001" s="32"/>
      <c r="L1001" s="33"/>
      <c r="M1001" s="67" t="e">
        <f t="shared" si="15"/>
        <v>#N/A</v>
      </c>
      <c r="N1001" s="61"/>
    </row>
    <row r="1002" spans="1:14" x14ac:dyDescent="0.2">
      <c r="A1002" s="32"/>
      <c r="B1002" s="45" t="e">
        <f>VLOOKUP($A1002,EVID_OSEVU!$A$1:$M$4972,2,FALSE)</f>
        <v>#N/A</v>
      </c>
      <c r="C1002" s="45" t="e">
        <f>VLOOKUP($A1002,EVID_OSEVU!$A$1:$M$4972,3,FALSE)</f>
        <v>#N/A</v>
      </c>
      <c r="D1002" s="45" t="e">
        <f>VLOOKUP($A1002,EVID_OSEVU!$A$1:$M$4972,4,FALSE)</f>
        <v>#N/A</v>
      </c>
      <c r="E1002" s="35"/>
      <c r="F1002" s="45" t="e">
        <f>VLOOKUP($A1002,EVID_OSEVU!$A$1:$M$4972,7,FALSE)</f>
        <v>#N/A</v>
      </c>
      <c r="G1002" s="45" t="e">
        <f>VLOOKUP($A1002,EVID_OSEVU!$A$1:$M$4972,8,FALSE)</f>
        <v>#N/A</v>
      </c>
      <c r="H1002" s="45" t="e">
        <f>VLOOKUP($A1002,EVID_OSEVU!$A$1:$M$4972,11,FALSE)</f>
        <v>#N/A</v>
      </c>
      <c r="I1002" s="58" t="e">
        <f>VLOOKUP($A1002,EVID_OSEVU!$A$1:$M$4972,11,FALSE)</f>
        <v>#N/A</v>
      </c>
      <c r="J1002" s="63" t="e">
        <f>VLOOKUP(K1002,Export6[#All],2,FALSE)</f>
        <v>#N/A</v>
      </c>
      <c r="K1002" s="32"/>
      <c r="L1002" s="33"/>
      <c r="M1002" s="67" t="e">
        <f t="shared" si="15"/>
        <v>#N/A</v>
      </c>
      <c r="N1002" s="61"/>
    </row>
    <row r="1003" spans="1:14" x14ac:dyDescent="0.2">
      <c r="A1003" s="32"/>
      <c r="B1003" s="45" t="e">
        <f>VLOOKUP($A1003,EVID_OSEVU!$A$1:$M$4972,2,FALSE)</f>
        <v>#N/A</v>
      </c>
      <c r="C1003" s="45" t="e">
        <f>VLOOKUP($A1003,EVID_OSEVU!$A$1:$M$4972,3,FALSE)</f>
        <v>#N/A</v>
      </c>
      <c r="D1003" s="45" t="e">
        <f>VLOOKUP($A1003,EVID_OSEVU!$A$1:$M$4972,4,FALSE)</f>
        <v>#N/A</v>
      </c>
      <c r="E1003" s="35"/>
      <c r="F1003" s="45" t="e">
        <f>VLOOKUP($A1003,EVID_OSEVU!$A$1:$M$4972,7,FALSE)</f>
        <v>#N/A</v>
      </c>
      <c r="G1003" s="45" t="e">
        <f>VLOOKUP($A1003,EVID_OSEVU!$A$1:$M$4972,8,FALSE)</f>
        <v>#N/A</v>
      </c>
      <c r="H1003" s="45" t="e">
        <f>VLOOKUP($A1003,EVID_OSEVU!$A$1:$M$4972,11,FALSE)</f>
        <v>#N/A</v>
      </c>
      <c r="I1003" s="58" t="e">
        <f>VLOOKUP($A1003,EVID_OSEVU!$A$1:$M$4972,11,FALSE)</f>
        <v>#N/A</v>
      </c>
      <c r="J1003" s="63" t="e">
        <f>VLOOKUP(K1003,Export6[#All],2,FALSE)</f>
        <v>#N/A</v>
      </c>
      <c r="K1003" s="32"/>
      <c r="L1003" s="33"/>
      <c r="M1003" s="67" t="e">
        <f t="shared" si="15"/>
        <v>#N/A</v>
      </c>
      <c r="N1003" s="61"/>
    </row>
    <row r="1004" spans="1:14" x14ac:dyDescent="0.2">
      <c r="A1004" s="32"/>
      <c r="B1004" s="45" t="e">
        <f>VLOOKUP($A1004,EVID_OSEVU!$A$1:$M$4972,2,FALSE)</f>
        <v>#N/A</v>
      </c>
      <c r="C1004" s="45" t="e">
        <f>VLOOKUP($A1004,EVID_OSEVU!$A$1:$M$4972,3,FALSE)</f>
        <v>#N/A</v>
      </c>
      <c r="D1004" s="45" t="e">
        <f>VLOOKUP($A1004,EVID_OSEVU!$A$1:$M$4972,4,FALSE)</f>
        <v>#N/A</v>
      </c>
      <c r="E1004" s="35"/>
      <c r="F1004" s="45" t="e">
        <f>VLOOKUP($A1004,EVID_OSEVU!$A$1:$M$4972,7,FALSE)</f>
        <v>#N/A</v>
      </c>
      <c r="G1004" s="45" t="e">
        <f>VLOOKUP($A1004,EVID_OSEVU!$A$1:$M$4972,8,FALSE)</f>
        <v>#N/A</v>
      </c>
      <c r="H1004" s="45" t="e">
        <f>VLOOKUP($A1004,EVID_OSEVU!$A$1:$M$4972,11,FALSE)</f>
        <v>#N/A</v>
      </c>
      <c r="I1004" s="58" t="e">
        <f>VLOOKUP($A1004,EVID_OSEVU!$A$1:$M$4972,11,FALSE)</f>
        <v>#N/A</v>
      </c>
      <c r="J1004" s="63" t="e">
        <f>VLOOKUP(K1004,Export6[#All],2,FALSE)</f>
        <v>#N/A</v>
      </c>
      <c r="K1004" s="32"/>
      <c r="L1004" s="33"/>
      <c r="M1004" s="67" t="e">
        <f t="shared" si="15"/>
        <v>#N/A</v>
      </c>
      <c r="N1004" s="61"/>
    </row>
    <row r="1005" spans="1:14" x14ac:dyDescent="0.2">
      <c r="A1005" s="32"/>
      <c r="B1005" s="45" t="e">
        <f>VLOOKUP($A1005,EVID_OSEVU!$A$1:$M$4972,2,FALSE)</f>
        <v>#N/A</v>
      </c>
      <c r="C1005" s="45" t="e">
        <f>VLOOKUP($A1005,EVID_OSEVU!$A$1:$M$4972,3,FALSE)</f>
        <v>#N/A</v>
      </c>
      <c r="D1005" s="45" t="e">
        <f>VLOOKUP($A1005,EVID_OSEVU!$A$1:$M$4972,4,FALSE)</f>
        <v>#N/A</v>
      </c>
      <c r="E1005" s="35"/>
      <c r="F1005" s="45" t="e">
        <f>VLOOKUP($A1005,EVID_OSEVU!$A$1:$M$4972,7,FALSE)</f>
        <v>#N/A</v>
      </c>
      <c r="G1005" s="45" t="e">
        <f>VLOOKUP($A1005,EVID_OSEVU!$A$1:$M$4972,8,FALSE)</f>
        <v>#N/A</v>
      </c>
      <c r="H1005" s="45" t="e">
        <f>VLOOKUP($A1005,EVID_OSEVU!$A$1:$M$4972,11,FALSE)</f>
        <v>#N/A</v>
      </c>
      <c r="I1005" s="58" t="e">
        <f>VLOOKUP($A1005,EVID_OSEVU!$A$1:$M$4972,11,FALSE)</f>
        <v>#N/A</v>
      </c>
      <c r="J1005" s="63" t="e">
        <f>VLOOKUP(K1005,Export6[#All],2,FALSE)</f>
        <v>#N/A</v>
      </c>
      <c r="K1005" s="32"/>
      <c r="L1005" s="33"/>
      <c r="M1005" s="67" t="e">
        <f t="shared" si="15"/>
        <v>#N/A</v>
      </c>
      <c r="N1005" s="61"/>
    </row>
    <row r="1006" spans="1:14" x14ac:dyDescent="0.2">
      <c r="A1006" s="32"/>
      <c r="B1006" s="45" t="e">
        <f>VLOOKUP($A1006,EVID_OSEVU!$A$1:$M$4972,2,FALSE)</f>
        <v>#N/A</v>
      </c>
      <c r="C1006" s="45" t="e">
        <f>VLOOKUP($A1006,EVID_OSEVU!$A$1:$M$4972,3,FALSE)</f>
        <v>#N/A</v>
      </c>
      <c r="D1006" s="45" t="e">
        <f>VLOOKUP($A1006,EVID_OSEVU!$A$1:$M$4972,4,FALSE)</f>
        <v>#N/A</v>
      </c>
      <c r="E1006" s="35"/>
      <c r="F1006" s="45" t="e">
        <f>VLOOKUP($A1006,EVID_OSEVU!$A$1:$M$4972,7,FALSE)</f>
        <v>#N/A</v>
      </c>
      <c r="G1006" s="45" t="e">
        <f>VLOOKUP($A1006,EVID_OSEVU!$A$1:$M$4972,8,FALSE)</f>
        <v>#N/A</v>
      </c>
      <c r="H1006" s="45" t="e">
        <f>VLOOKUP($A1006,EVID_OSEVU!$A$1:$M$4972,11,FALSE)</f>
        <v>#N/A</v>
      </c>
      <c r="I1006" s="58" t="e">
        <f>VLOOKUP($A1006,EVID_OSEVU!$A$1:$M$4972,11,FALSE)</f>
        <v>#N/A</v>
      </c>
      <c r="J1006" s="63" t="e">
        <f>VLOOKUP(K1006,Export6[#All],2,FALSE)</f>
        <v>#N/A</v>
      </c>
      <c r="K1006" s="32"/>
      <c r="L1006" s="33"/>
      <c r="M1006" s="67" t="e">
        <f t="shared" si="15"/>
        <v>#N/A</v>
      </c>
      <c r="N1006" s="61"/>
    </row>
    <row r="1007" spans="1:14" x14ac:dyDescent="0.2">
      <c r="A1007" s="32"/>
      <c r="B1007" s="45" t="e">
        <f>VLOOKUP($A1007,EVID_OSEVU!$A$1:$M$4972,2,FALSE)</f>
        <v>#N/A</v>
      </c>
      <c r="C1007" s="45" t="e">
        <f>VLOOKUP($A1007,EVID_OSEVU!$A$1:$M$4972,3,FALSE)</f>
        <v>#N/A</v>
      </c>
      <c r="D1007" s="45" t="e">
        <f>VLOOKUP($A1007,EVID_OSEVU!$A$1:$M$4972,4,FALSE)</f>
        <v>#N/A</v>
      </c>
      <c r="E1007" s="35"/>
      <c r="F1007" s="45" t="e">
        <f>VLOOKUP($A1007,EVID_OSEVU!$A$1:$M$4972,7,FALSE)</f>
        <v>#N/A</v>
      </c>
      <c r="G1007" s="45" t="e">
        <f>VLOOKUP($A1007,EVID_OSEVU!$A$1:$M$4972,8,FALSE)</f>
        <v>#N/A</v>
      </c>
      <c r="H1007" s="45" t="e">
        <f>VLOOKUP($A1007,EVID_OSEVU!$A$1:$M$4972,11,FALSE)</f>
        <v>#N/A</v>
      </c>
      <c r="I1007" s="58" t="e">
        <f>VLOOKUP($A1007,EVID_OSEVU!$A$1:$M$4972,11,FALSE)</f>
        <v>#N/A</v>
      </c>
      <c r="J1007" s="63" t="e">
        <f>VLOOKUP(K1007,Export6[#All],2,FALSE)</f>
        <v>#N/A</v>
      </c>
      <c r="K1007" s="32"/>
      <c r="L1007" s="33"/>
      <c r="M1007" s="67" t="e">
        <f t="shared" si="15"/>
        <v>#N/A</v>
      </c>
      <c r="N1007" s="61"/>
    </row>
    <row r="1008" spans="1:14" x14ac:dyDescent="0.2">
      <c r="A1008" s="32"/>
      <c r="B1008" s="45" t="e">
        <f>VLOOKUP($A1008,EVID_OSEVU!$A$1:$M$4972,2,FALSE)</f>
        <v>#N/A</v>
      </c>
      <c r="C1008" s="45" t="e">
        <f>VLOOKUP($A1008,EVID_OSEVU!$A$1:$M$4972,3,FALSE)</f>
        <v>#N/A</v>
      </c>
      <c r="D1008" s="45" t="e">
        <f>VLOOKUP($A1008,EVID_OSEVU!$A$1:$M$4972,4,FALSE)</f>
        <v>#N/A</v>
      </c>
      <c r="E1008" s="35"/>
      <c r="F1008" s="45" t="e">
        <f>VLOOKUP($A1008,EVID_OSEVU!$A$1:$M$4972,7,FALSE)</f>
        <v>#N/A</v>
      </c>
      <c r="G1008" s="45" t="e">
        <f>VLOOKUP($A1008,EVID_OSEVU!$A$1:$M$4972,8,FALSE)</f>
        <v>#N/A</v>
      </c>
      <c r="H1008" s="45" t="e">
        <f>VLOOKUP($A1008,EVID_OSEVU!$A$1:$M$4972,11,FALSE)</f>
        <v>#N/A</v>
      </c>
      <c r="I1008" s="58" t="e">
        <f>VLOOKUP($A1008,EVID_OSEVU!$A$1:$M$4972,11,FALSE)</f>
        <v>#N/A</v>
      </c>
      <c r="J1008" s="63" t="e">
        <f>VLOOKUP(K1008,Export6[#All],2,FALSE)</f>
        <v>#N/A</v>
      </c>
      <c r="K1008" s="32"/>
      <c r="L1008" s="33"/>
      <c r="M1008" s="67" t="e">
        <f t="shared" si="15"/>
        <v>#N/A</v>
      </c>
      <c r="N1008" s="61"/>
    </row>
    <row r="1009" spans="1:14" x14ac:dyDescent="0.2">
      <c r="A1009" s="32"/>
      <c r="B1009" s="45" t="e">
        <f>VLOOKUP($A1009,EVID_OSEVU!$A$1:$M$4972,2,FALSE)</f>
        <v>#N/A</v>
      </c>
      <c r="C1009" s="45" t="e">
        <f>VLOOKUP($A1009,EVID_OSEVU!$A$1:$M$4972,3,FALSE)</f>
        <v>#N/A</v>
      </c>
      <c r="D1009" s="45" t="e">
        <f>VLOOKUP($A1009,EVID_OSEVU!$A$1:$M$4972,4,FALSE)</f>
        <v>#N/A</v>
      </c>
      <c r="E1009" s="35"/>
      <c r="F1009" s="45" t="e">
        <f>VLOOKUP($A1009,EVID_OSEVU!$A$1:$M$4972,7,FALSE)</f>
        <v>#N/A</v>
      </c>
      <c r="G1009" s="45" t="e">
        <f>VLOOKUP($A1009,EVID_OSEVU!$A$1:$M$4972,8,FALSE)</f>
        <v>#N/A</v>
      </c>
      <c r="H1009" s="45" t="e">
        <f>VLOOKUP($A1009,EVID_OSEVU!$A$1:$M$4972,11,FALSE)</f>
        <v>#N/A</v>
      </c>
      <c r="I1009" s="58" t="e">
        <f>VLOOKUP($A1009,EVID_OSEVU!$A$1:$M$4972,11,FALSE)</f>
        <v>#N/A</v>
      </c>
      <c r="J1009" s="63" t="e">
        <f>VLOOKUP(K1009,Export6[#All],2,FALSE)</f>
        <v>#N/A</v>
      </c>
      <c r="K1009" s="32"/>
      <c r="L1009" s="33"/>
      <c r="M1009" s="67" t="e">
        <f t="shared" si="15"/>
        <v>#N/A</v>
      </c>
      <c r="N1009" s="61"/>
    </row>
    <row r="1010" spans="1:14" x14ac:dyDescent="0.2">
      <c r="A1010" s="32"/>
      <c r="B1010" s="45" t="e">
        <f>VLOOKUP($A1010,EVID_OSEVU!$A$1:$M$4972,2,FALSE)</f>
        <v>#N/A</v>
      </c>
      <c r="C1010" s="45" t="e">
        <f>VLOOKUP($A1010,EVID_OSEVU!$A$1:$M$4972,3,FALSE)</f>
        <v>#N/A</v>
      </c>
      <c r="D1010" s="45" t="e">
        <f>VLOOKUP($A1010,EVID_OSEVU!$A$1:$M$4972,4,FALSE)</f>
        <v>#N/A</v>
      </c>
      <c r="E1010" s="35"/>
      <c r="F1010" s="45" t="e">
        <f>VLOOKUP($A1010,EVID_OSEVU!$A$1:$M$4972,7,FALSE)</f>
        <v>#N/A</v>
      </c>
      <c r="G1010" s="45" t="e">
        <f>VLOOKUP($A1010,EVID_OSEVU!$A$1:$M$4972,8,FALSE)</f>
        <v>#N/A</v>
      </c>
      <c r="H1010" s="45" t="e">
        <f>VLOOKUP($A1010,EVID_OSEVU!$A$1:$M$4972,11,FALSE)</f>
        <v>#N/A</v>
      </c>
      <c r="I1010" s="58" t="e">
        <f>VLOOKUP($A1010,EVID_OSEVU!$A$1:$M$4972,11,FALSE)</f>
        <v>#N/A</v>
      </c>
      <c r="J1010" s="63" t="e">
        <f>VLOOKUP(K1010,Export6[#All],2,FALSE)</f>
        <v>#N/A</v>
      </c>
      <c r="K1010" s="32"/>
      <c r="L1010" s="33"/>
      <c r="M1010" s="67" t="e">
        <f t="shared" si="15"/>
        <v>#N/A</v>
      </c>
      <c r="N1010" s="61"/>
    </row>
    <row r="1011" spans="1:14" x14ac:dyDescent="0.2">
      <c r="A1011" s="32"/>
      <c r="B1011" s="45" t="e">
        <f>VLOOKUP($A1011,EVID_OSEVU!$A$1:$M$4972,2,FALSE)</f>
        <v>#N/A</v>
      </c>
      <c r="C1011" s="45" t="e">
        <f>VLOOKUP($A1011,EVID_OSEVU!$A$1:$M$4972,3,FALSE)</f>
        <v>#N/A</v>
      </c>
      <c r="D1011" s="45" t="e">
        <f>VLOOKUP($A1011,EVID_OSEVU!$A$1:$M$4972,4,FALSE)</f>
        <v>#N/A</v>
      </c>
      <c r="E1011" s="35"/>
      <c r="F1011" s="45" t="e">
        <f>VLOOKUP($A1011,EVID_OSEVU!$A$1:$M$4972,7,FALSE)</f>
        <v>#N/A</v>
      </c>
      <c r="G1011" s="45" t="e">
        <f>VLOOKUP($A1011,EVID_OSEVU!$A$1:$M$4972,8,FALSE)</f>
        <v>#N/A</v>
      </c>
      <c r="H1011" s="45" t="e">
        <f>VLOOKUP($A1011,EVID_OSEVU!$A$1:$M$4972,11,FALSE)</f>
        <v>#N/A</v>
      </c>
      <c r="I1011" s="58" t="e">
        <f>VLOOKUP($A1011,EVID_OSEVU!$A$1:$M$4972,11,FALSE)</f>
        <v>#N/A</v>
      </c>
      <c r="J1011" s="63" t="e">
        <f>VLOOKUP(K1011,Export6[#All],2,FALSE)</f>
        <v>#N/A</v>
      </c>
      <c r="K1011" s="32"/>
      <c r="L1011" s="33"/>
      <c r="M1011" s="67" t="e">
        <f t="shared" si="15"/>
        <v>#N/A</v>
      </c>
      <c r="N1011" s="61"/>
    </row>
    <row r="1012" spans="1:14" x14ac:dyDescent="0.2">
      <c r="A1012" s="32"/>
      <c r="B1012" s="45" t="e">
        <f>VLOOKUP($A1012,EVID_OSEVU!$A$1:$M$4972,2,FALSE)</f>
        <v>#N/A</v>
      </c>
      <c r="C1012" s="45" t="e">
        <f>VLOOKUP($A1012,EVID_OSEVU!$A$1:$M$4972,3,FALSE)</f>
        <v>#N/A</v>
      </c>
      <c r="D1012" s="45" t="e">
        <f>VLOOKUP($A1012,EVID_OSEVU!$A$1:$M$4972,4,FALSE)</f>
        <v>#N/A</v>
      </c>
      <c r="E1012" s="35"/>
      <c r="F1012" s="45" t="e">
        <f>VLOOKUP($A1012,EVID_OSEVU!$A$1:$M$4972,7,FALSE)</f>
        <v>#N/A</v>
      </c>
      <c r="G1012" s="45" t="e">
        <f>VLOOKUP($A1012,EVID_OSEVU!$A$1:$M$4972,8,FALSE)</f>
        <v>#N/A</v>
      </c>
      <c r="H1012" s="45" t="e">
        <f>VLOOKUP($A1012,EVID_OSEVU!$A$1:$M$4972,11,FALSE)</f>
        <v>#N/A</v>
      </c>
      <c r="I1012" s="58" t="e">
        <f>VLOOKUP($A1012,EVID_OSEVU!$A$1:$M$4972,11,FALSE)</f>
        <v>#N/A</v>
      </c>
      <c r="J1012" s="63" t="e">
        <f>VLOOKUP(K1012,Export6[#All],2,FALSE)</f>
        <v>#N/A</v>
      </c>
      <c r="K1012" s="32"/>
      <c r="L1012" s="33"/>
      <c r="M1012" s="67" t="e">
        <f t="shared" si="15"/>
        <v>#N/A</v>
      </c>
      <c r="N1012" s="61"/>
    </row>
    <row r="1013" spans="1:14" x14ac:dyDescent="0.2">
      <c r="A1013" s="32"/>
      <c r="B1013" s="45" t="e">
        <f>VLOOKUP($A1013,EVID_OSEVU!$A$1:$M$4972,2,FALSE)</f>
        <v>#N/A</v>
      </c>
      <c r="C1013" s="45" t="e">
        <f>VLOOKUP($A1013,EVID_OSEVU!$A$1:$M$4972,3,FALSE)</f>
        <v>#N/A</v>
      </c>
      <c r="D1013" s="45" t="e">
        <f>VLOOKUP($A1013,EVID_OSEVU!$A$1:$M$4972,4,FALSE)</f>
        <v>#N/A</v>
      </c>
      <c r="E1013" s="35"/>
      <c r="F1013" s="45" t="e">
        <f>VLOOKUP($A1013,EVID_OSEVU!$A$1:$M$4972,7,FALSE)</f>
        <v>#N/A</v>
      </c>
      <c r="G1013" s="45" t="e">
        <f>VLOOKUP($A1013,EVID_OSEVU!$A$1:$M$4972,8,FALSE)</f>
        <v>#N/A</v>
      </c>
      <c r="H1013" s="45" t="e">
        <f>VLOOKUP($A1013,EVID_OSEVU!$A$1:$M$4972,11,FALSE)</f>
        <v>#N/A</v>
      </c>
      <c r="I1013" s="58" t="e">
        <f>VLOOKUP($A1013,EVID_OSEVU!$A$1:$M$4972,11,FALSE)</f>
        <v>#N/A</v>
      </c>
      <c r="J1013" s="63" t="e">
        <f>VLOOKUP(K1013,Export6[#All],2,FALSE)</f>
        <v>#N/A</v>
      </c>
      <c r="K1013" s="32"/>
      <c r="L1013" s="33"/>
      <c r="M1013" s="67" t="e">
        <f t="shared" si="15"/>
        <v>#N/A</v>
      </c>
      <c r="N1013" s="61"/>
    </row>
    <row r="1014" spans="1:14" x14ac:dyDescent="0.2">
      <c r="A1014" s="32"/>
      <c r="B1014" s="45" t="e">
        <f>VLOOKUP($A1014,EVID_OSEVU!$A$1:$M$4972,2,FALSE)</f>
        <v>#N/A</v>
      </c>
      <c r="C1014" s="45" t="e">
        <f>VLOOKUP($A1014,EVID_OSEVU!$A$1:$M$4972,3,FALSE)</f>
        <v>#N/A</v>
      </c>
      <c r="D1014" s="45" t="e">
        <f>VLOOKUP($A1014,EVID_OSEVU!$A$1:$M$4972,4,FALSE)</f>
        <v>#N/A</v>
      </c>
      <c r="E1014" s="35"/>
      <c r="F1014" s="45" t="e">
        <f>VLOOKUP($A1014,EVID_OSEVU!$A$1:$M$4972,7,FALSE)</f>
        <v>#N/A</v>
      </c>
      <c r="G1014" s="45" t="e">
        <f>VLOOKUP($A1014,EVID_OSEVU!$A$1:$M$4972,8,FALSE)</f>
        <v>#N/A</v>
      </c>
      <c r="H1014" s="45" t="e">
        <f>VLOOKUP($A1014,EVID_OSEVU!$A$1:$M$4972,11,FALSE)</f>
        <v>#N/A</v>
      </c>
      <c r="I1014" s="58" t="e">
        <f>VLOOKUP($A1014,EVID_OSEVU!$A$1:$M$4972,11,FALSE)</f>
        <v>#N/A</v>
      </c>
      <c r="J1014" s="63" t="e">
        <f>VLOOKUP(K1014,Export6[#All],2,FALSE)</f>
        <v>#N/A</v>
      </c>
      <c r="K1014" s="32"/>
      <c r="L1014" s="33"/>
      <c r="M1014" s="67" t="e">
        <f t="shared" si="15"/>
        <v>#N/A</v>
      </c>
      <c r="N1014" s="61"/>
    </row>
    <row r="1015" spans="1:14" x14ac:dyDescent="0.2">
      <c r="A1015" s="32"/>
      <c r="B1015" s="45" t="e">
        <f>VLOOKUP($A1015,EVID_OSEVU!$A$1:$M$4972,2,FALSE)</f>
        <v>#N/A</v>
      </c>
      <c r="C1015" s="45" t="e">
        <f>VLOOKUP($A1015,EVID_OSEVU!$A$1:$M$4972,3,FALSE)</f>
        <v>#N/A</v>
      </c>
      <c r="D1015" s="45" t="e">
        <f>VLOOKUP($A1015,EVID_OSEVU!$A$1:$M$4972,4,FALSE)</f>
        <v>#N/A</v>
      </c>
      <c r="E1015" s="35"/>
      <c r="F1015" s="45" t="e">
        <f>VLOOKUP($A1015,EVID_OSEVU!$A$1:$M$4972,7,FALSE)</f>
        <v>#N/A</v>
      </c>
      <c r="G1015" s="45" t="e">
        <f>VLOOKUP($A1015,EVID_OSEVU!$A$1:$M$4972,8,FALSE)</f>
        <v>#N/A</v>
      </c>
      <c r="H1015" s="45" t="e">
        <f>VLOOKUP($A1015,EVID_OSEVU!$A$1:$M$4972,11,FALSE)</f>
        <v>#N/A</v>
      </c>
      <c r="I1015" s="58" t="e">
        <f>VLOOKUP($A1015,EVID_OSEVU!$A$1:$M$4972,11,FALSE)</f>
        <v>#N/A</v>
      </c>
      <c r="J1015" s="63" t="e">
        <f>VLOOKUP(K1015,Export6[#All],2,FALSE)</f>
        <v>#N/A</v>
      </c>
      <c r="K1015" s="32"/>
      <c r="L1015" s="33"/>
      <c r="M1015" s="67" t="e">
        <f t="shared" si="15"/>
        <v>#N/A</v>
      </c>
      <c r="N1015" s="61"/>
    </row>
    <row r="1016" spans="1:14" x14ac:dyDescent="0.2">
      <c r="A1016" s="32"/>
      <c r="B1016" s="45" t="e">
        <f>VLOOKUP($A1016,EVID_OSEVU!$A$1:$M$4972,2,FALSE)</f>
        <v>#N/A</v>
      </c>
      <c r="C1016" s="45" t="e">
        <f>VLOOKUP($A1016,EVID_OSEVU!$A$1:$M$4972,3,FALSE)</f>
        <v>#N/A</v>
      </c>
      <c r="D1016" s="45" t="e">
        <f>VLOOKUP($A1016,EVID_OSEVU!$A$1:$M$4972,4,FALSE)</f>
        <v>#N/A</v>
      </c>
      <c r="E1016" s="35"/>
      <c r="F1016" s="45" t="e">
        <f>VLOOKUP($A1016,EVID_OSEVU!$A$1:$M$4972,7,FALSE)</f>
        <v>#N/A</v>
      </c>
      <c r="G1016" s="45" t="e">
        <f>VLOOKUP($A1016,EVID_OSEVU!$A$1:$M$4972,8,FALSE)</f>
        <v>#N/A</v>
      </c>
      <c r="H1016" s="45" t="e">
        <f>VLOOKUP($A1016,EVID_OSEVU!$A$1:$M$4972,11,FALSE)</f>
        <v>#N/A</v>
      </c>
      <c r="I1016" s="58" t="e">
        <f>VLOOKUP($A1016,EVID_OSEVU!$A$1:$M$4972,11,FALSE)</f>
        <v>#N/A</v>
      </c>
      <c r="J1016" s="63" t="e">
        <f>VLOOKUP(K1016,Export6[#All],2,FALSE)</f>
        <v>#N/A</v>
      </c>
      <c r="K1016" s="32"/>
      <c r="L1016" s="33"/>
      <c r="M1016" s="67" t="e">
        <f t="shared" si="15"/>
        <v>#N/A</v>
      </c>
      <c r="N1016" s="61"/>
    </row>
    <row r="1017" spans="1:14" x14ac:dyDescent="0.2">
      <c r="A1017" s="32"/>
      <c r="B1017" s="45" t="e">
        <f>VLOOKUP($A1017,EVID_OSEVU!$A$1:$M$4972,2,FALSE)</f>
        <v>#N/A</v>
      </c>
      <c r="C1017" s="45" t="e">
        <f>VLOOKUP($A1017,EVID_OSEVU!$A$1:$M$4972,3,FALSE)</f>
        <v>#N/A</v>
      </c>
      <c r="D1017" s="45" t="e">
        <f>VLOOKUP($A1017,EVID_OSEVU!$A$1:$M$4972,4,FALSE)</f>
        <v>#N/A</v>
      </c>
      <c r="E1017" s="35"/>
      <c r="F1017" s="45" t="e">
        <f>VLOOKUP($A1017,EVID_OSEVU!$A$1:$M$4972,7,FALSE)</f>
        <v>#N/A</v>
      </c>
      <c r="G1017" s="45" t="e">
        <f>VLOOKUP($A1017,EVID_OSEVU!$A$1:$M$4972,8,FALSE)</f>
        <v>#N/A</v>
      </c>
      <c r="H1017" s="45" t="e">
        <f>VLOOKUP($A1017,EVID_OSEVU!$A$1:$M$4972,11,FALSE)</f>
        <v>#N/A</v>
      </c>
      <c r="I1017" s="58" t="e">
        <f>VLOOKUP($A1017,EVID_OSEVU!$A$1:$M$4972,11,FALSE)</f>
        <v>#N/A</v>
      </c>
      <c r="J1017" s="63" t="e">
        <f>VLOOKUP(K1017,Export6[#All],2,FALSE)</f>
        <v>#N/A</v>
      </c>
      <c r="K1017" s="32"/>
      <c r="L1017" s="33"/>
      <c r="M1017" s="67" t="e">
        <f t="shared" si="15"/>
        <v>#N/A</v>
      </c>
      <c r="N1017" s="61"/>
    </row>
    <row r="1018" spans="1:14" x14ac:dyDescent="0.2">
      <c r="A1018" s="32"/>
      <c r="B1018" s="45" t="e">
        <f>VLOOKUP($A1018,EVID_OSEVU!$A$1:$M$4972,2,FALSE)</f>
        <v>#N/A</v>
      </c>
      <c r="C1018" s="45" t="e">
        <f>VLOOKUP($A1018,EVID_OSEVU!$A$1:$M$4972,3,FALSE)</f>
        <v>#N/A</v>
      </c>
      <c r="D1018" s="45" t="e">
        <f>VLOOKUP($A1018,EVID_OSEVU!$A$1:$M$4972,4,FALSE)</f>
        <v>#N/A</v>
      </c>
      <c r="E1018" s="35"/>
      <c r="F1018" s="45" t="e">
        <f>VLOOKUP($A1018,EVID_OSEVU!$A$1:$M$4972,7,FALSE)</f>
        <v>#N/A</v>
      </c>
      <c r="G1018" s="45" t="e">
        <f>VLOOKUP($A1018,EVID_OSEVU!$A$1:$M$4972,8,FALSE)</f>
        <v>#N/A</v>
      </c>
      <c r="H1018" s="45" t="e">
        <f>VLOOKUP($A1018,EVID_OSEVU!$A$1:$M$4972,11,FALSE)</f>
        <v>#N/A</v>
      </c>
      <c r="I1018" s="58" t="e">
        <f>VLOOKUP($A1018,EVID_OSEVU!$A$1:$M$4972,11,FALSE)</f>
        <v>#N/A</v>
      </c>
      <c r="J1018" s="63" t="e">
        <f>VLOOKUP(K1018,Export6[#All],2,FALSE)</f>
        <v>#N/A</v>
      </c>
      <c r="K1018" s="32"/>
      <c r="L1018" s="33"/>
      <c r="M1018" s="67" t="e">
        <f t="shared" si="15"/>
        <v>#N/A</v>
      </c>
      <c r="N1018" s="61"/>
    </row>
    <row r="1019" spans="1:14" x14ac:dyDescent="0.2">
      <c r="A1019" s="32"/>
      <c r="B1019" s="45" t="e">
        <f>VLOOKUP($A1019,EVID_OSEVU!$A$1:$M$4972,2,FALSE)</f>
        <v>#N/A</v>
      </c>
      <c r="C1019" s="45" t="e">
        <f>VLOOKUP($A1019,EVID_OSEVU!$A$1:$M$4972,3,FALSE)</f>
        <v>#N/A</v>
      </c>
      <c r="D1019" s="45" t="e">
        <f>VLOOKUP($A1019,EVID_OSEVU!$A$1:$M$4972,4,FALSE)</f>
        <v>#N/A</v>
      </c>
      <c r="E1019" s="35"/>
      <c r="F1019" s="45" t="e">
        <f>VLOOKUP($A1019,EVID_OSEVU!$A$1:$M$4972,7,FALSE)</f>
        <v>#N/A</v>
      </c>
      <c r="G1019" s="45" t="e">
        <f>VLOOKUP($A1019,EVID_OSEVU!$A$1:$M$4972,8,FALSE)</f>
        <v>#N/A</v>
      </c>
      <c r="H1019" s="45" t="e">
        <f>VLOOKUP($A1019,EVID_OSEVU!$A$1:$M$4972,11,FALSE)</f>
        <v>#N/A</v>
      </c>
      <c r="I1019" s="58" t="e">
        <f>VLOOKUP($A1019,EVID_OSEVU!$A$1:$M$4972,11,FALSE)</f>
        <v>#N/A</v>
      </c>
      <c r="J1019" s="63" t="e">
        <f>VLOOKUP(K1019,Export6[#All],2,FALSE)</f>
        <v>#N/A</v>
      </c>
      <c r="K1019" s="32"/>
      <c r="L1019" s="33"/>
      <c r="M1019" s="67" t="e">
        <f t="shared" si="15"/>
        <v>#N/A</v>
      </c>
      <c r="N1019" s="61"/>
    </row>
    <row r="1020" spans="1:14" x14ac:dyDescent="0.2">
      <c r="A1020" s="32"/>
      <c r="B1020" s="45" t="e">
        <f>VLOOKUP($A1020,EVID_OSEVU!$A$1:$M$4972,2,FALSE)</f>
        <v>#N/A</v>
      </c>
      <c r="C1020" s="45" t="e">
        <f>VLOOKUP($A1020,EVID_OSEVU!$A$1:$M$4972,3,FALSE)</f>
        <v>#N/A</v>
      </c>
      <c r="D1020" s="45" t="e">
        <f>VLOOKUP($A1020,EVID_OSEVU!$A$1:$M$4972,4,FALSE)</f>
        <v>#N/A</v>
      </c>
      <c r="E1020" s="35"/>
      <c r="F1020" s="45" t="e">
        <f>VLOOKUP($A1020,EVID_OSEVU!$A$1:$M$4972,7,FALSE)</f>
        <v>#N/A</v>
      </c>
      <c r="G1020" s="45" t="e">
        <f>VLOOKUP($A1020,EVID_OSEVU!$A$1:$M$4972,8,FALSE)</f>
        <v>#N/A</v>
      </c>
      <c r="H1020" s="45" t="e">
        <f>VLOOKUP($A1020,EVID_OSEVU!$A$1:$M$4972,11,FALSE)</f>
        <v>#N/A</v>
      </c>
      <c r="I1020" s="58" t="e">
        <f>VLOOKUP($A1020,EVID_OSEVU!$A$1:$M$4972,11,FALSE)</f>
        <v>#N/A</v>
      </c>
      <c r="J1020" s="63" t="e">
        <f>VLOOKUP(K1020,Export6[#All],2,FALSE)</f>
        <v>#N/A</v>
      </c>
      <c r="K1020" s="32"/>
      <c r="L1020" s="33"/>
      <c r="M1020" s="67" t="e">
        <f t="shared" si="15"/>
        <v>#N/A</v>
      </c>
      <c r="N1020" s="61"/>
    </row>
    <row r="1021" spans="1:14" x14ac:dyDescent="0.2">
      <c r="A1021" s="32"/>
      <c r="B1021" s="45" t="e">
        <f>VLOOKUP($A1021,EVID_OSEVU!$A$1:$M$4972,2,FALSE)</f>
        <v>#N/A</v>
      </c>
      <c r="C1021" s="45" t="e">
        <f>VLOOKUP($A1021,EVID_OSEVU!$A$1:$M$4972,3,FALSE)</f>
        <v>#N/A</v>
      </c>
      <c r="D1021" s="45" t="e">
        <f>VLOOKUP($A1021,EVID_OSEVU!$A$1:$M$4972,4,FALSE)</f>
        <v>#N/A</v>
      </c>
      <c r="E1021" s="35"/>
      <c r="F1021" s="45" t="e">
        <f>VLOOKUP($A1021,EVID_OSEVU!$A$1:$M$4972,7,FALSE)</f>
        <v>#N/A</v>
      </c>
      <c r="G1021" s="45" t="e">
        <f>VLOOKUP($A1021,EVID_OSEVU!$A$1:$M$4972,8,FALSE)</f>
        <v>#N/A</v>
      </c>
      <c r="H1021" s="45" t="e">
        <f>VLOOKUP($A1021,EVID_OSEVU!$A$1:$M$4972,11,FALSE)</f>
        <v>#N/A</v>
      </c>
      <c r="I1021" s="58" t="e">
        <f>VLOOKUP($A1021,EVID_OSEVU!$A$1:$M$4972,11,FALSE)</f>
        <v>#N/A</v>
      </c>
      <c r="J1021" s="63" t="e">
        <f>VLOOKUP(K1021,Export6[#All],2,FALSE)</f>
        <v>#N/A</v>
      </c>
      <c r="K1021" s="32"/>
      <c r="L1021" s="33"/>
      <c r="M1021" s="67" t="e">
        <f t="shared" si="15"/>
        <v>#N/A</v>
      </c>
      <c r="N1021" s="61"/>
    </row>
    <row r="1022" spans="1:14" x14ac:dyDescent="0.2">
      <c r="A1022" s="32"/>
      <c r="B1022" s="45" t="e">
        <f>VLOOKUP($A1022,EVID_OSEVU!$A$1:$M$4972,2,FALSE)</f>
        <v>#N/A</v>
      </c>
      <c r="C1022" s="45" t="e">
        <f>VLOOKUP($A1022,EVID_OSEVU!$A$1:$M$4972,3,FALSE)</f>
        <v>#N/A</v>
      </c>
      <c r="D1022" s="45" t="e">
        <f>VLOOKUP($A1022,EVID_OSEVU!$A$1:$M$4972,4,FALSE)</f>
        <v>#N/A</v>
      </c>
      <c r="E1022" s="35"/>
      <c r="F1022" s="45" t="e">
        <f>VLOOKUP($A1022,EVID_OSEVU!$A$1:$M$4972,7,FALSE)</f>
        <v>#N/A</v>
      </c>
      <c r="G1022" s="45" t="e">
        <f>VLOOKUP($A1022,EVID_OSEVU!$A$1:$M$4972,8,FALSE)</f>
        <v>#N/A</v>
      </c>
      <c r="H1022" s="45" t="e">
        <f>VLOOKUP($A1022,EVID_OSEVU!$A$1:$M$4972,11,FALSE)</f>
        <v>#N/A</v>
      </c>
      <c r="I1022" s="58" t="e">
        <f>VLOOKUP($A1022,EVID_OSEVU!$A$1:$M$4972,11,FALSE)</f>
        <v>#N/A</v>
      </c>
      <c r="J1022" s="63" t="e">
        <f>VLOOKUP(K1022,Export6[#All],2,FALSE)</f>
        <v>#N/A</v>
      </c>
      <c r="K1022" s="32"/>
      <c r="L1022" s="33"/>
      <c r="M1022" s="67" t="e">
        <f t="shared" si="15"/>
        <v>#N/A</v>
      </c>
      <c r="N1022" s="61"/>
    </row>
    <row r="1023" spans="1:14" x14ac:dyDescent="0.2">
      <c r="A1023" s="32"/>
      <c r="B1023" s="45" t="e">
        <f>VLOOKUP($A1023,EVID_OSEVU!$A$1:$M$4972,2,FALSE)</f>
        <v>#N/A</v>
      </c>
      <c r="C1023" s="45" t="e">
        <f>VLOOKUP($A1023,EVID_OSEVU!$A$1:$M$4972,3,FALSE)</f>
        <v>#N/A</v>
      </c>
      <c r="D1023" s="45" t="e">
        <f>VLOOKUP($A1023,EVID_OSEVU!$A$1:$M$4972,4,FALSE)</f>
        <v>#N/A</v>
      </c>
      <c r="E1023" s="35"/>
      <c r="F1023" s="45" t="e">
        <f>VLOOKUP($A1023,EVID_OSEVU!$A$1:$M$4972,7,FALSE)</f>
        <v>#N/A</v>
      </c>
      <c r="G1023" s="45" t="e">
        <f>VLOOKUP($A1023,EVID_OSEVU!$A$1:$M$4972,8,FALSE)</f>
        <v>#N/A</v>
      </c>
      <c r="H1023" s="45" t="e">
        <f>VLOOKUP($A1023,EVID_OSEVU!$A$1:$M$4972,11,FALSE)</f>
        <v>#N/A</v>
      </c>
      <c r="I1023" s="58" t="e">
        <f>VLOOKUP($A1023,EVID_OSEVU!$A$1:$M$4972,11,FALSE)</f>
        <v>#N/A</v>
      </c>
      <c r="J1023" s="63" t="e">
        <f>VLOOKUP(K1023,Export6[#All],2,FALSE)</f>
        <v>#N/A</v>
      </c>
      <c r="K1023" s="32"/>
      <c r="L1023" s="33"/>
      <c r="M1023" s="67" t="e">
        <f t="shared" si="15"/>
        <v>#N/A</v>
      </c>
      <c r="N1023" s="61"/>
    </row>
    <row r="1024" spans="1:14" x14ac:dyDescent="0.2">
      <c r="A1024" s="32"/>
      <c r="B1024" s="45" t="e">
        <f>VLOOKUP($A1024,EVID_OSEVU!$A$1:$M$4972,2,FALSE)</f>
        <v>#N/A</v>
      </c>
      <c r="C1024" s="45" t="e">
        <f>VLOOKUP($A1024,EVID_OSEVU!$A$1:$M$4972,3,FALSE)</f>
        <v>#N/A</v>
      </c>
      <c r="D1024" s="45" t="e">
        <f>VLOOKUP($A1024,EVID_OSEVU!$A$1:$M$4972,4,FALSE)</f>
        <v>#N/A</v>
      </c>
      <c r="E1024" s="35"/>
      <c r="F1024" s="45" t="e">
        <f>VLOOKUP($A1024,EVID_OSEVU!$A$1:$M$4972,7,FALSE)</f>
        <v>#N/A</v>
      </c>
      <c r="G1024" s="45" t="e">
        <f>VLOOKUP($A1024,EVID_OSEVU!$A$1:$M$4972,8,FALSE)</f>
        <v>#N/A</v>
      </c>
      <c r="H1024" s="45" t="e">
        <f>VLOOKUP($A1024,EVID_OSEVU!$A$1:$M$4972,11,FALSE)</f>
        <v>#N/A</v>
      </c>
      <c r="I1024" s="58" t="e">
        <f>VLOOKUP($A1024,EVID_OSEVU!$A$1:$M$4972,11,FALSE)</f>
        <v>#N/A</v>
      </c>
      <c r="J1024" s="63" t="e">
        <f>VLOOKUP(K1024,Export6[#All],2,FALSE)</f>
        <v>#N/A</v>
      </c>
      <c r="K1024" s="32"/>
      <c r="L1024" s="33"/>
      <c r="M1024" s="67" t="e">
        <f t="shared" si="15"/>
        <v>#N/A</v>
      </c>
      <c r="N1024" s="61"/>
    </row>
    <row r="1025" spans="1:14" x14ac:dyDescent="0.2">
      <c r="A1025" s="32"/>
      <c r="B1025" s="45" t="e">
        <f>VLOOKUP($A1025,EVID_OSEVU!$A$1:$M$4972,2,FALSE)</f>
        <v>#N/A</v>
      </c>
      <c r="C1025" s="45" t="e">
        <f>VLOOKUP($A1025,EVID_OSEVU!$A$1:$M$4972,3,FALSE)</f>
        <v>#N/A</v>
      </c>
      <c r="D1025" s="45" t="e">
        <f>VLOOKUP($A1025,EVID_OSEVU!$A$1:$M$4972,4,FALSE)</f>
        <v>#N/A</v>
      </c>
      <c r="E1025" s="35"/>
      <c r="F1025" s="45" t="e">
        <f>VLOOKUP($A1025,EVID_OSEVU!$A$1:$M$4972,7,FALSE)</f>
        <v>#N/A</v>
      </c>
      <c r="G1025" s="45" t="e">
        <f>VLOOKUP($A1025,EVID_OSEVU!$A$1:$M$4972,8,FALSE)</f>
        <v>#N/A</v>
      </c>
      <c r="H1025" s="45" t="e">
        <f>VLOOKUP($A1025,EVID_OSEVU!$A$1:$M$4972,11,FALSE)</f>
        <v>#N/A</v>
      </c>
      <c r="I1025" s="58" t="e">
        <f>VLOOKUP($A1025,EVID_OSEVU!$A$1:$M$4972,11,FALSE)</f>
        <v>#N/A</v>
      </c>
      <c r="J1025" s="63" t="e">
        <f>VLOOKUP(K1025,Export6[#All],2,FALSE)</f>
        <v>#N/A</v>
      </c>
      <c r="K1025" s="32"/>
      <c r="L1025" s="33"/>
      <c r="M1025" s="67" t="e">
        <f t="shared" si="15"/>
        <v>#N/A</v>
      </c>
      <c r="N1025" s="61"/>
    </row>
    <row r="1026" spans="1:14" x14ac:dyDescent="0.2">
      <c r="A1026" s="32"/>
      <c r="B1026" s="45" t="e">
        <f>VLOOKUP($A1026,EVID_OSEVU!$A$1:$M$4972,2,FALSE)</f>
        <v>#N/A</v>
      </c>
      <c r="C1026" s="45" t="e">
        <f>VLOOKUP($A1026,EVID_OSEVU!$A$1:$M$4972,3,FALSE)</f>
        <v>#N/A</v>
      </c>
      <c r="D1026" s="45" t="e">
        <f>VLOOKUP($A1026,EVID_OSEVU!$A$1:$M$4972,4,FALSE)</f>
        <v>#N/A</v>
      </c>
      <c r="E1026" s="35"/>
      <c r="F1026" s="45" t="e">
        <f>VLOOKUP($A1026,EVID_OSEVU!$A$1:$M$4972,7,FALSE)</f>
        <v>#N/A</v>
      </c>
      <c r="G1026" s="45" t="e">
        <f>VLOOKUP($A1026,EVID_OSEVU!$A$1:$M$4972,8,FALSE)</f>
        <v>#N/A</v>
      </c>
      <c r="H1026" s="45" t="e">
        <f>VLOOKUP($A1026,EVID_OSEVU!$A$1:$M$4972,11,FALSE)</f>
        <v>#N/A</v>
      </c>
      <c r="I1026" s="58" t="e">
        <f>VLOOKUP($A1026,EVID_OSEVU!$A$1:$M$4972,11,FALSE)</f>
        <v>#N/A</v>
      </c>
      <c r="J1026" s="63" t="e">
        <f>VLOOKUP(K1026,Export6[#All],2,FALSE)</f>
        <v>#N/A</v>
      </c>
      <c r="K1026" s="32"/>
      <c r="L1026" s="33"/>
      <c r="M1026" s="67" t="e">
        <f t="shared" si="15"/>
        <v>#N/A</v>
      </c>
      <c r="N1026" s="61"/>
    </row>
    <row r="1027" spans="1:14" x14ac:dyDescent="0.2">
      <c r="A1027" s="32"/>
      <c r="B1027" s="45" t="e">
        <f>VLOOKUP($A1027,EVID_OSEVU!$A$1:$M$4972,2,FALSE)</f>
        <v>#N/A</v>
      </c>
      <c r="C1027" s="45" t="e">
        <f>VLOOKUP($A1027,EVID_OSEVU!$A$1:$M$4972,3,FALSE)</f>
        <v>#N/A</v>
      </c>
      <c r="D1027" s="45" t="e">
        <f>VLOOKUP($A1027,EVID_OSEVU!$A$1:$M$4972,4,FALSE)</f>
        <v>#N/A</v>
      </c>
      <c r="E1027" s="35"/>
      <c r="F1027" s="45" t="e">
        <f>VLOOKUP($A1027,EVID_OSEVU!$A$1:$M$4972,7,FALSE)</f>
        <v>#N/A</v>
      </c>
      <c r="G1027" s="45" t="e">
        <f>VLOOKUP($A1027,EVID_OSEVU!$A$1:$M$4972,8,FALSE)</f>
        <v>#N/A</v>
      </c>
      <c r="H1027" s="45" t="e">
        <f>VLOOKUP($A1027,EVID_OSEVU!$A$1:$M$4972,11,FALSE)</f>
        <v>#N/A</v>
      </c>
      <c r="I1027" s="58" t="e">
        <f>VLOOKUP($A1027,EVID_OSEVU!$A$1:$M$4972,11,FALSE)</f>
        <v>#N/A</v>
      </c>
      <c r="J1027" s="63" t="e">
        <f>VLOOKUP(K1027,Export6[#All],2,FALSE)</f>
        <v>#N/A</v>
      </c>
      <c r="K1027" s="32"/>
      <c r="L1027" s="33"/>
      <c r="M1027" s="67" t="e">
        <f t="shared" si="15"/>
        <v>#N/A</v>
      </c>
      <c r="N1027" s="61"/>
    </row>
    <row r="1028" spans="1:14" x14ac:dyDescent="0.2">
      <c r="A1028" s="32"/>
      <c r="B1028" s="45" t="e">
        <f>VLOOKUP($A1028,EVID_OSEVU!$A$1:$M$4972,2,FALSE)</f>
        <v>#N/A</v>
      </c>
      <c r="C1028" s="45" t="e">
        <f>VLOOKUP($A1028,EVID_OSEVU!$A$1:$M$4972,3,FALSE)</f>
        <v>#N/A</v>
      </c>
      <c r="D1028" s="45" t="e">
        <f>VLOOKUP($A1028,EVID_OSEVU!$A$1:$M$4972,4,FALSE)</f>
        <v>#N/A</v>
      </c>
      <c r="E1028" s="35"/>
      <c r="F1028" s="45" t="e">
        <f>VLOOKUP($A1028,EVID_OSEVU!$A$1:$M$4972,7,FALSE)</f>
        <v>#N/A</v>
      </c>
      <c r="G1028" s="45" t="e">
        <f>VLOOKUP($A1028,EVID_OSEVU!$A$1:$M$4972,8,FALSE)</f>
        <v>#N/A</v>
      </c>
      <c r="H1028" s="45" t="e">
        <f>VLOOKUP($A1028,EVID_OSEVU!$A$1:$M$4972,11,FALSE)</f>
        <v>#N/A</v>
      </c>
      <c r="I1028" s="58" t="e">
        <f>VLOOKUP($A1028,EVID_OSEVU!$A$1:$M$4972,11,FALSE)</f>
        <v>#N/A</v>
      </c>
      <c r="J1028" s="63" t="e">
        <f>VLOOKUP(K1028,Export6[#All],2,FALSE)</f>
        <v>#N/A</v>
      </c>
      <c r="K1028" s="32"/>
      <c r="L1028" s="33"/>
      <c r="M1028" s="67" t="e">
        <f t="shared" ref="M1028:M1091" si="16">L1028*I1028</f>
        <v>#N/A</v>
      </c>
      <c r="N1028" s="61"/>
    </row>
    <row r="1029" spans="1:14" x14ac:dyDescent="0.2">
      <c r="A1029" s="32"/>
      <c r="B1029" s="45" t="e">
        <f>VLOOKUP($A1029,EVID_OSEVU!$A$1:$M$4972,2,FALSE)</f>
        <v>#N/A</v>
      </c>
      <c r="C1029" s="45" t="e">
        <f>VLOOKUP($A1029,EVID_OSEVU!$A$1:$M$4972,3,FALSE)</f>
        <v>#N/A</v>
      </c>
      <c r="D1029" s="45" t="e">
        <f>VLOOKUP($A1029,EVID_OSEVU!$A$1:$M$4972,4,FALSE)</f>
        <v>#N/A</v>
      </c>
      <c r="E1029" s="35"/>
      <c r="F1029" s="45" t="e">
        <f>VLOOKUP($A1029,EVID_OSEVU!$A$1:$M$4972,7,FALSE)</f>
        <v>#N/A</v>
      </c>
      <c r="G1029" s="45" t="e">
        <f>VLOOKUP($A1029,EVID_OSEVU!$A$1:$M$4972,8,FALSE)</f>
        <v>#N/A</v>
      </c>
      <c r="H1029" s="45" t="e">
        <f>VLOOKUP($A1029,EVID_OSEVU!$A$1:$M$4972,11,FALSE)</f>
        <v>#N/A</v>
      </c>
      <c r="I1029" s="58" t="e">
        <f>VLOOKUP($A1029,EVID_OSEVU!$A$1:$M$4972,11,FALSE)</f>
        <v>#N/A</v>
      </c>
      <c r="J1029" s="63" t="e">
        <f>VLOOKUP(K1029,Export6[#All],2,FALSE)</f>
        <v>#N/A</v>
      </c>
      <c r="K1029" s="32"/>
      <c r="L1029" s="33"/>
      <c r="M1029" s="67" t="e">
        <f t="shared" si="16"/>
        <v>#N/A</v>
      </c>
      <c r="N1029" s="61"/>
    </row>
    <row r="1030" spans="1:14" x14ac:dyDescent="0.2">
      <c r="A1030" s="32"/>
      <c r="B1030" s="45" t="e">
        <f>VLOOKUP($A1030,EVID_OSEVU!$A$1:$M$4972,2,FALSE)</f>
        <v>#N/A</v>
      </c>
      <c r="C1030" s="45" t="e">
        <f>VLOOKUP($A1030,EVID_OSEVU!$A$1:$M$4972,3,FALSE)</f>
        <v>#N/A</v>
      </c>
      <c r="D1030" s="45" t="e">
        <f>VLOOKUP($A1030,EVID_OSEVU!$A$1:$M$4972,4,FALSE)</f>
        <v>#N/A</v>
      </c>
      <c r="E1030" s="35"/>
      <c r="F1030" s="45" t="e">
        <f>VLOOKUP($A1030,EVID_OSEVU!$A$1:$M$4972,7,FALSE)</f>
        <v>#N/A</v>
      </c>
      <c r="G1030" s="45" t="e">
        <f>VLOOKUP($A1030,EVID_OSEVU!$A$1:$M$4972,8,FALSE)</f>
        <v>#N/A</v>
      </c>
      <c r="H1030" s="45" t="e">
        <f>VLOOKUP($A1030,EVID_OSEVU!$A$1:$M$4972,11,FALSE)</f>
        <v>#N/A</v>
      </c>
      <c r="I1030" s="58" t="e">
        <f>VLOOKUP($A1030,EVID_OSEVU!$A$1:$M$4972,11,FALSE)</f>
        <v>#N/A</v>
      </c>
      <c r="J1030" s="63" t="e">
        <f>VLOOKUP(K1030,Export6[#All],2,FALSE)</f>
        <v>#N/A</v>
      </c>
      <c r="K1030" s="32"/>
      <c r="L1030" s="33"/>
      <c r="M1030" s="67" t="e">
        <f t="shared" si="16"/>
        <v>#N/A</v>
      </c>
      <c r="N1030" s="61"/>
    </row>
    <row r="1031" spans="1:14" x14ac:dyDescent="0.2">
      <c r="A1031" s="32"/>
      <c r="B1031" s="45" t="e">
        <f>VLOOKUP($A1031,EVID_OSEVU!$A$1:$M$4972,2,FALSE)</f>
        <v>#N/A</v>
      </c>
      <c r="C1031" s="45" t="e">
        <f>VLOOKUP($A1031,EVID_OSEVU!$A$1:$M$4972,3,FALSE)</f>
        <v>#N/A</v>
      </c>
      <c r="D1031" s="45" t="e">
        <f>VLOOKUP($A1031,EVID_OSEVU!$A$1:$M$4972,4,FALSE)</f>
        <v>#N/A</v>
      </c>
      <c r="E1031" s="35"/>
      <c r="F1031" s="45" t="e">
        <f>VLOOKUP($A1031,EVID_OSEVU!$A$1:$M$4972,7,FALSE)</f>
        <v>#N/A</v>
      </c>
      <c r="G1031" s="45" t="e">
        <f>VLOOKUP($A1031,EVID_OSEVU!$A$1:$M$4972,8,FALSE)</f>
        <v>#N/A</v>
      </c>
      <c r="H1031" s="45" t="e">
        <f>VLOOKUP($A1031,EVID_OSEVU!$A$1:$M$4972,11,FALSE)</f>
        <v>#N/A</v>
      </c>
      <c r="I1031" s="58" t="e">
        <f>VLOOKUP($A1031,EVID_OSEVU!$A$1:$M$4972,11,FALSE)</f>
        <v>#N/A</v>
      </c>
      <c r="J1031" s="63" t="e">
        <f>VLOOKUP(K1031,Export6[#All],2,FALSE)</f>
        <v>#N/A</v>
      </c>
      <c r="K1031" s="32"/>
      <c r="L1031" s="33"/>
      <c r="M1031" s="67" t="e">
        <f t="shared" si="16"/>
        <v>#N/A</v>
      </c>
      <c r="N1031" s="61"/>
    </row>
    <row r="1032" spans="1:14" x14ac:dyDescent="0.2">
      <c r="A1032" s="32"/>
      <c r="B1032" s="45" t="e">
        <f>VLOOKUP($A1032,EVID_OSEVU!$A$1:$M$4972,2,FALSE)</f>
        <v>#N/A</v>
      </c>
      <c r="C1032" s="45" t="e">
        <f>VLOOKUP($A1032,EVID_OSEVU!$A$1:$M$4972,3,FALSE)</f>
        <v>#N/A</v>
      </c>
      <c r="D1032" s="45" t="e">
        <f>VLOOKUP($A1032,EVID_OSEVU!$A$1:$M$4972,4,FALSE)</f>
        <v>#N/A</v>
      </c>
      <c r="E1032" s="35"/>
      <c r="F1032" s="45" t="e">
        <f>VLOOKUP($A1032,EVID_OSEVU!$A$1:$M$4972,7,FALSE)</f>
        <v>#N/A</v>
      </c>
      <c r="G1032" s="45" t="e">
        <f>VLOOKUP($A1032,EVID_OSEVU!$A$1:$M$4972,8,FALSE)</f>
        <v>#N/A</v>
      </c>
      <c r="H1032" s="45" t="e">
        <f>VLOOKUP($A1032,EVID_OSEVU!$A$1:$M$4972,11,FALSE)</f>
        <v>#N/A</v>
      </c>
      <c r="I1032" s="58" t="e">
        <f>VLOOKUP($A1032,EVID_OSEVU!$A$1:$M$4972,11,FALSE)</f>
        <v>#N/A</v>
      </c>
      <c r="J1032" s="63" t="e">
        <f>VLOOKUP(K1032,Export6[#All],2,FALSE)</f>
        <v>#N/A</v>
      </c>
      <c r="K1032" s="32"/>
      <c r="L1032" s="33"/>
      <c r="M1032" s="67" t="e">
        <f t="shared" si="16"/>
        <v>#N/A</v>
      </c>
      <c r="N1032" s="61"/>
    </row>
    <row r="1033" spans="1:14" x14ac:dyDescent="0.2">
      <c r="A1033" s="32"/>
      <c r="B1033" s="45" t="e">
        <f>VLOOKUP($A1033,EVID_OSEVU!$A$1:$M$4972,2,FALSE)</f>
        <v>#N/A</v>
      </c>
      <c r="C1033" s="45" t="e">
        <f>VLOOKUP($A1033,EVID_OSEVU!$A$1:$M$4972,3,FALSE)</f>
        <v>#N/A</v>
      </c>
      <c r="D1033" s="45" t="e">
        <f>VLOOKUP($A1033,EVID_OSEVU!$A$1:$M$4972,4,FALSE)</f>
        <v>#N/A</v>
      </c>
      <c r="E1033" s="35"/>
      <c r="F1033" s="45" t="e">
        <f>VLOOKUP($A1033,EVID_OSEVU!$A$1:$M$4972,7,FALSE)</f>
        <v>#N/A</v>
      </c>
      <c r="G1033" s="45" t="e">
        <f>VLOOKUP($A1033,EVID_OSEVU!$A$1:$M$4972,8,FALSE)</f>
        <v>#N/A</v>
      </c>
      <c r="H1033" s="45" t="e">
        <f>VLOOKUP($A1033,EVID_OSEVU!$A$1:$M$4972,11,FALSE)</f>
        <v>#N/A</v>
      </c>
      <c r="I1033" s="58" t="e">
        <f>VLOOKUP($A1033,EVID_OSEVU!$A$1:$M$4972,11,FALSE)</f>
        <v>#N/A</v>
      </c>
      <c r="J1033" s="63" t="e">
        <f>VLOOKUP(K1033,Export6[#All],2,FALSE)</f>
        <v>#N/A</v>
      </c>
      <c r="K1033" s="32"/>
      <c r="L1033" s="33"/>
      <c r="M1033" s="67" t="e">
        <f t="shared" si="16"/>
        <v>#N/A</v>
      </c>
      <c r="N1033" s="61"/>
    </row>
    <row r="1034" spans="1:14" x14ac:dyDescent="0.2">
      <c r="A1034" s="32"/>
      <c r="B1034" s="45" t="e">
        <f>VLOOKUP($A1034,EVID_OSEVU!$A$1:$M$4972,2,FALSE)</f>
        <v>#N/A</v>
      </c>
      <c r="C1034" s="45" t="e">
        <f>VLOOKUP($A1034,EVID_OSEVU!$A$1:$M$4972,3,FALSE)</f>
        <v>#N/A</v>
      </c>
      <c r="D1034" s="45" t="e">
        <f>VLOOKUP($A1034,EVID_OSEVU!$A$1:$M$4972,4,FALSE)</f>
        <v>#N/A</v>
      </c>
      <c r="E1034" s="35"/>
      <c r="F1034" s="45" t="e">
        <f>VLOOKUP($A1034,EVID_OSEVU!$A$1:$M$4972,7,FALSE)</f>
        <v>#N/A</v>
      </c>
      <c r="G1034" s="45" t="e">
        <f>VLOOKUP($A1034,EVID_OSEVU!$A$1:$M$4972,8,FALSE)</f>
        <v>#N/A</v>
      </c>
      <c r="H1034" s="45" t="e">
        <f>VLOOKUP($A1034,EVID_OSEVU!$A$1:$M$4972,11,FALSE)</f>
        <v>#N/A</v>
      </c>
      <c r="I1034" s="58" t="e">
        <f>VLOOKUP($A1034,EVID_OSEVU!$A$1:$M$4972,11,FALSE)</f>
        <v>#N/A</v>
      </c>
      <c r="J1034" s="63" t="e">
        <f>VLOOKUP(K1034,Export6[#All],2,FALSE)</f>
        <v>#N/A</v>
      </c>
      <c r="K1034" s="32"/>
      <c r="L1034" s="33"/>
      <c r="M1034" s="67" t="e">
        <f t="shared" si="16"/>
        <v>#N/A</v>
      </c>
      <c r="N1034" s="61"/>
    </row>
    <row r="1035" spans="1:14" x14ac:dyDescent="0.2">
      <c r="A1035" s="32"/>
      <c r="B1035" s="45" t="e">
        <f>VLOOKUP($A1035,EVID_OSEVU!$A$1:$M$4972,2,FALSE)</f>
        <v>#N/A</v>
      </c>
      <c r="C1035" s="45" t="e">
        <f>VLOOKUP($A1035,EVID_OSEVU!$A$1:$M$4972,3,FALSE)</f>
        <v>#N/A</v>
      </c>
      <c r="D1035" s="45" t="e">
        <f>VLOOKUP($A1035,EVID_OSEVU!$A$1:$M$4972,4,FALSE)</f>
        <v>#N/A</v>
      </c>
      <c r="E1035" s="35"/>
      <c r="F1035" s="45" t="e">
        <f>VLOOKUP($A1035,EVID_OSEVU!$A$1:$M$4972,7,FALSE)</f>
        <v>#N/A</v>
      </c>
      <c r="G1035" s="45" t="e">
        <f>VLOOKUP($A1035,EVID_OSEVU!$A$1:$M$4972,8,FALSE)</f>
        <v>#N/A</v>
      </c>
      <c r="H1035" s="45" t="e">
        <f>VLOOKUP($A1035,EVID_OSEVU!$A$1:$M$4972,11,FALSE)</f>
        <v>#N/A</v>
      </c>
      <c r="I1035" s="58" t="e">
        <f>VLOOKUP($A1035,EVID_OSEVU!$A$1:$M$4972,11,FALSE)</f>
        <v>#N/A</v>
      </c>
      <c r="J1035" s="63" t="e">
        <f>VLOOKUP(K1035,Export6[#All],2,FALSE)</f>
        <v>#N/A</v>
      </c>
      <c r="K1035" s="32"/>
      <c r="L1035" s="33"/>
      <c r="M1035" s="67" t="e">
        <f t="shared" si="16"/>
        <v>#N/A</v>
      </c>
      <c r="N1035" s="61"/>
    </row>
    <row r="1036" spans="1:14" x14ac:dyDescent="0.2">
      <c r="A1036" s="32"/>
      <c r="B1036" s="45" t="e">
        <f>VLOOKUP($A1036,EVID_OSEVU!$A$1:$M$4972,2,FALSE)</f>
        <v>#N/A</v>
      </c>
      <c r="C1036" s="45" t="e">
        <f>VLOOKUP($A1036,EVID_OSEVU!$A$1:$M$4972,3,FALSE)</f>
        <v>#N/A</v>
      </c>
      <c r="D1036" s="45" t="e">
        <f>VLOOKUP($A1036,EVID_OSEVU!$A$1:$M$4972,4,FALSE)</f>
        <v>#N/A</v>
      </c>
      <c r="E1036" s="35"/>
      <c r="F1036" s="45" t="e">
        <f>VLOOKUP($A1036,EVID_OSEVU!$A$1:$M$4972,7,FALSE)</f>
        <v>#N/A</v>
      </c>
      <c r="G1036" s="45" t="e">
        <f>VLOOKUP($A1036,EVID_OSEVU!$A$1:$M$4972,8,FALSE)</f>
        <v>#N/A</v>
      </c>
      <c r="H1036" s="45" t="e">
        <f>VLOOKUP($A1036,EVID_OSEVU!$A$1:$M$4972,11,FALSE)</f>
        <v>#N/A</v>
      </c>
      <c r="I1036" s="58" t="e">
        <f>VLOOKUP($A1036,EVID_OSEVU!$A$1:$M$4972,11,FALSE)</f>
        <v>#N/A</v>
      </c>
      <c r="J1036" s="63" t="e">
        <f>VLOOKUP(K1036,Export6[#All],2,FALSE)</f>
        <v>#N/A</v>
      </c>
      <c r="K1036" s="32"/>
      <c r="L1036" s="33"/>
      <c r="M1036" s="67" t="e">
        <f t="shared" si="16"/>
        <v>#N/A</v>
      </c>
      <c r="N1036" s="61"/>
    </row>
    <row r="1037" spans="1:14" x14ac:dyDescent="0.2">
      <c r="A1037" s="32"/>
      <c r="B1037" s="45" t="e">
        <f>VLOOKUP($A1037,EVID_OSEVU!$A$1:$M$4972,2,FALSE)</f>
        <v>#N/A</v>
      </c>
      <c r="C1037" s="45" t="e">
        <f>VLOOKUP($A1037,EVID_OSEVU!$A$1:$M$4972,3,FALSE)</f>
        <v>#N/A</v>
      </c>
      <c r="D1037" s="45" t="e">
        <f>VLOOKUP($A1037,EVID_OSEVU!$A$1:$M$4972,4,FALSE)</f>
        <v>#N/A</v>
      </c>
      <c r="E1037" s="35"/>
      <c r="F1037" s="45" t="e">
        <f>VLOOKUP($A1037,EVID_OSEVU!$A$1:$M$4972,7,FALSE)</f>
        <v>#N/A</v>
      </c>
      <c r="G1037" s="45" t="e">
        <f>VLOOKUP($A1037,EVID_OSEVU!$A$1:$M$4972,8,FALSE)</f>
        <v>#N/A</v>
      </c>
      <c r="H1037" s="45" t="e">
        <f>VLOOKUP($A1037,EVID_OSEVU!$A$1:$M$4972,11,FALSE)</f>
        <v>#N/A</v>
      </c>
      <c r="I1037" s="58" t="e">
        <f>VLOOKUP($A1037,EVID_OSEVU!$A$1:$M$4972,11,FALSE)</f>
        <v>#N/A</v>
      </c>
      <c r="J1037" s="63" t="e">
        <f>VLOOKUP(K1037,Export6[#All],2,FALSE)</f>
        <v>#N/A</v>
      </c>
      <c r="K1037" s="32"/>
      <c r="L1037" s="33"/>
      <c r="M1037" s="67" t="e">
        <f t="shared" si="16"/>
        <v>#N/A</v>
      </c>
      <c r="N1037" s="61"/>
    </row>
    <row r="1038" spans="1:14" x14ac:dyDescent="0.2">
      <c r="A1038" s="32"/>
      <c r="B1038" s="45" t="e">
        <f>VLOOKUP($A1038,EVID_OSEVU!$A$1:$M$4972,2,FALSE)</f>
        <v>#N/A</v>
      </c>
      <c r="C1038" s="45" t="e">
        <f>VLOOKUP($A1038,EVID_OSEVU!$A$1:$M$4972,3,FALSE)</f>
        <v>#N/A</v>
      </c>
      <c r="D1038" s="45" t="e">
        <f>VLOOKUP($A1038,EVID_OSEVU!$A$1:$M$4972,4,FALSE)</f>
        <v>#N/A</v>
      </c>
      <c r="E1038" s="35"/>
      <c r="F1038" s="45" t="e">
        <f>VLOOKUP($A1038,EVID_OSEVU!$A$1:$M$4972,7,FALSE)</f>
        <v>#N/A</v>
      </c>
      <c r="G1038" s="45" t="e">
        <f>VLOOKUP($A1038,EVID_OSEVU!$A$1:$M$4972,8,FALSE)</f>
        <v>#N/A</v>
      </c>
      <c r="H1038" s="45" t="e">
        <f>VLOOKUP($A1038,EVID_OSEVU!$A$1:$M$4972,11,FALSE)</f>
        <v>#N/A</v>
      </c>
      <c r="I1038" s="58" t="e">
        <f>VLOOKUP($A1038,EVID_OSEVU!$A$1:$M$4972,11,FALSE)</f>
        <v>#N/A</v>
      </c>
      <c r="J1038" s="63" t="e">
        <f>VLOOKUP(K1038,Export6[#All],2,FALSE)</f>
        <v>#N/A</v>
      </c>
      <c r="K1038" s="32"/>
      <c r="L1038" s="33"/>
      <c r="M1038" s="67" t="e">
        <f t="shared" si="16"/>
        <v>#N/A</v>
      </c>
      <c r="N1038" s="61"/>
    </row>
    <row r="1039" spans="1:14" x14ac:dyDescent="0.2">
      <c r="A1039" s="32"/>
      <c r="B1039" s="45" t="e">
        <f>VLOOKUP($A1039,EVID_OSEVU!$A$1:$M$4972,2,FALSE)</f>
        <v>#N/A</v>
      </c>
      <c r="C1039" s="45" t="e">
        <f>VLOOKUP($A1039,EVID_OSEVU!$A$1:$M$4972,3,FALSE)</f>
        <v>#N/A</v>
      </c>
      <c r="D1039" s="45" t="e">
        <f>VLOOKUP($A1039,EVID_OSEVU!$A$1:$M$4972,4,FALSE)</f>
        <v>#N/A</v>
      </c>
      <c r="E1039" s="35"/>
      <c r="F1039" s="45" t="e">
        <f>VLOOKUP($A1039,EVID_OSEVU!$A$1:$M$4972,7,FALSE)</f>
        <v>#N/A</v>
      </c>
      <c r="G1039" s="45" t="e">
        <f>VLOOKUP($A1039,EVID_OSEVU!$A$1:$M$4972,8,FALSE)</f>
        <v>#N/A</v>
      </c>
      <c r="H1039" s="45" t="e">
        <f>VLOOKUP($A1039,EVID_OSEVU!$A$1:$M$4972,11,FALSE)</f>
        <v>#N/A</v>
      </c>
      <c r="I1039" s="58" t="e">
        <f>VLOOKUP($A1039,EVID_OSEVU!$A$1:$M$4972,11,FALSE)</f>
        <v>#N/A</v>
      </c>
      <c r="J1039" s="63" t="e">
        <f>VLOOKUP(K1039,Export6[#All],2,FALSE)</f>
        <v>#N/A</v>
      </c>
      <c r="K1039" s="32"/>
      <c r="L1039" s="33"/>
      <c r="M1039" s="67" t="e">
        <f t="shared" si="16"/>
        <v>#N/A</v>
      </c>
      <c r="N1039" s="61"/>
    </row>
    <row r="1040" spans="1:14" x14ac:dyDescent="0.2">
      <c r="A1040" s="32"/>
      <c r="B1040" s="45" t="e">
        <f>VLOOKUP($A1040,EVID_OSEVU!$A$1:$M$4972,2,FALSE)</f>
        <v>#N/A</v>
      </c>
      <c r="C1040" s="45" t="e">
        <f>VLOOKUP($A1040,EVID_OSEVU!$A$1:$M$4972,3,FALSE)</f>
        <v>#N/A</v>
      </c>
      <c r="D1040" s="45" t="e">
        <f>VLOOKUP($A1040,EVID_OSEVU!$A$1:$M$4972,4,FALSE)</f>
        <v>#N/A</v>
      </c>
      <c r="E1040" s="35"/>
      <c r="F1040" s="45" t="e">
        <f>VLOOKUP($A1040,EVID_OSEVU!$A$1:$M$4972,7,FALSE)</f>
        <v>#N/A</v>
      </c>
      <c r="G1040" s="45" t="e">
        <f>VLOOKUP($A1040,EVID_OSEVU!$A$1:$M$4972,8,FALSE)</f>
        <v>#N/A</v>
      </c>
      <c r="H1040" s="45" t="e">
        <f>VLOOKUP($A1040,EVID_OSEVU!$A$1:$M$4972,11,FALSE)</f>
        <v>#N/A</v>
      </c>
      <c r="I1040" s="58" t="e">
        <f>VLOOKUP($A1040,EVID_OSEVU!$A$1:$M$4972,11,FALSE)</f>
        <v>#N/A</v>
      </c>
      <c r="J1040" s="63" t="e">
        <f>VLOOKUP(K1040,Export6[#All],2,FALSE)</f>
        <v>#N/A</v>
      </c>
      <c r="K1040" s="32"/>
      <c r="L1040" s="33"/>
      <c r="M1040" s="67" t="e">
        <f t="shared" si="16"/>
        <v>#N/A</v>
      </c>
      <c r="N1040" s="61"/>
    </row>
    <row r="1041" spans="1:14" x14ac:dyDescent="0.2">
      <c r="A1041" s="32"/>
      <c r="B1041" s="45" t="e">
        <f>VLOOKUP($A1041,EVID_OSEVU!$A$1:$M$4972,2,FALSE)</f>
        <v>#N/A</v>
      </c>
      <c r="C1041" s="45" t="e">
        <f>VLOOKUP($A1041,EVID_OSEVU!$A$1:$M$4972,3,FALSE)</f>
        <v>#N/A</v>
      </c>
      <c r="D1041" s="45" t="e">
        <f>VLOOKUP($A1041,EVID_OSEVU!$A$1:$M$4972,4,FALSE)</f>
        <v>#N/A</v>
      </c>
      <c r="E1041" s="35"/>
      <c r="F1041" s="45" t="e">
        <f>VLOOKUP($A1041,EVID_OSEVU!$A$1:$M$4972,7,FALSE)</f>
        <v>#N/A</v>
      </c>
      <c r="G1041" s="45" t="e">
        <f>VLOOKUP($A1041,EVID_OSEVU!$A$1:$M$4972,8,FALSE)</f>
        <v>#N/A</v>
      </c>
      <c r="H1041" s="45" t="e">
        <f>VLOOKUP($A1041,EVID_OSEVU!$A$1:$M$4972,11,FALSE)</f>
        <v>#N/A</v>
      </c>
      <c r="I1041" s="58" t="e">
        <f>VLOOKUP($A1041,EVID_OSEVU!$A$1:$M$4972,11,FALSE)</f>
        <v>#N/A</v>
      </c>
      <c r="J1041" s="63" t="e">
        <f>VLOOKUP(K1041,Export6[#All],2,FALSE)</f>
        <v>#N/A</v>
      </c>
      <c r="K1041" s="32"/>
      <c r="L1041" s="33"/>
      <c r="M1041" s="67" t="e">
        <f t="shared" si="16"/>
        <v>#N/A</v>
      </c>
      <c r="N1041" s="61"/>
    </row>
    <row r="1042" spans="1:14" x14ac:dyDescent="0.2">
      <c r="A1042" s="32"/>
      <c r="B1042" s="45" t="e">
        <f>VLOOKUP($A1042,EVID_OSEVU!$A$1:$M$4972,2,FALSE)</f>
        <v>#N/A</v>
      </c>
      <c r="C1042" s="45" t="e">
        <f>VLOOKUP($A1042,EVID_OSEVU!$A$1:$M$4972,3,FALSE)</f>
        <v>#N/A</v>
      </c>
      <c r="D1042" s="45" t="e">
        <f>VLOOKUP($A1042,EVID_OSEVU!$A$1:$M$4972,4,FALSE)</f>
        <v>#N/A</v>
      </c>
      <c r="E1042" s="35"/>
      <c r="F1042" s="45" t="e">
        <f>VLOOKUP($A1042,EVID_OSEVU!$A$1:$M$4972,7,FALSE)</f>
        <v>#N/A</v>
      </c>
      <c r="G1042" s="45" t="e">
        <f>VLOOKUP($A1042,EVID_OSEVU!$A$1:$M$4972,8,FALSE)</f>
        <v>#N/A</v>
      </c>
      <c r="H1042" s="45" t="e">
        <f>VLOOKUP($A1042,EVID_OSEVU!$A$1:$M$4972,11,FALSE)</f>
        <v>#N/A</v>
      </c>
      <c r="I1042" s="58" t="e">
        <f>VLOOKUP($A1042,EVID_OSEVU!$A$1:$M$4972,11,FALSE)</f>
        <v>#N/A</v>
      </c>
      <c r="J1042" s="63" t="e">
        <f>VLOOKUP(K1042,Export6[#All],2,FALSE)</f>
        <v>#N/A</v>
      </c>
      <c r="K1042" s="32"/>
      <c r="L1042" s="33"/>
      <c r="M1042" s="67" t="e">
        <f t="shared" si="16"/>
        <v>#N/A</v>
      </c>
      <c r="N1042" s="61"/>
    </row>
    <row r="1043" spans="1:14" x14ac:dyDescent="0.2">
      <c r="A1043" s="32"/>
      <c r="B1043" s="45" t="e">
        <f>VLOOKUP($A1043,EVID_OSEVU!$A$1:$M$4972,2,FALSE)</f>
        <v>#N/A</v>
      </c>
      <c r="C1043" s="45" t="e">
        <f>VLOOKUP($A1043,EVID_OSEVU!$A$1:$M$4972,3,FALSE)</f>
        <v>#N/A</v>
      </c>
      <c r="D1043" s="45" t="e">
        <f>VLOOKUP($A1043,EVID_OSEVU!$A$1:$M$4972,4,FALSE)</f>
        <v>#N/A</v>
      </c>
      <c r="E1043" s="35"/>
      <c r="F1043" s="45" t="e">
        <f>VLOOKUP($A1043,EVID_OSEVU!$A$1:$M$4972,7,FALSE)</f>
        <v>#N/A</v>
      </c>
      <c r="G1043" s="45" t="e">
        <f>VLOOKUP($A1043,EVID_OSEVU!$A$1:$M$4972,8,FALSE)</f>
        <v>#N/A</v>
      </c>
      <c r="H1043" s="45" t="e">
        <f>VLOOKUP($A1043,EVID_OSEVU!$A$1:$M$4972,11,FALSE)</f>
        <v>#N/A</v>
      </c>
      <c r="I1043" s="58" t="e">
        <f>VLOOKUP($A1043,EVID_OSEVU!$A$1:$M$4972,11,FALSE)</f>
        <v>#N/A</v>
      </c>
      <c r="J1043" s="63" t="e">
        <f>VLOOKUP(K1043,Export6[#All],2,FALSE)</f>
        <v>#N/A</v>
      </c>
      <c r="K1043" s="32"/>
      <c r="L1043" s="33"/>
      <c r="M1043" s="67" t="e">
        <f t="shared" si="16"/>
        <v>#N/A</v>
      </c>
      <c r="N1043" s="61"/>
    </row>
    <row r="1044" spans="1:14" x14ac:dyDescent="0.2">
      <c r="A1044" s="32"/>
      <c r="B1044" s="45" t="e">
        <f>VLOOKUP($A1044,EVID_OSEVU!$A$1:$M$4972,2,FALSE)</f>
        <v>#N/A</v>
      </c>
      <c r="C1044" s="45" t="e">
        <f>VLOOKUP($A1044,EVID_OSEVU!$A$1:$M$4972,3,FALSE)</f>
        <v>#N/A</v>
      </c>
      <c r="D1044" s="45" t="e">
        <f>VLOOKUP($A1044,EVID_OSEVU!$A$1:$M$4972,4,FALSE)</f>
        <v>#N/A</v>
      </c>
      <c r="E1044" s="35"/>
      <c r="F1044" s="45" t="e">
        <f>VLOOKUP($A1044,EVID_OSEVU!$A$1:$M$4972,7,FALSE)</f>
        <v>#N/A</v>
      </c>
      <c r="G1044" s="45" t="e">
        <f>VLOOKUP($A1044,EVID_OSEVU!$A$1:$M$4972,8,FALSE)</f>
        <v>#N/A</v>
      </c>
      <c r="H1044" s="45" t="e">
        <f>VLOOKUP($A1044,EVID_OSEVU!$A$1:$M$4972,11,FALSE)</f>
        <v>#N/A</v>
      </c>
      <c r="I1044" s="58" t="e">
        <f>VLOOKUP($A1044,EVID_OSEVU!$A$1:$M$4972,11,FALSE)</f>
        <v>#N/A</v>
      </c>
      <c r="J1044" s="63" t="e">
        <f>VLOOKUP(K1044,Export6[#All],2,FALSE)</f>
        <v>#N/A</v>
      </c>
      <c r="K1044" s="32"/>
      <c r="L1044" s="33"/>
      <c r="M1044" s="67" t="e">
        <f t="shared" si="16"/>
        <v>#N/A</v>
      </c>
      <c r="N1044" s="61"/>
    </row>
    <row r="1045" spans="1:14" x14ac:dyDescent="0.2">
      <c r="A1045" s="32"/>
      <c r="B1045" s="45" t="e">
        <f>VLOOKUP($A1045,EVID_OSEVU!$A$1:$M$4972,2,FALSE)</f>
        <v>#N/A</v>
      </c>
      <c r="C1045" s="45" t="e">
        <f>VLOOKUP($A1045,EVID_OSEVU!$A$1:$M$4972,3,FALSE)</f>
        <v>#N/A</v>
      </c>
      <c r="D1045" s="45" t="e">
        <f>VLOOKUP($A1045,EVID_OSEVU!$A$1:$M$4972,4,FALSE)</f>
        <v>#N/A</v>
      </c>
      <c r="E1045" s="35"/>
      <c r="F1045" s="45" t="e">
        <f>VLOOKUP($A1045,EVID_OSEVU!$A$1:$M$4972,7,FALSE)</f>
        <v>#N/A</v>
      </c>
      <c r="G1045" s="45" t="e">
        <f>VLOOKUP($A1045,EVID_OSEVU!$A$1:$M$4972,8,FALSE)</f>
        <v>#N/A</v>
      </c>
      <c r="H1045" s="45" t="e">
        <f>VLOOKUP($A1045,EVID_OSEVU!$A$1:$M$4972,11,FALSE)</f>
        <v>#N/A</v>
      </c>
      <c r="I1045" s="58" t="e">
        <f>VLOOKUP($A1045,EVID_OSEVU!$A$1:$M$4972,11,FALSE)</f>
        <v>#N/A</v>
      </c>
      <c r="J1045" s="63" t="e">
        <f>VLOOKUP(K1045,Export6[#All],2,FALSE)</f>
        <v>#N/A</v>
      </c>
      <c r="K1045" s="32"/>
      <c r="L1045" s="33"/>
      <c r="M1045" s="67" t="e">
        <f t="shared" si="16"/>
        <v>#N/A</v>
      </c>
      <c r="N1045" s="61"/>
    </row>
    <row r="1046" spans="1:14" x14ac:dyDescent="0.2">
      <c r="A1046" s="32"/>
      <c r="B1046" s="45" t="e">
        <f>VLOOKUP($A1046,EVID_OSEVU!$A$1:$M$4972,2,FALSE)</f>
        <v>#N/A</v>
      </c>
      <c r="C1046" s="45" t="e">
        <f>VLOOKUP($A1046,EVID_OSEVU!$A$1:$M$4972,3,FALSE)</f>
        <v>#N/A</v>
      </c>
      <c r="D1046" s="45" t="e">
        <f>VLOOKUP($A1046,EVID_OSEVU!$A$1:$M$4972,4,FALSE)</f>
        <v>#N/A</v>
      </c>
      <c r="E1046" s="35"/>
      <c r="F1046" s="45" t="e">
        <f>VLOOKUP($A1046,EVID_OSEVU!$A$1:$M$4972,7,FALSE)</f>
        <v>#N/A</v>
      </c>
      <c r="G1046" s="45" t="e">
        <f>VLOOKUP($A1046,EVID_OSEVU!$A$1:$M$4972,8,FALSE)</f>
        <v>#N/A</v>
      </c>
      <c r="H1046" s="45" t="e">
        <f>VLOOKUP($A1046,EVID_OSEVU!$A$1:$M$4972,11,FALSE)</f>
        <v>#N/A</v>
      </c>
      <c r="I1046" s="58" t="e">
        <f>VLOOKUP($A1046,EVID_OSEVU!$A$1:$M$4972,11,FALSE)</f>
        <v>#N/A</v>
      </c>
      <c r="J1046" s="63" t="e">
        <f>VLOOKUP(K1046,Export6[#All],2,FALSE)</f>
        <v>#N/A</v>
      </c>
      <c r="K1046" s="32"/>
      <c r="L1046" s="33"/>
      <c r="M1046" s="67" t="e">
        <f t="shared" si="16"/>
        <v>#N/A</v>
      </c>
      <c r="N1046" s="61"/>
    </row>
    <row r="1047" spans="1:14" x14ac:dyDescent="0.2">
      <c r="A1047" s="32"/>
      <c r="B1047" s="45" t="e">
        <f>VLOOKUP($A1047,EVID_OSEVU!$A$1:$M$4972,2,FALSE)</f>
        <v>#N/A</v>
      </c>
      <c r="C1047" s="45" t="e">
        <f>VLOOKUP($A1047,EVID_OSEVU!$A$1:$M$4972,3,FALSE)</f>
        <v>#N/A</v>
      </c>
      <c r="D1047" s="45" t="e">
        <f>VLOOKUP($A1047,EVID_OSEVU!$A$1:$M$4972,4,FALSE)</f>
        <v>#N/A</v>
      </c>
      <c r="E1047" s="35"/>
      <c r="F1047" s="45" t="e">
        <f>VLOOKUP($A1047,EVID_OSEVU!$A$1:$M$4972,7,FALSE)</f>
        <v>#N/A</v>
      </c>
      <c r="G1047" s="45" t="e">
        <f>VLOOKUP($A1047,EVID_OSEVU!$A$1:$M$4972,8,FALSE)</f>
        <v>#N/A</v>
      </c>
      <c r="H1047" s="45" t="e">
        <f>VLOOKUP($A1047,EVID_OSEVU!$A$1:$M$4972,11,FALSE)</f>
        <v>#N/A</v>
      </c>
      <c r="I1047" s="58" t="e">
        <f>VLOOKUP($A1047,EVID_OSEVU!$A$1:$M$4972,11,FALSE)</f>
        <v>#N/A</v>
      </c>
      <c r="J1047" s="63" t="e">
        <f>VLOOKUP(K1047,Export6[#All],2,FALSE)</f>
        <v>#N/A</v>
      </c>
      <c r="K1047" s="32"/>
      <c r="L1047" s="33"/>
      <c r="M1047" s="67" t="e">
        <f t="shared" si="16"/>
        <v>#N/A</v>
      </c>
      <c r="N1047" s="61"/>
    </row>
    <row r="1048" spans="1:14" x14ac:dyDescent="0.2">
      <c r="A1048" s="32"/>
      <c r="B1048" s="45" t="e">
        <f>VLOOKUP($A1048,EVID_OSEVU!$A$1:$M$4972,2,FALSE)</f>
        <v>#N/A</v>
      </c>
      <c r="C1048" s="45" t="e">
        <f>VLOOKUP($A1048,EVID_OSEVU!$A$1:$M$4972,3,FALSE)</f>
        <v>#N/A</v>
      </c>
      <c r="D1048" s="45" t="e">
        <f>VLOOKUP($A1048,EVID_OSEVU!$A$1:$M$4972,4,FALSE)</f>
        <v>#N/A</v>
      </c>
      <c r="E1048" s="35"/>
      <c r="F1048" s="45" t="e">
        <f>VLOOKUP($A1048,EVID_OSEVU!$A$1:$M$4972,7,FALSE)</f>
        <v>#N/A</v>
      </c>
      <c r="G1048" s="45" t="e">
        <f>VLOOKUP($A1048,EVID_OSEVU!$A$1:$M$4972,8,FALSE)</f>
        <v>#N/A</v>
      </c>
      <c r="H1048" s="45" t="e">
        <f>VLOOKUP($A1048,EVID_OSEVU!$A$1:$M$4972,11,FALSE)</f>
        <v>#N/A</v>
      </c>
      <c r="I1048" s="58" t="e">
        <f>VLOOKUP($A1048,EVID_OSEVU!$A$1:$M$4972,11,FALSE)</f>
        <v>#N/A</v>
      </c>
      <c r="J1048" s="63" t="e">
        <f>VLOOKUP(K1048,Export6[#All],2,FALSE)</f>
        <v>#N/A</v>
      </c>
      <c r="K1048" s="32"/>
      <c r="L1048" s="33"/>
      <c r="M1048" s="67" t="e">
        <f t="shared" si="16"/>
        <v>#N/A</v>
      </c>
      <c r="N1048" s="61"/>
    </row>
    <row r="1049" spans="1:14" x14ac:dyDescent="0.2">
      <c r="A1049" s="32"/>
      <c r="B1049" s="45" t="e">
        <f>VLOOKUP($A1049,EVID_OSEVU!$A$1:$M$4972,2,FALSE)</f>
        <v>#N/A</v>
      </c>
      <c r="C1049" s="45" t="e">
        <f>VLOOKUP($A1049,EVID_OSEVU!$A$1:$M$4972,3,FALSE)</f>
        <v>#N/A</v>
      </c>
      <c r="D1049" s="45" t="e">
        <f>VLOOKUP($A1049,EVID_OSEVU!$A$1:$M$4972,4,FALSE)</f>
        <v>#N/A</v>
      </c>
      <c r="E1049" s="35"/>
      <c r="F1049" s="45" t="e">
        <f>VLOOKUP($A1049,EVID_OSEVU!$A$1:$M$4972,7,FALSE)</f>
        <v>#N/A</v>
      </c>
      <c r="G1049" s="45" t="e">
        <f>VLOOKUP($A1049,EVID_OSEVU!$A$1:$M$4972,8,FALSE)</f>
        <v>#N/A</v>
      </c>
      <c r="H1049" s="45" t="e">
        <f>VLOOKUP($A1049,EVID_OSEVU!$A$1:$M$4972,11,FALSE)</f>
        <v>#N/A</v>
      </c>
      <c r="I1049" s="58" t="e">
        <f>VLOOKUP($A1049,EVID_OSEVU!$A$1:$M$4972,11,FALSE)</f>
        <v>#N/A</v>
      </c>
      <c r="J1049" s="63" t="e">
        <f>VLOOKUP(K1049,Export6[#All],2,FALSE)</f>
        <v>#N/A</v>
      </c>
      <c r="K1049" s="32"/>
      <c r="L1049" s="33"/>
      <c r="M1049" s="67" t="e">
        <f t="shared" si="16"/>
        <v>#N/A</v>
      </c>
      <c r="N1049" s="61"/>
    </row>
    <row r="1050" spans="1:14" x14ac:dyDescent="0.2">
      <c r="A1050" s="32"/>
      <c r="B1050" s="45" t="e">
        <f>VLOOKUP($A1050,EVID_OSEVU!$A$1:$M$4972,2,FALSE)</f>
        <v>#N/A</v>
      </c>
      <c r="C1050" s="45" t="e">
        <f>VLOOKUP($A1050,EVID_OSEVU!$A$1:$M$4972,3,FALSE)</f>
        <v>#N/A</v>
      </c>
      <c r="D1050" s="45" t="e">
        <f>VLOOKUP($A1050,EVID_OSEVU!$A$1:$M$4972,4,FALSE)</f>
        <v>#N/A</v>
      </c>
      <c r="E1050" s="35"/>
      <c r="F1050" s="45" t="e">
        <f>VLOOKUP($A1050,EVID_OSEVU!$A$1:$M$4972,7,FALSE)</f>
        <v>#N/A</v>
      </c>
      <c r="G1050" s="45" t="e">
        <f>VLOOKUP($A1050,EVID_OSEVU!$A$1:$M$4972,8,FALSE)</f>
        <v>#N/A</v>
      </c>
      <c r="H1050" s="45" t="e">
        <f>VLOOKUP($A1050,EVID_OSEVU!$A$1:$M$4972,11,FALSE)</f>
        <v>#N/A</v>
      </c>
      <c r="I1050" s="58" t="e">
        <f>VLOOKUP($A1050,EVID_OSEVU!$A$1:$M$4972,11,FALSE)</f>
        <v>#N/A</v>
      </c>
      <c r="J1050" s="63" t="e">
        <f>VLOOKUP(K1050,Export6[#All],2,FALSE)</f>
        <v>#N/A</v>
      </c>
      <c r="K1050" s="32"/>
      <c r="L1050" s="33"/>
      <c r="M1050" s="67" t="e">
        <f t="shared" si="16"/>
        <v>#N/A</v>
      </c>
      <c r="N1050" s="61"/>
    </row>
    <row r="1051" spans="1:14" x14ac:dyDescent="0.2">
      <c r="A1051" s="32"/>
      <c r="B1051" s="45" t="e">
        <f>VLOOKUP($A1051,EVID_OSEVU!$A$1:$M$4972,2,FALSE)</f>
        <v>#N/A</v>
      </c>
      <c r="C1051" s="45" t="e">
        <f>VLOOKUP($A1051,EVID_OSEVU!$A$1:$M$4972,3,FALSE)</f>
        <v>#N/A</v>
      </c>
      <c r="D1051" s="45" t="e">
        <f>VLOOKUP($A1051,EVID_OSEVU!$A$1:$M$4972,4,FALSE)</f>
        <v>#N/A</v>
      </c>
      <c r="E1051" s="35"/>
      <c r="F1051" s="45" t="e">
        <f>VLOOKUP($A1051,EVID_OSEVU!$A$1:$M$4972,7,FALSE)</f>
        <v>#N/A</v>
      </c>
      <c r="G1051" s="45" t="e">
        <f>VLOOKUP($A1051,EVID_OSEVU!$A$1:$M$4972,8,FALSE)</f>
        <v>#N/A</v>
      </c>
      <c r="H1051" s="45" t="e">
        <f>VLOOKUP($A1051,EVID_OSEVU!$A$1:$M$4972,11,FALSE)</f>
        <v>#N/A</v>
      </c>
      <c r="I1051" s="58" t="e">
        <f>VLOOKUP($A1051,EVID_OSEVU!$A$1:$M$4972,11,FALSE)</f>
        <v>#N/A</v>
      </c>
      <c r="J1051" s="63" t="e">
        <f>VLOOKUP(K1051,Export6[#All],2,FALSE)</f>
        <v>#N/A</v>
      </c>
      <c r="K1051" s="32"/>
      <c r="L1051" s="33"/>
      <c r="M1051" s="67" t="e">
        <f t="shared" si="16"/>
        <v>#N/A</v>
      </c>
      <c r="N1051" s="61"/>
    </row>
    <row r="1052" spans="1:14" x14ac:dyDescent="0.2">
      <c r="A1052" s="32"/>
      <c r="B1052" s="45" t="e">
        <f>VLOOKUP($A1052,EVID_OSEVU!$A$1:$M$4972,2,FALSE)</f>
        <v>#N/A</v>
      </c>
      <c r="C1052" s="45" t="e">
        <f>VLOOKUP($A1052,EVID_OSEVU!$A$1:$M$4972,3,FALSE)</f>
        <v>#N/A</v>
      </c>
      <c r="D1052" s="45" t="e">
        <f>VLOOKUP($A1052,EVID_OSEVU!$A$1:$M$4972,4,FALSE)</f>
        <v>#N/A</v>
      </c>
      <c r="E1052" s="35"/>
      <c r="F1052" s="45" t="e">
        <f>VLOOKUP($A1052,EVID_OSEVU!$A$1:$M$4972,7,FALSE)</f>
        <v>#N/A</v>
      </c>
      <c r="G1052" s="45" t="e">
        <f>VLOOKUP($A1052,EVID_OSEVU!$A$1:$M$4972,8,FALSE)</f>
        <v>#N/A</v>
      </c>
      <c r="H1052" s="45" t="e">
        <f>VLOOKUP($A1052,EVID_OSEVU!$A$1:$M$4972,11,FALSE)</f>
        <v>#N/A</v>
      </c>
      <c r="I1052" s="58" t="e">
        <f>VLOOKUP($A1052,EVID_OSEVU!$A$1:$M$4972,11,FALSE)</f>
        <v>#N/A</v>
      </c>
      <c r="J1052" s="63" t="e">
        <f>VLOOKUP(K1052,Export6[#All],2,FALSE)</f>
        <v>#N/A</v>
      </c>
      <c r="K1052" s="32"/>
      <c r="L1052" s="33"/>
      <c r="M1052" s="67" t="e">
        <f t="shared" si="16"/>
        <v>#N/A</v>
      </c>
      <c r="N1052" s="61"/>
    </row>
    <row r="1053" spans="1:14" x14ac:dyDescent="0.2">
      <c r="A1053" s="32"/>
      <c r="B1053" s="45" t="e">
        <f>VLOOKUP($A1053,EVID_OSEVU!$A$1:$M$4972,2,FALSE)</f>
        <v>#N/A</v>
      </c>
      <c r="C1053" s="45" t="e">
        <f>VLOOKUP($A1053,EVID_OSEVU!$A$1:$M$4972,3,FALSE)</f>
        <v>#N/A</v>
      </c>
      <c r="D1053" s="45" t="e">
        <f>VLOOKUP($A1053,EVID_OSEVU!$A$1:$M$4972,4,FALSE)</f>
        <v>#N/A</v>
      </c>
      <c r="E1053" s="35"/>
      <c r="F1053" s="45" t="e">
        <f>VLOOKUP($A1053,EVID_OSEVU!$A$1:$M$4972,7,FALSE)</f>
        <v>#N/A</v>
      </c>
      <c r="G1053" s="45" t="e">
        <f>VLOOKUP($A1053,EVID_OSEVU!$A$1:$M$4972,8,FALSE)</f>
        <v>#N/A</v>
      </c>
      <c r="H1053" s="45" t="e">
        <f>VLOOKUP($A1053,EVID_OSEVU!$A$1:$M$4972,11,FALSE)</f>
        <v>#N/A</v>
      </c>
      <c r="I1053" s="58" t="e">
        <f>VLOOKUP($A1053,EVID_OSEVU!$A$1:$M$4972,11,FALSE)</f>
        <v>#N/A</v>
      </c>
      <c r="J1053" s="63" t="e">
        <f>VLOOKUP(K1053,Export6[#All],2,FALSE)</f>
        <v>#N/A</v>
      </c>
      <c r="K1053" s="32"/>
      <c r="L1053" s="33"/>
      <c r="M1053" s="67" t="e">
        <f t="shared" si="16"/>
        <v>#N/A</v>
      </c>
      <c r="N1053" s="61"/>
    </row>
    <row r="1054" spans="1:14" x14ac:dyDescent="0.2">
      <c r="A1054" s="32"/>
      <c r="B1054" s="45" t="e">
        <f>VLOOKUP($A1054,EVID_OSEVU!$A$1:$M$4972,2,FALSE)</f>
        <v>#N/A</v>
      </c>
      <c r="C1054" s="45" t="e">
        <f>VLOOKUP($A1054,EVID_OSEVU!$A$1:$M$4972,3,FALSE)</f>
        <v>#N/A</v>
      </c>
      <c r="D1054" s="45" t="e">
        <f>VLOOKUP($A1054,EVID_OSEVU!$A$1:$M$4972,4,FALSE)</f>
        <v>#N/A</v>
      </c>
      <c r="E1054" s="35"/>
      <c r="F1054" s="45" t="e">
        <f>VLOOKUP($A1054,EVID_OSEVU!$A$1:$M$4972,7,FALSE)</f>
        <v>#N/A</v>
      </c>
      <c r="G1054" s="45" t="e">
        <f>VLOOKUP($A1054,EVID_OSEVU!$A$1:$M$4972,8,FALSE)</f>
        <v>#N/A</v>
      </c>
      <c r="H1054" s="45" t="e">
        <f>VLOOKUP($A1054,EVID_OSEVU!$A$1:$M$4972,11,FALSE)</f>
        <v>#N/A</v>
      </c>
      <c r="I1054" s="58" t="e">
        <f>VLOOKUP($A1054,EVID_OSEVU!$A$1:$M$4972,11,FALSE)</f>
        <v>#N/A</v>
      </c>
      <c r="J1054" s="63" t="e">
        <f>VLOOKUP(K1054,Export6[#All],2,FALSE)</f>
        <v>#N/A</v>
      </c>
      <c r="K1054" s="32"/>
      <c r="L1054" s="33"/>
      <c r="M1054" s="67" t="e">
        <f t="shared" si="16"/>
        <v>#N/A</v>
      </c>
      <c r="N1054" s="61"/>
    </row>
    <row r="1055" spans="1:14" x14ac:dyDescent="0.2">
      <c r="A1055" s="32"/>
      <c r="B1055" s="45" t="e">
        <f>VLOOKUP($A1055,EVID_OSEVU!$A$1:$M$4972,2,FALSE)</f>
        <v>#N/A</v>
      </c>
      <c r="C1055" s="45" t="e">
        <f>VLOOKUP($A1055,EVID_OSEVU!$A$1:$M$4972,3,FALSE)</f>
        <v>#N/A</v>
      </c>
      <c r="D1055" s="45" t="e">
        <f>VLOOKUP($A1055,EVID_OSEVU!$A$1:$M$4972,4,FALSE)</f>
        <v>#N/A</v>
      </c>
      <c r="E1055" s="35"/>
      <c r="F1055" s="45" t="e">
        <f>VLOOKUP($A1055,EVID_OSEVU!$A$1:$M$4972,7,FALSE)</f>
        <v>#N/A</v>
      </c>
      <c r="G1055" s="45" t="e">
        <f>VLOOKUP($A1055,EVID_OSEVU!$A$1:$M$4972,8,FALSE)</f>
        <v>#N/A</v>
      </c>
      <c r="H1055" s="45" t="e">
        <f>VLOOKUP($A1055,EVID_OSEVU!$A$1:$M$4972,11,FALSE)</f>
        <v>#N/A</v>
      </c>
      <c r="I1055" s="58" t="e">
        <f>VLOOKUP($A1055,EVID_OSEVU!$A$1:$M$4972,11,FALSE)</f>
        <v>#N/A</v>
      </c>
      <c r="J1055" s="63" t="e">
        <f>VLOOKUP(K1055,Export6[#All],2,FALSE)</f>
        <v>#N/A</v>
      </c>
      <c r="K1055" s="32"/>
      <c r="L1055" s="33"/>
      <c r="M1055" s="67" t="e">
        <f t="shared" si="16"/>
        <v>#N/A</v>
      </c>
      <c r="N1055" s="61"/>
    </row>
    <row r="1056" spans="1:14" x14ac:dyDescent="0.2">
      <c r="A1056" s="32"/>
      <c r="B1056" s="45" t="e">
        <f>VLOOKUP($A1056,EVID_OSEVU!$A$1:$M$4972,2,FALSE)</f>
        <v>#N/A</v>
      </c>
      <c r="C1056" s="45" t="e">
        <f>VLOOKUP($A1056,EVID_OSEVU!$A$1:$M$4972,3,FALSE)</f>
        <v>#N/A</v>
      </c>
      <c r="D1056" s="45" t="e">
        <f>VLOOKUP($A1056,EVID_OSEVU!$A$1:$M$4972,4,FALSE)</f>
        <v>#N/A</v>
      </c>
      <c r="E1056" s="35"/>
      <c r="F1056" s="45" t="e">
        <f>VLOOKUP($A1056,EVID_OSEVU!$A$1:$M$4972,7,FALSE)</f>
        <v>#N/A</v>
      </c>
      <c r="G1056" s="45" t="e">
        <f>VLOOKUP($A1056,EVID_OSEVU!$A$1:$M$4972,8,FALSE)</f>
        <v>#N/A</v>
      </c>
      <c r="H1056" s="45" t="e">
        <f>VLOOKUP($A1056,EVID_OSEVU!$A$1:$M$4972,11,FALSE)</f>
        <v>#N/A</v>
      </c>
      <c r="I1056" s="58" t="e">
        <f>VLOOKUP($A1056,EVID_OSEVU!$A$1:$M$4972,11,FALSE)</f>
        <v>#N/A</v>
      </c>
      <c r="J1056" s="63" t="e">
        <f>VLOOKUP(K1056,Export6[#All],2,FALSE)</f>
        <v>#N/A</v>
      </c>
      <c r="K1056" s="32"/>
      <c r="L1056" s="33"/>
      <c r="M1056" s="67" t="e">
        <f t="shared" si="16"/>
        <v>#N/A</v>
      </c>
      <c r="N1056" s="61"/>
    </row>
    <row r="1057" spans="1:14" x14ac:dyDescent="0.2">
      <c r="A1057" s="32"/>
      <c r="B1057" s="45" t="e">
        <f>VLOOKUP($A1057,EVID_OSEVU!$A$1:$M$4972,2,FALSE)</f>
        <v>#N/A</v>
      </c>
      <c r="C1057" s="45" t="e">
        <f>VLOOKUP($A1057,EVID_OSEVU!$A$1:$M$4972,3,FALSE)</f>
        <v>#N/A</v>
      </c>
      <c r="D1057" s="45" t="e">
        <f>VLOOKUP($A1057,EVID_OSEVU!$A$1:$M$4972,4,FALSE)</f>
        <v>#N/A</v>
      </c>
      <c r="E1057" s="35"/>
      <c r="F1057" s="45" t="e">
        <f>VLOOKUP($A1057,EVID_OSEVU!$A$1:$M$4972,7,FALSE)</f>
        <v>#N/A</v>
      </c>
      <c r="G1057" s="45" t="e">
        <f>VLOOKUP($A1057,EVID_OSEVU!$A$1:$M$4972,8,FALSE)</f>
        <v>#N/A</v>
      </c>
      <c r="H1057" s="45" t="e">
        <f>VLOOKUP($A1057,EVID_OSEVU!$A$1:$M$4972,11,FALSE)</f>
        <v>#N/A</v>
      </c>
      <c r="I1057" s="58" t="e">
        <f>VLOOKUP($A1057,EVID_OSEVU!$A$1:$M$4972,11,FALSE)</f>
        <v>#N/A</v>
      </c>
      <c r="J1057" s="63" t="e">
        <f>VLOOKUP(K1057,Export6[#All],2,FALSE)</f>
        <v>#N/A</v>
      </c>
      <c r="K1057" s="32"/>
      <c r="L1057" s="33"/>
      <c r="M1057" s="67" t="e">
        <f t="shared" si="16"/>
        <v>#N/A</v>
      </c>
      <c r="N1057" s="61"/>
    </row>
    <row r="1058" spans="1:14" x14ac:dyDescent="0.2">
      <c r="A1058" s="32"/>
      <c r="B1058" s="45" t="e">
        <f>VLOOKUP($A1058,EVID_OSEVU!$A$1:$M$4972,2,FALSE)</f>
        <v>#N/A</v>
      </c>
      <c r="C1058" s="45" t="e">
        <f>VLOOKUP($A1058,EVID_OSEVU!$A$1:$M$4972,3,FALSE)</f>
        <v>#N/A</v>
      </c>
      <c r="D1058" s="45" t="e">
        <f>VLOOKUP($A1058,EVID_OSEVU!$A$1:$M$4972,4,FALSE)</f>
        <v>#N/A</v>
      </c>
      <c r="E1058" s="35"/>
      <c r="F1058" s="45" t="e">
        <f>VLOOKUP($A1058,EVID_OSEVU!$A$1:$M$4972,7,FALSE)</f>
        <v>#N/A</v>
      </c>
      <c r="G1058" s="45" t="e">
        <f>VLOOKUP($A1058,EVID_OSEVU!$A$1:$M$4972,8,FALSE)</f>
        <v>#N/A</v>
      </c>
      <c r="H1058" s="45" t="e">
        <f>VLOOKUP($A1058,EVID_OSEVU!$A$1:$M$4972,11,FALSE)</f>
        <v>#N/A</v>
      </c>
      <c r="I1058" s="58" t="e">
        <f>VLOOKUP($A1058,EVID_OSEVU!$A$1:$M$4972,11,FALSE)</f>
        <v>#N/A</v>
      </c>
      <c r="J1058" s="63" t="e">
        <f>VLOOKUP(K1058,Export6[#All],2,FALSE)</f>
        <v>#N/A</v>
      </c>
      <c r="K1058" s="32"/>
      <c r="L1058" s="33"/>
      <c r="M1058" s="67" t="e">
        <f t="shared" si="16"/>
        <v>#N/A</v>
      </c>
      <c r="N1058" s="61"/>
    </row>
    <row r="1059" spans="1:14" x14ac:dyDescent="0.2">
      <c r="A1059" s="32"/>
      <c r="B1059" s="45" t="e">
        <f>VLOOKUP($A1059,EVID_OSEVU!$A$1:$M$4972,2,FALSE)</f>
        <v>#N/A</v>
      </c>
      <c r="C1059" s="45" t="e">
        <f>VLOOKUP($A1059,EVID_OSEVU!$A$1:$M$4972,3,FALSE)</f>
        <v>#N/A</v>
      </c>
      <c r="D1059" s="45" t="e">
        <f>VLOOKUP($A1059,EVID_OSEVU!$A$1:$M$4972,4,FALSE)</f>
        <v>#N/A</v>
      </c>
      <c r="E1059" s="35"/>
      <c r="F1059" s="45" t="e">
        <f>VLOOKUP($A1059,EVID_OSEVU!$A$1:$M$4972,7,FALSE)</f>
        <v>#N/A</v>
      </c>
      <c r="G1059" s="45" t="e">
        <f>VLOOKUP($A1059,EVID_OSEVU!$A$1:$M$4972,8,FALSE)</f>
        <v>#N/A</v>
      </c>
      <c r="H1059" s="45" t="e">
        <f>VLOOKUP($A1059,EVID_OSEVU!$A$1:$M$4972,11,FALSE)</f>
        <v>#N/A</v>
      </c>
      <c r="I1059" s="58" t="e">
        <f>VLOOKUP($A1059,EVID_OSEVU!$A$1:$M$4972,11,FALSE)</f>
        <v>#N/A</v>
      </c>
      <c r="J1059" s="63" t="e">
        <f>VLOOKUP(K1059,Export6[#All],2,FALSE)</f>
        <v>#N/A</v>
      </c>
      <c r="K1059" s="32"/>
      <c r="L1059" s="33"/>
      <c r="M1059" s="67" t="e">
        <f t="shared" si="16"/>
        <v>#N/A</v>
      </c>
      <c r="N1059" s="61"/>
    </row>
    <row r="1060" spans="1:14" x14ac:dyDescent="0.2">
      <c r="A1060" s="32"/>
      <c r="B1060" s="45" t="e">
        <f>VLOOKUP($A1060,EVID_OSEVU!$A$1:$M$4972,2,FALSE)</f>
        <v>#N/A</v>
      </c>
      <c r="C1060" s="45" t="e">
        <f>VLOOKUP($A1060,EVID_OSEVU!$A$1:$M$4972,3,FALSE)</f>
        <v>#N/A</v>
      </c>
      <c r="D1060" s="45" t="e">
        <f>VLOOKUP($A1060,EVID_OSEVU!$A$1:$M$4972,4,FALSE)</f>
        <v>#N/A</v>
      </c>
      <c r="E1060" s="35"/>
      <c r="F1060" s="45" t="e">
        <f>VLOOKUP($A1060,EVID_OSEVU!$A$1:$M$4972,7,FALSE)</f>
        <v>#N/A</v>
      </c>
      <c r="G1060" s="45" t="e">
        <f>VLOOKUP($A1060,EVID_OSEVU!$A$1:$M$4972,8,FALSE)</f>
        <v>#N/A</v>
      </c>
      <c r="H1060" s="45" t="e">
        <f>VLOOKUP($A1060,EVID_OSEVU!$A$1:$M$4972,11,FALSE)</f>
        <v>#N/A</v>
      </c>
      <c r="I1060" s="58" t="e">
        <f>VLOOKUP($A1060,EVID_OSEVU!$A$1:$M$4972,11,FALSE)</f>
        <v>#N/A</v>
      </c>
      <c r="J1060" s="63" t="e">
        <f>VLOOKUP(K1060,Export6[#All],2,FALSE)</f>
        <v>#N/A</v>
      </c>
      <c r="K1060" s="32"/>
      <c r="L1060" s="33"/>
      <c r="M1060" s="67" t="e">
        <f t="shared" si="16"/>
        <v>#N/A</v>
      </c>
      <c r="N1060" s="61"/>
    </row>
    <row r="1061" spans="1:14" x14ac:dyDescent="0.2">
      <c r="A1061" s="32"/>
      <c r="B1061" s="45" t="e">
        <f>VLOOKUP($A1061,EVID_OSEVU!$A$1:$M$4972,2,FALSE)</f>
        <v>#N/A</v>
      </c>
      <c r="C1061" s="45" t="e">
        <f>VLOOKUP($A1061,EVID_OSEVU!$A$1:$M$4972,3,FALSE)</f>
        <v>#N/A</v>
      </c>
      <c r="D1061" s="45" t="e">
        <f>VLOOKUP($A1061,EVID_OSEVU!$A$1:$M$4972,4,FALSE)</f>
        <v>#N/A</v>
      </c>
      <c r="E1061" s="35"/>
      <c r="F1061" s="45" t="e">
        <f>VLOOKUP($A1061,EVID_OSEVU!$A$1:$M$4972,7,FALSE)</f>
        <v>#N/A</v>
      </c>
      <c r="G1061" s="45" t="e">
        <f>VLOOKUP($A1061,EVID_OSEVU!$A$1:$M$4972,8,FALSE)</f>
        <v>#N/A</v>
      </c>
      <c r="H1061" s="45" t="e">
        <f>VLOOKUP($A1061,EVID_OSEVU!$A$1:$M$4972,11,FALSE)</f>
        <v>#N/A</v>
      </c>
      <c r="I1061" s="58" t="e">
        <f>VLOOKUP($A1061,EVID_OSEVU!$A$1:$M$4972,11,FALSE)</f>
        <v>#N/A</v>
      </c>
      <c r="J1061" s="63" t="e">
        <f>VLOOKUP(K1061,Export6[#All],2,FALSE)</f>
        <v>#N/A</v>
      </c>
      <c r="K1061" s="32"/>
      <c r="L1061" s="33"/>
      <c r="M1061" s="67" t="e">
        <f t="shared" si="16"/>
        <v>#N/A</v>
      </c>
      <c r="N1061" s="61"/>
    </row>
    <row r="1062" spans="1:14" x14ac:dyDescent="0.2">
      <c r="A1062" s="32"/>
      <c r="B1062" s="45" t="e">
        <f>VLOOKUP($A1062,EVID_OSEVU!$A$1:$M$4972,2,FALSE)</f>
        <v>#N/A</v>
      </c>
      <c r="C1062" s="45" t="e">
        <f>VLOOKUP($A1062,EVID_OSEVU!$A$1:$M$4972,3,FALSE)</f>
        <v>#N/A</v>
      </c>
      <c r="D1062" s="45" t="e">
        <f>VLOOKUP($A1062,EVID_OSEVU!$A$1:$M$4972,4,FALSE)</f>
        <v>#N/A</v>
      </c>
      <c r="E1062" s="35"/>
      <c r="F1062" s="45" t="e">
        <f>VLOOKUP($A1062,EVID_OSEVU!$A$1:$M$4972,7,FALSE)</f>
        <v>#N/A</v>
      </c>
      <c r="G1062" s="45" t="e">
        <f>VLOOKUP($A1062,EVID_OSEVU!$A$1:$M$4972,8,FALSE)</f>
        <v>#N/A</v>
      </c>
      <c r="H1062" s="45" t="e">
        <f>VLOOKUP($A1062,EVID_OSEVU!$A$1:$M$4972,11,FALSE)</f>
        <v>#N/A</v>
      </c>
      <c r="I1062" s="58" t="e">
        <f>VLOOKUP($A1062,EVID_OSEVU!$A$1:$M$4972,11,FALSE)</f>
        <v>#N/A</v>
      </c>
      <c r="J1062" s="63" t="e">
        <f>VLOOKUP(K1062,Export6[#All],2,FALSE)</f>
        <v>#N/A</v>
      </c>
      <c r="K1062" s="32"/>
      <c r="L1062" s="33"/>
      <c r="M1062" s="67" t="e">
        <f t="shared" si="16"/>
        <v>#N/A</v>
      </c>
      <c r="N1062" s="61"/>
    </row>
    <row r="1063" spans="1:14" x14ac:dyDescent="0.2">
      <c r="A1063" s="32"/>
      <c r="B1063" s="45" t="e">
        <f>VLOOKUP($A1063,EVID_OSEVU!$A$1:$M$4972,2,FALSE)</f>
        <v>#N/A</v>
      </c>
      <c r="C1063" s="45" t="e">
        <f>VLOOKUP($A1063,EVID_OSEVU!$A$1:$M$4972,3,FALSE)</f>
        <v>#N/A</v>
      </c>
      <c r="D1063" s="45" t="e">
        <f>VLOOKUP($A1063,EVID_OSEVU!$A$1:$M$4972,4,FALSE)</f>
        <v>#N/A</v>
      </c>
      <c r="E1063" s="35"/>
      <c r="F1063" s="45" t="e">
        <f>VLOOKUP($A1063,EVID_OSEVU!$A$1:$M$4972,7,FALSE)</f>
        <v>#N/A</v>
      </c>
      <c r="G1063" s="45" t="e">
        <f>VLOOKUP($A1063,EVID_OSEVU!$A$1:$M$4972,8,FALSE)</f>
        <v>#N/A</v>
      </c>
      <c r="H1063" s="45" t="e">
        <f>VLOOKUP($A1063,EVID_OSEVU!$A$1:$M$4972,11,FALSE)</f>
        <v>#N/A</v>
      </c>
      <c r="I1063" s="58" t="e">
        <f>VLOOKUP($A1063,EVID_OSEVU!$A$1:$M$4972,11,FALSE)</f>
        <v>#N/A</v>
      </c>
      <c r="J1063" s="63" t="e">
        <f>VLOOKUP(K1063,Export6[#All],2,FALSE)</f>
        <v>#N/A</v>
      </c>
      <c r="K1063" s="32"/>
      <c r="L1063" s="33"/>
      <c r="M1063" s="67" t="e">
        <f t="shared" si="16"/>
        <v>#N/A</v>
      </c>
      <c r="N1063" s="61"/>
    </row>
    <row r="1064" spans="1:14" x14ac:dyDescent="0.2">
      <c r="A1064" s="32"/>
      <c r="B1064" s="45" t="e">
        <f>VLOOKUP($A1064,EVID_OSEVU!$A$1:$M$4972,2,FALSE)</f>
        <v>#N/A</v>
      </c>
      <c r="C1064" s="45" t="e">
        <f>VLOOKUP($A1064,EVID_OSEVU!$A$1:$M$4972,3,FALSE)</f>
        <v>#N/A</v>
      </c>
      <c r="D1064" s="45" t="e">
        <f>VLOOKUP($A1064,EVID_OSEVU!$A$1:$M$4972,4,FALSE)</f>
        <v>#N/A</v>
      </c>
      <c r="E1064" s="35"/>
      <c r="F1064" s="45" t="e">
        <f>VLOOKUP($A1064,EVID_OSEVU!$A$1:$M$4972,7,FALSE)</f>
        <v>#N/A</v>
      </c>
      <c r="G1064" s="45" t="e">
        <f>VLOOKUP($A1064,EVID_OSEVU!$A$1:$M$4972,8,FALSE)</f>
        <v>#N/A</v>
      </c>
      <c r="H1064" s="45" t="e">
        <f>VLOOKUP($A1064,EVID_OSEVU!$A$1:$M$4972,11,FALSE)</f>
        <v>#N/A</v>
      </c>
      <c r="I1064" s="58" t="e">
        <f>VLOOKUP($A1064,EVID_OSEVU!$A$1:$M$4972,11,FALSE)</f>
        <v>#N/A</v>
      </c>
      <c r="J1064" s="63" t="e">
        <f>VLOOKUP(K1064,Export6[#All],2,FALSE)</f>
        <v>#N/A</v>
      </c>
      <c r="K1064" s="32"/>
      <c r="L1064" s="33"/>
      <c r="M1064" s="67" t="e">
        <f t="shared" si="16"/>
        <v>#N/A</v>
      </c>
      <c r="N1064" s="61"/>
    </row>
    <row r="1065" spans="1:14" x14ac:dyDescent="0.2">
      <c r="A1065" s="32"/>
      <c r="B1065" s="45" t="e">
        <f>VLOOKUP($A1065,EVID_OSEVU!$A$1:$M$4972,2,FALSE)</f>
        <v>#N/A</v>
      </c>
      <c r="C1065" s="45" t="e">
        <f>VLOOKUP($A1065,EVID_OSEVU!$A$1:$M$4972,3,FALSE)</f>
        <v>#N/A</v>
      </c>
      <c r="D1065" s="45" t="e">
        <f>VLOOKUP($A1065,EVID_OSEVU!$A$1:$M$4972,4,FALSE)</f>
        <v>#N/A</v>
      </c>
      <c r="E1065" s="35"/>
      <c r="F1065" s="45" t="e">
        <f>VLOOKUP($A1065,EVID_OSEVU!$A$1:$M$4972,7,FALSE)</f>
        <v>#N/A</v>
      </c>
      <c r="G1065" s="45" t="e">
        <f>VLOOKUP($A1065,EVID_OSEVU!$A$1:$M$4972,8,FALSE)</f>
        <v>#N/A</v>
      </c>
      <c r="H1065" s="45" t="e">
        <f>VLOOKUP($A1065,EVID_OSEVU!$A$1:$M$4972,11,FALSE)</f>
        <v>#N/A</v>
      </c>
      <c r="I1065" s="58" t="e">
        <f>VLOOKUP($A1065,EVID_OSEVU!$A$1:$M$4972,11,FALSE)</f>
        <v>#N/A</v>
      </c>
      <c r="J1065" s="63" t="e">
        <f>VLOOKUP(K1065,Export6[#All],2,FALSE)</f>
        <v>#N/A</v>
      </c>
      <c r="K1065" s="32"/>
      <c r="L1065" s="33"/>
      <c r="M1065" s="67" t="e">
        <f t="shared" si="16"/>
        <v>#N/A</v>
      </c>
      <c r="N1065" s="61"/>
    </row>
    <row r="1066" spans="1:14" x14ac:dyDescent="0.2">
      <c r="A1066" s="32"/>
      <c r="B1066" s="45" t="e">
        <f>VLOOKUP($A1066,EVID_OSEVU!$A$1:$M$4972,2,FALSE)</f>
        <v>#N/A</v>
      </c>
      <c r="C1066" s="45" t="e">
        <f>VLOOKUP($A1066,EVID_OSEVU!$A$1:$M$4972,3,FALSE)</f>
        <v>#N/A</v>
      </c>
      <c r="D1066" s="45" t="e">
        <f>VLOOKUP($A1066,EVID_OSEVU!$A$1:$M$4972,4,FALSE)</f>
        <v>#N/A</v>
      </c>
      <c r="E1066" s="35"/>
      <c r="F1066" s="45" t="e">
        <f>VLOOKUP($A1066,EVID_OSEVU!$A$1:$M$4972,7,FALSE)</f>
        <v>#N/A</v>
      </c>
      <c r="G1066" s="45" t="e">
        <f>VLOOKUP($A1066,EVID_OSEVU!$A$1:$M$4972,8,FALSE)</f>
        <v>#N/A</v>
      </c>
      <c r="H1066" s="45" t="e">
        <f>VLOOKUP($A1066,EVID_OSEVU!$A$1:$M$4972,11,FALSE)</f>
        <v>#N/A</v>
      </c>
      <c r="I1066" s="58" t="e">
        <f>VLOOKUP($A1066,EVID_OSEVU!$A$1:$M$4972,11,FALSE)</f>
        <v>#N/A</v>
      </c>
      <c r="J1066" s="63" t="e">
        <f>VLOOKUP(K1066,Export6[#All],2,FALSE)</f>
        <v>#N/A</v>
      </c>
      <c r="K1066" s="32"/>
      <c r="L1066" s="33"/>
      <c r="M1066" s="67" t="e">
        <f t="shared" si="16"/>
        <v>#N/A</v>
      </c>
      <c r="N1066" s="61"/>
    </row>
    <row r="1067" spans="1:14" x14ac:dyDescent="0.2">
      <c r="A1067" s="32"/>
      <c r="B1067" s="45" t="e">
        <f>VLOOKUP($A1067,EVID_OSEVU!$A$1:$M$4972,2,FALSE)</f>
        <v>#N/A</v>
      </c>
      <c r="C1067" s="45" t="e">
        <f>VLOOKUP($A1067,EVID_OSEVU!$A$1:$M$4972,3,FALSE)</f>
        <v>#N/A</v>
      </c>
      <c r="D1067" s="45" t="e">
        <f>VLOOKUP($A1067,EVID_OSEVU!$A$1:$M$4972,4,FALSE)</f>
        <v>#N/A</v>
      </c>
      <c r="E1067" s="35"/>
      <c r="F1067" s="45" t="e">
        <f>VLOOKUP($A1067,EVID_OSEVU!$A$1:$M$4972,7,FALSE)</f>
        <v>#N/A</v>
      </c>
      <c r="G1067" s="45" t="e">
        <f>VLOOKUP($A1067,EVID_OSEVU!$A$1:$M$4972,8,FALSE)</f>
        <v>#N/A</v>
      </c>
      <c r="H1067" s="45" t="e">
        <f>VLOOKUP($A1067,EVID_OSEVU!$A$1:$M$4972,11,FALSE)</f>
        <v>#N/A</v>
      </c>
      <c r="I1067" s="58" t="e">
        <f>VLOOKUP($A1067,EVID_OSEVU!$A$1:$M$4972,11,FALSE)</f>
        <v>#N/A</v>
      </c>
      <c r="J1067" s="63" t="e">
        <f>VLOOKUP(K1067,Export6[#All],2,FALSE)</f>
        <v>#N/A</v>
      </c>
      <c r="K1067" s="32"/>
      <c r="L1067" s="33"/>
      <c r="M1067" s="67" t="e">
        <f t="shared" si="16"/>
        <v>#N/A</v>
      </c>
      <c r="N1067" s="61"/>
    </row>
    <row r="1068" spans="1:14" x14ac:dyDescent="0.2">
      <c r="A1068" s="32"/>
      <c r="B1068" s="45" t="e">
        <f>VLOOKUP($A1068,EVID_OSEVU!$A$1:$M$4972,2,FALSE)</f>
        <v>#N/A</v>
      </c>
      <c r="C1068" s="45" t="e">
        <f>VLOOKUP($A1068,EVID_OSEVU!$A$1:$M$4972,3,FALSE)</f>
        <v>#N/A</v>
      </c>
      <c r="D1068" s="45" t="e">
        <f>VLOOKUP($A1068,EVID_OSEVU!$A$1:$M$4972,4,FALSE)</f>
        <v>#N/A</v>
      </c>
      <c r="E1068" s="35"/>
      <c r="F1068" s="45" t="e">
        <f>VLOOKUP($A1068,EVID_OSEVU!$A$1:$M$4972,7,FALSE)</f>
        <v>#N/A</v>
      </c>
      <c r="G1068" s="45" t="e">
        <f>VLOOKUP($A1068,EVID_OSEVU!$A$1:$M$4972,8,FALSE)</f>
        <v>#N/A</v>
      </c>
      <c r="H1068" s="45" t="e">
        <f>VLOOKUP($A1068,EVID_OSEVU!$A$1:$M$4972,11,FALSE)</f>
        <v>#N/A</v>
      </c>
      <c r="I1068" s="58" t="e">
        <f>VLOOKUP($A1068,EVID_OSEVU!$A$1:$M$4972,11,FALSE)</f>
        <v>#N/A</v>
      </c>
      <c r="J1068" s="63" t="e">
        <f>VLOOKUP(K1068,Export6[#All],2,FALSE)</f>
        <v>#N/A</v>
      </c>
      <c r="K1068" s="32"/>
      <c r="L1068" s="33"/>
      <c r="M1068" s="67" t="e">
        <f t="shared" si="16"/>
        <v>#N/A</v>
      </c>
      <c r="N1068" s="61"/>
    </row>
    <row r="1069" spans="1:14" x14ac:dyDescent="0.2">
      <c r="A1069" s="32"/>
      <c r="B1069" s="45" t="e">
        <f>VLOOKUP($A1069,EVID_OSEVU!$A$1:$M$4972,2,FALSE)</f>
        <v>#N/A</v>
      </c>
      <c r="C1069" s="45" t="e">
        <f>VLOOKUP($A1069,EVID_OSEVU!$A$1:$M$4972,3,FALSE)</f>
        <v>#N/A</v>
      </c>
      <c r="D1069" s="45" t="e">
        <f>VLOOKUP($A1069,EVID_OSEVU!$A$1:$M$4972,4,FALSE)</f>
        <v>#N/A</v>
      </c>
      <c r="E1069" s="35"/>
      <c r="F1069" s="45" t="e">
        <f>VLOOKUP($A1069,EVID_OSEVU!$A$1:$M$4972,7,FALSE)</f>
        <v>#N/A</v>
      </c>
      <c r="G1069" s="45" t="e">
        <f>VLOOKUP($A1069,EVID_OSEVU!$A$1:$M$4972,8,FALSE)</f>
        <v>#N/A</v>
      </c>
      <c r="H1069" s="45" t="e">
        <f>VLOOKUP($A1069,EVID_OSEVU!$A$1:$M$4972,11,FALSE)</f>
        <v>#N/A</v>
      </c>
      <c r="I1069" s="58" t="e">
        <f>VLOOKUP($A1069,EVID_OSEVU!$A$1:$M$4972,11,FALSE)</f>
        <v>#N/A</v>
      </c>
      <c r="J1069" s="63" t="e">
        <f>VLOOKUP(K1069,Export6[#All],2,FALSE)</f>
        <v>#N/A</v>
      </c>
      <c r="K1069" s="32"/>
      <c r="L1069" s="33"/>
      <c r="M1069" s="67" t="e">
        <f t="shared" si="16"/>
        <v>#N/A</v>
      </c>
      <c r="N1069" s="61"/>
    </row>
    <row r="1070" spans="1:14" x14ac:dyDescent="0.2">
      <c r="A1070" s="32"/>
      <c r="B1070" s="45" t="e">
        <f>VLOOKUP($A1070,EVID_OSEVU!$A$1:$M$4972,2,FALSE)</f>
        <v>#N/A</v>
      </c>
      <c r="C1070" s="45" t="e">
        <f>VLOOKUP($A1070,EVID_OSEVU!$A$1:$M$4972,3,FALSE)</f>
        <v>#N/A</v>
      </c>
      <c r="D1070" s="45" t="e">
        <f>VLOOKUP($A1070,EVID_OSEVU!$A$1:$M$4972,4,FALSE)</f>
        <v>#N/A</v>
      </c>
      <c r="E1070" s="35"/>
      <c r="F1070" s="45" t="e">
        <f>VLOOKUP($A1070,EVID_OSEVU!$A$1:$M$4972,7,FALSE)</f>
        <v>#N/A</v>
      </c>
      <c r="G1070" s="45" t="e">
        <f>VLOOKUP($A1070,EVID_OSEVU!$A$1:$M$4972,8,FALSE)</f>
        <v>#N/A</v>
      </c>
      <c r="H1070" s="45" t="e">
        <f>VLOOKUP($A1070,EVID_OSEVU!$A$1:$M$4972,11,FALSE)</f>
        <v>#N/A</v>
      </c>
      <c r="I1070" s="58" t="e">
        <f>VLOOKUP($A1070,EVID_OSEVU!$A$1:$M$4972,11,FALSE)</f>
        <v>#N/A</v>
      </c>
      <c r="J1070" s="63" t="e">
        <f>VLOOKUP(K1070,Export6[#All],2,FALSE)</f>
        <v>#N/A</v>
      </c>
      <c r="K1070" s="32"/>
      <c r="L1070" s="33"/>
      <c r="M1070" s="67" t="e">
        <f t="shared" si="16"/>
        <v>#N/A</v>
      </c>
      <c r="N1070" s="61"/>
    </row>
    <row r="1071" spans="1:14" x14ac:dyDescent="0.2">
      <c r="A1071" s="32"/>
      <c r="B1071" s="45" t="e">
        <f>VLOOKUP($A1071,EVID_OSEVU!$A$1:$M$4972,2,FALSE)</f>
        <v>#N/A</v>
      </c>
      <c r="C1071" s="45" t="e">
        <f>VLOOKUP($A1071,EVID_OSEVU!$A$1:$M$4972,3,FALSE)</f>
        <v>#N/A</v>
      </c>
      <c r="D1071" s="45" t="e">
        <f>VLOOKUP($A1071,EVID_OSEVU!$A$1:$M$4972,4,FALSE)</f>
        <v>#N/A</v>
      </c>
      <c r="E1071" s="35"/>
      <c r="F1071" s="45" t="e">
        <f>VLOOKUP($A1071,EVID_OSEVU!$A$1:$M$4972,7,FALSE)</f>
        <v>#N/A</v>
      </c>
      <c r="G1071" s="45" t="e">
        <f>VLOOKUP($A1071,EVID_OSEVU!$A$1:$M$4972,8,FALSE)</f>
        <v>#N/A</v>
      </c>
      <c r="H1071" s="45" t="e">
        <f>VLOOKUP($A1071,EVID_OSEVU!$A$1:$M$4972,11,FALSE)</f>
        <v>#N/A</v>
      </c>
      <c r="I1071" s="58" t="e">
        <f>VLOOKUP($A1071,EVID_OSEVU!$A$1:$M$4972,11,FALSE)</f>
        <v>#N/A</v>
      </c>
      <c r="J1071" s="63" t="e">
        <f>VLOOKUP(K1071,Export6[#All],2,FALSE)</f>
        <v>#N/A</v>
      </c>
      <c r="K1071" s="32"/>
      <c r="L1071" s="33"/>
      <c r="M1071" s="67" t="e">
        <f t="shared" si="16"/>
        <v>#N/A</v>
      </c>
      <c r="N1071" s="61"/>
    </row>
    <row r="1072" spans="1:14" x14ac:dyDescent="0.2">
      <c r="A1072" s="32"/>
      <c r="B1072" s="45" t="e">
        <f>VLOOKUP($A1072,EVID_OSEVU!$A$1:$M$4972,2,FALSE)</f>
        <v>#N/A</v>
      </c>
      <c r="C1072" s="45" t="e">
        <f>VLOOKUP($A1072,EVID_OSEVU!$A$1:$M$4972,3,FALSE)</f>
        <v>#N/A</v>
      </c>
      <c r="D1072" s="45" t="e">
        <f>VLOOKUP($A1072,EVID_OSEVU!$A$1:$M$4972,4,FALSE)</f>
        <v>#N/A</v>
      </c>
      <c r="E1072" s="35"/>
      <c r="F1072" s="45" t="e">
        <f>VLOOKUP($A1072,EVID_OSEVU!$A$1:$M$4972,7,FALSE)</f>
        <v>#N/A</v>
      </c>
      <c r="G1072" s="45" t="e">
        <f>VLOOKUP($A1072,EVID_OSEVU!$A$1:$M$4972,8,FALSE)</f>
        <v>#N/A</v>
      </c>
      <c r="H1072" s="45" t="e">
        <f>VLOOKUP($A1072,EVID_OSEVU!$A$1:$M$4972,11,FALSE)</f>
        <v>#N/A</v>
      </c>
      <c r="I1072" s="58" t="e">
        <f>VLOOKUP($A1072,EVID_OSEVU!$A$1:$M$4972,11,FALSE)</f>
        <v>#N/A</v>
      </c>
      <c r="J1072" s="63" t="e">
        <f>VLOOKUP(K1072,Export6[#All],2,FALSE)</f>
        <v>#N/A</v>
      </c>
      <c r="K1072" s="32"/>
      <c r="L1072" s="33"/>
      <c r="M1072" s="67" t="e">
        <f t="shared" si="16"/>
        <v>#N/A</v>
      </c>
      <c r="N1072" s="61"/>
    </row>
    <row r="1073" spans="1:14" x14ac:dyDescent="0.2">
      <c r="A1073" s="32"/>
      <c r="B1073" s="45" t="e">
        <f>VLOOKUP($A1073,EVID_OSEVU!$A$1:$M$4972,2,FALSE)</f>
        <v>#N/A</v>
      </c>
      <c r="C1073" s="45" t="e">
        <f>VLOOKUP($A1073,EVID_OSEVU!$A$1:$M$4972,3,FALSE)</f>
        <v>#N/A</v>
      </c>
      <c r="D1073" s="45" t="e">
        <f>VLOOKUP($A1073,EVID_OSEVU!$A$1:$M$4972,4,FALSE)</f>
        <v>#N/A</v>
      </c>
      <c r="E1073" s="35"/>
      <c r="F1073" s="45" t="e">
        <f>VLOOKUP($A1073,EVID_OSEVU!$A$1:$M$4972,7,FALSE)</f>
        <v>#N/A</v>
      </c>
      <c r="G1073" s="45" t="e">
        <f>VLOOKUP($A1073,EVID_OSEVU!$A$1:$M$4972,8,FALSE)</f>
        <v>#N/A</v>
      </c>
      <c r="H1073" s="45" t="e">
        <f>VLOOKUP($A1073,EVID_OSEVU!$A$1:$M$4972,11,FALSE)</f>
        <v>#N/A</v>
      </c>
      <c r="I1073" s="58" t="e">
        <f>VLOOKUP($A1073,EVID_OSEVU!$A$1:$M$4972,11,FALSE)</f>
        <v>#N/A</v>
      </c>
      <c r="J1073" s="63" t="e">
        <f>VLOOKUP(K1073,Export6[#All],2,FALSE)</f>
        <v>#N/A</v>
      </c>
      <c r="K1073" s="32"/>
      <c r="L1073" s="33"/>
      <c r="M1073" s="67" t="e">
        <f t="shared" si="16"/>
        <v>#N/A</v>
      </c>
      <c r="N1073" s="61"/>
    </row>
    <row r="1074" spans="1:14" x14ac:dyDescent="0.2">
      <c r="A1074" s="32"/>
      <c r="B1074" s="45" t="e">
        <f>VLOOKUP($A1074,EVID_OSEVU!$A$1:$M$4972,2,FALSE)</f>
        <v>#N/A</v>
      </c>
      <c r="C1074" s="45" t="e">
        <f>VLOOKUP($A1074,EVID_OSEVU!$A$1:$M$4972,3,FALSE)</f>
        <v>#N/A</v>
      </c>
      <c r="D1074" s="45" t="e">
        <f>VLOOKUP($A1074,EVID_OSEVU!$A$1:$M$4972,4,FALSE)</f>
        <v>#N/A</v>
      </c>
      <c r="E1074" s="35"/>
      <c r="F1074" s="45" t="e">
        <f>VLOOKUP($A1074,EVID_OSEVU!$A$1:$M$4972,7,FALSE)</f>
        <v>#N/A</v>
      </c>
      <c r="G1074" s="45" t="e">
        <f>VLOOKUP($A1074,EVID_OSEVU!$A$1:$M$4972,8,FALSE)</f>
        <v>#N/A</v>
      </c>
      <c r="H1074" s="45" t="e">
        <f>VLOOKUP($A1074,EVID_OSEVU!$A$1:$M$4972,11,FALSE)</f>
        <v>#N/A</v>
      </c>
      <c r="I1074" s="58" t="e">
        <f>VLOOKUP($A1074,EVID_OSEVU!$A$1:$M$4972,11,FALSE)</f>
        <v>#N/A</v>
      </c>
      <c r="J1074" s="63" t="e">
        <f>VLOOKUP(K1074,Export6[#All],2,FALSE)</f>
        <v>#N/A</v>
      </c>
      <c r="K1074" s="32"/>
      <c r="L1074" s="33"/>
      <c r="M1074" s="67" t="e">
        <f t="shared" si="16"/>
        <v>#N/A</v>
      </c>
      <c r="N1074" s="61"/>
    </row>
    <row r="1075" spans="1:14" x14ac:dyDescent="0.2">
      <c r="A1075" s="32"/>
      <c r="B1075" s="45" t="e">
        <f>VLOOKUP($A1075,EVID_OSEVU!$A$1:$M$4972,2,FALSE)</f>
        <v>#N/A</v>
      </c>
      <c r="C1075" s="45" t="e">
        <f>VLOOKUP($A1075,EVID_OSEVU!$A$1:$M$4972,3,FALSE)</f>
        <v>#N/A</v>
      </c>
      <c r="D1075" s="45" t="e">
        <f>VLOOKUP($A1075,EVID_OSEVU!$A$1:$M$4972,4,FALSE)</f>
        <v>#N/A</v>
      </c>
      <c r="E1075" s="35"/>
      <c r="F1075" s="45" t="e">
        <f>VLOOKUP($A1075,EVID_OSEVU!$A$1:$M$4972,7,FALSE)</f>
        <v>#N/A</v>
      </c>
      <c r="G1075" s="45" t="e">
        <f>VLOOKUP($A1075,EVID_OSEVU!$A$1:$M$4972,8,FALSE)</f>
        <v>#N/A</v>
      </c>
      <c r="H1075" s="45" t="e">
        <f>VLOOKUP($A1075,EVID_OSEVU!$A$1:$M$4972,11,FALSE)</f>
        <v>#N/A</v>
      </c>
      <c r="I1075" s="58" t="e">
        <f>VLOOKUP($A1075,EVID_OSEVU!$A$1:$M$4972,11,FALSE)</f>
        <v>#N/A</v>
      </c>
      <c r="J1075" s="63" t="e">
        <f>VLOOKUP(K1075,Export6[#All],2,FALSE)</f>
        <v>#N/A</v>
      </c>
      <c r="K1075" s="32"/>
      <c r="L1075" s="33"/>
      <c r="M1075" s="67" t="e">
        <f t="shared" si="16"/>
        <v>#N/A</v>
      </c>
      <c r="N1075" s="61"/>
    </row>
    <row r="1076" spans="1:14" x14ac:dyDescent="0.2">
      <c r="A1076" s="32"/>
      <c r="B1076" s="45" t="e">
        <f>VLOOKUP($A1076,EVID_OSEVU!$A$1:$M$4972,2,FALSE)</f>
        <v>#N/A</v>
      </c>
      <c r="C1076" s="45" t="e">
        <f>VLOOKUP($A1076,EVID_OSEVU!$A$1:$M$4972,3,FALSE)</f>
        <v>#N/A</v>
      </c>
      <c r="D1076" s="45" t="e">
        <f>VLOOKUP($A1076,EVID_OSEVU!$A$1:$M$4972,4,FALSE)</f>
        <v>#N/A</v>
      </c>
      <c r="E1076" s="35"/>
      <c r="F1076" s="45" t="e">
        <f>VLOOKUP($A1076,EVID_OSEVU!$A$1:$M$4972,7,FALSE)</f>
        <v>#N/A</v>
      </c>
      <c r="G1076" s="45" t="e">
        <f>VLOOKUP($A1076,EVID_OSEVU!$A$1:$M$4972,8,FALSE)</f>
        <v>#N/A</v>
      </c>
      <c r="H1076" s="45" t="e">
        <f>VLOOKUP($A1076,EVID_OSEVU!$A$1:$M$4972,11,FALSE)</f>
        <v>#N/A</v>
      </c>
      <c r="I1076" s="58" t="e">
        <f>VLOOKUP($A1076,EVID_OSEVU!$A$1:$M$4972,11,FALSE)</f>
        <v>#N/A</v>
      </c>
      <c r="J1076" s="63" t="e">
        <f>VLOOKUP(K1076,Export6[#All],2,FALSE)</f>
        <v>#N/A</v>
      </c>
      <c r="K1076" s="32"/>
      <c r="L1076" s="33"/>
      <c r="M1076" s="67" t="e">
        <f t="shared" si="16"/>
        <v>#N/A</v>
      </c>
      <c r="N1076" s="61"/>
    </row>
    <row r="1077" spans="1:14" x14ac:dyDescent="0.2">
      <c r="A1077" s="32"/>
      <c r="B1077" s="45" t="e">
        <f>VLOOKUP($A1077,EVID_OSEVU!$A$1:$M$4972,2,FALSE)</f>
        <v>#N/A</v>
      </c>
      <c r="C1077" s="45" t="e">
        <f>VLOOKUP($A1077,EVID_OSEVU!$A$1:$M$4972,3,FALSE)</f>
        <v>#N/A</v>
      </c>
      <c r="D1077" s="45" t="e">
        <f>VLOOKUP($A1077,EVID_OSEVU!$A$1:$M$4972,4,FALSE)</f>
        <v>#N/A</v>
      </c>
      <c r="E1077" s="35"/>
      <c r="F1077" s="45" t="e">
        <f>VLOOKUP($A1077,EVID_OSEVU!$A$1:$M$4972,7,FALSE)</f>
        <v>#N/A</v>
      </c>
      <c r="G1077" s="45" t="e">
        <f>VLOOKUP($A1077,EVID_OSEVU!$A$1:$M$4972,8,FALSE)</f>
        <v>#N/A</v>
      </c>
      <c r="H1077" s="45" t="e">
        <f>VLOOKUP($A1077,EVID_OSEVU!$A$1:$M$4972,11,FALSE)</f>
        <v>#N/A</v>
      </c>
      <c r="I1077" s="58" t="e">
        <f>VLOOKUP($A1077,EVID_OSEVU!$A$1:$M$4972,11,FALSE)</f>
        <v>#N/A</v>
      </c>
      <c r="J1077" s="63" t="e">
        <f>VLOOKUP(K1077,Export6[#All],2,FALSE)</f>
        <v>#N/A</v>
      </c>
      <c r="K1077" s="32"/>
      <c r="L1077" s="33"/>
      <c r="M1077" s="67" t="e">
        <f t="shared" si="16"/>
        <v>#N/A</v>
      </c>
      <c r="N1077" s="61"/>
    </row>
    <row r="1078" spans="1:14" x14ac:dyDescent="0.2">
      <c r="A1078" s="32"/>
      <c r="B1078" s="45" t="e">
        <f>VLOOKUP($A1078,EVID_OSEVU!$A$1:$M$4972,2,FALSE)</f>
        <v>#N/A</v>
      </c>
      <c r="C1078" s="45" t="e">
        <f>VLOOKUP($A1078,EVID_OSEVU!$A$1:$M$4972,3,FALSE)</f>
        <v>#N/A</v>
      </c>
      <c r="D1078" s="45" t="e">
        <f>VLOOKUP($A1078,EVID_OSEVU!$A$1:$M$4972,4,FALSE)</f>
        <v>#N/A</v>
      </c>
      <c r="E1078" s="35"/>
      <c r="F1078" s="45" t="e">
        <f>VLOOKUP($A1078,EVID_OSEVU!$A$1:$M$4972,7,FALSE)</f>
        <v>#N/A</v>
      </c>
      <c r="G1078" s="45" t="e">
        <f>VLOOKUP($A1078,EVID_OSEVU!$A$1:$M$4972,8,FALSE)</f>
        <v>#N/A</v>
      </c>
      <c r="H1078" s="45" t="e">
        <f>VLOOKUP($A1078,EVID_OSEVU!$A$1:$M$4972,11,FALSE)</f>
        <v>#N/A</v>
      </c>
      <c r="I1078" s="58" t="e">
        <f>VLOOKUP($A1078,EVID_OSEVU!$A$1:$M$4972,11,FALSE)</f>
        <v>#N/A</v>
      </c>
      <c r="J1078" s="63" t="e">
        <f>VLOOKUP(K1078,Export6[#All],2,FALSE)</f>
        <v>#N/A</v>
      </c>
      <c r="K1078" s="32"/>
      <c r="L1078" s="33"/>
      <c r="M1078" s="67" t="e">
        <f t="shared" si="16"/>
        <v>#N/A</v>
      </c>
      <c r="N1078" s="61"/>
    </row>
    <row r="1079" spans="1:14" x14ac:dyDescent="0.2">
      <c r="A1079" s="32"/>
      <c r="B1079" s="45" t="e">
        <f>VLOOKUP($A1079,EVID_OSEVU!$A$1:$M$4972,2,FALSE)</f>
        <v>#N/A</v>
      </c>
      <c r="C1079" s="45" t="e">
        <f>VLOOKUP($A1079,EVID_OSEVU!$A$1:$M$4972,3,FALSE)</f>
        <v>#N/A</v>
      </c>
      <c r="D1079" s="45" t="e">
        <f>VLOOKUP($A1079,EVID_OSEVU!$A$1:$M$4972,4,FALSE)</f>
        <v>#N/A</v>
      </c>
      <c r="E1079" s="35"/>
      <c r="F1079" s="45" t="e">
        <f>VLOOKUP($A1079,EVID_OSEVU!$A$1:$M$4972,7,FALSE)</f>
        <v>#N/A</v>
      </c>
      <c r="G1079" s="45" t="e">
        <f>VLOOKUP($A1079,EVID_OSEVU!$A$1:$M$4972,8,FALSE)</f>
        <v>#N/A</v>
      </c>
      <c r="H1079" s="45" t="e">
        <f>VLOOKUP($A1079,EVID_OSEVU!$A$1:$M$4972,11,FALSE)</f>
        <v>#N/A</v>
      </c>
      <c r="I1079" s="58" t="e">
        <f>VLOOKUP($A1079,EVID_OSEVU!$A$1:$M$4972,11,FALSE)</f>
        <v>#N/A</v>
      </c>
      <c r="J1079" s="63" t="e">
        <f>VLOOKUP(K1079,Export6[#All],2,FALSE)</f>
        <v>#N/A</v>
      </c>
      <c r="K1079" s="32"/>
      <c r="L1079" s="33"/>
      <c r="M1079" s="67" t="e">
        <f t="shared" si="16"/>
        <v>#N/A</v>
      </c>
      <c r="N1079" s="61"/>
    </row>
    <row r="1080" spans="1:14" x14ac:dyDescent="0.2">
      <c r="A1080" s="32"/>
      <c r="B1080" s="45" t="e">
        <f>VLOOKUP($A1080,EVID_OSEVU!$A$1:$M$4972,2,FALSE)</f>
        <v>#N/A</v>
      </c>
      <c r="C1080" s="45" t="e">
        <f>VLOOKUP($A1080,EVID_OSEVU!$A$1:$M$4972,3,FALSE)</f>
        <v>#N/A</v>
      </c>
      <c r="D1080" s="45" t="e">
        <f>VLOOKUP($A1080,EVID_OSEVU!$A$1:$M$4972,4,FALSE)</f>
        <v>#N/A</v>
      </c>
      <c r="E1080" s="35"/>
      <c r="F1080" s="45" t="e">
        <f>VLOOKUP($A1080,EVID_OSEVU!$A$1:$M$4972,7,FALSE)</f>
        <v>#N/A</v>
      </c>
      <c r="G1080" s="45" t="e">
        <f>VLOOKUP($A1080,EVID_OSEVU!$A$1:$M$4972,8,FALSE)</f>
        <v>#N/A</v>
      </c>
      <c r="H1080" s="45" t="e">
        <f>VLOOKUP($A1080,EVID_OSEVU!$A$1:$M$4972,11,FALSE)</f>
        <v>#N/A</v>
      </c>
      <c r="I1080" s="58" t="e">
        <f>VLOOKUP($A1080,EVID_OSEVU!$A$1:$M$4972,11,FALSE)</f>
        <v>#N/A</v>
      </c>
      <c r="J1080" s="63" t="e">
        <f>VLOOKUP(K1080,Export6[#All],2,FALSE)</f>
        <v>#N/A</v>
      </c>
      <c r="K1080" s="32"/>
      <c r="L1080" s="33"/>
      <c r="M1080" s="67" t="e">
        <f t="shared" si="16"/>
        <v>#N/A</v>
      </c>
      <c r="N1080" s="61"/>
    </row>
    <row r="1081" spans="1:14" x14ac:dyDescent="0.2">
      <c r="A1081" s="32"/>
      <c r="B1081" s="45" t="e">
        <f>VLOOKUP($A1081,EVID_OSEVU!$A$1:$M$4972,2,FALSE)</f>
        <v>#N/A</v>
      </c>
      <c r="C1081" s="45" t="e">
        <f>VLOOKUP($A1081,EVID_OSEVU!$A$1:$M$4972,3,FALSE)</f>
        <v>#N/A</v>
      </c>
      <c r="D1081" s="45" t="e">
        <f>VLOOKUP($A1081,EVID_OSEVU!$A$1:$M$4972,4,FALSE)</f>
        <v>#N/A</v>
      </c>
      <c r="E1081" s="35"/>
      <c r="F1081" s="45" t="e">
        <f>VLOOKUP($A1081,EVID_OSEVU!$A$1:$M$4972,7,FALSE)</f>
        <v>#N/A</v>
      </c>
      <c r="G1081" s="45" t="e">
        <f>VLOOKUP($A1081,EVID_OSEVU!$A$1:$M$4972,8,FALSE)</f>
        <v>#N/A</v>
      </c>
      <c r="H1081" s="45" t="e">
        <f>VLOOKUP($A1081,EVID_OSEVU!$A$1:$M$4972,11,FALSE)</f>
        <v>#N/A</v>
      </c>
      <c r="I1081" s="58" t="e">
        <f>VLOOKUP($A1081,EVID_OSEVU!$A$1:$M$4972,11,FALSE)</f>
        <v>#N/A</v>
      </c>
      <c r="J1081" s="63" t="e">
        <f>VLOOKUP(K1081,Export6[#All],2,FALSE)</f>
        <v>#N/A</v>
      </c>
      <c r="K1081" s="32"/>
      <c r="L1081" s="33"/>
      <c r="M1081" s="67" t="e">
        <f t="shared" si="16"/>
        <v>#N/A</v>
      </c>
      <c r="N1081" s="61"/>
    </row>
    <row r="1082" spans="1:14" x14ac:dyDescent="0.2">
      <c r="A1082" s="32"/>
      <c r="B1082" s="45" t="e">
        <f>VLOOKUP($A1082,EVID_OSEVU!$A$1:$M$4972,2,FALSE)</f>
        <v>#N/A</v>
      </c>
      <c r="C1082" s="45" t="e">
        <f>VLOOKUP($A1082,EVID_OSEVU!$A$1:$M$4972,3,FALSE)</f>
        <v>#N/A</v>
      </c>
      <c r="D1082" s="45" t="e">
        <f>VLOOKUP($A1082,EVID_OSEVU!$A$1:$M$4972,4,FALSE)</f>
        <v>#N/A</v>
      </c>
      <c r="E1082" s="35"/>
      <c r="F1082" s="45" t="e">
        <f>VLOOKUP($A1082,EVID_OSEVU!$A$1:$M$4972,7,FALSE)</f>
        <v>#N/A</v>
      </c>
      <c r="G1082" s="45" t="e">
        <f>VLOOKUP($A1082,EVID_OSEVU!$A$1:$M$4972,8,FALSE)</f>
        <v>#N/A</v>
      </c>
      <c r="H1082" s="45" t="e">
        <f>VLOOKUP($A1082,EVID_OSEVU!$A$1:$M$4972,11,FALSE)</f>
        <v>#N/A</v>
      </c>
      <c r="I1082" s="58" t="e">
        <f>VLOOKUP($A1082,EVID_OSEVU!$A$1:$M$4972,11,FALSE)</f>
        <v>#N/A</v>
      </c>
      <c r="J1082" s="63" t="e">
        <f>VLOOKUP(K1082,Export6[#All],2,FALSE)</f>
        <v>#N/A</v>
      </c>
      <c r="K1082" s="32"/>
      <c r="L1082" s="33"/>
      <c r="M1082" s="67" t="e">
        <f t="shared" si="16"/>
        <v>#N/A</v>
      </c>
      <c r="N1082" s="61"/>
    </row>
    <row r="1083" spans="1:14" x14ac:dyDescent="0.2">
      <c r="A1083" s="32"/>
      <c r="B1083" s="45" t="e">
        <f>VLOOKUP($A1083,EVID_OSEVU!$A$1:$M$4972,2,FALSE)</f>
        <v>#N/A</v>
      </c>
      <c r="C1083" s="45" t="e">
        <f>VLOOKUP($A1083,EVID_OSEVU!$A$1:$M$4972,3,FALSE)</f>
        <v>#N/A</v>
      </c>
      <c r="D1083" s="45" t="e">
        <f>VLOOKUP($A1083,EVID_OSEVU!$A$1:$M$4972,4,FALSE)</f>
        <v>#N/A</v>
      </c>
      <c r="E1083" s="35"/>
      <c r="F1083" s="45" t="e">
        <f>VLOOKUP($A1083,EVID_OSEVU!$A$1:$M$4972,7,FALSE)</f>
        <v>#N/A</v>
      </c>
      <c r="G1083" s="45" t="e">
        <f>VLOOKUP($A1083,EVID_OSEVU!$A$1:$M$4972,8,FALSE)</f>
        <v>#N/A</v>
      </c>
      <c r="H1083" s="45" t="e">
        <f>VLOOKUP($A1083,EVID_OSEVU!$A$1:$M$4972,11,FALSE)</f>
        <v>#N/A</v>
      </c>
      <c r="I1083" s="58" t="e">
        <f>VLOOKUP($A1083,EVID_OSEVU!$A$1:$M$4972,11,FALSE)</f>
        <v>#N/A</v>
      </c>
      <c r="J1083" s="63" t="e">
        <f>VLOOKUP(K1083,Export6[#All],2,FALSE)</f>
        <v>#N/A</v>
      </c>
      <c r="K1083" s="32"/>
      <c r="L1083" s="33"/>
      <c r="M1083" s="67" t="e">
        <f t="shared" si="16"/>
        <v>#N/A</v>
      </c>
      <c r="N1083" s="61"/>
    </row>
    <row r="1084" spans="1:14" x14ac:dyDescent="0.2">
      <c r="A1084" s="32"/>
      <c r="B1084" s="45" t="e">
        <f>VLOOKUP($A1084,EVID_OSEVU!$A$1:$M$4972,2,FALSE)</f>
        <v>#N/A</v>
      </c>
      <c r="C1084" s="45" t="e">
        <f>VLOOKUP($A1084,EVID_OSEVU!$A$1:$M$4972,3,FALSE)</f>
        <v>#N/A</v>
      </c>
      <c r="D1084" s="45" t="e">
        <f>VLOOKUP($A1084,EVID_OSEVU!$A$1:$M$4972,4,FALSE)</f>
        <v>#N/A</v>
      </c>
      <c r="E1084" s="35"/>
      <c r="F1084" s="45" t="e">
        <f>VLOOKUP($A1084,EVID_OSEVU!$A$1:$M$4972,7,FALSE)</f>
        <v>#N/A</v>
      </c>
      <c r="G1084" s="45" t="e">
        <f>VLOOKUP($A1084,EVID_OSEVU!$A$1:$M$4972,8,FALSE)</f>
        <v>#N/A</v>
      </c>
      <c r="H1084" s="45" t="e">
        <f>VLOOKUP($A1084,EVID_OSEVU!$A$1:$M$4972,11,FALSE)</f>
        <v>#N/A</v>
      </c>
      <c r="I1084" s="58" t="e">
        <f>VLOOKUP($A1084,EVID_OSEVU!$A$1:$M$4972,11,FALSE)</f>
        <v>#N/A</v>
      </c>
      <c r="J1084" s="63" t="e">
        <f>VLOOKUP(K1084,Export6[#All],2,FALSE)</f>
        <v>#N/A</v>
      </c>
      <c r="K1084" s="32"/>
      <c r="L1084" s="33"/>
      <c r="M1084" s="67" t="e">
        <f t="shared" si="16"/>
        <v>#N/A</v>
      </c>
      <c r="N1084" s="61"/>
    </row>
    <row r="1085" spans="1:14" x14ac:dyDescent="0.2">
      <c r="A1085" s="32"/>
      <c r="B1085" s="45" t="e">
        <f>VLOOKUP($A1085,EVID_OSEVU!$A$1:$M$4972,2,FALSE)</f>
        <v>#N/A</v>
      </c>
      <c r="C1085" s="45" t="e">
        <f>VLOOKUP($A1085,EVID_OSEVU!$A$1:$M$4972,3,FALSE)</f>
        <v>#N/A</v>
      </c>
      <c r="D1085" s="45" t="e">
        <f>VLOOKUP($A1085,EVID_OSEVU!$A$1:$M$4972,4,FALSE)</f>
        <v>#N/A</v>
      </c>
      <c r="E1085" s="35"/>
      <c r="F1085" s="45" t="e">
        <f>VLOOKUP($A1085,EVID_OSEVU!$A$1:$M$4972,7,FALSE)</f>
        <v>#N/A</v>
      </c>
      <c r="G1085" s="45" t="e">
        <f>VLOOKUP($A1085,EVID_OSEVU!$A$1:$M$4972,8,FALSE)</f>
        <v>#N/A</v>
      </c>
      <c r="H1085" s="45" t="e">
        <f>VLOOKUP($A1085,EVID_OSEVU!$A$1:$M$4972,11,FALSE)</f>
        <v>#N/A</v>
      </c>
      <c r="I1085" s="58" t="e">
        <f>VLOOKUP($A1085,EVID_OSEVU!$A$1:$M$4972,11,FALSE)</f>
        <v>#N/A</v>
      </c>
      <c r="J1085" s="63" t="e">
        <f>VLOOKUP(K1085,Export6[#All],2,FALSE)</f>
        <v>#N/A</v>
      </c>
      <c r="K1085" s="32"/>
      <c r="L1085" s="33"/>
      <c r="M1085" s="67" t="e">
        <f t="shared" si="16"/>
        <v>#N/A</v>
      </c>
      <c r="N1085" s="61"/>
    </row>
    <row r="1086" spans="1:14" x14ac:dyDescent="0.2">
      <c r="A1086" s="32"/>
      <c r="B1086" s="45" t="e">
        <f>VLOOKUP($A1086,EVID_OSEVU!$A$1:$M$4972,2,FALSE)</f>
        <v>#N/A</v>
      </c>
      <c r="C1086" s="45" t="e">
        <f>VLOOKUP($A1086,EVID_OSEVU!$A$1:$M$4972,3,FALSE)</f>
        <v>#N/A</v>
      </c>
      <c r="D1086" s="45" t="e">
        <f>VLOOKUP($A1086,EVID_OSEVU!$A$1:$M$4972,4,FALSE)</f>
        <v>#N/A</v>
      </c>
      <c r="E1086" s="35"/>
      <c r="F1086" s="45" t="e">
        <f>VLOOKUP($A1086,EVID_OSEVU!$A$1:$M$4972,7,FALSE)</f>
        <v>#N/A</v>
      </c>
      <c r="G1086" s="45" t="e">
        <f>VLOOKUP($A1086,EVID_OSEVU!$A$1:$M$4972,8,FALSE)</f>
        <v>#N/A</v>
      </c>
      <c r="H1086" s="45" t="e">
        <f>VLOOKUP($A1086,EVID_OSEVU!$A$1:$M$4972,11,FALSE)</f>
        <v>#N/A</v>
      </c>
      <c r="I1086" s="58" t="e">
        <f>VLOOKUP($A1086,EVID_OSEVU!$A$1:$M$4972,11,FALSE)</f>
        <v>#N/A</v>
      </c>
      <c r="J1086" s="63" t="e">
        <f>VLOOKUP(K1086,Export6[#All],2,FALSE)</f>
        <v>#N/A</v>
      </c>
      <c r="K1086" s="32"/>
      <c r="L1086" s="33"/>
      <c r="M1086" s="67" t="e">
        <f t="shared" si="16"/>
        <v>#N/A</v>
      </c>
      <c r="N1086" s="61"/>
    </row>
    <row r="1087" spans="1:14" x14ac:dyDescent="0.2">
      <c r="A1087" s="32"/>
      <c r="B1087" s="45" t="e">
        <f>VLOOKUP($A1087,EVID_OSEVU!$A$1:$M$4972,2,FALSE)</f>
        <v>#N/A</v>
      </c>
      <c r="C1087" s="45" t="e">
        <f>VLOOKUP($A1087,EVID_OSEVU!$A$1:$M$4972,3,FALSE)</f>
        <v>#N/A</v>
      </c>
      <c r="D1087" s="45" t="e">
        <f>VLOOKUP($A1087,EVID_OSEVU!$A$1:$M$4972,4,FALSE)</f>
        <v>#N/A</v>
      </c>
      <c r="E1087" s="35"/>
      <c r="F1087" s="45" t="e">
        <f>VLOOKUP($A1087,EVID_OSEVU!$A$1:$M$4972,7,FALSE)</f>
        <v>#N/A</v>
      </c>
      <c r="G1087" s="45" t="e">
        <f>VLOOKUP($A1087,EVID_OSEVU!$A$1:$M$4972,8,FALSE)</f>
        <v>#N/A</v>
      </c>
      <c r="H1087" s="45" t="e">
        <f>VLOOKUP($A1087,EVID_OSEVU!$A$1:$M$4972,11,FALSE)</f>
        <v>#N/A</v>
      </c>
      <c r="I1087" s="58" t="e">
        <f>VLOOKUP($A1087,EVID_OSEVU!$A$1:$M$4972,11,FALSE)</f>
        <v>#N/A</v>
      </c>
      <c r="J1087" s="63" t="e">
        <f>VLOOKUP(K1087,Export6[#All],2,FALSE)</f>
        <v>#N/A</v>
      </c>
      <c r="K1087" s="32"/>
      <c r="L1087" s="33"/>
      <c r="M1087" s="67" t="e">
        <f t="shared" si="16"/>
        <v>#N/A</v>
      </c>
      <c r="N1087" s="61"/>
    </row>
    <row r="1088" spans="1:14" x14ac:dyDescent="0.2">
      <c r="A1088" s="32"/>
      <c r="B1088" s="45" t="e">
        <f>VLOOKUP($A1088,EVID_OSEVU!$A$1:$M$4972,2,FALSE)</f>
        <v>#N/A</v>
      </c>
      <c r="C1088" s="45" t="e">
        <f>VLOOKUP($A1088,EVID_OSEVU!$A$1:$M$4972,3,FALSE)</f>
        <v>#N/A</v>
      </c>
      <c r="D1088" s="45" t="e">
        <f>VLOOKUP($A1088,EVID_OSEVU!$A$1:$M$4972,4,FALSE)</f>
        <v>#N/A</v>
      </c>
      <c r="E1088" s="35"/>
      <c r="F1088" s="45" t="e">
        <f>VLOOKUP($A1088,EVID_OSEVU!$A$1:$M$4972,7,FALSE)</f>
        <v>#N/A</v>
      </c>
      <c r="G1088" s="45" t="e">
        <f>VLOOKUP($A1088,EVID_OSEVU!$A$1:$M$4972,8,FALSE)</f>
        <v>#N/A</v>
      </c>
      <c r="H1088" s="45" t="e">
        <f>VLOOKUP($A1088,EVID_OSEVU!$A$1:$M$4972,11,FALSE)</f>
        <v>#N/A</v>
      </c>
      <c r="I1088" s="58" t="e">
        <f>VLOOKUP($A1088,EVID_OSEVU!$A$1:$M$4972,11,FALSE)</f>
        <v>#N/A</v>
      </c>
      <c r="J1088" s="63" t="e">
        <f>VLOOKUP(K1088,Export6[#All],2,FALSE)</f>
        <v>#N/A</v>
      </c>
      <c r="K1088" s="32"/>
      <c r="L1088" s="33"/>
      <c r="M1088" s="67" t="e">
        <f t="shared" si="16"/>
        <v>#N/A</v>
      </c>
      <c r="N1088" s="61"/>
    </row>
    <row r="1089" spans="1:14" x14ac:dyDescent="0.2">
      <c r="A1089" s="32"/>
      <c r="B1089" s="45" t="e">
        <f>VLOOKUP($A1089,EVID_OSEVU!$A$1:$M$4972,2,FALSE)</f>
        <v>#N/A</v>
      </c>
      <c r="C1089" s="45" t="e">
        <f>VLOOKUP($A1089,EVID_OSEVU!$A$1:$M$4972,3,FALSE)</f>
        <v>#N/A</v>
      </c>
      <c r="D1089" s="45" t="e">
        <f>VLOOKUP($A1089,EVID_OSEVU!$A$1:$M$4972,4,FALSE)</f>
        <v>#N/A</v>
      </c>
      <c r="E1089" s="35"/>
      <c r="F1089" s="45" t="e">
        <f>VLOOKUP($A1089,EVID_OSEVU!$A$1:$M$4972,7,FALSE)</f>
        <v>#N/A</v>
      </c>
      <c r="G1089" s="45" t="e">
        <f>VLOOKUP($A1089,EVID_OSEVU!$A$1:$M$4972,8,FALSE)</f>
        <v>#N/A</v>
      </c>
      <c r="H1089" s="45" t="e">
        <f>VLOOKUP($A1089,EVID_OSEVU!$A$1:$M$4972,11,FALSE)</f>
        <v>#N/A</v>
      </c>
      <c r="I1089" s="58" t="e">
        <f>VLOOKUP($A1089,EVID_OSEVU!$A$1:$M$4972,11,FALSE)</f>
        <v>#N/A</v>
      </c>
      <c r="J1089" s="63" t="e">
        <f>VLOOKUP(K1089,Export6[#All],2,FALSE)</f>
        <v>#N/A</v>
      </c>
      <c r="K1089" s="32"/>
      <c r="L1089" s="33"/>
      <c r="M1089" s="67" t="e">
        <f t="shared" si="16"/>
        <v>#N/A</v>
      </c>
      <c r="N1089" s="61"/>
    </row>
    <row r="1090" spans="1:14" x14ac:dyDescent="0.2">
      <c r="A1090" s="32"/>
      <c r="B1090" s="45" t="e">
        <f>VLOOKUP($A1090,EVID_OSEVU!$A$1:$M$4972,2,FALSE)</f>
        <v>#N/A</v>
      </c>
      <c r="C1090" s="45" t="e">
        <f>VLOOKUP($A1090,EVID_OSEVU!$A$1:$M$4972,3,FALSE)</f>
        <v>#N/A</v>
      </c>
      <c r="D1090" s="45" t="e">
        <f>VLOOKUP($A1090,EVID_OSEVU!$A$1:$M$4972,4,FALSE)</f>
        <v>#N/A</v>
      </c>
      <c r="E1090" s="35"/>
      <c r="F1090" s="45" t="e">
        <f>VLOOKUP($A1090,EVID_OSEVU!$A$1:$M$4972,7,FALSE)</f>
        <v>#N/A</v>
      </c>
      <c r="G1090" s="45" t="e">
        <f>VLOOKUP($A1090,EVID_OSEVU!$A$1:$M$4972,8,FALSE)</f>
        <v>#N/A</v>
      </c>
      <c r="H1090" s="45" t="e">
        <f>VLOOKUP($A1090,EVID_OSEVU!$A$1:$M$4972,11,FALSE)</f>
        <v>#N/A</v>
      </c>
      <c r="I1090" s="58" t="e">
        <f>VLOOKUP($A1090,EVID_OSEVU!$A$1:$M$4972,11,FALSE)</f>
        <v>#N/A</v>
      </c>
      <c r="J1090" s="63" t="e">
        <f>VLOOKUP(K1090,Export6[#All],2,FALSE)</f>
        <v>#N/A</v>
      </c>
      <c r="K1090" s="32"/>
      <c r="L1090" s="33"/>
      <c r="M1090" s="67" t="e">
        <f t="shared" si="16"/>
        <v>#N/A</v>
      </c>
      <c r="N1090" s="61"/>
    </row>
    <row r="1091" spans="1:14" x14ac:dyDescent="0.2">
      <c r="A1091" s="32"/>
      <c r="B1091" s="45" t="e">
        <f>VLOOKUP($A1091,EVID_OSEVU!$A$1:$M$4972,2,FALSE)</f>
        <v>#N/A</v>
      </c>
      <c r="C1091" s="45" t="e">
        <f>VLOOKUP($A1091,EVID_OSEVU!$A$1:$M$4972,3,FALSE)</f>
        <v>#N/A</v>
      </c>
      <c r="D1091" s="45" t="e">
        <f>VLOOKUP($A1091,EVID_OSEVU!$A$1:$M$4972,4,FALSE)</f>
        <v>#N/A</v>
      </c>
      <c r="E1091" s="35"/>
      <c r="F1091" s="45" t="e">
        <f>VLOOKUP($A1091,EVID_OSEVU!$A$1:$M$4972,7,FALSE)</f>
        <v>#N/A</v>
      </c>
      <c r="G1091" s="45" t="e">
        <f>VLOOKUP($A1091,EVID_OSEVU!$A$1:$M$4972,8,FALSE)</f>
        <v>#N/A</v>
      </c>
      <c r="H1091" s="45" t="e">
        <f>VLOOKUP($A1091,EVID_OSEVU!$A$1:$M$4972,11,FALSE)</f>
        <v>#N/A</v>
      </c>
      <c r="I1091" s="58" t="e">
        <f>VLOOKUP($A1091,EVID_OSEVU!$A$1:$M$4972,11,FALSE)</f>
        <v>#N/A</v>
      </c>
      <c r="J1091" s="63" t="e">
        <f>VLOOKUP(K1091,Export6[#All],2,FALSE)</f>
        <v>#N/A</v>
      </c>
      <c r="K1091" s="32"/>
      <c r="L1091" s="33"/>
      <c r="M1091" s="67" t="e">
        <f t="shared" si="16"/>
        <v>#N/A</v>
      </c>
      <c r="N1091" s="61"/>
    </row>
    <row r="1092" spans="1:14" x14ac:dyDescent="0.2">
      <c r="A1092" s="32"/>
      <c r="B1092" s="45" t="e">
        <f>VLOOKUP($A1092,EVID_OSEVU!$A$1:$M$4972,2,FALSE)</f>
        <v>#N/A</v>
      </c>
      <c r="C1092" s="45" t="e">
        <f>VLOOKUP($A1092,EVID_OSEVU!$A$1:$M$4972,3,FALSE)</f>
        <v>#N/A</v>
      </c>
      <c r="D1092" s="45" t="e">
        <f>VLOOKUP($A1092,EVID_OSEVU!$A$1:$M$4972,4,FALSE)</f>
        <v>#N/A</v>
      </c>
      <c r="E1092" s="35"/>
      <c r="F1092" s="45" t="e">
        <f>VLOOKUP($A1092,EVID_OSEVU!$A$1:$M$4972,7,FALSE)</f>
        <v>#N/A</v>
      </c>
      <c r="G1092" s="45" t="e">
        <f>VLOOKUP($A1092,EVID_OSEVU!$A$1:$M$4972,8,FALSE)</f>
        <v>#N/A</v>
      </c>
      <c r="H1092" s="45" t="e">
        <f>VLOOKUP($A1092,EVID_OSEVU!$A$1:$M$4972,11,FALSE)</f>
        <v>#N/A</v>
      </c>
      <c r="I1092" s="58" t="e">
        <f>VLOOKUP($A1092,EVID_OSEVU!$A$1:$M$4972,11,FALSE)</f>
        <v>#N/A</v>
      </c>
      <c r="J1092" s="63" t="e">
        <f>VLOOKUP(K1092,Export6[#All],2,FALSE)</f>
        <v>#N/A</v>
      </c>
      <c r="K1092" s="32"/>
      <c r="L1092" s="33"/>
      <c r="M1092" s="67" t="e">
        <f t="shared" ref="M1092:M1155" si="17">L1092*I1092</f>
        <v>#N/A</v>
      </c>
      <c r="N1092" s="61"/>
    </row>
    <row r="1093" spans="1:14" x14ac:dyDescent="0.2">
      <c r="A1093" s="32"/>
      <c r="B1093" s="45" t="e">
        <f>VLOOKUP($A1093,EVID_OSEVU!$A$1:$M$4972,2,FALSE)</f>
        <v>#N/A</v>
      </c>
      <c r="C1093" s="45" t="e">
        <f>VLOOKUP($A1093,EVID_OSEVU!$A$1:$M$4972,3,FALSE)</f>
        <v>#N/A</v>
      </c>
      <c r="D1093" s="45" t="e">
        <f>VLOOKUP($A1093,EVID_OSEVU!$A$1:$M$4972,4,FALSE)</f>
        <v>#N/A</v>
      </c>
      <c r="E1093" s="35"/>
      <c r="F1093" s="45" t="e">
        <f>VLOOKUP($A1093,EVID_OSEVU!$A$1:$M$4972,7,FALSE)</f>
        <v>#N/A</v>
      </c>
      <c r="G1093" s="45" t="e">
        <f>VLOOKUP($A1093,EVID_OSEVU!$A$1:$M$4972,8,FALSE)</f>
        <v>#N/A</v>
      </c>
      <c r="H1093" s="45" t="e">
        <f>VLOOKUP($A1093,EVID_OSEVU!$A$1:$M$4972,11,FALSE)</f>
        <v>#N/A</v>
      </c>
      <c r="I1093" s="58" t="e">
        <f>VLOOKUP($A1093,EVID_OSEVU!$A$1:$M$4972,11,FALSE)</f>
        <v>#N/A</v>
      </c>
      <c r="J1093" s="63" t="e">
        <f>VLOOKUP(K1093,Export6[#All],2,FALSE)</f>
        <v>#N/A</v>
      </c>
      <c r="K1093" s="32"/>
      <c r="L1093" s="33"/>
      <c r="M1093" s="67" t="e">
        <f t="shared" si="17"/>
        <v>#N/A</v>
      </c>
      <c r="N1093" s="61"/>
    </row>
    <row r="1094" spans="1:14" x14ac:dyDescent="0.2">
      <c r="A1094" s="32"/>
      <c r="B1094" s="45" t="e">
        <f>VLOOKUP($A1094,EVID_OSEVU!$A$1:$M$4972,2,FALSE)</f>
        <v>#N/A</v>
      </c>
      <c r="C1094" s="45" t="e">
        <f>VLOOKUP($A1094,EVID_OSEVU!$A$1:$M$4972,3,FALSE)</f>
        <v>#N/A</v>
      </c>
      <c r="D1094" s="45" t="e">
        <f>VLOOKUP($A1094,EVID_OSEVU!$A$1:$M$4972,4,FALSE)</f>
        <v>#N/A</v>
      </c>
      <c r="E1094" s="35"/>
      <c r="F1094" s="45" t="e">
        <f>VLOOKUP($A1094,EVID_OSEVU!$A$1:$M$4972,7,FALSE)</f>
        <v>#N/A</v>
      </c>
      <c r="G1094" s="45" t="e">
        <f>VLOOKUP($A1094,EVID_OSEVU!$A$1:$M$4972,8,FALSE)</f>
        <v>#N/A</v>
      </c>
      <c r="H1094" s="45" t="e">
        <f>VLOOKUP($A1094,EVID_OSEVU!$A$1:$M$4972,11,FALSE)</f>
        <v>#N/A</v>
      </c>
      <c r="I1094" s="58" t="e">
        <f>VLOOKUP($A1094,EVID_OSEVU!$A$1:$M$4972,11,FALSE)</f>
        <v>#N/A</v>
      </c>
      <c r="J1094" s="63" t="e">
        <f>VLOOKUP(K1094,Export6[#All],2,FALSE)</f>
        <v>#N/A</v>
      </c>
      <c r="K1094" s="32"/>
      <c r="L1094" s="33"/>
      <c r="M1094" s="67" t="e">
        <f t="shared" si="17"/>
        <v>#N/A</v>
      </c>
      <c r="N1094" s="61"/>
    </row>
    <row r="1095" spans="1:14" x14ac:dyDescent="0.2">
      <c r="A1095" s="32"/>
      <c r="B1095" s="45" t="e">
        <f>VLOOKUP($A1095,EVID_OSEVU!$A$1:$M$4972,2,FALSE)</f>
        <v>#N/A</v>
      </c>
      <c r="C1095" s="45" t="e">
        <f>VLOOKUP($A1095,EVID_OSEVU!$A$1:$M$4972,3,FALSE)</f>
        <v>#N/A</v>
      </c>
      <c r="D1095" s="45" t="e">
        <f>VLOOKUP($A1095,EVID_OSEVU!$A$1:$M$4972,4,FALSE)</f>
        <v>#N/A</v>
      </c>
      <c r="E1095" s="35"/>
      <c r="F1095" s="45" t="e">
        <f>VLOOKUP($A1095,EVID_OSEVU!$A$1:$M$4972,7,FALSE)</f>
        <v>#N/A</v>
      </c>
      <c r="G1095" s="45" t="e">
        <f>VLOOKUP($A1095,EVID_OSEVU!$A$1:$M$4972,8,FALSE)</f>
        <v>#N/A</v>
      </c>
      <c r="H1095" s="45" t="e">
        <f>VLOOKUP($A1095,EVID_OSEVU!$A$1:$M$4972,11,FALSE)</f>
        <v>#N/A</v>
      </c>
      <c r="I1095" s="58" t="e">
        <f>VLOOKUP($A1095,EVID_OSEVU!$A$1:$M$4972,11,FALSE)</f>
        <v>#N/A</v>
      </c>
      <c r="J1095" s="63" t="e">
        <f>VLOOKUP(K1095,Export6[#All],2,FALSE)</f>
        <v>#N/A</v>
      </c>
      <c r="K1095" s="32"/>
      <c r="L1095" s="33"/>
      <c r="M1095" s="67" t="e">
        <f t="shared" si="17"/>
        <v>#N/A</v>
      </c>
      <c r="N1095" s="61"/>
    </row>
    <row r="1096" spans="1:14" x14ac:dyDescent="0.2">
      <c r="A1096" s="32"/>
      <c r="B1096" s="45" t="e">
        <f>VLOOKUP($A1096,EVID_OSEVU!$A$1:$M$4972,2,FALSE)</f>
        <v>#N/A</v>
      </c>
      <c r="C1096" s="45" t="e">
        <f>VLOOKUP($A1096,EVID_OSEVU!$A$1:$M$4972,3,FALSE)</f>
        <v>#N/A</v>
      </c>
      <c r="D1096" s="45" t="e">
        <f>VLOOKUP($A1096,EVID_OSEVU!$A$1:$M$4972,4,FALSE)</f>
        <v>#N/A</v>
      </c>
      <c r="E1096" s="35"/>
      <c r="F1096" s="45" t="e">
        <f>VLOOKUP($A1096,EVID_OSEVU!$A$1:$M$4972,7,FALSE)</f>
        <v>#N/A</v>
      </c>
      <c r="G1096" s="45" t="e">
        <f>VLOOKUP($A1096,EVID_OSEVU!$A$1:$M$4972,8,FALSE)</f>
        <v>#N/A</v>
      </c>
      <c r="H1096" s="45" t="e">
        <f>VLOOKUP($A1096,EVID_OSEVU!$A$1:$M$4972,11,FALSE)</f>
        <v>#N/A</v>
      </c>
      <c r="I1096" s="58" t="e">
        <f>VLOOKUP($A1096,EVID_OSEVU!$A$1:$M$4972,11,FALSE)</f>
        <v>#N/A</v>
      </c>
      <c r="J1096" s="63" t="e">
        <f>VLOOKUP(K1096,Export6[#All],2,FALSE)</f>
        <v>#N/A</v>
      </c>
      <c r="K1096" s="32"/>
      <c r="L1096" s="33"/>
      <c r="M1096" s="67" t="e">
        <f t="shared" si="17"/>
        <v>#N/A</v>
      </c>
      <c r="N1096" s="61"/>
    </row>
    <row r="1097" spans="1:14" x14ac:dyDescent="0.2">
      <c r="A1097" s="32"/>
      <c r="B1097" s="45" t="e">
        <f>VLOOKUP($A1097,EVID_OSEVU!$A$1:$M$4972,2,FALSE)</f>
        <v>#N/A</v>
      </c>
      <c r="C1097" s="45" t="e">
        <f>VLOOKUP($A1097,EVID_OSEVU!$A$1:$M$4972,3,FALSE)</f>
        <v>#N/A</v>
      </c>
      <c r="D1097" s="45" t="e">
        <f>VLOOKUP($A1097,EVID_OSEVU!$A$1:$M$4972,4,FALSE)</f>
        <v>#N/A</v>
      </c>
      <c r="E1097" s="35"/>
      <c r="F1097" s="45" t="e">
        <f>VLOOKUP($A1097,EVID_OSEVU!$A$1:$M$4972,7,FALSE)</f>
        <v>#N/A</v>
      </c>
      <c r="G1097" s="45" t="e">
        <f>VLOOKUP($A1097,EVID_OSEVU!$A$1:$M$4972,8,FALSE)</f>
        <v>#N/A</v>
      </c>
      <c r="H1097" s="45" t="e">
        <f>VLOOKUP($A1097,EVID_OSEVU!$A$1:$M$4972,11,FALSE)</f>
        <v>#N/A</v>
      </c>
      <c r="I1097" s="58" t="e">
        <f>VLOOKUP($A1097,EVID_OSEVU!$A$1:$M$4972,11,FALSE)</f>
        <v>#N/A</v>
      </c>
      <c r="J1097" s="63" t="e">
        <f>VLOOKUP(K1097,Export6[#All],2,FALSE)</f>
        <v>#N/A</v>
      </c>
      <c r="K1097" s="32"/>
      <c r="L1097" s="33"/>
      <c r="M1097" s="67" t="e">
        <f t="shared" si="17"/>
        <v>#N/A</v>
      </c>
      <c r="N1097" s="61"/>
    </row>
    <row r="1098" spans="1:14" x14ac:dyDescent="0.2">
      <c r="A1098" s="32"/>
      <c r="B1098" s="45" t="e">
        <f>VLOOKUP($A1098,EVID_OSEVU!$A$1:$M$4972,2,FALSE)</f>
        <v>#N/A</v>
      </c>
      <c r="C1098" s="45" t="e">
        <f>VLOOKUP($A1098,EVID_OSEVU!$A$1:$M$4972,3,FALSE)</f>
        <v>#N/A</v>
      </c>
      <c r="D1098" s="45" t="e">
        <f>VLOOKUP($A1098,EVID_OSEVU!$A$1:$M$4972,4,FALSE)</f>
        <v>#N/A</v>
      </c>
      <c r="E1098" s="35"/>
      <c r="F1098" s="45" t="e">
        <f>VLOOKUP($A1098,EVID_OSEVU!$A$1:$M$4972,7,FALSE)</f>
        <v>#N/A</v>
      </c>
      <c r="G1098" s="45" t="e">
        <f>VLOOKUP($A1098,EVID_OSEVU!$A$1:$M$4972,8,FALSE)</f>
        <v>#N/A</v>
      </c>
      <c r="H1098" s="45" t="e">
        <f>VLOOKUP($A1098,EVID_OSEVU!$A$1:$M$4972,11,FALSE)</f>
        <v>#N/A</v>
      </c>
      <c r="I1098" s="58" t="e">
        <f>VLOOKUP($A1098,EVID_OSEVU!$A$1:$M$4972,11,FALSE)</f>
        <v>#N/A</v>
      </c>
      <c r="J1098" s="63" t="e">
        <f>VLOOKUP(K1098,Export6[#All],2,FALSE)</f>
        <v>#N/A</v>
      </c>
      <c r="K1098" s="32"/>
      <c r="L1098" s="33"/>
      <c r="M1098" s="67" t="e">
        <f t="shared" si="17"/>
        <v>#N/A</v>
      </c>
      <c r="N1098" s="61"/>
    </row>
    <row r="1099" spans="1:14" x14ac:dyDescent="0.2">
      <c r="A1099" s="32"/>
      <c r="B1099" s="45" t="e">
        <f>VLOOKUP($A1099,EVID_OSEVU!$A$1:$M$4972,2,FALSE)</f>
        <v>#N/A</v>
      </c>
      <c r="C1099" s="45" t="e">
        <f>VLOOKUP($A1099,EVID_OSEVU!$A$1:$M$4972,3,FALSE)</f>
        <v>#N/A</v>
      </c>
      <c r="D1099" s="45" t="e">
        <f>VLOOKUP($A1099,EVID_OSEVU!$A$1:$M$4972,4,FALSE)</f>
        <v>#N/A</v>
      </c>
      <c r="E1099" s="35"/>
      <c r="F1099" s="45" t="e">
        <f>VLOOKUP($A1099,EVID_OSEVU!$A$1:$M$4972,7,FALSE)</f>
        <v>#N/A</v>
      </c>
      <c r="G1099" s="45" t="e">
        <f>VLOOKUP($A1099,EVID_OSEVU!$A$1:$M$4972,8,FALSE)</f>
        <v>#N/A</v>
      </c>
      <c r="H1099" s="45" t="e">
        <f>VLOOKUP($A1099,EVID_OSEVU!$A$1:$M$4972,11,FALSE)</f>
        <v>#N/A</v>
      </c>
      <c r="I1099" s="58" t="e">
        <f>VLOOKUP($A1099,EVID_OSEVU!$A$1:$M$4972,11,FALSE)</f>
        <v>#N/A</v>
      </c>
      <c r="J1099" s="63" t="e">
        <f>VLOOKUP(K1099,Export6[#All],2,FALSE)</f>
        <v>#N/A</v>
      </c>
      <c r="K1099" s="32"/>
      <c r="L1099" s="33"/>
      <c r="M1099" s="67" t="e">
        <f t="shared" si="17"/>
        <v>#N/A</v>
      </c>
      <c r="N1099" s="61"/>
    </row>
    <row r="1100" spans="1:14" x14ac:dyDescent="0.2">
      <c r="A1100" s="32"/>
      <c r="B1100" s="45" t="e">
        <f>VLOOKUP($A1100,EVID_OSEVU!$A$1:$M$4972,2,FALSE)</f>
        <v>#N/A</v>
      </c>
      <c r="C1100" s="45" t="e">
        <f>VLOOKUP($A1100,EVID_OSEVU!$A$1:$M$4972,3,FALSE)</f>
        <v>#N/A</v>
      </c>
      <c r="D1100" s="45" t="e">
        <f>VLOOKUP($A1100,EVID_OSEVU!$A$1:$M$4972,4,FALSE)</f>
        <v>#N/A</v>
      </c>
      <c r="E1100" s="35"/>
      <c r="F1100" s="45" t="e">
        <f>VLOOKUP($A1100,EVID_OSEVU!$A$1:$M$4972,7,FALSE)</f>
        <v>#N/A</v>
      </c>
      <c r="G1100" s="45" t="e">
        <f>VLOOKUP($A1100,EVID_OSEVU!$A$1:$M$4972,8,FALSE)</f>
        <v>#N/A</v>
      </c>
      <c r="H1100" s="45" t="e">
        <f>VLOOKUP($A1100,EVID_OSEVU!$A$1:$M$4972,11,FALSE)</f>
        <v>#N/A</v>
      </c>
      <c r="I1100" s="58" t="e">
        <f>VLOOKUP($A1100,EVID_OSEVU!$A$1:$M$4972,11,FALSE)</f>
        <v>#N/A</v>
      </c>
      <c r="J1100" s="63" t="e">
        <f>VLOOKUP(K1100,Export6[#All],2,FALSE)</f>
        <v>#N/A</v>
      </c>
      <c r="K1100" s="32"/>
      <c r="L1100" s="33"/>
      <c r="M1100" s="67" t="e">
        <f t="shared" si="17"/>
        <v>#N/A</v>
      </c>
      <c r="N1100" s="61"/>
    </row>
    <row r="1101" spans="1:14" x14ac:dyDescent="0.2">
      <c r="A1101" s="32"/>
      <c r="B1101" s="45" t="e">
        <f>VLOOKUP($A1101,EVID_OSEVU!$A$1:$M$4972,2,FALSE)</f>
        <v>#N/A</v>
      </c>
      <c r="C1101" s="45" t="e">
        <f>VLOOKUP($A1101,EVID_OSEVU!$A$1:$M$4972,3,FALSE)</f>
        <v>#N/A</v>
      </c>
      <c r="D1101" s="45" t="e">
        <f>VLOOKUP($A1101,EVID_OSEVU!$A$1:$M$4972,4,FALSE)</f>
        <v>#N/A</v>
      </c>
      <c r="E1101" s="35"/>
      <c r="F1101" s="45" t="e">
        <f>VLOOKUP($A1101,EVID_OSEVU!$A$1:$M$4972,7,FALSE)</f>
        <v>#N/A</v>
      </c>
      <c r="G1101" s="45" t="e">
        <f>VLOOKUP($A1101,EVID_OSEVU!$A$1:$M$4972,8,FALSE)</f>
        <v>#N/A</v>
      </c>
      <c r="H1101" s="45" t="e">
        <f>VLOOKUP($A1101,EVID_OSEVU!$A$1:$M$4972,11,FALSE)</f>
        <v>#N/A</v>
      </c>
      <c r="I1101" s="58" t="e">
        <f>VLOOKUP($A1101,EVID_OSEVU!$A$1:$M$4972,11,FALSE)</f>
        <v>#N/A</v>
      </c>
      <c r="J1101" s="63" t="e">
        <f>VLOOKUP(K1101,Export6[#All],2,FALSE)</f>
        <v>#N/A</v>
      </c>
      <c r="K1101" s="32"/>
      <c r="L1101" s="33"/>
      <c r="M1101" s="67" t="e">
        <f t="shared" si="17"/>
        <v>#N/A</v>
      </c>
      <c r="N1101" s="61"/>
    </row>
    <row r="1102" spans="1:14" x14ac:dyDescent="0.2">
      <c r="A1102" s="32"/>
      <c r="B1102" s="45" t="e">
        <f>VLOOKUP($A1102,EVID_OSEVU!$A$1:$M$4972,2,FALSE)</f>
        <v>#N/A</v>
      </c>
      <c r="C1102" s="45" t="e">
        <f>VLOOKUP($A1102,EVID_OSEVU!$A$1:$M$4972,3,FALSE)</f>
        <v>#N/A</v>
      </c>
      <c r="D1102" s="45" t="e">
        <f>VLOOKUP($A1102,EVID_OSEVU!$A$1:$M$4972,4,FALSE)</f>
        <v>#N/A</v>
      </c>
      <c r="E1102" s="35"/>
      <c r="F1102" s="45" t="e">
        <f>VLOOKUP($A1102,EVID_OSEVU!$A$1:$M$4972,7,FALSE)</f>
        <v>#N/A</v>
      </c>
      <c r="G1102" s="45" t="e">
        <f>VLOOKUP($A1102,EVID_OSEVU!$A$1:$M$4972,8,FALSE)</f>
        <v>#N/A</v>
      </c>
      <c r="H1102" s="45" t="e">
        <f>VLOOKUP($A1102,EVID_OSEVU!$A$1:$M$4972,11,FALSE)</f>
        <v>#N/A</v>
      </c>
      <c r="I1102" s="58" t="e">
        <f>VLOOKUP($A1102,EVID_OSEVU!$A$1:$M$4972,11,FALSE)</f>
        <v>#N/A</v>
      </c>
      <c r="J1102" s="63" t="e">
        <f>VLOOKUP(K1102,Export6[#All],2,FALSE)</f>
        <v>#N/A</v>
      </c>
      <c r="K1102" s="32"/>
      <c r="L1102" s="33"/>
      <c r="M1102" s="67" t="e">
        <f t="shared" si="17"/>
        <v>#N/A</v>
      </c>
      <c r="N1102" s="61"/>
    </row>
    <row r="1103" spans="1:14" x14ac:dyDescent="0.2">
      <c r="A1103" s="32"/>
      <c r="B1103" s="45" t="e">
        <f>VLOOKUP($A1103,EVID_OSEVU!$A$1:$M$4972,2,FALSE)</f>
        <v>#N/A</v>
      </c>
      <c r="C1103" s="45" t="e">
        <f>VLOOKUP($A1103,EVID_OSEVU!$A$1:$M$4972,3,FALSE)</f>
        <v>#N/A</v>
      </c>
      <c r="D1103" s="45" t="e">
        <f>VLOOKUP($A1103,EVID_OSEVU!$A$1:$M$4972,4,FALSE)</f>
        <v>#N/A</v>
      </c>
      <c r="E1103" s="35"/>
      <c r="F1103" s="45" t="e">
        <f>VLOOKUP($A1103,EVID_OSEVU!$A$1:$M$4972,7,FALSE)</f>
        <v>#N/A</v>
      </c>
      <c r="G1103" s="45" t="e">
        <f>VLOOKUP($A1103,EVID_OSEVU!$A$1:$M$4972,8,FALSE)</f>
        <v>#N/A</v>
      </c>
      <c r="H1103" s="45" t="e">
        <f>VLOOKUP($A1103,EVID_OSEVU!$A$1:$M$4972,11,FALSE)</f>
        <v>#N/A</v>
      </c>
      <c r="I1103" s="58" t="e">
        <f>VLOOKUP($A1103,EVID_OSEVU!$A$1:$M$4972,11,FALSE)</f>
        <v>#N/A</v>
      </c>
      <c r="J1103" s="63" t="e">
        <f>VLOOKUP(K1103,Export6[#All],2,FALSE)</f>
        <v>#N/A</v>
      </c>
      <c r="K1103" s="32"/>
      <c r="L1103" s="33"/>
      <c r="M1103" s="67" t="e">
        <f t="shared" si="17"/>
        <v>#N/A</v>
      </c>
      <c r="N1103" s="61"/>
    </row>
    <row r="1104" spans="1:14" x14ac:dyDescent="0.2">
      <c r="A1104" s="32"/>
      <c r="B1104" s="45" t="e">
        <f>VLOOKUP($A1104,EVID_OSEVU!$A$1:$M$4972,2,FALSE)</f>
        <v>#N/A</v>
      </c>
      <c r="C1104" s="45" t="e">
        <f>VLOOKUP($A1104,EVID_OSEVU!$A$1:$M$4972,3,FALSE)</f>
        <v>#N/A</v>
      </c>
      <c r="D1104" s="45" t="e">
        <f>VLOOKUP($A1104,EVID_OSEVU!$A$1:$M$4972,4,FALSE)</f>
        <v>#N/A</v>
      </c>
      <c r="E1104" s="35"/>
      <c r="F1104" s="45" t="e">
        <f>VLOOKUP($A1104,EVID_OSEVU!$A$1:$M$4972,7,FALSE)</f>
        <v>#N/A</v>
      </c>
      <c r="G1104" s="45" t="e">
        <f>VLOOKUP($A1104,EVID_OSEVU!$A$1:$M$4972,8,FALSE)</f>
        <v>#N/A</v>
      </c>
      <c r="H1104" s="45" t="e">
        <f>VLOOKUP($A1104,EVID_OSEVU!$A$1:$M$4972,11,FALSE)</f>
        <v>#N/A</v>
      </c>
      <c r="I1104" s="58" t="e">
        <f>VLOOKUP($A1104,EVID_OSEVU!$A$1:$M$4972,11,FALSE)</f>
        <v>#N/A</v>
      </c>
      <c r="J1104" s="63" t="e">
        <f>VLOOKUP(K1104,Export6[#All],2,FALSE)</f>
        <v>#N/A</v>
      </c>
      <c r="K1104" s="32"/>
      <c r="L1104" s="33"/>
      <c r="M1104" s="67" t="e">
        <f t="shared" si="17"/>
        <v>#N/A</v>
      </c>
      <c r="N1104" s="61"/>
    </row>
    <row r="1105" spans="1:14" x14ac:dyDescent="0.2">
      <c r="A1105" s="32"/>
      <c r="B1105" s="45" t="e">
        <f>VLOOKUP($A1105,EVID_OSEVU!$A$1:$M$4972,2,FALSE)</f>
        <v>#N/A</v>
      </c>
      <c r="C1105" s="45" t="e">
        <f>VLOOKUP($A1105,EVID_OSEVU!$A$1:$M$4972,3,FALSE)</f>
        <v>#N/A</v>
      </c>
      <c r="D1105" s="45" t="e">
        <f>VLOOKUP($A1105,EVID_OSEVU!$A$1:$M$4972,4,FALSE)</f>
        <v>#N/A</v>
      </c>
      <c r="E1105" s="35"/>
      <c r="F1105" s="45" t="e">
        <f>VLOOKUP($A1105,EVID_OSEVU!$A$1:$M$4972,7,FALSE)</f>
        <v>#N/A</v>
      </c>
      <c r="G1105" s="45" t="e">
        <f>VLOOKUP($A1105,EVID_OSEVU!$A$1:$M$4972,8,FALSE)</f>
        <v>#N/A</v>
      </c>
      <c r="H1105" s="45" t="e">
        <f>VLOOKUP($A1105,EVID_OSEVU!$A$1:$M$4972,11,FALSE)</f>
        <v>#N/A</v>
      </c>
      <c r="I1105" s="58" t="e">
        <f>VLOOKUP($A1105,EVID_OSEVU!$A$1:$M$4972,11,FALSE)</f>
        <v>#N/A</v>
      </c>
      <c r="J1105" s="63" t="e">
        <f>VLOOKUP(K1105,Export6[#All],2,FALSE)</f>
        <v>#N/A</v>
      </c>
      <c r="K1105" s="32"/>
      <c r="L1105" s="33"/>
      <c r="M1105" s="67" t="e">
        <f t="shared" si="17"/>
        <v>#N/A</v>
      </c>
      <c r="N1105" s="61"/>
    </row>
    <row r="1106" spans="1:14" x14ac:dyDescent="0.2">
      <c r="A1106" s="32"/>
      <c r="B1106" s="45" t="e">
        <f>VLOOKUP($A1106,EVID_OSEVU!$A$1:$M$4972,2,FALSE)</f>
        <v>#N/A</v>
      </c>
      <c r="C1106" s="45" t="e">
        <f>VLOOKUP($A1106,EVID_OSEVU!$A$1:$M$4972,3,FALSE)</f>
        <v>#N/A</v>
      </c>
      <c r="D1106" s="45" t="e">
        <f>VLOOKUP($A1106,EVID_OSEVU!$A$1:$M$4972,4,FALSE)</f>
        <v>#N/A</v>
      </c>
      <c r="E1106" s="35"/>
      <c r="F1106" s="45" t="e">
        <f>VLOOKUP($A1106,EVID_OSEVU!$A$1:$M$4972,7,FALSE)</f>
        <v>#N/A</v>
      </c>
      <c r="G1106" s="45" t="e">
        <f>VLOOKUP($A1106,EVID_OSEVU!$A$1:$M$4972,8,FALSE)</f>
        <v>#N/A</v>
      </c>
      <c r="H1106" s="45" t="e">
        <f>VLOOKUP($A1106,EVID_OSEVU!$A$1:$M$4972,11,FALSE)</f>
        <v>#N/A</v>
      </c>
      <c r="I1106" s="58" t="e">
        <f>VLOOKUP($A1106,EVID_OSEVU!$A$1:$M$4972,11,FALSE)</f>
        <v>#N/A</v>
      </c>
      <c r="J1106" s="63" t="e">
        <f>VLOOKUP(K1106,Export6[#All],2,FALSE)</f>
        <v>#N/A</v>
      </c>
      <c r="K1106" s="32"/>
      <c r="L1106" s="33"/>
      <c r="M1106" s="67" t="e">
        <f t="shared" si="17"/>
        <v>#N/A</v>
      </c>
      <c r="N1106" s="61"/>
    </row>
    <row r="1107" spans="1:14" x14ac:dyDescent="0.2">
      <c r="A1107" s="32"/>
      <c r="B1107" s="45" t="e">
        <f>VLOOKUP($A1107,EVID_OSEVU!$A$1:$M$4972,2,FALSE)</f>
        <v>#N/A</v>
      </c>
      <c r="C1107" s="45" t="e">
        <f>VLOOKUP($A1107,EVID_OSEVU!$A$1:$M$4972,3,FALSE)</f>
        <v>#N/A</v>
      </c>
      <c r="D1107" s="45" t="e">
        <f>VLOOKUP($A1107,EVID_OSEVU!$A$1:$M$4972,4,FALSE)</f>
        <v>#N/A</v>
      </c>
      <c r="E1107" s="35"/>
      <c r="F1107" s="45" t="e">
        <f>VLOOKUP($A1107,EVID_OSEVU!$A$1:$M$4972,7,FALSE)</f>
        <v>#N/A</v>
      </c>
      <c r="G1107" s="45" t="e">
        <f>VLOOKUP($A1107,EVID_OSEVU!$A$1:$M$4972,8,FALSE)</f>
        <v>#N/A</v>
      </c>
      <c r="H1107" s="45" t="e">
        <f>VLOOKUP($A1107,EVID_OSEVU!$A$1:$M$4972,11,FALSE)</f>
        <v>#N/A</v>
      </c>
      <c r="I1107" s="58" t="e">
        <f>VLOOKUP($A1107,EVID_OSEVU!$A$1:$M$4972,11,FALSE)</f>
        <v>#N/A</v>
      </c>
      <c r="J1107" s="63" t="e">
        <f>VLOOKUP(K1107,Export6[#All],2,FALSE)</f>
        <v>#N/A</v>
      </c>
      <c r="K1107" s="32"/>
      <c r="L1107" s="33"/>
      <c r="M1107" s="67" t="e">
        <f t="shared" si="17"/>
        <v>#N/A</v>
      </c>
      <c r="N1107" s="61"/>
    </row>
    <row r="1108" spans="1:14" x14ac:dyDescent="0.2">
      <c r="A1108" s="32"/>
      <c r="B1108" s="45" t="e">
        <f>VLOOKUP($A1108,EVID_OSEVU!$A$1:$M$4972,2,FALSE)</f>
        <v>#N/A</v>
      </c>
      <c r="C1108" s="45" t="e">
        <f>VLOOKUP($A1108,EVID_OSEVU!$A$1:$M$4972,3,FALSE)</f>
        <v>#N/A</v>
      </c>
      <c r="D1108" s="45" t="e">
        <f>VLOOKUP($A1108,EVID_OSEVU!$A$1:$M$4972,4,FALSE)</f>
        <v>#N/A</v>
      </c>
      <c r="E1108" s="35"/>
      <c r="F1108" s="45" t="e">
        <f>VLOOKUP($A1108,EVID_OSEVU!$A$1:$M$4972,7,FALSE)</f>
        <v>#N/A</v>
      </c>
      <c r="G1108" s="45" t="e">
        <f>VLOOKUP($A1108,EVID_OSEVU!$A$1:$M$4972,8,FALSE)</f>
        <v>#N/A</v>
      </c>
      <c r="H1108" s="45" t="e">
        <f>VLOOKUP($A1108,EVID_OSEVU!$A$1:$M$4972,11,FALSE)</f>
        <v>#N/A</v>
      </c>
      <c r="I1108" s="58" t="e">
        <f>VLOOKUP($A1108,EVID_OSEVU!$A$1:$M$4972,11,FALSE)</f>
        <v>#N/A</v>
      </c>
      <c r="J1108" s="63" t="e">
        <f>VLOOKUP(K1108,Export6[#All],2,FALSE)</f>
        <v>#N/A</v>
      </c>
      <c r="K1108" s="32"/>
      <c r="L1108" s="33"/>
      <c r="M1108" s="67" t="e">
        <f t="shared" si="17"/>
        <v>#N/A</v>
      </c>
      <c r="N1108" s="61"/>
    </row>
    <row r="1109" spans="1:14" x14ac:dyDescent="0.2">
      <c r="A1109" s="32"/>
      <c r="B1109" s="45" t="e">
        <f>VLOOKUP($A1109,EVID_OSEVU!$A$1:$M$4972,2,FALSE)</f>
        <v>#N/A</v>
      </c>
      <c r="C1109" s="45" t="e">
        <f>VLOOKUP($A1109,EVID_OSEVU!$A$1:$M$4972,3,FALSE)</f>
        <v>#N/A</v>
      </c>
      <c r="D1109" s="45" t="e">
        <f>VLOOKUP($A1109,EVID_OSEVU!$A$1:$M$4972,4,FALSE)</f>
        <v>#N/A</v>
      </c>
      <c r="E1109" s="35"/>
      <c r="F1109" s="45" t="e">
        <f>VLOOKUP($A1109,EVID_OSEVU!$A$1:$M$4972,7,FALSE)</f>
        <v>#N/A</v>
      </c>
      <c r="G1109" s="45" t="e">
        <f>VLOOKUP($A1109,EVID_OSEVU!$A$1:$M$4972,8,FALSE)</f>
        <v>#N/A</v>
      </c>
      <c r="H1109" s="45" t="e">
        <f>VLOOKUP($A1109,EVID_OSEVU!$A$1:$M$4972,11,FALSE)</f>
        <v>#N/A</v>
      </c>
      <c r="I1109" s="58" t="e">
        <f>VLOOKUP($A1109,EVID_OSEVU!$A$1:$M$4972,11,FALSE)</f>
        <v>#N/A</v>
      </c>
      <c r="J1109" s="63" t="e">
        <f>VLOOKUP(K1109,Export6[#All],2,FALSE)</f>
        <v>#N/A</v>
      </c>
      <c r="K1109" s="32"/>
      <c r="L1109" s="33"/>
      <c r="M1109" s="67" t="e">
        <f t="shared" si="17"/>
        <v>#N/A</v>
      </c>
      <c r="N1109" s="61"/>
    </row>
    <row r="1110" spans="1:14" x14ac:dyDescent="0.2">
      <c r="A1110" s="32"/>
      <c r="B1110" s="45" t="e">
        <f>VLOOKUP($A1110,EVID_OSEVU!$A$1:$M$4972,2,FALSE)</f>
        <v>#N/A</v>
      </c>
      <c r="C1110" s="45" t="e">
        <f>VLOOKUP($A1110,EVID_OSEVU!$A$1:$M$4972,3,FALSE)</f>
        <v>#N/A</v>
      </c>
      <c r="D1110" s="45" t="e">
        <f>VLOOKUP($A1110,EVID_OSEVU!$A$1:$M$4972,4,FALSE)</f>
        <v>#N/A</v>
      </c>
      <c r="E1110" s="35"/>
      <c r="F1110" s="45" t="e">
        <f>VLOOKUP($A1110,EVID_OSEVU!$A$1:$M$4972,7,FALSE)</f>
        <v>#N/A</v>
      </c>
      <c r="G1110" s="45" t="e">
        <f>VLOOKUP($A1110,EVID_OSEVU!$A$1:$M$4972,8,FALSE)</f>
        <v>#N/A</v>
      </c>
      <c r="H1110" s="45" t="e">
        <f>VLOOKUP($A1110,EVID_OSEVU!$A$1:$M$4972,11,FALSE)</f>
        <v>#N/A</v>
      </c>
      <c r="I1110" s="58" t="e">
        <f>VLOOKUP($A1110,EVID_OSEVU!$A$1:$M$4972,11,FALSE)</f>
        <v>#N/A</v>
      </c>
      <c r="J1110" s="63" t="e">
        <f>VLOOKUP(K1110,Export6[#All],2,FALSE)</f>
        <v>#N/A</v>
      </c>
      <c r="K1110" s="32"/>
      <c r="L1110" s="33"/>
      <c r="M1110" s="67" t="e">
        <f t="shared" si="17"/>
        <v>#N/A</v>
      </c>
      <c r="N1110" s="61"/>
    </row>
    <row r="1111" spans="1:14" x14ac:dyDescent="0.2">
      <c r="A1111" s="32"/>
      <c r="B1111" s="45" t="e">
        <f>VLOOKUP($A1111,EVID_OSEVU!$A$1:$M$4972,2,FALSE)</f>
        <v>#N/A</v>
      </c>
      <c r="C1111" s="45" t="e">
        <f>VLOOKUP($A1111,EVID_OSEVU!$A$1:$M$4972,3,FALSE)</f>
        <v>#N/A</v>
      </c>
      <c r="D1111" s="45" t="e">
        <f>VLOOKUP($A1111,EVID_OSEVU!$A$1:$M$4972,4,FALSE)</f>
        <v>#N/A</v>
      </c>
      <c r="E1111" s="35"/>
      <c r="F1111" s="45" t="e">
        <f>VLOOKUP($A1111,EVID_OSEVU!$A$1:$M$4972,7,FALSE)</f>
        <v>#N/A</v>
      </c>
      <c r="G1111" s="45" t="e">
        <f>VLOOKUP($A1111,EVID_OSEVU!$A$1:$M$4972,8,FALSE)</f>
        <v>#N/A</v>
      </c>
      <c r="H1111" s="45" t="e">
        <f>VLOOKUP($A1111,EVID_OSEVU!$A$1:$M$4972,11,FALSE)</f>
        <v>#N/A</v>
      </c>
      <c r="I1111" s="58" t="e">
        <f>VLOOKUP($A1111,EVID_OSEVU!$A$1:$M$4972,11,FALSE)</f>
        <v>#N/A</v>
      </c>
      <c r="J1111" s="63" t="e">
        <f>VLOOKUP(K1111,Export6[#All],2,FALSE)</f>
        <v>#N/A</v>
      </c>
      <c r="K1111" s="32"/>
      <c r="L1111" s="33"/>
      <c r="M1111" s="67" t="e">
        <f t="shared" si="17"/>
        <v>#N/A</v>
      </c>
      <c r="N1111" s="61"/>
    </row>
    <row r="1112" spans="1:14" x14ac:dyDescent="0.2">
      <c r="A1112" s="32"/>
      <c r="B1112" s="45" t="e">
        <f>VLOOKUP($A1112,EVID_OSEVU!$A$1:$M$4972,2,FALSE)</f>
        <v>#N/A</v>
      </c>
      <c r="C1112" s="45" t="e">
        <f>VLOOKUP($A1112,EVID_OSEVU!$A$1:$M$4972,3,FALSE)</f>
        <v>#N/A</v>
      </c>
      <c r="D1112" s="45" t="e">
        <f>VLOOKUP($A1112,EVID_OSEVU!$A$1:$M$4972,4,FALSE)</f>
        <v>#N/A</v>
      </c>
      <c r="E1112" s="35"/>
      <c r="F1112" s="45" t="e">
        <f>VLOOKUP($A1112,EVID_OSEVU!$A$1:$M$4972,7,FALSE)</f>
        <v>#N/A</v>
      </c>
      <c r="G1112" s="45" t="e">
        <f>VLOOKUP($A1112,EVID_OSEVU!$A$1:$M$4972,8,FALSE)</f>
        <v>#N/A</v>
      </c>
      <c r="H1112" s="45" t="e">
        <f>VLOOKUP($A1112,EVID_OSEVU!$A$1:$M$4972,11,FALSE)</f>
        <v>#N/A</v>
      </c>
      <c r="I1112" s="58" t="e">
        <f>VLOOKUP($A1112,EVID_OSEVU!$A$1:$M$4972,11,FALSE)</f>
        <v>#N/A</v>
      </c>
      <c r="J1112" s="63" t="e">
        <f>VLOOKUP(K1112,Export6[#All],2,FALSE)</f>
        <v>#N/A</v>
      </c>
      <c r="K1112" s="32"/>
      <c r="L1112" s="33"/>
      <c r="M1112" s="67" t="e">
        <f t="shared" si="17"/>
        <v>#N/A</v>
      </c>
      <c r="N1112" s="61"/>
    </row>
    <row r="1113" spans="1:14" x14ac:dyDescent="0.2">
      <c r="A1113" s="32"/>
      <c r="B1113" s="45" t="e">
        <f>VLOOKUP($A1113,EVID_OSEVU!$A$1:$M$4972,2,FALSE)</f>
        <v>#N/A</v>
      </c>
      <c r="C1113" s="45" t="e">
        <f>VLOOKUP($A1113,EVID_OSEVU!$A$1:$M$4972,3,FALSE)</f>
        <v>#N/A</v>
      </c>
      <c r="D1113" s="45" t="e">
        <f>VLOOKUP($A1113,EVID_OSEVU!$A$1:$M$4972,4,FALSE)</f>
        <v>#N/A</v>
      </c>
      <c r="E1113" s="35"/>
      <c r="F1113" s="45" t="e">
        <f>VLOOKUP($A1113,EVID_OSEVU!$A$1:$M$4972,7,FALSE)</f>
        <v>#N/A</v>
      </c>
      <c r="G1113" s="45" t="e">
        <f>VLOOKUP($A1113,EVID_OSEVU!$A$1:$M$4972,8,FALSE)</f>
        <v>#N/A</v>
      </c>
      <c r="H1113" s="45" t="e">
        <f>VLOOKUP($A1113,EVID_OSEVU!$A$1:$M$4972,11,FALSE)</f>
        <v>#N/A</v>
      </c>
      <c r="I1113" s="58" t="e">
        <f>VLOOKUP($A1113,EVID_OSEVU!$A$1:$M$4972,11,FALSE)</f>
        <v>#N/A</v>
      </c>
      <c r="J1113" s="63" t="e">
        <f>VLOOKUP(K1113,Export6[#All],2,FALSE)</f>
        <v>#N/A</v>
      </c>
      <c r="K1113" s="32"/>
      <c r="L1113" s="33"/>
      <c r="M1113" s="67" t="e">
        <f t="shared" si="17"/>
        <v>#N/A</v>
      </c>
      <c r="N1113" s="61"/>
    </row>
    <row r="1114" spans="1:14" x14ac:dyDescent="0.2">
      <c r="A1114" s="32"/>
      <c r="B1114" s="45" t="e">
        <f>VLOOKUP($A1114,EVID_OSEVU!$A$1:$M$4972,2,FALSE)</f>
        <v>#N/A</v>
      </c>
      <c r="C1114" s="45" t="e">
        <f>VLOOKUP($A1114,EVID_OSEVU!$A$1:$M$4972,3,FALSE)</f>
        <v>#N/A</v>
      </c>
      <c r="D1114" s="45" t="e">
        <f>VLOOKUP($A1114,EVID_OSEVU!$A$1:$M$4972,4,FALSE)</f>
        <v>#N/A</v>
      </c>
      <c r="E1114" s="35"/>
      <c r="F1114" s="45" t="e">
        <f>VLOOKUP($A1114,EVID_OSEVU!$A$1:$M$4972,7,FALSE)</f>
        <v>#N/A</v>
      </c>
      <c r="G1114" s="45" t="e">
        <f>VLOOKUP($A1114,EVID_OSEVU!$A$1:$M$4972,8,FALSE)</f>
        <v>#N/A</v>
      </c>
      <c r="H1114" s="45" t="e">
        <f>VLOOKUP($A1114,EVID_OSEVU!$A$1:$M$4972,11,FALSE)</f>
        <v>#N/A</v>
      </c>
      <c r="I1114" s="58" t="e">
        <f>VLOOKUP($A1114,EVID_OSEVU!$A$1:$M$4972,11,FALSE)</f>
        <v>#N/A</v>
      </c>
      <c r="J1114" s="63" t="e">
        <f>VLOOKUP(K1114,Export6[#All],2,FALSE)</f>
        <v>#N/A</v>
      </c>
      <c r="K1114" s="32"/>
      <c r="L1114" s="33"/>
      <c r="M1114" s="67" t="e">
        <f t="shared" si="17"/>
        <v>#N/A</v>
      </c>
      <c r="N1114" s="61"/>
    </row>
    <row r="1115" spans="1:14" x14ac:dyDescent="0.2">
      <c r="A1115" s="32"/>
      <c r="B1115" s="45" t="e">
        <f>VLOOKUP($A1115,EVID_OSEVU!$A$1:$M$4972,2,FALSE)</f>
        <v>#N/A</v>
      </c>
      <c r="C1115" s="45" t="e">
        <f>VLOOKUP($A1115,EVID_OSEVU!$A$1:$M$4972,3,FALSE)</f>
        <v>#N/A</v>
      </c>
      <c r="D1115" s="45" t="e">
        <f>VLOOKUP($A1115,EVID_OSEVU!$A$1:$M$4972,4,FALSE)</f>
        <v>#N/A</v>
      </c>
      <c r="E1115" s="35"/>
      <c r="F1115" s="45" t="e">
        <f>VLOOKUP($A1115,EVID_OSEVU!$A$1:$M$4972,7,FALSE)</f>
        <v>#N/A</v>
      </c>
      <c r="G1115" s="45" t="e">
        <f>VLOOKUP($A1115,EVID_OSEVU!$A$1:$M$4972,8,FALSE)</f>
        <v>#N/A</v>
      </c>
      <c r="H1115" s="45" t="e">
        <f>VLOOKUP($A1115,EVID_OSEVU!$A$1:$M$4972,11,FALSE)</f>
        <v>#N/A</v>
      </c>
      <c r="I1115" s="58" t="e">
        <f>VLOOKUP($A1115,EVID_OSEVU!$A$1:$M$4972,11,FALSE)</f>
        <v>#N/A</v>
      </c>
      <c r="J1115" s="63" t="e">
        <f>VLOOKUP(K1115,Export6[#All],2,FALSE)</f>
        <v>#N/A</v>
      </c>
      <c r="K1115" s="32"/>
      <c r="L1115" s="33"/>
      <c r="M1115" s="67" t="e">
        <f t="shared" si="17"/>
        <v>#N/A</v>
      </c>
      <c r="N1115" s="61"/>
    </row>
    <row r="1116" spans="1:14" x14ac:dyDescent="0.2">
      <c r="A1116" s="32"/>
      <c r="B1116" s="45" t="e">
        <f>VLOOKUP($A1116,EVID_OSEVU!$A$1:$M$4972,2,FALSE)</f>
        <v>#N/A</v>
      </c>
      <c r="C1116" s="45" t="e">
        <f>VLOOKUP($A1116,EVID_OSEVU!$A$1:$M$4972,3,FALSE)</f>
        <v>#N/A</v>
      </c>
      <c r="D1116" s="45" t="e">
        <f>VLOOKUP($A1116,EVID_OSEVU!$A$1:$M$4972,4,FALSE)</f>
        <v>#N/A</v>
      </c>
      <c r="E1116" s="35"/>
      <c r="F1116" s="45" t="e">
        <f>VLOOKUP($A1116,EVID_OSEVU!$A$1:$M$4972,7,FALSE)</f>
        <v>#N/A</v>
      </c>
      <c r="G1116" s="45" t="e">
        <f>VLOOKUP($A1116,EVID_OSEVU!$A$1:$M$4972,8,FALSE)</f>
        <v>#N/A</v>
      </c>
      <c r="H1116" s="45" t="e">
        <f>VLOOKUP($A1116,EVID_OSEVU!$A$1:$M$4972,11,FALSE)</f>
        <v>#N/A</v>
      </c>
      <c r="I1116" s="58" t="e">
        <f>VLOOKUP($A1116,EVID_OSEVU!$A$1:$M$4972,11,FALSE)</f>
        <v>#N/A</v>
      </c>
      <c r="J1116" s="63" t="e">
        <f>VLOOKUP(K1116,Export6[#All],2,FALSE)</f>
        <v>#N/A</v>
      </c>
      <c r="K1116" s="32"/>
      <c r="L1116" s="33"/>
      <c r="M1116" s="67" t="e">
        <f t="shared" si="17"/>
        <v>#N/A</v>
      </c>
      <c r="N1116" s="61"/>
    </row>
    <row r="1117" spans="1:14" x14ac:dyDescent="0.2">
      <c r="A1117" s="32"/>
      <c r="B1117" s="45" t="e">
        <f>VLOOKUP($A1117,EVID_OSEVU!$A$1:$M$4972,2,FALSE)</f>
        <v>#N/A</v>
      </c>
      <c r="C1117" s="45" t="e">
        <f>VLOOKUP($A1117,EVID_OSEVU!$A$1:$M$4972,3,FALSE)</f>
        <v>#N/A</v>
      </c>
      <c r="D1117" s="45" t="e">
        <f>VLOOKUP($A1117,EVID_OSEVU!$A$1:$M$4972,4,FALSE)</f>
        <v>#N/A</v>
      </c>
      <c r="E1117" s="35"/>
      <c r="F1117" s="45" t="e">
        <f>VLOOKUP($A1117,EVID_OSEVU!$A$1:$M$4972,7,FALSE)</f>
        <v>#N/A</v>
      </c>
      <c r="G1117" s="45" t="e">
        <f>VLOOKUP($A1117,EVID_OSEVU!$A$1:$M$4972,8,FALSE)</f>
        <v>#N/A</v>
      </c>
      <c r="H1117" s="45" t="e">
        <f>VLOOKUP($A1117,EVID_OSEVU!$A$1:$M$4972,11,FALSE)</f>
        <v>#N/A</v>
      </c>
      <c r="I1117" s="58" t="e">
        <f>VLOOKUP($A1117,EVID_OSEVU!$A$1:$M$4972,11,FALSE)</f>
        <v>#N/A</v>
      </c>
      <c r="J1117" s="63" t="e">
        <f>VLOOKUP(K1117,Export6[#All],2,FALSE)</f>
        <v>#N/A</v>
      </c>
      <c r="K1117" s="32"/>
      <c r="L1117" s="33"/>
      <c r="M1117" s="67" t="e">
        <f t="shared" si="17"/>
        <v>#N/A</v>
      </c>
      <c r="N1117" s="61"/>
    </row>
    <row r="1118" spans="1:14" x14ac:dyDescent="0.2">
      <c r="A1118" s="32"/>
      <c r="B1118" s="45" t="e">
        <f>VLOOKUP($A1118,EVID_OSEVU!$A$1:$M$4972,2,FALSE)</f>
        <v>#N/A</v>
      </c>
      <c r="C1118" s="45" t="e">
        <f>VLOOKUP($A1118,EVID_OSEVU!$A$1:$M$4972,3,FALSE)</f>
        <v>#N/A</v>
      </c>
      <c r="D1118" s="45" t="e">
        <f>VLOOKUP($A1118,EVID_OSEVU!$A$1:$M$4972,4,FALSE)</f>
        <v>#N/A</v>
      </c>
      <c r="E1118" s="35"/>
      <c r="F1118" s="45" t="e">
        <f>VLOOKUP($A1118,EVID_OSEVU!$A$1:$M$4972,7,FALSE)</f>
        <v>#N/A</v>
      </c>
      <c r="G1118" s="45" t="e">
        <f>VLOOKUP($A1118,EVID_OSEVU!$A$1:$M$4972,8,FALSE)</f>
        <v>#N/A</v>
      </c>
      <c r="H1118" s="45" t="e">
        <f>VLOOKUP($A1118,EVID_OSEVU!$A$1:$M$4972,11,FALSE)</f>
        <v>#N/A</v>
      </c>
      <c r="I1118" s="58" t="e">
        <f>VLOOKUP($A1118,EVID_OSEVU!$A$1:$M$4972,11,FALSE)</f>
        <v>#N/A</v>
      </c>
      <c r="J1118" s="63" t="e">
        <f>VLOOKUP(K1118,Export6[#All],2,FALSE)</f>
        <v>#N/A</v>
      </c>
      <c r="K1118" s="32"/>
      <c r="L1118" s="33"/>
      <c r="M1118" s="67" t="e">
        <f t="shared" si="17"/>
        <v>#N/A</v>
      </c>
      <c r="N1118" s="61"/>
    </row>
    <row r="1119" spans="1:14" x14ac:dyDescent="0.2">
      <c r="A1119" s="32"/>
      <c r="B1119" s="45" t="e">
        <f>VLOOKUP($A1119,EVID_OSEVU!$A$1:$M$4972,2,FALSE)</f>
        <v>#N/A</v>
      </c>
      <c r="C1119" s="45" t="e">
        <f>VLOOKUP($A1119,EVID_OSEVU!$A$1:$M$4972,3,FALSE)</f>
        <v>#N/A</v>
      </c>
      <c r="D1119" s="45" t="e">
        <f>VLOOKUP($A1119,EVID_OSEVU!$A$1:$M$4972,4,FALSE)</f>
        <v>#N/A</v>
      </c>
      <c r="E1119" s="35"/>
      <c r="F1119" s="45" t="e">
        <f>VLOOKUP($A1119,EVID_OSEVU!$A$1:$M$4972,7,FALSE)</f>
        <v>#N/A</v>
      </c>
      <c r="G1119" s="45" t="e">
        <f>VLOOKUP($A1119,EVID_OSEVU!$A$1:$M$4972,8,FALSE)</f>
        <v>#N/A</v>
      </c>
      <c r="H1119" s="45" t="e">
        <f>VLOOKUP($A1119,EVID_OSEVU!$A$1:$M$4972,11,FALSE)</f>
        <v>#N/A</v>
      </c>
      <c r="I1119" s="58" t="e">
        <f>VLOOKUP($A1119,EVID_OSEVU!$A$1:$M$4972,11,FALSE)</f>
        <v>#N/A</v>
      </c>
      <c r="J1119" s="63" t="e">
        <f>VLOOKUP(K1119,Export6[#All],2,FALSE)</f>
        <v>#N/A</v>
      </c>
      <c r="K1119" s="32"/>
      <c r="L1119" s="33"/>
      <c r="M1119" s="67" t="e">
        <f t="shared" si="17"/>
        <v>#N/A</v>
      </c>
      <c r="N1119" s="61"/>
    </row>
    <row r="1120" spans="1:14" x14ac:dyDescent="0.2">
      <c r="A1120" s="32"/>
      <c r="B1120" s="45" t="e">
        <f>VLOOKUP($A1120,EVID_OSEVU!$A$1:$M$4972,2,FALSE)</f>
        <v>#N/A</v>
      </c>
      <c r="C1120" s="45" t="e">
        <f>VLOOKUP($A1120,EVID_OSEVU!$A$1:$M$4972,3,FALSE)</f>
        <v>#N/A</v>
      </c>
      <c r="D1120" s="45" t="e">
        <f>VLOOKUP($A1120,EVID_OSEVU!$A$1:$M$4972,4,FALSE)</f>
        <v>#N/A</v>
      </c>
      <c r="E1120" s="35"/>
      <c r="F1120" s="45" t="e">
        <f>VLOOKUP($A1120,EVID_OSEVU!$A$1:$M$4972,7,FALSE)</f>
        <v>#N/A</v>
      </c>
      <c r="G1120" s="45" t="e">
        <f>VLOOKUP($A1120,EVID_OSEVU!$A$1:$M$4972,8,FALSE)</f>
        <v>#N/A</v>
      </c>
      <c r="H1120" s="45" t="e">
        <f>VLOOKUP($A1120,EVID_OSEVU!$A$1:$M$4972,11,FALSE)</f>
        <v>#N/A</v>
      </c>
      <c r="I1120" s="58" t="e">
        <f>VLOOKUP($A1120,EVID_OSEVU!$A$1:$M$4972,11,FALSE)</f>
        <v>#N/A</v>
      </c>
      <c r="J1120" s="63" t="e">
        <f>VLOOKUP(K1120,Export6[#All],2,FALSE)</f>
        <v>#N/A</v>
      </c>
      <c r="K1120" s="32"/>
      <c r="L1120" s="33"/>
      <c r="M1120" s="67" t="e">
        <f t="shared" si="17"/>
        <v>#N/A</v>
      </c>
      <c r="N1120" s="61"/>
    </row>
    <row r="1121" spans="1:14" x14ac:dyDescent="0.2">
      <c r="A1121" s="32"/>
      <c r="B1121" s="45" t="e">
        <f>VLOOKUP($A1121,EVID_OSEVU!$A$1:$M$4972,2,FALSE)</f>
        <v>#N/A</v>
      </c>
      <c r="C1121" s="45" t="e">
        <f>VLOOKUP($A1121,EVID_OSEVU!$A$1:$M$4972,3,FALSE)</f>
        <v>#N/A</v>
      </c>
      <c r="D1121" s="45" t="e">
        <f>VLOOKUP($A1121,EVID_OSEVU!$A$1:$M$4972,4,FALSE)</f>
        <v>#N/A</v>
      </c>
      <c r="E1121" s="35"/>
      <c r="F1121" s="45" t="e">
        <f>VLOOKUP($A1121,EVID_OSEVU!$A$1:$M$4972,7,FALSE)</f>
        <v>#N/A</v>
      </c>
      <c r="G1121" s="45" t="e">
        <f>VLOOKUP($A1121,EVID_OSEVU!$A$1:$M$4972,8,FALSE)</f>
        <v>#N/A</v>
      </c>
      <c r="H1121" s="45" t="e">
        <f>VLOOKUP($A1121,EVID_OSEVU!$A$1:$M$4972,11,FALSE)</f>
        <v>#N/A</v>
      </c>
      <c r="I1121" s="58" t="e">
        <f>VLOOKUP($A1121,EVID_OSEVU!$A$1:$M$4972,11,FALSE)</f>
        <v>#N/A</v>
      </c>
      <c r="J1121" s="63" t="e">
        <f>VLOOKUP(K1121,Export6[#All],2,FALSE)</f>
        <v>#N/A</v>
      </c>
      <c r="K1121" s="32"/>
      <c r="L1121" s="33"/>
      <c r="M1121" s="67" t="e">
        <f t="shared" si="17"/>
        <v>#N/A</v>
      </c>
      <c r="N1121" s="61"/>
    </row>
    <row r="1122" spans="1:14" x14ac:dyDescent="0.2">
      <c r="A1122" s="32"/>
      <c r="B1122" s="45" t="e">
        <f>VLOOKUP($A1122,EVID_OSEVU!$A$1:$M$4972,2,FALSE)</f>
        <v>#N/A</v>
      </c>
      <c r="C1122" s="45" t="e">
        <f>VLOOKUP($A1122,EVID_OSEVU!$A$1:$M$4972,3,FALSE)</f>
        <v>#N/A</v>
      </c>
      <c r="D1122" s="45" t="e">
        <f>VLOOKUP($A1122,EVID_OSEVU!$A$1:$M$4972,4,FALSE)</f>
        <v>#N/A</v>
      </c>
      <c r="E1122" s="35"/>
      <c r="F1122" s="45" t="e">
        <f>VLOOKUP($A1122,EVID_OSEVU!$A$1:$M$4972,7,FALSE)</f>
        <v>#N/A</v>
      </c>
      <c r="G1122" s="45" t="e">
        <f>VLOOKUP($A1122,EVID_OSEVU!$A$1:$M$4972,8,FALSE)</f>
        <v>#N/A</v>
      </c>
      <c r="H1122" s="45" t="e">
        <f>VLOOKUP($A1122,EVID_OSEVU!$A$1:$M$4972,11,FALSE)</f>
        <v>#N/A</v>
      </c>
      <c r="I1122" s="58" t="e">
        <f>VLOOKUP($A1122,EVID_OSEVU!$A$1:$M$4972,11,FALSE)</f>
        <v>#N/A</v>
      </c>
      <c r="J1122" s="63" t="e">
        <f>VLOOKUP(K1122,Export6[#All],2,FALSE)</f>
        <v>#N/A</v>
      </c>
      <c r="K1122" s="32"/>
      <c r="L1122" s="33"/>
      <c r="M1122" s="67" t="e">
        <f t="shared" si="17"/>
        <v>#N/A</v>
      </c>
      <c r="N1122" s="61"/>
    </row>
    <row r="1123" spans="1:14" x14ac:dyDescent="0.2">
      <c r="A1123" s="32"/>
      <c r="B1123" s="45" t="e">
        <f>VLOOKUP($A1123,EVID_OSEVU!$A$1:$M$4972,2,FALSE)</f>
        <v>#N/A</v>
      </c>
      <c r="C1123" s="45" t="e">
        <f>VLOOKUP($A1123,EVID_OSEVU!$A$1:$M$4972,3,FALSE)</f>
        <v>#N/A</v>
      </c>
      <c r="D1123" s="45" t="e">
        <f>VLOOKUP($A1123,EVID_OSEVU!$A$1:$M$4972,4,FALSE)</f>
        <v>#N/A</v>
      </c>
      <c r="E1123" s="35"/>
      <c r="F1123" s="45" t="e">
        <f>VLOOKUP($A1123,EVID_OSEVU!$A$1:$M$4972,7,FALSE)</f>
        <v>#N/A</v>
      </c>
      <c r="G1123" s="45" t="e">
        <f>VLOOKUP($A1123,EVID_OSEVU!$A$1:$M$4972,8,FALSE)</f>
        <v>#N/A</v>
      </c>
      <c r="H1123" s="45" t="e">
        <f>VLOOKUP($A1123,EVID_OSEVU!$A$1:$M$4972,11,FALSE)</f>
        <v>#N/A</v>
      </c>
      <c r="I1123" s="58" t="e">
        <f>VLOOKUP($A1123,EVID_OSEVU!$A$1:$M$4972,11,FALSE)</f>
        <v>#N/A</v>
      </c>
      <c r="J1123" s="63" t="e">
        <f>VLOOKUP(K1123,Export6[#All],2,FALSE)</f>
        <v>#N/A</v>
      </c>
      <c r="K1123" s="32"/>
      <c r="L1123" s="33"/>
      <c r="M1123" s="67" t="e">
        <f t="shared" si="17"/>
        <v>#N/A</v>
      </c>
      <c r="N1123" s="61"/>
    </row>
    <row r="1124" spans="1:14" x14ac:dyDescent="0.2">
      <c r="A1124" s="32"/>
      <c r="B1124" s="45" t="e">
        <f>VLOOKUP($A1124,EVID_OSEVU!$A$1:$M$4972,2,FALSE)</f>
        <v>#N/A</v>
      </c>
      <c r="C1124" s="45" t="e">
        <f>VLOOKUP($A1124,EVID_OSEVU!$A$1:$M$4972,3,FALSE)</f>
        <v>#N/A</v>
      </c>
      <c r="D1124" s="45" t="e">
        <f>VLOOKUP($A1124,EVID_OSEVU!$A$1:$M$4972,4,FALSE)</f>
        <v>#N/A</v>
      </c>
      <c r="E1124" s="35"/>
      <c r="F1124" s="45" t="e">
        <f>VLOOKUP($A1124,EVID_OSEVU!$A$1:$M$4972,7,FALSE)</f>
        <v>#N/A</v>
      </c>
      <c r="G1124" s="45" t="e">
        <f>VLOOKUP($A1124,EVID_OSEVU!$A$1:$M$4972,8,FALSE)</f>
        <v>#N/A</v>
      </c>
      <c r="H1124" s="45" t="e">
        <f>VLOOKUP($A1124,EVID_OSEVU!$A$1:$M$4972,11,FALSE)</f>
        <v>#N/A</v>
      </c>
      <c r="I1124" s="58" t="e">
        <f>VLOOKUP($A1124,EVID_OSEVU!$A$1:$M$4972,11,FALSE)</f>
        <v>#N/A</v>
      </c>
      <c r="J1124" s="63" t="e">
        <f>VLOOKUP(K1124,Export6[#All],2,FALSE)</f>
        <v>#N/A</v>
      </c>
      <c r="K1124" s="32"/>
      <c r="L1124" s="33"/>
      <c r="M1124" s="67" t="e">
        <f t="shared" si="17"/>
        <v>#N/A</v>
      </c>
      <c r="N1124" s="61"/>
    </row>
    <row r="1125" spans="1:14" x14ac:dyDescent="0.2">
      <c r="A1125" s="32"/>
      <c r="B1125" s="45" t="e">
        <f>VLOOKUP($A1125,EVID_OSEVU!$A$1:$M$4972,2,FALSE)</f>
        <v>#N/A</v>
      </c>
      <c r="C1125" s="45" t="e">
        <f>VLOOKUP($A1125,EVID_OSEVU!$A$1:$M$4972,3,FALSE)</f>
        <v>#N/A</v>
      </c>
      <c r="D1125" s="45" t="e">
        <f>VLOOKUP($A1125,EVID_OSEVU!$A$1:$M$4972,4,FALSE)</f>
        <v>#N/A</v>
      </c>
      <c r="E1125" s="35"/>
      <c r="F1125" s="45" t="e">
        <f>VLOOKUP($A1125,EVID_OSEVU!$A$1:$M$4972,7,FALSE)</f>
        <v>#N/A</v>
      </c>
      <c r="G1125" s="45" t="e">
        <f>VLOOKUP($A1125,EVID_OSEVU!$A$1:$M$4972,8,FALSE)</f>
        <v>#N/A</v>
      </c>
      <c r="H1125" s="45" t="e">
        <f>VLOOKUP($A1125,EVID_OSEVU!$A$1:$M$4972,11,FALSE)</f>
        <v>#N/A</v>
      </c>
      <c r="I1125" s="58" t="e">
        <f>VLOOKUP($A1125,EVID_OSEVU!$A$1:$M$4972,11,FALSE)</f>
        <v>#N/A</v>
      </c>
      <c r="J1125" s="63" t="e">
        <f>VLOOKUP(K1125,Export6[#All],2,FALSE)</f>
        <v>#N/A</v>
      </c>
      <c r="K1125" s="32"/>
      <c r="L1125" s="33"/>
      <c r="M1125" s="67" t="e">
        <f t="shared" si="17"/>
        <v>#N/A</v>
      </c>
      <c r="N1125" s="61"/>
    </row>
    <row r="1126" spans="1:14" x14ac:dyDescent="0.2">
      <c r="A1126" s="32"/>
      <c r="B1126" s="45" t="e">
        <f>VLOOKUP($A1126,EVID_OSEVU!$A$1:$M$4972,2,FALSE)</f>
        <v>#N/A</v>
      </c>
      <c r="C1126" s="45" t="e">
        <f>VLOOKUP($A1126,EVID_OSEVU!$A$1:$M$4972,3,FALSE)</f>
        <v>#N/A</v>
      </c>
      <c r="D1126" s="45" t="e">
        <f>VLOOKUP($A1126,EVID_OSEVU!$A$1:$M$4972,4,FALSE)</f>
        <v>#N/A</v>
      </c>
      <c r="E1126" s="35"/>
      <c r="F1126" s="45" t="e">
        <f>VLOOKUP($A1126,EVID_OSEVU!$A$1:$M$4972,7,FALSE)</f>
        <v>#N/A</v>
      </c>
      <c r="G1126" s="45" t="e">
        <f>VLOOKUP($A1126,EVID_OSEVU!$A$1:$M$4972,8,FALSE)</f>
        <v>#N/A</v>
      </c>
      <c r="H1126" s="45" t="e">
        <f>VLOOKUP($A1126,EVID_OSEVU!$A$1:$M$4972,11,FALSE)</f>
        <v>#N/A</v>
      </c>
      <c r="I1126" s="58" t="e">
        <f>VLOOKUP($A1126,EVID_OSEVU!$A$1:$M$4972,11,FALSE)</f>
        <v>#N/A</v>
      </c>
      <c r="J1126" s="63" t="e">
        <f>VLOOKUP(K1126,Export6[#All],2,FALSE)</f>
        <v>#N/A</v>
      </c>
      <c r="K1126" s="32"/>
      <c r="L1126" s="33"/>
      <c r="M1126" s="67" t="e">
        <f t="shared" si="17"/>
        <v>#N/A</v>
      </c>
      <c r="N1126" s="61"/>
    </row>
    <row r="1127" spans="1:14" x14ac:dyDescent="0.2">
      <c r="A1127" s="32"/>
      <c r="B1127" s="45" t="e">
        <f>VLOOKUP($A1127,EVID_OSEVU!$A$1:$M$4972,2,FALSE)</f>
        <v>#N/A</v>
      </c>
      <c r="C1127" s="45" t="e">
        <f>VLOOKUP($A1127,EVID_OSEVU!$A$1:$M$4972,3,FALSE)</f>
        <v>#N/A</v>
      </c>
      <c r="D1127" s="45" t="e">
        <f>VLOOKUP($A1127,EVID_OSEVU!$A$1:$M$4972,4,FALSE)</f>
        <v>#N/A</v>
      </c>
      <c r="E1127" s="35"/>
      <c r="F1127" s="45" t="e">
        <f>VLOOKUP($A1127,EVID_OSEVU!$A$1:$M$4972,7,FALSE)</f>
        <v>#N/A</v>
      </c>
      <c r="G1127" s="45" t="e">
        <f>VLOOKUP($A1127,EVID_OSEVU!$A$1:$M$4972,8,FALSE)</f>
        <v>#N/A</v>
      </c>
      <c r="H1127" s="45" t="e">
        <f>VLOOKUP($A1127,EVID_OSEVU!$A$1:$M$4972,11,FALSE)</f>
        <v>#N/A</v>
      </c>
      <c r="I1127" s="58" t="e">
        <f>VLOOKUP($A1127,EVID_OSEVU!$A$1:$M$4972,11,FALSE)</f>
        <v>#N/A</v>
      </c>
      <c r="J1127" s="63" t="e">
        <f>VLOOKUP(K1127,Export6[#All],2,FALSE)</f>
        <v>#N/A</v>
      </c>
      <c r="K1127" s="32"/>
      <c r="L1127" s="33"/>
      <c r="M1127" s="67" t="e">
        <f t="shared" si="17"/>
        <v>#N/A</v>
      </c>
      <c r="N1127" s="61"/>
    </row>
    <row r="1128" spans="1:14" x14ac:dyDescent="0.2">
      <c r="A1128" s="32"/>
      <c r="B1128" s="45" t="e">
        <f>VLOOKUP($A1128,EVID_OSEVU!$A$1:$M$4972,2,FALSE)</f>
        <v>#N/A</v>
      </c>
      <c r="C1128" s="45" t="e">
        <f>VLOOKUP($A1128,EVID_OSEVU!$A$1:$M$4972,3,FALSE)</f>
        <v>#N/A</v>
      </c>
      <c r="D1128" s="45" t="e">
        <f>VLOOKUP($A1128,EVID_OSEVU!$A$1:$M$4972,4,FALSE)</f>
        <v>#N/A</v>
      </c>
      <c r="E1128" s="35"/>
      <c r="F1128" s="45" t="e">
        <f>VLOOKUP($A1128,EVID_OSEVU!$A$1:$M$4972,7,FALSE)</f>
        <v>#N/A</v>
      </c>
      <c r="G1128" s="45" t="e">
        <f>VLOOKUP($A1128,EVID_OSEVU!$A$1:$M$4972,8,FALSE)</f>
        <v>#N/A</v>
      </c>
      <c r="H1128" s="45" t="e">
        <f>VLOOKUP($A1128,EVID_OSEVU!$A$1:$M$4972,11,FALSE)</f>
        <v>#N/A</v>
      </c>
      <c r="I1128" s="58" t="e">
        <f>VLOOKUP($A1128,EVID_OSEVU!$A$1:$M$4972,11,FALSE)</f>
        <v>#N/A</v>
      </c>
      <c r="J1128" s="63" t="e">
        <f>VLOOKUP(K1128,Export6[#All],2,FALSE)</f>
        <v>#N/A</v>
      </c>
      <c r="K1128" s="32"/>
      <c r="L1128" s="33"/>
      <c r="M1128" s="67" t="e">
        <f t="shared" si="17"/>
        <v>#N/A</v>
      </c>
      <c r="N1128" s="61"/>
    </row>
    <row r="1129" spans="1:14" x14ac:dyDescent="0.2">
      <c r="A1129" s="32"/>
      <c r="B1129" s="45" t="e">
        <f>VLOOKUP($A1129,EVID_OSEVU!$A$1:$M$4972,2,FALSE)</f>
        <v>#N/A</v>
      </c>
      <c r="C1129" s="45" t="e">
        <f>VLOOKUP($A1129,EVID_OSEVU!$A$1:$M$4972,3,FALSE)</f>
        <v>#N/A</v>
      </c>
      <c r="D1129" s="45" t="e">
        <f>VLOOKUP($A1129,EVID_OSEVU!$A$1:$M$4972,4,FALSE)</f>
        <v>#N/A</v>
      </c>
      <c r="E1129" s="35"/>
      <c r="F1129" s="45" t="e">
        <f>VLOOKUP($A1129,EVID_OSEVU!$A$1:$M$4972,7,FALSE)</f>
        <v>#N/A</v>
      </c>
      <c r="G1129" s="45" t="e">
        <f>VLOOKUP($A1129,EVID_OSEVU!$A$1:$M$4972,8,FALSE)</f>
        <v>#N/A</v>
      </c>
      <c r="H1129" s="45" t="e">
        <f>VLOOKUP($A1129,EVID_OSEVU!$A$1:$M$4972,11,FALSE)</f>
        <v>#N/A</v>
      </c>
      <c r="I1129" s="58" t="e">
        <f>VLOOKUP($A1129,EVID_OSEVU!$A$1:$M$4972,11,FALSE)</f>
        <v>#N/A</v>
      </c>
      <c r="J1129" s="63" t="e">
        <f>VLOOKUP(K1129,Export6[#All],2,FALSE)</f>
        <v>#N/A</v>
      </c>
      <c r="K1129" s="32"/>
      <c r="L1129" s="33"/>
      <c r="M1129" s="67" t="e">
        <f t="shared" si="17"/>
        <v>#N/A</v>
      </c>
      <c r="N1129" s="61"/>
    </row>
    <row r="1130" spans="1:14" x14ac:dyDescent="0.2">
      <c r="A1130" s="32"/>
      <c r="B1130" s="45" t="e">
        <f>VLOOKUP($A1130,EVID_OSEVU!$A$1:$M$4972,2,FALSE)</f>
        <v>#N/A</v>
      </c>
      <c r="C1130" s="45" t="e">
        <f>VLOOKUP($A1130,EVID_OSEVU!$A$1:$M$4972,3,FALSE)</f>
        <v>#N/A</v>
      </c>
      <c r="D1130" s="45" t="e">
        <f>VLOOKUP($A1130,EVID_OSEVU!$A$1:$M$4972,4,FALSE)</f>
        <v>#N/A</v>
      </c>
      <c r="E1130" s="35"/>
      <c r="F1130" s="45" t="e">
        <f>VLOOKUP($A1130,EVID_OSEVU!$A$1:$M$4972,7,FALSE)</f>
        <v>#N/A</v>
      </c>
      <c r="G1130" s="45" t="e">
        <f>VLOOKUP($A1130,EVID_OSEVU!$A$1:$M$4972,8,FALSE)</f>
        <v>#N/A</v>
      </c>
      <c r="H1130" s="45" t="e">
        <f>VLOOKUP($A1130,EVID_OSEVU!$A$1:$M$4972,11,FALSE)</f>
        <v>#N/A</v>
      </c>
      <c r="I1130" s="58" t="e">
        <f>VLOOKUP($A1130,EVID_OSEVU!$A$1:$M$4972,11,FALSE)</f>
        <v>#N/A</v>
      </c>
      <c r="J1130" s="63" t="e">
        <f>VLOOKUP(K1130,Export6[#All],2,FALSE)</f>
        <v>#N/A</v>
      </c>
      <c r="K1130" s="32"/>
      <c r="L1130" s="33"/>
      <c r="M1130" s="67" t="e">
        <f t="shared" si="17"/>
        <v>#N/A</v>
      </c>
      <c r="N1130" s="61"/>
    </row>
    <row r="1131" spans="1:14" x14ac:dyDescent="0.2">
      <c r="A1131" s="32"/>
      <c r="B1131" s="45" t="e">
        <f>VLOOKUP($A1131,EVID_OSEVU!$A$1:$M$4972,2,FALSE)</f>
        <v>#N/A</v>
      </c>
      <c r="C1131" s="45" t="e">
        <f>VLOOKUP($A1131,EVID_OSEVU!$A$1:$M$4972,3,FALSE)</f>
        <v>#N/A</v>
      </c>
      <c r="D1131" s="45" t="e">
        <f>VLOOKUP($A1131,EVID_OSEVU!$A$1:$M$4972,4,FALSE)</f>
        <v>#N/A</v>
      </c>
      <c r="E1131" s="35"/>
      <c r="F1131" s="45" t="e">
        <f>VLOOKUP($A1131,EVID_OSEVU!$A$1:$M$4972,7,FALSE)</f>
        <v>#N/A</v>
      </c>
      <c r="G1131" s="45" t="e">
        <f>VLOOKUP($A1131,EVID_OSEVU!$A$1:$M$4972,8,FALSE)</f>
        <v>#N/A</v>
      </c>
      <c r="H1131" s="45" t="e">
        <f>VLOOKUP($A1131,EVID_OSEVU!$A$1:$M$4972,11,FALSE)</f>
        <v>#N/A</v>
      </c>
      <c r="I1131" s="58" t="e">
        <f>VLOOKUP($A1131,EVID_OSEVU!$A$1:$M$4972,11,FALSE)</f>
        <v>#N/A</v>
      </c>
      <c r="J1131" s="63" t="e">
        <f>VLOOKUP(K1131,Export6[#All],2,FALSE)</f>
        <v>#N/A</v>
      </c>
      <c r="K1131" s="32"/>
      <c r="L1131" s="33"/>
      <c r="M1131" s="67" t="e">
        <f t="shared" si="17"/>
        <v>#N/A</v>
      </c>
      <c r="N1131" s="61"/>
    </row>
    <row r="1132" spans="1:14" x14ac:dyDescent="0.2">
      <c r="A1132" s="32"/>
      <c r="B1132" s="45" t="e">
        <f>VLOOKUP($A1132,EVID_OSEVU!$A$1:$M$4972,2,FALSE)</f>
        <v>#N/A</v>
      </c>
      <c r="C1132" s="45" t="e">
        <f>VLOOKUP($A1132,EVID_OSEVU!$A$1:$M$4972,3,FALSE)</f>
        <v>#N/A</v>
      </c>
      <c r="D1132" s="45" t="e">
        <f>VLOOKUP($A1132,EVID_OSEVU!$A$1:$M$4972,4,FALSE)</f>
        <v>#N/A</v>
      </c>
      <c r="E1132" s="35"/>
      <c r="F1132" s="45" t="e">
        <f>VLOOKUP($A1132,EVID_OSEVU!$A$1:$M$4972,7,FALSE)</f>
        <v>#N/A</v>
      </c>
      <c r="G1132" s="45" t="e">
        <f>VLOOKUP($A1132,EVID_OSEVU!$A$1:$M$4972,8,FALSE)</f>
        <v>#N/A</v>
      </c>
      <c r="H1132" s="45" t="e">
        <f>VLOOKUP($A1132,EVID_OSEVU!$A$1:$M$4972,11,FALSE)</f>
        <v>#N/A</v>
      </c>
      <c r="I1132" s="58" t="e">
        <f>VLOOKUP($A1132,EVID_OSEVU!$A$1:$M$4972,11,FALSE)</f>
        <v>#N/A</v>
      </c>
      <c r="J1132" s="63" t="e">
        <f>VLOOKUP(K1132,Export6[#All],2,FALSE)</f>
        <v>#N/A</v>
      </c>
      <c r="K1132" s="32"/>
      <c r="L1132" s="33"/>
      <c r="M1132" s="67" t="e">
        <f t="shared" si="17"/>
        <v>#N/A</v>
      </c>
      <c r="N1132" s="61"/>
    </row>
    <row r="1133" spans="1:14" x14ac:dyDescent="0.2">
      <c r="A1133" s="32"/>
      <c r="B1133" s="45" t="e">
        <f>VLOOKUP($A1133,EVID_OSEVU!$A$1:$M$4972,2,FALSE)</f>
        <v>#N/A</v>
      </c>
      <c r="C1133" s="45" t="e">
        <f>VLOOKUP($A1133,EVID_OSEVU!$A$1:$M$4972,3,FALSE)</f>
        <v>#N/A</v>
      </c>
      <c r="D1133" s="45" t="e">
        <f>VLOOKUP($A1133,EVID_OSEVU!$A$1:$M$4972,4,FALSE)</f>
        <v>#N/A</v>
      </c>
      <c r="E1133" s="35"/>
      <c r="F1133" s="45" t="e">
        <f>VLOOKUP($A1133,EVID_OSEVU!$A$1:$M$4972,7,FALSE)</f>
        <v>#N/A</v>
      </c>
      <c r="G1133" s="45" t="e">
        <f>VLOOKUP($A1133,EVID_OSEVU!$A$1:$M$4972,8,FALSE)</f>
        <v>#N/A</v>
      </c>
      <c r="H1133" s="45" t="e">
        <f>VLOOKUP($A1133,EVID_OSEVU!$A$1:$M$4972,11,FALSE)</f>
        <v>#N/A</v>
      </c>
      <c r="I1133" s="58" t="e">
        <f>VLOOKUP($A1133,EVID_OSEVU!$A$1:$M$4972,11,FALSE)</f>
        <v>#N/A</v>
      </c>
      <c r="J1133" s="63" t="e">
        <f>VLOOKUP(K1133,Export6[#All],2,FALSE)</f>
        <v>#N/A</v>
      </c>
      <c r="K1133" s="32"/>
      <c r="L1133" s="33"/>
      <c r="M1133" s="67" t="e">
        <f t="shared" si="17"/>
        <v>#N/A</v>
      </c>
      <c r="N1133" s="61"/>
    </row>
    <row r="1134" spans="1:14" x14ac:dyDescent="0.2">
      <c r="A1134" s="32"/>
      <c r="B1134" s="45" t="e">
        <f>VLOOKUP($A1134,EVID_OSEVU!$A$1:$M$4972,2,FALSE)</f>
        <v>#N/A</v>
      </c>
      <c r="C1134" s="45" t="e">
        <f>VLOOKUP($A1134,EVID_OSEVU!$A$1:$M$4972,3,FALSE)</f>
        <v>#N/A</v>
      </c>
      <c r="D1134" s="45" t="e">
        <f>VLOOKUP($A1134,EVID_OSEVU!$A$1:$M$4972,4,FALSE)</f>
        <v>#N/A</v>
      </c>
      <c r="E1134" s="35"/>
      <c r="F1134" s="45" t="e">
        <f>VLOOKUP($A1134,EVID_OSEVU!$A$1:$M$4972,7,FALSE)</f>
        <v>#N/A</v>
      </c>
      <c r="G1134" s="45" t="e">
        <f>VLOOKUP($A1134,EVID_OSEVU!$A$1:$M$4972,8,FALSE)</f>
        <v>#N/A</v>
      </c>
      <c r="H1134" s="45" t="e">
        <f>VLOOKUP($A1134,EVID_OSEVU!$A$1:$M$4972,11,FALSE)</f>
        <v>#N/A</v>
      </c>
      <c r="I1134" s="58" t="e">
        <f>VLOOKUP($A1134,EVID_OSEVU!$A$1:$M$4972,11,FALSE)</f>
        <v>#N/A</v>
      </c>
      <c r="J1134" s="63" t="e">
        <f>VLOOKUP(K1134,Export6[#All],2,FALSE)</f>
        <v>#N/A</v>
      </c>
      <c r="K1134" s="32"/>
      <c r="L1134" s="33"/>
      <c r="M1134" s="67" t="e">
        <f t="shared" si="17"/>
        <v>#N/A</v>
      </c>
      <c r="N1134" s="61"/>
    </row>
    <row r="1135" spans="1:14" x14ac:dyDescent="0.2">
      <c r="A1135" s="32"/>
      <c r="B1135" s="45" t="e">
        <f>VLOOKUP($A1135,EVID_OSEVU!$A$1:$M$4972,2,FALSE)</f>
        <v>#N/A</v>
      </c>
      <c r="C1135" s="45" t="e">
        <f>VLOOKUP($A1135,EVID_OSEVU!$A$1:$M$4972,3,FALSE)</f>
        <v>#N/A</v>
      </c>
      <c r="D1135" s="45" t="e">
        <f>VLOOKUP($A1135,EVID_OSEVU!$A$1:$M$4972,4,FALSE)</f>
        <v>#N/A</v>
      </c>
      <c r="E1135" s="35"/>
      <c r="F1135" s="45" t="e">
        <f>VLOOKUP($A1135,EVID_OSEVU!$A$1:$M$4972,7,FALSE)</f>
        <v>#N/A</v>
      </c>
      <c r="G1135" s="45" t="e">
        <f>VLOOKUP($A1135,EVID_OSEVU!$A$1:$M$4972,8,FALSE)</f>
        <v>#N/A</v>
      </c>
      <c r="H1135" s="45" t="e">
        <f>VLOOKUP($A1135,EVID_OSEVU!$A$1:$M$4972,11,FALSE)</f>
        <v>#N/A</v>
      </c>
      <c r="I1135" s="58" t="e">
        <f>VLOOKUP($A1135,EVID_OSEVU!$A$1:$M$4972,11,FALSE)</f>
        <v>#N/A</v>
      </c>
      <c r="J1135" s="63" t="e">
        <f>VLOOKUP(K1135,Export6[#All],2,FALSE)</f>
        <v>#N/A</v>
      </c>
      <c r="K1135" s="32"/>
      <c r="L1135" s="33"/>
      <c r="M1135" s="67" t="e">
        <f t="shared" si="17"/>
        <v>#N/A</v>
      </c>
      <c r="N1135" s="61"/>
    </row>
    <row r="1136" spans="1:14" x14ac:dyDescent="0.2">
      <c r="A1136" s="32"/>
      <c r="B1136" s="45" t="e">
        <f>VLOOKUP($A1136,EVID_OSEVU!$A$1:$M$4972,2,FALSE)</f>
        <v>#N/A</v>
      </c>
      <c r="C1136" s="45" t="e">
        <f>VLOOKUP($A1136,EVID_OSEVU!$A$1:$M$4972,3,FALSE)</f>
        <v>#N/A</v>
      </c>
      <c r="D1136" s="45" t="e">
        <f>VLOOKUP($A1136,EVID_OSEVU!$A$1:$M$4972,4,FALSE)</f>
        <v>#N/A</v>
      </c>
      <c r="E1136" s="35"/>
      <c r="F1136" s="45" t="e">
        <f>VLOOKUP($A1136,EVID_OSEVU!$A$1:$M$4972,7,FALSE)</f>
        <v>#N/A</v>
      </c>
      <c r="G1136" s="45" t="e">
        <f>VLOOKUP($A1136,EVID_OSEVU!$A$1:$M$4972,8,FALSE)</f>
        <v>#N/A</v>
      </c>
      <c r="H1136" s="45" t="e">
        <f>VLOOKUP($A1136,EVID_OSEVU!$A$1:$M$4972,11,FALSE)</f>
        <v>#N/A</v>
      </c>
      <c r="I1136" s="58" t="e">
        <f>VLOOKUP($A1136,EVID_OSEVU!$A$1:$M$4972,11,FALSE)</f>
        <v>#N/A</v>
      </c>
      <c r="J1136" s="63" t="e">
        <f>VLOOKUP(K1136,Export6[#All],2,FALSE)</f>
        <v>#N/A</v>
      </c>
      <c r="K1136" s="32"/>
      <c r="L1136" s="33"/>
      <c r="M1136" s="67" t="e">
        <f t="shared" si="17"/>
        <v>#N/A</v>
      </c>
      <c r="N1136" s="61"/>
    </row>
    <row r="1137" spans="1:14" x14ac:dyDescent="0.2">
      <c r="A1137" s="32"/>
      <c r="B1137" s="45" t="e">
        <f>VLOOKUP($A1137,EVID_OSEVU!$A$1:$M$4972,2,FALSE)</f>
        <v>#N/A</v>
      </c>
      <c r="C1137" s="45" t="e">
        <f>VLOOKUP($A1137,EVID_OSEVU!$A$1:$M$4972,3,FALSE)</f>
        <v>#N/A</v>
      </c>
      <c r="D1137" s="45" t="e">
        <f>VLOOKUP($A1137,EVID_OSEVU!$A$1:$M$4972,4,FALSE)</f>
        <v>#N/A</v>
      </c>
      <c r="E1137" s="35"/>
      <c r="F1137" s="45" t="e">
        <f>VLOOKUP($A1137,EVID_OSEVU!$A$1:$M$4972,7,FALSE)</f>
        <v>#N/A</v>
      </c>
      <c r="G1137" s="45" t="e">
        <f>VLOOKUP($A1137,EVID_OSEVU!$A$1:$M$4972,8,FALSE)</f>
        <v>#N/A</v>
      </c>
      <c r="H1137" s="45" t="e">
        <f>VLOOKUP($A1137,EVID_OSEVU!$A$1:$M$4972,11,FALSE)</f>
        <v>#N/A</v>
      </c>
      <c r="I1137" s="58" t="e">
        <f>VLOOKUP($A1137,EVID_OSEVU!$A$1:$M$4972,11,FALSE)</f>
        <v>#N/A</v>
      </c>
      <c r="J1137" s="63" t="e">
        <f>VLOOKUP(K1137,Export6[#All],2,FALSE)</f>
        <v>#N/A</v>
      </c>
      <c r="K1137" s="32"/>
      <c r="L1137" s="33"/>
      <c r="M1137" s="67" t="e">
        <f t="shared" si="17"/>
        <v>#N/A</v>
      </c>
      <c r="N1137" s="61"/>
    </row>
    <row r="1138" spans="1:14" x14ac:dyDescent="0.2">
      <c r="A1138" s="32"/>
      <c r="B1138" s="45" t="e">
        <f>VLOOKUP($A1138,EVID_OSEVU!$A$1:$M$4972,2,FALSE)</f>
        <v>#N/A</v>
      </c>
      <c r="C1138" s="45" t="e">
        <f>VLOOKUP($A1138,EVID_OSEVU!$A$1:$M$4972,3,FALSE)</f>
        <v>#N/A</v>
      </c>
      <c r="D1138" s="45" t="e">
        <f>VLOOKUP($A1138,EVID_OSEVU!$A$1:$M$4972,4,FALSE)</f>
        <v>#N/A</v>
      </c>
      <c r="E1138" s="35"/>
      <c r="F1138" s="45" t="e">
        <f>VLOOKUP($A1138,EVID_OSEVU!$A$1:$M$4972,7,FALSE)</f>
        <v>#N/A</v>
      </c>
      <c r="G1138" s="45" t="e">
        <f>VLOOKUP($A1138,EVID_OSEVU!$A$1:$M$4972,8,FALSE)</f>
        <v>#N/A</v>
      </c>
      <c r="H1138" s="45" t="e">
        <f>VLOOKUP($A1138,EVID_OSEVU!$A$1:$M$4972,11,FALSE)</f>
        <v>#N/A</v>
      </c>
      <c r="I1138" s="58" t="e">
        <f>VLOOKUP($A1138,EVID_OSEVU!$A$1:$M$4972,11,FALSE)</f>
        <v>#N/A</v>
      </c>
      <c r="J1138" s="63" t="e">
        <f>VLOOKUP(K1138,Export6[#All],2,FALSE)</f>
        <v>#N/A</v>
      </c>
      <c r="K1138" s="32"/>
      <c r="L1138" s="33"/>
      <c r="M1138" s="67" t="e">
        <f t="shared" si="17"/>
        <v>#N/A</v>
      </c>
      <c r="N1138" s="61"/>
    </row>
    <row r="1139" spans="1:14" x14ac:dyDescent="0.2">
      <c r="A1139" s="32"/>
      <c r="B1139" s="45" t="e">
        <f>VLOOKUP($A1139,EVID_OSEVU!$A$1:$M$4972,2,FALSE)</f>
        <v>#N/A</v>
      </c>
      <c r="C1139" s="45" t="e">
        <f>VLOOKUP($A1139,EVID_OSEVU!$A$1:$M$4972,3,FALSE)</f>
        <v>#N/A</v>
      </c>
      <c r="D1139" s="45" t="e">
        <f>VLOOKUP($A1139,EVID_OSEVU!$A$1:$M$4972,4,FALSE)</f>
        <v>#N/A</v>
      </c>
      <c r="E1139" s="35"/>
      <c r="F1139" s="45" t="e">
        <f>VLOOKUP($A1139,EVID_OSEVU!$A$1:$M$4972,7,FALSE)</f>
        <v>#N/A</v>
      </c>
      <c r="G1139" s="45" t="e">
        <f>VLOOKUP($A1139,EVID_OSEVU!$A$1:$M$4972,8,FALSE)</f>
        <v>#N/A</v>
      </c>
      <c r="H1139" s="45" t="e">
        <f>VLOOKUP($A1139,EVID_OSEVU!$A$1:$M$4972,11,FALSE)</f>
        <v>#N/A</v>
      </c>
      <c r="I1139" s="58" t="e">
        <f>VLOOKUP($A1139,EVID_OSEVU!$A$1:$M$4972,11,FALSE)</f>
        <v>#N/A</v>
      </c>
      <c r="J1139" s="63" t="e">
        <f>VLOOKUP(K1139,Export6[#All],2,FALSE)</f>
        <v>#N/A</v>
      </c>
      <c r="K1139" s="32"/>
      <c r="L1139" s="33"/>
      <c r="M1139" s="67" t="e">
        <f t="shared" si="17"/>
        <v>#N/A</v>
      </c>
      <c r="N1139" s="61"/>
    </row>
    <row r="1140" spans="1:14" x14ac:dyDescent="0.2">
      <c r="A1140" s="32"/>
      <c r="B1140" s="45" t="e">
        <f>VLOOKUP($A1140,EVID_OSEVU!$A$1:$M$4972,2,FALSE)</f>
        <v>#N/A</v>
      </c>
      <c r="C1140" s="45" t="e">
        <f>VLOOKUP($A1140,EVID_OSEVU!$A$1:$M$4972,3,FALSE)</f>
        <v>#N/A</v>
      </c>
      <c r="D1140" s="45" t="e">
        <f>VLOOKUP($A1140,EVID_OSEVU!$A$1:$M$4972,4,FALSE)</f>
        <v>#N/A</v>
      </c>
      <c r="E1140" s="35"/>
      <c r="F1140" s="45" t="e">
        <f>VLOOKUP($A1140,EVID_OSEVU!$A$1:$M$4972,7,FALSE)</f>
        <v>#N/A</v>
      </c>
      <c r="G1140" s="45" t="e">
        <f>VLOOKUP($A1140,EVID_OSEVU!$A$1:$M$4972,8,FALSE)</f>
        <v>#N/A</v>
      </c>
      <c r="H1140" s="45" t="e">
        <f>VLOOKUP($A1140,EVID_OSEVU!$A$1:$M$4972,11,FALSE)</f>
        <v>#N/A</v>
      </c>
      <c r="I1140" s="58" t="e">
        <f>VLOOKUP($A1140,EVID_OSEVU!$A$1:$M$4972,11,FALSE)</f>
        <v>#N/A</v>
      </c>
      <c r="J1140" s="63" t="e">
        <f>VLOOKUP(K1140,Export6[#All],2,FALSE)</f>
        <v>#N/A</v>
      </c>
      <c r="K1140" s="32"/>
      <c r="L1140" s="33"/>
      <c r="M1140" s="67" t="e">
        <f t="shared" si="17"/>
        <v>#N/A</v>
      </c>
      <c r="N1140" s="61"/>
    </row>
    <row r="1141" spans="1:14" x14ac:dyDescent="0.2">
      <c r="A1141" s="32"/>
      <c r="B1141" s="45" t="e">
        <f>VLOOKUP($A1141,EVID_OSEVU!$A$1:$M$4972,2,FALSE)</f>
        <v>#N/A</v>
      </c>
      <c r="C1141" s="45" t="e">
        <f>VLOOKUP($A1141,EVID_OSEVU!$A$1:$M$4972,3,FALSE)</f>
        <v>#N/A</v>
      </c>
      <c r="D1141" s="45" t="e">
        <f>VLOOKUP($A1141,EVID_OSEVU!$A$1:$M$4972,4,FALSE)</f>
        <v>#N/A</v>
      </c>
      <c r="E1141" s="35"/>
      <c r="F1141" s="45" t="e">
        <f>VLOOKUP($A1141,EVID_OSEVU!$A$1:$M$4972,7,FALSE)</f>
        <v>#N/A</v>
      </c>
      <c r="G1141" s="45" t="e">
        <f>VLOOKUP($A1141,EVID_OSEVU!$A$1:$M$4972,8,FALSE)</f>
        <v>#N/A</v>
      </c>
      <c r="H1141" s="45" t="e">
        <f>VLOOKUP($A1141,EVID_OSEVU!$A$1:$M$4972,11,FALSE)</f>
        <v>#N/A</v>
      </c>
      <c r="I1141" s="58" t="e">
        <f>VLOOKUP($A1141,EVID_OSEVU!$A$1:$M$4972,11,FALSE)</f>
        <v>#N/A</v>
      </c>
      <c r="J1141" s="63" t="e">
        <f>VLOOKUP(K1141,Export6[#All],2,FALSE)</f>
        <v>#N/A</v>
      </c>
      <c r="K1141" s="32"/>
      <c r="L1141" s="33"/>
      <c r="M1141" s="67" t="e">
        <f t="shared" si="17"/>
        <v>#N/A</v>
      </c>
      <c r="N1141" s="61"/>
    </row>
    <row r="1142" spans="1:14" x14ac:dyDescent="0.2">
      <c r="A1142" s="32"/>
      <c r="B1142" s="45" t="e">
        <f>VLOOKUP($A1142,EVID_OSEVU!$A$1:$M$4972,2,FALSE)</f>
        <v>#N/A</v>
      </c>
      <c r="C1142" s="45" t="e">
        <f>VLOOKUP($A1142,EVID_OSEVU!$A$1:$M$4972,3,FALSE)</f>
        <v>#N/A</v>
      </c>
      <c r="D1142" s="45" t="e">
        <f>VLOOKUP($A1142,EVID_OSEVU!$A$1:$M$4972,4,FALSE)</f>
        <v>#N/A</v>
      </c>
      <c r="E1142" s="35"/>
      <c r="F1142" s="45" t="e">
        <f>VLOOKUP($A1142,EVID_OSEVU!$A$1:$M$4972,7,FALSE)</f>
        <v>#N/A</v>
      </c>
      <c r="G1142" s="45" t="e">
        <f>VLOOKUP($A1142,EVID_OSEVU!$A$1:$M$4972,8,FALSE)</f>
        <v>#N/A</v>
      </c>
      <c r="H1142" s="45" t="e">
        <f>VLOOKUP($A1142,EVID_OSEVU!$A$1:$M$4972,11,FALSE)</f>
        <v>#N/A</v>
      </c>
      <c r="I1142" s="58" t="e">
        <f>VLOOKUP($A1142,EVID_OSEVU!$A$1:$M$4972,11,FALSE)</f>
        <v>#N/A</v>
      </c>
      <c r="J1142" s="63" t="e">
        <f>VLOOKUP(K1142,Export6[#All],2,FALSE)</f>
        <v>#N/A</v>
      </c>
      <c r="K1142" s="32"/>
      <c r="L1142" s="33"/>
      <c r="M1142" s="67" t="e">
        <f t="shared" si="17"/>
        <v>#N/A</v>
      </c>
      <c r="N1142" s="61"/>
    </row>
    <row r="1143" spans="1:14" x14ac:dyDescent="0.2">
      <c r="A1143" s="32"/>
      <c r="B1143" s="45" t="e">
        <f>VLOOKUP($A1143,EVID_OSEVU!$A$1:$M$4972,2,FALSE)</f>
        <v>#N/A</v>
      </c>
      <c r="C1143" s="45" t="e">
        <f>VLOOKUP($A1143,EVID_OSEVU!$A$1:$M$4972,3,FALSE)</f>
        <v>#N/A</v>
      </c>
      <c r="D1143" s="45" t="e">
        <f>VLOOKUP($A1143,EVID_OSEVU!$A$1:$M$4972,4,FALSE)</f>
        <v>#N/A</v>
      </c>
      <c r="E1143" s="35"/>
      <c r="F1143" s="45" t="e">
        <f>VLOOKUP($A1143,EVID_OSEVU!$A$1:$M$4972,7,FALSE)</f>
        <v>#N/A</v>
      </c>
      <c r="G1143" s="45" t="e">
        <f>VLOOKUP($A1143,EVID_OSEVU!$A$1:$M$4972,8,FALSE)</f>
        <v>#N/A</v>
      </c>
      <c r="H1143" s="45" t="e">
        <f>VLOOKUP($A1143,EVID_OSEVU!$A$1:$M$4972,11,FALSE)</f>
        <v>#N/A</v>
      </c>
      <c r="I1143" s="58" t="e">
        <f>VLOOKUP($A1143,EVID_OSEVU!$A$1:$M$4972,11,FALSE)</f>
        <v>#N/A</v>
      </c>
      <c r="J1143" s="63" t="e">
        <f>VLOOKUP(K1143,Export6[#All],2,FALSE)</f>
        <v>#N/A</v>
      </c>
      <c r="K1143" s="32"/>
      <c r="L1143" s="33"/>
      <c r="M1143" s="67" t="e">
        <f t="shared" si="17"/>
        <v>#N/A</v>
      </c>
      <c r="N1143" s="61"/>
    </row>
    <row r="1144" spans="1:14" x14ac:dyDescent="0.2">
      <c r="A1144" s="32"/>
      <c r="B1144" s="45" t="e">
        <f>VLOOKUP($A1144,EVID_OSEVU!$A$1:$M$4972,2,FALSE)</f>
        <v>#N/A</v>
      </c>
      <c r="C1144" s="45" t="e">
        <f>VLOOKUP($A1144,EVID_OSEVU!$A$1:$M$4972,3,FALSE)</f>
        <v>#N/A</v>
      </c>
      <c r="D1144" s="45" t="e">
        <f>VLOOKUP($A1144,EVID_OSEVU!$A$1:$M$4972,4,FALSE)</f>
        <v>#N/A</v>
      </c>
      <c r="E1144" s="35"/>
      <c r="F1144" s="45" t="e">
        <f>VLOOKUP($A1144,EVID_OSEVU!$A$1:$M$4972,7,FALSE)</f>
        <v>#N/A</v>
      </c>
      <c r="G1144" s="45" t="e">
        <f>VLOOKUP($A1144,EVID_OSEVU!$A$1:$M$4972,8,FALSE)</f>
        <v>#N/A</v>
      </c>
      <c r="H1144" s="45" t="e">
        <f>VLOOKUP($A1144,EVID_OSEVU!$A$1:$M$4972,11,FALSE)</f>
        <v>#N/A</v>
      </c>
      <c r="I1144" s="58" t="e">
        <f>VLOOKUP($A1144,EVID_OSEVU!$A$1:$M$4972,11,FALSE)</f>
        <v>#N/A</v>
      </c>
      <c r="J1144" s="63" t="e">
        <f>VLOOKUP(K1144,Export6[#All],2,FALSE)</f>
        <v>#N/A</v>
      </c>
      <c r="K1144" s="32"/>
      <c r="L1144" s="33"/>
      <c r="M1144" s="67" t="e">
        <f t="shared" si="17"/>
        <v>#N/A</v>
      </c>
      <c r="N1144" s="61"/>
    </row>
    <row r="1145" spans="1:14" x14ac:dyDescent="0.2">
      <c r="A1145" s="32"/>
      <c r="B1145" s="45" t="e">
        <f>VLOOKUP($A1145,EVID_OSEVU!$A$1:$M$4972,2,FALSE)</f>
        <v>#N/A</v>
      </c>
      <c r="C1145" s="45" t="e">
        <f>VLOOKUP($A1145,EVID_OSEVU!$A$1:$M$4972,3,FALSE)</f>
        <v>#N/A</v>
      </c>
      <c r="D1145" s="45" t="e">
        <f>VLOOKUP($A1145,EVID_OSEVU!$A$1:$M$4972,4,FALSE)</f>
        <v>#N/A</v>
      </c>
      <c r="E1145" s="35"/>
      <c r="F1145" s="45" t="e">
        <f>VLOOKUP($A1145,EVID_OSEVU!$A$1:$M$4972,7,FALSE)</f>
        <v>#N/A</v>
      </c>
      <c r="G1145" s="45" t="e">
        <f>VLOOKUP($A1145,EVID_OSEVU!$A$1:$M$4972,8,FALSE)</f>
        <v>#N/A</v>
      </c>
      <c r="H1145" s="45" t="e">
        <f>VLOOKUP($A1145,EVID_OSEVU!$A$1:$M$4972,11,FALSE)</f>
        <v>#N/A</v>
      </c>
      <c r="I1145" s="58" t="e">
        <f>VLOOKUP($A1145,EVID_OSEVU!$A$1:$M$4972,11,FALSE)</f>
        <v>#N/A</v>
      </c>
      <c r="J1145" s="63" t="e">
        <f>VLOOKUP(K1145,Export6[#All],2,FALSE)</f>
        <v>#N/A</v>
      </c>
      <c r="K1145" s="32"/>
      <c r="L1145" s="33"/>
      <c r="M1145" s="67" t="e">
        <f t="shared" si="17"/>
        <v>#N/A</v>
      </c>
      <c r="N1145" s="61"/>
    </row>
    <row r="1146" spans="1:14" x14ac:dyDescent="0.2">
      <c r="A1146" s="32"/>
      <c r="B1146" s="45" t="e">
        <f>VLOOKUP($A1146,EVID_OSEVU!$A$1:$M$4972,2,FALSE)</f>
        <v>#N/A</v>
      </c>
      <c r="C1146" s="45" t="e">
        <f>VLOOKUP($A1146,EVID_OSEVU!$A$1:$M$4972,3,FALSE)</f>
        <v>#N/A</v>
      </c>
      <c r="D1146" s="45" t="e">
        <f>VLOOKUP($A1146,EVID_OSEVU!$A$1:$M$4972,4,FALSE)</f>
        <v>#N/A</v>
      </c>
      <c r="E1146" s="35"/>
      <c r="F1146" s="45" t="e">
        <f>VLOOKUP($A1146,EVID_OSEVU!$A$1:$M$4972,7,FALSE)</f>
        <v>#N/A</v>
      </c>
      <c r="G1146" s="45" t="e">
        <f>VLOOKUP($A1146,EVID_OSEVU!$A$1:$M$4972,8,FALSE)</f>
        <v>#N/A</v>
      </c>
      <c r="H1146" s="45" t="e">
        <f>VLOOKUP($A1146,EVID_OSEVU!$A$1:$M$4972,11,FALSE)</f>
        <v>#N/A</v>
      </c>
      <c r="I1146" s="58" t="e">
        <f>VLOOKUP($A1146,EVID_OSEVU!$A$1:$M$4972,11,FALSE)</f>
        <v>#N/A</v>
      </c>
      <c r="J1146" s="63" t="e">
        <f>VLOOKUP(K1146,Export6[#All],2,FALSE)</f>
        <v>#N/A</v>
      </c>
      <c r="K1146" s="32"/>
      <c r="L1146" s="33"/>
      <c r="M1146" s="67" t="e">
        <f t="shared" si="17"/>
        <v>#N/A</v>
      </c>
      <c r="N1146" s="61"/>
    </row>
    <row r="1147" spans="1:14" x14ac:dyDescent="0.2">
      <c r="A1147" s="32"/>
      <c r="B1147" s="45" t="e">
        <f>VLOOKUP($A1147,EVID_OSEVU!$A$1:$M$4972,2,FALSE)</f>
        <v>#N/A</v>
      </c>
      <c r="C1147" s="45" t="e">
        <f>VLOOKUP($A1147,EVID_OSEVU!$A$1:$M$4972,3,FALSE)</f>
        <v>#N/A</v>
      </c>
      <c r="D1147" s="45" t="e">
        <f>VLOOKUP($A1147,EVID_OSEVU!$A$1:$M$4972,4,FALSE)</f>
        <v>#N/A</v>
      </c>
      <c r="E1147" s="35"/>
      <c r="F1147" s="45" t="e">
        <f>VLOOKUP($A1147,EVID_OSEVU!$A$1:$M$4972,7,FALSE)</f>
        <v>#N/A</v>
      </c>
      <c r="G1147" s="45" t="e">
        <f>VLOOKUP($A1147,EVID_OSEVU!$A$1:$M$4972,8,FALSE)</f>
        <v>#N/A</v>
      </c>
      <c r="H1147" s="45" t="e">
        <f>VLOOKUP($A1147,EVID_OSEVU!$A$1:$M$4972,11,FALSE)</f>
        <v>#N/A</v>
      </c>
      <c r="I1147" s="58" t="e">
        <f>VLOOKUP($A1147,EVID_OSEVU!$A$1:$M$4972,11,FALSE)</f>
        <v>#N/A</v>
      </c>
      <c r="J1147" s="63" t="e">
        <f>VLOOKUP(K1147,Export6[#All],2,FALSE)</f>
        <v>#N/A</v>
      </c>
      <c r="K1147" s="32"/>
      <c r="L1147" s="33"/>
      <c r="M1147" s="67" t="e">
        <f t="shared" si="17"/>
        <v>#N/A</v>
      </c>
      <c r="N1147" s="61"/>
    </row>
    <row r="1148" spans="1:14" x14ac:dyDescent="0.2">
      <c r="A1148" s="32"/>
      <c r="B1148" s="45" t="e">
        <f>VLOOKUP($A1148,EVID_OSEVU!$A$1:$M$4972,2,FALSE)</f>
        <v>#N/A</v>
      </c>
      <c r="C1148" s="45" t="e">
        <f>VLOOKUP($A1148,EVID_OSEVU!$A$1:$M$4972,3,FALSE)</f>
        <v>#N/A</v>
      </c>
      <c r="D1148" s="45" t="e">
        <f>VLOOKUP($A1148,EVID_OSEVU!$A$1:$M$4972,4,FALSE)</f>
        <v>#N/A</v>
      </c>
      <c r="E1148" s="35"/>
      <c r="F1148" s="45" t="e">
        <f>VLOOKUP($A1148,EVID_OSEVU!$A$1:$M$4972,7,FALSE)</f>
        <v>#N/A</v>
      </c>
      <c r="G1148" s="45" t="e">
        <f>VLOOKUP($A1148,EVID_OSEVU!$A$1:$M$4972,8,FALSE)</f>
        <v>#N/A</v>
      </c>
      <c r="H1148" s="45" t="e">
        <f>VLOOKUP($A1148,EVID_OSEVU!$A$1:$M$4972,11,FALSE)</f>
        <v>#N/A</v>
      </c>
      <c r="I1148" s="58" t="e">
        <f>VLOOKUP($A1148,EVID_OSEVU!$A$1:$M$4972,11,FALSE)</f>
        <v>#N/A</v>
      </c>
      <c r="J1148" s="63" t="e">
        <f>VLOOKUP(K1148,Export6[#All],2,FALSE)</f>
        <v>#N/A</v>
      </c>
      <c r="K1148" s="32"/>
      <c r="L1148" s="33"/>
      <c r="M1148" s="67" t="e">
        <f t="shared" si="17"/>
        <v>#N/A</v>
      </c>
      <c r="N1148" s="61"/>
    </row>
    <row r="1149" spans="1:14" x14ac:dyDescent="0.2">
      <c r="A1149" s="32"/>
      <c r="B1149" s="45" t="e">
        <f>VLOOKUP($A1149,EVID_OSEVU!$A$1:$M$4972,2,FALSE)</f>
        <v>#N/A</v>
      </c>
      <c r="C1149" s="45" t="e">
        <f>VLOOKUP($A1149,EVID_OSEVU!$A$1:$M$4972,3,FALSE)</f>
        <v>#N/A</v>
      </c>
      <c r="D1149" s="45" t="e">
        <f>VLOOKUP($A1149,EVID_OSEVU!$A$1:$M$4972,4,FALSE)</f>
        <v>#N/A</v>
      </c>
      <c r="E1149" s="35"/>
      <c r="F1149" s="45" t="e">
        <f>VLOOKUP($A1149,EVID_OSEVU!$A$1:$M$4972,7,FALSE)</f>
        <v>#N/A</v>
      </c>
      <c r="G1149" s="45" t="e">
        <f>VLOOKUP($A1149,EVID_OSEVU!$A$1:$M$4972,8,FALSE)</f>
        <v>#N/A</v>
      </c>
      <c r="H1149" s="45" t="e">
        <f>VLOOKUP($A1149,EVID_OSEVU!$A$1:$M$4972,11,FALSE)</f>
        <v>#N/A</v>
      </c>
      <c r="I1149" s="58" t="e">
        <f>VLOOKUP($A1149,EVID_OSEVU!$A$1:$M$4972,11,FALSE)</f>
        <v>#N/A</v>
      </c>
      <c r="J1149" s="63" t="e">
        <f>VLOOKUP(K1149,Export6[#All],2,FALSE)</f>
        <v>#N/A</v>
      </c>
      <c r="K1149" s="32"/>
      <c r="L1149" s="33"/>
      <c r="M1149" s="67" t="e">
        <f t="shared" si="17"/>
        <v>#N/A</v>
      </c>
      <c r="N1149" s="61"/>
    </row>
    <row r="1150" spans="1:14" x14ac:dyDescent="0.2">
      <c r="A1150" s="32"/>
      <c r="B1150" s="45" t="e">
        <f>VLOOKUP($A1150,EVID_OSEVU!$A$1:$M$4972,2,FALSE)</f>
        <v>#N/A</v>
      </c>
      <c r="C1150" s="45" t="e">
        <f>VLOOKUP($A1150,EVID_OSEVU!$A$1:$M$4972,3,FALSE)</f>
        <v>#N/A</v>
      </c>
      <c r="D1150" s="45" t="e">
        <f>VLOOKUP($A1150,EVID_OSEVU!$A$1:$M$4972,4,FALSE)</f>
        <v>#N/A</v>
      </c>
      <c r="E1150" s="35"/>
      <c r="F1150" s="45" t="e">
        <f>VLOOKUP($A1150,EVID_OSEVU!$A$1:$M$4972,7,FALSE)</f>
        <v>#N/A</v>
      </c>
      <c r="G1150" s="45" t="e">
        <f>VLOOKUP($A1150,EVID_OSEVU!$A$1:$M$4972,8,FALSE)</f>
        <v>#N/A</v>
      </c>
      <c r="H1150" s="45" t="e">
        <f>VLOOKUP($A1150,EVID_OSEVU!$A$1:$M$4972,11,FALSE)</f>
        <v>#N/A</v>
      </c>
      <c r="I1150" s="58" t="e">
        <f>VLOOKUP($A1150,EVID_OSEVU!$A$1:$M$4972,11,FALSE)</f>
        <v>#N/A</v>
      </c>
      <c r="J1150" s="63" t="e">
        <f>VLOOKUP(K1150,Export6[#All],2,FALSE)</f>
        <v>#N/A</v>
      </c>
      <c r="K1150" s="32"/>
      <c r="L1150" s="33"/>
      <c r="M1150" s="67" t="e">
        <f t="shared" si="17"/>
        <v>#N/A</v>
      </c>
      <c r="N1150" s="61"/>
    </row>
    <row r="1151" spans="1:14" x14ac:dyDescent="0.2">
      <c r="A1151" s="32"/>
      <c r="B1151" s="45" t="e">
        <f>VLOOKUP($A1151,EVID_OSEVU!$A$1:$M$4972,2,FALSE)</f>
        <v>#N/A</v>
      </c>
      <c r="C1151" s="45" t="e">
        <f>VLOOKUP($A1151,EVID_OSEVU!$A$1:$M$4972,3,FALSE)</f>
        <v>#N/A</v>
      </c>
      <c r="D1151" s="45" t="e">
        <f>VLOOKUP($A1151,EVID_OSEVU!$A$1:$M$4972,4,FALSE)</f>
        <v>#N/A</v>
      </c>
      <c r="E1151" s="35"/>
      <c r="F1151" s="45" t="e">
        <f>VLOOKUP($A1151,EVID_OSEVU!$A$1:$M$4972,7,FALSE)</f>
        <v>#N/A</v>
      </c>
      <c r="G1151" s="45" t="e">
        <f>VLOOKUP($A1151,EVID_OSEVU!$A$1:$M$4972,8,FALSE)</f>
        <v>#N/A</v>
      </c>
      <c r="H1151" s="45" t="e">
        <f>VLOOKUP($A1151,EVID_OSEVU!$A$1:$M$4972,11,FALSE)</f>
        <v>#N/A</v>
      </c>
      <c r="I1151" s="58" t="e">
        <f>VLOOKUP($A1151,EVID_OSEVU!$A$1:$M$4972,11,FALSE)</f>
        <v>#N/A</v>
      </c>
      <c r="J1151" s="63" t="e">
        <f>VLOOKUP(K1151,Export6[#All],2,FALSE)</f>
        <v>#N/A</v>
      </c>
      <c r="K1151" s="32"/>
      <c r="L1151" s="33"/>
      <c r="M1151" s="67" t="e">
        <f t="shared" si="17"/>
        <v>#N/A</v>
      </c>
      <c r="N1151" s="61"/>
    </row>
    <row r="1152" spans="1:14" x14ac:dyDescent="0.2">
      <c r="A1152" s="32"/>
      <c r="B1152" s="45" t="e">
        <f>VLOOKUP($A1152,EVID_OSEVU!$A$1:$M$4972,2,FALSE)</f>
        <v>#N/A</v>
      </c>
      <c r="C1152" s="45" t="e">
        <f>VLOOKUP($A1152,EVID_OSEVU!$A$1:$M$4972,3,FALSE)</f>
        <v>#N/A</v>
      </c>
      <c r="D1152" s="45" t="e">
        <f>VLOOKUP($A1152,EVID_OSEVU!$A$1:$M$4972,4,FALSE)</f>
        <v>#N/A</v>
      </c>
      <c r="E1152" s="35"/>
      <c r="F1152" s="45" t="e">
        <f>VLOOKUP($A1152,EVID_OSEVU!$A$1:$M$4972,7,FALSE)</f>
        <v>#N/A</v>
      </c>
      <c r="G1152" s="45" t="e">
        <f>VLOOKUP($A1152,EVID_OSEVU!$A$1:$M$4972,8,FALSE)</f>
        <v>#N/A</v>
      </c>
      <c r="H1152" s="45" t="e">
        <f>VLOOKUP($A1152,EVID_OSEVU!$A$1:$M$4972,11,FALSE)</f>
        <v>#N/A</v>
      </c>
      <c r="I1152" s="58" t="e">
        <f>VLOOKUP($A1152,EVID_OSEVU!$A$1:$M$4972,11,FALSE)</f>
        <v>#N/A</v>
      </c>
      <c r="J1152" s="63" t="e">
        <f>VLOOKUP(K1152,Export6[#All],2,FALSE)</f>
        <v>#N/A</v>
      </c>
      <c r="K1152" s="32"/>
      <c r="L1152" s="33"/>
      <c r="M1152" s="67" t="e">
        <f t="shared" si="17"/>
        <v>#N/A</v>
      </c>
      <c r="N1152" s="61"/>
    </row>
    <row r="1153" spans="1:14" x14ac:dyDescent="0.2">
      <c r="A1153" s="32"/>
      <c r="B1153" s="45" t="e">
        <f>VLOOKUP($A1153,EVID_OSEVU!$A$1:$M$4972,2,FALSE)</f>
        <v>#N/A</v>
      </c>
      <c r="C1153" s="45" t="e">
        <f>VLOOKUP($A1153,EVID_OSEVU!$A$1:$M$4972,3,FALSE)</f>
        <v>#N/A</v>
      </c>
      <c r="D1153" s="45" t="e">
        <f>VLOOKUP($A1153,EVID_OSEVU!$A$1:$M$4972,4,FALSE)</f>
        <v>#N/A</v>
      </c>
      <c r="E1153" s="35"/>
      <c r="F1153" s="45" t="e">
        <f>VLOOKUP($A1153,EVID_OSEVU!$A$1:$M$4972,7,FALSE)</f>
        <v>#N/A</v>
      </c>
      <c r="G1153" s="45" t="e">
        <f>VLOOKUP($A1153,EVID_OSEVU!$A$1:$M$4972,8,FALSE)</f>
        <v>#N/A</v>
      </c>
      <c r="H1153" s="45" t="e">
        <f>VLOOKUP($A1153,EVID_OSEVU!$A$1:$M$4972,11,FALSE)</f>
        <v>#N/A</v>
      </c>
      <c r="I1153" s="58" t="e">
        <f>VLOOKUP($A1153,EVID_OSEVU!$A$1:$M$4972,11,FALSE)</f>
        <v>#N/A</v>
      </c>
      <c r="J1153" s="63" t="e">
        <f>VLOOKUP(K1153,Export6[#All],2,FALSE)</f>
        <v>#N/A</v>
      </c>
      <c r="K1153" s="32"/>
      <c r="L1153" s="33"/>
      <c r="M1153" s="67" t="e">
        <f t="shared" si="17"/>
        <v>#N/A</v>
      </c>
      <c r="N1153" s="61"/>
    </row>
    <row r="1154" spans="1:14" x14ac:dyDescent="0.2">
      <c r="A1154" s="32"/>
      <c r="B1154" s="45" t="e">
        <f>VLOOKUP($A1154,EVID_OSEVU!$A$1:$M$4972,2,FALSE)</f>
        <v>#N/A</v>
      </c>
      <c r="C1154" s="45" t="e">
        <f>VLOOKUP($A1154,EVID_OSEVU!$A$1:$M$4972,3,FALSE)</f>
        <v>#N/A</v>
      </c>
      <c r="D1154" s="45" t="e">
        <f>VLOOKUP($A1154,EVID_OSEVU!$A$1:$M$4972,4,FALSE)</f>
        <v>#N/A</v>
      </c>
      <c r="E1154" s="35"/>
      <c r="F1154" s="45" t="e">
        <f>VLOOKUP($A1154,EVID_OSEVU!$A$1:$M$4972,7,FALSE)</f>
        <v>#N/A</v>
      </c>
      <c r="G1154" s="45" t="e">
        <f>VLOOKUP($A1154,EVID_OSEVU!$A$1:$M$4972,8,FALSE)</f>
        <v>#N/A</v>
      </c>
      <c r="H1154" s="45" t="e">
        <f>VLOOKUP($A1154,EVID_OSEVU!$A$1:$M$4972,11,FALSE)</f>
        <v>#N/A</v>
      </c>
      <c r="I1154" s="58" t="e">
        <f>VLOOKUP($A1154,EVID_OSEVU!$A$1:$M$4972,11,FALSE)</f>
        <v>#N/A</v>
      </c>
      <c r="J1154" s="63" t="e">
        <f>VLOOKUP(K1154,Export6[#All],2,FALSE)</f>
        <v>#N/A</v>
      </c>
      <c r="K1154" s="32"/>
      <c r="L1154" s="33"/>
      <c r="M1154" s="67" t="e">
        <f t="shared" si="17"/>
        <v>#N/A</v>
      </c>
      <c r="N1154" s="61"/>
    </row>
    <row r="1155" spans="1:14" x14ac:dyDescent="0.2">
      <c r="A1155" s="32"/>
      <c r="B1155" s="45" t="e">
        <f>VLOOKUP($A1155,EVID_OSEVU!$A$1:$M$4972,2,FALSE)</f>
        <v>#N/A</v>
      </c>
      <c r="C1155" s="45" t="e">
        <f>VLOOKUP($A1155,EVID_OSEVU!$A$1:$M$4972,3,FALSE)</f>
        <v>#N/A</v>
      </c>
      <c r="D1155" s="45" t="e">
        <f>VLOOKUP($A1155,EVID_OSEVU!$A$1:$M$4972,4,FALSE)</f>
        <v>#N/A</v>
      </c>
      <c r="E1155" s="35"/>
      <c r="F1155" s="45" t="e">
        <f>VLOOKUP($A1155,EVID_OSEVU!$A$1:$M$4972,7,FALSE)</f>
        <v>#N/A</v>
      </c>
      <c r="G1155" s="45" t="e">
        <f>VLOOKUP($A1155,EVID_OSEVU!$A$1:$M$4972,8,FALSE)</f>
        <v>#N/A</v>
      </c>
      <c r="H1155" s="45" t="e">
        <f>VLOOKUP($A1155,EVID_OSEVU!$A$1:$M$4972,11,FALSE)</f>
        <v>#N/A</v>
      </c>
      <c r="I1155" s="58" t="e">
        <f>VLOOKUP($A1155,EVID_OSEVU!$A$1:$M$4972,11,FALSE)</f>
        <v>#N/A</v>
      </c>
      <c r="J1155" s="63" t="e">
        <f>VLOOKUP(K1155,Export6[#All],2,FALSE)</f>
        <v>#N/A</v>
      </c>
      <c r="K1155" s="32"/>
      <c r="L1155" s="33"/>
      <c r="M1155" s="67" t="e">
        <f t="shared" si="17"/>
        <v>#N/A</v>
      </c>
      <c r="N1155" s="61"/>
    </row>
    <row r="1156" spans="1:14" x14ac:dyDescent="0.2">
      <c r="A1156" s="32"/>
      <c r="B1156" s="45" t="e">
        <f>VLOOKUP($A1156,EVID_OSEVU!$A$1:$M$4972,2,FALSE)</f>
        <v>#N/A</v>
      </c>
      <c r="C1156" s="45" t="e">
        <f>VLOOKUP($A1156,EVID_OSEVU!$A$1:$M$4972,3,FALSE)</f>
        <v>#N/A</v>
      </c>
      <c r="D1156" s="45" t="e">
        <f>VLOOKUP($A1156,EVID_OSEVU!$A$1:$M$4972,4,FALSE)</f>
        <v>#N/A</v>
      </c>
      <c r="E1156" s="35"/>
      <c r="F1156" s="45" t="e">
        <f>VLOOKUP($A1156,EVID_OSEVU!$A$1:$M$4972,7,FALSE)</f>
        <v>#N/A</v>
      </c>
      <c r="G1156" s="45" t="e">
        <f>VLOOKUP($A1156,EVID_OSEVU!$A$1:$M$4972,8,FALSE)</f>
        <v>#N/A</v>
      </c>
      <c r="H1156" s="45" t="e">
        <f>VLOOKUP($A1156,EVID_OSEVU!$A$1:$M$4972,11,FALSE)</f>
        <v>#N/A</v>
      </c>
      <c r="I1156" s="58" t="e">
        <f>VLOOKUP($A1156,EVID_OSEVU!$A$1:$M$4972,11,FALSE)</f>
        <v>#N/A</v>
      </c>
      <c r="J1156" s="63" t="e">
        <f>VLOOKUP(K1156,Export6[#All],2,FALSE)</f>
        <v>#N/A</v>
      </c>
      <c r="K1156" s="32"/>
      <c r="L1156" s="33"/>
      <c r="M1156" s="67" t="e">
        <f t="shared" ref="M1156:M1219" si="18">L1156*I1156</f>
        <v>#N/A</v>
      </c>
      <c r="N1156" s="61"/>
    </row>
    <row r="1157" spans="1:14" x14ac:dyDescent="0.2">
      <c r="A1157" s="32"/>
      <c r="B1157" s="45" t="e">
        <f>VLOOKUP($A1157,EVID_OSEVU!$A$1:$M$4972,2,FALSE)</f>
        <v>#N/A</v>
      </c>
      <c r="C1157" s="45" t="e">
        <f>VLOOKUP($A1157,EVID_OSEVU!$A$1:$M$4972,3,FALSE)</f>
        <v>#N/A</v>
      </c>
      <c r="D1157" s="45" t="e">
        <f>VLOOKUP($A1157,EVID_OSEVU!$A$1:$M$4972,4,FALSE)</f>
        <v>#N/A</v>
      </c>
      <c r="E1157" s="35"/>
      <c r="F1157" s="45" t="e">
        <f>VLOOKUP($A1157,EVID_OSEVU!$A$1:$M$4972,7,FALSE)</f>
        <v>#N/A</v>
      </c>
      <c r="G1157" s="45" t="e">
        <f>VLOOKUP($A1157,EVID_OSEVU!$A$1:$M$4972,8,FALSE)</f>
        <v>#N/A</v>
      </c>
      <c r="H1157" s="45" t="e">
        <f>VLOOKUP($A1157,EVID_OSEVU!$A$1:$M$4972,11,FALSE)</f>
        <v>#N/A</v>
      </c>
      <c r="I1157" s="58" t="e">
        <f>VLOOKUP($A1157,EVID_OSEVU!$A$1:$M$4972,11,FALSE)</f>
        <v>#N/A</v>
      </c>
      <c r="J1157" s="63" t="e">
        <f>VLOOKUP(K1157,Export6[#All],2,FALSE)</f>
        <v>#N/A</v>
      </c>
      <c r="K1157" s="32"/>
      <c r="L1157" s="33"/>
      <c r="M1157" s="67" t="e">
        <f t="shared" si="18"/>
        <v>#N/A</v>
      </c>
      <c r="N1157" s="61"/>
    </row>
    <row r="1158" spans="1:14" x14ac:dyDescent="0.2">
      <c r="A1158" s="32"/>
      <c r="B1158" s="45" t="e">
        <f>VLOOKUP($A1158,EVID_OSEVU!$A$1:$M$4972,2,FALSE)</f>
        <v>#N/A</v>
      </c>
      <c r="C1158" s="45" t="e">
        <f>VLOOKUP($A1158,EVID_OSEVU!$A$1:$M$4972,3,FALSE)</f>
        <v>#N/A</v>
      </c>
      <c r="D1158" s="45" t="e">
        <f>VLOOKUP($A1158,EVID_OSEVU!$A$1:$M$4972,4,FALSE)</f>
        <v>#N/A</v>
      </c>
      <c r="E1158" s="35"/>
      <c r="F1158" s="45" t="e">
        <f>VLOOKUP($A1158,EVID_OSEVU!$A$1:$M$4972,7,FALSE)</f>
        <v>#N/A</v>
      </c>
      <c r="G1158" s="45" t="e">
        <f>VLOOKUP($A1158,EVID_OSEVU!$A$1:$M$4972,8,FALSE)</f>
        <v>#N/A</v>
      </c>
      <c r="H1158" s="45" t="e">
        <f>VLOOKUP($A1158,EVID_OSEVU!$A$1:$M$4972,11,FALSE)</f>
        <v>#N/A</v>
      </c>
      <c r="I1158" s="58" t="e">
        <f>VLOOKUP($A1158,EVID_OSEVU!$A$1:$M$4972,11,FALSE)</f>
        <v>#N/A</v>
      </c>
      <c r="J1158" s="63" t="e">
        <f>VLOOKUP(K1158,Export6[#All],2,FALSE)</f>
        <v>#N/A</v>
      </c>
      <c r="K1158" s="32"/>
      <c r="L1158" s="33"/>
      <c r="M1158" s="67" t="e">
        <f t="shared" si="18"/>
        <v>#N/A</v>
      </c>
      <c r="N1158" s="61"/>
    </row>
    <row r="1159" spans="1:14" x14ac:dyDescent="0.2">
      <c r="A1159" s="32"/>
      <c r="B1159" s="45" t="e">
        <f>VLOOKUP($A1159,EVID_OSEVU!$A$1:$M$4972,2,FALSE)</f>
        <v>#N/A</v>
      </c>
      <c r="C1159" s="45" t="e">
        <f>VLOOKUP($A1159,EVID_OSEVU!$A$1:$M$4972,3,FALSE)</f>
        <v>#N/A</v>
      </c>
      <c r="D1159" s="45" t="e">
        <f>VLOOKUP($A1159,EVID_OSEVU!$A$1:$M$4972,4,FALSE)</f>
        <v>#N/A</v>
      </c>
      <c r="E1159" s="35"/>
      <c r="F1159" s="45" t="e">
        <f>VLOOKUP($A1159,EVID_OSEVU!$A$1:$M$4972,7,FALSE)</f>
        <v>#N/A</v>
      </c>
      <c r="G1159" s="45" t="e">
        <f>VLOOKUP($A1159,EVID_OSEVU!$A$1:$M$4972,8,FALSE)</f>
        <v>#N/A</v>
      </c>
      <c r="H1159" s="45" t="e">
        <f>VLOOKUP($A1159,EVID_OSEVU!$A$1:$M$4972,11,FALSE)</f>
        <v>#N/A</v>
      </c>
      <c r="I1159" s="58" t="e">
        <f>VLOOKUP($A1159,EVID_OSEVU!$A$1:$M$4972,11,FALSE)</f>
        <v>#N/A</v>
      </c>
      <c r="J1159" s="63" t="e">
        <f>VLOOKUP(K1159,Export6[#All],2,FALSE)</f>
        <v>#N/A</v>
      </c>
      <c r="K1159" s="32"/>
      <c r="L1159" s="33"/>
      <c r="M1159" s="67" t="e">
        <f t="shared" si="18"/>
        <v>#N/A</v>
      </c>
      <c r="N1159" s="61"/>
    </row>
    <row r="1160" spans="1:14" x14ac:dyDescent="0.2">
      <c r="A1160" s="32"/>
      <c r="B1160" s="45" t="e">
        <f>VLOOKUP($A1160,EVID_OSEVU!$A$1:$M$4972,2,FALSE)</f>
        <v>#N/A</v>
      </c>
      <c r="C1160" s="45" t="e">
        <f>VLOOKUP($A1160,EVID_OSEVU!$A$1:$M$4972,3,FALSE)</f>
        <v>#N/A</v>
      </c>
      <c r="D1160" s="45" t="e">
        <f>VLOOKUP($A1160,EVID_OSEVU!$A$1:$M$4972,4,FALSE)</f>
        <v>#N/A</v>
      </c>
      <c r="E1160" s="35"/>
      <c r="F1160" s="45" t="e">
        <f>VLOOKUP($A1160,EVID_OSEVU!$A$1:$M$4972,7,FALSE)</f>
        <v>#N/A</v>
      </c>
      <c r="G1160" s="45" t="e">
        <f>VLOOKUP($A1160,EVID_OSEVU!$A$1:$M$4972,8,FALSE)</f>
        <v>#N/A</v>
      </c>
      <c r="H1160" s="45" t="e">
        <f>VLOOKUP($A1160,EVID_OSEVU!$A$1:$M$4972,11,FALSE)</f>
        <v>#N/A</v>
      </c>
      <c r="I1160" s="58" t="e">
        <f>VLOOKUP($A1160,EVID_OSEVU!$A$1:$M$4972,11,FALSE)</f>
        <v>#N/A</v>
      </c>
      <c r="J1160" s="63" t="e">
        <f>VLOOKUP(K1160,Export6[#All],2,FALSE)</f>
        <v>#N/A</v>
      </c>
      <c r="K1160" s="32"/>
      <c r="L1160" s="33"/>
      <c r="M1160" s="67" t="e">
        <f t="shared" si="18"/>
        <v>#N/A</v>
      </c>
      <c r="N1160" s="61"/>
    </row>
    <row r="1161" spans="1:14" x14ac:dyDescent="0.2">
      <c r="A1161" s="32"/>
      <c r="B1161" s="45" t="e">
        <f>VLOOKUP($A1161,EVID_OSEVU!$A$1:$M$4972,2,FALSE)</f>
        <v>#N/A</v>
      </c>
      <c r="C1161" s="45" t="e">
        <f>VLOOKUP($A1161,EVID_OSEVU!$A$1:$M$4972,3,FALSE)</f>
        <v>#N/A</v>
      </c>
      <c r="D1161" s="45" t="e">
        <f>VLOOKUP($A1161,EVID_OSEVU!$A$1:$M$4972,4,FALSE)</f>
        <v>#N/A</v>
      </c>
      <c r="E1161" s="35"/>
      <c r="F1161" s="45" t="e">
        <f>VLOOKUP($A1161,EVID_OSEVU!$A$1:$M$4972,7,FALSE)</f>
        <v>#N/A</v>
      </c>
      <c r="G1161" s="45" t="e">
        <f>VLOOKUP($A1161,EVID_OSEVU!$A$1:$M$4972,8,FALSE)</f>
        <v>#N/A</v>
      </c>
      <c r="H1161" s="45" t="e">
        <f>VLOOKUP($A1161,EVID_OSEVU!$A$1:$M$4972,11,FALSE)</f>
        <v>#N/A</v>
      </c>
      <c r="I1161" s="58" t="e">
        <f>VLOOKUP($A1161,EVID_OSEVU!$A$1:$M$4972,11,FALSE)</f>
        <v>#N/A</v>
      </c>
      <c r="J1161" s="63" t="e">
        <f>VLOOKUP(K1161,Export6[#All],2,FALSE)</f>
        <v>#N/A</v>
      </c>
      <c r="K1161" s="32"/>
      <c r="L1161" s="33"/>
      <c r="M1161" s="67" t="e">
        <f t="shared" si="18"/>
        <v>#N/A</v>
      </c>
      <c r="N1161" s="61"/>
    </row>
    <row r="1162" spans="1:14" x14ac:dyDescent="0.2">
      <c r="A1162" s="32"/>
      <c r="B1162" s="45" t="e">
        <f>VLOOKUP($A1162,EVID_OSEVU!$A$1:$M$4972,2,FALSE)</f>
        <v>#N/A</v>
      </c>
      <c r="C1162" s="45" t="e">
        <f>VLOOKUP($A1162,EVID_OSEVU!$A$1:$M$4972,3,FALSE)</f>
        <v>#N/A</v>
      </c>
      <c r="D1162" s="45" t="e">
        <f>VLOOKUP($A1162,EVID_OSEVU!$A$1:$M$4972,4,FALSE)</f>
        <v>#N/A</v>
      </c>
      <c r="E1162" s="35"/>
      <c r="F1162" s="45" t="e">
        <f>VLOOKUP($A1162,EVID_OSEVU!$A$1:$M$4972,7,FALSE)</f>
        <v>#N/A</v>
      </c>
      <c r="G1162" s="45" t="e">
        <f>VLOOKUP($A1162,EVID_OSEVU!$A$1:$M$4972,8,FALSE)</f>
        <v>#N/A</v>
      </c>
      <c r="H1162" s="45" t="e">
        <f>VLOOKUP($A1162,EVID_OSEVU!$A$1:$M$4972,11,FALSE)</f>
        <v>#N/A</v>
      </c>
      <c r="I1162" s="58" t="e">
        <f>VLOOKUP($A1162,EVID_OSEVU!$A$1:$M$4972,11,FALSE)</f>
        <v>#N/A</v>
      </c>
      <c r="J1162" s="63" t="e">
        <f>VLOOKUP(K1162,Export6[#All],2,FALSE)</f>
        <v>#N/A</v>
      </c>
      <c r="K1162" s="32"/>
      <c r="L1162" s="33"/>
      <c r="M1162" s="67" t="e">
        <f t="shared" si="18"/>
        <v>#N/A</v>
      </c>
      <c r="N1162" s="61"/>
    </row>
    <row r="1163" spans="1:14" x14ac:dyDescent="0.2">
      <c r="A1163" s="32"/>
      <c r="B1163" s="45" t="e">
        <f>VLOOKUP($A1163,EVID_OSEVU!$A$1:$M$4972,2,FALSE)</f>
        <v>#N/A</v>
      </c>
      <c r="C1163" s="45" t="e">
        <f>VLOOKUP($A1163,EVID_OSEVU!$A$1:$M$4972,3,FALSE)</f>
        <v>#N/A</v>
      </c>
      <c r="D1163" s="45" t="e">
        <f>VLOOKUP($A1163,EVID_OSEVU!$A$1:$M$4972,4,FALSE)</f>
        <v>#N/A</v>
      </c>
      <c r="E1163" s="35"/>
      <c r="F1163" s="45" t="e">
        <f>VLOOKUP($A1163,EVID_OSEVU!$A$1:$M$4972,7,FALSE)</f>
        <v>#N/A</v>
      </c>
      <c r="G1163" s="45" t="e">
        <f>VLOOKUP($A1163,EVID_OSEVU!$A$1:$M$4972,8,FALSE)</f>
        <v>#N/A</v>
      </c>
      <c r="H1163" s="45" t="e">
        <f>VLOOKUP($A1163,EVID_OSEVU!$A$1:$M$4972,11,FALSE)</f>
        <v>#N/A</v>
      </c>
      <c r="I1163" s="58" t="e">
        <f>VLOOKUP($A1163,EVID_OSEVU!$A$1:$M$4972,11,FALSE)</f>
        <v>#N/A</v>
      </c>
      <c r="J1163" s="63" t="e">
        <f>VLOOKUP(K1163,Export6[#All],2,FALSE)</f>
        <v>#N/A</v>
      </c>
      <c r="K1163" s="32"/>
      <c r="L1163" s="33"/>
      <c r="M1163" s="67" t="e">
        <f t="shared" si="18"/>
        <v>#N/A</v>
      </c>
      <c r="N1163" s="61"/>
    </row>
    <row r="1164" spans="1:14" x14ac:dyDescent="0.2">
      <c r="A1164" s="32"/>
      <c r="B1164" s="45" t="e">
        <f>VLOOKUP($A1164,EVID_OSEVU!$A$1:$M$4972,2,FALSE)</f>
        <v>#N/A</v>
      </c>
      <c r="C1164" s="45" t="e">
        <f>VLOOKUP($A1164,EVID_OSEVU!$A$1:$M$4972,3,FALSE)</f>
        <v>#N/A</v>
      </c>
      <c r="D1164" s="45" t="e">
        <f>VLOOKUP($A1164,EVID_OSEVU!$A$1:$M$4972,4,FALSE)</f>
        <v>#N/A</v>
      </c>
      <c r="E1164" s="35"/>
      <c r="F1164" s="45" t="e">
        <f>VLOOKUP($A1164,EVID_OSEVU!$A$1:$M$4972,7,FALSE)</f>
        <v>#N/A</v>
      </c>
      <c r="G1164" s="45" t="e">
        <f>VLOOKUP($A1164,EVID_OSEVU!$A$1:$M$4972,8,FALSE)</f>
        <v>#N/A</v>
      </c>
      <c r="H1164" s="45" t="e">
        <f>VLOOKUP($A1164,EVID_OSEVU!$A$1:$M$4972,11,FALSE)</f>
        <v>#N/A</v>
      </c>
      <c r="I1164" s="58" t="e">
        <f>VLOOKUP($A1164,EVID_OSEVU!$A$1:$M$4972,11,FALSE)</f>
        <v>#N/A</v>
      </c>
      <c r="J1164" s="63" t="e">
        <f>VLOOKUP(K1164,Export6[#All],2,FALSE)</f>
        <v>#N/A</v>
      </c>
      <c r="K1164" s="32"/>
      <c r="L1164" s="33"/>
      <c r="M1164" s="67" t="e">
        <f t="shared" si="18"/>
        <v>#N/A</v>
      </c>
      <c r="N1164" s="61"/>
    </row>
    <row r="1165" spans="1:14" x14ac:dyDescent="0.2">
      <c r="A1165" s="32"/>
      <c r="B1165" s="45" t="e">
        <f>VLOOKUP($A1165,EVID_OSEVU!$A$1:$M$4972,2,FALSE)</f>
        <v>#N/A</v>
      </c>
      <c r="C1165" s="45" t="e">
        <f>VLOOKUP($A1165,EVID_OSEVU!$A$1:$M$4972,3,FALSE)</f>
        <v>#N/A</v>
      </c>
      <c r="D1165" s="45" t="e">
        <f>VLOOKUP($A1165,EVID_OSEVU!$A$1:$M$4972,4,FALSE)</f>
        <v>#N/A</v>
      </c>
      <c r="E1165" s="35"/>
      <c r="F1165" s="45" t="e">
        <f>VLOOKUP($A1165,EVID_OSEVU!$A$1:$M$4972,7,FALSE)</f>
        <v>#N/A</v>
      </c>
      <c r="G1165" s="45" t="e">
        <f>VLOOKUP($A1165,EVID_OSEVU!$A$1:$M$4972,8,FALSE)</f>
        <v>#N/A</v>
      </c>
      <c r="H1165" s="45" t="e">
        <f>VLOOKUP($A1165,EVID_OSEVU!$A$1:$M$4972,11,FALSE)</f>
        <v>#N/A</v>
      </c>
      <c r="I1165" s="58" t="e">
        <f>VLOOKUP($A1165,EVID_OSEVU!$A$1:$M$4972,11,FALSE)</f>
        <v>#N/A</v>
      </c>
      <c r="J1165" s="63" t="e">
        <f>VLOOKUP(K1165,Export6[#All],2,FALSE)</f>
        <v>#N/A</v>
      </c>
      <c r="K1165" s="32"/>
      <c r="L1165" s="33"/>
      <c r="M1165" s="67" t="e">
        <f t="shared" si="18"/>
        <v>#N/A</v>
      </c>
      <c r="N1165" s="61"/>
    </row>
    <row r="1166" spans="1:14" x14ac:dyDescent="0.2">
      <c r="A1166" s="32"/>
      <c r="B1166" s="45" t="e">
        <f>VLOOKUP($A1166,EVID_OSEVU!$A$1:$M$4972,2,FALSE)</f>
        <v>#N/A</v>
      </c>
      <c r="C1166" s="45" t="e">
        <f>VLOOKUP($A1166,EVID_OSEVU!$A$1:$M$4972,3,FALSE)</f>
        <v>#N/A</v>
      </c>
      <c r="D1166" s="45" t="e">
        <f>VLOOKUP($A1166,EVID_OSEVU!$A$1:$M$4972,4,FALSE)</f>
        <v>#N/A</v>
      </c>
      <c r="E1166" s="35"/>
      <c r="F1166" s="45" t="e">
        <f>VLOOKUP($A1166,EVID_OSEVU!$A$1:$M$4972,7,FALSE)</f>
        <v>#N/A</v>
      </c>
      <c r="G1166" s="45" t="e">
        <f>VLOOKUP($A1166,EVID_OSEVU!$A$1:$M$4972,8,FALSE)</f>
        <v>#N/A</v>
      </c>
      <c r="H1166" s="45" t="e">
        <f>VLOOKUP($A1166,EVID_OSEVU!$A$1:$M$4972,11,FALSE)</f>
        <v>#N/A</v>
      </c>
      <c r="I1166" s="58" t="e">
        <f>VLOOKUP($A1166,EVID_OSEVU!$A$1:$M$4972,11,FALSE)</f>
        <v>#N/A</v>
      </c>
      <c r="J1166" s="63" t="e">
        <f>VLOOKUP(K1166,Export6[#All],2,FALSE)</f>
        <v>#N/A</v>
      </c>
      <c r="K1166" s="32"/>
      <c r="L1166" s="33"/>
      <c r="M1166" s="67" t="e">
        <f t="shared" si="18"/>
        <v>#N/A</v>
      </c>
      <c r="N1166" s="61"/>
    </row>
    <row r="1167" spans="1:14" x14ac:dyDescent="0.2">
      <c r="A1167" s="32"/>
      <c r="B1167" s="45" t="e">
        <f>VLOOKUP($A1167,EVID_OSEVU!$A$1:$M$4972,2,FALSE)</f>
        <v>#N/A</v>
      </c>
      <c r="C1167" s="45" t="e">
        <f>VLOOKUP($A1167,EVID_OSEVU!$A$1:$M$4972,3,FALSE)</f>
        <v>#N/A</v>
      </c>
      <c r="D1167" s="45" t="e">
        <f>VLOOKUP($A1167,EVID_OSEVU!$A$1:$M$4972,4,FALSE)</f>
        <v>#N/A</v>
      </c>
      <c r="E1167" s="35"/>
      <c r="F1167" s="45" t="e">
        <f>VLOOKUP($A1167,EVID_OSEVU!$A$1:$M$4972,7,FALSE)</f>
        <v>#N/A</v>
      </c>
      <c r="G1167" s="45" t="e">
        <f>VLOOKUP($A1167,EVID_OSEVU!$A$1:$M$4972,8,FALSE)</f>
        <v>#N/A</v>
      </c>
      <c r="H1167" s="45" t="e">
        <f>VLOOKUP($A1167,EVID_OSEVU!$A$1:$M$4972,11,FALSE)</f>
        <v>#N/A</v>
      </c>
      <c r="I1167" s="58" t="e">
        <f>VLOOKUP($A1167,EVID_OSEVU!$A$1:$M$4972,11,FALSE)</f>
        <v>#N/A</v>
      </c>
      <c r="J1167" s="63" t="e">
        <f>VLOOKUP(K1167,Export6[#All],2,FALSE)</f>
        <v>#N/A</v>
      </c>
      <c r="K1167" s="32"/>
      <c r="L1167" s="33"/>
      <c r="M1167" s="67" t="e">
        <f t="shared" si="18"/>
        <v>#N/A</v>
      </c>
      <c r="N1167" s="61"/>
    </row>
    <row r="1168" spans="1:14" x14ac:dyDescent="0.2">
      <c r="A1168" s="32"/>
      <c r="B1168" s="45" t="e">
        <f>VLOOKUP($A1168,EVID_OSEVU!$A$1:$M$4972,2,FALSE)</f>
        <v>#N/A</v>
      </c>
      <c r="C1168" s="45" t="e">
        <f>VLOOKUP($A1168,EVID_OSEVU!$A$1:$M$4972,3,FALSE)</f>
        <v>#N/A</v>
      </c>
      <c r="D1168" s="45" t="e">
        <f>VLOOKUP($A1168,EVID_OSEVU!$A$1:$M$4972,4,FALSE)</f>
        <v>#N/A</v>
      </c>
      <c r="E1168" s="35"/>
      <c r="F1168" s="45" t="e">
        <f>VLOOKUP($A1168,EVID_OSEVU!$A$1:$M$4972,7,FALSE)</f>
        <v>#N/A</v>
      </c>
      <c r="G1168" s="45" t="e">
        <f>VLOOKUP($A1168,EVID_OSEVU!$A$1:$M$4972,8,FALSE)</f>
        <v>#N/A</v>
      </c>
      <c r="H1168" s="45" t="e">
        <f>VLOOKUP($A1168,EVID_OSEVU!$A$1:$M$4972,11,FALSE)</f>
        <v>#N/A</v>
      </c>
      <c r="I1168" s="58" t="e">
        <f>VLOOKUP($A1168,EVID_OSEVU!$A$1:$M$4972,11,FALSE)</f>
        <v>#N/A</v>
      </c>
      <c r="J1168" s="63" t="e">
        <f>VLOOKUP(K1168,Export6[#All],2,FALSE)</f>
        <v>#N/A</v>
      </c>
      <c r="K1168" s="32"/>
      <c r="L1168" s="33"/>
      <c r="M1168" s="67" t="e">
        <f t="shared" si="18"/>
        <v>#N/A</v>
      </c>
      <c r="N1168" s="61"/>
    </row>
    <row r="1169" spans="1:14" x14ac:dyDescent="0.2">
      <c r="A1169" s="32"/>
      <c r="B1169" s="45" t="e">
        <f>VLOOKUP($A1169,EVID_OSEVU!$A$1:$M$4972,2,FALSE)</f>
        <v>#N/A</v>
      </c>
      <c r="C1169" s="45" t="e">
        <f>VLOOKUP($A1169,EVID_OSEVU!$A$1:$M$4972,3,FALSE)</f>
        <v>#N/A</v>
      </c>
      <c r="D1169" s="45" t="e">
        <f>VLOOKUP($A1169,EVID_OSEVU!$A$1:$M$4972,4,FALSE)</f>
        <v>#N/A</v>
      </c>
      <c r="E1169" s="35"/>
      <c r="F1169" s="45" t="e">
        <f>VLOOKUP($A1169,EVID_OSEVU!$A$1:$M$4972,7,FALSE)</f>
        <v>#N/A</v>
      </c>
      <c r="G1169" s="45" t="e">
        <f>VLOOKUP($A1169,EVID_OSEVU!$A$1:$M$4972,8,FALSE)</f>
        <v>#N/A</v>
      </c>
      <c r="H1169" s="45" t="e">
        <f>VLOOKUP($A1169,EVID_OSEVU!$A$1:$M$4972,11,FALSE)</f>
        <v>#N/A</v>
      </c>
      <c r="I1169" s="58" t="e">
        <f>VLOOKUP($A1169,EVID_OSEVU!$A$1:$M$4972,11,FALSE)</f>
        <v>#N/A</v>
      </c>
      <c r="J1169" s="63" t="e">
        <f>VLOOKUP(K1169,Export6[#All],2,FALSE)</f>
        <v>#N/A</v>
      </c>
      <c r="K1169" s="32"/>
      <c r="L1169" s="33"/>
      <c r="M1169" s="67" t="e">
        <f t="shared" si="18"/>
        <v>#N/A</v>
      </c>
      <c r="N1169" s="61"/>
    </row>
    <row r="1170" spans="1:14" x14ac:dyDescent="0.2">
      <c r="A1170" s="32"/>
      <c r="B1170" s="45" t="e">
        <f>VLOOKUP($A1170,EVID_OSEVU!$A$1:$M$4972,2,FALSE)</f>
        <v>#N/A</v>
      </c>
      <c r="C1170" s="45" t="e">
        <f>VLOOKUP($A1170,EVID_OSEVU!$A$1:$M$4972,3,FALSE)</f>
        <v>#N/A</v>
      </c>
      <c r="D1170" s="45" t="e">
        <f>VLOOKUP($A1170,EVID_OSEVU!$A$1:$M$4972,4,FALSE)</f>
        <v>#N/A</v>
      </c>
      <c r="E1170" s="35"/>
      <c r="F1170" s="45" t="e">
        <f>VLOOKUP($A1170,EVID_OSEVU!$A$1:$M$4972,7,FALSE)</f>
        <v>#N/A</v>
      </c>
      <c r="G1170" s="45" t="e">
        <f>VLOOKUP($A1170,EVID_OSEVU!$A$1:$M$4972,8,FALSE)</f>
        <v>#N/A</v>
      </c>
      <c r="H1170" s="45" t="e">
        <f>VLOOKUP($A1170,EVID_OSEVU!$A$1:$M$4972,11,FALSE)</f>
        <v>#N/A</v>
      </c>
      <c r="I1170" s="58" t="e">
        <f>VLOOKUP($A1170,EVID_OSEVU!$A$1:$M$4972,11,FALSE)</f>
        <v>#N/A</v>
      </c>
      <c r="J1170" s="63" t="e">
        <f>VLOOKUP(K1170,Export6[#All],2,FALSE)</f>
        <v>#N/A</v>
      </c>
      <c r="K1170" s="32"/>
      <c r="L1170" s="33"/>
      <c r="M1170" s="67" t="e">
        <f t="shared" si="18"/>
        <v>#N/A</v>
      </c>
      <c r="N1170" s="61"/>
    </row>
    <row r="1171" spans="1:14" x14ac:dyDescent="0.2">
      <c r="A1171" s="32"/>
      <c r="B1171" s="45" t="e">
        <f>VLOOKUP($A1171,EVID_OSEVU!$A$1:$M$4972,2,FALSE)</f>
        <v>#N/A</v>
      </c>
      <c r="C1171" s="45" t="e">
        <f>VLOOKUP($A1171,EVID_OSEVU!$A$1:$M$4972,3,FALSE)</f>
        <v>#N/A</v>
      </c>
      <c r="D1171" s="45" t="e">
        <f>VLOOKUP($A1171,EVID_OSEVU!$A$1:$M$4972,4,FALSE)</f>
        <v>#N/A</v>
      </c>
      <c r="E1171" s="35"/>
      <c r="F1171" s="45" t="e">
        <f>VLOOKUP($A1171,EVID_OSEVU!$A$1:$M$4972,7,FALSE)</f>
        <v>#N/A</v>
      </c>
      <c r="G1171" s="45" t="e">
        <f>VLOOKUP($A1171,EVID_OSEVU!$A$1:$M$4972,8,FALSE)</f>
        <v>#N/A</v>
      </c>
      <c r="H1171" s="45" t="e">
        <f>VLOOKUP($A1171,EVID_OSEVU!$A$1:$M$4972,11,FALSE)</f>
        <v>#N/A</v>
      </c>
      <c r="I1171" s="58" t="e">
        <f>VLOOKUP($A1171,EVID_OSEVU!$A$1:$M$4972,11,FALSE)</f>
        <v>#N/A</v>
      </c>
      <c r="J1171" s="63" t="e">
        <f>VLOOKUP(K1171,Export6[#All],2,FALSE)</f>
        <v>#N/A</v>
      </c>
      <c r="K1171" s="32"/>
      <c r="L1171" s="33"/>
      <c r="M1171" s="67" t="e">
        <f t="shared" si="18"/>
        <v>#N/A</v>
      </c>
      <c r="N1171" s="61"/>
    </row>
    <row r="1172" spans="1:14" x14ac:dyDescent="0.2">
      <c r="A1172" s="32"/>
      <c r="B1172" s="45" t="e">
        <f>VLOOKUP($A1172,EVID_OSEVU!$A$1:$M$4972,2,FALSE)</f>
        <v>#N/A</v>
      </c>
      <c r="C1172" s="45" t="e">
        <f>VLOOKUP($A1172,EVID_OSEVU!$A$1:$M$4972,3,FALSE)</f>
        <v>#N/A</v>
      </c>
      <c r="D1172" s="45" t="e">
        <f>VLOOKUP($A1172,EVID_OSEVU!$A$1:$M$4972,4,FALSE)</f>
        <v>#N/A</v>
      </c>
      <c r="E1172" s="35"/>
      <c r="F1172" s="45" t="e">
        <f>VLOOKUP($A1172,EVID_OSEVU!$A$1:$M$4972,7,FALSE)</f>
        <v>#N/A</v>
      </c>
      <c r="G1172" s="45" t="e">
        <f>VLOOKUP($A1172,EVID_OSEVU!$A$1:$M$4972,8,FALSE)</f>
        <v>#N/A</v>
      </c>
      <c r="H1172" s="45" t="e">
        <f>VLOOKUP($A1172,EVID_OSEVU!$A$1:$M$4972,11,FALSE)</f>
        <v>#N/A</v>
      </c>
      <c r="I1172" s="58" t="e">
        <f>VLOOKUP($A1172,EVID_OSEVU!$A$1:$M$4972,11,FALSE)</f>
        <v>#N/A</v>
      </c>
      <c r="J1172" s="63" t="e">
        <f>VLOOKUP(K1172,Export6[#All],2,FALSE)</f>
        <v>#N/A</v>
      </c>
      <c r="K1172" s="32"/>
      <c r="L1172" s="33"/>
      <c r="M1172" s="67" t="e">
        <f t="shared" si="18"/>
        <v>#N/A</v>
      </c>
      <c r="N1172" s="61"/>
    </row>
    <row r="1173" spans="1:14" x14ac:dyDescent="0.2">
      <c r="A1173" s="32"/>
      <c r="B1173" s="45" t="e">
        <f>VLOOKUP($A1173,EVID_OSEVU!$A$1:$M$4972,2,FALSE)</f>
        <v>#N/A</v>
      </c>
      <c r="C1173" s="45" t="e">
        <f>VLOOKUP($A1173,EVID_OSEVU!$A$1:$M$4972,3,FALSE)</f>
        <v>#N/A</v>
      </c>
      <c r="D1173" s="45" t="e">
        <f>VLOOKUP($A1173,EVID_OSEVU!$A$1:$M$4972,4,FALSE)</f>
        <v>#N/A</v>
      </c>
      <c r="E1173" s="35"/>
      <c r="F1173" s="45" t="e">
        <f>VLOOKUP($A1173,EVID_OSEVU!$A$1:$M$4972,7,FALSE)</f>
        <v>#N/A</v>
      </c>
      <c r="G1173" s="45" t="e">
        <f>VLOOKUP($A1173,EVID_OSEVU!$A$1:$M$4972,8,FALSE)</f>
        <v>#N/A</v>
      </c>
      <c r="H1173" s="45" t="e">
        <f>VLOOKUP($A1173,EVID_OSEVU!$A$1:$M$4972,11,FALSE)</f>
        <v>#N/A</v>
      </c>
      <c r="I1173" s="58" t="e">
        <f>VLOOKUP($A1173,EVID_OSEVU!$A$1:$M$4972,11,FALSE)</f>
        <v>#N/A</v>
      </c>
      <c r="J1173" s="63" t="e">
        <f>VLOOKUP(K1173,Export6[#All],2,FALSE)</f>
        <v>#N/A</v>
      </c>
      <c r="K1173" s="32"/>
      <c r="L1173" s="33"/>
      <c r="M1173" s="67" t="e">
        <f t="shared" si="18"/>
        <v>#N/A</v>
      </c>
      <c r="N1173" s="61"/>
    </row>
    <row r="1174" spans="1:14" x14ac:dyDescent="0.2">
      <c r="A1174" s="32"/>
      <c r="B1174" s="45" t="e">
        <f>VLOOKUP($A1174,EVID_OSEVU!$A$1:$M$4972,2,FALSE)</f>
        <v>#N/A</v>
      </c>
      <c r="C1174" s="45" t="e">
        <f>VLOOKUP($A1174,EVID_OSEVU!$A$1:$M$4972,3,FALSE)</f>
        <v>#N/A</v>
      </c>
      <c r="D1174" s="45" t="e">
        <f>VLOOKUP($A1174,EVID_OSEVU!$A$1:$M$4972,4,FALSE)</f>
        <v>#N/A</v>
      </c>
      <c r="E1174" s="35"/>
      <c r="F1174" s="45" t="e">
        <f>VLOOKUP($A1174,EVID_OSEVU!$A$1:$M$4972,7,FALSE)</f>
        <v>#N/A</v>
      </c>
      <c r="G1174" s="45" t="e">
        <f>VLOOKUP($A1174,EVID_OSEVU!$A$1:$M$4972,8,FALSE)</f>
        <v>#N/A</v>
      </c>
      <c r="H1174" s="45" t="e">
        <f>VLOOKUP($A1174,EVID_OSEVU!$A$1:$M$4972,11,FALSE)</f>
        <v>#N/A</v>
      </c>
      <c r="I1174" s="58" t="e">
        <f>VLOOKUP($A1174,EVID_OSEVU!$A$1:$M$4972,11,FALSE)</f>
        <v>#N/A</v>
      </c>
      <c r="J1174" s="63" t="e">
        <f>VLOOKUP(K1174,Export6[#All],2,FALSE)</f>
        <v>#N/A</v>
      </c>
      <c r="K1174" s="32"/>
      <c r="L1174" s="33"/>
      <c r="M1174" s="67" t="e">
        <f t="shared" si="18"/>
        <v>#N/A</v>
      </c>
      <c r="N1174" s="61"/>
    </row>
    <row r="1175" spans="1:14" x14ac:dyDescent="0.2">
      <c r="A1175" s="32"/>
      <c r="B1175" s="45" t="e">
        <f>VLOOKUP($A1175,EVID_OSEVU!$A$1:$M$4972,2,FALSE)</f>
        <v>#N/A</v>
      </c>
      <c r="C1175" s="45" t="e">
        <f>VLOOKUP($A1175,EVID_OSEVU!$A$1:$M$4972,3,FALSE)</f>
        <v>#N/A</v>
      </c>
      <c r="D1175" s="45" t="e">
        <f>VLOOKUP($A1175,EVID_OSEVU!$A$1:$M$4972,4,FALSE)</f>
        <v>#N/A</v>
      </c>
      <c r="E1175" s="35"/>
      <c r="F1175" s="45" t="e">
        <f>VLOOKUP($A1175,EVID_OSEVU!$A$1:$M$4972,7,FALSE)</f>
        <v>#N/A</v>
      </c>
      <c r="G1175" s="45" t="e">
        <f>VLOOKUP($A1175,EVID_OSEVU!$A$1:$M$4972,8,FALSE)</f>
        <v>#N/A</v>
      </c>
      <c r="H1175" s="45" t="e">
        <f>VLOOKUP($A1175,EVID_OSEVU!$A$1:$M$4972,11,FALSE)</f>
        <v>#N/A</v>
      </c>
      <c r="I1175" s="58" t="e">
        <f>VLOOKUP($A1175,EVID_OSEVU!$A$1:$M$4972,11,FALSE)</f>
        <v>#N/A</v>
      </c>
      <c r="J1175" s="63" t="e">
        <f>VLOOKUP(K1175,Export6[#All],2,FALSE)</f>
        <v>#N/A</v>
      </c>
      <c r="K1175" s="32"/>
      <c r="L1175" s="33"/>
      <c r="M1175" s="67" t="e">
        <f t="shared" si="18"/>
        <v>#N/A</v>
      </c>
      <c r="N1175" s="61"/>
    </row>
    <row r="1176" spans="1:14" x14ac:dyDescent="0.2">
      <c r="A1176" s="32"/>
      <c r="B1176" s="45" t="e">
        <f>VLOOKUP($A1176,EVID_OSEVU!$A$1:$M$4972,2,FALSE)</f>
        <v>#N/A</v>
      </c>
      <c r="C1176" s="45" t="e">
        <f>VLOOKUP($A1176,EVID_OSEVU!$A$1:$M$4972,3,FALSE)</f>
        <v>#N/A</v>
      </c>
      <c r="D1176" s="45" t="e">
        <f>VLOOKUP($A1176,EVID_OSEVU!$A$1:$M$4972,4,FALSE)</f>
        <v>#N/A</v>
      </c>
      <c r="E1176" s="35"/>
      <c r="F1176" s="45" t="e">
        <f>VLOOKUP($A1176,EVID_OSEVU!$A$1:$M$4972,7,FALSE)</f>
        <v>#N/A</v>
      </c>
      <c r="G1176" s="45" t="e">
        <f>VLOOKUP($A1176,EVID_OSEVU!$A$1:$M$4972,8,FALSE)</f>
        <v>#N/A</v>
      </c>
      <c r="H1176" s="45" t="e">
        <f>VLOOKUP($A1176,EVID_OSEVU!$A$1:$M$4972,11,FALSE)</f>
        <v>#N/A</v>
      </c>
      <c r="I1176" s="58" t="e">
        <f>VLOOKUP($A1176,EVID_OSEVU!$A$1:$M$4972,11,FALSE)</f>
        <v>#N/A</v>
      </c>
      <c r="J1176" s="63" t="e">
        <f>VLOOKUP(K1176,Export6[#All],2,FALSE)</f>
        <v>#N/A</v>
      </c>
      <c r="K1176" s="32"/>
      <c r="L1176" s="33"/>
      <c r="M1176" s="67" t="e">
        <f t="shared" si="18"/>
        <v>#N/A</v>
      </c>
      <c r="N1176" s="61"/>
    </row>
    <row r="1177" spans="1:14" x14ac:dyDescent="0.2">
      <c r="A1177" s="32"/>
      <c r="B1177" s="45" t="e">
        <f>VLOOKUP($A1177,EVID_OSEVU!$A$1:$M$4972,2,FALSE)</f>
        <v>#N/A</v>
      </c>
      <c r="C1177" s="45" t="e">
        <f>VLOOKUP($A1177,EVID_OSEVU!$A$1:$M$4972,3,FALSE)</f>
        <v>#N/A</v>
      </c>
      <c r="D1177" s="45" t="e">
        <f>VLOOKUP($A1177,EVID_OSEVU!$A$1:$M$4972,4,FALSE)</f>
        <v>#N/A</v>
      </c>
      <c r="E1177" s="35"/>
      <c r="F1177" s="45" t="e">
        <f>VLOOKUP($A1177,EVID_OSEVU!$A$1:$M$4972,7,FALSE)</f>
        <v>#N/A</v>
      </c>
      <c r="G1177" s="45" t="e">
        <f>VLOOKUP($A1177,EVID_OSEVU!$A$1:$M$4972,8,FALSE)</f>
        <v>#N/A</v>
      </c>
      <c r="H1177" s="45" t="e">
        <f>VLOOKUP($A1177,EVID_OSEVU!$A$1:$M$4972,11,FALSE)</f>
        <v>#N/A</v>
      </c>
      <c r="I1177" s="58" t="e">
        <f>VLOOKUP($A1177,EVID_OSEVU!$A$1:$M$4972,11,FALSE)</f>
        <v>#N/A</v>
      </c>
      <c r="J1177" s="63" t="e">
        <f>VLOOKUP(K1177,Export6[#All],2,FALSE)</f>
        <v>#N/A</v>
      </c>
      <c r="K1177" s="32"/>
      <c r="L1177" s="33"/>
      <c r="M1177" s="67" t="e">
        <f t="shared" si="18"/>
        <v>#N/A</v>
      </c>
      <c r="N1177" s="61"/>
    </row>
    <row r="1178" spans="1:14" x14ac:dyDescent="0.2">
      <c r="A1178" s="32"/>
      <c r="B1178" s="45" t="e">
        <f>VLOOKUP($A1178,EVID_OSEVU!$A$1:$M$4972,2,FALSE)</f>
        <v>#N/A</v>
      </c>
      <c r="C1178" s="45" t="e">
        <f>VLOOKUP($A1178,EVID_OSEVU!$A$1:$M$4972,3,FALSE)</f>
        <v>#N/A</v>
      </c>
      <c r="D1178" s="45" t="e">
        <f>VLOOKUP($A1178,EVID_OSEVU!$A$1:$M$4972,4,FALSE)</f>
        <v>#N/A</v>
      </c>
      <c r="E1178" s="35"/>
      <c r="F1178" s="45" t="e">
        <f>VLOOKUP($A1178,EVID_OSEVU!$A$1:$M$4972,7,FALSE)</f>
        <v>#N/A</v>
      </c>
      <c r="G1178" s="45" t="e">
        <f>VLOOKUP($A1178,EVID_OSEVU!$A$1:$M$4972,8,FALSE)</f>
        <v>#N/A</v>
      </c>
      <c r="H1178" s="45" t="e">
        <f>VLOOKUP($A1178,EVID_OSEVU!$A$1:$M$4972,11,FALSE)</f>
        <v>#N/A</v>
      </c>
      <c r="I1178" s="58" t="e">
        <f>VLOOKUP($A1178,EVID_OSEVU!$A$1:$M$4972,11,FALSE)</f>
        <v>#N/A</v>
      </c>
      <c r="J1178" s="63" t="e">
        <f>VLOOKUP(K1178,Export6[#All],2,FALSE)</f>
        <v>#N/A</v>
      </c>
      <c r="K1178" s="32"/>
      <c r="L1178" s="33"/>
      <c r="M1178" s="67" t="e">
        <f t="shared" si="18"/>
        <v>#N/A</v>
      </c>
      <c r="N1178" s="61"/>
    </row>
    <row r="1179" spans="1:14" x14ac:dyDescent="0.2">
      <c r="A1179" s="32"/>
      <c r="B1179" s="45" t="e">
        <f>VLOOKUP($A1179,EVID_OSEVU!$A$1:$M$4972,2,FALSE)</f>
        <v>#N/A</v>
      </c>
      <c r="C1179" s="45" t="e">
        <f>VLOOKUP($A1179,EVID_OSEVU!$A$1:$M$4972,3,FALSE)</f>
        <v>#N/A</v>
      </c>
      <c r="D1179" s="45" t="e">
        <f>VLOOKUP($A1179,EVID_OSEVU!$A$1:$M$4972,4,FALSE)</f>
        <v>#N/A</v>
      </c>
      <c r="E1179" s="35"/>
      <c r="F1179" s="45" t="e">
        <f>VLOOKUP($A1179,EVID_OSEVU!$A$1:$M$4972,7,FALSE)</f>
        <v>#N/A</v>
      </c>
      <c r="G1179" s="45" t="e">
        <f>VLOOKUP($A1179,EVID_OSEVU!$A$1:$M$4972,8,FALSE)</f>
        <v>#N/A</v>
      </c>
      <c r="H1179" s="45" t="e">
        <f>VLOOKUP($A1179,EVID_OSEVU!$A$1:$M$4972,11,FALSE)</f>
        <v>#N/A</v>
      </c>
      <c r="I1179" s="58" t="e">
        <f>VLOOKUP($A1179,EVID_OSEVU!$A$1:$M$4972,11,FALSE)</f>
        <v>#N/A</v>
      </c>
      <c r="J1179" s="63" t="e">
        <f>VLOOKUP(K1179,Export6[#All],2,FALSE)</f>
        <v>#N/A</v>
      </c>
      <c r="K1179" s="32"/>
      <c r="L1179" s="33"/>
      <c r="M1179" s="67" t="e">
        <f t="shared" si="18"/>
        <v>#N/A</v>
      </c>
      <c r="N1179" s="61"/>
    </row>
    <row r="1180" spans="1:14" x14ac:dyDescent="0.2">
      <c r="A1180" s="32"/>
      <c r="B1180" s="45" t="e">
        <f>VLOOKUP($A1180,EVID_OSEVU!$A$1:$M$4972,2,FALSE)</f>
        <v>#N/A</v>
      </c>
      <c r="C1180" s="45" t="e">
        <f>VLOOKUP($A1180,EVID_OSEVU!$A$1:$M$4972,3,FALSE)</f>
        <v>#N/A</v>
      </c>
      <c r="D1180" s="45" t="e">
        <f>VLOOKUP($A1180,EVID_OSEVU!$A$1:$M$4972,4,FALSE)</f>
        <v>#N/A</v>
      </c>
      <c r="E1180" s="35"/>
      <c r="F1180" s="45" t="e">
        <f>VLOOKUP($A1180,EVID_OSEVU!$A$1:$M$4972,7,FALSE)</f>
        <v>#N/A</v>
      </c>
      <c r="G1180" s="45" t="e">
        <f>VLOOKUP($A1180,EVID_OSEVU!$A$1:$M$4972,8,FALSE)</f>
        <v>#N/A</v>
      </c>
      <c r="H1180" s="45" t="e">
        <f>VLOOKUP($A1180,EVID_OSEVU!$A$1:$M$4972,11,FALSE)</f>
        <v>#N/A</v>
      </c>
      <c r="I1180" s="58" t="e">
        <f>VLOOKUP($A1180,EVID_OSEVU!$A$1:$M$4972,11,FALSE)</f>
        <v>#N/A</v>
      </c>
      <c r="J1180" s="63" t="e">
        <f>VLOOKUP(K1180,Export6[#All],2,FALSE)</f>
        <v>#N/A</v>
      </c>
      <c r="K1180" s="32"/>
      <c r="L1180" s="33"/>
      <c r="M1180" s="67" t="e">
        <f t="shared" si="18"/>
        <v>#N/A</v>
      </c>
      <c r="N1180" s="61"/>
    </row>
    <row r="1181" spans="1:14" x14ac:dyDescent="0.2">
      <c r="A1181" s="32"/>
      <c r="B1181" s="45" t="e">
        <f>VLOOKUP($A1181,EVID_OSEVU!$A$1:$M$4972,2,FALSE)</f>
        <v>#N/A</v>
      </c>
      <c r="C1181" s="45" t="e">
        <f>VLOOKUP($A1181,EVID_OSEVU!$A$1:$M$4972,3,FALSE)</f>
        <v>#N/A</v>
      </c>
      <c r="D1181" s="45" t="e">
        <f>VLOOKUP($A1181,EVID_OSEVU!$A$1:$M$4972,4,FALSE)</f>
        <v>#N/A</v>
      </c>
      <c r="E1181" s="35"/>
      <c r="F1181" s="45" t="e">
        <f>VLOOKUP($A1181,EVID_OSEVU!$A$1:$M$4972,7,FALSE)</f>
        <v>#N/A</v>
      </c>
      <c r="G1181" s="45" t="e">
        <f>VLOOKUP($A1181,EVID_OSEVU!$A$1:$M$4972,8,FALSE)</f>
        <v>#N/A</v>
      </c>
      <c r="H1181" s="45" t="e">
        <f>VLOOKUP($A1181,EVID_OSEVU!$A$1:$M$4972,11,FALSE)</f>
        <v>#N/A</v>
      </c>
      <c r="I1181" s="58" t="e">
        <f>VLOOKUP($A1181,EVID_OSEVU!$A$1:$M$4972,11,FALSE)</f>
        <v>#N/A</v>
      </c>
      <c r="J1181" s="63" t="e">
        <f>VLOOKUP(K1181,Export6[#All],2,FALSE)</f>
        <v>#N/A</v>
      </c>
      <c r="K1181" s="32"/>
      <c r="L1181" s="33"/>
      <c r="M1181" s="67" t="e">
        <f t="shared" si="18"/>
        <v>#N/A</v>
      </c>
      <c r="N1181" s="61"/>
    </row>
    <row r="1182" spans="1:14" x14ac:dyDescent="0.2">
      <c r="A1182" s="32"/>
      <c r="B1182" s="45" t="e">
        <f>VLOOKUP($A1182,EVID_OSEVU!$A$1:$M$4972,2,FALSE)</f>
        <v>#N/A</v>
      </c>
      <c r="C1182" s="45" t="e">
        <f>VLOOKUP($A1182,EVID_OSEVU!$A$1:$M$4972,3,FALSE)</f>
        <v>#N/A</v>
      </c>
      <c r="D1182" s="45" t="e">
        <f>VLOOKUP($A1182,EVID_OSEVU!$A$1:$M$4972,4,FALSE)</f>
        <v>#N/A</v>
      </c>
      <c r="E1182" s="35"/>
      <c r="F1182" s="45" t="e">
        <f>VLOOKUP($A1182,EVID_OSEVU!$A$1:$M$4972,7,FALSE)</f>
        <v>#N/A</v>
      </c>
      <c r="G1182" s="45" t="e">
        <f>VLOOKUP($A1182,EVID_OSEVU!$A$1:$M$4972,8,FALSE)</f>
        <v>#N/A</v>
      </c>
      <c r="H1182" s="45" t="e">
        <f>VLOOKUP($A1182,EVID_OSEVU!$A$1:$M$4972,11,FALSE)</f>
        <v>#N/A</v>
      </c>
      <c r="I1182" s="58" t="e">
        <f>VLOOKUP($A1182,EVID_OSEVU!$A$1:$M$4972,11,FALSE)</f>
        <v>#N/A</v>
      </c>
      <c r="J1182" s="63" t="e">
        <f>VLOOKUP(K1182,Export6[#All],2,FALSE)</f>
        <v>#N/A</v>
      </c>
      <c r="K1182" s="32"/>
      <c r="L1182" s="33"/>
      <c r="M1182" s="67" t="e">
        <f t="shared" si="18"/>
        <v>#N/A</v>
      </c>
      <c r="N1182" s="61"/>
    </row>
    <row r="1183" spans="1:14" x14ac:dyDescent="0.2">
      <c r="A1183" s="32"/>
      <c r="B1183" s="45" t="e">
        <f>VLOOKUP($A1183,EVID_OSEVU!$A$1:$M$4972,2,FALSE)</f>
        <v>#N/A</v>
      </c>
      <c r="C1183" s="45" t="e">
        <f>VLOOKUP($A1183,EVID_OSEVU!$A$1:$M$4972,3,FALSE)</f>
        <v>#N/A</v>
      </c>
      <c r="D1183" s="45" t="e">
        <f>VLOOKUP($A1183,EVID_OSEVU!$A$1:$M$4972,4,FALSE)</f>
        <v>#N/A</v>
      </c>
      <c r="E1183" s="35"/>
      <c r="F1183" s="45" t="e">
        <f>VLOOKUP($A1183,EVID_OSEVU!$A$1:$M$4972,7,FALSE)</f>
        <v>#N/A</v>
      </c>
      <c r="G1183" s="45" t="e">
        <f>VLOOKUP($A1183,EVID_OSEVU!$A$1:$M$4972,8,FALSE)</f>
        <v>#N/A</v>
      </c>
      <c r="H1183" s="45" t="e">
        <f>VLOOKUP($A1183,EVID_OSEVU!$A$1:$M$4972,11,FALSE)</f>
        <v>#N/A</v>
      </c>
      <c r="I1183" s="58" t="e">
        <f>VLOOKUP($A1183,EVID_OSEVU!$A$1:$M$4972,11,FALSE)</f>
        <v>#N/A</v>
      </c>
      <c r="J1183" s="63" t="e">
        <f>VLOOKUP(K1183,Export6[#All],2,FALSE)</f>
        <v>#N/A</v>
      </c>
      <c r="K1183" s="32"/>
      <c r="L1183" s="33"/>
      <c r="M1183" s="67" t="e">
        <f t="shared" si="18"/>
        <v>#N/A</v>
      </c>
      <c r="N1183" s="61"/>
    </row>
    <row r="1184" spans="1:14" x14ac:dyDescent="0.2">
      <c r="A1184" s="32"/>
      <c r="B1184" s="45" t="e">
        <f>VLOOKUP($A1184,EVID_OSEVU!$A$1:$M$4972,2,FALSE)</f>
        <v>#N/A</v>
      </c>
      <c r="C1184" s="45" t="e">
        <f>VLOOKUP($A1184,EVID_OSEVU!$A$1:$M$4972,3,FALSE)</f>
        <v>#N/A</v>
      </c>
      <c r="D1184" s="45" t="e">
        <f>VLOOKUP($A1184,EVID_OSEVU!$A$1:$M$4972,4,FALSE)</f>
        <v>#N/A</v>
      </c>
      <c r="E1184" s="35"/>
      <c r="F1184" s="45" t="e">
        <f>VLOOKUP($A1184,EVID_OSEVU!$A$1:$M$4972,7,FALSE)</f>
        <v>#N/A</v>
      </c>
      <c r="G1184" s="45" t="e">
        <f>VLOOKUP($A1184,EVID_OSEVU!$A$1:$M$4972,8,FALSE)</f>
        <v>#N/A</v>
      </c>
      <c r="H1184" s="45" t="e">
        <f>VLOOKUP($A1184,EVID_OSEVU!$A$1:$M$4972,11,FALSE)</f>
        <v>#N/A</v>
      </c>
      <c r="I1184" s="58" t="e">
        <f>VLOOKUP($A1184,EVID_OSEVU!$A$1:$M$4972,11,FALSE)</f>
        <v>#N/A</v>
      </c>
      <c r="J1184" s="63" t="e">
        <f>VLOOKUP(K1184,Export6[#All],2,FALSE)</f>
        <v>#N/A</v>
      </c>
      <c r="K1184" s="32"/>
      <c r="L1184" s="33"/>
      <c r="M1184" s="67" t="e">
        <f t="shared" si="18"/>
        <v>#N/A</v>
      </c>
      <c r="N1184" s="61"/>
    </row>
    <row r="1185" spans="1:14" x14ac:dyDescent="0.2">
      <c r="A1185" s="32"/>
      <c r="B1185" s="45" t="e">
        <f>VLOOKUP($A1185,EVID_OSEVU!$A$1:$M$4972,2,FALSE)</f>
        <v>#N/A</v>
      </c>
      <c r="C1185" s="45" t="e">
        <f>VLOOKUP($A1185,EVID_OSEVU!$A$1:$M$4972,3,FALSE)</f>
        <v>#N/A</v>
      </c>
      <c r="D1185" s="45" t="e">
        <f>VLOOKUP($A1185,EVID_OSEVU!$A$1:$M$4972,4,FALSE)</f>
        <v>#N/A</v>
      </c>
      <c r="E1185" s="35"/>
      <c r="F1185" s="45" t="e">
        <f>VLOOKUP($A1185,EVID_OSEVU!$A$1:$M$4972,7,FALSE)</f>
        <v>#N/A</v>
      </c>
      <c r="G1185" s="45" t="e">
        <f>VLOOKUP($A1185,EVID_OSEVU!$A$1:$M$4972,8,FALSE)</f>
        <v>#N/A</v>
      </c>
      <c r="H1185" s="45" t="e">
        <f>VLOOKUP($A1185,EVID_OSEVU!$A$1:$M$4972,11,FALSE)</f>
        <v>#N/A</v>
      </c>
      <c r="I1185" s="58" t="e">
        <f>VLOOKUP($A1185,EVID_OSEVU!$A$1:$M$4972,11,FALSE)</f>
        <v>#N/A</v>
      </c>
      <c r="J1185" s="63" t="e">
        <f>VLOOKUP(K1185,Export6[#All],2,FALSE)</f>
        <v>#N/A</v>
      </c>
      <c r="K1185" s="32"/>
      <c r="L1185" s="33"/>
      <c r="M1185" s="67" t="e">
        <f t="shared" si="18"/>
        <v>#N/A</v>
      </c>
      <c r="N1185" s="61"/>
    </row>
    <row r="1186" spans="1:14" x14ac:dyDescent="0.2">
      <c r="A1186" s="32"/>
      <c r="B1186" s="45" t="e">
        <f>VLOOKUP($A1186,EVID_OSEVU!$A$1:$M$4972,2,FALSE)</f>
        <v>#N/A</v>
      </c>
      <c r="C1186" s="45" t="e">
        <f>VLOOKUP($A1186,EVID_OSEVU!$A$1:$M$4972,3,FALSE)</f>
        <v>#N/A</v>
      </c>
      <c r="D1186" s="45" t="e">
        <f>VLOOKUP($A1186,EVID_OSEVU!$A$1:$M$4972,4,FALSE)</f>
        <v>#N/A</v>
      </c>
      <c r="E1186" s="35"/>
      <c r="F1186" s="45" t="e">
        <f>VLOOKUP($A1186,EVID_OSEVU!$A$1:$M$4972,7,FALSE)</f>
        <v>#N/A</v>
      </c>
      <c r="G1186" s="45" t="e">
        <f>VLOOKUP($A1186,EVID_OSEVU!$A$1:$M$4972,8,FALSE)</f>
        <v>#N/A</v>
      </c>
      <c r="H1186" s="45" t="e">
        <f>VLOOKUP($A1186,EVID_OSEVU!$A$1:$M$4972,11,FALSE)</f>
        <v>#N/A</v>
      </c>
      <c r="I1186" s="58" t="e">
        <f>VLOOKUP($A1186,EVID_OSEVU!$A$1:$M$4972,11,FALSE)</f>
        <v>#N/A</v>
      </c>
      <c r="J1186" s="63" t="e">
        <f>VLOOKUP(K1186,Export6[#All],2,FALSE)</f>
        <v>#N/A</v>
      </c>
      <c r="K1186" s="32"/>
      <c r="L1186" s="33"/>
      <c r="M1186" s="67" t="e">
        <f t="shared" si="18"/>
        <v>#N/A</v>
      </c>
      <c r="N1186" s="61"/>
    </row>
    <row r="1187" spans="1:14" x14ac:dyDescent="0.2">
      <c r="A1187" s="32"/>
      <c r="B1187" s="45" t="e">
        <f>VLOOKUP($A1187,EVID_OSEVU!$A$1:$M$4972,2,FALSE)</f>
        <v>#N/A</v>
      </c>
      <c r="C1187" s="45" t="e">
        <f>VLOOKUP($A1187,EVID_OSEVU!$A$1:$M$4972,3,FALSE)</f>
        <v>#N/A</v>
      </c>
      <c r="D1187" s="45" t="e">
        <f>VLOOKUP($A1187,EVID_OSEVU!$A$1:$M$4972,4,FALSE)</f>
        <v>#N/A</v>
      </c>
      <c r="E1187" s="35"/>
      <c r="F1187" s="45" t="e">
        <f>VLOOKUP($A1187,EVID_OSEVU!$A$1:$M$4972,7,FALSE)</f>
        <v>#N/A</v>
      </c>
      <c r="G1187" s="45" t="e">
        <f>VLOOKUP($A1187,EVID_OSEVU!$A$1:$M$4972,8,FALSE)</f>
        <v>#N/A</v>
      </c>
      <c r="H1187" s="45" t="e">
        <f>VLOOKUP($A1187,EVID_OSEVU!$A$1:$M$4972,11,FALSE)</f>
        <v>#N/A</v>
      </c>
      <c r="I1187" s="58" t="e">
        <f>VLOOKUP($A1187,EVID_OSEVU!$A$1:$M$4972,11,FALSE)</f>
        <v>#N/A</v>
      </c>
      <c r="J1187" s="63" t="e">
        <f>VLOOKUP(K1187,Export6[#All],2,FALSE)</f>
        <v>#N/A</v>
      </c>
      <c r="K1187" s="32"/>
      <c r="L1187" s="33"/>
      <c r="M1187" s="67" t="e">
        <f t="shared" si="18"/>
        <v>#N/A</v>
      </c>
      <c r="N1187" s="61"/>
    </row>
    <row r="1188" spans="1:14" x14ac:dyDescent="0.2">
      <c r="A1188" s="32"/>
      <c r="B1188" s="45" t="e">
        <f>VLOOKUP($A1188,EVID_OSEVU!$A$1:$M$4972,2,FALSE)</f>
        <v>#N/A</v>
      </c>
      <c r="C1188" s="45" t="e">
        <f>VLOOKUP($A1188,EVID_OSEVU!$A$1:$M$4972,3,FALSE)</f>
        <v>#N/A</v>
      </c>
      <c r="D1188" s="45" t="e">
        <f>VLOOKUP($A1188,EVID_OSEVU!$A$1:$M$4972,4,FALSE)</f>
        <v>#N/A</v>
      </c>
      <c r="E1188" s="35"/>
      <c r="F1188" s="45" t="e">
        <f>VLOOKUP($A1188,EVID_OSEVU!$A$1:$M$4972,7,FALSE)</f>
        <v>#N/A</v>
      </c>
      <c r="G1188" s="45" t="e">
        <f>VLOOKUP($A1188,EVID_OSEVU!$A$1:$M$4972,8,FALSE)</f>
        <v>#N/A</v>
      </c>
      <c r="H1188" s="45" t="e">
        <f>VLOOKUP($A1188,EVID_OSEVU!$A$1:$M$4972,11,FALSE)</f>
        <v>#N/A</v>
      </c>
      <c r="I1188" s="58" t="e">
        <f>VLOOKUP($A1188,EVID_OSEVU!$A$1:$M$4972,11,FALSE)</f>
        <v>#N/A</v>
      </c>
      <c r="J1188" s="63" t="e">
        <f>VLOOKUP(K1188,Export6[#All],2,FALSE)</f>
        <v>#N/A</v>
      </c>
      <c r="K1188" s="32"/>
      <c r="L1188" s="33"/>
      <c r="M1188" s="67" t="e">
        <f t="shared" si="18"/>
        <v>#N/A</v>
      </c>
      <c r="N1188" s="61"/>
    </row>
    <row r="1189" spans="1:14" x14ac:dyDescent="0.2">
      <c r="A1189" s="32"/>
      <c r="B1189" s="45" t="e">
        <f>VLOOKUP($A1189,EVID_OSEVU!$A$1:$M$4972,2,FALSE)</f>
        <v>#N/A</v>
      </c>
      <c r="C1189" s="45" t="e">
        <f>VLOOKUP($A1189,EVID_OSEVU!$A$1:$M$4972,3,FALSE)</f>
        <v>#N/A</v>
      </c>
      <c r="D1189" s="45" t="e">
        <f>VLOOKUP($A1189,EVID_OSEVU!$A$1:$M$4972,4,FALSE)</f>
        <v>#N/A</v>
      </c>
      <c r="E1189" s="35"/>
      <c r="F1189" s="45" t="e">
        <f>VLOOKUP($A1189,EVID_OSEVU!$A$1:$M$4972,7,FALSE)</f>
        <v>#N/A</v>
      </c>
      <c r="G1189" s="45" t="e">
        <f>VLOOKUP($A1189,EVID_OSEVU!$A$1:$M$4972,8,FALSE)</f>
        <v>#N/A</v>
      </c>
      <c r="H1189" s="45" t="e">
        <f>VLOOKUP($A1189,EVID_OSEVU!$A$1:$M$4972,11,FALSE)</f>
        <v>#N/A</v>
      </c>
      <c r="I1189" s="58" t="e">
        <f>VLOOKUP($A1189,EVID_OSEVU!$A$1:$M$4972,11,FALSE)</f>
        <v>#N/A</v>
      </c>
      <c r="J1189" s="63" t="e">
        <f>VLOOKUP(K1189,Export6[#All],2,FALSE)</f>
        <v>#N/A</v>
      </c>
      <c r="K1189" s="32"/>
      <c r="L1189" s="33"/>
      <c r="M1189" s="67" t="e">
        <f t="shared" si="18"/>
        <v>#N/A</v>
      </c>
      <c r="N1189" s="61"/>
    </row>
    <row r="1190" spans="1:14" x14ac:dyDescent="0.2">
      <c r="A1190" s="32"/>
      <c r="B1190" s="45" t="e">
        <f>VLOOKUP($A1190,EVID_OSEVU!$A$1:$M$4972,2,FALSE)</f>
        <v>#N/A</v>
      </c>
      <c r="C1190" s="45" t="e">
        <f>VLOOKUP($A1190,EVID_OSEVU!$A$1:$M$4972,3,FALSE)</f>
        <v>#N/A</v>
      </c>
      <c r="D1190" s="45" t="e">
        <f>VLOOKUP($A1190,EVID_OSEVU!$A$1:$M$4972,4,FALSE)</f>
        <v>#N/A</v>
      </c>
      <c r="E1190" s="35"/>
      <c r="F1190" s="45" t="e">
        <f>VLOOKUP($A1190,EVID_OSEVU!$A$1:$M$4972,7,FALSE)</f>
        <v>#N/A</v>
      </c>
      <c r="G1190" s="45" t="e">
        <f>VLOOKUP($A1190,EVID_OSEVU!$A$1:$M$4972,8,FALSE)</f>
        <v>#N/A</v>
      </c>
      <c r="H1190" s="45" t="e">
        <f>VLOOKUP($A1190,EVID_OSEVU!$A$1:$M$4972,11,FALSE)</f>
        <v>#N/A</v>
      </c>
      <c r="I1190" s="58" t="e">
        <f>VLOOKUP($A1190,EVID_OSEVU!$A$1:$M$4972,11,FALSE)</f>
        <v>#N/A</v>
      </c>
      <c r="J1190" s="63" t="e">
        <f>VLOOKUP(K1190,Export6[#All],2,FALSE)</f>
        <v>#N/A</v>
      </c>
      <c r="K1190" s="32"/>
      <c r="L1190" s="33"/>
      <c r="M1190" s="67" t="e">
        <f t="shared" si="18"/>
        <v>#N/A</v>
      </c>
      <c r="N1190" s="61"/>
    </row>
    <row r="1191" spans="1:14" x14ac:dyDescent="0.2">
      <c r="A1191" s="32"/>
      <c r="B1191" s="45" t="e">
        <f>VLOOKUP($A1191,EVID_OSEVU!$A$1:$M$4972,2,FALSE)</f>
        <v>#N/A</v>
      </c>
      <c r="C1191" s="45" t="e">
        <f>VLOOKUP($A1191,EVID_OSEVU!$A$1:$M$4972,3,FALSE)</f>
        <v>#N/A</v>
      </c>
      <c r="D1191" s="45" t="e">
        <f>VLOOKUP($A1191,EVID_OSEVU!$A$1:$M$4972,4,FALSE)</f>
        <v>#N/A</v>
      </c>
      <c r="E1191" s="35"/>
      <c r="F1191" s="45" t="e">
        <f>VLOOKUP($A1191,EVID_OSEVU!$A$1:$M$4972,7,FALSE)</f>
        <v>#N/A</v>
      </c>
      <c r="G1191" s="45" t="e">
        <f>VLOOKUP($A1191,EVID_OSEVU!$A$1:$M$4972,8,FALSE)</f>
        <v>#N/A</v>
      </c>
      <c r="H1191" s="45" t="e">
        <f>VLOOKUP($A1191,EVID_OSEVU!$A$1:$M$4972,11,FALSE)</f>
        <v>#N/A</v>
      </c>
      <c r="I1191" s="58" t="e">
        <f>VLOOKUP($A1191,EVID_OSEVU!$A$1:$M$4972,11,FALSE)</f>
        <v>#N/A</v>
      </c>
      <c r="J1191" s="63" t="e">
        <f>VLOOKUP(K1191,Export6[#All],2,FALSE)</f>
        <v>#N/A</v>
      </c>
      <c r="K1191" s="32"/>
      <c r="L1191" s="33"/>
      <c r="M1191" s="67" t="e">
        <f t="shared" si="18"/>
        <v>#N/A</v>
      </c>
      <c r="N1191" s="61"/>
    </row>
    <row r="1192" spans="1:14" x14ac:dyDescent="0.2">
      <c r="A1192" s="32"/>
      <c r="B1192" s="45" t="e">
        <f>VLOOKUP($A1192,EVID_OSEVU!$A$1:$M$4972,2,FALSE)</f>
        <v>#N/A</v>
      </c>
      <c r="C1192" s="45" t="e">
        <f>VLOOKUP($A1192,EVID_OSEVU!$A$1:$M$4972,3,FALSE)</f>
        <v>#N/A</v>
      </c>
      <c r="D1192" s="45" t="e">
        <f>VLOOKUP($A1192,EVID_OSEVU!$A$1:$M$4972,4,FALSE)</f>
        <v>#N/A</v>
      </c>
      <c r="E1192" s="35"/>
      <c r="F1192" s="45" t="e">
        <f>VLOOKUP($A1192,EVID_OSEVU!$A$1:$M$4972,7,FALSE)</f>
        <v>#N/A</v>
      </c>
      <c r="G1192" s="45" t="e">
        <f>VLOOKUP($A1192,EVID_OSEVU!$A$1:$M$4972,8,FALSE)</f>
        <v>#N/A</v>
      </c>
      <c r="H1192" s="45" t="e">
        <f>VLOOKUP($A1192,EVID_OSEVU!$A$1:$M$4972,11,FALSE)</f>
        <v>#N/A</v>
      </c>
      <c r="I1192" s="58" t="e">
        <f>VLOOKUP($A1192,EVID_OSEVU!$A$1:$M$4972,11,FALSE)</f>
        <v>#N/A</v>
      </c>
      <c r="J1192" s="63" t="e">
        <f>VLOOKUP(K1192,Export6[#All],2,FALSE)</f>
        <v>#N/A</v>
      </c>
      <c r="K1192" s="32"/>
      <c r="L1192" s="33"/>
      <c r="M1192" s="67" t="e">
        <f t="shared" si="18"/>
        <v>#N/A</v>
      </c>
      <c r="N1192" s="61"/>
    </row>
    <row r="1193" spans="1:14" x14ac:dyDescent="0.2">
      <c r="A1193" s="32"/>
      <c r="B1193" s="45" t="e">
        <f>VLOOKUP($A1193,EVID_OSEVU!$A$1:$M$4972,2,FALSE)</f>
        <v>#N/A</v>
      </c>
      <c r="C1193" s="45" t="e">
        <f>VLOOKUP($A1193,EVID_OSEVU!$A$1:$M$4972,3,FALSE)</f>
        <v>#N/A</v>
      </c>
      <c r="D1193" s="45" t="e">
        <f>VLOOKUP($A1193,EVID_OSEVU!$A$1:$M$4972,4,FALSE)</f>
        <v>#N/A</v>
      </c>
      <c r="E1193" s="35"/>
      <c r="F1193" s="45" t="e">
        <f>VLOOKUP($A1193,EVID_OSEVU!$A$1:$M$4972,7,FALSE)</f>
        <v>#N/A</v>
      </c>
      <c r="G1193" s="45" t="e">
        <f>VLOOKUP($A1193,EVID_OSEVU!$A$1:$M$4972,8,FALSE)</f>
        <v>#N/A</v>
      </c>
      <c r="H1193" s="45" t="e">
        <f>VLOOKUP($A1193,EVID_OSEVU!$A$1:$M$4972,11,FALSE)</f>
        <v>#N/A</v>
      </c>
      <c r="I1193" s="58" t="e">
        <f>VLOOKUP($A1193,EVID_OSEVU!$A$1:$M$4972,11,FALSE)</f>
        <v>#N/A</v>
      </c>
      <c r="J1193" s="63" t="e">
        <f>VLOOKUP(K1193,Export6[#All],2,FALSE)</f>
        <v>#N/A</v>
      </c>
      <c r="K1193" s="32"/>
      <c r="L1193" s="33"/>
      <c r="M1193" s="67" t="e">
        <f t="shared" si="18"/>
        <v>#N/A</v>
      </c>
      <c r="N1193" s="61"/>
    </row>
    <row r="1194" spans="1:14" x14ac:dyDescent="0.2">
      <c r="A1194" s="32"/>
      <c r="B1194" s="45" t="e">
        <f>VLOOKUP($A1194,EVID_OSEVU!$A$1:$M$4972,2,FALSE)</f>
        <v>#N/A</v>
      </c>
      <c r="C1194" s="45" t="e">
        <f>VLOOKUP($A1194,EVID_OSEVU!$A$1:$M$4972,3,FALSE)</f>
        <v>#N/A</v>
      </c>
      <c r="D1194" s="45" t="e">
        <f>VLOOKUP($A1194,EVID_OSEVU!$A$1:$M$4972,4,FALSE)</f>
        <v>#N/A</v>
      </c>
      <c r="E1194" s="35"/>
      <c r="F1194" s="45" t="e">
        <f>VLOOKUP($A1194,EVID_OSEVU!$A$1:$M$4972,7,FALSE)</f>
        <v>#N/A</v>
      </c>
      <c r="G1194" s="45" t="e">
        <f>VLOOKUP($A1194,EVID_OSEVU!$A$1:$M$4972,8,FALSE)</f>
        <v>#N/A</v>
      </c>
      <c r="H1194" s="45" t="e">
        <f>VLOOKUP($A1194,EVID_OSEVU!$A$1:$M$4972,11,FALSE)</f>
        <v>#N/A</v>
      </c>
      <c r="I1194" s="58" t="e">
        <f>VLOOKUP($A1194,EVID_OSEVU!$A$1:$M$4972,11,FALSE)</f>
        <v>#N/A</v>
      </c>
      <c r="J1194" s="63" t="e">
        <f>VLOOKUP(K1194,Export6[#All],2,FALSE)</f>
        <v>#N/A</v>
      </c>
      <c r="K1194" s="32"/>
      <c r="L1194" s="33"/>
      <c r="M1194" s="67" t="e">
        <f t="shared" si="18"/>
        <v>#N/A</v>
      </c>
      <c r="N1194" s="61"/>
    </row>
    <row r="1195" spans="1:14" x14ac:dyDescent="0.2">
      <c r="A1195" s="32"/>
      <c r="B1195" s="45" t="e">
        <f>VLOOKUP($A1195,EVID_OSEVU!$A$1:$M$4972,2,FALSE)</f>
        <v>#N/A</v>
      </c>
      <c r="C1195" s="45" t="e">
        <f>VLOOKUP($A1195,EVID_OSEVU!$A$1:$M$4972,3,FALSE)</f>
        <v>#N/A</v>
      </c>
      <c r="D1195" s="45" t="e">
        <f>VLOOKUP($A1195,EVID_OSEVU!$A$1:$M$4972,4,FALSE)</f>
        <v>#N/A</v>
      </c>
      <c r="E1195" s="35"/>
      <c r="F1195" s="45" t="e">
        <f>VLOOKUP($A1195,EVID_OSEVU!$A$1:$M$4972,7,FALSE)</f>
        <v>#N/A</v>
      </c>
      <c r="G1195" s="45" t="e">
        <f>VLOOKUP($A1195,EVID_OSEVU!$A$1:$M$4972,8,FALSE)</f>
        <v>#N/A</v>
      </c>
      <c r="H1195" s="45" t="e">
        <f>VLOOKUP($A1195,EVID_OSEVU!$A$1:$M$4972,11,FALSE)</f>
        <v>#N/A</v>
      </c>
      <c r="I1195" s="58" t="e">
        <f>VLOOKUP($A1195,EVID_OSEVU!$A$1:$M$4972,11,FALSE)</f>
        <v>#N/A</v>
      </c>
      <c r="J1195" s="63" t="e">
        <f>VLOOKUP(K1195,Export6[#All],2,FALSE)</f>
        <v>#N/A</v>
      </c>
      <c r="K1195" s="32"/>
      <c r="L1195" s="33"/>
      <c r="M1195" s="67" t="e">
        <f t="shared" si="18"/>
        <v>#N/A</v>
      </c>
      <c r="N1195" s="61"/>
    </row>
    <row r="1196" spans="1:14" x14ac:dyDescent="0.2">
      <c r="A1196" s="32"/>
      <c r="B1196" s="45" t="e">
        <f>VLOOKUP($A1196,EVID_OSEVU!$A$1:$M$4972,2,FALSE)</f>
        <v>#N/A</v>
      </c>
      <c r="C1196" s="45" t="e">
        <f>VLOOKUP($A1196,EVID_OSEVU!$A$1:$M$4972,3,FALSE)</f>
        <v>#N/A</v>
      </c>
      <c r="D1196" s="45" t="e">
        <f>VLOOKUP($A1196,EVID_OSEVU!$A$1:$M$4972,4,FALSE)</f>
        <v>#N/A</v>
      </c>
      <c r="E1196" s="35"/>
      <c r="F1196" s="45" t="e">
        <f>VLOOKUP($A1196,EVID_OSEVU!$A$1:$M$4972,7,FALSE)</f>
        <v>#N/A</v>
      </c>
      <c r="G1196" s="45" t="e">
        <f>VLOOKUP($A1196,EVID_OSEVU!$A$1:$M$4972,8,FALSE)</f>
        <v>#N/A</v>
      </c>
      <c r="H1196" s="45" t="e">
        <f>VLOOKUP($A1196,EVID_OSEVU!$A$1:$M$4972,11,FALSE)</f>
        <v>#N/A</v>
      </c>
      <c r="I1196" s="58" t="e">
        <f>VLOOKUP($A1196,EVID_OSEVU!$A$1:$M$4972,11,FALSE)</f>
        <v>#N/A</v>
      </c>
      <c r="J1196" s="63" t="e">
        <f>VLOOKUP(K1196,Export6[#All],2,FALSE)</f>
        <v>#N/A</v>
      </c>
      <c r="K1196" s="32"/>
      <c r="L1196" s="33"/>
      <c r="M1196" s="67" t="e">
        <f t="shared" si="18"/>
        <v>#N/A</v>
      </c>
      <c r="N1196" s="61"/>
    </row>
    <row r="1197" spans="1:14" x14ac:dyDescent="0.2">
      <c r="A1197" s="32"/>
      <c r="B1197" s="45" t="e">
        <f>VLOOKUP($A1197,EVID_OSEVU!$A$1:$M$4972,2,FALSE)</f>
        <v>#N/A</v>
      </c>
      <c r="C1197" s="45" t="e">
        <f>VLOOKUP($A1197,EVID_OSEVU!$A$1:$M$4972,3,FALSE)</f>
        <v>#N/A</v>
      </c>
      <c r="D1197" s="45" t="e">
        <f>VLOOKUP($A1197,EVID_OSEVU!$A$1:$M$4972,4,FALSE)</f>
        <v>#N/A</v>
      </c>
      <c r="E1197" s="35"/>
      <c r="F1197" s="45" t="e">
        <f>VLOOKUP($A1197,EVID_OSEVU!$A$1:$M$4972,7,FALSE)</f>
        <v>#N/A</v>
      </c>
      <c r="G1197" s="45" t="e">
        <f>VLOOKUP($A1197,EVID_OSEVU!$A$1:$M$4972,8,FALSE)</f>
        <v>#N/A</v>
      </c>
      <c r="H1197" s="45" t="e">
        <f>VLOOKUP($A1197,EVID_OSEVU!$A$1:$M$4972,11,FALSE)</f>
        <v>#N/A</v>
      </c>
      <c r="I1197" s="58" t="e">
        <f>VLOOKUP($A1197,EVID_OSEVU!$A$1:$M$4972,11,FALSE)</f>
        <v>#N/A</v>
      </c>
      <c r="J1197" s="63" t="e">
        <f>VLOOKUP(K1197,Export6[#All],2,FALSE)</f>
        <v>#N/A</v>
      </c>
      <c r="K1197" s="32"/>
      <c r="L1197" s="33"/>
      <c r="M1197" s="67" t="e">
        <f t="shared" si="18"/>
        <v>#N/A</v>
      </c>
      <c r="N1197" s="61"/>
    </row>
    <row r="1198" spans="1:14" x14ac:dyDescent="0.2">
      <c r="A1198" s="32"/>
      <c r="B1198" s="45" t="e">
        <f>VLOOKUP($A1198,EVID_OSEVU!$A$1:$M$4972,2,FALSE)</f>
        <v>#N/A</v>
      </c>
      <c r="C1198" s="45" t="e">
        <f>VLOOKUP($A1198,EVID_OSEVU!$A$1:$M$4972,3,FALSE)</f>
        <v>#N/A</v>
      </c>
      <c r="D1198" s="45" t="e">
        <f>VLOOKUP($A1198,EVID_OSEVU!$A$1:$M$4972,4,FALSE)</f>
        <v>#N/A</v>
      </c>
      <c r="E1198" s="35"/>
      <c r="F1198" s="45" t="e">
        <f>VLOOKUP($A1198,EVID_OSEVU!$A$1:$M$4972,7,FALSE)</f>
        <v>#N/A</v>
      </c>
      <c r="G1198" s="45" t="e">
        <f>VLOOKUP($A1198,EVID_OSEVU!$A$1:$M$4972,8,FALSE)</f>
        <v>#N/A</v>
      </c>
      <c r="H1198" s="45" t="e">
        <f>VLOOKUP($A1198,EVID_OSEVU!$A$1:$M$4972,11,FALSE)</f>
        <v>#N/A</v>
      </c>
      <c r="I1198" s="58" t="e">
        <f>VLOOKUP($A1198,EVID_OSEVU!$A$1:$M$4972,11,FALSE)</f>
        <v>#N/A</v>
      </c>
      <c r="J1198" s="63" t="e">
        <f>VLOOKUP(K1198,Export6[#All],2,FALSE)</f>
        <v>#N/A</v>
      </c>
      <c r="K1198" s="32"/>
      <c r="L1198" s="33"/>
      <c r="M1198" s="67" t="e">
        <f t="shared" si="18"/>
        <v>#N/A</v>
      </c>
      <c r="N1198" s="61"/>
    </row>
    <row r="1199" spans="1:14" x14ac:dyDescent="0.2">
      <c r="A1199" s="32"/>
      <c r="B1199" s="45" t="e">
        <f>VLOOKUP($A1199,EVID_OSEVU!$A$1:$M$4972,2,FALSE)</f>
        <v>#N/A</v>
      </c>
      <c r="C1199" s="45" t="e">
        <f>VLOOKUP($A1199,EVID_OSEVU!$A$1:$M$4972,3,FALSE)</f>
        <v>#N/A</v>
      </c>
      <c r="D1199" s="45" t="e">
        <f>VLOOKUP($A1199,EVID_OSEVU!$A$1:$M$4972,4,FALSE)</f>
        <v>#N/A</v>
      </c>
      <c r="E1199" s="35"/>
      <c r="F1199" s="45" t="e">
        <f>VLOOKUP($A1199,EVID_OSEVU!$A$1:$M$4972,7,FALSE)</f>
        <v>#N/A</v>
      </c>
      <c r="G1199" s="45" t="e">
        <f>VLOOKUP($A1199,EVID_OSEVU!$A$1:$M$4972,8,FALSE)</f>
        <v>#N/A</v>
      </c>
      <c r="H1199" s="45" t="e">
        <f>VLOOKUP($A1199,EVID_OSEVU!$A$1:$M$4972,11,FALSE)</f>
        <v>#N/A</v>
      </c>
      <c r="I1199" s="58" t="e">
        <f>VLOOKUP($A1199,EVID_OSEVU!$A$1:$M$4972,11,FALSE)</f>
        <v>#N/A</v>
      </c>
      <c r="J1199" s="63" t="e">
        <f>VLOOKUP(K1199,Export6[#All],2,FALSE)</f>
        <v>#N/A</v>
      </c>
      <c r="K1199" s="32"/>
      <c r="L1199" s="33"/>
      <c r="M1199" s="67" t="e">
        <f t="shared" si="18"/>
        <v>#N/A</v>
      </c>
      <c r="N1199" s="61"/>
    </row>
    <row r="1200" spans="1:14" x14ac:dyDescent="0.2">
      <c r="A1200" s="32"/>
      <c r="B1200" s="45" t="e">
        <f>VLOOKUP($A1200,EVID_OSEVU!$A$1:$M$4972,2,FALSE)</f>
        <v>#N/A</v>
      </c>
      <c r="C1200" s="45" t="e">
        <f>VLOOKUP($A1200,EVID_OSEVU!$A$1:$M$4972,3,FALSE)</f>
        <v>#N/A</v>
      </c>
      <c r="D1200" s="45" t="e">
        <f>VLOOKUP($A1200,EVID_OSEVU!$A$1:$M$4972,4,FALSE)</f>
        <v>#N/A</v>
      </c>
      <c r="E1200" s="35"/>
      <c r="F1200" s="45" t="e">
        <f>VLOOKUP($A1200,EVID_OSEVU!$A$1:$M$4972,7,FALSE)</f>
        <v>#N/A</v>
      </c>
      <c r="G1200" s="45" t="e">
        <f>VLOOKUP($A1200,EVID_OSEVU!$A$1:$M$4972,8,FALSE)</f>
        <v>#N/A</v>
      </c>
      <c r="H1200" s="45" t="e">
        <f>VLOOKUP($A1200,EVID_OSEVU!$A$1:$M$4972,11,FALSE)</f>
        <v>#N/A</v>
      </c>
      <c r="I1200" s="58" t="e">
        <f>VLOOKUP($A1200,EVID_OSEVU!$A$1:$M$4972,11,FALSE)</f>
        <v>#N/A</v>
      </c>
      <c r="J1200" s="63" t="e">
        <f>VLOOKUP(K1200,Export6[#All],2,FALSE)</f>
        <v>#N/A</v>
      </c>
      <c r="K1200" s="32"/>
      <c r="L1200" s="33"/>
      <c r="M1200" s="67" t="e">
        <f t="shared" si="18"/>
        <v>#N/A</v>
      </c>
      <c r="N1200" s="61"/>
    </row>
    <row r="1201" spans="1:14" x14ac:dyDescent="0.2">
      <c r="A1201" s="32"/>
      <c r="B1201" s="45" t="e">
        <f>VLOOKUP($A1201,EVID_OSEVU!$A$1:$M$4972,2,FALSE)</f>
        <v>#N/A</v>
      </c>
      <c r="C1201" s="45" t="e">
        <f>VLOOKUP($A1201,EVID_OSEVU!$A$1:$M$4972,3,FALSE)</f>
        <v>#N/A</v>
      </c>
      <c r="D1201" s="45" t="e">
        <f>VLOOKUP($A1201,EVID_OSEVU!$A$1:$M$4972,4,FALSE)</f>
        <v>#N/A</v>
      </c>
      <c r="E1201" s="35"/>
      <c r="F1201" s="45" t="e">
        <f>VLOOKUP($A1201,EVID_OSEVU!$A$1:$M$4972,7,FALSE)</f>
        <v>#N/A</v>
      </c>
      <c r="G1201" s="45" t="e">
        <f>VLOOKUP($A1201,EVID_OSEVU!$A$1:$M$4972,8,FALSE)</f>
        <v>#N/A</v>
      </c>
      <c r="H1201" s="45" t="e">
        <f>VLOOKUP($A1201,EVID_OSEVU!$A$1:$M$4972,11,FALSE)</f>
        <v>#N/A</v>
      </c>
      <c r="I1201" s="58" t="e">
        <f>VLOOKUP($A1201,EVID_OSEVU!$A$1:$M$4972,11,FALSE)</f>
        <v>#N/A</v>
      </c>
      <c r="J1201" s="63" t="e">
        <f>VLOOKUP(K1201,Export6[#All],2,FALSE)</f>
        <v>#N/A</v>
      </c>
      <c r="K1201" s="32"/>
      <c r="L1201" s="33"/>
      <c r="M1201" s="67" t="e">
        <f t="shared" si="18"/>
        <v>#N/A</v>
      </c>
      <c r="N1201" s="61"/>
    </row>
    <row r="1202" spans="1:14" x14ac:dyDescent="0.2">
      <c r="A1202" s="32"/>
      <c r="B1202" s="45" t="e">
        <f>VLOOKUP($A1202,EVID_OSEVU!$A$1:$M$4972,2,FALSE)</f>
        <v>#N/A</v>
      </c>
      <c r="C1202" s="45" t="e">
        <f>VLOOKUP($A1202,EVID_OSEVU!$A$1:$M$4972,3,FALSE)</f>
        <v>#N/A</v>
      </c>
      <c r="D1202" s="45" t="e">
        <f>VLOOKUP($A1202,EVID_OSEVU!$A$1:$M$4972,4,FALSE)</f>
        <v>#N/A</v>
      </c>
      <c r="E1202" s="35"/>
      <c r="F1202" s="45" t="e">
        <f>VLOOKUP($A1202,EVID_OSEVU!$A$1:$M$4972,7,FALSE)</f>
        <v>#N/A</v>
      </c>
      <c r="G1202" s="45" t="e">
        <f>VLOOKUP($A1202,EVID_OSEVU!$A$1:$M$4972,8,FALSE)</f>
        <v>#N/A</v>
      </c>
      <c r="H1202" s="45" t="e">
        <f>VLOOKUP($A1202,EVID_OSEVU!$A$1:$M$4972,11,FALSE)</f>
        <v>#N/A</v>
      </c>
      <c r="I1202" s="58" t="e">
        <f>VLOOKUP($A1202,EVID_OSEVU!$A$1:$M$4972,11,FALSE)</f>
        <v>#N/A</v>
      </c>
      <c r="J1202" s="63" t="e">
        <f>VLOOKUP(K1202,Export6[#All],2,FALSE)</f>
        <v>#N/A</v>
      </c>
      <c r="K1202" s="32"/>
      <c r="L1202" s="33"/>
      <c r="M1202" s="67" t="e">
        <f t="shared" si="18"/>
        <v>#N/A</v>
      </c>
      <c r="N1202" s="61"/>
    </row>
    <row r="1203" spans="1:14" x14ac:dyDescent="0.2">
      <c r="A1203" s="32"/>
      <c r="B1203" s="45" t="e">
        <f>VLOOKUP($A1203,EVID_OSEVU!$A$1:$M$4972,2,FALSE)</f>
        <v>#N/A</v>
      </c>
      <c r="C1203" s="45" t="e">
        <f>VLOOKUP($A1203,EVID_OSEVU!$A$1:$M$4972,3,FALSE)</f>
        <v>#N/A</v>
      </c>
      <c r="D1203" s="45" t="e">
        <f>VLOOKUP($A1203,EVID_OSEVU!$A$1:$M$4972,4,FALSE)</f>
        <v>#N/A</v>
      </c>
      <c r="E1203" s="35"/>
      <c r="F1203" s="45" t="e">
        <f>VLOOKUP($A1203,EVID_OSEVU!$A$1:$M$4972,7,FALSE)</f>
        <v>#N/A</v>
      </c>
      <c r="G1203" s="45" t="e">
        <f>VLOOKUP($A1203,EVID_OSEVU!$A$1:$M$4972,8,FALSE)</f>
        <v>#N/A</v>
      </c>
      <c r="H1203" s="45" t="e">
        <f>VLOOKUP($A1203,EVID_OSEVU!$A$1:$M$4972,11,FALSE)</f>
        <v>#N/A</v>
      </c>
      <c r="I1203" s="58" t="e">
        <f>VLOOKUP($A1203,EVID_OSEVU!$A$1:$M$4972,11,FALSE)</f>
        <v>#N/A</v>
      </c>
      <c r="J1203" s="63" t="e">
        <f>VLOOKUP(K1203,Export6[#All],2,FALSE)</f>
        <v>#N/A</v>
      </c>
      <c r="K1203" s="32"/>
      <c r="L1203" s="33"/>
      <c r="M1203" s="67" t="e">
        <f t="shared" si="18"/>
        <v>#N/A</v>
      </c>
      <c r="N1203" s="61"/>
    </row>
    <row r="1204" spans="1:14" x14ac:dyDescent="0.2">
      <c r="A1204" s="32"/>
      <c r="B1204" s="45" t="e">
        <f>VLOOKUP($A1204,EVID_OSEVU!$A$1:$M$4972,2,FALSE)</f>
        <v>#N/A</v>
      </c>
      <c r="C1204" s="45" t="e">
        <f>VLOOKUP($A1204,EVID_OSEVU!$A$1:$M$4972,3,FALSE)</f>
        <v>#N/A</v>
      </c>
      <c r="D1204" s="45" t="e">
        <f>VLOOKUP($A1204,EVID_OSEVU!$A$1:$M$4972,4,FALSE)</f>
        <v>#N/A</v>
      </c>
      <c r="E1204" s="35"/>
      <c r="F1204" s="45" t="e">
        <f>VLOOKUP($A1204,EVID_OSEVU!$A$1:$M$4972,7,FALSE)</f>
        <v>#N/A</v>
      </c>
      <c r="G1204" s="45" t="e">
        <f>VLOOKUP($A1204,EVID_OSEVU!$A$1:$M$4972,8,FALSE)</f>
        <v>#N/A</v>
      </c>
      <c r="H1204" s="45" t="e">
        <f>VLOOKUP($A1204,EVID_OSEVU!$A$1:$M$4972,11,FALSE)</f>
        <v>#N/A</v>
      </c>
      <c r="I1204" s="58" t="e">
        <f>VLOOKUP($A1204,EVID_OSEVU!$A$1:$M$4972,11,FALSE)</f>
        <v>#N/A</v>
      </c>
      <c r="J1204" s="63" t="e">
        <f>VLOOKUP(K1204,Export6[#All],2,FALSE)</f>
        <v>#N/A</v>
      </c>
      <c r="K1204" s="32"/>
      <c r="L1204" s="33"/>
      <c r="M1204" s="67" t="e">
        <f t="shared" si="18"/>
        <v>#N/A</v>
      </c>
      <c r="N1204" s="61"/>
    </row>
    <row r="1205" spans="1:14" x14ac:dyDescent="0.2">
      <c r="A1205" s="32"/>
      <c r="B1205" s="45" t="e">
        <f>VLOOKUP($A1205,EVID_OSEVU!$A$1:$M$4972,2,FALSE)</f>
        <v>#N/A</v>
      </c>
      <c r="C1205" s="45" t="e">
        <f>VLOOKUP($A1205,EVID_OSEVU!$A$1:$M$4972,3,FALSE)</f>
        <v>#N/A</v>
      </c>
      <c r="D1205" s="45" t="e">
        <f>VLOOKUP($A1205,EVID_OSEVU!$A$1:$M$4972,4,FALSE)</f>
        <v>#N/A</v>
      </c>
      <c r="E1205" s="35"/>
      <c r="F1205" s="45" t="e">
        <f>VLOOKUP($A1205,EVID_OSEVU!$A$1:$M$4972,7,FALSE)</f>
        <v>#N/A</v>
      </c>
      <c r="G1205" s="45" t="e">
        <f>VLOOKUP($A1205,EVID_OSEVU!$A$1:$M$4972,8,FALSE)</f>
        <v>#N/A</v>
      </c>
      <c r="H1205" s="45" t="e">
        <f>VLOOKUP($A1205,EVID_OSEVU!$A$1:$M$4972,11,FALSE)</f>
        <v>#N/A</v>
      </c>
      <c r="I1205" s="58" t="e">
        <f>VLOOKUP($A1205,EVID_OSEVU!$A$1:$M$4972,11,FALSE)</f>
        <v>#N/A</v>
      </c>
      <c r="J1205" s="63" t="e">
        <f>VLOOKUP(K1205,Export6[#All],2,FALSE)</f>
        <v>#N/A</v>
      </c>
      <c r="K1205" s="32"/>
      <c r="L1205" s="33"/>
      <c r="M1205" s="67" t="e">
        <f t="shared" si="18"/>
        <v>#N/A</v>
      </c>
      <c r="N1205" s="61"/>
    </row>
    <row r="1206" spans="1:14" x14ac:dyDescent="0.2">
      <c r="A1206" s="32"/>
      <c r="B1206" s="45" t="e">
        <f>VLOOKUP($A1206,EVID_OSEVU!$A$1:$M$4972,2,FALSE)</f>
        <v>#N/A</v>
      </c>
      <c r="C1206" s="45" t="e">
        <f>VLOOKUP($A1206,EVID_OSEVU!$A$1:$M$4972,3,FALSE)</f>
        <v>#N/A</v>
      </c>
      <c r="D1206" s="45" t="e">
        <f>VLOOKUP($A1206,EVID_OSEVU!$A$1:$M$4972,4,FALSE)</f>
        <v>#N/A</v>
      </c>
      <c r="E1206" s="35"/>
      <c r="F1206" s="45" t="e">
        <f>VLOOKUP($A1206,EVID_OSEVU!$A$1:$M$4972,7,FALSE)</f>
        <v>#N/A</v>
      </c>
      <c r="G1206" s="45" t="e">
        <f>VLOOKUP($A1206,EVID_OSEVU!$A$1:$M$4972,8,FALSE)</f>
        <v>#N/A</v>
      </c>
      <c r="H1206" s="45" t="e">
        <f>VLOOKUP($A1206,EVID_OSEVU!$A$1:$M$4972,11,FALSE)</f>
        <v>#N/A</v>
      </c>
      <c r="I1206" s="58" t="e">
        <f>VLOOKUP($A1206,EVID_OSEVU!$A$1:$M$4972,11,FALSE)</f>
        <v>#N/A</v>
      </c>
      <c r="J1206" s="63" t="e">
        <f>VLOOKUP(K1206,Export6[#All],2,FALSE)</f>
        <v>#N/A</v>
      </c>
      <c r="K1206" s="32"/>
      <c r="L1206" s="33"/>
      <c r="M1206" s="67" t="e">
        <f t="shared" si="18"/>
        <v>#N/A</v>
      </c>
      <c r="N1206" s="61"/>
    </row>
    <row r="1207" spans="1:14" x14ac:dyDescent="0.2">
      <c r="A1207" s="32"/>
      <c r="B1207" s="45" t="e">
        <f>VLOOKUP($A1207,EVID_OSEVU!$A$1:$M$4972,2,FALSE)</f>
        <v>#N/A</v>
      </c>
      <c r="C1207" s="45" t="e">
        <f>VLOOKUP($A1207,EVID_OSEVU!$A$1:$M$4972,3,FALSE)</f>
        <v>#N/A</v>
      </c>
      <c r="D1207" s="45" t="e">
        <f>VLOOKUP($A1207,EVID_OSEVU!$A$1:$M$4972,4,FALSE)</f>
        <v>#N/A</v>
      </c>
      <c r="E1207" s="35"/>
      <c r="F1207" s="45" t="e">
        <f>VLOOKUP($A1207,EVID_OSEVU!$A$1:$M$4972,7,FALSE)</f>
        <v>#N/A</v>
      </c>
      <c r="G1207" s="45" t="e">
        <f>VLOOKUP($A1207,EVID_OSEVU!$A$1:$M$4972,8,FALSE)</f>
        <v>#N/A</v>
      </c>
      <c r="H1207" s="45" t="e">
        <f>VLOOKUP($A1207,EVID_OSEVU!$A$1:$M$4972,11,FALSE)</f>
        <v>#N/A</v>
      </c>
      <c r="I1207" s="58" t="e">
        <f>VLOOKUP($A1207,EVID_OSEVU!$A$1:$M$4972,11,FALSE)</f>
        <v>#N/A</v>
      </c>
      <c r="J1207" s="63" t="e">
        <f>VLOOKUP(K1207,Export6[#All],2,FALSE)</f>
        <v>#N/A</v>
      </c>
      <c r="K1207" s="32"/>
      <c r="L1207" s="33"/>
      <c r="M1207" s="67" t="e">
        <f t="shared" si="18"/>
        <v>#N/A</v>
      </c>
      <c r="N1207" s="61"/>
    </row>
    <row r="1208" spans="1:14" x14ac:dyDescent="0.2">
      <c r="A1208" s="32"/>
      <c r="B1208" s="45" t="e">
        <f>VLOOKUP($A1208,EVID_OSEVU!$A$1:$M$4972,2,FALSE)</f>
        <v>#N/A</v>
      </c>
      <c r="C1208" s="45" t="e">
        <f>VLOOKUP($A1208,EVID_OSEVU!$A$1:$M$4972,3,FALSE)</f>
        <v>#N/A</v>
      </c>
      <c r="D1208" s="45" t="e">
        <f>VLOOKUP($A1208,EVID_OSEVU!$A$1:$M$4972,4,FALSE)</f>
        <v>#N/A</v>
      </c>
      <c r="E1208" s="35"/>
      <c r="F1208" s="45" t="e">
        <f>VLOOKUP($A1208,EVID_OSEVU!$A$1:$M$4972,7,FALSE)</f>
        <v>#N/A</v>
      </c>
      <c r="G1208" s="45" t="e">
        <f>VLOOKUP($A1208,EVID_OSEVU!$A$1:$M$4972,8,FALSE)</f>
        <v>#N/A</v>
      </c>
      <c r="H1208" s="45" t="e">
        <f>VLOOKUP($A1208,EVID_OSEVU!$A$1:$M$4972,11,FALSE)</f>
        <v>#N/A</v>
      </c>
      <c r="I1208" s="58" t="e">
        <f>VLOOKUP($A1208,EVID_OSEVU!$A$1:$M$4972,11,FALSE)</f>
        <v>#N/A</v>
      </c>
      <c r="J1208" s="63" t="e">
        <f>VLOOKUP(K1208,Export6[#All],2,FALSE)</f>
        <v>#N/A</v>
      </c>
      <c r="K1208" s="32"/>
      <c r="L1208" s="33"/>
      <c r="M1208" s="67" t="e">
        <f t="shared" si="18"/>
        <v>#N/A</v>
      </c>
      <c r="N1208" s="61"/>
    </row>
    <row r="1209" spans="1:14" x14ac:dyDescent="0.2">
      <c r="A1209" s="32"/>
      <c r="B1209" s="45" t="e">
        <f>VLOOKUP($A1209,EVID_OSEVU!$A$1:$M$4972,2,FALSE)</f>
        <v>#N/A</v>
      </c>
      <c r="C1209" s="45" t="e">
        <f>VLOOKUP($A1209,EVID_OSEVU!$A$1:$M$4972,3,FALSE)</f>
        <v>#N/A</v>
      </c>
      <c r="D1209" s="45" t="e">
        <f>VLOOKUP($A1209,EVID_OSEVU!$A$1:$M$4972,4,FALSE)</f>
        <v>#N/A</v>
      </c>
      <c r="E1209" s="35"/>
      <c r="F1209" s="45" t="e">
        <f>VLOOKUP($A1209,EVID_OSEVU!$A$1:$M$4972,7,FALSE)</f>
        <v>#N/A</v>
      </c>
      <c r="G1209" s="45" t="e">
        <f>VLOOKUP($A1209,EVID_OSEVU!$A$1:$M$4972,8,FALSE)</f>
        <v>#N/A</v>
      </c>
      <c r="H1209" s="45" t="e">
        <f>VLOOKUP($A1209,EVID_OSEVU!$A$1:$M$4972,11,FALSE)</f>
        <v>#N/A</v>
      </c>
      <c r="I1209" s="58" t="e">
        <f>VLOOKUP($A1209,EVID_OSEVU!$A$1:$M$4972,11,FALSE)</f>
        <v>#N/A</v>
      </c>
      <c r="J1209" s="63" t="e">
        <f>VLOOKUP(K1209,Export6[#All],2,FALSE)</f>
        <v>#N/A</v>
      </c>
      <c r="K1209" s="32"/>
      <c r="L1209" s="33"/>
      <c r="M1209" s="67" t="e">
        <f t="shared" si="18"/>
        <v>#N/A</v>
      </c>
      <c r="N1209" s="61"/>
    </row>
    <row r="1210" spans="1:14" x14ac:dyDescent="0.2">
      <c r="A1210" s="32"/>
      <c r="B1210" s="45" t="e">
        <f>VLOOKUP($A1210,EVID_OSEVU!$A$1:$M$4972,2,FALSE)</f>
        <v>#N/A</v>
      </c>
      <c r="C1210" s="45" t="e">
        <f>VLOOKUP($A1210,EVID_OSEVU!$A$1:$M$4972,3,FALSE)</f>
        <v>#N/A</v>
      </c>
      <c r="D1210" s="45" t="e">
        <f>VLOOKUP($A1210,EVID_OSEVU!$A$1:$M$4972,4,FALSE)</f>
        <v>#N/A</v>
      </c>
      <c r="E1210" s="35"/>
      <c r="F1210" s="45" t="e">
        <f>VLOOKUP($A1210,EVID_OSEVU!$A$1:$M$4972,7,FALSE)</f>
        <v>#N/A</v>
      </c>
      <c r="G1210" s="45" t="e">
        <f>VLOOKUP($A1210,EVID_OSEVU!$A$1:$M$4972,8,FALSE)</f>
        <v>#N/A</v>
      </c>
      <c r="H1210" s="45" t="e">
        <f>VLOOKUP($A1210,EVID_OSEVU!$A$1:$M$4972,11,FALSE)</f>
        <v>#N/A</v>
      </c>
      <c r="I1210" s="58" t="e">
        <f>VLOOKUP($A1210,EVID_OSEVU!$A$1:$M$4972,11,FALSE)</f>
        <v>#N/A</v>
      </c>
      <c r="J1210" s="63" t="e">
        <f>VLOOKUP(K1210,Export6[#All],2,FALSE)</f>
        <v>#N/A</v>
      </c>
      <c r="K1210" s="32"/>
      <c r="L1210" s="33"/>
      <c r="M1210" s="67" t="e">
        <f t="shared" si="18"/>
        <v>#N/A</v>
      </c>
      <c r="N1210" s="61"/>
    </row>
    <row r="1211" spans="1:14" x14ac:dyDescent="0.2">
      <c r="A1211" s="32"/>
      <c r="B1211" s="45" t="e">
        <f>VLOOKUP($A1211,EVID_OSEVU!$A$1:$M$4972,2,FALSE)</f>
        <v>#N/A</v>
      </c>
      <c r="C1211" s="45" t="e">
        <f>VLOOKUP($A1211,EVID_OSEVU!$A$1:$M$4972,3,FALSE)</f>
        <v>#N/A</v>
      </c>
      <c r="D1211" s="45" t="e">
        <f>VLOOKUP($A1211,EVID_OSEVU!$A$1:$M$4972,4,FALSE)</f>
        <v>#N/A</v>
      </c>
      <c r="E1211" s="35"/>
      <c r="F1211" s="45" t="e">
        <f>VLOOKUP($A1211,EVID_OSEVU!$A$1:$M$4972,7,FALSE)</f>
        <v>#N/A</v>
      </c>
      <c r="G1211" s="45" t="e">
        <f>VLOOKUP($A1211,EVID_OSEVU!$A$1:$M$4972,8,FALSE)</f>
        <v>#N/A</v>
      </c>
      <c r="H1211" s="45" t="e">
        <f>VLOOKUP($A1211,EVID_OSEVU!$A$1:$M$4972,11,FALSE)</f>
        <v>#N/A</v>
      </c>
      <c r="I1211" s="58" t="e">
        <f>VLOOKUP($A1211,EVID_OSEVU!$A$1:$M$4972,11,FALSE)</f>
        <v>#N/A</v>
      </c>
      <c r="J1211" s="63" t="e">
        <f>VLOOKUP(K1211,Export6[#All],2,FALSE)</f>
        <v>#N/A</v>
      </c>
      <c r="K1211" s="32"/>
      <c r="L1211" s="33"/>
      <c r="M1211" s="67" t="e">
        <f t="shared" si="18"/>
        <v>#N/A</v>
      </c>
      <c r="N1211" s="61"/>
    </row>
    <row r="1212" spans="1:14" x14ac:dyDescent="0.2">
      <c r="A1212" s="32"/>
      <c r="B1212" s="45" t="e">
        <f>VLOOKUP($A1212,EVID_OSEVU!$A$1:$M$4972,2,FALSE)</f>
        <v>#N/A</v>
      </c>
      <c r="C1212" s="45" t="e">
        <f>VLOOKUP($A1212,EVID_OSEVU!$A$1:$M$4972,3,FALSE)</f>
        <v>#N/A</v>
      </c>
      <c r="D1212" s="45" t="e">
        <f>VLOOKUP($A1212,EVID_OSEVU!$A$1:$M$4972,4,FALSE)</f>
        <v>#N/A</v>
      </c>
      <c r="E1212" s="35"/>
      <c r="F1212" s="45" t="e">
        <f>VLOOKUP($A1212,EVID_OSEVU!$A$1:$M$4972,7,FALSE)</f>
        <v>#N/A</v>
      </c>
      <c r="G1212" s="45" t="e">
        <f>VLOOKUP($A1212,EVID_OSEVU!$A$1:$M$4972,8,FALSE)</f>
        <v>#N/A</v>
      </c>
      <c r="H1212" s="45" t="e">
        <f>VLOOKUP($A1212,EVID_OSEVU!$A$1:$M$4972,11,FALSE)</f>
        <v>#N/A</v>
      </c>
      <c r="I1212" s="58" t="e">
        <f>VLOOKUP($A1212,EVID_OSEVU!$A$1:$M$4972,11,FALSE)</f>
        <v>#N/A</v>
      </c>
      <c r="J1212" s="63" t="e">
        <f>VLOOKUP(K1212,Export6[#All],2,FALSE)</f>
        <v>#N/A</v>
      </c>
      <c r="K1212" s="32"/>
      <c r="L1212" s="33"/>
      <c r="M1212" s="67" t="e">
        <f t="shared" si="18"/>
        <v>#N/A</v>
      </c>
      <c r="N1212" s="61"/>
    </row>
    <row r="1213" spans="1:14" x14ac:dyDescent="0.2">
      <c r="A1213" s="32"/>
      <c r="B1213" s="45" t="e">
        <f>VLOOKUP($A1213,EVID_OSEVU!$A$1:$M$4972,2,FALSE)</f>
        <v>#N/A</v>
      </c>
      <c r="C1213" s="45" t="e">
        <f>VLOOKUP($A1213,EVID_OSEVU!$A$1:$M$4972,3,FALSE)</f>
        <v>#N/A</v>
      </c>
      <c r="D1213" s="45" t="e">
        <f>VLOOKUP($A1213,EVID_OSEVU!$A$1:$M$4972,4,FALSE)</f>
        <v>#N/A</v>
      </c>
      <c r="E1213" s="35"/>
      <c r="F1213" s="45" t="e">
        <f>VLOOKUP($A1213,EVID_OSEVU!$A$1:$M$4972,7,FALSE)</f>
        <v>#N/A</v>
      </c>
      <c r="G1213" s="45" t="e">
        <f>VLOOKUP($A1213,EVID_OSEVU!$A$1:$M$4972,8,FALSE)</f>
        <v>#N/A</v>
      </c>
      <c r="H1213" s="45" t="e">
        <f>VLOOKUP($A1213,EVID_OSEVU!$A$1:$M$4972,11,FALSE)</f>
        <v>#N/A</v>
      </c>
      <c r="I1213" s="58" t="e">
        <f>VLOOKUP($A1213,EVID_OSEVU!$A$1:$M$4972,11,FALSE)</f>
        <v>#N/A</v>
      </c>
      <c r="J1213" s="63" t="e">
        <f>VLOOKUP(K1213,Export6[#All],2,FALSE)</f>
        <v>#N/A</v>
      </c>
      <c r="K1213" s="32"/>
      <c r="L1213" s="33"/>
      <c r="M1213" s="67" t="e">
        <f t="shared" si="18"/>
        <v>#N/A</v>
      </c>
      <c r="N1213" s="61"/>
    </row>
    <row r="1214" spans="1:14" x14ac:dyDescent="0.2">
      <c r="A1214" s="32"/>
      <c r="B1214" s="45" t="e">
        <f>VLOOKUP($A1214,EVID_OSEVU!$A$1:$M$4972,2,FALSE)</f>
        <v>#N/A</v>
      </c>
      <c r="C1214" s="45" t="e">
        <f>VLOOKUP($A1214,EVID_OSEVU!$A$1:$M$4972,3,FALSE)</f>
        <v>#N/A</v>
      </c>
      <c r="D1214" s="45" t="e">
        <f>VLOOKUP($A1214,EVID_OSEVU!$A$1:$M$4972,4,FALSE)</f>
        <v>#N/A</v>
      </c>
      <c r="E1214" s="35"/>
      <c r="F1214" s="45" t="e">
        <f>VLOOKUP($A1214,EVID_OSEVU!$A$1:$M$4972,7,FALSE)</f>
        <v>#N/A</v>
      </c>
      <c r="G1214" s="45" t="e">
        <f>VLOOKUP($A1214,EVID_OSEVU!$A$1:$M$4972,8,FALSE)</f>
        <v>#N/A</v>
      </c>
      <c r="H1214" s="45" t="e">
        <f>VLOOKUP($A1214,EVID_OSEVU!$A$1:$M$4972,11,FALSE)</f>
        <v>#N/A</v>
      </c>
      <c r="I1214" s="58" t="e">
        <f>VLOOKUP($A1214,EVID_OSEVU!$A$1:$M$4972,11,FALSE)</f>
        <v>#N/A</v>
      </c>
      <c r="J1214" s="63" t="e">
        <f>VLOOKUP(K1214,Export6[#All],2,FALSE)</f>
        <v>#N/A</v>
      </c>
      <c r="K1214" s="32"/>
      <c r="L1214" s="33"/>
      <c r="M1214" s="67" t="e">
        <f t="shared" si="18"/>
        <v>#N/A</v>
      </c>
      <c r="N1214" s="61"/>
    </row>
    <row r="1215" spans="1:14" x14ac:dyDescent="0.2">
      <c r="A1215" s="32"/>
      <c r="B1215" s="45" t="e">
        <f>VLOOKUP($A1215,EVID_OSEVU!$A$1:$M$4972,2,FALSE)</f>
        <v>#N/A</v>
      </c>
      <c r="C1215" s="45" t="e">
        <f>VLOOKUP($A1215,EVID_OSEVU!$A$1:$M$4972,3,FALSE)</f>
        <v>#N/A</v>
      </c>
      <c r="D1215" s="45" t="e">
        <f>VLOOKUP($A1215,EVID_OSEVU!$A$1:$M$4972,4,FALSE)</f>
        <v>#N/A</v>
      </c>
      <c r="E1215" s="35"/>
      <c r="F1215" s="45" t="e">
        <f>VLOOKUP($A1215,EVID_OSEVU!$A$1:$M$4972,7,FALSE)</f>
        <v>#N/A</v>
      </c>
      <c r="G1215" s="45" t="e">
        <f>VLOOKUP($A1215,EVID_OSEVU!$A$1:$M$4972,8,FALSE)</f>
        <v>#N/A</v>
      </c>
      <c r="H1215" s="45" t="e">
        <f>VLOOKUP($A1215,EVID_OSEVU!$A$1:$M$4972,11,FALSE)</f>
        <v>#N/A</v>
      </c>
      <c r="I1215" s="58" t="e">
        <f>VLOOKUP($A1215,EVID_OSEVU!$A$1:$M$4972,11,FALSE)</f>
        <v>#N/A</v>
      </c>
      <c r="J1215" s="63" t="e">
        <f>VLOOKUP(K1215,Export6[#All],2,FALSE)</f>
        <v>#N/A</v>
      </c>
      <c r="K1215" s="32"/>
      <c r="L1215" s="33"/>
      <c r="M1215" s="67" t="e">
        <f t="shared" si="18"/>
        <v>#N/A</v>
      </c>
      <c r="N1215" s="61"/>
    </row>
    <row r="1216" spans="1:14" x14ac:dyDescent="0.2">
      <c r="A1216" s="32"/>
      <c r="B1216" s="45" t="e">
        <f>VLOOKUP($A1216,EVID_OSEVU!$A$1:$M$4972,2,FALSE)</f>
        <v>#N/A</v>
      </c>
      <c r="C1216" s="45" t="e">
        <f>VLOOKUP($A1216,EVID_OSEVU!$A$1:$M$4972,3,FALSE)</f>
        <v>#N/A</v>
      </c>
      <c r="D1216" s="45" t="e">
        <f>VLOOKUP($A1216,EVID_OSEVU!$A$1:$M$4972,4,FALSE)</f>
        <v>#N/A</v>
      </c>
      <c r="E1216" s="35"/>
      <c r="F1216" s="45" t="e">
        <f>VLOOKUP($A1216,EVID_OSEVU!$A$1:$M$4972,7,FALSE)</f>
        <v>#N/A</v>
      </c>
      <c r="G1216" s="45" t="e">
        <f>VLOOKUP($A1216,EVID_OSEVU!$A$1:$M$4972,8,FALSE)</f>
        <v>#N/A</v>
      </c>
      <c r="H1216" s="45" t="e">
        <f>VLOOKUP($A1216,EVID_OSEVU!$A$1:$M$4972,11,FALSE)</f>
        <v>#N/A</v>
      </c>
      <c r="I1216" s="58" t="e">
        <f>VLOOKUP($A1216,EVID_OSEVU!$A$1:$M$4972,11,FALSE)</f>
        <v>#N/A</v>
      </c>
      <c r="J1216" s="63" t="e">
        <f>VLOOKUP(K1216,Export6[#All],2,FALSE)</f>
        <v>#N/A</v>
      </c>
      <c r="K1216" s="32"/>
      <c r="L1216" s="33"/>
      <c r="M1216" s="67" t="e">
        <f t="shared" si="18"/>
        <v>#N/A</v>
      </c>
      <c r="N1216" s="61"/>
    </row>
    <row r="1217" spans="1:14" x14ac:dyDescent="0.2">
      <c r="A1217" s="32"/>
      <c r="B1217" s="45" t="e">
        <f>VLOOKUP($A1217,EVID_OSEVU!$A$1:$M$4972,2,FALSE)</f>
        <v>#N/A</v>
      </c>
      <c r="C1217" s="45" t="e">
        <f>VLOOKUP($A1217,EVID_OSEVU!$A$1:$M$4972,3,FALSE)</f>
        <v>#N/A</v>
      </c>
      <c r="D1217" s="45" t="e">
        <f>VLOOKUP($A1217,EVID_OSEVU!$A$1:$M$4972,4,FALSE)</f>
        <v>#N/A</v>
      </c>
      <c r="E1217" s="35"/>
      <c r="F1217" s="45" t="e">
        <f>VLOOKUP($A1217,EVID_OSEVU!$A$1:$M$4972,7,FALSE)</f>
        <v>#N/A</v>
      </c>
      <c r="G1217" s="45" t="e">
        <f>VLOOKUP($A1217,EVID_OSEVU!$A$1:$M$4972,8,FALSE)</f>
        <v>#N/A</v>
      </c>
      <c r="H1217" s="45" t="e">
        <f>VLOOKUP($A1217,EVID_OSEVU!$A$1:$M$4972,11,FALSE)</f>
        <v>#N/A</v>
      </c>
      <c r="I1217" s="58" t="e">
        <f>VLOOKUP($A1217,EVID_OSEVU!$A$1:$M$4972,11,FALSE)</f>
        <v>#N/A</v>
      </c>
      <c r="J1217" s="63" t="e">
        <f>VLOOKUP(K1217,Export6[#All],2,FALSE)</f>
        <v>#N/A</v>
      </c>
      <c r="K1217" s="32"/>
      <c r="L1217" s="33"/>
      <c r="M1217" s="67" t="e">
        <f t="shared" si="18"/>
        <v>#N/A</v>
      </c>
      <c r="N1217" s="61"/>
    </row>
    <row r="1218" spans="1:14" x14ac:dyDescent="0.2">
      <c r="A1218" s="32"/>
      <c r="B1218" s="45" t="e">
        <f>VLOOKUP($A1218,EVID_OSEVU!$A$1:$M$4972,2,FALSE)</f>
        <v>#N/A</v>
      </c>
      <c r="C1218" s="45" t="e">
        <f>VLOOKUP($A1218,EVID_OSEVU!$A$1:$M$4972,3,FALSE)</f>
        <v>#N/A</v>
      </c>
      <c r="D1218" s="45" t="e">
        <f>VLOOKUP($A1218,EVID_OSEVU!$A$1:$M$4972,4,FALSE)</f>
        <v>#N/A</v>
      </c>
      <c r="E1218" s="35"/>
      <c r="F1218" s="45" t="e">
        <f>VLOOKUP($A1218,EVID_OSEVU!$A$1:$M$4972,7,FALSE)</f>
        <v>#N/A</v>
      </c>
      <c r="G1218" s="45" t="e">
        <f>VLOOKUP($A1218,EVID_OSEVU!$A$1:$M$4972,8,FALSE)</f>
        <v>#N/A</v>
      </c>
      <c r="H1218" s="45" t="e">
        <f>VLOOKUP($A1218,EVID_OSEVU!$A$1:$M$4972,11,FALSE)</f>
        <v>#N/A</v>
      </c>
      <c r="I1218" s="58" t="e">
        <f>VLOOKUP($A1218,EVID_OSEVU!$A$1:$M$4972,11,FALSE)</f>
        <v>#N/A</v>
      </c>
      <c r="J1218" s="63" t="e">
        <f>VLOOKUP(K1218,Export6[#All],2,FALSE)</f>
        <v>#N/A</v>
      </c>
      <c r="K1218" s="32"/>
      <c r="L1218" s="33"/>
      <c r="M1218" s="67" t="e">
        <f t="shared" si="18"/>
        <v>#N/A</v>
      </c>
      <c r="N1218" s="61"/>
    </row>
    <row r="1219" spans="1:14" x14ac:dyDescent="0.2">
      <c r="A1219" s="32"/>
      <c r="B1219" s="45" t="e">
        <f>VLOOKUP($A1219,EVID_OSEVU!$A$1:$M$4972,2,FALSE)</f>
        <v>#N/A</v>
      </c>
      <c r="C1219" s="45" t="e">
        <f>VLOOKUP($A1219,EVID_OSEVU!$A$1:$M$4972,3,FALSE)</f>
        <v>#N/A</v>
      </c>
      <c r="D1219" s="45" t="e">
        <f>VLOOKUP($A1219,EVID_OSEVU!$A$1:$M$4972,4,FALSE)</f>
        <v>#N/A</v>
      </c>
      <c r="E1219" s="35"/>
      <c r="F1219" s="45" t="e">
        <f>VLOOKUP($A1219,EVID_OSEVU!$A$1:$M$4972,7,FALSE)</f>
        <v>#N/A</v>
      </c>
      <c r="G1219" s="45" t="e">
        <f>VLOOKUP($A1219,EVID_OSEVU!$A$1:$M$4972,8,FALSE)</f>
        <v>#N/A</v>
      </c>
      <c r="H1219" s="45" t="e">
        <f>VLOOKUP($A1219,EVID_OSEVU!$A$1:$M$4972,11,FALSE)</f>
        <v>#N/A</v>
      </c>
      <c r="I1219" s="58" t="e">
        <f>VLOOKUP($A1219,EVID_OSEVU!$A$1:$M$4972,11,FALSE)</f>
        <v>#N/A</v>
      </c>
      <c r="J1219" s="63" t="e">
        <f>VLOOKUP(K1219,Export6[#All],2,FALSE)</f>
        <v>#N/A</v>
      </c>
      <c r="K1219" s="32"/>
      <c r="L1219" s="33"/>
      <c r="M1219" s="67" t="e">
        <f t="shared" si="18"/>
        <v>#N/A</v>
      </c>
      <c r="N1219" s="61"/>
    </row>
    <row r="1220" spans="1:14" x14ac:dyDescent="0.2">
      <c r="A1220" s="32"/>
      <c r="B1220" s="45" t="e">
        <f>VLOOKUP($A1220,EVID_OSEVU!$A$1:$M$4972,2,FALSE)</f>
        <v>#N/A</v>
      </c>
      <c r="C1220" s="45" t="e">
        <f>VLOOKUP($A1220,EVID_OSEVU!$A$1:$M$4972,3,FALSE)</f>
        <v>#N/A</v>
      </c>
      <c r="D1220" s="45" t="e">
        <f>VLOOKUP($A1220,EVID_OSEVU!$A$1:$M$4972,4,FALSE)</f>
        <v>#N/A</v>
      </c>
      <c r="E1220" s="35"/>
      <c r="F1220" s="45" t="e">
        <f>VLOOKUP($A1220,EVID_OSEVU!$A$1:$M$4972,7,FALSE)</f>
        <v>#N/A</v>
      </c>
      <c r="G1220" s="45" t="e">
        <f>VLOOKUP($A1220,EVID_OSEVU!$A$1:$M$4972,8,FALSE)</f>
        <v>#N/A</v>
      </c>
      <c r="H1220" s="45" t="e">
        <f>VLOOKUP($A1220,EVID_OSEVU!$A$1:$M$4972,11,FALSE)</f>
        <v>#N/A</v>
      </c>
      <c r="I1220" s="58" t="e">
        <f>VLOOKUP($A1220,EVID_OSEVU!$A$1:$M$4972,11,FALSE)</f>
        <v>#N/A</v>
      </c>
      <c r="J1220" s="63" t="e">
        <f>VLOOKUP(K1220,Export6[#All],2,FALSE)</f>
        <v>#N/A</v>
      </c>
      <c r="K1220" s="32"/>
      <c r="L1220" s="33"/>
      <c r="M1220" s="67" t="e">
        <f t="shared" ref="M1220:M1283" si="19">L1220*I1220</f>
        <v>#N/A</v>
      </c>
      <c r="N1220" s="61"/>
    </row>
    <row r="1221" spans="1:14" x14ac:dyDescent="0.2">
      <c r="A1221" s="32"/>
      <c r="B1221" s="45" t="e">
        <f>VLOOKUP($A1221,EVID_OSEVU!$A$1:$M$4972,2,FALSE)</f>
        <v>#N/A</v>
      </c>
      <c r="C1221" s="45" t="e">
        <f>VLOOKUP($A1221,EVID_OSEVU!$A$1:$M$4972,3,FALSE)</f>
        <v>#N/A</v>
      </c>
      <c r="D1221" s="45" t="e">
        <f>VLOOKUP($A1221,EVID_OSEVU!$A$1:$M$4972,4,FALSE)</f>
        <v>#N/A</v>
      </c>
      <c r="E1221" s="35"/>
      <c r="F1221" s="45" t="e">
        <f>VLOOKUP($A1221,EVID_OSEVU!$A$1:$M$4972,7,FALSE)</f>
        <v>#N/A</v>
      </c>
      <c r="G1221" s="45" t="e">
        <f>VLOOKUP($A1221,EVID_OSEVU!$A$1:$M$4972,8,FALSE)</f>
        <v>#N/A</v>
      </c>
      <c r="H1221" s="45" t="e">
        <f>VLOOKUP($A1221,EVID_OSEVU!$A$1:$M$4972,11,FALSE)</f>
        <v>#N/A</v>
      </c>
      <c r="I1221" s="58" t="e">
        <f>VLOOKUP($A1221,EVID_OSEVU!$A$1:$M$4972,11,FALSE)</f>
        <v>#N/A</v>
      </c>
      <c r="J1221" s="63" t="e">
        <f>VLOOKUP(K1221,Export6[#All],2,FALSE)</f>
        <v>#N/A</v>
      </c>
      <c r="K1221" s="32"/>
      <c r="L1221" s="33"/>
      <c r="M1221" s="67" t="e">
        <f t="shared" si="19"/>
        <v>#N/A</v>
      </c>
      <c r="N1221" s="61"/>
    </row>
    <row r="1222" spans="1:14" x14ac:dyDescent="0.2">
      <c r="A1222" s="32"/>
      <c r="B1222" s="45" t="e">
        <f>VLOOKUP($A1222,EVID_OSEVU!$A$1:$M$4972,2,FALSE)</f>
        <v>#N/A</v>
      </c>
      <c r="C1222" s="45" t="e">
        <f>VLOOKUP($A1222,EVID_OSEVU!$A$1:$M$4972,3,FALSE)</f>
        <v>#N/A</v>
      </c>
      <c r="D1222" s="45" t="e">
        <f>VLOOKUP($A1222,EVID_OSEVU!$A$1:$M$4972,4,FALSE)</f>
        <v>#N/A</v>
      </c>
      <c r="E1222" s="35"/>
      <c r="F1222" s="45" t="e">
        <f>VLOOKUP($A1222,EVID_OSEVU!$A$1:$M$4972,7,FALSE)</f>
        <v>#N/A</v>
      </c>
      <c r="G1222" s="45" t="e">
        <f>VLOOKUP($A1222,EVID_OSEVU!$A$1:$M$4972,8,FALSE)</f>
        <v>#N/A</v>
      </c>
      <c r="H1222" s="45" t="e">
        <f>VLOOKUP($A1222,EVID_OSEVU!$A$1:$M$4972,11,FALSE)</f>
        <v>#N/A</v>
      </c>
      <c r="I1222" s="58" t="e">
        <f>VLOOKUP($A1222,EVID_OSEVU!$A$1:$M$4972,11,FALSE)</f>
        <v>#N/A</v>
      </c>
      <c r="J1222" s="63" t="e">
        <f>VLOOKUP(K1222,Export6[#All],2,FALSE)</f>
        <v>#N/A</v>
      </c>
      <c r="K1222" s="32"/>
      <c r="L1222" s="33"/>
      <c r="M1222" s="67" t="e">
        <f t="shared" si="19"/>
        <v>#N/A</v>
      </c>
      <c r="N1222" s="61"/>
    </row>
    <row r="1223" spans="1:14" x14ac:dyDescent="0.2">
      <c r="A1223" s="32"/>
      <c r="B1223" s="45" t="e">
        <f>VLOOKUP($A1223,EVID_OSEVU!$A$1:$M$4972,2,FALSE)</f>
        <v>#N/A</v>
      </c>
      <c r="C1223" s="45" t="e">
        <f>VLOOKUP($A1223,EVID_OSEVU!$A$1:$M$4972,3,FALSE)</f>
        <v>#N/A</v>
      </c>
      <c r="D1223" s="45" t="e">
        <f>VLOOKUP($A1223,EVID_OSEVU!$A$1:$M$4972,4,FALSE)</f>
        <v>#N/A</v>
      </c>
      <c r="E1223" s="35"/>
      <c r="F1223" s="45" t="e">
        <f>VLOOKUP($A1223,EVID_OSEVU!$A$1:$M$4972,7,FALSE)</f>
        <v>#N/A</v>
      </c>
      <c r="G1223" s="45" t="e">
        <f>VLOOKUP($A1223,EVID_OSEVU!$A$1:$M$4972,8,FALSE)</f>
        <v>#N/A</v>
      </c>
      <c r="H1223" s="45" t="e">
        <f>VLOOKUP($A1223,EVID_OSEVU!$A$1:$M$4972,11,FALSE)</f>
        <v>#N/A</v>
      </c>
      <c r="I1223" s="58" t="e">
        <f>VLOOKUP($A1223,EVID_OSEVU!$A$1:$M$4972,11,FALSE)</f>
        <v>#N/A</v>
      </c>
      <c r="J1223" s="63" t="e">
        <f>VLOOKUP(K1223,Export6[#All],2,FALSE)</f>
        <v>#N/A</v>
      </c>
      <c r="K1223" s="32"/>
      <c r="L1223" s="33"/>
      <c r="M1223" s="67" t="e">
        <f t="shared" si="19"/>
        <v>#N/A</v>
      </c>
      <c r="N1223" s="61"/>
    </row>
    <row r="1224" spans="1:14" x14ac:dyDescent="0.2">
      <c r="A1224" s="32"/>
      <c r="B1224" s="45" t="e">
        <f>VLOOKUP($A1224,EVID_OSEVU!$A$1:$M$4972,2,FALSE)</f>
        <v>#N/A</v>
      </c>
      <c r="C1224" s="45" t="e">
        <f>VLOOKUP($A1224,EVID_OSEVU!$A$1:$M$4972,3,FALSE)</f>
        <v>#N/A</v>
      </c>
      <c r="D1224" s="45" t="e">
        <f>VLOOKUP($A1224,EVID_OSEVU!$A$1:$M$4972,4,FALSE)</f>
        <v>#N/A</v>
      </c>
      <c r="E1224" s="35"/>
      <c r="F1224" s="45" t="e">
        <f>VLOOKUP($A1224,EVID_OSEVU!$A$1:$M$4972,7,FALSE)</f>
        <v>#N/A</v>
      </c>
      <c r="G1224" s="45" t="e">
        <f>VLOOKUP($A1224,EVID_OSEVU!$A$1:$M$4972,8,FALSE)</f>
        <v>#N/A</v>
      </c>
      <c r="H1224" s="45" t="e">
        <f>VLOOKUP($A1224,EVID_OSEVU!$A$1:$M$4972,11,FALSE)</f>
        <v>#N/A</v>
      </c>
      <c r="I1224" s="58" t="e">
        <f>VLOOKUP($A1224,EVID_OSEVU!$A$1:$M$4972,11,FALSE)</f>
        <v>#N/A</v>
      </c>
      <c r="J1224" s="63" t="e">
        <f>VLOOKUP(K1224,Export6[#All],2,FALSE)</f>
        <v>#N/A</v>
      </c>
      <c r="K1224" s="32"/>
      <c r="L1224" s="33"/>
      <c r="M1224" s="67" t="e">
        <f t="shared" si="19"/>
        <v>#N/A</v>
      </c>
      <c r="N1224" s="61"/>
    </row>
    <row r="1225" spans="1:14" x14ac:dyDescent="0.2">
      <c r="A1225" s="32"/>
      <c r="B1225" s="45" t="e">
        <f>VLOOKUP($A1225,EVID_OSEVU!$A$1:$M$4972,2,FALSE)</f>
        <v>#N/A</v>
      </c>
      <c r="C1225" s="45" t="e">
        <f>VLOOKUP($A1225,EVID_OSEVU!$A$1:$M$4972,3,FALSE)</f>
        <v>#N/A</v>
      </c>
      <c r="D1225" s="45" t="e">
        <f>VLOOKUP($A1225,EVID_OSEVU!$A$1:$M$4972,4,FALSE)</f>
        <v>#N/A</v>
      </c>
      <c r="E1225" s="35"/>
      <c r="F1225" s="45" t="e">
        <f>VLOOKUP($A1225,EVID_OSEVU!$A$1:$M$4972,7,FALSE)</f>
        <v>#N/A</v>
      </c>
      <c r="G1225" s="45" t="e">
        <f>VLOOKUP($A1225,EVID_OSEVU!$A$1:$M$4972,8,FALSE)</f>
        <v>#N/A</v>
      </c>
      <c r="H1225" s="45" t="e">
        <f>VLOOKUP($A1225,EVID_OSEVU!$A$1:$M$4972,11,FALSE)</f>
        <v>#N/A</v>
      </c>
      <c r="I1225" s="58" t="e">
        <f>VLOOKUP($A1225,EVID_OSEVU!$A$1:$M$4972,11,FALSE)</f>
        <v>#N/A</v>
      </c>
      <c r="J1225" s="63" t="e">
        <f>VLOOKUP(K1225,Export6[#All],2,FALSE)</f>
        <v>#N/A</v>
      </c>
      <c r="K1225" s="32"/>
      <c r="L1225" s="33"/>
      <c r="M1225" s="67" t="e">
        <f t="shared" si="19"/>
        <v>#N/A</v>
      </c>
      <c r="N1225" s="61"/>
    </row>
    <row r="1226" spans="1:14" x14ac:dyDescent="0.2">
      <c r="A1226" s="32"/>
      <c r="B1226" s="45" t="e">
        <f>VLOOKUP($A1226,EVID_OSEVU!$A$1:$M$4972,2,FALSE)</f>
        <v>#N/A</v>
      </c>
      <c r="C1226" s="45" t="e">
        <f>VLOOKUP($A1226,EVID_OSEVU!$A$1:$M$4972,3,FALSE)</f>
        <v>#N/A</v>
      </c>
      <c r="D1226" s="45" t="e">
        <f>VLOOKUP($A1226,EVID_OSEVU!$A$1:$M$4972,4,FALSE)</f>
        <v>#N/A</v>
      </c>
      <c r="E1226" s="35"/>
      <c r="F1226" s="45" t="e">
        <f>VLOOKUP($A1226,EVID_OSEVU!$A$1:$M$4972,7,FALSE)</f>
        <v>#N/A</v>
      </c>
      <c r="G1226" s="45" t="e">
        <f>VLOOKUP($A1226,EVID_OSEVU!$A$1:$M$4972,8,FALSE)</f>
        <v>#N/A</v>
      </c>
      <c r="H1226" s="45" t="e">
        <f>VLOOKUP($A1226,EVID_OSEVU!$A$1:$M$4972,11,FALSE)</f>
        <v>#N/A</v>
      </c>
      <c r="I1226" s="58" t="e">
        <f>VLOOKUP($A1226,EVID_OSEVU!$A$1:$M$4972,11,FALSE)</f>
        <v>#N/A</v>
      </c>
      <c r="J1226" s="63" t="e">
        <f>VLOOKUP(K1226,Export6[#All],2,FALSE)</f>
        <v>#N/A</v>
      </c>
      <c r="K1226" s="32"/>
      <c r="L1226" s="33"/>
      <c r="M1226" s="67" t="e">
        <f t="shared" si="19"/>
        <v>#N/A</v>
      </c>
      <c r="N1226" s="61"/>
    </row>
    <row r="1227" spans="1:14" x14ac:dyDescent="0.2">
      <c r="A1227" s="32"/>
      <c r="B1227" s="45" t="e">
        <f>VLOOKUP($A1227,EVID_OSEVU!$A$1:$M$4972,2,FALSE)</f>
        <v>#N/A</v>
      </c>
      <c r="C1227" s="45" t="e">
        <f>VLOOKUP($A1227,EVID_OSEVU!$A$1:$M$4972,3,FALSE)</f>
        <v>#N/A</v>
      </c>
      <c r="D1227" s="45" t="e">
        <f>VLOOKUP($A1227,EVID_OSEVU!$A$1:$M$4972,4,FALSE)</f>
        <v>#N/A</v>
      </c>
      <c r="E1227" s="35"/>
      <c r="F1227" s="45" t="e">
        <f>VLOOKUP($A1227,EVID_OSEVU!$A$1:$M$4972,7,FALSE)</f>
        <v>#N/A</v>
      </c>
      <c r="G1227" s="45" t="e">
        <f>VLOOKUP($A1227,EVID_OSEVU!$A$1:$M$4972,8,FALSE)</f>
        <v>#N/A</v>
      </c>
      <c r="H1227" s="45" t="e">
        <f>VLOOKUP($A1227,EVID_OSEVU!$A$1:$M$4972,11,FALSE)</f>
        <v>#N/A</v>
      </c>
      <c r="I1227" s="58" t="e">
        <f>VLOOKUP($A1227,EVID_OSEVU!$A$1:$M$4972,11,FALSE)</f>
        <v>#N/A</v>
      </c>
      <c r="J1227" s="63" t="e">
        <f>VLOOKUP(K1227,Export6[#All],2,FALSE)</f>
        <v>#N/A</v>
      </c>
      <c r="K1227" s="32"/>
      <c r="L1227" s="33"/>
      <c r="M1227" s="67" t="e">
        <f t="shared" si="19"/>
        <v>#N/A</v>
      </c>
      <c r="N1227" s="61"/>
    </row>
    <row r="1228" spans="1:14" x14ac:dyDescent="0.2">
      <c r="A1228" s="32"/>
      <c r="B1228" s="45" t="e">
        <f>VLOOKUP($A1228,EVID_OSEVU!$A$1:$M$4972,2,FALSE)</f>
        <v>#N/A</v>
      </c>
      <c r="C1228" s="45" t="e">
        <f>VLOOKUP($A1228,EVID_OSEVU!$A$1:$M$4972,3,FALSE)</f>
        <v>#N/A</v>
      </c>
      <c r="D1228" s="45" t="e">
        <f>VLOOKUP($A1228,EVID_OSEVU!$A$1:$M$4972,4,FALSE)</f>
        <v>#N/A</v>
      </c>
      <c r="E1228" s="35"/>
      <c r="F1228" s="45" t="e">
        <f>VLOOKUP($A1228,EVID_OSEVU!$A$1:$M$4972,7,FALSE)</f>
        <v>#N/A</v>
      </c>
      <c r="G1228" s="45" t="e">
        <f>VLOOKUP($A1228,EVID_OSEVU!$A$1:$M$4972,8,FALSE)</f>
        <v>#N/A</v>
      </c>
      <c r="H1228" s="45" t="e">
        <f>VLOOKUP($A1228,EVID_OSEVU!$A$1:$M$4972,11,FALSE)</f>
        <v>#N/A</v>
      </c>
      <c r="I1228" s="58" t="e">
        <f>VLOOKUP($A1228,EVID_OSEVU!$A$1:$M$4972,11,FALSE)</f>
        <v>#N/A</v>
      </c>
      <c r="J1228" s="63" t="e">
        <f>VLOOKUP(K1228,Export6[#All],2,FALSE)</f>
        <v>#N/A</v>
      </c>
      <c r="K1228" s="32"/>
      <c r="L1228" s="33"/>
      <c r="M1228" s="67" t="e">
        <f t="shared" si="19"/>
        <v>#N/A</v>
      </c>
      <c r="N1228" s="61"/>
    </row>
    <row r="1229" spans="1:14" x14ac:dyDescent="0.2">
      <c r="A1229" s="32"/>
      <c r="B1229" s="45" t="e">
        <f>VLOOKUP($A1229,EVID_OSEVU!$A$1:$M$4972,2,FALSE)</f>
        <v>#N/A</v>
      </c>
      <c r="C1229" s="45" t="e">
        <f>VLOOKUP($A1229,EVID_OSEVU!$A$1:$M$4972,3,FALSE)</f>
        <v>#N/A</v>
      </c>
      <c r="D1229" s="45" t="e">
        <f>VLOOKUP($A1229,EVID_OSEVU!$A$1:$M$4972,4,FALSE)</f>
        <v>#N/A</v>
      </c>
      <c r="E1229" s="35"/>
      <c r="F1229" s="45" t="e">
        <f>VLOOKUP($A1229,EVID_OSEVU!$A$1:$M$4972,7,FALSE)</f>
        <v>#N/A</v>
      </c>
      <c r="G1229" s="45" t="e">
        <f>VLOOKUP($A1229,EVID_OSEVU!$A$1:$M$4972,8,FALSE)</f>
        <v>#N/A</v>
      </c>
      <c r="H1229" s="45" t="e">
        <f>VLOOKUP($A1229,EVID_OSEVU!$A$1:$M$4972,11,FALSE)</f>
        <v>#N/A</v>
      </c>
      <c r="I1229" s="58" t="e">
        <f>VLOOKUP($A1229,EVID_OSEVU!$A$1:$M$4972,11,FALSE)</f>
        <v>#N/A</v>
      </c>
      <c r="J1229" s="63" t="e">
        <f>VLOOKUP(K1229,Export6[#All],2,FALSE)</f>
        <v>#N/A</v>
      </c>
      <c r="K1229" s="32"/>
      <c r="L1229" s="33"/>
      <c r="M1229" s="67" t="e">
        <f t="shared" si="19"/>
        <v>#N/A</v>
      </c>
      <c r="N1229" s="61"/>
    </row>
    <row r="1230" spans="1:14" x14ac:dyDescent="0.2">
      <c r="A1230" s="32"/>
      <c r="B1230" s="45" t="e">
        <f>VLOOKUP($A1230,EVID_OSEVU!$A$1:$M$4972,2,FALSE)</f>
        <v>#N/A</v>
      </c>
      <c r="C1230" s="45" t="e">
        <f>VLOOKUP($A1230,EVID_OSEVU!$A$1:$M$4972,3,FALSE)</f>
        <v>#N/A</v>
      </c>
      <c r="D1230" s="45" t="e">
        <f>VLOOKUP($A1230,EVID_OSEVU!$A$1:$M$4972,4,FALSE)</f>
        <v>#N/A</v>
      </c>
      <c r="E1230" s="35"/>
      <c r="F1230" s="45" t="e">
        <f>VLOOKUP($A1230,EVID_OSEVU!$A$1:$M$4972,7,FALSE)</f>
        <v>#N/A</v>
      </c>
      <c r="G1230" s="45" t="e">
        <f>VLOOKUP($A1230,EVID_OSEVU!$A$1:$M$4972,8,FALSE)</f>
        <v>#N/A</v>
      </c>
      <c r="H1230" s="45" t="e">
        <f>VLOOKUP($A1230,EVID_OSEVU!$A$1:$M$4972,11,FALSE)</f>
        <v>#N/A</v>
      </c>
      <c r="I1230" s="58" t="e">
        <f>VLOOKUP($A1230,EVID_OSEVU!$A$1:$M$4972,11,FALSE)</f>
        <v>#N/A</v>
      </c>
      <c r="J1230" s="63" t="e">
        <f>VLOOKUP(K1230,Export6[#All],2,FALSE)</f>
        <v>#N/A</v>
      </c>
      <c r="K1230" s="32"/>
      <c r="L1230" s="33"/>
      <c r="M1230" s="67" t="e">
        <f t="shared" si="19"/>
        <v>#N/A</v>
      </c>
      <c r="N1230" s="61"/>
    </row>
    <row r="1231" spans="1:14" x14ac:dyDescent="0.2">
      <c r="A1231" s="32"/>
      <c r="B1231" s="45" t="e">
        <f>VLOOKUP($A1231,EVID_OSEVU!$A$1:$M$4972,2,FALSE)</f>
        <v>#N/A</v>
      </c>
      <c r="C1231" s="45" t="e">
        <f>VLOOKUP($A1231,EVID_OSEVU!$A$1:$M$4972,3,FALSE)</f>
        <v>#N/A</v>
      </c>
      <c r="D1231" s="45" t="e">
        <f>VLOOKUP($A1231,EVID_OSEVU!$A$1:$M$4972,4,FALSE)</f>
        <v>#N/A</v>
      </c>
      <c r="E1231" s="35"/>
      <c r="F1231" s="45" t="e">
        <f>VLOOKUP($A1231,EVID_OSEVU!$A$1:$M$4972,7,FALSE)</f>
        <v>#N/A</v>
      </c>
      <c r="G1231" s="45" t="e">
        <f>VLOOKUP($A1231,EVID_OSEVU!$A$1:$M$4972,8,FALSE)</f>
        <v>#N/A</v>
      </c>
      <c r="H1231" s="45" t="e">
        <f>VLOOKUP($A1231,EVID_OSEVU!$A$1:$M$4972,11,FALSE)</f>
        <v>#N/A</v>
      </c>
      <c r="I1231" s="58" t="e">
        <f>VLOOKUP($A1231,EVID_OSEVU!$A$1:$M$4972,11,FALSE)</f>
        <v>#N/A</v>
      </c>
      <c r="J1231" s="63" t="e">
        <f>VLOOKUP(K1231,Export6[#All],2,FALSE)</f>
        <v>#N/A</v>
      </c>
      <c r="K1231" s="32"/>
      <c r="L1231" s="33"/>
      <c r="M1231" s="67" t="e">
        <f t="shared" si="19"/>
        <v>#N/A</v>
      </c>
      <c r="N1231" s="61"/>
    </row>
    <row r="1232" spans="1:14" x14ac:dyDescent="0.2">
      <c r="A1232" s="32"/>
      <c r="B1232" s="45" t="e">
        <f>VLOOKUP($A1232,EVID_OSEVU!$A$1:$M$4972,2,FALSE)</f>
        <v>#N/A</v>
      </c>
      <c r="C1232" s="45" t="e">
        <f>VLOOKUP($A1232,EVID_OSEVU!$A$1:$M$4972,3,FALSE)</f>
        <v>#N/A</v>
      </c>
      <c r="D1232" s="45" t="e">
        <f>VLOOKUP($A1232,EVID_OSEVU!$A$1:$M$4972,4,FALSE)</f>
        <v>#N/A</v>
      </c>
      <c r="E1232" s="35"/>
      <c r="F1232" s="45" t="e">
        <f>VLOOKUP($A1232,EVID_OSEVU!$A$1:$M$4972,7,FALSE)</f>
        <v>#N/A</v>
      </c>
      <c r="G1232" s="45" t="e">
        <f>VLOOKUP($A1232,EVID_OSEVU!$A$1:$M$4972,8,FALSE)</f>
        <v>#N/A</v>
      </c>
      <c r="H1232" s="45" t="e">
        <f>VLOOKUP($A1232,EVID_OSEVU!$A$1:$M$4972,11,FALSE)</f>
        <v>#N/A</v>
      </c>
      <c r="I1232" s="58" t="e">
        <f>VLOOKUP($A1232,EVID_OSEVU!$A$1:$M$4972,11,FALSE)</f>
        <v>#N/A</v>
      </c>
      <c r="J1232" s="63" t="e">
        <f>VLOOKUP(K1232,Export6[#All],2,FALSE)</f>
        <v>#N/A</v>
      </c>
      <c r="K1232" s="32"/>
      <c r="L1232" s="33"/>
      <c r="M1232" s="67" t="e">
        <f t="shared" si="19"/>
        <v>#N/A</v>
      </c>
      <c r="N1232" s="61"/>
    </row>
    <row r="1233" spans="1:14" x14ac:dyDescent="0.2">
      <c r="A1233" s="32"/>
      <c r="B1233" s="45" t="e">
        <f>VLOOKUP($A1233,EVID_OSEVU!$A$1:$M$4972,2,FALSE)</f>
        <v>#N/A</v>
      </c>
      <c r="C1233" s="45" t="e">
        <f>VLOOKUP($A1233,EVID_OSEVU!$A$1:$M$4972,3,FALSE)</f>
        <v>#N/A</v>
      </c>
      <c r="D1233" s="45" t="e">
        <f>VLOOKUP($A1233,EVID_OSEVU!$A$1:$M$4972,4,FALSE)</f>
        <v>#N/A</v>
      </c>
      <c r="E1233" s="35"/>
      <c r="F1233" s="45" t="e">
        <f>VLOOKUP($A1233,EVID_OSEVU!$A$1:$M$4972,7,FALSE)</f>
        <v>#N/A</v>
      </c>
      <c r="G1233" s="45" t="e">
        <f>VLOOKUP($A1233,EVID_OSEVU!$A$1:$M$4972,8,FALSE)</f>
        <v>#N/A</v>
      </c>
      <c r="H1233" s="45" t="e">
        <f>VLOOKUP($A1233,EVID_OSEVU!$A$1:$M$4972,11,FALSE)</f>
        <v>#N/A</v>
      </c>
      <c r="I1233" s="58" t="e">
        <f>VLOOKUP($A1233,EVID_OSEVU!$A$1:$M$4972,11,FALSE)</f>
        <v>#N/A</v>
      </c>
      <c r="J1233" s="63" t="e">
        <f>VLOOKUP(K1233,Export6[#All],2,FALSE)</f>
        <v>#N/A</v>
      </c>
      <c r="K1233" s="32"/>
      <c r="L1233" s="33"/>
      <c r="M1233" s="67" t="e">
        <f t="shared" si="19"/>
        <v>#N/A</v>
      </c>
      <c r="N1233" s="61"/>
    </row>
    <row r="1234" spans="1:14" x14ac:dyDescent="0.2">
      <c r="A1234" s="32"/>
      <c r="B1234" s="45" t="e">
        <f>VLOOKUP($A1234,EVID_OSEVU!$A$1:$M$4972,2,FALSE)</f>
        <v>#N/A</v>
      </c>
      <c r="C1234" s="45" t="e">
        <f>VLOOKUP($A1234,EVID_OSEVU!$A$1:$M$4972,3,FALSE)</f>
        <v>#N/A</v>
      </c>
      <c r="D1234" s="45" t="e">
        <f>VLOOKUP($A1234,EVID_OSEVU!$A$1:$M$4972,4,FALSE)</f>
        <v>#N/A</v>
      </c>
      <c r="E1234" s="35"/>
      <c r="F1234" s="45" t="e">
        <f>VLOOKUP($A1234,EVID_OSEVU!$A$1:$M$4972,7,FALSE)</f>
        <v>#N/A</v>
      </c>
      <c r="G1234" s="45" t="e">
        <f>VLOOKUP($A1234,EVID_OSEVU!$A$1:$M$4972,8,FALSE)</f>
        <v>#N/A</v>
      </c>
      <c r="H1234" s="45" t="e">
        <f>VLOOKUP($A1234,EVID_OSEVU!$A$1:$M$4972,11,FALSE)</f>
        <v>#N/A</v>
      </c>
      <c r="I1234" s="58" t="e">
        <f>VLOOKUP($A1234,EVID_OSEVU!$A$1:$M$4972,11,FALSE)</f>
        <v>#N/A</v>
      </c>
      <c r="J1234" s="63" t="e">
        <f>VLOOKUP(K1234,Export6[#All],2,FALSE)</f>
        <v>#N/A</v>
      </c>
      <c r="K1234" s="32"/>
      <c r="L1234" s="33"/>
      <c r="M1234" s="67" t="e">
        <f t="shared" si="19"/>
        <v>#N/A</v>
      </c>
      <c r="N1234" s="61"/>
    </row>
    <row r="1235" spans="1:14" x14ac:dyDescent="0.2">
      <c r="A1235" s="32"/>
      <c r="B1235" s="45" t="e">
        <f>VLOOKUP($A1235,EVID_OSEVU!$A$1:$M$4972,2,FALSE)</f>
        <v>#N/A</v>
      </c>
      <c r="C1235" s="45" t="e">
        <f>VLOOKUP($A1235,EVID_OSEVU!$A$1:$M$4972,3,FALSE)</f>
        <v>#N/A</v>
      </c>
      <c r="D1235" s="45" t="e">
        <f>VLOOKUP($A1235,EVID_OSEVU!$A$1:$M$4972,4,FALSE)</f>
        <v>#N/A</v>
      </c>
      <c r="E1235" s="35"/>
      <c r="F1235" s="45" t="e">
        <f>VLOOKUP($A1235,EVID_OSEVU!$A$1:$M$4972,7,FALSE)</f>
        <v>#N/A</v>
      </c>
      <c r="G1235" s="45" t="e">
        <f>VLOOKUP($A1235,EVID_OSEVU!$A$1:$M$4972,8,FALSE)</f>
        <v>#N/A</v>
      </c>
      <c r="H1235" s="45" t="e">
        <f>VLOOKUP($A1235,EVID_OSEVU!$A$1:$M$4972,11,FALSE)</f>
        <v>#N/A</v>
      </c>
      <c r="I1235" s="58" t="e">
        <f>VLOOKUP($A1235,EVID_OSEVU!$A$1:$M$4972,11,FALSE)</f>
        <v>#N/A</v>
      </c>
      <c r="J1235" s="63" t="e">
        <f>VLOOKUP(K1235,Export6[#All],2,FALSE)</f>
        <v>#N/A</v>
      </c>
      <c r="K1235" s="32"/>
      <c r="L1235" s="33"/>
      <c r="M1235" s="67" t="e">
        <f t="shared" si="19"/>
        <v>#N/A</v>
      </c>
      <c r="N1235" s="61"/>
    </row>
    <row r="1236" spans="1:14" x14ac:dyDescent="0.2">
      <c r="A1236" s="32"/>
      <c r="B1236" s="45" t="e">
        <f>VLOOKUP($A1236,EVID_OSEVU!$A$1:$M$4972,2,FALSE)</f>
        <v>#N/A</v>
      </c>
      <c r="C1236" s="45" t="e">
        <f>VLOOKUP($A1236,EVID_OSEVU!$A$1:$M$4972,3,FALSE)</f>
        <v>#N/A</v>
      </c>
      <c r="D1236" s="45" t="e">
        <f>VLOOKUP($A1236,EVID_OSEVU!$A$1:$M$4972,4,FALSE)</f>
        <v>#N/A</v>
      </c>
      <c r="E1236" s="35"/>
      <c r="F1236" s="45" t="e">
        <f>VLOOKUP($A1236,EVID_OSEVU!$A$1:$M$4972,7,FALSE)</f>
        <v>#N/A</v>
      </c>
      <c r="G1236" s="45" t="e">
        <f>VLOOKUP($A1236,EVID_OSEVU!$A$1:$M$4972,8,FALSE)</f>
        <v>#N/A</v>
      </c>
      <c r="H1236" s="45" t="e">
        <f>VLOOKUP($A1236,EVID_OSEVU!$A$1:$M$4972,11,FALSE)</f>
        <v>#N/A</v>
      </c>
      <c r="I1236" s="58" t="e">
        <f>VLOOKUP($A1236,EVID_OSEVU!$A$1:$M$4972,11,FALSE)</f>
        <v>#N/A</v>
      </c>
      <c r="J1236" s="63" t="e">
        <f>VLOOKUP(K1236,Export6[#All],2,FALSE)</f>
        <v>#N/A</v>
      </c>
      <c r="K1236" s="32"/>
      <c r="L1236" s="33"/>
      <c r="M1236" s="67" t="e">
        <f t="shared" si="19"/>
        <v>#N/A</v>
      </c>
      <c r="N1236" s="61"/>
    </row>
    <row r="1237" spans="1:14" x14ac:dyDescent="0.2">
      <c r="A1237" s="32"/>
      <c r="B1237" s="45" t="e">
        <f>VLOOKUP($A1237,EVID_OSEVU!$A$1:$M$4972,2,FALSE)</f>
        <v>#N/A</v>
      </c>
      <c r="C1237" s="45" t="e">
        <f>VLOOKUP($A1237,EVID_OSEVU!$A$1:$M$4972,3,FALSE)</f>
        <v>#N/A</v>
      </c>
      <c r="D1237" s="45" t="e">
        <f>VLOOKUP($A1237,EVID_OSEVU!$A$1:$M$4972,4,FALSE)</f>
        <v>#N/A</v>
      </c>
      <c r="E1237" s="35"/>
      <c r="F1237" s="45" t="e">
        <f>VLOOKUP($A1237,EVID_OSEVU!$A$1:$M$4972,7,FALSE)</f>
        <v>#N/A</v>
      </c>
      <c r="G1237" s="45" t="e">
        <f>VLOOKUP($A1237,EVID_OSEVU!$A$1:$M$4972,8,FALSE)</f>
        <v>#N/A</v>
      </c>
      <c r="H1237" s="45" t="e">
        <f>VLOOKUP($A1237,EVID_OSEVU!$A$1:$M$4972,11,FALSE)</f>
        <v>#N/A</v>
      </c>
      <c r="I1237" s="58" t="e">
        <f>VLOOKUP($A1237,EVID_OSEVU!$A$1:$M$4972,11,FALSE)</f>
        <v>#N/A</v>
      </c>
      <c r="J1237" s="63" t="e">
        <f>VLOOKUP(K1237,Export6[#All],2,FALSE)</f>
        <v>#N/A</v>
      </c>
      <c r="K1237" s="32"/>
      <c r="L1237" s="33"/>
      <c r="M1237" s="67" t="e">
        <f t="shared" si="19"/>
        <v>#N/A</v>
      </c>
      <c r="N1237" s="61"/>
    </row>
    <row r="1238" spans="1:14" x14ac:dyDescent="0.2">
      <c r="A1238" s="32"/>
      <c r="B1238" s="45" t="e">
        <f>VLOOKUP($A1238,EVID_OSEVU!$A$1:$M$4972,2,FALSE)</f>
        <v>#N/A</v>
      </c>
      <c r="C1238" s="45" t="e">
        <f>VLOOKUP($A1238,EVID_OSEVU!$A$1:$M$4972,3,FALSE)</f>
        <v>#N/A</v>
      </c>
      <c r="D1238" s="45" t="e">
        <f>VLOOKUP($A1238,EVID_OSEVU!$A$1:$M$4972,4,FALSE)</f>
        <v>#N/A</v>
      </c>
      <c r="E1238" s="35"/>
      <c r="F1238" s="45" t="e">
        <f>VLOOKUP($A1238,EVID_OSEVU!$A$1:$M$4972,7,FALSE)</f>
        <v>#N/A</v>
      </c>
      <c r="G1238" s="45" t="e">
        <f>VLOOKUP($A1238,EVID_OSEVU!$A$1:$M$4972,8,FALSE)</f>
        <v>#N/A</v>
      </c>
      <c r="H1238" s="45" t="e">
        <f>VLOOKUP($A1238,EVID_OSEVU!$A$1:$M$4972,11,FALSE)</f>
        <v>#N/A</v>
      </c>
      <c r="I1238" s="58" t="e">
        <f>VLOOKUP($A1238,EVID_OSEVU!$A$1:$M$4972,11,FALSE)</f>
        <v>#N/A</v>
      </c>
      <c r="J1238" s="63" t="e">
        <f>VLOOKUP(K1238,Export6[#All],2,FALSE)</f>
        <v>#N/A</v>
      </c>
      <c r="K1238" s="32"/>
      <c r="L1238" s="33"/>
      <c r="M1238" s="67" t="e">
        <f t="shared" si="19"/>
        <v>#N/A</v>
      </c>
      <c r="N1238" s="61"/>
    </row>
    <row r="1239" spans="1:14" x14ac:dyDescent="0.2">
      <c r="A1239" s="32"/>
      <c r="B1239" s="45" t="e">
        <f>VLOOKUP($A1239,EVID_OSEVU!$A$1:$M$4972,2,FALSE)</f>
        <v>#N/A</v>
      </c>
      <c r="C1239" s="45" t="e">
        <f>VLOOKUP($A1239,EVID_OSEVU!$A$1:$M$4972,3,FALSE)</f>
        <v>#N/A</v>
      </c>
      <c r="D1239" s="45" t="e">
        <f>VLOOKUP($A1239,EVID_OSEVU!$A$1:$M$4972,4,FALSE)</f>
        <v>#N/A</v>
      </c>
      <c r="E1239" s="35"/>
      <c r="F1239" s="45" t="e">
        <f>VLOOKUP($A1239,EVID_OSEVU!$A$1:$M$4972,7,FALSE)</f>
        <v>#N/A</v>
      </c>
      <c r="G1239" s="45" t="e">
        <f>VLOOKUP($A1239,EVID_OSEVU!$A$1:$M$4972,8,FALSE)</f>
        <v>#N/A</v>
      </c>
      <c r="H1239" s="45" t="e">
        <f>VLOOKUP($A1239,EVID_OSEVU!$A$1:$M$4972,11,FALSE)</f>
        <v>#N/A</v>
      </c>
      <c r="I1239" s="58" t="e">
        <f>VLOOKUP($A1239,EVID_OSEVU!$A$1:$M$4972,11,FALSE)</f>
        <v>#N/A</v>
      </c>
      <c r="J1239" s="63" t="e">
        <f>VLOOKUP(K1239,Export6[#All],2,FALSE)</f>
        <v>#N/A</v>
      </c>
      <c r="K1239" s="32"/>
      <c r="L1239" s="33"/>
      <c r="M1239" s="67" t="e">
        <f t="shared" si="19"/>
        <v>#N/A</v>
      </c>
      <c r="N1239" s="61"/>
    </row>
    <row r="1240" spans="1:14" x14ac:dyDescent="0.2">
      <c r="A1240" s="32"/>
      <c r="B1240" s="45" t="e">
        <f>VLOOKUP($A1240,EVID_OSEVU!$A$1:$M$4972,2,FALSE)</f>
        <v>#N/A</v>
      </c>
      <c r="C1240" s="45" t="e">
        <f>VLOOKUP($A1240,EVID_OSEVU!$A$1:$M$4972,3,FALSE)</f>
        <v>#N/A</v>
      </c>
      <c r="D1240" s="45" t="e">
        <f>VLOOKUP($A1240,EVID_OSEVU!$A$1:$M$4972,4,FALSE)</f>
        <v>#N/A</v>
      </c>
      <c r="E1240" s="35"/>
      <c r="F1240" s="45" t="e">
        <f>VLOOKUP($A1240,EVID_OSEVU!$A$1:$M$4972,7,FALSE)</f>
        <v>#N/A</v>
      </c>
      <c r="G1240" s="45" t="e">
        <f>VLOOKUP($A1240,EVID_OSEVU!$A$1:$M$4972,8,FALSE)</f>
        <v>#N/A</v>
      </c>
      <c r="H1240" s="45" t="e">
        <f>VLOOKUP($A1240,EVID_OSEVU!$A$1:$M$4972,11,FALSE)</f>
        <v>#N/A</v>
      </c>
      <c r="I1240" s="58" t="e">
        <f>VLOOKUP($A1240,EVID_OSEVU!$A$1:$M$4972,11,FALSE)</f>
        <v>#N/A</v>
      </c>
      <c r="J1240" s="63" t="e">
        <f>VLOOKUP(K1240,Export6[#All],2,FALSE)</f>
        <v>#N/A</v>
      </c>
      <c r="K1240" s="32"/>
      <c r="L1240" s="33"/>
      <c r="M1240" s="67" t="e">
        <f t="shared" si="19"/>
        <v>#N/A</v>
      </c>
      <c r="N1240" s="61"/>
    </row>
    <row r="1241" spans="1:14" x14ac:dyDescent="0.2">
      <c r="A1241" s="32"/>
      <c r="B1241" s="45" t="e">
        <f>VLOOKUP($A1241,EVID_OSEVU!$A$1:$M$4972,2,FALSE)</f>
        <v>#N/A</v>
      </c>
      <c r="C1241" s="45" t="e">
        <f>VLOOKUP($A1241,EVID_OSEVU!$A$1:$M$4972,3,FALSE)</f>
        <v>#N/A</v>
      </c>
      <c r="D1241" s="45" t="e">
        <f>VLOOKUP($A1241,EVID_OSEVU!$A$1:$M$4972,4,FALSE)</f>
        <v>#N/A</v>
      </c>
      <c r="E1241" s="35"/>
      <c r="F1241" s="45" t="e">
        <f>VLOOKUP($A1241,EVID_OSEVU!$A$1:$M$4972,7,FALSE)</f>
        <v>#N/A</v>
      </c>
      <c r="G1241" s="45" t="e">
        <f>VLOOKUP($A1241,EVID_OSEVU!$A$1:$M$4972,8,FALSE)</f>
        <v>#N/A</v>
      </c>
      <c r="H1241" s="45" t="e">
        <f>VLOOKUP($A1241,EVID_OSEVU!$A$1:$M$4972,11,FALSE)</f>
        <v>#N/A</v>
      </c>
      <c r="I1241" s="58" t="e">
        <f>VLOOKUP($A1241,EVID_OSEVU!$A$1:$M$4972,11,FALSE)</f>
        <v>#N/A</v>
      </c>
      <c r="J1241" s="63" t="e">
        <f>VLOOKUP(K1241,Export6[#All],2,FALSE)</f>
        <v>#N/A</v>
      </c>
      <c r="K1241" s="32"/>
      <c r="L1241" s="33"/>
      <c r="M1241" s="67" t="e">
        <f t="shared" si="19"/>
        <v>#N/A</v>
      </c>
      <c r="N1241" s="61"/>
    </row>
    <row r="1242" spans="1:14" x14ac:dyDescent="0.2">
      <c r="A1242" s="32"/>
      <c r="B1242" s="45" t="e">
        <f>VLOOKUP($A1242,EVID_OSEVU!$A$1:$M$4972,2,FALSE)</f>
        <v>#N/A</v>
      </c>
      <c r="C1242" s="45" t="e">
        <f>VLOOKUP($A1242,EVID_OSEVU!$A$1:$M$4972,3,FALSE)</f>
        <v>#N/A</v>
      </c>
      <c r="D1242" s="45" t="e">
        <f>VLOOKUP($A1242,EVID_OSEVU!$A$1:$M$4972,4,FALSE)</f>
        <v>#N/A</v>
      </c>
      <c r="E1242" s="35"/>
      <c r="F1242" s="45" t="e">
        <f>VLOOKUP($A1242,EVID_OSEVU!$A$1:$M$4972,7,FALSE)</f>
        <v>#N/A</v>
      </c>
      <c r="G1242" s="45" t="e">
        <f>VLOOKUP($A1242,EVID_OSEVU!$A$1:$M$4972,8,FALSE)</f>
        <v>#N/A</v>
      </c>
      <c r="H1242" s="45" t="e">
        <f>VLOOKUP($A1242,EVID_OSEVU!$A$1:$M$4972,11,FALSE)</f>
        <v>#N/A</v>
      </c>
      <c r="I1242" s="58" t="e">
        <f>VLOOKUP($A1242,EVID_OSEVU!$A$1:$M$4972,11,FALSE)</f>
        <v>#N/A</v>
      </c>
      <c r="J1242" s="63" t="e">
        <f>VLOOKUP(K1242,Export6[#All],2,FALSE)</f>
        <v>#N/A</v>
      </c>
      <c r="K1242" s="32"/>
      <c r="L1242" s="33"/>
      <c r="M1242" s="67" t="e">
        <f t="shared" si="19"/>
        <v>#N/A</v>
      </c>
      <c r="N1242" s="61"/>
    </row>
    <row r="1243" spans="1:14" x14ac:dyDescent="0.2">
      <c r="A1243" s="32"/>
      <c r="B1243" s="45" t="e">
        <f>VLOOKUP($A1243,EVID_OSEVU!$A$1:$M$4972,2,FALSE)</f>
        <v>#N/A</v>
      </c>
      <c r="C1243" s="45" t="e">
        <f>VLOOKUP($A1243,EVID_OSEVU!$A$1:$M$4972,3,FALSE)</f>
        <v>#N/A</v>
      </c>
      <c r="D1243" s="45" t="e">
        <f>VLOOKUP($A1243,EVID_OSEVU!$A$1:$M$4972,4,FALSE)</f>
        <v>#N/A</v>
      </c>
      <c r="E1243" s="35"/>
      <c r="F1243" s="45" t="e">
        <f>VLOOKUP($A1243,EVID_OSEVU!$A$1:$M$4972,7,FALSE)</f>
        <v>#N/A</v>
      </c>
      <c r="G1243" s="45" t="e">
        <f>VLOOKUP($A1243,EVID_OSEVU!$A$1:$M$4972,8,FALSE)</f>
        <v>#N/A</v>
      </c>
      <c r="H1243" s="45" t="e">
        <f>VLOOKUP($A1243,EVID_OSEVU!$A$1:$M$4972,11,FALSE)</f>
        <v>#N/A</v>
      </c>
      <c r="I1243" s="58" t="e">
        <f>VLOOKUP($A1243,EVID_OSEVU!$A$1:$M$4972,11,FALSE)</f>
        <v>#N/A</v>
      </c>
      <c r="J1243" s="63" t="e">
        <f>VLOOKUP(K1243,Export6[#All],2,FALSE)</f>
        <v>#N/A</v>
      </c>
      <c r="K1243" s="32"/>
      <c r="L1243" s="33"/>
      <c r="M1243" s="67" t="e">
        <f t="shared" si="19"/>
        <v>#N/A</v>
      </c>
      <c r="N1243" s="61"/>
    </row>
    <row r="1244" spans="1:14" x14ac:dyDescent="0.2">
      <c r="A1244" s="32"/>
      <c r="B1244" s="45" t="e">
        <f>VLOOKUP($A1244,EVID_OSEVU!$A$1:$M$4972,2,FALSE)</f>
        <v>#N/A</v>
      </c>
      <c r="C1244" s="45" t="e">
        <f>VLOOKUP($A1244,EVID_OSEVU!$A$1:$M$4972,3,FALSE)</f>
        <v>#N/A</v>
      </c>
      <c r="D1244" s="45" t="e">
        <f>VLOOKUP($A1244,EVID_OSEVU!$A$1:$M$4972,4,FALSE)</f>
        <v>#N/A</v>
      </c>
      <c r="E1244" s="35"/>
      <c r="F1244" s="45" t="e">
        <f>VLOOKUP($A1244,EVID_OSEVU!$A$1:$M$4972,7,FALSE)</f>
        <v>#N/A</v>
      </c>
      <c r="G1244" s="45" t="e">
        <f>VLOOKUP($A1244,EVID_OSEVU!$A$1:$M$4972,8,FALSE)</f>
        <v>#N/A</v>
      </c>
      <c r="H1244" s="45" t="e">
        <f>VLOOKUP($A1244,EVID_OSEVU!$A$1:$M$4972,11,FALSE)</f>
        <v>#N/A</v>
      </c>
      <c r="I1244" s="58" t="e">
        <f>VLOOKUP($A1244,EVID_OSEVU!$A$1:$M$4972,11,FALSE)</f>
        <v>#N/A</v>
      </c>
      <c r="J1244" s="63" t="e">
        <f>VLOOKUP(K1244,Export6[#All],2,FALSE)</f>
        <v>#N/A</v>
      </c>
      <c r="K1244" s="32"/>
      <c r="L1244" s="33"/>
      <c r="M1244" s="67" t="e">
        <f t="shared" si="19"/>
        <v>#N/A</v>
      </c>
      <c r="N1244" s="61"/>
    </row>
    <row r="1245" spans="1:14" x14ac:dyDescent="0.2">
      <c r="A1245" s="32"/>
      <c r="B1245" s="45" t="e">
        <f>VLOOKUP($A1245,EVID_OSEVU!$A$1:$M$4972,2,FALSE)</f>
        <v>#N/A</v>
      </c>
      <c r="C1245" s="45" t="e">
        <f>VLOOKUP($A1245,EVID_OSEVU!$A$1:$M$4972,3,FALSE)</f>
        <v>#N/A</v>
      </c>
      <c r="D1245" s="45" t="e">
        <f>VLOOKUP($A1245,EVID_OSEVU!$A$1:$M$4972,4,FALSE)</f>
        <v>#N/A</v>
      </c>
      <c r="E1245" s="35"/>
      <c r="F1245" s="45" t="e">
        <f>VLOOKUP($A1245,EVID_OSEVU!$A$1:$M$4972,7,FALSE)</f>
        <v>#N/A</v>
      </c>
      <c r="G1245" s="45" t="e">
        <f>VLOOKUP($A1245,EVID_OSEVU!$A$1:$M$4972,8,FALSE)</f>
        <v>#N/A</v>
      </c>
      <c r="H1245" s="45" t="e">
        <f>VLOOKUP($A1245,EVID_OSEVU!$A$1:$M$4972,11,FALSE)</f>
        <v>#N/A</v>
      </c>
      <c r="I1245" s="58" t="e">
        <f>VLOOKUP($A1245,EVID_OSEVU!$A$1:$M$4972,11,FALSE)</f>
        <v>#N/A</v>
      </c>
      <c r="J1245" s="63" t="e">
        <f>VLOOKUP(K1245,Export6[#All],2,FALSE)</f>
        <v>#N/A</v>
      </c>
      <c r="K1245" s="32"/>
      <c r="L1245" s="33"/>
      <c r="M1245" s="67" t="e">
        <f t="shared" si="19"/>
        <v>#N/A</v>
      </c>
      <c r="N1245" s="61"/>
    </row>
    <row r="1246" spans="1:14" x14ac:dyDescent="0.2">
      <c r="A1246" s="32"/>
      <c r="B1246" s="45" t="e">
        <f>VLOOKUP($A1246,EVID_OSEVU!$A$1:$M$4972,2,FALSE)</f>
        <v>#N/A</v>
      </c>
      <c r="C1246" s="45" t="e">
        <f>VLOOKUP($A1246,EVID_OSEVU!$A$1:$M$4972,3,FALSE)</f>
        <v>#N/A</v>
      </c>
      <c r="D1246" s="45" t="e">
        <f>VLOOKUP($A1246,EVID_OSEVU!$A$1:$M$4972,4,FALSE)</f>
        <v>#N/A</v>
      </c>
      <c r="E1246" s="35"/>
      <c r="F1246" s="45" t="e">
        <f>VLOOKUP($A1246,EVID_OSEVU!$A$1:$M$4972,7,FALSE)</f>
        <v>#N/A</v>
      </c>
      <c r="G1246" s="45" t="e">
        <f>VLOOKUP($A1246,EVID_OSEVU!$A$1:$M$4972,8,FALSE)</f>
        <v>#N/A</v>
      </c>
      <c r="H1246" s="45" t="e">
        <f>VLOOKUP($A1246,EVID_OSEVU!$A$1:$M$4972,11,FALSE)</f>
        <v>#N/A</v>
      </c>
      <c r="I1246" s="58" t="e">
        <f>VLOOKUP($A1246,EVID_OSEVU!$A$1:$M$4972,11,FALSE)</f>
        <v>#N/A</v>
      </c>
      <c r="J1246" s="63" t="e">
        <f>VLOOKUP(K1246,Export6[#All],2,FALSE)</f>
        <v>#N/A</v>
      </c>
      <c r="K1246" s="32"/>
      <c r="L1246" s="33"/>
      <c r="M1246" s="67" t="e">
        <f t="shared" si="19"/>
        <v>#N/A</v>
      </c>
      <c r="N1246" s="61"/>
    </row>
    <row r="1247" spans="1:14" x14ac:dyDescent="0.2">
      <c r="A1247" s="32"/>
      <c r="B1247" s="45" t="e">
        <f>VLOOKUP($A1247,EVID_OSEVU!$A$1:$M$4972,2,FALSE)</f>
        <v>#N/A</v>
      </c>
      <c r="C1247" s="45" t="e">
        <f>VLOOKUP($A1247,EVID_OSEVU!$A$1:$M$4972,3,FALSE)</f>
        <v>#N/A</v>
      </c>
      <c r="D1247" s="45" t="e">
        <f>VLOOKUP($A1247,EVID_OSEVU!$A$1:$M$4972,4,FALSE)</f>
        <v>#N/A</v>
      </c>
      <c r="E1247" s="35"/>
      <c r="F1247" s="45" t="e">
        <f>VLOOKUP($A1247,EVID_OSEVU!$A$1:$M$4972,7,FALSE)</f>
        <v>#N/A</v>
      </c>
      <c r="G1247" s="45" t="e">
        <f>VLOOKUP($A1247,EVID_OSEVU!$A$1:$M$4972,8,FALSE)</f>
        <v>#N/A</v>
      </c>
      <c r="H1247" s="45" t="e">
        <f>VLOOKUP($A1247,EVID_OSEVU!$A$1:$M$4972,11,FALSE)</f>
        <v>#N/A</v>
      </c>
      <c r="I1247" s="58" t="e">
        <f>VLOOKUP($A1247,EVID_OSEVU!$A$1:$M$4972,11,FALSE)</f>
        <v>#N/A</v>
      </c>
      <c r="J1247" s="63" t="e">
        <f>VLOOKUP(K1247,Export6[#All],2,FALSE)</f>
        <v>#N/A</v>
      </c>
      <c r="K1247" s="32"/>
      <c r="L1247" s="33"/>
      <c r="M1247" s="67" t="e">
        <f t="shared" si="19"/>
        <v>#N/A</v>
      </c>
      <c r="N1247" s="61"/>
    </row>
    <row r="1248" spans="1:14" x14ac:dyDescent="0.2">
      <c r="A1248" s="32"/>
      <c r="B1248" s="45" t="e">
        <f>VLOOKUP($A1248,EVID_OSEVU!$A$1:$M$4972,2,FALSE)</f>
        <v>#N/A</v>
      </c>
      <c r="C1248" s="45" t="e">
        <f>VLOOKUP($A1248,EVID_OSEVU!$A$1:$M$4972,3,FALSE)</f>
        <v>#N/A</v>
      </c>
      <c r="D1248" s="45" t="e">
        <f>VLOOKUP($A1248,EVID_OSEVU!$A$1:$M$4972,4,FALSE)</f>
        <v>#N/A</v>
      </c>
      <c r="E1248" s="35"/>
      <c r="F1248" s="45" t="e">
        <f>VLOOKUP($A1248,EVID_OSEVU!$A$1:$M$4972,7,FALSE)</f>
        <v>#N/A</v>
      </c>
      <c r="G1248" s="45" t="e">
        <f>VLOOKUP($A1248,EVID_OSEVU!$A$1:$M$4972,8,FALSE)</f>
        <v>#N/A</v>
      </c>
      <c r="H1248" s="45" t="e">
        <f>VLOOKUP($A1248,EVID_OSEVU!$A$1:$M$4972,11,FALSE)</f>
        <v>#N/A</v>
      </c>
      <c r="I1248" s="58" t="e">
        <f>VLOOKUP($A1248,EVID_OSEVU!$A$1:$M$4972,11,FALSE)</f>
        <v>#N/A</v>
      </c>
      <c r="J1248" s="63" t="e">
        <f>VLOOKUP(K1248,Export6[#All],2,FALSE)</f>
        <v>#N/A</v>
      </c>
      <c r="K1248" s="32"/>
      <c r="L1248" s="33"/>
      <c r="M1248" s="67" t="e">
        <f t="shared" si="19"/>
        <v>#N/A</v>
      </c>
      <c r="N1248" s="61"/>
    </row>
    <row r="1249" spans="1:14" x14ac:dyDescent="0.2">
      <c r="A1249" s="32"/>
      <c r="B1249" s="45" t="e">
        <f>VLOOKUP($A1249,EVID_OSEVU!$A$1:$M$4972,2,FALSE)</f>
        <v>#N/A</v>
      </c>
      <c r="C1249" s="45" t="e">
        <f>VLOOKUP($A1249,EVID_OSEVU!$A$1:$M$4972,3,FALSE)</f>
        <v>#N/A</v>
      </c>
      <c r="D1249" s="45" t="e">
        <f>VLOOKUP($A1249,EVID_OSEVU!$A$1:$M$4972,4,FALSE)</f>
        <v>#N/A</v>
      </c>
      <c r="E1249" s="35"/>
      <c r="F1249" s="45" t="e">
        <f>VLOOKUP($A1249,EVID_OSEVU!$A$1:$M$4972,7,FALSE)</f>
        <v>#N/A</v>
      </c>
      <c r="G1249" s="45" t="e">
        <f>VLOOKUP($A1249,EVID_OSEVU!$A$1:$M$4972,8,FALSE)</f>
        <v>#N/A</v>
      </c>
      <c r="H1249" s="45" t="e">
        <f>VLOOKUP($A1249,EVID_OSEVU!$A$1:$M$4972,11,FALSE)</f>
        <v>#N/A</v>
      </c>
      <c r="I1249" s="58" t="e">
        <f>VLOOKUP($A1249,EVID_OSEVU!$A$1:$M$4972,11,FALSE)</f>
        <v>#N/A</v>
      </c>
      <c r="J1249" s="63" t="e">
        <f>VLOOKUP(K1249,Export6[#All],2,FALSE)</f>
        <v>#N/A</v>
      </c>
      <c r="K1249" s="32"/>
      <c r="L1249" s="33"/>
      <c r="M1249" s="67" t="e">
        <f t="shared" si="19"/>
        <v>#N/A</v>
      </c>
      <c r="N1249" s="61"/>
    </row>
    <row r="1250" spans="1:14" x14ac:dyDescent="0.2">
      <c r="A1250" s="32"/>
      <c r="B1250" s="45" t="e">
        <f>VLOOKUP($A1250,EVID_OSEVU!$A$1:$M$4972,2,FALSE)</f>
        <v>#N/A</v>
      </c>
      <c r="C1250" s="45" t="e">
        <f>VLOOKUP($A1250,EVID_OSEVU!$A$1:$M$4972,3,FALSE)</f>
        <v>#N/A</v>
      </c>
      <c r="D1250" s="45" t="e">
        <f>VLOOKUP($A1250,EVID_OSEVU!$A$1:$M$4972,4,FALSE)</f>
        <v>#N/A</v>
      </c>
      <c r="E1250" s="35"/>
      <c r="F1250" s="45" t="e">
        <f>VLOOKUP($A1250,EVID_OSEVU!$A$1:$M$4972,7,FALSE)</f>
        <v>#N/A</v>
      </c>
      <c r="G1250" s="45" t="e">
        <f>VLOOKUP($A1250,EVID_OSEVU!$A$1:$M$4972,8,FALSE)</f>
        <v>#N/A</v>
      </c>
      <c r="H1250" s="45" t="e">
        <f>VLOOKUP($A1250,EVID_OSEVU!$A$1:$M$4972,11,FALSE)</f>
        <v>#N/A</v>
      </c>
      <c r="I1250" s="58" t="e">
        <f>VLOOKUP($A1250,EVID_OSEVU!$A$1:$M$4972,11,FALSE)</f>
        <v>#N/A</v>
      </c>
      <c r="J1250" s="63" t="e">
        <f>VLOOKUP(K1250,Export6[#All],2,FALSE)</f>
        <v>#N/A</v>
      </c>
      <c r="K1250" s="32"/>
      <c r="L1250" s="33"/>
      <c r="M1250" s="67" t="e">
        <f t="shared" si="19"/>
        <v>#N/A</v>
      </c>
      <c r="N1250" s="61"/>
    </row>
    <row r="1251" spans="1:14" x14ac:dyDescent="0.2">
      <c r="A1251" s="32"/>
      <c r="B1251" s="45" t="e">
        <f>VLOOKUP($A1251,EVID_OSEVU!$A$1:$M$4972,2,FALSE)</f>
        <v>#N/A</v>
      </c>
      <c r="C1251" s="45" t="e">
        <f>VLOOKUP($A1251,EVID_OSEVU!$A$1:$M$4972,3,FALSE)</f>
        <v>#N/A</v>
      </c>
      <c r="D1251" s="45" t="e">
        <f>VLOOKUP($A1251,EVID_OSEVU!$A$1:$M$4972,4,FALSE)</f>
        <v>#N/A</v>
      </c>
      <c r="E1251" s="35"/>
      <c r="F1251" s="45" t="e">
        <f>VLOOKUP($A1251,EVID_OSEVU!$A$1:$M$4972,7,FALSE)</f>
        <v>#N/A</v>
      </c>
      <c r="G1251" s="45" t="e">
        <f>VLOOKUP($A1251,EVID_OSEVU!$A$1:$M$4972,8,FALSE)</f>
        <v>#N/A</v>
      </c>
      <c r="H1251" s="45" t="e">
        <f>VLOOKUP($A1251,EVID_OSEVU!$A$1:$M$4972,11,FALSE)</f>
        <v>#N/A</v>
      </c>
      <c r="I1251" s="58" t="e">
        <f>VLOOKUP($A1251,EVID_OSEVU!$A$1:$M$4972,11,FALSE)</f>
        <v>#N/A</v>
      </c>
      <c r="J1251" s="63" t="e">
        <f>VLOOKUP(K1251,Export6[#All],2,FALSE)</f>
        <v>#N/A</v>
      </c>
      <c r="K1251" s="32"/>
      <c r="L1251" s="33"/>
      <c r="M1251" s="67" t="e">
        <f t="shared" si="19"/>
        <v>#N/A</v>
      </c>
      <c r="N1251" s="61"/>
    </row>
    <row r="1252" spans="1:14" x14ac:dyDescent="0.2">
      <c r="A1252" s="32"/>
      <c r="B1252" s="45" t="e">
        <f>VLOOKUP($A1252,EVID_OSEVU!$A$1:$M$4972,2,FALSE)</f>
        <v>#N/A</v>
      </c>
      <c r="C1252" s="45" t="e">
        <f>VLOOKUP($A1252,EVID_OSEVU!$A$1:$M$4972,3,FALSE)</f>
        <v>#N/A</v>
      </c>
      <c r="D1252" s="45" t="e">
        <f>VLOOKUP($A1252,EVID_OSEVU!$A$1:$M$4972,4,FALSE)</f>
        <v>#N/A</v>
      </c>
      <c r="E1252" s="35"/>
      <c r="F1252" s="45" t="e">
        <f>VLOOKUP($A1252,EVID_OSEVU!$A$1:$M$4972,7,FALSE)</f>
        <v>#N/A</v>
      </c>
      <c r="G1252" s="45" t="e">
        <f>VLOOKUP($A1252,EVID_OSEVU!$A$1:$M$4972,8,FALSE)</f>
        <v>#N/A</v>
      </c>
      <c r="H1252" s="45" t="e">
        <f>VLOOKUP($A1252,EVID_OSEVU!$A$1:$M$4972,11,FALSE)</f>
        <v>#N/A</v>
      </c>
      <c r="I1252" s="58" t="e">
        <f>VLOOKUP($A1252,EVID_OSEVU!$A$1:$M$4972,11,FALSE)</f>
        <v>#N/A</v>
      </c>
      <c r="J1252" s="63" t="e">
        <f>VLOOKUP(K1252,Export6[#All],2,FALSE)</f>
        <v>#N/A</v>
      </c>
      <c r="K1252" s="32"/>
      <c r="L1252" s="33"/>
      <c r="M1252" s="67" t="e">
        <f t="shared" si="19"/>
        <v>#N/A</v>
      </c>
      <c r="N1252" s="61"/>
    </row>
    <row r="1253" spans="1:14" x14ac:dyDescent="0.2">
      <c r="A1253" s="32"/>
      <c r="B1253" s="45" t="e">
        <f>VLOOKUP($A1253,EVID_OSEVU!$A$1:$M$4972,2,FALSE)</f>
        <v>#N/A</v>
      </c>
      <c r="C1253" s="45" t="e">
        <f>VLOOKUP($A1253,EVID_OSEVU!$A$1:$M$4972,3,FALSE)</f>
        <v>#N/A</v>
      </c>
      <c r="D1253" s="45" t="e">
        <f>VLOOKUP($A1253,EVID_OSEVU!$A$1:$M$4972,4,FALSE)</f>
        <v>#N/A</v>
      </c>
      <c r="E1253" s="35"/>
      <c r="F1253" s="45" t="e">
        <f>VLOOKUP($A1253,EVID_OSEVU!$A$1:$M$4972,7,FALSE)</f>
        <v>#N/A</v>
      </c>
      <c r="G1253" s="45" t="e">
        <f>VLOOKUP($A1253,EVID_OSEVU!$A$1:$M$4972,8,FALSE)</f>
        <v>#N/A</v>
      </c>
      <c r="H1253" s="45" t="e">
        <f>VLOOKUP($A1253,EVID_OSEVU!$A$1:$M$4972,11,FALSE)</f>
        <v>#N/A</v>
      </c>
      <c r="I1253" s="58" t="e">
        <f>VLOOKUP($A1253,EVID_OSEVU!$A$1:$M$4972,11,FALSE)</f>
        <v>#N/A</v>
      </c>
      <c r="J1253" s="63" t="e">
        <f>VLOOKUP(K1253,Export6[#All],2,FALSE)</f>
        <v>#N/A</v>
      </c>
      <c r="K1253" s="32"/>
      <c r="L1253" s="33"/>
      <c r="M1253" s="67" t="e">
        <f t="shared" si="19"/>
        <v>#N/A</v>
      </c>
      <c r="N1253" s="61"/>
    </row>
    <row r="1254" spans="1:14" x14ac:dyDescent="0.2">
      <c r="A1254" s="32"/>
      <c r="B1254" s="45" t="e">
        <f>VLOOKUP($A1254,EVID_OSEVU!$A$1:$M$4972,2,FALSE)</f>
        <v>#N/A</v>
      </c>
      <c r="C1254" s="45" t="e">
        <f>VLOOKUP($A1254,EVID_OSEVU!$A$1:$M$4972,3,FALSE)</f>
        <v>#N/A</v>
      </c>
      <c r="D1254" s="45" t="e">
        <f>VLOOKUP($A1254,EVID_OSEVU!$A$1:$M$4972,4,FALSE)</f>
        <v>#N/A</v>
      </c>
      <c r="E1254" s="35"/>
      <c r="F1254" s="45" t="e">
        <f>VLOOKUP($A1254,EVID_OSEVU!$A$1:$M$4972,7,FALSE)</f>
        <v>#N/A</v>
      </c>
      <c r="G1254" s="45" t="e">
        <f>VLOOKUP($A1254,EVID_OSEVU!$A$1:$M$4972,8,FALSE)</f>
        <v>#N/A</v>
      </c>
      <c r="H1254" s="45" t="e">
        <f>VLOOKUP($A1254,EVID_OSEVU!$A$1:$M$4972,11,FALSE)</f>
        <v>#N/A</v>
      </c>
      <c r="I1254" s="58" t="e">
        <f>VLOOKUP($A1254,EVID_OSEVU!$A$1:$M$4972,11,FALSE)</f>
        <v>#N/A</v>
      </c>
      <c r="J1254" s="63" t="e">
        <f>VLOOKUP(K1254,Export6[#All],2,FALSE)</f>
        <v>#N/A</v>
      </c>
      <c r="K1254" s="32"/>
      <c r="L1254" s="33"/>
      <c r="M1254" s="67" t="e">
        <f t="shared" si="19"/>
        <v>#N/A</v>
      </c>
      <c r="N1254" s="61"/>
    </row>
    <row r="1255" spans="1:14" x14ac:dyDescent="0.2">
      <c r="A1255" s="32"/>
      <c r="B1255" s="45" t="e">
        <f>VLOOKUP($A1255,EVID_OSEVU!$A$1:$M$4972,2,FALSE)</f>
        <v>#N/A</v>
      </c>
      <c r="C1255" s="45" t="e">
        <f>VLOOKUP($A1255,EVID_OSEVU!$A$1:$M$4972,3,FALSE)</f>
        <v>#N/A</v>
      </c>
      <c r="D1255" s="45" t="e">
        <f>VLOOKUP($A1255,EVID_OSEVU!$A$1:$M$4972,4,FALSE)</f>
        <v>#N/A</v>
      </c>
      <c r="E1255" s="35"/>
      <c r="F1255" s="45" t="e">
        <f>VLOOKUP($A1255,EVID_OSEVU!$A$1:$M$4972,7,FALSE)</f>
        <v>#N/A</v>
      </c>
      <c r="G1255" s="45" t="e">
        <f>VLOOKUP($A1255,EVID_OSEVU!$A$1:$M$4972,8,FALSE)</f>
        <v>#N/A</v>
      </c>
      <c r="H1255" s="45" t="e">
        <f>VLOOKUP($A1255,EVID_OSEVU!$A$1:$M$4972,11,FALSE)</f>
        <v>#N/A</v>
      </c>
      <c r="I1255" s="58" t="e">
        <f>VLOOKUP($A1255,EVID_OSEVU!$A$1:$M$4972,11,FALSE)</f>
        <v>#N/A</v>
      </c>
      <c r="J1255" s="63" t="e">
        <f>VLOOKUP(K1255,Export6[#All],2,FALSE)</f>
        <v>#N/A</v>
      </c>
      <c r="K1255" s="32"/>
      <c r="L1255" s="33"/>
      <c r="M1255" s="67" t="e">
        <f t="shared" si="19"/>
        <v>#N/A</v>
      </c>
      <c r="N1255" s="61"/>
    </row>
    <row r="1256" spans="1:14" x14ac:dyDescent="0.2">
      <c r="A1256" s="32"/>
      <c r="B1256" s="45" t="e">
        <f>VLOOKUP($A1256,EVID_OSEVU!$A$1:$M$4972,2,FALSE)</f>
        <v>#N/A</v>
      </c>
      <c r="C1256" s="45" t="e">
        <f>VLOOKUP($A1256,EVID_OSEVU!$A$1:$M$4972,3,FALSE)</f>
        <v>#N/A</v>
      </c>
      <c r="D1256" s="45" t="e">
        <f>VLOOKUP($A1256,EVID_OSEVU!$A$1:$M$4972,4,FALSE)</f>
        <v>#N/A</v>
      </c>
      <c r="E1256" s="35"/>
      <c r="F1256" s="45" t="e">
        <f>VLOOKUP($A1256,EVID_OSEVU!$A$1:$M$4972,7,FALSE)</f>
        <v>#N/A</v>
      </c>
      <c r="G1256" s="45" t="e">
        <f>VLOOKUP($A1256,EVID_OSEVU!$A$1:$M$4972,8,FALSE)</f>
        <v>#N/A</v>
      </c>
      <c r="H1256" s="45" t="e">
        <f>VLOOKUP($A1256,EVID_OSEVU!$A$1:$M$4972,11,FALSE)</f>
        <v>#N/A</v>
      </c>
      <c r="I1256" s="58" t="e">
        <f>VLOOKUP($A1256,EVID_OSEVU!$A$1:$M$4972,11,FALSE)</f>
        <v>#N/A</v>
      </c>
      <c r="J1256" s="63" t="e">
        <f>VLOOKUP(K1256,Export6[#All],2,FALSE)</f>
        <v>#N/A</v>
      </c>
      <c r="K1256" s="32"/>
      <c r="L1256" s="33"/>
      <c r="M1256" s="67" t="e">
        <f t="shared" si="19"/>
        <v>#N/A</v>
      </c>
      <c r="N1256" s="61"/>
    </row>
    <row r="1257" spans="1:14" x14ac:dyDescent="0.2">
      <c r="A1257" s="32"/>
      <c r="B1257" s="45" t="e">
        <f>VLOOKUP($A1257,EVID_OSEVU!$A$1:$M$4972,2,FALSE)</f>
        <v>#N/A</v>
      </c>
      <c r="C1257" s="45" t="e">
        <f>VLOOKUP($A1257,EVID_OSEVU!$A$1:$M$4972,3,FALSE)</f>
        <v>#N/A</v>
      </c>
      <c r="D1257" s="45" t="e">
        <f>VLOOKUP($A1257,EVID_OSEVU!$A$1:$M$4972,4,FALSE)</f>
        <v>#N/A</v>
      </c>
      <c r="E1257" s="35"/>
      <c r="F1257" s="45" t="e">
        <f>VLOOKUP($A1257,EVID_OSEVU!$A$1:$M$4972,7,FALSE)</f>
        <v>#N/A</v>
      </c>
      <c r="G1257" s="45" t="e">
        <f>VLOOKUP($A1257,EVID_OSEVU!$A$1:$M$4972,8,FALSE)</f>
        <v>#N/A</v>
      </c>
      <c r="H1257" s="45" t="e">
        <f>VLOOKUP($A1257,EVID_OSEVU!$A$1:$M$4972,11,FALSE)</f>
        <v>#N/A</v>
      </c>
      <c r="I1257" s="58" t="e">
        <f>VLOOKUP($A1257,EVID_OSEVU!$A$1:$M$4972,11,FALSE)</f>
        <v>#N/A</v>
      </c>
      <c r="J1257" s="63" t="e">
        <f>VLOOKUP(K1257,Export6[#All],2,FALSE)</f>
        <v>#N/A</v>
      </c>
      <c r="K1257" s="32"/>
      <c r="L1257" s="33"/>
      <c r="M1257" s="67" t="e">
        <f t="shared" si="19"/>
        <v>#N/A</v>
      </c>
      <c r="N1257" s="61"/>
    </row>
    <row r="1258" spans="1:14" x14ac:dyDescent="0.2">
      <c r="A1258" s="32"/>
      <c r="B1258" s="45" t="e">
        <f>VLOOKUP($A1258,EVID_OSEVU!$A$1:$M$4972,2,FALSE)</f>
        <v>#N/A</v>
      </c>
      <c r="C1258" s="45" t="e">
        <f>VLOOKUP($A1258,EVID_OSEVU!$A$1:$M$4972,3,FALSE)</f>
        <v>#N/A</v>
      </c>
      <c r="D1258" s="45" t="e">
        <f>VLOOKUP($A1258,EVID_OSEVU!$A$1:$M$4972,4,FALSE)</f>
        <v>#N/A</v>
      </c>
      <c r="E1258" s="35"/>
      <c r="F1258" s="45" t="e">
        <f>VLOOKUP($A1258,EVID_OSEVU!$A$1:$M$4972,7,FALSE)</f>
        <v>#N/A</v>
      </c>
      <c r="G1258" s="45" t="e">
        <f>VLOOKUP($A1258,EVID_OSEVU!$A$1:$M$4972,8,FALSE)</f>
        <v>#N/A</v>
      </c>
      <c r="H1258" s="45" t="e">
        <f>VLOOKUP($A1258,EVID_OSEVU!$A$1:$M$4972,11,FALSE)</f>
        <v>#N/A</v>
      </c>
      <c r="I1258" s="58" t="e">
        <f>VLOOKUP($A1258,EVID_OSEVU!$A$1:$M$4972,11,FALSE)</f>
        <v>#N/A</v>
      </c>
      <c r="J1258" s="63" t="e">
        <f>VLOOKUP(K1258,Export6[#All],2,FALSE)</f>
        <v>#N/A</v>
      </c>
      <c r="K1258" s="32"/>
      <c r="L1258" s="33"/>
      <c r="M1258" s="67" t="e">
        <f t="shared" si="19"/>
        <v>#N/A</v>
      </c>
      <c r="N1258" s="61"/>
    </row>
    <row r="1259" spans="1:14" x14ac:dyDescent="0.2">
      <c r="A1259" s="32"/>
      <c r="B1259" s="45" t="e">
        <f>VLOOKUP($A1259,EVID_OSEVU!$A$1:$M$4972,2,FALSE)</f>
        <v>#N/A</v>
      </c>
      <c r="C1259" s="45" t="e">
        <f>VLOOKUP($A1259,EVID_OSEVU!$A$1:$M$4972,3,FALSE)</f>
        <v>#N/A</v>
      </c>
      <c r="D1259" s="45" t="e">
        <f>VLOOKUP($A1259,EVID_OSEVU!$A$1:$M$4972,4,FALSE)</f>
        <v>#N/A</v>
      </c>
      <c r="E1259" s="35"/>
      <c r="F1259" s="45" t="e">
        <f>VLOOKUP($A1259,EVID_OSEVU!$A$1:$M$4972,7,FALSE)</f>
        <v>#N/A</v>
      </c>
      <c r="G1259" s="45" t="e">
        <f>VLOOKUP($A1259,EVID_OSEVU!$A$1:$M$4972,8,FALSE)</f>
        <v>#N/A</v>
      </c>
      <c r="H1259" s="45" t="e">
        <f>VLOOKUP($A1259,EVID_OSEVU!$A$1:$M$4972,11,FALSE)</f>
        <v>#N/A</v>
      </c>
      <c r="I1259" s="58" t="e">
        <f>VLOOKUP($A1259,EVID_OSEVU!$A$1:$M$4972,11,FALSE)</f>
        <v>#N/A</v>
      </c>
      <c r="J1259" s="63" t="e">
        <f>VLOOKUP(K1259,Export6[#All],2,FALSE)</f>
        <v>#N/A</v>
      </c>
      <c r="K1259" s="32"/>
      <c r="L1259" s="33"/>
      <c r="M1259" s="67" t="e">
        <f t="shared" si="19"/>
        <v>#N/A</v>
      </c>
      <c r="N1259" s="61"/>
    </row>
    <row r="1260" spans="1:14" x14ac:dyDescent="0.2">
      <c r="A1260" s="32"/>
      <c r="B1260" s="45" t="e">
        <f>VLOOKUP($A1260,EVID_OSEVU!$A$1:$M$4972,2,FALSE)</f>
        <v>#N/A</v>
      </c>
      <c r="C1260" s="45" t="e">
        <f>VLOOKUP($A1260,EVID_OSEVU!$A$1:$M$4972,3,FALSE)</f>
        <v>#N/A</v>
      </c>
      <c r="D1260" s="45" t="e">
        <f>VLOOKUP($A1260,EVID_OSEVU!$A$1:$M$4972,4,FALSE)</f>
        <v>#N/A</v>
      </c>
      <c r="E1260" s="35"/>
      <c r="F1260" s="45" t="e">
        <f>VLOOKUP($A1260,EVID_OSEVU!$A$1:$M$4972,7,FALSE)</f>
        <v>#N/A</v>
      </c>
      <c r="G1260" s="45" t="e">
        <f>VLOOKUP($A1260,EVID_OSEVU!$A$1:$M$4972,8,FALSE)</f>
        <v>#N/A</v>
      </c>
      <c r="H1260" s="45" t="e">
        <f>VLOOKUP($A1260,EVID_OSEVU!$A$1:$M$4972,11,FALSE)</f>
        <v>#N/A</v>
      </c>
      <c r="I1260" s="58" t="e">
        <f>VLOOKUP($A1260,EVID_OSEVU!$A$1:$M$4972,11,FALSE)</f>
        <v>#N/A</v>
      </c>
      <c r="J1260" s="63" t="e">
        <f>VLOOKUP(K1260,Export6[#All],2,FALSE)</f>
        <v>#N/A</v>
      </c>
      <c r="K1260" s="32"/>
      <c r="L1260" s="33"/>
      <c r="M1260" s="67" t="e">
        <f t="shared" si="19"/>
        <v>#N/A</v>
      </c>
      <c r="N1260" s="61"/>
    </row>
    <row r="1261" spans="1:14" x14ac:dyDescent="0.2">
      <c r="A1261" s="32"/>
      <c r="B1261" s="45" t="e">
        <f>VLOOKUP($A1261,EVID_OSEVU!$A$1:$M$4972,2,FALSE)</f>
        <v>#N/A</v>
      </c>
      <c r="C1261" s="45" t="e">
        <f>VLOOKUP($A1261,EVID_OSEVU!$A$1:$M$4972,3,FALSE)</f>
        <v>#N/A</v>
      </c>
      <c r="D1261" s="45" t="e">
        <f>VLOOKUP($A1261,EVID_OSEVU!$A$1:$M$4972,4,FALSE)</f>
        <v>#N/A</v>
      </c>
      <c r="E1261" s="35"/>
      <c r="F1261" s="45" t="e">
        <f>VLOOKUP($A1261,EVID_OSEVU!$A$1:$M$4972,7,FALSE)</f>
        <v>#N/A</v>
      </c>
      <c r="G1261" s="45" t="e">
        <f>VLOOKUP($A1261,EVID_OSEVU!$A$1:$M$4972,8,FALSE)</f>
        <v>#N/A</v>
      </c>
      <c r="H1261" s="45" t="e">
        <f>VLOOKUP($A1261,EVID_OSEVU!$A$1:$M$4972,11,FALSE)</f>
        <v>#N/A</v>
      </c>
      <c r="I1261" s="58" t="e">
        <f>VLOOKUP($A1261,EVID_OSEVU!$A$1:$M$4972,11,FALSE)</f>
        <v>#N/A</v>
      </c>
      <c r="J1261" s="63" t="e">
        <f>VLOOKUP(K1261,Export6[#All],2,FALSE)</f>
        <v>#N/A</v>
      </c>
      <c r="K1261" s="32"/>
      <c r="L1261" s="33"/>
      <c r="M1261" s="67" t="e">
        <f t="shared" si="19"/>
        <v>#N/A</v>
      </c>
      <c r="N1261" s="61"/>
    </row>
    <row r="1262" spans="1:14" x14ac:dyDescent="0.2">
      <c r="A1262" s="32"/>
      <c r="B1262" s="45" t="e">
        <f>VLOOKUP($A1262,EVID_OSEVU!$A$1:$M$4972,2,FALSE)</f>
        <v>#N/A</v>
      </c>
      <c r="C1262" s="45" t="e">
        <f>VLOOKUP($A1262,EVID_OSEVU!$A$1:$M$4972,3,FALSE)</f>
        <v>#N/A</v>
      </c>
      <c r="D1262" s="45" t="e">
        <f>VLOOKUP($A1262,EVID_OSEVU!$A$1:$M$4972,4,FALSE)</f>
        <v>#N/A</v>
      </c>
      <c r="E1262" s="35"/>
      <c r="F1262" s="45" t="e">
        <f>VLOOKUP($A1262,EVID_OSEVU!$A$1:$M$4972,7,FALSE)</f>
        <v>#N/A</v>
      </c>
      <c r="G1262" s="45" t="e">
        <f>VLOOKUP($A1262,EVID_OSEVU!$A$1:$M$4972,8,FALSE)</f>
        <v>#N/A</v>
      </c>
      <c r="H1262" s="45" t="e">
        <f>VLOOKUP($A1262,EVID_OSEVU!$A$1:$M$4972,11,FALSE)</f>
        <v>#N/A</v>
      </c>
      <c r="I1262" s="58" t="e">
        <f>VLOOKUP($A1262,EVID_OSEVU!$A$1:$M$4972,11,FALSE)</f>
        <v>#N/A</v>
      </c>
      <c r="J1262" s="63" t="e">
        <f>VLOOKUP(K1262,Export6[#All],2,FALSE)</f>
        <v>#N/A</v>
      </c>
      <c r="K1262" s="32"/>
      <c r="L1262" s="33"/>
      <c r="M1262" s="67" t="e">
        <f t="shared" si="19"/>
        <v>#N/A</v>
      </c>
      <c r="N1262" s="61"/>
    </row>
    <row r="1263" spans="1:14" x14ac:dyDescent="0.2">
      <c r="A1263" s="32"/>
      <c r="B1263" s="45" t="e">
        <f>VLOOKUP($A1263,EVID_OSEVU!$A$1:$M$4972,2,FALSE)</f>
        <v>#N/A</v>
      </c>
      <c r="C1263" s="45" t="e">
        <f>VLOOKUP($A1263,EVID_OSEVU!$A$1:$M$4972,3,FALSE)</f>
        <v>#N/A</v>
      </c>
      <c r="D1263" s="45" t="e">
        <f>VLOOKUP($A1263,EVID_OSEVU!$A$1:$M$4972,4,FALSE)</f>
        <v>#N/A</v>
      </c>
      <c r="E1263" s="35"/>
      <c r="F1263" s="45" t="e">
        <f>VLOOKUP($A1263,EVID_OSEVU!$A$1:$M$4972,7,FALSE)</f>
        <v>#N/A</v>
      </c>
      <c r="G1263" s="45" t="e">
        <f>VLOOKUP($A1263,EVID_OSEVU!$A$1:$M$4972,8,FALSE)</f>
        <v>#N/A</v>
      </c>
      <c r="H1263" s="45" t="e">
        <f>VLOOKUP($A1263,EVID_OSEVU!$A$1:$M$4972,11,FALSE)</f>
        <v>#N/A</v>
      </c>
      <c r="I1263" s="58" t="e">
        <f>VLOOKUP($A1263,EVID_OSEVU!$A$1:$M$4972,11,FALSE)</f>
        <v>#N/A</v>
      </c>
      <c r="J1263" s="63" t="e">
        <f>VLOOKUP(K1263,Export6[#All],2,FALSE)</f>
        <v>#N/A</v>
      </c>
      <c r="K1263" s="32"/>
      <c r="L1263" s="33"/>
      <c r="M1263" s="67" t="e">
        <f t="shared" si="19"/>
        <v>#N/A</v>
      </c>
      <c r="N1263" s="61"/>
    </row>
    <row r="1264" spans="1:14" x14ac:dyDescent="0.2">
      <c r="A1264" s="32"/>
      <c r="B1264" s="45" t="e">
        <f>VLOOKUP($A1264,EVID_OSEVU!$A$1:$M$4972,2,FALSE)</f>
        <v>#N/A</v>
      </c>
      <c r="C1264" s="45" t="e">
        <f>VLOOKUP($A1264,EVID_OSEVU!$A$1:$M$4972,3,FALSE)</f>
        <v>#N/A</v>
      </c>
      <c r="D1264" s="45" t="e">
        <f>VLOOKUP($A1264,EVID_OSEVU!$A$1:$M$4972,4,FALSE)</f>
        <v>#N/A</v>
      </c>
      <c r="E1264" s="35"/>
      <c r="F1264" s="45" t="e">
        <f>VLOOKUP($A1264,EVID_OSEVU!$A$1:$M$4972,7,FALSE)</f>
        <v>#N/A</v>
      </c>
      <c r="G1264" s="45" t="e">
        <f>VLOOKUP($A1264,EVID_OSEVU!$A$1:$M$4972,8,FALSE)</f>
        <v>#N/A</v>
      </c>
      <c r="H1264" s="45" t="e">
        <f>VLOOKUP($A1264,EVID_OSEVU!$A$1:$M$4972,11,FALSE)</f>
        <v>#N/A</v>
      </c>
      <c r="I1264" s="58" t="e">
        <f>VLOOKUP($A1264,EVID_OSEVU!$A$1:$M$4972,11,FALSE)</f>
        <v>#N/A</v>
      </c>
      <c r="J1264" s="63" t="e">
        <f>VLOOKUP(K1264,Export6[#All],2,FALSE)</f>
        <v>#N/A</v>
      </c>
      <c r="K1264" s="32"/>
      <c r="L1264" s="33"/>
      <c r="M1264" s="67" t="e">
        <f t="shared" si="19"/>
        <v>#N/A</v>
      </c>
      <c r="N1264" s="61"/>
    </row>
    <row r="1265" spans="1:14" x14ac:dyDescent="0.2">
      <c r="A1265" s="32"/>
      <c r="B1265" s="45" t="e">
        <f>VLOOKUP($A1265,EVID_OSEVU!$A$1:$M$4972,2,FALSE)</f>
        <v>#N/A</v>
      </c>
      <c r="C1265" s="45" t="e">
        <f>VLOOKUP($A1265,EVID_OSEVU!$A$1:$M$4972,3,FALSE)</f>
        <v>#N/A</v>
      </c>
      <c r="D1265" s="45" t="e">
        <f>VLOOKUP($A1265,EVID_OSEVU!$A$1:$M$4972,4,FALSE)</f>
        <v>#N/A</v>
      </c>
      <c r="E1265" s="35"/>
      <c r="F1265" s="45" t="e">
        <f>VLOOKUP($A1265,EVID_OSEVU!$A$1:$M$4972,7,FALSE)</f>
        <v>#N/A</v>
      </c>
      <c r="G1265" s="45" t="e">
        <f>VLOOKUP($A1265,EVID_OSEVU!$A$1:$M$4972,8,FALSE)</f>
        <v>#N/A</v>
      </c>
      <c r="H1265" s="45" t="e">
        <f>VLOOKUP($A1265,EVID_OSEVU!$A$1:$M$4972,11,FALSE)</f>
        <v>#N/A</v>
      </c>
      <c r="I1265" s="58" t="e">
        <f>VLOOKUP($A1265,EVID_OSEVU!$A$1:$M$4972,11,FALSE)</f>
        <v>#N/A</v>
      </c>
      <c r="J1265" s="63" t="e">
        <f>VLOOKUP(K1265,Export6[#All],2,FALSE)</f>
        <v>#N/A</v>
      </c>
      <c r="K1265" s="32"/>
      <c r="L1265" s="33"/>
      <c r="M1265" s="67" t="e">
        <f t="shared" si="19"/>
        <v>#N/A</v>
      </c>
      <c r="N1265" s="61"/>
    </row>
    <row r="1266" spans="1:14" x14ac:dyDescent="0.2">
      <c r="A1266" s="32"/>
      <c r="B1266" s="45" t="e">
        <f>VLOOKUP($A1266,EVID_OSEVU!$A$1:$M$4972,2,FALSE)</f>
        <v>#N/A</v>
      </c>
      <c r="C1266" s="45" t="e">
        <f>VLOOKUP($A1266,EVID_OSEVU!$A$1:$M$4972,3,FALSE)</f>
        <v>#N/A</v>
      </c>
      <c r="D1266" s="45" t="e">
        <f>VLOOKUP($A1266,EVID_OSEVU!$A$1:$M$4972,4,FALSE)</f>
        <v>#N/A</v>
      </c>
      <c r="E1266" s="35"/>
      <c r="F1266" s="45" t="e">
        <f>VLOOKUP($A1266,EVID_OSEVU!$A$1:$M$4972,7,FALSE)</f>
        <v>#N/A</v>
      </c>
      <c r="G1266" s="45" t="e">
        <f>VLOOKUP($A1266,EVID_OSEVU!$A$1:$M$4972,8,FALSE)</f>
        <v>#N/A</v>
      </c>
      <c r="H1266" s="45" t="e">
        <f>VLOOKUP($A1266,EVID_OSEVU!$A$1:$M$4972,11,FALSE)</f>
        <v>#N/A</v>
      </c>
      <c r="I1266" s="58" t="e">
        <f>VLOOKUP($A1266,EVID_OSEVU!$A$1:$M$4972,11,FALSE)</f>
        <v>#N/A</v>
      </c>
      <c r="J1266" s="63" t="e">
        <f>VLOOKUP(K1266,Export6[#All],2,FALSE)</f>
        <v>#N/A</v>
      </c>
      <c r="K1266" s="32"/>
      <c r="L1266" s="33"/>
      <c r="M1266" s="67" t="e">
        <f t="shared" si="19"/>
        <v>#N/A</v>
      </c>
      <c r="N1266" s="61"/>
    </row>
    <row r="1267" spans="1:14" x14ac:dyDescent="0.2">
      <c r="A1267" s="32"/>
      <c r="B1267" s="45" t="e">
        <f>VLOOKUP($A1267,EVID_OSEVU!$A$1:$M$4972,2,FALSE)</f>
        <v>#N/A</v>
      </c>
      <c r="C1267" s="45" t="e">
        <f>VLOOKUP($A1267,EVID_OSEVU!$A$1:$M$4972,3,FALSE)</f>
        <v>#N/A</v>
      </c>
      <c r="D1267" s="45" t="e">
        <f>VLOOKUP($A1267,EVID_OSEVU!$A$1:$M$4972,4,FALSE)</f>
        <v>#N/A</v>
      </c>
      <c r="E1267" s="35"/>
      <c r="F1267" s="45" t="e">
        <f>VLOOKUP($A1267,EVID_OSEVU!$A$1:$M$4972,7,FALSE)</f>
        <v>#N/A</v>
      </c>
      <c r="G1267" s="45" t="e">
        <f>VLOOKUP($A1267,EVID_OSEVU!$A$1:$M$4972,8,FALSE)</f>
        <v>#N/A</v>
      </c>
      <c r="H1267" s="45" t="e">
        <f>VLOOKUP($A1267,EVID_OSEVU!$A$1:$M$4972,11,FALSE)</f>
        <v>#N/A</v>
      </c>
      <c r="I1267" s="58" t="e">
        <f>VLOOKUP($A1267,EVID_OSEVU!$A$1:$M$4972,11,FALSE)</f>
        <v>#N/A</v>
      </c>
      <c r="J1267" s="63" t="e">
        <f>VLOOKUP(K1267,Export6[#All],2,FALSE)</f>
        <v>#N/A</v>
      </c>
      <c r="K1267" s="32"/>
      <c r="L1267" s="33"/>
      <c r="M1267" s="67" t="e">
        <f t="shared" si="19"/>
        <v>#N/A</v>
      </c>
      <c r="N1267" s="61"/>
    </row>
    <row r="1268" spans="1:14" x14ac:dyDescent="0.2">
      <c r="A1268" s="32"/>
      <c r="B1268" s="45" t="e">
        <f>VLOOKUP($A1268,EVID_OSEVU!$A$1:$M$4972,2,FALSE)</f>
        <v>#N/A</v>
      </c>
      <c r="C1268" s="45" t="e">
        <f>VLOOKUP($A1268,EVID_OSEVU!$A$1:$M$4972,3,FALSE)</f>
        <v>#N/A</v>
      </c>
      <c r="D1268" s="45" t="e">
        <f>VLOOKUP($A1268,EVID_OSEVU!$A$1:$M$4972,4,FALSE)</f>
        <v>#N/A</v>
      </c>
      <c r="E1268" s="35"/>
      <c r="F1268" s="45" t="e">
        <f>VLOOKUP($A1268,EVID_OSEVU!$A$1:$M$4972,7,FALSE)</f>
        <v>#N/A</v>
      </c>
      <c r="G1268" s="45" t="e">
        <f>VLOOKUP($A1268,EVID_OSEVU!$A$1:$M$4972,8,FALSE)</f>
        <v>#N/A</v>
      </c>
      <c r="H1268" s="45" t="e">
        <f>VLOOKUP($A1268,EVID_OSEVU!$A$1:$M$4972,11,FALSE)</f>
        <v>#N/A</v>
      </c>
      <c r="I1268" s="58" t="e">
        <f>VLOOKUP($A1268,EVID_OSEVU!$A$1:$M$4972,11,FALSE)</f>
        <v>#N/A</v>
      </c>
      <c r="J1268" s="63" t="e">
        <f>VLOOKUP(K1268,Export6[#All],2,FALSE)</f>
        <v>#N/A</v>
      </c>
      <c r="K1268" s="32"/>
      <c r="L1268" s="33"/>
      <c r="M1268" s="67" t="e">
        <f t="shared" si="19"/>
        <v>#N/A</v>
      </c>
      <c r="N1268" s="61"/>
    </row>
    <row r="1269" spans="1:14" x14ac:dyDescent="0.2">
      <c r="A1269" s="32"/>
      <c r="B1269" s="45" t="e">
        <f>VLOOKUP($A1269,EVID_OSEVU!$A$1:$M$4972,2,FALSE)</f>
        <v>#N/A</v>
      </c>
      <c r="C1269" s="45" t="e">
        <f>VLOOKUP($A1269,EVID_OSEVU!$A$1:$M$4972,3,FALSE)</f>
        <v>#N/A</v>
      </c>
      <c r="D1269" s="45" t="e">
        <f>VLOOKUP($A1269,EVID_OSEVU!$A$1:$M$4972,4,FALSE)</f>
        <v>#N/A</v>
      </c>
      <c r="E1269" s="35"/>
      <c r="F1269" s="45" t="e">
        <f>VLOOKUP($A1269,EVID_OSEVU!$A$1:$M$4972,7,FALSE)</f>
        <v>#N/A</v>
      </c>
      <c r="G1269" s="45" t="e">
        <f>VLOOKUP($A1269,EVID_OSEVU!$A$1:$M$4972,8,FALSE)</f>
        <v>#N/A</v>
      </c>
      <c r="H1269" s="45" t="e">
        <f>VLOOKUP($A1269,EVID_OSEVU!$A$1:$M$4972,11,FALSE)</f>
        <v>#N/A</v>
      </c>
      <c r="I1269" s="58" t="e">
        <f>VLOOKUP($A1269,EVID_OSEVU!$A$1:$M$4972,11,FALSE)</f>
        <v>#N/A</v>
      </c>
      <c r="J1269" s="63" t="e">
        <f>VLOOKUP(K1269,Export6[#All],2,FALSE)</f>
        <v>#N/A</v>
      </c>
      <c r="K1269" s="32"/>
      <c r="L1269" s="33"/>
      <c r="M1269" s="67" t="e">
        <f t="shared" si="19"/>
        <v>#N/A</v>
      </c>
      <c r="N1269" s="61"/>
    </row>
    <row r="1270" spans="1:14" x14ac:dyDescent="0.2">
      <c r="A1270" s="32"/>
      <c r="B1270" s="45" t="e">
        <f>VLOOKUP($A1270,EVID_OSEVU!$A$1:$M$4972,2,FALSE)</f>
        <v>#N/A</v>
      </c>
      <c r="C1270" s="45" t="e">
        <f>VLOOKUP($A1270,EVID_OSEVU!$A$1:$M$4972,3,FALSE)</f>
        <v>#N/A</v>
      </c>
      <c r="D1270" s="45" t="e">
        <f>VLOOKUP($A1270,EVID_OSEVU!$A$1:$M$4972,4,FALSE)</f>
        <v>#N/A</v>
      </c>
      <c r="E1270" s="35"/>
      <c r="F1270" s="45" t="e">
        <f>VLOOKUP($A1270,EVID_OSEVU!$A$1:$M$4972,7,FALSE)</f>
        <v>#N/A</v>
      </c>
      <c r="G1270" s="45" t="e">
        <f>VLOOKUP($A1270,EVID_OSEVU!$A$1:$M$4972,8,FALSE)</f>
        <v>#N/A</v>
      </c>
      <c r="H1270" s="45" t="e">
        <f>VLOOKUP($A1270,EVID_OSEVU!$A$1:$M$4972,11,FALSE)</f>
        <v>#N/A</v>
      </c>
      <c r="I1270" s="58" t="e">
        <f>VLOOKUP($A1270,EVID_OSEVU!$A$1:$M$4972,11,FALSE)</f>
        <v>#N/A</v>
      </c>
      <c r="J1270" s="63" t="e">
        <f>VLOOKUP(K1270,Export6[#All],2,FALSE)</f>
        <v>#N/A</v>
      </c>
      <c r="K1270" s="32"/>
      <c r="L1270" s="33"/>
      <c r="M1270" s="67" t="e">
        <f t="shared" si="19"/>
        <v>#N/A</v>
      </c>
      <c r="N1270" s="61"/>
    </row>
    <row r="1271" spans="1:14" x14ac:dyDescent="0.2">
      <c r="A1271" s="32"/>
      <c r="B1271" s="45" t="e">
        <f>VLOOKUP($A1271,EVID_OSEVU!$A$1:$M$4972,2,FALSE)</f>
        <v>#N/A</v>
      </c>
      <c r="C1271" s="45" t="e">
        <f>VLOOKUP($A1271,EVID_OSEVU!$A$1:$M$4972,3,FALSE)</f>
        <v>#N/A</v>
      </c>
      <c r="D1271" s="45" t="e">
        <f>VLOOKUP($A1271,EVID_OSEVU!$A$1:$M$4972,4,FALSE)</f>
        <v>#N/A</v>
      </c>
      <c r="E1271" s="35"/>
      <c r="F1271" s="45" t="e">
        <f>VLOOKUP($A1271,EVID_OSEVU!$A$1:$M$4972,7,FALSE)</f>
        <v>#N/A</v>
      </c>
      <c r="G1271" s="45" t="e">
        <f>VLOOKUP($A1271,EVID_OSEVU!$A$1:$M$4972,8,FALSE)</f>
        <v>#N/A</v>
      </c>
      <c r="H1271" s="45" t="e">
        <f>VLOOKUP($A1271,EVID_OSEVU!$A$1:$M$4972,11,FALSE)</f>
        <v>#N/A</v>
      </c>
      <c r="I1271" s="58" t="e">
        <f>VLOOKUP($A1271,EVID_OSEVU!$A$1:$M$4972,11,FALSE)</f>
        <v>#N/A</v>
      </c>
      <c r="J1271" s="63" t="e">
        <f>VLOOKUP(K1271,Export6[#All],2,FALSE)</f>
        <v>#N/A</v>
      </c>
      <c r="K1271" s="32"/>
      <c r="L1271" s="33"/>
      <c r="M1271" s="67" t="e">
        <f t="shared" si="19"/>
        <v>#N/A</v>
      </c>
      <c r="N1271" s="61"/>
    </row>
    <row r="1272" spans="1:14" x14ac:dyDescent="0.2">
      <c r="A1272" s="32"/>
      <c r="B1272" s="45" t="e">
        <f>VLOOKUP($A1272,EVID_OSEVU!$A$1:$M$4972,2,FALSE)</f>
        <v>#N/A</v>
      </c>
      <c r="C1272" s="45" t="e">
        <f>VLOOKUP($A1272,EVID_OSEVU!$A$1:$M$4972,3,FALSE)</f>
        <v>#N/A</v>
      </c>
      <c r="D1272" s="45" t="e">
        <f>VLOOKUP($A1272,EVID_OSEVU!$A$1:$M$4972,4,FALSE)</f>
        <v>#N/A</v>
      </c>
      <c r="E1272" s="35"/>
      <c r="F1272" s="45" t="e">
        <f>VLOOKUP($A1272,EVID_OSEVU!$A$1:$M$4972,7,FALSE)</f>
        <v>#N/A</v>
      </c>
      <c r="G1272" s="45" t="e">
        <f>VLOOKUP($A1272,EVID_OSEVU!$A$1:$M$4972,8,FALSE)</f>
        <v>#N/A</v>
      </c>
      <c r="H1272" s="45" t="e">
        <f>VLOOKUP($A1272,EVID_OSEVU!$A$1:$M$4972,11,FALSE)</f>
        <v>#N/A</v>
      </c>
      <c r="I1272" s="58" t="e">
        <f>VLOOKUP($A1272,EVID_OSEVU!$A$1:$M$4972,11,FALSE)</f>
        <v>#N/A</v>
      </c>
      <c r="J1272" s="63" t="e">
        <f>VLOOKUP(K1272,Export6[#All],2,FALSE)</f>
        <v>#N/A</v>
      </c>
      <c r="K1272" s="32"/>
      <c r="L1272" s="33"/>
      <c r="M1272" s="67" t="e">
        <f t="shared" si="19"/>
        <v>#N/A</v>
      </c>
      <c r="N1272" s="61"/>
    </row>
    <row r="1273" spans="1:14" x14ac:dyDescent="0.2">
      <c r="A1273" s="32"/>
      <c r="B1273" s="45" t="e">
        <f>VLOOKUP($A1273,EVID_OSEVU!$A$1:$M$4972,2,FALSE)</f>
        <v>#N/A</v>
      </c>
      <c r="C1273" s="45" t="e">
        <f>VLOOKUP($A1273,EVID_OSEVU!$A$1:$M$4972,3,FALSE)</f>
        <v>#N/A</v>
      </c>
      <c r="D1273" s="45" t="e">
        <f>VLOOKUP($A1273,EVID_OSEVU!$A$1:$M$4972,4,FALSE)</f>
        <v>#N/A</v>
      </c>
      <c r="E1273" s="35"/>
      <c r="F1273" s="45" t="e">
        <f>VLOOKUP($A1273,EVID_OSEVU!$A$1:$M$4972,7,FALSE)</f>
        <v>#N/A</v>
      </c>
      <c r="G1273" s="45" t="e">
        <f>VLOOKUP($A1273,EVID_OSEVU!$A$1:$M$4972,8,FALSE)</f>
        <v>#N/A</v>
      </c>
      <c r="H1273" s="45" t="e">
        <f>VLOOKUP($A1273,EVID_OSEVU!$A$1:$M$4972,11,FALSE)</f>
        <v>#N/A</v>
      </c>
      <c r="I1273" s="58" t="e">
        <f>VLOOKUP($A1273,EVID_OSEVU!$A$1:$M$4972,11,FALSE)</f>
        <v>#N/A</v>
      </c>
      <c r="J1273" s="63" t="e">
        <f>VLOOKUP(K1273,Export6[#All],2,FALSE)</f>
        <v>#N/A</v>
      </c>
      <c r="K1273" s="32"/>
      <c r="L1273" s="33"/>
      <c r="M1273" s="67" t="e">
        <f t="shared" si="19"/>
        <v>#N/A</v>
      </c>
      <c r="N1273" s="61"/>
    </row>
    <row r="1274" spans="1:14" x14ac:dyDescent="0.2">
      <c r="A1274" s="32"/>
      <c r="B1274" s="45" t="e">
        <f>VLOOKUP($A1274,EVID_OSEVU!$A$1:$M$4972,2,FALSE)</f>
        <v>#N/A</v>
      </c>
      <c r="C1274" s="45" t="e">
        <f>VLOOKUP($A1274,EVID_OSEVU!$A$1:$M$4972,3,FALSE)</f>
        <v>#N/A</v>
      </c>
      <c r="D1274" s="45" t="e">
        <f>VLOOKUP($A1274,EVID_OSEVU!$A$1:$M$4972,4,FALSE)</f>
        <v>#N/A</v>
      </c>
      <c r="E1274" s="35"/>
      <c r="F1274" s="45" t="e">
        <f>VLOOKUP($A1274,EVID_OSEVU!$A$1:$M$4972,7,FALSE)</f>
        <v>#N/A</v>
      </c>
      <c r="G1274" s="45" t="e">
        <f>VLOOKUP($A1274,EVID_OSEVU!$A$1:$M$4972,8,FALSE)</f>
        <v>#N/A</v>
      </c>
      <c r="H1274" s="45" t="e">
        <f>VLOOKUP($A1274,EVID_OSEVU!$A$1:$M$4972,11,FALSE)</f>
        <v>#N/A</v>
      </c>
      <c r="I1274" s="58" t="e">
        <f>VLOOKUP($A1274,EVID_OSEVU!$A$1:$M$4972,11,FALSE)</f>
        <v>#N/A</v>
      </c>
      <c r="J1274" s="63" t="e">
        <f>VLOOKUP(K1274,Export6[#All],2,FALSE)</f>
        <v>#N/A</v>
      </c>
      <c r="K1274" s="32"/>
      <c r="L1274" s="33"/>
      <c r="M1274" s="67" t="e">
        <f t="shared" si="19"/>
        <v>#N/A</v>
      </c>
      <c r="N1274" s="61"/>
    </row>
    <row r="1275" spans="1:14" x14ac:dyDescent="0.2">
      <c r="A1275" s="32"/>
      <c r="B1275" s="45" t="e">
        <f>VLOOKUP($A1275,EVID_OSEVU!$A$1:$M$4972,2,FALSE)</f>
        <v>#N/A</v>
      </c>
      <c r="C1275" s="45" t="e">
        <f>VLOOKUP($A1275,EVID_OSEVU!$A$1:$M$4972,3,FALSE)</f>
        <v>#N/A</v>
      </c>
      <c r="D1275" s="45" t="e">
        <f>VLOOKUP($A1275,EVID_OSEVU!$A$1:$M$4972,4,FALSE)</f>
        <v>#N/A</v>
      </c>
      <c r="E1275" s="35"/>
      <c r="F1275" s="45" t="e">
        <f>VLOOKUP($A1275,EVID_OSEVU!$A$1:$M$4972,7,FALSE)</f>
        <v>#N/A</v>
      </c>
      <c r="G1275" s="45" t="e">
        <f>VLOOKUP($A1275,EVID_OSEVU!$A$1:$M$4972,8,FALSE)</f>
        <v>#N/A</v>
      </c>
      <c r="H1275" s="45" t="e">
        <f>VLOOKUP($A1275,EVID_OSEVU!$A$1:$M$4972,11,FALSE)</f>
        <v>#N/A</v>
      </c>
      <c r="I1275" s="58" t="e">
        <f>VLOOKUP($A1275,EVID_OSEVU!$A$1:$M$4972,11,FALSE)</f>
        <v>#N/A</v>
      </c>
      <c r="J1275" s="63" t="e">
        <f>VLOOKUP(K1275,Export6[#All],2,FALSE)</f>
        <v>#N/A</v>
      </c>
      <c r="K1275" s="32"/>
      <c r="L1275" s="33"/>
      <c r="M1275" s="67" t="e">
        <f t="shared" si="19"/>
        <v>#N/A</v>
      </c>
      <c r="N1275" s="61"/>
    </row>
    <row r="1276" spans="1:14" x14ac:dyDescent="0.2">
      <c r="A1276" s="32"/>
      <c r="B1276" s="45" t="e">
        <f>VLOOKUP($A1276,EVID_OSEVU!$A$1:$M$4972,2,FALSE)</f>
        <v>#N/A</v>
      </c>
      <c r="C1276" s="45" t="e">
        <f>VLOOKUP($A1276,EVID_OSEVU!$A$1:$M$4972,3,FALSE)</f>
        <v>#N/A</v>
      </c>
      <c r="D1276" s="45" t="e">
        <f>VLOOKUP($A1276,EVID_OSEVU!$A$1:$M$4972,4,FALSE)</f>
        <v>#N/A</v>
      </c>
      <c r="E1276" s="35"/>
      <c r="F1276" s="45" t="e">
        <f>VLOOKUP($A1276,EVID_OSEVU!$A$1:$M$4972,7,FALSE)</f>
        <v>#N/A</v>
      </c>
      <c r="G1276" s="45" t="e">
        <f>VLOOKUP($A1276,EVID_OSEVU!$A$1:$M$4972,8,FALSE)</f>
        <v>#N/A</v>
      </c>
      <c r="H1276" s="45" t="e">
        <f>VLOOKUP($A1276,EVID_OSEVU!$A$1:$M$4972,11,FALSE)</f>
        <v>#N/A</v>
      </c>
      <c r="I1276" s="58" t="e">
        <f>VLOOKUP($A1276,EVID_OSEVU!$A$1:$M$4972,11,FALSE)</f>
        <v>#N/A</v>
      </c>
      <c r="J1276" s="63" t="e">
        <f>VLOOKUP(K1276,Export6[#All],2,FALSE)</f>
        <v>#N/A</v>
      </c>
      <c r="K1276" s="32"/>
      <c r="L1276" s="33"/>
      <c r="M1276" s="67" t="e">
        <f t="shared" si="19"/>
        <v>#N/A</v>
      </c>
      <c r="N1276" s="61"/>
    </row>
    <row r="1277" spans="1:14" x14ac:dyDescent="0.2">
      <c r="A1277" s="32"/>
      <c r="B1277" s="45" t="e">
        <f>VLOOKUP($A1277,EVID_OSEVU!$A$1:$M$4972,2,FALSE)</f>
        <v>#N/A</v>
      </c>
      <c r="C1277" s="45" t="e">
        <f>VLOOKUP($A1277,EVID_OSEVU!$A$1:$M$4972,3,FALSE)</f>
        <v>#N/A</v>
      </c>
      <c r="D1277" s="45" t="e">
        <f>VLOOKUP($A1277,EVID_OSEVU!$A$1:$M$4972,4,FALSE)</f>
        <v>#N/A</v>
      </c>
      <c r="E1277" s="35"/>
      <c r="F1277" s="45" t="e">
        <f>VLOOKUP($A1277,EVID_OSEVU!$A$1:$M$4972,7,FALSE)</f>
        <v>#N/A</v>
      </c>
      <c r="G1277" s="45" t="e">
        <f>VLOOKUP($A1277,EVID_OSEVU!$A$1:$M$4972,8,FALSE)</f>
        <v>#N/A</v>
      </c>
      <c r="H1277" s="45" t="e">
        <f>VLOOKUP($A1277,EVID_OSEVU!$A$1:$M$4972,11,FALSE)</f>
        <v>#N/A</v>
      </c>
      <c r="I1277" s="58" t="e">
        <f>VLOOKUP($A1277,EVID_OSEVU!$A$1:$M$4972,11,FALSE)</f>
        <v>#N/A</v>
      </c>
      <c r="J1277" s="63" t="e">
        <f>VLOOKUP(K1277,Export6[#All],2,FALSE)</f>
        <v>#N/A</v>
      </c>
      <c r="K1277" s="32"/>
      <c r="L1277" s="33"/>
      <c r="M1277" s="67" t="e">
        <f t="shared" si="19"/>
        <v>#N/A</v>
      </c>
      <c r="N1277" s="61"/>
    </row>
    <row r="1278" spans="1:14" x14ac:dyDescent="0.2">
      <c r="A1278" s="32"/>
      <c r="B1278" s="45" t="e">
        <f>VLOOKUP($A1278,EVID_OSEVU!$A$1:$M$4972,2,FALSE)</f>
        <v>#N/A</v>
      </c>
      <c r="C1278" s="45" t="e">
        <f>VLOOKUP($A1278,EVID_OSEVU!$A$1:$M$4972,3,FALSE)</f>
        <v>#N/A</v>
      </c>
      <c r="D1278" s="45" t="e">
        <f>VLOOKUP($A1278,EVID_OSEVU!$A$1:$M$4972,4,FALSE)</f>
        <v>#N/A</v>
      </c>
      <c r="E1278" s="35"/>
      <c r="F1278" s="45" t="e">
        <f>VLOOKUP($A1278,EVID_OSEVU!$A$1:$M$4972,7,FALSE)</f>
        <v>#N/A</v>
      </c>
      <c r="G1278" s="45" t="e">
        <f>VLOOKUP($A1278,EVID_OSEVU!$A$1:$M$4972,8,FALSE)</f>
        <v>#N/A</v>
      </c>
      <c r="H1278" s="45" t="e">
        <f>VLOOKUP($A1278,EVID_OSEVU!$A$1:$M$4972,11,FALSE)</f>
        <v>#N/A</v>
      </c>
      <c r="I1278" s="58" t="e">
        <f>VLOOKUP($A1278,EVID_OSEVU!$A$1:$M$4972,11,FALSE)</f>
        <v>#N/A</v>
      </c>
      <c r="J1278" s="63" t="e">
        <f>VLOOKUP(K1278,Export6[#All],2,FALSE)</f>
        <v>#N/A</v>
      </c>
      <c r="K1278" s="32"/>
      <c r="L1278" s="33"/>
      <c r="M1278" s="67" t="e">
        <f t="shared" si="19"/>
        <v>#N/A</v>
      </c>
      <c r="N1278" s="61"/>
    </row>
    <row r="1279" spans="1:14" x14ac:dyDescent="0.2">
      <c r="A1279" s="32"/>
      <c r="B1279" s="45" t="e">
        <f>VLOOKUP($A1279,EVID_OSEVU!$A$1:$M$4972,2,FALSE)</f>
        <v>#N/A</v>
      </c>
      <c r="C1279" s="45" t="e">
        <f>VLOOKUP($A1279,EVID_OSEVU!$A$1:$M$4972,3,FALSE)</f>
        <v>#N/A</v>
      </c>
      <c r="D1279" s="45" t="e">
        <f>VLOOKUP($A1279,EVID_OSEVU!$A$1:$M$4972,4,FALSE)</f>
        <v>#N/A</v>
      </c>
      <c r="E1279" s="35"/>
      <c r="F1279" s="45" t="e">
        <f>VLOOKUP($A1279,EVID_OSEVU!$A$1:$M$4972,7,FALSE)</f>
        <v>#N/A</v>
      </c>
      <c r="G1279" s="45" t="e">
        <f>VLOOKUP($A1279,EVID_OSEVU!$A$1:$M$4972,8,FALSE)</f>
        <v>#N/A</v>
      </c>
      <c r="H1279" s="45" t="e">
        <f>VLOOKUP($A1279,EVID_OSEVU!$A$1:$M$4972,11,FALSE)</f>
        <v>#N/A</v>
      </c>
      <c r="I1279" s="58" t="e">
        <f>VLOOKUP($A1279,EVID_OSEVU!$A$1:$M$4972,11,FALSE)</f>
        <v>#N/A</v>
      </c>
      <c r="J1279" s="63" t="e">
        <f>VLOOKUP(K1279,Export6[#All],2,FALSE)</f>
        <v>#N/A</v>
      </c>
      <c r="K1279" s="32"/>
      <c r="L1279" s="33"/>
      <c r="M1279" s="67" t="e">
        <f t="shared" si="19"/>
        <v>#N/A</v>
      </c>
      <c r="N1279" s="61"/>
    </row>
    <row r="1280" spans="1:14" x14ac:dyDescent="0.2">
      <c r="A1280" s="32"/>
      <c r="B1280" s="45" t="e">
        <f>VLOOKUP($A1280,EVID_OSEVU!$A$1:$M$4972,2,FALSE)</f>
        <v>#N/A</v>
      </c>
      <c r="C1280" s="45" t="e">
        <f>VLOOKUP($A1280,EVID_OSEVU!$A$1:$M$4972,3,FALSE)</f>
        <v>#N/A</v>
      </c>
      <c r="D1280" s="45" t="e">
        <f>VLOOKUP($A1280,EVID_OSEVU!$A$1:$M$4972,4,FALSE)</f>
        <v>#N/A</v>
      </c>
      <c r="E1280" s="35"/>
      <c r="F1280" s="45" t="e">
        <f>VLOOKUP($A1280,EVID_OSEVU!$A$1:$M$4972,7,FALSE)</f>
        <v>#N/A</v>
      </c>
      <c r="G1280" s="45" t="e">
        <f>VLOOKUP($A1280,EVID_OSEVU!$A$1:$M$4972,8,FALSE)</f>
        <v>#N/A</v>
      </c>
      <c r="H1280" s="45" t="e">
        <f>VLOOKUP($A1280,EVID_OSEVU!$A$1:$M$4972,11,FALSE)</f>
        <v>#N/A</v>
      </c>
      <c r="I1280" s="58" t="e">
        <f>VLOOKUP($A1280,EVID_OSEVU!$A$1:$M$4972,11,FALSE)</f>
        <v>#N/A</v>
      </c>
      <c r="J1280" s="63" t="e">
        <f>VLOOKUP(K1280,Export6[#All],2,FALSE)</f>
        <v>#N/A</v>
      </c>
      <c r="K1280" s="32"/>
      <c r="L1280" s="33"/>
      <c r="M1280" s="67" t="e">
        <f t="shared" si="19"/>
        <v>#N/A</v>
      </c>
      <c r="N1280" s="61"/>
    </row>
    <row r="1281" spans="1:14" x14ac:dyDescent="0.2">
      <c r="A1281" s="32"/>
      <c r="B1281" s="45" t="e">
        <f>VLOOKUP($A1281,EVID_OSEVU!$A$1:$M$4972,2,FALSE)</f>
        <v>#N/A</v>
      </c>
      <c r="C1281" s="45" t="e">
        <f>VLOOKUP($A1281,EVID_OSEVU!$A$1:$M$4972,3,FALSE)</f>
        <v>#N/A</v>
      </c>
      <c r="D1281" s="45" t="e">
        <f>VLOOKUP($A1281,EVID_OSEVU!$A$1:$M$4972,4,FALSE)</f>
        <v>#N/A</v>
      </c>
      <c r="E1281" s="35"/>
      <c r="F1281" s="45" t="e">
        <f>VLOOKUP($A1281,EVID_OSEVU!$A$1:$M$4972,7,FALSE)</f>
        <v>#N/A</v>
      </c>
      <c r="G1281" s="45" t="e">
        <f>VLOOKUP($A1281,EVID_OSEVU!$A$1:$M$4972,8,FALSE)</f>
        <v>#N/A</v>
      </c>
      <c r="H1281" s="45" t="e">
        <f>VLOOKUP($A1281,EVID_OSEVU!$A$1:$M$4972,11,FALSE)</f>
        <v>#N/A</v>
      </c>
      <c r="I1281" s="58" t="e">
        <f>VLOOKUP($A1281,EVID_OSEVU!$A$1:$M$4972,11,FALSE)</f>
        <v>#N/A</v>
      </c>
      <c r="J1281" s="63" t="e">
        <f>VLOOKUP(K1281,Export6[#All],2,FALSE)</f>
        <v>#N/A</v>
      </c>
      <c r="K1281" s="32"/>
      <c r="L1281" s="33"/>
      <c r="M1281" s="67" t="e">
        <f t="shared" si="19"/>
        <v>#N/A</v>
      </c>
      <c r="N1281" s="61"/>
    </row>
    <row r="1282" spans="1:14" x14ac:dyDescent="0.2">
      <c r="A1282" s="32"/>
      <c r="B1282" s="45" t="e">
        <f>VLOOKUP($A1282,EVID_OSEVU!$A$1:$M$4972,2,FALSE)</f>
        <v>#N/A</v>
      </c>
      <c r="C1282" s="45" t="e">
        <f>VLOOKUP($A1282,EVID_OSEVU!$A$1:$M$4972,3,FALSE)</f>
        <v>#N/A</v>
      </c>
      <c r="D1282" s="45" t="e">
        <f>VLOOKUP($A1282,EVID_OSEVU!$A$1:$M$4972,4,FALSE)</f>
        <v>#N/A</v>
      </c>
      <c r="E1282" s="35"/>
      <c r="F1282" s="45" t="e">
        <f>VLOOKUP($A1282,EVID_OSEVU!$A$1:$M$4972,7,FALSE)</f>
        <v>#N/A</v>
      </c>
      <c r="G1282" s="45" t="e">
        <f>VLOOKUP($A1282,EVID_OSEVU!$A$1:$M$4972,8,FALSE)</f>
        <v>#N/A</v>
      </c>
      <c r="H1282" s="45" t="e">
        <f>VLOOKUP($A1282,EVID_OSEVU!$A$1:$M$4972,11,FALSE)</f>
        <v>#N/A</v>
      </c>
      <c r="I1282" s="58" t="e">
        <f>VLOOKUP($A1282,EVID_OSEVU!$A$1:$M$4972,11,FALSE)</f>
        <v>#N/A</v>
      </c>
      <c r="J1282" s="63" t="e">
        <f>VLOOKUP(K1282,Export6[#All],2,FALSE)</f>
        <v>#N/A</v>
      </c>
      <c r="K1282" s="32"/>
      <c r="L1282" s="33"/>
      <c r="M1282" s="67" t="e">
        <f t="shared" si="19"/>
        <v>#N/A</v>
      </c>
      <c r="N1282" s="61"/>
    </row>
    <row r="1283" spans="1:14" x14ac:dyDescent="0.2">
      <c r="A1283" s="32"/>
      <c r="B1283" s="45" t="e">
        <f>VLOOKUP($A1283,EVID_OSEVU!$A$1:$M$4972,2,FALSE)</f>
        <v>#N/A</v>
      </c>
      <c r="C1283" s="45" t="e">
        <f>VLOOKUP($A1283,EVID_OSEVU!$A$1:$M$4972,3,FALSE)</f>
        <v>#N/A</v>
      </c>
      <c r="D1283" s="45" t="e">
        <f>VLOOKUP($A1283,EVID_OSEVU!$A$1:$M$4972,4,FALSE)</f>
        <v>#N/A</v>
      </c>
      <c r="E1283" s="35"/>
      <c r="F1283" s="45" t="e">
        <f>VLOOKUP($A1283,EVID_OSEVU!$A$1:$M$4972,7,FALSE)</f>
        <v>#N/A</v>
      </c>
      <c r="G1283" s="45" t="e">
        <f>VLOOKUP($A1283,EVID_OSEVU!$A$1:$M$4972,8,FALSE)</f>
        <v>#N/A</v>
      </c>
      <c r="H1283" s="45" t="e">
        <f>VLOOKUP($A1283,EVID_OSEVU!$A$1:$M$4972,11,FALSE)</f>
        <v>#N/A</v>
      </c>
      <c r="I1283" s="58" t="e">
        <f>VLOOKUP($A1283,EVID_OSEVU!$A$1:$M$4972,11,FALSE)</f>
        <v>#N/A</v>
      </c>
      <c r="J1283" s="63" t="e">
        <f>VLOOKUP(K1283,Export6[#All],2,FALSE)</f>
        <v>#N/A</v>
      </c>
      <c r="K1283" s="32"/>
      <c r="L1283" s="33"/>
      <c r="M1283" s="67" t="e">
        <f t="shared" si="19"/>
        <v>#N/A</v>
      </c>
      <c r="N1283" s="61"/>
    </row>
    <row r="1284" spans="1:14" x14ac:dyDescent="0.2">
      <c r="A1284" s="32"/>
      <c r="B1284" s="45" t="e">
        <f>VLOOKUP($A1284,EVID_OSEVU!$A$1:$M$4972,2,FALSE)</f>
        <v>#N/A</v>
      </c>
      <c r="C1284" s="45" t="e">
        <f>VLOOKUP($A1284,EVID_OSEVU!$A$1:$M$4972,3,FALSE)</f>
        <v>#N/A</v>
      </c>
      <c r="D1284" s="45" t="e">
        <f>VLOOKUP($A1284,EVID_OSEVU!$A$1:$M$4972,4,FALSE)</f>
        <v>#N/A</v>
      </c>
      <c r="E1284" s="35"/>
      <c r="F1284" s="45" t="e">
        <f>VLOOKUP($A1284,EVID_OSEVU!$A$1:$M$4972,7,FALSE)</f>
        <v>#N/A</v>
      </c>
      <c r="G1284" s="45" t="e">
        <f>VLOOKUP($A1284,EVID_OSEVU!$A$1:$M$4972,8,FALSE)</f>
        <v>#N/A</v>
      </c>
      <c r="H1284" s="45" t="e">
        <f>VLOOKUP($A1284,EVID_OSEVU!$A$1:$M$4972,11,FALSE)</f>
        <v>#N/A</v>
      </c>
      <c r="I1284" s="58" t="e">
        <f>VLOOKUP($A1284,EVID_OSEVU!$A$1:$M$4972,11,FALSE)</f>
        <v>#N/A</v>
      </c>
      <c r="J1284" s="63" t="e">
        <f>VLOOKUP(K1284,Export6[#All],2,FALSE)</f>
        <v>#N/A</v>
      </c>
      <c r="K1284" s="32"/>
      <c r="L1284" s="33"/>
      <c r="M1284" s="67" t="e">
        <f t="shared" ref="M1284:M1347" si="20">L1284*I1284</f>
        <v>#N/A</v>
      </c>
      <c r="N1284" s="61"/>
    </row>
    <row r="1285" spans="1:14" x14ac:dyDescent="0.2">
      <c r="A1285" s="32"/>
      <c r="B1285" s="45" t="e">
        <f>VLOOKUP($A1285,EVID_OSEVU!$A$1:$M$4972,2,FALSE)</f>
        <v>#N/A</v>
      </c>
      <c r="C1285" s="45" t="e">
        <f>VLOOKUP($A1285,EVID_OSEVU!$A$1:$M$4972,3,FALSE)</f>
        <v>#N/A</v>
      </c>
      <c r="D1285" s="45" t="e">
        <f>VLOOKUP($A1285,EVID_OSEVU!$A$1:$M$4972,4,FALSE)</f>
        <v>#N/A</v>
      </c>
      <c r="E1285" s="35"/>
      <c r="F1285" s="45" t="e">
        <f>VLOOKUP($A1285,EVID_OSEVU!$A$1:$M$4972,7,FALSE)</f>
        <v>#N/A</v>
      </c>
      <c r="G1285" s="45" t="e">
        <f>VLOOKUP($A1285,EVID_OSEVU!$A$1:$M$4972,8,FALSE)</f>
        <v>#N/A</v>
      </c>
      <c r="H1285" s="45" t="e">
        <f>VLOOKUP($A1285,EVID_OSEVU!$A$1:$M$4972,11,FALSE)</f>
        <v>#N/A</v>
      </c>
      <c r="I1285" s="58" t="e">
        <f>VLOOKUP($A1285,EVID_OSEVU!$A$1:$M$4972,11,FALSE)</f>
        <v>#N/A</v>
      </c>
      <c r="J1285" s="63" t="e">
        <f>VLOOKUP(K1285,Export6[#All],2,FALSE)</f>
        <v>#N/A</v>
      </c>
      <c r="K1285" s="32"/>
      <c r="L1285" s="33"/>
      <c r="M1285" s="67" t="e">
        <f t="shared" si="20"/>
        <v>#N/A</v>
      </c>
      <c r="N1285" s="61"/>
    </row>
    <row r="1286" spans="1:14" x14ac:dyDescent="0.2">
      <c r="A1286" s="32"/>
      <c r="B1286" s="45" t="e">
        <f>VLOOKUP($A1286,EVID_OSEVU!$A$1:$M$4972,2,FALSE)</f>
        <v>#N/A</v>
      </c>
      <c r="C1286" s="45" t="e">
        <f>VLOOKUP($A1286,EVID_OSEVU!$A$1:$M$4972,3,FALSE)</f>
        <v>#N/A</v>
      </c>
      <c r="D1286" s="45" t="e">
        <f>VLOOKUP($A1286,EVID_OSEVU!$A$1:$M$4972,4,FALSE)</f>
        <v>#N/A</v>
      </c>
      <c r="E1286" s="35"/>
      <c r="F1286" s="45" t="e">
        <f>VLOOKUP($A1286,EVID_OSEVU!$A$1:$M$4972,7,FALSE)</f>
        <v>#N/A</v>
      </c>
      <c r="G1286" s="45" t="e">
        <f>VLOOKUP($A1286,EVID_OSEVU!$A$1:$M$4972,8,FALSE)</f>
        <v>#N/A</v>
      </c>
      <c r="H1286" s="45" t="e">
        <f>VLOOKUP($A1286,EVID_OSEVU!$A$1:$M$4972,11,FALSE)</f>
        <v>#N/A</v>
      </c>
      <c r="I1286" s="58" t="e">
        <f>VLOOKUP($A1286,EVID_OSEVU!$A$1:$M$4972,11,FALSE)</f>
        <v>#N/A</v>
      </c>
      <c r="J1286" s="63" t="e">
        <f>VLOOKUP(K1286,Export6[#All],2,FALSE)</f>
        <v>#N/A</v>
      </c>
      <c r="K1286" s="32"/>
      <c r="L1286" s="33"/>
      <c r="M1286" s="67" t="e">
        <f t="shared" si="20"/>
        <v>#N/A</v>
      </c>
      <c r="N1286" s="61"/>
    </row>
    <row r="1287" spans="1:14" x14ac:dyDescent="0.2">
      <c r="A1287" s="32"/>
      <c r="B1287" s="45" t="e">
        <f>VLOOKUP($A1287,EVID_OSEVU!$A$1:$M$4972,2,FALSE)</f>
        <v>#N/A</v>
      </c>
      <c r="C1287" s="45" t="e">
        <f>VLOOKUP($A1287,EVID_OSEVU!$A$1:$M$4972,3,FALSE)</f>
        <v>#N/A</v>
      </c>
      <c r="D1287" s="45" t="e">
        <f>VLOOKUP($A1287,EVID_OSEVU!$A$1:$M$4972,4,FALSE)</f>
        <v>#N/A</v>
      </c>
      <c r="E1287" s="35"/>
      <c r="F1287" s="45" t="e">
        <f>VLOOKUP($A1287,EVID_OSEVU!$A$1:$M$4972,7,FALSE)</f>
        <v>#N/A</v>
      </c>
      <c r="G1287" s="45" t="e">
        <f>VLOOKUP($A1287,EVID_OSEVU!$A$1:$M$4972,8,FALSE)</f>
        <v>#N/A</v>
      </c>
      <c r="H1287" s="45" t="e">
        <f>VLOOKUP($A1287,EVID_OSEVU!$A$1:$M$4972,11,FALSE)</f>
        <v>#N/A</v>
      </c>
      <c r="I1287" s="58" t="e">
        <f>VLOOKUP($A1287,EVID_OSEVU!$A$1:$M$4972,11,FALSE)</f>
        <v>#N/A</v>
      </c>
      <c r="J1287" s="63" t="e">
        <f>VLOOKUP(K1287,Export6[#All],2,FALSE)</f>
        <v>#N/A</v>
      </c>
      <c r="K1287" s="32"/>
      <c r="L1287" s="33"/>
      <c r="M1287" s="67" t="e">
        <f t="shared" si="20"/>
        <v>#N/A</v>
      </c>
      <c r="N1287" s="61"/>
    </row>
    <row r="1288" spans="1:14" x14ac:dyDescent="0.2">
      <c r="A1288" s="32"/>
      <c r="B1288" s="45" t="e">
        <f>VLOOKUP($A1288,EVID_OSEVU!$A$1:$M$4972,2,FALSE)</f>
        <v>#N/A</v>
      </c>
      <c r="C1288" s="45" t="e">
        <f>VLOOKUP($A1288,EVID_OSEVU!$A$1:$M$4972,3,FALSE)</f>
        <v>#N/A</v>
      </c>
      <c r="D1288" s="45" t="e">
        <f>VLOOKUP($A1288,EVID_OSEVU!$A$1:$M$4972,4,FALSE)</f>
        <v>#N/A</v>
      </c>
      <c r="E1288" s="35"/>
      <c r="F1288" s="45" t="e">
        <f>VLOOKUP($A1288,EVID_OSEVU!$A$1:$M$4972,7,FALSE)</f>
        <v>#N/A</v>
      </c>
      <c r="G1288" s="45" t="e">
        <f>VLOOKUP($A1288,EVID_OSEVU!$A$1:$M$4972,8,FALSE)</f>
        <v>#N/A</v>
      </c>
      <c r="H1288" s="45" t="e">
        <f>VLOOKUP($A1288,EVID_OSEVU!$A$1:$M$4972,11,FALSE)</f>
        <v>#N/A</v>
      </c>
      <c r="I1288" s="58" t="e">
        <f>VLOOKUP($A1288,EVID_OSEVU!$A$1:$M$4972,11,FALSE)</f>
        <v>#N/A</v>
      </c>
      <c r="J1288" s="63" t="e">
        <f>VLOOKUP(K1288,Export6[#All],2,FALSE)</f>
        <v>#N/A</v>
      </c>
      <c r="K1288" s="32"/>
      <c r="L1288" s="33"/>
      <c r="M1288" s="67" t="e">
        <f t="shared" si="20"/>
        <v>#N/A</v>
      </c>
      <c r="N1288" s="61"/>
    </row>
    <row r="1289" spans="1:14" x14ac:dyDescent="0.2">
      <c r="A1289" s="32"/>
      <c r="B1289" s="45" t="e">
        <f>VLOOKUP($A1289,EVID_OSEVU!$A$1:$M$4972,2,FALSE)</f>
        <v>#N/A</v>
      </c>
      <c r="C1289" s="45" t="e">
        <f>VLOOKUP($A1289,EVID_OSEVU!$A$1:$M$4972,3,FALSE)</f>
        <v>#N/A</v>
      </c>
      <c r="D1289" s="45" t="e">
        <f>VLOOKUP($A1289,EVID_OSEVU!$A$1:$M$4972,4,FALSE)</f>
        <v>#N/A</v>
      </c>
      <c r="E1289" s="35"/>
      <c r="F1289" s="45" t="e">
        <f>VLOOKUP($A1289,EVID_OSEVU!$A$1:$M$4972,7,FALSE)</f>
        <v>#N/A</v>
      </c>
      <c r="G1289" s="45" t="e">
        <f>VLOOKUP($A1289,EVID_OSEVU!$A$1:$M$4972,8,FALSE)</f>
        <v>#N/A</v>
      </c>
      <c r="H1289" s="45" t="e">
        <f>VLOOKUP($A1289,EVID_OSEVU!$A$1:$M$4972,11,FALSE)</f>
        <v>#N/A</v>
      </c>
      <c r="I1289" s="58" t="e">
        <f>VLOOKUP($A1289,EVID_OSEVU!$A$1:$M$4972,11,FALSE)</f>
        <v>#N/A</v>
      </c>
      <c r="J1289" s="63" t="e">
        <f>VLOOKUP(K1289,Export6[#All],2,FALSE)</f>
        <v>#N/A</v>
      </c>
      <c r="K1289" s="32"/>
      <c r="L1289" s="33"/>
      <c r="M1289" s="67" t="e">
        <f t="shared" si="20"/>
        <v>#N/A</v>
      </c>
      <c r="N1289" s="61"/>
    </row>
    <row r="1290" spans="1:14" x14ac:dyDescent="0.2">
      <c r="A1290" s="32"/>
      <c r="B1290" s="45" t="e">
        <f>VLOOKUP($A1290,EVID_OSEVU!$A$1:$M$4972,2,FALSE)</f>
        <v>#N/A</v>
      </c>
      <c r="C1290" s="45" t="e">
        <f>VLOOKUP($A1290,EVID_OSEVU!$A$1:$M$4972,3,FALSE)</f>
        <v>#N/A</v>
      </c>
      <c r="D1290" s="45" t="e">
        <f>VLOOKUP($A1290,EVID_OSEVU!$A$1:$M$4972,4,FALSE)</f>
        <v>#N/A</v>
      </c>
      <c r="E1290" s="35"/>
      <c r="F1290" s="45" t="e">
        <f>VLOOKUP($A1290,EVID_OSEVU!$A$1:$M$4972,7,FALSE)</f>
        <v>#N/A</v>
      </c>
      <c r="G1290" s="45" t="e">
        <f>VLOOKUP($A1290,EVID_OSEVU!$A$1:$M$4972,8,FALSE)</f>
        <v>#N/A</v>
      </c>
      <c r="H1290" s="45" t="e">
        <f>VLOOKUP($A1290,EVID_OSEVU!$A$1:$M$4972,11,FALSE)</f>
        <v>#N/A</v>
      </c>
      <c r="I1290" s="58" t="e">
        <f>VLOOKUP($A1290,EVID_OSEVU!$A$1:$M$4972,11,FALSE)</f>
        <v>#N/A</v>
      </c>
      <c r="J1290" s="63" t="e">
        <f>VLOOKUP(K1290,Export6[#All],2,FALSE)</f>
        <v>#N/A</v>
      </c>
      <c r="K1290" s="32"/>
      <c r="L1290" s="33"/>
      <c r="M1290" s="67" t="e">
        <f t="shared" si="20"/>
        <v>#N/A</v>
      </c>
      <c r="N1290" s="61"/>
    </row>
    <row r="1291" spans="1:14" x14ac:dyDescent="0.2">
      <c r="A1291" s="32"/>
      <c r="B1291" s="45" t="e">
        <f>VLOOKUP($A1291,EVID_OSEVU!$A$1:$M$4972,2,FALSE)</f>
        <v>#N/A</v>
      </c>
      <c r="C1291" s="45" t="e">
        <f>VLOOKUP($A1291,EVID_OSEVU!$A$1:$M$4972,3,FALSE)</f>
        <v>#N/A</v>
      </c>
      <c r="D1291" s="45" t="e">
        <f>VLOOKUP($A1291,EVID_OSEVU!$A$1:$M$4972,4,FALSE)</f>
        <v>#N/A</v>
      </c>
      <c r="E1291" s="35"/>
      <c r="F1291" s="45" t="e">
        <f>VLOOKUP($A1291,EVID_OSEVU!$A$1:$M$4972,7,FALSE)</f>
        <v>#N/A</v>
      </c>
      <c r="G1291" s="45" t="e">
        <f>VLOOKUP($A1291,EVID_OSEVU!$A$1:$M$4972,8,FALSE)</f>
        <v>#N/A</v>
      </c>
      <c r="H1291" s="45" t="e">
        <f>VLOOKUP($A1291,EVID_OSEVU!$A$1:$M$4972,11,FALSE)</f>
        <v>#N/A</v>
      </c>
      <c r="I1291" s="58" t="e">
        <f>VLOOKUP($A1291,EVID_OSEVU!$A$1:$M$4972,11,FALSE)</f>
        <v>#N/A</v>
      </c>
      <c r="J1291" s="63" t="e">
        <f>VLOOKUP(K1291,Export6[#All],2,FALSE)</f>
        <v>#N/A</v>
      </c>
      <c r="K1291" s="32"/>
      <c r="L1291" s="33"/>
      <c r="M1291" s="67" t="e">
        <f t="shared" si="20"/>
        <v>#N/A</v>
      </c>
      <c r="N1291" s="61"/>
    </row>
    <row r="1292" spans="1:14" x14ac:dyDescent="0.2">
      <c r="A1292" s="32"/>
      <c r="B1292" s="45" t="e">
        <f>VLOOKUP($A1292,EVID_OSEVU!$A$1:$M$4972,2,FALSE)</f>
        <v>#N/A</v>
      </c>
      <c r="C1292" s="45" t="e">
        <f>VLOOKUP($A1292,EVID_OSEVU!$A$1:$M$4972,3,FALSE)</f>
        <v>#N/A</v>
      </c>
      <c r="D1292" s="45" t="e">
        <f>VLOOKUP($A1292,EVID_OSEVU!$A$1:$M$4972,4,FALSE)</f>
        <v>#N/A</v>
      </c>
      <c r="E1292" s="35"/>
      <c r="F1292" s="45" t="e">
        <f>VLOOKUP($A1292,EVID_OSEVU!$A$1:$M$4972,7,FALSE)</f>
        <v>#N/A</v>
      </c>
      <c r="G1292" s="45" t="e">
        <f>VLOOKUP($A1292,EVID_OSEVU!$A$1:$M$4972,8,FALSE)</f>
        <v>#N/A</v>
      </c>
      <c r="H1292" s="45" t="e">
        <f>VLOOKUP($A1292,EVID_OSEVU!$A$1:$M$4972,11,FALSE)</f>
        <v>#N/A</v>
      </c>
      <c r="I1292" s="58" t="e">
        <f>VLOOKUP($A1292,EVID_OSEVU!$A$1:$M$4972,11,FALSE)</f>
        <v>#N/A</v>
      </c>
      <c r="J1292" s="63" t="e">
        <f>VLOOKUP(K1292,Export6[#All],2,FALSE)</f>
        <v>#N/A</v>
      </c>
      <c r="K1292" s="32"/>
      <c r="L1292" s="33"/>
      <c r="M1292" s="67" t="e">
        <f t="shared" si="20"/>
        <v>#N/A</v>
      </c>
      <c r="N1292" s="61"/>
    </row>
    <row r="1293" spans="1:14" x14ac:dyDescent="0.2">
      <c r="A1293" s="32"/>
      <c r="B1293" s="45" t="e">
        <f>VLOOKUP($A1293,EVID_OSEVU!$A$1:$M$4972,2,FALSE)</f>
        <v>#N/A</v>
      </c>
      <c r="C1293" s="45" t="e">
        <f>VLOOKUP($A1293,EVID_OSEVU!$A$1:$M$4972,3,FALSE)</f>
        <v>#N/A</v>
      </c>
      <c r="D1293" s="45" t="e">
        <f>VLOOKUP($A1293,EVID_OSEVU!$A$1:$M$4972,4,FALSE)</f>
        <v>#N/A</v>
      </c>
      <c r="E1293" s="35"/>
      <c r="F1293" s="45" t="e">
        <f>VLOOKUP($A1293,EVID_OSEVU!$A$1:$M$4972,7,FALSE)</f>
        <v>#N/A</v>
      </c>
      <c r="G1293" s="45" t="e">
        <f>VLOOKUP($A1293,EVID_OSEVU!$A$1:$M$4972,8,FALSE)</f>
        <v>#N/A</v>
      </c>
      <c r="H1293" s="45" t="e">
        <f>VLOOKUP($A1293,EVID_OSEVU!$A$1:$M$4972,11,FALSE)</f>
        <v>#N/A</v>
      </c>
      <c r="I1293" s="58" t="e">
        <f>VLOOKUP($A1293,EVID_OSEVU!$A$1:$M$4972,11,FALSE)</f>
        <v>#N/A</v>
      </c>
      <c r="J1293" s="63" t="e">
        <f>VLOOKUP(K1293,Export6[#All],2,FALSE)</f>
        <v>#N/A</v>
      </c>
      <c r="K1293" s="32"/>
      <c r="L1293" s="33"/>
      <c r="M1293" s="67" t="e">
        <f t="shared" si="20"/>
        <v>#N/A</v>
      </c>
      <c r="N1293" s="61"/>
    </row>
    <row r="1294" spans="1:14" x14ac:dyDescent="0.2">
      <c r="A1294" s="32"/>
      <c r="B1294" s="45" t="e">
        <f>VLOOKUP($A1294,EVID_OSEVU!$A$1:$M$4972,2,FALSE)</f>
        <v>#N/A</v>
      </c>
      <c r="C1294" s="45" t="e">
        <f>VLOOKUP($A1294,EVID_OSEVU!$A$1:$M$4972,3,FALSE)</f>
        <v>#N/A</v>
      </c>
      <c r="D1294" s="45" t="e">
        <f>VLOOKUP($A1294,EVID_OSEVU!$A$1:$M$4972,4,FALSE)</f>
        <v>#N/A</v>
      </c>
      <c r="E1294" s="35"/>
      <c r="F1294" s="45" t="e">
        <f>VLOOKUP($A1294,EVID_OSEVU!$A$1:$M$4972,7,FALSE)</f>
        <v>#N/A</v>
      </c>
      <c r="G1294" s="45" t="e">
        <f>VLOOKUP($A1294,EVID_OSEVU!$A$1:$M$4972,8,FALSE)</f>
        <v>#N/A</v>
      </c>
      <c r="H1294" s="45" t="e">
        <f>VLOOKUP($A1294,EVID_OSEVU!$A$1:$M$4972,11,FALSE)</f>
        <v>#N/A</v>
      </c>
      <c r="I1294" s="58" t="e">
        <f>VLOOKUP($A1294,EVID_OSEVU!$A$1:$M$4972,11,FALSE)</f>
        <v>#N/A</v>
      </c>
      <c r="J1294" s="63" t="e">
        <f>VLOOKUP(K1294,Export6[#All],2,FALSE)</f>
        <v>#N/A</v>
      </c>
      <c r="K1294" s="32"/>
      <c r="L1294" s="33"/>
      <c r="M1294" s="67" t="e">
        <f t="shared" si="20"/>
        <v>#N/A</v>
      </c>
      <c r="N1294" s="61"/>
    </row>
    <row r="1295" spans="1:14" x14ac:dyDescent="0.2">
      <c r="A1295" s="32"/>
      <c r="B1295" s="45" t="e">
        <f>VLOOKUP($A1295,EVID_OSEVU!$A$1:$M$4972,2,FALSE)</f>
        <v>#N/A</v>
      </c>
      <c r="C1295" s="45" t="e">
        <f>VLOOKUP($A1295,EVID_OSEVU!$A$1:$M$4972,3,FALSE)</f>
        <v>#N/A</v>
      </c>
      <c r="D1295" s="45" t="e">
        <f>VLOOKUP($A1295,EVID_OSEVU!$A$1:$M$4972,4,FALSE)</f>
        <v>#N/A</v>
      </c>
      <c r="E1295" s="35"/>
      <c r="F1295" s="45" t="e">
        <f>VLOOKUP($A1295,EVID_OSEVU!$A$1:$M$4972,7,FALSE)</f>
        <v>#N/A</v>
      </c>
      <c r="G1295" s="45" t="e">
        <f>VLOOKUP($A1295,EVID_OSEVU!$A$1:$M$4972,8,FALSE)</f>
        <v>#N/A</v>
      </c>
      <c r="H1295" s="45" t="e">
        <f>VLOOKUP($A1295,EVID_OSEVU!$A$1:$M$4972,11,FALSE)</f>
        <v>#N/A</v>
      </c>
      <c r="I1295" s="58" t="e">
        <f>VLOOKUP($A1295,EVID_OSEVU!$A$1:$M$4972,11,FALSE)</f>
        <v>#N/A</v>
      </c>
      <c r="J1295" s="63" t="e">
        <f>VLOOKUP(K1295,Export6[#All],2,FALSE)</f>
        <v>#N/A</v>
      </c>
      <c r="K1295" s="32"/>
      <c r="L1295" s="33"/>
      <c r="M1295" s="67" t="e">
        <f t="shared" si="20"/>
        <v>#N/A</v>
      </c>
      <c r="N1295" s="61"/>
    </row>
    <row r="1296" spans="1:14" x14ac:dyDescent="0.2">
      <c r="A1296" s="32"/>
      <c r="B1296" s="45" t="e">
        <f>VLOOKUP($A1296,EVID_OSEVU!$A$1:$M$4972,2,FALSE)</f>
        <v>#N/A</v>
      </c>
      <c r="C1296" s="45" t="e">
        <f>VLOOKUP($A1296,EVID_OSEVU!$A$1:$M$4972,3,FALSE)</f>
        <v>#N/A</v>
      </c>
      <c r="D1296" s="45" t="e">
        <f>VLOOKUP($A1296,EVID_OSEVU!$A$1:$M$4972,4,FALSE)</f>
        <v>#N/A</v>
      </c>
      <c r="E1296" s="35"/>
      <c r="F1296" s="45" t="e">
        <f>VLOOKUP($A1296,EVID_OSEVU!$A$1:$M$4972,7,FALSE)</f>
        <v>#N/A</v>
      </c>
      <c r="G1296" s="45" t="e">
        <f>VLOOKUP($A1296,EVID_OSEVU!$A$1:$M$4972,8,FALSE)</f>
        <v>#N/A</v>
      </c>
      <c r="H1296" s="45" t="e">
        <f>VLOOKUP($A1296,EVID_OSEVU!$A$1:$M$4972,11,FALSE)</f>
        <v>#N/A</v>
      </c>
      <c r="I1296" s="58" t="e">
        <f>VLOOKUP($A1296,EVID_OSEVU!$A$1:$M$4972,11,FALSE)</f>
        <v>#N/A</v>
      </c>
      <c r="J1296" s="63" t="e">
        <f>VLOOKUP(K1296,Export6[#All],2,FALSE)</f>
        <v>#N/A</v>
      </c>
      <c r="K1296" s="32"/>
      <c r="L1296" s="33"/>
      <c r="M1296" s="67" t="e">
        <f t="shared" si="20"/>
        <v>#N/A</v>
      </c>
      <c r="N1296" s="61"/>
    </row>
    <row r="1297" spans="1:14" x14ac:dyDescent="0.2">
      <c r="A1297" s="32"/>
      <c r="B1297" s="45" t="e">
        <f>VLOOKUP($A1297,EVID_OSEVU!$A$1:$M$4972,2,FALSE)</f>
        <v>#N/A</v>
      </c>
      <c r="C1297" s="45" t="e">
        <f>VLOOKUP($A1297,EVID_OSEVU!$A$1:$M$4972,3,FALSE)</f>
        <v>#N/A</v>
      </c>
      <c r="D1297" s="45" t="e">
        <f>VLOOKUP($A1297,EVID_OSEVU!$A$1:$M$4972,4,FALSE)</f>
        <v>#N/A</v>
      </c>
      <c r="E1297" s="35"/>
      <c r="F1297" s="45" t="e">
        <f>VLOOKUP($A1297,EVID_OSEVU!$A$1:$M$4972,7,FALSE)</f>
        <v>#N/A</v>
      </c>
      <c r="G1297" s="45" t="e">
        <f>VLOOKUP($A1297,EVID_OSEVU!$A$1:$M$4972,8,FALSE)</f>
        <v>#N/A</v>
      </c>
      <c r="H1297" s="45" t="e">
        <f>VLOOKUP($A1297,EVID_OSEVU!$A$1:$M$4972,11,FALSE)</f>
        <v>#N/A</v>
      </c>
      <c r="I1297" s="58" t="e">
        <f>VLOOKUP($A1297,EVID_OSEVU!$A$1:$M$4972,11,FALSE)</f>
        <v>#N/A</v>
      </c>
      <c r="J1297" s="63" t="e">
        <f>VLOOKUP(K1297,Export6[#All],2,FALSE)</f>
        <v>#N/A</v>
      </c>
      <c r="K1297" s="32"/>
      <c r="L1297" s="33"/>
      <c r="M1297" s="67" t="e">
        <f t="shared" si="20"/>
        <v>#N/A</v>
      </c>
      <c r="N1297" s="61"/>
    </row>
    <row r="1298" spans="1:14" x14ac:dyDescent="0.2">
      <c r="A1298" s="32"/>
      <c r="B1298" s="45" t="e">
        <f>VLOOKUP($A1298,EVID_OSEVU!$A$1:$M$4972,2,FALSE)</f>
        <v>#N/A</v>
      </c>
      <c r="C1298" s="45" t="e">
        <f>VLOOKUP($A1298,EVID_OSEVU!$A$1:$M$4972,3,FALSE)</f>
        <v>#N/A</v>
      </c>
      <c r="D1298" s="45" t="e">
        <f>VLOOKUP($A1298,EVID_OSEVU!$A$1:$M$4972,4,FALSE)</f>
        <v>#N/A</v>
      </c>
      <c r="E1298" s="35"/>
      <c r="F1298" s="45" t="e">
        <f>VLOOKUP($A1298,EVID_OSEVU!$A$1:$M$4972,7,FALSE)</f>
        <v>#N/A</v>
      </c>
      <c r="G1298" s="45" t="e">
        <f>VLOOKUP($A1298,EVID_OSEVU!$A$1:$M$4972,8,FALSE)</f>
        <v>#N/A</v>
      </c>
      <c r="H1298" s="45" t="e">
        <f>VLOOKUP($A1298,EVID_OSEVU!$A$1:$M$4972,11,FALSE)</f>
        <v>#N/A</v>
      </c>
      <c r="I1298" s="58" t="e">
        <f>VLOOKUP($A1298,EVID_OSEVU!$A$1:$M$4972,11,FALSE)</f>
        <v>#N/A</v>
      </c>
      <c r="J1298" s="63" t="e">
        <f>VLOOKUP(K1298,Export6[#All],2,FALSE)</f>
        <v>#N/A</v>
      </c>
      <c r="K1298" s="32"/>
      <c r="L1298" s="33"/>
      <c r="M1298" s="67" t="e">
        <f t="shared" si="20"/>
        <v>#N/A</v>
      </c>
      <c r="N1298" s="61"/>
    </row>
    <row r="1299" spans="1:14" x14ac:dyDescent="0.2">
      <c r="A1299" s="32"/>
      <c r="B1299" s="45" t="e">
        <f>VLOOKUP($A1299,EVID_OSEVU!$A$1:$M$4972,2,FALSE)</f>
        <v>#N/A</v>
      </c>
      <c r="C1299" s="45" t="e">
        <f>VLOOKUP($A1299,EVID_OSEVU!$A$1:$M$4972,3,FALSE)</f>
        <v>#N/A</v>
      </c>
      <c r="D1299" s="45" t="e">
        <f>VLOOKUP($A1299,EVID_OSEVU!$A$1:$M$4972,4,FALSE)</f>
        <v>#N/A</v>
      </c>
      <c r="E1299" s="35"/>
      <c r="F1299" s="45" t="e">
        <f>VLOOKUP($A1299,EVID_OSEVU!$A$1:$M$4972,7,FALSE)</f>
        <v>#N/A</v>
      </c>
      <c r="G1299" s="45" t="e">
        <f>VLOOKUP($A1299,EVID_OSEVU!$A$1:$M$4972,8,FALSE)</f>
        <v>#N/A</v>
      </c>
      <c r="H1299" s="45" t="e">
        <f>VLOOKUP($A1299,EVID_OSEVU!$A$1:$M$4972,11,FALSE)</f>
        <v>#N/A</v>
      </c>
      <c r="I1299" s="58" t="e">
        <f>VLOOKUP($A1299,EVID_OSEVU!$A$1:$M$4972,11,FALSE)</f>
        <v>#N/A</v>
      </c>
      <c r="J1299" s="63" t="e">
        <f>VLOOKUP(K1299,Export6[#All],2,FALSE)</f>
        <v>#N/A</v>
      </c>
      <c r="K1299" s="32"/>
      <c r="L1299" s="33"/>
      <c r="M1299" s="67" t="e">
        <f t="shared" si="20"/>
        <v>#N/A</v>
      </c>
      <c r="N1299" s="61"/>
    </row>
    <row r="1300" spans="1:14" x14ac:dyDescent="0.2">
      <c r="A1300" s="32"/>
      <c r="B1300" s="45" t="e">
        <f>VLOOKUP($A1300,EVID_OSEVU!$A$1:$M$4972,2,FALSE)</f>
        <v>#N/A</v>
      </c>
      <c r="C1300" s="45" t="e">
        <f>VLOOKUP($A1300,EVID_OSEVU!$A$1:$M$4972,3,FALSE)</f>
        <v>#N/A</v>
      </c>
      <c r="D1300" s="45" t="e">
        <f>VLOOKUP($A1300,EVID_OSEVU!$A$1:$M$4972,4,FALSE)</f>
        <v>#N/A</v>
      </c>
      <c r="E1300" s="35"/>
      <c r="F1300" s="45" t="e">
        <f>VLOOKUP($A1300,EVID_OSEVU!$A$1:$M$4972,7,FALSE)</f>
        <v>#N/A</v>
      </c>
      <c r="G1300" s="45" t="e">
        <f>VLOOKUP($A1300,EVID_OSEVU!$A$1:$M$4972,8,FALSE)</f>
        <v>#N/A</v>
      </c>
      <c r="H1300" s="45" t="e">
        <f>VLOOKUP($A1300,EVID_OSEVU!$A$1:$M$4972,11,FALSE)</f>
        <v>#N/A</v>
      </c>
      <c r="I1300" s="58" t="e">
        <f>VLOOKUP($A1300,EVID_OSEVU!$A$1:$M$4972,11,FALSE)</f>
        <v>#N/A</v>
      </c>
      <c r="J1300" s="63" t="e">
        <f>VLOOKUP(K1300,Export6[#All],2,FALSE)</f>
        <v>#N/A</v>
      </c>
      <c r="K1300" s="32"/>
      <c r="L1300" s="33"/>
      <c r="M1300" s="67" t="e">
        <f t="shared" si="20"/>
        <v>#N/A</v>
      </c>
      <c r="N1300" s="61"/>
    </row>
    <row r="1301" spans="1:14" x14ac:dyDescent="0.2">
      <c r="A1301" s="32"/>
      <c r="B1301" s="45" t="e">
        <f>VLOOKUP($A1301,EVID_OSEVU!$A$1:$M$4972,2,FALSE)</f>
        <v>#N/A</v>
      </c>
      <c r="C1301" s="45" t="e">
        <f>VLOOKUP($A1301,EVID_OSEVU!$A$1:$M$4972,3,FALSE)</f>
        <v>#N/A</v>
      </c>
      <c r="D1301" s="45" t="e">
        <f>VLOOKUP($A1301,EVID_OSEVU!$A$1:$M$4972,4,FALSE)</f>
        <v>#N/A</v>
      </c>
      <c r="E1301" s="35"/>
      <c r="F1301" s="45" t="e">
        <f>VLOOKUP($A1301,EVID_OSEVU!$A$1:$M$4972,7,FALSE)</f>
        <v>#N/A</v>
      </c>
      <c r="G1301" s="45" t="e">
        <f>VLOOKUP($A1301,EVID_OSEVU!$A$1:$M$4972,8,FALSE)</f>
        <v>#N/A</v>
      </c>
      <c r="H1301" s="45" t="e">
        <f>VLOOKUP($A1301,EVID_OSEVU!$A$1:$M$4972,11,FALSE)</f>
        <v>#N/A</v>
      </c>
      <c r="I1301" s="58" t="e">
        <f>VLOOKUP($A1301,EVID_OSEVU!$A$1:$M$4972,11,FALSE)</f>
        <v>#N/A</v>
      </c>
      <c r="J1301" s="63" t="e">
        <f>VLOOKUP(K1301,Export6[#All],2,FALSE)</f>
        <v>#N/A</v>
      </c>
      <c r="K1301" s="32"/>
      <c r="L1301" s="33"/>
      <c r="M1301" s="67" t="e">
        <f t="shared" si="20"/>
        <v>#N/A</v>
      </c>
      <c r="N1301" s="61"/>
    </row>
    <row r="1302" spans="1:14" x14ac:dyDescent="0.2">
      <c r="A1302" s="32"/>
      <c r="B1302" s="45" t="e">
        <f>VLOOKUP($A1302,EVID_OSEVU!$A$1:$M$4972,2,FALSE)</f>
        <v>#N/A</v>
      </c>
      <c r="C1302" s="45" t="e">
        <f>VLOOKUP($A1302,EVID_OSEVU!$A$1:$M$4972,3,FALSE)</f>
        <v>#N/A</v>
      </c>
      <c r="D1302" s="45" t="e">
        <f>VLOOKUP($A1302,EVID_OSEVU!$A$1:$M$4972,4,FALSE)</f>
        <v>#N/A</v>
      </c>
      <c r="E1302" s="35"/>
      <c r="F1302" s="45" t="e">
        <f>VLOOKUP($A1302,EVID_OSEVU!$A$1:$M$4972,7,FALSE)</f>
        <v>#N/A</v>
      </c>
      <c r="G1302" s="45" t="e">
        <f>VLOOKUP($A1302,EVID_OSEVU!$A$1:$M$4972,8,FALSE)</f>
        <v>#N/A</v>
      </c>
      <c r="H1302" s="45" t="e">
        <f>VLOOKUP($A1302,EVID_OSEVU!$A$1:$M$4972,11,FALSE)</f>
        <v>#N/A</v>
      </c>
      <c r="I1302" s="58" t="e">
        <f>VLOOKUP($A1302,EVID_OSEVU!$A$1:$M$4972,11,FALSE)</f>
        <v>#N/A</v>
      </c>
      <c r="J1302" s="63" t="e">
        <f>VLOOKUP(K1302,Export6[#All],2,FALSE)</f>
        <v>#N/A</v>
      </c>
      <c r="K1302" s="32"/>
      <c r="L1302" s="33"/>
      <c r="M1302" s="67" t="e">
        <f t="shared" si="20"/>
        <v>#N/A</v>
      </c>
      <c r="N1302" s="61"/>
    </row>
    <row r="1303" spans="1:14" x14ac:dyDescent="0.2">
      <c r="A1303" s="32"/>
      <c r="B1303" s="45" t="e">
        <f>VLOOKUP($A1303,EVID_OSEVU!$A$1:$M$4972,2,FALSE)</f>
        <v>#N/A</v>
      </c>
      <c r="C1303" s="45" t="e">
        <f>VLOOKUP($A1303,EVID_OSEVU!$A$1:$M$4972,3,FALSE)</f>
        <v>#N/A</v>
      </c>
      <c r="D1303" s="45" t="e">
        <f>VLOOKUP($A1303,EVID_OSEVU!$A$1:$M$4972,4,FALSE)</f>
        <v>#N/A</v>
      </c>
      <c r="E1303" s="35"/>
      <c r="F1303" s="45" t="e">
        <f>VLOOKUP($A1303,EVID_OSEVU!$A$1:$M$4972,7,FALSE)</f>
        <v>#N/A</v>
      </c>
      <c r="G1303" s="45" t="e">
        <f>VLOOKUP($A1303,EVID_OSEVU!$A$1:$M$4972,8,FALSE)</f>
        <v>#N/A</v>
      </c>
      <c r="H1303" s="45" t="e">
        <f>VLOOKUP($A1303,EVID_OSEVU!$A$1:$M$4972,11,FALSE)</f>
        <v>#N/A</v>
      </c>
      <c r="I1303" s="58" t="e">
        <f>VLOOKUP($A1303,EVID_OSEVU!$A$1:$M$4972,11,FALSE)</f>
        <v>#N/A</v>
      </c>
      <c r="J1303" s="63" t="e">
        <f>VLOOKUP(K1303,Export6[#All],2,FALSE)</f>
        <v>#N/A</v>
      </c>
      <c r="K1303" s="32"/>
      <c r="L1303" s="33"/>
      <c r="M1303" s="67" t="e">
        <f t="shared" si="20"/>
        <v>#N/A</v>
      </c>
      <c r="N1303" s="61"/>
    </row>
    <row r="1304" spans="1:14" x14ac:dyDescent="0.2">
      <c r="A1304" s="32"/>
      <c r="B1304" s="45" t="e">
        <f>VLOOKUP($A1304,EVID_OSEVU!$A$1:$M$4972,2,FALSE)</f>
        <v>#N/A</v>
      </c>
      <c r="C1304" s="45" t="e">
        <f>VLOOKUP($A1304,EVID_OSEVU!$A$1:$M$4972,3,FALSE)</f>
        <v>#N/A</v>
      </c>
      <c r="D1304" s="45" t="e">
        <f>VLOOKUP($A1304,EVID_OSEVU!$A$1:$M$4972,4,FALSE)</f>
        <v>#N/A</v>
      </c>
      <c r="E1304" s="35"/>
      <c r="F1304" s="45" t="e">
        <f>VLOOKUP($A1304,EVID_OSEVU!$A$1:$M$4972,7,FALSE)</f>
        <v>#N/A</v>
      </c>
      <c r="G1304" s="45" t="e">
        <f>VLOOKUP($A1304,EVID_OSEVU!$A$1:$M$4972,8,FALSE)</f>
        <v>#N/A</v>
      </c>
      <c r="H1304" s="45" t="e">
        <f>VLOOKUP($A1304,EVID_OSEVU!$A$1:$M$4972,11,FALSE)</f>
        <v>#N/A</v>
      </c>
      <c r="I1304" s="58" t="e">
        <f>VLOOKUP($A1304,EVID_OSEVU!$A$1:$M$4972,11,FALSE)</f>
        <v>#N/A</v>
      </c>
      <c r="J1304" s="63" t="e">
        <f>VLOOKUP(K1304,Export6[#All],2,FALSE)</f>
        <v>#N/A</v>
      </c>
      <c r="K1304" s="32"/>
      <c r="L1304" s="33"/>
      <c r="M1304" s="67" t="e">
        <f t="shared" si="20"/>
        <v>#N/A</v>
      </c>
      <c r="N1304" s="61"/>
    </row>
    <row r="1305" spans="1:14" x14ac:dyDescent="0.2">
      <c r="A1305" s="32"/>
      <c r="B1305" s="45" t="e">
        <f>VLOOKUP($A1305,EVID_OSEVU!$A$1:$M$4972,2,FALSE)</f>
        <v>#N/A</v>
      </c>
      <c r="C1305" s="45" t="e">
        <f>VLOOKUP($A1305,EVID_OSEVU!$A$1:$M$4972,3,FALSE)</f>
        <v>#N/A</v>
      </c>
      <c r="D1305" s="45" t="e">
        <f>VLOOKUP($A1305,EVID_OSEVU!$A$1:$M$4972,4,FALSE)</f>
        <v>#N/A</v>
      </c>
      <c r="E1305" s="35"/>
      <c r="F1305" s="45" t="e">
        <f>VLOOKUP($A1305,EVID_OSEVU!$A$1:$M$4972,7,FALSE)</f>
        <v>#N/A</v>
      </c>
      <c r="G1305" s="45" t="e">
        <f>VLOOKUP($A1305,EVID_OSEVU!$A$1:$M$4972,8,FALSE)</f>
        <v>#N/A</v>
      </c>
      <c r="H1305" s="45" t="e">
        <f>VLOOKUP($A1305,EVID_OSEVU!$A$1:$M$4972,11,FALSE)</f>
        <v>#N/A</v>
      </c>
      <c r="I1305" s="58" t="e">
        <f>VLOOKUP($A1305,EVID_OSEVU!$A$1:$M$4972,11,FALSE)</f>
        <v>#N/A</v>
      </c>
      <c r="J1305" s="63" t="e">
        <f>VLOOKUP(K1305,Export6[#All],2,FALSE)</f>
        <v>#N/A</v>
      </c>
      <c r="K1305" s="32"/>
      <c r="L1305" s="33"/>
      <c r="M1305" s="67" t="e">
        <f t="shared" si="20"/>
        <v>#N/A</v>
      </c>
      <c r="N1305" s="61"/>
    </row>
    <row r="1306" spans="1:14" x14ac:dyDescent="0.2">
      <c r="A1306" s="32"/>
      <c r="B1306" s="45" t="e">
        <f>VLOOKUP($A1306,EVID_OSEVU!$A$1:$M$4972,2,FALSE)</f>
        <v>#N/A</v>
      </c>
      <c r="C1306" s="45" t="e">
        <f>VLOOKUP($A1306,EVID_OSEVU!$A$1:$M$4972,3,FALSE)</f>
        <v>#N/A</v>
      </c>
      <c r="D1306" s="45" t="e">
        <f>VLOOKUP($A1306,EVID_OSEVU!$A$1:$M$4972,4,FALSE)</f>
        <v>#N/A</v>
      </c>
      <c r="E1306" s="35"/>
      <c r="F1306" s="45" t="e">
        <f>VLOOKUP($A1306,EVID_OSEVU!$A$1:$M$4972,7,FALSE)</f>
        <v>#N/A</v>
      </c>
      <c r="G1306" s="45" t="e">
        <f>VLOOKUP($A1306,EVID_OSEVU!$A$1:$M$4972,8,FALSE)</f>
        <v>#N/A</v>
      </c>
      <c r="H1306" s="45" t="e">
        <f>VLOOKUP($A1306,EVID_OSEVU!$A$1:$M$4972,11,FALSE)</f>
        <v>#N/A</v>
      </c>
      <c r="I1306" s="58" t="e">
        <f>VLOOKUP($A1306,EVID_OSEVU!$A$1:$M$4972,11,FALSE)</f>
        <v>#N/A</v>
      </c>
      <c r="J1306" s="63" t="e">
        <f>VLOOKUP(K1306,Export6[#All],2,FALSE)</f>
        <v>#N/A</v>
      </c>
      <c r="K1306" s="32"/>
      <c r="L1306" s="33"/>
      <c r="M1306" s="67" t="e">
        <f t="shared" si="20"/>
        <v>#N/A</v>
      </c>
      <c r="N1306" s="61"/>
    </row>
    <row r="1307" spans="1:14" x14ac:dyDescent="0.2">
      <c r="A1307" s="32"/>
      <c r="B1307" s="45" t="e">
        <f>VLOOKUP($A1307,EVID_OSEVU!$A$1:$M$4972,2,FALSE)</f>
        <v>#N/A</v>
      </c>
      <c r="C1307" s="45" t="e">
        <f>VLOOKUP($A1307,EVID_OSEVU!$A$1:$M$4972,3,FALSE)</f>
        <v>#N/A</v>
      </c>
      <c r="D1307" s="45" t="e">
        <f>VLOOKUP($A1307,EVID_OSEVU!$A$1:$M$4972,4,FALSE)</f>
        <v>#N/A</v>
      </c>
      <c r="E1307" s="35"/>
      <c r="F1307" s="45" t="e">
        <f>VLOOKUP($A1307,EVID_OSEVU!$A$1:$M$4972,7,FALSE)</f>
        <v>#N/A</v>
      </c>
      <c r="G1307" s="45" t="e">
        <f>VLOOKUP($A1307,EVID_OSEVU!$A$1:$M$4972,8,FALSE)</f>
        <v>#N/A</v>
      </c>
      <c r="H1307" s="45" t="e">
        <f>VLOOKUP($A1307,EVID_OSEVU!$A$1:$M$4972,11,FALSE)</f>
        <v>#N/A</v>
      </c>
      <c r="I1307" s="58" t="e">
        <f>VLOOKUP($A1307,EVID_OSEVU!$A$1:$M$4972,11,FALSE)</f>
        <v>#N/A</v>
      </c>
      <c r="J1307" s="63" t="e">
        <f>VLOOKUP(K1307,Export6[#All],2,FALSE)</f>
        <v>#N/A</v>
      </c>
      <c r="K1307" s="32"/>
      <c r="L1307" s="33"/>
      <c r="M1307" s="67" t="e">
        <f t="shared" si="20"/>
        <v>#N/A</v>
      </c>
      <c r="N1307" s="61"/>
    </row>
    <row r="1308" spans="1:14" x14ac:dyDescent="0.2">
      <c r="A1308" s="32"/>
      <c r="B1308" s="45" t="e">
        <f>VLOOKUP($A1308,EVID_OSEVU!$A$1:$M$4972,2,FALSE)</f>
        <v>#N/A</v>
      </c>
      <c r="C1308" s="45" t="e">
        <f>VLOOKUP($A1308,EVID_OSEVU!$A$1:$M$4972,3,FALSE)</f>
        <v>#N/A</v>
      </c>
      <c r="D1308" s="45" t="e">
        <f>VLOOKUP($A1308,EVID_OSEVU!$A$1:$M$4972,4,FALSE)</f>
        <v>#N/A</v>
      </c>
      <c r="E1308" s="35"/>
      <c r="F1308" s="45" t="e">
        <f>VLOOKUP($A1308,EVID_OSEVU!$A$1:$M$4972,7,FALSE)</f>
        <v>#N/A</v>
      </c>
      <c r="G1308" s="45" t="e">
        <f>VLOOKUP($A1308,EVID_OSEVU!$A$1:$M$4972,8,FALSE)</f>
        <v>#N/A</v>
      </c>
      <c r="H1308" s="45" t="e">
        <f>VLOOKUP($A1308,EVID_OSEVU!$A$1:$M$4972,11,FALSE)</f>
        <v>#N/A</v>
      </c>
      <c r="I1308" s="58" t="e">
        <f>VLOOKUP($A1308,EVID_OSEVU!$A$1:$M$4972,11,FALSE)</f>
        <v>#N/A</v>
      </c>
      <c r="J1308" s="63" t="e">
        <f>VLOOKUP(K1308,Export6[#All],2,FALSE)</f>
        <v>#N/A</v>
      </c>
      <c r="K1308" s="32"/>
      <c r="L1308" s="33"/>
      <c r="M1308" s="67" t="e">
        <f t="shared" si="20"/>
        <v>#N/A</v>
      </c>
      <c r="N1308" s="61"/>
    </row>
    <row r="1309" spans="1:14" x14ac:dyDescent="0.2">
      <c r="A1309" s="32"/>
      <c r="B1309" s="45" t="e">
        <f>VLOOKUP($A1309,EVID_OSEVU!$A$1:$M$4972,2,FALSE)</f>
        <v>#N/A</v>
      </c>
      <c r="C1309" s="45" t="e">
        <f>VLOOKUP($A1309,EVID_OSEVU!$A$1:$M$4972,3,FALSE)</f>
        <v>#N/A</v>
      </c>
      <c r="D1309" s="45" t="e">
        <f>VLOOKUP($A1309,EVID_OSEVU!$A$1:$M$4972,4,FALSE)</f>
        <v>#N/A</v>
      </c>
      <c r="E1309" s="35"/>
      <c r="F1309" s="45" t="e">
        <f>VLOOKUP($A1309,EVID_OSEVU!$A$1:$M$4972,7,FALSE)</f>
        <v>#N/A</v>
      </c>
      <c r="G1309" s="45" t="e">
        <f>VLOOKUP($A1309,EVID_OSEVU!$A$1:$M$4972,8,FALSE)</f>
        <v>#N/A</v>
      </c>
      <c r="H1309" s="45" t="e">
        <f>VLOOKUP($A1309,EVID_OSEVU!$A$1:$M$4972,11,FALSE)</f>
        <v>#N/A</v>
      </c>
      <c r="I1309" s="58" t="e">
        <f>VLOOKUP($A1309,EVID_OSEVU!$A$1:$M$4972,11,FALSE)</f>
        <v>#N/A</v>
      </c>
      <c r="J1309" s="63" t="e">
        <f>VLOOKUP(K1309,Export6[#All],2,FALSE)</f>
        <v>#N/A</v>
      </c>
      <c r="K1309" s="32"/>
      <c r="L1309" s="33"/>
      <c r="M1309" s="67" t="e">
        <f t="shared" si="20"/>
        <v>#N/A</v>
      </c>
      <c r="N1309" s="61"/>
    </row>
    <row r="1310" spans="1:14" x14ac:dyDescent="0.2">
      <c r="A1310" s="32"/>
      <c r="B1310" s="45" t="e">
        <f>VLOOKUP($A1310,EVID_OSEVU!$A$1:$M$4972,2,FALSE)</f>
        <v>#N/A</v>
      </c>
      <c r="C1310" s="45" t="e">
        <f>VLOOKUP($A1310,EVID_OSEVU!$A$1:$M$4972,3,FALSE)</f>
        <v>#N/A</v>
      </c>
      <c r="D1310" s="45" t="e">
        <f>VLOOKUP($A1310,EVID_OSEVU!$A$1:$M$4972,4,FALSE)</f>
        <v>#N/A</v>
      </c>
      <c r="E1310" s="35"/>
      <c r="F1310" s="45" t="e">
        <f>VLOOKUP($A1310,EVID_OSEVU!$A$1:$M$4972,7,FALSE)</f>
        <v>#N/A</v>
      </c>
      <c r="G1310" s="45" t="e">
        <f>VLOOKUP($A1310,EVID_OSEVU!$A$1:$M$4972,8,FALSE)</f>
        <v>#N/A</v>
      </c>
      <c r="H1310" s="45" t="e">
        <f>VLOOKUP($A1310,EVID_OSEVU!$A$1:$M$4972,11,FALSE)</f>
        <v>#N/A</v>
      </c>
      <c r="I1310" s="58" t="e">
        <f>VLOOKUP($A1310,EVID_OSEVU!$A$1:$M$4972,11,FALSE)</f>
        <v>#N/A</v>
      </c>
      <c r="J1310" s="63" t="e">
        <f>VLOOKUP(K1310,Export6[#All],2,FALSE)</f>
        <v>#N/A</v>
      </c>
      <c r="K1310" s="32"/>
      <c r="L1310" s="33"/>
      <c r="M1310" s="67" t="e">
        <f t="shared" si="20"/>
        <v>#N/A</v>
      </c>
      <c r="N1310" s="61"/>
    </row>
    <row r="1311" spans="1:14" x14ac:dyDescent="0.2">
      <c r="A1311" s="32"/>
      <c r="B1311" s="45" t="e">
        <f>VLOOKUP($A1311,EVID_OSEVU!$A$1:$M$4972,2,FALSE)</f>
        <v>#N/A</v>
      </c>
      <c r="C1311" s="45" t="e">
        <f>VLOOKUP($A1311,EVID_OSEVU!$A$1:$M$4972,3,FALSE)</f>
        <v>#N/A</v>
      </c>
      <c r="D1311" s="45" t="e">
        <f>VLOOKUP($A1311,EVID_OSEVU!$A$1:$M$4972,4,FALSE)</f>
        <v>#N/A</v>
      </c>
      <c r="E1311" s="35"/>
      <c r="F1311" s="45" t="e">
        <f>VLOOKUP($A1311,EVID_OSEVU!$A$1:$M$4972,7,FALSE)</f>
        <v>#N/A</v>
      </c>
      <c r="G1311" s="45" t="e">
        <f>VLOOKUP($A1311,EVID_OSEVU!$A$1:$M$4972,8,FALSE)</f>
        <v>#N/A</v>
      </c>
      <c r="H1311" s="45" t="e">
        <f>VLOOKUP($A1311,EVID_OSEVU!$A$1:$M$4972,11,FALSE)</f>
        <v>#N/A</v>
      </c>
      <c r="I1311" s="58" t="e">
        <f>VLOOKUP($A1311,EVID_OSEVU!$A$1:$M$4972,11,FALSE)</f>
        <v>#N/A</v>
      </c>
      <c r="J1311" s="63" t="e">
        <f>VLOOKUP(K1311,Export6[#All],2,FALSE)</f>
        <v>#N/A</v>
      </c>
      <c r="K1311" s="32"/>
      <c r="L1311" s="33"/>
      <c r="M1311" s="67" t="e">
        <f t="shared" si="20"/>
        <v>#N/A</v>
      </c>
      <c r="N1311" s="61"/>
    </row>
    <row r="1312" spans="1:14" x14ac:dyDescent="0.2">
      <c r="A1312" s="32"/>
      <c r="B1312" s="45" t="e">
        <f>VLOOKUP($A1312,EVID_OSEVU!$A$1:$M$4972,2,FALSE)</f>
        <v>#N/A</v>
      </c>
      <c r="C1312" s="45" t="e">
        <f>VLOOKUP($A1312,EVID_OSEVU!$A$1:$M$4972,3,FALSE)</f>
        <v>#N/A</v>
      </c>
      <c r="D1312" s="45" t="e">
        <f>VLOOKUP($A1312,EVID_OSEVU!$A$1:$M$4972,4,FALSE)</f>
        <v>#N/A</v>
      </c>
      <c r="E1312" s="35"/>
      <c r="F1312" s="45" t="e">
        <f>VLOOKUP($A1312,EVID_OSEVU!$A$1:$M$4972,7,FALSE)</f>
        <v>#N/A</v>
      </c>
      <c r="G1312" s="45" t="e">
        <f>VLOOKUP($A1312,EVID_OSEVU!$A$1:$M$4972,8,FALSE)</f>
        <v>#N/A</v>
      </c>
      <c r="H1312" s="45" t="e">
        <f>VLOOKUP($A1312,EVID_OSEVU!$A$1:$M$4972,11,FALSE)</f>
        <v>#N/A</v>
      </c>
      <c r="I1312" s="58" t="e">
        <f>VLOOKUP($A1312,EVID_OSEVU!$A$1:$M$4972,11,FALSE)</f>
        <v>#N/A</v>
      </c>
      <c r="J1312" s="63" t="e">
        <f>VLOOKUP(K1312,Export6[#All],2,FALSE)</f>
        <v>#N/A</v>
      </c>
      <c r="K1312" s="32"/>
      <c r="L1312" s="33"/>
      <c r="M1312" s="67" t="e">
        <f t="shared" si="20"/>
        <v>#N/A</v>
      </c>
      <c r="N1312" s="61"/>
    </row>
    <row r="1313" spans="1:14" x14ac:dyDescent="0.2">
      <c r="A1313" s="32"/>
      <c r="B1313" s="45" t="e">
        <f>VLOOKUP($A1313,EVID_OSEVU!$A$1:$M$4972,2,FALSE)</f>
        <v>#N/A</v>
      </c>
      <c r="C1313" s="45" t="e">
        <f>VLOOKUP($A1313,EVID_OSEVU!$A$1:$M$4972,3,FALSE)</f>
        <v>#N/A</v>
      </c>
      <c r="D1313" s="45" t="e">
        <f>VLOOKUP($A1313,EVID_OSEVU!$A$1:$M$4972,4,FALSE)</f>
        <v>#N/A</v>
      </c>
      <c r="E1313" s="35"/>
      <c r="F1313" s="45" t="e">
        <f>VLOOKUP($A1313,EVID_OSEVU!$A$1:$M$4972,7,FALSE)</f>
        <v>#N/A</v>
      </c>
      <c r="G1313" s="45" t="e">
        <f>VLOOKUP($A1313,EVID_OSEVU!$A$1:$M$4972,8,FALSE)</f>
        <v>#N/A</v>
      </c>
      <c r="H1313" s="45" t="e">
        <f>VLOOKUP($A1313,EVID_OSEVU!$A$1:$M$4972,11,FALSE)</f>
        <v>#N/A</v>
      </c>
      <c r="I1313" s="58" t="e">
        <f>VLOOKUP($A1313,EVID_OSEVU!$A$1:$M$4972,11,FALSE)</f>
        <v>#N/A</v>
      </c>
      <c r="J1313" s="63" t="e">
        <f>VLOOKUP(K1313,Export6[#All],2,FALSE)</f>
        <v>#N/A</v>
      </c>
      <c r="K1313" s="32"/>
      <c r="L1313" s="33"/>
      <c r="M1313" s="67" t="e">
        <f t="shared" si="20"/>
        <v>#N/A</v>
      </c>
      <c r="N1313" s="61"/>
    </row>
    <row r="1314" spans="1:14" x14ac:dyDescent="0.2">
      <c r="A1314" s="32"/>
      <c r="B1314" s="45" t="e">
        <f>VLOOKUP($A1314,EVID_OSEVU!$A$1:$M$4972,2,FALSE)</f>
        <v>#N/A</v>
      </c>
      <c r="C1314" s="45" t="e">
        <f>VLOOKUP($A1314,EVID_OSEVU!$A$1:$M$4972,3,FALSE)</f>
        <v>#N/A</v>
      </c>
      <c r="D1314" s="45" t="e">
        <f>VLOOKUP($A1314,EVID_OSEVU!$A$1:$M$4972,4,FALSE)</f>
        <v>#N/A</v>
      </c>
      <c r="E1314" s="35"/>
      <c r="F1314" s="45" t="e">
        <f>VLOOKUP($A1314,EVID_OSEVU!$A$1:$M$4972,7,FALSE)</f>
        <v>#N/A</v>
      </c>
      <c r="G1314" s="45" t="e">
        <f>VLOOKUP($A1314,EVID_OSEVU!$A$1:$M$4972,8,FALSE)</f>
        <v>#N/A</v>
      </c>
      <c r="H1314" s="45" t="e">
        <f>VLOOKUP($A1314,EVID_OSEVU!$A$1:$M$4972,11,FALSE)</f>
        <v>#N/A</v>
      </c>
      <c r="I1314" s="58" t="e">
        <f>VLOOKUP($A1314,EVID_OSEVU!$A$1:$M$4972,11,FALSE)</f>
        <v>#N/A</v>
      </c>
      <c r="J1314" s="63" t="e">
        <f>VLOOKUP(K1314,Export6[#All],2,FALSE)</f>
        <v>#N/A</v>
      </c>
      <c r="K1314" s="32"/>
      <c r="L1314" s="33"/>
      <c r="M1314" s="67" t="e">
        <f t="shared" si="20"/>
        <v>#N/A</v>
      </c>
      <c r="N1314" s="61"/>
    </row>
    <row r="1315" spans="1:14" x14ac:dyDescent="0.2">
      <c r="A1315" s="32"/>
      <c r="B1315" s="45" t="e">
        <f>VLOOKUP($A1315,EVID_OSEVU!$A$1:$M$4972,2,FALSE)</f>
        <v>#N/A</v>
      </c>
      <c r="C1315" s="45" t="e">
        <f>VLOOKUP($A1315,EVID_OSEVU!$A$1:$M$4972,3,FALSE)</f>
        <v>#N/A</v>
      </c>
      <c r="D1315" s="45" t="e">
        <f>VLOOKUP($A1315,EVID_OSEVU!$A$1:$M$4972,4,FALSE)</f>
        <v>#N/A</v>
      </c>
      <c r="E1315" s="35"/>
      <c r="F1315" s="45" t="e">
        <f>VLOOKUP($A1315,EVID_OSEVU!$A$1:$M$4972,7,FALSE)</f>
        <v>#N/A</v>
      </c>
      <c r="G1315" s="45" t="e">
        <f>VLOOKUP($A1315,EVID_OSEVU!$A$1:$M$4972,8,FALSE)</f>
        <v>#N/A</v>
      </c>
      <c r="H1315" s="45" t="e">
        <f>VLOOKUP($A1315,EVID_OSEVU!$A$1:$M$4972,11,FALSE)</f>
        <v>#N/A</v>
      </c>
      <c r="I1315" s="58" t="e">
        <f>VLOOKUP($A1315,EVID_OSEVU!$A$1:$M$4972,11,FALSE)</f>
        <v>#N/A</v>
      </c>
      <c r="J1315" s="63" t="e">
        <f>VLOOKUP(K1315,Export6[#All],2,FALSE)</f>
        <v>#N/A</v>
      </c>
      <c r="K1315" s="32"/>
      <c r="L1315" s="33"/>
      <c r="M1315" s="67" t="e">
        <f t="shared" si="20"/>
        <v>#N/A</v>
      </c>
      <c r="N1315" s="61"/>
    </row>
    <row r="1316" spans="1:14" x14ac:dyDescent="0.2">
      <c r="A1316" s="32"/>
      <c r="B1316" s="45" t="e">
        <f>VLOOKUP($A1316,EVID_OSEVU!$A$1:$M$4972,2,FALSE)</f>
        <v>#N/A</v>
      </c>
      <c r="C1316" s="45" t="e">
        <f>VLOOKUP($A1316,EVID_OSEVU!$A$1:$M$4972,3,FALSE)</f>
        <v>#N/A</v>
      </c>
      <c r="D1316" s="45" t="e">
        <f>VLOOKUP($A1316,EVID_OSEVU!$A$1:$M$4972,4,FALSE)</f>
        <v>#N/A</v>
      </c>
      <c r="E1316" s="35"/>
      <c r="F1316" s="45" t="e">
        <f>VLOOKUP($A1316,EVID_OSEVU!$A$1:$M$4972,7,FALSE)</f>
        <v>#N/A</v>
      </c>
      <c r="G1316" s="45" t="e">
        <f>VLOOKUP($A1316,EVID_OSEVU!$A$1:$M$4972,8,FALSE)</f>
        <v>#N/A</v>
      </c>
      <c r="H1316" s="45" t="e">
        <f>VLOOKUP($A1316,EVID_OSEVU!$A$1:$M$4972,11,FALSE)</f>
        <v>#N/A</v>
      </c>
      <c r="I1316" s="58" t="e">
        <f>VLOOKUP($A1316,EVID_OSEVU!$A$1:$M$4972,11,FALSE)</f>
        <v>#N/A</v>
      </c>
      <c r="J1316" s="63" t="e">
        <f>VLOOKUP(K1316,Export6[#All],2,FALSE)</f>
        <v>#N/A</v>
      </c>
      <c r="K1316" s="32"/>
      <c r="L1316" s="33"/>
      <c r="M1316" s="67" t="e">
        <f t="shared" si="20"/>
        <v>#N/A</v>
      </c>
      <c r="N1316" s="61"/>
    </row>
    <row r="1317" spans="1:14" x14ac:dyDescent="0.2">
      <c r="A1317" s="32"/>
      <c r="B1317" s="45" t="e">
        <f>VLOOKUP($A1317,EVID_OSEVU!$A$1:$M$4972,2,FALSE)</f>
        <v>#N/A</v>
      </c>
      <c r="C1317" s="45" t="e">
        <f>VLOOKUP($A1317,EVID_OSEVU!$A$1:$M$4972,3,FALSE)</f>
        <v>#N/A</v>
      </c>
      <c r="D1317" s="45" t="e">
        <f>VLOOKUP($A1317,EVID_OSEVU!$A$1:$M$4972,4,FALSE)</f>
        <v>#N/A</v>
      </c>
      <c r="E1317" s="35"/>
      <c r="F1317" s="45" t="e">
        <f>VLOOKUP($A1317,EVID_OSEVU!$A$1:$M$4972,7,FALSE)</f>
        <v>#N/A</v>
      </c>
      <c r="G1317" s="45" t="e">
        <f>VLOOKUP($A1317,EVID_OSEVU!$A$1:$M$4972,8,FALSE)</f>
        <v>#N/A</v>
      </c>
      <c r="H1317" s="45" t="e">
        <f>VLOOKUP($A1317,EVID_OSEVU!$A$1:$M$4972,11,FALSE)</f>
        <v>#N/A</v>
      </c>
      <c r="I1317" s="58" t="e">
        <f>VLOOKUP($A1317,EVID_OSEVU!$A$1:$M$4972,11,FALSE)</f>
        <v>#N/A</v>
      </c>
      <c r="J1317" s="63" t="e">
        <f>VLOOKUP(K1317,Export6[#All],2,FALSE)</f>
        <v>#N/A</v>
      </c>
      <c r="K1317" s="32"/>
      <c r="L1317" s="33"/>
      <c r="M1317" s="67" t="e">
        <f t="shared" si="20"/>
        <v>#N/A</v>
      </c>
      <c r="N1317" s="61"/>
    </row>
    <row r="1318" spans="1:14" x14ac:dyDescent="0.2">
      <c r="A1318" s="32"/>
      <c r="B1318" s="45" t="e">
        <f>VLOOKUP($A1318,EVID_OSEVU!$A$1:$M$4972,2,FALSE)</f>
        <v>#N/A</v>
      </c>
      <c r="C1318" s="45" t="e">
        <f>VLOOKUP($A1318,EVID_OSEVU!$A$1:$M$4972,3,FALSE)</f>
        <v>#N/A</v>
      </c>
      <c r="D1318" s="45" t="e">
        <f>VLOOKUP($A1318,EVID_OSEVU!$A$1:$M$4972,4,FALSE)</f>
        <v>#N/A</v>
      </c>
      <c r="E1318" s="35"/>
      <c r="F1318" s="45" t="e">
        <f>VLOOKUP($A1318,EVID_OSEVU!$A$1:$M$4972,7,FALSE)</f>
        <v>#N/A</v>
      </c>
      <c r="G1318" s="45" t="e">
        <f>VLOOKUP($A1318,EVID_OSEVU!$A$1:$M$4972,8,FALSE)</f>
        <v>#N/A</v>
      </c>
      <c r="H1318" s="45" t="e">
        <f>VLOOKUP($A1318,EVID_OSEVU!$A$1:$M$4972,11,FALSE)</f>
        <v>#N/A</v>
      </c>
      <c r="I1318" s="58" t="e">
        <f>VLOOKUP($A1318,EVID_OSEVU!$A$1:$M$4972,11,FALSE)</f>
        <v>#N/A</v>
      </c>
      <c r="J1318" s="63" t="e">
        <f>VLOOKUP(K1318,Export6[#All],2,FALSE)</f>
        <v>#N/A</v>
      </c>
      <c r="K1318" s="32"/>
      <c r="L1318" s="33"/>
      <c r="M1318" s="67" t="e">
        <f t="shared" si="20"/>
        <v>#N/A</v>
      </c>
      <c r="N1318" s="61"/>
    </row>
    <row r="1319" spans="1:14" x14ac:dyDescent="0.2">
      <c r="A1319" s="32"/>
      <c r="B1319" s="45" t="e">
        <f>VLOOKUP($A1319,EVID_OSEVU!$A$1:$M$4972,2,FALSE)</f>
        <v>#N/A</v>
      </c>
      <c r="C1319" s="45" t="e">
        <f>VLOOKUP($A1319,EVID_OSEVU!$A$1:$M$4972,3,FALSE)</f>
        <v>#N/A</v>
      </c>
      <c r="D1319" s="45" t="e">
        <f>VLOOKUP($A1319,EVID_OSEVU!$A$1:$M$4972,4,FALSE)</f>
        <v>#N/A</v>
      </c>
      <c r="E1319" s="35"/>
      <c r="F1319" s="45" t="e">
        <f>VLOOKUP($A1319,EVID_OSEVU!$A$1:$M$4972,7,FALSE)</f>
        <v>#N/A</v>
      </c>
      <c r="G1319" s="45" t="e">
        <f>VLOOKUP($A1319,EVID_OSEVU!$A$1:$M$4972,8,FALSE)</f>
        <v>#N/A</v>
      </c>
      <c r="H1319" s="45" t="e">
        <f>VLOOKUP($A1319,EVID_OSEVU!$A$1:$M$4972,11,FALSE)</f>
        <v>#N/A</v>
      </c>
      <c r="I1319" s="58" t="e">
        <f>VLOOKUP($A1319,EVID_OSEVU!$A$1:$M$4972,11,FALSE)</f>
        <v>#N/A</v>
      </c>
      <c r="J1319" s="63" t="e">
        <f>VLOOKUP(K1319,Export6[#All],2,FALSE)</f>
        <v>#N/A</v>
      </c>
      <c r="K1319" s="32"/>
      <c r="L1319" s="33"/>
      <c r="M1319" s="67" t="e">
        <f t="shared" si="20"/>
        <v>#N/A</v>
      </c>
      <c r="N1319" s="61"/>
    </row>
    <row r="1320" spans="1:14" x14ac:dyDescent="0.2">
      <c r="A1320" s="32"/>
      <c r="B1320" s="45" t="e">
        <f>VLOOKUP($A1320,EVID_OSEVU!$A$1:$M$4972,2,FALSE)</f>
        <v>#N/A</v>
      </c>
      <c r="C1320" s="45" t="e">
        <f>VLOOKUP($A1320,EVID_OSEVU!$A$1:$M$4972,3,FALSE)</f>
        <v>#N/A</v>
      </c>
      <c r="D1320" s="45" t="e">
        <f>VLOOKUP($A1320,EVID_OSEVU!$A$1:$M$4972,4,FALSE)</f>
        <v>#N/A</v>
      </c>
      <c r="E1320" s="35"/>
      <c r="F1320" s="45" t="e">
        <f>VLOOKUP($A1320,EVID_OSEVU!$A$1:$M$4972,7,FALSE)</f>
        <v>#N/A</v>
      </c>
      <c r="G1320" s="45" t="e">
        <f>VLOOKUP($A1320,EVID_OSEVU!$A$1:$M$4972,8,FALSE)</f>
        <v>#N/A</v>
      </c>
      <c r="H1320" s="45" t="e">
        <f>VLOOKUP($A1320,EVID_OSEVU!$A$1:$M$4972,11,FALSE)</f>
        <v>#N/A</v>
      </c>
      <c r="I1320" s="58" t="e">
        <f>VLOOKUP($A1320,EVID_OSEVU!$A$1:$M$4972,11,FALSE)</f>
        <v>#N/A</v>
      </c>
      <c r="J1320" s="63" t="e">
        <f>VLOOKUP(K1320,Export6[#All],2,FALSE)</f>
        <v>#N/A</v>
      </c>
      <c r="K1320" s="32"/>
      <c r="L1320" s="33"/>
      <c r="M1320" s="67" t="e">
        <f t="shared" si="20"/>
        <v>#N/A</v>
      </c>
      <c r="N1320" s="61"/>
    </row>
    <row r="1321" spans="1:14" x14ac:dyDescent="0.2">
      <c r="A1321" s="32"/>
      <c r="B1321" s="45" t="e">
        <f>VLOOKUP($A1321,EVID_OSEVU!$A$1:$M$4972,2,FALSE)</f>
        <v>#N/A</v>
      </c>
      <c r="C1321" s="45" t="e">
        <f>VLOOKUP($A1321,EVID_OSEVU!$A$1:$M$4972,3,FALSE)</f>
        <v>#N/A</v>
      </c>
      <c r="D1321" s="45" t="e">
        <f>VLOOKUP($A1321,EVID_OSEVU!$A$1:$M$4972,4,FALSE)</f>
        <v>#N/A</v>
      </c>
      <c r="E1321" s="35"/>
      <c r="F1321" s="45" t="e">
        <f>VLOOKUP($A1321,EVID_OSEVU!$A$1:$M$4972,7,FALSE)</f>
        <v>#N/A</v>
      </c>
      <c r="G1321" s="45" t="e">
        <f>VLOOKUP($A1321,EVID_OSEVU!$A$1:$M$4972,8,FALSE)</f>
        <v>#N/A</v>
      </c>
      <c r="H1321" s="45" t="e">
        <f>VLOOKUP($A1321,EVID_OSEVU!$A$1:$M$4972,11,FALSE)</f>
        <v>#N/A</v>
      </c>
      <c r="I1321" s="58" t="e">
        <f>VLOOKUP($A1321,EVID_OSEVU!$A$1:$M$4972,11,FALSE)</f>
        <v>#N/A</v>
      </c>
      <c r="J1321" s="63" t="e">
        <f>VLOOKUP(K1321,Export6[#All],2,FALSE)</f>
        <v>#N/A</v>
      </c>
      <c r="K1321" s="32"/>
      <c r="L1321" s="33"/>
      <c r="M1321" s="67" t="e">
        <f t="shared" si="20"/>
        <v>#N/A</v>
      </c>
      <c r="N1321" s="61"/>
    </row>
    <row r="1322" spans="1:14" x14ac:dyDescent="0.2">
      <c r="A1322" s="32"/>
      <c r="B1322" s="45" t="e">
        <f>VLOOKUP($A1322,EVID_OSEVU!$A$1:$M$4972,2,FALSE)</f>
        <v>#N/A</v>
      </c>
      <c r="C1322" s="45" t="e">
        <f>VLOOKUP($A1322,EVID_OSEVU!$A$1:$M$4972,3,FALSE)</f>
        <v>#N/A</v>
      </c>
      <c r="D1322" s="45" t="e">
        <f>VLOOKUP($A1322,EVID_OSEVU!$A$1:$M$4972,4,FALSE)</f>
        <v>#N/A</v>
      </c>
      <c r="E1322" s="35"/>
      <c r="F1322" s="45" t="e">
        <f>VLOOKUP($A1322,EVID_OSEVU!$A$1:$M$4972,7,FALSE)</f>
        <v>#N/A</v>
      </c>
      <c r="G1322" s="45" t="e">
        <f>VLOOKUP($A1322,EVID_OSEVU!$A$1:$M$4972,8,FALSE)</f>
        <v>#N/A</v>
      </c>
      <c r="H1322" s="45" t="e">
        <f>VLOOKUP($A1322,EVID_OSEVU!$A$1:$M$4972,11,FALSE)</f>
        <v>#N/A</v>
      </c>
      <c r="I1322" s="58" t="e">
        <f>VLOOKUP($A1322,EVID_OSEVU!$A$1:$M$4972,11,FALSE)</f>
        <v>#N/A</v>
      </c>
      <c r="J1322" s="63" t="e">
        <f>VLOOKUP(K1322,Export6[#All],2,FALSE)</f>
        <v>#N/A</v>
      </c>
      <c r="K1322" s="32"/>
      <c r="L1322" s="33"/>
      <c r="M1322" s="67" t="e">
        <f t="shared" si="20"/>
        <v>#N/A</v>
      </c>
      <c r="N1322" s="61"/>
    </row>
    <row r="1323" spans="1:14" x14ac:dyDescent="0.2">
      <c r="A1323" s="32"/>
      <c r="B1323" s="45" t="e">
        <f>VLOOKUP($A1323,EVID_OSEVU!$A$1:$M$4972,2,FALSE)</f>
        <v>#N/A</v>
      </c>
      <c r="C1323" s="45" t="e">
        <f>VLOOKUP($A1323,EVID_OSEVU!$A$1:$M$4972,3,FALSE)</f>
        <v>#N/A</v>
      </c>
      <c r="D1323" s="45" t="e">
        <f>VLOOKUP($A1323,EVID_OSEVU!$A$1:$M$4972,4,FALSE)</f>
        <v>#N/A</v>
      </c>
      <c r="E1323" s="35"/>
      <c r="F1323" s="45" t="e">
        <f>VLOOKUP($A1323,EVID_OSEVU!$A$1:$M$4972,7,FALSE)</f>
        <v>#N/A</v>
      </c>
      <c r="G1323" s="45" t="e">
        <f>VLOOKUP($A1323,EVID_OSEVU!$A$1:$M$4972,8,FALSE)</f>
        <v>#N/A</v>
      </c>
      <c r="H1323" s="45" t="e">
        <f>VLOOKUP($A1323,EVID_OSEVU!$A$1:$M$4972,11,FALSE)</f>
        <v>#N/A</v>
      </c>
      <c r="I1323" s="58" t="e">
        <f>VLOOKUP($A1323,EVID_OSEVU!$A$1:$M$4972,11,FALSE)</f>
        <v>#N/A</v>
      </c>
      <c r="J1323" s="63" t="e">
        <f>VLOOKUP(K1323,Export6[#All],2,FALSE)</f>
        <v>#N/A</v>
      </c>
      <c r="K1323" s="32"/>
      <c r="L1323" s="33"/>
      <c r="M1323" s="67" t="e">
        <f t="shared" si="20"/>
        <v>#N/A</v>
      </c>
      <c r="N1323" s="61"/>
    </row>
    <row r="1324" spans="1:14" x14ac:dyDescent="0.2">
      <c r="A1324" s="32"/>
      <c r="B1324" s="45" t="e">
        <f>VLOOKUP($A1324,EVID_OSEVU!$A$1:$M$4972,2,FALSE)</f>
        <v>#N/A</v>
      </c>
      <c r="C1324" s="45" t="e">
        <f>VLOOKUP($A1324,EVID_OSEVU!$A$1:$M$4972,3,FALSE)</f>
        <v>#N/A</v>
      </c>
      <c r="D1324" s="45" t="e">
        <f>VLOOKUP($A1324,EVID_OSEVU!$A$1:$M$4972,4,FALSE)</f>
        <v>#N/A</v>
      </c>
      <c r="E1324" s="35"/>
      <c r="F1324" s="45" t="e">
        <f>VLOOKUP($A1324,EVID_OSEVU!$A$1:$M$4972,7,FALSE)</f>
        <v>#N/A</v>
      </c>
      <c r="G1324" s="45" t="e">
        <f>VLOOKUP($A1324,EVID_OSEVU!$A$1:$M$4972,8,FALSE)</f>
        <v>#N/A</v>
      </c>
      <c r="H1324" s="45" t="e">
        <f>VLOOKUP($A1324,EVID_OSEVU!$A$1:$M$4972,11,FALSE)</f>
        <v>#N/A</v>
      </c>
      <c r="I1324" s="58" t="e">
        <f>VLOOKUP($A1324,EVID_OSEVU!$A$1:$M$4972,11,FALSE)</f>
        <v>#N/A</v>
      </c>
      <c r="J1324" s="63" t="e">
        <f>VLOOKUP(K1324,Export6[#All],2,FALSE)</f>
        <v>#N/A</v>
      </c>
      <c r="K1324" s="32"/>
      <c r="L1324" s="33"/>
      <c r="M1324" s="67" t="e">
        <f t="shared" si="20"/>
        <v>#N/A</v>
      </c>
      <c r="N1324" s="61"/>
    </row>
    <row r="1325" spans="1:14" x14ac:dyDescent="0.2">
      <c r="A1325" s="32"/>
      <c r="B1325" s="45" t="e">
        <f>VLOOKUP($A1325,EVID_OSEVU!$A$1:$M$4972,2,FALSE)</f>
        <v>#N/A</v>
      </c>
      <c r="C1325" s="45" t="e">
        <f>VLOOKUP($A1325,EVID_OSEVU!$A$1:$M$4972,3,FALSE)</f>
        <v>#N/A</v>
      </c>
      <c r="D1325" s="45" t="e">
        <f>VLOOKUP($A1325,EVID_OSEVU!$A$1:$M$4972,4,FALSE)</f>
        <v>#N/A</v>
      </c>
      <c r="E1325" s="35"/>
      <c r="F1325" s="45" t="e">
        <f>VLOOKUP($A1325,EVID_OSEVU!$A$1:$M$4972,7,FALSE)</f>
        <v>#N/A</v>
      </c>
      <c r="G1325" s="45" t="e">
        <f>VLOOKUP($A1325,EVID_OSEVU!$A$1:$M$4972,8,FALSE)</f>
        <v>#N/A</v>
      </c>
      <c r="H1325" s="45" t="e">
        <f>VLOOKUP($A1325,EVID_OSEVU!$A$1:$M$4972,11,FALSE)</f>
        <v>#N/A</v>
      </c>
      <c r="I1325" s="58" t="e">
        <f>VLOOKUP($A1325,EVID_OSEVU!$A$1:$M$4972,11,FALSE)</f>
        <v>#N/A</v>
      </c>
      <c r="J1325" s="63" t="e">
        <f>VLOOKUP(K1325,Export6[#All],2,FALSE)</f>
        <v>#N/A</v>
      </c>
      <c r="K1325" s="32"/>
      <c r="L1325" s="33"/>
      <c r="M1325" s="67" t="e">
        <f t="shared" si="20"/>
        <v>#N/A</v>
      </c>
      <c r="N1325" s="61"/>
    </row>
    <row r="1326" spans="1:14" x14ac:dyDescent="0.2">
      <c r="A1326" s="32"/>
      <c r="B1326" s="45" t="e">
        <f>VLOOKUP($A1326,EVID_OSEVU!$A$1:$M$4972,2,FALSE)</f>
        <v>#N/A</v>
      </c>
      <c r="C1326" s="45" t="e">
        <f>VLOOKUP($A1326,EVID_OSEVU!$A$1:$M$4972,3,FALSE)</f>
        <v>#N/A</v>
      </c>
      <c r="D1326" s="45" t="e">
        <f>VLOOKUP($A1326,EVID_OSEVU!$A$1:$M$4972,4,FALSE)</f>
        <v>#N/A</v>
      </c>
      <c r="E1326" s="35"/>
      <c r="F1326" s="45" t="e">
        <f>VLOOKUP($A1326,EVID_OSEVU!$A$1:$M$4972,7,FALSE)</f>
        <v>#N/A</v>
      </c>
      <c r="G1326" s="45" t="e">
        <f>VLOOKUP($A1326,EVID_OSEVU!$A$1:$M$4972,8,FALSE)</f>
        <v>#N/A</v>
      </c>
      <c r="H1326" s="45" t="e">
        <f>VLOOKUP($A1326,EVID_OSEVU!$A$1:$M$4972,11,FALSE)</f>
        <v>#N/A</v>
      </c>
      <c r="I1326" s="58" t="e">
        <f>VLOOKUP($A1326,EVID_OSEVU!$A$1:$M$4972,11,FALSE)</f>
        <v>#N/A</v>
      </c>
      <c r="J1326" s="63" t="e">
        <f>VLOOKUP(K1326,Export6[#All],2,FALSE)</f>
        <v>#N/A</v>
      </c>
      <c r="K1326" s="32"/>
      <c r="L1326" s="33"/>
      <c r="M1326" s="67" t="e">
        <f t="shared" si="20"/>
        <v>#N/A</v>
      </c>
      <c r="N1326" s="61"/>
    </row>
    <row r="1327" spans="1:14" x14ac:dyDescent="0.2">
      <c r="A1327" s="32"/>
      <c r="B1327" s="45" t="e">
        <f>VLOOKUP($A1327,EVID_OSEVU!$A$1:$M$4972,2,FALSE)</f>
        <v>#N/A</v>
      </c>
      <c r="C1327" s="45" t="e">
        <f>VLOOKUP($A1327,EVID_OSEVU!$A$1:$M$4972,3,FALSE)</f>
        <v>#N/A</v>
      </c>
      <c r="D1327" s="45" t="e">
        <f>VLOOKUP($A1327,EVID_OSEVU!$A$1:$M$4972,4,FALSE)</f>
        <v>#N/A</v>
      </c>
      <c r="E1327" s="35"/>
      <c r="F1327" s="45" t="e">
        <f>VLOOKUP($A1327,EVID_OSEVU!$A$1:$M$4972,7,FALSE)</f>
        <v>#N/A</v>
      </c>
      <c r="G1327" s="45" t="e">
        <f>VLOOKUP($A1327,EVID_OSEVU!$A$1:$M$4972,8,FALSE)</f>
        <v>#N/A</v>
      </c>
      <c r="H1327" s="45" t="e">
        <f>VLOOKUP($A1327,EVID_OSEVU!$A$1:$M$4972,11,FALSE)</f>
        <v>#N/A</v>
      </c>
      <c r="I1327" s="58" t="e">
        <f>VLOOKUP($A1327,EVID_OSEVU!$A$1:$M$4972,11,FALSE)</f>
        <v>#N/A</v>
      </c>
      <c r="J1327" s="63" t="e">
        <f>VLOOKUP(K1327,Export6[#All],2,FALSE)</f>
        <v>#N/A</v>
      </c>
      <c r="K1327" s="32"/>
      <c r="L1327" s="33"/>
      <c r="M1327" s="67" t="e">
        <f t="shared" si="20"/>
        <v>#N/A</v>
      </c>
      <c r="N1327" s="61"/>
    </row>
    <row r="1328" spans="1:14" x14ac:dyDescent="0.2">
      <c r="A1328" s="32"/>
      <c r="B1328" s="45" t="e">
        <f>VLOOKUP($A1328,EVID_OSEVU!$A$1:$M$4972,2,FALSE)</f>
        <v>#N/A</v>
      </c>
      <c r="C1328" s="45" t="e">
        <f>VLOOKUP($A1328,EVID_OSEVU!$A$1:$M$4972,3,FALSE)</f>
        <v>#N/A</v>
      </c>
      <c r="D1328" s="45" t="e">
        <f>VLOOKUP($A1328,EVID_OSEVU!$A$1:$M$4972,4,FALSE)</f>
        <v>#N/A</v>
      </c>
      <c r="E1328" s="35"/>
      <c r="F1328" s="45" t="e">
        <f>VLOOKUP($A1328,EVID_OSEVU!$A$1:$M$4972,7,FALSE)</f>
        <v>#N/A</v>
      </c>
      <c r="G1328" s="45" t="e">
        <f>VLOOKUP($A1328,EVID_OSEVU!$A$1:$M$4972,8,FALSE)</f>
        <v>#N/A</v>
      </c>
      <c r="H1328" s="45" t="e">
        <f>VLOOKUP($A1328,EVID_OSEVU!$A$1:$M$4972,11,FALSE)</f>
        <v>#N/A</v>
      </c>
      <c r="I1328" s="58" t="e">
        <f>VLOOKUP($A1328,EVID_OSEVU!$A$1:$M$4972,11,FALSE)</f>
        <v>#N/A</v>
      </c>
      <c r="J1328" s="63" t="e">
        <f>VLOOKUP(K1328,Export6[#All],2,FALSE)</f>
        <v>#N/A</v>
      </c>
      <c r="K1328" s="32"/>
      <c r="L1328" s="33"/>
      <c r="M1328" s="67" t="e">
        <f t="shared" si="20"/>
        <v>#N/A</v>
      </c>
      <c r="N1328" s="61"/>
    </row>
    <row r="1329" spans="1:14" x14ac:dyDescent="0.2">
      <c r="A1329" s="32"/>
      <c r="B1329" s="45" t="e">
        <f>VLOOKUP($A1329,EVID_OSEVU!$A$1:$M$4972,2,FALSE)</f>
        <v>#N/A</v>
      </c>
      <c r="C1329" s="45" t="e">
        <f>VLOOKUP($A1329,EVID_OSEVU!$A$1:$M$4972,3,FALSE)</f>
        <v>#N/A</v>
      </c>
      <c r="D1329" s="45" t="e">
        <f>VLOOKUP($A1329,EVID_OSEVU!$A$1:$M$4972,4,FALSE)</f>
        <v>#N/A</v>
      </c>
      <c r="E1329" s="35"/>
      <c r="F1329" s="45" t="e">
        <f>VLOOKUP($A1329,EVID_OSEVU!$A$1:$M$4972,7,FALSE)</f>
        <v>#N/A</v>
      </c>
      <c r="G1329" s="45" t="e">
        <f>VLOOKUP($A1329,EVID_OSEVU!$A$1:$M$4972,8,FALSE)</f>
        <v>#N/A</v>
      </c>
      <c r="H1329" s="45" t="e">
        <f>VLOOKUP($A1329,EVID_OSEVU!$A$1:$M$4972,11,FALSE)</f>
        <v>#N/A</v>
      </c>
      <c r="I1329" s="58" t="e">
        <f>VLOOKUP($A1329,EVID_OSEVU!$A$1:$M$4972,11,FALSE)</f>
        <v>#N/A</v>
      </c>
      <c r="J1329" s="63" t="e">
        <f>VLOOKUP(K1329,Export6[#All],2,FALSE)</f>
        <v>#N/A</v>
      </c>
      <c r="K1329" s="32"/>
      <c r="L1329" s="33"/>
      <c r="M1329" s="67" t="e">
        <f t="shared" si="20"/>
        <v>#N/A</v>
      </c>
      <c r="N1329" s="61"/>
    </row>
    <row r="1330" spans="1:14" x14ac:dyDescent="0.2">
      <c r="A1330" s="32"/>
      <c r="B1330" s="45" t="e">
        <f>VLOOKUP($A1330,EVID_OSEVU!$A$1:$M$4972,2,FALSE)</f>
        <v>#N/A</v>
      </c>
      <c r="C1330" s="45" t="e">
        <f>VLOOKUP($A1330,EVID_OSEVU!$A$1:$M$4972,3,FALSE)</f>
        <v>#N/A</v>
      </c>
      <c r="D1330" s="45" t="e">
        <f>VLOOKUP($A1330,EVID_OSEVU!$A$1:$M$4972,4,FALSE)</f>
        <v>#N/A</v>
      </c>
      <c r="E1330" s="35"/>
      <c r="F1330" s="45" t="e">
        <f>VLOOKUP($A1330,EVID_OSEVU!$A$1:$M$4972,7,FALSE)</f>
        <v>#N/A</v>
      </c>
      <c r="G1330" s="45" t="e">
        <f>VLOOKUP($A1330,EVID_OSEVU!$A$1:$M$4972,8,FALSE)</f>
        <v>#N/A</v>
      </c>
      <c r="H1330" s="45" t="e">
        <f>VLOOKUP($A1330,EVID_OSEVU!$A$1:$M$4972,11,FALSE)</f>
        <v>#N/A</v>
      </c>
      <c r="I1330" s="58" t="e">
        <f>VLOOKUP($A1330,EVID_OSEVU!$A$1:$M$4972,11,FALSE)</f>
        <v>#N/A</v>
      </c>
      <c r="J1330" s="63" t="e">
        <f>VLOOKUP(K1330,Export6[#All],2,FALSE)</f>
        <v>#N/A</v>
      </c>
      <c r="K1330" s="32"/>
      <c r="L1330" s="33"/>
      <c r="M1330" s="67" t="e">
        <f t="shared" si="20"/>
        <v>#N/A</v>
      </c>
      <c r="N1330" s="61"/>
    </row>
    <row r="1331" spans="1:14" x14ac:dyDescent="0.2">
      <c r="A1331" s="32"/>
      <c r="B1331" s="45" t="e">
        <f>VLOOKUP($A1331,EVID_OSEVU!$A$1:$M$4972,2,FALSE)</f>
        <v>#N/A</v>
      </c>
      <c r="C1331" s="45" t="e">
        <f>VLOOKUP($A1331,EVID_OSEVU!$A$1:$M$4972,3,FALSE)</f>
        <v>#N/A</v>
      </c>
      <c r="D1331" s="45" t="e">
        <f>VLOOKUP($A1331,EVID_OSEVU!$A$1:$M$4972,4,FALSE)</f>
        <v>#N/A</v>
      </c>
      <c r="E1331" s="35"/>
      <c r="F1331" s="45" t="e">
        <f>VLOOKUP($A1331,EVID_OSEVU!$A$1:$M$4972,7,FALSE)</f>
        <v>#N/A</v>
      </c>
      <c r="G1331" s="45" t="e">
        <f>VLOOKUP($A1331,EVID_OSEVU!$A$1:$M$4972,8,FALSE)</f>
        <v>#N/A</v>
      </c>
      <c r="H1331" s="45" t="e">
        <f>VLOOKUP($A1331,EVID_OSEVU!$A$1:$M$4972,11,FALSE)</f>
        <v>#N/A</v>
      </c>
      <c r="I1331" s="58" t="e">
        <f>VLOOKUP($A1331,EVID_OSEVU!$A$1:$M$4972,11,FALSE)</f>
        <v>#N/A</v>
      </c>
      <c r="J1331" s="63" t="e">
        <f>VLOOKUP(K1331,Export6[#All],2,FALSE)</f>
        <v>#N/A</v>
      </c>
      <c r="K1331" s="32"/>
      <c r="L1331" s="33"/>
      <c r="M1331" s="67" t="e">
        <f t="shared" si="20"/>
        <v>#N/A</v>
      </c>
      <c r="N1331" s="61"/>
    </row>
    <row r="1332" spans="1:14" x14ac:dyDescent="0.2">
      <c r="A1332" s="32"/>
      <c r="B1332" s="45" t="e">
        <f>VLOOKUP($A1332,EVID_OSEVU!$A$1:$M$4972,2,FALSE)</f>
        <v>#N/A</v>
      </c>
      <c r="C1332" s="45" t="e">
        <f>VLOOKUP($A1332,EVID_OSEVU!$A$1:$M$4972,3,FALSE)</f>
        <v>#N/A</v>
      </c>
      <c r="D1332" s="45" t="e">
        <f>VLOOKUP($A1332,EVID_OSEVU!$A$1:$M$4972,4,FALSE)</f>
        <v>#N/A</v>
      </c>
      <c r="E1332" s="35"/>
      <c r="F1332" s="45" t="e">
        <f>VLOOKUP($A1332,EVID_OSEVU!$A$1:$M$4972,7,FALSE)</f>
        <v>#N/A</v>
      </c>
      <c r="G1332" s="45" t="e">
        <f>VLOOKUP($A1332,EVID_OSEVU!$A$1:$M$4972,8,FALSE)</f>
        <v>#N/A</v>
      </c>
      <c r="H1332" s="45" t="e">
        <f>VLOOKUP($A1332,EVID_OSEVU!$A$1:$M$4972,11,FALSE)</f>
        <v>#N/A</v>
      </c>
      <c r="I1332" s="58" t="e">
        <f>VLOOKUP($A1332,EVID_OSEVU!$A$1:$M$4972,11,FALSE)</f>
        <v>#N/A</v>
      </c>
      <c r="J1332" s="63" t="e">
        <f>VLOOKUP(K1332,Export6[#All],2,FALSE)</f>
        <v>#N/A</v>
      </c>
      <c r="K1332" s="32"/>
      <c r="L1332" s="33"/>
      <c r="M1332" s="67" t="e">
        <f t="shared" si="20"/>
        <v>#N/A</v>
      </c>
      <c r="N1332" s="61"/>
    </row>
    <row r="1333" spans="1:14" x14ac:dyDescent="0.2">
      <c r="A1333" s="32"/>
      <c r="B1333" s="45" t="e">
        <f>VLOOKUP($A1333,EVID_OSEVU!$A$1:$M$4972,2,FALSE)</f>
        <v>#N/A</v>
      </c>
      <c r="C1333" s="45" t="e">
        <f>VLOOKUP($A1333,EVID_OSEVU!$A$1:$M$4972,3,FALSE)</f>
        <v>#N/A</v>
      </c>
      <c r="D1333" s="45" t="e">
        <f>VLOOKUP($A1333,EVID_OSEVU!$A$1:$M$4972,4,FALSE)</f>
        <v>#N/A</v>
      </c>
      <c r="E1333" s="35"/>
      <c r="F1333" s="45" t="e">
        <f>VLOOKUP($A1333,EVID_OSEVU!$A$1:$M$4972,7,FALSE)</f>
        <v>#N/A</v>
      </c>
      <c r="G1333" s="45" t="e">
        <f>VLOOKUP($A1333,EVID_OSEVU!$A$1:$M$4972,8,FALSE)</f>
        <v>#N/A</v>
      </c>
      <c r="H1333" s="45" t="e">
        <f>VLOOKUP($A1333,EVID_OSEVU!$A$1:$M$4972,11,FALSE)</f>
        <v>#N/A</v>
      </c>
      <c r="I1333" s="58" t="e">
        <f>VLOOKUP($A1333,EVID_OSEVU!$A$1:$M$4972,11,FALSE)</f>
        <v>#N/A</v>
      </c>
      <c r="J1333" s="63" t="e">
        <f>VLOOKUP(K1333,Export6[#All],2,FALSE)</f>
        <v>#N/A</v>
      </c>
      <c r="K1333" s="32"/>
      <c r="L1333" s="33"/>
      <c r="M1333" s="67" t="e">
        <f t="shared" si="20"/>
        <v>#N/A</v>
      </c>
      <c r="N1333" s="61"/>
    </row>
    <row r="1334" spans="1:14" x14ac:dyDescent="0.2">
      <c r="A1334" s="32"/>
      <c r="B1334" s="45" t="e">
        <f>VLOOKUP($A1334,EVID_OSEVU!$A$1:$M$4972,2,FALSE)</f>
        <v>#N/A</v>
      </c>
      <c r="C1334" s="45" t="e">
        <f>VLOOKUP($A1334,EVID_OSEVU!$A$1:$M$4972,3,FALSE)</f>
        <v>#N/A</v>
      </c>
      <c r="D1334" s="45" t="e">
        <f>VLOOKUP($A1334,EVID_OSEVU!$A$1:$M$4972,4,FALSE)</f>
        <v>#N/A</v>
      </c>
      <c r="E1334" s="35"/>
      <c r="F1334" s="45" t="e">
        <f>VLOOKUP($A1334,EVID_OSEVU!$A$1:$M$4972,7,FALSE)</f>
        <v>#N/A</v>
      </c>
      <c r="G1334" s="45" t="e">
        <f>VLOOKUP($A1334,EVID_OSEVU!$A$1:$M$4972,8,FALSE)</f>
        <v>#N/A</v>
      </c>
      <c r="H1334" s="45" t="e">
        <f>VLOOKUP($A1334,EVID_OSEVU!$A$1:$M$4972,11,FALSE)</f>
        <v>#N/A</v>
      </c>
      <c r="I1334" s="58" t="e">
        <f>VLOOKUP($A1334,EVID_OSEVU!$A$1:$M$4972,11,FALSE)</f>
        <v>#N/A</v>
      </c>
      <c r="J1334" s="63" t="e">
        <f>VLOOKUP(K1334,Export6[#All],2,FALSE)</f>
        <v>#N/A</v>
      </c>
      <c r="K1334" s="32"/>
      <c r="L1334" s="33"/>
      <c r="M1334" s="67" t="e">
        <f t="shared" si="20"/>
        <v>#N/A</v>
      </c>
      <c r="N1334" s="61"/>
    </row>
    <row r="1335" spans="1:14" x14ac:dyDescent="0.2">
      <c r="A1335" s="32"/>
      <c r="B1335" s="45" t="e">
        <f>VLOOKUP($A1335,EVID_OSEVU!$A$1:$M$4972,2,FALSE)</f>
        <v>#N/A</v>
      </c>
      <c r="C1335" s="45" t="e">
        <f>VLOOKUP($A1335,EVID_OSEVU!$A$1:$M$4972,3,FALSE)</f>
        <v>#N/A</v>
      </c>
      <c r="D1335" s="45" t="e">
        <f>VLOOKUP($A1335,EVID_OSEVU!$A$1:$M$4972,4,FALSE)</f>
        <v>#N/A</v>
      </c>
      <c r="E1335" s="35"/>
      <c r="F1335" s="45" t="e">
        <f>VLOOKUP($A1335,EVID_OSEVU!$A$1:$M$4972,7,FALSE)</f>
        <v>#N/A</v>
      </c>
      <c r="G1335" s="45" t="e">
        <f>VLOOKUP($A1335,EVID_OSEVU!$A$1:$M$4972,8,FALSE)</f>
        <v>#N/A</v>
      </c>
      <c r="H1335" s="45" t="e">
        <f>VLOOKUP($A1335,EVID_OSEVU!$A$1:$M$4972,11,FALSE)</f>
        <v>#N/A</v>
      </c>
      <c r="I1335" s="58" t="e">
        <f>VLOOKUP($A1335,EVID_OSEVU!$A$1:$M$4972,11,FALSE)</f>
        <v>#N/A</v>
      </c>
      <c r="J1335" s="63" t="e">
        <f>VLOOKUP(K1335,Export6[#All],2,FALSE)</f>
        <v>#N/A</v>
      </c>
      <c r="K1335" s="32"/>
      <c r="L1335" s="33"/>
      <c r="M1335" s="67" t="e">
        <f t="shared" si="20"/>
        <v>#N/A</v>
      </c>
      <c r="N1335" s="61"/>
    </row>
    <row r="1336" spans="1:14" x14ac:dyDescent="0.2">
      <c r="A1336" s="32"/>
      <c r="B1336" s="45" t="e">
        <f>VLOOKUP($A1336,EVID_OSEVU!$A$1:$M$4972,2,FALSE)</f>
        <v>#N/A</v>
      </c>
      <c r="C1336" s="45" t="e">
        <f>VLOOKUP($A1336,EVID_OSEVU!$A$1:$M$4972,3,FALSE)</f>
        <v>#N/A</v>
      </c>
      <c r="D1336" s="45" t="e">
        <f>VLOOKUP($A1336,EVID_OSEVU!$A$1:$M$4972,4,FALSE)</f>
        <v>#N/A</v>
      </c>
      <c r="E1336" s="35"/>
      <c r="F1336" s="45" t="e">
        <f>VLOOKUP($A1336,EVID_OSEVU!$A$1:$M$4972,7,FALSE)</f>
        <v>#N/A</v>
      </c>
      <c r="G1336" s="45" t="e">
        <f>VLOOKUP($A1336,EVID_OSEVU!$A$1:$M$4972,8,FALSE)</f>
        <v>#N/A</v>
      </c>
      <c r="H1336" s="45" t="e">
        <f>VLOOKUP($A1336,EVID_OSEVU!$A$1:$M$4972,11,FALSE)</f>
        <v>#N/A</v>
      </c>
      <c r="I1336" s="58" t="e">
        <f>VLOOKUP($A1336,EVID_OSEVU!$A$1:$M$4972,11,FALSE)</f>
        <v>#N/A</v>
      </c>
      <c r="J1336" s="63" t="e">
        <f>VLOOKUP(K1336,Export6[#All],2,FALSE)</f>
        <v>#N/A</v>
      </c>
      <c r="K1336" s="32"/>
      <c r="L1336" s="33"/>
      <c r="M1336" s="67" t="e">
        <f t="shared" si="20"/>
        <v>#N/A</v>
      </c>
      <c r="N1336" s="61"/>
    </row>
    <row r="1337" spans="1:14" x14ac:dyDescent="0.2">
      <c r="A1337" s="32"/>
      <c r="B1337" s="45" t="e">
        <f>VLOOKUP($A1337,EVID_OSEVU!$A$1:$M$4972,2,FALSE)</f>
        <v>#N/A</v>
      </c>
      <c r="C1337" s="45" t="e">
        <f>VLOOKUP($A1337,EVID_OSEVU!$A$1:$M$4972,3,FALSE)</f>
        <v>#N/A</v>
      </c>
      <c r="D1337" s="45" t="e">
        <f>VLOOKUP($A1337,EVID_OSEVU!$A$1:$M$4972,4,FALSE)</f>
        <v>#N/A</v>
      </c>
      <c r="E1337" s="35"/>
      <c r="F1337" s="45" t="e">
        <f>VLOOKUP($A1337,EVID_OSEVU!$A$1:$M$4972,7,FALSE)</f>
        <v>#N/A</v>
      </c>
      <c r="G1337" s="45" t="e">
        <f>VLOOKUP($A1337,EVID_OSEVU!$A$1:$M$4972,8,FALSE)</f>
        <v>#N/A</v>
      </c>
      <c r="H1337" s="45" t="e">
        <f>VLOOKUP($A1337,EVID_OSEVU!$A$1:$M$4972,11,FALSE)</f>
        <v>#N/A</v>
      </c>
      <c r="I1337" s="58" t="e">
        <f>VLOOKUP($A1337,EVID_OSEVU!$A$1:$M$4972,11,FALSE)</f>
        <v>#N/A</v>
      </c>
      <c r="J1337" s="63" t="e">
        <f>VLOOKUP(K1337,Export6[#All],2,FALSE)</f>
        <v>#N/A</v>
      </c>
      <c r="K1337" s="32"/>
      <c r="L1337" s="33"/>
      <c r="M1337" s="67" t="e">
        <f t="shared" si="20"/>
        <v>#N/A</v>
      </c>
      <c r="N1337" s="61"/>
    </row>
    <row r="1338" spans="1:14" x14ac:dyDescent="0.2">
      <c r="A1338" s="32"/>
      <c r="B1338" s="45" t="e">
        <f>VLOOKUP($A1338,EVID_OSEVU!$A$1:$M$4972,2,FALSE)</f>
        <v>#N/A</v>
      </c>
      <c r="C1338" s="45" t="e">
        <f>VLOOKUP($A1338,EVID_OSEVU!$A$1:$M$4972,3,FALSE)</f>
        <v>#N/A</v>
      </c>
      <c r="D1338" s="45" t="e">
        <f>VLOOKUP($A1338,EVID_OSEVU!$A$1:$M$4972,4,FALSE)</f>
        <v>#N/A</v>
      </c>
      <c r="E1338" s="35"/>
      <c r="F1338" s="45" t="e">
        <f>VLOOKUP($A1338,EVID_OSEVU!$A$1:$M$4972,7,FALSE)</f>
        <v>#N/A</v>
      </c>
      <c r="G1338" s="45" t="e">
        <f>VLOOKUP($A1338,EVID_OSEVU!$A$1:$M$4972,8,FALSE)</f>
        <v>#N/A</v>
      </c>
      <c r="H1338" s="45" t="e">
        <f>VLOOKUP($A1338,EVID_OSEVU!$A$1:$M$4972,11,FALSE)</f>
        <v>#N/A</v>
      </c>
      <c r="I1338" s="58" t="e">
        <f>VLOOKUP($A1338,EVID_OSEVU!$A$1:$M$4972,11,FALSE)</f>
        <v>#N/A</v>
      </c>
      <c r="J1338" s="63" t="e">
        <f>VLOOKUP(K1338,Export6[#All],2,FALSE)</f>
        <v>#N/A</v>
      </c>
      <c r="K1338" s="32"/>
      <c r="L1338" s="33"/>
      <c r="M1338" s="67" t="e">
        <f t="shared" si="20"/>
        <v>#N/A</v>
      </c>
      <c r="N1338" s="61"/>
    </row>
    <row r="1339" spans="1:14" x14ac:dyDescent="0.2">
      <c r="A1339" s="32"/>
      <c r="B1339" s="45" t="e">
        <f>VLOOKUP($A1339,EVID_OSEVU!$A$1:$M$4972,2,FALSE)</f>
        <v>#N/A</v>
      </c>
      <c r="C1339" s="45" t="e">
        <f>VLOOKUP($A1339,EVID_OSEVU!$A$1:$M$4972,3,FALSE)</f>
        <v>#N/A</v>
      </c>
      <c r="D1339" s="45" t="e">
        <f>VLOOKUP($A1339,EVID_OSEVU!$A$1:$M$4972,4,FALSE)</f>
        <v>#N/A</v>
      </c>
      <c r="E1339" s="35"/>
      <c r="F1339" s="45" t="e">
        <f>VLOOKUP($A1339,EVID_OSEVU!$A$1:$M$4972,7,FALSE)</f>
        <v>#N/A</v>
      </c>
      <c r="G1339" s="45" t="e">
        <f>VLOOKUP($A1339,EVID_OSEVU!$A$1:$M$4972,8,FALSE)</f>
        <v>#N/A</v>
      </c>
      <c r="H1339" s="45" t="e">
        <f>VLOOKUP($A1339,EVID_OSEVU!$A$1:$M$4972,11,FALSE)</f>
        <v>#N/A</v>
      </c>
      <c r="I1339" s="58" t="e">
        <f>VLOOKUP($A1339,EVID_OSEVU!$A$1:$M$4972,11,FALSE)</f>
        <v>#N/A</v>
      </c>
      <c r="J1339" s="63" t="e">
        <f>VLOOKUP(K1339,Export6[#All],2,FALSE)</f>
        <v>#N/A</v>
      </c>
      <c r="K1339" s="32"/>
      <c r="L1339" s="33"/>
      <c r="M1339" s="67" t="e">
        <f t="shared" si="20"/>
        <v>#N/A</v>
      </c>
      <c r="N1339" s="61"/>
    </row>
    <row r="1340" spans="1:14" x14ac:dyDescent="0.2">
      <c r="A1340" s="32"/>
      <c r="B1340" s="45" t="e">
        <f>VLOOKUP($A1340,EVID_OSEVU!$A$1:$M$4972,2,FALSE)</f>
        <v>#N/A</v>
      </c>
      <c r="C1340" s="45" t="e">
        <f>VLOOKUP($A1340,EVID_OSEVU!$A$1:$M$4972,3,FALSE)</f>
        <v>#N/A</v>
      </c>
      <c r="D1340" s="45" t="e">
        <f>VLOOKUP($A1340,EVID_OSEVU!$A$1:$M$4972,4,FALSE)</f>
        <v>#N/A</v>
      </c>
      <c r="E1340" s="35"/>
      <c r="F1340" s="45" t="e">
        <f>VLOOKUP($A1340,EVID_OSEVU!$A$1:$M$4972,7,FALSE)</f>
        <v>#N/A</v>
      </c>
      <c r="G1340" s="45" t="e">
        <f>VLOOKUP($A1340,EVID_OSEVU!$A$1:$M$4972,8,FALSE)</f>
        <v>#N/A</v>
      </c>
      <c r="H1340" s="45" t="e">
        <f>VLOOKUP($A1340,EVID_OSEVU!$A$1:$M$4972,11,FALSE)</f>
        <v>#N/A</v>
      </c>
      <c r="I1340" s="58" t="e">
        <f>VLOOKUP($A1340,EVID_OSEVU!$A$1:$M$4972,11,FALSE)</f>
        <v>#N/A</v>
      </c>
      <c r="J1340" s="63" t="e">
        <f>VLOOKUP(K1340,Export6[#All],2,FALSE)</f>
        <v>#N/A</v>
      </c>
      <c r="K1340" s="32"/>
      <c r="L1340" s="33"/>
      <c r="M1340" s="67" t="e">
        <f t="shared" si="20"/>
        <v>#N/A</v>
      </c>
      <c r="N1340" s="61"/>
    </row>
    <row r="1341" spans="1:14" x14ac:dyDescent="0.2">
      <c r="A1341" s="32"/>
      <c r="B1341" s="45" t="e">
        <f>VLOOKUP($A1341,EVID_OSEVU!$A$1:$M$4972,2,FALSE)</f>
        <v>#N/A</v>
      </c>
      <c r="C1341" s="45" t="e">
        <f>VLOOKUP($A1341,EVID_OSEVU!$A$1:$M$4972,3,FALSE)</f>
        <v>#N/A</v>
      </c>
      <c r="D1341" s="45" t="e">
        <f>VLOOKUP($A1341,EVID_OSEVU!$A$1:$M$4972,4,FALSE)</f>
        <v>#N/A</v>
      </c>
      <c r="E1341" s="35"/>
      <c r="F1341" s="45" t="e">
        <f>VLOOKUP($A1341,EVID_OSEVU!$A$1:$M$4972,7,FALSE)</f>
        <v>#N/A</v>
      </c>
      <c r="G1341" s="45" t="e">
        <f>VLOOKUP($A1341,EVID_OSEVU!$A$1:$M$4972,8,FALSE)</f>
        <v>#N/A</v>
      </c>
      <c r="H1341" s="45" t="e">
        <f>VLOOKUP($A1341,EVID_OSEVU!$A$1:$M$4972,11,FALSE)</f>
        <v>#N/A</v>
      </c>
      <c r="I1341" s="58" t="e">
        <f>VLOOKUP($A1341,EVID_OSEVU!$A$1:$M$4972,11,FALSE)</f>
        <v>#N/A</v>
      </c>
      <c r="J1341" s="63" t="e">
        <f>VLOOKUP(K1341,Export6[#All],2,FALSE)</f>
        <v>#N/A</v>
      </c>
      <c r="K1341" s="32"/>
      <c r="L1341" s="33"/>
      <c r="M1341" s="67" t="e">
        <f t="shared" si="20"/>
        <v>#N/A</v>
      </c>
      <c r="N1341" s="61"/>
    </row>
    <row r="1342" spans="1:14" x14ac:dyDescent="0.2">
      <c r="A1342" s="32"/>
      <c r="B1342" s="45" t="e">
        <f>VLOOKUP($A1342,EVID_OSEVU!$A$1:$M$4972,2,FALSE)</f>
        <v>#N/A</v>
      </c>
      <c r="C1342" s="45" t="e">
        <f>VLOOKUP($A1342,EVID_OSEVU!$A$1:$M$4972,3,FALSE)</f>
        <v>#N/A</v>
      </c>
      <c r="D1342" s="45" t="e">
        <f>VLOOKUP($A1342,EVID_OSEVU!$A$1:$M$4972,4,FALSE)</f>
        <v>#N/A</v>
      </c>
      <c r="E1342" s="35"/>
      <c r="F1342" s="45" t="e">
        <f>VLOOKUP($A1342,EVID_OSEVU!$A$1:$M$4972,7,FALSE)</f>
        <v>#N/A</v>
      </c>
      <c r="G1342" s="45" t="e">
        <f>VLOOKUP($A1342,EVID_OSEVU!$A$1:$M$4972,8,FALSE)</f>
        <v>#N/A</v>
      </c>
      <c r="H1342" s="45" t="e">
        <f>VLOOKUP($A1342,EVID_OSEVU!$A$1:$M$4972,11,FALSE)</f>
        <v>#N/A</v>
      </c>
      <c r="I1342" s="58" t="e">
        <f>VLOOKUP($A1342,EVID_OSEVU!$A$1:$M$4972,11,FALSE)</f>
        <v>#N/A</v>
      </c>
      <c r="J1342" s="63" t="e">
        <f>VLOOKUP(K1342,Export6[#All],2,FALSE)</f>
        <v>#N/A</v>
      </c>
      <c r="K1342" s="32"/>
      <c r="L1342" s="33"/>
      <c r="M1342" s="67" t="e">
        <f t="shared" si="20"/>
        <v>#N/A</v>
      </c>
      <c r="N1342" s="61"/>
    </row>
    <row r="1343" spans="1:14" x14ac:dyDescent="0.2">
      <c r="A1343" s="32"/>
      <c r="B1343" s="45" t="e">
        <f>VLOOKUP($A1343,EVID_OSEVU!$A$1:$M$4972,2,FALSE)</f>
        <v>#N/A</v>
      </c>
      <c r="C1343" s="45" t="e">
        <f>VLOOKUP($A1343,EVID_OSEVU!$A$1:$M$4972,3,FALSE)</f>
        <v>#N/A</v>
      </c>
      <c r="D1343" s="45" t="e">
        <f>VLOOKUP($A1343,EVID_OSEVU!$A$1:$M$4972,4,FALSE)</f>
        <v>#N/A</v>
      </c>
      <c r="E1343" s="35"/>
      <c r="F1343" s="45" t="e">
        <f>VLOOKUP($A1343,EVID_OSEVU!$A$1:$M$4972,7,FALSE)</f>
        <v>#N/A</v>
      </c>
      <c r="G1343" s="45" t="e">
        <f>VLOOKUP($A1343,EVID_OSEVU!$A$1:$M$4972,8,FALSE)</f>
        <v>#N/A</v>
      </c>
      <c r="H1343" s="45" t="e">
        <f>VLOOKUP($A1343,EVID_OSEVU!$A$1:$M$4972,11,FALSE)</f>
        <v>#N/A</v>
      </c>
      <c r="I1343" s="58" t="e">
        <f>VLOOKUP($A1343,EVID_OSEVU!$A$1:$M$4972,11,FALSE)</f>
        <v>#N/A</v>
      </c>
      <c r="J1343" s="63" t="e">
        <f>VLOOKUP(K1343,Export6[#All],2,FALSE)</f>
        <v>#N/A</v>
      </c>
      <c r="K1343" s="32"/>
      <c r="L1343" s="33"/>
      <c r="M1343" s="67" t="e">
        <f t="shared" si="20"/>
        <v>#N/A</v>
      </c>
      <c r="N1343" s="61"/>
    </row>
    <row r="1344" spans="1:14" x14ac:dyDescent="0.2">
      <c r="A1344" s="32"/>
      <c r="B1344" s="45" t="e">
        <f>VLOOKUP($A1344,EVID_OSEVU!$A$1:$M$4972,2,FALSE)</f>
        <v>#N/A</v>
      </c>
      <c r="C1344" s="45" t="e">
        <f>VLOOKUP($A1344,EVID_OSEVU!$A$1:$M$4972,3,FALSE)</f>
        <v>#N/A</v>
      </c>
      <c r="D1344" s="45" t="e">
        <f>VLOOKUP($A1344,EVID_OSEVU!$A$1:$M$4972,4,FALSE)</f>
        <v>#N/A</v>
      </c>
      <c r="E1344" s="35"/>
      <c r="F1344" s="45" t="e">
        <f>VLOOKUP($A1344,EVID_OSEVU!$A$1:$M$4972,7,FALSE)</f>
        <v>#N/A</v>
      </c>
      <c r="G1344" s="45" t="e">
        <f>VLOOKUP($A1344,EVID_OSEVU!$A$1:$M$4972,8,FALSE)</f>
        <v>#N/A</v>
      </c>
      <c r="H1344" s="45" t="e">
        <f>VLOOKUP($A1344,EVID_OSEVU!$A$1:$M$4972,11,FALSE)</f>
        <v>#N/A</v>
      </c>
      <c r="I1344" s="58" t="e">
        <f>VLOOKUP($A1344,EVID_OSEVU!$A$1:$M$4972,11,FALSE)</f>
        <v>#N/A</v>
      </c>
      <c r="J1344" s="63" t="e">
        <f>VLOOKUP(K1344,Export6[#All],2,FALSE)</f>
        <v>#N/A</v>
      </c>
      <c r="K1344" s="32"/>
      <c r="L1344" s="33"/>
      <c r="M1344" s="67" t="e">
        <f t="shared" si="20"/>
        <v>#N/A</v>
      </c>
      <c r="N1344" s="61"/>
    </row>
    <row r="1345" spans="1:14" x14ac:dyDescent="0.2">
      <c r="A1345" s="32"/>
      <c r="B1345" s="45" t="e">
        <f>VLOOKUP($A1345,EVID_OSEVU!$A$1:$M$4972,2,FALSE)</f>
        <v>#N/A</v>
      </c>
      <c r="C1345" s="45" t="e">
        <f>VLOOKUP($A1345,EVID_OSEVU!$A$1:$M$4972,3,FALSE)</f>
        <v>#N/A</v>
      </c>
      <c r="D1345" s="45" t="e">
        <f>VLOOKUP($A1345,EVID_OSEVU!$A$1:$M$4972,4,FALSE)</f>
        <v>#N/A</v>
      </c>
      <c r="E1345" s="35"/>
      <c r="F1345" s="45" t="e">
        <f>VLOOKUP($A1345,EVID_OSEVU!$A$1:$M$4972,7,FALSE)</f>
        <v>#N/A</v>
      </c>
      <c r="G1345" s="45" t="e">
        <f>VLOOKUP($A1345,EVID_OSEVU!$A$1:$M$4972,8,FALSE)</f>
        <v>#N/A</v>
      </c>
      <c r="H1345" s="45" t="e">
        <f>VLOOKUP($A1345,EVID_OSEVU!$A$1:$M$4972,11,FALSE)</f>
        <v>#N/A</v>
      </c>
      <c r="I1345" s="58" t="e">
        <f>VLOOKUP($A1345,EVID_OSEVU!$A$1:$M$4972,11,FALSE)</f>
        <v>#N/A</v>
      </c>
      <c r="J1345" s="63" t="e">
        <f>VLOOKUP(K1345,Export6[#All],2,FALSE)</f>
        <v>#N/A</v>
      </c>
      <c r="K1345" s="32"/>
      <c r="L1345" s="33"/>
      <c r="M1345" s="67" t="e">
        <f t="shared" si="20"/>
        <v>#N/A</v>
      </c>
      <c r="N1345" s="61"/>
    </row>
    <row r="1346" spans="1:14" x14ac:dyDescent="0.2">
      <c r="A1346" s="32"/>
      <c r="B1346" s="45" t="e">
        <f>VLOOKUP($A1346,EVID_OSEVU!$A$1:$M$4972,2,FALSE)</f>
        <v>#N/A</v>
      </c>
      <c r="C1346" s="45" t="e">
        <f>VLOOKUP($A1346,EVID_OSEVU!$A$1:$M$4972,3,FALSE)</f>
        <v>#N/A</v>
      </c>
      <c r="D1346" s="45" t="e">
        <f>VLOOKUP($A1346,EVID_OSEVU!$A$1:$M$4972,4,FALSE)</f>
        <v>#N/A</v>
      </c>
      <c r="E1346" s="35"/>
      <c r="F1346" s="45" t="e">
        <f>VLOOKUP($A1346,EVID_OSEVU!$A$1:$M$4972,7,FALSE)</f>
        <v>#N/A</v>
      </c>
      <c r="G1346" s="45" t="e">
        <f>VLOOKUP($A1346,EVID_OSEVU!$A$1:$M$4972,8,FALSE)</f>
        <v>#N/A</v>
      </c>
      <c r="H1346" s="45" t="e">
        <f>VLOOKUP($A1346,EVID_OSEVU!$A$1:$M$4972,11,FALSE)</f>
        <v>#N/A</v>
      </c>
      <c r="I1346" s="58" t="e">
        <f>VLOOKUP($A1346,EVID_OSEVU!$A$1:$M$4972,11,FALSE)</f>
        <v>#N/A</v>
      </c>
      <c r="J1346" s="63" t="e">
        <f>VLOOKUP(K1346,Export6[#All],2,FALSE)</f>
        <v>#N/A</v>
      </c>
      <c r="K1346" s="32"/>
      <c r="L1346" s="33"/>
      <c r="M1346" s="67" t="e">
        <f t="shared" si="20"/>
        <v>#N/A</v>
      </c>
      <c r="N1346" s="61"/>
    </row>
    <row r="1347" spans="1:14" x14ac:dyDescent="0.2">
      <c r="A1347" s="32"/>
      <c r="B1347" s="45" t="e">
        <f>VLOOKUP($A1347,EVID_OSEVU!$A$1:$M$4972,2,FALSE)</f>
        <v>#N/A</v>
      </c>
      <c r="C1347" s="45" t="e">
        <f>VLOOKUP($A1347,EVID_OSEVU!$A$1:$M$4972,3,FALSE)</f>
        <v>#N/A</v>
      </c>
      <c r="D1347" s="45" t="e">
        <f>VLOOKUP($A1347,EVID_OSEVU!$A$1:$M$4972,4,FALSE)</f>
        <v>#N/A</v>
      </c>
      <c r="E1347" s="35"/>
      <c r="F1347" s="45" t="e">
        <f>VLOOKUP($A1347,EVID_OSEVU!$A$1:$M$4972,7,FALSE)</f>
        <v>#N/A</v>
      </c>
      <c r="G1347" s="45" t="e">
        <f>VLOOKUP($A1347,EVID_OSEVU!$A$1:$M$4972,8,FALSE)</f>
        <v>#N/A</v>
      </c>
      <c r="H1347" s="45" t="e">
        <f>VLOOKUP($A1347,EVID_OSEVU!$A$1:$M$4972,11,FALSE)</f>
        <v>#N/A</v>
      </c>
      <c r="I1347" s="58" t="e">
        <f>VLOOKUP($A1347,EVID_OSEVU!$A$1:$M$4972,11,FALSE)</f>
        <v>#N/A</v>
      </c>
      <c r="J1347" s="63" t="e">
        <f>VLOOKUP(K1347,Export6[#All],2,FALSE)</f>
        <v>#N/A</v>
      </c>
      <c r="K1347" s="32"/>
      <c r="L1347" s="33"/>
      <c r="M1347" s="67" t="e">
        <f t="shared" si="20"/>
        <v>#N/A</v>
      </c>
      <c r="N1347" s="61"/>
    </row>
    <row r="1348" spans="1:14" x14ac:dyDescent="0.2">
      <c r="A1348" s="32"/>
      <c r="B1348" s="45" t="e">
        <f>VLOOKUP($A1348,EVID_OSEVU!$A$1:$M$4972,2,FALSE)</f>
        <v>#N/A</v>
      </c>
      <c r="C1348" s="45" t="e">
        <f>VLOOKUP($A1348,EVID_OSEVU!$A$1:$M$4972,3,FALSE)</f>
        <v>#N/A</v>
      </c>
      <c r="D1348" s="45" t="e">
        <f>VLOOKUP($A1348,EVID_OSEVU!$A$1:$M$4972,4,FALSE)</f>
        <v>#N/A</v>
      </c>
      <c r="E1348" s="35"/>
      <c r="F1348" s="45" t="e">
        <f>VLOOKUP($A1348,EVID_OSEVU!$A$1:$M$4972,7,FALSE)</f>
        <v>#N/A</v>
      </c>
      <c r="G1348" s="45" t="e">
        <f>VLOOKUP($A1348,EVID_OSEVU!$A$1:$M$4972,8,FALSE)</f>
        <v>#N/A</v>
      </c>
      <c r="H1348" s="45" t="e">
        <f>VLOOKUP($A1348,EVID_OSEVU!$A$1:$M$4972,11,FALSE)</f>
        <v>#N/A</v>
      </c>
      <c r="I1348" s="58" t="e">
        <f>VLOOKUP($A1348,EVID_OSEVU!$A$1:$M$4972,11,FALSE)</f>
        <v>#N/A</v>
      </c>
      <c r="J1348" s="63" t="e">
        <f>VLOOKUP(K1348,Export6[#All],2,FALSE)</f>
        <v>#N/A</v>
      </c>
      <c r="K1348" s="32"/>
      <c r="L1348" s="33"/>
      <c r="M1348" s="67" t="e">
        <f t="shared" ref="M1348:M1411" si="21">L1348*I1348</f>
        <v>#N/A</v>
      </c>
      <c r="N1348" s="61"/>
    </row>
    <row r="1349" spans="1:14" x14ac:dyDescent="0.2">
      <c r="A1349" s="32"/>
      <c r="B1349" s="45" t="e">
        <f>VLOOKUP($A1349,EVID_OSEVU!$A$1:$M$4972,2,FALSE)</f>
        <v>#N/A</v>
      </c>
      <c r="C1349" s="45" t="e">
        <f>VLOOKUP($A1349,EVID_OSEVU!$A$1:$M$4972,3,FALSE)</f>
        <v>#N/A</v>
      </c>
      <c r="D1349" s="45" t="e">
        <f>VLOOKUP($A1349,EVID_OSEVU!$A$1:$M$4972,4,FALSE)</f>
        <v>#N/A</v>
      </c>
      <c r="E1349" s="35"/>
      <c r="F1349" s="45" t="e">
        <f>VLOOKUP($A1349,EVID_OSEVU!$A$1:$M$4972,7,FALSE)</f>
        <v>#N/A</v>
      </c>
      <c r="G1349" s="45" t="e">
        <f>VLOOKUP($A1349,EVID_OSEVU!$A$1:$M$4972,8,FALSE)</f>
        <v>#N/A</v>
      </c>
      <c r="H1349" s="45" t="e">
        <f>VLOOKUP($A1349,EVID_OSEVU!$A$1:$M$4972,11,FALSE)</f>
        <v>#N/A</v>
      </c>
      <c r="I1349" s="58" t="e">
        <f>VLOOKUP($A1349,EVID_OSEVU!$A$1:$M$4972,11,FALSE)</f>
        <v>#N/A</v>
      </c>
      <c r="J1349" s="63" t="e">
        <f>VLOOKUP(K1349,Export6[#All],2,FALSE)</f>
        <v>#N/A</v>
      </c>
      <c r="K1349" s="32"/>
      <c r="L1349" s="33"/>
      <c r="M1349" s="67" t="e">
        <f t="shared" si="21"/>
        <v>#N/A</v>
      </c>
      <c r="N1349" s="61"/>
    </row>
    <row r="1350" spans="1:14" x14ac:dyDescent="0.2">
      <c r="A1350" s="32"/>
      <c r="B1350" s="45" t="e">
        <f>VLOOKUP($A1350,EVID_OSEVU!$A$1:$M$4972,2,FALSE)</f>
        <v>#N/A</v>
      </c>
      <c r="C1350" s="45" t="e">
        <f>VLOOKUP($A1350,EVID_OSEVU!$A$1:$M$4972,3,FALSE)</f>
        <v>#N/A</v>
      </c>
      <c r="D1350" s="45" t="e">
        <f>VLOOKUP($A1350,EVID_OSEVU!$A$1:$M$4972,4,FALSE)</f>
        <v>#N/A</v>
      </c>
      <c r="E1350" s="35"/>
      <c r="F1350" s="45" t="e">
        <f>VLOOKUP($A1350,EVID_OSEVU!$A$1:$M$4972,7,FALSE)</f>
        <v>#N/A</v>
      </c>
      <c r="G1350" s="45" t="e">
        <f>VLOOKUP($A1350,EVID_OSEVU!$A$1:$M$4972,8,FALSE)</f>
        <v>#N/A</v>
      </c>
      <c r="H1350" s="45" t="e">
        <f>VLOOKUP($A1350,EVID_OSEVU!$A$1:$M$4972,11,FALSE)</f>
        <v>#N/A</v>
      </c>
      <c r="I1350" s="58" t="e">
        <f>VLOOKUP($A1350,EVID_OSEVU!$A$1:$M$4972,11,FALSE)</f>
        <v>#N/A</v>
      </c>
      <c r="J1350" s="63" t="e">
        <f>VLOOKUP(K1350,Export6[#All],2,FALSE)</f>
        <v>#N/A</v>
      </c>
      <c r="K1350" s="32"/>
      <c r="L1350" s="33"/>
      <c r="M1350" s="67" t="e">
        <f t="shared" si="21"/>
        <v>#N/A</v>
      </c>
      <c r="N1350" s="61"/>
    </row>
    <row r="1351" spans="1:14" x14ac:dyDescent="0.2">
      <c r="A1351" s="32"/>
      <c r="B1351" s="45" t="e">
        <f>VLOOKUP($A1351,EVID_OSEVU!$A$1:$M$4972,2,FALSE)</f>
        <v>#N/A</v>
      </c>
      <c r="C1351" s="45" t="e">
        <f>VLOOKUP($A1351,EVID_OSEVU!$A$1:$M$4972,3,FALSE)</f>
        <v>#N/A</v>
      </c>
      <c r="D1351" s="45" t="e">
        <f>VLOOKUP($A1351,EVID_OSEVU!$A$1:$M$4972,4,FALSE)</f>
        <v>#N/A</v>
      </c>
      <c r="E1351" s="35"/>
      <c r="F1351" s="45" t="e">
        <f>VLOOKUP($A1351,EVID_OSEVU!$A$1:$M$4972,7,FALSE)</f>
        <v>#N/A</v>
      </c>
      <c r="G1351" s="45" t="e">
        <f>VLOOKUP($A1351,EVID_OSEVU!$A$1:$M$4972,8,FALSE)</f>
        <v>#N/A</v>
      </c>
      <c r="H1351" s="45" t="e">
        <f>VLOOKUP($A1351,EVID_OSEVU!$A$1:$M$4972,11,FALSE)</f>
        <v>#N/A</v>
      </c>
      <c r="I1351" s="58" t="e">
        <f>VLOOKUP($A1351,EVID_OSEVU!$A$1:$M$4972,11,FALSE)</f>
        <v>#N/A</v>
      </c>
      <c r="J1351" s="63" t="e">
        <f>VLOOKUP(K1351,Export6[#All],2,FALSE)</f>
        <v>#N/A</v>
      </c>
      <c r="K1351" s="32"/>
      <c r="L1351" s="33"/>
      <c r="M1351" s="67" t="e">
        <f t="shared" si="21"/>
        <v>#N/A</v>
      </c>
      <c r="N1351" s="61"/>
    </row>
    <row r="1352" spans="1:14" x14ac:dyDescent="0.2">
      <c r="A1352" s="32"/>
      <c r="B1352" s="45" t="e">
        <f>VLOOKUP($A1352,EVID_OSEVU!$A$1:$M$4972,2,FALSE)</f>
        <v>#N/A</v>
      </c>
      <c r="C1352" s="45" t="e">
        <f>VLOOKUP($A1352,EVID_OSEVU!$A$1:$M$4972,3,FALSE)</f>
        <v>#N/A</v>
      </c>
      <c r="D1352" s="45" t="e">
        <f>VLOOKUP($A1352,EVID_OSEVU!$A$1:$M$4972,4,FALSE)</f>
        <v>#N/A</v>
      </c>
      <c r="E1352" s="35"/>
      <c r="F1352" s="45" t="e">
        <f>VLOOKUP($A1352,EVID_OSEVU!$A$1:$M$4972,7,FALSE)</f>
        <v>#N/A</v>
      </c>
      <c r="G1352" s="45" t="e">
        <f>VLOOKUP($A1352,EVID_OSEVU!$A$1:$M$4972,8,FALSE)</f>
        <v>#N/A</v>
      </c>
      <c r="H1352" s="45" t="e">
        <f>VLOOKUP($A1352,EVID_OSEVU!$A$1:$M$4972,11,FALSE)</f>
        <v>#N/A</v>
      </c>
      <c r="I1352" s="58" t="e">
        <f>VLOOKUP($A1352,EVID_OSEVU!$A$1:$M$4972,11,FALSE)</f>
        <v>#N/A</v>
      </c>
      <c r="J1352" s="63" t="e">
        <f>VLOOKUP(K1352,Export6[#All],2,FALSE)</f>
        <v>#N/A</v>
      </c>
      <c r="K1352" s="32"/>
      <c r="L1352" s="33"/>
      <c r="M1352" s="67" t="e">
        <f t="shared" si="21"/>
        <v>#N/A</v>
      </c>
      <c r="N1352" s="61"/>
    </row>
    <row r="1353" spans="1:14" x14ac:dyDescent="0.2">
      <c r="A1353" s="32"/>
      <c r="B1353" s="45" t="e">
        <f>VLOOKUP($A1353,EVID_OSEVU!$A$1:$M$4972,2,FALSE)</f>
        <v>#N/A</v>
      </c>
      <c r="C1353" s="45" t="e">
        <f>VLOOKUP($A1353,EVID_OSEVU!$A$1:$M$4972,3,FALSE)</f>
        <v>#N/A</v>
      </c>
      <c r="D1353" s="45" t="e">
        <f>VLOOKUP($A1353,EVID_OSEVU!$A$1:$M$4972,4,FALSE)</f>
        <v>#N/A</v>
      </c>
      <c r="E1353" s="35"/>
      <c r="F1353" s="45" t="e">
        <f>VLOOKUP($A1353,EVID_OSEVU!$A$1:$M$4972,7,FALSE)</f>
        <v>#N/A</v>
      </c>
      <c r="G1353" s="45" t="e">
        <f>VLOOKUP($A1353,EVID_OSEVU!$A$1:$M$4972,8,FALSE)</f>
        <v>#N/A</v>
      </c>
      <c r="H1353" s="45" t="e">
        <f>VLOOKUP($A1353,EVID_OSEVU!$A$1:$M$4972,11,FALSE)</f>
        <v>#N/A</v>
      </c>
      <c r="I1353" s="58" t="e">
        <f>VLOOKUP($A1353,EVID_OSEVU!$A$1:$M$4972,11,FALSE)</f>
        <v>#N/A</v>
      </c>
      <c r="J1353" s="63" t="e">
        <f>VLOOKUP(K1353,Export6[#All],2,FALSE)</f>
        <v>#N/A</v>
      </c>
      <c r="K1353" s="32"/>
      <c r="L1353" s="33"/>
      <c r="M1353" s="67" t="e">
        <f t="shared" si="21"/>
        <v>#N/A</v>
      </c>
      <c r="N1353" s="61"/>
    </row>
    <row r="1354" spans="1:14" x14ac:dyDescent="0.2">
      <c r="A1354" s="32"/>
      <c r="B1354" s="45" t="e">
        <f>VLOOKUP($A1354,EVID_OSEVU!$A$1:$M$4972,2,FALSE)</f>
        <v>#N/A</v>
      </c>
      <c r="C1354" s="45" t="e">
        <f>VLOOKUP($A1354,EVID_OSEVU!$A$1:$M$4972,3,FALSE)</f>
        <v>#N/A</v>
      </c>
      <c r="D1354" s="45" t="e">
        <f>VLOOKUP($A1354,EVID_OSEVU!$A$1:$M$4972,4,FALSE)</f>
        <v>#N/A</v>
      </c>
      <c r="E1354" s="35"/>
      <c r="F1354" s="45" t="e">
        <f>VLOOKUP($A1354,EVID_OSEVU!$A$1:$M$4972,7,FALSE)</f>
        <v>#N/A</v>
      </c>
      <c r="G1354" s="45" t="e">
        <f>VLOOKUP($A1354,EVID_OSEVU!$A$1:$M$4972,8,FALSE)</f>
        <v>#N/A</v>
      </c>
      <c r="H1354" s="45" t="e">
        <f>VLOOKUP($A1354,EVID_OSEVU!$A$1:$M$4972,11,FALSE)</f>
        <v>#N/A</v>
      </c>
      <c r="I1354" s="58" t="e">
        <f>VLOOKUP($A1354,EVID_OSEVU!$A$1:$M$4972,11,FALSE)</f>
        <v>#N/A</v>
      </c>
      <c r="J1354" s="63" t="e">
        <f>VLOOKUP(K1354,Export6[#All],2,FALSE)</f>
        <v>#N/A</v>
      </c>
      <c r="K1354" s="32"/>
      <c r="L1354" s="33"/>
      <c r="M1354" s="67" t="e">
        <f t="shared" si="21"/>
        <v>#N/A</v>
      </c>
      <c r="N1354" s="61"/>
    </row>
    <row r="1355" spans="1:14" x14ac:dyDescent="0.2">
      <c r="A1355" s="32"/>
      <c r="B1355" s="45" t="e">
        <f>VLOOKUP($A1355,EVID_OSEVU!$A$1:$M$4972,2,FALSE)</f>
        <v>#N/A</v>
      </c>
      <c r="C1355" s="45" t="e">
        <f>VLOOKUP($A1355,EVID_OSEVU!$A$1:$M$4972,3,FALSE)</f>
        <v>#N/A</v>
      </c>
      <c r="D1355" s="45" t="e">
        <f>VLOOKUP($A1355,EVID_OSEVU!$A$1:$M$4972,4,FALSE)</f>
        <v>#N/A</v>
      </c>
      <c r="E1355" s="35"/>
      <c r="F1355" s="45" t="e">
        <f>VLOOKUP($A1355,EVID_OSEVU!$A$1:$M$4972,7,FALSE)</f>
        <v>#N/A</v>
      </c>
      <c r="G1355" s="45" t="e">
        <f>VLOOKUP($A1355,EVID_OSEVU!$A$1:$M$4972,8,FALSE)</f>
        <v>#N/A</v>
      </c>
      <c r="H1355" s="45" t="e">
        <f>VLOOKUP($A1355,EVID_OSEVU!$A$1:$M$4972,11,FALSE)</f>
        <v>#N/A</v>
      </c>
      <c r="I1355" s="58" t="e">
        <f>VLOOKUP($A1355,EVID_OSEVU!$A$1:$M$4972,11,FALSE)</f>
        <v>#N/A</v>
      </c>
      <c r="J1355" s="63" t="e">
        <f>VLOOKUP(K1355,Export6[#All],2,FALSE)</f>
        <v>#N/A</v>
      </c>
      <c r="K1355" s="32"/>
      <c r="L1355" s="33"/>
      <c r="M1355" s="67" t="e">
        <f t="shared" si="21"/>
        <v>#N/A</v>
      </c>
      <c r="N1355" s="61"/>
    </row>
    <row r="1356" spans="1:14" x14ac:dyDescent="0.2">
      <c r="A1356" s="32"/>
      <c r="B1356" s="45" t="e">
        <f>VLOOKUP($A1356,EVID_OSEVU!$A$1:$M$4972,2,FALSE)</f>
        <v>#N/A</v>
      </c>
      <c r="C1356" s="45" t="e">
        <f>VLOOKUP($A1356,EVID_OSEVU!$A$1:$M$4972,3,FALSE)</f>
        <v>#N/A</v>
      </c>
      <c r="D1356" s="45" t="e">
        <f>VLOOKUP($A1356,EVID_OSEVU!$A$1:$M$4972,4,FALSE)</f>
        <v>#N/A</v>
      </c>
      <c r="E1356" s="35"/>
      <c r="F1356" s="45" t="e">
        <f>VLOOKUP($A1356,EVID_OSEVU!$A$1:$M$4972,7,FALSE)</f>
        <v>#N/A</v>
      </c>
      <c r="G1356" s="45" t="e">
        <f>VLOOKUP($A1356,EVID_OSEVU!$A$1:$M$4972,8,FALSE)</f>
        <v>#N/A</v>
      </c>
      <c r="H1356" s="45" t="e">
        <f>VLOOKUP($A1356,EVID_OSEVU!$A$1:$M$4972,11,FALSE)</f>
        <v>#N/A</v>
      </c>
      <c r="I1356" s="58" t="e">
        <f>VLOOKUP($A1356,EVID_OSEVU!$A$1:$M$4972,11,FALSE)</f>
        <v>#N/A</v>
      </c>
      <c r="J1356" s="63" t="e">
        <f>VLOOKUP(K1356,Export6[#All],2,FALSE)</f>
        <v>#N/A</v>
      </c>
      <c r="K1356" s="32"/>
      <c r="L1356" s="33"/>
      <c r="M1356" s="67" t="e">
        <f t="shared" si="21"/>
        <v>#N/A</v>
      </c>
      <c r="N1356" s="61"/>
    </row>
    <row r="1357" spans="1:14" x14ac:dyDescent="0.2">
      <c r="A1357" s="32"/>
      <c r="B1357" s="45" t="e">
        <f>VLOOKUP($A1357,EVID_OSEVU!$A$1:$M$4972,2,FALSE)</f>
        <v>#N/A</v>
      </c>
      <c r="C1357" s="45" t="e">
        <f>VLOOKUP($A1357,EVID_OSEVU!$A$1:$M$4972,3,FALSE)</f>
        <v>#N/A</v>
      </c>
      <c r="D1357" s="45" t="e">
        <f>VLOOKUP($A1357,EVID_OSEVU!$A$1:$M$4972,4,FALSE)</f>
        <v>#N/A</v>
      </c>
      <c r="E1357" s="35"/>
      <c r="F1357" s="45" t="e">
        <f>VLOOKUP($A1357,EVID_OSEVU!$A$1:$M$4972,7,FALSE)</f>
        <v>#N/A</v>
      </c>
      <c r="G1357" s="45" t="e">
        <f>VLOOKUP($A1357,EVID_OSEVU!$A$1:$M$4972,8,FALSE)</f>
        <v>#N/A</v>
      </c>
      <c r="H1357" s="45" t="e">
        <f>VLOOKUP($A1357,EVID_OSEVU!$A$1:$M$4972,11,FALSE)</f>
        <v>#N/A</v>
      </c>
      <c r="I1357" s="58" t="e">
        <f>VLOOKUP($A1357,EVID_OSEVU!$A$1:$M$4972,11,FALSE)</f>
        <v>#N/A</v>
      </c>
      <c r="J1357" s="63" t="e">
        <f>VLOOKUP(K1357,Export6[#All],2,FALSE)</f>
        <v>#N/A</v>
      </c>
      <c r="K1357" s="32"/>
      <c r="L1357" s="33"/>
      <c r="M1357" s="67" t="e">
        <f t="shared" si="21"/>
        <v>#N/A</v>
      </c>
      <c r="N1357" s="61"/>
    </row>
    <row r="1358" spans="1:14" x14ac:dyDescent="0.2">
      <c r="A1358" s="32"/>
      <c r="B1358" s="45" t="e">
        <f>VLOOKUP($A1358,EVID_OSEVU!$A$1:$M$4972,2,FALSE)</f>
        <v>#N/A</v>
      </c>
      <c r="C1358" s="45" t="e">
        <f>VLOOKUP($A1358,EVID_OSEVU!$A$1:$M$4972,3,FALSE)</f>
        <v>#N/A</v>
      </c>
      <c r="D1358" s="45" t="e">
        <f>VLOOKUP($A1358,EVID_OSEVU!$A$1:$M$4972,4,FALSE)</f>
        <v>#N/A</v>
      </c>
      <c r="E1358" s="35"/>
      <c r="F1358" s="45" t="e">
        <f>VLOOKUP($A1358,EVID_OSEVU!$A$1:$M$4972,7,FALSE)</f>
        <v>#N/A</v>
      </c>
      <c r="G1358" s="45" t="e">
        <f>VLOOKUP($A1358,EVID_OSEVU!$A$1:$M$4972,8,FALSE)</f>
        <v>#N/A</v>
      </c>
      <c r="H1358" s="45" t="e">
        <f>VLOOKUP($A1358,EVID_OSEVU!$A$1:$M$4972,11,FALSE)</f>
        <v>#N/A</v>
      </c>
      <c r="I1358" s="58" t="e">
        <f>VLOOKUP($A1358,EVID_OSEVU!$A$1:$M$4972,11,FALSE)</f>
        <v>#N/A</v>
      </c>
      <c r="J1358" s="63" t="e">
        <f>VLOOKUP(K1358,Export6[#All],2,FALSE)</f>
        <v>#N/A</v>
      </c>
      <c r="K1358" s="32"/>
      <c r="L1358" s="33"/>
      <c r="M1358" s="67" t="e">
        <f t="shared" si="21"/>
        <v>#N/A</v>
      </c>
      <c r="N1358" s="61"/>
    </row>
    <row r="1359" spans="1:14" x14ac:dyDescent="0.2">
      <c r="A1359" s="32"/>
      <c r="B1359" s="45" t="e">
        <f>VLOOKUP($A1359,EVID_OSEVU!$A$1:$M$4972,2,FALSE)</f>
        <v>#N/A</v>
      </c>
      <c r="C1359" s="45" t="e">
        <f>VLOOKUP($A1359,EVID_OSEVU!$A$1:$M$4972,3,FALSE)</f>
        <v>#N/A</v>
      </c>
      <c r="D1359" s="45" t="e">
        <f>VLOOKUP($A1359,EVID_OSEVU!$A$1:$M$4972,4,FALSE)</f>
        <v>#N/A</v>
      </c>
      <c r="E1359" s="35"/>
      <c r="F1359" s="45" t="e">
        <f>VLOOKUP($A1359,EVID_OSEVU!$A$1:$M$4972,7,FALSE)</f>
        <v>#N/A</v>
      </c>
      <c r="G1359" s="45" t="e">
        <f>VLOOKUP($A1359,EVID_OSEVU!$A$1:$M$4972,8,FALSE)</f>
        <v>#N/A</v>
      </c>
      <c r="H1359" s="45" t="e">
        <f>VLOOKUP($A1359,EVID_OSEVU!$A$1:$M$4972,11,FALSE)</f>
        <v>#N/A</v>
      </c>
      <c r="I1359" s="58" t="e">
        <f>VLOOKUP($A1359,EVID_OSEVU!$A$1:$M$4972,11,FALSE)</f>
        <v>#N/A</v>
      </c>
      <c r="J1359" s="63" t="e">
        <f>VLOOKUP(K1359,Export6[#All],2,FALSE)</f>
        <v>#N/A</v>
      </c>
      <c r="K1359" s="32"/>
      <c r="L1359" s="33"/>
      <c r="M1359" s="67" t="e">
        <f t="shared" si="21"/>
        <v>#N/A</v>
      </c>
      <c r="N1359" s="61"/>
    </row>
    <row r="1360" spans="1:14" x14ac:dyDescent="0.2">
      <c r="A1360" s="32"/>
      <c r="B1360" s="45" t="e">
        <f>VLOOKUP($A1360,EVID_OSEVU!$A$1:$M$4972,2,FALSE)</f>
        <v>#N/A</v>
      </c>
      <c r="C1360" s="45" t="e">
        <f>VLOOKUP($A1360,EVID_OSEVU!$A$1:$M$4972,3,FALSE)</f>
        <v>#N/A</v>
      </c>
      <c r="D1360" s="45" t="e">
        <f>VLOOKUP($A1360,EVID_OSEVU!$A$1:$M$4972,4,FALSE)</f>
        <v>#N/A</v>
      </c>
      <c r="E1360" s="35"/>
      <c r="F1360" s="45" t="e">
        <f>VLOOKUP($A1360,EVID_OSEVU!$A$1:$M$4972,7,FALSE)</f>
        <v>#N/A</v>
      </c>
      <c r="G1360" s="45" t="e">
        <f>VLOOKUP($A1360,EVID_OSEVU!$A$1:$M$4972,8,FALSE)</f>
        <v>#N/A</v>
      </c>
      <c r="H1360" s="45" t="e">
        <f>VLOOKUP($A1360,EVID_OSEVU!$A$1:$M$4972,11,FALSE)</f>
        <v>#N/A</v>
      </c>
      <c r="I1360" s="58" t="e">
        <f>VLOOKUP($A1360,EVID_OSEVU!$A$1:$M$4972,11,FALSE)</f>
        <v>#N/A</v>
      </c>
      <c r="J1360" s="63" t="e">
        <f>VLOOKUP(K1360,Export6[#All],2,FALSE)</f>
        <v>#N/A</v>
      </c>
      <c r="K1360" s="32"/>
      <c r="L1360" s="33"/>
      <c r="M1360" s="67" t="e">
        <f t="shared" si="21"/>
        <v>#N/A</v>
      </c>
      <c r="N1360" s="61"/>
    </row>
    <row r="1361" spans="1:14" x14ac:dyDescent="0.2">
      <c r="A1361" s="32"/>
      <c r="B1361" s="45" t="e">
        <f>VLOOKUP($A1361,EVID_OSEVU!$A$1:$M$4972,2,FALSE)</f>
        <v>#N/A</v>
      </c>
      <c r="C1361" s="45" t="e">
        <f>VLOOKUP($A1361,EVID_OSEVU!$A$1:$M$4972,3,FALSE)</f>
        <v>#N/A</v>
      </c>
      <c r="D1361" s="45" t="e">
        <f>VLOOKUP($A1361,EVID_OSEVU!$A$1:$M$4972,4,FALSE)</f>
        <v>#N/A</v>
      </c>
      <c r="E1361" s="35"/>
      <c r="F1361" s="45" t="e">
        <f>VLOOKUP($A1361,EVID_OSEVU!$A$1:$M$4972,7,FALSE)</f>
        <v>#N/A</v>
      </c>
      <c r="G1361" s="45" t="e">
        <f>VLOOKUP($A1361,EVID_OSEVU!$A$1:$M$4972,8,FALSE)</f>
        <v>#N/A</v>
      </c>
      <c r="H1361" s="45" t="e">
        <f>VLOOKUP($A1361,EVID_OSEVU!$A$1:$M$4972,11,FALSE)</f>
        <v>#N/A</v>
      </c>
      <c r="I1361" s="58" t="e">
        <f>VLOOKUP($A1361,EVID_OSEVU!$A$1:$M$4972,11,FALSE)</f>
        <v>#N/A</v>
      </c>
      <c r="J1361" s="63" t="e">
        <f>VLOOKUP(K1361,Export6[#All],2,FALSE)</f>
        <v>#N/A</v>
      </c>
      <c r="K1361" s="32"/>
      <c r="L1361" s="33"/>
      <c r="M1361" s="67" t="e">
        <f t="shared" si="21"/>
        <v>#N/A</v>
      </c>
      <c r="N1361" s="61"/>
    </row>
    <row r="1362" spans="1:14" x14ac:dyDescent="0.2">
      <c r="A1362" s="32"/>
      <c r="B1362" s="45" t="e">
        <f>VLOOKUP($A1362,EVID_OSEVU!$A$1:$M$4972,2,FALSE)</f>
        <v>#N/A</v>
      </c>
      <c r="C1362" s="45" t="e">
        <f>VLOOKUP($A1362,EVID_OSEVU!$A$1:$M$4972,3,FALSE)</f>
        <v>#N/A</v>
      </c>
      <c r="D1362" s="45" t="e">
        <f>VLOOKUP($A1362,EVID_OSEVU!$A$1:$M$4972,4,FALSE)</f>
        <v>#N/A</v>
      </c>
      <c r="E1362" s="35"/>
      <c r="F1362" s="45" t="e">
        <f>VLOOKUP($A1362,EVID_OSEVU!$A$1:$M$4972,7,FALSE)</f>
        <v>#N/A</v>
      </c>
      <c r="G1362" s="45" t="e">
        <f>VLOOKUP($A1362,EVID_OSEVU!$A$1:$M$4972,8,FALSE)</f>
        <v>#N/A</v>
      </c>
      <c r="H1362" s="45" t="e">
        <f>VLOOKUP($A1362,EVID_OSEVU!$A$1:$M$4972,11,FALSE)</f>
        <v>#N/A</v>
      </c>
      <c r="I1362" s="58" t="e">
        <f>VLOOKUP($A1362,EVID_OSEVU!$A$1:$M$4972,11,FALSE)</f>
        <v>#N/A</v>
      </c>
      <c r="J1362" s="63" t="e">
        <f>VLOOKUP(K1362,Export6[#All],2,FALSE)</f>
        <v>#N/A</v>
      </c>
      <c r="K1362" s="32"/>
      <c r="L1362" s="33"/>
      <c r="M1362" s="67" t="e">
        <f t="shared" si="21"/>
        <v>#N/A</v>
      </c>
      <c r="N1362" s="61"/>
    </row>
    <row r="1363" spans="1:14" x14ac:dyDescent="0.2">
      <c r="A1363" s="32"/>
      <c r="B1363" s="45" t="e">
        <f>VLOOKUP($A1363,EVID_OSEVU!$A$1:$M$4972,2,FALSE)</f>
        <v>#N/A</v>
      </c>
      <c r="C1363" s="45" t="e">
        <f>VLOOKUP($A1363,EVID_OSEVU!$A$1:$M$4972,3,FALSE)</f>
        <v>#N/A</v>
      </c>
      <c r="D1363" s="45" t="e">
        <f>VLOOKUP($A1363,EVID_OSEVU!$A$1:$M$4972,4,FALSE)</f>
        <v>#N/A</v>
      </c>
      <c r="E1363" s="35"/>
      <c r="F1363" s="45" t="e">
        <f>VLOOKUP($A1363,EVID_OSEVU!$A$1:$M$4972,7,FALSE)</f>
        <v>#N/A</v>
      </c>
      <c r="G1363" s="45" t="e">
        <f>VLOOKUP($A1363,EVID_OSEVU!$A$1:$M$4972,8,FALSE)</f>
        <v>#N/A</v>
      </c>
      <c r="H1363" s="45" t="e">
        <f>VLOOKUP($A1363,EVID_OSEVU!$A$1:$M$4972,11,FALSE)</f>
        <v>#N/A</v>
      </c>
      <c r="I1363" s="58" t="e">
        <f>VLOOKUP($A1363,EVID_OSEVU!$A$1:$M$4972,11,FALSE)</f>
        <v>#N/A</v>
      </c>
      <c r="J1363" s="63" t="e">
        <f>VLOOKUP(K1363,Export6[#All],2,FALSE)</f>
        <v>#N/A</v>
      </c>
      <c r="K1363" s="32"/>
      <c r="L1363" s="33"/>
      <c r="M1363" s="67" t="e">
        <f t="shared" si="21"/>
        <v>#N/A</v>
      </c>
      <c r="N1363" s="61"/>
    </row>
    <row r="1364" spans="1:14" x14ac:dyDescent="0.2">
      <c r="A1364" s="32"/>
      <c r="B1364" s="45" t="e">
        <f>VLOOKUP($A1364,EVID_OSEVU!$A$1:$M$4972,2,FALSE)</f>
        <v>#N/A</v>
      </c>
      <c r="C1364" s="45" t="e">
        <f>VLOOKUP($A1364,EVID_OSEVU!$A$1:$M$4972,3,FALSE)</f>
        <v>#N/A</v>
      </c>
      <c r="D1364" s="45" t="e">
        <f>VLOOKUP($A1364,EVID_OSEVU!$A$1:$M$4972,4,FALSE)</f>
        <v>#N/A</v>
      </c>
      <c r="E1364" s="35"/>
      <c r="F1364" s="45" t="e">
        <f>VLOOKUP($A1364,EVID_OSEVU!$A$1:$M$4972,7,FALSE)</f>
        <v>#N/A</v>
      </c>
      <c r="G1364" s="45" t="e">
        <f>VLOOKUP($A1364,EVID_OSEVU!$A$1:$M$4972,8,FALSE)</f>
        <v>#N/A</v>
      </c>
      <c r="H1364" s="45" t="e">
        <f>VLOOKUP($A1364,EVID_OSEVU!$A$1:$M$4972,11,FALSE)</f>
        <v>#N/A</v>
      </c>
      <c r="I1364" s="58" t="e">
        <f>VLOOKUP($A1364,EVID_OSEVU!$A$1:$M$4972,11,FALSE)</f>
        <v>#N/A</v>
      </c>
      <c r="J1364" s="63" t="e">
        <f>VLOOKUP(K1364,Export6[#All],2,FALSE)</f>
        <v>#N/A</v>
      </c>
      <c r="K1364" s="32"/>
      <c r="L1364" s="33"/>
      <c r="M1364" s="67" t="e">
        <f t="shared" si="21"/>
        <v>#N/A</v>
      </c>
      <c r="N1364" s="61"/>
    </row>
    <row r="1365" spans="1:14" x14ac:dyDescent="0.2">
      <c r="A1365" s="32"/>
      <c r="B1365" s="45" t="e">
        <f>VLOOKUP($A1365,EVID_OSEVU!$A$1:$M$4972,2,FALSE)</f>
        <v>#N/A</v>
      </c>
      <c r="C1365" s="45" t="e">
        <f>VLOOKUP($A1365,EVID_OSEVU!$A$1:$M$4972,3,FALSE)</f>
        <v>#N/A</v>
      </c>
      <c r="D1365" s="45" t="e">
        <f>VLOOKUP($A1365,EVID_OSEVU!$A$1:$M$4972,4,FALSE)</f>
        <v>#N/A</v>
      </c>
      <c r="E1365" s="35"/>
      <c r="F1365" s="45" t="e">
        <f>VLOOKUP($A1365,EVID_OSEVU!$A$1:$M$4972,7,FALSE)</f>
        <v>#N/A</v>
      </c>
      <c r="G1365" s="45" t="e">
        <f>VLOOKUP($A1365,EVID_OSEVU!$A$1:$M$4972,8,FALSE)</f>
        <v>#N/A</v>
      </c>
      <c r="H1365" s="45" t="e">
        <f>VLOOKUP($A1365,EVID_OSEVU!$A$1:$M$4972,11,FALSE)</f>
        <v>#N/A</v>
      </c>
      <c r="I1365" s="58" t="e">
        <f>VLOOKUP($A1365,EVID_OSEVU!$A$1:$M$4972,11,FALSE)</f>
        <v>#N/A</v>
      </c>
      <c r="J1365" s="63" t="e">
        <f>VLOOKUP(K1365,Export6[#All],2,FALSE)</f>
        <v>#N/A</v>
      </c>
      <c r="K1365" s="32"/>
      <c r="L1365" s="33"/>
      <c r="M1365" s="67" t="e">
        <f t="shared" si="21"/>
        <v>#N/A</v>
      </c>
      <c r="N1365" s="61"/>
    </row>
    <row r="1366" spans="1:14" x14ac:dyDescent="0.2">
      <c r="A1366" s="32"/>
      <c r="B1366" s="45" t="e">
        <f>VLOOKUP($A1366,EVID_OSEVU!$A$1:$M$4972,2,FALSE)</f>
        <v>#N/A</v>
      </c>
      <c r="C1366" s="45" t="e">
        <f>VLOOKUP($A1366,EVID_OSEVU!$A$1:$M$4972,3,FALSE)</f>
        <v>#N/A</v>
      </c>
      <c r="D1366" s="45" t="e">
        <f>VLOOKUP($A1366,EVID_OSEVU!$A$1:$M$4972,4,FALSE)</f>
        <v>#N/A</v>
      </c>
      <c r="E1366" s="35"/>
      <c r="F1366" s="45" t="e">
        <f>VLOOKUP($A1366,EVID_OSEVU!$A$1:$M$4972,7,FALSE)</f>
        <v>#N/A</v>
      </c>
      <c r="G1366" s="45" t="e">
        <f>VLOOKUP($A1366,EVID_OSEVU!$A$1:$M$4972,8,FALSE)</f>
        <v>#N/A</v>
      </c>
      <c r="H1366" s="45" t="e">
        <f>VLOOKUP($A1366,EVID_OSEVU!$A$1:$M$4972,11,FALSE)</f>
        <v>#N/A</v>
      </c>
      <c r="I1366" s="58" t="e">
        <f>VLOOKUP($A1366,EVID_OSEVU!$A$1:$M$4972,11,FALSE)</f>
        <v>#N/A</v>
      </c>
      <c r="J1366" s="63" t="e">
        <f>VLOOKUP(K1366,Export6[#All],2,FALSE)</f>
        <v>#N/A</v>
      </c>
      <c r="K1366" s="32"/>
      <c r="L1366" s="33"/>
      <c r="M1366" s="67" t="e">
        <f t="shared" si="21"/>
        <v>#N/A</v>
      </c>
      <c r="N1366" s="61"/>
    </row>
    <row r="1367" spans="1:14" x14ac:dyDescent="0.2">
      <c r="A1367" s="32"/>
      <c r="B1367" s="45" t="e">
        <f>VLOOKUP($A1367,EVID_OSEVU!$A$1:$M$4972,2,FALSE)</f>
        <v>#N/A</v>
      </c>
      <c r="C1367" s="45" t="e">
        <f>VLOOKUP($A1367,EVID_OSEVU!$A$1:$M$4972,3,FALSE)</f>
        <v>#N/A</v>
      </c>
      <c r="D1367" s="45" t="e">
        <f>VLOOKUP($A1367,EVID_OSEVU!$A$1:$M$4972,4,FALSE)</f>
        <v>#N/A</v>
      </c>
      <c r="E1367" s="35"/>
      <c r="F1367" s="45" t="e">
        <f>VLOOKUP($A1367,EVID_OSEVU!$A$1:$M$4972,7,FALSE)</f>
        <v>#N/A</v>
      </c>
      <c r="G1367" s="45" t="e">
        <f>VLOOKUP($A1367,EVID_OSEVU!$A$1:$M$4972,8,FALSE)</f>
        <v>#N/A</v>
      </c>
      <c r="H1367" s="45" t="e">
        <f>VLOOKUP($A1367,EVID_OSEVU!$A$1:$M$4972,11,FALSE)</f>
        <v>#N/A</v>
      </c>
      <c r="I1367" s="58" t="e">
        <f>VLOOKUP($A1367,EVID_OSEVU!$A$1:$M$4972,11,FALSE)</f>
        <v>#N/A</v>
      </c>
      <c r="J1367" s="63" t="e">
        <f>VLOOKUP(K1367,Export6[#All],2,FALSE)</f>
        <v>#N/A</v>
      </c>
      <c r="K1367" s="32"/>
      <c r="L1367" s="33"/>
      <c r="M1367" s="67" t="e">
        <f t="shared" si="21"/>
        <v>#N/A</v>
      </c>
      <c r="N1367" s="61"/>
    </row>
    <row r="1368" spans="1:14" x14ac:dyDescent="0.2">
      <c r="A1368" s="32"/>
      <c r="B1368" s="45" t="e">
        <f>VLOOKUP($A1368,EVID_OSEVU!$A$1:$M$4972,2,FALSE)</f>
        <v>#N/A</v>
      </c>
      <c r="C1368" s="45" t="e">
        <f>VLOOKUP($A1368,EVID_OSEVU!$A$1:$M$4972,3,FALSE)</f>
        <v>#N/A</v>
      </c>
      <c r="D1368" s="45" t="e">
        <f>VLOOKUP($A1368,EVID_OSEVU!$A$1:$M$4972,4,FALSE)</f>
        <v>#N/A</v>
      </c>
      <c r="E1368" s="35"/>
      <c r="F1368" s="45" t="e">
        <f>VLOOKUP($A1368,EVID_OSEVU!$A$1:$M$4972,7,FALSE)</f>
        <v>#N/A</v>
      </c>
      <c r="G1368" s="45" t="e">
        <f>VLOOKUP($A1368,EVID_OSEVU!$A$1:$M$4972,8,FALSE)</f>
        <v>#N/A</v>
      </c>
      <c r="H1368" s="45" t="e">
        <f>VLOOKUP($A1368,EVID_OSEVU!$A$1:$M$4972,11,FALSE)</f>
        <v>#N/A</v>
      </c>
      <c r="I1368" s="58" t="e">
        <f>VLOOKUP($A1368,EVID_OSEVU!$A$1:$M$4972,11,FALSE)</f>
        <v>#N/A</v>
      </c>
      <c r="J1368" s="63" t="e">
        <f>VLOOKUP(K1368,Export6[#All],2,FALSE)</f>
        <v>#N/A</v>
      </c>
      <c r="K1368" s="32"/>
      <c r="L1368" s="33"/>
      <c r="M1368" s="67" t="e">
        <f t="shared" si="21"/>
        <v>#N/A</v>
      </c>
      <c r="N1368" s="61"/>
    </row>
    <row r="1369" spans="1:14" x14ac:dyDescent="0.2">
      <c r="A1369" s="32"/>
      <c r="B1369" s="45" t="e">
        <f>VLOOKUP($A1369,EVID_OSEVU!$A$1:$M$4972,2,FALSE)</f>
        <v>#N/A</v>
      </c>
      <c r="C1369" s="45" t="e">
        <f>VLOOKUP($A1369,EVID_OSEVU!$A$1:$M$4972,3,FALSE)</f>
        <v>#N/A</v>
      </c>
      <c r="D1369" s="45" t="e">
        <f>VLOOKUP($A1369,EVID_OSEVU!$A$1:$M$4972,4,FALSE)</f>
        <v>#N/A</v>
      </c>
      <c r="E1369" s="35"/>
      <c r="F1369" s="45" t="e">
        <f>VLOOKUP($A1369,EVID_OSEVU!$A$1:$M$4972,7,FALSE)</f>
        <v>#N/A</v>
      </c>
      <c r="G1369" s="45" t="e">
        <f>VLOOKUP($A1369,EVID_OSEVU!$A$1:$M$4972,8,FALSE)</f>
        <v>#N/A</v>
      </c>
      <c r="H1369" s="45" t="e">
        <f>VLOOKUP($A1369,EVID_OSEVU!$A$1:$M$4972,11,FALSE)</f>
        <v>#N/A</v>
      </c>
      <c r="I1369" s="58" t="e">
        <f>VLOOKUP($A1369,EVID_OSEVU!$A$1:$M$4972,11,FALSE)</f>
        <v>#N/A</v>
      </c>
      <c r="J1369" s="63" t="e">
        <f>VLOOKUP(K1369,Export6[#All],2,FALSE)</f>
        <v>#N/A</v>
      </c>
      <c r="K1369" s="32"/>
      <c r="L1369" s="33"/>
      <c r="M1369" s="67" t="e">
        <f t="shared" si="21"/>
        <v>#N/A</v>
      </c>
      <c r="N1369" s="61"/>
    </row>
    <row r="1370" spans="1:14" x14ac:dyDescent="0.2">
      <c r="A1370" s="32"/>
      <c r="B1370" s="45" t="e">
        <f>VLOOKUP($A1370,EVID_OSEVU!$A$1:$M$4972,2,FALSE)</f>
        <v>#N/A</v>
      </c>
      <c r="C1370" s="45" t="e">
        <f>VLOOKUP($A1370,EVID_OSEVU!$A$1:$M$4972,3,FALSE)</f>
        <v>#N/A</v>
      </c>
      <c r="D1370" s="45" t="e">
        <f>VLOOKUP($A1370,EVID_OSEVU!$A$1:$M$4972,4,FALSE)</f>
        <v>#N/A</v>
      </c>
      <c r="E1370" s="35"/>
      <c r="F1370" s="45" t="e">
        <f>VLOOKUP($A1370,EVID_OSEVU!$A$1:$M$4972,7,FALSE)</f>
        <v>#N/A</v>
      </c>
      <c r="G1370" s="45" t="e">
        <f>VLOOKUP($A1370,EVID_OSEVU!$A$1:$M$4972,8,FALSE)</f>
        <v>#N/A</v>
      </c>
      <c r="H1370" s="45" t="e">
        <f>VLOOKUP($A1370,EVID_OSEVU!$A$1:$M$4972,11,FALSE)</f>
        <v>#N/A</v>
      </c>
      <c r="I1370" s="58" t="e">
        <f>VLOOKUP($A1370,EVID_OSEVU!$A$1:$M$4972,11,FALSE)</f>
        <v>#N/A</v>
      </c>
      <c r="J1370" s="63" t="e">
        <f>VLOOKUP(K1370,Export6[#All],2,FALSE)</f>
        <v>#N/A</v>
      </c>
      <c r="K1370" s="32"/>
      <c r="L1370" s="33"/>
      <c r="M1370" s="67" t="e">
        <f t="shared" si="21"/>
        <v>#N/A</v>
      </c>
      <c r="N1370" s="61"/>
    </row>
    <row r="1371" spans="1:14" x14ac:dyDescent="0.2">
      <c r="A1371" s="32"/>
      <c r="B1371" s="45" t="e">
        <f>VLOOKUP($A1371,EVID_OSEVU!$A$1:$M$4972,2,FALSE)</f>
        <v>#N/A</v>
      </c>
      <c r="C1371" s="45" t="e">
        <f>VLOOKUP($A1371,EVID_OSEVU!$A$1:$M$4972,3,FALSE)</f>
        <v>#N/A</v>
      </c>
      <c r="D1371" s="45" t="e">
        <f>VLOOKUP($A1371,EVID_OSEVU!$A$1:$M$4972,4,FALSE)</f>
        <v>#N/A</v>
      </c>
      <c r="E1371" s="35"/>
      <c r="F1371" s="45" t="e">
        <f>VLOOKUP($A1371,EVID_OSEVU!$A$1:$M$4972,7,FALSE)</f>
        <v>#N/A</v>
      </c>
      <c r="G1371" s="45" t="e">
        <f>VLOOKUP($A1371,EVID_OSEVU!$A$1:$M$4972,8,FALSE)</f>
        <v>#N/A</v>
      </c>
      <c r="H1371" s="45" t="e">
        <f>VLOOKUP($A1371,EVID_OSEVU!$A$1:$M$4972,11,FALSE)</f>
        <v>#N/A</v>
      </c>
      <c r="I1371" s="58" t="e">
        <f>VLOOKUP($A1371,EVID_OSEVU!$A$1:$M$4972,11,FALSE)</f>
        <v>#N/A</v>
      </c>
      <c r="J1371" s="63" t="e">
        <f>VLOOKUP(K1371,Export6[#All],2,FALSE)</f>
        <v>#N/A</v>
      </c>
      <c r="K1371" s="32"/>
      <c r="L1371" s="33"/>
      <c r="M1371" s="67" t="e">
        <f t="shared" si="21"/>
        <v>#N/A</v>
      </c>
      <c r="N1371" s="61"/>
    </row>
    <row r="1372" spans="1:14" x14ac:dyDescent="0.2">
      <c r="A1372" s="32"/>
      <c r="B1372" s="45" t="e">
        <f>VLOOKUP($A1372,EVID_OSEVU!$A$1:$M$4972,2,FALSE)</f>
        <v>#N/A</v>
      </c>
      <c r="C1372" s="45" t="e">
        <f>VLOOKUP($A1372,EVID_OSEVU!$A$1:$M$4972,3,FALSE)</f>
        <v>#N/A</v>
      </c>
      <c r="D1372" s="45" t="e">
        <f>VLOOKUP($A1372,EVID_OSEVU!$A$1:$M$4972,4,FALSE)</f>
        <v>#N/A</v>
      </c>
      <c r="E1372" s="35"/>
      <c r="F1372" s="45" t="e">
        <f>VLOOKUP($A1372,EVID_OSEVU!$A$1:$M$4972,7,FALSE)</f>
        <v>#N/A</v>
      </c>
      <c r="G1372" s="45" t="e">
        <f>VLOOKUP($A1372,EVID_OSEVU!$A$1:$M$4972,8,FALSE)</f>
        <v>#N/A</v>
      </c>
      <c r="H1372" s="45" t="e">
        <f>VLOOKUP($A1372,EVID_OSEVU!$A$1:$M$4972,11,FALSE)</f>
        <v>#N/A</v>
      </c>
      <c r="I1372" s="58" t="e">
        <f>VLOOKUP($A1372,EVID_OSEVU!$A$1:$M$4972,11,FALSE)</f>
        <v>#N/A</v>
      </c>
      <c r="J1372" s="63" t="e">
        <f>VLOOKUP(K1372,Export6[#All],2,FALSE)</f>
        <v>#N/A</v>
      </c>
      <c r="K1372" s="32"/>
      <c r="L1372" s="33"/>
      <c r="M1372" s="67" t="e">
        <f t="shared" si="21"/>
        <v>#N/A</v>
      </c>
      <c r="N1372" s="61"/>
    </row>
    <row r="1373" spans="1:14" x14ac:dyDescent="0.2">
      <c r="A1373" s="32"/>
      <c r="B1373" s="45" t="e">
        <f>VLOOKUP($A1373,EVID_OSEVU!$A$1:$M$4972,2,FALSE)</f>
        <v>#N/A</v>
      </c>
      <c r="C1373" s="45" t="e">
        <f>VLOOKUP($A1373,EVID_OSEVU!$A$1:$M$4972,3,FALSE)</f>
        <v>#N/A</v>
      </c>
      <c r="D1373" s="45" t="e">
        <f>VLOOKUP($A1373,EVID_OSEVU!$A$1:$M$4972,4,FALSE)</f>
        <v>#N/A</v>
      </c>
      <c r="E1373" s="35"/>
      <c r="F1373" s="45" t="e">
        <f>VLOOKUP($A1373,EVID_OSEVU!$A$1:$M$4972,7,FALSE)</f>
        <v>#N/A</v>
      </c>
      <c r="G1373" s="45" t="e">
        <f>VLOOKUP($A1373,EVID_OSEVU!$A$1:$M$4972,8,FALSE)</f>
        <v>#N/A</v>
      </c>
      <c r="H1373" s="45" t="e">
        <f>VLOOKUP($A1373,EVID_OSEVU!$A$1:$M$4972,11,FALSE)</f>
        <v>#N/A</v>
      </c>
      <c r="I1373" s="58" t="e">
        <f>VLOOKUP($A1373,EVID_OSEVU!$A$1:$M$4972,11,FALSE)</f>
        <v>#N/A</v>
      </c>
      <c r="J1373" s="63" t="e">
        <f>VLOOKUP(K1373,Export6[#All],2,FALSE)</f>
        <v>#N/A</v>
      </c>
      <c r="K1373" s="32"/>
      <c r="L1373" s="33"/>
      <c r="M1373" s="67" t="e">
        <f t="shared" si="21"/>
        <v>#N/A</v>
      </c>
      <c r="N1373" s="61"/>
    </row>
    <row r="1374" spans="1:14" x14ac:dyDescent="0.2">
      <c r="A1374" s="32"/>
      <c r="B1374" s="45" t="e">
        <f>VLOOKUP($A1374,EVID_OSEVU!$A$1:$M$4972,2,FALSE)</f>
        <v>#N/A</v>
      </c>
      <c r="C1374" s="45" t="e">
        <f>VLOOKUP($A1374,EVID_OSEVU!$A$1:$M$4972,3,FALSE)</f>
        <v>#N/A</v>
      </c>
      <c r="D1374" s="45" t="e">
        <f>VLOOKUP($A1374,EVID_OSEVU!$A$1:$M$4972,4,FALSE)</f>
        <v>#N/A</v>
      </c>
      <c r="E1374" s="35"/>
      <c r="F1374" s="45" t="e">
        <f>VLOOKUP($A1374,EVID_OSEVU!$A$1:$M$4972,7,FALSE)</f>
        <v>#N/A</v>
      </c>
      <c r="G1374" s="45" t="e">
        <f>VLOOKUP($A1374,EVID_OSEVU!$A$1:$M$4972,8,FALSE)</f>
        <v>#N/A</v>
      </c>
      <c r="H1374" s="45" t="e">
        <f>VLOOKUP($A1374,EVID_OSEVU!$A$1:$M$4972,11,FALSE)</f>
        <v>#N/A</v>
      </c>
      <c r="I1374" s="58" t="e">
        <f>VLOOKUP($A1374,EVID_OSEVU!$A$1:$M$4972,11,FALSE)</f>
        <v>#N/A</v>
      </c>
      <c r="J1374" s="63" t="e">
        <f>VLOOKUP(K1374,Export6[#All],2,FALSE)</f>
        <v>#N/A</v>
      </c>
      <c r="K1374" s="32"/>
      <c r="L1374" s="33"/>
      <c r="M1374" s="67" t="e">
        <f t="shared" si="21"/>
        <v>#N/A</v>
      </c>
      <c r="N1374" s="61"/>
    </row>
    <row r="1375" spans="1:14" x14ac:dyDescent="0.2">
      <c r="A1375" s="32"/>
      <c r="B1375" s="45" t="e">
        <f>VLOOKUP($A1375,EVID_OSEVU!$A$1:$M$4972,2,FALSE)</f>
        <v>#N/A</v>
      </c>
      <c r="C1375" s="45" t="e">
        <f>VLOOKUP($A1375,EVID_OSEVU!$A$1:$M$4972,3,FALSE)</f>
        <v>#N/A</v>
      </c>
      <c r="D1375" s="45" t="e">
        <f>VLOOKUP($A1375,EVID_OSEVU!$A$1:$M$4972,4,FALSE)</f>
        <v>#N/A</v>
      </c>
      <c r="E1375" s="35"/>
      <c r="F1375" s="45" t="e">
        <f>VLOOKUP($A1375,EVID_OSEVU!$A$1:$M$4972,7,FALSE)</f>
        <v>#N/A</v>
      </c>
      <c r="G1375" s="45" t="e">
        <f>VLOOKUP($A1375,EVID_OSEVU!$A$1:$M$4972,8,FALSE)</f>
        <v>#N/A</v>
      </c>
      <c r="H1375" s="45" t="e">
        <f>VLOOKUP($A1375,EVID_OSEVU!$A$1:$M$4972,11,FALSE)</f>
        <v>#N/A</v>
      </c>
      <c r="I1375" s="58" t="e">
        <f>VLOOKUP($A1375,EVID_OSEVU!$A$1:$M$4972,11,FALSE)</f>
        <v>#N/A</v>
      </c>
      <c r="J1375" s="63" t="e">
        <f>VLOOKUP(K1375,Export6[#All],2,FALSE)</f>
        <v>#N/A</v>
      </c>
      <c r="K1375" s="32"/>
      <c r="L1375" s="33"/>
      <c r="M1375" s="67" t="e">
        <f t="shared" si="21"/>
        <v>#N/A</v>
      </c>
      <c r="N1375" s="61"/>
    </row>
    <row r="1376" spans="1:14" x14ac:dyDescent="0.2">
      <c r="A1376" s="32"/>
      <c r="B1376" s="45" t="e">
        <f>VLOOKUP($A1376,EVID_OSEVU!$A$1:$M$4972,2,FALSE)</f>
        <v>#N/A</v>
      </c>
      <c r="C1376" s="45" t="e">
        <f>VLOOKUP($A1376,EVID_OSEVU!$A$1:$M$4972,3,FALSE)</f>
        <v>#N/A</v>
      </c>
      <c r="D1376" s="45" t="e">
        <f>VLOOKUP($A1376,EVID_OSEVU!$A$1:$M$4972,4,FALSE)</f>
        <v>#N/A</v>
      </c>
      <c r="E1376" s="35"/>
      <c r="F1376" s="45" t="e">
        <f>VLOOKUP($A1376,EVID_OSEVU!$A$1:$M$4972,7,FALSE)</f>
        <v>#N/A</v>
      </c>
      <c r="G1376" s="45" t="e">
        <f>VLOOKUP($A1376,EVID_OSEVU!$A$1:$M$4972,8,FALSE)</f>
        <v>#N/A</v>
      </c>
      <c r="H1376" s="45" t="e">
        <f>VLOOKUP($A1376,EVID_OSEVU!$A$1:$M$4972,11,FALSE)</f>
        <v>#N/A</v>
      </c>
      <c r="I1376" s="58" t="e">
        <f>VLOOKUP($A1376,EVID_OSEVU!$A$1:$M$4972,11,FALSE)</f>
        <v>#N/A</v>
      </c>
      <c r="J1376" s="63" t="e">
        <f>VLOOKUP(K1376,Export6[#All],2,FALSE)</f>
        <v>#N/A</v>
      </c>
      <c r="K1376" s="32"/>
      <c r="L1376" s="33"/>
      <c r="M1376" s="67" t="e">
        <f t="shared" si="21"/>
        <v>#N/A</v>
      </c>
      <c r="N1376" s="61"/>
    </row>
    <row r="1377" spans="1:14" x14ac:dyDescent="0.2">
      <c r="A1377" s="32"/>
      <c r="B1377" s="45" t="e">
        <f>VLOOKUP($A1377,EVID_OSEVU!$A$1:$M$4972,2,FALSE)</f>
        <v>#N/A</v>
      </c>
      <c r="C1377" s="45" t="e">
        <f>VLOOKUP($A1377,EVID_OSEVU!$A$1:$M$4972,3,FALSE)</f>
        <v>#N/A</v>
      </c>
      <c r="D1377" s="45" t="e">
        <f>VLOOKUP($A1377,EVID_OSEVU!$A$1:$M$4972,4,FALSE)</f>
        <v>#N/A</v>
      </c>
      <c r="E1377" s="35"/>
      <c r="F1377" s="45" t="e">
        <f>VLOOKUP($A1377,EVID_OSEVU!$A$1:$M$4972,7,FALSE)</f>
        <v>#N/A</v>
      </c>
      <c r="G1377" s="45" t="e">
        <f>VLOOKUP($A1377,EVID_OSEVU!$A$1:$M$4972,8,FALSE)</f>
        <v>#N/A</v>
      </c>
      <c r="H1377" s="45" t="e">
        <f>VLOOKUP($A1377,EVID_OSEVU!$A$1:$M$4972,11,FALSE)</f>
        <v>#N/A</v>
      </c>
      <c r="I1377" s="58" t="e">
        <f>VLOOKUP($A1377,EVID_OSEVU!$A$1:$M$4972,11,FALSE)</f>
        <v>#N/A</v>
      </c>
      <c r="J1377" s="63" t="e">
        <f>VLOOKUP(K1377,Export6[#All],2,FALSE)</f>
        <v>#N/A</v>
      </c>
      <c r="K1377" s="32"/>
      <c r="L1377" s="33"/>
      <c r="M1377" s="67" t="e">
        <f t="shared" si="21"/>
        <v>#N/A</v>
      </c>
      <c r="N1377" s="61"/>
    </row>
    <row r="1378" spans="1:14" x14ac:dyDescent="0.2">
      <c r="A1378" s="32"/>
      <c r="B1378" s="45" t="e">
        <f>VLOOKUP($A1378,EVID_OSEVU!$A$1:$M$4972,2,FALSE)</f>
        <v>#N/A</v>
      </c>
      <c r="C1378" s="45" t="e">
        <f>VLOOKUP($A1378,EVID_OSEVU!$A$1:$M$4972,3,FALSE)</f>
        <v>#N/A</v>
      </c>
      <c r="D1378" s="45" t="e">
        <f>VLOOKUP($A1378,EVID_OSEVU!$A$1:$M$4972,4,FALSE)</f>
        <v>#N/A</v>
      </c>
      <c r="E1378" s="35"/>
      <c r="F1378" s="45" t="e">
        <f>VLOOKUP($A1378,EVID_OSEVU!$A$1:$M$4972,7,FALSE)</f>
        <v>#N/A</v>
      </c>
      <c r="G1378" s="45" t="e">
        <f>VLOOKUP($A1378,EVID_OSEVU!$A$1:$M$4972,8,FALSE)</f>
        <v>#N/A</v>
      </c>
      <c r="H1378" s="45" t="e">
        <f>VLOOKUP($A1378,EVID_OSEVU!$A$1:$M$4972,11,FALSE)</f>
        <v>#N/A</v>
      </c>
      <c r="I1378" s="58" t="e">
        <f>VLOOKUP($A1378,EVID_OSEVU!$A$1:$M$4972,11,FALSE)</f>
        <v>#N/A</v>
      </c>
      <c r="J1378" s="63" t="e">
        <f>VLOOKUP(K1378,Export6[#All],2,FALSE)</f>
        <v>#N/A</v>
      </c>
      <c r="K1378" s="32"/>
      <c r="L1378" s="33"/>
      <c r="M1378" s="67" t="e">
        <f t="shared" si="21"/>
        <v>#N/A</v>
      </c>
      <c r="N1378" s="61"/>
    </row>
    <row r="1379" spans="1:14" x14ac:dyDescent="0.2">
      <c r="A1379" s="32"/>
      <c r="B1379" s="45" t="e">
        <f>VLOOKUP($A1379,EVID_OSEVU!$A$1:$M$4972,2,FALSE)</f>
        <v>#N/A</v>
      </c>
      <c r="C1379" s="45" t="e">
        <f>VLOOKUP($A1379,EVID_OSEVU!$A$1:$M$4972,3,FALSE)</f>
        <v>#N/A</v>
      </c>
      <c r="D1379" s="45" t="e">
        <f>VLOOKUP($A1379,EVID_OSEVU!$A$1:$M$4972,4,FALSE)</f>
        <v>#N/A</v>
      </c>
      <c r="E1379" s="35"/>
      <c r="F1379" s="45" t="e">
        <f>VLOOKUP($A1379,EVID_OSEVU!$A$1:$M$4972,7,FALSE)</f>
        <v>#N/A</v>
      </c>
      <c r="G1379" s="45" t="e">
        <f>VLOOKUP($A1379,EVID_OSEVU!$A$1:$M$4972,8,FALSE)</f>
        <v>#N/A</v>
      </c>
      <c r="H1379" s="45" t="e">
        <f>VLOOKUP($A1379,EVID_OSEVU!$A$1:$M$4972,11,FALSE)</f>
        <v>#N/A</v>
      </c>
      <c r="I1379" s="58" t="e">
        <f>VLOOKUP($A1379,EVID_OSEVU!$A$1:$M$4972,11,FALSE)</f>
        <v>#N/A</v>
      </c>
      <c r="J1379" s="63" t="e">
        <f>VLOOKUP(K1379,Export6[#All],2,FALSE)</f>
        <v>#N/A</v>
      </c>
      <c r="K1379" s="32"/>
      <c r="L1379" s="33"/>
      <c r="M1379" s="67" t="e">
        <f t="shared" si="21"/>
        <v>#N/A</v>
      </c>
      <c r="N1379" s="61"/>
    </row>
    <row r="1380" spans="1:14" x14ac:dyDescent="0.2">
      <c r="A1380" s="32"/>
      <c r="B1380" s="45" t="e">
        <f>VLOOKUP($A1380,EVID_OSEVU!$A$1:$M$4972,2,FALSE)</f>
        <v>#N/A</v>
      </c>
      <c r="C1380" s="45" t="e">
        <f>VLOOKUP($A1380,EVID_OSEVU!$A$1:$M$4972,3,FALSE)</f>
        <v>#N/A</v>
      </c>
      <c r="D1380" s="45" t="e">
        <f>VLOOKUP($A1380,EVID_OSEVU!$A$1:$M$4972,4,FALSE)</f>
        <v>#N/A</v>
      </c>
      <c r="E1380" s="35"/>
      <c r="F1380" s="45" t="e">
        <f>VLOOKUP($A1380,EVID_OSEVU!$A$1:$M$4972,7,FALSE)</f>
        <v>#N/A</v>
      </c>
      <c r="G1380" s="45" t="e">
        <f>VLOOKUP($A1380,EVID_OSEVU!$A$1:$M$4972,8,FALSE)</f>
        <v>#N/A</v>
      </c>
      <c r="H1380" s="45" t="e">
        <f>VLOOKUP($A1380,EVID_OSEVU!$A$1:$M$4972,11,FALSE)</f>
        <v>#N/A</v>
      </c>
      <c r="I1380" s="58" t="e">
        <f>VLOOKUP($A1380,EVID_OSEVU!$A$1:$M$4972,11,FALSE)</f>
        <v>#N/A</v>
      </c>
      <c r="J1380" s="63" t="e">
        <f>VLOOKUP(K1380,Export6[#All],2,FALSE)</f>
        <v>#N/A</v>
      </c>
      <c r="K1380" s="32"/>
      <c r="L1380" s="33"/>
      <c r="M1380" s="67" t="e">
        <f t="shared" si="21"/>
        <v>#N/A</v>
      </c>
      <c r="N1380" s="61"/>
    </row>
    <row r="1381" spans="1:14" x14ac:dyDescent="0.2">
      <c r="A1381" s="32"/>
      <c r="B1381" s="45" t="e">
        <f>VLOOKUP($A1381,EVID_OSEVU!$A$1:$M$4972,2,FALSE)</f>
        <v>#N/A</v>
      </c>
      <c r="C1381" s="45" t="e">
        <f>VLOOKUP($A1381,EVID_OSEVU!$A$1:$M$4972,3,FALSE)</f>
        <v>#N/A</v>
      </c>
      <c r="D1381" s="45" t="e">
        <f>VLOOKUP($A1381,EVID_OSEVU!$A$1:$M$4972,4,FALSE)</f>
        <v>#N/A</v>
      </c>
      <c r="E1381" s="35"/>
      <c r="F1381" s="45" t="e">
        <f>VLOOKUP($A1381,EVID_OSEVU!$A$1:$M$4972,7,FALSE)</f>
        <v>#N/A</v>
      </c>
      <c r="G1381" s="45" t="e">
        <f>VLOOKUP($A1381,EVID_OSEVU!$A$1:$M$4972,8,FALSE)</f>
        <v>#N/A</v>
      </c>
      <c r="H1381" s="45" t="e">
        <f>VLOOKUP($A1381,EVID_OSEVU!$A$1:$M$4972,11,FALSE)</f>
        <v>#N/A</v>
      </c>
      <c r="I1381" s="58" t="e">
        <f>VLOOKUP($A1381,EVID_OSEVU!$A$1:$M$4972,11,FALSE)</f>
        <v>#N/A</v>
      </c>
      <c r="J1381" s="63" t="e">
        <f>VLOOKUP(K1381,Export6[#All],2,FALSE)</f>
        <v>#N/A</v>
      </c>
      <c r="K1381" s="32"/>
      <c r="L1381" s="33"/>
      <c r="M1381" s="67" t="e">
        <f t="shared" si="21"/>
        <v>#N/A</v>
      </c>
      <c r="N1381" s="61"/>
    </row>
    <row r="1382" spans="1:14" x14ac:dyDescent="0.2">
      <c r="A1382" s="32"/>
      <c r="B1382" s="45" t="e">
        <f>VLOOKUP($A1382,EVID_OSEVU!$A$1:$M$4972,2,FALSE)</f>
        <v>#N/A</v>
      </c>
      <c r="C1382" s="45" t="e">
        <f>VLOOKUP($A1382,EVID_OSEVU!$A$1:$M$4972,3,FALSE)</f>
        <v>#N/A</v>
      </c>
      <c r="D1382" s="45" t="e">
        <f>VLOOKUP($A1382,EVID_OSEVU!$A$1:$M$4972,4,FALSE)</f>
        <v>#N/A</v>
      </c>
      <c r="E1382" s="35"/>
      <c r="F1382" s="45" t="e">
        <f>VLOOKUP($A1382,EVID_OSEVU!$A$1:$M$4972,7,FALSE)</f>
        <v>#N/A</v>
      </c>
      <c r="G1382" s="45" t="e">
        <f>VLOOKUP($A1382,EVID_OSEVU!$A$1:$M$4972,8,FALSE)</f>
        <v>#N/A</v>
      </c>
      <c r="H1382" s="45" t="e">
        <f>VLOOKUP($A1382,EVID_OSEVU!$A$1:$M$4972,11,FALSE)</f>
        <v>#N/A</v>
      </c>
      <c r="I1382" s="58" t="e">
        <f>VLOOKUP($A1382,EVID_OSEVU!$A$1:$M$4972,11,FALSE)</f>
        <v>#N/A</v>
      </c>
      <c r="J1382" s="63" t="e">
        <f>VLOOKUP(K1382,Export6[#All],2,FALSE)</f>
        <v>#N/A</v>
      </c>
      <c r="K1382" s="32"/>
      <c r="L1382" s="33"/>
      <c r="M1382" s="67" t="e">
        <f t="shared" si="21"/>
        <v>#N/A</v>
      </c>
      <c r="N1382" s="61"/>
    </row>
    <row r="1383" spans="1:14" x14ac:dyDescent="0.2">
      <c r="A1383" s="32"/>
      <c r="B1383" s="45" t="e">
        <f>VLOOKUP($A1383,EVID_OSEVU!$A$1:$M$4972,2,FALSE)</f>
        <v>#N/A</v>
      </c>
      <c r="C1383" s="45" t="e">
        <f>VLOOKUP($A1383,EVID_OSEVU!$A$1:$M$4972,3,FALSE)</f>
        <v>#N/A</v>
      </c>
      <c r="D1383" s="45" t="e">
        <f>VLOOKUP($A1383,EVID_OSEVU!$A$1:$M$4972,4,FALSE)</f>
        <v>#N/A</v>
      </c>
      <c r="E1383" s="35"/>
      <c r="F1383" s="45" t="e">
        <f>VLOOKUP($A1383,EVID_OSEVU!$A$1:$M$4972,7,FALSE)</f>
        <v>#N/A</v>
      </c>
      <c r="G1383" s="45" t="e">
        <f>VLOOKUP($A1383,EVID_OSEVU!$A$1:$M$4972,8,FALSE)</f>
        <v>#N/A</v>
      </c>
      <c r="H1383" s="45" t="e">
        <f>VLOOKUP($A1383,EVID_OSEVU!$A$1:$M$4972,11,FALSE)</f>
        <v>#N/A</v>
      </c>
      <c r="I1383" s="58" t="e">
        <f>VLOOKUP($A1383,EVID_OSEVU!$A$1:$M$4972,11,FALSE)</f>
        <v>#N/A</v>
      </c>
      <c r="J1383" s="63" t="e">
        <f>VLOOKUP(K1383,Export6[#All],2,FALSE)</f>
        <v>#N/A</v>
      </c>
      <c r="K1383" s="32"/>
      <c r="L1383" s="33"/>
      <c r="M1383" s="67" t="e">
        <f t="shared" si="21"/>
        <v>#N/A</v>
      </c>
      <c r="N1383" s="61"/>
    </row>
    <row r="1384" spans="1:14" x14ac:dyDescent="0.2">
      <c r="A1384" s="32"/>
      <c r="B1384" s="45" t="e">
        <f>VLOOKUP($A1384,EVID_OSEVU!$A$1:$M$4972,2,FALSE)</f>
        <v>#N/A</v>
      </c>
      <c r="C1384" s="45" t="e">
        <f>VLOOKUP($A1384,EVID_OSEVU!$A$1:$M$4972,3,FALSE)</f>
        <v>#N/A</v>
      </c>
      <c r="D1384" s="45" t="e">
        <f>VLOOKUP($A1384,EVID_OSEVU!$A$1:$M$4972,4,FALSE)</f>
        <v>#N/A</v>
      </c>
      <c r="E1384" s="35"/>
      <c r="F1384" s="45" t="e">
        <f>VLOOKUP($A1384,EVID_OSEVU!$A$1:$M$4972,7,FALSE)</f>
        <v>#N/A</v>
      </c>
      <c r="G1384" s="45" t="e">
        <f>VLOOKUP($A1384,EVID_OSEVU!$A$1:$M$4972,8,FALSE)</f>
        <v>#N/A</v>
      </c>
      <c r="H1384" s="45" t="e">
        <f>VLOOKUP($A1384,EVID_OSEVU!$A$1:$M$4972,11,FALSE)</f>
        <v>#N/A</v>
      </c>
      <c r="I1384" s="58" t="e">
        <f>VLOOKUP($A1384,EVID_OSEVU!$A$1:$M$4972,11,FALSE)</f>
        <v>#N/A</v>
      </c>
      <c r="J1384" s="63" t="e">
        <f>VLOOKUP(K1384,Export6[#All],2,FALSE)</f>
        <v>#N/A</v>
      </c>
      <c r="K1384" s="32"/>
      <c r="L1384" s="33"/>
      <c r="M1384" s="67" t="e">
        <f t="shared" si="21"/>
        <v>#N/A</v>
      </c>
      <c r="N1384" s="61"/>
    </row>
    <row r="1385" spans="1:14" x14ac:dyDescent="0.2">
      <c r="A1385" s="32"/>
      <c r="B1385" s="45" t="e">
        <f>VLOOKUP($A1385,EVID_OSEVU!$A$1:$M$4972,2,FALSE)</f>
        <v>#N/A</v>
      </c>
      <c r="C1385" s="45" t="e">
        <f>VLOOKUP($A1385,EVID_OSEVU!$A$1:$M$4972,3,FALSE)</f>
        <v>#N/A</v>
      </c>
      <c r="D1385" s="45" t="e">
        <f>VLOOKUP($A1385,EVID_OSEVU!$A$1:$M$4972,4,FALSE)</f>
        <v>#N/A</v>
      </c>
      <c r="E1385" s="35"/>
      <c r="F1385" s="45" t="e">
        <f>VLOOKUP($A1385,EVID_OSEVU!$A$1:$M$4972,7,FALSE)</f>
        <v>#N/A</v>
      </c>
      <c r="G1385" s="45" t="e">
        <f>VLOOKUP($A1385,EVID_OSEVU!$A$1:$M$4972,8,FALSE)</f>
        <v>#N/A</v>
      </c>
      <c r="H1385" s="45" t="e">
        <f>VLOOKUP($A1385,EVID_OSEVU!$A$1:$M$4972,11,FALSE)</f>
        <v>#N/A</v>
      </c>
      <c r="I1385" s="58" t="e">
        <f>VLOOKUP($A1385,EVID_OSEVU!$A$1:$M$4972,11,FALSE)</f>
        <v>#N/A</v>
      </c>
      <c r="J1385" s="63" t="e">
        <f>VLOOKUP(K1385,Export6[#All],2,FALSE)</f>
        <v>#N/A</v>
      </c>
      <c r="K1385" s="32"/>
      <c r="L1385" s="33"/>
      <c r="M1385" s="67" t="e">
        <f t="shared" si="21"/>
        <v>#N/A</v>
      </c>
      <c r="N1385" s="61"/>
    </row>
    <row r="1386" spans="1:14" x14ac:dyDescent="0.2">
      <c r="A1386" s="32"/>
      <c r="B1386" s="45" t="e">
        <f>VLOOKUP($A1386,EVID_OSEVU!$A$1:$M$4972,2,FALSE)</f>
        <v>#N/A</v>
      </c>
      <c r="C1386" s="45" t="e">
        <f>VLOOKUP($A1386,EVID_OSEVU!$A$1:$M$4972,3,FALSE)</f>
        <v>#N/A</v>
      </c>
      <c r="D1386" s="45" t="e">
        <f>VLOOKUP($A1386,EVID_OSEVU!$A$1:$M$4972,4,FALSE)</f>
        <v>#N/A</v>
      </c>
      <c r="E1386" s="35"/>
      <c r="F1386" s="45" t="e">
        <f>VLOOKUP($A1386,EVID_OSEVU!$A$1:$M$4972,7,FALSE)</f>
        <v>#N/A</v>
      </c>
      <c r="G1386" s="45" t="e">
        <f>VLOOKUP($A1386,EVID_OSEVU!$A$1:$M$4972,8,FALSE)</f>
        <v>#N/A</v>
      </c>
      <c r="H1386" s="45" t="e">
        <f>VLOOKUP($A1386,EVID_OSEVU!$A$1:$M$4972,11,FALSE)</f>
        <v>#N/A</v>
      </c>
      <c r="I1386" s="58" t="e">
        <f>VLOOKUP($A1386,EVID_OSEVU!$A$1:$M$4972,11,FALSE)</f>
        <v>#N/A</v>
      </c>
      <c r="J1386" s="63" t="e">
        <f>VLOOKUP(K1386,Export6[#All],2,FALSE)</f>
        <v>#N/A</v>
      </c>
      <c r="K1386" s="32"/>
      <c r="L1386" s="33"/>
      <c r="M1386" s="67" t="e">
        <f t="shared" si="21"/>
        <v>#N/A</v>
      </c>
      <c r="N1386" s="61"/>
    </row>
    <row r="1387" spans="1:14" x14ac:dyDescent="0.2">
      <c r="A1387" s="32"/>
      <c r="B1387" s="45" t="e">
        <f>VLOOKUP($A1387,EVID_OSEVU!$A$1:$M$4972,2,FALSE)</f>
        <v>#N/A</v>
      </c>
      <c r="C1387" s="45" t="e">
        <f>VLOOKUP($A1387,EVID_OSEVU!$A$1:$M$4972,3,FALSE)</f>
        <v>#N/A</v>
      </c>
      <c r="D1387" s="45" t="e">
        <f>VLOOKUP($A1387,EVID_OSEVU!$A$1:$M$4972,4,FALSE)</f>
        <v>#N/A</v>
      </c>
      <c r="E1387" s="35"/>
      <c r="F1387" s="45" t="e">
        <f>VLOOKUP($A1387,EVID_OSEVU!$A$1:$M$4972,7,FALSE)</f>
        <v>#N/A</v>
      </c>
      <c r="G1387" s="45" t="e">
        <f>VLOOKUP($A1387,EVID_OSEVU!$A$1:$M$4972,8,FALSE)</f>
        <v>#N/A</v>
      </c>
      <c r="H1387" s="45" t="e">
        <f>VLOOKUP($A1387,EVID_OSEVU!$A$1:$M$4972,11,FALSE)</f>
        <v>#N/A</v>
      </c>
      <c r="I1387" s="58" t="e">
        <f>VLOOKUP($A1387,EVID_OSEVU!$A$1:$M$4972,11,FALSE)</f>
        <v>#N/A</v>
      </c>
      <c r="J1387" s="63" t="e">
        <f>VLOOKUP(K1387,Export6[#All],2,FALSE)</f>
        <v>#N/A</v>
      </c>
      <c r="K1387" s="32"/>
      <c r="L1387" s="33"/>
      <c r="M1387" s="67" t="e">
        <f t="shared" si="21"/>
        <v>#N/A</v>
      </c>
      <c r="N1387" s="61"/>
    </row>
    <row r="1388" spans="1:14" x14ac:dyDescent="0.2">
      <c r="A1388" s="32"/>
      <c r="B1388" s="45" t="e">
        <f>VLOOKUP($A1388,EVID_OSEVU!$A$1:$M$4972,2,FALSE)</f>
        <v>#N/A</v>
      </c>
      <c r="C1388" s="45" t="e">
        <f>VLOOKUP($A1388,EVID_OSEVU!$A$1:$M$4972,3,FALSE)</f>
        <v>#N/A</v>
      </c>
      <c r="D1388" s="45" t="e">
        <f>VLOOKUP($A1388,EVID_OSEVU!$A$1:$M$4972,4,FALSE)</f>
        <v>#N/A</v>
      </c>
      <c r="E1388" s="35"/>
      <c r="F1388" s="45" t="e">
        <f>VLOOKUP($A1388,EVID_OSEVU!$A$1:$M$4972,7,FALSE)</f>
        <v>#N/A</v>
      </c>
      <c r="G1388" s="45" t="e">
        <f>VLOOKUP($A1388,EVID_OSEVU!$A$1:$M$4972,8,FALSE)</f>
        <v>#N/A</v>
      </c>
      <c r="H1388" s="45" t="e">
        <f>VLOOKUP($A1388,EVID_OSEVU!$A$1:$M$4972,11,FALSE)</f>
        <v>#N/A</v>
      </c>
      <c r="I1388" s="58" t="e">
        <f>VLOOKUP($A1388,EVID_OSEVU!$A$1:$M$4972,11,FALSE)</f>
        <v>#N/A</v>
      </c>
      <c r="J1388" s="63" t="e">
        <f>VLOOKUP(K1388,Export6[#All],2,FALSE)</f>
        <v>#N/A</v>
      </c>
      <c r="K1388" s="32"/>
      <c r="L1388" s="33"/>
      <c r="M1388" s="67" t="e">
        <f t="shared" si="21"/>
        <v>#N/A</v>
      </c>
      <c r="N1388" s="61"/>
    </row>
    <row r="1389" spans="1:14" x14ac:dyDescent="0.2">
      <c r="A1389" s="32"/>
      <c r="B1389" s="45" t="e">
        <f>VLOOKUP($A1389,EVID_OSEVU!$A$1:$M$4972,2,FALSE)</f>
        <v>#N/A</v>
      </c>
      <c r="C1389" s="45" t="e">
        <f>VLOOKUP($A1389,EVID_OSEVU!$A$1:$M$4972,3,FALSE)</f>
        <v>#N/A</v>
      </c>
      <c r="D1389" s="45" t="e">
        <f>VLOOKUP($A1389,EVID_OSEVU!$A$1:$M$4972,4,FALSE)</f>
        <v>#N/A</v>
      </c>
      <c r="E1389" s="35"/>
      <c r="F1389" s="45" t="e">
        <f>VLOOKUP($A1389,EVID_OSEVU!$A$1:$M$4972,7,FALSE)</f>
        <v>#N/A</v>
      </c>
      <c r="G1389" s="45" t="e">
        <f>VLOOKUP($A1389,EVID_OSEVU!$A$1:$M$4972,8,FALSE)</f>
        <v>#N/A</v>
      </c>
      <c r="H1389" s="45" t="e">
        <f>VLOOKUP($A1389,EVID_OSEVU!$A$1:$M$4972,11,FALSE)</f>
        <v>#N/A</v>
      </c>
      <c r="I1389" s="58" t="e">
        <f>VLOOKUP($A1389,EVID_OSEVU!$A$1:$M$4972,11,FALSE)</f>
        <v>#N/A</v>
      </c>
      <c r="J1389" s="63" t="e">
        <f>VLOOKUP(K1389,Export6[#All],2,FALSE)</f>
        <v>#N/A</v>
      </c>
      <c r="K1389" s="32"/>
      <c r="L1389" s="33"/>
      <c r="M1389" s="67" t="e">
        <f t="shared" si="21"/>
        <v>#N/A</v>
      </c>
      <c r="N1389" s="61"/>
    </row>
    <row r="1390" spans="1:14" x14ac:dyDescent="0.2">
      <c r="A1390" s="32"/>
      <c r="B1390" s="45" t="e">
        <f>VLOOKUP($A1390,EVID_OSEVU!$A$1:$M$4972,2,FALSE)</f>
        <v>#N/A</v>
      </c>
      <c r="C1390" s="45" t="e">
        <f>VLOOKUP($A1390,EVID_OSEVU!$A$1:$M$4972,3,FALSE)</f>
        <v>#N/A</v>
      </c>
      <c r="D1390" s="45" t="e">
        <f>VLOOKUP($A1390,EVID_OSEVU!$A$1:$M$4972,4,FALSE)</f>
        <v>#N/A</v>
      </c>
      <c r="E1390" s="35"/>
      <c r="F1390" s="45" t="e">
        <f>VLOOKUP($A1390,EVID_OSEVU!$A$1:$M$4972,7,FALSE)</f>
        <v>#N/A</v>
      </c>
      <c r="G1390" s="45" t="e">
        <f>VLOOKUP($A1390,EVID_OSEVU!$A$1:$M$4972,8,FALSE)</f>
        <v>#N/A</v>
      </c>
      <c r="H1390" s="45" t="e">
        <f>VLOOKUP($A1390,EVID_OSEVU!$A$1:$M$4972,11,FALSE)</f>
        <v>#N/A</v>
      </c>
      <c r="I1390" s="58" t="e">
        <f>VLOOKUP($A1390,EVID_OSEVU!$A$1:$M$4972,11,FALSE)</f>
        <v>#N/A</v>
      </c>
      <c r="J1390" s="63" t="e">
        <f>VLOOKUP(K1390,Export6[#All],2,FALSE)</f>
        <v>#N/A</v>
      </c>
      <c r="K1390" s="32"/>
      <c r="L1390" s="33"/>
      <c r="M1390" s="67" t="e">
        <f t="shared" si="21"/>
        <v>#N/A</v>
      </c>
      <c r="N1390" s="61"/>
    </row>
    <row r="1391" spans="1:14" x14ac:dyDescent="0.2">
      <c r="A1391" s="32"/>
      <c r="B1391" s="45" t="e">
        <f>VLOOKUP($A1391,EVID_OSEVU!$A$1:$M$4972,2,FALSE)</f>
        <v>#N/A</v>
      </c>
      <c r="C1391" s="45" t="e">
        <f>VLOOKUP($A1391,EVID_OSEVU!$A$1:$M$4972,3,FALSE)</f>
        <v>#N/A</v>
      </c>
      <c r="D1391" s="45" t="e">
        <f>VLOOKUP($A1391,EVID_OSEVU!$A$1:$M$4972,4,FALSE)</f>
        <v>#N/A</v>
      </c>
      <c r="E1391" s="35"/>
      <c r="F1391" s="45" t="e">
        <f>VLOOKUP($A1391,EVID_OSEVU!$A$1:$M$4972,7,FALSE)</f>
        <v>#N/A</v>
      </c>
      <c r="G1391" s="45" t="e">
        <f>VLOOKUP($A1391,EVID_OSEVU!$A$1:$M$4972,8,FALSE)</f>
        <v>#N/A</v>
      </c>
      <c r="H1391" s="45" t="e">
        <f>VLOOKUP($A1391,EVID_OSEVU!$A$1:$M$4972,11,FALSE)</f>
        <v>#N/A</v>
      </c>
      <c r="I1391" s="58" t="e">
        <f>VLOOKUP($A1391,EVID_OSEVU!$A$1:$M$4972,11,FALSE)</f>
        <v>#N/A</v>
      </c>
      <c r="J1391" s="63" t="e">
        <f>VLOOKUP(K1391,Export6[#All],2,FALSE)</f>
        <v>#N/A</v>
      </c>
      <c r="K1391" s="32"/>
      <c r="L1391" s="33"/>
      <c r="M1391" s="67" t="e">
        <f t="shared" si="21"/>
        <v>#N/A</v>
      </c>
      <c r="N1391" s="61"/>
    </row>
    <row r="1392" spans="1:14" x14ac:dyDescent="0.2">
      <c r="A1392" s="32"/>
      <c r="B1392" s="45" t="e">
        <f>VLOOKUP($A1392,EVID_OSEVU!$A$1:$M$4972,2,FALSE)</f>
        <v>#N/A</v>
      </c>
      <c r="C1392" s="45" t="e">
        <f>VLOOKUP($A1392,EVID_OSEVU!$A$1:$M$4972,3,FALSE)</f>
        <v>#N/A</v>
      </c>
      <c r="D1392" s="45" t="e">
        <f>VLOOKUP($A1392,EVID_OSEVU!$A$1:$M$4972,4,FALSE)</f>
        <v>#N/A</v>
      </c>
      <c r="E1392" s="35"/>
      <c r="F1392" s="45" t="e">
        <f>VLOOKUP($A1392,EVID_OSEVU!$A$1:$M$4972,7,FALSE)</f>
        <v>#N/A</v>
      </c>
      <c r="G1392" s="45" t="e">
        <f>VLOOKUP($A1392,EVID_OSEVU!$A$1:$M$4972,8,FALSE)</f>
        <v>#N/A</v>
      </c>
      <c r="H1392" s="45" t="e">
        <f>VLOOKUP($A1392,EVID_OSEVU!$A$1:$M$4972,11,FALSE)</f>
        <v>#N/A</v>
      </c>
      <c r="I1392" s="58" t="e">
        <f>VLOOKUP($A1392,EVID_OSEVU!$A$1:$M$4972,11,FALSE)</f>
        <v>#N/A</v>
      </c>
      <c r="J1392" s="63" t="e">
        <f>VLOOKUP(K1392,Export6[#All],2,FALSE)</f>
        <v>#N/A</v>
      </c>
      <c r="K1392" s="32"/>
      <c r="L1392" s="33"/>
      <c r="M1392" s="67" t="e">
        <f t="shared" si="21"/>
        <v>#N/A</v>
      </c>
      <c r="N1392" s="61"/>
    </row>
    <row r="1393" spans="1:14" x14ac:dyDescent="0.2">
      <c r="A1393" s="32"/>
      <c r="B1393" s="45" t="e">
        <f>VLOOKUP($A1393,EVID_OSEVU!$A$1:$M$4972,2,FALSE)</f>
        <v>#N/A</v>
      </c>
      <c r="C1393" s="45" t="e">
        <f>VLOOKUP($A1393,EVID_OSEVU!$A$1:$M$4972,3,FALSE)</f>
        <v>#N/A</v>
      </c>
      <c r="D1393" s="45" t="e">
        <f>VLOOKUP($A1393,EVID_OSEVU!$A$1:$M$4972,4,FALSE)</f>
        <v>#N/A</v>
      </c>
      <c r="E1393" s="35"/>
      <c r="F1393" s="45" t="e">
        <f>VLOOKUP($A1393,EVID_OSEVU!$A$1:$M$4972,7,FALSE)</f>
        <v>#N/A</v>
      </c>
      <c r="G1393" s="45" t="e">
        <f>VLOOKUP($A1393,EVID_OSEVU!$A$1:$M$4972,8,FALSE)</f>
        <v>#N/A</v>
      </c>
      <c r="H1393" s="45" t="e">
        <f>VLOOKUP($A1393,EVID_OSEVU!$A$1:$M$4972,11,FALSE)</f>
        <v>#N/A</v>
      </c>
      <c r="I1393" s="58" t="e">
        <f>VLOOKUP($A1393,EVID_OSEVU!$A$1:$M$4972,11,FALSE)</f>
        <v>#N/A</v>
      </c>
      <c r="J1393" s="63" t="e">
        <f>VLOOKUP(K1393,Export6[#All],2,FALSE)</f>
        <v>#N/A</v>
      </c>
      <c r="K1393" s="32"/>
      <c r="L1393" s="33"/>
      <c r="M1393" s="67" t="e">
        <f t="shared" si="21"/>
        <v>#N/A</v>
      </c>
      <c r="N1393" s="61"/>
    </row>
    <row r="1394" spans="1:14" x14ac:dyDescent="0.2">
      <c r="A1394" s="32"/>
      <c r="B1394" s="45" t="e">
        <f>VLOOKUP($A1394,EVID_OSEVU!$A$1:$M$4972,2,FALSE)</f>
        <v>#N/A</v>
      </c>
      <c r="C1394" s="45" t="e">
        <f>VLOOKUP($A1394,EVID_OSEVU!$A$1:$M$4972,3,FALSE)</f>
        <v>#N/A</v>
      </c>
      <c r="D1394" s="45" t="e">
        <f>VLOOKUP($A1394,EVID_OSEVU!$A$1:$M$4972,4,FALSE)</f>
        <v>#N/A</v>
      </c>
      <c r="E1394" s="35"/>
      <c r="F1394" s="45" t="e">
        <f>VLOOKUP($A1394,EVID_OSEVU!$A$1:$M$4972,7,FALSE)</f>
        <v>#N/A</v>
      </c>
      <c r="G1394" s="45" t="e">
        <f>VLOOKUP($A1394,EVID_OSEVU!$A$1:$M$4972,8,FALSE)</f>
        <v>#N/A</v>
      </c>
      <c r="H1394" s="45" t="e">
        <f>VLOOKUP($A1394,EVID_OSEVU!$A$1:$M$4972,11,FALSE)</f>
        <v>#N/A</v>
      </c>
      <c r="I1394" s="58" t="e">
        <f>VLOOKUP($A1394,EVID_OSEVU!$A$1:$M$4972,11,FALSE)</f>
        <v>#N/A</v>
      </c>
      <c r="J1394" s="63" t="e">
        <f>VLOOKUP(K1394,Export6[#All],2,FALSE)</f>
        <v>#N/A</v>
      </c>
      <c r="K1394" s="32"/>
      <c r="L1394" s="33"/>
      <c r="M1394" s="67" t="e">
        <f t="shared" si="21"/>
        <v>#N/A</v>
      </c>
      <c r="N1394" s="61"/>
    </row>
    <row r="1395" spans="1:14" x14ac:dyDescent="0.2">
      <c r="A1395" s="32"/>
      <c r="B1395" s="45" t="e">
        <f>VLOOKUP($A1395,EVID_OSEVU!$A$1:$M$4972,2,FALSE)</f>
        <v>#N/A</v>
      </c>
      <c r="C1395" s="45" t="e">
        <f>VLOOKUP($A1395,EVID_OSEVU!$A$1:$M$4972,3,FALSE)</f>
        <v>#N/A</v>
      </c>
      <c r="D1395" s="45" t="e">
        <f>VLOOKUP($A1395,EVID_OSEVU!$A$1:$M$4972,4,FALSE)</f>
        <v>#N/A</v>
      </c>
      <c r="E1395" s="35"/>
      <c r="F1395" s="45" t="e">
        <f>VLOOKUP($A1395,EVID_OSEVU!$A$1:$M$4972,7,FALSE)</f>
        <v>#N/A</v>
      </c>
      <c r="G1395" s="45" t="e">
        <f>VLOOKUP($A1395,EVID_OSEVU!$A$1:$M$4972,8,FALSE)</f>
        <v>#N/A</v>
      </c>
      <c r="H1395" s="45" t="e">
        <f>VLOOKUP($A1395,EVID_OSEVU!$A$1:$M$4972,11,FALSE)</f>
        <v>#N/A</v>
      </c>
      <c r="I1395" s="58" t="e">
        <f>VLOOKUP($A1395,EVID_OSEVU!$A$1:$M$4972,11,FALSE)</f>
        <v>#N/A</v>
      </c>
      <c r="J1395" s="63" t="e">
        <f>VLOOKUP(K1395,Export6[#All],2,FALSE)</f>
        <v>#N/A</v>
      </c>
      <c r="K1395" s="32"/>
      <c r="L1395" s="33"/>
      <c r="M1395" s="67" t="e">
        <f t="shared" si="21"/>
        <v>#N/A</v>
      </c>
      <c r="N1395" s="61"/>
    </row>
    <row r="1396" spans="1:14" x14ac:dyDescent="0.2">
      <c r="A1396" s="32"/>
      <c r="B1396" s="45" t="e">
        <f>VLOOKUP($A1396,EVID_OSEVU!$A$1:$M$4972,2,FALSE)</f>
        <v>#N/A</v>
      </c>
      <c r="C1396" s="45" t="e">
        <f>VLOOKUP($A1396,EVID_OSEVU!$A$1:$M$4972,3,FALSE)</f>
        <v>#N/A</v>
      </c>
      <c r="D1396" s="45" t="e">
        <f>VLOOKUP($A1396,EVID_OSEVU!$A$1:$M$4972,4,FALSE)</f>
        <v>#N/A</v>
      </c>
      <c r="E1396" s="35"/>
      <c r="F1396" s="45" t="e">
        <f>VLOOKUP($A1396,EVID_OSEVU!$A$1:$M$4972,7,FALSE)</f>
        <v>#N/A</v>
      </c>
      <c r="G1396" s="45" t="e">
        <f>VLOOKUP($A1396,EVID_OSEVU!$A$1:$M$4972,8,FALSE)</f>
        <v>#N/A</v>
      </c>
      <c r="H1396" s="45" t="e">
        <f>VLOOKUP($A1396,EVID_OSEVU!$A$1:$M$4972,11,FALSE)</f>
        <v>#N/A</v>
      </c>
      <c r="I1396" s="58" t="e">
        <f>VLOOKUP($A1396,EVID_OSEVU!$A$1:$M$4972,11,FALSE)</f>
        <v>#N/A</v>
      </c>
      <c r="J1396" s="63" t="e">
        <f>VLOOKUP(K1396,Export6[#All],2,FALSE)</f>
        <v>#N/A</v>
      </c>
      <c r="K1396" s="32"/>
      <c r="L1396" s="33"/>
      <c r="M1396" s="67" t="e">
        <f t="shared" si="21"/>
        <v>#N/A</v>
      </c>
      <c r="N1396" s="61"/>
    </row>
    <row r="1397" spans="1:14" x14ac:dyDescent="0.2">
      <c r="A1397" s="32"/>
      <c r="B1397" s="45" t="e">
        <f>VLOOKUP($A1397,EVID_OSEVU!$A$1:$M$4972,2,FALSE)</f>
        <v>#N/A</v>
      </c>
      <c r="C1397" s="45" t="e">
        <f>VLOOKUP($A1397,EVID_OSEVU!$A$1:$M$4972,3,FALSE)</f>
        <v>#N/A</v>
      </c>
      <c r="D1397" s="45" t="e">
        <f>VLOOKUP($A1397,EVID_OSEVU!$A$1:$M$4972,4,FALSE)</f>
        <v>#N/A</v>
      </c>
      <c r="E1397" s="35"/>
      <c r="F1397" s="45" t="e">
        <f>VLOOKUP($A1397,EVID_OSEVU!$A$1:$M$4972,7,FALSE)</f>
        <v>#N/A</v>
      </c>
      <c r="G1397" s="45" t="e">
        <f>VLOOKUP($A1397,EVID_OSEVU!$A$1:$M$4972,8,FALSE)</f>
        <v>#N/A</v>
      </c>
      <c r="H1397" s="45" t="e">
        <f>VLOOKUP($A1397,EVID_OSEVU!$A$1:$M$4972,11,FALSE)</f>
        <v>#N/A</v>
      </c>
      <c r="I1397" s="58" t="e">
        <f>VLOOKUP($A1397,EVID_OSEVU!$A$1:$M$4972,11,FALSE)</f>
        <v>#N/A</v>
      </c>
      <c r="J1397" s="63" t="e">
        <f>VLOOKUP(K1397,Export6[#All],2,FALSE)</f>
        <v>#N/A</v>
      </c>
      <c r="K1397" s="32"/>
      <c r="L1397" s="33"/>
      <c r="M1397" s="67" t="e">
        <f t="shared" si="21"/>
        <v>#N/A</v>
      </c>
      <c r="N1397" s="61"/>
    </row>
    <row r="1398" spans="1:14" x14ac:dyDescent="0.2">
      <c r="A1398" s="32"/>
      <c r="B1398" s="45" t="e">
        <f>VLOOKUP($A1398,EVID_OSEVU!$A$1:$M$4972,2,FALSE)</f>
        <v>#N/A</v>
      </c>
      <c r="C1398" s="45" t="e">
        <f>VLOOKUP($A1398,EVID_OSEVU!$A$1:$M$4972,3,FALSE)</f>
        <v>#N/A</v>
      </c>
      <c r="D1398" s="45" t="e">
        <f>VLOOKUP($A1398,EVID_OSEVU!$A$1:$M$4972,4,FALSE)</f>
        <v>#N/A</v>
      </c>
      <c r="E1398" s="35"/>
      <c r="F1398" s="45" t="e">
        <f>VLOOKUP($A1398,EVID_OSEVU!$A$1:$M$4972,7,FALSE)</f>
        <v>#N/A</v>
      </c>
      <c r="G1398" s="45" t="e">
        <f>VLOOKUP($A1398,EVID_OSEVU!$A$1:$M$4972,8,FALSE)</f>
        <v>#N/A</v>
      </c>
      <c r="H1398" s="45" t="e">
        <f>VLOOKUP($A1398,EVID_OSEVU!$A$1:$M$4972,11,FALSE)</f>
        <v>#N/A</v>
      </c>
      <c r="I1398" s="58" t="e">
        <f>VLOOKUP($A1398,EVID_OSEVU!$A$1:$M$4972,11,FALSE)</f>
        <v>#N/A</v>
      </c>
      <c r="J1398" s="63" t="e">
        <f>VLOOKUP(K1398,Export6[#All],2,FALSE)</f>
        <v>#N/A</v>
      </c>
      <c r="K1398" s="32"/>
      <c r="L1398" s="33"/>
      <c r="M1398" s="67" t="e">
        <f t="shared" si="21"/>
        <v>#N/A</v>
      </c>
      <c r="N1398" s="61"/>
    </row>
    <row r="1399" spans="1:14" x14ac:dyDescent="0.2">
      <c r="A1399" s="32"/>
      <c r="B1399" s="45" t="e">
        <f>VLOOKUP($A1399,EVID_OSEVU!$A$1:$M$4972,2,FALSE)</f>
        <v>#N/A</v>
      </c>
      <c r="C1399" s="45" t="e">
        <f>VLOOKUP($A1399,EVID_OSEVU!$A$1:$M$4972,3,FALSE)</f>
        <v>#N/A</v>
      </c>
      <c r="D1399" s="45" t="e">
        <f>VLOOKUP($A1399,EVID_OSEVU!$A$1:$M$4972,4,FALSE)</f>
        <v>#N/A</v>
      </c>
      <c r="E1399" s="35"/>
      <c r="F1399" s="45" t="e">
        <f>VLOOKUP($A1399,EVID_OSEVU!$A$1:$M$4972,7,FALSE)</f>
        <v>#N/A</v>
      </c>
      <c r="G1399" s="45" t="e">
        <f>VLOOKUP($A1399,EVID_OSEVU!$A$1:$M$4972,8,FALSE)</f>
        <v>#N/A</v>
      </c>
      <c r="H1399" s="45" t="e">
        <f>VLOOKUP($A1399,EVID_OSEVU!$A$1:$M$4972,11,FALSE)</f>
        <v>#N/A</v>
      </c>
      <c r="I1399" s="58" t="e">
        <f>VLOOKUP($A1399,EVID_OSEVU!$A$1:$M$4972,11,FALSE)</f>
        <v>#N/A</v>
      </c>
      <c r="J1399" s="63" t="e">
        <f>VLOOKUP(K1399,Export6[#All],2,FALSE)</f>
        <v>#N/A</v>
      </c>
      <c r="K1399" s="32"/>
      <c r="L1399" s="33"/>
      <c r="M1399" s="67" t="e">
        <f t="shared" si="21"/>
        <v>#N/A</v>
      </c>
      <c r="N1399" s="61"/>
    </row>
    <row r="1400" spans="1:14" x14ac:dyDescent="0.2">
      <c r="A1400" s="32"/>
      <c r="B1400" s="45" t="e">
        <f>VLOOKUP($A1400,EVID_OSEVU!$A$1:$M$4972,2,FALSE)</f>
        <v>#N/A</v>
      </c>
      <c r="C1400" s="45" t="e">
        <f>VLOOKUP($A1400,EVID_OSEVU!$A$1:$M$4972,3,FALSE)</f>
        <v>#N/A</v>
      </c>
      <c r="D1400" s="45" t="e">
        <f>VLOOKUP($A1400,EVID_OSEVU!$A$1:$M$4972,4,FALSE)</f>
        <v>#N/A</v>
      </c>
      <c r="E1400" s="35"/>
      <c r="F1400" s="45" t="e">
        <f>VLOOKUP($A1400,EVID_OSEVU!$A$1:$M$4972,7,FALSE)</f>
        <v>#N/A</v>
      </c>
      <c r="G1400" s="45" t="e">
        <f>VLOOKUP($A1400,EVID_OSEVU!$A$1:$M$4972,8,FALSE)</f>
        <v>#N/A</v>
      </c>
      <c r="H1400" s="45" t="e">
        <f>VLOOKUP($A1400,EVID_OSEVU!$A$1:$M$4972,11,FALSE)</f>
        <v>#N/A</v>
      </c>
      <c r="I1400" s="58" t="e">
        <f>VLOOKUP($A1400,EVID_OSEVU!$A$1:$M$4972,11,FALSE)</f>
        <v>#N/A</v>
      </c>
      <c r="J1400" s="63" t="e">
        <f>VLOOKUP(K1400,Export6[#All],2,FALSE)</f>
        <v>#N/A</v>
      </c>
      <c r="K1400" s="32"/>
      <c r="L1400" s="33"/>
      <c r="M1400" s="67" t="e">
        <f t="shared" si="21"/>
        <v>#N/A</v>
      </c>
      <c r="N1400" s="61"/>
    </row>
    <row r="1401" spans="1:14" x14ac:dyDescent="0.2">
      <c r="A1401" s="32"/>
      <c r="B1401" s="45" t="e">
        <f>VLOOKUP($A1401,EVID_OSEVU!$A$1:$M$4972,2,FALSE)</f>
        <v>#N/A</v>
      </c>
      <c r="C1401" s="45" t="e">
        <f>VLOOKUP($A1401,EVID_OSEVU!$A$1:$M$4972,3,FALSE)</f>
        <v>#N/A</v>
      </c>
      <c r="D1401" s="45" t="e">
        <f>VLOOKUP($A1401,EVID_OSEVU!$A$1:$M$4972,4,FALSE)</f>
        <v>#N/A</v>
      </c>
      <c r="E1401" s="35"/>
      <c r="F1401" s="45" t="e">
        <f>VLOOKUP($A1401,EVID_OSEVU!$A$1:$M$4972,7,FALSE)</f>
        <v>#N/A</v>
      </c>
      <c r="G1401" s="45" t="e">
        <f>VLOOKUP($A1401,EVID_OSEVU!$A$1:$M$4972,8,FALSE)</f>
        <v>#N/A</v>
      </c>
      <c r="H1401" s="45" t="e">
        <f>VLOOKUP($A1401,EVID_OSEVU!$A$1:$M$4972,11,FALSE)</f>
        <v>#N/A</v>
      </c>
      <c r="I1401" s="58" t="e">
        <f>VLOOKUP($A1401,EVID_OSEVU!$A$1:$M$4972,11,FALSE)</f>
        <v>#N/A</v>
      </c>
      <c r="J1401" s="63" t="e">
        <f>VLOOKUP(K1401,Export6[#All],2,FALSE)</f>
        <v>#N/A</v>
      </c>
      <c r="K1401" s="32"/>
      <c r="L1401" s="33"/>
      <c r="M1401" s="67" t="e">
        <f t="shared" si="21"/>
        <v>#N/A</v>
      </c>
      <c r="N1401" s="61"/>
    </row>
    <row r="1402" spans="1:14" x14ac:dyDescent="0.2">
      <c r="A1402" s="32"/>
      <c r="B1402" s="45" t="e">
        <f>VLOOKUP($A1402,EVID_OSEVU!$A$1:$M$4972,2,FALSE)</f>
        <v>#N/A</v>
      </c>
      <c r="C1402" s="45" t="e">
        <f>VLOOKUP($A1402,EVID_OSEVU!$A$1:$M$4972,3,FALSE)</f>
        <v>#N/A</v>
      </c>
      <c r="D1402" s="45" t="e">
        <f>VLOOKUP($A1402,EVID_OSEVU!$A$1:$M$4972,4,FALSE)</f>
        <v>#N/A</v>
      </c>
      <c r="E1402" s="35"/>
      <c r="F1402" s="45" t="e">
        <f>VLOOKUP($A1402,EVID_OSEVU!$A$1:$M$4972,7,FALSE)</f>
        <v>#N/A</v>
      </c>
      <c r="G1402" s="45" t="e">
        <f>VLOOKUP($A1402,EVID_OSEVU!$A$1:$M$4972,8,FALSE)</f>
        <v>#N/A</v>
      </c>
      <c r="H1402" s="45" t="e">
        <f>VLOOKUP($A1402,EVID_OSEVU!$A$1:$M$4972,11,FALSE)</f>
        <v>#N/A</v>
      </c>
      <c r="I1402" s="58" t="e">
        <f>VLOOKUP($A1402,EVID_OSEVU!$A$1:$M$4972,11,FALSE)</f>
        <v>#N/A</v>
      </c>
      <c r="J1402" s="63" t="e">
        <f>VLOOKUP(K1402,Export6[#All],2,FALSE)</f>
        <v>#N/A</v>
      </c>
      <c r="K1402" s="32"/>
      <c r="L1402" s="33"/>
      <c r="M1402" s="67" t="e">
        <f t="shared" si="21"/>
        <v>#N/A</v>
      </c>
      <c r="N1402" s="61"/>
    </row>
    <row r="1403" spans="1:14" x14ac:dyDescent="0.2">
      <c r="A1403" s="32"/>
      <c r="B1403" s="45" t="e">
        <f>VLOOKUP($A1403,EVID_OSEVU!$A$1:$M$4972,2,FALSE)</f>
        <v>#N/A</v>
      </c>
      <c r="C1403" s="45" t="e">
        <f>VLOOKUP($A1403,EVID_OSEVU!$A$1:$M$4972,3,FALSE)</f>
        <v>#N/A</v>
      </c>
      <c r="D1403" s="45" t="e">
        <f>VLOOKUP($A1403,EVID_OSEVU!$A$1:$M$4972,4,FALSE)</f>
        <v>#N/A</v>
      </c>
      <c r="E1403" s="35"/>
      <c r="F1403" s="45" t="e">
        <f>VLOOKUP($A1403,EVID_OSEVU!$A$1:$M$4972,7,FALSE)</f>
        <v>#N/A</v>
      </c>
      <c r="G1403" s="45" t="e">
        <f>VLOOKUP($A1403,EVID_OSEVU!$A$1:$M$4972,8,FALSE)</f>
        <v>#N/A</v>
      </c>
      <c r="H1403" s="45" t="e">
        <f>VLOOKUP($A1403,EVID_OSEVU!$A$1:$M$4972,11,FALSE)</f>
        <v>#N/A</v>
      </c>
      <c r="I1403" s="58" t="e">
        <f>VLOOKUP($A1403,EVID_OSEVU!$A$1:$M$4972,11,FALSE)</f>
        <v>#N/A</v>
      </c>
      <c r="J1403" s="63" t="e">
        <f>VLOOKUP(K1403,Export6[#All],2,FALSE)</f>
        <v>#N/A</v>
      </c>
      <c r="K1403" s="32"/>
      <c r="L1403" s="33"/>
      <c r="M1403" s="67" t="e">
        <f t="shared" si="21"/>
        <v>#N/A</v>
      </c>
      <c r="N1403" s="61"/>
    </row>
    <row r="1404" spans="1:14" x14ac:dyDescent="0.2">
      <c r="A1404" s="32"/>
      <c r="B1404" s="45" t="e">
        <f>VLOOKUP($A1404,EVID_OSEVU!$A$1:$M$4972,2,FALSE)</f>
        <v>#N/A</v>
      </c>
      <c r="C1404" s="45" t="e">
        <f>VLOOKUP($A1404,EVID_OSEVU!$A$1:$M$4972,3,FALSE)</f>
        <v>#N/A</v>
      </c>
      <c r="D1404" s="45" t="e">
        <f>VLOOKUP($A1404,EVID_OSEVU!$A$1:$M$4972,4,FALSE)</f>
        <v>#N/A</v>
      </c>
      <c r="E1404" s="35"/>
      <c r="F1404" s="45" t="e">
        <f>VLOOKUP($A1404,EVID_OSEVU!$A$1:$M$4972,7,FALSE)</f>
        <v>#N/A</v>
      </c>
      <c r="G1404" s="45" t="e">
        <f>VLOOKUP($A1404,EVID_OSEVU!$A$1:$M$4972,8,FALSE)</f>
        <v>#N/A</v>
      </c>
      <c r="H1404" s="45" t="e">
        <f>VLOOKUP($A1404,EVID_OSEVU!$A$1:$M$4972,11,FALSE)</f>
        <v>#N/A</v>
      </c>
      <c r="I1404" s="58" t="e">
        <f>VLOOKUP($A1404,EVID_OSEVU!$A$1:$M$4972,11,FALSE)</f>
        <v>#N/A</v>
      </c>
      <c r="J1404" s="63" t="e">
        <f>VLOOKUP(K1404,Export6[#All],2,FALSE)</f>
        <v>#N/A</v>
      </c>
      <c r="K1404" s="32"/>
      <c r="L1404" s="33"/>
      <c r="M1404" s="67" t="e">
        <f t="shared" si="21"/>
        <v>#N/A</v>
      </c>
      <c r="N1404" s="61"/>
    </row>
    <row r="1405" spans="1:14" x14ac:dyDescent="0.2">
      <c r="A1405" s="32"/>
      <c r="B1405" s="45" t="e">
        <f>VLOOKUP($A1405,EVID_OSEVU!$A$1:$M$4972,2,FALSE)</f>
        <v>#N/A</v>
      </c>
      <c r="C1405" s="45" t="e">
        <f>VLOOKUP($A1405,EVID_OSEVU!$A$1:$M$4972,3,FALSE)</f>
        <v>#N/A</v>
      </c>
      <c r="D1405" s="45" t="e">
        <f>VLOOKUP($A1405,EVID_OSEVU!$A$1:$M$4972,4,FALSE)</f>
        <v>#N/A</v>
      </c>
      <c r="E1405" s="35"/>
      <c r="F1405" s="45" t="e">
        <f>VLOOKUP($A1405,EVID_OSEVU!$A$1:$M$4972,7,FALSE)</f>
        <v>#N/A</v>
      </c>
      <c r="G1405" s="45" t="e">
        <f>VLOOKUP($A1405,EVID_OSEVU!$A$1:$M$4972,8,FALSE)</f>
        <v>#N/A</v>
      </c>
      <c r="H1405" s="45" t="e">
        <f>VLOOKUP($A1405,EVID_OSEVU!$A$1:$M$4972,11,FALSE)</f>
        <v>#N/A</v>
      </c>
      <c r="I1405" s="58" t="e">
        <f>VLOOKUP($A1405,EVID_OSEVU!$A$1:$M$4972,11,FALSE)</f>
        <v>#N/A</v>
      </c>
      <c r="J1405" s="63" t="e">
        <f>VLOOKUP(K1405,Export6[#All],2,FALSE)</f>
        <v>#N/A</v>
      </c>
      <c r="K1405" s="32"/>
      <c r="L1405" s="33"/>
      <c r="M1405" s="67" t="e">
        <f t="shared" si="21"/>
        <v>#N/A</v>
      </c>
      <c r="N1405" s="61"/>
    </row>
    <row r="1406" spans="1:14" x14ac:dyDescent="0.2">
      <c r="A1406" s="32"/>
      <c r="B1406" s="45" t="e">
        <f>VLOOKUP($A1406,EVID_OSEVU!$A$1:$M$4972,2,FALSE)</f>
        <v>#N/A</v>
      </c>
      <c r="C1406" s="45" t="e">
        <f>VLOOKUP($A1406,EVID_OSEVU!$A$1:$M$4972,3,FALSE)</f>
        <v>#N/A</v>
      </c>
      <c r="D1406" s="45" t="e">
        <f>VLOOKUP($A1406,EVID_OSEVU!$A$1:$M$4972,4,FALSE)</f>
        <v>#N/A</v>
      </c>
      <c r="E1406" s="35"/>
      <c r="F1406" s="45" t="e">
        <f>VLOOKUP($A1406,EVID_OSEVU!$A$1:$M$4972,7,FALSE)</f>
        <v>#N/A</v>
      </c>
      <c r="G1406" s="45" t="e">
        <f>VLOOKUP($A1406,EVID_OSEVU!$A$1:$M$4972,8,FALSE)</f>
        <v>#N/A</v>
      </c>
      <c r="H1406" s="45" t="e">
        <f>VLOOKUP($A1406,EVID_OSEVU!$A$1:$M$4972,11,FALSE)</f>
        <v>#N/A</v>
      </c>
      <c r="I1406" s="58" t="e">
        <f>VLOOKUP($A1406,EVID_OSEVU!$A$1:$M$4972,11,FALSE)</f>
        <v>#N/A</v>
      </c>
      <c r="J1406" s="63" t="e">
        <f>VLOOKUP(K1406,Export6[#All],2,FALSE)</f>
        <v>#N/A</v>
      </c>
      <c r="K1406" s="32"/>
      <c r="L1406" s="33"/>
      <c r="M1406" s="67" t="e">
        <f t="shared" si="21"/>
        <v>#N/A</v>
      </c>
      <c r="N1406" s="61"/>
    </row>
    <row r="1407" spans="1:14" x14ac:dyDescent="0.2">
      <c r="A1407" s="32"/>
      <c r="B1407" s="45" t="e">
        <f>VLOOKUP($A1407,EVID_OSEVU!$A$1:$M$4972,2,FALSE)</f>
        <v>#N/A</v>
      </c>
      <c r="C1407" s="45" t="e">
        <f>VLOOKUP($A1407,EVID_OSEVU!$A$1:$M$4972,3,FALSE)</f>
        <v>#N/A</v>
      </c>
      <c r="D1407" s="45" t="e">
        <f>VLOOKUP($A1407,EVID_OSEVU!$A$1:$M$4972,4,FALSE)</f>
        <v>#N/A</v>
      </c>
      <c r="E1407" s="35"/>
      <c r="F1407" s="45" t="e">
        <f>VLOOKUP($A1407,EVID_OSEVU!$A$1:$M$4972,7,FALSE)</f>
        <v>#N/A</v>
      </c>
      <c r="G1407" s="45" t="e">
        <f>VLOOKUP($A1407,EVID_OSEVU!$A$1:$M$4972,8,FALSE)</f>
        <v>#N/A</v>
      </c>
      <c r="H1407" s="45" t="e">
        <f>VLOOKUP($A1407,EVID_OSEVU!$A$1:$M$4972,11,FALSE)</f>
        <v>#N/A</v>
      </c>
      <c r="I1407" s="58" t="e">
        <f>VLOOKUP($A1407,EVID_OSEVU!$A$1:$M$4972,11,FALSE)</f>
        <v>#N/A</v>
      </c>
      <c r="J1407" s="63" t="e">
        <f>VLOOKUP(K1407,Export6[#All],2,FALSE)</f>
        <v>#N/A</v>
      </c>
      <c r="K1407" s="32"/>
      <c r="L1407" s="33"/>
      <c r="M1407" s="67" t="e">
        <f t="shared" si="21"/>
        <v>#N/A</v>
      </c>
      <c r="N1407" s="61"/>
    </row>
    <row r="1408" spans="1:14" x14ac:dyDescent="0.2">
      <c r="A1408" s="32"/>
      <c r="B1408" s="45" t="e">
        <f>VLOOKUP($A1408,EVID_OSEVU!$A$1:$M$4972,2,FALSE)</f>
        <v>#N/A</v>
      </c>
      <c r="C1408" s="45" t="e">
        <f>VLOOKUP($A1408,EVID_OSEVU!$A$1:$M$4972,3,FALSE)</f>
        <v>#N/A</v>
      </c>
      <c r="D1408" s="45" t="e">
        <f>VLOOKUP($A1408,EVID_OSEVU!$A$1:$M$4972,4,FALSE)</f>
        <v>#N/A</v>
      </c>
      <c r="E1408" s="35"/>
      <c r="F1408" s="45" t="e">
        <f>VLOOKUP($A1408,EVID_OSEVU!$A$1:$M$4972,7,FALSE)</f>
        <v>#N/A</v>
      </c>
      <c r="G1408" s="45" t="e">
        <f>VLOOKUP($A1408,EVID_OSEVU!$A$1:$M$4972,8,FALSE)</f>
        <v>#N/A</v>
      </c>
      <c r="H1408" s="45" t="e">
        <f>VLOOKUP($A1408,EVID_OSEVU!$A$1:$M$4972,11,FALSE)</f>
        <v>#N/A</v>
      </c>
      <c r="I1408" s="58" t="e">
        <f>VLOOKUP($A1408,EVID_OSEVU!$A$1:$M$4972,11,FALSE)</f>
        <v>#N/A</v>
      </c>
      <c r="J1408" s="63" t="e">
        <f>VLOOKUP(K1408,Export6[#All],2,FALSE)</f>
        <v>#N/A</v>
      </c>
      <c r="K1408" s="32"/>
      <c r="L1408" s="33"/>
      <c r="M1408" s="67" t="e">
        <f t="shared" si="21"/>
        <v>#N/A</v>
      </c>
      <c r="N1408" s="61"/>
    </row>
    <row r="1409" spans="1:14" x14ac:dyDescent="0.2">
      <c r="A1409" s="32"/>
      <c r="B1409" s="45" t="e">
        <f>VLOOKUP($A1409,EVID_OSEVU!$A$1:$M$4972,2,FALSE)</f>
        <v>#N/A</v>
      </c>
      <c r="C1409" s="45" t="e">
        <f>VLOOKUP($A1409,EVID_OSEVU!$A$1:$M$4972,3,FALSE)</f>
        <v>#N/A</v>
      </c>
      <c r="D1409" s="45" t="e">
        <f>VLOOKUP($A1409,EVID_OSEVU!$A$1:$M$4972,4,FALSE)</f>
        <v>#N/A</v>
      </c>
      <c r="E1409" s="35"/>
      <c r="F1409" s="45" t="e">
        <f>VLOOKUP($A1409,EVID_OSEVU!$A$1:$M$4972,7,FALSE)</f>
        <v>#N/A</v>
      </c>
      <c r="G1409" s="45" t="e">
        <f>VLOOKUP($A1409,EVID_OSEVU!$A$1:$M$4972,8,FALSE)</f>
        <v>#N/A</v>
      </c>
      <c r="H1409" s="45" t="e">
        <f>VLOOKUP($A1409,EVID_OSEVU!$A$1:$M$4972,11,FALSE)</f>
        <v>#N/A</v>
      </c>
      <c r="I1409" s="58" t="e">
        <f>VLOOKUP($A1409,EVID_OSEVU!$A$1:$M$4972,11,FALSE)</f>
        <v>#N/A</v>
      </c>
      <c r="J1409" s="63" t="e">
        <f>VLOOKUP(K1409,Export6[#All],2,FALSE)</f>
        <v>#N/A</v>
      </c>
      <c r="K1409" s="32"/>
      <c r="L1409" s="33"/>
      <c r="M1409" s="67" t="e">
        <f t="shared" si="21"/>
        <v>#N/A</v>
      </c>
      <c r="N1409" s="61"/>
    </row>
    <row r="1410" spans="1:14" x14ac:dyDescent="0.2">
      <c r="A1410" s="32"/>
      <c r="B1410" s="45" t="e">
        <f>VLOOKUP($A1410,EVID_OSEVU!$A$1:$M$4972,2,FALSE)</f>
        <v>#N/A</v>
      </c>
      <c r="C1410" s="45" t="e">
        <f>VLOOKUP($A1410,EVID_OSEVU!$A$1:$M$4972,3,FALSE)</f>
        <v>#N/A</v>
      </c>
      <c r="D1410" s="45" t="e">
        <f>VLOOKUP($A1410,EVID_OSEVU!$A$1:$M$4972,4,FALSE)</f>
        <v>#N/A</v>
      </c>
      <c r="E1410" s="35"/>
      <c r="F1410" s="45" t="e">
        <f>VLOOKUP($A1410,EVID_OSEVU!$A$1:$M$4972,7,FALSE)</f>
        <v>#N/A</v>
      </c>
      <c r="G1410" s="45" t="e">
        <f>VLOOKUP($A1410,EVID_OSEVU!$A$1:$M$4972,8,FALSE)</f>
        <v>#N/A</v>
      </c>
      <c r="H1410" s="45" t="e">
        <f>VLOOKUP($A1410,EVID_OSEVU!$A$1:$M$4972,11,FALSE)</f>
        <v>#N/A</v>
      </c>
      <c r="I1410" s="58" t="e">
        <f>VLOOKUP($A1410,EVID_OSEVU!$A$1:$M$4972,11,FALSE)</f>
        <v>#N/A</v>
      </c>
      <c r="J1410" s="63" t="e">
        <f>VLOOKUP(K1410,Export6[#All],2,FALSE)</f>
        <v>#N/A</v>
      </c>
      <c r="K1410" s="32"/>
      <c r="L1410" s="33"/>
      <c r="M1410" s="67" t="e">
        <f t="shared" si="21"/>
        <v>#N/A</v>
      </c>
      <c r="N1410" s="61"/>
    </row>
    <row r="1411" spans="1:14" x14ac:dyDescent="0.2">
      <c r="A1411" s="32"/>
      <c r="B1411" s="45" t="e">
        <f>VLOOKUP($A1411,EVID_OSEVU!$A$1:$M$4972,2,FALSE)</f>
        <v>#N/A</v>
      </c>
      <c r="C1411" s="45" t="e">
        <f>VLOOKUP($A1411,EVID_OSEVU!$A$1:$M$4972,3,FALSE)</f>
        <v>#N/A</v>
      </c>
      <c r="D1411" s="45" t="e">
        <f>VLOOKUP($A1411,EVID_OSEVU!$A$1:$M$4972,4,FALSE)</f>
        <v>#N/A</v>
      </c>
      <c r="E1411" s="35"/>
      <c r="F1411" s="45" t="e">
        <f>VLOOKUP($A1411,EVID_OSEVU!$A$1:$M$4972,7,FALSE)</f>
        <v>#N/A</v>
      </c>
      <c r="G1411" s="45" t="e">
        <f>VLOOKUP($A1411,EVID_OSEVU!$A$1:$M$4972,8,FALSE)</f>
        <v>#N/A</v>
      </c>
      <c r="H1411" s="45" t="e">
        <f>VLOOKUP($A1411,EVID_OSEVU!$A$1:$M$4972,11,FALSE)</f>
        <v>#N/A</v>
      </c>
      <c r="I1411" s="58" t="e">
        <f>VLOOKUP($A1411,EVID_OSEVU!$A$1:$M$4972,11,FALSE)</f>
        <v>#N/A</v>
      </c>
      <c r="J1411" s="63" t="e">
        <f>VLOOKUP(K1411,Export6[#All],2,FALSE)</f>
        <v>#N/A</v>
      </c>
      <c r="K1411" s="32"/>
      <c r="L1411" s="33"/>
      <c r="M1411" s="67" t="e">
        <f t="shared" si="21"/>
        <v>#N/A</v>
      </c>
      <c r="N1411" s="61"/>
    </row>
    <row r="1412" spans="1:14" x14ac:dyDescent="0.2">
      <c r="A1412" s="32"/>
      <c r="B1412" s="45" t="e">
        <f>VLOOKUP($A1412,EVID_OSEVU!$A$1:$M$4972,2,FALSE)</f>
        <v>#N/A</v>
      </c>
      <c r="C1412" s="45" t="e">
        <f>VLOOKUP($A1412,EVID_OSEVU!$A$1:$M$4972,3,FALSE)</f>
        <v>#N/A</v>
      </c>
      <c r="D1412" s="45" t="e">
        <f>VLOOKUP($A1412,EVID_OSEVU!$A$1:$M$4972,4,FALSE)</f>
        <v>#N/A</v>
      </c>
      <c r="E1412" s="35"/>
      <c r="F1412" s="45" t="e">
        <f>VLOOKUP($A1412,EVID_OSEVU!$A$1:$M$4972,7,FALSE)</f>
        <v>#N/A</v>
      </c>
      <c r="G1412" s="45" t="e">
        <f>VLOOKUP($A1412,EVID_OSEVU!$A$1:$M$4972,8,FALSE)</f>
        <v>#N/A</v>
      </c>
      <c r="H1412" s="45" t="e">
        <f>VLOOKUP($A1412,EVID_OSEVU!$A$1:$M$4972,11,FALSE)</f>
        <v>#N/A</v>
      </c>
      <c r="I1412" s="58" t="e">
        <f>VLOOKUP($A1412,EVID_OSEVU!$A$1:$M$4972,11,FALSE)</f>
        <v>#N/A</v>
      </c>
      <c r="J1412" s="63" t="e">
        <f>VLOOKUP(K1412,Export6[#All],2,FALSE)</f>
        <v>#N/A</v>
      </c>
      <c r="K1412" s="32"/>
      <c r="L1412" s="33"/>
      <c r="M1412" s="67" t="e">
        <f t="shared" ref="M1412:M1475" si="22">L1412*I1412</f>
        <v>#N/A</v>
      </c>
      <c r="N1412" s="61"/>
    </row>
    <row r="1413" spans="1:14" x14ac:dyDescent="0.2">
      <c r="A1413" s="32"/>
      <c r="B1413" s="45" t="e">
        <f>VLOOKUP($A1413,EVID_OSEVU!$A$1:$M$4972,2,FALSE)</f>
        <v>#N/A</v>
      </c>
      <c r="C1413" s="45" t="e">
        <f>VLOOKUP($A1413,EVID_OSEVU!$A$1:$M$4972,3,FALSE)</f>
        <v>#N/A</v>
      </c>
      <c r="D1413" s="45" t="e">
        <f>VLOOKUP($A1413,EVID_OSEVU!$A$1:$M$4972,4,FALSE)</f>
        <v>#N/A</v>
      </c>
      <c r="E1413" s="35"/>
      <c r="F1413" s="45" t="e">
        <f>VLOOKUP($A1413,EVID_OSEVU!$A$1:$M$4972,7,FALSE)</f>
        <v>#N/A</v>
      </c>
      <c r="G1413" s="45" t="e">
        <f>VLOOKUP($A1413,EVID_OSEVU!$A$1:$M$4972,8,FALSE)</f>
        <v>#N/A</v>
      </c>
      <c r="H1413" s="45" t="e">
        <f>VLOOKUP($A1413,EVID_OSEVU!$A$1:$M$4972,11,FALSE)</f>
        <v>#N/A</v>
      </c>
      <c r="I1413" s="58" t="e">
        <f>VLOOKUP($A1413,EVID_OSEVU!$A$1:$M$4972,11,FALSE)</f>
        <v>#N/A</v>
      </c>
      <c r="J1413" s="63" t="e">
        <f>VLOOKUP(K1413,Export6[#All],2,FALSE)</f>
        <v>#N/A</v>
      </c>
      <c r="K1413" s="32"/>
      <c r="L1413" s="33"/>
      <c r="M1413" s="67" t="e">
        <f t="shared" si="22"/>
        <v>#N/A</v>
      </c>
      <c r="N1413" s="61"/>
    </row>
    <row r="1414" spans="1:14" x14ac:dyDescent="0.2">
      <c r="A1414" s="32"/>
      <c r="B1414" s="45" t="e">
        <f>VLOOKUP($A1414,EVID_OSEVU!$A$1:$M$4972,2,FALSE)</f>
        <v>#N/A</v>
      </c>
      <c r="C1414" s="45" t="e">
        <f>VLOOKUP($A1414,EVID_OSEVU!$A$1:$M$4972,3,FALSE)</f>
        <v>#N/A</v>
      </c>
      <c r="D1414" s="45" t="e">
        <f>VLOOKUP($A1414,EVID_OSEVU!$A$1:$M$4972,4,FALSE)</f>
        <v>#N/A</v>
      </c>
      <c r="E1414" s="35"/>
      <c r="F1414" s="45" t="e">
        <f>VLOOKUP($A1414,EVID_OSEVU!$A$1:$M$4972,7,FALSE)</f>
        <v>#N/A</v>
      </c>
      <c r="G1414" s="45" t="e">
        <f>VLOOKUP($A1414,EVID_OSEVU!$A$1:$M$4972,8,FALSE)</f>
        <v>#N/A</v>
      </c>
      <c r="H1414" s="45" t="e">
        <f>VLOOKUP($A1414,EVID_OSEVU!$A$1:$M$4972,11,FALSE)</f>
        <v>#N/A</v>
      </c>
      <c r="I1414" s="58" t="e">
        <f>VLOOKUP($A1414,EVID_OSEVU!$A$1:$M$4972,11,FALSE)</f>
        <v>#N/A</v>
      </c>
      <c r="J1414" s="63" t="e">
        <f>VLOOKUP(K1414,Export6[#All],2,FALSE)</f>
        <v>#N/A</v>
      </c>
      <c r="K1414" s="32"/>
      <c r="L1414" s="33"/>
      <c r="M1414" s="67" t="e">
        <f t="shared" si="22"/>
        <v>#N/A</v>
      </c>
      <c r="N1414" s="61"/>
    </row>
    <row r="1415" spans="1:14" x14ac:dyDescent="0.2">
      <c r="A1415" s="32"/>
      <c r="B1415" s="45" t="e">
        <f>VLOOKUP($A1415,EVID_OSEVU!$A$1:$M$4972,2,FALSE)</f>
        <v>#N/A</v>
      </c>
      <c r="C1415" s="45" t="e">
        <f>VLOOKUP($A1415,EVID_OSEVU!$A$1:$M$4972,3,FALSE)</f>
        <v>#N/A</v>
      </c>
      <c r="D1415" s="45" t="e">
        <f>VLOOKUP($A1415,EVID_OSEVU!$A$1:$M$4972,4,FALSE)</f>
        <v>#N/A</v>
      </c>
      <c r="E1415" s="35"/>
      <c r="F1415" s="45" t="e">
        <f>VLOOKUP($A1415,EVID_OSEVU!$A$1:$M$4972,7,FALSE)</f>
        <v>#N/A</v>
      </c>
      <c r="G1415" s="45" t="e">
        <f>VLOOKUP($A1415,EVID_OSEVU!$A$1:$M$4972,8,FALSE)</f>
        <v>#N/A</v>
      </c>
      <c r="H1415" s="45" t="e">
        <f>VLOOKUP($A1415,EVID_OSEVU!$A$1:$M$4972,11,FALSE)</f>
        <v>#N/A</v>
      </c>
      <c r="I1415" s="58" t="e">
        <f>VLOOKUP($A1415,EVID_OSEVU!$A$1:$M$4972,11,FALSE)</f>
        <v>#N/A</v>
      </c>
      <c r="J1415" s="63" t="e">
        <f>VLOOKUP(K1415,Export6[#All],2,FALSE)</f>
        <v>#N/A</v>
      </c>
      <c r="K1415" s="32"/>
      <c r="L1415" s="33"/>
      <c r="M1415" s="67" t="e">
        <f t="shared" si="22"/>
        <v>#N/A</v>
      </c>
      <c r="N1415" s="61"/>
    </row>
    <row r="1416" spans="1:14" x14ac:dyDescent="0.2">
      <c r="A1416" s="32"/>
      <c r="B1416" s="45" t="e">
        <f>VLOOKUP($A1416,EVID_OSEVU!$A$1:$M$4972,2,FALSE)</f>
        <v>#N/A</v>
      </c>
      <c r="C1416" s="45" t="e">
        <f>VLOOKUP($A1416,EVID_OSEVU!$A$1:$M$4972,3,FALSE)</f>
        <v>#N/A</v>
      </c>
      <c r="D1416" s="45" t="e">
        <f>VLOOKUP($A1416,EVID_OSEVU!$A$1:$M$4972,4,FALSE)</f>
        <v>#N/A</v>
      </c>
      <c r="E1416" s="35"/>
      <c r="F1416" s="45" t="e">
        <f>VLOOKUP($A1416,EVID_OSEVU!$A$1:$M$4972,7,FALSE)</f>
        <v>#N/A</v>
      </c>
      <c r="G1416" s="45" t="e">
        <f>VLOOKUP($A1416,EVID_OSEVU!$A$1:$M$4972,8,FALSE)</f>
        <v>#N/A</v>
      </c>
      <c r="H1416" s="45" t="e">
        <f>VLOOKUP($A1416,EVID_OSEVU!$A$1:$M$4972,11,FALSE)</f>
        <v>#N/A</v>
      </c>
      <c r="I1416" s="58" t="e">
        <f>VLOOKUP($A1416,EVID_OSEVU!$A$1:$M$4972,11,FALSE)</f>
        <v>#N/A</v>
      </c>
      <c r="J1416" s="63" t="e">
        <f>VLOOKUP(K1416,Export6[#All],2,FALSE)</f>
        <v>#N/A</v>
      </c>
      <c r="K1416" s="32"/>
      <c r="L1416" s="33"/>
      <c r="M1416" s="67" t="e">
        <f t="shared" si="22"/>
        <v>#N/A</v>
      </c>
      <c r="N1416" s="61"/>
    </row>
    <row r="1417" spans="1:14" x14ac:dyDescent="0.2">
      <c r="A1417" s="32"/>
      <c r="B1417" s="45" t="e">
        <f>VLOOKUP($A1417,EVID_OSEVU!$A$1:$M$4972,2,FALSE)</f>
        <v>#N/A</v>
      </c>
      <c r="C1417" s="45" t="e">
        <f>VLOOKUP($A1417,EVID_OSEVU!$A$1:$M$4972,3,FALSE)</f>
        <v>#N/A</v>
      </c>
      <c r="D1417" s="45" t="e">
        <f>VLOOKUP($A1417,EVID_OSEVU!$A$1:$M$4972,4,FALSE)</f>
        <v>#N/A</v>
      </c>
      <c r="E1417" s="35"/>
      <c r="F1417" s="45" t="e">
        <f>VLOOKUP($A1417,EVID_OSEVU!$A$1:$M$4972,7,FALSE)</f>
        <v>#N/A</v>
      </c>
      <c r="G1417" s="45" t="e">
        <f>VLOOKUP($A1417,EVID_OSEVU!$A$1:$M$4972,8,FALSE)</f>
        <v>#N/A</v>
      </c>
      <c r="H1417" s="45" t="e">
        <f>VLOOKUP($A1417,EVID_OSEVU!$A$1:$M$4972,11,FALSE)</f>
        <v>#N/A</v>
      </c>
      <c r="I1417" s="58" t="e">
        <f>VLOOKUP($A1417,EVID_OSEVU!$A$1:$M$4972,11,FALSE)</f>
        <v>#N/A</v>
      </c>
      <c r="J1417" s="63" t="e">
        <f>VLOOKUP(K1417,Export6[#All],2,FALSE)</f>
        <v>#N/A</v>
      </c>
      <c r="K1417" s="32"/>
      <c r="L1417" s="33"/>
      <c r="M1417" s="67" t="e">
        <f t="shared" si="22"/>
        <v>#N/A</v>
      </c>
      <c r="N1417" s="61"/>
    </row>
    <row r="1418" spans="1:14" x14ac:dyDescent="0.2">
      <c r="A1418" s="32"/>
      <c r="B1418" s="45" t="e">
        <f>VLOOKUP($A1418,EVID_OSEVU!$A$1:$M$4972,2,FALSE)</f>
        <v>#N/A</v>
      </c>
      <c r="C1418" s="45" t="e">
        <f>VLOOKUP($A1418,EVID_OSEVU!$A$1:$M$4972,3,FALSE)</f>
        <v>#N/A</v>
      </c>
      <c r="D1418" s="45" t="e">
        <f>VLOOKUP($A1418,EVID_OSEVU!$A$1:$M$4972,4,FALSE)</f>
        <v>#N/A</v>
      </c>
      <c r="E1418" s="35"/>
      <c r="F1418" s="45" t="e">
        <f>VLOOKUP($A1418,EVID_OSEVU!$A$1:$M$4972,7,FALSE)</f>
        <v>#N/A</v>
      </c>
      <c r="G1418" s="45" t="e">
        <f>VLOOKUP($A1418,EVID_OSEVU!$A$1:$M$4972,8,FALSE)</f>
        <v>#N/A</v>
      </c>
      <c r="H1418" s="45" t="e">
        <f>VLOOKUP($A1418,EVID_OSEVU!$A$1:$M$4972,11,FALSE)</f>
        <v>#N/A</v>
      </c>
      <c r="I1418" s="58" t="e">
        <f>VLOOKUP($A1418,EVID_OSEVU!$A$1:$M$4972,11,FALSE)</f>
        <v>#N/A</v>
      </c>
      <c r="J1418" s="63" t="e">
        <f>VLOOKUP(K1418,Export6[#All],2,FALSE)</f>
        <v>#N/A</v>
      </c>
      <c r="K1418" s="32"/>
      <c r="L1418" s="33"/>
      <c r="M1418" s="67" t="e">
        <f t="shared" si="22"/>
        <v>#N/A</v>
      </c>
      <c r="N1418" s="61"/>
    </row>
    <row r="1419" spans="1:14" x14ac:dyDescent="0.2">
      <c r="A1419" s="32"/>
      <c r="B1419" s="45" t="e">
        <f>VLOOKUP($A1419,EVID_OSEVU!$A$1:$M$4972,2,FALSE)</f>
        <v>#N/A</v>
      </c>
      <c r="C1419" s="45" t="e">
        <f>VLOOKUP($A1419,EVID_OSEVU!$A$1:$M$4972,3,FALSE)</f>
        <v>#N/A</v>
      </c>
      <c r="D1419" s="45" t="e">
        <f>VLOOKUP($A1419,EVID_OSEVU!$A$1:$M$4972,4,FALSE)</f>
        <v>#N/A</v>
      </c>
      <c r="E1419" s="35"/>
      <c r="F1419" s="45" t="e">
        <f>VLOOKUP($A1419,EVID_OSEVU!$A$1:$M$4972,7,FALSE)</f>
        <v>#N/A</v>
      </c>
      <c r="G1419" s="45" t="e">
        <f>VLOOKUP($A1419,EVID_OSEVU!$A$1:$M$4972,8,FALSE)</f>
        <v>#N/A</v>
      </c>
      <c r="H1419" s="45" t="e">
        <f>VLOOKUP($A1419,EVID_OSEVU!$A$1:$M$4972,11,FALSE)</f>
        <v>#N/A</v>
      </c>
      <c r="I1419" s="58" t="e">
        <f>VLOOKUP($A1419,EVID_OSEVU!$A$1:$M$4972,11,FALSE)</f>
        <v>#N/A</v>
      </c>
      <c r="J1419" s="63" t="e">
        <f>VLOOKUP(K1419,Export6[#All],2,FALSE)</f>
        <v>#N/A</v>
      </c>
      <c r="K1419" s="32"/>
      <c r="L1419" s="33"/>
      <c r="M1419" s="67" t="e">
        <f t="shared" si="22"/>
        <v>#N/A</v>
      </c>
      <c r="N1419" s="61"/>
    </row>
    <row r="1420" spans="1:14" x14ac:dyDescent="0.2">
      <c r="A1420" s="32"/>
      <c r="B1420" s="45" t="e">
        <f>VLOOKUP($A1420,EVID_OSEVU!$A$1:$M$4972,2,FALSE)</f>
        <v>#N/A</v>
      </c>
      <c r="C1420" s="45" t="e">
        <f>VLOOKUP($A1420,EVID_OSEVU!$A$1:$M$4972,3,FALSE)</f>
        <v>#N/A</v>
      </c>
      <c r="D1420" s="45" t="e">
        <f>VLOOKUP($A1420,EVID_OSEVU!$A$1:$M$4972,4,FALSE)</f>
        <v>#N/A</v>
      </c>
      <c r="E1420" s="35"/>
      <c r="F1420" s="45" t="e">
        <f>VLOOKUP($A1420,EVID_OSEVU!$A$1:$M$4972,7,FALSE)</f>
        <v>#N/A</v>
      </c>
      <c r="G1420" s="45" t="e">
        <f>VLOOKUP($A1420,EVID_OSEVU!$A$1:$M$4972,8,FALSE)</f>
        <v>#N/A</v>
      </c>
      <c r="H1420" s="45" t="e">
        <f>VLOOKUP($A1420,EVID_OSEVU!$A$1:$M$4972,11,FALSE)</f>
        <v>#N/A</v>
      </c>
      <c r="I1420" s="58" t="e">
        <f>VLOOKUP($A1420,EVID_OSEVU!$A$1:$M$4972,11,FALSE)</f>
        <v>#N/A</v>
      </c>
      <c r="J1420" s="63" t="e">
        <f>VLOOKUP(K1420,Export6[#All],2,FALSE)</f>
        <v>#N/A</v>
      </c>
      <c r="K1420" s="32"/>
      <c r="L1420" s="33"/>
      <c r="M1420" s="67" t="e">
        <f t="shared" si="22"/>
        <v>#N/A</v>
      </c>
      <c r="N1420" s="61"/>
    </row>
    <row r="1421" spans="1:14" x14ac:dyDescent="0.2">
      <c r="A1421" s="32"/>
      <c r="B1421" s="45" t="e">
        <f>VLOOKUP($A1421,EVID_OSEVU!$A$1:$M$4972,2,FALSE)</f>
        <v>#N/A</v>
      </c>
      <c r="C1421" s="45" t="e">
        <f>VLOOKUP($A1421,EVID_OSEVU!$A$1:$M$4972,3,FALSE)</f>
        <v>#N/A</v>
      </c>
      <c r="D1421" s="45" t="e">
        <f>VLOOKUP($A1421,EVID_OSEVU!$A$1:$M$4972,4,FALSE)</f>
        <v>#N/A</v>
      </c>
      <c r="E1421" s="35"/>
      <c r="F1421" s="45" t="e">
        <f>VLOOKUP($A1421,EVID_OSEVU!$A$1:$M$4972,7,FALSE)</f>
        <v>#N/A</v>
      </c>
      <c r="G1421" s="45" t="e">
        <f>VLOOKUP($A1421,EVID_OSEVU!$A$1:$M$4972,8,FALSE)</f>
        <v>#N/A</v>
      </c>
      <c r="H1421" s="45" t="e">
        <f>VLOOKUP($A1421,EVID_OSEVU!$A$1:$M$4972,11,FALSE)</f>
        <v>#N/A</v>
      </c>
      <c r="I1421" s="58" t="e">
        <f>VLOOKUP($A1421,EVID_OSEVU!$A$1:$M$4972,11,FALSE)</f>
        <v>#N/A</v>
      </c>
      <c r="J1421" s="63" t="e">
        <f>VLOOKUP(K1421,Export6[#All],2,FALSE)</f>
        <v>#N/A</v>
      </c>
      <c r="K1421" s="32"/>
      <c r="L1421" s="33"/>
      <c r="M1421" s="67" t="e">
        <f t="shared" si="22"/>
        <v>#N/A</v>
      </c>
      <c r="N1421" s="61"/>
    </row>
    <row r="1422" spans="1:14" x14ac:dyDescent="0.2">
      <c r="A1422" s="32"/>
      <c r="B1422" s="45" t="e">
        <f>VLOOKUP($A1422,EVID_OSEVU!$A$1:$M$4972,2,FALSE)</f>
        <v>#N/A</v>
      </c>
      <c r="C1422" s="45" t="e">
        <f>VLOOKUP($A1422,EVID_OSEVU!$A$1:$M$4972,3,FALSE)</f>
        <v>#N/A</v>
      </c>
      <c r="D1422" s="45" t="e">
        <f>VLOOKUP($A1422,EVID_OSEVU!$A$1:$M$4972,4,FALSE)</f>
        <v>#N/A</v>
      </c>
      <c r="E1422" s="35"/>
      <c r="F1422" s="45" t="e">
        <f>VLOOKUP($A1422,EVID_OSEVU!$A$1:$M$4972,7,FALSE)</f>
        <v>#N/A</v>
      </c>
      <c r="G1422" s="45" t="e">
        <f>VLOOKUP($A1422,EVID_OSEVU!$A$1:$M$4972,8,FALSE)</f>
        <v>#N/A</v>
      </c>
      <c r="H1422" s="45" t="e">
        <f>VLOOKUP($A1422,EVID_OSEVU!$A$1:$M$4972,11,FALSE)</f>
        <v>#N/A</v>
      </c>
      <c r="I1422" s="58" t="e">
        <f>VLOOKUP($A1422,EVID_OSEVU!$A$1:$M$4972,11,FALSE)</f>
        <v>#N/A</v>
      </c>
      <c r="J1422" s="63" t="e">
        <f>VLOOKUP(K1422,Export6[#All],2,FALSE)</f>
        <v>#N/A</v>
      </c>
      <c r="K1422" s="32"/>
      <c r="L1422" s="33"/>
      <c r="M1422" s="67" t="e">
        <f t="shared" si="22"/>
        <v>#N/A</v>
      </c>
      <c r="N1422" s="61"/>
    </row>
    <row r="1423" spans="1:14" x14ac:dyDescent="0.2">
      <c r="A1423" s="32"/>
      <c r="B1423" s="45" t="e">
        <f>VLOOKUP($A1423,EVID_OSEVU!$A$1:$M$4972,2,FALSE)</f>
        <v>#N/A</v>
      </c>
      <c r="C1423" s="45" t="e">
        <f>VLOOKUP($A1423,EVID_OSEVU!$A$1:$M$4972,3,FALSE)</f>
        <v>#N/A</v>
      </c>
      <c r="D1423" s="45" t="e">
        <f>VLOOKUP($A1423,EVID_OSEVU!$A$1:$M$4972,4,FALSE)</f>
        <v>#N/A</v>
      </c>
      <c r="E1423" s="35"/>
      <c r="F1423" s="45" t="e">
        <f>VLOOKUP($A1423,EVID_OSEVU!$A$1:$M$4972,7,FALSE)</f>
        <v>#N/A</v>
      </c>
      <c r="G1423" s="45" t="e">
        <f>VLOOKUP($A1423,EVID_OSEVU!$A$1:$M$4972,8,FALSE)</f>
        <v>#N/A</v>
      </c>
      <c r="H1423" s="45" t="e">
        <f>VLOOKUP($A1423,EVID_OSEVU!$A$1:$M$4972,11,FALSE)</f>
        <v>#N/A</v>
      </c>
      <c r="I1423" s="58" t="e">
        <f>VLOOKUP($A1423,EVID_OSEVU!$A$1:$M$4972,11,FALSE)</f>
        <v>#N/A</v>
      </c>
      <c r="J1423" s="63" t="e">
        <f>VLOOKUP(K1423,Export6[#All],2,FALSE)</f>
        <v>#N/A</v>
      </c>
      <c r="K1423" s="32"/>
      <c r="L1423" s="33"/>
      <c r="M1423" s="67" t="e">
        <f t="shared" si="22"/>
        <v>#N/A</v>
      </c>
      <c r="N1423" s="61"/>
    </row>
    <row r="1424" spans="1:14" x14ac:dyDescent="0.2">
      <c r="A1424" s="32"/>
      <c r="B1424" s="45" t="e">
        <f>VLOOKUP($A1424,EVID_OSEVU!$A$1:$M$4972,2,FALSE)</f>
        <v>#N/A</v>
      </c>
      <c r="C1424" s="45" t="e">
        <f>VLOOKUP($A1424,EVID_OSEVU!$A$1:$M$4972,3,FALSE)</f>
        <v>#N/A</v>
      </c>
      <c r="D1424" s="45" t="e">
        <f>VLOOKUP($A1424,EVID_OSEVU!$A$1:$M$4972,4,FALSE)</f>
        <v>#N/A</v>
      </c>
      <c r="E1424" s="35"/>
      <c r="F1424" s="45" t="e">
        <f>VLOOKUP($A1424,EVID_OSEVU!$A$1:$M$4972,7,FALSE)</f>
        <v>#N/A</v>
      </c>
      <c r="G1424" s="45" t="e">
        <f>VLOOKUP($A1424,EVID_OSEVU!$A$1:$M$4972,8,FALSE)</f>
        <v>#N/A</v>
      </c>
      <c r="H1424" s="45" t="e">
        <f>VLOOKUP($A1424,EVID_OSEVU!$A$1:$M$4972,11,FALSE)</f>
        <v>#N/A</v>
      </c>
      <c r="I1424" s="58" t="e">
        <f>VLOOKUP($A1424,EVID_OSEVU!$A$1:$M$4972,11,FALSE)</f>
        <v>#N/A</v>
      </c>
      <c r="J1424" s="63" t="e">
        <f>VLOOKUP(K1424,Export6[#All],2,FALSE)</f>
        <v>#N/A</v>
      </c>
      <c r="K1424" s="32"/>
      <c r="L1424" s="33"/>
      <c r="M1424" s="67" t="e">
        <f t="shared" si="22"/>
        <v>#N/A</v>
      </c>
      <c r="N1424" s="61"/>
    </row>
    <row r="1425" spans="1:14" x14ac:dyDescent="0.2">
      <c r="A1425" s="32"/>
      <c r="B1425" s="45" t="e">
        <f>VLOOKUP($A1425,EVID_OSEVU!$A$1:$M$4972,2,FALSE)</f>
        <v>#N/A</v>
      </c>
      <c r="C1425" s="45" t="e">
        <f>VLOOKUP($A1425,EVID_OSEVU!$A$1:$M$4972,3,FALSE)</f>
        <v>#N/A</v>
      </c>
      <c r="D1425" s="45" t="e">
        <f>VLOOKUP($A1425,EVID_OSEVU!$A$1:$M$4972,4,FALSE)</f>
        <v>#N/A</v>
      </c>
      <c r="E1425" s="35"/>
      <c r="F1425" s="45" t="e">
        <f>VLOOKUP($A1425,EVID_OSEVU!$A$1:$M$4972,7,FALSE)</f>
        <v>#N/A</v>
      </c>
      <c r="G1425" s="45" t="e">
        <f>VLOOKUP($A1425,EVID_OSEVU!$A$1:$M$4972,8,FALSE)</f>
        <v>#N/A</v>
      </c>
      <c r="H1425" s="45" t="e">
        <f>VLOOKUP($A1425,EVID_OSEVU!$A$1:$M$4972,11,FALSE)</f>
        <v>#N/A</v>
      </c>
      <c r="I1425" s="58" t="e">
        <f>VLOOKUP($A1425,EVID_OSEVU!$A$1:$M$4972,11,FALSE)</f>
        <v>#N/A</v>
      </c>
      <c r="J1425" s="63" t="e">
        <f>VLOOKUP(K1425,Export6[#All],2,FALSE)</f>
        <v>#N/A</v>
      </c>
      <c r="K1425" s="32"/>
      <c r="L1425" s="33"/>
      <c r="M1425" s="67" t="e">
        <f t="shared" si="22"/>
        <v>#N/A</v>
      </c>
      <c r="N1425" s="61"/>
    </row>
    <row r="1426" spans="1:14" x14ac:dyDescent="0.2">
      <c r="A1426" s="32"/>
      <c r="B1426" s="45" t="e">
        <f>VLOOKUP($A1426,EVID_OSEVU!$A$1:$M$4972,2,FALSE)</f>
        <v>#N/A</v>
      </c>
      <c r="C1426" s="45" t="e">
        <f>VLOOKUP($A1426,EVID_OSEVU!$A$1:$M$4972,3,FALSE)</f>
        <v>#N/A</v>
      </c>
      <c r="D1426" s="45" t="e">
        <f>VLOOKUP($A1426,EVID_OSEVU!$A$1:$M$4972,4,FALSE)</f>
        <v>#N/A</v>
      </c>
      <c r="E1426" s="35"/>
      <c r="F1426" s="45" t="e">
        <f>VLOOKUP($A1426,EVID_OSEVU!$A$1:$M$4972,7,FALSE)</f>
        <v>#N/A</v>
      </c>
      <c r="G1426" s="45" t="e">
        <f>VLOOKUP($A1426,EVID_OSEVU!$A$1:$M$4972,8,FALSE)</f>
        <v>#N/A</v>
      </c>
      <c r="H1426" s="45" t="e">
        <f>VLOOKUP($A1426,EVID_OSEVU!$A$1:$M$4972,11,FALSE)</f>
        <v>#N/A</v>
      </c>
      <c r="I1426" s="58" t="e">
        <f>VLOOKUP($A1426,EVID_OSEVU!$A$1:$M$4972,11,FALSE)</f>
        <v>#N/A</v>
      </c>
      <c r="J1426" s="63" t="e">
        <f>VLOOKUP(K1426,Export6[#All],2,FALSE)</f>
        <v>#N/A</v>
      </c>
      <c r="K1426" s="32"/>
      <c r="L1426" s="33"/>
      <c r="M1426" s="67" t="e">
        <f t="shared" si="22"/>
        <v>#N/A</v>
      </c>
      <c r="N1426" s="61"/>
    </row>
    <row r="1427" spans="1:14" x14ac:dyDescent="0.2">
      <c r="A1427" s="32"/>
      <c r="B1427" s="45" t="e">
        <f>VLOOKUP($A1427,EVID_OSEVU!$A$1:$M$4972,2,FALSE)</f>
        <v>#N/A</v>
      </c>
      <c r="C1427" s="45" t="e">
        <f>VLOOKUP($A1427,EVID_OSEVU!$A$1:$M$4972,3,FALSE)</f>
        <v>#N/A</v>
      </c>
      <c r="D1427" s="45" t="e">
        <f>VLOOKUP($A1427,EVID_OSEVU!$A$1:$M$4972,4,FALSE)</f>
        <v>#N/A</v>
      </c>
      <c r="E1427" s="35"/>
      <c r="F1427" s="45" t="e">
        <f>VLOOKUP($A1427,EVID_OSEVU!$A$1:$M$4972,7,FALSE)</f>
        <v>#N/A</v>
      </c>
      <c r="G1427" s="45" t="e">
        <f>VLOOKUP($A1427,EVID_OSEVU!$A$1:$M$4972,8,FALSE)</f>
        <v>#N/A</v>
      </c>
      <c r="H1427" s="45" t="e">
        <f>VLOOKUP($A1427,EVID_OSEVU!$A$1:$M$4972,11,FALSE)</f>
        <v>#N/A</v>
      </c>
      <c r="I1427" s="58" t="e">
        <f>VLOOKUP($A1427,EVID_OSEVU!$A$1:$M$4972,11,FALSE)</f>
        <v>#N/A</v>
      </c>
      <c r="J1427" s="63" t="e">
        <f>VLOOKUP(K1427,Export6[#All],2,FALSE)</f>
        <v>#N/A</v>
      </c>
      <c r="K1427" s="32"/>
      <c r="L1427" s="33"/>
      <c r="M1427" s="67" t="e">
        <f t="shared" si="22"/>
        <v>#N/A</v>
      </c>
      <c r="N1427" s="61"/>
    </row>
    <row r="1428" spans="1:14" x14ac:dyDescent="0.2">
      <c r="A1428" s="32"/>
      <c r="B1428" s="45" t="e">
        <f>VLOOKUP($A1428,EVID_OSEVU!$A$1:$M$4972,2,FALSE)</f>
        <v>#N/A</v>
      </c>
      <c r="C1428" s="45" t="e">
        <f>VLOOKUP($A1428,EVID_OSEVU!$A$1:$M$4972,3,FALSE)</f>
        <v>#N/A</v>
      </c>
      <c r="D1428" s="45" t="e">
        <f>VLOOKUP($A1428,EVID_OSEVU!$A$1:$M$4972,4,FALSE)</f>
        <v>#N/A</v>
      </c>
      <c r="E1428" s="35"/>
      <c r="F1428" s="45" t="e">
        <f>VLOOKUP($A1428,EVID_OSEVU!$A$1:$M$4972,7,FALSE)</f>
        <v>#N/A</v>
      </c>
      <c r="G1428" s="45" t="e">
        <f>VLOOKUP($A1428,EVID_OSEVU!$A$1:$M$4972,8,FALSE)</f>
        <v>#N/A</v>
      </c>
      <c r="H1428" s="45" t="e">
        <f>VLOOKUP($A1428,EVID_OSEVU!$A$1:$M$4972,11,FALSE)</f>
        <v>#N/A</v>
      </c>
      <c r="I1428" s="58" t="e">
        <f>VLOOKUP($A1428,EVID_OSEVU!$A$1:$M$4972,11,FALSE)</f>
        <v>#N/A</v>
      </c>
      <c r="J1428" s="63" t="e">
        <f>VLOOKUP(K1428,Export6[#All],2,FALSE)</f>
        <v>#N/A</v>
      </c>
      <c r="K1428" s="32"/>
      <c r="L1428" s="33"/>
      <c r="M1428" s="67" t="e">
        <f t="shared" si="22"/>
        <v>#N/A</v>
      </c>
      <c r="N1428" s="61"/>
    </row>
    <row r="1429" spans="1:14" x14ac:dyDescent="0.2">
      <c r="A1429" s="32"/>
      <c r="B1429" s="45" t="e">
        <f>VLOOKUP($A1429,EVID_OSEVU!$A$1:$M$4972,2,FALSE)</f>
        <v>#N/A</v>
      </c>
      <c r="C1429" s="45" t="e">
        <f>VLOOKUP($A1429,EVID_OSEVU!$A$1:$M$4972,3,FALSE)</f>
        <v>#N/A</v>
      </c>
      <c r="D1429" s="45" t="e">
        <f>VLOOKUP($A1429,EVID_OSEVU!$A$1:$M$4972,4,FALSE)</f>
        <v>#N/A</v>
      </c>
      <c r="E1429" s="35"/>
      <c r="F1429" s="45" t="e">
        <f>VLOOKUP($A1429,EVID_OSEVU!$A$1:$M$4972,7,FALSE)</f>
        <v>#N/A</v>
      </c>
      <c r="G1429" s="45" t="e">
        <f>VLOOKUP($A1429,EVID_OSEVU!$A$1:$M$4972,8,FALSE)</f>
        <v>#N/A</v>
      </c>
      <c r="H1429" s="45" t="e">
        <f>VLOOKUP($A1429,EVID_OSEVU!$A$1:$M$4972,11,FALSE)</f>
        <v>#N/A</v>
      </c>
      <c r="I1429" s="58" t="e">
        <f>VLOOKUP($A1429,EVID_OSEVU!$A$1:$M$4972,11,FALSE)</f>
        <v>#N/A</v>
      </c>
      <c r="J1429" s="63" t="e">
        <f>VLOOKUP(K1429,Export6[#All],2,FALSE)</f>
        <v>#N/A</v>
      </c>
      <c r="K1429" s="32"/>
      <c r="L1429" s="33"/>
      <c r="M1429" s="67" t="e">
        <f t="shared" si="22"/>
        <v>#N/A</v>
      </c>
      <c r="N1429" s="61"/>
    </row>
    <row r="1430" spans="1:14" x14ac:dyDescent="0.2">
      <c r="A1430" s="32"/>
      <c r="B1430" s="45" t="e">
        <f>VLOOKUP($A1430,EVID_OSEVU!$A$1:$M$4972,2,FALSE)</f>
        <v>#N/A</v>
      </c>
      <c r="C1430" s="45" t="e">
        <f>VLOOKUP($A1430,EVID_OSEVU!$A$1:$M$4972,3,FALSE)</f>
        <v>#N/A</v>
      </c>
      <c r="D1430" s="45" t="e">
        <f>VLOOKUP($A1430,EVID_OSEVU!$A$1:$M$4972,4,FALSE)</f>
        <v>#N/A</v>
      </c>
      <c r="E1430" s="35"/>
      <c r="F1430" s="45" t="e">
        <f>VLOOKUP($A1430,EVID_OSEVU!$A$1:$M$4972,7,FALSE)</f>
        <v>#N/A</v>
      </c>
      <c r="G1430" s="45" t="e">
        <f>VLOOKUP($A1430,EVID_OSEVU!$A$1:$M$4972,8,FALSE)</f>
        <v>#N/A</v>
      </c>
      <c r="H1430" s="45" t="e">
        <f>VLOOKUP($A1430,EVID_OSEVU!$A$1:$M$4972,11,FALSE)</f>
        <v>#N/A</v>
      </c>
      <c r="I1430" s="58" t="e">
        <f>VLOOKUP($A1430,EVID_OSEVU!$A$1:$M$4972,11,FALSE)</f>
        <v>#N/A</v>
      </c>
      <c r="J1430" s="63" t="e">
        <f>VLOOKUP(K1430,Export6[#All],2,FALSE)</f>
        <v>#N/A</v>
      </c>
      <c r="K1430" s="32"/>
      <c r="L1430" s="33"/>
      <c r="M1430" s="67" t="e">
        <f t="shared" si="22"/>
        <v>#N/A</v>
      </c>
      <c r="N1430" s="61"/>
    </row>
    <row r="1431" spans="1:14" x14ac:dyDescent="0.2">
      <c r="A1431" s="32"/>
      <c r="B1431" s="45" t="e">
        <f>VLOOKUP($A1431,EVID_OSEVU!$A$1:$M$4972,2,FALSE)</f>
        <v>#N/A</v>
      </c>
      <c r="C1431" s="45" t="e">
        <f>VLOOKUP($A1431,EVID_OSEVU!$A$1:$M$4972,3,FALSE)</f>
        <v>#N/A</v>
      </c>
      <c r="D1431" s="45" t="e">
        <f>VLOOKUP($A1431,EVID_OSEVU!$A$1:$M$4972,4,FALSE)</f>
        <v>#N/A</v>
      </c>
      <c r="E1431" s="35"/>
      <c r="F1431" s="45" t="e">
        <f>VLOOKUP($A1431,EVID_OSEVU!$A$1:$M$4972,7,FALSE)</f>
        <v>#N/A</v>
      </c>
      <c r="G1431" s="45" t="e">
        <f>VLOOKUP($A1431,EVID_OSEVU!$A$1:$M$4972,8,FALSE)</f>
        <v>#N/A</v>
      </c>
      <c r="H1431" s="45" t="e">
        <f>VLOOKUP($A1431,EVID_OSEVU!$A$1:$M$4972,11,FALSE)</f>
        <v>#N/A</v>
      </c>
      <c r="I1431" s="58" t="e">
        <f>VLOOKUP($A1431,EVID_OSEVU!$A$1:$M$4972,11,FALSE)</f>
        <v>#N/A</v>
      </c>
      <c r="J1431" s="63" t="e">
        <f>VLOOKUP(K1431,Export6[#All],2,FALSE)</f>
        <v>#N/A</v>
      </c>
      <c r="K1431" s="32"/>
      <c r="L1431" s="33"/>
      <c r="M1431" s="67" t="e">
        <f t="shared" si="22"/>
        <v>#N/A</v>
      </c>
      <c r="N1431" s="61"/>
    </row>
    <row r="1432" spans="1:14" x14ac:dyDescent="0.2">
      <c r="A1432" s="32"/>
      <c r="B1432" s="45" t="e">
        <f>VLOOKUP($A1432,EVID_OSEVU!$A$1:$M$4972,2,FALSE)</f>
        <v>#N/A</v>
      </c>
      <c r="C1432" s="45" t="e">
        <f>VLOOKUP($A1432,EVID_OSEVU!$A$1:$M$4972,3,FALSE)</f>
        <v>#N/A</v>
      </c>
      <c r="D1432" s="45" t="e">
        <f>VLOOKUP($A1432,EVID_OSEVU!$A$1:$M$4972,4,FALSE)</f>
        <v>#N/A</v>
      </c>
      <c r="E1432" s="35"/>
      <c r="F1432" s="45" t="e">
        <f>VLOOKUP($A1432,EVID_OSEVU!$A$1:$M$4972,7,FALSE)</f>
        <v>#N/A</v>
      </c>
      <c r="G1432" s="45" t="e">
        <f>VLOOKUP($A1432,EVID_OSEVU!$A$1:$M$4972,8,FALSE)</f>
        <v>#N/A</v>
      </c>
      <c r="H1432" s="45" t="e">
        <f>VLOOKUP($A1432,EVID_OSEVU!$A$1:$M$4972,11,FALSE)</f>
        <v>#N/A</v>
      </c>
      <c r="I1432" s="58" t="e">
        <f>VLOOKUP($A1432,EVID_OSEVU!$A$1:$M$4972,11,FALSE)</f>
        <v>#N/A</v>
      </c>
      <c r="J1432" s="63" t="e">
        <f>VLOOKUP(K1432,Export6[#All],2,FALSE)</f>
        <v>#N/A</v>
      </c>
      <c r="K1432" s="32"/>
      <c r="L1432" s="33"/>
      <c r="M1432" s="67" t="e">
        <f t="shared" si="22"/>
        <v>#N/A</v>
      </c>
      <c r="N1432" s="61"/>
    </row>
    <row r="1433" spans="1:14" x14ac:dyDescent="0.2">
      <c r="A1433" s="32"/>
      <c r="B1433" s="45" t="e">
        <f>VLOOKUP($A1433,EVID_OSEVU!$A$1:$M$4972,2,FALSE)</f>
        <v>#N/A</v>
      </c>
      <c r="C1433" s="45" t="e">
        <f>VLOOKUP($A1433,EVID_OSEVU!$A$1:$M$4972,3,FALSE)</f>
        <v>#N/A</v>
      </c>
      <c r="D1433" s="45" t="e">
        <f>VLOOKUP($A1433,EVID_OSEVU!$A$1:$M$4972,4,FALSE)</f>
        <v>#N/A</v>
      </c>
      <c r="E1433" s="35"/>
      <c r="F1433" s="45" t="e">
        <f>VLOOKUP($A1433,EVID_OSEVU!$A$1:$M$4972,7,FALSE)</f>
        <v>#N/A</v>
      </c>
      <c r="G1433" s="45" t="e">
        <f>VLOOKUP($A1433,EVID_OSEVU!$A$1:$M$4972,8,FALSE)</f>
        <v>#N/A</v>
      </c>
      <c r="H1433" s="45" t="e">
        <f>VLOOKUP($A1433,EVID_OSEVU!$A$1:$M$4972,11,FALSE)</f>
        <v>#N/A</v>
      </c>
      <c r="I1433" s="58" t="e">
        <f>VLOOKUP($A1433,EVID_OSEVU!$A$1:$M$4972,11,FALSE)</f>
        <v>#N/A</v>
      </c>
      <c r="J1433" s="63" t="e">
        <f>VLOOKUP(K1433,Export6[#All],2,FALSE)</f>
        <v>#N/A</v>
      </c>
      <c r="K1433" s="32"/>
      <c r="L1433" s="33"/>
      <c r="M1433" s="67" t="e">
        <f t="shared" si="22"/>
        <v>#N/A</v>
      </c>
      <c r="N1433" s="61"/>
    </row>
    <row r="1434" spans="1:14" x14ac:dyDescent="0.2">
      <c r="A1434" s="32"/>
      <c r="B1434" s="45" t="e">
        <f>VLOOKUP($A1434,EVID_OSEVU!$A$1:$M$4972,2,FALSE)</f>
        <v>#N/A</v>
      </c>
      <c r="C1434" s="45" t="e">
        <f>VLOOKUP($A1434,EVID_OSEVU!$A$1:$M$4972,3,FALSE)</f>
        <v>#N/A</v>
      </c>
      <c r="D1434" s="45" t="e">
        <f>VLOOKUP($A1434,EVID_OSEVU!$A$1:$M$4972,4,FALSE)</f>
        <v>#N/A</v>
      </c>
      <c r="E1434" s="35"/>
      <c r="F1434" s="45" t="e">
        <f>VLOOKUP($A1434,EVID_OSEVU!$A$1:$M$4972,7,FALSE)</f>
        <v>#N/A</v>
      </c>
      <c r="G1434" s="45" t="e">
        <f>VLOOKUP($A1434,EVID_OSEVU!$A$1:$M$4972,8,FALSE)</f>
        <v>#N/A</v>
      </c>
      <c r="H1434" s="45" t="e">
        <f>VLOOKUP($A1434,EVID_OSEVU!$A$1:$M$4972,11,FALSE)</f>
        <v>#N/A</v>
      </c>
      <c r="I1434" s="58" t="e">
        <f>VLOOKUP($A1434,EVID_OSEVU!$A$1:$M$4972,11,FALSE)</f>
        <v>#N/A</v>
      </c>
      <c r="J1434" s="63" t="e">
        <f>VLOOKUP(K1434,Export6[#All],2,FALSE)</f>
        <v>#N/A</v>
      </c>
      <c r="K1434" s="32"/>
      <c r="L1434" s="33"/>
      <c r="M1434" s="67" t="e">
        <f t="shared" si="22"/>
        <v>#N/A</v>
      </c>
      <c r="N1434" s="61"/>
    </row>
    <row r="1435" spans="1:14" x14ac:dyDescent="0.2">
      <c r="A1435" s="32"/>
      <c r="B1435" s="45" t="e">
        <f>VLOOKUP($A1435,EVID_OSEVU!$A$1:$M$4972,2,FALSE)</f>
        <v>#N/A</v>
      </c>
      <c r="C1435" s="45" t="e">
        <f>VLOOKUP($A1435,EVID_OSEVU!$A$1:$M$4972,3,FALSE)</f>
        <v>#N/A</v>
      </c>
      <c r="D1435" s="45" t="e">
        <f>VLOOKUP($A1435,EVID_OSEVU!$A$1:$M$4972,4,FALSE)</f>
        <v>#N/A</v>
      </c>
      <c r="E1435" s="35"/>
      <c r="F1435" s="45" t="e">
        <f>VLOOKUP($A1435,EVID_OSEVU!$A$1:$M$4972,7,FALSE)</f>
        <v>#N/A</v>
      </c>
      <c r="G1435" s="45" t="e">
        <f>VLOOKUP($A1435,EVID_OSEVU!$A$1:$M$4972,8,FALSE)</f>
        <v>#N/A</v>
      </c>
      <c r="H1435" s="45" t="e">
        <f>VLOOKUP($A1435,EVID_OSEVU!$A$1:$M$4972,11,FALSE)</f>
        <v>#N/A</v>
      </c>
      <c r="I1435" s="58" t="e">
        <f>VLOOKUP($A1435,EVID_OSEVU!$A$1:$M$4972,11,FALSE)</f>
        <v>#N/A</v>
      </c>
      <c r="J1435" s="63" t="e">
        <f>VLOOKUP(K1435,Export6[#All],2,FALSE)</f>
        <v>#N/A</v>
      </c>
      <c r="K1435" s="32"/>
      <c r="L1435" s="33"/>
      <c r="M1435" s="67" t="e">
        <f t="shared" si="22"/>
        <v>#N/A</v>
      </c>
      <c r="N1435" s="61"/>
    </row>
    <row r="1436" spans="1:14" x14ac:dyDescent="0.2">
      <c r="A1436" s="32"/>
      <c r="B1436" s="45" t="e">
        <f>VLOOKUP($A1436,EVID_OSEVU!$A$1:$M$4972,2,FALSE)</f>
        <v>#N/A</v>
      </c>
      <c r="C1436" s="45" t="e">
        <f>VLOOKUP($A1436,EVID_OSEVU!$A$1:$M$4972,3,FALSE)</f>
        <v>#N/A</v>
      </c>
      <c r="D1436" s="45" t="e">
        <f>VLOOKUP($A1436,EVID_OSEVU!$A$1:$M$4972,4,FALSE)</f>
        <v>#N/A</v>
      </c>
      <c r="E1436" s="35"/>
      <c r="F1436" s="45" t="e">
        <f>VLOOKUP($A1436,EVID_OSEVU!$A$1:$M$4972,7,FALSE)</f>
        <v>#N/A</v>
      </c>
      <c r="G1436" s="45" t="e">
        <f>VLOOKUP($A1436,EVID_OSEVU!$A$1:$M$4972,8,FALSE)</f>
        <v>#N/A</v>
      </c>
      <c r="H1436" s="45" t="e">
        <f>VLOOKUP($A1436,EVID_OSEVU!$A$1:$M$4972,11,FALSE)</f>
        <v>#N/A</v>
      </c>
      <c r="I1436" s="58" t="e">
        <f>VLOOKUP($A1436,EVID_OSEVU!$A$1:$M$4972,11,FALSE)</f>
        <v>#N/A</v>
      </c>
      <c r="J1436" s="63" t="e">
        <f>VLOOKUP(K1436,Export6[#All],2,FALSE)</f>
        <v>#N/A</v>
      </c>
      <c r="K1436" s="32"/>
      <c r="L1436" s="33"/>
      <c r="M1436" s="67" t="e">
        <f t="shared" si="22"/>
        <v>#N/A</v>
      </c>
      <c r="N1436" s="61"/>
    </row>
    <row r="1437" spans="1:14" x14ac:dyDescent="0.2">
      <c r="A1437" s="32"/>
      <c r="B1437" s="45" t="e">
        <f>VLOOKUP($A1437,EVID_OSEVU!$A$1:$M$4972,2,FALSE)</f>
        <v>#N/A</v>
      </c>
      <c r="C1437" s="45" t="e">
        <f>VLOOKUP($A1437,EVID_OSEVU!$A$1:$M$4972,3,FALSE)</f>
        <v>#N/A</v>
      </c>
      <c r="D1437" s="45" t="e">
        <f>VLOOKUP($A1437,EVID_OSEVU!$A$1:$M$4972,4,FALSE)</f>
        <v>#N/A</v>
      </c>
      <c r="E1437" s="35"/>
      <c r="F1437" s="45" t="e">
        <f>VLOOKUP($A1437,EVID_OSEVU!$A$1:$M$4972,7,FALSE)</f>
        <v>#N/A</v>
      </c>
      <c r="G1437" s="45" t="e">
        <f>VLOOKUP($A1437,EVID_OSEVU!$A$1:$M$4972,8,FALSE)</f>
        <v>#N/A</v>
      </c>
      <c r="H1437" s="45" t="e">
        <f>VLOOKUP($A1437,EVID_OSEVU!$A$1:$M$4972,11,FALSE)</f>
        <v>#N/A</v>
      </c>
      <c r="I1437" s="58" t="e">
        <f>VLOOKUP($A1437,EVID_OSEVU!$A$1:$M$4972,11,FALSE)</f>
        <v>#N/A</v>
      </c>
      <c r="J1437" s="63" t="e">
        <f>VLOOKUP(K1437,Export6[#All],2,FALSE)</f>
        <v>#N/A</v>
      </c>
      <c r="K1437" s="32"/>
      <c r="L1437" s="33"/>
      <c r="M1437" s="67" t="e">
        <f t="shared" si="22"/>
        <v>#N/A</v>
      </c>
      <c r="N1437" s="61"/>
    </row>
    <row r="1438" spans="1:14" x14ac:dyDescent="0.2">
      <c r="A1438" s="32"/>
      <c r="B1438" s="45" t="e">
        <f>VLOOKUP($A1438,EVID_OSEVU!$A$1:$M$4972,2,FALSE)</f>
        <v>#N/A</v>
      </c>
      <c r="C1438" s="45" t="e">
        <f>VLOOKUP($A1438,EVID_OSEVU!$A$1:$M$4972,3,FALSE)</f>
        <v>#N/A</v>
      </c>
      <c r="D1438" s="45" t="e">
        <f>VLOOKUP($A1438,EVID_OSEVU!$A$1:$M$4972,4,FALSE)</f>
        <v>#N/A</v>
      </c>
      <c r="E1438" s="35"/>
      <c r="F1438" s="45" t="e">
        <f>VLOOKUP($A1438,EVID_OSEVU!$A$1:$M$4972,7,FALSE)</f>
        <v>#N/A</v>
      </c>
      <c r="G1438" s="45" t="e">
        <f>VLOOKUP($A1438,EVID_OSEVU!$A$1:$M$4972,8,FALSE)</f>
        <v>#N/A</v>
      </c>
      <c r="H1438" s="45" t="e">
        <f>VLOOKUP($A1438,EVID_OSEVU!$A$1:$M$4972,11,FALSE)</f>
        <v>#N/A</v>
      </c>
      <c r="I1438" s="58" t="e">
        <f>VLOOKUP($A1438,EVID_OSEVU!$A$1:$M$4972,11,FALSE)</f>
        <v>#N/A</v>
      </c>
      <c r="J1438" s="63" t="e">
        <f>VLOOKUP(K1438,Export6[#All],2,FALSE)</f>
        <v>#N/A</v>
      </c>
      <c r="K1438" s="32"/>
      <c r="L1438" s="33"/>
      <c r="M1438" s="67" t="e">
        <f t="shared" si="22"/>
        <v>#N/A</v>
      </c>
      <c r="N1438" s="61"/>
    </row>
    <row r="1439" spans="1:14" x14ac:dyDescent="0.2">
      <c r="A1439" s="32"/>
      <c r="B1439" s="45" t="e">
        <f>VLOOKUP($A1439,EVID_OSEVU!$A$1:$M$4972,2,FALSE)</f>
        <v>#N/A</v>
      </c>
      <c r="C1439" s="45" t="e">
        <f>VLOOKUP($A1439,EVID_OSEVU!$A$1:$M$4972,3,FALSE)</f>
        <v>#N/A</v>
      </c>
      <c r="D1439" s="45" t="e">
        <f>VLOOKUP($A1439,EVID_OSEVU!$A$1:$M$4972,4,FALSE)</f>
        <v>#N/A</v>
      </c>
      <c r="E1439" s="35"/>
      <c r="F1439" s="45" t="e">
        <f>VLOOKUP($A1439,EVID_OSEVU!$A$1:$M$4972,7,FALSE)</f>
        <v>#N/A</v>
      </c>
      <c r="G1439" s="45" t="e">
        <f>VLOOKUP($A1439,EVID_OSEVU!$A$1:$M$4972,8,FALSE)</f>
        <v>#N/A</v>
      </c>
      <c r="H1439" s="45" t="e">
        <f>VLOOKUP($A1439,EVID_OSEVU!$A$1:$M$4972,11,FALSE)</f>
        <v>#N/A</v>
      </c>
      <c r="I1439" s="58" t="e">
        <f>VLOOKUP($A1439,EVID_OSEVU!$A$1:$M$4972,11,FALSE)</f>
        <v>#N/A</v>
      </c>
      <c r="J1439" s="63" t="e">
        <f>VLOOKUP(K1439,Export6[#All],2,FALSE)</f>
        <v>#N/A</v>
      </c>
      <c r="K1439" s="32"/>
      <c r="L1439" s="33"/>
      <c r="M1439" s="67" t="e">
        <f t="shared" si="22"/>
        <v>#N/A</v>
      </c>
      <c r="N1439" s="61"/>
    </row>
    <row r="1440" spans="1:14" x14ac:dyDescent="0.2">
      <c r="A1440" s="32"/>
      <c r="B1440" s="45" t="e">
        <f>VLOOKUP($A1440,EVID_OSEVU!$A$1:$M$4972,2,FALSE)</f>
        <v>#N/A</v>
      </c>
      <c r="C1440" s="45" t="e">
        <f>VLOOKUP($A1440,EVID_OSEVU!$A$1:$M$4972,3,FALSE)</f>
        <v>#N/A</v>
      </c>
      <c r="D1440" s="45" t="e">
        <f>VLOOKUP($A1440,EVID_OSEVU!$A$1:$M$4972,4,FALSE)</f>
        <v>#N/A</v>
      </c>
      <c r="E1440" s="35"/>
      <c r="F1440" s="45" t="e">
        <f>VLOOKUP($A1440,EVID_OSEVU!$A$1:$M$4972,7,FALSE)</f>
        <v>#N/A</v>
      </c>
      <c r="G1440" s="45" t="e">
        <f>VLOOKUP($A1440,EVID_OSEVU!$A$1:$M$4972,8,FALSE)</f>
        <v>#N/A</v>
      </c>
      <c r="H1440" s="45" t="e">
        <f>VLOOKUP($A1440,EVID_OSEVU!$A$1:$M$4972,11,FALSE)</f>
        <v>#N/A</v>
      </c>
      <c r="I1440" s="58" t="e">
        <f>VLOOKUP($A1440,EVID_OSEVU!$A$1:$M$4972,11,FALSE)</f>
        <v>#N/A</v>
      </c>
      <c r="J1440" s="63" t="e">
        <f>VLOOKUP(K1440,Export6[#All],2,FALSE)</f>
        <v>#N/A</v>
      </c>
      <c r="K1440" s="32"/>
      <c r="L1440" s="33"/>
      <c r="M1440" s="67" t="e">
        <f t="shared" si="22"/>
        <v>#N/A</v>
      </c>
      <c r="N1440" s="61"/>
    </row>
    <row r="1441" spans="1:14" x14ac:dyDescent="0.2">
      <c r="A1441" s="32"/>
      <c r="B1441" s="45" t="e">
        <f>VLOOKUP($A1441,EVID_OSEVU!$A$1:$M$4972,2,FALSE)</f>
        <v>#N/A</v>
      </c>
      <c r="C1441" s="45" t="e">
        <f>VLOOKUP($A1441,EVID_OSEVU!$A$1:$M$4972,3,FALSE)</f>
        <v>#N/A</v>
      </c>
      <c r="D1441" s="45" t="e">
        <f>VLOOKUP($A1441,EVID_OSEVU!$A$1:$M$4972,4,FALSE)</f>
        <v>#N/A</v>
      </c>
      <c r="E1441" s="35"/>
      <c r="F1441" s="45" t="e">
        <f>VLOOKUP($A1441,EVID_OSEVU!$A$1:$M$4972,7,FALSE)</f>
        <v>#N/A</v>
      </c>
      <c r="G1441" s="45" t="e">
        <f>VLOOKUP($A1441,EVID_OSEVU!$A$1:$M$4972,8,FALSE)</f>
        <v>#N/A</v>
      </c>
      <c r="H1441" s="45" t="e">
        <f>VLOOKUP($A1441,EVID_OSEVU!$A$1:$M$4972,11,FALSE)</f>
        <v>#N/A</v>
      </c>
      <c r="I1441" s="58" t="e">
        <f>VLOOKUP($A1441,EVID_OSEVU!$A$1:$M$4972,11,FALSE)</f>
        <v>#N/A</v>
      </c>
      <c r="J1441" s="63" t="e">
        <f>VLOOKUP(K1441,Export6[#All],2,FALSE)</f>
        <v>#N/A</v>
      </c>
      <c r="K1441" s="32"/>
      <c r="L1441" s="33"/>
      <c r="M1441" s="67" t="e">
        <f t="shared" si="22"/>
        <v>#N/A</v>
      </c>
      <c r="N1441" s="61"/>
    </row>
    <row r="1442" spans="1:14" x14ac:dyDescent="0.2">
      <c r="A1442" s="32"/>
      <c r="B1442" s="45" t="e">
        <f>VLOOKUP($A1442,EVID_OSEVU!$A$1:$M$4972,2,FALSE)</f>
        <v>#N/A</v>
      </c>
      <c r="C1442" s="45" t="e">
        <f>VLOOKUP($A1442,EVID_OSEVU!$A$1:$M$4972,3,FALSE)</f>
        <v>#N/A</v>
      </c>
      <c r="D1442" s="45" t="e">
        <f>VLOOKUP($A1442,EVID_OSEVU!$A$1:$M$4972,4,FALSE)</f>
        <v>#N/A</v>
      </c>
      <c r="E1442" s="35"/>
      <c r="F1442" s="45" t="e">
        <f>VLOOKUP($A1442,EVID_OSEVU!$A$1:$M$4972,7,FALSE)</f>
        <v>#N/A</v>
      </c>
      <c r="G1442" s="45" t="e">
        <f>VLOOKUP($A1442,EVID_OSEVU!$A$1:$M$4972,8,FALSE)</f>
        <v>#N/A</v>
      </c>
      <c r="H1442" s="45" t="e">
        <f>VLOOKUP($A1442,EVID_OSEVU!$A$1:$M$4972,11,FALSE)</f>
        <v>#N/A</v>
      </c>
      <c r="I1442" s="58" t="e">
        <f>VLOOKUP($A1442,EVID_OSEVU!$A$1:$M$4972,11,FALSE)</f>
        <v>#N/A</v>
      </c>
      <c r="J1442" s="63" t="e">
        <f>VLOOKUP(K1442,Export6[#All],2,FALSE)</f>
        <v>#N/A</v>
      </c>
      <c r="K1442" s="32"/>
      <c r="L1442" s="33"/>
      <c r="M1442" s="67" t="e">
        <f t="shared" si="22"/>
        <v>#N/A</v>
      </c>
      <c r="N1442" s="61"/>
    </row>
    <row r="1443" spans="1:14" x14ac:dyDescent="0.2">
      <c r="A1443" s="32"/>
      <c r="B1443" s="45" t="e">
        <f>VLOOKUP($A1443,EVID_OSEVU!$A$1:$M$4972,2,FALSE)</f>
        <v>#N/A</v>
      </c>
      <c r="C1443" s="45" t="e">
        <f>VLOOKUP($A1443,EVID_OSEVU!$A$1:$M$4972,3,FALSE)</f>
        <v>#N/A</v>
      </c>
      <c r="D1443" s="45" t="e">
        <f>VLOOKUP($A1443,EVID_OSEVU!$A$1:$M$4972,4,FALSE)</f>
        <v>#N/A</v>
      </c>
      <c r="E1443" s="35"/>
      <c r="F1443" s="45" t="e">
        <f>VLOOKUP($A1443,EVID_OSEVU!$A$1:$M$4972,7,FALSE)</f>
        <v>#N/A</v>
      </c>
      <c r="G1443" s="45" t="e">
        <f>VLOOKUP($A1443,EVID_OSEVU!$A$1:$M$4972,8,FALSE)</f>
        <v>#N/A</v>
      </c>
      <c r="H1443" s="45" t="e">
        <f>VLOOKUP($A1443,EVID_OSEVU!$A$1:$M$4972,11,FALSE)</f>
        <v>#N/A</v>
      </c>
      <c r="I1443" s="58" t="e">
        <f>VLOOKUP($A1443,EVID_OSEVU!$A$1:$M$4972,11,FALSE)</f>
        <v>#N/A</v>
      </c>
      <c r="J1443" s="63" t="e">
        <f>VLOOKUP(K1443,Export6[#All],2,FALSE)</f>
        <v>#N/A</v>
      </c>
      <c r="K1443" s="32"/>
      <c r="L1443" s="33"/>
      <c r="M1443" s="67" t="e">
        <f t="shared" si="22"/>
        <v>#N/A</v>
      </c>
      <c r="N1443" s="61"/>
    </row>
    <row r="1444" spans="1:14" x14ac:dyDescent="0.2">
      <c r="A1444" s="32"/>
      <c r="B1444" s="45" t="e">
        <f>VLOOKUP($A1444,EVID_OSEVU!$A$1:$M$4972,2,FALSE)</f>
        <v>#N/A</v>
      </c>
      <c r="C1444" s="45" t="e">
        <f>VLOOKUP($A1444,EVID_OSEVU!$A$1:$M$4972,3,FALSE)</f>
        <v>#N/A</v>
      </c>
      <c r="D1444" s="45" t="e">
        <f>VLOOKUP($A1444,EVID_OSEVU!$A$1:$M$4972,4,FALSE)</f>
        <v>#N/A</v>
      </c>
      <c r="E1444" s="35"/>
      <c r="F1444" s="45" t="e">
        <f>VLOOKUP($A1444,EVID_OSEVU!$A$1:$M$4972,7,FALSE)</f>
        <v>#N/A</v>
      </c>
      <c r="G1444" s="45" t="e">
        <f>VLOOKUP($A1444,EVID_OSEVU!$A$1:$M$4972,8,FALSE)</f>
        <v>#N/A</v>
      </c>
      <c r="H1444" s="45" t="e">
        <f>VLOOKUP($A1444,EVID_OSEVU!$A$1:$M$4972,11,FALSE)</f>
        <v>#N/A</v>
      </c>
      <c r="I1444" s="58" t="e">
        <f>VLOOKUP($A1444,EVID_OSEVU!$A$1:$M$4972,11,FALSE)</f>
        <v>#N/A</v>
      </c>
      <c r="J1444" s="63" t="e">
        <f>VLOOKUP(K1444,Export6[#All],2,FALSE)</f>
        <v>#N/A</v>
      </c>
      <c r="K1444" s="32"/>
      <c r="L1444" s="33"/>
      <c r="M1444" s="67" t="e">
        <f t="shared" si="22"/>
        <v>#N/A</v>
      </c>
      <c r="N1444" s="61"/>
    </row>
    <row r="1445" spans="1:14" x14ac:dyDescent="0.2">
      <c r="A1445" s="32"/>
      <c r="B1445" s="45" t="e">
        <f>VLOOKUP($A1445,EVID_OSEVU!$A$1:$M$4972,2,FALSE)</f>
        <v>#N/A</v>
      </c>
      <c r="C1445" s="45" t="e">
        <f>VLOOKUP($A1445,EVID_OSEVU!$A$1:$M$4972,3,FALSE)</f>
        <v>#N/A</v>
      </c>
      <c r="D1445" s="45" t="e">
        <f>VLOOKUP($A1445,EVID_OSEVU!$A$1:$M$4972,4,FALSE)</f>
        <v>#N/A</v>
      </c>
      <c r="E1445" s="35"/>
      <c r="F1445" s="45" t="e">
        <f>VLOOKUP($A1445,EVID_OSEVU!$A$1:$M$4972,7,FALSE)</f>
        <v>#N/A</v>
      </c>
      <c r="G1445" s="45" t="e">
        <f>VLOOKUP($A1445,EVID_OSEVU!$A$1:$M$4972,8,FALSE)</f>
        <v>#N/A</v>
      </c>
      <c r="H1445" s="45" t="e">
        <f>VLOOKUP($A1445,EVID_OSEVU!$A$1:$M$4972,11,FALSE)</f>
        <v>#N/A</v>
      </c>
      <c r="I1445" s="58" t="e">
        <f>VLOOKUP($A1445,EVID_OSEVU!$A$1:$M$4972,11,FALSE)</f>
        <v>#N/A</v>
      </c>
      <c r="J1445" s="63" t="e">
        <f>VLOOKUP(K1445,Export6[#All],2,FALSE)</f>
        <v>#N/A</v>
      </c>
      <c r="K1445" s="32"/>
      <c r="L1445" s="33"/>
      <c r="M1445" s="67" t="e">
        <f t="shared" si="22"/>
        <v>#N/A</v>
      </c>
      <c r="N1445" s="61"/>
    </row>
    <row r="1446" spans="1:14" x14ac:dyDescent="0.2">
      <c r="A1446" s="32"/>
      <c r="B1446" s="45" t="e">
        <f>VLOOKUP($A1446,EVID_OSEVU!$A$1:$M$4972,2,FALSE)</f>
        <v>#N/A</v>
      </c>
      <c r="C1446" s="45" t="e">
        <f>VLOOKUP($A1446,EVID_OSEVU!$A$1:$M$4972,3,FALSE)</f>
        <v>#N/A</v>
      </c>
      <c r="D1446" s="45" t="e">
        <f>VLOOKUP($A1446,EVID_OSEVU!$A$1:$M$4972,4,FALSE)</f>
        <v>#N/A</v>
      </c>
      <c r="E1446" s="35"/>
      <c r="F1446" s="45" t="e">
        <f>VLOOKUP($A1446,EVID_OSEVU!$A$1:$M$4972,7,FALSE)</f>
        <v>#N/A</v>
      </c>
      <c r="G1446" s="45" t="e">
        <f>VLOOKUP($A1446,EVID_OSEVU!$A$1:$M$4972,8,FALSE)</f>
        <v>#N/A</v>
      </c>
      <c r="H1446" s="45" t="e">
        <f>VLOOKUP($A1446,EVID_OSEVU!$A$1:$M$4972,11,FALSE)</f>
        <v>#N/A</v>
      </c>
      <c r="I1446" s="58" t="e">
        <f>VLOOKUP($A1446,EVID_OSEVU!$A$1:$M$4972,11,FALSE)</f>
        <v>#N/A</v>
      </c>
      <c r="J1446" s="63" t="e">
        <f>VLOOKUP(K1446,Export6[#All],2,FALSE)</f>
        <v>#N/A</v>
      </c>
      <c r="K1446" s="32"/>
      <c r="L1446" s="33"/>
      <c r="M1446" s="67" t="e">
        <f t="shared" si="22"/>
        <v>#N/A</v>
      </c>
      <c r="N1446" s="61"/>
    </row>
    <row r="1447" spans="1:14" x14ac:dyDescent="0.2">
      <c r="A1447" s="32"/>
      <c r="B1447" s="45" t="e">
        <f>VLOOKUP($A1447,EVID_OSEVU!$A$1:$M$4972,2,FALSE)</f>
        <v>#N/A</v>
      </c>
      <c r="C1447" s="45" t="e">
        <f>VLOOKUP($A1447,EVID_OSEVU!$A$1:$M$4972,3,FALSE)</f>
        <v>#N/A</v>
      </c>
      <c r="D1447" s="45" t="e">
        <f>VLOOKUP($A1447,EVID_OSEVU!$A$1:$M$4972,4,FALSE)</f>
        <v>#N/A</v>
      </c>
      <c r="E1447" s="35"/>
      <c r="F1447" s="45" t="e">
        <f>VLOOKUP($A1447,EVID_OSEVU!$A$1:$M$4972,7,FALSE)</f>
        <v>#N/A</v>
      </c>
      <c r="G1447" s="45" t="e">
        <f>VLOOKUP($A1447,EVID_OSEVU!$A$1:$M$4972,8,FALSE)</f>
        <v>#N/A</v>
      </c>
      <c r="H1447" s="45" t="e">
        <f>VLOOKUP($A1447,EVID_OSEVU!$A$1:$M$4972,11,FALSE)</f>
        <v>#N/A</v>
      </c>
      <c r="I1447" s="58" t="e">
        <f>VLOOKUP($A1447,EVID_OSEVU!$A$1:$M$4972,11,FALSE)</f>
        <v>#N/A</v>
      </c>
      <c r="J1447" s="63" t="e">
        <f>VLOOKUP(K1447,Export6[#All],2,FALSE)</f>
        <v>#N/A</v>
      </c>
      <c r="K1447" s="32"/>
      <c r="L1447" s="33"/>
      <c r="M1447" s="67" t="e">
        <f t="shared" si="22"/>
        <v>#N/A</v>
      </c>
      <c r="N1447" s="61"/>
    </row>
    <row r="1448" spans="1:14" x14ac:dyDescent="0.2">
      <c r="A1448" s="32"/>
      <c r="B1448" s="45" t="e">
        <f>VLOOKUP($A1448,EVID_OSEVU!$A$1:$M$4972,2,FALSE)</f>
        <v>#N/A</v>
      </c>
      <c r="C1448" s="45" t="e">
        <f>VLOOKUP($A1448,EVID_OSEVU!$A$1:$M$4972,3,FALSE)</f>
        <v>#N/A</v>
      </c>
      <c r="D1448" s="45" t="e">
        <f>VLOOKUP($A1448,EVID_OSEVU!$A$1:$M$4972,4,FALSE)</f>
        <v>#N/A</v>
      </c>
      <c r="E1448" s="35"/>
      <c r="F1448" s="45" t="e">
        <f>VLOOKUP($A1448,EVID_OSEVU!$A$1:$M$4972,7,FALSE)</f>
        <v>#N/A</v>
      </c>
      <c r="G1448" s="45" t="e">
        <f>VLOOKUP($A1448,EVID_OSEVU!$A$1:$M$4972,8,FALSE)</f>
        <v>#N/A</v>
      </c>
      <c r="H1448" s="45" t="e">
        <f>VLOOKUP($A1448,EVID_OSEVU!$A$1:$M$4972,11,FALSE)</f>
        <v>#N/A</v>
      </c>
      <c r="I1448" s="58" t="e">
        <f>VLOOKUP($A1448,EVID_OSEVU!$A$1:$M$4972,11,FALSE)</f>
        <v>#N/A</v>
      </c>
      <c r="J1448" s="63" t="e">
        <f>VLOOKUP(K1448,Export6[#All],2,FALSE)</f>
        <v>#N/A</v>
      </c>
      <c r="K1448" s="32"/>
      <c r="L1448" s="33"/>
      <c r="M1448" s="67" t="e">
        <f t="shared" si="22"/>
        <v>#N/A</v>
      </c>
      <c r="N1448" s="61"/>
    </row>
    <row r="1449" spans="1:14" x14ac:dyDescent="0.2">
      <c r="A1449" s="32"/>
      <c r="B1449" s="45" t="e">
        <f>VLOOKUP($A1449,EVID_OSEVU!$A$1:$M$4972,2,FALSE)</f>
        <v>#N/A</v>
      </c>
      <c r="C1449" s="45" t="e">
        <f>VLOOKUP($A1449,EVID_OSEVU!$A$1:$M$4972,3,FALSE)</f>
        <v>#N/A</v>
      </c>
      <c r="D1449" s="45" t="e">
        <f>VLOOKUP($A1449,EVID_OSEVU!$A$1:$M$4972,4,FALSE)</f>
        <v>#N/A</v>
      </c>
      <c r="E1449" s="35"/>
      <c r="F1449" s="45" t="e">
        <f>VLOOKUP($A1449,EVID_OSEVU!$A$1:$M$4972,7,FALSE)</f>
        <v>#N/A</v>
      </c>
      <c r="G1449" s="45" t="e">
        <f>VLOOKUP($A1449,EVID_OSEVU!$A$1:$M$4972,8,FALSE)</f>
        <v>#N/A</v>
      </c>
      <c r="H1449" s="45" t="e">
        <f>VLOOKUP($A1449,EVID_OSEVU!$A$1:$M$4972,11,FALSE)</f>
        <v>#N/A</v>
      </c>
      <c r="I1449" s="58" t="e">
        <f>VLOOKUP($A1449,EVID_OSEVU!$A$1:$M$4972,11,FALSE)</f>
        <v>#N/A</v>
      </c>
      <c r="J1449" s="63" t="e">
        <f>VLOOKUP(K1449,Export6[#All],2,FALSE)</f>
        <v>#N/A</v>
      </c>
      <c r="K1449" s="32"/>
      <c r="L1449" s="33"/>
      <c r="M1449" s="67" t="e">
        <f t="shared" si="22"/>
        <v>#N/A</v>
      </c>
      <c r="N1449" s="61"/>
    </row>
    <row r="1450" spans="1:14" x14ac:dyDescent="0.2">
      <c r="A1450" s="32"/>
      <c r="B1450" s="45" t="e">
        <f>VLOOKUP($A1450,EVID_OSEVU!$A$1:$M$4972,2,FALSE)</f>
        <v>#N/A</v>
      </c>
      <c r="C1450" s="45" t="e">
        <f>VLOOKUP($A1450,EVID_OSEVU!$A$1:$M$4972,3,FALSE)</f>
        <v>#N/A</v>
      </c>
      <c r="D1450" s="45" t="e">
        <f>VLOOKUP($A1450,EVID_OSEVU!$A$1:$M$4972,4,FALSE)</f>
        <v>#N/A</v>
      </c>
      <c r="E1450" s="35"/>
      <c r="F1450" s="45" t="e">
        <f>VLOOKUP($A1450,EVID_OSEVU!$A$1:$M$4972,7,FALSE)</f>
        <v>#N/A</v>
      </c>
      <c r="G1450" s="45" t="e">
        <f>VLOOKUP($A1450,EVID_OSEVU!$A$1:$M$4972,8,FALSE)</f>
        <v>#N/A</v>
      </c>
      <c r="H1450" s="45" t="e">
        <f>VLOOKUP($A1450,EVID_OSEVU!$A$1:$M$4972,11,FALSE)</f>
        <v>#N/A</v>
      </c>
      <c r="I1450" s="58" t="e">
        <f>VLOOKUP($A1450,EVID_OSEVU!$A$1:$M$4972,11,FALSE)</f>
        <v>#N/A</v>
      </c>
      <c r="J1450" s="63" t="e">
        <f>VLOOKUP(K1450,Export6[#All],2,FALSE)</f>
        <v>#N/A</v>
      </c>
      <c r="K1450" s="32"/>
      <c r="L1450" s="33"/>
      <c r="M1450" s="67" t="e">
        <f t="shared" si="22"/>
        <v>#N/A</v>
      </c>
      <c r="N1450" s="61"/>
    </row>
    <row r="1451" spans="1:14" x14ac:dyDescent="0.2">
      <c r="A1451" s="32"/>
      <c r="B1451" s="45" t="e">
        <f>VLOOKUP($A1451,EVID_OSEVU!$A$1:$M$4972,2,FALSE)</f>
        <v>#N/A</v>
      </c>
      <c r="C1451" s="45" t="e">
        <f>VLOOKUP($A1451,EVID_OSEVU!$A$1:$M$4972,3,FALSE)</f>
        <v>#N/A</v>
      </c>
      <c r="D1451" s="45" t="e">
        <f>VLOOKUP($A1451,EVID_OSEVU!$A$1:$M$4972,4,FALSE)</f>
        <v>#N/A</v>
      </c>
      <c r="E1451" s="35"/>
      <c r="F1451" s="45" t="e">
        <f>VLOOKUP($A1451,EVID_OSEVU!$A$1:$M$4972,7,FALSE)</f>
        <v>#N/A</v>
      </c>
      <c r="G1451" s="45" t="e">
        <f>VLOOKUP($A1451,EVID_OSEVU!$A$1:$M$4972,8,FALSE)</f>
        <v>#N/A</v>
      </c>
      <c r="H1451" s="45" t="e">
        <f>VLOOKUP($A1451,EVID_OSEVU!$A$1:$M$4972,11,FALSE)</f>
        <v>#N/A</v>
      </c>
      <c r="I1451" s="58" t="e">
        <f>VLOOKUP($A1451,EVID_OSEVU!$A$1:$M$4972,11,FALSE)</f>
        <v>#N/A</v>
      </c>
      <c r="J1451" s="63" t="e">
        <f>VLOOKUP(K1451,Export6[#All],2,FALSE)</f>
        <v>#N/A</v>
      </c>
      <c r="K1451" s="32"/>
      <c r="L1451" s="33"/>
      <c r="M1451" s="67" t="e">
        <f t="shared" si="22"/>
        <v>#N/A</v>
      </c>
      <c r="N1451" s="61"/>
    </row>
    <row r="1452" spans="1:14" x14ac:dyDescent="0.2">
      <c r="A1452" s="32"/>
      <c r="B1452" s="45" t="e">
        <f>VLOOKUP($A1452,EVID_OSEVU!$A$1:$M$4972,2,FALSE)</f>
        <v>#N/A</v>
      </c>
      <c r="C1452" s="45" t="e">
        <f>VLOOKUP($A1452,EVID_OSEVU!$A$1:$M$4972,3,FALSE)</f>
        <v>#N/A</v>
      </c>
      <c r="D1452" s="45" t="e">
        <f>VLOOKUP($A1452,EVID_OSEVU!$A$1:$M$4972,4,FALSE)</f>
        <v>#N/A</v>
      </c>
      <c r="E1452" s="35"/>
      <c r="F1452" s="45" t="e">
        <f>VLOOKUP($A1452,EVID_OSEVU!$A$1:$M$4972,7,FALSE)</f>
        <v>#N/A</v>
      </c>
      <c r="G1452" s="45" t="e">
        <f>VLOOKUP($A1452,EVID_OSEVU!$A$1:$M$4972,8,FALSE)</f>
        <v>#N/A</v>
      </c>
      <c r="H1452" s="45" t="e">
        <f>VLOOKUP($A1452,EVID_OSEVU!$A$1:$M$4972,11,FALSE)</f>
        <v>#N/A</v>
      </c>
      <c r="I1452" s="58" t="e">
        <f>VLOOKUP($A1452,EVID_OSEVU!$A$1:$M$4972,11,FALSE)</f>
        <v>#N/A</v>
      </c>
      <c r="J1452" s="63" t="e">
        <f>VLOOKUP(K1452,Export6[#All],2,FALSE)</f>
        <v>#N/A</v>
      </c>
      <c r="K1452" s="32"/>
      <c r="L1452" s="33"/>
      <c r="M1452" s="67" t="e">
        <f t="shared" si="22"/>
        <v>#N/A</v>
      </c>
      <c r="N1452" s="61"/>
    </row>
    <row r="1453" spans="1:14" x14ac:dyDescent="0.2">
      <c r="A1453" s="32"/>
      <c r="B1453" s="45" t="e">
        <f>VLOOKUP($A1453,EVID_OSEVU!$A$1:$M$4972,2,FALSE)</f>
        <v>#N/A</v>
      </c>
      <c r="C1453" s="45" t="e">
        <f>VLOOKUP($A1453,EVID_OSEVU!$A$1:$M$4972,3,FALSE)</f>
        <v>#N/A</v>
      </c>
      <c r="D1453" s="45" t="e">
        <f>VLOOKUP($A1453,EVID_OSEVU!$A$1:$M$4972,4,FALSE)</f>
        <v>#N/A</v>
      </c>
      <c r="E1453" s="35"/>
      <c r="F1453" s="45" t="e">
        <f>VLOOKUP($A1453,EVID_OSEVU!$A$1:$M$4972,7,FALSE)</f>
        <v>#N/A</v>
      </c>
      <c r="G1453" s="45" t="e">
        <f>VLOOKUP($A1453,EVID_OSEVU!$A$1:$M$4972,8,FALSE)</f>
        <v>#N/A</v>
      </c>
      <c r="H1453" s="45" t="e">
        <f>VLOOKUP($A1453,EVID_OSEVU!$A$1:$M$4972,11,FALSE)</f>
        <v>#N/A</v>
      </c>
      <c r="I1453" s="58" t="e">
        <f>VLOOKUP($A1453,EVID_OSEVU!$A$1:$M$4972,11,FALSE)</f>
        <v>#N/A</v>
      </c>
      <c r="J1453" s="63" t="e">
        <f>VLOOKUP(K1453,Export6[#All],2,FALSE)</f>
        <v>#N/A</v>
      </c>
      <c r="K1453" s="32"/>
      <c r="L1453" s="33"/>
      <c r="M1453" s="67" t="e">
        <f t="shared" si="22"/>
        <v>#N/A</v>
      </c>
      <c r="N1453" s="61"/>
    </row>
    <row r="1454" spans="1:14" x14ac:dyDescent="0.2">
      <c r="A1454" s="32"/>
      <c r="B1454" s="45" t="e">
        <f>VLOOKUP($A1454,EVID_OSEVU!$A$1:$M$4972,2,FALSE)</f>
        <v>#N/A</v>
      </c>
      <c r="C1454" s="45" t="e">
        <f>VLOOKUP($A1454,EVID_OSEVU!$A$1:$M$4972,3,FALSE)</f>
        <v>#N/A</v>
      </c>
      <c r="D1454" s="45" t="e">
        <f>VLOOKUP($A1454,EVID_OSEVU!$A$1:$M$4972,4,FALSE)</f>
        <v>#N/A</v>
      </c>
      <c r="E1454" s="35"/>
      <c r="F1454" s="45" t="e">
        <f>VLOOKUP($A1454,EVID_OSEVU!$A$1:$M$4972,7,FALSE)</f>
        <v>#N/A</v>
      </c>
      <c r="G1454" s="45" t="e">
        <f>VLOOKUP($A1454,EVID_OSEVU!$A$1:$M$4972,8,FALSE)</f>
        <v>#N/A</v>
      </c>
      <c r="H1454" s="45" t="e">
        <f>VLOOKUP($A1454,EVID_OSEVU!$A$1:$M$4972,11,FALSE)</f>
        <v>#N/A</v>
      </c>
      <c r="I1454" s="58" t="e">
        <f>VLOOKUP($A1454,EVID_OSEVU!$A$1:$M$4972,11,FALSE)</f>
        <v>#N/A</v>
      </c>
      <c r="J1454" s="63" t="e">
        <f>VLOOKUP(K1454,Export6[#All],2,FALSE)</f>
        <v>#N/A</v>
      </c>
      <c r="K1454" s="32"/>
      <c r="L1454" s="33"/>
      <c r="M1454" s="67" t="e">
        <f t="shared" si="22"/>
        <v>#N/A</v>
      </c>
      <c r="N1454" s="61"/>
    </row>
    <row r="1455" spans="1:14" x14ac:dyDescent="0.2">
      <c r="A1455" s="32"/>
      <c r="B1455" s="45" t="e">
        <f>VLOOKUP($A1455,EVID_OSEVU!$A$1:$M$4972,2,FALSE)</f>
        <v>#N/A</v>
      </c>
      <c r="C1455" s="45" t="e">
        <f>VLOOKUP($A1455,EVID_OSEVU!$A$1:$M$4972,3,FALSE)</f>
        <v>#N/A</v>
      </c>
      <c r="D1455" s="45" t="e">
        <f>VLOOKUP($A1455,EVID_OSEVU!$A$1:$M$4972,4,FALSE)</f>
        <v>#N/A</v>
      </c>
      <c r="E1455" s="35"/>
      <c r="F1455" s="45" t="e">
        <f>VLOOKUP($A1455,EVID_OSEVU!$A$1:$M$4972,7,FALSE)</f>
        <v>#N/A</v>
      </c>
      <c r="G1455" s="45" t="e">
        <f>VLOOKUP($A1455,EVID_OSEVU!$A$1:$M$4972,8,FALSE)</f>
        <v>#N/A</v>
      </c>
      <c r="H1455" s="45" t="e">
        <f>VLOOKUP($A1455,EVID_OSEVU!$A$1:$M$4972,11,FALSE)</f>
        <v>#N/A</v>
      </c>
      <c r="I1455" s="58" t="e">
        <f>VLOOKUP($A1455,EVID_OSEVU!$A$1:$M$4972,11,FALSE)</f>
        <v>#N/A</v>
      </c>
      <c r="J1455" s="63" t="e">
        <f>VLOOKUP(K1455,Export6[#All],2,FALSE)</f>
        <v>#N/A</v>
      </c>
      <c r="K1455" s="32"/>
      <c r="L1455" s="33"/>
      <c r="M1455" s="67" t="e">
        <f t="shared" si="22"/>
        <v>#N/A</v>
      </c>
      <c r="N1455" s="61"/>
    </row>
    <row r="1456" spans="1:14" x14ac:dyDescent="0.2">
      <c r="A1456" s="32"/>
      <c r="B1456" s="45" t="e">
        <f>VLOOKUP($A1456,EVID_OSEVU!$A$1:$M$4972,2,FALSE)</f>
        <v>#N/A</v>
      </c>
      <c r="C1456" s="45" t="e">
        <f>VLOOKUP($A1456,EVID_OSEVU!$A$1:$M$4972,3,FALSE)</f>
        <v>#N/A</v>
      </c>
      <c r="D1456" s="45" t="e">
        <f>VLOOKUP($A1456,EVID_OSEVU!$A$1:$M$4972,4,FALSE)</f>
        <v>#N/A</v>
      </c>
      <c r="E1456" s="35"/>
      <c r="F1456" s="45" t="e">
        <f>VLOOKUP($A1456,EVID_OSEVU!$A$1:$M$4972,7,FALSE)</f>
        <v>#N/A</v>
      </c>
      <c r="G1456" s="45" t="e">
        <f>VLOOKUP($A1456,EVID_OSEVU!$A$1:$M$4972,8,FALSE)</f>
        <v>#N/A</v>
      </c>
      <c r="H1456" s="45" t="e">
        <f>VLOOKUP($A1456,EVID_OSEVU!$A$1:$M$4972,11,FALSE)</f>
        <v>#N/A</v>
      </c>
      <c r="I1456" s="58" t="e">
        <f>VLOOKUP($A1456,EVID_OSEVU!$A$1:$M$4972,11,FALSE)</f>
        <v>#N/A</v>
      </c>
      <c r="J1456" s="63" t="e">
        <f>VLOOKUP(K1456,Export6[#All],2,FALSE)</f>
        <v>#N/A</v>
      </c>
      <c r="K1456" s="32"/>
      <c r="L1456" s="33"/>
      <c r="M1456" s="67" t="e">
        <f t="shared" si="22"/>
        <v>#N/A</v>
      </c>
      <c r="N1456" s="61"/>
    </row>
    <row r="1457" spans="1:14" x14ac:dyDescent="0.2">
      <c r="A1457" s="32"/>
      <c r="B1457" s="45" t="e">
        <f>VLOOKUP($A1457,EVID_OSEVU!$A$1:$M$4972,2,FALSE)</f>
        <v>#N/A</v>
      </c>
      <c r="C1457" s="45" t="e">
        <f>VLOOKUP($A1457,EVID_OSEVU!$A$1:$M$4972,3,FALSE)</f>
        <v>#N/A</v>
      </c>
      <c r="D1457" s="45" t="e">
        <f>VLOOKUP($A1457,EVID_OSEVU!$A$1:$M$4972,4,FALSE)</f>
        <v>#N/A</v>
      </c>
      <c r="E1457" s="35"/>
      <c r="F1457" s="45" t="e">
        <f>VLOOKUP($A1457,EVID_OSEVU!$A$1:$M$4972,7,FALSE)</f>
        <v>#N/A</v>
      </c>
      <c r="G1457" s="45" t="e">
        <f>VLOOKUP($A1457,EVID_OSEVU!$A$1:$M$4972,8,FALSE)</f>
        <v>#N/A</v>
      </c>
      <c r="H1457" s="45" t="e">
        <f>VLOOKUP($A1457,EVID_OSEVU!$A$1:$M$4972,11,FALSE)</f>
        <v>#N/A</v>
      </c>
      <c r="I1457" s="58" t="e">
        <f>VLOOKUP($A1457,EVID_OSEVU!$A$1:$M$4972,11,FALSE)</f>
        <v>#N/A</v>
      </c>
      <c r="J1457" s="63" t="e">
        <f>VLOOKUP(K1457,Export6[#All],2,FALSE)</f>
        <v>#N/A</v>
      </c>
      <c r="K1457" s="32"/>
      <c r="L1457" s="33"/>
      <c r="M1457" s="67" t="e">
        <f t="shared" si="22"/>
        <v>#N/A</v>
      </c>
      <c r="N1457" s="61"/>
    </row>
    <row r="1458" spans="1:14" x14ac:dyDescent="0.2">
      <c r="A1458" s="32"/>
      <c r="B1458" s="45" t="e">
        <f>VLOOKUP($A1458,EVID_OSEVU!$A$1:$M$4972,2,FALSE)</f>
        <v>#N/A</v>
      </c>
      <c r="C1458" s="45" t="e">
        <f>VLOOKUP($A1458,EVID_OSEVU!$A$1:$M$4972,3,FALSE)</f>
        <v>#N/A</v>
      </c>
      <c r="D1458" s="45" t="e">
        <f>VLOOKUP($A1458,EVID_OSEVU!$A$1:$M$4972,4,FALSE)</f>
        <v>#N/A</v>
      </c>
      <c r="E1458" s="35"/>
      <c r="F1458" s="45" t="e">
        <f>VLOOKUP($A1458,EVID_OSEVU!$A$1:$M$4972,7,FALSE)</f>
        <v>#N/A</v>
      </c>
      <c r="G1458" s="45" t="e">
        <f>VLOOKUP($A1458,EVID_OSEVU!$A$1:$M$4972,8,FALSE)</f>
        <v>#N/A</v>
      </c>
      <c r="H1458" s="45" t="e">
        <f>VLOOKUP($A1458,EVID_OSEVU!$A$1:$M$4972,11,FALSE)</f>
        <v>#N/A</v>
      </c>
      <c r="I1458" s="58" t="e">
        <f>VLOOKUP($A1458,EVID_OSEVU!$A$1:$M$4972,11,FALSE)</f>
        <v>#N/A</v>
      </c>
      <c r="J1458" s="63" t="e">
        <f>VLOOKUP(K1458,Export6[#All],2,FALSE)</f>
        <v>#N/A</v>
      </c>
      <c r="K1458" s="32"/>
      <c r="L1458" s="33"/>
      <c r="M1458" s="67" t="e">
        <f t="shared" si="22"/>
        <v>#N/A</v>
      </c>
      <c r="N1458" s="61"/>
    </row>
    <row r="1459" spans="1:14" x14ac:dyDescent="0.2">
      <c r="A1459" s="32"/>
      <c r="B1459" s="45" t="e">
        <f>VLOOKUP($A1459,EVID_OSEVU!$A$1:$M$4972,2,FALSE)</f>
        <v>#N/A</v>
      </c>
      <c r="C1459" s="45" t="e">
        <f>VLOOKUP($A1459,EVID_OSEVU!$A$1:$M$4972,3,FALSE)</f>
        <v>#N/A</v>
      </c>
      <c r="D1459" s="45" t="e">
        <f>VLOOKUP($A1459,EVID_OSEVU!$A$1:$M$4972,4,FALSE)</f>
        <v>#N/A</v>
      </c>
      <c r="E1459" s="35"/>
      <c r="F1459" s="45" t="e">
        <f>VLOOKUP($A1459,EVID_OSEVU!$A$1:$M$4972,7,FALSE)</f>
        <v>#N/A</v>
      </c>
      <c r="G1459" s="45" t="e">
        <f>VLOOKUP($A1459,EVID_OSEVU!$A$1:$M$4972,8,FALSE)</f>
        <v>#N/A</v>
      </c>
      <c r="H1459" s="45" t="e">
        <f>VLOOKUP($A1459,EVID_OSEVU!$A$1:$M$4972,11,FALSE)</f>
        <v>#N/A</v>
      </c>
      <c r="I1459" s="58" t="e">
        <f>VLOOKUP($A1459,EVID_OSEVU!$A$1:$M$4972,11,FALSE)</f>
        <v>#N/A</v>
      </c>
      <c r="J1459" s="63" t="e">
        <f>VLOOKUP(K1459,Export6[#All],2,FALSE)</f>
        <v>#N/A</v>
      </c>
      <c r="K1459" s="32"/>
      <c r="L1459" s="33"/>
      <c r="M1459" s="67" t="e">
        <f t="shared" si="22"/>
        <v>#N/A</v>
      </c>
      <c r="N1459" s="61"/>
    </row>
    <row r="1460" spans="1:14" x14ac:dyDescent="0.2">
      <c r="A1460" s="32"/>
      <c r="B1460" s="45" t="e">
        <f>VLOOKUP($A1460,EVID_OSEVU!$A$1:$M$4972,2,FALSE)</f>
        <v>#N/A</v>
      </c>
      <c r="C1460" s="45" t="e">
        <f>VLOOKUP($A1460,EVID_OSEVU!$A$1:$M$4972,3,FALSE)</f>
        <v>#N/A</v>
      </c>
      <c r="D1460" s="45" t="e">
        <f>VLOOKUP($A1460,EVID_OSEVU!$A$1:$M$4972,4,FALSE)</f>
        <v>#N/A</v>
      </c>
      <c r="E1460" s="35"/>
      <c r="F1460" s="45" t="e">
        <f>VLOOKUP($A1460,EVID_OSEVU!$A$1:$M$4972,7,FALSE)</f>
        <v>#N/A</v>
      </c>
      <c r="G1460" s="45" t="e">
        <f>VLOOKUP($A1460,EVID_OSEVU!$A$1:$M$4972,8,FALSE)</f>
        <v>#N/A</v>
      </c>
      <c r="H1460" s="45" t="e">
        <f>VLOOKUP($A1460,EVID_OSEVU!$A$1:$M$4972,11,FALSE)</f>
        <v>#N/A</v>
      </c>
      <c r="I1460" s="58" t="e">
        <f>VLOOKUP($A1460,EVID_OSEVU!$A$1:$M$4972,11,FALSE)</f>
        <v>#N/A</v>
      </c>
      <c r="J1460" s="63" t="e">
        <f>VLOOKUP(K1460,Export6[#All],2,FALSE)</f>
        <v>#N/A</v>
      </c>
      <c r="K1460" s="32"/>
      <c r="L1460" s="33"/>
      <c r="M1460" s="67" t="e">
        <f t="shared" si="22"/>
        <v>#N/A</v>
      </c>
      <c r="N1460" s="61"/>
    </row>
    <row r="1461" spans="1:14" x14ac:dyDescent="0.2">
      <c r="A1461" s="32"/>
      <c r="B1461" s="45" t="e">
        <f>VLOOKUP($A1461,EVID_OSEVU!$A$1:$M$4972,2,FALSE)</f>
        <v>#N/A</v>
      </c>
      <c r="C1461" s="45" t="e">
        <f>VLOOKUP($A1461,EVID_OSEVU!$A$1:$M$4972,3,FALSE)</f>
        <v>#N/A</v>
      </c>
      <c r="D1461" s="45" t="e">
        <f>VLOOKUP($A1461,EVID_OSEVU!$A$1:$M$4972,4,FALSE)</f>
        <v>#N/A</v>
      </c>
      <c r="E1461" s="35"/>
      <c r="F1461" s="45" t="e">
        <f>VLOOKUP($A1461,EVID_OSEVU!$A$1:$M$4972,7,FALSE)</f>
        <v>#N/A</v>
      </c>
      <c r="G1461" s="45" t="e">
        <f>VLOOKUP($A1461,EVID_OSEVU!$A$1:$M$4972,8,FALSE)</f>
        <v>#N/A</v>
      </c>
      <c r="H1461" s="45" t="e">
        <f>VLOOKUP($A1461,EVID_OSEVU!$A$1:$M$4972,11,FALSE)</f>
        <v>#N/A</v>
      </c>
      <c r="I1461" s="58" t="e">
        <f>VLOOKUP($A1461,EVID_OSEVU!$A$1:$M$4972,11,FALSE)</f>
        <v>#N/A</v>
      </c>
      <c r="J1461" s="63" t="e">
        <f>VLOOKUP(K1461,Export6[#All],2,FALSE)</f>
        <v>#N/A</v>
      </c>
      <c r="K1461" s="32"/>
      <c r="L1461" s="33"/>
      <c r="M1461" s="67" t="e">
        <f t="shared" si="22"/>
        <v>#N/A</v>
      </c>
      <c r="N1461" s="61"/>
    </row>
    <row r="1462" spans="1:14" x14ac:dyDescent="0.2">
      <c r="A1462" s="32"/>
      <c r="B1462" s="45" t="e">
        <f>VLOOKUP($A1462,EVID_OSEVU!$A$1:$M$4972,2,FALSE)</f>
        <v>#N/A</v>
      </c>
      <c r="C1462" s="45" t="e">
        <f>VLOOKUP($A1462,EVID_OSEVU!$A$1:$M$4972,3,FALSE)</f>
        <v>#N/A</v>
      </c>
      <c r="D1462" s="45" t="e">
        <f>VLOOKUP($A1462,EVID_OSEVU!$A$1:$M$4972,4,FALSE)</f>
        <v>#N/A</v>
      </c>
      <c r="E1462" s="35"/>
      <c r="F1462" s="45" t="e">
        <f>VLOOKUP($A1462,EVID_OSEVU!$A$1:$M$4972,7,FALSE)</f>
        <v>#N/A</v>
      </c>
      <c r="G1462" s="45" t="e">
        <f>VLOOKUP($A1462,EVID_OSEVU!$A$1:$M$4972,8,FALSE)</f>
        <v>#N/A</v>
      </c>
      <c r="H1462" s="45" t="e">
        <f>VLOOKUP($A1462,EVID_OSEVU!$A$1:$M$4972,11,FALSE)</f>
        <v>#N/A</v>
      </c>
      <c r="I1462" s="58" t="e">
        <f>VLOOKUP($A1462,EVID_OSEVU!$A$1:$M$4972,11,FALSE)</f>
        <v>#N/A</v>
      </c>
      <c r="J1462" s="63" t="e">
        <f>VLOOKUP(K1462,Export6[#All],2,FALSE)</f>
        <v>#N/A</v>
      </c>
      <c r="K1462" s="32"/>
      <c r="L1462" s="33"/>
      <c r="M1462" s="67" t="e">
        <f t="shared" si="22"/>
        <v>#N/A</v>
      </c>
      <c r="N1462" s="61"/>
    </row>
    <row r="1463" spans="1:14" x14ac:dyDescent="0.2">
      <c r="A1463" s="32"/>
      <c r="B1463" s="45" t="e">
        <f>VLOOKUP($A1463,EVID_OSEVU!$A$1:$M$4972,2,FALSE)</f>
        <v>#N/A</v>
      </c>
      <c r="C1463" s="45" t="e">
        <f>VLOOKUP($A1463,EVID_OSEVU!$A$1:$M$4972,3,FALSE)</f>
        <v>#N/A</v>
      </c>
      <c r="D1463" s="45" t="e">
        <f>VLOOKUP($A1463,EVID_OSEVU!$A$1:$M$4972,4,FALSE)</f>
        <v>#N/A</v>
      </c>
      <c r="E1463" s="35"/>
      <c r="F1463" s="45" t="e">
        <f>VLOOKUP($A1463,EVID_OSEVU!$A$1:$M$4972,7,FALSE)</f>
        <v>#N/A</v>
      </c>
      <c r="G1463" s="45" t="e">
        <f>VLOOKUP($A1463,EVID_OSEVU!$A$1:$M$4972,8,FALSE)</f>
        <v>#N/A</v>
      </c>
      <c r="H1463" s="45" t="e">
        <f>VLOOKUP($A1463,EVID_OSEVU!$A$1:$M$4972,11,FALSE)</f>
        <v>#N/A</v>
      </c>
      <c r="I1463" s="58" t="e">
        <f>VLOOKUP($A1463,EVID_OSEVU!$A$1:$M$4972,11,FALSE)</f>
        <v>#N/A</v>
      </c>
      <c r="J1463" s="63" t="e">
        <f>VLOOKUP(K1463,Export6[#All],2,FALSE)</f>
        <v>#N/A</v>
      </c>
      <c r="K1463" s="32"/>
      <c r="L1463" s="33"/>
      <c r="M1463" s="67" t="e">
        <f t="shared" si="22"/>
        <v>#N/A</v>
      </c>
      <c r="N1463" s="61"/>
    </row>
    <row r="1464" spans="1:14" x14ac:dyDescent="0.2">
      <c r="A1464" s="32"/>
      <c r="B1464" s="45" t="e">
        <f>VLOOKUP($A1464,EVID_OSEVU!$A$1:$M$4972,2,FALSE)</f>
        <v>#N/A</v>
      </c>
      <c r="C1464" s="45" t="e">
        <f>VLOOKUP($A1464,EVID_OSEVU!$A$1:$M$4972,3,FALSE)</f>
        <v>#N/A</v>
      </c>
      <c r="D1464" s="45" t="e">
        <f>VLOOKUP($A1464,EVID_OSEVU!$A$1:$M$4972,4,FALSE)</f>
        <v>#N/A</v>
      </c>
      <c r="E1464" s="35"/>
      <c r="F1464" s="45" t="e">
        <f>VLOOKUP($A1464,EVID_OSEVU!$A$1:$M$4972,7,FALSE)</f>
        <v>#N/A</v>
      </c>
      <c r="G1464" s="45" t="e">
        <f>VLOOKUP($A1464,EVID_OSEVU!$A$1:$M$4972,8,FALSE)</f>
        <v>#N/A</v>
      </c>
      <c r="H1464" s="45" t="e">
        <f>VLOOKUP($A1464,EVID_OSEVU!$A$1:$M$4972,11,FALSE)</f>
        <v>#N/A</v>
      </c>
      <c r="I1464" s="58" t="e">
        <f>VLOOKUP($A1464,EVID_OSEVU!$A$1:$M$4972,11,FALSE)</f>
        <v>#N/A</v>
      </c>
      <c r="J1464" s="63" t="e">
        <f>VLOOKUP(K1464,Export6[#All],2,FALSE)</f>
        <v>#N/A</v>
      </c>
      <c r="K1464" s="32"/>
      <c r="L1464" s="33"/>
      <c r="M1464" s="67" t="e">
        <f t="shared" si="22"/>
        <v>#N/A</v>
      </c>
      <c r="N1464" s="61"/>
    </row>
    <row r="1465" spans="1:14" x14ac:dyDescent="0.2">
      <c r="A1465" s="32"/>
      <c r="B1465" s="45" t="e">
        <f>VLOOKUP($A1465,EVID_OSEVU!$A$1:$M$4972,2,FALSE)</f>
        <v>#N/A</v>
      </c>
      <c r="C1465" s="45" t="e">
        <f>VLOOKUP($A1465,EVID_OSEVU!$A$1:$M$4972,3,FALSE)</f>
        <v>#N/A</v>
      </c>
      <c r="D1465" s="45" t="e">
        <f>VLOOKUP($A1465,EVID_OSEVU!$A$1:$M$4972,4,FALSE)</f>
        <v>#N/A</v>
      </c>
      <c r="E1465" s="35"/>
      <c r="F1465" s="45" t="e">
        <f>VLOOKUP($A1465,EVID_OSEVU!$A$1:$M$4972,7,FALSE)</f>
        <v>#N/A</v>
      </c>
      <c r="G1465" s="45" t="e">
        <f>VLOOKUP($A1465,EVID_OSEVU!$A$1:$M$4972,8,FALSE)</f>
        <v>#N/A</v>
      </c>
      <c r="H1465" s="45" t="e">
        <f>VLOOKUP($A1465,EVID_OSEVU!$A$1:$M$4972,11,FALSE)</f>
        <v>#N/A</v>
      </c>
      <c r="I1465" s="58" t="e">
        <f>VLOOKUP($A1465,EVID_OSEVU!$A$1:$M$4972,11,FALSE)</f>
        <v>#N/A</v>
      </c>
      <c r="J1465" s="63" t="e">
        <f>VLOOKUP(K1465,Export6[#All],2,FALSE)</f>
        <v>#N/A</v>
      </c>
      <c r="K1465" s="32"/>
      <c r="L1465" s="33"/>
      <c r="M1465" s="67" t="e">
        <f t="shared" si="22"/>
        <v>#N/A</v>
      </c>
      <c r="N1465" s="61"/>
    </row>
    <row r="1466" spans="1:14" x14ac:dyDescent="0.2">
      <c r="A1466" s="32"/>
      <c r="B1466" s="45" t="e">
        <f>VLOOKUP($A1466,EVID_OSEVU!$A$1:$M$4972,2,FALSE)</f>
        <v>#N/A</v>
      </c>
      <c r="C1466" s="45" t="e">
        <f>VLOOKUP($A1466,EVID_OSEVU!$A$1:$M$4972,3,FALSE)</f>
        <v>#N/A</v>
      </c>
      <c r="D1466" s="45" t="e">
        <f>VLOOKUP($A1466,EVID_OSEVU!$A$1:$M$4972,4,FALSE)</f>
        <v>#N/A</v>
      </c>
      <c r="E1466" s="35"/>
      <c r="F1466" s="45" t="e">
        <f>VLOOKUP($A1466,EVID_OSEVU!$A$1:$M$4972,7,FALSE)</f>
        <v>#N/A</v>
      </c>
      <c r="G1466" s="45" t="e">
        <f>VLOOKUP($A1466,EVID_OSEVU!$A$1:$M$4972,8,FALSE)</f>
        <v>#N/A</v>
      </c>
      <c r="H1466" s="45" t="e">
        <f>VLOOKUP($A1466,EVID_OSEVU!$A$1:$M$4972,11,FALSE)</f>
        <v>#N/A</v>
      </c>
      <c r="I1466" s="58" t="e">
        <f>VLOOKUP($A1466,EVID_OSEVU!$A$1:$M$4972,11,FALSE)</f>
        <v>#N/A</v>
      </c>
      <c r="J1466" s="63" t="e">
        <f>VLOOKUP(K1466,Export6[#All],2,FALSE)</f>
        <v>#N/A</v>
      </c>
      <c r="K1466" s="32"/>
      <c r="L1466" s="33"/>
      <c r="M1466" s="67" t="e">
        <f t="shared" si="22"/>
        <v>#N/A</v>
      </c>
      <c r="N1466" s="61"/>
    </row>
    <row r="1467" spans="1:14" x14ac:dyDescent="0.2">
      <c r="A1467" s="32"/>
      <c r="B1467" s="45" t="e">
        <f>VLOOKUP($A1467,EVID_OSEVU!$A$1:$M$4972,2,FALSE)</f>
        <v>#N/A</v>
      </c>
      <c r="C1467" s="45" t="e">
        <f>VLOOKUP($A1467,EVID_OSEVU!$A$1:$M$4972,3,FALSE)</f>
        <v>#N/A</v>
      </c>
      <c r="D1467" s="45" t="e">
        <f>VLOOKUP($A1467,EVID_OSEVU!$A$1:$M$4972,4,FALSE)</f>
        <v>#N/A</v>
      </c>
      <c r="E1467" s="35"/>
      <c r="F1467" s="45" t="e">
        <f>VLOOKUP($A1467,EVID_OSEVU!$A$1:$M$4972,7,FALSE)</f>
        <v>#N/A</v>
      </c>
      <c r="G1467" s="45" t="e">
        <f>VLOOKUP($A1467,EVID_OSEVU!$A$1:$M$4972,8,FALSE)</f>
        <v>#N/A</v>
      </c>
      <c r="H1467" s="45" t="e">
        <f>VLOOKUP($A1467,EVID_OSEVU!$A$1:$M$4972,11,FALSE)</f>
        <v>#N/A</v>
      </c>
      <c r="I1467" s="58" t="e">
        <f>VLOOKUP($A1467,EVID_OSEVU!$A$1:$M$4972,11,FALSE)</f>
        <v>#N/A</v>
      </c>
      <c r="J1467" s="63" t="e">
        <f>VLOOKUP(K1467,Export6[#All],2,FALSE)</f>
        <v>#N/A</v>
      </c>
      <c r="K1467" s="32"/>
      <c r="L1467" s="33"/>
      <c r="M1467" s="67" t="e">
        <f t="shared" si="22"/>
        <v>#N/A</v>
      </c>
      <c r="N1467" s="61"/>
    </row>
    <row r="1468" spans="1:14" x14ac:dyDescent="0.2">
      <c r="A1468" s="32"/>
      <c r="B1468" s="45" t="e">
        <f>VLOOKUP($A1468,EVID_OSEVU!$A$1:$M$4972,2,FALSE)</f>
        <v>#N/A</v>
      </c>
      <c r="C1468" s="45" t="e">
        <f>VLOOKUP($A1468,EVID_OSEVU!$A$1:$M$4972,3,FALSE)</f>
        <v>#N/A</v>
      </c>
      <c r="D1468" s="45" t="e">
        <f>VLOOKUP($A1468,EVID_OSEVU!$A$1:$M$4972,4,FALSE)</f>
        <v>#N/A</v>
      </c>
      <c r="E1468" s="35"/>
      <c r="F1468" s="45" t="e">
        <f>VLOOKUP($A1468,EVID_OSEVU!$A$1:$M$4972,7,FALSE)</f>
        <v>#N/A</v>
      </c>
      <c r="G1468" s="45" t="e">
        <f>VLOOKUP($A1468,EVID_OSEVU!$A$1:$M$4972,8,FALSE)</f>
        <v>#N/A</v>
      </c>
      <c r="H1468" s="45" t="e">
        <f>VLOOKUP($A1468,EVID_OSEVU!$A$1:$M$4972,11,FALSE)</f>
        <v>#N/A</v>
      </c>
      <c r="I1468" s="58" t="e">
        <f>VLOOKUP($A1468,EVID_OSEVU!$A$1:$M$4972,11,FALSE)</f>
        <v>#N/A</v>
      </c>
      <c r="J1468" s="63" t="e">
        <f>VLOOKUP(K1468,Export6[#All],2,FALSE)</f>
        <v>#N/A</v>
      </c>
      <c r="K1468" s="32"/>
      <c r="L1468" s="33"/>
      <c r="M1468" s="67" t="e">
        <f t="shared" si="22"/>
        <v>#N/A</v>
      </c>
      <c r="N1468" s="61"/>
    </row>
    <row r="1469" spans="1:14" x14ac:dyDescent="0.2">
      <c r="A1469" s="32"/>
      <c r="B1469" s="45" t="e">
        <f>VLOOKUP($A1469,EVID_OSEVU!$A$1:$M$4972,2,FALSE)</f>
        <v>#N/A</v>
      </c>
      <c r="C1469" s="45" t="e">
        <f>VLOOKUP($A1469,EVID_OSEVU!$A$1:$M$4972,3,FALSE)</f>
        <v>#N/A</v>
      </c>
      <c r="D1469" s="45" t="e">
        <f>VLOOKUP($A1469,EVID_OSEVU!$A$1:$M$4972,4,FALSE)</f>
        <v>#N/A</v>
      </c>
      <c r="E1469" s="35"/>
      <c r="F1469" s="45" t="e">
        <f>VLOOKUP($A1469,EVID_OSEVU!$A$1:$M$4972,7,FALSE)</f>
        <v>#N/A</v>
      </c>
      <c r="G1469" s="45" t="e">
        <f>VLOOKUP($A1469,EVID_OSEVU!$A$1:$M$4972,8,FALSE)</f>
        <v>#N/A</v>
      </c>
      <c r="H1469" s="45" t="e">
        <f>VLOOKUP($A1469,EVID_OSEVU!$A$1:$M$4972,11,FALSE)</f>
        <v>#N/A</v>
      </c>
      <c r="I1469" s="58" t="e">
        <f>VLOOKUP($A1469,EVID_OSEVU!$A$1:$M$4972,11,FALSE)</f>
        <v>#N/A</v>
      </c>
      <c r="J1469" s="63" t="e">
        <f>VLOOKUP(K1469,Export6[#All],2,FALSE)</f>
        <v>#N/A</v>
      </c>
      <c r="K1469" s="32"/>
      <c r="L1469" s="33"/>
      <c r="M1469" s="67" t="e">
        <f t="shared" si="22"/>
        <v>#N/A</v>
      </c>
      <c r="N1469" s="61"/>
    </row>
    <row r="1470" spans="1:14" x14ac:dyDescent="0.2">
      <c r="A1470" s="32"/>
      <c r="B1470" s="45" t="e">
        <f>VLOOKUP($A1470,EVID_OSEVU!$A$1:$M$4972,2,FALSE)</f>
        <v>#N/A</v>
      </c>
      <c r="C1470" s="45" t="e">
        <f>VLOOKUP($A1470,EVID_OSEVU!$A$1:$M$4972,3,FALSE)</f>
        <v>#N/A</v>
      </c>
      <c r="D1470" s="45" t="e">
        <f>VLOOKUP($A1470,EVID_OSEVU!$A$1:$M$4972,4,FALSE)</f>
        <v>#N/A</v>
      </c>
      <c r="E1470" s="35"/>
      <c r="F1470" s="45" t="e">
        <f>VLOOKUP($A1470,EVID_OSEVU!$A$1:$M$4972,7,FALSE)</f>
        <v>#N/A</v>
      </c>
      <c r="G1470" s="45" t="e">
        <f>VLOOKUP($A1470,EVID_OSEVU!$A$1:$M$4972,8,FALSE)</f>
        <v>#N/A</v>
      </c>
      <c r="H1470" s="45" t="e">
        <f>VLOOKUP($A1470,EVID_OSEVU!$A$1:$M$4972,11,FALSE)</f>
        <v>#N/A</v>
      </c>
      <c r="I1470" s="58" t="e">
        <f>VLOOKUP($A1470,EVID_OSEVU!$A$1:$M$4972,11,FALSE)</f>
        <v>#N/A</v>
      </c>
      <c r="J1470" s="63" t="e">
        <f>VLOOKUP(K1470,Export6[#All],2,FALSE)</f>
        <v>#N/A</v>
      </c>
      <c r="K1470" s="32"/>
      <c r="L1470" s="33"/>
      <c r="M1470" s="67" t="e">
        <f t="shared" si="22"/>
        <v>#N/A</v>
      </c>
      <c r="N1470" s="61"/>
    </row>
    <row r="1471" spans="1:14" x14ac:dyDescent="0.2">
      <c r="A1471" s="32"/>
      <c r="B1471" s="45" t="e">
        <f>VLOOKUP($A1471,EVID_OSEVU!$A$1:$M$4972,2,FALSE)</f>
        <v>#N/A</v>
      </c>
      <c r="C1471" s="45" t="e">
        <f>VLOOKUP($A1471,EVID_OSEVU!$A$1:$M$4972,3,FALSE)</f>
        <v>#N/A</v>
      </c>
      <c r="D1471" s="45" t="e">
        <f>VLOOKUP($A1471,EVID_OSEVU!$A$1:$M$4972,4,FALSE)</f>
        <v>#N/A</v>
      </c>
      <c r="E1471" s="35"/>
      <c r="F1471" s="45" t="e">
        <f>VLOOKUP($A1471,EVID_OSEVU!$A$1:$M$4972,7,FALSE)</f>
        <v>#N/A</v>
      </c>
      <c r="G1471" s="45" t="e">
        <f>VLOOKUP($A1471,EVID_OSEVU!$A$1:$M$4972,8,FALSE)</f>
        <v>#N/A</v>
      </c>
      <c r="H1471" s="45" t="e">
        <f>VLOOKUP($A1471,EVID_OSEVU!$A$1:$M$4972,11,FALSE)</f>
        <v>#N/A</v>
      </c>
      <c r="I1471" s="58" t="e">
        <f>VLOOKUP($A1471,EVID_OSEVU!$A$1:$M$4972,11,FALSE)</f>
        <v>#N/A</v>
      </c>
      <c r="J1471" s="63" t="e">
        <f>VLOOKUP(K1471,Export6[#All],2,FALSE)</f>
        <v>#N/A</v>
      </c>
      <c r="K1471" s="32"/>
      <c r="L1471" s="33"/>
      <c r="M1471" s="67" t="e">
        <f t="shared" si="22"/>
        <v>#N/A</v>
      </c>
      <c r="N1471" s="61"/>
    </row>
    <row r="1472" spans="1:14" x14ac:dyDescent="0.2">
      <c r="A1472" s="32"/>
      <c r="B1472" s="45" t="e">
        <f>VLOOKUP($A1472,EVID_OSEVU!$A$1:$M$4972,2,FALSE)</f>
        <v>#N/A</v>
      </c>
      <c r="C1472" s="45" t="e">
        <f>VLOOKUP($A1472,EVID_OSEVU!$A$1:$M$4972,3,FALSE)</f>
        <v>#N/A</v>
      </c>
      <c r="D1472" s="45" t="e">
        <f>VLOOKUP($A1472,EVID_OSEVU!$A$1:$M$4972,4,FALSE)</f>
        <v>#N/A</v>
      </c>
      <c r="E1472" s="35"/>
      <c r="F1472" s="45" t="e">
        <f>VLOOKUP($A1472,EVID_OSEVU!$A$1:$M$4972,7,FALSE)</f>
        <v>#N/A</v>
      </c>
      <c r="G1472" s="45" t="e">
        <f>VLOOKUP($A1472,EVID_OSEVU!$A$1:$M$4972,8,FALSE)</f>
        <v>#N/A</v>
      </c>
      <c r="H1472" s="45" t="e">
        <f>VLOOKUP($A1472,EVID_OSEVU!$A$1:$M$4972,11,FALSE)</f>
        <v>#N/A</v>
      </c>
      <c r="I1472" s="58" t="e">
        <f>VLOOKUP($A1472,EVID_OSEVU!$A$1:$M$4972,11,FALSE)</f>
        <v>#N/A</v>
      </c>
      <c r="J1472" s="63" t="e">
        <f>VLOOKUP(K1472,Export6[#All],2,FALSE)</f>
        <v>#N/A</v>
      </c>
      <c r="K1472" s="32"/>
      <c r="L1472" s="33"/>
      <c r="M1472" s="67" t="e">
        <f t="shared" si="22"/>
        <v>#N/A</v>
      </c>
      <c r="N1472" s="61"/>
    </row>
    <row r="1473" spans="1:14" x14ac:dyDescent="0.2">
      <c r="A1473" s="32"/>
      <c r="B1473" s="45" t="e">
        <f>VLOOKUP($A1473,EVID_OSEVU!$A$1:$M$4972,2,FALSE)</f>
        <v>#N/A</v>
      </c>
      <c r="C1473" s="45" t="e">
        <f>VLOOKUP($A1473,EVID_OSEVU!$A$1:$M$4972,3,FALSE)</f>
        <v>#N/A</v>
      </c>
      <c r="D1473" s="45" t="e">
        <f>VLOOKUP($A1473,EVID_OSEVU!$A$1:$M$4972,4,FALSE)</f>
        <v>#N/A</v>
      </c>
      <c r="E1473" s="35"/>
      <c r="F1473" s="45" t="e">
        <f>VLOOKUP($A1473,EVID_OSEVU!$A$1:$M$4972,7,FALSE)</f>
        <v>#N/A</v>
      </c>
      <c r="G1473" s="45" t="e">
        <f>VLOOKUP($A1473,EVID_OSEVU!$A$1:$M$4972,8,FALSE)</f>
        <v>#N/A</v>
      </c>
      <c r="H1473" s="45" t="e">
        <f>VLOOKUP($A1473,EVID_OSEVU!$A$1:$M$4972,11,FALSE)</f>
        <v>#N/A</v>
      </c>
      <c r="I1473" s="58" t="e">
        <f>VLOOKUP($A1473,EVID_OSEVU!$A$1:$M$4972,11,FALSE)</f>
        <v>#N/A</v>
      </c>
      <c r="J1473" s="63" t="e">
        <f>VLOOKUP(K1473,Export6[#All],2,FALSE)</f>
        <v>#N/A</v>
      </c>
      <c r="K1473" s="32"/>
      <c r="L1473" s="33"/>
      <c r="M1473" s="67" t="e">
        <f t="shared" si="22"/>
        <v>#N/A</v>
      </c>
      <c r="N1473" s="61"/>
    </row>
    <row r="1474" spans="1:14" x14ac:dyDescent="0.2">
      <c r="A1474" s="32"/>
      <c r="B1474" s="45" t="e">
        <f>VLOOKUP($A1474,EVID_OSEVU!$A$1:$M$4972,2,FALSE)</f>
        <v>#N/A</v>
      </c>
      <c r="C1474" s="45" t="e">
        <f>VLOOKUP($A1474,EVID_OSEVU!$A$1:$M$4972,3,FALSE)</f>
        <v>#N/A</v>
      </c>
      <c r="D1474" s="45" t="e">
        <f>VLOOKUP($A1474,EVID_OSEVU!$A$1:$M$4972,4,FALSE)</f>
        <v>#N/A</v>
      </c>
      <c r="E1474" s="35"/>
      <c r="F1474" s="45" t="e">
        <f>VLOOKUP($A1474,EVID_OSEVU!$A$1:$M$4972,7,FALSE)</f>
        <v>#N/A</v>
      </c>
      <c r="G1474" s="45" t="e">
        <f>VLOOKUP($A1474,EVID_OSEVU!$A$1:$M$4972,8,FALSE)</f>
        <v>#N/A</v>
      </c>
      <c r="H1474" s="45" t="e">
        <f>VLOOKUP($A1474,EVID_OSEVU!$A$1:$M$4972,11,FALSE)</f>
        <v>#N/A</v>
      </c>
      <c r="I1474" s="58" t="e">
        <f>VLOOKUP($A1474,EVID_OSEVU!$A$1:$M$4972,11,FALSE)</f>
        <v>#N/A</v>
      </c>
      <c r="J1474" s="63" t="e">
        <f>VLOOKUP(K1474,Export6[#All],2,FALSE)</f>
        <v>#N/A</v>
      </c>
      <c r="K1474" s="32"/>
      <c r="L1474" s="33"/>
      <c r="M1474" s="67" t="e">
        <f t="shared" si="22"/>
        <v>#N/A</v>
      </c>
      <c r="N1474" s="61"/>
    </row>
    <row r="1475" spans="1:14" x14ac:dyDescent="0.2">
      <c r="A1475" s="32"/>
      <c r="B1475" s="45" t="e">
        <f>VLOOKUP($A1475,EVID_OSEVU!$A$1:$M$4972,2,FALSE)</f>
        <v>#N/A</v>
      </c>
      <c r="C1475" s="45" t="e">
        <f>VLOOKUP($A1475,EVID_OSEVU!$A$1:$M$4972,3,FALSE)</f>
        <v>#N/A</v>
      </c>
      <c r="D1475" s="45" t="e">
        <f>VLOOKUP($A1475,EVID_OSEVU!$A$1:$M$4972,4,FALSE)</f>
        <v>#N/A</v>
      </c>
      <c r="E1475" s="35"/>
      <c r="F1475" s="45" t="e">
        <f>VLOOKUP($A1475,EVID_OSEVU!$A$1:$M$4972,7,FALSE)</f>
        <v>#N/A</v>
      </c>
      <c r="G1475" s="45" t="e">
        <f>VLOOKUP($A1475,EVID_OSEVU!$A$1:$M$4972,8,FALSE)</f>
        <v>#N/A</v>
      </c>
      <c r="H1475" s="45" t="e">
        <f>VLOOKUP($A1475,EVID_OSEVU!$A$1:$M$4972,11,FALSE)</f>
        <v>#N/A</v>
      </c>
      <c r="I1475" s="58" t="e">
        <f>VLOOKUP($A1475,EVID_OSEVU!$A$1:$M$4972,11,FALSE)</f>
        <v>#N/A</v>
      </c>
      <c r="J1475" s="63" t="e">
        <f>VLOOKUP(K1475,Export6[#All],2,FALSE)</f>
        <v>#N/A</v>
      </c>
      <c r="K1475" s="32"/>
      <c r="L1475" s="33"/>
      <c r="M1475" s="67" t="e">
        <f t="shared" si="22"/>
        <v>#N/A</v>
      </c>
      <c r="N1475" s="61"/>
    </row>
    <row r="1476" spans="1:14" x14ac:dyDescent="0.2">
      <c r="A1476" s="32"/>
      <c r="B1476" s="45" t="e">
        <f>VLOOKUP($A1476,EVID_OSEVU!$A$1:$M$4972,2,FALSE)</f>
        <v>#N/A</v>
      </c>
      <c r="C1476" s="45" t="e">
        <f>VLOOKUP($A1476,EVID_OSEVU!$A$1:$M$4972,3,FALSE)</f>
        <v>#N/A</v>
      </c>
      <c r="D1476" s="45" t="e">
        <f>VLOOKUP($A1476,EVID_OSEVU!$A$1:$M$4972,4,FALSE)</f>
        <v>#N/A</v>
      </c>
      <c r="E1476" s="35"/>
      <c r="F1476" s="45" t="e">
        <f>VLOOKUP($A1476,EVID_OSEVU!$A$1:$M$4972,7,FALSE)</f>
        <v>#N/A</v>
      </c>
      <c r="G1476" s="45" t="e">
        <f>VLOOKUP($A1476,EVID_OSEVU!$A$1:$M$4972,8,FALSE)</f>
        <v>#N/A</v>
      </c>
      <c r="H1476" s="45" t="e">
        <f>VLOOKUP($A1476,EVID_OSEVU!$A$1:$M$4972,11,FALSE)</f>
        <v>#N/A</v>
      </c>
      <c r="I1476" s="58" t="e">
        <f>VLOOKUP($A1476,EVID_OSEVU!$A$1:$M$4972,11,FALSE)</f>
        <v>#N/A</v>
      </c>
      <c r="J1476" s="63" t="e">
        <f>VLOOKUP(K1476,Export6[#All],2,FALSE)</f>
        <v>#N/A</v>
      </c>
      <c r="K1476" s="32"/>
      <c r="L1476" s="33"/>
      <c r="M1476" s="67" t="e">
        <f t="shared" ref="M1476:M1539" si="23">L1476*I1476</f>
        <v>#N/A</v>
      </c>
      <c r="N1476" s="61"/>
    </row>
    <row r="1477" spans="1:14" x14ac:dyDescent="0.2">
      <c r="A1477" s="32"/>
      <c r="B1477" s="45" t="e">
        <f>VLOOKUP($A1477,EVID_OSEVU!$A$1:$M$4972,2,FALSE)</f>
        <v>#N/A</v>
      </c>
      <c r="C1477" s="45" t="e">
        <f>VLOOKUP($A1477,EVID_OSEVU!$A$1:$M$4972,3,FALSE)</f>
        <v>#N/A</v>
      </c>
      <c r="D1477" s="45" t="e">
        <f>VLOOKUP($A1477,EVID_OSEVU!$A$1:$M$4972,4,FALSE)</f>
        <v>#N/A</v>
      </c>
      <c r="E1477" s="35"/>
      <c r="F1477" s="45" t="e">
        <f>VLOOKUP($A1477,EVID_OSEVU!$A$1:$M$4972,7,FALSE)</f>
        <v>#N/A</v>
      </c>
      <c r="G1477" s="45" t="e">
        <f>VLOOKUP($A1477,EVID_OSEVU!$A$1:$M$4972,8,FALSE)</f>
        <v>#N/A</v>
      </c>
      <c r="H1477" s="45" t="e">
        <f>VLOOKUP($A1477,EVID_OSEVU!$A$1:$M$4972,11,FALSE)</f>
        <v>#N/A</v>
      </c>
      <c r="I1477" s="58" t="e">
        <f>VLOOKUP($A1477,EVID_OSEVU!$A$1:$M$4972,11,FALSE)</f>
        <v>#N/A</v>
      </c>
      <c r="J1477" s="63" t="e">
        <f>VLOOKUP(K1477,Export6[#All],2,FALSE)</f>
        <v>#N/A</v>
      </c>
      <c r="K1477" s="32"/>
      <c r="L1477" s="33"/>
      <c r="M1477" s="67" t="e">
        <f t="shared" si="23"/>
        <v>#N/A</v>
      </c>
      <c r="N1477" s="61"/>
    </row>
    <row r="1478" spans="1:14" x14ac:dyDescent="0.2">
      <c r="A1478" s="32"/>
      <c r="B1478" s="45" t="e">
        <f>VLOOKUP($A1478,EVID_OSEVU!$A$1:$M$4972,2,FALSE)</f>
        <v>#N/A</v>
      </c>
      <c r="C1478" s="45" t="e">
        <f>VLOOKUP($A1478,EVID_OSEVU!$A$1:$M$4972,3,FALSE)</f>
        <v>#N/A</v>
      </c>
      <c r="D1478" s="45" t="e">
        <f>VLOOKUP($A1478,EVID_OSEVU!$A$1:$M$4972,4,FALSE)</f>
        <v>#N/A</v>
      </c>
      <c r="E1478" s="35"/>
      <c r="F1478" s="45" t="e">
        <f>VLOOKUP($A1478,EVID_OSEVU!$A$1:$M$4972,7,FALSE)</f>
        <v>#N/A</v>
      </c>
      <c r="G1478" s="45" t="e">
        <f>VLOOKUP($A1478,EVID_OSEVU!$A$1:$M$4972,8,FALSE)</f>
        <v>#N/A</v>
      </c>
      <c r="H1478" s="45" t="e">
        <f>VLOOKUP($A1478,EVID_OSEVU!$A$1:$M$4972,11,FALSE)</f>
        <v>#N/A</v>
      </c>
      <c r="I1478" s="58" t="e">
        <f>VLOOKUP($A1478,EVID_OSEVU!$A$1:$M$4972,11,FALSE)</f>
        <v>#N/A</v>
      </c>
      <c r="J1478" s="63" t="e">
        <f>VLOOKUP(K1478,Export6[#All],2,FALSE)</f>
        <v>#N/A</v>
      </c>
      <c r="K1478" s="32"/>
      <c r="L1478" s="33"/>
      <c r="M1478" s="67" t="e">
        <f t="shared" si="23"/>
        <v>#N/A</v>
      </c>
      <c r="N1478" s="61"/>
    </row>
    <row r="1479" spans="1:14" x14ac:dyDescent="0.2">
      <c r="A1479" s="32"/>
      <c r="B1479" s="45" t="e">
        <f>VLOOKUP($A1479,EVID_OSEVU!$A$1:$M$4972,2,FALSE)</f>
        <v>#N/A</v>
      </c>
      <c r="C1479" s="45" t="e">
        <f>VLOOKUP($A1479,EVID_OSEVU!$A$1:$M$4972,3,FALSE)</f>
        <v>#N/A</v>
      </c>
      <c r="D1479" s="45" t="e">
        <f>VLOOKUP($A1479,EVID_OSEVU!$A$1:$M$4972,4,FALSE)</f>
        <v>#N/A</v>
      </c>
      <c r="E1479" s="35"/>
      <c r="F1479" s="45" t="e">
        <f>VLOOKUP($A1479,EVID_OSEVU!$A$1:$M$4972,7,FALSE)</f>
        <v>#N/A</v>
      </c>
      <c r="G1479" s="45" t="e">
        <f>VLOOKUP($A1479,EVID_OSEVU!$A$1:$M$4972,8,FALSE)</f>
        <v>#N/A</v>
      </c>
      <c r="H1479" s="45" t="e">
        <f>VLOOKUP($A1479,EVID_OSEVU!$A$1:$M$4972,11,FALSE)</f>
        <v>#N/A</v>
      </c>
      <c r="I1479" s="58" t="e">
        <f>VLOOKUP($A1479,EVID_OSEVU!$A$1:$M$4972,11,FALSE)</f>
        <v>#N/A</v>
      </c>
      <c r="J1479" s="63" t="e">
        <f>VLOOKUP(K1479,Export6[#All],2,FALSE)</f>
        <v>#N/A</v>
      </c>
      <c r="K1479" s="32"/>
      <c r="L1479" s="33"/>
      <c r="M1479" s="67" t="e">
        <f t="shared" si="23"/>
        <v>#N/A</v>
      </c>
      <c r="N1479" s="61"/>
    </row>
    <row r="1480" spans="1:14" x14ac:dyDescent="0.2">
      <c r="A1480" s="32"/>
      <c r="B1480" s="45" t="e">
        <f>VLOOKUP($A1480,EVID_OSEVU!$A$1:$M$4972,2,FALSE)</f>
        <v>#N/A</v>
      </c>
      <c r="C1480" s="45" t="e">
        <f>VLOOKUP($A1480,EVID_OSEVU!$A$1:$M$4972,3,FALSE)</f>
        <v>#N/A</v>
      </c>
      <c r="D1480" s="45" t="e">
        <f>VLOOKUP($A1480,EVID_OSEVU!$A$1:$M$4972,4,FALSE)</f>
        <v>#N/A</v>
      </c>
      <c r="E1480" s="35"/>
      <c r="F1480" s="45" t="e">
        <f>VLOOKUP($A1480,EVID_OSEVU!$A$1:$M$4972,7,FALSE)</f>
        <v>#N/A</v>
      </c>
      <c r="G1480" s="45" t="e">
        <f>VLOOKUP($A1480,EVID_OSEVU!$A$1:$M$4972,8,FALSE)</f>
        <v>#N/A</v>
      </c>
      <c r="H1480" s="45" t="e">
        <f>VLOOKUP($A1480,EVID_OSEVU!$A$1:$M$4972,11,FALSE)</f>
        <v>#N/A</v>
      </c>
      <c r="I1480" s="58" t="e">
        <f>VLOOKUP($A1480,EVID_OSEVU!$A$1:$M$4972,11,FALSE)</f>
        <v>#N/A</v>
      </c>
      <c r="J1480" s="63" t="e">
        <f>VLOOKUP(K1480,Export6[#All],2,FALSE)</f>
        <v>#N/A</v>
      </c>
      <c r="K1480" s="32"/>
      <c r="L1480" s="33"/>
      <c r="M1480" s="67" t="e">
        <f t="shared" si="23"/>
        <v>#N/A</v>
      </c>
      <c r="N1480" s="61"/>
    </row>
    <row r="1481" spans="1:14" x14ac:dyDescent="0.2">
      <c r="A1481" s="32"/>
      <c r="B1481" s="45" t="e">
        <f>VLOOKUP($A1481,EVID_OSEVU!$A$1:$M$4972,2,FALSE)</f>
        <v>#N/A</v>
      </c>
      <c r="C1481" s="45" t="e">
        <f>VLOOKUP($A1481,EVID_OSEVU!$A$1:$M$4972,3,FALSE)</f>
        <v>#N/A</v>
      </c>
      <c r="D1481" s="45" t="e">
        <f>VLOOKUP($A1481,EVID_OSEVU!$A$1:$M$4972,4,FALSE)</f>
        <v>#N/A</v>
      </c>
      <c r="E1481" s="35"/>
      <c r="F1481" s="45" t="e">
        <f>VLOOKUP($A1481,EVID_OSEVU!$A$1:$M$4972,7,FALSE)</f>
        <v>#N/A</v>
      </c>
      <c r="G1481" s="45" t="e">
        <f>VLOOKUP($A1481,EVID_OSEVU!$A$1:$M$4972,8,FALSE)</f>
        <v>#N/A</v>
      </c>
      <c r="H1481" s="45" t="e">
        <f>VLOOKUP($A1481,EVID_OSEVU!$A$1:$M$4972,11,FALSE)</f>
        <v>#N/A</v>
      </c>
      <c r="I1481" s="58" t="e">
        <f>VLOOKUP($A1481,EVID_OSEVU!$A$1:$M$4972,11,FALSE)</f>
        <v>#N/A</v>
      </c>
      <c r="J1481" s="63" t="e">
        <f>VLOOKUP(K1481,Export6[#All],2,FALSE)</f>
        <v>#N/A</v>
      </c>
      <c r="K1481" s="32"/>
      <c r="L1481" s="33"/>
      <c r="M1481" s="67" t="e">
        <f t="shared" si="23"/>
        <v>#N/A</v>
      </c>
      <c r="N1481" s="61"/>
    </row>
    <row r="1482" spans="1:14" x14ac:dyDescent="0.2">
      <c r="A1482" s="32"/>
      <c r="B1482" s="45" t="e">
        <f>VLOOKUP($A1482,EVID_OSEVU!$A$1:$M$4972,2,FALSE)</f>
        <v>#N/A</v>
      </c>
      <c r="C1482" s="45" t="e">
        <f>VLOOKUP($A1482,EVID_OSEVU!$A$1:$M$4972,3,FALSE)</f>
        <v>#N/A</v>
      </c>
      <c r="D1482" s="45" t="e">
        <f>VLOOKUP($A1482,EVID_OSEVU!$A$1:$M$4972,4,FALSE)</f>
        <v>#N/A</v>
      </c>
      <c r="E1482" s="35"/>
      <c r="F1482" s="45" t="e">
        <f>VLOOKUP($A1482,EVID_OSEVU!$A$1:$M$4972,7,FALSE)</f>
        <v>#N/A</v>
      </c>
      <c r="G1482" s="45" t="e">
        <f>VLOOKUP($A1482,EVID_OSEVU!$A$1:$M$4972,8,FALSE)</f>
        <v>#N/A</v>
      </c>
      <c r="H1482" s="45" t="e">
        <f>VLOOKUP($A1482,EVID_OSEVU!$A$1:$M$4972,11,FALSE)</f>
        <v>#N/A</v>
      </c>
      <c r="I1482" s="58" t="e">
        <f>VLOOKUP($A1482,EVID_OSEVU!$A$1:$M$4972,11,FALSE)</f>
        <v>#N/A</v>
      </c>
      <c r="J1482" s="63" t="e">
        <f>VLOOKUP(K1482,Export6[#All],2,FALSE)</f>
        <v>#N/A</v>
      </c>
      <c r="K1482" s="32"/>
      <c r="L1482" s="33"/>
      <c r="M1482" s="67" t="e">
        <f t="shared" si="23"/>
        <v>#N/A</v>
      </c>
      <c r="N1482" s="61"/>
    </row>
    <row r="1483" spans="1:14" x14ac:dyDescent="0.2">
      <c r="A1483" s="32"/>
      <c r="B1483" s="45" t="e">
        <f>VLOOKUP($A1483,EVID_OSEVU!$A$1:$M$4972,2,FALSE)</f>
        <v>#N/A</v>
      </c>
      <c r="C1483" s="45" t="e">
        <f>VLOOKUP($A1483,EVID_OSEVU!$A$1:$M$4972,3,FALSE)</f>
        <v>#N/A</v>
      </c>
      <c r="D1483" s="45" t="e">
        <f>VLOOKUP($A1483,EVID_OSEVU!$A$1:$M$4972,4,FALSE)</f>
        <v>#N/A</v>
      </c>
      <c r="E1483" s="35"/>
      <c r="F1483" s="45" t="e">
        <f>VLOOKUP($A1483,EVID_OSEVU!$A$1:$M$4972,7,FALSE)</f>
        <v>#N/A</v>
      </c>
      <c r="G1483" s="45" t="e">
        <f>VLOOKUP($A1483,EVID_OSEVU!$A$1:$M$4972,8,FALSE)</f>
        <v>#N/A</v>
      </c>
      <c r="H1483" s="45" t="e">
        <f>VLOOKUP($A1483,EVID_OSEVU!$A$1:$M$4972,11,FALSE)</f>
        <v>#N/A</v>
      </c>
      <c r="I1483" s="58" t="e">
        <f>VLOOKUP($A1483,EVID_OSEVU!$A$1:$M$4972,11,FALSE)</f>
        <v>#N/A</v>
      </c>
      <c r="J1483" s="63" t="e">
        <f>VLOOKUP(K1483,Export6[#All],2,FALSE)</f>
        <v>#N/A</v>
      </c>
      <c r="K1483" s="32"/>
      <c r="L1483" s="33"/>
      <c r="M1483" s="67" t="e">
        <f t="shared" si="23"/>
        <v>#N/A</v>
      </c>
      <c r="N1483" s="61"/>
    </row>
    <row r="1484" spans="1:14" x14ac:dyDescent="0.2">
      <c r="A1484" s="32"/>
      <c r="B1484" s="45" t="e">
        <f>VLOOKUP($A1484,EVID_OSEVU!$A$1:$M$4972,2,FALSE)</f>
        <v>#N/A</v>
      </c>
      <c r="C1484" s="45" t="e">
        <f>VLOOKUP($A1484,EVID_OSEVU!$A$1:$M$4972,3,FALSE)</f>
        <v>#N/A</v>
      </c>
      <c r="D1484" s="45" t="e">
        <f>VLOOKUP($A1484,EVID_OSEVU!$A$1:$M$4972,4,FALSE)</f>
        <v>#N/A</v>
      </c>
      <c r="E1484" s="35"/>
      <c r="F1484" s="45" t="e">
        <f>VLOOKUP($A1484,EVID_OSEVU!$A$1:$M$4972,7,FALSE)</f>
        <v>#N/A</v>
      </c>
      <c r="G1484" s="45" t="e">
        <f>VLOOKUP($A1484,EVID_OSEVU!$A$1:$M$4972,8,FALSE)</f>
        <v>#N/A</v>
      </c>
      <c r="H1484" s="45" t="e">
        <f>VLOOKUP($A1484,EVID_OSEVU!$A$1:$M$4972,11,FALSE)</f>
        <v>#N/A</v>
      </c>
      <c r="I1484" s="58" t="e">
        <f>VLOOKUP($A1484,EVID_OSEVU!$A$1:$M$4972,11,FALSE)</f>
        <v>#N/A</v>
      </c>
      <c r="J1484" s="63" t="e">
        <f>VLOOKUP(K1484,Export6[#All],2,FALSE)</f>
        <v>#N/A</v>
      </c>
      <c r="K1484" s="32"/>
      <c r="L1484" s="33"/>
      <c r="M1484" s="67" t="e">
        <f t="shared" si="23"/>
        <v>#N/A</v>
      </c>
      <c r="N1484" s="61"/>
    </row>
    <row r="1485" spans="1:14" x14ac:dyDescent="0.2">
      <c r="A1485" s="32"/>
      <c r="B1485" s="45" t="e">
        <f>VLOOKUP($A1485,EVID_OSEVU!$A$1:$M$4972,2,FALSE)</f>
        <v>#N/A</v>
      </c>
      <c r="C1485" s="45" t="e">
        <f>VLOOKUP($A1485,EVID_OSEVU!$A$1:$M$4972,3,FALSE)</f>
        <v>#N/A</v>
      </c>
      <c r="D1485" s="45" t="e">
        <f>VLOOKUP($A1485,EVID_OSEVU!$A$1:$M$4972,4,FALSE)</f>
        <v>#N/A</v>
      </c>
      <c r="E1485" s="35"/>
      <c r="F1485" s="45" t="e">
        <f>VLOOKUP($A1485,EVID_OSEVU!$A$1:$M$4972,7,FALSE)</f>
        <v>#N/A</v>
      </c>
      <c r="G1485" s="45" t="e">
        <f>VLOOKUP($A1485,EVID_OSEVU!$A$1:$M$4972,8,FALSE)</f>
        <v>#N/A</v>
      </c>
      <c r="H1485" s="45" t="e">
        <f>VLOOKUP($A1485,EVID_OSEVU!$A$1:$M$4972,11,FALSE)</f>
        <v>#N/A</v>
      </c>
      <c r="I1485" s="58" t="e">
        <f>VLOOKUP($A1485,EVID_OSEVU!$A$1:$M$4972,11,FALSE)</f>
        <v>#N/A</v>
      </c>
      <c r="J1485" s="63" t="e">
        <f>VLOOKUP(K1485,Export6[#All],2,FALSE)</f>
        <v>#N/A</v>
      </c>
      <c r="K1485" s="32"/>
      <c r="L1485" s="33"/>
      <c r="M1485" s="67" t="e">
        <f t="shared" si="23"/>
        <v>#N/A</v>
      </c>
      <c r="N1485" s="61"/>
    </row>
    <row r="1486" spans="1:14" x14ac:dyDescent="0.2">
      <c r="A1486" s="32"/>
      <c r="B1486" s="45" t="e">
        <f>VLOOKUP($A1486,EVID_OSEVU!$A$1:$M$4972,2,FALSE)</f>
        <v>#N/A</v>
      </c>
      <c r="C1486" s="45" t="e">
        <f>VLOOKUP($A1486,EVID_OSEVU!$A$1:$M$4972,3,FALSE)</f>
        <v>#N/A</v>
      </c>
      <c r="D1486" s="45" t="e">
        <f>VLOOKUP($A1486,EVID_OSEVU!$A$1:$M$4972,4,FALSE)</f>
        <v>#N/A</v>
      </c>
      <c r="E1486" s="35"/>
      <c r="F1486" s="45" t="e">
        <f>VLOOKUP($A1486,EVID_OSEVU!$A$1:$M$4972,7,FALSE)</f>
        <v>#N/A</v>
      </c>
      <c r="G1486" s="45" t="e">
        <f>VLOOKUP($A1486,EVID_OSEVU!$A$1:$M$4972,8,FALSE)</f>
        <v>#N/A</v>
      </c>
      <c r="H1486" s="45" t="e">
        <f>VLOOKUP($A1486,EVID_OSEVU!$A$1:$M$4972,11,FALSE)</f>
        <v>#N/A</v>
      </c>
      <c r="I1486" s="58" t="e">
        <f>VLOOKUP($A1486,EVID_OSEVU!$A$1:$M$4972,11,FALSE)</f>
        <v>#N/A</v>
      </c>
      <c r="J1486" s="63" t="e">
        <f>VLOOKUP(K1486,Export6[#All],2,FALSE)</f>
        <v>#N/A</v>
      </c>
      <c r="K1486" s="32"/>
      <c r="L1486" s="33"/>
      <c r="M1486" s="67" t="e">
        <f t="shared" si="23"/>
        <v>#N/A</v>
      </c>
      <c r="N1486" s="61"/>
    </row>
    <row r="1487" spans="1:14" x14ac:dyDescent="0.2">
      <c r="A1487" s="32"/>
      <c r="B1487" s="45" t="e">
        <f>VLOOKUP($A1487,EVID_OSEVU!$A$1:$M$4972,2,FALSE)</f>
        <v>#N/A</v>
      </c>
      <c r="C1487" s="45" t="e">
        <f>VLOOKUP($A1487,EVID_OSEVU!$A$1:$M$4972,3,FALSE)</f>
        <v>#N/A</v>
      </c>
      <c r="D1487" s="45" t="e">
        <f>VLOOKUP($A1487,EVID_OSEVU!$A$1:$M$4972,4,FALSE)</f>
        <v>#N/A</v>
      </c>
      <c r="E1487" s="35"/>
      <c r="F1487" s="45" t="e">
        <f>VLOOKUP($A1487,EVID_OSEVU!$A$1:$M$4972,7,FALSE)</f>
        <v>#N/A</v>
      </c>
      <c r="G1487" s="45" t="e">
        <f>VLOOKUP($A1487,EVID_OSEVU!$A$1:$M$4972,8,FALSE)</f>
        <v>#N/A</v>
      </c>
      <c r="H1487" s="45" t="e">
        <f>VLOOKUP($A1487,EVID_OSEVU!$A$1:$M$4972,11,FALSE)</f>
        <v>#N/A</v>
      </c>
      <c r="I1487" s="58" t="e">
        <f>VLOOKUP($A1487,EVID_OSEVU!$A$1:$M$4972,11,FALSE)</f>
        <v>#N/A</v>
      </c>
      <c r="J1487" s="63" t="e">
        <f>VLOOKUP(K1487,Export6[#All],2,FALSE)</f>
        <v>#N/A</v>
      </c>
      <c r="K1487" s="32"/>
      <c r="L1487" s="33"/>
      <c r="M1487" s="67" t="e">
        <f t="shared" si="23"/>
        <v>#N/A</v>
      </c>
      <c r="N1487" s="61"/>
    </row>
    <row r="1488" spans="1:14" x14ac:dyDescent="0.2">
      <c r="A1488" s="32"/>
      <c r="B1488" s="45" t="e">
        <f>VLOOKUP($A1488,EVID_OSEVU!$A$1:$M$4972,2,FALSE)</f>
        <v>#N/A</v>
      </c>
      <c r="C1488" s="45" t="e">
        <f>VLOOKUP($A1488,EVID_OSEVU!$A$1:$M$4972,3,FALSE)</f>
        <v>#N/A</v>
      </c>
      <c r="D1488" s="45" t="e">
        <f>VLOOKUP($A1488,EVID_OSEVU!$A$1:$M$4972,4,FALSE)</f>
        <v>#N/A</v>
      </c>
      <c r="E1488" s="35"/>
      <c r="F1488" s="45" t="e">
        <f>VLOOKUP($A1488,EVID_OSEVU!$A$1:$M$4972,7,FALSE)</f>
        <v>#N/A</v>
      </c>
      <c r="G1488" s="45" t="e">
        <f>VLOOKUP($A1488,EVID_OSEVU!$A$1:$M$4972,8,FALSE)</f>
        <v>#N/A</v>
      </c>
      <c r="H1488" s="45" t="e">
        <f>VLOOKUP($A1488,EVID_OSEVU!$A$1:$M$4972,11,FALSE)</f>
        <v>#N/A</v>
      </c>
      <c r="I1488" s="58" t="e">
        <f>VLOOKUP($A1488,EVID_OSEVU!$A$1:$M$4972,11,FALSE)</f>
        <v>#N/A</v>
      </c>
      <c r="J1488" s="63" t="e">
        <f>VLOOKUP(K1488,Export6[#All],2,FALSE)</f>
        <v>#N/A</v>
      </c>
      <c r="K1488" s="32"/>
      <c r="L1488" s="33"/>
      <c r="M1488" s="67" t="e">
        <f t="shared" si="23"/>
        <v>#N/A</v>
      </c>
      <c r="N1488" s="61"/>
    </row>
    <row r="1489" spans="1:14" x14ac:dyDescent="0.2">
      <c r="A1489" s="32"/>
      <c r="B1489" s="45" t="e">
        <f>VLOOKUP($A1489,EVID_OSEVU!$A$1:$M$4972,2,FALSE)</f>
        <v>#N/A</v>
      </c>
      <c r="C1489" s="45" t="e">
        <f>VLOOKUP($A1489,EVID_OSEVU!$A$1:$M$4972,3,FALSE)</f>
        <v>#N/A</v>
      </c>
      <c r="D1489" s="45" t="e">
        <f>VLOOKUP($A1489,EVID_OSEVU!$A$1:$M$4972,4,FALSE)</f>
        <v>#N/A</v>
      </c>
      <c r="E1489" s="35"/>
      <c r="F1489" s="45" t="e">
        <f>VLOOKUP($A1489,EVID_OSEVU!$A$1:$M$4972,7,FALSE)</f>
        <v>#N/A</v>
      </c>
      <c r="G1489" s="45" t="e">
        <f>VLOOKUP($A1489,EVID_OSEVU!$A$1:$M$4972,8,FALSE)</f>
        <v>#N/A</v>
      </c>
      <c r="H1489" s="45" t="e">
        <f>VLOOKUP($A1489,EVID_OSEVU!$A$1:$M$4972,11,FALSE)</f>
        <v>#N/A</v>
      </c>
      <c r="I1489" s="58" t="e">
        <f>VLOOKUP($A1489,EVID_OSEVU!$A$1:$M$4972,11,FALSE)</f>
        <v>#N/A</v>
      </c>
      <c r="J1489" s="63" t="e">
        <f>VLOOKUP(K1489,Export6[#All],2,FALSE)</f>
        <v>#N/A</v>
      </c>
      <c r="K1489" s="32"/>
      <c r="L1489" s="33"/>
      <c r="M1489" s="67" t="e">
        <f t="shared" si="23"/>
        <v>#N/A</v>
      </c>
      <c r="N1489" s="61"/>
    </row>
    <row r="1490" spans="1:14" x14ac:dyDescent="0.2">
      <c r="A1490" s="32"/>
      <c r="B1490" s="45" t="e">
        <f>VLOOKUP($A1490,EVID_OSEVU!$A$1:$M$4972,2,FALSE)</f>
        <v>#N/A</v>
      </c>
      <c r="C1490" s="45" t="e">
        <f>VLOOKUP($A1490,EVID_OSEVU!$A$1:$M$4972,3,FALSE)</f>
        <v>#N/A</v>
      </c>
      <c r="D1490" s="45" t="e">
        <f>VLOOKUP($A1490,EVID_OSEVU!$A$1:$M$4972,4,FALSE)</f>
        <v>#N/A</v>
      </c>
      <c r="E1490" s="35"/>
      <c r="F1490" s="45" t="e">
        <f>VLOOKUP($A1490,EVID_OSEVU!$A$1:$M$4972,7,FALSE)</f>
        <v>#N/A</v>
      </c>
      <c r="G1490" s="45" t="e">
        <f>VLOOKUP($A1490,EVID_OSEVU!$A$1:$M$4972,8,FALSE)</f>
        <v>#N/A</v>
      </c>
      <c r="H1490" s="45" t="e">
        <f>VLOOKUP($A1490,EVID_OSEVU!$A$1:$M$4972,11,FALSE)</f>
        <v>#N/A</v>
      </c>
      <c r="I1490" s="58" t="e">
        <f>VLOOKUP($A1490,EVID_OSEVU!$A$1:$M$4972,11,FALSE)</f>
        <v>#N/A</v>
      </c>
      <c r="J1490" s="63" t="e">
        <f>VLOOKUP(K1490,Export6[#All],2,FALSE)</f>
        <v>#N/A</v>
      </c>
      <c r="K1490" s="32"/>
      <c r="L1490" s="33"/>
      <c r="M1490" s="67" t="e">
        <f t="shared" si="23"/>
        <v>#N/A</v>
      </c>
      <c r="N1490" s="61"/>
    </row>
    <row r="1491" spans="1:14" x14ac:dyDescent="0.2">
      <c r="A1491" s="32"/>
      <c r="B1491" s="45" t="e">
        <f>VLOOKUP($A1491,EVID_OSEVU!$A$1:$M$4972,2,FALSE)</f>
        <v>#N/A</v>
      </c>
      <c r="C1491" s="45" t="e">
        <f>VLOOKUP($A1491,EVID_OSEVU!$A$1:$M$4972,3,FALSE)</f>
        <v>#N/A</v>
      </c>
      <c r="D1491" s="45" t="e">
        <f>VLOOKUP($A1491,EVID_OSEVU!$A$1:$M$4972,4,FALSE)</f>
        <v>#N/A</v>
      </c>
      <c r="E1491" s="35"/>
      <c r="F1491" s="45" t="e">
        <f>VLOOKUP($A1491,EVID_OSEVU!$A$1:$M$4972,7,FALSE)</f>
        <v>#N/A</v>
      </c>
      <c r="G1491" s="45" t="e">
        <f>VLOOKUP($A1491,EVID_OSEVU!$A$1:$M$4972,8,FALSE)</f>
        <v>#N/A</v>
      </c>
      <c r="H1491" s="45" t="e">
        <f>VLOOKUP($A1491,EVID_OSEVU!$A$1:$M$4972,11,FALSE)</f>
        <v>#N/A</v>
      </c>
      <c r="I1491" s="58" t="e">
        <f>VLOOKUP($A1491,EVID_OSEVU!$A$1:$M$4972,11,FALSE)</f>
        <v>#N/A</v>
      </c>
      <c r="J1491" s="63" t="e">
        <f>VLOOKUP(K1491,Export6[#All],2,FALSE)</f>
        <v>#N/A</v>
      </c>
      <c r="K1491" s="32"/>
      <c r="L1491" s="33"/>
      <c r="M1491" s="67" t="e">
        <f t="shared" si="23"/>
        <v>#N/A</v>
      </c>
      <c r="N1491" s="61"/>
    </row>
    <row r="1492" spans="1:14" x14ac:dyDescent="0.2">
      <c r="A1492" s="32"/>
      <c r="B1492" s="45" t="e">
        <f>VLOOKUP($A1492,EVID_OSEVU!$A$1:$M$4972,2,FALSE)</f>
        <v>#N/A</v>
      </c>
      <c r="C1492" s="45" t="e">
        <f>VLOOKUP($A1492,EVID_OSEVU!$A$1:$M$4972,3,FALSE)</f>
        <v>#N/A</v>
      </c>
      <c r="D1492" s="45" t="e">
        <f>VLOOKUP($A1492,EVID_OSEVU!$A$1:$M$4972,4,FALSE)</f>
        <v>#N/A</v>
      </c>
      <c r="E1492" s="35"/>
      <c r="F1492" s="45" t="e">
        <f>VLOOKUP($A1492,EVID_OSEVU!$A$1:$M$4972,7,FALSE)</f>
        <v>#N/A</v>
      </c>
      <c r="G1492" s="45" t="e">
        <f>VLOOKUP($A1492,EVID_OSEVU!$A$1:$M$4972,8,FALSE)</f>
        <v>#N/A</v>
      </c>
      <c r="H1492" s="45" t="e">
        <f>VLOOKUP($A1492,EVID_OSEVU!$A$1:$M$4972,11,FALSE)</f>
        <v>#N/A</v>
      </c>
      <c r="I1492" s="58" t="e">
        <f>VLOOKUP($A1492,EVID_OSEVU!$A$1:$M$4972,11,FALSE)</f>
        <v>#N/A</v>
      </c>
      <c r="J1492" s="63" t="e">
        <f>VLOOKUP(K1492,Export6[#All],2,FALSE)</f>
        <v>#N/A</v>
      </c>
      <c r="K1492" s="32"/>
      <c r="L1492" s="33"/>
      <c r="M1492" s="67" t="e">
        <f t="shared" si="23"/>
        <v>#N/A</v>
      </c>
      <c r="N1492" s="61"/>
    </row>
    <row r="1493" spans="1:14" x14ac:dyDescent="0.2">
      <c r="A1493" s="32"/>
      <c r="B1493" s="45" t="e">
        <f>VLOOKUP($A1493,EVID_OSEVU!$A$1:$M$4972,2,FALSE)</f>
        <v>#N/A</v>
      </c>
      <c r="C1493" s="45" t="e">
        <f>VLOOKUP($A1493,EVID_OSEVU!$A$1:$M$4972,3,FALSE)</f>
        <v>#N/A</v>
      </c>
      <c r="D1493" s="45" t="e">
        <f>VLOOKUP($A1493,EVID_OSEVU!$A$1:$M$4972,4,FALSE)</f>
        <v>#N/A</v>
      </c>
      <c r="E1493" s="35"/>
      <c r="F1493" s="45" t="e">
        <f>VLOOKUP($A1493,EVID_OSEVU!$A$1:$M$4972,7,FALSE)</f>
        <v>#N/A</v>
      </c>
      <c r="G1493" s="45" t="e">
        <f>VLOOKUP($A1493,EVID_OSEVU!$A$1:$M$4972,8,FALSE)</f>
        <v>#N/A</v>
      </c>
      <c r="H1493" s="45" t="e">
        <f>VLOOKUP($A1493,EVID_OSEVU!$A$1:$M$4972,11,FALSE)</f>
        <v>#N/A</v>
      </c>
      <c r="I1493" s="58" t="e">
        <f>VLOOKUP($A1493,EVID_OSEVU!$A$1:$M$4972,11,FALSE)</f>
        <v>#N/A</v>
      </c>
      <c r="J1493" s="63" t="e">
        <f>VLOOKUP(K1493,Export6[#All],2,FALSE)</f>
        <v>#N/A</v>
      </c>
      <c r="K1493" s="32"/>
      <c r="L1493" s="33"/>
      <c r="M1493" s="67" t="e">
        <f t="shared" si="23"/>
        <v>#N/A</v>
      </c>
      <c r="N1493" s="61"/>
    </row>
    <row r="1494" spans="1:14" x14ac:dyDescent="0.2">
      <c r="A1494" s="32"/>
      <c r="B1494" s="45" t="e">
        <f>VLOOKUP($A1494,EVID_OSEVU!$A$1:$M$4972,2,FALSE)</f>
        <v>#N/A</v>
      </c>
      <c r="C1494" s="45" t="e">
        <f>VLOOKUP($A1494,EVID_OSEVU!$A$1:$M$4972,3,FALSE)</f>
        <v>#N/A</v>
      </c>
      <c r="D1494" s="45" t="e">
        <f>VLOOKUP($A1494,EVID_OSEVU!$A$1:$M$4972,4,FALSE)</f>
        <v>#N/A</v>
      </c>
      <c r="E1494" s="35"/>
      <c r="F1494" s="45" t="e">
        <f>VLOOKUP($A1494,EVID_OSEVU!$A$1:$M$4972,7,FALSE)</f>
        <v>#N/A</v>
      </c>
      <c r="G1494" s="45" t="e">
        <f>VLOOKUP($A1494,EVID_OSEVU!$A$1:$M$4972,8,FALSE)</f>
        <v>#N/A</v>
      </c>
      <c r="H1494" s="45" t="e">
        <f>VLOOKUP($A1494,EVID_OSEVU!$A$1:$M$4972,11,FALSE)</f>
        <v>#N/A</v>
      </c>
      <c r="I1494" s="58" t="e">
        <f>VLOOKUP($A1494,EVID_OSEVU!$A$1:$M$4972,11,FALSE)</f>
        <v>#N/A</v>
      </c>
      <c r="J1494" s="63" t="e">
        <f>VLOOKUP(K1494,Export6[#All],2,FALSE)</f>
        <v>#N/A</v>
      </c>
      <c r="K1494" s="32"/>
      <c r="L1494" s="33"/>
      <c r="M1494" s="67" t="e">
        <f t="shared" si="23"/>
        <v>#N/A</v>
      </c>
      <c r="N1494" s="61"/>
    </row>
    <row r="1495" spans="1:14" x14ac:dyDescent="0.2">
      <c r="A1495" s="32"/>
      <c r="B1495" s="45" t="e">
        <f>VLOOKUP($A1495,EVID_OSEVU!$A$1:$M$4972,2,FALSE)</f>
        <v>#N/A</v>
      </c>
      <c r="C1495" s="45" t="e">
        <f>VLOOKUP($A1495,EVID_OSEVU!$A$1:$M$4972,3,FALSE)</f>
        <v>#N/A</v>
      </c>
      <c r="D1495" s="45" t="e">
        <f>VLOOKUP($A1495,EVID_OSEVU!$A$1:$M$4972,4,FALSE)</f>
        <v>#N/A</v>
      </c>
      <c r="E1495" s="35"/>
      <c r="F1495" s="45" t="e">
        <f>VLOOKUP($A1495,EVID_OSEVU!$A$1:$M$4972,7,FALSE)</f>
        <v>#N/A</v>
      </c>
      <c r="G1495" s="45" t="e">
        <f>VLOOKUP($A1495,EVID_OSEVU!$A$1:$M$4972,8,FALSE)</f>
        <v>#N/A</v>
      </c>
      <c r="H1495" s="45" t="e">
        <f>VLOOKUP($A1495,EVID_OSEVU!$A$1:$M$4972,11,FALSE)</f>
        <v>#N/A</v>
      </c>
      <c r="I1495" s="58" t="e">
        <f>VLOOKUP($A1495,EVID_OSEVU!$A$1:$M$4972,11,FALSE)</f>
        <v>#N/A</v>
      </c>
      <c r="J1495" s="63" t="e">
        <f>VLOOKUP(K1495,Export6[#All],2,FALSE)</f>
        <v>#N/A</v>
      </c>
      <c r="K1495" s="32"/>
      <c r="L1495" s="33"/>
      <c r="M1495" s="67" t="e">
        <f t="shared" si="23"/>
        <v>#N/A</v>
      </c>
      <c r="N1495" s="61"/>
    </row>
    <row r="1496" spans="1:14" x14ac:dyDescent="0.2">
      <c r="A1496" s="32"/>
      <c r="B1496" s="45" t="e">
        <f>VLOOKUP($A1496,EVID_OSEVU!$A$1:$M$4972,2,FALSE)</f>
        <v>#N/A</v>
      </c>
      <c r="C1496" s="45" t="e">
        <f>VLOOKUP($A1496,EVID_OSEVU!$A$1:$M$4972,3,FALSE)</f>
        <v>#N/A</v>
      </c>
      <c r="D1496" s="45" t="e">
        <f>VLOOKUP($A1496,EVID_OSEVU!$A$1:$M$4972,4,FALSE)</f>
        <v>#N/A</v>
      </c>
      <c r="E1496" s="35"/>
      <c r="F1496" s="45" t="e">
        <f>VLOOKUP($A1496,EVID_OSEVU!$A$1:$M$4972,7,FALSE)</f>
        <v>#N/A</v>
      </c>
      <c r="G1496" s="45" t="e">
        <f>VLOOKUP($A1496,EVID_OSEVU!$A$1:$M$4972,8,FALSE)</f>
        <v>#N/A</v>
      </c>
      <c r="H1496" s="45" t="e">
        <f>VLOOKUP($A1496,EVID_OSEVU!$A$1:$M$4972,11,FALSE)</f>
        <v>#N/A</v>
      </c>
      <c r="I1496" s="58" t="e">
        <f>VLOOKUP($A1496,EVID_OSEVU!$A$1:$M$4972,11,FALSE)</f>
        <v>#N/A</v>
      </c>
      <c r="J1496" s="63" t="e">
        <f>VLOOKUP(K1496,Export6[#All],2,FALSE)</f>
        <v>#N/A</v>
      </c>
      <c r="K1496" s="32"/>
      <c r="L1496" s="33"/>
      <c r="M1496" s="67" t="e">
        <f t="shared" si="23"/>
        <v>#N/A</v>
      </c>
      <c r="N1496" s="61"/>
    </row>
    <row r="1497" spans="1:14" x14ac:dyDescent="0.2">
      <c r="A1497" s="32"/>
      <c r="B1497" s="45" t="e">
        <f>VLOOKUP($A1497,EVID_OSEVU!$A$1:$M$4972,2,FALSE)</f>
        <v>#N/A</v>
      </c>
      <c r="C1497" s="45" t="e">
        <f>VLOOKUP($A1497,EVID_OSEVU!$A$1:$M$4972,3,FALSE)</f>
        <v>#N/A</v>
      </c>
      <c r="D1497" s="45" t="e">
        <f>VLOOKUP($A1497,EVID_OSEVU!$A$1:$M$4972,4,FALSE)</f>
        <v>#N/A</v>
      </c>
      <c r="E1497" s="35"/>
      <c r="F1497" s="45" t="e">
        <f>VLOOKUP($A1497,EVID_OSEVU!$A$1:$M$4972,7,FALSE)</f>
        <v>#N/A</v>
      </c>
      <c r="G1497" s="45" t="e">
        <f>VLOOKUP($A1497,EVID_OSEVU!$A$1:$M$4972,8,FALSE)</f>
        <v>#N/A</v>
      </c>
      <c r="H1497" s="45" t="e">
        <f>VLOOKUP($A1497,EVID_OSEVU!$A$1:$M$4972,11,FALSE)</f>
        <v>#N/A</v>
      </c>
      <c r="I1497" s="58" t="e">
        <f>VLOOKUP($A1497,EVID_OSEVU!$A$1:$M$4972,11,FALSE)</f>
        <v>#N/A</v>
      </c>
      <c r="J1497" s="63" t="e">
        <f>VLOOKUP(K1497,Export6[#All],2,FALSE)</f>
        <v>#N/A</v>
      </c>
      <c r="K1497" s="32"/>
      <c r="L1497" s="33"/>
      <c r="M1497" s="67" t="e">
        <f t="shared" si="23"/>
        <v>#N/A</v>
      </c>
      <c r="N1497" s="61"/>
    </row>
    <row r="1498" spans="1:14" x14ac:dyDescent="0.2">
      <c r="A1498" s="32"/>
      <c r="B1498" s="45" t="e">
        <f>VLOOKUP($A1498,EVID_OSEVU!$A$1:$M$4972,2,FALSE)</f>
        <v>#N/A</v>
      </c>
      <c r="C1498" s="45" t="e">
        <f>VLOOKUP($A1498,EVID_OSEVU!$A$1:$M$4972,3,FALSE)</f>
        <v>#N/A</v>
      </c>
      <c r="D1498" s="45" t="e">
        <f>VLOOKUP($A1498,EVID_OSEVU!$A$1:$M$4972,4,FALSE)</f>
        <v>#N/A</v>
      </c>
      <c r="E1498" s="35"/>
      <c r="F1498" s="45" t="e">
        <f>VLOOKUP($A1498,EVID_OSEVU!$A$1:$M$4972,7,FALSE)</f>
        <v>#N/A</v>
      </c>
      <c r="G1498" s="45" t="e">
        <f>VLOOKUP($A1498,EVID_OSEVU!$A$1:$M$4972,8,FALSE)</f>
        <v>#N/A</v>
      </c>
      <c r="H1498" s="45" t="e">
        <f>VLOOKUP($A1498,EVID_OSEVU!$A$1:$M$4972,11,FALSE)</f>
        <v>#N/A</v>
      </c>
      <c r="I1498" s="58" t="e">
        <f>VLOOKUP($A1498,EVID_OSEVU!$A$1:$M$4972,11,FALSE)</f>
        <v>#N/A</v>
      </c>
      <c r="J1498" s="63" t="e">
        <f>VLOOKUP(K1498,Export6[#All],2,FALSE)</f>
        <v>#N/A</v>
      </c>
      <c r="K1498" s="32"/>
      <c r="L1498" s="33"/>
      <c r="M1498" s="67" t="e">
        <f t="shared" si="23"/>
        <v>#N/A</v>
      </c>
      <c r="N1498" s="61"/>
    </row>
    <row r="1499" spans="1:14" x14ac:dyDescent="0.2">
      <c r="A1499" s="32"/>
      <c r="B1499" s="45" t="e">
        <f>VLOOKUP($A1499,EVID_OSEVU!$A$1:$M$4972,2,FALSE)</f>
        <v>#N/A</v>
      </c>
      <c r="C1499" s="45" t="e">
        <f>VLOOKUP($A1499,EVID_OSEVU!$A$1:$M$4972,3,FALSE)</f>
        <v>#N/A</v>
      </c>
      <c r="D1499" s="45" t="e">
        <f>VLOOKUP($A1499,EVID_OSEVU!$A$1:$M$4972,4,FALSE)</f>
        <v>#N/A</v>
      </c>
      <c r="E1499" s="35"/>
      <c r="F1499" s="45" t="e">
        <f>VLOOKUP($A1499,EVID_OSEVU!$A$1:$M$4972,7,FALSE)</f>
        <v>#N/A</v>
      </c>
      <c r="G1499" s="45" t="e">
        <f>VLOOKUP($A1499,EVID_OSEVU!$A$1:$M$4972,8,FALSE)</f>
        <v>#N/A</v>
      </c>
      <c r="H1499" s="45" t="e">
        <f>VLOOKUP($A1499,EVID_OSEVU!$A$1:$M$4972,11,FALSE)</f>
        <v>#N/A</v>
      </c>
      <c r="I1499" s="58" t="e">
        <f>VLOOKUP($A1499,EVID_OSEVU!$A$1:$M$4972,11,FALSE)</f>
        <v>#N/A</v>
      </c>
      <c r="J1499" s="63" t="e">
        <f>VLOOKUP(K1499,Export6[#All],2,FALSE)</f>
        <v>#N/A</v>
      </c>
      <c r="K1499" s="32"/>
      <c r="L1499" s="33"/>
      <c r="M1499" s="67" t="e">
        <f t="shared" si="23"/>
        <v>#N/A</v>
      </c>
      <c r="N1499" s="61"/>
    </row>
    <row r="1500" spans="1:14" x14ac:dyDescent="0.2">
      <c r="A1500" s="32"/>
      <c r="B1500" s="45" t="e">
        <f>VLOOKUP($A1500,EVID_OSEVU!$A$1:$M$4972,2,FALSE)</f>
        <v>#N/A</v>
      </c>
      <c r="C1500" s="45" t="e">
        <f>VLOOKUP($A1500,EVID_OSEVU!$A$1:$M$4972,3,FALSE)</f>
        <v>#N/A</v>
      </c>
      <c r="D1500" s="45" t="e">
        <f>VLOOKUP($A1500,EVID_OSEVU!$A$1:$M$4972,4,FALSE)</f>
        <v>#N/A</v>
      </c>
      <c r="E1500" s="35"/>
      <c r="F1500" s="45" t="e">
        <f>VLOOKUP($A1500,EVID_OSEVU!$A$1:$M$4972,7,FALSE)</f>
        <v>#N/A</v>
      </c>
      <c r="G1500" s="45" t="e">
        <f>VLOOKUP($A1500,EVID_OSEVU!$A$1:$M$4972,8,FALSE)</f>
        <v>#N/A</v>
      </c>
      <c r="H1500" s="45" t="e">
        <f>VLOOKUP($A1500,EVID_OSEVU!$A$1:$M$4972,11,FALSE)</f>
        <v>#N/A</v>
      </c>
      <c r="I1500" s="58" t="e">
        <f>VLOOKUP($A1500,EVID_OSEVU!$A$1:$M$4972,11,FALSE)</f>
        <v>#N/A</v>
      </c>
      <c r="J1500" s="63" t="e">
        <f>VLOOKUP(K1500,Export6[#All],2,FALSE)</f>
        <v>#N/A</v>
      </c>
      <c r="K1500" s="32"/>
      <c r="L1500" s="33"/>
      <c r="M1500" s="67" t="e">
        <f t="shared" si="23"/>
        <v>#N/A</v>
      </c>
      <c r="N1500" s="61"/>
    </row>
    <row r="1501" spans="1:14" x14ac:dyDescent="0.2">
      <c r="A1501" s="32"/>
      <c r="B1501" s="45" t="e">
        <f>VLOOKUP($A1501,EVID_OSEVU!$A$1:$M$4972,2,FALSE)</f>
        <v>#N/A</v>
      </c>
      <c r="C1501" s="45" t="e">
        <f>VLOOKUP($A1501,EVID_OSEVU!$A$1:$M$4972,3,FALSE)</f>
        <v>#N/A</v>
      </c>
      <c r="D1501" s="45" t="e">
        <f>VLOOKUP($A1501,EVID_OSEVU!$A$1:$M$4972,4,FALSE)</f>
        <v>#N/A</v>
      </c>
      <c r="E1501" s="35"/>
      <c r="F1501" s="45" t="e">
        <f>VLOOKUP($A1501,EVID_OSEVU!$A$1:$M$4972,7,FALSE)</f>
        <v>#N/A</v>
      </c>
      <c r="G1501" s="45" t="e">
        <f>VLOOKUP($A1501,EVID_OSEVU!$A$1:$M$4972,8,FALSE)</f>
        <v>#N/A</v>
      </c>
      <c r="H1501" s="45" t="e">
        <f>VLOOKUP($A1501,EVID_OSEVU!$A$1:$M$4972,11,FALSE)</f>
        <v>#N/A</v>
      </c>
      <c r="I1501" s="58" t="e">
        <f>VLOOKUP($A1501,EVID_OSEVU!$A$1:$M$4972,11,FALSE)</f>
        <v>#N/A</v>
      </c>
      <c r="J1501" s="63" t="e">
        <f>VLOOKUP(K1501,Export6[#All],2,FALSE)</f>
        <v>#N/A</v>
      </c>
      <c r="K1501" s="32"/>
      <c r="L1501" s="33"/>
      <c r="M1501" s="67" t="e">
        <f t="shared" si="23"/>
        <v>#N/A</v>
      </c>
      <c r="N1501" s="61"/>
    </row>
    <row r="1502" spans="1:14" x14ac:dyDescent="0.2">
      <c r="A1502" s="32"/>
      <c r="B1502" s="45" t="e">
        <f>VLOOKUP($A1502,EVID_OSEVU!$A$1:$M$4972,2,FALSE)</f>
        <v>#N/A</v>
      </c>
      <c r="C1502" s="45" t="e">
        <f>VLOOKUP($A1502,EVID_OSEVU!$A$1:$M$4972,3,FALSE)</f>
        <v>#N/A</v>
      </c>
      <c r="D1502" s="45" t="e">
        <f>VLOOKUP($A1502,EVID_OSEVU!$A$1:$M$4972,4,FALSE)</f>
        <v>#N/A</v>
      </c>
      <c r="E1502" s="35"/>
      <c r="F1502" s="45" t="e">
        <f>VLOOKUP($A1502,EVID_OSEVU!$A$1:$M$4972,7,FALSE)</f>
        <v>#N/A</v>
      </c>
      <c r="G1502" s="45" t="e">
        <f>VLOOKUP($A1502,EVID_OSEVU!$A$1:$M$4972,8,FALSE)</f>
        <v>#N/A</v>
      </c>
      <c r="H1502" s="45" t="e">
        <f>VLOOKUP($A1502,EVID_OSEVU!$A$1:$M$4972,11,FALSE)</f>
        <v>#N/A</v>
      </c>
      <c r="I1502" s="58" t="e">
        <f>VLOOKUP($A1502,EVID_OSEVU!$A$1:$M$4972,11,FALSE)</f>
        <v>#N/A</v>
      </c>
      <c r="J1502" s="63" t="e">
        <f>VLOOKUP(K1502,Export6[#All],2,FALSE)</f>
        <v>#N/A</v>
      </c>
      <c r="K1502" s="32"/>
      <c r="L1502" s="33"/>
      <c r="M1502" s="67" t="e">
        <f t="shared" si="23"/>
        <v>#N/A</v>
      </c>
      <c r="N1502" s="61"/>
    </row>
    <row r="1503" spans="1:14" x14ac:dyDescent="0.2">
      <c r="A1503" s="32"/>
      <c r="B1503" s="45" t="e">
        <f>VLOOKUP($A1503,EVID_OSEVU!$A$1:$M$4972,2,FALSE)</f>
        <v>#N/A</v>
      </c>
      <c r="C1503" s="45" t="e">
        <f>VLOOKUP($A1503,EVID_OSEVU!$A$1:$M$4972,3,FALSE)</f>
        <v>#N/A</v>
      </c>
      <c r="D1503" s="45" t="e">
        <f>VLOOKUP($A1503,EVID_OSEVU!$A$1:$M$4972,4,FALSE)</f>
        <v>#N/A</v>
      </c>
      <c r="E1503" s="35"/>
      <c r="F1503" s="45" t="e">
        <f>VLOOKUP($A1503,EVID_OSEVU!$A$1:$M$4972,7,FALSE)</f>
        <v>#N/A</v>
      </c>
      <c r="G1503" s="45" t="e">
        <f>VLOOKUP($A1503,EVID_OSEVU!$A$1:$M$4972,8,FALSE)</f>
        <v>#N/A</v>
      </c>
      <c r="H1503" s="45" t="e">
        <f>VLOOKUP($A1503,EVID_OSEVU!$A$1:$M$4972,11,FALSE)</f>
        <v>#N/A</v>
      </c>
      <c r="I1503" s="58" t="e">
        <f>VLOOKUP($A1503,EVID_OSEVU!$A$1:$M$4972,11,FALSE)</f>
        <v>#N/A</v>
      </c>
      <c r="J1503" s="63" t="e">
        <f>VLOOKUP(K1503,Export6[#All],2,FALSE)</f>
        <v>#N/A</v>
      </c>
      <c r="K1503" s="32"/>
      <c r="L1503" s="33"/>
      <c r="M1503" s="67" t="e">
        <f t="shared" si="23"/>
        <v>#N/A</v>
      </c>
      <c r="N1503" s="61"/>
    </row>
    <row r="1504" spans="1:14" x14ac:dyDescent="0.2">
      <c r="A1504" s="32"/>
      <c r="B1504" s="45" t="e">
        <f>VLOOKUP($A1504,EVID_OSEVU!$A$1:$M$4972,2,FALSE)</f>
        <v>#N/A</v>
      </c>
      <c r="C1504" s="45" t="e">
        <f>VLOOKUP($A1504,EVID_OSEVU!$A$1:$M$4972,3,FALSE)</f>
        <v>#N/A</v>
      </c>
      <c r="D1504" s="45" t="e">
        <f>VLOOKUP($A1504,EVID_OSEVU!$A$1:$M$4972,4,FALSE)</f>
        <v>#N/A</v>
      </c>
      <c r="E1504" s="35"/>
      <c r="F1504" s="45" t="e">
        <f>VLOOKUP($A1504,EVID_OSEVU!$A$1:$M$4972,7,FALSE)</f>
        <v>#N/A</v>
      </c>
      <c r="G1504" s="45" t="e">
        <f>VLOOKUP($A1504,EVID_OSEVU!$A$1:$M$4972,8,FALSE)</f>
        <v>#N/A</v>
      </c>
      <c r="H1504" s="45" t="e">
        <f>VLOOKUP($A1504,EVID_OSEVU!$A$1:$M$4972,11,FALSE)</f>
        <v>#N/A</v>
      </c>
      <c r="I1504" s="58" t="e">
        <f>VLOOKUP($A1504,EVID_OSEVU!$A$1:$M$4972,11,FALSE)</f>
        <v>#N/A</v>
      </c>
      <c r="J1504" s="63" t="e">
        <f>VLOOKUP(K1504,Export6[#All],2,FALSE)</f>
        <v>#N/A</v>
      </c>
      <c r="K1504" s="32"/>
      <c r="L1504" s="33"/>
      <c r="M1504" s="67" t="e">
        <f t="shared" si="23"/>
        <v>#N/A</v>
      </c>
      <c r="N1504" s="61"/>
    </row>
    <row r="1505" spans="1:14" x14ac:dyDescent="0.2">
      <c r="A1505" s="32"/>
      <c r="B1505" s="45" t="e">
        <f>VLOOKUP($A1505,EVID_OSEVU!$A$1:$M$4972,2,FALSE)</f>
        <v>#N/A</v>
      </c>
      <c r="C1505" s="45" t="e">
        <f>VLOOKUP($A1505,EVID_OSEVU!$A$1:$M$4972,3,FALSE)</f>
        <v>#N/A</v>
      </c>
      <c r="D1505" s="45" t="e">
        <f>VLOOKUP($A1505,EVID_OSEVU!$A$1:$M$4972,4,FALSE)</f>
        <v>#N/A</v>
      </c>
      <c r="E1505" s="35"/>
      <c r="F1505" s="45" t="e">
        <f>VLOOKUP($A1505,EVID_OSEVU!$A$1:$M$4972,7,FALSE)</f>
        <v>#N/A</v>
      </c>
      <c r="G1505" s="45" t="e">
        <f>VLOOKUP($A1505,EVID_OSEVU!$A$1:$M$4972,8,FALSE)</f>
        <v>#N/A</v>
      </c>
      <c r="H1505" s="45" t="e">
        <f>VLOOKUP($A1505,EVID_OSEVU!$A$1:$M$4972,11,FALSE)</f>
        <v>#N/A</v>
      </c>
      <c r="I1505" s="58" t="e">
        <f>VLOOKUP($A1505,EVID_OSEVU!$A$1:$M$4972,11,FALSE)</f>
        <v>#N/A</v>
      </c>
      <c r="J1505" s="63" t="e">
        <f>VLOOKUP(K1505,Export6[#All],2,FALSE)</f>
        <v>#N/A</v>
      </c>
      <c r="K1505" s="32"/>
      <c r="L1505" s="33"/>
      <c r="M1505" s="67" t="e">
        <f t="shared" si="23"/>
        <v>#N/A</v>
      </c>
      <c r="N1505" s="61"/>
    </row>
    <row r="1506" spans="1:14" x14ac:dyDescent="0.2">
      <c r="A1506" s="32"/>
      <c r="B1506" s="45" t="e">
        <f>VLOOKUP($A1506,EVID_OSEVU!$A$1:$M$4972,2,FALSE)</f>
        <v>#N/A</v>
      </c>
      <c r="C1506" s="45" t="e">
        <f>VLOOKUP($A1506,EVID_OSEVU!$A$1:$M$4972,3,FALSE)</f>
        <v>#N/A</v>
      </c>
      <c r="D1506" s="45" t="e">
        <f>VLOOKUP($A1506,EVID_OSEVU!$A$1:$M$4972,4,FALSE)</f>
        <v>#N/A</v>
      </c>
      <c r="E1506" s="35"/>
      <c r="F1506" s="45" t="e">
        <f>VLOOKUP($A1506,EVID_OSEVU!$A$1:$M$4972,7,FALSE)</f>
        <v>#N/A</v>
      </c>
      <c r="G1506" s="45" t="e">
        <f>VLOOKUP($A1506,EVID_OSEVU!$A$1:$M$4972,8,FALSE)</f>
        <v>#N/A</v>
      </c>
      <c r="H1506" s="45" t="e">
        <f>VLOOKUP($A1506,EVID_OSEVU!$A$1:$M$4972,11,FALSE)</f>
        <v>#N/A</v>
      </c>
      <c r="I1506" s="58" t="e">
        <f>VLOOKUP($A1506,EVID_OSEVU!$A$1:$M$4972,11,FALSE)</f>
        <v>#N/A</v>
      </c>
      <c r="J1506" s="63" t="e">
        <f>VLOOKUP(K1506,Export6[#All],2,FALSE)</f>
        <v>#N/A</v>
      </c>
      <c r="K1506" s="32"/>
      <c r="L1506" s="33"/>
      <c r="M1506" s="67" t="e">
        <f t="shared" si="23"/>
        <v>#N/A</v>
      </c>
      <c r="N1506" s="61"/>
    </row>
    <row r="1507" spans="1:14" x14ac:dyDescent="0.2">
      <c r="A1507" s="32"/>
      <c r="B1507" s="45" t="e">
        <f>VLOOKUP($A1507,EVID_OSEVU!$A$1:$M$4972,2,FALSE)</f>
        <v>#N/A</v>
      </c>
      <c r="C1507" s="45" t="e">
        <f>VLOOKUP($A1507,EVID_OSEVU!$A$1:$M$4972,3,FALSE)</f>
        <v>#N/A</v>
      </c>
      <c r="D1507" s="45" t="e">
        <f>VLOOKUP($A1507,EVID_OSEVU!$A$1:$M$4972,4,FALSE)</f>
        <v>#N/A</v>
      </c>
      <c r="E1507" s="35"/>
      <c r="F1507" s="45" t="e">
        <f>VLOOKUP($A1507,EVID_OSEVU!$A$1:$M$4972,7,FALSE)</f>
        <v>#N/A</v>
      </c>
      <c r="G1507" s="45" t="e">
        <f>VLOOKUP($A1507,EVID_OSEVU!$A$1:$M$4972,8,FALSE)</f>
        <v>#N/A</v>
      </c>
      <c r="H1507" s="45" t="e">
        <f>VLOOKUP($A1507,EVID_OSEVU!$A$1:$M$4972,11,FALSE)</f>
        <v>#N/A</v>
      </c>
      <c r="I1507" s="58" t="e">
        <f>VLOOKUP($A1507,EVID_OSEVU!$A$1:$M$4972,11,FALSE)</f>
        <v>#N/A</v>
      </c>
      <c r="J1507" s="63" t="e">
        <f>VLOOKUP(K1507,Export6[#All],2,FALSE)</f>
        <v>#N/A</v>
      </c>
      <c r="K1507" s="32"/>
      <c r="L1507" s="33"/>
      <c r="M1507" s="67" t="e">
        <f t="shared" si="23"/>
        <v>#N/A</v>
      </c>
      <c r="N1507" s="61"/>
    </row>
    <row r="1508" spans="1:14" x14ac:dyDescent="0.2">
      <c r="A1508" s="32"/>
      <c r="B1508" s="45" t="e">
        <f>VLOOKUP($A1508,EVID_OSEVU!$A$1:$M$4972,2,FALSE)</f>
        <v>#N/A</v>
      </c>
      <c r="C1508" s="45" t="e">
        <f>VLOOKUP($A1508,EVID_OSEVU!$A$1:$M$4972,3,FALSE)</f>
        <v>#N/A</v>
      </c>
      <c r="D1508" s="45" t="e">
        <f>VLOOKUP($A1508,EVID_OSEVU!$A$1:$M$4972,4,FALSE)</f>
        <v>#N/A</v>
      </c>
      <c r="E1508" s="35"/>
      <c r="F1508" s="45" t="e">
        <f>VLOOKUP($A1508,EVID_OSEVU!$A$1:$M$4972,7,FALSE)</f>
        <v>#N/A</v>
      </c>
      <c r="G1508" s="45" t="e">
        <f>VLOOKUP($A1508,EVID_OSEVU!$A$1:$M$4972,8,FALSE)</f>
        <v>#N/A</v>
      </c>
      <c r="H1508" s="45" t="e">
        <f>VLOOKUP($A1508,EVID_OSEVU!$A$1:$M$4972,11,FALSE)</f>
        <v>#N/A</v>
      </c>
      <c r="I1508" s="58" t="e">
        <f>VLOOKUP($A1508,EVID_OSEVU!$A$1:$M$4972,11,FALSE)</f>
        <v>#N/A</v>
      </c>
      <c r="J1508" s="63" t="e">
        <f>VLOOKUP(K1508,Export6[#All],2,FALSE)</f>
        <v>#N/A</v>
      </c>
      <c r="K1508" s="32"/>
      <c r="L1508" s="33"/>
      <c r="M1508" s="67" t="e">
        <f t="shared" si="23"/>
        <v>#N/A</v>
      </c>
      <c r="N1508" s="61"/>
    </row>
    <row r="1509" spans="1:14" x14ac:dyDescent="0.2">
      <c r="A1509" s="32"/>
      <c r="B1509" s="45" t="e">
        <f>VLOOKUP($A1509,EVID_OSEVU!$A$1:$M$4972,2,FALSE)</f>
        <v>#N/A</v>
      </c>
      <c r="C1509" s="45" t="e">
        <f>VLOOKUP($A1509,EVID_OSEVU!$A$1:$M$4972,3,FALSE)</f>
        <v>#N/A</v>
      </c>
      <c r="D1509" s="45" t="e">
        <f>VLOOKUP($A1509,EVID_OSEVU!$A$1:$M$4972,4,FALSE)</f>
        <v>#N/A</v>
      </c>
      <c r="E1509" s="35"/>
      <c r="F1509" s="45" t="e">
        <f>VLOOKUP($A1509,EVID_OSEVU!$A$1:$M$4972,7,FALSE)</f>
        <v>#N/A</v>
      </c>
      <c r="G1509" s="45" t="e">
        <f>VLOOKUP($A1509,EVID_OSEVU!$A$1:$M$4972,8,FALSE)</f>
        <v>#N/A</v>
      </c>
      <c r="H1509" s="45" t="e">
        <f>VLOOKUP($A1509,EVID_OSEVU!$A$1:$M$4972,11,FALSE)</f>
        <v>#N/A</v>
      </c>
      <c r="I1509" s="58" t="e">
        <f>VLOOKUP($A1509,EVID_OSEVU!$A$1:$M$4972,11,FALSE)</f>
        <v>#N/A</v>
      </c>
      <c r="J1509" s="63" t="e">
        <f>VLOOKUP(K1509,Export6[#All],2,FALSE)</f>
        <v>#N/A</v>
      </c>
      <c r="K1509" s="32"/>
      <c r="L1509" s="33"/>
      <c r="M1509" s="67" t="e">
        <f t="shared" si="23"/>
        <v>#N/A</v>
      </c>
      <c r="N1509" s="61"/>
    </row>
    <row r="1510" spans="1:14" x14ac:dyDescent="0.2">
      <c r="A1510" s="32"/>
      <c r="B1510" s="45" t="e">
        <f>VLOOKUP($A1510,EVID_OSEVU!$A$1:$M$4972,2,FALSE)</f>
        <v>#N/A</v>
      </c>
      <c r="C1510" s="45" t="e">
        <f>VLOOKUP($A1510,EVID_OSEVU!$A$1:$M$4972,3,FALSE)</f>
        <v>#N/A</v>
      </c>
      <c r="D1510" s="45" t="e">
        <f>VLOOKUP($A1510,EVID_OSEVU!$A$1:$M$4972,4,FALSE)</f>
        <v>#N/A</v>
      </c>
      <c r="E1510" s="35"/>
      <c r="F1510" s="45" t="e">
        <f>VLOOKUP($A1510,EVID_OSEVU!$A$1:$M$4972,7,FALSE)</f>
        <v>#N/A</v>
      </c>
      <c r="G1510" s="45" t="e">
        <f>VLOOKUP($A1510,EVID_OSEVU!$A$1:$M$4972,8,FALSE)</f>
        <v>#N/A</v>
      </c>
      <c r="H1510" s="45" t="e">
        <f>VLOOKUP($A1510,EVID_OSEVU!$A$1:$M$4972,11,FALSE)</f>
        <v>#N/A</v>
      </c>
      <c r="I1510" s="58" t="e">
        <f>VLOOKUP($A1510,EVID_OSEVU!$A$1:$M$4972,11,FALSE)</f>
        <v>#N/A</v>
      </c>
      <c r="J1510" s="63" t="e">
        <f>VLOOKUP(K1510,Export6[#All],2,FALSE)</f>
        <v>#N/A</v>
      </c>
      <c r="K1510" s="32"/>
      <c r="L1510" s="33"/>
      <c r="M1510" s="67" t="e">
        <f t="shared" si="23"/>
        <v>#N/A</v>
      </c>
      <c r="N1510" s="61"/>
    </row>
    <row r="1511" spans="1:14" x14ac:dyDescent="0.2">
      <c r="A1511" s="32"/>
      <c r="B1511" s="45" t="e">
        <f>VLOOKUP($A1511,EVID_OSEVU!$A$1:$M$4972,2,FALSE)</f>
        <v>#N/A</v>
      </c>
      <c r="C1511" s="45" t="e">
        <f>VLOOKUP($A1511,EVID_OSEVU!$A$1:$M$4972,3,FALSE)</f>
        <v>#N/A</v>
      </c>
      <c r="D1511" s="45" t="e">
        <f>VLOOKUP($A1511,EVID_OSEVU!$A$1:$M$4972,4,FALSE)</f>
        <v>#N/A</v>
      </c>
      <c r="E1511" s="35"/>
      <c r="F1511" s="45" t="e">
        <f>VLOOKUP($A1511,EVID_OSEVU!$A$1:$M$4972,7,FALSE)</f>
        <v>#N/A</v>
      </c>
      <c r="G1511" s="45" t="e">
        <f>VLOOKUP($A1511,EVID_OSEVU!$A$1:$M$4972,8,FALSE)</f>
        <v>#N/A</v>
      </c>
      <c r="H1511" s="45" t="e">
        <f>VLOOKUP($A1511,EVID_OSEVU!$A$1:$M$4972,11,FALSE)</f>
        <v>#N/A</v>
      </c>
      <c r="I1511" s="58" t="e">
        <f>VLOOKUP($A1511,EVID_OSEVU!$A$1:$M$4972,11,FALSE)</f>
        <v>#N/A</v>
      </c>
      <c r="J1511" s="63" t="e">
        <f>VLOOKUP(K1511,Export6[#All],2,FALSE)</f>
        <v>#N/A</v>
      </c>
      <c r="K1511" s="32"/>
      <c r="L1511" s="33"/>
      <c r="M1511" s="67" t="e">
        <f t="shared" si="23"/>
        <v>#N/A</v>
      </c>
      <c r="N1511" s="61"/>
    </row>
    <row r="1512" spans="1:14" x14ac:dyDescent="0.2">
      <c r="A1512" s="32"/>
      <c r="B1512" s="45" t="e">
        <f>VLOOKUP($A1512,EVID_OSEVU!$A$1:$M$4972,2,FALSE)</f>
        <v>#N/A</v>
      </c>
      <c r="C1512" s="45" t="e">
        <f>VLOOKUP($A1512,EVID_OSEVU!$A$1:$M$4972,3,FALSE)</f>
        <v>#N/A</v>
      </c>
      <c r="D1512" s="45" t="e">
        <f>VLOOKUP($A1512,EVID_OSEVU!$A$1:$M$4972,4,FALSE)</f>
        <v>#N/A</v>
      </c>
      <c r="E1512" s="35"/>
      <c r="F1512" s="45" t="e">
        <f>VLOOKUP($A1512,EVID_OSEVU!$A$1:$M$4972,7,FALSE)</f>
        <v>#N/A</v>
      </c>
      <c r="G1512" s="45" t="e">
        <f>VLOOKUP($A1512,EVID_OSEVU!$A$1:$M$4972,8,FALSE)</f>
        <v>#N/A</v>
      </c>
      <c r="H1512" s="45" t="e">
        <f>VLOOKUP($A1512,EVID_OSEVU!$A$1:$M$4972,11,FALSE)</f>
        <v>#N/A</v>
      </c>
      <c r="I1512" s="58" t="e">
        <f>VLOOKUP($A1512,EVID_OSEVU!$A$1:$M$4972,11,FALSE)</f>
        <v>#N/A</v>
      </c>
      <c r="J1512" s="63" t="e">
        <f>VLOOKUP(K1512,Export6[#All],2,FALSE)</f>
        <v>#N/A</v>
      </c>
      <c r="K1512" s="32"/>
      <c r="L1512" s="33"/>
      <c r="M1512" s="67" t="e">
        <f t="shared" si="23"/>
        <v>#N/A</v>
      </c>
      <c r="N1512" s="61"/>
    </row>
    <row r="1513" spans="1:14" x14ac:dyDescent="0.2">
      <c r="A1513" s="32"/>
      <c r="B1513" s="45" t="e">
        <f>VLOOKUP($A1513,EVID_OSEVU!$A$1:$M$4972,2,FALSE)</f>
        <v>#N/A</v>
      </c>
      <c r="C1513" s="45" t="e">
        <f>VLOOKUP($A1513,EVID_OSEVU!$A$1:$M$4972,3,FALSE)</f>
        <v>#N/A</v>
      </c>
      <c r="D1513" s="45" t="e">
        <f>VLOOKUP($A1513,EVID_OSEVU!$A$1:$M$4972,4,FALSE)</f>
        <v>#N/A</v>
      </c>
      <c r="E1513" s="35"/>
      <c r="F1513" s="45" t="e">
        <f>VLOOKUP($A1513,EVID_OSEVU!$A$1:$M$4972,7,FALSE)</f>
        <v>#N/A</v>
      </c>
      <c r="G1513" s="45" t="e">
        <f>VLOOKUP($A1513,EVID_OSEVU!$A$1:$M$4972,8,FALSE)</f>
        <v>#N/A</v>
      </c>
      <c r="H1513" s="45" t="e">
        <f>VLOOKUP($A1513,EVID_OSEVU!$A$1:$M$4972,11,FALSE)</f>
        <v>#N/A</v>
      </c>
      <c r="I1513" s="58" t="e">
        <f>VLOOKUP($A1513,EVID_OSEVU!$A$1:$M$4972,11,FALSE)</f>
        <v>#N/A</v>
      </c>
      <c r="J1513" s="63" t="e">
        <f>VLOOKUP(K1513,Export6[#All],2,FALSE)</f>
        <v>#N/A</v>
      </c>
      <c r="K1513" s="32"/>
      <c r="L1513" s="33"/>
      <c r="M1513" s="67" t="e">
        <f t="shared" si="23"/>
        <v>#N/A</v>
      </c>
      <c r="N1513" s="61"/>
    </row>
    <row r="1514" spans="1:14" x14ac:dyDescent="0.2">
      <c r="A1514" s="32"/>
      <c r="B1514" s="45" t="e">
        <f>VLOOKUP($A1514,EVID_OSEVU!$A$1:$M$4972,2,FALSE)</f>
        <v>#N/A</v>
      </c>
      <c r="C1514" s="45" t="e">
        <f>VLOOKUP($A1514,EVID_OSEVU!$A$1:$M$4972,3,FALSE)</f>
        <v>#N/A</v>
      </c>
      <c r="D1514" s="45" t="e">
        <f>VLOOKUP($A1514,EVID_OSEVU!$A$1:$M$4972,4,FALSE)</f>
        <v>#N/A</v>
      </c>
      <c r="E1514" s="35"/>
      <c r="F1514" s="45" t="e">
        <f>VLOOKUP($A1514,EVID_OSEVU!$A$1:$M$4972,7,FALSE)</f>
        <v>#N/A</v>
      </c>
      <c r="G1514" s="45" t="e">
        <f>VLOOKUP($A1514,EVID_OSEVU!$A$1:$M$4972,8,FALSE)</f>
        <v>#N/A</v>
      </c>
      <c r="H1514" s="45" t="e">
        <f>VLOOKUP($A1514,EVID_OSEVU!$A$1:$M$4972,11,FALSE)</f>
        <v>#N/A</v>
      </c>
      <c r="I1514" s="58" t="e">
        <f>VLOOKUP($A1514,EVID_OSEVU!$A$1:$M$4972,11,FALSE)</f>
        <v>#N/A</v>
      </c>
      <c r="J1514" s="63" t="e">
        <f>VLOOKUP(K1514,Export6[#All],2,FALSE)</f>
        <v>#N/A</v>
      </c>
      <c r="K1514" s="32"/>
      <c r="L1514" s="33"/>
      <c r="M1514" s="67" t="e">
        <f t="shared" si="23"/>
        <v>#N/A</v>
      </c>
      <c r="N1514" s="61"/>
    </row>
    <row r="1515" spans="1:14" x14ac:dyDescent="0.2">
      <c r="A1515" s="32"/>
      <c r="B1515" s="45" t="e">
        <f>VLOOKUP($A1515,EVID_OSEVU!$A$1:$M$4972,2,FALSE)</f>
        <v>#N/A</v>
      </c>
      <c r="C1515" s="45" t="e">
        <f>VLOOKUP($A1515,EVID_OSEVU!$A$1:$M$4972,3,FALSE)</f>
        <v>#N/A</v>
      </c>
      <c r="D1515" s="45" t="e">
        <f>VLOOKUP($A1515,EVID_OSEVU!$A$1:$M$4972,4,FALSE)</f>
        <v>#N/A</v>
      </c>
      <c r="E1515" s="35"/>
      <c r="F1515" s="45" t="e">
        <f>VLOOKUP($A1515,EVID_OSEVU!$A$1:$M$4972,7,FALSE)</f>
        <v>#N/A</v>
      </c>
      <c r="G1515" s="45" t="e">
        <f>VLOOKUP($A1515,EVID_OSEVU!$A$1:$M$4972,8,FALSE)</f>
        <v>#N/A</v>
      </c>
      <c r="H1515" s="45" t="e">
        <f>VLOOKUP($A1515,EVID_OSEVU!$A$1:$M$4972,11,FALSE)</f>
        <v>#N/A</v>
      </c>
      <c r="I1515" s="58" t="e">
        <f>VLOOKUP($A1515,EVID_OSEVU!$A$1:$M$4972,11,FALSE)</f>
        <v>#N/A</v>
      </c>
      <c r="J1515" s="63" t="e">
        <f>VLOOKUP(K1515,Export6[#All],2,FALSE)</f>
        <v>#N/A</v>
      </c>
      <c r="K1515" s="32"/>
      <c r="L1515" s="33"/>
      <c r="M1515" s="67" t="e">
        <f t="shared" si="23"/>
        <v>#N/A</v>
      </c>
      <c r="N1515" s="61"/>
    </row>
    <row r="1516" spans="1:14" x14ac:dyDescent="0.2">
      <c r="A1516" s="32"/>
      <c r="B1516" s="45" t="e">
        <f>VLOOKUP($A1516,EVID_OSEVU!$A$1:$M$4972,2,FALSE)</f>
        <v>#N/A</v>
      </c>
      <c r="C1516" s="45" t="e">
        <f>VLOOKUP($A1516,EVID_OSEVU!$A$1:$M$4972,3,FALSE)</f>
        <v>#N/A</v>
      </c>
      <c r="D1516" s="45" t="e">
        <f>VLOOKUP($A1516,EVID_OSEVU!$A$1:$M$4972,4,FALSE)</f>
        <v>#N/A</v>
      </c>
      <c r="E1516" s="35"/>
      <c r="F1516" s="45" t="e">
        <f>VLOOKUP($A1516,EVID_OSEVU!$A$1:$M$4972,7,FALSE)</f>
        <v>#N/A</v>
      </c>
      <c r="G1516" s="45" t="e">
        <f>VLOOKUP($A1516,EVID_OSEVU!$A$1:$M$4972,8,FALSE)</f>
        <v>#N/A</v>
      </c>
      <c r="H1516" s="45" t="e">
        <f>VLOOKUP($A1516,EVID_OSEVU!$A$1:$M$4972,11,FALSE)</f>
        <v>#N/A</v>
      </c>
      <c r="I1516" s="58" t="e">
        <f>VLOOKUP($A1516,EVID_OSEVU!$A$1:$M$4972,11,FALSE)</f>
        <v>#N/A</v>
      </c>
      <c r="J1516" s="63" t="e">
        <f>VLOOKUP(K1516,Export6[#All],2,FALSE)</f>
        <v>#N/A</v>
      </c>
      <c r="K1516" s="32"/>
      <c r="L1516" s="33"/>
      <c r="M1516" s="67" t="e">
        <f t="shared" si="23"/>
        <v>#N/A</v>
      </c>
      <c r="N1516" s="61"/>
    </row>
    <row r="1517" spans="1:14" x14ac:dyDescent="0.2">
      <c r="A1517" s="32"/>
      <c r="B1517" s="45" t="e">
        <f>VLOOKUP($A1517,EVID_OSEVU!$A$1:$M$4972,2,FALSE)</f>
        <v>#N/A</v>
      </c>
      <c r="C1517" s="45" t="e">
        <f>VLOOKUP($A1517,EVID_OSEVU!$A$1:$M$4972,3,FALSE)</f>
        <v>#N/A</v>
      </c>
      <c r="D1517" s="45" t="e">
        <f>VLOOKUP($A1517,EVID_OSEVU!$A$1:$M$4972,4,FALSE)</f>
        <v>#N/A</v>
      </c>
      <c r="E1517" s="35"/>
      <c r="F1517" s="45" t="e">
        <f>VLOOKUP($A1517,EVID_OSEVU!$A$1:$M$4972,7,FALSE)</f>
        <v>#N/A</v>
      </c>
      <c r="G1517" s="45" t="e">
        <f>VLOOKUP($A1517,EVID_OSEVU!$A$1:$M$4972,8,FALSE)</f>
        <v>#N/A</v>
      </c>
      <c r="H1517" s="45" t="e">
        <f>VLOOKUP($A1517,EVID_OSEVU!$A$1:$M$4972,11,FALSE)</f>
        <v>#N/A</v>
      </c>
      <c r="I1517" s="58" t="e">
        <f>VLOOKUP($A1517,EVID_OSEVU!$A$1:$M$4972,11,FALSE)</f>
        <v>#N/A</v>
      </c>
      <c r="J1517" s="63" t="e">
        <f>VLOOKUP(K1517,Export6[#All],2,FALSE)</f>
        <v>#N/A</v>
      </c>
      <c r="K1517" s="32"/>
      <c r="L1517" s="33"/>
      <c r="M1517" s="67" t="e">
        <f t="shared" si="23"/>
        <v>#N/A</v>
      </c>
      <c r="N1517" s="61"/>
    </row>
    <row r="1518" spans="1:14" x14ac:dyDescent="0.2">
      <c r="A1518" s="32"/>
      <c r="B1518" s="45" t="e">
        <f>VLOOKUP($A1518,EVID_OSEVU!$A$1:$M$4972,2,FALSE)</f>
        <v>#N/A</v>
      </c>
      <c r="C1518" s="45" t="e">
        <f>VLOOKUP($A1518,EVID_OSEVU!$A$1:$M$4972,3,FALSE)</f>
        <v>#N/A</v>
      </c>
      <c r="D1518" s="45" t="e">
        <f>VLOOKUP($A1518,EVID_OSEVU!$A$1:$M$4972,4,FALSE)</f>
        <v>#N/A</v>
      </c>
      <c r="E1518" s="35"/>
      <c r="F1518" s="45" t="e">
        <f>VLOOKUP($A1518,EVID_OSEVU!$A$1:$M$4972,7,FALSE)</f>
        <v>#N/A</v>
      </c>
      <c r="G1518" s="45" t="e">
        <f>VLOOKUP($A1518,EVID_OSEVU!$A$1:$M$4972,8,FALSE)</f>
        <v>#N/A</v>
      </c>
      <c r="H1518" s="45" t="e">
        <f>VLOOKUP($A1518,EVID_OSEVU!$A$1:$M$4972,11,FALSE)</f>
        <v>#N/A</v>
      </c>
      <c r="I1518" s="58" t="e">
        <f>VLOOKUP($A1518,EVID_OSEVU!$A$1:$M$4972,11,FALSE)</f>
        <v>#N/A</v>
      </c>
      <c r="J1518" s="63" t="e">
        <f>VLOOKUP(K1518,Export6[#All],2,FALSE)</f>
        <v>#N/A</v>
      </c>
      <c r="K1518" s="32"/>
      <c r="L1518" s="33"/>
      <c r="M1518" s="67" t="e">
        <f t="shared" si="23"/>
        <v>#N/A</v>
      </c>
      <c r="N1518" s="61"/>
    </row>
    <row r="1519" spans="1:14" x14ac:dyDescent="0.2">
      <c r="A1519" s="32"/>
      <c r="B1519" s="45" t="e">
        <f>VLOOKUP($A1519,EVID_OSEVU!$A$1:$M$4972,2,FALSE)</f>
        <v>#N/A</v>
      </c>
      <c r="C1519" s="45" t="e">
        <f>VLOOKUP($A1519,EVID_OSEVU!$A$1:$M$4972,3,FALSE)</f>
        <v>#N/A</v>
      </c>
      <c r="D1519" s="45" t="e">
        <f>VLOOKUP($A1519,EVID_OSEVU!$A$1:$M$4972,4,FALSE)</f>
        <v>#N/A</v>
      </c>
      <c r="E1519" s="35"/>
      <c r="F1519" s="45" t="e">
        <f>VLOOKUP($A1519,EVID_OSEVU!$A$1:$M$4972,7,FALSE)</f>
        <v>#N/A</v>
      </c>
      <c r="G1519" s="45" t="e">
        <f>VLOOKUP($A1519,EVID_OSEVU!$A$1:$M$4972,8,FALSE)</f>
        <v>#N/A</v>
      </c>
      <c r="H1519" s="45" t="e">
        <f>VLOOKUP($A1519,EVID_OSEVU!$A$1:$M$4972,11,FALSE)</f>
        <v>#N/A</v>
      </c>
      <c r="I1519" s="58" t="e">
        <f>VLOOKUP($A1519,EVID_OSEVU!$A$1:$M$4972,11,FALSE)</f>
        <v>#N/A</v>
      </c>
      <c r="J1519" s="63" t="e">
        <f>VLOOKUP(K1519,Export6[#All],2,FALSE)</f>
        <v>#N/A</v>
      </c>
      <c r="K1519" s="32"/>
      <c r="L1519" s="33"/>
      <c r="M1519" s="67" t="e">
        <f t="shared" si="23"/>
        <v>#N/A</v>
      </c>
      <c r="N1519" s="61"/>
    </row>
    <row r="1520" spans="1:14" x14ac:dyDescent="0.2">
      <c r="A1520" s="32"/>
      <c r="B1520" s="45" t="e">
        <f>VLOOKUP($A1520,EVID_OSEVU!$A$1:$M$4972,2,FALSE)</f>
        <v>#N/A</v>
      </c>
      <c r="C1520" s="45" t="e">
        <f>VLOOKUP($A1520,EVID_OSEVU!$A$1:$M$4972,3,FALSE)</f>
        <v>#N/A</v>
      </c>
      <c r="D1520" s="45" t="e">
        <f>VLOOKUP($A1520,EVID_OSEVU!$A$1:$M$4972,4,FALSE)</f>
        <v>#N/A</v>
      </c>
      <c r="E1520" s="35"/>
      <c r="F1520" s="45" t="e">
        <f>VLOOKUP($A1520,EVID_OSEVU!$A$1:$M$4972,7,FALSE)</f>
        <v>#N/A</v>
      </c>
      <c r="G1520" s="45" t="e">
        <f>VLOOKUP($A1520,EVID_OSEVU!$A$1:$M$4972,8,FALSE)</f>
        <v>#N/A</v>
      </c>
      <c r="H1520" s="45" t="e">
        <f>VLOOKUP($A1520,EVID_OSEVU!$A$1:$M$4972,11,FALSE)</f>
        <v>#N/A</v>
      </c>
      <c r="I1520" s="58" t="e">
        <f>VLOOKUP($A1520,EVID_OSEVU!$A$1:$M$4972,11,FALSE)</f>
        <v>#N/A</v>
      </c>
      <c r="J1520" s="63" t="e">
        <f>VLOOKUP(K1520,Export6[#All],2,FALSE)</f>
        <v>#N/A</v>
      </c>
      <c r="K1520" s="32"/>
      <c r="L1520" s="33"/>
      <c r="M1520" s="67" t="e">
        <f t="shared" si="23"/>
        <v>#N/A</v>
      </c>
      <c r="N1520" s="61"/>
    </row>
    <row r="1521" spans="1:14" x14ac:dyDescent="0.2">
      <c r="A1521" s="32"/>
      <c r="B1521" s="45" t="e">
        <f>VLOOKUP($A1521,EVID_OSEVU!$A$1:$M$4972,2,FALSE)</f>
        <v>#N/A</v>
      </c>
      <c r="C1521" s="45" t="e">
        <f>VLOOKUP($A1521,EVID_OSEVU!$A$1:$M$4972,3,FALSE)</f>
        <v>#N/A</v>
      </c>
      <c r="D1521" s="45" t="e">
        <f>VLOOKUP($A1521,EVID_OSEVU!$A$1:$M$4972,4,FALSE)</f>
        <v>#N/A</v>
      </c>
      <c r="E1521" s="35"/>
      <c r="F1521" s="45" t="e">
        <f>VLOOKUP($A1521,EVID_OSEVU!$A$1:$M$4972,7,FALSE)</f>
        <v>#N/A</v>
      </c>
      <c r="G1521" s="45" t="e">
        <f>VLOOKUP($A1521,EVID_OSEVU!$A$1:$M$4972,8,FALSE)</f>
        <v>#N/A</v>
      </c>
      <c r="H1521" s="45" t="e">
        <f>VLOOKUP($A1521,EVID_OSEVU!$A$1:$M$4972,11,FALSE)</f>
        <v>#N/A</v>
      </c>
      <c r="I1521" s="58" t="e">
        <f>VLOOKUP($A1521,EVID_OSEVU!$A$1:$M$4972,11,FALSE)</f>
        <v>#N/A</v>
      </c>
      <c r="J1521" s="63" t="e">
        <f>VLOOKUP(K1521,Export6[#All],2,FALSE)</f>
        <v>#N/A</v>
      </c>
      <c r="K1521" s="32"/>
      <c r="L1521" s="33"/>
      <c r="M1521" s="67" t="e">
        <f t="shared" si="23"/>
        <v>#N/A</v>
      </c>
      <c r="N1521" s="61"/>
    </row>
    <row r="1522" spans="1:14" x14ac:dyDescent="0.2">
      <c r="A1522" s="32"/>
      <c r="B1522" s="45" t="e">
        <f>VLOOKUP($A1522,EVID_OSEVU!$A$1:$M$4972,2,FALSE)</f>
        <v>#N/A</v>
      </c>
      <c r="C1522" s="45" t="e">
        <f>VLOOKUP($A1522,EVID_OSEVU!$A$1:$M$4972,3,FALSE)</f>
        <v>#N/A</v>
      </c>
      <c r="D1522" s="45" t="e">
        <f>VLOOKUP($A1522,EVID_OSEVU!$A$1:$M$4972,4,FALSE)</f>
        <v>#N/A</v>
      </c>
      <c r="E1522" s="35"/>
      <c r="F1522" s="45" t="e">
        <f>VLOOKUP($A1522,EVID_OSEVU!$A$1:$M$4972,7,FALSE)</f>
        <v>#N/A</v>
      </c>
      <c r="G1522" s="45" t="e">
        <f>VLOOKUP($A1522,EVID_OSEVU!$A$1:$M$4972,8,FALSE)</f>
        <v>#N/A</v>
      </c>
      <c r="H1522" s="45" t="e">
        <f>VLOOKUP($A1522,EVID_OSEVU!$A$1:$M$4972,11,FALSE)</f>
        <v>#N/A</v>
      </c>
      <c r="I1522" s="58" t="e">
        <f>VLOOKUP($A1522,EVID_OSEVU!$A$1:$M$4972,11,FALSE)</f>
        <v>#N/A</v>
      </c>
      <c r="J1522" s="63" t="e">
        <f>VLOOKUP(K1522,Export6[#All],2,FALSE)</f>
        <v>#N/A</v>
      </c>
      <c r="K1522" s="32"/>
      <c r="L1522" s="33"/>
      <c r="M1522" s="67" t="e">
        <f t="shared" si="23"/>
        <v>#N/A</v>
      </c>
      <c r="N1522" s="61"/>
    </row>
    <row r="1523" spans="1:14" x14ac:dyDescent="0.2">
      <c r="A1523" s="32"/>
      <c r="B1523" s="45" t="e">
        <f>VLOOKUP($A1523,EVID_OSEVU!$A$1:$M$4972,2,FALSE)</f>
        <v>#N/A</v>
      </c>
      <c r="C1523" s="45" t="e">
        <f>VLOOKUP($A1523,EVID_OSEVU!$A$1:$M$4972,3,FALSE)</f>
        <v>#N/A</v>
      </c>
      <c r="D1523" s="45" t="e">
        <f>VLOOKUP($A1523,EVID_OSEVU!$A$1:$M$4972,4,FALSE)</f>
        <v>#N/A</v>
      </c>
      <c r="E1523" s="35"/>
      <c r="F1523" s="45" t="e">
        <f>VLOOKUP($A1523,EVID_OSEVU!$A$1:$M$4972,7,FALSE)</f>
        <v>#N/A</v>
      </c>
      <c r="G1523" s="45" t="e">
        <f>VLOOKUP($A1523,EVID_OSEVU!$A$1:$M$4972,8,FALSE)</f>
        <v>#N/A</v>
      </c>
      <c r="H1523" s="45" t="e">
        <f>VLOOKUP($A1523,EVID_OSEVU!$A$1:$M$4972,11,FALSE)</f>
        <v>#N/A</v>
      </c>
      <c r="I1523" s="58" t="e">
        <f>VLOOKUP($A1523,EVID_OSEVU!$A$1:$M$4972,11,FALSE)</f>
        <v>#N/A</v>
      </c>
      <c r="J1523" s="63" t="e">
        <f>VLOOKUP(K1523,Export6[#All],2,FALSE)</f>
        <v>#N/A</v>
      </c>
      <c r="K1523" s="32"/>
      <c r="L1523" s="33"/>
      <c r="M1523" s="67" t="e">
        <f t="shared" si="23"/>
        <v>#N/A</v>
      </c>
      <c r="N1523" s="61"/>
    </row>
    <row r="1524" spans="1:14" x14ac:dyDescent="0.2">
      <c r="A1524" s="32"/>
      <c r="B1524" s="45" t="e">
        <f>VLOOKUP($A1524,EVID_OSEVU!$A$1:$M$4972,2,FALSE)</f>
        <v>#N/A</v>
      </c>
      <c r="C1524" s="45" t="e">
        <f>VLOOKUP($A1524,EVID_OSEVU!$A$1:$M$4972,3,FALSE)</f>
        <v>#N/A</v>
      </c>
      <c r="D1524" s="45" t="e">
        <f>VLOOKUP($A1524,EVID_OSEVU!$A$1:$M$4972,4,FALSE)</f>
        <v>#N/A</v>
      </c>
      <c r="E1524" s="35"/>
      <c r="F1524" s="45" t="e">
        <f>VLOOKUP($A1524,EVID_OSEVU!$A$1:$M$4972,7,FALSE)</f>
        <v>#N/A</v>
      </c>
      <c r="G1524" s="45" t="e">
        <f>VLOOKUP($A1524,EVID_OSEVU!$A$1:$M$4972,8,FALSE)</f>
        <v>#N/A</v>
      </c>
      <c r="H1524" s="45" t="e">
        <f>VLOOKUP($A1524,EVID_OSEVU!$A$1:$M$4972,11,FALSE)</f>
        <v>#N/A</v>
      </c>
      <c r="I1524" s="58" t="e">
        <f>VLOOKUP($A1524,EVID_OSEVU!$A$1:$M$4972,11,FALSE)</f>
        <v>#N/A</v>
      </c>
      <c r="J1524" s="63" t="e">
        <f>VLOOKUP(K1524,Export6[#All],2,FALSE)</f>
        <v>#N/A</v>
      </c>
      <c r="K1524" s="32"/>
      <c r="L1524" s="33"/>
      <c r="M1524" s="67" t="e">
        <f t="shared" si="23"/>
        <v>#N/A</v>
      </c>
      <c r="N1524" s="61"/>
    </row>
    <row r="1525" spans="1:14" x14ac:dyDescent="0.2">
      <c r="A1525" s="32"/>
      <c r="B1525" s="45" t="e">
        <f>VLOOKUP($A1525,EVID_OSEVU!$A$1:$M$4972,2,FALSE)</f>
        <v>#N/A</v>
      </c>
      <c r="C1525" s="45" t="e">
        <f>VLOOKUP($A1525,EVID_OSEVU!$A$1:$M$4972,3,FALSE)</f>
        <v>#N/A</v>
      </c>
      <c r="D1525" s="45" t="e">
        <f>VLOOKUP($A1525,EVID_OSEVU!$A$1:$M$4972,4,FALSE)</f>
        <v>#N/A</v>
      </c>
      <c r="E1525" s="35"/>
      <c r="F1525" s="45" t="e">
        <f>VLOOKUP($A1525,EVID_OSEVU!$A$1:$M$4972,7,FALSE)</f>
        <v>#N/A</v>
      </c>
      <c r="G1525" s="45" t="e">
        <f>VLOOKUP($A1525,EVID_OSEVU!$A$1:$M$4972,8,FALSE)</f>
        <v>#N/A</v>
      </c>
      <c r="H1525" s="45" t="e">
        <f>VLOOKUP($A1525,EVID_OSEVU!$A$1:$M$4972,11,FALSE)</f>
        <v>#N/A</v>
      </c>
      <c r="I1525" s="58" t="e">
        <f>VLOOKUP($A1525,EVID_OSEVU!$A$1:$M$4972,11,FALSE)</f>
        <v>#N/A</v>
      </c>
      <c r="J1525" s="63" t="e">
        <f>VLOOKUP(K1525,Export6[#All],2,FALSE)</f>
        <v>#N/A</v>
      </c>
      <c r="K1525" s="32"/>
      <c r="L1525" s="33"/>
      <c r="M1525" s="67" t="e">
        <f t="shared" si="23"/>
        <v>#N/A</v>
      </c>
      <c r="N1525" s="61"/>
    </row>
    <row r="1526" spans="1:14" x14ac:dyDescent="0.2">
      <c r="A1526" s="32"/>
      <c r="B1526" s="45" t="e">
        <f>VLOOKUP($A1526,EVID_OSEVU!$A$1:$M$4972,2,FALSE)</f>
        <v>#N/A</v>
      </c>
      <c r="C1526" s="45" t="e">
        <f>VLOOKUP($A1526,EVID_OSEVU!$A$1:$M$4972,3,FALSE)</f>
        <v>#N/A</v>
      </c>
      <c r="D1526" s="45" t="e">
        <f>VLOOKUP($A1526,EVID_OSEVU!$A$1:$M$4972,4,FALSE)</f>
        <v>#N/A</v>
      </c>
      <c r="E1526" s="35"/>
      <c r="F1526" s="45" t="e">
        <f>VLOOKUP($A1526,EVID_OSEVU!$A$1:$M$4972,7,FALSE)</f>
        <v>#N/A</v>
      </c>
      <c r="G1526" s="45" t="e">
        <f>VLOOKUP($A1526,EVID_OSEVU!$A$1:$M$4972,8,FALSE)</f>
        <v>#N/A</v>
      </c>
      <c r="H1526" s="45" t="e">
        <f>VLOOKUP($A1526,EVID_OSEVU!$A$1:$M$4972,11,FALSE)</f>
        <v>#N/A</v>
      </c>
      <c r="I1526" s="58" t="e">
        <f>VLOOKUP($A1526,EVID_OSEVU!$A$1:$M$4972,11,FALSE)</f>
        <v>#N/A</v>
      </c>
      <c r="J1526" s="63" t="e">
        <f>VLOOKUP(K1526,Export6[#All],2,FALSE)</f>
        <v>#N/A</v>
      </c>
      <c r="K1526" s="32"/>
      <c r="L1526" s="33"/>
      <c r="M1526" s="67" t="e">
        <f t="shared" si="23"/>
        <v>#N/A</v>
      </c>
      <c r="N1526" s="61"/>
    </row>
    <row r="1527" spans="1:14" x14ac:dyDescent="0.2">
      <c r="A1527" s="32"/>
      <c r="B1527" s="45" t="e">
        <f>VLOOKUP($A1527,EVID_OSEVU!$A$1:$M$4972,2,FALSE)</f>
        <v>#N/A</v>
      </c>
      <c r="C1527" s="45" t="e">
        <f>VLOOKUP($A1527,EVID_OSEVU!$A$1:$M$4972,3,FALSE)</f>
        <v>#N/A</v>
      </c>
      <c r="D1527" s="45" t="e">
        <f>VLOOKUP($A1527,EVID_OSEVU!$A$1:$M$4972,4,FALSE)</f>
        <v>#N/A</v>
      </c>
      <c r="E1527" s="35"/>
      <c r="F1527" s="45" t="e">
        <f>VLOOKUP($A1527,EVID_OSEVU!$A$1:$M$4972,7,FALSE)</f>
        <v>#N/A</v>
      </c>
      <c r="G1527" s="45" t="e">
        <f>VLOOKUP($A1527,EVID_OSEVU!$A$1:$M$4972,8,FALSE)</f>
        <v>#N/A</v>
      </c>
      <c r="H1527" s="45" t="e">
        <f>VLOOKUP($A1527,EVID_OSEVU!$A$1:$M$4972,11,FALSE)</f>
        <v>#N/A</v>
      </c>
      <c r="I1527" s="58" t="e">
        <f>VLOOKUP($A1527,EVID_OSEVU!$A$1:$M$4972,11,FALSE)</f>
        <v>#N/A</v>
      </c>
      <c r="J1527" s="63" t="e">
        <f>VLOOKUP(K1527,Export6[#All],2,FALSE)</f>
        <v>#N/A</v>
      </c>
      <c r="K1527" s="32"/>
      <c r="L1527" s="33"/>
      <c r="M1527" s="67" t="e">
        <f t="shared" si="23"/>
        <v>#N/A</v>
      </c>
      <c r="N1527" s="61"/>
    </row>
    <row r="1528" spans="1:14" x14ac:dyDescent="0.2">
      <c r="A1528" s="32"/>
      <c r="B1528" s="45" t="e">
        <f>VLOOKUP($A1528,EVID_OSEVU!$A$1:$M$4972,2,FALSE)</f>
        <v>#N/A</v>
      </c>
      <c r="C1528" s="45" t="e">
        <f>VLOOKUP($A1528,EVID_OSEVU!$A$1:$M$4972,3,FALSE)</f>
        <v>#N/A</v>
      </c>
      <c r="D1528" s="45" t="e">
        <f>VLOOKUP($A1528,EVID_OSEVU!$A$1:$M$4972,4,FALSE)</f>
        <v>#N/A</v>
      </c>
      <c r="E1528" s="35"/>
      <c r="F1528" s="45" t="e">
        <f>VLOOKUP($A1528,EVID_OSEVU!$A$1:$M$4972,7,FALSE)</f>
        <v>#N/A</v>
      </c>
      <c r="G1528" s="45" t="e">
        <f>VLOOKUP($A1528,EVID_OSEVU!$A$1:$M$4972,8,FALSE)</f>
        <v>#N/A</v>
      </c>
      <c r="H1528" s="45" t="e">
        <f>VLOOKUP($A1528,EVID_OSEVU!$A$1:$M$4972,11,FALSE)</f>
        <v>#N/A</v>
      </c>
      <c r="I1528" s="58" t="e">
        <f>VLOOKUP($A1528,EVID_OSEVU!$A$1:$M$4972,11,FALSE)</f>
        <v>#N/A</v>
      </c>
      <c r="J1528" s="63" t="e">
        <f>VLOOKUP(K1528,Export6[#All],2,FALSE)</f>
        <v>#N/A</v>
      </c>
      <c r="K1528" s="32"/>
      <c r="L1528" s="33"/>
      <c r="M1528" s="67" t="e">
        <f t="shared" si="23"/>
        <v>#N/A</v>
      </c>
      <c r="N1528" s="61"/>
    </row>
    <row r="1529" spans="1:14" x14ac:dyDescent="0.2">
      <c r="A1529" s="32"/>
      <c r="B1529" s="45" t="e">
        <f>VLOOKUP($A1529,EVID_OSEVU!$A$1:$M$4972,2,FALSE)</f>
        <v>#N/A</v>
      </c>
      <c r="C1529" s="45" t="e">
        <f>VLOOKUP($A1529,EVID_OSEVU!$A$1:$M$4972,3,FALSE)</f>
        <v>#N/A</v>
      </c>
      <c r="D1529" s="45" t="e">
        <f>VLOOKUP($A1529,EVID_OSEVU!$A$1:$M$4972,4,FALSE)</f>
        <v>#N/A</v>
      </c>
      <c r="E1529" s="35"/>
      <c r="F1529" s="45" t="e">
        <f>VLOOKUP($A1529,EVID_OSEVU!$A$1:$M$4972,7,FALSE)</f>
        <v>#N/A</v>
      </c>
      <c r="G1529" s="45" t="e">
        <f>VLOOKUP($A1529,EVID_OSEVU!$A$1:$M$4972,8,FALSE)</f>
        <v>#N/A</v>
      </c>
      <c r="H1529" s="45" t="e">
        <f>VLOOKUP($A1529,EVID_OSEVU!$A$1:$M$4972,11,FALSE)</f>
        <v>#N/A</v>
      </c>
      <c r="I1529" s="58" t="e">
        <f>VLOOKUP($A1529,EVID_OSEVU!$A$1:$M$4972,11,FALSE)</f>
        <v>#N/A</v>
      </c>
      <c r="J1529" s="63" t="e">
        <f>VLOOKUP(K1529,Export6[#All],2,FALSE)</f>
        <v>#N/A</v>
      </c>
      <c r="K1529" s="32"/>
      <c r="L1529" s="33"/>
      <c r="M1529" s="67" t="e">
        <f t="shared" si="23"/>
        <v>#N/A</v>
      </c>
      <c r="N1529" s="61"/>
    </row>
    <row r="1530" spans="1:14" x14ac:dyDescent="0.2">
      <c r="A1530" s="32"/>
      <c r="B1530" s="45" t="e">
        <f>VLOOKUP($A1530,EVID_OSEVU!$A$1:$M$4972,2,FALSE)</f>
        <v>#N/A</v>
      </c>
      <c r="C1530" s="45" t="e">
        <f>VLOOKUP($A1530,EVID_OSEVU!$A$1:$M$4972,3,FALSE)</f>
        <v>#N/A</v>
      </c>
      <c r="D1530" s="45" t="e">
        <f>VLOOKUP($A1530,EVID_OSEVU!$A$1:$M$4972,4,FALSE)</f>
        <v>#N/A</v>
      </c>
      <c r="E1530" s="35"/>
      <c r="F1530" s="45" t="e">
        <f>VLOOKUP($A1530,EVID_OSEVU!$A$1:$M$4972,7,FALSE)</f>
        <v>#N/A</v>
      </c>
      <c r="G1530" s="45" t="e">
        <f>VLOOKUP($A1530,EVID_OSEVU!$A$1:$M$4972,8,FALSE)</f>
        <v>#N/A</v>
      </c>
      <c r="H1530" s="45" t="e">
        <f>VLOOKUP($A1530,EVID_OSEVU!$A$1:$M$4972,11,FALSE)</f>
        <v>#N/A</v>
      </c>
      <c r="I1530" s="58" t="e">
        <f>VLOOKUP($A1530,EVID_OSEVU!$A$1:$M$4972,11,FALSE)</f>
        <v>#N/A</v>
      </c>
      <c r="J1530" s="63" t="e">
        <f>VLOOKUP(K1530,Export6[#All],2,FALSE)</f>
        <v>#N/A</v>
      </c>
      <c r="K1530" s="32"/>
      <c r="L1530" s="33"/>
      <c r="M1530" s="67" t="e">
        <f t="shared" si="23"/>
        <v>#N/A</v>
      </c>
      <c r="N1530" s="61"/>
    </row>
    <row r="1531" spans="1:14" x14ac:dyDescent="0.2">
      <c r="A1531" s="32"/>
      <c r="B1531" s="45" t="e">
        <f>VLOOKUP($A1531,EVID_OSEVU!$A$1:$M$4972,2,FALSE)</f>
        <v>#N/A</v>
      </c>
      <c r="C1531" s="45" t="e">
        <f>VLOOKUP($A1531,EVID_OSEVU!$A$1:$M$4972,3,FALSE)</f>
        <v>#N/A</v>
      </c>
      <c r="D1531" s="45" t="e">
        <f>VLOOKUP($A1531,EVID_OSEVU!$A$1:$M$4972,4,FALSE)</f>
        <v>#N/A</v>
      </c>
      <c r="E1531" s="35"/>
      <c r="F1531" s="45" t="e">
        <f>VLOOKUP($A1531,EVID_OSEVU!$A$1:$M$4972,7,FALSE)</f>
        <v>#N/A</v>
      </c>
      <c r="G1531" s="45" t="e">
        <f>VLOOKUP($A1531,EVID_OSEVU!$A$1:$M$4972,8,FALSE)</f>
        <v>#N/A</v>
      </c>
      <c r="H1531" s="45" t="e">
        <f>VLOOKUP($A1531,EVID_OSEVU!$A$1:$M$4972,11,FALSE)</f>
        <v>#N/A</v>
      </c>
      <c r="I1531" s="58" t="e">
        <f>VLOOKUP($A1531,EVID_OSEVU!$A$1:$M$4972,11,FALSE)</f>
        <v>#N/A</v>
      </c>
      <c r="J1531" s="63" t="e">
        <f>VLOOKUP(K1531,Export6[#All],2,FALSE)</f>
        <v>#N/A</v>
      </c>
      <c r="K1531" s="32"/>
      <c r="L1531" s="33"/>
      <c r="M1531" s="67" t="e">
        <f t="shared" si="23"/>
        <v>#N/A</v>
      </c>
      <c r="N1531" s="61"/>
    </row>
    <row r="1532" spans="1:14" x14ac:dyDescent="0.2">
      <c r="A1532" s="32"/>
      <c r="B1532" s="45" t="e">
        <f>VLOOKUP($A1532,EVID_OSEVU!$A$1:$M$4972,2,FALSE)</f>
        <v>#N/A</v>
      </c>
      <c r="C1532" s="45" t="e">
        <f>VLOOKUP($A1532,EVID_OSEVU!$A$1:$M$4972,3,FALSE)</f>
        <v>#N/A</v>
      </c>
      <c r="D1532" s="45" t="e">
        <f>VLOOKUP($A1532,EVID_OSEVU!$A$1:$M$4972,4,FALSE)</f>
        <v>#N/A</v>
      </c>
      <c r="E1532" s="35"/>
      <c r="F1532" s="45" t="e">
        <f>VLOOKUP($A1532,EVID_OSEVU!$A$1:$M$4972,7,FALSE)</f>
        <v>#N/A</v>
      </c>
      <c r="G1532" s="45" t="e">
        <f>VLOOKUP($A1532,EVID_OSEVU!$A$1:$M$4972,8,FALSE)</f>
        <v>#N/A</v>
      </c>
      <c r="H1532" s="45" t="e">
        <f>VLOOKUP($A1532,EVID_OSEVU!$A$1:$M$4972,11,FALSE)</f>
        <v>#N/A</v>
      </c>
      <c r="I1532" s="58" t="e">
        <f>VLOOKUP($A1532,EVID_OSEVU!$A$1:$M$4972,11,FALSE)</f>
        <v>#N/A</v>
      </c>
      <c r="J1532" s="63" t="e">
        <f>VLOOKUP(K1532,Export6[#All],2,FALSE)</f>
        <v>#N/A</v>
      </c>
      <c r="K1532" s="32"/>
      <c r="L1532" s="33"/>
      <c r="M1532" s="67" t="e">
        <f t="shared" si="23"/>
        <v>#N/A</v>
      </c>
      <c r="N1532" s="61"/>
    </row>
    <row r="1533" spans="1:14" x14ac:dyDescent="0.2">
      <c r="A1533" s="32"/>
      <c r="B1533" s="45" t="e">
        <f>VLOOKUP($A1533,EVID_OSEVU!$A$1:$M$4972,2,FALSE)</f>
        <v>#N/A</v>
      </c>
      <c r="C1533" s="45" t="e">
        <f>VLOOKUP($A1533,EVID_OSEVU!$A$1:$M$4972,3,FALSE)</f>
        <v>#N/A</v>
      </c>
      <c r="D1533" s="45" t="e">
        <f>VLOOKUP($A1533,EVID_OSEVU!$A$1:$M$4972,4,FALSE)</f>
        <v>#N/A</v>
      </c>
      <c r="E1533" s="35"/>
      <c r="F1533" s="45" t="e">
        <f>VLOOKUP($A1533,EVID_OSEVU!$A$1:$M$4972,7,FALSE)</f>
        <v>#N/A</v>
      </c>
      <c r="G1533" s="45" t="e">
        <f>VLOOKUP($A1533,EVID_OSEVU!$A$1:$M$4972,8,FALSE)</f>
        <v>#N/A</v>
      </c>
      <c r="H1533" s="45" t="e">
        <f>VLOOKUP($A1533,EVID_OSEVU!$A$1:$M$4972,11,FALSE)</f>
        <v>#N/A</v>
      </c>
      <c r="I1533" s="58" t="e">
        <f>VLOOKUP($A1533,EVID_OSEVU!$A$1:$M$4972,11,FALSE)</f>
        <v>#N/A</v>
      </c>
      <c r="J1533" s="63" t="e">
        <f>VLOOKUP(K1533,Export6[#All],2,FALSE)</f>
        <v>#N/A</v>
      </c>
      <c r="K1533" s="32"/>
      <c r="L1533" s="33"/>
      <c r="M1533" s="67" t="e">
        <f t="shared" si="23"/>
        <v>#N/A</v>
      </c>
      <c r="N1533" s="61"/>
    </row>
    <row r="1534" spans="1:14" x14ac:dyDescent="0.2">
      <c r="A1534" s="32"/>
      <c r="B1534" s="45" t="e">
        <f>VLOOKUP($A1534,EVID_OSEVU!$A$1:$M$4972,2,FALSE)</f>
        <v>#N/A</v>
      </c>
      <c r="C1534" s="45" t="e">
        <f>VLOOKUP($A1534,EVID_OSEVU!$A$1:$M$4972,3,FALSE)</f>
        <v>#N/A</v>
      </c>
      <c r="D1534" s="45" t="e">
        <f>VLOOKUP($A1534,EVID_OSEVU!$A$1:$M$4972,4,FALSE)</f>
        <v>#N/A</v>
      </c>
      <c r="E1534" s="35"/>
      <c r="F1534" s="45" t="e">
        <f>VLOOKUP($A1534,EVID_OSEVU!$A$1:$M$4972,7,FALSE)</f>
        <v>#N/A</v>
      </c>
      <c r="G1534" s="45" t="e">
        <f>VLOOKUP($A1534,EVID_OSEVU!$A$1:$M$4972,8,FALSE)</f>
        <v>#N/A</v>
      </c>
      <c r="H1534" s="45" t="e">
        <f>VLOOKUP($A1534,EVID_OSEVU!$A$1:$M$4972,11,FALSE)</f>
        <v>#N/A</v>
      </c>
      <c r="I1534" s="58" t="e">
        <f>VLOOKUP($A1534,EVID_OSEVU!$A$1:$M$4972,11,FALSE)</f>
        <v>#N/A</v>
      </c>
      <c r="J1534" s="63" t="e">
        <f>VLOOKUP(K1534,Export6[#All],2,FALSE)</f>
        <v>#N/A</v>
      </c>
      <c r="K1534" s="32"/>
      <c r="L1534" s="33"/>
      <c r="M1534" s="67" t="e">
        <f t="shared" si="23"/>
        <v>#N/A</v>
      </c>
      <c r="N1534" s="61"/>
    </row>
    <row r="1535" spans="1:14" x14ac:dyDescent="0.2">
      <c r="A1535" s="32"/>
      <c r="B1535" s="45" t="e">
        <f>VLOOKUP($A1535,EVID_OSEVU!$A$1:$M$4972,2,FALSE)</f>
        <v>#N/A</v>
      </c>
      <c r="C1535" s="45" t="e">
        <f>VLOOKUP($A1535,EVID_OSEVU!$A$1:$M$4972,3,FALSE)</f>
        <v>#N/A</v>
      </c>
      <c r="D1535" s="45" t="e">
        <f>VLOOKUP($A1535,EVID_OSEVU!$A$1:$M$4972,4,FALSE)</f>
        <v>#N/A</v>
      </c>
      <c r="E1535" s="35"/>
      <c r="F1535" s="45" t="e">
        <f>VLOOKUP($A1535,EVID_OSEVU!$A$1:$M$4972,7,FALSE)</f>
        <v>#N/A</v>
      </c>
      <c r="G1535" s="45" t="e">
        <f>VLOOKUP($A1535,EVID_OSEVU!$A$1:$M$4972,8,FALSE)</f>
        <v>#N/A</v>
      </c>
      <c r="H1535" s="45" t="e">
        <f>VLOOKUP($A1535,EVID_OSEVU!$A$1:$M$4972,11,FALSE)</f>
        <v>#N/A</v>
      </c>
      <c r="I1535" s="58" t="e">
        <f>VLOOKUP($A1535,EVID_OSEVU!$A$1:$M$4972,11,FALSE)</f>
        <v>#N/A</v>
      </c>
      <c r="J1535" s="63" t="e">
        <f>VLOOKUP(K1535,Export6[#All],2,FALSE)</f>
        <v>#N/A</v>
      </c>
      <c r="K1535" s="32"/>
      <c r="L1535" s="33"/>
      <c r="M1535" s="67" t="e">
        <f t="shared" si="23"/>
        <v>#N/A</v>
      </c>
      <c r="N1535" s="61"/>
    </row>
    <row r="1536" spans="1:14" x14ac:dyDescent="0.2">
      <c r="A1536" s="32"/>
      <c r="B1536" s="45" t="e">
        <f>VLOOKUP($A1536,EVID_OSEVU!$A$1:$M$4972,2,FALSE)</f>
        <v>#N/A</v>
      </c>
      <c r="C1536" s="45" t="e">
        <f>VLOOKUP($A1536,EVID_OSEVU!$A$1:$M$4972,3,FALSE)</f>
        <v>#N/A</v>
      </c>
      <c r="D1536" s="45" t="e">
        <f>VLOOKUP($A1536,EVID_OSEVU!$A$1:$M$4972,4,FALSE)</f>
        <v>#N/A</v>
      </c>
      <c r="E1536" s="35"/>
      <c r="F1536" s="45" t="e">
        <f>VLOOKUP($A1536,EVID_OSEVU!$A$1:$M$4972,7,FALSE)</f>
        <v>#N/A</v>
      </c>
      <c r="G1536" s="45" t="e">
        <f>VLOOKUP($A1536,EVID_OSEVU!$A$1:$M$4972,8,FALSE)</f>
        <v>#N/A</v>
      </c>
      <c r="H1536" s="45" t="e">
        <f>VLOOKUP($A1536,EVID_OSEVU!$A$1:$M$4972,11,FALSE)</f>
        <v>#N/A</v>
      </c>
      <c r="I1536" s="58" t="e">
        <f>VLOOKUP($A1536,EVID_OSEVU!$A$1:$M$4972,11,FALSE)</f>
        <v>#N/A</v>
      </c>
      <c r="J1536" s="63" t="e">
        <f>VLOOKUP(K1536,Export6[#All],2,FALSE)</f>
        <v>#N/A</v>
      </c>
      <c r="K1536" s="32"/>
      <c r="L1536" s="33"/>
      <c r="M1536" s="67" t="e">
        <f t="shared" si="23"/>
        <v>#N/A</v>
      </c>
      <c r="N1536" s="61"/>
    </row>
    <row r="1537" spans="1:14" x14ac:dyDescent="0.2">
      <c r="A1537" s="32"/>
      <c r="B1537" s="45" t="e">
        <f>VLOOKUP($A1537,EVID_OSEVU!$A$1:$M$4972,2,FALSE)</f>
        <v>#N/A</v>
      </c>
      <c r="C1537" s="45" t="e">
        <f>VLOOKUP($A1537,EVID_OSEVU!$A$1:$M$4972,3,FALSE)</f>
        <v>#N/A</v>
      </c>
      <c r="D1537" s="45" t="e">
        <f>VLOOKUP($A1537,EVID_OSEVU!$A$1:$M$4972,4,FALSE)</f>
        <v>#N/A</v>
      </c>
      <c r="E1537" s="35"/>
      <c r="F1537" s="45" t="e">
        <f>VLOOKUP($A1537,EVID_OSEVU!$A$1:$M$4972,7,FALSE)</f>
        <v>#N/A</v>
      </c>
      <c r="G1537" s="45" t="e">
        <f>VLOOKUP($A1537,EVID_OSEVU!$A$1:$M$4972,8,FALSE)</f>
        <v>#N/A</v>
      </c>
      <c r="H1537" s="45" t="e">
        <f>VLOOKUP($A1537,EVID_OSEVU!$A$1:$M$4972,11,FALSE)</f>
        <v>#N/A</v>
      </c>
      <c r="I1537" s="58" t="e">
        <f>VLOOKUP($A1537,EVID_OSEVU!$A$1:$M$4972,11,FALSE)</f>
        <v>#N/A</v>
      </c>
      <c r="J1537" s="63" t="e">
        <f>VLOOKUP(K1537,Export6[#All],2,FALSE)</f>
        <v>#N/A</v>
      </c>
      <c r="K1537" s="32"/>
      <c r="L1537" s="33"/>
      <c r="M1537" s="67" t="e">
        <f t="shared" si="23"/>
        <v>#N/A</v>
      </c>
      <c r="N1537" s="61"/>
    </row>
    <row r="1538" spans="1:14" x14ac:dyDescent="0.2">
      <c r="A1538" s="32"/>
      <c r="B1538" s="45" t="e">
        <f>VLOOKUP($A1538,EVID_OSEVU!$A$1:$M$4972,2,FALSE)</f>
        <v>#N/A</v>
      </c>
      <c r="C1538" s="45" t="e">
        <f>VLOOKUP($A1538,EVID_OSEVU!$A$1:$M$4972,3,FALSE)</f>
        <v>#N/A</v>
      </c>
      <c r="D1538" s="45" t="e">
        <f>VLOOKUP($A1538,EVID_OSEVU!$A$1:$M$4972,4,FALSE)</f>
        <v>#N/A</v>
      </c>
      <c r="E1538" s="35"/>
      <c r="F1538" s="45" t="e">
        <f>VLOOKUP($A1538,EVID_OSEVU!$A$1:$M$4972,7,FALSE)</f>
        <v>#N/A</v>
      </c>
      <c r="G1538" s="45" t="e">
        <f>VLOOKUP($A1538,EVID_OSEVU!$A$1:$M$4972,8,FALSE)</f>
        <v>#N/A</v>
      </c>
      <c r="H1538" s="45" t="e">
        <f>VLOOKUP($A1538,EVID_OSEVU!$A$1:$M$4972,11,FALSE)</f>
        <v>#N/A</v>
      </c>
      <c r="I1538" s="58" t="e">
        <f>VLOOKUP($A1538,EVID_OSEVU!$A$1:$M$4972,11,FALSE)</f>
        <v>#N/A</v>
      </c>
      <c r="J1538" s="63" t="e">
        <f>VLOOKUP(K1538,Export6[#All],2,FALSE)</f>
        <v>#N/A</v>
      </c>
      <c r="K1538" s="32"/>
      <c r="L1538" s="33"/>
      <c r="M1538" s="67" t="e">
        <f t="shared" si="23"/>
        <v>#N/A</v>
      </c>
      <c r="N1538" s="61"/>
    </row>
    <row r="1539" spans="1:14" x14ac:dyDescent="0.2">
      <c r="A1539" s="32"/>
      <c r="B1539" s="45" t="e">
        <f>VLOOKUP($A1539,EVID_OSEVU!$A$1:$M$4972,2,FALSE)</f>
        <v>#N/A</v>
      </c>
      <c r="C1539" s="45" t="e">
        <f>VLOOKUP($A1539,EVID_OSEVU!$A$1:$M$4972,3,FALSE)</f>
        <v>#N/A</v>
      </c>
      <c r="D1539" s="45" t="e">
        <f>VLOOKUP($A1539,EVID_OSEVU!$A$1:$M$4972,4,FALSE)</f>
        <v>#N/A</v>
      </c>
      <c r="E1539" s="35"/>
      <c r="F1539" s="45" t="e">
        <f>VLOOKUP($A1539,EVID_OSEVU!$A$1:$M$4972,7,FALSE)</f>
        <v>#N/A</v>
      </c>
      <c r="G1539" s="45" t="e">
        <f>VLOOKUP($A1539,EVID_OSEVU!$A$1:$M$4972,8,FALSE)</f>
        <v>#N/A</v>
      </c>
      <c r="H1539" s="45" t="e">
        <f>VLOOKUP($A1539,EVID_OSEVU!$A$1:$M$4972,11,FALSE)</f>
        <v>#N/A</v>
      </c>
      <c r="I1539" s="58" t="e">
        <f>VLOOKUP($A1539,EVID_OSEVU!$A$1:$M$4972,11,FALSE)</f>
        <v>#N/A</v>
      </c>
      <c r="J1539" s="63" t="e">
        <f>VLOOKUP(K1539,Export6[#All],2,FALSE)</f>
        <v>#N/A</v>
      </c>
      <c r="K1539" s="32"/>
      <c r="L1539" s="33"/>
      <c r="M1539" s="67" t="e">
        <f t="shared" si="23"/>
        <v>#N/A</v>
      </c>
      <c r="N1539" s="61"/>
    </row>
    <row r="1540" spans="1:14" x14ac:dyDescent="0.2">
      <c r="A1540" s="32"/>
      <c r="B1540" s="45" t="e">
        <f>VLOOKUP($A1540,EVID_OSEVU!$A$1:$M$4972,2,FALSE)</f>
        <v>#N/A</v>
      </c>
      <c r="C1540" s="45" t="e">
        <f>VLOOKUP($A1540,EVID_OSEVU!$A$1:$M$4972,3,FALSE)</f>
        <v>#N/A</v>
      </c>
      <c r="D1540" s="45" t="e">
        <f>VLOOKUP($A1540,EVID_OSEVU!$A$1:$M$4972,4,FALSE)</f>
        <v>#N/A</v>
      </c>
      <c r="E1540" s="35"/>
      <c r="F1540" s="45" t="e">
        <f>VLOOKUP($A1540,EVID_OSEVU!$A$1:$M$4972,7,FALSE)</f>
        <v>#N/A</v>
      </c>
      <c r="G1540" s="45" t="e">
        <f>VLOOKUP($A1540,EVID_OSEVU!$A$1:$M$4972,8,FALSE)</f>
        <v>#N/A</v>
      </c>
      <c r="H1540" s="45" t="e">
        <f>VLOOKUP($A1540,EVID_OSEVU!$A$1:$M$4972,11,FALSE)</f>
        <v>#N/A</v>
      </c>
      <c r="I1540" s="58" t="e">
        <f>VLOOKUP($A1540,EVID_OSEVU!$A$1:$M$4972,11,FALSE)</f>
        <v>#N/A</v>
      </c>
      <c r="J1540" s="63" t="e">
        <f>VLOOKUP(K1540,Export6[#All],2,FALSE)</f>
        <v>#N/A</v>
      </c>
      <c r="K1540" s="32"/>
      <c r="L1540" s="33"/>
      <c r="M1540" s="67" t="e">
        <f t="shared" ref="M1540:M1603" si="24">L1540*I1540</f>
        <v>#N/A</v>
      </c>
      <c r="N1540" s="61"/>
    </row>
    <row r="1541" spans="1:14" x14ac:dyDescent="0.2">
      <c r="A1541" s="32"/>
      <c r="B1541" s="45" t="e">
        <f>VLOOKUP($A1541,EVID_OSEVU!$A$1:$M$4972,2,FALSE)</f>
        <v>#N/A</v>
      </c>
      <c r="C1541" s="45" t="e">
        <f>VLOOKUP($A1541,EVID_OSEVU!$A$1:$M$4972,3,FALSE)</f>
        <v>#N/A</v>
      </c>
      <c r="D1541" s="45" t="e">
        <f>VLOOKUP($A1541,EVID_OSEVU!$A$1:$M$4972,4,FALSE)</f>
        <v>#N/A</v>
      </c>
      <c r="E1541" s="35"/>
      <c r="F1541" s="45" t="e">
        <f>VLOOKUP($A1541,EVID_OSEVU!$A$1:$M$4972,7,FALSE)</f>
        <v>#N/A</v>
      </c>
      <c r="G1541" s="45" t="e">
        <f>VLOOKUP($A1541,EVID_OSEVU!$A$1:$M$4972,8,FALSE)</f>
        <v>#N/A</v>
      </c>
      <c r="H1541" s="45" t="e">
        <f>VLOOKUP($A1541,EVID_OSEVU!$A$1:$M$4972,11,FALSE)</f>
        <v>#N/A</v>
      </c>
      <c r="I1541" s="58" t="e">
        <f>VLOOKUP($A1541,EVID_OSEVU!$A$1:$M$4972,11,FALSE)</f>
        <v>#N/A</v>
      </c>
      <c r="J1541" s="63" t="e">
        <f>VLOOKUP(K1541,Export6[#All],2,FALSE)</f>
        <v>#N/A</v>
      </c>
      <c r="K1541" s="32"/>
      <c r="L1541" s="33"/>
      <c r="M1541" s="67" t="e">
        <f t="shared" si="24"/>
        <v>#N/A</v>
      </c>
      <c r="N1541" s="61"/>
    </row>
    <row r="1542" spans="1:14" x14ac:dyDescent="0.2">
      <c r="A1542" s="32"/>
      <c r="B1542" s="45" t="e">
        <f>VLOOKUP($A1542,EVID_OSEVU!$A$1:$M$4972,2,FALSE)</f>
        <v>#N/A</v>
      </c>
      <c r="C1542" s="45" t="e">
        <f>VLOOKUP($A1542,EVID_OSEVU!$A$1:$M$4972,3,FALSE)</f>
        <v>#N/A</v>
      </c>
      <c r="D1542" s="45" t="e">
        <f>VLOOKUP($A1542,EVID_OSEVU!$A$1:$M$4972,4,FALSE)</f>
        <v>#N/A</v>
      </c>
      <c r="E1542" s="35"/>
      <c r="F1542" s="45" t="e">
        <f>VLOOKUP($A1542,EVID_OSEVU!$A$1:$M$4972,7,FALSE)</f>
        <v>#N/A</v>
      </c>
      <c r="G1542" s="45" t="e">
        <f>VLOOKUP($A1542,EVID_OSEVU!$A$1:$M$4972,8,FALSE)</f>
        <v>#N/A</v>
      </c>
      <c r="H1542" s="45" t="e">
        <f>VLOOKUP($A1542,EVID_OSEVU!$A$1:$M$4972,11,FALSE)</f>
        <v>#N/A</v>
      </c>
      <c r="I1542" s="58" t="e">
        <f>VLOOKUP($A1542,EVID_OSEVU!$A$1:$M$4972,11,FALSE)</f>
        <v>#N/A</v>
      </c>
      <c r="J1542" s="63" t="e">
        <f>VLOOKUP(K1542,Export6[#All],2,FALSE)</f>
        <v>#N/A</v>
      </c>
      <c r="K1542" s="32"/>
      <c r="L1542" s="33"/>
      <c r="M1542" s="67" t="e">
        <f t="shared" si="24"/>
        <v>#N/A</v>
      </c>
      <c r="N1542" s="61"/>
    </row>
    <row r="1543" spans="1:14" x14ac:dyDescent="0.2">
      <c r="A1543" s="32"/>
      <c r="B1543" s="45" t="e">
        <f>VLOOKUP($A1543,EVID_OSEVU!$A$1:$M$4972,2,FALSE)</f>
        <v>#N/A</v>
      </c>
      <c r="C1543" s="45" t="e">
        <f>VLOOKUP($A1543,EVID_OSEVU!$A$1:$M$4972,3,FALSE)</f>
        <v>#N/A</v>
      </c>
      <c r="D1543" s="45" t="e">
        <f>VLOOKUP($A1543,EVID_OSEVU!$A$1:$M$4972,4,FALSE)</f>
        <v>#N/A</v>
      </c>
      <c r="E1543" s="35"/>
      <c r="F1543" s="45" t="e">
        <f>VLOOKUP($A1543,EVID_OSEVU!$A$1:$M$4972,7,FALSE)</f>
        <v>#N/A</v>
      </c>
      <c r="G1543" s="45" t="e">
        <f>VLOOKUP($A1543,EVID_OSEVU!$A$1:$M$4972,8,FALSE)</f>
        <v>#N/A</v>
      </c>
      <c r="H1543" s="45" t="e">
        <f>VLOOKUP($A1543,EVID_OSEVU!$A$1:$M$4972,11,FALSE)</f>
        <v>#N/A</v>
      </c>
      <c r="I1543" s="58" t="e">
        <f>VLOOKUP($A1543,EVID_OSEVU!$A$1:$M$4972,11,FALSE)</f>
        <v>#N/A</v>
      </c>
      <c r="J1543" s="63" t="e">
        <f>VLOOKUP(K1543,Export6[#All],2,FALSE)</f>
        <v>#N/A</v>
      </c>
      <c r="K1543" s="32"/>
      <c r="L1543" s="33"/>
      <c r="M1543" s="67" t="e">
        <f t="shared" si="24"/>
        <v>#N/A</v>
      </c>
      <c r="N1543" s="61"/>
    </row>
    <row r="1544" spans="1:14" x14ac:dyDescent="0.2">
      <c r="A1544" s="32"/>
      <c r="B1544" s="45" t="e">
        <f>VLOOKUP($A1544,EVID_OSEVU!$A$1:$M$4972,2,FALSE)</f>
        <v>#N/A</v>
      </c>
      <c r="C1544" s="45" t="e">
        <f>VLOOKUP($A1544,EVID_OSEVU!$A$1:$M$4972,3,FALSE)</f>
        <v>#N/A</v>
      </c>
      <c r="D1544" s="45" t="e">
        <f>VLOOKUP($A1544,EVID_OSEVU!$A$1:$M$4972,4,FALSE)</f>
        <v>#N/A</v>
      </c>
      <c r="E1544" s="35"/>
      <c r="F1544" s="45" t="e">
        <f>VLOOKUP($A1544,EVID_OSEVU!$A$1:$M$4972,7,FALSE)</f>
        <v>#N/A</v>
      </c>
      <c r="G1544" s="45" t="e">
        <f>VLOOKUP($A1544,EVID_OSEVU!$A$1:$M$4972,8,FALSE)</f>
        <v>#N/A</v>
      </c>
      <c r="H1544" s="45" t="e">
        <f>VLOOKUP($A1544,EVID_OSEVU!$A$1:$M$4972,11,FALSE)</f>
        <v>#N/A</v>
      </c>
      <c r="I1544" s="58" t="e">
        <f>VLOOKUP($A1544,EVID_OSEVU!$A$1:$M$4972,11,FALSE)</f>
        <v>#N/A</v>
      </c>
      <c r="J1544" s="63" t="e">
        <f>VLOOKUP(K1544,Export6[#All],2,FALSE)</f>
        <v>#N/A</v>
      </c>
      <c r="K1544" s="32"/>
      <c r="L1544" s="33"/>
      <c r="M1544" s="67" t="e">
        <f t="shared" si="24"/>
        <v>#N/A</v>
      </c>
      <c r="N1544" s="61"/>
    </row>
    <row r="1545" spans="1:14" x14ac:dyDescent="0.2">
      <c r="A1545" s="32"/>
      <c r="B1545" s="45" t="e">
        <f>VLOOKUP($A1545,EVID_OSEVU!$A$1:$M$4972,2,FALSE)</f>
        <v>#N/A</v>
      </c>
      <c r="C1545" s="45" t="e">
        <f>VLOOKUP($A1545,EVID_OSEVU!$A$1:$M$4972,3,FALSE)</f>
        <v>#N/A</v>
      </c>
      <c r="D1545" s="45" t="e">
        <f>VLOOKUP($A1545,EVID_OSEVU!$A$1:$M$4972,4,FALSE)</f>
        <v>#N/A</v>
      </c>
      <c r="E1545" s="35"/>
      <c r="F1545" s="45" t="e">
        <f>VLOOKUP($A1545,EVID_OSEVU!$A$1:$M$4972,7,FALSE)</f>
        <v>#N/A</v>
      </c>
      <c r="G1545" s="45" t="e">
        <f>VLOOKUP($A1545,EVID_OSEVU!$A$1:$M$4972,8,FALSE)</f>
        <v>#N/A</v>
      </c>
      <c r="H1545" s="45" t="e">
        <f>VLOOKUP($A1545,EVID_OSEVU!$A$1:$M$4972,11,FALSE)</f>
        <v>#N/A</v>
      </c>
      <c r="I1545" s="58" t="e">
        <f>VLOOKUP($A1545,EVID_OSEVU!$A$1:$M$4972,11,FALSE)</f>
        <v>#N/A</v>
      </c>
      <c r="J1545" s="63" t="e">
        <f>VLOOKUP(K1545,Export6[#All],2,FALSE)</f>
        <v>#N/A</v>
      </c>
      <c r="K1545" s="32"/>
      <c r="L1545" s="33"/>
      <c r="M1545" s="67" t="e">
        <f t="shared" si="24"/>
        <v>#N/A</v>
      </c>
      <c r="N1545" s="61"/>
    </row>
    <row r="1546" spans="1:14" x14ac:dyDescent="0.2">
      <c r="A1546" s="32"/>
      <c r="B1546" s="45" t="e">
        <f>VLOOKUP($A1546,EVID_OSEVU!$A$1:$M$4972,2,FALSE)</f>
        <v>#N/A</v>
      </c>
      <c r="C1546" s="45" t="e">
        <f>VLOOKUP($A1546,EVID_OSEVU!$A$1:$M$4972,3,FALSE)</f>
        <v>#N/A</v>
      </c>
      <c r="D1546" s="45" t="e">
        <f>VLOOKUP($A1546,EVID_OSEVU!$A$1:$M$4972,4,FALSE)</f>
        <v>#N/A</v>
      </c>
      <c r="E1546" s="35"/>
      <c r="F1546" s="45" t="e">
        <f>VLOOKUP($A1546,EVID_OSEVU!$A$1:$M$4972,7,FALSE)</f>
        <v>#N/A</v>
      </c>
      <c r="G1546" s="45" t="e">
        <f>VLOOKUP($A1546,EVID_OSEVU!$A$1:$M$4972,8,FALSE)</f>
        <v>#N/A</v>
      </c>
      <c r="H1546" s="45" t="e">
        <f>VLOOKUP($A1546,EVID_OSEVU!$A$1:$M$4972,11,FALSE)</f>
        <v>#N/A</v>
      </c>
      <c r="I1546" s="58" t="e">
        <f>VLOOKUP($A1546,EVID_OSEVU!$A$1:$M$4972,11,FALSE)</f>
        <v>#N/A</v>
      </c>
      <c r="J1546" s="63" t="e">
        <f>VLOOKUP(K1546,Export6[#All],2,FALSE)</f>
        <v>#N/A</v>
      </c>
      <c r="K1546" s="32"/>
      <c r="L1546" s="33"/>
      <c r="M1546" s="67" t="e">
        <f t="shared" si="24"/>
        <v>#N/A</v>
      </c>
      <c r="N1546" s="61"/>
    </row>
    <row r="1547" spans="1:14" x14ac:dyDescent="0.2">
      <c r="A1547" s="32"/>
      <c r="B1547" s="45" t="e">
        <f>VLOOKUP($A1547,EVID_OSEVU!$A$1:$M$4972,2,FALSE)</f>
        <v>#N/A</v>
      </c>
      <c r="C1547" s="45" t="e">
        <f>VLOOKUP($A1547,EVID_OSEVU!$A$1:$M$4972,3,FALSE)</f>
        <v>#N/A</v>
      </c>
      <c r="D1547" s="45" t="e">
        <f>VLOOKUP($A1547,EVID_OSEVU!$A$1:$M$4972,4,FALSE)</f>
        <v>#N/A</v>
      </c>
      <c r="E1547" s="35"/>
      <c r="F1547" s="45" t="e">
        <f>VLOOKUP($A1547,EVID_OSEVU!$A$1:$M$4972,7,FALSE)</f>
        <v>#N/A</v>
      </c>
      <c r="G1547" s="45" t="e">
        <f>VLOOKUP($A1547,EVID_OSEVU!$A$1:$M$4972,8,FALSE)</f>
        <v>#N/A</v>
      </c>
      <c r="H1547" s="45" t="e">
        <f>VLOOKUP($A1547,EVID_OSEVU!$A$1:$M$4972,11,FALSE)</f>
        <v>#N/A</v>
      </c>
      <c r="I1547" s="58" t="e">
        <f>VLOOKUP($A1547,EVID_OSEVU!$A$1:$M$4972,11,FALSE)</f>
        <v>#N/A</v>
      </c>
      <c r="J1547" s="63" t="e">
        <f>VLOOKUP(K1547,Export6[#All],2,FALSE)</f>
        <v>#N/A</v>
      </c>
      <c r="K1547" s="32"/>
      <c r="L1547" s="33"/>
      <c r="M1547" s="67" t="e">
        <f t="shared" si="24"/>
        <v>#N/A</v>
      </c>
      <c r="N1547" s="61"/>
    </row>
    <row r="1548" spans="1:14" x14ac:dyDescent="0.2">
      <c r="A1548" s="32"/>
      <c r="B1548" s="45" t="e">
        <f>VLOOKUP($A1548,EVID_OSEVU!$A$1:$M$4972,2,FALSE)</f>
        <v>#N/A</v>
      </c>
      <c r="C1548" s="45" t="e">
        <f>VLOOKUP($A1548,EVID_OSEVU!$A$1:$M$4972,3,FALSE)</f>
        <v>#N/A</v>
      </c>
      <c r="D1548" s="45" t="e">
        <f>VLOOKUP($A1548,EVID_OSEVU!$A$1:$M$4972,4,FALSE)</f>
        <v>#N/A</v>
      </c>
      <c r="E1548" s="35"/>
      <c r="F1548" s="45" t="e">
        <f>VLOOKUP($A1548,EVID_OSEVU!$A$1:$M$4972,7,FALSE)</f>
        <v>#N/A</v>
      </c>
      <c r="G1548" s="45" t="e">
        <f>VLOOKUP($A1548,EVID_OSEVU!$A$1:$M$4972,8,FALSE)</f>
        <v>#N/A</v>
      </c>
      <c r="H1548" s="45" t="e">
        <f>VLOOKUP($A1548,EVID_OSEVU!$A$1:$M$4972,11,FALSE)</f>
        <v>#N/A</v>
      </c>
      <c r="I1548" s="58" t="e">
        <f>VLOOKUP($A1548,EVID_OSEVU!$A$1:$M$4972,11,FALSE)</f>
        <v>#N/A</v>
      </c>
      <c r="J1548" s="63" t="e">
        <f>VLOOKUP(K1548,Export6[#All],2,FALSE)</f>
        <v>#N/A</v>
      </c>
      <c r="K1548" s="32"/>
      <c r="L1548" s="33"/>
      <c r="M1548" s="67" t="e">
        <f t="shared" si="24"/>
        <v>#N/A</v>
      </c>
      <c r="N1548" s="61"/>
    </row>
    <row r="1549" spans="1:14" x14ac:dyDescent="0.2">
      <c r="A1549" s="32"/>
      <c r="B1549" s="45" t="e">
        <f>VLOOKUP($A1549,EVID_OSEVU!$A$1:$M$4972,2,FALSE)</f>
        <v>#N/A</v>
      </c>
      <c r="C1549" s="45" t="e">
        <f>VLOOKUP($A1549,EVID_OSEVU!$A$1:$M$4972,3,FALSE)</f>
        <v>#N/A</v>
      </c>
      <c r="D1549" s="45" t="e">
        <f>VLOOKUP($A1549,EVID_OSEVU!$A$1:$M$4972,4,FALSE)</f>
        <v>#N/A</v>
      </c>
      <c r="E1549" s="35"/>
      <c r="F1549" s="45" t="e">
        <f>VLOOKUP($A1549,EVID_OSEVU!$A$1:$M$4972,7,FALSE)</f>
        <v>#N/A</v>
      </c>
      <c r="G1549" s="45" t="e">
        <f>VLOOKUP($A1549,EVID_OSEVU!$A$1:$M$4972,8,FALSE)</f>
        <v>#N/A</v>
      </c>
      <c r="H1549" s="45" t="e">
        <f>VLOOKUP($A1549,EVID_OSEVU!$A$1:$M$4972,11,FALSE)</f>
        <v>#N/A</v>
      </c>
      <c r="I1549" s="58" t="e">
        <f>VLOOKUP($A1549,EVID_OSEVU!$A$1:$M$4972,11,FALSE)</f>
        <v>#N/A</v>
      </c>
      <c r="J1549" s="63" t="e">
        <f>VLOOKUP(K1549,Export6[#All],2,FALSE)</f>
        <v>#N/A</v>
      </c>
      <c r="K1549" s="32"/>
      <c r="L1549" s="33"/>
      <c r="M1549" s="67" t="e">
        <f t="shared" si="24"/>
        <v>#N/A</v>
      </c>
      <c r="N1549" s="61"/>
    </row>
    <row r="1550" spans="1:14" x14ac:dyDescent="0.2">
      <c r="A1550" s="32"/>
      <c r="B1550" s="45" t="e">
        <f>VLOOKUP($A1550,EVID_OSEVU!$A$1:$M$4972,2,FALSE)</f>
        <v>#N/A</v>
      </c>
      <c r="C1550" s="45" t="e">
        <f>VLOOKUP($A1550,EVID_OSEVU!$A$1:$M$4972,3,FALSE)</f>
        <v>#N/A</v>
      </c>
      <c r="D1550" s="45" t="e">
        <f>VLOOKUP($A1550,EVID_OSEVU!$A$1:$M$4972,4,FALSE)</f>
        <v>#N/A</v>
      </c>
      <c r="E1550" s="35"/>
      <c r="F1550" s="45" t="e">
        <f>VLOOKUP($A1550,EVID_OSEVU!$A$1:$M$4972,7,FALSE)</f>
        <v>#N/A</v>
      </c>
      <c r="G1550" s="45" t="e">
        <f>VLOOKUP($A1550,EVID_OSEVU!$A$1:$M$4972,8,FALSE)</f>
        <v>#N/A</v>
      </c>
      <c r="H1550" s="45" t="e">
        <f>VLOOKUP($A1550,EVID_OSEVU!$A$1:$M$4972,11,FALSE)</f>
        <v>#N/A</v>
      </c>
      <c r="I1550" s="58" t="e">
        <f>VLOOKUP($A1550,EVID_OSEVU!$A$1:$M$4972,11,FALSE)</f>
        <v>#N/A</v>
      </c>
      <c r="J1550" s="63" t="e">
        <f>VLOOKUP(K1550,Export6[#All],2,FALSE)</f>
        <v>#N/A</v>
      </c>
      <c r="K1550" s="32"/>
      <c r="L1550" s="33"/>
      <c r="M1550" s="67" t="e">
        <f t="shared" si="24"/>
        <v>#N/A</v>
      </c>
      <c r="N1550" s="61"/>
    </row>
    <row r="1551" spans="1:14" x14ac:dyDescent="0.2">
      <c r="A1551" s="32"/>
      <c r="B1551" s="45" t="e">
        <f>VLOOKUP($A1551,EVID_OSEVU!$A$1:$M$4972,2,FALSE)</f>
        <v>#N/A</v>
      </c>
      <c r="C1551" s="45" t="e">
        <f>VLOOKUP($A1551,EVID_OSEVU!$A$1:$M$4972,3,FALSE)</f>
        <v>#N/A</v>
      </c>
      <c r="D1551" s="45" t="e">
        <f>VLOOKUP($A1551,EVID_OSEVU!$A$1:$M$4972,4,FALSE)</f>
        <v>#N/A</v>
      </c>
      <c r="E1551" s="35"/>
      <c r="F1551" s="45" t="e">
        <f>VLOOKUP($A1551,EVID_OSEVU!$A$1:$M$4972,7,FALSE)</f>
        <v>#N/A</v>
      </c>
      <c r="G1551" s="45" t="e">
        <f>VLOOKUP($A1551,EVID_OSEVU!$A$1:$M$4972,8,FALSE)</f>
        <v>#N/A</v>
      </c>
      <c r="H1551" s="45" t="e">
        <f>VLOOKUP($A1551,EVID_OSEVU!$A$1:$M$4972,11,FALSE)</f>
        <v>#N/A</v>
      </c>
      <c r="I1551" s="58" t="e">
        <f>VLOOKUP($A1551,EVID_OSEVU!$A$1:$M$4972,11,FALSE)</f>
        <v>#N/A</v>
      </c>
      <c r="J1551" s="63" t="e">
        <f>VLOOKUP(K1551,Export6[#All],2,FALSE)</f>
        <v>#N/A</v>
      </c>
      <c r="K1551" s="32"/>
      <c r="L1551" s="33"/>
      <c r="M1551" s="67" t="e">
        <f t="shared" si="24"/>
        <v>#N/A</v>
      </c>
      <c r="N1551" s="61"/>
    </row>
    <row r="1552" spans="1:14" x14ac:dyDescent="0.2">
      <c r="A1552" s="32"/>
      <c r="B1552" s="45" t="e">
        <f>VLOOKUP($A1552,EVID_OSEVU!$A$1:$M$4972,2,FALSE)</f>
        <v>#N/A</v>
      </c>
      <c r="C1552" s="45" t="e">
        <f>VLOOKUP($A1552,EVID_OSEVU!$A$1:$M$4972,3,FALSE)</f>
        <v>#N/A</v>
      </c>
      <c r="D1552" s="45" t="e">
        <f>VLOOKUP($A1552,EVID_OSEVU!$A$1:$M$4972,4,FALSE)</f>
        <v>#N/A</v>
      </c>
      <c r="E1552" s="35"/>
      <c r="F1552" s="45" t="e">
        <f>VLOOKUP($A1552,EVID_OSEVU!$A$1:$M$4972,7,FALSE)</f>
        <v>#N/A</v>
      </c>
      <c r="G1552" s="45" t="e">
        <f>VLOOKUP($A1552,EVID_OSEVU!$A$1:$M$4972,8,FALSE)</f>
        <v>#N/A</v>
      </c>
      <c r="H1552" s="45" t="e">
        <f>VLOOKUP($A1552,EVID_OSEVU!$A$1:$M$4972,11,FALSE)</f>
        <v>#N/A</v>
      </c>
      <c r="I1552" s="58" t="e">
        <f>VLOOKUP($A1552,EVID_OSEVU!$A$1:$M$4972,11,FALSE)</f>
        <v>#N/A</v>
      </c>
      <c r="J1552" s="63" t="e">
        <f>VLOOKUP(K1552,Export6[#All],2,FALSE)</f>
        <v>#N/A</v>
      </c>
      <c r="K1552" s="32"/>
      <c r="L1552" s="33"/>
      <c r="M1552" s="67" t="e">
        <f t="shared" si="24"/>
        <v>#N/A</v>
      </c>
      <c r="N1552" s="61"/>
    </row>
    <row r="1553" spans="1:14" x14ac:dyDescent="0.2">
      <c r="A1553" s="32"/>
      <c r="B1553" s="45" t="e">
        <f>VLOOKUP($A1553,EVID_OSEVU!$A$1:$M$4972,2,FALSE)</f>
        <v>#N/A</v>
      </c>
      <c r="C1553" s="45" t="e">
        <f>VLOOKUP($A1553,EVID_OSEVU!$A$1:$M$4972,3,FALSE)</f>
        <v>#N/A</v>
      </c>
      <c r="D1553" s="45" t="e">
        <f>VLOOKUP($A1553,EVID_OSEVU!$A$1:$M$4972,4,FALSE)</f>
        <v>#N/A</v>
      </c>
      <c r="E1553" s="35"/>
      <c r="F1553" s="45" t="e">
        <f>VLOOKUP($A1553,EVID_OSEVU!$A$1:$M$4972,7,FALSE)</f>
        <v>#N/A</v>
      </c>
      <c r="G1553" s="45" t="e">
        <f>VLOOKUP($A1553,EVID_OSEVU!$A$1:$M$4972,8,FALSE)</f>
        <v>#N/A</v>
      </c>
      <c r="H1553" s="45" t="e">
        <f>VLOOKUP($A1553,EVID_OSEVU!$A$1:$M$4972,11,FALSE)</f>
        <v>#N/A</v>
      </c>
      <c r="I1553" s="58" t="e">
        <f>VLOOKUP($A1553,EVID_OSEVU!$A$1:$M$4972,11,FALSE)</f>
        <v>#N/A</v>
      </c>
      <c r="J1553" s="63" t="e">
        <f>VLOOKUP(K1553,Export6[#All],2,FALSE)</f>
        <v>#N/A</v>
      </c>
      <c r="K1553" s="32"/>
      <c r="L1553" s="33"/>
      <c r="M1553" s="67" t="e">
        <f t="shared" si="24"/>
        <v>#N/A</v>
      </c>
      <c r="N1553" s="61"/>
    </row>
    <row r="1554" spans="1:14" x14ac:dyDescent="0.2">
      <c r="A1554" s="32"/>
      <c r="B1554" s="45" t="e">
        <f>VLOOKUP($A1554,EVID_OSEVU!$A$1:$M$4972,2,FALSE)</f>
        <v>#N/A</v>
      </c>
      <c r="C1554" s="45" t="e">
        <f>VLOOKUP($A1554,EVID_OSEVU!$A$1:$M$4972,3,FALSE)</f>
        <v>#N/A</v>
      </c>
      <c r="D1554" s="45" t="e">
        <f>VLOOKUP($A1554,EVID_OSEVU!$A$1:$M$4972,4,FALSE)</f>
        <v>#N/A</v>
      </c>
      <c r="E1554" s="35"/>
      <c r="F1554" s="45" t="e">
        <f>VLOOKUP($A1554,EVID_OSEVU!$A$1:$M$4972,7,FALSE)</f>
        <v>#N/A</v>
      </c>
      <c r="G1554" s="45" t="e">
        <f>VLOOKUP($A1554,EVID_OSEVU!$A$1:$M$4972,8,FALSE)</f>
        <v>#N/A</v>
      </c>
      <c r="H1554" s="45" t="e">
        <f>VLOOKUP($A1554,EVID_OSEVU!$A$1:$M$4972,11,FALSE)</f>
        <v>#N/A</v>
      </c>
      <c r="I1554" s="58" t="e">
        <f>VLOOKUP($A1554,EVID_OSEVU!$A$1:$M$4972,11,FALSE)</f>
        <v>#N/A</v>
      </c>
      <c r="J1554" s="63" t="e">
        <f>VLOOKUP(K1554,Export6[#All],2,FALSE)</f>
        <v>#N/A</v>
      </c>
      <c r="K1554" s="32"/>
      <c r="L1554" s="33"/>
      <c r="M1554" s="67" t="e">
        <f t="shared" si="24"/>
        <v>#N/A</v>
      </c>
      <c r="N1554" s="61"/>
    </row>
    <row r="1555" spans="1:14" x14ac:dyDescent="0.2">
      <c r="A1555" s="32"/>
      <c r="B1555" s="45" t="e">
        <f>VLOOKUP($A1555,EVID_OSEVU!$A$1:$M$4972,2,FALSE)</f>
        <v>#N/A</v>
      </c>
      <c r="C1555" s="45" t="e">
        <f>VLOOKUP($A1555,EVID_OSEVU!$A$1:$M$4972,3,FALSE)</f>
        <v>#N/A</v>
      </c>
      <c r="D1555" s="45" t="e">
        <f>VLOOKUP($A1555,EVID_OSEVU!$A$1:$M$4972,4,FALSE)</f>
        <v>#N/A</v>
      </c>
      <c r="E1555" s="35"/>
      <c r="F1555" s="45" t="e">
        <f>VLOOKUP($A1555,EVID_OSEVU!$A$1:$M$4972,7,FALSE)</f>
        <v>#N/A</v>
      </c>
      <c r="G1555" s="45" t="e">
        <f>VLOOKUP($A1555,EVID_OSEVU!$A$1:$M$4972,8,FALSE)</f>
        <v>#N/A</v>
      </c>
      <c r="H1555" s="45" t="e">
        <f>VLOOKUP($A1555,EVID_OSEVU!$A$1:$M$4972,11,FALSE)</f>
        <v>#N/A</v>
      </c>
      <c r="I1555" s="58" t="e">
        <f>VLOOKUP($A1555,EVID_OSEVU!$A$1:$M$4972,11,FALSE)</f>
        <v>#N/A</v>
      </c>
      <c r="J1555" s="63" t="e">
        <f>VLOOKUP(K1555,Export6[#All],2,FALSE)</f>
        <v>#N/A</v>
      </c>
      <c r="K1555" s="32"/>
      <c r="L1555" s="33"/>
      <c r="M1555" s="67" t="e">
        <f t="shared" si="24"/>
        <v>#N/A</v>
      </c>
      <c r="N1555" s="61"/>
    </row>
    <row r="1556" spans="1:14" x14ac:dyDescent="0.2">
      <c r="A1556" s="32"/>
      <c r="B1556" s="45" t="e">
        <f>VLOOKUP($A1556,EVID_OSEVU!$A$1:$M$4972,2,FALSE)</f>
        <v>#N/A</v>
      </c>
      <c r="C1556" s="45" t="e">
        <f>VLOOKUP($A1556,EVID_OSEVU!$A$1:$M$4972,3,FALSE)</f>
        <v>#N/A</v>
      </c>
      <c r="D1556" s="45" t="e">
        <f>VLOOKUP($A1556,EVID_OSEVU!$A$1:$M$4972,4,FALSE)</f>
        <v>#N/A</v>
      </c>
      <c r="E1556" s="35"/>
      <c r="F1556" s="45" t="e">
        <f>VLOOKUP($A1556,EVID_OSEVU!$A$1:$M$4972,7,FALSE)</f>
        <v>#N/A</v>
      </c>
      <c r="G1556" s="45" t="e">
        <f>VLOOKUP($A1556,EVID_OSEVU!$A$1:$M$4972,8,FALSE)</f>
        <v>#N/A</v>
      </c>
      <c r="H1556" s="45" t="e">
        <f>VLOOKUP($A1556,EVID_OSEVU!$A$1:$M$4972,11,FALSE)</f>
        <v>#N/A</v>
      </c>
      <c r="I1556" s="58" t="e">
        <f>VLOOKUP($A1556,EVID_OSEVU!$A$1:$M$4972,11,FALSE)</f>
        <v>#N/A</v>
      </c>
      <c r="J1556" s="63" t="e">
        <f>VLOOKUP(K1556,Export6[#All],2,FALSE)</f>
        <v>#N/A</v>
      </c>
      <c r="K1556" s="32"/>
      <c r="L1556" s="33"/>
      <c r="M1556" s="67" t="e">
        <f t="shared" si="24"/>
        <v>#N/A</v>
      </c>
      <c r="N1556" s="61"/>
    </row>
    <row r="1557" spans="1:14" x14ac:dyDescent="0.2">
      <c r="A1557" s="32"/>
      <c r="B1557" s="45" t="e">
        <f>VLOOKUP($A1557,EVID_OSEVU!$A$1:$M$4972,2,FALSE)</f>
        <v>#N/A</v>
      </c>
      <c r="C1557" s="45" t="e">
        <f>VLOOKUP($A1557,EVID_OSEVU!$A$1:$M$4972,3,FALSE)</f>
        <v>#N/A</v>
      </c>
      <c r="D1557" s="45" t="e">
        <f>VLOOKUP($A1557,EVID_OSEVU!$A$1:$M$4972,4,FALSE)</f>
        <v>#N/A</v>
      </c>
      <c r="E1557" s="35"/>
      <c r="F1557" s="45" t="e">
        <f>VLOOKUP($A1557,EVID_OSEVU!$A$1:$M$4972,7,FALSE)</f>
        <v>#N/A</v>
      </c>
      <c r="G1557" s="45" t="e">
        <f>VLOOKUP($A1557,EVID_OSEVU!$A$1:$M$4972,8,FALSE)</f>
        <v>#N/A</v>
      </c>
      <c r="H1557" s="45" t="e">
        <f>VLOOKUP($A1557,EVID_OSEVU!$A$1:$M$4972,11,FALSE)</f>
        <v>#N/A</v>
      </c>
      <c r="I1557" s="58" t="e">
        <f>VLOOKUP($A1557,EVID_OSEVU!$A$1:$M$4972,11,FALSE)</f>
        <v>#N/A</v>
      </c>
      <c r="J1557" s="63" t="e">
        <f>VLOOKUP(K1557,Export6[#All],2,FALSE)</f>
        <v>#N/A</v>
      </c>
      <c r="K1557" s="32"/>
      <c r="L1557" s="33"/>
      <c r="M1557" s="67" t="e">
        <f t="shared" si="24"/>
        <v>#N/A</v>
      </c>
      <c r="N1557" s="61"/>
    </row>
    <row r="1558" spans="1:14" x14ac:dyDescent="0.2">
      <c r="A1558" s="32"/>
      <c r="B1558" s="45" t="e">
        <f>VLOOKUP($A1558,EVID_OSEVU!$A$1:$M$4972,2,FALSE)</f>
        <v>#N/A</v>
      </c>
      <c r="C1558" s="45" t="e">
        <f>VLOOKUP($A1558,EVID_OSEVU!$A$1:$M$4972,3,FALSE)</f>
        <v>#N/A</v>
      </c>
      <c r="D1558" s="45" t="e">
        <f>VLOOKUP($A1558,EVID_OSEVU!$A$1:$M$4972,4,FALSE)</f>
        <v>#N/A</v>
      </c>
      <c r="E1558" s="35"/>
      <c r="F1558" s="45" t="e">
        <f>VLOOKUP($A1558,EVID_OSEVU!$A$1:$M$4972,7,FALSE)</f>
        <v>#N/A</v>
      </c>
      <c r="G1558" s="45" t="e">
        <f>VLOOKUP($A1558,EVID_OSEVU!$A$1:$M$4972,8,FALSE)</f>
        <v>#N/A</v>
      </c>
      <c r="H1558" s="45" t="e">
        <f>VLOOKUP($A1558,EVID_OSEVU!$A$1:$M$4972,11,FALSE)</f>
        <v>#N/A</v>
      </c>
      <c r="I1558" s="58" t="e">
        <f>VLOOKUP($A1558,EVID_OSEVU!$A$1:$M$4972,11,FALSE)</f>
        <v>#N/A</v>
      </c>
      <c r="J1558" s="63" t="e">
        <f>VLOOKUP(K1558,Export6[#All],2,FALSE)</f>
        <v>#N/A</v>
      </c>
      <c r="K1558" s="32"/>
      <c r="L1558" s="33"/>
      <c r="M1558" s="67" t="e">
        <f t="shared" si="24"/>
        <v>#N/A</v>
      </c>
      <c r="N1558" s="61"/>
    </row>
    <row r="1559" spans="1:14" x14ac:dyDescent="0.2">
      <c r="A1559" s="32"/>
      <c r="B1559" s="45" t="e">
        <f>VLOOKUP($A1559,EVID_OSEVU!$A$1:$M$4972,2,FALSE)</f>
        <v>#N/A</v>
      </c>
      <c r="C1559" s="45" t="e">
        <f>VLOOKUP($A1559,EVID_OSEVU!$A$1:$M$4972,3,FALSE)</f>
        <v>#N/A</v>
      </c>
      <c r="D1559" s="45" t="e">
        <f>VLOOKUP($A1559,EVID_OSEVU!$A$1:$M$4972,4,FALSE)</f>
        <v>#N/A</v>
      </c>
      <c r="E1559" s="35"/>
      <c r="F1559" s="45" t="e">
        <f>VLOOKUP($A1559,EVID_OSEVU!$A$1:$M$4972,7,FALSE)</f>
        <v>#N/A</v>
      </c>
      <c r="G1559" s="45" t="e">
        <f>VLOOKUP($A1559,EVID_OSEVU!$A$1:$M$4972,8,FALSE)</f>
        <v>#N/A</v>
      </c>
      <c r="H1559" s="45" t="e">
        <f>VLOOKUP($A1559,EVID_OSEVU!$A$1:$M$4972,11,FALSE)</f>
        <v>#N/A</v>
      </c>
      <c r="I1559" s="58" t="e">
        <f>VLOOKUP($A1559,EVID_OSEVU!$A$1:$M$4972,11,FALSE)</f>
        <v>#N/A</v>
      </c>
      <c r="J1559" s="63" t="e">
        <f>VLOOKUP(K1559,Export6[#All],2,FALSE)</f>
        <v>#N/A</v>
      </c>
      <c r="K1559" s="32"/>
      <c r="L1559" s="33"/>
      <c r="M1559" s="67" t="e">
        <f t="shared" si="24"/>
        <v>#N/A</v>
      </c>
      <c r="N1559" s="61"/>
    </row>
    <row r="1560" spans="1:14" x14ac:dyDescent="0.2">
      <c r="A1560" s="32"/>
      <c r="B1560" s="45" t="e">
        <f>VLOOKUP($A1560,EVID_OSEVU!$A$1:$M$4972,2,FALSE)</f>
        <v>#N/A</v>
      </c>
      <c r="C1560" s="45" t="e">
        <f>VLOOKUP($A1560,EVID_OSEVU!$A$1:$M$4972,3,FALSE)</f>
        <v>#N/A</v>
      </c>
      <c r="D1560" s="45" t="e">
        <f>VLOOKUP($A1560,EVID_OSEVU!$A$1:$M$4972,4,FALSE)</f>
        <v>#N/A</v>
      </c>
      <c r="E1560" s="35"/>
      <c r="F1560" s="45" t="e">
        <f>VLOOKUP($A1560,EVID_OSEVU!$A$1:$M$4972,7,FALSE)</f>
        <v>#N/A</v>
      </c>
      <c r="G1560" s="45" t="e">
        <f>VLOOKUP($A1560,EVID_OSEVU!$A$1:$M$4972,8,FALSE)</f>
        <v>#N/A</v>
      </c>
      <c r="H1560" s="45" t="e">
        <f>VLOOKUP($A1560,EVID_OSEVU!$A$1:$M$4972,11,FALSE)</f>
        <v>#N/A</v>
      </c>
      <c r="I1560" s="58" t="e">
        <f>VLOOKUP($A1560,EVID_OSEVU!$A$1:$M$4972,11,FALSE)</f>
        <v>#N/A</v>
      </c>
      <c r="J1560" s="63" t="e">
        <f>VLOOKUP(K1560,Export6[#All],2,FALSE)</f>
        <v>#N/A</v>
      </c>
      <c r="K1560" s="32"/>
      <c r="L1560" s="33"/>
      <c r="M1560" s="67" t="e">
        <f t="shared" si="24"/>
        <v>#N/A</v>
      </c>
      <c r="N1560" s="61"/>
    </row>
    <row r="1561" spans="1:14" x14ac:dyDescent="0.2">
      <c r="A1561" s="32"/>
      <c r="B1561" s="45" t="e">
        <f>VLOOKUP($A1561,EVID_OSEVU!$A$1:$M$4972,2,FALSE)</f>
        <v>#N/A</v>
      </c>
      <c r="C1561" s="45" t="e">
        <f>VLOOKUP($A1561,EVID_OSEVU!$A$1:$M$4972,3,FALSE)</f>
        <v>#N/A</v>
      </c>
      <c r="D1561" s="45" t="e">
        <f>VLOOKUP($A1561,EVID_OSEVU!$A$1:$M$4972,4,FALSE)</f>
        <v>#N/A</v>
      </c>
      <c r="E1561" s="35"/>
      <c r="F1561" s="45" t="e">
        <f>VLOOKUP($A1561,EVID_OSEVU!$A$1:$M$4972,7,FALSE)</f>
        <v>#N/A</v>
      </c>
      <c r="G1561" s="45" t="e">
        <f>VLOOKUP($A1561,EVID_OSEVU!$A$1:$M$4972,8,FALSE)</f>
        <v>#N/A</v>
      </c>
      <c r="H1561" s="45" t="e">
        <f>VLOOKUP($A1561,EVID_OSEVU!$A$1:$M$4972,11,FALSE)</f>
        <v>#N/A</v>
      </c>
      <c r="I1561" s="58" t="e">
        <f>VLOOKUP($A1561,EVID_OSEVU!$A$1:$M$4972,11,FALSE)</f>
        <v>#N/A</v>
      </c>
      <c r="J1561" s="63" t="e">
        <f>VLOOKUP(K1561,Export6[#All],2,FALSE)</f>
        <v>#N/A</v>
      </c>
      <c r="K1561" s="32"/>
      <c r="L1561" s="33"/>
      <c r="M1561" s="67" t="e">
        <f t="shared" si="24"/>
        <v>#N/A</v>
      </c>
      <c r="N1561" s="61"/>
    </row>
    <row r="1562" spans="1:14" x14ac:dyDescent="0.2">
      <c r="A1562" s="32"/>
      <c r="B1562" s="45" t="e">
        <f>VLOOKUP($A1562,EVID_OSEVU!$A$1:$M$4972,2,FALSE)</f>
        <v>#N/A</v>
      </c>
      <c r="C1562" s="45" t="e">
        <f>VLOOKUP($A1562,EVID_OSEVU!$A$1:$M$4972,3,FALSE)</f>
        <v>#N/A</v>
      </c>
      <c r="D1562" s="45" t="e">
        <f>VLOOKUP($A1562,EVID_OSEVU!$A$1:$M$4972,4,FALSE)</f>
        <v>#N/A</v>
      </c>
      <c r="E1562" s="35"/>
      <c r="F1562" s="45" t="e">
        <f>VLOOKUP($A1562,EVID_OSEVU!$A$1:$M$4972,7,FALSE)</f>
        <v>#N/A</v>
      </c>
      <c r="G1562" s="45" t="e">
        <f>VLOOKUP($A1562,EVID_OSEVU!$A$1:$M$4972,8,FALSE)</f>
        <v>#N/A</v>
      </c>
      <c r="H1562" s="45" t="e">
        <f>VLOOKUP($A1562,EVID_OSEVU!$A$1:$M$4972,11,FALSE)</f>
        <v>#N/A</v>
      </c>
      <c r="I1562" s="58" t="e">
        <f>VLOOKUP($A1562,EVID_OSEVU!$A$1:$M$4972,11,FALSE)</f>
        <v>#N/A</v>
      </c>
      <c r="J1562" s="63" t="e">
        <f>VLOOKUP(K1562,Export6[#All],2,FALSE)</f>
        <v>#N/A</v>
      </c>
      <c r="K1562" s="32"/>
      <c r="L1562" s="33"/>
      <c r="M1562" s="67" t="e">
        <f t="shared" si="24"/>
        <v>#N/A</v>
      </c>
      <c r="N1562" s="61"/>
    </row>
    <row r="1563" spans="1:14" x14ac:dyDescent="0.2">
      <c r="A1563" s="32"/>
      <c r="B1563" s="45" t="e">
        <f>VLOOKUP($A1563,EVID_OSEVU!$A$1:$M$4972,2,FALSE)</f>
        <v>#N/A</v>
      </c>
      <c r="C1563" s="45" t="e">
        <f>VLOOKUP($A1563,EVID_OSEVU!$A$1:$M$4972,3,FALSE)</f>
        <v>#N/A</v>
      </c>
      <c r="D1563" s="45" t="e">
        <f>VLOOKUP($A1563,EVID_OSEVU!$A$1:$M$4972,4,FALSE)</f>
        <v>#N/A</v>
      </c>
      <c r="E1563" s="35"/>
      <c r="F1563" s="45" t="e">
        <f>VLOOKUP($A1563,EVID_OSEVU!$A$1:$M$4972,7,FALSE)</f>
        <v>#N/A</v>
      </c>
      <c r="G1563" s="45" t="e">
        <f>VLOOKUP($A1563,EVID_OSEVU!$A$1:$M$4972,8,FALSE)</f>
        <v>#N/A</v>
      </c>
      <c r="H1563" s="45" t="e">
        <f>VLOOKUP($A1563,EVID_OSEVU!$A$1:$M$4972,11,FALSE)</f>
        <v>#N/A</v>
      </c>
      <c r="I1563" s="58" t="e">
        <f>VLOOKUP($A1563,EVID_OSEVU!$A$1:$M$4972,11,FALSE)</f>
        <v>#N/A</v>
      </c>
      <c r="J1563" s="63" t="e">
        <f>VLOOKUP(K1563,Export6[#All],2,FALSE)</f>
        <v>#N/A</v>
      </c>
      <c r="K1563" s="32"/>
      <c r="L1563" s="33"/>
      <c r="M1563" s="67" t="e">
        <f t="shared" si="24"/>
        <v>#N/A</v>
      </c>
      <c r="N1563" s="61"/>
    </row>
    <row r="1564" spans="1:14" x14ac:dyDescent="0.2">
      <c r="A1564" s="32"/>
      <c r="B1564" s="45" t="e">
        <f>VLOOKUP($A1564,EVID_OSEVU!$A$1:$M$4972,2,FALSE)</f>
        <v>#N/A</v>
      </c>
      <c r="C1564" s="45" t="e">
        <f>VLOOKUP($A1564,EVID_OSEVU!$A$1:$M$4972,3,FALSE)</f>
        <v>#N/A</v>
      </c>
      <c r="D1564" s="45" t="e">
        <f>VLOOKUP($A1564,EVID_OSEVU!$A$1:$M$4972,4,FALSE)</f>
        <v>#N/A</v>
      </c>
      <c r="E1564" s="35"/>
      <c r="F1564" s="45" t="e">
        <f>VLOOKUP($A1564,EVID_OSEVU!$A$1:$M$4972,7,FALSE)</f>
        <v>#N/A</v>
      </c>
      <c r="G1564" s="45" t="e">
        <f>VLOOKUP($A1564,EVID_OSEVU!$A$1:$M$4972,8,FALSE)</f>
        <v>#N/A</v>
      </c>
      <c r="H1564" s="45" t="e">
        <f>VLOOKUP($A1564,EVID_OSEVU!$A$1:$M$4972,11,FALSE)</f>
        <v>#N/A</v>
      </c>
      <c r="I1564" s="58" t="e">
        <f>VLOOKUP($A1564,EVID_OSEVU!$A$1:$M$4972,11,FALSE)</f>
        <v>#N/A</v>
      </c>
      <c r="J1564" s="63" t="e">
        <f>VLOOKUP(K1564,Export6[#All],2,FALSE)</f>
        <v>#N/A</v>
      </c>
      <c r="K1564" s="32"/>
      <c r="L1564" s="33"/>
      <c r="M1564" s="67" t="e">
        <f t="shared" si="24"/>
        <v>#N/A</v>
      </c>
      <c r="N1564" s="61"/>
    </row>
    <row r="1565" spans="1:14" x14ac:dyDescent="0.2">
      <c r="A1565" s="32"/>
      <c r="B1565" s="45" t="e">
        <f>VLOOKUP($A1565,EVID_OSEVU!$A$1:$M$4972,2,FALSE)</f>
        <v>#N/A</v>
      </c>
      <c r="C1565" s="45" t="e">
        <f>VLOOKUP($A1565,EVID_OSEVU!$A$1:$M$4972,3,FALSE)</f>
        <v>#N/A</v>
      </c>
      <c r="D1565" s="45" t="e">
        <f>VLOOKUP($A1565,EVID_OSEVU!$A$1:$M$4972,4,FALSE)</f>
        <v>#N/A</v>
      </c>
      <c r="E1565" s="35"/>
      <c r="F1565" s="45" t="e">
        <f>VLOOKUP($A1565,EVID_OSEVU!$A$1:$M$4972,7,FALSE)</f>
        <v>#N/A</v>
      </c>
      <c r="G1565" s="45" t="e">
        <f>VLOOKUP($A1565,EVID_OSEVU!$A$1:$M$4972,8,FALSE)</f>
        <v>#N/A</v>
      </c>
      <c r="H1565" s="45" t="e">
        <f>VLOOKUP($A1565,EVID_OSEVU!$A$1:$M$4972,11,FALSE)</f>
        <v>#N/A</v>
      </c>
      <c r="I1565" s="58" t="e">
        <f>VLOOKUP($A1565,EVID_OSEVU!$A$1:$M$4972,11,FALSE)</f>
        <v>#N/A</v>
      </c>
      <c r="J1565" s="63" t="e">
        <f>VLOOKUP(K1565,Export6[#All],2,FALSE)</f>
        <v>#N/A</v>
      </c>
      <c r="K1565" s="32"/>
      <c r="L1565" s="33"/>
      <c r="M1565" s="67" t="e">
        <f t="shared" si="24"/>
        <v>#N/A</v>
      </c>
      <c r="N1565" s="61"/>
    </row>
    <row r="1566" spans="1:14" x14ac:dyDescent="0.2">
      <c r="A1566" s="32"/>
      <c r="B1566" s="45" t="e">
        <f>VLOOKUP($A1566,EVID_OSEVU!$A$1:$M$4972,2,FALSE)</f>
        <v>#N/A</v>
      </c>
      <c r="C1566" s="45" t="e">
        <f>VLOOKUP($A1566,EVID_OSEVU!$A$1:$M$4972,3,FALSE)</f>
        <v>#N/A</v>
      </c>
      <c r="D1566" s="45" t="e">
        <f>VLOOKUP($A1566,EVID_OSEVU!$A$1:$M$4972,4,FALSE)</f>
        <v>#N/A</v>
      </c>
      <c r="E1566" s="35"/>
      <c r="F1566" s="45" t="e">
        <f>VLOOKUP($A1566,EVID_OSEVU!$A$1:$M$4972,7,FALSE)</f>
        <v>#N/A</v>
      </c>
      <c r="G1566" s="45" t="e">
        <f>VLOOKUP($A1566,EVID_OSEVU!$A$1:$M$4972,8,FALSE)</f>
        <v>#N/A</v>
      </c>
      <c r="H1566" s="45" t="e">
        <f>VLOOKUP($A1566,EVID_OSEVU!$A$1:$M$4972,11,FALSE)</f>
        <v>#N/A</v>
      </c>
      <c r="I1566" s="58" t="e">
        <f>VLOOKUP($A1566,EVID_OSEVU!$A$1:$M$4972,11,FALSE)</f>
        <v>#N/A</v>
      </c>
      <c r="J1566" s="63" t="e">
        <f>VLOOKUP(K1566,Export6[#All],2,FALSE)</f>
        <v>#N/A</v>
      </c>
      <c r="K1566" s="32"/>
      <c r="L1566" s="33"/>
      <c r="M1566" s="67" t="e">
        <f t="shared" si="24"/>
        <v>#N/A</v>
      </c>
      <c r="N1566" s="61"/>
    </row>
    <row r="1567" spans="1:14" x14ac:dyDescent="0.2">
      <c r="A1567" s="32"/>
      <c r="B1567" s="45" t="e">
        <f>VLOOKUP($A1567,EVID_OSEVU!$A$1:$M$4972,2,FALSE)</f>
        <v>#N/A</v>
      </c>
      <c r="C1567" s="45" t="e">
        <f>VLOOKUP($A1567,EVID_OSEVU!$A$1:$M$4972,3,FALSE)</f>
        <v>#N/A</v>
      </c>
      <c r="D1567" s="45" t="e">
        <f>VLOOKUP($A1567,EVID_OSEVU!$A$1:$M$4972,4,FALSE)</f>
        <v>#N/A</v>
      </c>
      <c r="E1567" s="35"/>
      <c r="F1567" s="45" t="e">
        <f>VLOOKUP($A1567,EVID_OSEVU!$A$1:$M$4972,7,FALSE)</f>
        <v>#N/A</v>
      </c>
      <c r="G1567" s="45" t="e">
        <f>VLOOKUP($A1567,EVID_OSEVU!$A$1:$M$4972,8,FALSE)</f>
        <v>#N/A</v>
      </c>
      <c r="H1567" s="45" t="e">
        <f>VLOOKUP($A1567,EVID_OSEVU!$A$1:$M$4972,11,FALSE)</f>
        <v>#N/A</v>
      </c>
      <c r="I1567" s="58" t="e">
        <f>VLOOKUP($A1567,EVID_OSEVU!$A$1:$M$4972,11,FALSE)</f>
        <v>#N/A</v>
      </c>
      <c r="J1567" s="63" t="e">
        <f>VLOOKUP(K1567,Export6[#All],2,FALSE)</f>
        <v>#N/A</v>
      </c>
      <c r="K1567" s="32"/>
      <c r="L1567" s="33"/>
      <c r="M1567" s="67" t="e">
        <f t="shared" si="24"/>
        <v>#N/A</v>
      </c>
      <c r="N1567" s="61"/>
    </row>
    <row r="1568" spans="1:14" x14ac:dyDescent="0.2">
      <c r="A1568" s="32"/>
      <c r="B1568" s="45" t="e">
        <f>VLOOKUP($A1568,EVID_OSEVU!$A$1:$M$4972,2,FALSE)</f>
        <v>#N/A</v>
      </c>
      <c r="C1568" s="45" t="e">
        <f>VLOOKUP($A1568,EVID_OSEVU!$A$1:$M$4972,3,FALSE)</f>
        <v>#N/A</v>
      </c>
      <c r="D1568" s="45" t="e">
        <f>VLOOKUP($A1568,EVID_OSEVU!$A$1:$M$4972,4,FALSE)</f>
        <v>#N/A</v>
      </c>
      <c r="E1568" s="35"/>
      <c r="F1568" s="45" t="e">
        <f>VLOOKUP($A1568,EVID_OSEVU!$A$1:$M$4972,7,FALSE)</f>
        <v>#N/A</v>
      </c>
      <c r="G1568" s="45" t="e">
        <f>VLOOKUP($A1568,EVID_OSEVU!$A$1:$M$4972,8,FALSE)</f>
        <v>#N/A</v>
      </c>
      <c r="H1568" s="45" t="e">
        <f>VLOOKUP($A1568,EVID_OSEVU!$A$1:$M$4972,11,FALSE)</f>
        <v>#N/A</v>
      </c>
      <c r="I1568" s="58" t="e">
        <f>VLOOKUP($A1568,EVID_OSEVU!$A$1:$M$4972,11,FALSE)</f>
        <v>#N/A</v>
      </c>
      <c r="J1568" s="63" t="e">
        <f>VLOOKUP(K1568,Export6[#All],2,FALSE)</f>
        <v>#N/A</v>
      </c>
      <c r="K1568" s="32"/>
      <c r="L1568" s="33"/>
      <c r="M1568" s="67" t="e">
        <f t="shared" si="24"/>
        <v>#N/A</v>
      </c>
      <c r="N1568" s="61"/>
    </row>
    <row r="1569" spans="1:14" x14ac:dyDescent="0.2">
      <c r="A1569" s="32"/>
      <c r="B1569" s="45" t="e">
        <f>VLOOKUP($A1569,EVID_OSEVU!$A$1:$M$4972,2,FALSE)</f>
        <v>#N/A</v>
      </c>
      <c r="C1569" s="45" t="e">
        <f>VLOOKUP($A1569,EVID_OSEVU!$A$1:$M$4972,3,FALSE)</f>
        <v>#N/A</v>
      </c>
      <c r="D1569" s="45" t="e">
        <f>VLOOKUP($A1569,EVID_OSEVU!$A$1:$M$4972,4,FALSE)</f>
        <v>#N/A</v>
      </c>
      <c r="E1569" s="35"/>
      <c r="F1569" s="45" t="e">
        <f>VLOOKUP($A1569,EVID_OSEVU!$A$1:$M$4972,7,FALSE)</f>
        <v>#N/A</v>
      </c>
      <c r="G1569" s="45" t="e">
        <f>VLOOKUP($A1569,EVID_OSEVU!$A$1:$M$4972,8,FALSE)</f>
        <v>#N/A</v>
      </c>
      <c r="H1569" s="45" t="e">
        <f>VLOOKUP($A1569,EVID_OSEVU!$A$1:$M$4972,11,FALSE)</f>
        <v>#N/A</v>
      </c>
      <c r="I1569" s="58" t="e">
        <f>VLOOKUP($A1569,EVID_OSEVU!$A$1:$M$4972,11,FALSE)</f>
        <v>#N/A</v>
      </c>
      <c r="J1569" s="63" t="e">
        <f>VLOOKUP(K1569,Export6[#All],2,FALSE)</f>
        <v>#N/A</v>
      </c>
      <c r="K1569" s="32"/>
      <c r="L1569" s="33"/>
      <c r="M1569" s="67" t="e">
        <f t="shared" si="24"/>
        <v>#N/A</v>
      </c>
      <c r="N1569" s="61"/>
    </row>
    <row r="1570" spans="1:14" x14ac:dyDescent="0.2">
      <c r="A1570" s="32"/>
      <c r="B1570" s="45" t="e">
        <f>VLOOKUP($A1570,EVID_OSEVU!$A$1:$M$4972,2,FALSE)</f>
        <v>#N/A</v>
      </c>
      <c r="C1570" s="45" t="e">
        <f>VLOOKUP($A1570,EVID_OSEVU!$A$1:$M$4972,3,FALSE)</f>
        <v>#N/A</v>
      </c>
      <c r="D1570" s="45" t="e">
        <f>VLOOKUP($A1570,EVID_OSEVU!$A$1:$M$4972,4,FALSE)</f>
        <v>#N/A</v>
      </c>
      <c r="E1570" s="35"/>
      <c r="F1570" s="45" t="e">
        <f>VLOOKUP($A1570,EVID_OSEVU!$A$1:$M$4972,7,FALSE)</f>
        <v>#N/A</v>
      </c>
      <c r="G1570" s="45" t="e">
        <f>VLOOKUP($A1570,EVID_OSEVU!$A$1:$M$4972,8,FALSE)</f>
        <v>#N/A</v>
      </c>
      <c r="H1570" s="45" t="e">
        <f>VLOOKUP($A1570,EVID_OSEVU!$A$1:$M$4972,11,FALSE)</f>
        <v>#N/A</v>
      </c>
      <c r="I1570" s="58" t="e">
        <f>VLOOKUP($A1570,EVID_OSEVU!$A$1:$M$4972,11,FALSE)</f>
        <v>#N/A</v>
      </c>
      <c r="J1570" s="63" t="e">
        <f>VLOOKUP(K1570,Export6[#All],2,FALSE)</f>
        <v>#N/A</v>
      </c>
      <c r="K1570" s="32"/>
      <c r="L1570" s="33"/>
      <c r="M1570" s="67" t="e">
        <f t="shared" si="24"/>
        <v>#N/A</v>
      </c>
      <c r="N1570" s="61"/>
    </row>
    <row r="1571" spans="1:14" x14ac:dyDescent="0.2">
      <c r="A1571" s="32"/>
      <c r="B1571" s="45" t="e">
        <f>VLOOKUP($A1571,EVID_OSEVU!$A$1:$M$4972,2,FALSE)</f>
        <v>#N/A</v>
      </c>
      <c r="C1571" s="45" t="e">
        <f>VLOOKUP($A1571,EVID_OSEVU!$A$1:$M$4972,3,FALSE)</f>
        <v>#N/A</v>
      </c>
      <c r="D1571" s="45" t="e">
        <f>VLOOKUP($A1571,EVID_OSEVU!$A$1:$M$4972,4,FALSE)</f>
        <v>#N/A</v>
      </c>
      <c r="E1571" s="35"/>
      <c r="F1571" s="45" t="e">
        <f>VLOOKUP($A1571,EVID_OSEVU!$A$1:$M$4972,7,FALSE)</f>
        <v>#N/A</v>
      </c>
      <c r="G1571" s="45" t="e">
        <f>VLOOKUP($A1571,EVID_OSEVU!$A$1:$M$4972,8,FALSE)</f>
        <v>#N/A</v>
      </c>
      <c r="H1571" s="45" t="e">
        <f>VLOOKUP($A1571,EVID_OSEVU!$A$1:$M$4972,11,FALSE)</f>
        <v>#N/A</v>
      </c>
      <c r="I1571" s="58" t="e">
        <f>VLOOKUP($A1571,EVID_OSEVU!$A$1:$M$4972,11,FALSE)</f>
        <v>#N/A</v>
      </c>
      <c r="J1571" s="63" t="e">
        <f>VLOOKUP(K1571,Export6[#All],2,FALSE)</f>
        <v>#N/A</v>
      </c>
      <c r="K1571" s="32"/>
      <c r="L1571" s="33"/>
      <c r="M1571" s="67" t="e">
        <f t="shared" si="24"/>
        <v>#N/A</v>
      </c>
      <c r="N1571" s="61"/>
    </row>
    <row r="1572" spans="1:14" x14ac:dyDescent="0.2">
      <c r="A1572" s="32"/>
      <c r="B1572" s="45" t="e">
        <f>VLOOKUP($A1572,EVID_OSEVU!$A$1:$M$4972,2,FALSE)</f>
        <v>#N/A</v>
      </c>
      <c r="C1572" s="45" t="e">
        <f>VLOOKUP($A1572,EVID_OSEVU!$A$1:$M$4972,3,FALSE)</f>
        <v>#N/A</v>
      </c>
      <c r="D1572" s="45" t="e">
        <f>VLOOKUP($A1572,EVID_OSEVU!$A$1:$M$4972,4,FALSE)</f>
        <v>#N/A</v>
      </c>
      <c r="E1572" s="35"/>
      <c r="F1572" s="45" t="e">
        <f>VLOOKUP($A1572,EVID_OSEVU!$A$1:$M$4972,7,FALSE)</f>
        <v>#N/A</v>
      </c>
      <c r="G1572" s="45" t="e">
        <f>VLOOKUP($A1572,EVID_OSEVU!$A$1:$M$4972,8,FALSE)</f>
        <v>#N/A</v>
      </c>
      <c r="H1572" s="45" t="e">
        <f>VLOOKUP($A1572,EVID_OSEVU!$A$1:$M$4972,11,FALSE)</f>
        <v>#N/A</v>
      </c>
      <c r="I1572" s="58" t="e">
        <f>VLOOKUP($A1572,EVID_OSEVU!$A$1:$M$4972,11,FALSE)</f>
        <v>#N/A</v>
      </c>
      <c r="J1572" s="63" t="e">
        <f>VLOOKUP(K1572,Export6[#All],2,FALSE)</f>
        <v>#N/A</v>
      </c>
      <c r="K1572" s="32"/>
      <c r="L1572" s="33"/>
      <c r="M1572" s="67" t="e">
        <f t="shared" si="24"/>
        <v>#N/A</v>
      </c>
      <c r="N1572" s="61"/>
    </row>
    <row r="1573" spans="1:14" x14ac:dyDescent="0.2">
      <c r="A1573" s="32"/>
      <c r="B1573" s="45" t="e">
        <f>VLOOKUP($A1573,EVID_OSEVU!$A$1:$M$4972,2,FALSE)</f>
        <v>#N/A</v>
      </c>
      <c r="C1573" s="45" t="e">
        <f>VLOOKUP($A1573,EVID_OSEVU!$A$1:$M$4972,3,FALSE)</f>
        <v>#N/A</v>
      </c>
      <c r="D1573" s="45" t="e">
        <f>VLOOKUP($A1573,EVID_OSEVU!$A$1:$M$4972,4,FALSE)</f>
        <v>#N/A</v>
      </c>
      <c r="E1573" s="35"/>
      <c r="F1573" s="45" t="e">
        <f>VLOOKUP($A1573,EVID_OSEVU!$A$1:$M$4972,7,FALSE)</f>
        <v>#N/A</v>
      </c>
      <c r="G1573" s="45" t="e">
        <f>VLOOKUP($A1573,EVID_OSEVU!$A$1:$M$4972,8,FALSE)</f>
        <v>#N/A</v>
      </c>
      <c r="H1573" s="45" t="e">
        <f>VLOOKUP($A1573,EVID_OSEVU!$A$1:$M$4972,11,FALSE)</f>
        <v>#N/A</v>
      </c>
      <c r="I1573" s="58" t="e">
        <f>VLOOKUP($A1573,EVID_OSEVU!$A$1:$M$4972,11,FALSE)</f>
        <v>#N/A</v>
      </c>
      <c r="J1573" s="63" t="e">
        <f>VLOOKUP(K1573,Export6[#All],2,FALSE)</f>
        <v>#N/A</v>
      </c>
      <c r="K1573" s="32"/>
      <c r="L1573" s="33"/>
      <c r="M1573" s="67" t="e">
        <f t="shared" si="24"/>
        <v>#N/A</v>
      </c>
      <c r="N1573" s="61"/>
    </row>
    <row r="1574" spans="1:14" x14ac:dyDescent="0.2">
      <c r="A1574" s="32"/>
      <c r="B1574" s="45" t="e">
        <f>VLOOKUP($A1574,EVID_OSEVU!$A$1:$M$4972,2,FALSE)</f>
        <v>#N/A</v>
      </c>
      <c r="C1574" s="45" t="e">
        <f>VLOOKUP($A1574,EVID_OSEVU!$A$1:$M$4972,3,FALSE)</f>
        <v>#N/A</v>
      </c>
      <c r="D1574" s="45" t="e">
        <f>VLOOKUP($A1574,EVID_OSEVU!$A$1:$M$4972,4,FALSE)</f>
        <v>#N/A</v>
      </c>
      <c r="E1574" s="35"/>
      <c r="F1574" s="45" t="e">
        <f>VLOOKUP($A1574,EVID_OSEVU!$A$1:$M$4972,7,FALSE)</f>
        <v>#N/A</v>
      </c>
      <c r="G1574" s="45" t="e">
        <f>VLOOKUP($A1574,EVID_OSEVU!$A$1:$M$4972,8,FALSE)</f>
        <v>#N/A</v>
      </c>
      <c r="H1574" s="45" t="e">
        <f>VLOOKUP($A1574,EVID_OSEVU!$A$1:$M$4972,11,FALSE)</f>
        <v>#N/A</v>
      </c>
      <c r="I1574" s="58" t="e">
        <f>VLOOKUP($A1574,EVID_OSEVU!$A$1:$M$4972,11,FALSE)</f>
        <v>#N/A</v>
      </c>
      <c r="J1574" s="63" t="e">
        <f>VLOOKUP(K1574,Export6[#All],2,FALSE)</f>
        <v>#N/A</v>
      </c>
      <c r="K1574" s="32"/>
      <c r="L1574" s="33"/>
      <c r="M1574" s="67" t="e">
        <f t="shared" si="24"/>
        <v>#N/A</v>
      </c>
      <c r="N1574" s="61"/>
    </row>
    <row r="1575" spans="1:14" x14ac:dyDescent="0.2">
      <c r="A1575" s="32"/>
      <c r="B1575" s="45" t="e">
        <f>VLOOKUP($A1575,EVID_OSEVU!$A$1:$M$4972,2,FALSE)</f>
        <v>#N/A</v>
      </c>
      <c r="C1575" s="45" t="e">
        <f>VLOOKUP($A1575,EVID_OSEVU!$A$1:$M$4972,3,FALSE)</f>
        <v>#N/A</v>
      </c>
      <c r="D1575" s="45" t="e">
        <f>VLOOKUP($A1575,EVID_OSEVU!$A$1:$M$4972,4,FALSE)</f>
        <v>#N/A</v>
      </c>
      <c r="E1575" s="35"/>
      <c r="F1575" s="45" t="e">
        <f>VLOOKUP($A1575,EVID_OSEVU!$A$1:$M$4972,7,FALSE)</f>
        <v>#N/A</v>
      </c>
      <c r="G1575" s="45" t="e">
        <f>VLOOKUP($A1575,EVID_OSEVU!$A$1:$M$4972,8,FALSE)</f>
        <v>#N/A</v>
      </c>
      <c r="H1575" s="45" t="e">
        <f>VLOOKUP($A1575,EVID_OSEVU!$A$1:$M$4972,11,FALSE)</f>
        <v>#N/A</v>
      </c>
      <c r="I1575" s="58" t="e">
        <f>VLOOKUP($A1575,EVID_OSEVU!$A$1:$M$4972,11,FALSE)</f>
        <v>#N/A</v>
      </c>
      <c r="J1575" s="63" t="e">
        <f>VLOOKUP(K1575,Export6[#All],2,FALSE)</f>
        <v>#N/A</v>
      </c>
      <c r="K1575" s="32"/>
      <c r="L1575" s="33"/>
      <c r="M1575" s="67" t="e">
        <f t="shared" si="24"/>
        <v>#N/A</v>
      </c>
      <c r="N1575" s="61"/>
    </row>
    <row r="1576" spans="1:14" x14ac:dyDescent="0.2">
      <c r="A1576" s="32"/>
      <c r="B1576" s="45" t="e">
        <f>VLOOKUP($A1576,EVID_OSEVU!$A$1:$M$4972,2,FALSE)</f>
        <v>#N/A</v>
      </c>
      <c r="C1576" s="45" t="e">
        <f>VLOOKUP($A1576,EVID_OSEVU!$A$1:$M$4972,3,FALSE)</f>
        <v>#N/A</v>
      </c>
      <c r="D1576" s="45" t="e">
        <f>VLOOKUP($A1576,EVID_OSEVU!$A$1:$M$4972,4,FALSE)</f>
        <v>#N/A</v>
      </c>
      <c r="E1576" s="35"/>
      <c r="F1576" s="45" t="e">
        <f>VLOOKUP($A1576,EVID_OSEVU!$A$1:$M$4972,7,FALSE)</f>
        <v>#N/A</v>
      </c>
      <c r="G1576" s="45" t="e">
        <f>VLOOKUP($A1576,EVID_OSEVU!$A$1:$M$4972,8,FALSE)</f>
        <v>#N/A</v>
      </c>
      <c r="H1576" s="45" t="e">
        <f>VLOOKUP($A1576,EVID_OSEVU!$A$1:$M$4972,11,FALSE)</f>
        <v>#N/A</v>
      </c>
      <c r="I1576" s="58" t="e">
        <f>VLOOKUP($A1576,EVID_OSEVU!$A$1:$M$4972,11,FALSE)</f>
        <v>#N/A</v>
      </c>
      <c r="J1576" s="63" t="e">
        <f>VLOOKUP(K1576,Export6[#All],2,FALSE)</f>
        <v>#N/A</v>
      </c>
      <c r="K1576" s="32"/>
      <c r="L1576" s="33"/>
      <c r="M1576" s="67" t="e">
        <f t="shared" si="24"/>
        <v>#N/A</v>
      </c>
      <c r="N1576" s="61"/>
    </row>
    <row r="1577" spans="1:14" x14ac:dyDescent="0.2">
      <c r="A1577" s="32"/>
      <c r="B1577" s="45" t="e">
        <f>VLOOKUP($A1577,EVID_OSEVU!$A$1:$M$4972,2,FALSE)</f>
        <v>#N/A</v>
      </c>
      <c r="C1577" s="45" t="e">
        <f>VLOOKUP($A1577,EVID_OSEVU!$A$1:$M$4972,3,FALSE)</f>
        <v>#N/A</v>
      </c>
      <c r="D1577" s="45" t="e">
        <f>VLOOKUP($A1577,EVID_OSEVU!$A$1:$M$4972,4,FALSE)</f>
        <v>#N/A</v>
      </c>
      <c r="E1577" s="35"/>
      <c r="F1577" s="45" t="e">
        <f>VLOOKUP($A1577,EVID_OSEVU!$A$1:$M$4972,7,FALSE)</f>
        <v>#N/A</v>
      </c>
      <c r="G1577" s="45" t="e">
        <f>VLOOKUP($A1577,EVID_OSEVU!$A$1:$M$4972,8,FALSE)</f>
        <v>#N/A</v>
      </c>
      <c r="H1577" s="45" t="e">
        <f>VLOOKUP($A1577,EVID_OSEVU!$A$1:$M$4972,11,FALSE)</f>
        <v>#N/A</v>
      </c>
      <c r="I1577" s="58" t="e">
        <f>VLOOKUP($A1577,EVID_OSEVU!$A$1:$M$4972,11,FALSE)</f>
        <v>#N/A</v>
      </c>
      <c r="J1577" s="63" t="e">
        <f>VLOOKUP(K1577,Export6[#All],2,FALSE)</f>
        <v>#N/A</v>
      </c>
      <c r="K1577" s="32"/>
      <c r="L1577" s="33"/>
      <c r="M1577" s="67" t="e">
        <f t="shared" si="24"/>
        <v>#N/A</v>
      </c>
      <c r="N1577" s="61"/>
    </row>
    <row r="1578" spans="1:14" x14ac:dyDescent="0.2">
      <c r="A1578" s="32"/>
      <c r="B1578" s="45" t="e">
        <f>VLOOKUP($A1578,EVID_OSEVU!$A$1:$M$4972,2,FALSE)</f>
        <v>#N/A</v>
      </c>
      <c r="C1578" s="45" t="e">
        <f>VLOOKUP($A1578,EVID_OSEVU!$A$1:$M$4972,3,FALSE)</f>
        <v>#N/A</v>
      </c>
      <c r="D1578" s="45" t="e">
        <f>VLOOKUP($A1578,EVID_OSEVU!$A$1:$M$4972,4,FALSE)</f>
        <v>#N/A</v>
      </c>
      <c r="E1578" s="35"/>
      <c r="F1578" s="45" t="e">
        <f>VLOOKUP($A1578,EVID_OSEVU!$A$1:$M$4972,7,FALSE)</f>
        <v>#N/A</v>
      </c>
      <c r="G1578" s="45" t="e">
        <f>VLOOKUP($A1578,EVID_OSEVU!$A$1:$M$4972,8,FALSE)</f>
        <v>#N/A</v>
      </c>
      <c r="H1578" s="45" t="e">
        <f>VLOOKUP($A1578,EVID_OSEVU!$A$1:$M$4972,11,FALSE)</f>
        <v>#N/A</v>
      </c>
      <c r="I1578" s="58" t="e">
        <f>VLOOKUP($A1578,EVID_OSEVU!$A$1:$M$4972,11,FALSE)</f>
        <v>#N/A</v>
      </c>
      <c r="J1578" s="63" t="e">
        <f>VLOOKUP(K1578,Export6[#All],2,FALSE)</f>
        <v>#N/A</v>
      </c>
      <c r="K1578" s="32"/>
      <c r="L1578" s="33"/>
      <c r="M1578" s="67" t="e">
        <f t="shared" si="24"/>
        <v>#N/A</v>
      </c>
      <c r="N1578" s="61"/>
    </row>
    <row r="1579" spans="1:14" x14ac:dyDescent="0.2">
      <c r="A1579" s="32"/>
      <c r="B1579" s="45" t="e">
        <f>VLOOKUP($A1579,EVID_OSEVU!$A$1:$M$4972,2,FALSE)</f>
        <v>#N/A</v>
      </c>
      <c r="C1579" s="45" t="e">
        <f>VLOOKUP($A1579,EVID_OSEVU!$A$1:$M$4972,3,FALSE)</f>
        <v>#N/A</v>
      </c>
      <c r="D1579" s="45" t="e">
        <f>VLOOKUP($A1579,EVID_OSEVU!$A$1:$M$4972,4,FALSE)</f>
        <v>#N/A</v>
      </c>
      <c r="E1579" s="35"/>
      <c r="F1579" s="45" t="e">
        <f>VLOOKUP($A1579,EVID_OSEVU!$A$1:$M$4972,7,FALSE)</f>
        <v>#N/A</v>
      </c>
      <c r="G1579" s="45" t="e">
        <f>VLOOKUP($A1579,EVID_OSEVU!$A$1:$M$4972,8,FALSE)</f>
        <v>#N/A</v>
      </c>
      <c r="H1579" s="45" t="e">
        <f>VLOOKUP($A1579,EVID_OSEVU!$A$1:$M$4972,11,FALSE)</f>
        <v>#N/A</v>
      </c>
      <c r="I1579" s="58" t="e">
        <f>VLOOKUP($A1579,EVID_OSEVU!$A$1:$M$4972,11,FALSE)</f>
        <v>#N/A</v>
      </c>
      <c r="J1579" s="63" t="e">
        <f>VLOOKUP(K1579,Export6[#All],2,FALSE)</f>
        <v>#N/A</v>
      </c>
      <c r="K1579" s="32"/>
      <c r="L1579" s="33"/>
      <c r="M1579" s="67" t="e">
        <f t="shared" si="24"/>
        <v>#N/A</v>
      </c>
      <c r="N1579" s="61"/>
    </row>
    <row r="1580" spans="1:14" x14ac:dyDescent="0.2">
      <c r="A1580" s="32"/>
      <c r="B1580" s="45" t="e">
        <f>VLOOKUP($A1580,EVID_OSEVU!$A$1:$M$4972,2,FALSE)</f>
        <v>#N/A</v>
      </c>
      <c r="C1580" s="45" t="e">
        <f>VLOOKUP($A1580,EVID_OSEVU!$A$1:$M$4972,3,FALSE)</f>
        <v>#N/A</v>
      </c>
      <c r="D1580" s="45" t="e">
        <f>VLOOKUP($A1580,EVID_OSEVU!$A$1:$M$4972,4,FALSE)</f>
        <v>#N/A</v>
      </c>
      <c r="E1580" s="35"/>
      <c r="F1580" s="45" t="e">
        <f>VLOOKUP($A1580,EVID_OSEVU!$A$1:$M$4972,7,FALSE)</f>
        <v>#N/A</v>
      </c>
      <c r="G1580" s="45" t="e">
        <f>VLOOKUP($A1580,EVID_OSEVU!$A$1:$M$4972,8,FALSE)</f>
        <v>#N/A</v>
      </c>
      <c r="H1580" s="45" t="e">
        <f>VLOOKUP($A1580,EVID_OSEVU!$A$1:$M$4972,11,FALSE)</f>
        <v>#N/A</v>
      </c>
      <c r="I1580" s="58" t="e">
        <f>VLOOKUP($A1580,EVID_OSEVU!$A$1:$M$4972,11,FALSE)</f>
        <v>#N/A</v>
      </c>
      <c r="J1580" s="63" t="e">
        <f>VLOOKUP(K1580,Export6[#All],2,FALSE)</f>
        <v>#N/A</v>
      </c>
      <c r="K1580" s="32"/>
      <c r="L1580" s="33"/>
      <c r="M1580" s="67" t="e">
        <f t="shared" si="24"/>
        <v>#N/A</v>
      </c>
      <c r="N1580" s="61"/>
    </row>
    <row r="1581" spans="1:14" x14ac:dyDescent="0.2">
      <c r="A1581" s="32"/>
      <c r="B1581" s="45" t="e">
        <f>VLOOKUP($A1581,EVID_OSEVU!$A$1:$M$4972,2,FALSE)</f>
        <v>#N/A</v>
      </c>
      <c r="C1581" s="45" t="e">
        <f>VLOOKUP($A1581,EVID_OSEVU!$A$1:$M$4972,3,FALSE)</f>
        <v>#N/A</v>
      </c>
      <c r="D1581" s="45" t="e">
        <f>VLOOKUP($A1581,EVID_OSEVU!$A$1:$M$4972,4,FALSE)</f>
        <v>#N/A</v>
      </c>
      <c r="E1581" s="35"/>
      <c r="F1581" s="45" t="e">
        <f>VLOOKUP($A1581,EVID_OSEVU!$A$1:$M$4972,7,FALSE)</f>
        <v>#N/A</v>
      </c>
      <c r="G1581" s="45" t="e">
        <f>VLOOKUP($A1581,EVID_OSEVU!$A$1:$M$4972,8,FALSE)</f>
        <v>#N/A</v>
      </c>
      <c r="H1581" s="45" t="e">
        <f>VLOOKUP($A1581,EVID_OSEVU!$A$1:$M$4972,11,FALSE)</f>
        <v>#N/A</v>
      </c>
      <c r="I1581" s="58" t="e">
        <f>VLOOKUP($A1581,EVID_OSEVU!$A$1:$M$4972,11,FALSE)</f>
        <v>#N/A</v>
      </c>
      <c r="J1581" s="63" t="e">
        <f>VLOOKUP(K1581,Export6[#All],2,FALSE)</f>
        <v>#N/A</v>
      </c>
      <c r="K1581" s="32"/>
      <c r="L1581" s="33"/>
      <c r="M1581" s="67" t="e">
        <f t="shared" si="24"/>
        <v>#N/A</v>
      </c>
      <c r="N1581" s="61"/>
    </row>
    <row r="1582" spans="1:14" x14ac:dyDescent="0.2">
      <c r="A1582" s="32"/>
      <c r="B1582" s="45" t="e">
        <f>VLOOKUP($A1582,EVID_OSEVU!$A$1:$M$4972,2,FALSE)</f>
        <v>#N/A</v>
      </c>
      <c r="C1582" s="45" t="e">
        <f>VLOOKUP($A1582,EVID_OSEVU!$A$1:$M$4972,3,FALSE)</f>
        <v>#N/A</v>
      </c>
      <c r="D1582" s="45" t="e">
        <f>VLOOKUP($A1582,EVID_OSEVU!$A$1:$M$4972,4,FALSE)</f>
        <v>#N/A</v>
      </c>
      <c r="E1582" s="35"/>
      <c r="F1582" s="45" t="e">
        <f>VLOOKUP($A1582,EVID_OSEVU!$A$1:$M$4972,7,FALSE)</f>
        <v>#N/A</v>
      </c>
      <c r="G1582" s="45" t="e">
        <f>VLOOKUP($A1582,EVID_OSEVU!$A$1:$M$4972,8,FALSE)</f>
        <v>#N/A</v>
      </c>
      <c r="H1582" s="45" t="e">
        <f>VLOOKUP($A1582,EVID_OSEVU!$A$1:$M$4972,11,FALSE)</f>
        <v>#N/A</v>
      </c>
      <c r="I1582" s="58" t="e">
        <f>VLOOKUP($A1582,EVID_OSEVU!$A$1:$M$4972,11,FALSE)</f>
        <v>#N/A</v>
      </c>
      <c r="J1582" s="63" t="e">
        <f>VLOOKUP(K1582,Export6[#All],2,FALSE)</f>
        <v>#N/A</v>
      </c>
      <c r="K1582" s="32"/>
      <c r="L1582" s="33"/>
      <c r="M1582" s="67" t="e">
        <f t="shared" si="24"/>
        <v>#N/A</v>
      </c>
      <c r="N1582" s="61"/>
    </row>
    <row r="1583" spans="1:14" x14ac:dyDescent="0.2">
      <c r="A1583" s="32"/>
      <c r="B1583" s="45" t="e">
        <f>VLOOKUP($A1583,EVID_OSEVU!$A$1:$M$4972,2,FALSE)</f>
        <v>#N/A</v>
      </c>
      <c r="C1583" s="45" t="e">
        <f>VLOOKUP($A1583,EVID_OSEVU!$A$1:$M$4972,3,FALSE)</f>
        <v>#N/A</v>
      </c>
      <c r="D1583" s="45" t="e">
        <f>VLOOKUP($A1583,EVID_OSEVU!$A$1:$M$4972,4,FALSE)</f>
        <v>#N/A</v>
      </c>
      <c r="E1583" s="35"/>
      <c r="F1583" s="45" t="e">
        <f>VLOOKUP($A1583,EVID_OSEVU!$A$1:$M$4972,7,FALSE)</f>
        <v>#N/A</v>
      </c>
      <c r="G1583" s="45" t="e">
        <f>VLOOKUP($A1583,EVID_OSEVU!$A$1:$M$4972,8,FALSE)</f>
        <v>#N/A</v>
      </c>
      <c r="H1583" s="45" t="e">
        <f>VLOOKUP($A1583,EVID_OSEVU!$A$1:$M$4972,11,FALSE)</f>
        <v>#N/A</v>
      </c>
      <c r="I1583" s="58" t="e">
        <f>VLOOKUP($A1583,EVID_OSEVU!$A$1:$M$4972,11,FALSE)</f>
        <v>#N/A</v>
      </c>
      <c r="J1583" s="63" t="e">
        <f>VLOOKUP(K1583,Export6[#All],2,FALSE)</f>
        <v>#N/A</v>
      </c>
      <c r="K1583" s="32"/>
      <c r="L1583" s="33"/>
      <c r="M1583" s="67" t="e">
        <f t="shared" si="24"/>
        <v>#N/A</v>
      </c>
      <c r="N1583" s="61"/>
    </row>
    <row r="1584" spans="1:14" x14ac:dyDescent="0.2">
      <c r="A1584" s="32"/>
      <c r="B1584" s="45" t="e">
        <f>VLOOKUP($A1584,EVID_OSEVU!$A$1:$M$4972,2,FALSE)</f>
        <v>#N/A</v>
      </c>
      <c r="C1584" s="45" t="e">
        <f>VLOOKUP($A1584,EVID_OSEVU!$A$1:$M$4972,3,FALSE)</f>
        <v>#N/A</v>
      </c>
      <c r="D1584" s="45" t="e">
        <f>VLOOKUP($A1584,EVID_OSEVU!$A$1:$M$4972,4,FALSE)</f>
        <v>#N/A</v>
      </c>
      <c r="E1584" s="35"/>
      <c r="F1584" s="45" t="e">
        <f>VLOOKUP($A1584,EVID_OSEVU!$A$1:$M$4972,7,FALSE)</f>
        <v>#N/A</v>
      </c>
      <c r="G1584" s="45" t="e">
        <f>VLOOKUP($A1584,EVID_OSEVU!$A$1:$M$4972,8,FALSE)</f>
        <v>#N/A</v>
      </c>
      <c r="H1584" s="45" t="e">
        <f>VLOOKUP($A1584,EVID_OSEVU!$A$1:$M$4972,11,FALSE)</f>
        <v>#N/A</v>
      </c>
      <c r="I1584" s="58" t="e">
        <f>VLOOKUP($A1584,EVID_OSEVU!$A$1:$M$4972,11,FALSE)</f>
        <v>#N/A</v>
      </c>
      <c r="J1584" s="63" t="e">
        <f>VLOOKUP(K1584,Export6[#All],2,FALSE)</f>
        <v>#N/A</v>
      </c>
      <c r="K1584" s="32"/>
      <c r="L1584" s="33"/>
      <c r="M1584" s="67" t="e">
        <f t="shared" si="24"/>
        <v>#N/A</v>
      </c>
      <c r="N1584" s="61"/>
    </row>
    <row r="1585" spans="1:14" x14ac:dyDescent="0.2">
      <c r="A1585" s="32"/>
      <c r="B1585" s="45" t="e">
        <f>VLOOKUP($A1585,EVID_OSEVU!$A$1:$M$4972,2,FALSE)</f>
        <v>#N/A</v>
      </c>
      <c r="C1585" s="45" t="e">
        <f>VLOOKUP($A1585,EVID_OSEVU!$A$1:$M$4972,3,FALSE)</f>
        <v>#N/A</v>
      </c>
      <c r="D1585" s="45" t="e">
        <f>VLOOKUP($A1585,EVID_OSEVU!$A$1:$M$4972,4,FALSE)</f>
        <v>#N/A</v>
      </c>
      <c r="E1585" s="35"/>
      <c r="F1585" s="45" t="e">
        <f>VLOOKUP($A1585,EVID_OSEVU!$A$1:$M$4972,7,FALSE)</f>
        <v>#N/A</v>
      </c>
      <c r="G1585" s="45" t="e">
        <f>VLOOKUP($A1585,EVID_OSEVU!$A$1:$M$4972,8,FALSE)</f>
        <v>#N/A</v>
      </c>
      <c r="H1585" s="45" t="e">
        <f>VLOOKUP($A1585,EVID_OSEVU!$A$1:$M$4972,11,FALSE)</f>
        <v>#N/A</v>
      </c>
      <c r="I1585" s="58" t="e">
        <f>VLOOKUP($A1585,EVID_OSEVU!$A$1:$M$4972,11,FALSE)</f>
        <v>#N/A</v>
      </c>
      <c r="J1585" s="63" t="e">
        <f>VLOOKUP(K1585,Export6[#All],2,FALSE)</f>
        <v>#N/A</v>
      </c>
      <c r="K1585" s="32"/>
      <c r="L1585" s="33"/>
      <c r="M1585" s="67" t="e">
        <f t="shared" si="24"/>
        <v>#N/A</v>
      </c>
      <c r="N1585" s="61"/>
    </row>
    <row r="1586" spans="1:14" x14ac:dyDescent="0.2">
      <c r="A1586" s="32"/>
      <c r="B1586" s="45" t="e">
        <f>VLOOKUP($A1586,EVID_OSEVU!$A$1:$M$4972,2,FALSE)</f>
        <v>#N/A</v>
      </c>
      <c r="C1586" s="45" t="e">
        <f>VLOOKUP($A1586,EVID_OSEVU!$A$1:$M$4972,3,FALSE)</f>
        <v>#N/A</v>
      </c>
      <c r="D1586" s="45" t="e">
        <f>VLOOKUP($A1586,EVID_OSEVU!$A$1:$M$4972,4,FALSE)</f>
        <v>#N/A</v>
      </c>
      <c r="E1586" s="35"/>
      <c r="F1586" s="45" t="e">
        <f>VLOOKUP($A1586,EVID_OSEVU!$A$1:$M$4972,7,FALSE)</f>
        <v>#N/A</v>
      </c>
      <c r="G1586" s="45" t="e">
        <f>VLOOKUP($A1586,EVID_OSEVU!$A$1:$M$4972,8,FALSE)</f>
        <v>#N/A</v>
      </c>
      <c r="H1586" s="45" t="e">
        <f>VLOOKUP($A1586,EVID_OSEVU!$A$1:$M$4972,11,FALSE)</f>
        <v>#N/A</v>
      </c>
      <c r="I1586" s="58" t="e">
        <f>VLOOKUP($A1586,EVID_OSEVU!$A$1:$M$4972,11,FALSE)</f>
        <v>#N/A</v>
      </c>
      <c r="J1586" s="63" t="e">
        <f>VLOOKUP(K1586,Export6[#All],2,FALSE)</f>
        <v>#N/A</v>
      </c>
      <c r="K1586" s="32"/>
      <c r="L1586" s="33"/>
      <c r="M1586" s="67" t="e">
        <f t="shared" si="24"/>
        <v>#N/A</v>
      </c>
      <c r="N1586" s="61"/>
    </row>
    <row r="1587" spans="1:14" x14ac:dyDescent="0.2">
      <c r="A1587" s="32"/>
      <c r="B1587" s="45" t="e">
        <f>VLOOKUP($A1587,EVID_OSEVU!$A$1:$M$4972,2,FALSE)</f>
        <v>#N/A</v>
      </c>
      <c r="C1587" s="45" t="e">
        <f>VLOOKUP($A1587,EVID_OSEVU!$A$1:$M$4972,3,FALSE)</f>
        <v>#N/A</v>
      </c>
      <c r="D1587" s="45" t="e">
        <f>VLOOKUP($A1587,EVID_OSEVU!$A$1:$M$4972,4,FALSE)</f>
        <v>#N/A</v>
      </c>
      <c r="E1587" s="35"/>
      <c r="F1587" s="45" t="e">
        <f>VLOOKUP($A1587,EVID_OSEVU!$A$1:$M$4972,7,FALSE)</f>
        <v>#N/A</v>
      </c>
      <c r="G1587" s="45" t="e">
        <f>VLOOKUP($A1587,EVID_OSEVU!$A$1:$M$4972,8,FALSE)</f>
        <v>#N/A</v>
      </c>
      <c r="H1587" s="45" t="e">
        <f>VLOOKUP($A1587,EVID_OSEVU!$A$1:$M$4972,11,FALSE)</f>
        <v>#N/A</v>
      </c>
      <c r="I1587" s="58" t="e">
        <f>VLOOKUP($A1587,EVID_OSEVU!$A$1:$M$4972,11,FALSE)</f>
        <v>#N/A</v>
      </c>
      <c r="J1587" s="63" t="e">
        <f>VLOOKUP(K1587,Export6[#All],2,FALSE)</f>
        <v>#N/A</v>
      </c>
      <c r="K1587" s="32"/>
      <c r="L1587" s="33"/>
      <c r="M1587" s="67" t="e">
        <f t="shared" si="24"/>
        <v>#N/A</v>
      </c>
      <c r="N1587" s="61"/>
    </row>
    <row r="1588" spans="1:14" x14ac:dyDescent="0.2">
      <c r="A1588" s="32"/>
      <c r="B1588" s="45" t="e">
        <f>VLOOKUP($A1588,EVID_OSEVU!$A$1:$M$4972,2,FALSE)</f>
        <v>#N/A</v>
      </c>
      <c r="C1588" s="45" t="e">
        <f>VLOOKUP($A1588,EVID_OSEVU!$A$1:$M$4972,3,FALSE)</f>
        <v>#N/A</v>
      </c>
      <c r="D1588" s="45" t="e">
        <f>VLOOKUP($A1588,EVID_OSEVU!$A$1:$M$4972,4,FALSE)</f>
        <v>#N/A</v>
      </c>
      <c r="E1588" s="35"/>
      <c r="F1588" s="45" t="e">
        <f>VLOOKUP($A1588,EVID_OSEVU!$A$1:$M$4972,7,FALSE)</f>
        <v>#N/A</v>
      </c>
      <c r="G1588" s="45" t="e">
        <f>VLOOKUP($A1588,EVID_OSEVU!$A$1:$M$4972,8,FALSE)</f>
        <v>#N/A</v>
      </c>
      <c r="H1588" s="45" t="e">
        <f>VLOOKUP($A1588,EVID_OSEVU!$A$1:$M$4972,11,FALSE)</f>
        <v>#N/A</v>
      </c>
      <c r="I1588" s="58" t="e">
        <f>VLOOKUP($A1588,EVID_OSEVU!$A$1:$M$4972,11,FALSE)</f>
        <v>#N/A</v>
      </c>
      <c r="J1588" s="63" t="e">
        <f>VLOOKUP(K1588,Export6[#All],2,FALSE)</f>
        <v>#N/A</v>
      </c>
      <c r="K1588" s="32"/>
      <c r="L1588" s="33"/>
      <c r="M1588" s="67" t="e">
        <f t="shared" si="24"/>
        <v>#N/A</v>
      </c>
      <c r="N1588" s="61"/>
    </row>
    <row r="1589" spans="1:14" x14ac:dyDescent="0.2">
      <c r="A1589" s="32"/>
      <c r="B1589" s="45" t="e">
        <f>VLOOKUP($A1589,EVID_OSEVU!$A$1:$M$4972,2,FALSE)</f>
        <v>#N/A</v>
      </c>
      <c r="C1589" s="45" t="e">
        <f>VLOOKUP($A1589,EVID_OSEVU!$A$1:$M$4972,3,FALSE)</f>
        <v>#N/A</v>
      </c>
      <c r="D1589" s="45" t="e">
        <f>VLOOKUP($A1589,EVID_OSEVU!$A$1:$M$4972,4,FALSE)</f>
        <v>#N/A</v>
      </c>
      <c r="E1589" s="35"/>
      <c r="F1589" s="45" t="e">
        <f>VLOOKUP($A1589,EVID_OSEVU!$A$1:$M$4972,7,FALSE)</f>
        <v>#N/A</v>
      </c>
      <c r="G1589" s="45" t="e">
        <f>VLOOKUP($A1589,EVID_OSEVU!$A$1:$M$4972,8,FALSE)</f>
        <v>#N/A</v>
      </c>
      <c r="H1589" s="45" t="e">
        <f>VLOOKUP($A1589,EVID_OSEVU!$A$1:$M$4972,11,FALSE)</f>
        <v>#N/A</v>
      </c>
      <c r="I1589" s="58" t="e">
        <f>VLOOKUP($A1589,EVID_OSEVU!$A$1:$M$4972,11,FALSE)</f>
        <v>#N/A</v>
      </c>
      <c r="J1589" s="63" t="e">
        <f>VLOOKUP(K1589,Export6[#All],2,FALSE)</f>
        <v>#N/A</v>
      </c>
      <c r="K1589" s="32"/>
      <c r="L1589" s="33"/>
      <c r="M1589" s="67" t="e">
        <f t="shared" si="24"/>
        <v>#N/A</v>
      </c>
      <c r="N1589" s="61"/>
    </row>
    <row r="1590" spans="1:14" x14ac:dyDescent="0.2">
      <c r="A1590" s="32"/>
      <c r="B1590" s="45" t="e">
        <f>VLOOKUP($A1590,EVID_OSEVU!$A$1:$M$4972,2,FALSE)</f>
        <v>#N/A</v>
      </c>
      <c r="C1590" s="45" t="e">
        <f>VLOOKUP($A1590,EVID_OSEVU!$A$1:$M$4972,3,FALSE)</f>
        <v>#N/A</v>
      </c>
      <c r="D1590" s="45" t="e">
        <f>VLOOKUP($A1590,EVID_OSEVU!$A$1:$M$4972,4,FALSE)</f>
        <v>#N/A</v>
      </c>
      <c r="E1590" s="35"/>
      <c r="F1590" s="45" t="e">
        <f>VLOOKUP($A1590,EVID_OSEVU!$A$1:$M$4972,7,FALSE)</f>
        <v>#N/A</v>
      </c>
      <c r="G1590" s="45" t="e">
        <f>VLOOKUP($A1590,EVID_OSEVU!$A$1:$M$4972,8,FALSE)</f>
        <v>#N/A</v>
      </c>
      <c r="H1590" s="45" t="e">
        <f>VLOOKUP($A1590,EVID_OSEVU!$A$1:$M$4972,11,FALSE)</f>
        <v>#N/A</v>
      </c>
      <c r="I1590" s="58" t="e">
        <f>VLOOKUP($A1590,EVID_OSEVU!$A$1:$M$4972,11,FALSE)</f>
        <v>#N/A</v>
      </c>
      <c r="J1590" s="63" t="e">
        <f>VLOOKUP(K1590,Export6[#All],2,FALSE)</f>
        <v>#N/A</v>
      </c>
      <c r="K1590" s="32"/>
      <c r="L1590" s="33"/>
      <c r="M1590" s="67" t="e">
        <f t="shared" si="24"/>
        <v>#N/A</v>
      </c>
      <c r="N1590" s="61"/>
    </row>
    <row r="1591" spans="1:14" x14ac:dyDescent="0.2">
      <c r="A1591" s="32"/>
      <c r="B1591" s="45" t="e">
        <f>VLOOKUP($A1591,EVID_OSEVU!$A$1:$M$4972,2,FALSE)</f>
        <v>#N/A</v>
      </c>
      <c r="C1591" s="45" t="e">
        <f>VLOOKUP($A1591,EVID_OSEVU!$A$1:$M$4972,3,FALSE)</f>
        <v>#N/A</v>
      </c>
      <c r="D1591" s="45" t="e">
        <f>VLOOKUP($A1591,EVID_OSEVU!$A$1:$M$4972,4,FALSE)</f>
        <v>#N/A</v>
      </c>
      <c r="E1591" s="35"/>
      <c r="F1591" s="45" t="e">
        <f>VLOOKUP($A1591,EVID_OSEVU!$A$1:$M$4972,7,FALSE)</f>
        <v>#N/A</v>
      </c>
      <c r="G1591" s="45" t="e">
        <f>VLOOKUP($A1591,EVID_OSEVU!$A$1:$M$4972,8,FALSE)</f>
        <v>#N/A</v>
      </c>
      <c r="H1591" s="45" t="e">
        <f>VLOOKUP($A1591,EVID_OSEVU!$A$1:$M$4972,11,FALSE)</f>
        <v>#N/A</v>
      </c>
      <c r="I1591" s="58" t="e">
        <f>VLOOKUP($A1591,EVID_OSEVU!$A$1:$M$4972,11,FALSE)</f>
        <v>#N/A</v>
      </c>
      <c r="J1591" s="63" t="e">
        <f>VLOOKUP(K1591,Export6[#All],2,FALSE)</f>
        <v>#N/A</v>
      </c>
      <c r="K1591" s="32"/>
      <c r="L1591" s="33"/>
      <c r="M1591" s="67" t="e">
        <f t="shared" si="24"/>
        <v>#N/A</v>
      </c>
      <c r="N1591" s="61"/>
    </row>
    <row r="1592" spans="1:14" x14ac:dyDescent="0.2">
      <c r="A1592" s="32"/>
      <c r="B1592" s="45" t="e">
        <f>VLOOKUP($A1592,EVID_OSEVU!$A$1:$M$4972,2,FALSE)</f>
        <v>#N/A</v>
      </c>
      <c r="C1592" s="45" t="e">
        <f>VLOOKUP($A1592,EVID_OSEVU!$A$1:$M$4972,3,FALSE)</f>
        <v>#N/A</v>
      </c>
      <c r="D1592" s="45" t="e">
        <f>VLOOKUP($A1592,EVID_OSEVU!$A$1:$M$4972,4,FALSE)</f>
        <v>#N/A</v>
      </c>
      <c r="E1592" s="35"/>
      <c r="F1592" s="45" t="e">
        <f>VLOOKUP($A1592,EVID_OSEVU!$A$1:$M$4972,7,FALSE)</f>
        <v>#N/A</v>
      </c>
      <c r="G1592" s="45" t="e">
        <f>VLOOKUP($A1592,EVID_OSEVU!$A$1:$M$4972,8,FALSE)</f>
        <v>#N/A</v>
      </c>
      <c r="H1592" s="45" t="e">
        <f>VLOOKUP($A1592,EVID_OSEVU!$A$1:$M$4972,11,FALSE)</f>
        <v>#N/A</v>
      </c>
      <c r="I1592" s="58" t="e">
        <f>VLOOKUP($A1592,EVID_OSEVU!$A$1:$M$4972,11,FALSE)</f>
        <v>#N/A</v>
      </c>
      <c r="J1592" s="63" t="e">
        <f>VLOOKUP(K1592,Export6[#All],2,FALSE)</f>
        <v>#N/A</v>
      </c>
      <c r="K1592" s="32"/>
      <c r="L1592" s="33"/>
      <c r="M1592" s="67" t="e">
        <f t="shared" si="24"/>
        <v>#N/A</v>
      </c>
      <c r="N1592" s="61"/>
    </row>
    <row r="1593" spans="1:14" x14ac:dyDescent="0.2">
      <c r="A1593" s="32"/>
      <c r="B1593" s="45" t="e">
        <f>VLOOKUP($A1593,EVID_OSEVU!$A$1:$M$4972,2,FALSE)</f>
        <v>#N/A</v>
      </c>
      <c r="C1593" s="45" t="e">
        <f>VLOOKUP($A1593,EVID_OSEVU!$A$1:$M$4972,3,FALSE)</f>
        <v>#N/A</v>
      </c>
      <c r="D1593" s="45" t="e">
        <f>VLOOKUP($A1593,EVID_OSEVU!$A$1:$M$4972,4,FALSE)</f>
        <v>#N/A</v>
      </c>
      <c r="E1593" s="35"/>
      <c r="F1593" s="45" t="e">
        <f>VLOOKUP($A1593,EVID_OSEVU!$A$1:$M$4972,7,FALSE)</f>
        <v>#N/A</v>
      </c>
      <c r="G1593" s="45" t="e">
        <f>VLOOKUP($A1593,EVID_OSEVU!$A$1:$M$4972,8,FALSE)</f>
        <v>#N/A</v>
      </c>
      <c r="H1593" s="45" t="e">
        <f>VLOOKUP($A1593,EVID_OSEVU!$A$1:$M$4972,11,FALSE)</f>
        <v>#N/A</v>
      </c>
      <c r="I1593" s="58" t="e">
        <f>VLOOKUP($A1593,EVID_OSEVU!$A$1:$M$4972,11,FALSE)</f>
        <v>#N/A</v>
      </c>
      <c r="J1593" s="63" t="e">
        <f>VLOOKUP(K1593,Export6[#All],2,FALSE)</f>
        <v>#N/A</v>
      </c>
      <c r="K1593" s="32"/>
      <c r="L1593" s="33"/>
      <c r="M1593" s="67" t="e">
        <f t="shared" si="24"/>
        <v>#N/A</v>
      </c>
      <c r="N1593" s="61"/>
    </row>
    <row r="1594" spans="1:14" x14ac:dyDescent="0.2">
      <c r="A1594" s="32"/>
      <c r="B1594" s="45" t="e">
        <f>VLOOKUP($A1594,EVID_OSEVU!$A$1:$M$4972,2,FALSE)</f>
        <v>#N/A</v>
      </c>
      <c r="C1594" s="45" t="e">
        <f>VLOOKUP($A1594,EVID_OSEVU!$A$1:$M$4972,3,FALSE)</f>
        <v>#N/A</v>
      </c>
      <c r="D1594" s="45" t="e">
        <f>VLOOKUP($A1594,EVID_OSEVU!$A$1:$M$4972,4,FALSE)</f>
        <v>#N/A</v>
      </c>
      <c r="E1594" s="35"/>
      <c r="F1594" s="45" t="e">
        <f>VLOOKUP($A1594,EVID_OSEVU!$A$1:$M$4972,7,FALSE)</f>
        <v>#N/A</v>
      </c>
      <c r="G1594" s="45" t="e">
        <f>VLOOKUP($A1594,EVID_OSEVU!$A$1:$M$4972,8,FALSE)</f>
        <v>#N/A</v>
      </c>
      <c r="H1594" s="45" t="e">
        <f>VLOOKUP($A1594,EVID_OSEVU!$A$1:$M$4972,11,FALSE)</f>
        <v>#N/A</v>
      </c>
      <c r="I1594" s="58" t="e">
        <f>VLOOKUP($A1594,EVID_OSEVU!$A$1:$M$4972,11,FALSE)</f>
        <v>#N/A</v>
      </c>
      <c r="J1594" s="63" t="e">
        <f>VLOOKUP(K1594,Export6[#All],2,FALSE)</f>
        <v>#N/A</v>
      </c>
      <c r="K1594" s="32"/>
      <c r="L1594" s="33"/>
      <c r="M1594" s="67" t="e">
        <f t="shared" si="24"/>
        <v>#N/A</v>
      </c>
      <c r="N1594" s="61"/>
    </row>
    <row r="1595" spans="1:14" x14ac:dyDescent="0.2">
      <c r="A1595" s="32"/>
      <c r="B1595" s="45" t="e">
        <f>VLOOKUP($A1595,EVID_OSEVU!$A$1:$M$4972,2,FALSE)</f>
        <v>#N/A</v>
      </c>
      <c r="C1595" s="45" t="e">
        <f>VLOOKUP($A1595,EVID_OSEVU!$A$1:$M$4972,3,FALSE)</f>
        <v>#N/A</v>
      </c>
      <c r="D1595" s="45" t="e">
        <f>VLOOKUP($A1595,EVID_OSEVU!$A$1:$M$4972,4,FALSE)</f>
        <v>#N/A</v>
      </c>
      <c r="E1595" s="35"/>
      <c r="F1595" s="45" t="e">
        <f>VLOOKUP($A1595,EVID_OSEVU!$A$1:$M$4972,7,FALSE)</f>
        <v>#N/A</v>
      </c>
      <c r="G1595" s="45" t="e">
        <f>VLOOKUP($A1595,EVID_OSEVU!$A$1:$M$4972,8,FALSE)</f>
        <v>#N/A</v>
      </c>
      <c r="H1595" s="45" t="e">
        <f>VLOOKUP($A1595,EVID_OSEVU!$A$1:$M$4972,11,FALSE)</f>
        <v>#N/A</v>
      </c>
      <c r="I1595" s="58" t="e">
        <f>VLOOKUP($A1595,EVID_OSEVU!$A$1:$M$4972,11,FALSE)</f>
        <v>#N/A</v>
      </c>
      <c r="J1595" s="63" t="e">
        <f>VLOOKUP(K1595,Export6[#All],2,FALSE)</f>
        <v>#N/A</v>
      </c>
      <c r="K1595" s="32"/>
      <c r="L1595" s="33"/>
      <c r="M1595" s="67" t="e">
        <f t="shared" si="24"/>
        <v>#N/A</v>
      </c>
      <c r="N1595" s="61"/>
    </row>
    <row r="1596" spans="1:14" x14ac:dyDescent="0.2">
      <c r="A1596" s="32"/>
      <c r="B1596" s="45" t="e">
        <f>VLOOKUP($A1596,EVID_OSEVU!$A$1:$M$4972,2,FALSE)</f>
        <v>#N/A</v>
      </c>
      <c r="C1596" s="45" t="e">
        <f>VLOOKUP($A1596,EVID_OSEVU!$A$1:$M$4972,3,FALSE)</f>
        <v>#N/A</v>
      </c>
      <c r="D1596" s="45" t="e">
        <f>VLOOKUP($A1596,EVID_OSEVU!$A$1:$M$4972,4,FALSE)</f>
        <v>#N/A</v>
      </c>
      <c r="E1596" s="35"/>
      <c r="F1596" s="45" t="e">
        <f>VLOOKUP($A1596,EVID_OSEVU!$A$1:$M$4972,7,FALSE)</f>
        <v>#N/A</v>
      </c>
      <c r="G1596" s="45" t="e">
        <f>VLOOKUP($A1596,EVID_OSEVU!$A$1:$M$4972,8,FALSE)</f>
        <v>#N/A</v>
      </c>
      <c r="H1596" s="45" t="e">
        <f>VLOOKUP($A1596,EVID_OSEVU!$A$1:$M$4972,11,FALSE)</f>
        <v>#N/A</v>
      </c>
      <c r="I1596" s="58" t="e">
        <f>VLOOKUP($A1596,EVID_OSEVU!$A$1:$M$4972,11,FALSE)</f>
        <v>#N/A</v>
      </c>
      <c r="J1596" s="63" t="e">
        <f>VLOOKUP(K1596,Export6[#All],2,FALSE)</f>
        <v>#N/A</v>
      </c>
      <c r="K1596" s="32"/>
      <c r="L1596" s="33"/>
      <c r="M1596" s="67" t="e">
        <f t="shared" si="24"/>
        <v>#N/A</v>
      </c>
      <c r="N1596" s="61"/>
    </row>
    <row r="1597" spans="1:14" x14ac:dyDescent="0.2">
      <c r="A1597" s="32"/>
      <c r="B1597" s="45" t="e">
        <f>VLOOKUP($A1597,EVID_OSEVU!$A$1:$M$4972,2,FALSE)</f>
        <v>#N/A</v>
      </c>
      <c r="C1597" s="45" t="e">
        <f>VLOOKUP($A1597,EVID_OSEVU!$A$1:$M$4972,3,FALSE)</f>
        <v>#N/A</v>
      </c>
      <c r="D1597" s="45" t="e">
        <f>VLOOKUP($A1597,EVID_OSEVU!$A$1:$M$4972,4,FALSE)</f>
        <v>#N/A</v>
      </c>
      <c r="E1597" s="35"/>
      <c r="F1597" s="45" t="e">
        <f>VLOOKUP($A1597,EVID_OSEVU!$A$1:$M$4972,7,FALSE)</f>
        <v>#N/A</v>
      </c>
      <c r="G1597" s="45" t="e">
        <f>VLOOKUP($A1597,EVID_OSEVU!$A$1:$M$4972,8,FALSE)</f>
        <v>#N/A</v>
      </c>
      <c r="H1597" s="45" t="e">
        <f>VLOOKUP($A1597,EVID_OSEVU!$A$1:$M$4972,11,FALSE)</f>
        <v>#N/A</v>
      </c>
      <c r="I1597" s="58" t="e">
        <f>VLOOKUP($A1597,EVID_OSEVU!$A$1:$M$4972,11,FALSE)</f>
        <v>#N/A</v>
      </c>
      <c r="J1597" s="63" t="e">
        <f>VLOOKUP(K1597,Export6[#All],2,FALSE)</f>
        <v>#N/A</v>
      </c>
      <c r="K1597" s="32"/>
      <c r="L1597" s="33"/>
      <c r="M1597" s="67" t="e">
        <f t="shared" si="24"/>
        <v>#N/A</v>
      </c>
      <c r="N1597" s="61"/>
    </row>
    <row r="1598" spans="1:14" x14ac:dyDescent="0.2">
      <c r="A1598" s="32"/>
      <c r="B1598" s="45" t="e">
        <f>VLOOKUP($A1598,EVID_OSEVU!$A$1:$M$4972,2,FALSE)</f>
        <v>#N/A</v>
      </c>
      <c r="C1598" s="45" t="e">
        <f>VLOOKUP($A1598,EVID_OSEVU!$A$1:$M$4972,3,FALSE)</f>
        <v>#N/A</v>
      </c>
      <c r="D1598" s="45" t="e">
        <f>VLOOKUP($A1598,EVID_OSEVU!$A$1:$M$4972,4,FALSE)</f>
        <v>#N/A</v>
      </c>
      <c r="E1598" s="35"/>
      <c r="F1598" s="45" t="e">
        <f>VLOOKUP($A1598,EVID_OSEVU!$A$1:$M$4972,7,FALSE)</f>
        <v>#N/A</v>
      </c>
      <c r="G1598" s="45" t="e">
        <f>VLOOKUP($A1598,EVID_OSEVU!$A$1:$M$4972,8,FALSE)</f>
        <v>#N/A</v>
      </c>
      <c r="H1598" s="45" t="e">
        <f>VLOOKUP($A1598,EVID_OSEVU!$A$1:$M$4972,11,FALSE)</f>
        <v>#N/A</v>
      </c>
      <c r="I1598" s="58" t="e">
        <f>VLOOKUP($A1598,EVID_OSEVU!$A$1:$M$4972,11,FALSE)</f>
        <v>#N/A</v>
      </c>
      <c r="J1598" s="63" t="e">
        <f>VLOOKUP(K1598,Export6[#All],2,FALSE)</f>
        <v>#N/A</v>
      </c>
      <c r="K1598" s="32"/>
      <c r="L1598" s="33"/>
      <c r="M1598" s="67" t="e">
        <f t="shared" si="24"/>
        <v>#N/A</v>
      </c>
      <c r="N1598" s="61"/>
    </row>
    <row r="1599" spans="1:14" x14ac:dyDescent="0.2">
      <c r="A1599" s="32"/>
      <c r="B1599" s="45" t="e">
        <f>VLOOKUP($A1599,EVID_OSEVU!$A$1:$M$4972,2,FALSE)</f>
        <v>#N/A</v>
      </c>
      <c r="C1599" s="45" t="e">
        <f>VLOOKUP($A1599,EVID_OSEVU!$A$1:$M$4972,3,FALSE)</f>
        <v>#N/A</v>
      </c>
      <c r="D1599" s="45" t="e">
        <f>VLOOKUP($A1599,EVID_OSEVU!$A$1:$M$4972,4,FALSE)</f>
        <v>#N/A</v>
      </c>
      <c r="E1599" s="35"/>
      <c r="F1599" s="45" t="e">
        <f>VLOOKUP($A1599,EVID_OSEVU!$A$1:$M$4972,7,FALSE)</f>
        <v>#N/A</v>
      </c>
      <c r="G1599" s="45" t="e">
        <f>VLOOKUP($A1599,EVID_OSEVU!$A$1:$M$4972,8,FALSE)</f>
        <v>#N/A</v>
      </c>
      <c r="H1599" s="45" t="e">
        <f>VLOOKUP($A1599,EVID_OSEVU!$A$1:$M$4972,11,FALSE)</f>
        <v>#N/A</v>
      </c>
      <c r="I1599" s="58" t="e">
        <f>VLOOKUP($A1599,EVID_OSEVU!$A$1:$M$4972,11,FALSE)</f>
        <v>#N/A</v>
      </c>
      <c r="J1599" s="63" t="e">
        <f>VLOOKUP(K1599,Export6[#All],2,FALSE)</f>
        <v>#N/A</v>
      </c>
      <c r="K1599" s="32"/>
      <c r="L1599" s="33"/>
      <c r="M1599" s="67" t="e">
        <f t="shared" si="24"/>
        <v>#N/A</v>
      </c>
      <c r="N1599" s="61"/>
    </row>
    <row r="1600" spans="1:14" x14ac:dyDescent="0.2">
      <c r="A1600" s="32"/>
      <c r="B1600" s="45" t="e">
        <f>VLOOKUP($A1600,EVID_OSEVU!$A$1:$M$4972,2,FALSE)</f>
        <v>#N/A</v>
      </c>
      <c r="C1600" s="45" t="e">
        <f>VLOOKUP($A1600,EVID_OSEVU!$A$1:$M$4972,3,FALSE)</f>
        <v>#N/A</v>
      </c>
      <c r="D1600" s="45" t="e">
        <f>VLOOKUP($A1600,EVID_OSEVU!$A$1:$M$4972,4,FALSE)</f>
        <v>#N/A</v>
      </c>
      <c r="E1600" s="35"/>
      <c r="F1600" s="45" t="e">
        <f>VLOOKUP($A1600,EVID_OSEVU!$A$1:$M$4972,7,FALSE)</f>
        <v>#N/A</v>
      </c>
      <c r="G1600" s="45" t="e">
        <f>VLOOKUP($A1600,EVID_OSEVU!$A$1:$M$4972,8,FALSE)</f>
        <v>#N/A</v>
      </c>
      <c r="H1600" s="45" t="e">
        <f>VLOOKUP($A1600,EVID_OSEVU!$A$1:$M$4972,11,FALSE)</f>
        <v>#N/A</v>
      </c>
      <c r="I1600" s="58" t="e">
        <f>VLOOKUP($A1600,EVID_OSEVU!$A$1:$M$4972,11,FALSE)</f>
        <v>#N/A</v>
      </c>
      <c r="J1600" s="63" t="e">
        <f>VLOOKUP(K1600,Export6[#All],2,FALSE)</f>
        <v>#N/A</v>
      </c>
      <c r="K1600" s="32"/>
      <c r="L1600" s="33"/>
      <c r="M1600" s="67" t="e">
        <f t="shared" si="24"/>
        <v>#N/A</v>
      </c>
      <c r="N1600" s="61"/>
    </row>
    <row r="1601" spans="1:14" x14ac:dyDescent="0.2">
      <c r="A1601" s="55"/>
      <c r="E1601" s="55"/>
      <c r="K1601" s="55"/>
      <c r="L1601" s="55"/>
      <c r="M1601" s="67">
        <f t="shared" si="24"/>
        <v>0</v>
      </c>
      <c r="N1601" s="18"/>
    </row>
    <row r="1602" spans="1:14" x14ac:dyDescent="0.2">
      <c r="A1602" s="55"/>
      <c r="E1602" s="55"/>
      <c r="K1602" s="55"/>
      <c r="L1602" s="55"/>
      <c r="M1602" s="67">
        <f t="shared" si="24"/>
        <v>0</v>
      </c>
      <c r="N1602" s="18"/>
    </row>
    <row r="1603" spans="1:14" x14ac:dyDescent="0.2">
      <c r="A1603" s="55"/>
      <c r="E1603" s="55"/>
      <c r="K1603" s="55"/>
      <c r="L1603" s="55"/>
      <c r="M1603" s="67">
        <f t="shared" si="24"/>
        <v>0</v>
      </c>
      <c r="N1603" s="18"/>
    </row>
    <row r="1604" spans="1:14" x14ac:dyDescent="0.2">
      <c r="A1604" s="55"/>
      <c r="E1604" s="55"/>
      <c r="K1604" s="55"/>
      <c r="L1604" s="55"/>
      <c r="M1604" s="67">
        <f t="shared" ref="M1604:M1667" si="25">L1604*I1604</f>
        <v>0</v>
      </c>
      <c r="N1604" s="18"/>
    </row>
    <row r="1605" spans="1:14" x14ac:dyDescent="0.2">
      <c r="A1605" s="55"/>
      <c r="E1605" s="55"/>
      <c r="K1605" s="55"/>
      <c r="L1605" s="55"/>
      <c r="M1605" s="67">
        <f t="shared" si="25"/>
        <v>0</v>
      </c>
      <c r="N1605" s="18"/>
    </row>
    <row r="1606" spans="1:14" x14ac:dyDescent="0.2">
      <c r="A1606" s="55"/>
      <c r="E1606" s="55"/>
      <c r="K1606" s="55"/>
      <c r="L1606" s="55"/>
      <c r="M1606" s="67">
        <f t="shared" si="25"/>
        <v>0</v>
      </c>
      <c r="N1606" s="18"/>
    </row>
    <row r="1607" spans="1:14" x14ac:dyDescent="0.2">
      <c r="A1607" s="55"/>
      <c r="E1607" s="55"/>
      <c r="K1607" s="55"/>
      <c r="L1607" s="55"/>
      <c r="M1607" s="67">
        <f t="shared" si="25"/>
        <v>0</v>
      </c>
      <c r="N1607" s="18"/>
    </row>
    <row r="1608" spans="1:14" x14ac:dyDescent="0.2">
      <c r="A1608" s="55"/>
      <c r="E1608" s="55"/>
      <c r="K1608" s="55"/>
      <c r="L1608" s="55"/>
      <c r="M1608" s="67">
        <f t="shared" si="25"/>
        <v>0</v>
      </c>
      <c r="N1608" s="18"/>
    </row>
    <row r="1609" spans="1:14" x14ac:dyDescent="0.2">
      <c r="A1609" s="55"/>
      <c r="E1609" s="55"/>
      <c r="K1609" s="55"/>
      <c r="L1609" s="55"/>
      <c r="M1609" s="67">
        <f t="shared" si="25"/>
        <v>0</v>
      </c>
      <c r="N1609" s="18"/>
    </row>
    <row r="1610" spans="1:14" x14ac:dyDescent="0.2">
      <c r="A1610" s="55"/>
      <c r="E1610" s="55"/>
      <c r="K1610" s="55"/>
      <c r="L1610" s="55"/>
      <c r="M1610" s="67">
        <f t="shared" si="25"/>
        <v>0</v>
      </c>
      <c r="N1610" s="18"/>
    </row>
    <row r="1611" spans="1:14" x14ac:dyDescent="0.2">
      <c r="A1611" s="55"/>
      <c r="E1611" s="55"/>
      <c r="K1611" s="55"/>
      <c r="L1611" s="55"/>
      <c r="M1611" s="67">
        <f t="shared" si="25"/>
        <v>0</v>
      </c>
      <c r="N1611" s="18"/>
    </row>
    <row r="1612" spans="1:14" x14ac:dyDescent="0.2">
      <c r="A1612" s="55"/>
      <c r="E1612" s="55"/>
      <c r="K1612" s="55"/>
      <c r="L1612" s="55"/>
      <c r="M1612" s="67">
        <f t="shared" si="25"/>
        <v>0</v>
      </c>
      <c r="N1612" s="18"/>
    </row>
    <row r="1613" spans="1:14" x14ac:dyDescent="0.2">
      <c r="A1613" s="55"/>
      <c r="E1613" s="55"/>
      <c r="K1613" s="55"/>
      <c r="L1613" s="55"/>
      <c r="M1613" s="67">
        <f t="shared" si="25"/>
        <v>0</v>
      </c>
      <c r="N1613" s="18"/>
    </row>
    <row r="1614" spans="1:14" x14ac:dyDescent="0.2">
      <c r="A1614" s="55"/>
      <c r="E1614" s="55"/>
      <c r="K1614" s="55"/>
      <c r="L1614" s="55"/>
      <c r="M1614" s="67">
        <f t="shared" si="25"/>
        <v>0</v>
      </c>
      <c r="N1614" s="18"/>
    </row>
    <row r="1615" spans="1:14" x14ac:dyDescent="0.2">
      <c r="A1615" s="55"/>
      <c r="E1615" s="55"/>
      <c r="K1615" s="55"/>
      <c r="L1615" s="55"/>
      <c r="M1615" s="67">
        <f t="shared" si="25"/>
        <v>0</v>
      </c>
      <c r="N1615" s="18"/>
    </row>
    <row r="1616" spans="1:14" x14ac:dyDescent="0.2">
      <c r="A1616" s="55"/>
      <c r="E1616" s="55"/>
      <c r="K1616" s="55"/>
      <c r="L1616" s="55"/>
      <c r="M1616" s="67">
        <f t="shared" si="25"/>
        <v>0</v>
      </c>
      <c r="N1616" s="18"/>
    </row>
    <row r="1617" spans="1:14" x14ac:dyDescent="0.2">
      <c r="A1617" s="55"/>
      <c r="E1617" s="55"/>
      <c r="K1617" s="55"/>
      <c r="L1617" s="55"/>
      <c r="M1617" s="67">
        <f t="shared" si="25"/>
        <v>0</v>
      </c>
      <c r="N1617" s="18"/>
    </row>
    <row r="1618" spans="1:14" x14ac:dyDescent="0.2">
      <c r="A1618" s="55"/>
      <c r="E1618" s="55"/>
      <c r="K1618" s="55"/>
      <c r="L1618" s="55"/>
      <c r="M1618" s="67">
        <f t="shared" si="25"/>
        <v>0</v>
      </c>
      <c r="N1618" s="18"/>
    </row>
    <row r="1619" spans="1:14" x14ac:dyDescent="0.2">
      <c r="A1619" s="55"/>
      <c r="E1619" s="55"/>
      <c r="K1619" s="55"/>
      <c r="L1619" s="55"/>
      <c r="M1619" s="67">
        <f t="shared" si="25"/>
        <v>0</v>
      </c>
      <c r="N1619" s="18"/>
    </row>
    <row r="1620" spans="1:14" x14ac:dyDescent="0.2">
      <c r="A1620" s="55"/>
      <c r="E1620" s="55"/>
      <c r="K1620" s="55"/>
      <c r="L1620" s="55"/>
      <c r="M1620" s="67">
        <f t="shared" si="25"/>
        <v>0</v>
      </c>
      <c r="N1620" s="18"/>
    </row>
    <row r="1621" spans="1:14" x14ac:dyDescent="0.2">
      <c r="A1621" s="55"/>
      <c r="E1621" s="55"/>
      <c r="K1621" s="55"/>
      <c r="L1621" s="55"/>
      <c r="M1621" s="67">
        <f t="shared" si="25"/>
        <v>0</v>
      </c>
      <c r="N1621" s="18"/>
    </row>
    <row r="1622" spans="1:14" x14ac:dyDescent="0.2">
      <c r="A1622" s="55"/>
      <c r="E1622" s="55"/>
      <c r="K1622" s="55"/>
      <c r="L1622" s="55"/>
      <c r="M1622" s="67">
        <f t="shared" si="25"/>
        <v>0</v>
      </c>
      <c r="N1622" s="18"/>
    </row>
    <row r="1623" spans="1:14" x14ac:dyDescent="0.2">
      <c r="A1623" s="55"/>
      <c r="E1623" s="55"/>
      <c r="K1623" s="55"/>
      <c r="L1623" s="55"/>
      <c r="M1623" s="67">
        <f t="shared" si="25"/>
        <v>0</v>
      </c>
      <c r="N1623" s="18"/>
    </row>
    <row r="1624" spans="1:14" x14ac:dyDescent="0.2">
      <c r="A1624" s="55"/>
      <c r="E1624" s="55"/>
      <c r="K1624" s="55"/>
      <c r="L1624" s="55"/>
      <c r="M1624" s="67">
        <f t="shared" si="25"/>
        <v>0</v>
      </c>
      <c r="N1624" s="18"/>
    </row>
    <row r="1625" spans="1:14" x14ac:dyDescent="0.2">
      <c r="A1625" s="55"/>
      <c r="E1625" s="55"/>
      <c r="K1625" s="55"/>
      <c r="L1625" s="55"/>
      <c r="M1625" s="67">
        <f t="shared" si="25"/>
        <v>0</v>
      </c>
      <c r="N1625" s="18"/>
    </row>
    <row r="1626" spans="1:14" x14ac:dyDescent="0.2">
      <c r="A1626" s="55"/>
      <c r="E1626" s="55"/>
      <c r="K1626" s="55"/>
      <c r="L1626" s="55"/>
      <c r="M1626" s="67">
        <f t="shared" si="25"/>
        <v>0</v>
      </c>
      <c r="N1626" s="18"/>
    </row>
    <row r="1627" spans="1:14" x14ac:dyDescent="0.2">
      <c r="A1627" s="55"/>
      <c r="E1627" s="55"/>
      <c r="K1627" s="55"/>
      <c r="L1627" s="55"/>
      <c r="M1627" s="67">
        <f t="shared" si="25"/>
        <v>0</v>
      </c>
      <c r="N1627" s="18"/>
    </row>
    <row r="1628" spans="1:14" x14ac:dyDescent="0.2">
      <c r="A1628" s="55"/>
      <c r="E1628" s="55"/>
      <c r="K1628" s="55"/>
      <c r="L1628" s="55"/>
      <c r="M1628" s="67">
        <f t="shared" si="25"/>
        <v>0</v>
      </c>
      <c r="N1628" s="18"/>
    </row>
    <row r="1629" spans="1:14" x14ac:dyDescent="0.2">
      <c r="A1629" s="55"/>
      <c r="E1629" s="55"/>
      <c r="K1629" s="55"/>
      <c r="L1629" s="55"/>
      <c r="M1629" s="67">
        <f t="shared" si="25"/>
        <v>0</v>
      </c>
      <c r="N1629" s="18"/>
    </row>
    <row r="1630" spans="1:14" x14ac:dyDescent="0.2">
      <c r="A1630" s="55"/>
      <c r="E1630" s="55"/>
      <c r="K1630" s="55"/>
      <c r="L1630" s="55"/>
      <c r="M1630" s="67">
        <f t="shared" si="25"/>
        <v>0</v>
      </c>
      <c r="N1630" s="18"/>
    </row>
    <row r="1631" spans="1:14" x14ac:dyDescent="0.2">
      <c r="A1631" s="55"/>
      <c r="E1631" s="55"/>
      <c r="K1631" s="55"/>
      <c r="L1631" s="55"/>
      <c r="M1631" s="67">
        <f t="shared" si="25"/>
        <v>0</v>
      </c>
      <c r="N1631" s="18"/>
    </row>
    <row r="1632" spans="1:14" x14ac:dyDescent="0.2">
      <c r="A1632" s="55"/>
      <c r="E1632" s="55"/>
      <c r="K1632" s="55"/>
      <c r="L1632" s="55"/>
      <c r="M1632" s="67">
        <f t="shared" si="25"/>
        <v>0</v>
      </c>
      <c r="N1632" s="18"/>
    </row>
    <row r="1633" spans="1:14" x14ac:dyDescent="0.2">
      <c r="A1633" s="55"/>
      <c r="E1633" s="55"/>
      <c r="K1633" s="55"/>
      <c r="L1633" s="55"/>
      <c r="M1633" s="67">
        <f t="shared" si="25"/>
        <v>0</v>
      </c>
      <c r="N1633" s="18"/>
    </row>
    <row r="1634" spans="1:14" x14ac:dyDescent="0.2">
      <c r="A1634" s="55"/>
      <c r="E1634" s="55"/>
      <c r="K1634" s="55"/>
      <c r="L1634" s="55"/>
      <c r="M1634" s="67">
        <f t="shared" si="25"/>
        <v>0</v>
      </c>
      <c r="N1634" s="18"/>
    </row>
    <row r="1635" spans="1:14" x14ac:dyDescent="0.2">
      <c r="A1635" s="55"/>
      <c r="E1635" s="55"/>
      <c r="K1635" s="55"/>
      <c r="L1635" s="55"/>
      <c r="M1635" s="67">
        <f t="shared" si="25"/>
        <v>0</v>
      </c>
      <c r="N1635" s="18"/>
    </row>
    <row r="1636" spans="1:14" x14ac:dyDescent="0.2">
      <c r="A1636" s="55"/>
      <c r="E1636" s="55"/>
      <c r="K1636" s="55"/>
      <c r="L1636" s="55"/>
      <c r="M1636" s="67">
        <f t="shared" si="25"/>
        <v>0</v>
      </c>
      <c r="N1636" s="18"/>
    </row>
    <row r="1637" spans="1:14" x14ac:dyDescent="0.2">
      <c r="A1637" s="55"/>
      <c r="E1637" s="55"/>
      <c r="K1637" s="55"/>
      <c r="L1637" s="55"/>
      <c r="M1637" s="67">
        <f t="shared" si="25"/>
        <v>0</v>
      </c>
      <c r="N1637" s="18"/>
    </row>
    <row r="1638" spans="1:14" x14ac:dyDescent="0.2">
      <c r="A1638" s="55"/>
      <c r="E1638" s="55"/>
      <c r="K1638" s="55"/>
      <c r="L1638" s="55"/>
      <c r="M1638" s="67">
        <f t="shared" si="25"/>
        <v>0</v>
      </c>
      <c r="N1638" s="18"/>
    </row>
    <row r="1639" spans="1:14" x14ac:dyDescent="0.2">
      <c r="A1639" s="55"/>
      <c r="E1639" s="55"/>
      <c r="K1639" s="55"/>
      <c r="L1639" s="55"/>
      <c r="M1639" s="67">
        <f t="shared" si="25"/>
        <v>0</v>
      </c>
      <c r="N1639" s="18"/>
    </row>
    <row r="1640" spans="1:14" x14ac:dyDescent="0.2">
      <c r="A1640" s="55"/>
      <c r="E1640" s="55"/>
      <c r="K1640" s="55"/>
      <c r="L1640" s="55"/>
      <c r="M1640" s="67">
        <f t="shared" si="25"/>
        <v>0</v>
      </c>
      <c r="N1640" s="18"/>
    </row>
    <row r="1641" spans="1:14" x14ac:dyDescent="0.2">
      <c r="A1641" s="55"/>
      <c r="E1641" s="55"/>
      <c r="K1641" s="55"/>
      <c r="L1641" s="55"/>
      <c r="M1641" s="67">
        <f t="shared" si="25"/>
        <v>0</v>
      </c>
      <c r="N1641" s="18"/>
    </row>
    <row r="1642" spans="1:14" x14ac:dyDescent="0.2">
      <c r="A1642" s="55"/>
      <c r="E1642" s="55"/>
      <c r="K1642" s="55"/>
      <c r="L1642" s="55"/>
      <c r="M1642" s="67">
        <f t="shared" si="25"/>
        <v>0</v>
      </c>
      <c r="N1642" s="18"/>
    </row>
    <row r="1643" spans="1:14" x14ac:dyDescent="0.2">
      <c r="A1643" s="55"/>
      <c r="E1643" s="55"/>
      <c r="K1643" s="55"/>
      <c r="L1643" s="55"/>
      <c r="M1643" s="67">
        <f t="shared" si="25"/>
        <v>0</v>
      </c>
      <c r="N1643" s="18"/>
    </row>
    <row r="1644" spans="1:14" x14ac:dyDescent="0.2">
      <c r="A1644" s="55"/>
      <c r="E1644" s="55"/>
      <c r="K1644" s="55"/>
      <c r="L1644" s="55"/>
      <c r="M1644" s="67">
        <f t="shared" si="25"/>
        <v>0</v>
      </c>
      <c r="N1644" s="18"/>
    </row>
    <row r="1645" spans="1:14" x14ac:dyDescent="0.2">
      <c r="A1645" s="55"/>
      <c r="E1645" s="55"/>
      <c r="K1645" s="55"/>
      <c r="L1645" s="55"/>
      <c r="M1645" s="67">
        <f t="shared" si="25"/>
        <v>0</v>
      </c>
      <c r="N1645" s="18"/>
    </row>
    <row r="1646" spans="1:14" x14ac:dyDescent="0.2">
      <c r="A1646" s="55"/>
      <c r="E1646" s="55"/>
      <c r="K1646" s="55"/>
      <c r="L1646" s="55"/>
      <c r="M1646" s="67">
        <f t="shared" si="25"/>
        <v>0</v>
      </c>
      <c r="N1646" s="18"/>
    </row>
    <row r="1647" spans="1:14" x14ac:dyDescent="0.2">
      <c r="A1647" s="55"/>
      <c r="E1647" s="55"/>
      <c r="K1647" s="55"/>
      <c r="L1647" s="55"/>
      <c r="M1647" s="67">
        <f t="shared" si="25"/>
        <v>0</v>
      </c>
      <c r="N1647" s="18"/>
    </row>
    <row r="1648" spans="1:14" x14ac:dyDescent="0.2">
      <c r="A1648" s="55"/>
      <c r="E1648" s="55"/>
      <c r="K1648" s="55"/>
      <c r="L1648" s="55"/>
      <c r="M1648" s="67">
        <f t="shared" si="25"/>
        <v>0</v>
      </c>
      <c r="N1648" s="18"/>
    </row>
    <row r="1649" spans="1:14" x14ac:dyDescent="0.2">
      <c r="A1649" s="55"/>
      <c r="E1649" s="55"/>
      <c r="K1649" s="55"/>
      <c r="L1649" s="55"/>
      <c r="M1649" s="67">
        <f t="shared" si="25"/>
        <v>0</v>
      </c>
      <c r="N1649" s="18"/>
    </row>
    <row r="1650" spans="1:14" x14ac:dyDescent="0.2">
      <c r="A1650" s="55"/>
      <c r="E1650" s="55"/>
      <c r="K1650" s="55"/>
      <c r="L1650" s="55"/>
      <c r="M1650" s="67">
        <f t="shared" si="25"/>
        <v>0</v>
      </c>
      <c r="N1650" s="18"/>
    </row>
    <row r="1651" spans="1:14" x14ac:dyDescent="0.2">
      <c r="A1651" s="55"/>
      <c r="E1651" s="55"/>
      <c r="K1651" s="55"/>
      <c r="L1651" s="55"/>
      <c r="M1651" s="67">
        <f t="shared" si="25"/>
        <v>0</v>
      </c>
      <c r="N1651" s="18"/>
    </row>
    <row r="1652" spans="1:14" x14ac:dyDescent="0.2">
      <c r="A1652" s="55"/>
      <c r="E1652" s="55"/>
      <c r="K1652" s="55"/>
      <c r="L1652" s="55"/>
      <c r="M1652" s="67">
        <f t="shared" si="25"/>
        <v>0</v>
      </c>
      <c r="N1652" s="18"/>
    </row>
    <row r="1653" spans="1:14" x14ac:dyDescent="0.2">
      <c r="A1653" s="55"/>
      <c r="E1653" s="55"/>
      <c r="K1653" s="55"/>
      <c r="L1653" s="55"/>
      <c r="M1653" s="67">
        <f t="shared" si="25"/>
        <v>0</v>
      </c>
      <c r="N1653" s="18"/>
    </row>
    <row r="1654" spans="1:14" x14ac:dyDescent="0.2">
      <c r="A1654" s="55"/>
      <c r="E1654" s="55"/>
      <c r="K1654" s="55"/>
      <c r="L1654" s="55"/>
      <c r="M1654" s="67">
        <f t="shared" si="25"/>
        <v>0</v>
      </c>
      <c r="N1654" s="18"/>
    </row>
    <row r="1655" spans="1:14" x14ac:dyDescent="0.2">
      <c r="A1655" s="55"/>
      <c r="E1655" s="55"/>
      <c r="K1655" s="55"/>
      <c r="L1655" s="55"/>
      <c r="M1655" s="67">
        <f t="shared" si="25"/>
        <v>0</v>
      </c>
      <c r="N1655" s="18"/>
    </row>
    <row r="1656" spans="1:14" x14ac:dyDescent="0.2">
      <c r="A1656" s="55"/>
      <c r="E1656" s="55"/>
      <c r="K1656" s="55"/>
      <c r="L1656" s="55"/>
      <c r="M1656" s="67">
        <f t="shared" si="25"/>
        <v>0</v>
      </c>
      <c r="N1656" s="18"/>
    </row>
    <row r="1657" spans="1:14" x14ac:dyDescent="0.2">
      <c r="A1657" s="55"/>
      <c r="E1657" s="55"/>
      <c r="K1657" s="55"/>
      <c r="L1657" s="55"/>
      <c r="M1657" s="67">
        <f t="shared" si="25"/>
        <v>0</v>
      </c>
      <c r="N1657" s="18"/>
    </row>
    <row r="1658" spans="1:14" x14ac:dyDescent="0.2">
      <c r="A1658" s="55"/>
      <c r="E1658" s="55"/>
      <c r="K1658" s="55"/>
      <c r="L1658" s="55"/>
      <c r="M1658" s="67">
        <f t="shared" si="25"/>
        <v>0</v>
      </c>
      <c r="N1658" s="18"/>
    </row>
    <row r="1659" spans="1:14" x14ac:dyDescent="0.2">
      <c r="A1659" s="55"/>
      <c r="E1659" s="55"/>
      <c r="K1659" s="55"/>
      <c r="L1659" s="55"/>
      <c r="M1659" s="67">
        <f t="shared" si="25"/>
        <v>0</v>
      </c>
      <c r="N1659" s="18"/>
    </row>
    <row r="1660" spans="1:14" x14ac:dyDescent="0.2">
      <c r="A1660" s="55"/>
      <c r="E1660" s="55"/>
      <c r="K1660" s="55"/>
      <c r="L1660" s="55"/>
      <c r="M1660" s="67">
        <f t="shared" si="25"/>
        <v>0</v>
      </c>
      <c r="N1660" s="18"/>
    </row>
    <row r="1661" spans="1:14" x14ac:dyDescent="0.2">
      <c r="A1661" s="55"/>
      <c r="E1661" s="55"/>
      <c r="K1661" s="55"/>
      <c r="L1661" s="55"/>
      <c r="M1661" s="67">
        <f t="shared" si="25"/>
        <v>0</v>
      </c>
      <c r="N1661" s="18"/>
    </row>
    <row r="1662" spans="1:14" x14ac:dyDescent="0.2">
      <c r="A1662" s="55"/>
      <c r="E1662" s="55"/>
      <c r="K1662" s="55"/>
      <c r="L1662" s="55"/>
      <c r="M1662" s="67">
        <f t="shared" si="25"/>
        <v>0</v>
      </c>
      <c r="N1662" s="18"/>
    </row>
    <row r="1663" spans="1:14" x14ac:dyDescent="0.2">
      <c r="A1663" s="55"/>
      <c r="E1663" s="55"/>
      <c r="K1663" s="55"/>
      <c r="L1663" s="55"/>
      <c r="M1663" s="67">
        <f t="shared" si="25"/>
        <v>0</v>
      </c>
      <c r="N1663" s="18"/>
    </row>
    <row r="1664" spans="1:14" x14ac:dyDescent="0.2">
      <c r="A1664" s="55"/>
      <c r="E1664" s="55"/>
      <c r="K1664" s="55"/>
      <c r="L1664" s="55"/>
      <c r="M1664" s="67">
        <f t="shared" si="25"/>
        <v>0</v>
      </c>
      <c r="N1664" s="18"/>
    </row>
    <row r="1665" spans="1:14" x14ac:dyDescent="0.2">
      <c r="A1665" s="55"/>
      <c r="E1665" s="55"/>
      <c r="K1665" s="55"/>
      <c r="L1665" s="55"/>
      <c r="M1665" s="67">
        <f t="shared" si="25"/>
        <v>0</v>
      </c>
      <c r="N1665" s="18"/>
    </row>
    <row r="1666" spans="1:14" x14ac:dyDescent="0.2">
      <c r="A1666" s="55"/>
      <c r="E1666" s="55"/>
      <c r="K1666" s="55"/>
      <c r="L1666" s="55"/>
      <c r="M1666" s="67">
        <f t="shared" si="25"/>
        <v>0</v>
      </c>
      <c r="N1666" s="18"/>
    </row>
    <row r="1667" spans="1:14" x14ac:dyDescent="0.2">
      <c r="A1667" s="55"/>
      <c r="E1667" s="55"/>
      <c r="K1667" s="55"/>
      <c r="L1667" s="55"/>
      <c r="M1667" s="67">
        <f t="shared" si="25"/>
        <v>0</v>
      </c>
      <c r="N1667" s="18"/>
    </row>
    <row r="1668" spans="1:14" x14ac:dyDescent="0.2">
      <c r="A1668" s="55"/>
      <c r="E1668" s="55"/>
      <c r="K1668" s="55"/>
      <c r="L1668" s="55"/>
      <c r="M1668" s="67">
        <f t="shared" ref="M1668:M1731" si="26">L1668*I1668</f>
        <v>0</v>
      </c>
      <c r="N1668" s="18"/>
    </row>
    <row r="1669" spans="1:14" x14ac:dyDescent="0.2">
      <c r="A1669" s="55"/>
      <c r="E1669" s="55"/>
      <c r="K1669" s="55"/>
      <c r="L1669" s="55"/>
      <c r="M1669" s="67">
        <f t="shared" si="26"/>
        <v>0</v>
      </c>
      <c r="N1669" s="18"/>
    </row>
    <row r="1670" spans="1:14" x14ac:dyDescent="0.2">
      <c r="A1670" s="55"/>
      <c r="E1670" s="55"/>
      <c r="K1670" s="55"/>
      <c r="L1670" s="55"/>
      <c r="M1670" s="67">
        <f t="shared" si="26"/>
        <v>0</v>
      </c>
      <c r="N1670" s="18"/>
    </row>
    <row r="1671" spans="1:14" x14ac:dyDescent="0.2">
      <c r="A1671" s="55"/>
      <c r="E1671" s="55"/>
      <c r="K1671" s="55"/>
      <c r="L1671" s="55"/>
      <c r="M1671" s="67">
        <f t="shared" si="26"/>
        <v>0</v>
      </c>
      <c r="N1671" s="18"/>
    </row>
    <row r="1672" spans="1:14" x14ac:dyDescent="0.2">
      <c r="A1672" s="55"/>
      <c r="E1672" s="55"/>
      <c r="K1672" s="55"/>
      <c r="L1672" s="55"/>
      <c r="M1672" s="67">
        <f t="shared" si="26"/>
        <v>0</v>
      </c>
      <c r="N1672" s="18"/>
    </row>
    <row r="1673" spans="1:14" x14ac:dyDescent="0.2">
      <c r="A1673" s="55"/>
      <c r="E1673" s="55"/>
      <c r="K1673" s="55"/>
      <c r="L1673" s="55"/>
      <c r="M1673" s="67">
        <f t="shared" si="26"/>
        <v>0</v>
      </c>
      <c r="N1673" s="18"/>
    </row>
    <row r="1674" spans="1:14" x14ac:dyDescent="0.2">
      <c r="A1674" s="55"/>
      <c r="E1674" s="55"/>
      <c r="K1674" s="55"/>
      <c r="L1674" s="55"/>
      <c r="M1674" s="67">
        <f t="shared" si="26"/>
        <v>0</v>
      </c>
      <c r="N1674" s="18"/>
    </row>
    <row r="1675" spans="1:14" x14ac:dyDescent="0.2">
      <c r="A1675" s="55"/>
      <c r="E1675" s="55"/>
      <c r="K1675" s="55"/>
      <c r="L1675" s="55"/>
      <c r="M1675" s="67">
        <f t="shared" si="26"/>
        <v>0</v>
      </c>
      <c r="N1675" s="18"/>
    </row>
    <row r="1676" spans="1:14" x14ac:dyDescent="0.2">
      <c r="A1676" s="55"/>
      <c r="E1676" s="55"/>
      <c r="K1676" s="55"/>
      <c r="L1676" s="55"/>
      <c r="M1676" s="67">
        <f t="shared" si="26"/>
        <v>0</v>
      </c>
      <c r="N1676" s="18"/>
    </row>
    <row r="1677" spans="1:14" x14ac:dyDescent="0.2">
      <c r="A1677" s="55"/>
      <c r="E1677" s="55"/>
      <c r="K1677" s="55"/>
      <c r="L1677" s="55"/>
      <c r="M1677" s="67">
        <f t="shared" si="26"/>
        <v>0</v>
      </c>
      <c r="N1677" s="18"/>
    </row>
    <row r="1678" spans="1:14" x14ac:dyDescent="0.2">
      <c r="A1678" s="55"/>
      <c r="E1678" s="55"/>
      <c r="K1678" s="55"/>
      <c r="L1678" s="55"/>
      <c r="M1678" s="67">
        <f t="shared" si="26"/>
        <v>0</v>
      </c>
      <c r="N1678" s="18"/>
    </row>
    <row r="1679" spans="1:14" x14ac:dyDescent="0.2">
      <c r="A1679" s="55"/>
      <c r="E1679" s="55"/>
      <c r="K1679" s="55"/>
      <c r="L1679" s="55"/>
      <c r="M1679" s="67">
        <f t="shared" si="26"/>
        <v>0</v>
      </c>
      <c r="N1679" s="18"/>
    </row>
    <row r="1680" spans="1:14" x14ac:dyDescent="0.2">
      <c r="A1680" s="55"/>
      <c r="E1680" s="55"/>
      <c r="K1680" s="55"/>
      <c r="L1680" s="55"/>
      <c r="M1680" s="67">
        <f t="shared" si="26"/>
        <v>0</v>
      </c>
      <c r="N1680" s="18"/>
    </row>
    <row r="1681" spans="1:14" x14ac:dyDescent="0.2">
      <c r="A1681" s="55"/>
      <c r="E1681" s="55"/>
      <c r="K1681" s="55"/>
      <c r="L1681" s="55"/>
      <c r="M1681" s="67">
        <f t="shared" si="26"/>
        <v>0</v>
      </c>
      <c r="N1681" s="18"/>
    </row>
    <row r="1682" spans="1:14" x14ac:dyDescent="0.2">
      <c r="A1682" s="55"/>
      <c r="E1682" s="55"/>
      <c r="K1682" s="55"/>
      <c r="L1682" s="55"/>
      <c r="M1682" s="67">
        <f t="shared" si="26"/>
        <v>0</v>
      </c>
      <c r="N1682" s="18"/>
    </row>
    <row r="1683" spans="1:14" x14ac:dyDescent="0.2">
      <c r="A1683" s="55"/>
      <c r="E1683" s="55"/>
      <c r="K1683" s="55"/>
      <c r="L1683" s="55"/>
      <c r="M1683" s="67">
        <f t="shared" si="26"/>
        <v>0</v>
      </c>
      <c r="N1683" s="18"/>
    </row>
    <row r="1684" spans="1:14" x14ac:dyDescent="0.2">
      <c r="A1684" s="55"/>
      <c r="E1684" s="55"/>
      <c r="K1684" s="55"/>
      <c r="L1684" s="55"/>
      <c r="M1684" s="67">
        <f t="shared" si="26"/>
        <v>0</v>
      </c>
      <c r="N1684" s="18"/>
    </row>
    <row r="1685" spans="1:14" x14ac:dyDescent="0.2">
      <c r="A1685" s="55"/>
      <c r="E1685" s="55"/>
      <c r="K1685" s="55"/>
      <c r="L1685" s="55"/>
      <c r="M1685" s="67">
        <f t="shared" si="26"/>
        <v>0</v>
      </c>
      <c r="N1685" s="18"/>
    </row>
    <row r="1686" spans="1:14" x14ac:dyDescent="0.2">
      <c r="A1686" s="55"/>
      <c r="E1686" s="55"/>
      <c r="K1686" s="55"/>
      <c r="L1686" s="55"/>
      <c r="M1686" s="67">
        <f t="shared" si="26"/>
        <v>0</v>
      </c>
      <c r="N1686" s="18"/>
    </row>
    <row r="1687" spans="1:14" x14ac:dyDescent="0.2">
      <c r="A1687" s="55"/>
      <c r="E1687" s="55"/>
      <c r="K1687" s="55"/>
      <c r="L1687" s="55"/>
      <c r="M1687" s="67">
        <f t="shared" si="26"/>
        <v>0</v>
      </c>
      <c r="N1687" s="18"/>
    </row>
    <row r="1688" spans="1:14" x14ac:dyDescent="0.2">
      <c r="A1688" s="55"/>
      <c r="E1688" s="55"/>
      <c r="K1688" s="55"/>
      <c r="L1688" s="55"/>
      <c r="M1688" s="67">
        <f t="shared" si="26"/>
        <v>0</v>
      </c>
      <c r="N1688" s="18"/>
    </row>
    <row r="1689" spans="1:14" x14ac:dyDescent="0.2">
      <c r="A1689" s="55"/>
      <c r="E1689" s="55"/>
      <c r="K1689" s="55"/>
      <c r="L1689" s="55"/>
      <c r="M1689" s="67">
        <f t="shared" si="26"/>
        <v>0</v>
      </c>
      <c r="N1689" s="18"/>
    </row>
    <row r="1690" spans="1:14" x14ac:dyDescent="0.2">
      <c r="A1690" s="55"/>
      <c r="E1690" s="55"/>
      <c r="K1690" s="55"/>
      <c r="L1690" s="55"/>
      <c r="M1690" s="67">
        <f t="shared" si="26"/>
        <v>0</v>
      </c>
      <c r="N1690" s="18"/>
    </row>
    <row r="1691" spans="1:14" x14ac:dyDescent="0.2">
      <c r="A1691" s="55"/>
      <c r="E1691" s="55"/>
      <c r="K1691" s="55"/>
      <c r="L1691" s="55"/>
      <c r="M1691" s="67">
        <f t="shared" si="26"/>
        <v>0</v>
      </c>
      <c r="N1691" s="18"/>
    </row>
    <row r="1692" spans="1:14" x14ac:dyDescent="0.2">
      <c r="A1692" s="55"/>
      <c r="E1692" s="55"/>
      <c r="K1692" s="55"/>
      <c r="L1692" s="55"/>
      <c r="M1692" s="67">
        <f t="shared" si="26"/>
        <v>0</v>
      </c>
      <c r="N1692" s="18"/>
    </row>
    <row r="1693" spans="1:14" x14ac:dyDescent="0.2">
      <c r="A1693" s="55"/>
      <c r="E1693" s="55"/>
      <c r="K1693" s="55"/>
      <c r="L1693" s="55"/>
      <c r="M1693" s="67">
        <f t="shared" si="26"/>
        <v>0</v>
      </c>
      <c r="N1693" s="18"/>
    </row>
    <row r="1694" spans="1:14" x14ac:dyDescent="0.2">
      <c r="A1694" s="55"/>
      <c r="E1694" s="55"/>
      <c r="K1694" s="55"/>
      <c r="L1694" s="55"/>
      <c r="M1694" s="67">
        <f t="shared" si="26"/>
        <v>0</v>
      </c>
      <c r="N1694" s="18"/>
    </row>
    <row r="1695" spans="1:14" x14ac:dyDescent="0.2">
      <c r="A1695" s="55"/>
      <c r="E1695" s="55"/>
      <c r="K1695" s="55"/>
      <c r="L1695" s="55"/>
      <c r="M1695" s="67">
        <f t="shared" si="26"/>
        <v>0</v>
      </c>
      <c r="N1695" s="18"/>
    </row>
    <row r="1696" spans="1:14" x14ac:dyDescent="0.2">
      <c r="A1696" s="55"/>
      <c r="E1696" s="55"/>
      <c r="K1696" s="55"/>
      <c r="L1696" s="55"/>
      <c r="M1696" s="67">
        <f t="shared" si="26"/>
        <v>0</v>
      </c>
      <c r="N1696" s="18"/>
    </row>
    <row r="1697" spans="1:14" x14ac:dyDescent="0.2">
      <c r="A1697" s="55"/>
      <c r="E1697" s="55"/>
      <c r="K1697" s="55"/>
      <c r="L1697" s="55"/>
      <c r="M1697" s="67">
        <f t="shared" si="26"/>
        <v>0</v>
      </c>
      <c r="N1697" s="18"/>
    </row>
    <row r="1698" spans="1:14" x14ac:dyDescent="0.2">
      <c r="A1698" s="55"/>
      <c r="E1698" s="55"/>
      <c r="K1698" s="55"/>
      <c r="L1698" s="55"/>
      <c r="M1698" s="67">
        <f t="shared" si="26"/>
        <v>0</v>
      </c>
      <c r="N1698" s="18"/>
    </row>
    <row r="1699" spans="1:14" x14ac:dyDescent="0.2">
      <c r="A1699" s="55"/>
      <c r="E1699" s="55"/>
      <c r="K1699" s="55"/>
      <c r="L1699" s="55"/>
      <c r="M1699" s="67">
        <f t="shared" si="26"/>
        <v>0</v>
      </c>
      <c r="N1699" s="18"/>
    </row>
    <row r="1700" spans="1:14" x14ac:dyDescent="0.2">
      <c r="A1700" s="55"/>
      <c r="E1700" s="55"/>
      <c r="K1700" s="55"/>
      <c r="L1700" s="55"/>
      <c r="M1700" s="67">
        <f t="shared" si="26"/>
        <v>0</v>
      </c>
      <c r="N1700" s="18"/>
    </row>
    <row r="1701" spans="1:14" x14ac:dyDescent="0.2">
      <c r="A1701" s="55"/>
      <c r="E1701" s="55"/>
      <c r="K1701" s="55"/>
      <c r="L1701" s="55"/>
      <c r="M1701" s="67">
        <f t="shared" si="26"/>
        <v>0</v>
      </c>
      <c r="N1701" s="18"/>
    </row>
    <row r="1702" spans="1:14" x14ac:dyDescent="0.2">
      <c r="A1702" s="55"/>
      <c r="E1702" s="55"/>
      <c r="K1702" s="55"/>
      <c r="L1702" s="55"/>
      <c r="M1702" s="67">
        <f t="shared" si="26"/>
        <v>0</v>
      </c>
      <c r="N1702" s="18"/>
    </row>
    <row r="1703" spans="1:14" x14ac:dyDescent="0.2">
      <c r="A1703" s="55"/>
      <c r="E1703" s="55"/>
      <c r="K1703" s="55"/>
      <c r="L1703" s="55"/>
      <c r="M1703" s="67">
        <f t="shared" si="26"/>
        <v>0</v>
      </c>
      <c r="N1703" s="18"/>
    </row>
    <row r="1704" spans="1:14" x14ac:dyDescent="0.2">
      <c r="A1704" s="55"/>
      <c r="E1704" s="55"/>
      <c r="K1704" s="55"/>
      <c r="L1704" s="55"/>
      <c r="M1704" s="67">
        <f t="shared" si="26"/>
        <v>0</v>
      </c>
      <c r="N1704" s="18"/>
    </row>
    <row r="1705" spans="1:14" x14ac:dyDescent="0.2">
      <c r="A1705" s="55"/>
      <c r="E1705" s="55"/>
      <c r="K1705" s="55"/>
      <c r="L1705" s="55"/>
      <c r="M1705" s="67">
        <f t="shared" si="26"/>
        <v>0</v>
      </c>
      <c r="N1705" s="18"/>
    </row>
    <row r="1706" spans="1:14" x14ac:dyDescent="0.2">
      <c r="A1706" s="55"/>
      <c r="E1706" s="55"/>
      <c r="K1706" s="55"/>
      <c r="L1706" s="55"/>
      <c r="M1706" s="67">
        <f t="shared" si="26"/>
        <v>0</v>
      </c>
      <c r="N1706" s="18"/>
    </row>
    <row r="1707" spans="1:14" x14ac:dyDescent="0.2">
      <c r="A1707" s="55"/>
      <c r="E1707" s="55"/>
      <c r="K1707" s="55"/>
      <c r="L1707" s="55"/>
      <c r="M1707" s="67">
        <f t="shared" si="26"/>
        <v>0</v>
      </c>
      <c r="N1707" s="18"/>
    </row>
    <row r="1708" spans="1:14" x14ac:dyDescent="0.2">
      <c r="A1708" s="55"/>
      <c r="E1708" s="55"/>
      <c r="K1708" s="55"/>
      <c r="L1708" s="55"/>
      <c r="M1708" s="67">
        <f t="shared" si="26"/>
        <v>0</v>
      </c>
      <c r="N1708" s="18"/>
    </row>
    <row r="1709" spans="1:14" x14ac:dyDescent="0.2">
      <c r="A1709" s="55"/>
      <c r="E1709" s="55"/>
      <c r="K1709" s="55"/>
      <c r="L1709" s="55"/>
      <c r="M1709" s="67">
        <f t="shared" si="26"/>
        <v>0</v>
      </c>
      <c r="N1709" s="18"/>
    </row>
    <row r="1710" spans="1:14" x14ac:dyDescent="0.2">
      <c r="A1710" s="55"/>
      <c r="E1710" s="55"/>
      <c r="K1710" s="55"/>
      <c r="L1710" s="55"/>
      <c r="M1710" s="67">
        <f t="shared" si="26"/>
        <v>0</v>
      </c>
      <c r="N1710" s="18"/>
    </row>
    <row r="1711" spans="1:14" x14ac:dyDescent="0.2">
      <c r="A1711" s="55"/>
      <c r="E1711" s="55"/>
      <c r="K1711" s="55"/>
      <c r="L1711" s="55"/>
      <c r="M1711" s="67">
        <f t="shared" si="26"/>
        <v>0</v>
      </c>
      <c r="N1711" s="18"/>
    </row>
    <row r="1712" spans="1:14" x14ac:dyDescent="0.2">
      <c r="A1712" s="55"/>
      <c r="E1712" s="55"/>
      <c r="K1712" s="55"/>
      <c r="L1712" s="55"/>
      <c r="M1712" s="67">
        <f t="shared" si="26"/>
        <v>0</v>
      </c>
      <c r="N1712" s="18"/>
    </row>
    <row r="1713" spans="1:14" x14ac:dyDescent="0.2">
      <c r="A1713" s="55"/>
      <c r="E1713" s="55"/>
      <c r="K1713" s="55"/>
      <c r="L1713" s="55"/>
      <c r="M1713" s="67">
        <f t="shared" si="26"/>
        <v>0</v>
      </c>
      <c r="N1713" s="18"/>
    </row>
    <row r="1714" spans="1:14" x14ac:dyDescent="0.2">
      <c r="A1714" s="55"/>
      <c r="E1714" s="55"/>
      <c r="K1714" s="55"/>
      <c r="L1714" s="55"/>
      <c r="M1714" s="67">
        <f t="shared" si="26"/>
        <v>0</v>
      </c>
      <c r="N1714" s="18"/>
    </row>
    <row r="1715" spans="1:14" x14ac:dyDescent="0.2">
      <c r="A1715" s="55"/>
      <c r="E1715" s="55"/>
      <c r="K1715" s="55"/>
      <c r="L1715" s="55"/>
      <c r="M1715" s="67">
        <f t="shared" si="26"/>
        <v>0</v>
      </c>
      <c r="N1715" s="18"/>
    </row>
    <row r="1716" spans="1:14" x14ac:dyDescent="0.2">
      <c r="A1716" s="55"/>
      <c r="E1716" s="55"/>
      <c r="K1716" s="55"/>
      <c r="L1716" s="55"/>
      <c r="M1716" s="67">
        <f t="shared" si="26"/>
        <v>0</v>
      </c>
      <c r="N1716" s="18"/>
    </row>
    <row r="1717" spans="1:14" x14ac:dyDescent="0.2">
      <c r="A1717" s="55"/>
      <c r="E1717" s="55"/>
      <c r="K1717" s="55"/>
      <c r="L1717" s="55"/>
      <c r="M1717" s="67">
        <f t="shared" si="26"/>
        <v>0</v>
      </c>
      <c r="N1717" s="18"/>
    </row>
    <row r="1718" spans="1:14" x14ac:dyDescent="0.2">
      <c r="A1718" s="55"/>
      <c r="E1718" s="55"/>
      <c r="K1718" s="55"/>
      <c r="L1718" s="55"/>
      <c r="M1718" s="67">
        <f t="shared" si="26"/>
        <v>0</v>
      </c>
      <c r="N1718" s="18"/>
    </row>
    <row r="1719" spans="1:14" x14ac:dyDescent="0.2">
      <c r="A1719" s="55"/>
      <c r="E1719" s="55"/>
      <c r="K1719" s="55"/>
      <c r="L1719" s="55"/>
      <c r="M1719" s="67">
        <f t="shared" si="26"/>
        <v>0</v>
      </c>
      <c r="N1719" s="18"/>
    </row>
    <row r="1720" spans="1:14" x14ac:dyDescent="0.2">
      <c r="A1720" s="55"/>
      <c r="E1720" s="55"/>
      <c r="K1720" s="55"/>
      <c r="L1720" s="55"/>
      <c r="M1720" s="67">
        <f t="shared" si="26"/>
        <v>0</v>
      </c>
      <c r="N1720" s="18"/>
    </row>
    <row r="1721" spans="1:14" x14ac:dyDescent="0.2">
      <c r="A1721" s="55"/>
      <c r="E1721" s="55"/>
      <c r="K1721" s="55"/>
      <c r="L1721" s="55"/>
      <c r="M1721" s="67">
        <f t="shared" si="26"/>
        <v>0</v>
      </c>
      <c r="N1721" s="18"/>
    </row>
    <row r="1722" spans="1:14" x14ac:dyDescent="0.2">
      <c r="A1722" s="55"/>
      <c r="E1722" s="55"/>
      <c r="K1722" s="55"/>
      <c r="L1722" s="55"/>
      <c r="M1722" s="67">
        <f t="shared" si="26"/>
        <v>0</v>
      </c>
      <c r="N1722" s="18"/>
    </row>
    <row r="1723" spans="1:14" x14ac:dyDescent="0.2">
      <c r="A1723" s="55"/>
      <c r="E1723" s="55"/>
      <c r="K1723" s="55"/>
      <c r="L1723" s="55"/>
      <c r="M1723" s="67">
        <f t="shared" si="26"/>
        <v>0</v>
      </c>
      <c r="N1723" s="18"/>
    </row>
    <row r="1724" spans="1:14" x14ac:dyDescent="0.2">
      <c r="A1724" s="55"/>
      <c r="E1724" s="55"/>
      <c r="K1724" s="55"/>
      <c r="L1724" s="55"/>
      <c r="M1724" s="67">
        <f t="shared" si="26"/>
        <v>0</v>
      </c>
      <c r="N1724" s="18"/>
    </row>
    <row r="1725" spans="1:14" x14ac:dyDescent="0.2">
      <c r="A1725" s="55"/>
      <c r="E1725" s="55"/>
      <c r="K1725" s="55"/>
      <c r="L1725" s="55"/>
      <c r="M1725" s="67">
        <f t="shared" si="26"/>
        <v>0</v>
      </c>
      <c r="N1725" s="18"/>
    </row>
    <row r="1726" spans="1:14" x14ac:dyDescent="0.2">
      <c r="A1726" s="55"/>
      <c r="E1726" s="55"/>
      <c r="K1726" s="55"/>
      <c r="L1726" s="55"/>
      <c r="M1726" s="67">
        <f t="shared" si="26"/>
        <v>0</v>
      </c>
      <c r="N1726" s="18"/>
    </row>
    <row r="1727" spans="1:14" x14ac:dyDescent="0.2">
      <c r="A1727" s="55"/>
      <c r="E1727" s="55"/>
      <c r="K1727" s="55"/>
      <c r="L1727" s="55"/>
      <c r="M1727" s="67">
        <f t="shared" si="26"/>
        <v>0</v>
      </c>
      <c r="N1727" s="18"/>
    </row>
    <row r="1728" spans="1:14" x14ac:dyDescent="0.2">
      <c r="A1728" s="55"/>
      <c r="E1728" s="55"/>
      <c r="K1728" s="55"/>
      <c r="L1728" s="55"/>
      <c r="M1728" s="67">
        <f t="shared" si="26"/>
        <v>0</v>
      </c>
      <c r="N1728" s="18"/>
    </row>
    <row r="1729" spans="1:14" x14ac:dyDescent="0.2">
      <c r="A1729" s="55"/>
      <c r="E1729" s="55"/>
      <c r="K1729" s="55"/>
      <c r="L1729" s="55"/>
      <c r="M1729" s="67">
        <f t="shared" si="26"/>
        <v>0</v>
      </c>
      <c r="N1729" s="18"/>
    </row>
    <row r="1730" spans="1:14" x14ac:dyDescent="0.2">
      <c r="A1730" s="55"/>
      <c r="E1730" s="55"/>
      <c r="K1730" s="55"/>
      <c r="L1730" s="55"/>
      <c r="M1730" s="67">
        <f t="shared" si="26"/>
        <v>0</v>
      </c>
      <c r="N1730" s="18"/>
    </row>
    <row r="1731" spans="1:14" x14ac:dyDescent="0.2">
      <c r="A1731" s="55"/>
      <c r="E1731" s="55"/>
      <c r="K1731" s="55"/>
      <c r="L1731" s="55"/>
      <c r="M1731" s="67">
        <f t="shared" si="26"/>
        <v>0</v>
      </c>
      <c r="N1731" s="18"/>
    </row>
    <row r="1732" spans="1:14" x14ac:dyDescent="0.2">
      <c r="A1732" s="55"/>
      <c r="E1732" s="55"/>
      <c r="K1732" s="55"/>
      <c r="L1732" s="55"/>
      <c r="M1732" s="67">
        <f t="shared" ref="M1732:M1795" si="27">L1732*I1732</f>
        <v>0</v>
      </c>
      <c r="N1732" s="18"/>
    </row>
    <row r="1733" spans="1:14" x14ac:dyDescent="0.2">
      <c r="A1733" s="55"/>
      <c r="E1733" s="55"/>
      <c r="K1733" s="55"/>
      <c r="L1733" s="55"/>
      <c r="M1733" s="67">
        <f t="shared" si="27"/>
        <v>0</v>
      </c>
      <c r="N1733" s="18"/>
    </row>
    <row r="1734" spans="1:14" x14ac:dyDescent="0.2">
      <c r="A1734" s="55"/>
      <c r="E1734" s="55"/>
      <c r="K1734" s="55"/>
      <c r="L1734" s="55"/>
      <c r="M1734" s="67">
        <f t="shared" si="27"/>
        <v>0</v>
      </c>
      <c r="N1734" s="18"/>
    </row>
    <row r="1735" spans="1:14" x14ac:dyDescent="0.2">
      <c r="A1735" s="55"/>
      <c r="E1735" s="55"/>
      <c r="K1735" s="55"/>
      <c r="L1735" s="55"/>
      <c r="M1735" s="67">
        <f t="shared" si="27"/>
        <v>0</v>
      </c>
      <c r="N1735" s="18"/>
    </row>
    <row r="1736" spans="1:14" x14ac:dyDescent="0.2">
      <c r="A1736" s="55"/>
      <c r="E1736" s="55"/>
      <c r="K1736" s="55"/>
      <c r="L1736" s="55"/>
      <c r="M1736" s="67">
        <f t="shared" si="27"/>
        <v>0</v>
      </c>
      <c r="N1736" s="18"/>
    </row>
    <row r="1737" spans="1:14" x14ac:dyDescent="0.2">
      <c r="A1737" s="55"/>
      <c r="E1737" s="55"/>
      <c r="K1737" s="55"/>
      <c r="L1737" s="55"/>
      <c r="M1737" s="67">
        <f t="shared" si="27"/>
        <v>0</v>
      </c>
      <c r="N1737" s="18"/>
    </row>
    <row r="1738" spans="1:14" x14ac:dyDescent="0.2">
      <c r="A1738" s="55"/>
      <c r="E1738" s="55"/>
      <c r="K1738" s="55"/>
      <c r="L1738" s="55"/>
      <c r="M1738" s="67">
        <f t="shared" si="27"/>
        <v>0</v>
      </c>
      <c r="N1738" s="18"/>
    </row>
    <row r="1739" spans="1:14" x14ac:dyDescent="0.2">
      <c r="A1739" s="55"/>
      <c r="E1739" s="55"/>
      <c r="K1739" s="55"/>
      <c r="L1739" s="55"/>
      <c r="M1739" s="67">
        <f t="shared" si="27"/>
        <v>0</v>
      </c>
      <c r="N1739" s="18"/>
    </row>
    <row r="1740" spans="1:14" x14ac:dyDescent="0.2">
      <c r="A1740" s="55"/>
      <c r="E1740" s="55"/>
      <c r="K1740" s="55"/>
      <c r="L1740" s="55"/>
      <c r="M1740" s="67">
        <f t="shared" si="27"/>
        <v>0</v>
      </c>
      <c r="N1740" s="18"/>
    </row>
    <row r="1741" spans="1:14" x14ac:dyDescent="0.2">
      <c r="A1741" s="55"/>
      <c r="E1741" s="55"/>
      <c r="K1741" s="55"/>
      <c r="L1741" s="55"/>
      <c r="M1741" s="67">
        <f t="shared" si="27"/>
        <v>0</v>
      </c>
      <c r="N1741" s="18"/>
    </row>
    <row r="1742" spans="1:14" x14ac:dyDescent="0.2">
      <c r="A1742" s="55"/>
      <c r="E1742" s="55"/>
      <c r="K1742" s="55"/>
      <c r="L1742" s="55"/>
      <c r="M1742" s="67">
        <f t="shared" si="27"/>
        <v>0</v>
      </c>
      <c r="N1742" s="18"/>
    </row>
    <row r="1743" spans="1:14" x14ac:dyDescent="0.2">
      <c r="A1743" s="55"/>
      <c r="E1743" s="55"/>
      <c r="K1743" s="55"/>
      <c r="L1743" s="55"/>
      <c r="M1743" s="67">
        <f t="shared" si="27"/>
        <v>0</v>
      </c>
      <c r="N1743" s="18"/>
    </row>
    <row r="1744" spans="1:14" x14ac:dyDescent="0.2">
      <c r="A1744" s="55"/>
      <c r="E1744" s="55"/>
      <c r="K1744" s="55"/>
      <c r="L1744" s="55"/>
      <c r="M1744" s="67">
        <f t="shared" si="27"/>
        <v>0</v>
      </c>
      <c r="N1744" s="18"/>
    </row>
    <row r="1745" spans="1:14" x14ac:dyDescent="0.2">
      <c r="A1745" s="55"/>
      <c r="E1745" s="55"/>
      <c r="K1745" s="55"/>
      <c r="L1745" s="55"/>
      <c r="M1745" s="67">
        <f t="shared" si="27"/>
        <v>0</v>
      </c>
      <c r="N1745" s="18"/>
    </row>
    <row r="1746" spans="1:14" x14ac:dyDescent="0.2">
      <c r="A1746" s="55"/>
      <c r="E1746" s="55"/>
      <c r="K1746" s="55"/>
      <c r="L1746" s="55"/>
      <c r="M1746" s="67">
        <f t="shared" si="27"/>
        <v>0</v>
      </c>
      <c r="N1746" s="18"/>
    </row>
    <row r="1747" spans="1:14" x14ac:dyDescent="0.2">
      <c r="A1747" s="55"/>
      <c r="E1747" s="55"/>
      <c r="K1747" s="55"/>
      <c r="L1747" s="55"/>
      <c r="M1747" s="67">
        <f t="shared" si="27"/>
        <v>0</v>
      </c>
      <c r="N1747" s="18"/>
    </row>
    <row r="1748" spans="1:14" x14ac:dyDescent="0.2">
      <c r="A1748" s="55"/>
      <c r="E1748" s="55"/>
      <c r="K1748" s="55"/>
      <c r="L1748" s="55"/>
      <c r="M1748" s="67">
        <f t="shared" si="27"/>
        <v>0</v>
      </c>
      <c r="N1748" s="18"/>
    </row>
    <row r="1749" spans="1:14" x14ac:dyDescent="0.2">
      <c r="A1749" s="55"/>
      <c r="E1749" s="55"/>
      <c r="K1749" s="55"/>
      <c r="L1749" s="55"/>
      <c r="M1749" s="67">
        <f t="shared" si="27"/>
        <v>0</v>
      </c>
      <c r="N1749" s="18"/>
    </row>
    <row r="1750" spans="1:14" x14ac:dyDescent="0.2">
      <c r="A1750" s="55"/>
      <c r="E1750" s="55"/>
      <c r="K1750" s="55"/>
      <c r="L1750" s="55"/>
      <c r="M1750" s="67">
        <f t="shared" si="27"/>
        <v>0</v>
      </c>
      <c r="N1750" s="18"/>
    </row>
    <row r="1751" spans="1:14" x14ac:dyDescent="0.2">
      <c r="A1751" s="55"/>
      <c r="E1751" s="55"/>
      <c r="K1751" s="55"/>
      <c r="L1751" s="55"/>
      <c r="M1751" s="67">
        <f t="shared" si="27"/>
        <v>0</v>
      </c>
      <c r="N1751" s="18"/>
    </row>
    <row r="1752" spans="1:14" x14ac:dyDescent="0.2">
      <c r="A1752" s="55"/>
      <c r="E1752" s="55"/>
      <c r="K1752" s="55"/>
      <c r="L1752" s="55"/>
      <c r="M1752" s="67">
        <f t="shared" si="27"/>
        <v>0</v>
      </c>
      <c r="N1752" s="18"/>
    </row>
    <row r="1753" spans="1:14" x14ac:dyDescent="0.2">
      <c r="A1753" s="55"/>
      <c r="E1753" s="55"/>
      <c r="K1753" s="55"/>
      <c r="L1753" s="55"/>
      <c r="M1753" s="67">
        <f t="shared" si="27"/>
        <v>0</v>
      </c>
      <c r="N1753" s="18"/>
    </row>
    <row r="1754" spans="1:14" x14ac:dyDescent="0.2">
      <c r="A1754" s="55"/>
      <c r="E1754" s="55"/>
      <c r="K1754" s="55"/>
      <c r="L1754" s="55"/>
      <c r="M1754" s="67">
        <f t="shared" si="27"/>
        <v>0</v>
      </c>
      <c r="N1754" s="18"/>
    </row>
    <row r="1755" spans="1:14" x14ac:dyDescent="0.2">
      <c r="A1755" s="55"/>
      <c r="E1755" s="55"/>
      <c r="K1755" s="55"/>
      <c r="L1755" s="55"/>
      <c r="M1755" s="67">
        <f t="shared" si="27"/>
        <v>0</v>
      </c>
      <c r="N1755" s="18"/>
    </row>
    <row r="1756" spans="1:14" x14ac:dyDescent="0.2">
      <c r="A1756" s="55"/>
      <c r="E1756" s="55"/>
      <c r="K1756" s="55"/>
      <c r="L1756" s="55"/>
      <c r="M1756" s="67">
        <f t="shared" si="27"/>
        <v>0</v>
      </c>
      <c r="N1756" s="18"/>
    </row>
    <row r="1757" spans="1:14" x14ac:dyDescent="0.2">
      <c r="A1757" s="55"/>
      <c r="E1757" s="55"/>
      <c r="K1757" s="55"/>
      <c r="L1757" s="55"/>
      <c r="M1757" s="67">
        <f t="shared" si="27"/>
        <v>0</v>
      </c>
      <c r="N1757" s="18"/>
    </row>
    <row r="1758" spans="1:14" x14ac:dyDescent="0.2">
      <c r="A1758" s="55"/>
      <c r="E1758" s="55"/>
      <c r="K1758" s="55"/>
      <c r="L1758" s="55"/>
      <c r="M1758" s="67">
        <f t="shared" si="27"/>
        <v>0</v>
      </c>
      <c r="N1758" s="18"/>
    </row>
    <row r="1759" spans="1:14" x14ac:dyDescent="0.2">
      <c r="A1759" s="55"/>
      <c r="E1759" s="55"/>
      <c r="K1759" s="55"/>
      <c r="L1759" s="55"/>
      <c r="M1759" s="67">
        <f t="shared" si="27"/>
        <v>0</v>
      </c>
      <c r="N1759" s="18"/>
    </row>
    <row r="1760" spans="1:14" x14ac:dyDescent="0.2">
      <c r="A1760" s="55"/>
      <c r="E1760" s="55"/>
      <c r="K1760" s="55"/>
      <c r="L1760" s="55"/>
      <c r="M1760" s="67">
        <f t="shared" si="27"/>
        <v>0</v>
      </c>
      <c r="N1760" s="18"/>
    </row>
    <row r="1761" spans="1:14" x14ac:dyDescent="0.2">
      <c r="A1761" s="55"/>
      <c r="E1761" s="55"/>
      <c r="K1761" s="55"/>
      <c r="L1761" s="55"/>
      <c r="M1761" s="67">
        <f t="shared" si="27"/>
        <v>0</v>
      </c>
      <c r="N1761" s="18"/>
    </row>
    <row r="1762" spans="1:14" x14ac:dyDescent="0.2">
      <c r="A1762" s="55"/>
      <c r="E1762" s="55"/>
      <c r="K1762" s="55"/>
      <c r="L1762" s="55"/>
      <c r="M1762" s="67">
        <f t="shared" si="27"/>
        <v>0</v>
      </c>
      <c r="N1762" s="18"/>
    </row>
    <row r="1763" spans="1:14" x14ac:dyDescent="0.2">
      <c r="A1763" s="55"/>
      <c r="E1763" s="55"/>
      <c r="K1763" s="55"/>
      <c r="L1763" s="55"/>
      <c r="M1763" s="67">
        <f t="shared" si="27"/>
        <v>0</v>
      </c>
      <c r="N1763" s="18"/>
    </row>
    <row r="1764" spans="1:14" x14ac:dyDescent="0.2">
      <c r="A1764" s="55"/>
      <c r="E1764" s="55"/>
      <c r="K1764" s="55"/>
      <c r="L1764" s="55"/>
      <c r="M1764" s="67">
        <f t="shared" si="27"/>
        <v>0</v>
      </c>
      <c r="N1764" s="18"/>
    </row>
    <row r="1765" spans="1:14" x14ac:dyDescent="0.2">
      <c r="A1765" s="55"/>
      <c r="E1765" s="55"/>
      <c r="K1765" s="55"/>
      <c r="L1765" s="55"/>
      <c r="M1765" s="67">
        <f t="shared" si="27"/>
        <v>0</v>
      </c>
      <c r="N1765" s="18"/>
    </row>
    <row r="1766" spans="1:14" x14ac:dyDescent="0.2">
      <c r="A1766" s="55"/>
      <c r="E1766" s="55"/>
      <c r="K1766" s="55"/>
      <c r="L1766" s="55"/>
      <c r="M1766" s="67">
        <f t="shared" si="27"/>
        <v>0</v>
      </c>
      <c r="N1766" s="18"/>
    </row>
    <row r="1767" spans="1:14" x14ac:dyDescent="0.2">
      <c r="A1767" s="55"/>
      <c r="E1767" s="55"/>
      <c r="K1767" s="55"/>
      <c r="L1767" s="55"/>
      <c r="M1767" s="67">
        <f t="shared" si="27"/>
        <v>0</v>
      </c>
      <c r="N1767" s="18"/>
    </row>
    <row r="1768" spans="1:14" x14ac:dyDescent="0.2">
      <c r="A1768" s="55"/>
      <c r="E1768" s="55"/>
      <c r="K1768" s="55"/>
      <c r="L1768" s="55"/>
      <c r="M1768" s="67">
        <f t="shared" si="27"/>
        <v>0</v>
      </c>
      <c r="N1768" s="18"/>
    </row>
    <row r="1769" spans="1:14" x14ac:dyDescent="0.2">
      <c r="A1769" s="55"/>
      <c r="E1769" s="55"/>
      <c r="K1769" s="55"/>
      <c r="L1769" s="55"/>
      <c r="M1769" s="67">
        <f t="shared" si="27"/>
        <v>0</v>
      </c>
      <c r="N1769" s="18"/>
    </row>
    <row r="1770" spans="1:14" x14ac:dyDescent="0.2">
      <c r="A1770" s="55"/>
      <c r="E1770" s="55"/>
      <c r="K1770" s="55"/>
      <c r="L1770" s="55"/>
      <c r="M1770" s="67">
        <f t="shared" si="27"/>
        <v>0</v>
      </c>
      <c r="N1770" s="18"/>
    </row>
    <row r="1771" spans="1:14" x14ac:dyDescent="0.2">
      <c r="A1771" s="55"/>
      <c r="E1771" s="55"/>
      <c r="K1771" s="55"/>
      <c r="L1771" s="55"/>
      <c r="M1771" s="67">
        <f t="shared" si="27"/>
        <v>0</v>
      </c>
      <c r="N1771" s="18"/>
    </row>
    <row r="1772" spans="1:14" x14ac:dyDescent="0.2">
      <c r="A1772" s="55"/>
      <c r="E1772" s="55"/>
      <c r="K1772" s="55"/>
      <c r="L1772" s="55"/>
      <c r="M1772" s="67">
        <f t="shared" si="27"/>
        <v>0</v>
      </c>
      <c r="N1772" s="18"/>
    </row>
    <row r="1773" spans="1:14" x14ac:dyDescent="0.2">
      <c r="A1773" s="55"/>
      <c r="E1773" s="55"/>
      <c r="K1773" s="55"/>
      <c r="L1773" s="55"/>
      <c r="M1773" s="67">
        <f t="shared" si="27"/>
        <v>0</v>
      </c>
      <c r="N1773" s="18"/>
    </row>
    <row r="1774" spans="1:14" x14ac:dyDescent="0.2">
      <c r="A1774" s="55"/>
      <c r="E1774" s="55"/>
      <c r="K1774" s="55"/>
      <c r="L1774" s="55"/>
      <c r="M1774" s="67">
        <f t="shared" si="27"/>
        <v>0</v>
      </c>
      <c r="N1774" s="18"/>
    </row>
    <row r="1775" spans="1:14" x14ac:dyDescent="0.2">
      <c r="A1775" s="55"/>
      <c r="E1775" s="55"/>
      <c r="K1775" s="55"/>
      <c r="L1775" s="55"/>
      <c r="M1775" s="67">
        <f t="shared" si="27"/>
        <v>0</v>
      </c>
      <c r="N1775" s="18"/>
    </row>
    <row r="1776" spans="1:14" x14ac:dyDescent="0.2">
      <c r="A1776" s="55"/>
      <c r="E1776" s="55"/>
      <c r="K1776" s="55"/>
      <c r="L1776" s="55"/>
      <c r="M1776" s="67">
        <f t="shared" si="27"/>
        <v>0</v>
      </c>
      <c r="N1776" s="18"/>
    </row>
    <row r="1777" spans="1:14" x14ac:dyDescent="0.2">
      <c r="A1777" s="55"/>
      <c r="E1777" s="55"/>
      <c r="K1777" s="55"/>
      <c r="L1777" s="55"/>
      <c r="M1777" s="67">
        <f t="shared" si="27"/>
        <v>0</v>
      </c>
      <c r="N1777" s="18"/>
    </row>
    <row r="1778" spans="1:14" x14ac:dyDescent="0.2">
      <c r="A1778" s="55"/>
      <c r="E1778" s="55"/>
      <c r="K1778" s="55"/>
      <c r="L1778" s="55"/>
      <c r="M1778" s="67">
        <f t="shared" si="27"/>
        <v>0</v>
      </c>
      <c r="N1778" s="18"/>
    </row>
    <row r="1779" spans="1:14" x14ac:dyDescent="0.2">
      <c r="A1779" s="55"/>
      <c r="E1779" s="55"/>
      <c r="K1779" s="55"/>
      <c r="L1779" s="55"/>
      <c r="M1779" s="67">
        <f t="shared" si="27"/>
        <v>0</v>
      </c>
      <c r="N1779" s="18"/>
    </row>
    <row r="1780" spans="1:14" x14ac:dyDescent="0.2">
      <c r="A1780" s="55"/>
      <c r="E1780" s="55"/>
      <c r="K1780" s="55"/>
      <c r="L1780" s="55"/>
      <c r="M1780" s="67">
        <f t="shared" si="27"/>
        <v>0</v>
      </c>
      <c r="N1780" s="18"/>
    </row>
    <row r="1781" spans="1:14" x14ac:dyDescent="0.2">
      <c r="A1781" s="55"/>
      <c r="E1781" s="55"/>
      <c r="K1781" s="55"/>
      <c r="L1781" s="55"/>
      <c r="M1781" s="67">
        <f t="shared" si="27"/>
        <v>0</v>
      </c>
      <c r="N1781" s="18"/>
    </row>
    <row r="1782" spans="1:14" x14ac:dyDescent="0.2">
      <c r="A1782" s="55"/>
      <c r="E1782" s="55"/>
      <c r="K1782" s="55"/>
      <c r="L1782" s="55"/>
      <c r="M1782" s="67">
        <f t="shared" si="27"/>
        <v>0</v>
      </c>
      <c r="N1782" s="18"/>
    </row>
    <row r="1783" spans="1:14" x14ac:dyDescent="0.2">
      <c r="A1783" s="55"/>
      <c r="E1783" s="55"/>
      <c r="K1783" s="55"/>
      <c r="L1783" s="55"/>
      <c r="M1783" s="67">
        <f t="shared" si="27"/>
        <v>0</v>
      </c>
      <c r="N1783" s="18"/>
    </row>
    <row r="1784" spans="1:14" x14ac:dyDescent="0.2">
      <c r="A1784" s="55"/>
      <c r="E1784" s="55"/>
      <c r="K1784" s="55"/>
      <c r="L1784" s="55"/>
      <c r="M1784" s="67">
        <f t="shared" si="27"/>
        <v>0</v>
      </c>
      <c r="N1784" s="18"/>
    </row>
    <row r="1785" spans="1:14" x14ac:dyDescent="0.2">
      <c r="A1785" s="55"/>
      <c r="E1785" s="55"/>
      <c r="K1785" s="55"/>
      <c r="L1785" s="55"/>
      <c r="M1785" s="67">
        <f t="shared" si="27"/>
        <v>0</v>
      </c>
      <c r="N1785" s="18"/>
    </row>
    <row r="1786" spans="1:14" x14ac:dyDescent="0.2">
      <c r="A1786" s="55"/>
      <c r="E1786" s="55"/>
      <c r="K1786" s="55"/>
      <c r="L1786" s="55"/>
      <c r="M1786" s="67">
        <f t="shared" si="27"/>
        <v>0</v>
      </c>
      <c r="N1786" s="18"/>
    </row>
    <row r="1787" spans="1:14" x14ac:dyDescent="0.2">
      <c r="A1787" s="55"/>
      <c r="E1787" s="55"/>
      <c r="K1787" s="55"/>
      <c r="L1787" s="55"/>
      <c r="M1787" s="67">
        <f t="shared" si="27"/>
        <v>0</v>
      </c>
      <c r="N1787" s="18"/>
    </row>
    <row r="1788" spans="1:14" x14ac:dyDescent="0.2">
      <c r="A1788" s="55"/>
      <c r="E1788" s="55"/>
      <c r="K1788" s="55"/>
      <c r="L1788" s="55"/>
      <c r="M1788" s="67">
        <f t="shared" si="27"/>
        <v>0</v>
      </c>
      <c r="N1788" s="18"/>
    </row>
    <row r="1789" spans="1:14" x14ac:dyDescent="0.2">
      <c r="A1789" s="55"/>
      <c r="E1789" s="55"/>
      <c r="K1789" s="55"/>
      <c r="L1789" s="55"/>
      <c r="M1789" s="67">
        <f t="shared" si="27"/>
        <v>0</v>
      </c>
      <c r="N1789" s="18"/>
    </row>
    <row r="1790" spans="1:14" x14ac:dyDescent="0.2">
      <c r="A1790" s="55"/>
      <c r="E1790" s="55"/>
      <c r="K1790" s="55"/>
      <c r="L1790" s="55"/>
      <c r="M1790" s="67">
        <f t="shared" si="27"/>
        <v>0</v>
      </c>
      <c r="N1790" s="18"/>
    </row>
    <row r="1791" spans="1:14" x14ac:dyDescent="0.2">
      <c r="A1791" s="55"/>
      <c r="E1791" s="55"/>
      <c r="K1791" s="55"/>
      <c r="L1791" s="55"/>
      <c r="M1791" s="67">
        <f t="shared" si="27"/>
        <v>0</v>
      </c>
      <c r="N1791" s="18"/>
    </row>
    <row r="1792" spans="1:14" x14ac:dyDescent="0.2">
      <c r="A1792" s="55"/>
      <c r="E1792" s="55"/>
      <c r="K1792" s="55"/>
      <c r="L1792" s="55"/>
      <c r="M1792" s="67">
        <f t="shared" si="27"/>
        <v>0</v>
      </c>
      <c r="N1792" s="18"/>
    </row>
    <row r="1793" spans="1:14" x14ac:dyDescent="0.2">
      <c r="A1793" s="55"/>
      <c r="E1793" s="55"/>
      <c r="K1793" s="55"/>
      <c r="L1793" s="55"/>
      <c r="M1793" s="67">
        <f t="shared" si="27"/>
        <v>0</v>
      </c>
      <c r="N1793" s="18"/>
    </row>
    <row r="1794" spans="1:14" x14ac:dyDescent="0.2">
      <c r="A1794" s="55"/>
      <c r="E1794" s="55"/>
      <c r="K1794" s="55"/>
      <c r="L1794" s="55"/>
      <c r="M1794" s="67">
        <f t="shared" si="27"/>
        <v>0</v>
      </c>
      <c r="N1794" s="18"/>
    </row>
    <row r="1795" spans="1:14" x14ac:dyDescent="0.2">
      <c r="A1795" s="55"/>
      <c r="E1795" s="55"/>
      <c r="K1795" s="55"/>
      <c r="L1795" s="55"/>
      <c r="M1795" s="67">
        <f t="shared" si="27"/>
        <v>0</v>
      </c>
      <c r="N1795" s="18"/>
    </row>
    <row r="1796" spans="1:14" x14ac:dyDescent="0.2">
      <c r="A1796" s="55"/>
      <c r="E1796" s="55"/>
      <c r="K1796" s="55"/>
      <c r="L1796" s="55"/>
      <c r="M1796" s="67">
        <f t="shared" ref="M1796:M1859" si="28">L1796*I1796</f>
        <v>0</v>
      </c>
      <c r="N1796" s="18"/>
    </row>
    <row r="1797" spans="1:14" x14ac:dyDescent="0.2">
      <c r="A1797" s="55"/>
      <c r="E1797" s="55"/>
      <c r="K1797" s="55"/>
      <c r="L1797" s="55"/>
      <c r="M1797" s="67">
        <f t="shared" si="28"/>
        <v>0</v>
      </c>
      <c r="N1797" s="18"/>
    </row>
    <row r="1798" spans="1:14" x14ac:dyDescent="0.2">
      <c r="A1798" s="55"/>
      <c r="E1798" s="55"/>
      <c r="K1798" s="55"/>
      <c r="L1798" s="55"/>
      <c r="M1798" s="67">
        <f t="shared" si="28"/>
        <v>0</v>
      </c>
      <c r="N1798" s="18"/>
    </row>
    <row r="1799" spans="1:14" x14ac:dyDescent="0.2">
      <c r="A1799" s="55"/>
      <c r="E1799" s="55"/>
      <c r="K1799" s="55"/>
      <c r="L1799" s="55"/>
      <c r="M1799" s="67">
        <f t="shared" si="28"/>
        <v>0</v>
      </c>
      <c r="N1799" s="18"/>
    </row>
    <row r="1800" spans="1:14" x14ac:dyDescent="0.2">
      <c r="A1800" s="55"/>
      <c r="E1800" s="55"/>
      <c r="K1800" s="55"/>
      <c r="L1800" s="55"/>
      <c r="M1800" s="67">
        <f t="shared" si="28"/>
        <v>0</v>
      </c>
      <c r="N1800" s="18"/>
    </row>
    <row r="1801" spans="1:14" x14ac:dyDescent="0.2">
      <c r="A1801" s="55"/>
      <c r="E1801" s="55"/>
      <c r="K1801" s="55"/>
      <c r="L1801" s="55"/>
      <c r="M1801" s="67">
        <f t="shared" si="28"/>
        <v>0</v>
      </c>
      <c r="N1801" s="18"/>
    </row>
    <row r="1802" spans="1:14" x14ac:dyDescent="0.2">
      <c r="A1802" s="55"/>
      <c r="E1802" s="55"/>
      <c r="K1802" s="55"/>
      <c r="L1802" s="55"/>
      <c r="M1802" s="67">
        <f t="shared" si="28"/>
        <v>0</v>
      </c>
      <c r="N1802" s="18"/>
    </row>
    <row r="1803" spans="1:14" x14ac:dyDescent="0.2">
      <c r="A1803" s="55"/>
      <c r="E1803" s="55"/>
      <c r="K1803" s="55"/>
      <c r="L1803" s="55"/>
      <c r="M1803" s="67">
        <f t="shared" si="28"/>
        <v>0</v>
      </c>
      <c r="N1803" s="18"/>
    </row>
    <row r="1804" spans="1:14" x14ac:dyDescent="0.2">
      <c r="A1804" s="55"/>
      <c r="E1804" s="55"/>
      <c r="K1804" s="55"/>
      <c r="L1804" s="55"/>
      <c r="M1804" s="67">
        <f t="shared" si="28"/>
        <v>0</v>
      </c>
      <c r="N1804" s="18"/>
    </row>
    <row r="1805" spans="1:14" x14ac:dyDescent="0.2">
      <c r="A1805" s="55"/>
      <c r="E1805" s="55"/>
      <c r="K1805" s="55"/>
      <c r="L1805" s="55"/>
      <c r="M1805" s="67">
        <f t="shared" si="28"/>
        <v>0</v>
      </c>
      <c r="N1805" s="18"/>
    </row>
    <row r="1806" spans="1:14" x14ac:dyDescent="0.2">
      <c r="A1806" s="55"/>
      <c r="E1806" s="55"/>
      <c r="K1806" s="55"/>
      <c r="L1806" s="55"/>
      <c r="M1806" s="67">
        <f t="shared" si="28"/>
        <v>0</v>
      </c>
      <c r="N1806" s="18"/>
    </row>
    <row r="1807" spans="1:14" x14ac:dyDescent="0.2">
      <c r="A1807" s="55"/>
      <c r="E1807" s="55"/>
      <c r="K1807" s="55"/>
      <c r="L1807" s="55"/>
      <c r="M1807" s="67">
        <f t="shared" si="28"/>
        <v>0</v>
      </c>
      <c r="N1807" s="18"/>
    </row>
    <row r="1808" spans="1:14" x14ac:dyDescent="0.2">
      <c r="A1808" s="55"/>
      <c r="E1808" s="55"/>
      <c r="K1808" s="55"/>
      <c r="L1808" s="55"/>
      <c r="M1808" s="67">
        <f t="shared" si="28"/>
        <v>0</v>
      </c>
      <c r="N1808" s="18"/>
    </row>
    <row r="1809" spans="1:14" x14ac:dyDescent="0.2">
      <c r="A1809" s="55"/>
      <c r="E1809" s="55"/>
      <c r="K1809" s="55"/>
      <c r="L1809" s="55"/>
      <c r="M1809" s="67">
        <f t="shared" si="28"/>
        <v>0</v>
      </c>
      <c r="N1809" s="18"/>
    </row>
    <row r="1810" spans="1:14" x14ac:dyDescent="0.2">
      <c r="A1810" s="55"/>
      <c r="E1810" s="55"/>
      <c r="K1810" s="55"/>
      <c r="L1810" s="55"/>
      <c r="M1810" s="67">
        <f t="shared" si="28"/>
        <v>0</v>
      </c>
      <c r="N1810" s="18"/>
    </row>
    <row r="1811" spans="1:14" x14ac:dyDescent="0.2">
      <c r="A1811" s="55"/>
      <c r="E1811" s="55"/>
      <c r="K1811" s="55"/>
      <c r="L1811" s="55"/>
      <c r="M1811" s="67">
        <f t="shared" si="28"/>
        <v>0</v>
      </c>
      <c r="N1811" s="18"/>
    </row>
    <row r="1812" spans="1:14" x14ac:dyDescent="0.2">
      <c r="A1812" s="55"/>
      <c r="E1812" s="55"/>
      <c r="K1812" s="55"/>
      <c r="L1812" s="55"/>
      <c r="M1812" s="67">
        <f t="shared" si="28"/>
        <v>0</v>
      </c>
      <c r="N1812" s="18"/>
    </row>
    <row r="1813" spans="1:14" x14ac:dyDescent="0.2">
      <c r="A1813" s="55"/>
      <c r="E1813" s="55"/>
      <c r="K1813" s="55"/>
      <c r="L1813" s="55"/>
      <c r="M1813" s="67">
        <f t="shared" si="28"/>
        <v>0</v>
      </c>
      <c r="N1813" s="18"/>
    </row>
    <row r="1814" spans="1:14" x14ac:dyDescent="0.2">
      <c r="A1814" s="55"/>
      <c r="E1814" s="55"/>
      <c r="K1814" s="55"/>
      <c r="L1814" s="55"/>
      <c r="M1814" s="67">
        <f t="shared" si="28"/>
        <v>0</v>
      </c>
      <c r="N1814" s="18"/>
    </row>
    <row r="1815" spans="1:14" x14ac:dyDescent="0.2">
      <c r="A1815" s="55"/>
      <c r="E1815" s="55"/>
      <c r="K1815" s="55"/>
      <c r="L1815" s="55"/>
      <c r="M1815" s="67">
        <f t="shared" si="28"/>
        <v>0</v>
      </c>
      <c r="N1815" s="18"/>
    </row>
    <row r="1816" spans="1:14" x14ac:dyDescent="0.2">
      <c r="A1816" s="55"/>
      <c r="E1816" s="55"/>
      <c r="K1816" s="55"/>
      <c r="L1816" s="55"/>
      <c r="M1816" s="67">
        <f t="shared" si="28"/>
        <v>0</v>
      </c>
      <c r="N1816" s="18"/>
    </row>
    <row r="1817" spans="1:14" x14ac:dyDescent="0.2">
      <c r="A1817" s="55"/>
      <c r="E1817" s="55"/>
      <c r="K1817" s="55"/>
      <c r="L1817" s="55"/>
      <c r="M1817" s="67">
        <f t="shared" si="28"/>
        <v>0</v>
      </c>
      <c r="N1817" s="18"/>
    </row>
    <row r="1818" spans="1:14" x14ac:dyDescent="0.2">
      <c r="A1818" s="55"/>
      <c r="E1818" s="55"/>
      <c r="K1818" s="55"/>
      <c r="L1818" s="55"/>
      <c r="M1818" s="67">
        <f t="shared" si="28"/>
        <v>0</v>
      </c>
      <c r="N1818" s="18"/>
    </row>
    <row r="1819" spans="1:14" x14ac:dyDescent="0.2">
      <c r="A1819" s="55"/>
      <c r="E1819" s="55"/>
      <c r="K1819" s="55"/>
      <c r="L1819" s="55"/>
      <c r="M1819" s="67">
        <f t="shared" si="28"/>
        <v>0</v>
      </c>
      <c r="N1819" s="18"/>
    </row>
    <row r="1820" spans="1:14" x14ac:dyDescent="0.2">
      <c r="A1820" s="55"/>
      <c r="E1820" s="55"/>
      <c r="K1820" s="55"/>
      <c r="L1820" s="55"/>
      <c r="M1820" s="67">
        <f t="shared" si="28"/>
        <v>0</v>
      </c>
      <c r="N1820" s="18"/>
    </row>
    <row r="1821" spans="1:14" x14ac:dyDescent="0.2">
      <c r="A1821" s="55"/>
      <c r="E1821" s="55"/>
      <c r="K1821" s="55"/>
      <c r="L1821" s="55"/>
      <c r="M1821" s="67">
        <f t="shared" si="28"/>
        <v>0</v>
      </c>
      <c r="N1821" s="18"/>
    </row>
    <row r="1822" spans="1:14" x14ac:dyDescent="0.2">
      <c r="A1822" s="55"/>
      <c r="E1822" s="55"/>
      <c r="K1822" s="55"/>
      <c r="L1822" s="55"/>
      <c r="M1822" s="67">
        <f t="shared" si="28"/>
        <v>0</v>
      </c>
      <c r="N1822" s="18"/>
    </row>
    <row r="1823" spans="1:14" x14ac:dyDescent="0.2">
      <c r="A1823" s="55"/>
      <c r="E1823" s="55"/>
      <c r="K1823" s="55"/>
      <c r="L1823" s="55"/>
      <c r="M1823" s="67">
        <f t="shared" si="28"/>
        <v>0</v>
      </c>
      <c r="N1823" s="18"/>
    </row>
    <row r="1824" spans="1:14" x14ac:dyDescent="0.2">
      <c r="A1824" s="55"/>
      <c r="E1824" s="55"/>
      <c r="K1824" s="55"/>
      <c r="L1824" s="55"/>
      <c r="M1824" s="67">
        <f t="shared" si="28"/>
        <v>0</v>
      </c>
      <c r="N1824" s="18"/>
    </row>
    <row r="1825" spans="1:14" x14ac:dyDescent="0.2">
      <c r="A1825" s="55"/>
      <c r="E1825" s="55"/>
      <c r="K1825" s="55"/>
      <c r="L1825" s="55"/>
      <c r="M1825" s="67">
        <f t="shared" si="28"/>
        <v>0</v>
      </c>
      <c r="N1825" s="18"/>
    </row>
    <row r="1826" spans="1:14" x14ac:dyDescent="0.2">
      <c r="A1826" s="55"/>
      <c r="E1826" s="55"/>
      <c r="K1826" s="55"/>
      <c r="L1826" s="55"/>
      <c r="M1826" s="67">
        <f t="shared" si="28"/>
        <v>0</v>
      </c>
      <c r="N1826" s="18"/>
    </row>
    <row r="1827" spans="1:14" x14ac:dyDescent="0.2">
      <c r="A1827" s="55"/>
      <c r="E1827" s="55"/>
      <c r="K1827" s="55"/>
      <c r="L1827" s="55"/>
      <c r="M1827" s="67">
        <f t="shared" si="28"/>
        <v>0</v>
      </c>
      <c r="N1827" s="18"/>
    </row>
    <row r="1828" spans="1:14" x14ac:dyDescent="0.2">
      <c r="A1828" s="55"/>
      <c r="E1828" s="55"/>
      <c r="K1828" s="55"/>
      <c r="L1828" s="55"/>
      <c r="M1828" s="67">
        <f t="shared" si="28"/>
        <v>0</v>
      </c>
      <c r="N1828" s="18"/>
    </row>
    <row r="1829" spans="1:14" x14ac:dyDescent="0.2">
      <c r="A1829" s="55"/>
      <c r="E1829" s="55"/>
      <c r="K1829" s="55"/>
      <c r="L1829" s="55"/>
      <c r="M1829" s="67">
        <f t="shared" si="28"/>
        <v>0</v>
      </c>
      <c r="N1829" s="18"/>
    </row>
    <row r="1830" spans="1:14" x14ac:dyDescent="0.2">
      <c r="A1830" s="55"/>
      <c r="E1830" s="55"/>
      <c r="K1830" s="55"/>
      <c r="L1830" s="55"/>
      <c r="M1830" s="67">
        <f t="shared" si="28"/>
        <v>0</v>
      </c>
      <c r="N1830" s="18"/>
    </row>
    <row r="1831" spans="1:14" x14ac:dyDescent="0.2">
      <c r="A1831" s="55"/>
      <c r="E1831" s="55"/>
      <c r="K1831" s="55"/>
      <c r="L1831" s="55"/>
      <c r="M1831" s="67">
        <f t="shared" si="28"/>
        <v>0</v>
      </c>
      <c r="N1831" s="18"/>
    </row>
    <row r="1832" spans="1:14" x14ac:dyDescent="0.2">
      <c r="A1832" s="55"/>
      <c r="E1832" s="55"/>
      <c r="K1832" s="55"/>
      <c r="L1832" s="55"/>
      <c r="M1832" s="67">
        <f t="shared" si="28"/>
        <v>0</v>
      </c>
      <c r="N1832" s="18"/>
    </row>
    <row r="1833" spans="1:14" x14ac:dyDescent="0.2">
      <c r="A1833" s="55"/>
      <c r="E1833" s="55"/>
      <c r="K1833" s="55"/>
      <c r="L1833" s="55"/>
      <c r="M1833" s="67">
        <f t="shared" si="28"/>
        <v>0</v>
      </c>
      <c r="N1833" s="18"/>
    </row>
    <row r="1834" spans="1:14" x14ac:dyDescent="0.2">
      <c r="A1834" s="55"/>
      <c r="E1834" s="55"/>
      <c r="K1834" s="55"/>
      <c r="L1834" s="55"/>
      <c r="M1834" s="67">
        <f t="shared" si="28"/>
        <v>0</v>
      </c>
      <c r="N1834" s="18"/>
    </row>
    <row r="1835" spans="1:14" x14ac:dyDescent="0.2">
      <c r="A1835" s="55"/>
      <c r="E1835" s="55"/>
      <c r="K1835" s="55"/>
      <c r="L1835" s="55"/>
      <c r="M1835" s="67">
        <f t="shared" si="28"/>
        <v>0</v>
      </c>
      <c r="N1835" s="18"/>
    </row>
    <row r="1836" spans="1:14" x14ac:dyDescent="0.2">
      <c r="A1836" s="55"/>
      <c r="E1836" s="55"/>
      <c r="K1836" s="55"/>
      <c r="L1836" s="55"/>
      <c r="M1836" s="67">
        <f t="shared" si="28"/>
        <v>0</v>
      </c>
      <c r="N1836" s="18"/>
    </row>
    <row r="1837" spans="1:14" x14ac:dyDescent="0.2">
      <c r="A1837" s="55"/>
      <c r="E1837" s="55"/>
      <c r="K1837" s="55"/>
      <c r="L1837" s="55"/>
      <c r="M1837" s="67">
        <f t="shared" si="28"/>
        <v>0</v>
      </c>
      <c r="N1837" s="18"/>
    </row>
    <row r="1838" spans="1:14" x14ac:dyDescent="0.2">
      <c r="A1838" s="55"/>
      <c r="E1838" s="55"/>
      <c r="K1838" s="55"/>
      <c r="L1838" s="55"/>
      <c r="M1838" s="67">
        <f t="shared" si="28"/>
        <v>0</v>
      </c>
      <c r="N1838" s="18"/>
    </row>
    <row r="1839" spans="1:14" x14ac:dyDescent="0.2">
      <c r="A1839" s="55"/>
      <c r="E1839" s="55"/>
      <c r="K1839" s="55"/>
      <c r="L1839" s="55"/>
      <c r="M1839" s="67">
        <f t="shared" si="28"/>
        <v>0</v>
      </c>
      <c r="N1839" s="18"/>
    </row>
    <row r="1840" spans="1:14" x14ac:dyDescent="0.2">
      <c r="A1840" s="55"/>
      <c r="E1840" s="55"/>
      <c r="K1840" s="55"/>
      <c r="L1840" s="55"/>
      <c r="M1840" s="67">
        <f t="shared" si="28"/>
        <v>0</v>
      </c>
      <c r="N1840" s="18"/>
    </row>
    <row r="1841" spans="1:14" x14ac:dyDescent="0.2">
      <c r="A1841" s="55"/>
      <c r="E1841" s="55"/>
      <c r="K1841" s="55"/>
      <c r="L1841" s="55"/>
      <c r="M1841" s="67">
        <f t="shared" si="28"/>
        <v>0</v>
      </c>
      <c r="N1841" s="18"/>
    </row>
    <row r="1842" spans="1:14" x14ac:dyDescent="0.2">
      <c r="A1842" s="55"/>
      <c r="E1842" s="55"/>
      <c r="K1842" s="55"/>
      <c r="L1842" s="55"/>
      <c r="M1842" s="67">
        <f t="shared" si="28"/>
        <v>0</v>
      </c>
      <c r="N1842" s="18"/>
    </row>
    <row r="1843" spans="1:14" x14ac:dyDescent="0.2">
      <c r="A1843" s="55"/>
      <c r="E1843" s="55"/>
      <c r="K1843" s="55"/>
      <c r="L1843" s="55"/>
      <c r="M1843" s="67">
        <f t="shared" si="28"/>
        <v>0</v>
      </c>
      <c r="N1843" s="18"/>
    </row>
    <row r="1844" spans="1:14" x14ac:dyDescent="0.2">
      <c r="A1844" s="55"/>
      <c r="E1844" s="55"/>
      <c r="K1844" s="55"/>
      <c r="L1844" s="55"/>
      <c r="M1844" s="67">
        <f t="shared" si="28"/>
        <v>0</v>
      </c>
      <c r="N1844" s="18"/>
    </row>
    <row r="1845" spans="1:14" x14ac:dyDescent="0.2">
      <c r="A1845" s="55"/>
      <c r="E1845" s="55"/>
      <c r="K1845" s="55"/>
      <c r="L1845" s="55"/>
      <c r="M1845" s="67">
        <f t="shared" si="28"/>
        <v>0</v>
      </c>
      <c r="N1845" s="18"/>
    </row>
    <row r="1846" spans="1:14" x14ac:dyDescent="0.2">
      <c r="A1846" s="55"/>
      <c r="E1846" s="55"/>
      <c r="K1846" s="55"/>
      <c r="L1846" s="55"/>
      <c r="M1846" s="67">
        <f t="shared" si="28"/>
        <v>0</v>
      </c>
      <c r="N1846" s="18"/>
    </row>
    <row r="1847" spans="1:14" x14ac:dyDescent="0.2">
      <c r="A1847" s="55"/>
      <c r="E1847" s="55"/>
      <c r="K1847" s="55"/>
      <c r="L1847" s="55"/>
      <c r="M1847" s="67">
        <f t="shared" si="28"/>
        <v>0</v>
      </c>
      <c r="N1847" s="18"/>
    </row>
    <row r="1848" spans="1:14" x14ac:dyDescent="0.2">
      <c r="A1848" s="55"/>
      <c r="E1848" s="55"/>
      <c r="K1848" s="55"/>
      <c r="L1848" s="55"/>
      <c r="M1848" s="67">
        <f t="shared" si="28"/>
        <v>0</v>
      </c>
      <c r="N1848" s="18"/>
    </row>
    <row r="1849" spans="1:14" x14ac:dyDescent="0.2">
      <c r="A1849" s="55"/>
      <c r="E1849" s="55"/>
      <c r="K1849" s="55"/>
      <c r="L1849" s="55"/>
      <c r="M1849" s="67">
        <f t="shared" si="28"/>
        <v>0</v>
      </c>
      <c r="N1849" s="18"/>
    </row>
    <row r="1850" spans="1:14" x14ac:dyDescent="0.2">
      <c r="A1850" s="55"/>
      <c r="E1850" s="55"/>
      <c r="K1850" s="55"/>
      <c r="L1850" s="55"/>
      <c r="M1850" s="67">
        <f t="shared" si="28"/>
        <v>0</v>
      </c>
      <c r="N1850" s="18"/>
    </row>
    <row r="1851" spans="1:14" x14ac:dyDescent="0.2">
      <c r="A1851" s="55"/>
      <c r="E1851" s="55"/>
      <c r="K1851" s="55"/>
      <c r="L1851" s="55"/>
      <c r="M1851" s="67">
        <f t="shared" si="28"/>
        <v>0</v>
      </c>
      <c r="N1851" s="18"/>
    </row>
    <row r="1852" spans="1:14" x14ac:dyDescent="0.2">
      <c r="A1852" s="55"/>
      <c r="E1852" s="55"/>
      <c r="K1852" s="55"/>
      <c r="L1852" s="55"/>
      <c r="M1852" s="67">
        <f t="shared" si="28"/>
        <v>0</v>
      </c>
      <c r="N1852" s="18"/>
    </row>
    <row r="1853" spans="1:14" x14ac:dyDescent="0.2">
      <c r="A1853" s="55"/>
      <c r="E1853" s="55"/>
      <c r="K1853" s="55"/>
      <c r="L1853" s="55"/>
      <c r="M1853" s="67">
        <f t="shared" si="28"/>
        <v>0</v>
      </c>
      <c r="N1853" s="18"/>
    </row>
    <row r="1854" spans="1:14" x14ac:dyDescent="0.2">
      <c r="A1854" s="55"/>
      <c r="E1854" s="55"/>
      <c r="K1854" s="55"/>
      <c r="L1854" s="55"/>
      <c r="M1854" s="67">
        <f t="shared" si="28"/>
        <v>0</v>
      </c>
      <c r="N1854" s="18"/>
    </row>
    <row r="1855" spans="1:14" x14ac:dyDescent="0.2">
      <c r="A1855" s="55"/>
      <c r="E1855" s="55"/>
      <c r="K1855" s="55"/>
      <c r="L1855" s="55"/>
      <c r="M1855" s="67">
        <f t="shared" si="28"/>
        <v>0</v>
      </c>
      <c r="N1855" s="18"/>
    </row>
    <row r="1856" spans="1:14" x14ac:dyDescent="0.2">
      <c r="A1856" s="55"/>
      <c r="E1856" s="55"/>
      <c r="K1856" s="55"/>
      <c r="L1856" s="55"/>
      <c r="M1856" s="67">
        <f t="shared" si="28"/>
        <v>0</v>
      </c>
      <c r="N1856" s="18"/>
    </row>
    <row r="1857" spans="1:14" x14ac:dyDescent="0.2">
      <c r="A1857" s="55"/>
      <c r="E1857" s="55"/>
      <c r="K1857" s="55"/>
      <c r="L1857" s="55"/>
      <c r="M1857" s="67">
        <f t="shared" si="28"/>
        <v>0</v>
      </c>
      <c r="N1857" s="18"/>
    </row>
    <row r="1858" spans="1:14" x14ac:dyDescent="0.2">
      <c r="A1858" s="55"/>
      <c r="E1858" s="55"/>
      <c r="K1858" s="55"/>
      <c r="L1858" s="55"/>
      <c r="M1858" s="67">
        <f t="shared" si="28"/>
        <v>0</v>
      </c>
      <c r="N1858" s="18"/>
    </row>
    <row r="1859" spans="1:14" x14ac:dyDescent="0.2">
      <c r="A1859" s="55"/>
      <c r="E1859" s="55"/>
      <c r="K1859" s="55"/>
      <c r="L1859" s="55"/>
      <c r="M1859" s="67">
        <f t="shared" si="28"/>
        <v>0</v>
      </c>
      <c r="N1859" s="18"/>
    </row>
    <row r="1860" spans="1:14" x14ac:dyDescent="0.2">
      <c r="A1860" s="55"/>
      <c r="E1860" s="55"/>
      <c r="K1860" s="55"/>
      <c r="L1860" s="55"/>
      <c r="M1860" s="67">
        <f t="shared" ref="M1860:M1923" si="29">L1860*I1860</f>
        <v>0</v>
      </c>
      <c r="N1860" s="18"/>
    </row>
    <row r="1861" spans="1:14" x14ac:dyDescent="0.2">
      <c r="A1861" s="55"/>
      <c r="E1861" s="55"/>
      <c r="K1861" s="55"/>
      <c r="L1861" s="55"/>
      <c r="M1861" s="67">
        <f t="shared" si="29"/>
        <v>0</v>
      </c>
      <c r="N1861" s="18"/>
    </row>
    <row r="1862" spans="1:14" x14ac:dyDescent="0.2">
      <c r="A1862" s="55"/>
      <c r="E1862" s="55"/>
      <c r="K1862" s="55"/>
      <c r="L1862" s="55"/>
      <c r="M1862" s="67">
        <f t="shared" si="29"/>
        <v>0</v>
      </c>
      <c r="N1862" s="18"/>
    </row>
    <row r="1863" spans="1:14" x14ac:dyDescent="0.2">
      <c r="A1863" s="55"/>
      <c r="E1863" s="55"/>
      <c r="K1863" s="55"/>
      <c r="L1863" s="55"/>
      <c r="M1863" s="67">
        <f t="shared" si="29"/>
        <v>0</v>
      </c>
      <c r="N1863" s="18"/>
    </row>
    <row r="1864" spans="1:14" x14ac:dyDescent="0.2">
      <c r="A1864" s="55"/>
      <c r="E1864" s="55"/>
      <c r="K1864" s="55"/>
      <c r="L1864" s="55"/>
      <c r="M1864" s="67">
        <f t="shared" si="29"/>
        <v>0</v>
      </c>
      <c r="N1864" s="18"/>
    </row>
    <row r="1865" spans="1:14" x14ac:dyDescent="0.2">
      <c r="A1865" s="55"/>
      <c r="E1865" s="55"/>
      <c r="K1865" s="55"/>
      <c r="L1865" s="55"/>
      <c r="M1865" s="67">
        <f t="shared" si="29"/>
        <v>0</v>
      </c>
      <c r="N1865" s="18"/>
    </row>
    <row r="1866" spans="1:14" x14ac:dyDescent="0.2">
      <c r="A1866" s="55"/>
      <c r="E1866" s="55"/>
      <c r="K1866" s="55"/>
      <c r="L1866" s="55"/>
      <c r="M1866" s="67">
        <f t="shared" si="29"/>
        <v>0</v>
      </c>
      <c r="N1866" s="18"/>
    </row>
    <row r="1867" spans="1:14" x14ac:dyDescent="0.2">
      <c r="A1867" s="55"/>
      <c r="E1867" s="55"/>
      <c r="K1867" s="55"/>
      <c r="L1867" s="55"/>
      <c r="M1867" s="67">
        <f t="shared" si="29"/>
        <v>0</v>
      </c>
      <c r="N1867" s="18"/>
    </row>
    <row r="1868" spans="1:14" x14ac:dyDescent="0.2">
      <c r="A1868" s="55"/>
      <c r="E1868" s="55"/>
      <c r="K1868" s="55"/>
      <c r="L1868" s="55"/>
      <c r="M1868" s="67">
        <f t="shared" si="29"/>
        <v>0</v>
      </c>
      <c r="N1868" s="18"/>
    </row>
    <row r="1869" spans="1:14" x14ac:dyDescent="0.2">
      <c r="A1869" s="55"/>
      <c r="E1869" s="55"/>
      <c r="K1869" s="55"/>
      <c r="L1869" s="55"/>
      <c r="M1869" s="67">
        <f t="shared" si="29"/>
        <v>0</v>
      </c>
      <c r="N1869" s="18"/>
    </row>
    <row r="1870" spans="1:14" x14ac:dyDescent="0.2">
      <c r="A1870" s="55"/>
      <c r="E1870" s="55"/>
      <c r="K1870" s="55"/>
      <c r="L1870" s="55"/>
      <c r="M1870" s="67">
        <f t="shared" si="29"/>
        <v>0</v>
      </c>
      <c r="N1870" s="18"/>
    </row>
    <row r="1871" spans="1:14" x14ac:dyDescent="0.2">
      <c r="A1871" s="55"/>
      <c r="E1871" s="55"/>
      <c r="K1871" s="55"/>
      <c r="L1871" s="55"/>
      <c r="M1871" s="67">
        <f t="shared" si="29"/>
        <v>0</v>
      </c>
      <c r="N1871" s="18"/>
    </row>
    <row r="1872" spans="1:14" x14ac:dyDescent="0.2">
      <c r="A1872" s="55"/>
      <c r="E1872" s="55"/>
      <c r="K1872" s="55"/>
      <c r="L1872" s="55"/>
      <c r="M1872" s="67">
        <f t="shared" si="29"/>
        <v>0</v>
      </c>
      <c r="N1872" s="18"/>
    </row>
    <row r="1873" spans="1:14" x14ac:dyDescent="0.2">
      <c r="A1873" s="55"/>
      <c r="E1873" s="55"/>
      <c r="K1873" s="55"/>
      <c r="L1873" s="55"/>
      <c r="M1873" s="67">
        <f t="shared" si="29"/>
        <v>0</v>
      </c>
      <c r="N1873" s="18"/>
    </row>
    <row r="1874" spans="1:14" x14ac:dyDescent="0.2">
      <c r="A1874" s="55"/>
      <c r="E1874" s="55"/>
      <c r="K1874" s="55"/>
      <c r="L1874" s="55"/>
      <c r="M1874" s="67">
        <f t="shared" si="29"/>
        <v>0</v>
      </c>
      <c r="N1874" s="18"/>
    </row>
    <row r="1875" spans="1:14" x14ac:dyDescent="0.2">
      <c r="A1875" s="55"/>
      <c r="E1875" s="55"/>
      <c r="K1875" s="55"/>
      <c r="L1875" s="55"/>
      <c r="M1875" s="67">
        <f t="shared" si="29"/>
        <v>0</v>
      </c>
      <c r="N1875" s="18"/>
    </row>
    <row r="1876" spans="1:14" x14ac:dyDescent="0.2">
      <c r="A1876" s="55"/>
      <c r="E1876" s="55"/>
      <c r="K1876" s="55"/>
      <c r="L1876" s="55"/>
      <c r="M1876" s="67">
        <f t="shared" si="29"/>
        <v>0</v>
      </c>
      <c r="N1876" s="18"/>
    </row>
    <row r="1877" spans="1:14" x14ac:dyDescent="0.2">
      <c r="A1877" s="55"/>
      <c r="E1877" s="55"/>
      <c r="K1877" s="55"/>
      <c r="L1877" s="55"/>
      <c r="M1877" s="67">
        <f t="shared" si="29"/>
        <v>0</v>
      </c>
      <c r="N1877" s="18"/>
    </row>
    <row r="1878" spans="1:14" x14ac:dyDescent="0.2">
      <c r="A1878" s="55"/>
      <c r="E1878" s="55"/>
      <c r="K1878" s="55"/>
      <c r="L1878" s="55"/>
      <c r="M1878" s="67">
        <f t="shared" si="29"/>
        <v>0</v>
      </c>
      <c r="N1878" s="18"/>
    </row>
    <row r="1879" spans="1:14" x14ac:dyDescent="0.2">
      <c r="A1879" s="55"/>
      <c r="E1879" s="55"/>
      <c r="K1879" s="55"/>
      <c r="L1879" s="55"/>
      <c r="M1879" s="67">
        <f t="shared" si="29"/>
        <v>0</v>
      </c>
      <c r="N1879" s="18"/>
    </row>
    <row r="1880" spans="1:14" x14ac:dyDescent="0.2">
      <c r="A1880" s="55"/>
      <c r="E1880" s="55"/>
      <c r="K1880" s="55"/>
      <c r="L1880" s="55"/>
      <c r="M1880" s="67">
        <f t="shared" si="29"/>
        <v>0</v>
      </c>
      <c r="N1880" s="18"/>
    </row>
    <row r="1881" spans="1:14" x14ac:dyDescent="0.2">
      <c r="A1881" s="55"/>
      <c r="E1881" s="55"/>
      <c r="K1881" s="55"/>
      <c r="L1881" s="55"/>
      <c r="M1881" s="67">
        <f t="shared" si="29"/>
        <v>0</v>
      </c>
      <c r="N1881" s="18"/>
    </row>
    <row r="1882" spans="1:14" x14ac:dyDescent="0.2">
      <c r="A1882" s="55"/>
      <c r="E1882" s="55"/>
      <c r="K1882" s="55"/>
      <c r="L1882" s="55"/>
      <c r="M1882" s="67">
        <f t="shared" si="29"/>
        <v>0</v>
      </c>
      <c r="N1882" s="18"/>
    </row>
    <row r="1883" spans="1:14" x14ac:dyDescent="0.2">
      <c r="A1883" s="55"/>
      <c r="E1883" s="55"/>
      <c r="K1883" s="55"/>
      <c r="L1883" s="55"/>
      <c r="M1883" s="67">
        <f t="shared" si="29"/>
        <v>0</v>
      </c>
      <c r="N1883" s="18"/>
    </row>
    <row r="1884" spans="1:14" x14ac:dyDescent="0.2">
      <c r="A1884" s="55"/>
      <c r="E1884" s="55"/>
      <c r="K1884" s="55"/>
      <c r="L1884" s="55"/>
      <c r="M1884" s="67">
        <f t="shared" si="29"/>
        <v>0</v>
      </c>
      <c r="N1884" s="18"/>
    </row>
    <row r="1885" spans="1:14" x14ac:dyDescent="0.2">
      <c r="A1885" s="55"/>
      <c r="E1885" s="55"/>
      <c r="K1885" s="55"/>
      <c r="L1885" s="55"/>
      <c r="M1885" s="67">
        <f t="shared" si="29"/>
        <v>0</v>
      </c>
      <c r="N1885" s="18"/>
    </row>
    <row r="1886" spans="1:14" x14ac:dyDescent="0.2">
      <c r="A1886" s="55"/>
      <c r="E1886" s="55"/>
      <c r="K1886" s="55"/>
      <c r="L1886" s="55"/>
      <c r="M1886" s="67">
        <f t="shared" si="29"/>
        <v>0</v>
      </c>
      <c r="N1886" s="18"/>
    </row>
    <row r="1887" spans="1:14" x14ac:dyDescent="0.2">
      <c r="A1887" s="55"/>
      <c r="E1887" s="55"/>
      <c r="K1887" s="55"/>
      <c r="L1887" s="55"/>
      <c r="M1887" s="67">
        <f t="shared" si="29"/>
        <v>0</v>
      </c>
      <c r="N1887" s="18"/>
    </row>
    <row r="1888" spans="1:14" x14ac:dyDescent="0.2">
      <c r="A1888" s="55"/>
      <c r="E1888" s="55"/>
      <c r="K1888" s="55"/>
      <c r="L1888" s="55"/>
      <c r="M1888" s="67">
        <f t="shared" si="29"/>
        <v>0</v>
      </c>
      <c r="N1888" s="18"/>
    </row>
    <row r="1889" spans="1:14" x14ac:dyDescent="0.2">
      <c r="A1889" s="55"/>
      <c r="E1889" s="55"/>
      <c r="K1889" s="55"/>
      <c r="L1889" s="55"/>
      <c r="M1889" s="67">
        <f t="shared" si="29"/>
        <v>0</v>
      </c>
      <c r="N1889" s="18"/>
    </row>
    <row r="1890" spans="1:14" x14ac:dyDescent="0.2">
      <c r="A1890" s="55"/>
      <c r="E1890" s="55"/>
      <c r="K1890" s="55"/>
      <c r="L1890" s="55"/>
      <c r="M1890" s="67">
        <f t="shared" si="29"/>
        <v>0</v>
      </c>
      <c r="N1890" s="18"/>
    </row>
    <row r="1891" spans="1:14" x14ac:dyDescent="0.2">
      <c r="A1891" s="55"/>
      <c r="E1891" s="55"/>
      <c r="K1891" s="55"/>
      <c r="L1891" s="55"/>
      <c r="M1891" s="67">
        <f t="shared" si="29"/>
        <v>0</v>
      </c>
      <c r="N1891" s="18"/>
    </row>
    <row r="1892" spans="1:14" x14ac:dyDescent="0.2">
      <c r="A1892" s="55"/>
      <c r="E1892" s="55"/>
      <c r="K1892" s="55"/>
      <c r="L1892" s="55"/>
      <c r="M1892" s="67">
        <f t="shared" si="29"/>
        <v>0</v>
      </c>
      <c r="N1892" s="18"/>
    </row>
    <row r="1893" spans="1:14" x14ac:dyDescent="0.2">
      <c r="A1893" s="55"/>
      <c r="E1893" s="55"/>
      <c r="K1893" s="55"/>
      <c r="L1893" s="55"/>
      <c r="M1893" s="67">
        <f t="shared" si="29"/>
        <v>0</v>
      </c>
      <c r="N1893" s="18"/>
    </row>
    <row r="1894" spans="1:14" x14ac:dyDescent="0.2">
      <c r="A1894" s="55"/>
      <c r="E1894" s="55"/>
      <c r="K1894" s="55"/>
      <c r="L1894" s="55"/>
      <c r="M1894" s="67">
        <f t="shared" si="29"/>
        <v>0</v>
      </c>
      <c r="N1894" s="18"/>
    </row>
    <row r="1895" spans="1:14" x14ac:dyDescent="0.2">
      <c r="A1895" s="55"/>
      <c r="E1895" s="55"/>
      <c r="K1895" s="55"/>
      <c r="L1895" s="55"/>
      <c r="M1895" s="67">
        <f t="shared" si="29"/>
        <v>0</v>
      </c>
      <c r="N1895" s="18"/>
    </row>
    <row r="1896" spans="1:14" x14ac:dyDescent="0.2">
      <c r="A1896" s="55"/>
      <c r="E1896" s="55"/>
      <c r="K1896" s="55"/>
      <c r="L1896" s="55"/>
      <c r="M1896" s="67">
        <f t="shared" si="29"/>
        <v>0</v>
      </c>
      <c r="N1896" s="18"/>
    </row>
    <row r="1897" spans="1:14" x14ac:dyDescent="0.2">
      <c r="A1897" s="55"/>
      <c r="E1897" s="55"/>
      <c r="K1897" s="55"/>
      <c r="L1897" s="55"/>
      <c r="M1897" s="67">
        <f t="shared" si="29"/>
        <v>0</v>
      </c>
      <c r="N1897" s="18"/>
    </row>
    <row r="1898" spans="1:14" x14ac:dyDescent="0.2">
      <c r="A1898" s="55"/>
      <c r="E1898" s="55"/>
      <c r="K1898" s="55"/>
      <c r="L1898" s="55"/>
      <c r="M1898" s="67">
        <f t="shared" si="29"/>
        <v>0</v>
      </c>
      <c r="N1898" s="18"/>
    </row>
    <row r="1899" spans="1:14" x14ac:dyDescent="0.2">
      <c r="A1899" s="55"/>
      <c r="E1899" s="55"/>
      <c r="K1899" s="55"/>
      <c r="L1899" s="55"/>
      <c r="M1899" s="67">
        <f t="shared" si="29"/>
        <v>0</v>
      </c>
      <c r="N1899" s="18"/>
    </row>
    <row r="1900" spans="1:14" x14ac:dyDescent="0.2">
      <c r="A1900" s="55"/>
      <c r="E1900" s="55"/>
      <c r="K1900" s="55"/>
      <c r="L1900" s="55"/>
      <c r="M1900" s="67">
        <f t="shared" si="29"/>
        <v>0</v>
      </c>
      <c r="N1900" s="18"/>
    </row>
    <row r="1901" spans="1:14" x14ac:dyDescent="0.2">
      <c r="A1901" s="55"/>
      <c r="E1901" s="55"/>
      <c r="K1901" s="55"/>
      <c r="L1901" s="55"/>
      <c r="M1901" s="67">
        <f t="shared" si="29"/>
        <v>0</v>
      </c>
      <c r="N1901" s="18"/>
    </row>
    <row r="1902" spans="1:14" x14ac:dyDescent="0.2">
      <c r="A1902" s="55"/>
      <c r="E1902" s="55"/>
      <c r="K1902" s="55"/>
      <c r="L1902" s="55"/>
      <c r="M1902" s="67">
        <f t="shared" si="29"/>
        <v>0</v>
      </c>
      <c r="N1902" s="18"/>
    </row>
    <row r="1903" spans="1:14" x14ac:dyDescent="0.2">
      <c r="A1903" s="55"/>
      <c r="E1903" s="55"/>
      <c r="K1903" s="55"/>
      <c r="L1903" s="55"/>
      <c r="M1903" s="67">
        <f t="shared" si="29"/>
        <v>0</v>
      </c>
      <c r="N1903" s="18"/>
    </row>
    <row r="1904" spans="1:14" x14ac:dyDescent="0.2">
      <c r="A1904" s="55"/>
      <c r="E1904" s="55"/>
      <c r="K1904" s="55"/>
      <c r="L1904" s="55"/>
      <c r="M1904" s="67">
        <f t="shared" si="29"/>
        <v>0</v>
      </c>
      <c r="N1904" s="18"/>
    </row>
    <row r="1905" spans="1:14" x14ac:dyDescent="0.2">
      <c r="A1905" s="55"/>
      <c r="E1905" s="55"/>
      <c r="K1905" s="55"/>
      <c r="L1905" s="55"/>
      <c r="M1905" s="67">
        <f t="shared" si="29"/>
        <v>0</v>
      </c>
      <c r="N1905" s="18"/>
    </row>
    <row r="1906" spans="1:14" x14ac:dyDescent="0.2">
      <c r="A1906" s="55"/>
      <c r="E1906" s="55"/>
      <c r="K1906" s="55"/>
      <c r="L1906" s="55"/>
      <c r="M1906" s="67">
        <f t="shared" si="29"/>
        <v>0</v>
      </c>
      <c r="N1906" s="18"/>
    </row>
    <row r="1907" spans="1:14" x14ac:dyDescent="0.2">
      <c r="A1907" s="55"/>
      <c r="E1907" s="55"/>
      <c r="K1907" s="55"/>
      <c r="L1907" s="55"/>
      <c r="M1907" s="67">
        <f t="shared" si="29"/>
        <v>0</v>
      </c>
      <c r="N1907" s="18"/>
    </row>
    <row r="1908" spans="1:14" x14ac:dyDescent="0.2">
      <c r="A1908" s="55"/>
      <c r="E1908" s="55"/>
      <c r="K1908" s="55"/>
      <c r="L1908" s="55"/>
      <c r="M1908" s="67">
        <f t="shared" si="29"/>
        <v>0</v>
      </c>
      <c r="N1908" s="18"/>
    </row>
    <row r="1909" spans="1:14" x14ac:dyDescent="0.2">
      <c r="A1909" s="55"/>
      <c r="E1909" s="55"/>
      <c r="K1909" s="55"/>
      <c r="L1909" s="55"/>
      <c r="M1909" s="67">
        <f t="shared" si="29"/>
        <v>0</v>
      </c>
      <c r="N1909" s="18"/>
    </row>
    <row r="1910" spans="1:14" x14ac:dyDescent="0.2">
      <c r="A1910" s="55"/>
      <c r="E1910" s="55"/>
      <c r="K1910" s="55"/>
      <c r="L1910" s="55"/>
      <c r="M1910" s="67">
        <f t="shared" si="29"/>
        <v>0</v>
      </c>
      <c r="N1910" s="18"/>
    </row>
    <row r="1911" spans="1:14" x14ac:dyDescent="0.2">
      <c r="A1911" s="55"/>
      <c r="E1911" s="55"/>
      <c r="K1911" s="55"/>
      <c r="L1911" s="55"/>
      <c r="M1911" s="67">
        <f t="shared" si="29"/>
        <v>0</v>
      </c>
      <c r="N1911" s="18"/>
    </row>
    <row r="1912" spans="1:14" x14ac:dyDescent="0.2">
      <c r="A1912" s="55"/>
      <c r="E1912" s="55"/>
      <c r="K1912" s="55"/>
      <c r="L1912" s="55"/>
      <c r="M1912" s="67">
        <f t="shared" si="29"/>
        <v>0</v>
      </c>
      <c r="N1912" s="18"/>
    </row>
    <row r="1913" spans="1:14" x14ac:dyDescent="0.2">
      <c r="A1913" s="55"/>
      <c r="E1913" s="55"/>
      <c r="K1913" s="55"/>
      <c r="L1913" s="55"/>
      <c r="M1913" s="67">
        <f t="shared" si="29"/>
        <v>0</v>
      </c>
      <c r="N1913" s="18"/>
    </row>
    <row r="1914" spans="1:14" x14ac:dyDescent="0.2">
      <c r="A1914" s="55"/>
      <c r="E1914" s="55"/>
      <c r="K1914" s="55"/>
      <c r="L1914" s="55"/>
      <c r="M1914" s="67">
        <f t="shared" si="29"/>
        <v>0</v>
      </c>
      <c r="N1914" s="18"/>
    </row>
    <row r="1915" spans="1:14" x14ac:dyDescent="0.2">
      <c r="A1915" s="55"/>
      <c r="E1915" s="55"/>
      <c r="K1915" s="55"/>
      <c r="L1915" s="55"/>
      <c r="M1915" s="67">
        <f t="shared" si="29"/>
        <v>0</v>
      </c>
      <c r="N1915" s="18"/>
    </row>
    <row r="1916" spans="1:14" x14ac:dyDescent="0.2">
      <c r="A1916" s="55"/>
      <c r="E1916" s="55"/>
      <c r="K1916" s="55"/>
      <c r="L1916" s="55"/>
      <c r="M1916" s="67">
        <f t="shared" si="29"/>
        <v>0</v>
      </c>
      <c r="N1916" s="18"/>
    </row>
    <row r="1917" spans="1:14" x14ac:dyDescent="0.2">
      <c r="A1917" s="55"/>
      <c r="E1917" s="55"/>
      <c r="K1917" s="55"/>
      <c r="L1917" s="55"/>
      <c r="M1917" s="67">
        <f t="shared" si="29"/>
        <v>0</v>
      </c>
      <c r="N1917" s="18"/>
    </row>
    <row r="1918" spans="1:14" x14ac:dyDescent="0.2">
      <c r="A1918" s="55"/>
      <c r="E1918" s="55"/>
      <c r="K1918" s="55"/>
      <c r="L1918" s="55"/>
      <c r="M1918" s="67">
        <f t="shared" si="29"/>
        <v>0</v>
      </c>
      <c r="N1918" s="18"/>
    </row>
    <row r="1919" spans="1:14" x14ac:dyDescent="0.2">
      <c r="A1919" s="55"/>
      <c r="E1919" s="55"/>
      <c r="K1919" s="55"/>
      <c r="L1919" s="55"/>
      <c r="M1919" s="67">
        <f t="shared" si="29"/>
        <v>0</v>
      </c>
      <c r="N1919" s="18"/>
    </row>
    <row r="1920" spans="1:14" x14ac:dyDescent="0.2">
      <c r="A1920" s="55"/>
      <c r="E1920" s="55"/>
      <c r="K1920" s="55"/>
      <c r="L1920" s="55"/>
      <c r="M1920" s="67">
        <f t="shared" si="29"/>
        <v>0</v>
      </c>
      <c r="N1920" s="18"/>
    </row>
    <row r="1921" spans="1:14" x14ac:dyDescent="0.2">
      <c r="A1921" s="55"/>
      <c r="E1921" s="55"/>
      <c r="K1921" s="55"/>
      <c r="L1921" s="55"/>
      <c r="M1921" s="67">
        <f t="shared" si="29"/>
        <v>0</v>
      </c>
      <c r="N1921" s="18"/>
    </row>
    <row r="1922" spans="1:14" x14ac:dyDescent="0.2">
      <c r="A1922" s="55"/>
      <c r="E1922" s="55"/>
      <c r="K1922" s="55"/>
      <c r="L1922" s="55"/>
      <c r="M1922" s="67">
        <f t="shared" si="29"/>
        <v>0</v>
      </c>
      <c r="N1922" s="18"/>
    </row>
    <row r="1923" spans="1:14" x14ac:dyDescent="0.2">
      <c r="A1923" s="55"/>
      <c r="E1923" s="55"/>
      <c r="K1923" s="55"/>
      <c r="L1923" s="55"/>
      <c r="M1923" s="67">
        <f t="shared" si="29"/>
        <v>0</v>
      </c>
      <c r="N1923" s="18"/>
    </row>
    <row r="1924" spans="1:14" x14ac:dyDescent="0.2">
      <c r="A1924" s="55"/>
      <c r="E1924" s="55"/>
      <c r="K1924" s="55"/>
      <c r="L1924" s="55"/>
      <c r="M1924" s="67">
        <f t="shared" ref="M1924:M1987" si="30">L1924*I1924</f>
        <v>0</v>
      </c>
      <c r="N1924" s="18"/>
    </row>
    <row r="1925" spans="1:14" x14ac:dyDescent="0.2">
      <c r="A1925" s="55"/>
      <c r="E1925" s="55"/>
      <c r="K1925" s="55"/>
      <c r="L1925" s="55"/>
      <c r="M1925" s="67">
        <f t="shared" si="30"/>
        <v>0</v>
      </c>
      <c r="N1925" s="18"/>
    </row>
    <row r="1926" spans="1:14" x14ac:dyDescent="0.2">
      <c r="A1926" s="55"/>
      <c r="E1926" s="55"/>
      <c r="K1926" s="55"/>
      <c r="L1926" s="55"/>
      <c r="M1926" s="67">
        <f t="shared" si="30"/>
        <v>0</v>
      </c>
      <c r="N1926" s="18"/>
    </row>
    <row r="1927" spans="1:14" x14ac:dyDescent="0.2">
      <c r="A1927" s="55"/>
      <c r="E1927" s="55"/>
      <c r="K1927" s="55"/>
      <c r="L1927" s="55"/>
      <c r="M1927" s="67">
        <f t="shared" si="30"/>
        <v>0</v>
      </c>
      <c r="N1927" s="18"/>
    </row>
    <row r="1928" spans="1:14" x14ac:dyDescent="0.2">
      <c r="A1928" s="55"/>
      <c r="E1928" s="55"/>
      <c r="K1928" s="55"/>
      <c r="L1928" s="55"/>
      <c r="M1928" s="67">
        <f t="shared" si="30"/>
        <v>0</v>
      </c>
      <c r="N1928" s="18"/>
    </row>
    <row r="1929" spans="1:14" x14ac:dyDescent="0.2">
      <c r="A1929" s="55"/>
      <c r="E1929" s="55"/>
      <c r="K1929" s="55"/>
      <c r="L1929" s="55"/>
      <c r="M1929" s="67">
        <f t="shared" si="30"/>
        <v>0</v>
      </c>
      <c r="N1929" s="18"/>
    </row>
    <row r="1930" spans="1:14" x14ac:dyDescent="0.2">
      <c r="A1930" s="55"/>
      <c r="E1930" s="55"/>
      <c r="K1930" s="55"/>
      <c r="L1930" s="55"/>
      <c r="M1930" s="67">
        <f t="shared" si="30"/>
        <v>0</v>
      </c>
      <c r="N1930" s="18"/>
    </row>
    <row r="1931" spans="1:14" x14ac:dyDescent="0.2">
      <c r="A1931" s="55"/>
      <c r="E1931" s="55"/>
      <c r="K1931" s="55"/>
      <c r="L1931" s="55"/>
      <c r="M1931" s="67">
        <f t="shared" si="30"/>
        <v>0</v>
      </c>
      <c r="N1931" s="18"/>
    </row>
    <row r="1932" spans="1:14" x14ac:dyDescent="0.2">
      <c r="A1932" s="55"/>
      <c r="E1932" s="55"/>
      <c r="K1932" s="55"/>
      <c r="L1932" s="55"/>
      <c r="M1932" s="67">
        <f t="shared" si="30"/>
        <v>0</v>
      </c>
      <c r="N1932" s="18"/>
    </row>
    <row r="1933" spans="1:14" x14ac:dyDescent="0.2">
      <c r="A1933" s="55"/>
      <c r="E1933" s="55"/>
      <c r="K1933" s="55"/>
      <c r="L1933" s="55"/>
      <c r="M1933" s="67">
        <f t="shared" si="30"/>
        <v>0</v>
      </c>
      <c r="N1933" s="18"/>
    </row>
    <row r="1934" spans="1:14" x14ac:dyDescent="0.2">
      <c r="A1934" s="55"/>
      <c r="E1934" s="55"/>
      <c r="K1934" s="55"/>
      <c r="L1934" s="55"/>
      <c r="M1934" s="67">
        <f t="shared" si="30"/>
        <v>0</v>
      </c>
      <c r="N1934" s="18"/>
    </row>
    <row r="1935" spans="1:14" x14ac:dyDescent="0.2">
      <c r="A1935" s="55"/>
      <c r="E1935" s="55"/>
      <c r="K1935" s="55"/>
      <c r="L1935" s="55"/>
      <c r="M1935" s="67">
        <f t="shared" si="30"/>
        <v>0</v>
      </c>
      <c r="N1935" s="18"/>
    </row>
    <row r="1936" spans="1:14" x14ac:dyDescent="0.2">
      <c r="A1936" s="55"/>
      <c r="E1936" s="55"/>
      <c r="K1936" s="55"/>
      <c r="L1936" s="55"/>
      <c r="M1936" s="67">
        <f t="shared" si="30"/>
        <v>0</v>
      </c>
      <c r="N1936" s="18"/>
    </row>
    <row r="1937" spans="1:14" x14ac:dyDescent="0.2">
      <c r="A1937" s="55"/>
      <c r="E1937" s="55"/>
      <c r="K1937" s="55"/>
      <c r="L1937" s="55"/>
      <c r="M1937" s="67">
        <f t="shared" si="30"/>
        <v>0</v>
      </c>
      <c r="N1937" s="18"/>
    </row>
    <row r="1938" spans="1:14" x14ac:dyDescent="0.2">
      <c r="A1938" s="55"/>
      <c r="E1938" s="55"/>
      <c r="K1938" s="55"/>
      <c r="L1938" s="55"/>
      <c r="M1938" s="67">
        <f t="shared" si="30"/>
        <v>0</v>
      </c>
      <c r="N1938" s="18"/>
    </row>
    <row r="1939" spans="1:14" x14ac:dyDescent="0.2">
      <c r="A1939" s="55"/>
      <c r="E1939" s="55"/>
      <c r="K1939" s="55"/>
      <c r="L1939" s="55"/>
      <c r="M1939" s="67">
        <f t="shared" si="30"/>
        <v>0</v>
      </c>
      <c r="N1939" s="18"/>
    </row>
    <row r="1940" spans="1:14" x14ac:dyDescent="0.2">
      <c r="A1940" s="55"/>
      <c r="E1940" s="55"/>
      <c r="K1940" s="55"/>
      <c r="L1940" s="55"/>
      <c r="M1940" s="67">
        <f t="shared" si="30"/>
        <v>0</v>
      </c>
      <c r="N1940" s="18"/>
    </row>
    <row r="1941" spans="1:14" x14ac:dyDescent="0.2">
      <c r="A1941" s="55"/>
      <c r="E1941" s="55"/>
      <c r="K1941" s="55"/>
      <c r="L1941" s="55"/>
      <c r="M1941" s="67">
        <f t="shared" si="30"/>
        <v>0</v>
      </c>
      <c r="N1941" s="18"/>
    </row>
    <row r="1942" spans="1:14" x14ac:dyDescent="0.2">
      <c r="A1942" s="55"/>
      <c r="E1942" s="55"/>
      <c r="K1942" s="55"/>
      <c r="L1942" s="55"/>
      <c r="M1942" s="67">
        <f t="shared" si="30"/>
        <v>0</v>
      </c>
      <c r="N1942" s="18"/>
    </row>
    <row r="1943" spans="1:14" x14ac:dyDescent="0.2">
      <c r="A1943" s="55"/>
      <c r="E1943" s="55"/>
      <c r="K1943" s="55"/>
      <c r="L1943" s="55"/>
      <c r="M1943" s="67">
        <f t="shared" si="30"/>
        <v>0</v>
      </c>
      <c r="N1943" s="18"/>
    </row>
    <row r="1944" spans="1:14" x14ac:dyDescent="0.2">
      <c r="A1944" s="55"/>
      <c r="E1944" s="55"/>
      <c r="K1944" s="55"/>
      <c r="L1944" s="55"/>
      <c r="M1944" s="67">
        <f t="shared" si="30"/>
        <v>0</v>
      </c>
      <c r="N1944" s="18"/>
    </row>
    <row r="1945" spans="1:14" x14ac:dyDescent="0.2">
      <c r="A1945" s="55"/>
      <c r="E1945" s="55"/>
      <c r="K1945" s="55"/>
      <c r="L1945" s="55"/>
      <c r="M1945" s="67">
        <f t="shared" si="30"/>
        <v>0</v>
      </c>
      <c r="N1945" s="18"/>
    </row>
    <row r="1946" spans="1:14" x14ac:dyDescent="0.2">
      <c r="A1946" s="55"/>
      <c r="E1946" s="55"/>
      <c r="K1946" s="55"/>
      <c r="L1946" s="55"/>
      <c r="M1946" s="67">
        <f t="shared" si="30"/>
        <v>0</v>
      </c>
      <c r="N1946" s="18"/>
    </row>
    <row r="1947" spans="1:14" x14ac:dyDescent="0.2">
      <c r="A1947" s="55"/>
      <c r="E1947" s="55"/>
      <c r="K1947" s="55"/>
      <c r="L1947" s="55"/>
      <c r="M1947" s="67">
        <f t="shared" si="30"/>
        <v>0</v>
      </c>
      <c r="N1947" s="18"/>
    </row>
    <row r="1948" spans="1:14" x14ac:dyDescent="0.2">
      <c r="A1948" s="55"/>
      <c r="E1948" s="55"/>
      <c r="K1948" s="55"/>
      <c r="L1948" s="55"/>
      <c r="M1948" s="67">
        <f t="shared" si="30"/>
        <v>0</v>
      </c>
      <c r="N1948" s="18"/>
    </row>
    <row r="1949" spans="1:14" x14ac:dyDescent="0.2">
      <c r="A1949" s="55"/>
      <c r="E1949" s="55"/>
      <c r="K1949" s="55"/>
      <c r="L1949" s="55"/>
      <c r="M1949" s="67">
        <f t="shared" si="30"/>
        <v>0</v>
      </c>
      <c r="N1949" s="18"/>
    </row>
    <row r="1950" spans="1:14" x14ac:dyDescent="0.2">
      <c r="A1950" s="55"/>
      <c r="E1950" s="55"/>
      <c r="K1950" s="55"/>
      <c r="L1950" s="55"/>
      <c r="M1950" s="67">
        <f t="shared" si="30"/>
        <v>0</v>
      </c>
      <c r="N1950" s="18"/>
    </row>
    <row r="1951" spans="1:14" x14ac:dyDescent="0.2">
      <c r="A1951" s="55"/>
      <c r="E1951" s="55"/>
      <c r="K1951" s="55"/>
      <c r="L1951" s="55"/>
      <c r="M1951" s="67">
        <f t="shared" si="30"/>
        <v>0</v>
      </c>
      <c r="N1951" s="18"/>
    </row>
    <row r="1952" spans="1:14" x14ac:dyDescent="0.2">
      <c r="A1952" s="55"/>
      <c r="E1952" s="55"/>
      <c r="K1952" s="55"/>
      <c r="L1952" s="55"/>
      <c r="M1952" s="67">
        <f t="shared" si="30"/>
        <v>0</v>
      </c>
      <c r="N1952" s="18"/>
    </row>
    <row r="1953" spans="1:14" x14ac:dyDescent="0.2">
      <c r="A1953" s="55"/>
      <c r="E1953" s="55"/>
      <c r="K1953" s="55"/>
      <c r="L1953" s="55"/>
      <c r="M1953" s="67">
        <f t="shared" si="30"/>
        <v>0</v>
      </c>
      <c r="N1953" s="18"/>
    </row>
    <row r="1954" spans="1:14" x14ac:dyDescent="0.2">
      <c r="A1954" s="55"/>
      <c r="E1954" s="55"/>
      <c r="K1954" s="55"/>
      <c r="L1954" s="55"/>
      <c r="M1954" s="67">
        <f t="shared" si="30"/>
        <v>0</v>
      </c>
      <c r="N1954" s="18"/>
    </row>
    <row r="1955" spans="1:14" x14ac:dyDescent="0.2">
      <c r="A1955" s="55"/>
      <c r="E1955" s="55"/>
      <c r="K1955" s="55"/>
      <c r="L1955" s="55"/>
      <c r="M1955" s="67">
        <f t="shared" si="30"/>
        <v>0</v>
      </c>
      <c r="N1955" s="18"/>
    </row>
    <row r="1956" spans="1:14" x14ac:dyDescent="0.2">
      <c r="A1956" s="55"/>
      <c r="E1956" s="55"/>
      <c r="K1956" s="55"/>
      <c r="L1956" s="55"/>
      <c r="M1956" s="67">
        <f t="shared" si="30"/>
        <v>0</v>
      </c>
      <c r="N1956" s="18"/>
    </row>
    <row r="1957" spans="1:14" x14ac:dyDescent="0.2">
      <c r="A1957" s="55"/>
      <c r="E1957" s="55"/>
      <c r="K1957" s="55"/>
      <c r="L1957" s="55"/>
      <c r="M1957" s="67">
        <f t="shared" si="30"/>
        <v>0</v>
      </c>
      <c r="N1957" s="18"/>
    </row>
    <row r="1958" spans="1:14" x14ac:dyDescent="0.2">
      <c r="A1958" s="55"/>
      <c r="E1958" s="55"/>
      <c r="K1958" s="55"/>
      <c r="L1958" s="55"/>
      <c r="M1958" s="67">
        <f t="shared" si="30"/>
        <v>0</v>
      </c>
      <c r="N1958" s="18"/>
    </row>
    <row r="1959" spans="1:14" x14ac:dyDescent="0.2">
      <c r="A1959" s="55"/>
      <c r="E1959" s="55"/>
      <c r="K1959" s="55"/>
      <c r="L1959" s="55"/>
      <c r="M1959" s="67">
        <f t="shared" si="30"/>
        <v>0</v>
      </c>
      <c r="N1959" s="18"/>
    </row>
    <row r="1960" spans="1:14" x14ac:dyDescent="0.2">
      <c r="A1960" s="55"/>
      <c r="E1960" s="55"/>
      <c r="K1960" s="55"/>
      <c r="L1960" s="55"/>
      <c r="M1960" s="67">
        <f t="shared" si="30"/>
        <v>0</v>
      </c>
      <c r="N1960" s="18"/>
    </row>
    <row r="1961" spans="1:14" x14ac:dyDescent="0.2">
      <c r="A1961" s="55"/>
      <c r="E1961" s="55"/>
      <c r="K1961" s="55"/>
      <c r="L1961" s="55"/>
      <c r="M1961" s="67">
        <f t="shared" si="30"/>
        <v>0</v>
      </c>
      <c r="N1961" s="18"/>
    </row>
    <row r="1962" spans="1:14" x14ac:dyDescent="0.2">
      <c r="A1962" s="55"/>
      <c r="E1962" s="55"/>
      <c r="K1962" s="55"/>
      <c r="L1962" s="55"/>
      <c r="M1962" s="67">
        <f t="shared" si="30"/>
        <v>0</v>
      </c>
      <c r="N1962" s="18"/>
    </row>
    <row r="1963" spans="1:14" x14ac:dyDescent="0.2">
      <c r="A1963" s="55"/>
      <c r="E1963" s="55"/>
      <c r="K1963" s="55"/>
      <c r="L1963" s="55"/>
      <c r="M1963" s="67">
        <f t="shared" si="30"/>
        <v>0</v>
      </c>
      <c r="N1963" s="18"/>
    </row>
    <row r="1964" spans="1:14" x14ac:dyDescent="0.2">
      <c r="A1964" s="55"/>
      <c r="E1964" s="55"/>
      <c r="K1964" s="55"/>
      <c r="L1964" s="55"/>
      <c r="M1964" s="67">
        <f t="shared" si="30"/>
        <v>0</v>
      </c>
      <c r="N1964" s="18"/>
    </row>
    <row r="1965" spans="1:14" x14ac:dyDescent="0.2">
      <c r="A1965" s="55"/>
      <c r="E1965" s="55"/>
      <c r="K1965" s="55"/>
      <c r="L1965" s="55"/>
      <c r="M1965" s="67">
        <f t="shared" si="30"/>
        <v>0</v>
      </c>
      <c r="N1965" s="18"/>
    </row>
    <row r="1966" spans="1:14" x14ac:dyDescent="0.2">
      <c r="A1966" s="55"/>
      <c r="E1966" s="55"/>
      <c r="K1966" s="55"/>
      <c r="L1966" s="55"/>
      <c r="M1966" s="67">
        <f t="shared" si="30"/>
        <v>0</v>
      </c>
      <c r="N1966" s="18"/>
    </row>
    <row r="1967" spans="1:14" x14ac:dyDescent="0.2">
      <c r="A1967" s="55"/>
      <c r="E1967" s="55"/>
      <c r="K1967" s="55"/>
      <c r="L1967" s="55"/>
      <c r="M1967" s="67">
        <f t="shared" si="30"/>
        <v>0</v>
      </c>
      <c r="N1967" s="18"/>
    </row>
    <row r="1968" spans="1:14" x14ac:dyDescent="0.2">
      <c r="A1968" s="55"/>
      <c r="E1968" s="55"/>
      <c r="K1968" s="55"/>
      <c r="L1968" s="55"/>
      <c r="M1968" s="67">
        <f t="shared" si="30"/>
        <v>0</v>
      </c>
      <c r="N1968" s="18"/>
    </row>
    <row r="1969" spans="1:14" x14ac:dyDescent="0.2">
      <c r="A1969" s="55"/>
      <c r="E1969" s="55"/>
      <c r="K1969" s="55"/>
      <c r="L1969" s="55"/>
      <c r="M1969" s="67">
        <f t="shared" si="30"/>
        <v>0</v>
      </c>
      <c r="N1969" s="18"/>
    </row>
    <row r="1970" spans="1:14" x14ac:dyDescent="0.2">
      <c r="A1970" s="55"/>
      <c r="E1970" s="55"/>
      <c r="K1970" s="55"/>
      <c r="L1970" s="55"/>
      <c r="M1970" s="67">
        <f t="shared" si="30"/>
        <v>0</v>
      </c>
      <c r="N1970" s="18"/>
    </row>
    <row r="1971" spans="1:14" x14ac:dyDescent="0.2">
      <c r="A1971" s="55"/>
      <c r="E1971" s="55"/>
      <c r="K1971" s="55"/>
      <c r="L1971" s="55"/>
      <c r="M1971" s="67">
        <f t="shared" si="30"/>
        <v>0</v>
      </c>
      <c r="N1971" s="18"/>
    </row>
    <row r="1972" spans="1:14" x14ac:dyDescent="0.2">
      <c r="A1972" s="55"/>
      <c r="E1972" s="55"/>
      <c r="K1972" s="55"/>
      <c r="L1972" s="55"/>
      <c r="M1972" s="67">
        <f t="shared" si="30"/>
        <v>0</v>
      </c>
      <c r="N1972" s="18"/>
    </row>
    <row r="1973" spans="1:14" x14ac:dyDescent="0.2">
      <c r="A1973" s="55"/>
      <c r="E1973" s="55"/>
      <c r="K1973" s="55"/>
      <c r="L1973" s="55"/>
      <c r="M1973" s="67">
        <f t="shared" si="30"/>
        <v>0</v>
      </c>
      <c r="N1973" s="18"/>
    </row>
    <row r="1974" spans="1:14" x14ac:dyDescent="0.2">
      <c r="A1974" s="55"/>
      <c r="E1974" s="55"/>
      <c r="K1974" s="55"/>
      <c r="L1974" s="55"/>
      <c r="M1974" s="67">
        <f t="shared" si="30"/>
        <v>0</v>
      </c>
      <c r="N1974" s="18"/>
    </row>
    <row r="1975" spans="1:14" x14ac:dyDescent="0.2">
      <c r="A1975" s="55"/>
      <c r="E1975" s="55"/>
      <c r="K1975" s="55"/>
      <c r="L1975" s="55"/>
      <c r="M1975" s="67">
        <f t="shared" si="30"/>
        <v>0</v>
      </c>
      <c r="N1975" s="18"/>
    </row>
    <row r="1976" spans="1:14" x14ac:dyDescent="0.2">
      <c r="A1976" s="55"/>
      <c r="E1976" s="55"/>
      <c r="K1976" s="55"/>
      <c r="L1976" s="55"/>
      <c r="M1976" s="67">
        <f t="shared" si="30"/>
        <v>0</v>
      </c>
      <c r="N1976" s="18"/>
    </row>
    <row r="1977" spans="1:14" x14ac:dyDescent="0.2">
      <c r="A1977" s="55"/>
      <c r="E1977" s="55"/>
      <c r="K1977" s="55"/>
      <c r="L1977" s="55"/>
      <c r="M1977" s="67">
        <f t="shared" si="30"/>
        <v>0</v>
      </c>
      <c r="N1977" s="18"/>
    </row>
    <row r="1978" spans="1:14" x14ac:dyDescent="0.2">
      <c r="A1978" s="55"/>
      <c r="E1978" s="55"/>
      <c r="K1978" s="55"/>
      <c r="L1978" s="55"/>
      <c r="M1978" s="67">
        <f t="shared" si="30"/>
        <v>0</v>
      </c>
      <c r="N1978" s="18"/>
    </row>
    <row r="1979" spans="1:14" x14ac:dyDescent="0.2">
      <c r="A1979" s="55"/>
      <c r="E1979" s="55"/>
      <c r="K1979" s="55"/>
      <c r="L1979" s="55"/>
      <c r="M1979" s="67">
        <f t="shared" si="30"/>
        <v>0</v>
      </c>
      <c r="N1979" s="18"/>
    </row>
    <row r="1980" spans="1:14" x14ac:dyDescent="0.2">
      <c r="A1980" s="55"/>
      <c r="E1980" s="55"/>
      <c r="K1980" s="55"/>
      <c r="L1980" s="55"/>
      <c r="M1980" s="67">
        <f t="shared" si="30"/>
        <v>0</v>
      </c>
      <c r="N1980" s="18"/>
    </row>
    <row r="1981" spans="1:14" x14ac:dyDescent="0.2">
      <c r="A1981" s="55"/>
      <c r="E1981" s="55"/>
      <c r="K1981" s="55"/>
      <c r="L1981" s="55"/>
      <c r="M1981" s="67">
        <f t="shared" si="30"/>
        <v>0</v>
      </c>
      <c r="N1981" s="18"/>
    </row>
    <row r="1982" spans="1:14" x14ac:dyDescent="0.2">
      <c r="A1982" s="55"/>
      <c r="E1982" s="55"/>
      <c r="K1982" s="55"/>
      <c r="L1982" s="55"/>
      <c r="M1982" s="67">
        <f t="shared" si="30"/>
        <v>0</v>
      </c>
      <c r="N1982" s="18"/>
    </row>
    <row r="1983" spans="1:14" x14ac:dyDescent="0.2">
      <c r="A1983" s="55"/>
      <c r="E1983" s="55"/>
      <c r="K1983" s="55"/>
      <c r="L1983" s="55"/>
      <c r="M1983" s="67">
        <f t="shared" si="30"/>
        <v>0</v>
      </c>
      <c r="N1983" s="18"/>
    </row>
    <row r="1984" spans="1:14" x14ac:dyDescent="0.2">
      <c r="A1984" s="55"/>
      <c r="E1984" s="55"/>
      <c r="K1984" s="55"/>
      <c r="L1984" s="55"/>
      <c r="M1984" s="67">
        <f t="shared" si="30"/>
        <v>0</v>
      </c>
      <c r="N1984" s="18"/>
    </row>
    <row r="1985" spans="1:14" x14ac:dyDescent="0.2">
      <c r="A1985" s="55"/>
      <c r="E1985" s="55"/>
      <c r="K1985" s="55"/>
      <c r="L1985" s="55"/>
      <c r="M1985" s="67">
        <f t="shared" si="30"/>
        <v>0</v>
      </c>
      <c r="N1985" s="18"/>
    </row>
    <row r="1986" spans="1:14" x14ac:dyDescent="0.2">
      <c r="A1986" s="55"/>
      <c r="E1986" s="55"/>
      <c r="K1986" s="55"/>
      <c r="L1986" s="55"/>
      <c r="M1986" s="67">
        <f t="shared" si="30"/>
        <v>0</v>
      </c>
      <c r="N1986" s="18"/>
    </row>
    <row r="1987" spans="1:14" x14ac:dyDescent="0.2">
      <c r="A1987" s="55"/>
      <c r="E1987" s="55"/>
      <c r="K1987" s="55"/>
      <c r="L1987" s="55"/>
      <c r="M1987" s="67">
        <f t="shared" si="30"/>
        <v>0</v>
      </c>
      <c r="N1987" s="18"/>
    </row>
    <row r="1988" spans="1:14" x14ac:dyDescent="0.2">
      <c r="A1988" s="55"/>
      <c r="E1988" s="55"/>
      <c r="K1988" s="55"/>
      <c r="L1988" s="55"/>
      <c r="M1988" s="67">
        <f t="shared" ref="M1988:M2051" si="31">L1988*I1988</f>
        <v>0</v>
      </c>
      <c r="N1988" s="18"/>
    </row>
    <row r="1989" spans="1:14" x14ac:dyDescent="0.2">
      <c r="A1989" s="55"/>
      <c r="E1989" s="55"/>
      <c r="K1989" s="55"/>
      <c r="L1989" s="55"/>
      <c r="M1989" s="67">
        <f t="shared" si="31"/>
        <v>0</v>
      </c>
      <c r="N1989" s="18"/>
    </row>
    <row r="1990" spans="1:14" x14ac:dyDescent="0.2">
      <c r="A1990" s="55"/>
      <c r="E1990" s="55"/>
      <c r="K1990" s="55"/>
      <c r="L1990" s="55"/>
      <c r="M1990" s="67">
        <f t="shared" si="31"/>
        <v>0</v>
      </c>
      <c r="N1990" s="18"/>
    </row>
    <row r="1991" spans="1:14" x14ac:dyDescent="0.2">
      <c r="A1991" s="55"/>
      <c r="E1991" s="55"/>
      <c r="K1991" s="55"/>
      <c r="L1991" s="55"/>
      <c r="M1991" s="67">
        <f t="shared" si="31"/>
        <v>0</v>
      </c>
      <c r="N1991" s="18"/>
    </row>
    <row r="1992" spans="1:14" x14ac:dyDescent="0.2">
      <c r="A1992" s="55"/>
      <c r="E1992" s="55"/>
      <c r="K1992" s="55"/>
      <c r="L1992" s="55"/>
      <c r="M1992" s="67">
        <f t="shared" si="31"/>
        <v>0</v>
      </c>
      <c r="N1992" s="18"/>
    </row>
    <row r="1993" spans="1:14" x14ac:dyDescent="0.2">
      <c r="A1993" s="55"/>
      <c r="E1993" s="55"/>
      <c r="K1993" s="55"/>
      <c r="L1993" s="55"/>
      <c r="M1993" s="67">
        <f t="shared" si="31"/>
        <v>0</v>
      </c>
      <c r="N1993" s="18"/>
    </row>
    <row r="1994" spans="1:14" x14ac:dyDescent="0.2">
      <c r="A1994" s="55"/>
      <c r="E1994" s="55"/>
      <c r="K1994" s="55"/>
      <c r="L1994" s="55"/>
      <c r="M1994" s="67">
        <f t="shared" si="31"/>
        <v>0</v>
      </c>
      <c r="N1994" s="18"/>
    </row>
    <row r="1995" spans="1:14" x14ac:dyDescent="0.2">
      <c r="A1995" s="55"/>
      <c r="E1995" s="55"/>
      <c r="K1995" s="55"/>
      <c r="L1995" s="55"/>
      <c r="M1995" s="67">
        <f t="shared" si="31"/>
        <v>0</v>
      </c>
      <c r="N1995" s="18"/>
    </row>
    <row r="1996" spans="1:14" x14ac:dyDescent="0.2">
      <c r="A1996" s="55"/>
      <c r="E1996" s="55"/>
      <c r="K1996" s="55"/>
      <c r="L1996" s="55"/>
      <c r="M1996" s="67">
        <f t="shared" si="31"/>
        <v>0</v>
      </c>
      <c r="N1996" s="18"/>
    </row>
    <row r="1997" spans="1:14" x14ac:dyDescent="0.2">
      <c r="A1997" s="55"/>
      <c r="E1997" s="55"/>
      <c r="K1997" s="55"/>
      <c r="L1997" s="55"/>
      <c r="M1997" s="67">
        <f t="shared" si="31"/>
        <v>0</v>
      </c>
      <c r="N1997" s="18"/>
    </row>
    <row r="1998" spans="1:14" x14ac:dyDescent="0.2">
      <c r="A1998" s="55"/>
      <c r="E1998" s="55"/>
      <c r="K1998" s="55"/>
      <c r="L1998" s="55"/>
      <c r="M1998" s="67">
        <f t="shared" si="31"/>
        <v>0</v>
      </c>
      <c r="N1998" s="18"/>
    </row>
    <row r="1999" spans="1:14" x14ac:dyDescent="0.2">
      <c r="A1999" s="55"/>
      <c r="E1999" s="55"/>
      <c r="K1999" s="55"/>
      <c r="L1999" s="55"/>
      <c r="M1999" s="67">
        <f t="shared" si="31"/>
        <v>0</v>
      </c>
      <c r="N1999" s="18"/>
    </row>
    <row r="2000" spans="1:14" x14ac:dyDescent="0.2">
      <c r="A2000" s="55"/>
      <c r="E2000" s="55"/>
      <c r="K2000" s="55"/>
      <c r="L2000" s="55"/>
      <c r="M2000" s="67">
        <f t="shared" si="31"/>
        <v>0</v>
      </c>
      <c r="N2000" s="18"/>
    </row>
    <row r="2001" spans="1:14" x14ac:dyDescent="0.2">
      <c r="A2001" s="55"/>
      <c r="E2001" s="55"/>
      <c r="K2001" s="55"/>
      <c r="L2001" s="55"/>
      <c r="M2001" s="67">
        <f t="shared" si="31"/>
        <v>0</v>
      </c>
      <c r="N2001" s="18"/>
    </row>
    <row r="2002" spans="1:14" x14ac:dyDescent="0.2">
      <c r="A2002" s="55"/>
      <c r="E2002" s="55"/>
      <c r="K2002" s="55"/>
      <c r="L2002" s="55"/>
      <c r="M2002" s="67">
        <f t="shared" si="31"/>
        <v>0</v>
      </c>
      <c r="N2002" s="18"/>
    </row>
    <row r="2003" spans="1:14" x14ac:dyDescent="0.2">
      <c r="A2003" s="55"/>
      <c r="E2003" s="55"/>
      <c r="K2003" s="55"/>
      <c r="L2003" s="55"/>
      <c r="M2003" s="67">
        <f t="shared" si="31"/>
        <v>0</v>
      </c>
      <c r="N2003" s="18"/>
    </row>
    <row r="2004" spans="1:14" x14ac:dyDescent="0.2">
      <c r="A2004" s="55"/>
      <c r="E2004" s="55"/>
      <c r="K2004" s="55"/>
      <c r="L2004" s="55"/>
      <c r="M2004" s="67">
        <f t="shared" si="31"/>
        <v>0</v>
      </c>
      <c r="N2004" s="18"/>
    </row>
    <row r="2005" spans="1:14" x14ac:dyDescent="0.2">
      <c r="A2005" s="55"/>
      <c r="E2005" s="55"/>
      <c r="K2005" s="55"/>
      <c r="L2005" s="55"/>
      <c r="M2005" s="67">
        <f t="shared" si="31"/>
        <v>0</v>
      </c>
      <c r="N2005" s="18"/>
    </row>
    <row r="2006" spans="1:14" x14ac:dyDescent="0.2">
      <c r="A2006" s="55"/>
      <c r="E2006" s="55"/>
      <c r="K2006" s="55"/>
      <c r="L2006" s="55"/>
      <c r="M2006" s="67">
        <f t="shared" si="31"/>
        <v>0</v>
      </c>
      <c r="N2006" s="18"/>
    </row>
    <row r="2007" spans="1:14" x14ac:dyDescent="0.2">
      <c r="A2007" s="55"/>
      <c r="E2007" s="55"/>
      <c r="K2007" s="55"/>
      <c r="L2007" s="55"/>
      <c r="M2007" s="67">
        <f t="shared" si="31"/>
        <v>0</v>
      </c>
      <c r="N2007" s="18"/>
    </row>
    <row r="2008" spans="1:14" x14ac:dyDescent="0.2">
      <c r="A2008" s="55"/>
      <c r="E2008" s="55"/>
      <c r="K2008" s="55"/>
      <c r="L2008" s="55"/>
      <c r="M2008" s="67">
        <f t="shared" si="31"/>
        <v>0</v>
      </c>
      <c r="N2008" s="18"/>
    </row>
    <row r="2009" spans="1:14" x14ac:dyDescent="0.2">
      <c r="A2009" s="55"/>
      <c r="E2009" s="55"/>
      <c r="K2009" s="55"/>
      <c r="L2009" s="55"/>
      <c r="M2009" s="67">
        <f t="shared" si="31"/>
        <v>0</v>
      </c>
      <c r="N2009" s="18"/>
    </row>
    <row r="2010" spans="1:14" x14ac:dyDescent="0.2">
      <c r="A2010" s="55"/>
      <c r="E2010" s="55"/>
      <c r="K2010" s="55"/>
      <c r="L2010" s="55"/>
      <c r="M2010" s="67">
        <f t="shared" si="31"/>
        <v>0</v>
      </c>
      <c r="N2010" s="18"/>
    </row>
    <row r="2011" spans="1:14" x14ac:dyDescent="0.2">
      <c r="A2011" s="55"/>
      <c r="E2011" s="55"/>
      <c r="K2011" s="55"/>
      <c r="L2011" s="55"/>
      <c r="M2011" s="67">
        <f t="shared" si="31"/>
        <v>0</v>
      </c>
      <c r="N2011" s="18"/>
    </row>
    <row r="2012" spans="1:14" x14ac:dyDescent="0.2">
      <c r="A2012" s="55"/>
      <c r="E2012" s="55"/>
      <c r="K2012" s="55"/>
      <c r="L2012" s="55"/>
      <c r="M2012" s="67">
        <f t="shared" si="31"/>
        <v>0</v>
      </c>
      <c r="N2012" s="18"/>
    </row>
    <row r="2013" spans="1:14" x14ac:dyDescent="0.2">
      <c r="A2013" s="55"/>
      <c r="E2013" s="55"/>
      <c r="K2013" s="55"/>
      <c r="L2013" s="55"/>
      <c r="M2013" s="67">
        <f t="shared" si="31"/>
        <v>0</v>
      </c>
      <c r="N2013" s="18"/>
    </row>
    <row r="2014" spans="1:14" x14ac:dyDescent="0.2">
      <c r="A2014" s="55"/>
      <c r="E2014" s="55"/>
      <c r="K2014" s="55"/>
      <c r="L2014" s="55"/>
      <c r="M2014" s="67">
        <f t="shared" si="31"/>
        <v>0</v>
      </c>
      <c r="N2014" s="18"/>
    </row>
    <row r="2015" spans="1:14" x14ac:dyDescent="0.2">
      <c r="A2015" s="55"/>
      <c r="E2015" s="55"/>
      <c r="K2015" s="55"/>
      <c r="L2015" s="55"/>
      <c r="M2015" s="67">
        <f t="shared" si="31"/>
        <v>0</v>
      </c>
      <c r="N2015" s="18"/>
    </row>
    <row r="2016" spans="1:14" x14ac:dyDescent="0.2">
      <c r="A2016" s="55"/>
      <c r="E2016" s="55"/>
      <c r="K2016" s="55"/>
      <c r="L2016" s="55"/>
      <c r="M2016" s="67">
        <f t="shared" si="31"/>
        <v>0</v>
      </c>
      <c r="N2016" s="18"/>
    </row>
    <row r="2017" spans="1:14" x14ac:dyDescent="0.2">
      <c r="A2017" s="55"/>
      <c r="E2017" s="55"/>
      <c r="K2017" s="55"/>
      <c r="L2017" s="55"/>
      <c r="M2017" s="67">
        <f t="shared" si="31"/>
        <v>0</v>
      </c>
      <c r="N2017" s="18"/>
    </row>
    <row r="2018" spans="1:14" x14ac:dyDescent="0.2">
      <c r="A2018" s="55"/>
      <c r="E2018" s="55"/>
      <c r="K2018" s="55"/>
      <c r="L2018" s="55"/>
      <c r="M2018" s="67">
        <f t="shared" si="31"/>
        <v>0</v>
      </c>
      <c r="N2018" s="18"/>
    </row>
    <row r="2019" spans="1:14" x14ac:dyDescent="0.2">
      <c r="A2019" s="55"/>
      <c r="E2019" s="55"/>
      <c r="K2019" s="55"/>
      <c r="L2019" s="55"/>
      <c r="M2019" s="67">
        <f t="shared" si="31"/>
        <v>0</v>
      </c>
      <c r="N2019" s="18"/>
    </row>
    <row r="2020" spans="1:14" x14ac:dyDescent="0.2">
      <c r="A2020" s="55"/>
      <c r="E2020" s="55"/>
      <c r="K2020" s="55"/>
      <c r="L2020" s="55"/>
      <c r="M2020" s="67">
        <f t="shared" si="31"/>
        <v>0</v>
      </c>
      <c r="N2020" s="18"/>
    </row>
    <row r="2021" spans="1:14" x14ac:dyDescent="0.2">
      <c r="A2021" s="55"/>
      <c r="E2021" s="55"/>
      <c r="K2021" s="55"/>
      <c r="L2021" s="55"/>
      <c r="M2021" s="67">
        <f t="shared" si="31"/>
        <v>0</v>
      </c>
      <c r="N2021" s="18"/>
    </row>
    <row r="2022" spans="1:14" x14ac:dyDescent="0.2">
      <c r="A2022" s="55"/>
      <c r="E2022" s="55"/>
      <c r="K2022" s="55"/>
      <c r="L2022" s="55"/>
      <c r="M2022" s="67">
        <f t="shared" si="31"/>
        <v>0</v>
      </c>
      <c r="N2022" s="18"/>
    </row>
    <row r="2023" spans="1:14" x14ac:dyDescent="0.2">
      <c r="A2023" s="55"/>
      <c r="E2023" s="55"/>
      <c r="K2023" s="55"/>
      <c r="L2023" s="55"/>
      <c r="M2023" s="67">
        <f t="shared" si="31"/>
        <v>0</v>
      </c>
      <c r="N2023" s="18"/>
    </row>
    <row r="2024" spans="1:14" x14ac:dyDescent="0.2">
      <c r="A2024" s="55"/>
      <c r="E2024" s="55"/>
      <c r="K2024" s="55"/>
      <c r="L2024" s="55"/>
      <c r="M2024" s="67">
        <f t="shared" si="31"/>
        <v>0</v>
      </c>
      <c r="N2024" s="18"/>
    </row>
    <row r="2025" spans="1:14" x14ac:dyDescent="0.2">
      <c r="A2025" s="55"/>
      <c r="E2025" s="55"/>
      <c r="K2025" s="55"/>
      <c r="L2025" s="55"/>
      <c r="M2025" s="67">
        <f t="shared" si="31"/>
        <v>0</v>
      </c>
      <c r="N2025" s="18"/>
    </row>
    <row r="2026" spans="1:14" x14ac:dyDescent="0.2">
      <c r="A2026" s="55"/>
      <c r="E2026" s="55"/>
      <c r="K2026" s="55"/>
      <c r="L2026" s="55"/>
      <c r="M2026" s="67">
        <f t="shared" si="31"/>
        <v>0</v>
      </c>
      <c r="N2026" s="18"/>
    </row>
    <row r="2027" spans="1:14" x14ac:dyDescent="0.2">
      <c r="A2027" s="55"/>
      <c r="E2027" s="55"/>
      <c r="K2027" s="55"/>
      <c r="L2027" s="55"/>
      <c r="M2027" s="67">
        <f t="shared" si="31"/>
        <v>0</v>
      </c>
      <c r="N2027" s="18"/>
    </row>
    <row r="2028" spans="1:14" x14ac:dyDescent="0.2">
      <c r="A2028" s="55"/>
      <c r="E2028" s="55"/>
      <c r="K2028" s="55"/>
      <c r="L2028" s="55"/>
      <c r="M2028" s="67">
        <f t="shared" si="31"/>
        <v>0</v>
      </c>
      <c r="N2028" s="18"/>
    </row>
    <row r="2029" spans="1:14" x14ac:dyDescent="0.2">
      <c r="A2029" s="55"/>
      <c r="E2029" s="55"/>
      <c r="K2029" s="55"/>
      <c r="L2029" s="55"/>
      <c r="M2029" s="67">
        <f t="shared" si="31"/>
        <v>0</v>
      </c>
      <c r="N2029" s="18"/>
    </row>
    <row r="2030" spans="1:14" x14ac:dyDescent="0.2">
      <c r="A2030" s="55"/>
      <c r="E2030" s="55"/>
      <c r="K2030" s="55"/>
      <c r="L2030" s="55"/>
      <c r="M2030" s="67">
        <f t="shared" si="31"/>
        <v>0</v>
      </c>
      <c r="N2030" s="18"/>
    </row>
    <row r="2031" spans="1:14" x14ac:dyDescent="0.2">
      <c r="A2031" s="55"/>
      <c r="E2031" s="55"/>
      <c r="K2031" s="55"/>
      <c r="L2031" s="55"/>
      <c r="M2031" s="67">
        <f t="shared" si="31"/>
        <v>0</v>
      </c>
      <c r="N2031" s="18"/>
    </row>
    <row r="2032" spans="1:14" x14ac:dyDescent="0.2">
      <c r="A2032" s="55"/>
      <c r="E2032" s="55"/>
      <c r="K2032" s="55"/>
      <c r="L2032" s="55"/>
      <c r="M2032" s="67">
        <f t="shared" si="31"/>
        <v>0</v>
      </c>
      <c r="N2032" s="18"/>
    </row>
    <row r="2033" spans="1:14" x14ac:dyDescent="0.2">
      <c r="A2033" s="55"/>
      <c r="E2033" s="55"/>
      <c r="K2033" s="55"/>
      <c r="L2033" s="55"/>
      <c r="M2033" s="67">
        <f t="shared" si="31"/>
        <v>0</v>
      </c>
      <c r="N2033" s="18"/>
    </row>
    <row r="2034" spans="1:14" x14ac:dyDescent="0.2">
      <c r="A2034" s="55"/>
      <c r="E2034" s="55"/>
      <c r="K2034" s="55"/>
      <c r="L2034" s="55"/>
      <c r="M2034" s="67">
        <f t="shared" si="31"/>
        <v>0</v>
      </c>
      <c r="N2034" s="18"/>
    </row>
    <row r="2035" spans="1:14" x14ac:dyDescent="0.2">
      <c r="A2035" s="55"/>
      <c r="E2035" s="55"/>
      <c r="K2035" s="55"/>
      <c r="L2035" s="55"/>
      <c r="M2035" s="67">
        <f t="shared" si="31"/>
        <v>0</v>
      </c>
      <c r="N2035" s="18"/>
    </row>
    <row r="2036" spans="1:14" x14ac:dyDescent="0.2">
      <c r="A2036" s="55"/>
      <c r="E2036" s="55"/>
      <c r="K2036" s="55"/>
      <c r="L2036" s="55"/>
      <c r="M2036" s="67">
        <f t="shared" si="31"/>
        <v>0</v>
      </c>
      <c r="N2036" s="18"/>
    </row>
    <row r="2037" spans="1:14" x14ac:dyDescent="0.2">
      <c r="A2037" s="55"/>
      <c r="E2037" s="55"/>
      <c r="K2037" s="55"/>
      <c r="L2037" s="55"/>
      <c r="M2037" s="67">
        <f t="shared" si="31"/>
        <v>0</v>
      </c>
      <c r="N2037" s="18"/>
    </row>
    <row r="2038" spans="1:14" x14ac:dyDescent="0.2">
      <c r="A2038" s="55"/>
      <c r="E2038" s="55"/>
      <c r="K2038" s="55"/>
      <c r="L2038" s="55"/>
      <c r="M2038" s="67">
        <f t="shared" si="31"/>
        <v>0</v>
      </c>
      <c r="N2038" s="18"/>
    </row>
    <row r="2039" spans="1:14" x14ac:dyDescent="0.2">
      <c r="A2039" s="55"/>
      <c r="E2039" s="55"/>
      <c r="K2039" s="55"/>
      <c r="L2039" s="55"/>
      <c r="M2039" s="67">
        <f t="shared" si="31"/>
        <v>0</v>
      </c>
      <c r="N2039" s="18"/>
    </row>
    <row r="2040" spans="1:14" x14ac:dyDescent="0.2">
      <c r="A2040" s="55"/>
      <c r="E2040" s="55"/>
      <c r="K2040" s="55"/>
      <c r="L2040" s="55"/>
      <c r="M2040" s="67">
        <f t="shared" si="31"/>
        <v>0</v>
      </c>
      <c r="N2040" s="18"/>
    </row>
    <row r="2041" spans="1:14" x14ac:dyDescent="0.2">
      <c r="A2041" s="55"/>
      <c r="E2041" s="55"/>
      <c r="K2041" s="55"/>
      <c r="L2041" s="55"/>
      <c r="M2041" s="67">
        <f t="shared" si="31"/>
        <v>0</v>
      </c>
      <c r="N2041" s="18"/>
    </row>
    <row r="2042" spans="1:14" x14ac:dyDescent="0.2">
      <c r="A2042" s="55"/>
      <c r="E2042" s="55"/>
      <c r="K2042" s="55"/>
      <c r="L2042" s="55"/>
      <c r="M2042" s="67">
        <f t="shared" si="31"/>
        <v>0</v>
      </c>
      <c r="N2042" s="18"/>
    </row>
    <row r="2043" spans="1:14" x14ac:dyDescent="0.2">
      <c r="A2043" s="55"/>
      <c r="E2043" s="55"/>
      <c r="K2043" s="55"/>
      <c r="L2043" s="55"/>
      <c r="M2043" s="67">
        <f t="shared" si="31"/>
        <v>0</v>
      </c>
      <c r="N2043" s="18"/>
    </row>
    <row r="2044" spans="1:14" x14ac:dyDescent="0.2">
      <c r="A2044" s="55"/>
      <c r="E2044" s="55"/>
      <c r="K2044" s="55"/>
      <c r="L2044" s="55"/>
      <c r="M2044" s="67">
        <f t="shared" si="31"/>
        <v>0</v>
      </c>
      <c r="N2044" s="18"/>
    </row>
    <row r="2045" spans="1:14" x14ac:dyDescent="0.2">
      <c r="A2045" s="55"/>
      <c r="E2045" s="55"/>
      <c r="K2045" s="55"/>
      <c r="L2045" s="55"/>
      <c r="M2045" s="67">
        <f t="shared" si="31"/>
        <v>0</v>
      </c>
      <c r="N2045" s="18"/>
    </row>
    <row r="2046" spans="1:14" x14ac:dyDescent="0.2">
      <c r="A2046" s="55"/>
      <c r="E2046" s="55"/>
      <c r="K2046" s="55"/>
      <c r="L2046" s="55"/>
      <c r="M2046" s="67">
        <f t="shared" si="31"/>
        <v>0</v>
      </c>
      <c r="N2046" s="18"/>
    </row>
    <row r="2047" spans="1:14" x14ac:dyDescent="0.2">
      <c r="A2047" s="55"/>
      <c r="E2047" s="55"/>
      <c r="K2047" s="55"/>
      <c r="L2047" s="55"/>
      <c r="M2047" s="67">
        <f t="shared" si="31"/>
        <v>0</v>
      </c>
      <c r="N2047" s="18"/>
    </row>
    <row r="2048" spans="1:14" x14ac:dyDescent="0.2">
      <c r="A2048" s="55"/>
      <c r="E2048" s="55"/>
      <c r="K2048" s="55"/>
      <c r="L2048" s="55"/>
      <c r="M2048" s="67">
        <f t="shared" si="31"/>
        <v>0</v>
      </c>
      <c r="N2048" s="18"/>
    </row>
    <row r="2049" spans="1:14" x14ac:dyDescent="0.2">
      <c r="A2049" s="55"/>
      <c r="E2049" s="55"/>
      <c r="K2049" s="55"/>
      <c r="L2049" s="55"/>
      <c r="M2049" s="67">
        <f t="shared" si="31"/>
        <v>0</v>
      </c>
      <c r="N2049" s="18"/>
    </row>
    <row r="2050" spans="1:14" x14ac:dyDescent="0.2">
      <c r="A2050" s="55"/>
      <c r="E2050" s="55"/>
      <c r="K2050" s="55"/>
      <c r="L2050" s="55"/>
      <c r="M2050" s="67">
        <f t="shared" si="31"/>
        <v>0</v>
      </c>
      <c r="N2050" s="18"/>
    </row>
    <row r="2051" spans="1:14" x14ac:dyDescent="0.2">
      <c r="A2051" s="55"/>
      <c r="E2051" s="55"/>
      <c r="K2051" s="55"/>
      <c r="L2051" s="55"/>
      <c r="M2051" s="67">
        <f t="shared" si="31"/>
        <v>0</v>
      </c>
      <c r="N2051" s="18"/>
    </row>
    <row r="2052" spans="1:14" x14ac:dyDescent="0.2">
      <c r="A2052" s="55"/>
      <c r="E2052" s="55"/>
      <c r="K2052" s="55"/>
      <c r="L2052" s="55"/>
      <c r="M2052" s="67">
        <f t="shared" ref="M2052:M2115" si="32">L2052*I2052</f>
        <v>0</v>
      </c>
      <c r="N2052" s="18"/>
    </row>
    <row r="2053" spans="1:14" x14ac:dyDescent="0.2">
      <c r="A2053" s="55"/>
      <c r="E2053" s="55"/>
      <c r="K2053" s="55"/>
      <c r="L2053" s="55"/>
      <c r="M2053" s="67">
        <f t="shared" si="32"/>
        <v>0</v>
      </c>
      <c r="N2053" s="18"/>
    </row>
    <row r="2054" spans="1:14" x14ac:dyDescent="0.2">
      <c r="A2054" s="55"/>
      <c r="E2054" s="55"/>
      <c r="K2054" s="55"/>
      <c r="L2054" s="55"/>
      <c r="M2054" s="67">
        <f t="shared" si="32"/>
        <v>0</v>
      </c>
      <c r="N2054" s="18"/>
    </row>
    <row r="2055" spans="1:14" x14ac:dyDescent="0.2">
      <c r="A2055" s="55"/>
      <c r="E2055" s="55"/>
      <c r="K2055" s="55"/>
      <c r="L2055" s="55"/>
      <c r="M2055" s="67">
        <f t="shared" si="32"/>
        <v>0</v>
      </c>
      <c r="N2055" s="18"/>
    </row>
    <row r="2056" spans="1:14" x14ac:dyDescent="0.2">
      <c r="A2056" s="55"/>
      <c r="E2056" s="55"/>
      <c r="K2056" s="55"/>
      <c r="L2056" s="55"/>
      <c r="M2056" s="67">
        <f t="shared" si="32"/>
        <v>0</v>
      </c>
      <c r="N2056" s="18"/>
    </row>
    <row r="2057" spans="1:14" x14ac:dyDescent="0.2">
      <c r="A2057" s="55"/>
      <c r="E2057" s="55"/>
      <c r="K2057" s="55"/>
      <c r="L2057" s="55"/>
      <c r="M2057" s="67">
        <f t="shared" si="32"/>
        <v>0</v>
      </c>
      <c r="N2057" s="18"/>
    </row>
    <row r="2058" spans="1:14" x14ac:dyDescent="0.2">
      <c r="A2058" s="55"/>
      <c r="E2058" s="55"/>
      <c r="K2058" s="55"/>
      <c r="L2058" s="55"/>
      <c r="M2058" s="67">
        <f t="shared" si="32"/>
        <v>0</v>
      </c>
      <c r="N2058" s="18"/>
    </row>
    <row r="2059" spans="1:14" x14ac:dyDescent="0.2">
      <c r="A2059" s="55"/>
      <c r="E2059" s="55"/>
      <c r="K2059" s="55"/>
      <c r="L2059" s="55"/>
      <c r="M2059" s="67">
        <f t="shared" si="32"/>
        <v>0</v>
      </c>
      <c r="N2059" s="18"/>
    </row>
    <row r="2060" spans="1:14" x14ac:dyDescent="0.2">
      <c r="A2060" s="55"/>
      <c r="E2060" s="55"/>
      <c r="K2060" s="55"/>
      <c r="L2060" s="55"/>
      <c r="M2060" s="67">
        <f t="shared" si="32"/>
        <v>0</v>
      </c>
      <c r="N2060" s="18"/>
    </row>
    <row r="2061" spans="1:14" x14ac:dyDescent="0.2">
      <c r="A2061" s="55"/>
      <c r="E2061" s="55"/>
      <c r="K2061" s="55"/>
      <c r="L2061" s="55"/>
      <c r="M2061" s="67">
        <f t="shared" si="32"/>
        <v>0</v>
      </c>
      <c r="N2061" s="18"/>
    </row>
    <row r="2062" spans="1:14" x14ac:dyDescent="0.2">
      <c r="A2062" s="55"/>
      <c r="E2062" s="55"/>
      <c r="K2062" s="55"/>
      <c r="L2062" s="55"/>
      <c r="M2062" s="67">
        <f t="shared" si="32"/>
        <v>0</v>
      </c>
      <c r="N2062" s="18"/>
    </row>
    <row r="2063" spans="1:14" x14ac:dyDescent="0.2">
      <c r="A2063" s="55"/>
      <c r="E2063" s="55"/>
      <c r="K2063" s="55"/>
      <c r="L2063" s="55"/>
      <c r="M2063" s="67">
        <f t="shared" si="32"/>
        <v>0</v>
      </c>
      <c r="N2063" s="18"/>
    </row>
    <row r="2064" spans="1:14" x14ac:dyDescent="0.2">
      <c r="A2064" s="55"/>
      <c r="E2064" s="55"/>
      <c r="K2064" s="55"/>
      <c r="L2064" s="55"/>
      <c r="M2064" s="67">
        <f t="shared" si="32"/>
        <v>0</v>
      </c>
      <c r="N2064" s="18"/>
    </row>
    <row r="2065" spans="1:14" x14ac:dyDescent="0.2">
      <c r="A2065" s="55"/>
      <c r="E2065" s="55"/>
      <c r="K2065" s="55"/>
      <c r="L2065" s="55"/>
      <c r="M2065" s="67">
        <f t="shared" si="32"/>
        <v>0</v>
      </c>
      <c r="N2065" s="18"/>
    </row>
    <row r="2066" spans="1:14" x14ac:dyDescent="0.2">
      <c r="A2066" s="55"/>
      <c r="E2066" s="55"/>
      <c r="K2066" s="55"/>
      <c r="L2066" s="55"/>
      <c r="M2066" s="67">
        <f t="shared" si="32"/>
        <v>0</v>
      </c>
      <c r="N2066" s="18"/>
    </row>
    <row r="2067" spans="1:14" x14ac:dyDescent="0.2">
      <c r="A2067" s="55"/>
      <c r="E2067" s="55"/>
      <c r="K2067" s="55"/>
      <c r="L2067" s="55"/>
      <c r="M2067" s="67">
        <f t="shared" si="32"/>
        <v>0</v>
      </c>
      <c r="N2067" s="18"/>
    </row>
    <row r="2068" spans="1:14" x14ac:dyDescent="0.2">
      <c r="A2068" s="55"/>
      <c r="E2068" s="55"/>
      <c r="K2068" s="55"/>
      <c r="L2068" s="55"/>
      <c r="M2068" s="67">
        <f t="shared" si="32"/>
        <v>0</v>
      </c>
      <c r="N2068" s="18"/>
    </row>
    <row r="2069" spans="1:14" x14ac:dyDescent="0.2">
      <c r="A2069" s="55"/>
      <c r="E2069" s="55"/>
      <c r="K2069" s="55"/>
      <c r="L2069" s="55"/>
      <c r="M2069" s="67">
        <f t="shared" si="32"/>
        <v>0</v>
      </c>
      <c r="N2069" s="18"/>
    </row>
    <row r="2070" spans="1:14" x14ac:dyDescent="0.2">
      <c r="A2070" s="55"/>
      <c r="E2070" s="55"/>
      <c r="K2070" s="55"/>
      <c r="L2070" s="55"/>
      <c r="M2070" s="67">
        <f t="shared" si="32"/>
        <v>0</v>
      </c>
      <c r="N2070" s="18"/>
    </row>
    <row r="2071" spans="1:14" x14ac:dyDescent="0.2">
      <c r="A2071" s="55"/>
      <c r="E2071" s="55"/>
      <c r="K2071" s="55"/>
      <c r="L2071" s="55"/>
      <c r="M2071" s="67">
        <f t="shared" si="32"/>
        <v>0</v>
      </c>
      <c r="N2071" s="18"/>
    </row>
    <row r="2072" spans="1:14" x14ac:dyDescent="0.2">
      <c r="A2072" s="55"/>
      <c r="E2072" s="55"/>
      <c r="K2072" s="55"/>
      <c r="L2072" s="55"/>
      <c r="M2072" s="67">
        <f t="shared" si="32"/>
        <v>0</v>
      </c>
      <c r="N2072" s="18"/>
    </row>
    <row r="2073" spans="1:14" x14ac:dyDescent="0.2">
      <c r="A2073" s="55"/>
      <c r="E2073" s="55"/>
      <c r="K2073" s="55"/>
      <c r="L2073" s="55"/>
      <c r="M2073" s="67">
        <f t="shared" si="32"/>
        <v>0</v>
      </c>
      <c r="N2073" s="18"/>
    </row>
    <row r="2074" spans="1:14" x14ac:dyDescent="0.2">
      <c r="A2074" s="55"/>
      <c r="E2074" s="55"/>
      <c r="K2074" s="55"/>
      <c r="L2074" s="55"/>
      <c r="M2074" s="67">
        <f t="shared" si="32"/>
        <v>0</v>
      </c>
      <c r="N2074" s="18"/>
    </row>
    <row r="2075" spans="1:14" x14ac:dyDescent="0.2">
      <c r="A2075" s="55"/>
      <c r="E2075" s="55"/>
      <c r="K2075" s="55"/>
      <c r="L2075" s="55"/>
      <c r="M2075" s="67">
        <f t="shared" si="32"/>
        <v>0</v>
      </c>
      <c r="N2075" s="18"/>
    </row>
    <row r="2076" spans="1:14" x14ac:dyDescent="0.2">
      <c r="A2076" s="55"/>
      <c r="E2076" s="55"/>
      <c r="K2076" s="55"/>
      <c r="L2076" s="55"/>
      <c r="M2076" s="67">
        <f t="shared" si="32"/>
        <v>0</v>
      </c>
      <c r="N2076" s="18"/>
    </row>
    <row r="2077" spans="1:14" x14ac:dyDescent="0.2">
      <c r="A2077" s="55"/>
      <c r="E2077" s="55"/>
      <c r="K2077" s="55"/>
      <c r="L2077" s="55"/>
      <c r="M2077" s="67">
        <f t="shared" si="32"/>
        <v>0</v>
      </c>
      <c r="N2077" s="18"/>
    </row>
    <row r="2078" spans="1:14" x14ac:dyDescent="0.2">
      <c r="A2078" s="55"/>
      <c r="E2078" s="55"/>
      <c r="K2078" s="55"/>
      <c r="L2078" s="55"/>
      <c r="M2078" s="67">
        <f t="shared" si="32"/>
        <v>0</v>
      </c>
      <c r="N2078" s="18"/>
    </row>
    <row r="2079" spans="1:14" x14ac:dyDescent="0.2">
      <c r="A2079" s="55"/>
      <c r="E2079" s="55"/>
      <c r="K2079" s="55"/>
      <c r="L2079" s="55"/>
      <c r="M2079" s="67">
        <f t="shared" si="32"/>
        <v>0</v>
      </c>
      <c r="N2079" s="18"/>
    </row>
    <row r="2080" spans="1:14" x14ac:dyDescent="0.2">
      <c r="A2080" s="55"/>
      <c r="E2080" s="55"/>
      <c r="K2080" s="55"/>
      <c r="L2080" s="55"/>
      <c r="M2080" s="67">
        <f t="shared" si="32"/>
        <v>0</v>
      </c>
      <c r="N2080" s="18"/>
    </row>
    <row r="2081" spans="1:14" x14ac:dyDescent="0.2">
      <c r="A2081" s="55"/>
      <c r="E2081" s="55"/>
      <c r="K2081" s="55"/>
      <c r="L2081" s="55"/>
      <c r="M2081" s="67">
        <f t="shared" si="32"/>
        <v>0</v>
      </c>
      <c r="N2081" s="18"/>
    </row>
    <row r="2082" spans="1:14" x14ac:dyDescent="0.2">
      <c r="A2082" s="55"/>
      <c r="E2082" s="55"/>
      <c r="K2082" s="55"/>
      <c r="L2082" s="55"/>
      <c r="M2082" s="67">
        <f t="shared" si="32"/>
        <v>0</v>
      </c>
      <c r="N2082" s="18"/>
    </row>
    <row r="2083" spans="1:14" x14ac:dyDescent="0.2">
      <c r="A2083" s="55"/>
      <c r="E2083" s="55"/>
      <c r="K2083" s="55"/>
      <c r="L2083" s="55"/>
      <c r="M2083" s="67">
        <f t="shared" si="32"/>
        <v>0</v>
      </c>
      <c r="N2083" s="18"/>
    </row>
    <row r="2084" spans="1:14" x14ac:dyDescent="0.2">
      <c r="A2084" s="55"/>
      <c r="E2084" s="55"/>
      <c r="K2084" s="55"/>
      <c r="L2084" s="55"/>
      <c r="M2084" s="67">
        <f t="shared" si="32"/>
        <v>0</v>
      </c>
      <c r="N2084" s="18"/>
    </row>
    <row r="2085" spans="1:14" x14ac:dyDescent="0.2">
      <c r="A2085" s="55"/>
      <c r="E2085" s="55"/>
      <c r="K2085" s="55"/>
      <c r="L2085" s="55"/>
      <c r="M2085" s="67">
        <f t="shared" si="32"/>
        <v>0</v>
      </c>
      <c r="N2085" s="18"/>
    </row>
    <row r="2086" spans="1:14" x14ac:dyDescent="0.2">
      <c r="A2086" s="55"/>
      <c r="E2086" s="55"/>
      <c r="K2086" s="55"/>
      <c r="L2086" s="55"/>
      <c r="M2086" s="67">
        <f t="shared" si="32"/>
        <v>0</v>
      </c>
      <c r="N2086" s="18"/>
    </row>
    <row r="2087" spans="1:14" x14ac:dyDescent="0.2">
      <c r="A2087" s="55"/>
      <c r="E2087" s="55"/>
      <c r="K2087" s="55"/>
      <c r="L2087" s="55"/>
      <c r="M2087" s="67">
        <f t="shared" si="32"/>
        <v>0</v>
      </c>
      <c r="N2087" s="18"/>
    </row>
    <row r="2088" spans="1:14" x14ac:dyDescent="0.2">
      <c r="A2088" s="55"/>
      <c r="E2088" s="55"/>
      <c r="K2088" s="55"/>
      <c r="L2088" s="55"/>
      <c r="M2088" s="67">
        <f t="shared" si="32"/>
        <v>0</v>
      </c>
      <c r="N2088" s="18"/>
    </row>
    <row r="2089" spans="1:14" x14ac:dyDescent="0.2">
      <c r="A2089" s="55"/>
      <c r="E2089" s="55"/>
      <c r="K2089" s="55"/>
      <c r="L2089" s="55"/>
      <c r="M2089" s="67">
        <f t="shared" si="32"/>
        <v>0</v>
      </c>
      <c r="N2089" s="18"/>
    </row>
    <row r="2090" spans="1:14" x14ac:dyDescent="0.2">
      <c r="A2090" s="55"/>
      <c r="E2090" s="55"/>
      <c r="K2090" s="55"/>
      <c r="L2090" s="55"/>
      <c r="M2090" s="67">
        <f t="shared" si="32"/>
        <v>0</v>
      </c>
      <c r="N2090" s="18"/>
    </row>
    <row r="2091" spans="1:14" x14ac:dyDescent="0.2">
      <c r="A2091" s="55"/>
      <c r="E2091" s="55"/>
      <c r="K2091" s="55"/>
      <c r="L2091" s="55"/>
      <c r="M2091" s="67">
        <f t="shared" si="32"/>
        <v>0</v>
      </c>
      <c r="N2091" s="18"/>
    </row>
    <row r="2092" spans="1:14" x14ac:dyDescent="0.2">
      <c r="A2092" s="55"/>
      <c r="E2092" s="55"/>
      <c r="K2092" s="55"/>
      <c r="L2092" s="55"/>
      <c r="M2092" s="67">
        <f t="shared" si="32"/>
        <v>0</v>
      </c>
      <c r="N2092" s="18"/>
    </row>
    <row r="2093" spans="1:14" x14ac:dyDescent="0.2">
      <c r="A2093" s="55"/>
      <c r="E2093" s="55"/>
      <c r="K2093" s="55"/>
      <c r="L2093" s="55"/>
      <c r="M2093" s="67">
        <f t="shared" si="32"/>
        <v>0</v>
      </c>
      <c r="N2093" s="18"/>
    </row>
    <row r="2094" spans="1:14" x14ac:dyDescent="0.2">
      <c r="A2094" s="55"/>
      <c r="E2094" s="55"/>
      <c r="K2094" s="55"/>
      <c r="L2094" s="55"/>
      <c r="M2094" s="67">
        <f t="shared" si="32"/>
        <v>0</v>
      </c>
      <c r="N2094" s="18"/>
    </row>
    <row r="2095" spans="1:14" x14ac:dyDescent="0.2">
      <c r="A2095" s="55"/>
      <c r="E2095" s="55"/>
      <c r="K2095" s="55"/>
      <c r="L2095" s="55"/>
      <c r="M2095" s="67">
        <f t="shared" si="32"/>
        <v>0</v>
      </c>
      <c r="N2095" s="18"/>
    </row>
    <row r="2096" spans="1:14" x14ac:dyDescent="0.2">
      <c r="A2096" s="55"/>
      <c r="E2096" s="55"/>
      <c r="K2096" s="55"/>
      <c r="L2096" s="55"/>
      <c r="M2096" s="67">
        <f t="shared" si="32"/>
        <v>0</v>
      </c>
      <c r="N2096" s="18"/>
    </row>
    <row r="2097" spans="1:14" x14ac:dyDescent="0.2">
      <c r="A2097" s="55"/>
      <c r="E2097" s="55"/>
      <c r="K2097" s="55"/>
      <c r="L2097" s="55"/>
      <c r="M2097" s="67">
        <f t="shared" si="32"/>
        <v>0</v>
      </c>
      <c r="N2097" s="18"/>
    </row>
    <row r="2098" spans="1:14" x14ac:dyDescent="0.2">
      <c r="A2098" s="55"/>
      <c r="E2098" s="55"/>
      <c r="K2098" s="55"/>
      <c r="L2098" s="55"/>
      <c r="M2098" s="67">
        <f t="shared" si="32"/>
        <v>0</v>
      </c>
      <c r="N2098" s="18"/>
    </row>
    <row r="2099" spans="1:14" x14ac:dyDescent="0.2">
      <c r="A2099" s="55"/>
      <c r="E2099" s="55"/>
      <c r="K2099" s="55"/>
      <c r="L2099" s="55"/>
      <c r="M2099" s="67">
        <f t="shared" si="32"/>
        <v>0</v>
      </c>
      <c r="N2099" s="18"/>
    </row>
    <row r="2100" spans="1:14" x14ac:dyDescent="0.2">
      <c r="A2100" s="55"/>
      <c r="E2100" s="55"/>
      <c r="K2100" s="55"/>
      <c r="L2100" s="55"/>
      <c r="M2100" s="67">
        <f t="shared" si="32"/>
        <v>0</v>
      </c>
      <c r="N2100" s="18"/>
    </row>
    <row r="2101" spans="1:14" x14ac:dyDescent="0.2">
      <c r="A2101" s="55"/>
      <c r="E2101" s="55"/>
      <c r="K2101" s="55"/>
      <c r="L2101" s="55"/>
      <c r="M2101" s="67">
        <f t="shared" si="32"/>
        <v>0</v>
      </c>
      <c r="N2101" s="18"/>
    </row>
    <row r="2102" spans="1:14" x14ac:dyDescent="0.2">
      <c r="A2102" s="55"/>
      <c r="E2102" s="55"/>
      <c r="K2102" s="55"/>
      <c r="L2102" s="55"/>
      <c r="M2102" s="67">
        <f t="shared" si="32"/>
        <v>0</v>
      </c>
      <c r="N2102" s="18"/>
    </row>
    <row r="2103" spans="1:14" x14ac:dyDescent="0.2">
      <c r="A2103" s="55"/>
      <c r="E2103" s="55"/>
      <c r="K2103" s="55"/>
      <c r="L2103" s="55"/>
      <c r="M2103" s="67">
        <f t="shared" si="32"/>
        <v>0</v>
      </c>
      <c r="N2103" s="18"/>
    </row>
    <row r="2104" spans="1:14" x14ac:dyDescent="0.2">
      <c r="A2104" s="55"/>
      <c r="E2104" s="55"/>
      <c r="K2104" s="55"/>
      <c r="L2104" s="55"/>
      <c r="M2104" s="67">
        <f t="shared" si="32"/>
        <v>0</v>
      </c>
      <c r="N2104" s="18"/>
    </row>
    <row r="2105" spans="1:14" x14ac:dyDescent="0.2">
      <c r="A2105" s="55"/>
      <c r="E2105" s="55"/>
      <c r="K2105" s="55"/>
      <c r="L2105" s="55"/>
      <c r="M2105" s="67">
        <f t="shared" si="32"/>
        <v>0</v>
      </c>
      <c r="N2105" s="18"/>
    </row>
    <row r="2106" spans="1:14" x14ac:dyDescent="0.2">
      <c r="A2106" s="55"/>
      <c r="E2106" s="55"/>
      <c r="K2106" s="55"/>
      <c r="L2106" s="55"/>
      <c r="M2106" s="67">
        <f t="shared" si="32"/>
        <v>0</v>
      </c>
      <c r="N2106" s="18"/>
    </row>
    <row r="2107" spans="1:14" x14ac:dyDescent="0.2">
      <c r="A2107" s="55"/>
      <c r="E2107" s="55"/>
      <c r="K2107" s="55"/>
      <c r="L2107" s="55"/>
      <c r="M2107" s="67">
        <f t="shared" si="32"/>
        <v>0</v>
      </c>
      <c r="N2107" s="18"/>
    </row>
    <row r="2108" spans="1:14" x14ac:dyDescent="0.2">
      <c r="A2108" s="55"/>
      <c r="E2108" s="55"/>
      <c r="K2108" s="55"/>
      <c r="L2108" s="55"/>
      <c r="M2108" s="67">
        <f t="shared" si="32"/>
        <v>0</v>
      </c>
      <c r="N2108" s="18"/>
    </row>
    <row r="2109" spans="1:14" x14ac:dyDescent="0.2">
      <c r="A2109" s="55"/>
      <c r="E2109" s="55"/>
      <c r="K2109" s="55"/>
      <c r="L2109" s="55"/>
      <c r="M2109" s="67">
        <f t="shared" si="32"/>
        <v>0</v>
      </c>
      <c r="N2109" s="18"/>
    </row>
    <row r="2110" spans="1:14" x14ac:dyDescent="0.2">
      <c r="A2110" s="55"/>
      <c r="E2110" s="55"/>
      <c r="K2110" s="55"/>
      <c r="L2110" s="55"/>
      <c r="M2110" s="67">
        <f t="shared" si="32"/>
        <v>0</v>
      </c>
      <c r="N2110" s="18"/>
    </row>
    <row r="2111" spans="1:14" x14ac:dyDescent="0.2">
      <c r="A2111" s="55"/>
      <c r="E2111" s="55"/>
      <c r="K2111" s="55"/>
      <c r="L2111" s="55"/>
      <c r="M2111" s="67">
        <f t="shared" si="32"/>
        <v>0</v>
      </c>
      <c r="N2111" s="18"/>
    </row>
    <row r="2112" spans="1:14" x14ac:dyDescent="0.2">
      <c r="A2112" s="55"/>
      <c r="E2112" s="55"/>
      <c r="K2112" s="55"/>
      <c r="L2112" s="55"/>
      <c r="M2112" s="67">
        <f t="shared" si="32"/>
        <v>0</v>
      </c>
      <c r="N2112" s="18"/>
    </row>
    <row r="2113" spans="1:14" x14ac:dyDescent="0.2">
      <c r="A2113" s="55"/>
      <c r="E2113" s="55"/>
      <c r="K2113" s="55"/>
      <c r="L2113" s="55"/>
      <c r="M2113" s="67">
        <f t="shared" si="32"/>
        <v>0</v>
      </c>
      <c r="N2113" s="18"/>
    </row>
    <row r="2114" spans="1:14" x14ac:dyDescent="0.2">
      <c r="A2114" s="55"/>
      <c r="E2114" s="55"/>
      <c r="K2114" s="55"/>
      <c r="L2114" s="55"/>
      <c r="M2114" s="67">
        <f t="shared" si="32"/>
        <v>0</v>
      </c>
      <c r="N2114" s="18"/>
    </row>
    <row r="2115" spans="1:14" x14ac:dyDescent="0.2">
      <c r="A2115" s="55"/>
      <c r="E2115" s="55"/>
      <c r="K2115" s="55"/>
      <c r="L2115" s="55"/>
      <c r="M2115" s="67">
        <f t="shared" si="32"/>
        <v>0</v>
      </c>
      <c r="N2115" s="18"/>
    </row>
    <row r="2116" spans="1:14" x14ac:dyDescent="0.2">
      <c r="A2116" s="55"/>
      <c r="E2116" s="55"/>
      <c r="K2116" s="55"/>
      <c r="L2116" s="55"/>
      <c r="M2116" s="67">
        <f t="shared" ref="M2116:M2179" si="33">L2116*I2116</f>
        <v>0</v>
      </c>
      <c r="N2116" s="18"/>
    </row>
    <row r="2117" spans="1:14" x14ac:dyDescent="0.2">
      <c r="A2117" s="55"/>
      <c r="E2117" s="55"/>
      <c r="K2117" s="55"/>
      <c r="L2117" s="55"/>
      <c r="M2117" s="67">
        <f t="shared" si="33"/>
        <v>0</v>
      </c>
      <c r="N2117" s="18"/>
    </row>
    <row r="2118" spans="1:14" x14ac:dyDescent="0.2">
      <c r="A2118" s="55"/>
      <c r="E2118" s="55"/>
      <c r="K2118" s="55"/>
      <c r="L2118" s="55"/>
      <c r="M2118" s="67">
        <f t="shared" si="33"/>
        <v>0</v>
      </c>
      <c r="N2118" s="18"/>
    </row>
    <row r="2119" spans="1:14" x14ac:dyDescent="0.2">
      <c r="A2119" s="55"/>
      <c r="E2119" s="55"/>
      <c r="K2119" s="55"/>
      <c r="L2119" s="55"/>
      <c r="M2119" s="67">
        <f t="shared" si="33"/>
        <v>0</v>
      </c>
      <c r="N2119" s="18"/>
    </row>
    <row r="2120" spans="1:14" x14ac:dyDescent="0.2">
      <c r="A2120" s="55"/>
      <c r="E2120" s="55"/>
      <c r="K2120" s="55"/>
      <c r="L2120" s="55"/>
      <c r="M2120" s="67">
        <f t="shared" si="33"/>
        <v>0</v>
      </c>
      <c r="N2120" s="18"/>
    </row>
    <row r="2121" spans="1:14" x14ac:dyDescent="0.2">
      <c r="A2121" s="55"/>
      <c r="E2121" s="55"/>
      <c r="K2121" s="55"/>
      <c r="L2121" s="55"/>
      <c r="M2121" s="67">
        <f t="shared" si="33"/>
        <v>0</v>
      </c>
      <c r="N2121" s="18"/>
    </row>
    <row r="2122" spans="1:14" x14ac:dyDescent="0.2">
      <c r="A2122" s="55"/>
      <c r="E2122" s="55"/>
      <c r="K2122" s="55"/>
      <c r="L2122" s="55"/>
      <c r="M2122" s="67">
        <f t="shared" si="33"/>
        <v>0</v>
      </c>
      <c r="N2122" s="18"/>
    </row>
    <row r="2123" spans="1:14" x14ac:dyDescent="0.2">
      <c r="A2123" s="55"/>
      <c r="E2123" s="55"/>
      <c r="K2123" s="55"/>
      <c r="L2123" s="55"/>
      <c r="M2123" s="67">
        <f t="shared" si="33"/>
        <v>0</v>
      </c>
      <c r="N2123" s="18"/>
    </row>
    <row r="2124" spans="1:14" x14ac:dyDescent="0.2">
      <c r="A2124" s="55"/>
      <c r="E2124" s="55"/>
      <c r="K2124" s="55"/>
      <c r="L2124" s="55"/>
      <c r="M2124" s="67">
        <f t="shared" si="33"/>
        <v>0</v>
      </c>
      <c r="N2124" s="18"/>
    </row>
    <row r="2125" spans="1:14" x14ac:dyDescent="0.2">
      <c r="A2125" s="55"/>
      <c r="E2125" s="55"/>
      <c r="K2125" s="55"/>
      <c r="L2125" s="55"/>
      <c r="M2125" s="67">
        <f t="shared" si="33"/>
        <v>0</v>
      </c>
      <c r="N2125" s="18"/>
    </row>
    <row r="2126" spans="1:14" x14ac:dyDescent="0.2">
      <c r="A2126" s="55"/>
      <c r="E2126" s="55"/>
      <c r="K2126" s="55"/>
      <c r="L2126" s="55"/>
      <c r="M2126" s="67">
        <f t="shared" si="33"/>
        <v>0</v>
      </c>
      <c r="N2126" s="18"/>
    </row>
    <row r="2127" spans="1:14" x14ac:dyDescent="0.2">
      <c r="A2127" s="55"/>
      <c r="E2127" s="55"/>
      <c r="K2127" s="55"/>
      <c r="L2127" s="55"/>
      <c r="M2127" s="67">
        <f t="shared" si="33"/>
        <v>0</v>
      </c>
      <c r="N2127" s="18"/>
    </row>
    <row r="2128" spans="1:14" x14ac:dyDescent="0.2">
      <c r="A2128" s="55"/>
      <c r="E2128" s="55"/>
      <c r="K2128" s="55"/>
      <c r="L2128" s="55"/>
      <c r="M2128" s="67">
        <f t="shared" si="33"/>
        <v>0</v>
      </c>
      <c r="N2128" s="18"/>
    </row>
    <row r="2129" spans="1:14" x14ac:dyDescent="0.2">
      <c r="A2129" s="55"/>
      <c r="E2129" s="55"/>
      <c r="K2129" s="55"/>
      <c r="L2129" s="55"/>
      <c r="M2129" s="67">
        <f t="shared" si="33"/>
        <v>0</v>
      </c>
      <c r="N2129" s="18"/>
    </row>
    <row r="2130" spans="1:14" x14ac:dyDescent="0.2">
      <c r="A2130" s="55"/>
      <c r="E2130" s="55"/>
      <c r="K2130" s="55"/>
      <c r="L2130" s="55"/>
      <c r="M2130" s="67">
        <f t="shared" si="33"/>
        <v>0</v>
      </c>
      <c r="N2130" s="18"/>
    </row>
    <row r="2131" spans="1:14" x14ac:dyDescent="0.2">
      <c r="A2131" s="55"/>
      <c r="E2131" s="55"/>
      <c r="K2131" s="55"/>
      <c r="L2131" s="55"/>
      <c r="M2131" s="67">
        <f t="shared" si="33"/>
        <v>0</v>
      </c>
      <c r="N2131" s="18"/>
    </row>
    <row r="2132" spans="1:14" x14ac:dyDescent="0.2">
      <c r="A2132" s="55"/>
      <c r="E2132" s="55"/>
      <c r="K2132" s="55"/>
      <c r="L2132" s="55"/>
      <c r="M2132" s="67">
        <f t="shared" si="33"/>
        <v>0</v>
      </c>
      <c r="N2132" s="18"/>
    </row>
    <row r="2133" spans="1:14" x14ac:dyDescent="0.2">
      <c r="A2133" s="55"/>
      <c r="E2133" s="55"/>
      <c r="K2133" s="55"/>
      <c r="L2133" s="55"/>
      <c r="M2133" s="67">
        <f t="shared" si="33"/>
        <v>0</v>
      </c>
      <c r="N2133" s="18"/>
    </row>
    <row r="2134" spans="1:14" x14ac:dyDescent="0.2">
      <c r="A2134" s="55"/>
      <c r="E2134" s="55"/>
      <c r="K2134" s="55"/>
      <c r="L2134" s="55"/>
      <c r="M2134" s="67">
        <f t="shared" si="33"/>
        <v>0</v>
      </c>
      <c r="N2134" s="18"/>
    </row>
    <row r="2135" spans="1:14" x14ac:dyDescent="0.2">
      <c r="A2135" s="55"/>
      <c r="E2135" s="55"/>
      <c r="K2135" s="55"/>
      <c r="L2135" s="55"/>
      <c r="M2135" s="67">
        <f t="shared" si="33"/>
        <v>0</v>
      </c>
      <c r="N2135" s="18"/>
    </row>
    <row r="2136" spans="1:14" x14ac:dyDescent="0.2">
      <c r="A2136" s="55"/>
      <c r="E2136" s="55"/>
      <c r="K2136" s="55"/>
      <c r="L2136" s="55"/>
      <c r="M2136" s="67">
        <f t="shared" si="33"/>
        <v>0</v>
      </c>
      <c r="N2136" s="18"/>
    </row>
    <row r="2137" spans="1:14" x14ac:dyDescent="0.2">
      <c r="A2137" s="55"/>
      <c r="E2137" s="55"/>
      <c r="K2137" s="55"/>
      <c r="L2137" s="55"/>
      <c r="M2137" s="67">
        <f t="shared" si="33"/>
        <v>0</v>
      </c>
      <c r="N2137" s="18"/>
    </row>
    <row r="2138" spans="1:14" x14ac:dyDescent="0.2">
      <c r="A2138" s="55"/>
      <c r="E2138" s="55"/>
      <c r="K2138" s="55"/>
      <c r="L2138" s="55"/>
      <c r="M2138" s="67">
        <f t="shared" si="33"/>
        <v>0</v>
      </c>
      <c r="N2138" s="18"/>
    </row>
    <row r="2139" spans="1:14" x14ac:dyDescent="0.2">
      <c r="A2139" s="55"/>
      <c r="E2139" s="55"/>
      <c r="K2139" s="55"/>
      <c r="L2139" s="55"/>
      <c r="M2139" s="67">
        <f t="shared" si="33"/>
        <v>0</v>
      </c>
      <c r="N2139" s="18"/>
    </row>
    <row r="2140" spans="1:14" x14ac:dyDescent="0.2">
      <c r="A2140" s="55"/>
      <c r="E2140" s="55"/>
      <c r="K2140" s="55"/>
      <c r="L2140" s="55"/>
      <c r="M2140" s="67">
        <f t="shared" si="33"/>
        <v>0</v>
      </c>
      <c r="N2140" s="18"/>
    </row>
    <row r="2141" spans="1:14" x14ac:dyDescent="0.2">
      <c r="A2141" s="55"/>
      <c r="E2141" s="55"/>
      <c r="K2141" s="55"/>
      <c r="L2141" s="55"/>
      <c r="M2141" s="67">
        <f t="shared" si="33"/>
        <v>0</v>
      </c>
      <c r="N2141" s="18"/>
    </row>
    <row r="2142" spans="1:14" x14ac:dyDescent="0.2">
      <c r="A2142" s="55"/>
      <c r="E2142" s="55"/>
      <c r="K2142" s="55"/>
      <c r="L2142" s="55"/>
      <c r="M2142" s="67">
        <f t="shared" si="33"/>
        <v>0</v>
      </c>
      <c r="N2142" s="18"/>
    </row>
    <row r="2143" spans="1:14" x14ac:dyDescent="0.2">
      <c r="A2143" s="55"/>
      <c r="E2143" s="55"/>
      <c r="K2143" s="55"/>
      <c r="L2143" s="55"/>
      <c r="M2143" s="67">
        <f t="shared" si="33"/>
        <v>0</v>
      </c>
      <c r="N2143" s="18"/>
    </row>
    <row r="2144" spans="1:14" x14ac:dyDescent="0.2">
      <c r="A2144" s="55"/>
      <c r="E2144" s="55"/>
      <c r="K2144" s="55"/>
      <c r="L2144" s="55"/>
      <c r="M2144" s="67">
        <f t="shared" si="33"/>
        <v>0</v>
      </c>
      <c r="N2144" s="18"/>
    </row>
    <row r="2145" spans="1:14" x14ac:dyDescent="0.2">
      <c r="A2145" s="55"/>
      <c r="E2145" s="55"/>
      <c r="K2145" s="55"/>
      <c r="L2145" s="55"/>
      <c r="M2145" s="67">
        <f t="shared" si="33"/>
        <v>0</v>
      </c>
      <c r="N2145" s="18"/>
    </row>
    <row r="2146" spans="1:14" x14ac:dyDescent="0.2">
      <c r="A2146" s="55"/>
      <c r="E2146" s="55"/>
      <c r="K2146" s="55"/>
      <c r="L2146" s="55"/>
      <c r="M2146" s="67">
        <f t="shared" si="33"/>
        <v>0</v>
      </c>
      <c r="N2146" s="18"/>
    </row>
    <row r="2147" spans="1:14" x14ac:dyDescent="0.2">
      <c r="A2147" s="55"/>
      <c r="E2147" s="55"/>
      <c r="K2147" s="55"/>
      <c r="L2147" s="55"/>
      <c r="M2147" s="67">
        <f t="shared" si="33"/>
        <v>0</v>
      </c>
      <c r="N2147" s="18"/>
    </row>
    <row r="2148" spans="1:14" x14ac:dyDescent="0.2">
      <c r="A2148" s="55"/>
      <c r="E2148" s="55"/>
      <c r="K2148" s="55"/>
      <c r="L2148" s="55"/>
      <c r="M2148" s="67">
        <f t="shared" si="33"/>
        <v>0</v>
      </c>
      <c r="N2148" s="18"/>
    </row>
    <row r="2149" spans="1:14" x14ac:dyDescent="0.2">
      <c r="A2149" s="55"/>
      <c r="E2149" s="55"/>
      <c r="K2149" s="55"/>
      <c r="L2149" s="55"/>
      <c r="M2149" s="67">
        <f t="shared" si="33"/>
        <v>0</v>
      </c>
      <c r="N2149" s="18"/>
    </row>
    <row r="2150" spans="1:14" x14ac:dyDescent="0.2">
      <c r="A2150" s="55"/>
      <c r="E2150" s="55"/>
      <c r="K2150" s="55"/>
      <c r="L2150" s="55"/>
      <c r="M2150" s="67">
        <f t="shared" si="33"/>
        <v>0</v>
      </c>
      <c r="N2150" s="18"/>
    </row>
    <row r="2151" spans="1:14" x14ac:dyDescent="0.2">
      <c r="A2151" s="55"/>
      <c r="E2151" s="55"/>
      <c r="K2151" s="55"/>
      <c r="L2151" s="55"/>
      <c r="M2151" s="67">
        <f t="shared" si="33"/>
        <v>0</v>
      </c>
      <c r="N2151" s="18"/>
    </row>
    <row r="2152" spans="1:14" x14ac:dyDescent="0.2">
      <c r="A2152" s="55"/>
      <c r="E2152" s="55"/>
      <c r="K2152" s="55"/>
      <c r="L2152" s="55"/>
      <c r="M2152" s="67">
        <f t="shared" si="33"/>
        <v>0</v>
      </c>
      <c r="N2152" s="18"/>
    </row>
    <row r="2153" spans="1:14" x14ac:dyDescent="0.2">
      <c r="A2153" s="55"/>
      <c r="E2153" s="55"/>
      <c r="K2153" s="55"/>
      <c r="L2153" s="55"/>
      <c r="M2153" s="67">
        <f t="shared" si="33"/>
        <v>0</v>
      </c>
      <c r="N2153" s="18"/>
    </row>
    <row r="2154" spans="1:14" x14ac:dyDescent="0.2">
      <c r="A2154" s="55"/>
      <c r="E2154" s="55"/>
      <c r="K2154" s="55"/>
      <c r="L2154" s="55"/>
      <c r="M2154" s="67">
        <f t="shared" si="33"/>
        <v>0</v>
      </c>
      <c r="N2154" s="18"/>
    </row>
    <row r="2155" spans="1:14" x14ac:dyDescent="0.2">
      <c r="A2155" s="55"/>
      <c r="E2155" s="55"/>
      <c r="K2155" s="55"/>
      <c r="L2155" s="55"/>
      <c r="M2155" s="67">
        <f t="shared" si="33"/>
        <v>0</v>
      </c>
      <c r="N2155" s="18"/>
    </row>
    <row r="2156" spans="1:14" x14ac:dyDescent="0.2">
      <c r="A2156" s="55"/>
      <c r="E2156" s="55"/>
      <c r="K2156" s="55"/>
      <c r="L2156" s="55"/>
      <c r="M2156" s="67">
        <f t="shared" si="33"/>
        <v>0</v>
      </c>
      <c r="N2156" s="18"/>
    </row>
    <row r="2157" spans="1:14" x14ac:dyDescent="0.2">
      <c r="A2157" s="55"/>
      <c r="E2157" s="55"/>
      <c r="K2157" s="55"/>
      <c r="L2157" s="55"/>
      <c r="M2157" s="67">
        <f t="shared" si="33"/>
        <v>0</v>
      </c>
      <c r="N2157" s="18"/>
    </row>
    <row r="2158" spans="1:14" x14ac:dyDescent="0.2">
      <c r="A2158" s="55"/>
      <c r="E2158" s="55"/>
      <c r="K2158" s="55"/>
      <c r="L2158" s="55"/>
      <c r="M2158" s="67">
        <f t="shared" si="33"/>
        <v>0</v>
      </c>
      <c r="N2158" s="18"/>
    </row>
    <row r="2159" spans="1:14" x14ac:dyDescent="0.2">
      <c r="A2159" s="55"/>
      <c r="E2159" s="55"/>
      <c r="K2159" s="55"/>
      <c r="L2159" s="55"/>
      <c r="M2159" s="67">
        <f t="shared" si="33"/>
        <v>0</v>
      </c>
      <c r="N2159" s="18"/>
    </row>
    <row r="2160" spans="1:14" x14ac:dyDescent="0.2">
      <c r="A2160" s="55"/>
      <c r="E2160" s="55"/>
      <c r="K2160" s="55"/>
      <c r="L2160" s="55"/>
      <c r="M2160" s="67">
        <f t="shared" si="33"/>
        <v>0</v>
      </c>
      <c r="N2160" s="18"/>
    </row>
    <row r="2161" spans="1:14" x14ac:dyDescent="0.2">
      <c r="A2161" s="55"/>
      <c r="E2161" s="55"/>
      <c r="K2161" s="55"/>
      <c r="L2161" s="55"/>
      <c r="M2161" s="67">
        <f t="shared" si="33"/>
        <v>0</v>
      </c>
      <c r="N2161" s="18"/>
    </row>
    <row r="2162" spans="1:14" x14ac:dyDescent="0.2">
      <c r="A2162" s="55"/>
      <c r="E2162" s="55"/>
      <c r="K2162" s="55"/>
      <c r="L2162" s="55"/>
      <c r="M2162" s="67">
        <f t="shared" si="33"/>
        <v>0</v>
      </c>
      <c r="N2162" s="18"/>
    </row>
    <row r="2163" spans="1:14" x14ac:dyDescent="0.2">
      <c r="A2163" s="55"/>
      <c r="E2163" s="55"/>
      <c r="K2163" s="55"/>
      <c r="L2163" s="55"/>
      <c r="M2163" s="67">
        <f t="shared" si="33"/>
        <v>0</v>
      </c>
      <c r="N2163" s="18"/>
    </row>
    <row r="2164" spans="1:14" x14ac:dyDescent="0.2">
      <c r="A2164" s="55"/>
      <c r="E2164" s="55"/>
      <c r="K2164" s="55"/>
      <c r="L2164" s="55"/>
      <c r="M2164" s="67">
        <f t="shared" si="33"/>
        <v>0</v>
      </c>
      <c r="N2164" s="18"/>
    </row>
    <row r="2165" spans="1:14" x14ac:dyDescent="0.2">
      <c r="A2165" s="55"/>
      <c r="E2165" s="55"/>
      <c r="K2165" s="55"/>
      <c r="L2165" s="55"/>
      <c r="M2165" s="67">
        <f t="shared" si="33"/>
        <v>0</v>
      </c>
      <c r="N2165" s="18"/>
    </row>
    <row r="2166" spans="1:14" x14ac:dyDescent="0.2">
      <c r="A2166" s="55"/>
      <c r="E2166" s="55"/>
      <c r="K2166" s="55"/>
      <c r="L2166" s="55"/>
      <c r="M2166" s="67">
        <f t="shared" si="33"/>
        <v>0</v>
      </c>
      <c r="N2166" s="18"/>
    </row>
    <row r="2167" spans="1:14" x14ac:dyDescent="0.2">
      <c r="A2167" s="55"/>
      <c r="E2167" s="55"/>
      <c r="K2167" s="55"/>
      <c r="L2167" s="55"/>
      <c r="M2167" s="67">
        <f t="shared" si="33"/>
        <v>0</v>
      </c>
      <c r="N2167" s="18"/>
    </row>
    <row r="2168" spans="1:14" x14ac:dyDescent="0.2">
      <c r="A2168" s="55"/>
      <c r="E2168" s="55"/>
      <c r="K2168" s="55"/>
      <c r="L2168" s="55"/>
      <c r="M2168" s="67">
        <f t="shared" si="33"/>
        <v>0</v>
      </c>
      <c r="N2168" s="18"/>
    </row>
    <row r="2169" spans="1:14" x14ac:dyDescent="0.2">
      <c r="A2169" s="55"/>
      <c r="E2169" s="55"/>
      <c r="K2169" s="55"/>
      <c r="L2169" s="55"/>
      <c r="M2169" s="67">
        <f t="shared" si="33"/>
        <v>0</v>
      </c>
      <c r="N2169" s="18"/>
    </row>
    <row r="2170" spans="1:14" x14ac:dyDescent="0.2">
      <c r="A2170" s="55"/>
      <c r="E2170" s="55"/>
      <c r="K2170" s="55"/>
      <c r="L2170" s="55"/>
      <c r="M2170" s="67">
        <f t="shared" si="33"/>
        <v>0</v>
      </c>
      <c r="N2170" s="18"/>
    </row>
    <row r="2171" spans="1:14" x14ac:dyDescent="0.2">
      <c r="A2171" s="55"/>
      <c r="E2171" s="55"/>
      <c r="K2171" s="55"/>
      <c r="L2171" s="55"/>
      <c r="M2171" s="67">
        <f t="shared" si="33"/>
        <v>0</v>
      </c>
      <c r="N2171" s="18"/>
    </row>
    <row r="2172" spans="1:14" x14ac:dyDescent="0.2">
      <c r="A2172" s="55"/>
      <c r="E2172" s="55"/>
      <c r="K2172" s="55"/>
      <c r="L2172" s="55"/>
      <c r="M2172" s="67">
        <f t="shared" si="33"/>
        <v>0</v>
      </c>
      <c r="N2172" s="18"/>
    </row>
    <row r="2173" spans="1:14" x14ac:dyDescent="0.2">
      <c r="A2173" s="55"/>
      <c r="E2173" s="55"/>
      <c r="K2173" s="55"/>
      <c r="L2173" s="55"/>
      <c r="M2173" s="67">
        <f t="shared" si="33"/>
        <v>0</v>
      </c>
      <c r="N2173" s="18"/>
    </row>
    <row r="2174" spans="1:14" x14ac:dyDescent="0.2">
      <c r="A2174" s="55"/>
      <c r="E2174" s="55"/>
      <c r="K2174" s="55"/>
      <c r="L2174" s="55"/>
      <c r="M2174" s="67">
        <f t="shared" si="33"/>
        <v>0</v>
      </c>
      <c r="N2174" s="18"/>
    </row>
    <row r="2175" spans="1:14" x14ac:dyDescent="0.2">
      <c r="A2175" s="55"/>
      <c r="E2175" s="55"/>
      <c r="K2175" s="55"/>
      <c r="L2175" s="55"/>
      <c r="M2175" s="67">
        <f t="shared" si="33"/>
        <v>0</v>
      </c>
      <c r="N2175" s="18"/>
    </row>
    <row r="2176" spans="1:14" x14ac:dyDescent="0.2">
      <c r="A2176" s="55"/>
      <c r="E2176" s="55"/>
      <c r="K2176" s="55"/>
      <c r="L2176" s="55"/>
      <c r="M2176" s="67">
        <f t="shared" si="33"/>
        <v>0</v>
      </c>
      <c r="N2176" s="18"/>
    </row>
    <row r="2177" spans="1:14" x14ac:dyDescent="0.2">
      <c r="A2177" s="55"/>
      <c r="E2177" s="55"/>
      <c r="K2177" s="55"/>
      <c r="L2177" s="55"/>
      <c r="M2177" s="67">
        <f t="shared" si="33"/>
        <v>0</v>
      </c>
      <c r="N2177" s="18"/>
    </row>
    <row r="2178" spans="1:14" x14ac:dyDescent="0.2">
      <c r="A2178" s="55"/>
      <c r="E2178" s="55"/>
      <c r="K2178" s="55"/>
      <c r="L2178" s="55"/>
      <c r="M2178" s="67">
        <f t="shared" si="33"/>
        <v>0</v>
      </c>
      <c r="N2178" s="18"/>
    </row>
    <row r="2179" spans="1:14" x14ac:dyDescent="0.2">
      <c r="A2179" s="55"/>
      <c r="E2179" s="55"/>
      <c r="K2179" s="55"/>
      <c r="L2179" s="55"/>
      <c r="M2179" s="67">
        <f t="shared" si="33"/>
        <v>0</v>
      </c>
      <c r="N2179" s="18"/>
    </row>
    <row r="2180" spans="1:14" x14ac:dyDescent="0.2">
      <c r="A2180" s="55"/>
      <c r="E2180" s="55"/>
      <c r="K2180" s="55"/>
      <c r="L2180" s="55"/>
      <c r="M2180" s="67">
        <f t="shared" ref="M2180:M2243" si="34">L2180*I2180</f>
        <v>0</v>
      </c>
      <c r="N2180" s="18"/>
    </row>
    <row r="2181" spans="1:14" x14ac:dyDescent="0.2">
      <c r="A2181" s="55"/>
      <c r="E2181" s="55"/>
      <c r="K2181" s="55"/>
      <c r="L2181" s="55"/>
      <c r="M2181" s="67">
        <f t="shared" si="34"/>
        <v>0</v>
      </c>
      <c r="N2181" s="18"/>
    </row>
    <row r="2182" spans="1:14" x14ac:dyDescent="0.2">
      <c r="A2182" s="55"/>
      <c r="E2182" s="55"/>
      <c r="K2182" s="55"/>
      <c r="L2182" s="55"/>
      <c r="M2182" s="67">
        <f t="shared" si="34"/>
        <v>0</v>
      </c>
      <c r="N2182" s="18"/>
    </row>
    <row r="2183" spans="1:14" x14ac:dyDescent="0.2">
      <c r="A2183" s="55"/>
      <c r="E2183" s="55"/>
      <c r="K2183" s="55"/>
      <c r="L2183" s="55"/>
      <c r="M2183" s="67">
        <f t="shared" si="34"/>
        <v>0</v>
      </c>
      <c r="N2183" s="18"/>
    </row>
    <row r="2184" spans="1:14" x14ac:dyDescent="0.2">
      <c r="A2184" s="55"/>
      <c r="E2184" s="55"/>
      <c r="K2184" s="55"/>
      <c r="L2184" s="55"/>
      <c r="M2184" s="67">
        <f t="shared" si="34"/>
        <v>0</v>
      </c>
      <c r="N2184" s="18"/>
    </row>
    <row r="2185" spans="1:14" x14ac:dyDescent="0.2">
      <c r="A2185" s="55"/>
      <c r="E2185" s="55"/>
      <c r="K2185" s="55"/>
      <c r="L2185" s="55"/>
      <c r="M2185" s="67">
        <f t="shared" si="34"/>
        <v>0</v>
      </c>
      <c r="N2185" s="18"/>
    </row>
    <row r="2186" spans="1:14" x14ac:dyDescent="0.2">
      <c r="A2186" s="55"/>
      <c r="E2186" s="55"/>
      <c r="K2186" s="55"/>
      <c r="L2186" s="55"/>
      <c r="M2186" s="67">
        <f t="shared" si="34"/>
        <v>0</v>
      </c>
      <c r="N2186" s="18"/>
    </row>
    <row r="2187" spans="1:14" x14ac:dyDescent="0.2">
      <c r="A2187" s="55"/>
      <c r="E2187" s="55"/>
      <c r="K2187" s="55"/>
      <c r="L2187" s="55"/>
      <c r="M2187" s="67">
        <f t="shared" si="34"/>
        <v>0</v>
      </c>
      <c r="N2187" s="18"/>
    </row>
    <row r="2188" spans="1:14" x14ac:dyDescent="0.2">
      <c r="A2188" s="55"/>
      <c r="E2188" s="55"/>
      <c r="K2188" s="55"/>
      <c r="L2188" s="55"/>
      <c r="M2188" s="67">
        <f t="shared" si="34"/>
        <v>0</v>
      </c>
      <c r="N2188" s="18"/>
    </row>
    <row r="2189" spans="1:14" x14ac:dyDescent="0.2">
      <c r="A2189" s="55"/>
      <c r="E2189" s="55"/>
      <c r="K2189" s="55"/>
      <c r="L2189" s="55"/>
      <c r="M2189" s="67">
        <f t="shared" si="34"/>
        <v>0</v>
      </c>
      <c r="N2189" s="18"/>
    </row>
    <row r="2190" spans="1:14" x14ac:dyDescent="0.2">
      <c r="A2190" s="55"/>
      <c r="E2190" s="55"/>
      <c r="K2190" s="55"/>
      <c r="L2190" s="55"/>
      <c r="M2190" s="67">
        <f t="shared" si="34"/>
        <v>0</v>
      </c>
      <c r="N2190" s="18"/>
    </row>
    <row r="2191" spans="1:14" x14ac:dyDescent="0.2">
      <c r="A2191" s="55"/>
      <c r="E2191" s="55"/>
      <c r="K2191" s="55"/>
      <c r="L2191" s="55"/>
      <c r="M2191" s="67">
        <f t="shared" si="34"/>
        <v>0</v>
      </c>
      <c r="N2191" s="18"/>
    </row>
    <row r="2192" spans="1:14" x14ac:dyDescent="0.2">
      <c r="A2192" s="55"/>
      <c r="E2192" s="55"/>
      <c r="K2192" s="55"/>
      <c r="L2192" s="55"/>
      <c r="M2192" s="67">
        <f t="shared" si="34"/>
        <v>0</v>
      </c>
      <c r="N2192" s="18"/>
    </row>
    <row r="2193" spans="1:14" x14ac:dyDescent="0.2">
      <c r="A2193" s="55"/>
      <c r="E2193" s="55"/>
      <c r="K2193" s="55"/>
      <c r="L2193" s="55"/>
      <c r="M2193" s="67">
        <f t="shared" si="34"/>
        <v>0</v>
      </c>
      <c r="N2193" s="18"/>
    </row>
    <row r="2194" spans="1:14" x14ac:dyDescent="0.2">
      <c r="A2194" s="55"/>
      <c r="E2194" s="55"/>
      <c r="K2194" s="55"/>
      <c r="L2194" s="55"/>
      <c r="M2194" s="67">
        <f t="shared" si="34"/>
        <v>0</v>
      </c>
      <c r="N2194" s="18"/>
    </row>
    <row r="2195" spans="1:14" x14ac:dyDescent="0.2">
      <c r="A2195" s="55"/>
      <c r="E2195" s="55"/>
      <c r="K2195" s="55"/>
      <c r="L2195" s="55"/>
      <c r="M2195" s="67">
        <f t="shared" si="34"/>
        <v>0</v>
      </c>
      <c r="N2195" s="18"/>
    </row>
    <row r="2196" spans="1:14" x14ac:dyDescent="0.2">
      <c r="A2196" s="55"/>
      <c r="E2196" s="55"/>
      <c r="K2196" s="55"/>
      <c r="L2196" s="55"/>
      <c r="M2196" s="67">
        <f t="shared" si="34"/>
        <v>0</v>
      </c>
      <c r="N2196" s="18"/>
    </row>
    <row r="2197" spans="1:14" x14ac:dyDescent="0.2">
      <c r="A2197" s="55"/>
      <c r="E2197" s="55"/>
      <c r="K2197" s="55"/>
      <c r="L2197" s="55"/>
      <c r="M2197" s="67">
        <f t="shared" si="34"/>
        <v>0</v>
      </c>
      <c r="N2197" s="18"/>
    </row>
    <row r="2198" spans="1:14" x14ac:dyDescent="0.2">
      <c r="A2198" s="55"/>
      <c r="E2198" s="55"/>
      <c r="K2198" s="55"/>
      <c r="L2198" s="55"/>
      <c r="M2198" s="67">
        <f t="shared" si="34"/>
        <v>0</v>
      </c>
      <c r="N2198" s="18"/>
    </row>
    <row r="2199" spans="1:14" x14ac:dyDescent="0.2">
      <c r="A2199" s="55"/>
      <c r="E2199" s="55"/>
      <c r="K2199" s="55"/>
      <c r="L2199" s="55"/>
      <c r="M2199" s="67">
        <f t="shared" si="34"/>
        <v>0</v>
      </c>
      <c r="N2199" s="18"/>
    </row>
    <row r="2200" spans="1:14" x14ac:dyDescent="0.2">
      <c r="A2200" s="55"/>
      <c r="E2200" s="55"/>
      <c r="K2200" s="55"/>
      <c r="L2200" s="55"/>
      <c r="M2200" s="67">
        <f t="shared" si="34"/>
        <v>0</v>
      </c>
      <c r="N2200" s="18"/>
    </row>
    <row r="2201" spans="1:14" x14ac:dyDescent="0.2">
      <c r="A2201" s="55"/>
      <c r="E2201" s="55"/>
      <c r="K2201" s="55"/>
      <c r="L2201" s="55"/>
      <c r="M2201" s="67">
        <f t="shared" si="34"/>
        <v>0</v>
      </c>
      <c r="N2201" s="18"/>
    </row>
    <row r="2202" spans="1:14" x14ac:dyDescent="0.2">
      <c r="A2202" s="55"/>
      <c r="E2202" s="55"/>
      <c r="K2202" s="55"/>
      <c r="L2202" s="55"/>
      <c r="M2202" s="67">
        <f t="shared" si="34"/>
        <v>0</v>
      </c>
      <c r="N2202" s="18"/>
    </row>
    <row r="2203" spans="1:14" x14ac:dyDescent="0.2">
      <c r="A2203" s="55"/>
      <c r="E2203" s="55"/>
      <c r="K2203" s="55"/>
      <c r="L2203" s="55"/>
      <c r="M2203" s="67">
        <f t="shared" si="34"/>
        <v>0</v>
      </c>
      <c r="N2203" s="18"/>
    </row>
    <row r="2204" spans="1:14" x14ac:dyDescent="0.2">
      <c r="A2204" s="55"/>
      <c r="E2204" s="55"/>
      <c r="K2204" s="55"/>
      <c r="L2204" s="55"/>
      <c r="M2204" s="67">
        <f t="shared" si="34"/>
        <v>0</v>
      </c>
      <c r="N2204" s="18"/>
    </row>
    <row r="2205" spans="1:14" x14ac:dyDescent="0.2">
      <c r="A2205" s="55"/>
      <c r="E2205" s="55"/>
      <c r="K2205" s="55"/>
      <c r="L2205" s="55"/>
      <c r="M2205" s="67">
        <f t="shared" si="34"/>
        <v>0</v>
      </c>
      <c r="N2205" s="18"/>
    </row>
    <row r="2206" spans="1:14" x14ac:dyDescent="0.2">
      <c r="A2206" s="55"/>
      <c r="E2206" s="55"/>
      <c r="K2206" s="55"/>
      <c r="L2206" s="55"/>
      <c r="M2206" s="67">
        <f t="shared" si="34"/>
        <v>0</v>
      </c>
      <c r="N2206" s="18"/>
    </row>
    <row r="2207" spans="1:14" x14ac:dyDescent="0.2">
      <c r="A2207" s="55"/>
      <c r="E2207" s="55"/>
      <c r="K2207" s="55"/>
      <c r="L2207" s="55"/>
      <c r="M2207" s="67">
        <f t="shared" si="34"/>
        <v>0</v>
      </c>
      <c r="N2207" s="18"/>
    </row>
    <row r="2208" spans="1:14" x14ac:dyDescent="0.2">
      <c r="A2208" s="55"/>
      <c r="E2208" s="55"/>
      <c r="K2208" s="55"/>
      <c r="L2208" s="55"/>
      <c r="M2208" s="67">
        <f t="shared" si="34"/>
        <v>0</v>
      </c>
      <c r="N2208" s="18"/>
    </row>
    <row r="2209" spans="1:14" x14ac:dyDescent="0.2">
      <c r="A2209" s="55"/>
      <c r="E2209" s="55"/>
      <c r="K2209" s="55"/>
      <c r="L2209" s="55"/>
      <c r="M2209" s="67">
        <f t="shared" si="34"/>
        <v>0</v>
      </c>
      <c r="N2209" s="18"/>
    </row>
    <row r="2210" spans="1:14" x14ac:dyDescent="0.2">
      <c r="A2210" s="55"/>
      <c r="E2210" s="55"/>
      <c r="K2210" s="55"/>
      <c r="L2210" s="55"/>
      <c r="M2210" s="67">
        <f t="shared" si="34"/>
        <v>0</v>
      </c>
      <c r="N2210" s="18"/>
    </row>
    <row r="2211" spans="1:14" x14ac:dyDescent="0.2">
      <c r="A2211" s="55"/>
      <c r="E2211" s="55"/>
      <c r="K2211" s="55"/>
      <c r="L2211" s="55"/>
      <c r="M2211" s="67">
        <f t="shared" si="34"/>
        <v>0</v>
      </c>
      <c r="N2211" s="18"/>
    </row>
    <row r="2212" spans="1:14" x14ac:dyDescent="0.2">
      <c r="A2212" s="55"/>
      <c r="E2212" s="55"/>
      <c r="K2212" s="55"/>
      <c r="L2212" s="55"/>
      <c r="M2212" s="67">
        <f t="shared" si="34"/>
        <v>0</v>
      </c>
      <c r="N2212" s="18"/>
    </row>
    <row r="2213" spans="1:14" x14ac:dyDescent="0.2">
      <c r="A2213" s="55"/>
      <c r="E2213" s="55"/>
      <c r="K2213" s="55"/>
      <c r="L2213" s="55"/>
      <c r="M2213" s="67">
        <f t="shared" si="34"/>
        <v>0</v>
      </c>
      <c r="N2213" s="18"/>
    </row>
    <row r="2214" spans="1:14" x14ac:dyDescent="0.2">
      <c r="A2214" s="55"/>
      <c r="E2214" s="55"/>
      <c r="K2214" s="55"/>
      <c r="L2214" s="55"/>
      <c r="M2214" s="67">
        <f t="shared" si="34"/>
        <v>0</v>
      </c>
      <c r="N2214" s="18"/>
    </row>
    <row r="2215" spans="1:14" x14ac:dyDescent="0.2">
      <c r="A2215" s="55"/>
      <c r="E2215" s="55"/>
      <c r="K2215" s="55"/>
      <c r="L2215" s="55"/>
      <c r="M2215" s="67">
        <f t="shared" si="34"/>
        <v>0</v>
      </c>
      <c r="N2215" s="18"/>
    </row>
    <row r="2216" spans="1:14" x14ac:dyDescent="0.2">
      <c r="A2216" s="55"/>
      <c r="E2216" s="55"/>
      <c r="K2216" s="55"/>
      <c r="L2216" s="55"/>
      <c r="M2216" s="67">
        <f t="shared" si="34"/>
        <v>0</v>
      </c>
      <c r="N2216" s="18"/>
    </row>
    <row r="2217" spans="1:14" x14ac:dyDescent="0.2">
      <c r="A2217" s="55"/>
      <c r="E2217" s="55"/>
      <c r="K2217" s="55"/>
      <c r="L2217" s="55"/>
      <c r="M2217" s="67">
        <f t="shared" si="34"/>
        <v>0</v>
      </c>
      <c r="N2217" s="18"/>
    </row>
    <row r="2218" spans="1:14" x14ac:dyDescent="0.2">
      <c r="A2218" s="55"/>
      <c r="E2218" s="55"/>
      <c r="K2218" s="55"/>
      <c r="L2218" s="55"/>
      <c r="M2218" s="67">
        <f t="shared" si="34"/>
        <v>0</v>
      </c>
      <c r="N2218" s="18"/>
    </row>
    <row r="2219" spans="1:14" x14ac:dyDescent="0.2">
      <c r="A2219" s="55"/>
      <c r="E2219" s="55"/>
      <c r="K2219" s="55"/>
      <c r="L2219" s="55"/>
      <c r="M2219" s="67">
        <f t="shared" si="34"/>
        <v>0</v>
      </c>
      <c r="N2219" s="18"/>
    </row>
    <row r="2220" spans="1:14" x14ac:dyDescent="0.2">
      <c r="A2220" s="55"/>
      <c r="E2220" s="55"/>
      <c r="K2220" s="55"/>
      <c r="L2220" s="55"/>
      <c r="M2220" s="67">
        <f t="shared" si="34"/>
        <v>0</v>
      </c>
      <c r="N2220" s="18"/>
    </row>
    <row r="2221" spans="1:14" x14ac:dyDescent="0.2">
      <c r="A2221" s="55"/>
      <c r="E2221" s="55"/>
      <c r="K2221" s="55"/>
      <c r="L2221" s="55"/>
      <c r="M2221" s="67">
        <f t="shared" si="34"/>
        <v>0</v>
      </c>
      <c r="N2221" s="18"/>
    </row>
    <row r="2222" spans="1:14" x14ac:dyDescent="0.2">
      <c r="A2222" s="55"/>
      <c r="E2222" s="55"/>
      <c r="K2222" s="55"/>
      <c r="L2222" s="55"/>
      <c r="M2222" s="67">
        <f t="shared" si="34"/>
        <v>0</v>
      </c>
      <c r="N2222" s="18"/>
    </row>
    <row r="2223" spans="1:14" x14ac:dyDescent="0.2">
      <c r="A2223" s="55"/>
      <c r="E2223" s="55"/>
      <c r="K2223" s="55"/>
      <c r="L2223" s="55"/>
      <c r="M2223" s="67">
        <f t="shared" si="34"/>
        <v>0</v>
      </c>
      <c r="N2223" s="18"/>
    </row>
    <row r="2224" spans="1:14" x14ac:dyDescent="0.2">
      <c r="A2224" s="55"/>
      <c r="E2224" s="55"/>
      <c r="K2224" s="55"/>
      <c r="L2224" s="55"/>
      <c r="M2224" s="67">
        <f t="shared" si="34"/>
        <v>0</v>
      </c>
      <c r="N2224" s="18"/>
    </row>
    <row r="2225" spans="1:14" x14ac:dyDescent="0.2">
      <c r="A2225" s="55"/>
      <c r="E2225" s="55"/>
      <c r="K2225" s="55"/>
      <c r="L2225" s="55"/>
      <c r="M2225" s="67">
        <f t="shared" si="34"/>
        <v>0</v>
      </c>
      <c r="N2225" s="18"/>
    </row>
    <row r="2226" spans="1:14" x14ac:dyDescent="0.2">
      <c r="A2226" s="55"/>
      <c r="E2226" s="55"/>
      <c r="K2226" s="55"/>
      <c r="L2226" s="55"/>
      <c r="M2226" s="67">
        <f t="shared" si="34"/>
        <v>0</v>
      </c>
      <c r="N2226" s="18"/>
    </row>
    <row r="2227" spans="1:14" x14ac:dyDescent="0.2">
      <c r="A2227" s="55"/>
      <c r="E2227" s="55"/>
      <c r="K2227" s="55"/>
      <c r="L2227" s="55"/>
      <c r="M2227" s="67">
        <f t="shared" si="34"/>
        <v>0</v>
      </c>
      <c r="N2227" s="18"/>
    </row>
    <row r="2228" spans="1:14" x14ac:dyDescent="0.2">
      <c r="A2228" s="55"/>
      <c r="E2228" s="55"/>
      <c r="K2228" s="55"/>
      <c r="L2228" s="55"/>
      <c r="M2228" s="67">
        <f t="shared" si="34"/>
        <v>0</v>
      </c>
      <c r="N2228" s="18"/>
    </row>
    <row r="2229" spans="1:14" x14ac:dyDescent="0.2">
      <c r="A2229" s="55"/>
      <c r="E2229" s="55"/>
      <c r="K2229" s="55"/>
      <c r="L2229" s="55"/>
      <c r="M2229" s="67">
        <f t="shared" si="34"/>
        <v>0</v>
      </c>
      <c r="N2229" s="18"/>
    </row>
    <row r="2230" spans="1:14" x14ac:dyDescent="0.2">
      <c r="A2230" s="55"/>
      <c r="E2230" s="55"/>
      <c r="K2230" s="55"/>
      <c r="L2230" s="55"/>
      <c r="M2230" s="67">
        <f t="shared" si="34"/>
        <v>0</v>
      </c>
      <c r="N2230" s="18"/>
    </row>
    <row r="2231" spans="1:14" x14ac:dyDescent="0.2">
      <c r="A2231" s="55"/>
      <c r="E2231" s="55"/>
      <c r="K2231" s="55"/>
      <c r="L2231" s="55"/>
      <c r="M2231" s="67">
        <f t="shared" si="34"/>
        <v>0</v>
      </c>
      <c r="N2231" s="18"/>
    </row>
    <row r="2232" spans="1:14" x14ac:dyDescent="0.2">
      <c r="A2232" s="55"/>
      <c r="E2232" s="55"/>
      <c r="K2232" s="55"/>
      <c r="L2232" s="55"/>
      <c r="M2232" s="67">
        <f t="shared" si="34"/>
        <v>0</v>
      </c>
      <c r="N2232" s="18"/>
    </row>
    <row r="2233" spans="1:14" x14ac:dyDescent="0.2">
      <c r="A2233" s="55"/>
      <c r="E2233" s="55"/>
      <c r="K2233" s="55"/>
      <c r="L2233" s="55"/>
      <c r="M2233" s="67">
        <f t="shared" si="34"/>
        <v>0</v>
      </c>
      <c r="N2233" s="18"/>
    </row>
    <row r="2234" spans="1:14" x14ac:dyDescent="0.2">
      <c r="A2234" s="55"/>
      <c r="E2234" s="55"/>
      <c r="K2234" s="55"/>
      <c r="L2234" s="55"/>
      <c r="M2234" s="67">
        <f t="shared" si="34"/>
        <v>0</v>
      </c>
      <c r="N2234" s="18"/>
    </row>
    <row r="2235" spans="1:14" x14ac:dyDescent="0.2">
      <c r="A2235" s="55"/>
      <c r="E2235" s="55"/>
      <c r="K2235" s="55"/>
      <c r="L2235" s="55"/>
      <c r="M2235" s="67">
        <f t="shared" si="34"/>
        <v>0</v>
      </c>
      <c r="N2235" s="18"/>
    </row>
    <row r="2236" spans="1:14" x14ac:dyDescent="0.2">
      <c r="A2236" s="55"/>
      <c r="E2236" s="55"/>
      <c r="K2236" s="55"/>
      <c r="L2236" s="55"/>
      <c r="M2236" s="67">
        <f t="shared" si="34"/>
        <v>0</v>
      </c>
      <c r="N2236" s="18"/>
    </row>
    <row r="2237" spans="1:14" x14ac:dyDescent="0.2">
      <c r="A2237" s="55"/>
      <c r="E2237" s="55"/>
      <c r="K2237" s="55"/>
      <c r="L2237" s="55"/>
      <c r="M2237" s="67">
        <f t="shared" si="34"/>
        <v>0</v>
      </c>
      <c r="N2237" s="18"/>
    </row>
    <row r="2238" spans="1:14" x14ac:dyDescent="0.2">
      <c r="A2238" s="55"/>
      <c r="E2238" s="55"/>
      <c r="K2238" s="55"/>
      <c r="L2238" s="55"/>
      <c r="M2238" s="67">
        <f t="shared" si="34"/>
        <v>0</v>
      </c>
      <c r="N2238" s="18"/>
    </row>
    <row r="2239" spans="1:14" x14ac:dyDescent="0.2">
      <c r="A2239" s="55"/>
      <c r="E2239" s="55"/>
      <c r="K2239" s="55"/>
      <c r="L2239" s="55"/>
      <c r="M2239" s="67">
        <f t="shared" si="34"/>
        <v>0</v>
      </c>
      <c r="N2239" s="18"/>
    </row>
    <row r="2240" spans="1:14" x14ac:dyDescent="0.2">
      <c r="A2240" s="55"/>
      <c r="E2240" s="55"/>
      <c r="K2240" s="55"/>
      <c r="L2240" s="55"/>
      <c r="M2240" s="67">
        <f t="shared" si="34"/>
        <v>0</v>
      </c>
      <c r="N2240" s="18"/>
    </row>
    <row r="2241" spans="1:14" x14ac:dyDescent="0.2">
      <c r="A2241" s="55"/>
      <c r="E2241" s="55"/>
      <c r="K2241" s="55"/>
      <c r="L2241" s="55"/>
      <c r="M2241" s="67">
        <f t="shared" si="34"/>
        <v>0</v>
      </c>
      <c r="N2241" s="18"/>
    </row>
    <row r="2242" spans="1:14" x14ac:dyDescent="0.2">
      <c r="A2242" s="55"/>
      <c r="E2242" s="55"/>
      <c r="K2242" s="55"/>
      <c r="L2242" s="55"/>
      <c r="M2242" s="67">
        <f t="shared" si="34"/>
        <v>0</v>
      </c>
      <c r="N2242" s="18"/>
    </row>
    <row r="2243" spans="1:14" x14ac:dyDescent="0.2">
      <c r="A2243" s="55"/>
      <c r="E2243" s="55"/>
      <c r="K2243" s="55"/>
      <c r="L2243" s="55"/>
      <c r="M2243" s="67">
        <f t="shared" si="34"/>
        <v>0</v>
      </c>
      <c r="N2243" s="18"/>
    </row>
    <row r="2244" spans="1:14" x14ac:dyDescent="0.2">
      <c r="A2244" s="55"/>
      <c r="E2244" s="55"/>
      <c r="K2244" s="55"/>
      <c r="L2244" s="55"/>
      <c r="M2244" s="67">
        <f t="shared" ref="M2244:M2307" si="35">L2244*I2244</f>
        <v>0</v>
      </c>
      <c r="N2244" s="18"/>
    </row>
    <row r="2245" spans="1:14" x14ac:dyDescent="0.2">
      <c r="A2245" s="55"/>
      <c r="E2245" s="55"/>
      <c r="K2245" s="55"/>
      <c r="L2245" s="55"/>
      <c r="M2245" s="67">
        <f t="shared" si="35"/>
        <v>0</v>
      </c>
      <c r="N2245" s="18"/>
    </row>
    <row r="2246" spans="1:14" x14ac:dyDescent="0.2">
      <c r="A2246" s="55"/>
      <c r="E2246" s="55"/>
      <c r="K2246" s="55"/>
      <c r="L2246" s="55"/>
      <c r="M2246" s="67">
        <f t="shared" si="35"/>
        <v>0</v>
      </c>
      <c r="N2246" s="18"/>
    </row>
    <row r="2247" spans="1:14" x14ac:dyDescent="0.2">
      <c r="A2247" s="55"/>
      <c r="E2247" s="55"/>
      <c r="K2247" s="55"/>
      <c r="L2247" s="55"/>
      <c r="M2247" s="67">
        <f t="shared" si="35"/>
        <v>0</v>
      </c>
      <c r="N2247" s="18"/>
    </row>
    <row r="2248" spans="1:14" x14ac:dyDescent="0.2">
      <c r="A2248" s="55"/>
      <c r="E2248" s="55"/>
      <c r="K2248" s="55"/>
      <c r="L2248" s="55"/>
      <c r="M2248" s="67">
        <f t="shared" si="35"/>
        <v>0</v>
      </c>
      <c r="N2248" s="18"/>
    </row>
    <row r="2249" spans="1:14" x14ac:dyDescent="0.2">
      <c r="A2249" s="55"/>
      <c r="E2249" s="55"/>
      <c r="K2249" s="55"/>
      <c r="L2249" s="55"/>
      <c r="M2249" s="67">
        <f t="shared" si="35"/>
        <v>0</v>
      </c>
      <c r="N2249" s="18"/>
    </row>
    <row r="2250" spans="1:14" x14ac:dyDescent="0.2">
      <c r="A2250" s="55"/>
      <c r="E2250" s="55"/>
      <c r="K2250" s="55"/>
      <c r="L2250" s="55"/>
      <c r="M2250" s="67">
        <f t="shared" si="35"/>
        <v>0</v>
      </c>
      <c r="N2250" s="18"/>
    </row>
    <row r="2251" spans="1:14" x14ac:dyDescent="0.2">
      <c r="A2251" s="55"/>
      <c r="E2251" s="55"/>
      <c r="K2251" s="55"/>
      <c r="L2251" s="55"/>
      <c r="M2251" s="67">
        <f t="shared" si="35"/>
        <v>0</v>
      </c>
      <c r="N2251" s="18"/>
    </row>
    <row r="2252" spans="1:14" x14ac:dyDescent="0.2">
      <c r="A2252" s="55"/>
      <c r="E2252" s="55"/>
      <c r="K2252" s="55"/>
      <c r="L2252" s="55"/>
      <c r="M2252" s="67">
        <f t="shared" si="35"/>
        <v>0</v>
      </c>
      <c r="N2252" s="18"/>
    </row>
    <row r="2253" spans="1:14" x14ac:dyDescent="0.2">
      <c r="A2253" s="55"/>
      <c r="E2253" s="55"/>
      <c r="K2253" s="55"/>
      <c r="L2253" s="55"/>
      <c r="M2253" s="67">
        <f t="shared" si="35"/>
        <v>0</v>
      </c>
      <c r="N2253" s="18"/>
    </row>
    <row r="2254" spans="1:14" x14ac:dyDescent="0.2">
      <c r="A2254" s="55"/>
      <c r="E2254" s="55"/>
      <c r="K2254" s="55"/>
      <c r="L2254" s="55"/>
      <c r="M2254" s="67">
        <f t="shared" si="35"/>
        <v>0</v>
      </c>
      <c r="N2254" s="18"/>
    </row>
    <row r="2255" spans="1:14" x14ac:dyDescent="0.2">
      <c r="A2255" s="55"/>
      <c r="E2255" s="55"/>
      <c r="K2255" s="55"/>
      <c r="L2255" s="55"/>
      <c r="M2255" s="67">
        <f t="shared" si="35"/>
        <v>0</v>
      </c>
      <c r="N2255" s="18"/>
    </row>
    <row r="2256" spans="1:14" x14ac:dyDescent="0.2">
      <c r="A2256" s="55"/>
      <c r="E2256" s="55"/>
      <c r="K2256" s="55"/>
      <c r="L2256" s="55"/>
      <c r="M2256" s="67">
        <f t="shared" si="35"/>
        <v>0</v>
      </c>
      <c r="N2256" s="18"/>
    </row>
    <row r="2257" spans="1:14" x14ac:dyDescent="0.2">
      <c r="A2257" s="55"/>
      <c r="E2257" s="55"/>
      <c r="K2257" s="55"/>
      <c r="L2257" s="55"/>
      <c r="M2257" s="67">
        <f t="shared" si="35"/>
        <v>0</v>
      </c>
      <c r="N2257" s="18"/>
    </row>
    <row r="2258" spans="1:14" x14ac:dyDescent="0.2">
      <c r="A2258" s="55"/>
      <c r="E2258" s="55"/>
      <c r="K2258" s="55"/>
      <c r="L2258" s="55"/>
      <c r="M2258" s="67">
        <f t="shared" si="35"/>
        <v>0</v>
      </c>
      <c r="N2258" s="18"/>
    </row>
    <row r="2259" spans="1:14" x14ac:dyDescent="0.2">
      <c r="A2259" s="55"/>
      <c r="E2259" s="55"/>
      <c r="K2259" s="55"/>
      <c r="L2259" s="55"/>
      <c r="M2259" s="67">
        <f t="shared" si="35"/>
        <v>0</v>
      </c>
      <c r="N2259" s="18"/>
    </row>
    <row r="2260" spans="1:14" x14ac:dyDescent="0.2">
      <c r="A2260" s="55"/>
      <c r="E2260" s="55"/>
      <c r="K2260" s="55"/>
      <c r="L2260" s="55"/>
      <c r="M2260" s="67">
        <f t="shared" si="35"/>
        <v>0</v>
      </c>
      <c r="N2260" s="18"/>
    </row>
    <row r="2261" spans="1:14" x14ac:dyDescent="0.2">
      <c r="A2261" s="55"/>
      <c r="E2261" s="55"/>
      <c r="K2261" s="55"/>
      <c r="L2261" s="55"/>
      <c r="M2261" s="67">
        <f t="shared" si="35"/>
        <v>0</v>
      </c>
      <c r="N2261" s="18"/>
    </row>
    <row r="2262" spans="1:14" x14ac:dyDescent="0.2">
      <c r="A2262" s="55"/>
      <c r="E2262" s="55"/>
      <c r="K2262" s="55"/>
      <c r="L2262" s="55"/>
      <c r="M2262" s="67">
        <f t="shared" si="35"/>
        <v>0</v>
      </c>
      <c r="N2262" s="18"/>
    </row>
    <row r="2263" spans="1:14" x14ac:dyDescent="0.2">
      <c r="A2263" s="55"/>
      <c r="E2263" s="55"/>
      <c r="K2263" s="55"/>
      <c r="L2263" s="55"/>
      <c r="M2263" s="67">
        <f t="shared" si="35"/>
        <v>0</v>
      </c>
      <c r="N2263" s="18"/>
    </row>
    <row r="2264" spans="1:14" x14ac:dyDescent="0.2">
      <c r="A2264" s="55"/>
      <c r="E2264" s="55"/>
      <c r="K2264" s="55"/>
      <c r="L2264" s="55"/>
      <c r="M2264" s="67">
        <f t="shared" si="35"/>
        <v>0</v>
      </c>
      <c r="N2264" s="18"/>
    </row>
    <row r="2265" spans="1:14" x14ac:dyDescent="0.2">
      <c r="A2265" s="55"/>
      <c r="E2265" s="55"/>
      <c r="K2265" s="55"/>
      <c r="L2265" s="55"/>
      <c r="M2265" s="67">
        <f t="shared" si="35"/>
        <v>0</v>
      </c>
      <c r="N2265" s="18"/>
    </row>
    <row r="2266" spans="1:14" x14ac:dyDescent="0.2">
      <c r="A2266" s="55"/>
      <c r="E2266" s="55"/>
      <c r="K2266" s="55"/>
      <c r="L2266" s="55"/>
      <c r="M2266" s="67">
        <f t="shared" si="35"/>
        <v>0</v>
      </c>
      <c r="N2266" s="18"/>
    </row>
    <row r="2267" spans="1:14" x14ac:dyDescent="0.2">
      <c r="A2267" s="55"/>
      <c r="E2267" s="55"/>
      <c r="K2267" s="55"/>
      <c r="L2267" s="55"/>
      <c r="M2267" s="67">
        <f t="shared" si="35"/>
        <v>0</v>
      </c>
      <c r="N2267" s="18"/>
    </row>
    <row r="2268" spans="1:14" x14ac:dyDescent="0.2">
      <c r="A2268" s="55"/>
      <c r="E2268" s="55"/>
      <c r="K2268" s="55"/>
      <c r="L2268" s="55"/>
      <c r="M2268" s="67">
        <f t="shared" si="35"/>
        <v>0</v>
      </c>
      <c r="N2268" s="18"/>
    </row>
    <row r="2269" spans="1:14" x14ac:dyDescent="0.2">
      <c r="A2269" s="55"/>
      <c r="E2269" s="55"/>
      <c r="K2269" s="55"/>
      <c r="L2269" s="55"/>
      <c r="M2269" s="67">
        <f t="shared" si="35"/>
        <v>0</v>
      </c>
      <c r="N2269" s="18"/>
    </row>
    <row r="2270" spans="1:14" x14ac:dyDescent="0.2">
      <c r="A2270" s="55"/>
      <c r="E2270" s="55"/>
      <c r="K2270" s="55"/>
      <c r="L2270" s="55"/>
      <c r="M2270" s="67">
        <f t="shared" si="35"/>
        <v>0</v>
      </c>
      <c r="N2270" s="18"/>
    </row>
    <row r="2271" spans="1:14" x14ac:dyDescent="0.2">
      <c r="A2271" s="55"/>
      <c r="E2271" s="55"/>
      <c r="K2271" s="55"/>
      <c r="L2271" s="55"/>
      <c r="M2271" s="67">
        <f t="shared" si="35"/>
        <v>0</v>
      </c>
      <c r="N2271" s="18"/>
    </row>
    <row r="2272" spans="1:14" x14ac:dyDescent="0.2">
      <c r="A2272" s="55"/>
      <c r="E2272" s="55"/>
      <c r="K2272" s="55"/>
      <c r="L2272" s="55"/>
      <c r="M2272" s="67">
        <f t="shared" si="35"/>
        <v>0</v>
      </c>
      <c r="N2272" s="18"/>
    </row>
    <row r="2273" spans="1:14" x14ac:dyDescent="0.2">
      <c r="A2273" s="55"/>
      <c r="E2273" s="55"/>
      <c r="K2273" s="55"/>
      <c r="L2273" s="55"/>
      <c r="M2273" s="67">
        <f t="shared" si="35"/>
        <v>0</v>
      </c>
      <c r="N2273" s="18"/>
    </row>
    <row r="2274" spans="1:14" x14ac:dyDescent="0.2">
      <c r="A2274" s="55"/>
      <c r="E2274" s="55"/>
      <c r="K2274" s="55"/>
      <c r="L2274" s="55"/>
      <c r="M2274" s="67">
        <f t="shared" si="35"/>
        <v>0</v>
      </c>
      <c r="N2274" s="18"/>
    </row>
    <row r="2275" spans="1:14" x14ac:dyDescent="0.2">
      <c r="A2275" s="55"/>
      <c r="E2275" s="55"/>
      <c r="K2275" s="55"/>
      <c r="L2275" s="55"/>
      <c r="M2275" s="67">
        <f t="shared" si="35"/>
        <v>0</v>
      </c>
      <c r="N2275" s="18"/>
    </row>
    <row r="2276" spans="1:14" x14ac:dyDescent="0.2">
      <c r="A2276" s="55"/>
      <c r="E2276" s="55"/>
      <c r="K2276" s="55"/>
      <c r="L2276" s="55"/>
      <c r="M2276" s="67">
        <f t="shared" si="35"/>
        <v>0</v>
      </c>
      <c r="N2276" s="18"/>
    </row>
    <row r="2277" spans="1:14" x14ac:dyDescent="0.2">
      <c r="A2277" s="55"/>
      <c r="E2277" s="55"/>
      <c r="K2277" s="55"/>
      <c r="L2277" s="55"/>
      <c r="M2277" s="67">
        <f t="shared" si="35"/>
        <v>0</v>
      </c>
      <c r="N2277" s="18"/>
    </row>
    <row r="2278" spans="1:14" x14ac:dyDescent="0.2">
      <c r="A2278" s="55"/>
      <c r="E2278" s="55"/>
      <c r="K2278" s="55"/>
      <c r="L2278" s="55"/>
      <c r="M2278" s="67">
        <f t="shared" si="35"/>
        <v>0</v>
      </c>
      <c r="N2278" s="18"/>
    </row>
    <row r="2279" spans="1:14" x14ac:dyDescent="0.2">
      <c r="A2279" s="55"/>
      <c r="E2279" s="55"/>
      <c r="K2279" s="55"/>
      <c r="L2279" s="55"/>
      <c r="M2279" s="67">
        <f t="shared" si="35"/>
        <v>0</v>
      </c>
      <c r="N2279" s="18"/>
    </row>
    <row r="2280" spans="1:14" x14ac:dyDescent="0.2">
      <c r="A2280" s="55"/>
      <c r="E2280" s="55"/>
      <c r="K2280" s="55"/>
      <c r="L2280" s="55"/>
      <c r="M2280" s="67">
        <f t="shared" si="35"/>
        <v>0</v>
      </c>
      <c r="N2280" s="18"/>
    </row>
    <row r="2281" spans="1:14" x14ac:dyDescent="0.2">
      <c r="A2281" s="55"/>
      <c r="E2281" s="55"/>
      <c r="K2281" s="55"/>
      <c r="L2281" s="55"/>
      <c r="M2281" s="67">
        <f t="shared" si="35"/>
        <v>0</v>
      </c>
      <c r="N2281" s="18"/>
    </row>
    <row r="2282" spans="1:14" x14ac:dyDescent="0.2">
      <c r="A2282" s="55"/>
      <c r="E2282" s="55"/>
      <c r="K2282" s="55"/>
      <c r="L2282" s="55"/>
      <c r="M2282" s="67">
        <f t="shared" si="35"/>
        <v>0</v>
      </c>
      <c r="N2282" s="18"/>
    </row>
    <row r="2283" spans="1:14" x14ac:dyDescent="0.2">
      <c r="A2283" s="55"/>
      <c r="E2283" s="55"/>
      <c r="K2283" s="55"/>
      <c r="L2283" s="55"/>
      <c r="M2283" s="67">
        <f t="shared" si="35"/>
        <v>0</v>
      </c>
      <c r="N2283" s="18"/>
    </row>
    <row r="2284" spans="1:14" x14ac:dyDescent="0.2">
      <c r="A2284" s="55"/>
      <c r="E2284" s="55"/>
      <c r="K2284" s="55"/>
      <c r="L2284" s="55"/>
      <c r="M2284" s="67">
        <f t="shared" si="35"/>
        <v>0</v>
      </c>
      <c r="N2284" s="18"/>
    </row>
    <row r="2285" spans="1:14" x14ac:dyDescent="0.2">
      <c r="A2285" s="55"/>
      <c r="E2285" s="55"/>
      <c r="K2285" s="55"/>
      <c r="L2285" s="55"/>
      <c r="M2285" s="67">
        <f t="shared" si="35"/>
        <v>0</v>
      </c>
      <c r="N2285" s="18"/>
    </row>
    <row r="2286" spans="1:14" x14ac:dyDescent="0.2">
      <c r="A2286" s="55"/>
      <c r="E2286" s="55"/>
      <c r="K2286" s="55"/>
      <c r="L2286" s="55"/>
      <c r="M2286" s="67">
        <f t="shared" si="35"/>
        <v>0</v>
      </c>
      <c r="N2286" s="18"/>
    </row>
    <row r="2287" spans="1:14" x14ac:dyDescent="0.2">
      <c r="A2287" s="55"/>
      <c r="E2287" s="55"/>
      <c r="K2287" s="55"/>
      <c r="L2287" s="55"/>
      <c r="M2287" s="67">
        <f t="shared" si="35"/>
        <v>0</v>
      </c>
      <c r="N2287" s="18"/>
    </row>
    <row r="2288" spans="1:14" x14ac:dyDescent="0.2">
      <c r="A2288" s="55"/>
      <c r="E2288" s="55"/>
      <c r="K2288" s="55"/>
      <c r="L2288" s="55"/>
      <c r="M2288" s="67">
        <f t="shared" si="35"/>
        <v>0</v>
      </c>
      <c r="N2288" s="18"/>
    </row>
    <row r="2289" spans="1:14" x14ac:dyDescent="0.2">
      <c r="A2289" s="55"/>
      <c r="E2289" s="55"/>
      <c r="K2289" s="55"/>
      <c r="L2289" s="55"/>
      <c r="M2289" s="67">
        <f t="shared" si="35"/>
        <v>0</v>
      </c>
      <c r="N2289" s="18"/>
    </row>
    <row r="2290" spans="1:14" x14ac:dyDescent="0.2">
      <c r="A2290" s="55"/>
      <c r="E2290" s="55"/>
      <c r="K2290" s="55"/>
      <c r="L2290" s="55"/>
      <c r="M2290" s="67">
        <f t="shared" si="35"/>
        <v>0</v>
      </c>
      <c r="N2290" s="18"/>
    </row>
    <row r="2291" spans="1:14" x14ac:dyDescent="0.2">
      <c r="A2291" s="55"/>
      <c r="E2291" s="55"/>
      <c r="K2291" s="55"/>
      <c r="L2291" s="55"/>
      <c r="M2291" s="67">
        <f t="shared" si="35"/>
        <v>0</v>
      </c>
      <c r="N2291" s="18"/>
    </row>
    <row r="2292" spans="1:14" x14ac:dyDescent="0.2">
      <c r="A2292" s="55"/>
      <c r="E2292" s="55"/>
      <c r="K2292" s="55"/>
      <c r="L2292" s="55"/>
      <c r="M2292" s="67">
        <f t="shared" si="35"/>
        <v>0</v>
      </c>
      <c r="N2292" s="18"/>
    </row>
    <row r="2293" spans="1:14" x14ac:dyDescent="0.2">
      <c r="A2293" s="55"/>
      <c r="E2293" s="55"/>
      <c r="K2293" s="55"/>
      <c r="L2293" s="55"/>
      <c r="M2293" s="67">
        <f t="shared" si="35"/>
        <v>0</v>
      </c>
      <c r="N2293" s="18"/>
    </row>
    <row r="2294" spans="1:14" x14ac:dyDescent="0.2">
      <c r="A2294" s="55"/>
      <c r="E2294" s="55"/>
      <c r="K2294" s="55"/>
      <c r="L2294" s="55"/>
      <c r="M2294" s="67">
        <f t="shared" si="35"/>
        <v>0</v>
      </c>
      <c r="N2294" s="18"/>
    </row>
    <row r="2295" spans="1:14" x14ac:dyDescent="0.2">
      <c r="A2295" s="55"/>
      <c r="E2295" s="55"/>
      <c r="K2295" s="55"/>
      <c r="L2295" s="55"/>
      <c r="M2295" s="67">
        <f t="shared" si="35"/>
        <v>0</v>
      </c>
      <c r="N2295" s="18"/>
    </row>
    <row r="2296" spans="1:14" x14ac:dyDescent="0.2">
      <c r="A2296" s="55"/>
      <c r="E2296" s="55"/>
      <c r="K2296" s="55"/>
      <c r="L2296" s="55"/>
      <c r="M2296" s="67">
        <f t="shared" si="35"/>
        <v>0</v>
      </c>
      <c r="N2296" s="18"/>
    </row>
    <row r="2297" spans="1:14" x14ac:dyDescent="0.2">
      <c r="A2297" s="55"/>
      <c r="E2297" s="55"/>
      <c r="K2297" s="55"/>
      <c r="L2297" s="55"/>
      <c r="M2297" s="67">
        <f t="shared" si="35"/>
        <v>0</v>
      </c>
      <c r="N2297" s="18"/>
    </row>
    <row r="2298" spans="1:14" x14ac:dyDescent="0.2">
      <c r="A2298" s="55"/>
      <c r="E2298" s="55"/>
      <c r="K2298" s="55"/>
      <c r="L2298" s="55"/>
      <c r="M2298" s="67">
        <f t="shared" si="35"/>
        <v>0</v>
      </c>
      <c r="N2298" s="18"/>
    </row>
    <row r="2299" spans="1:14" x14ac:dyDescent="0.2">
      <c r="A2299" s="55"/>
      <c r="E2299" s="55"/>
      <c r="K2299" s="55"/>
      <c r="L2299" s="55"/>
      <c r="M2299" s="67">
        <f t="shared" si="35"/>
        <v>0</v>
      </c>
      <c r="N2299" s="18"/>
    </row>
    <row r="2300" spans="1:14" x14ac:dyDescent="0.2">
      <c r="A2300" s="55"/>
      <c r="E2300" s="55"/>
      <c r="K2300" s="55"/>
      <c r="L2300" s="55"/>
      <c r="M2300" s="67">
        <f t="shared" si="35"/>
        <v>0</v>
      </c>
      <c r="N2300" s="18"/>
    </row>
    <row r="2301" spans="1:14" x14ac:dyDescent="0.2">
      <c r="A2301" s="55"/>
      <c r="E2301" s="55"/>
      <c r="K2301" s="55"/>
      <c r="L2301" s="55"/>
      <c r="M2301" s="67">
        <f t="shared" si="35"/>
        <v>0</v>
      </c>
      <c r="N2301" s="18"/>
    </row>
    <row r="2302" spans="1:14" x14ac:dyDescent="0.2">
      <c r="A2302" s="55"/>
      <c r="E2302" s="55"/>
      <c r="K2302" s="55"/>
      <c r="L2302" s="55"/>
      <c r="M2302" s="67">
        <f t="shared" si="35"/>
        <v>0</v>
      </c>
      <c r="N2302" s="18"/>
    </row>
    <row r="2303" spans="1:14" x14ac:dyDescent="0.2">
      <c r="A2303" s="55"/>
      <c r="E2303" s="55"/>
      <c r="K2303" s="55"/>
      <c r="L2303" s="55"/>
      <c r="M2303" s="67">
        <f t="shared" si="35"/>
        <v>0</v>
      </c>
      <c r="N2303" s="18"/>
    </row>
    <row r="2304" spans="1:14" x14ac:dyDescent="0.2">
      <c r="A2304" s="55"/>
      <c r="E2304" s="55"/>
      <c r="K2304" s="55"/>
      <c r="L2304" s="55"/>
      <c r="M2304" s="67">
        <f t="shared" si="35"/>
        <v>0</v>
      </c>
      <c r="N2304" s="18"/>
    </row>
    <row r="2305" spans="1:14" x14ac:dyDescent="0.2">
      <c r="A2305" s="55"/>
      <c r="E2305" s="55"/>
      <c r="K2305" s="55"/>
      <c r="L2305" s="55"/>
      <c r="M2305" s="67">
        <f t="shared" si="35"/>
        <v>0</v>
      </c>
      <c r="N2305" s="18"/>
    </row>
    <row r="2306" spans="1:14" x14ac:dyDescent="0.2">
      <c r="A2306" s="55"/>
      <c r="E2306" s="55"/>
      <c r="K2306" s="55"/>
      <c r="L2306" s="55"/>
      <c r="M2306" s="67">
        <f t="shared" si="35"/>
        <v>0</v>
      </c>
      <c r="N2306" s="18"/>
    </row>
    <row r="2307" spans="1:14" x14ac:dyDescent="0.2">
      <c r="A2307" s="55"/>
      <c r="E2307" s="55"/>
      <c r="K2307" s="55"/>
      <c r="L2307" s="55"/>
      <c r="M2307" s="67">
        <f t="shared" si="35"/>
        <v>0</v>
      </c>
      <c r="N2307" s="18"/>
    </row>
    <row r="2308" spans="1:14" x14ac:dyDescent="0.2">
      <c r="A2308" s="55"/>
      <c r="E2308" s="55"/>
      <c r="K2308" s="55"/>
      <c r="L2308" s="55"/>
      <c r="M2308" s="67">
        <f t="shared" ref="M2308:M2371" si="36">L2308*I2308</f>
        <v>0</v>
      </c>
      <c r="N2308" s="18"/>
    </row>
    <row r="2309" spans="1:14" x14ac:dyDescent="0.2">
      <c r="A2309" s="55"/>
      <c r="E2309" s="55"/>
      <c r="K2309" s="55"/>
      <c r="L2309" s="55"/>
      <c r="M2309" s="67">
        <f t="shared" si="36"/>
        <v>0</v>
      </c>
      <c r="N2309" s="18"/>
    </row>
    <row r="2310" spans="1:14" x14ac:dyDescent="0.2">
      <c r="A2310" s="55"/>
      <c r="E2310" s="55"/>
      <c r="K2310" s="55"/>
      <c r="L2310" s="55"/>
      <c r="M2310" s="67">
        <f t="shared" si="36"/>
        <v>0</v>
      </c>
      <c r="N2310" s="18"/>
    </row>
    <row r="2311" spans="1:14" x14ac:dyDescent="0.2">
      <c r="A2311" s="55"/>
      <c r="E2311" s="55"/>
      <c r="K2311" s="55"/>
      <c r="L2311" s="55"/>
      <c r="M2311" s="67">
        <f t="shared" si="36"/>
        <v>0</v>
      </c>
      <c r="N2311" s="18"/>
    </row>
    <row r="2312" spans="1:14" x14ac:dyDescent="0.2">
      <c r="A2312" s="55"/>
      <c r="E2312" s="55"/>
      <c r="K2312" s="55"/>
      <c r="L2312" s="55"/>
      <c r="M2312" s="67">
        <f t="shared" si="36"/>
        <v>0</v>
      </c>
      <c r="N2312" s="18"/>
    </row>
    <row r="2313" spans="1:14" x14ac:dyDescent="0.2">
      <c r="A2313" s="55"/>
      <c r="E2313" s="55"/>
      <c r="K2313" s="55"/>
      <c r="L2313" s="55"/>
      <c r="M2313" s="67">
        <f t="shared" si="36"/>
        <v>0</v>
      </c>
      <c r="N2313" s="18"/>
    </row>
    <row r="2314" spans="1:14" x14ac:dyDescent="0.2">
      <c r="A2314" s="55"/>
      <c r="E2314" s="55"/>
      <c r="K2314" s="55"/>
      <c r="L2314" s="55"/>
      <c r="M2314" s="67">
        <f t="shared" si="36"/>
        <v>0</v>
      </c>
      <c r="N2314" s="18"/>
    </row>
    <row r="2315" spans="1:14" x14ac:dyDescent="0.2">
      <c r="A2315" s="55"/>
      <c r="E2315" s="55"/>
      <c r="K2315" s="55"/>
      <c r="L2315" s="55"/>
      <c r="M2315" s="67">
        <f t="shared" si="36"/>
        <v>0</v>
      </c>
      <c r="N2315" s="18"/>
    </row>
    <row r="2316" spans="1:14" x14ac:dyDescent="0.2">
      <c r="A2316" s="55"/>
      <c r="E2316" s="55"/>
      <c r="K2316" s="55"/>
      <c r="L2316" s="55"/>
      <c r="M2316" s="67">
        <f t="shared" si="36"/>
        <v>0</v>
      </c>
      <c r="N2316" s="18"/>
    </row>
    <row r="2317" spans="1:14" x14ac:dyDescent="0.2">
      <c r="A2317" s="55"/>
      <c r="E2317" s="55"/>
      <c r="K2317" s="55"/>
      <c r="L2317" s="55"/>
      <c r="M2317" s="67">
        <f t="shared" si="36"/>
        <v>0</v>
      </c>
      <c r="N2317" s="18"/>
    </row>
    <row r="2318" spans="1:14" x14ac:dyDescent="0.2">
      <c r="A2318" s="55"/>
      <c r="E2318" s="55"/>
      <c r="K2318" s="55"/>
      <c r="L2318" s="55"/>
      <c r="M2318" s="67">
        <f t="shared" si="36"/>
        <v>0</v>
      </c>
      <c r="N2318" s="18"/>
    </row>
    <row r="2319" spans="1:14" x14ac:dyDescent="0.2">
      <c r="A2319" s="55"/>
      <c r="E2319" s="55"/>
      <c r="K2319" s="55"/>
      <c r="L2319" s="55"/>
      <c r="M2319" s="67">
        <f t="shared" si="36"/>
        <v>0</v>
      </c>
      <c r="N2319" s="18"/>
    </row>
    <row r="2320" spans="1:14" x14ac:dyDescent="0.2">
      <c r="A2320" s="55"/>
      <c r="E2320" s="55"/>
      <c r="K2320" s="55"/>
      <c r="L2320" s="55"/>
      <c r="M2320" s="67">
        <f t="shared" si="36"/>
        <v>0</v>
      </c>
      <c r="N2320" s="18"/>
    </row>
    <row r="2321" spans="1:14" x14ac:dyDescent="0.2">
      <c r="A2321" s="55"/>
      <c r="E2321" s="55"/>
      <c r="K2321" s="55"/>
      <c r="L2321" s="55"/>
      <c r="M2321" s="67">
        <f t="shared" si="36"/>
        <v>0</v>
      </c>
      <c r="N2321" s="18"/>
    </row>
    <row r="2322" spans="1:14" x14ac:dyDescent="0.2">
      <c r="A2322" s="55"/>
      <c r="E2322" s="55"/>
      <c r="K2322" s="55"/>
      <c r="L2322" s="55"/>
      <c r="M2322" s="67">
        <f t="shared" si="36"/>
        <v>0</v>
      </c>
      <c r="N2322" s="18"/>
    </row>
    <row r="2323" spans="1:14" x14ac:dyDescent="0.2">
      <c r="A2323" s="55"/>
      <c r="E2323" s="55"/>
      <c r="K2323" s="55"/>
      <c r="L2323" s="55"/>
      <c r="M2323" s="67">
        <f t="shared" si="36"/>
        <v>0</v>
      </c>
      <c r="N2323" s="18"/>
    </row>
    <row r="2324" spans="1:14" x14ac:dyDescent="0.2">
      <c r="A2324" s="55"/>
      <c r="E2324" s="55"/>
      <c r="K2324" s="55"/>
      <c r="L2324" s="55"/>
      <c r="M2324" s="67">
        <f t="shared" si="36"/>
        <v>0</v>
      </c>
      <c r="N2324" s="18"/>
    </row>
    <row r="2325" spans="1:14" x14ac:dyDescent="0.2">
      <c r="A2325" s="55"/>
      <c r="E2325" s="55"/>
      <c r="K2325" s="55"/>
      <c r="L2325" s="55"/>
      <c r="M2325" s="67">
        <f t="shared" si="36"/>
        <v>0</v>
      </c>
      <c r="N2325" s="18"/>
    </row>
    <row r="2326" spans="1:14" x14ac:dyDescent="0.2">
      <c r="A2326" s="55"/>
      <c r="E2326" s="55"/>
      <c r="K2326" s="55"/>
      <c r="L2326" s="55"/>
      <c r="M2326" s="67">
        <f t="shared" si="36"/>
        <v>0</v>
      </c>
      <c r="N2326" s="18"/>
    </row>
    <row r="2327" spans="1:14" x14ac:dyDescent="0.2">
      <c r="A2327" s="55"/>
      <c r="E2327" s="55"/>
      <c r="K2327" s="55"/>
      <c r="L2327" s="55"/>
      <c r="M2327" s="67">
        <f t="shared" si="36"/>
        <v>0</v>
      </c>
      <c r="N2327" s="18"/>
    </row>
    <row r="2328" spans="1:14" x14ac:dyDescent="0.2">
      <c r="A2328" s="55"/>
      <c r="E2328" s="55"/>
      <c r="K2328" s="55"/>
      <c r="L2328" s="55"/>
      <c r="M2328" s="67">
        <f t="shared" si="36"/>
        <v>0</v>
      </c>
      <c r="N2328" s="18"/>
    </row>
    <row r="2329" spans="1:14" x14ac:dyDescent="0.2">
      <c r="A2329" s="55"/>
      <c r="E2329" s="55"/>
      <c r="K2329" s="55"/>
      <c r="L2329" s="55"/>
      <c r="M2329" s="67">
        <f t="shared" si="36"/>
        <v>0</v>
      </c>
      <c r="N2329" s="18"/>
    </row>
    <row r="2330" spans="1:14" x14ac:dyDescent="0.2">
      <c r="A2330" s="55"/>
      <c r="E2330" s="55"/>
      <c r="K2330" s="55"/>
      <c r="L2330" s="55"/>
      <c r="M2330" s="67">
        <f t="shared" si="36"/>
        <v>0</v>
      </c>
      <c r="N2330" s="18"/>
    </row>
    <row r="2331" spans="1:14" x14ac:dyDescent="0.2">
      <c r="A2331" s="55"/>
      <c r="E2331" s="55"/>
      <c r="K2331" s="55"/>
      <c r="L2331" s="55"/>
      <c r="M2331" s="67">
        <f t="shared" si="36"/>
        <v>0</v>
      </c>
      <c r="N2331" s="18"/>
    </row>
    <row r="2332" spans="1:14" x14ac:dyDescent="0.2">
      <c r="A2332" s="55"/>
      <c r="E2332" s="55"/>
      <c r="K2332" s="55"/>
      <c r="L2332" s="55"/>
      <c r="M2332" s="67">
        <f t="shared" si="36"/>
        <v>0</v>
      </c>
      <c r="N2332" s="18"/>
    </row>
    <row r="2333" spans="1:14" x14ac:dyDescent="0.2">
      <c r="A2333" s="55"/>
      <c r="E2333" s="55"/>
      <c r="K2333" s="55"/>
      <c r="L2333" s="55"/>
      <c r="M2333" s="67">
        <f t="shared" si="36"/>
        <v>0</v>
      </c>
      <c r="N2333" s="18"/>
    </row>
    <row r="2334" spans="1:14" x14ac:dyDescent="0.2">
      <c r="A2334" s="55"/>
      <c r="E2334" s="55"/>
      <c r="K2334" s="55"/>
      <c r="L2334" s="55"/>
      <c r="M2334" s="67">
        <f t="shared" si="36"/>
        <v>0</v>
      </c>
      <c r="N2334" s="18"/>
    </row>
    <row r="2335" spans="1:14" x14ac:dyDescent="0.2">
      <c r="A2335" s="55"/>
      <c r="E2335" s="55"/>
      <c r="K2335" s="55"/>
      <c r="L2335" s="55"/>
      <c r="M2335" s="67">
        <f t="shared" si="36"/>
        <v>0</v>
      </c>
      <c r="N2335" s="18"/>
    </row>
    <row r="2336" spans="1:14" x14ac:dyDescent="0.2">
      <c r="A2336" s="55"/>
      <c r="E2336" s="55"/>
      <c r="K2336" s="55"/>
      <c r="L2336" s="55"/>
      <c r="M2336" s="67">
        <f t="shared" si="36"/>
        <v>0</v>
      </c>
      <c r="N2336" s="18"/>
    </row>
    <row r="2337" spans="1:14" x14ac:dyDescent="0.2">
      <c r="A2337" s="55"/>
      <c r="E2337" s="55"/>
      <c r="K2337" s="55"/>
      <c r="L2337" s="55"/>
      <c r="M2337" s="67">
        <f t="shared" si="36"/>
        <v>0</v>
      </c>
      <c r="N2337" s="18"/>
    </row>
    <row r="2338" spans="1:14" x14ac:dyDescent="0.2">
      <c r="A2338" s="55"/>
      <c r="E2338" s="55"/>
      <c r="K2338" s="55"/>
      <c r="L2338" s="55"/>
      <c r="M2338" s="67">
        <f t="shared" si="36"/>
        <v>0</v>
      </c>
      <c r="N2338" s="18"/>
    </row>
    <row r="2339" spans="1:14" x14ac:dyDescent="0.2">
      <c r="A2339" s="55"/>
      <c r="E2339" s="55"/>
      <c r="K2339" s="55"/>
      <c r="L2339" s="55"/>
      <c r="M2339" s="67">
        <f t="shared" si="36"/>
        <v>0</v>
      </c>
      <c r="N2339" s="18"/>
    </row>
    <row r="2340" spans="1:14" x14ac:dyDescent="0.2">
      <c r="A2340" s="55"/>
      <c r="E2340" s="55"/>
      <c r="K2340" s="55"/>
      <c r="L2340" s="55"/>
      <c r="M2340" s="67">
        <f t="shared" si="36"/>
        <v>0</v>
      </c>
      <c r="N2340" s="18"/>
    </row>
    <row r="2341" spans="1:14" x14ac:dyDescent="0.2">
      <c r="A2341" s="55"/>
      <c r="E2341" s="55"/>
      <c r="K2341" s="55"/>
      <c r="L2341" s="55"/>
      <c r="M2341" s="67">
        <f t="shared" si="36"/>
        <v>0</v>
      </c>
      <c r="N2341" s="18"/>
    </row>
    <row r="2342" spans="1:14" x14ac:dyDescent="0.2">
      <c r="A2342" s="55"/>
      <c r="E2342" s="55"/>
      <c r="K2342" s="55"/>
      <c r="L2342" s="55"/>
      <c r="M2342" s="67">
        <f t="shared" si="36"/>
        <v>0</v>
      </c>
      <c r="N2342" s="18"/>
    </row>
    <row r="2343" spans="1:14" x14ac:dyDescent="0.2">
      <c r="A2343" s="55"/>
      <c r="E2343" s="55"/>
      <c r="K2343" s="55"/>
      <c r="L2343" s="55"/>
      <c r="M2343" s="67">
        <f t="shared" si="36"/>
        <v>0</v>
      </c>
      <c r="N2343" s="18"/>
    </row>
    <row r="2344" spans="1:14" x14ac:dyDescent="0.2">
      <c r="A2344" s="55"/>
      <c r="E2344" s="55"/>
      <c r="K2344" s="55"/>
      <c r="L2344" s="55"/>
      <c r="M2344" s="67">
        <f t="shared" si="36"/>
        <v>0</v>
      </c>
      <c r="N2344" s="18"/>
    </row>
    <row r="2345" spans="1:14" x14ac:dyDescent="0.2">
      <c r="A2345" s="55"/>
      <c r="E2345" s="55"/>
      <c r="K2345" s="55"/>
      <c r="L2345" s="55"/>
      <c r="M2345" s="67">
        <f t="shared" si="36"/>
        <v>0</v>
      </c>
      <c r="N2345" s="18"/>
    </row>
    <row r="2346" spans="1:14" x14ac:dyDescent="0.2">
      <c r="A2346" s="55"/>
      <c r="E2346" s="55"/>
      <c r="K2346" s="55"/>
      <c r="L2346" s="55"/>
      <c r="M2346" s="67">
        <f t="shared" si="36"/>
        <v>0</v>
      </c>
      <c r="N2346" s="18"/>
    </row>
    <row r="2347" spans="1:14" x14ac:dyDescent="0.2">
      <c r="A2347" s="55"/>
      <c r="E2347" s="55"/>
      <c r="K2347" s="55"/>
      <c r="L2347" s="55"/>
      <c r="M2347" s="67">
        <f t="shared" si="36"/>
        <v>0</v>
      </c>
      <c r="N2347" s="18"/>
    </row>
    <row r="2348" spans="1:14" x14ac:dyDescent="0.2">
      <c r="A2348" s="55"/>
      <c r="E2348" s="55"/>
      <c r="K2348" s="55"/>
      <c r="L2348" s="55"/>
      <c r="M2348" s="67">
        <f t="shared" si="36"/>
        <v>0</v>
      </c>
      <c r="N2348" s="18"/>
    </row>
    <row r="2349" spans="1:14" x14ac:dyDescent="0.2">
      <c r="A2349" s="55"/>
      <c r="E2349" s="55"/>
      <c r="K2349" s="55"/>
      <c r="L2349" s="55"/>
      <c r="M2349" s="67">
        <f t="shared" si="36"/>
        <v>0</v>
      </c>
      <c r="N2349" s="18"/>
    </row>
    <row r="2350" spans="1:14" x14ac:dyDescent="0.2">
      <c r="A2350" s="55"/>
      <c r="E2350" s="55"/>
      <c r="K2350" s="55"/>
      <c r="L2350" s="55"/>
      <c r="M2350" s="67">
        <f t="shared" si="36"/>
        <v>0</v>
      </c>
      <c r="N2350" s="18"/>
    </row>
    <row r="2351" spans="1:14" x14ac:dyDescent="0.2">
      <c r="A2351" s="55"/>
      <c r="E2351" s="55"/>
      <c r="K2351" s="55"/>
      <c r="L2351" s="55"/>
      <c r="M2351" s="67">
        <f t="shared" si="36"/>
        <v>0</v>
      </c>
      <c r="N2351" s="18"/>
    </row>
    <row r="2352" spans="1:14" x14ac:dyDescent="0.2">
      <c r="A2352" s="55"/>
      <c r="E2352" s="55"/>
      <c r="K2352" s="55"/>
      <c r="L2352" s="55"/>
      <c r="M2352" s="67">
        <f t="shared" si="36"/>
        <v>0</v>
      </c>
      <c r="N2352" s="18"/>
    </row>
    <row r="2353" spans="1:14" x14ac:dyDescent="0.2">
      <c r="A2353" s="55"/>
      <c r="E2353" s="55"/>
      <c r="K2353" s="55"/>
      <c r="L2353" s="55"/>
      <c r="M2353" s="67">
        <f t="shared" si="36"/>
        <v>0</v>
      </c>
      <c r="N2353" s="18"/>
    </row>
    <row r="2354" spans="1:14" x14ac:dyDescent="0.2">
      <c r="A2354" s="55"/>
      <c r="E2354" s="55"/>
      <c r="K2354" s="55"/>
      <c r="L2354" s="55"/>
      <c r="M2354" s="67">
        <f t="shared" si="36"/>
        <v>0</v>
      </c>
      <c r="N2354" s="18"/>
    </row>
    <row r="2355" spans="1:14" x14ac:dyDescent="0.2">
      <c r="A2355" s="55"/>
      <c r="E2355" s="55"/>
      <c r="K2355" s="55"/>
      <c r="L2355" s="55"/>
      <c r="M2355" s="67">
        <f t="shared" si="36"/>
        <v>0</v>
      </c>
      <c r="N2355" s="18"/>
    </row>
    <row r="2356" spans="1:14" x14ac:dyDescent="0.2">
      <c r="A2356" s="55"/>
      <c r="E2356" s="55"/>
      <c r="K2356" s="55"/>
      <c r="L2356" s="55"/>
      <c r="M2356" s="67">
        <f t="shared" si="36"/>
        <v>0</v>
      </c>
      <c r="N2356" s="18"/>
    </row>
    <row r="2357" spans="1:14" x14ac:dyDescent="0.2">
      <c r="A2357" s="55"/>
      <c r="E2357" s="55"/>
      <c r="K2357" s="55"/>
      <c r="L2357" s="55"/>
      <c r="M2357" s="67">
        <f t="shared" si="36"/>
        <v>0</v>
      </c>
      <c r="N2357" s="18"/>
    </row>
    <row r="2358" spans="1:14" x14ac:dyDescent="0.2">
      <c r="A2358" s="55"/>
      <c r="E2358" s="55"/>
      <c r="K2358" s="55"/>
      <c r="L2358" s="55"/>
      <c r="M2358" s="67">
        <f t="shared" si="36"/>
        <v>0</v>
      </c>
      <c r="N2358" s="18"/>
    </row>
    <row r="2359" spans="1:14" x14ac:dyDescent="0.2">
      <c r="A2359" s="55"/>
      <c r="E2359" s="55"/>
      <c r="K2359" s="55"/>
      <c r="L2359" s="55"/>
      <c r="M2359" s="67">
        <f t="shared" si="36"/>
        <v>0</v>
      </c>
      <c r="N2359" s="18"/>
    </row>
    <row r="2360" spans="1:14" x14ac:dyDescent="0.2">
      <c r="A2360" s="55"/>
      <c r="E2360" s="55"/>
      <c r="K2360" s="55"/>
      <c r="L2360" s="55"/>
      <c r="M2360" s="67">
        <f t="shared" si="36"/>
        <v>0</v>
      </c>
      <c r="N2360" s="18"/>
    </row>
    <row r="2361" spans="1:14" x14ac:dyDescent="0.2">
      <c r="A2361" s="55"/>
      <c r="E2361" s="55"/>
      <c r="K2361" s="55"/>
      <c r="L2361" s="55"/>
      <c r="M2361" s="67">
        <f t="shared" si="36"/>
        <v>0</v>
      </c>
      <c r="N2361" s="18"/>
    </row>
    <row r="2362" spans="1:14" x14ac:dyDescent="0.2">
      <c r="A2362" s="55"/>
      <c r="E2362" s="55"/>
      <c r="K2362" s="55"/>
      <c r="L2362" s="55"/>
      <c r="M2362" s="67">
        <f t="shared" si="36"/>
        <v>0</v>
      </c>
      <c r="N2362" s="18"/>
    </row>
    <row r="2363" spans="1:14" x14ac:dyDescent="0.2">
      <c r="A2363" s="55"/>
      <c r="E2363" s="55"/>
      <c r="K2363" s="55"/>
      <c r="L2363" s="55"/>
      <c r="M2363" s="67">
        <f t="shared" si="36"/>
        <v>0</v>
      </c>
      <c r="N2363" s="18"/>
    </row>
    <row r="2364" spans="1:14" x14ac:dyDescent="0.2">
      <c r="A2364" s="55"/>
      <c r="E2364" s="55"/>
      <c r="K2364" s="55"/>
      <c r="L2364" s="55"/>
      <c r="M2364" s="67">
        <f t="shared" si="36"/>
        <v>0</v>
      </c>
      <c r="N2364" s="18"/>
    </row>
    <row r="2365" spans="1:14" x14ac:dyDescent="0.2">
      <c r="A2365" s="55"/>
      <c r="E2365" s="55"/>
      <c r="K2365" s="55"/>
      <c r="L2365" s="55"/>
      <c r="M2365" s="67">
        <f t="shared" si="36"/>
        <v>0</v>
      </c>
      <c r="N2365" s="18"/>
    </row>
    <row r="2366" spans="1:14" x14ac:dyDescent="0.2">
      <c r="A2366" s="55"/>
      <c r="E2366" s="55"/>
      <c r="K2366" s="55"/>
      <c r="L2366" s="55"/>
      <c r="M2366" s="67">
        <f t="shared" si="36"/>
        <v>0</v>
      </c>
      <c r="N2366" s="18"/>
    </row>
    <row r="2367" spans="1:14" x14ac:dyDescent="0.2">
      <c r="A2367" s="55"/>
      <c r="E2367" s="55"/>
      <c r="K2367" s="55"/>
      <c r="L2367" s="55"/>
      <c r="M2367" s="67">
        <f t="shared" si="36"/>
        <v>0</v>
      </c>
      <c r="N2367" s="18"/>
    </row>
    <row r="2368" spans="1:14" x14ac:dyDescent="0.2">
      <c r="A2368" s="55"/>
      <c r="E2368" s="55"/>
      <c r="K2368" s="55"/>
      <c r="L2368" s="55"/>
      <c r="M2368" s="67">
        <f t="shared" si="36"/>
        <v>0</v>
      </c>
      <c r="N2368" s="18"/>
    </row>
    <row r="2369" spans="1:14" x14ac:dyDescent="0.2">
      <c r="A2369" s="55"/>
      <c r="E2369" s="55"/>
      <c r="K2369" s="55"/>
      <c r="L2369" s="55"/>
      <c r="M2369" s="67">
        <f t="shared" si="36"/>
        <v>0</v>
      </c>
      <c r="N2369" s="18"/>
    </row>
    <row r="2370" spans="1:14" x14ac:dyDescent="0.2">
      <c r="A2370" s="55"/>
      <c r="E2370" s="55"/>
      <c r="K2370" s="55"/>
      <c r="L2370" s="55"/>
      <c r="M2370" s="67">
        <f t="shared" si="36"/>
        <v>0</v>
      </c>
      <c r="N2370" s="18"/>
    </row>
    <row r="2371" spans="1:14" x14ac:dyDescent="0.2">
      <c r="A2371" s="55"/>
      <c r="E2371" s="55"/>
      <c r="K2371" s="55"/>
      <c r="L2371" s="55"/>
      <c r="M2371" s="67">
        <f t="shared" si="36"/>
        <v>0</v>
      </c>
      <c r="N2371" s="18"/>
    </row>
    <row r="2372" spans="1:14" x14ac:dyDescent="0.2">
      <c r="A2372" s="55"/>
      <c r="E2372" s="55"/>
      <c r="K2372" s="55"/>
      <c r="L2372" s="55"/>
      <c r="M2372" s="67">
        <f t="shared" ref="M2372:M2435" si="37">L2372*I2372</f>
        <v>0</v>
      </c>
      <c r="N2372" s="18"/>
    </row>
    <row r="2373" spans="1:14" x14ac:dyDescent="0.2">
      <c r="A2373" s="55"/>
      <c r="E2373" s="55"/>
      <c r="K2373" s="55"/>
      <c r="L2373" s="55"/>
      <c r="M2373" s="67">
        <f t="shared" si="37"/>
        <v>0</v>
      </c>
      <c r="N2373" s="18"/>
    </row>
    <row r="2374" spans="1:14" x14ac:dyDescent="0.2">
      <c r="A2374" s="55"/>
      <c r="E2374" s="55"/>
      <c r="K2374" s="55"/>
      <c r="L2374" s="55"/>
      <c r="M2374" s="67">
        <f t="shared" si="37"/>
        <v>0</v>
      </c>
      <c r="N2374" s="18"/>
    </row>
    <row r="2375" spans="1:14" x14ac:dyDescent="0.2">
      <c r="A2375" s="55"/>
      <c r="E2375" s="55"/>
      <c r="K2375" s="55"/>
      <c r="L2375" s="55"/>
      <c r="M2375" s="67">
        <f t="shared" si="37"/>
        <v>0</v>
      </c>
      <c r="N2375" s="18"/>
    </row>
    <row r="2376" spans="1:14" x14ac:dyDescent="0.2">
      <c r="A2376" s="55"/>
      <c r="E2376" s="55"/>
      <c r="K2376" s="55"/>
      <c r="L2376" s="55"/>
      <c r="M2376" s="67">
        <f t="shared" si="37"/>
        <v>0</v>
      </c>
      <c r="N2376" s="18"/>
    </row>
    <row r="2377" spans="1:14" x14ac:dyDescent="0.2">
      <c r="A2377" s="55"/>
      <c r="E2377" s="55"/>
      <c r="K2377" s="55"/>
      <c r="L2377" s="55"/>
      <c r="M2377" s="67">
        <f t="shared" si="37"/>
        <v>0</v>
      </c>
      <c r="N2377" s="18"/>
    </row>
    <row r="2378" spans="1:14" x14ac:dyDescent="0.2">
      <c r="A2378" s="55"/>
      <c r="E2378" s="55"/>
      <c r="K2378" s="55"/>
      <c r="L2378" s="55"/>
      <c r="M2378" s="67">
        <f t="shared" si="37"/>
        <v>0</v>
      </c>
      <c r="N2378" s="18"/>
    </row>
    <row r="2379" spans="1:14" x14ac:dyDescent="0.2">
      <c r="A2379" s="55"/>
      <c r="E2379" s="55"/>
      <c r="K2379" s="55"/>
      <c r="L2379" s="55"/>
      <c r="M2379" s="67">
        <f t="shared" si="37"/>
        <v>0</v>
      </c>
      <c r="N2379" s="18"/>
    </row>
    <row r="2380" spans="1:14" x14ac:dyDescent="0.2">
      <c r="A2380" s="55"/>
      <c r="E2380" s="55"/>
      <c r="K2380" s="55"/>
      <c r="L2380" s="55"/>
      <c r="M2380" s="67">
        <f t="shared" si="37"/>
        <v>0</v>
      </c>
      <c r="N2380" s="18"/>
    </row>
    <row r="2381" spans="1:14" x14ac:dyDescent="0.2">
      <c r="A2381" s="55"/>
      <c r="E2381" s="55"/>
      <c r="K2381" s="55"/>
      <c r="L2381" s="55"/>
      <c r="M2381" s="67">
        <f t="shared" si="37"/>
        <v>0</v>
      </c>
      <c r="N2381" s="18"/>
    </row>
    <row r="2382" spans="1:14" x14ac:dyDescent="0.2">
      <c r="A2382" s="55"/>
      <c r="E2382" s="55"/>
      <c r="K2382" s="55"/>
      <c r="L2382" s="55"/>
      <c r="M2382" s="67">
        <f t="shared" si="37"/>
        <v>0</v>
      </c>
      <c r="N2382" s="18"/>
    </row>
    <row r="2383" spans="1:14" x14ac:dyDescent="0.2">
      <c r="A2383" s="55"/>
      <c r="E2383" s="55"/>
      <c r="K2383" s="55"/>
      <c r="L2383" s="55"/>
      <c r="M2383" s="67">
        <f t="shared" si="37"/>
        <v>0</v>
      </c>
      <c r="N2383" s="18"/>
    </row>
    <row r="2384" spans="1:14" x14ac:dyDescent="0.2">
      <c r="A2384" s="55"/>
      <c r="E2384" s="55"/>
      <c r="K2384" s="55"/>
      <c r="L2384" s="55"/>
      <c r="M2384" s="67">
        <f t="shared" si="37"/>
        <v>0</v>
      </c>
      <c r="N2384" s="18"/>
    </row>
    <row r="2385" spans="1:14" x14ac:dyDescent="0.2">
      <c r="A2385" s="55"/>
      <c r="E2385" s="55"/>
      <c r="K2385" s="55"/>
      <c r="L2385" s="55"/>
      <c r="M2385" s="67">
        <f t="shared" si="37"/>
        <v>0</v>
      </c>
      <c r="N2385" s="18"/>
    </row>
    <row r="2386" spans="1:14" x14ac:dyDescent="0.2">
      <c r="A2386" s="55"/>
      <c r="E2386" s="55"/>
      <c r="K2386" s="55"/>
      <c r="L2386" s="55"/>
      <c r="M2386" s="67">
        <f t="shared" si="37"/>
        <v>0</v>
      </c>
      <c r="N2386" s="18"/>
    </row>
    <row r="2387" spans="1:14" x14ac:dyDescent="0.2">
      <c r="A2387" s="55"/>
      <c r="E2387" s="55"/>
      <c r="K2387" s="55"/>
      <c r="L2387" s="55"/>
      <c r="M2387" s="67">
        <f t="shared" si="37"/>
        <v>0</v>
      </c>
      <c r="N2387" s="18"/>
    </row>
    <row r="2388" spans="1:14" x14ac:dyDescent="0.2">
      <c r="A2388" s="55"/>
      <c r="E2388" s="55"/>
      <c r="K2388" s="55"/>
      <c r="L2388" s="55"/>
      <c r="M2388" s="67">
        <f t="shared" si="37"/>
        <v>0</v>
      </c>
      <c r="N2388" s="18"/>
    </row>
    <row r="2389" spans="1:14" x14ac:dyDescent="0.2">
      <c r="A2389" s="55"/>
      <c r="E2389" s="55"/>
      <c r="K2389" s="55"/>
      <c r="L2389" s="55"/>
      <c r="M2389" s="67">
        <f t="shared" si="37"/>
        <v>0</v>
      </c>
      <c r="N2389" s="18"/>
    </row>
    <row r="2390" spans="1:14" x14ac:dyDescent="0.2">
      <c r="A2390" s="55"/>
      <c r="E2390" s="55"/>
      <c r="K2390" s="55"/>
      <c r="L2390" s="55"/>
      <c r="M2390" s="67">
        <f t="shared" si="37"/>
        <v>0</v>
      </c>
      <c r="N2390" s="18"/>
    </row>
    <row r="2391" spans="1:14" x14ac:dyDescent="0.2">
      <c r="A2391" s="55"/>
      <c r="E2391" s="55"/>
      <c r="K2391" s="55"/>
      <c r="L2391" s="55"/>
      <c r="M2391" s="67">
        <f t="shared" si="37"/>
        <v>0</v>
      </c>
      <c r="N2391" s="18"/>
    </row>
    <row r="2392" spans="1:14" x14ac:dyDescent="0.2">
      <c r="A2392" s="55"/>
      <c r="E2392" s="55"/>
      <c r="K2392" s="55"/>
      <c r="L2392" s="55"/>
      <c r="M2392" s="67">
        <f t="shared" si="37"/>
        <v>0</v>
      </c>
      <c r="N2392" s="18"/>
    </row>
    <row r="2393" spans="1:14" x14ac:dyDescent="0.2">
      <c r="A2393" s="55"/>
      <c r="E2393" s="55"/>
      <c r="K2393" s="55"/>
      <c r="L2393" s="55"/>
      <c r="M2393" s="67">
        <f t="shared" si="37"/>
        <v>0</v>
      </c>
      <c r="N2393" s="18"/>
    </row>
    <row r="2394" spans="1:14" x14ac:dyDescent="0.2">
      <c r="A2394" s="55"/>
      <c r="E2394" s="55"/>
      <c r="K2394" s="55"/>
      <c r="L2394" s="55"/>
      <c r="M2394" s="67">
        <f t="shared" si="37"/>
        <v>0</v>
      </c>
      <c r="N2394" s="18"/>
    </row>
    <row r="2395" spans="1:14" x14ac:dyDescent="0.2">
      <c r="A2395" s="55"/>
      <c r="E2395" s="55"/>
      <c r="K2395" s="55"/>
      <c r="L2395" s="55"/>
      <c r="M2395" s="67">
        <f t="shared" si="37"/>
        <v>0</v>
      </c>
      <c r="N2395" s="18"/>
    </row>
    <row r="2396" spans="1:14" x14ac:dyDescent="0.2">
      <c r="A2396" s="55"/>
      <c r="E2396" s="55"/>
      <c r="K2396" s="55"/>
      <c r="L2396" s="55"/>
      <c r="M2396" s="67">
        <f t="shared" si="37"/>
        <v>0</v>
      </c>
      <c r="N2396" s="18"/>
    </row>
    <row r="2397" spans="1:14" x14ac:dyDescent="0.2">
      <c r="A2397" s="55"/>
      <c r="E2397" s="55"/>
      <c r="K2397" s="55"/>
      <c r="L2397" s="55"/>
      <c r="M2397" s="67">
        <f t="shared" si="37"/>
        <v>0</v>
      </c>
      <c r="N2397" s="18"/>
    </row>
    <row r="2398" spans="1:14" x14ac:dyDescent="0.2">
      <c r="A2398" s="55"/>
      <c r="E2398" s="55"/>
      <c r="K2398" s="55"/>
      <c r="L2398" s="55"/>
      <c r="M2398" s="67">
        <f t="shared" si="37"/>
        <v>0</v>
      </c>
      <c r="N2398" s="18"/>
    </row>
    <row r="2399" spans="1:14" x14ac:dyDescent="0.2">
      <c r="A2399" s="55"/>
      <c r="E2399" s="55"/>
      <c r="K2399" s="55"/>
      <c r="L2399" s="55"/>
      <c r="M2399" s="67">
        <f t="shared" si="37"/>
        <v>0</v>
      </c>
      <c r="N2399" s="18"/>
    </row>
    <row r="2400" spans="1:14" x14ac:dyDescent="0.2">
      <c r="A2400" s="55"/>
      <c r="E2400" s="55"/>
      <c r="K2400" s="55"/>
      <c r="L2400" s="55"/>
      <c r="M2400" s="67">
        <f t="shared" si="37"/>
        <v>0</v>
      </c>
      <c r="N2400" s="18"/>
    </row>
    <row r="2401" spans="1:14" x14ac:dyDescent="0.2">
      <c r="A2401" s="55"/>
      <c r="E2401" s="55"/>
      <c r="K2401" s="55"/>
      <c r="L2401" s="55"/>
      <c r="M2401" s="67">
        <f t="shared" si="37"/>
        <v>0</v>
      </c>
      <c r="N2401" s="18"/>
    </row>
    <row r="2402" spans="1:14" x14ac:dyDescent="0.2">
      <c r="A2402" s="55"/>
      <c r="E2402" s="55"/>
      <c r="K2402" s="55"/>
      <c r="L2402" s="55"/>
      <c r="M2402" s="67">
        <f t="shared" si="37"/>
        <v>0</v>
      </c>
      <c r="N2402" s="18"/>
    </row>
    <row r="2403" spans="1:14" x14ac:dyDescent="0.2">
      <c r="A2403" s="55"/>
      <c r="E2403" s="55"/>
      <c r="K2403" s="55"/>
      <c r="L2403" s="55"/>
      <c r="M2403" s="67">
        <f t="shared" si="37"/>
        <v>0</v>
      </c>
      <c r="N2403" s="18"/>
    </row>
    <row r="2404" spans="1:14" x14ac:dyDescent="0.2">
      <c r="A2404" s="55"/>
      <c r="E2404" s="55"/>
      <c r="K2404" s="55"/>
      <c r="L2404" s="55"/>
      <c r="M2404" s="67">
        <f t="shared" si="37"/>
        <v>0</v>
      </c>
      <c r="N2404" s="18"/>
    </row>
    <row r="2405" spans="1:14" x14ac:dyDescent="0.2">
      <c r="A2405" s="55"/>
      <c r="E2405" s="55"/>
      <c r="K2405" s="55"/>
      <c r="L2405" s="55"/>
      <c r="M2405" s="67">
        <f t="shared" si="37"/>
        <v>0</v>
      </c>
      <c r="N2405" s="18"/>
    </row>
    <row r="2406" spans="1:14" x14ac:dyDescent="0.2">
      <c r="A2406" s="55"/>
      <c r="E2406" s="55"/>
      <c r="K2406" s="55"/>
      <c r="L2406" s="55"/>
      <c r="M2406" s="67">
        <f t="shared" si="37"/>
        <v>0</v>
      </c>
      <c r="N2406" s="18"/>
    </row>
    <row r="2407" spans="1:14" x14ac:dyDescent="0.2">
      <c r="A2407" s="55"/>
      <c r="E2407" s="55"/>
      <c r="K2407" s="55"/>
      <c r="L2407" s="55"/>
      <c r="M2407" s="67">
        <f t="shared" si="37"/>
        <v>0</v>
      </c>
      <c r="N2407" s="18"/>
    </row>
    <row r="2408" spans="1:14" x14ac:dyDescent="0.2">
      <c r="A2408" s="55"/>
      <c r="E2408" s="55"/>
      <c r="K2408" s="55"/>
      <c r="L2408" s="55"/>
      <c r="M2408" s="67">
        <f t="shared" si="37"/>
        <v>0</v>
      </c>
      <c r="N2408" s="18"/>
    </row>
    <row r="2409" spans="1:14" x14ac:dyDescent="0.2">
      <c r="A2409" s="55"/>
      <c r="E2409" s="55"/>
      <c r="K2409" s="55"/>
      <c r="L2409" s="55"/>
      <c r="M2409" s="67">
        <f t="shared" si="37"/>
        <v>0</v>
      </c>
      <c r="N2409" s="18"/>
    </row>
    <row r="2410" spans="1:14" x14ac:dyDescent="0.2">
      <c r="A2410" s="55"/>
      <c r="E2410" s="55"/>
      <c r="K2410" s="55"/>
      <c r="L2410" s="55"/>
      <c r="M2410" s="67">
        <f t="shared" si="37"/>
        <v>0</v>
      </c>
      <c r="N2410" s="18"/>
    </row>
    <row r="2411" spans="1:14" x14ac:dyDescent="0.2">
      <c r="A2411" s="55"/>
      <c r="E2411" s="55"/>
      <c r="K2411" s="55"/>
      <c r="L2411" s="55"/>
      <c r="M2411" s="67">
        <f t="shared" si="37"/>
        <v>0</v>
      </c>
      <c r="N2411" s="18"/>
    </row>
    <row r="2412" spans="1:14" x14ac:dyDescent="0.2">
      <c r="A2412" s="55"/>
      <c r="E2412" s="55"/>
      <c r="K2412" s="55"/>
      <c r="L2412" s="55"/>
      <c r="M2412" s="67">
        <f t="shared" si="37"/>
        <v>0</v>
      </c>
      <c r="N2412" s="18"/>
    </row>
    <row r="2413" spans="1:14" x14ac:dyDescent="0.2">
      <c r="A2413" s="55"/>
      <c r="E2413" s="55"/>
      <c r="K2413" s="55"/>
      <c r="L2413" s="55"/>
      <c r="M2413" s="67">
        <f t="shared" si="37"/>
        <v>0</v>
      </c>
      <c r="N2413" s="18"/>
    </row>
    <row r="2414" spans="1:14" x14ac:dyDescent="0.2">
      <c r="A2414" s="55"/>
      <c r="E2414" s="55"/>
      <c r="K2414" s="55"/>
      <c r="L2414" s="55"/>
      <c r="M2414" s="67">
        <f t="shared" si="37"/>
        <v>0</v>
      </c>
      <c r="N2414" s="18"/>
    </row>
    <row r="2415" spans="1:14" x14ac:dyDescent="0.2">
      <c r="A2415" s="55"/>
      <c r="E2415" s="55"/>
      <c r="K2415" s="55"/>
      <c r="L2415" s="55"/>
      <c r="M2415" s="67">
        <f t="shared" si="37"/>
        <v>0</v>
      </c>
      <c r="N2415" s="18"/>
    </row>
    <row r="2416" spans="1:14" x14ac:dyDescent="0.2">
      <c r="A2416" s="55"/>
      <c r="E2416" s="55"/>
      <c r="K2416" s="55"/>
      <c r="L2416" s="55"/>
      <c r="M2416" s="67">
        <f t="shared" si="37"/>
        <v>0</v>
      </c>
      <c r="N2416" s="18"/>
    </row>
    <row r="2417" spans="1:14" x14ac:dyDescent="0.2">
      <c r="A2417" s="55"/>
      <c r="E2417" s="55"/>
      <c r="K2417" s="55"/>
      <c r="L2417" s="55"/>
      <c r="M2417" s="67">
        <f t="shared" si="37"/>
        <v>0</v>
      </c>
      <c r="N2417" s="18"/>
    </row>
    <row r="2418" spans="1:14" x14ac:dyDescent="0.2">
      <c r="A2418" s="55"/>
      <c r="E2418" s="55"/>
      <c r="K2418" s="55"/>
      <c r="L2418" s="55"/>
      <c r="M2418" s="67">
        <f t="shared" si="37"/>
        <v>0</v>
      </c>
      <c r="N2418" s="18"/>
    </row>
    <row r="2419" spans="1:14" x14ac:dyDescent="0.2">
      <c r="A2419" s="55"/>
      <c r="E2419" s="55"/>
      <c r="K2419" s="55"/>
      <c r="L2419" s="55"/>
      <c r="M2419" s="67">
        <f t="shared" si="37"/>
        <v>0</v>
      </c>
      <c r="N2419" s="18"/>
    </row>
    <row r="2420" spans="1:14" x14ac:dyDescent="0.2">
      <c r="A2420" s="55"/>
      <c r="E2420" s="55"/>
      <c r="K2420" s="55"/>
      <c r="L2420" s="55"/>
      <c r="M2420" s="67">
        <f t="shared" si="37"/>
        <v>0</v>
      </c>
      <c r="N2420" s="18"/>
    </row>
    <row r="2421" spans="1:14" x14ac:dyDescent="0.2">
      <c r="A2421" s="55"/>
      <c r="E2421" s="55"/>
      <c r="K2421" s="55"/>
      <c r="L2421" s="55"/>
      <c r="M2421" s="67">
        <f t="shared" si="37"/>
        <v>0</v>
      </c>
      <c r="N2421" s="18"/>
    </row>
    <row r="2422" spans="1:14" x14ac:dyDescent="0.2">
      <c r="A2422" s="55"/>
      <c r="E2422" s="55"/>
      <c r="K2422" s="55"/>
      <c r="L2422" s="55"/>
      <c r="M2422" s="67">
        <f t="shared" si="37"/>
        <v>0</v>
      </c>
      <c r="N2422" s="18"/>
    </row>
    <row r="2423" spans="1:14" x14ac:dyDescent="0.2">
      <c r="A2423" s="55"/>
      <c r="E2423" s="55"/>
      <c r="K2423" s="55"/>
      <c r="L2423" s="55"/>
      <c r="M2423" s="67">
        <f t="shared" si="37"/>
        <v>0</v>
      </c>
      <c r="N2423" s="18"/>
    </row>
    <row r="2424" spans="1:14" x14ac:dyDescent="0.2">
      <c r="A2424" s="55"/>
      <c r="E2424" s="55"/>
      <c r="K2424" s="55"/>
      <c r="L2424" s="55"/>
      <c r="M2424" s="67">
        <f t="shared" si="37"/>
        <v>0</v>
      </c>
      <c r="N2424" s="18"/>
    </row>
    <row r="2425" spans="1:14" x14ac:dyDescent="0.2">
      <c r="A2425" s="55"/>
      <c r="E2425" s="55"/>
      <c r="K2425" s="55"/>
      <c r="L2425" s="55"/>
      <c r="M2425" s="67">
        <f t="shared" si="37"/>
        <v>0</v>
      </c>
      <c r="N2425" s="18"/>
    </row>
    <row r="2426" spans="1:14" x14ac:dyDescent="0.2">
      <c r="A2426" s="55"/>
      <c r="E2426" s="55"/>
      <c r="K2426" s="55"/>
      <c r="L2426" s="55"/>
      <c r="M2426" s="67">
        <f t="shared" si="37"/>
        <v>0</v>
      </c>
      <c r="N2426" s="18"/>
    </row>
    <row r="2427" spans="1:14" x14ac:dyDescent="0.2">
      <c r="A2427" s="55"/>
      <c r="E2427" s="55"/>
      <c r="K2427" s="55"/>
      <c r="L2427" s="55"/>
      <c r="M2427" s="67">
        <f t="shared" si="37"/>
        <v>0</v>
      </c>
      <c r="N2427" s="18"/>
    </row>
    <row r="2428" spans="1:14" x14ac:dyDescent="0.2">
      <c r="A2428" s="55"/>
      <c r="E2428" s="55"/>
      <c r="K2428" s="55"/>
      <c r="L2428" s="55"/>
      <c r="M2428" s="67">
        <f t="shared" si="37"/>
        <v>0</v>
      </c>
      <c r="N2428" s="18"/>
    </row>
    <row r="2429" spans="1:14" x14ac:dyDescent="0.2">
      <c r="A2429" s="55"/>
      <c r="E2429" s="55"/>
      <c r="K2429" s="55"/>
      <c r="L2429" s="55"/>
      <c r="M2429" s="67">
        <f t="shared" si="37"/>
        <v>0</v>
      </c>
      <c r="N2429" s="18"/>
    </row>
    <row r="2430" spans="1:14" x14ac:dyDescent="0.2">
      <c r="A2430" s="55"/>
      <c r="E2430" s="55"/>
      <c r="K2430" s="55"/>
      <c r="L2430" s="55"/>
      <c r="M2430" s="67">
        <f t="shared" si="37"/>
        <v>0</v>
      </c>
      <c r="N2430" s="18"/>
    </row>
    <row r="2431" spans="1:14" x14ac:dyDescent="0.2">
      <c r="A2431" s="55"/>
      <c r="E2431" s="55"/>
      <c r="K2431" s="55"/>
      <c r="L2431" s="55"/>
      <c r="M2431" s="67">
        <f t="shared" si="37"/>
        <v>0</v>
      </c>
      <c r="N2431" s="18"/>
    </row>
    <row r="2432" spans="1:14" x14ac:dyDescent="0.2">
      <c r="A2432" s="55"/>
      <c r="E2432" s="55"/>
      <c r="K2432" s="55"/>
      <c r="L2432" s="55"/>
      <c r="M2432" s="67">
        <f t="shared" si="37"/>
        <v>0</v>
      </c>
      <c r="N2432" s="18"/>
    </row>
    <row r="2433" spans="1:14" x14ac:dyDescent="0.2">
      <c r="A2433" s="55"/>
      <c r="E2433" s="55"/>
      <c r="K2433" s="55"/>
      <c r="L2433" s="55"/>
      <c r="M2433" s="67">
        <f t="shared" si="37"/>
        <v>0</v>
      </c>
      <c r="N2433" s="18"/>
    </row>
    <row r="2434" spans="1:14" x14ac:dyDescent="0.2">
      <c r="A2434" s="55"/>
      <c r="E2434" s="55"/>
      <c r="K2434" s="55"/>
      <c r="L2434" s="55"/>
      <c r="M2434" s="67">
        <f t="shared" si="37"/>
        <v>0</v>
      </c>
      <c r="N2434" s="18"/>
    </row>
    <row r="2435" spans="1:14" x14ac:dyDescent="0.2">
      <c r="A2435" s="55"/>
      <c r="E2435" s="55"/>
      <c r="K2435" s="55"/>
      <c r="L2435" s="55"/>
      <c r="M2435" s="67">
        <f t="shared" si="37"/>
        <v>0</v>
      </c>
      <c r="N2435" s="18"/>
    </row>
    <row r="2436" spans="1:14" x14ac:dyDescent="0.2">
      <c r="A2436" s="55"/>
      <c r="E2436" s="55"/>
      <c r="K2436" s="55"/>
      <c r="L2436" s="55"/>
      <c r="M2436" s="67">
        <f t="shared" ref="M2436:M2491" si="38">L2436*I2436</f>
        <v>0</v>
      </c>
      <c r="N2436" s="18"/>
    </row>
    <row r="2437" spans="1:14" x14ac:dyDescent="0.2">
      <c r="A2437" s="55"/>
      <c r="E2437" s="55"/>
      <c r="K2437" s="55"/>
      <c r="L2437" s="55"/>
      <c r="M2437" s="67">
        <f t="shared" si="38"/>
        <v>0</v>
      </c>
      <c r="N2437" s="18"/>
    </row>
    <row r="2438" spans="1:14" x14ac:dyDescent="0.2">
      <c r="A2438" s="55"/>
      <c r="E2438" s="55"/>
      <c r="K2438" s="55"/>
      <c r="L2438" s="55"/>
      <c r="M2438" s="67">
        <f t="shared" si="38"/>
        <v>0</v>
      </c>
      <c r="N2438" s="18"/>
    </row>
    <row r="2439" spans="1:14" x14ac:dyDescent="0.2">
      <c r="A2439" s="55"/>
      <c r="E2439" s="55"/>
      <c r="K2439" s="55"/>
      <c r="L2439" s="55"/>
      <c r="M2439" s="67">
        <f t="shared" si="38"/>
        <v>0</v>
      </c>
      <c r="N2439" s="18"/>
    </row>
    <row r="2440" spans="1:14" x14ac:dyDescent="0.2">
      <c r="A2440" s="55"/>
      <c r="E2440" s="55"/>
      <c r="K2440" s="55"/>
      <c r="L2440" s="55"/>
      <c r="M2440" s="67">
        <f t="shared" si="38"/>
        <v>0</v>
      </c>
      <c r="N2440" s="18"/>
    </row>
    <row r="2441" spans="1:14" x14ac:dyDescent="0.2">
      <c r="A2441" s="55"/>
      <c r="E2441" s="55"/>
      <c r="K2441" s="55"/>
      <c r="L2441" s="55"/>
      <c r="M2441" s="67">
        <f t="shared" si="38"/>
        <v>0</v>
      </c>
      <c r="N2441" s="18"/>
    </row>
    <row r="2442" spans="1:14" x14ac:dyDescent="0.2">
      <c r="A2442" s="55"/>
      <c r="E2442" s="55"/>
      <c r="K2442" s="55"/>
      <c r="L2442" s="55"/>
      <c r="M2442" s="67">
        <f t="shared" si="38"/>
        <v>0</v>
      </c>
      <c r="N2442" s="18"/>
    </row>
    <row r="2443" spans="1:14" x14ac:dyDescent="0.2">
      <c r="A2443" s="55"/>
      <c r="E2443" s="55"/>
      <c r="K2443" s="55"/>
      <c r="L2443" s="55"/>
      <c r="M2443" s="67">
        <f t="shared" si="38"/>
        <v>0</v>
      </c>
      <c r="N2443" s="18"/>
    </row>
    <row r="2444" spans="1:14" x14ac:dyDescent="0.2">
      <c r="A2444" s="55"/>
      <c r="E2444" s="55"/>
      <c r="K2444" s="55"/>
      <c r="L2444" s="55"/>
      <c r="M2444" s="67">
        <f t="shared" si="38"/>
        <v>0</v>
      </c>
      <c r="N2444" s="18"/>
    </row>
    <row r="2445" spans="1:14" x14ac:dyDescent="0.2">
      <c r="A2445" s="55"/>
      <c r="E2445" s="55"/>
      <c r="K2445" s="55"/>
      <c r="L2445" s="55"/>
      <c r="M2445" s="67">
        <f t="shared" si="38"/>
        <v>0</v>
      </c>
      <c r="N2445" s="18"/>
    </row>
    <row r="2446" spans="1:14" x14ac:dyDescent="0.2">
      <c r="A2446" s="55"/>
      <c r="E2446" s="55"/>
      <c r="K2446" s="55"/>
      <c r="L2446" s="55"/>
      <c r="M2446" s="67">
        <f t="shared" si="38"/>
        <v>0</v>
      </c>
      <c r="N2446" s="18"/>
    </row>
    <row r="2447" spans="1:14" x14ac:dyDescent="0.2">
      <c r="A2447" s="55"/>
      <c r="E2447" s="55"/>
      <c r="K2447" s="55"/>
      <c r="L2447" s="55"/>
      <c r="M2447" s="67">
        <f t="shared" si="38"/>
        <v>0</v>
      </c>
      <c r="N2447" s="18"/>
    </row>
    <row r="2448" spans="1:14" x14ac:dyDescent="0.2">
      <c r="A2448" s="55"/>
      <c r="E2448" s="55"/>
      <c r="K2448" s="55"/>
      <c r="L2448" s="55"/>
      <c r="M2448" s="67">
        <f t="shared" si="38"/>
        <v>0</v>
      </c>
      <c r="N2448" s="18"/>
    </row>
    <row r="2449" spans="1:14" x14ac:dyDescent="0.2">
      <c r="A2449" s="55"/>
      <c r="E2449" s="55"/>
      <c r="K2449" s="55"/>
      <c r="L2449" s="55"/>
      <c r="M2449" s="67">
        <f t="shared" si="38"/>
        <v>0</v>
      </c>
      <c r="N2449" s="18"/>
    </row>
    <row r="2450" spans="1:14" x14ac:dyDescent="0.2">
      <c r="A2450" s="55"/>
      <c r="E2450" s="55"/>
      <c r="K2450" s="55"/>
      <c r="L2450" s="55"/>
      <c r="M2450" s="67">
        <f t="shared" si="38"/>
        <v>0</v>
      </c>
      <c r="N2450" s="18"/>
    </row>
    <row r="2451" spans="1:14" x14ac:dyDescent="0.2">
      <c r="A2451" s="55"/>
      <c r="E2451" s="55"/>
      <c r="K2451" s="55"/>
      <c r="L2451" s="55"/>
      <c r="M2451" s="67">
        <f t="shared" si="38"/>
        <v>0</v>
      </c>
      <c r="N2451" s="18"/>
    </row>
    <row r="2452" spans="1:14" x14ac:dyDescent="0.2">
      <c r="A2452" s="55"/>
      <c r="E2452" s="55"/>
      <c r="K2452" s="55"/>
      <c r="L2452" s="55"/>
      <c r="M2452" s="67">
        <f t="shared" si="38"/>
        <v>0</v>
      </c>
      <c r="N2452" s="18"/>
    </row>
    <row r="2453" spans="1:14" x14ac:dyDescent="0.2">
      <c r="A2453" s="55"/>
      <c r="E2453" s="55"/>
      <c r="K2453" s="55"/>
      <c r="L2453" s="55"/>
      <c r="M2453" s="67">
        <f t="shared" si="38"/>
        <v>0</v>
      </c>
      <c r="N2453" s="18"/>
    </row>
    <row r="2454" spans="1:14" x14ac:dyDescent="0.2">
      <c r="A2454" s="55"/>
      <c r="E2454" s="55"/>
      <c r="K2454" s="55"/>
      <c r="L2454" s="55"/>
      <c r="M2454" s="67">
        <f t="shared" si="38"/>
        <v>0</v>
      </c>
      <c r="N2454" s="18"/>
    </row>
    <row r="2455" spans="1:14" x14ac:dyDescent="0.2">
      <c r="A2455" s="55"/>
      <c r="E2455" s="55"/>
      <c r="K2455" s="55"/>
      <c r="L2455" s="55"/>
      <c r="M2455" s="67">
        <f t="shared" si="38"/>
        <v>0</v>
      </c>
      <c r="N2455" s="18"/>
    </row>
    <row r="2456" spans="1:14" x14ac:dyDescent="0.2">
      <c r="A2456" s="55"/>
      <c r="E2456" s="55"/>
      <c r="K2456" s="55"/>
      <c r="L2456" s="55"/>
      <c r="M2456" s="67">
        <f t="shared" si="38"/>
        <v>0</v>
      </c>
      <c r="N2456" s="18"/>
    </row>
    <row r="2457" spans="1:14" x14ac:dyDescent="0.2">
      <c r="A2457" s="55"/>
      <c r="E2457" s="55"/>
      <c r="K2457" s="55"/>
      <c r="L2457" s="55"/>
      <c r="M2457" s="67">
        <f t="shared" si="38"/>
        <v>0</v>
      </c>
      <c r="N2457" s="18"/>
    </row>
    <row r="2458" spans="1:14" x14ac:dyDescent="0.2">
      <c r="A2458" s="55"/>
      <c r="E2458" s="55"/>
      <c r="K2458" s="55"/>
      <c r="L2458" s="55"/>
      <c r="M2458" s="67">
        <f t="shared" si="38"/>
        <v>0</v>
      </c>
      <c r="N2458" s="18"/>
    </row>
    <row r="2459" spans="1:14" x14ac:dyDescent="0.2">
      <c r="A2459" s="55"/>
      <c r="E2459" s="55"/>
      <c r="K2459" s="55"/>
      <c r="L2459" s="55"/>
      <c r="M2459" s="67">
        <f t="shared" si="38"/>
        <v>0</v>
      </c>
      <c r="N2459" s="18"/>
    </row>
    <row r="2460" spans="1:14" x14ac:dyDescent="0.2">
      <c r="A2460" s="55"/>
      <c r="E2460" s="55"/>
      <c r="K2460" s="55"/>
      <c r="L2460" s="55"/>
      <c r="M2460" s="67">
        <f t="shared" si="38"/>
        <v>0</v>
      </c>
      <c r="N2460" s="18"/>
    </row>
    <row r="2461" spans="1:14" x14ac:dyDescent="0.2">
      <c r="A2461" s="55"/>
      <c r="E2461" s="55"/>
      <c r="K2461" s="55"/>
      <c r="L2461" s="55"/>
      <c r="M2461" s="67">
        <f t="shared" si="38"/>
        <v>0</v>
      </c>
      <c r="N2461" s="18"/>
    </row>
    <row r="2462" spans="1:14" x14ac:dyDescent="0.2">
      <c r="A2462" s="55"/>
      <c r="E2462" s="55"/>
      <c r="K2462" s="55"/>
      <c r="L2462" s="55"/>
      <c r="M2462" s="67">
        <f t="shared" si="38"/>
        <v>0</v>
      </c>
      <c r="N2462" s="18"/>
    </row>
    <row r="2463" spans="1:14" x14ac:dyDescent="0.2">
      <c r="A2463" s="55"/>
      <c r="E2463" s="55"/>
      <c r="K2463" s="55"/>
      <c r="L2463" s="55"/>
      <c r="M2463" s="67">
        <f t="shared" si="38"/>
        <v>0</v>
      </c>
      <c r="N2463" s="18"/>
    </row>
    <row r="2464" spans="1:14" x14ac:dyDescent="0.2">
      <c r="A2464" s="55"/>
      <c r="E2464" s="55"/>
      <c r="K2464" s="55"/>
      <c r="L2464" s="55"/>
      <c r="M2464" s="67">
        <f t="shared" si="38"/>
        <v>0</v>
      </c>
      <c r="N2464" s="18"/>
    </row>
    <row r="2465" spans="1:14" x14ac:dyDescent="0.2">
      <c r="A2465" s="55"/>
      <c r="E2465" s="55"/>
      <c r="K2465" s="55"/>
      <c r="L2465" s="55"/>
      <c r="M2465" s="67">
        <f t="shared" si="38"/>
        <v>0</v>
      </c>
      <c r="N2465" s="18"/>
    </row>
    <row r="2466" spans="1:14" x14ac:dyDescent="0.2">
      <c r="A2466" s="55"/>
      <c r="E2466" s="55"/>
      <c r="K2466" s="55"/>
      <c r="L2466" s="55"/>
      <c r="M2466" s="67">
        <f t="shared" si="38"/>
        <v>0</v>
      </c>
      <c r="N2466" s="18"/>
    </row>
    <row r="2467" spans="1:14" x14ac:dyDescent="0.2">
      <c r="A2467" s="55"/>
      <c r="E2467" s="55"/>
      <c r="K2467" s="55"/>
      <c r="L2467" s="55"/>
      <c r="M2467" s="67">
        <f t="shared" si="38"/>
        <v>0</v>
      </c>
      <c r="N2467" s="18"/>
    </row>
    <row r="2468" spans="1:14" x14ac:dyDescent="0.2">
      <c r="A2468" s="55"/>
      <c r="E2468" s="55"/>
      <c r="K2468" s="55"/>
      <c r="L2468" s="55"/>
      <c r="M2468" s="67">
        <f t="shared" si="38"/>
        <v>0</v>
      </c>
      <c r="N2468" s="18"/>
    </row>
    <row r="2469" spans="1:14" x14ac:dyDescent="0.2">
      <c r="A2469" s="55"/>
      <c r="E2469" s="55"/>
      <c r="K2469" s="55"/>
      <c r="L2469" s="55"/>
      <c r="M2469" s="67">
        <f t="shared" si="38"/>
        <v>0</v>
      </c>
      <c r="N2469" s="18"/>
    </row>
    <row r="2470" spans="1:14" x14ac:dyDescent="0.2">
      <c r="A2470" s="55"/>
      <c r="E2470" s="55"/>
      <c r="K2470" s="55"/>
      <c r="L2470" s="55"/>
      <c r="M2470" s="67">
        <f t="shared" si="38"/>
        <v>0</v>
      </c>
      <c r="N2470" s="18"/>
    </row>
    <row r="2471" spans="1:14" x14ac:dyDescent="0.2">
      <c r="A2471" s="55"/>
      <c r="E2471" s="55"/>
      <c r="K2471" s="55"/>
      <c r="L2471" s="55"/>
      <c r="M2471" s="67">
        <f t="shared" si="38"/>
        <v>0</v>
      </c>
      <c r="N2471" s="18"/>
    </row>
    <row r="2472" spans="1:14" x14ac:dyDescent="0.2">
      <c r="A2472" s="55"/>
      <c r="E2472" s="55"/>
      <c r="K2472" s="55"/>
      <c r="L2472" s="55"/>
      <c r="M2472" s="67">
        <f t="shared" si="38"/>
        <v>0</v>
      </c>
      <c r="N2472" s="18"/>
    </row>
    <row r="2473" spans="1:14" x14ac:dyDescent="0.2">
      <c r="A2473" s="55"/>
      <c r="E2473" s="55"/>
      <c r="K2473" s="55"/>
      <c r="L2473" s="55"/>
      <c r="M2473" s="67">
        <f t="shared" si="38"/>
        <v>0</v>
      </c>
      <c r="N2473" s="18"/>
    </row>
    <row r="2474" spans="1:14" x14ac:dyDescent="0.2">
      <c r="A2474" s="55"/>
      <c r="E2474" s="55"/>
      <c r="K2474" s="55"/>
      <c r="L2474" s="55"/>
      <c r="M2474" s="67">
        <f t="shared" si="38"/>
        <v>0</v>
      </c>
      <c r="N2474" s="18"/>
    </row>
    <row r="2475" spans="1:14" x14ac:dyDescent="0.2">
      <c r="A2475" s="55"/>
      <c r="E2475" s="55"/>
      <c r="K2475" s="55"/>
      <c r="L2475" s="55"/>
      <c r="M2475" s="67">
        <f t="shared" si="38"/>
        <v>0</v>
      </c>
      <c r="N2475" s="18"/>
    </row>
    <row r="2476" spans="1:14" x14ac:dyDescent="0.2">
      <c r="A2476" s="55"/>
      <c r="E2476" s="55"/>
      <c r="K2476" s="55"/>
      <c r="L2476" s="55"/>
      <c r="M2476" s="67">
        <f t="shared" si="38"/>
        <v>0</v>
      </c>
      <c r="N2476" s="18"/>
    </row>
    <row r="2477" spans="1:14" x14ac:dyDescent="0.2">
      <c r="A2477" s="55"/>
      <c r="E2477" s="55"/>
      <c r="K2477" s="55"/>
      <c r="L2477" s="55"/>
      <c r="M2477" s="67">
        <f t="shared" si="38"/>
        <v>0</v>
      </c>
      <c r="N2477" s="18"/>
    </row>
    <row r="2478" spans="1:14" x14ac:dyDescent="0.2">
      <c r="A2478" s="55"/>
      <c r="E2478" s="55"/>
      <c r="K2478" s="55"/>
      <c r="L2478" s="55"/>
      <c r="M2478" s="67">
        <f t="shared" si="38"/>
        <v>0</v>
      </c>
      <c r="N2478" s="18"/>
    </row>
    <row r="2479" spans="1:14" x14ac:dyDescent="0.2">
      <c r="A2479" s="55"/>
      <c r="E2479" s="55"/>
      <c r="K2479" s="55"/>
      <c r="L2479" s="55"/>
      <c r="M2479" s="67">
        <f t="shared" si="38"/>
        <v>0</v>
      </c>
      <c r="N2479" s="18"/>
    </row>
    <row r="2480" spans="1:14" x14ac:dyDescent="0.2">
      <c r="A2480" s="55"/>
      <c r="E2480" s="55"/>
      <c r="K2480" s="55"/>
      <c r="L2480" s="55"/>
      <c r="M2480" s="67">
        <f t="shared" si="38"/>
        <v>0</v>
      </c>
      <c r="N2480" s="18"/>
    </row>
    <row r="2481" spans="1:14" x14ac:dyDescent="0.2">
      <c r="A2481" s="55"/>
      <c r="E2481" s="55"/>
      <c r="K2481" s="55"/>
      <c r="L2481" s="55"/>
      <c r="M2481" s="67">
        <f t="shared" si="38"/>
        <v>0</v>
      </c>
      <c r="N2481" s="18"/>
    </row>
    <row r="2482" spans="1:14" x14ac:dyDescent="0.2">
      <c r="A2482" s="55"/>
      <c r="E2482" s="55"/>
      <c r="K2482" s="55"/>
      <c r="L2482" s="55"/>
      <c r="M2482" s="67">
        <f t="shared" si="38"/>
        <v>0</v>
      </c>
      <c r="N2482" s="18"/>
    </row>
    <row r="2483" spans="1:14" x14ac:dyDescent="0.2">
      <c r="A2483" s="55"/>
      <c r="E2483" s="55"/>
      <c r="K2483" s="55"/>
      <c r="L2483" s="55"/>
      <c r="M2483" s="67">
        <f t="shared" si="38"/>
        <v>0</v>
      </c>
      <c r="N2483" s="18"/>
    </row>
    <row r="2484" spans="1:14" x14ac:dyDescent="0.2">
      <c r="A2484" s="55"/>
      <c r="E2484" s="55"/>
      <c r="K2484" s="55"/>
      <c r="L2484" s="55"/>
      <c r="M2484" s="67">
        <f t="shared" si="38"/>
        <v>0</v>
      </c>
      <c r="N2484" s="18"/>
    </row>
    <row r="2485" spans="1:14" x14ac:dyDescent="0.2">
      <c r="A2485" s="55"/>
      <c r="E2485" s="55"/>
      <c r="K2485" s="55"/>
      <c r="L2485" s="55"/>
      <c r="M2485" s="67">
        <f t="shared" si="38"/>
        <v>0</v>
      </c>
      <c r="N2485" s="18"/>
    </row>
    <row r="2486" spans="1:14" x14ac:dyDescent="0.2">
      <c r="A2486" s="55"/>
      <c r="E2486" s="55"/>
      <c r="K2486" s="55"/>
      <c r="L2486" s="55"/>
      <c r="M2486" s="67">
        <f t="shared" si="38"/>
        <v>0</v>
      </c>
      <c r="N2486" s="18"/>
    </row>
    <row r="2487" spans="1:14" x14ac:dyDescent="0.2">
      <c r="A2487" s="55"/>
      <c r="E2487" s="55"/>
      <c r="K2487" s="55"/>
      <c r="L2487" s="55"/>
      <c r="M2487" s="67">
        <f t="shared" si="38"/>
        <v>0</v>
      </c>
      <c r="N2487" s="18"/>
    </row>
    <row r="2488" spans="1:14" x14ac:dyDescent="0.2">
      <c r="A2488" s="55"/>
      <c r="E2488" s="55"/>
      <c r="K2488" s="55"/>
      <c r="L2488" s="55"/>
      <c r="M2488" s="67">
        <f t="shared" si="38"/>
        <v>0</v>
      </c>
      <c r="N2488" s="18"/>
    </row>
    <row r="2489" spans="1:14" x14ac:dyDescent="0.2">
      <c r="A2489" s="55"/>
      <c r="E2489" s="55"/>
      <c r="K2489" s="55"/>
      <c r="L2489" s="55"/>
      <c r="M2489" s="67">
        <f t="shared" si="38"/>
        <v>0</v>
      </c>
      <c r="N2489" s="18"/>
    </row>
    <row r="2490" spans="1:14" x14ac:dyDescent="0.2">
      <c r="A2490" s="55"/>
      <c r="E2490" s="55"/>
      <c r="K2490" s="55"/>
      <c r="L2490" s="55"/>
      <c r="M2490" s="67">
        <f t="shared" si="38"/>
        <v>0</v>
      </c>
      <c r="N2490" s="18"/>
    </row>
    <row r="2491" spans="1:14" x14ac:dyDescent="0.2">
      <c r="A2491" s="55"/>
      <c r="E2491" s="55"/>
      <c r="K2491" s="55"/>
      <c r="L2491" s="55"/>
      <c r="M2491" s="67">
        <f t="shared" si="38"/>
        <v>0</v>
      </c>
      <c r="N2491" s="18"/>
    </row>
  </sheetData>
  <sheetProtection sheet="1" objects="1" scenario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936571-0CA6-4EED-8491-53B4AB08C40C}">
          <x14:formula1>
            <xm:f>CIS_PRODUKTY!$A$2:$A$35</xm:f>
          </x14:formula1>
          <xm:sqref>K3:K1600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8825-8AAD-4EF2-8695-6C71BA0583AC}">
  <sheetPr>
    <tabColor theme="7" tint="0.79998168889431442"/>
  </sheetPr>
  <dimension ref="A1:M31"/>
  <sheetViews>
    <sheetView workbookViewId="0"/>
  </sheetViews>
  <sheetFormatPr defaultRowHeight="12.75" x14ac:dyDescent="0.2"/>
  <cols>
    <col min="1" max="1" width="30" style="8" customWidth="1"/>
    <col min="2" max="2" width="7" style="10" customWidth="1"/>
    <col min="4" max="4" width="14.42578125" customWidth="1"/>
    <col min="5" max="5" width="21.42578125" customWidth="1"/>
    <col min="6" max="6" width="9.7109375" customWidth="1"/>
    <col min="7" max="7" width="21.42578125" customWidth="1"/>
    <col min="8" max="8" width="12.85546875" customWidth="1"/>
    <col min="9" max="9" width="22" customWidth="1"/>
    <col min="11" max="11" width="16.42578125" customWidth="1"/>
    <col min="12" max="12" width="10.7109375" customWidth="1"/>
    <col min="13" max="13" width="17" bestFit="1" customWidth="1"/>
  </cols>
  <sheetData>
    <row r="1" spans="1:13" ht="15" x14ac:dyDescent="0.25">
      <c r="A1" s="8" t="s">
        <v>7773</v>
      </c>
      <c r="B1" s="12" t="s">
        <v>7850</v>
      </c>
      <c r="C1" t="s">
        <v>7774</v>
      </c>
      <c r="D1" t="s">
        <v>7775</v>
      </c>
      <c r="E1" t="s">
        <v>7776</v>
      </c>
      <c r="F1" t="s">
        <v>7777</v>
      </c>
      <c r="G1" s="5" t="s">
        <v>7778</v>
      </c>
      <c r="H1" s="6" t="s">
        <v>7846</v>
      </c>
      <c r="I1" s="6" t="s">
        <v>7844</v>
      </c>
      <c r="J1" s="6" t="s">
        <v>7845</v>
      </c>
      <c r="K1" s="6" t="s">
        <v>7847</v>
      </c>
      <c r="L1" s="6" t="s">
        <v>7848</v>
      </c>
      <c r="M1" s="6" t="s">
        <v>7849</v>
      </c>
    </row>
    <row r="2" spans="1:13" x14ac:dyDescent="0.2">
      <c r="A2" s="69" t="s">
        <v>7822</v>
      </c>
      <c r="B2" s="70">
        <v>20052</v>
      </c>
      <c r="C2" s="71" t="s">
        <v>7814</v>
      </c>
      <c r="D2" s="71">
        <v>650</v>
      </c>
      <c r="E2" s="71">
        <v>4</v>
      </c>
      <c r="F2" s="71"/>
      <c r="G2" s="71">
        <f>Export7[[#This Row],[Průměrná hmotnost]]/500</f>
        <v>1.3</v>
      </c>
      <c r="H2" s="71">
        <v>38.394520547945206</v>
      </c>
      <c r="I2" s="72">
        <v>9290</v>
      </c>
      <c r="J2" s="72" t="s">
        <v>737</v>
      </c>
      <c r="K2" s="73">
        <v>0.49000000953674316</v>
      </c>
      <c r="L2" s="73">
        <v>0.20999999344348907</v>
      </c>
      <c r="M2" s="73">
        <v>0.41999998688697815</v>
      </c>
    </row>
    <row r="3" spans="1:13" ht="15" x14ac:dyDescent="0.25">
      <c r="A3" s="74" t="s">
        <v>7823</v>
      </c>
      <c r="B3" s="70">
        <v>99999</v>
      </c>
      <c r="C3" s="71" t="s">
        <v>7814</v>
      </c>
      <c r="D3" s="71">
        <v>500</v>
      </c>
      <c r="E3" s="71"/>
      <c r="F3" s="71"/>
      <c r="G3" s="71">
        <v>1</v>
      </c>
      <c r="H3" s="71">
        <v>38.394520547945206</v>
      </c>
      <c r="I3" s="72">
        <v>9290</v>
      </c>
      <c r="J3" s="72" t="s">
        <v>737</v>
      </c>
      <c r="K3" s="73">
        <v>0.49000000953674316</v>
      </c>
      <c r="L3" s="73">
        <v>0.20999999344348907</v>
      </c>
      <c r="M3" s="73">
        <v>0.41999998688697815</v>
      </c>
    </row>
    <row r="4" spans="1:13" x14ac:dyDescent="0.2">
      <c r="A4" s="69" t="s">
        <v>7804</v>
      </c>
      <c r="B4" s="70">
        <v>21001</v>
      </c>
      <c r="C4" s="71" t="s">
        <v>7805</v>
      </c>
      <c r="D4" s="71">
        <v>70</v>
      </c>
      <c r="E4" s="71">
        <v>13</v>
      </c>
      <c r="F4" s="71"/>
      <c r="G4" s="71">
        <f>Export7[[#This Row],[Průměrná hmotnost]]/500</f>
        <v>0.14000000000000001</v>
      </c>
      <c r="H4" s="71">
        <v>24.93150684931507</v>
      </c>
      <c r="I4" s="75">
        <v>9300</v>
      </c>
      <c r="J4" s="75" t="s">
        <v>736</v>
      </c>
      <c r="K4" s="76">
        <v>0.81999999284744263</v>
      </c>
      <c r="L4" s="76">
        <v>0.25999999046325684</v>
      </c>
      <c r="M4" s="76">
        <v>0.6600000262260437</v>
      </c>
    </row>
    <row r="5" spans="1:13" x14ac:dyDescent="0.2">
      <c r="A5" s="69" t="s">
        <v>7793</v>
      </c>
      <c r="B5" s="70">
        <v>22001</v>
      </c>
      <c r="C5" s="71" t="s">
        <v>7794</v>
      </c>
      <c r="D5" s="71">
        <v>70</v>
      </c>
      <c r="E5" s="71">
        <v>13</v>
      </c>
      <c r="F5" s="71"/>
      <c r="G5" s="71">
        <f>Export7[[#This Row],[Průměrná hmotnost]]/500</f>
        <v>0.14000000000000001</v>
      </c>
      <c r="H5" s="71">
        <v>24.93150684931507</v>
      </c>
      <c r="I5" s="72">
        <v>9360</v>
      </c>
      <c r="J5" s="72" t="s">
        <v>735</v>
      </c>
      <c r="K5" s="73">
        <v>0.81999999284744263</v>
      </c>
      <c r="L5" s="73">
        <v>0.25999999046325684</v>
      </c>
      <c r="M5" s="73">
        <v>0.6600000262260437</v>
      </c>
    </row>
    <row r="6" spans="1:13" x14ac:dyDescent="0.2">
      <c r="A6" s="69" t="s">
        <v>7813</v>
      </c>
      <c r="B6" s="70">
        <v>20001</v>
      </c>
      <c r="C6" s="71" t="s">
        <v>7814</v>
      </c>
      <c r="D6" s="71">
        <v>115</v>
      </c>
      <c r="E6" s="71">
        <v>0</v>
      </c>
      <c r="F6" s="71">
        <v>6</v>
      </c>
      <c r="G6" s="71">
        <f>Export7[[#This Row],[Průměrná hmotnost]]/500</f>
        <v>0.23</v>
      </c>
      <c r="H6" s="71">
        <v>38.394520547945206</v>
      </c>
      <c r="I6" s="72">
        <v>9290</v>
      </c>
      <c r="J6" s="72" t="s">
        <v>737</v>
      </c>
      <c r="K6" s="73">
        <v>0.49000000953674316</v>
      </c>
      <c r="L6" s="73">
        <v>0.20999999344348907</v>
      </c>
      <c r="M6" s="73">
        <v>0.41999998688697815</v>
      </c>
    </row>
    <row r="7" spans="1:13" x14ac:dyDescent="0.2">
      <c r="A7" s="69" t="s">
        <v>7815</v>
      </c>
      <c r="B7" s="70">
        <v>20002</v>
      </c>
      <c r="C7" s="71" t="s">
        <v>7814</v>
      </c>
      <c r="D7" s="71">
        <v>265</v>
      </c>
      <c r="E7" s="71">
        <v>7</v>
      </c>
      <c r="F7" s="71">
        <v>12</v>
      </c>
      <c r="G7" s="71">
        <f>Export7[[#This Row],[Průměrná hmotnost]]/500</f>
        <v>0.53</v>
      </c>
      <c r="H7" s="71">
        <v>38.394520547945206</v>
      </c>
      <c r="I7" s="72">
        <v>9290</v>
      </c>
      <c r="J7" s="72" t="s">
        <v>737</v>
      </c>
      <c r="K7" s="73">
        <v>0.49000000953674316</v>
      </c>
      <c r="L7" s="73">
        <v>0.20999999344348907</v>
      </c>
      <c r="M7" s="73">
        <v>0.41999998688697815</v>
      </c>
    </row>
    <row r="8" spans="1:13" x14ac:dyDescent="0.2">
      <c r="A8" s="69" t="s">
        <v>7816</v>
      </c>
      <c r="B8" s="70">
        <v>20003</v>
      </c>
      <c r="C8" s="71" t="s">
        <v>7814</v>
      </c>
      <c r="D8" s="71">
        <v>470</v>
      </c>
      <c r="E8" s="71">
        <v>13</v>
      </c>
      <c r="F8" s="71">
        <v>24</v>
      </c>
      <c r="G8" s="71">
        <f>Export7[[#This Row],[Průměrná hmotnost]]/500</f>
        <v>0.94</v>
      </c>
      <c r="H8" s="71">
        <v>38.394520547945206</v>
      </c>
      <c r="I8" s="72">
        <v>9290</v>
      </c>
      <c r="J8" s="72" t="s">
        <v>737</v>
      </c>
      <c r="K8" s="73">
        <v>0.49000000953674316</v>
      </c>
      <c r="L8" s="73">
        <v>0.20999999344348907</v>
      </c>
      <c r="M8" s="73">
        <v>0.41999998688697815</v>
      </c>
    </row>
    <row r="9" spans="1:13" x14ac:dyDescent="0.2">
      <c r="A9" s="69" t="s">
        <v>7817</v>
      </c>
      <c r="B9" s="70">
        <v>20004</v>
      </c>
      <c r="C9" s="71" t="s">
        <v>7814</v>
      </c>
      <c r="D9" s="71">
        <v>600</v>
      </c>
      <c r="E9" s="71">
        <v>25</v>
      </c>
      <c r="F9" s="71"/>
      <c r="G9" s="71">
        <f>Export7[[#This Row],[Průměrná hmotnost]]/500</f>
        <v>1.2</v>
      </c>
      <c r="H9" s="71">
        <v>38.394520547945206</v>
      </c>
      <c r="I9" s="72">
        <v>9290</v>
      </c>
      <c r="J9" s="72" t="s">
        <v>737</v>
      </c>
      <c r="K9" s="73">
        <v>0.49000000953674316</v>
      </c>
      <c r="L9" s="73">
        <v>0.20999999344348907</v>
      </c>
      <c r="M9" s="73">
        <v>0.41999998688697815</v>
      </c>
    </row>
    <row r="10" spans="1:13" x14ac:dyDescent="0.2">
      <c r="A10" s="69" t="s">
        <v>7818</v>
      </c>
      <c r="B10" s="70">
        <v>20006</v>
      </c>
      <c r="C10" s="71" t="s">
        <v>7814</v>
      </c>
      <c r="D10" s="71">
        <v>300</v>
      </c>
      <c r="E10" s="71">
        <v>7</v>
      </c>
      <c r="F10" s="71">
        <v>12</v>
      </c>
      <c r="G10" s="71">
        <f>Export7[[#This Row],[Průměrná hmotnost]]/500</f>
        <v>0.6</v>
      </c>
      <c r="H10" s="71">
        <v>38.394520547945206</v>
      </c>
      <c r="I10" s="72">
        <v>9290</v>
      </c>
      <c r="J10" s="72" t="s">
        <v>737</v>
      </c>
      <c r="K10" s="73">
        <v>0.49000000953674316</v>
      </c>
      <c r="L10" s="73">
        <v>0.20999999344348907</v>
      </c>
      <c r="M10" s="73">
        <v>0.41999998688697815</v>
      </c>
    </row>
    <row r="11" spans="1:13" x14ac:dyDescent="0.2">
      <c r="A11" s="69" t="s">
        <v>7819</v>
      </c>
      <c r="B11" s="70">
        <v>20007</v>
      </c>
      <c r="C11" s="71" t="s">
        <v>7814</v>
      </c>
      <c r="D11" s="71">
        <v>560</v>
      </c>
      <c r="E11" s="71">
        <v>13</v>
      </c>
      <c r="F11" s="71">
        <v>24</v>
      </c>
      <c r="G11" s="71">
        <f>Export7[[#This Row],[Průměrná hmotnost]]/500</f>
        <v>1.1200000000000001</v>
      </c>
      <c r="H11" s="71">
        <v>38.394520547945206</v>
      </c>
      <c r="I11" s="72">
        <v>9290</v>
      </c>
      <c r="J11" s="72" t="s">
        <v>737</v>
      </c>
      <c r="K11" s="73">
        <v>0.49000000953674316</v>
      </c>
      <c r="L11" s="73">
        <v>0.20999999344348907</v>
      </c>
      <c r="M11" s="73">
        <v>0.41999998688697815</v>
      </c>
    </row>
    <row r="12" spans="1:13" x14ac:dyDescent="0.2">
      <c r="A12" s="69" t="s">
        <v>7820</v>
      </c>
      <c r="B12" s="70">
        <v>20008</v>
      </c>
      <c r="C12" s="71" t="s">
        <v>7814</v>
      </c>
      <c r="D12" s="71">
        <v>800</v>
      </c>
      <c r="E12" s="71">
        <v>25</v>
      </c>
      <c r="F12" s="71"/>
      <c r="G12" s="71">
        <f>Export7[[#This Row],[Průměrná hmotnost]]/500</f>
        <v>1.6</v>
      </c>
      <c r="H12" s="71">
        <v>38.394520547945206</v>
      </c>
      <c r="I12" s="72">
        <v>9290</v>
      </c>
      <c r="J12" s="72" t="s">
        <v>737</v>
      </c>
      <c r="K12" s="73">
        <v>0.49000000953674316</v>
      </c>
      <c r="L12" s="73">
        <v>0.20999999344348907</v>
      </c>
      <c r="M12" s="73">
        <v>0.41999998688697815</v>
      </c>
    </row>
    <row r="13" spans="1:13" x14ac:dyDescent="0.2">
      <c r="A13" s="69" t="s">
        <v>7821</v>
      </c>
      <c r="B13" s="70">
        <v>20051</v>
      </c>
      <c r="C13" s="71" t="s">
        <v>7814</v>
      </c>
      <c r="D13" s="71">
        <v>650</v>
      </c>
      <c r="E13" s="71">
        <v>4</v>
      </c>
      <c r="F13" s="71"/>
      <c r="G13" s="71">
        <f>Export7[[#This Row],[Průměrná hmotnost]]/500</f>
        <v>1.3</v>
      </c>
      <c r="H13" s="71">
        <v>38.394520547945206</v>
      </c>
      <c r="I13" s="72">
        <v>9290</v>
      </c>
      <c r="J13" s="72" t="s">
        <v>737</v>
      </c>
      <c r="K13" s="73">
        <v>0.49000000953674316</v>
      </c>
      <c r="L13" s="73">
        <v>0.20999999344348907</v>
      </c>
      <c r="M13" s="73">
        <v>0.41999998688697815</v>
      </c>
    </row>
    <row r="14" spans="1:13" x14ac:dyDescent="0.2">
      <c r="A14" s="69" t="s">
        <v>7795</v>
      </c>
      <c r="B14" s="70">
        <v>25001</v>
      </c>
      <c r="C14" s="71" t="s">
        <v>7796</v>
      </c>
      <c r="D14" s="71">
        <v>200</v>
      </c>
      <c r="E14" s="71">
        <v>0</v>
      </c>
      <c r="F14" s="71">
        <v>6</v>
      </c>
      <c r="G14" s="71">
        <f>Export7[[#This Row],[Průměrná hmotnost]]/500</f>
        <v>0.4</v>
      </c>
      <c r="H14" s="71"/>
      <c r="I14" s="71"/>
      <c r="J14" s="71"/>
      <c r="K14" s="71"/>
      <c r="L14" s="71"/>
      <c r="M14" s="71"/>
    </row>
    <row r="15" spans="1:13" x14ac:dyDescent="0.2">
      <c r="A15" s="69" t="s">
        <v>7797</v>
      </c>
      <c r="B15" s="70">
        <v>25002</v>
      </c>
      <c r="C15" s="71" t="s">
        <v>7796</v>
      </c>
      <c r="D15" s="71">
        <v>350</v>
      </c>
      <c r="E15" s="71">
        <v>7</v>
      </c>
      <c r="F15" s="71">
        <v>12</v>
      </c>
      <c r="G15" s="71">
        <f>Export7[[#This Row],[Průměrná hmotnost]]/500</f>
        <v>0.7</v>
      </c>
      <c r="H15" s="71">
        <v>23.561643835616437</v>
      </c>
      <c r="I15" s="75">
        <v>9310</v>
      </c>
      <c r="J15" s="75" t="s">
        <v>734</v>
      </c>
      <c r="K15" s="76">
        <v>0.4699999988079071</v>
      </c>
      <c r="L15" s="76">
        <v>0.23000000417232513</v>
      </c>
      <c r="M15" s="76">
        <v>0.34999999403953552</v>
      </c>
    </row>
    <row r="16" spans="1:13" x14ac:dyDescent="0.2">
      <c r="A16" s="69" t="s">
        <v>7798</v>
      </c>
      <c r="B16" s="70">
        <v>25003</v>
      </c>
      <c r="C16" s="71" t="s">
        <v>7796</v>
      </c>
      <c r="D16" s="71">
        <v>500</v>
      </c>
      <c r="E16" s="71">
        <v>13</v>
      </c>
      <c r="F16" s="71">
        <v>36</v>
      </c>
      <c r="G16" s="71">
        <f>Export7[[#This Row],[Průměrná hmotnost]]/500</f>
        <v>1</v>
      </c>
      <c r="H16" s="71">
        <v>23.561643835616437</v>
      </c>
      <c r="I16" s="75">
        <v>9310</v>
      </c>
      <c r="J16" s="75" t="s">
        <v>734</v>
      </c>
      <c r="K16" s="76">
        <v>0.4699999988079071</v>
      </c>
      <c r="L16" s="76">
        <v>0.23000000417232513</v>
      </c>
      <c r="M16" s="76">
        <v>0.34999999403953552</v>
      </c>
    </row>
    <row r="17" spans="1:13" x14ac:dyDescent="0.2">
      <c r="A17" s="69" t="s">
        <v>7799</v>
      </c>
      <c r="B17" s="70">
        <v>25004</v>
      </c>
      <c r="C17" s="71" t="s">
        <v>7796</v>
      </c>
      <c r="D17" s="71">
        <v>650</v>
      </c>
      <c r="E17" s="71">
        <v>37</v>
      </c>
      <c r="F17" s="71"/>
      <c r="G17" s="71">
        <f>Export7[[#This Row],[Průměrná hmotnost]]/500</f>
        <v>1.3</v>
      </c>
      <c r="H17" s="71">
        <v>23.561643835616437</v>
      </c>
      <c r="I17" s="75">
        <v>9310</v>
      </c>
      <c r="J17" s="75" t="s">
        <v>734</v>
      </c>
      <c r="K17" s="76">
        <v>0.4699999988079071</v>
      </c>
      <c r="L17" s="76">
        <v>0.23000000417232513</v>
      </c>
      <c r="M17" s="76">
        <v>0.34999999403953552</v>
      </c>
    </row>
    <row r="18" spans="1:13" ht="15" x14ac:dyDescent="0.25">
      <c r="A18" s="74" t="s">
        <v>7824</v>
      </c>
      <c r="B18" s="70">
        <v>99998</v>
      </c>
      <c r="C18" s="77" t="s">
        <v>7796</v>
      </c>
      <c r="D18" s="71">
        <v>500</v>
      </c>
      <c r="E18" s="71"/>
      <c r="F18" s="71"/>
      <c r="G18" s="71">
        <v>1</v>
      </c>
      <c r="H18" s="71">
        <v>23.561643835616437</v>
      </c>
      <c r="I18" s="75">
        <v>9310</v>
      </c>
      <c r="J18" s="75" t="s">
        <v>734</v>
      </c>
      <c r="K18" s="76">
        <v>0.4699999988079071</v>
      </c>
      <c r="L18" s="76">
        <v>0.23000000417232513</v>
      </c>
      <c r="M18" s="76">
        <v>0.34999999403953552</v>
      </c>
    </row>
    <row r="19" spans="1:13" x14ac:dyDescent="0.2">
      <c r="A19" s="69" t="s">
        <v>7779</v>
      </c>
      <c r="B19" s="70">
        <v>23004</v>
      </c>
      <c r="C19" s="71" t="s">
        <v>7780</v>
      </c>
      <c r="D19" s="71">
        <v>50</v>
      </c>
      <c r="E19" s="71"/>
      <c r="F19" s="71"/>
      <c r="G19" s="71">
        <f>Export7[[#This Row],[Průměrná hmotnost]]/500</f>
        <v>0.1</v>
      </c>
      <c r="H19" s="71">
        <v>33.698630136986303</v>
      </c>
      <c r="I19" s="72">
        <v>9390</v>
      </c>
      <c r="J19" s="72" t="s">
        <v>731</v>
      </c>
      <c r="K19" s="73">
        <v>0.28999999165534973</v>
      </c>
      <c r="L19" s="73">
        <v>0.27000001072883606</v>
      </c>
      <c r="M19" s="73">
        <v>0.75</v>
      </c>
    </row>
    <row r="20" spans="1:13" x14ac:dyDescent="0.2">
      <c r="A20" s="69" t="s">
        <v>7781</v>
      </c>
      <c r="B20" s="70">
        <v>26020</v>
      </c>
      <c r="C20" s="71" t="s">
        <v>7782</v>
      </c>
      <c r="D20" s="71">
        <v>0</v>
      </c>
      <c r="E20" s="71"/>
      <c r="F20" s="71"/>
      <c r="G20" s="71">
        <f>Export7[[#This Row],[Průměrná hmotnost]]/500</f>
        <v>0</v>
      </c>
      <c r="H20" s="71"/>
      <c r="I20" s="71"/>
      <c r="J20" s="71"/>
      <c r="K20" s="71"/>
      <c r="L20" s="71"/>
      <c r="M20" s="71"/>
    </row>
    <row r="21" spans="1:13" x14ac:dyDescent="0.2">
      <c r="A21" s="69" t="s">
        <v>7783</v>
      </c>
      <c r="B21" s="70">
        <v>26040</v>
      </c>
      <c r="C21" s="71" t="s">
        <v>7784</v>
      </c>
      <c r="D21" s="71">
        <v>0</v>
      </c>
      <c r="E21" s="71"/>
      <c r="F21" s="71"/>
      <c r="G21" s="71">
        <f>Export7[[#This Row],[Průměrná hmotnost]]/500</f>
        <v>0</v>
      </c>
      <c r="H21" s="71"/>
      <c r="I21" s="71"/>
      <c r="J21" s="71"/>
      <c r="K21" s="71"/>
      <c r="L21" s="71"/>
      <c r="M21" s="71"/>
    </row>
    <row r="22" spans="1:13" x14ac:dyDescent="0.2">
      <c r="A22" s="69" t="s">
        <v>7785</v>
      </c>
      <c r="B22" s="70">
        <v>26030</v>
      </c>
      <c r="C22" s="71" t="s">
        <v>7786</v>
      </c>
      <c r="D22" s="71">
        <v>0</v>
      </c>
      <c r="E22" s="71"/>
      <c r="F22" s="71"/>
      <c r="G22" s="71">
        <f>Export7[[#This Row],[Průměrná hmotnost]]/500</f>
        <v>0</v>
      </c>
      <c r="H22" s="71"/>
      <c r="I22" s="71"/>
      <c r="J22" s="71"/>
      <c r="K22" s="71"/>
      <c r="L22" s="71"/>
      <c r="M22" s="71"/>
    </row>
    <row r="23" spans="1:13" x14ac:dyDescent="0.2">
      <c r="A23" s="69" t="s">
        <v>7787</v>
      </c>
      <c r="B23" s="70">
        <v>26010</v>
      </c>
      <c r="C23" s="71" t="s">
        <v>7788</v>
      </c>
      <c r="D23" s="71">
        <v>0</v>
      </c>
      <c r="E23" s="71"/>
      <c r="F23" s="71"/>
      <c r="G23" s="71">
        <f>Export7[[#This Row],[Průměrná hmotnost]]/500</f>
        <v>0</v>
      </c>
      <c r="H23" s="71"/>
      <c r="I23" s="71"/>
      <c r="J23" s="71"/>
      <c r="K23" s="71"/>
      <c r="L23" s="71"/>
      <c r="M23" s="71"/>
    </row>
    <row r="24" spans="1:13" x14ac:dyDescent="0.2">
      <c r="A24" s="69" t="s">
        <v>7789</v>
      </c>
      <c r="B24" s="70">
        <v>27004</v>
      </c>
      <c r="C24" s="71" t="s">
        <v>7790</v>
      </c>
      <c r="D24" s="71">
        <v>250</v>
      </c>
      <c r="E24" s="71"/>
      <c r="F24" s="71"/>
      <c r="G24" s="71">
        <f>Export7[[#This Row],[Průměrná hmotnost]]/500</f>
        <v>0.5</v>
      </c>
      <c r="H24" s="71"/>
      <c r="I24" s="71"/>
      <c r="J24" s="71"/>
      <c r="K24" s="71"/>
      <c r="L24" s="71"/>
      <c r="M24" s="71"/>
    </row>
    <row r="25" spans="1:13" x14ac:dyDescent="0.2">
      <c r="A25" s="69" t="s">
        <v>7791</v>
      </c>
      <c r="B25" s="70">
        <v>23005</v>
      </c>
      <c r="C25" s="71" t="s">
        <v>7792</v>
      </c>
      <c r="D25" s="71">
        <v>110</v>
      </c>
      <c r="E25" s="71"/>
      <c r="F25" s="71"/>
      <c r="G25" s="71">
        <f>Export7[[#This Row],[Průměrná hmotnost]]/500</f>
        <v>0.22</v>
      </c>
      <c r="H25" s="71">
        <v>33.698630136986303</v>
      </c>
      <c r="I25" s="72">
        <v>9390</v>
      </c>
      <c r="J25" s="72" t="s">
        <v>731</v>
      </c>
      <c r="K25" s="73">
        <v>0.28999999165534973</v>
      </c>
      <c r="L25" s="73">
        <v>0.27000001072883606</v>
      </c>
      <c r="M25" s="73">
        <v>0.75</v>
      </c>
    </row>
    <row r="26" spans="1:13" x14ac:dyDescent="0.2">
      <c r="A26" s="69" t="s">
        <v>7800</v>
      </c>
      <c r="B26" s="70">
        <v>23001</v>
      </c>
      <c r="C26" s="71" t="s">
        <v>7801</v>
      </c>
      <c r="D26" s="71">
        <v>35</v>
      </c>
      <c r="E26" s="71"/>
      <c r="F26" s="71"/>
      <c r="G26" s="71">
        <f>Export7[[#This Row],[Průměrná hmotnost]]/500</f>
        <v>7.0000000000000007E-2</v>
      </c>
      <c r="H26" s="71">
        <f>11.8/365*1000</f>
        <v>32.328767123287676</v>
      </c>
      <c r="I26" s="75">
        <v>9380</v>
      </c>
      <c r="J26" s="75" t="s">
        <v>732</v>
      </c>
      <c r="K26" s="76">
        <v>0.49000000953674316</v>
      </c>
      <c r="L26" s="76">
        <v>0.25999999046325684</v>
      </c>
      <c r="M26" s="76">
        <v>0.6600000262260437</v>
      </c>
    </row>
    <row r="27" spans="1:13" x14ac:dyDescent="0.2">
      <c r="A27" s="69" t="s">
        <v>7802</v>
      </c>
      <c r="B27" s="70">
        <v>27003</v>
      </c>
      <c r="C27" s="71" t="s">
        <v>7803</v>
      </c>
      <c r="D27" s="71">
        <v>250</v>
      </c>
      <c r="E27" s="71"/>
      <c r="F27" s="71"/>
      <c r="G27" s="71">
        <f>Export7[[#This Row],[Průměrná hmotnost]]/500</f>
        <v>0.5</v>
      </c>
      <c r="H27" s="71"/>
      <c r="I27" s="71"/>
      <c r="J27" s="71"/>
      <c r="K27" s="71"/>
      <c r="L27" s="71"/>
      <c r="M27" s="71"/>
    </row>
    <row r="28" spans="1:13" x14ac:dyDescent="0.2">
      <c r="A28" s="69" t="s">
        <v>7806</v>
      </c>
      <c r="B28" s="70">
        <v>24010</v>
      </c>
      <c r="C28" s="71" t="s">
        <v>7807</v>
      </c>
      <c r="D28" s="71">
        <v>235</v>
      </c>
      <c r="E28" s="71"/>
      <c r="F28" s="71"/>
      <c r="G28" s="71">
        <f>Export7[[#This Row],[Průměrná hmotnost]]/500</f>
        <v>0.47</v>
      </c>
      <c r="H28" s="71">
        <v>34.246575342465754</v>
      </c>
      <c r="I28" s="72">
        <v>9330</v>
      </c>
      <c r="J28" s="72" t="s">
        <v>733</v>
      </c>
      <c r="K28" s="73">
        <v>0.5</v>
      </c>
      <c r="L28" s="73">
        <v>0.30000001192092896</v>
      </c>
      <c r="M28" s="73">
        <v>0.23000000417232513</v>
      </c>
    </row>
    <row r="29" spans="1:13" x14ac:dyDescent="0.2">
      <c r="A29" s="69" t="s">
        <v>7808</v>
      </c>
      <c r="B29" s="70">
        <v>24020</v>
      </c>
      <c r="C29" s="71" t="s">
        <v>7807</v>
      </c>
      <c r="D29" s="71">
        <v>0</v>
      </c>
      <c r="E29" s="71"/>
      <c r="F29" s="71"/>
      <c r="G29" s="71">
        <f>Export7[[#This Row],[Průměrná hmotnost]]/500</f>
        <v>0</v>
      </c>
      <c r="H29" s="71">
        <v>34.246575342465754</v>
      </c>
      <c r="I29" s="72">
        <v>9330</v>
      </c>
      <c r="J29" s="72" t="s">
        <v>733</v>
      </c>
      <c r="K29" s="73">
        <v>0.5</v>
      </c>
      <c r="L29" s="73">
        <v>0.30000001192092896</v>
      </c>
      <c r="M29" s="73">
        <v>0.23000000417232513</v>
      </c>
    </row>
    <row r="30" spans="1:13" x14ac:dyDescent="0.2">
      <c r="A30" s="69" t="s">
        <v>7809</v>
      </c>
      <c r="B30" s="70">
        <v>23002</v>
      </c>
      <c r="C30" s="71" t="s">
        <v>7810</v>
      </c>
      <c r="D30" s="71">
        <v>75</v>
      </c>
      <c r="E30" s="71"/>
      <c r="F30" s="71"/>
      <c r="G30" s="71">
        <f>Export7[[#This Row],[Průměrná hmotnost]]/500</f>
        <v>0.15</v>
      </c>
      <c r="H30" s="71">
        <v>34.246575342465754</v>
      </c>
      <c r="I30" s="72">
        <v>9330</v>
      </c>
      <c r="J30" s="72" t="s">
        <v>733</v>
      </c>
      <c r="K30" s="73">
        <v>0.5</v>
      </c>
      <c r="L30" s="73">
        <v>0.30000001192092896</v>
      </c>
      <c r="M30" s="73">
        <v>0.23000000417232513</v>
      </c>
    </row>
    <row r="31" spans="1:13" x14ac:dyDescent="0.2">
      <c r="A31" s="69" t="s">
        <v>7811</v>
      </c>
      <c r="B31" s="70">
        <v>27002</v>
      </c>
      <c r="C31" s="71" t="s">
        <v>7812</v>
      </c>
      <c r="D31" s="71">
        <v>250</v>
      </c>
      <c r="E31" s="71"/>
      <c r="F31" s="71"/>
      <c r="G31" s="71">
        <f>Export7[[#This Row],[Průměrná hmotnost]]/500</f>
        <v>0.5</v>
      </c>
      <c r="H31" s="71"/>
      <c r="I31" s="71"/>
      <c r="J31" s="71"/>
      <c r="K31" s="71"/>
      <c r="L31" s="71"/>
      <c r="M31" s="71"/>
    </row>
  </sheetData>
  <phoneticPr fontId="4" type="noConversion"/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BBC2-49CE-463D-BB1D-6FB5BECC2C1E}">
  <sheetPr>
    <tabColor theme="7" tint="0.79998168889431442"/>
  </sheetPr>
  <dimension ref="A1:D35"/>
  <sheetViews>
    <sheetView workbookViewId="0">
      <selection activeCell="A64" sqref="A64"/>
    </sheetView>
  </sheetViews>
  <sheetFormatPr defaultRowHeight="12.75" x14ac:dyDescent="0.2"/>
  <cols>
    <col min="1" max="1" width="19.28515625" customWidth="1"/>
    <col min="2" max="2" width="14" customWidth="1"/>
    <col min="3" max="3" width="10.140625" customWidth="1"/>
  </cols>
  <sheetData>
    <row r="1" spans="1:4" x14ac:dyDescent="0.2">
      <c r="A1" t="s">
        <v>3</v>
      </c>
      <c r="B1" t="s">
        <v>7681</v>
      </c>
      <c r="C1" t="s">
        <v>7685</v>
      </c>
      <c r="D1" t="s">
        <v>7683</v>
      </c>
    </row>
    <row r="2" spans="1:4" x14ac:dyDescent="0.2">
      <c r="A2" s="78" t="s">
        <v>7753</v>
      </c>
      <c r="B2" s="78">
        <v>1</v>
      </c>
      <c r="C2" s="78" t="s">
        <v>7752</v>
      </c>
      <c r="D2" s="78" t="s">
        <v>684</v>
      </c>
    </row>
    <row r="3" spans="1:4" x14ac:dyDescent="0.2">
      <c r="A3" s="78" t="s">
        <v>7733</v>
      </c>
      <c r="B3" s="78">
        <v>4</v>
      </c>
      <c r="C3" s="78" t="s">
        <v>7732</v>
      </c>
      <c r="D3" s="78" t="s">
        <v>684</v>
      </c>
    </row>
    <row r="4" spans="1:4" x14ac:dyDescent="0.2">
      <c r="A4" s="78" t="s">
        <v>7735</v>
      </c>
      <c r="B4" s="78">
        <v>33</v>
      </c>
      <c r="C4" s="78" t="s">
        <v>7734</v>
      </c>
      <c r="D4" s="78" t="s">
        <v>684</v>
      </c>
    </row>
    <row r="5" spans="1:4" x14ac:dyDescent="0.2">
      <c r="A5" s="78" t="s">
        <v>7737</v>
      </c>
      <c r="B5" s="78">
        <v>3</v>
      </c>
      <c r="C5" s="78" t="s">
        <v>7736</v>
      </c>
      <c r="D5" s="78" t="s">
        <v>684</v>
      </c>
    </row>
    <row r="6" spans="1:4" x14ac:dyDescent="0.2">
      <c r="A6" s="78" t="s">
        <v>7739</v>
      </c>
      <c r="B6" s="78">
        <v>2</v>
      </c>
      <c r="C6" s="78" t="s">
        <v>7738</v>
      </c>
      <c r="D6" s="78" t="s">
        <v>639</v>
      </c>
    </row>
    <row r="7" spans="1:4" x14ac:dyDescent="0.2">
      <c r="A7" s="78" t="s">
        <v>7687</v>
      </c>
      <c r="B7" s="78">
        <v>30</v>
      </c>
      <c r="C7" s="78" t="s">
        <v>7686</v>
      </c>
      <c r="D7" s="78" t="s">
        <v>684</v>
      </c>
    </row>
    <row r="8" spans="1:4" x14ac:dyDescent="0.2">
      <c r="A8" s="78" t="s">
        <v>7689</v>
      </c>
      <c r="B8" s="78">
        <v>5</v>
      </c>
      <c r="C8" s="78" t="s">
        <v>7688</v>
      </c>
      <c r="D8" s="78" t="s">
        <v>684</v>
      </c>
    </row>
    <row r="9" spans="1:4" x14ac:dyDescent="0.2">
      <c r="A9" s="78" t="s">
        <v>7691</v>
      </c>
      <c r="B9" s="78">
        <v>26</v>
      </c>
      <c r="C9" s="78" t="s">
        <v>7690</v>
      </c>
      <c r="D9" s="78" t="s">
        <v>684</v>
      </c>
    </row>
    <row r="10" spans="1:4" x14ac:dyDescent="0.2">
      <c r="A10" s="78" t="s">
        <v>7693</v>
      </c>
      <c r="B10" s="78">
        <v>6</v>
      </c>
      <c r="C10" s="78" t="s">
        <v>7692</v>
      </c>
      <c r="D10" s="78" t="s">
        <v>639</v>
      </c>
    </row>
    <row r="11" spans="1:4" x14ac:dyDescent="0.2">
      <c r="A11" s="78" t="s">
        <v>7695</v>
      </c>
      <c r="B11" s="78">
        <v>16</v>
      </c>
      <c r="C11" s="78" t="s">
        <v>7694</v>
      </c>
      <c r="D11" s="78" t="s">
        <v>684</v>
      </c>
    </row>
    <row r="12" spans="1:4" x14ac:dyDescent="0.2">
      <c r="A12" s="78" t="s">
        <v>7697</v>
      </c>
      <c r="B12" s="78">
        <v>15</v>
      </c>
      <c r="C12" s="78" t="s">
        <v>7696</v>
      </c>
      <c r="D12" s="78" t="s">
        <v>684</v>
      </c>
    </row>
    <row r="13" spans="1:4" x14ac:dyDescent="0.2">
      <c r="A13" s="78" t="s">
        <v>7699</v>
      </c>
      <c r="B13" s="78">
        <v>7</v>
      </c>
      <c r="C13" s="78" t="s">
        <v>7698</v>
      </c>
      <c r="D13" s="78" t="s">
        <v>684</v>
      </c>
    </row>
    <row r="14" spans="1:4" x14ac:dyDescent="0.2">
      <c r="A14" s="78" t="s">
        <v>7701</v>
      </c>
      <c r="B14" s="78">
        <v>34</v>
      </c>
      <c r="C14" s="78" t="s">
        <v>7700</v>
      </c>
      <c r="D14" s="78" t="s">
        <v>639</v>
      </c>
    </row>
    <row r="15" spans="1:4" x14ac:dyDescent="0.2">
      <c r="A15" s="78" t="s">
        <v>7703</v>
      </c>
      <c r="B15" s="78">
        <v>23</v>
      </c>
      <c r="C15" s="78" t="s">
        <v>7702</v>
      </c>
      <c r="D15" s="78" t="s">
        <v>684</v>
      </c>
    </row>
    <row r="16" spans="1:4" x14ac:dyDescent="0.2">
      <c r="A16" s="78" t="s">
        <v>7705</v>
      </c>
      <c r="B16" s="78">
        <v>17</v>
      </c>
      <c r="C16" s="78" t="s">
        <v>7704</v>
      </c>
      <c r="D16" s="78" t="s">
        <v>684</v>
      </c>
    </row>
    <row r="17" spans="1:4" x14ac:dyDescent="0.2">
      <c r="A17" s="78" t="s">
        <v>7707</v>
      </c>
      <c r="B17" s="78">
        <v>27</v>
      </c>
      <c r="C17" s="78" t="s">
        <v>7706</v>
      </c>
      <c r="D17" s="78" t="s">
        <v>684</v>
      </c>
    </row>
    <row r="18" spans="1:4" x14ac:dyDescent="0.2">
      <c r="A18" s="78" t="s">
        <v>7709</v>
      </c>
      <c r="B18" s="78">
        <v>12</v>
      </c>
      <c r="C18" s="78" t="s">
        <v>7708</v>
      </c>
      <c r="D18" s="78" t="s">
        <v>684</v>
      </c>
    </row>
    <row r="19" spans="1:4" x14ac:dyDescent="0.2">
      <c r="A19" s="78" t="s">
        <v>7711</v>
      </c>
      <c r="B19" s="78">
        <v>20</v>
      </c>
      <c r="C19" s="78" t="s">
        <v>7710</v>
      </c>
      <c r="D19" s="78" t="s">
        <v>684</v>
      </c>
    </row>
    <row r="20" spans="1:4" x14ac:dyDescent="0.2">
      <c r="A20" s="78" t="s">
        <v>7713</v>
      </c>
      <c r="B20" s="78">
        <v>29</v>
      </c>
      <c r="C20" s="78" t="s">
        <v>7712</v>
      </c>
      <c r="D20" s="78" t="s">
        <v>684</v>
      </c>
    </row>
    <row r="21" spans="1:4" x14ac:dyDescent="0.2">
      <c r="A21" s="78" t="s">
        <v>7715</v>
      </c>
      <c r="B21" s="78">
        <v>32</v>
      </c>
      <c r="C21" s="78" t="s">
        <v>7714</v>
      </c>
      <c r="D21" s="78" t="s">
        <v>684</v>
      </c>
    </row>
    <row r="22" spans="1:4" x14ac:dyDescent="0.2">
      <c r="A22" s="78" t="s">
        <v>7717</v>
      </c>
      <c r="B22" s="78">
        <v>8</v>
      </c>
      <c r="C22" s="78" t="s">
        <v>7716</v>
      </c>
      <c r="D22" s="78" t="s">
        <v>684</v>
      </c>
    </row>
    <row r="23" spans="1:4" x14ac:dyDescent="0.2">
      <c r="A23" s="78" t="s">
        <v>7719</v>
      </c>
      <c r="B23" s="78">
        <v>9</v>
      </c>
      <c r="C23" s="78" t="s">
        <v>7718</v>
      </c>
      <c r="D23" s="78" t="s">
        <v>639</v>
      </c>
    </row>
    <row r="24" spans="1:4" x14ac:dyDescent="0.2">
      <c r="A24" s="78" t="s">
        <v>7721</v>
      </c>
      <c r="B24" s="78">
        <v>18</v>
      </c>
      <c r="C24" s="78" t="s">
        <v>7720</v>
      </c>
      <c r="D24" s="78" t="s">
        <v>684</v>
      </c>
    </row>
    <row r="25" spans="1:4" x14ac:dyDescent="0.2">
      <c r="A25" s="78" t="s">
        <v>7723</v>
      </c>
      <c r="B25" s="78">
        <v>14</v>
      </c>
      <c r="C25" s="78" t="s">
        <v>7722</v>
      </c>
      <c r="D25" s="78" t="s">
        <v>684</v>
      </c>
    </row>
    <row r="26" spans="1:4" x14ac:dyDescent="0.2">
      <c r="A26" s="78" t="s">
        <v>7725</v>
      </c>
      <c r="B26" s="78">
        <v>31</v>
      </c>
      <c r="C26" s="78" t="s">
        <v>7724</v>
      </c>
      <c r="D26" s="78" t="s">
        <v>639</v>
      </c>
    </row>
    <row r="27" spans="1:4" x14ac:dyDescent="0.2">
      <c r="A27" s="78" t="s">
        <v>7727</v>
      </c>
      <c r="B27" s="78">
        <v>13</v>
      </c>
      <c r="C27" s="78" t="s">
        <v>7726</v>
      </c>
      <c r="D27" s="78" t="s">
        <v>684</v>
      </c>
    </row>
    <row r="28" spans="1:4" x14ac:dyDescent="0.2">
      <c r="A28" s="78" t="s">
        <v>7729</v>
      </c>
      <c r="B28" s="78">
        <v>19</v>
      </c>
      <c r="C28" s="78" t="s">
        <v>7728</v>
      </c>
      <c r="D28" s="78" t="s">
        <v>684</v>
      </c>
    </row>
    <row r="29" spans="1:4" x14ac:dyDescent="0.2">
      <c r="A29" s="78" t="s">
        <v>7731</v>
      </c>
      <c r="B29" s="78">
        <v>24</v>
      </c>
      <c r="C29" s="78" t="s">
        <v>7730</v>
      </c>
      <c r="D29" s="78" t="s">
        <v>684</v>
      </c>
    </row>
    <row r="30" spans="1:4" x14ac:dyDescent="0.2">
      <c r="A30" s="78" t="s">
        <v>7741</v>
      </c>
      <c r="B30" s="78">
        <v>10</v>
      </c>
      <c r="C30" s="78" t="s">
        <v>7740</v>
      </c>
      <c r="D30" s="78" t="s">
        <v>684</v>
      </c>
    </row>
    <row r="31" spans="1:4" x14ac:dyDescent="0.2">
      <c r="A31" s="78" t="s">
        <v>7743</v>
      </c>
      <c r="B31" s="78">
        <v>28</v>
      </c>
      <c r="C31" s="78" t="s">
        <v>7742</v>
      </c>
      <c r="D31" s="78" t="s">
        <v>684</v>
      </c>
    </row>
    <row r="32" spans="1:4" x14ac:dyDescent="0.2">
      <c r="A32" s="78" t="s">
        <v>7745</v>
      </c>
      <c r="B32" s="78">
        <v>22</v>
      </c>
      <c r="C32" s="78" t="s">
        <v>7744</v>
      </c>
      <c r="D32" s="78" t="s">
        <v>684</v>
      </c>
    </row>
    <row r="33" spans="1:4" x14ac:dyDescent="0.2">
      <c r="A33" s="78" t="s">
        <v>7747</v>
      </c>
      <c r="B33" s="78">
        <v>11</v>
      </c>
      <c r="C33" s="78" t="s">
        <v>7746</v>
      </c>
      <c r="D33" s="78" t="s">
        <v>684</v>
      </c>
    </row>
    <row r="34" spans="1:4" x14ac:dyDescent="0.2">
      <c r="A34" s="78" t="s">
        <v>7749</v>
      </c>
      <c r="B34" s="78">
        <v>25</v>
      </c>
      <c r="C34" s="78" t="s">
        <v>7748</v>
      </c>
      <c r="D34" s="78" t="s">
        <v>684</v>
      </c>
    </row>
    <row r="35" spans="1:4" x14ac:dyDescent="0.2">
      <c r="A35" s="78" t="s">
        <v>7751</v>
      </c>
      <c r="B35" s="78">
        <v>21</v>
      </c>
      <c r="C35" s="78" t="s">
        <v>7750</v>
      </c>
      <c r="D35" s="78" t="s">
        <v>684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7F2D-078E-41C4-8904-1F5A2772278B}">
  <sheetPr>
    <tabColor theme="7" tint="0.79998168889431442"/>
  </sheetPr>
  <dimension ref="A1:D537"/>
  <sheetViews>
    <sheetView topLeftCell="A73" workbookViewId="0">
      <selection activeCell="A64" sqref="A64"/>
    </sheetView>
  </sheetViews>
  <sheetFormatPr defaultRowHeight="12.75" x14ac:dyDescent="0.2"/>
  <cols>
    <col min="1" max="1" width="12.28515625" customWidth="1"/>
    <col min="2" max="2" width="30" customWidth="1"/>
    <col min="3" max="3" width="12.5703125" hidden="1" customWidth="1"/>
    <col min="4" max="4" width="30" customWidth="1"/>
  </cols>
  <sheetData>
    <row r="1" spans="1:4" x14ac:dyDescent="0.2">
      <c r="A1" t="s">
        <v>57</v>
      </c>
      <c r="B1" t="s">
        <v>3</v>
      </c>
      <c r="C1" t="s">
        <v>58</v>
      </c>
      <c r="D1" t="s">
        <v>59</v>
      </c>
    </row>
    <row r="2" spans="1:4" x14ac:dyDescent="0.2">
      <c r="A2">
        <v>178</v>
      </c>
      <c r="B2" t="s">
        <v>60</v>
      </c>
      <c r="C2">
        <v>7</v>
      </c>
      <c r="D2" t="s">
        <v>61</v>
      </c>
    </row>
    <row r="3" spans="1:4" x14ac:dyDescent="0.2">
      <c r="A3">
        <v>311</v>
      </c>
      <c r="B3" t="s">
        <v>62</v>
      </c>
      <c r="C3">
        <v>18</v>
      </c>
      <c r="D3" t="s">
        <v>63</v>
      </c>
    </row>
    <row r="4" spans="1:4" x14ac:dyDescent="0.2">
      <c r="A4">
        <v>21</v>
      </c>
      <c r="B4" t="s">
        <v>64</v>
      </c>
      <c r="C4">
        <v>4</v>
      </c>
      <c r="D4" t="s">
        <v>65</v>
      </c>
    </row>
    <row r="5" spans="1:4" x14ac:dyDescent="0.2">
      <c r="A5">
        <v>429</v>
      </c>
      <c r="B5" t="s">
        <v>66</v>
      </c>
      <c r="C5">
        <v>17</v>
      </c>
      <c r="D5" t="s">
        <v>67</v>
      </c>
    </row>
    <row r="6" spans="1:4" x14ac:dyDescent="0.2">
      <c r="A6">
        <v>24</v>
      </c>
      <c r="B6" t="s">
        <v>68</v>
      </c>
      <c r="C6">
        <v>4</v>
      </c>
      <c r="D6" t="s">
        <v>65</v>
      </c>
    </row>
    <row r="7" spans="1:4" x14ac:dyDescent="0.2">
      <c r="A7">
        <v>131</v>
      </c>
      <c r="B7" t="s">
        <v>69</v>
      </c>
      <c r="C7">
        <v>7</v>
      </c>
      <c r="D7" t="s">
        <v>61</v>
      </c>
    </row>
    <row r="8" spans="1:4" x14ac:dyDescent="0.2">
      <c r="A8">
        <v>524</v>
      </c>
      <c r="B8" t="s">
        <v>70</v>
      </c>
      <c r="C8">
        <v>1</v>
      </c>
      <c r="D8" t="s">
        <v>71</v>
      </c>
    </row>
    <row r="9" spans="1:4" x14ac:dyDescent="0.2">
      <c r="A9">
        <v>165</v>
      </c>
      <c r="B9" t="s">
        <v>72</v>
      </c>
      <c r="C9">
        <v>7</v>
      </c>
      <c r="D9" t="s">
        <v>61</v>
      </c>
    </row>
    <row r="10" spans="1:4" x14ac:dyDescent="0.2">
      <c r="A10">
        <v>523</v>
      </c>
      <c r="B10" t="s">
        <v>73</v>
      </c>
      <c r="C10">
        <v>4</v>
      </c>
      <c r="D10" t="s">
        <v>65</v>
      </c>
    </row>
    <row r="11" spans="1:4" x14ac:dyDescent="0.2">
      <c r="A11">
        <v>208</v>
      </c>
      <c r="B11" t="s">
        <v>74</v>
      </c>
      <c r="C11">
        <v>7</v>
      </c>
      <c r="D11" t="s">
        <v>61</v>
      </c>
    </row>
    <row r="12" spans="1:4" x14ac:dyDescent="0.2">
      <c r="A12">
        <v>23</v>
      </c>
      <c r="B12" t="s">
        <v>75</v>
      </c>
      <c r="C12">
        <v>4</v>
      </c>
      <c r="D12" t="s">
        <v>65</v>
      </c>
    </row>
    <row r="13" spans="1:4" x14ac:dyDescent="0.2">
      <c r="A13">
        <v>8</v>
      </c>
      <c r="B13" t="s">
        <v>76</v>
      </c>
      <c r="C13">
        <v>6</v>
      </c>
      <c r="D13" t="s">
        <v>77</v>
      </c>
    </row>
    <row r="14" spans="1:4" x14ac:dyDescent="0.2">
      <c r="A14">
        <v>266</v>
      </c>
      <c r="B14" t="s">
        <v>78</v>
      </c>
      <c r="C14">
        <v>17</v>
      </c>
      <c r="D14" t="s">
        <v>67</v>
      </c>
    </row>
    <row r="15" spans="1:4" x14ac:dyDescent="0.2">
      <c r="A15">
        <v>0</v>
      </c>
      <c r="B15" t="s">
        <v>15</v>
      </c>
      <c r="C15">
        <v>0</v>
      </c>
      <c r="D15" t="s">
        <v>79</v>
      </c>
    </row>
    <row r="16" spans="1:4" x14ac:dyDescent="0.2">
      <c r="A16">
        <v>315</v>
      </c>
      <c r="B16" t="s">
        <v>80</v>
      </c>
      <c r="C16">
        <v>11</v>
      </c>
      <c r="D16" t="s">
        <v>81</v>
      </c>
    </row>
    <row r="17" spans="1:4" x14ac:dyDescent="0.2">
      <c r="A17">
        <v>316</v>
      </c>
      <c r="B17" t="s">
        <v>82</v>
      </c>
      <c r="C17">
        <v>11</v>
      </c>
      <c r="D17" t="s">
        <v>81</v>
      </c>
    </row>
    <row r="18" spans="1:4" x14ac:dyDescent="0.2">
      <c r="A18">
        <v>430</v>
      </c>
      <c r="B18" t="s">
        <v>83</v>
      </c>
      <c r="C18">
        <v>1</v>
      </c>
      <c r="D18" t="s">
        <v>71</v>
      </c>
    </row>
    <row r="19" spans="1:4" x14ac:dyDescent="0.2">
      <c r="A19">
        <v>421</v>
      </c>
      <c r="B19" t="s">
        <v>84</v>
      </c>
      <c r="C19">
        <v>1</v>
      </c>
      <c r="D19" t="s">
        <v>71</v>
      </c>
    </row>
    <row r="20" spans="1:4" x14ac:dyDescent="0.2">
      <c r="A20">
        <v>209</v>
      </c>
      <c r="B20" t="s">
        <v>85</v>
      </c>
      <c r="C20">
        <v>7</v>
      </c>
      <c r="D20" t="s">
        <v>61</v>
      </c>
    </row>
    <row r="21" spans="1:4" x14ac:dyDescent="0.2">
      <c r="A21">
        <v>352</v>
      </c>
      <c r="B21" t="s">
        <v>86</v>
      </c>
      <c r="C21">
        <v>12</v>
      </c>
      <c r="D21" t="s">
        <v>87</v>
      </c>
    </row>
    <row r="22" spans="1:4" x14ac:dyDescent="0.2">
      <c r="A22">
        <v>462</v>
      </c>
      <c r="B22" t="s">
        <v>88</v>
      </c>
      <c r="C22">
        <v>16</v>
      </c>
      <c r="D22" t="s">
        <v>89</v>
      </c>
    </row>
    <row r="23" spans="1:4" x14ac:dyDescent="0.2">
      <c r="A23">
        <v>268</v>
      </c>
      <c r="B23" t="s">
        <v>90</v>
      </c>
      <c r="C23">
        <v>16</v>
      </c>
      <c r="D23" t="s">
        <v>89</v>
      </c>
    </row>
    <row r="24" spans="1:4" x14ac:dyDescent="0.2">
      <c r="A24">
        <v>269</v>
      </c>
      <c r="B24" t="s">
        <v>91</v>
      </c>
      <c r="C24">
        <v>16</v>
      </c>
      <c r="D24" t="s">
        <v>89</v>
      </c>
    </row>
    <row r="25" spans="1:4" x14ac:dyDescent="0.2">
      <c r="A25">
        <v>270</v>
      </c>
      <c r="B25" t="s">
        <v>92</v>
      </c>
      <c r="C25">
        <v>16</v>
      </c>
      <c r="D25" t="s">
        <v>89</v>
      </c>
    </row>
    <row r="26" spans="1:4" x14ac:dyDescent="0.2">
      <c r="A26">
        <v>245</v>
      </c>
      <c r="B26" t="s">
        <v>93</v>
      </c>
      <c r="C26">
        <v>7</v>
      </c>
      <c r="D26" t="s">
        <v>61</v>
      </c>
    </row>
    <row r="27" spans="1:4" x14ac:dyDescent="0.2">
      <c r="A27">
        <v>525</v>
      </c>
      <c r="B27" t="s">
        <v>94</v>
      </c>
      <c r="C27">
        <v>4</v>
      </c>
      <c r="D27" t="s">
        <v>65</v>
      </c>
    </row>
    <row r="28" spans="1:4" x14ac:dyDescent="0.2">
      <c r="A28">
        <v>153</v>
      </c>
      <c r="B28" t="s">
        <v>95</v>
      </c>
      <c r="C28">
        <v>7</v>
      </c>
      <c r="D28" t="s">
        <v>61</v>
      </c>
    </row>
    <row r="29" spans="1:4" x14ac:dyDescent="0.2">
      <c r="A29">
        <v>354</v>
      </c>
      <c r="B29" t="s">
        <v>96</v>
      </c>
      <c r="C29">
        <v>21</v>
      </c>
      <c r="D29" t="s">
        <v>97</v>
      </c>
    </row>
    <row r="30" spans="1:4" x14ac:dyDescent="0.2">
      <c r="A30">
        <v>355</v>
      </c>
      <c r="B30" t="s">
        <v>98</v>
      </c>
      <c r="C30">
        <v>21</v>
      </c>
      <c r="D30" t="s">
        <v>97</v>
      </c>
    </row>
    <row r="31" spans="1:4" x14ac:dyDescent="0.2">
      <c r="A31">
        <v>356</v>
      </c>
      <c r="B31" t="s">
        <v>99</v>
      </c>
      <c r="C31">
        <v>21</v>
      </c>
      <c r="D31" t="s">
        <v>97</v>
      </c>
    </row>
    <row r="32" spans="1:4" x14ac:dyDescent="0.2">
      <c r="A32">
        <v>198</v>
      </c>
      <c r="B32" t="s">
        <v>100</v>
      </c>
      <c r="C32">
        <v>7</v>
      </c>
      <c r="D32" t="s">
        <v>61</v>
      </c>
    </row>
    <row r="33" spans="1:4" x14ac:dyDescent="0.2">
      <c r="A33">
        <v>6</v>
      </c>
      <c r="B33" t="s">
        <v>101</v>
      </c>
      <c r="C33">
        <v>2</v>
      </c>
      <c r="D33" t="s">
        <v>102</v>
      </c>
    </row>
    <row r="34" spans="1:4" x14ac:dyDescent="0.2">
      <c r="A34">
        <v>349</v>
      </c>
      <c r="B34" t="s">
        <v>103</v>
      </c>
      <c r="C34">
        <v>11</v>
      </c>
      <c r="D34" t="s">
        <v>81</v>
      </c>
    </row>
    <row r="35" spans="1:4" x14ac:dyDescent="0.2">
      <c r="A35">
        <v>134</v>
      </c>
      <c r="B35" t="s">
        <v>104</v>
      </c>
      <c r="C35">
        <v>7</v>
      </c>
      <c r="D35" t="s">
        <v>61</v>
      </c>
    </row>
    <row r="36" spans="1:4" x14ac:dyDescent="0.2">
      <c r="A36">
        <v>135</v>
      </c>
      <c r="B36" t="s">
        <v>105</v>
      </c>
      <c r="C36">
        <v>7</v>
      </c>
      <c r="D36" t="s">
        <v>61</v>
      </c>
    </row>
    <row r="37" spans="1:4" x14ac:dyDescent="0.2">
      <c r="A37">
        <v>126</v>
      </c>
      <c r="B37" t="s">
        <v>106</v>
      </c>
      <c r="C37">
        <v>7</v>
      </c>
      <c r="D37" t="s">
        <v>61</v>
      </c>
    </row>
    <row r="38" spans="1:4" x14ac:dyDescent="0.2">
      <c r="A38">
        <v>219</v>
      </c>
      <c r="B38" t="s">
        <v>107</v>
      </c>
      <c r="C38">
        <v>7</v>
      </c>
      <c r="D38" t="s">
        <v>61</v>
      </c>
    </row>
    <row r="39" spans="1:4" x14ac:dyDescent="0.2">
      <c r="A39">
        <v>368</v>
      </c>
      <c r="B39" t="s">
        <v>108</v>
      </c>
      <c r="C39">
        <v>26</v>
      </c>
      <c r="D39" t="s">
        <v>109</v>
      </c>
    </row>
    <row r="40" spans="1:4" x14ac:dyDescent="0.2">
      <c r="A40">
        <v>204</v>
      </c>
      <c r="B40" t="s">
        <v>110</v>
      </c>
      <c r="C40">
        <v>7</v>
      </c>
      <c r="D40" t="s">
        <v>61</v>
      </c>
    </row>
    <row r="41" spans="1:4" x14ac:dyDescent="0.2">
      <c r="A41">
        <v>357</v>
      </c>
      <c r="B41" t="s">
        <v>111</v>
      </c>
      <c r="C41">
        <v>20</v>
      </c>
      <c r="D41" t="s">
        <v>112</v>
      </c>
    </row>
    <row r="42" spans="1:4" x14ac:dyDescent="0.2">
      <c r="A42">
        <v>358</v>
      </c>
      <c r="B42" t="s">
        <v>113</v>
      </c>
      <c r="C42">
        <v>20</v>
      </c>
      <c r="D42" t="s">
        <v>112</v>
      </c>
    </row>
    <row r="43" spans="1:4" x14ac:dyDescent="0.2">
      <c r="A43">
        <v>414</v>
      </c>
      <c r="B43" t="s">
        <v>114</v>
      </c>
      <c r="C43">
        <v>20</v>
      </c>
      <c r="D43" t="s">
        <v>112</v>
      </c>
    </row>
    <row r="44" spans="1:4" x14ac:dyDescent="0.2">
      <c r="A44">
        <v>65</v>
      </c>
      <c r="B44" t="s">
        <v>115</v>
      </c>
      <c r="C44">
        <v>5</v>
      </c>
      <c r="D44" t="s">
        <v>116</v>
      </c>
    </row>
    <row r="45" spans="1:4" x14ac:dyDescent="0.2">
      <c r="A45">
        <v>444</v>
      </c>
      <c r="B45" t="s">
        <v>117</v>
      </c>
      <c r="C45">
        <v>25</v>
      </c>
      <c r="D45" t="s">
        <v>118</v>
      </c>
    </row>
    <row r="46" spans="1:4" x14ac:dyDescent="0.2">
      <c r="A46">
        <v>2</v>
      </c>
      <c r="B46" t="s">
        <v>119</v>
      </c>
      <c r="C46">
        <v>1</v>
      </c>
      <c r="D46" t="s">
        <v>71</v>
      </c>
    </row>
    <row r="47" spans="1:4" x14ac:dyDescent="0.2">
      <c r="A47">
        <v>5</v>
      </c>
      <c r="B47" t="s">
        <v>120</v>
      </c>
      <c r="C47">
        <v>1</v>
      </c>
      <c r="D47" t="s">
        <v>71</v>
      </c>
    </row>
    <row r="48" spans="1:4" x14ac:dyDescent="0.2">
      <c r="A48">
        <v>359</v>
      </c>
      <c r="B48" t="s">
        <v>121</v>
      </c>
      <c r="C48">
        <v>23</v>
      </c>
      <c r="D48" t="s">
        <v>122</v>
      </c>
    </row>
    <row r="49" spans="1:4" x14ac:dyDescent="0.2">
      <c r="A49">
        <v>360</v>
      </c>
      <c r="B49" t="s">
        <v>123</v>
      </c>
      <c r="C49">
        <v>23</v>
      </c>
      <c r="D49" t="s">
        <v>122</v>
      </c>
    </row>
    <row r="50" spans="1:4" x14ac:dyDescent="0.2">
      <c r="A50">
        <v>361</v>
      </c>
      <c r="B50" t="s">
        <v>124</v>
      </c>
      <c r="C50">
        <v>20</v>
      </c>
      <c r="D50" t="s">
        <v>112</v>
      </c>
    </row>
    <row r="51" spans="1:4" x14ac:dyDescent="0.2">
      <c r="A51">
        <v>362</v>
      </c>
      <c r="B51" t="s">
        <v>125</v>
      </c>
      <c r="C51">
        <v>20</v>
      </c>
      <c r="D51" t="s">
        <v>112</v>
      </c>
    </row>
    <row r="52" spans="1:4" x14ac:dyDescent="0.2">
      <c r="A52">
        <v>66</v>
      </c>
      <c r="B52" t="s">
        <v>126</v>
      </c>
      <c r="C52">
        <v>14</v>
      </c>
      <c r="D52" t="s">
        <v>127</v>
      </c>
    </row>
    <row r="53" spans="1:4" x14ac:dyDescent="0.2">
      <c r="A53">
        <v>95</v>
      </c>
      <c r="B53" t="s">
        <v>128</v>
      </c>
      <c r="C53">
        <v>6</v>
      </c>
      <c r="D53" t="s">
        <v>77</v>
      </c>
    </row>
    <row r="54" spans="1:4" x14ac:dyDescent="0.2">
      <c r="A54">
        <v>9</v>
      </c>
      <c r="B54" t="s">
        <v>129</v>
      </c>
      <c r="C54">
        <v>6</v>
      </c>
      <c r="D54" t="s">
        <v>77</v>
      </c>
    </row>
    <row r="55" spans="1:4" x14ac:dyDescent="0.2">
      <c r="A55">
        <v>249</v>
      </c>
      <c r="B55" t="s">
        <v>130</v>
      </c>
      <c r="C55">
        <v>6</v>
      </c>
      <c r="D55" t="s">
        <v>77</v>
      </c>
    </row>
    <row r="56" spans="1:4" x14ac:dyDescent="0.2">
      <c r="A56">
        <v>67</v>
      </c>
      <c r="B56" t="s">
        <v>131</v>
      </c>
      <c r="C56">
        <v>5</v>
      </c>
      <c r="D56" t="s">
        <v>116</v>
      </c>
    </row>
    <row r="57" spans="1:4" x14ac:dyDescent="0.2">
      <c r="A57">
        <v>25</v>
      </c>
      <c r="B57" t="s">
        <v>132</v>
      </c>
      <c r="C57">
        <v>4</v>
      </c>
      <c r="D57" t="s">
        <v>65</v>
      </c>
    </row>
    <row r="58" spans="1:4" x14ac:dyDescent="0.2">
      <c r="A58">
        <v>527</v>
      </c>
      <c r="B58" t="s">
        <v>133</v>
      </c>
      <c r="C58">
        <v>4</v>
      </c>
      <c r="D58" t="s">
        <v>65</v>
      </c>
    </row>
    <row r="59" spans="1:4" x14ac:dyDescent="0.2">
      <c r="A59">
        <v>463</v>
      </c>
      <c r="B59" t="s">
        <v>134</v>
      </c>
      <c r="C59">
        <v>0</v>
      </c>
      <c r="D59" t="s">
        <v>79</v>
      </c>
    </row>
    <row r="60" spans="1:4" x14ac:dyDescent="0.2">
      <c r="A60">
        <v>351</v>
      </c>
      <c r="B60" t="s">
        <v>13</v>
      </c>
      <c r="C60">
        <v>11</v>
      </c>
      <c r="D60" t="s">
        <v>81</v>
      </c>
    </row>
    <row r="61" spans="1:4" x14ac:dyDescent="0.2">
      <c r="A61">
        <v>271</v>
      </c>
      <c r="B61" t="s">
        <v>135</v>
      </c>
      <c r="C61">
        <v>18</v>
      </c>
      <c r="D61" t="s">
        <v>63</v>
      </c>
    </row>
    <row r="62" spans="1:4" x14ac:dyDescent="0.2">
      <c r="A62">
        <v>403</v>
      </c>
      <c r="B62" t="s">
        <v>136</v>
      </c>
      <c r="C62">
        <v>23</v>
      </c>
      <c r="D62" t="s">
        <v>122</v>
      </c>
    </row>
    <row r="63" spans="1:4" x14ac:dyDescent="0.2">
      <c r="A63">
        <v>68</v>
      </c>
      <c r="B63" t="s">
        <v>137</v>
      </c>
      <c r="C63">
        <v>5</v>
      </c>
      <c r="D63" t="s">
        <v>116</v>
      </c>
    </row>
    <row r="64" spans="1:4" x14ac:dyDescent="0.2">
      <c r="A64">
        <v>363</v>
      </c>
      <c r="B64" t="s">
        <v>138</v>
      </c>
      <c r="C64">
        <v>28</v>
      </c>
      <c r="D64" t="s">
        <v>139</v>
      </c>
    </row>
    <row r="65" spans="1:4" x14ac:dyDescent="0.2">
      <c r="A65">
        <v>364</v>
      </c>
      <c r="B65" t="s">
        <v>140</v>
      </c>
      <c r="C65">
        <v>28</v>
      </c>
      <c r="D65" t="s">
        <v>139</v>
      </c>
    </row>
    <row r="66" spans="1:4" x14ac:dyDescent="0.2">
      <c r="A66">
        <v>365</v>
      </c>
      <c r="B66" t="s">
        <v>141</v>
      </c>
      <c r="C66">
        <v>21</v>
      </c>
      <c r="D66" t="s">
        <v>97</v>
      </c>
    </row>
    <row r="67" spans="1:4" x14ac:dyDescent="0.2">
      <c r="A67">
        <v>17</v>
      </c>
      <c r="B67" t="s">
        <v>142</v>
      </c>
      <c r="C67">
        <v>4</v>
      </c>
      <c r="D67" t="s">
        <v>65</v>
      </c>
    </row>
    <row r="68" spans="1:4" x14ac:dyDescent="0.2">
      <c r="A68">
        <v>317</v>
      </c>
      <c r="B68" t="s">
        <v>143</v>
      </c>
      <c r="C68">
        <v>11</v>
      </c>
      <c r="D68" t="s">
        <v>81</v>
      </c>
    </row>
    <row r="69" spans="1:4" x14ac:dyDescent="0.2">
      <c r="A69">
        <v>162</v>
      </c>
      <c r="B69" t="s">
        <v>144</v>
      </c>
      <c r="C69">
        <v>7</v>
      </c>
      <c r="D69" t="s">
        <v>61</v>
      </c>
    </row>
    <row r="70" spans="1:4" x14ac:dyDescent="0.2">
      <c r="A70">
        <v>215</v>
      </c>
      <c r="B70" t="s">
        <v>145</v>
      </c>
      <c r="C70">
        <v>7</v>
      </c>
      <c r="D70" t="s">
        <v>61</v>
      </c>
    </row>
    <row r="71" spans="1:4" x14ac:dyDescent="0.2">
      <c r="A71">
        <v>26</v>
      </c>
      <c r="B71" t="s">
        <v>146</v>
      </c>
      <c r="C71">
        <v>4</v>
      </c>
      <c r="D71" t="s">
        <v>65</v>
      </c>
    </row>
    <row r="72" spans="1:4" x14ac:dyDescent="0.2">
      <c r="A72">
        <v>27</v>
      </c>
      <c r="B72" t="s">
        <v>147</v>
      </c>
      <c r="C72">
        <v>4</v>
      </c>
      <c r="D72" t="s">
        <v>65</v>
      </c>
    </row>
    <row r="73" spans="1:4" x14ac:dyDescent="0.2">
      <c r="A73">
        <v>173</v>
      </c>
      <c r="B73" t="s">
        <v>148</v>
      </c>
      <c r="C73">
        <v>7</v>
      </c>
      <c r="D73" t="s">
        <v>61</v>
      </c>
    </row>
    <row r="74" spans="1:4" x14ac:dyDescent="0.2">
      <c r="A74">
        <v>174</v>
      </c>
      <c r="B74" t="s">
        <v>149</v>
      </c>
      <c r="C74">
        <v>7</v>
      </c>
      <c r="D74" t="s">
        <v>61</v>
      </c>
    </row>
    <row r="75" spans="1:4" x14ac:dyDescent="0.2">
      <c r="A75">
        <v>128</v>
      </c>
      <c r="B75" t="s">
        <v>150</v>
      </c>
      <c r="C75">
        <v>7</v>
      </c>
      <c r="D75" t="s">
        <v>61</v>
      </c>
    </row>
    <row r="76" spans="1:4" x14ac:dyDescent="0.2">
      <c r="A76">
        <v>252</v>
      </c>
      <c r="B76" t="s">
        <v>151</v>
      </c>
      <c r="C76">
        <v>8</v>
      </c>
      <c r="D76" t="s">
        <v>152</v>
      </c>
    </row>
    <row r="77" spans="1:4" x14ac:dyDescent="0.2">
      <c r="A77">
        <v>250</v>
      </c>
      <c r="B77" t="s">
        <v>153</v>
      </c>
      <c r="C77">
        <v>8</v>
      </c>
      <c r="D77" t="s">
        <v>152</v>
      </c>
    </row>
    <row r="78" spans="1:4" x14ac:dyDescent="0.2">
      <c r="A78">
        <v>69</v>
      </c>
      <c r="B78" t="s">
        <v>154</v>
      </c>
      <c r="C78">
        <v>5</v>
      </c>
      <c r="D78" t="s">
        <v>116</v>
      </c>
    </row>
    <row r="79" spans="1:4" x14ac:dyDescent="0.2">
      <c r="A79">
        <v>367</v>
      </c>
      <c r="B79" t="s">
        <v>155</v>
      </c>
      <c r="C79">
        <v>28</v>
      </c>
      <c r="D79" t="s">
        <v>139</v>
      </c>
    </row>
    <row r="80" spans="1:4" x14ac:dyDescent="0.2">
      <c r="A80">
        <v>366</v>
      </c>
      <c r="B80" t="s">
        <v>156</v>
      </c>
      <c r="C80">
        <v>28</v>
      </c>
      <c r="D80" t="s">
        <v>139</v>
      </c>
    </row>
    <row r="81" spans="1:4" x14ac:dyDescent="0.2">
      <c r="A81">
        <v>529</v>
      </c>
      <c r="B81" t="s">
        <v>157</v>
      </c>
      <c r="C81">
        <v>14</v>
      </c>
      <c r="D81" t="s">
        <v>127</v>
      </c>
    </row>
    <row r="82" spans="1:4" x14ac:dyDescent="0.2">
      <c r="A82">
        <v>154</v>
      </c>
      <c r="B82" t="s">
        <v>158</v>
      </c>
      <c r="C82">
        <v>14</v>
      </c>
      <c r="D82" t="s">
        <v>127</v>
      </c>
    </row>
    <row r="83" spans="1:4" x14ac:dyDescent="0.2">
      <c r="A83">
        <v>272</v>
      </c>
      <c r="B83" t="s">
        <v>159</v>
      </c>
      <c r="C83">
        <v>9</v>
      </c>
      <c r="D83" t="s">
        <v>160</v>
      </c>
    </row>
    <row r="84" spans="1:4" x14ac:dyDescent="0.2">
      <c r="A84">
        <v>273</v>
      </c>
      <c r="B84" t="s">
        <v>161</v>
      </c>
      <c r="C84">
        <v>9</v>
      </c>
      <c r="D84" t="s">
        <v>160</v>
      </c>
    </row>
    <row r="85" spans="1:4" x14ac:dyDescent="0.2">
      <c r="A85">
        <v>196</v>
      </c>
      <c r="B85" t="s">
        <v>162</v>
      </c>
      <c r="C85">
        <v>7</v>
      </c>
      <c r="D85" t="s">
        <v>61</v>
      </c>
    </row>
    <row r="86" spans="1:4" x14ac:dyDescent="0.2">
      <c r="A86">
        <v>197</v>
      </c>
      <c r="B86" t="s">
        <v>163</v>
      </c>
      <c r="C86">
        <v>7</v>
      </c>
      <c r="D86" t="s">
        <v>61</v>
      </c>
    </row>
    <row r="87" spans="1:4" x14ac:dyDescent="0.2">
      <c r="A87">
        <v>152</v>
      </c>
      <c r="B87" t="s">
        <v>164</v>
      </c>
      <c r="C87">
        <v>7</v>
      </c>
      <c r="D87" t="s">
        <v>61</v>
      </c>
    </row>
    <row r="88" spans="1:4" x14ac:dyDescent="0.2">
      <c r="A88">
        <v>28</v>
      </c>
      <c r="B88" t="s">
        <v>165</v>
      </c>
      <c r="C88">
        <v>4</v>
      </c>
      <c r="D88" t="s">
        <v>65</v>
      </c>
    </row>
    <row r="89" spans="1:4" x14ac:dyDescent="0.2">
      <c r="A89">
        <v>116</v>
      </c>
      <c r="B89" t="s">
        <v>166</v>
      </c>
      <c r="C89">
        <v>7</v>
      </c>
      <c r="D89" t="s">
        <v>61</v>
      </c>
    </row>
    <row r="90" spans="1:4" x14ac:dyDescent="0.2">
      <c r="A90">
        <v>274</v>
      </c>
      <c r="B90" t="s">
        <v>167</v>
      </c>
      <c r="C90">
        <v>9</v>
      </c>
      <c r="D90" t="s">
        <v>160</v>
      </c>
    </row>
    <row r="91" spans="1:4" x14ac:dyDescent="0.2">
      <c r="A91">
        <v>275</v>
      </c>
      <c r="B91" t="s">
        <v>168</v>
      </c>
      <c r="C91">
        <v>9</v>
      </c>
      <c r="D91" t="s">
        <v>160</v>
      </c>
    </row>
    <row r="92" spans="1:4" x14ac:dyDescent="0.2">
      <c r="A92">
        <v>276</v>
      </c>
      <c r="B92" t="s">
        <v>169</v>
      </c>
      <c r="C92">
        <v>30</v>
      </c>
      <c r="D92" t="s">
        <v>170</v>
      </c>
    </row>
    <row r="93" spans="1:4" x14ac:dyDescent="0.2">
      <c r="A93">
        <v>418</v>
      </c>
      <c r="B93" t="s">
        <v>171</v>
      </c>
      <c r="C93">
        <v>1</v>
      </c>
      <c r="D93" t="s">
        <v>71</v>
      </c>
    </row>
    <row r="94" spans="1:4" x14ac:dyDescent="0.2">
      <c r="A94">
        <v>96</v>
      </c>
      <c r="B94" t="s">
        <v>172</v>
      </c>
      <c r="C94">
        <v>6</v>
      </c>
      <c r="D94" t="s">
        <v>77</v>
      </c>
    </row>
    <row r="95" spans="1:4" x14ac:dyDescent="0.2">
      <c r="A95">
        <v>97</v>
      </c>
      <c r="B95" t="s">
        <v>173</v>
      </c>
      <c r="C95">
        <v>6</v>
      </c>
      <c r="D95" t="s">
        <v>77</v>
      </c>
    </row>
    <row r="96" spans="1:4" x14ac:dyDescent="0.2">
      <c r="A96">
        <v>98</v>
      </c>
      <c r="B96" t="s">
        <v>174</v>
      </c>
      <c r="C96">
        <v>6</v>
      </c>
      <c r="D96" t="s">
        <v>77</v>
      </c>
    </row>
    <row r="97" spans="1:4" x14ac:dyDescent="0.2">
      <c r="A97">
        <v>29</v>
      </c>
      <c r="B97" t="s">
        <v>175</v>
      </c>
      <c r="C97">
        <v>4</v>
      </c>
      <c r="D97" t="s">
        <v>65</v>
      </c>
    </row>
    <row r="98" spans="1:4" x14ac:dyDescent="0.2">
      <c r="A98">
        <v>279</v>
      </c>
      <c r="B98" t="s">
        <v>176</v>
      </c>
      <c r="C98">
        <v>9</v>
      </c>
      <c r="D98" t="s">
        <v>160</v>
      </c>
    </row>
    <row r="99" spans="1:4" x14ac:dyDescent="0.2">
      <c r="A99">
        <v>277</v>
      </c>
      <c r="B99" t="s">
        <v>177</v>
      </c>
      <c r="C99">
        <v>9</v>
      </c>
      <c r="D99" t="s">
        <v>160</v>
      </c>
    </row>
    <row r="100" spans="1:4" x14ac:dyDescent="0.2">
      <c r="A100">
        <v>30</v>
      </c>
      <c r="B100" t="s">
        <v>178</v>
      </c>
      <c r="C100">
        <v>4</v>
      </c>
      <c r="D100" t="s">
        <v>65</v>
      </c>
    </row>
    <row r="101" spans="1:4" x14ac:dyDescent="0.2">
      <c r="A101">
        <v>93</v>
      </c>
      <c r="B101" t="s">
        <v>179</v>
      </c>
      <c r="C101">
        <v>14</v>
      </c>
      <c r="D101" t="s">
        <v>127</v>
      </c>
    </row>
    <row r="102" spans="1:4" x14ac:dyDescent="0.2">
      <c r="A102">
        <v>73</v>
      </c>
      <c r="B102" t="s">
        <v>29</v>
      </c>
      <c r="C102">
        <v>14</v>
      </c>
      <c r="D102" t="s">
        <v>127</v>
      </c>
    </row>
    <row r="103" spans="1:4" x14ac:dyDescent="0.2">
      <c r="A103">
        <v>72</v>
      </c>
      <c r="B103" t="s">
        <v>180</v>
      </c>
      <c r="C103">
        <v>14</v>
      </c>
      <c r="D103" t="s">
        <v>127</v>
      </c>
    </row>
    <row r="104" spans="1:4" x14ac:dyDescent="0.2">
      <c r="A104">
        <v>74</v>
      </c>
      <c r="B104" t="s">
        <v>181</v>
      </c>
      <c r="C104">
        <v>14</v>
      </c>
      <c r="D104" t="s">
        <v>127</v>
      </c>
    </row>
    <row r="105" spans="1:4" x14ac:dyDescent="0.2">
      <c r="A105">
        <v>75</v>
      </c>
      <c r="B105" t="s">
        <v>182</v>
      </c>
      <c r="C105">
        <v>14</v>
      </c>
      <c r="D105" t="s">
        <v>127</v>
      </c>
    </row>
    <row r="106" spans="1:4" x14ac:dyDescent="0.2">
      <c r="A106">
        <v>76</v>
      </c>
      <c r="B106" t="s">
        <v>183</v>
      </c>
      <c r="C106">
        <v>14</v>
      </c>
      <c r="D106" t="s">
        <v>127</v>
      </c>
    </row>
    <row r="107" spans="1:4" x14ac:dyDescent="0.2">
      <c r="A107">
        <v>94</v>
      </c>
      <c r="B107" t="s">
        <v>184</v>
      </c>
      <c r="C107">
        <v>14</v>
      </c>
      <c r="D107" t="s">
        <v>127</v>
      </c>
    </row>
    <row r="108" spans="1:4" x14ac:dyDescent="0.2">
      <c r="A108">
        <v>431</v>
      </c>
      <c r="B108" t="s">
        <v>185</v>
      </c>
      <c r="C108">
        <v>15</v>
      </c>
      <c r="D108" t="s">
        <v>186</v>
      </c>
    </row>
    <row r="109" spans="1:4" x14ac:dyDescent="0.2">
      <c r="A109">
        <v>318</v>
      </c>
      <c r="B109" t="s">
        <v>187</v>
      </c>
      <c r="C109">
        <v>11</v>
      </c>
      <c r="D109" t="s">
        <v>81</v>
      </c>
    </row>
    <row r="110" spans="1:4" x14ac:dyDescent="0.2">
      <c r="A110">
        <v>319</v>
      </c>
      <c r="B110" t="s">
        <v>188</v>
      </c>
      <c r="C110">
        <v>11</v>
      </c>
      <c r="D110" t="s">
        <v>81</v>
      </c>
    </row>
    <row r="111" spans="1:4" x14ac:dyDescent="0.2">
      <c r="A111">
        <v>320</v>
      </c>
      <c r="B111" t="s">
        <v>189</v>
      </c>
      <c r="C111">
        <v>11</v>
      </c>
      <c r="D111" t="s">
        <v>81</v>
      </c>
    </row>
    <row r="112" spans="1:4" x14ac:dyDescent="0.2">
      <c r="A112">
        <v>321</v>
      </c>
      <c r="B112" t="s">
        <v>190</v>
      </c>
      <c r="C112">
        <v>11</v>
      </c>
      <c r="D112" t="s">
        <v>81</v>
      </c>
    </row>
    <row r="113" spans="1:4" x14ac:dyDescent="0.2">
      <c r="A113">
        <v>229</v>
      </c>
      <c r="B113" t="s">
        <v>191</v>
      </c>
      <c r="C113">
        <v>7</v>
      </c>
      <c r="D113" t="s">
        <v>61</v>
      </c>
    </row>
    <row r="114" spans="1:4" x14ac:dyDescent="0.2">
      <c r="A114">
        <v>31</v>
      </c>
      <c r="B114" t="s">
        <v>192</v>
      </c>
      <c r="C114">
        <v>4</v>
      </c>
      <c r="D114" t="s">
        <v>65</v>
      </c>
    </row>
    <row r="115" spans="1:4" x14ac:dyDescent="0.2">
      <c r="A115">
        <v>222</v>
      </c>
      <c r="B115" t="s">
        <v>193</v>
      </c>
      <c r="C115">
        <v>7</v>
      </c>
      <c r="D115" t="s">
        <v>61</v>
      </c>
    </row>
    <row r="116" spans="1:4" x14ac:dyDescent="0.2">
      <c r="A116">
        <v>370</v>
      </c>
      <c r="B116" t="s">
        <v>194</v>
      </c>
      <c r="C116">
        <v>12</v>
      </c>
      <c r="D116" t="s">
        <v>87</v>
      </c>
    </row>
    <row r="117" spans="1:4" x14ac:dyDescent="0.2">
      <c r="A117">
        <v>369</v>
      </c>
      <c r="B117" t="s">
        <v>195</v>
      </c>
      <c r="C117">
        <v>12</v>
      </c>
      <c r="D117" t="s">
        <v>87</v>
      </c>
    </row>
    <row r="118" spans="1:4" x14ac:dyDescent="0.2">
      <c r="A118">
        <v>14</v>
      </c>
      <c r="B118" t="s">
        <v>196</v>
      </c>
      <c r="C118">
        <v>3</v>
      </c>
      <c r="D118" t="s">
        <v>197</v>
      </c>
    </row>
    <row r="119" spans="1:4" x14ac:dyDescent="0.2">
      <c r="A119">
        <v>371</v>
      </c>
      <c r="B119" t="s">
        <v>198</v>
      </c>
      <c r="C119">
        <v>12</v>
      </c>
      <c r="D119" t="s">
        <v>87</v>
      </c>
    </row>
    <row r="120" spans="1:4" x14ac:dyDescent="0.2">
      <c r="A120">
        <v>280</v>
      </c>
      <c r="B120" t="s">
        <v>199</v>
      </c>
      <c r="C120">
        <v>16</v>
      </c>
      <c r="D120" t="s">
        <v>89</v>
      </c>
    </row>
    <row r="121" spans="1:4" x14ac:dyDescent="0.2">
      <c r="A121">
        <v>281</v>
      </c>
      <c r="B121" t="s">
        <v>200</v>
      </c>
      <c r="C121">
        <v>9</v>
      </c>
      <c r="D121" t="s">
        <v>160</v>
      </c>
    </row>
    <row r="122" spans="1:4" x14ac:dyDescent="0.2">
      <c r="A122">
        <v>282</v>
      </c>
      <c r="B122" t="s">
        <v>201</v>
      </c>
      <c r="C122">
        <v>9</v>
      </c>
      <c r="D122" t="s">
        <v>160</v>
      </c>
    </row>
    <row r="123" spans="1:4" x14ac:dyDescent="0.2">
      <c r="A123">
        <v>353</v>
      </c>
      <c r="B123" t="s">
        <v>202</v>
      </c>
      <c r="C123">
        <v>12</v>
      </c>
      <c r="D123" t="s">
        <v>87</v>
      </c>
    </row>
    <row r="124" spans="1:4" x14ac:dyDescent="0.2">
      <c r="A124">
        <v>253</v>
      </c>
      <c r="B124" t="s">
        <v>203</v>
      </c>
      <c r="C124">
        <v>8</v>
      </c>
      <c r="D124" t="s">
        <v>152</v>
      </c>
    </row>
    <row r="125" spans="1:4" x14ac:dyDescent="0.2">
      <c r="A125">
        <v>144</v>
      </c>
      <c r="B125" t="s">
        <v>204</v>
      </c>
      <c r="C125">
        <v>7</v>
      </c>
      <c r="D125" t="s">
        <v>61</v>
      </c>
    </row>
    <row r="126" spans="1:4" x14ac:dyDescent="0.2">
      <c r="A126">
        <v>475</v>
      </c>
      <c r="B126" t="s">
        <v>205</v>
      </c>
      <c r="C126">
        <v>0</v>
      </c>
      <c r="D126" t="s">
        <v>79</v>
      </c>
    </row>
    <row r="127" spans="1:4" x14ac:dyDescent="0.2">
      <c r="A127">
        <v>220</v>
      </c>
      <c r="B127" t="s">
        <v>206</v>
      </c>
      <c r="C127">
        <v>7</v>
      </c>
      <c r="D127" t="s">
        <v>61</v>
      </c>
    </row>
    <row r="128" spans="1:4" x14ac:dyDescent="0.2">
      <c r="A128">
        <v>77</v>
      </c>
      <c r="B128" t="s">
        <v>207</v>
      </c>
      <c r="C128">
        <v>14</v>
      </c>
      <c r="D128" t="s">
        <v>127</v>
      </c>
    </row>
    <row r="129" spans="1:4" x14ac:dyDescent="0.2">
      <c r="A129">
        <v>254</v>
      </c>
      <c r="B129" t="s">
        <v>208</v>
      </c>
      <c r="C129">
        <v>8</v>
      </c>
      <c r="D129" t="s">
        <v>152</v>
      </c>
    </row>
    <row r="130" spans="1:4" x14ac:dyDescent="0.2">
      <c r="A130">
        <v>32</v>
      </c>
      <c r="B130" t="s">
        <v>209</v>
      </c>
      <c r="C130">
        <v>4</v>
      </c>
      <c r="D130" t="s">
        <v>65</v>
      </c>
    </row>
    <row r="131" spans="1:4" x14ac:dyDescent="0.2">
      <c r="A131">
        <v>227</v>
      </c>
      <c r="B131" t="s">
        <v>210</v>
      </c>
      <c r="C131">
        <v>7</v>
      </c>
      <c r="D131" t="s">
        <v>61</v>
      </c>
    </row>
    <row r="132" spans="1:4" x14ac:dyDescent="0.2">
      <c r="A132">
        <v>18</v>
      </c>
      <c r="B132" t="s">
        <v>211</v>
      </c>
      <c r="C132">
        <v>21</v>
      </c>
      <c r="D132" t="s">
        <v>97</v>
      </c>
    </row>
    <row r="133" spans="1:4" x14ac:dyDescent="0.2">
      <c r="A133">
        <v>150</v>
      </c>
      <c r="B133" t="s">
        <v>212</v>
      </c>
      <c r="C133">
        <v>7</v>
      </c>
      <c r="D133" t="s">
        <v>61</v>
      </c>
    </row>
    <row r="134" spans="1:4" x14ac:dyDescent="0.2">
      <c r="A134">
        <v>532</v>
      </c>
      <c r="B134" t="s">
        <v>213</v>
      </c>
      <c r="C134">
        <v>4</v>
      </c>
      <c r="D134" t="s">
        <v>65</v>
      </c>
    </row>
    <row r="135" spans="1:4" x14ac:dyDescent="0.2">
      <c r="A135">
        <v>19</v>
      </c>
      <c r="B135" t="s">
        <v>214</v>
      </c>
      <c r="C135">
        <v>4</v>
      </c>
      <c r="D135" t="s">
        <v>65</v>
      </c>
    </row>
    <row r="136" spans="1:4" x14ac:dyDescent="0.2">
      <c r="A136">
        <v>322</v>
      </c>
      <c r="B136" t="s">
        <v>215</v>
      </c>
      <c r="C136">
        <v>11</v>
      </c>
      <c r="D136" t="s">
        <v>81</v>
      </c>
    </row>
    <row r="137" spans="1:4" x14ac:dyDescent="0.2">
      <c r="A137">
        <v>323</v>
      </c>
      <c r="B137" t="s">
        <v>216</v>
      </c>
      <c r="C137">
        <v>11</v>
      </c>
      <c r="D137" t="s">
        <v>81</v>
      </c>
    </row>
    <row r="138" spans="1:4" x14ac:dyDescent="0.2">
      <c r="A138">
        <v>324</v>
      </c>
      <c r="B138" t="s">
        <v>217</v>
      </c>
      <c r="C138">
        <v>11</v>
      </c>
      <c r="D138" t="s">
        <v>81</v>
      </c>
    </row>
    <row r="139" spans="1:4" x14ac:dyDescent="0.2">
      <c r="A139">
        <v>325</v>
      </c>
      <c r="B139" t="s">
        <v>218</v>
      </c>
      <c r="C139">
        <v>11</v>
      </c>
      <c r="D139" t="s">
        <v>81</v>
      </c>
    </row>
    <row r="140" spans="1:4" x14ac:dyDescent="0.2">
      <c r="A140">
        <v>372</v>
      </c>
      <c r="B140" t="s">
        <v>219</v>
      </c>
      <c r="C140">
        <v>19</v>
      </c>
      <c r="D140" t="s">
        <v>220</v>
      </c>
    </row>
    <row r="141" spans="1:4" x14ac:dyDescent="0.2">
      <c r="A141">
        <v>33</v>
      </c>
      <c r="B141" t="s">
        <v>221</v>
      </c>
      <c r="C141">
        <v>4</v>
      </c>
      <c r="D141" t="s">
        <v>65</v>
      </c>
    </row>
    <row r="142" spans="1:4" x14ac:dyDescent="0.2">
      <c r="A142">
        <v>456</v>
      </c>
      <c r="B142" t="s">
        <v>222</v>
      </c>
      <c r="C142">
        <v>8</v>
      </c>
      <c r="D142" t="s">
        <v>152</v>
      </c>
    </row>
    <row r="143" spans="1:4" x14ac:dyDescent="0.2">
      <c r="A143">
        <v>142</v>
      </c>
      <c r="B143" t="s">
        <v>223</v>
      </c>
      <c r="C143">
        <v>7</v>
      </c>
      <c r="D143" t="s">
        <v>61</v>
      </c>
    </row>
    <row r="144" spans="1:4" x14ac:dyDescent="0.2">
      <c r="A144">
        <v>141</v>
      </c>
      <c r="B144" t="s">
        <v>224</v>
      </c>
      <c r="C144">
        <v>7</v>
      </c>
      <c r="D144" t="s">
        <v>61</v>
      </c>
    </row>
    <row r="145" spans="1:4" x14ac:dyDescent="0.2">
      <c r="A145">
        <v>140</v>
      </c>
      <c r="B145" t="s">
        <v>225</v>
      </c>
      <c r="C145">
        <v>7</v>
      </c>
      <c r="D145" t="s">
        <v>61</v>
      </c>
    </row>
    <row r="146" spans="1:4" x14ac:dyDescent="0.2">
      <c r="A146">
        <v>139</v>
      </c>
      <c r="B146" t="s">
        <v>226</v>
      </c>
      <c r="C146">
        <v>7</v>
      </c>
      <c r="D146" t="s">
        <v>61</v>
      </c>
    </row>
    <row r="147" spans="1:4" x14ac:dyDescent="0.2">
      <c r="A147">
        <v>376</v>
      </c>
      <c r="B147" t="s">
        <v>227</v>
      </c>
      <c r="C147">
        <v>12</v>
      </c>
      <c r="D147" t="s">
        <v>87</v>
      </c>
    </row>
    <row r="148" spans="1:4" x14ac:dyDescent="0.2">
      <c r="A148">
        <v>373</v>
      </c>
      <c r="B148" t="s">
        <v>228</v>
      </c>
      <c r="C148">
        <v>29</v>
      </c>
      <c r="D148" t="s">
        <v>229</v>
      </c>
    </row>
    <row r="149" spans="1:4" x14ac:dyDescent="0.2">
      <c r="A149">
        <v>433</v>
      </c>
      <c r="B149" t="s">
        <v>230</v>
      </c>
      <c r="C149">
        <v>6</v>
      </c>
      <c r="D149" t="s">
        <v>77</v>
      </c>
    </row>
    <row r="150" spans="1:4" x14ac:dyDescent="0.2">
      <c r="A150">
        <v>434</v>
      </c>
      <c r="B150" t="s">
        <v>231</v>
      </c>
      <c r="C150">
        <v>6</v>
      </c>
      <c r="D150" t="s">
        <v>77</v>
      </c>
    </row>
    <row r="151" spans="1:4" x14ac:dyDescent="0.2">
      <c r="A151">
        <v>374</v>
      </c>
      <c r="B151" t="s">
        <v>232</v>
      </c>
      <c r="C151">
        <v>29</v>
      </c>
      <c r="D151" t="s">
        <v>229</v>
      </c>
    </row>
    <row r="152" spans="1:4" x14ac:dyDescent="0.2">
      <c r="A152">
        <v>375</v>
      </c>
      <c r="B152" t="s">
        <v>233</v>
      </c>
      <c r="C152">
        <v>12</v>
      </c>
      <c r="D152" t="s">
        <v>87</v>
      </c>
    </row>
    <row r="153" spans="1:4" x14ac:dyDescent="0.2">
      <c r="A153">
        <v>125</v>
      </c>
      <c r="B153" t="s">
        <v>234</v>
      </c>
      <c r="C153">
        <v>6</v>
      </c>
      <c r="D153" t="s">
        <v>77</v>
      </c>
    </row>
    <row r="154" spans="1:4" x14ac:dyDescent="0.2">
      <c r="A154">
        <v>439</v>
      </c>
      <c r="B154" t="s">
        <v>235</v>
      </c>
      <c r="C154">
        <v>4</v>
      </c>
      <c r="D154" t="s">
        <v>65</v>
      </c>
    </row>
    <row r="155" spans="1:4" x14ac:dyDescent="0.2">
      <c r="A155">
        <v>35</v>
      </c>
      <c r="B155" t="s">
        <v>236</v>
      </c>
      <c r="C155">
        <v>4</v>
      </c>
      <c r="D155" t="s">
        <v>65</v>
      </c>
    </row>
    <row r="156" spans="1:4" x14ac:dyDescent="0.2">
      <c r="A156">
        <v>255</v>
      </c>
      <c r="B156" t="s">
        <v>237</v>
      </c>
      <c r="C156">
        <v>8</v>
      </c>
      <c r="D156" t="s">
        <v>152</v>
      </c>
    </row>
    <row r="157" spans="1:4" x14ac:dyDescent="0.2">
      <c r="A157">
        <v>256</v>
      </c>
      <c r="B157" t="s">
        <v>238</v>
      </c>
      <c r="C157">
        <v>8</v>
      </c>
      <c r="D157" t="s">
        <v>152</v>
      </c>
    </row>
    <row r="158" spans="1:4" x14ac:dyDescent="0.2">
      <c r="A158">
        <v>113</v>
      </c>
      <c r="B158" t="s">
        <v>239</v>
      </c>
      <c r="C158">
        <v>6</v>
      </c>
      <c r="D158" t="s">
        <v>77</v>
      </c>
    </row>
    <row r="159" spans="1:4" x14ac:dyDescent="0.2">
      <c r="A159">
        <v>348</v>
      </c>
      <c r="B159" t="s">
        <v>240</v>
      </c>
      <c r="C159">
        <v>11</v>
      </c>
      <c r="D159" t="s">
        <v>81</v>
      </c>
    </row>
    <row r="160" spans="1:4" x14ac:dyDescent="0.2">
      <c r="A160">
        <v>447</v>
      </c>
      <c r="B160" t="s">
        <v>241</v>
      </c>
      <c r="C160">
        <v>13</v>
      </c>
      <c r="D160" t="s">
        <v>242</v>
      </c>
    </row>
    <row r="161" spans="1:4" x14ac:dyDescent="0.2">
      <c r="A161">
        <v>34</v>
      </c>
      <c r="B161" t="s">
        <v>243</v>
      </c>
      <c r="C161">
        <v>4</v>
      </c>
      <c r="D161" t="s">
        <v>65</v>
      </c>
    </row>
    <row r="162" spans="1:4" x14ac:dyDescent="0.2">
      <c r="A162">
        <v>36</v>
      </c>
      <c r="B162" t="s">
        <v>244</v>
      </c>
      <c r="C162">
        <v>4</v>
      </c>
      <c r="D162" t="s">
        <v>65</v>
      </c>
    </row>
    <row r="163" spans="1:4" x14ac:dyDescent="0.2">
      <c r="A163">
        <v>180</v>
      </c>
      <c r="B163" t="s">
        <v>245</v>
      </c>
      <c r="C163">
        <v>7</v>
      </c>
      <c r="D163" t="s">
        <v>61</v>
      </c>
    </row>
    <row r="164" spans="1:4" x14ac:dyDescent="0.2">
      <c r="A164">
        <v>377</v>
      </c>
      <c r="B164" t="s">
        <v>246</v>
      </c>
      <c r="C164">
        <v>22</v>
      </c>
      <c r="D164" t="s">
        <v>247</v>
      </c>
    </row>
    <row r="165" spans="1:4" x14ac:dyDescent="0.2">
      <c r="A165">
        <v>156</v>
      </c>
      <c r="B165" t="s">
        <v>248</v>
      </c>
      <c r="C165">
        <v>7</v>
      </c>
      <c r="D165" t="s">
        <v>61</v>
      </c>
    </row>
    <row r="166" spans="1:4" x14ac:dyDescent="0.2">
      <c r="A166">
        <v>155</v>
      </c>
      <c r="B166" t="s">
        <v>249</v>
      </c>
      <c r="C166">
        <v>7</v>
      </c>
      <c r="D166" t="s">
        <v>61</v>
      </c>
    </row>
    <row r="167" spans="1:4" x14ac:dyDescent="0.2">
      <c r="A167">
        <v>326</v>
      </c>
      <c r="B167" t="s">
        <v>250</v>
      </c>
      <c r="C167">
        <v>11</v>
      </c>
      <c r="D167" t="s">
        <v>81</v>
      </c>
    </row>
    <row r="168" spans="1:4" x14ac:dyDescent="0.2">
      <c r="A168">
        <v>327</v>
      </c>
      <c r="B168" t="s">
        <v>251</v>
      </c>
      <c r="C168">
        <v>11</v>
      </c>
      <c r="D168" t="s">
        <v>81</v>
      </c>
    </row>
    <row r="169" spans="1:4" x14ac:dyDescent="0.2">
      <c r="A169">
        <v>328</v>
      </c>
      <c r="B169" t="s">
        <v>252</v>
      </c>
      <c r="C169">
        <v>11</v>
      </c>
      <c r="D169" t="s">
        <v>81</v>
      </c>
    </row>
    <row r="170" spans="1:4" x14ac:dyDescent="0.2">
      <c r="A170">
        <v>347</v>
      </c>
      <c r="B170" t="s">
        <v>253</v>
      </c>
      <c r="C170">
        <v>11</v>
      </c>
      <c r="D170" t="s">
        <v>81</v>
      </c>
    </row>
    <row r="171" spans="1:4" x14ac:dyDescent="0.2">
      <c r="A171">
        <v>329</v>
      </c>
      <c r="B171" t="s">
        <v>254</v>
      </c>
      <c r="C171">
        <v>11</v>
      </c>
      <c r="D171" t="s">
        <v>81</v>
      </c>
    </row>
    <row r="172" spans="1:4" x14ac:dyDescent="0.2">
      <c r="A172">
        <v>330</v>
      </c>
      <c r="B172" t="s">
        <v>255</v>
      </c>
      <c r="C172">
        <v>11</v>
      </c>
      <c r="D172" t="s">
        <v>81</v>
      </c>
    </row>
    <row r="173" spans="1:4" x14ac:dyDescent="0.2">
      <c r="A173">
        <v>283</v>
      </c>
      <c r="B173" t="s">
        <v>256</v>
      </c>
      <c r="C173">
        <v>16</v>
      </c>
      <c r="D173" t="s">
        <v>89</v>
      </c>
    </row>
    <row r="174" spans="1:4" x14ac:dyDescent="0.2">
      <c r="A174">
        <v>257</v>
      </c>
      <c r="B174" t="s">
        <v>257</v>
      </c>
      <c r="C174">
        <v>8</v>
      </c>
      <c r="D174" t="s">
        <v>152</v>
      </c>
    </row>
    <row r="175" spans="1:4" x14ac:dyDescent="0.2">
      <c r="A175">
        <v>258</v>
      </c>
      <c r="B175" t="s">
        <v>258</v>
      </c>
      <c r="C175">
        <v>8</v>
      </c>
      <c r="D175" t="s">
        <v>152</v>
      </c>
    </row>
    <row r="176" spans="1:4" x14ac:dyDescent="0.2">
      <c r="A176">
        <v>158</v>
      </c>
      <c r="B176" t="s">
        <v>259</v>
      </c>
      <c r="C176">
        <v>7</v>
      </c>
      <c r="D176" t="s">
        <v>61</v>
      </c>
    </row>
    <row r="177" spans="1:4" x14ac:dyDescent="0.2">
      <c r="A177">
        <v>136</v>
      </c>
      <c r="B177" t="s">
        <v>260</v>
      </c>
      <c r="C177">
        <v>7</v>
      </c>
      <c r="D177" t="s">
        <v>61</v>
      </c>
    </row>
    <row r="178" spans="1:4" x14ac:dyDescent="0.2">
      <c r="A178">
        <v>37</v>
      </c>
      <c r="B178" t="s">
        <v>261</v>
      </c>
      <c r="C178">
        <v>4</v>
      </c>
      <c r="D178" t="s">
        <v>65</v>
      </c>
    </row>
    <row r="179" spans="1:4" x14ac:dyDescent="0.2">
      <c r="A179">
        <v>426</v>
      </c>
      <c r="B179" t="s">
        <v>262</v>
      </c>
      <c r="C179">
        <v>11</v>
      </c>
      <c r="D179" t="s">
        <v>81</v>
      </c>
    </row>
    <row r="180" spans="1:4" x14ac:dyDescent="0.2">
      <c r="A180">
        <v>78</v>
      </c>
      <c r="B180" t="s">
        <v>263</v>
      </c>
      <c r="C180">
        <v>5</v>
      </c>
      <c r="D180" t="s">
        <v>116</v>
      </c>
    </row>
    <row r="181" spans="1:4" x14ac:dyDescent="0.2">
      <c r="A181">
        <v>446</v>
      </c>
      <c r="B181" t="s">
        <v>264</v>
      </c>
      <c r="C181">
        <v>5</v>
      </c>
      <c r="D181" t="s">
        <v>116</v>
      </c>
    </row>
    <row r="182" spans="1:4" x14ac:dyDescent="0.2">
      <c r="A182">
        <v>81</v>
      </c>
      <c r="B182" t="s">
        <v>265</v>
      </c>
      <c r="C182">
        <v>5</v>
      </c>
      <c r="D182" t="s">
        <v>116</v>
      </c>
    </row>
    <row r="183" spans="1:4" x14ac:dyDescent="0.2">
      <c r="A183">
        <v>80</v>
      </c>
      <c r="B183" t="s">
        <v>266</v>
      </c>
      <c r="C183">
        <v>5</v>
      </c>
      <c r="D183" t="s">
        <v>116</v>
      </c>
    </row>
    <row r="184" spans="1:4" x14ac:dyDescent="0.2">
      <c r="A184">
        <v>79</v>
      </c>
      <c r="B184" t="s">
        <v>267</v>
      </c>
      <c r="C184">
        <v>5</v>
      </c>
      <c r="D184" t="s">
        <v>116</v>
      </c>
    </row>
    <row r="185" spans="1:4" x14ac:dyDescent="0.2">
      <c r="A185">
        <v>432</v>
      </c>
      <c r="B185" t="s">
        <v>268</v>
      </c>
      <c r="C185">
        <v>3</v>
      </c>
      <c r="D185" t="s">
        <v>197</v>
      </c>
    </row>
    <row r="186" spans="1:4" x14ac:dyDescent="0.2">
      <c r="A186">
        <v>201</v>
      </c>
      <c r="B186" t="s">
        <v>269</v>
      </c>
      <c r="C186">
        <v>7</v>
      </c>
      <c r="D186" t="s">
        <v>61</v>
      </c>
    </row>
    <row r="187" spans="1:4" x14ac:dyDescent="0.2">
      <c r="A187">
        <v>284</v>
      </c>
      <c r="B187" t="s">
        <v>270</v>
      </c>
      <c r="C187">
        <v>16</v>
      </c>
      <c r="D187" t="s">
        <v>89</v>
      </c>
    </row>
    <row r="188" spans="1:4" x14ac:dyDescent="0.2">
      <c r="A188">
        <v>285</v>
      </c>
      <c r="B188" t="s">
        <v>271</v>
      </c>
      <c r="C188">
        <v>16</v>
      </c>
      <c r="D188" t="s">
        <v>89</v>
      </c>
    </row>
    <row r="189" spans="1:4" x14ac:dyDescent="0.2">
      <c r="A189">
        <v>20</v>
      </c>
      <c r="B189" t="s">
        <v>272</v>
      </c>
      <c r="C189">
        <v>4</v>
      </c>
      <c r="D189" t="s">
        <v>65</v>
      </c>
    </row>
    <row r="190" spans="1:4" x14ac:dyDescent="0.2">
      <c r="A190">
        <v>536</v>
      </c>
      <c r="B190" t="s">
        <v>273</v>
      </c>
      <c r="C190">
        <v>8</v>
      </c>
      <c r="D190" t="s">
        <v>152</v>
      </c>
    </row>
    <row r="191" spans="1:4" x14ac:dyDescent="0.2">
      <c r="A191">
        <v>286</v>
      </c>
      <c r="B191" t="s">
        <v>274</v>
      </c>
      <c r="C191">
        <v>17</v>
      </c>
      <c r="D191" t="s">
        <v>67</v>
      </c>
    </row>
    <row r="192" spans="1:4" x14ac:dyDescent="0.2">
      <c r="A192">
        <v>287</v>
      </c>
      <c r="B192" t="s">
        <v>275</v>
      </c>
      <c r="C192">
        <v>16</v>
      </c>
      <c r="D192" t="s">
        <v>89</v>
      </c>
    </row>
    <row r="193" spans="1:4" x14ac:dyDescent="0.2">
      <c r="A193">
        <v>288</v>
      </c>
      <c r="B193" t="s">
        <v>276</v>
      </c>
      <c r="C193">
        <v>16</v>
      </c>
      <c r="D193" t="s">
        <v>89</v>
      </c>
    </row>
    <row r="194" spans="1:4" x14ac:dyDescent="0.2">
      <c r="A194">
        <v>378</v>
      </c>
      <c r="B194" t="s">
        <v>277</v>
      </c>
      <c r="C194">
        <v>24</v>
      </c>
      <c r="D194" t="s">
        <v>278</v>
      </c>
    </row>
    <row r="195" spans="1:4" x14ac:dyDescent="0.2">
      <c r="A195">
        <v>455</v>
      </c>
      <c r="B195" t="s">
        <v>279</v>
      </c>
      <c r="C195">
        <v>8</v>
      </c>
      <c r="D195" t="s">
        <v>152</v>
      </c>
    </row>
    <row r="196" spans="1:4" x14ac:dyDescent="0.2">
      <c r="A196">
        <v>38</v>
      </c>
      <c r="B196" t="s">
        <v>280</v>
      </c>
      <c r="C196">
        <v>4</v>
      </c>
      <c r="D196" t="s">
        <v>65</v>
      </c>
    </row>
    <row r="197" spans="1:4" x14ac:dyDescent="0.2">
      <c r="A197">
        <v>246</v>
      </c>
      <c r="B197" t="s">
        <v>281</v>
      </c>
      <c r="C197">
        <v>7</v>
      </c>
      <c r="D197" t="s">
        <v>61</v>
      </c>
    </row>
    <row r="198" spans="1:4" x14ac:dyDescent="0.2">
      <c r="A198">
        <v>230</v>
      </c>
      <c r="B198" t="s">
        <v>282</v>
      </c>
      <c r="C198">
        <v>7</v>
      </c>
      <c r="D198" t="s">
        <v>61</v>
      </c>
    </row>
    <row r="199" spans="1:4" x14ac:dyDescent="0.2">
      <c r="A199">
        <v>39</v>
      </c>
      <c r="B199" t="s">
        <v>283</v>
      </c>
      <c r="C199">
        <v>4</v>
      </c>
      <c r="D199" t="s">
        <v>65</v>
      </c>
    </row>
    <row r="200" spans="1:4" x14ac:dyDescent="0.2">
      <c r="A200">
        <v>40</v>
      </c>
      <c r="B200" t="s">
        <v>284</v>
      </c>
      <c r="C200">
        <v>4</v>
      </c>
      <c r="D200" t="s">
        <v>65</v>
      </c>
    </row>
    <row r="201" spans="1:4" x14ac:dyDescent="0.2">
      <c r="A201">
        <v>331</v>
      </c>
      <c r="B201" t="s">
        <v>285</v>
      </c>
      <c r="C201">
        <v>11</v>
      </c>
      <c r="D201" t="s">
        <v>81</v>
      </c>
    </row>
    <row r="202" spans="1:4" x14ac:dyDescent="0.2">
      <c r="A202">
        <v>379</v>
      </c>
      <c r="B202" t="s">
        <v>286</v>
      </c>
      <c r="C202">
        <v>25</v>
      </c>
      <c r="D202" t="s">
        <v>118</v>
      </c>
    </row>
    <row r="203" spans="1:4" x14ac:dyDescent="0.2">
      <c r="A203">
        <v>380</v>
      </c>
      <c r="B203" t="s">
        <v>287</v>
      </c>
      <c r="C203">
        <v>25</v>
      </c>
      <c r="D203" t="s">
        <v>118</v>
      </c>
    </row>
    <row r="204" spans="1:4" x14ac:dyDescent="0.2">
      <c r="A204">
        <v>535</v>
      </c>
      <c r="B204" t="s">
        <v>288</v>
      </c>
      <c r="C204">
        <v>6</v>
      </c>
      <c r="D204" t="s">
        <v>77</v>
      </c>
    </row>
    <row r="205" spans="1:4" x14ac:dyDescent="0.2">
      <c r="A205">
        <v>289</v>
      </c>
      <c r="B205" t="s">
        <v>289</v>
      </c>
      <c r="C205">
        <v>16</v>
      </c>
      <c r="D205" t="s">
        <v>89</v>
      </c>
    </row>
    <row r="206" spans="1:4" x14ac:dyDescent="0.2">
      <c r="A206">
        <v>290</v>
      </c>
      <c r="B206" t="s">
        <v>290</v>
      </c>
      <c r="C206">
        <v>16</v>
      </c>
      <c r="D206" t="s">
        <v>89</v>
      </c>
    </row>
    <row r="207" spans="1:4" x14ac:dyDescent="0.2">
      <c r="A207">
        <v>291</v>
      </c>
      <c r="B207" t="s">
        <v>291</v>
      </c>
      <c r="C207">
        <v>17</v>
      </c>
      <c r="D207" t="s">
        <v>67</v>
      </c>
    </row>
    <row r="208" spans="1:4" x14ac:dyDescent="0.2">
      <c r="A208">
        <v>130</v>
      </c>
      <c r="B208" t="s">
        <v>292</v>
      </c>
      <c r="C208">
        <v>7</v>
      </c>
      <c r="D208" t="s">
        <v>61</v>
      </c>
    </row>
    <row r="209" spans="1:4" x14ac:dyDescent="0.2">
      <c r="A209">
        <v>332</v>
      </c>
      <c r="B209" t="s">
        <v>293</v>
      </c>
      <c r="C209">
        <v>11</v>
      </c>
      <c r="D209" t="s">
        <v>81</v>
      </c>
    </row>
    <row r="210" spans="1:4" x14ac:dyDescent="0.2">
      <c r="A210">
        <v>292</v>
      </c>
      <c r="B210" t="s">
        <v>294</v>
      </c>
      <c r="C210">
        <v>9</v>
      </c>
      <c r="D210" t="s">
        <v>160</v>
      </c>
    </row>
    <row r="211" spans="1:4" x14ac:dyDescent="0.2">
      <c r="A211">
        <v>233</v>
      </c>
      <c r="B211" t="s">
        <v>295</v>
      </c>
      <c r="C211">
        <v>7</v>
      </c>
      <c r="D211" t="s">
        <v>61</v>
      </c>
    </row>
    <row r="212" spans="1:4" x14ac:dyDescent="0.2">
      <c r="A212">
        <v>293</v>
      </c>
      <c r="B212" t="s">
        <v>296</v>
      </c>
      <c r="C212">
        <v>18</v>
      </c>
      <c r="D212" t="s">
        <v>63</v>
      </c>
    </row>
    <row r="213" spans="1:4" x14ac:dyDescent="0.2">
      <c r="A213">
        <v>382</v>
      </c>
      <c r="B213" t="s">
        <v>297</v>
      </c>
      <c r="C213">
        <v>21</v>
      </c>
      <c r="D213" t="s">
        <v>97</v>
      </c>
    </row>
    <row r="214" spans="1:4" x14ac:dyDescent="0.2">
      <c r="A214">
        <v>381</v>
      </c>
      <c r="B214" t="s">
        <v>298</v>
      </c>
      <c r="C214">
        <v>21</v>
      </c>
      <c r="D214" t="s">
        <v>97</v>
      </c>
    </row>
    <row r="215" spans="1:4" x14ac:dyDescent="0.2">
      <c r="A215">
        <v>454</v>
      </c>
      <c r="B215" t="s">
        <v>299</v>
      </c>
      <c r="C215">
        <v>0</v>
      </c>
      <c r="D215" t="s">
        <v>79</v>
      </c>
    </row>
    <row r="216" spans="1:4" x14ac:dyDescent="0.2">
      <c r="A216">
        <v>294</v>
      </c>
      <c r="B216" t="s">
        <v>300</v>
      </c>
      <c r="C216">
        <v>16</v>
      </c>
      <c r="D216" t="s">
        <v>89</v>
      </c>
    </row>
    <row r="217" spans="1:4" x14ac:dyDescent="0.2">
      <c r="A217">
        <v>295</v>
      </c>
      <c r="B217" t="s">
        <v>301</v>
      </c>
      <c r="C217">
        <v>16</v>
      </c>
      <c r="D217" t="s">
        <v>89</v>
      </c>
    </row>
    <row r="218" spans="1:4" x14ac:dyDescent="0.2">
      <c r="A218">
        <v>42</v>
      </c>
      <c r="B218" t="s">
        <v>302</v>
      </c>
      <c r="C218">
        <v>4</v>
      </c>
      <c r="D218" t="s">
        <v>65</v>
      </c>
    </row>
    <row r="219" spans="1:4" x14ac:dyDescent="0.2">
      <c r="A219">
        <v>124</v>
      </c>
      <c r="B219" t="s">
        <v>303</v>
      </c>
      <c r="C219">
        <v>7</v>
      </c>
      <c r="D219" t="s">
        <v>61</v>
      </c>
    </row>
    <row r="220" spans="1:4" x14ac:dyDescent="0.2">
      <c r="A220">
        <v>133</v>
      </c>
      <c r="B220" t="s">
        <v>304</v>
      </c>
      <c r="C220">
        <v>7</v>
      </c>
      <c r="D220" t="s">
        <v>61</v>
      </c>
    </row>
    <row r="221" spans="1:4" x14ac:dyDescent="0.2">
      <c r="A221">
        <v>428</v>
      </c>
      <c r="B221" t="s">
        <v>305</v>
      </c>
      <c r="C221">
        <v>13</v>
      </c>
      <c r="D221" t="s">
        <v>242</v>
      </c>
    </row>
    <row r="222" spans="1:4" x14ac:dyDescent="0.2">
      <c r="A222">
        <v>435</v>
      </c>
      <c r="B222" t="s">
        <v>306</v>
      </c>
      <c r="C222">
        <v>7</v>
      </c>
      <c r="D222" t="s">
        <v>61</v>
      </c>
    </row>
    <row r="223" spans="1:4" x14ac:dyDescent="0.2">
      <c r="A223">
        <v>383</v>
      </c>
      <c r="B223" t="s">
        <v>307</v>
      </c>
      <c r="C223">
        <v>25</v>
      </c>
      <c r="D223" t="s">
        <v>118</v>
      </c>
    </row>
    <row r="224" spans="1:4" x14ac:dyDescent="0.2">
      <c r="A224">
        <v>384</v>
      </c>
      <c r="B224" t="s">
        <v>308</v>
      </c>
      <c r="C224">
        <v>25</v>
      </c>
      <c r="D224" t="s">
        <v>118</v>
      </c>
    </row>
    <row r="225" spans="1:4" x14ac:dyDescent="0.2">
      <c r="A225">
        <v>43</v>
      </c>
      <c r="B225" t="s">
        <v>309</v>
      </c>
      <c r="C225">
        <v>4</v>
      </c>
      <c r="D225" t="s">
        <v>65</v>
      </c>
    </row>
    <row r="226" spans="1:4" x14ac:dyDescent="0.2">
      <c r="A226">
        <v>464</v>
      </c>
      <c r="B226" t="s">
        <v>310</v>
      </c>
      <c r="C226">
        <v>0</v>
      </c>
      <c r="D226" t="s">
        <v>79</v>
      </c>
    </row>
    <row r="227" spans="1:4" x14ac:dyDescent="0.2">
      <c r="A227">
        <v>296</v>
      </c>
      <c r="B227" t="s">
        <v>311</v>
      </c>
      <c r="C227">
        <v>16</v>
      </c>
      <c r="D227" t="s">
        <v>89</v>
      </c>
    </row>
    <row r="228" spans="1:4" x14ac:dyDescent="0.2">
      <c r="A228">
        <v>187</v>
      </c>
      <c r="B228" t="s">
        <v>312</v>
      </c>
      <c r="C228">
        <v>7</v>
      </c>
      <c r="D228" t="s">
        <v>61</v>
      </c>
    </row>
    <row r="229" spans="1:4" x14ac:dyDescent="0.2">
      <c r="A229">
        <v>186</v>
      </c>
      <c r="B229" t="s">
        <v>313</v>
      </c>
      <c r="C229">
        <v>7</v>
      </c>
      <c r="D229" t="s">
        <v>61</v>
      </c>
    </row>
    <row r="230" spans="1:4" x14ac:dyDescent="0.2">
      <c r="A230">
        <v>469</v>
      </c>
      <c r="B230" t="s">
        <v>314</v>
      </c>
      <c r="C230">
        <v>3</v>
      </c>
      <c r="D230" t="s">
        <v>197</v>
      </c>
    </row>
    <row r="231" spans="1:4" x14ac:dyDescent="0.2">
      <c r="A231">
        <v>44</v>
      </c>
      <c r="B231" t="s">
        <v>315</v>
      </c>
      <c r="C231">
        <v>4</v>
      </c>
      <c r="D231" t="s">
        <v>65</v>
      </c>
    </row>
    <row r="232" spans="1:4" x14ac:dyDescent="0.2">
      <c r="A232">
        <v>448</v>
      </c>
      <c r="B232" t="s">
        <v>316</v>
      </c>
      <c r="C232">
        <v>7</v>
      </c>
      <c r="D232" t="s">
        <v>61</v>
      </c>
    </row>
    <row r="233" spans="1:4" x14ac:dyDescent="0.2">
      <c r="A233">
        <v>137</v>
      </c>
      <c r="B233" t="s">
        <v>317</v>
      </c>
      <c r="C233">
        <v>7</v>
      </c>
      <c r="D233" t="s">
        <v>61</v>
      </c>
    </row>
    <row r="234" spans="1:4" x14ac:dyDescent="0.2">
      <c r="A234">
        <v>297</v>
      </c>
      <c r="B234" t="s">
        <v>318</v>
      </c>
      <c r="C234">
        <v>17</v>
      </c>
      <c r="D234" t="s">
        <v>67</v>
      </c>
    </row>
    <row r="235" spans="1:4" x14ac:dyDescent="0.2">
      <c r="A235">
        <v>100</v>
      </c>
      <c r="B235" t="s">
        <v>319</v>
      </c>
      <c r="C235">
        <v>6</v>
      </c>
      <c r="D235" t="s">
        <v>77</v>
      </c>
    </row>
    <row r="236" spans="1:4" x14ac:dyDescent="0.2">
      <c r="A236">
        <v>101</v>
      </c>
      <c r="B236" t="s">
        <v>16</v>
      </c>
      <c r="C236">
        <v>6</v>
      </c>
      <c r="D236" t="s">
        <v>77</v>
      </c>
    </row>
    <row r="237" spans="1:4" x14ac:dyDescent="0.2">
      <c r="A237">
        <v>442</v>
      </c>
      <c r="B237" t="s">
        <v>320</v>
      </c>
      <c r="C237">
        <v>17</v>
      </c>
      <c r="D237" t="s">
        <v>67</v>
      </c>
    </row>
    <row r="238" spans="1:4" x14ac:dyDescent="0.2">
      <c r="A238">
        <v>440</v>
      </c>
      <c r="B238" t="s">
        <v>321</v>
      </c>
      <c r="C238">
        <v>9</v>
      </c>
      <c r="D238" t="s">
        <v>160</v>
      </c>
    </row>
    <row r="239" spans="1:4" x14ac:dyDescent="0.2">
      <c r="A239">
        <v>441</v>
      </c>
      <c r="B239" t="s">
        <v>322</v>
      </c>
      <c r="C239">
        <v>16</v>
      </c>
      <c r="D239" t="s">
        <v>89</v>
      </c>
    </row>
    <row r="240" spans="1:4" x14ac:dyDescent="0.2">
      <c r="A240">
        <v>333</v>
      </c>
      <c r="B240" t="s">
        <v>323</v>
      </c>
      <c r="C240">
        <v>11</v>
      </c>
      <c r="D240" t="s">
        <v>81</v>
      </c>
    </row>
    <row r="241" spans="1:4" x14ac:dyDescent="0.2">
      <c r="A241">
        <v>453</v>
      </c>
      <c r="B241" t="s">
        <v>324</v>
      </c>
      <c r="C241">
        <v>11</v>
      </c>
      <c r="D241" t="s">
        <v>81</v>
      </c>
    </row>
    <row r="242" spans="1:4" x14ac:dyDescent="0.2">
      <c r="A242">
        <v>385</v>
      </c>
      <c r="B242" t="s">
        <v>325</v>
      </c>
      <c r="C242">
        <v>22</v>
      </c>
      <c r="D242" t="s">
        <v>247</v>
      </c>
    </row>
    <row r="243" spans="1:4" x14ac:dyDescent="0.2">
      <c r="A243">
        <v>386</v>
      </c>
      <c r="B243" t="s">
        <v>326</v>
      </c>
      <c r="C243">
        <v>22</v>
      </c>
      <c r="D243" t="s">
        <v>247</v>
      </c>
    </row>
    <row r="244" spans="1:4" x14ac:dyDescent="0.2">
      <c r="A244">
        <v>45</v>
      </c>
      <c r="B244" t="s">
        <v>327</v>
      </c>
      <c r="C244">
        <v>4</v>
      </c>
      <c r="D244" t="s">
        <v>65</v>
      </c>
    </row>
    <row r="245" spans="1:4" x14ac:dyDescent="0.2">
      <c r="A245">
        <v>425</v>
      </c>
      <c r="B245" t="s">
        <v>328</v>
      </c>
      <c r="C245">
        <v>11</v>
      </c>
      <c r="D245" t="s">
        <v>81</v>
      </c>
    </row>
    <row r="246" spans="1:4" x14ac:dyDescent="0.2">
      <c r="A246">
        <v>387</v>
      </c>
      <c r="B246" t="s">
        <v>329</v>
      </c>
      <c r="C246">
        <v>21</v>
      </c>
      <c r="D246" t="s">
        <v>97</v>
      </c>
    </row>
    <row r="247" spans="1:4" x14ac:dyDescent="0.2">
      <c r="A247">
        <v>388</v>
      </c>
      <c r="B247" t="s">
        <v>330</v>
      </c>
      <c r="C247">
        <v>20</v>
      </c>
      <c r="D247" t="s">
        <v>112</v>
      </c>
    </row>
    <row r="248" spans="1:4" x14ac:dyDescent="0.2">
      <c r="A248">
        <v>242</v>
      </c>
      <c r="B248" t="s">
        <v>331</v>
      </c>
      <c r="C248">
        <v>7</v>
      </c>
      <c r="D248" t="s">
        <v>61</v>
      </c>
    </row>
    <row r="249" spans="1:4" x14ac:dyDescent="0.2">
      <c r="A249">
        <v>70</v>
      </c>
      <c r="B249" t="s">
        <v>332</v>
      </c>
      <c r="C249">
        <v>5</v>
      </c>
      <c r="D249" t="s">
        <v>116</v>
      </c>
    </row>
    <row r="250" spans="1:4" x14ac:dyDescent="0.2">
      <c r="A250">
        <v>71</v>
      </c>
      <c r="B250" t="s">
        <v>333</v>
      </c>
      <c r="C250">
        <v>5</v>
      </c>
      <c r="D250" t="s">
        <v>116</v>
      </c>
    </row>
    <row r="251" spans="1:4" x14ac:dyDescent="0.2">
      <c r="A251">
        <v>46</v>
      </c>
      <c r="B251" t="s">
        <v>334</v>
      </c>
      <c r="C251">
        <v>4</v>
      </c>
      <c r="D251" t="s">
        <v>65</v>
      </c>
    </row>
    <row r="252" spans="1:4" x14ac:dyDescent="0.2">
      <c r="A252">
        <v>121</v>
      </c>
      <c r="B252" t="s">
        <v>335</v>
      </c>
      <c r="C252">
        <v>7</v>
      </c>
      <c r="D252" t="s">
        <v>61</v>
      </c>
    </row>
    <row r="253" spans="1:4" x14ac:dyDescent="0.2">
      <c r="A253">
        <v>234</v>
      </c>
      <c r="B253" t="s">
        <v>336</v>
      </c>
      <c r="C253">
        <v>7</v>
      </c>
      <c r="D253" t="s">
        <v>61</v>
      </c>
    </row>
    <row r="254" spans="1:4" x14ac:dyDescent="0.2">
      <c r="A254">
        <v>236</v>
      </c>
      <c r="B254" t="s">
        <v>337</v>
      </c>
      <c r="C254">
        <v>7</v>
      </c>
      <c r="D254" t="s">
        <v>61</v>
      </c>
    </row>
    <row r="255" spans="1:4" x14ac:dyDescent="0.2">
      <c r="A255">
        <v>221</v>
      </c>
      <c r="B255" t="s">
        <v>338</v>
      </c>
      <c r="C255">
        <v>7</v>
      </c>
      <c r="D255" t="s">
        <v>61</v>
      </c>
    </row>
    <row r="256" spans="1:4" x14ac:dyDescent="0.2">
      <c r="A256">
        <v>235</v>
      </c>
      <c r="B256" t="s">
        <v>339</v>
      </c>
      <c r="C256">
        <v>7</v>
      </c>
      <c r="D256" t="s">
        <v>61</v>
      </c>
    </row>
    <row r="257" spans="1:4" x14ac:dyDescent="0.2">
      <c r="A257">
        <v>237</v>
      </c>
      <c r="B257" t="s">
        <v>340</v>
      </c>
      <c r="C257">
        <v>7</v>
      </c>
      <c r="D257" t="s">
        <v>61</v>
      </c>
    </row>
    <row r="258" spans="1:4" x14ac:dyDescent="0.2">
      <c r="A258">
        <v>389</v>
      </c>
      <c r="B258" t="s">
        <v>341</v>
      </c>
      <c r="C258">
        <v>21</v>
      </c>
      <c r="D258" t="s">
        <v>97</v>
      </c>
    </row>
    <row r="259" spans="1:4" x14ac:dyDescent="0.2">
      <c r="A259">
        <v>390</v>
      </c>
      <c r="B259" t="s">
        <v>342</v>
      </c>
      <c r="C259">
        <v>21</v>
      </c>
      <c r="D259" t="s">
        <v>97</v>
      </c>
    </row>
    <row r="260" spans="1:4" x14ac:dyDescent="0.2">
      <c r="A260">
        <v>122</v>
      </c>
      <c r="B260" t="s">
        <v>343</v>
      </c>
      <c r="C260">
        <v>7</v>
      </c>
      <c r="D260" t="s">
        <v>61</v>
      </c>
    </row>
    <row r="261" spans="1:4" x14ac:dyDescent="0.2">
      <c r="A261">
        <v>211</v>
      </c>
      <c r="B261" t="s">
        <v>344</v>
      </c>
      <c r="C261">
        <v>7</v>
      </c>
      <c r="D261" t="s">
        <v>61</v>
      </c>
    </row>
    <row r="262" spans="1:4" x14ac:dyDescent="0.2">
      <c r="A262">
        <v>92</v>
      </c>
      <c r="B262" t="s">
        <v>345</v>
      </c>
      <c r="C262">
        <v>14</v>
      </c>
      <c r="D262" t="s">
        <v>127</v>
      </c>
    </row>
    <row r="263" spans="1:4" x14ac:dyDescent="0.2">
      <c r="A263">
        <v>168</v>
      </c>
      <c r="B263" t="s">
        <v>346</v>
      </c>
      <c r="C263">
        <v>7</v>
      </c>
      <c r="D263" t="s">
        <v>61</v>
      </c>
    </row>
    <row r="264" spans="1:4" x14ac:dyDescent="0.2">
      <c r="A264">
        <v>243</v>
      </c>
      <c r="B264" t="s">
        <v>347</v>
      </c>
      <c r="C264">
        <v>7</v>
      </c>
      <c r="D264" t="s">
        <v>61</v>
      </c>
    </row>
    <row r="265" spans="1:4" x14ac:dyDescent="0.2">
      <c r="A265">
        <v>334</v>
      </c>
      <c r="B265" t="s">
        <v>348</v>
      </c>
      <c r="C265">
        <v>11</v>
      </c>
      <c r="D265" t="s">
        <v>81</v>
      </c>
    </row>
    <row r="266" spans="1:4" x14ac:dyDescent="0.2">
      <c r="A266">
        <v>102</v>
      </c>
      <c r="B266" t="s">
        <v>349</v>
      </c>
      <c r="C266">
        <v>6</v>
      </c>
      <c r="D266" t="s">
        <v>77</v>
      </c>
    </row>
    <row r="267" spans="1:4" x14ac:dyDescent="0.2">
      <c r="A267">
        <v>199</v>
      </c>
      <c r="B267" t="s">
        <v>350</v>
      </c>
      <c r="C267">
        <v>7</v>
      </c>
      <c r="D267" t="s">
        <v>61</v>
      </c>
    </row>
    <row r="268" spans="1:4" x14ac:dyDescent="0.2">
      <c r="A268">
        <v>391</v>
      </c>
      <c r="B268" t="s">
        <v>351</v>
      </c>
      <c r="C268">
        <v>20</v>
      </c>
      <c r="D268" t="s">
        <v>112</v>
      </c>
    </row>
    <row r="269" spans="1:4" x14ac:dyDescent="0.2">
      <c r="A269">
        <v>123</v>
      </c>
      <c r="B269" t="s">
        <v>352</v>
      </c>
      <c r="C269">
        <v>7</v>
      </c>
      <c r="D269" t="s">
        <v>61</v>
      </c>
    </row>
    <row r="270" spans="1:4" x14ac:dyDescent="0.2">
      <c r="A270">
        <v>48</v>
      </c>
      <c r="B270" t="s">
        <v>353</v>
      </c>
      <c r="C270">
        <v>4</v>
      </c>
      <c r="D270" t="s">
        <v>65</v>
      </c>
    </row>
    <row r="271" spans="1:4" x14ac:dyDescent="0.2">
      <c r="A271">
        <v>103</v>
      </c>
      <c r="B271" t="s">
        <v>354</v>
      </c>
      <c r="C271">
        <v>6</v>
      </c>
      <c r="D271" t="s">
        <v>77</v>
      </c>
    </row>
    <row r="272" spans="1:4" x14ac:dyDescent="0.2">
      <c r="A272">
        <v>214</v>
      </c>
      <c r="B272" t="s">
        <v>355</v>
      </c>
      <c r="C272">
        <v>7</v>
      </c>
      <c r="D272" t="s">
        <v>61</v>
      </c>
    </row>
    <row r="273" spans="1:4" x14ac:dyDescent="0.2">
      <c r="A273">
        <v>248</v>
      </c>
      <c r="B273" t="s">
        <v>356</v>
      </c>
      <c r="C273">
        <v>7</v>
      </c>
      <c r="D273" t="s">
        <v>61</v>
      </c>
    </row>
    <row r="274" spans="1:4" x14ac:dyDescent="0.2">
      <c r="A274">
        <v>338</v>
      </c>
      <c r="B274" t="s">
        <v>357</v>
      </c>
      <c r="C274">
        <v>11</v>
      </c>
      <c r="D274" t="s">
        <v>81</v>
      </c>
    </row>
    <row r="275" spans="1:4" x14ac:dyDescent="0.2">
      <c r="A275">
        <v>345</v>
      </c>
      <c r="B275" t="s">
        <v>358</v>
      </c>
      <c r="C275">
        <v>11</v>
      </c>
      <c r="D275" t="s">
        <v>81</v>
      </c>
    </row>
    <row r="276" spans="1:4" x14ac:dyDescent="0.2">
      <c r="A276">
        <v>336</v>
      </c>
      <c r="B276" t="s">
        <v>359</v>
      </c>
      <c r="C276">
        <v>11</v>
      </c>
      <c r="D276" t="s">
        <v>81</v>
      </c>
    </row>
    <row r="277" spans="1:4" x14ac:dyDescent="0.2">
      <c r="A277">
        <v>335</v>
      </c>
      <c r="B277" t="s">
        <v>360</v>
      </c>
      <c r="C277">
        <v>11</v>
      </c>
      <c r="D277" t="s">
        <v>81</v>
      </c>
    </row>
    <row r="278" spans="1:4" x14ac:dyDescent="0.2">
      <c r="A278">
        <v>337</v>
      </c>
      <c r="B278" t="s">
        <v>361</v>
      </c>
      <c r="C278">
        <v>11</v>
      </c>
      <c r="D278" t="s">
        <v>81</v>
      </c>
    </row>
    <row r="279" spans="1:4" x14ac:dyDescent="0.2">
      <c r="A279">
        <v>114</v>
      </c>
      <c r="B279" t="s">
        <v>362</v>
      </c>
      <c r="C279">
        <v>6</v>
      </c>
      <c r="D279" t="s">
        <v>77</v>
      </c>
    </row>
    <row r="280" spans="1:4" x14ac:dyDescent="0.2">
      <c r="A280">
        <v>104</v>
      </c>
      <c r="B280" t="s">
        <v>363</v>
      </c>
      <c r="C280">
        <v>6</v>
      </c>
      <c r="D280" t="s">
        <v>77</v>
      </c>
    </row>
    <row r="281" spans="1:4" x14ac:dyDescent="0.2">
      <c r="A281">
        <v>105</v>
      </c>
      <c r="B281" t="s">
        <v>26</v>
      </c>
      <c r="C281">
        <v>6</v>
      </c>
      <c r="D281" t="s">
        <v>77</v>
      </c>
    </row>
    <row r="282" spans="1:4" x14ac:dyDescent="0.2">
      <c r="A282">
        <v>106</v>
      </c>
      <c r="B282" t="s">
        <v>364</v>
      </c>
      <c r="C282">
        <v>6</v>
      </c>
      <c r="D282" t="s">
        <v>77</v>
      </c>
    </row>
    <row r="283" spans="1:4" x14ac:dyDescent="0.2">
      <c r="A283">
        <v>107</v>
      </c>
      <c r="B283" t="s">
        <v>365</v>
      </c>
      <c r="C283">
        <v>6</v>
      </c>
      <c r="D283" t="s">
        <v>77</v>
      </c>
    </row>
    <row r="284" spans="1:4" x14ac:dyDescent="0.2">
      <c r="A284">
        <v>244</v>
      </c>
      <c r="B284" t="s">
        <v>366</v>
      </c>
      <c r="C284">
        <v>7</v>
      </c>
      <c r="D284" t="s">
        <v>61</v>
      </c>
    </row>
    <row r="285" spans="1:4" x14ac:dyDescent="0.2">
      <c r="A285">
        <v>108</v>
      </c>
      <c r="B285" t="s">
        <v>367</v>
      </c>
      <c r="C285">
        <v>6</v>
      </c>
      <c r="D285" t="s">
        <v>77</v>
      </c>
    </row>
    <row r="286" spans="1:4" x14ac:dyDescent="0.2">
      <c r="A286">
        <v>82</v>
      </c>
      <c r="B286" t="s">
        <v>368</v>
      </c>
      <c r="C286">
        <v>5</v>
      </c>
      <c r="D286" t="s">
        <v>116</v>
      </c>
    </row>
    <row r="287" spans="1:4" x14ac:dyDescent="0.2">
      <c r="A287">
        <v>392</v>
      </c>
      <c r="B287" t="s">
        <v>369</v>
      </c>
      <c r="C287">
        <v>22</v>
      </c>
      <c r="D287" t="s">
        <v>247</v>
      </c>
    </row>
    <row r="288" spans="1:4" x14ac:dyDescent="0.2">
      <c r="A288">
        <v>393</v>
      </c>
      <c r="B288" t="s">
        <v>370</v>
      </c>
      <c r="C288">
        <v>22</v>
      </c>
      <c r="D288" t="s">
        <v>247</v>
      </c>
    </row>
    <row r="289" spans="1:4" x14ac:dyDescent="0.2">
      <c r="A289">
        <v>298</v>
      </c>
      <c r="B289" t="s">
        <v>371</v>
      </c>
      <c r="C289">
        <v>18</v>
      </c>
      <c r="D289" t="s">
        <v>63</v>
      </c>
    </row>
    <row r="290" spans="1:4" x14ac:dyDescent="0.2">
      <c r="A290">
        <v>313</v>
      </c>
      <c r="B290" t="s">
        <v>372</v>
      </c>
      <c r="C290">
        <v>10</v>
      </c>
      <c r="D290" t="s">
        <v>373</v>
      </c>
    </row>
    <row r="291" spans="1:4" x14ac:dyDescent="0.2">
      <c r="A291">
        <v>312</v>
      </c>
      <c r="B291" t="s">
        <v>374</v>
      </c>
      <c r="C291">
        <v>10</v>
      </c>
      <c r="D291" t="s">
        <v>373</v>
      </c>
    </row>
    <row r="292" spans="1:4" x14ac:dyDescent="0.2">
      <c r="A292">
        <v>314</v>
      </c>
      <c r="B292" t="s">
        <v>375</v>
      </c>
      <c r="C292">
        <v>10</v>
      </c>
      <c r="D292" t="s">
        <v>373</v>
      </c>
    </row>
    <row r="293" spans="1:4" x14ac:dyDescent="0.2">
      <c r="A293">
        <v>50</v>
      </c>
      <c r="B293" t="s">
        <v>376</v>
      </c>
      <c r="C293">
        <v>4</v>
      </c>
      <c r="D293" t="s">
        <v>65</v>
      </c>
    </row>
    <row r="294" spans="1:4" x14ac:dyDescent="0.2">
      <c r="A294">
        <v>394</v>
      </c>
      <c r="B294" t="s">
        <v>377</v>
      </c>
      <c r="C294">
        <v>27</v>
      </c>
      <c r="D294" t="s">
        <v>378</v>
      </c>
    </row>
    <row r="295" spans="1:4" x14ac:dyDescent="0.2">
      <c r="A295">
        <v>533</v>
      </c>
      <c r="B295" t="s">
        <v>379</v>
      </c>
      <c r="C295">
        <v>12</v>
      </c>
      <c r="D295" t="s">
        <v>87</v>
      </c>
    </row>
    <row r="296" spans="1:4" x14ac:dyDescent="0.2">
      <c r="A296">
        <v>51</v>
      </c>
      <c r="B296" t="s">
        <v>380</v>
      </c>
      <c r="C296">
        <v>4</v>
      </c>
      <c r="D296" t="s">
        <v>65</v>
      </c>
    </row>
    <row r="297" spans="1:4" x14ac:dyDescent="0.2">
      <c r="A297">
        <v>238</v>
      </c>
      <c r="B297" t="s">
        <v>381</v>
      </c>
      <c r="C297">
        <v>7</v>
      </c>
      <c r="D297" t="s">
        <v>61</v>
      </c>
    </row>
    <row r="298" spans="1:4" x14ac:dyDescent="0.2">
      <c r="A298">
        <v>307</v>
      </c>
      <c r="B298" t="s">
        <v>382</v>
      </c>
      <c r="C298">
        <v>18</v>
      </c>
      <c r="D298" t="s">
        <v>63</v>
      </c>
    </row>
    <row r="299" spans="1:4" x14ac:dyDescent="0.2">
      <c r="A299">
        <v>300</v>
      </c>
      <c r="B299" t="s">
        <v>383</v>
      </c>
      <c r="C299">
        <v>17</v>
      </c>
      <c r="D299" t="s">
        <v>67</v>
      </c>
    </row>
    <row r="300" spans="1:4" x14ac:dyDescent="0.2">
      <c r="A300">
        <v>301</v>
      </c>
      <c r="B300" t="s">
        <v>384</v>
      </c>
      <c r="C300">
        <v>17</v>
      </c>
      <c r="D300" t="s">
        <v>67</v>
      </c>
    </row>
    <row r="301" spans="1:4" x14ac:dyDescent="0.2">
      <c r="A301">
        <v>299</v>
      </c>
      <c r="B301" t="s">
        <v>385</v>
      </c>
      <c r="C301">
        <v>17</v>
      </c>
      <c r="D301" t="s">
        <v>67</v>
      </c>
    </row>
    <row r="302" spans="1:4" x14ac:dyDescent="0.2">
      <c r="A302">
        <v>63</v>
      </c>
      <c r="B302" t="s">
        <v>386</v>
      </c>
      <c r="C302">
        <v>4</v>
      </c>
      <c r="D302" t="s">
        <v>65</v>
      </c>
    </row>
    <row r="303" spans="1:4" x14ac:dyDescent="0.2">
      <c r="A303">
        <v>52</v>
      </c>
      <c r="B303" t="s">
        <v>387</v>
      </c>
      <c r="C303">
        <v>4</v>
      </c>
      <c r="D303" t="s">
        <v>65</v>
      </c>
    </row>
    <row r="304" spans="1:4" x14ac:dyDescent="0.2">
      <c r="A304">
        <v>395</v>
      </c>
      <c r="B304" t="s">
        <v>388</v>
      </c>
      <c r="C304">
        <v>12</v>
      </c>
      <c r="D304" t="s">
        <v>87</v>
      </c>
    </row>
    <row r="305" spans="1:4" x14ac:dyDescent="0.2">
      <c r="A305">
        <v>10</v>
      </c>
      <c r="B305" t="s">
        <v>389</v>
      </c>
      <c r="C305">
        <v>3</v>
      </c>
      <c r="D305" t="s">
        <v>197</v>
      </c>
    </row>
    <row r="306" spans="1:4" x14ac:dyDescent="0.2">
      <c r="A306">
        <v>396</v>
      </c>
      <c r="B306" t="s">
        <v>390</v>
      </c>
      <c r="C306">
        <v>12</v>
      </c>
      <c r="D306" t="s">
        <v>87</v>
      </c>
    </row>
    <row r="307" spans="1:4" x14ac:dyDescent="0.2">
      <c r="A307">
        <v>3</v>
      </c>
      <c r="B307" t="s">
        <v>391</v>
      </c>
      <c r="C307">
        <v>1</v>
      </c>
      <c r="D307" t="s">
        <v>71</v>
      </c>
    </row>
    <row r="308" spans="1:4" x14ac:dyDescent="0.2">
      <c r="A308">
        <v>397</v>
      </c>
      <c r="B308" t="s">
        <v>392</v>
      </c>
      <c r="C308">
        <v>24</v>
      </c>
      <c r="D308" t="s">
        <v>278</v>
      </c>
    </row>
    <row r="309" spans="1:4" x14ac:dyDescent="0.2">
      <c r="A309">
        <v>251</v>
      </c>
      <c r="B309" t="s">
        <v>393</v>
      </c>
      <c r="C309">
        <v>8</v>
      </c>
      <c r="D309" t="s">
        <v>152</v>
      </c>
    </row>
    <row r="310" spans="1:4" x14ac:dyDescent="0.2">
      <c r="A310">
        <v>53</v>
      </c>
      <c r="B310" t="s">
        <v>394</v>
      </c>
      <c r="C310">
        <v>4</v>
      </c>
      <c r="D310" t="s">
        <v>65</v>
      </c>
    </row>
    <row r="311" spans="1:4" x14ac:dyDescent="0.2">
      <c r="A311">
        <v>62</v>
      </c>
      <c r="B311" t="s">
        <v>395</v>
      </c>
      <c r="C311">
        <v>4</v>
      </c>
      <c r="D311" t="s">
        <v>65</v>
      </c>
    </row>
    <row r="312" spans="1:4" x14ac:dyDescent="0.2">
      <c r="A312">
        <v>260</v>
      </c>
      <c r="B312" t="s">
        <v>396</v>
      </c>
      <c r="C312">
        <v>8</v>
      </c>
      <c r="D312" t="s">
        <v>152</v>
      </c>
    </row>
    <row r="313" spans="1:4" x14ac:dyDescent="0.2">
      <c r="A313">
        <v>261</v>
      </c>
      <c r="B313" t="s">
        <v>397</v>
      </c>
      <c r="C313">
        <v>8</v>
      </c>
      <c r="D313" t="s">
        <v>152</v>
      </c>
    </row>
    <row r="314" spans="1:4" x14ac:dyDescent="0.2">
      <c r="A314">
        <v>398</v>
      </c>
      <c r="B314" t="s">
        <v>398</v>
      </c>
      <c r="C314">
        <v>12</v>
      </c>
      <c r="D314" t="s">
        <v>87</v>
      </c>
    </row>
    <row r="315" spans="1:4" x14ac:dyDescent="0.2">
      <c r="A315">
        <v>399</v>
      </c>
      <c r="B315" t="s">
        <v>399</v>
      </c>
      <c r="C315">
        <v>23</v>
      </c>
      <c r="D315" t="s">
        <v>122</v>
      </c>
    </row>
    <row r="316" spans="1:4" x14ac:dyDescent="0.2">
      <c r="A316">
        <v>445</v>
      </c>
      <c r="B316" t="s">
        <v>400</v>
      </c>
      <c r="C316">
        <v>23</v>
      </c>
      <c r="D316" t="s">
        <v>122</v>
      </c>
    </row>
    <row r="317" spans="1:4" x14ac:dyDescent="0.2">
      <c r="A317">
        <v>400</v>
      </c>
      <c r="B317" t="s">
        <v>401</v>
      </c>
      <c r="C317">
        <v>23</v>
      </c>
      <c r="D317" t="s">
        <v>122</v>
      </c>
    </row>
    <row r="318" spans="1:4" x14ac:dyDescent="0.2">
      <c r="A318">
        <v>401</v>
      </c>
      <c r="B318" t="s">
        <v>402</v>
      </c>
      <c r="C318">
        <v>23</v>
      </c>
      <c r="D318" t="s">
        <v>122</v>
      </c>
    </row>
    <row r="319" spans="1:4" x14ac:dyDescent="0.2">
      <c r="A319">
        <v>54</v>
      </c>
      <c r="B319" t="s">
        <v>403</v>
      </c>
      <c r="C319">
        <v>4</v>
      </c>
      <c r="D319" t="s">
        <v>65</v>
      </c>
    </row>
    <row r="320" spans="1:4" x14ac:dyDescent="0.2">
      <c r="A320">
        <v>194</v>
      </c>
      <c r="B320" t="s">
        <v>404</v>
      </c>
      <c r="C320">
        <v>7</v>
      </c>
      <c r="D320" t="s">
        <v>61</v>
      </c>
    </row>
    <row r="321" spans="1:4" x14ac:dyDescent="0.2">
      <c r="A321">
        <v>175</v>
      </c>
      <c r="B321" t="s">
        <v>405</v>
      </c>
      <c r="C321">
        <v>7</v>
      </c>
      <c r="D321" t="s">
        <v>61</v>
      </c>
    </row>
    <row r="322" spans="1:4" x14ac:dyDescent="0.2">
      <c r="A322">
        <v>169</v>
      </c>
      <c r="B322" t="s">
        <v>406</v>
      </c>
      <c r="C322">
        <v>7</v>
      </c>
      <c r="D322" t="s">
        <v>61</v>
      </c>
    </row>
    <row r="323" spans="1:4" x14ac:dyDescent="0.2">
      <c r="A323">
        <v>127</v>
      </c>
      <c r="B323" t="s">
        <v>407</v>
      </c>
      <c r="C323">
        <v>7</v>
      </c>
      <c r="D323" t="s">
        <v>61</v>
      </c>
    </row>
    <row r="324" spans="1:4" x14ac:dyDescent="0.2">
      <c r="A324">
        <v>55</v>
      </c>
      <c r="B324" t="s">
        <v>408</v>
      </c>
      <c r="C324">
        <v>4</v>
      </c>
      <c r="D324" t="s">
        <v>65</v>
      </c>
    </row>
    <row r="325" spans="1:4" x14ac:dyDescent="0.2">
      <c r="A325">
        <v>11</v>
      </c>
      <c r="B325" t="s">
        <v>409</v>
      </c>
      <c r="C325">
        <v>3</v>
      </c>
      <c r="D325" t="s">
        <v>197</v>
      </c>
    </row>
    <row r="326" spans="1:4" x14ac:dyDescent="0.2">
      <c r="A326">
        <v>160</v>
      </c>
      <c r="B326" t="s">
        <v>410</v>
      </c>
      <c r="C326">
        <v>7</v>
      </c>
      <c r="D326" t="s">
        <v>61</v>
      </c>
    </row>
    <row r="327" spans="1:4" x14ac:dyDescent="0.2">
      <c r="A327">
        <v>303</v>
      </c>
      <c r="B327" t="s">
        <v>411</v>
      </c>
      <c r="C327">
        <v>16</v>
      </c>
      <c r="D327" t="s">
        <v>89</v>
      </c>
    </row>
    <row r="328" spans="1:4" x14ac:dyDescent="0.2">
      <c r="A328">
        <v>302</v>
      </c>
      <c r="B328" t="s">
        <v>412</v>
      </c>
      <c r="C328">
        <v>16</v>
      </c>
      <c r="D328" t="s">
        <v>89</v>
      </c>
    </row>
    <row r="329" spans="1:4" x14ac:dyDescent="0.2">
      <c r="A329">
        <v>262</v>
      </c>
      <c r="B329" t="s">
        <v>413</v>
      </c>
      <c r="C329">
        <v>8</v>
      </c>
      <c r="D329" t="s">
        <v>152</v>
      </c>
    </row>
    <row r="330" spans="1:4" x14ac:dyDescent="0.2">
      <c r="A330">
        <v>147</v>
      </c>
      <c r="B330" t="s">
        <v>414</v>
      </c>
      <c r="C330">
        <v>7</v>
      </c>
      <c r="D330" t="s">
        <v>61</v>
      </c>
    </row>
    <row r="331" spans="1:4" x14ac:dyDescent="0.2">
      <c r="A331">
        <v>458</v>
      </c>
      <c r="B331" t="s">
        <v>415</v>
      </c>
      <c r="C331">
        <v>0</v>
      </c>
      <c r="D331" t="s">
        <v>79</v>
      </c>
    </row>
    <row r="332" spans="1:4" x14ac:dyDescent="0.2">
      <c r="A332">
        <v>459</v>
      </c>
      <c r="B332" t="s">
        <v>416</v>
      </c>
      <c r="C332">
        <v>0</v>
      </c>
      <c r="D332" t="s">
        <v>79</v>
      </c>
    </row>
    <row r="333" spans="1:4" x14ac:dyDescent="0.2">
      <c r="A333">
        <v>474</v>
      </c>
      <c r="B333" t="s">
        <v>30</v>
      </c>
      <c r="C333">
        <v>0</v>
      </c>
      <c r="D333" t="s">
        <v>79</v>
      </c>
    </row>
    <row r="334" spans="1:4" x14ac:dyDescent="0.2">
      <c r="A334">
        <v>460</v>
      </c>
      <c r="B334" t="s">
        <v>417</v>
      </c>
      <c r="C334">
        <v>0</v>
      </c>
      <c r="D334" t="s">
        <v>79</v>
      </c>
    </row>
    <row r="335" spans="1:4" x14ac:dyDescent="0.2">
      <c r="A335">
        <v>522</v>
      </c>
      <c r="B335" t="s">
        <v>418</v>
      </c>
      <c r="C335">
        <v>0</v>
      </c>
      <c r="D335" t="s">
        <v>79</v>
      </c>
    </row>
    <row r="336" spans="1:4" x14ac:dyDescent="0.2">
      <c r="A336">
        <v>461</v>
      </c>
      <c r="B336" t="s">
        <v>419</v>
      </c>
      <c r="C336">
        <v>0</v>
      </c>
      <c r="D336" t="s">
        <v>79</v>
      </c>
    </row>
    <row r="337" spans="1:4" x14ac:dyDescent="0.2">
      <c r="A337">
        <v>452</v>
      </c>
      <c r="B337" t="s">
        <v>420</v>
      </c>
      <c r="C337">
        <v>3</v>
      </c>
      <c r="D337" t="s">
        <v>197</v>
      </c>
    </row>
    <row r="338" spans="1:4" x14ac:dyDescent="0.2">
      <c r="A338">
        <v>467</v>
      </c>
      <c r="B338" t="s">
        <v>24</v>
      </c>
      <c r="C338">
        <v>3</v>
      </c>
      <c r="D338" t="s">
        <v>197</v>
      </c>
    </row>
    <row r="339" spans="1:4" x14ac:dyDescent="0.2">
      <c r="A339">
        <v>473</v>
      </c>
      <c r="B339" t="s">
        <v>421</v>
      </c>
      <c r="C339">
        <v>0</v>
      </c>
      <c r="D339" t="s">
        <v>79</v>
      </c>
    </row>
    <row r="340" spans="1:4" x14ac:dyDescent="0.2">
      <c r="A340">
        <v>457</v>
      </c>
      <c r="B340" t="s">
        <v>422</v>
      </c>
      <c r="C340">
        <v>11</v>
      </c>
      <c r="D340" t="s">
        <v>81</v>
      </c>
    </row>
    <row r="341" spans="1:4" x14ac:dyDescent="0.2">
      <c r="A341">
        <v>422</v>
      </c>
      <c r="B341" t="s">
        <v>423</v>
      </c>
      <c r="C341">
        <v>5</v>
      </c>
      <c r="D341" t="s">
        <v>116</v>
      </c>
    </row>
    <row r="342" spans="1:4" x14ac:dyDescent="0.2">
      <c r="A342">
        <v>423</v>
      </c>
      <c r="B342" t="s">
        <v>424</v>
      </c>
      <c r="C342">
        <v>6</v>
      </c>
      <c r="D342" t="s">
        <v>77</v>
      </c>
    </row>
    <row r="343" spans="1:4" x14ac:dyDescent="0.2">
      <c r="A343">
        <v>148</v>
      </c>
      <c r="B343" t="s">
        <v>425</v>
      </c>
      <c r="C343">
        <v>7</v>
      </c>
      <c r="D343" t="s">
        <v>61</v>
      </c>
    </row>
    <row r="344" spans="1:4" x14ac:dyDescent="0.2">
      <c r="A344">
        <v>149</v>
      </c>
      <c r="B344" t="s">
        <v>426</v>
      </c>
      <c r="C344">
        <v>7</v>
      </c>
      <c r="D344" t="s">
        <v>61</v>
      </c>
    </row>
    <row r="345" spans="1:4" x14ac:dyDescent="0.2">
      <c r="A345">
        <v>263</v>
      </c>
      <c r="B345" t="s">
        <v>427</v>
      </c>
      <c r="C345">
        <v>5</v>
      </c>
      <c r="D345" t="s">
        <v>116</v>
      </c>
    </row>
    <row r="346" spans="1:4" x14ac:dyDescent="0.2">
      <c r="A346">
        <v>182</v>
      </c>
      <c r="B346" t="s">
        <v>428</v>
      </c>
      <c r="C346">
        <v>7</v>
      </c>
      <c r="D346" t="s">
        <v>61</v>
      </c>
    </row>
    <row r="347" spans="1:4" x14ac:dyDescent="0.2">
      <c r="A347">
        <v>339</v>
      </c>
      <c r="B347" t="s">
        <v>429</v>
      </c>
      <c r="C347">
        <v>11</v>
      </c>
      <c r="D347" t="s">
        <v>81</v>
      </c>
    </row>
    <row r="348" spans="1:4" x14ac:dyDescent="0.2">
      <c r="A348">
        <v>340</v>
      </c>
      <c r="B348" t="s">
        <v>430</v>
      </c>
      <c r="C348">
        <v>11</v>
      </c>
      <c r="D348" t="s">
        <v>81</v>
      </c>
    </row>
    <row r="349" spans="1:4" x14ac:dyDescent="0.2">
      <c r="A349">
        <v>200</v>
      </c>
      <c r="B349" t="s">
        <v>431</v>
      </c>
      <c r="C349">
        <v>7</v>
      </c>
      <c r="D349" t="s">
        <v>61</v>
      </c>
    </row>
    <row r="350" spans="1:4" x14ac:dyDescent="0.2">
      <c r="A350">
        <v>12</v>
      </c>
      <c r="B350" t="s">
        <v>432</v>
      </c>
      <c r="C350">
        <v>3</v>
      </c>
      <c r="D350" t="s">
        <v>197</v>
      </c>
    </row>
    <row r="351" spans="1:4" x14ac:dyDescent="0.2">
      <c r="A351">
        <v>343</v>
      </c>
      <c r="B351" t="s">
        <v>433</v>
      </c>
      <c r="C351">
        <v>11</v>
      </c>
      <c r="D351" t="s">
        <v>81</v>
      </c>
    </row>
    <row r="352" spans="1:4" x14ac:dyDescent="0.2">
      <c r="A352">
        <v>346</v>
      </c>
      <c r="B352" t="s">
        <v>434</v>
      </c>
      <c r="C352">
        <v>11</v>
      </c>
      <c r="D352" t="s">
        <v>81</v>
      </c>
    </row>
    <row r="353" spans="1:4" x14ac:dyDescent="0.2">
      <c r="A353">
        <v>341</v>
      </c>
      <c r="B353" t="s">
        <v>435</v>
      </c>
      <c r="C353">
        <v>11</v>
      </c>
      <c r="D353" t="s">
        <v>81</v>
      </c>
    </row>
    <row r="354" spans="1:4" x14ac:dyDescent="0.2">
      <c r="A354">
        <v>264</v>
      </c>
      <c r="B354" t="s">
        <v>436</v>
      </c>
      <c r="C354">
        <v>8</v>
      </c>
      <c r="D354" t="s">
        <v>152</v>
      </c>
    </row>
    <row r="355" spans="1:4" x14ac:dyDescent="0.2">
      <c r="A355">
        <v>138</v>
      </c>
      <c r="B355" t="s">
        <v>437</v>
      </c>
      <c r="C355">
        <v>7</v>
      </c>
      <c r="D355" t="s">
        <v>61</v>
      </c>
    </row>
    <row r="356" spans="1:4" x14ac:dyDescent="0.2">
      <c r="A356">
        <v>228</v>
      </c>
      <c r="B356" t="s">
        <v>438</v>
      </c>
      <c r="C356">
        <v>7</v>
      </c>
      <c r="D356" t="s">
        <v>61</v>
      </c>
    </row>
    <row r="357" spans="1:4" x14ac:dyDescent="0.2">
      <c r="A357">
        <v>232</v>
      </c>
      <c r="B357" t="s">
        <v>439</v>
      </c>
      <c r="C357">
        <v>7</v>
      </c>
      <c r="D357" t="s">
        <v>61</v>
      </c>
    </row>
    <row r="358" spans="1:4" x14ac:dyDescent="0.2">
      <c r="A358">
        <v>231</v>
      </c>
      <c r="B358" t="s">
        <v>440</v>
      </c>
      <c r="C358">
        <v>7</v>
      </c>
      <c r="D358" t="s">
        <v>61</v>
      </c>
    </row>
    <row r="359" spans="1:4" x14ac:dyDescent="0.2">
      <c r="A359">
        <v>416</v>
      </c>
      <c r="B359" t="s">
        <v>441</v>
      </c>
      <c r="C359">
        <v>20</v>
      </c>
      <c r="D359" t="s">
        <v>112</v>
      </c>
    </row>
    <row r="360" spans="1:4" x14ac:dyDescent="0.2">
      <c r="A360">
        <v>56</v>
      </c>
      <c r="B360" t="s">
        <v>442</v>
      </c>
      <c r="C360">
        <v>4</v>
      </c>
      <c r="D360" t="s">
        <v>65</v>
      </c>
    </row>
    <row r="361" spans="1:4" x14ac:dyDescent="0.2">
      <c r="A361">
        <v>171</v>
      </c>
      <c r="B361" t="s">
        <v>443</v>
      </c>
      <c r="C361">
        <v>7</v>
      </c>
      <c r="D361" t="s">
        <v>61</v>
      </c>
    </row>
    <row r="362" spans="1:4" x14ac:dyDescent="0.2">
      <c r="A362">
        <v>172</v>
      </c>
      <c r="B362" t="s">
        <v>444</v>
      </c>
      <c r="C362">
        <v>7</v>
      </c>
      <c r="D362" t="s">
        <v>61</v>
      </c>
    </row>
    <row r="363" spans="1:4" x14ac:dyDescent="0.2">
      <c r="A363">
        <v>146</v>
      </c>
      <c r="B363" t="s">
        <v>445</v>
      </c>
      <c r="C363">
        <v>7</v>
      </c>
      <c r="D363" t="s">
        <v>61</v>
      </c>
    </row>
    <row r="364" spans="1:4" x14ac:dyDescent="0.2">
      <c r="A364">
        <v>465</v>
      </c>
      <c r="B364" t="s">
        <v>446</v>
      </c>
      <c r="C364">
        <v>24</v>
      </c>
      <c r="D364" t="s">
        <v>278</v>
      </c>
    </row>
    <row r="365" spans="1:4" x14ac:dyDescent="0.2">
      <c r="A365">
        <v>83</v>
      </c>
      <c r="B365" t="s">
        <v>447</v>
      </c>
      <c r="C365">
        <v>14</v>
      </c>
      <c r="D365" t="s">
        <v>127</v>
      </c>
    </row>
    <row r="366" spans="1:4" x14ac:dyDescent="0.2">
      <c r="A366">
        <v>84</v>
      </c>
      <c r="B366" t="s">
        <v>448</v>
      </c>
      <c r="C366">
        <v>14</v>
      </c>
      <c r="D366" t="s">
        <v>127</v>
      </c>
    </row>
    <row r="367" spans="1:4" x14ac:dyDescent="0.2">
      <c r="A367">
        <v>15</v>
      </c>
      <c r="B367" t="s">
        <v>449</v>
      </c>
      <c r="C367">
        <v>3</v>
      </c>
      <c r="D367" t="s">
        <v>197</v>
      </c>
    </row>
    <row r="368" spans="1:4" x14ac:dyDescent="0.2">
      <c r="A368">
        <v>7</v>
      </c>
      <c r="B368" t="s">
        <v>450</v>
      </c>
      <c r="C368">
        <v>2</v>
      </c>
      <c r="D368" t="s">
        <v>102</v>
      </c>
    </row>
    <row r="369" spans="1:4" x14ac:dyDescent="0.2">
      <c r="A369">
        <v>159</v>
      </c>
      <c r="B369" t="s">
        <v>451</v>
      </c>
      <c r="C369">
        <v>7</v>
      </c>
      <c r="D369" t="s">
        <v>61</v>
      </c>
    </row>
    <row r="370" spans="1:4" x14ac:dyDescent="0.2">
      <c r="A370">
        <v>179</v>
      </c>
      <c r="B370" t="s">
        <v>452</v>
      </c>
      <c r="C370">
        <v>7</v>
      </c>
      <c r="D370" t="s">
        <v>61</v>
      </c>
    </row>
    <row r="371" spans="1:4" x14ac:dyDescent="0.2">
      <c r="A371">
        <v>85</v>
      </c>
      <c r="B371" t="s">
        <v>453</v>
      </c>
      <c r="C371">
        <v>14</v>
      </c>
      <c r="D371" t="s">
        <v>127</v>
      </c>
    </row>
    <row r="372" spans="1:4" x14ac:dyDescent="0.2">
      <c r="A372">
        <v>344</v>
      </c>
      <c r="B372" t="s">
        <v>454</v>
      </c>
      <c r="C372">
        <v>11</v>
      </c>
      <c r="D372" t="s">
        <v>81</v>
      </c>
    </row>
    <row r="373" spans="1:4" x14ac:dyDescent="0.2">
      <c r="A373">
        <v>4</v>
      </c>
      <c r="B373" t="s">
        <v>455</v>
      </c>
      <c r="C373">
        <v>1</v>
      </c>
      <c r="D373" t="s">
        <v>71</v>
      </c>
    </row>
    <row r="374" spans="1:4" x14ac:dyDescent="0.2">
      <c r="A374">
        <v>427</v>
      </c>
      <c r="B374" t="s">
        <v>456</v>
      </c>
      <c r="C374">
        <v>13</v>
      </c>
      <c r="D374" t="s">
        <v>242</v>
      </c>
    </row>
    <row r="375" spans="1:4" x14ac:dyDescent="0.2">
      <c r="A375">
        <v>49</v>
      </c>
      <c r="B375" t="s">
        <v>457</v>
      </c>
      <c r="C375">
        <v>4</v>
      </c>
      <c r="D375" t="s">
        <v>65</v>
      </c>
    </row>
    <row r="376" spans="1:4" x14ac:dyDescent="0.2">
      <c r="A376">
        <v>471</v>
      </c>
      <c r="B376" t="s">
        <v>458</v>
      </c>
      <c r="C376">
        <v>11</v>
      </c>
      <c r="D376" t="s">
        <v>81</v>
      </c>
    </row>
    <row r="377" spans="1:4" x14ac:dyDescent="0.2">
      <c r="A377">
        <v>424</v>
      </c>
      <c r="B377" t="s">
        <v>459</v>
      </c>
      <c r="C377">
        <v>11</v>
      </c>
      <c r="D377" t="s">
        <v>81</v>
      </c>
    </row>
    <row r="378" spans="1:4" x14ac:dyDescent="0.2">
      <c r="A378">
        <v>443</v>
      </c>
      <c r="B378" t="s">
        <v>460</v>
      </c>
      <c r="C378">
        <v>11</v>
      </c>
      <c r="D378" t="s">
        <v>81</v>
      </c>
    </row>
    <row r="379" spans="1:4" x14ac:dyDescent="0.2">
      <c r="A379">
        <v>109</v>
      </c>
      <c r="B379" t="s">
        <v>461</v>
      </c>
      <c r="C379">
        <v>6</v>
      </c>
      <c r="D379" t="s">
        <v>77</v>
      </c>
    </row>
    <row r="380" spans="1:4" x14ac:dyDescent="0.2">
      <c r="A380">
        <v>110</v>
      </c>
      <c r="B380" t="s">
        <v>19</v>
      </c>
      <c r="C380">
        <v>6</v>
      </c>
      <c r="D380" t="s">
        <v>77</v>
      </c>
    </row>
    <row r="381" spans="1:4" x14ac:dyDescent="0.2">
      <c r="A381">
        <v>342</v>
      </c>
      <c r="B381" t="s">
        <v>462</v>
      </c>
      <c r="C381">
        <v>11</v>
      </c>
      <c r="D381" t="s">
        <v>81</v>
      </c>
    </row>
    <row r="382" spans="1:4" x14ac:dyDescent="0.2">
      <c r="A382">
        <v>350</v>
      </c>
      <c r="B382" t="s">
        <v>9</v>
      </c>
      <c r="C382">
        <v>11</v>
      </c>
      <c r="D382" t="s">
        <v>81</v>
      </c>
    </row>
    <row r="383" spans="1:4" x14ac:dyDescent="0.2">
      <c r="A383">
        <v>170</v>
      </c>
      <c r="B383" t="s">
        <v>463</v>
      </c>
      <c r="C383">
        <v>7</v>
      </c>
      <c r="D383" t="s">
        <v>61</v>
      </c>
    </row>
    <row r="384" spans="1:4" x14ac:dyDescent="0.2">
      <c r="A384">
        <v>304</v>
      </c>
      <c r="B384" t="s">
        <v>464</v>
      </c>
      <c r="C384">
        <v>16</v>
      </c>
      <c r="D384" t="s">
        <v>89</v>
      </c>
    </row>
    <row r="385" spans="1:4" x14ac:dyDescent="0.2">
      <c r="A385">
        <v>305</v>
      </c>
      <c r="B385" t="s">
        <v>465</v>
      </c>
      <c r="C385">
        <v>16</v>
      </c>
      <c r="D385" t="s">
        <v>89</v>
      </c>
    </row>
    <row r="386" spans="1:4" x14ac:dyDescent="0.2">
      <c r="A386">
        <v>57</v>
      </c>
      <c r="B386" t="s">
        <v>466</v>
      </c>
      <c r="C386">
        <v>4</v>
      </c>
      <c r="D386" t="s">
        <v>65</v>
      </c>
    </row>
    <row r="387" spans="1:4" x14ac:dyDescent="0.2">
      <c r="A387">
        <v>115</v>
      </c>
      <c r="B387" t="s">
        <v>467</v>
      </c>
      <c r="C387">
        <v>7</v>
      </c>
      <c r="D387" t="s">
        <v>61</v>
      </c>
    </row>
    <row r="388" spans="1:4" x14ac:dyDescent="0.2">
      <c r="A388">
        <v>224</v>
      </c>
      <c r="B388" t="s">
        <v>468</v>
      </c>
      <c r="C388">
        <v>7</v>
      </c>
      <c r="D388" t="s">
        <v>61</v>
      </c>
    </row>
    <row r="389" spans="1:4" x14ac:dyDescent="0.2">
      <c r="A389">
        <v>225</v>
      </c>
      <c r="B389" t="s">
        <v>469</v>
      </c>
      <c r="C389">
        <v>7</v>
      </c>
      <c r="D389" t="s">
        <v>61</v>
      </c>
    </row>
    <row r="390" spans="1:4" x14ac:dyDescent="0.2">
      <c r="A390">
        <v>226</v>
      </c>
      <c r="B390" t="s">
        <v>470</v>
      </c>
      <c r="C390">
        <v>7</v>
      </c>
      <c r="D390" t="s">
        <v>61</v>
      </c>
    </row>
    <row r="391" spans="1:4" x14ac:dyDescent="0.2">
      <c r="A391">
        <v>16</v>
      </c>
      <c r="B391" t="s">
        <v>471</v>
      </c>
      <c r="C391">
        <v>3</v>
      </c>
      <c r="D391" t="s">
        <v>197</v>
      </c>
    </row>
    <row r="392" spans="1:4" x14ac:dyDescent="0.2">
      <c r="A392">
        <v>405</v>
      </c>
      <c r="B392" t="s">
        <v>472</v>
      </c>
      <c r="C392">
        <v>25</v>
      </c>
      <c r="D392" t="s">
        <v>118</v>
      </c>
    </row>
    <row r="393" spans="1:4" x14ac:dyDescent="0.2">
      <c r="A393">
        <v>470</v>
      </c>
      <c r="B393" t="s">
        <v>473</v>
      </c>
      <c r="C393">
        <v>25</v>
      </c>
      <c r="D393" t="s">
        <v>118</v>
      </c>
    </row>
    <row r="394" spans="1:4" x14ac:dyDescent="0.2">
      <c r="A394">
        <v>406</v>
      </c>
      <c r="B394" t="s">
        <v>474</v>
      </c>
      <c r="C394">
        <v>25</v>
      </c>
      <c r="D394" t="s">
        <v>118</v>
      </c>
    </row>
    <row r="395" spans="1:4" x14ac:dyDescent="0.2">
      <c r="A395">
        <v>407</v>
      </c>
      <c r="B395" t="s">
        <v>475</v>
      </c>
      <c r="C395">
        <v>25</v>
      </c>
      <c r="D395" t="s">
        <v>118</v>
      </c>
    </row>
    <row r="396" spans="1:4" x14ac:dyDescent="0.2">
      <c r="A396">
        <v>466</v>
      </c>
      <c r="B396" t="s">
        <v>476</v>
      </c>
      <c r="C396">
        <v>25</v>
      </c>
      <c r="D396" t="s">
        <v>118</v>
      </c>
    </row>
    <row r="397" spans="1:4" x14ac:dyDescent="0.2">
      <c r="A397">
        <v>408</v>
      </c>
      <c r="B397" t="s">
        <v>477</v>
      </c>
      <c r="C397">
        <v>25</v>
      </c>
      <c r="D397" t="s">
        <v>118</v>
      </c>
    </row>
    <row r="398" spans="1:4" x14ac:dyDescent="0.2">
      <c r="A398">
        <v>58</v>
      </c>
      <c r="B398" t="s">
        <v>478</v>
      </c>
      <c r="C398">
        <v>4</v>
      </c>
      <c r="D398" t="s">
        <v>65</v>
      </c>
    </row>
    <row r="399" spans="1:4" x14ac:dyDescent="0.2">
      <c r="A399">
        <v>451</v>
      </c>
      <c r="B399" t="s">
        <v>479</v>
      </c>
      <c r="C399">
        <v>0</v>
      </c>
      <c r="D399" t="s">
        <v>79</v>
      </c>
    </row>
    <row r="400" spans="1:4" x14ac:dyDescent="0.2">
      <c r="A400">
        <v>450</v>
      </c>
      <c r="B400" t="s">
        <v>480</v>
      </c>
      <c r="C400">
        <v>0</v>
      </c>
      <c r="D400" t="s">
        <v>79</v>
      </c>
    </row>
    <row r="401" spans="1:4" x14ac:dyDescent="0.2">
      <c r="A401">
        <v>86</v>
      </c>
      <c r="B401" t="s">
        <v>481</v>
      </c>
      <c r="C401">
        <v>14</v>
      </c>
      <c r="D401" t="s">
        <v>127</v>
      </c>
    </row>
    <row r="402" spans="1:4" x14ac:dyDescent="0.2">
      <c r="A402">
        <v>143</v>
      </c>
      <c r="B402" t="s">
        <v>482</v>
      </c>
      <c r="C402">
        <v>7</v>
      </c>
      <c r="D402" t="s">
        <v>61</v>
      </c>
    </row>
    <row r="403" spans="1:4" x14ac:dyDescent="0.2">
      <c r="A403">
        <v>59</v>
      </c>
      <c r="B403" t="s">
        <v>483</v>
      </c>
      <c r="C403">
        <v>4</v>
      </c>
      <c r="D403" t="s">
        <v>65</v>
      </c>
    </row>
    <row r="404" spans="1:4" x14ac:dyDescent="0.2">
      <c r="A404">
        <v>181</v>
      </c>
      <c r="B404" t="s">
        <v>484</v>
      </c>
      <c r="C404">
        <v>7</v>
      </c>
      <c r="D404" t="s">
        <v>61</v>
      </c>
    </row>
    <row r="405" spans="1:4" x14ac:dyDescent="0.2">
      <c r="A405">
        <v>87</v>
      </c>
      <c r="B405" t="s">
        <v>485</v>
      </c>
      <c r="C405">
        <v>14</v>
      </c>
      <c r="D405" t="s">
        <v>127</v>
      </c>
    </row>
    <row r="406" spans="1:4" x14ac:dyDescent="0.2">
      <c r="A406">
        <v>89</v>
      </c>
      <c r="B406" t="s">
        <v>486</v>
      </c>
      <c r="C406">
        <v>5</v>
      </c>
      <c r="D406" t="s">
        <v>116</v>
      </c>
    </row>
    <row r="407" spans="1:4" x14ac:dyDescent="0.2">
      <c r="A407">
        <v>90</v>
      </c>
      <c r="B407" t="s">
        <v>487</v>
      </c>
      <c r="C407">
        <v>5</v>
      </c>
      <c r="D407" t="s">
        <v>116</v>
      </c>
    </row>
    <row r="408" spans="1:4" x14ac:dyDescent="0.2">
      <c r="A408">
        <v>88</v>
      </c>
      <c r="B408" t="s">
        <v>488</v>
      </c>
      <c r="C408">
        <v>5</v>
      </c>
      <c r="D408" t="s">
        <v>116</v>
      </c>
    </row>
    <row r="409" spans="1:4" x14ac:dyDescent="0.2">
      <c r="A409">
        <v>306</v>
      </c>
      <c r="B409" t="s">
        <v>489</v>
      </c>
      <c r="C409">
        <v>16</v>
      </c>
      <c r="D409" t="s">
        <v>89</v>
      </c>
    </row>
    <row r="410" spans="1:4" x14ac:dyDescent="0.2">
      <c r="A410">
        <v>310</v>
      </c>
      <c r="B410" t="s">
        <v>490</v>
      </c>
      <c r="C410">
        <v>16</v>
      </c>
      <c r="D410" t="s">
        <v>89</v>
      </c>
    </row>
    <row r="411" spans="1:4" x14ac:dyDescent="0.2">
      <c r="A411">
        <v>409</v>
      </c>
      <c r="B411" t="s">
        <v>491</v>
      </c>
      <c r="C411">
        <v>12</v>
      </c>
      <c r="D411" t="s">
        <v>87</v>
      </c>
    </row>
    <row r="412" spans="1:4" x14ac:dyDescent="0.2">
      <c r="A412">
        <v>91</v>
      </c>
      <c r="B412" t="s">
        <v>492</v>
      </c>
      <c r="C412">
        <v>14</v>
      </c>
      <c r="D412" t="s">
        <v>127</v>
      </c>
    </row>
    <row r="413" spans="1:4" x14ac:dyDescent="0.2">
      <c r="A413">
        <v>468</v>
      </c>
      <c r="B413" t="s">
        <v>493</v>
      </c>
      <c r="C413">
        <v>15</v>
      </c>
      <c r="D413" t="s">
        <v>186</v>
      </c>
    </row>
    <row r="414" spans="1:4" x14ac:dyDescent="0.2">
      <c r="A414">
        <v>189</v>
      </c>
      <c r="B414" t="s">
        <v>494</v>
      </c>
      <c r="C414">
        <v>7</v>
      </c>
      <c r="D414" t="s">
        <v>61</v>
      </c>
    </row>
    <row r="415" spans="1:4" x14ac:dyDescent="0.2">
      <c r="A415">
        <v>60</v>
      </c>
      <c r="B415" t="s">
        <v>495</v>
      </c>
      <c r="C415">
        <v>4</v>
      </c>
      <c r="D415" t="s">
        <v>65</v>
      </c>
    </row>
    <row r="416" spans="1:4" x14ac:dyDescent="0.2">
      <c r="A416">
        <v>129</v>
      </c>
      <c r="B416" t="s">
        <v>496</v>
      </c>
      <c r="C416">
        <v>7</v>
      </c>
      <c r="D416" t="s">
        <v>61</v>
      </c>
    </row>
    <row r="417" spans="1:4" x14ac:dyDescent="0.2">
      <c r="A417">
        <v>240</v>
      </c>
      <c r="B417" t="s">
        <v>497</v>
      </c>
      <c r="C417">
        <v>7</v>
      </c>
      <c r="D417" t="s">
        <v>61</v>
      </c>
    </row>
    <row r="418" spans="1:4" x14ac:dyDescent="0.2">
      <c r="A418">
        <v>61</v>
      </c>
      <c r="B418" t="s">
        <v>498</v>
      </c>
      <c r="C418">
        <v>4</v>
      </c>
      <c r="D418" t="s">
        <v>65</v>
      </c>
    </row>
    <row r="419" spans="1:4" x14ac:dyDescent="0.2">
      <c r="A419">
        <v>145</v>
      </c>
      <c r="B419" t="s">
        <v>499</v>
      </c>
      <c r="C419">
        <v>7</v>
      </c>
      <c r="D419" t="s">
        <v>61</v>
      </c>
    </row>
    <row r="420" spans="1:4" x14ac:dyDescent="0.2">
      <c r="A420">
        <v>436</v>
      </c>
      <c r="B420" t="s">
        <v>500</v>
      </c>
      <c r="C420">
        <v>12</v>
      </c>
      <c r="D420" t="s">
        <v>87</v>
      </c>
    </row>
    <row r="421" spans="1:4" x14ac:dyDescent="0.2">
      <c r="A421">
        <v>438</v>
      </c>
      <c r="B421" t="s">
        <v>501</v>
      </c>
      <c r="C421">
        <v>21</v>
      </c>
      <c r="D421" t="s">
        <v>97</v>
      </c>
    </row>
    <row r="422" spans="1:4" x14ac:dyDescent="0.2">
      <c r="A422">
        <v>437</v>
      </c>
      <c r="B422" t="s">
        <v>502</v>
      </c>
      <c r="C422">
        <v>25</v>
      </c>
      <c r="D422" t="s">
        <v>118</v>
      </c>
    </row>
    <row r="423" spans="1:4" x14ac:dyDescent="0.2">
      <c r="A423">
        <v>410</v>
      </c>
      <c r="B423" t="s">
        <v>503</v>
      </c>
      <c r="C423">
        <v>12</v>
      </c>
      <c r="D423" t="s">
        <v>87</v>
      </c>
    </row>
    <row r="424" spans="1:4" x14ac:dyDescent="0.2">
      <c r="A424">
        <v>411</v>
      </c>
      <c r="B424" t="s">
        <v>504</v>
      </c>
      <c r="C424">
        <v>12</v>
      </c>
      <c r="D424" t="s">
        <v>87</v>
      </c>
    </row>
    <row r="425" spans="1:4" x14ac:dyDescent="0.2">
      <c r="A425">
        <v>412</v>
      </c>
      <c r="B425" t="s">
        <v>505</v>
      </c>
      <c r="C425">
        <v>12</v>
      </c>
      <c r="D425" t="s">
        <v>87</v>
      </c>
    </row>
    <row r="426" spans="1:4" x14ac:dyDescent="0.2">
      <c r="A426">
        <v>413</v>
      </c>
      <c r="B426" t="s">
        <v>506</v>
      </c>
      <c r="C426">
        <v>12</v>
      </c>
      <c r="D426" t="s">
        <v>87</v>
      </c>
    </row>
    <row r="427" spans="1:4" x14ac:dyDescent="0.2">
      <c r="A427">
        <v>309</v>
      </c>
      <c r="B427" t="s">
        <v>507</v>
      </c>
      <c r="C427">
        <v>17</v>
      </c>
      <c r="D427" t="s">
        <v>67</v>
      </c>
    </row>
    <row r="428" spans="1:4" x14ac:dyDescent="0.2">
      <c r="A428">
        <v>195</v>
      </c>
      <c r="B428" t="s">
        <v>508</v>
      </c>
      <c r="C428">
        <v>7</v>
      </c>
      <c r="D428" t="s">
        <v>61</v>
      </c>
    </row>
    <row r="429" spans="1:4" x14ac:dyDescent="0.2">
      <c r="A429">
        <v>111</v>
      </c>
      <c r="B429" t="s">
        <v>509</v>
      </c>
      <c r="C429">
        <v>6</v>
      </c>
      <c r="D429" t="s">
        <v>77</v>
      </c>
    </row>
    <row r="430" spans="1:4" x14ac:dyDescent="0.2">
      <c r="A430">
        <v>112</v>
      </c>
      <c r="B430" t="s">
        <v>510</v>
      </c>
      <c r="C430">
        <v>6</v>
      </c>
      <c r="D430" t="s">
        <v>77</v>
      </c>
    </row>
    <row r="431" spans="1:4" x14ac:dyDescent="0.2">
      <c r="A431">
        <v>449</v>
      </c>
      <c r="B431" t="s">
        <v>511</v>
      </c>
      <c r="C431">
        <v>6</v>
      </c>
      <c r="D431" t="s">
        <v>77</v>
      </c>
    </row>
    <row r="432" spans="1:4" x14ac:dyDescent="0.2">
      <c r="A432">
        <v>543</v>
      </c>
      <c r="B432" t="s">
        <v>512</v>
      </c>
      <c r="C432">
        <v>5</v>
      </c>
      <c r="D432" t="s">
        <v>116</v>
      </c>
    </row>
    <row r="433" spans="1:4" x14ac:dyDescent="0.2">
      <c r="A433">
        <v>544</v>
      </c>
      <c r="B433" t="s">
        <v>513</v>
      </c>
      <c r="C433">
        <v>5</v>
      </c>
      <c r="D433" t="s">
        <v>116</v>
      </c>
    </row>
    <row r="434" spans="1:4" x14ac:dyDescent="0.2">
      <c r="A434">
        <v>552</v>
      </c>
      <c r="B434" t="s">
        <v>514</v>
      </c>
      <c r="C434">
        <v>1</v>
      </c>
      <c r="D434" t="s">
        <v>71</v>
      </c>
    </row>
    <row r="435" spans="1:4" x14ac:dyDescent="0.2">
      <c r="A435">
        <v>551</v>
      </c>
      <c r="B435" t="s">
        <v>515</v>
      </c>
      <c r="C435">
        <v>1</v>
      </c>
      <c r="D435" t="s">
        <v>71</v>
      </c>
    </row>
    <row r="436" spans="1:4" x14ac:dyDescent="0.2">
      <c r="A436">
        <v>530</v>
      </c>
      <c r="B436" t="s">
        <v>516</v>
      </c>
      <c r="C436">
        <v>2</v>
      </c>
      <c r="D436" t="s">
        <v>102</v>
      </c>
    </row>
    <row r="437" spans="1:4" x14ac:dyDescent="0.2">
      <c r="A437">
        <v>557</v>
      </c>
      <c r="B437" t="s">
        <v>517</v>
      </c>
      <c r="C437">
        <v>4</v>
      </c>
      <c r="D437" t="s">
        <v>65</v>
      </c>
    </row>
    <row r="438" spans="1:4" x14ac:dyDescent="0.2">
      <c r="A438">
        <v>556</v>
      </c>
      <c r="B438" t="s">
        <v>518</v>
      </c>
      <c r="C438">
        <v>4</v>
      </c>
      <c r="D438" t="s">
        <v>65</v>
      </c>
    </row>
    <row r="439" spans="1:4" x14ac:dyDescent="0.2">
      <c r="A439">
        <v>526</v>
      </c>
      <c r="B439" t="s">
        <v>519</v>
      </c>
      <c r="C439">
        <v>23</v>
      </c>
      <c r="D439" t="s">
        <v>122</v>
      </c>
    </row>
    <row r="440" spans="1:4" x14ac:dyDescent="0.2">
      <c r="A440">
        <v>592</v>
      </c>
      <c r="B440" t="s">
        <v>520</v>
      </c>
      <c r="C440">
        <v>14</v>
      </c>
      <c r="D440" t="s">
        <v>127</v>
      </c>
    </row>
    <row r="441" spans="1:4" x14ac:dyDescent="0.2">
      <c r="A441">
        <v>547</v>
      </c>
      <c r="B441" t="s">
        <v>521</v>
      </c>
      <c r="C441">
        <v>8</v>
      </c>
      <c r="D441" t="s">
        <v>152</v>
      </c>
    </row>
    <row r="442" spans="1:4" x14ac:dyDescent="0.2">
      <c r="A442">
        <v>558</v>
      </c>
      <c r="B442" t="s">
        <v>522</v>
      </c>
      <c r="C442">
        <v>0</v>
      </c>
      <c r="D442" t="s">
        <v>79</v>
      </c>
    </row>
    <row r="443" spans="1:4" x14ac:dyDescent="0.2">
      <c r="A443">
        <v>541</v>
      </c>
      <c r="B443" t="s">
        <v>523</v>
      </c>
      <c r="C443">
        <v>14</v>
      </c>
      <c r="D443" t="s">
        <v>127</v>
      </c>
    </row>
    <row r="444" spans="1:4" x14ac:dyDescent="0.2">
      <c r="A444">
        <v>542</v>
      </c>
      <c r="B444" t="s">
        <v>524</v>
      </c>
      <c r="C444">
        <v>14</v>
      </c>
      <c r="D444" t="s">
        <v>127</v>
      </c>
    </row>
    <row r="445" spans="1:4" x14ac:dyDescent="0.2">
      <c r="A445">
        <v>559</v>
      </c>
      <c r="B445" t="s">
        <v>525</v>
      </c>
      <c r="C445">
        <v>12</v>
      </c>
      <c r="D445" t="s">
        <v>87</v>
      </c>
    </row>
    <row r="446" spans="1:4" x14ac:dyDescent="0.2">
      <c r="A446">
        <v>560</v>
      </c>
      <c r="B446" t="s">
        <v>526</v>
      </c>
      <c r="C446">
        <v>8</v>
      </c>
      <c r="D446" t="s">
        <v>152</v>
      </c>
    </row>
    <row r="447" spans="1:4" x14ac:dyDescent="0.2">
      <c r="A447">
        <v>540</v>
      </c>
      <c r="B447" t="s">
        <v>527</v>
      </c>
      <c r="C447">
        <v>11</v>
      </c>
      <c r="D447" t="s">
        <v>81</v>
      </c>
    </row>
    <row r="448" spans="1:4" x14ac:dyDescent="0.2">
      <c r="A448">
        <v>539</v>
      </c>
      <c r="B448" t="s">
        <v>528</v>
      </c>
      <c r="C448">
        <v>11</v>
      </c>
      <c r="D448" t="s">
        <v>81</v>
      </c>
    </row>
    <row r="449" spans="1:4" x14ac:dyDescent="0.2">
      <c r="A449">
        <v>553</v>
      </c>
      <c r="B449" t="s">
        <v>529</v>
      </c>
      <c r="C449">
        <v>14</v>
      </c>
      <c r="D449" t="s">
        <v>127</v>
      </c>
    </row>
    <row r="450" spans="1:4" x14ac:dyDescent="0.2">
      <c r="A450">
        <v>550</v>
      </c>
      <c r="B450" t="s">
        <v>530</v>
      </c>
      <c r="C450">
        <v>8</v>
      </c>
      <c r="D450" t="s">
        <v>152</v>
      </c>
    </row>
    <row r="451" spans="1:4" x14ac:dyDescent="0.2">
      <c r="A451">
        <v>561</v>
      </c>
      <c r="B451" t="s">
        <v>531</v>
      </c>
      <c r="C451">
        <v>4</v>
      </c>
      <c r="D451" t="s">
        <v>65</v>
      </c>
    </row>
    <row r="452" spans="1:4" x14ac:dyDescent="0.2">
      <c r="A452">
        <v>562</v>
      </c>
      <c r="B452" t="s">
        <v>532</v>
      </c>
      <c r="C452">
        <v>4</v>
      </c>
      <c r="D452" t="s">
        <v>65</v>
      </c>
    </row>
    <row r="453" spans="1:4" x14ac:dyDescent="0.2">
      <c r="A453">
        <v>563</v>
      </c>
      <c r="B453" t="s">
        <v>533</v>
      </c>
      <c r="C453">
        <v>4</v>
      </c>
      <c r="D453" t="s">
        <v>65</v>
      </c>
    </row>
    <row r="454" spans="1:4" x14ac:dyDescent="0.2">
      <c r="A454">
        <v>564</v>
      </c>
      <c r="B454" t="s">
        <v>534</v>
      </c>
      <c r="C454">
        <v>4</v>
      </c>
      <c r="D454" t="s">
        <v>65</v>
      </c>
    </row>
    <row r="455" spans="1:4" x14ac:dyDescent="0.2">
      <c r="A455">
        <v>565</v>
      </c>
      <c r="B455" t="s">
        <v>535</v>
      </c>
      <c r="C455">
        <v>4</v>
      </c>
      <c r="D455" t="s">
        <v>65</v>
      </c>
    </row>
    <row r="456" spans="1:4" x14ac:dyDescent="0.2">
      <c r="A456">
        <v>538</v>
      </c>
      <c r="B456" t="s">
        <v>536</v>
      </c>
      <c r="C456">
        <v>6</v>
      </c>
      <c r="D456" t="s">
        <v>77</v>
      </c>
    </row>
    <row r="457" spans="1:4" x14ac:dyDescent="0.2">
      <c r="A457">
        <v>593</v>
      </c>
      <c r="B457" t="s">
        <v>537</v>
      </c>
      <c r="C457">
        <v>4</v>
      </c>
      <c r="D457" t="s">
        <v>65</v>
      </c>
    </row>
    <row r="458" spans="1:4" x14ac:dyDescent="0.2">
      <c r="A458">
        <v>566</v>
      </c>
      <c r="B458" t="s">
        <v>538</v>
      </c>
      <c r="C458">
        <v>14</v>
      </c>
      <c r="D458" t="s">
        <v>127</v>
      </c>
    </row>
    <row r="459" spans="1:4" x14ac:dyDescent="0.2">
      <c r="A459">
        <v>567</v>
      </c>
      <c r="B459" t="s">
        <v>539</v>
      </c>
      <c r="C459">
        <v>20</v>
      </c>
      <c r="D459" t="s">
        <v>112</v>
      </c>
    </row>
    <row r="460" spans="1:4" x14ac:dyDescent="0.2">
      <c r="A460">
        <v>568</v>
      </c>
      <c r="B460" t="s">
        <v>540</v>
      </c>
      <c r="C460">
        <v>0</v>
      </c>
      <c r="D460" t="s">
        <v>79</v>
      </c>
    </row>
    <row r="461" spans="1:4" x14ac:dyDescent="0.2">
      <c r="A461">
        <v>554</v>
      </c>
      <c r="B461" t="s">
        <v>541</v>
      </c>
      <c r="C461">
        <v>6</v>
      </c>
      <c r="D461" t="s">
        <v>77</v>
      </c>
    </row>
    <row r="462" spans="1:4" x14ac:dyDescent="0.2">
      <c r="A462">
        <v>569</v>
      </c>
      <c r="B462" t="s">
        <v>542</v>
      </c>
      <c r="C462">
        <v>5</v>
      </c>
      <c r="D462" t="s">
        <v>116</v>
      </c>
    </row>
    <row r="463" spans="1:4" x14ac:dyDescent="0.2">
      <c r="A463">
        <v>570</v>
      </c>
      <c r="B463" t="s">
        <v>543</v>
      </c>
      <c r="C463">
        <v>4</v>
      </c>
      <c r="D463" t="s">
        <v>65</v>
      </c>
    </row>
    <row r="464" spans="1:4" x14ac:dyDescent="0.2">
      <c r="A464">
        <v>571</v>
      </c>
      <c r="B464" t="s">
        <v>544</v>
      </c>
      <c r="C464">
        <v>4</v>
      </c>
      <c r="D464" t="s">
        <v>65</v>
      </c>
    </row>
    <row r="465" spans="1:4" x14ac:dyDescent="0.2">
      <c r="A465">
        <v>591</v>
      </c>
      <c r="B465" t="s">
        <v>545</v>
      </c>
      <c r="C465">
        <v>12</v>
      </c>
      <c r="D465" t="s">
        <v>87</v>
      </c>
    </row>
    <row r="466" spans="1:4" x14ac:dyDescent="0.2">
      <c r="A466">
        <v>572</v>
      </c>
      <c r="B466" t="s">
        <v>546</v>
      </c>
      <c r="C466">
        <v>23</v>
      </c>
      <c r="D466" t="s">
        <v>122</v>
      </c>
    </row>
    <row r="467" spans="1:4" x14ac:dyDescent="0.2">
      <c r="A467">
        <v>573</v>
      </c>
      <c r="B467" t="s">
        <v>547</v>
      </c>
      <c r="C467">
        <v>4</v>
      </c>
      <c r="D467" t="s">
        <v>65</v>
      </c>
    </row>
    <row r="468" spans="1:4" x14ac:dyDescent="0.2">
      <c r="A468">
        <v>594</v>
      </c>
      <c r="B468" t="s">
        <v>548</v>
      </c>
      <c r="C468">
        <v>3</v>
      </c>
      <c r="D468" t="s">
        <v>197</v>
      </c>
    </row>
    <row r="469" spans="1:4" x14ac:dyDescent="0.2">
      <c r="A469">
        <v>574</v>
      </c>
      <c r="B469" t="s">
        <v>549</v>
      </c>
      <c r="C469">
        <v>3</v>
      </c>
      <c r="D469" t="s">
        <v>197</v>
      </c>
    </row>
    <row r="470" spans="1:4" x14ac:dyDescent="0.2">
      <c r="A470">
        <v>575</v>
      </c>
      <c r="B470" t="s">
        <v>550</v>
      </c>
      <c r="C470">
        <v>3</v>
      </c>
      <c r="D470" t="s">
        <v>197</v>
      </c>
    </row>
    <row r="471" spans="1:4" x14ac:dyDescent="0.2">
      <c r="A471">
        <v>576</v>
      </c>
      <c r="B471" t="s">
        <v>551</v>
      </c>
      <c r="C471">
        <v>0</v>
      </c>
      <c r="D471" t="s">
        <v>79</v>
      </c>
    </row>
    <row r="472" spans="1:4" x14ac:dyDescent="0.2">
      <c r="A472">
        <v>577</v>
      </c>
      <c r="B472" t="s">
        <v>552</v>
      </c>
      <c r="C472">
        <v>0</v>
      </c>
      <c r="D472" t="s">
        <v>79</v>
      </c>
    </row>
    <row r="473" spans="1:4" x14ac:dyDescent="0.2">
      <c r="A473">
        <v>578</v>
      </c>
      <c r="B473" t="s">
        <v>553</v>
      </c>
      <c r="C473">
        <v>0</v>
      </c>
      <c r="D473" t="s">
        <v>79</v>
      </c>
    </row>
    <row r="474" spans="1:4" x14ac:dyDescent="0.2">
      <c r="A474">
        <v>579</v>
      </c>
      <c r="B474" t="s">
        <v>554</v>
      </c>
      <c r="C474">
        <v>0</v>
      </c>
      <c r="D474" t="s">
        <v>79</v>
      </c>
    </row>
    <row r="475" spans="1:4" x14ac:dyDescent="0.2">
      <c r="A475">
        <v>580</v>
      </c>
      <c r="B475" t="s">
        <v>555</v>
      </c>
      <c r="C475">
        <v>0</v>
      </c>
      <c r="D475" t="s">
        <v>79</v>
      </c>
    </row>
    <row r="476" spans="1:4" x14ac:dyDescent="0.2">
      <c r="A476">
        <v>581</v>
      </c>
      <c r="B476" t="s">
        <v>556</v>
      </c>
      <c r="C476">
        <v>4</v>
      </c>
      <c r="D476" t="s">
        <v>65</v>
      </c>
    </row>
    <row r="477" spans="1:4" x14ac:dyDescent="0.2">
      <c r="A477">
        <v>546</v>
      </c>
      <c r="B477" t="s">
        <v>557</v>
      </c>
      <c r="C477">
        <v>11</v>
      </c>
      <c r="D477" t="s">
        <v>81</v>
      </c>
    </row>
    <row r="478" spans="1:4" x14ac:dyDescent="0.2">
      <c r="A478">
        <v>545</v>
      </c>
      <c r="B478" t="s">
        <v>558</v>
      </c>
      <c r="C478">
        <v>11</v>
      </c>
      <c r="D478" t="s">
        <v>81</v>
      </c>
    </row>
    <row r="479" spans="1:4" x14ac:dyDescent="0.2">
      <c r="A479">
        <v>555</v>
      </c>
      <c r="B479" t="s">
        <v>559</v>
      </c>
      <c r="C479">
        <v>24</v>
      </c>
      <c r="D479" t="s">
        <v>278</v>
      </c>
    </row>
    <row r="480" spans="1:4" x14ac:dyDescent="0.2">
      <c r="A480">
        <v>582</v>
      </c>
      <c r="B480" t="s">
        <v>560</v>
      </c>
      <c r="C480">
        <v>3</v>
      </c>
      <c r="D480" t="s">
        <v>197</v>
      </c>
    </row>
    <row r="481" spans="1:4" x14ac:dyDescent="0.2">
      <c r="A481">
        <v>583</v>
      </c>
      <c r="B481" t="s">
        <v>561</v>
      </c>
      <c r="C481">
        <v>2</v>
      </c>
      <c r="D481" t="s">
        <v>102</v>
      </c>
    </row>
    <row r="482" spans="1:4" x14ac:dyDescent="0.2">
      <c r="A482">
        <v>584</v>
      </c>
      <c r="B482" t="s">
        <v>562</v>
      </c>
      <c r="C482">
        <v>4</v>
      </c>
      <c r="D482" t="s">
        <v>65</v>
      </c>
    </row>
    <row r="483" spans="1:4" x14ac:dyDescent="0.2">
      <c r="A483">
        <v>585</v>
      </c>
      <c r="B483" t="s">
        <v>563</v>
      </c>
      <c r="C483">
        <v>14</v>
      </c>
      <c r="D483" t="s">
        <v>127</v>
      </c>
    </row>
    <row r="484" spans="1:4" x14ac:dyDescent="0.2">
      <c r="A484">
        <v>537</v>
      </c>
      <c r="B484" t="s">
        <v>564</v>
      </c>
      <c r="C484">
        <v>11</v>
      </c>
      <c r="D484" t="s">
        <v>81</v>
      </c>
    </row>
    <row r="485" spans="1:4" x14ac:dyDescent="0.2">
      <c r="A485">
        <v>549</v>
      </c>
      <c r="B485" t="s">
        <v>565</v>
      </c>
      <c r="C485">
        <v>6</v>
      </c>
      <c r="D485" t="s">
        <v>77</v>
      </c>
    </row>
    <row r="486" spans="1:4" x14ac:dyDescent="0.2">
      <c r="A486">
        <v>586</v>
      </c>
      <c r="B486" t="s">
        <v>566</v>
      </c>
      <c r="C486">
        <v>0</v>
      </c>
      <c r="D486" t="s">
        <v>79</v>
      </c>
    </row>
    <row r="487" spans="1:4" x14ac:dyDescent="0.2">
      <c r="A487">
        <v>587</v>
      </c>
      <c r="B487" t="s">
        <v>567</v>
      </c>
      <c r="C487">
        <v>4</v>
      </c>
      <c r="D487" t="s">
        <v>65</v>
      </c>
    </row>
    <row r="488" spans="1:4" x14ac:dyDescent="0.2">
      <c r="A488">
        <v>588</v>
      </c>
      <c r="B488" t="s">
        <v>568</v>
      </c>
      <c r="C488">
        <v>4</v>
      </c>
      <c r="D488" t="s">
        <v>65</v>
      </c>
    </row>
    <row r="489" spans="1:4" x14ac:dyDescent="0.2">
      <c r="A489">
        <v>589</v>
      </c>
      <c r="B489" t="s">
        <v>569</v>
      </c>
      <c r="C489">
        <v>0</v>
      </c>
      <c r="D489" t="s">
        <v>79</v>
      </c>
    </row>
    <row r="490" spans="1:4" x14ac:dyDescent="0.2">
      <c r="A490">
        <v>548</v>
      </c>
      <c r="B490" t="s">
        <v>570</v>
      </c>
      <c r="C490">
        <v>14</v>
      </c>
      <c r="D490" t="s">
        <v>127</v>
      </c>
    </row>
    <row r="491" spans="1:4" x14ac:dyDescent="0.2">
      <c r="A491">
        <v>590</v>
      </c>
      <c r="B491" t="s">
        <v>571</v>
      </c>
      <c r="C491">
        <v>6</v>
      </c>
      <c r="D491" t="s">
        <v>77</v>
      </c>
    </row>
    <row r="492" spans="1:4" x14ac:dyDescent="0.2">
      <c r="A492">
        <v>528</v>
      </c>
      <c r="B492" t="s">
        <v>572</v>
      </c>
      <c r="C492">
        <v>8</v>
      </c>
      <c r="D492" t="s">
        <v>152</v>
      </c>
    </row>
    <row r="493" spans="1:4" x14ac:dyDescent="0.2">
      <c r="A493">
        <v>64</v>
      </c>
      <c r="B493" t="s">
        <v>573</v>
      </c>
      <c r="C493">
        <v>5</v>
      </c>
      <c r="D493" t="s">
        <v>116</v>
      </c>
    </row>
    <row r="494" spans="1:4" x14ac:dyDescent="0.2">
      <c r="A494">
        <v>1</v>
      </c>
      <c r="B494" t="s">
        <v>574</v>
      </c>
      <c r="C494">
        <v>1</v>
      </c>
      <c r="D494" t="s">
        <v>71</v>
      </c>
    </row>
    <row r="495" spans="1:4" x14ac:dyDescent="0.2">
      <c r="A495">
        <v>420</v>
      </c>
      <c r="B495" t="s">
        <v>575</v>
      </c>
      <c r="C495">
        <v>1</v>
      </c>
      <c r="D495" t="s">
        <v>71</v>
      </c>
    </row>
    <row r="496" spans="1:4" x14ac:dyDescent="0.2">
      <c r="A496">
        <v>223</v>
      </c>
      <c r="B496" t="s">
        <v>576</v>
      </c>
      <c r="C496">
        <v>20</v>
      </c>
      <c r="D496" t="s">
        <v>112</v>
      </c>
    </row>
    <row r="497" spans="1:4" x14ac:dyDescent="0.2">
      <c r="A497">
        <v>417</v>
      </c>
      <c r="B497" t="s">
        <v>577</v>
      </c>
      <c r="C497">
        <v>28</v>
      </c>
      <c r="D497" t="s">
        <v>139</v>
      </c>
    </row>
    <row r="498" spans="1:4" x14ac:dyDescent="0.2">
      <c r="A498">
        <v>531</v>
      </c>
      <c r="B498" t="s">
        <v>578</v>
      </c>
      <c r="C498">
        <v>8</v>
      </c>
      <c r="D498" t="s">
        <v>152</v>
      </c>
    </row>
    <row r="499" spans="1:4" x14ac:dyDescent="0.2">
      <c r="A499">
        <v>99</v>
      </c>
      <c r="B499" t="s">
        <v>579</v>
      </c>
      <c r="C499">
        <v>6</v>
      </c>
      <c r="D499" t="s">
        <v>77</v>
      </c>
    </row>
    <row r="500" spans="1:4" x14ac:dyDescent="0.2">
      <c r="A500">
        <v>472</v>
      </c>
      <c r="B500" t="s">
        <v>580</v>
      </c>
      <c r="C500">
        <v>6</v>
      </c>
      <c r="D500" t="s">
        <v>77</v>
      </c>
    </row>
    <row r="501" spans="1:4" x14ac:dyDescent="0.2">
      <c r="A501">
        <v>259</v>
      </c>
      <c r="B501" t="s">
        <v>581</v>
      </c>
      <c r="C501">
        <v>8</v>
      </c>
      <c r="D501" t="s">
        <v>152</v>
      </c>
    </row>
    <row r="502" spans="1:4" x14ac:dyDescent="0.2">
      <c r="A502">
        <v>402</v>
      </c>
      <c r="B502" t="s">
        <v>582</v>
      </c>
      <c r="C502">
        <v>24</v>
      </c>
      <c r="D502" t="s">
        <v>278</v>
      </c>
    </row>
    <row r="503" spans="1:4" x14ac:dyDescent="0.2">
      <c r="A503">
        <v>177</v>
      </c>
      <c r="B503" t="s">
        <v>583</v>
      </c>
      <c r="C503">
        <v>7</v>
      </c>
      <c r="D503" t="s">
        <v>61</v>
      </c>
    </row>
    <row r="504" spans="1:4" x14ac:dyDescent="0.2">
      <c r="A504">
        <v>176</v>
      </c>
      <c r="B504" t="s">
        <v>584</v>
      </c>
      <c r="C504">
        <v>7</v>
      </c>
      <c r="D504" t="s">
        <v>61</v>
      </c>
    </row>
    <row r="505" spans="1:4" x14ac:dyDescent="0.2">
      <c r="A505">
        <v>206</v>
      </c>
      <c r="B505" t="s">
        <v>585</v>
      </c>
      <c r="C505">
        <v>7</v>
      </c>
      <c r="D505" t="s">
        <v>61</v>
      </c>
    </row>
    <row r="506" spans="1:4" x14ac:dyDescent="0.2">
      <c r="A506">
        <v>205</v>
      </c>
      <c r="B506" t="s">
        <v>586</v>
      </c>
      <c r="C506">
        <v>7</v>
      </c>
      <c r="D506" t="s">
        <v>61</v>
      </c>
    </row>
    <row r="507" spans="1:4" x14ac:dyDescent="0.2">
      <c r="A507">
        <v>216</v>
      </c>
      <c r="B507" t="s">
        <v>587</v>
      </c>
      <c r="C507">
        <v>7</v>
      </c>
      <c r="D507" t="s">
        <v>61</v>
      </c>
    </row>
    <row r="508" spans="1:4" x14ac:dyDescent="0.2">
      <c r="A508">
        <v>218</v>
      </c>
      <c r="B508" t="s">
        <v>588</v>
      </c>
      <c r="C508">
        <v>7</v>
      </c>
      <c r="D508" t="s">
        <v>61</v>
      </c>
    </row>
    <row r="509" spans="1:4" x14ac:dyDescent="0.2">
      <c r="A509">
        <v>217</v>
      </c>
      <c r="B509" t="s">
        <v>589</v>
      </c>
      <c r="C509">
        <v>7</v>
      </c>
      <c r="D509" t="s">
        <v>61</v>
      </c>
    </row>
    <row r="510" spans="1:4" x14ac:dyDescent="0.2">
      <c r="A510">
        <v>13</v>
      </c>
      <c r="B510" t="s">
        <v>590</v>
      </c>
      <c r="C510">
        <v>3</v>
      </c>
      <c r="D510" t="s">
        <v>197</v>
      </c>
    </row>
    <row r="511" spans="1:4" x14ac:dyDescent="0.2">
      <c r="A511">
        <v>419</v>
      </c>
      <c r="B511" t="s">
        <v>591</v>
      </c>
      <c r="C511">
        <v>28</v>
      </c>
      <c r="D511" t="s">
        <v>139</v>
      </c>
    </row>
    <row r="512" spans="1:4" x14ac:dyDescent="0.2">
      <c r="A512">
        <v>167</v>
      </c>
      <c r="B512" t="s">
        <v>592</v>
      </c>
      <c r="C512">
        <v>7</v>
      </c>
      <c r="D512" t="s">
        <v>61</v>
      </c>
    </row>
    <row r="513" spans="1:4" x14ac:dyDescent="0.2">
      <c r="A513">
        <v>161</v>
      </c>
      <c r="B513" t="s">
        <v>593</v>
      </c>
      <c r="C513">
        <v>7</v>
      </c>
      <c r="D513" t="s">
        <v>61</v>
      </c>
    </row>
    <row r="514" spans="1:4" x14ac:dyDescent="0.2">
      <c r="A514">
        <v>191</v>
      </c>
      <c r="B514" t="s">
        <v>594</v>
      </c>
      <c r="C514">
        <v>7</v>
      </c>
      <c r="D514" t="s">
        <v>61</v>
      </c>
    </row>
    <row r="515" spans="1:4" x14ac:dyDescent="0.2">
      <c r="A515">
        <v>190</v>
      </c>
      <c r="B515" t="s">
        <v>595</v>
      </c>
      <c r="C515">
        <v>7</v>
      </c>
      <c r="D515" t="s">
        <v>61</v>
      </c>
    </row>
    <row r="516" spans="1:4" x14ac:dyDescent="0.2">
      <c r="A516">
        <v>188</v>
      </c>
      <c r="B516" t="s">
        <v>596</v>
      </c>
      <c r="C516">
        <v>7</v>
      </c>
      <c r="D516" t="s">
        <v>61</v>
      </c>
    </row>
    <row r="517" spans="1:4" x14ac:dyDescent="0.2">
      <c r="A517">
        <v>278</v>
      </c>
      <c r="B517" t="s">
        <v>597</v>
      </c>
      <c r="C517">
        <v>9</v>
      </c>
      <c r="D517" t="s">
        <v>160</v>
      </c>
    </row>
    <row r="518" spans="1:4" x14ac:dyDescent="0.2">
      <c r="A518">
        <v>151</v>
      </c>
      <c r="B518" t="s">
        <v>598</v>
      </c>
      <c r="C518">
        <v>7</v>
      </c>
      <c r="D518" t="s">
        <v>61</v>
      </c>
    </row>
    <row r="519" spans="1:4" x14ac:dyDescent="0.2">
      <c r="A519">
        <v>157</v>
      </c>
      <c r="B519" t="s">
        <v>599</v>
      </c>
      <c r="C519">
        <v>7</v>
      </c>
      <c r="D519" t="s">
        <v>61</v>
      </c>
    </row>
    <row r="520" spans="1:4" x14ac:dyDescent="0.2">
      <c r="A520">
        <v>192</v>
      </c>
      <c r="B520" t="s">
        <v>600</v>
      </c>
      <c r="C520">
        <v>7</v>
      </c>
      <c r="D520" t="s">
        <v>61</v>
      </c>
    </row>
    <row r="521" spans="1:4" x14ac:dyDescent="0.2">
      <c r="A521">
        <v>117</v>
      </c>
      <c r="B521" t="s">
        <v>601</v>
      </c>
      <c r="C521">
        <v>7</v>
      </c>
      <c r="D521" t="s">
        <v>61</v>
      </c>
    </row>
    <row r="522" spans="1:4" x14ac:dyDescent="0.2">
      <c r="A522">
        <v>210</v>
      </c>
      <c r="B522" t="s">
        <v>602</v>
      </c>
      <c r="C522">
        <v>7</v>
      </c>
      <c r="D522" t="s">
        <v>61</v>
      </c>
    </row>
    <row r="523" spans="1:4" x14ac:dyDescent="0.2">
      <c r="A523">
        <v>119</v>
      </c>
      <c r="B523" t="s">
        <v>603</v>
      </c>
      <c r="C523">
        <v>7</v>
      </c>
      <c r="D523" t="s">
        <v>61</v>
      </c>
    </row>
    <row r="524" spans="1:4" x14ac:dyDescent="0.2">
      <c r="A524">
        <v>193</v>
      </c>
      <c r="B524" t="s">
        <v>604</v>
      </c>
      <c r="C524">
        <v>7</v>
      </c>
      <c r="D524" t="s">
        <v>61</v>
      </c>
    </row>
    <row r="525" spans="1:4" x14ac:dyDescent="0.2">
      <c r="A525">
        <v>247</v>
      </c>
      <c r="B525" t="s">
        <v>605</v>
      </c>
      <c r="C525">
        <v>7</v>
      </c>
      <c r="D525" t="s">
        <v>61</v>
      </c>
    </row>
    <row r="526" spans="1:4" x14ac:dyDescent="0.2">
      <c r="A526">
        <v>213</v>
      </c>
      <c r="B526" t="s">
        <v>606</v>
      </c>
      <c r="C526">
        <v>7</v>
      </c>
      <c r="D526" t="s">
        <v>61</v>
      </c>
    </row>
    <row r="527" spans="1:4" x14ac:dyDescent="0.2">
      <c r="A527">
        <v>212</v>
      </c>
      <c r="B527" t="s">
        <v>607</v>
      </c>
      <c r="C527">
        <v>7</v>
      </c>
      <c r="D527" t="s">
        <v>61</v>
      </c>
    </row>
    <row r="528" spans="1:4" x14ac:dyDescent="0.2">
      <c r="A528">
        <v>308</v>
      </c>
      <c r="B528" t="s">
        <v>608</v>
      </c>
      <c r="C528">
        <v>9</v>
      </c>
      <c r="D528" t="s">
        <v>160</v>
      </c>
    </row>
    <row r="529" spans="1:4" x14ac:dyDescent="0.2">
      <c r="A529">
        <v>239</v>
      </c>
      <c r="B529" t="s">
        <v>609</v>
      </c>
      <c r="C529">
        <v>7</v>
      </c>
      <c r="D529" t="s">
        <v>61</v>
      </c>
    </row>
    <row r="530" spans="1:4" x14ac:dyDescent="0.2">
      <c r="A530">
        <v>202</v>
      </c>
      <c r="B530" t="s">
        <v>610</v>
      </c>
      <c r="C530">
        <v>7</v>
      </c>
      <c r="D530" t="s">
        <v>61</v>
      </c>
    </row>
    <row r="531" spans="1:4" x14ac:dyDescent="0.2">
      <c r="A531">
        <v>203</v>
      </c>
      <c r="B531" t="s">
        <v>611</v>
      </c>
      <c r="C531">
        <v>7</v>
      </c>
      <c r="D531" t="s">
        <v>61</v>
      </c>
    </row>
    <row r="532" spans="1:4" x14ac:dyDescent="0.2">
      <c r="A532">
        <v>183</v>
      </c>
      <c r="B532" t="s">
        <v>612</v>
      </c>
      <c r="C532">
        <v>7</v>
      </c>
      <c r="D532" t="s">
        <v>61</v>
      </c>
    </row>
    <row r="533" spans="1:4" x14ac:dyDescent="0.2">
      <c r="A533">
        <v>185</v>
      </c>
      <c r="B533" t="s">
        <v>613</v>
      </c>
      <c r="C533">
        <v>7</v>
      </c>
      <c r="D533" t="s">
        <v>61</v>
      </c>
    </row>
    <row r="534" spans="1:4" x14ac:dyDescent="0.2">
      <c r="A534">
        <v>184</v>
      </c>
      <c r="B534" t="s">
        <v>614</v>
      </c>
      <c r="C534">
        <v>7</v>
      </c>
      <c r="D534" t="s">
        <v>61</v>
      </c>
    </row>
    <row r="535" spans="1:4" x14ac:dyDescent="0.2">
      <c r="A535">
        <v>166</v>
      </c>
      <c r="B535" t="s">
        <v>615</v>
      </c>
      <c r="C535">
        <v>7</v>
      </c>
      <c r="D535" t="s">
        <v>61</v>
      </c>
    </row>
    <row r="536" spans="1:4" x14ac:dyDescent="0.2">
      <c r="A536">
        <v>163</v>
      </c>
      <c r="B536" t="s">
        <v>616</v>
      </c>
      <c r="C536">
        <v>7</v>
      </c>
      <c r="D536" t="s">
        <v>61</v>
      </c>
    </row>
    <row r="537" spans="1:4" x14ac:dyDescent="0.2">
      <c r="A537">
        <v>164</v>
      </c>
      <c r="B537" t="s">
        <v>617</v>
      </c>
      <c r="C537">
        <v>7</v>
      </c>
      <c r="D537" t="s">
        <v>61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38A0-67E7-4855-B834-9090296AEF49}">
  <sheetPr>
    <tabColor theme="7" tint="0.79998168889431442"/>
  </sheetPr>
  <dimension ref="A1:AA49"/>
  <sheetViews>
    <sheetView workbookViewId="0">
      <selection activeCell="A21" sqref="A21"/>
    </sheetView>
  </sheetViews>
  <sheetFormatPr defaultRowHeight="12.75" x14ac:dyDescent="0.2"/>
  <cols>
    <col min="1" max="1" width="21.42578125" style="9" customWidth="1"/>
    <col min="2" max="2" width="30" customWidth="1"/>
    <col min="3" max="3" width="9.28515625" customWidth="1"/>
    <col min="4" max="4" width="19.5703125" customWidth="1"/>
    <col min="5" max="5" width="14.85546875" customWidth="1"/>
    <col min="6" max="6" width="18.28515625" customWidth="1"/>
    <col min="7" max="7" width="17.140625" customWidth="1"/>
    <col min="8" max="9" width="13.5703125" customWidth="1"/>
    <col min="10" max="10" width="5.28515625" customWidth="1"/>
    <col min="11" max="11" width="8.42578125" customWidth="1"/>
    <col min="12" max="13" width="7.28515625" customWidth="1"/>
    <col min="14" max="14" width="8" customWidth="1"/>
    <col min="15" max="15" width="8.5703125" customWidth="1"/>
    <col min="16" max="17" width="5.28515625" customWidth="1"/>
    <col min="18" max="19" width="6.28515625" customWidth="1"/>
    <col min="20" max="20" width="5.7109375" customWidth="1"/>
    <col min="21" max="21" width="5.28515625" customWidth="1"/>
    <col min="22" max="22" width="6.5703125" customWidth="1"/>
    <col min="23" max="23" width="7.42578125" customWidth="1"/>
    <col min="24" max="24" width="5.7109375" customWidth="1"/>
    <col min="25" max="25" width="13.7109375" customWidth="1"/>
    <col min="26" max="26" width="13.42578125" customWidth="1"/>
    <col min="27" max="27" width="15.28515625" customWidth="1"/>
  </cols>
  <sheetData>
    <row r="1" spans="1:27" x14ac:dyDescent="0.2">
      <c r="A1" s="9" t="s">
        <v>618</v>
      </c>
      <c r="B1" t="s">
        <v>35</v>
      </c>
      <c r="C1" t="s">
        <v>619</v>
      </c>
      <c r="D1" t="s">
        <v>620</v>
      </c>
      <c r="E1" t="s">
        <v>621</v>
      </c>
      <c r="F1" t="s">
        <v>622</v>
      </c>
      <c r="G1" t="s">
        <v>623</v>
      </c>
      <c r="H1" t="s">
        <v>624</v>
      </c>
      <c r="I1" t="s">
        <v>625</v>
      </c>
      <c r="J1" t="s">
        <v>4</v>
      </c>
      <c r="K1" t="s">
        <v>626</v>
      </c>
      <c r="L1" t="s">
        <v>627</v>
      </c>
      <c r="M1" t="s">
        <v>6</v>
      </c>
      <c r="N1" t="s">
        <v>5</v>
      </c>
      <c r="O1" t="s">
        <v>628</v>
      </c>
      <c r="P1" t="s">
        <v>7</v>
      </c>
      <c r="Q1" t="s">
        <v>629</v>
      </c>
      <c r="R1" t="s">
        <v>630</v>
      </c>
      <c r="S1" t="s">
        <v>631</v>
      </c>
      <c r="T1" t="s">
        <v>632</v>
      </c>
      <c r="U1" t="s">
        <v>43</v>
      </c>
      <c r="V1" t="s">
        <v>633</v>
      </c>
      <c r="W1" t="s">
        <v>634</v>
      </c>
      <c r="X1" t="s">
        <v>635</v>
      </c>
      <c r="Y1" t="s">
        <v>636</v>
      </c>
      <c r="Z1" t="s">
        <v>637</v>
      </c>
      <c r="AA1" t="s">
        <v>7851</v>
      </c>
    </row>
    <row r="2" spans="1:27" x14ac:dyDescent="0.2">
      <c r="A2" s="79">
        <v>1000023</v>
      </c>
      <c r="B2" s="78" t="s">
        <v>638</v>
      </c>
      <c r="C2" s="78" t="s">
        <v>639</v>
      </c>
      <c r="D2" s="78" t="s">
        <v>639</v>
      </c>
      <c r="E2" s="78" t="s">
        <v>640</v>
      </c>
      <c r="F2" s="78" t="s">
        <v>641</v>
      </c>
      <c r="G2" s="78" t="s">
        <v>53</v>
      </c>
      <c r="H2" s="80">
        <v>40976</v>
      </c>
      <c r="I2" s="80"/>
      <c r="J2" s="78">
        <v>11</v>
      </c>
      <c r="K2" s="78">
        <v>49</v>
      </c>
      <c r="L2" s="78">
        <v>0</v>
      </c>
      <c r="M2" s="78">
        <v>0</v>
      </c>
      <c r="N2" s="78">
        <v>0</v>
      </c>
      <c r="O2" s="78"/>
      <c r="P2" s="78">
        <v>0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>
        <v>1</v>
      </c>
    </row>
    <row r="3" spans="1:27" x14ac:dyDescent="0.2">
      <c r="A3" s="79">
        <v>1000022</v>
      </c>
      <c r="B3" s="78" t="s">
        <v>642</v>
      </c>
      <c r="C3" s="78" t="s">
        <v>639</v>
      </c>
      <c r="D3" s="78" t="s">
        <v>639</v>
      </c>
      <c r="E3" s="78" t="s">
        <v>640</v>
      </c>
      <c r="F3" s="78" t="s">
        <v>641</v>
      </c>
      <c r="G3" s="78" t="s">
        <v>53</v>
      </c>
      <c r="H3" s="80">
        <v>40976</v>
      </c>
      <c r="I3" s="80"/>
      <c r="J3" s="78">
        <v>12</v>
      </c>
      <c r="K3" s="78">
        <v>52</v>
      </c>
      <c r="L3" s="78">
        <v>0</v>
      </c>
      <c r="M3" s="78">
        <v>0</v>
      </c>
      <c r="N3" s="78">
        <v>0</v>
      </c>
      <c r="O3" s="78"/>
      <c r="P3" s="78">
        <v>0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78">
        <v>1</v>
      </c>
    </row>
    <row r="4" spans="1:27" x14ac:dyDescent="0.2">
      <c r="A4" s="79">
        <v>1000107</v>
      </c>
      <c r="B4" s="78" t="s">
        <v>643</v>
      </c>
      <c r="C4" s="78" t="s">
        <v>639</v>
      </c>
      <c r="D4" s="78" t="s">
        <v>639</v>
      </c>
      <c r="E4" s="78" t="s">
        <v>640</v>
      </c>
      <c r="F4" s="78" t="s">
        <v>641</v>
      </c>
      <c r="G4" s="78" t="s">
        <v>53</v>
      </c>
      <c r="H4" s="80">
        <v>43381</v>
      </c>
      <c r="I4" s="80"/>
      <c r="J4" s="78">
        <v>8</v>
      </c>
      <c r="K4" s="78">
        <v>13</v>
      </c>
      <c r="L4" s="78">
        <v>11</v>
      </c>
      <c r="M4" s="78"/>
      <c r="N4" s="78">
        <v>15</v>
      </c>
      <c r="O4" s="78"/>
      <c r="P4" s="78">
        <v>15</v>
      </c>
      <c r="Q4" s="78"/>
      <c r="R4" s="78">
        <v>2.4000000208616257E-2</v>
      </c>
      <c r="S4" s="78">
        <v>1.2000000104308128E-2</v>
      </c>
      <c r="T4" s="78"/>
      <c r="U4" s="78">
        <v>5.9999998658895493E-2</v>
      </c>
      <c r="V4" s="78"/>
      <c r="W4" s="78">
        <v>1.500000013038516E-3</v>
      </c>
      <c r="X4" s="78"/>
      <c r="Y4" s="78"/>
      <c r="Z4" s="78"/>
      <c r="AA4" s="78">
        <v>1</v>
      </c>
    </row>
    <row r="5" spans="1:27" x14ac:dyDescent="0.2">
      <c r="A5" s="79">
        <v>1000003</v>
      </c>
      <c r="B5" s="78" t="s">
        <v>644</v>
      </c>
      <c r="C5" s="78" t="s">
        <v>639</v>
      </c>
      <c r="D5" s="78" t="s">
        <v>639</v>
      </c>
      <c r="E5" s="78" t="s">
        <v>640</v>
      </c>
      <c r="F5" s="78" t="s">
        <v>641</v>
      </c>
      <c r="G5" s="78" t="s">
        <v>54</v>
      </c>
      <c r="H5" s="80">
        <v>2</v>
      </c>
      <c r="I5" s="80"/>
      <c r="J5" s="78">
        <v>30</v>
      </c>
      <c r="K5" s="78">
        <v>0</v>
      </c>
      <c r="L5" s="78">
        <v>0</v>
      </c>
      <c r="M5" s="78">
        <v>0</v>
      </c>
      <c r="N5" s="78">
        <v>0</v>
      </c>
      <c r="O5" s="78"/>
      <c r="P5" s="78">
        <v>0</v>
      </c>
      <c r="Q5" s="78"/>
      <c r="R5" s="78"/>
      <c r="S5" s="78"/>
      <c r="T5" s="78"/>
      <c r="U5" s="78"/>
      <c r="V5" s="78"/>
      <c r="W5" s="78"/>
      <c r="X5" s="78"/>
      <c r="Y5" s="78"/>
      <c r="Z5" s="78"/>
      <c r="AA5" s="78">
        <v>1.3</v>
      </c>
    </row>
    <row r="6" spans="1:27" x14ac:dyDescent="0.2">
      <c r="A6" s="79">
        <v>1000108</v>
      </c>
      <c r="B6" s="78" t="s">
        <v>645</v>
      </c>
      <c r="C6" s="78" t="s">
        <v>639</v>
      </c>
      <c r="D6" s="78" t="s">
        <v>639</v>
      </c>
      <c r="E6" s="78" t="s">
        <v>640</v>
      </c>
      <c r="F6" s="78" t="s">
        <v>641</v>
      </c>
      <c r="G6" s="78" t="s">
        <v>54</v>
      </c>
      <c r="H6" s="80">
        <v>43381</v>
      </c>
      <c r="I6" s="80"/>
      <c r="J6" s="78">
        <v>19</v>
      </c>
      <c r="K6" s="78"/>
      <c r="L6" s="78"/>
      <c r="M6" s="78"/>
      <c r="N6" s="78">
        <v>4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>
        <v>1.32</v>
      </c>
    </row>
    <row r="7" spans="1:27" x14ac:dyDescent="0.2">
      <c r="A7" s="79">
        <v>1000109</v>
      </c>
      <c r="B7" s="78" t="s">
        <v>646</v>
      </c>
      <c r="C7" s="78" t="s">
        <v>639</v>
      </c>
      <c r="D7" s="78" t="s">
        <v>639</v>
      </c>
      <c r="E7" s="78" t="s">
        <v>640</v>
      </c>
      <c r="F7" s="78" t="s">
        <v>647</v>
      </c>
      <c r="G7" s="78" t="s">
        <v>53</v>
      </c>
      <c r="H7" s="80">
        <v>43381</v>
      </c>
      <c r="I7" s="80"/>
      <c r="J7" s="78"/>
      <c r="K7" s="78"/>
      <c r="L7" s="78"/>
      <c r="M7" s="78">
        <v>30</v>
      </c>
      <c r="N7" s="78">
        <v>19</v>
      </c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>
        <v>1</v>
      </c>
    </row>
    <row r="8" spans="1:27" x14ac:dyDescent="0.2">
      <c r="A8" s="79">
        <v>1000036</v>
      </c>
      <c r="B8" s="78" t="s">
        <v>25</v>
      </c>
      <c r="C8" s="78" t="s">
        <v>639</v>
      </c>
      <c r="D8" s="78" t="s">
        <v>639</v>
      </c>
      <c r="E8" s="78" t="s">
        <v>640</v>
      </c>
      <c r="F8" s="78" t="s">
        <v>647</v>
      </c>
      <c r="G8" s="78" t="s">
        <v>53</v>
      </c>
      <c r="H8" s="80">
        <v>40976</v>
      </c>
      <c r="I8" s="80"/>
      <c r="J8" s="78"/>
      <c r="K8" s="78">
        <v>0</v>
      </c>
      <c r="L8" s="78">
        <v>0</v>
      </c>
      <c r="M8" s="78">
        <v>45.099998474121094</v>
      </c>
      <c r="N8" s="78">
        <v>2.2000000476837158</v>
      </c>
      <c r="O8" s="78"/>
      <c r="P8" s="78">
        <v>0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1</v>
      </c>
    </row>
    <row r="9" spans="1:27" x14ac:dyDescent="0.2">
      <c r="A9" s="79">
        <v>1000015</v>
      </c>
      <c r="B9" s="78" t="s">
        <v>27</v>
      </c>
      <c r="C9" s="78" t="s">
        <v>639</v>
      </c>
      <c r="D9" s="78" t="s">
        <v>639</v>
      </c>
      <c r="E9" s="78" t="s">
        <v>640</v>
      </c>
      <c r="F9" s="78" t="s">
        <v>647</v>
      </c>
      <c r="G9" s="78" t="s">
        <v>53</v>
      </c>
      <c r="H9" s="80">
        <v>40976</v>
      </c>
      <c r="I9" s="80"/>
      <c r="J9" s="78"/>
      <c r="K9" s="78"/>
      <c r="L9" s="78">
        <v>60</v>
      </c>
      <c r="M9" s="78">
        <v>0</v>
      </c>
      <c r="N9" s="78">
        <v>0</v>
      </c>
      <c r="O9" s="78"/>
      <c r="P9" s="78">
        <v>0</v>
      </c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1</v>
      </c>
    </row>
    <row r="10" spans="1:27" x14ac:dyDescent="0.2">
      <c r="A10" s="79">
        <v>1000110</v>
      </c>
      <c r="B10" s="78" t="s">
        <v>648</v>
      </c>
      <c r="C10" s="78" t="s">
        <v>639</v>
      </c>
      <c r="D10" s="78" t="s">
        <v>639</v>
      </c>
      <c r="E10" s="78" t="s">
        <v>640</v>
      </c>
      <c r="F10" s="78" t="s">
        <v>641</v>
      </c>
      <c r="G10" s="78" t="s">
        <v>54</v>
      </c>
      <c r="H10" s="80">
        <v>43381</v>
      </c>
      <c r="I10" s="80"/>
      <c r="J10" s="78">
        <v>10</v>
      </c>
      <c r="K10" s="78"/>
      <c r="L10" s="78"/>
      <c r="M10" s="78"/>
      <c r="N10" s="78">
        <v>8</v>
      </c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>
        <v>1.36</v>
      </c>
    </row>
    <row r="11" spans="1:27" x14ac:dyDescent="0.2">
      <c r="A11" s="79">
        <v>1000002</v>
      </c>
      <c r="B11" s="78" t="s">
        <v>649</v>
      </c>
      <c r="C11" s="78" t="s">
        <v>639</v>
      </c>
      <c r="D11" s="78" t="s">
        <v>639</v>
      </c>
      <c r="E11" s="78" t="s">
        <v>640</v>
      </c>
      <c r="F11" s="78" t="s">
        <v>641</v>
      </c>
      <c r="G11" s="78" t="s">
        <v>53</v>
      </c>
      <c r="H11" s="80">
        <v>40976</v>
      </c>
      <c r="I11" s="80"/>
      <c r="J11" s="78">
        <v>34.400001525878906</v>
      </c>
      <c r="K11" s="78"/>
      <c r="L11" s="78"/>
      <c r="M11" s="78">
        <v>0</v>
      </c>
      <c r="N11" s="78">
        <v>0</v>
      </c>
      <c r="O11" s="78"/>
      <c r="P11" s="78">
        <v>0</v>
      </c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>
        <v>1</v>
      </c>
    </row>
    <row r="12" spans="1:27" x14ac:dyDescent="0.2">
      <c r="A12" s="79">
        <v>1000111</v>
      </c>
      <c r="B12" s="78" t="s">
        <v>650</v>
      </c>
      <c r="C12" s="78" t="s">
        <v>639</v>
      </c>
      <c r="D12" s="78" t="s">
        <v>639</v>
      </c>
      <c r="E12" s="78" t="s">
        <v>640</v>
      </c>
      <c r="F12" s="78" t="s">
        <v>641</v>
      </c>
      <c r="G12" s="78" t="s">
        <v>53</v>
      </c>
      <c r="H12" s="80">
        <v>43381</v>
      </c>
      <c r="I12" s="80"/>
      <c r="J12" s="78">
        <v>19.799999237060547</v>
      </c>
      <c r="K12" s="78"/>
      <c r="L12" s="78"/>
      <c r="M12" s="78">
        <v>50</v>
      </c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>
        <v>1</v>
      </c>
    </row>
    <row r="13" spans="1:27" x14ac:dyDescent="0.2">
      <c r="A13" s="79">
        <v>1000013</v>
      </c>
      <c r="B13" s="78" t="s">
        <v>651</v>
      </c>
      <c r="C13" s="78" t="s">
        <v>639</v>
      </c>
      <c r="D13" s="78" t="s">
        <v>639</v>
      </c>
      <c r="E13" s="78" t="s">
        <v>640</v>
      </c>
      <c r="F13" s="78" t="s">
        <v>647</v>
      </c>
      <c r="G13" s="78" t="s">
        <v>53</v>
      </c>
      <c r="H13" s="80">
        <v>40976</v>
      </c>
      <c r="I13" s="80"/>
      <c r="J13" s="78"/>
      <c r="K13" s="78">
        <v>25</v>
      </c>
      <c r="L13" s="78"/>
      <c r="M13" s="78">
        <v>36</v>
      </c>
      <c r="N13" s="78">
        <v>2</v>
      </c>
      <c r="O13" s="78"/>
      <c r="P13" s="78">
        <v>7</v>
      </c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>
        <v>1</v>
      </c>
    </row>
    <row r="14" spans="1:27" x14ac:dyDescent="0.2">
      <c r="A14" s="79">
        <v>1000028</v>
      </c>
      <c r="B14" s="78" t="s">
        <v>652</v>
      </c>
      <c r="C14" s="78" t="s">
        <v>639</v>
      </c>
      <c r="D14" s="78" t="s">
        <v>639</v>
      </c>
      <c r="E14" s="78" t="s">
        <v>640</v>
      </c>
      <c r="F14" s="78" t="s">
        <v>647</v>
      </c>
      <c r="G14" s="78" t="s">
        <v>53</v>
      </c>
      <c r="H14" s="80">
        <v>40976</v>
      </c>
      <c r="I14" s="80"/>
      <c r="J14" s="78"/>
      <c r="K14" s="78">
        <v>15</v>
      </c>
      <c r="L14" s="78">
        <v>25</v>
      </c>
      <c r="M14" s="78">
        <v>0</v>
      </c>
      <c r="N14" s="78">
        <v>0</v>
      </c>
      <c r="O14" s="78"/>
      <c r="P14" s="78">
        <v>0</v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>
        <v>1</v>
      </c>
    </row>
    <row r="15" spans="1:27" x14ac:dyDescent="0.2">
      <c r="A15" s="79">
        <v>1000029</v>
      </c>
      <c r="B15" s="78" t="s">
        <v>653</v>
      </c>
      <c r="C15" s="78" t="s">
        <v>639</v>
      </c>
      <c r="D15" s="78" t="s">
        <v>639</v>
      </c>
      <c r="E15" s="78" t="s">
        <v>640</v>
      </c>
      <c r="F15" s="78" t="s">
        <v>647</v>
      </c>
      <c r="G15" s="78" t="s">
        <v>53</v>
      </c>
      <c r="H15" s="80">
        <v>40976</v>
      </c>
      <c r="I15" s="80"/>
      <c r="J15" s="78"/>
      <c r="K15" s="78">
        <v>22</v>
      </c>
      <c r="L15" s="78">
        <v>11</v>
      </c>
      <c r="M15" s="78">
        <v>0</v>
      </c>
      <c r="N15" s="78">
        <v>0</v>
      </c>
      <c r="O15" s="78"/>
      <c r="P15" s="78">
        <v>0</v>
      </c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>
        <v>1</v>
      </c>
    </row>
    <row r="16" spans="1:27" x14ac:dyDescent="0.2">
      <c r="A16" s="79">
        <v>1000020</v>
      </c>
      <c r="B16" s="78" t="s">
        <v>18</v>
      </c>
      <c r="C16" s="78" t="s">
        <v>639</v>
      </c>
      <c r="D16" s="78" t="s">
        <v>639</v>
      </c>
      <c r="E16" s="78" t="s">
        <v>640</v>
      </c>
      <c r="F16" s="78" t="s">
        <v>647</v>
      </c>
      <c r="G16" s="78" t="s">
        <v>53</v>
      </c>
      <c r="H16" s="80">
        <v>40976</v>
      </c>
      <c r="I16" s="80"/>
      <c r="J16" s="78"/>
      <c r="K16" s="78">
        <v>0</v>
      </c>
      <c r="L16" s="78">
        <v>0</v>
      </c>
      <c r="M16" s="78">
        <v>0</v>
      </c>
      <c r="N16" s="78">
        <v>16</v>
      </c>
      <c r="O16" s="78"/>
      <c r="P16" s="78">
        <v>11.199999809265137</v>
      </c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>
        <v>1</v>
      </c>
    </row>
    <row r="17" spans="1:27" x14ac:dyDescent="0.2">
      <c r="A17" s="79">
        <v>1000014</v>
      </c>
      <c r="B17" s="78" t="s">
        <v>654</v>
      </c>
      <c r="C17" s="78" t="s">
        <v>639</v>
      </c>
      <c r="D17" s="78" t="s">
        <v>639</v>
      </c>
      <c r="E17" s="78" t="s">
        <v>640</v>
      </c>
      <c r="F17" s="78" t="s">
        <v>647</v>
      </c>
      <c r="G17" s="78" t="s">
        <v>53</v>
      </c>
      <c r="H17" s="80">
        <v>40976</v>
      </c>
      <c r="I17" s="80"/>
      <c r="J17" s="78"/>
      <c r="K17" s="78">
        <v>26</v>
      </c>
      <c r="L17" s="78"/>
      <c r="M17" s="78">
        <v>0</v>
      </c>
      <c r="N17" s="78">
        <v>2</v>
      </c>
      <c r="O17" s="78"/>
      <c r="P17" s="78">
        <v>0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>
        <v>1</v>
      </c>
    </row>
    <row r="18" spans="1:27" x14ac:dyDescent="0.2">
      <c r="A18" s="79">
        <v>1000018</v>
      </c>
      <c r="B18" s="78" t="s">
        <v>655</v>
      </c>
      <c r="C18" s="78" t="s">
        <v>639</v>
      </c>
      <c r="D18" s="78" t="s">
        <v>639</v>
      </c>
      <c r="E18" s="78" t="s">
        <v>640</v>
      </c>
      <c r="F18" s="78" t="s">
        <v>647</v>
      </c>
      <c r="G18" s="78" t="s">
        <v>53</v>
      </c>
      <c r="H18" s="80">
        <v>40976</v>
      </c>
      <c r="I18" s="80"/>
      <c r="J18" s="78"/>
      <c r="K18" s="78"/>
      <c r="L18" s="78">
        <v>11</v>
      </c>
      <c r="M18" s="78">
        <v>0</v>
      </c>
      <c r="N18" s="78">
        <v>6</v>
      </c>
      <c r="O18" s="78"/>
      <c r="P18" s="78">
        <v>0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>
        <v>1</v>
      </c>
    </row>
    <row r="19" spans="1:27" x14ac:dyDescent="0.2">
      <c r="A19" s="79">
        <v>1000019</v>
      </c>
      <c r="B19" s="78" t="s">
        <v>656</v>
      </c>
      <c r="C19" s="78" t="s">
        <v>639</v>
      </c>
      <c r="D19" s="78" t="s">
        <v>639</v>
      </c>
      <c r="E19" s="78" t="s">
        <v>640</v>
      </c>
      <c r="F19" s="78" t="s">
        <v>647</v>
      </c>
      <c r="G19" s="78" t="s">
        <v>53</v>
      </c>
      <c r="H19" s="80">
        <v>40976</v>
      </c>
      <c r="I19" s="80"/>
      <c r="J19" s="78"/>
      <c r="K19" s="78"/>
      <c r="L19" s="78">
        <v>40</v>
      </c>
      <c r="M19" s="78">
        <v>0</v>
      </c>
      <c r="N19" s="78">
        <v>6</v>
      </c>
      <c r="O19" s="78"/>
      <c r="P19" s="78">
        <v>0</v>
      </c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>
        <v>1</v>
      </c>
    </row>
    <row r="20" spans="1:27" x14ac:dyDescent="0.2">
      <c r="A20" s="79">
        <v>1000026</v>
      </c>
      <c r="B20" s="78" t="s">
        <v>657</v>
      </c>
      <c r="C20" s="78" t="s">
        <v>639</v>
      </c>
      <c r="D20" s="78" t="s">
        <v>639</v>
      </c>
      <c r="E20" s="78" t="s">
        <v>640</v>
      </c>
      <c r="F20" s="78" t="s">
        <v>641</v>
      </c>
      <c r="G20" s="78" t="s">
        <v>54</v>
      </c>
      <c r="H20" s="80">
        <v>2</v>
      </c>
      <c r="I20" s="80"/>
      <c r="J20" s="78">
        <v>8</v>
      </c>
      <c r="K20" s="78">
        <v>24</v>
      </c>
      <c r="L20" s="78">
        <v>0</v>
      </c>
      <c r="M20" s="78">
        <v>0</v>
      </c>
      <c r="N20" s="78">
        <v>0</v>
      </c>
      <c r="O20" s="78"/>
      <c r="P20" s="78">
        <v>0</v>
      </c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>
        <v>1.25</v>
      </c>
    </row>
    <row r="21" spans="1:27" x14ac:dyDescent="0.2">
      <c r="A21" s="79">
        <v>1000021</v>
      </c>
      <c r="B21" s="78" t="s">
        <v>658</v>
      </c>
      <c r="C21" s="78" t="s">
        <v>639</v>
      </c>
      <c r="D21" s="78" t="s">
        <v>639</v>
      </c>
      <c r="E21" s="78" t="s">
        <v>640</v>
      </c>
      <c r="F21" s="78" t="s">
        <v>647</v>
      </c>
      <c r="G21" s="78" t="s">
        <v>53</v>
      </c>
      <c r="H21" s="80">
        <v>40976</v>
      </c>
      <c r="I21" s="80"/>
      <c r="J21" s="78"/>
      <c r="K21" s="78"/>
      <c r="L21" s="78">
        <v>0</v>
      </c>
      <c r="M21" s="78">
        <v>0</v>
      </c>
      <c r="N21" s="78">
        <v>25</v>
      </c>
      <c r="O21" s="78"/>
      <c r="P21" s="78">
        <v>18.200000762939453</v>
      </c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>
        <v>1</v>
      </c>
    </row>
    <row r="22" spans="1:27" x14ac:dyDescent="0.2">
      <c r="A22" s="79">
        <v>1000004</v>
      </c>
      <c r="B22" s="78" t="s">
        <v>20</v>
      </c>
      <c r="C22" s="78" t="s">
        <v>639</v>
      </c>
      <c r="D22" s="78" t="s">
        <v>639</v>
      </c>
      <c r="E22" s="78" t="s">
        <v>640</v>
      </c>
      <c r="F22" s="78" t="s">
        <v>641</v>
      </c>
      <c r="G22" s="78" t="s">
        <v>53</v>
      </c>
      <c r="H22" s="80">
        <v>2</v>
      </c>
      <c r="I22" s="80"/>
      <c r="J22" s="78">
        <v>27</v>
      </c>
      <c r="K22" s="78">
        <v>0</v>
      </c>
      <c r="L22" s="78">
        <v>0</v>
      </c>
      <c r="M22" s="78">
        <v>6</v>
      </c>
      <c r="N22" s="78">
        <v>4.5</v>
      </c>
      <c r="O22" s="78"/>
      <c r="P22" s="78">
        <v>0</v>
      </c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>
        <v>1</v>
      </c>
    </row>
    <row r="23" spans="1:27" x14ac:dyDescent="0.2">
      <c r="A23" s="79">
        <v>1000005</v>
      </c>
      <c r="B23" s="78" t="s">
        <v>659</v>
      </c>
      <c r="C23" s="78" t="s">
        <v>639</v>
      </c>
      <c r="D23" s="78" t="s">
        <v>639</v>
      </c>
      <c r="E23" s="78" t="s">
        <v>640</v>
      </c>
      <c r="F23" s="78" t="s">
        <v>641</v>
      </c>
      <c r="G23" s="78" t="s">
        <v>53</v>
      </c>
      <c r="H23" s="80">
        <v>2</v>
      </c>
      <c r="I23" s="80"/>
      <c r="J23" s="78">
        <v>27</v>
      </c>
      <c r="K23" s="78">
        <v>0</v>
      </c>
      <c r="L23" s="78">
        <v>0</v>
      </c>
      <c r="M23" s="78">
        <v>11</v>
      </c>
      <c r="N23" s="78">
        <v>0</v>
      </c>
      <c r="O23" s="78"/>
      <c r="P23" s="78">
        <v>0</v>
      </c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>
        <v>1</v>
      </c>
    </row>
    <row r="24" spans="1:27" x14ac:dyDescent="0.2">
      <c r="A24" s="79">
        <v>1000102</v>
      </c>
      <c r="B24" s="78" t="s">
        <v>660</v>
      </c>
      <c r="C24" s="78" t="s">
        <v>639</v>
      </c>
      <c r="D24" s="78" t="s">
        <v>639</v>
      </c>
      <c r="E24" s="78" t="s">
        <v>640</v>
      </c>
      <c r="F24" s="78" t="s">
        <v>641</v>
      </c>
      <c r="G24" s="78" t="s">
        <v>53</v>
      </c>
      <c r="H24" s="80">
        <v>41262</v>
      </c>
      <c r="I24" s="80"/>
      <c r="J24" s="78">
        <v>27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>
        <v>1</v>
      </c>
    </row>
    <row r="25" spans="1:27" x14ac:dyDescent="0.2">
      <c r="A25" s="79">
        <v>1000112</v>
      </c>
      <c r="B25" s="78" t="s">
        <v>661</v>
      </c>
      <c r="C25" s="78" t="s">
        <v>639</v>
      </c>
      <c r="D25" s="78" t="s">
        <v>639</v>
      </c>
      <c r="E25" s="78" t="s">
        <v>640</v>
      </c>
      <c r="F25" s="78" t="s">
        <v>641</v>
      </c>
      <c r="G25" s="78" t="s">
        <v>53</v>
      </c>
      <c r="H25" s="80">
        <v>43381</v>
      </c>
      <c r="I25" s="80"/>
      <c r="J25" s="78">
        <v>24</v>
      </c>
      <c r="K25" s="78"/>
      <c r="L25" s="78"/>
      <c r="M25" s="78"/>
      <c r="N25" s="78"/>
      <c r="O25" s="78"/>
      <c r="P25" s="78">
        <v>6</v>
      </c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>
        <v>1</v>
      </c>
    </row>
    <row r="26" spans="1:27" x14ac:dyDescent="0.2">
      <c r="A26" s="79">
        <v>1000001</v>
      </c>
      <c r="B26" s="78" t="s">
        <v>662</v>
      </c>
      <c r="C26" s="78" t="s">
        <v>639</v>
      </c>
      <c r="D26" s="78" t="s">
        <v>639</v>
      </c>
      <c r="E26" s="78" t="s">
        <v>640</v>
      </c>
      <c r="F26" s="78" t="s">
        <v>641</v>
      </c>
      <c r="G26" s="78" t="s">
        <v>53</v>
      </c>
      <c r="H26" s="80">
        <v>2</v>
      </c>
      <c r="I26" s="80"/>
      <c r="J26" s="78">
        <v>15.399999618530273</v>
      </c>
      <c r="K26" s="78">
        <v>0</v>
      </c>
      <c r="L26" s="78">
        <v>0</v>
      </c>
      <c r="M26" s="78">
        <v>28</v>
      </c>
      <c r="N26" s="78">
        <v>0</v>
      </c>
      <c r="O26" s="78"/>
      <c r="P26" s="78">
        <v>0</v>
      </c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>
        <v>1</v>
      </c>
    </row>
    <row r="27" spans="1:27" x14ac:dyDescent="0.2">
      <c r="A27" s="79">
        <v>1000010</v>
      </c>
      <c r="B27" s="78" t="s">
        <v>663</v>
      </c>
      <c r="C27" s="78" t="s">
        <v>639</v>
      </c>
      <c r="D27" s="78" t="s">
        <v>639</v>
      </c>
      <c r="E27" s="78" t="s">
        <v>640</v>
      </c>
      <c r="F27" s="78" t="s">
        <v>641</v>
      </c>
      <c r="G27" s="78" t="s">
        <v>53</v>
      </c>
      <c r="H27" s="80">
        <v>40976</v>
      </c>
      <c r="I27" s="80"/>
      <c r="J27" s="78">
        <v>26</v>
      </c>
      <c r="K27" s="78"/>
      <c r="L27" s="78"/>
      <c r="M27" s="78">
        <v>0</v>
      </c>
      <c r="N27" s="78">
        <v>0</v>
      </c>
      <c r="O27" s="78"/>
      <c r="P27" s="78">
        <v>13</v>
      </c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>
        <v>1</v>
      </c>
    </row>
    <row r="28" spans="1:27" x14ac:dyDescent="0.2">
      <c r="A28" s="79">
        <v>1000008</v>
      </c>
      <c r="B28" s="78" t="s">
        <v>664</v>
      </c>
      <c r="C28" s="78" t="s">
        <v>639</v>
      </c>
      <c r="D28" s="78" t="s">
        <v>639</v>
      </c>
      <c r="E28" s="78" t="s">
        <v>640</v>
      </c>
      <c r="F28" s="78" t="s">
        <v>641</v>
      </c>
      <c r="G28" s="78" t="s">
        <v>53</v>
      </c>
      <c r="H28" s="80">
        <v>40976</v>
      </c>
      <c r="I28" s="80"/>
      <c r="J28" s="78">
        <v>25</v>
      </c>
      <c r="K28" s="78"/>
      <c r="L28" s="78"/>
      <c r="M28" s="78">
        <v>0</v>
      </c>
      <c r="N28" s="78">
        <v>0</v>
      </c>
      <c r="O28" s="78"/>
      <c r="P28" s="78">
        <v>10</v>
      </c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>
        <v>1</v>
      </c>
    </row>
    <row r="29" spans="1:27" x14ac:dyDescent="0.2">
      <c r="A29" s="79">
        <v>1000009</v>
      </c>
      <c r="B29" s="78" t="s">
        <v>665</v>
      </c>
      <c r="C29" s="78" t="s">
        <v>639</v>
      </c>
      <c r="D29" s="78" t="s">
        <v>639</v>
      </c>
      <c r="E29" s="78" t="s">
        <v>640</v>
      </c>
      <c r="F29" s="78" t="s">
        <v>641</v>
      </c>
      <c r="G29" s="78" t="s">
        <v>53</v>
      </c>
      <c r="H29" s="80">
        <v>40976</v>
      </c>
      <c r="I29" s="80"/>
      <c r="J29" s="78">
        <v>25</v>
      </c>
      <c r="K29" s="78"/>
      <c r="L29" s="78"/>
      <c r="M29" s="78">
        <v>0</v>
      </c>
      <c r="N29" s="78">
        <v>0</v>
      </c>
      <c r="O29" s="78"/>
      <c r="P29" s="78">
        <v>9</v>
      </c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>
        <v>1</v>
      </c>
    </row>
    <row r="30" spans="1:27" x14ac:dyDescent="0.2">
      <c r="A30" s="79">
        <v>1000024</v>
      </c>
      <c r="B30" s="78" t="s">
        <v>666</v>
      </c>
      <c r="C30" s="78" t="s">
        <v>639</v>
      </c>
      <c r="D30" s="78" t="s">
        <v>639</v>
      </c>
      <c r="E30" s="78" t="s">
        <v>640</v>
      </c>
      <c r="F30" s="78" t="s">
        <v>641</v>
      </c>
      <c r="G30" s="78" t="s">
        <v>53</v>
      </c>
      <c r="H30" s="80">
        <v>40976</v>
      </c>
      <c r="I30" s="80"/>
      <c r="J30" s="78">
        <v>20</v>
      </c>
      <c r="K30" s="78">
        <v>20</v>
      </c>
      <c r="L30" s="78">
        <v>0</v>
      </c>
      <c r="M30" s="78">
        <v>0</v>
      </c>
      <c r="N30" s="78">
        <v>0</v>
      </c>
      <c r="O30" s="78"/>
      <c r="P30" s="78">
        <v>0</v>
      </c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>
        <v>1</v>
      </c>
    </row>
    <row r="31" spans="1:27" x14ac:dyDescent="0.2">
      <c r="A31" s="79">
        <v>1000025</v>
      </c>
      <c r="B31" s="78" t="s">
        <v>667</v>
      </c>
      <c r="C31" s="78" t="s">
        <v>639</v>
      </c>
      <c r="D31" s="78" t="s">
        <v>639</v>
      </c>
      <c r="E31" s="78" t="s">
        <v>640</v>
      </c>
      <c r="F31" s="78" t="s">
        <v>641</v>
      </c>
      <c r="G31" s="78" t="s">
        <v>53</v>
      </c>
      <c r="H31" s="80">
        <v>40976</v>
      </c>
      <c r="I31" s="80"/>
      <c r="J31" s="78">
        <v>25</v>
      </c>
      <c r="K31" s="78">
        <v>13</v>
      </c>
      <c r="L31" s="78">
        <v>0</v>
      </c>
      <c r="M31" s="78">
        <v>0</v>
      </c>
      <c r="N31" s="78">
        <v>0</v>
      </c>
      <c r="O31" s="78"/>
      <c r="P31" s="78">
        <v>0</v>
      </c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>
        <v>1</v>
      </c>
    </row>
    <row r="32" spans="1:27" x14ac:dyDescent="0.2">
      <c r="A32" s="79">
        <v>1000113</v>
      </c>
      <c r="B32" s="78" t="s">
        <v>668</v>
      </c>
      <c r="C32" s="78" t="s">
        <v>639</v>
      </c>
      <c r="D32" s="78" t="s">
        <v>639</v>
      </c>
      <c r="E32" s="78" t="s">
        <v>640</v>
      </c>
      <c r="F32" s="78" t="s">
        <v>641</v>
      </c>
      <c r="G32" s="78" t="s">
        <v>54</v>
      </c>
      <c r="H32" s="80">
        <v>43381</v>
      </c>
      <c r="I32" s="80"/>
      <c r="J32" s="78">
        <v>7.3000001907348633</v>
      </c>
      <c r="K32" s="78"/>
      <c r="L32" s="78"/>
      <c r="M32" s="78"/>
      <c r="N32" s="78">
        <v>10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1.37</v>
      </c>
    </row>
    <row r="33" spans="1:27" x14ac:dyDescent="0.2">
      <c r="A33" s="79">
        <v>1000006</v>
      </c>
      <c r="B33" s="78" t="s">
        <v>12</v>
      </c>
      <c r="C33" s="78" t="s">
        <v>639</v>
      </c>
      <c r="D33" s="78" t="s">
        <v>639</v>
      </c>
      <c r="E33" s="78" t="s">
        <v>640</v>
      </c>
      <c r="F33" s="78" t="s">
        <v>641</v>
      </c>
      <c r="G33" s="78" t="s">
        <v>53</v>
      </c>
      <c r="H33" s="80">
        <v>40976</v>
      </c>
      <c r="I33" s="80"/>
      <c r="J33" s="78">
        <v>46</v>
      </c>
      <c r="K33" s="78"/>
      <c r="L33" s="78"/>
      <c r="M33" s="78">
        <v>0</v>
      </c>
      <c r="N33" s="78">
        <v>0</v>
      </c>
      <c r="O33" s="78"/>
      <c r="P33" s="78">
        <v>0</v>
      </c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>
        <v>1</v>
      </c>
    </row>
    <row r="34" spans="1:27" x14ac:dyDescent="0.2">
      <c r="A34" s="79">
        <v>1000027</v>
      </c>
      <c r="B34" s="78" t="s">
        <v>669</v>
      </c>
      <c r="C34" s="78" t="s">
        <v>639</v>
      </c>
      <c r="D34" s="78" t="s">
        <v>639</v>
      </c>
      <c r="E34" s="78" t="s">
        <v>640</v>
      </c>
      <c r="F34" s="78" t="s">
        <v>641</v>
      </c>
      <c r="G34" s="78" t="s">
        <v>53</v>
      </c>
      <c r="H34" s="80">
        <v>40976</v>
      </c>
      <c r="I34" s="80"/>
      <c r="J34" s="78">
        <v>2.5</v>
      </c>
      <c r="K34" s="78">
        <v>0</v>
      </c>
      <c r="L34" s="78">
        <v>8</v>
      </c>
      <c r="M34" s="78">
        <v>0</v>
      </c>
      <c r="N34" s="78">
        <v>0</v>
      </c>
      <c r="O34" s="78"/>
      <c r="P34" s="78">
        <v>0</v>
      </c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>
        <v>1</v>
      </c>
    </row>
    <row r="35" spans="1:27" x14ac:dyDescent="0.2">
      <c r="A35" s="79">
        <v>1000114</v>
      </c>
      <c r="B35" s="78" t="s">
        <v>670</v>
      </c>
      <c r="C35" s="78" t="s">
        <v>639</v>
      </c>
      <c r="D35" s="78" t="s">
        <v>639</v>
      </c>
      <c r="E35" s="78" t="s">
        <v>640</v>
      </c>
      <c r="F35" s="78" t="s">
        <v>641</v>
      </c>
      <c r="G35" s="78" t="s">
        <v>54</v>
      </c>
      <c r="H35" s="80">
        <v>43381</v>
      </c>
      <c r="I35" s="80"/>
      <c r="J35" s="78">
        <v>8</v>
      </c>
      <c r="K35" s="78">
        <v>24</v>
      </c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>
        <v>1.4</v>
      </c>
    </row>
    <row r="36" spans="1:27" x14ac:dyDescent="0.2">
      <c r="A36" s="79">
        <v>1000034</v>
      </c>
      <c r="B36" s="78" t="s">
        <v>671</v>
      </c>
      <c r="C36" s="78" t="s">
        <v>639</v>
      </c>
      <c r="D36" s="78" t="s">
        <v>639</v>
      </c>
      <c r="E36" s="78" t="s">
        <v>640</v>
      </c>
      <c r="F36" s="78" t="s">
        <v>641</v>
      </c>
      <c r="G36" s="78" t="s">
        <v>53</v>
      </c>
      <c r="H36" s="80">
        <v>40976</v>
      </c>
      <c r="I36" s="80"/>
      <c r="J36" s="78">
        <v>10</v>
      </c>
      <c r="K36" s="78">
        <v>10</v>
      </c>
      <c r="L36" s="78">
        <v>10</v>
      </c>
      <c r="M36" s="78">
        <v>0</v>
      </c>
      <c r="N36" s="78">
        <v>0</v>
      </c>
      <c r="O36" s="78"/>
      <c r="P36" s="78">
        <v>0</v>
      </c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>
        <v>1</v>
      </c>
    </row>
    <row r="37" spans="1:27" x14ac:dyDescent="0.2">
      <c r="A37" s="79">
        <v>1000035</v>
      </c>
      <c r="B37" s="78" t="s">
        <v>672</v>
      </c>
      <c r="C37" s="78" t="s">
        <v>639</v>
      </c>
      <c r="D37" s="78" t="s">
        <v>639</v>
      </c>
      <c r="E37" s="78" t="s">
        <v>640</v>
      </c>
      <c r="F37" s="78" t="s">
        <v>641</v>
      </c>
      <c r="G37" s="78" t="s">
        <v>53</v>
      </c>
      <c r="H37" s="80">
        <v>40976</v>
      </c>
      <c r="I37" s="80"/>
      <c r="J37" s="78">
        <v>10</v>
      </c>
      <c r="K37" s="78">
        <v>10</v>
      </c>
      <c r="L37" s="78">
        <v>10</v>
      </c>
      <c r="M37" s="78">
        <v>0</v>
      </c>
      <c r="N37" s="78">
        <v>0</v>
      </c>
      <c r="O37" s="78"/>
      <c r="P37" s="78">
        <v>13</v>
      </c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>
        <v>1</v>
      </c>
    </row>
    <row r="38" spans="1:27" x14ac:dyDescent="0.2">
      <c r="A38" s="79">
        <v>1000033</v>
      </c>
      <c r="B38" s="78" t="s">
        <v>673</v>
      </c>
      <c r="C38" s="78" t="s">
        <v>639</v>
      </c>
      <c r="D38" s="78" t="s">
        <v>639</v>
      </c>
      <c r="E38" s="78" t="s">
        <v>640</v>
      </c>
      <c r="F38" s="78" t="s">
        <v>641</v>
      </c>
      <c r="G38" s="78" t="s">
        <v>53</v>
      </c>
      <c r="H38" s="80">
        <v>40976</v>
      </c>
      <c r="I38" s="80"/>
      <c r="J38" s="78">
        <v>12</v>
      </c>
      <c r="K38" s="78">
        <v>8</v>
      </c>
      <c r="L38" s="78">
        <v>10</v>
      </c>
      <c r="M38" s="78">
        <v>0</v>
      </c>
      <c r="N38" s="78">
        <v>0</v>
      </c>
      <c r="O38" s="78"/>
      <c r="P38" s="78">
        <v>0</v>
      </c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>
        <v>1</v>
      </c>
    </row>
    <row r="39" spans="1:27" x14ac:dyDescent="0.2">
      <c r="A39" s="79">
        <v>1000030</v>
      </c>
      <c r="B39" s="78" t="s">
        <v>14</v>
      </c>
      <c r="C39" s="78" t="s">
        <v>639</v>
      </c>
      <c r="D39" s="78" t="s">
        <v>639</v>
      </c>
      <c r="E39" s="78" t="s">
        <v>640</v>
      </c>
      <c r="F39" s="78" t="s">
        <v>641</v>
      </c>
      <c r="G39" s="78" t="s">
        <v>53</v>
      </c>
      <c r="H39" s="80">
        <v>40976</v>
      </c>
      <c r="I39" s="80"/>
      <c r="J39" s="78">
        <v>15</v>
      </c>
      <c r="K39" s="78">
        <v>15</v>
      </c>
      <c r="L39" s="78">
        <v>15</v>
      </c>
      <c r="M39" s="78">
        <v>0</v>
      </c>
      <c r="N39" s="78">
        <v>0</v>
      </c>
      <c r="O39" s="78"/>
      <c r="P39" s="78">
        <v>0</v>
      </c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>
        <v>1</v>
      </c>
    </row>
    <row r="40" spans="1:27" x14ac:dyDescent="0.2">
      <c r="A40" s="79">
        <v>1000031</v>
      </c>
      <c r="B40" s="78" t="s">
        <v>674</v>
      </c>
      <c r="C40" s="78" t="s">
        <v>639</v>
      </c>
      <c r="D40" s="78" t="s">
        <v>639</v>
      </c>
      <c r="E40" s="78" t="s">
        <v>640</v>
      </c>
      <c r="F40" s="78" t="s">
        <v>641</v>
      </c>
      <c r="G40" s="78" t="s">
        <v>53</v>
      </c>
      <c r="H40" s="80">
        <v>40976</v>
      </c>
      <c r="I40" s="80"/>
      <c r="J40" s="78">
        <v>17</v>
      </c>
      <c r="K40" s="78">
        <v>13</v>
      </c>
      <c r="L40" s="78">
        <v>13</v>
      </c>
      <c r="M40" s="78">
        <v>0</v>
      </c>
      <c r="N40" s="78">
        <v>0</v>
      </c>
      <c r="O40" s="78"/>
      <c r="P40" s="78">
        <v>0</v>
      </c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>
        <v>1</v>
      </c>
    </row>
    <row r="41" spans="1:27" x14ac:dyDescent="0.2">
      <c r="A41" s="79">
        <v>1000032</v>
      </c>
      <c r="B41" s="78" t="s">
        <v>675</v>
      </c>
      <c r="C41" s="78" t="s">
        <v>639</v>
      </c>
      <c r="D41" s="78" t="s">
        <v>639</v>
      </c>
      <c r="E41" s="78" t="s">
        <v>640</v>
      </c>
      <c r="F41" s="78" t="s">
        <v>641</v>
      </c>
      <c r="G41" s="78" t="s">
        <v>53</v>
      </c>
      <c r="H41" s="80">
        <v>40976</v>
      </c>
      <c r="I41" s="80"/>
      <c r="J41" s="78">
        <v>25</v>
      </c>
      <c r="K41" s="78">
        <v>8</v>
      </c>
      <c r="L41" s="78">
        <v>8</v>
      </c>
      <c r="M41" s="78">
        <v>0</v>
      </c>
      <c r="N41" s="78">
        <v>0</v>
      </c>
      <c r="O41" s="78"/>
      <c r="P41" s="78">
        <v>0</v>
      </c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>
        <v>1</v>
      </c>
    </row>
    <row r="42" spans="1:27" x14ac:dyDescent="0.2">
      <c r="A42" s="79">
        <v>1000017</v>
      </c>
      <c r="B42" s="78" t="s">
        <v>676</v>
      </c>
      <c r="C42" s="78" t="s">
        <v>639</v>
      </c>
      <c r="D42" s="78" t="s">
        <v>639</v>
      </c>
      <c r="E42" s="78" t="s">
        <v>640</v>
      </c>
      <c r="F42" s="78" t="s">
        <v>647</v>
      </c>
      <c r="G42" s="78" t="s">
        <v>53</v>
      </c>
      <c r="H42" s="80">
        <v>40976</v>
      </c>
      <c r="I42" s="80"/>
      <c r="J42" s="78"/>
      <c r="K42" s="78"/>
      <c r="L42" s="78">
        <v>30</v>
      </c>
      <c r="M42" s="78">
        <v>0</v>
      </c>
      <c r="N42" s="78">
        <v>10</v>
      </c>
      <c r="O42" s="78"/>
      <c r="P42" s="78">
        <v>17</v>
      </c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>
        <v>1</v>
      </c>
    </row>
    <row r="43" spans="1:27" x14ac:dyDescent="0.2">
      <c r="A43" s="79">
        <v>1000000</v>
      </c>
      <c r="B43" s="78" t="s">
        <v>677</v>
      </c>
      <c r="C43" s="78" t="s">
        <v>639</v>
      </c>
      <c r="D43" s="78" t="s">
        <v>639</v>
      </c>
      <c r="E43" s="78" t="s">
        <v>640</v>
      </c>
      <c r="F43" s="78" t="s">
        <v>641</v>
      </c>
      <c r="G43" s="78" t="s">
        <v>53</v>
      </c>
      <c r="H43" s="80">
        <v>40976</v>
      </c>
      <c r="I43" s="80"/>
      <c r="J43" s="78">
        <v>20.600000381469727</v>
      </c>
      <c r="K43" s="78"/>
      <c r="L43" s="78"/>
      <c r="M43" s="78">
        <v>0</v>
      </c>
      <c r="N43" s="78">
        <v>0</v>
      </c>
      <c r="O43" s="78"/>
      <c r="P43" s="78">
        <v>23</v>
      </c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>
        <v>1</v>
      </c>
    </row>
    <row r="44" spans="1:27" x14ac:dyDescent="0.2">
      <c r="A44" s="79">
        <v>1000007</v>
      </c>
      <c r="B44" s="78" t="s">
        <v>678</v>
      </c>
      <c r="C44" s="78" t="s">
        <v>639</v>
      </c>
      <c r="D44" s="78" t="s">
        <v>639</v>
      </c>
      <c r="E44" s="78" t="s">
        <v>640</v>
      </c>
      <c r="F44" s="78" t="s">
        <v>641</v>
      </c>
      <c r="G44" s="78" t="s">
        <v>54</v>
      </c>
      <c r="H44" s="80">
        <v>2</v>
      </c>
      <c r="I44" s="80"/>
      <c r="J44" s="78">
        <v>19</v>
      </c>
      <c r="K44" s="78">
        <v>0</v>
      </c>
      <c r="L44" s="78">
        <v>0</v>
      </c>
      <c r="M44" s="78">
        <v>0</v>
      </c>
      <c r="N44" s="78">
        <v>0</v>
      </c>
      <c r="O44" s="78"/>
      <c r="P44" s="78">
        <v>5</v>
      </c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>
        <v>1</v>
      </c>
    </row>
    <row r="45" spans="1:27" x14ac:dyDescent="0.2">
      <c r="A45" s="79">
        <v>1000016</v>
      </c>
      <c r="B45" s="78" t="s">
        <v>679</v>
      </c>
      <c r="C45" s="78" t="s">
        <v>639</v>
      </c>
      <c r="D45" s="78" t="s">
        <v>639</v>
      </c>
      <c r="E45" s="78" t="s">
        <v>640</v>
      </c>
      <c r="F45" s="78" t="s">
        <v>647</v>
      </c>
      <c r="G45" s="78" t="s">
        <v>53</v>
      </c>
      <c r="H45" s="80">
        <v>40976</v>
      </c>
      <c r="I45" s="80"/>
      <c r="J45" s="78"/>
      <c r="K45" s="78"/>
      <c r="L45" s="78">
        <v>50</v>
      </c>
      <c r="M45" s="78">
        <v>0</v>
      </c>
      <c r="N45" s="78">
        <v>0</v>
      </c>
      <c r="O45" s="78"/>
      <c r="P45" s="78">
        <v>0</v>
      </c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>
        <v>1</v>
      </c>
    </row>
    <row r="46" spans="1:27" x14ac:dyDescent="0.2">
      <c r="A46" s="79">
        <v>1000011</v>
      </c>
      <c r="B46" s="78" t="s">
        <v>680</v>
      </c>
      <c r="C46" s="78" t="s">
        <v>639</v>
      </c>
      <c r="D46" s="78" t="s">
        <v>639</v>
      </c>
      <c r="E46" s="78" t="s">
        <v>640</v>
      </c>
      <c r="F46" s="78" t="s">
        <v>647</v>
      </c>
      <c r="G46" s="78" t="s">
        <v>53</v>
      </c>
      <c r="H46" s="80">
        <v>40976</v>
      </c>
      <c r="I46" s="80"/>
      <c r="J46" s="78"/>
      <c r="K46" s="78">
        <v>19</v>
      </c>
      <c r="L46" s="78"/>
      <c r="M46" s="78">
        <v>0</v>
      </c>
      <c r="N46" s="78">
        <v>0</v>
      </c>
      <c r="O46" s="78"/>
      <c r="P46" s="78">
        <v>0</v>
      </c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>
        <v>1</v>
      </c>
    </row>
    <row r="47" spans="1:27" x14ac:dyDescent="0.2">
      <c r="A47" s="79">
        <v>1000012</v>
      </c>
      <c r="B47" s="78" t="s">
        <v>28</v>
      </c>
      <c r="C47" s="78" t="s">
        <v>639</v>
      </c>
      <c r="D47" s="78" t="s">
        <v>639</v>
      </c>
      <c r="E47" s="78" t="s">
        <v>640</v>
      </c>
      <c r="F47" s="78" t="s">
        <v>647</v>
      </c>
      <c r="G47" s="78" t="s">
        <v>53</v>
      </c>
      <c r="H47" s="80">
        <v>40976</v>
      </c>
      <c r="I47" s="80"/>
      <c r="J47" s="78"/>
      <c r="K47" s="78">
        <v>45</v>
      </c>
      <c r="L47" s="78"/>
      <c r="M47" s="78">
        <v>0</v>
      </c>
      <c r="N47" s="78">
        <v>0</v>
      </c>
      <c r="O47" s="78"/>
      <c r="P47" s="78">
        <v>0</v>
      </c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>
        <v>1</v>
      </c>
    </row>
    <row r="48" spans="1:27" x14ac:dyDescent="0.2">
      <c r="A48" s="79">
        <v>1000037</v>
      </c>
      <c r="B48" s="78" t="s">
        <v>681</v>
      </c>
      <c r="C48" s="78" t="s">
        <v>639</v>
      </c>
      <c r="D48" s="78" t="s">
        <v>639</v>
      </c>
      <c r="E48" s="78" t="s">
        <v>640</v>
      </c>
      <c r="F48" s="78" t="s">
        <v>647</v>
      </c>
      <c r="G48" s="78" t="s">
        <v>53</v>
      </c>
      <c r="H48" s="80">
        <v>40976</v>
      </c>
      <c r="I48" s="80"/>
      <c r="J48" s="78"/>
      <c r="K48" s="78">
        <v>0</v>
      </c>
      <c r="L48" s="78">
        <v>0</v>
      </c>
      <c r="M48" s="78">
        <v>49.799999237060547</v>
      </c>
      <c r="N48" s="78">
        <v>1.8999999761581421</v>
      </c>
      <c r="O48" s="78"/>
      <c r="P48" s="78">
        <v>0</v>
      </c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>
        <v>1</v>
      </c>
    </row>
    <row r="49" spans="1:27" x14ac:dyDescent="0.2">
      <c r="A49" s="79">
        <v>1000115</v>
      </c>
      <c r="B49" s="78" t="s">
        <v>682</v>
      </c>
      <c r="C49" s="78" t="s">
        <v>639</v>
      </c>
      <c r="D49" s="78" t="s">
        <v>639</v>
      </c>
      <c r="E49" s="78" t="s">
        <v>640</v>
      </c>
      <c r="F49" s="78" t="s">
        <v>647</v>
      </c>
      <c r="G49" s="78" t="s">
        <v>53</v>
      </c>
      <c r="H49" s="80">
        <v>43381</v>
      </c>
      <c r="I49" s="80"/>
      <c r="J49" s="78"/>
      <c r="K49" s="78"/>
      <c r="L49" s="78"/>
      <c r="M49" s="78">
        <v>86</v>
      </c>
      <c r="N49" s="78">
        <v>4</v>
      </c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>
        <v>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7</vt:i4>
      </vt:variant>
    </vt:vector>
  </HeadingPairs>
  <TitlesOfParts>
    <vt:vector size="20" baseType="lpstr">
      <vt:lpstr>UVOD</vt:lpstr>
      <vt:lpstr>EVID_OSEVU</vt:lpstr>
      <vt:lpstr>EVID_HNOJENI</vt:lpstr>
      <vt:lpstr>EVID_PASTVY</vt:lpstr>
      <vt:lpstr>EVID_VYNOSU</vt:lpstr>
      <vt:lpstr>KATEGORIE_ZVIRAT</vt:lpstr>
      <vt:lpstr>CIS_PRODUKTY</vt:lpstr>
      <vt:lpstr>CISL_PLODIN</vt:lpstr>
      <vt:lpstr>HLAVNI_HNOJIVA</vt:lpstr>
      <vt:lpstr>HNOJIVA_STATKOVA</vt:lpstr>
      <vt:lpstr>HNOJIVA_REGISTROVANA</vt:lpstr>
      <vt:lpstr>HNOJIVA_ALL</vt:lpstr>
      <vt:lpstr>CIS_OST</vt:lpstr>
      <vt:lpstr>osev_ctverec</vt:lpstr>
      <vt:lpstr>osev_pestovani_do</vt:lpstr>
      <vt:lpstr>osev_pestovani_od</vt:lpstr>
      <vt:lpstr>osev_plodina_id</vt:lpstr>
      <vt:lpstr>osev_plodina_nazev</vt:lpstr>
      <vt:lpstr>osev_pozemek_ozn</vt:lpstr>
      <vt:lpstr>osev_zkod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SRV-N2-EAPP203$</dc:creator>
  <cp:lastModifiedBy>Pepa</cp:lastModifiedBy>
  <dcterms:created xsi:type="dcterms:W3CDTF">2022-03-30T12:45:52Z</dcterms:created>
  <dcterms:modified xsi:type="dcterms:W3CDTF">2022-04-22T06:24:26Z</dcterms:modified>
</cp:coreProperties>
</file>